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D:\Nidhi\04. Jamia\03. PhD 2\)4. Neuro\1. Autumn School Abu Dhabi\"/>
    </mc:Choice>
  </mc:AlternateContent>
  <xr:revisionPtr revIDLastSave="0" documentId="13_ncr:1_{E9716143-8FA2-410E-9499-03D1D46E663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_Cleaning" sheetId="9" r:id="rId1"/>
    <sheet name="Sheet1 (2)" sheetId="3" r:id="rId2"/>
    <sheet name="Sheet1" sheetId="2" r:id="rId3"/>
    <sheet name="T test result" sheetId="11" r:id="rId4"/>
    <sheet name="Co Relation Summary" sheetId="26" r:id="rId5"/>
    <sheet name="Individual Average" sheetId="24" r:id="rId6"/>
    <sheet name="number of sessions" sheetId="10" r:id="rId7"/>
    <sheet name="Data_Extraction" sheetId="6" r:id="rId8"/>
    <sheet name="HeartRate-2022-03-21-1647950188" sheetId="1" r:id="rId9"/>
    <sheet name="Time Table" sheetId="5" r:id="rId10"/>
    <sheet name="Significance Raw Data (2)" sheetId="21" r:id="rId11"/>
    <sheet name="Signficance Values" sheetId="17" r:id="rId12"/>
    <sheet name="Corelation Raw Data" sheetId="16" r:id="rId13"/>
    <sheet name="Corelation" sheetId="22" r:id="rId14"/>
    <sheet name="Sheet17" sheetId="39" r:id="rId15"/>
    <sheet name="FInding time relation" sheetId="36" r:id="rId16"/>
    <sheet name="Time Corelation only Lecture" sheetId="41" r:id="rId17"/>
  </sheets>
  <definedNames>
    <definedName name="_xlnm._FilterDatabase" localSheetId="0" hidden="1">Data_Cleaning!$A$1:$T$1977</definedName>
    <definedName name="_xlnm._FilterDatabase" localSheetId="7" hidden="1">Data_Extraction!$N$2:$AD$1961</definedName>
    <definedName name="_xlnm._FilterDatabase" localSheetId="15" hidden="1">'FInding time relation'!$A$1:$S$1977</definedName>
    <definedName name="_xlnm._FilterDatabase" localSheetId="8" hidden="1">'HeartRate-2022-03-21-1647950188'!$A$1:$G$3043</definedName>
    <definedName name="_xlnm._FilterDatabase" localSheetId="16" hidden="1">'Time Corelation only Lecture'!$A$1:$S$1977</definedName>
  </definedNames>
  <calcPr calcId="191029"/>
  <pivotCaches>
    <pivotCache cacheId="0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01" i="41" l="1"/>
  <c r="E902" i="41"/>
  <c r="E903" i="41"/>
  <c r="E904" i="41"/>
  <c r="E905" i="41"/>
  <c r="E906" i="41"/>
  <c r="E907" i="41"/>
  <c r="E908" i="41"/>
  <c r="E909" i="41"/>
  <c r="E910" i="41"/>
  <c r="E911" i="41"/>
  <c r="E912" i="41"/>
  <c r="E913" i="41"/>
  <c r="E914" i="41"/>
  <c r="E915" i="41"/>
  <c r="E916" i="41"/>
  <c r="E917" i="41"/>
  <c r="E918" i="41"/>
  <c r="E919" i="41"/>
  <c r="E920" i="41"/>
  <c r="E921" i="41"/>
  <c r="E922" i="41"/>
  <c r="E923" i="41"/>
  <c r="E924" i="41"/>
  <c r="E925" i="41"/>
  <c r="E926" i="41"/>
  <c r="E927" i="41"/>
  <c r="E928" i="41"/>
  <c r="E929" i="41"/>
  <c r="E930" i="41"/>
  <c r="E931" i="41"/>
  <c r="E932" i="41"/>
  <c r="E933" i="41"/>
  <c r="E934" i="41"/>
  <c r="E935" i="41"/>
  <c r="E936" i="41"/>
  <c r="E937" i="41"/>
  <c r="E938" i="41"/>
  <c r="E939" i="41"/>
  <c r="E940" i="41"/>
  <c r="E941" i="41"/>
  <c r="E942" i="41"/>
  <c r="E943" i="41"/>
  <c r="E944" i="41"/>
  <c r="E945" i="41"/>
  <c r="E946" i="41"/>
  <c r="E947" i="41"/>
  <c r="E948" i="41"/>
  <c r="E949" i="41"/>
  <c r="E950" i="41"/>
  <c r="E951" i="41"/>
  <c r="E952" i="41"/>
  <c r="E953" i="41"/>
  <c r="E954" i="41"/>
  <c r="E955" i="41"/>
  <c r="E956" i="41"/>
  <c r="E957" i="41"/>
  <c r="E958" i="41"/>
  <c r="E959" i="41"/>
  <c r="E960" i="41"/>
  <c r="E961" i="41"/>
  <c r="E962" i="41"/>
  <c r="E963" i="41"/>
  <c r="E964" i="41"/>
  <c r="E965" i="41"/>
  <c r="E966" i="41"/>
  <c r="E967" i="41"/>
  <c r="E968" i="41"/>
  <c r="E969" i="41"/>
  <c r="E970" i="41"/>
  <c r="E971" i="41"/>
  <c r="E972" i="41"/>
  <c r="E973" i="41"/>
  <c r="E974" i="41"/>
  <c r="E975" i="41"/>
  <c r="E976" i="41"/>
  <c r="E977" i="41"/>
  <c r="E978" i="41"/>
  <c r="E979" i="41"/>
  <c r="E980" i="41"/>
  <c r="E981" i="41"/>
  <c r="E982" i="41"/>
  <c r="E983" i="41"/>
  <c r="E984" i="41"/>
  <c r="E985" i="41"/>
  <c r="E986" i="41"/>
  <c r="E987" i="41"/>
  <c r="E988" i="41"/>
  <c r="E989" i="41"/>
  <c r="E990" i="41"/>
  <c r="E991" i="41"/>
  <c r="E992" i="41"/>
  <c r="E993" i="41"/>
  <c r="E994" i="41"/>
  <c r="E995" i="41"/>
  <c r="E996" i="41"/>
  <c r="E997" i="41"/>
  <c r="E998" i="41"/>
  <c r="E999" i="41"/>
  <c r="E1000" i="41"/>
  <c r="E1001" i="41"/>
  <c r="E1002" i="41"/>
  <c r="E1003" i="41"/>
  <c r="E1004" i="41"/>
  <c r="E1005" i="41"/>
  <c r="E1006" i="41"/>
  <c r="E1007" i="41"/>
  <c r="E1008" i="41"/>
  <c r="E1009" i="41"/>
  <c r="E1010" i="41"/>
  <c r="E1011" i="41"/>
  <c r="E1012" i="41"/>
  <c r="E1013" i="41"/>
  <c r="E1014" i="41"/>
  <c r="E1015" i="41"/>
  <c r="E1016" i="41"/>
  <c r="E1017" i="41"/>
  <c r="E1018" i="41"/>
  <c r="E1019" i="41"/>
  <c r="E1020" i="41"/>
  <c r="E1021" i="41"/>
  <c r="E1022" i="41"/>
  <c r="E1023" i="41"/>
  <c r="E1024" i="41"/>
  <c r="E1025" i="41"/>
  <c r="E1026" i="41"/>
  <c r="E1027" i="41"/>
  <c r="E1028" i="41"/>
  <c r="E1029" i="41"/>
  <c r="E1030" i="41"/>
  <c r="E1031" i="41"/>
  <c r="E1032" i="41"/>
  <c r="E1033" i="41"/>
  <c r="E1034" i="41"/>
  <c r="E1035" i="41"/>
  <c r="E1036" i="41"/>
  <c r="E1037" i="41"/>
  <c r="E1038" i="41"/>
  <c r="E1039" i="41"/>
  <c r="E1040" i="41"/>
  <c r="E1041" i="41"/>
  <c r="E1042" i="41"/>
  <c r="E1043" i="41"/>
  <c r="E1044" i="41"/>
  <c r="E1045" i="41"/>
  <c r="E1046" i="41"/>
  <c r="E1047" i="41"/>
  <c r="E1048" i="41"/>
  <c r="E1049" i="41"/>
  <c r="E1050" i="41"/>
  <c r="E1051" i="41"/>
  <c r="E1052" i="41"/>
  <c r="E1053" i="41"/>
  <c r="E1054" i="41"/>
  <c r="E1055" i="41"/>
  <c r="E1056" i="41"/>
  <c r="E1057" i="41"/>
  <c r="E1058" i="41"/>
  <c r="E1059" i="41"/>
  <c r="E1060" i="41"/>
  <c r="B2" i="41"/>
  <c r="E2" i="41"/>
  <c r="B3" i="41"/>
  <c r="E3" i="41"/>
  <c r="B4" i="41"/>
  <c r="E4" i="41"/>
  <c r="B5" i="41"/>
  <c r="E5" i="41"/>
  <c r="B6" i="41"/>
  <c r="E6" i="41"/>
  <c r="B7" i="41"/>
  <c r="E7" i="41"/>
  <c r="B8" i="41"/>
  <c r="E8" i="41"/>
  <c r="B9" i="41"/>
  <c r="E9" i="41"/>
  <c r="B10" i="41"/>
  <c r="E10" i="41"/>
  <c r="B11" i="41"/>
  <c r="E11" i="41"/>
  <c r="B12" i="41"/>
  <c r="E12" i="41"/>
  <c r="B13" i="41"/>
  <c r="E13" i="41"/>
  <c r="B14" i="41"/>
  <c r="E14" i="41"/>
  <c r="B15" i="41"/>
  <c r="E15" i="41"/>
  <c r="B16" i="41"/>
  <c r="E16" i="41"/>
  <c r="B17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40" i="41"/>
  <c r="E41" i="41"/>
  <c r="E42" i="41"/>
  <c r="E43" i="41"/>
  <c r="E44" i="41"/>
  <c r="E45" i="41"/>
  <c r="E46" i="41"/>
  <c r="E47" i="41"/>
  <c r="E48" i="41"/>
  <c r="E49" i="41"/>
  <c r="E59" i="41"/>
  <c r="E60" i="41"/>
  <c r="E61" i="41"/>
  <c r="E62" i="41"/>
  <c r="E63" i="41"/>
  <c r="E64" i="41"/>
  <c r="E65" i="41"/>
  <c r="E66" i="41"/>
  <c r="E67" i="41"/>
  <c r="E68" i="41"/>
  <c r="E69" i="41"/>
  <c r="E70" i="41"/>
  <c r="E87" i="41"/>
  <c r="E88" i="41"/>
  <c r="E90" i="41"/>
  <c r="E91" i="41"/>
  <c r="E92" i="41"/>
  <c r="E93" i="41"/>
  <c r="E94" i="41"/>
  <c r="E95" i="41"/>
  <c r="E96" i="41"/>
  <c r="E97" i="41"/>
  <c r="E98" i="41"/>
  <c r="E99" i="41"/>
  <c r="E100" i="41"/>
  <c r="E101" i="41"/>
  <c r="E102" i="41"/>
  <c r="E103" i="41"/>
  <c r="E104" i="41"/>
  <c r="E105" i="41"/>
  <c r="E106" i="41"/>
  <c r="E107" i="41"/>
  <c r="E108" i="41"/>
  <c r="E109" i="41"/>
  <c r="E111" i="41"/>
  <c r="E112" i="41"/>
  <c r="E113" i="41"/>
  <c r="E114" i="41"/>
  <c r="E115" i="41"/>
  <c r="E116" i="41"/>
  <c r="E117" i="41"/>
  <c r="E118" i="41"/>
  <c r="E119" i="41"/>
  <c r="E120" i="41"/>
  <c r="E121" i="41"/>
  <c r="E122" i="41"/>
  <c r="E123" i="41"/>
  <c r="E124" i="41"/>
  <c r="E125" i="41"/>
  <c r="E126" i="41"/>
  <c r="E127" i="41"/>
  <c r="E128" i="41"/>
  <c r="E1959" i="41"/>
  <c r="E1958" i="41"/>
  <c r="E1957" i="41"/>
  <c r="E1956" i="41"/>
  <c r="E1955" i="41"/>
  <c r="E1954" i="41"/>
  <c r="E1953" i="41"/>
  <c r="E1952" i="41"/>
  <c r="E1951" i="41"/>
  <c r="E1950" i="41"/>
  <c r="E1949" i="41"/>
  <c r="E1948" i="41"/>
  <c r="E1947" i="41"/>
  <c r="E1946" i="41"/>
  <c r="E1945" i="41"/>
  <c r="E1944" i="41"/>
  <c r="E1943" i="41"/>
  <c r="E1942" i="41"/>
  <c r="E1941" i="41"/>
  <c r="E1940" i="41"/>
  <c r="E1939" i="41"/>
  <c r="E1938" i="41"/>
  <c r="E1937" i="41"/>
  <c r="E1936" i="41"/>
  <c r="E1935" i="41"/>
  <c r="E1934" i="41"/>
  <c r="E1933" i="41"/>
  <c r="E1932" i="41"/>
  <c r="E1931" i="41"/>
  <c r="E1930" i="41"/>
  <c r="E1929" i="41"/>
  <c r="E1928" i="41"/>
  <c r="E1927" i="41"/>
  <c r="E1926" i="41"/>
  <c r="E1925" i="41"/>
  <c r="E1924" i="41"/>
  <c r="E1923" i="41"/>
  <c r="E1922" i="41"/>
  <c r="E1921" i="41"/>
  <c r="E1920" i="41"/>
  <c r="E1919" i="41"/>
  <c r="E1900" i="41"/>
  <c r="E1899" i="41"/>
  <c r="E1898" i="41"/>
  <c r="E1897" i="41"/>
  <c r="E1896" i="41"/>
  <c r="E1895" i="41"/>
  <c r="E1894" i="41"/>
  <c r="E1893" i="41"/>
  <c r="E1892" i="41"/>
  <c r="E1891" i="41"/>
  <c r="E1890" i="41"/>
  <c r="E1889" i="41"/>
  <c r="E1888" i="41"/>
  <c r="E1887" i="41"/>
  <c r="E1886" i="41"/>
  <c r="E1885" i="41"/>
  <c r="E1884" i="41"/>
  <c r="E1883" i="41"/>
  <c r="E1882" i="41"/>
  <c r="E1881" i="41"/>
  <c r="E1880" i="41"/>
  <c r="E1879" i="41"/>
  <c r="E1878" i="41"/>
  <c r="E1877" i="41"/>
  <c r="E1876" i="41"/>
  <c r="E1875" i="41"/>
  <c r="E1874" i="41"/>
  <c r="E1873" i="41"/>
  <c r="E1872" i="41"/>
  <c r="E1871" i="41"/>
  <c r="E1870" i="41"/>
  <c r="E1869" i="41"/>
  <c r="E1868" i="41"/>
  <c r="E1867" i="41"/>
  <c r="E1866" i="41"/>
  <c r="E1865" i="41"/>
  <c r="E1864" i="41"/>
  <c r="E1863" i="41"/>
  <c r="E1862" i="41"/>
  <c r="E1861" i="41"/>
  <c r="E1860" i="41"/>
  <c r="E1859" i="41"/>
  <c r="E1846" i="41"/>
  <c r="E1845" i="41"/>
  <c r="E1844" i="41"/>
  <c r="E1843" i="41"/>
  <c r="E1842" i="41"/>
  <c r="E1841" i="41"/>
  <c r="E1840" i="41"/>
  <c r="E1839" i="41"/>
  <c r="E1838" i="41"/>
  <c r="E1837" i="41"/>
  <c r="E1836" i="41"/>
  <c r="E1835" i="41"/>
  <c r="E1834" i="41"/>
  <c r="E1833" i="41"/>
  <c r="E1832" i="41"/>
  <c r="E1831" i="41"/>
  <c r="E1830" i="41"/>
  <c r="E1829" i="41"/>
  <c r="E1828" i="41"/>
  <c r="E1827" i="41"/>
  <c r="E1826" i="41"/>
  <c r="E1825" i="41"/>
  <c r="E1824" i="41"/>
  <c r="E1823" i="41"/>
  <c r="E1822" i="41"/>
  <c r="E1821" i="41"/>
  <c r="E1820" i="41"/>
  <c r="E1819" i="41"/>
  <c r="E1818" i="41"/>
  <c r="E1817" i="41"/>
  <c r="E1816" i="41"/>
  <c r="E1815" i="41"/>
  <c r="E1811" i="41"/>
  <c r="E1810" i="41"/>
  <c r="E1809" i="41"/>
  <c r="E1808" i="41"/>
  <c r="E1807" i="41"/>
  <c r="E1806" i="41"/>
  <c r="E1805" i="41"/>
  <c r="E1804" i="41"/>
  <c r="E1803" i="41"/>
  <c r="E1802" i="41"/>
  <c r="E1801" i="41"/>
  <c r="E1800" i="41"/>
  <c r="E1799" i="41"/>
  <c r="E1798" i="41"/>
  <c r="E1797" i="41"/>
  <c r="E1796" i="41"/>
  <c r="E1795" i="41"/>
  <c r="E1794" i="41"/>
  <c r="E1793" i="41"/>
  <c r="E1792" i="41"/>
  <c r="E1791" i="41"/>
  <c r="E1790" i="41"/>
  <c r="E1789" i="41"/>
  <c r="E1788" i="41"/>
  <c r="E1787" i="41"/>
  <c r="E1786" i="41"/>
  <c r="E1785" i="41"/>
  <c r="E1784" i="41"/>
  <c r="E1783" i="41"/>
  <c r="E1782" i="41"/>
  <c r="E1781" i="41"/>
  <c r="E1780" i="41"/>
  <c r="E1779" i="41"/>
  <c r="E1778" i="41"/>
  <c r="E1777" i="41"/>
  <c r="E1776" i="41"/>
  <c r="E1775" i="41"/>
  <c r="E1774" i="41"/>
  <c r="E1773" i="41"/>
  <c r="E1772" i="41"/>
  <c r="E1771" i="41"/>
  <c r="E1770" i="41"/>
  <c r="E1769" i="41"/>
  <c r="E1768" i="41"/>
  <c r="E1767" i="41"/>
  <c r="E1766" i="41"/>
  <c r="E1765" i="41"/>
  <c r="E1764" i="41"/>
  <c r="E1763" i="41"/>
  <c r="E1762" i="41"/>
  <c r="E1761" i="41"/>
  <c r="E1760" i="41"/>
  <c r="E1759" i="41"/>
  <c r="E1758" i="41"/>
  <c r="E1757" i="41"/>
  <c r="E1756" i="41"/>
  <c r="E1755" i="41"/>
  <c r="E1754" i="41"/>
  <c r="E1753" i="41"/>
  <c r="E1752" i="41"/>
  <c r="E1751" i="41"/>
  <c r="E1750" i="41"/>
  <c r="E1749" i="41"/>
  <c r="E1748" i="41"/>
  <c r="E1747" i="41"/>
  <c r="E1746" i="41"/>
  <c r="E1745" i="41"/>
  <c r="E1744" i="41"/>
  <c r="E1743" i="41"/>
  <c r="E1742" i="41"/>
  <c r="E1741" i="41"/>
  <c r="E1740" i="41"/>
  <c r="E1739" i="41"/>
  <c r="E1738" i="41"/>
  <c r="E1737" i="41"/>
  <c r="E1736" i="41"/>
  <c r="E1735" i="41"/>
  <c r="E1734" i="41"/>
  <c r="E1733" i="41"/>
  <c r="E1732" i="41"/>
  <c r="E1731" i="41"/>
  <c r="E1730" i="41"/>
  <c r="E1729" i="41"/>
  <c r="E1728" i="41"/>
  <c r="E1727" i="41"/>
  <c r="E1726" i="41"/>
  <c r="E1725" i="41"/>
  <c r="E1724" i="41"/>
  <c r="E1723" i="41"/>
  <c r="E1722" i="41"/>
  <c r="E1721" i="41"/>
  <c r="E1720" i="41"/>
  <c r="E1719" i="41"/>
  <c r="E1718" i="41"/>
  <c r="E1717" i="41"/>
  <c r="E1716" i="41"/>
  <c r="E1715" i="41"/>
  <c r="E1714" i="41"/>
  <c r="E1713" i="41"/>
  <c r="E1712" i="41"/>
  <c r="E1711" i="41"/>
  <c r="E1710" i="41"/>
  <c r="E1709" i="41"/>
  <c r="E1708" i="41"/>
  <c r="E1707" i="41"/>
  <c r="E1706" i="41"/>
  <c r="E1705" i="41"/>
  <c r="E1704" i="41"/>
  <c r="E1703" i="41"/>
  <c r="E1702" i="41"/>
  <c r="E1701" i="41"/>
  <c r="E1700" i="41"/>
  <c r="E1699" i="41"/>
  <c r="E1698" i="41"/>
  <c r="E1697" i="41"/>
  <c r="E1696" i="41"/>
  <c r="E1695" i="41"/>
  <c r="E1694" i="41"/>
  <c r="E1693" i="41"/>
  <c r="E1692" i="41"/>
  <c r="E1691" i="41"/>
  <c r="E1690" i="41"/>
  <c r="E1689" i="41"/>
  <c r="E1688" i="41"/>
  <c r="E1687" i="41"/>
  <c r="E1686" i="41"/>
  <c r="E1685" i="41"/>
  <c r="E1684" i="41"/>
  <c r="E1683" i="41"/>
  <c r="E1682" i="41"/>
  <c r="E1681" i="41"/>
  <c r="E1680" i="41"/>
  <c r="E1679" i="41"/>
  <c r="E1678" i="41"/>
  <c r="E1677" i="41"/>
  <c r="E1676" i="41"/>
  <c r="E1675" i="41"/>
  <c r="E1674" i="41"/>
  <c r="E1673" i="41"/>
  <c r="E1672" i="41"/>
  <c r="E1671" i="41"/>
  <c r="E1670" i="41"/>
  <c r="E1669" i="41"/>
  <c r="E1668" i="41"/>
  <c r="E1667" i="41"/>
  <c r="E1666" i="41"/>
  <c r="E1665" i="41"/>
  <c r="E1664" i="41"/>
  <c r="E1663" i="41"/>
  <c r="E1662" i="41"/>
  <c r="E1661" i="41"/>
  <c r="E1660" i="41"/>
  <c r="E1659" i="41"/>
  <c r="E1658" i="41"/>
  <c r="E1657" i="41"/>
  <c r="E1656" i="41"/>
  <c r="E1655" i="41"/>
  <c r="E1654" i="41"/>
  <c r="E1653" i="41"/>
  <c r="E1652" i="41"/>
  <c r="E1651" i="41"/>
  <c r="E1650" i="41"/>
  <c r="E1649" i="41"/>
  <c r="E1648" i="41"/>
  <c r="E1647" i="41"/>
  <c r="E1646" i="41"/>
  <c r="E1645" i="41"/>
  <c r="E1644" i="41"/>
  <c r="E1643" i="41"/>
  <c r="E1642" i="41"/>
  <c r="E1641" i="41"/>
  <c r="E1640" i="41"/>
  <c r="E1639" i="41"/>
  <c r="E1638" i="41"/>
  <c r="E1637" i="41"/>
  <c r="E1636" i="41"/>
  <c r="E1635" i="41"/>
  <c r="E1634" i="41"/>
  <c r="E1633" i="41"/>
  <c r="E1632" i="41"/>
  <c r="E1631" i="41"/>
  <c r="E1630" i="41"/>
  <c r="E1629" i="41"/>
  <c r="E1628" i="41"/>
  <c r="E1627" i="41"/>
  <c r="E1626" i="41"/>
  <c r="E1625" i="41"/>
  <c r="E1624" i="41"/>
  <c r="E1623" i="41"/>
  <c r="E1622" i="41"/>
  <c r="E1621" i="41"/>
  <c r="E1620" i="41"/>
  <c r="E1619" i="41"/>
  <c r="E1618" i="41"/>
  <c r="E1617" i="41"/>
  <c r="E1616" i="41"/>
  <c r="E1615" i="41"/>
  <c r="E1614" i="41"/>
  <c r="E1613" i="41"/>
  <c r="E1612" i="41"/>
  <c r="E1611" i="41"/>
  <c r="E1610" i="41"/>
  <c r="E1609" i="41"/>
  <c r="E1608" i="41"/>
  <c r="E1607" i="41"/>
  <c r="E1606" i="41"/>
  <c r="E1605" i="41"/>
  <c r="E1604" i="41"/>
  <c r="E1603" i="41"/>
  <c r="E1602" i="41"/>
  <c r="E1601" i="41"/>
  <c r="E1600" i="41"/>
  <c r="E1599" i="41"/>
  <c r="E1598" i="41"/>
  <c r="E1597" i="41"/>
  <c r="E1596" i="41"/>
  <c r="E1595" i="41"/>
  <c r="E1594" i="41"/>
  <c r="E1593" i="41"/>
  <c r="E1592" i="41"/>
  <c r="E1591" i="41"/>
  <c r="E1590" i="41"/>
  <c r="E1589" i="41"/>
  <c r="E1588" i="41"/>
  <c r="E1587" i="41"/>
  <c r="E1586" i="41"/>
  <c r="E1585" i="41"/>
  <c r="E1584" i="41"/>
  <c r="E1583" i="41"/>
  <c r="E1582" i="41"/>
  <c r="E1581" i="41"/>
  <c r="E1580" i="41"/>
  <c r="E1579" i="41"/>
  <c r="E1578" i="41"/>
  <c r="E1577" i="41"/>
  <c r="E1576" i="41"/>
  <c r="E1575" i="41"/>
  <c r="E1574" i="41"/>
  <c r="E1573" i="41"/>
  <c r="E1572" i="41"/>
  <c r="E1571" i="41"/>
  <c r="E1570" i="41"/>
  <c r="E1569" i="41"/>
  <c r="E1568" i="41"/>
  <c r="E1567" i="41"/>
  <c r="E1566" i="41"/>
  <c r="E1565" i="41"/>
  <c r="E1564" i="41"/>
  <c r="E1563" i="41"/>
  <c r="E1562" i="41"/>
  <c r="E1561" i="41"/>
  <c r="E1560" i="41"/>
  <c r="E1559" i="41"/>
  <c r="E1558" i="41"/>
  <c r="E1557" i="41"/>
  <c r="E1556" i="41"/>
  <c r="E1555" i="41"/>
  <c r="E1554" i="41"/>
  <c r="E1553" i="41"/>
  <c r="E1552" i="41"/>
  <c r="E1551" i="41"/>
  <c r="E1550" i="41"/>
  <c r="E1549" i="41"/>
  <c r="E1548" i="41"/>
  <c r="E1547" i="41"/>
  <c r="E1546" i="41"/>
  <c r="E1545" i="41"/>
  <c r="E1544" i="41"/>
  <c r="E1543" i="41"/>
  <c r="E1542" i="41"/>
  <c r="E1541" i="41"/>
  <c r="E1540" i="41"/>
  <c r="E1539" i="41"/>
  <c r="E1538" i="41"/>
  <c r="E1537" i="41"/>
  <c r="E1536" i="41"/>
  <c r="E1535" i="41"/>
  <c r="E1534" i="41"/>
  <c r="E1327" i="41"/>
  <c r="E1326" i="41"/>
  <c r="E1325" i="41"/>
  <c r="E1324" i="41"/>
  <c r="E1323" i="41"/>
  <c r="E1322" i="41"/>
  <c r="E1321" i="41"/>
  <c r="E1320" i="41"/>
  <c r="E1319" i="41"/>
  <c r="E1318" i="41"/>
  <c r="E1317" i="41"/>
  <c r="E1316" i="41"/>
  <c r="E1315" i="41"/>
  <c r="E1314" i="41"/>
  <c r="E1313" i="41"/>
  <c r="E1312" i="41"/>
  <c r="E1311" i="41"/>
  <c r="E1310" i="41"/>
  <c r="E1309" i="41"/>
  <c r="E1308" i="41"/>
  <c r="E1307" i="41"/>
  <c r="E1306" i="41"/>
  <c r="E1305" i="41"/>
  <c r="E1304" i="41"/>
  <c r="E1303" i="41"/>
  <c r="E1302" i="41"/>
  <c r="E1301" i="41"/>
  <c r="E1300" i="41"/>
  <c r="E1299" i="41"/>
  <c r="E1298" i="41"/>
  <c r="E1297" i="41"/>
  <c r="E1296" i="41"/>
  <c r="E1295" i="41"/>
  <c r="E1294" i="41"/>
  <c r="E1293" i="41"/>
  <c r="E1292" i="41"/>
  <c r="E1291" i="41"/>
  <c r="E1290" i="41"/>
  <c r="E1289" i="41"/>
  <c r="E1288" i="41"/>
  <c r="E1287" i="41"/>
  <c r="E1286" i="41"/>
  <c r="E1285" i="41"/>
  <c r="E1284" i="41"/>
  <c r="E1283" i="41"/>
  <c r="E1282" i="41"/>
  <c r="E1281" i="41"/>
  <c r="E1280" i="41"/>
  <c r="E1279" i="41"/>
  <c r="E1278" i="41"/>
  <c r="E1277" i="41"/>
  <c r="E1276" i="41"/>
  <c r="E1275" i="41"/>
  <c r="E1274" i="41"/>
  <c r="E1273" i="41"/>
  <c r="E1272" i="41"/>
  <c r="E1271" i="41"/>
  <c r="E1270" i="41"/>
  <c r="E1269" i="41"/>
  <c r="E1268" i="41"/>
  <c r="E1267" i="41"/>
  <c r="E1266" i="41"/>
  <c r="E1265" i="41"/>
  <c r="E1264" i="41"/>
  <c r="E1263" i="41"/>
  <c r="E1262" i="41"/>
  <c r="E1261" i="41"/>
  <c r="E1260" i="41"/>
  <c r="E1259" i="41"/>
  <c r="E1258" i="41"/>
  <c r="E1257" i="41"/>
  <c r="E1256" i="41"/>
  <c r="E1255" i="41"/>
  <c r="E1254" i="41"/>
  <c r="E1253" i="41"/>
  <c r="E1252" i="41"/>
  <c r="E1251" i="41"/>
  <c r="E1250" i="41"/>
  <c r="E1249" i="41"/>
  <c r="E1248" i="41"/>
  <c r="E1247" i="41"/>
  <c r="E1246" i="41"/>
  <c r="E1245" i="41"/>
  <c r="E1244" i="41"/>
  <c r="E1243" i="41"/>
  <c r="E1242" i="41"/>
  <c r="E1241" i="41"/>
  <c r="E1240" i="41"/>
  <c r="E1239" i="41"/>
  <c r="E1238" i="41"/>
  <c r="E1237" i="41"/>
  <c r="E1236" i="41"/>
  <c r="E1235" i="41"/>
  <c r="E1234" i="41"/>
  <c r="E1233" i="41"/>
  <c r="E1232" i="41"/>
  <c r="E1231" i="41"/>
  <c r="E1230" i="41"/>
  <c r="E1229" i="41"/>
  <c r="E1228" i="41"/>
  <c r="E1227" i="41"/>
  <c r="E1226" i="41"/>
  <c r="E1225" i="41"/>
  <c r="E1224" i="41"/>
  <c r="E1223" i="41"/>
  <c r="E1222" i="41"/>
  <c r="E1221" i="41"/>
  <c r="E1220" i="41"/>
  <c r="E1219" i="41"/>
  <c r="E1218" i="41"/>
  <c r="E1217" i="41"/>
  <c r="E1216" i="41"/>
  <c r="E1215" i="41"/>
  <c r="E1214" i="41"/>
  <c r="E1213" i="41"/>
  <c r="E1212" i="41"/>
  <c r="E1211" i="41"/>
  <c r="E1210" i="41"/>
  <c r="E1209" i="41"/>
  <c r="E1208" i="41"/>
  <c r="E1207" i="41"/>
  <c r="E1206" i="41"/>
  <c r="E1205" i="41"/>
  <c r="E1204" i="41"/>
  <c r="E1203" i="41"/>
  <c r="E1202" i="41"/>
  <c r="E1201" i="41"/>
  <c r="E1200" i="41"/>
  <c r="E1199" i="41"/>
  <c r="E1198" i="41"/>
  <c r="E1197" i="41"/>
  <c r="E1196" i="41"/>
  <c r="E1195" i="41"/>
  <c r="E1194" i="41"/>
  <c r="E1193" i="41"/>
  <c r="E1192" i="41"/>
  <c r="E1191" i="41"/>
  <c r="E1190" i="41"/>
  <c r="E1189" i="41"/>
  <c r="E1188" i="41"/>
  <c r="E1187" i="41"/>
  <c r="E1186" i="41"/>
  <c r="E1185" i="41"/>
  <c r="E1184" i="41"/>
  <c r="E1183" i="41"/>
  <c r="E1182" i="41"/>
  <c r="E1181" i="41"/>
  <c r="E1180" i="41"/>
  <c r="E1179" i="41"/>
  <c r="E1178" i="41"/>
  <c r="E1177" i="41"/>
  <c r="E1176" i="41"/>
  <c r="E1175" i="41"/>
  <c r="E1174" i="41"/>
  <c r="E1173" i="41"/>
  <c r="E1172" i="41"/>
  <c r="E1171" i="41"/>
  <c r="E1170" i="41"/>
  <c r="E1169" i="41"/>
  <c r="E1168" i="41"/>
  <c r="E1167" i="41"/>
  <c r="E1166" i="41"/>
  <c r="E1165" i="41"/>
  <c r="E1164" i="41"/>
  <c r="E1163" i="41"/>
  <c r="E1162" i="41"/>
  <c r="E1161" i="41"/>
  <c r="E1160" i="41"/>
  <c r="E1159" i="41"/>
  <c r="E1158" i="41"/>
  <c r="E1157" i="41"/>
  <c r="E1156" i="41"/>
  <c r="E1155" i="41"/>
  <c r="E1154" i="41"/>
  <c r="E1153" i="41"/>
  <c r="E1152" i="41"/>
  <c r="E1151" i="41"/>
  <c r="E1150" i="41"/>
  <c r="E1149" i="41"/>
  <c r="E1148" i="41"/>
  <c r="E1147" i="41"/>
  <c r="E1146" i="41"/>
  <c r="E1145" i="41"/>
  <c r="E1144" i="41"/>
  <c r="E1143" i="41"/>
  <c r="E1142" i="41"/>
  <c r="E1141" i="41"/>
  <c r="E1140" i="41"/>
  <c r="E1139" i="41"/>
  <c r="E1138" i="41"/>
  <c r="E1137" i="41"/>
  <c r="E1136" i="41"/>
  <c r="E1135" i="41"/>
  <c r="E1134" i="41"/>
  <c r="E1133" i="41"/>
  <c r="E1132" i="41"/>
  <c r="E1131" i="41"/>
  <c r="E1130" i="41"/>
  <c r="E1129" i="41"/>
  <c r="E1128" i="41"/>
  <c r="E1127" i="41"/>
  <c r="E1126" i="41"/>
  <c r="E1125" i="41"/>
  <c r="E1124" i="41"/>
  <c r="E1123" i="41"/>
  <c r="E1122" i="41"/>
  <c r="E1121" i="41"/>
  <c r="E1120" i="41"/>
  <c r="E1119" i="41"/>
  <c r="E1118" i="41"/>
  <c r="E1117" i="41"/>
  <c r="E1116" i="41"/>
  <c r="E1115" i="41"/>
  <c r="E1114" i="41"/>
  <c r="E1113" i="41"/>
  <c r="E1112" i="41"/>
  <c r="E1111" i="41"/>
  <c r="E1110" i="41"/>
  <c r="E1109" i="41"/>
  <c r="E1108" i="41"/>
  <c r="E1107" i="41"/>
  <c r="E1106" i="41"/>
  <c r="E1105" i="41"/>
  <c r="E1104" i="41"/>
  <c r="E1103" i="41"/>
  <c r="E1102" i="41"/>
  <c r="E1101" i="41"/>
  <c r="E1100" i="41"/>
  <c r="E1099" i="41"/>
  <c r="E1098" i="41"/>
  <c r="E1097" i="41"/>
  <c r="E1096" i="41"/>
  <c r="E1095" i="41"/>
  <c r="E1094" i="41"/>
  <c r="E1093" i="41"/>
  <c r="E1092" i="41"/>
  <c r="E1091" i="41"/>
  <c r="E1090" i="41"/>
  <c r="E1089" i="41"/>
  <c r="E1088" i="41"/>
  <c r="E1087" i="41"/>
  <c r="E1086" i="41"/>
  <c r="E1085" i="41"/>
  <c r="E1084" i="41"/>
  <c r="E1083" i="41"/>
  <c r="E1082" i="41"/>
  <c r="E1081" i="41"/>
  <c r="E1080" i="41"/>
  <c r="E1079" i="41"/>
  <c r="E1077" i="41"/>
  <c r="E1076" i="41"/>
  <c r="E1075" i="41"/>
  <c r="E1074" i="41"/>
  <c r="E1073" i="41"/>
  <c r="E1072" i="41"/>
  <c r="E1071" i="41"/>
  <c r="E1070" i="41"/>
  <c r="E1069" i="41"/>
  <c r="E1068" i="41"/>
  <c r="E1067" i="41"/>
  <c r="E1066" i="41"/>
  <c r="E1065" i="41"/>
  <c r="E1064" i="41"/>
  <c r="E1063" i="41"/>
  <c r="E1062" i="41"/>
  <c r="E1061" i="41"/>
  <c r="E900" i="41"/>
  <c r="E657" i="41"/>
  <c r="E656" i="41"/>
  <c r="E655" i="41"/>
  <c r="E654" i="41"/>
  <c r="E653" i="41"/>
  <c r="E652" i="41"/>
  <c r="E651" i="41"/>
  <c r="E650" i="41"/>
  <c r="E649" i="41"/>
  <c r="E648" i="41"/>
  <c r="E647" i="41"/>
  <c r="E646" i="41"/>
  <c r="E645" i="41"/>
  <c r="E644" i="41"/>
  <c r="E643" i="41"/>
  <c r="E642" i="41"/>
  <c r="E641" i="41"/>
  <c r="E640" i="41"/>
  <c r="E639" i="41"/>
  <c r="E638" i="41"/>
  <c r="E637" i="41"/>
  <c r="E636" i="41"/>
  <c r="E635" i="41"/>
  <c r="E634" i="41"/>
  <c r="E633" i="41"/>
  <c r="E632" i="41"/>
  <c r="E631" i="41"/>
  <c r="E630" i="41"/>
  <c r="E629" i="41"/>
  <c r="E628" i="41"/>
  <c r="E627" i="41"/>
  <c r="E626" i="41"/>
  <c r="E625" i="41"/>
  <c r="E624" i="41"/>
  <c r="E623" i="41"/>
  <c r="E622" i="41"/>
  <c r="E621" i="41"/>
  <c r="E620" i="41"/>
  <c r="E619" i="41"/>
  <c r="E618" i="41"/>
  <c r="E617" i="41"/>
  <c r="E616" i="41"/>
  <c r="E615" i="41"/>
  <c r="E614" i="41"/>
  <c r="E613" i="41"/>
  <c r="E612" i="41"/>
  <c r="E611" i="41"/>
  <c r="E610" i="41"/>
  <c r="E609" i="41"/>
  <c r="E608" i="41"/>
  <c r="E607" i="41"/>
  <c r="E606" i="41"/>
  <c r="E605" i="41"/>
  <c r="E604" i="41"/>
  <c r="E603" i="41"/>
  <c r="E602" i="41"/>
  <c r="E601" i="41"/>
  <c r="E600" i="41"/>
  <c r="E599" i="41"/>
  <c r="E598" i="41"/>
  <c r="E597" i="41"/>
  <c r="E596" i="41"/>
  <c r="E595" i="41"/>
  <c r="E594" i="41"/>
  <c r="E593" i="41"/>
  <c r="E592" i="41"/>
  <c r="E591" i="41"/>
  <c r="E590" i="41"/>
  <c r="E589" i="41"/>
  <c r="E588" i="41"/>
  <c r="E587" i="41"/>
  <c r="E586" i="41"/>
  <c r="E585" i="41"/>
  <c r="E584" i="41"/>
  <c r="E583" i="41"/>
  <c r="E582" i="41"/>
  <c r="E581" i="41"/>
  <c r="E580" i="41"/>
  <c r="E579" i="41"/>
  <c r="E578" i="41"/>
  <c r="E577" i="41"/>
  <c r="E576" i="41"/>
  <c r="E575" i="41"/>
  <c r="E574" i="41"/>
  <c r="E573" i="41"/>
  <c r="E572" i="41"/>
  <c r="E571" i="41"/>
  <c r="E570" i="41"/>
  <c r="E569" i="41"/>
  <c r="E568" i="41"/>
  <c r="E567" i="41"/>
  <c r="E566" i="41"/>
  <c r="E565" i="41"/>
  <c r="E564" i="41"/>
  <c r="E563" i="41"/>
  <c r="E562" i="41"/>
  <c r="E561" i="41"/>
  <c r="E560" i="41"/>
  <c r="E559" i="41"/>
  <c r="E558" i="41"/>
  <c r="E557" i="41"/>
  <c r="E556" i="41"/>
  <c r="E555" i="41"/>
  <c r="E554" i="41"/>
  <c r="E553" i="41"/>
  <c r="E552" i="41"/>
  <c r="E551" i="41"/>
  <c r="E550" i="41"/>
  <c r="E549" i="41"/>
  <c r="E548" i="41"/>
  <c r="E547" i="41"/>
  <c r="E546" i="41"/>
  <c r="E545" i="41"/>
  <c r="E544" i="41"/>
  <c r="E543" i="41"/>
  <c r="E542" i="41"/>
  <c r="E541" i="41"/>
  <c r="E540" i="41"/>
  <c r="E539" i="41"/>
  <c r="E538" i="41"/>
  <c r="E537" i="41"/>
  <c r="E536" i="41"/>
  <c r="E535" i="41"/>
  <c r="E534" i="41"/>
  <c r="E533" i="41"/>
  <c r="E532" i="41"/>
  <c r="E531" i="41"/>
  <c r="E530" i="41"/>
  <c r="E529" i="41"/>
  <c r="E528" i="41"/>
  <c r="E527" i="41"/>
  <c r="E526" i="41"/>
  <c r="E525" i="41"/>
  <c r="E524" i="41"/>
  <c r="E523" i="41"/>
  <c r="E522" i="41"/>
  <c r="E521" i="41"/>
  <c r="E520" i="41"/>
  <c r="E519" i="41"/>
  <c r="E518" i="41"/>
  <c r="E517" i="41"/>
  <c r="E516" i="41"/>
  <c r="E515" i="41"/>
  <c r="E514" i="41"/>
  <c r="E513" i="41"/>
  <c r="E512" i="41"/>
  <c r="E511" i="41"/>
  <c r="E510" i="41"/>
  <c r="E509" i="41"/>
  <c r="E508" i="41"/>
  <c r="E507" i="41"/>
  <c r="E506" i="41"/>
  <c r="E505" i="41"/>
  <c r="E504" i="41"/>
  <c r="E503" i="41"/>
  <c r="E502" i="41"/>
  <c r="E501" i="41"/>
  <c r="E500" i="41"/>
  <c r="E499" i="41"/>
  <c r="E498" i="41"/>
  <c r="E497" i="41"/>
  <c r="E496" i="41"/>
  <c r="E495" i="41"/>
  <c r="E494" i="41"/>
  <c r="E493" i="41"/>
  <c r="E492" i="41"/>
  <c r="E491" i="41"/>
  <c r="E490" i="41"/>
  <c r="E489" i="41"/>
  <c r="E488" i="41"/>
  <c r="E487" i="41"/>
  <c r="E486" i="41"/>
  <c r="E485" i="41"/>
  <c r="E484" i="41"/>
  <c r="E483" i="41"/>
  <c r="E482" i="41"/>
  <c r="E481" i="41"/>
  <c r="E480" i="41"/>
  <c r="E479" i="41"/>
  <c r="E478" i="41"/>
  <c r="E477" i="41"/>
  <c r="E476" i="41"/>
  <c r="E475" i="41"/>
  <c r="E474" i="41"/>
  <c r="E473" i="41"/>
  <c r="E472" i="41"/>
  <c r="E471" i="41"/>
  <c r="E470" i="41"/>
  <c r="E469" i="41"/>
  <c r="E468" i="41"/>
  <c r="E467" i="41"/>
  <c r="E466" i="41"/>
  <c r="E465" i="41"/>
  <c r="E464" i="41"/>
  <c r="E463" i="41"/>
  <c r="E462" i="41"/>
  <c r="E461" i="41"/>
  <c r="E460" i="41"/>
  <c r="E459" i="41"/>
  <c r="E458" i="41"/>
  <c r="E457" i="41"/>
  <c r="E456" i="41"/>
  <c r="E455" i="41"/>
  <c r="E454" i="41"/>
  <c r="E453" i="41"/>
  <c r="E452" i="41"/>
  <c r="E451" i="41"/>
  <c r="E450" i="41"/>
  <c r="E449" i="41"/>
  <c r="E448" i="41"/>
  <c r="E447" i="41"/>
  <c r="E446" i="41"/>
  <c r="E445" i="41"/>
  <c r="E444" i="41"/>
  <c r="E443" i="41"/>
  <c r="E442" i="41"/>
  <c r="E441" i="41"/>
  <c r="E440" i="41"/>
  <c r="E439" i="41"/>
  <c r="E438" i="41"/>
  <c r="E437" i="41"/>
  <c r="E436" i="41"/>
  <c r="E435" i="41"/>
  <c r="E434" i="41"/>
  <c r="E433" i="41"/>
  <c r="E432" i="41"/>
  <c r="E431" i="41"/>
  <c r="E430" i="41"/>
  <c r="E429" i="41"/>
  <c r="E428" i="41"/>
  <c r="E427" i="41"/>
  <c r="E426" i="41"/>
  <c r="E425" i="41"/>
  <c r="E424" i="41"/>
  <c r="E423" i="41"/>
  <c r="E422" i="41"/>
  <c r="E421" i="41"/>
  <c r="E420" i="41"/>
  <c r="E419" i="41"/>
  <c r="E418" i="41"/>
  <c r="E417" i="41"/>
  <c r="E416" i="41"/>
  <c r="E415" i="41"/>
  <c r="E414" i="41"/>
  <c r="E413" i="41"/>
  <c r="E412" i="41"/>
  <c r="E411" i="41"/>
  <c r="E410" i="41"/>
  <c r="E409" i="41"/>
  <c r="E408" i="41"/>
  <c r="E407" i="41"/>
  <c r="E406" i="41"/>
  <c r="E405" i="41"/>
  <c r="E404" i="41"/>
  <c r="E403" i="41"/>
  <c r="E402" i="41"/>
  <c r="E401" i="41"/>
  <c r="E400" i="41"/>
  <c r="E399" i="41"/>
  <c r="E398" i="41"/>
  <c r="E397" i="41"/>
  <c r="E396" i="41"/>
  <c r="E395" i="41"/>
  <c r="E394" i="41"/>
  <c r="E393" i="41"/>
  <c r="E392" i="41"/>
  <c r="E391" i="41"/>
  <c r="E390" i="41"/>
  <c r="E389" i="41"/>
  <c r="E388" i="41"/>
  <c r="E387" i="41"/>
  <c r="E386" i="41"/>
  <c r="E385" i="41"/>
  <c r="E384" i="41"/>
  <c r="E383" i="41"/>
  <c r="E382" i="41"/>
  <c r="E381" i="41"/>
  <c r="E380" i="41"/>
  <c r="E379" i="41"/>
  <c r="E378" i="41"/>
  <c r="E377" i="41"/>
  <c r="E376" i="41"/>
  <c r="E375" i="41"/>
  <c r="E374" i="41"/>
  <c r="E373" i="41"/>
  <c r="E372" i="41"/>
  <c r="E371" i="41"/>
  <c r="E370" i="41"/>
  <c r="E369" i="41"/>
  <c r="E368" i="41"/>
  <c r="E367" i="41"/>
  <c r="E366" i="41"/>
  <c r="E365" i="41"/>
  <c r="E364" i="41"/>
  <c r="E363" i="41"/>
  <c r="E362" i="41"/>
  <c r="E361" i="41"/>
  <c r="E360" i="41"/>
  <c r="E359" i="41"/>
  <c r="E358" i="41"/>
  <c r="E357" i="41"/>
  <c r="E356" i="41"/>
  <c r="E355" i="41"/>
  <c r="E354" i="41"/>
  <c r="E353" i="41"/>
  <c r="E352" i="41"/>
  <c r="E351" i="41"/>
  <c r="E350" i="41"/>
  <c r="E349" i="41"/>
  <c r="E348" i="41"/>
  <c r="E347" i="41"/>
  <c r="E346" i="41"/>
  <c r="E345" i="41"/>
  <c r="E344" i="41"/>
  <c r="E343" i="41"/>
  <c r="E342" i="41"/>
  <c r="E341" i="41"/>
  <c r="E340" i="41"/>
  <c r="E339" i="41"/>
  <c r="E338" i="41"/>
  <c r="E337" i="41"/>
  <c r="E336" i="41"/>
  <c r="E335" i="41"/>
  <c r="E334" i="41"/>
  <c r="E333" i="41"/>
  <c r="E332" i="41"/>
  <c r="E331" i="41"/>
  <c r="E330" i="41"/>
  <c r="E329" i="41"/>
  <c r="E328" i="41"/>
  <c r="E327" i="41"/>
  <c r="E326" i="41"/>
  <c r="E325" i="41"/>
  <c r="E324" i="41"/>
  <c r="E323" i="41"/>
  <c r="E322" i="41"/>
  <c r="E321" i="41"/>
  <c r="E320" i="41"/>
  <c r="E319" i="41"/>
  <c r="E318" i="41"/>
  <c r="E317" i="41"/>
  <c r="E316" i="41"/>
  <c r="E315" i="41"/>
  <c r="E314" i="41"/>
  <c r="E313" i="41"/>
  <c r="E312" i="41"/>
  <c r="E311" i="41"/>
  <c r="E310" i="41"/>
  <c r="E309" i="41"/>
  <c r="E308" i="41"/>
  <c r="E307" i="41"/>
  <c r="E305" i="41"/>
  <c r="E304" i="41"/>
  <c r="E303" i="41"/>
  <c r="E302" i="41"/>
  <c r="E301" i="41"/>
  <c r="E300" i="41"/>
  <c r="E299" i="41"/>
  <c r="E298" i="41"/>
  <c r="E297" i="41"/>
  <c r="E296" i="41"/>
  <c r="E295" i="41"/>
  <c r="E294" i="41"/>
  <c r="E293" i="41"/>
  <c r="E292" i="41"/>
  <c r="E291" i="41"/>
  <c r="E290" i="41"/>
  <c r="E289" i="41"/>
  <c r="E288" i="41"/>
  <c r="E287" i="41"/>
  <c r="E286" i="41"/>
  <c r="E285" i="41"/>
  <c r="E284" i="41"/>
  <c r="E283" i="41"/>
  <c r="E282" i="41"/>
  <c r="E281" i="41"/>
  <c r="E280" i="41"/>
  <c r="E279" i="41"/>
  <c r="E278" i="41"/>
  <c r="E277" i="41"/>
  <c r="E276" i="41"/>
  <c r="E275" i="41"/>
  <c r="E274" i="41"/>
  <c r="E254" i="41"/>
  <c r="E253" i="41"/>
  <c r="E252" i="41"/>
  <c r="E251" i="41"/>
  <c r="E250" i="41"/>
  <c r="E249" i="41"/>
  <c r="E248" i="41"/>
  <c r="E247" i="41"/>
  <c r="E246" i="41"/>
  <c r="E245" i="41"/>
  <c r="E244" i="41"/>
  <c r="E243" i="41"/>
  <c r="E242" i="41"/>
  <c r="E241" i="41"/>
  <c r="E240" i="41"/>
  <c r="E239" i="41"/>
  <c r="E238" i="41"/>
  <c r="E237" i="41"/>
  <c r="E236" i="41"/>
  <c r="E235" i="41"/>
  <c r="E234" i="41"/>
  <c r="E233" i="41"/>
  <c r="E232" i="41"/>
  <c r="E231" i="41"/>
  <c r="E230" i="41"/>
  <c r="E229" i="41"/>
  <c r="E228" i="41"/>
  <c r="E227" i="41"/>
  <c r="E226" i="41"/>
  <c r="E225" i="41"/>
  <c r="E224" i="41"/>
  <c r="E223" i="41"/>
  <c r="E221" i="41"/>
  <c r="E220" i="41"/>
  <c r="E219" i="41"/>
  <c r="E218" i="41"/>
  <c r="E217" i="41"/>
  <c r="E216" i="41"/>
  <c r="E215" i="41"/>
  <c r="E214" i="41"/>
  <c r="E213" i="41"/>
  <c r="E212" i="41"/>
  <c r="E211" i="41"/>
  <c r="E210" i="41"/>
  <c r="E209" i="41"/>
  <c r="E208" i="41"/>
  <c r="E207" i="41"/>
  <c r="E206" i="41"/>
  <c r="E205" i="41"/>
  <c r="E204" i="41"/>
  <c r="E203" i="41"/>
  <c r="E202" i="41"/>
  <c r="E201" i="41"/>
  <c r="E200" i="41"/>
  <c r="E199" i="41"/>
  <c r="E198" i="41"/>
  <c r="E197" i="41"/>
  <c r="E196" i="41"/>
  <c r="E195" i="41"/>
  <c r="E194" i="41"/>
  <c r="E193" i="41"/>
  <c r="E192" i="41"/>
  <c r="E191" i="41"/>
  <c r="E190" i="41"/>
  <c r="E189" i="41"/>
  <c r="E188" i="41"/>
  <c r="E187" i="41"/>
  <c r="E186" i="41"/>
  <c r="E185" i="41"/>
  <c r="E184" i="41"/>
  <c r="E183" i="41"/>
  <c r="E182" i="41"/>
  <c r="E181" i="41"/>
  <c r="E180" i="41"/>
  <c r="E179" i="41"/>
  <c r="E178" i="41"/>
  <c r="E177" i="41"/>
  <c r="E176" i="41"/>
  <c r="E175" i="41"/>
  <c r="E157" i="41"/>
  <c r="E156" i="41"/>
  <c r="E155" i="41"/>
  <c r="E154" i="41"/>
  <c r="E153" i="41"/>
  <c r="E152" i="41"/>
  <c r="E151" i="41"/>
  <c r="E150" i="41"/>
  <c r="E149" i="41"/>
  <c r="E148" i="41"/>
  <c r="E147" i="41"/>
  <c r="E146" i="41"/>
  <c r="E145" i="41"/>
  <c r="E144" i="41"/>
  <c r="E143" i="41"/>
  <c r="E142" i="41"/>
  <c r="E141" i="41"/>
  <c r="E140" i="41"/>
  <c r="E139" i="41"/>
  <c r="E138" i="41"/>
  <c r="E137" i="41"/>
  <c r="W136" i="41"/>
  <c r="E136" i="41"/>
  <c r="E135" i="41"/>
  <c r="E134" i="41"/>
  <c r="E133" i="41"/>
  <c r="E132" i="41"/>
  <c r="E131" i="41"/>
  <c r="E130" i="41"/>
  <c r="E129" i="41"/>
  <c r="W21" i="41" l="1"/>
  <c r="W25" i="41"/>
  <c r="W7" i="41"/>
  <c r="W26" i="41"/>
  <c r="W19" i="41"/>
  <c r="W14" i="41"/>
  <c r="W10" i="41"/>
  <c r="W6" i="41"/>
  <c r="W30" i="41"/>
  <c r="W24" i="41"/>
  <c r="W18" i="41"/>
  <c r="W29" i="41"/>
  <c r="W23" i="41"/>
  <c r="W17" i="41"/>
  <c r="W13" i="41"/>
  <c r="W9" i="41"/>
  <c r="W28" i="41"/>
  <c r="W22" i="41"/>
  <c r="W16" i="41"/>
  <c r="W12" i="41"/>
  <c r="W8" i="41"/>
  <c r="W27" i="41"/>
  <c r="W20" i="41"/>
  <c r="W15" i="41"/>
  <c r="W11" i="41"/>
  <c r="H5" i="26"/>
  <c r="E1959" i="36"/>
  <c r="E1958" i="36"/>
  <c r="E1957" i="36"/>
  <c r="E1956" i="36"/>
  <c r="E1955" i="36"/>
  <c r="E1954" i="36"/>
  <c r="E1953" i="36"/>
  <c r="E1952" i="36"/>
  <c r="E1951" i="36"/>
  <c r="E1950" i="36"/>
  <c r="E1949" i="36"/>
  <c r="E1948" i="36"/>
  <c r="E1947" i="36"/>
  <c r="E1946" i="36"/>
  <c r="E1945" i="36"/>
  <c r="E1944" i="36"/>
  <c r="E1943" i="36"/>
  <c r="E1942" i="36"/>
  <c r="E1941" i="36"/>
  <c r="E1940" i="36"/>
  <c r="E1939" i="36"/>
  <c r="E1938" i="36"/>
  <c r="E1937" i="36"/>
  <c r="E1936" i="36"/>
  <c r="E1935" i="36"/>
  <c r="E1934" i="36"/>
  <c r="E1933" i="36"/>
  <c r="E1932" i="36"/>
  <c r="E1931" i="36"/>
  <c r="E1930" i="36"/>
  <c r="E1929" i="36"/>
  <c r="E1928" i="36"/>
  <c r="E1927" i="36"/>
  <c r="E1926" i="36"/>
  <c r="E1925" i="36"/>
  <c r="E1924" i="36"/>
  <c r="E1923" i="36"/>
  <c r="E1922" i="36"/>
  <c r="E1921" i="36"/>
  <c r="E1920" i="36"/>
  <c r="E1919" i="36"/>
  <c r="E1900" i="36"/>
  <c r="E1899" i="36"/>
  <c r="E1898" i="36"/>
  <c r="E1897" i="36"/>
  <c r="E1896" i="36"/>
  <c r="E1895" i="36"/>
  <c r="E1894" i="36"/>
  <c r="E1893" i="36"/>
  <c r="E1892" i="36"/>
  <c r="E1891" i="36"/>
  <c r="E1890" i="36"/>
  <c r="E1889" i="36"/>
  <c r="E1888" i="36"/>
  <c r="E1887" i="36"/>
  <c r="E1886" i="36"/>
  <c r="E1885" i="36"/>
  <c r="E1884" i="36"/>
  <c r="E1883" i="36"/>
  <c r="E1882" i="36"/>
  <c r="E1881" i="36"/>
  <c r="E1880" i="36"/>
  <c r="E1879" i="36"/>
  <c r="E1878" i="36"/>
  <c r="E1877" i="36"/>
  <c r="E1876" i="36"/>
  <c r="E1875" i="36"/>
  <c r="E1874" i="36"/>
  <c r="E1873" i="36"/>
  <c r="E1872" i="36"/>
  <c r="E1871" i="36"/>
  <c r="E1870" i="36"/>
  <c r="E1869" i="36"/>
  <c r="E1868" i="36"/>
  <c r="E1867" i="36"/>
  <c r="E1866" i="36"/>
  <c r="E1865" i="36"/>
  <c r="E1864" i="36"/>
  <c r="E1863" i="36"/>
  <c r="E1862" i="36"/>
  <c r="E1861" i="36"/>
  <c r="E1860" i="36"/>
  <c r="E1859" i="36"/>
  <c r="E1846" i="36"/>
  <c r="E1845" i="36"/>
  <c r="E1844" i="36"/>
  <c r="E1843" i="36"/>
  <c r="E1842" i="36"/>
  <c r="E1841" i="36"/>
  <c r="E1840" i="36"/>
  <c r="E1839" i="36"/>
  <c r="E1838" i="36"/>
  <c r="E1837" i="36"/>
  <c r="E1836" i="36"/>
  <c r="E1835" i="36"/>
  <c r="E1834" i="36"/>
  <c r="E1833" i="36"/>
  <c r="E1832" i="36"/>
  <c r="E1831" i="36"/>
  <c r="E1830" i="36"/>
  <c r="E1829" i="36"/>
  <c r="E1828" i="36"/>
  <c r="E1827" i="36"/>
  <c r="E1826" i="36"/>
  <c r="E1825" i="36"/>
  <c r="E1824" i="36"/>
  <c r="E1823" i="36"/>
  <c r="E1822" i="36"/>
  <c r="E1821" i="36"/>
  <c r="E1820" i="36"/>
  <c r="E1819" i="36"/>
  <c r="E1818" i="36"/>
  <c r="E1817" i="36"/>
  <c r="E1816" i="36"/>
  <c r="E1815" i="36"/>
  <c r="E1811" i="36"/>
  <c r="E1810" i="36"/>
  <c r="E1809" i="36"/>
  <c r="E1808" i="36"/>
  <c r="E1807" i="36"/>
  <c r="E1806" i="36"/>
  <c r="E1805" i="36"/>
  <c r="E1804" i="36"/>
  <c r="E1803" i="36"/>
  <c r="E1802" i="36"/>
  <c r="E1801" i="36"/>
  <c r="E1800" i="36"/>
  <c r="E1799" i="36"/>
  <c r="E1798" i="36"/>
  <c r="E1797" i="36"/>
  <c r="E1796" i="36"/>
  <c r="E1795" i="36"/>
  <c r="E1794" i="36"/>
  <c r="E1793" i="36"/>
  <c r="E1792" i="36"/>
  <c r="E1791" i="36"/>
  <c r="E1790" i="36"/>
  <c r="E1789" i="36"/>
  <c r="E1788" i="36"/>
  <c r="E1787" i="36"/>
  <c r="E1786" i="36"/>
  <c r="E1785" i="36"/>
  <c r="E1784" i="36"/>
  <c r="E1783" i="36"/>
  <c r="E1782" i="36"/>
  <c r="E1781" i="36"/>
  <c r="E1780" i="36"/>
  <c r="E1779" i="36"/>
  <c r="E1778" i="36"/>
  <c r="E1777" i="36"/>
  <c r="E1776" i="36"/>
  <c r="E1775" i="36"/>
  <c r="E1774" i="36"/>
  <c r="E1773" i="36"/>
  <c r="E1772" i="36"/>
  <c r="E1771" i="36"/>
  <c r="E1770" i="36"/>
  <c r="E1769" i="36"/>
  <c r="E1768" i="36"/>
  <c r="E1767" i="36"/>
  <c r="E1766" i="36"/>
  <c r="E1765" i="36"/>
  <c r="E1764" i="36"/>
  <c r="E1763" i="36"/>
  <c r="E1762" i="36"/>
  <c r="E1761" i="36"/>
  <c r="E1760" i="36"/>
  <c r="E1759" i="36"/>
  <c r="E1758" i="36"/>
  <c r="E1757" i="36"/>
  <c r="E1756" i="36"/>
  <c r="E1755" i="36"/>
  <c r="E1754" i="36"/>
  <c r="E1753" i="36"/>
  <c r="E1752" i="36"/>
  <c r="E1751" i="36"/>
  <c r="E1750" i="36"/>
  <c r="E1749" i="36"/>
  <c r="E1748" i="36"/>
  <c r="E1747" i="36"/>
  <c r="E1746" i="36"/>
  <c r="E1745" i="36"/>
  <c r="E1744" i="36"/>
  <c r="E1743" i="36"/>
  <c r="E1742" i="36"/>
  <c r="E1741" i="36"/>
  <c r="E1740" i="36"/>
  <c r="E1739" i="36"/>
  <c r="E1738" i="36"/>
  <c r="E1737" i="36"/>
  <c r="E1736" i="36"/>
  <c r="E1735" i="36"/>
  <c r="E1734" i="36"/>
  <c r="E1733" i="36"/>
  <c r="E1732" i="36"/>
  <c r="E1731" i="36"/>
  <c r="E1730" i="36"/>
  <c r="E1729" i="36"/>
  <c r="E1728" i="36"/>
  <c r="E1727" i="36"/>
  <c r="E1726" i="36"/>
  <c r="E1725" i="36"/>
  <c r="E1724" i="36"/>
  <c r="E1723" i="36"/>
  <c r="E1722" i="36"/>
  <c r="E1721" i="36"/>
  <c r="E1720" i="36"/>
  <c r="E1719" i="36"/>
  <c r="E1718" i="36"/>
  <c r="E1717" i="36"/>
  <c r="E1716" i="36"/>
  <c r="E1715" i="36"/>
  <c r="E1714" i="36"/>
  <c r="E1713" i="36"/>
  <c r="E1712" i="36"/>
  <c r="E1711" i="36"/>
  <c r="E1710" i="36"/>
  <c r="E1709" i="36"/>
  <c r="E1708" i="36"/>
  <c r="E1707" i="36"/>
  <c r="E1706" i="36"/>
  <c r="E1705" i="36"/>
  <c r="E1704" i="36"/>
  <c r="E1703" i="36"/>
  <c r="E1702" i="36"/>
  <c r="E1701" i="36"/>
  <c r="E1700" i="36"/>
  <c r="E1699" i="36"/>
  <c r="E1698" i="36"/>
  <c r="E1697" i="36"/>
  <c r="E1696" i="36"/>
  <c r="E1695" i="36"/>
  <c r="E1694" i="36"/>
  <c r="E1693" i="36"/>
  <c r="E1692" i="36"/>
  <c r="E1691" i="36"/>
  <c r="E1690" i="36"/>
  <c r="E1689" i="36"/>
  <c r="E1688" i="36"/>
  <c r="E1687" i="36"/>
  <c r="E1686" i="36"/>
  <c r="E1685" i="36"/>
  <c r="E1684" i="36"/>
  <c r="E1683" i="36"/>
  <c r="E1682" i="36"/>
  <c r="E1681" i="36"/>
  <c r="E1680" i="36"/>
  <c r="E1679" i="36"/>
  <c r="E1678" i="36"/>
  <c r="E1677" i="36"/>
  <c r="E1676" i="36"/>
  <c r="E1675" i="36"/>
  <c r="E1674" i="36"/>
  <c r="E1673" i="36"/>
  <c r="E1672" i="36"/>
  <c r="E1671" i="36"/>
  <c r="E1670" i="36"/>
  <c r="E1669" i="36"/>
  <c r="E1668" i="36"/>
  <c r="E1667" i="36"/>
  <c r="E1666" i="36"/>
  <c r="E1665" i="36"/>
  <c r="E1664" i="36"/>
  <c r="E1663" i="36"/>
  <c r="E1662" i="36"/>
  <c r="E1661" i="36"/>
  <c r="E1660" i="36"/>
  <c r="E1659" i="36"/>
  <c r="E1658" i="36"/>
  <c r="E1657" i="36"/>
  <c r="E1656" i="36"/>
  <c r="E1655" i="36"/>
  <c r="E1654" i="36"/>
  <c r="E1653" i="36"/>
  <c r="E1652" i="36"/>
  <c r="E1651" i="36"/>
  <c r="E1650" i="36"/>
  <c r="E1649" i="36"/>
  <c r="E1648" i="36"/>
  <c r="E1647" i="36"/>
  <c r="E1646" i="36"/>
  <c r="E1645" i="36"/>
  <c r="E1644" i="36"/>
  <c r="E1643" i="36"/>
  <c r="E1642" i="36"/>
  <c r="E1641" i="36"/>
  <c r="E1640" i="36"/>
  <c r="E1639" i="36"/>
  <c r="E1638" i="36"/>
  <c r="E1637" i="36"/>
  <c r="E1636" i="36"/>
  <c r="E1635" i="36"/>
  <c r="E1634" i="36"/>
  <c r="E1633" i="36"/>
  <c r="E1632" i="36"/>
  <c r="E1631" i="36"/>
  <c r="E1630" i="36"/>
  <c r="E1629" i="36"/>
  <c r="E1628" i="36"/>
  <c r="E1627" i="36"/>
  <c r="E1626" i="36"/>
  <c r="E1625" i="36"/>
  <c r="E1624" i="36"/>
  <c r="E1623" i="36"/>
  <c r="E1622" i="36"/>
  <c r="E1621" i="36"/>
  <c r="E1620" i="36"/>
  <c r="E1619" i="36"/>
  <c r="E1618" i="36"/>
  <c r="E1617" i="36"/>
  <c r="E1616" i="36"/>
  <c r="E1615" i="36"/>
  <c r="E1614" i="36"/>
  <c r="E1613" i="36"/>
  <c r="E1612" i="36"/>
  <c r="E1611" i="36"/>
  <c r="E1610" i="36"/>
  <c r="E1609" i="36"/>
  <c r="E1608" i="36"/>
  <c r="E1607" i="36"/>
  <c r="E1606" i="36"/>
  <c r="E1605" i="36"/>
  <c r="E1604" i="36"/>
  <c r="E1603" i="36"/>
  <c r="E1602" i="36"/>
  <c r="E1601" i="36"/>
  <c r="E1600" i="36"/>
  <c r="E1599" i="36"/>
  <c r="E1598" i="36"/>
  <c r="E1597" i="36"/>
  <c r="E1596" i="36"/>
  <c r="E1595" i="36"/>
  <c r="E1594" i="36"/>
  <c r="E1593" i="36"/>
  <c r="E1592" i="36"/>
  <c r="E1591" i="36"/>
  <c r="E1590" i="36"/>
  <c r="E1589" i="36"/>
  <c r="E1588" i="36"/>
  <c r="E1587" i="36"/>
  <c r="E1586" i="36"/>
  <c r="E1585" i="36"/>
  <c r="E1584" i="36"/>
  <c r="E1583" i="36"/>
  <c r="E1582" i="36"/>
  <c r="E1581" i="36"/>
  <c r="E1580" i="36"/>
  <c r="E1579" i="36"/>
  <c r="E1578" i="36"/>
  <c r="E1577" i="36"/>
  <c r="E1576" i="36"/>
  <c r="E1575" i="36"/>
  <c r="E1574" i="36"/>
  <c r="E1573" i="36"/>
  <c r="E1572" i="36"/>
  <c r="E1571" i="36"/>
  <c r="E1570" i="36"/>
  <c r="E1569" i="36"/>
  <c r="E1568" i="36"/>
  <c r="E1567" i="36"/>
  <c r="E1566" i="36"/>
  <c r="E1565" i="36"/>
  <c r="E1564" i="36"/>
  <c r="E1563" i="36"/>
  <c r="E1562" i="36"/>
  <c r="E1561" i="36"/>
  <c r="E1560" i="36"/>
  <c r="E1559" i="36"/>
  <c r="E1558" i="36"/>
  <c r="E1557" i="36"/>
  <c r="E1556" i="36"/>
  <c r="E1555" i="36"/>
  <c r="E1554" i="36"/>
  <c r="E1553" i="36"/>
  <c r="E1552" i="36"/>
  <c r="E1551" i="36"/>
  <c r="E1550" i="36"/>
  <c r="E1549" i="36"/>
  <c r="E1548" i="36"/>
  <c r="E1547" i="36"/>
  <c r="E1546" i="36"/>
  <c r="E1545" i="36"/>
  <c r="E1544" i="36"/>
  <c r="E1543" i="36"/>
  <c r="E1542" i="36"/>
  <c r="E1541" i="36"/>
  <c r="E1540" i="36"/>
  <c r="E1539" i="36"/>
  <c r="E1538" i="36"/>
  <c r="E1537" i="36"/>
  <c r="E1536" i="36"/>
  <c r="E1535" i="36"/>
  <c r="E1534" i="36"/>
  <c r="E1327" i="36"/>
  <c r="E1326" i="36"/>
  <c r="E1325" i="36"/>
  <c r="E1324" i="36"/>
  <c r="E1323" i="36"/>
  <c r="E1322" i="36"/>
  <c r="E1321" i="36"/>
  <c r="E1320" i="36"/>
  <c r="E1319" i="36"/>
  <c r="E1318" i="36"/>
  <c r="E1317" i="36"/>
  <c r="E1316" i="36"/>
  <c r="E1315" i="36"/>
  <c r="E1314" i="36"/>
  <c r="E1313" i="36"/>
  <c r="E1312" i="36"/>
  <c r="E1311" i="36"/>
  <c r="E1310" i="36"/>
  <c r="E1309" i="36"/>
  <c r="E1308" i="36"/>
  <c r="E1307" i="36"/>
  <c r="E1306" i="36"/>
  <c r="E1305" i="36"/>
  <c r="E1304" i="36"/>
  <c r="E1303" i="36"/>
  <c r="E1302" i="36"/>
  <c r="E1301" i="36"/>
  <c r="E1300" i="36"/>
  <c r="E1299" i="36"/>
  <c r="E1298" i="36"/>
  <c r="E1297" i="36"/>
  <c r="E1296" i="36"/>
  <c r="E1295" i="36"/>
  <c r="E1294" i="36"/>
  <c r="E1293" i="36"/>
  <c r="E1292" i="36"/>
  <c r="E1291" i="36"/>
  <c r="E1290" i="36"/>
  <c r="E1289" i="36"/>
  <c r="E1288" i="36"/>
  <c r="E1287" i="36"/>
  <c r="E1286" i="36"/>
  <c r="E1285" i="36"/>
  <c r="E1284" i="36"/>
  <c r="E1283" i="36"/>
  <c r="E1282" i="36"/>
  <c r="E1281" i="36"/>
  <c r="E1280" i="36"/>
  <c r="E1279" i="36"/>
  <c r="E1278" i="36"/>
  <c r="E1277" i="36"/>
  <c r="E1276" i="36"/>
  <c r="E1275" i="36"/>
  <c r="E1274" i="36"/>
  <c r="E1273" i="36"/>
  <c r="E1272" i="36"/>
  <c r="E1271" i="36"/>
  <c r="E1270" i="36"/>
  <c r="E1269" i="36"/>
  <c r="E1268" i="36"/>
  <c r="E1267" i="36"/>
  <c r="E1266" i="36"/>
  <c r="E1265" i="36"/>
  <c r="E1264" i="36"/>
  <c r="E1263" i="36"/>
  <c r="E1262" i="36"/>
  <c r="E1261" i="36"/>
  <c r="E1260" i="36"/>
  <c r="E1259" i="36"/>
  <c r="E1258" i="36"/>
  <c r="E1257" i="36"/>
  <c r="E1256" i="36"/>
  <c r="E1255" i="36"/>
  <c r="E1254" i="36"/>
  <c r="E1253" i="36"/>
  <c r="E1252" i="36"/>
  <c r="E1251" i="36"/>
  <c r="E1250" i="36"/>
  <c r="E1249" i="36"/>
  <c r="E1248" i="36"/>
  <c r="E1247" i="36"/>
  <c r="E1246" i="36"/>
  <c r="E1245" i="36"/>
  <c r="E1244" i="36"/>
  <c r="E1243" i="36"/>
  <c r="E1242" i="36"/>
  <c r="E1241" i="36"/>
  <c r="E1240" i="36"/>
  <c r="E1239" i="36"/>
  <c r="E1238" i="36"/>
  <c r="E1237" i="36"/>
  <c r="E1236" i="36"/>
  <c r="E1235" i="36"/>
  <c r="E1234" i="36"/>
  <c r="E1233" i="36"/>
  <c r="E1232" i="36"/>
  <c r="E1231" i="36"/>
  <c r="E1230" i="36"/>
  <c r="E1229" i="36"/>
  <c r="E1228" i="36"/>
  <c r="E1227" i="36"/>
  <c r="E1226" i="36"/>
  <c r="E1225" i="36"/>
  <c r="E1224" i="36"/>
  <c r="E1223" i="36"/>
  <c r="E1222" i="36"/>
  <c r="E1221" i="36"/>
  <c r="E1220" i="36"/>
  <c r="E1219" i="36"/>
  <c r="E1218" i="36"/>
  <c r="E1217" i="36"/>
  <c r="E1216" i="36"/>
  <c r="E1215" i="36"/>
  <c r="E1214" i="36"/>
  <c r="E1213" i="36"/>
  <c r="E1212" i="36"/>
  <c r="E1211" i="36"/>
  <c r="E1210" i="36"/>
  <c r="E1209" i="36"/>
  <c r="E1208" i="36"/>
  <c r="E1207" i="36"/>
  <c r="E1206" i="36"/>
  <c r="E1205" i="36"/>
  <c r="E1204" i="36"/>
  <c r="E1203" i="36"/>
  <c r="E1202" i="36"/>
  <c r="E1201" i="36"/>
  <c r="E1200" i="36"/>
  <c r="E1199" i="36"/>
  <c r="E1198" i="36"/>
  <c r="E1197" i="36"/>
  <c r="E1196" i="36"/>
  <c r="E1195" i="36"/>
  <c r="E1194" i="36"/>
  <c r="E1193" i="36"/>
  <c r="E1192" i="36"/>
  <c r="E1191" i="36"/>
  <c r="E1190" i="36"/>
  <c r="E1189" i="36"/>
  <c r="E1188" i="36"/>
  <c r="E1187" i="36"/>
  <c r="E1186" i="36"/>
  <c r="E1185" i="36"/>
  <c r="E1184" i="36"/>
  <c r="E1183" i="36"/>
  <c r="E1182" i="36"/>
  <c r="E1181" i="36"/>
  <c r="E1180" i="36"/>
  <c r="E1179" i="36"/>
  <c r="E1178" i="36"/>
  <c r="E1177" i="36"/>
  <c r="E1176" i="36"/>
  <c r="E1175" i="36"/>
  <c r="E1174" i="36"/>
  <c r="E1173" i="36"/>
  <c r="E1172" i="36"/>
  <c r="E1171" i="36"/>
  <c r="E1170" i="36"/>
  <c r="E1169" i="36"/>
  <c r="E1168" i="36"/>
  <c r="E1167" i="36"/>
  <c r="E1166" i="36"/>
  <c r="E1165" i="36"/>
  <c r="E1164" i="36"/>
  <c r="E1163" i="36"/>
  <c r="E1162" i="36"/>
  <c r="E1161" i="36"/>
  <c r="E1160" i="36"/>
  <c r="E1159" i="36"/>
  <c r="E1158" i="36"/>
  <c r="E1157" i="36"/>
  <c r="E1156" i="36"/>
  <c r="E1155" i="36"/>
  <c r="E1154" i="36"/>
  <c r="E1153" i="36"/>
  <c r="E1152" i="36"/>
  <c r="E1151" i="36"/>
  <c r="E1150" i="36"/>
  <c r="E1149" i="36"/>
  <c r="E1148" i="36"/>
  <c r="E1147" i="36"/>
  <c r="E1146" i="36"/>
  <c r="E1145" i="36"/>
  <c r="E1144" i="36"/>
  <c r="E1143" i="36"/>
  <c r="E1142" i="36"/>
  <c r="E1141" i="36"/>
  <c r="E1140" i="36"/>
  <c r="E1139" i="36"/>
  <c r="E1138" i="36"/>
  <c r="E1137" i="36"/>
  <c r="E1136" i="36"/>
  <c r="E1135" i="36"/>
  <c r="E1134" i="36"/>
  <c r="E1133" i="36"/>
  <c r="E1132" i="36"/>
  <c r="E1131" i="36"/>
  <c r="E1130" i="36"/>
  <c r="E1129" i="36"/>
  <c r="E1128" i="36"/>
  <c r="E1127" i="36"/>
  <c r="E1126" i="36"/>
  <c r="E1125" i="36"/>
  <c r="E1124" i="36"/>
  <c r="E1123" i="36"/>
  <c r="E1122" i="36"/>
  <c r="E1121" i="36"/>
  <c r="E1120" i="36"/>
  <c r="E1119" i="36"/>
  <c r="E1118" i="36"/>
  <c r="E1117" i="36"/>
  <c r="E1116" i="36"/>
  <c r="E1115" i="36"/>
  <c r="E1114" i="36"/>
  <c r="E1113" i="36"/>
  <c r="E1112" i="36"/>
  <c r="E1111" i="36"/>
  <c r="E1110" i="36"/>
  <c r="E1109" i="36"/>
  <c r="E1108" i="36"/>
  <c r="E1107" i="36"/>
  <c r="E1106" i="36"/>
  <c r="E1105" i="36"/>
  <c r="E1104" i="36"/>
  <c r="E1103" i="36"/>
  <c r="E1102" i="36"/>
  <c r="E1101" i="36"/>
  <c r="E1100" i="36"/>
  <c r="E1099" i="36"/>
  <c r="E1098" i="36"/>
  <c r="E1097" i="36"/>
  <c r="E1096" i="36"/>
  <c r="E1095" i="36"/>
  <c r="E1094" i="36"/>
  <c r="E1093" i="36"/>
  <c r="E1092" i="36"/>
  <c r="E1091" i="36"/>
  <c r="E1090" i="36"/>
  <c r="E1089" i="36"/>
  <c r="E1088" i="36"/>
  <c r="E1087" i="36"/>
  <c r="E1086" i="36"/>
  <c r="E1085" i="36"/>
  <c r="E1084" i="36"/>
  <c r="E1083" i="36"/>
  <c r="E1082" i="36"/>
  <c r="E1081" i="36"/>
  <c r="E1080" i="36"/>
  <c r="E1079" i="36"/>
  <c r="E1077" i="36"/>
  <c r="E1076" i="36"/>
  <c r="E1075" i="36"/>
  <c r="E1074" i="36"/>
  <c r="E1073" i="36"/>
  <c r="E1072" i="36"/>
  <c r="E1071" i="36"/>
  <c r="E1070" i="36"/>
  <c r="E1069" i="36"/>
  <c r="E1068" i="36"/>
  <c r="E1067" i="36"/>
  <c r="E1066" i="36"/>
  <c r="E1065" i="36"/>
  <c r="E1064" i="36"/>
  <c r="E1063" i="36"/>
  <c r="E1062" i="36"/>
  <c r="E1061" i="36"/>
  <c r="E1060" i="36"/>
  <c r="E1059" i="36"/>
  <c r="E1058" i="36"/>
  <c r="E1057" i="36"/>
  <c r="E1056" i="36"/>
  <c r="E1055" i="36"/>
  <c r="E1054" i="36"/>
  <c r="E1053" i="36"/>
  <c r="E1052" i="36"/>
  <c r="E1051" i="36"/>
  <c r="E1050" i="36"/>
  <c r="E1049" i="36"/>
  <c r="E1048" i="36"/>
  <c r="E1047" i="36"/>
  <c r="E1046" i="36"/>
  <c r="E1045" i="36"/>
  <c r="E1044" i="36"/>
  <c r="E1043" i="36"/>
  <c r="E1042" i="36"/>
  <c r="E1041" i="36"/>
  <c r="E1040" i="36"/>
  <c r="E1039" i="36"/>
  <c r="E1038" i="36"/>
  <c r="E1037" i="36"/>
  <c r="E1036" i="36"/>
  <c r="E1035" i="36"/>
  <c r="E1034" i="36"/>
  <c r="E1033" i="36"/>
  <c r="E1032" i="36"/>
  <c r="E1031" i="36"/>
  <c r="E1030" i="36"/>
  <c r="E1029" i="36"/>
  <c r="E1028" i="36"/>
  <c r="E1027" i="36"/>
  <c r="E1026" i="36"/>
  <c r="E1025" i="36"/>
  <c r="E1024" i="36"/>
  <c r="E1023" i="36"/>
  <c r="E1022" i="36"/>
  <c r="E1021" i="36"/>
  <c r="E1020" i="36"/>
  <c r="E1019" i="36"/>
  <c r="E1018" i="36"/>
  <c r="E1017" i="36"/>
  <c r="E1016" i="36"/>
  <c r="E1015" i="36"/>
  <c r="E1014" i="36"/>
  <c r="E1013" i="36"/>
  <c r="E1012" i="36"/>
  <c r="E1011" i="36"/>
  <c r="E1010" i="36"/>
  <c r="E1009" i="36"/>
  <c r="E1008" i="36"/>
  <c r="E1007" i="36"/>
  <c r="E1006" i="36"/>
  <c r="E1005" i="36"/>
  <c r="E1004" i="36"/>
  <c r="E1003" i="36"/>
  <c r="E1002" i="36"/>
  <c r="E1001" i="36"/>
  <c r="E1000" i="36"/>
  <c r="E999" i="36"/>
  <c r="E998" i="36"/>
  <c r="E997" i="36"/>
  <c r="E996" i="36"/>
  <c r="E995" i="36"/>
  <c r="E994" i="36"/>
  <c r="E993" i="36"/>
  <c r="E992" i="36"/>
  <c r="E991" i="36"/>
  <c r="E990" i="36"/>
  <c r="E989" i="36"/>
  <c r="E988" i="36"/>
  <c r="E987" i="36"/>
  <c r="E986" i="36"/>
  <c r="E985" i="36"/>
  <c r="E984" i="36"/>
  <c r="E983" i="36"/>
  <c r="E982" i="36"/>
  <c r="E981" i="36"/>
  <c r="E980" i="36"/>
  <c r="E979" i="36"/>
  <c r="E978" i="36"/>
  <c r="E977" i="36"/>
  <c r="E976" i="36"/>
  <c r="E975" i="36"/>
  <c r="E974" i="36"/>
  <c r="E973" i="36"/>
  <c r="E972" i="36"/>
  <c r="E971" i="36"/>
  <c r="E970" i="36"/>
  <c r="E969" i="36"/>
  <c r="E968" i="36"/>
  <c r="E967" i="36"/>
  <c r="E966" i="36"/>
  <c r="E965" i="36"/>
  <c r="E964" i="36"/>
  <c r="E963" i="36"/>
  <c r="E962" i="36"/>
  <c r="E961" i="36"/>
  <c r="E960" i="36"/>
  <c r="E959" i="36"/>
  <c r="E958" i="36"/>
  <c r="E957" i="36"/>
  <c r="E956" i="36"/>
  <c r="E955" i="36"/>
  <c r="E954" i="36"/>
  <c r="E953" i="36"/>
  <c r="E952" i="36"/>
  <c r="E951" i="36"/>
  <c r="E950" i="36"/>
  <c r="E949" i="36"/>
  <c r="E948" i="36"/>
  <c r="E947" i="36"/>
  <c r="E946" i="36"/>
  <c r="E945" i="36"/>
  <c r="E944" i="36"/>
  <c r="E943" i="36"/>
  <c r="E942" i="36"/>
  <c r="E941" i="36"/>
  <c r="E940" i="36"/>
  <c r="E939" i="36"/>
  <c r="E938" i="36"/>
  <c r="E937" i="36"/>
  <c r="E936" i="36"/>
  <c r="E935" i="36"/>
  <c r="E934" i="36"/>
  <c r="E933" i="36"/>
  <c r="E932" i="36"/>
  <c r="E931" i="36"/>
  <c r="E930" i="36"/>
  <c r="E929" i="36"/>
  <c r="E928" i="36"/>
  <c r="E927" i="36"/>
  <c r="E926" i="36"/>
  <c r="E925" i="36"/>
  <c r="E924" i="36"/>
  <c r="E923" i="36"/>
  <c r="E922" i="36"/>
  <c r="E921" i="36"/>
  <c r="E920" i="36"/>
  <c r="E919" i="36"/>
  <c r="E918" i="36"/>
  <c r="E917" i="36"/>
  <c r="E916" i="36"/>
  <c r="E915" i="36"/>
  <c r="E914" i="36"/>
  <c r="E913" i="36"/>
  <c r="E912" i="36"/>
  <c r="E911" i="36"/>
  <c r="E910" i="36"/>
  <c r="E909" i="36"/>
  <c r="E908" i="36"/>
  <c r="E907" i="36"/>
  <c r="E906" i="36"/>
  <c r="E905" i="36"/>
  <c r="E904" i="36"/>
  <c r="E903" i="36"/>
  <c r="E902" i="36"/>
  <c r="E901" i="36"/>
  <c r="E900" i="36"/>
  <c r="E657" i="36"/>
  <c r="E656" i="36"/>
  <c r="E655" i="36"/>
  <c r="E654" i="36"/>
  <c r="E653" i="36"/>
  <c r="E652" i="36"/>
  <c r="E651" i="36"/>
  <c r="E650" i="36"/>
  <c r="E649" i="36"/>
  <c r="E648" i="36"/>
  <c r="E647" i="36"/>
  <c r="E646" i="36"/>
  <c r="E645" i="36"/>
  <c r="E644" i="36"/>
  <c r="E643" i="36"/>
  <c r="E642" i="36"/>
  <c r="E641" i="36"/>
  <c r="E640" i="36"/>
  <c r="E639" i="36"/>
  <c r="E638" i="36"/>
  <c r="E637" i="36"/>
  <c r="E636" i="36"/>
  <c r="E635" i="36"/>
  <c r="E634" i="36"/>
  <c r="E633" i="36"/>
  <c r="E632" i="36"/>
  <c r="E631" i="36"/>
  <c r="E630" i="36"/>
  <c r="E629" i="36"/>
  <c r="E628" i="36"/>
  <c r="E627" i="36"/>
  <c r="E626" i="36"/>
  <c r="E625" i="36"/>
  <c r="E624" i="36"/>
  <c r="E623" i="36"/>
  <c r="E622" i="36"/>
  <c r="E621" i="36"/>
  <c r="E620" i="36"/>
  <c r="E619" i="36"/>
  <c r="E618" i="36"/>
  <c r="E617" i="36"/>
  <c r="E616" i="36"/>
  <c r="E615" i="36"/>
  <c r="E614" i="36"/>
  <c r="E613" i="36"/>
  <c r="E612" i="36"/>
  <c r="E611" i="36"/>
  <c r="E610" i="36"/>
  <c r="E609" i="36"/>
  <c r="E608" i="36"/>
  <c r="E607" i="36"/>
  <c r="E606" i="36"/>
  <c r="E605" i="36"/>
  <c r="E604" i="36"/>
  <c r="E603" i="36"/>
  <c r="E602" i="36"/>
  <c r="E601" i="36"/>
  <c r="E600" i="36"/>
  <c r="E599" i="36"/>
  <c r="E598" i="36"/>
  <c r="E597" i="36"/>
  <c r="E596" i="36"/>
  <c r="E595" i="36"/>
  <c r="E594" i="36"/>
  <c r="E593" i="36"/>
  <c r="E592" i="36"/>
  <c r="E591" i="36"/>
  <c r="E590" i="36"/>
  <c r="E589" i="36"/>
  <c r="E588" i="36"/>
  <c r="E587" i="36"/>
  <c r="E586" i="36"/>
  <c r="E585" i="36"/>
  <c r="E584" i="36"/>
  <c r="E583" i="36"/>
  <c r="E582" i="36"/>
  <c r="E581" i="36"/>
  <c r="E580" i="36"/>
  <c r="E579" i="36"/>
  <c r="E578" i="36"/>
  <c r="E577" i="36"/>
  <c r="E576" i="36"/>
  <c r="E575" i="36"/>
  <c r="E574" i="36"/>
  <c r="E573" i="36"/>
  <c r="E572" i="36"/>
  <c r="E571" i="36"/>
  <c r="E570" i="36"/>
  <c r="E569" i="36"/>
  <c r="E568" i="36"/>
  <c r="E567" i="36"/>
  <c r="E566" i="36"/>
  <c r="E565" i="36"/>
  <c r="E564" i="36"/>
  <c r="E563" i="36"/>
  <c r="E562" i="36"/>
  <c r="E561" i="36"/>
  <c r="E560" i="36"/>
  <c r="E559" i="36"/>
  <c r="E558" i="36"/>
  <c r="E557" i="36"/>
  <c r="E556" i="36"/>
  <c r="E555" i="36"/>
  <c r="E554" i="36"/>
  <c r="E553" i="36"/>
  <c r="E552" i="36"/>
  <c r="E551" i="36"/>
  <c r="E550" i="36"/>
  <c r="E549" i="36"/>
  <c r="E548" i="36"/>
  <c r="E547" i="36"/>
  <c r="E546" i="36"/>
  <c r="E545" i="36"/>
  <c r="E544" i="36"/>
  <c r="E543" i="36"/>
  <c r="E542" i="36"/>
  <c r="E541" i="36"/>
  <c r="E540" i="36"/>
  <c r="E539" i="36"/>
  <c r="E538" i="36"/>
  <c r="E537" i="36"/>
  <c r="E536" i="36"/>
  <c r="E535" i="36"/>
  <c r="E534" i="36"/>
  <c r="E533" i="36"/>
  <c r="E532" i="36"/>
  <c r="E531" i="36"/>
  <c r="E530" i="36"/>
  <c r="E529" i="36"/>
  <c r="E528" i="36"/>
  <c r="E527" i="36"/>
  <c r="E526" i="36"/>
  <c r="E525" i="36"/>
  <c r="E524" i="36"/>
  <c r="E523" i="36"/>
  <c r="E522" i="36"/>
  <c r="E521" i="36"/>
  <c r="E520" i="36"/>
  <c r="E519" i="36"/>
  <c r="E518" i="36"/>
  <c r="E517" i="36"/>
  <c r="E516" i="36"/>
  <c r="E515" i="36"/>
  <c r="E514" i="36"/>
  <c r="E513" i="36"/>
  <c r="E512" i="36"/>
  <c r="E511" i="36"/>
  <c r="E510" i="36"/>
  <c r="E509" i="36"/>
  <c r="E508" i="36"/>
  <c r="E507" i="36"/>
  <c r="E506" i="36"/>
  <c r="E505" i="36"/>
  <c r="E504" i="36"/>
  <c r="E503" i="36"/>
  <c r="E502" i="36"/>
  <c r="E501" i="36"/>
  <c r="E500" i="36"/>
  <c r="E499" i="36"/>
  <c r="E498" i="36"/>
  <c r="E497" i="36"/>
  <c r="E496" i="36"/>
  <c r="E495" i="36"/>
  <c r="E494" i="36"/>
  <c r="E493" i="36"/>
  <c r="E492" i="36"/>
  <c r="E491" i="36"/>
  <c r="E490" i="36"/>
  <c r="E489" i="36"/>
  <c r="E488" i="36"/>
  <c r="E487" i="36"/>
  <c r="E486" i="36"/>
  <c r="E485" i="36"/>
  <c r="E484" i="36"/>
  <c r="E483" i="36"/>
  <c r="E482" i="36"/>
  <c r="E481" i="36"/>
  <c r="E480" i="36"/>
  <c r="E479" i="36"/>
  <c r="E478" i="36"/>
  <c r="E477" i="36"/>
  <c r="E476" i="36"/>
  <c r="E475" i="36"/>
  <c r="E474" i="36"/>
  <c r="E473" i="36"/>
  <c r="E472" i="36"/>
  <c r="E471" i="36"/>
  <c r="E470" i="36"/>
  <c r="E469" i="36"/>
  <c r="E468" i="36"/>
  <c r="E467" i="36"/>
  <c r="E466" i="36"/>
  <c r="E465" i="36"/>
  <c r="E464" i="36"/>
  <c r="E463" i="36"/>
  <c r="E462" i="36"/>
  <c r="E461" i="36"/>
  <c r="E460" i="36"/>
  <c r="E459" i="36"/>
  <c r="E458" i="36"/>
  <c r="E457" i="36"/>
  <c r="E456" i="36"/>
  <c r="E455" i="36"/>
  <c r="E454" i="36"/>
  <c r="E453" i="36"/>
  <c r="E452" i="36"/>
  <c r="E451" i="36"/>
  <c r="E450" i="36"/>
  <c r="E449" i="36"/>
  <c r="E448" i="36"/>
  <c r="E447" i="36"/>
  <c r="E446" i="36"/>
  <c r="E445" i="36"/>
  <c r="E444" i="36"/>
  <c r="E443" i="36"/>
  <c r="E442" i="36"/>
  <c r="E441" i="36"/>
  <c r="E440" i="36"/>
  <c r="E439" i="36"/>
  <c r="E438" i="36"/>
  <c r="E437" i="36"/>
  <c r="E436" i="36"/>
  <c r="E435" i="36"/>
  <c r="E434" i="36"/>
  <c r="E433" i="36"/>
  <c r="E432" i="36"/>
  <c r="E431" i="36"/>
  <c r="E430" i="36"/>
  <c r="E429" i="36"/>
  <c r="E428" i="36"/>
  <c r="E427" i="36"/>
  <c r="E426" i="36"/>
  <c r="E425" i="36"/>
  <c r="E424" i="36"/>
  <c r="E423" i="36"/>
  <c r="E422" i="36"/>
  <c r="E421" i="36"/>
  <c r="E420" i="36"/>
  <c r="E419" i="36"/>
  <c r="E418" i="36"/>
  <c r="E417" i="36"/>
  <c r="E416" i="36"/>
  <c r="E415" i="36"/>
  <c r="E414" i="36"/>
  <c r="E413" i="36"/>
  <c r="E412" i="36"/>
  <c r="E411" i="36"/>
  <c r="E410" i="36"/>
  <c r="E409" i="36"/>
  <c r="E408" i="36"/>
  <c r="E407" i="36"/>
  <c r="E406" i="36"/>
  <c r="E405" i="36"/>
  <c r="E404" i="36"/>
  <c r="E403" i="36"/>
  <c r="E402" i="36"/>
  <c r="E401" i="36"/>
  <c r="E400" i="36"/>
  <c r="E399" i="36"/>
  <c r="E398" i="36"/>
  <c r="E397" i="36"/>
  <c r="E396" i="36"/>
  <c r="E395" i="36"/>
  <c r="E394" i="36"/>
  <c r="E393" i="36"/>
  <c r="E392" i="36"/>
  <c r="E391" i="36"/>
  <c r="E390" i="36"/>
  <c r="E389" i="36"/>
  <c r="E388" i="36"/>
  <c r="E387" i="36"/>
  <c r="E386" i="36"/>
  <c r="E385" i="36"/>
  <c r="E384" i="36"/>
  <c r="E383" i="36"/>
  <c r="E382" i="36"/>
  <c r="E381" i="36"/>
  <c r="E380" i="36"/>
  <c r="E379" i="36"/>
  <c r="E378" i="36"/>
  <c r="E377" i="36"/>
  <c r="E376" i="36"/>
  <c r="E375" i="36"/>
  <c r="E374" i="36"/>
  <c r="E373" i="36"/>
  <c r="E372" i="36"/>
  <c r="E371" i="36"/>
  <c r="E370" i="36"/>
  <c r="E369" i="36"/>
  <c r="E368" i="36"/>
  <c r="E367" i="36"/>
  <c r="E366" i="36"/>
  <c r="E365" i="36"/>
  <c r="E364" i="36"/>
  <c r="E363" i="36"/>
  <c r="E362" i="36"/>
  <c r="E361" i="36"/>
  <c r="E360" i="36"/>
  <c r="E359" i="36"/>
  <c r="E358" i="36"/>
  <c r="E357" i="36"/>
  <c r="E356" i="36"/>
  <c r="E355" i="36"/>
  <c r="E354" i="36"/>
  <c r="E353" i="36"/>
  <c r="E352" i="36"/>
  <c r="E351" i="36"/>
  <c r="E350" i="36"/>
  <c r="E349" i="36"/>
  <c r="E348" i="36"/>
  <c r="E347" i="36"/>
  <c r="E346" i="36"/>
  <c r="E345" i="36"/>
  <c r="E344" i="36"/>
  <c r="E343" i="36"/>
  <c r="E342" i="36"/>
  <c r="E341" i="36"/>
  <c r="E340" i="36"/>
  <c r="E339" i="36"/>
  <c r="E338" i="36"/>
  <c r="E337" i="36"/>
  <c r="E336" i="36"/>
  <c r="E335" i="36"/>
  <c r="E334" i="36"/>
  <c r="E333" i="36"/>
  <c r="E332" i="36"/>
  <c r="E331" i="36"/>
  <c r="E330" i="36"/>
  <c r="E329" i="36"/>
  <c r="E328" i="36"/>
  <c r="E327" i="36"/>
  <c r="E326" i="36"/>
  <c r="E325" i="36"/>
  <c r="E324" i="36"/>
  <c r="E323" i="36"/>
  <c r="E322" i="36"/>
  <c r="E321" i="36"/>
  <c r="E320" i="36"/>
  <c r="E319" i="36"/>
  <c r="E318" i="36"/>
  <c r="E317" i="36"/>
  <c r="E316" i="36"/>
  <c r="E315" i="36"/>
  <c r="E314" i="36"/>
  <c r="E313" i="36"/>
  <c r="E312" i="36"/>
  <c r="E311" i="36"/>
  <c r="E310" i="36"/>
  <c r="E309" i="36"/>
  <c r="E308" i="36"/>
  <c r="E307" i="36"/>
  <c r="E305" i="36"/>
  <c r="E304" i="36"/>
  <c r="E303" i="36"/>
  <c r="E302" i="36"/>
  <c r="E301" i="36"/>
  <c r="E300" i="36"/>
  <c r="E299" i="36"/>
  <c r="E298" i="36"/>
  <c r="E297" i="36"/>
  <c r="E296" i="36"/>
  <c r="E295" i="36"/>
  <c r="E294" i="36"/>
  <c r="E293" i="36"/>
  <c r="E292" i="36"/>
  <c r="E291" i="36"/>
  <c r="E290" i="36"/>
  <c r="E289" i="36"/>
  <c r="E288" i="36"/>
  <c r="E287" i="36"/>
  <c r="E286" i="36"/>
  <c r="E285" i="36"/>
  <c r="E284" i="36"/>
  <c r="E283" i="36"/>
  <c r="E282" i="36"/>
  <c r="E281" i="36"/>
  <c r="E280" i="36"/>
  <c r="E279" i="36"/>
  <c r="E278" i="36"/>
  <c r="E277" i="36"/>
  <c r="E276" i="36"/>
  <c r="E275" i="36"/>
  <c r="E274" i="36"/>
  <c r="E254" i="36"/>
  <c r="E253" i="36"/>
  <c r="E252" i="36"/>
  <c r="E251" i="36"/>
  <c r="E250" i="36"/>
  <c r="E249" i="36"/>
  <c r="E248" i="36"/>
  <c r="E247" i="36"/>
  <c r="E246" i="36"/>
  <c r="E245" i="36"/>
  <c r="E244" i="36"/>
  <c r="E243" i="36"/>
  <c r="E242" i="36"/>
  <c r="E241" i="36"/>
  <c r="E240" i="36"/>
  <c r="E239" i="36"/>
  <c r="E238" i="36"/>
  <c r="E237" i="36"/>
  <c r="E236" i="36"/>
  <c r="E235" i="36"/>
  <c r="E234" i="36"/>
  <c r="E233" i="36"/>
  <c r="E232" i="36"/>
  <c r="E231" i="36"/>
  <c r="E230" i="36"/>
  <c r="E229" i="36"/>
  <c r="E228" i="36"/>
  <c r="E227" i="36"/>
  <c r="E226" i="36"/>
  <c r="E225" i="36"/>
  <c r="E224" i="36"/>
  <c r="E223" i="36"/>
  <c r="E221" i="36"/>
  <c r="E220" i="36"/>
  <c r="E219" i="36"/>
  <c r="E218" i="36"/>
  <c r="E217" i="36"/>
  <c r="E216" i="36"/>
  <c r="E215" i="36"/>
  <c r="E214" i="36"/>
  <c r="E213" i="36"/>
  <c r="E212" i="36"/>
  <c r="E211" i="36"/>
  <c r="E210" i="36"/>
  <c r="E209" i="36"/>
  <c r="E208" i="36"/>
  <c r="E207" i="36"/>
  <c r="E206" i="36"/>
  <c r="E205" i="36"/>
  <c r="E204" i="36"/>
  <c r="E203" i="36"/>
  <c r="E202" i="36"/>
  <c r="E201" i="36"/>
  <c r="E200" i="36"/>
  <c r="E199" i="36"/>
  <c r="E198" i="36"/>
  <c r="E197" i="36"/>
  <c r="E196" i="36"/>
  <c r="E195" i="36"/>
  <c r="E194" i="36"/>
  <c r="E193" i="36"/>
  <c r="E192" i="36"/>
  <c r="E191" i="36"/>
  <c r="E190" i="36"/>
  <c r="E189" i="36"/>
  <c r="E188" i="36"/>
  <c r="E187" i="36"/>
  <c r="E186" i="36"/>
  <c r="E185" i="36"/>
  <c r="E184" i="36"/>
  <c r="E183" i="36"/>
  <c r="E182" i="36"/>
  <c r="E181" i="36"/>
  <c r="E180" i="36"/>
  <c r="E179" i="36"/>
  <c r="E178" i="36"/>
  <c r="E177" i="36"/>
  <c r="E176" i="36"/>
  <c r="E175" i="36"/>
  <c r="E157" i="36"/>
  <c r="E156" i="36"/>
  <c r="E155" i="36"/>
  <c r="E154" i="36"/>
  <c r="E153" i="36"/>
  <c r="E152" i="36"/>
  <c r="E151" i="36"/>
  <c r="E150" i="36"/>
  <c r="E149" i="36"/>
  <c r="E148" i="36"/>
  <c r="E147" i="36"/>
  <c r="E146" i="36"/>
  <c r="E145" i="36"/>
  <c r="E144" i="36"/>
  <c r="E143" i="36"/>
  <c r="E142" i="36"/>
  <c r="E141" i="36"/>
  <c r="E140" i="36"/>
  <c r="E139" i="36"/>
  <c r="E138" i="36"/>
  <c r="E137" i="36"/>
  <c r="E136" i="36"/>
  <c r="E135" i="36"/>
  <c r="E134" i="36"/>
  <c r="E133" i="36"/>
  <c r="E132" i="36"/>
  <c r="E131" i="36"/>
  <c r="E130" i="36"/>
  <c r="E129" i="36"/>
  <c r="E128" i="36"/>
  <c r="E127" i="36"/>
  <c r="E126" i="36"/>
  <c r="E125" i="36"/>
  <c r="E124" i="36"/>
  <c r="E123" i="36"/>
  <c r="E122" i="36"/>
  <c r="E121" i="36"/>
  <c r="E120" i="36"/>
  <c r="E119" i="36"/>
  <c r="E118" i="36"/>
  <c r="E117" i="36"/>
  <c r="E116" i="36"/>
  <c r="E115" i="36"/>
  <c r="E114" i="36"/>
  <c r="E113" i="36"/>
  <c r="E112" i="36"/>
  <c r="E111" i="36"/>
  <c r="E109" i="36"/>
  <c r="E108" i="36"/>
  <c r="E107" i="36"/>
  <c r="E106" i="36"/>
  <c r="E105" i="36"/>
  <c r="E104" i="36"/>
  <c r="E103" i="36"/>
  <c r="E102" i="36"/>
  <c r="E101" i="36"/>
  <c r="E100" i="36"/>
  <c r="E99" i="36"/>
  <c r="E98" i="36"/>
  <c r="E97" i="36"/>
  <c r="E96" i="36"/>
  <c r="E95" i="36"/>
  <c r="E94" i="36"/>
  <c r="E93" i="36"/>
  <c r="E92" i="36"/>
  <c r="E91" i="36"/>
  <c r="E90" i="36"/>
  <c r="E88" i="36"/>
  <c r="E87" i="36"/>
  <c r="E70" i="36"/>
  <c r="E69" i="36"/>
  <c r="E68" i="36"/>
  <c r="E67" i="36"/>
  <c r="E66" i="36"/>
  <c r="E65" i="36"/>
  <c r="E64" i="36"/>
  <c r="E63" i="36"/>
  <c r="E62" i="36"/>
  <c r="E61" i="36"/>
  <c r="E60" i="36"/>
  <c r="E59" i="36"/>
  <c r="E49" i="36"/>
  <c r="E48" i="36"/>
  <c r="E47" i="36"/>
  <c r="E46" i="36"/>
  <c r="E45" i="36"/>
  <c r="E44" i="36"/>
  <c r="E43" i="36"/>
  <c r="E42" i="36"/>
  <c r="E41" i="36"/>
  <c r="E40" i="36"/>
  <c r="E38" i="36"/>
  <c r="E37" i="36"/>
  <c r="E36" i="36"/>
  <c r="E35" i="36"/>
  <c r="E34" i="36"/>
  <c r="E33" i="36"/>
  <c r="E32" i="36"/>
  <c r="E31" i="36"/>
  <c r="E30" i="36"/>
  <c r="E29" i="36"/>
  <c r="E28" i="36"/>
  <c r="E27" i="36"/>
  <c r="E26" i="36"/>
  <c r="E25" i="36"/>
  <c r="E24" i="36"/>
  <c r="E23" i="36"/>
  <c r="E22" i="36"/>
  <c r="E21" i="36"/>
  <c r="E20" i="36"/>
  <c r="E19" i="36"/>
  <c r="E18" i="36"/>
  <c r="E17" i="36"/>
  <c r="E16" i="36"/>
  <c r="E15" i="36"/>
  <c r="E14" i="36"/>
  <c r="E13" i="36"/>
  <c r="E12" i="36"/>
  <c r="E11" i="36"/>
  <c r="E10" i="36"/>
  <c r="E9" i="36"/>
  <c r="E8" i="36"/>
  <c r="W30" i="36" s="1"/>
  <c r="E7" i="36"/>
  <c r="E6" i="36"/>
  <c r="E5" i="36"/>
  <c r="E4" i="36"/>
  <c r="E3" i="36"/>
  <c r="E2" i="36"/>
  <c r="W136" i="36"/>
  <c r="B17" i="36"/>
  <c r="B16" i="36"/>
  <c r="B15" i="36"/>
  <c r="B14" i="36"/>
  <c r="B13" i="36"/>
  <c r="B12" i="36"/>
  <c r="B11" i="36"/>
  <c r="B10" i="36"/>
  <c r="B9" i="36"/>
  <c r="B8" i="36"/>
  <c r="B7" i="36"/>
  <c r="B6" i="36"/>
  <c r="B5" i="36"/>
  <c r="B4" i="36"/>
  <c r="B3" i="36"/>
  <c r="B2" i="36"/>
  <c r="E28" i="9"/>
  <c r="E29" i="9"/>
  <c r="E30" i="9"/>
  <c r="E31" i="9"/>
  <c r="E32" i="9"/>
  <c r="E33" i="9"/>
  <c r="E34" i="9"/>
  <c r="E35" i="9"/>
  <c r="E36" i="9"/>
  <c r="E37" i="9"/>
  <c r="E38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H7" i="26"/>
  <c r="H6" i="26"/>
  <c r="H4" i="26"/>
  <c r="W12" i="36" l="1"/>
  <c r="W6" i="36"/>
  <c r="W18" i="36"/>
  <c r="W29" i="36"/>
  <c r="W17" i="36"/>
  <c r="W28" i="36"/>
  <c r="W16" i="36"/>
  <c r="W27" i="36"/>
  <c r="W15" i="36"/>
  <c r="W26" i="36"/>
  <c r="W14" i="36"/>
  <c r="W25" i="36"/>
  <c r="W13" i="36"/>
  <c r="W24" i="36"/>
  <c r="W11" i="36"/>
  <c r="W23" i="36"/>
  <c r="W10" i="36"/>
  <c r="W22" i="36"/>
  <c r="W9" i="36"/>
  <c r="W21" i="36"/>
  <c r="W8" i="36"/>
  <c r="W20" i="36"/>
  <c r="W7" i="36"/>
  <c r="W19" i="36"/>
  <c r="B2" i="9"/>
  <c r="C8" i="24" l="1"/>
  <c r="C7" i="24"/>
  <c r="C6" i="24"/>
  <c r="C5" i="24"/>
  <c r="W136" i="9"/>
  <c r="U1959" i="21" l="1"/>
  <c r="R1959" i="21"/>
  <c r="P1959" i="21"/>
  <c r="N1959" i="21"/>
  <c r="U1958" i="21"/>
  <c r="R1958" i="21"/>
  <c r="P1958" i="21"/>
  <c r="N1958" i="21"/>
  <c r="U1957" i="21"/>
  <c r="R1957" i="21"/>
  <c r="P1957" i="21"/>
  <c r="N1957" i="21"/>
  <c r="U1956" i="21"/>
  <c r="R1956" i="21"/>
  <c r="P1956" i="21"/>
  <c r="N1956" i="21"/>
  <c r="U1955" i="21"/>
  <c r="R1955" i="21"/>
  <c r="P1955" i="21"/>
  <c r="N1955" i="21"/>
  <c r="U1954" i="21"/>
  <c r="R1954" i="21"/>
  <c r="P1954" i="21"/>
  <c r="N1954" i="21"/>
  <c r="U1953" i="21"/>
  <c r="R1953" i="21"/>
  <c r="P1953" i="21"/>
  <c r="N1953" i="21"/>
  <c r="U1952" i="21"/>
  <c r="R1952" i="21"/>
  <c r="P1952" i="21"/>
  <c r="N1952" i="21"/>
  <c r="U1951" i="21"/>
  <c r="R1951" i="21"/>
  <c r="P1951" i="21"/>
  <c r="N1951" i="21"/>
  <c r="U1950" i="21"/>
  <c r="R1950" i="21"/>
  <c r="P1950" i="21"/>
  <c r="N1950" i="21"/>
  <c r="U1949" i="21"/>
  <c r="R1949" i="21"/>
  <c r="P1949" i="21"/>
  <c r="N1949" i="21"/>
  <c r="U1948" i="21"/>
  <c r="R1948" i="21"/>
  <c r="P1948" i="21"/>
  <c r="N1948" i="21"/>
  <c r="U1947" i="21"/>
  <c r="R1947" i="21"/>
  <c r="P1947" i="21"/>
  <c r="N1947" i="21"/>
  <c r="U1946" i="21"/>
  <c r="R1946" i="21"/>
  <c r="P1946" i="21"/>
  <c r="N1946" i="21"/>
  <c r="U1945" i="21"/>
  <c r="R1945" i="21"/>
  <c r="P1945" i="21"/>
  <c r="N1945" i="21"/>
  <c r="U1944" i="21"/>
  <c r="R1944" i="21"/>
  <c r="P1944" i="21"/>
  <c r="N1944" i="21"/>
  <c r="U1943" i="21"/>
  <c r="R1943" i="21"/>
  <c r="P1943" i="21"/>
  <c r="N1943" i="21"/>
  <c r="U1942" i="21"/>
  <c r="R1942" i="21"/>
  <c r="P1942" i="21"/>
  <c r="N1942" i="21"/>
  <c r="U1941" i="21"/>
  <c r="R1941" i="21"/>
  <c r="P1941" i="21"/>
  <c r="N1941" i="21"/>
  <c r="U1940" i="21"/>
  <c r="R1940" i="21"/>
  <c r="P1940" i="21"/>
  <c r="N1940" i="21"/>
  <c r="U1939" i="21"/>
  <c r="R1939" i="21"/>
  <c r="P1939" i="21"/>
  <c r="N1939" i="21"/>
  <c r="U1938" i="21"/>
  <c r="R1938" i="21"/>
  <c r="P1938" i="21"/>
  <c r="N1938" i="21"/>
  <c r="U1937" i="21"/>
  <c r="R1937" i="21"/>
  <c r="P1937" i="21"/>
  <c r="N1937" i="21"/>
  <c r="U1936" i="21"/>
  <c r="R1936" i="21"/>
  <c r="P1936" i="21"/>
  <c r="N1936" i="21"/>
  <c r="U1935" i="21"/>
  <c r="R1935" i="21"/>
  <c r="P1935" i="21"/>
  <c r="N1935" i="21"/>
  <c r="U1934" i="21"/>
  <c r="R1934" i="21"/>
  <c r="P1934" i="21"/>
  <c r="N1934" i="21"/>
  <c r="U1933" i="21"/>
  <c r="R1933" i="21"/>
  <c r="P1933" i="21"/>
  <c r="N1933" i="21"/>
  <c r="U1932" i="21"/>
  <c r="R1932" i="21"/>
  <c r="P1932" i="21"/>
  <c r="N1932" i="21"/>
  <c r="U1931" i="21"/>
  <c r="R1931" i="21"/>
  <c r="P1931" i="21"/>
  <c r="N1931" i="21"/>
  <c r="U1930" i="21"/>
  <c r="R1930" i="21"/>
  <c r="P1930" i="21"/>
  <c r="N1930" i="21"/>
  <c r="U1929" i="21"/>
  <c r="R1929" i="21"/>
  <c r="P1929" i="21"/>
  <c r="N1929" i="21"/>
  <c r="U1928" i="21"/>
  <c r="R1928" i="21"/>
  <c r="P1928" i="21"/>
  <c r="N1928" i="21"/>
  <c r="U1927" i="21"/>
  <c r="R1927" i="21"/>
  <c r="P1927" i="21"/>
  <c r="N1927" i="21"/>
  <c r="U1926" i="21"/>
  <c r="R1926" i="21"/>
  <c r="P1926" i="21"/>
  <c r="N1926" i="21"/>
  <c r="U1925" i="21"/>
  <c r="R1925" i="21"/>
  <c r="P1925" i="21"/>
  <c r="N1925" i="21"/>
  <c r="U1924" i="21"/>
  <c r="R1924" i="21"/>
  <c r="P1924" i="21"/>
  <c r="N1924" i="21"/>
  <c r="U1923" i="21"/>
  <c r="R1923" i="21"/>
  <c r="P1923" i="21"/>
  <c r="N1923" i="21"/>
  <c r="U1922" i="21"/>
  <c r="R1922" i="21"/>
  <c r="P1922" i="21"/>
  <c r="N1922" i="21"/>
  <c r="U1921" i="21"/>
  <c r="R1921" i="21"/>
  <c r="P1921" i="21"/>
  <c r="N1921" i="21"/>
  <c r="U1920" i="21"/>
  <c r="R1920" i="21"/>
  <c r="P1920" i="21"/>
  <c r="N1920" i="21"/>
  <c r="U1919" i="21"/>
  <c r="R1919" i="21"/>
  <c r="P1919" i="21"/>
  <c r="N1919" i="21"/>
  <c r="U1918" i="21"/>
  <c r="R1918" i="21"/>
  <c r="P1918" i="21"/>
  <c r="N1918" i="21"/>
  <c r="U1917" i="21"/>
  <c r="R1917" i="21"/>
  <c r="P1917" i="21"/>
  <c r="N1917" i="21"/>
  <c r="U1916" i="21"/>
  <c r="R1916" i="21"/>
  <c r="P1916" i="21"/>
  <c r="N1916" i="21"/>
  <c r="U1915" i="21"/>
  <c r="R1915" i="21"/>
  <c r="P1915" i="21"/>
  <c r="N1915" i="21"/>
  <c r="U1914" i="21"/>
  <c r="R1914" i="21"/>
  <c r="P1914" i="21"/>
  <c r="N1914" i="21"/>
  <c r="U1913" i="21"/>
  <c r="R1913" i="21"/>
  <c r="P1913" i="21"/>
  <c r="N1913" i="21"/>
  <c r="U1912" i="21"/>
  <c r="R1912" i="21"/>
  <c r="P1912" i="21"/>
  <c r="N1912" i="21"/>
  <c r="U1911" i="21"/>
  <c r="R1911" i="21"/>
  <c r="P1911" i="21"/>
  <c r="N1911" i="21"/>
  <c r="U1910" i="21"/>
  <c r="R1910" i="21"/>
  <c r="P1910" i="21"/>
  <c r="N1910" i="21"/>
  <c r="U1909" i="21"/>
  <c r="R1909" i="21"/>
  <c r="P1909" i="21"/>
  <c r="N1909" i="21"/>
  <c r="U1908" i="21"/>
  <c r="R1908" i="21"/>
  <c r="P1908" i="21"/>
  <c r="N1908" i="21"/>
  <c r="U1907" i="21"/>
  <c r="R1907" i="21"/>
  <c r="P1907" i="21"/>
  <c r="N1907" i="21"/>
  <c r="U1906" i="21"/>
  <c r="R1906" i="21"/>
  <c r="P1906" i="21"/>
  <c r="N1906" i="21"/>
  <c r="U1905" i="21"/>
  <c r="R1905" i="21"/>
  <c r="P1905" i="21"/>
  <c r="N1905" i="21"/>
  <c r="U1904" i="21"/>
  <c r="R1904" i="21"/>
  <c r="P1904" i="21"/>
  <c r="N1904" i="21"/>
  <c r="U1903" i="21"/>
  <c r="R1903" i="21"/>
  <c r="P1903" i="21"/>
  <c r="N1903" i="21"/>
  <c r="U1902" i="21"/>
  <c r="R1902" i="21"/>
  <c r="P1902" i="21"/>
  <c r="N1902" i="21"/>
  <c r="U1901" i="21"/>
  <c r="R1901" i="21"/>
  <c r="P1901" i="21"/>
  <c r="N1901" i="21"/>
  <c r="U1900" i="21"/>
  <c r="R1900" i="21"/>
  <c r="P1900" i="21"/>
  <c r="N1900" i="21"/>
  <c r="U1899" i="21"/>
  <c r="R1899" i="21"/>
  <c r="P1899" i="21"/>
  <c r="N1899" i="21"/>
  <c r="U1898" i="21"/>
  <c r="R1898" i="21"/>
  <c r="P1898" i="21"/>
  <c r="N1898" i="21"/>
  <c r="U1897" i="21"/>
  <c r="R1897" i="21"/>
  <c r="P1897" i="21"/>
  <c r="N1897" i="21"/>
  <c r="U1896" i="21"/>
  <c r="R1896" i="21"/>
  <c r="P1896" i="21"/>
  <c r="N1896" i="21"/>
  <c r="U1895" i="21"/>
  <c r="R1895" i="21"/>
  <c r="P1895" i="21"/>
  <c r="N1895" i="21"/>
  <c r="U1894" i="21"/>
  <c r="R1894" i="21"/>
  <c r="P1894" i="21"/>
  <c r="N1894" i="21"/>
  <c r="U1893" i="21"/>
  <c r="R1893" i="21"/>
  <c r="P1893" i="21"/>
  <c r="N1893" i="21"/>
  <c r="U1892" i="21"/>
  <c r="R1892" i="21"/>
  <c r="P1892" i="21"/>
  <c r="N1892" i="21"/>
  <c r="U1891" i="21"/>
  <c r="R1891" i="21"/>
  <c r="P1891" i="21"/>
  <c r="N1891" i="21"/>
  <c r="U1890" i="21"/>
  <c r="R1890" i="21"/>
  <c r="P1890" i="21"/>
  <c r="N1890" i="21"/>
  <c r="U1889" i="21"/>
  <c r="R1889" i="21"/>
  <c r="P1889" i="21"/>
  <c r="N1889" i="21"/>
  <c r="U1888" i="21"/>
  <c r="R1888" i="21"/>
  <c r="P1888" i="21"/>
  <c r="N1888" i="21"/>
  <c r="U1887" i="21"/>
  <c r="R1887" i="21"/>
  <c r="P1887" i="21"/>
  <c r="N1887" i="21"/>
  <c r="U1886" i="21"/>
  <c r="R1886" i="21"/>
  <c r="P1886" i="21"/>
  <c r="N1886" i="21"/>
  <c r="U1885" i="21"/>
  <c r="R1885" i="21"/>
  <c r="P1885" i="21"/>
  <c r="N1885" i="21"/>
  <c r="U1884" i="21"/>
  <c r="R1884" i="21"/>
  <c r="P1884" i="21"/>
  <c r="N1884" i="21"/>
  <c r="U1883" i="21"/>
  <c r="R1883" i="21"/>
  <c r="P1883" i="21"/>
  <c r="N1883" i="21"/>
  <c r="U1882" i="21"/>
  <c r="R1882" i="21"/>
  <c r="P1882" i="21"/>
  <c r="N1882" i="21"/>
  <c r="U1881" i="21"/>
  <c r="R1881" i="21"/>
  <c r="P1881" i="21"/>
  <c r="N1881" i="21"/>
  <c r="U1880" i="21"/>
  <c r="R1880" i="21"/>
  <c r="P1880" i="21"/>
  <c r="N1880" i="21"/>
  <c r="U1879" i="21"/>
  <c r="R1879" i="21"/>
  <c r="P1879" i="21"/>
  <c r="N1879" i="21"/>
  <c r="U1878" i="21"/>
  <c r="R1878" i="21"/>
  <c r="P1878" i="21"/>
  <c r="N1878" i="21"/>
  <c r="U1877" i="21"/>
  <c r="R1877" i="21"/>
  <c r="P1877" i="21"/>
  <c r="N1877" i="21"/>
  <c r="U1876" i="21"/>
  <c r="R1876" i="21"/>
  <c r="P1876" i="21"/>
  <c r="N1876" i="21"/>
  <c r="U1875" i="21"/>
  <c r="R1875" i="21"/>
  <c r="P1875" i="21"/>
  <c r="N1875" i="21"/>
  <c r="U1874" i="21"/>
  <c r="R1874" i="21"/>
  <c r="P1874" i="21"/>
  <c r="N1874" i="21"/>
  <c r="U1873" i="21"/>
  <c r="R1873" i="21"/>
  <c r="P1873" i="21"/>
  <c r="N1873" i="21"/>
  <c r="U1872" i="21"/>
  <c r="R1872" i="21"/>
  <c r="P1872" i="21"/>
  <c r="N1872" i="21"/>
  <c r="U1871" i="21"/>
  <c r="R1871" i="21"/>
  <c r="P1871" i="21"/>
  <c r="N1871" i="21"/>
  <c r="U1870" i="21"/>
  <c r="R1870" i="21"/>
  <c r="P1870" i="21"/>
  <c r="N1870" i="21"/>
  <c r="U1869" i="21"/>
  <c r="R1869" i="21"/>
  <c r="P1869" i="21"/>
  <c r="N1869" i="21"/>
  <c r="U1868" i="21"/>
  <c r="R1868" i="21"/>
  <c r="P1868" i="21"/>
  <c r="N1868" i="21"/>
  <c r="U1867" i="21"/>
  <c r="R1867" i="21"/>
  <c r="P1867" i="21"/>
  <c r="N1867" i="21"/>
  <c r="U1866" i="21"/>
  <c r="R1866" i="21"/>
  <c r="P1866" i="21"/>
  <c r="N1866" i="21"/>
  <c r="U1865" i="21"/>
  <c r="R1865" i="21"/>
  <c r="P1865" i="21"/>
  <c r="N1865" i="21"/>
  <c r="U1864" i="21"/>
  <c r="R1864" i="21"/>
  <c r="P1864" i="21"/>
  <c r="N1864" i="21"/>
  <c r="U1863" i="21"/>
  <c r="R1863" i="21"/>
  <c r="P1863" i="21"/>
  <c r="N1863" i="21"/>
  <c r="U1862" i="21"/>
  <c r="R1862" i="21"/>
  <c r="P1862" i="21"/>
  <c r="N1862" i="21"/>
  <c r="U1861" i="21"/>
  <c r="R1861" i="21"/>
  <c r="P1861" i="21"/>
  <c r="N1861" i="21"/>
  <c r="U1860" i="21"/>
  <c r="R1860" i="21"/>
  <c r="P1860" i="21"/>
  <c r="N1860" i="21"/>
  <c r="U1859" i="21"/>
  <c r="R1859" i="21"/>
  <c r="P1859" i="21"/>
  <c r="N1859" i="21"/>
  <c r="U1858" i="21"/>
  <c r="R1858" i="21"/>
  <c r="P1858" i="21"/>
  <c r="N1858" i="21"/>
  <c r="U1857" i="21"/>
  <c r="R1857" i="21"/>
  <c r="P1857" i="21"/>
  <c r="N1857" i="21"/>
  <c r="U1856" i="21"/>
  <c r="R1856" i="21"/>
  <c r="P1856" i="21"/>
  <c r="N1856" i="21"/>
  <c r="U1855" i="21"/>
  <c r="R1855" i="21"/>
  <c r="P1855" i="21"/>
  <c r="N1855" i="21"/>
  <c r="U1854" i="21"/>
  <c r="R1854" i="21"/>
  <c r="P1854" i="21"/>
  <c r="N1854" i="21"/>
  <c r="U1853" i="21"/>
  <c r="R1853" i="21"/>
  <c r="P1853" i="21"/>
  <c r="N1853" i="21"/>
  <c r="U1852" i="21"/>
  <c r="R1852" i="21"/>
  <c r="P1852" i="21"/>
  <c r="N1852" i="21"/>
  <c r="U1851" i="21"/>
  <c r="R1851" i="21"/>
  <c r="P1851" i="21"/>
  <c r="N1851" i="21"/>
  <c r="U1850" i="21"/>
  <c r="R1850" i="21"/>
  <c r="P1850" i="21"/>
  <c r="N1850" i="21"/>
  <c r="U1849" i="21"/>
  <c r="R1849" i="21"/>
  <c r="P1849" i="21"/>
  <c r="N1849" i="21"/>
  <c r="U1848" i="21"/>
  <c r="R1848" i="21"/>
  <c r="P1848" i="21"/>
  <c r="N1848" i="21"/>
  <c r="U1847" i="21"/>
  <c r="R1847" i="21"/>
  <c r="P1847" i="21"/>
  <c r="N1847" i="21"/>
  <c r="U1846" i="21"/>
  <c r="R1846" i="21"/>
  <c r="P1846" i="21"/>
  <c r="N1846" i="21"/>
  <c r="U1845" i="21"/>
  <c r="R1845" i="21"/>
  <c r="P1845" i="21"/>
  <c r="N1845" i="21"/>
  <c r="U1844" i="21"/>
  <c r="R1844" i="21"/>
  <c r="P1844" i="21"/>
  <c r="N1844" i="21"/>
  <c r="U1843" i="21"/>
  <c r="R1843" i="21"/>
  <c r="P1843" i="21"/>
  <c r="N1843" i="21"/>
  <c r="U1842" i="21"/>
  <c r="R1842" i="21"/>
  <c r="P1842" i="21"/>
  <c r="N1842" i="21"/>
  <c r="U1841" i="21"/>
  <c r="R1841" i="21"/>
  <c r="P1841" i="21"/>
  <c r="N1841" i="21"/>
  <c r="U1840" i="21"/>
  <c r="R1840" i="21"/>
  <c r="P1840" i="21"/>
  <c r="N1840" i="21"/>
  <c r="U1839" i="21"/>
  <c r="R1839" i="21"/>
  <c r="P1839" i="21"/>
  <c r="N1839" i="21"/>
  <c r="U1838" i="21"/>
  <c r="R1838" i="21"/>
  <c r="P1838" i="21"/>
  <c r="N1838" i="21"/>
  <c r="U1837" i="21"/>
  <c r="R1837" i="21"/>
  <c r="P1837" i="21"/>
  <c r="N1837" i="21"/>
  <c r="U1836" i="21"/>
  <c r="R1836" i="21"/>
  <c r="P1836" i="21"/>
  <c r="N1836" i="21"/>
  <c r="U1835" i="21"/>
  <c r="R1835" i="21"/>
  <c r="P1835" i="21"/>
  <c r="N1835" i="21"/>
  <c r="U1834" i="21"/>
  <c r="R1834" i="21"/>
  <c r="P1834" i="21"/>
  <c r="N1834" i="21"/>
  <c r="U1833" i="21"/>
  <c r="R1833" i="21"/>
  <c r="P1833" i="21"/>
  <c r="N1833" i="21"/>
  <c r="U1832" i="21"/>
  <c r="R1832" i="21"/>
  <c r="P1832" i="21"/>
  <c r="N1832" i="21"/>
  <c r="U1831" i="21"/>
  <c r="R1831" i="21"/>
  <c r="P1831" i="21"/>
  <c r="N1831" i="21"/>
  <c r="U1830" i="21"/>
  <c r="R1830" i="21"/>
  <c r="P1830" i="21"/>
  <c r="N1830" i="21"/>
  <c r="U1829" i="21"/>
  <c r="R1829" i="21"/>
  <c r="P1829" i="21"/>
  <c r="N1829" i="21"/>
  <c r="U1828" i="21"/>
  <c r="R1828" i="21"/>
  <c r="P1828" i="21"/>
  <c r="N1828" i="21"/>
  <c r="U1827" i="21"/>
  <c r="R1827" i="21"/>
  <c r="P1827" i="21"/>
  <c r="N1827" i="21"/>
  <c r="U1826" i="21"/>
  <c r="R1826" i="21"/>
  <c r="P1826" i="21"/>
  <c r="N1826" i="21"/>
  <c r="U1825" i="21"/>
  <c r="R1825" i="21"/>
  <c r="P1825" i="21"/>
  <c r="N1825" i="21"/>
  <c r="U1824" i="21"/>
  <c r="R1824" i="21"/>
  <c r="P1824" i="21"/>
  <c r="N1824" i="21"/>
  <c r="U1823" i="21"/>
  <c r="R1823" i="21"/>
  <c r="P1823" i="21"/>
  <c r="N1823" i="21"/>
  <c r="U1822" i="21"/>
  <c r="R1822" i="21"/>
  <c r="P1822" i="21"/>
  <c r="N1822" i="21"/>
  <c r="U1821" i="21"/>
  <c r="R1821" i="21"/>
  <c r="P1821" i="21"/>
  <c r="N1821" i="21"/>
  <c r="U1820" i="21"/>
  <c r="R1820" i="21"/>
  <c r="P1820" i="21"/>
  <c r="N1820" i="21"/>
  <c r="U1819" i="21"/>
  <c r="R1819" i="21"/>
  <c r="P1819" i="21"/>
  <c r="N1819" i="21"/>
  <c r="U1818" i="21"/>
  <c r="R1818" i="21"/>
  <c r="P1818" i="21"/>
  <c r="N1818" i="21"/>
  <c r="U1817" i="21"/>
  <c r="R1817" i="21"/>
  <c r="P1817" i="21"/>
  <c r="N1817" i="21"/>
  <c r="U1816" i="21"/>
  <c r="R1816" i="21"/>
  <c r="P1816" i="21"/>
  <c r="N1816" i="21"/>
  <c r="U1815" i="21"/>
  <c r="R1815" i="21"/>
  <c r="P1815" i="21"/>
  <c r="N1815" i="21"/>
  <c r="U1814" i="21"/>
  <c r="R1814" i="21"/>
  <c r="P1814" i="21"/>
  <c r="N1814" i="21"/>
  <c r="U1813" i="21"/>
  <c r="R1813" i="21"/>
  <c r="P1813" i="21"/>
  <c r="N1813" i="21"/>
  <c r="U1812" i="21"/>
  <c r="R1812" i="21"/>
  <c r="P1812" i="21"/>
  <c r="N1812" i="21"/>
  <c r="U1811" i="21"/>
  <c r="R1811" i="21"/>
  <c r="P1811" i="21"/>
  <c r="N1811" i="21"/>
  <c r="U1810" i="21"/>
  <c r="R1810" i="21"/>
  <c r="P1810" i="21"/>
  <c r="N1810" i="21"/>
  <c r="U1809" i="21"/>
  <c r="R1809" i="21"/>
  <c r="P1809" i="21"/>
  <c r="N1809" i="21"/>
  <c r="U1808" i="21"/>
  <c r="R1808" i="21"/>
  <c r="P1808" i="21"/>
  <c r="N1808" i="21"/>
  <c r="U1807" i="21"/>
  <c r="R1807" i="21"/>
  <c r="P1807" i="21"/>
  <c r="N1807" i="21"/>
  <c r="U1806" i="21"/>
  <c r="R1806" i="21"/>
  <c r="P1806" i="21"/>
  <c r="N1806" i="21"/>
  <c r="U1805" i="21"/>
  <c r="R1805" i="21"/>
  <c r="P1805" i="21"/>
  <c r="N1805" i="21"/>
  <c r="U1804" i="21"/>
  <c r="R1804" i="21"/>
  <c r="P1804" i="21"/>
  <c r="N1804" i="21"/>
  <c r="U1803" i="21"/>
  <c r="R1803" i="21"/>
  <c r="P1803" i="21"/>
  <c r="N1803" i="21"/>
  <c r="U1802" i="21"/>
  <c r="R1802" i="21"/>
  <c r="P1802" i="21"/>
  <c r="N1802" i="21"/>
  <c r="U1801" i="21"/>
  <c r="R1801" i="21"/>
  <c r="P1801" i="21"/>
  <c r="N1801" i="21"/>
  <c r="U1800" i="21"/>
  <c r="R1800" i="21"/>
  <c r="P1800" i="21"/>
  <c r="N1800" i="21"/>
  <c r="U1799" i="21"/>
  <c r="R1799" i="21"/>
  <c r="P1799" i="21"/>
  <c r="N1799" i="21"/>
  <c r="U1798" i="21"/>
  <c r="R1798" i="21"/>
  <c r="P1798" i="21"/>
  <c r="N1798" i="21"/>
  <c r="U1797" i="21"/>
  <c r="R1797" i="21"/>
  <c r="P1797" i="21"/>
  <c r="N1797" i="21"/>
  <c r="U1796" i="21"/>
  <c r="R1796" i="21"/>
  <c r="P1796" i="21"/>
  <c r="N1796" i="21"/>
  <c r="U1795" i="21"/>
  <c r="R1795" i="21"/>
  <c r="P1795" i="21"/>
  <c r="N1795" i="21"/>
  <c r="U1794" i="21"/>
  <c r="R1794" i="21"/>
  <c r="P1794" i="21"/>
  <c r="N1794" i="21"/>
  <c r="U1793" i="21"/>
  <c r="R1793" i="21"/>
  <c r="P1793" i="21"/>
  <c r="N1793" i="21"/>
  <c r="U1792" i="21"/>
  <c r="R1792" i="21"/>
  <c r="P1792" i="21"/>
  <c r="N1792" i="21"/>
  <c r="U1791" i="21"/>
  <c r="R1791" i="21"/>
  <c r="P1791" i="21"/>
  <c r="N1791" i="21"/>
  <c r="U1790" i="21"/>
  <c r="R1790" i="21"/>
  <c r="P1790" i="21"/>
  <c r="N1790" i="21"/>
  <c r="U1789" i="21"/>
  <c r="R1789" i="21"/>
  <c r="P1789" i="21"/>
  <c r="N1789" i="21"/>
  <c r="U1788" i="21"/>
  <c r="R1788" i="21"/>
  <c r="P1788" i="21"/>
  <c r="N1788" i="21"/>
  <c r="U1787" i="21"/>
  <c r="R1787" i="21"/>
  <c r="P1787" i="21"/>
  <c r="N1787" i="21"/>
  <c r="U1786" i="21"/>
  <c r="R1786" i="21"/>
  <c r="P1786" i="21"/>
  <c r="N1786" i="21"/>
  <c r="U1785" i="21"/>
  <c r="R1785" i="21"/>
  <c r="P1785" i="21"/>
  <c r="N1785" i="21"/>
  <c r="U1784" i="21"/>
  <c r="R1784" i="21"/>
  <c r="P1784" i="21"/>
  <c r="N1784" i="21"/>
  <c r="U1783" i="21"/>
  <c r="R1783" i="21"/>
  <c r="P1783" i="21"/>
  <c r="N1783" i="21"/>
  <c r="U1782" i="21"/>
  <c r="R1782" i="21"/>
  <c r="P1782" i="21"/>
  <c r="N1782" i="21"/>
  <c r="U1781" i="21"/>
  <c r="R1781" i="21"/>
  <c r="P1781" i="21"/>
  <c r="N1781" i="21"/>
  <c r="U1780" i="21"/>
  <c r="R1780" i="21"/>
  <c r="P1780" i="21"/>
  <c r="N1780" i="21"/>
  <c r="U1779" i="21"/>
  <c r="R1779" i="21"/>
  <c r="P1779" i="21"/>
  <c r="N1779" i="21"/>
  <c r="U1778" i="21"/>
  <c r="R1778" i="21"/>
  <c r="P1778" i="21"/>
  <c r="N1778" i="21"/>
  <c r="U1777" i="21"/>
  <c r="R1777" i="21"/>
  <c r="P1777" i="21"/>
  <c r="N1777" i="21"/>
  <c r="U1776" i="21"/>
  <c r="R1776" i="21"/>
  <c r="P1776" i="21"/>
  <c r="N1776" i="21"/>
  <c r="U1775" i="21"/>
  <c r="R1775" i="21"/>
  <c r="P1775" i="21"/>
  <c r="N1775" i="21"/>
  <c r="U1774" i="21"/>
  <c r="R1774" i="21"/>
  <c r="P1774" i="21"/>
  <c r="N1774" i="21"/>
  <c r="U1773" i="21"/>
  <c r="R1773" i="21"/>
  <c r="P1773" i="21"/>
  <c r="N1773" i="21"/>
  <c r="U1772" i="21"/>
  <c r="R1772" i="21"/>
  <c r="P1772" i="21"/>
  <c r="N1772" i="21"/>
  <c r="U1771" i="21"/>
  <c r="R1771" i="21"/>
  <c r="P1771" i="21"/>
  <c r="N1771" i="21"/>
  <c r="U1770" i="21"/>
  <c r="R1770" i="21"/>
  <c r="P1770" i="21"/>
  <c r="N1770" i="21"/>
  <c r="U1769" i="21"/>
  <c r="R1769" i="21"/>
  <c r="P1769" i="21"/>
  <c r="N1769" i="21"/>
  <c r="U1768" i="21"/>
  <c r="R1768" i="21"/>
  <c r="P1768" i="21"/>
  <c r="N1768" i="21"/>
  <c r="U1767" i="21"/>
  <c r="R1767" i="21"/>
  <c r="P1767" i="21"/>
  <c r="N1767" i="21"/>
  <c r="U1766" i="21"/>
  <c r="R1766" i="21"/>
  <c r="P1766" i="21"/>
  <c r="N1766" i="21"/>
  <c r="U1765" i="21"/>
  <c r="R1765" i="21"/>
  <c r="P1765" i="21"/>
  <c r="N1765" i="21"/>
  <c r="U1764" i="21"/>
  <c r="R1764" i="21"/>
  <c r="P1764" i="21"/>
  <c r="N1764" i="21"/>
  <c r="U1763" i="21"/>
  <c r="R1763" i="21"/>
  <c r="P1763" i="21"/>
  <c r="N1763" i="21"/>
  <c r="U1762" i="21"/>
  <c r="R1762" i="21"/>
  <c r="P1762" i="21"/>
  <c r="N1762" i="21"/>
  <c r="U1761" i="21"/>
  <c r="R1761" i="21"/>
  <c r="P1761" i="21"/>
  <c r="N1761" i="21"/>
  <c r="U1760" i="21"/>
  <c r="R1760" i="21"/>
  <c r="P1760" i="21"/>
  <c r="N1760" i="21"/>
  <c r="U1759" i="21"/>
  <c r="R1759" i="21"/>
  <c r="P1759" i="21"/>
  <c r="N1759" i="21"/>
  <c r="U1758" i="21"/>
  <c r="R1758" i="21"/>
  <c r="P1758" i="21"/>
  <c r="N1758" i="21"/>
  <c r="U1757" i="21"/>
  <c r="R1757" i="21"/>
  <c r="P1757" i="21"/>
  <c r="N1757" i="21"/>
  <c r="U1756" i="21"/>
  <c r="R1756" i="21"/>
  <c r="P1756" i="21"/>
  <c r="N1756" i="21"/>
  <c r="U1755" i="21"/>
  <c r="R1755" i="21"/>
  <c r="P1755" i="21"/>
  <c r="N1755" i="21"/>
  <c r="U1754" i="21"/>
  <c r="R1754" i="21"/>
  <c r="P1754" i="21"/>
  <c r="N1754" i="21"/>
  <c r="U1753" i="21"/>
  <c r="R1753" i="21"/>
  <c r="P1753" i="21"/>
  <c r="N1753" i="21"/>
  <c r="U1752" i="21"/>
  <c r="R1752" i="21"/>
  <c r="P1752" i="21"/>
  <c r="N1752" i="21"/>
  <c r="U1751" i="21"/>
  <c r="R1751" i="21"/>
  <c r="P1751" i="21"/>
  <c r="N1751" i="21"/>
  <c r="U1750" i="21"/>
  <c r="R1750" i="21"/>
  <c r="P1750" i="21"/>
  <c r="N1750" i="21"/>
  <c r="U1749" i="21"/>
  <c r="R1749" i="21"/>
  <c r="P1749" i="21"/>
  <c r="N1749" i="21"/>
  <c r="U1748" i="21"/>
  <c r="R1748" i="21"/>
  <c r="P1748" i="21"/>
  <c r="N1748" i="21"/>
  <c r="U1747" i="21"/>
  <c r="R1747" i="21"/>
  <c r="P1747" i="21"/>
  <c r="N1747" i="21"/>
  <c r="U1746" i="21"/>
  <c r="R1746" i="21"/>
  <c r="P1746" i="21"/>
  <c r="N1746" i="21"/>
  <c r="U1745" i="21"/>
  <c r="R1745" i="21"/>
  <c r="P1745" i="21"/>
  <c r="N1745" i="21"/>
  <c r="U1744" i="21"/>
  <c r="R1744" i="21"/>
  <c r="P1744" i="21"/>
  <c r="N1744" i="21"/>
  <c r="U1743" i="21"/>
  <c r="R1743" i="21"/>
  <c r="P1743" i="21"/>
  <c r="N1743" i="21"/>
  <c r="U1742" i="21"/>
  <c r="R1742" i="21"/>
  <c r="P1742" i="21"/>
  <c r="N1742" i="21"/>
  <c r="U1741" i="21"/>
  <c r="R1741" i="21"/>
  <c r="P1741" i="21"/>
  <c r="N1741" i="21"/>
  <c r="U1740" i="21"/>
  <c r="R1740" i="21"/>
  <c r="P1740" i="21"/>
  <c r="N1740" i="21"/>
  <c r="U1739" i="21"/>
  <c r="R1739" i="21"/>
  <c r="P1739" i="21"/>
  <c r="N1739" i="21"/>
  <c r="U1738" i="21"/>
  <c r="R1738" i="21"/>
  <c r="P1738" i="21"/>
  <c r="N1738" i="21"/>
  <c r="U1737" i="21"/>
  <c r="R1737" i="21"/>
  <c r="P1737" i="21"/>
  <c r="N1737" i="21"/>
  <c r="U1736" i="21"/>
  <c r="R1736" i="21"/>
  <c r="P1736" i="21"/>
  <c r="N1736" i="21"/>
  <c r="U1735" i="21"/>
  <c r="R1735" i="21"/>
  <c r="P1735" i="21"/>
  <c r="N1735" i="21"/>
  <c r="U1734" i="21"/>
  <c r="R1734" i="21"/>
  <c r="P1734" i="21"/>
  <c r="N1734" i="21"/>
  <c r="U1733" i="21"/>
  <c r="R1733" i="21"/>
  <c r="P1733" i="21"/>
  <c r="N1733" i="21"/>
  <c r="U1732" i="21"/>
  <c r="R1732" i="21"/>
  <c r="P1732" i="21"/>
  <c r="N1732" i="21"/>
  <c r="U1731" i="21"/>
  <c r="R1731" i="21"/>
  <c r="P1731" i="21"/>
  <c r="N1731" i="21"/>
  <c r="U1730" i="21"/>
  <c r="R1730" i="21"/>
  <c r="P1730" i="21"/>
  <c r="N1730" i="21"/>
  <c r="U1729" i="21"/>
  <c r="R1729" i="21"/>
  <c r="P1729" i="21"/>
  <c r="N1729" i="21"/>
  <c r="U1728" i="21"/>
  <c r="R1728" i="21"/>
  <c r="P1728" i="21"/>
  <c r="N1728" i="21"/>
  <c r="U1727" i="21"/>
  <c r="R1727" i="21"/>
  <c r="P1727" i="21"/>
  <c r="N1727" i="21"/>
  <c r="U1726" i="21"/>
  <c r="R1726" i="21"/>
  <c r="P1726" i="21"/>
  <c r="N1726" i="21"/>
  <c r="U1725" i="21"/>
  <c r="R1725" i="21"/>
  <c r="P1725" i="21"/>
  <c r="N1725" i="21"/>
  <c r="U1724" i="21"/>
  <c r="R1724" i="21"/>
  <c r="P1724" i="21"/>
  <c r="N1724" i="21"/>
  <c r="U1723" i="21"/>
  <c r="R1723" i="21"/>
  <c r="P1723" i="21"/>
  <c r="N1723" i="21"/>
  <c r="U1722" i="21"/>
  <c r="R1722" i="21"/>
  <c r="P1722" i="21"/>
  <c r="N1722" i="21"/>
  <c r="U1721" i="21"/>
  <c r="R1721" i="21"/>
  <c r="P1721" i="21"/>
  <c r="N1721" i="21"/>
  <c r="U1720" i="21"/>
  <c r="R1720" i="21"/>
  <c r="P1720" i="21"/>
  <c r="N1720" i="21"/>
  <c r="U1719" i="21"/>
  <c r="R1719" i="21"/>
  <c r="P1719" i="21"/>
  <c r="N1719" i="21"/>
  <c r="U1718" i="21"/>
  <c r="R1718" i="21"/>
  <c r="P1718" i="21"/>
  <c r="N1718" i="21"/>
  <c r="U1717" i="21"/>
  <c r="R1717" i="21"/>
  <c r="P1717" i="21"/>
  <c r="N1717" i="21"/>
  <c r="U1716" i="21"/>
  <c r="R1716" i="21"/>
  <c r="P1716" i="21"/>
  <c r="N1716" i="21"/>
  <c r="U1715" i="21"/>
  <c r="R1715" i="21"/>
  <c r="P1715" i="21"/>
  <c r="N1715" i="21"/>
  <c r="U1714" i="21"/>
  <c r="R1714" i="21"/>
  <c r="P1714" i="21"/>
  <c r="N1714" i="21"/>
  <c r="U1713" i="21"/>
  <c r="R1713" i="21"/>
  <c r="P1713" i="21"/>
  <c r="N1713" i="21"/>
  <c r="U1712" i="21"/>
  <c r="R1712" i="21"/>
  <c r="P1712" i="21"/>
  <c r="N1712" i="21"/>
  <c r="U1711" i="21"/>
  <c r="R1711" i="21"/>
  <c r="P1711" i="21"/>
  <c r="N1711" i="21"/>
  <c r="U1710" i="21"/>
  <c r="R1710" i="21"/>
  <c r="P1710" i="21"/>
  <c r="N1710" i="21"/>
  <c r="U1709" i="21"/>
  <c r="R1709" i="21"/>
  <c r="P1709" i="21"/>
  <c r="N1709" i="21"/>
  <c r="U1708" i="21"/>
  <c r="R1708" i="21"/>
  <c r="P1708" i="21"/>
  <c r="N1708" i="21"/>
  <c r="U1707" i="21"/>
  <c r="R1707" i="21"/>
  <c r="P1707" i="21"/>
  <c r="N1707" i="21"/>
  <c r="U1706" i="21"/>
  <c r="R1706" i="21"/>
  <c r="P1706" i="21"/>
  <c r="N1706" i="21"/>
  <c r="U1705" i="21"/>
  <c r="R1705" i="21"/>
  <c r="P1705" i="21"/>
  <c r="N1705" i="21"/>
  <c r="U1704" i="21"/>
  <c r="R1704" i="21"/>
  <c r="P1704" i="21"/>
  <c r="N1704" i="21"/>
  <c r="U1703" i="21"/>
  <c r="R1703" i="21"/>
  <c r="P1703" i="21"/>
  <c r="N1703" i="21"/>
  <c r="U1702" i="21"/>
  <c r="R1702" i="21"/>
  <c r="P1702" i="21"/>
  <c r="N1702" i="21"/>
  <c r="U1701" i="21"/>
  <c r="R1701" i="21"/>
  <c r="P1701" i="21"/>
  <c r="N1701" i="21"/>
  <c r="U1700" i="21"/>
  <c r="R1700" i="21"/>
  <c r="P1700" i="21"/>
  <c r="N1700" i="21"/>
  <c r="U1699" i="21"/>
  <c r="R1699" i="21"/>
  <c r="P1699" i="21"/>
  <c r="N1699" i="21"/>
  <c r="U1698" i="21"/>
  <c r="R1698" i="21"/>
  <c r="P1698" i="21"/>
  <c r="N1698" i="21"/>
  <c r="U1697" i="21"/>
  <c r="R1697" i="21"/>
  <c r="P1697" i="21"/>
  <c r="N1697" i="21"/>
  <c r="U1696" i="21"/>
  <c r="R1696" i="21"/>
  <c r="P1696" i="21"/>
  <c r="N1696" i="21"/>
  <c r="U1695" i="21"/>
  <c r="R1695" i="21"/>
  <c r="P1695" i="21"/>
  <c r="N1695" i="21"/>
  <c r="U1694" i="21"/>
  <c r="R1694" i="21"/>
  <c r="P1694" i="21"/>
  <c r="N1694" i="21"/>
  <c r="U1693" i="21"/>
  <c r="R1693" i="21"/>
  <c r="P1693" i="21"/>
  <c r="N1693" i="21"/>
  <c r="U1692" i="21"/>
  <c r="R1692" i="21"/>
  <c r="P1692" i="21"/>
  <c r="N1692" i="21"/>
  <c r="U1691" i="21"/>
  <c r="R1691" i="21"/>
  <c r="P1691" i="21"/>
  <c r="N1691" i="21"/>
  <c r="U1690" i="21"/>
  <c r="R1690" i="21"/>
  <c r="P1690" i="21"/>
  <c r="N1690" i="21"/>
  <c r="U1689" i="21"/>
  <c r="R1689" i="21"/>
  <c r="P1689" i="21"/>
  <c r="N1689" i="21"/>
  <c r="U1688" i="21"/>
  <c r="R1688" i="21"/>
  <c r="P1688" i="21"/>
  <c r="N1688" i="21"/>
  <c r="U1687" i="21"/>
  <c r="R1687" i="21"/>
  <c r="P1687" i="21"/>
  <c r="N1687" i="21"/>
  <c r="U1686" i="21"/>
  <c r="R1686" i="21"/>
  <c r="P1686" i="21"/>
  <c r="N1686" i="21"/>
  <c r="U1685" i="21"/>
  <c r="R1685" i="21"/>
  <c r="P1685" i="21"/>
  <c r="N1685" i="21"/>
  <c r="U1684" i="21"/>
  <c r="R1684" i="21"/>
  <c r="P1684" i="21"/>
  <c r="N1684" i="21"/>
  <c r="U1683" i="21"/>
  <c r="R1683" i="21"/>
  <c r="P1683" i="21"/>
  <c r="N1683" i="21"/>
  <c r="U1682" i="21"/>
  <c r="R1682" i="21"/>
  <c r="P1682" i="21"/>
  <c r="N1682" i="21"/>
  <c r="U1681" i="21"/>
  <c r="R1681" i="21"/>
  <c r="P1681" i="21"/>
  <c r="N1681" i="21"/>
  <c r="U1680" i="21"/>
  <c r="R1680" i="21"/>
  <c r="P1680" i="21"/>
  <c r="N1680" i="21"/>
  <c r="U1679" i="21"/>
  <c r="R1679" i="21"/>
  <c r="P1679" i="21"/>
  <c r="N1679" i="21"/>
  <c r="U1678" i="21"/>
  <c r="R1678" i="21"/>
  <c r="P1678" i="21"/>
  <c r="N1678" i="21"/>
  <c r="U1677" i="21"/>
  <c r="R1677" i="21"/>
  <c r="P1677" i="21"/>
  <c r="N1677" i="21"/>
  <c r="U1676" i="21"/>
  <c r="R1676" i="21"/>
  <c r="P1676" i="21"/>
  <c r="N1676" i="21"/>
  <c r="U1675" i="21"/>
  <c r="R1675" i="21"/>
  <c r="P1675" i="21"/>
  <c r="N1675" i="21"/>
  <c r="U1674" i="21"/>
  <c r="R1674" i="21"/>
  <c r="P1674" i="21"/>
  <c r="N1674" i="21"/>
  <c r="U1673" i="21"/>
  <c r="R1673" i="21"/>
  <c r="P1673" i="21"/>
  <c r="N1673" i="21"/>
  <c r="U1672" i="21"/>
  <c r="R1672" i="21"/>
  <c r="P1672" i="21"/>
  <c r="N1672" i="21"/>
  <c r="U1671" i="21"/>
  <c r="R1671" i="21"/>
  <c r="P1671" i="21"/>
  <c r="N1671" i="21"/>
  <c r="U1670" i="21"/>
  <c r="R1670" i="21"/>
  <c r="P1670" i="21"/>
  <c r="N1670" i="21"/>
  <c r="U1669" i="21"/>
  <c r="R1669" i="21"/>
  <c r="P1669" i="21"/>
  <c r="N1669" i="21"/>
  <c r="U1668" i="21"/>
  <c r="R1668" i="21"/>
  <c r="P1668" i="21"/>
  <c r="N1668" i="21"/>
  <c r="U1667" i="21"/>
  <c r="R1667" i="21"/>
  <c r="P1667" i="21"/>
  <c r="N1667" i="21"/>
  <c r="U1666" i="21"/>
  <c r="R1666" i="21"/>
  <c r="P1666" i="21"/>
  <c r="N1666" i="21"/>
  <c r="U1665" i="21"/>
  <c r="R1665" i="21"/>
  <c r="P1665" i="21"/>
  <c r="N1665" i="21"/>
  <c r="U1664" i="21"/>
  <c r="R1664" i="21"/>
  <c r="P1664" i="21"/>
  <c r="N1664" i="21"/>
  <c r="U1663" i="21"/>
  <c r="R1663" i="21"/>
  <c r="P1663" i="21"/>
  <c r="N1663" i="21"/>
  <c r="U1662" i="21"/>
  <c r="R1662" i="21"/>
  <c r="P1662" i="21"/>
  <c r="N1662" i="21"/>
  <c r="U1661" i="21"/>
  <c r="R1661" i="21"/>
  <c r="P1661" i="21"/>
  <c r="N1661" i="21"/>
  <c r="U1660" i="21"/>
  <c r="R1660" i="21"/>
  <c r="P1660" i="21"/>
  <c r="N1660" i="21"/>
  <c r="U1659" i="21"/>
  <c r="R1659" i="21"/>
  <c r="P1659" i="21"/>
  <c r="N1659" i="21"/>
  <c r="U1658" i="21"/>
  <c r="R1658" i="21"/>
  <c r="P1658" i="21"/>
  <c r="N1658" i="21"/>
  <c r="U1657" i="21"/>
  <c r="R1657" i="21"/>
  <c r="P1657" i="21"/>
  <c r="N1657" i="21"/>
  <c r="U1656" i="21"/>
  <c r="R1656" i="21"/>
  <c r="P1656" i="21"/>
  <c r="N1656" i="21"/>
  <c r="U1655" i="21"/>
  <c r="R1655" i="21"/>
  <c r="P1655" i="21"/>
  <c r="N1655" i="21"/>
  <c r="U1654" i="21"/>
  <c r="R1654" i="21"/>
  <c r="P1654" i="21"/>
  <c r="N1654" i="21"/>
  <c r="U1653" i="21"/>
  <c r="R1653" i="21"/>
  <c r="P1653" i="21"/>
  <c r="N1653" i="21"/>
  <c r="U1652" i="21"/>
  <c r="R1652" i="21"/>
  <c r="P1652" i="21"/>
  <c r="N1652" i="21"/>
  <c r="U1651" i="21"/>
  <c r="R1651" i="21"/>
  <c r="P1651" i="21"/>
  <c r="N1651" i="21"/>
  <c r="U1650" i="21"/>
  <c r="R1650" i="21"/>
  <c r="P1650" i="21"/>
  <c r="N1650" i="21"/>
  <c r="U1649" i="21"/>
  <c r="R1649" i="21"/>
  <c r="P1649" i="21"/>
  <c r="N1649" i="21"/>
  <c r="U1648" i="21"/>
  <c r="R1648" i="21"/>
  <c r="P1648" i="21"/>
  <c r="N1648" i="21"/>
  <c r="U1647" i="21"/>
  <c r="R1647" i="21"/>
  <c r="P1647" i="21"/>
  <c r="N1647" i="21"/>
  <c r="U1646" i="21"/>
  <c r="R1646" i="21"/>
  <c r="P1646" i="21"/>
  <c r="N1646" i="21"/>
  <c r="U1645" i="21"/>
  <c r="R1645" i="21"/>
  <c r="P1645" i="21"/>
  <c r="N1645" i="21"/>
  <c r="U1644" i="21"/>
  <c r="R1644" i="21"/>
  <c r="P1644" i="21"/>
  <c r="N1644" i="21"/>
  <c r="U1643" i="21"/>
  <c r="R1643" i="21"/>
  <c r="P1643" i="21"/>
  <c r="N1643" i="21"/>
  <c r="U1642" i="21"/>
  <c r="R1642" i="21"/>
  <c r="P1642" i="21"/>
  <c r="N1642" i="21"/>
  <c r="U1641" i="21"/>
  <c r="R1641" i="21"/>
  <c r="P1641" i="21"/>
  <c r="N1641" i="21"/>
  <c r="U1640" i="21"/>
  <c r="R1640" i="21"/>
  <c r="P1640" i="21"/>
  <c r="N1640" i="21"/>
  <c r="U1639" i="21"/>
  <c r="R1639" i="21"/>
  <c r="P1639" i="21"/>
  <c r="N1639" i="21"/>
  <c r="U1638" i="21"/>
  <c r="R1638" i="21"/>
  <c r="P1638" i="21"/>
  <c r="N1638" i="21"/>
  <c r="U1637" i="21"/>
  <c r="R1637" i="21"/>
  <c r="P1637" i="21"/>
  <c r="N1637" i="21"/>
  <c r="U1636" i="21"/>
  <c r="R1636" i="21"/>
  <c r="P1636" i="21"/>
  <c r="N1636" i="21"/>
  <c r="U1635" i="21"/>
  <c r="R1635" i="21"/>
  <c r="P1635" i="21"/>
  <c r="N1635" i="21"/>
  <c r="U1634" i="21"/>
  <c r="R1634" i="21"/>
  <c r="P1634" i="21"/>
  <c r="N1634" i="21"/>
  <c r="U1633" i="21"/>
  <c r="R1633" i="21"/>
  <c r="P1633" i="21"/>
  <c r="N1633" i="21"/>
  <c r="U1632" i="21"/>
  <c r="R1632" i="21"/>
  <c r="P1632" i="21"/>
  <c r="N1632" i="21"/>
  <c r="U1631" i="21"/>
  <c r="R1631" i="21"/>
  <c r="P1631" i="21"/>
  <c r="N1631" i="21"/>
  <c r="U1630" i="21"/>
  <c r="R1630" i="21"/>
  <c r="P1630" i="21"/>
  <c r="N1630" i="21"/>
  <c r="U1629" i="21"/>
  <c r="R1629" i="21"/>
  <c r="P1629" i="21"/>
  <c r="N1629" i="21"/>
  <c r="U1628" i="21"/>
  <c r="R1628" i="21"/>
  <c r="P1628" i="21"/>
  <c r="N1628" i="21"/>
  <c r="U1627" i="21"/>
  <c r="R1627" i="21"/>
  <c r="P1627" i="21"/>
  <c r="N1627" i="21"/>
  <c r="U1626" i="21"/>
  <c r="R1626" i="21"/>
  <c r="P1626" i="21"/>
  <c r="N1626" i="21"/>
  <c r="U1625" i="21"/>
  <c r="R1625" i="21"/>
  <c r="P1625" i="21"/>
  <c r="N1625" i="21"/>
  <c r="U1624" i="21"/>
  <c r="R1624" i="21"/>
  <c r="P1624" i="21"/>
  <c r="N1624" i="21"/>
  <c r="U1623" i="21"/>
  <c r="R1623" i="21"/>
  <c r="P1623" i="21"/>
  <c r="N1623" i="21"/>
  <c r="U1622" i="21"/>
  <c r="R1622" i="21"/>
  <c r="P1622" i="21"/>
  <c r="N1622" i="21"/>
  <c r="U1621" i="21"/>
  <c r="R1621" i="21"/>
  <c r="P1621" i="21"/>
  <c r="N1621" i="21"/>
  <c r="U1620" i="21"/>
  <c r="R1620" i="21"/>
  <c r="P1620" i="21"/>
  <c r="N1620" i="21"/>
  <c r="U1619" i="21"/>
  <c r="R1619" i="21"/>
  <c r="P1619" i="21"/>
  <c r="N1619" i="21"/>
  <c r="U1618" i="21"/>
  <c r="R1618" i="21"/>
  <c r="P1618" i="21"/>
  <c r="N1618" i="21"/>
  <c r="U1617" i="21"/>
  <c r="R1617" i="21"/>
  <c r="P1617" i="21"/>
  <c r="N1617" i="21"/>
  <c r="U1616" i="21"/>
  <c r="R1616" i="21"/>
  <c r="P1616" i="21"/>
  <c r="N1616" i="21"/>
  <c r="U1615" i="21"/>
  <c r="R1615" i="21"/>
  <c r="P1615" i="21"/>
  <c r="N1615" i="21"/>
  <c r="U1614" i="21"/>
  <c r="R1614" i="21"/>
  <c r="P1614" i="21"/>
  <c r="N1614" i="21"/>
  <c r="U1613" i="21"/>
  <c r="R1613" i="21"/>
  <c r="P1613" i="21"/>
  <c r="N1613" i="21"/>
  <c r="U1612" i="21"/>
  <c r="R1612" i="21"/>
  <c r="P1612" i="21"/>
  <c r="N1612" i="21"/>
  <c r="U1611" i="21"/>
  <c r="R1611" i="21"/>
  <c r="P1611" i="21"/>
  <c r="N1611" i="21"/>
  <c r="U1610" i="21"/>
  <c r="R1610" i="21"/>
  <c r="P1610" i="21"/>
  <c r="N1610" i="21"/>
  <c r="U1609" i="21"/>
  <c r="R1609" i="21"/>
  <c r="P1609" i="21"/>
  <c r="N1609" i="21"/>
  <c r="U1608" i="21"/>
  <c r="R1608" i="21"/>
  <c r="P1608" i="21"/>
  <c r="N1608" i="21"/>
  <c r="U1607" i="21"/>
  <c r="R1607" i="21"/>
  <c r="P1607" i="21"/>
  <c r="N1607" i="21"/>
  <c r="U1606" i="21"/>
  <c r="R1606" i="21"/>
  <c r="P1606" i="21"/>
  <c r="N1606" i="21"/>
  <c r="U1605" i="21"/>
  <c r="R1605" i="21"/>
  <c r="P1605" i="21"/>
  <c r="N1605" i="21"/>
  <c r="U1604" i="21"/>
  <c r="R1604" i="21"/>
  <c r="P1604" i="21"/>
  <c r="N1604" i="21"/>
  <c r="U1603" i="21"/>
  <c r="R1603" i="21"/>
  <c r="P1603" i="21"/>
  <c r="N1603" i="21"/>
  <c r="U1602" i="21"/>
  <c r="R1602" i="21"/>
  <c r="P1602" i="21"/>
  <c r="N1602" i="21"/>
  <c r="U1601" i="21"/>
  <c r="R1601" i="21"/>
  <c r="P1601" i="21"/>
  <c r="N1601" i="21"/>
  <c r="U1600" i="21"/>
  <c r="R1600" i="21"/>
  <c r="P1600" i="21"/>
  <c r="N1600" i="21"/>
  <c r="U1599" i="21"/>
  <c r="R1599" i="21"/>
  <c r="P1599" i="21"/>
  <c r="N1599" i="21"/>
  <c r="U1598" i="21"/>
  <c r="R1598" i="21"/>
  <c r="P1598" i="21"/>
  <c r="N1598" i="21"/>
  <c r="U1597" i="21"/>
  <c r="R1597" i="21"/>
  <c r="P1597" i="21"/>
  <c r="N1597" i="21"/>
  <c r="U1596" i="21"/>
  <c r="R1596" i="21"/>
  <c r="P1596" i="21"/>
  <c r="N1596" i="21"/>
  <c r="U1595" i="21"/>
  <c r="R1595" i="21"/>
  <c r="P1595" i="21"/>
  <c r="N1595" i="21"/>
  <c r="U1594" i="21"/>
  <c r="R1594" i="21"/>
  <c r="P1594" i="21"/>
  <c r="N1594" i="21"/>
  <c r="U1593" i="21"/>
  <c r="R1593" i="21"/>
  <c r="P1593" i="21"/>
  <c r="N1593" i="21"/>
  <c r="U1592" i="21"/>
  <c r="R1592" i="21"/>
  <c r="P1592" i="21"/>
  <c r="N1592" i="21"/>
  <c r="U1591" i="21"/>
  <c r="R1591" i="21"/>
  <c r="P1591" i="21"/>
  <c r="N1591" i="21"/>
  <c r="U1590" i="21"/>
  <c r="R1590" i="21"/>
  <c r="P1590" i="21"/>
  <c r="N1590" i="21"/>
  <c r="U1589" i="21"/>
  <c r="R1589" i="21"/>
  <c r="P1589" i="21"/>
  <c r="N1589" i="21"/>
  <c r="U1588" i="21"/>
  <c r="R1588" i="21"/>
  <c r="P1588" i="21"/>
  <c r="N1588" i="21"/>
  <c r="U1587" i="21"/>
  <c r="R1587" i="21"/>
  <c r="P1587" i="21"/>
  <c r="N1587" i="21"/>
  <c r="U1586" i="21"/>
  <c r="R1586" i="21"/>
  <c r="P1586" i="21"/>
  <c r="N1586" i="21"/>
  <c r="U1585" i="21"/>
  <c r="R1585" i="21"/>
  <c r="P1585" i="21"/>
  <c r="N1585" i="21"/>
  <c r="U1584" i="21"/>
  <c r="R1584" i="21"/>
  <c r="P1584" i="21"/>
  <c r="N1584" i="21"/>
  <c r="U1583" i="21"/>
  <c r="R1583" i="21"/>
  <c r="P1583" i="21"/>
  <c r="N1583" i="21"/>
  <c r="U1582" i="21"/>
  <c r="R1582" i="21"/>
  <c r="P1582" i="21"/>
  <c r="N1582" i="21"/>
  <c r="U1581" i="21"/>
  <c r="R1581" i="21"/>
  <c r="P1581" i="21"/>
  <c r="N1581" i="21"/>
  <c r="U1580" i="21"/>
  <c r="R1580" i="21"/>
  <c r="P1580" i="21"/>
  <c r="N1580" i="21"/>
  <c r="U1579" i="21"/>
  <c r="R1579" i="21"/>
  <c r="P1579" i="21"/>
  <c r="N1579" i="21"/>
  <c r="U1578" i="21"/>
  <c r="R1578" i="21"/>
  <c r="P1578" i="21"/>
  <c r="N1578" i="21"/>
  <c r="U1577" i="21"/>
  <c r="R1577" i="21"/>
  <c r="P1577" i="21"/>
  <c r="N1577" i="21"/>
  <c r="U1576" i="21"/>
  <c r="R1576" i="21"/>
  <c r="P1576" i="21"/>
  <c r="N1576" i="21"/>
  <c r="U1575" i="21"/>
  <c r="R1575" i="21"/>
  <c r="P1575" i="21"/>
  <c r="N1575" i="21"/>
  <c r="U1574" i="21"/>
  <c r="R1574" i="21"/>
  <c r="P1574" i="21"/>
  <c r="N1574" i="21"/>
  <c r="U1573" i="21"/>
  <c r="R1573" i="21"/>
  <c r="P1573" i="21"/>
  <c r="N1573" i="21"/>
  <c r="U1572" i="21"/>
  <c r="R1572" i="21"/>
  <c r="P1572" i="21"/>
  <c r="N1572" i="21"/>
  <c r="U1571" i="21"/>
  <c r="R1571" i="21"/>
  <c r="P1571" i="21"/>
  <c r="N1571" i="21"/>
  <c r="U1570" i="21"/>
  <c r="R1570" i="21"/>
  <c r="P1570" i="21"/>
  <c r="N1570" i="21"/>
  <c r="U1569" i="21"/>
  <c r="R1569" i="21"/>
  <c r="P1569" i="21"/>
  <c r="N1569" i="21"/>
  <c r="U1568" i="21"/>
  <c r="R1568" i="21"/>
  <c r="P1568" i="21"/>
  <c r="N1568" i="21"/>
  <c r="U1567" i="21"/>
  <c r="R1567" i="21"/>
  <c r="P1567" i="21"/>
  <c r="N1567" i="21"/>
  <c r="U1566" i="21"/>
  <c r="R1566" i="21"/>
  <c r="P1566" i="21"/>
  <c r="N1566" i="21"/>
  <c r="U1565" i="21"/>
  <c r="R1565" i="21"/>
  <c r="P1565" i="21"/>
  <c r="N1565" i="21"/>
  <c r="U1564" i="21"/>
  <c r="R1564" i="21"/>
  <c r="P1564" i="21"/>
  <c r="N1564" i="21"/>
  <c r="U1563" i="21"/>
  <c r="R1563" i="21"/>
  <c r="P1563" i="21"/>
  <c r="N1563" i="21"/>
  <c r="U1562" i="21"/>
  <c r="R1562" i="21"/>
  <c r="P1562" i="21"/>
  <c r="N1562" i="21"/>
  <c r="U1561" i="21"/>
  <c r="R1561" i="21"/>
  <c r="P1561" i="21"/>
  <c r="N1561" i="21"/>
  <c r="U1560" i="21"/>
  <c r="R1560" i="21"/>
  <c r="P1560" i="21"/>
  <c r="N1560" i="21"/>
  <c r="U1559" i="21"/>
  <c r="R1559" i="21"/>
  <c r="P1559" i="21"/>
  <c r="N1559" i="21"/>
  <c r="U1558" i="21"/>
  <c r="R1558" i="21"/>
  <c r="P1558" i="21"/>
  <c r="N1558" i="21"/>
  <c r="U1557" i="21"/>
  <c r="R1557" i="21"/>
  <c r="P1557" i="21"/>
  <c r="N1557" i="21"/>
  <c r="U1556" i="21"/>
  <c r="R1556" i="21"/>
  <c r="P1556" i="21"/>
  <c r="N1556" i="21"/>
  <c r="U1555" i="21"/>
  <c r="R1555" i="21"/>
  <c r="P1555" i="21"/>
  <c r="N1555" i="21"/>
  <c r="U1554" i="21"/>
  <c r="R1554" i="21"/>
  <c r="P1554" i="21"/>
  <c r="N1554" i="21"/>
  <c r="U1553" i="21"/>
  <c r="R1553" i="21"/>
  <c r="P1553" i="21"/>
  <c r="N1553" i="21"/>
  <c r="U1552" i="21"/>
  <c r="R1552" i="21"/>
  <c r="P1552" i="21"/>
  <c r="N1552" i="21"/>
  <c r="U1551" i="21"/>
  <c r="R1551" i="21"/>
  <c r="P1551" i="21"/>
  <c r="N1551" i="21"/>
  <c r="U1550" i="21"/>
  <c r="R1550" i="21"/>
  <c r="P1550" i="21"/>
  <c r="N1550" i="21"/>
  <c r="U1549" i="21"/>
  <c r="R1549" i="21"/>
  <c r="P1549" i="21"/>
  <c r="N1549" i="21"/>
  <c r="U1548" i="21"/>
  <c r="R1548" i="21"/>
  <c r="P1548" i="21"/>
  <c r="N1548" i="21"/>
  <c r="U1547" i="21"/>
  <c r="R1547" i="21"/>
  <c r="P1547" i="21"/>
  <c r="N1547" i="21"/>
  <c r="U1546" i="21"/>
  <c r="R1546" i="21"/>
  <c r="P1546" i="21"/>
  <c r="N1546" i="21"/>
  <c r="U1545" i="21"/>
  <c r="R1545" i="21"/>
  <c r="P1545" i="21"/>
  <c r="N1545" i="21"/>
  <c r="U1544" i="21"/>
  <c r="R1544" i="21"/>
  <c r="P1544" i="21"/>
  <c r="N1544" i="21"/>
  <c r="U1543" i="21"/>
  <c r="R1543" i="21"/>
  <c r="P1543" i="21"/>
  <c r="N1543" i="21"/>
  <c r="U1542" i="21"/>
  <c r="R1542" i="21"/>
  <c r="P1542" i="21"/>
  <c r="N1542" i="21"/>
  <c r="U1541" i="21"/>
  <c r="R1541" i="21"/>
  <c r="P1541" i="21"/>
  <c r="N1541" i="21"/>
  <c r="U1540" i="21"/>
  <c r="R1540" i="21"/>
  <c r="P1540" i="21"/>
  <c r="N1540" i="21"/>
  <c r="U1539" i="21"/>
  <c r="R1539" i="21"/>
  <c r="P1539" i="21"/>
  <c r="N1539" i="21"/>
  <c r="U1538" i="21"/>
  <c r="R1538" i="21"/>
  <c r="P1538" i="21"/>
  <c r="N1538" i="21"/>
  <c r="U1537" i="21"/>
  <c r="R1537" i="21"/>
  <c r="P1537" i="21"/>
  <c r="N1537" i="21"/>
  <c r="U1536" i="21"/>
  <c r="R1536" i="21"/>
  <c r="P1536" i="21"/>
  <c r="N1536" i="21"/>
  <c r="U1535" i="21"/>
  <c r="R1535" i="21"/>
  <c r="P1535" i="21"/>
  <c r="N1535" i="21"/>
  <c r="U1534" i="21"/>
  <c r="R1534" i="21"/>
  <c r="P1534" i="21"/>
  <c r="N1534" i="21"/>
  <c r="U1533" i="21"/>
  <c r="R1533" i="21"/>
  <c r="P1533" i="21"/>
  <c r="N1533" i="21"/>
  <c r="U1532" i="21"/>
  <c r="R1532" i="21"/>
  <c r="P1532" i="21"/>
  <c r="N1532" i="21"/>
  <c r="U1531" i="21"/>
  <c r="R1531" i="21"/>
  <c r="P1531" i="21"/>
  <c r="N1531" i="21"/>
  <c r="U1530" i="21"/>
  <c r="R1530" i="21"/>
  <c r="P1530" i="21"/>
  <c r="N1530" i="21"/>
  <c r="U1529" i="21"/>
  <c r="R1529" i="21"/>
  <c r="P1529" i="21"/>
  <c r="N1529" i="21"/>
  <c r="U1528" i="21"/>
  <c r="R1528" i="21"/>
  <c r="P1528" i="21"/>
  <c r="N1528" i="21"/>
  <c r="U1527" i="21"/>
  <c r="R1527" i="21"/>
  <c r="P1527" i="21"/>
  <c r="N1527" i="21"/>
  <c r="U1526" i="21"/>
  <c r="R1526" i="21"/>
  <c r="P1526" i="21"/>
  <c r="N1526" i="21"/>
  <c r="U1525" i="21"/>
  <c r="R1525" i="21"/>
  <c r="P1525" i="21"/>
  <c r="N1525" i="21"/>
  <c r="U1524" i="21"/>
  <c r="R1524" i="21"/>
  <c r="P1524" i="21"/>
  <c r="N1524" i="21"/>
  <c r="U1523" i="21"/>
  <c r="R1523" i="21"/>
  <c r="P1523" i="21"/>
  <c r="N1523" i="21"/>
  <c r="U1522" i="21"/>
  <c r="R1522" i="21"/>
  <c r="P1522" i="21"/>
  <c r="N1522" i="21"/>
  <c r="U1521" i="21"/>
  <c r="R1521" i="21"/>
  <c r="P1521" i="21"/>
  <c r="N1521" i="21"/>
  <c r="U1520" i="21"/>
  <c r="R1520" i="21"/>
  <c r="P1520" i="21"/>
  <c r="N1520" i="21"/>
  <c r="U1519" i="21"/>
  <c r="R1519" i="21"/>
  <c r="P1519" i="21"/>
  <c r="N1519" i="21"/>
  <c r="U1518" i="21"/>
  <c r="R1518" i="21"/>
  <c r="P1518" i="21"/>
  <c r="N1518" i="21"/>
  <c r="U1517" i="21"/>
  <c r="R1517" i="21"/>
  <c r="P1517" i="21"/>
  <c r="N1517" i="21"/>
  <c r="U1516" i="21"/>
  <c r="R1516" i="21"/>
  <c r="P1516" i="21"/>
  <c r="N1516" i="21"/>
  <c r="U1515" i="21"/>
  <c r="R1515" i="21"/>
  <c r="P1515" i="21"/>
  <c r="N1515" i="21"/>
  <c r="U1514" i="21"/>
  <c r="R1514" i="21"/>
  <c r="P1514" i="21"/>
  <c r="N1514" i="21"/>
  <c r="U1513" i="21"/>
  <c r="R1513" i="21"/>
  <c r="P1513" i="21"/>
  <c r="N1513" i="21"/>
  <c r="U1512" i="21"/>
  <c r="R1512" i="21"/>
  <c r="P1512" i="21"/>
  <c r="N1512" i="21"/>
  <c r="U1511" i="21"/>
  <c r="R1511" i="21"/>
  <c r="P1511" i="21"/>
  <c r="N1511" i="21"/>
  <c r="U1510" i="21"/>
  <c r="R1510" i="21"/>
  <c r="P1510" i="21"/>
  <c r="N1510" i="21"/>
  <c r="U1509" i="21"/>
  <c r="R1509" i="21"/>
  <c r="P1509" i="21"/>
  <c r="N1509" i="21"/>
  <c r="U1508" i="21"/>
  <c r="R1508" i="21"/>
  <c r="P1508" i="21"/>
  <c r="N1508" i="21"/>
  <c r="U1507" i="21"/>
  <c r="R1507" i="21"/>
  <c r="P1507" i="21"/>
  <c r="N1507" i="21"/>
  <c r="U1506" i="21"/>
  <c r="R1506" i="21"/>
  <c r="P1506" i="21"/>
  <c r="N1506" i="21"/>
  <c r="U1505" i="21"/>
  <c r="R1505" i="21"/>
  <c r="P1505" i="21"/>
  <c r="N1505" i="21"/>
  <c r="U1504" i="21"/>
  <c r="R1504" i="21"/>
  <c r="P1504" i="21"/>
  <c r="N1504" i="21"/>
  <c r="U1503" i="21"/>
  <c r="R1503" i="21"/>
  <c r="P1503" i="21"/>
  <c r="N1503" i="21"/>
  <c r="U1502" i="21"/>
  <c r="R1502" i="21"/>
  <c r="P1502" i="21"/>
  <c r="N1502" i="21"/>
  <c r="U1501" i="21"/>
  <c r="R1501" i="21"/>
  <c r="P1501" i="21"/>
  <c r="N1501" i="21"/>
  <c r="U1500" i="21"/>
  <c r="R1500" i="21"/>
  <c r="P1500" i="21"/>
  <c r="N1500" i="21"/>
  <c r="U1499" i="21"/>
  <c r="R1499" i="21"/>
  <c r="P1499" i="21"/>
  <c r="N1499" i="21"/>
  <c r="U1498" i="21"/>
  <c r="R1498" i="21"/>
  <c r="P1498" i="21"/>
  <c r="N1498" i="21"/>
  <c r="U1497" i="21"/>
  <c r="R1497" i="21"/>
  <c r="P1497" i="21"/>
  <c r="N1497" i="21"/>
  <c r="U1496" i="21"/>
  <c r="R1496" i="21"/>
  <c r="P1496" i="21"/>
  <c r="N1496" i="21"/>
  <c r="U1495" i="21"/>
  <c r="R1495" i="21"/>
  <c r="P1495" i="21"/>
  <c r="N1495" i="21"/>
  <c r="U1494" i="21"/>
  <c r="R1494" i="21"/>
  <c r="P1494" i="21"/>
  <c r="N1494" i="21"/>
  <c r="U1493" i="21"/>
  <c r="R1493" i="21"/>
  <c r="P1493" i="21"/>
  <c r="N1493" i="21"/>
  <c r="U1492" i="21"/>
  <c r="R1492" i="21"/>
  <c r="P1492" i="21"/>
  <c r="N1492" i="21"/>
  <c r="U1491" i="21"/>
  <c r="R1491" i="21"/>
  <c r="P1491" i="21"/>
  <c r="N1491" i="21"/>
  <c r="U1490" i="21"/>
  <c r="R1490" i="21"/>
  <c r="P1490" i="21"/>
  <c r="N1490" i="21"/>
  <c r="U1489" i="21"/>
  <c r="R1489" i="21"/>
  <c r="P1489" i="21"/>
  <c r="N1489" i="21"/>
  <c r="U1488" i="21"/>
  <c r="R1488" i="21"/>
  <c r="P1488" i="21"/>
  <c r="N1488" i="21"/>
  <c r="U1487" i="21"/>
  <c r="R1487" i="21"/>
  <c r="P1487" i="21"/>
  <c r="N1487" i="21"/>
  <c r="U1486" i="21"/>
  <c r="R1486" i="21"/>
  <c r="P1486" i="21"/>
  <c r="N1486" i="21"/>
  <c r="U1485" i="21"/>
  <c r="R1485" i="21"/>
  <c r="P1485" i="21"/>
  <c r="N1485" i="21"/>
  <c r="U1484" i="21"/>
  <c r="R1484" i="21"/>
  <c r="P1484" i="21"/>
  <c r="N1484" i="21"/>
  <c r="U1483" i="21"/>
  <c r="R1483" i="21"/>
  <c r="P1483" i="21"/>
  <c r="N1483" i="21"/>
  <c r="U1482" i="21"/>
  <c r="R1482" i="21"/>
  <c r="P1482" i="21"/>
  <c r="N1482" i="21"/>
  <c r="U1481" i="21"/>
  <c r="R1481" i="21"/>
  <c r="P1481" i="21"/>
  <c r="N1481" i="21"/>
  <c r="U1480" i="21"/>
  <c r="R1480" i="21"/>
  <c r="P1480" i="21"/>
  <c r="N1480" i="21"/>
  <c r="U1479" i="21"/>
  <c r="R1479" i="21"/>
  <c r="P1479" i="21"/>
  <c r="N1479" i="21"/>
  <c r="U1478" i="21"/>
  <c r="R1478" i="21"/>
  <c r="P1478" i="21"/>
  <c r="N1478" i="21"/>
  <c r="U1477" i="21"/>
  <c r="R1477" i="21"/>
  <c r="P1477" i="21"/>
  <c r="N1477" i="21"/>
  <c r="U1476" i="21"/>
  <c r="R1476" i="21"/>
  <c r="P1476" i="21"/>
  <c r="N1476" i="21"/>
  <c r="U1475" i="21"/>
  <c r="R1475" i="21"/>
  <c r="P1475" i="21"/>
  <c r="N1475" i="21"/>
  <c r="U1474" i="21"/>
  <c r="R1474" i="21"/>
  <c r="P1474" i="21"/>
  <c r="N1474" i="21"/>
  <c r="U1473" i="21"/>
  <c r="R1473" i="21"/>
  <c r="P1473" i="21"/>
  <c r="N1473" i="21"/>
  <c r="U1472" i="21"/>
  <c r="R1472" i="21"/>
  <c r="P1472" i="21"/>
  <c r="N1472" i="21"/>
  <c r="U1471" i="21"/>
  <c r="R1471" i="21"/>
  <c r="P1471" i="21"/>
  <c r="N1471" i="21"/>
  <c r="U1470" i="21"/>
  <c r="R1470" i="21"/>
  <c r="P1470" i="21"/>
  <c r="N1470" i="21"/>
  <c r="U1469" i="21"/>
  <c r="R1469" i="21"/>
  <c r="P1469" i="21"/>
  <c r="N1469" i="21"/>
  <c r="U1468" i="21"/>
  <c r="R1468" i="21"/>
  <c r="P1468" i="21"/>
  <c r="N1468" i="21"/>
  <c r="U1467" i="21"/>
  <c r="R1467" i="21"/>
  <c r="P1467" i="21"/>
  <c r="N1467" i="21"/>
  <c r="U1466" i="21"/>
  <c r="R1466" i="21"/>
  <c r="P1466" i="21"/>
  <c r="N1466" i="21"/>
  <c r="U1465" i="21"/>
  <c r="R1465" i="21"/>
  <c r="P1465" i="21"/>
  <c r="N1465" i="21"/>
  <c r="U1464" i="21"/>
  <c r="R1464" i="21"/>
  <c r="P1464" i="21"/>
  <c r="N1464" i="21"/>
  <c r="U1463" i="21"/>
  <c r="R1463" i="21"/>
  <c r="P1463" i="21"/>
  <c r="N1463" i="21"/>
  <c r="U1462" i="21"/>
  <c r="R1462" i="21"/>
  <c r="P1462" i="21"/>
  <c r="N1462" i="21"/>
  <c r="U1461" i="21"/>
  <c r="R1461" i="21"/>
  <c r="P1461" i="21"/>
  <c r="N1461" i="21"/>
  <c r="U1460" i="21"/>
  <c r="R1460" i="21"/>
  <c r="P1460" i="21"/>
  <c r="N1460" i="21"/>
  <c r="U1459" i="21"/>
  <c r="R1459" i="21"/>
  <c r="P1459" i="21"/>
  <c r="N1459" i="21"/>
  <c r="U1458" i="21"/>
  <c r="R1458" i="21"/>
  <c r="P1458" i="21"/>
  <c r="N1458" i="21"/>
  <c r="U1457" i="21"/>
  <c r="R1457" i="21"/>
  <c r="P1457" i="21"/>
  <c r="N1457" i="21"/>
  <c r="U1456" i="21"/>
  <c r="R1456" i="21"/>
  <c r="P1456" i="21"/>
  <c r="N1456" i="21"/>
  <c r="U1455" i="21"/>
  <c r="R1455" i="21"/>
  <c r="P1455" i="21"/>
  <c r="N1455" i="21"/>
  <c r="U1454" i="21"/>
  <c r="R1454" i="21"/>
  <c r="P1454" i="21"/>
  <c r="N1454" i="21"/>
  <c r="U1453" i="21"/>
  <c r="R1453" i="21"/>
  <c r="P1453" i="21"/>
  <c r="N1453" i="21"/>
  <c r="U1452" i="21"/>
  <c r="R1452" i="21"/>
  <c r="P1452" i="21"/>
  <c r="N1452" i="21"/>
  <c r="U1451" i="21"/>
  <c r="R1451" i="21"/>
  <c r="P1451" i="21"/>
  <c r="N1451" i="21"/>
  <c r="U1450" i="21"/>
  <c r="R1450" i="21"/>
  <c r="P1450" i="21"/>
  <c r="N1450" i="21"/>
  <c r="U1449" i="21"/>
  <c r="R1449" i="21"/>
  <c r="P1449" i="21"/>
  <c r="N1449" i="21"/>
  <c r="U1448" i="21"/>
  <c r="R1448" i="21"/>
  <c r="P1448" i="21"/>
  <c r="N1448" i="21"/>
  <c r="U1447" i="21"/>
  <c r="R1447" i="21"/>
  <c r="P1447" i="21"/>
  <c r="N1447" i="21"/>
  <c r="U1446" i="21"/>
  <c r="R1446" i="21"/>
  <c r="P1446" i="21"/>
  <c r="N1446" i="21"/>
  <c r="U1445" i="21"/>
  <c r="R1445" i="21"/>
  <c r="P1445" i="21"/>
  <c r="N1445" i="21"/>
  <c r="U1444" i="21"/>
  <c r="R1444" i="21"/>
  <c r="P1444" i="21"/>
  <c r="N1444" i="21"/>
  <c r="U1443" i="21"/>
  <c r="R1443" i="21"/>
  <c r="P1443" i="21"/>
  <c r="N1443" i="21"/>
  <c r="U1442" i="21"/>
  <c r="R1442" i="21"/>
  <c r="P1442" i="21"/>
  <c r="N1442" i="21"/>
  <c r="U1441" i="21"/>
  <c r="R1441" i="21"/>
  <c r="P1441" i="21"/>
  <c r="N1441" i="21"/>
  <c r="U1440" i="21"/>
  <c r="R1440" i="21"/>
  <c r="P1440" i="21"/>
  <c r="N1440" i="21"/>
  <c r="U1439" i="21"/>
  <c r="R1439" i="21"/>
  <c r="P1439" i="21"/>
  <c r="N1439" i="21"/>
  <c r="U1438" i="21"/>
  <c r="R1438" i="21"/>
  <c r="P1438" i="21"/>
  <c r="N1438" i="21"/>
  <c r="U1437" i="21"/>
  <c r="R1437" i="21"/>
  <c r="P1437" i="21"/>
  <c r="N1437" i="21"/>
  <c r="U1436" i="21"/>
  <c r="R1436" i="21"/>
  <c r="P1436" i="21"/>
  <c r="N1436" i="21"/>
  <c r="U1435" i="21"/>
  <c r="R1435" i="21"/>
  <c r="P1435" i="21"/>
  <c r="N1435" i="21"/>
  <c r="U1434" i="21"/>
  <c r="R1434" i="21"/>
  <c r="P1434" i="21"/>
  <c r="N1434" i="21"/>
  <c r="U1433" i="21"/>
  <c r="R1433" i="21"/>
  <c r="P1433" i="21"/>
  <c r="N1433" i="21"/>
  <c r="U1432" i="21"/>
  <c r="R1432" i="21"/>
  <c r="P1432" i="21"/>
  <c r="N1432" i="21"/>
  <c r="U1431" i="21"/>
  <c r="R1431" i="21"/>
  <c r="P1431" i="21"/>
  <c r="N1431" i="21"/>
  <c r="U1430" i="21"/>
  <c r="R1430" i="21"/>
  <c r="P1430" i="21"/>
  <c r="N1430" i="21"/>
  <c r="U1429" i="21"/>
  <c r="R1429" i="21"/>
  <c r="P1429" i="21"/>
  <c r="N1429" i="21"/>
  <c r="U1428" i="21"/>
  <c r="R1428" i="21"/>
  <c r="P1428" i="21"/>
  <c r="N1428" i="21"/>
  <c r="U1427" i="21"/>
  <c r="R1427" i="21"/>
  <c r="P1427" i="21"/>
  <c r="N1427" i="21"/>
  <c r="U1426" i="21"/>
  <c r="R1426" i="21"/>
  <c r="P1426" i="21"/>
  <c r="N1426" i="21"/>
  <c r="U1425" i="21"/>
  <c r="R1425" i="21"/>
  <c r="P1425" i="21"/>
  <c r="N1425" i="21"/>
  <c r="U1424" i="21"/>
  <c r="R1424" i="21"/>
  <c r="P1424" i="21"/>
  <c r="N1424" i="21"/>
  <c r="U1423" i="21"/>
  <c r="R1423" i="21"/>
  <c r="P1423" i="21"/>
  <c r="N1423" i="21"/>
  <c r="U1422" i="21"/>
  <c r="R1422" i="21"/>
  <c r="P1422" i="21"/>
  <c r="N1422" i="21"/>
  <c r="U1421" i="21"/>
  <c r="R1421" i="21"/>
  <c r="P1421" i="21"/>
  <c r="N1421" i="21"/>
  <c r="U1420" i="21"/>
  <c r="R1420" i="21"/>
  <c r="P1420" i="21"/>
  <c r="N1420" i="21"/>
  <c r="U1419" i="21"/>
  <c r="R1419" i="21"/>
  <c r="P1419" i="21"/>
  <c r="N1419" i="21"/>
  <c r="U1418" i="21"/>
  <c r="R1418" i="21"/>
  <c r="P1418" i="21"/>
  <c r="N1418" i="21"/>
  <c r="U1417" i="21"/>
  <c r="R1417" i="21"/>
  <c r="P1417" i="21"/>
  <c r="N1417" i="21"/>
  <c r="U1416" i="21"/>
  <c r="R1416" i="21"/>
  <c r="P1416" i="21"/>
  <c r="N1416" i="21"/>
  <c r="U1415" i="21"/>
  <c r="R1415" i="21"/>
  <c r="P1415" i="21"/>
  <c r="N1415" i="21"/>
  <c r="U1414" i="21"/>
  <c r="R1414" i="21"/>
  <c r="P1414" i="21"/>
  <c r="N1414" i="21"/>
  <c r="U1413" i="21"/>
  <c r="R1413" i="21"/>
  <c r="P1413" i="21"/>
  <c r="N1413" i="21"/>
  <c r="U1412" i="21"/>
  <c r="R1412" i="21"/>
  <c r="P1412" i="21"/>
  <c r="N1412" i="21"/>
  <c r="U1411" i="21"/>
  <c r="R1411" i="21"/>
  <c r="P1411" i="21"/>
  <c r="N1411" i="21"/>
  <c r="U1410" i="21"/>
  <c r="R1410" i="21"/>
  <c r="P1410" i="21"/>
  <c r="N1410" i="21"/>
  <c r="U1409" i="21"/>
  <c r="R1409" i="21"/>
  <c r="P1409" i="21"/>
  <c r="N1409" i="21"/>
  <c r="U1408" i="21"/>
  <c r="R1408" i="21"/>
  <c r="P1408" i="21"/>
  <c r="N1408" i="21"/>
  <c r="U1407" i="21"/>
  <c r="R1407" i="21"/>
  <c r="P1407" i="21"/>
  <c r="N1407" i="21"/>
  <c r="U1406" i="21"/>
  <c r="R1406" i="21"/>
  <c r="P1406" i="21"/>
  <c r="N1406" i="21"/>
  <c r="U1405" i="21"/>
  <c r="R1405" i="21"/>
  <c r="P1405" i="21"/>
  <c r="N1405" i="21"/>
  <c r="U1404" i="21"/>
  <c r="R1404" i="21"/>
  <c r="P1404" i="21"/>
  <c r="N1404" i="21"/>
  <c r="U1403" i="21"/>
  <c r="R1403" i="21"/>
  <c r="P1403" i="21"/>
  <c r="N1403" i="21"/>
  <c r="U1402" i="21"/>
  <c r="R1402" i="21"/>
  <c r="P1402" i="21"/>
  <c r="N1402" i="21"/>
  <c r="U1401" i="21"/>
  <c r="R1401" i="21"/>
  <c r="P1401" i="21"/>
  <c r="N1401" i="21"/>
  <c r="U1400" i="21"/>
  <c r="R1400" i="21"/>
  <c r="P1400" i="21"/>
  <c r="N1400" i="21"/>
  <c r="U1399" i="21"/>
  <c r="R1399" i="21"/>
  <c r="P1399" i="21"/>
  <c r="N1399" i="21"/>
  <c r="U1398" i="21"/>
  <c r="R1398" i="21"/>
  <c r="P1398" i="21"/>
  <c r="N1398" i="21"/>
  <c r="U1397" i="21"/>
  <c r="R1397" i="21"/>
  <c r="P1397" i="21"/>
  <c r="N1397" i="21"/>
  <c r="U1396" i="21"/>
  <c r="R1396" i="21"/>
  <c r="P1396" i="21"/>
  <c r="N1396" i="21"/>
  <c r="U1395" i="21"/>
  <c r="R1395" i="21"/>
  <c r="P1395" i="21"/>
  <c r="N1395" i="21"/>
  <c r="U1394" i="21"/>
  <c r="R1394" i="21"/>
  <c r="P1394" i="21"/>
  <c r="N1394" i="21"/>
  <c r="U1393" i="21"/>
  <c r="R1393" i="21"/>
  <c r="P1393" i="21"/>
  <c r="N1393" i="21"/>
  <c r="U1392" i="21"/>
  <c r="R1392" i="21"/>
  <c r="P1392" i="21"/>
  <c r="N1392" i="21"/>
  <c r="U1391" i="21"/>
  <c r="R1391" i="21"/>
  <c r="P1391" i="21"/>
  <c r="N1391" i="21"/>
  <c r="U1390" i="21"/>
  <c r="R1390" i="21"/>
  <c r="P1390" i="21"/>
  <c r="N1390" i="21"/>
  <c r="U1389" i="21"/>
  <c r="R1389" i="21"/>
  <c r="P1389" i="21"/>
  <c r="N1389" i="21"/>
  <c r="U1388" i="21"/>
  <c r="R1388" i="21"/>
  <c r="P1388" i="21"/>
  <c r="N1388" i="21"/>
  <c r="U1387" i="21"/>
  <c r="R1387" i="21"/>
  <c r="P1387" i="21"/>
  <c r="N1387" i="21"/>
  <c r="U1386" i="21"/>
  <c r="R1386" i="21"/>
  <c r="P1386" i="21"/>
  <c r="N1386" i="21"/>
  <c r="U1385" i="21"/>
  <c r="R1385" i="21"/>
  <c r="P1385" i="21"/>
  <c r="N1385" i="21"/>
  <c r="U1384" i="21"/>
  <c r="R1384" i="21"/>
  <c r="P1384" i="21"/>
  <c r="N1384" i="21"/>
  <c r="U1383" i="21"/>
  <c r="R1383" i="21"/>
  <c r="P1383" i="21"/>
  <c r="N1383" i="21"/>
  <c r="U1382" i="21"/>
  <c r="R1382" i="21"/>
  <c r="P1382" i="21"/>
  <c r="N1382" i="21"/>
  <c r="U1381" i="21"/>
  <c r="R1381" i="21"/>
  <c r="P1381" i="21"/>
  <c r="N1381" i="21"/>
  <c r="U1380" i="21"/>
  <c r="R1380" i="21"/>
  <c r="P1380" i="21"/>
  <c r="N1380" i="21"/>
  <c r="U1379" i="21"/>
  <c r="R1379" i="21"/>
  <c r="P1379" i="21"/>
  <c r="N1379" i="21"/>
  <c r="U1378" i="21"/>
  <c r="R1378" i="21"/>
  <c r="P1378" i="21"/>
  <c r="N1378" i="21"/>
  <c r="U1377" i="21"/>
  <c r="R1377" i="21"/>
  <c r="P1377" i="21"/>
  <c r="N1377" i="21"/>
  <c r="U1376" i="21"/>
  <c r="R1376" i="21"/>
  <c r="P1376" i="21"/>
  <c r="N1376" i="21"/>
  <c r="U1375" i="21"/>
  <c r="R1375" i="21"/>
  <c r="P1375" i="21"/>
  <c r="N1375" i="21"/>
  <c r="U1374" i="21"/>
  <c r="R1374" i="21"/>
  <c r="P1374" i="21"/>
  <c r="N1374" i="21"/>
  <c r="U1373" i="21"/>
  <c r="R1373" i="21"/>
  <c r="P1373" i="21"/>
  <c r="N1373" i="21"/>
  <c r="U1372" i="21"/>
  <c r="R1372" i="21"/>
  <c r="P1372" i="21"/>
  <c r="N1372" i="21"/>
  <c r="U1371" i="21"/>
  <c r="R1371" i="21"/>
  <c r="P1371" i="21"/>
  <c r="N1371" i="21"/>
  <c r="U1370" i="21"/>
  <c r="R1370" i="21"/>
  <c r="P1370" i="21"/>
  <c r="N1370" i="21"/>
  <c r="U1369" i="21"/>
  <c r="R1369" i="21"/>
  <c r="P1369" i="21"/>
  <c r="N1369" i="21"/>
  <c r="U1368" i="21"/>
  <c r="R1368" i="21"/>
  <c r="P1368" i="21"/>
  <c r="N1368" i="21"/>
  <c r="U1367" i="21"/>
  <c r="R1367" i="21"/>
  <c r="P1367" i="21"/>
  <c r="N1367" i="21"/>
  <c r="U1366" i="21"/>
  <c r="R1366" i="21"/>
  <c r="P1366" i="21"/>
  <c r="N1366" i="21"/>
  <c r="U1365" i="21"/>
  <c r="R1365" i="21"/>
  <c r="P1365" i="21"/>
  <c r="N1365" i="21"/>
  <c r="U1364" i="21"/>
  <c r="R1364" i="21"/>
  <c r="P1364" i="21"/>
  <c r="N1364" i="21"/>
  <c r="U1363" i="21"/>
  <c r="R1363" i="21"/>
  <c r="P1363" i="21"/>
  <c r="N1363" i="21"/>
  <c r="U1362" i="21"/>
  <c r="R1362" i="21"/>
  <c r="P1362" i="21"/>
  <c r="N1362" i="21"/>
  <c r="U1361" i="21"/>
  <c r="R1361" i="21"/>
  <c r="P1361" i="21"/>
  <c r="N1361" i="21"/>
  <c r="U1360" i="21"/>
  <c r="R1360" i="21"/>
  <c r="P1360" i="21"/>
  <c r="N1360" i="21"/>
  <c r="U1359" i="21"/>
  <c r="R1359" i="21"/>
  <c r="P1359" i="21"/>
  <c r="N1359" i="21"/>
  <c r="U1358" i="21"/>
  <c r="R1358" i="21"/>
  <c r="P1358" i="21"/>
  <c r="N1358" i="21"/>
  <c r="U1357" i="21"/>
  <c r="R1357" i="21"/>
  <c r="P1357" i="21"/>
  <c r="N1357" i="21"/>
  <c r="U1356" i="21"/>
  <c r="R1356" i="21"/>
  <c r="P1356" i="21"/>
  <c r="N1356" i="21"/>
  <c r="U1355" i="21"/>
  <c r="R1355" i="21"/>
  <c r="P1355" i="21"/>
  <c r="N1355" i="21"/>
  <c r="U1354" i="21"/>
  <c r="R1354" i="21"/>
  <c r="P1354" i="21"/>
  <c r="N1354" i="21"/>
  <c r="U1353" i="21"/>
  <c r="R1353" i="21"/>
  <c r="P1353" i="21"/>
  <c r="N1353" i="21"/>
  <c r="U1352" i="21"/>
  <c r="R1352" i="21"/>
  <c r="P1352" i="21"/>
  <c r="N1352" i="21"/>
  <c r="U1351" i="21"/>
  <c r="R1351" i="21"/>
  <c r="P1351" i="21"/>
  <c r="N1351" i="21"/>
  <c r="U1350" i="21"/>
  <c r="R1350" i="21"/>
  <c r="P1350" i="21"/>
  <c r="N1350" i="21"/>
  <c r="U1349" i="21"/>
  <c r="R1349" i="21"/>
  <c r="P1349" i="21"/>
  <c r="N1349" i="21"/>
  <c r="U1348" i="21"/>
  <c r="R1348" i="21"/>
  <c r="P1348" i="21"/>
  <c r="N1348" i="21"/>
  <c r="U1347" i="21"/>
  <c r="R1347" i="21"/>
  <c r="P1347" i="21"/>
  <c r="N1347" i="21"/>
  <c r="U1346" i="21"/>
  <c r="R1346" i="21"/>
  <c r="P1346" i="21"/>
  <c r="N1346" i="21"/>
  <c r="U1345" i="21"/>
  <c r="R1345" i="21"/>
  <c r="P1345" i="21"/>
  <c r="N1345" i="21"/>
  <c r="U1344" i="21"/>
  <c r="R1344" i="21"/>
  <c r="P1344" i="21"/>
  <c r="N1344" i="21"/>
  <c r="U1343" i="21"/>
  <c r="R1343" i="21"/>
  <c r="P1343" i="21"/>
  <c r="N1343" i="21"/>
  <c r="U1342" i="21"/>
  <c r="R1342" i="21"/>
  <c r="P1342" i="21"/>
  <c r="N1342" i="21"/>
  <c r="U1341" i="21"/>
  <c r="R1341" i="21"/>
  <c r="P1341" i="21"/>
  <c r="N1341" i="21"/>
  <c r="U1340" i="21"/>
  <c r="R1340" i="21"/>
  <c r="P1340" i="21"/>
  <c r="N1340" i="21"/>
  <c r="U1339" i="21"/>
  <c r="R1339" i="21"/>
  <c r="P1339" i="21"/>
  <c r="N1339" i="21"/>
  <c r="U1338" i="21"/>
  <c r="R1338" i="21"/>
  <c r="P1338" i="21"/>
  <c r="N1338" i="21"/>
  <c r="U1337" i="21"/>
  <c r="R1337" i="21"/>
  <c r="P1337" i="21"/>
  <c r="N1337" i="21"/>
  <c r="U1336" i="21"/>
  <c r="R1336" i="21"/>
  <c r="P1336" i="21"/>
  <c r="N1336" i="21"/>
  <c r="U1335" i="21"/>
  <c r="R1335" i="21"/>
  <c r="P1335" i="21"/>
  <c r="N1335" i="21"/>
  <c r="U1334" i="21"/>
  <c r="R1334" i="21"/>
  <c r="P1334" i="21"/>
  <c r="N1334" i="21"/>
  <c r="U1333" i="21"/>
  <c r="R1333" i="21"/>
  <c r="P1333" i="21"/>
  <c r="N1333" i="21"/>
  <c r="U1332" i="21"/>
  <c r="R1332" i="21"/>
  <c r="P1332" i="21"/>
  <c r="N1332" i="21"/>
  <c r="U1331" i="21"/>
  <c r="R1331" i="21"/>
  <c r="P1331" i="21"/>
  <c r="N1331" i="21"/>
  <c r="U1330" i="21"/>
  <c r="R1330" i="21"/>
  <c r="P1330" i="21"/>
  <c r="N1330" i="21"/>
  <c r="U1329" i="21"/>
  <c r="R1329" i="21"/>
  <c r="P1329" i="21"/>
  <c r="N1329" i="21"/>
  <c r="U1328" i="21"/>
  <c r="R1328" i="21"/>
  <c r="P1328" i="21"/>
  <c r="N1328" i="21"/>
  <c r="U1327" i="21"/>
  <c r="R1327" i="21"/>
  <c r="P1327" i="21"/>
  <c r="N1327" i="21"/>
  <c r="U1326" i="21"/>
  <c r="R1326" i="21"/>
  <c r="P1326" i="21"/>
  <c r="N1326" i="21"/>
  <c r="U1325" i="21"/>
  <c r="R1325" i="21"/>
  <c r="P1325" i="21"/>
  <c r="N1325" i="21"/>
  <c r="U1324" i="21"/>
  <c r="R1324" i="21"/>
  <c r="P1324" i="21"/>
  <c r="N1324" i="21"/>
  <c r="U1323" i="21"/>
  <c r="R1323" i="21"/>
  <c r="P1323" i="21"/>
  <c r="N1323" i="21"/>
  <c r="U1322" i="21"/>
  <c r="R1322" i="21"/>
  <c r="P1322" i="21"/>
  <c r="N1322" i="21"/>
  <c r="U1321" i="21"/>
  <c r="R1321" i="21"/>
  <c r="P1321" i="21"/>
  <c r="N1321" i="21"/>
  <c r="U1320" i="21"/>
  <c r="R1320" i="21"/>
  <c r="P1320" i="21"/>
  <c r="N1320" i="21"/>
  <c r="U1319" i="21"/>
  <c r="R1319" i="21"/>
  <c r="P1319" i="21"/>
  <c r="N1319" i="21"/>
  <c r="U1318" i="21"/>
  <c r="R1318" i="21"/>
  <c r="P1318" i="21"/>
  <c r="N1318" i="21"/>
  <c r="U1317" i="21"/>
  <c r="R1317" i="21"/>
  <c r="P1317" i="21"/>
  <c r="N1317" i="21"/>
  <c r="U1316" i="21"/>
  <c r="R1316" i="21"/>
  <c r="P1316" i="21"/>
  <c r="N1316" i="21"/>
  <c r="U1315" i="21"/>
  <c r="R1315" i="21"/>
  <c r="P1315" i="21"/>
  <c r="N1315" i="21"/>
  <c r="U1314" i="21"/>
  <c r="R1314" i="21"/>
  <c r="P1314" i="21"/>
  <c r="N1314" i="21"/>
  <c r="U1313" i="21"/>
  <c r="R1313" i="21"/>
  <c r="P1313" i="21"/>
  <c r="N1313" i="21"/>
  <c r="U1312" i="21"/>
  <c r="R1312" i="21"/>
  <c r="P1312" i="21"/>
  <c r="N1312" i="21"/>
  <c r="U1311" i="21"/>
  <c r="R1311" i="21"/>
  <c r="P1311" i="21"/>
  <c r="N1311" i="21"/>
  <c r="U1310" i="21"/>
  <c r="R1310" i="21"/>
  <c r="P1310" i="21"/>
  <c r="N1310" i="21"/>
  <c r="U1309" i="21"/>
  <c r="R1309" i="21"/>
  <c r="P1309" i="21"/>
  <c r="N1309" i="21"/>
  <c r="U1308" i="21"/>
  <c r="R1308" i="21"/>
  <c r="P1308" i="21"/>
  <c r="N1308" i="21"/>
  <c r="U1307" i="21"/>
  <c r="R1307" i="21"/>
  <c r="P1307" i="21"/>
  <c r="N1307" i="21"/>
  <c r="U1306" i="21"/>
  <c r="R1306" i="21"/>
  <c r="P1306" i="21"/>
  <c r="N1306" i="21"/>
  <c r="U1305" i="21"/>
  <c r="R1305" i="21"/>
  <c r="P1305" i="21"/>
  <c r="N1305" i="21"/>
  <c r="U1304" i="21"/>
  <c r="R1304" i="21"/>
  <c r="P1304" i="21"/>
  <c r="N1304" i="21"/>
  <c r="U1303" i="21"/>
  <c r="R1303" i="21"/>
  <c r="P1303" i="21"/>
  <c r="N1303" i="21"/>
  <c r="U1302" i="21"/>
  <c r="R1302" i="21"/>
  <c r="P1302" i="21"/>
  <c r="N1302" i="21"/>
  <c r="U1301" i="21"/>
  <c r="R1301" i="21"/>
  <c r="P1301" i="21"/>
  <c r="N1301" i="21"/>
  <c r="U1300" i="21"/>
  <c r="R1300" i="21"/>
  <c r="P1300" i="21"/>
  <c r="N1300" i="21"/>
  <c r="U1299" i="21"/>
  <c r="R1299" i="21"/>
  <c r="P1299" i="21"/>
  <c r="N1299" i="21"/>
  <c r="U1298" i="21"/>
  <c r="R1298" i="21"/>
  <c r="P1298" i="21"/>
  <c r="N1298" i="21"/>
  <c r="U1297" i="21"/>
  <c r="R1297" i="21"/>
  <c r="P1297" i="21"/>
  <c r="N1297" i="21"/>
  <c r="U1296" i="21"/>
  <c r="R1296" i="21"/>
  <c r="P1296" i="21"/>
  <c r="N1296" i="21"/>
  <c r="U1295" i="21"/>
  <c r="R1295" i="21"/>
  <c r="P1295" i="21"/>
  <c r="N1295" i="21"/>
  <c r="U1294" i="21"/>
  <c r="R1294" i="21"/>
  <c r="P1294" i="21"/>
  <c r="N1294" i="21"/>
  <c r="U1293" i="21"/>
  <c r="R1293" i="21"/>
  <c r="P1293" i="21"/>
  <c r="N1293" i="21"/>
  <c r="U1292" i="21"/>
  <c r="R1292" i="21"/>
  <c r="P1292" i="21"/>
  <c r="N1292" i="21"/>
  <c r="U1291" i="21"/>
  <c r="R1291" i="21"/>
  <c r="P1291" i="21"/>
  <c r="N1291" i="21"/>
  <c r="U1290" i="21"/>
  <c r="R1290" i="21"/>
  <c r="P1290" i="21"/>
  <c r="N1290" i="21"/>
  <c r="U1289" i="21"/>
  <c r="R1289" i="21"/>
  <c r="P1289" i="21"/>
  <c r="N1289" i="21"/>
  <c r="U1288" i="21"/>
  <c r="R1288" i="21"/>
  <c r="P1288" i="21"/>
  <c r="N1288" i="21"/>
  <c r="U1287" i="21"/>
  <c r="R1287" i="21"/>
  <c r="P1287" i="21"/>
  <c r="N1287" i="21"/>
  <c r="U1286" i="21"/>
  <c r="R1286" i="21"/>
  <c r="P1286" i="21"/>
  <c r="N1286" i="21"/>
  <c r="U1285" i="21"/>
  <c r="R1285" i="21"/>
  <c r="P1285" i="21"/>
  <c r="N1285" i="21"/>
  <c r="U1284" i="21"/>
  <c r="R1284" i="21"/>
  <c r="P1284" i="21"/>
  <c r="N1284" i="21"/>
  <c r="U1283" i="21"/>
  <c r="R1283" i="21"/>
  <c r="P1283" i="21"/>
  <c r="N1283" i="21"/>
  <c r="U1282" i="21"/>
  <c r="R1282" i="21"/>
  <c r="P1282" i="21"/>
  <c r="N1282" i="21"/>
  <c r="U1281" i="21"/>
  <c r="R1281" i="21"/>
  <c r="P1281" i="21"/>
  <c r="N1281" i="21"/>
  <c r="U1280" i="21"/>
  <c r="R1280" i="21"/>
  <c r="P1280" i="21"/>
  <c r="N1280" i="21"/>
  <c r="U1279" i="21"/>
  <c r="R1279" i="21"/>
  <c r="P1279" i="21"/>
  <c r="N1279" i="21"/>
  <c r="U1278" i="21"/>
  <c r="R1278" i="21"/>
  <c r="P1278" i="21"/>
  <c r="N1278" i="21"/>
  <c r="U1277" i="21"/>
  <c r="R1277" i="21"/>
  <c r="P1277" i="21"/>
  <c r="N1277" i="21"/>
  <c r="U1276" i="21"/>
  <c r="R1276" i="21"/>
  <c r="P1276" i="21"/>
  <c r="N1276" i="21"/>
  <c r="U1275" i="21"/>
  <c r="R1275" i="21"/>
  <c r="P1275" i="21"/>
  <c r="N1275" i="21"/>
  <c r="U1274" i="21"/>
  <c r="R1274" i="21"/>
  <c r="P1274" i="21"/>
  <c r="N1274" i="21"/>
  <c r="U1273" i="21"/>
  <c r="R1273" i="21"/>
  <c r="P1273" i="21"/>
  <c r="N1273" i="21"/>
  <c r="U1272" i="21"/>
  <c r="R1272" i="21"/>
  <c r="P1272" i="21"/>
  <c r="N1272" i="21"/>
  <c r="U1271" i="21"/>
  <c r="R1271" i="21"/>
  <c r="P1271" i="21"/>
  <c r="N1271" i="21"/>
  <c r="U1270" i="21"/>
  <c r="R1270" i="21"/>
  <c r="P1270" i="21"/>
  <c r="N1270" i="21"/>
  <c r="U1269" i="21"/>
  <c r="R1269" i="21"/>
  <c r="P1269" i="21"/>
  <c r="N1269" i="21"/>
  <c r="U1268" i="21"/>
  <c r="R1268" i="21"/>
  <c r="P1268" i="21"/>
  <c r="N1268" i="21"/>
  <c r="U1267" i="21"/>
  <c r="R1267" i="21"/>
  <c r="P1267" i="21"/>
  <c r="N1267" i="21"/>
  <c r="U1266" i="21"/>
  <c r="R1266" i="21"/>
  <c r="P1266" i="21"/>
  <c r="N1266" i="21"/>
  <c r="U1265" i="21"/>
  <c r="R1265" i="21"/>
  <c r="P1265" i="21"/>
  <c r="N1265" i="21"/>
  <c r="U1264" i="21"/>
  <c r="R1264" i="21"/>
  <c r="P1264" i="21"/>
  <c r="N1264" i="21"/>
  <c r="U1263" i="21"/>
  <c r="R1263" i="21"/>
  <c r="P1263" i="21"/>
  <c r="N1263" i="21"/>
  <c r="U1262" i="21"/>
  <c r="R1262" i="21"/>
  <c r="P1262" i="21"/>
  <c r="N1262" i="21"/>
  <c r="U1261" i="21"/>
  <c r="R1261" i="21"/>
  <c r="P1261" i="21"/>
  <c r="N1261" i="21"/>
  <c r="U1260" i="21"/>
  <c r="R1260" i="21"/>
  <c r="P1260" i="21"/>
  <c r="N1260" i="21"/>
  <c r="U1259" i="21"/>
  <c r="R1259" i="21"/>
  <c r="P1259" i="21"/>
  <c r="N1259" i="21"/>
  <c r="U1258" i="21"/>
  <c r="R1258" i="21"/>
  <c r="P1258" i="21"/>
  <c r="N1258" i="21"/>
  <c r="U1257" i="21"/>
  <c r="R1257" i="21"/>
  <c r="P1257" i="21"/>
  <c r="N1257" i="21"/>
  <c r="U1256" i="21"/>
  <c r="R1256" i="21"/>
  <c r="P1256" i="21"/>
  <c r="N1256" i="21"/>
  <c r="U1255" i="21"/>
  <c r="R1255" i="21"/>
  <c r="P1255" i="21"/>
  <c r="N1255" i="21"/>
  <c r="U1254" i="21"/>
  <c r="R1254" i="21"/>
  <c r="P1254" i="21"/>
  <c r="N1254" i="21"/>
  <c r="U1253" i="21"/>
  <c r="R1253" i="21"/>
  <c r="P1253" i="21"/>
  <c r="N1253" i="21"/>
  <c r="U1252" i="21"/>
  <c r="R1252" i="21"/>
  <c r="P1252" i="21"/>
  <c r="N1252" i="21"/>
  <c r="U1251" i="21"/>
  <c r="R1251" i="21"/>
  <c r="P1251" i="21"/>
  <c r="N1251" i="21"/>
  <c r="U1250" i="21"/>
  <c r="R1250" i="21"/>
  <c r="P1250" i="21"/>
  <c r="N1250" i="21"/>
  <c r="U1249" i="21"/>
  <c r="R1249" i="21"/>
  <c r="P1249" i="21"/>
  <c r="N1249" i="21"/>
  <c r="U1248" i="21"/>
  <c r="R1248" i="21"/>
  <c r="P1248" i="21"/>
  <c r="N1248" i="21"/>
  <c r="U1247" i="21"/>
  <c r="R1247" i="21"/>
  <c r="P1247" i="21"/>
  <c r="N1247" i="21"/>
  <c r="U1246" i="21"/>
  <c r="R1246" i="21"/>
  <c r="P1246" i="21"/>
  <c r="N1246" i="21"/>
  <c r="U1245" i="21"/>
  <c r="R1245" i="21"/>
  <c r="P1245" i="21"/>
  <c r="N1245" i="21"/>
  <c r="U1244" i="21"/>
  <c r="R1244" i="21"/>
  <c r="P1244" i="21"/>
  <c r="N1244" i="21"/>
  <c r="U1243" i="21"/>
  <c r="R1243" i="21"/>
  <c r="P1243" i="21"/>
  <c r="N1243" i="21"/>
  <c r="U1242" i="21"/>
  <c r="R1242" i="21"/>
  <c r="P1242" i="21"/>
  <c r="N1242" i="21"/>
  <c r="U1241" i="21"/>
  <c r="R1241" i="21"/>
  <c r="P1241" i="21"/>
  <c r="N1241" i="21"/>
  <c r="U1240" i="21"/>
  <c r="R1240" i="21"/>
  <c r="P1240" i="21"/>
  <c r="N1240" i="21"/>
  <c r="U1239" i="21"/>
  <c r="R1239" i="21"/>
  <c r="P1239" i="21"/>
  <c r="N1239" i="21"/>
  <c r="U1238" i="21"/>
  <c r="R1238" i="21"/>
  <c r="P1238" i="21"/>
  <c r="N1238" i="21"/>
  <c r="U1237" i="21"/>
  <c r="R1237" i="21"/>
  <c r="P1237" i="21"/>
  <c r="N1237" i="21"/>
  <c r="U1236" i="21"/>
  <c r="R1236" i="21"/>
  <c r="P1236" i="21"/>
  <c r="N1236" i="21"/>
  <c r="U1235" i="21"/>
  <c r="R1235" i="21"/>
  <c r="P1235" i="21"/>
  <c r="N1235" i="21"/>
  <c r="U1234" i="21"/>
  <c r="R1234" i="21"/>
  <c r="P1234" i="21"/>
  <c r="N1234" i="21"/>
  <c r="U1233" i="21"/>
  <c r="R1233" i="21"/>
  <c r="P1233" i="21"/>
  <c r="N1233" i="21"/>
  <c r="U1232" i="21"/>
  <c r="R1232" i="21"/>
  <c r="P1232" i="21"/>
  <c r="N1232" i="21"/>
  <c r="U1231" i="21"/>
  <c r="R1231" i="21"/>
  <c r="P1231" i="21"/>
  <c r="N1231" i="21"/>
  <c r="U1230" i="21"/>
  <c r="R1230" i="21"/>
  <c r="P1230" i="21"/>
  <c r="N1230" i="21"/>
  <c r="U1229" i="21"/>
  <c r="R1229" i="21"/>
  <c r="P1229" i="21"/>
  <c r="N1229" i="21"/>
  <c r="U1228" i="21"/>
  <c r="R1228" i="21"/>
  <c r="P1228" i="21"/>
  <c r="N1228" i="21"/>
  <c r="U1227" i="21"/>
  <c r="R1227" i="21"/>
  <c r="P1227" i="21"/>
  <c r="N1227" i="21"/>
  <c r="U1226" i="21"/>
  <c r="R1226" i="21"/>
  <c r="P1226" i="21"/>
  <c r="N1226" i="21"/>
  <c r="U1225" i="21"/>
  <c r="R1225" i="21"/>
  <c r="P1225" i="21"/>
  <c r="N1225" i="21"/>
  <c r="U1224" i="21"/>
  <c r="R1224" i="21"/>
  <c r="P1224" i="21"/>
  <c r="N1224" i="21"/>
  <c r="U1223" i="21"/>
  <c r="R1223" i="21"/>
  <c r="P1223" i="21"/>
  <c r="N1223" i="21"/>
  <c r="U1222" i="21"/>
  <c r="R1222" i="21"/>
  <c r="P1222" i="21"/>
  <c r="N1222" i="21"/>
  <c r="U1221" i="21"/>
  <c r="R1221" i="21"/>
  <c r="P1221" i="21"/>
  <c r="N1221" i="21"/>
  <c r="U1220" i="21"/>
  <c r="R1220" i="21"/>
  <c r="P1220" i="21"/>
  <c r="N1220" i="21"/>
  <c r="U1219" i="21"/>
  <c r="R1219" i="21"/>
  <c r="P1219" i="21"/>
  <c r="N1219" i="21"/>
  <c r="U1218" i="21"/>
  <c r="R1218" i="21"/>
  <c r="P1218" i="21"/>
  <c r="N1218" i="21"/>
  <c r="U1217" i="21"/>
  <c r="R1217" i="21"/>
  <c r="P1217" i="21"/>
  <c r="N1217" i="21"/>
  <c r="U1216" i="21"/>
  <c r="R1216" i="21"/>
  <c r="P1216" i="21"/>
  <c r="N1216" i="21"/>
  <c r="U1215" i="21"/>
  <c r="R1215" i="21"/>
  <c r="P1215" i="21"/>
  <c r="N1215" i="21"/>
  <c r="U1214" i="21"/>
  <c r="R1214" i="21"/>
  <c r="P1214" i="21"/>
  <c r="N1214" i="21"/>
  <c r="U1213" i="21"/>
  <c r="R1213" i="21"/>
  <c r="P1213" i="21"/>
  <c r="N1213" i="21"/>
  <c r="U1212" i="21"/>
  <c r="R1212" i="21"/>
  <c r="P1212" i="21"/>
  <c r="N1212" i="21"/>
  <c r="U1211" i="21"/>
  <c r="R1211" i="21"/>
  <c r="P1211" i="21"/>
  <c r="N1211" i="21"/>
  <c r="U1210" i="21"/>
  <c r="R1210" i="21"/>
  <c r="P1210" i="21"/>
  <c r="N1210" i="21"/>
  <c r="U1209" i="21"/>
  <c r="R1209" i="21"/>
  <c r="P1209" i="21"/>
  <c r="N1209" i="21"/>
  <c r="U1208" i="21"/>
  <c r="R1208" i="21"/>
  <c r="P1208" i="21"/>
  <c r="N1208" i="21"/>
  <c r="U1207" i="21"/>
  <c r="R1207" i="21"/>
  <c r="P1207" i="21"/>
  <c r="N1207" i="21"/>
  <c r="U1206" i="21"/>
  <c r="R1206" i="21"/>
  <c r="P1206" i="21"/>
  <c r="N1206" i="21"/>
  <c r="U1205" i="21"/>
  <c r="R1205" i="21"/>
  <c r="P1205" i="21"/>
  <c r="N1205" i="21"/>
  <c r="U1204" i="21"/>
  <c r="R1204" i="21"/>
  <c r="P1204" i="21"/>
  <c r="N1204" i="21"/>
  <c r="U1203" i="21"/>
  <c r="R1203" i="21"/>
  <c r="P1203" i="21"/>
  <c r="N1203" i="21"/>
  <c r="U1202" i="21"/>
  <c r="R1202" i="21"/>
  <c r="P1202" i="21"/>
  <c r="N1202" i="21"/>
  <c r="U1201" i="21"/>
  <c r="R1201" i="21"/>
  <c r="P1201" i="21"/>
  <c r="N1201" i="21"/>
  <c r="U1200" i="21"/>
  <c r="R1200" i="21"/>
  <c r="P1200" i="21"/>
  <c r="N1200" i="21"/>
  <c r="U1199" i="21"/>
  <c r="R1199" i="21"/>
  <c r="P1199" i="21"/>
  <c r="N1199" i="21"/>
  <c r="U1198" i="21"/>
  <c r="R1198" i="21"/>
  <c r="P1198" i="21"/>
  <c r="N1198" i="21"/>
  <c r="U1197" i="21"/>
  <c r="R1197" i="21"/>
  <c r="P1197" i="21"/>
  <c r="N1197" i="21"/>
  <c r="U1196" i="21"/>
  <c r="R1196" i="21"/>
  <c r="P1196" i="21"/>
  <c r="N1196" i="21"/>
  <c r="U1195" i="21"/>
  <c r="R1195" i="21"/>
  <c r="P1195" i="21"/>
  <c r="N1195" i="21"/>
  <c r="U1194" i="21"/>
  <c r="R1194" i="21"/>
  <c r="P1194" i="21"/>
  <c r="N1194" i="21"/>
  <c r="U1193" i="21"/>
  <c r="R1193" i="21"/>
  <c r="P1193" i="21"/>
  <c r="N1193" i="21"/>
  <c r="U1192" i="21"/>
  <c r="R1192" i="21"/>
  <c r="P1192" i="21"/>
  <c r="N1192" i="21"/>
  <c r="U1191" i="21"/>
  <c r="R1191" i="21"/>
  <c r="P1191" i="21"/>
  <c r="N1191" i="21"/>
  <c r="U1190" i="21"/>
  <c r="R1190" i="21"/>
  <c r="P1190" i="21"/>
  <c r="N1190" i="21"/>
  <c r="U1189" i="21"/>
  <c r="R1189" i="21"/>
  <c r="P1189" i="21"/>
  <c r="N1189" i="21"/>
  <c r="U1188" i="21"/>
  <c r="R1188" i="21"/>
  <c r="P1188" i="21"/>
  <c r="N1188" i="21"/>
  <c r="U1187" i="21"/>
  <c r="R1187" i="21"/>
  <c r="P1187" i="21"/>
  <c r="N1187" i="21"/>
  <c r="U1186" i="21"/>
  <c r="R1186" i="21"/>
  <c r="P1186" i="21"/>
  <c r="N1186" i="21"/>
  <c r="U1185" i="21"/>
  <c r="R1185" i="21"/>
  <c r="P1185" i="21"/>
  <c r="N1185" i="21"/>
  <c r="U1184" i="21"/>
  <c r="R1184" i="21"/>
  <c r="P1184" i="21"/>
  <c r="N1184" i="21"/>
  <c r="U1183" i="21"/>
  <c r="R1183" i="21"/>
  <c r="P1183" i="21"/>
  <c r="N1183" i="21"/>
  <c r="U1182" i="21"/>
  <c r="R1182" i="21"/>
  <c r="P1182" i="21"/>
  <c r="N1182" i="21"/>
  <c r="U1181" i="21"/>
  <c r="R1181" i="21"/>
  <c r="P1181" i="21"/>
  <c r="N1181" i="21"/>
  <c r="U1180" i="21"/>
  <c r="R1180" i="21"/>
  <c r="P1180" i="21"/>
  <c r="N1180" i="21"/>
  <c r="U1179" i="21"/>
  <c r="R1179" i="21"/>
  <c r="P1179" i="21"/>
  <c r="N1179" i="21"/>
  <c r="U1178" i="21"/>
  <c r="R1178" i="21"/>
  <c r="P1178" i="21"/>
  <c r="N1178" i="21"/>
  <c r="U1177" i="21"/>
  <c r="R1177" i="21"/>
  <c r="P1177" i="21"/>
  <c r="N1177" i="21"/>
  <c r="U1176" i="21"/>
  <c r="R1176" i="21"/>
  <c r="P1176" i="21"/>
  <c r="N1176" i="21"/>
  <c r="U1175" i="21"/>
  <c r="R1175" i="21"/>
  <c r="P1175" i="21"/>
  <c r="N1175" i="21"/>
  <c r="U1174" i="21"/>
  <c r="R1174" i="21"/>
  <c r="P1174" i="21"/>
  <c r="N1174" i="21"/>
  <c r="U1173" i="21"/>
  <c r="R1173" i="21"/>
  <c r="P1173" i="21"/>
  <c r="N1173" i="21"/>
  <c r="U1172" i="21"/>
  <c r="R1172" i="21"/>
  <c r="P1172" i="21"/>
  <c r="N1172" i="21"/>
  <c r="U1171" i="21"/>
  <c r="R1171" i="21"/>
  <c r="P1171" i="21"/>
  <c r="N1171" i="21"/>
  <c r="U1170" i="21"/>
  <c r="R1170" i="21"/>
  <c r="P1170" i="21"/>
  <c r="N1170" i="21"/>
  <c r="U1169" i="21"/>
  <c r="R1169" i="21"/>
  <c r="P1169" i="21"/>
  <c r="N1169" i="21"/>
  <c r="U1168" i="21"/>
  <c r="R1168" i="21"/>
  <c r="P1168" i="21"/>
  <c r="N1168" i="21"/>
  <c r="U1167" i="21"/>
  <c r="R1167" i="21"/>
  <c r="P1167" i="21"/>
  <c r="N1167" i="21"/>
  <c r="U1166" i="21"/>
  <c r="R1166" i="21"/>
  <c r="P1166" i="21"/>
  <c r="N1166" i="21"/>
  <c r="U1165" i="21"/>
  <c r="R1165" i="21"/>
  <c r="P1165" i="21"/>
  <c r="N1165" i="21"/>
  <c r="U1164" i="21"/>
  <c r="R1164" i="21"/>
  <c r="P1164" i="21"/>
  <c r="N1164" i="21"/>
  <c r="U1163" i="21"/>
  <c r="R1163" i="21"/>
  <c r="P1163" i="21"/>
  <c r="N1163" i="21"/>
  <c r="U1162" i="21"/>
  <c r="R1162" i="21"/>
  <c r="P1162" i="21"/>
  <c r="N1162" i="21"/>
  <c r="U1161" i="21"/>
  <c r="R1161" i="21"/>
  <c r="P1161" i="21"/>
  <c r="N1161" i="21"/>
  <c r="U1160" i="21"/>
  <c r="R1160" i="21"/>
  <c r="P1160" i="21"/>
  <c r="N1160" i="21"/>
  <c r="U1159" i="21"/>
  <c r="R1159" i="21"/>
  <c r="P1159" i="21"/>
  <c r="N1159" i="21"/>
  <c r="U1158" i="21"/>
  <c r="R1158" i="21"/>
  <c r="P1158" i="21"/>
  <c r="N1158" i="21"/>
  <c r="U1157" i="21"/>
  <c r="R1157" i="21"/>
  <c r="P1157" i="21"/>
  <c r="N1157" i="21"/>
  <c r="U1156" i="21"/>
  <c r="R1156" i="21"/>
  <c r="P1156" i="21"/>
  <c r="N1156" i="21"/>
  <c r="U1155" i="21"/>
  <c r="R1155" i="21"/>
  <c r="P1155" i="21"/>
  <c r="N1155" i="21"/>
  <c r="U1154" i="21"/>
  <c r="R1154" i="21"/>
  <c r="P1154" i="21"/>
  <c r="N1154" i="21"/>
  <c r="U1153" i="21"/>
  <c r="R1153" i="21"/>
  <c r="P1153" i="21"/>
  <c r="N1153" i="21"/>
  <c r="U1152" i="21"/>
  <c r="R1152" i="21"/>
  <c r="P1152" i="21"/>
  <c r="N1152" i="21"/>
  <c r="U1151" i="21"/>
  <c r="R1151" i="21"/>
  <c r="P1151" i="21"/>
  <c r="N1151" i="21"/>
  <c r="U1150" i="21"/>
  <c r="R1150" i="21"/>
  <c r="P1150" i="21"/>
  <c r="N1150" i="21"/>
  <c r="U1149" i="21"/>
  <c r="R1149" i="21"/>
  <c r="P1149" i="21"/>
  <c r="N1149" i="21"/>
  <c r="U1148" i="21"/>
  <c r="R1148" i="21"/>
  <c r="P1148" i="21"/>
  <c r="N1148" i="21"/>
  <c r="U1147" i="21"/>
  <c r="R1147" i="21"/>
  <c r="P1147" i="21"/>
  <c r="N1147" i="21"/>
  <c r="U1146" i="21"/>
  <c r="R1146" i="21"/>
  <c r="P1146" i="21"/>
  <c r="N1146" i="21"/>
  <c r="U1145" i="21"/>
  <c r="R1145" i="21"/>
  <c r="P1145" i="21"/>
  <c r="N1145" i="21"/>
  <c r="U1144" i="21"/>
  <c r="R1144" i="21"/>
  <c r="P1144" i="21"/>
  <c r="N1144" i="21"/>
  <c r="U1143" i="21"/>
  <c r="R1143" i="21"/>
  <c r="P1143" i="21"/>
  <c r="N1143" i="21"/>
  <c r="U1142" i="21"/>
  <c r="R1142" i="21"/>
  <c r="P1142" i="21"/>
  <c r="N1142" i="21"/>
  <c r="U1141" i="21"/>
  <c r="R1141" i="21"/>
  <c r="P1141" i="21"/>
  <c r="N1141" i="21"/>
  <c r="U1140" i="21"/>
  <c r="R1140" i="21"/>
  <c r="P1140" i="21"/>
  <c r="N1140" i="21"/>
  <c r="U1139" i="21"/>
  <c r="R1139" i="21"/>
  <c r="P1139" i="21"/>
  <c r="N1139" i="21"/>
  <c r="U1138" i="21"/>
  <c r="R1138" i="21"/>
  <c r="P1138" i="21"/>
  <c r="N1138" i="21"/>
  <c r="U1137" i="21"/>
  <c r="R1137" i="21"/>
  <c r="P1137" i="21"/>
  <c r="N1137" i="21"/>
  <c r="U1136" i="21"/>
  <c r="R1136" i="21"/>
  <c r="P1136" i="21"/>
  <c r="N1136" i="21"/>
  <c r="U1135" i="21"/>
  <c r="R1135" i="21"/>
  <c r="P1135" i="21"/>
  <c r="N1135" i="21"/>
  <c r="U1134" i="21"/>
  <c r="R1134" i="21"/>
  <c r="P1134" i="21"/>
  <c r="N1134" i="21"/>
  <c r="U1133" i="21"/>
  <c r="R1133" i="21"/>
  <c r="P1133" i="21"/>
  <c r="N1133" i="21"/>
  <c r="U1132" i="21"/>
  <c r="R1132" i="21"/>
  <c r="P1132" i="21"/>
  <c r="N1132" i="21"/>
  <c r="U1131" i="21"/>
  <c r="R1131" i="21"/>
  <c r="P1131" i="21"/>
  <c r="N1131" i="21"/>
  <c r="U1130" i="21"/>
  <c r="R1130" i="21"/>
  <c r="P1130" i="21"/>
  <c r="N1130" i="21"/>
  <c r="U1129" i="21"/>
  <c r="R1129" i="21"/>
  <c r="P1129" i="21"/>
  <c r="N1129" i="21"/>
  <c r="U1128" i="21"/>
  <c r="R1128" i="21"/>
  <c r="P1128" i="21"/>
  <c r="N1128" i="21"/>
  <c r="U1127" i="21"/>
  <c r="R1127" i="21"/>
  <c r="P1127" i="21"/>
  <c r="N1127" i="21"/>
  <c r="U1126" i="21"/>
  <c r="R1126" i="21"/>
  <c r="P1126" i="21"/>
  <c r="N1126" i="21"/>
  <c r="U1125" i="21"/>
  <c r="R1125" i="21"/>
  <c r="P1125" i="21"/>
  <c r="N1125" i="21"/>
  <c r="U1124" i="21"/>
  <c r="R1124" i="21"/>
  <c r="P1124" i="21"/>
  <c r="N1124" i="21"/>
  <c r="U1123" i="21"/>
  <c r="R1123" i="21"/>
  <c r="P1123" i="21"/>
  <c r="N1123" i="21"/>
  <c r="U1122" i="21"/>
  <c r="R1122" i="21"/>
  <c r="P1122" i="21"/>
  <c r="N1122" i="21"/>
  <c r="U1121" i="21"/>
  <c r="R1121" i="21"/>
  <c r="P1121" i="21"/>
  <c r="N1121" i="21"/>
  <c r="U1120" i="21"/>
  <c r="R1120" i="21"/>
  <c r="P1120" i="21"/>
  <c r="N1120" i="21"/>
  <c r="U1119" i="21"/>
  <c r="R1119" i="21"/>
  <c r="P1119" i="21"/>
  <c r="N1119" i="21"/>
  <c r="U1118" i="21"/>
  <c r="R1118" i="21"/>
  <c r="P1118" i="21"/>
  <c r="N1118" i="21"/>
  <c r="U1117" i="21"/>
  <c r="R1117" i="21"/>
  <c r="P1117" i="21"/>
  <c r="N1117" i="21"/>
  <c r="U1116" i="21"/>
  <c r="R1116" i="21"/>
  <c r="P1116" i="21"/>
  <c r="N1116" i="21"/>
  <c r="U1115" i="21"/>
  <c r="R1115" i="21"/>
  <c r="P1115" i="21"/>
  <c r="N1115" i="21"/>
  <c r="U1114" i="21"/>
  <c r="R1114" i="21"/>
  <c r="P1114" i="21"/>
  <c r="N1114" i="21"/>
  <c r="U1113" i="21"/>
  <c r="R1113" i="21"/>
  <c r="P1113" i="21"/>
  <c r="N1113" i="21"/>
  <c r="U1112" i="21"/>
  <c r="R1112" i="21"/>
  <c r="P1112" i="21"/>
  <c r="N1112" i="21"/>
  <c r="U1111" i="21"/>
  <c r="R1111" i="21"/>
  <c r="P1111" i="21"/>
  <c r="N1111" i="21"/>
  <c r="U1110" i="21"/>
  <c r="R1110" i="21"/>
  <c r="P1110" i="21"/>
  <c r="N1110" i="21"/>
  <c r="U1109" i="21"/>
  <c r="R1109" i="21"/>
  <c r="P1109" i="21"/>
  <c r="N1109" i="21"/>
  <c r="U1108" i="21"/>
  <c r="R1108" i="21"/>
  <c r="P1108" i="21"/>
  <c r="N1108" i="21"/>
  <c r="U1107" i="21"/>
  <c r="R1107" i="21"/>
  <c r="P1107" i="21"/>
  <c r="N1107" i="21"/>
  <c r="U1106" i="21"/>
  <c r="R1106" i="21"/>
  <c r="P1106" i="21"/>
  <c r="N1106" i="21"/>
  <c r="U1105" i="21"/>
  <c r="R1105" i="21"/>
  <c r="P1105" i="21"/>
  <c r="N1105" i="21"/>
  <c r="U1104" i="21"/>
  <c r="R1104" i="21"/>
  <c r="P1104" i="21"/>
  <c r="N1104" i="21"/>
  <c r="U1103" i="21"/>
  <c r="R1103" i="21"/>
  <c r="P1103" i="21"/>
  <c r="N1103" i="21"/>
  <c r="U1102" i="21"/>
  <c r="R1102" i="21"/>
  <c r="P1102" i="21"/>
  <c r="N1102" i="21"/>
  <c r="U1101" i="21"/>
  <c r="R1101" i="21"/>
  <c r="P1101" i="21"/>
  <c r="N1101" i="21"/>
  <c r="U1100" i="21"/>
  <c r="R1100" i="21"/>
  <c r="P1100" i="21"/>
  <c r="N1100" i="21"/>
  <c r="U1099" i="21"/>
  <c r="R1099" i="21"/>
  <c r="P1099" i="21"/>
  <c r="N1099" i="21"/>
  <c r="U1098" i="21"/>
  <c r="R1098" i="21"/>
  <c r="P1098" i="21"/>
  <c r="N1098" i="21"/>
  <c r="U1097" i="21"/>
  <c r="R1097" i="21"/>
  <c r="P1097" i="21"/>
  <c r="N1097" i="21"/>
  <c r="U1096" i="21"/>
  <c r="R1096" i="21"/>
  <c r="P1096" i="21"/>
  <c r="N1096" i="21"/>
  <c r="U1095" i="21"/>
  <c r="R1095" i="21"/>
  <c r="P1095" i="21"/>
  <c r="N1095" i="21"/>
  <c r="U1094" i="21"/>
  <c r="R1094" i="21"/>
  <c r="P1094" i="21"/>
  <c r="N1094" i="21"/>
  <c r="U1093" i="21"/>
  <c r="R1093" i="21"/>
  <c r="P1093" i="21"/>
  <c r="N1093" i="21"/>
  <c r="U1092" i="21"/>
  <c r="R1092" i="21"/>
  <c r="P1092" i="21"/>
  <c r="N1092" i="21"/>
  <c r="U1091" i="21"/>
  <c r="R1091" i="21"/>
  <c r="P1091" i="21"/>
  <c r="N1091" i="21"/>
  <c r="U1090" i="21"/>
  <c r="R1090" i="21"/>
  <c r="P1090" i="21"/>
  <c r="N1090" i="21"/>
  <c r="U1089" i="21"/>
  <c r="R1089" i="21"/>
  <c r="P1089" i="21"/>
  <c r="N1089" i="21"/>
  <c r="U1088" i="21"/>
  <c r="R1088" i="21"/>
  <c r="P1088" i="21"/>
  <c r="N1088" i="21"/>
  <c r="U1087" i="21"/>
  <c r="R1087" i="21"/>
  <c r="P1087" i="21"/>
  <c r="N1087" i="21"/>
  <c r="U1086" i="21"/>
  <c r="R1086" i="21"/>
  <c r="P1086" i="21"/>
  <c r="N1086" i="21"/>
  <c r="U1085" i="21"/>
  <c r="R1085" i="21"/>
  <c r="P1085" i="21"/>
  <c r="N1085" i="21"/>
  <c r="U1084" i="21"/>
  <c r="R1084" i="21"/>
  <c r="P1084" i="21"/>
  <c r="N1084" i="21"/>
  <c r="U1083" i="21"/>
  <c r="R1083" i="21"/>
  <c r="P1083" i="21"/>
  <c r="N1083" i="21"/>
  <c r="U1082" i="21"/>
  <c r="R1082" i="21"/>
  <c r="P1082" i="21"/>
  <c r="N1082" i="21"/>
  <c r="U1081" i="21"/>
  <c r="R1081" i="21"/>
  <c r="P1081" i="21"/>
  <c r="N1081" i="21"/>
  <c r="U1080" i="21"/>
  <c r="R1080" i="21"/>
  <c r="P1080" i="21"/>
  <c r="N1080" i="21"/>
  <c r="U1079" i="21"/>
  <c r="R1079" i="21"/>
  <c r="P1079" i="21"/>
  <c r="N1079" i="21"/>
  <c r="U1078" i="21"/>
  <c r="R1078" i="21"/>
  <c r="P1078" i="21"/>
  <c r="N1078" i="21"/>
  <c r="U1077" i="21"/>
  <c r="R1077" i="21"/>
  <c r="P1077" i="21"/>
  <c r="N1077" i="21"/>
  <c r="U1076" i="21"/>
  <c r="R1076" i="21"/>
  <c r="P1076" i="21"/>
  <c r="N1076" i="21"/>
  <c r="U1075" i="21"/>
  <c r="R1075" i="21"/>
  <c r="P1075" i="21"/>
  <c r="N1075" i="21"/>
  <c r="U1074" i="21"/>
  <c r="R1074" i="21"/>
  <c r="P1074" i="21"/>
  <c r="N1074" i="21"/>
  <c r="U1073" i="21"/>
  <c r="R1073" i="21"/>
  <c r="P1073" i="21"/>
  <c r="N1073" i="21"/>
  <c r="U1072" i="21"/>
  <c r="R1072" i="21"/>
  <c r="P1072" i="21"/>
  <c r="N1072" i="21"/>
  <c r="U1071" i="21"/>
  <c r="R1071" i="21"/>
  <c r="P1071" i="21"/>
  <c r="N1071" i="21"/>
  <c r="U1070" i="21"/>
  <c r="R1070" i="21"/>
  <c r="P1070" i="21"/>
  <c r="N1070" i="21"/>
  <c r="U1069" i="21"/>
  <c r="R1069" i="21"/>
  <c r="P1069" i="21"/>
  <c r="N1069" i="21"/>
  <c r="U1068" i="21"/>
  <c r="R1068" i="21"/>
  <c r="P1068" i="21"/>
  <c r="N1068" i="21"/>
  <c r="U1067" i="21"/>
  <c r="R1067" i="21"/>
  <c r="P1067" i="21"/>
  <c r="N1067" i="21"/>
  <c r="U1066" i="21"/>
  <c r="R1066" i="21"/>
  <c r="P1066" i="21"/>
  <c r="N1066" i="21"/>
  <c r="U1065" i="21"/>
  <c r="R1065" i="21"/>
  <c r="P1065" i="21"/>
  <c r="N1065" i="21"/>
  <c r="U1064" i="21"/>
  <c r="R1064" i="21"/>
  <c r="P1064" i="21"/>
  <c r="N1064" i="21"/>
  <c r="U1063" i="21"/>
  <c r="R1063" i="21"/>
  <c r="P1063" i="21"/>
  <c r="N1063" i="21"/>
  <c r="U1062" i="21"/>
  <c r="R1062" i="21"/>
  <c r="P1062" i="21"/>
  <c r="N1062" i="21"/>
  <c r="U1061" i="21"/>
  <c r="R1061" i="21"/>
  <c r="P1061" i="21"/>
  <c r="N1061" i="21"/>
  <c r="U1060" i="21"/>
  <c r="R1060" i="21"/>
  <c r="P1060" i="21"/>
  <c r="N1060" i="21"/>
  <c r="U1059" i="21"/>
  <c r="R1059" i="21"/>
  <c r="P1059" i="21"/>
  <c r="N1059" i="21"/>
  <c r="U1058" i="21"/>
  <c r="R1058" i="21"/>
  <c r="P1058" i="21"/>
  <c r="N1058" i="21"/>
  <c r="U1057" i="21"/>
  <c r="R1057" i="21"/>
  <c r="P1057" i="21"/>
  <c r="N1057" i="21"/>
  <c r="U1056" i="21"/>
  <c r="R1056" i="21"/>
  <c r="P1056" i="21"/>
  <c r="N1056" i="21"/>
  <c r="U1055" i="21"/>
  <c r="R1055" i="21"/>
  <c r="P1055" i="21"/>
  <c r="N1055" i="21"/>
  <c r="U1054" i="21"/>
  <c r="R1054" i="21"/>
  <c r="P1054" i="21"/>
  <c r="N1054" i="21"/>
  <c r="U1053" i="21"/>
  <c r="R1053" i="21"/>
  <c r="P1053" i="21"/>
  <c r="N1053" i="21"/>
  <c r="U1052" i="21"/>
  <c r="R1052" i="21"/>
  <c r="P1052" i="21"/>
  <c r="N1052" i="21"/>
  <c r="U1051" i="21"/>
  <c r="R1051" i="21"/>
  <c r="P1051" i="21"/>
  <c r="N1051" i="21"/>
  <c r="U1050" i="21"/>
  <c r="R1050" i="21"/>
  <c r="P1050" i="21"/>
  <c r="N1050" i="21"/>
  <c r="U1049" i="21"/>
  <c r="R1049" i="21"/>
  <c r="P1049" i="21"/>
  <c r="N1049" i="21"/>
  <c r="U1048" i="21"/>
  <c r="R1048" i="21"/>
  <c r="P1048" i="21"/>
  <c r="N1048" i="21"/>
  <c r="U1047" i="21"/>
  <c r="R1047" i="21"/>
  <c r="P1047" i="21"/>
  <c r="N1047" i="21"/>
  <c r="U1046" i="21"/>
  <c r="R1046" i="21"/>
  <c r="P1046" i="21"/>
  <c r="N1046" i="21"/>
  <c r="U1045" i="21"/>
  <c r="R1045" i="21"/>
  <c r="P1045" i="21"/>
  <c r="N1045" i="21"/>
  <c r="U1044" i="21"/>
  <c r="R1044" i="21"/>
  <c r="P1044" i="21"/>
  <c r="N1044" i="21"/>
  <c r="U1043" i="21"/>
  <c r="R1043" i="21"/>
  <c r="P1043" i="21"/>
  <c r="N1043" i="21"/>
  <c r="U1042" i="21"/>
  <c r="R1042" i="21"/>
  <c r="P1042" i="21"/>
  <c r="N1042" i="21"/>
  <c r="U1041" i="21"/>
  <c r="R1041" i="21"/>
  <c r="P1041" i="21"/>
  <c r="N1041" i="21"/>
  <c r="U1040" i="21"/>
  <c r="R1040" i="21"/>
  <c r="P1040" i="21"/>
  <c r="N1040" i="21"/>
  <c r="U1039" i="21"/>
  <c r="R1039" i="21"/>
  <c r="P1039" i="21"/>
  <c r="N1039" i="21"/>
  <c r="U1038" i="21"/>
  <c r="R1038" i="21"/>
  <c r="P1038" i="21"/>
  <c r="N1038" i="21"/>
  <c r="U1037" i="21"/>
  <c r="R1037" i="21"/>
  <c r="P1037" i="21"/>
  <c r="N1037" i="21"/>
  <c r="U1036" i="21"/>
  <c r="R1036" i="21"/>
  <c r="P1036" i="21"/>
  <c r="N1036" i="21"/>
  <c r="U1035" i="21"/>
  <c r="R1035" i="21"/>
  <c r="P1035" i="21"/>
  <c r="N1035" i="21"/>
  <c r="U1034" i="21"/>
  <c r="R1034" i="21"/>
  <c r="P1034" i="21"/>
  <c r="N1034" i="21"/>
  <c r="U1033" i="21"/>
  <c r="R1033" i="21"/>
  <c r="P1033" i="21"/>
  <c r="N1033" i="21"/>
  <c r="U1032" i="21"/>
  <c r="R1032" i="21"/>
  <c r="P1032" i="21"/>
  <c r="N1032" i="21"/>
  <c r="U1031" i="21"/>
  <c r="R1031" i="21"/>
  <c r="P1031" i="21"/>
  <c r="N1031" i="21"/>
  <c r="U1030" i="21"/>
  <c r="R1030" i="21"/>
  <c r="P1030" i="21"/>
  <c r="N1030" i="21"/>
  <c r="U1029" i="21"/>
  <c r="R1029" i="21"/>
  <c r="P1029" i="21"/>
  <c r="N1029" i="21"/>
  <c r="U1028" i="21"/>
  <c r="R1028" i="21"/>
  <c r="P1028" i="21"/>
  <c r="N1028" i="21"/>
  <c r="U1027" i="21"/>
  <c r="R1027" i="21"/>
  <c r="P1027" i="21"/>
  <c r="N1027" i="21"/>
  <c r="U1026" i="21"/>
  <c r="R1026" i="21"/>
  <c r="P1026" i="21"/>
  <c r="N1026" i="21"/>
  <c r="U1025" i="21"/>
  <c r="R1025" i="21"/>
  <c r="P1025" i="21"/>
  <c r="N1025" i="21"/>
  <c r="U1024" i="21"/>
  <c r="R1024" i="21"/>
  <c r="P1024" i="21"/>
  <c r="N1024" i="21"/>
  <c r="U1023" i="21"/>
  <c r="R1023" i="21"/>
  <c r="P1023" i="21"/>
  <c r="N1023" i="21"/>
  <c r="U1022" i="21"/>
  <c r="R1022" i="21"/>
  <c r="P1022" i="21"/>
  <c r="N1022" i="21"/>
  <c r="U1021" i="21"/>
  <c r="R1021" i="21"/>
  <c r="P1021" i="21"/>
  <c r="N1021" i="21"/>
  <c r="U1020" i="21"/>
  <c r="R1020" i="21"/>
  <c r="P1020" i="21"/>
  <c r="N1020" i="21"/>
  <c r="U1019" i="21"/>
  <c r="R1019" i="21"/>
  <c r="P1019" i="21"/>
  <c r="N1019" i="21"/>
  <c r="U1018" i="21"/>
  <c r="R1018" i="21"/>
  <c r="P1018" i="21"/>
  <c r="N1018" i="21"/>
  <c r="U1017" i="21"/>
  <c r="R1017" i="21"/>
  <c r="P1017" i="21"/>
  <c r="N1017" i="21"/>
  <c r="U1016" i="21"/>
  <c r="R1016" i="21"/>
  <c r="P1016" i="21"/>
  <c r="N1016" i="21"/>
  <c r="U1015" i="21"/>
  <c r="R1015" i="21"/>
  <c r="P1015" i="21"/>
  <c r="N1015" i="21"/>
  <c r="U1014" i="21"/>
  <c r="R1014" i="21"/>
  <c r="P1014" i="21"/>
  <c r="N1014" i="21"/>
  <c r="U1013" i="21"/>
  <c r="R1013" i="21"/>
  <c r="P1013" i="21"/>
  <c r="N1013" i="21"/>
  <c r="U1012" i="21"/>
  <c r="R1012" i="21"/>
  <c r="P1012" i="21"/>
  <c r="N1012" i="21"/>
  <c r="U1011" i="21"/>
  <c r="R1011" i="21"/>
  <c r="P1011" i="21"/>
  <c r="N1011" i="21"/>
  <c r="U1010" i="21"/>
  <c r="R1010" i="21"/>
  <c r="P1010" i="21"/>
  <c r="N1010" i="21"/>
  <c r="U1009" i="21"/>
  <c r="R1009" i="21"/>
  <c r="P1009" i="21"/>
  <c r="N1009" i="21"/>
  <c r="U1008" i="21"/>
  <c r="R1008" i="21"/>
  <c r="P1008" i="21"/>
  <c r="N1008" i="21"/>
  <c r="U1007" i="21"/>
  <c r="R1007" i="21"/>
  <c r="P1007" i="21"/>
  <c r="N1007" i="21"/>
  <c r="U1006" i="21"/>
  <c r="R1006" i="21"/>
  <c r="P1006" i="21"/>
  <c r="N1006" i="21"/>
  <c r="U1005" i="21"/>
  <c r="R1005" i="21"/>
  <c r="P1005" i="21"/>
  <c r="N1005" i="21"/>
  <c r="U1004" i="21"/>
  <c r="R1004" i="21"/>
  <c r="P1004" i="21"/>
  <c r="N1004" i="21"/>
  <c r="U1003" i="21"/>
  <c r="R1003" i="21"/>
  <c r="P1003" i="21"/>
  <c r="N1003" i="21"/>
  <c r="U1002" i="21"/>
  <c r="R1002" i="21"/>
  <c r="P1002" i="21"/>
  <c r="N1002" i="21"/>
  <c r="U1001" i="21"/>
  <c r="R1001" i="21"/>
  <c r="P1001" i="21"/>
  <c r="N1001" i="21"/>
  <c r="U1000" i="21"/>
  <c r="R1000" i="21"/>
  <c r="P1000" i="21"/>
  <c r="N1000" i="21"/>
  <c r="U999" i="21"/>
  <c r="R999" i="21"/>
  <c r="P999" i="21"/>
  <c r="N999" i="21"/>
  <c r="U998" i="21"/>
  <c r="R998" i="21"/>
  <c r="P998" i="21"/>
  <c r="N998" i="21"/>
  <c r="U997" i="21"/>
  <c r="R997" i="21"/>
  <c r="P997" i="21"/>
  <c r="N997" i="21"/>
  <c r="U996" i="21"/>
  <c r="R996" i="21"/>
  <c r="P996" i="21"/>
  <c r="N996" i="21"/>
  <c r="U995" i="21"/>
  <c r="R995" i="21"/>
  <c r="P995" i="21"/>
  <c r="N995" i="21"/>
  <c r="U994" i="21"/>
  <c r="R994" i="21"/>
  <c r="P994" i="21"/>
  <c r="N994" i="21"/>
  <c r="U993" i="21"/>
  <c r="R993" i="21"/>
  <c r="P993" i="21"/>
  <c r="N993" i="21"/>
  <c r="U992" i="21"/>
  <c r="R992" i="21"/>
  <c r="P992" i="21"/>
  <c r="N992" i="21"/>
  <c r="U991" i="21"/>
  <c r="R991" i="21"/>
  <c r="P991" i="21"/>
  <c r="N991" i="21"/>
  <c r="U990" i="21"/>
  <c r="R990" i="21"/>
  <c r="P990" i="21"/>
  <c r="N990" i="21"/>
  <c r="U989" i="21"/>
  <c r="R989" i="21"/>
  <c r="P989" i="21"/>
  <c r="N989" i="21"/>
  <c r="U988" i="21"/>
  <c r="R988" i="21"/>
  <c r="P988" i="21"/>
  <c r="N988" i="21"/>
  <c r="U987" i="21"/>
  <c r="R987" i="21"/>
  <c r="P987" i="21"/>
  <c r="N987" i="21"/>
  <c r="U986" i="21"/>
  <c r="R986" i="21"/>
  <c r="P986" i="21"/>
  <c r="N986" i="21"/>
  <c r="U985" i="21"/>
  <c r="R985" i="21"/>
  <c r="P985" i="21"/>
  <c r="N985" i="21"/>
  <c r="U984" i="21"/>
  <c r="R984" i="21"/>
  <c r="P984" i="21"/>
  <c r="N984" i="21"/>
  <c r="U983" i="21"/>
  <c r="R983" i="21"/>
  <c r="P983" i="21"/>
  <c r="N983" i="21"/>
  <c r="U982" i="21"/>
  <c r="R982" i="21"/>
  <c r="P982" i="21"/>
  <c r="N982" i="21"/>
  <c r="U981" i="21"/>
  <c r="R981" i="21"/>
  <c r="P981" i="21"/>
  <c r="N981" i="21"/>
  <c r="U980" i="21"/>
  <c r="R980" i="21"/>
  <c r="P980" i="21"/>
  <c r="N980" i="21"/>
  <c r="U979" i="21"/>
  <c r="R979" i="21"/>
  <c r="P979" i="21"/>
  <c r="N979" i="21"/>
  <c r="U978" i="21"/>
  <c r="R978" i="21"/>
  <c r="P978" i="21"/>
  <c r="N978" i="21"/>
  <c r="U977" i="21"/>
  <c r="R977" i="21"/>
  <c r="P977" i="21"/>
  <c r="N977" i="21"/>
  <c r="U976" i="21"/>
  <c r="R976" i="21"/>
  <c r="P976" i="21"/>
  <c r="N976" i="21"/>
  <c r="U975" i="21"/>
  <c r="R975" i="21"/>
  <c r="P975" i="21"/>
  <c r="N975" i="21"/>
  <c r="U974" i="21"/>
  <c r="R974" i="21"/>
  <c r="P974" i="21"/>
  <c r="N974" i="21"/>
  <c r="U973" i="21"/>
  <c r="R973" i="21"/>
  <c r="P973" i="21"/>
  <c r="N973" i="21"/>
  <c r="U972" i="21"/>
  <c r="R972" i="21"/>
  <c r="P972" i="21"/>
  <c r="N972" i="21"/>
  <c r="U971" i="21"/>
  <c r="R971" i="21"/>
  <c r="P971" i="21"/>
  <c r="N971" i="21"/>
  <c r="U970" i="21"/>
  <c r="R970" i="21"/>
  <c r="P970" i="21"/>
  <c r="N970" i="21"/>
  <c r="U969" i="21"/>
  <c r="R969" i="21"/>
  <c r="P969" i="21"/>
  <c r="N969" i="21"/>
  <c r="U968" i="21"/>
  <c r="R968" i="21"/>
  <c r="P968" i="21"/>
  <c r="N968" i="21"/>
  <c r="U967" i="21"/>
  <c r="R967" i="21"/>
  <c r="P967" i="21"/>
  <c r="N967" i="21"/>
  <c r="U966" i="21"/>
  <c r="R966" i="21"/>
  <c r="P966" i="21"/>
  <c r="N966" i="21"/>
  <c r="U965" i="21"/>
  <c r="R965" i="21"/>
  <c r="P965" i="21"/>
  <c r="N965" i="21"/>
  <c r="U964" i="21"/>
  <c r="R964" i="21"/>
  <c r="P964" i="21"/>
  <c r="N964" i="21"/>
  <c r="U963" i="21"/>
  <c r="R963" i="21"/>
  <c r="P963" i="21"/>
  <c r="N963" i="21"/>
  <c r="U962" i="21"/>
  <c r="R962" i="21"/>
  <c r="P962" i="21"/>
  <c r="N962" i="21"/>
  <c r="U961" i="21"/>
  <c r="R961" i="21"/>
  <c r="P961" i="21"/>
  <c r="N961" i="21"/>
  <c r="U960" i="21"/>
  <c r="R960" i="21"/>
  <c r="P960" i="21"/>
  <c r="N960" i="21"/>
  <c r="U959" i="21"/>
  <c r="R959" i="21"/>
  <c r="P959" i="21"/>
  <c r="N959" i="21"/>
  <c r="U958" i="21"/>
  <c r="R958" i="21"/>
  <c r="P958" i="21"/>
  <c r="N958" i="21"/>
  <c r="U957" i="21"/>
  <c r="R957" i="21"/>
  <c r="P957" i="21"/>
  <c r="N957" i="21"/>
  <c r="U956" i="21"/>
  <c r="R956" i="21"/>
  <c r="P956" i="21"/>
  <c r="N956" i="21"/>
  <c r="U955" i="21"/>
  <c r="R955" i="21"/>
  <c r="P955" i="21"/>
  <c r="N955" i="21"/>
  <c r="U954" i="21"/>
  <c r="R954" i="21"/>
  <c r="P954" i="21"/>
  <c r="N954" i="21"/>
  <c r="U953" i="21"/>
  <c r="R953" i="21"/>
  <c r="P953" i="21"/>
  <c r="N953" i="21"/>
  <c r="U952" i="21"/>
  <c r="R952" i="21"/>
  <c r="P952" i="21"/>
  <c r="N952" i="21"/>
  <c r="U951" i="21"/>
  <c r="R951" i="21"/>
  <c r="P951" i="21"/>
  <c r="N951" i="21"/>
  <c r="U950" i="21"/>
  <c r="R950" i="21"/>
  <c r="P950" i="21"/>
  <c r="N950" i="21"/>
  <c r="U949" i="21"/>
  <c r="R949" i="21"/>
  <c r="P949" i="21"/>
  <c r="N949" i="21"/>
  <c r="U948" i="21"/>
  <c r="R948" i="21"/>
  <c r="P948" i="21"/>
  <c r="N948" i="21"/>
  <c r="U947" i="21"/>
  <c r="R947" i="21"/>
  <c r="P947" i="21"/>
  <c r="N947" i="21"/>
  <c r="U946" i="21"/>
  <c r="R946" i="21"/>
  <c r="P946" i="21"/>
  <c r="N946" i="21"/>
  <c r="U945" i="21"/>
  <c r="R945" i="21"/>
  <c r="P945" i="21"/>
  <c r="N945" i="21"/>
  <c r="U944" i="21"/>
  <c r="R944" i="21"/>
  <c r="P944" i="21"/>
  <c r="N944" i="21"/>
  <c r="U943" i="21"/>
  <c r="R943" i="21"/>
  <c r="P943" i="21"/>
  <c r="N943" i="21"/>
  <c r="U942" i="21"/>
  <c r="R942" i="21"/>
  <c r="P942" i="21"/>
  <c r="N942" i="21"/>
  <c r="U941" i="21"/>
  <c r="R941" i="21"/>
  <c r="P941" i="21"/>
  <c r="N941" i="21"/>
  <c r="U940" i="21"/>
  <c r="R940" i="21"/>
  <c r="P940" i="21"/>
  <c r="N940" i="21"/>
  <c r="U939" i="21"/>
  <c r="R939" i="21"/>
  <c r="P939" i="21"/>
  <c r="N939" i="21"/>
  <c r="U938" i="21"/>
  <c r="R938" i="21"/>
  <c r="P938" i="21"/>
  <c r="N938" i="21"/>
  <c r="U937" i="21"/>
  <c r="R937" i="21"/>
  <c r="P937" i="21"/>
  <c r="N937" i="21"/>
  <c r="U936" i="21"/>
  <c r="R936" i="21"/>
  <c r="P936" i="21"/>
  <c r="N936" i="21"/>
  <c r="U935" i="21"/>
  <c r="R935" i="21"/>
  <c r="P935" i="21"/>
  <c r="N935" i="21"/>
  <c r="U934" i="21"/>
  <c r="R934" i="21"/>
  <c r="P934" i="21"/>
  <c r="N934" i="21"/>
  <c r="U933" i="21"/>
  <c r="R933" i="21"/>
  <c r="P933" i="21"/>
  <c r="N933" i="21"/>
  <c r="U932" i="21"/>
  <c r="R932" i="21"/>
  <c r="P932" i="21"/>
  <c r="N932" i="21"/>
  <c r="U931" i="21"/>
  <c r="R931" i="21"/>
  <c r="P931" i="21"/>
  <c r="N931" i="21"/>
  <c r="U930" i="21"/>
  <c r="R930" i="21"/>
  <c r="P930" i="21"/>
  <c r="N930" i="21"/>
  <c r="U929" i="21"/>
  <c r="R929" i="21"/>
  <c r="P929" i="21"/>
  <c r="N929" i="21"/>
  <c r="U928" i="21"/>
  <c r="R928" i="21"/>
  <c r="P928" i="21"/>
  <c r="N928" i="21"/>
  <c r="U927" i="21"/>
  <c r="R927" i="21"/>
  <c r="P927" i="21"/>
  <c r="N927" i="21"/>
  <c r="U926" i="21"/>
  <c r="R926" i="21"/>
  <c r="P926" i="21"/>
  <c r="N926" i="21"/>
  <c r="U925" i="21"/>
  <c r="R925" i="21"/>
  <c r="P925" i="21"/>
  <c r="N925" i="21"/>
  <c r="U924" i="21"/>
  <c r="R924" i="21"/>
  <c r="P924" i="21"/>
  <c r="N924" i="21"/>
  <c r="U923" i="21"/>
  <c r="R923" i="21"/>
  <c r="P923" i="21"/>
  <c r="N923" i="21"/>
  <c r="U922" i="21"/>
  <c r="R922" i="21"/>
  <c r="P922" i="21"/>
  <c r="N922" i="21"/>
  <c r="U921" i="21"/>
  <c r="R921" i="21"/>
  <c r="P921" i="21"/>
  <c r="N921" i="21"/>
  <c r="U920" i="21"/>
  <c r="R920" i="21"/>
  <c r="P920" i="21"/>
  <c r="N920" i="21"/>
  <c r="U919" i="21"/>
  <c r="R919" i="21"/>
  <c r="P919" i="21"/>
  <c r="N919" i="21"/>
  <c r="U918" i="21"/>
  <c r="R918" i="21"/>
  <c r="P918" i="21"/>
  <c r="N918" i="21"/>
  <c r="U917" i="21"/>
  <c r="R917" i="21"/>
  <c r="P917" i="21"/>
  <c r="N917" i="21"/>
  <c r="U916" i="21"/>
  <c r="R916" i="21"/>
  <c r="P916" i="21"/>
  <c r="N916" i="21"/>
  <c r="U915" i="21"/>
  <c r="R915" i="21"/>
  <c r="P915" i="21"/>
  <c r="N915" i="21"/>
  <c r="U914" i="21"/>
  <c r="R914" i="21"/>
  <c r="P914" i="21"/>
  <c r="N914" i="21"/>
  <c r="U913" i="21"/>
  <c r="R913" i="21"/>
  <c r="P913" i="21"/>
  <c r="N913" i="21"/>
  <c r="U912" i="21"/>
  <c r="R912" i="21"/>
  <c r="P912" i="21"/>
  <c r="N912" i="21"/>
  <c r="U911" i="21"/>
  <c r="R911" i="21"/>
  <c r="P911" i="21"/>
  <c r="N911" i="21"/>
  <c r="U910" i="21"/>
  <c r="R910" i="21"/>
  <c r="P910" i="21"/>
  <c r="N910" i="21"/>
  <c r="U909" i="21"/>
  <c r="R909" i="21"/>
  <c r="P909" i="21"/>
  <c r="N909" i="21"/>
  <c r="U908" i="21"/>
  <c r="R908" i="21"/>
  <c r="P908" i="21"/>
  <c r="N908" i="21"/>
  <c r="U907" i="21"/>
  <c r="R907" i="21"/>
  <c r="P907" i="21"/>
  <c r="N907" i="21"/>
  <c r="U906" i="21"/>
  <c r="R906" i="21"/>
  <c r="P906" i="21"/>
  <c r="N906" i="21"/>
  <c r="U905" i="21"/>
  <c r="R905" i="21"/>
  <c r="P905" i="21"/>
  <c r="N905" i="21"/>
  <c r="U904" i="21"/>
  <c r="R904" i="21"/>
  <c r="P904" i="21"/>
  <c r="N904" i="21"/>
  <c r="U903" i="21"/>
  <c r="R903" i="21"/>
  <c r="P903" i="21"/>
  <c r="N903" i="21"/>
  <c r="U902" i="21"/>
  <c r="R902" i="21"/>
  <c r="P902" i="21"/>
  <c r="N902" i="21"/>
  <c r="U901" i="21"/>
  <c r="R901" i="21"/>
  <c r="P901" i="21"/>
  <c r="N901" i="21"/>
  <c r="U900" i="21"/>
  <c r="R900" i="21"/>
  <c r="P900" i="21"/>
  <c r="N900" i="21"/>
  <c r="U899" i="21"/>
  <c r="R899" i="21"/>
  <c r="P899" i="21"/>
  <c r="N899" i="21"/>
  <c r="U898" i="21"/>
  <c r="R898" i="21"/>
  <c r="P898" i="21"/>
  <c r="N898" i="21"/>
  <c r="U897" i="21"/>
  <c r="R897" i="21"/>
  <c r="P897" i="21"/>
  <c r="N897" i="21"/>
  <c r="U896" i="21"/>
  <c r="R896" i="21"/>
  <c r="P896" i="21"/>
  <c r="N896" i="21"/>
  <c r="U895" i="21"/>
  <c r="R895" i="21"/>
  <c r="P895" i="21"/>
  <c r="N895" i="21"/>
  <c r="U894" i="21"/>
  <c r="R894" i="21"/>
  <c r="P894" i="21"/>
  <c r="N894" i="21"/>
  <c r="U893" i="21"/>
  <c r="R893" i="21"/>
  <c r="P893" i="21"/>
  <c r="N893" i="21"/>
  <c r="U892" i="21"/>
  <c r="R892" i="21"/>
  <c r="P892" i="21"/>
  <c r="N892" i="21"/>
  <c r="U891" i="21"/>
  <c r="R891" i="21"/>
  <c r="P891" i="21"/>
  <c r="N891" i="21"/>
  <c r="U890" i="21"/>
  <c r="R890" i="21"/>
  <c r="P890" i="21"/>
  <c r="N890" i="21"/>
  <c r="U889" i="21"/>
  <c r="R889" i="21"/>
  <c r="P889" i="21"/>
  <c r="N889" i="21"/>
  <c r="U888" i="21"/>
  <c r="R888" i="21"/>
  <c r="P888" i="21"/>
  <c r="N888" i="21"/>
  <c r="U887" i="21"/>
  <c r="R887" i="21"/>
  <c r="P887" i="21"/>
  <c r="N887" i="21"/>
  <c r="U886" i="21"/>
  <c r="R886" i="21"/>
  <c r="P886" i="21"/>
  <c r="N886" i="21"/>
  <c r="U885" i="21"/>
  <c r="R885" i="21"/>
  <c r="P885" i="21"/>
  <c r="N885" i="21"/>
  <c r="U884" i="21"/>
  <c r="R884" i="21"/>
  <c r="P884" i="21"/>
  <c r="N884" i="21"/>
  <c r="U883" i="21"/>
  <c r="R883" i="21"/>
  <c r="P883" i="21"/>
  <c r="N883" i="21"/>
  <c r="U882" i="21"/>
  <c r="R882" i="21"/>
  <c r="P882" i="21"/>
  <c r="N882" i="21"/>
  <c r="U881" i="21"/>
  <c r="R881" i="21"/>
  <c r="P881" i="21"/>
  <c r="N881" i="21"/>
  <c r="U880" i="21"/>
  <c r="R880" i="21"/>
  <c r="P880" i="21"/>
  <c r="N880" i="21"/>
  <c r="U879" i="21"/>
  <c r="R879" i="21"/>
  <c r="P879" i="21"/>
  <c r="N879" i="21"/>
  <c r="U878" i="21"/>
  <c r="R878" i="21"/>
  <c r="P878" i="21"/>
  <c r="N878" i="21"/>
  <c r="U877" i="21"/>
  <c r="R877" i="21"/>
  <c r="P877" i="21"/>
  <c r="N877" i="21"/>
  <c r="U876" i="21"/>
  <c r="R876" i="21"/>
  <c r="P876" i="21"/>
  <c r="N876" i="21"/>
  <c r="U875" i="21"/>
  <c r="R875" i="21"/>
  <c r="P875" i="21"/>
  <c r="N875" i="21"/>
  <c r="U874" i="21"/>
  <c r="R874" i="21"/>
  <c r="P874" i="21"/>
  <c r="N874" i="21"/>
  <c r="U873" i="21"/>
  <c r="R873" i="21"/>
  <c r="P873" i="21"/>
  <c r="N873" i="21"/>
  <c r="U872" i="21"/>
  <c r="R872" i="21"/>
  <c r="P872" i="21"/>
  <c r="N872" i="21"/>
  <c r="U871" i="21"/>
  <c r="R871" i="21"/>
  <c r="P871" i="21"/>
  <c r="N871" i="21"/>
  <c r="U870" i="21"/>
  <c r="R870" i="21"/>
  <c r="P870" i="21"/>
  <c r="N870" i="21"/>
  <c r="U869" i="21"/>
  <c r="R869" i="21"/>
  <c r="P869" i="21"/>
  <c r="N869" i="21"/>
  <c r="U868" i="21"/>
  <c r="R868" i="21"/>
  <c r="P868" i="21"/>
  <c r="N868" i="21"/>
  <c r="U867" i="21"/>
  <c r="R867" i="21"/>
  <c r="P867" i="21"/>
  <c r="N867" i="21"/>
  <c r="U866" i="21"/>
  <c r="R866" i="21"/>
  <c r="P866" i="21"/>
  <c r="N866" i="21"/>
  <c r="U865" i="21"/>
  <c r="R865" i="21"/>
  <c r="P865" i="21"/>
  <c r="N865" i="21"/>
  <c r="U864" i="21"/>
  <c r="R864" i="21"/>
  <c r="P864" i="21"/>
  <c r="N864" i="21"/>
  <c r="U863" i="21"/>
  <c r="R863" i="21"/>
  <c r="P863" i="21"/>
  <c r="N863" i="21"/>
  <c r="U862" i="21"/>
  <c r="R862" i="21"/>
  <c r="P862" i="21"/>
  <c r="N862" i="21"/>
  <c r="U861" i="21"/>
  <c r="R861" i="21"/>
  <c r="P861" i="21"/>
  <c r="N861" i="21"/>
  <c r="U860" i="21"/>
  <c r="R860" i="21"/>
  <c r="P860" i="21"/>
  <c r="N860" i="21"/>
  <c r="U859" i="21"/>
  <c r="R859" i="21"/>
  <c r="P859" i="21"/>
  <c r="N859" i="21"/>
  <c r="U858" i="21"/>
  <c r="R858" i="21"/>
  <c r="P858" i="21"/>
  <c r="N858" i="21"/>
  <c r="U857" i="21"/>
  <c r="R857" i="21"/>
  <c r="P857" i="21"/>
  <c r="N857" i="21"/>
  <c r="U856" i="21"/>
  <c r="R856" i="21"/>
  <c r="P856" i="21"/>
  <c r="N856" i="21"/>
  <c r="U855" i="21"/>
  <c r="R855" i="21"/>
  <c r="P855" i="21"/>
  <c r="N855" i="21"/>
  <c r="U854" i="21"/>
  <c r="R854" i="21"/>
  <c r="P854" i="21"/>
  <c r="N854" i="21"/>
  <c r="U853" i="21"/>
  <c r="R853" i="21"/>
  <c r="P853" i="21"/>
  <c r="N853" i="21"/>
  <c r="U852" i="21"/>
  <c r="R852" i="21"/>
  <c r="P852" i="21"/>
  <c r="N852" i="21"/>
  <c r="U851" i="21"/>
  <c r="R851" i="21"/>
  <c r="P851" i="21"/>
  <c r="N851" i="21"/>
  <c r="U850" i="21"/>
  <c r="R850" i="21"/>
  <c r="P850" i="21"/>
  <c r="N850" i="21"/>
  <c r="U849" i="21"/>
  <c r="R849" i="21"/>
  <c r="P849" i="21"/>
  <c r="N849" i="21"/>
  <c r="U848" i="21"/>
  <c r="R848" i="21"/>
  <c r="P848" i="21"/>
  <c r="N848" i="21"/>
  <c r="U847" i="21"/>
  <c r="R847" i="21"/>
  <c r="P847" i="21"/>
  <c r="N847" i="21"/>
  <c r="U846" i="21"/>
  <c r="R846" i="21"/>
  <c r="P846" i="21"/>
  <c r="N846" i="21"/>
  <c r="U845" i="21"/>
  <c r="R845" i="21"/>
  <c r="P845" i="21"/>
  <c r="N845" i="21"/>
  <c r="U844" i="21"/>
  <c r="R844" i="21"/>
  <c r="P844" i="21"/>
  <c r="N844" i="21"/>
  <c r="U843" i="21"/>
  <c r="R843" i="21"/>
  <c r="P843" i="21"/>
  <c r="N843" i="21"/>
  <c r="U842" i="21"/>
  <c r="R842" i="21"/>
  <c r="P842" i="21"/>
  <c r="N842" i="21"/>
  <c r="U841" i="21"/>
  <c r="R841" i="21"/>
  <c r="P841" i="21"/>
  <c r="N841" i="21"/>
  <c r="U840" i="21"/>
  <c r="R840" i="21"/>
  <c r="P840" i="21"/>
  <c r="N840" i="21"/>
  <c r="U839" i="21"/>
  <c r="R839" i="21"/>
  <c r="P839" i="21"/>
  <c r="N839" i="21"/>
  <c r="U838" i="21"/>
  <c r="R838" i="21"/>
  <c r="P838" i="21"/>
  <c r="N838" i="21"/>
  <c r="U837" i="21"/>
  <c r="R837" i="21"/>
  <c r="P837" i="21"/>
  <c r="N837" i="21"/>
  <c r="U836" i="21"/>
  <c r="R836" i="21"/>
  <c r="P836" i="21"/>
  <c r="N836" i="21"/>
  <c r="U835" i="21"/>
  <c r="R835" i="21"/>
  <c r="P835" i="21"/>
  <c r="N835" i="21"/>
  <c r="U834" i="21"/>
  <c r="R834" i="21"/>
  <c r="P834" i="21"/>
  <c r="N834" i="21"/>
  <c r="U833" i="21"/>
  <c r="R833" i="21"/>
  <c r="P833" i="21"/>
  <c r="N833" i="21"/>
  <c r="U832" i="21"/>
  <c r="R832" i="21"/>
  <c r="P832" i="21"/>
  <c r="N832" i="21"/>
  <c r="U831" i="21"/>
  <c r="R831" i="21"/>
  <c r="P831" i="21"/>
  <c r="N831" i="21"/>
  <c r="U830" i="21"/>
  <c r="R830" i="21"/>
  <c r="P830" i="21"/>
  <c r="N830" i="21"/>
  <c r="U829" i="21"/>
  <c r="R829" i="21"/>
  <c r="P829" i="21"/>
  <c r="N829" i="21"/>
  <c r="U828" i="21"/>
  <c r="R828" i="21"/>
  <c r="P828" i="21"/>
  <c r="N828" i="21"/>
  <c r="U827" i="21"/>
  <c r="R827" i="21"/>
  <c r="P827" i="21"/>
  <c r="N827" i="21"/>
  <c r="U826" i="21"/>
  <c r="R826" i="21"/>
  <c r="P826" i="21"/>
  <c r="N826" i="21"/>
  <c r="U825" i="21"/>
  <c r="R825" i="21"/>
  <c r="P825" i="21"/>
  <c r="N825" i="21"/>
  <c r="U824" i="21"/>
  <c r="R824" i="21"/>
  <c r="P824" i="21"/>
  <c r="N824" i="21"/>
  <c r="U823" i="21"/>
  <c r="R823" i="21"/>
  <c r="P823" i="21"/>
  <c r="N823" i="21"/>
  <c r="U822" i="21"/>
  <c r="R822" i="21"/>
  <c r="P822" i="21"/>
  <c r="N822" i="21"/>
  <c r="U821" i="21"/>
  <c r="R821" i="21"/>
  <c r="P821" i="21"/>
  <c r="N821" i="21"/>
  <c r="U820" i="21"/>
  <c r="R820" i="21"/>
  <c r="P820" i="21"/>
  <c r="N820" i="21"/>
  <c r="U819" i="21"/>
  <c r="R819" i="21"/>
  <c r="P819" i="21"/>
  <c r="N819" i="21"/>
  <c r="U818" i="21"/>
  <c r="R818" i="21"/>
  <c r="P818" i="21"/>
  <c r="N818" i="21"/>
  <c r="U817" i="21"/>
  <c r="R817" i="21"/>
  <c r="P817" i="21"/>
  <c r="N817" i="21"/>
  <c r="U816" i="21"/>
  <c r="R816" i="21"/>
  <c r="P816" i="21"/>
  <c r="N816" i="21"/>
  <c r="U815" i="21"/>
  <c r="R815" i="21"/>
  <c r="P815" i="21"/>
  <c r="N815" i="21"/>
  <c r="U814" i="21"/>
  <c r="R814" i="21"/>
  <c r="P814" i="21"/>
  <c r="N814" i="21"/>
  <c r="U813" i="21"/>
  <c r="R813" i="21"/>
  <c r="P813" i="21"/>
  <c r="N813" i="21"/>
  <c r="U812" i="21"/>
  <c r="R812" i="21"/>
  <c r="P812" i="21"/>
  <c r="N812" i="21"/>
  <c r="U811" i="21"/>
  <c r="R811" i="21"/>
  <c r="P811" i="21"/>
  <c r="N811" i="21"/>
  <c r="U810" i="21"/>
  <c r="R810" i="21"/>
  <c r="P810" i="21"/>
  <c r="N810" i="21"/>
  <c r="U809" i="21"/>
  <c r="R809" i="21"/>
  <c r="P809" i="21"/>
  <c r="N809" i="21"/>
  <c r="U808" i="21"/>
  <c r="R808" i="21"/>
  <c r="P808" i="21"/>
  <c r="N808" i="21"/>
  <c r="U807" i="21"/>
  <c r="R807" i="21"/>
  <c r="P807" i="21"/>
  <c r="N807" i="21"/>
  <c r="U806" i="21"/>
  <c r="R806" i="21"/>
  <c r="P806" i="21"/>
  <c r="N806" i="21"/>
  <c r="U805" i="21"/>
  <c r="R805" i="21"/>
  <c r="P805" i="21"/>
  <c r="N805" i="21"/>
  <c r="U804" i="21"/>
  <c r="R804" i="21"/>
  <c r="P804" i="21"/>
  <c r="N804" i="21"/>
  <c r="U803" i="21"/>
  <c r="R803" i="21"/>
  <c r="P803" i="21"/>
  <c r="N803" i="21"/>
  <c r="U802" i="21"/>
  <c r="R802" i="21"/>
  <c r="P802" i="21"/>
  <c r="N802" i="21"/>
  <c r="U801" i="21"/>
  <c r="R801" i="21"/>
  <c r="P801" i="21"/>
  <c r="N801" i="21"/>
  <c r="U800" i="21"/>
  <c r="R800" i="21"/>
  <c r="P800" i="21"/>
  <c r="N800" i="21"/>
  <c r="U799" i="21"/>
  <c r="R799" i="21"/>
  <c r="P799" i="21"/>
  <c r="N799" i="21"/>
  <c r="U798" i="21"/>
  <c r="R798" i="21"/>
  <c r="P798" i="21"/>
  <c r="N798" i="21"/>
  <c r="U797" i="21"/>
  <c r="R797" i="21"/>
  <c r="P797" i="21"/>
  <c r="N797" i="21"/>
  <c r="U796" i="21"/>
  <c r="R796" i="21"/>
  <c r="P796" i="21"/>
  <c r="N796" i="21"/>
  <c r="U795" i="21"/>
  <c r="R795" i="21"/>
  <c r="P795" i="21"/>
  <c r="N795" i="21"/>
  <c r="U794" i="21"/>
  <c r="R794" i="21"/>
  <c r="P794" i="21"/>
  <c r="N794" i="21"/>
  <c r="U793" i="21"/>
  <c r="R793" i="21"/>
  <c r="P793" i="21"/>
  <c r="N793" i="21"/>
  <c r="U792" i="21"/>
  <c r="R792" i="21"/>
  <c r="P792" i="21"/>
  <c r="N792" i="21"/>
  <c r="U791" i="21"/>
  <c r="R791" i="21"/>
  <c r="P791" i="21"/>
  <c r="N791" i="21"/>
  <c r="U790" i="21"/>
  <c r="R790" i="21"/>
  <c r="P790" i="21"/>
  <c r="N790" i="21"/>
  <c r="U789" i="21"/>
  <c r="R789" i="21"/>
  <c r="P789" i="21"/>
  <c r="N789" i="21"/>
  <c r="U788" i="21"/>
  <c r="R788" i="21"/>
  <c r="P788" i="21"/>
  <c r="N788" i="21"/>
  <c r="U787" i="21"/>
  <c r="R787" i="21"/>
  <c r="P787" i="21"/>
  <c r="N787" i="21"/>
  <c r="U786" i="21"/>
  <c r="R786" i="21"/>
  <c r="P786" i="21"/>
  <c r="N786" i="21"/>
  <c r="U785" i="21"/>
  <c r="R785" i="21"/>
  <c r="P785" i="21"/>
  <c r="N785" i="21"/>
  <c r="U784" i="21"/>
  <c r="R784" i="21"/>
  <c r="P784" i="21"/>
  <c r="N784" i="21"/>
  <c r="U783" i="21"/>
  <c r="R783" i="21"/>
  <c r="P783" i="21"/>
  <c r="N783" i="21"/>
  <c r="U782" i="21"/>
  <c r="R782" i="21"/>
  <c r="P782" i="21"/>
  <c r="N782" i="21"/>
  <c r="U781" i="21"/>
  <c r="R781" i="21"/>
  <c r="P781" i="21"/>
  <c r="N781" i="21"/>
  <c r="U780" i="21"/>
  <c r="R780" i="21"/>
  <c r="P780" i="21"/>
  <c r="N780" i="21"/>
  <c r="U779" i="21"/>
  <c r="R779" i="21"/>
  <c r="P779" i="21"/>
  <c r="N779" i="21"/>
  <c r="U778" i="21"/>
  <c r="R778" i="21"/>
  <c r="P778" i="21"/>
  <c r="N778" i="21"/>
  <c r="U777" i="21"/>
  <c r="R777" i="21"/>
  <c r="P777" i="21"/>
  <c r="N777" i="21"/>
  <c r="U776" i="21"/>
  <c r="R776" i="21"/>
  <c r="P776" i="21"/>
  <c r="N776" i="21"/>
  <c r="U775" i="21"/>
  <c r="R775" i="21"/>
  <c r="P775" i="21"/>
  <c r="N775" i="21"/>
  <c r="U774" i="21"/>
  <c r="R774" i="21"/>
  <c r="P774" i="21"/>
  <c r="N774" i="21"/>
  <c r="U773" i="21"/>
  <c r="R773" i="21"/>
  <c r="P773" i="21"/>
  <c r="N773" i="21"/>
  <c r="U772" i="21"/>
  <c r="R772" i="21"/>
  <c r="P772" i="21"/>
  <c r="N772" i="21"/>
  <c r="U771" i="21"/>
  <c r="R771" i="21"/>
  <c r="P771" i="21"/>
  <c r="N771" i="21"/>
  <c r="U770" i="21"/>
  <c r="R770" i="21"/>
  <c r="P770" i="21"/>
  <c r="N770" i="21"/>
  <c r="U769" i="21"/>
  <c r="R769" i="21"/>
  <c r="P769" i="21"/>
  <c r="N769" i="21"/>
  <c r="U768" i="21"/>
  <c r="R768" i="21"/>
  <c r="P768" i="21"/>
  <c r="N768" i="21"/>
  <c r="U767" i="21"/>
  <c r="R767" i="21"/>
  <c r="P767" i="21"/>
  <c r="N767" i="21"/>
  <c r="U766" i="21"/>
  <c r="R766" i="21"/>
  <c r="P766" i="21"/>
  <c r="N766" i="21"/>
  <c r="U765" i="21"/>
  <c r="R765" i="21"/>
  <c r="P765" i="21"/>
  <c r="N765" i="21"/>
  <c r="U764" i="21"/>
  <c r="R764" i="21"/>
  <c r="P764" i="21"/>
  <c r="N764" i="21"/>
  <c r="U763" i="21"/>
  <c r="R763" i="21"/>
  <c r="P763" i="21"/>
  <c r="N763" i="21"/>
  <c r="U762" i="21"/>
  <c r="R762" i="21"/>
  <c r="P762" i="21"/>
  <c r="N762" i="21"/>
  <c r="U761" i="21"/>
  <c r="R761" i="21"/>
  <c r="P761" i="21"/>
  <c r="N761" i="21"/>
  <c r="U760" i="21"/>
  <c r="R760" i="21"/>
  <c r="P760" i="21"/>
  <c r="N760" i="21"/>
  <c r="U759" i="21"/>
  <c r="R759" i="21"/>
  <c r="P759" i="21"/>
  <c r="N759" i="21"/>
  <c r="U758" i="21"/>
  <c r="R758" i="21"/>
  <c r="P758" i="21"/>
  <c r="N758" i="21"/>
  <c r="U757" i="21"/>
  <c r="R757" i="21"/>
  <c r="P757" i="21"/>
  <c r="N757" i="21"/>
  <c r="U756" i="21"/>
  <c r="R756" i="21"/>
  <c r="P756" i="21"/>
  <c r="N756" i="21"/>
  <c r="U755" i="21"/>
  <c r="R755" i="21"/>
  <c r="P755" i="21"/>
  <c r="N755" i="21"/>
  <c r="U754" i="21"/>
  <c r="R754" i="21"/>
  <c r="P754" i="21"/>
  <c r="N754" i="21"/>
  <c r="U753" i="21"/>
  <c r="R753" i="21"/>
  <c r="P753" i="21"/>
  <c r="N753" i="21"/>
  <c r="U752" i="21"/>
  <c r="R752" i="21"/>
  <c r="P752" i="21"/>
  <c r="N752" i="21"/>
  <c r="U751" i="21"/>
  <c r="R751" i="21"/>
  <c r="P751" i="21"/>
  <c r="N751" i="21"/>
  <c r="U750" i="21"/>
  <c r="R750" i="21"/>
  <c r="P750" i="21"/>
  <c r="N750" i="21"/>
  <c r="U749" i="21"/>
  <c r="R749" i="21"/>
  <c r="P749" i="21"/>
  <c r="N749" i="21"/>
  <c r="U748" i="21"/>
  <c r="R748" i="21"/>
  <c r="P748" i="21"/>
  <c r="N748" i="21"/>
  <c r="U747" i="21"/>
  <c r="R747" i="21"/>
  <c r="P747" i="21"/>
  <c r="N747" i="21"/>
  <c r="U746" i="21"/>
  <c r="R746" i="21"/>
  <c r="P746" i="21"/>
  <c r="N746" i="21"/>
  <c r="U745" i="21"/>
  <c r="R745" i="21"/>
  <c r="P745" i="21"/>
  <c r="N745" i="21"/>
  <c r="U744" i="21"/>
  <c r="R744" i="21"/>
  <c r="P744" i="21"/>
  <c r="N744" i="21"/>
  <c r="U743" i="21"/>
  <c r="R743" i="21"/>
  <c r="P743" i="21"/>
  <c r="N743" i="21"/>
  <c r="U742" i="21"/>
  <c r="R742" i="21"/>
  <c r="P742" i="21"/>
  <c r="N742" i="21"/>
  <c r="U741" i="21"/>
  <c r="R741" i="21"/>
  <c r="P741" i="21"/>
  <c r="N741" i="21"/>
  <c r="U740" i="21"/>
  <c r="R740" i="21"/>
  <c r="P740" i="21"/>
  <c r="N740" i="21"/>
  <c r="U739" i="21"/>
  <c r="R739" i="21"/>
  <c r="P739" i="21"/>
  <c r="N739" i="21"/>
  <c r="U738" i="21"/>
  <c r="R738" i="21"/>
  <c r="P738" i="21"/>
  <c r="N738" i="21"/>
  <c r="U737" i="21"/>
  <c r="R737" i="21"/>
  <c r="P737" i="21"/>
  <c r="N737" i="21"/>
  <c r="U736" i="21"/>
  <c r="R736" i="21"/>
  <c r="P736" i="21"/>
  <c r="N736" i="21"/>
  <c r="U735" i="21"/>
  <c r="R735" i="21"/>
  <c r="P735" i="21"/>
  <c r="N735" i="21"/>
  <c r="U734" i="21"/>
  <c r="R734" i="21"/>
  <c r="P734" i="21"/>
  <c r="N734" i="21"/>
  <c r="U733" i="21"/>
  <c r="R733" i="21"/>
  <c r="P733" i="21"/>
  <c r="N733" i="21"/>
  <c r="U732" i="21"/>
  <c r="R732" i="21"/>
  <c r="P732" i="21"/>
  <c r="N732" i="21"/>
  <c r="U731" i="21"/>
  <c r="R731" i="21"/>
  <c r="P731" i="21"/>
  <c r="N731" i="21"/>
  <c r="U730" i="21"/>
  <c r="R730" i="21"/>
  <c r="P730" i="21"/>
  <c r="N730" i="21"/>
  <c r="U729" i="21"/>
  <c r="R729" i="21"/>
  <c r="P729" i="21"/>
  <c r="N729" i="21"/>
  <c r="U728" i="21"/>
  <c r="R728" i="21"/>
  <c r="P728" i="21"/>
  <c r="N728" i="21"/>
  <c r="U727" i="21"/>
  <c r="R727" i="21"/>
  <c r="P727" i="21"/>
  <c r="N727" i="21"/>
  <c r="U726" i="21"/>
  <c r="R726" i="21"/>
  <c r="P726" i="21"/>
  <c r="N726" i="21"/>
  <c r="U725" i="21"/>
  <c r="R725" i="21"/>
  <c r="P725" i="21"/>
  <c r="N725" i="21"/>
  <c r="U724" i="21"/>
  <c r="R724" i="21"/>
  <c r="P724" i="21"/>
  <c r="N724" i="21"/>
  <c r="U723" i="21"/>
  <c r="R723" i="21"/>
  <c r="P723" i="21"/>
  <c r="N723" i="21"/>
  <c r="U722" i="21"/>
  <c r="R722" i="21"/>
  <c r="P722" i="21"/>
  <c r="N722" i="21"/>
  <c r="U721" i="21"/>
  <c r="R721" i="21"/>
  <c r="P721" i="21"/>
  <c r="N721" i="21"/>
  <c r="U720" i="21"/>
  <c r="R720" i="21"/>
  <c r="P720" i="21"/>
  <c r="N720" i="21"/>
  <c r="U719" i="21"/>
  <c r="R719" i="21"/>
  <c r="P719" i="21"/>
  <c r="N719" i="21"/>
  <c r="U718" i="21"/>
  <c r="R718" i="21"/>
  <c r="P718" i="21"/>
  <c r="N718" i="21"/>
  <c r="U717" i="21"/>
  <c r="R717" i="21"/>
  <c r="P717" i="21"/>
  <c r="N717" i="21"/>
  <c r="U716" i="21"/>
  <c r="R716" i="21"/>
  <c r="P716" i="21"/>
  <c r="N716" i="21"/>
  <c r="U715" i="21"/>
  <c r="R715" i="21"/>
  <c r="P715" i="21"/>
  <c r="N715" i="21"/>
  <c r="U714" i="21"/>
  <c r="R714" i="21"/>
  <c r="P714" i="21"/>
  <c r="N714" i="21"/>
  <c r="U713" i="21"/>
  <c r="R713" i="21"/>
  <c r="P713" i="21"/>
  <c r="N713" i="21"/>
  <c r="U712" i="21"/>
  <c r="R712" i="21"/>
  <c r="P712" i="21"/>
  <c r="N712" i="21"/>
  <c r="U711" i="21"/>
  <c r="R711" i="21"/>
  <c r="P711" i="21"/>
  <c r="N711" i="21"/>
  <c r="U710" i="21"/>
  <c r="R710" i="21"/>
  <c r="P710" i="21"/>
  <c r="N710" i="21"/>
  <c r="U709" i="21"/>
  <c r="R709" i="21"/>
  <c r="P709" i="21"/>
  <c r="N709" i="21"/>
  <c r="U708" i="21"/>
  <c r="R708" i="21"/>
  <c r="P708" i="21"/>
  <c r="N708" i="21"/>
  <c r="U707" i="21"/>
  <c r="R707" i="21"/>
  <c r="P707" i="21"/>
  <c r="N707" i="21"/>
  <c r="U706" i="21"/>
  <c r="R706" i="21"/>
  <c r="P706" i="21"/>
  <c r="N706" i="21"/>
  <c r="U705" i="21"/>
  <c r="R705" i="21"/>
  <c r="P705" i="21"/>
  <c r="N705" i="21"/>
  <c r="U704" i="21"/>
  <c r="R704" i="21"/>
  <c r="P704" i="21"/>
  <c r="N704" i="21"/>
  <c r="U703" i="21"/>
  <c r="R703" i="21"/>
  <c r="P703" i="21"/>
  <c r="N703" i="21"/>
  <c r="U702" i="21"/>
  <c r="R702" i="21"/>
  <c r="P702" i="21"/>
  <c r="N702" i="21"/>
  <c r="U701" i="21"/>
  <c r="R701" i="21"/>
  <c r="P701" i="21"/>
  <c r="N701" i="21"/>
  <c r="U700" i="21"/>
  <c r="R700" i="21"/>
  <c r="P700" i="21"/>
  <c r="N700" i="21"/>
  <c r="U699" i="21"/>
  <c r="R699" i="21"/>
  <c r="P699" i="21"/>
  <c r="N699" i="21"/>
  <c r="U698" i="21"/>
  <c r="R698" i="21"/>
  <c r="P698" i="21"/>
  <c r="N698" i="21"/>
  <c r="U697" i="21"/>
  <c r="R697" i="21"/>
  <c r="P697" i="21"/>
  <c r="N697" i="21"/>
  <c r="U696" i="21"/>
  <c r="R696" i="21"/>
  <c r="P696" i="21"/>
  <c r="N696" i="21"/>
  <c r="U695" i="21"/>
  <c r="R695" i="21"/>
  <c r="P695" i="21"/>
  <c r="N695" i="21"/>
  <c r="U694" i="21"/>
  <c r="R694" i="21"/>
  <c r="P694" i="21"/>
  <c r="N694" i="21"/>
  <c r="U693" i="21"/>
  <c r="R693" i="21"/>
  <c r="P693" i="21"/>
  <c r="N693" i="21"/>
  <c r="U692" i="21"/>
  <c r="R692" i="21"/>
  <c r="P692" i="21"/>
  <c r="N692" i="21"/>
  <c r="U691" i="21"/>
  <c r="R691" i="21"/>
  <c r="P691" i="21"/>
  <c r="N691" i="21"/>
  <c r="U690" i="21"/>
  <c r="R690" i="21"/>
  <c r="P690" i="21"/>
  <c r="N690" i="21"/>
  <c r="U689" i="21"/>
  <c r="R689" i="21"/>
  <c r="P689" i="21"/>
  <c r="N689" i="21"/>
  <c r="U688" i="21"/>
  <c r="R688" i="21"/>
  <c r="P688" i="21"/>
  <c r="N688" i="21"/>
  <c r="U687" i="21"/>
  <c r="R687" i="21"/>
  <c r="P687" i="21"/>
  <c r="N687" i="21"/>
  <c r="U686" i="21"/>
  <c r="R686" i="21"/>
  <c r="P686" i="21"/>
  <c r="N686" i="21"/>
  <c r="U685" i="21"/>
  <c r="R685" i="21"/>
  <c r="P685" i="21"/>
  <c r="N685" i="21"/>
  <c r="U684" i="21"/>
  <c r="R684" i="21"/>
  <c r="P684" i="21"/>
  <c r="N684" i="21"/>
  <c r="U683" i="21"/>
  <c r="R683" i="21"/>
  <c r="P683" i="21"/>
  <c r="N683" i="21"/>
  <c r="U682" i="21"/>
  <c r="R682" i="21"/>
  <c r="P682" i="21"/>
  <c r="N682" i="21"/>
  <c r="U681" i="21"/>
  <c r="R681" i="21"/>
  <c r="P681" i="21"/>
  <c r="N681" i="21"/>
  <c r="U680" i="21"/>
  <c r="R680" i="21"/>
  <c r="P680" i="21"/>
  <c r="N680" i="21"/>
  <c r="U679" i="21"/>
  <c r="R679" i="21"/>
  <c r="P679" i="21"/>
  <c r="N679" i="21"/>
  <c r="U678" i="21"/>
  <c r="R678" i="21"/>
  <c r="P678" i="21"/>
  <c r="N678" i="21"/>
  <c r="U677" i="21"/>
  <c r="R677" i="21"/>
  <c r="P677" i="21"/>
  <c r="N677" i="21"/>
  <c r="U676" i="21"/>
  <c r="R676" i="21"/>
  <c r="P676" i="21"/>
  <c r="N676" i="21"/>
  <c r="U675" i="21"/>
  <c r="R675" i="21"/>
  <c r="P675" i="21"/>
  <c r="N675" i="21"/>
  <c r="U674" i="21"/>
  <c r="R674" i="21"/>
  <c r="P674" i="21"/>
  <c r="N674" i="21"/>
  <c r="U673" i="21"/>
  <c r="R673" i="21"/>
  <c r="P673" i="21"/>
  <c r="N673" i="21"/>
  <c r="U672" i="21"/>
  <c r="R672" i="21"/>
  <c r="P672" i="21"/>
  <c r="N672" i="21"/>
  <c r="U671" i="21"/>
  <c r="R671" i="21"/>
  <c r="P671" i="21"/>
  <c r="N671" i="21"/>
  <c r="U670" i="21"/>
  <c r="R670" i="21"/>
  <c r="P670" i="21"/>
  <c r="N670" i="21"/>
  <c r="U669" i="21"/>
  <c r="R669" i="21"/>
  <c r="P669" i="21"/>
  <c r="N669" i="21"/>
  <c r="U668" i="21"/>
  <c r="R668" i="21"/>
  <c r="P668" i="21"/>
  <c r="N668" i="21"/>
  <c r="U667" i="21"/>
  <c r="R667" i="21"/>
  <c r="P667" i="21"/>
  <c r="N667" i="21"/>
  <c r="U666" i="21"/>
  <c r="R666" i="21"/>
  <c r="P666" i="21"/>
  <c r="N666" i="21"/>
  <c r="U665" i="21"/>
  <c r="R665" i="21"/>
  <c r="P665" i="21"/>
  <c r="N665" i="21"/>
  <c r="U664" i="21"/>
  <c r="R664" i="21"/>
  <c r="P664" i="21"/>
  <c r="N664" i="21"/>
  <c r="U663" i="21"/>
  <c r="R663" i="21"/>
  <c r="P663" i="21"/>
  <c r="N663" i="21"/>
  <c r="U662" i="21"/>
  <c r="R662" i="21"/>
  <c r="P662" i="21"/>
  <c r="N662" i="21"/>
  <c r="U661" i="21"/>
  <c r="R661" i="21"/>
  <c r="P661" i="21"/>
  <c r="N661" i="21"/>
  <c r="U660" i="21"/>
  <c r="R660" i="21"/>
  <c r="P660" i="21"/>
  <c r="N660" i="21"/>
  <c r="U659" i="21"/>
  <c r="R659" i="21"/>
  <c r="P659" i="21"/>
  <c r="N659" i="21"/>
  <c r="U658" i="21"/>
  <c r="R658" i="21"/>
  <c r="P658" i="21"/>
  <c r="N658" i="21"/>
  <c r="U657" i="21"/>
  <c r="R657" i="21"/>
  <c r="P657" i="21"/>
  <c r="N657" i="21"/>
  <c r="U656" i="21"/>
  <c r="R656" i="21"/>
  <c r="P656" i="21"/>
  <c r="N656" i="21"/>
  <c r="U655" i="21"/>
  <c r="R655" i="21"/>
  <c r="P655" i="21"/>
  <c r="N655" i="21"/>
  <c r="U654" i="21"/>
  <c r="R654" i="21"/>
  <c r="P654" i="21"/>
  <c r="N654" i="21"/>
  <c r="U653" i="21"/>
  <c r="R653" i="21"/>
  <c r="P653" i="21"/>
  <c r="N653" i="21"/>
  <c r="U652" i="21"/>
  <c r="R652" i="21"/>
  <c r="P652" i="21"/>
  <c r="N652" i="21"/>
  <c r="U651" i="21"/>
  <c r="R651" i="21"/>
  <c r="P651" i="21"/>
  <c r="N651" i="21"/>
  <c r="U650" i="21"/>
  <c r="R650" i="21"/>
  <c r="P650" i="21"/>
  <c r="N650" i="21"/>
  <c r="U649" i="21"/>
  <c r="R649" i="21"/>
  <c r="P649" i="21"/>
  <c r="N649" i="21"/>
  <c r="U648" i="21"/>
  <c r="R648" i="21"/>
  <c r="P648" i="21"/>
  <c r="N648" i="21"/>
  <c r="U647" i="21"/>
  <c r="R647" i="21"/>
  <c r="P647" i="21"/>
  <c r="N647" i="21"/>
  <c r="U646" i="21"/>
  <c r="R646" i="21"/>
  <c r="P646" i="21"/>
  <c r="N646" i="21"/>
  <c r="U645" i="21"/>
  <c r="R645" i="21"/>
  <c r="P645" i="21"/>
  <c r="N645" i="21"/>
  <c r="U644" i="21"/>
  <c r="R644" i="21"/>
  <c r="P644" i="21"/>
  <c r="N644" i="21"/>
  <c r="U643" i="21"/>
  <c r="R643" i="21"/>
  <c r="P643" i="21"/>
  <c r="N643" i="21"/>
  <c r="U642" i="21"/>
  <c r="R642" i="21"/>
  <c r="P642" i="21"/>
  <c r="N642" i="21"/>
  <c r="U641" i="21"/>
  <c r="R641" i="21"/>
  <c r="P641" i="21"/>
  <c r="N641" i="21"/>
  <c r="U640" i="21"/>
  <c r="R640" i="21"/>
  <c r="P640" i="21"/>
  <c r="N640" i="21"/>
  <c r="U639" i="21"/>
  <c r="R639" i="21"/>
  <c r="P639" i="21"/>
  <c r="N639" i="21"/>
  <c r="U638" i="21"/>
  <c r="R638" i="21"/>
  <c r="P638" i="21"/>
  <c r="N638" i="21"/>
  <c r="U637" i="21"/>
  <c r="R637" i="21"/>
  <c r="P637" i="21"/>
  <c r="N637" i="21"/>
  <c r="U636" i="21"/>
  <c r="R636" i="21"/>
  <c r="P636" i="21"/>
  <c r="N636" i="21"/>
  <c r="U635" i="21"/>
  <c r="R635" i="21"/>
  <c r="P635" i="21"/>
  <c r="N635" i="21"/>
  <c r="U634" i="21"/>
  <c r="R634" i="21"/>
  <c r="P634" i="21"/>
  <c r="N634" i="21"/>
  <c r="U633" i="21"/>
  <c r="R633" i="21"/>
  <c r="P633" i="21"/>
  <c r="N633" i="21"/>
  <c r="U632" i="21"/>
  <c r="R632" i="21"/>
  <c r="P632" i="21"/>
  <c r="N632" i="21"/>
  <c r="U631" i="21"/>
  <c r="R631" i="21"/>
  <c r="P631" i="21"/>
  <c r="N631" i="21"/>
  <c r="U630" i="21"/>
  <c r="R630" i="21"/>
  <c r="P630" i="21"/>
  <c r="N630" i="21"/>
  <c r="U629" i="21"/>
  <c r="R629" i="21"/>
  <c r="P629" i="21"/>
  <c r="N629" i="21"/>
  <c r="U628" i="21"/>
  <c r="R628" i="21"/>
  <c r="P628" i="21"/>
  <c r="N628" i="21"/>
  <c r="U627" i="21"/>
  <c r="R627" i="21"/>
  <c r="P627" i="21"/>
  <c r="N627" i="21"/>
  <c r="U626" i="21"/>
  <c r="R626" i="21"/>
  <c r="P626" i="21"/>
  <c r="N626" i="21"/>
  <c r="U625" i="21"/>
  <c r="R625" i="21"/>
  <c r="P625" i="21"/>
  <c r="N625" i="21"/>
  <c r="U624" i="21"/>
  <c r="R624" i="21"/>
  <c r="P624" i="21"/>
  <c r="N624" i="21"/>
  <c r="U623" i="21"/>
  <c r="R623" i="21"/>
  <c r="P623" i="21"/>
  <c r="N623" i="21"/>
  <c r="U622" i="21"/>
  <c r="R622" i="21"/>
  <c r="P622" i="21"/>
  <c r="N622" i="21"/>
  <c r="U621" i="21"/>
  <c r="R621" i="21"/>
  <c r="P621" i="21"/>
  <c r="N621" i="21"/>
  <c r="U620" i="21"/>
  <c r="R620" i="21"/>
  <c r="P620" i="21"/>
  <c r="N620" i="21"/>
  <c r="U619" i="21"/>
  <c r="R619" i="21"/>
  <c r="P619" i="21"/>
  <c r="N619" i="21"/>
  <c r="U618" i="21"/>
  <c r="R618" i="21"/>
  <c r="P618" i="21"/>
  <c r="N618" i="21"/>
  <c r="U617" i="21"/>
  <c r="R617" i="21"/>
  <c r="P617" i="21"/>
  <c r="N617" i="21"/>
  <c r="U616" i="21"/>
  <c r="R616" i="21"/>
  <c r="P616" i="21"/>
  <c r="N616" i="21"/>
  <c r="U615" i="21"/>
  <c r="R615" i="21"/>
  <c r="P615" i="21"/>
  <c r="N615" i="21"/>
  <c r="U614" i="21"/>
  <c r="R614" i="21"/>
  <c r="P614" i="21"/>
  <c r="N614" i="21"/>
  <c r="U613" i="21"/>
  <c r="R613" i="21"/>
  <c r="P613" i="21"/>
  <c r="N613" i="21"/>
  <c r="U612" i="21"/>
  <c r="R612" i="21"/>
  <c r="P612" i="21"/>
  <c r="N612" i="21"/>
  <c r="U611" i="21"/>
  <c r="R611" i="21"/>
  <c r="P611" i="21"/>
  <c r="N611" i="21"/>
  <c r="U610" i="21"/>
  <c r="R610" i="21"/>
  <c r="P610" i="21"/>
  <c r="N610" i="21"/>
  <c r="U609" i="21"/>
  <c r="R609" i="21"/>
  <c r="P609" i="21"/>
  <c r="N609" i="21"/>
  <c r="U608" i="21"/>
  <c r="R608" i="21"/>
  <c r="P608" i="21"/>
  <c r="N608" i="21"/>
  <c r="U607" i="21"/>
  <c r="R607" i="21"/>
  <c r="P607" i="21"/>
  <c r="N607" i="21"/>
  <c r="U606" i="21"/>
  <c r="R606" i="21"/>
  <c r="P606" i="21"/>
  <c r="N606" i="21"/>
  <c r="U605" i="21"/>
  <c r="R605" i="21"/>
  <c r="P605" i="21"/>
  <c r="N605" i="21"/>
  <c r="U604" i="21"/>
  <c r="R604" i="21"/>
  <c r="P604" i="21"/>
  <c r="N604" i="21"/>
  <c r="U603" i="21"/>
  <c r="R603" i="21"/>
  <c r="P603" i="21"/>
  <c r="N603" i="21"/>
  <c r="U602" i="21"/>
  <c r="R602" i="21"/>
  <c r="P602" i="21"/>
  <c r="N602" i="21"/>
  <c r="U601" i="21"/>
  <c r="R601" i="21"/>
  <c r="P601" i="21"/>
  <c r="N601" i="21"/>
  <c r="U600" i="21"/>
  <c r="R600" i="21"/>
  <c r="P600" i="21"/>
  <c r="N600" i="21"/>
  <c r="U599" i="21"/>
  <c r="R599" i="21"/>
  <c r="P599" i="21"/>
  <c r="N599" i="21"/>
  <c r="U598" i="21"/>
  <c r="R598" i="21"/>
  <c r="P598" i="21"/>
  <c r="N598" i="21"/>
  <c r="U597" i="21"/>
  <c r="R597" i="21"/>
  <c r="P597" i="21"/>
  <c r="N597" i="21"/>
  <c r="U596" i="21"/>
  <c r="R596" i="21"/>
  <c r="P596" i="21"/>
  <c r="N596" i="21"/>
  <c r="U595" i="21"/>
  <c r="R595" i="21"/>
  <c r="P595" i="21"/>
  <c r="N595" i="21"/>
  <c r="U594" i="21"/>
  <c r="R594" i="21"/>
  <c r="P594" i="21"/>
  <c r="N594" i="21"/>
  <c r="U593" i="21"/>
  <c r="R593" i="21"/>
  <c r="P593" i="21"/>
  <c r="N593" i="21"/>
  <c r="U592" i="21"/>
  <c r="R592" i="21"/>
  <c r="P592" i="21"/>
  <c r="N592" i="21"/>
  <c r="U591" i="21"/>
  <c r="R591" i="21"/>
  <c r="P591" i="21"/>
  <c r="N591" i="21"/>
  <c r="U590" i="21"/>
  <c r="R590" i="21"/>
  <c r="P590" i="21"/>
  <c r="N590" i="21"/>
  <c r="U589" i="21"/>
  <c r="R589" i="21"/>
  <c r="P589" i="21"/>
  <c r="N589" i="21"/>
  <c r="U588" i="21"/>
  <c r="R588" i="21"/>
  <c r="P588" i="21"/>
  <c r="N588" i="21"/>
  <c r="U587" i="21"/>
  <c r="R587" i="21"/>
  <c r="P587" i="21"/>
  <c r="N587" i="21"/>
  <c r="U586" i="21"/>
  <c r="R586" i="21"/>
  <c r="P586" i="21"/>
  <c r="N586" i="21"/>
  <c r="U585" i="21"/>
  <c r="R585" i="21"/>
  <c r="P585" i="21"/>
  <c r="N585" i="21"/>
  <c r="U584" i="21"/>
  <c r="R584" i="21"/>
  <c r="P584" i="21"/>
  <c r="N584" i="21"/>
  <c r="U583" i="21"/>
  <c r="R583" i="21"/>
  <c r="P583" i="21"/>
  <c r="N583" i="21"/>
  <c r="U582" i="21"/>
  <c r="R582" i="21"/>
  <c r="P582" i="21"/>
  <c r="N582" i="21"/>
  <c r="U581" i="21"/>
  <c r="R581" i="21"/>
  <c r="P581" i="21"/>
  <c r="N581" i="21"/>
  <c r="U580" i="21"/>
  <c r="R580" i="21"/>
  <c r="P580" i="21"/>
  <c r="N580" i="21"/>
  <c r="U579" i="21"/>
  <c r="R579" i="21"/>
  <c r="P579" i="21"/>
  <c r="N579" i="21"/>
  <c r="U578" i="21"/>
  <c r="R578" i="21"/>
  <c r="P578" i="21"/>
  <c r="N578" i="21"/>
  <c r="U577" i="21"/>
  <c r="R577" i="21"/>
  <c r="P577" i="21"/>
  <c r="N577" i="21"/>
  <c r="U576" i="21"/>
  <c r="R576" i="21"/>
  <c r="P576" i="21"/>
  <c r="N576" i="21"/>
  <c r="U575" i="21"/>
  <c r="R575" i="21"/>
  <c r="P575" i="21"/>
  <c r="N575" i="21"/>
  <c r="U574" i="21"/>
  <c r="R574" i="21"/>
  <c r="P574" i="21"/>
  <c r="N574" i="21"/>
  <c r="U573" i="21"/>
  <c r="R573" i="21"/>
  <c r="P573" i="21"/>
  <c r="N573" i="21"/>
  <c r="U572" i="21"/>
  <c r="R572" i="21"/>
  <c r="P572" i="21"/>
  <c r="N572" i="21"/>
  <c r="U571" i="21"/>
  <c r="R571" i="21"/>
  <c r="P571" i="21"/>
  <c r="N571" i="21"/>
  <c r="U570" i="21"/>
  <c r="R570" i="21"/>
  <c r="P570" i="21"/>
  <c r="N570" i="21"/>
  <c r="U569" i="21"/>
  <c r="R569" i="21"/>
  <c r="P569" i="21"/>
  <c r="N569" i="21"/>
  <c r="U568" i="21"/>
  <c r="R568" i="21"/>
  <c r="P568" i="21"/>
  <c r="N568" i="21"/>
  <c r="U567" i="21"/>
  <c r="R567" i="21"/>
  <c r="P567" i="21"/>
  <c r="N567" i="21"/>
  <c r="U566" i="21"/>
  <c r="R566" i="21"/>
  <c r="P566" i="21"/>
  <c r="N566" i="21"/>
  <c r="U565" i="21"/>
  <c r="R565" i="21"/>
  <c r="P565" i="21"/>
  <c r="N565" i="21"/>
  <c r="U564" i="21"/>
  <c r="R564" i="21"/>
  <c r="P564" i="21"/>
  <c r="N564" i="21"/>
  <c r="U563" i="21"/>
  <c r="R563" i="21"/>
  <c r="P563" i="21"/>
  <c r="N563" i="21"/>
  <c r="U562" i="21"/>
  <c r="R562" i="21"/>
  <c r="P562" i="21"/>
  <c r="N562" i="21"/>
  <c r="U561" i="21"/>
  <c r="R561" i="21"/>
  <c r="P561" i="21"/>
  <c r="N561" i="21"/>
  <c r="U560" i="21"/>
  <c r="R560" i="21"/>
  <c r="P560" i="21"/>
  <c r="N560" i="21"/>
  <c r="U559" i="21"/>
  <c r="R559" i="21"/>
  <c r="P559" i="21"/>
  <c r="N559" i="21"/>
  <c r="U558" i="21"/>
  <c r="R558" i="21"/>
  <c r="P558" i="21"/>
  <c r="N558" i="21"/>
  <c r="U557" i="21"/>
  <c r="R557" i="21"/>
  <c r="P557" i="21"/>
  <c r="N557" i="21"/>
  <c r="U556" i="21"/>
  <c r="R556" i="21"/>
  <c r="P556" i="21"/>
  <c r="N556" i="21"/>
  <c r="U555" i="21"/>
  <c r="R555" i="21"/>
  <c r="P555" i="21"/>
  <c r="N555" i="21"/>
  <c r="U554" i="21"/>
  <c r="R554" i="21"/>
  <c r="P554" i="21"/>
  <c r="N554" i="21"/>
  <c r="U553" i="21"/>
  <c r="R553" i="21"/>
  <c r="P553" i="21"/>
  <c r="N553" i="21"/>
  <c r="U552" i="21"/>
  <c r="R552" i="21"/>
  <c r="P552" i="21"/>
  <c r="N552" i="21"/>
  <c r="U551" i="21"/>
  <c r="R551" i="21"/>
  <c r="P551" i="21"/>
  <c r="N551" i="21"/>
  <c r="U550" i="21"/>
  <c r="R550" i="21"/>
  <c r="P550" i="21"/>
  <c r="N550" i="21"/>
  <c r="U549" i="21"/>
  <c r="R549" i="21"/>
  <c r="P549" i="21"/>
  <c r="N549" i="21"/>
  <c r="U548" i="21"/>
  <c r="R548" i="21"/>
  <c r="P548" i="21"/>
  <c r="N548" i="21"/>
  <c r="U547" i="21"/>
  <c r="R547" i="21"/>
  <c r="P547" i="21"/>
  <c r="N547" i="21"/>
  <c r="U546" i="21"/>
  <c r="R546" i="21"/>
  <c r="P546" i="21"/>
  <c r="N546" i="21"/>
  <c r="U545" i="21"/>
  <c r="R545" i="21"/>
  <c r="P545" i="21"/>
  <c r="N545" i="21"/>
  <c r="U544" i="21"/>
  <c r="R544" i="21"/>
  <c r="P544" i="21"/>
  <c r="N544" i="21"/>
  <c r="U543" i="21"/>
  <c r="R543" i="21"/>
  <c r="P543" i="21"/>
  <c r="N543" i="21"/>
  <c r="U542" i="21"/>
  <c r="R542" i="21"/>
  <c r="P542" i="21"/>
  <c r="N542" i="21"/>
  <c r="U541" i="21"/>
  <c r="R541" i="21"/>
  <c r="P541" i="21"/>
  <c r="N541" i="21"/>
  <c r="U540" i="21"/>
  <c r="R540" i="21"/>
  <c r="P540" i="21"/>
  <c r="N540" i="21"/>
  <c r="U539" i="21"/>
  <c r="R539" i="21"/>
  <c r="P539" i="21"/>
  <c r="N539" i="21"/>
  <c r="U538" i="21"/>
  <c r="R538" i="21"/>
  <c r="P538" i="21"/>
  <c r="N538" i="21"/>
  <c r="U537" i="21"/>
  <c r="R537" i="21"/>
  <c r="P537" i="21"/>
  <c r="N537" i="21"/>
  <c r="U536" i="21"/>
  <c r="R536" i="21"/>
  <c r="P536" i="21"/>
  <c r="N536" i="21"/>
  <c r="U535" i="21"/>
  <c r="R535" i="21"/>
  <c r="P535" i="21"/>
  <c r="N535" i="21"/>
  <c r="U534" i="21"/>
  <c r="R534" i="21"/>
  <c r="P534" i="21"/>
  <c r="N534" i="21"/>
  <c r="U533" i="21"/>
  <c r="R533" i="21"/>
  <c r="P533" i="21"/>
  <c r="N533" i="21"/>
  <c r="U532" i="21"/>
  <c r="R532" i="21"/>
  <c r="P532" i="21"/>
  <c r="N532" i="21"/>
  <c r="U531" i="21"/>
  <c r="R531" i="21"/>
  <c r="P531" i="21"/>
  <c r="N531" i="21"/>
  <c r="U530" i="21"/>
  <c r="R530" i="21"/>
  <c r="P530" i="21"/>
  <c r="N530" i="21"/>
  <c r="U529" i="21"/>
  <c r="R529" i="21"/>
  <c r="P529" i="21"/>
  <c r="N529" i="21"/>
  <c r="U528" i="21"/>
  <c r="R528" i="21"/>
  <c r="P528" i="21"/>
  <c r="N528" i="21"/>
  <c r="U527" i="21"/>
  <c r="R527" i="21"/>
  <c r="P527" i="21"/>
  <c r="N527" i="21"/>
  <c r="U526" i="21"/>
  <c r="R526" i="21"/>
  <c r="P526" i="21"/>
  <c r="N526" i="21"/>
  <c r="U525" i="21"/>
  <c r="R525" i="21"/>
  <c r="P525" i="21"/>
  <c r="N525" i="21"/>
  <c r="U524" i="21"/>
  <c r="R524" i="21"/>
  <c r="P524" i="21"/>
  <c r="N524" i="21"/>
  <c r="U523" i="21"/>
  <c r="R523" i="21"/>
  <c r="P523" i="21"/>
  <c r="N523" i="21"/>
  <c r="U522" i="21"/>
  <c r="R522" i="21"/>
  <c r="P522" i="21"/>
  <c r="N522" i="21"/>
  <c r="U521" i="21"/>
  <c r="R521" i="21"/>
  <c r="P521" i="21"/>
  <c r="N521" i="21"/>
  <c r="U520" i="21"/>
  <c r="R520" i="21"/>
  <c r="P520" i="21"/>
  <c r="N520" i="21"/>
  <c r="U519" i="21"/>
  <c r="R519" i="21"/>
  <c r="P519" i="21"/>
  <c r="N519" i="21"/>
  <c r="U518" i="21"/>
  <c r="R518" i="21"/>
  <c r="P518" i="21"/>
  <c r="N518" i="21"/>
  <c r="U517" i="21"/>
  <c r="R517" i="21"/>
  <c r="P517" i="21"/>
  <c r="N517" i="21"/>
  <c r="U516" i="21"/>
  <c r="R516" i="21"/>
  <c r="P516" i="21"/>
  <c r="N516" i="21"/>
  <c r="U515" i="21"/>
  <c r="R515" i="21"/>
  <c r="P515" i="21"/>
  <c r="N515" i="21"/>
  <c r="U514" i="21"/>
  <c r="R514" i="21"/>
  <c r="P514" i="21"/>
  <c r="N514" i="21"/>
  <c r="U513" i="21"/>
  <c r="R513" i="21"/>
  <c r="P513" i="21"/>
  <c r="N513" i="21"/>
  <c r="U512" i="21"/>
  <c r="R512" i="21"/>
  <c r="P512" i="21"/>
  <c r="N512" i="21"/>
  <c r="U511" i="21"/>
  <c r="R511" i="21"/>
  <c r="P511" i="21"/>
  <c r="N511" i="21"/>
  <c r="U510" i="21"/>
  <c r="R510" i="21"/>
  <c r="P510" i="21"/>
  <c r="N510" i="21"/>
  <c r="U509" i="21"/>
  <c r="R509" i="21"/>
  <c r="P509" i="21"/>
  <c r="N509" i="21"/>
  <c r="U508" i="21"/>
  <c r="R508" i="21"/>
  <c r="P508" i="21"/>
  <c r="N508" i="21"/>
  <c r="U507" i="21"/>
  <c r="R507" i="21"/>
  <c r="P507" i="21"/>
  <c r="N507" i="21"/>
  <c r="U506" i="21"/>
  <c r="R506" i="21"/>
  <c r="P506" i="21"/>
  <c r="N506" i="21"/>
  <c r="U505" i="21"/>
  <c r="R505" i="21"/>
  <c r="P505" i="21"/>
  <c r="N505" i="21"/>
  <c r="U504" i="21"/>
  <c r="R504" i="21"/>
  <c r="P504" i="21"/>
  <c r="N504" i="21"/>
  <c r="U503" i="21"/>
  <c r="R503" i="21"/>
  <c r="P503" i="21"/>
  <c r="N503" i="21"/>
  <c r="U502" i="21"/>
  <c r="R502" i="21"/>
  <c r="P502" i="21"/>
  <c r="N502" i="21"/>
  <c r="U501" i="21"/>
  <c r="R501" i="21"/>
  <c r="P501" i="21"/>
  <c r="N501" i="21"/>
  <c r="U500" i="21"/>
  <c r="R500" i="21"/>
  <c r="P500" i="21"/>
  <c r="N500" i="21"/>
  <c r="U499" i="21"/>
  <c r="R499" i="21"/>
  <c r="P499" i="21"/>
  <c r="N499" i="21"/>
  <c r="U498" i="21"/>
  <c r="R498" i="21"/>
  <c r="P498" i="21"/>
  <c r="N498" i="21"/>
  <c r="U497" i="21"/>
  <c r="R497" i="21"/>
  <c r="P497" i="21"/>
  <c r="N497" i="21"/>
  <c r="U496" i="21"/>
  <c r="R496" i="21"/>
  <c r="P496" i="21"/>
  <c r="N496" i="21"/>
  <c r="U495" i="21"/>
  <c r="R495" i="21"/>
  <c r="P495" i="21"/>
  <c r="N495" i="21"/>
  <c r="U494" i="21"/>
  <c r="R494" i="21"/>
  <c r="P494" i="21"/>
  <c r="N494" i="21"/>
  <c r="U493" i="21"/>
  <c r="R493" i="21"/>
  <c r="P493" i="21"/>
  <c r="N493" i="21"/>
  <c r="U492" i="21"/>
  <c r="R492" i="21"/>
  <c r="P492" i="21"/>
  <c r="N492" i="21"/>
  <c r="U491" i="21"/>
  <c r="R491" i="21"/>
  <c r="P491" i="21"/>
  <c r="N491" i="21"/>
  <c r="U490" i="21"/>
  <c r="R490" i="21"/>
  <c r="P490" i="21"/>
  <c r="N490" i="21"/>
  <c r="U489" i="21"/>
  <c r="R489" i="21"/>
  <c r="P489" i="21"/>
  <c r="N489" i="21"/>
  <c r="U488" i="21"/>
  <c r="R488" i="21"/>
  <c r="P488" i="21"/>
  <c r="N488" i="21"/>
  <c r="U487" i="21"/>
  <c r="R487" i="21"/>
  <c r="P487" i="21"/>
  <c r="N487" i="21"/>
  <c r="U486" i="21"/>
  <c r="R486" i="21"/>
  <c r="P486" i="21"/>
  <c r="N486" i="21"/>
  <c r="U485" i="21"/>
  <c r="R485" i="21"/>
  <c r="P485" i="21"/>
  <c r="N485" i="21"/>
  <c r="U484" i="21"/>
  <c r="R484" i="21"/>
  <c r="P484" i="21"/>
  <c r="N484" i="21"/>
  <c r="U483" i="21"/>
  <c r="R483" i="21"/>
  <c r="P483" i="21"/>
  <c r="N483" i="21"/>
  <c r="U482" i="21"/>
  <c r="R482" i="21"/>
  <c r="P482" i="21"/>
  <c r="N482" i="21"/>
  <c r="U481" i="21"/>
  <c r="R481" i="21"/>
  <c r="P481" i="21"/>
  <c r="N481" i="21"/>
  <c r="U480" i="21"/>
  <c r="R480" i="21"/>
  <c r="P480" i="21"/>
  <c r="N480" i="21"/>
  <c r="U479" i="21"/>
  <c r="R479" i="21"/>
  <c r="P479" i="21"/>
  <c r="N479" i="21"/>
  <c r="U478" i="21"/>
  <c r="R478" i="21"/>
  <c r="P478" i="21"/>
  <c r="N478" i="21"/>
  <c r="U477" i="21"/>
  <c r="R477" i="21"/>
  <c r="P477" i="21"/>
  <c r="N477" i="21"/>
  <c r="U476" i="21"/>
  <c r="R476" i="21"/>
  <c r="P476" i="21"/>
  <c r="N476" i="21"/>
  <c r="U475" i="21"/>
  <c r="R475" i="21"/>
  <c r="P475" i="21"/>
  <c r="N475" i="21"/>
  <c r="U474" i="21"/>
  <c r="R474" i="21"/>
  <c r="P474" i="21"/>
  <c r="N474" i="21"/>
  <c r="U473" i="21"/>
  <c r="R473" i="21"/>
  <c r="P473" i="21"/>
  <c r="N473" i="21"/>
  <c r="U472" i="21"/>
  <c r="R472" i="21"/>
  <c r="P472" i="21"/>
  <c r="N472" i="21"/>
  <c r="U471" i="21"/>
  <c r="R471" i="21"/>
  <c r="P471" i="21"/>
  <c r="N471" i="21"/>
  <c r="U470" i="21"/>
  <c r="R470" i="21"/>
  <c r="P470" i="21"/>
  <c r="N470" i="21"/>
  <c r="U469" i="21"/>
  <c r="R469" i="21"/>
  <c r="P469" i="21"/>
  <c r="N469" i="21"/>
  <c r="U468" i="21"/>
  <c r="R468" i="21"/>
  <c r="P468" i="21"/>
  <c r="N468" i="21"/>
  <c r="U467" i="21"/>
  <c r="R467" i="21"/>
  <c r="P467" i="21"/>
  <c r="N467" i="21"/>
  <c r="U466" i="21"/>
  <c r="R466" i="21"/>
  <c r="P466" i="21"/>
  <c r="N466" i="21"/>
  <c r="U465" i="21"/>
  <c r="R465" i="21"/>
  <c r="P465" i="21"/>
  <c r="N465" i="21"/>
  <c r="U464" i="21"/>
  <c r="R464" i="21"/>
  <c r="P464" i="21"/>
  <c r="N464" i="21"/>
  <c r="U463" i="21"/>
  <c r="R463" i="21"/>
  <c r="P463" i="21"/>
  <c r="N463" i="21"/>
  <c r="U462" i="21"/>
  <c r="R462" i="21"/>
  <c r="P462" i="21"/>
  <c r="N462" i="21"/>
  <c r="U461" i="21"/>
  <c r="R461" i="21"/>
  <c r="P461" i="21"/>
  <c r="N461" i="21"/>
  <c r="U460" i="21"/>
  <c r="R460" i="21"/>
  <c r="P460" i="21"/>
  <c r="N460" i="21"/>
  <c r="U459" i="21"/>
  <c r="R459" i="21"/>
  <c r="P459" i="21"/>
  <c r="N459" i="21"/>
  <c r="U458" i="21"/>
  <c r="R458" i="21"/>
  <c r="P458" i="21"/>
  <c r="N458" i="21"/>
  <c r="U457" i="21"/>
  <c r="R457" i="21"/>
  <c r="P457" i="21"/>
  <c r="N457" i="21"/>
  <c r="U456" i="21"/>
  <c r="R456" i="21"/>
  <c r="P456" i="21"/>
  <c r="N456" i="21"/>
  <c r="U455" i="21"/>
  <c r="R455" i="21"/>
  <c r="P455" i="21"/>
  <c r="N455" i="21"/>
  <c r="U454" i="21"/>
  <c r="R454" i="21"/>
  <c r="P454" i="21"/>
  <c r="N454" i="21"/>
  <c r="U453" i="21"/>
  <c r="R453" i="21"/>
  <c r="P453" i="21"/>
  <c r="N453" i="21"/>
  <c r="U452" i="21"/>
  <c r="R452" i="21"/>
  <c r="P452" i="21"/>
  <c r="N452" i="21"/>
  <c r="U451" i="21"/>
  <c r="R451" i="21"/>
  <c r="P451" i="21"/>
  <c r="N451" i="21"/>
  <c r="U450" i="21"/>
  <c r="R450" i="21"/>
  <c r="P450" i="21"/>
  <c r="N450" i="21"/>
  <c r="U449" i="21"/>
  <c r="R449" i="21"/>
  <c r="P449" i="21"/>
  <c r="N449" i="21"/>
  <c r="U448" i="21"/>
  <c r="R448" i="21"/>
  <c r="P448" i="21"/>
  <c r="N448" i="21"/>
  <c r="U447" i="21"/>
  <c r="R447" i="21"/>
  <c r="P447" i="21"/>
  <c r="N447" i="21"/>
  <c r="U446" i="21"/>
  <c r="R446" i="21"/>
  <c r="P446" i="21"/>
  <c r="N446" i="21"/>
  <c r="U445" i="21"/>
  <c r="R445" i="21"/>
  <c r="P445" i="21"/>
  <c r="N445" i="21"/>
  <c r="U444" i="21"/>
  <c r="R444" i="21"/>
  <c r="P444" i="21"/>
  <c r="N444" i="21"/>
  <c r="U443" i="21"/>
  <c r="R443" i="21"/>
  <c r="P443" i="21"/>
  <c r="N443" i="21"/>
  <c r="U442" i="21"/>
  <c r="R442" i="21"/>
  <c r="P442" i="21"/>
  <c r="N442" i="21"/>
  <c r="U441" i="21"/>
  <c r="R441" i="21"/>
  <c r="P441" i="21"/>
  <c r="N441" i="21"/>
  <c r="U440" i="21"/>
  <c r="R440" i="21"/>
  <c r="P440" i="21"/>
  <c r="N440" i="21"/>
  <c r="U439" i="21"/>
  <c r="R439" i="21"/>
  <c r="P439" i="21"/>
  <c r="N439" i="21"/>
  <c r="U438" i="21"/>
  <c r="R438" i="21"/>
  <c r="P438" i="21"/>
  <c r="N438" i="21"/>
  <c r="U437" i="21"/>
  <c r="R437" i="21"/>
  <c r="P437" i="21"/>
  <c r="N437" i="21"/>
  <c r="U436" i="21"/>
  <c r="R436" i="21"/>
  <c r="P436" i="21"/>
  <c r="N436" i="21"/>
  <c r="U435" i="21"/>
  <c r="R435" i="21"/>
  <c r="P435" i="21"/>
  <c r="N435" i="21"/>
  <c r="U434" i="21"/>
  <c r="R434" i="21"/>
  <c r="P434" i="21"/>
  <c r="N434" i="21"/>
  <c r="U433" i="21"/>
  <c r="R433" i="21"/>
  <c r="P433" i="21"/>
  <c r="N433" i="21"/>
  <c r="U432" i="21"/>
  <c r="R432" i="21"/>
  <c r="P432" i="21"/>
  <c r="N432" i="21"/>
  <c r="U431" i="21"/>
  <c r="R431" i="21"/>
  <c r="P431" i="21"/>
  <c r="N431" i="21"/>
  <c r="U430" i="21"/>
  <c r="R430" i="21"/>
  <c r="P430" i="21"/>
  <c r="N430" i="21"/>
  <c r="U429" i="21"/>
  <c r="R429" i="21"/>
  <c r="P429" i="21"/>
  <c r="N429" i="21"/>
  <c r="U428" i="21"/>
  <c r="R428" i="21"/>
  <c r="P428" i="21"/>
  <c r="N428" i="21"/>
  <c r="U427" i="21"/>
  <c r="R427" i="21"/>
  <c r="P427" i="21"/>
  <c r="N427" i="21"/>
  <c r="U426" i="21"/>
  <c r="R426" i="21"/>
  <c r="P426" i="21"/>
  <c r="N426" i="21"/>
  <c r="U425" i="21"/>
  <c r="R425" i="21"/>
  <c r="P425" i="21"/>
  <c r="N425" i="21"/>
  <c r="U424" i="21"/>
  <c r="R424" i="21"/>
  <c r="P424" i="21"/>
  <c r="N424" i="21"/>
  <c r="U423" i="21"/>
  <c r="R423" i="21"/>
  <c r="P423" i="21"/>
  <c r="N423" i="21"/>
  <c r="U422" i="21"/>
  <c r="R422" i="21"/>
  <c r="P422" i="21"/>
  <c r="N422" i="21"/>
  <c r="U421" i="21"/>
  <c r="R421" i="21"/>
  <c r="P421" i="21"/>
  <c r="N421" i="21"/>
  <c r="U420" i="21"/>
  <c r="R420" i="21"/>
  <c r="P420" i="21"/>
  <c r="N420" i="21"/>
  <c r="U419" i="21"/>
  <c r="R419" i="21"/>
  <c r="P419" i="21"/>
  <c r="N419" i="21"/>
  <c r="U418" i="21"/>
  <c r="R418" i="21"/>
  <c r="P418" i="21"/>
  <c r="N418" i="21"/>
  <c r="U417" i="21"/>
  <c r="R417" i="21"/>
  <c r="P417" i="21"/>
  <c r="N417" i="21"/>
  <c r="U416" i="21"/>
  <c r="R416" i="21"/>
  <c r="P416" i="21"/>
  <c r="N416" i="21"/>
  <c r="U415" i="21"/>
  <c r="R415" i="21"/>
  <c r="P415" i="21"/>
  <c r="N415" i="21"/>
  <c r="U414" i="21"/>
  <c r="R414" i="21"/>
  <c r="P414" i="21"/>
  <c r="N414" i="21"/>
  <c r="U413" i="21"/>
  <c r="R413" i="21"/>
  <c r="P413" i="21"/>
  <c r="N413" i="21"/>
  <c r="U412" i="21"/>
  <c r="R412" i="21"/>
  <c r="P412" i="21"/>
  <c r="N412" i="21"/>
  <c r="U411" i="21"/>
  <c r="R411" i="21"/>
  <c r="P411" i="21"/>
  <c r="N411" i="21"/>
  <c r="U410" i="21"/>
  <c r="R410" i="21"/>
  <c r="P410" i="21"/>
  <c r="N410" i="21"/>
  <c r="U409" i="21"/>
  <c r="R409" i="21"/>
  <c r="P409" i="21"/>
  <c r="N409" i="21"/>
  <c r="U408" i="21"/>
  <c r="R408" i="21"/>
  <c r="P408" i="21"/>
  <c r="N408" i="21"/>
  <c r="U407" i="21"/>
  <c r="R407" i="21"/>
  <c r="P407" i="21"/>
  <c r="N407" i="21"/>
  <c r="U406" i="21"/>
  <c r="R406" i="21"/>
  <c r="P406" i="21"/>
  <c r="N406" i="21"/>
  <c r="U405" i="21"/>
  <c r="R405" i="21"/>
  <c r="P405" i="21"/>
  <c r="N405" i="21"/>
  <c r="U404" i="21"/>
  <c r="R404" i="21"/>
  <c r="P404" i="21"/>
  <c r="N404" i="21"/>
  <c r="U403" i="21"/>
  <c r="R403" i="21"/>
  <c r="P403" i="21"/>
  <c r="N403" i="21"/>
  <c r="U402" i="21"/>
  <c r="R402" i="21"/>
  <c r="P402" i="21"/>
  <c r="N402" i="21"/>
  <c r="U401" i="21"/>
  <c r="R401" i="21"/>
  <c r="P401" i="21"/>
  <c r="N401" i="21"/>
  <c r="U400" i="21"/>
  <c r="R400" i="21"/>
  <c r="P400" i="21"/>
  <c r="N400" i="21"/>
  <c r="U399" i="21"/>
  <c r="R399" i="21"/>
  <c r="P399" i="21"/>
  <c r="N399" i="21"/>
  <c r="U398" i="21"/>
  <c r="R398" i="21"/>
  <c r="P398" i="21"/>
  <c r="N398" i="21"/>
  <c r="U397" i="21"/>
  <c r="R397" i="21"/>
  <c r="P397" i="21"/>
  <c r="N397" i="21"/>
  <c r="U396" i="21"/>
  <c r="R396" i="21"/>
  <c r="P396" i="21"/>
  <c r="N396" i="21"/>
  <c r="U395" i="21"/>
  <c r="R395" i="21"/>
  <c r="P395" i="21"/>
  <c r="N395" i="21"/>
  <c r="U394" i="21"/>
  <c r="R394" i="21"/>
  <c r="P394" i="21"/>
  <c r="N394" i="21"/>
  <c r="U393" i="21"/>
  <c r="R393" i="21"/>
  <c r="P393" i="21"/>
  <c r="N393" i="21"/>
  <c r="U392" i="21"/>
  <c r="R392" i="21"/>
  <c r="P392" i="21"/>
  <c r="N392" i="21"/>
  <c r="U391" i="21"/>
  <c r="R391" i="21"/>
  <c r="P391" i="21"/>
  <c r="N391" i="21"/>
  <c r="U390" i="21"/>
  <c r="R390" i="21"/>
  <c r="P390" i="21"/>
  <c r="N390" i="21"/>
  <c r="U389" i="21"/>
  <c r="R389" i="21"/>
  <c r="P389" i="21"/>
  <c r="N389" i="21"/>
  <c r="U388" i="21"/>
  <c r="R388" i="21"/>
  <c r="P388" i="21"/>
  <c r="N388" i="21"/>
  <c r="U387" i="21"/>
  <c r="R387" i="21"/>
  <c r="P387" i="21"/>
  <c r="N387" i="21"/>
  <c r="U386" i="21"/>
  <c r="R386" i="21"/>
  <c r="P386" i="21"/>
  <c r="N386" i="21"/>
  <c r="U385" i="21"/>
  <c r="R385" i="21"/>
  <c r="P385" i="21"/>
  <c r="N385" i="21"/>
  <c r="U384" i="21"/>
  <c r="R384" i="21"/>
  <c r="P384" i="21"/>
  <c r="N384" i="21"/>
  <c r="U383" i="21"/>
  <c r="R383" i="21"/>
  <c r="P383" i="21"/>
  <c r="N383" i="21"/>
  <c r="U382" i="21"/>
  <c r="R382" i="21"/>
  <c r="P382" i="21"/>
  <c r="N382" i="21"/>
  <c r="U381" i="21"/>
  <c r="R381" i="21"/>
  <c r="P381" i="21"/>
  <c r="N381" i="21"/>
  <c r="U380" i="21"/>
  <c r="R380" i="21"/>
  <c r="P380" i="21"/>
  <c r="N380" i="21"/>
  <c r="U379" i="21"/>
  <c r="R379" i="21"/>
  <c r="P379" i="21"/>
  <c r="N379" i="21"/>
  <c r="U378" i="21"/>
  <c r="R378" i="21"/>
  <c r="P378" i="21"/>
  <c r="N378" i="21"/>
  <c r="U377" i="21"/>
  <c r="R377" i="21"/>
  <c r="P377" i="21"/>
  <c r="N377" i="21"/>
  <c r="U376" i="21"/>
  <c r="R376" i="21"/>
  <c r="P376" i="21"/>
  <c r="N376" i="21"/>
  <c r="U375" i="21"/>
  <c r="R375" i="21"/>
  <c r="P375" i="21"/>
  <c r="N375" i="21"/>
  <c r="U374" i="21"/>
  <c r="R374" i="21"/>
  <c r="P374" i="21"/>
  <c r="N374" i="21"/>
  <c r="U373" i="21"/>
  <c r="R373" i="21"/>
  <c r="P373" i="21"/>
  <c r="N373" i="21"/>
  <c r="U372" i="21"/>
  <c r="R372" i="21"/>
  <c r="P372" i="21"/>
  <c r="N372" i="21"/>
  <c r="U371" i="21"/>
  <c r="R371" i="21"/>
  <c r="P371" i="21"/>
  <c r="N371" i="21"/>
  <c r="U370" i="21"/>
  <c r="R370" i="21"/>
  <c r="P370" i="21"/>
  <c r="N370" i="21"/>
  <c r="U369" i="21"/>
  <c r="R369" i="21"/>
  <c r="P369" i="21"/>
  <c r="N369" i="21"/>
  <c r="U368" i="21"/>
  <c r="R368" i="21"/>
  <c r="P368" i="21"/>
  <c r="N368" i="21"/>
  <c r="U367" i="21"/>
  <c r="R367" i="21"/>
  <c r="P367" i="21"/>
  <c r="N367" i="21"/>
  <c r="U366" i="21"/>
  <c r="R366" i="21"/>
  <c r="P366" i="21"/>
  <c r="N366" i="21"/>
  <c r="U365" i="21"/>
  <c r="R365" i="21"/>
  <c r="P365" i="21"/>
  <c r="N365" i="21"/>
  <c r="U364" i="21"/>
  <c r="R364" i="21"/>
  <c r="P364" i="21"/>
  <c r="N364" i="21"/>
  <c r="U363" i="21"/>
  <c r="R363" i="21"/>
  <c r="P363" i="21"/>
  <c r="N363" i="21"/>
  <c r="U362" i="21"/>
  <c r="R362" i="21"/>
  <c r="P362" i="21"/>
  <c r="N362" i="21"/>
  <c r="U361" i="21"/>
  <c r="R361" i="21"/>
  <c r="P361" i="21"/>
  <c r="N361" i="21"/>
  <c r="U360" i="21"/>
  <c r="R360" i="21"/>
  <c r="P360" i="21"/>
  <c r="N360" i="21"/>
  <c r="U359" i="21"/>
  <c r="R359" i="21"/>
  <c r="P359" i="21"/>
  <c r="N359" i="21"/>
  <c r="U358" i="21"/>
  <c r="R358" i="21"/>
  <c r="P358" i="21"/>
  <c r="N358" i="21"/>
  <c r="U357" i="21"/>
  <c r="R357" i="21"/>
  <c r="P357" i="21"/>
  <c r="N357" i="21"/>
  <c r="U356" i="21"/>
  <c r="R356" i="21"/>
  <c r="P356" i="21"/>
  <c r="N356" i="21"/>
  <c r="U355" i="21"/>
  <c r="R355" i="21"/>
  <c r="P355" i="21"/>
  <c r="N355" i="21"/>
  <c r="U354" i="21"/>
  <c r="R354" i="21"/>
  <c r="P354" i="21"/>
  <c r="N354" i="21"/>
  <c r="U353" i="21"/>
  <c r="R353" i="21"/>
  <c r="P353" i="21"/>
  <c r="N353" i="21"/>
  <c r="U352" i="21"/>
  <c r="R352" i="21"/>
  <c r="P352" i="21"/>
  <c r="N352" i="21"/>
  <c r="U351" i="21"/>
  <c r="R351" i="21"/>
  <c r="P351" i="21"/>
  <c r="N351" i="21"/>
  <c r="U350" i="21"/>
  <c r="R350" i="21"/>
  <c r="P350" i="21"/>
  <c r="N350" i="21"/>
  <c r="U349" i="21"/>
  <c r="R349" i="21"/>
  <c r="P349" i="21"/>
  <c r="N349" i="21"/>
  <c r="U348" i="21"/>
  <c r="R348" i="21"/>
  <c r="P348" i="21"/>
  <c r="N348" i="21"/>
  <c r="U347" i="21"/>
  <c r="R347" i="21"/>
  <c r="P347" i="21"/>
  <c r="N347" i="21"/>
  <c r="U346" i="21"/>
  <c r="R346" i="21"/>
  <c r="P346" i="21"/>
  <c r="N346" i="21"/>
  <c r="U345" i="21"/>
  <c r="R345" i="21"/>
  <c r="P345" i="21"/>
  <c r="N345" i="21"/>
  <c r="U344" i="21"/>
  <c r="R344" i="21"/>
  <c r="P344" i="21"/>
  <c r="N344" i="21"/>
  <c r="U343" i="21"/>
  <c r="R343" i="21"/>
  <c r="P343" i="21"/>
  <c r="N343" i="21"/>
  <c r="U342" i="21"/>
  <c r="R342" i="21"/>
  <c r="P342" i="21"/>
  <c r="N342" i="21"/>
  <c r="U341" i="21"/>
  <c r="R341" i="21"/>
  <c r="P341" i="21"/>
  <c r="N341" i="21"/>
  <c r="U340" i="21"/>
  <c r="R340" i="21"/>
  <c r="P340" i="21"/>
  <c r="N340" i="21"/>
  <c r="U339" i="21"/>
  <c r="R339" i="21"/>
  <c r="P339" i="21"/>
  <c r="N339" i="21"/>
  <c r="U338" i="21"/>
  <c r="R338" i="21"/>
  <c r="P338" i="21"/>
  <c r="N338" i="21"/>
  <c r="U337" i="21"/>
  <c r="R337" i="21"/>
  <c r="P337" i="21"/>
  <c r="N337" i="21"/>
  <c r="U336" i="21"/>
  <c r="R336" i="21"/>
  <c r="P336" i="21"/>
  <c r="N336" i="21"/>
  <c r="U335" i="21"/>
  <c r="R335" i="21"/>
  <c r="P335" i="21"/>
  <c r="N335" i="21"/>
  <c r="U334" i="21"/>
  <c r="R334" i="21"/>
  <c r="P334" i="21"/>
  <c r="N334" i="21"/>
  <c r="U333" i="21"/>
  <c r="R333" i="21"/>
  <c r="P333" i="21"/>
  <c r="N333" i="21"/>
  <c r="U332" i="21"/>
  <c r="R332" i="21"/>
  <c r="P332" i="21"/>
  <c r="N332" i="21"/>
  <c r="U331" i="21"/>
  <c r="R331" i="21"/>
  <c r="P331" i="21"/>
  <c r="N331" i="21"/>
  <c r="U330" i="21"/>
  <c r="R330" i="21"/>
  <c r="P330" i="21"/>
  <c r="N330" i="21"/>
  <c r="U329" i="21"/>
  <c r="R329" i="21"/>
  <c r="P329" i="21"/>
  <c r="N329" i="21"/>
  <c r="U328" i="21"/>
  <c r="R328" i="21"/>
  <c r="P328" i="21"/>
  <c r="N328" i="21"/>
  <c r="U327" i="21"/>
  <c r="R327" i="21"/>
  <c r="P327" i="21"/>
  <c r="N327" i="21"/>
  <c r="U326" i="21"/>
  <c r="R326" i="21"/>
  <c r="P326" i="21"/>
  <c r="N326" i="21"/>
  <c r="U325" i="21"/>
  <c r="R325" i="21"/>
  <c r="P325" i="21"/>
  <c r="N325" i="21"/>
  <c r="U324" i="21"/>
  <c r="R324" i="21"/>
  <c r="P324" i="21"/>
  <c r="N324" i="21"/>
  <c r="U323" i="21"/>
  <c r="R323" i="21"/>
  <c r="P323" i="21"/>
  <c r="N323" i="21"/>
  <c r="U322" i="21"/>
  <c r="R322" i="21"/>
  <c r="P322" i="21"/>
  <c r="N322" i="21"/>
  <c r="U321" i="21"/>
  <c r="R321" i="21"/>
  <c r="P321" i="21"/>
  <c r="N321" i="21"/>
  <c r="U320" i="21"/>
  <c r="R320" i="21"/>
  <c r="P320" i="21"/>
  <c r="N320" i="21"/>
  <c r="U319" i="21"/>
  <c r="R319" i="21"/>
  <c r="P319" i="21"/>
  <c r="N319" i="21"/>
  <c r="U318" i="21"/>
  <c r="R318" i="21"/>
  <c r="P318" i="21"/>
  <c r="N318" i="21"/>
  <c r="U317" i="21"/>
  <c r="R317" i="21"/>
  <c r="P317" i="21"/>
  <c r="N317" i="21"/>
  <c r="U316" i="21"/>
  <c r="R316" i="21"/>
  <c r="P316" i="21"/>
  <c r="N316" i="21"/>
  <c r="U315" i="21"/>
  <c r="R315" i="21"/>
  <c r="P315" i="21"/>
  <c r="N315" i="21"/>
  <c r="U314" i="21"/>
  <c r="R314" i="21"/>
  <c r="P314" i="21"/>
  <c r="N314" i="21"/>
  <c r="U313" i="21"/>
  <c r="R313" i="21"/>
  <c r="P313" i="21"/>
  <c r="N313" i="21"/>
  <c r="U312" i="21"/>
  <c r="R312" i="21"/>
  <c r="P312" i="21"/>
  <c r="N312" i="21"/>
  <c r="U311" i="21"/>
  <c r="R311" i="21"/>
  <c r="P311" i="21"/>
  <c r="N311" i="21"/>
  <c r="U310" i="21"/>
  <c r="R310" i="21"/>
  <c r="P310" i="21"/>
  <c r="N310" i="21"/>
  <c r="U309" i="21"/>
  <c r="R309" i="21"/>
  <c r="P309" i="21"/>
  <c r="N309" i="21"/>
  <c r="U308" i="21"/>
  <c r="R308" i="21"/>
  <c r="P308" i="21"/>
  <c r="N308" i="21"/>
  <c r="U307" i="21"/>
  <c r="R307" i="21"/>
  <c r="P307" i="21"/>
  <c r="N307" i="21"/>
  <c r="U306" i="21"/>
  <c r="R306" i="21"/>
  <c r="P306" i="21"/>
  <c r="N306" i="21"/>
  <c r="U305" i="21"/>
  <c r="R305" i="21"/>
  <c r="P305" i="21"/>
  <c r="N305" i="21"/>
  <c r="U304" i="21"/>
  <c r="R304" i="21"/>
  <c r="P304" i="21"/>
  <c r="N304" i="21"/>
  <c r="U303" i="21"/>
  <c r="R303" i="21"/>
  <c r="P303" i="21"/>
  <c r="N303" i="21"/>
  <c r="U302" i="21"/>
  <c r="R302" i="21"/>
  <c r="P302" i="21"/>
  <c r="N302" i="21"/>
  <c r="U301" i="21"/>
  <c r="R301" i="21"/>
  <c r="P301" i="21"/>
  <c r="N301" i="21"/>
  <c r="U300" i="21"/>
  <c r="R300" i="21"/>
  <c r="P300" i="21"/>
  <c r="N300" i="21"/>
  <c r="U299" i="21"/>
  <c r="R299" i="21"/>
  <c r="P299" i="21"/>
  <c r="N299" i="21"/>
  <c r="U298" i="21"/>
  <c r="R298" i="21"/>
  <c r="P298" i="21"/>
  <c r="N298" i="21"/>
  <c r="U297" i="21"/>
  <c r="R297" i="21"/>
  <c r="P297" i="21"/>
  <c r="N297" i="21"/>
  <c r="U296" i="21"/>
  <c r="R296" i="21"/>
  <c r="P296" i="21"/>
  <c r="N296" i="21"/>
  <c r="U295" i="21"/>
  <c r="R295" i="21"/>
  <c r="P295" i="21"/>
  <c r="N295" i="21"/>
  <c r="U294" i="21"/>
  <c r="R294" i="21"/>
  <c r="P294" i="21"/>
  <c r="N294" i="21"/>
  <c r="U293" i="21"/>
  <c r="R293" i="21"/>
  <c r="P293" i="21"/>
  <c r="N293" i="21"/>
  <c r="U292" i="21"/>
  <c r="R292" i="21"/>
  <c r="P292" i="21"/>
  <c r="N292" i="21"/>
  <c r="U291" i="21"/>
  <c r="R291" i="21"/>
  <c r="P291" i="21"/>
  <c r="N291" i="21"/>
  <c r="U290" i="21"/>
  <c r="R290" i="21"/>
  <c r="P290" i="21"/>
  <c r="N290" i="21"/>
  <c r="U289" i="21"/>
  <c r="R289" i="21"/>
  <c r="P289" i="21"/>
  <c r="N289" i="21"/>
  <c r="U288" i="21"/>
  <c r="R288" i="21"/>
  <c r="P288" i="21"/>
  <c r="N288" i="21"/>
  <c r="U287" i="21"/>
  <c r="R287" i="21"/>
  <c r="P287" i="21"/>
  <c r="N287" i="21"/>
  <c r="U286" i="21"/>
  <c r="R286" i="21"/>
  <c r="P286" i="21"/>
  <c r="N286" i="21"/>
  <c r="U285" i="21"/>
  <c r="R285" i="21"/>
  <c r="P285" i="21"/>
  <c r="N285" i="21"/>
  <c r="U284" i="21"/>
  <c r="R284" i="21"/>
  <c r="P284" i="21"/>
  <c r="N284" i="21"/>
  <c r="U283" i="21"/>
  <c r="R283" i="21"/>
  <c r="P283" i="21"/>
  <c r="N283" i="21"/>
  <c r="U282" i="21"/>
  <c r="R282" i="21"/>
  <c r="P282" i="21"/>
  <c r="N282" i="21"/>
  <c r="U281" i="21"/>
  <c r="R281" i="21"/>
  <c r="P281" i="21"/>
  <c r="N281" i="21"/>
  <c r="U280" i="21"/>
  <c r="R280" i="21"/>
  <c r="P280" i="21"/>
  <c r="N280" i="21"/>
  <c r="U279" i="21"/>
  <c r="R279" i="21"/>
  <c r="P279" i="21"/>
  <c r="N279" i="21"/>
  <c r="U278" i="21"/>
  <c r="R278" i="21"/>
  <c r="P278" i="21"/>
  <c r="N278" i="21"/>
  <c r="U277" i="21"/>
  <c r="R277" i="21"/>
  <c r="P277" i="21"/>
  <c r="N277" i="21"/>
  <c r="U276" i="21"/>
  <c r="R276" i="21"/>
  <c r="P276" i="21"/>
  <c r="N276" i="21"/>
  <c r="U275" i="21"/>
  <c r="R275" i="21"/>
  <c r="P275" i="21"/>
  <c r="N275" i="21"/>
  <c r="U274" i="21"/>
  <c r="R274" i="21"/>
  <c r="P274" i="21"/>
  <c r="N274" i="21"/>
  <c r="U273" i="21"/>
  <c r="R273" i="21"/>
  <c r="P273" i="21"/>
  <c r="N273" i="21"/>
  <c r="U272" i="21"/>
  <c r="R272" i="21"/>
  <c r="P272" i="21"/>
  <c r="N272" i="21"/>
  <c r="U271" i="21"/>
  <c r="R271" i="21"/>
  <c r="P271" i="21"/>
  <c r="N271" i="21"/>
  <c r="U270" i="21"/>
  <c r="R270" i="21"/>
  <c r="P270" i="21"/>
  <c r="N270" i="21"/>
  <c r="U269" i="21"/>
  <c r="R269" i="21"/>
  <c r="P269" i="21"/>
  <c r="N269" i="21"/>
  <c r="U268" i="21"/>
  <c r="R268" i="21"/>
  <c r="P268" i="21"/>
  <c r="N268" i="21"/>
  <c r="U267" i="21"/>
  <c r="R267" i="21"/>
  <c r="P267" i="21"/>
  <c r="N267" i="21"/>
  <c r="U266" i="21"/>
  <c r="R266" i="21"/>
  <c r="P266" i="21"/>
  <c r="N266" i="21"/>
  <c r="U265" i="21"/>
  <c r="R265" i="21"/>
  <c r="P265" i="21"/>
  <c r="N265" i="21"/>
  <c r="U264" i="21"/>
  <c r="R264" i="21"/>
  <c r="P264" i="21"/>
  <c r="N264" i="21"/>
  <c r="U263" i="21"/>
  <c r="R263" i="21"/>
  <c r="P263" i="21"/>
  <c r="N263" i="21"/>
  <c r="U262" i="21"/>
  <c r="R262" i="21"/>
  <c r="P262" i="21"/>
  <c r="N262" i="21"/>
  <c r="U261" i="21"/>
  <c r="R261" i="21"/>
  <c r="P261" i="21"/>
  <c r="N261" i="21"/>
  <c r="U260" i="21"/>
  <c r="R260" i="21"/>
  <c r="P260" i="21"/>
  <c r="N260" i="21"/>
  <c r="U259" i="21"/>
  <c r="R259" i="21"/>
  <c r="P259" i="21"/>
  <c r="N259" i="21"/>
  <c r="U258" i="21"/>
  <c r="R258" i="21"/>
  <c r="P258" i="21"/>
  <c r="N258" i="21"/>
  <c r="U257" i="21"/>
  <c r="R257" i="21"/>
  <c r="P257" i="21"/>
  <c r="N257" i="21"/>
  <c r="U256" i="21"/>
  <c r="R256" i="21"/>
  <c r="P256" i="21"/>
  <c r="N256" i="21"/>
  <c r="U255" i="21"/>
  <c r="R255" i="21"/>
  <c r="P255" i="21"/>
  <c r="N255" i="21"/>
  <c r="U254" i="21"/>
  <c r="R254" i="21"/>
  <c r="P254" i="21"/>
  <c r="N254" i="21"/>
  <c r="U253" i="21"/>
  <c r="R253" i="21"/>
  <c r="P253" i="21"/>
  <c r="N253" i="21"/>
  <c r="U252" i="21"/>
  <c r="R252" i="21"/>
  <c r="P252" i="21"/>
  <c r="N252" i="21"/>
  <c r="U251" i="21"/>
  <c r="R251" i="21"/>
  <c r="P251" i="21"/>
  <c r="N251" i="21"/>
  <c r="U250" i="21"/>
  <c r="R250" i="21"/>
  <c r="P250" i="21"/>
  <c r="N250" i="21"/>
  <c r="U249" i="21"/>
  <c r="R249" i="21"/>
  <c r="P249" i="21"/>
  <c r="N249" i="21"/>
  <c r="U248" i="21"/>
  <c r="R248" i="21"/>
  <c r="P248" i="21"/>
  <c r="N248" i="21"/>
  <c r="U247" i="21"/>
  <c r="R247" i="21"/>
  <c r="P247" i="21"/>
  <c r="N247" i="21"/>
  <c r="U246" i="21"/>
  <c r="R246" i="21"/>
  <c r="P246" i="21"/>
  <c r="N246" i="21"/>
  <c r="U245" i="21"/>
  <c r="R245" i="21"/>
  <c r="P245" i="21"/>
  <c r="N245" i="21"/>
  <c r="U244" i="21"/>
  <c r="R244" i="21"/>
  <c r="P244" i="21"/>
  <c r="N244" i="21"/>
  <c r="U243" i="21"/>
  <c r="R243" i="21"/>
  <c r="P243" i="21"/>
  <c r="N243" i="21"/>
  <c r="U242" i="21"/>
  <c r="R242" i="21"/>
  <c r="P242" i="21"/>
  <c r="N242" i="21"/>
  <c r="U241" i="21"/>
  <c r="R241" i="21"/>
  <c r="P241" i="21"/>
  <c r="N241" i="21"/>
  <c r="U240" i="21"/>
  <c r="R240" i="21"/>
  <c r="P240" i="21"/>
  <c r="N240" i="21"/>
  <c r="U239" i="21"/>
  <c r="R239" i="21"/>
  <c r="P239" i="21"/>
  <c r="N239" i="21"/>
  <c r="U238" i="21"/>
  <c r="R238" i="21"/>
  <c r="P238" i="21"/>
  <c r="N238" i="21"/>
  <c r="U237" i="21"/>
  <c r="R237" i="21"/>
  <c r="P237" i="21"/>
  <c r="N237" i="21"/>
  <c r="U236" i="21"/>
  <c r="R236" i="21"/>
  <c r="P236" i="21"/>
  <c r="N236" i="21"/>
  <c r="U235" i="21"/>
  <c r="R235" i="21"/>
  <c r="P235" i="21"/>
  <c r="N235" i="21"/>
  <c r="U234" i="21"/>
  <c r="R234" i="21"/>
  <c r="P234" i="21"/>
  <c r="N234" i="21"/>
  <c r="U233" i="21"/>
  <c r="R233" i="21"/>
  <c r="P233" i="21"/>
  <c r="N233" i="21"/>
  <c r="U232" i="21"/>
  <c r="R232" i="21"/>
  <c r="P232" i="21"/>
  <c r="N232" i="21"/>
  <c r="U231" i="21"/>
  <c r="R231" i="21"/>
  <c r="P231" i="21"/>
  <c r="N231" i="21"/>
  <c r="U230" i="21"/>
  <c r="R230" i="21"/>
  <c r="P230" i="21"/>
  <c r="N230" i="21"/>
  <c r="U229" i="21"/>
  <c r="R229" i="21"/>
  <c r="P229" i="21"/>
  <c r="N229" i="21"/>
  <c r="U228" i="21"/>
  <c r="R228" i="21"/>
  <c r="P228" i="21"/>
  <c r="N228" i="21"/>
  <c r="U227" i="21"/>
  <c r="R227" i="21"/>
  <c r="P227" i="21"/>
  <c r="N227" i="21"/>
  <c r="U226" i="21"/>
  <c r="R226" i="21"/>
  <c r="P226" i="21"/>
  <c r="N226" i="21"/>
  <c r="U225" i="21"/>
  <c r="R225" i="21"/>
  <c r="P225" i="21"/>
  <c r="N225" i="21"/>
  <c r="U224" i="21"/>
  <c r="R224" i="21"/>
  <c r="P224" i="21"/>
  <c r="N224" i="21"/>
  <c r="U223" i="21"/>
  <c r="R223" i="21"/>
  <c r="P223" i="21"/>
  <c r="N223" i="21"/>
  <c r="U222" i="21"/>
  <c r="R222" i="21"/>
  <c r="P222" i="21"/>
  <c r="N222" i="21"/>
  <c r="U221" i="21"/>
  <c r="R221" i="21"/>
  <c r="P221" i="21"/>
  <c r="N221" i="21"/>
  <c r="U220" i="21"/>
  <c r="R220" i="21"/>
  <c r="P220" i="21"/>
  <c r="N220" i="21"/>
  <c r="U219" i="21"/>
  <c r="R219" i="21"/>
  <c r="P219" i="21"/>
  <c r="N219" i="21"/>
  <c r="U218" i="21"/>
  <c r="R218" i="21"/>
  <c r="P218" i="21"/>
  <c r="N218" i="21"/>
  <c r="U217" i="21"/>
  <c r="R217" i="21"/>
  <c r="P217" i="21"/>
  <c r="N217" i="21"/>
  <c r="U216" i="21"/>
  <c r="R216" i="21"/>
  <c r="P216" i="21"/>
  <c r="N216" i="21"/>
  <c r="U215" i="21"/>
  <c r="R215" i="21"/>
  <c r="P215" i="21"/>
  <c r="N215" i="21"/>
  <c r="U214" i="21"/>
  <c r="R214" i="21"/>
  <c r="P214" i="21"/>
  <c r="N214" i="21"/>
  <c r="U213" i="21"/>
  <c r="R213" i="21"/>
  <c r="P213" i="21"/>
  <c r="N213" i="21"/>
  <c r="U212" i="21"/>
  <c r="R212" i="21"/>
  <c r="P212" i="21"/>
  <c r="N212" i="21"/>
  <c r="U211" i="21"/>
  <c r="R211" i="21"/>
  <c r="P211" i="21"/>
  <c r="N211" i="21"/>
  <c r="U210" i="21"/>
  <c r="R210" i="21"/>
  <c r="P210" i="21"/>
  <c r="N210" i="21"/>
  <c r="U209" i="21"/>
  <c r="R209" i="21"/>
  <c r="P209" i="21"/>
  <c r="N209" i="21"/>
  <c r="U208" i="21"/>
  <c r="R208" i="21"/>
  <c r="P208" i="21"/>
  <c r="N208" i="21"/>
  <c r="U207" i="21"/>
  <c r="R207" i="21"/>
  <c r="P207" i="21"/>
  <c r="N207" i="21"/>
  <c r="U206" i="21"/>
  <c r="R206" i="21"/>
  <c r="P206" i="21"/>
  <c r="N206" i="21"/>
  <c r="U205" i="21"/>
  <c r="R205" i="21"/>
  <c r="P205" i="21"/>
  <c r="N205" i="21"/>
  <c r="U204" i="21"/>
  <c r="R204" i="21"/>
  <c r="P204" i="21"/>
  <c r="N204" i="21"/>
  <c r="U203" i="21"/>
  <c r="R203" i="21"/>
  <c r="P203" i="21"/>
  <c r="N203" i="21"/>
  <c r="U202" i="21"/>
  <c r="R202" i="21"/>
  <c r="P202" i="21"/>
  <c r="N202" i="21"/>
  <c r="U201" i="21"/>
  <c r="R201" i="21"/>
  <c r="P201" i="21"/>
  <c r="N201" i="21"/>
  <c r="U200" i="21"/>
  <c r="R200" i="21"/>
  <c r="P200" i="21"/>
  <c r="N200" i="21"/>
  <c r="U199" i="21"/>
  <c r="R199" i="21"/>
  <c r="P199" i="21"/>
  <c r="N199" i="21"/>
  <c r="U198" i="21"/>
  <c r="R198" i="21"/>
  <c r="P198" i="21"/>
  <c r="N198" i="21"/>
  <c r="U197" i="21"/>
  <c r="R197" i="21"/>
  <c r="P197" i="21"/>
  <c r="N197" i="21"/>
  <c r="U196" i="21"/>
  <c r="R196" i="21"/>
  <c r="P196" i="21"/>
  <c r="N196" i="21"/>
  <c r="U195" i="21"/>
  <c r="R195" i="21"/>
  <c r="P195" i="21"/>
  <c r="N195" i="21"/>
  <c r="U194" i="21"/>
  <c r="R194" i="21"/>
  <c r="P194" i="21"/>
  <c r="N194" i="21"/>
  <c r="U193" i="21"/>
  <c r="R193" i="21"/>
  <c r="P193" i="21"/>
  <c r="N193" i="21"/>
  <c r="U192" i="21"/>
  <c r="R192" i="21"/>
  <c r="P192" i="21"/>
  <c r="N192" i="21"/>
  <c r="U191" i="21"/>
  <c r="R191" i="21"/>
  <c r="P191" i="21"/>
  <c r="N191" i="21"/>
  <c r="U190" i="21"/>
  <c r="R190" i="21"/>
  <c r="P190" i="21"/>
  <c r="N190" i="21"/>
  <c r="U189" i="21"/>
  <c r="R189" i="21"/>
  <c r="P189" i="21"/>
  <c r="N189" i="21"/>
  <c r="U188" i="21"/>
  <c r="R188" i="21"/>
  <c r="P188" i="21"/>
  <c r="N188" i="21"/>
  <c r="U187" i="21"/>
  <c r="R187" i="21"/>
  <c r="P187" i="21"/>
  <c r="N187" i="21"/>
  <c r="U186" i="21"/>
  <c r="R186" i="21"/>
  <c r="P186" i="21"/>
  <c r="N186" i="21"/>
  <c r="U185" i="21"/>
  <c r="R185" i="21"/>
  <c r="P185" i="21"/>
  <c r="N185" i="21"/>
  <c r="U184" i="21"/>
  <c r="R184" i="21"/>
  <c r="P184" i="21"/>
  <c r="N184" i="21"/>
  <c r="U183" i="21"/>
  <c r="R183" i="21"/>
  <c r="P183" i="21"/>
  <c r="N183" i="21"/>
  <c r="U182" i="21"/>
  <c r="R182" i="21"/>
  <c r="P182" i="21"/>
  <c r="N182" i="21"/>
  <c r="U181" i="21"/>
  <c r="R181" i="21"/>
  <c r="P181" i="21"/>
  <c r="N181" i="21"/>
  <c r="U180" i="21"/>
  <c r="R180" i="21"/>
  <c r="P180" i="21"/>
  <c r="N180" i="21"/>
  <c r="U179" i="21"/>
  <c r="R179" i="21"/>
  <c r="P179" i="21"/>
  <c r="N179" i="21"/>
  <c r="U178" i="21"/>
  <c r="R178" i="21"/>
  <c r="P178" i="21"/>
  <c r="N178" i="21"/>
  <c r="U177" i="21"/>
  <c r="R177" i="21"/>
  <c r="P177" i="21"/>
  <c r="N177" i="21"/>
  <c r="U176" i="21"/>
  <c r="R176" i="21"/>
  <c r="P176" i="21"/>
  <c r="N176" i="21"/>
  <c r="U175" i="21"/>
  <c r="R175" i="21"/>
  <c r="P175" i="21"/>
  <c r="N175" i="21"/>
  <c r="U174" i="21"/>
  <c r="R174" i="21"/>
  <c r="P174" i="21"/>
  <c r="N174" i="21"/>
  <c r="U173" i="21"/>
  <c r="R173" i="21"/>
  <c r="P173" i="21"/>
  <c r="N173" i="21"/>
  <c r="U172" i="21"/>
  <c r="R172" i="21"/>
  <c r="P172" i="21"/>
  <c r="N172" i="21"/>
  <c r="U171" i="21"/>
  <c r="R171" i="21"/>
  <c r="P171" i="21"/>
  <c r="N171" i="21"/>
  <c r="U170" i="21"/>
  <c r="R170" i="21"/>
  <c r="P170" i="21"/>
  <c r="N170" i="21"/>
  <c r="U169" i="21"/>
  <c r="R169" i="21"/>
  <c r="P169" i="21"/>
  <c r="N169" i="21"/>
  <c r="U168" i="21"/>
  <c r="R168" i="21"/>
  <c r="P168" i="21"/>
  <c r="N168" i="21"/>
  <c r="U167" i="21"/>
  <c r="R167" i="21"/>
  <c r="P167" i="21"/>
  <c r="N167" i="21"/>
  <c r="U166" i="21"/>
  <c r="R166" i="21"/>
  <c r="P166" i="21"/>
  <c r="N166" i="21"/>
  <c r="U165" i="21"/>
  <c r="R165" i="21"/>
  <c r="P165" i="21"/>
  <c r="N165" i="21"/>
  <c r="U164" i="21"/>
  <c r="R164" i="21"/>
  <c r="P164" i="21"/>
  <c r="N164" i="21"/>
  <c r="U163" i="21"/>
  <c r="R163" i="21"/>
  <c r="P163" i="21"/>
  <c r="N163" i="21"/>
  <c r="U162" i="21"/>
  <c r="R162" i="21"/>
  <c r="P162" i="21"/>
  <c r="N162" i="21"/>
  <c r="U161" i="21"/>
  <c r="R161" i="21"/>
  <c r="P161" i="21"/>
  <c r="N161" i="21"/>
  <c r="U160" i="21"/>
  <c r="R160" i="21"/>
  <c r="P160" i="21"/>
  <c r="N160" i="21"/>
  <c r="U159" i="21"/>
  <c r="R159" i="21"/>
  <c r="P159" i="21"/>
  <c r="N159" i="21"/>
  <c r="U158" i="21"/>
  <c r="R158" i="21"/>
  <c r="P158" i="21"/>
  <c r="N158" i="21"/>
  <c r="U157" i="21"/>
  <c r="R157" i="21"/>
  <c r="P157" i="21"/>
  <c r="N157" i="21"/>
  <c r="U156" i="21"/>
  <c r="R156" i="21"/>
  <c r="P156" i="21"/>
  <c r="N156" i="21"/>
  <c r="U155" i="21"/>
  <c r="R155" i="21"/>
  <c r="P155" i="21"/>
  <c r="N155" i="21"/>
  <c r="U154" i="21"/>
  <c r="R154" i="21"/>
  <c r="P154" i="21"/>
  <c r="N154" i="21"/>
  <c r="U153" i="21"/>
  <c r="R153" i="21"/>
  <c r="P153" i="21"/>
  <c r="N153" i="21"/>
  <c r="U152" i="21"/>
  <c r="R152" i="21"/>
  <c r="P152" i="21"/>
  <c r="N152" i="21"/>
  <c r="U151" i="21"/>
  <c r="R151" i="21"/>
  <c r="P151" i="21"/>
  <c r="N151" i="21"/>
  <c r="U150" i="21"/>
  <c r="R150" i="21"/>
  <c r="P150" i="21"/>
  <c r="N150" i="21"/>
  <c r="U149" i="21"/>
  <c r="R149" i="21"/>
  <c r="P149" i="21"/>
  <c r="N149" i="21"/>
  <c r="U148" i="21"/>
  <c r="R148" i="21"/>
  <c r="P148" i="21"/>
  <c r="N148" i="21"/>
  <c r="U147" i="21"/>
  <c r="R147" i="21"/>
  <c r="P147" i="21"/>
  <c r="N147" i="21"/>
  <c r="U146" i="21"/>
  <c r="R146" i="21"/>
  <c r="P146" i="21"/>
  <c r="N146" i="21"/>
  <c r="U145" i="21"/>
  <c r="R145" i="21"/>
  <c r="P145" i="21"/>
  <c r="N145" i="21"/>
  <c r="U144" i="21"/>
  <c r="R144" i="21"/>
  <c r="P144" i="21"/>
  <c r="N144" i="21"/>
  <c r="U143" i="21"/>
  <c r="R143" i="21"/>
  <c r="P143" i="21"/>
  <c r="N143" i="21"/>
  <c r="U142" i="21"/>
  <c r="R142" i="21"/>
  <c r="P142" i="21"/>
  <c r="N142" i="21"/>
  <c r="U141" i="21"/>
  <c r="R141" i="21"/>
  <c r="P141" i="21"/>
  <c r="N141" i="21"/>
  <c r="U140" i="21"/>
  <c r="R140" i="21"/>
  <c r="P140" i="21"/>
  <c r="N140" i="21"/>
  <c r="U139" i="21"/>
  <c r="R139" i="21"/>
  <c r="P139" i="21"/>
  <c r="N139" i="21"/>
  <c r="U138" i="21"/>
  <c r="R138" i="21"/>
  <c r="P138" i="21"/>
  <c r="N138" i="21"/>
  <c r="U137" i="21"/>
  <c r="R137" i="21"/>
  <c r="P137" i="21"/>
  <c r="N137" i="21"/>
  <c r="U136" i="21"/>
  <c r="R136" i="21"/>
  <c r="P136" i="21"/>
  <c r="N136" i="21"/>
  <c r="U135" i="21"/>
  <c r="R135" i="21"/>
  <c r="P135" i="21"/>
  <c r="N135" i="21"/>
  <c r="U134" i="21"/>
  <c r="R134" i="21"/>
  <c r="P134" i="21"/>
  <c r="N134" i="21"/>
  <c r="U133" i="21"/>
  <c r="R133" i="21"/>
  <c r="P133" i="21"/>
  <c r="N133" i="21"/>
  <c r="U132" i="21"/>
  <c r="R132" i="21"/>
  <c r="P132" i="21"/>
  <c r="N132" i="21"/>
  <c r="U131" i="21"/>
  <c r="R131" i="21"/>
  <c r="P131" i="21"/>
  <c r="N131" i="21"/>
  <c r="U130" i="21"/>
  <c r="R130" i="21"/>
  <c r="P130" i="21"/>
  <c r="N130" i="21"/>
  <c r="U129" i="21"/>
  <c r="R129" i="21"/>
  <c r="P129" i="21"/>
  <c r="N129" i="21"/>
  <c r="U128" i="21"/>
  <c r="R128" i="21"/>
  <c r="P128" i="21"/>
  <c r="N128" i="21"/>
  <c r="U127" i="21"/>
  <c r="R127" i="21"/>
  <c r="P127" i="21"/>
  <c r="N127" i="21"/>
  <c r="U126" i="21"/>
  <c r="R126" i="21"/>
  <c r="P126" i="21"/>
  <c r="N126" i="21"/>
  <c r="U125" i="21"/>
  <c r="R125" i="21"/>
  <c r="P125" i="21"/>
  <c r="N125" i="21"/>
  <c r="U124" i="21"/>
  <c r="R124" i="21"/>
  <c r="P124" i="21"/>
  <c r="N124" i="21"/>
  <c r="U123" i="21"/>
  <c r="R123" i="21"/>
  <c r="P123" i="21"/>
  <c r="N123" i="21"/>
  <c r="U122" i="21"/>
  <c r="R122" i="21"/>
  <c r="P122" i="21"/>
  <c r="N122" i="21"/>
  <c r="U121" i="21"/>
  <c r="R121" i="21"/>
  <c r="P121" i="21"/>
  <c r="N121" i="21"/>
  <c r="U120" i="21"/>
  <c r="R120" i="21"/>
  <c r="P120" i="21"/>
  <c r="N120" i="21"/>
  <c r="U119" i="21"/>
  <c r="R119" i="21"/>
  <c r="P119" i="21"/>
  <c r="N119" i="21"/>
  <c r="U118" i="21"/>
  <c r="R118" i="21"/>
  <c r="P118" i="21"/>
  <c r="N118" i="21"/>
  <c r="U117" i="21"/>
  <c r="R117" i="21"/>
  <c r="P117" i="21"/>
  <c r="N117" i="21"/>
  <c r="U116" i="21"/>
  <c r="R116" i="21"/>
  <c r="P116" i="21"/>
  <c r="N116" i="21"/>
  <c r="U115" i="21"/>
  <c r="R115" i="21"/>
  <c r="P115" i="21"/>
  <c r="N115" i="21"/>
  <c r="U114" i="21"/>
  <c r="R114" i="21"/>
  <c r="P114" i="21"/>
  <c r="N114" i="21"/>
  <c r="U113" i="21"/>
  <c r="R113" i="21"/>
  <c r="P113" i="21"/>
  <c r="N113" i="21"/>
  <c r="U112" i="21"/>
  <c r="R112" i="21"/>
  <c r="P112" i="21"/>
  <c r="N112" i="21"/>
  <c r="U111" i="21"/>
  <c r="R111" i="21"/>
  <c r="P111" i="21"/>
  <c r="N111" i="21"/>
  <c r="U110" i="21"/>
  <c r="R110" i="21"/>
  <c r="P110" i="21"/>
  <c r="N110" i="21"/>
  <c r="U109" i="21"/>
  <c r="R109" i="21"/>
  <c r="P109" i="21"/>
  <c r="N109" i="21"/>
  <c r="U108" i="21"/>
  <c r="R108" i="21"/>
  <c r="P108" i="21"/>
  <c r="N108" i="21"/>
  <c r="U107" i="21"/>
  <c r="R107" i="21"/>
  <c r="P107" i="21"/>
  <c r="N107" i="21"/>
  <c r="U106" i="21"/>
  <c r="R106" i="21"/>
  <c r="P106" i="21"/>
  <c r="N106" i="21"/>
  <c r="U105" i="21"/>
  <c r="R105" i="21"/>
  <c r="P105" i="21"/>
  <c r="N105" i="21"/>
  <c r="U104" i="21"/>
  <c r="R104" i="21"/>
  <c r="P104" i="21"/>
  <c r="N104" i="21"/>
  <c r="U103" i="21"/>
  <c r="R103" i="21"/>
  <c r="P103" i="21"/>
  <c r="N103" i="21"/>
  <c r="U102" i="21"/>
  <c r="R102" i="21"/>
  <c r="P102" i="21"/>
  <c r="N102" i="21"/>
  <c r="U101" i="21"/>
  <c r="R101" i="21"/>
  <c r="P101" i="21"/>
  <c r="N101" i="21"/>
  <c r="U100" i="21"/>
  <c r="R100" i="21"/>
  <c r="P100" i="21"/>
  <c r="N100" i="21"/>
  <c r="U99" i="21"/>
  <c r="R99" i="21"/>
  <c r="P99" i="21"/>
  <c r="N99" i="21"/>
  <c r="U98" i="21"/>
  <c r="R98" i="21"/>
  <c r="P98" i="21"/>
  <c r="N98" i="21"/>
  <c r="U97" i="21"/>
  <c r="R97" i="21"/>
  <c r="P97" i="21"/>
  <c r="N97" i="21"/>
  <c r="U96" i="21"/>
  <c r="R96" i="21"/>
  <c r="P96" i="21"/>
  <c r="N96" i="21"/>
  <c r="U95" i="21"/>
  <c r="R95" i="21"/>
  <c r="P95" i="21"/>
  <c r="N95" i="21"/>
  <c r="U94" i="21"/>
  <c r="R94" i="21"/>
  <c r="P94" i="21"/>
  <c r="N94" i="21"/>
  <c r="U93" i="21"/>
  <c r="R93" i="21"/>
  <c r="P93" i="21"/>
  <c r="N93" i="21"/>
  <c r="U92" i="21"/>
  <c r="R92" i="21"/>
  <c r="P92" i="21"/>
  <c r="N92" i="21"/>
  <c r="U91" i="21"/>
  <c r="R91" i="21"/>
  <c r="P91" i="21"/>
  <c r="N91" i="21"/>
  <c r="U90" i="21"/>
  <c r="R90" i="21"/>
  <c r="P90" i="21"/>
  <c r="N90" i="21"/>
  <c r="U89" i="21"/>
  <c r="R89" i="21"/>
  <c r="P89" i="21"/>
  <c r="N89" i="21"/>
  <c r="U88" i="21"/>
  <c r="R88" i="21"/>
  <c r="P88" i="21"/>
  <c r="N88" i="21"/>
  <c r="U87" i="21"/>
  <c r="R87" i="21"/>
  <c r="P87" i="21"/>
  <c r="N87" i="21"/>
  <c r="U86" i="21"/>
  <c r="R86" i="21"/>
  <c r="P86" i="21"/>
  <c r="N86" i="21"/>
  <c r="U85" i="21"/>
  <c r="R85" i="21"/>
  <c r="P85" i="21"/>
  <c r="N85" i="21"/>
  <c r="U84" i="21"/>
  <c r="R84" i="21"/>
  <c r="P84" i="21"/>
  <c r="N84" i="21"/>
  <c r="U83" i="21"/>
  <c r="R83" i="21"/>
  <c r="P83" i="21"/>
  <c r="N83" i="21"/>
  <c r="U82" i="21"/>
  <c r="R82" i="21"/>
  <c r="P82" i="21"/>
  <c r="N82" i="21"/>
  <c r="U81" i="21"/>
  <c r="R81" i="21"/>
  <c r="P81" i="21"/>
  <c r="N81" i="21"/>
  <c r="U80" i="21"/>
  <c r="R80" i="21"/>
  <c r="P80" i="21"/>
  <c r="N80" i="21"/>
  <c r="U79" i="21"/>
  <c r="R79" i="21"/>
  <c r="P79" i="21"/>
  <c r="N79" i="21"/>
  <c r="U78" i="21"/>
  <c r="R78" i="21"/>
  <c r="P78" i="21"/>
  <c r="N78" i="21"/>
  <c r="U77" i="21"/>
  <c r="R77" i="21"/>
  <c r="P77" i="21"/>
  <c r="N77" i="21"/>
  <c r="U76" i="21"/>
  <c r="R76" i="21"/>
  <c r="P76" i="21"/>
  <c r="N76" i="21"/>
  <c r="U75" i="21"/>
  <c r="R75" i="21"/>
  <c r="P75" i="21"/>
  <c r="N75" i="21"/>
  <c r="U74" i="21"/>
  <c r="R74" i="21"/>
  <c r="P74" i="21"/>
  <c r="N74" i="21"/>
  <c r="U73" i="21"/>
  <c r="R73" i="21"/>
  <c r="P73" i="21"/>
  <c r="N73" i="21"/>
  <c r="U72" i="21"/>
  <c r="R72" i="21"/>
  <c r="P72" i="21"/>
  <c r="N72" i="21"/>
  <c r="U71" i="21"/>
  <c r="R71" i="21"/>
  <c r="P71" i="21"/>
  <c r="N71" i="21"/>
  <c r="U70" i="21"/>
  <c r="R70" i="21"/>
  <c r="P70" i="21"/>
  <c r="N70" i="21"/>
  <c r="U69" i="21"/>
  <c r="R69" i="21"/>
  <c r="P69" i="21"/>
  <c r="N69" i="21"/>
  <c r="U68" i="21"/>
  <c r="R68" i="21"/>
  <c r="P68" i="21"/>
  <c r="N68" i="21"/>
  <c r="U67" i="21"/>
  <c r="R67" i="21"/>
  <c r="P67" i="21"/>
  <c r="N67" i="21"/>
  <c r="U66" i="21"/>
  <c r="R66" i="21"/>
  <c r="P66" i="21"/>
  <c r="N66" i="21"/>
  <c r="U65" i="21"/>
  <c r="R65" i="21"/>
  <c r="P65" i="21"/>
  <c r="N65" i="21"/>
  <c r="U64" i="21"/>
  <c r="R64" i="21"/>
  <c r="P64" i="21"/>
  <c r="N64" i="21"/>
  <c r="U63" i="21"/>
  <c r="R63" i="21"/>
  <c r="P63" i="21"/>
  <c r="N63" i="21"/>
  <c r="U62" i="21"/>
  <c r="R62" i="21"/>
  <c r="P62" i="21"/>
  <c r="N62" i="21"/>
  <c r="U61" i="21"/>
  <c r="R61" i="21"/>
  <c r="P61" i="21"/>
  <c r="N61" i="21"/>
  <c r="U60" i="21"/>
  <c r="R60" i="21"/>
  <c r="P60" i="21"/>
  <c r="N60" i="21"/>
  <c r="U59" i="21"/>
  <c r="R59" i="21"/>
  <c r="P59" i="21"/>
  <c r="N59" i="21"/>
  <c r="U58" i="21"/>
  <c r="R58" i="21"/>
  <c r="P58" i="21"/>
  <c r="N58" i="21"/>
  <c r="U57" i="21"/>
  <c r="R57" i="21"/>
  <c r="P57" i="21"/>
  <c r="N57" i="21"/>
  <c r="U56" i="21"/>
  <c r="R56" i="21"/>
  <c r="P56" i="21"/>
  <c r="N56" i="21"/>
  <c r="U55" i="21"/>
  <c r="R55" i="21"/>
  <c r="P55" i="21"/>
  <c r="N55" i="21"/>
  <c r="U54" i="21"/>
  <c r="R54" i="21"/>
  <c r="P54" i="21"/>
  <c r="N54" i="21"/>
  <c r="U53" i="21"/>
  <c r="R53" i="21"/>
  <c r="P53" i="21"/>
  <c r="N53" i="21"/>
  <c r="U52" i="21"/>
  <c r="R52" i="21"/>
  <c r="P52" i="21"/>
  <c r="N52" i="21"/>
  <c r="U51" i="21"/>
  <c r="R51" i="21"/>
  <c r="P51" i="21"/>
  <c r="N51" i="21"/>
  <c r="U50" i="21"/>
  <c r="R50" i="21"/>
  <c r="P50" i="21"/>
  <c r="N50" i="21"/>
  <c r="U49" i="21"/>
  <c r="R49" i="21"/>
  <c r="P49" i="21"/>
  <c r="N49" i="21"/>
  <c r="U48" i="21"/>
  <c r="R48" i="21"/>
  <c r="P48" i="21"/>
  <c r="N48" i="21"/>
  <c r="U47" i="21"/>
  <c r="R47" i="21"/>
  <c r="P47" i="21"/>
  <c r="N47" i="21"/>
  <c r="U46" i="21"/>
  <c r="R46" i="21"/>
  <c r="P46" i="21"/>
  <c r="N46" i="21"/>
  <c r="U45" i="21"/>
  <c r="R45" i="21"/>
  <c r="P45" i="21"/>
  <c r="N45" i="21"/>
  <c r="U44" i="21"/>
  <c r="R44" i="21"/>
  <c r="P44" i="21"/>
  <c r="N44" i="21"/>
  <c r="U43" i="21"/>
  <c r="R43" i="21"/>
  <c r="P43" i="21"/>
  <c r="N43" i="21"/>
  <c r="U42" i="21"/>
  <c r="R42" i="21"/>
  <c r="P42" i="21"/>
  <c r="N42" i="21"/>
  <c r="U41" i="21"/>
  <c r="R41" i="21"/>
  <c r="P41" i="21"/>
  <c r="N41" i="21"/>
  <c r="U40" i="21"/>
  <c r="R40" i="21"/>
  <c r="P40" i="21"/>
  <c r="N40" i="21"/>
  <c r="U39" i="21"/>
  <c r="R39" i="21"/>
  <c r="P39" i="21"/>
  <c r="N39" i="21"/>
  <c r="U38" i="21"/>
  <c r="R38" i="21"/>
  <c r="P38" i="21"/>
  <c r="N38" i="21"/>
  <c r="U37" i="21"/>
  <c r="R37" i="21"/>
  <c r="P37" i="21"/>
  <c r="N37" i="21"/>
  <c r="U36" i="21"/>
  <c r="R36" i="21"/>
  <c r="P36" i="21"/>
  <c r="N36" i="21"/>
  <c r="U35" i="21"/>
  <c r="R35" i="21"/>
  <c r="P35" i="21"/>
  <c r="N35" i="21"/>
  <c r="U34" i="21"/>
  <c r="R34" i="21"/>
  <c r="P34" i="21"/>
  <c r="N34" i="21"/>
  <c r="U33" i="21"/>
  <c r="R33" i="21"/>
  <c r="P33" i="21"/>
  <c r="N33" i="21"/>
  <c r="U32" i="21"/>
  <c r="R32" i="21"/>
  <c r="P32" i="21"/>
  <c r="N32" i="21"/>
  <c r="U31" i="21"/>
  <c r="R31" i="21"/>
  <c r="P31" i="21"/>
  <c r="N31" i="21"/>
  <c r="U30" i="21"/>
  <c r="R30" i="21"/>
  <c r="P30" i="21"/>
  <c r="N30" i="21"/>
  <c r="U29" i="21"/>
  <c r="R29" i="21"/>
  <c r="P29" i="21"/>
  <c r="N29" i="21"/>
  <c r="U28" i="21"/>
  <c r="R28" i="21"/>
  <c r="P28" i="21"/>
  <c r="N28" i="21"/>
  <c r="U27" i="21"/>
  <c r="R27" i="21"/>
  <c r="P27" i="21"/>
  <c r="N27" i="21"/>
  <c r="U26" i="21"/>
  <c r="R26" i="21"/>
  <c r="P26" i="21"/>
  <c r="N26" i="21"/>
  <c r="U25" i="21"/>
  <c r="R25" i="21"/>
  <c r="P25" i="21"/>
  <c r="N25" i="21"/>
  <c r="U24" i="21"/>
  <c r="R24" i="21"/>
  <c r="P24" i="21"/>
  <c r="N24" i="21"/>
  <c r="U23" i="21"/>
  <c r="R23" i="21"/>
  <c r="P23" i="21"/>
  <c r="N23" i="21"/>
  <c r="U22" i="21"/>
  <c r="R22" i="21"/>
  <c r="P22" i="21"/>
  <c r="N22" i="21"/>
  <c r="U21" i="21"/>
  <c r="R21" i="21"/>
  <c r="P21" i="21"/>
  <c r="N21" i="21"/>
  <c r="U20" i="21"/>
  <c r="R20" i="21"/>
  <c r="P20" i="21"/>
  <c r="N20" i="21"/>
  <c r="U19" i="21"/>
  <c r="R19" i="21"/>
  <c r="P19" i="21"/>
  <c r="N19" i="21"/>
  <c r="U18" i="21"/>
  <c r="R18" i="21"/>
  <c r="P18" i="21"/>
  <c r="N18" i="21"/>
  <c r="U17" i="21"/>
  <c r="R17" i="21"/>
  <c r="P17" i="21"/>
  <c r="N17" i="21"/>
  <c r="U16" i="21"/>
  <c r="R16" i="21"/>
  <c r="P16" i="21"/>
  <c r="N16" i="21"/>
  <c r="U15" i="21"/>
  <c r="R15" i="21"/>
  <c r="P15" i="21"/>
  <c r="N15" i="21"/>
  <c r="U14" i="21"/>
  <c r="R14" i="21"/>
  <c r="P14" i="21"/>
  <c r="N14" i="21"/>
  <c r="U13" i="21"/>
  <c r="R13" i="21"/>
  <c r="P13" i="21"/>
  <c r="N13" i="21"/>
  <c r="U12" i="21"/>
  <c r="R12" i="21"/>
  <c r="P12" i="21"/>
  <c r="N12" i="21"/>
  <c r="U11" i="21"/>
  <c r="R11" i="21"/>
  <c r="P11" i="21"/>
  <c r="N11" i="21"/>
  <c r="U10" i="21"/>
  <c r="R10" i="21"/>
  <c r="P10" i="21"/>
  <c r="N10" i="21"/>
  <c r="U9" i="21"/>
  <c r="R9" i="21"/>
  <c r="P9" i="21"/>
  <c r="N9" i="21"/>
  <c r="U8" i="21"/>
  <c r="R8" i="21"/>
  <c r="P8" i="21"/>
  <c r="N8" i="21"/>
  <c r="U7" i="21"/>
  <c r="R7" i="21"/>
  <c r="P7" i="21"/>
  <c r="N7" i="21"/>
  <c r="U6" i="21"/>
  <c r="R6" i="21"/>
  <c r="P6" i="21"/>
  <c r="N6" i="21"/>
  <c r="U5" i="21"/>
  <c r="R5" i="21"/>
  <c r="P5" i="21"/>
  <c r="N5" i="21"/>
  <c r="U4" i="21"/>
  <c r="R4" i="21"/>
  <c r="P4" i="21"/>
  <c r="N4" i="21"/>
  <c r="U3" i="21"/>
  <c r="R3" i="21"/>
  <c r="P3" i="21"/>
  <c r="N3" i="21"/>
  <c r="U2" i="21"/>
  <c r="R2" i="21"/>
  <c r="P2" i="21"/>
  <c r="N2" i="21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633" i="16"/>
  <c r="G634" i="16"/>
  <c r="G635" i="16"/>
  <c r="G636" i="16"/>
  <c r="G637" i="16"/>
  <c r="G638" i="16"/>
  <c r="G639" i="16"/>
  <c r="G640" i="16"/>
  <c r="G641" i="16"/>
  <c r="G642" i="16"/>
  <c r="G643" i="16"/>
  <c r="G644" i="16"/>
  <c r="G645" i="16"/>
  <c r="G646" i="16"/>
  <c r="G647" i="16"/>
  <c r="G648" i="16"/>
  <c r="G649" i="16"/>
  <c r="G650" i="16"/>
  <c r="G651" i="16"/>
  <c r="G652" i="16"/>
  <c r="G653" i="16"/>
  <c r="G654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G698" i="16"/>
  <c r="G699" i="16"/>
  <c r="G700" i="16"/>
  <c r="G701" i="16"/>
  <c r="G702" i="16"/>
  <c r="G703" i="16"/>
  <c r="G704" i="16"/>
  <c r="G705" i="16"/>
  <c r="G706" i="16"/>
  <c r="G707" i="16"/>
  <c r="G708" i="16"/>
  <c r="G709" i="16"/>
  <c r="G710" i="16"/>
  <c r="G711" i="16"/>
  <c r="G712" i="16"/>
  <c r="G713" i="16"/>
  <c r="G714" i="16"/>
  <c r="G715" i="16"/>
  <c r="G716" i="16"/>
  <c r="G717" i="16"/>
  <c r="G718" i="16"/>
  <c r="G719" i="16"/>
  <c r="G720" i="16"/>
  <c r="G721" i="16"/>
  <c r="G722" i="16"/>
  <c r="G723" i="16"/>
  <c r="G724" i="16"/>
  <c r="G725" i="16"/>
  <c r="G726" i="16"/>
  <c r="G727" i="16"/>
  <c r="G728" i="16"/>
  <c r="G729" i="16"/>
  <c r="G730" i="16"/>
  <c r="G731" i="16"/>
  <c r="G732" i="16"/>
  <c r="G733" i="16"/>
  <c r="G734" i="16"/>
  <c r="G735" i="16"/>
  <c r="G736" i="16"/>
  <c r="G737" i="16"/>
  <c r="G738" i="16"/>
  <c r="G739" i="16"/>
  <c r="G740" i="16"/>
  <c r="G741" i="16"/>
  <c r="G742" i="16"/>
  <c r="G743" i="16"/>
  <c r="G744" i="16"/>
  <c r="G745" i="16"/>
  <c r="G746" i="16"/>
  <c r="G747" i="16"/>
  <c r="G748" i="16"/>
  <c r="G749" i="16"/>
  <c r="G750" i="16"/>
  <c r="G751" i="16"/>
  <c r="G752" i="16"/>
  <c r="G753" i="16"/>
  <c r="G754" i="16"/>
  <c r="G755" i="16"/>
  <c r="G756" i="16"/>
  <c r="G757" i="16"/>
  <c r="G758" i="16"/>
  <c r="G759" i="16"/>
  <c r="G760" i="16"/>
  <c r="G761" i="16"/>
  <c r="G762" i="16"/>
  <c r="G763" i="16"/>
  <c r="G764" i="16"/>
  <c r="G765" i="16"/>
  <c r="G766" i="16"/>
  <c r="G767" i="16"/>
  <c r="G768" i="16"/>
  <c r="G769" i="16"/>
  <c r="G770" i="16"/>
  <c r="G771" i="16"/>
  <c r="G772" i="16"/>
  <c r="G773" i="16"/>
  <c r="G774" i="16"/>
  <c r="G775" i="16"/>
  <c r="G776" i="16"/>
  <c r="G777" i="16"/>
  <c r="G778" i="16"/>
  <c r="G779" i="16"/>
  <c r="G780" i="16"/>
  <c r="G781" i="16"/>
  <c r="G782" i="16"/>
  <c r="G783" i="16"/>
  <c r="G784" i="16"/>
  <c r="G785" i="16"/>
  <c r="G786" i="16"/>
  <c r="G787" i="16"/>
  <c r="G788" i="16"/>
  <c r="G789" i="16"/>
  <c r="G790" i="16"/>
  <c r="G791" i="16"/>
  <c r="G792" i="16"/>
  <c r="G793" i="16"/>
  <c r="G794" i="16"/>
  <c r="G795" i="16"/>
  <c r="G796" i="16"/>
  <c r="G797" i="16"/>
  <c r="G798" i="16"/>
  <c r="G799" i="16"/>
  <c r="G800" i="16"/>
  <c r="G801" i="16"/>
  <c r="G802" i="16"/>
  <c r="G803" i="16"/>
  <c r="G804" i="16"/>
  <c r="G805" i="16"/>
  <c r="G806" i="16"/>
  <c r="G807" i="16"/>
  <c r="G808" i="16"/>
  <c r="G809" i="16"/>
  <c r="G810" i="16"/>
  <c r="G811" i="16"/>
  <c r="G812" i="16"/>
  <c r="G813" i="16"/>
  <c r="G814" i="16"/>
  <c r="G815" i="16"/>
  <c r="G816" i="16"/>
  <c r="G817" i="16"/>
  <c r="G818" i="16"/>
  <c r="G819" i="16"/>
  <c r="G820" i="16"/>
  <c r="G821" i="16"/>
  <c r="G822" i="16"/>
  <c r="G823" i="16"/>
  <c r="G824" i="16"/>
  <c r="G825" i="16"/>
  <c r="G826" i="16"/>
  <c r="G827" i="16"/>
  <c r="G828" i="16"/>
  <c r="G829" i="16"/>
  <c r="G830" i="16"/>
  <c r="G831" i="16"/>
  <c r="G832" i="16"/>
  <c r="G833" i="16"/>
  <c r="G834" i="16"/>
  <c r="G835" i="16"/>
  <c r="G836" i="16"/>
  <c r="G837" i="16"/>
  <c r="G838" i="16"/>
  <c r="G839" i="16"/>
  <c r="G840" i="16"/>
  <c r="G841" i="16"/>
  <c r="G842" i="16"/>
  <c r="G843" i="16"/>
  <c r="G844" i="16"/>
  <c r="G845" i="16"/>
  <c r="G846" i="16"/>
  <c r="G847" i="16"/>
  <c r="G848" i="16"/>
  <c r="G849" i="16"/>
  <c r="G850" i="16"/>
  <c r="G851" i="16"/>
  <c r="G852" i="16"/>
  <c r="G853" i="16"/>
  <c r="G854" i="16"/>
  <c r="G855" i="16"/>
  <c r="G856" i="16"/>
  <c r="G857" i="16"/>
  <c r="G858" i="16"/>
  <c r="G859" i="16"/>
  <c r="G860" i="16"/>
  <c r="G861" i="16"/>
  <c r="G862" i="16"/>
  <c r="G863" i="16"/>
  <c r="G864" i="16"/>
  <c r="G865" i="16"/>
  <c r="G866" i="16"/>
  <c r="G867" i="16"/>
  <c r="G868" i="16"/>
  <c r="G869" i="16"/>
  <c r="G870" i="16"/>
  <c r="G871" i="16"/>
  <c r="G872" i="16"/>
  <c r="G873" i="16"/>
  <c r="G874" i="16"/>
  <c r="G875" i="16"/>
  <c r="G876" i="16"/>
  <c r="G877" i="16"/>
  <c r="G878" i="16"/>
  <c r="G879" i="16"/>
  <c r="G880" i="16"/>
  <c r="G881" i="16"/>
  <c r="G882" i="16"/>
  <c r="G883" i="16"/>
  <c r="G884" i="16"/>
  <c r="G885" i="16"/>
  <c r="G886" i="16"/>
  <c r="G887" i="16"/>
  <c r="G888" i="16"/>
  <c r="G889" i="16"/>
  <c r="G890" i="16"/>
  <c r="G891" i="16"/>
  <c r="G892" i="16"/>
  <c r="G893" i="16"/>
  <c r="G894" i="16"/>
  <c r="G895" i="16"/>
  <c r="G896" i="16"/>
  <c r="G897" i="16"/>
  <c r="G898" i="16"/>
  <c r="G899" i="16"/>
  <c r="G900" i="16"/>
  <c r="G901" i="16"/>
  <c r="G902" i="16"/>
  <c r="G903" i="16"/>
  <c r="G904" i="16"/>
  <c r="G905" i="16"/>
  <c r="G906" i="16"/>
  <c r="G907" i="16"/>
  <c r="G908" i="16"/>
  <c r="G909" i="16"/>
  <c r="G910" i="16"/>
  <c r="G911" i="16"/>
  <c r="G912" i="16"/>
  <c r="G913" i="16"/>
  <c r="G914" i="16"/>
  <c r="G915" i="16"/>
  <c r="G916" i="16"/>
  <c r="G917" i="16"/>
  <c r="G918" i="16"/>
  <c r="G919" i="16"/>
  <c r="G920" i="16"/>
  <c r="G921" i="16"/>
  <c r="G922" i="16"/>
  <c r="G923" i="16"/>
  <c r="G924" i="16"/>
  <c r="G925" i="16"/>
  <c r="G926" i="16"/>
  <c r="G927" i="16"/>
  <c r="G928" i="16"/>
  <c r="G929" i="16"/>
  <c r="G930" i="16"/>
  <c r="G931" i="16"/>
  <c r="G932" i="16"/>
  <c r="G933" i="16"/>
  <c r="G934" i="16"/>
  <c r="G935" i="16"/>
  <c r="G936" i="16"/>
  <c r="G937" i="16"/>
  <c r="G938" i="16"/>
  <c r="G939" i="16"/>
  <c r="G940" i="16"/>
  <c r="G941" i="16"/>
  <c r="G942" i="16"/>
  <c r="G943" i="16"/>
  <c r="G944" i="16"/>
  <c r="G945" i="16"/>
  <c r="G946" i="16"/>
  <c r="G947" i="16"/>
  <c r="G948" i="16"/>
  <c r="G949" i="16"/>
  <c r="G950" i="16"/>
  <c r="G951" i="16"/>
  <c r="G952" i="16"/>
  <c r="G953" i="16"/>
  <c r="G954" i="16"/>
  <c r="G955" i="16"/>
  <c r="G956" i="16"/>
  <c r="G957" i="16"/>
  <c r="G958" i="16"/>
  <c r="G959" i="16"/>
  <c r="G960" i="16"/>
  <c r="G961" i="16"/>
  <c r="G962" i="16"/>
  <c r="G963" i="16"/>
  <c r="G964" i="16"/>
  <c r="G965" i="16"/>
  <c r="G966" i="16"/>
  <c r="G967" i="16"/>
  <c r="G968" i="16"/>
  <c r="G969" i="16"/>
  <c r="G970" i="16"/>
  <c r="G971" i="16"/>
  <c r="G972" i="16"/>
  <c r="G973" i="16"/>
  <c r="G974" i="16"/>
  <c r="G975" i="16"/>
  <c r="G976" i="16"/>
  <c r="G977" i="16"/>
  <c r="G978" i="16"/>
  <c r="G979" i="16"/>
  <c r="G980" i="16"/>
  <c r="G981" i="16"/>
  <c r="G982" i="16"/>
  <c r="G983" i="16"/>
  <c r="G984" i="16"/>
  <c r="G985" i="16"/>
  <c r="G986" i="16"/>
  <c r="G987" i="16"/>
  <c r="G988" i="16"/>
  <c r="G989" i="16"/>
  <c r="G990" i="16"/>
  <c r="G991" i="16"/>
  <c r="G992" i="16"/>
  <c r="G993" i="16"/>
  <c r="G994" i="16"/>
  <c r="G995" i="16"/>
  <c r="G996" i="16"/>
  <c r="G997" i="16"/>
  <c r="G998" i="16"/>
  <c r="G999" i="16"/>
  <c r="G1000" i="16"/>
  <c r="G1001" i="16"/>
  <c r="G1002" i="16"/>
  <c r="G1003" i="16"/>
  <c r="G1004" i="16"/>
  <c r="G1005" i="16"/>
  <c r="G1006" i="16"/>
  <c r="G1007" i="16"/>
  <c r="G1008" i="16"/>
  <c r="G1009" i="16"/>
  <c r="G1010" i="16"/>
  <c r="G1011" i="16"/>
  <c r="G1012" i="16"/>
  <c r="G1013" i="16"/>
  <c r="G1014" i="16"/>
  <c r="G1015" i="16"/>
  <c r="G1016" i="16"/>
  <c r="G1017" i="16"/>
  <c r="G1018" i="16"/>
  <c r="G1019" i="16"/>
  <c r="G1020" i="16"/>
  <c r="G1021" i="16"/>
  <c r="G1022" i="16"/>
  <c r="G1023" i="16"/>
  <c r="G1024" i="16"/>
  <c r="G1025" i="16"/>
  <c r="G1026" i="16"/>
  <c r="G1027" i="16"/>
  <c r="G1028" i="16"/>
  <c r="G1029" i="16"/>
  <c r="G1030" i="16"/>
  <c r="G1031" i="16"/>
  <c r="G1032" i="16"/>
  <c r="G1033" i="16"/>
  <c r="G1034" i="16"/>
  <c r="G1035" i="16"/>
  <c r="G1036" i="16"/>
  <c r="G1037" i="16"/>
  <c r="G1038" i="16"/>
  <c r="G1039" i="16"/>
  <c r="G1040" i="16"/>
  <c r="G1041" i="16"/>
  <c r="G1042" i="16"/>
  <c r="G1043" i="16"/>
  <c r="G1044" i="16"/>
  <c r="G1045" i="16"/>
  <c r="G1046" i="16"/>
  <c r="G1047" i="16"/>
  <c r="G1048" i="16"/>
  <c r="G1049" i="16"/>
  <c r="G1050" i="16"/>
  <c r="G1051" i="16"/>
  <c r="G1052" i="16"/>
  <c r="G1053" i="16"/>
  <c r="G1054" i="16"/>
  <c r="G1055" i="16"/>
  <c r="G1056" i="16"/>
  <c r="G1057" i="16"/>
  <c r="G1058" i="16"/>
  <c r="G1059" i="16"/>
  <c r="G1060" i="16"/>
  <c r="G1061" i="16"/>
  <c r="G1062" i="16"/>
  <c r="G1063" i="16"/>
  <c r="G1064" i="16"/>
  <c r="G1065" i="16"/>
  <c r="G1066" i="16"/>
  <c r="G1067" i="16"/>
  <c r="G1068" i="16"/>
  <c r="G1069" i="16"/>
  <c r="G1070" i="16"/>
  <c r="G1071" i="16"/>
  <c r="G1072" i="16"/>
  <c r="G1073" i="16"/>
  <c r="G1074" i="16"/>
  <c r="G1075" i="16"/>
  <c r="G1076" i="16"/>
  <c r="G1077" i="16"/>
  <c r="G1078" i="16"/>
  <c r="G1079" i="16"/>
  <c r="G1080" i="16"/>
  <c r="G1081" i="16"/>
  <c r="G1082" i="16"/>
  <c r="G1083" i="16"/>
  <c r="G1084" i="16"/>
  <c r="G1085" i="16"/>
  <c r="G1086" i="16"/>
  <c r="G1087" i="16"/>
  <c r="G1088" i="16"/>
  <c r="G1089" i="16"/>
  <c r="G1090" i="16"/>
  <c r="G1091" i="16"/>
  <c r="G1092" i="16"/>
  <c r="G1093" i="16"/>
  <c r="G1094" i="16"/>
  <c r="G1095" i="16"/>
  <c r="G1096" i="16"/>
  <c r="G1097" i="16"/>
  <c r="G1098" i="16"/>
  <c r="G1099" i="16"/>
  <c r="G1100" i="16"/>
  <c r="G1101" i="16"/>
  <c r="G1102" i="16"/>
  <c r="G1103" i="16"/>
  <c r="G1104" i="16"/>
  <c r="G1105" i="16"/>
  <c r="G1106" i="16"/>
  <c r="G1107" i="16"/>
  <c r="G1108" i="16"/>
  <c r="G1109" i="16"/>
  <c r="G1110" i="16"/>
  <c r="G1111" i="16"/>
  <c r="G1112" i="16"/>
  <c r="G1113" i="16"/>
  <c r="G1114" i="16"/>
  <c r="G1115" i="16"/>
  <c r="G1116" i="16"/>
  <c r="G1117" i="16"/>
  <c r="G1118" i="16"/>
  <c r="G1119" i="16"/>
  <c r="G1120" i="16"/>
  <c r="G1121" i="16"/>
  <c r="G1122" i="16"/>
  <c r="G1123" i="16"/>
  <c r="G1124" i="16"/>
  <c r="G1125" i="16"/>
  <c r="G1126" i="16"/>
  <c r="G1127" i="16"/>
  <c r="G1128" i="16"/>
  <c r="G1129" i="16"/>
  <c r="G1130" i="16"/>
  <c r="G1131" i="16"/>
  <c r="G1132" i="16"/>
  <c r="G1133" i="16"/>
  <c r="G1134" i="16"/>
  <c r="G1135" i="16"/>
  <c r="G1136" i="16"/>
  <c r="G1137" i="16"/>
  <c r="G1138" i="16"/>
  <c r="G1139" i="16"/>
  <c r="G1140" i="16"/>
  <c r="G1141" i="16"/>
  <c r="G1142" i="16"/>
  <c r="G1143" i="16"/>
  <c r="G1144" i="16"/>
  <c r="G1145" i="16"/>
  <c r="G1146" i="16"/>
  <c r="G1147" i="16"/>
  <c r="G1148" i="16"/>
  <c r="G1149" i="16"/>
  <c r="G1150" i="16"/>
  <c r="G1151" i="16"/>
  <c r="G1152" i="16"/>
  <c r="G1153" i="16"/>
  <c r="G1154" i="16"/>
  <c r="G1155" i="16"/>
  <c r="G1156" i="16"/>
  <c r="G1157" i="16"/>
  <c r="G1158" i="16"/>
  <c r="G1159" i="16"/>
  <c r="G1160" i="16"/>
  <c r="G1161" i="16"/>
  <c r="G1162" i="16"/>
  <c r="G1163" i="16"/>
  <c r="G1164" i="16"/>
  <c r="G1165" i="16"/>
  <c r="G1166" i="16"/>
  <c r="G1167" i="16"/>
  <c r="G1168" i="16"/>
  <c r="G1169" i="16"/>
  <c r="G1170" i="16"/>
  <c r="G1171" i="16"/>
  <c r="G1172" i="16"/>
  <c r="G1173" i="16"/>
  <c r="G1174" i="16"/>
  <c r="G1175" i="16"/>
  <c r="G1176" i="16"/>
  <c r="G1177" i="16"/>
  <c r="G1178" i="16"/>
  <c r="G1179" i="16"/>
  <c r="G1180" i="16"/>
  <c r="G1181" i="16"/>
  <c r="G1182" i="16"/>
  <c r="G1183" i="16"/>
  <c r="G1184" i="16"/>
  <c r="G1185" i="16"/>
  <c r="G1186" i="16"/>
  <c r="G1187" i="16"/>
  <c r="G1188" i="16"/>
  <c r="G1189" i="16"/>
  <c r="G1190" i="16"/>
  <c r="G1191" i="16"/>
  <c r="G1192" i="16"/>
  <c r="G1193" i="16"/>
  <c r="G1194" i="16"/>
  <c r="G1195" i="16"/>
  <c r="G1196" i="16"/>
  <c r="G1197" i="16"/>
  <c r="G1198" i="16"/>
  <c r="G1199" i="16"/>
  <c r="G1200" i="16"/>
  <c r="G1201" i="16"/>
  <c r="G1202" i="16"/>
  <c r="G1203" i="16"/>
  <c r="G1204" i="16"/>
  <c r="G1205" i="16"/>
  <c r="G1206" i="16"/>
  <c r="G1207" i="16"/>
  <c r="G1208" i="16"/>
  <c r="G1209" i="16"/>
  <c r="G1210" i="16"/>
  <c r="G1211" i="16"/>
  <c r="G1212" i="16"/>
  <c r="G1213" i="16"/>
  <c r="G1214" i="16"/>
  <c r="G1215" i="16"/>
  <c r="G1216" i="16"/>
  <c r="G1217" i="16"/>
  <c r="G1218" i="16"/>
  <c r="G1219" i="16"/>
  <c r="G1220" i="16"/>
  <c r="G1221" i="16"/>
  <c r="G1222" i="16"/>
  <c r="G1223" i="16"/>
  <c r="G1224" i="16"/>
  <c r="G1225" i="16"/>
  <c r="G1226" i="16"/>
  <c r="G1227" i="16"/>
  <c r="G1228" i="16"/>
  <c r="G1229" i="16"/>
  <c r="G1230" i="16"/>
  <c r="G1231" i="16"/>
  <c r="G1232" i="16"/>
  <c r="G1233" i="16"/>
  <c r="G1234" i="16"/>
  <c r="G1235" i="16"/>
  <c r="G1236" i="16"/>
  <c r="G1237" i="16"/>
  <c r="G1238" i="16"/>
  <c r="G1239" i="16"/>
  <c r="G1240" i="16"/>
  <c r="G1241" i="16"/>
  <c r="G1242" i="16"/>
  <c r="G1243" i="16"/>
  <c r="G1244" i="16"/>
  <c r="G1245" i="16"/>
  <c r="G1246" i="16"/>
  <c r="G1247" i="16"/>
  <c r="G1248" i="16"/>
  <c r="G1249" i="16"/>
  <c r="G1250" i="16"/>
  <c r="G1251" i="16"/>
  <c r="G1252" i="16"/>
  <c r="G1253" i="16"/>
  <c r="G1254" i="16"/>
  <c r="G1255" i="16"/>
  <c r="G1256" i="16"/>
  <c r="G1257" i="16"/>
  <c r="G1258" i="16"/>
  <c r="G1259" i="16"/>
  <c r="G1260" i="16"/>
  <c r="G1261" i="16"/>
  <c r="G1262" i="16"/>
  <c r="G1263" i="16"/>
  <c r="G1264" i="16"/>
  <c r="G1265" i="16"/>
  <c r="G1266" i="16"/>
  <c r="G1267" i="16"/>
  <c r="G1268" i="16"/>
  <c r="G1269" i="16"/>
  <c r="G1270" i="16"/>
  <c r="G1271" i="16"/>
  <c r="G1272" i="16"/>
  <c r="G1273" i="16"/>
  <c r="G1274" i="16"/>
  <c r="G1275" i="16"/>
  <c r="G1276" i="16"/>
  <c r="G1277" i="16"/>
  <c r="G1278" i="16"/>
  <c r="G1279" i="16"/>
  <c r="G1280" i="16"/>
  <c r="G1281" i="16"/>
  <c r="G1282" i="16"/>
  <c r="G1283" i="16"/>
  <c r="G1284" i="16"/>
  <c r="G1285" i="16"/>
  <c r="G1286" i="16"/>
  <c r="G1287" i="16"/>
  <c r="G1288" i="16"/>
  <c r="G1289" i="16"/>
  <c r="G1290" i="16"/>
  <c r="G1291" i="16"/>
  <c r="G1292" i="16"/>
  <c r="G1293" i="16"/>
  <c r="G1294" i="16"/>
  <c r="G1295" i="16"/>
  <c r="G1296" i="16"/>
  <c r="G1297" i="16"/>
  <c r="G1298" i="16"/>
  <c r="G1299" i="16"/>
  <c r="G1300" i="16"/>
  <c r="G1301" i="16"/>
  <c r="G1302" i="16"/>
  <c r="G1303" i="16"/>
  <c r="G1304" i="16"/>
  <c r="G1305" i="16"/>
  <c r="G1306" i="16"/>
  <c r="G1307" i="16"/>
  <c r="G1308" i="16"/>
  <c r="G1309" i="16"/>
  <c r="G1310" i="16"/>
  <c r="G1311" i="16"/>
  <c r="G1312" i="16"/>
  <c r="G1313" i="16"/>
  <c r="G1314" i="16"/>
  <c r="G1315" i="16"/>
  <c r="G1316" i="16"/>
  <c r="G1317" i="16"/>
  <c r="G1318" i="16"/>
  <c r="G1319" i="16"/>
  <c r="G1320" i="16"/>
  <c r="G1321" i="16"/>
  <c r="G1322" i="16"/>
  <c r="G1323" i="16"/>
  <c r="G1324" i="16"/>
  <c r="G1325" i="16"/>
  <c r="G1326" i="16"/>
  <c r="G1327" i="16"/>
  <c r="G1328" i="16"/>
  <c r="G1329" i="16"/>
  <c r="G1330" i="16"/>
  <c r="G1331" i="16"/>
  <c r="G1332" i="16"/>
  <c r="G1333" i="16"/>
  <c r="G1334" i="16"/>
  <c r="G1335" i="16"/>
  <c r="G1336" i="16"/>
  <c r="G1337" i="16"/>
  <c r="G1338" i="16"/>
  <c r="G1339" i="16"/>
  <c r="G1340" i="16"/>
  <c r="G1341" i="16"/>
  <c r="G1342" i="16"/>
  <c r="G1343" i="16"/>
  <c r="G1344" i="16"/>
  <c r="G1345" i="16"/>
  <c r="G1346" i="16"/>
  <c r="G1347" i="16"/>
  <c r="G1348" i="16"/>
  <c r="G1349" i="16"/>
  <c r="G1350" i="16"/>
  <c r="G1351" i="16"/>
  <c r="G1352" i="16"/>
  <c r="G1353" i="16"/>
  <c r="G1354" i="16"/>
  <c r="G1355" i="16"/>
  <c r="G1356" i="16"/>
  <c r="G1357" i="16"/>
  <c r="G1358" i="16"/>
  <c r="G1359" i="16"/>
  <c r="G1360" i="16"/>
  <c r="G1361" i="16"/>
  <c r="G1362" i="16"/>
  <c r="G1363" i="16"/>
  <c r="G1364" i="16"/>
  <c r="G1365" i="16"/>
  <c r="G1366" i="16"/>
  <c r="G1367" i="16"/>
  <c r="G1368" i="16"/>
  <c r="G1369" i="16"/>
  <c r="G1370" i="16"/>
  <c r="G1371" i="16"/>
  <c r="G1372" i="16"/>
  <c r="G1373" i="16"/>
  <c r="G1374" i="16"/>
  <c r="G1375" i="16"/>
  <c r="G1376" i="16"/>
  <c r="G1377" i="16"/>
  <c r="G1378" i="16"/>
  <c r="G1379" i="16"/>
  <c r="G1380" i="16"/>
  <c r="G1381" i="16"/>
  <c r="G1382" i="16"/>
  <c r="G1383" i="16"/>
  <c r="G1384" i="16"/>
  <c r="G1385" i="16"/>
  <c r="G1386" i="16"/>
  <c r="G1387" i="16"/>
  <c r="G1388" i="16"/>
  <c r="G1389" i="16"/>
  <c r="G1390" i="16"/>
  <c r="G1391" i="16"/>
  <c r="G1392" i="16"/>
  <c r="G1393" i="16"/>
  <c r="G1394" i="16"/>
  <c r="G1395" i="16"/>
  <c r="G1396" i="16"/>
  <c r="G1397" i="16"/>
  <c r="G1398" i="16"/>
  <c r="G1399" i="16"/>
  <c r="G1400" i="16"/>
  <c r="G1401" i="16"/>
  <c r="G1402" i="16"/>
  <c r="G1403" i="16"/>
  <c r="G1404" i="16"/>
  <c r="G1405" i="16"/>
  <c r="G1406" i="16"/>
  <c r="G1407" i="16"/>
  <c r="G1408" i="16"/>
  <c r="G1409" i="16"/>
  <c r="G1410" i="16"/>
  <c r="G1411" i="16"/>
  <c r="G1412" i="16"/>
  <c r="G1413" i="16"/>
  <c r="G1414" i="16"/>
  <c r="G1415" i="16"/>
  <c r="G1416" i="16"/>
  <c r="G1417" i="16"/>
  <c r="G1418" i="16"/>
  <c r="G1419" i="16"/>
  <c r="G1420" i="16"/>
  <c r="G1421" i="16"/>
  <c r="G1422" i="16"/>
  <c r="G1423" i="16"/>
  <c r="G1424" i="16"/>
  <c r="G1425" i="16"/>
  <c r="G1426" i="16"/>
  <c r="G1427" i="16"/>
  <c r="G1428" i="16"/>
  <c r="G1429" i="16"/>
  <c r="G1430" i="16"/>
  <c r="G1431" i="16"/>
  <c r="G1432" i="16"/>
  <c r="G1433" i="16"/>
  <c r="G1434" i="16"/>
  <c r="G1435" i="16"/>
  <c r="G1436" i="16"/>
  <c r="G1437" i="16"/>
  <c r="G1438" i="16"/>
  <c r="G1439" i="16"/>
  <c r="G1440" i="16"/>
  <c r="G1441" i="16"/>
  <c r="G1442" i="16"/>
  <c r="G1443" i="16"/>
  <c r="G1444" i="16"/>
  <c r="G1445" i="16"/>
  <c r="G1446" i="16"/>
  <c r="G1447" i="16"/>
  <c r="G1448" i="16"/>
  <c r="G1449" i="16"/>
  <c r="G1450" i="16"/>
  <c r="G1451" i="16"/>
  <c r="G1452" i="16"/>
  <c r="G1453" i="16"/>
  <c r="G1454" i="16"/>
  <c r="G1455" i="16"/>
  <c r="G1456" i="16"/>
  <c r="G1457" i="16"/>
  <c r="G1458" i="16"/>
  <c r="G1459" i="16"/>
  <c r="G1460" i="16"/>
  <c r="G1461" i="16"/>
  <c r="G1462" i="16"/>
  <c r="G1463" i="16"/>
  <c r="G1464" i="16"/>
  <c r="G1465" i="16"/>
  <c r="G1466" i="16"/>
  <c r="G1467" i="16"/>
  <c r="G1468" i="16"/>
  <c r="G1469" i="16"/>
  <c r="G1470" i="16"/>
  <c r="G1471" i="16"/>
  <c r="G1472" i="16"/>
  <c r="G1473" i="16"/>
  <c r="G1474" i="16"/>
  <c r="G1475" i="16"/>
  <c r="G1476" i="16"/>
  <c r="G1477" i="16"/>
  <c r="G1478" i="16"/>
  <c r="G1479" i="16"/>
  <c r="G1480" i="16"/>
  <c r="G1481" i="16"/>
  <c r="G1482" i="16"/>
  <c r="G1483" i="16"/>
  <c r="G1484" i="16"/>
  <c r="G1485" i="16"/>
  <c r="G1486" i="16"/>
  <c r="G1487" i="16"/>
  <c r="G1488" i="16"/>
  <c r="G1489" i="16"/>
  <c r="G1490" i="16"/>
  <c r="G1491" i="16"/>
  <c r="G1492" i="16"/>
  <c r="G1493" i="16"/>
  <c r="G1494" i="16"/>
  <c r="G1495" i="16"/>
  <c r="G1496" i="16"/>
  <c r="G1497" i="16"/>
  <c r="G1498" i="16"/>
  <c r="G1499" i="16"/>
  <c r="G1500" i="16"/>
  <c r="G1501" i="16"/>
  <c r="G1502" i="16"/>
  <c r="G1503" i="16"/>
  <c r="G1504" i="16"/>
  <c r="G1505" i="16"/>
  <c r="G1506" i="16"/>
  <c r="G1507" i="16"/>
  <c r="G1508" i="16"/>
  <c r="G1509" i="16"/>
  <c r="G1510" i="16"/>
  <c r="G1511" i="16"/>
  <c r="G1512" i="16"/>
  <c r="G1513" i="16"/>
  <c r="G1514" i="16"/>
  <c r="G1515" i="16"/>
  <c r="G1516" i="16"/>
  <c r="G1517" i="16"/>
  <c r="G1518" i="16"/>
  <c r="G1519" i="16"/>
  <c r="G1520" i="16"/>
  <c r="G1521" i="16"/>
  <c r="G1522" i="16"/>
  <c r="G1523" i="16"/>
  <c r="G1524" i="16"/>
  <c r="G1525" i="16"/>
  <c r="G1526" i="16"/>
  <c r="G1527" i="16"/>
  <c r="G1528" i="16"/>
  <c r="G1529" i="16"/>
  <c r="G1530" i="16"/>
  <c r="G1531" i="16"/>
  <c r="G1532" i="16"/>
  <c r="G1533" i="16"/>
  <c r="G1534" i="16"/>
  <c r="G1535" i="16"/>
  <c r="G1536" i="16"/>
  <c r="G1537" i="16"/>
  <c r="G1538" i="16"/>
  <c r="G1539" i="16"/>
  <c r="G1540" i="16"/>
  <c r="G1541" i="16"/>
  <c r="G1542" i="16"/>
  <c r="G1543" i="16"/>
  <c r="G1544" i="16"/>
  <c r="G1545" i="16"/>
  <c r="G1546" i="16"/>
  <c r="G1547" i="16"/>
  <c r="G1548" i="16"/>
  <c r="G1549" i="16"/>
  <c r="G1550" i="16"/>
  <c r="G1551" i="16"/>
  <c r="G1552" i="16"/>
  <c r="G1553" i="16"/>
  <c r="G1554" i="16"/>
  <c r="G1555" i="16"/>
  <c r="G1556" i="16"/>
  <c r="G1557" i="16"/>
  <c r="G1558" i="16"/>
  <c r="G1559" i="16"/>
  <c r="G1560" i="16"/>
  <c r="G1561" i="16"/>
  <c r="G1562" i="16"/>
  <c r="G1563" i="16"/>
  <c r="G1564" i="16"/>
  <c r="G1565" i="16"/>
  <c r="G1566" i="16"/>
  <c r="G1567" i="16"/>
  <c r="G1568" i="16"/>
  <c r="G1569" i="16"/>
  <c r="G1570" i="16"/>
  <c r="G1571" i="16"/>
  <c r="G1572" i="16"/>
  <c r="G1573" i="16"/>
  <c r="G1574" i="16"/>
  <c r="G1575" i="16"/>
  <c r="G1576" i="16"/>
  <c r="G1577" i="16"/>
  <c r="G1578" i="16"/>
  <c r="G1579" i="16"/>
  <c r="G1580" i="16"/>
  <c r="G1581" i="16"/>
  <c r="G1582" i="16"/>
  <c r="G1583" i="16"/>
  <c r="G1584" i="16"/>
  <c r="G1585" i="16"/>
  <c r="G1586" i="16"/>
  <c r="G1587" i="16"/>
  <c r="G1588" i="16"/>
  <c r="G1589" i="16"/>
  <c r="G1590" i="16"/>
  <c r="G1591" i="16"/>
  <c r="G1592" i="16"/>
  <c r="G1593" i="16"/>
  <c r="G1594" i="16"/>
  <c r="G1595" i="16"/>
  <c r="G1596" i="16"/>
  <c r="G1597" i="16"/>
  <c r="G1598" i="16"/>
  <c r="G1599" i="16"/>
  <c r="G1600" i="16"/>
  <c r="G1601" i="16"/>
  <c r="G1602" i="16"/>
  <c r="G1603" i="16"/>
  <c r="G1604" i="16"/>
  <c r="G1605" i="16"/>
  <c r="G1606" i="16"/>
  <c r="G1607" i="16"/>
  <c r="G1608" i="16"/>
  <c r="G1609" i="16"/>
  <c r="G1610" i="16"/>
  <c r="G1611" i="16"/>
  <c r="G1612" i="16"/>
  <c r="G1613" i="16"/>
  <c r="G1614" i="16"/>
  <c r="G1615" i="16"/>
  <c r="G1616" i="16"/>
  <c r="G1617" i="16"/>
  <c r="G1618" i="16"/>
  <c r="G1619" i="16"/>
  <c r="G1620" i="16"/>
  <c r="G1621" i="16"/>
  <c r="G1622" i="16"/>
  <c r="G1623" i="16"/>
  <c r="G1624" i="16"/>
  <c r="G1625" i="16"/>
  <c r="G1626" i="16"/>
  <c r="G1627" i="16"/>
  <c r="G1628" i="16"/>
  <c r="G1629" i="16"/>
  <c r="G1630" i="16"/>
  <c r="G1631" i="16"/>
  <c r="G1632" i="16"/>
  <c r="G1633" i="16"/>
  <c r="G1634" i="16"/>
  <c r="G1635" i="16"/>
  <c r="G1636" i="16"/>
  <c r="G1637" i="16"/>
  <c r="G1638" i="16"/>
  <c r="G1639" i="16"/>
  <c r="G1640" i="16"/>
  <c r="G1641" i="16"/>
  <c r="G1642" i="16"/>
  <c r="G1643" i="16"/>
  <c r="G1644" i="16"/>
  <c r="G1645" i="16"/>
  <c r="G1646" i="16"/>
  <c r="G1647" i="16"/>
  <c r="G1648" i="16"/>
  <c r="G1649" i="16"/>
  <c r="G1650" i="16"/>
  <c r="G1651" i="16"/>
  <c r="G1652" i="16"/>
  <c r="G1653" i="16"/>
  <c r="G1654" i="16"/>
  <c r="G1655" i="16"/>
  <c r="G1656" i="16"/>
  <c r="G1657" i="16"/>
  <c r="G1658" i="16"/>
  <c r="G1659" i="16"/>
  <c r="G1660" i="16"/>
  <c r="G1661" i="16"/>
  <c r="G1662" i="16"/>
  <c r="G1663" i="16"/>
  <c r="G1664" i="16"/>
  <c r="G1665" i="16"/>
  <c r="G1666" i="16"/>
  <c r="G1667" i="16"/>
  <c r="G1668" i="16"/>
  <c r="G1669" i="16"/>
  <c r="G1670" i="16"/>
  <c r="G1671" i="16"/>
  <c r="G1672" i="16"/>
  <c r="G1673" i="16"/>
  <c r="G1674" i="16"/>
  <c r="G1675" i="16"/>
  <c r="G1676" i="16"/>
  <c r="G1677" i="16"/>
  <c r="G1678" i="16"/>
  <c r="G1679" i="16"/>
  <c r="G1680" i="16"/>
  <c r="G1681" i="16"/>
  <c r="G1682" i="16"/>
  <c r="G1683" i="16"/>
  <c r="G1684" i="16"/>
  <c r="G1685" i="16"/>
  <c r="G1686" i="16"/>
  <c r="G1687" i="16"/>
  <c r="G1688" i="16"/>
  <c r="G1689" i="16"/>
  <c r="G1690" i="16"/>
  <c r="G1691" i="16"/>
  <c r="G1692" i="16"/>
  <c r="G1693" i="16"/>
  <c r="G1694" i="16"/>
  <c r="G1695" i="16"/>
  <c r="G1696" i="16"/>
  <c r="G1697" i="16"/>
  <c r="G1698" i="16"/>
  <c r="G1699" i="16"/>
  <c r="G1700" i="16"/>
  <c r="G1701" i="16"/>
  <c r="G1702" i="16"/>
  <c r="G1703" i="16"/>
  <c r="G1704" i="16"/>
  <c r="G1705" i="16"/>
  <c r="G1706" i="16"/>
  <c r="G1707" i="16"/>
  <c r="G1708" i="16"/>
  <c r="G1709" i="16"/>
  <c r="G1710" i="16"/>
  <c r="G1711" i="16"/>
  <c r="G1712" i="16"/>
  <c r="G1713" i="16"/>
  <c r="G1714" i="16"/>
  <c r="G1715" i="16"/>
  <c r="G1716" i="16"/>
  <c r="G1717" i="16"/>
  <c r="G1718" i="16"/>
  <c r="G1719" i="16"/>
  <c r="G1720" i="16"/>
  <c r="G1721" i="16"/>
  <c r="G1722" i="16"/>
  <c r="G1723" i="16"/>
  <c r="G1724" i="16"/>
  <c r="G1725" i="16"/>
  <c r="G1726" i="16"/>
  <c r="G1727" i="16"/>
  <c r="G1728" i="16"/>
  <c r="G1729" i="16"/>
  <c r="G1730" i="16"/>
  <c r="G1731" i="16"/>
  <c r="G1732" i="16"/>
  <c r="G1733" i="16"/>
  <c r="G1734" i="16"/>
  <c r="G1735" i="16"/>
  <c r="G1736" i="16"/>
  <c r="G1737" i="16"/>
  <c r="G1738" i="16"/>
  <c r="G1739" i="16"/>
  <c r="G1740" i="16"/>
  <c r="G1741" i="16"/>
  <c r="G1742" i="16"/>
  <c r="G1743" i="16"/>
  <c r="G1744" i="16"/>
  <c r="G1745" i="16"/>
  <c r="G1746" i="16"/>
  <c r="G1747" i="16"/>
  <c r="G1748" i="16"/>
  <c r="G1749" i="16"/>
  <c r="G1750" i="16"/>
  <c r="G1751" i="16"/>
  <c r="G1752" i="16"/>
  <c r="G1753" i="16"/>
  <c r="G1754" i="16"/>
  <c r="G1755" i="16"/>
  <c r="G1756" i="16"/>
  <c r="G1757" i="16"/>
  <c r="G1758" i="16"/>
  <c r="G1759" i="16"/>
  <c r="G1760" i="16"/>
  <c r="G1761" i="16"/>
  <c r="G1762" i="16"/>
  <c r="G1763" i="16"/>
  <c r="G1764" i="16"/>
  <c r="G1765" i="16"/>
  <c r="G1766" i="16"/>
  <c r="G1767" i="16"/>
  <c r="G1768" i="16"/>
  <c r="G1769" i="16"/>
  <c r="G1770" i="16"/>
  <c r="G1771" i="16"/>
  <c r="G1772" i="16"/>
  <c r="G1773" i="16"/>
  <c r="G1774" i="16"/>
  <c r="G1775" i="16"/>
  <c r="G1776" i="16"/>
  <c r="G1777" i="16"/>
  <c r="G1778" i="16"/>
  <c r="G1779" i="16"/>
  <c r="G1780" i="16"/>
  <c r="G1781" i="16"/>
  <c r="G1782" i="16"/>
  <c r="G1783" i="16"/>
  <c r="G1784" i="16"/>
  <c r="G1785" i="16"/>
  <c r="G1786" i="16"/>
  <c r="G1787" i="16"/>
  <c r="G1788" i="16"/>
  <c r="G1789" i="16"/>
  <c r="G1790" i="16"/>
  <c r="G1791" i="16"/>
  <c r="G1792" i="16"/>
  <c r="G1793" i="16"/>
  <c r="G1794" i="16"/>
  <c r="G1795" i="16"/>
  <c r="G1796" i="16"/>
  <c r="G1797" i="16"/>
  <c r="G1798" i="16"/>
  <c r="G1799" i="16"/>
  <c r="G1800" i="16"/>
  <c r="G1801" i="16"/>
  <c r="G1802" i="16"/>
  <c r="G1803" i="16"/>
  <c r="G1804" i="16"/>
  <c r="G1805" i="16"/>
  <c r="G1806" i="16"/>
  <c r="G1807" i="16"/>
  <c r="G1808" i="16"/>
  <c r="G1809" i="16"/>
  <c r="G1810" i="16"/>
  <c r="G1811" i="16"/>
  <c r="G1812" i="16"/>
  <c r="G1813" i="16"/>
  <c r="G1814" i="16"/>
  <c r="G1815" i="16"/>
  <c r="G1816" i="16"/>
  <c r="G1817" i="16"/>
  <c r="G1818" i="16"/>
  <c r="G1819" i="16"/>
  <c r="G1820" i="16"/>
  <c r="G1821" i="16"/>
  <c r="G1822" i="16"/>
  <c r="G1823" i="16"/>
  <c r="G1824" i="16"/>
  <c r="G1825" i="16"/>
  <c r="G1826" i="16"/>
  <c r="G1827" i="16"/>
  <c r="G1828" i="16"/>
  <c r="G1829" i="16"/>
  <c r="G1830" i="16"/>
  <c r="G1831" i="16"/>
  <c r="G1832" i="16"/>
  <c r="G1833" i="16"/>
  <c r="G1834" i="16"/>
  <c r="G1835" i="16"/>
  <c r="G1836" i="16"/>
  <c r="G1837" i="16"/>
  <c r="G1838" i="16"/>
  <c r="G1839" i="16"/>
  <c r="G1840" i="16"/>
  <c r="G1841" i="16"/>
  <c r="G1842" i="16"/>
  <c r="G1843" i="16"/>
  <c r="G1844" i="16"/>
  <c r="G1845" i="16"/>
  <c r="G1846" i="16"/>
  <c r="G1847" i="16"/>
  <c r="G1848" i="16"/>
  <c r="G1849" i="16"/>
  <c r="G1850" i="16"/>
  <c r="G1851" i="16"/>
  <c r="G1852" i="16"/>
  <c r="G1853" i="16"/>
  <c r="G1854" i="16"/>
  <c r="G1855" i="16"/>
  <c r="G1856" i="16"/>
  <c r="G1857" i="16"/>
  <c r="G1858" i="16"/>
  <c r="G1859" i="16"/>
  <c r="G1860" i="16"/>
  <c r="G1861" i="16"/>
  <c r="G1862" i="16"/>
  <c r="G1863" i="16"/>
  <c r="G1864" i="16"/>
  <c r="G1865" i="16"/>
  <c r="G1866" i="16"/>
  <c r="G1867" i="16"/>
  <c r="G1868" i="16"/>
  <c r="G1869" i="16"/>
  <c r="G1870" i="16"/>
  <c r="G1871" i="16"/>
  <c r="G1872" i="16"/>
  <c r="G1873" i="16"/>
  <c r="G1874" i="16"/>
  <c r="G1875" i="16"/>
  <c r="G1876" i="16"/>
  <c r="G1877" i="16"/>
  <c r="G1878" i="16"/>
  <c r="G1879" i="16"/>
  <c r="G1880" i="16"/>
  <c r="G1881" i="16"/>
  <c r="G1882" i="16"/>
  <c r="G1883" i="16"/>
  <c r="G1884" i="16"/>
  <c r="G1885" i="16"/>
  <c r="G1886" i="16"/>
  <c r="G1887" i="16"/>
  <c r="G1888" i="16"/>
  <c r="G1889" i="16"/>
  <c r="G1890" i="16"/>
  <c r="G1891" i="16"/>
  <c r="G1892" i="16"/>
  <c r="G1893" i="16"/>
  <c r="G1894" i="16"/>
  <c r="G1895" i="16"/>
  <c r="G1896" i="16"/>
  <c r="G1897" i="16"/>
  <c r="G1898" i="16"/>
  <c r="G1899" i="16"/>
  <c r="G1900" i="16"/>
  <c r="G1901" i="16"/>
  <c r="G1902" i="16"/>
  <c r="G1903" i="16"/>
  <c r="G1904" i="16"/>
  <c r="G1905" i="16"/>
  <c r="G1906" i="16"/>
  <c r="G1907" i="16"/>
  <c r="G1908" i="16"/>
  <c r="G1909" i="16"/>
  <c r="G1910" i="16"/>
  <c r="G1911" i="16"/>
  <c r="G1912" i="16"/>
  <c r="G1913" i="16"/>
  <c r="G1914" i="16"/>
  <c r="G1915" i="16"/>
  <c r="G1916" i="16"/>
  <c r="G1917" i="16"/>
  <c r="G1918" i="16"/>
  <c r="G1919" i="16"/>
  <c r="G1920" i="16"/>
  <c r="G1921" i="16"/>
  <c r="G1922" i="16"/>
  <c r="G1923" i="16"/>
  <c r="G1924" i="16"/>
  <c r="G1925" i="16"/>
  <c r="G1926" i="16"/>
  <c r="G1927" i="16"/>
  <c r="G1928" i="16"/>
  <c r="G1929" i="16"/>
  <c r="G1930" i="16"/>
  <c r="G1931" i="16"/>
  <c r="G1932" i="16"/>
  <c r="G1933" i="16"/>
  <c r="G1934" i="16"/>
  <c r="G1935" i="16"/>
  <c r="G1936" i="16"/>
  <c r="G1937" i="16"/>
  <c r="G1938" i="16"/>
  <c r="G1939" i="16"/>
  <c r="G1940" i="16"/>
  <c r="G1941" i="16"/>
  <c r="G1942" i="16"/>
  <c r="G1943" i="16"/>
  <c r="G1944" i="16"/>
  <c r="G1945" i="16"/>
  <c r="G1946" i="16"/>
  <c r="G1947" i="16"/>
  <c r="G1948" i="16"/>
  <c r="G1949" i="16"/>
  <c r="G1950" i="16"/>
  <c r="G1951" i="16"/>
  <c r="G1952" i="16"/>
  <c r="G1953" i="16"/>
  <c r="G1954" i="16"/>
  <c r="G1955" i="16"/>
  <c r="G1956" i="16"/>
  <c r="G1957" i="16"/>
  <c r="G1958" i="16"/>
  <c r="G1959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209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224" i="16"/>
  <c r="J225" i="16"/>
  <c r="J226" i="16"/>
  <c r="J227" i="16"/>
  <c r="J228" i="16"/>
  <c r="J229" i="16"/>
  <c r="J230" i="16"/>
  <c r="J231" i="16"/>
  <c r="J232" i="16"/>
  <c r="J233" i="16"/>
  <c r="J234" i="16"/>
  <c r="J235" i="16"/>
  <c r="J236" i="16"/>
  <c r="J237" i="16"/>
  <c r="J238" i="16"/>
  <c r="J239" i="16"/>
  <c r="J240" i="16"/>
  <c r="J241" i="16"/>
  <c r="J242" i="16"/>
  <c r="J243" i="16"/>
  <c r="J244" i="16"/>
  <c r="J245" i="16"/>
  <c r="J246" i="16"/>
  <c r="J247" i="16"/>
  <c r="J248" i="16"/>
  <c r="J249" i="16"/>
  <c r="J250" i="16"/>
  <c r="J251" i="16"/>
  <c r="J252" i="16"/>
  <c r="J253" i="16"/>
  <c r="J254" i="16"/>
  <c r="J255" i="16"/>
  <c r="J256" i="16"/>
  <c r="J257" i="16"/>
  <c r="J258" i="16"/>
  <c r="J259" i="16"/>
  <c r="J260" i="16"/>
  <c r="J261" i="16"/>
  <c r="J262" i="16"/>
  <c r="J263" i="16"/>
  <c r="J264" i="16"/>
  <c r="J265" i="16"/>
  <c r="J266" i="16"/>
  <c r="J267" i="16"/>
  <c r="J268" i="16"/>
  <c r="J269" i="16"/>
  <c r="J270" i="16"/>
  <c r="J271" i="16"/>
  <c r="J272" i="16"/>
  <c r="J273" i="16"/>
  <c r="J274" i="16"/>
  <c r="J275" i="16"/>
  <c r="J276" i="16"/>
  <c r="J277" i="16"/>
  <c r="J278" i="16"/>
  <c r="J279" i="16"/>
  <c r="J280" i="16"/>
  <c r="J281" i="16"/>
  <c r="J282" i="16"/>
  <c r="J283" i="16"/>
  <c r="J284" i="16"/>
  <c r="J285" i="16"/>
  <c r="J286" i="16"/>
  <c r="J287" i="16"/>
  <c r="J288" i="16"/>
  <c r="J289" i="16"/>
  <c r="J290" i="16"/>
  <c r="J291" i="16"/>
  <c r="J292" i="16"/>
  <c r="J293" i="16"/>
  <c r="J294" i="16"/>
  <c r="J295" i="16"/>
  <c r="J296" i="16"/>
  <c r="J297" i="16"/>
  <c r="J298" i="16"/>
  <c r="J299" i="16"/>
  <c r="J300" i="16"/>
  <c r="J301" i="16"/>
  <c r="J302" i="16"/>
  <c r="J303" i="16"/>
  <c r="J304" i="16"/>
  <c r="J305" i="16"/>
  <c r="J306" i="16"/>
  <c r="J307" i="16"/>
  <c r="J308" i="16"/>
  <c r="J309" i="16"/>
  <c r="J310" i="16"/>
  <c r="J311" i="16"/>
  <c r="J312" i="16"/>
  <c r="J313" i="16"/>
  <c r="J314" i="16"/>
  <c r="J315" i="16"/>
  <c r="J316" i="16"/>
  <c r="J317" i="16"/>
  <c r="J318" i="16"/>
  <c r="J319" i="16"/>
  <c r="J320" i="16"/>
  <c r="J321" i="16"/>
  <c r="J322" i="16"/>
  <c r="J323" i="16"/>
  <c r="J324" i="16"/>
  <c r="J325" i="16"/>
  <c r="J326" i="16"/>
  <c r="J327" i="16"/>
  <c r="J328" i="16"/>
  <c r="J329" i="16"/>
  <c r="J330" i="16"/>
  <c r="J331" i="16"/>
  <c r="J332" i="16"/>
  <c r="J333" i="16"/>
  <c r="J334" i="16"/>
  <c r="J335" i="16"/>
  <c r="J336" i="16"/>
  <c r="J337" i="16"/>
  <c r="J338" i="16"/>
  <c r="J339" i="16"/>
  <c r="J340" i="16"/>
  <c r="J341" i="16"/>
  <c r="J342" i="16"/>
  <c r="J343" i="16"/>
  <c r="J344" i="16"/>
  <c r="J345" i="16"/>
  <c r="J346" i="16"/>
  <c r="J347" i="16"/>
  <c r="J348" i="16"/>
  <c r="J349" i="16"/>
  <c r="J350" i="16"/>
  <c r="J351" i="16"/>
  <c r="J352" i="16"/>
  <c r="J353" i="16"/>
  <c r="J354" i="16"/>
  <c r="J355" i="16"/>
  <c r="J356" i="16"/>
  <c r="J357" i="16"/>
  <c r="J358" i="16"/>
  <c r="J359" i="16"/>
  <c r="J360" i="16"/>
  <c r="J361" i="16"/>
  <c r="J362" i="16"/>
  <c r="J363" i="16"/>
  <c r="J364" i="16"/>
  <c r="J365" i="16"/>
  <c r="J366" i="16"/>
  <c r="J367" i="16"/>
  <c r="J368" i="16"/>
  <c r="J369" i="16"/>
  <c r="J370" i="16"/>
  <c r="J371" i="16"/>
  <c r="J372" i="16"/>
  <c r="J373" i="16"/>
  <c r="J374" i="16"/>
  <c r="J375" i="16"/>
  <c r="J376" i="16"/>
  <c r="J377" i="16"/>
  <c r="J378" i="16"/>
  <c r="J379" i="16"/>
  <c r="J380" i="16"/>
  <c r="J381" i="16"/>
  <c r="J382" i="16"/>
  <c r="J383" i="16"/>
  <c r="J384" i="16"/>
  <c r="J385" i="16"/>
  <c r="J386" i="16"/>
  <c r="J387" i="16"/>
  <c r="J388" i="16"/>
  <c r="J389" i="16"/>
  <c r="J390" i="16"/>
  <c r="J391" i="16"/>
  <c r="J392" i="16"/>
  <c r="J393" i="16"/>
  <c r="J394" i="16"/>
  <c r="J395" i="16"/>
  <c r="J396" i="16"/>
  <c r="J397" i="16"/>
  <c r="J398" i="16"/>
  <c r="J399" i="16"/>
  <c r="J400" i="16"/>
  <c r="J401" i="16"/>
  <c r="J402" i="16"/>
  <c r="J403" i="16"/>
  <c r="J404" i="16"/>
  <c r="J405" i="16"/>
  <c r="J406" i="16"/>
  <c r="J407" i="16"/>
  <c r="J408" i="16"/>
  <c r="J409" i="16"/>
  <c r="J410" i="16"/>
  <c r="J411" i="16"/>
  <c r="J412" i="16"/>
  <c r="J413" i="16"/>
  <c r="J414" i="16"/>
  <c r="J415" i="16"/>
  <c r="J416" i="16"/>
  <c r="J417" i="16"/>
  <c r="J418" i="16"/>
  <c r="J419" i="16"/>
  <c r="J420" i="16"/>
  <c r="J421" i="16"/>
  <c r="J422" i="16"/>
  <c r="J423" i="16"/>
  <c r="J424" i="16"/>
  <c r="J425" i="16"/>
  <c r="J426" i="16"/>
  <c r="J427" i="16"/>
  <c r="J428" i="16"/>
  <c r="J429" i="16"/>
  <c r="J430" i="16"/>
  <c r="J431" i="16"/>
  <c r="J432" i="16"/>
  <c r="J433" i="16"/>
  <c r="J434" i="16"/>
  <c r="J435" i="16"/>
  <c r="J436" i="16"/>
  <c r="J437" i="16"/>
  <c r="J438" i="16"/>
  <c r="J439" i="16"/>
  <c r="J440" i="16"/>
  <c r="J441" i="16"/>
  <c r="J442" i="16"/>
  <c r="J443" i="16"/>
  <c r="J444" i="16"/>
  <c r="J445" i="16"/>
  <c r="J446" i="16"/>
  <c r="J447" i="16"/>
  <c r="J448" i="16"/>
  <c r="J449" i="16"/>
  <c r="J450" i="16"/>
  <c r="J451" i="16"/>
  <c r="J452" i="16"/>
  <c r="J453" i="16"/>
  <c r="J454" i="16"/>
  <c r="J455" i="16"/>
  <c r="J456" i="16"/>
  <c r="J457" i="16"/>
  <c r="J458" i="16"/>
  <c r="J459" i="16"/>
  <c r="J460" i="16"/>
  <c r="J461" i="16"/>
  <c r="J462" i="16"/>
  <c r="J463" i="16"/>
  <c r="J464" i="16"/>
  <c r="J465" i="16"/>
  <c r="J466" i="16"/>
  <c r="J467" i="16"/>
  <c r="J468" i="16"/>
  <c r="J469" i="16"/>
  <c r="J470" i="16"/>
  <c r="J471" i="16"/>
  <c r="J472" i="16"/>
  <c r="J473" i="16"/>
  <c r="J474" i="16"/>
  <c r="J475" i="16"/>
  <c r="J476" i="16"/>
  <c r="J477" i="16"/>
  <c r="J478" i="16"/>
  <c r="J479" i="16"/>
  <c r="J480" i="16"/>
  <c r="J481" i="16"/>
  <c r="J482" i="16"/>
  <c r="J483" i="16"/>
  <c r="J484" i="16"/>
  <c r="J485" i="16"/>
  <c r="J486" i="16"/>
  <c r="J487" i="16"/>
  <c r="J488" i="16"/>
  <c r="J489" i="16"/>
  <c r="J490" i="16"/>
  <c r="J491" i="16"/>
  <c r="J492" i="16"/>
  <c r="J493" i="16"/>
  <c r="J494" i="16"/>
  <c r="J495" i="16"/>
  <c r="J496" i="16"/>
  <c r="J497" i="16"/>
  <c r="J498" i="16"/>
  <c r="J499" i="16"/>
  <c r="J500" i="16"/>
  <c r="J501" i="16"/>
  <c r="J502" i="16"/>
  <c r="J503" i="16"/>
  <c r="J504" i="16"/>
  <c r="J505" i="16"/>
  <c r="J506" i="16"/>
  <c r="J507" i="16"/>
  <c r="J508" i="16"/>
  <c r="J509" i="16"/>
  <c r="J510" i="16"/>
  <c r="J511" i="16"/>
  <c r="J512" i="16"/>
  <c r="J513" i="16"/>
  <c r="J514" i="16"/>
  <c r="J515" i="16"/>
  <c r="J516" i="16"/>
  <c r="J517" i="16"/>
  <c r="J518" i="16"/>
  <c r="J519" i="16"/>
  <c r="J520" i="16"/>
  <c r="J521" i="16"/>
  <c r="J522" i="16"/>
  <c r="J523" i="16"/>
  <c r="J524" i="16"/>
  <c r="J525" i="16"/>
  <c r="J526" i="16"/>
  <c r="J527" i="16"/>
  <c r="J528" i="16"/>
  <c r="J529" i="16"/>
  <c r="J530" i="16"/>
  <c r="J531" i="16"/>
  <c r="J532" i="16"/>
  <c r="J533" i="16"/>
  <c r="J534" i="16"/>
  <c r="J535" i="16"/>
  <c r="J536" i="16"/>
  <c r="J537" i="16"/>
  <c r="J538" i="16"/>
  <c r="J539" i="16"/>
  <c r="J540" i="16"/>
  <c r="J541" i="16"/>
  <c r="J542" i="16"/>
  <c r="J543" i="16"/>
  <c r="J544" i="16"/>
  <c r="J545" i="16"/>
  <c r="J546" i="16"/>
  <c r="J547" i="16"/>
  <c r="J548" i="16"/>
  <c r="J549" i="16"/>
  <c r="J550" i="16"/>
  <c r="J551" i="16"/>
  <c r="J552" i="16"/>
  <c r="J553" i="16"/>
  <c r="J554" i="16"/>
  <c r="J555" i="16"/>
  <c r="J556" i="16"/>
  <c r="J557" i="16"/>
  <c r="J558" i="16"/>
  <c r="J559" i="16"/>
  <c r="J560" i="16"/>
  <c r="J561" i="16"/>
  <c r="J562" i="16"/>
  <c r="J563" i="16"/>
  <c r="J564" i="16"/>
  <c r="J565" i="16"/>
  <c r="J566" i="16"/>
  <c r="J567" i="16"/>
  <c r="J568" i="16"/>
  <c r="J569" i="16"/>
  <c r="J570" i="16"/>
  <c r="J571" i="16"/>
  <c r="J572" i="16"/>
  <c r="J573" i="16"/>
  <c r="J574" i="16"/>
  <c r="J575" i="16"/>
  <c r="J576" i="16"/>
  <c r="J577" i="16"/>
  <c r="J578" i="16"/>
  <c r="J579" i="16"/>
  <c r="J580" i="16"/>
  <c r="J581" i="16"/>
  <c r="J582" i="16"/>
  <c r="J583" i="16"/>
  <c r="J584" i="16"/>
  <c r="J585" i="16"/>
  <c r="J586" i="16"/>
  <c r="J587" i="16"/>
  <c r="J588" i="16"/>
  <c r="J589" i="16"/>
  <c r="J590" i="16"/>
  <c r="J591" i="16"/>
  <c r="J592" i="16"/>
  <c r="J593" i="16"/>
  <c r="J594" i="16"/>
  <c r="J595" i="16"/>
  <c r="J596" i="16"/>
  <c r="J597" i="16"/>
  <c r="J598" i="16"/>
  <c r="J599" i="16"/>
  <c r="J600" i="16"/>
  <c r="J601" i="16"/>
  <c r="J602" i="16"/>
  <c r="J603" i="16"/>
  <c r="J604" i="16"/>
  <c r="J605" i="16"/>
  <c r="J606" i="16"/>
  <c r="J607" i="16"/>
  <c r="J608" i="16"/>
  <c r="J609" i="16"/>
  <c r="J610" i="16"/>
  <c r="J611" i="16"/>
  <c r="J612" i="16"/>
  <c r="J613" i="16"/>
  <c r="J614" i="16"/>
  <c r="J615" i="16"/>
  <c r="J616" i="16"/>
  <c r="J617" i="16"/>
  <c r="J618" i="16"/>
  <c r="J619" i="16"/>
  <c r="J620" i="16"/>
  <c r="J621" i="16"/>
  <c r="J622" i="16"/>
  <c r="J623" i="16"/>
  <c r="J624" i="16"/>
  <c r="J625" i="16"/>
  <c r="J626" i="16"/>
  <c r="J627" i="16"/>
  <c r="J628" i="16"/>
  <c r="J629" i="16"/>
  <c r="J630" i="16"/>
  <c r="J631" i="16"/>
  <c r="J632" i="16"/>
  <c r="J633" i="16"/>
  <c r="J634" i="16"/>
  <c r="J635" i="16"/>
  <c r="J636" i="16"/>
  <c r="J637" i="16"/>
  <c r="J638" i="16"/>
  <c r="J639" i="16"/>
  <c r="J640" i="16"/>
  <c r="J641" i="16"/>
  <c r="J642" i="16"/>
  <c r="J643" i="16"/>
  <c r="J644" i="16"/>
  <c r="J645" i="16"/>
  <c r="J646" i="16"/>
  <c r="J647" i="16"/>
  <c r="J648" i="16"/>
  <c r="J649" i="16"/>
  <c r="J650" i="16"/>
  <c r="J651" i="16"/>
  <c r="J652" i="16"/>
  <c r="J653" i="16"/>
  <c r="J654" i="16"/>
  <c r="J655" i="16"/>
  <c r="J656" i="16"/>
  <c r="J657" i="16"/>
  <c r="J658" i="16"/>
  <c r="J659" i="16"/>
  <c r="J660" i="16"/>
  <c r="J661" i="16"/>
  <c r="J662" i="16"/>
  <c r="J663" i="16"/>
  <c r="J664" i="16"/>
  <c r="J665" i="16"/>
  <c r="J666" i="16"/>
  <c r="J667" i="16"/>
  <c r="J668" i="16"/>
  <c r="J669" i="16"/>
  <c r="J670" i="16"/>
  <c r="J671" i="16"/>
  <c r="J672" i="16"/>
  <c r="J673" i="16"/>
  <c r="J674" i="16"/>
  <c r="J675" i="16"/>
  <c r="J676" i="16"/>
  <c r="J677" i="16"/>
  <c r="J678" i="16"/>
  <c r="J679" i="16"/>
  <c r="J680" i="16"/>
  <c r="J681" i="16"/>
  <c r="J682" i="16"/>
  <c r="J683" i="16"/>
  <c r="J684" i="16"/>
  <c r="J685" i="16"/>
  <c r="J686" i="16"/>
  <c r="J687" i="16"/>
  <c r="J688" i="16"/>
  <c r="J689" i="16"/>
  <c r="J690" i="16"/>
  <c r="J691" i="16"/>
  <c r="J692" i="16"/>
  <c r="J693" i="16"/>
  <c r="J694" i="16"/>
  <c r="J695" i="16"/>
  <c r="J696" i="16"/>
  <c r="J697" i="16"/>
  <c r="J698" i="16"/>
  <c r="J699" i="16"/>
  <c r="J700" i="16"/>
  <c r="J701" i="16"/>
  <c r="J702" i="16"/>
  <c r="J703" i="16"/>
  <c r="J704" i="16"/>
  <c r="J705" i="16"/>
  <c r="J706" i="16"/>
  <c r="J707" i="16"/>
  <c r="J708" i="16"/>
  <c r="J709" i="16"/>
  <c r="J710" i="16"/>
  <c r="J711" i="16"/>
  <c r="J712" i="16"/>
  <c r="J713" i="16"/>
  <c r="J714" i="16"/>
  <c r="J715" i="16"/>
  <c r="J716" i="16"/>
  <c r="J717" i="16"/>
  <c r="J718" i="16"/>
  <c r="J719" i="16"/>
  <c r="J720" i="16"/>
  <c r="J721" i="16"/>
  <c r="J722" i="16"/>
  <c r="J723" i="16"/>
  <c r="J724" i="16"/>
  <c r="J725" i="16"/>
  <c r="J726" i="16"/>
  <c r="J727" i="16"/>
  <c r="J728" i="16"/>
  <c r="J729" i="16"/>
  <c r="J730" i="16"/>
  <c r="J731" i="16"/>
  <c r="J732" i="16"/>
  <c r="J733" i="16"/>
  <c r="J734" i="16"/>
  <c r="J735" i="16"/>
  <c r="J736" i="16"/>
  <c r="J737" i="16"/>
  <c r="J738" i="16"/>
  <c r="J739" i="16"/>
  <c r="J740" i="16"/>
  <c r="J741" i="16"/>
  <c r="J742" i="16"/>
  <c r="J743" i="16"/>
  <c r="J744" i="16"/>
  <c r="J745" i="16"/>
  <c r="J746" i="16"/>
  <c r="J747" i="16"/>
  <c r="J748" i="16"/>
  <c r="J749" i="16"/>
  <c r="J750" i="16"/>
  <c r="J751" i="16"/>
  <c r="J752" i="16"/>
  <c r="J753" i="16"/>
  <c r="J754" i="16"/>
  <c r="J755" i="16"/>
  <c r="J756" i="16"/>
  <c r="J757" i="16"/>
  <c r="J758" i="16"/>
  <c r="J759" i="16"/>
  <c r="J760" i="16"/>
  <c r="J761" i="16"/>
  <c r="J762" i="16"/>
  <c r="J763" i="16"/>
  <c r="J764" i="16"/>
  <c r="J765" i="16"/>
  <c r="J766" i="16"/>
  <c r="J767" i="16"/>
  <c r="J768" i="16"/>
  <c r="J769" i="16"/>
  <c r="J770" i="16"/>
  <c r="J771" i="16"/>
  <c r="J772" i="16"/>
  <c r="J773" i="16"/>
  <c r="J774" i="16"/>
  <c r="J775" i="16"/>
  <c r="J776" i="16"/>
  <c r="J777" i="16"/>
  <c r="J778" i="16"/>
  <c r="J779" i="16"/>
  <c r="J780" i="16"/>
  <c r="J781" i="16"/>
  <c r="J782" i="16"/>
  <c r="J783" i="16"/>
  <c r="J784" i="16"/>
  <c r="J785" i="16"/>
  <c r="J786" i="16"/>
  <c r="J787" i="16"/>
  <c r="J788" i="16"/>
  <c r="J789" i="16"/>
  <c r="J790" i="16"/>
  <c r="J791" i="16"/>
  <c r="J792" i="16"/>
  <c r="J793" i="16"/>
  <c r="J794" i="16"/>
  <c r="J795" i="16"/>
  <c r="J796" i="16"/>
  <c r="J797" i="16"/>
  <c r="J798" i="16"/>
  <c r="J799" i="16"/>
  <c r="J800" i="16"/>
  <c r="J801" i="16"/>
  <c r="J802" i="16"/>
  <c r="J803" i="16"/>
  <c r="J804" i="16"/>
  <c r="J805" i="16"/>
  <c r="J806" i="16"/>
  <c r="J807" i="16"/>
  <c r="J808" i="16"/>
  <c r="J809" i="16"/>
  <c r="J810" i="16"/>
  <c r="J811" i="16"/>
  <c r="J812" i="16"/>
  <c r="J813" i="16"/>
  <c r="J814" i="16"/>
  <c r="J815" i="16"/>
  <c r="J816" i="16"/>
  <c r="J817" i="16"/>
  <c r="J818" i="16"/>
  <c r="J819" i="16"/>
  <c r="J820" i="16"/>
  <c r="J821" i="16"/>
  <c r="J822" i="16"/>
  <c r="J823" i="16"/>
  <c r="J824" i="16"/>
  <c r="J825" i="16"/>
  <c r="J826" i="16"/>
  <c r="J827" i="16"/>
  <c r="J828" i="16"/>
  <c r="J829" i="16"/>
  <c r="J830" i="16"/>
  <c r="J831" i="16"/>
  <c r="J832" i="16"/>
  <c r="J833" i="16"/>
  <c r="J834" i="16"/>
  <c r="J835" i="16"/>
  <c r="J836" i="16"/>
  <c r="J837" i="16"/>
  <c r="J838" i="16"/>
  <c r="J839" i="16"/>
  <c r="J840" i="16"/>
  <c r="J841" i="16"/>
  <c r="J842" i="16"/>
  <c r="J843" i="16"/>
  <c r="J844" i="16"/>
  <c r="J845" i="16"/>
  <c r="J846" i="16"/>
  <c r="J847" i="16"/>
  <c r="J848" i="16"/>
  <c r="J849" i="16"/>
  <c r="J850" i="16"/>
  <c r="J851" i="16"/>
  <c r="J852" i="16"/>
  <c r="J853" i="16"/>
  <c r="J854" i="16"/>
  <c r="J855" i="16"/>
  <c r="J856" i="16"/>
  <c r="J857" i="16"/>
  <c r="J858" i="16"/>
  <c r="J859" i="16"/>
  <c r="J860" i="16"/>
  <c r="J861" i="16"/>
  <c r="J862" i="16"/>
  <c r="J863" i="16"/>
  <c r="J864" i="16"/>
  <c r="J865" i="16"/>
  <c r="J866" i="16"/>
  <c r="J867" i="16"/>
  <c r="J868" i="16"/>
  <c r="J869" i="16"/>
  <c r="J870" i="16"/>
  <c r="J871" i="16"/>
  <c r="J872" i="16"/>
  <c r="J873" i="16"/>
  <c r="J874" i="16"/>
  <c r="J875" i="16"/>
  <c r="J876" i="16"/>
  <c r="J877" i="16"/>
  <c r="J878" i="16"/>
  <c r="J879" i="16"/>
  <c r="J880" i="16"/>
  <c r="J881" i="16"/>
  <c r="J882" i="16"/>
  <c r="J883" i="16"/>
  <c r="J884" i="16"/>
  <c r="J885" i="16"/>
  <c r="J886" i="16"/>
  <c r="J887" i="16"/>
  <c r="J888" i="16"/>
  <c r="J889" i="16"/>
  <c r="J890" i="16"/>
  <c r="J891" i="16"/>
  <c r="J892" i="16"/>
  <c r="J893" i="16"/>
  <c r="J894" i="16"/>
  <c r="J895" i="16"/>
  <c r="J896" i="16"/>
  <c r="J897" i="16"/>
  <c r="J898" i="16"/>
  <c r="J899" i="16"/>
  <c r="J900" i="16"/>
  <c r="J901" i="16"/>
  <c r="J902" i="16"/>
  <c r="J903" i="16"/>
  <c r="J904" i="16"/>
  <c r="J905" i="16"/>
  <c r="J906" i="16"/>
  <c r="J907" i="16"/>
  <c r="J908" i="16"/>
  <c r="J909" i="16"/>
  <c r="J910" i="16"/>
  <c r="J911" i="16"/>
  <c r="J912" i="16"/>
  <c r="J913" i="16"/>
  <c r="J914" i="16"/>
  <c r="J915" i="16"/>
  <c r="J916" i="16"/>
  <c r="J917" i="16"/>
  <c r="J918" i="16"/>
  <c r="J919" i="16"/>
  <c r="J920" i="16"/>
  <c r="J921" i="16"/>
  <c r="J922" i="16"/>
  <c r="J923" i="16"/>
  <c r="J924" i="16"/>
  <c r="J925" i="16"/>
  <c r="J926" i="16"/>
  <c r="J927" i="16"/>
  <c r="J928" i="16"/>
  <c r="J929" i="16"/>
  <c r="J930" i="16"/>
  <c r="J931" i="16"/>
  <c r="J932" i="16"/>
  <c r="J933" i="16"/>
  <c r="J934" i="16"/>
  <c r="J935" i="16"/>
  <c r="J936" i="16"/>
  <c r="J937" i="16"/>
  <c r="J938" i="16"/>
  <c r="J939" i="16"/>
  <c r="J940" i="16"/>
  <c r="J941" i="16"/>
  <c r="J942" i="16"/>
  <c r="J943" i="16"/>
  <c r="J944" i="16"/>
  <c r="J945" i="16"/>
  <c r="J946" i="16"/>
  <c r="J947" i="16"/>
  <c r="J948" i="16"/>
  <c r="J949" i="16"/>
  <c r="J950" i="16"/>
  <c r="J951" i="16"/>
  <c r="J952" i="16"/>
  <c r="J953" i="16"/>
  <c r="J954" i="16"/>
  <c r="J955" i="16"/>
  <c r="J956" i="16"/>
  <c r="J957" i="16"/>
  <c r="J958" i="16"/>
  <c r="J959" i="16"/>
  <c r="J960" i="16"/>
  <c r="J961" i="16"/>
  <c r="J962" i="16"/>
  <c r="J963" i="16"/>
  <c r="J964" i="16"/>
  <c r="J965" i="16"/>
  <c r="J966" i="16"/>
  <c r="J967" i="16"/>
  <c r="J968" i="16"/>
  <c r="J969" i="16"/>
  <c r="J970" i="16"/>
  <c r="J971" i="16"/>
  <c r="J972" i="16"/>
  <c r="J973" i="16"/>
  <c r="J974" i="16"/>
  <c r="J975" i="16"/>
  <c r="J976" i="16"/>
  <c r="J977" i="16"/>
  <c r="J978" i="16"/>
  <c r="J979" i="16"/>
  <c r="J980" i="16"/>
  <c r="J981" i="16"/>
  <c r="J982" i="16"/>
  <c r="J983" i="16"/>
  <c r="J984" i="16"/>
  <c r="J985" i="16"/>
  <c r="J986" i="16"/>
  <c r="J987" i="16"/>
  <c r="J988" i="16"/>
  <c r="J989" i="16"/>
  <c r="J990" i="16"/>
  <c r="J991" i="16"/>
  <c r="J992" i="16"/>
  <c r="J993" i="16"/>
  <c r="J994" i="16"/>
  <c r="J995" i="16"/>
  <c r="J996" i="16"/>
  <c r="J997" i="16"/>
  <c r="J998" i="16"/>
  <c r="J999" i="16"/>
  <c r="J1000" i="16"/>
  <c r="J1001" i="16"/>
  <c r="J1002" i="16"/>
  <c r="J1003" i="16"/>
  <c r="J1004" i="16"/>
  <c r="J1005" i="16"/>
  <c r="J1006" i="16"/>
  <c r="J1007" i="16"/>
  <c r="J1008" i="16"/>
  <c r="J1009" i="16"/>
  <c r="J1010" i="16"/>
  <c r="J1011" i="16"/>
  <c r="J1012" i="16"/>
  <c r="J1013" i="16"/>
  <c r="J1014" i="16"/>
  <c r="J1015" i="16"/>
  <c r="J1016" i="16"/>
  <c r="J1017" i="16"/>
  <c r="J1018" i="16"/>
  <c r="J1019" i="16"/>
  <c r="J1020" i="16"/>
  <c r="J1021" i="16"/>
  <c r="J1022" i="16"/>
  <c r="J1023" i="16"/>
  <c r="J1024" i="16"/>
  <c r="J1025" i="16"/>
  <c r="J1026" i="16"/>
  <c r="J1027" i="16"/>
  <c r="J1028" i="16"/>
  <c r="J1029" i="16"/>
  <c r="J1030" i="16"/>
  <c r="J1031" i="16"/>
  <c r="J1032" i="16"/>
  <c r="J1033" i="16"/>
  <c r="J1034" i="16"/>
  <c r="J1035" i="16"/>
  <c r="J1036" i="16"/>
  <c r="J1037" i="16"/>
  <c r="J1038" i="16"/>
  <c r="J1039" i="16"/>
  <c r="J1040" i="16"/>
  <c r="J1041" i="16"/>
  <c r="J1042" i="16"/>
  <c r="J1043" i="16"/>
  <c r="J1044" i="16"/>
  <c r="J1045" i="16"/>
  <c r="J1046" i="16"/>
  <c r="J1047" i="16"/>
  <c r="J1048" i="16"/>
  <c r="J1049" i="16"/>
  <c r="J1050" i="16"/>
  <c r="J1051" i="16"/>
  <c r="J1052" i="16"/>
  <c r="J1053" i="16"/>
  <c r="J1054" i="16"/>
  <c r="J1055" i="16"/>
  <c r="J1056" i="16"/>
  <c r="J1057" i="16"/>
  <c r="J1058" i="16"/>
  <c r="J1059" i="16"/>
  <c r="J1060" i="16"/>
  <c r="J1061" i="16"/>
  <c r="J1062" i="16"/>
  <c r="J1063" i="16"/>
  <c r="J1064" i="16"/>
  <c r="J1065" i="16"/>
  <c r="J1066" i="16"/>
  <c r="J1067" i="16"/>
  <c r="J1068" i="16"/>
  <c r="J1069" i="16"/>
  <c r="J1070" i="16"/>
  <c r="J1071" i="16"/>
  <c r="J1072" i="16"/>
  <c r="J1073" i="16"/>
  <c r="J1074" i="16"/>
  <c r="J1075" i="16"/>
  <c r="J1076" i="16"/>
  <c r="J1077" i="16"/>
  <c r="J1078" i="16"/>
  <c r="J1079" i="16"/>
  <c r="J1080" i="16"/>
  <c r="J1081" i="16"/>
  <c r="J1082" i="16"/>
  <c r="J1083" i="16"/>
  <c r="J1084" i="16"/>
  <c r="J1085" i="16"/>
  <c r="J1086" i="16"/>
  <c r="J1087" i="16"/>
  <c r="J1088" i="16"/>
  <c r="J1089" i="16"/>
  <c r="J1090" i="16"/>
  <c r="J1091" i="16"/>
  <c r="J1092" i="16"/>
  <c r="J1093" i="16"/>
  <c r="J1094" i="16"/>
  <c r="J1095" i="16"/>
  <c r="J1096" i="16"/>
  <c r="J1097" i="16"/>
  <c r="J1098" i="16"/>
  <c r="J1099" i="16"/>
  <c r="J1100" i="16"/>
  <c r="J1101" i="16"/>
  <c r="J1102" i="16"/>
  <c r="J1103" i="16"/>
  <c r="J1104" i="16"/>
  <c r="J1105" i="16"/>
  <c r="J1106" i="16"/>
  <c r="J1107" i="16"/>
  <c r="J1108" i="16"/>
  <c r="J1109" i="16"/>
  <c r="J1110" i="16"/>
  <c r="J1111" i="16"/>
  <c r="J1112" i="16"/>
  <c r="J1113" i="16"/>
  <c r="J1114" i="16"/>
  <c r="J1115" i="16"/>
  <c r="J1116" i="16"/>
  <c r="J1117" i="16"/>
  <c r="J1118" i="16"/>
  <c r="J1119" i="16"/>
  <c r="J1120" i="16"/>
  <c r="J1121" i="16"/>
  <c r="J1122" i="16"/>
  <c r="J1123" i="16"/>
  <c r="J1124" i="16"/>
  <c r="J1125" i="16"/>
  <c r="J1126" i="16"/>
  <c r="J1127" i="16"/>
  <c r="J1128" i="16"/>
  <c r="J1129" i="16"/>
  <c r="J1130" i="16"/>
  <c r="J1131" i="16"/>
  <c r="J1132" i="16"/>
  <c r="J1133" i="16"/>
  <c r="J1134" i="16"/>
  <c r="J1135" i="16"/>
  <c r="J1136" i="16"/>
  <c r="J1137" i="16"/>
  <c r="J1138" i="16"/>
  <c r="J1139" i="16"/>
  <c r="J1140" i="16"/>
  <c r="J1141" i="16"/>
  <c r="J1142" i="16"/>
  <c r="J1143" i="16"/>
  <c r="J1144" i="16"/>
  <c r="J1145" i="16"/>
  <c r="J1146" i="16"/>
  <c r="J1147" i="16"/>
  <c r="J1148" i="16"/>
  <c r="J1149" i="16"/>
  <c r="J1150" i="16"/>
  <c r="J1151" i="16"/>
  <c r="J1152" i="16"/>
  <c r="J1153" i="16"/>
  <c r="J1154" i="16"/>
  <c r="J1155" i="16"/>
  <c r="J1156" i="16"/>
  <c r="J1157" i="16"/>
  <c r="J1158" i="16"/>
  <c r="J1159" i="16"/>
  <c r="J1160" i="16"/>
  <c r="J1161" i="16"/>
  <c r="J1162" i="16"/>
  <c r="J1163" i="16"/>
  <c r="J1164" i="16"/>
  <c r="J1165" i="16"/>
  <c r="J1166" i="16"/>
  <c r="J1167" i="16"/>
  <c r="J1168" i="16"/>
  <c r="J1169" i="16"/>
  <c r="J1170" i="16"/>
  <c r="J1171" i="16"/>
  <c r="J1172" i="16"/>
  <c r="J1173" i="16"/>
  <c r="J1174" i="16"/>
  <c r="J1175" i="16"/>
  <c r="J1176" i="16"/>
  <c r="J1177" i="16"/>
  <c r="J1178" i="16"/>
  <c r="J1179" i="16"/>
  <c r="J1180" i="16"/>
  <c r="J1181" i="16"/>
  <c r="J1182" i="16"/>
  <c r="J1183" i="16"/>
  <c r="J1184" i="16"/>
  <c r="J1185" i="16"/>
  <c r="J1186" i="16"/>
  <c r="J1187" i="16"/>
  <c r="J1188" i="16"/>
  <c r="J1189" i="16"/>
  <c r="J1190" i="16"/>
  <c r="J1191" i="16"/>
  <c r="J1192" i="16"/>
  <c r="J1193" i="16"/>
  <c r="J1194" i="16"/>
  <c r="J1195" i="16"/>
  <c r="J1196" i="16"/>
  <c r="J1197" i="16"/>
  <c r="J1198" i="16"/>
  <c r="J1199" i="16"/>
  <c r="J1200" i="16"/>
  <c r="J1201" i="16"/>
  <c r="J1202" i="16"/>
  <c r="J1203" i="16"/>
  <c r="J1204" i="16"/>
  <c r="J1205" i="16"/>
  <c r="J1206" i="16"/>
  <c r="J1207" i="16"/>
  <c r="J1208" i="16"/>
  <c r="J1209" i="16"/>
  <c r="J1210" i="16"/>
  <c r="J1211" i="16"/>
  <c r="J1212" i="16"/>
  <c r="J1213" i="16"/>
  <c r="J1214" i="16"/>
  <c r="J1215" i="16"/>
  <c r="J1216" i="16"/>
  <c r="J1217" i="16"/>
  <c r="J1218" i="16"/>
  <c r="J1219" i="16"/>
  <c r="J1220" i="16"/>
  <c r="J1221" i="16"/>
  <c r="J1222" i="16"/>
  <c r="J1223" i="16"/>
  <c r="J1224" i="16"/>
  <c r="J1225" i="16"/>
  <c r="J1226" i="16"/>
  <c r="J1227" i="16"/>
  <c r="J1228" i="16"/>
  <c r="J1229" i="16"/>
  <c r="J1230" i="16"/>
  <c r="J1231" i="16"/>
  <c r="J1232" i="16"/>
  <c r="J1233" i="16"/>
  <c r="J1234" i="16"/>
  <c r="J1235" i="16"/>
  <c r="J1236" i="16"/>
  <c r="J1237" i="16"/>
  <c r="J1238" i="16"/>
  <c r="J1239" i="16"/>
  <c r="J1240" i="16"/>
  <c r="J1241" i="16"/>
  <c r="J1242" i="16"/>
  <c r="J1243" i="16"/>
  <c r="J1244" i="16"/>
  <c r="J1245" i="16"/>
  <c r="J1246" i="16"/>
  <c r="J1247" i="16"/>
  <c r="J1248" i="16"/>
  <c r="J1249" i="16"/>
  <c r="J1250" i="16"/>
  <c r="J1251" i="16"/>
  <c r="J1252" i="16"/>
  <c r="J1253" i="16"/>
  <c r="J1254" i="16"/>
  <c r="J1255" i="16"/>
  <c r="J1256" i="16"/>
  <c r="J1257" i="16"/>
  <c r="J1258" i="16"/>
  <c r="J1259" i="16"/>
  <c r="J1260" i="16"/>
  <c r="J1261" i="16"/>
  <c r="J1262" i="16"/>
  <c r="J1263" i="16"/>
  <c r="J1264" i="16"/>
  <c r="J1265" i="16"/>
  <c r="J1266" i="16"/>
  <c r="J1267" i="16"/>
  <c r="J1268" i="16"/>
  <c r="J1269" i="16"/>
  <c r="J1270" i="16"/>
  <c r="J1271" i="16"/>
  <c r="J1272" i="16"/>
  <c r="J1273" i="16"/>
  <c r="J1274" i="16"/>
  <c r="J1275" i="16"/>
  <c r="J1276" i="16"/>
  <c r="J1277" i="16"/>
  <c r="J1278" i="16"/>
  <c r="J1279" i="16"/>
  <c r="J1280" i="16"/>
  <c r="J1281" i="16"/>
  <c r="J1282" i="16"/>
  <c r="J1283" i="16"/>
  <c r="J1284" i="16"/>
  <c r="J1285" i="16"/>
  <c r="J1286" i="16"/>
  <c r="J1287" i="16"/>
  <c r="J1288" i="16"/>
  <c r="J1289" i="16"/>
  <c r="J1290" i="16"/>
  <c r="J1291" i="16"/>
  <c r="J1292" i="16"/>
  <c r="J1293" i="16"/>
  <c r="J1294" i="16"/>
  <c r="J1295" i="16"/>
  <c r="J1296" i="16"/>
  <c r="J1297" i="16"/>
  <c r="J1298" i="16"/>
  <c r="J1299" i="16"/>
  <c r="J1300" i="16"/>
  <c r="J1301" i="16"/>
  <c r="J1302" i="16"/>
  <c r="J1303" i="16"/>
  <c r="J1304" i="16"/>
  <c r="J1305" i="16"/>
  <c r="J1306" i="16"/>
  <c r="J1307" i="16"/>
  <c r="J1308" i="16"/>
  <c r="J1309" i="16"/>
  <c r="J1310" i="16"/>
  <c r="J1311" i="16"/>
  <c r="J1312" i="16"/>
  <c r="J1313" i="16"/>
  <c r="J1314" i="16"/>
  <c r="J1315" i="16"/>
  <c r="J1316" i="16"/>
  <c r="J1317" i="16"/>
  <c r="J1318" i="16"/>
  <c r="J1319" i="16"/>
  <c r="J1320" i="16"/>
  <c r="J1321" i="16"/>
  <c r="J1322" i="16"/>
  <c r="J1323" i="16"/>
  <c r="J1324" i="16"/>
  <c r="J1325" i="16"/>
  <c r="J1326" i="16"/>
  <c r="J1327" i="16"/>
  <c r="J1328" i="16"/>
  <c r="J1329" i="16"/>
  <c r="J1330" i="16"/>
  <c r="J1331" i="16"/>
  <c r="J1332" i="16"/>
  <c r="J1333" i="16"/>
  <c r="J1334" i="16"/>
  <c r="J1335" i="16"/>
  <c r="J1336" i="16"/>
  <c r="J1337" i="16"/>
  <c r="J1338" i="16"/>
  <c r="J1339" i="16"/>
  <c r="J1340" i="16"/>
  <c r="J1341" i="16"/>
  <c r="J1342" i="16"/>
  <c r="J1343" i="16"/>
  <c r="J1344" i="16"/>
  <c r="J1345" i="16"/>
  <c r="J1346" i="16"/>
  <c r="J1347" i="16"/>
  <c r="J1348" i="16"/>
  <c r="J1349" i="16"/>
  <c r="J1350" i="16"/>
  <c r="J1351" i="16"/>
  <c r="J1352" i="16"/>
  <c r="J1353" i="16"/>
  <c r="J1354" i="16"/>
  <c r="J1355" i="16"/>
  <c r="J1356" i="16"/>
  <c r="J1357" i="16"/>
  <c r="J1358" i="16"/>
  <c r="J1359" i="16"/>
  <c r="J1360" i="16"/>
  <c r="J1361" i="16"/>
  <c r="J1362" i="16"/>
  <c r="J1363" i="16"/>
  <c r="J1364" i="16"/>
  <c r="J1365" i="16"/>
  <c r="J1366" i="16"/>
  <c r="J1367" i="16"/>
  <c r="J1368" i="16"/>
  <c r="J1369" i="16"/>
  <c r="J1370" i="16"/>
  <c r="J1371" i="16"/>
  <c r="J1372" i="16"/>
  <c r="J1373" i="16"/>
  <c r="J1374" i="16"/>
  <c r="J1375" i="16"/>
  <c r="J1376" i="16"/>
  <c r="J1377" i="16"/>
  <c r="J1378" i="16"/>
  <c r="J1379" i="16"/>
  <c r="J1380" i="16"/>
  <c r="J1381" i="16"/>
  <c r="J1382" i="16"/>
  <c r="J1383" i="16"/>
  <c r="J1384" i="16"/>
  <c r="J1385" i="16"/>
  <c r="J1386" i="16"/>
  <c r="J1387" i="16"/>
  <c r="J1388" i="16"/>
  <c r="J1389" i="16"/>
  <c r="J1390" i="16"/>
  <c r="J1391" i="16"/>
  <c r="J1392" i="16"/>
  <c r="J1393" i="16"/>
  <c r="J1394" i="16"/>
  <c r="J1395" i="16"/>
  <c r="J1396" i="16"/>
  <c r="J1397" i="16"/>
  <c r="J1398" i="16"/>
  <c r="J1399" i="16"/>
  <c r="J1400" i="16"/>
  <c r="J1401" i="16"/>
  <c r="J1402" i="16"/>
  <c r="J1403" i="16"/>
  <c r="J1404" i="16"/>
  <c r="J1405" i="16"/>
  <c r="J1406" i="16"/>
  <c r="J1407" i="16"/>
  <c r="J1408" i="16"/>
  <c r="J1409" i="16"/>
  <c r="J1410" i="16"/>
  <c r="J1411" i="16"/>
  <c r="J1412" i="16"/>
  <c r="J1413" i="16"/>
  <c r="J1414" i="16"/>
  <c r="J1415" i="16"/>
  <c r="J1416" i="16"/>
  <c r="J1417" i="16"/>
  <c r="J1418" i="16"/>
  <c r="J1419" i="16"/>
  <c r="J1420" i="16"/>
  <c r="J1421" i="16"/>
  <c r="J1422" i="16"/>
  <c r="J1423" i="16"/>
  <c r="J1424" i="16"/>
  <c r="J1425" i="16"/>
  <c r="J1426" i="16"/>
  <c r="J1427" i="16"/>
  <c r="J1428" i="16"/>
  <c r="J1429" i="16"/>
  <c r="J1430" i="16"/>
  <c r="J1431" i="16"/>
  <c r="J1432" i="16"/>
  <c r="J1433" i="16"/>
  <c r="J1434" i="16"/>
  <c r="J1435" i="16"/>
  <c r="J1436" i="16"/>
  <c r="J1437" i="16"/>
  <c r="J1438" i="16"/>
  <c r="J1439" i="16"/>
  <c r="J1440" i="16"/>
  <c r="J1441" i="16"/>
  <c r="J1442" i="16"/>
  <c r="J1443" i="16"/>
  <c r="J1444" i="16"/>
  <c r="J1445" i="16"/>
  <c r="J1446" i="16"/>
  <c r="J1447" i="16"/>
  <c r="J1448" i="16"/>
  <c r="J1449" i="16"/>
  <c r="J1450" i="16"/>
  <c r="J1451" i="16"/>
  <c r="J1452" i="16"/>
  <c r="J1453" i="16"/>
  <c r="J1454" i="16"/>
  <c r="J1455" i="16"/>
  <c r="J1456" i="16"/>
  <c r="J1457" i="16"/>
  <c r="J1458" i="16"/>
  <c r="J1459" i="16"/>
  <c r="J1460" i="16"/>
  <c r="J1461" i="16"/>
  <c r="J1462" i="16"/>
  <c r="J1463" i="16"/>
  <c r="J1464" i="16"/>
  <c r="J1465" i="16"/>
  <c r="J1466" i="16"/>
  <c r="J1467" i="16"/>
  <c r="J1468" i="16"/>
  <c r="J1469" i="16"/>
  <c r="J1470" i="16"/>
  <c r="J1471" i="16"/>
  <c r="J1472" i="16"/>
  <c r="J1473" i="16"/>
  <c r="J1474" i="16"/>
  <c r="J1475" i="16"/>
  <c r="J1476" i="16"/>
  <c r="J1477" i="16"/>
  <c r="J1478" i="16"/>
  <c r="J1479" i="16"/>
  <c r="J1480" i="16"/>
  <c r="J1481" i="16"/>
  <c r="J1482" i="16"/>
  <c r="J1483" i="16"/>
  <c r="J1484" i="16"/>
  <c r="J1485" i="16"/>
  <c r="J1486" i="16"/>
  <c r="J1487" i="16"/>
  <c r="J1488" i="16"/>
  <c r="J1489" i="16"/>
  <c r="J1490" i="16"/>
  <c r="J1491" i="16"/>
  <c r="J1492" i="16"/>
  <c r="J1493" i="16"/>
  <c r="J1494" i="16"/>
  <c r="J1495" i="16"/>
  <c r="J1496" i="16"/>
  <c r="J1497" i="16"/>
  <c r="J1498" i="16"/>
  <c r="J1499" i="16"/>
  <c r="J1500" i="16"/>
  <c r="J1501" i="16"/>
  <c r="J1502" i="16"/>
  <c r="J1503" i="16"/>
  <c r="J1504" i="16"/>
  <c r="J1505" i="16"/>
  <c r="J1506" i="16"/>
  <c r="J1507" i="16"/>
  <c r="J1508" i="16"/>
  <c r="J1509" i="16"/>
  <c r="J1510" i="16"/>
  <c r="J1511" i="16"/>
  <c r="J1512" i="16"/>
  <c r="J1513" i="16"/>
  <c r="J1514" i="16"/>
  <c r="J1515" i="16"/>
  <c r="J1516" i="16"/>
  <c r="J1517" i="16"/>
  <c r="J1518" i="16"/>
  <c r="J1519" i="16"/>
  <c r="J1520" i="16"/>
  <c r="J1521" i="16"/>
  <c r="J1522" i="16"/>
  <c r="J1523" i="16"/>
  <c r="J1524" i="16"/>
  <c r="J1525" i="16"/>
  <c r="J1526" i="16"/>
  <c r="J1527" i="16"/>
  <c r="J1528" i="16"/>
  <c r="J1529" i="16"/>
  <c r="J1530" i="16"/>
  <c r="J1531" i="16"/>
  <c r="J1532" i="16"/>
  <c r="J1533" i="16"/>
  <c r="J1534" i="16"/>
  <c r="J1535" i="16"/>
  <c r="J1536" i="16"/>
  <c r="J1537" i="16"/>
  <c r="J1538" i="16"/>
  <c r="J1539" i="16"/>
  <c r="J1540" i="16"/>
  <c r="J1541" i="16"/>
  <c r="J1542" i="16"/>
  <c r="J1543" i="16"/>
  <c r="J1544" i="16"/>
  <c r="J1545" i="16"/>
  <c r="J1546" i="16"/>
  <c r="J1547" i="16"/>
  <c r="J1548" i="16"/>
  <c r="J1549" i="16"/>
  <c r="J1550" i="16"/>
  <c r="J1551" i="16"/>
  <c r="J1552" i="16"/>
  <c r="J1553" i="16"/>
  <c r="J1554" i="16"/>
  <c r="J1555" i="16"/>
  <c r="J1556" i="16"/>
  <c r="J1557" i="16"/>
  <c r="J1558" i="16"/>
  <c r="J1559" i="16"/>
  <c r="J1560" i="16"/>
  <c r="J1561" i="16"/>
  <c r="J1562" i="16"/>
  <c r="J1563" i="16"/>
  <c r="J1564" i="16"/>
  <c r="J1565" i="16"/>
  <c r="J1566" i="16"/>
  <c r="J1567" i="16"/>
  <c r="J1568" i="16"/>
  <c r="J1569" i="16"/>
  <c r="J1570" i="16"/>
  <c r="J1571" i="16"/>
  <c r="J1572" i="16"/>
  <c r="J1573" i="16"/>
  <c r="J1574" i="16"/>
  <c r="J1575" i="16"/>
  <c r="J1576" i="16"/>
  <c r="J1577" i="16"/>
  <c r="J1578" i="16"/>
  <c r="J1579" i="16"/>
  <c r="J1580" i="16"/>
  <c r="J1581" i="16"/>
  <c r="J1582" i="16"/>
  <c r="J1583" i="16"/>
  <c r="J1584" i="16"/>
  <c r="J1585" i="16"/>
  <c r="J1586" i="16"/>
  <c r="J1587" i="16"/>
  <c r="J1588" i="16"/>
  <c r="J1589" i="16"/>
  <c r="J1590" i="16"/>
  <c r="J1591" i="16"/>
  <c r="J1592" i="16"/>
  <c r="J1593" i="16"/>
  <c r="J1594" i="16"/>
  <c r="J1595" i="16"/>
  <c r="J1596" i="16"/>
  <c r="J1597" i="16"/>
  <c r="J1598" i="16"/>
  <c r="J1599" i="16"/>
  <c r="J1600" i="16"/>
  <c r="J1601" i="16"/>
  <c r="J1602" i="16"/>
  <c r="J1603" i="16"/>
  <c r="J1604" i="16"/>
  <c r="J1605" i="16"/>
  <c r="J1606" i="16"/>
  <c r="J1607" i="16"/>
  <c r="J1608" i="16"/>
  <c r="J1609" i="16"/>
  <c r="J1610" i="16"/>
  <c r="J1611" i="16"/>
  <c r="J1612" i="16"/>
  <c r="J1613" i="16"/>
  <c r="J1614" i="16"/>
  <c r="J1615" i="16"/>
  <c r="J1616" i="16"/>
  <c r="J1617" i="16"/>
  <c r="J1618" i="16"/>
  <c r="J1619" i="16"/>
  <c r="J1620" i="16"/>
  <c r="J1621" i="16"/>
  <c r="J1622" i="16"/>
  <c r="J1623" i="16"/>
  <c r="J1624" i="16"/>
  <c r="J1625" i="16"/>
  <c r="J1626" i="16"/>
  <c r="J1627" i="16"/>
  <c r="J1628" i="16"/>
  <c r="J1629" i="16"/>
  <c r="J1630" i="16"/>
  <c r="J1631" i="16"/>
  <c r="J1632" i="16"/>
  <c r="J1633" i="16"/>
  <c r="J1634" i="16"/>
  <c r="J1635" i="16"/>
  <c r="J1636" i="16"/>
  <c r="J1637" i="16"/>
  <c r="J1638" i="16"/>
  <c r="J1639" i="16"/>
  <c r="J1640" i="16"/>
  <c r="J1641" i="16"/>
  <c r="J1642" i="16"/>
  <c r="J1643" i="16"/>
  <c r="J1644" i="16"/>
  <c r="J1645" i="16"/>
  <c r="J1646" i="16"/>
  <c r="J1647" i="16"/>
  <c r="J1648" i="16"/>
  <c r="J1649" i="16"/>
  <c r="J1650" i="16"/>
  <c r="J1651" i="16"/>
  <c r="J1652" i="16"/>
  <c r="J1653" i="16"/>
  <c r="J1654" i="16"/>
  <c r="J1655" i="16"/>
  <c r="J1656" i="16"/>
  <c r="J1657" i="16"/>
  <c r="J1658" i="16"/>
  <c r="J1659" i="16"/>
  <c r="J1660" i="16"/>
  <c r="J1661" i="16"/>
  <c r="J1662" i="16"/>
  <c r="J1663" i="16"/>
  <c r="J1664" i="16"/>
  <c r="J1665" i="16"/>
  <c r="J1666" i="16"/>
  <c r="J1667" i="16"/>
  <c r="J1668" i="16"/>
  <c r="J1669" i="16"/>
  <c r="J1670" i="16"/>
  <c r="J1671" i="16"/>
  <c r="J1672" i="16"/>
  <c r="J1673" i="16"/>
  <c r="J1674" i="16"/>
  <c r="J1675" i="16"/>
  <c r="J1676" i="16"/>
  <c r="J1677" i="16"/>
  <c r="J1678" i="16"/>
  <c r="J1679" i="16"/>
  <c r="J1680" i="16"/>
  <c r="J1681" i="16"/>
  <c r="J1682" i="16"/>
  <c r="J1683" i="16"/>
  <c r="J1684" i="16"/>
  <c r="J1685" i="16"/>
  <c r="J1686" i="16"/>
  <c r="J1687" i="16"/>
  <c r="J1688" i="16"/>
  <c r="J1689" i="16"/>
  <c r="J1690" i="16"/>
  <c r="J1691" i="16"/>
  <c r="J1692" i="16"/>
  <c r="J1693" i="16"/>
  <c r="J1694" i="16"/>
  <c r="J1695" i="16"/>
  <c r="J1696" i="16"/>
  <c r="J1697" i="16"/>
  <c r="J1698" i="16"/>
  <c r="J1699" i="16"/>
  <c r="J1700" i="16"/>
  <c r="J1701" i="16"/>
  <c r="J1702" i="16"/>
  <c r="J1703" i="16"/>
  <c r="J1704" i="16"/>
  <c r="J1705" i="16"/>
  <c r="J1706" i="16"/>
  <c r="J1707" i="16"/>
  <c r="J1708" i="16"/>
  <c r="J1709" i="16"/>
  <c r="J1710" i="16"/>
  <c r="J1711" i="16"/>
  <c r="J1712" i="16"/>
  <c r="J1713" i="16"/>
  <c r="J1714" i="16"/>
  <c r="J1715" i="16"/>
  <c r="J1716" i="16"/>
  <c r="J1717" i="16"/>
  <c r="J1718" i="16"/>
  <c r="J1719" i="16"/>
  <c r="J1720" i="16"/>
  <c r="J1721" i="16"/>
  <c r="J1722" i="16"/>
  <c r="J1723" i="16"/>
  <c r="J1724" i="16"/>
  <c r="J1725" i="16"/>
  <c r="J1726" i="16"/>
  <c r="J1727" i="16"/>
  <c r="J1728" i="16"/>
  <c r="J1729" i="16"/>
  <c r="J1730" i="16"/>
  <c r="J1731" i="16"/>
  <c r="J1732" i="16"/>
  <c r="J1733" i="16"/>
  <c r="J1734" i="16"/>
  <c r="J1735" i="16"/>
  <c r="J1736" i="16"/>
  <c r="J1737" i="16"/>
  <c r="J1738" i="16"/>
  <c r="J1739" i="16"/>
  <c r="J1740" i="16"/>
  <c r="J1741" i="16"/>
  <c r="J1742" i="16"/>
  <c r="J1743" i="16"/>
  <c r="J1744" i="16"/>
  <c r="J1745" i="16"/>
  <c r="J1746" i="16"/>
  <c r="J1747" i="16"/>
  <c r="J1748" i="16"/>
  <c r="J1749" i="16"/>
  <c r="J1750" i="16"/>
  <c r="J1751" i="16"/>
  <c r="J1752" i="16"/>
  <c r="J1753" i="16"/>
  <c r="J1754" i="16"/>
  <c r="J1755" i="16"/>
  <c r="J1756" i="16"/>
  <c r="J1757" i="16"/>
  <c r="J1758" i="16"/>
  <c r="J1759" i="16"/>
  <c r="J1760" i="16"/>
  <c r="J1761" i="16"/>
  <c r="J1762" i="16"/>
  <c r="J1763" i="16"/>
  <c r="J1764" i="16"/>
  <c r="J1765" i="16"/>
  <c r="J1766" i="16"/>
  <c r="J1767" i="16"/>
  <c r="J1768" i="16"/>
  <c r="J1769" i="16"/>
  <c r="J1770" i="16"/>
  <c r="J1771" i="16"/>
  <c r="J1772" i="16"/>
  <c r="J1773" i="16"/>
  <c r="J1774" i="16"/>
  <c r="J1775" i="16"/>
  <c r="J1776" i="16"/>
  <c r="J1777" i="16"/>
  <c r="J1778" i="16"/>
  <c r="J1779" i="16"/>
  <c r="J1780" i="16"/>
  <c r="J1781" i="16"/>
  <c r="J1782" i="16"/>
  <c r="J1783" i="16"/>
  <c r="J1784" i="16"/>
  <c r="J1785" i="16"/>
  <c r="J1786" i="16"/>
  <c r="J1787" i="16"/>
  <c r="J1788" i="16"/>
  <c r="J1789" i="16"/>
  <c r="J1790" i="16"/>
  <c r="J1791" i="16"/>
  <c r="J1792" i="16"/>
  <c r="J1793" i="16"/>
  <c r="J1794" i="16"/>
  <c r="J1795" i="16"/>
  <c r="J1796" i="16"/>
  <c r="J1797" i="16"/>
  <c r="J1798" i="16"/>
  <c r="J1799" i="16"/>
  <c r="J1800" i="16"/>
  <c r="J1801" i="16"/>
  <c r="J1802" i="16"/>
  <c r="J1803" i="16"/>
  <c r="J1804" i="16"/>
  <c r="J1805" i="16"/>
  <c r="J1806" i="16"/>
  <c r="J1807" i="16"/>
  <c r="J1808" i="16"/>
  <c r="J1809" i="16"/>
  <c r="J1810" i="16"/>
  <c r="J1811" i="16"/>
  <c r="J1812" i="16"/>
  <c r="J1813" i="16"/>
  <c r="J1814" i="16"/>
  <c r="J1815" i="16"/>
  <c r="J1816" i="16"/>
  <c r="J1817" i="16"/>
  <c r="J1818" i="16"/>
  <c r="J1819" i="16"/>
  <c r="J1820" i="16"/>
  <c r="J1821" i="16"/>
  <c r="J1822" i="16"/>
  <c r="J1823" i="16"/>
  <c r="J1824" i="16"/>
  <c r="J1825" i="16"/>
  <c r="J1826" i="16"/>
  <c r="J1827" i="16"/>
  <c r="J1828" i="16"/>
  <c r="J1829" i="16"/>
  <c r="J1830" i="16"/>
  <c r="J1831" i="16"/>
  <c r="J1832" i="16"/>
  <c r="J1833" i="16"/>
  <c r="J1834" i="16"/>
  <c r="J1835" i="16"/>
  <c r="J1836" i="16"/>
  <c r="J1837" i="16"/>
  <c r="J1838" i="16"/>
  <c r="J1839" i="16"/>
  <c r="J1840" i="16"/>
  <c r="J1841" i="16"/>
  <c r="J1842" i="16"/>
  <c r="J1843" i="16"/>
  <c r="J1844" i="16"/>
  <c r="J1845" i="16"/>
  <c r="J1846" i="16"/>
  <c r="J1847" i="16"/>
  <c r="J1848" i="16"/>
  <c r="J1849" i="16"/>
  <c r="J1850" i="16"/>
  <c r="J1851" i="16"/>
  <c r="J1852" i="16"/>
  <c r="J1853" i="16"/>
  <c r="J1854" i="16"/>
  <c r="J1855" i="16"/>
  <c r="J1856" i="16"/>
  <c r="J1857" i="16"/>
  <c r="J1858" i="16"/>
  <c r="J1859" i="16"/>
  <c r="J1860" i="16"/>
  <c r="J1861" i="16"/>
  <c r="J1862" i="16"/>
  <c r="J1863" i="16"/>
  <c r="J1864" i="16"/>
  <c r="J1865" i="16"/>
  <c r="J1866" i="16"/>
  <c r="J1867" i="16"/>
  <c r="J1868" i="16"/>
  <c r="J1869" i="16"/>
  <c r="J1870" i="16"/>
  <c r="J1871" i="16"/>
  <c r="J1872" i="16"/>
  <c r="J1873" i="16"/>
  <c r="J1874" i="16"/>
  <c r="J1875" i="16"/>
  <c r="J1876" i="16"/>
  <c r="J1877" i="16"/>
  <c r="J1878" i="16"/>
  <c r="J1879" i="16"/>
  <c r="J1880" i="16"/>
  <c r="J1881" i="16"/>
  <c r="J1882" i="16"/>
  <c r="J1883" i="16"/>
  <c r="J1884" i="16"/>
  <c r="J1885" i="16"/>
  <c r="J1886" i="16"/>
  <c r="J1887" i="16"/>
  <c r="J1888" i="16"/>
  <c r="J1889" i="16"/>
  <c r="J1890" i="16"/>
  <c r="J1891" i="16"/>
  <c r="J1892" i="16"/>
  <c r="J1893" i="16"/>
  <c r="J1894" i="16"/>
  <c r="J1895" i="16"/>
  <c r="J1896" i="16"/>
  <c r="J1897" i="16"/>
  <c r="J1898" i="16"/>
  <c r="J1899" i="16"/>
  <c r="J1900" i="16"/>
  <c r="J1901" i="16"/>
  <c r="J1902" i="16"/>
  <c r="J1903" i="16"/>
  <c r="J1904" i="16"/>
  <c r="J1905" i="16"/>
  <c r="J1906" i="16"/>
  <c r="J1907" i="16"/>
  <c r="J1908" i="16"/>
  <c r="J1909" i="16"/>
  <c r="J1910" i="16"/>
  <c r="J1911" i="16"/>
  <c r="J1912" i="16"/>
  <c r="J1913" i="16"/>
  <c r="J1914" i="16"/>
  <c r="J1915" i="16"/>
  <c r="J1916" i="16"/>
  <c r="J1917" i="16"/>
  <c r="J1918" i="16"/>
  <c r="J1919" i="16"/>
  <c r="J1920" i="16"/>
  <c r="J1921" i="16"/>
  <c r="J1922" i="16"/>
  <c r="J1923" i="16"/>
  <c r="J1924" i="16"/>
  <c r="J1925" i="16"/>
  <c r="J1926" i="16"/>
  <c r="J1927" i="16"/>
  <c r="J1928" i="16"/>
  <c r="J1929" i="16"/>
  <c r="J1930" i="16"/>
  <c r="J1931" i="16"/>
  <c r="J1932" i="16"/>
  <c r="J1933" i="16"/>
  <c r="J1934" i="16"/>
  <c r="J1935" i="16"/>
  <c r="J1936" i="16"/>
  <c r="J1937" i="16"/>
  <c r="J1938" i="16"/>
  <c r="J1939" i="16"/>
  <c r="J1940" i="16"/>
  <c r="J1941" i="16"/>
  <c r="J1942" i="16"/>
  <c r="J1943" i="16"/>
  <c r="J1944" i="16"/>
  <c r="J1945" i="16"/>
  <c r="J1946" i="16"/>
  <c r="J1947" i="16"/>
  <c r="J1948" i="16"/>
  <c r="J1949" i="16"/>
  <c r="J1950" i="16"/>
  <c r="J1951" i="16"/>
  <c r="J1952" i="16"/>
  <c r="J1953" i="16"/>
  <c r="J1954" i="16"/>
  <c r="J1955" i="16"/>
  <c r="J1956" i="16"/>
  <c r="J1957" i="16"/>
  <c r="J1958" i="16"/>
  <c r="J1959" i="16"/>
  <c r="J2" i="16"/>
  <c r="G2" i="16"/>
  <c r="E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635" i="16"/>
  <c r="E636" i="16"/>
  <c r="E637" i="16"/>
  <c r="E638" i="16"/>
  <c r="E639" i="16"/>
  <c r="E640" i="16"/>
  <c r="E641" i="16"/>
  <c r="E642" i="16"/>
  <c r="E643" i="16"/>
  <c r="E644" i="16"/>
  <c r="E645" i="16"/>
  <c r="E646" i="16"/>
  <c r="E647" i="16"/>
  <c r="E648" i="16"/>
  <c r="E649" i="16"/>
  <c r="E650" i="16"/>
  <c r="E651" i="16"/>
  <c r="E652" i="16"/>
  <c r="E653" i="16"/>
  <c r="E654" i="16"/>
  <c r="E655" i="16"/>
  <c r="E656" i="16"/>
  <c r="E657" i="16"/>
  <c r="E658" i="16"/>
  <c r="E659" i="16"/>
  <c r="E660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3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6" i="16"/>
  <c r="E687" i="16"/>
  <c r="E688" i="16"/>
  <c r="E689" i="16"/>
  <c r="E690" i="16"/>
  <c r="E691" i="16"/>
  <c r="E692" i="16"/>
  <c r="E693" i="16"/>
  <c r="E694" i="16"/>
  <c r="E695" i="16"/>
  <c r="E696" i="16"/>
  <c r="E697" i="16"/>
  <c r="E698" i="16"/>
  <c r="E699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2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5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8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1" i="16"/>
  <c r="E752" i="16"/>
  <c r="E753" i="16"/>
  <c r="E754" i="16"/>
  <c r="E755" i="16"/>
  <c r="E756" i="16"/>
  <c r="E757" i="16"/>
  <c r="E758" i="16"/>
  <c r="E759" i="16"/>
  <c r="E760" i="16"/>
  <c r="E761" i="16"/>
  <c r="E762" i="16"/>
  <c r="E763" i="16"/>
  <c r="E764" i="16"/>
  <c r="E765" i="16"/>
  <c r="E766" i="16"/>
  <c r="E767" i="16"/>
  <c r="E768" i="16"/>
  <c r="E769" i="16"/>
  <c r="E770" i="16"/>
  <c r="E771" i="16"/>
  <c r="E772" i="16"/>
  <c r="E773" i="16"/>
  <c r="E774" i="16"/>
  <c r="E775" i="16"/>
  <c r="E776" i="16"/>
  <c r="E777" i="16"/>
  <c r="E778" i="16"/>
  <c r="E779" i="16"/>
  <c r="E780" i="16"/>
  <c r="E781" i="16"/>
  <c r="E782" i="16"/>
  <c r="E783" i="16"/>
  <c r="E784" i="16"/>
  <c r="E785" i="16"/>
  <c r="E786" i="16"/>
  <c r="E787" i="16"/>
  <c r="E788" i="16"/>
  <c r="E789" i="16"/>
  <c r="E790" i="16"/>
  <c r="E791" i="16"/>
  <c r="E792" i="16"/>
  <c r="E793" i="16"/>
  <c r="E794" i="16"/>
  <c r="E795" i="16"/>
  <c r="E796" i="16"/>
  <c r="E797" i="16"/>
  <c r="E798" i="16"/>
  <c r="E799" i="16"/>
  <c r="E800" i="16"/>
  <c r="E801" i="16"/>
  <c r="E802" i="16"/>
  <c r="E803" i="16"/>
  <c r="E804" i="16"/>
  <c r="E805" i="16"/>
  <c r="E806" i="16"/>
  <c r="E807" i="16"/>
  <c r="E808" i="16"/>
  <c r="E809" i="16"/>
  <c r="E810" i="16"/>
  <c r="E811" i="16"/>
  <c r="E812" i="16"/>
  <c r="E813" i="16"/>
  <c r="E814" i="16"/>
  <c r="E815" i="16"/>
  <c r="E816" i="16"/>
  <c r="E817" i="16"/>
  <c r="E818" i="16"/>
  <c r="E819" i="16"/>
  <c r="E820" i="16"/>
  <c r="E821" i="16"/>
  <c r="E822" i="16"/>
  <c r="E823" i="16"/>
  <c r="E824" i="16"/>
  <c r="E825" i="16"/>
  <c r="E826" i="16"/>
  <c r="E827" i="16"/>
  <c r="E828" i="16"/>
  <c r="E829" i="16"/>
  <c r="E830" i="16"/>
  <c r="E831" i="16"/>
  <c r="E832" i="16"/>
  <c r="E833" i="16"/>
  <c r="E834" i="16"/>
  <c r="E835" i="16"/>
  <c r="E836" i="16"/>
  <c r="E837" i="16"/>
  <c r="E838" i="16"/>
  <c r="E839" i="16"/>
  <c r="E840" i="16"/>
  <c r="E841" i="16"/>
  <c r="E842" i="16"/>
  <c r="E843" i="16"/>
  <c r="E844" i="16"/>
  <c r="E845" i="16"/>
  <c r="E846" i="16"/>
  <c r="E847" i="16"/>
  <c r="E848" i="16"/>
  <c r="E849" i="16"/>
  <c r="E850" i="16"/>
  <c r="E851" i="16"/>
  <c r="E852" i="16"/>
  <c r="E853" i="16"/>
  <c r="E854" i="16"/>
  <c r="E855" i="16"/>
  <c r="E856" i="16"/>
  <c r="E857" i="16"/>
  <c r="E858" i="16"/>
  <c r="E859" i="16"/>
  <c r="E860" i="16"/>
  <c r="E861" i="16"/>
  <c r="E862" i="16"/>
  <c r="E863" i="16"/>
  <c r="E864" i="16"/>
  <c r="E865" i="16"/>
  <c r="E866" i="16"/>
  <c r="E867" i="16"/>
  <c r="E868" i="16"/>
  <c r="E869" i="16"/>
  <c r="E870" i="16"/>
  <c r="E871" i="16"/>
  <c r="E872" i="16"/>
  <c r="E873" i="16"/>
  <c r="E874" i="16"/>
  <c r="E875" i="16"/>
  <c r="E876" i="16"/>
  <c r="E877" i="16"/>
  <c r="E878" i="16"/>
  <c r="E879" i="16"/>
  <c r="E880" i="16"/>
  <c r="E881" i="16"/>
  <c r="E882" i="16"/>
  <c r="E883" i="16"/>
  <c r="E884" i="16"/>
  <c r="E885" i="16"/>
  <c r="E886" i="16"/>
  <c r="E887" i="16"/>
  <c r="E888" i="16"/>
  <c r="E889" i="16"/>
  <c r="E890" i="16"/>
  <c r="E891" i="16"/>
  <c r="E892" i="16"/>
  <c r="E893" i="16"/>
  <c r="E894" i="16"/>
  <c r="E895" i="16"/>
  <c r="E896" i="16"/>
  <c r="E897" i="16"/>
  <c r="E898" i="16"/>
  <c r="E899" i="16"/>
  <c r="E900" i="16"/>
  <c r="E901" i="16"/>
  <c r="E902" i="16"/>
  <c r="E903" i="16"/>
  <c r="E904" i="16"/>
  <c r="E905" i="16"/>
  <c r="E906" i="16"/>
  <c r="E907" i="16"/>
  <c r="E908" i="16"/>
  <c r="E909" i="16"/>
  <c r="E910" i="16"/>
  <c r="E911" i="16"/>
  <c r="E912" i="16"/>
  <c r="E913" i="16"/>
  <c r="E914" i="16"/>
  <c r="E915" i="16"/>
  <c r="E916" i="16"/>
  <c r="E917" i="16"/>
  <c r="E918" i="16"/>
  <c r="E919" i="16"/>
  <c r="E920" i="16"/>
  <c r="E921" i="16"/>
  <c r="E922" i="16"/>
  <c r="E923" i="16"/>
  <c r="E924" i="16"/>
  <c r="E925" i="16"/>
  <c r="E926" i="16"/>
  <c r="E927" i="16"/>
  <c r="E928" i="16"/>
  <c r="E929" i="16"/>
  <c r="E930" i="16"/>
  <c r="E931" i="16"/>
  <c r="E932" i="16"/>
  <c r="E933" i="16"/>
  <c r="E934" i="16"/>
  <c r="E935" i="16"/>
  <c r="E936" i="16"/>
  <c r="E937" i="16"/>
  <c r="E938" i="16"/>
  <c r="E939" i="16"/>
  <c r="E940" i="16"/>
  <c r="E941" i="16"/>
  <c r="E942" i="16"/>
  <c r="E943" i="16"/>
  <c r="E944" i="16"/>
  <c r="E945" i="16"/>
  <c r="E946" i="16"/>
  <c r="E947" i="16"/>
  <c r="E948" i="16"/>
  <c r="E949" i="16"/>
  <c r="E950" i="16"/>
  <c r="E951" i="16"/>
  <c r="E952" i="16"/>
  <c r="E953" i="16"/>
  <c r="E954" i="16"/>
  <c r="E955" i="16"/>
  <c r="E956" i="16"/>
  <c r="E957" i="16"/>
  <c r="E958" i="16"/>
  <c r="E959" i="16"/>
  <c r="E960" i="16"/>
  <c r="E961" i="16"/>
  <c r="E962" i="16"/>
  <c r="E963" i="16"/>
  <c r="E964" i="16"/>
  <c r="E965" i="16"/>
  <c r="E966" i="16"/>
  <c r="E967" i="16"/>
  <c r="E968" i="16"/>
  <c r="E969" i="16"/>
  <c r="E970" i="16"/>
  <c r="E971" i="16"/>
  <c r="E972" i="16"/>
  <c r="E973" i="16"/>
  <c r="E974" i="16"/>
  <c r="E975" i="16"/>
  <c r="E976" i="16"/>
  <c r="E977" i="16"/>
  <c r="E978" i="16"/>
  <c r="E979" i="16"/>
  <c r="E980" i="16"/>
  <c r="E981" i="16"/>
  <c r="E982" i="16"/>
  <c r="E983" i="16"/>
  <c r="E984" i="16"/>
  <c r="E985" i="16"/>
  <c r="E986" i="16"/>
  <c r="E987" i="16"/>
  <c r="E988" i="16"/>
  <c r="E989" i="16"/>
  <c r="E990" i="16"/>
  <c r="E991" i="16"/>
  <c r="E992" i="16"/>
  <c r="E993" i="16"/>
  <c r="E994" i="16"/>
  <c r="E995" i="16"/>
  <c r="E996" i="16"/>
  <c r="E997" i="16"/>
  <c r="E998" i="16"/>
  <c r="E999" i="16"/>
  <c r="E1000" i="16"/>
  <c r="E1001" i="16"/>
  <c r="E1002" i="16"/>
  <c r="E1003" i="16"/>
  <c r="E1004" i="16"/>
  <c r="E1005" i="16"/>
  <c r="E1006" i="16"/>
  <c r="E1007" i="16"/>
  <c r="E1008" i="16"/>
  <c r="E1009" i="16"/>
  <c r="E1010" i="16"/>
  <c r="E1011" i="16"/>
  <c r="E1012" i="16"/>
  <c r="E1013" i="16"/>
  <c r="E1014" i="16"/>
  <c r="E1015" i="16"/>
  <c r="E1016" i="16"/>
  <c r="E1017" i="16"/>
  <c r="E1018" i="16"/>
  <c r="E1019" i="16"/>
  <c r="E1020" i="16"/>
  <c r="E1021" i="16"/>
  <c r="E1022" i="16"/>
  <c r="E1023" i="16"/>
  <c r="E1024" i="16"/>
  <c r="E1025" i="16"/>
  <c r="E1026" i="16"/>
  <c r="E1027" i="16"/>
  <c r="E1028" i="16"/>
  <c r="E1029" i="16"/>
  <c r="E1030" i="16"/>
  <c r="E1031" i="16"/>
  <c r="E1032" i="16"/>
  <c r="E1033" i="16"/>
  <c r="E1034" i="16"/>
  <c r="E1035" i="16"/>
  <c r="E1036" i="16"/>
  <c r="E1037" i="16"/>
  <c r="E1038" i="16"/>
  <c r="E1039" i="16"/>
  <c r="E1040" i="16"/>
  <c r="E1041" i="16"/>
  <c r="E1042" i="16"/>
  <c r="E1043" i="16"/>
  <c r="E1044" i="16"/>
  <c r="E1045" i="16"/>
  <c r="E1046" i="16"/>
  <c r="E1047" i="16"/>
  <c r="E1048" i="16"/>
  <c r="E1049" i="16"/>
  <c r="E1050" i="16"/>
  <c r="E1051" i="16"/>
  <c r="E1052" i="16"/>
  <c r="E1053" i="16"/>
  <c r="E1054" i="16"/>
  <c r="E1055" i="16"/>
  <c r="E1056" i="16"/>
  <c r="E1057" i="16"/>
  <c r="E1058" i="16"/>
  <c r="E1059" i="16"/>
  <c r="E1060" i="16"/>
  <c r="E1061" i="16"/>
  <c r="E1062" i="16"/>
  <c r="E1063" i="16"/>
  <c r="E1064" i="16"/>
  <c r="E1065" i="16"/>
  <c r="E1066" i="16"/>
  <c r="E1067" i="16"/>
  <c r="E1068" i="16"/>
  <c r="E1069" i="16"/>
  <c r="E1070" i="16"/>
  <c r="E1071" i="16"/>
  <c r="E1072" i="16"/>
  <c r="E1073" i="16"/>
  <c r="E1074" i="16"/>
  <c r="E1075" i="16"/>
  <c r="E1076" i="16"/>
  <c r="E1077" i="16"/>
  <c r="E1078" i="16"/>
  <c r="E1079" i="16"/>
  <c r="E1080" i="16"/>
  <c r="E1081" i="16"/>
  <c r="E1082" i="16"/>
  <c r="E1083" i="16"/>
  <c r="E1084" i="16"/>
  <c r="E1085" i="16"/>
  <c r="E1086" i="16"/>
  <c r="E1087" i="16"/>
  <c r="E1088" i="16"/>
  <c r="E1089" i="16"/>
  <c r="E1090" i="16"/>
  <c r="E1091" i="16"/>
  <c r="E1092" i="16"/>
  <c r="E1093" i="16"/>
  <c r="E1094" i="16"/>
  <c r="E1095" i="16"/>
  <c r="E1096" i="16"/>
  <c r="E1097" i="16"/>
  <c r="E1098" i="16"/>
  <c r="E1099" i="16"/>
  <c r="E1100" i="16"/>
  <c r="E1101" i="16"/>
  <c r="E1102" i="16"/>
  <c r="E1103" i="16"/>
  <c r="E1104" i="16"/>
  <c r="E1105" i="16"/>
  <c r="E1106" i="16"/>
  <c r="E1107" i="16"/>
  <c r="E1108" i="16"/>
  <c r="E1109" i="16"/>
  <c r="E1110" i="16"/>
  <c r="E1111" i="16"/>
  <c r="E1112" i="16"/>
  <c r="E1113" i="16"/>
  <c r="E1114" i="16"/>
  <c r="E1115" i="16"/>
  <c r="E1116" i="16"/>
  <c r="E1117" i="16"/>
  <c r="E1118" i="16"/>
  <c r="E1119" i="16"/>
  <c r="E1120" i="16"/>
  <c r="E1121" i="16"/>
  <c r="E1122" i="16"/>
  <c r="E1123" i="16"/>
  <c r="E1124" i="16"/>
  <c r="E1125" i="16"/>
  <c r="E1126" i="16"/>
  <c r="E1127" i="16"/>
  <c r="E1128" i="16"/>
  <c r="E1129" i="16"/>
  <c r="E1130" i="16"/>
  <c r="E1131" i="16"/>
  <c r="E1132" i="16"/>
  <c r="E1133" i="16"/>
  <c r="E1134" i="16"/>
  <c r="E1135" i="16"/>
  <c r="E1136" i="16"/>
  <c r="E1137" i="16"/>
  <c r="E1138" i="16"/>
  <c r="E1139" i="16"/>
  <c r="E1140" i="16"/>
  <c r="E1141" i="16"/>
  <c r="E1142" i="16"/>
  <c r="E1143" i="16"/>
  <c r="E1144" i="16"/>
  <c r="E1145" i="16"/>
  <c r="E1146" i="16"/>
  <c r="E1147" i="16"/>
  <c r="E1148" i="16"/>
  <c r="E1149" i="16"/>
  <c r="E1150" i="16"/>
  <c r="E1151" i="16"/>
  <c r="E1152" i="16"/>
  <c r="E1153" i="16"/>
  <c r="E1154" i="16"/>
  <c r="E1155" i="16"/>
  <c r="E1156" i="16"/>
  <c r="E1157" i="16"/>
  <c r="E1158" i="16"/>
  <c r="E1159" i="16"/>
  <c r="E1160" i="16"/>
  <c r="E1161" i="16"/>
  <c r="E1162" i="16"/>
  <c r="E1163" i="16"/>
  <c r="E1164" i="16"/>
  <c r="E1165" i="16"/>
  <c r="E1166" i="16"/>
  <c r="E1167" i="16"/>
  <c r="E1168" i="16"/>
  <c r="E1169" i="16"/>
  <c r="E1170" i="16"/>
  <c r="E1171" i="16"/>
  <c r="E1172" i="16"/>
  <c r="E1173" i="16"/>
  <c r="E1174" i="16"/>
  <c r="E1175" i="16"/>
  <c r="E1176" i="16"/>
  <c r="E1177" i="16"/>
  <c r="E1178" i="16"/>
  <c r="E1179" i="16"/>
  <c r="E1180" i="16"/>
  <c r="E1181" i="16"/>
  <c r="E1182" i="16"/>
  <c r="E1183" i="16"/>
  <c r="E1184" i="16"/>
  <c r="E1185" i="16"/>
  <c r="E1186" i="16"/>
  <c r="E1187" i="16"/>
  <c r="E1188" i="16"/>
  <c r="E1189" i="16"/>
  <c r="E1190" i="16"/>
  <c r="E1191" i="16"/>
  <c r="E1192" i="16"/>
  <c r="E1193" i="16"/>
  <c r="E1194" i="16"/>
  <c r="E1195" i="16"/>
  <c r="E1196" i="16"/>
  <c r="E1197" i="16"/>
  <c r="E1198" i="16"/>
  <c r="E1199" i="16"/>
  <c r="E1200" i="16"/>
  <c r="E1201" i="16"/>
  <c r="E1202" i="16"/>
  <c r="E1203" i="16"/>
  <c r="E1204" i="16"/>
  <c r="E1205" i="16"/>
  <c r="E1206" i="16"/>
  <c r="E1207" i="16"/>
  <c r="E1208" i="16"/>
  <c r="E1209" i="16"/>
  <c r="E1210" i="16"/>
  <c r="E1211" i="16"/>
  <c r="E1212" i="16"/>
  <c r="E1213" i="16"/>
  <c r="E1214" i="16"/>
  <c r="E1215" i="16"/>
  <c r="E1216" i="16"/>
  <c r="E1217" i="16"/>
  <c r="E1218" i="16"/>
  <c r="E1219" i="16"/>
  <c r="E1220" i="16"/>
  <c r="E1221" i="16"/>
  <c r="E1222" i="16"/>
  <c r="E1223" i="16"/>
  <c r="E1224" i="16"/>
  <c r="E1225" i="16"/>
  <c r="E1226" i="16"/>
  <c r="E1227" i="16"/>
  <c r="E1228" i="16"/>
  <c r="E1229" i="16"/>
  <c r="E1230" i="16"/>
  <c r="E1231" i="16"/>
  <c r="E1232" i="16"/>
  <c r="E1233" i="16"/>
  <c r="E1234" i="16"/>
  <c r="E1235" i="16"/>
  <c r="E1236" i="16"/>
  <c r="E1237" i="16"/>
  <c r="E1238" i="16"/>
  <c r="E1239" i="16"/>
  <c r="E1240" i="16"/>
  <c r="E1241" i="16"/>
  <c r="E1242" i="16"/>
  <c r="E1243" i="16"/>
  <c r="E1244" i="16"/>
  <c r="E1245" i="16"/>
  <c r="E1246" i="16"/>
  <c r="E1247" i="16"/>
  <c r="E1248" i="16"/>
  <c r="E1249" i="16"/>
  <c r="E1250" i="16"/>
  <c r="E1251" i="16"/>
  <c r="E1252" i="16"/>
  <c r="E1253" i="16"/>
  <c r="E1254" i="16"/>
  <c r="E1255" i="16"/>
  <c r="E1256" i="16"/>
  <c r="E1257" i="16"/>
  <c r="E1258" i="16"/>
  <c r="E1259" i="16"/>
  <c r="E1260" i="16"/>
  <c r="E1261" i="16"/>
  <c r="E1262" i="16"/>
  <c r="E1263" i="16"/>
  <c r="E1264" i="16"/>
  <c r="E1265" i="16"/>
  <c r="E1266" i="16"/>
  <c r="E1267" i="16"/>
  <c r="E1268" i="16"/>
  <c r="E1269" i="16"/>
  <c r="E1270" i="16"/>
  <c r="E1271" i="16"/>
  <c r="E1272" i="16"/>
  <c r="E1273" i="16"/>
  <c r="E1274" i="16"/>
  <c r="E1275" i="16"/>
  <c r="E1276" i="16"/>
  <c r="E1277" i="16"/>
  <c r="E1278" i="16"/>
  <c r="E1279" i="16"/>
  <c r="E1280" i="16"/>
  <c r="E1281" i="16"/>
  <c r="E1282" i="16"/>
  <c r="E1283" i="16"/>
  <c r="E1284" i="16"/>
  <c r="E1285" i="16"/>
  <c r="E1286" i="16"/>
  <c r="E1287" i="16"/>
  <c r="E1288" i="16"/>
  <c r="E1289" i="16"/>
  <c r="E1290" i="16"/>
  <c r="E1291" i="16"/>
  <c r="E1292" i="16"/>
  <c r="E1293" i="16"/>
  <c r="E1294" i="16"/>
  <c r="E1295" i="16"/>
  <c r="E1296" i="16"/>
  <c r="E1297" i="16"/>
  <c r="E1298" i="16"/>
  <c r="E1299" i="16"/>
  <c r="E1300" i="16"/>
  <c r="E1301" i="16"/>
  <c r="E1302" i="16"/>
  <c r="E1303" i="16"/>
  <c r="E1304" i="16"/>
  <c r="E1305" i="16"/>
  <c r="E1306" i="16"/>
  <c r="E1307" i="16"/>
  <c r="E1308" i="16"/>
  <c r="E1309" i="16"/>
  <c r="E1310" i="16"/>
  <c r="E1311" i="16"/>
  <c r="E1312" i="16"/>
  <c r="E1313" i="16"/>
  <c r="E1314" i="16"/>
  <c r="E1315" i="16"/>
  <c r="E1316" i="16"/>
  <c r="E1317" i="16"/>
  <c r="E1318" i="16"/>
  <c r="E1319" i="16"/>
  <c r="E1320" i="16"/>
  <c r="E1321" i="16"/>
  <c r="E1322" i="16"/>
  <c r="E1323" i="16"/>
  <c r="E1324" i="16"/>
  <c r="E1325" i="16"/>
  <c r="E1326" i="16"/>
  <c r="E1327" i="16"/>
  <c r="E1328" i="16"/>
  <c r="E1329" i="16"/>
  <c r="E1330" i="16"/>
  <c r="E1331" i="16"/>
  <c r="E1332" i="16"/>
  <c r="E1333" i="16"/>
  <c r="E1334" i="16"/>
  <c r="E1335" i="16"/>
  <c r="E1336" i="16"/>
  <c r="E1337" i="16"/>
  <c r="E1338" i="16"/>
  <c r="E1339" i="16"/>
  <c r="E1340" i="16"/>
  <c r="E1341" i="16"/>
  <c r="E1342" i="16"/>
  <c r="E1343" i="16"/>
  <c r="E1344" i="16"/>
  <c r="E1345" i="16"/>
  <c r="E1346" i="16"/>
  <c r="E1347" i="16"/>
  <c r="E1348" i="16"/>
  <c r="E1349" i="16"/>
  <c r="E1350" i="16"/>
  <c r="E1351" i="16"/>
  <c r="E1352" i="16"/>
  <c r="E1353" i="16"/>
  <c r="E1354" i="16"/>
  <c r="E1355" i="16"/>
  <c r="E1356" i="16"/>
  <c r="E1357" i="16"/>
  <c r="E1358" i="16"/>
  <c r="E1359" i="16"/>
  <c r="E1360" i="16"/>
  <c r="E1361" i="16"/>
  <c r="E1362" i="16"/>
  <c r="E1363" i="16"/>
  <c r="E1364" i="16"/>
  <c r="E1365" i="16"/>
  <c r="E1366" i="16"/>
  <c r="E1367" i="16"/>
  <c r="E1368" i="16"/>
  <c r="E1369" i="16"/>
  <c r="E1370" i="16"/>
  <c r="E1371" i="16"/>
  <c r="E1372" i="16"/>
  <c r="E1373" i="16"/>
  <c r="E1374" i="16"/>
  <c r="E1375" i="16"/>
  <c r="E1376" i="16"/>
  <c r="E1377" i="16"/>
  <c r="E1378" i="16"/>
  <c r="E1379" i="16"/>
  <c r="E1380" i="16"/>
  <c r="E1381" i="16"/>
  <c r="E1382" i="16"/>
  <c r="E1383" i="16"/>
  <c r="E1384" i="16"/>
  <c r="E1385" i="16"/>
  <c r="E1386" i="16"/>
  <c r="E1387" i="16"/>
  <c r="E1388" i="16"/>
  <c r="E1389" i="16"/>
  <c r="E1390" i="16"/>
  <c r="E1391" i="16"/>
  <c r="E1392" i="16"/>
  <c r="E1393" i="16"/>
  <c r="E1394" i="16"/>
  <c r="E1395" i="16"/>
  <c r="E1396" i="16"/>
  <c r="E1397" i="16"/>
  <c r="E1398" i="16"/>
  <c r="E1399" i="16"/>
  <c r="E1400" i="16"/>
  <c r="E1401" i="16"/>
  <c r="E1402" i="16"/>
  <c r="E1403" i="16"/>
  <c r="E1404" i="16"/>
  <c r="E1405" i="16"/>
  <c r="E1406" i="16"/>
  <c r="E1407" i="16"/>
  <c r="E1408" i="16"/>
  <c r="E1409" i="16"/>
  <c r="E1410" i="16"/>
  <c r="E1411" i="16"/>
  <c r="E1412" i="16"/>
  <c r="E1413" i="16"/>
  <c r="E1414" i="16"/>
  <c r="E1415" i="16"/>
  <c r="E1416" i="16"/>
  <c r="E1417" i="16"/>
  <c r="E1418" i="16"/>
  <c r="E1419" i="16"/>
  <c r="E1420" i="16"/>
  <c r="E1421" i="16"/>
  <c r="E1422" i="16"/>
  <c r="E1423" i="16"/>
  <c r="E1424" i="16"/>
  <c r="E1425" i="16"/>
  <c r="E1426" i="16"/>
  <c r="E1427" i="16"/>
  <c r="E1428" i="16"/>
  <c r="E1429" i="16"/>
  <c r="E1430" i="16"/>
  <c r="E1431" i="16"/>
  <c r="E1432" i="16"/>
  <c r="E1433" i="16"/>
  <c r="E1434" i="16"/>
  <c r="E1435" i="16"/>
  <c r="E1436" i="16"/>
  <c r="E1437" i="16"/>
  <c r="E1438" i="16"/>
  <c r="E1439" i="16"/>
  <c r="E1440" i="16"/>
  <c r="E1441" i="16"/>
  <c r="E1442" i="16"/>
  <c r="E1443" i="16"/>
  <c r="E1444" i="16"/>
  <c r="E1445" i="16"/>
  <c r="E1446" i="16"/>
  <c r="E1447" i="16"/>
  <c r="E1448" i="16"/>
  <c r="E1449" i="16"/>
  <c r="E1450" i="16"/>
  <c r="E1451" i="16"/>
  <c r="E1452" i="16"/>
  <c r="E1453" i="16"/>
  <c r="E1454" i="16"/>
  <c r="E1455" i="16"/>
  <c r="E1456" i="16"/>
  <c r="E1457" i="16"/>
  <c r="E1458" i="16"/>
  <c r="E1459" i="16"/>
  <c r="E1460" i="16"/>
  <c r="E1461" i="16"/>
  <c r="E1462" i="16"/>
  <c r="E1463" i="16"/>
  <c r="E1464" i="16"/>
  <c r="E1465" i="16"/>
  <c r="E1466" i="16"/>
  <c r="E1467" i="16"/>
  <c r="E1468" i="16"/>
  <c r="E1469" i="16"/>
  <c r="E1470" i="16"/>
  <c r="E1471" i="16"/>
  <c r="E1472" i="16"/>
  <c r="E1473" i="16"/>
  <c r="E1474" i="16"/>
  <c r="E1475" i="16"/>
  <c r="E1476" i="16"/>
  <c r="E1477" i="16"/>
  <c r="E1478" i="16"/>
  <c r="E1479" i="16"/>
  <c r="E1480" i="16"/>
  <c r="E1481" i="16"/>
  <c r="E1482" i="16"/>
  <c r="E1483" i="16"/>
  <c r="E1484" i="16"/>
  <c r="E1485" i="16"/>
  <c r="E1486" i="16"/>
  <c r="E1487" i="16"/>
  <c r="E1488" i="16"/>
  <c r="E1489" i="16"/>
  <c r="E1490" i="16"/>
  <c r="E1491" i="16"/>
  <c r="E1492" i="16"/>
  <c r="E1493" i="16"/>
  <c r="E1494" i="16"/>
  <c r="E1495" i="16"/>
  <c r="E1496" i="16"/>
  <c r="E1497" i="16"/>
  <c r="E1498" i="16"/>
  <c r="E1499" i="16"/>
  <c r="E1500" i="16"/>
  <c r="E1501" i="16"/>
  <c r="E1502" i="16"/>
  <c r="E1503" i="16"/>
  <c r="E1504" i="16"/>
  <c r="E1505" i="16"/>
  <c r="E1506" i="16"/>
  <c r="E1507" i="16"/>
  <c r="E1508" i="16"/>
  <c r="E1509" i="16"/>
  <c r="E1510" i="16"/>
  <c r="E1511" i="16"/>
  <c r="E1512" i="16"/>
  <c r="E1513" i="16"/>
  <c r="E1514" i="16"/>
  <c r="E1515" i="16"/>
  <c r="E1516" i="16"/>
  <c r="E1517" i="16"/>
  <c r="E1518" i="16"/>
  <c r="E1519" i="16"/>
  <c r="E1520" i="16"/>
  <c r="E1521" i="16"/>
  <c r="E1522" i="16"/>
  <c r="E1523" i="16"/>
  <c r="E1524" i="16"/>
  <c r="E1525" i="16"/>
  <c r="E1526" i="16"/>
  <c r="E1527" i="16"/>
  <c r="E1528" i="16"/>
  <c r="E1529" i="16"/>
  <c r="E1530" i="16"/>
  <c r="E1531" i="16"/>
  <c r="E1532" i="16"/>
  <c r="E1533" i="16"/>
  <c r="E1534" i="16"/>
  <c r="E1535" i="16"/>
  <c r="E1536" i="16"/>
  <c r="E1537" i="16"/>
  <c r="E1538" i="16"/>
  <c r="E1539" i="16"/>
  <c r="E1540" i="16"/>
  <c r="E1541" i="16"/>
  <c r="E1542" i="16"/>
  <c r="E1543" i="16"/>
  <c r="E1544" i="16"/>
  <c r="E1545" i="16"/>
  <c r="E1546" i="16"/>
  <c r="E1547" i="16"/>
  <c r="E1548" i="16"/>
  <c r="E1549" i="16"/>
  <c r="E1550" i="16"/>
  <c r="E1551" i="16"/>
  <c r="E1552" i="16"/>
  <c r="E1553" i="16"/>
  <c r="E1554" i="16"/>
  <c r="E1555" i="16"/>
  <c r="E1556" i="16"/>
  <c r="E1557" i="16"/>
  <c r="E1558" i="16"/>
  <c r="E1559" i="16"/>
  <c r="E1560" i="16"/>
  <c r="E1561" i="16"/>
  <c r="E1562" i="16"/>
  <c r="E1563" i="16"/>
  <c r="E1564" i="16"/>
  <c r="E1565" i="16"/>
  <c r="E1566" i="16"/>
  <c r="E1567" i="16"/>
  <c r="E1568" i="16"/>
  <c r="E1569" i="16"/>
  <c r="E1570" i="16"/>
  <c r="E1571" i="16"/>
  <c r="E1572" i="16"/>
  <c r="E1573" i="16"/>
  <c r="E1574" i="16"/>
  <c r="E1575" i="16"/>
  <c r="E1576" i="16"/>
  <c r="E1577" i="16"/>
  <c r="E1578" i="16"/>
  <c r="E1579" i="16"/>
  <c r="E1580" i="16"/>
  <c r="E1581" i="16"/>
  <c r="E1582" i="16"/>
  <c r="E1583" i="16"/>
  <c r="E1584" i="16"/>
  <c r="E1585" i="16"/>
  <c r="E1586" i="16"/>
  <c r="E1587" i="16"/>
  <c r="E1588" i="16"/>
  <c r="E1589" i="16"/>
  <c r="E1590" i="16"/>
  <c r="E1591" i="16"/>
  <c r="E1592" i="16"/>
  <c r="E1593" i="16"/>
  <c r="E1594" i="16"/>
  <c r="E1595" i="16"/>
  <c r="E1596" i="16"/>
  <c r="E1597" i="16"/>
  <c r="E1598" i="16"/>
  <c r="E1599" i="16"/>
  <c r="E1600" i="16"/>
  <c r="E1601" i="16"/>
  <c r="E1602" i="16"/>
  <c r="E1603" i="16"/>
  <c r="E1604" i="16"/>
  <c r="E1605" i="16"/>
  <c r="E1606" i="16"/>
  <c r="E1607" i="16"/>
  <c r="E1608" i="16"/>
  <c r="E1609" i="16"/>
  <c r="E1610" i="16"/>
  <c r="E1611" i="16"/>
  <c r="E1612" i="16"/>
  <c r="E1613" i="16"/>
  <c r="E1614" i="16"/>
  <c r="E1615" i="16"/>
  <c r="E1616" i="16"/>
  <c r="E1617" i="16"/>
  <c r="E1618" i="16"/>
  <c r="E1619" i="16"/>
  <c r="E1620" i="16"/>
  <c r="E1621" i="16"/>
  <c r="E1622" i="16"/>
  <c r="E1623" i="16"/>
  <c r="E1624" i="16"/>
  <c r="E1625" i="16"/>
  <c r="E1626" i="16"/>
  <c r="E1627" i="16"/>
  <c r="E1628" i="16"/>
  <c r="E1629" i="16"/>
  <c r="E1630" i="16"/>
  <c r="E1631" i="16"/>
  <c r="E1632" i="16"/>
  <c r="E1633" i="16"/>
  <c r="E1634" i="16"/>
  <c r="E1635" i="16"/>
  <c r="E1636" i="16"/>
  <c r="E1637" i="16"/>
  <c r="E1638" i="16"/>
  <c r="E1639" i="16"/>
  <c r="E1640" i="16"/>
  <c r="E1641" i="16"/>
  <c r="E1642" i="16"/>
  <c r="E1643" i="16"/>
  <c r="E1644" i="16"/>
  <c r="E1645" i="16"/>
  <c r="E1646" i="16"/>
  <c r="E1647" i="16"/>
  <c r="E1648" i="16"/>
  <c r="E1649" i="16"/>
  <c r="E1650" i="16"/>
  <c r="E1651" i="16"/>
  <c r="E1652" i="16"/>
  <c r="E1653" i="16"/>
  <c r="E1654" i="16"/>
  <c r="E1655" i="16"/>
  <c r="E1656" i="16"/>
  <c r="E1657" i="16"/>
  <c r="E1658" i="16"/>
  <c r="E1659" i="16"/>
  <c r="E1660" i="16"/>
  <c r="E1661" i="16"/>
  <c r="E1662" i="16"/>
  <c r="E1663" i="16"/>
  <c r="E1664" i="16"/>
  <c r="E1665" i="16"/>
  <c r="E1666" i="16"/>
  <c r="E1667" i="16"/>
  <c r="E1668" i="16"/>
  <c r="E1669" i="16"/>
  <c r="E1670" i="16"/>
  <c r="E1671" i="16"/>
  <c r="E1672" i="16"/>
  <c r="E1673" i="16"/>
  <c r="E1674" i="16"/>
  <c r="E1675" i="16"/>
  <c r="E1676" i="16"/>
  <c r="E1677" i="16"/>
  <c r="E1678" i="16"/>
  <c r="E1679" i="16"/>
  <c r="E1680" i="16"/>
  <c r="E1681" i="16"/>
  <c r="E1682" i="16"/>
  <c r="E1683" i="16"/>
  <c r="E1684" i="16"/>
  <c r="E1685" i="16"/>
  <c r="E1686" i="16"/>
  <c r="E1687" i="16"/>
  <c r="E1688" i="16"/>
  <c r="E1689" i="16"/>
  <c r="E1690" i="16"/>
  <c r="E1691" i="16"/>
  <c r="E1692" i="16"/>
  <c r="E1693" i="16"/>
  <c r="E1694" i="16"/>
  <c r="E1695" i="16"/>
  <c r="E1696" i="16"/>
  <c r="E1697" i="16"/>
  <c r="E1698" i="16"/>
  <c r="E1699" i="16"/>
  <c r="E1700" i="16"/>
  <c r="E1701" i="16"/>
  <c r="E1702" i="16"/>
  <c r="E1703" i="16"/>
  <c r="E1704" i="16"/>
  <c r="E1705" i="16"/>
  <c r="E1706" i="16"/>
  <c r="E1707" i="16"/>
  <c r="E1708" i="16"/>
  <c r="E1709" i="16"/>
  <c r="E1710" i="16"/>
  <c r="E1711" i="16"/>
  <c r="E1712" i="16"/>
  <c r="E1713" i="16"/>
  <c r="E1714" i="16"/>
  <c r="E1715" i="16"/>
  <c r="E1716" i="16"/>
  <c r="E1717" i="16"/>
  <c r="E1718" i="16"/>
  <c r="E1719" i="16"/>
  <c r="E1720" i="16"/>
  <c r="E1721" i="16"/>
  <c r="E1722" i="16"/>
  <c r="E1723" i="16"/>
  <c r="E1724" i="16"/>
  <c r="E1725" i="16"/>
  <c r="E1726" i="16"/>
  <c r="E1727" i="16"/>
  <c r="E1728" i="16"/>
  <c r="E1729" i="16"/>
  <c r="E1730" i="16"/>
  <c r="E1731" i="16"/>
  <c r="E1732" i="16"/>
  <c r="E1733" i="16"/>
  <c r="E1734" i="16"/>
  <c r="E1735" i="16"/>
  <c r="E1736" i="16"/>
  <c r="E1737" i="16"/>
  <c r="E1738" i="16"/>
  <c r="E1739" i="16"/>
  <c r="E1740" i="16"/>
  <c r="E1741" i="16"/>
  <c r="E1742" i="16"/>
  <c r="E1743" i="16"/>
  <c r="E1744" i="16"/>
  <c r="E1745" i="16"/>
  <c r="E1746" i="16"/>
  <c r="E1747" i="16"/>
  <c r="E1748" i="16"/>
  <c r="E1749" i="16"/>
  <c r="E1750" i="16"/>
  <c r="E1751" i="16"/>
  <c r="E1752" i="16"/>
  <c r="E1753" i="16"/>
  <c r="E1754" i="16"/>
  <c r="E1755" i="16"/>
  <c r="E1756" i="16"/>
  <c r="E1757" i="16"/>
  <c r="E1758" i="16"/>
  <c r="E1759" i="16"/>
  <c r="E1760" i="16"/>
  <c r="E1761" i="16"/>
  <c r="E1762" i="16"/>
  <c r="E1763" i="16"/>
  <c r="E1764" i="16"/>
  <c r="E1765" i="16"/>
  <c r="E1766" i="16"/>
  <c r="E1767" i="16"/>
  <c r="E1768" i="16"/>
  <c r="E1769" i="16"/>
  <c r="E1770" i="16"/>
  <c r="E1771" i="16"/>
  <c r="E1772" i="16"/>
  <c r="E1773" i="16"/>
  <c r="E1774" i="16"/>
  <c r="E1775" i="16"/>
  <c r="E1776" i="16"/>
  <c r="E1777" i="16"/>
  <c r="E1778" i="16"/>
  <c r="E1779" i="16"/>
  <c r="E1780" i="16"/>
  <c r="E1781" i="16"/>
  <c r="E1782" i="16"/>
  <c r="E1783" i="16"/>
  <c r="E1784" i="16"/>
  <c r="E1785" i="16"/>
  <c r="E1786" i="16"/>
  <c r="E1787" i="16"/>
  <c r="E1788" i="16"/>
  <c r="E1789" i="16"/>
  <c r="E1790" i="16"/>
  <c r="E1791" i="16"/>
  <c r="E1792" i="16"/>
  <c r="E1793" i="16"/>
  <c r="E1794" i="16"/>
  <c r="E1795" i="16"/>
  <c r="E1796" i="16"/>
  <c r="E1797" i="16"/>
  <c r="E1798" i="16"/>
  <c r="E1799" i="16"/>
  <c r="E1800" i="16"/>
  <c r="E1801" i="16"/>
  <c r="E1802" i="16"/>
  <c r="E1803" i="16"/>
  <c r="E1804" i="16"/>
  <c r="E1805" i="16"/>
  <c r="E1806" i="16"/>
  <c r="E1807" i="16"/>
  <c r="E1808" i="16"/>
  <c r="E1809" i="16"/>
  <c r="E1810" i="16"/>
  <c r="E1811" i="16"/>
  <c r="E1812" i="16"/>
  <c r="E1813" i="16"/>
  <c r="E1814" i="16"/>
  <c r="E1815" i="16"/>
  <c r="E1816" i="16"/>
  <c r="E1817" i="16"/>
  <c r="E1818" i="16"/>
  <c r="E1819" i="16"/>
  <c r="E1820" i="16"/>
  <c r="E1821" i="16"/>
  <c r="E1822" i="16"/>
  <c r="E1823" i="16"/>
  <c r="E1824" i="16"/>
  <c r="E1825" i="16"/>
  <c r="E1826" i="16"/>
  <c r="E1827" i="16"/>
  <c r="E1828" i="16"/>
  <c r="E1829" i="16"/>
  <c r="E1830" i="16"/>
  <c r="E1831" i="16"/>
  <c r="E1832" i="16"/>
  <c r="E1833" i="16"/>
  <c r="E1834" i="16"/>
  <c r="E1835" i="16"/>
  <c r="E1836" i="16"/>
  <c r="E1837" i="16"/>
  <c r="E1838" i="16"/>
  <c r="E1839" i="16"/>
  <c r="E1840" i="16"/>
  <c r="E1841" i="16"/>
  <c r="E1842" i="16"/>
  <c r="E1843" i="16"/>
  <c r="E1844" i="16"/>
  <c r="E1845" i="16"/>
  <c r="E1846" i="16"/>
  <c r="E1847" i="16"/>
  <c r="E1848" i="16"/>
  <c r="E1849" i="16"/>
  <c r="E1850" i="16"/>
  <c r="E1851" i="16"/>
  <c r="E1852" i="16"/>
  <c r="E1853" i="16"/>
  <c r="E1854" i="16"/>
  <c r="E1855" i="16"/>
  <c r="E1856" i="16"/>
  <c r="E1857" i="16"/>
  <c r="E1858" i="16"/>
  <c r="E1859" i="16"/>
  <c r="E1860" i="16"/>
  <c r="E1861" i="16"/>
  <c r="E1862" i="16"/>
  <c r="E1863" i="16"/>
  <c r="E1864" i="16"/>
  <c r="E1865" i="16"/>
  <c r="E1866" i="16"/>
  <c r="E1867" i="16"/>
  <c r="E1868" i="16"/>
  <c r="E1869" i="16"/>
  <c r="E1870" i="16"/>
  <c r="E1871" i="16"/>
  <c r="E1872" i="16"/>
  <c r="E1873" i="16"/>
  <c r="E1874" i="16"/>
  <c r="E1875" i="16"/>
  <c r="E1876" i="16"/>
  <c r="E1877" i="16"/>
  <c r="E1878" i="16"/>
  <c r="E1879" i="16"/>
  <c r="E1880" i="16"/>
  <c r="E1881" i="16"/>
  <c r="E1882" i="16"/>
  <c r="E1883" i="16"/>
  <c r="E1884" i="16"/>
  <c r="E1885" i="16"/>
  <c r="E1886" i="16"/>
  <c r="E1887" i="16"/>
  <c r="E1888" i="16"/>
  <c r="E1889" i="16"/>
  <c r="E1890" i="16"/>
  <c r="E1891" i="16"/>
  <c r="E1892" i="16"/>
  <c r="E1893" i="16"/>
  <c r="E1894" i="16"/>
  <c r="E1895" i="16"/>
  <c r="E1896" i="16"/>
  <c r="E1897" i="16"/>
  <c r="E1898" i="16"/>
  <c r="E1899" i="16"/>
  <c r="E1900" i="16"/>
  <c r="E1901" i="16"/>
  <c r="E1902" i="16"/>
  <c r="E1903" i="16"/>
  <c r="E1904" i="16"/>
  <c r="E1905" i="16"/>
  <c r="E1906" i="16"/>
  <c r="E1907" i="16"/>
  <c r="E1908" i="16"/>
  <c r="E1909" i="16"/>
  <c r="E1910" i="16"/>
  <c r="E1911" i="16"/>
  <c r="E1912" i="16"/>
  <c r="E1913" i="16"/>
  <c r="E1914" i="16"/>
  <c r="E1915" i="16"/>
  <c r="E1916" i="16"/>
  <c r="E1917" i="16"/>
  <c r="E1918" i="16"/>
  <c r="E1919" i="16"/>
  <c r="E1920" i="16"/>
  <c r="E1921" i="16"/>
  <c r="E1922" i="16"/>
  <c r="E1923" i="16"/>
  <c r="E1924" i="16"/>
  <c r="E1925" i="16"/>
  <c r="E1926" i="16"/>
  <c r="E1927" i="16"/>
  <c r="E1928" i="16"/>
  <c r="E1929" i="16"/>
  <c r="E1930" i="16"/>
  <c r="E1931" i="16"/>
  <c r="E1932" i="16"/>
  <c r="E1933" i="16"/>
  <c r="E1934" i="16"/>
  <c r="E1935" i="16"/>
  <c r="E1936" i="16"/>
  <c r="E1937" i="16"/>
  <c r="E1938" i="16"/>
  <c r="E1939" i="16"/>
  <c r="E1940" i="16"/>
  <c r="E1941" i="16"/>
  <c r="E1942" i="16"/>
  <c r="E1943" i="16"/>
  <c r="E1944" i="16"/>
  <c r="E1945" i="16"/>
  <c r="E1946" i="16"/>
  <c r="E1947" i="16"/>
  <c r="E1948" i="16"/>
  <c r="E1949" i="16"/>
  <c r="E1950" i="16"/>
  <c r="E1951" i="16"/>
  <c r="E1952" i="16"/>
  <c r="E1953" i="16"/>
  <c r="E1954" i="16"/>
  <c r="E1955" i="16"/>
  <c r="E1956" i="16"/>
  <c r="E1957" i="16"/>
  <c r="E1958" i="16"/>
  <c r="E1959" i="16"/>
  <c r="E2" i="16" l="1"/>
  <c r="C3" i="16" l="1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2" i="16"/>
  <c r="F4" i="10" l="1"/>
  <c r="F5" i="10"/>
  <c r="F6" i="10"/>
  <c r="F3" i="10"/>
  <c r="P4" i="6" l="1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Z1820" i="6" s="1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Z1832" i="6" s="1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Z1844" i="6" s="1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Z1856" i="6" s="1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Z1868" i="6" s="1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Z1880" i="6" s="1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Z1892" i="6" s="1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Z1904" i="6" s="1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Z1916" i="6" s="1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Z17" i="6"/>
  <c r="Z94" i="6"/>
  <c r="Z108" i="6"/>
  <c r="Z256" i="6"/>
  <c r="Z261" i="6"/>
  <c r="Z307" i="6"/>
  <c r="Z330" i="6"/>
  <c r="Z334" i="6"/>
  <c r="Z346" i="6"/>
  <c r="Z352" i="6"/>
  <c r="Z377" i="6"/>
  <c r="Z414" i="6"/>
  <c r="Z421" i="6"/>
  <c r="Z425" i="6"/>
  <c r="Z445" i="6"/>
  <c r="Z478" i="6"/>
  <c r="Z485" i="6"/>
  <c r="Z490" i="6"/>
  <c r="Z514" i="6"/>
  <c r="Z546" i="6"/>
  <c r="Z553" i="6"/>
  <c r="Z557" i="6"/>
  <c r="Z576" i="6"/>
  <c r="Z592" i="6"/>
  <c r="Z604" i="6"/>
  <c r="Z606" i="6"/>
  <c r="Z612" i="6"/>
  <c r="Z636" i="6"/>
  <c r="Z646" i="6"/>
  <c r="Z652" i="6"/>
  <c r="Z670" i="6"/>
  <c r="Z702" i="6"/>
  <c r="Z708" i="6"/>
  <c r="Z713" i="6"/>
  <c r="Z729" i="6"/>
  <c r="Z755" i="6"/>
  <c r="Z762" i="6"/>
  <c r="Z768" i="6"/>
  <c r="Z1056" i="6"/>
  <c r="Z1086" i="6"/>
  <c r="Z1096" i="6"/>
  <c r="Z1098" i="6"/>
  <c r="Z1122" i="6"/>
  <c r="Z1128" i="6"/>
  <c r="Z1133" i="6"/>
  <c r="Z1150" i="6"/>
  <c r="Z1164" i="6"/>
  <c r="Z1181" i="6"/>
  <c r="Z1188" i="6"/>
  <c r="Z1193" i="6"/>
  <c r="Z1217" i="6"/>
  <c r="Z1222" i="6"/>
  <c r="Z1224" i="6"/>
  <c r="Z1242" i="6"/>
  <c r="Z1254" i="6"/>
  <c r="Z1270" i="6"/>
  <c r="Z1272" i="6"/>
  <c r="Z1282" i="6"/>
  <c r="Z1301" i="6"/>
  <c r="Z1302" i="6"/>
  <c r="Z1312" i="6"/>
  <c r="Z1314" i="6"/>
  <c r="Z1336" i="6"/>
  <c r="Z1342" i="6"/>
  <c r="Z1348" i="6"/>
  <c r="Z1349" i="6"/>
  <c r="Z1369" i="6"/>
  <c r="Z1373" i="6"/>
  <c r="Z1374" i="6"/>
  <c r="Z1386" i="6"/>
  <c r="Z1397" i="6"/>
  <c r="Z1398" i="6"/>
  <c r="Z1410" i="6"/>
  <c r="Z1414" i="6"/>
  <c r="Z1433" i="6"/>
  <c r="Z1456" i="6"/>
  <c r="Z1524" i="6"/>
  <c r="Z1602" i="6"/>
  <c r="Z1674" i="6"/>
  <c r="Z1756" i="6"/>
  <c r="Z1817" i="6"/>
  <c r="Z1818" i="6"/>
  <c r="Z1829" i="6"/>
  <c r="Z1834" i="6"/>
  <c r="Z1836" i="6"/>
  <c r="Z1852" i="6"/>
  <c r="Z1853" i="6"/>
  <c r="Z1860" i="6"/>
  <c r="Z1865" i="6"/>
  <c r="Z1882" i="6"/>
  <c r="Z1889" i="6"/>
  <c r="Z1894" i="6"/>
  <c r="Z1896" i="6"/>
  <c r="Z1918" i="6"/>
  <c r="AJ3" i="6"/>
  <c r="AJ4" i="6"/>
  <c r="Z7" i="6" s="1"/>
  <c r="AJ5" i="6"/>
  <c r="AJ6" i="6"/>
  <c r="Z450" i="6" s="1"/>
  <c r="AJ7" i="6"/>
  <c r="Z826" i="6" s="1"/>
  <c r="P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3" i="6"/>
  <c r="Z922" i="6" l="1"/>
  <c r="Z1938" i="6"/>
  <c r="Z1866" i="6"/>
  <c r="Z1793" i="6"/>
  <c r="Z1722" i="6"/>
  <c r="Z1648" i="6"/>
  <c r="Z1572" i="6"/>
  <c r="Z1493" i="6"/>
  <c r="Z1422" i="6"/>
  <c r="Z1361" i="6"/>
  <c r="Z1288" i="6"/>
  <c r="Z1194" i="6"/>
  <c r="Z1102" i="6"/>
  <c r="Z1013" i="6"/>
  <c r="Z918" i="6"/>
  <c r="Z802" i="6"/>
  <c r="Z681" i="6"/>
  <c r="Z577" i="6"/>
  <c r="Z1937" i="6"/>
  <c r="Z1786" i="6"/>
  <c r="Z1710" i="6"/>
  <c r="Z1642" i="6"/>
  <c r="Z1570" i="6"/>
  <c r="Z1492" i="6"/>
  <c r="Z1009" i="6"/>
  <c r="Z913" i="6"/>
  <c r="Z790" i="6"/>
  <c r="Z298" i="6"/>
  <c r="Z1926" i="6"/>
  <c r="Z1782" i="6"/>
  <c r="Z1709" i="6"/>
  <c r="Z1632" i="6"/>
  <c r="Z1558" i="6"/>
  <c r="Z1486" i="6"/>
  <c r="Z1006" i="6"/>
  <c r="Z894" i="6"/>
  <c r="Z282" i="6"/>
  <c r="Z1925" i="6"/>
  <c r="Z1770" i="6"/>
  <c r="Z1704" i="6"/>
  <c r="Z1630" i="6"/>
  <c r="Z1554" i="6"/>
  <c r="Z1476" i="6"/>
  <c r="Z1001" i="6"/>
  <c r="Z889" i="6"/>
  <c r="Z1769" i="6"/>
  <c r="Z1697" i="6"/>
  <c r="Z1614" i="6"/>
  <c r="Z1552" i="6"/>
  <c r="Z1474" i="6"/>
  <c r="Z1069" i="6"/>
  <c r="Z982" i="6"/>
  <c r="Z882" i="6"/>
  <c r="Z1931" i="6"/>
  <c r="Z174" i="6"/>
  <c r="Z241" i="6"/>
  <c r="Z281" i="6"/>
  <c r="Z376" i="6"/>
  <c r="Z412" i="6"/>
  <c r="Z444" i="6"/>
  <c r="Z472" i="6"/>
  <c r="Z510" i="6"/>
  <c r="Z545" i="6"/>
  <c r="Z666" i="6"/>
  <c r="Z701" i="6"/>
  <c r="Z726" i="6"/>
  <c r="Z754" i="6"/>
  <c r="Z785" i="6"/>
  <c r="Z822" i="6"/>
  <c r="Z850" i="6"/>
  <c r="Z881" i="6"/>
  <c r="Z912" i="6"/>
  <c r="Z941" i="6"/>
  <c r="Z967" i="6"/>
  <c r="Z996" i="6"/>
  <c r="Z1024" i="6"/>
  <c r="Z1054" i="6"/>
  <c r="Z1085" i="6"/>
  <c r="Z1114" i="6"/>
  <c r="Z1146" i="6"/>
  <c r="Z1180" i="6"/>
  <c r="Z1206" i="6"/>
  <c r="Z1241" i="6"/>
  <c r="Z34" i="6"/>
  <c r="Z131" i="6"/>
  <c r="Z196" i="6"/>
  <c r="Z148" i="6"/>
  <c r="Z954" i="6"/>
  <c r="Z1912" i="6"/>
  <c r="Z1764" i="6"/>
  <c r="Z1692" i="6"/>
  <c r="Z1613" i="6"/>
  <c r="Z1542" i="6"/>
  <c r="Z1462" i="6"/>
  <c r="Z1393" i="6"/>
  <c r="Z1332" i="6"/>
  <c r="Z1253" i="6"/>
  <c r="Z1162" i="6"/>
  <c r="Z981" i="6"/>
  <c r="Z862" i="6"/>
  <c r="Z739" i="6"/>
  <c r="Z634" i="6"/>
  <c r="Z528" i="6"/>
  <c r="Z389" i="6"/>
  <c r="Z244" i="6"/>
  <c r="Z1068" i="6"/>
  <c r="Z1908" i="6"/>
  <c r="Z1757" i="6"/>
  <c r="Z1678" i="6"/>
  <c r="Z1609" i="6"/>
  <c r="Z1541" i="6"/>
  <c r="Z1458" i="6"/>
  <c r="Z1389" i="6"/>
  <c r="Z1318" i="6"/>
  <c r="Z1249" i="6"/>
  <c r="Z1157" i="6"/>
  <c r="Z1062" i="6"/>
  <c r="Z977" i="6"/>
  <c r="Z857" i="6"/>
  <c r="Z737" i="6"/>
  <c r="Z617" i="6"/>
  <c r="Z522" i="6"/>
  <c r="Z384" i="6"/>
  <c r="Z210" i="6"/>
  <c r="Z970" i="6"/>
  <c r="Z852" i="6"/>
  <c r="Z184" i="6"/>
  <c r="Z1952" i="6"/>
  <c r="Z1940" i="6"/>
  <c r="Z1928" i="6"/>
  <c r="Z1808" i="6"/>
  <c r="Z1796" i="6"/>
  <c r="Z1784" i="6"/>
  <c r="Z1740" i="6"/>
  <c r="Z1672" i="6"/>
  <c r="Z1601" i="6"/>
  <c r="Z1522" i="6"/>
  <c r="Z1446" i="6"/>
  <c r="Z1038" i="6"/>
  <c r="Z953" i="6"/>
  <c r="Z834" i="6"/>
  <c r="Z1956" i="6"/>
  <c r="Z1738" i="6"/>
  <c r="Z1662" i="6"/>
  <c r="Z1588" i="6"/>
  <c r="Z1517" i="6"/>
  <c r="Z1445" i="6"/>
  <c r="Z1037" i="6"/>
  <c r="Z949" i="6"/>
  <c r="Z832" i="6"/>
  <c r="Z1954" i="6"/>
  <c r="Z1800" i="6"/>
  <c r="Z1733" i="6"/>
  <c r="Z1661" i="6"/>
  <c r="Z1584" i="6"/>
  <c r="Z1506" i="6"/>
  <c r="Z1032" i="6"/>
  <c r="Z942" i="6"/>
  <c r="Z1948" i="6"/>
  <c r="Z1878" i="6"/>
  <c r="Z1798" i="6"/>
  <c r="Z1726" i="6"/>
  <c r="Z1649" i="6"/>
  <c r="Z1578" i="6"/>
  <c r="Z1505" i="6"/>
  <c r="Z1428" i="6"/>
  <c r="Z1362" i="6"/>
  <c r="Z1289" i="6"/>
  <c r="Z1207" i="6"/>
  <c r="Z1116" i="6"/>
  <c r="Z1025" i="6"/>
  <c r="Z809" i="6"/>
  <c r="Z684" i="6"/>
  <c r="Z586" i="6"/>
  <c r="Z456" i="6"/>
  <c r="Z1960" i="6"/>
  <c r="Z1930" i="6"/>
  <c r="Z1900" i="6"/>
  <c r="Z1870" i="6"/>
  <c r="Z1841" i="6"/>
  <c r="Z1805" i="6"/>
  <c r="Z1774" i="6"/>
  <c r="Z1745" i="6"/>
  <c r="Z1714" i="6"/>
  <c r="Z1680" i="6"/>
  <c r="Z1650" i="6"/>
  <c r="Z1618" i="6"/>
  <c r="Z1589" i="6"/>
  <c r="Z1560" i="6"/>
  <c r="Z1529" i="6"/>
  <c r="Z1494" i="6"/>
  <c r="Z1464" i="6"/>
  <c r="Z1434" i="6"/>
  <c r="Z1402" i="6"/>
  <c r="Z1378" i="6"/>
  <c r="Z1350" i="6"/>
  <c r="Z1320" i="6"/>
  <c r="Z1290" i="6"/>
  <c r="Z1258" i="6"/>
  <c r="Z1229" i="6"/>
  <c r="Z1198" i="6"/>
  <c r="Z1169" i="6"/>
  <c r="Z1134" i="6"/>
  <c r="Z1104" i="6"/>
  <c r="Z1073" i="6"/>
  <c r="Z1042" i="6"/>
  <c r="Z1014" i="6"/>
  <c r="Z984" i="6"/>
  <c r="Z958" i="6"/>
  <c r="Z929" i="6"/>
  <c r="Z900" i="6"/>
  <c r="Z869" i="6"/>
  <c r="Z840" i="6"/>
  <c r="Z814" i="6"/>
  <c r="Z773" i="6"/>
  <c r="Z744" i="6"/>
  <c r="Z718" i="6"/>
  <c r="Z694" i="6"/>
  <c r="Z658" i="6"/>
  <c r="Z624" i="6"/>
  <c r="Z594" i="6"/>
  <c r="Z564" i="6"/>
  <c r="Z533" i="6"/>
  <c r="Z498" i="6"/>
  <c r="Z461" i="6"/>
  <c r="Z430" i="6"/>
  <c r="Z400" i="6"/>
  <c r="Z360" i="6"/>
  <c r="Z316" i="6"/>
  <c r="Z269" i="6"/>
  <c r="Z226" i="6"/>
  <c r="Z156" i="6"/>
  <c r="Z70" i="6"/>
  <c r="Z924" i="6"/>
  <c r="Z898" i="6"/>
  <c r="Z864" i="6"/>
  <c r="Z838" i="6"/>
  <c r="Z810" i="6"/>
  <c r="Z772" i="6"/>
  <c r="Z742" i="6"/>
  <c r="Z714" i="6"/>
  <c r="Z689" i="6"/>
  <c r="Z653" i="6"/>
  <c r="Z622" i="6"/>
  <c r="Z593" i="6"/>
  <c r="Z562" i="6"/>
  <c r="Z532" i="6"/>
  <c r="Z496" i="6"/>
  <c r="Z460" i="6"/>
  <c r="Z426" i="6"/>
  <c r="Z394" i="6"/>
  <c r="Z358" i="6"/>
  <c r="Z311" i="6"/>
  <c r="Z268" i="6"/>
  <c r="Z220" i="6"/>
  <c r="Z149" i="6"/>
  <c r="Z55" i="6"/>
  <c r="Z1958" i="6"/>
  <c r="Z1946" i="6"/>
  <c r="Z1934" i="6"/>
  <c r="Z1922" i="6"/>
  <c r="Z1910" i="6"/>
  <c r="Z1898" i="6"/>
  <c r="Z1886" i="6"/>
  <c r="Z1874" i="6"/>
  <c r="Z1862" i="6"/>
  <c r="Z1850" i="6"/>
  <c r="Z1838" i="6"/>
  <c r="Z1826" i="6"/>
  <c r="Z1814" i="6"/>
  <c r="Z1802" i="6"/>
  <c r="Z1790" i="6"/>
  <c r="Z1778" i="6"/>
  <c r="Z1766" i="6"/>
  <c r="Z1754" i="6"/>
  <c r="Z1742" i="6"/>
  <c r="Z1730" i="6"/>
  <c r="Z1718" i="6"/>
  <c r="Z1706" i="6"/>
  <c r="Z1694" i="6"/>
  <c r="Z1682" i="6"/>
  <c r="Z1670" i="6"/>
  <c r="Z1658" i="6"/>
  <c r="Z1646" i="6"/>
  <c r="Z1634" i="6"/>
  <c r="Z1622" i="6"/>
  <c r="Z1610" i="6"/>
  <c r="Z1598" i="6"/>
  <c r="Z1586" i="6"/>
  <c r="Z1574" i="6"/>
  <c r="Z52" i="6"/>
  <c r="Z1957" i="6"/>
  <c r="Z1945" i="6"/>
  <c r="Z1921" i="6"/>
  <c r="Z1909" i="6"/>
  <c r="Z1897" i="6"/>
  <c r="Z1885" i="6"/>
  <c r="Z1873" i="6"/>
  <c r="Z1861" i="6"/>
  <c r="Z1849" i="6"/>
  <c r="Z1837" i="6"/>
  <c r="Z1825" i="6"/>
  <c r="Z1813" i="6"/>
  <c r="Z1801" i="6"/>
  <c r="Z1789" i="6"/>
  <c r="Z1777" i="6"/>
  <c r="Z1765" i="6"/>
  <c r="Z1753" i="6"/>
  <c r="Z1741" i="6"/>
  <c r="Z1729" i="6"/>
  <c r="Z1717" i="6"/>
  <c r="Z1705" i="6"/>
  <c r="Z1693" i="6"/>
  <c r="Z1681" i="6"/>
  <c r="Z1669" i="6"/>
  <c r="Z1657" i="6"/>
  <c r="Z1645" i="6"/>
  <c r="Z1633" i="6"/>
  <c r="Z1621" i="6"/>
  <c r="Z1597" i="6"/>
  <c r="Z1585" i="6"/>
  <c r="Z1573" i="6"/>
  <c r="Z1561" i="6"/>
  <c r="Z1549" i="6"/>
  <c r="Z1537" i="6"/>
  <c r="Z1525" i="6"/>
  <c r="Z1513" i="6"/>
  <c r="Z1501" i="6"/>
  <c r="Z1489" i="6"/>
  <c r="Z1477" i="6"/>
  <c r="Z1465" i="6"/>
  <c r="Z1453" i="6"/>
  <c r="Z1441" i="6"/>
  <c r="Z1429" i="6"/>
  <c r="Z1417" i="6"/>
  <c r="Z1405" i="6"/>
  <c r="Z1381" i="6"/>
  <c r="Z1357" i="6"/>
  <c r="Z1345" i="6"/>
  <c r="Z1333" i="6"/>
  <c r="Z1321" i="6"/>
  <c r="Z1309" i="6"/>
  <c r="Z1950" i="6"/>
  <c r="Z1920" i="6"/>
  <c r="Z1890" i="6"/>
  <c r="Z1864" i="6"/>
  <c r="Z1830" i="6"/>
  <c r="Z1794" i="6"/>
  <c r="Z1768" i="6"/>
  <c r="Z1734" i="6"/>
  <c r="Z1708" i="6"/>
  <c r="Z1673" i="6"/>
  <c r="Z1644" i="6"/>
  <c r="Z1612" i="6"/>
  <c r="Z1582" i="6"/>
  <c r="Z1553" i="6"/>
  <c r="Z1518" i="6"/>
  <c r="Z1488" i="6"/>
  <c r="Z1457" i="6"/>
  <c r="Z1426" i="6"/>
  <c r="Z1396" i="6"/>
  <c r="Z1372" i="6"/>
  <c r="Z1344" i="6"/>
  <c r="Z1313" i="6"/>
  <c r="Z1284" i="6"/>
  <c r="Z1252" i="6"/>
  <c r="Z1218" i="6"/>
  <c r="Z1189" i="6"/>
  <c r="Z1158" i="6"/>
  <c r="Z1126" i="6"/>
  <c r="Z1097" i="6"/>
  <c r="Z1066" i="6"/>
  <c r="Z1036" i="6"/>
  <c r="Z1008" i="6"/>
  <c r="Z978" i="6"/>
  <c r="Z952" i="6"/>
  <c r="Z919" i="6"/>
  <c r="Z893" i="6"/>
  <c r="Z858" i="6"/>
  <c r="Z833" i="6"/>
  <c r="Z804" i="6"/>
  <c r="Z766" i="6"/>
  <c r="Z738" i="6"/>
  <c r="Z712" i="6"/>
  <c r="Z682" i="6"/>
  <c r="Z648" i="6"/>
  <c r="Z616" i="6"/>
  <c r="Z588" i="6"/>
  <c r="Z556" i="6"/>
  <c r="Z526" i="6"/>
  <c r="Z486" i="6"/>
  <c r="Z454" i="6"/>
  <c r="Z424" i="6"/>
  <c r="Z388" i="6"/>
  <c r="Z348" i="6"/>
  <c r="Z300" i="6"/>
  <c r="Z257" i="6"/>
  <c r="Z209" i="6"/>
  <c r="Z132" i="6"/>
  <c r="Z46" i="6"/>
  <c r="Z1955" i="6"/>
  <c r="Z1919" i="6"/>
  <c r="Z1907" i="6"/>
  <c r="Z1895" i="6"/>
  <c r="Z1883" i="6"/>
  <c r="Z1871" i="6"/>
  <c r="Z1859" i="6"/>
  <c r="Z1847" i="6"/>
  <c r="Z1835" i="6"/>
  <c r="Z1823" i="6"/>
  <c r="Z1811" i="6"/>
  <c r="Z1799" i="6"/>
  <c r="Z1787" i="6"/>
  <c r="Z1775" i="6"/>
  <c r="Z1763" i="6"/>
  <c r="Z1751" i="6"/>
  <c r="Z1739" i="6"/>
  <c r="Z1727" i="6"/>
  <c r="Z1715" i="6"/>
  <c r="Z1703" i="6"/>
  <c r="Z1691" i="6"/>
  <c r="Z1679" i="6"/>
  <c r="Z1667" i="6"/>
  <c r="Z1655" i="6"/>
  <c r="Z1643" i="6"/>
  <c r="Z1631" i="6"/>
  <c r="Z1619" i="6"/>
  <c r="Z1607" i="6"/>
  <c r="Z1595" i="6"/>
  <c r="Z1583" i="6"/>
  <c r="Z1571" i="6"/>
  <c r="Z1559" i="6"/>
  <c r="Z1547" i="6"/>
  <c r="Z1535" i="6"/>
  <c r="Z1523" i="6"/>
  <c r="Z1511" i="6"/>
  <c r="Z1499" i="6"/>
  <c r="Z1487" i="6"/>
  <c r="Z1475" i="6"/>
  <c r="Z1463" i="6"/>
  <c r="Z1451" i="6"/>
  <c r="Z1439" i="6"/>
  <c r="Z1427" i="6"/>
  <c r="Z1415" i="6"/>
  <c r="Z1403" i="6"/>
  <c r="Z1391" i="6"/>
  <c r="Z1379" i="6"/>
  <c r="Z1367" i="6"/>
  <c r="Z1355" i="6"/>
  <c r="Z1343" i="6"/>
  <c r="Z1331" i="6"/>
  <c r="Z1319" i="6"/>
  <c r="Z1307" i="6"/>
  <c r="Z1295" i="6"/>
  <c r="Z1283" i="6"/>
  <c r="Z1271" i="6"/>
  <c r="Z1259" i="6"/>
  <c r="Z1943" i="6"/>
  <c r="Z1944" i="6"/>
  <c r="Z1914" i="6"/>
  <c r="Z1888" i="6"/>
  <c r="Z1858" i="6"/>
  <c r="Z1824" i="6"/>
  <c r="Z1792" i="6"/>
  <c r="Z1762" i="6"/>
  <c r="Z1732" i="6"/>
  <c r="Z1702" i="6"/>
  <c r="Z1668" i="6"/>
  <c r="Z1638" i="6"/>
  <c r="Z1608" i="6"/>
  <c r="Z1577" i="6"/>
  <c r="Z1548" i="6"/>
  <c r="Z1512" i="6"/>
  <c r="Z1482" i="6"/>
  <c r="Z1452" i="6"/>
  <c r="Z1421" i="6"/>
  <c r="Z1392" i="6"/>
  <c r="Z1368" i="6"/>
  <c r="Z1338" i="6"/>
  <c r="Z1308" i="6"/>
  <c r="Z1278" i="6"/>
  <c r="Z1248" i="6"/>
  <c r="Z1212" i="6"/>
  <c r="Z1186" i="6"/>
  <c r="Z1153" i="6"/>
  <c r="Z1121" i="6"/>
  <c r="Z1092" i="6"/>
  <c r="Z1061" i="6"/>
  <c r="Z1030" i="6"/>
  <c r="Z1005" i="6"/>
  <c r="Z976" i="6"/>
  <c r="Z948" i="6"/>
  <c r="Z917" i="6"/>
  <c r="Z888" i="6"/>
  <c r="Z856" i="6"/>
  <c r="Z829" i="6"/>
  <c r="Z797" i="6"/>
  <c r="Z761" i="6"/>
  <c r="Z732" i="6"/>
  <c r="Z706" i="6"/>
  <c r="Z677" i="6"/>
  <c r="Z641" i="6"/>
  <c r="Z610" i="6"/>
  <c r="Z581" i="6"/>
  <c r="Z552" i="6"/>
  <c r="Z520" i="6"/>
  <c r="Z484" i="6"/>
  <c r="Z449" i="6"/>
  <c r="Z418" i="6"/>
  <c r="Z382" i="6"/>
  <c r="Z342" i="6"/>
  <c r="Z293" i="6"/>
  <c r="Z252" i="6"/>
  <c r="Z192" i="6"/>
  <c r="Z124" i="6"/>
  <c r="Z33" i="6"/>
  <c r="Z3" i="6"/>
  <c r="Z1942" i="6"/>
  <c r="Z1913" i="6"/>
  <c r="Z1884" i="6"/>
  <c r="Z1854" i="6"/>
  <c r="Z1822" i="6"/>
  <c r="Z1788" i="6"/>
  <c r="Z1758" i="6"/>
  <c r="Z1728" i="6"/>
  <c r="Z1698" i="6"/>
  <c r="Z1666" i="6"/>
  <c r="Z1637" i="6"/>
  <c r="Z1606" i="6"/>
  <c r="Z1576" i="6"/>
  <c r="Z1546" i="6"/>
  <c r="Z1510" i="6"/>
  <c r="Z1481" i="6"/>
  <c r="Z1450" i="6"/>
  <c r="Z1416" i="6"/>
  <c r="Z1390" i="6"/>
  <c r="Z1366" i="6"/>
  <c r="Z1337" i="6"/>
  <c r="Z1306" i="6"/>
  <c r="Z1277" i="6"/>
  <c r="Z1246" i="6"/>
  <c r="Z1210" i="6"/>
  <c r="Z1182" i="6"/>
  <c r="Z1152" i="6"/>
  <c r="Z1120" i="6"/>
  <c r="Z1090" i="6"/>
  <c r="Z1060" i="6"/>
  <c r="Z1026" i="6"/>
  <c r="Z1002" i="6"/>
  <c r="Z972" i="6"/>
  <c r="Z946" i="6"/>
  <c r="Z916" i="6"/>
  <c r="Z886" i="6"/>
  <c r="Z853" i="6"/>
  <c r="Z828" i="6"/>
  <c r="Z792" i="6"/>
  <c r="Z756" i="6"/>
  <c r="Z730" i="6"/>
  <c r="Z705" i="6"/>
  <c r="Z672" i="6"/>
  <c r="Z640" i="6"/>
  <c r="Z607" i="6"/>
  <c r="Z580" i="6"/>
  <c r="Z550" i="6"/>
  <c r="Z516" i="6"/>
  <c r="Z479" i="6"/>
  <c r="Z448" i="6"/>
  <c r="Z417" i="6"/>
  <c r="Z378" i="6"/>
  <c r="Z340" i="6"/>
  <c r="Z286" i="6"/>
  <c r="Z246" i="6"/>
  <c r="Z190" i="6"/>
  <c r="Z112" i="6"/>
  <c r="Z18" i="6"/>
  <c r="Z1772" i="6"/>
  <c r="Z1760" i="6"/>
  <c r="Z1748" i="6"/>
  <c r="Z1736" i="6"/>
  <c r="Z1724" i="6"/>
  <c r="Z1712" i="6"/>
  <c r="Z1700" i="6"/>
  <c r="Z1688" i="6"/>
  <c r="Z1676" i="6"/>
  <c r="Z1664" i="6"/>
  <c r="Z1652" i="6"/>
  <c r="Z1640" i="6"/>
  <c r="Z1628" i="6"/>
  <c r="Z1616" i="6"/>
  <c r="Z1604" i="6"/>
  <c r="Z1592" i="6"/>
  <c r="Z1580" i="6"/>
  <c r="Z1568" i="6"/>
  <c r="Z1556" i="6"/>
  <c r="Z1544" i="6"/>
  <c r="Z1532" i="6"/>
  <c r="Z1520" i="6"/>
  <c r="Z1508" i="6"/>
  <c r="Z1496" i="6"/>
  <c r="Z1484" i="6"/>
  <c r="Z1472" i="6"/>
  <c r="Z1460" i="6"/>
  <c r="Z1448" i="6"/>
  <c r="Z1436" i="6"/>
  <c r="Z1424" i="6"/>
  <c r="Z1412" i="6"/>
  <c r="Z1400" i="6"/>
  <c r="Z1388" i="6"/>
  <c r="Z1376" i="6"/>
  <c r="Z1364" i="6"/>
  <c r="Z1352" i="6"/>
  <c r="Z1340" i="6"/>
  <c r="Z1328" i="6"/>
  <c r="Z1316" i="6"/>
  <c r="Z1304" i="6"/>
  <c r="Z1292" i="6"/>
  <c r="Z1280" i="6"/>
  <c r="Z1268" i="6"/>
  <c r="Z1256" i="6"/>
  <c r="Z1244" i="6"/>
  <c r="Z1232" i="6"/>
  <c r="Z1220" i="6"/>
  <c r="Z1208" i="6"/>
  <c r="Z1196" i="6"/>
  <c r="Z1184" i="6"/>
  <c r="Z1172" i="6"/>
  <c r="Z1160" i="6"/>
  <c r="Z1148" i="6"/>
  <c r="Z1136" i="6"/>
  <c r="Z1124" i="6"/>
  <c r="Z1112" i="6"/>
  <c r="Z1100" i="6"/>
  <c r="Z1088" i="6"/>
  <c r="Z1076" i="6"/>
  <c r="Z1064" i="6"/>
  <c r="Z1052" i="6"/>
  <c r="Z1040" i="6"/>
  <c r="Z12" i="6"/>
  <c r="Z1951" i="6"/>
  <c r="Z1939" i="6"/>
  <c r="Z1927" i="6"/>
  <c r="Z1915" i="6"/>
  <c r="Z1903" i="6"/>
  <c r="Z1891" i="6"/>
  <c r="Z1879" i="6"/>
  <c r="Z1867" i="6"/>
  <c r="Z1855" i="6"/>
  <c r="Z1843" i="6"/>
  <c r="Z1831" i="6"/>
  <c r="Z1819" i="6"/>
  <c r="Z1807" i="6"/>
  <c r="Z1795" i="6"/>
  <c r="Z1783" i="6"/>
  <c r="Z1771" i="6"/>
  <c r="Z1759" i="6"/>
  <c r="Z1747" i="6"/>
  <c r="Z1735" i="6"/>
  <c r="Z1723" i="6"/>
  <c r="Z1711" i="6"/>
  <c r="Z1699" i="6"/>
  <c r="Z1687" i="6"/>
  <c r="Z1675" i="6"/>
  <c r="Z1663" i="6"/>
  <c r="Z1651" i="6"/>
  <c r="Z1639" i="6"/>
  <c r="Z1627" i="6"/>
  <c r="Z1615" i="6"/>
  <c r="Z1603" i="6"/>
  <c r="Z1591" i="6"/>
  <c r="Z1579" i="6"/>
  <c r="Z1567" i="6"/>
  <c r="Z1555" i="6"/>
  <c r="Z1543" i="6"/>
  <c r="Z1531" i="6"/>
  <c r="Z1519" i="6"/>
  <c r="Z1507" i="6"/>
  <c r="Z1495" i="6"/>
  <c r="Z1483" i="6"/>
  <c r="Z1471" i="6"/>
  <c r="Z1459" i="6"/>
  <c r="Z1447" i="6"/>
  <c r="Z1435" i="6"/>
  <c r="Z1423" i="6"/>
  <c r="Z1411" i="6"/>
  <c r="Z1399" i="6"/>
  <c r="Z1387" i="6"/>
  <c r="Z1375" i="6"/>
  <c r="Z1363" i="6"/>
  <c r="Z1351" i="6"/>
  <c r="Z1339" i="6"/>
  <c r="Z1327" i="6"/>
  <c r="Z1315" i="6"/>
  <c r="Z1303" i="6"/>
  <c r="Z1936" i="6"/>
  <c r="Z1906" i="6"/>
  <c r="Z1877" i="6"/>
  <c r="Z1848" i="6"/>
  <c r="Z1812" i="6"/>
  <c r="Z1781" i="6"/>
  <c r="Z1752" i="6"/>
  <c r="Z1721" i="6"/>
  <c r="Z1690" i="6"/>
  <c r="Z1660" i="6"/>
  <c r="Z1626" i="6"/>
  <c r="Z1596" i="6"/>
  <c r="Z1566" i="6"/>
  <c r="Z1536" i="6"/>
  <c r="Z1504" i="6"/>
  <c r="Z1470" i="6"/>
  <c r="Z1444" i="6"/>
  <c r="Z1409" i="6"/>
  <c r="Z1385" i="6"/>
  <c r="Z1360" i="6"/>
  <c r="Z1330" i="6"/>
  <c r="Z1300" i="6"/>
  <c r="Z1266" i="6"/>
  <c r="Z1236" i="6"/>
  <c r="Z1205" i="6"/>
  <c r="Z1176" i="6"/>
  <c r="Z1145" i="6"/>
  <c r="Z1110" i="6"/>
  <c r="Z1080" i="6"/>
  <c r="Z1050" i="6"/>
  <c r="Z1020" i="6"/>
  <c r="Z994" i="6"/>
  <c r="Z966" i="6"/>
  <c r="Z936" i="6"/>
  <c r="Z910" i="6"/>
  <c r="Z876" i="6"/>
  <c r="Z849" i="6"/>
  <c r="Z821" i="6"/>
  <c r="Z780" i="6"/>
  <c r="Z753" i="6"/>
  <c r="Z725" i="6"/>
  <c r="Z700" i="6"/>
  <c r="Z665" i="6"/>
  <c r="Z630" i="6"/>
  <c r="Z601" i="6"/>
  <c r="Z574" i="6"/>
  <c r="Z544" i="6"/>
  <c r="Z508" i="6"/>
  <c r="Z468" i="6"/>
  <c r="Z442" i="6"/>
  <c r="Z408" i="6"/>
  <c r="Z372" i="6"/>
  <c r="Z329" i="6"/>
  <c r="Z280" i="6"/>
  <c r="Z240" i="6"/>
  <c r="Z173" i="6"/>
  <c r="Z90" i="6"/>
  <c r="Z24" i="6"/>
  <c r="Z60" i="6"/>
  <c r="Z100" i="6"/>
  <c r="Z138" i="6"/>
  <c r="Z166" i="6"/>
  <c r="Z202" i="6"/>
  <c r="Z235" i="6"/>
  <c r="Z4" i="6"/>
  <c r="Z28" i="6"/>
  <c r="Z64" i="6"/>
  <c r="Z102" i="6"/>
  <c r="Z139" i="6"/>
  <c r="Z168" i="6"/>
  <c r="Z204" i="6"/>
  <c r="Z238" i="6"/>
  <c r="Z262" i="6"/>
  <c r="Z287" i="6"/>
  <c r="Z324" i="6"/>
  <c r="Z353" i="6"/>
  <c r="Z5" i="6"/>
  <c r="Z30" i="6"/>
  <c r="Z69" i="6"/>
  <c r="Z106" i="6"/>
  <c r="Z142" i="6"/>
  <c r="Z172" i="6"/>
  <c r="Z208" i="6"/>
  <c r="Z239" i="6"/>
  <c r="Z264" i="6"/>
  <c r="Z292" i="6"/>
  <c r="Z328" i="6"/>
  <c r="Z354" i="6"/>
  <c r="Z8" i="6"/>
  <c r="Z40" i="6"/>
  <c r="Z76" i="6"/>
  <c r="Z113" i="6"/>
  <c r="Z150" i="6"/>
  <c r="Z178" i="6"/>
  <c r="Z214" i="6"/>
  <c r="Z10" i="6"/>
  <c r="Z41" i="6"/>
  <c r="Z79" i="6"/>
  <c r="Z118" i="6"/>
  <c r="Z154" i="6"/>
  <c r="Z180" i="6"/>
  <c r="Z215" i="6"/>
  <c r="Z245" i="6"/>
  <c r="Z271" i="6"/>
  <c r="Z304" i="6"/>
  <c r="Z336" i="6"/>
  <c r="Z365" i="6"/>
  <c r="Z16" i="6"/>
  <c r="Z49" i="6"/>
  <c r="Z88" i="6"/>
  <c r="Z130" i="6"/>
  <c r="Z157" i="6"/>
  <c r="Z185" i="6"/>
  <c r="Z222" i="6"/>
  <c r="Z250" i="6"/>
  <c r="Z276" i="6"/>
  <c r="Z310" i="6"/>
  <c r="Z341" i="6"/>
  <c r="Z371" i="6"/>
  <c r="Z22" i="6"/>
  <c r="Z58" i="6"/>
  <c r="Z96" i="6"/>
  <c r="Z136" i="6"/>
  <c r="Z162" i="6"/>
  <c r="Z1933" i="6"/>
  <c r="Z1902" i="6"/>
  <c r="Z1876" i="6"/>
  <c r="Z1846" i="6"/>
  <c r="Z1810" i="6"/>
  <c r="Z1780" i="6"/>
  <c r="Z1750" i="6"/>
  <c r="Z1720" i="6"/>
  <c r="Z1686" i="6"/>
  <c r="Z1656" i="6"/>
  <c r="Z1625" i="6"/>
  <c r="Z1594" i="6"/>
  <c r="Z1565" i="6"/>
  <c r="Z1534" i="6"/>
  <c r="Z1500" i="6"/>
  <c r="Z1469" i="6"/>
  <c r="Z1440" i="6"/>
  <c r="Z1408" i="6"/>
  <c r="Z1384" i="6"/>
  <c r="Z1356" i="6"/>
  <c r="Z1326" i="6"/>
  <c r="Z1296" i="6"/>
  <c r="Z1265" i="6"/>
  <c r="Z1234" i="6"/>
  <c r="Z1204" i="6"/>
  <c r="Z1174" i="6"/>
  <c r="Z1140" i="6"/>
  <c r="Z1109" i="6"/>
  <c r="Z1078" i="6"/>
  <c r="Z1049" i="6"/>
  <c r="Z1018" i="6"/>
  <c r="Z990" i="6"/>
  <c r="Z965" i="6"/>
  <c r="Z934" i="6"/>
  <c r="Z906" i="6"/>
  <c r="Z874" i="6"/>
  <c r="Z846" i="6"/>
  <c r="Z820" i="6"/>
  <c r="Z778" i="6"/>
  <c r="Z749" i="6"/>
  <c r="Z724" i="6"/>
  <c r="Z696" i="6"/>
  <c r="Z664" i="6"/>
  <c r="Z629" i="6"/>
  <c r="Z600" i="6"/>
  <c r="Z569" i="6"/>
  <c r="Z540" i="6"/>
  <c r="Z502" i="6"/>
  <c r="Z466" i="6"/>
  <c r="Z438" i="6"/>
  <c r="Z406" i="6"/>
  <c r="Z370" i="6"/>
  <c r="Z322" i="6"/>
  <c r="Z274" i="6"/>
  <c r="Z234" i="6"/>
  <c r="Z161" i="6"/>
  <c r="Z82" i="6"/>
  <c r="Z6" i="6"/>
  <c r="Z1932" i="6"/>
  <c r="Z1901" i="6"/>
  <c r="Z1872" i="6"/>
  <c r="Z1842" i="6"/>
  <c r="Z1806" i="6"/>
  <c r="Z1776" i="6"/>
  <c r="Z1746" i="6"/>
  <c r="Z1716" i="6"/>
  <c r="Z1685" i="6"/>
  <c r="Z1654" i="6"/>
  <c r="Z1620" i="6"/>
  <c r="Z1590" i="6"/>
  <c r="Z1564" i="6"/>
  <c r="Z1530" i="6"/>
  <c r="Z1498" i="6"/>
  <c r="Z1468" i="6"/>
  <c r="Z1438" i="6"/>
  <c r="Z1404" i="6"/>
  <c r="Z1380" i="6"/>
  <c r="Z1354" i="6"/>
  <c r="Z1325" i="6"/>
  <c r="Z1294" i="6"/>
  <c r="Z1260" i="6"/>
  <c r="Z1230" i="6"/>
  <c r="Z1200" i="6"/>
  <c r="Z1170" i="6"/>
  <c r="Z1138" i="6"/>
  <c r="Z1108" i="6"/>
  <c r="Z1074" i="6"/>
  <c r="Z1044" i="6"/>
  <c r="Z1015" i="6"/>
  <c r="Z989" i="6"/>
  <c r="Z960" i="6"/>
  <c r="Z930" i="6"/>
  <c r="Z905" i="6"/>
  <c r="Z870" i="6"/>
  <c r="Z845" i="6"/>
  <c r="Z816" i="6"/>
  <c r="Z777" i="6"/>
  <c r="Z748" i="6"/>
  <c r="Z720" i="6"/>
  <c r="Z695" i="6"/>
  <c r="Z660" i="6"/>
  <c r="Z628" i="6"/>
  <c r="Z598" i="6"/>
  <c r="Z568" i="6"/>
  <c r="Z538" i="6"/>
  <c r="Z499" i="6"/>
  <c r="Z462" i="6"/>
  <c r="Z436" i="6"/>
  <c r="Z402" i="6"/>
  <c r="Z364" i="6"/>
  <c r="Z317" i="6"/>
  <c r="Z270" i="6"/>
  <c r="Z232" i="6"/>
  <c r="Z160" i="6"/>
  <c r="Z72" i="6"/>
  <c r="Z1959" i="6"/>
  <c r="Z1947" i="6"/>
  <c r="Z1935" i="6"/>
  <c r="Z1923" i="6"/>
  <c r="Z1911" i="6"/>
  <c r="Z1899" i="6"/>
  <c r="Z1887" i="6"/>
  <c r="Z1875" i="6"/>
  <c r="Z1863" i="6"/>
  <c r="Z1851" i="6"/>
  <c r="Z1839" i="6"/>
  <c r="Z1827" i="6"/>
  <c r="Z1815" i="6"/>
  <c r="Z1803" i="6"/>
  <c r="Z1791" i="6"/>
  <c r="Z1779" i="6"/>
  <c r="Z1767" i="6"/>
  <c r="Z1755" i="6"/>
  <c r="Z1743" i="6"/>
  <c r="Z1731" i="6"/>
  <c r="Z1719" i="6"/>
  <c r="Z1707" i="6"/>
  <c r="Z1695" i="6"/>
  <c r="Z1683" i="6"/>
  <c r="Z1671" i="6"/>
  <c r="Z1659" i="6"/>
  <c r="Z1647" i="6"/>
  <c r="Z1635" i="6"/>
  <c r="Z1623" i="6"/>
  <c r="Z1611" i="6"/>
  <c r="Z1599" i="6"/>
  <c r="Z1587" i="6"/>
  <c r="Z1575" i="6"/>
  <c r="Z1563" i="6"/>
  <c r="Z1551" i="6"/>
  <c r="Z1539" i="6"/>
  <c r="Z1527" i="6"/>
  <c r="Z1515" i="6"/>
  <c r="Z1503" i="6"/>
  <c r="Z1491" i="6"/>
  <c r="Z1479" i="6"/>
  <c r="Z1467" i="6"/>
  <c r="Z1455" i="6"/>
  <c r="Z1443" i="6"/>
  <c r="Z1431" i="6"/>
  <c r="Z1419" i="6"/>
  <c r="Z1407" i="6"/>
  <c r="Z1395" i="6"/>
  <c r="Z1383" i="6"/>
  <c r="Z1371" i="6"/>
  <c r="Z1359" i="6"/>
  <c r="Z1347" i="6"/>
  <c r="Z1335" i="6"/>
  <c r="Z1323" i="6"/>
  <c r="Z1311" i="6"/>
  <c r="Z1299" i="6"/>
  <c r="Z1287" i="6"/>
  <c r="Z1275" i="6"/>
  <c r="Z1263" i="6"/>
  <c r="Z1251" i="6"/>
  <c r="Z1239" i="6"/>
  <c r="Z1227" i="6"/>
  <c r="Z1215" i="6"/>
  <c r="Z1203" i="6"/>
  <c r="Z1191" i="6"/>
  <c r="Z1179" i="6"/>
  <c r="Z1167" i="6"/>
  <c r="Z1155" i="6"/>
  <c r="Z1143" i="6"/>
  <c r="Z1131" i="6"/>
  <c r="Z1119" i="6"/>
  <c r="Z1107" i="6"/>
  <c r="Z1095" i="6"/>
  <c r="Z1083" i="6"/>
  <c r="Z1071" i="6"/>
  <c r="Z1059" i="6"/>
  <c r="Z1047" i="6"/>
  <c r="Z1035" i="6"/>
  <c r="Z1023" i="6"/>
  <c r="Z1011" i="6"/>
  <c r="Z1562" i="6"/>
  <c r="Z1550" i="6"/>
  <c r="Z1538" i="6"/>
  <c r="Z1526" i="6"/>
  <c r="Z1514" i="6"/>
  <c r="Z1502" i="6"/>
  <c r="Z1490" i="6"/>
  <c r="Z1478" i="6"/>
  <c r="Z1466" i="6"/>
  <c r="Z1454" i="6"/>
  <c r="Z1442" i="6"/>
  <c r="Z1430" i="6"/>
  <c r="Z1418" i="6"/>
  <c r="Z1406" i="6"/>
  <c r="Z1394" i="6"/>
  <c r="Z1382" i="6"/>
  <c r="Z1370" i="6"/>
  <c r="Z1358" i="6"/>
  <c r="Z1346" i="6"/>
  <c r="Z1334" i="6"/>
  <c r="Z1322" i="6"/>
  <c r="Z1310" i="6"/>
  <c r="Z1298" i="6"/>
  <c r="Z1286" i="6"/>
  <c r="Z1274" i="6"/>
  <c r="Z1262" i="6"/>
  <c r="Z1250" i="6"/>
  <c r="Z1238" i="6"/>
  <c r="Z1226" i="6"/>
  <c r="Z1214" i="6"/>
  <c r="Z1202" i="6"/>
  <c r="Z1190" i="6"/>
  <c r="Z1178" i="6"/>
  <c r="Z1166" i="6"/>
  <c r="Z1154" i="6"/>
  <c r="Z1142" i="6"/>
  <c r="Z1130" i="6"/>
  <c r="Z1118" i="6"/>
  <c r="Z1106" i="6"/>
  <c r="Z1094" i="6"/>
  <c r="Z1082" i="6"/>
  <c r="Z1070" i="6"/>
  <c r="Z1058" i="6"/>
  <c r="Z1046" i="6"/>
  <c r="Z1034" i="6"/>
  <c r="Z1022" i="6"/>
  <c r="Z1010" i="6"/>
  <c r="Z1297" i="6"/>
  <c r="Z1285" i="6"/>
  <c r="Z1273" i="6"/>
  <c r="Z1261" i="6"/>
  <c r="Z1237" i="6"/>
  <c r="Z1225" i="6"/>
  <c r="Z1213" i="6"/>
  <c r="Z1201" i="6"/>
  <c r="Z1177" i="6"/>
  <c r="Z1165" i="6"/>
  <c r="Z1141" i="6"/>
  <c r="Z1129" i="6"/>
  <c r="Z1117" i="6"/>
  <c r="Z1105" i="6"/>
  <c r="Z1093" i="6"/>
  <c r="Z1081" i="6"/>
  <c r="Z1057" i="6"/>
  <c r="Z1045" i="6"/>
  <c r="Z1033" i="6"/>
  <c r="Z1021" i="6"/>
  <c r="Z997" i="6"/>
  <c r="Z985" i="6"/>
  <c r="Z1247" i="6"/>
  <c r="Z1235" i="6"/>
  <c r="Z1223" i="6"/>
  <c r="Z1211" i="6"/>
  <c r="Z1199" i="6"/>
  <c r="Z1187" i="6"/>
  <c r="Z1175" i="6"/>
  <c r="Z1163" i="6"/>
  <c r="Z1151" i="6"/>
  <c r="Z1139" i="6"/>
  <c r="Z1127" i="6"/>
  <c r="Z1115" i="6"/>
  <c r="Z1103" i="6"/>
  <c r="Z1091" i="6"/>
  <c r="Z1079" i="6"/>
  <c r="Z1067" i="6"/>
  <c r="Z1055" i="6"/>
  <c r="Z1043" i="6"/>
  <c r="Z1031" i="6"/>
  <c r="Z1019" i="6"/>
  <c r="Z1007" i="6"/>
  <c r="Z1953" i="6"/>
  <c r="Z1941" i="6"/>
  <c r="Z1929" i="6"/>
  <c r="Z1917" i="6"/>
  <c r="Z1905" i="6"/>
  <c r="Z1893" i="6"/>
  <c r="Z1881" i="6"/>
  <c r="Z1869" i="6"/>
  <c r="Z1857" i="6"/>
  <c r="Z1845" i="6"/>
  <c r="Z1833" i="6"/>
  <c r="Z1821" i="6"/>
  <c r="Z1809" i="6"/>
  <c r="Z1797" i="6"/>
  <c r="Z1785" i="6"/>
  <c r="Z1773" i="6"/>
  <c r="Z1761" i="6"/>
  <c r="Z1749" i="6"/>
  <c r="Z1737" i="6"/>
  <c r="Z1725" i="6"/>
  <c r="Z1713" i="6"/>
  <c r="Z1701" i="6"/>
  <c r="Z1689" i="6"/>
  <c r="Z1677" i="6"/>
  <c r="Z1665" i="6"/>
  <c r="Z1653" i="6"/>
  <c r="Z1641" i="6"/>
  <c r="Z1629" i="6"/>
  <c r="Z1617" i="6"/>
  <c r="Z1605" i="6"/>
  <c r="Z1593" i="6"/>
  <c r="Z1581" i="6"/>
  <c r="Z1569" i="6"/>
  <c r="Z1557" i="6"/>
  <c r="Z1545" i="6"/>
  <c r="Z1533" i="6"/>
  <c r="Z1521" i="6"/>
  <c r="Z1509" i="6"/>
  <c r="Z1497" i="6"/>
  <c r="Z1485" i="6"/>
  <c r="Z1473" i="6"/>
  <c r="Z1461" i="6"/>
  <c r="Z1449" i="6"/>
  <c r="Z1437" i="6"/>
  <c r="Z1425" i="6"/>
  <c r="Z1413" i="6"/>
  <c r="Z1401" i="6"/>
  <c r="Z1377" i="6"/>
  <c r="Z1365" i="6"/>
  <c r="Z1353" i="6"/>
  <c r="Z1341" i="6"/>
  <c r="Z1329" i="6"/>
  <c r="Z1317" i="6"/>
  <c r="Z1305" i="6"/>
  <c r="Z1293" i="6"/>
  <c r="Z1281" i="6"/>
  <c r="Z1269" i="6"/>
  <c r="Z1257" i="6"/>
  <c r="Z1245" i="6"/>
  <c r="Z1233" i="6"/>
  <c r="Z1221" i="6"/>
  <c r="Z1209" i="6"/>
  <c r="Z1197" i="6"/>
  <c r="Z1185" i="6"/>
  <c r="Z1173" i="6"/>
  <c r="Z1161" i="6"/>
  <c r="Z1149" i="6"/>
  <c r="Z1137" i="6"/>
  <c r="Z1125" i="6"/>
  <c r="Z1113" i="6"/>
  <c r="Z1101" i="6"/>
  <c r="Z1089" i="6"/>
  <c r="Z1077" i="6"/>
  <c r="Z1065" i="6"/>
  <c r="Z1291" i="6"/>
  <c r="Z1279" i="6"/>
  <c r="Z1267" i="6"/>
  <c r="Z1255" i="6"/>
  <c r="Z1243" i="6"/>
  <c r="Z1231" i="6"/>
  <c r="Z1219" i="6"/>
  <c r="Z1195" i="6"/>
  <c r="Z1183" i="6"/>
  <c r="Z1171" i="6"/>
  <c r="Z1159" i="6"/>
  <c r="Z1147" i="6"/>
  <c r="Z1135" i="6"/>
  <c r="Z1123" i="6"/>
  <c r="Z1111" i="6"/>
  <c r="Z1099" i="6"/>
  <c r="Z1087" i="6"/>
  <c r="Z1075" i="6"/>
  <c r="Z1063" i="6"/>
  <c r="Z1051" i="6"/>
  <c r="Z1039" i="6"/>
  <c r="Z1027" i="6"/>
  <c r="Z1003" i="6"/>
  <c r="Z991" i="6"/>
  <c r="Z1949" i="6"/>
  <c r="Z1924" i="6"/>
  <c r="Z1840" i="6"/>
  <c r="Z1828" i="6"/>
  <c r="Z1816" i="6"/>
  <c r="Z1804" i="6"/>
  <c r="Z1744" i="6"/>
  <c r="Z1696" i="6"/>
  <c r="Z1684" i="6"/>
  <c r="Z1636" i="6"/>
  <c r="Z999" i="6"/>
  <c r="Z987" i="6"/>
  <c r="Z975" i="6"/>
  <c r="Z963" i="6"/>
  <c r="Z951" i="6"/>
  <c r="Z939" i="6"/>
  <c r="Z927" i="6"/>
  <c r="Z915" i="6"/>
  <c r="Z903" i="6"/>
  <c r="Z891" i="6"/>
  <c r="Z879" i="6"/>
  <c r="Z867" i="6"/>
  <c r="Z855" i="6"/>
  <c r="Z843" i="6"/>
  <c r="Z831" i="6"/>
  <c r="Z819" i="6"/>
  <c r="Z807" i="6"/>
  <c r="Z795" i="6"/>
  <c r="Z783" i="6"/>
  <c r="Z771" i="6"/>
  <c r="Z759" i="6"/>
  <c r="Z747" i="6"/>
  <c r="Z735" i="6"/>
  <c r="Z723" i="6"/>
  <c r="Z711" i="6"/>
  <c r="Z699" i="6"/>
  <c r="Z687" i="6"/>
  <c r="Z675" i="6"/>
  <c r="Z663" i="6"/>
  <c r="Z651" i="6"/>
  <c r="Z639" i="6"/>
  <c r="Z627" i="6"/>
  <c r="Z615" i="6"/>
  <c r="Z603" i="6"/>
  <c r="Z591" i="6"/>
  <c r="Z579" i="6"/>
  <c r="Z567" i="6"/>
  <c r="Z555" i="6"/>
  <c r="Z543" i="6"/>
  <c r="Z531" i="6"/>
  <c r="Z519" i="6"/>
  <c r="Z507" i="6"/>
  <c r="Z495" i="6"/>
  <c r="Z483" i="6"/>
  <c r="Z471" i="6"/>
  <c r="Z459" i="6"/>
  <c r="Z447" i="6"/>
  <c r="Z435" i="6"/>
  <c r="Z423" i="6"/>
  <c r="Z411" i="6"/>
  <c r="Z399" i="6"/>
  <c r="Z387" i="6"/>
  <c r="Z375" i="6"/>
  <c r="Z363" i="6"/>
  <c r="Z351" i="6"/>
  <c r="Z339" i="6"/>
  <c r="Z327" i="6"/>
  <c r="Z315" i="6"/>
  <c r="Z303" i="6"/>
  <c r="Z291" i="6"/>
  <c r="Z279" i="6"/>
  <c r="Z267" i="6"/>
  <c r="Z255" i="6"/>
  <c r="Z243" i="6"/>
  <c r="Z231" i="6"/>
  <c r="Z219" i="6"/>
  <c r="Z207" i="6"/>
  <c r="Z195" i="6"/>
  <c r="Z183" i="6"/>
  <c r="Z171" i="6"/>
  <c r="Z159" i="6"/>
  <c r="Z147" i="6"/>
  <c r="Z135" i="6"/>
  <c r="Z123" i="6"/>
  <c r="Z111" i="6"/>
  <c r="Z99" i="6"/>
  <c r="Z87" i="6"/>
  <c r="Z75" i="6"/>
  <c r="Z63" i="6"/>
  <c r="Z51" i="6"/>
  <c r="Z39" i="6"/>
  <c r="Z27" i="6"/>
  <c r="Z15" i="6"/>
  <c r="Z998" i="6"/>
  <c r="Z986" i="6"/>
  <c r="Z974" i="6"/>
  <c r="Z962" i="6"/>
  <c r="Z950" i="6"/>
  <c r="Z938" i="6"/>
  <c r="Z926" i="6"/>
  <c r="Z914" i="6"/>
  <c r="Z902" i="6"/>
  <c r="Z890" i="6"/>
  <c r="Z878" i="6"/>
  <c r="Z866" i="6"/>
  <c r="Z854" i="6"/>
  <c r="Z842" i="6"/>
  <c r="Z830" i="6"/>
  <c r="Z818" i="6"/>
  <c r="Z806" i="6"/>
  <c r="Z794" i="6"/>
  <c r="Z782" i="6"/>
  <c r="Z770" i="6"/>
  <c r="Z758" i="6"/>
  <c r="Z746" i="6"/>
  <c r="Z734" i="6"/>
  <c r="Z722" i="6"/>
  <c r="Z710" i="6"/>
  <c r="Z698" i="6"/>
  <c r="Z686" i="6"/>
  <c r="Z674" i="6"/>
  <c r="Z662" i="6"/>
  <c r="Z650" i="6"/>
  <c r="Z638" i="6"/>
  <c r="Z626" i="6"/>
  <c r="Z614" i="6"/>
  <c r="Z602" i="6"/>
  <c r="Z590" i="6"/>
  <c r="Z578" i="6"/>
  <c r="Z566" i="6"/>
  <c r="Z554" i="6"/>
  <c r="Z542" i="6"/>
  <c r="Z530" i="6"/>
  <c r="Z518" i="6"/>
  <c r="Z506" i="6"/>
  <c r="Z494" i="6"/>
  <c r="Z482" i="6"/>
  <c r="Z470" i="6"/>
  <c r="Z458" i="6"/>
  <c r="Z446" i="6"/>
  <c r="Z434" i="6"/>
  <c r="Z422" i="6"/>
  <c r="Z410" i="6"/>
  <c r="Z398" i="6"/>
  <c r="Z386" i="6"/>
  <c r="Z374" i="6"/>
  <c r="Z362" i="6"/>
  <c r="Z350" i="6"/>
  <c r="Z338" i="6"/>
  <c r="Z326" i="6"/>
  <c r="Z314" i="6"/>
  <c r="Z302" i="6"/>
  <c r="Z290" i="6"/>
  <c r="Z278" i="6"/>
  <c r="Z266" i="6"/>
  <c r="Z254" i="6"/>
  <c r="Z242" i="6"/>
  <c r="Z230" i="6"/>
  <c r="Z218" i="6"/>
  <c r="Z206" i="6"/>
  <c r="Z194" i="6"/>
  <c r="Z182" i="6"/>
  <c r="Z170" i="6"/>
  <c r="Z158" i="6"/>
  <c r="Z146" i="6"/>
  <c r="Z134" i="6"/>
  <c r="Z122" i="6"/>
  <c r="Z110" i="6"/>
  <c r="Z98" i="6"/>
  <c r="Z86" i="6"/>
  <c r="Z74" i="6"/>
  <c r="Z62" i="6"/>
  <c r="Z50" i="6"/>
  <c r="Z38" i="6"/>
  <c r="Z26" i="6"/>
  <c r="Z14" i="6"/>
  <c r="Z973" i="6"/>
  <c r="Z961" i="6"/>
  <c r="Z937" i="6"/>
  <c r="Z925" i="6"/>
  <c r="Z901" i="6"/>
  <c r="Z877" i="6"/>
  <c r="Z865" i="6"/>
  <c r="Z841" i="6"/>
  <c r="Z817" i="6"/>
  <c r="Z805" i="6"/>
  <c r="Z793" i="6"/>
  <c r="Z781" i="6"/>
  <c r="Z769" i="6"/>
  <c r="Z757" i="6"/>
  <c r="Z745" i="6"/>
  <c r="Z733" i="6"/>
  <c r="Z721" i="6"/>
  <c r="Z709" i="6"/>
  <c r="Z697" i="6"/>
  <c r="Z685" i="6"/>
  <c r="Z673" i="6"/>
  <c r="Z661" i="6"/>
  <c r="Z649" i="6"/>
  <c r="Z637" i="6"/>
  <c r="Z625" i="6"/>
  <c r="Z613" i="6"/>
  <c r="Z589" i="6"/>
  <c r="Z565" i="6"/>
  <c r="Z541" i="6"/>
  <c r="Z529" i="6"/>
  <c r="Z517" i="6"/>
  <c r="Z505" i="6"/>
  <c r="Z493" i="6"/>
  <c r="Z481" i="6"/>
  <c r="Z469" i="6"/>
  <c r="Z457" i="6"/>
  <c r="Z433" i="6"/>
  <c r="Z409" i="6"/>
  <c r="Z397" i="6"/>
  <c r="Z385" i="6"/>
  <c r="Z373" i="6"/>
  <c r="Z361" i="6"/>
  <c r="Z349" i="6"/>
  <c r="Z337" i="6"/>
  <c r="Z325" i="6"/>
  <c r="Z313" i="6"/>
  <c r="Z301" i="6"/>
  <c r="Z289" i="6"/>
  <c r="Z277" i="6"/>
  <c r="Z265" i="6"/>
  <c r="Z253" i="6"/>
  <c r="Z229" i="6"/>
  <c r="Z217" i="6"/>
  <c r="Z205" i="6"/>
  <c r="Z193" i="6"/>
  <c r="Z181" i="6"/>
  <c r="Z169" i="6"/>
  <c r="Z145" i="6"/>
  <c r="Z133" i="6"/>
  <c r="Z121" i="6"/>
  <c r="Z109" i="6"/>
  <c r="Z97" i="6"/>
  <c r="Z85" i="6"/>
  <c r="Z73" i="6"/>
  <c r="Z61" i="6"/>
  <c r="Z37" i="6"/>
  <c r="Z25" i="6"/>
  <c r="Z13" i="6"/>
  <c r="Z504" i="6"/>
  <c r="Z492" i="6"/>
  <c r="Z480" i="6"/>
  <c r="Z432" i="6"/>
  <c r="Z420" i="6"/>
  <c r="Z396" i="6"/>
  <c r="Z312" i="6"/>
  <c r="Z288" i="6"/>
  <c r="Z228" i="6"/>
  <c r="Z216" i="6"/>
  <c r="Z144" i="6"/>
  <c r="Z120" i="6"/>
  <c r="Z84" i="6"/>
  <c r="Z48" i="6"/>
  <c r="Z36" i="6"/>
  <c r="Z995" i="6"/>
  <c r="Z983" i="6"/>
  <c r="Z971" i="6"/>
  <c r="Z959" i="6"/>
  <c r="Z947" i="6"/>
  <c r="Z935" i="6"/>
  <c r="Z923" i="6"/>
  <c r="Z911" i="6"/>
  <c r="Z899" i="6"/>
  <c r="Z887" i="6"/>
  <c r="Z875" i="6"/>
  <c r="Z863" i="6"/>
  <c r="Z851" i="6"/>
  <c r="Z839" i="6"/>
  <c r="Z827" i="6"/>
  <c r="Z815" i="6"/>
  <c r="Z803" i="6"/>
  <c r="Z791" i="6"/>
  <c r="Z779" i="6"/>
  <c r="Z767" i="6"/>
  <c r="Z743" i="6"/>
  <c r="Z731" i="6"/>
  <c r="Z719" i="6"/>
  <c r="Z707" i="6"/>
  <c r="Z683" i="6"/>
  <c r="Z671" i="6"/>
  <c r="Z659" i="6"/>
  <c r="Z647" i="6"/>
  <c r="Z635" i="6"/>
  <c r="Z623" i="6"/>
  <c r="Z611" i="6"/>
  <c r="Z599" i="6"/>
  <c r="Z587" i="6"/>
  <c r="Z575" i="6"/>
  <c r="Z563" i="6"/>
  <c r="Z551" i="6"/>
  <c r="Z539" i="6"/>
  <c r="Z527" i="6"/>
  <c r="Z515" i="6"/>
  <c r="Z503" i="6"/>
  <c r="Z491" i="6"/>
  <c r="Z467" i="6"/>
  <c r="Z455" i="6"/>
  <c r="Z443" i="6"/>
  <c r="Z431" i="6"/>
  <c r="Z419" i="6"/>
  <c r="Z407" i="6"/>
  <c r="Z395" i="6"/>
  <c r="Z383" i="6"/>
  <c r="Z359" i="6"/>
  <c r="Z347" i="6"/>
  <c r="Z335" i="6"/>
  <c r="Z323" i="6"/>
  <c r="Z299" i="6"/>
  <c r="Z275" i="6"/>
  <c r="Z263" i="6"/>
  <c r="Z251" i="6"/>
  <c r="Z227" i="6"/>
  <c r="Z203" i="6"/>
  <c r="Z191" i="6"/>
  <c r="Z179" i="6"/>
  <c r="Z167" i="6"/>
  <c r="Z155" i="6"/>
  <c r="Z143" i="6"/>
  <c r="Z119" i="6"/>
  <c r="Z107" i="6"/>
  <c r="Z95" i="6"/>
  <c r="Z83" i="6"/>
  <c r="Z71" i="6"/>
  <c r="Z59" i="6"/>
  <c r="Z47" i="6"/>
  <c r="Z35" i="6"/>
  <c r="Z23" i="6"/>
  <c r="Z11" i="6"/>
  <c r="Z1053" i="6"/>
  <c r="Z1041" i="6"/>
  <c r="Z1029" i="6"/>
  <c r="Z1017" i="6"/>
  <c r="Z993" i="6"/>
  <c r="Z969" i="6"/>
  <c r="Z957" i="6"/>
  <c r="Z945" i="6"/>
  <c r="Z933" i="6"/>
  <c r="Z921" i="6"/>
  <c r="Z909" i="6"/>
  <c r="Z897" i="6"/>
  <c r="Z885" i="6"/>
  <c r="Z873" i="6"/>
  <c r="Z861" i="6"/>
  <c r="Z837" i="6"/>
  <c r="Z825" i="6"/>
  <c r="Z813" i="6"/>
  <c r="Z801" i="6"/>
  <c r="Z789" i="6"/>
  <c r="Z765" i="6"/>
  <c r="Z741" i="6"/>
  <c r="Z717" i="6"/>
  <c r="Z693" i="6"/>
  <c r="Z669" i="6"/>
  <c r="Z657" i="6"/>
  <c r="Z645" i="6"/>
  <c r="Z633" i="6"/>
  <c r="Z621" i="6"/>
  <c r="Z609" i="6"/>
  <c r="Z597" i="6"/>
  <c r="Z585" i="6"/>
  <c r="Z573" i="6"/>
  <c r="Z561" i="6"/>
  <c r="Z549" i="6"/>
  <c r="Z537" i="6"/>
  <c r="Z525" i="6"/>
  <c r="Z513" i="6"/>
  <c r="Z501" i="6"/>
  <c r="Z489" i="6"/>
  <c r="Z477" i="6"/>
  <c r="Z465" i="6"/>
  <c r="Z453" i="6"/>
  <c r="Z441" i="6"/>
  <c r="Z429" i="6"/>
  <c r="Z405" i="6"/>
  <c r="Z393" i="6"/>
  <c r="Z381" i="6"/>
  <c r="Z369" i="6"/>
  <c r="Z357" i="6"/>
  <c r="Z345" i="6"/>
  <c r="Z333" i="6"/>
  <c r="Z321" i="6"/>
  <c r="Z309" i="6"/>
  <c r="Z297" i="6"/>
  <c r="Z285" i="6"/>
  <c r="Z273" i="6"/>
  <c r="Z249" i="6"/>
  <c r="Z237" i="6"/>
  <c r="Z225" i="6"/>
  <c r="Z213" i="6"/>
  <c r="Z201" i="6"/>
  <c r="Z189" i="6"/>
  <c r="Z177" i="6"/>
  <c r="Z165" i="6"/>
  <c r="Z153" i="6"/>
  <c r="Z141" i="6"/>
  <c r="Z129" i="6"/>
  <c r="Z117" i="6"/>
  <c r="Z105" i="6"/>
  <c r="Z93" i="6"/>
  <c r="Z81" i="6"/>
  <c r="Z57" i="6"/>
  <c r="Z45" i="6"/>
  <c r="Z21" i="6"/>
  <c r="Z9" i="6"/>
  <c r="Z1028" i="6"/>
  <c r="Z1016" i="6"/>
  <c r="Z1004" i="6"/>
  <c r="Z992" i="6"/>
  <c r="Z980" i="6"/>
  <c r="Z968" i="6"/>
  <c r="Z956" i="6"/>
  <c r="Z944" i="6"/>
  <c r="Z932" i="6"/>
  <c r="Z920" i="6"/>
  <c r="Z908" i="6"/>
  <c r="Z896" i="6"/>
  <c r="Z884" i="6"/>
  <c r="Z872" i="6"/>
  <c r="Z860" i="6"/>
  <c r="Z848" i="6"/>
  <c r="Z836" i="6"/>
  <c r="Z824" i="6"/>
  <c r="Z812" i="6"/>
  <c r="Z800" i="6"/>
  <c r="Z788" i="6"/>
  <c r="Z776" i="6"/>
  <c r="Z764" i="6"/>
  <c r="Z752" i="6"/>
  <c r="Z740" i="6"/>
  <c r="Z728" i="6"/>
  <c r="Z716" i="6"/>
  <c r="Z704" i="6"/>
  <c r="Z692" i="6"/>
  <c r="Z680" i="6"/>
  <c r="Z668" i="6"/>
  <c r="Z656" i="6"/>
  <c r="Z644" i="6"/>
  <c r="Z632" i="6"/>
  <c r="Z620" i="6"/>
  <c r="Z608" i="6"/>
  <c r="Z596" i="6"/>
  <c r="Z584" i="6"/>
  <c r="Z572" i="6"/>
  <c r="Z560" i="6"/>
  <c r="Z548" i="6"/>
  <c r="Z536" i="6"/>
  <c r="Z524" i="6"/>
  <c r="Z512" i="6"/>
  <c r="Z500" i="6"/>
  <c r="Z488" i="6"/>
  <c r="Z476" i="6"/>
  <c r="Z464" i="6"/>
  <c r="Z452" i="6"/>
  <c r="Z440" i="6"/>
  <c r="Z428" i="6"/>
  <c r="Z416" i="6"/>
  <c r="Z404" i="6"/>
  <c r="Z392" i="6"/>
  <c r="Z380" i="6"/>
  <c r="Z368" i="6"/>
  <c r="Z356" i="6"/>
  <c r="Z344" i="6"/>
  <c r="Z332" i="6"/>
  <c r="Z320" i="6"/>
  <c r="Z308" i="6"/>
  <c r="Z296" i="6"/>
  <c r="Z284" i="6"/>
  <c r="Z272" i="6"/>
  <c r="Z260" i="6"/>
  <c r="Z248" i="6"/>
  <c r="Z236" i="6"/>
  <c r="Z224" i="6"/>
  <c r="Z212" i="6"/>
  <c r="Z200" i="6"/>
  <c r="Z188" i="6"/>
  <c r="Z176" i="6"/>
  <c r="Z164" i="6"/>
  <c r="Z152" i="6"/>
  <c r="Z140" i="6"/>
  <c r="Z128" i="6"/>
  <c r="Z116" i="6"/>
  <c r="Z104" i="6"/>
  <c r="Z92" i="6"/>
  <c r="Z80" i="6"/>
  <c r="Z68" i="6"/>
  <c r="Z56" i="6"/>
  <c r="Z44" i="6"/>
  <c r="Z32" i="6"/>
  <c r="Z20" i="6"/>
  <c r="Z979" i="6"/>
  <c r="Z955" i="6"/>
  <c r="Z943" i="6"/>
  <c r="Z931" i="6"/>
  <c r="Z907" i="6"/>
  <c r="Z895" i="6"/>
  <c r="Z883" i="6"/>
  <c r="Z871" i="6"/>
  <c r="Z859" i="6"/>
  <c r="Z847" i="6"/>
  <c r="Z835" i="6"/>
  <c r="Z823" i="6"/>
  <c r="Z811" i="6"/>
  <c r="Z799" i="6"/>
  <c r="Z787" i="6"/>
  <c r="Z775" i="6"/>
  <c r="Z763" i="6"/>
  <c r="Z751" i="6"/>
  <c r="Z727" i="6"/>
  <c r="Z715" i="6"/>
  <c r="Z703" i="6"/>
  <c r="Z691" i="6"/>
  <c r="Z679" i="6"/>
  <c r="Z667" i="6"/>
  <c r="Z655" i="6"/>
  <c r="Z643" i="6"/>
  <c r="Z631" i="6"/>
  <c r="Z619" i="6"/>
  <c r="Z595" i="6"/>
  <c r="Z583" i="6"/>
  <c r="Z571" i="6"/>
  <c r="Z559" i="6"/>
  <c r="Z547" i="6"/>
  <c r="Z535" i="6"/>
  <c r="Z523" i="6"/>
  <c r="Z511" i="6"/>
  <c r="Z487" i="6"/>
  <c r="Z475" i="6"/>
  <c r="Z463" i="6"/>
  <c r="Z451" i="6"/>
  <c r="Z439" i="6"/>
  <c r="Z427" i="6"/>
  <c r="Z415" i="6"/>
  <c r="Z403" i="6"/>
  <c r="Z391" i="6"/>
  <c r="Z379" i="6"/>
  <c r="Z367" i="6"/>
  <c r="Z355" i="6"/>
  <c r="Z343" i="6"/>
  <c r="Z331" i="6"/>
  <c r="Z319" i="6"/>
  <c r="Z295" i="6"/>
  <c r="Z283" i="6"/>
  <c r="Z259" i="6"/>
  <c r="Z247" i="6"/>
  <c r="Z223" i="6"/>
  <c r="Z211" i="6"/>
  <c r="Z199" i="6"/>
  <c r="Z187" i="6"/>
  <c r="Z175" i="6"/>
  <c r="Z163" i="6"/>
  <c r="Z151" i="6"/>
  <c r="Z127" i="6"/>
  <c r="Z115" i="6"/>
  <c r="Z103" i="6"/>
  <c r="Z91" i="6"/>
  <c r="Z67" i="6"/>
  <c r="Z43" i="6"/>
  <c r="Z31" i="6"/>
  <c r="Z19" i="6"/>
  <c r="Z798" i="6"/>
  <c r="Z786" i="6"/>
  <c r="Z774" i="6"/>
  <c r="Z750" i="6"/>
  <c r="Z690" i="6"/>
  <c r="Z678" i="6"/>
  <c r="Z654" i="6"/>
  <c r="Z642" i="6"/>
  <c r="Z618" i="6"/>
  <c r="Z582" i="6"/>
  <c r="Z570" i="6"/>
  <c r="Z558" i="6"/>
  <c r="Z534" i="6"/>
  <c r="Z474" i="6"/>
  <c r="Z390" i="6"/>
  <c r="Z366" i="6"/>
  <c r="Z318" i="6"/>
  <c r="Z306" i="6"/>
  <c r="Z294" i="6"/>
  <c r="Z258" i="6"/>
  <c r="Z198" i="6"/>
  <c r="Z186" i="6"/>
  <c r="Z126" i="6"/>
  <c r="Z114" i="6"/>
  <c r="Z78" i="6"/>
  <c r="Z66" i="6"/>
  <c r="Z54" i="6"/>
  <c r="Z42" i="6"/>
  <c r="Z605" i="6"/>
  <c r="Z521" i="6"/>
  <c r="Z509" i="6"/>
  <c r="Z497" i="6"/>
  <c r="Z473" i="6"/>
  <c r="Z437" i="6"/>
  <c r="Z413" i="6"/>
  <c r="Z401" i="6"/>
  <c r="Z305" i="6"/>
  <c r="Z233" i="6"/>
  <c r="Z221" i="6"/>
  <c r="Z197" i="6"/>
  <c r="Z137" i="6"/>
  <c r="Z125" i="6"/>
  <c r="Z101" i="6"/>
  <c r="Z89" i="6"/>
  <c r="Z77" i="6"/>
  <c r="Z65" i="6"/>
  <c r="Z53" i="6"/>
  <c r="Z29" i="6"/>
  <c r="Z1624" i="6"/>
  <c r="Z1600" i="6"/>
  <c r="Z1540" i="6"/>
  <c r="Z1528" i="6"/>
  <c r="Z1516" i="6"/>
  <c r="Z1480" i="6"/>
  <c r="Z1432" i="6"/>
  <c r="Z1420" i="6"/>
  <c r="Z1324" i="6"/>
  <c r="Z1276" i="6"/>
  <c r="Z1264" i="6"/>
  <c r="Z1240" i="6"/>
  <c r="Z1228" i="6"/>
  <c r="Z1216" i="6"/>
  <c r="Z1192" i="6"/>
  <c r="Z1168" i="6"/>
  <c r="Z1156" i="6"/>
  <c r="Z1144" i="6"/>
  <c r="Z1132" i="6"/>
  <c r="Z1084" i="6"/>
  <c r="Z1072" i="6"/>
  <c r="Z1048" i="6"/>
  <c r="Z1012" i="6"/>
  <c r="Z1000" i="6"/>
  <c r="Z988" i="6"/>
  <c r="Z964" i="6"/>
  <c r="Z940" i="6"/>
  <c r="Z928" i="6"/>
  <c r="Z904" i="6"/>
  <c r="Z892" i="6"/>
  <c r="Z880" i="6"/>
  <c r="Z868" i="6"/>
  <c r="Z844" i="6"/>
  <c r="Z808" i="6"/>
  <c r="Z796" i="6"/>
  <c r="Z784" i="6"/>
  <c r="Z760" i="6"/>
  <c r="Z736" i="6"/>
  <c r="Z688" i="6"/>
  <c r="Z676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AC104" i="6" s="1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AA613" i="6" s="1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AC938" i="6" s="1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AA968" i="6" s="1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AC1264" i="6" s="1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AD1423" i="6" s="1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AC1548" i="6" s="1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AA1628" i="6" s="1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AA1762" i="6" s="1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AD1797" i="6" s="1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AB1833" i="6" s="1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N1865" i="6"/>
  <c r="N1866" i="6"/>
  <c r="N1867" i="6"/>
  <c r="N1868" i="6"/>
  <c r="N1869" i="6"/>
  <c r="N1870" i="6"/>
  <c r="N1871" i="6"/>
  <c r="N1872" i="6"/>
  <c r="N1873" i="6"/>
  <c r="N1874" i="6"/>
  <c r="N1875" i="6"/>
  <c r="N1876" i="6"/>
  <c r="N1877" i="6"/>
  <c r="N1878" i="6"/>
  <c r="N1879" i="6"/>
  <c r="N1880" i="6"/>
  <c r="N1881" i="6"/>
  <c r="N1882" i="6"/>
  <c r="N1883" i="6"/>
  <c r="N1884" i="6"/>
  <c r="N1885" i="6"/>
  <c r="N1886" i="6"/>
  <c r="N1887" i="6"/>
  <c r="N1888" i="6"/>
  <c r="N1889" i="6"/>
  <c r="N1890" i="6"/>
  <c r="N1891" i="6"/>
  <c r="N1892" i="6"/>
  <c r="N1893" i="6"/>
  <c r="N1894" i="6"/>
  <c r="N1895" i="6"/>
  <c r="N1896" i="6"/>
  <c r="N1897" i="6"/>
  <c r="N1898" i="6"/>
  <c r="N1899" i="6"/>
  <c r="N1900" i="6"/>
  <c r="N1901" i="6"/>
  <c r="N1902" i="6"/>
  <c r="N1903" i="6"/>
  <c r="N1904" i="6"/>
  <c r="N1905" i="6"/>
  <c r="N1906" i="6"/>
  <c r="N1907" i="6"/>
  <c r="N1908" i="6"/>
  <c r="N1909" i="6"/>
  <c r="N1910" i="6"/>
  <c r="N1911" i="6"/>
  <c r="N1912" i="6"/>
  <c r="N1913" i="6"/>
  <c r="N1914" i="6"/>
  <c r="N1915" i="6"/>
  <c r="N1916" i="6"/>
  <c r="AB1916" i="6" s="1"/>
  <c r="N1917" i="6"/>
  <c r="N1918" i="6"/>
  <c r="N1919" i="6"/>
  <c r="N1920" i="6"/>
  <c r="N1921" i="6"/>
  <c r="N1922" i="6"/>
  <c r="N1923" i="6"/>
  <c r="N1924" i="6"/>
  <c r="N1925" i="6"/>
  <c r="N1926" i="6"/>
  <c r="N1927" i="6"/>
  <c r="N1928" i="6"/>
  <c r="N1929" i="6"/>
  <c r="N1930" i="6"/>
  <c r="N1931" i="6"/>
  <c r="N1932" i="6"/>
  <c r="N1933" i="6"/>
  <c r="N1934" i="6"/>
  <c r="N1935" i="6"/>
  <c r="N1936" i="6"/>
  <c r="N1937" i="6"/>
  <c r="N1938" i="6"/>
  <c r="N1939" i="6"/>
  <c r="N1940" i="6"/>
  <c r="N1941" i="6"/>
  <c r="N1942" i="6"/>
  <c r="N1943" i="6"/>
  <c r="N1944" i="6"/>
  <c r="N1945" i="6"/>
  <c r="N1946" i="6"/>
  <c r="N1947" i="6"/>
  <c r="N1948" i="6"/>
  <c r="N1949" i="6"/>
  <c r="N1950" i="6"/>
  <c r="N1951" i="6"/>
  <c r="N1952" i="6"/>
  <c r="N1953" i="6"/>
  <c r="N1954" i="6"/>
  <c r="N1955" i="6"/>
  <c r="N1956" i="6"/>
  <c r="N1957" i="6"/>
  <c r="N1958" i="6"/>
  <c r="N1959" i="6"/>
  <c r="N1960" i="6"/>
  <c r="C3" i="6"/>
  <c r="D3" i="6"/>
  <c r="E3" i="6"/>
  <c r="F3" i="6"/>
  <c r="G3" i="6"/>
  <c r="H3" i="6"/>
  <c r="I3" i="6"/>
  <c r="X3" i="6" s="1"/>
  <c r="C4" i="6"/>
  <c r="D4" i="6"/>
  <c r="E4" i="6"/>
  <c r="F4" i="6"/>
  <c r="G4" i="6"/>
  <c r="H4" i="6"/>
  <c r="I4" i="6"/>
  <c r="X4" i="6" s="1"/>
  <c r="C5" i="6"/>
  <c r="D5" i="6"/>
  <c r="E5" i="6"/>
  <c r="F5" i="6"/>
  <c r="G5" i="6"/>
  <c r="H5" i="6"/>
  <c r="I5" i="6"/>
  <c r="X5" i="6" s="1"/>
  <c r="C6" i="6"/>
  <c r="D6" i="6"/>
  <c r="E6" i="6"/>
  <c r="F6" i="6"/>
  <c r="G6" i="6"/>
  <c r="H6" i="6"/>
  <c r="I6" i="6"/>
  <c r="X6" i="6" s="1"/>
  <c r="C7" i="6"/>
  <c r="D7" i="6"/>
  <c r="E7" i="6"/>
  <c r="F7" i="6"/>
  <c r="G7" i="6"/>
  <c r="H7" i="6"/>
  <c r="I7" i="6"/>
  <c r="X7" i="6" s="1"/>
  <c r="C8" i="6"/>
  <c r="D8" i="6"/>
  <c r="E8" i="6"/>
  <c r="F8" i="6"/>
  <c r="G8" i="6"/>
  <c r="H8" i="6"/>
  <c r="I8" i="6"/>
  <c r="X8" i="6" s="1"/>
  <c r="C9" i="6"/>
  <c r="D9" i="6"/>
  <c r="E9" i="6"/>
  <c r="F9" i="6"/>
  <c r="G9" i="6"/>
  <c r="H9" i="6"/>
  <c r="I9" i="6"/>
  <c r="X9" i="6" s="1"/>
  <c r="C10" i="6"/>
  <c r="D10" i="6"/>
  <c r="E10" i="6"/>
  <c r="F10" i="6"/>
  <c r="G10" i="6"/>
  <c r="H10" i="6"/>
  <c r="I10" i="6"/>
  <c r="X10" i="6" s="1"/>
  <c r="C11" i="6"/>
  <c r="D11" i="6"/>
  <c r="E11" i="6"/>
  <c r="F11" i="6"/>
  <c r="G11" i="6"/>
  <c r="H11" i="6"/>
  <c r="I11" i="6"/>
  <c r="X11" i="6" s="1"/>
  <c r="C12" i="6"/>
  <c r="D12" i="6"/>
  <c r="E12" i="6"/>
  <c r="F12" i="6"/>
  <c r="G12" i="6"/>
  <c r="H12" i="6"/>
  <c r="I12" i="6"/>
  <c r="X12" i="6" s="1"/>
  <c r="C13" i="6"/>
  <c r="D13" i="6"/>
  <c r="E13" i="6"/>
  <c r="F13" i="6"/>
  <c r="G13" i="6"/>
  <c r="H13" i="6"/>
  <c r="I13" i="6"/>
  <c r="X13" i="6" s="1"/>
  <c r="C14" i="6"/>
  <c r="D14" i="6"/>
  <c r="E14" i="6"/>
  <c r="F14" i="6"/>
  <c r="G14" i="6"/>
  <c r="H14" i="6"/>
  <c r="I14" i="6"/>
  <c r="X14" i="6" s="1"/>
  <c r="C15" i="6"/>
  <c r="D15" i="6"/>
  <c r="E15" i="6"/>
  <c r="F15" i="6"/>
  <c r="G15" i="6"/>
  <c r="H15" i="6"/>
  <c r="I15" i="6"/>
  <c r="X15" i="6" s="1"/>
  <c r="C16" i="6"/>
  <c r="D16" i="6"/>
  <c r="E16" i="6"/>
  <c r="F16" i="6"/>
  <c r="G16" i="6"/>
  <c r="H16" i="6"/>
  <c r="I16" i="6"/>
  <c r="X16" i="6" s="1"/>
  <c r="C17" i="6"/>
  <c r="D17" i="6"/>
  <c r="E17" i="6"/>
  <c r="F17" i="6"/>
  <c r="G17" i="6"/>
  <c r="H17" i="6"/>
  <c r="I17" i="6"/>
  <c r="X17" i="6" s="1"/>
  <c r="C18" i="6"/>
  <c r="D18" i="6"/>
  <c r="E18" i="6"/>
  <c r="F18" i="6"/>
  <c r="G18" i="6"/>
  <c r="H18" i="6"/>
  <c r="I18" i="6"/>
  <c r="X18" i="6" s="1"/>
  <c r="C19" i="6"/>
  <c r="D19" i="6"/>
  <c r="E19" i="6"/>
  <c r="F19" i="6"/>
  <c r="G19" i="6"/>
  <c r="H19" i="6"/>
  <c r="I19" i="6"/>
  <c r="X19" i="6" s="1"/>
  <c r="C20" i="6"/>
  <c r="D20" i="6"/>
  <c r="E20" i="6"/>
  <c r="F20" i="6"/>
  <c r="G20" i="6"/>
  <c r="H20" i="6"/>
  <c r="I20" i="6"/>
  <c r="X20" i="6" s="1"/>
  <c r="C21" i="6"/>
  <c r="D21" i="6"/>
  <c r="E21" i="6"/>
  <c r="F21" i="6"/>
  <c r="G21" i="6"/>
  <c r="H21" i="6"/>
  <c r="I21" i="6"/>
  <c r="X21" i="6" s="1"/>
  <c r="C22" i="6"/>
  <c r="D22" i="6"/>
  <c r="E22" i="6"/>
  <c r="F22" i="6"/>
  <c r="G22" i="6"/>
  <c r="H22" i="6"/>
  <c r="I22" i="6"/>
  <c r="X22" i="6" s="1"/>
  <c r="C23" i="6"/>
  <c r="D23" i="6"/>
  <c r="E23" i="6"/>
  <c r="F23" i="6"/>
  <c r="G23" i="6"/>
  <c r="H23" i="6"/>
  <c r="I23" i="6"/>
  <c r="X23" i="6" s="1"/>
  <c r="C24" i="6"/>
  <c r="D24" i="6"/>
  <c r="E24" i="6"/>
  <c r="F24" i="6"/>
  <c r="G24" i="6"/>
  <c r="H24" i="6"/>
  <c r="I24" i="6"/>
  <c r="X24" i="6" s="1"/>
  <c r="C25" i="6"/>
  <c r="D25" i="6"/>
  <c r="E25" i="6"/>
  <c r="F25" i="6"/>
  <c r="G25" i="6"/>
  <c r="H25" i="6"/>
  <c r="I25" i="6"/>
  <c r="X25" i="6" s="1"/>
  <c r="C26" i="6"/>
  <c r="D26" i="6"/>
  <c r="E26" i="6"/>
  <c r="F26" i="6"/>
  <c r="G26" i="6"/>
  <c r="H26" i="6"/>
  <c r="I26" i="6"/>
  <c r="X26" i="6" s="1"/>
  <c r="C27" i="6"/>
  <c r="D27" i="6"/>
  <c r="E27" i="6"/>
  <c r="F27" i="6"/>
  <c r="G27" i="6"/>
  <c r="H27" i="6"/>
  <c r="I27" i="6"/>
  <c r="X27" i="6" s="1"/>
  <c r="C28" i="6"/>
  <c r="D28" i="6"/>
  <c r="E28" i="6"/>
  <c r="F28" i="6"/>
  <c r="G28" i="6"/>
  <c r="H28" i="6"/>
  <c r="I28" i="6"/>
  <c r="X28" i="6" s="1"/>
  <c r="C29" i="6"/>
  <c r="D29" i="6"/>
  <c r="E29" i="6"/>
  <c r="F29" i="6"/>
  <c r="G29" i="6"/>
  <c r="H29" i="6"/>
  <c r="I29" i="6"/>
  <c r="X29" i="6" s="1"/>
  <c r="C30" i="6"/>
  <c r="D30" i="6"/>
  <c r="E30" i="6"/>
  <c r="F30" i="6"/>
  <c r="G30" i="6"/>
  <c r="H30" i="6"/>
  <c r="I30" i="6"/>
  <c r="X30" i="6" s="1"/>
  <c r="C31" i="6"/>
  <c r="D31" i="6"/>
  <c r="E31" i="6"/>
  <c r="F31" i="6"/>
  <c r="G31" i="6"/>
  <c r="H31" i="6"/>
  <c r="I31" i="6"/>
  <c r="X31" i="6" s="1"/>
  <c r="C32" i="6"/>
  <c r="D32" i="6"/>
  <c r="E32" i="6"/>
  <c r="F32" i="6"/>
  <c r="G32" i="6"/>
  <c r="H32" i="6"/>
  <c r="I32" i="6"/>
  <c r="X32" i="6" s="1"/>
  <c r="C33" i="6"/>
  <c r="D33" i="6"/>
  <c r="E33" i="6"/>
  <c r="F33" i="6"/>
  <c r="G33" i="6"/>
  <c r="H33" i="6"/>
  <c r="I33" i="6"/>
  <c r="X33" i="6" s="1"/>
  <c r="C34" i="6"/>
  <c r="D34" i="6"/>
  <c r="E34" i="6"/>
  <c r="F34" i="6"/>
  <c r="G34" i="6"/>
  <c r="H34" i="6"/>
  <c r="I34" i="6"/>
  <c r="X34" i="6" s="1"/>
  <c r="C35" i="6"/>
  <c r="D35" i="6"/>
  <c r="E35" i="6"/>
  <c r="F35" i="6"/>
  <c r="G35" i="6"/>
  <c r="H35" i="6"/>
  <c r="I35" i="6"/>
  <c r="X35" i="6" s="1"/>
  <c r="C36" i="6"/>
  <c r="D36" i="6"/>
  <c r="E36" i="6"/>
  <c r="F36" i="6"/>
  <c r="G36" i="6"/>
  <c r="H36" i="6"/>
  <c r="I36" i="6"/>
  <c r="X36" i="6" s="1"/>
  <c r="C37" i="6"/>
  <c r="D37" i="6"/>
  <c r="E37" i="6"/>
  <c r="F37" i="6"/>
  <c r="G37" i="6"/>
  <c r="H37" i="6"/>
  <c r="I37" i="6"/>
  <c r="X37" i="6" s="1"/>
  <c r="C38" i="6"/>
  <c r="D38" i="6"/>
  <c r="E38" i="6"/>
  <c r="F38" i="6"/>
  <c r="G38" i="6"/>
  <c r="H38" i="6"/>
  <c r="I38" i="6"/>
  <c r="X38" i="6" s="1"/>
  <c r="C39" i="6"/>
  <c r="D39" i="6"/>
  <c r="E39" i="6"/>
  <c r="F39" i="6"/>
  <c r="G39" i="6"/>
  <c r="H39" i="6"/>
  <c r="I39" i="6"/>
  <c r="X39" i="6" s="1"/>
  <c r="C40" i="6"/>
  <c r="D40" i="6"/>
  <c r="E40" i="6"/>
  <c r="F40" i="6"/>
  <c r="G40" i="6"/>
  <c r="V40" i="6" s="1"/>
  <c r="H40" i="6"/>
  <c r="I40" i="6"/>
  <c r="C41" i="6"/>
  <c r="D41" i="6"/>
  <c r="E41" i="6"/>
  <c r="F41" i="6"/>
  <c r="G41" i="6"/>
  <c r="V41" i="6" s="1"/>
  <c r="H41" i="6"/>
  <c r="I41" i="6"/>
  <c r="C42" i="6"/>
  <c r="D42" i="6"/>
  <c r="E42" i="6"/>
  <c r="F42" i="6"/>
  <c r="G42" i="6"/>
  <c r="V42" i="6" s="1"/>
  <c r="H42" i="6"/>
  <c r="I42" i="6"/>
  <c r="C43" i="6"/>
  <c r="D43" i="6"/>
  <c r="E43" i="6"/>
  <c r="F43" i="6"/>
  <c r="G43" i="6"/>
  <c r="V43" i="6" s="1"/>
  <c r="H43" i="6"/>
  <c r="I43" i="6"/>
  <c r="C44" i="6"/>
  <c r="D44" i="6"/>
  <c r="E44" i="6"/>
  <c r="F44" i="6"/>
  <c r="G44" i="6"/>
  <c r="V44" i="6" s="1"/>
  <c r="H44" i="6"/>
  <c r="I44" i="6"/>
  <c r="C45" i="6"/>
  <c r="D45" i="6"/>
  <c r="E45" i="6"/>
  <c r="F45" i="6"/>
  <c r="G45" i="6"/>
  <c r="V45" i="6" s="1"/>
  <c r="H45" i="6"/>
  <c r="I45" i="6"/>
  <c r="C46" i="6"/>
  <c r="D46" i="6"/>
  <c r="E46" i="6"/>
  <c r="F46" i="6"/>
  <c r="G46" i="6"/>
  <c r="V46" i="6" s="1"/>
  <c r="H46" i="6"/>
  <c r="I46" i="6"/>
  <c r="C47" i="6"/>
  <c r="D47" i="6"/>
  <c r="E47" i="6"/>
  <c r="F47" i="6"/>
  <c r="G47" i="6"/>
  <c r="V47" i="6" s="1"/>
  <c r="H47" i="6"/>
  <c r="I47" i="6"/>
  <c r="C48" i="6"/>
  <c r="D48" i="6"/>
  <c r="E48" i="6"/>
  <c r="F48" i="6"/>
  <c r="G48" i="6"/>
  <c r="V48" i="6" s="1"/>
  <c r="H48" i="6"/>
  <c r="I48" i="6"/>
  <c r="C49" i="6"/>
  <c r="D49" i="6"/>
  <c r="E49" i="6"/>
  <c r="F49" i="6"/>
  <c r="G49" i="6"/>
  <c r="V49" i="6" s="1"/>
  <c r="H49" i="6"/>
  <c r="I49" i="6"/>
  <c r="C50" i="6"/>
  <c r="D50" i="6"/>
  <c r="E50" i="6"/>
  <c r="F50" i="6"/>
  <c r="G50" i="6"/>
  <c r="V50" i="6" s="1"/>
  <c r="H50" i="6"/>
  <c r="I50" i="6"/>
  <c r="C51" i="6"/>
  <c r="D51" i="6"/>
  <c r="E51" i="6"/>
  <c r="F51" i="6"/>
  <c r="G51" i="6"/>
  <c r="V51" i="6" s="1"/>
  <c r="H51" i="6"/>
  <c r="I51" i="6"/>
  <c r="C52" i="6"/>
  <c r="D52" i="6"/>
  <c r="E52" i="6"/>
  <c r="F52" i="6"/>
  <c r="G52" i="6"/>
  <c r="V52" i="6" s="1"/>
  <c r="H52" i="6"/>
  <c r="I52" i="6"/>
  <c r="C53" i="6"/>
  <c r="D53" i="6"/>
  <c r="E53" i="6"/>
  <c r="F53" i="6"/>
  <c r="G53" i="6"/>
  <c r="V53" i="6" s="1"/>
  <c r="H53" i="6"/>
  <c r="I53" i="6"/>
  <c r="C54" i="6"/>
  <c r="D54" i="6"/>
  <c r="E54" i="6"/>
  <c r="F54" i="6"/>
  <c r="G54" i="6"/>
  <c r="V54" i="6" s="1"/>
  <c r="H54" i="6"/>
  <c r="I54" i="6"/>
  <c r="C55" i="6"/>
  <c r="D55" i="6"/>
  <c r="E55" i="6"/>
  <c r="F55" i="6"/>
  <c r="G55" i="6"/>
  <c r="V55" i="6" s="1"/>
  <c r="H55" i="6"/>
  <c r="I55" i="6"/>
  <c r="C56" i="6"/>
  <c r="D56" i="6"/>
  <c r="E56" i="6"/>
  <c r="F56" i="6"/>
  <c r="G56" i="6"/>
  <c r="V56" i="6" s="1"/>
  <c r="H56" i="6"/>
  <c r="I56" i="6"/>
  <c r="C57" i="6"/>
  <c r="D57" i="6"/>
  <c r="E57" i="6"/>
  <c r="F57" i="6"/>
  <c r="G57" i="6"/>
  <c r="V57" i="6" s="1"/>
  <c r="H57" i="6"/>
  <c r="I57" i="6"/>
  <c r="C58" i="6"/>
  <c r="D58" i="6"/>
  <c r="E58" i="6"/>
  <c r="F58" i="6"/>
  <c r="G58" i="6"/>
  <c r="V58" i="6" s="1"/>
  <c r="H58" i="6"/>
  <c r="I58" i="6"/>
  <c r="C59" i="6"/>
  <c r="D59" i="6"/>
  <c r="E59" i="6"/>
  <c r="F59" i="6"/>
  <c r="G59" i="6"/>
  <c r="V59" i="6" s="1"/>
  <c r="H59" i="6"/>
  <c r="I59" i="6"/>
  <c r="C60" i="6"/>
  <c r="D60" i="6"/>
  <c r="E60" i="6"/>
  <c r="F60" i="6"/>
  <c r="G60" i="6"/>
  <c r="V60" i="6" s="1"/>
  <c r="H60" i="6"/>
  <c r="I60" i="6"/>
  <c r="C61" i="6"/>
  <c r="D61" i="6"/>
  <c r="E61" i="6"/>
  <c r="F61" i="6"/>
  <c r="G61" i="6"/>
  <c r="V61" i="6" s="1"/>
  <c r="H61" i="6"/>
  <c r="I61" i="6"/>
  <c r="C62" i="6"/>
  <c r="D62" i="6"/>
  <c r="E62" i="6"/>
  <c r="F62" i="6"/>
  <c r="G62" i="6"/>
  <c r="V62" i="6" s="1"/>
  <c r="H62" i="6"/>
  <c r="I62" i="6"/>
  <c r="C63" i="6"/>
  <c r="D63" i="6"/>
  <c r="E63" i="6"/>
  <c r="F63" i="6"/>
  <c r="G63" i="6"/>
  <c r="V63" i="6" s="1"/>
  <c r="H63" i="6"/>
  <c r="I63" i="6"/>
  <c r="C64" i="6"/>
  <c r="D64" i="6"/>
  <c r="E64" i="6"/>
  <c r="F64" i="6"/>
  <c r="G64" i="6"/>
  <c r="V64" i="6" s="1"/>
  <c r="H64" i="6"/>
  <c r="I64" i="6"/>
  <c r="C65" i="6"/>
  <c r="D65" i="6"/>
  <c r="E65" i="6"/>
  <c r="F65" i="6"/>
  <c r="G65" i="6"/>
  <c r="V65" i="6" s="1"/>
  <c r="H65" i="6"/>
  <c r="I65" i="6"/>
  <c r="C66" i="6"/>
  <c r="D66" i="6"/>
  <c r="E66" i="6"/>
  <c r="F66" i="6"/>
  <c r="G66" i="6"/>
  <c r="V66" i="6" s="1"/>
  <c r="H66" i="6"/>
  <c r="I66" i="6"/>
  <c r="C67" i="6"/>
  <c r="D67" i="6"/>
  <c r="E67" i="6"/>
  <c r="F67" i="6"/>
  <c r="G67" i="6"/>
  <c r="V67" i="6" s="1"/>
  <c r="H67" i="6"/>
  <c r="I67" i="6"/>
  <c r="C68" i="6"/>
  <c r="D68" i="6"/>
  <c r="E68" i="6"/>
  <c r="F68" i="6"/>
  <c r="G68" i="6"/>
  <c r="V68" i="6" s="1"/>
  <c r="H68" i="6"/>
  <c r="I68" i="6"/>
  <c r="C69" i="6"/>
  <c r="D69" i="6"/>
  <c r="E69" i="6"/>
  <c r="F69" i="6"/>
  <c r="G69" i="6"/>
  <c r="V69" i="6" s="1"/>
  <c r="H69" i="6"/>
  <c r="I69" i="6"/>
  <c r="C70" i="6"/>
  <c r="D70" i="6"/>
  <c r="E70" i="6"/>
  <c r="F70" i="6"/>
  <c r="G70" i="6"/>
  <c r="V70" i="6" s="1"/>
  <c r="H70" i="6"/>
  <c r="I70" i="6"/>
  <c r="C71" i="6"/>
  <c r="D71" i="6"/>
  <c r="E71" i="6"/>
  <c r="F71" i="6"/>
  <c r="G71" i="6"/>
  <c r="V71" i="6" s="1"/>
  <c r="H71" i="6"/>
  <c r="I71" i="6"/>
  <c r="C72" i="6"/>
  <c r="D72" i="6"/>
  <c r="E72" i="6"/>
  <c r="F72" i="6"/>
  <c r="G72" i="6"/>
  <c r="V72" i="6" s="1"/>
  <c r="H72" i="6"/>
  <c r="I72" i="6"/>
  <c r="C73" i="6"/>
  <c r="D73" i="6"/>
  <c r="E73" i="6"/>
  <c r="F73" i="6"/>
  <c r="G73" i="6"/>
  <c r="V73" i="6" s="1"/>
  <c r="H73" i="6"/>
  <c r="I73" i="6"/>
  <c r="C74" i="6"/>
  <c r="D74" i="6"/>
  <c r="E74" i="6"/>
  <c r="F74" i="6"/>
  <c r="G74" i="6"/>
  <c r="V74" i="6" s="1"/>
  <c r="H74" i="6"/>
  <c r="I74" i="6"/>
  <c r="C75" i="6"/>
  <c r="D75" i="6"/>
  <c r="E75" i="6"/>
  <c r="F75" i="6"/>
  <c r="G75" i="6"/>
  <c r="V75" i="6" s="1"/>
  <c r="H75" i="6"/>
  <c r="I75" i="6"/>
  <c r="C76" i="6"/>
  <c r="D76" i="6"/>
  <c r="E76" i="6"/>
  <c r="F76" i="6"/>
  <c r="G76" i="6"/>
  <c r="V76" i="6" s="1"/>
  <c r="H76" i="6"/>
  <c r="I76" i="6"/>
  <c r="C77" i="6"/>
  <c r="D77" i="6"/>
  <c r="E77" i="6"/>
  <c r="F77" i="6"/>
  <c r="G77" i="6"/>
  <c r="V77" i="6" s="1"/>
  <c r="H77" i="6"/>
  <c r="I77" i="6"/>
  <c r="C78" i="6"/>
  <c r="D78" i="6"/>
  <c r="E78" i="6"/>
  <c r="F78" i="6"/>
  <c r="G78" i="6"/>
  <c r="V78" i="6" s="1"/>
  <c r="H78" i="6"/>
  <c r="I78" i="6"/>
  <c r="C79" i="6"/>
  <c r="D79" i="6"/>
  <c r="E79" i="6"/>
  <c r="F79" i="6"/>
  <c r="G79" i="6"/>
  <c r="V79" i="6" s="1"/>
  <c r="H79" i="6"/>
  <c r="I79" i="6"/>
  <c r="C80" i="6"/>
  <c r="D80" i="6"/>
  <c r="E80" i="6"/>
  <c r="F80" i="6"/>
  <c r="G80" i="6"/>
  <c r="V80" i="6" s="1"/>
  <c r="H80" i="6"/>
  <c r="I80" i="6"/>
  <c r="C81" i="6"/>
  <c r="D81" i="6"/>
  <c r="E81" i="6"/>
  <c r="F81" i="6"/>
  <c r="G81" i="6"/>
  <c r="V81" i="6" s="1"/>
  <c r="H81" i="6"/>
  <c r="I81" i="6"/>
  <c r="C82" i="6"/>
  <c r="D82" i="6"/>
  <c r="E82" i="6"/>
  <c r="F82" i="6"/>
  <c r="G82" i="6"/>
  <c r="V82" i="6" s="1"/>
  <c r="H82" i="6"/>
  <c r="I82" i="6"/>
  <c r="C83" i="6"/>
  <c r="D83" i="6"/>
  <c r="E83" i="6"/>
  <c r="F83" i="6"/>
  <c r="G83" i="6"/>
  <c r="V83" i="6" s="1"/>
  <c r="H83" i="6"/>
  <c r="I83" i="6"/>
  <c r="C84" i="6"/>
  <c r="D84" i="6"/>
  <c r="E84" i="6"/>
  <c r="F84" i="6"/>
  <c r="G84" i="6"/>
  <c r="V84" i="6" s="1"/>
  <c r="H84" i="6"/>
  <c r="I84" i="6"/>
  <c r="C85" i="6"/>
  <c r="D85" i="6"/>
  <c r="E85" i="6"/>
  <c r="F85" i="6"/>
  <c r="G85" i="6"/>
  <c r="V85" i="6" s="1"/>
  <c r="H85" i="6"/>
  <c r="I85" i="6"/>
  <c r="C86" i="6"/>
  <c r="D86" i="6"/>
  <c r="E86" i="6"/>
  <c r="F86" i="6"/>
  <c r="G86" i="6"/>
  <c r="V86" i="6" s="1"/>
  <c r="H86" i="6"/>
  <c r="I86" i="6"/>
  <c r="C87" i="6"/>
  <c r="D87" i="6"/>
  <c r="E87" i="6"/>
  <c r="F87" i="6"/>
  <c r="G87" i="6"/>
  <c r="V87" i="6" s="1"/>
  <c r="H87" i="6"/>
  <c r="I87" i="6"/>
  <c r="C88" i="6"/>
  <c r="D88" i="6"/>
  <c r="E88" i="6"/>
  <c r="F88" i="6"/>
  <c r="G88" i="6"/>
  <c r="V88" i="6" s="1"/>
  <c r="H88" i="6"/>
  <c r="I88" i="6"/>
  <c r="C89" i="6"/>
  <c r="D89" i="6"/>
  <c r="E89" i="6"/>
  <c r="F89" i="6"/>
  <c r="G89" i="6"/>
  <c r="V89" i="6" s="1"/>
  <c r="H89" i="6"/>
  <c r="I89" i="6"/>
  <c r="C90" i="6"/>
  <c r="D90" i="6"/>
  <c r="E90" i="6"/>
  <c r="F90" i="6"/>
  <c r="G90" i="6"/>
  <c r="V90" i="6" s="1"/>
  <c r="H90" i="6"/>
  <c r="I90" i="6"/>
  <c r="C91" i="6"/>
  <c r="D91" i="6"/>
  <c r="E91" i="6"/>
  <c r="F91" i="6"/>
  <c r="G91" i="6"/>
  <c r="V91" i="6" s="1"/>
  <c r="H91" i="6"/>
  <c r="I91" i="6"/>
  <c r="C92" i="6"/>
  <c r="D92" i="6"/>
  <c r="E92" i="6"/>
  <c r="F92" i="6"/>
  <c r="G92" i="6"/>
  <c r="V92" i="6" s="1"/>
  <c r="H92" i="6"/>
  <c r="I92" i="6"/>
  <c r="C93" i="6"/>
  <c r="D93" i="6"/>
  <c r="E93" i="6"/>
  <c r="F93" i="6"/>
  <c r="G93" i="6"/>
  <c r="V93" i="6" s="1"/>
  <c r="H93" i="6"/>
  <c r="I93" i="6"/>
  <c r="C94" i="6"/>
  <c r="D94" i="6"/>
  <c r="E94" i="6"/>
  <c r="F94" i="6"/>
  <c r="G94" i="6"/>
  <c r="V94" i="6" s="1"/>
  <c r="H94" i="6"/>
  <c r="I94" i="6"/>
  <c r="C95" i="6"/>
  <c r="D95" i="6"/>
  <c r="E95" i="6"/>
  <c r="F95" i="6"/>
  <c r="G95" i="6"/>
  <c r="V95" i="6" s="1"/>
  <c r="H95" i="6"/>
  <c r="I95" i="6"/>
  <c r="C96" i="6"/>
  <c r="D96" i="6"/>
  <c r="E96" i="6"/>
  <c r="F96" i="6"/>
  <c r="G96" i="6"/>
  <c r="V96" i="6" s="1"/>
  <c r="H96" i="6"/>
  <c r="I96" i="6"/>
  <c r="C97" i="6"/>
  <c r="D97" i="6"/>
  <c r="E97" i="6"/>
  <c r="F97" i="6"/>
  <c r="G97" i="6"/>
  <c r="V97" i="6" s="1"/>
  <c r="H97" i="6"/>
  <c r="I97" i="6"/>
  <c r="C98" i="6"/>
  <c r="D98" i="6"/>
  <c r="E98" i="6"/>
  <c r="F98" i="6"/>
  <c r="G98" i="6"/>
  <c r="V98" i="6" s="1"/>
  <c r="H98" i="6"/>
  <c r="I98" i="6"/>
  <c r="C99" i="6"/>
  <c r="D99" i="6"/>
  <c r="E99" i="6"/>
  <c r="F99" i="6"/>
  <c r="G99" i="6"/>
  <c r="V99" i="6" s="1"/>
  <c r="H99" i="6"/>
  <c r="I99" i="6"/>
  <c r="C100" i="6"/>
  <c r="D100" i="6"/>
  <c r="E100" i="6"/>
  <c r="F100" i="6"/>
  <c r="G100" i="6"/>
  <c r="V100" i="6" s="1"/>
  <c r="H100" i="6"/>
  <c r="I100" i="6"/>
  <c r="C101" i="6"/>
  <c r="D101" i="6"/>
  <c r="E101" i="6"/>
  <c r="F101" i="6"/>
  <c r="G101" i="6"/>
  <c r="V101" i="6" s="1"/>
  <c r="H101" i="6"/>
  <c r="I101" i="6"/>
  <c r="C102" i="6"/>
  <c r="D102" i="6"/>
  <c r="E102" i="6"/>
  <c r="F102" i="6"/>
  <c r="G102" i="6"/>
  <c r="V102" i="6" s="1"/>
  <c r="H102" i="6"/>
  <c r="I102" i="6"/>
  <c r="C103" i="6"/>
  <c r="D103" i="6"/>
  <c r="E103" i="6"/>
  <c r="F103" i="6"/>
  <c r="G103" i="6"/>
  <c r="V103" i="6" s="1"/>
  <c r="H103" i="6"/>
  <c r="I103" i="6"/>
  <c r="C104" i="6"/>
  <c r="D104" i="6"/>
  <c r="E104" i="6"/>
  <c r="F104" i="6"/>
  <c r="G104" i="6"/>
  <c r="V104" i="6" s="1"/>
  <c r="H104" i="6"/>
  <c r="I104" i="6"/>
  <c r="C105" i="6"/>
  <c r="D105" i="6"/>
  <c r="E105" i="6"/>
  <c r="F105" i="6"/>
  <c r="G105" i="6"/>
  <c r="V105" i="6" s="1"/>
  <c r="H105" i="6"/>
  <c r="I105" i="6"/>
  <c r="C106" i="6"/>
  <c r="D106" i="6"/>
  <c r="E106" i="6"/>
  <c r="F106" i="6"/>
  <c r="G106" i="6"/>
  <c r="V106" i="6" s="1"/>
  <c r="H106" i="6"/>
  <c r="I106" i="6"/>
  <c r="C107" i="6"/>
  <c r="D107" i="6"/>
  <c r="E107" i="6"/>
  <c r="F107" i="6"/>
  <c r="G107" i="6"/>
  <c r="V107" i="6" s="1"/>
  <c r="H107" i="6"/>
  <c r="I107" i="6"/>
  <c r="C108" i="6"/>
  <c r="D108" i="6"/>
  <c r="E108" i="6"/>
  <c r="F108" i="6"/>
  <c r="G108" i="6"/>
  <c r="V108" i="6" s="1"/>
  <c r="H108" i="6"/>
  <c r="I108" i="6"/>
  <c r="C109" i="6"/>
  <c r="D109" i="6"/>
  <c r="E109" i="6"/>
  <c r="F109" i="6"/>
  <c r="G109" i="6"/>
  <c r="V109" i="6" s="1"/>
  <c r="H109" i="6"/>
  <c r="I109" i="6"/>
  <c r="C110" i="6"/>
  <c r="D110" i="6"/>
  <c r="E110" i="6"/>
  <c r="F110" i="6"/>
  <c r="G110" i="6"/>
  <c r="V110" i="6" s="1"/>
  <c r="H110" i="6"/>
  <c r="I110" i="6"/>
  <c r="C111" i="6"/>
  <c r="D111" i="6"/>
  <c r="E111" i="6"/>
  <c r="F111" i="6"/>
  <c r="G111" i="6"/>
  <c r="V111" i="6" s="1"/>
  <c r="H111" i="6"/>
  <c r="W111" i="6" s="1"/>
  <c r="I111" i="6"/>
  <c r="C112" i="6"/>
  <c r="R112" i="6" s="1"/>
  <c r="D112" i="6"/>
  <c r="E112" i="6"/>
  <c r="F112" i="6"/>
  <c r="G112" i="6"/>
  <c r="H112" i="6"/>
  <c r="I112" i="6"/>
  <c r="C113" i="6"/>
  <c r="R113" i="6" s="1"/>
  <c r="D113" i="6"/>
  <c r="E113" i="6"/>
  <c r="F113" i="6"/>
  <c r="G113" i="6"/>
  <c r="H113" i="6"/>
  <c r="I113" i="6"/>
  <c r="C114" i="6"/>
  <c r="R114" i="6" s="1"/>
  <c r="D114" i="6"/>
  <c r="E114" i="6"/>
  <c r="F114" i="6"/>
  <c r="G114" i="6"/>
  <c r="V114" i="6" s="1"/>
  <c r="H114" i="6"/>
  <c r="W114" i="6" s="1"/>
  <c r="I114" i="6"/>
  <c r="C115" i="6"/>
  <c r="R115" i="6" s="1"/>
  <c r="D115" i="6"/>
  <c r="E115" i="6"/>
  <c r="F115" i="6"/>
  <c r="G115" i="6"/>
  <c r="H115" i="6"/>
  <c r="I115" i="6"/>
  <c r="C116" i="6"/>
  <c r="R116" i="6" s="1"/>
  <c r="D116" i="6"/>
  <c r="E116" i="6"/>
  <c r="F116" i="6"/>
  <c r="G116" i="6"/>
  <c r="H116" i="6"/>
  <c r="I116" i="6"/>
  <c r="C117" i="6"/>
  <c r="R117" i="6" s="1"/>
  <c r="D117" i="6"/>
  <c r="E117" i="6"/>
  <c r="F117" i="6"/>
  <c r="G117" i="6"/>
  <c r="V117" i="6" s="1"/>
  <c r="H117" i="6"/>
  <c r="W117" i="6" s="1"/>
  <c r="I117" i="6"/>
  <c r="C118" i="6"/>
  <c r="R118" i="6" s="1"/>
  <c r="D118" i="6"/>
  <c r="E118" i="6"/>
  <c r="F118" i="6"/>
  <c r="G118" i="6"/>
  <c r="V118" i="6" s="1"/>
  <c r="H118" i="6"/>
  <c r="W118" i="6" s="1"/>
  <c r="I118" i="6"/>
  <c r="C119" i="6"/>
  <c r="R119" i="6" s="1"/>
  <c r="D119" i="6"/>
  <c r="E119" i="6"/>
  <c r="F119" i="6"/>
  <c r="G119" i="6"/>
  <c r="V119" i="6" s="1"/>
  <c r="H119" i="6"/>
  <c r="W119" i="6" s="1"/>
  <c r="I119" i="6"/>
  <c r="C120" i="6"/>
  <c r="R120" i="6" s="1"/>
  <c r="D120" i="6"/>
  <c r="E120" i="6"/>
  <c r="F120" i="6"/>
  <c r="G120" i="6"/>
  <c r="H120" i="6"/>
  <c r="I120" i="6"/>
  <c r="C121" i="6"/>
  <c r="R121" i="6" s="1"/>
  <c r="D121" i="6"/>
  <c r="E121" i="6"/>
  <c r="F121" i="6"/>
  <c r="G121" i="6"/>
  <c r="V121" i="6" s="1"/>
  <c r="H121" i="6"/>
  <c r="W121" i="6" s="1"/>
  <c r="I121" i="6"/>
  <c r="C122" i="6"/>
  <c r="R122" i="6" s="1"/>
  <c r="D122" i="6"/>
  <c r="E122" i="6"/>
  <c r="F122" i="6"/>
  <c r="G122" i="6"/>
  <c r="V122" i="6" s="1"/>
  <c r="H122" i="6"/>
  <c r="W122" i="6" s="1"/>
  <c r="I122" i="6"/>
  <c r="C123" i="6"/>
  <c r="R123" i="6" s="1"/>
  <c r="D123" i="6"/>
  <c r="E123" i="6"/>
  <c r="F123" i="6"/>
  <c r="G123" i="6"/>
  <c r="V123" i="6" s="1"/>
  <c r="H123" i="6"/>
  <c r="W123" i="6" s="1"/>
  <c r="I123" i="6"/>
  <c r="C124" i="6"/>
  <c r="R124" i="6" s="1"/>
  <c r="D124" i="6"/>
  <c r="E124" i="6"/>
  <c r="F124" i="6"/>
  <c r="G124" i="6"/>
  <c r="V124" i="6" s="1"/>
  <c r="H124" i="6"/>
  <c r="W124" i="6" s="1"/>
  <c r="I124" i="6"/>
  <c r="C125" i="6"/>
  <c r="R125" i="6" s="1"/>
  <c r="D125" i="6"/>
  <c r="E125" i="6"/>
  <c r="F125" i="6"/>
  <c r="G125" i="6"/>
  <c r="V125" i="6" s="1"/>
  <c r="H125" i="6"/>
  <c r="W125" i="6" s="1"/>
  <c r="I125" i="6"/>
  <c r="C126" i="6"/>
  <c r="R126" i="6" s="1"/>
  <c r="D126" i="6"/>
  <c r="E126" i="6"/>
  <c r="F126" i="6"/>
  <c r="G126" i="6"/>
  <c r="V126" i="6" s="1"/>
  <c r="H126" i="6"/>
  <c r="W126" i="6" s="1"/>
  <c r="I126" i="6"/>
  <c r="C127" i="6"/>
  <c r="R127" i="6" s="1"/>
  <c r="D127" i="6"/>
  <c r="E127" i="6"/>
  <c r="F127" i="6"/>
  <c r="G127" i="6"/>
  <c r="V127" i="6" s="1"/>
  <c r="H127" i="6"/>
  <c r="W127" i="6" s="1"/>
  <c r="I127" i="6"/>
  <c r="C128" i="6"/>
  <c r="R128" i="6" s="1"/>
  <c r="D128" i="6"/>
  <c r="E128" i="6"/>
  <c r="F128" i="6"/>
  <c r="G128" i="6"/>
  <c r="V128" i="6" s="1"/>
  <c r="H128" i="6"/>
  <c r="W128" i="6" s="1"/>
  <c r="I128" i="6"/>
  <c r="C129" i="6"/>
  <c r="R129" i="6" s="1"/>
  <c r="D129" i="6"/>
  <c r="E129" i="6"/>
  <c r="F129" i="6"/>
  <c r="G129" i="6"/>
  <c r="H129" i="6"/>
  <c r="I129" i="6"/>
  <c r="C130" i="6"/>
  <c r="R130" i="6" s="1"/>
  <c r="D130" i="6"/>
  <c r="E130" i="6"/>
  <c r="F130" i="6"/>
  <c r="G130" i="6"/>
  <c r="V130" i="6" s="1"/>
  <c r="H130" i="6"/>
  <c r="W130" i="6" s="1"/>
  <c r="I130" i="6"/>
  <c r="C131" i="6"/>
  <c r="R131" i="6" s="1"/>
  <c r="D131" i="6"/>
  <c r="E131" i="6"/>
  <c r="F131" i="6"/>
  <c r="G131" i="6"/>
  <c r="H131" i="6"/>
  <c r="I131" i="6"/>
  <c r="C132" i="6"/>
  <c r="R132" i="6" s="1"/>
  <c r="D132" i="6"/>
  <c r="E132" i="6"/>
  <c r="F132" i="6"/>
  <c r="G132" i="6"/>
  <c r="H132" i="6"/>
  <c r="I132" i="6"/>
  <c r="C133" i="6"/>
  <c r="R133" i="6" s="1"/>
  <c r="D133" i="6"/>
  <c r="E133" i="6"/>
  <c r="F133" i="6"/>
  <c r="G133" i="6"/>
  <c r="V133" i="6" s="1"/>
  <c r="H133" i="6"/>
  <c r="W133" i="6" s="1"/>
  <c r="I133" i="6"/>
  <c r="C134" i="6"/>
  <c r="R134" i="6" s="1"/>
  <c r="D134" i="6"/>
  <c r="E134" i="6"/>
  <c r="F134" i="6"/>
  <c r="G134" i="6"/>
  <c r="V134" i="6" s="1"/>
  <c r="H134" i="6"/>
  <c r="W134" i="6" s="1"/>
  <c r="I134" i="6"/>
  <c r="C135" i="6"/>
  <c r="R135" i="6" s="1"/>
  <c r="D135" i="6"/>
  <c r="E135" i="6"/>
  <c r="F135" i="6"/>
  <c r="G135" i="6"/>
  <c r="V135" i="6" s="1"/>
  <c r="H135" i="6"/>
  <c r="W135" i="6" s="1"/>
  <c r="I135" i="6"/>
  <c r="C136" i="6"/>
  <c r="R136" i="6" s="1"/>
  <c r="D136" i="6"/>
  <c r="E136" i="6"/>
  <c r="F136" i="6"/>
  <c r="G136" i="6"/>
  <c r="V136" i="6" s="1"/>
  <c r="H136" i="6"/>
  <c r="W136" i="6" s="1"/>
  <c r="I136" i="6"/>
  <c r="C137" i="6"/>
  <c r="R137" i="6" s="1"/>
  <c r="D137" i="6"/>
  <c r="E137" i="6"/>
  <c r="F137" i="6"/>
  <c r="G137" i="6"/>
  <c r="V137" i="6" s="1"/>
  <c r="H137" i="6"/>
  <c r="W137" i="6" s="1"/>
  <c r="I137" i="6"/>
  <c r="C138" i="6"/>
  <c r="R138" i="6" s="1"/>
  <c r="D138" i="6"/>
  <c r="E138" i="6"/>
  <c r="F138" i="6"/>
  <c r="G138" i="6"/>
  <c r="V138" i="6" s="1"/>
  <c r="H138" i="6"/>
  <c r="W138" i="6" s="1"/>
  <c r="I138" i="6"/>
  <c r="C139" i="6"/>
  <c r="R139" i="6" s="1"/>
  <c r="D139" i="6"/>
  <c r="E139" i="6"/>
  <c r="F139" i="6"/>
  <c r="G139" i="6"/>
  <c r="V139" i="6" s="1"/>
  <c r="H139" i="6"/>
  <c r="W139" i="6" s="1"/>
  <c r="I139" i="6"/>
  <c r="C140" i="6"/>
  <c r="R140" i="6" s="1"/>
  <c r="D140" i="6"/>
  <c r="E140" i="6"/>
  <c r="F140" i="6"/>
  <c r="G140" i="6"/>
  <c r="V140" i="6" s="1"/>
  <c r="H140" i="6"/>
  <c r="W140" i="6" s="1"/>
  <c r="I140" i="6"/>
  <c r="C141" i="6"/>
  <c r="R141" i="6" s="1"/>
  <c r="D141" i="6"/>
  <c r="E141" i="6"/>
  <c r="F141" i="6"/>
  <c r="G141" i="6"/>
  <c r="H141" i="6"/>
  <c r="I141" i="6"/>
  <c r="C142" i="6"/>
  <c r="R142" i="6" s="1"/>
  <c r="D142" i="6"/>
  <c r="E142" i="6"/>
  <c r="F142" i="6"/>
  <c r="G142" i="6"/>
  <c r="V142" i="6" s="1"/>
  <c r="H142" i="6"/>
  <c r="W142" i="6" s="1"/>
  <c r="I142" i="6"/>
  <c r="C143" i="6"/>
  <c r="R143" i="6" s="1"/>
  <c r="D143" i="6"/>
  <c r="E143" i="6"/>
  <c r="F143" i="6"/>
  <c r="G143" i="6"/>
  <c r="H143" i="6"/>
  <c r="I143" i="6"/>
  <c r="C144" i="6"/>
  <c r="R144" i="6" s="1"/>
  <c r="D144" i="6"/>
  <c r="E144" i="6"/>
  <c r="F144" i="6"/>
  <c r="G144" i="6"/>
  <c r="V144" i="6" s="1"/>
  <c r="H144" i="6"/>
  <c r="W144" i="6" s="1"/>
  <c r="I144" i="6"/>
  <c r="C145" i="6"/>
  <c r="R145" i="6" s="1"/>
  <c r="D145" i="6"/>
  <c r="E145" i="6"/>
  <c r="F145" i="6"/>
  <c r="G145" i="6"/>
  <c r="H145" i="6"/>
  <c r="I145" i="6"/>
  <c r="C146" i="6"/>
  <c r="R146" i="6" s="1"/>
  <c r="D146" i="6"/>
  <c r="E146" i="6"/>
  <c r="F146" i="6"/>
  <c r="G146" i="6"/>
  <c r="V146" i="6" s="1"/>
  <c r="H146" i="6"/>
  <c r="W146" i="6" s="1"/>
  <c r="I146" i="6"/>
  <c r="C147" i="6"/>
  <c r="R147" i="6" s="1"/>
  <c r="D147" i="6"/>
  <c r="E147" i="6"/>
  <c r="F147" i="6"/>
  <c r="G147" i="6"/>
  <c r="V147" i="6" s="1"/>
  <c r="H147" i="6"/>
  <c r="W147" i="6" s="1"/>
  <c r="I147" i="6"/>
  <c r="C148" i="6"/>
  <c r="R148" i="6" s="1"/>
  <c r="D148" i="6"/>
  <c r="E148" i="6"/>
  <c r="F148" i="6"/>
  <c r="G148" i="6"/>
  <c r="V148" i="6" s="1"/>
  <c r="H148" i="6"/>
  <c r="W148" i="6" s="1"/>
  <c r="I148" i="6"/>
  <c r="C149" i="6"/>
  <c r="R149" i="6" s="1"/>
  <c r="D149" i="6"/>
  <c r="E149" i="6"/>
  <c r="F149" i="6"/>
  <c r="G149" i="6"/>
  <c r="H149" i="6"/>
  <c r="I149" i="6"/>
  <c r="C150" i="6"/>
  <c r="R150" i="6" s="1"/>
  <c r="D150" i="6"/>
  <c r="E150" i="6"/>
  <c r="F150" i="6"/>
  <c r="G150" i="6"/>
  <c r="V150" i="6" s="1"/>
  <c r="H150" i="6"/>
  <c r="W150" i="6" s="1"/>
  <c r="I150" i="6"/>
  <c r="C151" i="6"/>
  <c r="R151" i="6" s="1"/>
  <c r="D151" i="6"/>
  <c r="E151" i="6"/>
  <c r="F151" i="6"/>
  <c r="G151" i="6"/>
  <c r="V151" i="6" s="1"/>
  <c r="H151" i="6"/>
  <c r="W151" i="6" s="1"/>
  <c r="I151" i="6"/>
  <c r="C152" i="6"/>
  <c r="R152" i="6" s="1"/>
  <c r="D152" i="6"/>
  <c r="E152" i="6"/>
  <c r="F152" i="6"/>
  <c r="G152" i="6"/>
  <c r="V152" i="6" s="1"/>
  <c r="H152" i="6"/>
  <c r="W152" i="6" s="1"/>
  <c r="I152" i="6"/>
  <c r="C153" i="6"/>
  <c r="R153" i="6" s="1"/>
  <c r="D153" i="6"/>
  <c r="E153" i="6"/>
  <c r="F153" i="6"/>
  <c r="G153" i="6"/>
  <c r="V153" i="6" s="1"/>
  <c r="H153" i="6"/>
  <c r="W153" i="6" s="1"/>
  <c r="I153" i="6"/>
  <c r="C154" i="6"/>
  <c r="R154" i="6" s="1"/>
  <c r="D154" i="6"/>
  <c r="E154" i="6"/>
  <c r="F154" i="6"/>
  <c r="G154" i="6"/>
  <c r="V154" i="6" s="1"/>
  <c r="H154" i="6"/>
  <c r="W154" i="6" s="1"/>
  <c r="I154" i="6"/>
  <c r="C155" i="6"/>
  <c r="R155" i="6" s="1"/>
  <c r="D155" i="6"/>
  <c r="E155" i="6"/>
  <c r="F155" i="6"/>
  <c r="G155" i="6"/>
  <c r="V155" i="6" s="1"/>
  <c r="H155" i="6"/>
  <c r="W155" i="6" s="1"/>
  <c r="I155" i="6"/>
  <c r="C156" i="6"/>
  <c r="R156" i="6" s="1"/>
  <c r="D156" i="6"/>
  <c r="E156" i="6"/>
  <c r="F156" i="6"/>
  <c r="G156" i="6"/>
  <c r="V156" i="6" s="1"/>
  <c r="H156" i="6"/>
  <c r="W156" i="6" s="1"/>
  <c r="I156" i="6"/>
  <c r="C157" i="6"/>
  <c r="R157" i="6" s="1"/>
  <c r="D157" i="6"/>
  <c r="E157" i="6"/>
  <c r="F157" i="6"/>
  <c r="G157" i="6"/>
  <c r="V157" i="6" s="1"/>
  <c r="H157" i="6"/>
  <c r="W157" i="6" s="1"/>
  <c r="I157" i="6"/>
  <c r="C158" i="6"/>
  <c r="R158" i="6" s="1"/>
  <c r="D158" i="6"/>
  <c r="E158" i="6"/>
  <c r="F158" i="6"/>
  <c r="G158" i="6"/>
  <c r="H158" i="6"/>
  <c r="I158" i="6"/>
  <c r="C159" i="6"/>
  <c r="R159" i="6" s="1"/>
  <c r="D159" i="6"/>
  <c r="E159" i="6"/>
  <c r="F159" i="6"/>
  <c r="G159" i="6"/>
  <c r="H159" i="6"/>
  <c r="I159" i="6"/>
  <c r="C160" i="6"/>
  <c r="R160" i="6" s="1"/>
  <c r="D160" i="6"/>
  <c r="E160" i="6"/>
  <c r="F160" i="6"/>
  <c r="G160" i="6"/>
  <c r="H160" i="6"/>
  <c r="I160" i="6"/>
  <c r="C161" i="6"/>
  <c r="R161" i="6" s="1"/>
  <c r="D161" i="6"/>
  <c r="E161" i="6"/>
  <c r="F161" i="6"/>
  <c r="G161" i="6"/>
  <c r="H161" i="6"/>
  <c r="I161" i="6"/>
  <c r="C162" i="6"/>
  <c r="R162" i="6" s="1"/>
  <c r="D162" i="6"/>
  <c r="E162" i="6"/>
  <c r="F162" i="6"/>
  <c r="G162" i="6"/>
  <c r="H162" i="6"/>
  <c r="I162" i="6"/>
  <c r="C163" i="6"/>
  <c r="R163" i="6" s="1"/>
  <c r="D163" i="6"/>
  <c r="E163" i="6"/>
  <c r="F163" i="6"/>
  <c r="G163" i="6"/>
  <c r="H163" i="6"/>
  <c r="I163" i="6"/>
  <c r="C164" i="6"/>
  <c r="R164" i="6" s="1"/>
  <c r="D164" i="6"/>
  <c r="E164" i="6"/>
  <c r="F164" i="6"/>
  <c r="G164" i="6"/>
  <c r="H164" i="6"/>
  <c r="I164" i="6"/>
  <c r="C165" i="6"/>
  <c r="R165" i="6" s="1"/>
  <c r="D165" i="6"/>
  <c r="E165" i="6"/>
  <c r="F165" i="6"/>
  <c r="G165" i="6"/>
  <c r="H165" i="6"/>
  <c r="I165" i="6"/>
  <c r="C166" i="6"/>
  <c r="R166" i="6" s="1"/>
  <c r="D166" i="6"/>
  <c r="E166" i="6"/>
  <c r="F166" i="6"/>
  <c r="G166" i="6"/>
  <c r="H166" i="6"/>
  <c r="I166" i="6"/>
  <c r="C167" i="6"/>
  <c r="R167" i="6" s="1"/>
  <c r="D167" i="6"/>
  <c r="E167" i="6"/>
  <c r="F167" i="6"/>
  <c r="G167" i="6"/>
  <c r="H167" i="6"/>
  <c r="I167" i="6"/>
  <c r="C168" i="6"/>
  <c r="R168" i="6" s="1"/>
  <c r="D168" i="6"/>
  <c r="E168" i="6"/>
  <c r="F168" i="6"/>
  <c r="G168" i="6"/>
  <c r="H168" i="6"/>
  <c r="I168" i="6"/>
  <c r="C169" i="6"/>
  <c r="R169" i="6" s="1"/>
  <c r="D169" i="6"/>
  <c r="E169" i="6"/>
  <c r="F169" i="6"/>
  <c r="G169" i="6"/>
  <c r="H169" i="6"/>
  <c r="I169" i="6"/>
  <c r="C170" i="6"/>
  <c r="R170" i="6" s="1"/>
  <c r="D170" i="6"/>
  <c r="E170" i="6"/>
  <c r="F170" i="6"/>
  <c r="G170" i="6"/>
  <c r="H170" i="6"/>
  <c r="I170" i="6"/>
  <c r="C171" i="6"/>
  <c r="R171" i="6" s="1"/>
  <c r="D171" i="6"/>
  <c r="E171" i="6"/>
  <c r="F171" i="6"/>
  <c r="G171" i="6"/>
  <c r="H171" i="6"/>
  <c r="I171" i="6"/>
  <c r="C172" i="6"/>
  <c r="R172" i="6" s="1"/>
  <c r="D172" i="6"/>
  <c r="E172" i="6"/>
  <c r="F172" i="6"/>
  <c r="G172" i="6"/>
  <c r="H172" i="6"/>
  <c r="I172" i="6"/>
  <c r="C173" i="6"/>
  <c r="R173" i="6" s="1"/>
  <c r="D173" i="6"/>
  <c r="E173" i="6"/>
  <c r="F173" i="6"/>
  <c r="G173" i="6"/>
  <c r="H173" i="6"/>
  <c r="I173" i="6"/>
  <c r="C174" i="6"/>
  <c r="R174" i="6" s="1"/>
  <c r="D174" i="6"/>
  <c r="E174" i="6"/>
  <c r="F174" i="6"/>
  <c r="G174" i="6"/>
  <c r="H174" i="6"/>
  <c r="I174" i="6"/>
  <c r="C175" i="6"/>
  <c r="R175" i="6" s="1"/>
  <c r="D175" i="6"/>
  <c r="E175" i="6"/>
  <c r="F175" i="6"/>
  <c r="G175" i="6"/>
  <c r="H175" i="6"/>
  <c r="I175" i="6"/>
  <c r="C176" i="6"/>
  <c r="R176" i="6" s="1"/>
  <c r="D176" i="6"/>
  <c r="E176" i="6"/>
  <c r="F176" i="6"/>
  <c r="G176" i="6"/>
  <c r="H176" i="6"/>
  <c r="I176" i="6"/>
  <c r="C177" i="6"/>
  <c r="R177" i="6" s="1"/>
  <c r="D177" i="6"/>
  <c r="E177" i="6"/>
  <c r="F177" i="6"/>
  <c r="G177" i="6"/>
  <c r="H177" i="6"/>
  <c r="I177" i="6"/>
  <c r="C178" i="6"/>
  <c r="R178" i="6" s="1"/>
  <c r="D178" i="6"/>
  <c r="E178" i="6"/>
  <c r="F178" i="6"/>
  <c r="G178" i="6"/>
  <c r="H178" i="6"/>
  <c r="I178" i="6"/>
  <c r="C179" i="6"/>
  <c r="R179" i="6" s="1"/>
  <c r="D179" i="6"/>
  <c r="E179" i="6"/>
  <c r="F179" i="6"/>
  <c r="G179" i="6"/>
  <c r="H179" i="6"/>
  <c r="I179" i="6"/>
  <c r="C180" i="6"/>
  <c r="R180" i="6" s="1"/>
  <c r="D180" i="6"/>
  <c r="E180" i="6"/>
  <c r="F180" i="6"/>
  <c r="G180" i="6"/>
  <c r="H180" i="6"/>
  <c r="I180" i="6"/>
  <c r="C181" i="6"/>
  <c r="R181" i="6" s="1"/>
  <c r="D181" i="6"/>
  <c r="E181" i="6"/>
  <c r="F181" i="6"/>
  <c r="G181" i="6"/>
  <c r="H181" i="6"/>
  <c r="I181" i="6"/>
  <c r="C182" i="6"/>
  <c r="R182" i="6" s="1"/>
  <c r="D182" i="6"/>
  <c r="E182" i="6"/>
  <c r="F182" i="6"/>
  <c r="G182" i="6"/>
  <c r="H182" i="6"/>
  <c r="I182" i="6"/>
  <c r="C183" i="6"/>
  <c r="R183" i="6" s="1"/>
  <c r="D183" i="6"/>
  <c r="E183" i="6"/>
  <c r="F183" i="6"/>
  <c r="G183" i="6"/>
  <c r="H183" i="6"/>
  <c r="I183" i="6"/>
  <c r="C184" i="6"/>
  <c r="R184" i="6" s="1"/>
  <c r="D184" i="6"/>
  <c r="E184" i="6"/>
  <c r="F184" i="6"/>
  <c r="G184" i="6"/>
  <c r="H184" i="6"/>
  <c r="I184" i="6"/>
  <c r="C185" i="6"/>
  <c r="R185" i="6" s="1"/>
  <c r="D185" i="6"/>
  <c r="E185" i="6"/>
  <c r="F185" i="6"/>
  <c r="G185" i="6"/>
  <c r="H185" i="6"/>
  <c r="I185" i="6"/>
  <c r="C186" i="6"/>
  <c r="R186" i="6" s="1"/>
  <c r="D186" i="6"/>
  <c r="E186" i="6"/>
  <c r="F186" i="6"/>
  <c r="G186" i="6"/>
  <c r="H186" i="6"/>
  <c r="I186" i="6"/>
  <c r="C187" i="6"/>
  <c r="R187" i="6" s="1"/>
  <c r="D187" i="6"/>
  <c r="E187" i="6"/>
  <c r="F187" i="6"/>
  <c r="G187" i="6"/>
  <c r="H187" i="6"/>
  <c r="I187" i="6"/>
  <c r="C188" i="6"/>
  <c r="R188" i="6" s="1"/>
  <c r="D188" i="6"/>
  <c r="E188" i="6"/>
  <c r="F188" i="6"/>
  <c r="G188" i="6"/>
  <c r="H188" i="6"/>
  <c r="I188" i="6"/>
  <c r="C189" i="6"/>
  <c r="R189" i="6" s="1"/>
  <c r="D189" i="6"/>
  <c r="E189" i="6"/>
  <c r="F189" i="6"/>
  <c r="G189" i="6"/>
  <c r="H189" i="6"/>
  <c r="I189" i="6"/>
  <c r="C190" i="6"/>
  <c r="R190" i="6" s="1"/>
  <c r="D190" i="6"/>
  <c r="E190" i="6"/>
  <c r="F190" i="6"/>
  <c r="G190" i="6"/>
  <c r="H190" i="6"/>
  <c r="I190" i="6"/>
  <c r="C191" i="6"/>
  <c r="R191" i="6" s="1"/>
  <c r="D191" i="6"/>
  <c r="E191" i="6"/>
  <c r="F191" i="6"/>
  <c r="G191" i="6"/>
  <c r="H191" i="6"/>
  <c r="I191" i="6"/>
  <c r="C192" i="6"/>
  <c r="R192" i="6" s="1"/>
  <c r="D192" i="6"/>
  <c r="E192" i="6"/>
  <c r="F192" i="6"/>
  <c r="G192" i="6"/>
  <c r="H192" i="6"/>
  <c r="I192" i="6"/>
  <c r="C193" i="6"/>
  <c r="R193" i="6" s="1"/>
  <c r="D193" i="6"/>
  <c r="E193" i="6"/>
  <c r="F193" i="6"/>
  <c r="G193" i="6"/>
  <c r="H193" i="6"/>
  <c r="I193" i="6"/>
  <c r="C194" i="6"/>
  <c r="R194" i="6" s="1"/>
  <c r="D194" i="6"/>
  <c r="E194" i="6"/>
  <c r="F194" i="6"/>
  <c r="G194" i="6"/>
  <c r="H194" i="6"/>
  <c r="I194" i="6"/>
  <c r="C195" i="6"/>
  <c r="R195" i="6" s="1"/>
  <c r="D195" i="6"/>
  <c r="E195" i="6"/>
  <c r="F195" i="6"/>
  <c r="G195" i="6"/>
  <c r="H195" i="6"/>
  <c r="I195" i="6"/>
  <c r="C196" i="6"/>
  <c r="R196" i="6" s="1"/>
  <c r="D196" i="6"/>
  <c r="E196" i="6"/>
  <c r="F196" i="6"/>
  <c r="G196" i="6"/>
  <c r="H196" i="6"/>
  <c r="I196" i="6"/>
  <c r="C197" i="6"/>
  <c r="R197" i="6" s="1"/>
  <c r="D197" i="6"/>
  <c r="E197" i="6"/>
  <c r="F197" i="6"/>
  <c r="G197" i="6"/>
  <c r="H197" i="6"/>
  <c r="I197" i="6"/>
  <c r="C198" i="6"/>
  <c r="R198" i="6" s="1"/>
  <c r="D198" i="6"/>
  <c r="E198" i="6"/>
  <c r="F198" i="6"/>
  <c r="G198" i="6"/>
  <c r="H198" i="6"/>
  <c r="I198" i="6"/>
  <c r="C199" i="6"/>
  <c r="R199" i="6" s="1"/>
  <c r="D199" i="6"/>
  <c r="E199" i="6"/>
  <c r="F199" i="6"/>
  <c r="G199" i="6"/>
  <c r="H199" i="6"/>
  <c r="I199" i="6"/>
  <c r="C200" i="6"/>
  <c r="R200" i="6" s="1"/>
  <c r="D200" i="6"/>
  <c r="E200" i="6"/>
  <c r="F200" i="6"/>
  <c r="G200" i="6"/>
  <c r="H200" i="6"/>
  <c r="I200" i="6"/>
  <c r="C201" i="6"/>
  <c r="R201" i="6" s="1"/>
  <c r="D201" i="6"/>
  <c r="E201" i="6"/>
  <c r="F201" i="6"/>
  <c r="G201" i="6"/>
  <c r="H201" i="6"/>
  <c r="I201" i="6"/>
  <c r="C202" i="6"/>
  <c r="R202" i="6" s="1"/>
  <c r="D202" i="6"/>
  <c r="E202" i="6"/>
  <c r="F202" i="6"/>
  <c r="G202" i="6"/>
  <c r="H202" i="6"/>
  <c r="I202" i="6"/>
  <c r="C203" i="6"/>
  <c r="R203" i="6" s="1"/>
  <c r="D203" i="6"/>
  <c r="E203" i="6"/>
  <c r="F203" i="6"/>
  <c r="G203" i="6"/>
  <c r="H203" i="6"/>
  <c r="I203" i="6"/>
  <c r="C204" i="6"/>
  <c r="R204" i="6" s="1"/>
  <c r="D204" i="6"/>
  <c r="E204" i="6"/>
  <c r="F204" i="6"/>
  <c r="G204" i="6"/>
  <c r="H204" i="6"/>
  <c r="I204" i="6"/>
  <c r="C205" i="6"/>
  <c r="R205" i="6" s="1"/>
  <c r="D205" i="6"/>
  <c r="E205" i="6"/>
  <c r="F205" i="6"/>
  <c r="G205" i="6"/>
  <c r="H205" i="6"/>
  <c r="I205" i="6"/>
  <c r="C206" i="6"/>
  <c r="R206" i="6" s="1"/>
  <c r="D206" i="6"/>
  <c r="E206" i="6"/>
  <c r="F206" i="6"/>
  <c r="G206" i="6"/>
  <c r="H206" i="6"/>
  <c r="I206" i="6"/>
  <c r="C207" i="6"/>
  <c r="R207" i="6" s="1"/>
  <c r="D207" i="6"/>
  <c r="E207" i="6"/>
  <c r="F207" i="6"/>
  <c r="G207" i="6"/>
  <c r="H207" i="6"/>
  <c r="I207" i="6"/>
  <c r="C208" i="6"/>
  <c r="R208" i="6" s="1"/>
  <c r="D208" i="6"/>
  <c r="E208" i="6"/>
  <c r="F208" i="6"/>
  <c r="G208" i="6"/>
  <c r="H208" i="6"/>
  <c r="I208" i="6"/>
  <c r="C209" i="6"/>
  <c r="R209" i="6" s="1"/>
  <c r="D209" i="6"/>
  <c r="E209" i="6"/>
  <c r="F209" i="6"/>
  <c r="G209" i="6"/>
  <c r="H209" i="6"/>
  <c r="I209" i="6"/>
  <c r="C210" i="6"/>
  <c r="R210" i="6" s="1"/>
  <c r="D210" i="6"/>
  <c r="E210" i="6"/>
  <c r="F210" i="6"/>
  <c r="G210" i="6"/>
  <c r="H210" i="6"/>
  <c r="I210" i="6"/>
  <c r="C211" i="6"/>
  <c r="R211" i="6" s="1"/>
  <c r="D211" i="6"/>
  <c r="E211" i="6"/>
  <c r="F211" i="6"/>
  <c r="G211" i="6"/>
  <c r="H211" i="6"/>
  <c r="I211" i="6"/>
  <c r="C212" i="6"/>
  <c r="R212" i="6" s="1"/>
  <c r="D212" i="6"/>
  <c r="E212" i="6"/>
  <c r="F212" i="6"/>
  <c r="G212" i="6"/>
  <c r="H212" i="6"/>
  <c r="I212" i="6"/>
  <c r="C213" i="6"/>
  <c r="R213" i="6" s="1"/>
  <c r="D213" i="6"/>
  <c r="E213" i="6"/>
  <c r="F213" i="6"/>
  <c r="G213" i="6"/>
  <c r="H213" i="6"/>
  <c r="I213" i="6"/>
  <c r="C214" i="6"/>
  <c r="R214" i="6" s="1"/>
  <c r="D214" i="6"/>
  <c r="E214" i="6"/>
  <c r="F214" i="6"/>
  <c r="G214" i="6"/>
  <c r="H214" i="6"/>
  <c r="I214" i="6"/>
  <c r="C215" i="6"/>
  <c r="R215" i="6" s="1"/>
  <c r="D215" i="6"/>
  <c r="E215" i="6"/>
  <c r="F215" i="6"/>
  <c r="G215" i="6"/>
  <c r="H215" i="6"/>
  <c r="I215" i="6"/>
  <c r="C216" i="6"/>
  <c r="R216" i="6" s="1"/>
  <c r="D216" i="6"/>
  <c r="E216" i="6"/>
  <c r="F216" i="6"/>
  <c r="G216" i="6"/>
  <c r="H216" i="6"/>
  <c r="I216" i="6"/>
  <c r="C217" i="6"/>
  <c r="R217" i="6" s="1"/>
  <c r="D217" i="6"/>
  <c r="E217" i="6"/>
  <c r="F217" i="6"/>
  <c r="G217" i="6"/>
  <c r="H217" i="6"/>
  <c r="I217" i="6"/>
  <c r="C218" i="6"/>
  <c r="R218" i="6" s="1"/>
  <c r="D218" i="6"/>
  <c r="E218" i="6"/>
  <c r="F218" i="6"/>
  <c r="G218" i="6"/>
  <c r="H218" i="6"/>
  <c r="I218" i="6"/>
  <c r="C219" i="6"/>
  <c r="R219" i="6" s="1"/>
  <c r="D219" i="6"/>
  <c r="E219" i="6"/>
  <c r="F219" i="6"/>
  <c r="G219" i="6"/>
  <c r="H219" i="6"/>
  <c r="I219" i="6"/>
  <c r="C220" i="6"/>
  <c r="R220" i="6" s="1"/>
  <c r="D220" i="6"/>
  <c r="E220" i="6"/>
  <c r="F220" i="6"/>
  <c r="G220" i="6"/>
  <c r="H220" i="6"/>
  <c r="I220" i="6"/>
  <c r="C221" i="6"/>
  <c r="R221" i="6" s="1"/>
  <c r="D221" i="6"/>
  <c r="E221" i="6"/>
  <c r="F221" i="6"/>
  <c r="G221" i="6"/>
  <c r="H221" i="6"/>
  <c r="I221" i="6"/>
  <c r="C222" i="6"/>
  <c r="R222" i="6" s="1"/>
  <c r="D222" i="6"/>
  <c r="E222" i="6"/>
  <c r="F222" i="6"/>
  <c r="G222" i="6"/>
  <c r="H222" i="6"/>
  <c r="I222" i="6"/>
  <c r="C223" i="6"/>
  <c r="R223" i="6" s="1"/>
  <c r="D223" i="6"/>
  <c r="E223" i="6"/>
  <c r="F223" i="6"/>
  <c r="G223" i="6"/>
  <c r="H223" i="6"/>
  <c r="I223" i="6"/>
  <c r="C224" i="6"/>
  <c r="R224" i="6" s="1"/>
  <c r="D224" i="6"/>
  <c r="E224" i="6"/>
  <c r="F224" i="6"/>
  <c r="G224" i="6"/>
  <c r="H224" i="6"/>
  <c r="I224" i="6"/>
  <c r="C225" i="6"/>
  <c r="R225" i="6" s="1"/>
  <c r="D225" i="6"/>
  <c r="E225" i="6"/>
  <c r="F225" i="6"/>
  <c r="G225" i="6"/>
  <c r="H225" i="6"/>
  <c r="I225" i="6"/>
  <c r="C226" i="6"/>
  <c r="R226" i="6" s="1"/>
  <c r="D226" i="6"/>
  <c r="E226" i="6"/>
  <c r="F226" i="6"/>
  <c r="G226" i="6"/>
  <c r="H226" i="6"/>
  <c r="I226" i="6"/>
  <c r="C227" i="6"/>
  <c r="R227" i="6" s="1"/>
  <c r="D227" i="6"/>
  <c r="E227" i="6"/>
  <c r="F227" i="6"/>
  <c r="G227" i="6"/>
  <c r="H227" i="6"/>
  <c r="I227" i="6"/>
  <c r="C228" i="6"/>
  <c r="R228" i="6" s="1"/>
  <c r="D228" i="6"/>
  <c r="E228" i="6"/>
  <c r="F228" i="6"/>
  <c r="G228" i="6"/>
  <c r="H228" i="6"/>
  <c r="I228" i="6"/>
  <c r="C229" i="6"/>
  <c r="R229" i="6" s="1"/>
  <c r="D229" i="6"/>
  <c r="E229" i="6"/>
  <c r="F229" i="6"/>
  <c r="G229" i="6"/>
  <c r="H229" i="6"/>
  <c r="I229" i="6"/>
  <c r="C230" i="6"/>
  <c r="R230" i="6" s="1"/>
  <c r="D230" i="6"/>
  <c r="E230" i="6"/>
  <c r="F230" i="6"/>
  <c r="G230" i="6"/>
  <c r="H230" i="6"/>
  <c r="I230" i="6"/>
  <c r="C231" i="6"/>
  <c r="R231" i="6" s="1"/>
  <c r="D231" i="6"/>
  <c r="E231" i="6"/>
  <c r="F231" i="6"/>
  <c r="G231" i="6"/>
  <c r="H231" i="6"/>
  <c r="I231" i="6"/>
  <c r="C232" i="6"/>
  <c r="R232" i="6" s="1"/>
  <c r="D232" i="6"/>
  <c r="E232" i="6"/>
  <c r="F232" i="6"/>
  <c r="G232" i="6"/>
  <c r="H232" i="6"/>
  <c r="I232" i="6"/>
  <c r="C233" i="6"/>
  <c r="R233" i="6" s="1"/>
  <c r="D233" i="6"/>
  <c r="E233" i="6"/>
  <c r="F233" i="6"/>
  <c r="G233" i="6"/>
  <c r="H233" i="6"/>
  <c r="I233" i="6"/>
  <c r="C234" i="6"/>
  <c r="R234" i="6" s="1"/>
  <c r="D234" i="6"/>
  <c r="E234" i="6"/>
  <c r="F234" i="6"/>
  <c r="G234" i="6"/>
  <c r="H234" i="6"/>
  <c r="I234" i="6"/>
  <c r="C235" i="6"/>
  <c r="R235" i="6" s="1"/>
  <c r="D235" i="6"/>
  <c r="E235" i="6"/>
  <c r="F235" i="6"/>
  <c r="G235" i="6"/>
  <c r="H235" i="6"/>
  <c r="I235" i="6"/>
  <c r="C236" i="6"/>
  <c r="R236" i="6" s="1"/>
  <c r="D236" i="6"/>
  <c r="E236" i="6"/>
  <c r="F236" i="6"/>
  <c r="G236" i="6"/>
  <c r="H236" i="6"/>
  <c r="I236" i="6"/>
  <c r="C237" i="6"/>
  <c r="R237" i="6" s="1"/>
  <c r="D237" i="6"/>
  <c r="E237" i="6"/>
  <c r="F237" i="6"/>
  <c r="G237" i="6"/>
  <c r="H237" i="6"/>
  <c r="I237" i="6"/>
  <c r="C238" i="6"/>
  <c r="R238" i="6" s="1"/>
  <c r="D238" i="6"/>
  <c r="E238" i="6"/>
  <c r="F238" i="6"/>
  <c r="G238" i="6"/>
  <c r="H238" i="6"/>
  <c r="I238" i="6"/>
  <c r="C239" i="6"/>
  <c r="R239" i="6" s="1"/>
  <c r="D239" i="6"/>
  <c r="E239" i="6"/>
  <c r="F239" i="6"/>
  <c r="G239" i="6"/>
  <c r="H239" i="6"/>
  <c r="I239" i="6"/>
  <c r="C240" i="6"/>
  <c r="R240" i="6" s="1"/>
  <c r="D240" i="6"/>
  <c r="E240" i="6"/>
  <c r="F240" i="6"/>
  <c r="G240" i="6"/>
  <c r="H240" i="6"/>
  <c r="I240" i="6"/>
  <c r="C241" i="6"/>
  <c r="R241" i="6" s="1"/>
  <c r="D241" i="6"/>
  <c r="E241" i="6"/>
  <c r="F241" i="6"/>
  <c r="G241" i="6"/>
  <c r="H241" i="6"/>
  <c r="I241" i="6"/>
  <c r="C242" i="6"/>
  <c r="R242" i="6" s="1"/>
  <c r="D242" i="6"/>
  <c r="E242" i="6"/>
  <c r="F242" i="6"/>
  <c r="G242" i="6"/>
  <c r="H242" i="6"/>
  <c r="I242" i="6"/>
  <c r="C243" i="6"/>
  <c r="R243" i="6" s="1"/>
  <c r="D243" i="6"/>
  <c r="E243" i="6"/>
  <c r="F243" i="6"/>
  <c r="G243" i="6"/>
  <c r="H243" i="6"/>
  <c r="I243" i="6"/>
  <c r="C244" i="6"/>
  <c r="R244" i="6" s="1"/>
  <c r="D244" i="6"/>
  <c r="E244" i="6"/>
  <c r="F244" i="6"/>
  <c r="G244" i="6"/>
  <c r="H244" i="6"/>
  <c r="I244" i="6"/>
  <c r="C245" i="6"/>
  <c r="R245" i="6" s="1"/>
  <c r="D245" i="6"/>
  <c r="E245" i="6"/>
  <c r="F245" i="6"/>
  <c r="G245" i="6"/>
  <c r="H245" i="6"/>
  <c r="I245" i="6"/>
  <c r="C246" i="6"/>
  <c r="R246" i="6" s="1"/>
  <c r="D246" i="6"/>
  <c r="E246" i="6"/>
  <c r="F246" i="6"/>
  <c r="G246" i="6"/>
  <c r="H246" i="6"/>
  <c r="I246" i="6"/>
  <c r="C247" i="6"/>
  <c r="R247" i="6" s="1"/>
  <c r="D247" i="6"/>
  <c r="E247" i="6"/>
  <c r="F247" i="6"/>
  <c r="G247" i="6"/>
  <c r="H247" i="6"/>
  <c r="I247" i="6"/>
  <c r="C248" i="6"/>
  <c r="R248" i="6" s="1"/>
  <c r="D248" i="6"/>
  <c r="E248" i="6"/>
  <c r="F248" i="6"/>
  <c r="G248" i="6"/>
  <c r="H248" i="6"/>
  <c r="I248" i="6"/>
  <c r="C249" i="6"/>
  <c r="R249" i="6" s="1"/>
  <c r="D249" i="6"/>
  <c r="E249" i="6"/>
  <c r="F249" i="6"/>
  <c r="G249" i="6"/>
  <c r="H249" i="6"/>
  <c r="I249" i="6"/>
  <c r="C250" i="6"/>
  <c r="R250" i="6" s="1"/>
  <c r="D250" i="6"/>
  <c r="E250" i="6"/>
  <c r="F250" i="6"/>
  <c r="G250" i="6"/>
  <c r="H250" i="6"/>
  <c r="I250" i="6"/>
  <c r="C251" i="6"/>
  <c r="R251" i="6" s="1"/>
  <c r="D251" i="6"/>
  <c r="E251" i="6"/>
  <c r="F251" i="6"/>
  <c r="G251" i="6"/>
  <c r="H251" i="6"/>
  <c r="I251" i="6"/>
  <c r="C252" i="6"/>
  <c r="R252" i="6" s="1"/>
  <c r="D252" i="6"/>
  <c r="E252" i="6"/>
  <c r="F252" i="6"/>
  <c r="G252" i="6"/>
  <c r="H252" i="6"/>
  <c r="I252" i="6"/>
  <c r="C253" i="6"/>
  <c r="R253" i="6" s="1"/>
  <c r="D253" i="6"/>
  <c r="E253" i="6"/>
  <c r="F253" i="6"/>
  <c r="G253" i="6"/>
  <c r="H253" i="6"/>
  <c r="I253" i="6"/>
  <c r="C254" i="6"/>
  <c r="R254" i="6" s="1"/>
  <c r="D254" i="6"/>
  <c r="E254" i="6"/>
  <c r="F254" i="6"/>
  <c r="G254" i="6"/>
  <c r="H254" i="6"/>
  <c r="I254" i="6"/>
  <c r="C255" i="6"/>
  <c r="R255" i="6" s="1"/>
  <c r="D255" i="6"/>
  <c r="E255" i="6"/>
  <c r="F255" i="6"/>
  <c r="G255" i="6"/>
  <c r="H255" i="6"/>
  <c r="I255" i="6"/>
  <c r="C256" i="6"/>
  <c r="R256" i="6" s="1"/>
  <c r="D256" i="6"/>
  <c r="E256" i="6"/>
  <c r="F256" i="6"/>
  <c r="G256" i="6"/>
  <c r="H256" i="6"/>
  <c r="I256" i="6"/>
  <c r="C257" i="6"/>
  <c r="R257" i="6" s="1"/>
  <c r="D257" i="6"/>
  <c r="E257" i="6"/>
  <c r="F257" i="6"/>
  <c r="G257" i="6"/>
  <c r="H257" i="6"/>
  <c r="I257" i="6"/>
  <c r="C258" i="6"/>
  <c r="R258" i="6" s="1"/>
  <c r="D258" i="6"/>
  <c r="E258" i="6"/>
  <c r="F258" i="6"/>
  <c r="G258" i="6"/>
  <c r="H258" i="6"/>
  <c r="I258" i="6"/>
  <c r="C259" i="6"/>
  <c r="R259" i="6" s="1"/>
  <c r="D259" i="6"/>
  <c r="E259" i="6"/>
  <c r="F259" i="6"/>
  <c r="G259" i="6"/>
  <c r="H259" i="6"/>
  <c r="I259" i="6"/>
  <c r="C260" i="6"/>
  <c r="R260" i="6" s="1"/>
  <c r="D260" i="6"/>
  <c r="E260" i="6"/>
  <c r="F260" i="6"/>
  <c r="G260" i="6"/>
  <c r="H260" i="6"/>
  <c r="I260" i="6"/>
  <c r="C261" i="6"/>
  <c r="R261" i="6" s="1"/>
  <c r="D261" i="6"/>
  <c r="E261" i="6"/>
  <c r="F261" i="6"/>
  <c r="G261" i="6"/>
  <c r="H261" i="6"/>
  <c r="I261" i="6"/>
  <c r="C262" i="6"/>
  <c r="R262" i="6" s="1"/>
  <c r="D262" i="6"/>
  <c r="E262" i="6"/>
  <c r="F262" i="6"/>
  <c r="G262" i="6"/>
  <c r="H262" i="6"/>
  <c r="I262" i="6"/>
  <c r="C263" i="6"/>
  <c r="R263" i="6" s="1"/>
  <c r="D263" i="6"/>
  <c r="E263" i="6"/>
  <c r="F263" i="6"/>
  <c r="G263" i="6"/>
  <c r="H263" i="6"/>
  <c r="I263" i="6"/>
  <c r="C264" i="6"/>
  <c r="R264" i="6" s="1"/>
  <c r="D264" i="6"/>
  <c r="E264" i="6"/>
  <c r="F264" i="6"/>
  <c r="G264" i="6"/>
  <c r="H264" i="6"/>
  <c r="I264" i="6"/>
  <c r="C265" i="6"/>
  <c r="R265" i="6" s="1"/>
  <c r="D265" i="6"/>
  <c r="E265" i="6"/>
  <c r="F265" i="6"/>
  <c r="G265" i="6"/>
  <c r="H265" i="6"/>
  <c r="I265" i="6"/>
  <c r="C266" i="6"/>
  <c r="R266" i="6" s="1"/>
  <c r="D266" i="6"/>
  <c r="E266" i="6"/>
  <c r="F266" i="6"/>
  <c r="G266" i="6"/>
  <c r="H266" i="6"/>
  <c r="I266" i="6"/>
  <c r="C267" i="6"/>
  <c r="R267" i="6" s="1"/>
  <c r="D267" i="6"/>
  <c r="E267" i="6"/>
  <c r="F267" i="6"/>
  <c r="G267" i="6"/>
  <c r="H267" i="6"/>
  <c r="I267" i="6"/>
  <c r="C268" i="6"/>
  <c r="R268" i="6" s="1"/>
  <c r="D268" i="6"/>
  <c r="E268" i="6"/>
  <c r="F268" i="6"/>
  <c r="G268" i="6"/>
  <c r="H268" i="6"/>
  <c r="I268" i="6"/>
  <c r="C269" i="6"/>
  <c r="R269" i="6" s="1"/>
  <c r="D269" i="6"/>
  <c r="E269" i="6"/>
  <c r="F269" i="6"/>
  <c r="G269" i="6"/>
  <c r="H269" i="6"/>
  <c r="I269" i="6"/>
  <c r="C270" i="6"/>
  <c r="R270" i="6" s="1"/>
  <c r="D270" i="6"/>
  <c r="E270" i="6"/>
  <c r="F270" i="6"/>
  <c r="G270" i="6"/>
  <c r="H270" i="6"/>
  <c r="I270" i="6"/>
  <c r="C271" i="6"/>
  <c r="R271" i="6" s="1"/>
  <c r="D271" i="6"/>
  <c r="E271" i="6"/>
  <c r="F271" i="6"/>
  <c r="G271" i="6"/>
  <c r="H271" i="6"/>
  <c r="I271" i="6"/>
  <c r="C272" i="6"/>
  <c r="R272" i="6" s="1"/>
  <c r="D272" i="6"/>
  <c r="E272" i="6"/>
  <c r="F272" i="6"/>
  <c r="G272" i="6"/>
  <c r="H272" i="6"/>
  <c r="I272" i="6"/>
  <c r="C273" i="6"/>
  <c r="R273" i="6" s="1"/>
  <c r="D273" i="6"/>
  <c r="E273" i="6"/>
  <c r="F273" i="6"/>
  <c r="G273" i="6"/>
  <c r="H273" i="6"/>
  <c r="I273" i="6"/>
  <c r="C274" i="6"/>
  <c r="R274" i="6" s="1"/>
  <c r="D274" i="6"/>
  <c r="E274" i="6"/>
  <c r="F274" i="6"/>
  <c r="G274" i="6"/>
  <c r="H274" i="6"/>
  <c r="I274" i="6"/>
  <c r="C275" i="6"/>
  <c r="R275" i="6" s="1"/>
  <c r="D275" i="6"/>
  <c r="E275" i="6"/>
  <c r="F275" i="6"/>
  <c r="G275" i="6"/>
  <c r="H275" i="6"/>
  <c r="I275" i="6"/>
  <c r="C276" i="6"/>
  <c r="R276" i="6" s="1"/>
  <c r="D276" i="6"/>
  <c r="E276" i="6"/>
  <c r="F276" i="6"/>
  <c r="G276" i="6"/>
  <c r="H276" i="6"/>
  <c r="I276" i="6"/>
  <c r="C277" i="6"/>
  <c r="R277" i="6" s="1"/>
  <c r="D277" i="6"/>
  <c r="E277" i="6"/>
  <c r="F277" i="6"/>
  <c r="G277" i="6"/>
  <c r="H277" i="6"/>
  <c r="I277" i="6"/>
  <c r="C278" i="6"/>
  <c r="R278" i="6" s="1"/>
  <c r="D278" i="6"/>
  <c r="E278" i="6"/>
  <c r="F278" i="6"/>
  <c r="G278" i="6"/>
  <c r="H278" i="6"/>
  <c r="I278" i="6"/>
  <c r="C279" i="6"/>
  <c r="R279" i="6" s="1"/>
  <c r="D279" i="6"/>
  <c r="E279" i="6"/>
  <c r="F279" i="6"/>
  <c r="G279" i="6"/>
  <c r="H279" i="6"/>
  <c r="I279" i="6"/>
  <c r="C280" i="6"/>
  <c r="R280" i="6" s="1"/>
  <c r="D280" i="6"/>
  <c r="E280" i="6"/>
  <c r="F280" i="6"/>
  <c r="G280" i="6"/>
  <c r="H280" i="6"/>
  <c r="I280" i="6"/>
  <c r="C281" i="6"/>
  <c r="R281" i="6" s="1"/>
  <c r="D281" i="6"/>
  <c r="E281" i="6"/>
  <c r="F281" i="6"/>
  <c r="G281" i="6"/>
  <c r="H281" i="6"/>
  <c r="I281" i="6"/>
  <c r="C282" i="6"/>
  <c r="R282" i="6" s="1"/>
  <c r="D282" i="6"/>
  <c r="E282" i="6"/>
  <c r="F282" i="6"/>
  <c r="G282" i="6"/>
  <c r="H282" i="6"/>
  <c r="I282" i="6"/>
  <c r="C283" i="6"/>
  <c r="R283" i="6" s="1"/>
  <c r="D283" i="6"/>
  <c r="E283" i="6"/>
  <c r="F283" i="6"/>
  <c r="G283" i="6"/>
  <c r="H283" i="6"/>
  <c r="I283" i="6"/>
  <c r="C284" i="6"/>
  <c r="R284" i="6" s="1"/>
  <c r="D284" i="6"/>
  <c r="E284" i="6"/>
  <c r="F284" i="6"/>
  <c r="G284" i="6"/>
  <c r="H284" i="6"/>
  <c r="I284" i="6"/>
  <c r="C285" i="6"/>
  <c r="R285" i="6" s="1"/>
  <c r="D285" i="6"/>
  <c r="E285" i="6"/>
  <c r="F285" i="6"/>
  <c r="G285" i="6"/>
  <c r="H285" i="6"/>
  <c r="I285" i="6"/>
  <c r="C286" i="6"/>
  <c r="R286" i="6" s="1"/>
  <c r="D286" i="6"/>
  <c r="E286" i="6"/>
  <c r="F286" i="6"/>
  <c r="G286" i="6"/>
  <c r="H286" i="6"/>
  <c r="I286" i="6"/>
  <c r="C287" i="6"/>
  <c r="R287" i="6" s="1"/>
  <c r="D287" i="6"/>
  <c r="E287" i="6"/>
  <c r="F287" i="6"/>
  <c r="G287" i="6"/>
  <c r="H287" i="6"/>
  <c r="I287" i="6"/>
  <c r="C288" i="6"/>
  <c r="R288" i="6" s="1"/>
  <c r="D288" i="6"/>
  <c r="E288" i="6"/>
  <c r="F288" i="6"/>
  <c r="G288" i="6"/>
  <c r="H288" i="6"/>
  <c r="I288" i="6"/>
  <c r="C289" i="6"/>
  <c r="R289" i="6" s="1"/>
  <c r="D289" i="6"/>
  <c r="E289" i="6"/>
  <c r="F289" i="6"/>
  <c r="G289" i="6"/>
  <c r="H289" i="6"/>
  <c r="I289" i="6"/>
  <c r="C290" i="6"/>
  <c r="R290" i="6" s="1"/>
  <c r="D290" i="6"/>
  <c r="E290" i="6"/>
  <c r="F290" i="6"/>
  <c r="G290" i="6"/>
  <c r="H290" i="6"/>
  <c r="I290" i="6"/>
  <c r="C291" i="6"/>
  <c r="R291" i="6" s="1"/>
  <c r="D291" i="6"/>
  <c r="E291" i="6"/>
  <c r="F291" i="6"/>
  <c r="G291" i="6"/>
  <c r="H291" i="6"/>
  <c r="I291" i="6"/>
  <c r="C292" i="6"/>
  <c r="R292" i="6" s="1"/>
  <c r="D292" i="6"/>
  <c r="E292" i="6"/>
  <c r="F292" i="6"/>
  <c r="G292" i="6"/>
  <c r="H292" i="6"/>
  <c r="I292" i="6"/>
  <c r="C293" i="6"/>
  <c r="R293" i="6" s="1"/>
  <c r="D293" i="6"/>
  <c r="E293" i="6"/>
  <c r="F293" i="6"/>
  <c r="G293" i="6"/>
  <c r="H293" i="6"/>
  <c r="I293" i="6"/>
  <c r="C294" i="6"/>
  <c r="R294" i="6" s="1"/>
  <c r="D294" i="6"/>
  <c r="E294" i="6"/>
  <c r="F294" i="6"/>
  <c r="G294" i="6"/>
  <c r="H294" i="6"/>
  <c r="I294" i="6"/>
  <c r="C295" i="6"/>
  <c r="R295" i="6" s="1"/>
  <c r="D295" i="6"/>
  <c r="E295" i="6"/>
  <c r="F295" i="6"/>
  <c r="G295" i="6"/>
  <c r="H295" i="6"/>
  <c r="I295" i="6"/>
  <c r="C296" i="6"/>
  <c r="R296" i="6" s="1"/>
  <c r="D296" i="6"/>
  <c r="E296" i="6"/>
  <c r="F296" i="6"/>
  <c r="G296" i="6"/>
  <c r="H296" i="6"/>
  <c r="I296" i="6"/>
  <c r="C297" i="6"/>
  <c r="R297" i="6" s="1"/>
  <c r="D297" i="6"/>
  <c r="E297" i="6"/>
  <c r="F297" i="6"/>
  <c r="G297" i="6"/>
  <c r="H297" i="6"/>
  <c r="I297" i="6"/>
  <c r="C298" i="6"/>
  <c r="R298" i="6" s="1"/>
  <c r="D298" i="6"/>
  <c r="E298" i="6"/>
  <c r="F298" i="6"/>
  <c r="G298" i="6"/>
  <c r="H298" i="6"/>
  <c r="I298" i="6"/>
  <c r="C299" i="6"/>
  <c r="R299" i="6" s="1"/>
  <c r="D299" i="6"/>
  <c r="E299" i="6"/>
  <c r="F299" i="6"/>
  <c r="G299" i="6"/>
  <c r="H299" i="6"/>
  <c r="I299" i="6"/>
  <c r="C300" i="6"/>
  <c r="R300" i="6" s="1"/>
  <c r="D300" i="6"/>
  <c r="E300" i="6"/>
  <c r="F300" i="6"/>
  <c r="G300" i="6"/>
  <c r="H300" i="6"/>
  <c r="I300" i="6"/>
  <c r="C301" i="6"/>
  <c r="R301" i="6" s="1"/>
  <c r="D301" i="6"/>
  <c r="E301" i="6"/>
  <c r="F301" i="6"/>
  <c r="G301" i="6"/>
  <c r="H301" i="6"/>
  <c r="I301" i="6"/>
  <c r="C302" i="6"/>
  <c r="R302" i="6" s="1"/>
  <c r="D302" i="6"/>
  <c r="E302" i="6"/>
  <c r="F302" i="6"/>
  <c r="G302" i="6"/>
  <c r="H302" i="6"/>
  <c r="I302" i="6"/>
  <c r="C303" i="6"/>
  <c r="R303" i="6" s="1"/>
  <c r="D303" i="6"/>
  <c r="E303" i="6"/>
  <c r="F303" i="6"/>
  <c r="G303" i="6"/>
  <c r="H303" i="6"/>
  <c r="I303" i="6"/>
  <c r="C304" i="6"/>
  <c r="R304" i="6" s="1"/>
  <c r="D304" i="6"/>
  <c r="E304" i="6"/>
  <c r="F304" i="6"/>
  <c r="G304" i="6"/>
  <c r="H304" i="6"/>
  <c r="I304" i="6"/>
  <c r="C305" i="6"/>
  <c r="R305" i="6" s="1"/>
  <c r="D305" i="6"/>
  <c r="E305" i="6"/>
  <c r="F305" i="6"/>
  <c r="G305" i="6"/>
  <c r="H305" i="6"/>
  <c r="I305" i="6"/>
  <c r="C306" i="6"/>
  <c r="R306" i="6" s="1"/>
  <c r="D306" i="6"/>
  <c r="E306" i="6"/>
  <c r="F306" i="6"/>
  <c r="G306" i="6"/>
  <c r="H306" i="6"/>
  <c r="I306" i="6"/>
  <c r="C307" i="6"/>
  <c r="D307" i="6"/>
  <c r="E307" i="6"/>
  <c r="F307" i="6"/>
  <c r="G307" i="6"/>
  <c r="H307" i="6"/>
  <c r="I307" i="6"/>
  <c r="X307" i="6" s="1"/>
  <c r="C308" i="6"/>
  <c r="R308" i="6" s="1"/>
  <c r="D308" i="6"/>
  <c r="E308" i="6"/>
  <c r="F308" i="6"/>
  <c r="G308" i="6"/>
  <c r="V308" i="6" s="1"/>
  <c r="H308" i="6"/>
  <c r="I308" i="6"/>
  <c r="C309" i="6"/>
  <c r="D309" i="6"/>
  <c r="E309" i="6"/>
  <c r="F309" i="6"/>
  <c r="G309" i="6"/>
  <c r="H309" i="6"/>
  <c r="I309" i="6"/>
  <c r="X309" i="6" s="1"/>
  <c r="C310" i="6"/>
  <c r="D310" i="6"/>
  <c r="E310" i="6"/>
  <c r="F310" i="6"/>
  <c r="G310" i="6"/>
  <c r="H310" i="6"/>
  <c r="I310" i="6"/>
  <c r="X310" i="6" s="1"/>
  <c r="C311" i="6"/>
  <c r="D311" i="6"/>
  <c r="E311" i="6"/>
  <c r="F311" i="6"/>
  <c r="G311" i="6"/>
  <c r="H311" i="6"/>
  <c r="I311" i="6"/>
  <c r="X311" i="6" s="1"/>
  <c r="C312" i="6"/>
  <c r="D312" i="6"/>
  <c r="E312" i="6"/>
  <c r="F312" i="6"/>
  <c r="G312" i="6"/>
  <c r="H312" i="6"/>
  <c r="I312" i="6"/>
  <c r="X312" i="6" s="1"/>
  <c r="C313" i="6"/>
  <c r="D313" i="6"/>
  <c r="E313" i="6"/>
  <c r="F313" i="6"/>
  <c r="G313" i="6"/>
  <c r="H313" i="6"/>
  <c r="I313" i="6"/>
  <c r="X313" i="6" s="1"/>
  <c r="C314" i="6"/>
  <c r="D314" i="6"/>
  <c r="E314" i="6"/>
  <c r="F314" i="6"/>
  <c r="G314" i="6"/>
  <c r="H314" i="6"/>
  <c r="I314" i="6"/>
  <c r="X314" i="6" s="1"/>
  <c r="C315" i="6"/>
  <c r="D315" i="6"/>
  <c r="E315" i="6"/>
  <c r="F315" i="6"/>
  <c r="G315" i="6"/>
  <c r="H315" i="6"/>
  <c r="I315" i="6"/>
  <c r="X315" i="6" s="1"/>
  <c r="C316" i="6"/>
  <c r="D316" i="6"/>
  <c r="E316" i="6"/>
  <c r="F316" i="6"/>
  <c r="G316" i="6"/>
  <c r="H316" i="6"/>
  <c r="I316" i="6"/>
  <c r="X316" i="6" s="1"/>
  <c r="C317" i="6"/>
  <c r="R317" i="6" s="1"/>
  <c r="D317" i="6"/>
  <c r="E317" i="6"/>
  <c r="F317" i="6"/>
  <c r="G317" i="6"/>
  <c r="V317" i="6" s="1"/>
  <c r="H317" i="6"/>
  <c r="I317" i="6"/>
  <c r="C318" i="6"/>
  <c r="D318" i="6"/>
  <c r="E318" i="6"/>
  <c r="F318" i="6"/>
  <c r="G318" i="6"/>
  <c r="H318" i="6"/>
  <c r="I318" i="6"/>
  <c r="X318" i="6" s="1"/>
  <c r="C319" i="6"/>
  <c r="D319" i="6"/>
  <c r="E319" i="6"/>
  <c r="F319" i="6"/>
  <c r="G319" i="6"/>
  <c r="H319" i="6"/>
  <c r="I319" i="6"/>
  <c r="X319" i="6" s="1"/>
  <c r="C320" i="6"/>
  <c r="D320" i="6"/>
  <c r="E320" i="6"/>
  <c r="F320" i="6"/>
  <c r="G320" i="6"/>
  <c r="H320" i="6"/>
  <c r="I320" i="6"/>
  <c r="X320" i="6" s="1"/>
  <c r="C321" i="6"/>
  <c r="D321" i="6"/>
  <c r="E321" i="6"/>
  <c r="F321" i="6"/>
  <c r="G321" i="6"/>
  <c r="H321" i="6"/>
  <c r="I321" i="6"/>
  <c r="X321" i="6" s="1"/>
  <c r="C322" i="6"/>
  <c r="D322" i="6"/>
  <c r="E322" i="6"/>
  <c r="F322" i="6"/>
  <c r="G322" i="6"/>
  <c r="H322" i="6"/>
  <c r="I322" i="6"/>
  <c r="X322" i="6" s="1"/>
  <c r="C323" i="6"/>
  <c r="D323" i="6"/>
  <c r="E323" i="6"/>
  <c r="F323" i="6"/>
  <c r="G323" i="6"/>
  <c r="H323" i="6"/>
  <c r="I323" i="6"/>
  <c r="X323" i="6" s="1"/>
  <c r="C324" i="6"/>
  <c r="R324" i="6" s="1"/>
  <c r="D324" i="6"/>
  <c r="E324" i="6"/>
  <c r="F324" i="6"/>
  <c r="G324" i="6"/>
  <c r="V324" i="6" s="1"/>
  <c r="H324" i="6"/>
  <c r="I324" i="6"/>
  <c r="C325" i="6"/>
  <c r="D325" i="6"/>
  <c r="E325" i="6"/>
  <c r="F325" i="6"/>
  <c r="G325" i="6"/>
  <c r="H325" i="6"/>
  <c r="I325" i="6"/>
  <c r="X325" i="6" s="1"/>
  <c r="C326" i="6"/>
  <c r="D326" i="6"/>
  <c r="E326" i="6"/>
  <c r="F326" i="6"/>
  <c r="G326" i="6"/>
  <c r="H326" i="6"/>
  <c r="I326" i="6"/>
  <c r="X326" i="6" s="1"/>
  <c r="C327" i="6"/>
  <c r="D327" i="6"/>
  <c r="E327" i="6"/>
  <c r="F327" i="6"/>
  <c r="G327" i="6"/>
  <c r="H327" i="6"/>
  <c r="I327" i="6"/>
  <c r="X327" i="6" s="1"/>
  <c r="C328" i="6"/>
  <c r="D328" i="6"/>
  <c r="E328" i="6"/>
  <c r="F328" i="6"/>
  <c r="G328" i="6"/>
  <c r="H328" i="6"/>
  <c r="I328" i="6"/>
  <c r="C329" i="6"/>
  <c r="D329" i="6"/>
  <c r="E329" i="6"/>
  <c r="F329" i="6"/>
  <c r="G329" i="6"/>
  <c r="H329" i="6"/>
  <c r="I329" i="6"/>
  <c r="X329" i="6" s="1"/>
  <c r="C330" i="6"/>
  <c r="D330" i="6"/>
  <c r="E330" i="6"/>
  <c r="F330" i="6"/>
  <c r="G330" i="6"/>
  <c r="H330" i="6"/>
  <c r="I330" i="6"/>
  <c r="X330" i="6" s="1"/>
  <c r="C331" i="6"/>
  <c r="D331" i="6"/>
  <c r="E331" i="6"/>
  <c r="F331" i="6"/>
  <c r="G331" i="6"/>
  <c r="H331" i="6"/>
  <c r="I331" i="6"/>
  <c r="X331" i="6" s="1"/>
  <c r="C332" i="6"/>
  <c r="D332" i="6"/>
  <c r="E332" i="6"/>
  <c r="F332" i="6"/>
  <c r="G332" i="6"/>
  <c r="H332" i="6"/>
  <c r="I332" i="6"/>
  <c r="X332" i="6" s="1"/>
  <c r="C333" i="6"/>
  <c r="D333" i="6"/>
  <c r="E333" i="6"/>
  <c r="F333" i="6"/>
  <c r="G333" i="6"/>
  <c r="H333" i="6"/>
  <c r="I333" i="6"/>
  <c r="X333" i="6" s="1"/>
  <c r="C334" i="6"/>
  <c r="D334" i="6"/>
  <c r="E334" i="6"/>
  <c r="F334" i="6"/>
  <c r="G334" i="6"/>
  <c r="H334" i="6"/>
  <c r="I334" i="6"/>
  <c r="X334" i="6" s="1"/>
  <c r="C335" i="6"/>
  <c r="R335" i="6" s="1"/>
  <c r="D335" i="6"/>
  <c r="E335" i="6"/>
  <c r="F335" i="6"/>
  <c r="G335" i="6"/>
  <c r="V335" i="6" s="1"/>
  <c r="H335" i="6"/>
  <c r="I335" i="6"/>
  <c r="C336" i="6"/>
  <c r="D336" i="6"/>
  <c r="E336" i="6"/>
  <c r="F336" i="6"/>
  <c r="G336" i="6"/>
  <c r="H336" i="6"/>
  <c r="I336" i="6"/>
  <c r="C337" i="6"/>
  <c r="D337" i="6"/>
  <c r="E337" i="6"/>
  <c r="F337" i="6"/>
  <c r="G337" i="6"/>
  <c r="H337" i="6"/>
  <c r="I337" i="6"/>
  <c r="X337" i="6" s="1"/>
  <c r="C338" i="6"/>
  <c r="D338" i="6"/>
  <c r="E338" i="6"/>
  <c r="F338" i="6"/>
  <c r="G338" i="6"/>
  <c r="H338" i="6"/>
  <c r="I338" i="6"/>
  <c r="X338" i="6" s="1"/>
  <c r="C339" i="6"/>
  <c r="D339" i="6"/>
  <c r="E339" i="6"/>
  <c r="F339" i="6"/>
  <c r="G339" i="6"/>
  <c r="H339" i="6"/>
  <c r="I339" i="6"/>
  <c r="X339" i="6" s="1"/>
  <c r="C340" i="6"/>
  <c r="D340" i="6"/>
  <c r="E340" i="6"/>
  <c r="F340" i="6"/>
  <c r="G340" i="6"/>
  <c r="H340" i="6"/>
  <c r="I340" i="6"/>
  <c r="X340" i="6" s="1"/>
  <c r="C341" i="6"/>
  <c r="D341" i="6"/>
  <c r="E341" i="6"/>
  <c r="F341" i="6"/>
  <c r="G341" i="6"/>
  <c r="H341" i="6"/>
  <c r="I341" i="6"/>
  <c r="X341" i="6" s="1"/>
  <c r="C342" i="6"/>
  <c r="D342" i="6"/>
  <c r="E342" i="6"/>
  <c r="F342" i="6"/>
  <c r="G342" i="6"/>
  <c r="H342" i="6"/>
  <c r="I342" i="6"/>
  <c r="X342" i="6" s="1"/>
  <c r="C343" i="6"/>
  <c r="R343" i="6" s="1"/>
  <c r="D343" i="6"/>
  <c r="E343" i="6"/>
  <c r="F343" i="6"/>
  <c r="G343" i="6"/>
  <c r="V343" i="6" s="1"/>
  <c r="H343" i="6"/>
  <c r="I343" i="6"/>
  <c r="C344" i="6"/>
  <c r="D344" i="6"/>
  <c r="E344" i="6"/>
  <c r="F344" i="6"/>
  <c r="G344" i="6"/>
  <c r="H344" i="6"/>
  <c r="I344" i="6"/>
  <c r="X344" i="6" s="1"/>
  <c r="C345" i="6"/>
  <c r="D345" i="6"/>
  <c r="E345" i="6"/>
  <c r="F345" i="6"/>
  <c r="G345" i="6"/>
  <c r="H345" i="6"/>
  <c r="I345" i="6"/>
  <c r="X345" i="6" s="1"/>
  <c r="C346" i="6"/>
  <c r="D346" i="6"/>
  <c r="E346" i="6"/>
  <c r="F346" i="6"/>
  <c r="G346" i="6"/>
  <c r="H346" i="6"/>
  <c r="I346" i="6"/>
  <c r="X346" i="6" s="1"/>
  <c r="C347" i="6"/>
  <c r="D347" i="6"/>
  <c r="E347" i="6"/>
  <c r="F347" i="6"/>
  <c r="G347" i="6"/>
  <c r="H347" i="6"/>
  <c r="I347" i="6"/>
  <c r="X347" i="6" s="1"/>
  <c r="C348" i="6"/>
  <c r="D348" i="6"/>
  <c r="E348" i="6"/>
  <c r="F348" i="6"/>
  <c r="G348" i="6"/>
  <c r="H348" i="6"/>
  <c r="I348" i="6"/>
  <c r="X348" i="6" s="1"/>
  <c r="C349" i="6"/>
  <c r="D349" i="6"/>
  <c r="E349" i="6"/>
  <c r="F349" i="6"/>
  <c r="G349" i="6"/>
  <c r="H349" i="6"/>
  <c r="I349" i="6"/>
  <c r="X349" i="6" s="1"/>
  <c r="C350" i="6"/>
  <c r="R350" i="6" s="1"/>
  <c r="D350" i="6"/>
  <c r="E350" i="6"/>
  <c r="F350" i="6"/>
  <c r="G350" i="6"/>
  <c r="V350" i="6" s="1"/>
  <c r="H350" i="6"/>
  <c r="I350" i="6"/>
  <c r="C351" i="6"/>
  <c r="D351" i="6"/>
  <c r="E351" i="6"/>
  <c r="F351" i="6"/>
  <c r="G351" i="6"/>
  <c r="H351" i="6"/>
  <c r="I351" i="6"/>
  <c r="X351" i="6" s="1"/>
  <c r="C352" i="6"/>
  <c r="D352" i="6"/>
  <c r="E352" i="6"/>
  <c r="F352" i="6"/>
  <c r="G352" i="6"/>
  <c r="H352" i="6"/>
  <c r="I352" i="6"/>
  <c r="C353" i="6"/>
  <c r="D353" i="6"/>
  <c r="E353" i="6"/>
  <c r="F353" i="6"/>
  <c r="G353" i="6"/>
  <c r="H353" i="6"/>
  <c r="I353" i="6"/>
  <c r="X353" i="6" s="1"/>
  <c r="C354" i="6"/>
  <c r="D354" i="6"/>
  <c r="E354" i="6"/>
  <c r="F354" i="6"/>
  <c r="G354" i="6"/>
  <c r="H354" i="6"/>
  <c r="I354" i="6"/>
  <c r="X354" i="6" s="1"/>
  <c r="C355" i="6"/>
  <c r="D355" i="6"/>
  <c r="E355" i="6"/>
  <c r="F355" i="6"/>
  <c r="G355" i="6"/>
  <c r="H355" i="6"/>
  <c r="I355" i="6"/>
  <c r="X355" i="6" s="1"/>
  <c r="C356" i="6"/>
  <c r="R356" i="6" s="1"/>
  <c r="D356" i="6"/>
  <c r="E356" i="6"/>
  <c r="F356" i="6"/>
  <c r="G356" i="6"/>
  <c r="V356" i="6" s="1"/>
  <c r="H356" i="6"/>
  <c r="I356" i="6"/>
  <c r="C357" i="6"/>
  <c r="D357" i="6"/>
  <c r="E357" i="6"/>
  <c r="F357" i="6"/>
  <c r="G357" i="6"/>
  <c r="H357" i="6"/>
  <c r="I357" i="6"/>
  <c r="C358" i="6"/>
  <c r="D358" i="6"/>
  <c r="E358" i="6"/>
  <c r="F358" i="6"/>
  <c r="G358" i="6"/>
  <c r="H358" i="6"/>
  <c r="I358" i="6"/>
  <c r="X358" i="6" s="1"/>
  <c r="C359" i="6"/>
  <c r="D359" i="6"/>
  <c r="E359" i="6"/>
  <c r="F359" i="6"/>
  <c r="G359" i="6"/>
  <c r="H359" i="6"/>
  <c r="I359" i="6"/>
  <c r="X359" i="6" s="1"/>
  <c r="C360" i="6"/>
  <c r="D360" i="6"/>
  <c r="E360" i="6"/>
  <c r="F360" i="6"/>
  <c r="G360" i="6"/>
  <c r="H360" i="6"/>
  <c r="I360" i="6"/>
  <c r="X360" i="6" s="1"/>
  <c r="C361" i="6"/>
  <c r="D361" i="6"/>
  <c r="E361" i="6"/>
  <c r="F361" i="6"/>
  <c r="G361" i="6"/>
  <c r="H361" i="6"/>
  <c r="I361" i="6"/>
  <c r="C362" i="6"/>
  <c r="D362" i="6"/>
  <c r="E362" i="6"/>
  <c r="F362" i="6"/>
  <c r="G362" i="6"/>
  <c r="H362" i="6"/>
  <c r="I362" i="6"/>
  <c r="X362" i="6" s="1"/>
  <c r="C363" i="6"/>
  <c r="D363" i="6"/>
  <c r="E363" i="6"/>
  <c r="F363" i="6"/>
  <c r="G363" i="6"/>
  <c r="H363" i="6"/>
  <c r="I363" i="6"/>
  <c r="X363" i="6" s="1"/>
  <c r="C364" i="6"/>
  <c r="D364" i="6"/>
  <c r="E364" i="6"/>
  <c r="F364" i="6"/>
  <c r="G364" i="6"/>
  <c r="V364" i="6" s="1"/>
  <c r="H364" i="6"/>
  <c r="I364" i="6"/>
  <c r="C365" i="6"/>
  <c r="R365" i="6" s="1"/>
  <c r="D365" i="6"/>
  <c r="E365" i="6"/>
  <c r="F365" i="6"/>
  <c r="G365" i="6"/>
  <c r="H365" i="6"/>
  <c r="I365" i="6"/>
  <c r="C366" i="6"/>
  <c r="D366" i="6"/>
  <c r="E366" i="6"/>
  <c r="F366" i="6"/>
  <c r="G366" i="6"/>
  <c r="H366" i="6"/>
  <c r="I366" i="6"/>
  <c r="C367" i="6"/>
  <c r="D367" i="6"/>
  <c r="E367" i="6"/>
  <c r="F367" i="6"/>
  <c r="G367" i="6"/>
  <c r="H367" i="6"/>
  <c r="I367" i="6"/>
  <c r="C368" i="6"/>
  <c r="D368" i="6"/>
  <c r="E368" i="6"/>
  <c r="F368" i="6"/>
  <c r="G368" i="6"/>
  <c r="H368" i="6"/>
  <c r="I368" i="6"/>
  <c r="X368" i="6" s="1"/>
  <c r="C369" i="6"/>
  <c r="D369" i="6"/>
  <c r="E369" i="6"/>
  <c r="F369" i="6"/>
  <c r="G369" i="6"/>
  <c r="H369" i="6"/>
  <c r="I369" i="6"/>
  <c r="X369" i="6" s="1"/>
  <c r="C370" i="6"/>
  <c r="D370" i="6"/>
  <c r="E370" i="6"/>
  <c r="F370" i="6"/>
  <c r="G370" i="6"/>
  <c r="H370" i="6"/>
  <c r="I370" i="6"/>
  <c r="X370" i="6" s="1"/>
  <c r="C371" i="6"/>
  <c r="D371" i="6"/>
  <c r="E371" i="6"/>
  <c r="F371" i="6"/>
  <c r="G371" i="6"/>
  <c r="H371" i="6"/>
  <c r="I371" i="6"/>
  <c r="X371" i="6" s="1"/>
  <c r="C372" i="6"/>
  <c r="D372" i="6"/>
  <c r="E372" i="6"/>
  <c r="F372" i="6"/>
  <c r="G372" i="6"/>
  <c r="H372" i="6"/>
  <c r="I372" i="6"/>
  <c r="X372" i="6" s="1"/>
  <c r="C373" i="6"/>
  <c r="D373" i="6"/>
  <c r="E373" i="6"/>
  <c r="F373" i="6"/>
  <c r="G373" i="6"/>
  <c r="H373" i="6"/>
  <c r="I373" i="6"/>
  <c r="X373" i="6" s="1"/>
  <c r="C374" i="6"/>
  <c r="D374" i="6"/>
  <c r="E374" i="6"/>
  <c r="F374" i="6"/>
  <c r="G374" i="6"/>
  <c r="H374" i="6"/>
  <c r="I374" i="6"/>
  <c r="X374" i="6" s="1"/>
  <c r="C375" i="6"/>
  <c r="D375" i="6"/>
  <c r="E375" i="6"/>
  <c r="F375" i="6"/>
  <c r="G375" i="6"/>
  <c r="H375" i="6"/>
  <c r="I375" i="6"/>
  <c r="C376" i="6"/>
  <c r="D376" i="6"/>
  <c r="E376" i="6"/>
  <c r="F376" i="6"/>
  <c r="G376" i="6"/>
  <c r="H376" i="6"/>
  <c r="I376" i="6"/>
  <c r="X376" i="6" s="1"/>
  <c r="C377" i="6"/>
  <c r="D377" i="6"/>
  <c r="E377" i="6"/>
  <c r="F377" i="6"/>
  <c r="G377" i="6"/>
  <c r="H377" i="6"/>
  <c r="I377" i="6"/>
  <c r="X377" i="6" s="1"/>
  <c r="C378" i="6"/>
  <c r="D378" i="6"/>
  <c r="E378" i="6"/>
  <c r="F378" i="6"/>
  <c r="G378" i="6"/>
  <c r="H378" i="6"/>
  <c r="I378" i="6"/>
  <c r="X378" i="6" s="1"/>
  <c r="C379" i="6"/>
  <c r="D379" i="6"/>
  <c r="E379" i="6"/>
  <c r="F379" i="6"/>
  <c r="G379" i="6"/>
  <c r="H379" i="6"/>
  <c r="I379" i="6"/>
  <c r="X379" i="6" s="1"/>
  <c r="C380" i="6"/>
  <c r="D380" i="6"/>
  <c r="E380" i="6"/>
  <c r="F380" i="6"/>
  <c r="G380" i="6"/>
  <c r="H380" i="6"/>
  <c r="I380" i="6"/>
  <c r="X380" i="6" s="1"/>
  <c r="C381" i="6"/>
  <c r="R381" i="6" s="1"/>
  <c r="D381" i="6"/>
  <c r="E381" i="6"/>
  <c r="F381" i="6"/>
  <c r="G381" i="6"/>
  <c r="V381" i="6" s="1"/>
  <c r="H381" i="6"/>
  <c r="I381" i="6"/>
  <c r="C382" i="6"/>
  <c r="D382" i="6"/>
  <c r="E382" i="6"/>
  <c r="F382" i="6"/>
  <c r="G382" i="6"/>
  <c r="H382" i="6"/>
  <c r="I382" i="6"/>
  <c r="X382" i="6" s="1"/>
  <c r="C383" i="6"/>
  <c r="D383" i="6"/>
  <c r="E383" i="6"/>
  <c r="F383" i="6"/>
  <c r="G383" i="6"/>
  <c r="H383" i="6"/>
  <c r="I383" i="6"/>
  <c r="X383" i="6" s="1"/>
  <c r="C384" i="6"/>
  <c r="D384" i="6"/>
  <c r="E384" i="6"/>
  <c r="F384" i="6"/>
  <c r="G384" i="6"/>
  <c r="H384" i="6"/>
  <c r="I384" i="6"/>
  <c r="X384" i="6" s="1"/>
  <c r="C385" i="6"/>
  <c r="D385" i="6"/>
  <c r="E385" i="6"/>
  <c r="F385" i="6"/>
  <c r="G385" i="6"/>
  <c r="H385" i="6"/>
  <c r="I385" i="6"/>
  <c r="X385" i="6" s="1"/>
  <c r="C386" i="6"/>
  <c r="D386" i="6"/>
  <c r="E386" i="6"/>
  <c r="F386" i="6"/>
  <c r="G386" i="6"/>
  <c r="H386" i="6"/>
  <c r="I386" i="6"/>
  <c r="C387" i="6"/>
  <c r="D387" i="6"/>
  <c r="E387" i="6"/>
  <c r="F387" i="6"/>
  <c r="G387" i="6"/>
  <c r="H387" i="6"/>
  <c r="I387" i="6"/>
  <c r="X387" i="6" s="1"/>
  <c r="C388" i="6"/>
  <c r="R388" i="6" s="1"/>
  <c r="D388" i="6"/>
  <c r="E388" i="6"/>
  <c r="F388" i="6"/>
  <c r="G388" i="6"/>
  <c r="V388" i="6" s="1"/>
  <c r="H388" i="6"/>
  <c r="I388" i="6"/>
  <c r="C389" i="6"/>
  <c r="D389" i="6"/>
  <c r="E389" i="6"/>
  <c r="F389" i="6"/>
  <c r="G389" i="6"/>
  <c r="H389" i="6"/>
  <c r="I389" i="6"/>
  <c r="X389" i="6" s="1"/>
  <c r="C390" i="6"/>
  <c r="D390" i="6"/>
  <c r="E390" i="6"/>
  <c r="F390" i="6"/>
  <c r="G390" i="6"/>
  <c r="H390" i="6"/>
  <c r="I390" i="6"/>
  <c r="X390" i="6" s="1"/>
  <c r="C391" i="6"/>
  <c r="D391" i="6"/>
  <c r="E391" i="6"/>
  <c r="F391" i="6"/>
  <c r="G391" i="6"/>
  <c r="H391" i="6"/>
  <c r="I391" i="6"/>
  <c r="X391" i="6" s="1"/>
  <c r="C392" i="6"/>
  <c r="D392" i="6"/>
  <c r="E392" i="6"/>
  <c r="F392" i="6"/>
  <c r="G392" i="6"/>
  <c r="H392" i="6"/>
  <c r="I392" i="6"/>
  <c r="X392" i="6" s="1"/>
  <c r="C393" i="6"/>
  <c r="D393" i="6"/>
  <c r="E393" i="6"/>
  <c r="F393" i="6"/>
  <c r="G393" i="6"/>
  <c r="H393" i="6"/>
  <c r="I393" i="6"/>
  <c r="X393" i="6" s="1"/>
  <c r="C394" i="6"/>
  <c r="D394" i="6"/>
  <c r="E394" i="6"/>
  <c r="F394" i="6"/>
  <c r="G394" i="6"/>
  <c r="H394" i="6"/>
  <c r="I394" i="6"/>
  <c r="X394" i="6" s="1"/>
  <c r="C395" i="6"/>
  <c r="D395" i="6"/>
  <c r="E395" i="6"/>
  <c r="F395" i="6"/>
  <c r="G395" i="6"/>
  <c r="H395" i="6"/>
  <c r="I395" i="6"/>
  <c r="X395" i="6" s="1"/>
  <c r="C396" i="6"/>
  <c r="D396" i="6"/>
  <c r="E396" i="6"/>
  <c r="F396" i="6"/>
  <c r="G396" i="6"/>
  <c r="H396" i="6"/>
  <c r="I396" i="6"/>
  <c r="X396" i="6" s="1"/>
  <c r="C397" i="6"/>
  <c r="D397" i="6"/>
  <c r="E397" i="6"/>
  <c r="F397" i="6"/>
  <c r="G397" i="6"/>
  <c r="H397" i="6"/>
  <c r="I397" i="6"/>
  <c r="X397" i="6" s="1"/>
  <c r="C398" i="6"/>
  <c r="D398" i="6"/>
  <c r="E398" i="6"/>
  <c r="F398" i="6"/>
  <c r="G398" i="6"/>
  <c r="H398" i="6"/>
  <c r="I398" i="6"/>
  <c r="X398" i="6" s="1"/>
  <c r="C399" i="6"/>
  <c r="D399" i="6"/>
  <c r="E399" i="6"/>
  <c r="F399" i="6"/>
  <c r="G399" i="6"/>
  <c r="H399" i="6"/>
  <c r="I399" i="6"/>
  <c r="X399" i="6" s="1"/>
  <c r="C400" i="6"/>
  <c r="D400" i="6"/>
  <c r="E400" i="6"/>
  <c r="F400" i="6"/>
  <c r="G400" i="6"/>
  <c r="H400" i="6"/>
  <c r="I400" i="6"/>
  <c r="X400" i="6" s="1"/>
  <c r="C401" i="6"/>
  <c r="D401" i="6"/>
  <c r="E401" i="6"/>
  <c r="F401" i="6"/>
  <c r="G401" i="6"/>
  <c r="H401" i="6"/>
  <c r="I401" i="6"/>
  <c r="X401" i="6" s="1"/>
  <c r="C402" i="6"/>
  <c r="R402" i="6" s="1"/>
  <c r="D402" i="6"/>
  <c r="E402" i="6"/>
  <c r="F402" i="6"/>
  <c r="G402" i="6"/>
  <c r="V402" i="6" s="1"/>
  <c r="H402" i="6"/>
  <c r="I402" i="6"/>
  <c r="C403" i="6"/>
  <c r="D403" i="6"/>
  <c r="E403" i="6"/>
  <c r="F403" i="6"/>
  <c r="G403" i="6"/>
  <c r="H403" i="6"/>
  <c r="I403" i="6"/>
  <c r="X403" i="6" s="1"/>
  <c r="C404" i="6"/>
  <c r="D404" i="6"/>
  <c r="E404" i="6"/>
  <c r="F404" i="6"/>
  <c r="G404" i="6"/>
  <c r="H404" i="6"/>
  <c r="I404" i="6"/>
  <c r="X404" i="6" s="1"/>
  <c r="C405" i="6"/>
  <c r="D405" i="6"/>
  <c r="E405" i="6"/>
  <c r="F405" i="6"/>
  <c r="G405" i="6"/>
  <c r="H405" i="6"/>
  <c r="I405" i="6"/>
  <c r="X405" i="6" s="1"/>
  <c r="C406" i="6"/>
  <c r="D406" i="6"/>
  <c r="E406" i="6"/>
  <c r="F406" i="6"/>
  <c r="G406" i="6"/>
  <c r="H406" i="6"/>
  <c r="I406" i="6"/>
  <c r="X406" i="6" s="1"/>
  <c r="C407" i="6"/>
  <c r="D407" i="6"/>
  <c r="E407" i="6"/>
  <c r="F407" i="6"/>
  <c r="G407" i="6"/>
  <c r="H407" i="6"/>
  <c r="I407" i="6"/>
  <c r="X407" i="6" s="1"/>
  <c r="C408" i="6"/>
  <c r="D408" i="6"/>
  <c r="E408" i="6"/>
  <c r="F408" i="6"/>
  <c r="G408" i="6"/>
  <c r="H408" i="6"/>
  <c r="I408" i="6"/>
  <c r="C409" i="6"/>
  <c r="D409" i="6"/>
  <c r="E409" i="6"/>
  <c r="F409" i="6"/>
  <c r="G409" i="6"/>
  <c r="V409" i="6" s="1"/>
  <c r="H409" i="6"/>
  <c r="I409" i="6"/>
  <c r="C410" i="6"/>
  <c r="D410" i="6"/>
  <c r="E410" i="6"/>
  <c r="F410" i="6"/>
  <c r="G410" i="6"/>
  <c r="H410" i="6"/>
  <c r="I410" i="6"/>
  <c r="C411" i="6"/>
  <c r="D411" i="6"/>
  <c r="E411" i="6"/>
  <c r="F411" i="6"/>
  <c r="G411" i="6"/>
  <c r="V411" i="6" s="1"/>
  <c r="H411" i="6"/>
  <c r="I411" i="6"/>
  <c r="C412" i="6"/>
  <c r="D412" i="6"/>
  <c r="E412" i="6"/>
  <c r="F412" i="6"/>
  <c r="G412" i="6"/>
  <c r="H412" i="6"/>
  <c r="I412" i="6"/>
  <c r="X412" i="6" s="1"/>
  <c r="C413" i="6"/>
  <c r="D413" i="6"/>
  <c r="E413" i="6"/>
  <c r="F413" i="6"/>
  <c r="G413" i="6"/>
  <c r="H413" i="6"/>
  <c r="I413" i="6"/>
  <c r="C414" i="6"/>
  <c r="D414" i="6"/>
  <c r="E414" i="6"/>
  <c r="F414" i="6"/>
  <c r="G414" i="6"/>
  <c r="H414" i="6"/>
  <c r="I414" i="6"/>
  <c r="X414" i="6" s="1"/>
  <c r="C415" i="6"/>
  <c r="D415" i="6"/>
  <c r="E415" i="6"/>
  <c r="F415" i="6"/>
  <c r="G415" i="6"/>
  <c r="H415" i="6"/>
  <c r="I415" i="6"/>
  <c r="X415" i="6" s="1"/>
  <c r="C416" i="6"/>
  <c r="D416" i="6"/>
  <c r="E416" i="6"/>
  <c r="F416" i="6"/>
  <c r="G416" i="6"/>
  <c r="V416" i="6" s="1"/>
  <c r="H416" i="6"/>
  <c r="I416" i="6"/>
  <c r="X416" i="6" s="1"/>
  <c r="C417" i="6"/>
  <c r="R417" i="6" s="1"/>
  <c r="D417" i="6"/>
  <c r="E417" i="6"/>
  <c r="F417" i="6"/>
  <c r="G417" i="6"/>
  <c r="V417" i="6" s="1"/>
  <c r="H417" i="6"/>
  <c r="I417" i="6"/>
  <c r="C418" i="6"/>
  <c r="D418" i="6"/>
  <c r="E418" i="6"/>
  <c r="F418" i="6"/>
  <c r="G418" i="6"/>
  <c r="H418" i="6"/>
  <c r="I418" i="6"/>
  <c r="X418" i="6" s="1"/>
  <c r="C419" i="6"/>
  <c r="D419" i="6"/>
  <c r="E419" i="6"/>
  <c r="F419" i="6"/>
  <c r="G419" i="6"/>
  <c r="H419" i="6"/>
  <c r="I419" i="6"/>
  <c r="X419" i="6" s="1"/>
  <c r="C420" i="6"/>
  <c r="D420" i="6"/>
  <c r="E420" i="6"/>
  <c r="F420" i="6"/>
  <c r="G420" i="6"/>
  <c r="H420" i="6"/>
  <c r="I420" i="6"/>
  <c r="X420" i="6" s="1"/>
  <c r="C421" i="6"/>
  <c r="D421" i="6"/>
  <c r="E421" i="6"/>
  <c r="F421" i="6"/>
  <c r="G421" i="6"/>
  <c r="H421" i="6"/>
  <c r="I421" i="6"/>
  <c r="X421" i="6" s="1"/>
  <c r="C422" i="6"/>
  <c r="D422" i="6"/>
  <c r="E422" i="6"/>
  <c r="F422" i="6"/>
  <c r="G422" i="6"/>
  <c r="H422" i="6"/>
  <c r="I422" i="6"/>
  <c r="X422" i="6" s="1"/>
  <c r="C423" i="6"/>
  <c r="D423" i="6"/>
  <c r="E423" i="6"/>
  <c r="F423" i="6"/>
  <c r="G423" i="6"/>
  <c r="H423" i="6"/>
  <c r="I423" i="6"/>
  <c r="X423" i="6" s="1"/>
  <c r="C424" i="6"/>
  <c r="D424" i="6"/>
  <c r="E424" i="6"/>
  <c r="F424" i="6"/>
  <c r="G424" i="6"/>
  <c r="H424" i="6"/>
  <c r="I424" i="6"/>
  <c r="X424" i="6" s="1"/>
  <c r="C425" i="6"/>
  <c r="D425" i="6"/>
  <c r="E425" i="6"/>
  <c r="F425" i="6"/>
  <c r="G425" i="6"/>
  <c r="H425" i="6"/>
  <c r="I425" i="6"/>
  <c r="X425" i="6" s="1"/>
  <c r="C426" i="6"/>
  <c r="D426" i="6"/>
  <c r="E426" i="6"/>
  <c r="F426" i="6"/>
  <c r="G426" i="6"/>
  <c r="H426" i="6"/>
  <c r="I426" i="6"/>
  <c r="X426" i="6" s="1"/>
  <c r="C427" i="6"/>
  <c r="D427" i="6"/>
  <c r="E427" i="6"/>
  <c r="F427" i="6"/>
  <c r="G427" i="6"/>
  <c r="V427" i="6" s="1"/>
  <c r="H427" i="6"/>
  <c r="I427" i="6"/>
  <c r="C428" i="6"/>
  <c r="D428" i="6"/>
  <c r="E428" i="6"/>
  <c r="F428" i="6"/>
  <c r="G428" i="6"/>
  <c r="H428" i="6"/>
  <c r="I428" i="6"/>
  <c r="X428" i="6" s="1"/>
  <c r="C429" i="6"/>
  <c r="D429" i="6"/>
  <c r="E429" i="6"/>
  <c r="F429" i="6"/>
  <c r="G429" i="6"/>
  <c r="H429" i="6"/>
  <c r="I429" i="6"/>
  <c r="X429" i="6" s="1"/>
  <c r="C430" i="6"/>
  <c r="D430" i="6"/>
  <c r="E430" i="6"/>
  <c r="F430" i="6"/>
  <c r="G430" i="6"/>
  <c r="H430" i="6"/>
  <c r="I430" i="6"/>
  <c r="X430" i="6" s="1"/>
  <c r="C431" i="6"/>
  <c r="D431" i="6"/>
  <c r="E431" i="6"/>
  <c r="F431" i="6"/>
  <c r="G431" i="6"/>
  <c r="H431" i="6"/>
  <c r="I431" i="6"/>
  <c r="X431" i="6" s="1"/>
  <c r="C432" i="6"/>
  <c r="D432" i="6"/>
  <c r="E432" i="6"/>
  <c r="F432" i="6"/>
  <c r="G432" i="6"/>
  <c r="H432" i="6"/>
  <c r="I432" i="6"/>
  <c r="X432" i="6" s="1"/>
  <c r="C433" i="6"/>
  <c r="D433" i="6"/>
  <c r="E433" i="6"/>
  <c r="F433" i="6"/>
  <c r="G433" i="6"/>
  <c r="H433" i="6"/>
  <c r="I433" i="6"/>
  <c r="X433" i="6" s="1"/>
  <c r="C434" i="6"/>
  <c r="D434" i="6"/>
  <c r="E434" i="6"/>
  <c r="F434" i="6"/>
  <c r="G434" i="6"/>
  <c r="V434" i="6" s="1"/>
  <c r="H434" i="6"/>
  <c r="I434" i="6"/>
  <c r="C435" i="6"/>
  <c r="D435" i="6"/>
  <c r="E435" i="6"/>
  <c r="F435" i="6"/>
  <c r="G435" i="6"/>
  <c r="H435" i="6"/>
  <c r="I435" i="6"/>
  <c r="X435" i="6" s="1"/>
  <c r="C436" i="6"/>
  <c r="R436" i="6" s="1"/>
  <c r="D436" i="6"/>
  <c r="E436" i="6"/>
  <c r="F436" i="6"/>
  <c r="G436" i="6"/>
  <c r="V436" i="6" s="1"/>
  <c r="H436" i="6"/>
  <c r="W436" i="6" s="1"/>
  <c r="I436" i="6"/>
  <c r="C437" i="6"/>
  <c r="D437" i="6"/>
  <c r="E437" i="6"/>
  <c r="F437" i="6"/>
  <c r="G437" i="6"/>
  <c r="H437" i="6"/>
  <c r="I437" i="6"/>
  <c r="C438" i="6"/>
  <c r="D438" i="6"/>
  <c r="E438" i="6"/>
  <c r="F438" i="6"/>
  <c r="G438" i="6"/>
  <c r="H438" i="6"/>
  <c r="I438" i="6"/>
  <c r="C439" i="6"/>
  <c r="D439" i="6"/>
  <c r="E439" i="6"/>
  <c r="F439" i="6"/>
  <c r="G439" i="6"/>
  <c r="H439" i="6"/>
  <c r="I439" i="6"/>
  <c r="X439" i="6" s="1"/>
  <c r="C440" i="6"/>
  <c r="D440" i="6"/>
  <c r="E440" i="6"/>
  <c r="F440" i="6"/>
  <c r="G440" i="6"/>
  <c r="H440" i="6"/>
  <c r="I440" i="6"/>
  <c r="X440" i="6" s="1"/>
  <c r="C441" i="6"/>
  <c r="D441" i="6"/>
  <c r="E441" i="6"/>
  <c r="F441" i="6"/>
  <c r="G441" i="6"/>
  <c r="H441" i="6"/>
  <c r="I441" i="6"/>
  <c r="X441" i="6" s="1"/>
  <c r="C442" i="6"/>
  <c r="D442" i="6"/>
  <c r="E442" i="6"/>
  <c r="F442" i="6"/>
  <c r="G442" i="6"/>
  <c r="H442" i="6"/>
  <c r="I442" i="6"/>
  <c r="X442" i="6" s="1"/>
  <c r="C443" i="6"/>
  <c r="D443" i="6"/>
  <c r="E443" i="6"/>
  <c r="F443" i="6"/>
  <c r="G443" i="6"/>
  <c r="H443" i="6"/>
  <c r="I443" i="6"/>
  <c r="X443" i="6" s="1"/>
  <c r="C444" i="6"/>
  <c r="R444" i="6" s="1"/>
  <c r="D444" i="6"/>
  <c r="E444" i="6"/>
  <c r="F444" i="6"/>
  <c r="G444" i="6"/>
  <c r="V444" i="6" s="1"/>
  <c r="H444" i="6"/>
  <c r="W444" i="6" s="1"/>
  <c r="I444" i="6"/>
  <c r="C445" i="6"/>
  <c r="D445" i="6"/>
  <c r="E445" i="6"/>
  <c r="F445" i="6"/>
  <c r="G445" i="6"/>
  <c r="H445" i="6"/>
  <c r="I445" i="6"/>
  <c r="X445" i="6" s="1"/>
  <c r="C446" i="6"/>
  <c r="D446" i="6"/>
  <c r="E446" i="6"/>
  <c r="F446" i="6"/>
  <c r="G446" i="6"/>
  <c r="H446" i="6"/>
  <c r="I446" i="6"/>
  <c r="X446" i="6" s="1"/>
  <c r="C447" i="6"/>
  <c r="D447" i="6"/>
  <c r="E447" i="6"/>
  <c r="F447" i="6"/>
  <c r="G447" i="6"/>
  <c r="H447" i="6"/>
  <c r="I447" i="6"/>
  <c r="X447" i="6" s="1"/>
  <c r="C448" i="6"/>
  <c r="D448" i="6"/>
  <c r="E448" i="6"/>
  <c r="F448" i="6"/>
  <c r="G448" i="6"/>
  <c r="H448" i="6"/>
  <c r="I448" i="6"/>
  <c r="X448" i="6" s="1"/>
  <c r="C449" i="6"/>
  <c r="R449" i="6" s="1"/>
  <c r="D449" i="6"/>
  <c r="E449" i="6"/>
  <c r="F449" i="6"/>
  <c r="G449" i="6"/>
  <c r="H449" i="6"/>
  <c r="I449" i="6"/>
  <c r="C450" i="6"/>
  <c r="D450" i="6"/>
  <c r="E450" i="6"/>
  <c r="F450" i="6"/>
  <c r="G450" i="6"/>
  <c r="H450" i="6"/>
  <c r="I450" i="6"/>
  <c r="X450" i="6" s="1"/>
  <c r="C451" i="6"/>
  <c r="D451" i="6"/>
  <c r="E451" i="6"/>
  <c r="F451" i="6"/>
  <c r="G451" i="6"/>
  <c r="H451" i="6"/>
  <c r="I451" i="6"/>
  <c r="C452" i="6"/>
  <c r="D452" i="6"/>
  <c r="E452" i="6"/>
  <c r="F452" i="6"/>
  <c r="G452" i="6"/>
  <c r="H452" i="6"/>
  <c r="I452" i="6"/>
  <c r="X452" i="6" s="1"/>
  <c r="C453" i="6"/>
  <c r="D453" i="6"/>
  <c r="E453" i="6"/>
  <c r="F453" i="6"/>
  <c r="G453" i="6"/>
  <c r="V453" i="6" s="1"/>
  <c r="H453" i="6"/>
  <c r="I453" i="6"/>
  <c r="C454" i="6"/>
  <c r="D454" i="6"/>
  <c r="E454" i="6"/>
  <c r="F454" i="6"/>
  <c r="G454" i="6"/>
  <c r="H454" i="6"/>
  <c r="I454" i="6"/>
  <c r="C455" i="6"/>
  <c r="D455" i="6"/>
  <c r="E455" i="6"/>
  <c r="F455" i="6"/>
  <c r="G455" i="6"/>
  <c r="V455" i="6" s="1"/>
  <c r="H455" i="6"/>
  <c r="I455" i="6"/>
  <c r="C456" i="6"/>
  <c r="D456" i="6"/>
  <c r="E456" i="6"/>
  <c r="F456" i="6"/>
  <c r="G456" i="6"/>
  <c r="H456" i="6"/>
  <c r="I456" i="6"/>
  <c r="C457" i="6"/>
  <c r="D457" i="6"/>
  <c r="E457" i="6"/>
  <c r="F457" i="6"/>
  <c r="G457" i="6"/>
  <c r="H457" i="6"/>
  <c r="I457" i="6"/>
  <c r="X457" i="6" s="1"/>
  <c r="C458" i="6"/>
  <c r="R458" i="6" s="1"/>
  <c r="D458" i="6"/>
  <c r="E458" i="6"/>
  <c r="F458" i="6"/>
  <c r="G458" i="6"/>
  <c r="V458" i="6" s="1"/>
  <c r="H458" i="6"/>
  <c r="W458" i="6" s="1"/>
  <c r="I458" i="6"/>
  <c r="C459" i="6"/>
  <c r="D459" i="6"/>
  <c r="E459" i="6"/>
  <c r="F459" i="6"/>
  <c r="G459" i="6"/>
  <c r="H459" i="6"/>
  <c r="I459" i="6"/>
  <c r="C460" i="6"/>
  <c r="D460" i="6"/>
  <c r="E460" i="6"/>
  <c r="F460" i="6"/>
  <c r="G460" i="6"/>
  <c r="H460" i="6"/>
  <c r="I460" i="6"/>
  <c r="X460" i="6" s="1"/>
  <c r="C461" i="6"/>
  <c r="D461" i="6"/>
  <c r="E461" i="6"/>
  <c r="F461" i="6"/>
  <c r="G461" i="6"/>
  <c r="V461" i="6" s="1"/>
  <c r="H461" i="6"/>
  <c r="I461" i="6"/>
  <c r="C462" i="6"/>
  <c r="D462" i="6"/>
  <c r="E462" i="6"/>
  <c r="F462" i="6"/>
  <c r="G462" i="6"/>
  <c r="H462" i="6"/>
  <c r="I462" i="6"/>
  <c r="X462" i="6" s="1"/>
  <c r="C463" i="6"/>
  <c r="D463" i="6"/>
  <c r="E463" i="6"/>
  <c r="F463" i="6"/>
  <c r="G463" i="6"/>
  <c r="H463" i="6"/>
  <c r="I463" i="6"/>
  <c r="X463" i="6" s="1"/>
  <c r="C464" i="6"/>
  <c r="D464" i="6"/>
  <c r="E464" i="6"/>
  <c r="F464" i="6"/>
  <c r="G464" i="6"/>
  <c r="H464" i="6"/>
  <c r="I464" i="6"/>
  <c r="X464" i="6" s="1"/>
  <c r="C465" i="6"/>
  <c r="D465" i="6"/>
  <c r="E465" i="6"/>
  <c r="F465" i="6"/>
  <c r="G465" i="6"/>
  <c r="H465" i="6"/>
  <c r="I465" i="6"/>
  <c r="X465" i="6" s="1"/>
  <c r="C466" i="6"/>
  <c r="R466" i="6" s="1"/>
  <c r="D466" i="6"/>
  <c r="E466" i="6"/>
  <c r="F466" i="6"/>
  <c r="G466" i="6"/>
  <c r="V466" i="6" s="1"/>
  <c r="H466" i="6"/>
  <c r="W466" i="6" s="1"/>
  <c r="I466" i="6"/>
  <c r="C467" i="6"/>
  <c r="D467" i="6"/>
  <c r="E467" i="6"/>
  <c r="F467" i="6"/>
  <c r="G467" i="6"/>
  <c r="H467" i="6"/>
  <c r="I467" i="6"/>
  <c r="X467" i="6" s="1"/>
  <c r="C468" i="6"/>
  <c r="D468" i="6"/>
  <c r="E468" i="6"/>
  <c r="F468" i="6"/>
  <c r="G468" i="6"/>
  <c r="H468" i="6"/>
  <c r="I468" i="6"/>
  <c r="C469" i="6"/>
  <c r="D469" i="6"/>
  <c r="E469" i="6"/>
  <c r="F469" i="6"/>
  <c r="G469" i="6"/>
  <c r="H469" i="6"/>
  <c r="I469" i="6"/>
  <c r="X469" i="6" s="1"/>
  <c r="C470" i="6"/>
  <c r="D470" i="6"/>
  <c r="E470" i="6"/>
  <c r="F470" i="6"/>
  <c r="G470" i="6"/>
  <c r="H470" i="6"/>
  <c r="I470" i="6"/>
  <c r="X470" i="6" s="1"/>
  <c r="C471" i="6"/>
  <c r="D471" i="6"/>
  <c r="E471" i="6"/>
  <c r="F471" i="6"/>
  <c r="G471" i="6"/>
  <c r="H471" i="6"/>
  <c r="I471" i="6"/>
  <c r="X471" i="6" s="1"/>
  <c r="C472" i="6"/>
  <c r="D472" i="6"/>
  <c r="E472" i="6"/>
  <c r="F472" i="6"/>
  <c r="G472" i="6"/>
  <c r="H472" i="6"/>
  <c r="I472" i="6"/>
  <c r="X472" i="6" s="1"/>
  <c r="C473" i="6"/>
  <c r="R473" i="6" s="1"/>
  <c r="D473" i="6"/>
  <c r="E473" i="6"/>
  <c r="F473" i="6"/>
  <c r="G473" i="6"/>
  <c r="V473" i="6" s="1"/>
  <c r="H473" i="6"/>
  <c r="W473" i="6" s="1"/>
  <c r="I473" i="6"/>
  <c r="C474" i="6"/>
  <c r="D474" i="6"/>
  <c r="E474" i="6"/>
  <c r="F474" i="6"/>
  <c r="G474" i="6"/>
  <c r="H474" i="6"/>
  <c r="I474" i="6"/>
  <c r="X474" i="6" s="1"/>
  <c r="C475" i="6"/>
  <c r="D475" i="6"/>
  <c r="E475" i="6"/>
  <c r="F475" i="6"/>
  <c r="G475" i="6"/>
  <c r="H475" i="6"/>
  <c r="I475" i="6"/>
  <c r="X475" i="6" s="1"/>
  <c r="C476" i="6"/>
  <c r="D476" i="6"/>
  <c r="E476" i="6"/>
  <c r="F476" i="6"/>
  <c r="G476" i="6"/>
  <c r="H476" i="6"/>
  <c r="I476" i="6"/>
  <c r="X476" i="6" s="1"/>
  <c r="C477" i="6"/>
  <c r="R477" i="6" s="1"/>
  <c r="D477" i="6"/>
  <c r="E477" i="6"/>
  <c r="F477" i="6"/>
  <c r="G477" i="6"/>
  <c r="H477" i="6"/>
  <c r="I477" i="6"/>
  <c r="C478" i="6"/>
  <c r="D478" i="6"/>
  <c r="E478" i="6"/>
  <c r="F478" i="6"/>
  <c r="G478" i="6"/>
  <c r="H478" i="6"/>
  <c r="I478" i="6"/>
  <c r="X478" i="6" s="1"/>
  <c r="C479" i="6"/>
  <c r="D479" i="6"/>
  <c r="E479" i="6"/>
  <c r="F479" i="6"/>
  <c r="G479" i="6"/>
  <c r="V479" i="6" s="1"/>
  <c r="H479" i="6"/>
  <c r="I479" i="6"/>
  <c r="C480" i="6"/>
  <c r="D480" i="6"/>
  <c r="E480" i="6"/>
  <c r="F480" i="6"/>
  <c r="G480" i="6"/>
  <c r="H480" i="6"/>
  <c r="I480" i="6"/>
  <c r="X480" i="6" s="1"/>
  <c r="C481" i="6"/>
  <c r="D481" i="6"/>
  <c r="E481" i="6"/>
  <c r="F481" i="6"/>
  <c r="G481" i="6"/>
  <c r="H481" i="6"/>
  <c r="I481" i="6"/>
  <c r="C482" i="6"/>
  <c r="D482" i="6"/>
  <c r="E482" i="6"/>
  <c r="F482" i="6"/>
  <c r="G482" i="6"/>
  <c r="H482" i="6"/>
  <c r="I482" i="6"/>
  <c r="X482" i="6" s="1"/>
  <c r="C483" i="6"/>
  <c r="D483" i="6"/>
  <c r="E483" i="6"/>
  <c r="F483" i="6"/>
  <c r="G483" i="6"/>
  <c r="H483" i="6"/>
  <c r="I483" i="6"/>
  <c r="X483" i="6" s="1"/>
  <c r="C484" i="6"/>
  <c r="D484" i="6"/>
  <c r="E484" i="6"/>
  <c r="F484" i="6"/>
  <c r="G484" i="6"/>
  <c r="H484" i="6"/>
  <c r="I484" i="6"/>
  <c r="X484" i="6" s="1"/>
  <c r="C485" i="6"/>
  <c r="D485" i="6"/>
  <c r="E485" i="6"/>
  <c r="F485" i="6"/>
  <c r="G485" i="6"/>
  <c r="H485" i="6"/>
  <c r="I485" i="6"/>
  <c r="C486" i="6"/>
  <c r="D486" i="6"/>
  <c r="E486" i="6"/>
  <c r="F486" i="6"/>
  <c r="G486" i="6"/>
  <c r="H486" i="6"/>
  <c r="I486" i="6"/>
  <c r="X486" i="6" s="1"/>
  <c r="C487" i="6"/>
  <c r="R487" i="6" s="1"/>
  <c r="D487" i="6"/>
  <c r="E487" i="6"/>
  <c r="F487" i="6"/>
  <c r="G487" i="6"/>
  <c r="V487" i="6" s="1"/>
  <c r="H487" i="6"/>
  <c r="W487" i="6" s="1"/>
  <c r="I487" i="6"/>
  <c r="C488" i="6"/>
  <c r="D488" i="6"/>
  <c r="E488" i="6"/>
  <c r="F488" i="6"/>
  <c r="G488" i="6"/>
  <c r="V488" i="6" s="1"/>
  <c r="H488" i="6"/>
  <c r="I488" i="6"/>
  <c r="C489" i="6"/>
  <c r="D489" i="6"/>
  <c r="E489" i="6"/>
  <c r="F489" i="6"/>
  <c r="G489" i="6"/>
  <c r="H489" i="6"/>
  <c r="I489" i="6"/>
  <c r="C490" i="6"/>
  <c r="D490" i="6"/>
  <c r="E490" i="6"/>
  <c r="F490" i="6"/>
  <c r="G490" i="6"/>
  <c r="H490" i="6"/>
  <c r="I490" i="6"/>
  <c r="X490" i="6" s="1"/>
  <c r="C491" i="6"/>
  <c r="D491" i="6"/>
  <c r="E491" i="6"/>
  <c r="F491" i="6"/>
  <c r="G491" i="6"/>
  <c r="H491" i="6"/>
  <c r="I491" i="6"/>
  <c r="C492" i="6"/>
  <c r="D492" i="6"/>
  <c r="E492" i="6"/>
  <c r="F492" i="6"/>
  <c r="G492" i="6"/>
  <c r="H492" i="6"/>
  <c r="I492" i="6"/>
  <c r="X492" i="6" s="1"/>
  <c r="C493" i="6"/>
  <c r="D493" i="6"/>
  <c r="E493" i="6"/>
  <c r="F493" i="6"/>
  <c r="G493" i="6"/>
  <c r="H493" i="6"/>
  <c r="I493" i="6"/>
  <c r="X493" i="6" s="1"/>
  <c r="C494" i="6"/>
  <c r="D494" i="6"/>
  <c r="E494" i="6"/>
  <c r="F494" i="6"/>
  <c r="G494" i="6"/>
  <c r="V494" i="6" s="1"/>
  <c r="H494" i="6"/>
  <c r="I494" i="6"/>
  <c r="C495" i="6"/>
  <c r="D495" i="6"/>
  <c r="E495" i="6"/>
  <c r="F495" i="6"/>
  <c r="G495" i="6"/>
  <c r="H495" i="6"/>
  <c r="I495" i="6"/>
  <c r="X495" i="6" s="1"/>
  <c r="C496" i="6"/>
  <c r="D496" i="6"/>
  <c r="E496" i="6"/>
  <c r="F496" i="6"/>
  <c r="G496" i="6"/>
  <c r="H496" i="6"/>
  <c r="W496" i="6" s="1"/>
  <c r="I496" i="6"/>
  <c r="C497" i="6"/>
  <c r="D497" i="6"/>
  <c r="E497" i="6"/>
  <c r="F497" i="6"/>
  <c r="G497" i="6"/>
  <c r="V497" i="6" s="1"/>
  <c r="H497" i="6"/>
  <c r="I497" i="6"/>
  <c r="C498" i="6"/>
  <c r="D498" i="6"/>
  <c r="E498" i="6"/>
  <c r="F498" i="6"/>
  <c r="G498" i="6"/>
  <c r="H498" i="6"/>
  <c r="I498" i="6"/>
  <c r="X498" i="6" s="1"/>
  <c r="C499" i="6"/>
  <c r="D499" i="6"/>
  <c r="E499" i="6"/>
  <c r="F499" i="6"/>
  <c r="G499" i="6"/>
  <c r="H499" i="6"/>
  <c r="I499" i="6"/>
  <c r="X499" i="6" s="1"/>
  <c r="C500" i="6"/>
  <c r="D500" i="6"/>
  <c r="E500" i="6"/>
  <c r="F500" i="6"/>
  <c r="G500" i="6"/>
  <c r="H500" i="6"/>
  <c r="I500" i="6"/>
  <c r="X500" i="6" s="1"/>
  <c r="C501" i="6"/>
  <c r="R501" i="6" s="1"/>
  <c r="D501" i="6"/>
  <c r="E501" i="6"/>
  <c r="F501" i="6"/>
  <c r="G501" i="6"/>
  <c r="V501" i="6" s="1"/>
  <c r="H501" i="6"/>
  <c r="W501" i="6" s="1"/>
  <c r="I501" i="6"/>
  <c r="C502" i="6"/>
  <c r="R502" i="6" s="1"/>
  <c r="D502" i="6"/>
  <c r="E502" i="6"/>
  <c r="F502" i="6"/>
  <c r="G502" i="6"/>
  <c r="H502" i="6"/>
  <c r="I502" i="6"/>
  <c r="C503" i="6"/>
  <c r="D503" i="6"/>
  <c r="E503" i="6"/>
  <c r="F503" i="6"/>
  <c r="G503" i="6"/>
  <c r="H503" i="6"/>
  <c r="I503" i="6"/>
  <c r="C504" i="6"/>
  <c r="D504" i="6"/>
  <c r="E504" i="6"/>
  <c r="F504" i="6"/>
  <c r="G504" i="6"/>
  <c r="H504" i="6"/>
  <c r="W504" i="6" s="1"/>
  <c r="I504" i="6"/>
  <c r="C505" i="6"/>
  <c r="D505" i="6"/>
  <c r="E505" i="6"/>
  <c r="F505" i="6"/>
  <c r="G505" i="6"/>
  <c r="H505" i="6"/>
  <c r="I505" i="6"/>
  <c r="X505" i="6" s="1"/>
  <c r="C506" i="6"/>
  <c r="D506" i="6"/>
  <c r="E506" i="6"/>
  <c r="F506" i="6"/>
  <c r="G506" i="6"/>
  <c r="H506" i="6"/>
  <c r="I506" i="6"/>
  <c r="X506" i="6" s="1"/>
  <c r="C507" i="6"/>
  <c r="D507" i="6"/>
  <c r="E507" i="6"/>
  <c r="F507" i="6"/>
  <c r="G507" i="6"/>
  <c r="H507" i="6"/>
  <c r="I507" i="6"/>
  <c r="C508" i="6"/>
  <c r="D508" i="6"/>
  <c r="E508" i="6"/>
  <c r="F508" i="6"/>
  <c r="G508" i="6"/>
  <c r="H508" i="6"/>
  <c r="I508" i="6"/>
  <c r="X508" i="6" s="1"/>
  <c r="C509" i="6"/>
  <c r="D509" i="6"/>
  <c r="E509" i="6"/>
  <c r="F509" i="6"/>
  <c r="G509" i="6"/>
  <c r="H509" i="6"/>
  <c r="I509" i="6"/>
  <c r="X509" i="6" s="1"/>
  <c r="C510" i="6"/>
  <c r="D510" i="6"/>
  <c r="E510" i="6"/>
  <c r="F510" i="6"/>
  <c r="G510" i="6"/>
  <c r="H510" i="6"/>
  <c r="W510" i="6" s="1"/>
  <c r="I510" i="6"/>
  <c r="C511" i="6"/>
  <c r="D511" i="6"/>
  <c r="E511" i="6"/>
  <c r="F511" i="6"/>
  <c r="G511" i="6"/>
  <c r="H511" i="6"/>
  <c r="I511" i="6"/>
  <c r="X511" i="6" s="1"/>
  <c r="C512" i="6"/>
  <c r="R512" i="6" s="1"/>
  <c r="D512" i="6"/>
  <c r="E512" i="6"/>
  <c r="F512" i="6"/>
  <c r="G512" i="6"/>
  <c r="V512" i="6" s="1"/>
  <c r="H512" i="6"/>
  <c r="W512" i="6" s="1"/>
  <c r="I512" i="6"/>
  <c r="C513" i="6"/>
  <c r="D513" i="6"/>
  <c r="E513" i="6"/>
  <c r="F513" i="6"/>
  <c r="G513" i="6"/>
  <c r="H513" i="6"/>
  <c r="I513" i="6"/>
  <c r="X513" i="6" s="1"/>
  <c r="C514" i="6"/>
  <c r="D514" i="6"/>
  <c r="E514" i="6"/>
  <c r="F514" i="6"/>
  <c r="G514" i="6"/>
  <c r="H514" i="6"/>
  <c r="I514" i="6"/>
  <c r="X514" i="6" s="1"/>
  <c r="C515" i="6"/>
  <c r="D515" i="6"/>
  <c r="E515" i="6"/>
  <c r="F515" i="6"/>
  <c r="G515" i="6"/>
  <c r="H515" i="6"/>
  <c r="I515" i="6"/>
  <c r="X515" i="6" s="1"/>
  <c r="C516" i="6"/>
  <c r="D516" i="6"/>
  <c r="E516" i="6"/>
  <c r="F516" i="6"/>
  <c r="G516" i="6"/>
  <c r="H516" i="6"/>
  <c r="I516" i="6"/>
  <c r="X516" i="6" s="1"/>
  <c r="C517" i="6"/>
  <c r="D517" i="6"/>
  <c r="E517" i="6"/>
  <c r="F517" i="6"/>
  <c r="G517" i="6"/>
  <c r="H517" i="6"/>
  <c r="I517" i="6"/>
  <c r="C518" i="6"/>
  <c r="D518" i="6"/>
  <c r="E518" i="6"/>
  <c r="F518" i="6"/>
  <c r="G518" i="6"/>
  <c r="H518" i="6"/>
  <c r="I518" i="6"/>
  <c r="X518" i="6" s="1"/>
  <c r="C519" i="6"/>
  <c r="R519" i="6" s="1"/>
  <c r="D519" i="6"/>
  <c r="E519" i="6"/>
  <c r="F519" i="6"/>
  <c r="G519" i="6"/>
  <c r="V519" i="6" s="1"/>
  <c r="H519" i="6"/>
  <c r="W519" i="6" s="1"/>
  <c r="I519" i="6"/>
  <c r="C520" i="6"/>
  <c r="D520" i="6"/>
  <c r="E520" i="6"/>
  <c r="F520" i="6"/>
  <c r="G520" i="6"/>
  <c r="H520" i="6"/>
  <c r="I520" i="6"/>
  <c r="X520" i="6" s="1"/>
  <c r="C521" i="6"/>
  <c r="D521" i="6"/>
  <c r="E521" i="6"/>
  <c r="F521" i="6"/>
  <c r="G521" i="6"/>
  <c r="H521" i="6"/>
  <c r="I521" i="6"/>
  <c r="X521" i="6" s="1"/>
  <c r="C522" i="6"/>
  <c r="D522" i="6"/>
  <c r="E522" i="6"/>
  <c r="F522" i="6"/>
  <c r="G522" i="6"/>
  <c r="H522" i="6"/>
  <c r="I522" i="6"/>
  <c r="X522" i="6" s="1"/>
  <c r="C523" i="6"/>
  <c r="D523" i="6"/>
  <c r="E523" i="6"/>
  <c r="F523" i="6"/>
  <c r="G523" i="6"/>
  <c r="H523" i="6"/>
  <c r="I523" i="6"/>
  <c r="X523" i="6" s="1"/>
  <c r="C524" i="6"/>
  <c r="D524" i="6"/>
  <c r="E524" i="6"/>
  <c r="F524" i="6"/>
  <c r="G524" i="6"/>
  <c r="H524" i="6"/>
  <c r="I524" i="6"/>
  <c r="C525" i="6"/>
  <c r="D525" i="6"/>
  <c r="E525" i="6"/>
  <c r="F525" i="6"/>
  <c r="G525" i="6"/>
  <c r="H525" i="6"/>
  <c r="I525" i="6"/>
  <c r="X525" i="6" s="1"/>
  <c r="C526" i="6"/>
  <c r="R526" i="6" s="1"/>
  <c r="D526" i="6"/>
  <c r="E526" i="6"/>
  <c r="F526" i="6"/>
  <c r="G526" i="6"/>
  <c r="V526" i="6" s="1"/>
  <c r="H526" i="6"/>
  <c r="W526" i="6" s="1"/>
  <c r="I526" i="6"/>
  <c r="C527" i="6"/>
  <c r="D527" i="6"/>
  <c r="E527" i="6"/>
  <c r="F527" i="6"/>
  <c r="G527" i="6"/>
  <c r="H527" i="6"/>
  <c r="I527" i="6"/>
  <c r="X527" i="6" s="1"/>
  <c r="C528" i="6"/>
  <c r="D528" i="6"/>
  <c r="E528" i="6"/>
  <c r="F528" i="6"/>
  <c r="G528" i="6"/>
  <c r="H528" i="6"/>
  <c r="I528" i="6"/>
  <c r="X528" i="6" s="1"/>
  <c r="C529" i="6"/>
  <c r="D529" i="6"/>
  <c r="E529" i="6"/>
  <c r="F529" i="6"/>
  <c r="G529" i="6"/>
  <c r="H529" i="6"/>
  <c r="I529" i="6"/>
  <c r="X529" i="6" s="1"/>
  <c r="C530" i="6"/>
  <c r="D530" i="6"/>
  <c r="E530" i="6"/>
  <c r="F530" i="6"/>
  <c r="G530" i="6"/>
  <c r="H530" i="6"/>
  <c r="I530" i="6"/>
  <c r="C531" i="6"/>
  <c r="R531" i="6" s="1"/>
  <c r="D531" i="6"/>
  <c r="E531" i="6"/>
  <c r="F531" i="6"/>
  <c r="G531" i="6"/>
  <c r="H531" i="6"/>
  <c r="I531" i="6"/>
  <c r="C532" i="6"/>
  <c r="D532" i="6"/>
  <c r="E532" i="6"/>
  <c r="F532" i="6"/>
  <c r="G532" i="6"/>
  <c r="H532" i="6"/>
  <c r="I532" i="6"/>
  <c r="X532" i="6" s="1"/>
  <c r="C533" i="6"/>
  <c r="D533" i="6"/>
  <c r="E533" i="6"/>
  <c r="F533" i="6"/>
  <c r="G533" i="6"/>
  <c r="H533" i="6"/>
  <c r="I533" i="6"/>
  <c r="X533" i="6" s="1"/>
  <c r="C534" i="6"/>
  <c r="R534" i="6" s="1"/>
  <c r="D534" i="6"/>
  <c r="E534" i="6"/>
  <c r="F534" i="6"/>
  <c r="G534" i="6"/>
  <c r="V534" i="6" s="1"/>
  <c r="H534" i="6"/>
  <c r="W534" i="6" s="1"/>
  <c r="I534" i="6"/>
  <c r="C535" i="6"/>
  <c r="D535" i="6"/>
  <c r="E535" i="6"/>
  <c r="F535" i="6"/>
  <c r="G535" i="6"/>
  <c r="H535" i="6"/>
  <c r="I535" i="6"/>
  <c r="X535" i="6" s="1"/>
  <c r="C536" i="6"/>
  <c r="D536" i="6"/>
  <c r="E536" i="6"/>
  <c r="F536" i="6"/>
  <c r="G536" i="6"/>
  <c r="H536" i="6"/>
  <c r="I536" i="6"/>
  <c r="X536" i="6" s="1"/>
  <c r="C537" i="6"/>
  <c r="R537" i="6" s="1"/>
  <c r="D537" i="6"/>
  <c r="E537" i="6"/>
  <c r="F537" i="6"/>
  <c r="G537" i="6"/>
  <c r="H537" i="6"/>
  <c r="I537" i="6"/>
  <c r="C538" i="6"/>
  <c r="D538" i="6"/>
  <c r="E538" i="6"/>
  <c r="F538" i="6"/>
  <c r="G538" i="6"/>
  <c r="H538" i="6"/>
  <c r="I538" i="6"/>
  <c r="X538" i="6" s="1"/>
  <c r="C539" i="6"/>
  <c r="D539" i="6"/>
  <c r="E539" i="6"/>
  <c r="F539" i="6"/>
  <c r="G539" i="6"/>
  <c r="H539" i="6"/>
  <c r="I539" i="6"/>
  <c r="X539" i="6" s="1"/>
  <c r="C540" i="6"/>
  <c r="D540" i="6"/>
  <c r="E540" i="6"/>
  <c r="F540" i="6"/>
  <c r="G540" i="6"/>
  <c r="V540" i="6" s="1"/>
  <c r="H540" i="6"/>
  <c r="I540" i="6"/>
  <c r="C541" i="6"/>
  <c r="D541" i="6"/>
  <c r="E541" i="6"/>
  <c r="F541" i="6"/>
  <c r="G541" i="6"/>
  <c r="H541" i="6"/>
  <c r="I541" i="6"/>
  <c r="X541" i="6" s="1"/>
  <c r="C542" i="6"/>
  <c r="D542" i="6"/>
  <c r="E542" i="6"/>
  <c r="F542" i="6"/>
  <c r="G542" i="6"/>
  <c r="V542" i="6" s="1"/>
  <c r="H542" i="6"/>
  <c r="W542" i="6" s="1"/>
  <c r="I542" i="6"/>
  <c r="C543" i="6"/>
  <c r="R543" i="6" s="1"/>
  <c r="D543" i="6"/>
  <c r="E543" i="6"/>
  <c r="F543" i="6"/>
  <c r="G543" i="6"/>
  <c r="H543" i="6"/>
  <c r="I543" i="6"/>
  <c r="C544" i="6"/>
  <c r="D544" i="6"/>
  <c r="E544" i="6"/>
  <c r="F544" i="6"/>
  <c r="G544" i="6"/>
  <c r="H544" i="6"/>
  <c r="I544" i="6"/>
  <c r="X544" i="6" s="1"/>
  <c r="C545" i="6"/>
  <c r="D545" i="6"/>
  <c r="E545" i="6"/>
  <c r="F545" i="6"/>
  <c r="G545" i="6"/>
  <c r="H545" i="6"/>
  <c r="I545" i="6"/>
  <c r="X545" i="6" s="1"/>
  <c r="C546" i="6"/>
  <c r="D546" i="6"/>
  <c r="E546" i="6"/>
  <c r="F546" i="6"/>
  <c r="G546" i="6"/>
  <c r="H546" i="6"/>
  <c r="I546" i="6"/>
  <c r="X546" i="6" s="1"/>
  <c r="C547" i="6"/>
  <c r="D547" i="6"/>
  <c r="E547" i="6"/>
  <c r="F547" i="6"/>
  <c r="G547" i="6"/>
  <c r="H547" i="6"/>
  <c r="I547" i="6"/>
  <c r="X547" i="6" s="1"/>
  <c r="C548" i="6"/>
  <c r="D548" i="6"/>
  <c r="E548" i="6"/>
  <c r="F548" i="6"/>
  <c r="G548" i="6"/>
  <c r="H548" i="6"/>
  <c r="I548" i="6"/>
  <c r="X548" i="6" s="1"/>
  <c r="C549" i="6"/>
  <c r="R549" i="6" s="1"/>
  <c r="D549" i="6"/>
  <c r="E549" i="6"/>
  <c r="F549" i="6"/>
  <c r="G549" i="6"/>
  <c r="H549" i="6"/>
  <c r="I549" i="6"/>
  <c r="C550" i="6"/>
  <c r="D550" i="6"/>
  <c r="E550" i="6"/>
  <c r="F550" i="6"/>
  <c r="G550" i="6"/>
  <c r="H550" i="6"/>
  <c r="I550" i="6"/>
  <c r="X550" i="6" s="1"/>
  <c r="C551" i="6"/>
  <c r="R551" i="6" s="1"/>
  <c r="D551" i="6"/>
  <c r="E551" i="6"/>
  <c r="F551" i="6"/>
  <c r="G551" i="6"/>
  <c r="V551" i="6" s="1"/>
  <c r="H551" i="6"/>
  <c r="W551" i="6" s="1"/>
  <c r="I551" i="6"/>
  <c r="C552" i="6"/>
  <c r="D552" i="6"/>
  <c r="E552" i="6"/>
  <c r="F552" i="6"/>
  <c r="G552" i="6"/>
  <c r="H552" i="6"/>
  <c r="I552" i="6"/>
  <c r="X552" i="6" s="1"/>
  <c r="C553" i="6"/>
  <c r="D553" i="6"/>
  <c r="E553" i="6"/>
  <c r="F553" i="6"/>
  <c r="G553" i="6"/>
  <c r="H553" i="6"/>
  <c r="W553" i="6" s="1"/>
  <c r="I553" i="6"/>
  <c r="C554" i="6"/>
  <c r="D554" i="6"/>
  <c r="E554" i="6"/>
  <c r="F554" i="6"/>
  <c r="G554" i="6"/>
  <c r="H554" i="6"/>
  <c r="I554" i="6"/>
  <c r="X554" i="6" s="1"/>
  <c r="C555" i="6"/>
  <c r="D555" i="6"/>
  <c r="E555" i="6"/>
  <c r="F555" i="6"/>
  <c r="G555" i="6"/>
  <c r="H555" i="6"/>
  <c r="I555" i="6"/>
  <c r="X555" i="6" s="1"/>
  <c r="C556" i="6"/>
  <c r="D556" i="6"/>
  <c r="E556" i="6"/>
  <c r="F556" i="6"/>
  <c r="G556" i="6"/>
  <c r="H556" i="6"/>
  <c r="W556" i="6" s="1"/>
  <c r="I556" i="6"/>
  <c r="C557" i="6"/>
  <c r="D557" i="6"/>
  <c r="E557" i="6"/>
  <c r="F557" i="6"/>
  <c r="G557" i="6"/>
  <c r="H557" i="6"/>
  <c r="I557" i="6"/>
  <c r="X557" i="6" s="1"/>
  <c r="C558" i="6"/>
  <c r="D558" i="6"/>
  <c r="E558" i="6"/>
  <c r="F558" i="6"/>
  <c r="G558" i="6"/>
  <c r="H558" i="6"/>
  <c r="W558" i="6" s="1"/>
  <c r="I558" i="6"/>
  <c r="C559" i="6"/>
  <c r="D559" i="6"/>
  <c r="E559" i="6"/>
  <c r="F559" i="6"/>
  <c r="G559" i="6"/>
  <c r="H559" i="6"/>
  <c r="I559" i="6"/>
  <c r="X559" i="6" s="1"/>
  <c r="C560" i="6"/>
  <c r="D560" i="6"/>
  <c r="E560" i="6"/>
  <c r="F560" i="6"/>
  <c r="G560" i="6"/>
  <c r="H560" i="6"/>
  <c r="I560" i="6"/>
  <c r="C561" i="6"/>
  <c r="R561" i="6" s="1"/>
  <c r="D561" i="6"/>
  <c r="E561" i="6"/>
  <c r="F561" i="6"/>
  <c r="G561" i="6"/>
  <c r="V561" i="6" s="1"/>
  <c r="H561" i="6"/>
  <c r="W561" i="6" s="1"/>
  <c r="I561" i="6"/>
  <c r="C562" i="6"/>
  <c r="D562" i="6"/>
  <c r="E562" i="6"/>
  <c r="F562" i="6"/>
  <c r="G562" i="6"/>
  <c r="V562" i="6" s="1"/>
  <c r="H562" i="6"/>
  <c r="I562" i="6"/>
  <c r="C563" i="6"/>
  <c r="D563" i="6"/>
  <c r="E563" i="6"/>
  <c r="F563" i="6"/>
  <c r="G563" i="6"/>
  <c r="V563" i="6" s="1"/>
  <c r="H563" i="6"/>
  <c r="I563" i="6"/>
  <c r="C564" i="6"/>
  <c r="D564" i="6"/>
  <c r="E564" i="6"/>
  <c r="F564" i="6"/>
  <c r="G564" i="6"/>
  <c r="H564" i="6"/>
  <c r="I564" i="6"/>
  <c r="X564" i="6" s="1"/>
  <c r="C565" i="6"/>
  <c r="D565" i="6"/>
  <c r="E565" i="6"/>
  <c r="F565" i="6"/>
  <c r="G565" i="6"/>
  <c r="H565" i="6"/>
  <c r="I565" i="6"/>
  <c r="X565" i="6" s="1"/>
  <c r="C566" i="6"/>
  <c r="D566" i="6"/>
  <c r="E566" i="6"/>
  <c r="F566" i="6"/>
  <c r="G566" i="6"/>
  <c r="H566" i="6"/>
  <c r="W566" i="6" s="1"/>
  <c r="I566" i="6"/>
  <c r="C567" i="6"/>
  <c r="D567" i="6"/>
  <c r="E567" i="6"/>
  <c r="F567" i="6"/>
  <c r="G567" i="6"/>
  <c r="H567" i="6"/>
  <c r="I567" i="6"/>
  <c r="X567" i="6" s="1"/>
  <c r="C568" i="6"/>
  <c r="D568" i="6"/>
  <c r="E568" i="6"/>
  <c r="F568" i="6"/>
  <c r="G568" i="6"/>
  <c r="H568" i="6"/>
  <c r="I568" i="6"/>
  <c r="X568" i="6" s="1"/>
  <c r="C569" i="6"/>
  <c r="D569" i="6"/>
  <c r="E569" i="6"/>
  <c r="F569" i="6"/>
  <c r="G569" i="6"/>
  <c r="H569" i="6"/>
  <c r="I569" i="6"/>
  <c r="X569" i="6" s="1"/>
  <c r="C570" i="6"/>
  <c r="D570" i="6"/>
  <c r="E570" i="6"/>
  <c r="F570" i="6"/>
  <c r="G570" i="6"/>
  <c r="H570" i="6"/>
  <c r="I570" i="6"/>
  <c r="X570" i="6" s="1"/>
  <c r="C571" i="6"/>
  <c r="D571" i="6"/>
  <c r="E571" i="6"/>
  <c r="F571" i="6"/>
  <c r="G571" i="6"/>
  <c r="H571" i="6"/>
  <c r="I571" i="6"/>
  <c r="X571" i="6" s="1"/>
  <c r="C572" i="6"/>
  <c r="R572" i="6" s="1"/>
  <c r="D572" i="6"/>
  <c r="E572" i="6"/>
  <c r="F572" i="6"/>
  <c r="G572" i="6"/>
  <c r="H572" i="6"/>
  <c r="W572" i="6" s="1"/>
  <c r="I572" i="6"/>
  <c r="C573" i="6"/>
  <c r="D573" i="6"/>
  <c r="E573" i="6"/>
  <c r="F573" i="6"/>
  <c r="G573" i="6"/>
  <c r="V573" i="6" s="1"/>
  <c r="H573" i="6"/>
  <c r="I573" i="6"/>
  <c r="C574" i="6"/>
  <c r="D574" i="6"/>
  <c r="E574" i="6"/>
  <c r="F574" i="6"/>
  <c r="G574" i="6"/>
  <c r="H574" i="6"/>
  <c r="I574" i="6"/>
  <c r="X574" i="6" s="1"/>
  <c r="C575" i="6"/>
  <c r="D575" i="6"/>
  <c r="E575" i="6"/>
  <c r="F575" i="6"/>
  <c r="G575" i="6"/>
  <c r="V575" i="6" s="1"/>
  <c r="H575" i="6"/>
  <c r="I575" i="6"/>
  <c r="C576" i="6"/>
  <c r="D576" i="6"/>
  <c r="E576" i="6"/>
  <c r="F576" i="6"/>
  <c r="G576" i="6"/>
  <c r="H576" i="6"/>
  <c r="W576" i="6" s="1"/>
  <c r="I576" i="6"/>
  <c r="C577" i="6"/>
  <c r="D577" i="6"/>
  <c r="E577" i="6"/>
  <c r="F577" i="6"/>
  <c r="G577" i="6"/>
  <c r="H577" i="6"/>
  <c r="I577" i="6"/>
  <c r="X577" i="6" s="1"/>
  <c r="C578" i="6"/>
  <c r="D578" i="6"/>
  <c r="E578" i="6"/>
  <c r="F578" i="6"/>
  <c r="G578" i="6"/>
  <c r="H578" i="6"/>
  <c r="I578" i="6"/>
  <c r="X578" i="6" s="1"/>
  <c r="C579" i="6"/>
  <c r="D579" i="6"/>
  <c r="E579" i="6"/>
  <c r="F579" i="6"/>
  <c r="G579" i="6"/>
  <c r="V579" i="6" s="1"/>
  <c r="H579" i="6"/>
  <c r="I579" i="6"/>
  <c r="C580" i="6"/>
  <c r="D580" i="6"/>
  <c r="E580" i="6"/>
  <c r="F580" i="6"/>
  <c r="G580" i="6"/>
  <c r="H580" i="6"/>
  <c r="I580" i="6"/>
  <c r="X580" i="6" s="1"/>
  <c r="C581" i="6"/>
  <c r="D581" i="6"/>
  <c r="E581" i="6"/>
  <c r="F581" i="6"/>
  <c r="G581" i="6"/>
  <c r="H581" i="6"/>
  <c r="I581" i="6"/>
  <c r="X581" i="6" s="1"/>
  <c r="C582" i="6"/>
  <c r="R582" i="6" s="1"/>
  <c r="D582" i="6"/>
  <c r="E582" i="6"/>
  <c r="F582" i="6"/>
  <c r="G582" i="6"/>
  <c r="V582" i="6" s="1"/>
  <c r="H582" i="6"/>
  <c r="W582" i="6" s="1"/>
  <c r="I582" i="6"/>
  <c r="C583" i="6"/>
  <c r="D583" i="6"/>
  <c r="E583" i="6"/>
  <c r="F583" i="6"/>
  <c r="G583" i="6"/>
  <c r="H583" i="6"/>
  <c r="I583" i="6"/>
  <c r="X583" i="6" s="1"/>
  <c r="C584" i="6"/>
  <c r="D584" i="6"/>
  <c r="E584" i="6"/>
  <c r="F584" i="6"/>
  <c r="G584" i="6"/>
  <c r="H584" i="6"/>
  <c r="I584" i="6"/>
  <c r="X584" i="6" s="1"/>
  <c r="C585" i="6"/>
  <c r="D585" i="6"/>
  <c r="E585" i="6"/>
  <c r="F585" i="6"/>
  <c r="G585" i="6"/>
  <c r="V585" i="6" s="1"/>
  <c r="H585" i="6"/>
  <c r="I585" i="6"/>
  <c r="C586" i="6"/>
  <c r="D586" i="6"/>
  <c r="E586" i="6"/>
  <c r="F586" i="6"/>
  <c r="G586" i="6"/>
  <c r="V586" i="6" s="1"/>
  <c r="H586" i="6"/>
  <c r="I586" i="6"/>
  <c r="C587" i="6"/>
  <c r="D587" i="6"/>
  <c r="E587" i="6"/>
  <c r="F587" i="6"/>
  <c r="G587" i="6"/>
  <c r="H587" i="6"/>
  <c r="I587" i="6"/>
  <c r="X587" i="6" s="1"/>
  <c r="C588" i="6"/>
  <c r="D588" i="6"/>
  <c r="E588" i="6"/>
  <c r="F588" i="6"/>
  <c r="G588" i="6"/>
  <c r="H588" i="6"/>
  <c r="I588" i="6"/>
  <c r="X588" i="6" s="1"/>
  <c r="C589" i="6"/>
  <c r="D589" i="6"/>
  <c r="E589" i="6"/>
  <c r="F589" i="6"/>
  <c r="G589" i="6"/>
  <c r="H589" i="6"/>
  <c r="I589" i="6"/>
  <c r="C590" i="6"/>
  <c r="D590" i="6"/>
  <c r="E590" i="6"/>
  <c r="F590" i="6"/>
  <c r="G590" i="6"/>
  <c r="H590" i="6"/>
  <c r="I590" i="6"/>
  <c r="C591" i="6"/>
  <c r="D591" i="6"/>
  <c r="E591" i="6"/>
  <c r="F591" i="6"/>
  <c r="G591" i="6"/>
  <c r="H591" i="6"/>
  <c r="I591" i="6"/>
  <c r="C592" i="6"/>
  <c r="D592" i="6"/>
  <c r="E592" i="6"/>
  <c r="F592" i="6"/>
  <c r="G592" i="6"/>
  <c r="H592" i="6"/>
  <c r="I592" i="6"/>
  <c r="X592" i="6" s="1"/>
  <c r="C593" i="6"/>
  <c r="R593" i="6" s="1"/>
  <c r="D593" i="6"/>
  <c r="E593" i="6"/>
  <c r="F593" i="6"/>
  <c r="G593" i="6"/>
  <c r="V593" i="6" s="1"/>
  <c r="H593" i="6"/>
  <c r="W593" i="6" s="1"/>
  <c r="I593" i="6"/>
  <c r="C594" i="6"/>
  <c r="D594" i="6"/>
  <c r="E594" i="6"/>
  <c r="F594" i="6"/>
  <c r="G594" i="6"/>
  <c r="H594" i="6"/>
  <c r="I594" i="6"/>
  <c r="X594" i="6" s="1"/>
  <c r="C595" i="6"/>
  <c r="D595" i="6"/>
  <c r="E595" i="6"/>
  <c r="F595" i="6"/>
  <c r="G595" i="6"/>
  <c r="V595" i="6" s="1"/>
  <c r="H595" i="6"/>
  <c r="I595" i="6"/>
  <c r="X595" i="6" s="1"/>
  <c r="C596" i="6"/>
  <c r="D596" i="6"/>
  <c r="E596" i="6"/>
  <c r="F596" i="6"/>
  <c r="G596" i="6"/>
  <c r="H596" i="6"/>
  <c r="I596" i="6"/>
  <c r="X596" i="6" s="1"/>
  <c r="C597" i="6"/>
  <c r="D597" i="6"/>
  <c r="E597" i="6"/>
  <c r="F597" i="6"/>
  <c r="G597" i="6"/>
  <c r="H597" i="6"/>
  <c r="I597" i="6"/>
  <c r="X597" i="6" s="1"/>
  <c r="C598" i="6"/>
  <c r="D598" i="6"/>
  <c r="E598" i="6"/>
  <c r="F598" i="6"/>
  <c r="G598" i="6"/>
  <c r="H598" i="6"/>
  <c r="I598" i="6"/>
  <c r="X598" i="6" s="1"/>
  <c r="C599" i="6"/>
  <c r="R599" i="6" s="1"/>
  <c r="D599" i="6"/>
  <c r="E599" i="6"/>
  <c r="F599" i="6"/>
  <c r="G599" i="6"/>
  <c r="V599" i="6" s="1"/>
  <c r="H599" i="6"/>
  <c r="W599" i="6" s="1"/>
  <c r="I599" i="6"/>
  <c r="C600" i="6"/>
  <c r="D600" i="6"/>
  <c r="E600" i="6"/>
  <c r="F600" i="6"/>
  <c r="G600" i="6"/>
  <c r="H600" i="6"/>
  <c r="I600" i="6"/>
  <c r="X600" i="6" s="1"/>
  <c r="C601" i="6"/>
  <c r="D601" i="6"/>
  <c r="E601" i="6"/>
  <c r="F601" i="6"/>
  <c r="G601" i="6"/>
  <c r="H601" i="6"/>
  <c r="I601" i="6"/>
  <c r="X601" i="6" s="1"/>
  <c r="C602" i="6"/>
  <c r="D602" i="6"/>
  <c r="E602" i="6"/>
  <c r="F602" i="6"/>
  <c r="G602" i="6"/>
  <c r="H602" i="6"/>
  <c r="I602" i="6"/>
  <c r="X602" i="6" s="1"/>
  <c r="C603" i="6"/>
  <c r="D603" i="6"/>
  <c r="E603" i="6"/>
  <c r="F603" i="6"/>
  <c r="G603" i="6"/>
  <c r="H603" i="6"/>
  <c r="I603" i="6"/>
  <c r="X603" i="6" s="1"/>
  <c r="C604" i="6"/>
  <c r="D604" i="6"/>
  <c r="E604" i="6"/>
  <c r="F604" i="6"/>
  <c r="G604" i="6"/>
  <c r="H604" i="6"/>
  <c r="I604" i="6"/>
  <c r="X604" i="6" s="1"/>
  <c r="C605" i="6"/>
  <c r="R605" i="6" s="1"/>
  <c r="D605" i="6"/>
  <c r="E605" i="6"/>
  <c r="F605" i="6"/>
  <c r="G605" i="6"/>
  <c r="V605" i="6" s="1"/>
  <c r="H605" i="6"/>
  <c r="W605" i="6" s="1"/>
  <c r="I605" i="6"/>
  <c r="C606" i="6"/>
  <c r="D606" i="6"/>
  <c r="E606" i="6"/>
  <c r="F606" i="6"/>
  <c r="G606" i="6"/>
  <c r="H606" i="6"/>
  <c r="I606" i="6"/>
  <c r="X606" i="6" s="1"/>
  <c r="C607" i="6"/>
  <c r="D607" i="6"/>
  <c r="E607" i="6"/>
  <c r="F607" i="6"/>
  <c r="G607" i="6"/>
  <c r="H607" i="6"/>
  <c r="I607" i="6"/>
  <c r="C608" i="6"/>
  <c r="D608" i="6"/>
  <c r="E608" i="6"/>
  <c r="F608" i="6"/>
  <c r="G608" i="6"/>
  <c r="H608" i="6"/>
  <c r="I608" i="6"/>
  <c r="X608" i="6" s="1"/>
  <c r="C609" i="6"/>
  <c r="D609" i="6"/>
  <c r="E609" i="6"/>
  <c r="F609" i="6"/>
  <c r="G609" i="6"/>
  <c r="H609" i="6"/>
  <c r="I609" i="6"/>
  <c r="X609" i="6" s="1"/>
  <c r="C610" i="6"/>
  <c r="D610" i="6"/>
  <c r="E610" i="6"/>
  <c r="F610" i="6"/>
  <c r="G610" i="6"/>
  <c r="H610" i="6"/>
  <c r="I610" i="6"/>
  <c r="X610" i="6" s="1"/>
  <c r="C611" i="6"/>
  <c r="D611" i="6"/>
  <c r="E611" i="6"/>
  <c r="F611" i="6"/>
  <c r="G611" i="6"/>
  <c r="H611" i="6"/>
  <c r="I611" i="6"/>
  <c r="C612" i="6"/>
  <c r="R612" i="6" s="1"/>
  <c r="D612" i="6"/>
  <c r="E612" i="6"/>
  <c r="F612" i="6"/>
  <c r="G612" i="6"/>
  <c r="V612" i="6" s="1"/>
  <c r="H612" i="6"/>
  <c r="W612" i="6" s="1"/>
  <c r="I612" i="6"/>
  <c r="C613" i="6"/>
  <c r="D613" i="6"/>
  <c r="E613" i="6"/>
  <c r="F613" i="6"/>
  <c r="G613" i="6"/>
  <c r="H613" i="6"/>
  <c r="I613" i="6"/>
  <c r="X613" i="6" s="1"/>
  <c r="C614" i="6"/>
  <c r="D614" i="6"/>
  <c r="E614" i="6"/>
  <c r="F614" i="6"/>
  <c r="G614" i="6"/>
  <c r="H614" i="6"/>
  <c r="I614" i="6"/>
  <c r="X614" i="6" s="1"/>
  <c r="C615" i="6"/>
  <c r="D615" i="6"/>
  <c r="E615" i="6"/>
  <c r="F615" i="6"/>
  <c r="G615" i="6"/>
  <c r="H615" i="6"/>
  <c r="I615" i="6"/>
  <c r="X615" i="6" s="1"/>
  <c r="C616" i="6"/>
  <c r="D616" i="6"/>
  <c r="E616" i="6"/>
  <c r="F616" i="6"/>
  <c r="G616" i="6"/>
  <c r="H616" i="6"/>
  <c r="I616" i="6"/>
  <c r="X616" i="6" s="1"/>
  <c r="C617" i="6"/>
  <c r="D617" i="6"/>
  <c r="E617" i="6"/>
  <c r="F617" i="6"/>
  <c r="G617" i="6"/>
  <c r="H617" i="6"/>
  <c r="I617" i="6"/>
  <c r="X617" i="6" s="1"/>
  <c r="C618" i="6"/>
  <c r="R618" i="6" s="1"/>
  <c r="D618" i="6"/>
  <c r="E618" i="6"/>
  <c r="F618" i="6"/>
  <c r="G618" i="6"/>
  <c r="V618" i="6" s="1"/>
  <c r="H618" i="6"/>
  <c r="W618" i="6" s="1"/>
  <c r="I618" i="6"/>
  <c r="C619" i="6"/>
  <c r="D619" i="6"/>
  <c r="E619" i="6"/>
  <c r="F619" i="6"/>
  <c r="G619" i="6"/>
  <c r="H619" i="6"/>
  <c r="I619" i="6"/>
  <c r="X619" i="6" s="1"/>
  <c r="C620" i="6"/>
  <c r="D620" i="6"/>
  <c r="E620" i="6"/>
  <c r="F620" i="6"/>
  <c r="G620" i="6"/>
  <c r="H620" i="6"/>
  <c r="I620" i="6"/>
  <c r="X620" i="6" s="1"/>
  <c r="C621" i="6"/>
  <c r="D621" i="6"/>
  <c r="E621" i="6"/>
  <c r="F621" i="6"/>
  <c r="G621" i="6"/>
  <c r="H621" i="6"/>
  <c r="I621" i="6"/>
  <c r="X621" i="6" s="1"/>
  <c r="C622" i="6"/>
  <c r="D622" i="6"/>
  <c r="E622" i="6"/>
  <c r="F622" i="6"/>
  <c r="G622" i="6"/>
  <c r="H622" i="6"/>
  <c r="W622" i="6" s="1"/>
  <c r="I622" i="6"/>
  <c r="C623" i="6"/>
  <c r="D623" i="6"/>
  <c r="E623" i="6"/>
  <c r="F623" i="6"/>
  <c r="G623" i="6"/>
  <c r="H623" i="6"/>
  <c r="I623" i="6"/>
  <c r="X623" i="6" s="1"/>
  <c r="C624" i="6"/>
  <c r="D624" i="6"/>
  <c r="E624" i="6"/>
  <c r="F624" i="6"/>
  <c r="G624" i="6"/>
  <c r="H624" i="6"/>
  <c r="W624" i="6" s="1"/>
  <c r="I624" i="6"/>
  <c r="X624" i="6" s="1"/>
  <c r="C625" i="6"/>
  <c r="R625" i="6" s="1"/>
  <c r="D625" i="6"/>
  <c r="E625" i="6"/>
  <c r="F625" i="6"/>
  <c r="G625" i="6"/>
  <c r="V625" i="6" s="1"/>
  <c r="H625" i="6"/>
  <c r="W625" i="6" s="1"/>
  <c r="I625" i="6"/>
  <c r="C626" i="6"/>
  <c r="D626" i="6"/>
  <c r="E626" i="6"/>
  <c r="F626" i="6"/>
  <c r="G626" i="6"/>
  <c r="H626" i="6"/>
  <c r="W626" i="6" s="1"/>
  <c r="I626" i="6"/>
  <c r="C627" i="6"/>
  <c r="D627" i="6"/>
  <c r="E627" i="6"/>
  <c r="F627" i="6"/>
  <c r="G627" i="6"/>
  <c r="H627" i="6"/>
  <c r="I627" i="6"/>
  <c r="X627" i="6" s="1"/>
  <c r="C628" i="6"/>
  <c r="D628" i="6"/>
  <c r="E628" i="6"/>
  <c r="F628" i="6"/>
  <c r="G628" i="6"/>
  <c r="H628" i="6"/>
  <c r="I628" i="6"/>
  <c r="X628" i="6" s="1"/>
  <c r="C629" i="6"/>
  <c r="D629" i="6"/>
  <c r="E629" i="6"/>
  <c r="F629" i="6"/>
  <c r="G629" i="6"/>
  <c r="H629" i="6"/>
  <c r="I629" i="6"/>
  <c r="C630" i="6"/>
  <c r="D630" i="6"/>
  <c r="E630" i="6"/>
  <c r="F630" i="6"/>
  <c r="G630" i="6"/>
  <c r="H630" i="6"/>
  <c r="I630" i="6"/>
  <c r="C631" i="6"/>
  <c r="D631" i="6"/>
  <c r="E631" i="6"/>
  <c r="F631" i="6"/>
  <c r="G631" i="6"/>
  <c r="H631" i="6"/>
  <c r="I631" i="6"/>
  <c r="X631" i="6" s="1"/>
  <c r="C632" i="6"/>
  <c r="R632" i="6" s="1"/>
  <c r="D632" i="6"/>
  <c r="E632" i="6"/>
  <c r="F632" i="6"/>
  <c r="G632" i="6"/>
  <c r="H632" i="6"/>
  <c r="I632" i="6"/>
  <c r="C633" i="6"/>
  <c r="D633" i="6"/>
  <c r="E633" i="6"/>
  <c r="F633" i="6"/>
  <c r="G633" i="6"/>
  <c r="H633" i="6"/>
  <c r="I633" i="6"/>
  <c r="X633" i="6" s="1"/>
  <c r="C634" i="6"/>
  <c r="D634" i="6"/>
  <c r="E634" i="6"/>
  <c r="F634" i="6"/>
  <c r="G634" i="6"/>
  <c r="H634" i="6"/>
  <c r="I634" i="6"/>
  <c r="X634" i="6" s="1"/>
  <c r="C635" i="6"/>
  <c r="R635" i="6" s="1"/>
  <c r="D635" i="6"/>
  <c r="E635" i="6"/>
  <c r="F635" i="6"/>
  <c r="G635" i="6"/>
  <c r="V635" i="6" s="1"/>
  <c r="H635" i="6"/>
  <c r="W635" i="6" s="1"/>
  <c r="I635" i="6"/>
  <c r="C636" i="6"/>
  <c r="D636" i="6"/>
  <c r="E636" i="6"/>
  <c r="F636" i="6"/>
  <c r="G636" i="6"/>
  <c r="H636" i="6"/>
  <c r="I636" i="6"/>
  <c r="X636" i="6" s="1"/>
  <c r="C637" i="6"/>
  <c r="D637" i="6"/>
  <c r="E637" i="6"/>
  <c r="F637" i="6"/>
  <c r="G637" i="6"/>
  <c r="H637" i="6"/>
  <c r="I637" i="6"/>
  <c r="X637" i="6" s="1"/>
  <c r="C638" i="6"/>
  <c r="D638" i="6"/>
  <c r="E638" i="6"/>
  <c r="F638" i="6"/>
  <c r="G638" i="6"/>
  <c r="H638" i="6"/>
  <c r="I638" i="6"/>
  <c r="C639" i="6"/>
  <c r="D639" i="6"/>
  <c r="E639" i="6"/>
  <c r="F639" i="6"/>
  <c r="G639" i="6"/>
  <c r="H639" i="6"/>
  <c r="I639" i="6"/>
  <c r="X639" i="6" s="1"/>
  <c r="C640" i="6"/>
  <c r="D640" i="6"/>
  <c r="E640" i="6"/>
  <c r="F640" i="6"/>
  <c r="G640" i="6"/>
  <c r="H640" i="6"/>
  <c r="W640" i="6" s="1"/>
  <c r="I640" i="6"/>
  <c r="C641" i="6"/>
  <c r="D641" i="6"/>
  <c r="E641" i="6"/>
  <c r="F641" i="6"/>
  <c r="G641" i="6"/>
  <c r="H641" i="6"/>
  <c r="I641" i="6"/>
  <c r="X641" i="6" s="1"/>
  <c r="C642" i="6"/>
  <c r="D642" i="6"/>
  <c r="E642" i="6"/>
  <c r="F642" i="6"/>
  <c r="G642" i="6"/>
  <c r="H642" i="6"/>
  <c r="I642" i="6"/>
  <c r="X642" i="6" s="1"/>
  <c r="C643" i="6"/>
  <c r="R643" i="6" s="1"/>
  <c r="D643" i="6"/>
  <c r="E643" i="6"/>
  <c r="F643" i="6"/>
  <c r="G643" i="6"/>
  <c r="V643" i="6" s="1"/>
  <c r="H643" i="6"/>
  <c r="W643" i="6" s="1"/>
  <c r="I643" i="6"/>
  <c r="C644" i="6"/>
  <c r="D644" i="6"/>
  <c r="E644" i="6"/>
  <c r="F644" i="6"/>
  <c r="G644" i="6"/>
  <c r="H644" i="6"/>
  <c r="I644" i="6"/>
  <c r="X644" i="6" s="1"/>
  <c r="C645" i="6"/>
  <c r="D645" i="6"/>
  <c r="E645" i="6"/>
  <c r="F645" i="6"/>
  <c r="G645" i="6"/>
  <c r="H645" i="6"/>
  <c r="I645" i="6"/>
  <c r="X645" i="6" s="1"/>
  <c r="C646" i="6"/>
  <c r="D646" i="6"/>
  <c r="E646" i="6"/>
  <c r="F646" i="6"/>
  <c r="G646" i="6"/>
  <c r="H646" i="6"/>
  <c r="I646" i="6"/>
  <c r="X646" i="6" s="1"/>
  <c r="C647" i="6"/>
  <c r="D647" i="6"/>
  <c r="E647" i="6"/>
  <c r="F647" i="6"/>
  <c r="G647" i="6"/>
  <c r="H647" i="6"/>
  <c r="I647" i="6"/>
  <c r="X647" i="6" s="1"/>
  <c r="C648" i="6"/>
  <c r="D648" i="6"/>
  <c r="E648" i="6"/>
  <c r="F648" i="6"/>
  <c r="G648" i="6"/>
  <c r="H648" i="6"/>
  <c r="I648" i="6"/>
  <c r="X648" i="6" s="1"/>
  <c r="C649" i="6"/>
  <c r="R649" i="6" s="1"/>
  <c r="D649" i="6"/>
  <c r="E649" i="6"/>
  <c r="F649" i="6"/>
  <c r="G649" i="6"/>
  <c r="V649" i="6" s="1"/>
  <c r="H649" i="6"/>
  <c r="W649" i="6" s="1"/>
  <c r="I649" i="6"/>
  <c r="C650" i="6"/>
  <c r="D650" i="6"/>
  <c r="E650" i="6"/>
  <c r="F650" i="6"/>
  <c r="G650" i="6"/>
  <c r="H650" i="6"/>
  <c r="I650" i="6"/>
  <c r="X650" i="6" s="1"/>
  <c r="C651" i="6"/>
  <c r="D651" i="6"/>
  <c r="E651" i="6"/>
  <c r="F651" i="6"/>
  <c r="G651" i="6"/>
  <c r="H651" i="6"/>
  <c r="I651" i="6"/>
  <c r="X651" i="6" s="1"/>
  <c r="C652" i="6"/>
  <c r="D652" i="6"/>
  <c r="E652" i="6"/>
  <c r="F652" i="6"/>
  <c r="G652" i="6"/>
  <c r="H652" i="6"/>
  <c r="I652" i="6"/>
  <c r="C653" i="6"/>
  <c r="D653" i="6"/>
  <c r="E653" i="6"/>
  <c r="F653" i="6"/>
  <c r="G653" i="6"/>
  <c r="H653" i="6"/>
  <c r="I653" i="6"/>
  <c r="X653" i="6" s="1"/>
  <c r="C654" i="6"/>
  <c r="D654" i="6"/>
  <c r="E654" i="6"/>
  <c r="F654" i="6"/>
  <c r="G654" i="6"/>
  <c r="H654" i="6"/>
  <c r="I654" i="6"/>
  <c r="X654" i="6" s="1"/>
  <c r="C655" i="6"/>
  <c r="D655" i="6"/>
  <c r="E655" i="6"/>
  <c r="F655" i="6"/>
  <c r="G655" i="6"/>
  <c r="V655" i="6" s="1"/>
  <c r="H655" i="6"/>
  <c r="I655" i="6"/>
  <c r="C656" i="6"/>
  <c r="D656" i="6"/>
  <c r="E656" i="6"/>
  <c r="F656" i="6"/>
  <c r="G656" i="6"/>
  <c r="H656" i="6"/>
  <c r="I656" i="6"/>
  <c r="X656" i="6" s="1"/>
  <c r="C657" i="6"/>
  <c r="R657" i="6" s="1"/>
  <c r="D657" i="6"/>
  <c r="E657" i="6"/>
  <c r="F657" i="6"/>
  <c r="G657" i="6"/>
  <c r="V657" i="6" s="1"/>
  <c r="H657" i="6"/>
  <c r="W657" i="6" s="1"/>
  <c r="I657" i="6"/>
  <c r="C658" i="6"/>
  <c r="D658" i="6"/>
  <c r="E658" i="6"/>
  <c r="F658" i="6"/>
  <c r="G658" i="6"/>
  <c r="H658" i="6"/>
  <c r="I658" i="6"/>
  <c r="X658" i="6" s="1"/>
  <c r="C659" i="6"/>
  <c r="D659" i="6"/>
  <c r="E659" i="6"/>
  <c r="F659" i="6"/>
  <c r="G659" i="6"/>
  <c r="V659" i="6" s="1"/>
  <c r="H659" i="6"/>
  <c r="I659" i="6"/>
  <c r="C660" i="6"/>
  <c r="R660" i="6" s="1"/>
  <c r="D660" i="6"/>
  <c r="E660" i="6"/>
  <c r="F660" i="6"/>
  <c r="G660" i="6"/>
  <c r="H660" i="6"/>
  <c r="I660" i="6"/>
  <c r="C661" i="6"/>
  <c r="R661" i="6" s="1"/>
  <c r="D661" i="6"/>
  <c r="E661" i="6"/>
  <c r="F661" i="6"/>
  <c r="G661" i="6"/>
  <c r="H661" i="6"/>
  <c r="I661" i="6"/>
  <c r="C662" i="6"/>
  <c r="D662" i="6"/>
  <c r="E662" i="6"/>
  <c r="F662" i="6"/>
  <c r="G662" i="6"/>
  <c r="H662" i="6"/>
  <c r="I662" i="6"/>
  <c r="X662" i="6" s="1"/>
  <c r="C663" i="6"/>
  <c r="D663" i="6"/>
  <c r="E663" i="6"/>
  <c r="F663" i="6"/>
  <c r="G663" i="6"/>
  <c r="H663" i="6"/>
  <c r="I663" i="6"/>
  <c r="X663" i="6" s="1"/>
  <c r="C664" i="6"/>
  <c r="D664" i="6"/>
  <c r="E664" i="6"/>
  <c r="F664" i="6"/>
  <c r="G664" i="6"/>
  <c r="H664" i="6"/>
  <c r="I664" i="6"/>
  <c r="C665" i="6"/>
  <c r="D665" i="6"/>
  <c r="E665" i="6"/>
  <c r="F665" i="6"/>
  <c r="G665" i="6"/>
  <c r="H665" i="6"/>
  <c r="W665" i="6" s="1"/>
  <c r="I665" i="6"/>
  <c r="C666" i="6"/>
  <c r="R666" i="6" s="1"/>
  <c r="D666" i="6"/>
  <c r="E666" i="6"/>
  <c r="F666" i="6"/>
  <c r="G666" i="6"/>
  <c r="H666" i="6"/>
  <c r="I666" i="6"/>
  <c r="C667" i="6"/>
  <c r="D667" i="6"/>
  <c r="E667" i="6"/>
  <c r="F667" i="6"/>
  <c r="G667" i="6"/>
  <c r="H667" i="6"/>
  <c r="I667" i="6"/>
  <c r="X667" i="6" s="1"/>
  <c r="C668" i="6"/>
  <c r="R668" i="6" s="1"/>
  <c r="D668" i="6"/>
  <c r="E668" i="6"/>
  <c r="F668" i="6"/>
  <c r="G668" i="6"/>
  <c r="V668" i="6" s="1"/>
  <c r="H668" i="6"/>
  <c r="W668" i="6" s="1"/>
  <c r="I668" i="6"/>
  <c r="C669" i="6"/>
  <c r="R669" i="6" s="1"/>
  <c r="D669" i="6"/>
  <c r="E669" i="6"/>
  <c r="F669" i="6"/>
  <c r="G669" i="6"/>
  <c r="H669" i="6"/>
  <c r="I669" i="6"/>
  <c r="C670" i="6"/>
  <c r="D670" i="6"/>
  <c r="E670" i="6"/>
  <c r="F670" i="6"/>
  <c r="G670" i="6"/>
  <c r="H670" i="6"/>
  <c r="I670" i="6"/>
  <c r="X670" i="6" s="1"/>
  <c r="C671" i="6"/>
  <c r="D671" i="6"/>
  <c r="E671" i="6"/>
  <c r="F671" i="6"/>
  <c r="G671" i="6"/>
  <c r="H671" i="6"/>
  <c r="I671" i="6"/>
  <c r="X671" i="6" s="1"/>
  <c r="C672" i="6"/>
  <c r="D672" i="6"/>
  <c r="E672" i="6"/>
  <c r="F672" i="6"/>
  <c r="G672" i="6"/>
  <c r="H672" i="6"/>
  <c r="I672" i="6"/>
  <c r="X672" i="6" s="1"/>
  <c r="C673" i="6"/>
  <c r="D673" i="6"/>
  <c r="E673" i="6"/>
  <c r="F673" i="6"/>
  <c r="G673" i="6"/>
  <c r="H673" i="6"/>
  <c r="I673" i="6"/>
  <c r="C674" i="6"/>
  <c r="R674" i="6" s="1"/>
  <c r="D674" i="6"/>
  <c r="E674" i="6"/>
  <c r="F674" i="6"/>
  <c r="G674" i="6"/>
  <c r="H674" i="6"/>
  <c r="I674" i="6"/>
  <c r="C675" i="6"/>
  <c r="D675" i="6"/>
  <c r="E675" i="6"/>
  <c r="F675" i="6"/>
  <c r="G675" i="6"/>
  <c r="H675" i="6"/>
  <c r="I675" i="6"/>
  <c r="X675" i="6" s="1"/>
  <c r="C676" i="6"/>
  <c r="D676" i="6"/>
  <c r="E676" i="6"/>
  <c r="F676" i="6"/>
  <c r="G676" i="6"/>
  <c r="V676" i="6" s="1"/>
  <c r="H676" i="6"/>
  <c r="I676" i="6"/>
  <c r="C677" i="6"/>
  <c r="D677" i="6"/>
  <c r="E677" i="6"/>
  <c r="F677" i="6"/>
  <c r="G677" i="6"/>
  <c r="H677" i="6"/>
  <c r="I677" i="6"/>
  <c r="X677" i="6" s="1"/>
  <c r="C678" i="6"/>
  <c r="D678" i="6"/>
  <c r="E678" i="6"/>
  <c r="F678" i="6"/>
  <c r="G678" i="6"/>
  <c r="H678" i="6"/>
  <c r="I678" i="6"/>
  <c r="C679" i="6"/>
  <c r="D679" i="6"/>
  <c r="E679" i="6"/>
  <c r="F679" i="6"/>
  <c r="G679" i="6"/>
  <c r="H679" i="6"/>
  <c r="I679" i="6"/>
  <c r="X679" i="6" s="1"/>
  <c r="C680" i="6"/>
  <c r="D680" i="6"/>
  <c r="E680" i="6"/>
  <c r="F680" i="6"/>
  <c r="G680" i="6"/>
  <c r="H680" i="6"/>
  <c r="I680" i="6"/>
  <c r="X680" i="6" s="1"/>
  <c r="C681" i="6"/>
  <c r="D681" i="6"/>
  <c r="E681" i="6"/>
  <c r="F681" i="6"/>
  <c r="G681" i="6"/>
  <c r="H681" i="6"/>
  <c r="I681" i="6"/>
  <c r="X681" i="6" s="1"/>
  <c r="C682" i="6"/>
  <c r="D682" i="6"/>
  <c r="E682" i="6"/>
  <c r="F682" i="6"/>
  <c r="G682" i="6"/>
  <c r="V682" i="6" s="1"/>
  <c r="H682" i="6"/>
  <c r="I682" i="6"/>
  <c r="C683" i="6"/>
  <c r="D683" i="6"/>
  <c r="E683" i="6"/>
  <c r="F683" i="6"/>
  <c r="G683" i="6"/>
  <c r="V683" i="6" s="1"/>
  <c r="H683" i="6"/>
  <c r="I683" i="6"/>
  <c r="C684" i="6"/>
  <c r="D684" i="6"/>
  <c r="E684" i="6"/>
  <c r="F684" i="6"/>
  <c r="G684" i="6"/>
  <c r="H684" i="6"/>
  <c r="I684" i="6"/>
  <c r="X684" i="6" s="1"/>
  <c r="C685" i="6"/>
  <c r="D685" i="6"/>
  <c r="E685" i="6"/>
  <c r="F685" i="6"/>
  <c r="G685" i="6"/>
  <c r="H685" i="6"/>
  <c r="I685" i="6"/>
  <c r="C686" i="6"/>
  <c r="D686" i="6"/>
  <c r="E686" i="6"/>
  <c r="F686" i="6"/>
  <c r="G686" i="6"/>
  <c r="H686" i="6"/>
  <c r="I686" i="6"/>
  <c r="X686" i="6" s="1"/>
  <c r="C687" i="6"/>
  <c r="D687" i="6"/>
  <c r="E687" i="6"/>
  <c r="F687" i="6"/>
  <c r="G687" i="6"/>
  <c r="V687" i="6" s="1"/>
  <c r="H687" i="6"/>
  <c r="I687" i="6"/>
  <c r="C688" i="6"/>
  <c r="D688" i="6"/>
  <c r="E688" i="6"/>
  <c r="F688" i="6"/>
  <c r="G688" i="6"/>
  <c r="H688" i="6"/>
  <c r="I688" i="6"/>
  <c r="X688" i="6" s="1"/>
  <c r="C689" i="6"/>
  <c r="D689" i="6"/>
  <c r="E689" i="6"/>
  <c r="F689" i="6"/>
  <c r="G689" i="6"/>
  <c r="H689" i="6"/>
  <c r="I689" i="6"/>
  <c r="X689" i="6" s="1"/>
  <c r="C690" i="6"/>
  <c r="D690" i="6"/>
  <c r="E690" i="6"/>
  <c r="F690" i="6"/>
  <c r="G690" i="6"/>
  <c r="V690" i="6" s="1"/>
  <c r="H690" i="6"/>
  <c r="I690" i="6"/>
  <c r="C691" i="6"/>
  <c r="D691" i="6"/>
  <c r="E691" i="6"/>
  <c r="F691" i="6"/>
  <c r="G691" i="6"/>
  <c r="H691" i="6"/>
  <c r="W691" i="6" s="1"/>
  <c r="I691" i="6"/>
  <c r="C692" i="6"/>
  <c r="D692" i="6"/>
  <c r="E692" i="6"/>
  <c r="F692" i="6"/>
  <c r="G692" i="6"/>
  <c r="H692" i="6"/>
  <c r="W692" i="6" s="1"/>
  <c r="I692" i="6"/>
  <c r="C693" i="6"/>
  <c r="D693" i="6"/>
  <c r="E693" i="6"/>
  <c r="F693" i="6"/>
  <c r="G693" i="6"/>
  <c r="H693" i="6"/>
  <c r="I693" i="6"/>
  <c r="C694" i="6"/>
  <c r="D694" i="6"/>
  <c r="E694" i="6"/>
  <c r="F694" i="6"/>
  <c r="G694" i="6"/>
  <c r="H694" i="6"/>
  <c r="I694" i="6"/>
  <c r="X694" i="6" s="1"/>
  <c r="C695" i="6"/>
  <c r="R695" i="6" s="1"/>
  <c r="D695" i="6"/>
  <c r="E695" i="6"/>
  <c r="F695" i="6"/>
  <c r="G695" i="6"/>
  <c r="V695" i="6" s="1"/>
  <c r="H695" i="6"/>
  <c r="W695" i="6" s="1"/>
  <c r="I695" i="6"/>
  <c r="C696" i="6"/>
  <c r="D696" i="6"/>
  <c r="E696" i="6"/>
  <c r="F696" i="6"/>
  <c r="G696" i="6"/>
  <c r="H696" i="6"/>
  <c r="I696" i="6"/>
  <c r="C697" i="6"/>
  <c r="D697" i="6"/>
  <c r="E697" i="6"/>
  <c r="F697" i="6"/>
  <c r="G697" i="6"/>
  <c r="H697" i="6"/>
  <c r="I697" i="6"/>
  <c r="C698" i="6"/>
  <c r="D698" i="6"/>
  <c r="E698" i="6"/>
  <c r="F698" i="6"/>
  <c r="G698" i="6"/>
  <c r="H698" i="6"/>
  <c r="I698" i="6"/>
  <c r="X698" i="6" s="1"/>
  <c r="C699" i="6"/>
  <c r="D699" i="6"/>
  <c r="E699" i="6"/>
  <c r="F699" i="6"/>
  <c r="G699" i="6"/>
  <c r="V699" i="6" s="1"/>
  <c r="H699" i="6"/>
  <c r="I699" i="6"/>
  <c r="C700" i="6"/>
  <c r="D700" i="6"/>
  <c r="E700" i="6"/>
  <c r="F700" i="6"/>
  <c r="G700" i="6"/>
  <c r="V700" i="6" s="1"/>
  <c r="H700" i="6"/>
  <c r="I700" i="6"/>
  <c r="C701" i="6"/>
  <c r="D701" i="6"/>
  <c r="E701" i="6"/>
  <c r="F701" i="6"/>
  <c r="G701" i="6"/>
  <c r="H701" i="6"/>
  <c r="I701" i="6"/>
  <c r="X701" i="6" s="1"/>
  <c r="C702" i="6"/>
  <c r="D702" i="6"/>
  <c r="E702" i="6"/>
  <c r="F702" i="6"/>
  <c r="G702" i="6"/>
  <c r="H702" i="6"/>
  <c r="I702" i="6"/>
  <c r="X702" i="6" s="1"/>
  <c r="C703" i="6"/>
  <c r="D703" i="6"/>
  <c r="E703" i="6"/>
  <c r="F703" i="6"/>
  <c r="G703" i="6"/>
  <c r="H703" i="6"/>
  <c r="I703" i="6"/>
  <c r="X703" i="6" s="1"/>
  <c r="C704" i="6"/>
  <c r="D704" i="6"/>
  <c r="E704" i="6"/>
  <c r="F704" i="6"/>
  <c r="G704" i="6"/>
  <c r="H704" i="6"/>
  <c r="I704" i="6"/>
  <c r="X704" i="6" s="1"/>
  <c r="C705" i="6"/>
  <c r="R705" i="6" s="1"/>
  <c r="D705" i="6"/>
  <c r="E705" i="6"/>
  <c r="F705" i="6"/>
  <c r="G705" i="6"/>
  <c r="V705" i="6" s="1"/>
  <c r="H705" i="6"/>
  <c r="W705" i="6" s="1"/>
  <c r="I705" i="6"/>
  <c r="C706" i="6"/>
  <c r="D706" i="6"/>
  <c r="E706" i="6"/>
  <c r="F706" i="6"/>
  <c r="G706" i="6"/>
  <c r="H706" i="6"/>
  <c r="I706" i="6"/>
  <c r="X706" i="6" s="1"/>
  <c r="C707" i="6"/>
  <c r="D707" i="6"/>
  <c r="E707" i="6"/>
  <c r="F707" i="6"/>
  <c r="G707" i="6"/>
  <c r="V707" i="6" s="1"/>
  <c r="H707" i="6"/>
  <c r="I707" i="6"/>
  <c r="C708" i="6"/>
  <c r="D708" i="6"/>
  <c r="E708" i="6"/>
  <c r="F708" i="6"/>
  <c r="G708" i="6"/>
  <c r="H708" i="6"/>
  <c r="I708" i="6"/>
  <c r="X708" i="6" s="1"/>
  <c r="C709" i="6"/>
  <c r="D709" i="6"/>
  <c r="E709" i="6"/>
  <c r="F709" i="6"/>
  <c r="G709" i="6"/>
  <c r="H709" i="6"/>
  <c r="W709" i="6" s="1"/>
  <c r="I709" i="6"/>
  <c r="C710" i="6"/>
  <c r="D710" i="6"/>
  <c r="E710" i="6"/>
  <c r="F710" i="6"/>
  <c r="G710" i="6"/>
  <c r="H710" i="6"/>
  <c r="W710" i="6" s="1"/>
  <c r="I710" i="6"/>
  <c r="C711" i="6"/>
  <c r="D711" i="6"/>
  <c r="E711" i="6"/>
  <c r="F711" i="6"/>
  <c r="G711" i="6"/>
  <c r="H711" i="6"/>
  <c r="I711" i="6"/>
  <c r="X711" i="6" s="1"/>
  <c r="C712" i="6"/>
  <c r="R712" i="6" s="1"/>
  <c r="D712" i="6"/>
  <c r="E712" i="6"/>
  <c r="F712" i="6"/>
  <c r="G712" i="6"/>
  <c r="H712" i="6"/>
  <c r="I712" i="6"/>
  <c r="C713" i="6"/>
  <c r="D713" i="6"/>
  <c r="E713" i="6"/>
  <c r="F713" i="6"/>
  <c r="G713" i="6"/>
  <c r="H713" i="6"/>
  <c r="W713" i="6" s="1"/>
  <c r="I713" i="6"/>
  <c r="C714" i="6"/>
  <c r="D714" i="6"/>
  <c r="E714" i="6"/>
  <c r="F714" i="6"/>
  <c r="G714" i="6"/>
  <c r="H714" i="6"/>
  <c r="I714" i="6"/>
  <c r="X714" i="6" s="1"/>
  <c r="C715" i="6"/>
  <c r="D715" i="6"/>
  <c r="E715" i="6"/>
  <c r="F715" i="6"/>
  <c r="G715" i="6"/>
  <c r="H715" i="6"/>
  <c r="W715" i="6" s="1"/>
  <c r="I715" i="6"/>
  <c r="C716" i="6"/>
  <c r="D716" i="6"/>
  <c r="E716" i="6"/>
  <c r="F716" i="6"/>
  <c r="G716" i="6"/>
  <c r="H716" i="6"/>
  <c r="W716" i="6" s="1"/>
  <c r="I716" i="6"/>
  <c r="C717" i="6"/>
  <c r="D717" i="6"/>
  <c r="E717" i="6"/>
  <c r="F717" i="6"/>
  <c r="G717" i="6"/>
  <c r="H717" i="6"/>
  <c r="I717" i="6"/>
  <c r="X717" i="6" s="1"/>
  <c r="C718" i="6"/>
  <c r="D718" i="6"/>
  <c r="E718" i="6"/>
  <c r="F718" i="6"/>
  <c r="G718" i="6"/>
  <c r="H718" i="6"/>
  <c r="W718" i="6" s="1"/>
  <c r="I718" i="6"/>
  <c r="C719" i="6"/>
  <c r="D719" i="6"/>
  <c r="E719" i="6"/>
  <c r="F719" i="6"/>
  <c r="G719" i="6"/>
  <c r="H719" i="6"/>
  <c r="I719" i="6"/>
  <c r="X719" i="6" s="1"/>
  <c r="C720" i="6"/>
  <c r="R720" i="6" s="1"/>
  <c r="D720" i="6"/>
  <c r="E720" i="6"/>
  <c r="F720" i="6"/>
  <c r="G720" i="6"/>
  <c r="V720" i="6" s="1"/>
  <c r="H720" i="6"/>
  <c r="W720" i="6" s="1"/>
  <c r="I720" i="6"/>
  <c r="C721" i="6"/>
  <c r="D721" i="6"/>
  <c r="E721" i="6"/>
  <c r="F721" i="6"/>
  <c r="G721" i="6"/>
  <c r="H721" i="6"/>
  <c r="I721" i="6"/>
  <c r="X721" i="6" s="1"/>
  <c r="C722" i="6"/>
  <c r="D722" i="6"/>
  <c r="E722" i="6"/>
  <c r="F722" i="6"/>
  <c r="G722" i="6"/>
  <c r="H722" i="6"/>
  <c r="W722" i="6" s="1"/>
  <c r="I722" i="6"/>
  <c r="C723" i="6"/>
  <c r="D723" i="6"/>
  <c r="E723" i="6"/>
  <c r="F723" i="6"/>
  <c r="G723" i="6"/>
  <c r="H723" i="6"/>
  <c r="I723" i="6"/>
  <c r="C724" i="6"/>
  <c r="D724" i="6"/>
  <c r="E724" i="6"/>
  <c r="F724" i="6"/>
  <c r="G724" i="6"/>
  <c r="H724" i="6"/>
  <c r="I724" i="6"/>
  <c r="X724" i="6" s="1"/>
  <c r="C725" i="6"/>
  <c r="D725" i="6"/>
  <c r="E725" i="6"/>
  <c r="F725" i="6"/>
  <c r="G725" i="6"/>
  <c r="H725" i="6"/>
  <c r="I725" i="6"/>
  <c r="X725" i="6" s="1"/>
  <c r="C726" i="6"/>
  <c r="D726" i="6"/>
  <c r="E726" i="6"/>
  <c r="F726" i="6"/>
  <c r="G726" i="6"/>
  <c r="H726" i="6"/>
  <c r="I726" i="6"/>
  <c r="C727" i="6"/>
  <c r="D727" i="6"/>
  <c r="E727" i="6"/>
  <c r="F727" i="6"/>
  <c r="G727" i="6"/>
  <c r="H727" i="6"/>
  <c r="I727" i="6"/>
  <c r="X727" i="6" s="1"/>
  <c r="C728" i="6"/>
  <c r="D728" i="6"/>
  <c r="E728" i="6"/>
  <c r="F728" i="6"/>
  <c r="G728" i="6"/>
  <c r="H728" i="6"/>
  <c r="W728" i="6" s="1"/>
  <c r="I728" i="6"/>
  <c r="C729" i="6"/>
  <c r="D729" i="6"/>
  <c r="E729" i="6"/>
  <c r="F729" i="6"/>
  <c r="G729" i="6"/>
  <c r="H729" i="6"/>
  <c r="W729" i="6" s="1"/>
  <c r="I729" i="6"/>
  <c r="C730" i="6"/>
  <c r="D730" i="6"/>
  <c r="E730" i="6"/>
  <c r="F730" i="6"/>
  <c r="G730" i="6"/>
  <c r="H730" i="6"/>
  <c r="I730" i="6"/>
  <c r="X730" i="6" s="1"/>
  <c r="C731" i="6"/>
  <c r="R731" i="6" s="1"/>
  <c r="D731" i="6"/>
  <c r="E731" i="6"/>
  <c r="F731" i="6"/>
  <c r="G731" i="6"/>
  <c r="H731" i="6"/>
  <c r="I731" i="6"/>
  <c r="C732" i="6"/>
  <c r="D732" i="6"/>
  <c r="E732" i="6"/>
  <c r="F732" i="6"/>
  <c r="G732" i="6"/>
  <c r="H732" i="6"/>
  <c r="W732" i="6" s="1"/>
  <c r="I732" i="6"/>
  <c r="X732" i="6" s="1"/>
  <c r="C733" i="6"/>
  <c r="D733" i="6"/>
  <c r="E733" i="6"/>
  <c r="F733" i="6"/>
  <c r="G733" i="6"/>
  <c r="V733" i="6" s="1"/>
  <c r="H733" i="6"/>
  <c r="W733" i="6" s="1"/>
  <c r="I733" i="6"/>
  <c r="C734" i="6"/>
  <c r="D734" i="6"/>
  <c r="E734" i="6"/>
  <c r="F734" i="6"/>
  <c r="G734" i="6"/>
  <c r="H734" i="6"/>
  <c r="I734" i="6"/>
  <c r="X734" i="6" s="1"/>
  <c r="C735" i="6"/>
  <c r="D735" i="6"/>
  <c r="E735" i="6"/>
  <c r="F735" i="6"/>
  <c r="G735" i="6"/>
  <c r="H735" i="6"/>
  <c r="I735" i="6"/>
  <c r="X735" i="6" s="1"/>
  <c r="C736" i="6"/>
  <c r="D736" i="6"/>
  <c r="E736" i="6"/>
  <c r="F736" i="6"/>
  <c r="G736" i="6"/>
  <c r="H736" i="6"/>
  <c r="I736" i="6"/>
  <c r="X736" i="6" s="1"/>
  <c r="C737" i="6"/>
  <c r="D737" i="6"/>
  <c r="E737" i="6"/>
  <c r="F737" i="6"/>
  <c r="G737" i="6"/>
  <c r="H737" i="6"/>
  <c r="I737" i="6"/>
  <c r="X737" i="6" s="1"/>
  <c r="C738" i="6"/>
  <c r="D738" i="6"/>
  <c r="E738" i="6"/>
  <c r="F738" i="6"/>
  <c r="G738" i="6"/>
  <c r="H738" i="6"/>
  <c r="W738" i="6" s="1"/>
  <c r="I738" i="6"/>
  <c r="C739" i="6"/>
  <c r="R739" i="6" s="1"/>
  <c r="D739" i="6"/>
  <c r="E739" i="6"/>
  <c r="F739" i="6"/>
  <c r="G739" i="6"/>
  <c r="H739" i="6"/>
  <c r="I739" i="6"/>
  <c r="C740" i="6"/>
  <c r="D740" i="6"/>
  <c r="E740" i="6"/>
  <c r="F740" i="6"/>
  <c r="G740" i="6"/>
  <c r="H740" i="6"/>
  <c r="I740" i="6"/>
  <c r="X740" i="6" s="1"/>
  <c r="C741" i="6"/>
  <c r="D741" i="6"/>
  <c r="E741" i="6"/>
  <c r="F741" i="6"/>
  <c r="G741" i="6"/>
  <c r="H741" i="6"/>
  <c r="I741" i="6"/>
  <c r="X741" i="6" s="1"/>
  <c r="C742" i="6"/>
  <c r="D742" i="6"/>
  <c r="E742" i="6"/>
  <c r="F742" i="6"/>
  <c r="G742" i="6"/>
  <c r="H742" i="6"/>
  <c r="I742" i="6"/>
  <c r="X742" i="6" s="1"/>
  <c r="C743" i="6"/>
  <c r="D743" i="6"/>
  <c r="E743" i="6"/>
  <c r="F743" i="6"/>
  <c r="G743" i="6"/>
  <c r="H743" i="6"/>
  <c r="I743" i="6"/>
  <c r="C744" i="6"/>
  <c r="D744" i="6"/>
  <c r="E744" i="6"/>
  <c r="F744" i="6"/>
  <c r="G744" i="6"/>
  <c r="H744" i="6"/>
  <c r="I744" i="6"/>
  <c r="X744" i="6" s="1"/>
  <c r="C745" i="6"/>
  <c r="D745" i="6"/>
  <c r="E745" i="6"/>
  <c r="F745" i="6"/>
  <c r="G745" i="6"/>
  <c r="V745" i="6" s="1"/>
  <c r="H745" i="6"/>
  <c r="W745" i="6" s="1"/>
  <c r="I745" i="6"/>
  <c r="C746" i="6"/>
  <c r="D746" i="6"/>
  <c r="E746" i="6"/>
  <c r="F746" i="6"/>
  <c r="G746" i="6"/>
  <c r="H746" i="6"/>
  <c r="W746" i="6" s="1"/>
  <c r="I746" i="6"/>
  <c r="C747" i="6"/>
  <c r="D747" i="6"/>
  <c r="E747" i="6"/>
  <c r="F747" i="6"/>
  <c r="G747" i="6"/>
  <c r="H747" i="6"/>
  <c r="I747" i="6"/>
  <c r="X747" i="6" s="1"/>
  <c r="C748" i="6"/>
  <c r="D748" i="6"/>
  <c r="E748" i="6"/>
  <c r="F748" i="6"/>
  <c r="G748" i="6"/>
  <c r="H748" i="6"/>
  <c r="I748" i="6"/>
  <c r="X748" i="6" s="1"/>
  <c r="C749" i="6"/>
  <c r="D749" i="6"/>
  <c r="E749" i="6"/>
  <c r="F749" i="6"/>
  <c r="G749" i="6"/>
  <c r="H749" i="6"/>
  <c r="I749" i="6"/>
  <c r="X749" i="6" s="1"/>
  <c r="C750" i="6"/>
  <c r="D750" i="6"/>
  <c r="E750" i="6"/>
  <c r="F750" i="6"/>
  <c r="G750" i="6"/>
  <c r="H750" i="6"/>
  <c r="I750" i="6"/>
  <c r="X750" i="6" s="1"/>
  <c r="C751" i="6"/>
  <c r="D751" i="6"/>
  <c r="E751" i="6"/>
  <c r="F751" i="6"/>
  <c r="G751" i="6"/>
  <c r="V751" i="6" s="1"/>
  <c r="H751" i="6"/>
  <c r="I751" i="6"/>
  <c r="C752" i="6"/>
  <c r="D752" i="6"/>
  <c r="E752" i="6"/>
  <c r="F752" i="6"/>
  <c r="G752" i="6"/>
  <c r="H752" i="6"/>
  <c r="I752" i="6"/>
  <c r="X752" i="6" s="1"/>
  <c r="C753" i="6"/>
  <c r="D753" i="6"/>
  <c r="E753" i="6"/>
  <c r="F753" i="6"/>
  <c r="G753" i="6"/>
  <c r="V753" i="6" s="1"/>
  <c r="H753" i="6"/>
  <c r="W753" i="6" s="1"/>
  <c r="I753" i="6"/>
  <c r="C754" i="6"/>
  <c r="R754" i="6" s="1"/>
  <c r="D754" i="6"/>
  <c r="E754" i="6"/>
  <c r="F754" i="6"/>
  <c r="G754" i="6"/>
  <c r="H754" i="6"/>
  <c r="I754" i="6"/>
  <c r="C755" i="6"/>
  <c r="D755" i="6"/>
  <c r="E755" i="6"/>
  <c r="F755" i="6"/>
  <c r="G755" i="6"/>
  <c r="H755" i="6"/>
  <c r="I755" i="6"/>
  <c r="X755" i="6" s="1"/>
  <c r="C756" i="6"/>
  <c r="D756" i="6"/>
  <c r="E756" i="6"/>
  <c r="F756" i="6"/>
  <c r="G756" i="6"/>
  <c r="H756" i="6"/>
  <c r="I756" i="6"/>
  <c r="X756" i="6" s="1"/>
  <c r="C757" i="6"/>
  <c r="D757" i="6"/>
  <c r="E757" i="6"/>
  <c r="F757" i="6"/>
  <c r="G757" i="6"/>
  <c r="H757" i="6"/>
  <c r="I757" i="6"/>
  <c r="C758" i="6"/>
  <c r="D758" i="6"/>
  <c r="E758" i="6"/>
  <c r="F758" i="6"/>
  <c r="G758" i="6"/>
  <c r="H758" i="6"/>
  <c r="I758" i="6"/>
  <c r="X758" i="6" s="1"/>
  <c r="C759" i="6"/>
  <c r="D759" i="6"/>
  <c r="E759" i="6"/>
  <c r="F759" i="6"/>
  <c r="G759" i="6"/>
  <c r="H759" i="6"/>
  <c r="I759" i="6"/>
  <c r="X759" i="6" s="1"/>
  <c r="C760" i="6"/>
  <c r="D760" i="6"/>
  <c r="E760" i="6"/>
  <c r="F760" i="6"/>
  <c r="G760" i="6"/>
  <c r="H760" i="6"/>
  <c r="I760" i="6"/>
  <c r="X760" i="6" s="1"/>
  <c r="C761" i="6"/>
  <c r="D761" i="6"/>
  <c r="E761" i="6"/>
  <c r="F761" i="6"/>
  <c r="G761" i="6"/>
  <c r="H761" i="6"/>
  <c r="I761" i="6"/>
  <c r="X761" i="6" s="1"/>
  <c r="C762" i="6"/>
  <c r="D762" i="6"/>
  <c r="E762" i="6"/>
  <c r="F762" i="6"/>
  <c r="G762" i="6"/>
  <c r="H762" i="6"/>
  <c r="I762" i="6"/>
  <c r="X762" i="6" s="1"/>
  <c r="C763" i="6"/>
  <c r="D763" i="6"/>
  <c r="E763" i="6"/>
  <c r="F763" i="6"/>
  <c r="G763" i="6"/>
  <c r="H763" i="6"/>
  <c r="I763" i="6"/>
  <c r="X763" i="6" s="1"/>
  <c r="C764" i="6"/>
  <c r="D764" i="6"/>
  <c r="E764" i="6"/>
  <c r="F764" i="6"/>
  <c r="G764" i="6"/>
  <c r="V764" i="6" s="1"/>
  <c r="H764" i="6"/>
  <c r="W764" i="6" s="1"/>
  <c r="I764" i="6"/>
  <c r="C765" i="6"/>
  <c r="D765" i="6"/>
  <c r="E765" i="6"/>
  <c r="F765" i="6"/>
  <c r="G765" i="6"/>
  <c r="H765" i="6"/>
  <c r="I765" i="6"/>
  <c r="X765" i="6" s="1"/>
  <c r="C766" i="6"/>
  <c r="D766" i="6"/>
  <c r="E766" i="6"/>
  <c r="F766" i="6"/>
  <c r="G766" i="6"/>
  <c r="H766" i="6"/>
  <c r="I766" i="6"/>
  <c r="X766" i="6" s="1"/>
  <c r="C767" i="6"/>
  <c r="D767" i="6"/>
  <c r="E767" i="6"/>
  <c r="F767" i="6"/>
  <c r="G767" i="6"/>
  <c r="H767" i="6"/>
  <c r="I767" i="6"/>
  <c r="X767" i="6" s="1"/>
  <c r="C768" i="6"/>
  <c r="D768" i="6"/>
  <c r="E768" i="6"/>
  <c r="F768" i="6"/>
  <c r="G768" i="6"/>
  <c r="H768" i="6"/>
  <c r="I768" i="6"/>
  <c r="X768" i="6" s="1"/>
  <c r="C769" i="6"/>
  <c r="D769" i="6"/>
  <c r="E769" i="6"/>
  <c r="F769" i="6"/>
  <c r="G769" i="6"/>
  <c r="H769" i="6"/>
  <c r="I769" i="6"/>
  <c r="X769" i="6" s="1"/>
  <c r="C770" i="6"/>
  <c r="D770" i="6"/>
  <c r="E770" i="6"/>
  <c r="F770" i="6"/>
  <c r="G770" i="6"/>
  <c r="V770" i="6" s="1"/>
  <c r="H770" i="6"/>
  <c r="I770" i="6"/>
  <c r="C771" i="6"/>
  <c r="D771" i="6"/>
  <c r="E771" i="6"/>
  <c r="F771" i="6"/>
  <c r="G771" i="6"/>
  <c r="H771" i="6"/>
  <c r="I771" i="6"/>
  <c r="X771" i="6" s="1"/>
  <c r="C772" i="6"/>
  <c r="D772" i="6"/>
  <c r="E772" i="6"/>
  <c r="F772" i="6"/>
  <c r="G772" i="6"/>
  <c r="H772" i="6"/>
  <c r="I772" i="6"/>
  <c r="X772" i="6" s="1"/>
  <c r="C773" i="6"/>
  <c r="D773" i="6"/>
  <c r="E773" i="6"/>
  <c r="F773" i="6"/>
  <c r="G773" i="6"/>
  <c r="H773" i="6"/>
  <c r="I773" i="6"/>
  <c r="X773" i="6" s="1"/>
  <c r="C774" i="6"/>
  <c r="D774" i="6"/>
  <c r="E774" i="6"/>
  <c r="F774" i="6"/>
  <c r="G774" i="6"/>
  <c r="V774" i="6" s="1"/>
  <c r="H774" i="6"/>
  <c r="W774" i="6" s="1"/>
  <c r="I774" i="6"/>
  <c r="C775" i="6"/>
  <c r="D775" i="6"/>
  <c r="E775" i="6"/>
  <c r="F775" i="6"/>
  <c r="G775" i="6"/>
  <c r="H775" i="6"/>
  <c r="I775" i="6"/>
  <c r="C776" i="6"/>
  <c r="D776" i="6"/>
  <c r="E776" i="6"/>
  <c r="F776" i="6"/>
  <c r="G776" i="6"/>
  <c r="H776" i="6"/>
  <c r="I776" i="6"/>
  <c r="X776" i="6" s="1"/>
  <c r="C777" i="6"/>
  <c r="D777" i="6"/>
  <c r="E777" i="6"/>
  <c r="F777" i="6"/>
  <c r="G777" i="6"/>
  <c r="H777" i="6"/>
  <c r="I777" i="6"/>
  <c r="X777" i="6" s="1"/>
  <c r="C778" i="6"/>
  <c r="D778" i="6"/>
  <c r="E778" i="6"/>
  <c r="F778" i="6"/>
  <c r="G778" i="6"/>
  <c r="H778" i="6"/>
  <c r="I778" i="6"/>
  <c r="X778" i="6" s="1"/>
  <c r="C779" i="6"/>
  <c r="D779" i="6"/>
  <c r="E779" i="6"/>
  <c r="F779" i="6"/>
  <c r="G779" i="6"/>
  <c r="H779" i="6"/>
  <c r="I779" i="6"/>
  <c r="X779" i="6" s="1"/>
  <c r="C780" i="6"/>
  <c r="D780" i="6"/>
  <c r="E780" i="6"/>
  <c r="F780" i="6"/>
  <c r="G780" i="6"/>
  <c r="H780" i="6"/>
  <c r="I780" i="6"/>
  <c r="X780" i="6" s="1"/>
  <c r="C781" i="6"/>
  <c r="D781" i="6"/>
  <c r="E781" i="6"/>
  <c r="F781" i="6"/>
  <c r="G781" i="6"/>
  <c r="V781" i="6" s="1"/>
  <c r="H781" i="6"/>
  <c r="W781" i="6" s="1"/>
  <c r="I781" i="6"/>
  <c r="C782" i="6"/>
  <c r="D782" i="6"/>
  <c r="E782" i="6"/>
  <c r="F782" i="6"/>
  <c r="G782" i="6"/>
  <c r="H782" i="6"/>
  <c r="I782" i="6"/>
  <c r="X782" i="6" s="1"/>
  <c r="C783" i="6"/>
  <c r="D783" i="6"/>
  <c r="E783" i="6"/>
  <c r="F783" i="6"/>
  <c r="G783" i="6"/>
  <c r="H783" i="6"/>
  <c r="I783" i="6"/>
  <c r="X783" i="6" s="1"/>
  <c r="C784" i="6"/>
  <c r="D784" i="6"/>
  <c r="E784" i="6"/>
  <c r="F784" i="6"/>
  <c r="G784" i="6"/>
  <c r="H784" i="6"/>
  <c r="I784" i="6"/>
  <c r="X784" i="6" s="1"/>
  <c r="C785" i="6"/>
  <c r="D785" i="6"/>
  <c r="E785" i="6"/>
  <c r="F785" i="6"/>
  <c r="G785" i="6"/>
  <c r="H785" i="6"/>
  <c r="I785" i="6"/>
  <c r="X785" i="6" s="1"/>
  <c r="C786" i="6"/>
  <c r="D786" i="6"/>
  <c r="E786" i="6"/>
  <c r="F786" i="6"/>
  <c r="G786" i="6"/>
  <c r="H786" i="6"/>
  <c r="I786" i="6"/>
  <c r="X786" i="6" s="1"/>
  <c r="C787" i="6"/>
  <c r="D787" i="6"/>
  <c r="E787" i="6"/>
  <c r="F787" i="6"/>
  <c r="G787" i="6"/>
  <c r="H787" i="6"/>
  <c r="I787" i="6"/>
  <c r="X787" i="6" s="1"/>
  <c r="C788" i="6"/>
  <c r="D788" i="6"/>
  <c r="E788" i="6"/>
  <c r="F788" i="6"/>
  <c r="G788" i="6"/>
  <c r="V788" i="6" s="1"/>
  <c r="H788" i="6"/>
  <c r="W788" i="6" s="1"/>
  <c r="I788" i="6"/>
  <c r="C789" i="6"/>
  <c r="D789" i="6"/>
  <c r="E789" i="6"/>
  <c r="F789" i="6"/>
  <c r="G789" i="6"/>
  <c r="H789" i="6"/>
  <c r="I789" i="6"/>
  <c r="X789" i="6" s="1"/>
  <c r="C790" i="6"/>
  <c r="D790" i="6"/>
  <c r="E790" i="6"/>
  <c r="F790" i="6"/>
  <c r="G790" i="6"/>
  <c r="H790" i="6"/>
  <c r="I790" i="6"/>
  <c r="X790" i="6" s="1"/>
  <c r="C791" i="6"/>
  <c r="D791" i="6"/>
  <c r="E791" i="6"/>
  <c r="F791" i="6"/>
  <c r="G791" i="6"/>
  <c r="H791" i="6"/>
  <c r="I791" i="6"/>
  <c r="X791" i="6" s="1"/>
  <c r="C792" i="6"/>
  <c r="D792" i="6"/>
  <c r="E792" i="6"/>
  <c r="F792" i="6"/>
  <c r="G792" i="6"/>
  <c r="V792" i="6" s="1"/>
  <c r="H792" i="6"/>
  <c r="I792" i="6"/>
  <c r="C793" i="6"/>
  <c r="D793" i="6"/>
  <c r="E793" i="6"/>
  <c r="F793" i="6"/>
  <c r="G793" i="6"/>
  <c r="H793" i="6"/>
  <c r="I793" i="6"/>
  <c r="X793" i="6" s="1"/>
  <c r="C794" i="6"/>
  <c r="D794" i="6"/>
  <c r="E794" i="6"/>
  <c r="F794" i="6"/>
  <c r="G794" i="6"/>
  <c r="H794" i="6"/>
  <c r="I794" i="6"/>
  <c r="C795" i="6"/>
  <c r="D795" i="6"/>
  <c r="E795" i="6"/>
  <c r="F795" i="6"/>
  <c r="G795" i="6"/>
  <c r="H795" i="6"/>
  <c r="I795" i="6"/>
  <c r="X795" i="6" s="1"/>
  <c r="C796" i="6"/>
  <c r="D796" i="6"/>
  <c r="E796" i="6"/>
  <c r="F796" i="6"/>
  <c r="G796" i="6"/>
  <c r="V796" i="6" s="1"/>
  <c r="H796" i="6"/>
  <c r="I796" i="6"/>
  <c r="C797" i="6"/>
  <c r="D797" i="6"/>
  <c r="E797" i="6"/>
  <c r="F797" i="6"/>
  <c r="G797" i="6"/>
  <c r="H797" i="6"/>
  <c r="I797" i="6"/>
  <c r="X797" i="6" s="1"/>
  <c r="C798" i="6"/>
  <c r="D798" i="6"/>
  <c r="E798" i="6"/>
  <c r="F798" i="6"/>
  <c r="G798" i="6"/>
  <c r="V798" i="6" s="1"/>
  <c r="H798" i="6"/>
  <c r="W798" i="6" s="1"/>
  <c r="I798" i="6"/>
  <c r="C799" i="6"/>
  <c r="D799" i="6"/>
  <c r="E799" i="6"/>
  <c r="F799" i="6"/>
  <c r="G799" i="6"/>
  <c r="V799" i="6" s="1"/>
  <c r="H799" i="6"/>
  <c r="I799" i="6"/>
  <c r="C800" i="6"/>
  <c r="D800" i="6"/>
  <c r="E800" i="6"/>
  <c r="F800" i="6"/>
  <c r="G800" i="6"/>
  <c r="H800" i="6"/>
  <c r="I800" i="6"/>
  <c r="X800" i="6" s="1"/>
  <c r="C801" i="6"/>
  <c r="D801" i="6"/>
  <c r="E801" i="6"/>
  <c r="F801" i="6"/>
  <c r="G801" i="6"/>
  <c r="H801" i="6"/>
  <c r="I801" i="6"/>
  <c r="X801" i="6" s="1"/>
  <c r="C802" i="6"/>
  <c r="D802" i="6"/>
  <c r="E802" i="6"/>
  <c r="F802" i="6"/>
  <c r="G802" i="6"/>
  <c r="H802" i="6"/>
  <c r="I802" i="6"/>
  <c r="C803" i="6"/>
  <c r="D803" i="6"/>
  <c r="E803" i="6"/>
  <c r="F803" i="6"/>
  <c r="G803" i="6"/>
  <c r="H803" i="6"/>
  <c r="I803" i="6"/>
  <c r="X803" i="6" s="1"/>
  <c r="C804" i="6"/>
  <c r="D804" i="6"/>
  <c r="E804" i="6"/>
  <c r="F804" i="6"/>
  <c r="G804" i="6"/>
  <c r="H804" i="6"/>
  <c r="I804" i="6"/>
  <c r="X804" i="6" s="1"/>
  <c r="C805" i="6"/>
  <c r="D805" i="6"/>
  <c r="E805" i="6"/>
  <c r="F805" i="6"/>
  <c r="G805" i="6"/>
  <c r="V805" i="6" s="1"/>
  <c r="H805" i="6"/>
  <c r="I805" i="6"/>
  <c r="C806" i="6"/>
  <c r="D806" i="6"/>
  <c r="E806" i="6"/>
  <c r="F806" i="6"/>
  <c r="G806" i="6"/>
  <c r="H806" i="6"/>
  <c r="I806" i="6"/>
  <c r="X806" i="6" s="1"/>
  <c r="C807" i="6"/>
  <c r="D807" i="6"/>
  <c r="E807" i="6"/>
  <c r="F807" i="6"/>
  <c r="G807" i="6"/>
  <c r="H807" i="6"/>
  <c r="I807" i="6"/>
  <c r="X807" i="6" s="1"/>
  <c r="C808" i="6"/>
  <c r="D808" i="6"/>
  <c r="E808" i="6"/>
  <c r="F808" i="6"/>
  <c r="G808" i="6"/>
  <c r="V808" i="6" s="1"/>
  <c r="H808" i="6"/>
  <c r="W808" i="6" s="1"/>
  <c r="I808" i="6"/>
  <c r="C809" i="6"/>
  <c r="D809" i="6"/>
  <c r="E809" i="6"/>
  <c r="F809" i="6"/>
  <c r="G809" i="6"/>
  <c r="V809" i="6" s="1"/>
  <c r="H809" i="6"/>
  <c r="I809" i="6"/>
  <c r="C810" i="6"/>
  <c r="D810" i="6"/>
  <c r="E810" i="6"/>
  <c r="F810" i="6"/>
  <c r="G810" i="6"/>
  <c r="H810" i="6"/>
  <c r="I810" i="6"/>
  <c r="X810" i="6" s="1"/>
  <c r="C811" i="6"/>
  <c r="D811" i="6"/>
  <c r="E811" i="6"/>
  <c r="F811" i="6"/>
  <c r="G811" i="6"/>
  <c r="V811" i="6" s="1"/>
  <c r="H811" i="6"/>
  <c r="I811" i="6"/>
  <c r="C812" i="6"/>
  <c r="D812" i="6"/>
  <c r="E812" i="6"/>
  <c r="F812" i="6"/>
  <c r="G812" i="6"/>
  <c r="H812" i="6"/>
  <c r="I812" i="6"/>
  <c r="X812" i="6" s="1"/>
  <c r="C813" i="6"/>
  <c r="D813" i="6"/>
  <c r="E813" i="6"/>
  <c r="F813" i="6"/>
  <c r="G813" i="6"/>
  <c r="V813" i="6" s="1"/>
  <c r="H813" i="6"/>
  <c r="I813" i="6"/>
  <c r="C814" i="6"/>
  <c r="D814" i="6"/>
  <c r="E814" i="6"/>
  <c r="F814" i="6"/>
  <c r="G814" i="6"/>
  <c r="H814" i="6"/>
  <c r="I814" i="6"/>
  <c r="X814" i="6" s="1"/>
  <c r="C815" i="6"/>
  <c r="D815" i="6"/>
  <c r="E815" i="6"/>
  <c r="F815" i="6"/>
  <c r="G815" i="6"/>
  <c r="H815" i="6"/>
  <c r="I815" i="6"/>
  <c r="X815" i="6" s="1"/>
  <c r="C816" i="6"/>
  <c r="D816" i="6"/>
  <c r="E816" i="6"/>
  <c r="F816" i="6"/>
  <c r="G816" i="6"/>
  <c r="H816" i="6"/>
  <c r="I816" i="6"/>
  <c r="X816" i="6" s="1"/>
  <c r="C817" i="6"/>
  <c r="D817" i="6"/>
  <c r="E817" i="6"/>
  <c r="F817" i="6"/>
  <c r="G817" i="6"/>
  <c r="H817" i="6"/>
  <c r="I817" i="6"/>
  <c r="X817" i="6" s="1"/>
  <c r="C818" i="6"/>
  <c r="D818" i="6"/>
  <c r="E818" i="6"/>
  <c r="F818" i="6"/>
  <c r="G818" i="6"/>
  <c r="V818" i="6" s="1"/>
  <c r="H818" i="6"/>
  <c r="W818" i="6" s="1"/>
  <c r="I818" i="6"/>
  <c r="C819" i="6"/>
  <c r="D819" i="6"/>
  <c r="E819" i="6"/>
  <c r="F819" i="6"/>
  <c r="G819" i="6"/>
  <c r="H819" i="6"/>
  <c r="W819" i="6" s="1"/>
  <c r="I819" i="6"/>
  <c r="C820" i="6"/>
  <c r="D820" i="6"/>
  <c r="E820" i="6"/>
  <c r="F820" i="6"/>
  <c r="G820" i="6"/>
  <c r="H820" i="6"/>
  <c r="I820" i="6"/>
  <c r="C821" i="6"/>
  <c r="D821" i="6"/>
  <c r="E821" i="6"/>
  <c r="F821" i="6"/>
  <c r="G821" i="6"/>
  <c r="H821" i="6"/>
  <c r="I821" i="6"/>
  <c r="X821" i="6" s="1"/>
  <c r="C822" i="6"/>
  <c r="D822" i="6"/>
  <c r="E822" i="6"/>
  <c r="F822" i="6"/>
  <c r="G822" i="6"/>
  <c r="H822" i="6"/>
  <c r="I822" i="6"/>
  <c r="X822" i="6" s="1"/>
  <c r="C823" i="6"/>
  <c r="D823" i="6"/>
  <c r="E823" i="6"/>
  <c r="F823" i="6"/>
  <c r="G823" i="6"/>
  <c r="H823" i="6"/>
  <c r="I823" i="6"/>
  <c r="X823" i="6" s="1"/>
  <c r="C824" i="6"/>
  <c r="D824" i="6"/>
  <c r="E824" i="6"/>
  <c r="F824" i="6"/>
  <c r="G824" i="6"/>
  <c r="H824" i="6"/>
  <c r="I824" i="6"/>
  <c r="X824" i="6" s="1"/>
  <c r="C825" i="6"/>
  <c r="D825" i="6"/>
  <c r="E825" i="6"/>
  <c r="F825" i="6"/>
  <c r="G825" i="6"/>
  <c r="V825" i="6" s="1"/>
  <c r="H825" i="6"/>
  <c r="I825" i="6"/>
  <c r="C826" i="6"/>
  <c r="D826" i="6"/>
  <c r="E826" i="6"/>
  <c r="F826" i="6"/>
  <c r="G826" i="6"/>
  <c r="H826" i="6"/>
  <c r="I826" i="6"/>
  <c r="X826" i="6" s="1"/>
  <c r="C827" i="6"/>
  <c r="D827" i="6"/>
  <c r="E827" i="6"/>
  <c r="F827" i="6"/>
  <c r="G827" i="6"/>
  <c r="H827" i="6"/>
  <c r="I827" i="6"/>
  <c r="X827" i="6" s="1"/>
  <c r="C828" i="6"/>
  <c r="D828" i="6"/>
  <c r="E828" i="6"/>
  <c r="F828" i="6"/>
  <c r="G828" i="6"/>
  <c r="V828" i="6" s="1"/>
  <c r="H828" i="6"/>
  <c r="I828" i="6"/>
  <c r="C829" i="6"/>
  <c r="D829" i="6"/>
  <c r="E829" i="6"/>
  <c r="F829" i="6"/>
  <c r="G829" i="6"/>
  <c r="V829" i="6" s="1"/>
  <c r="H829" i="6"/>
  <c r="I829" i="6"/>
  <c r="C830" i="6"/>
  <c r="D830" i="6"/>
  <c r="E830" i="6"/>
  <c r="F830" i="6"/>
  <c r="G830" i="6"/>
  <c r="H830" i="6"/>
  <c r="I830" i="6"/>
  <c r="X830" i="6" s="1"/>
  <c r="C831" i="6"/>
  <c r="D831" i="6"/>
  <c r="E831" i="6"/>
  <c r="F831" i="6"/>
  <c r="G831" i="6"/>
  <c r="V831" i="6" s="1"/>
  <c r="H831" i="6"/>
  <c r="W831" i="6" s="1"/>
  <c r="I831" i="6"/>
  <c r="C832" i="6"/>
  <c r="D832" i="6"/>
  <c r="E832" i="6"/>
  <c r="F832" i="6"/>
  <c r="G832" i="6"/>
  <c r="H832" i="6"/>
  <c r="I832" i="6"/>
  <c r="X832" i="6" s="1"/>
  <c r="C833" i="6"/>
  <c r="D833" i="6"/>
  <c r="E833" i="6"/>
  <c r="F833" i="6"/>
  <c r="G833" i="6"/>
  <c r="H833" i="6"/>
  <c r="I833" i="6"/>
  <c r="X833" i="6" s="1"/>
  <c r="C834" i="6"/>
  <c r="D834" i="6"/>
  <c r="E834" i="6"/>
  <c r="F834" i="6"/>
  <c r="G834" i="6"/>
  <c r="H834" i="6"/>
  <c r="I834" i="6"/>
  <c r="X834" i="6" s="1"/>
  <c r="C835" i="6"/>
  <c r="D835" i="6"/>
  <c r="E835" i="6"/>
  <c r="F835" i="6"/>
  <c r="G835" i="6"/>
  <c r="H835" i="6"/>
  <c r="I835" i="6"/>
  <c r="X835" i="6" s="1"/>
  <c r="C836" i="6"/>
  <c r="D836" i="6"/>
  <c r="E836" i="6"/>
  <c r="F836" i="6"/>
  <c r="G836" i="6"/>
  <c r="H836" i="6"/>
  <c r="I836" i="6"/>
  <c r="X836" i="6" s="1"/>
  <c r="C837" i="6"/>
  <c r="D837" i="6"/>
  <c r="E837" i="6"/>
  <c r="F837" i="6"/>
  <c r="G837" i="6"/>
  <c r="H837" i="6"/>
  <c r="I837" i="6"/>
  <c r="X837" i="6" s="1"/>
  <c r="C838" i="6"/>
  <c r="D838" i="6"/>
  <c r="E838" i="6"/>
  <c r="F838" i="6"/>
  <c r="G838" i="6"/>
  <c r="H838" i="6"/>
  <c r="I838" i="6"/>
  <c r="X838" i="6" s="1"/>
  <c r="C839" i="6"/>
  <c r="D839" i="6"/>
  <c r="E839" i="6"/>
  <c r="F839" i="6"/>
  <c r="G839" i="6"/>
  <c r="V839" i="6" s="1"/>
  <c r="H839" i="6"/>
  <c r="W839" i="6" s="1"/>
  <c r="I839" i="6"/>
  <c r="C840" i="6"/>
  <c r="D840" i="6"/>
  <c r="E840" i="6"/>
  <c r="F840" i="6"/>
  <c r="G840" i="6"/>
  <c r="H840" i="6"/>
  <c r="I840" i="6"/>
  <c r="X840" i="6" s="1"/>
  <c r="C841" i="6"/>
  <c r="D841" i="6"/>
  <c r="E841" i="6"/>
  <c r="F841" i="6"/>
  <c r="G841" i="6"/>
  <c r="H841" i="6"/>
  <c r="I841" i="6"/>
  <c r="X841" i="6" s="1"/>
  <c r="C842" i="6"/>
  <c r="D842" i="6"/>
  <c r="E842" i="6"/>
  <c r="F842" i="6"/>
  <c r="G842" i="6"/>
  <c r="H842" i="6"/>
  <c r="I842" i="6"/>
  <c r="C843" i="6"/>
  <c r="D843" i="6"/>
  <c r="E843" i="6"/>
  <c r="F843" i="6"/>
  <c r="G843" i="6"/>
  <c r="H843" i="6"/>
  <c r="I843" i="6"/>
  <c r="X843" i="6" s="1"/>
  <c r="C844" i="6"/>
  <c r="D844" i="6"/>
  <c r="E844" i="6"/>
  <c r="F844" i="6"/>
  <c r="G844" i="6"/>
  <c r="H844" i="6"/>
  <c r="I844" i="6"/>
  <c r="X844" i="6" s="1"/>
  <c r="C845" i="6"/>
  <c r="D845" i="6"/>
  <c r="E845" i="6"/>
  <c r="F845" i="6"/>
  <c r="G845" i="6"/>
  <c r="H845" i="6"/>
  <c r="I845" i="6"/>
  <c r="X845" i="6" s="1"/>
  <c r="C846" i="6"/>
  <c r="D846" i="6"/>
  <c r="E846" i="6"/>
  <c r="F846" i="6"/>
  <c r="G846" i="6"/>
  <c r="H846" i="6"/>
  <c r="I846" i="6"/>
  <c r="X846" i="6" s="1"/>
  <c r="C847" i="6"/>
  <c r="D847" i="6"/>
  <c r="E847" i="6"/>
  <c r="F847" i="6"/>
  <c r="G847" i="6"/>
  <c r="V847" i="6" s="1"/>
  <c r="H847" i="6"/>
  <c r="W847" i="6" s="1"/>
  <c r="I847" i="6"/>
  <c r="C848" i="6"/>
  <c r="D848" i="6"/>
  <c r="E848" i="6"/>
  <c r="F848" i="6"/>
  <c r="G848" i="6"/>
  <c r="H848" i="6"/>
  <c r="I848" i="6"/>
  <c r="C849" i="6"/>
  <c r="D849" i="6"/>
  <c r="E849" i="6"/>
  <c r="F849" i="6"/>
  <c r="G849" i="6"/>
  <c r="H849" i="6"/>
  <c r="I849" i="6"/>
  <c r="X849" i="6" s="1"/>
  <c r="C850" i="6"/>
  <c r="D850" i="6"/>
  <c r="E850" i="6"/>
  <c r="F850" i="6"/>
  <c r="G850" i="6"/>
  <c r="H850" i="6"/>
  <c r="I850" i="6"/>
  <c r="X850" i="6" s="1"/>
  <c r="C851" i="6"/>
  <c r="D851" i="6"/>
  <c r="E851" i="6"/>
  <c r="F851" i="6"/>
  <c r="G851" i="6"/>
  <c r="H851" i="6"/>
  <c r="W851" i="6" s="1"/>
  <c r="I851" i="6"/>
  <c r="C852" i="6"/>
  <c r="D852" i="6"/>
  <c r="E852" i="6"/>
  <c r="F852" i="6"/>
  <c r="G852" i="6"/>
  <c r="H852" i="6"/>
  <c r="I852" i="6"/>
  <c r="X852" i="6" s="1"/>
  <c r="C853" i="6"/>
  <c r="D853" i="6"/>
  <c r="E853" i="6"/>
  <c r="F853" i="6"/>
  <c r="G853" i="6"/>
  <c r="H853" i="6"/>
  <c r="I853" i="6"/>
  <c r="X853" i="6" s="1"/>
  <c r="C854" i="6"/>
  <c r="D854" i="6"/>
  <c r="E854" i="6"/>
  <c r="F854" i="6"/>
  <c r="G854" i="6"/>
  <c r="H854" i="6"/>
  <c r="I854" i="6"/>
  <c r="X854" i="6" s="1"/>
  <c r="C855" i="6"/>
  <c r="D855" i="6"/>
  <c r="E855" i="6"/>
  <c r="F855" i="6"/>
  <c r="G855" i="6"/>
  <c r="H855" i="6"/>
  <c r="I855" i="6"/>
  <c r="X855" i="6" s="1"/>
  <c r="C856" i="6"/>
  <c r="D856" i="6"/>
  <c r="E856" i="6"/>
  <c r="F856" i="6"/>
  <c r="G856" i="6"/>
  <c r="H856" i="6"/>
  <c r="I856" i="6"/>
  <c r="X856" i="6" s="1"/>
  <c r="C857" i="6"/>
  <c r="D857" i="6"/>
  <c r="E857" i="6"/>
  <c r="F857" i="6"/>
  <c r="G857" i="6"/>
  <c r="H857" i="6"/>
  <c r="I857" i="6"/>
  <c r="X857" i="6" s="1"/>
  <c r="C858" i="6"/>
  <c r="D858" i="6"/>
  <c r="E858" i="6"/>
  <c r="F858" i="6"/>
  <c r="G858" i="6"/>
  <c r="H858" i="6"/>
  <c r="W858" i="6" s="1"/>
  <c r="I858" i="6"/>
  <c r="C859" i="6"/>
  <c r="D859" i="6"/>
  <c r="E859" i="6"/>
  <c r="F859" i="6"/>
  <c r="G859" i="6"/>
  <c r="V859" i="6" s="1"/>
  <c r="H859" i="6"/>
  <c r="I859" i="6"/>
  <c r="C860" i="6"/>
  <c r="D860" i="6"/>
  <c r="E860" i="6"/>
  <c r="F860" i="6"/>
  <c r="G860" i="6"/>
  <c r="H860" i="6"/>
  <c r="I860" i="6"/>
  <c r="X860" i="6" s="1"/>
  <c r="C861" i="6"/>
  <c r="D861" i="6"/>
  <c r="E861" i="6"/>
  <c r="F861" i="6"/>
  <c r="G861" i="6"/>
  <c r="H861" i="6"/>
  <c r="I861" i="6"/>
  <c r="X861" i="6" s="1"/>
  <c r="C862" i="6"/>
  <c r="D862" i="6"/>
  <c r="E862" i="6"/>
  <c r="F862" i="6"/>
  <c r="G862" i="6"/>
  <c r="H862" i="6"/>
  <c r="I862" i="6"/>
  <c r="X862" i="6" s="1"/>
  <c r="C863" i="6"/>
  <c r="D863" i="6"/>
  <c r="E863" i="6"/>
  <c r="F863" i="6"/>
  <c r="G863" i="6"/>
  <c r="V863" i="6" s="1"/>
  <c r="H863" i="6"/>
  <c r="I863" i="6"/>
  <c r="C864" i="6"/>
  <c r="D864" i="6"/>
  <c r="E864" i="6"/>
  <c r="F864" i="6"/>
  <c r="G864" i="6"/>
  <c r="V864" i="6" s="1"/>
  <c r="H864" i="6"/>
  <c r="I864" i="6"/>
  <c r="C865" i="6"/>
  <c r="D865" i="6"/>
  <c r="E865" i="6"/>
  <c r="F865" i="6"/>
  <c r="G865" i="6"/>
  <c r="H865" i="6"/>
  <c r="I865" i="6"/>
  <c r="C866" i="6"/>
  <c r="D866" i="6"/>
  <c r="E866" i="6"/>
  <c r="F866" i="6"/>
  <c r="G866" i="6"/>
  <c r="H866" i="6"/>
  <c r="I866" i="6"/>
  <c r="X866" i="6" s="1"/>
  <c r="C867" i="6"/>
  <c r="D867" i="6"/>
  <c r="E867" i="6"/>
  <c r="F867" i="6"/>
  <c r="G867" i="6"/>
  <c r="H867" i="6"/>
  <c r="I867" i="6"/>
  <c r="X867" i="6" s="1"/>
  <c r="C868" i="6"/>
  <c r="D868" i="6"/>
  <c r="E868" i="6"/>
  <c r="F868" i="6"/>
  <c r="G868" i="6"/>
  <c r="H868" i="6"/>
  <c r="I868" i="6"/>
  <c r="X868" i="6" s="1"/>
  <c r="C869" i="6"/>
  <c r="D869" i="6"/>
  <c r="E869" i="6"/>
  <c r="F869" i="6"/>
  <c r="G869" i="6"/>
  <c r="V869" i="6" s="1"/>
  <c r="H869" i="6"/>
  <c r="W869" i="6" s="1"/>
  <c r="I869" i="6"/>
  <c r="C870" i="6"/>
  <c r="D870" i="6"/>
  <c r="E870" i="6"/>
  <c r="F870" i="6"/>
  <c r="G870" i="6"/>
  <c r="H870" i="6"/>
  <c r="I870" i="6"/>
  <c r="X870" i="6" s="1"/>
  <c r="C871" i="6"/>
  <c r="D871" i="6"/>
  <c r="E871" i="6"/>
  <c r="F871" i="6"/>
  <c r="G871" i="6"/>
  <c r="H871" i="6"/>
  <c r="I871" i="6"/>
  <c r="X871" i="6" s="1"/>
  <c r="C872" i="6"/>
  <c r="D872" i="6"/>
  <c r="E872" i="6"/>
  <c r="F872" i="6"/>
  <c r="G872" i="6"/>
  <c r="H872" i="6"/>
  <c r="I872" i="6"/>
  <c r="X872" i="6" s="1"/>
  <c r="C873" i="6"/>
  <c r="D873" i="6"/>
  <c r="E873" i="6"/>
  <c r="F873" i="6"/>
  <c r="G873" i="6"/>
  <c r="H873" i="6"/>
  <c r="I873" i="6"/>
  <c r="X873" i="6" s="1"/>
  <c r="C874" i="6"/>
  <c r="D874" i="6"/>
  <c r="E874" i="6"/>
  <c r="F874" i="6"/>
  <c r="G874" i="6"/>
  <c r="H874" i="6"/>
  <c r="I874" i="6"/>
  <c r="X874" i="6" s="1"/>
  <c r="C875" i="6"/>
  <c r="D875" i="6"/>
  <c r="E875" i="6"/>
  <c r="F875" i="6"/>
  <c r="G875" i="6"/>
  <c r="H875" i="6"/>
  <c r="I875" i="6"/>
  <c r="X875" i="6" s="1"/>
  <c r="C876" i="6"/>
  <c r="D876" i="6"/>
  <c r="E876" i="6"/>
  <c r="F876" i="6"/>
  <c r="G876" i="6"/>
  <c r="V876" i="6" s="1"/>
  <c r="H876" i="6"/>
  <c r="I876" i="6"/>
  <c r="C877" i="6"/>
  <c r="D877" i="6"/>
  <c r="E877" i="6"/>
  <c r="F877" i="6"/>
  <c r="G877" i="6"/>
  <c r="H877" i="6"/>
  <c r="I877" i="6"/>
  <c r="C878" i="6"/>
  <c r="D878" i="6"/>
  <c r="E878" i="6"/>
  <c r="F878" i="6"/>
  <c r="G878" i="6"/>
  <c r="H878" i="6"/>
  <c r="I878" i="6"/>
  <c r="C879" i="6"/>
  <c r="D879" i="6"/>
  <c r="E879" i="6"/>
  <c r="F879" i="6"/>
  <c r="G879" i="6"/>
  <c r="V879" i="6" s="1"/>
  <c r="H879" i="6"/>
  <c r="W879" i="6" s="1"/>
  <c r="I879" i="6"/>
  <c r="C880" i="6"/>
  <c r="D880" i="6"/>
  <c r="E880" i="6"/>
  <c r="F880" i="6"/>
  <c r="G880" i="6"/>
  <c r="H880" i="6"/>
  <c r="I880" i="6"/>
  <c r="C881" i="6"/>
  <c r="D881" i="6"/>
  <c r="E881" i="6"/>
  <c r="F881" i="6"/>
  <c r="G881" i="6"/>
  <c r="H881" i="6"/>
  <c r="W881" i="6" s="1"/>
  <c r="I881" i="6"/>
  <c r="C882" i="6"/>
  <c r="D882" i="6"/>
  <c r="E882" i="6"/>
  <c r="F882" i="6"/>
  <c r="G882" i="6"/>
  <c r="H882" i="6"/>
  <c r="I882" i="6"/>
  <c r="C883" i="6"/>
  <c r="D883" i="6"/>
  <c r="E883" i="6"/>
  <c r="F883" i="6"/>
  <c r="G883" i="6"/>
  <c r="H883" i="6"/>
  <c r="I883" i="6"/>
  <c r="C884" i="6"/>
  <c r="D884" i="6"/>
  <c r="E884" i="6"/>
  <c r="F884" i="6"/>
  <c r="G884" i="6"/>
  <c r="V884" i="6" s="1"/>
  <c r="H884" i="6"/>
  <c r="I884" i="6"/>
  <c r="C885" i="6"/>
  <c r="D885" i="6"/>
  <c r="E885" i="6"/>
  <c r="F885" i="6"/>
  <c r="G885" i="6"/>
  <c r="H885" i="6"/>
  <c r="I885" i="6"/>
  <c r="C886" i="6"/>
  <c r="D886" i="6"/>
  <c r="E886" i="6"/>
  <c r="F886" i="6"/>
  <c r="G886" i="6"/>
  <c r="V886" i="6" s="1"/>
  <c r="H886" i="6"/>
  <c r="I886" i="6"/>
  <c r="C887" i="6"/>
  <c r="D887" i="6"/>
  <c r="E887" i="6"/>
  <c r="F887" i="6"/>
  <c r="G887" i="6"/>
  <c r="H887" i="6"/>
  <c r="W887" i="6" s="1"/>
  <c r="I887" i="6"/>
  <c r="C888" i="6"/>
  <c r="D888" i="6"/>
  <c r="E888" i="6"/>
  <c r="F888" i="6"/>
  <c r="G888" i="6"/>
  <c r="H888" i="6"/>
  <c r="I888" i="6"/>
  <c r="C889" i="6"/>
  <c r="D889" i="6"/>
  <c r="E889" i="6"/>
  <c r="F889" i="6"/>
  <c r="G889" i="6"/>
  <c r="V889" i="6" s="1"/>
  <c r="H889" i="6"/>
  <c r="W889" i="6" s="1"/>
  <c r="I889" i="6"/>
  <c r="C890" i="6"/>
  <c r="D890" i="6"/>
  <c r="E890" i="6"/>
  <c r="F890" i="6"/>
  <c r="G890" i="6"/>
  <c r="H890" i="6"/>
  <c r="I890" i="6"/>
  <c r="C891" i="6"/>
  <c r="D891" i="6"/>
  <c r="E891" i="6"/>
  <c r="F891" i="6"/>
  <c r="G891" i="6"/>
  <c r="V891" i="6" s="1"/>
  <c r="H891" i="6"/>
  <c r="I891" i="6"/>
  <c r="C892" i="6"/>
  <c r="D892" i="6"/>
  <c r="E892" i="6"/>
  <c r="F892" i="6"/>
  <c r="G892" i="6"/>
  <c r="H892" i="6"/>
  <c r="I892" i="6"/>
  <c r="C893" i="6"/>
  <c r="D893" i="6"/>
  <c r="E893" i="6"/>
  <c r="F893" i="6"/>
  <c r="G893" i="6"/>
  <c r="H893" i="6"/>
  <c r="I893" i="6"/>
  <c r="C894" i="6"/>
  <c r="D894" i="6"/>
  <c r="E894" i="6"/>
  <c r="F894" i="6"/>
  <c r="G894" i="6"/>
  <c r="H894" i="6"/>
  <c r="I894" i="6"/>
  <c r="X894" i="6" s="1"/>
  <c r="C895" i="6"/>
  <c r="D895" i="6"/>
  <c r="E895" i="6"/>
  <c r="F895" i="6"/>
  <c r="G895" i="6"/>
  <c r="H895" i="6"/>
  <c r="W895" i="6" s="1"/>
  <c r="I895" i="6"/>
  <c r="C896" i="6"/>
  <c r="D896" i="6"/>
  <c r="E896" i="6"/>
  <c r="F896" i="6"/>
  <c r="G896" i="6"/>
  <c r="H896" i="6"/>
  <c r="I896" i="6"/>
  <c r="X896" i="6" s="1"/>
  <c r="C897" i="6"/>
  <c r="D897" i="6"/>
  <c r="E897" i="6"/>
  <c r="F897" i="6"/>
  <c r="G897" i="6"/>
  <c r="H897" i="6"/>
  <c r="W897" i="6" s="1"/>
  <c r="I897" i="6"/>
  <c r="C898" i="6"/>
  <c r="D898" i="6"/>
  <c r="E898" i="6"/>
  <c r="F898" i="6"/>
  <c r="G898" i="6"/>
  <c r="H898" i="6"/>
  <c r="I898" i="6"/>
  <c r="X898" i="6" s="1"/>
  <c r="C899" i="6"/>
  <c r="D899" i="6"/>
  <c r="E899" i="6"/>
  <c r="F899" i="6"/>
  <c r="G899" i="6"/>
  <c r="V899" i="6" s="1"/>
  <c r="H899" i="6"/>
  <c r="I899" i="6"/>
  <c r="C900" i="6"/>
  <c r="D900" i="6"/>
  <c r="E900" i="6"/>
  <c r="F900" i="6"/>
  <c r="G900" i="6"/>
  <c r="H900" i="6"/>
  <c r="I900" i="6"/>
  <c r="X900" i="6" s="1"/>
  <c r="C901" i="6"/>
  <c r="D901" i="6"/>
  <c r="E901" i="6"/>
  <c r="F901" i="6"/>
  <c r="G901" i="6"/>
  <c r="V901" i="6" s="1"/>
  <c r="H901" i="6"/>
  <c r="W901" i="6" s="1"/>
  <c r="I901" i="6"/>
  <c r="C902" i="6"/>
  <c r="D902" i="6"/>
  <c r="E902" i="6"/>
  <c r="F902" i="6"/>
  <c r="G902" i="6"/>
  <c r="V902" i="6" s="1"/>
  <c r="H902" i="6"/>
  <c r="I902" i="6"/>
  <c r="C903" i="6"/>
  <c r="D903" i="6"/>
  <c r="E903" i="6"/>
  <c r="F903" i="6"/>
  <c r="G903" i="6"/>
  <c r="H903" i="6"/>
  <c r="W903" i="6" s="1"/>
  <c r="I903" i="6"/>
  <c r="C904" i="6"/>
  <c r="D904" i="6"/>
  <c r="E904" i="6"/>
  <c r="F904" i="6"/>
  <c r="G904" i="6"/>
  <c r="H904" i="6"/>
  <c r="W904" i="6" s="1"/>
  <c r="I904" i="6"/>
  <c r="C905" i="6"/>
  <c r="D905" i="6"/>
  <c r="E905" i="6"/>
  <c r="F905" i="6"/>
  <c r="G905" i="6"/>
  <c r="H905" i="6"/>
  <c r="I905" i="6"/>
  <c r="X905" i="6" s="1"/>
  <c r="C906" i="6"/>
  <c r="D906" i="6"/>
  <c r="E906" i="6"/>
  <c r="F906" i="6"/>
  <c r="G906" i="6"/>
  <c r="H906" i="6"/>
  <c r="I906" i="6"/>
  <c r="C907" i="6"/>
  <c r="D907" i="6"/>
  <c r="E907" i="6"/>
  <c r="F907" i="6"/>
  <c r="G907" i="6"/>
  <c r="V907" i="6" s="1"/>
  <c r="H907" i="6"/>
  <c r="I907" i="6"/>
  <c r="C908" i="6"/>
  <c r="D908" i="6"/>
  <c r="E908" i="6"/>
  <c r="F908" i="6"/>
  <c r="G908" i="6"/>
  <c r="H908" i="6"/>
  <c r="I908" i="6"/>
  <c r="X908" i="6" s="1"/>
  <c r="C909" i="6"/>
  <c r="D909" i="6"/>
  <c r="E909" i="6"/>
  <c r="F909" i="6"/>
  <c r="G909" i="6"/>
  <c r="H909" i="6"/>
  <c r="I909" i="6"/>
  <c r="X909" i="6" s="1"/>
  <c r="C910" i="6"/>
  <c r="D910" i="6"/>
  <c r="E910" i="6"/>
  <c r="F910" i="6"/>
  <c r="G910" i="6"/>
  <c r="H910" i="6"/>
  <c r="I910" i="6"/>
  <c r="X910" i="6" s="1"/>
  <c r="C911" i="6"/>
  <c r="D911" i="6"/>
  <c r="E911" i="6"/>
  <c r="F911" i="6"/>
  <c r="G911" i="6"/>
  <c r="H911" i="6"/>
  <c r="I911" i="6"/>
  <c r="X911" i="6" s="1"/>
  <c r="C912" i="6"/>
  <c r="D912" i="6"/>
  <c r="E912" i="6"/>
  <c r="F912" i="6"/>
  <c r="G912" i="6"/>
  <c r="H912" i="6"/>
  <c r="I912" i="6"/>
  <c r="X912" i="6" s="1"/>
  <c r="C913" i="6"/>
  <c r="D913" i="6"/>
  <c r="E913" i="6"/>
  <c r="F913" i="6"/>
  <c r="G913" i="6"/>
  <c r="H913" i="6"/>
  <c r="I913" i="6"/>
  <c r="X913" i="6" s="1"/>
  <c r="C914" i="6"/>
  <c r="D914" i="6"/>
  <c r="E914" i="6"/>
  <c r="F914" i="6"/>
  <c r="G914" i="6"/>
  <c r="V914" i="6" s="1"/>
  <c r="H914" i="6"/>
  <c r="W914" i="6" s="1"/>
  <c r="I914" i="6"/>
  <c r="C915" i="6"/>
  <c r="D915" i="6"/>
  <c r="E915" i="6"/>
  <c r="F915" i="6"/>
  <c r="G915" i="6"/>
  <c r="H915" i="6"/>
  <c r="I915" i="6"/>
  <c r="X915" i="6" s="1"/>
  <c r="C916" i="6"/>
  <c r="D916" i="6"/>
  <c r="E916" i="6"/>
  <c r="F916" i="6"/>
  <c r="G916" i="6"/>
  <c r="H916" i="6"/>
  <c r="W916" i="6" s="1"/>
  <c r="I916" i="6"/>
  <c r="C917" i="6"/>
  <c r="D917" i="6"/>
  <c r="E917" i="6"/>
  <c r="F917" i="6"/>
  <c r="G917" i="6"/>
  <c r="H917" i="6"/>
  <c r="I917" i="6"/>
  <c r="X917" i="6" s="1"/>
  <c r="C918" i="6"/>
  <c r="D918" i="6"/>
  <c r="E918" i="6"/>
  <c r="F918" i="6"/>
  <c r="G918" i="6"/>
  <c r="H918" i="6"/>
  <c r="W918" i="6" s="1"/>
  <c r="I918" i="6"/>
  <c r="C919" i="6"/>
  <c r="D919" i="6"/>
  <c r="E919" i="6"/>
  <c r="F919" i="6"/>
  <c r="G919" i="6"/>
  <c r="H919" i="6"/>
  <c r="I919" i="6"/>
  <c r="X919" i="6" s="1"/>
  <c r="C920" i="6"/>
  <c r="D920" i="6"/>
  <c r="E920" i="6"/>
  <c r="F920" i="6"/>
  <c r="G920" i="6"/>
  <c r="H920" i="6"/>
  <c r="W920" i="6" s="1"/>
  <c r="I920" i="6"/>
  <c r="C921" i="6"/>
  <c r="D921" i="6"/>
  <c r="E921" i="6"/>
  <c r="F921" i="6"/>
  <c r="G921" i="6"/>
  <c r="H921" i="6"/>
  <c r="W921" i="6" s="1"/>
  <c r="I921" i="6"/>
  <c r="C922" i="6"/>
  <c r="D922" i="6"/>
  <c r="E922" i="6"/>
  <c r="F922" i="6"/>
  <c r="G922" i="6"/>
  <c r="H922" i="6"/>
  <c r="W922" i="6" s="1"/>
  <c r="I922" i="6"/>
  <c r="C923" i="6"/>
  <c r="D923" i="6"/>
  <c r="E923" i="6"/>
  <c r="F923" i="6"/>
  <c r="G923" i="6"/>
  <c r="V923" i="6" s="1"/>
  <c r="H923" i="6"/>
  <c r="I923" i="6"/>
  <c r="C924" i="6"/>
  <c r="D924" i="6"/>
  <c r="E924" i="6"/>
  <c r="F924" i="6"/>
  <c r="G924" i="6"/>
  <c r="H924" i="6"/>
  <c r="I924" i="6"/>
  <c r="X924" i="6" s="1"/>
  <c r="C925" i="6"/>
  <c r="D925" i="6"/>
  <c r="E925" i="6"/>
  <c r="F925" i="6"/>
  <c r="G925" i="6"/>
  <c r="H925" i="6"/>
  <c r="W925" i="6" s="1"/>
  <c r="I925" i="6"/>
  <c r="C926" i="6"/>
  <c r="D926" i="6"/>
  <c r="E926" i="6"/>
  <c r="F926" i="6"/>
  <c r="G926" i="6"/>
  <c r="H926" i="6"/>
  <c r="I926" i="6"/>
  <c r="X926" i="6" s="1"/>
  <c r="C927" i="6"/>
  <c r="D927" i="6"/>
  <c r="E927" i="6"/>
  <c r="F927" i="6"/>
  <c r="G927" i="6"/>
  <c r="H927" i="6"/>
  <c r="W927" i="6" s="1"/>
  <c r="I927" i="6"/>
  <c r="C928" i="6"/>
  <c r="D928" i="6"/>
  <c r="E928" i="6"/>
  <c r="F928" i="6"/>
  <c r="G928" i="6"/>
  <c r="H928" i="6"/>
  <c r="I928" i="6"/>
  <c r="X928" i="6" s="1"/>
  <c r="C929" i="6"/>
  <c r="D929" i="6"/>
  <c r="E929" i="6"/>
  <c r="F929" i="6"/>
  <c r="G929" i="6"/>
  <c r="V929" i="6" s="1"/>
  <c r="H929" i="6"/>
  <c r="W929" i="6" s="1"/>
  <c r="I929" i="6"/>
  <c r="C930" i="6"/>
  <c r="D930" i="6"/>
  <c r="E930" i="6"/>
  <c r="F930" i="6"/>
  <c r="G930" i="6"/>
  <c r="H930" i="6"/>
  <c r="I930" i="6"/>
  <c r="X930" i="6" s="1"/>
  <c r="C931" i="6"/>
  <c r="D931" i="6"/>
  <c r="E931" i="6"/>
  <c r="F931" i="6"/>
  <c r="G931" i="6"/>
  <c r="H931" i="6"/>
  <c r="I931" i="6"/>
  <c r="X931" i="6" s="1"/>
  <c r="C932" i="6"/>
  <c r="D932" i="6"/>
  <c r="E932" i="6"/>
  <c r="F932" i="6"/>
  <c r="G932" i="6"/>
  <c r="H932" i="6"/>
  <c r="I932" i="6"/>
  <c r="X932" i="6" s="1"/>
  <c r="C933" i="6"/>
  <c r="D933" i="6"/>
  <c r="E933" i="6"/>
  <c r="F933" i="6"/>
  <c r="G933" i="6"/>
  <c r="H933" i="6"/>
  <c r="I933" i="6"/>
  <c r="X933" i="6" s="1"/>
  <c r="C934" i="6"/>
  <c r="D934" i="6"/>
  <c r="E934" i="6"/>
  <c r="F934" i="6"/>
  <c r="G934" i="6"/>
  <c r="V934" i="6" s="1"/>
  <c r="H934" i="6"/>
  <c r="W934" i="6" s="1"/>
  <c r="I934" i="6"/>
  <c r="C935" i="6"/>
  <c r="D935" i="6"/>
  <c r="E935" i="6"/>
  <c r="F935" i="6"/>
  <c r="G935" i="6"/>
  <c r="H935" i="6"/>
  <c r="I935" i="6"/>
  <c r="X935" i="6" s="1"/>
  <c r="C936" i="6"/>
  <c r="D936" i="6"/>
  <c r="E936" i="6"/>
  <c r="F936" i="6"/>
  <c r="G936" i="6"/>
  <c r="H936" i="6"/>
  <c r="I936" i="6"/>
  <c r="X936" i="6" s="1"/>
  <c r="C937" i="6"/>
  <c r="D937" i="6"/>
  <c r="E937" i="6"/>
  <c r="F937" i="6"/>
  <c r="G937" i="6"/>
  <c r="H937" i="6"/>
  <c r="I937" i="6"/>
  <c r="X937" i="6" s="1"/>
  <c r="C938" i="6"/>
  <c r="D938" i="6"/>
  <c r="E938" i="6"/>
  <c r="F938" i="6"/>
  <c r="G938" i="6"/>
  <c r="H938" i="6"/>
  <c r="I938" i="6"/>
  <c r="X938" i="6" s="1"/>
  <c r="C939" i="6"/>
  <c r="D939" i="6"/>
  <c r="E939" i="6"/>
  <c r="F939" i="6"/>
  <c r="G939" i="6"/>
  <c r="H939" i="6"/>
  <c r="I939" i="6"/>
  <c r="X939" i="6" s="1"/>
  <c r="C940" i="6"/>
  <c r="R940" i="6" s="1"/>
  <c r="D940" i="6"/>
  <c r="E940" i="6"/>
  <c r="F940" i="6"/>
  <c r="G940" i="6"/>
  <c r="V940" i="6" s="1"/>
  <c r="H940" i="6"/>
  <c r="W940" i="6" s="1"/>
  <c r="I940" i="6"/>
  <c r="C941" i="6"/>
  <c r="D941" i="6"/>
  <c r="E941" i="6"/>
  <c r="F941" i="6"/>
  <c r="G941" i="6"/>
  <c r="V941" i="6" s="1"/>
  <c r="H941" i="6"/>
  <c r="I941" i="6"/>
  <c r="C942" i="6"/>
  <c r="D942" i="6"/>
  <c r="E942" i="6"/>
  <c r="F942" i="6"/>
  <c r="G942" i="6"/>
  <c r="H942" i="6"/>
  <c r="I942" i="6"/>
  <c r="X942" i="6" s="1"/>
  <c r="C943" i="6"/>
  <c r="D943" i="6"/>
  <c r="E943" i="6"/>
  <c r="F943" i="6"/>
  <c r="G943" i="6"/>
  <c r="H943" i="6"/>
  <c r="I943" i="6"/>
  <c r="X943" i="6" s="1"/>
  <c r="C944" i="6"/>
  <c r="D944" i="6"/>
  <c r="E944" i="6"/>
  <c r="F944" i="6"/>
  <c r="G944" i="6"/>
  <c r="H944" i="6"/>
  <c r="I944" i="6"/>
  <c r="X944" i="6" s="1"/>
  <c r="C945" i="6"/>
  <c r="D945" i="6"/>
  <c r="E945" i="6"/>
  <c r="F945" i="6"/>
  <c r="G945" i="6"/>
  <c r="H945" i="6"/>
  <c r="I945" i="6"/>
  <c r="X945" i="6" s="1"/>
  <c r="C946" i="6"/>
  <c r="D946" i="6"/>
  <c r="E946" i="6"/>
  <c r="F946" i="6"/>
  <c r="G946" i="6"/>
  <c r="H946" i="6"/>
  <c r="I946" i="6"/>
  <c r="X946" i="6" s="1"/>
  <c r="C947" i="6"/>
  <c r="D947" i="6"/>
  <c r="E947" i="6"/>
  <c r="F947" i="6"/>
  <c r="G947" i="6"/>
  <c r="V947" i="6" s="1"/>
  <c r="H947" i="6"/>
  <c r="W947" i="6" s="1"/>
  <c r="I947" i="6"/>
  <c r="C948" i="6"/>
  <c r="R948" i="6" s="1"/>
  <c r="D948" i="6"/>
  <c r="E948" i="6"/>
  <c r="F948" i="6"/>
  <c r="G948" i="6"/>
  <c r="H948" i="6"/>
  <c r="I948" i="6"/>
  <c r="C949" i="6"/>
  <c r="R949" i="6" s="1"/>
  <c r="D949" i="6"/>
  <c r="E949" i="6"/>
  <c r="F949" i="6"/>
  <c r="G949" i="6"/>
  <c r="H949" i="6"/>
  <c r="I949" i="6"/>
  <c r="C950" i="6"/>
  <c r="D950" i="6"/>
  <c r="E950" i="6"/>
  <c r="F950" i="6"/>
  <c r="G950" i="6"/>
  <c r="H950" i="6"/>
  <c r="I950" i="6"/>
  <c r="X950" i="6" s="1"/>
  <c r="C951" i="6"/>
  <c r="D951" i="6"/>
  <c r="E951" i="6"/>
  <c r="F951" i="6"/>
  <c r="G951" i="6"/>
  <c r="H951" i="6"/>
  <c r="I951" i="6"/>
  <c r="X951" i="6" s="1"/>
  <c r="C952" i="6"/>
  <c r="D952" i="6"/>
  <c r="E952" i="6"/>
  <c r="F952" i="6"/>
  <c r="G952" i="6"/>
  <c r="H952" i="6"/>
  <c r="I952" i="6"/>
  <c r="C953" i="6"/>
  <c r="D953" i="6"/>
  <c r="E953" i="6"/>
  <c r="F953" i="6"/>
  <c r="G953" i="6"/>
  <c r="H953" i="6"/>
  <c r="I953" i="6"/>
  <c r="X953" i="6" s="1"/>
  <c r="C954" i="6"/>
  <c r="D954" i="6"/>
  <c r="E954" i="6"/>
  <c r="F954" i="6"/>
  <c r="G954" i="6"/>
  <c r="H954" i="6"/>
  <c r="I954" i="6"/>
  <c r="X954" i="6" s="1"/>
  <c r="C955" i="6"/>
  <c r="D955" i="6"/>
  <c r="E955" i="6"/>
  <c r="F955" i="6"/>
  <c r="G955" i="6"/>
  <c r="V955" i="6" s="1"/>
  <c r="H955" i="6"/>
  <c r="W955" i="6" s="1"/>
  <c r="I955" i="6"/>
  <c r="C956" i="6"/>
  <c r="D956" i="6"/>
  <c r="E956" i="6"/>
  <c r="F956" i="6"/>
  <c r="G956" i="6"/>
  <c r="V956" i="6" s="1"/>
  <c r="H956" i="6"/>
  <c r="I956" i="6"/>
  <c r="C957" i="6"/>
  <c r="D957" i="6"/>
  <c r="E957" i="6"/>
  <c r="F957" i="6"/>
  <c r="G957" i="6"/>
  <c r="H957" i="6"/>
  <c r="I957" i="6"/>
  <c r="X957" i="6" s="1"/>
  <c r="C958" i="6"/>
  <c r="D958" i="6"/>
  <c r="E958" i="6"/>
  <c r="F958" i="6"/>
  <c r="G958" i="6"/>
  <c r="H958" i="6"/>
  <c r="I958" i="6"/>
  <c r="X958" i="6" s="1"/>
  <c r="C959" i="6"/>
  <c r="D959" i="6"/>
  <c r="E959" i="6"/>
  <c r="F959" i="6"/>
  <c r="G959" i="6"/>
  <c r="H959" i="6"/>
  <c r="I959" i="6"/>
  <c r="X959" i="6" s="1"/>
  <c r="C960" i="6"/>
  <c r="D960" i="6"/>
  <c r="E960" i="6"/>
  <c r="F960" i="6"/>
  <c r="G960" i="6"/>
  <c r="H960" i="6"/>
  <c r="I960" i="6"/>
  <c r="X960" i="6" s="1"/>
  <c r="C961" i="6"/>
  <c r="D961" i="6"/>
  <c r="E961" i="6"/>
  <c r="F961" i="6"/>
  <c r="G961" i="6"/>
  <c r="H961" i="6"/>
  <c r="I961" i="6"/>
  <c r="X961" i="6" s="1"/>
  <c r="C962" i="6"/>
  <c r="R962" i="6" s="1"/>
  <c r="D962" i="6"/>
  <c r="E962" i="6"/>
  <c r="F962" i="6"/>
  <c r="G962" i="6"/>
  <c r="H962" i="6"/>
  <c r="I962" i="6"/>
  <c r="C963" i="6"/>
  <c r="D963" i="6"/>
  <c r="E963" i="6"/>
  <c r="F963" i="6"/>
  <c r="G963" i="6"/>
  <c r="H963" i="6"/>
  <c r="I963" i="6"/>
  <c r="X963" i="6" s="1"/>
  <c r="C964" i="6"/>
  <c r="D964" i="6"/>
  <c r="E964" i="6"/>
  <c r="F964" i="6"/>
  <c r="G964" i="6"/>
  <c r="H964" i="6"/>
  <c r="I964" i="6"/>
  <c r="X964" i="6" s="1"/>
  <c r="C965" i="6"/>
  <c r="D965" i="6"/>
  <c r="E965" i="6"/>
  <c r="F965" i="6"/>
  <c r="G965" i="6"/>
  <c r="V965" i="6" s="1"/>
  <c r="H965" i="6"/>
  <c r="W965" i="6" s="1"/>
  <c r="I965" i="6"/>
  <c r="C966" i="6"/>
  <c r="D966" i="6"/>
  <c r="E966" i="6"/>
  <c r="F966" i="6"/>
  <c r="G966" i="6"/>
  <c r="H966" i="6"/>
  <c r="I966" i="6"/>
  <c r="X966" i="6" s="1"/>
  <c r="C967" i="6"/>
  <c r="D967" i="6"/>
  <c r="E967" i="6"/>
  <c r="F967" i="6"/>
  <c r="G967" i="6"/>
  <c r="H967" i="6"/>
  <c r="I967" i="6"/>
  <c r="X967" i="6" s="1"/>
  <c r="C968" i="6"/>
  <c r="D968" i="6"/>
  <c r="E968" i="6"/>
  <c r="F968" i="6"/>
  <c r="G968" i="6"/>
  <c r="H968" i="6"/>
  <c r="I968" i="6"/>
  <c r="X968" i="6" s="1"/>
  <c r="C969" i="6"/>
  <c r="D969" i="6"/>
  <c r="E969" i="6"/>
  <c r="F969" i="6"/>
  <c r="G969" i="6"/>
  <c r="H969" i="6"/>
  <c r="I969" i="6"/>
  <c r="X969" i="6" s="1"/>
  <c r="C970" i="6"/>
  <c r="D970" i="6"/>
  <c r="E970" i="6"/>
  <c r="F970" i="6"/>
  <c r="G970" i="6"/>
  <c r="H970" i="6"/>
  <c r="I970" i="6"/>
  <c r="X970" i="6" s="1"/>
  <c r="C971" i="6"/>
  <c r="D971" i="6"/>
  <c r="E971" i="6"/>
  <c r="F971" i="6"/>
  <c r="G971" i="6"/>
  <c r="H971" i="6"/>
  <c r="I971" i="6"/>
  <c r="X971" i="6" s="1"/>
  <c r="C972" i="6"/>
  <c r="D972" i="6"/>
  <c r="E972" i="6"/>
  <c r="F972" i="6"/>
  <c r="G972" i="6"/>
  <c r="H972" i="6"/>
  <c r="I972" i="6"/>
  <c r="X972" i="6" s="1"/>
  <c r="C973" i="6"/>
  <c r="D973" i="6"/>
  <c r="E973" i="6"/>
  <c r="F973" i="6"/>
  <c r="G973" i="6"/>
  <c r="H973" i="6"/>
  <c r="I973" i="6"/>
  <c r="X973" i="6" s="1"/>
  <c r="C974" i="6"/>
  <c r="D974" i="6"/>
  <c r="E974" i="6"/>
  <c r="F974" i="6"/>
  <c r="G974" i="6"/>
  <c r="H974" i="6"/>
  <c r="I974" i="6"/>
  <c r="X974" i="6" s="1"/>
  <c r="C975" i="6"/>
  <c r="D975" i="6"/>
  <c r="E975" i="6"/>
  <c r="F975" i="6"/>
  <c r="G975" i="6"/>
  <c r="H975" i="6"/>
  <c r="I975" i="6"/>
  <c r="X975" i="6" s="1"/>
  <c r="C976" i="6"/>
  <c r="D976" i="6"/>
  <c r="E976" i="6"/>
  <c r="F976" i="6"/>
  <c r="G976" i="6"/>
  <c r="H976" i="6"/>
  <c r="I976" i="6"/>
  <c r="X976" i="6" s="1"/>
  <c r="C977" i="6"/>
  <c r="D977" i="6"/>
  <c r="E977" i="6"/>
  <c r="F977" i="6"/>
  <c r="G977" i="6"/>
  <c r="H977" i="6"/>
  <c r="I977" i="6"/>
  <c r="X977" i="6" s="1"/>
  <c r="C978" i="6"/>
  <c r="D978" i="6"/>
  <c r="E978" i="6"/>
  <c r="F978" i="6"/>
  <c r="G978" i="6"/>
  <c r="H978" i="6"/>
  <c r="I978" i="6"/>
  <c r="X978" i="6" s="1"/>
  <c r="C979" i="6"/>
  <c r="D979" i="6"/>
  <c r="E979" i="6"/>
  <c r="F979" i="6"/>
  <c r="G979" i="6"/>
  <c r="V979" i="6" s="1"/>
  <c r="H979" i="6"/>
  <c r="W979" i="6" s="1"/>
  <c r="I979" i="6"/>
  <c r="C980" i="6"/>
  <c r="D980" i="6"/>
  <c r="E980" i="6"/>
  <c r="F980" i="6"/>
  <c r="G980" i="6"/>
  <c r="H980" i="6"/>
  <c r="I980" i="6"/>
  <c r="X980" i="6" s="1"/>
  <c r="C981" i="6"/>
  <c r="D981" i="6"/>
  <c r="E981" i="6"/>
  <c r="F981" i="6"/>
  <c r="G981" i="6"/>
  <c r="H981" i="6"/>
  <c r="I981" i="6"/>
  <c r="X981" i="6" s="1"/>
  <c r="C982" i="6"/>
  <c r="D982" i="6"/>
  <c r="E982" i="6"/>
  <c r="F982" i="6"/>
  <c r="G982" i="6"/>
  <c r="H982" i="6"/>
  <c r="I982" i="6"/>
  <c r="X982" i="6" s="1"/>
  <c r="C983" i="6"/>
  <c r="D983" i="6"/>
  <c r="E983" i="6"/>
  <c r="F983" i="6"/>
  <c r="G983" i="6"/>
  <c r="H983" i="6"/>
  <c r="I983" i="6"/>
  <c r="X983" i="6" s="1"/>
  <c r="C984" i="6"/>
  <c r="D984" i="6"/>
  <c r="E984" i="6"/>
  <c r="F984" i="6"/>
  <c r="G984" i="6"/>
  <c r="H984" i="6"/>
  <c r="I984" i="6"/>
  <c r="X984" i="6" s="1"/>
  <c r="C985" i="6"/>
  <c r="D985" i="6"/>
  <c r="E985" i="6"/>
  <c r="F985" i="6"/>
  <c r="G985" i="6"/>
  <c r="V985" i="6" s="1"/>
  <c r="H985" i="6"/>
  <c r="W985" i="6" s="1"/>
  <c r="I985" i="6"/>
  <c r="C986" i="6"/>
  <c r="D986" i="6"/>
  <c r="E986" i="6"/>
  <c r="F986" i="6"/>
  <c r="G986" i="6"/>
  <c r="H986" i="6"/>
  <c r="I986" i="6"/>
  <c r="X986" i="6" s="1"/>
  <c r="C987" i="6"/>
  <c r="D987" i="6"/>
  <c r="E987" i="6"/>
  <c r="F987" i="6"/>
  <c r="G987" i="6"/>
  <c r="H987" i="6"/>
  <c r="I987" i="6"/>
  <c r="X987" i="6" s="1"/>
  <c r="C988" i="6"/>
  <c r="D988" i="6"/>
  <c r="E988" i="6"/>
  <c r="F988" i="6"/>
  <c r="G988" i="6"/>
  <c r="H988" i="6"/>
  <c r="I988" i="6"/>
  <c r="X988" i="6" s="1"/>
  <c r="C989" i="6"/>
  <c r="D989" i="6"/>
  <c r="E989" i="6"/>
  <c r="F989" i="6"/>
  <c r="G989" i="6"/>
  <c r="H989" i="6"/>
  <c r="I989" i="6"/>
  <c r="X989" i="6" s="1"/>
  <c r="C990" i="6"/>
  <c r="D990" i="6"/>
  <c r="E990" i="6"/>
  <c r="F990" i="6"/>
  <c r="G990" i="6"/>
  <c r="H990" i="6"/>
  <c r="I990" i="6"/>
  <c r="X990" i="6" s="1"/>
  <c r="C991" i="6"/>
  <c r="D991" i="6"/>
  <c r="E991" i="6"/>
  <c r="F991" i="6"/>
  <c r="G991" i="6"/>
  <c r="H991" i="6"/>
  <c r="I991" i="6"/>
  <c r="C992" i="6"/>
  <c r="D992" i="6"/>
  <c r="E992" i="6"/>
  <c r="F992" i="6"/>
  <c r="G992" i="6"/>
  <c r="H992" i="6"/>
  <c r="I992" i="6"/>
  <c r="X992" i="6" s="1"/>
  <c r="C993" i="6"/>
  <c r="D993" i="6"/>
  <c r="E993" i="6"/>
  <c r="F993" i="6"/>
  <c r="G993" i="6"/>
  <c r="H993" i="6"/>
  <c r="W993" i="6" s="1"/>
  <c r="I993" i="6"/>
  <c r="C994" i="6"/>
  <c r="D994" i="6"/>
  <c r="E994" i="6"/>
  <c r="F994" i="6"/>
  <c r="G994" i="6"/>
  <c r="H994" i="6"/>
  <c r="I994" i="6"/>
  <c r="X994" i="6" s="1"/>
  <c r="C995" i="6"/>
  <c r="D995" i="6"/>
  <c r="E995" i="6"/>
  <c r="F995" i="6"/>
  <c r="G995" i="6"/>
  <c r="H995" i="6"/>
  <c r="I995" i="6"/>
  <c r="X995" i="6" s="1"/>
  <c r="C996" i="6"/>
  <c r="D996" i="6"/>
  <c r="E996" i="6"/>
  <c r="F996" i="6"/>
  <c r="G996" i="6"/>
  <c r="H996" i="6"/>
  <c r="I996" i="6"/>
  <c r="C997" i="6"/>
  <c r="D997" i="6"/>
  <c r="E997" i="6"/>
  <c r="F997" i="6"/>
  <c r="G997" i="6"/>
  <c r="H997" i="6"/>
  <c r="I997" i="6"/>
  <c r="X997" i="6" s="1"/>
  <c r="C998" i="6"/>
  <c r="D998" i="6"/>
  <c r="E998" i="6"/>
  <c r="F998" i="6"/>
  <c r="G998" i="6"/>
  <c r="V998" i="6" s="1"/>
  <c r="H998" i="6"/>
  <c r="W998" i="6" s="1"/>
  <c r="I998" i="6"/>
  <c r="C999" i="6"/>
  <c r="D999" i="6"/>
  <c r="E999" i="6"/>
  <c r="F999" i="6"/>
  <c r="G999" i="6"/>
  <c r="H999" i="6"/>
  <c r="I999" i="6"/>
  <c r="X999" i="6" s="1"/>
  <c r="C1000" i="6"/>
  <c r="R1000" i="6" s="1"/>
  <c r="D1000" i="6"/>
  <c r="E1000" i="6"/>
  <c r="F1000" i="6"/>
  <c r="G1000" i="6"/>
  <c r="H1000" i="6"/>
  <c r="I1000" i="6"/>
  <c r="C1001" i="6"/>
  <c r="D1001" i="6"/>
  <c r="E1001" i="6"/>
  <c r="F1001" i="6"/>
  <c r="G1001" i="6"/>
  <c r="H1001" i="6"/>
  <c r="I1001" i="6"/>
  <c r="X1001" i="6" s="1"/>
  <c r="C1002" i="6"/>
  <c r="D1002" i="6"/>
  <c r="E1002" i="6"/>
  <c r="F1002" i="6"/>
  <c r="G1002" i="6"/>
  <c r="H1002" i="6"/>
  <c r="I1002" i="6"/>
  <c r="X1002" i="6" s="1"/>
  <c r="C1003" i="6"/>
  <c r="D1003" i="6"/>
  <c r="E1003" i="6"/>
  <c r="F1003" i="6"/>
  <c r="G1003" i="6"/>
  <c r="H1003" i="6"/>
  <c r="I1003" i="6"/>
  <c r="X1003" i="6" s="1"/>
  <c r="C1004" i="6"/>
  <c r="D1004" i="6"/>
  <c r="E1004" i="6"/>
  <c r="F1004" i="6"/>
  <c r="G1004" i="6"/>
  <c r="H1004" i="6"/>
  <c r="I1004" i="6"/>
  <c r="X1004" i="6" s="1"/>
  <c r="C1005" i="6"/>
  <c r="D1005" i="6"/>
  <c r="E1005" i="6"/>
  <c r="F1005" i="6"/>
  <c r="G1005" i="6"/>
  <c r="H1005" i="6"/>
  <c r="I1005" i="6"/>
  <c r="C1006" i="6"/>
  <c r="D1006" i="6"/>
  <c r="E1006" i="6"/>
  <c r="F1006" i="6"/>
  <c r="G1006" i="6"/>
  <c r="H1006" i="6"/>
  <c r="I1006" i="6"/>
  <c r="X1006" i="6" s="1"/>
  <c r="C1007" i="6"/>
  <c r="D1007" i="6"/>
  <c r="E1007" i="6"/>
  <c r="F1007" i="6"/>
  <c r="G1007" i="6"/>
  <c r="H1007" i="6"/>
  <c r="I1007" i="6"/>
  <c r="C1008" i="6"/>
  <c r="D1008" i="6"/>
  <c r="E1008" i="6"/>
  <c r="F1008" i="6"/>
  <c r="G1008" i="6"/>
  <c r="H1008" i="6"/>
  <c r="I1008" i="6"/>
  <c r="X1008" i="6" s="1"/>
  <c r="C1009" i="6"/>
  <c r="D1009" i="6"/>
  <c r="E1009" i="6"/>
  <c r="F1009" i="6"/>
  <c r="G1009" i="6"/>
  <c r="H1009" i="6"/>
  <c r="I1009" i="6"/>
  <c r="X1009" i="6" s="1"/>
  <c r="C1010" i="6"/>
  <c r="R1010" i="6" s="1"/>
  <c r="D1010" i="6"/>
  <c r="E1010" i="6"/>
  <c r="F1010" i="6"/>
  <c r="G1010" i="6"/>
  <c r="H1010" i="6"/>
  <c r="I1010" i="6"/>
  <c r="C1011" i="6"/>
  <c r="D1011" i="6"/>
  <c r="E1011" i="6"/>
  <c r="F1011" i="6"/>
  <c r="G1011" i="6"/>
  <c r="H1011" i="6"/>
  <c r="I1011" i="6"/>
  <c r="X1011" i="6" s="1"/>
  <c r="C1012" i="6"/>
  <c r="D1012" i="6"/>
  <c r="E1012" i="6"/>
  <c r="F1012" i="6"/>
  <c r="G1012" i="6"/>
  <c r="H1012" i="6"/>
  <c r="W1012" i="6" s="1"/>
  <c r="I1012" i="6"/>
  <c r="C1013" i="6"/>
  <c r="D1013" i="6"/>
  <c r="E1013" i="6"/>
  <c r="F1013" i="6"/>
  <c r="G1013" i="6"/>
  <c r="H1013" i="6"/>
  <c r="I1013" i="6"/>
  <c r="X1013" i="6" s="1"/>
  <c r="C1014" i="6"/>
  <c r="D1014" i="6"/>
  <c r="E1014" i="6"/>
  <c r="F1014" i="6"/>
  <c r="G1014" i="6"/>
  <c r="H1014" i="6"/>
  <c r="I1014" i="6"/>
  <c r="X1014" i="6" s="1"/>
  <c r="C1015" i="6"/>
  <c r="D1015" i="6"/>
  <c r="E1015" i="6"/>
  <c r="F1015" i="6"/>
  <c r="G1015" i="6"/>
  <c r="H1015" i="6"/>
  <c r="I1015" i="6"/>
  <c r="X1015" i="6" s="1"/>
  <c r="C1016" i="6"/>
  <c r="D1016" i="6"/>
  <c r="E1016" i="6"/>
  <c r="F1016" i="6"/>
  <c r="G1016" i="6"/>
  <c r="V1016" i="6" s="1"/>
  <c r="H1016" i="6"/>
  <c r="I1016" i="6"/>
  <c r="C1017" i="6"/>
  <c r="R1017" i="6" s="1"/>
  <c r="D1017" i="6"/>
  <c r="E1017" i="6"/>
  <c r="F1017" i="6"/>
  <c r="G1017" i="6"/>
  <c r="H1017" i="6"/>
  <c r="I1017" i="6"/>
  <c r="C1018" i="6"/>
  <c r="D1018" i="6"/>
  <c r="E1018" i="6"/>
  <c r="F1018" i="6"/>
  <c r="G1018" i="6"/>
  <c r="H1018" i="6"/>
  <c r="W1018" i="6" s="1"/>
  <c r="I1018" i="6"/>
  <c r="C1019" i="6"/>
  <c r="D1019" i="6"/>
  <c r="E1019" i="6"/>
  <c r="F1019" i="6"/>
  <c r="G1019" i="6"/>
  <c r="H1019" i="6"/>
  <c r="I1019" i="6"/>
  <c r="X1019" i="6" s="1"/>
  <c r="C1020" i="6"/>
  <c r="D1020" i="6"/>
  <c r="E1020" i="6"/>
  <c r="F1020" i="6"/>
  <c r="G1020" i="6"/>
  <c r="V1020" i="6" s="1"/>
  <c r="H1020" i="6"/>
  <c r="W1020" i="6" s="1"/>
  <c r="I1020" i="6"/>
  <c r="C1021" i="6"/>
  <c r="D1021" i="6"/>
  <c r="E1021" i="6"/>
  <c r="F1021" i="6"/>
  <c r="G1021" i="6"/>
  <c r="H1021" i="6"/>
  <c r="I1021" i="6"/>
  <c r="X1021" i="6" s="1"/>
  <c r="C1022" i="6"/>
  <c r="D1022" i="6"/>
  <c r="E1022" i="6"/>
  <c r="F1022" i="6"/>
  <c r="G1022" i="6"/>
  <c r="H1022" i="6"/>
  <c r="I1022" i="6"/>
  <c r="X1022" i="6" s="1"/>
  <c r="C1023" i="6"/>
  <c r="D1023" i="6"/>
  <c r="E1023" i="6"/>
  <c r="F1023" i="6"/>
  <c r="G1023" i="6"/>
  <c r="H1023" i="6"/>
  <c r="I1023" i="6"/>
  <c r="X1023" i="6" s="1"/>
  <c r="C1024" i="6"/>
  <c r="D1024" i="6"/>
  <c r="E1024" i="6"/>
  <c r="F1024" i="6"/>
  <c r="G1024" i="6"/>
  <c r="H1024" i="6"/>
  <c r="I1024" i="6"/>
  <c r="X1024" i="6" s="1"/>
  <c r="C1025" i="6"/>
  <c r="R1025" i="6" s="1"/>
  <c r="D1025" i="6"/>
  <c r="E1025" i="6"/>
  <c r="F1025" i="6"/>
  <c r="G1025" i="6"/>
  <c r="H1025" i="6"/>
  <c r="I1025" i="6"/>
  <c r="C1026" i="6"/>
  <c r="D1026" i="6"/>
  <c r="E1026" i="6"/>
  <c r="F1026" i="6"/>
  <c r="G1026" i="6"/>
  <c r="H1026" i="6"/>
  <c r="I1026" i="6"/>
  <c r="C1027" i="6"/>
  <c r="D1027" i="6"/>
  <c r="E1027" i="6"/>
  <c r="F1027" i="6"/>
  <c r="G1027" i="6"/>
  <c r="H1027" i="6"/>
  <c r="W1027" i="6" s="1"/>
  <c r="I1027" i="6"/>
  <c r="C1028" i="6"/>
  <c r="D1028" i="6"/>
  <c r="E1028" i="6"/>
  <c r="F1028" i="6"/>
  <c r="G1028" i="6"/>
  <c r="H1028" i="6"/>
  <c r="I1028" i="6"/>
  <c r="X1028" i="6" s="1"/>
  <c r="C1029" i="6"/>
  <c r="D1029" i="6"/>
  <c r="E1029" i="6"/>
  <c r="F1029" i="6"/>
  <c r="G1029" i="6"/>
  <c r="H1029" i="6"/>
  <c r="I1029" i="6"/>
  <c r="X1029" i="6" s="1"/>
  <c r="C1030" i="6"/>
  <c r="D1030" i="6"/>
  <c r="E1030" i="6"/>
  <c r="F1030" i="6"/>
  <c r="G1030" i="6"/>
  <c r="V1030" i="6" s="1"/>
  <c r="H1030" i="6"/>
  <c r="W1030" i="6" s="1"/>
  <c r="I1030" i="6"/>
  <c r="C1031" i="6"/>
  <c r="D1031" i="6"/>
  <c r="E1031" i="6"/>
  <c r="F1031" i="6"/>
  <c r="G1031" i="6"/>
  <c r="H1031" i="6"/>
  <c r="I1031" i="6"/>
  <c r="X1031" i="6" s="1"/>
  <c r="C1032" i="6"/>
  <c r="D1032" i="6"/>
  <c r="E1032" i="6"/>
  <c r="F1032" i="6"/>
  <c r="G1032" i="6"/>
  <c r="H1032" i="6"/>
  <c r="I1032" i="6"/>
  <c r="X1032" i="6" s="1"/>
  <c r="C1033" i="6"/>
  <c r="D1033" i="6"/>
  <c r="E1033" i="6"/>
  <c r="F1033" i="6"/>
  <c r="G1033" i="6"/>
  <c r="H1033" i="6"/>
  <c r="I1033" i="6"/>
  <c r="X1033" i="6" s="1"/>
  <c r="C1034" i="6"/>
  <c r="D1034" i="6"/>
  <c r="E1034" i="6"/>
  <c r="F1034" i="6"/>
  <c r="G1034" i="6"/>
  <c r="H1034" i="6"/>
  <c r="I1034" i="6"/>
  <c r="X1034" i="6" s="1"/>
  <c r="C1035" i="6"/>
  <c r="D1035" i="6"/>
  <c r="E1035" i="6"/>
  <c r="F1035" i="6"/>
  <c r="G1035" i="6"/>
  <c r="H1035" i="6"/>
  <c r="I1035" i="6"/>
  <c r="X1035" i="6" s="1"/>
  <c r="C1036" i="6"/>
  <c r="D1036" i="6"/>
  <c r="E1036" i="6"/>
  <c r="F1036" i="6"/>
  <c r="G1036" i="6"/>
  <c r="V1036" i="6" s="1"/>
  <c r="H1036" i="6"/>
  <c r="W1036" i="6" s="1"/>
  <c r="I1036" i="6"/>
  <c r="C1037" i="6"/>
  <c r="D1037" i="6"/>
  <c r="E1037" i="6"/>
  <c r="F1037" i="6"/>
  <c r="G1037" i="6"/>
  <c r="H1037" i="6"/>
  <c r="I1037" i="6"/>
  <c r="X1037" i="6" s="1"/>
  <c r="C1038" i="6"/>
  <c r="D1038" i="6"/>
  <c r="E1038" i="6"/>
  <c r="F1038" i="6"/>
  <c r="G1038" i="6"/>
  <c r="H1038" i="6"/>
  <c r="I1038" i="6"/>
  <c r="X1038" i="6" s="1"/>
  <c r="C1039" i="6"/>
  <c r="D1039" i="6"/>
  <c r="E1039" i="6"/>
  <c r="F1039" i="6"/>
  <c r="G1039" i="6"/>
  <c r="H1039" i="6"/>
  <c r="I1039" i="6"/>
  <c r="X1039" i="6" s="1"/>
  <c r="C1040" i="6"/>
  <c r="D1040" i="6"/>
  <c r="E1040" i="6"/>
  <c r="F1040" i="6"/>
  <c r="G1040" i="6"/>
  <c r="H1040" i="6"/>
  <c r="I1040" i="6"/>
  <c r="X1040" i="6" s="1"/>
  <c r="C1041" i="6"/>
  <c r="D1041" i="6"/>
  <c r="E1041" i="6"/>
  <c r="F1041" i="6"/>
  <c r="G1041" i="6"/>
  <c r="H1041" i="6"/>
  <c r="I1041" i="6"/>
  <c r="X1041" i="6" s="1"/>
  <c r="C1042" i="6"/>
  <c r="D1042" i="6"/>
  <c r="E1042" i="6"/>
  <c r="F1042" i="6"/>
  <c r="G1042" i="6"/>
  <c r="V1042" i="6" s="1"/>
  <c r="H1042" i="6"/>
  <c r="W1042" i="6" s="1"/>
  <c r="I1042" i="6"/>
  <c r="C1043" i="6"/>
  <c r="D1043" i="6"/>
  <c r="E1043" i="6"/>
  <c r="F1043" i="6"/>
  <c r="G1043" i="6"/>
  <c r="H1043" i="6"/>
  <c r="I1043" i="6"/>
  <c r="C1044" i="6"/>
  <c r="D1044" i="6"/>
  <c r="E1044" i="6"/>
  <c r="F1044" i="6"/>
  <c r="G1044" i="6"/>
  <c r="H1044" i="6"/>
  <c r="I1044" i="6"/>
  <c r="C1045" i="6"/>
  <c r="D1045" i="6"/>
  <c r="E1045" i="6"/>
  <c r="F1045" i="6"/>
  <c r="G1045" i="6"/>
  <c r="H1045" i="6"/>
  <c r="I1045" i="6"/>
  <c r="X1045" i="6" s="1"/>
  <c r="C1046" i="6"/>
  <c r="D1046" i="6"/>
  <c r="E1046" i="6"/>
  <c r="F1046" i="6"/>
  <c r="G1046" i="6"/>
  <c r="H1046" i="6"/>
  <c r="I1046" i="6"/>
  <c r="X1046" i="6" s="1"/>
  <c r="C1047" i="6"/>
  <c r="D1047" i="6"/>
  <c r="E1047" i="6"/>
  <c r="F1047" i="6"/>
  <c r="G1047" i="6"/>
  <c r="H1047" i="6"/>
  <c r="I1047" i="6"/>
  <c r="X1047" i="6" s="1"/>
  <c r="C1048" i="6"/>
  <c r="D1048" i="6"/>
  <c r="E1048" i="6"/>
  <c r="F1048" i="6"/>
  <c r="G1048" i="6"/>
  <c r="H1048" i="6"/>
  <c r="I1048" i="6"/>
  <c r="X1048" i="6" s="1"/>
  <c r="C1049" i="6"/>
  <c r="D1049" i="6"/>
  <c r="E1049" i="6"/>
  <c r="F1049" i="6"/>
  <c r="G1049" i="6"/>
  <c r="V1049" i="6" s="1"/>
  <c r="H1049" i="6"/>
  <c r="W1049" i="6" s="1"/>
  <c r="I1049" i="6"/>
  <c r="C1050" i="6"/>
  <c r="D1050" i="6"/>
  <c r="E1050" i="6"/>
  <c r="F1050" i="6"/>
  <c r="G1050" i="6"/>
  <c r="H1050" i="6"/>
  <c r="I1050" i="6"/>
  <c r="X1050" i="6" s="1"/>
  <c r="C1051" i="6"/>
  <c r="D1051" i="6"/>
  <c r="E1051" i="6"/>
  <c r="F1051" i="6"/>
  <c r="G1051" i="6"/>
  <c r="H1051" i="6"/>
  <c r="I1051" i="6"/>
  <c r="X1051" i="6" s="1"/>
  <c r="C1052" i="6"/>
  <c r="D1052" i="6"/>
  <c r="E1052" i="6"/>
  <c r="F1052" i="6"/>
  <c r="G1052" i="6"/>
  <c r="H1052" i="6"/>
  <c r="I1052" i="6"/>
  <c r="X1052" i="6" s="1"/>
  <c r="C1053" i="6"/>
  <c r="D1053" i="6"/>
  <c r="E1053" i="6"/>
  <c r="F1053" i="6"/>
  <c r="G1053" i="6"/>
  <c r="H1053" i="6"/>
  <c r="I1053" i="6"/>
  <c r="X1053" i="6" s="1"/>
  <c r="C1054" i="6"/>
  <c r="D1054" i="6"/>
  <c r="E1054" i="6"/>
  <c r="F1054" i="6"/>
  <c r="G1054" i="6"/>
  <c r="H1054" i="6"/>
  <c r="I1054" i="6"/>
  <c r="X1054" i="6" s="1"/>
  <c r="C1055" i="6"/>
  <c r="D1055" i="6"/>
  <c r="E1055" i="6"/>
  <c r="F1055" i="6"/>
  <c r="G1055" i="6"/>
  <c r="H1055" i="6"/>
  <c r="W1055" i="6" s="1"/>
  <c r="I1055" i="6"/>
  <c r="X1055" i="6" s="1"/>
  <c r="C1056" i="6"/>
  <c r="D1056" i="6"/>
  <c r="E1056" i="6"/>
  <c r="F1056" i="6"/>
  <c r="G1056" i="6"/>
  <c r="H1056" i="6"/>
  <c r="I1056" i="6"/>
  <c r="X1056" i="6" s="1"/>
  <c r="C1057" i="6"/>
  <c r="D1057" i="6"/>
  <c r="E1057" i="6"/>
  <c r="F1057" i="6"/>
  <c r="G1057" i="6"/>
  <c r="H1057" i="6"/>
  <c r="I1057" i="6"/>
  <c r="X1057" i="6" s="1"/>
  <c r="C1058" i="6"/>
  <c r="D1058" i="6"/>
  <c r="E1058" i="6"/>
  <c r="F1058" i="6"/>
  <c r="G1058" i="6"/>
  <c r="V1058" i="6" s="1"/>
  <c r="H1058" i="6"/>
  <c r="W1058" i="6" s="1"/>
  <c r="I1058" i="6"/>
  <c r="C1059" i="6"/>
  <c r="D1059" i="6"/>
  <c r="E1059" i="6"/>
  <c r="F1059" i="6"/>
  <c r="G1059" i="6"/>
  <c r="H1059" i="6"/>
  <c r="I1059" i="6"/>
  <c r="X1059" i="6" s="1"/>
  <c r="C1060" i="6"/>
  <c r="D1060" i="6"/>
  <c r="E1060" i="6"/>
  <c r="F1060" i="6"/>
  <c r="G1060" i="6"/>
  <c r="H1060" i="6"/>
  <c r="I1060" i="6"/>
  <c r="X1060" i="6" s="1"/>
  <c r="C1061" i="6"/>
  <c r="D1061" i="6"/>
  <c r="E1061" i="6"/>
  <c r="F1061" i="6"/>
  <c r="G1061" i="6"/>
  <c r="H1061" i="6"/>
  <c r="I1061" i="6"/>
  <c r="X1061" i="6" s="1"/>
  <c r="C1062" i="6"/>
  <c r="D1062" i="6"/>
  <c r="E1062" i="6"/>
  <c r="F1062" i="6"/>
  <c r="G1062" i="6"/>
  <c r="H1062" i="6"/>
  <c r="I1062" i="6"/>
  <c r="X1062" i="6" s="1"/>
  <c r="C1063" i="6"/>
  <c r="D1063" i="6"/>
  <c r="S1063" i="6" s="1"/>
  <c r="E1063" i="6"/>
  <c r="F1063" i="6"/>
  <c r="G1063" i="6"/>
  <c r="H1063" i="6"/>
  <c r="I1063" i="6"/>
  <c r="X1063" i="6" s="1"/>
  <c r="C1064" i="6"/>
  <c r="D1064" i="6"/>
  <c r="E1064" i="6"/>
  <c r="T1064" i="6" s="1"/>
  <c r="F1064" i="6"/>
  <c r="G1064" i="6"/>
  <c r="H1064" i="6"/>
  <c r="I1064" i="6"/>
  <c r="C1065" i="6"/>
  <c r="D1065" i="6"/>
  <c r="E1065" i="6"/>
  <c r="F1065" i="6"/>
  <c r="U1065" i="6" s="1"/>
  <c r="G1065" i="6"/>
  <c r="H1065" i="6"/>
  <c r="I1065" i="6"/>
  <c r="X1065" i="6" s="1"/>
  <c r="C1066" i="6"/>
  <c r="D1066" i="6"/>
  <c r="E1066" i="6"/>
  <c r="F1066" i="6"/>
  <c r="G1066" i="6"/>
  <c r="H1066" i="6"/>
  <c r="W1066" i="6" s="1"/>
  <c r="I1066" i="6"/>
  <c r="C1067" i="6"/>
  <c r="D1067" i="6"/>
  <c r="E1067" i="6"/>
  <c r="F1067" i="6"/>
  <c r="G1067" i="6"/>
  <c r="H1067" i="6"/>
  <c r="I1067" i="6"/>
  <c r="X1067" i="6" s="1"/>
  <c r="C1068" i="6"/>
  <c r="D1068" i="6"/>
  <c r="E1068" i="6"/>
  <c r="F1068" i="6"/>
  <c r="G1068" i="6"/>
  <c r="V1068" i="6" s="1"/>
  <c r="H1068" i="6"/>
  <c r="I1068" i="6"/>
  <c r="C1069" i="6"/>
  <c r="D1069" i="6"/>
  <c r="E1069" i="6"/>
  <c r="F1069" i="6"/>
  <c r="G1069" i="6"/>
  <c r="H1069" i="6"/>
  <c r="I1069" i="6"/>
  <c r="C1070" i="6"/>
  <c r="D1070" i="6"/>
  <c r="E1070" i="6"/>
  <c r="F1070" i="6"/>
  <c r="G1070" i="6"/>
  <c r="H1070" i="6"/>
  <c r="I1070" i="6"/>
  <c r="X1070" i="6" s="1"/>
  <c r="C1071" i="6"/>
  <c r="D1071" i="6"/>
  <c r="E1071" i="6"/>
  <c r="F1071" i="6"/>
  <c r="G1071" i="6"/>
  <c r="H1071" i="6"/>
  <c r="I1071" i="6"/>
  <c r="X1071" i="6" s="1"/>
  <c r="C1072" i="6"/>
  <c r="D1072" i="6"/>
  <c r="E1072" i="6"/>
  <c r="F1072" i="6"/>
  <c r="G1072" i="6"/>
  <c r="H1072" i="6"/>
  <c r="W1072" i="6" s="1"/>
  <c r="I1072" i="6"/>
  <c r="C1073" i="6"/>
  <c r="D1073" i="6"/>
  <c r="E1073" i="6"/>
  <c r="F1073" i="6"/>
  <c r="G1073" i="6"/>
  <c r="H1073" i="6"/>
  <c r="W1073" i="6" s="1"/>
  <c r="I1073" i="6"/>
  <c r="C1074" i="6"/>
  <c r="D1074" i="6"/>
  <c r="E1074" i="6"/>
  <c r="F1074" i="6"/>
  <c r="G1074" i="6"/>
  <c r="H1074" i="6"/>
  <c r="I1074" i="6"/>
  <c r="X1074" i="6" s="1"/>
  <c r="C1075" i="6"/>
  <c r="D1075" i="6"/>
  <c r="E1075" i="6"/>
  <c r="F1075" i="6"/>
  <c r="G1075" i="6"/>
  <c r="H1075" i="6"/>
  <c r="I1075" i="6"/>
  <c r="X1075" i="6" s="1"/>
  <c r="C1076" i="6"/>
  <c r="D1076" i="6"/>
  <c r="E1076" i="6"/>
  <c r="F1076" i="6"/>
  <c r="G1076" i="6"/>
  <c r="H1076" i="6"/>
  <c r="I1076" i="6"/>
  <c r="X1076" i="6" s="1"/>
  <c r="C1077" i="6"/>
  <c r="D1077" i="6"/>
  <c r="E1077" i="6"/>
  <c r="F1077" i="6"/>
  <c r="G1077" i="6"/>
  <c r="V1077" i="6" s="1"/>
  <c r="H1077" i="6"/>
  <c r="W1077" i="6" s="1"/>
  <c r="I1077" i="6"/>
  <c r="C1078" i="6"/>
  <c r="D1078" i="6"/>
  <c r="E1078" i="6"/>
  <c r="F1078" i="6"/>
  <c r="G1078" i="6"/>
  <c r="V1078" i="6" s="1"/>
  <c r="H1078" i="6"/>
  <c r="W1078" i="6" s="1"/>
  <c r="I1078" i="6"/>
  <c r="C1079" i="6"/>
  <c r="D1079" i="6"/>
  <c r="E1079" i="6"/>
  <c r="F1079" i="6"/>
  <c r="G1079" i="6"/>
  <c r="H1079" i="6"/>
  <c r="I1079" i="6"/>
  <c r="X1079" i="6" s="1"/>
  <c r="C1080" i="6"/>
  <c r="D1080" i="6"/>
  <c r="E1080" i="6"/>
  <c r="F1080" i="6"/>
  <c r="G1080" i="6"/>
  <c r="H1080" i="6"/>
  <c r="W1080" i="6" s="1"/>
  <c r="I1080" i="6"/>
  <c r="C1081" i="6"/>
  <c r="D1081" i="6"/>
  <c r="E1081" i="6"/>
  <c r="F1081" i="6"/>
  <c r="G1081" i="6"/>
  <c r="V1081" i="6" s="1"/>
  <c r="H1081" i="6"/>
  <c r="I1081" i="6"/>
  <c r="X1081" i="6" s="1"/>
  <c r="C1082" i="6"/>
  <c r="D1082" i="6"/>
  <c r="E1082" i="6"/>
  <c r="F1082" i="6"/>
  <c r="G1082" i="6"/>
  <c r="V1082" i="6" s="1"/>
  <c r="H1082" i="6"/>
  <c r="I1082" i="6"/>
  <c r="X1082" i="6" s="1"/>
  <c r="C1083" i="6"/>
  <c r="D1083" i="6"/>
  <c r="E1083" i="6"/>
  <c r="F1083" i="6"/>
  <c r="G1083" i="6"/>
  <c r="V1083" i="6" s="1"/>
  <c r="H1083" i="6"/>
  <c r="I1083" i="6"/>
  <c r="X1083" i="6" s="1"/>
  <c r="C1084" i="6"/>
  <c r="D1084" i="6"/>
  <c r="E1084" i="6"/>
  <c r="F1084" i="6"/>
  <c r="G1084" i="6"/>
  <c r="V1084" i="6" s="1"/>
  <c r="H1084" i="6"/>
  <c r="I1084" i="6"/>
  <c r="C1085" i="6"/>
  <c r="D1085" i="6"/>
  <c r="E1085" i="6"/>
  <c r="F1085" i="6"/>
  <c r="G1085" i="6"/>
  <c r="V1085" i="6" s="1"/>
  <c r="H1085" i="6"/>
  <c r="I1085" i="6"/>
  <c r="X1085" i="6" s="1"/>
  <c r="C1086" i="6"/>
  <c r="D1086" i="6"/>
  <c r="E1086" i="6"/>
  <c r="F1086" i="6"/>
  <c r="G1086" i="6"/>
  <c r="V1086" i="6" s="1"/>
  <c r="H1086" i="6"/>
  <c r="I1086" i="6"/>
  <c r="X1086" i="6" s="1"/>
  <c r="C1087" i="6"/>
  <c r="D1087" i="6"/>
  <c r="E1087" i="6"/>
  <c r="F1087" i="6"/>
  <c r="G1087" i="6"/>
  <c r="H1087" i="6"/>
  <c r="W1087" i="6" s="1"/>
  <c r="I1087" i="6"/>
  <c r="C1088" i="6"/>
  <c r="D1088" i="6"/>
  <c r="E1088" i="6"/>
  <c r="F1088" i="6"/>
  <c r="G1088" i="6"/>
  <c r="H1088" i="6"/>
  <c r="I1088" i="6"/>
  <c r="X1088" i="6" s="1"/>
  <c r="C1089" i="6"/>
  <c r="D1089" i="6"/>
  <c r="E1089" i="6"/>
  <c r="F1089" i="6"/>
  <c r="G1089" i="6"/>
  <c r="V1089" i="6" s="1"/>
  <c r="H1089" i="6"/>
  <c r="I1089" i="6"/>
  <c r="X1089" i="6" s="1"/>
  <c r="C1090" i="6"/>
  <c r="D1090" i="6"/>
  <c r="E1090" i="6"/>
  <c r="F1090" i="6"/>
  <c r="G1090" i="6"/>
  <c r="V1090" i="6" s="1"/>
  <c r="H1090" i="6"/>
  <c r="I1090" i="6"/>
  <c r="X1090" i="6" s="1"/>
  <c r="C1091" i="6"/>
  <c r="D1091" i="6"/>
  <c r="E1091" i="6"/>
  <c r="F1091" i="6"/>
  <c r="G1091" i="6"/>
  <c r="V1091" i="6" s="1"/>
  <c r="H1091" i="6"/>
  <c r="I1091" i="6"/>
  <c r="X1091" i="6" s="1"/>
  <c r="C1092" i="6"/>
  <c r="D1092" i="6"/>
  <c r="E1092" i="6"/>
  <c r="F1092" i="6"/>
  <c r="G1092" i="6"/>
  <c r="V1092" i="6" s="1"/>
  <c r="H1092" i="6"/>
  <c r="I1092" i="6"/>
  <c r="X1092" i="6" s="1"/>
  <c r="C1093" i="6"/>
  <c r="D1093" i="6"/>
  <c r="E1093" i="6"/>
  <c r="F1093" i="6"/>
  <c r="G1093" i="6"/>
  <c r="V1093" i="6" s="1"/>
  <c r="H1093" i="6"/>
  <c r="I1093" i="6"/>
  <c r="X1093" i="6" s="1"/>
  <c r="C1094" i="6"/>
  <c r="D1094" i="6"/>
  <c r="E1094" i="6"/>
  <c r="F1094" i="6"/>
  <c r="G1094" i="6"/>
  <c r="H1094" i="6"/>
  <c r="W1094" i="6" s="1"/>
  <c r="I1094" i="6"/>
  <c r="C1095" i="6"/>
  <c r="D1095" i="6"/>
  <c r="E1095" i="6"/>
  <c r="F1095" i="6"/>
  <c r="G1095" i="6"/>
  <c r="H1095" i="6"/>
  <c r="I1095" i="6"/>
  <c r="X1095" i="6" s="1"/>
  <c r="C1096" i="6"/>
  <c r="D1096" i="6"/>
  <c r="E1096" i="6"/>
  <c r="F1096" i="6"/>
  <c r="G1096" i="6"/>
  <c r="V1096" i="6" s="1"/>
  <c r="H1096" i="6"/>
  <c r="I1096" i="6"/>
  <c r="X1096" i="6" s="1"/>
  <c r="C1097" i="6"/>
  <c r="D1097" i="6"/>
  <c r="E1097" i="6"/>
  <c r="F1097" i="6"/>
  <c r="G1097" i="6"/>
  <c r="V1097" i="6" s="1"/>
  <c r="H1097" i="6"/>
  <c r="I1097" i="6"/>
  <c r="C1098" i="6"/>
  <c r="D1098" i="6"/>
  <c r="E1098" i="6"/>
  <c r="F1098" i="6"/>
  <c r="G1098" i="6"/>
  <c r="V1098" i="6" s="1"/>
  <c r="H1098" i="6"/>
  <c r="I1098" i="6"/>
  <c r="X1098" i="6" s="1"/>
  <c r="C1099" i="6"/>
  <c r="D1099" i="6"/>
  <c r="E1099" i="6"/>
  <c r="F1099" i="6"/>
  <c r="G1099" i="6"/>
  <c r="V1099" i="6" s="1"/>
  <c r="H1099" i="6"/>
  <c r="I1099" i="6"/>
  <c r="X1099" i="6" s="1"/>
  <c r="C1100" i="6"/>
  <c r="D1100" i="6"/>
  <c r="E1100" i="6"/>
  <c r="F1100" i="6"/>
  <c r="G1100" i="6"/>
  <c r="V1100" i="6" s="1"/>
  <c r="H1100" i="6"/>
  <c r="I1100" i="6"/>
  <c r="X1100" i="6" s="1"/>
  <c r="C1101" i="6"/>
  <c r="D1101" i="6"/>
  <c r="E1101" i="6"/>
  <c r="F1101" i="6"/>
  <c r="G1101" i="6"/>
  <c r="H1101" i="6"/>
  <c r="I1101" i="6"/>
  <c r="X1101" i="6" s="1"/>
  <c r="C1102" i="6"/>
  <c r="D1102" i="6"/>
  <c r="E1102" i="6"/>
  <c r="F1102" i="6"/>
  <c r="G1102" i="6"/>
  <c r="H1102" i="6"/>
  <c r="W1102" i="6" s="1"/>
  <c r="I1102" i="6"/>
  <c r="C1103" i="6"/>
  <c r="D1103" i="6"/>
  <c r="E1103" i="6"/>
  <c r="F1103" i="6"/>
  <c r="G1103" i="6"/>
  <c r="V1103" i="6" s="1"/>
  <c r="H1103" i="6"/>
  <c r="I1103" i="6"/>
  <c r="X1103" i="6" s="1"/>
  <c r="C1104" i="6"/>
  <c r="D1104" i="6"/>
  <c r="E1104" i="6"/>
  <c r="F1104" i="6"/>
  <c r="G1104" i="6"/>
  <c r="H1104" i="6"/>
  <c r="I1104" i="6"/>
  <c r="X1104" i="6" s="1"/>
  <c r="C1105" i="6"/>
  <c r="D1105" i="6"/>
  <c r="E1105" i="6"/>
  <c r="F1105" i="6"/>
  <c r="G1105" i="6"/>
  <c r="H1105" i="6"/>
  <c r="W1105" i="6" s="1"/>
  <c r="I1105" i="6"/>
  <c r="C1106" i="6"/>
  <c r="D1106" i="6"/>
  <c r="E1106" i="6"/>
  <c r="F1106" i="6"/>
  <c r="G1106" i="6"/>
  <c r="V1106" i="6" s="1"/>
  <c r="H1106" i="6"/>
  <c r="I1106" i="6"/>
  <c r="X1106" i="6" s="1"/>
  <c r="C1107" i="6"/>
  <c r="D1107" i="6"/>
  <c r="E1107" i="6"/>
  <c r="F1107" i="6"/>
  <c r="G1107" i="6"/>
  <c r="V1107" i="6" s="1"/>
  <c r="H1107" i="6"/>
  <c r="I1107" i="6"/>
  <c r="X1107" i="6" s="1"/>
  <c r="C1108" i="6"/>
  <c r="D1108" i="6"/>
  <c r="E1108" i="6"/>
  <c r="F1108" i="6"/>
  <c r="G1108" i="6"/>
  <c r="H1108" i="6"/>
  <c r="W1108" i="6" s="1"/>
  <c r="I1108" i="6"/>
  <c r="C1109" i="6"/>
  <c r="D1109" i="6"/>
  <c r="E1109" i="6"/>
  <c r="F1109" i="6"/>
  <c r="G1109" i="6"/>
  <c r="V1109" i="6" s="1"/>
  <c r="H1109" i="6"/>
  <c r="I1109" i="6"/>
  <c r="X1109" i="6" s="1"/>
  <c r="C1110" i="6"/>
  <c r="D1110" i="6"/>
  <c r="E1110" i="6"/>
  <c r="F1110" i="6"/>
  <c r="G1110" i="6"/>
  <c r="H1110" i="6"/>
  <c r="W1110" i="6" s="1"/>
  <c r="I1110" i="6"/>
  <c r="C1111" i="6"/>
  <c r="D1111" i="6"/>
  <c r="E1111" i="6"/>
  <c r="F1111" i="6"/>
  <c r="G1111" i="6"/>
  <c r="V1111" i="6" s="1"/>
  <c r="H1111" i="6"/>
  <c r="I1111" i="6"/>
  <c r="C1112" i="6"/>
  <c r="D1112" i="6"/>
  <c r="E1112" i="6"/>
  <c r="F1112" i="6"/>
  <c r="G1112" i="6"/>
  <c r="V1112" i="6" s="1"/>
  <c r="H1112" i="6"/>
  <c r="I1112" i="6"/>
  <c r="C1113" i="6"/>
  <c r="D1113" i="6"/>
  <c r="E1113" i="6"/>
  <c r="F1113" i="6"/>
  <c r="G1113" i="6"/>
  <c r="H1113" i="6"/>
  <c r="W1113" i="6" s="1"/>
  <c r="I1113" i="6"/>
  <c r="C1114" i="6"/>
  <c r="D1114" i="6"/>
  <c r="E1114" i="6"/>
  <c r="F1114" i="6"/>
  <c r="G1114" i="6"/>
  <c r="V1114" i="6" s="1"/>
  <c r="H1114" i="6"/>
  <c r="I1114" i="6"/>
  <c r="X1114" i="6" s="1"/>
  <c r="C1115" i="6"/>
  <c r="D1115" i="6"/>
  <c r="E1115" i="6"/>
  <c r="F1115" i="6"/>
  <c r="G1115" i="6"/>
  <c r="H1115" i="6"/>
  <c r="W1115" i="6" s="1"/>
  <c r="I1115" i="6"/>
  <c r="C1116" i="6"/>
  <c r="D1116" i="6"/>
  <c r="E1116" i="6"/>
  <c r="F1116" i="6"/>
  <c r="G1116" i="6"/>
  <c r="V1116" i="6" s="1"/>
  <c r="H1116" i="6"/>
  <c r="I1116" i="6"/>
  <c r="X1116" i="6" s="1"/>
  <c r="C1117" i="6"/>
  <c r="D1117" i="6"/>
  <c r="E1117" i="6"/>
  <c r="F1117" i="6"/>
  <c r="G1117" i="6"/>
  <c r="H1117" i="6"/>
  <c r="W1117" i="6" s="1"/>
  <c r="I1117" i="6"/>
  <c r="C1118" i="6"/>
  <c r="D1118" i="6"/>
  <c r="E1118" i="6"/>
  <c r="F1118" i="6"/>
  <c r="G1118" i="6"/>
  <c r="V1118" i="6" s="1"/>
  <c r="H1118" i="6"/>
  <c r="I1118" i="6"/>
  <c r="X1118" i="6" s="1"/>
  <c r="C1119" i="6"/>
  <c r="D1119" i="6"/>
  <c r="E1119" i="6"/>
  <c r="F1119" i="6"/>
  <c r="G1119" i="6"/>
  <c r="V1119" i="6" s="1"/>
  <c r="H1119" i="6"/>
  <c r="I1119" i="6"/>
  <c r="X1119" i="6" s="1"/>
  <c r="C1120" i="6"/>
  <c r="D1120" i="6"/>
  <c r="E1120" i="6"/>
  <c r="F1120" i="6"/>
  <c r="G1120" i="6"/>
  <c r="V1120" i="6" s="1"/>
  <c r="H1120" i="6"/>
  <c r="I1120" i="6"/>
  <c r="X1120" i="6" s="1"/>
  <c r="C1121" i="6"/>
  <c r="D1121" i="6"/>
  <c r="E1121" i="6"/>
  <c r="F1121" i="6"/>
  <c r="G1121" i="6"/>
  <c r="V1121" i="6" s="1"/>
  <c r="H1121" i="6"/>
  <c r="I1121" i="6"/>
  <c r="X1121" i="6" s="1"/>
  <c r="C1122" i="6"/>
  <c r="D1122" i="6"/>
  <c r="E1122" i="6"/>
  <c r="F1122" i="6"/>
  <c r="G1122" i="6"/>
  <c r="H1122" i="6"/>
  <c r="W1122" i="6" s="1"/>
  <c r="I1122" i="6"/>
  <c r="C1123" i="6"/>
  <c r="D1123" i="6"/>
  <c r="E1123" i="6"/>
  <c r="F1123" i="6"/>
  <c r="G1123" i="6"/>
  <c r="V1123" i="6" s="1"/>
  <c r="H1123" i="6"/>
  <c r="I1123" i="6"/>
  <c r="X1123" i="6" s="1"/>
  <c r="C1124" i="6"/>
  <c r="D1124" i="6"/>
  <c r="E1124" i="6"/>
  <c r="F1124" i="6"/>
  <c r="G1124" i="6"/>
  <c r="V1124" i="6" s="1"/>
  <c r="H1124" i="6"/>
  <c r="I1124" i="6"/>
  <c r="C1125" i="6"/>
  <c r="D1125" i="6"/>
  <c r="E1125" i="6"/>
  <c r="F1125" i="6"/>
  <c r="G1125" i="6"/>
  <c r="V1125" i="6" s="1"/>
  <c r="H1125" i="6"/>
  <c r="I1125" i="6"/>
  <c r="X1125" i="6" s="1"/>
  <c r="C1126" i="6"/>
  <c r="D1126" i="6"/>
  <c r="E1126" i="6"/>
  <c r="F1126" i="6"/>
  <c r="G1126" i="6"/>
  <c r="V1126" i="6" s="1"/>
  <c r="H1126" i="6"/>
  <c r="I1126" i="6"/>
  <c r="C1127" i="6"/>
  <c r="D1127" i="6"/>
  <c r="E1127" i="6"/>
  <c r="F1127" i="6"/>
  <c r="G1127" i="6"/>
  <c r="V1127" i="6" s="1"/>
  <c r="H1127" i="6"/>
  <c r="I1127" i="6"/>
  <c r="X1127" i="6" s="1"/>
  <c r="C1128" i="6"/>
  <c r="D1128" i="6"/>
  <c r="E1128" i="6"/>
  <c r="F1128" i="6"/>
  <c r="G1128" i="6"/>
  <c r="V1128" i="6" s="1"/>
  <c r="H1128" i="6"/>
  <c r="I1128" i="6"/>
  <c r="X1128" i="6" s="1"/>
  <c r="C1129" i="6"/>
  <c r="D1129" i="6"/>
  <c r="E1129" i="6"/>
  <c r="F1129" i="6"/>
  <c r="G1129" i="6"/>
  <c r="H1129" i="6"/>
  <c r="W1129" i="6" s="1"/>
  <c r="I1129" i="6"/>
  <c r="C1130" i="6"/>
  <c r="D1130" i="6"/>
  <c r="E1130" i="6"/>
  <c r="F1130" i="6"/>
  <c r="G1130" i="6"/>
  <c r="V1130" i="6" s="1"/>
  <c r="H1130" i="6"/>
  <c r="I1130" i="6"/>
  <c r="C1131" i="6"/>
  <c r="D1131" i="6"/>
  <c r="E1131" i="6"/>
  <c r="F1131" i="6"/>
  <c r="G1131" i="6"/>
  <c r="V1131" i="6" s="1"/>
  <c r="H1131" i="6"/>
  <c r="I1131" i="6"/>
  <c r="X1131" i="6" s="1"/>
  <c r="C1132" i="6"/>
  <c r="D1132" i="6"/>
  <c r="E1132" i="6"/>
  <c r="F1132" i="6"/>
  <c r="G1132" i="6"/>
  <c r="H1132" i="6"/>
  <c r="I1132" i="6"/>
  <c r="X1132" i="6" s="1"/>
  <c r="C1133" i="6"/>
  <c r="D1133" i="6"/>
  <c r="E1133" i="6"/>
  <c r="F1133" i="6"/>
  <c r="G1133" i="6"/>
  <c r="V1133" i="6" s="1"/>
  <c r="H1133" i="6"/>
  <c r="I1133" i="6"/>
  <c r="X1133" i="6" s="1"/>
  <c r="C1134" i="6"/>
  <c r="D1134" i="6"/>
  <c r="E1134" i="6"/>
  <c r="F1134" i="6"/>
  <c r="G1134" i="6"/>
  <c r="H1134" i="6"/>
  <c r="W1134" i="6" s="1"/>
  <c r="I1134" i="6"/>
  <c r="C1135" i="6"/>
  <c r="D1135" i="6"/>
  <c r="E1135" i="6"/>
  <c r="F1135" i="6"/>
  <c r="G1135" i="6"/>
  <c r="V1135" i="6" s="1"/>
  <c r="H1135" i="6"/>
  <c r="I1135" i="6"/>
  <c r="X1135" i="6" s="1"/>
  <c r="C1136" i="6"/>
  <c r="D1136" i="6"/>
  <c r="E1136" i="6"/>
  <c r="F1136" i="6"/>
  <c r="G1136" i="6"/>
  <c r="V1136" i="6" s="1"/>
  <c r="H1136" i="6"/>
  <c r="I1136" i="6"/>
  <c r="X1136" i="6" s="1"/>
  <c r="C1137" i="6"/>
  <c r="D1137" i="6"/>
  <c r="E1137" i="6"/>
  <c r="F1137" i="6"/>
  <c r="G1137" i="6"/>
  <c r="H1137" i="6"/>
  <c r="W1137" i="6" s="1"/>
  <c r="I1137" i="6"/>
  <c r="C1138" i="6"/>
  <c r="D1138" i="6"/>
  <c r="E1138" i="6"/>
  <c r="F1138" i="6"/>
  <c r="G1138" i="6"/>
  <c r="V1138" i="6" s="1"/>
  <c r="H1138" i="6"/>
  <c r="I1138" i="6"/>
  <c r="C1139" i="6"/>
  <c r="D1139" i="6"/>
  <c r="E1139" i="6"/>
  <c r="F1139" i="6"/>
  <c r="G1139" i="6"/>
  <c r="H1139" i="6"/>
  <c r="I1139" i="6"/>
  <c r="C1140" i="6"/>
  <c r="D1140" i="6"/>
  <c r="E1140" i="6"/>
  <c r="F1140" i="6"/>
  <c r="G1140" i="6"/>
  <c r="V1140" i="6" s="1"/>
  <c r="H1140" i="6"/>
  <c r="I1140" i="6"/>
  <c r="X1140" i="6" s="1"/>
  <c r="C1141" i="6"/>
  <c r="D1141" i="6"/>
  <c r="E1141" i="6"/>
  <c r="F1141" i="6"/>
  <c r="G1141" i="6"/>
  <c r="V1141" i="6" s="1"/>
  <c r="H1141" i="6"/>
  <c r="I1141" i="6"/>
  <c r="X1141" i="6" s="1"/>
  <c r="C1142" i="6"/>
  <c r="D1142" i="6"/>
  <c r="E1142" i="6"/>
  <c r="F1142" i="6"/>
  <c r="G1142" i="6"/>
  <c r="V1142" i="6" s="1"/>
  <c r="H1142" i="6"/>
  <c r="I1142" i="6"/>
  <c r="X1142" i="6" s="1"/>
  <c r="C1143" i="6"/>
  <c r="D1143" i="6"/>
  <c r="E1143" i="6"/>
  <c r="F1143" i="6"/>
  <c r="G1143" i="6"/>
  <c r="V1143" i="6" s="1"/>
  <c r="H1143" i="6"/>
  <c r="I1143" i="6"/>
  <c r="X1143" i="6" s="1"/>
  <c r="C1144" i="6"/>
  <c r="D1144" i="6"/>
  <c r="E1144" i="6"/>
  <c r="F1144" i="6"/>
  <c r="G1144" i="6"/>
  <c r="V1144" i="6" s="1"/>
  <c r="H1144" i="6"/>
  <c r="I1144" i="6"/>
  <c r="X1144" i="6" s="1"/>
  <c r="C1145" i="6"/>
  <c r="D1145" i="6"/>
  <c r="E1145" i="6"/>
  <c r="F1145" i="6"/>
  <c r="G1145" i="6"/>
  <c r="H1145" i="6"/>
  <c r="W1145" i="6" s="1"/>
  <c r="I1145" i="6"/>
  <c r="C1146" i="6"/>
  <c r="D1146" i="6"/>
  <c r="E1146" i="6"/>
  <c r="F1146" i="6"/>
  <c r="G1146" i="6"/>
  <c r="H1146" i="6"/>
  <c r="W1146" i="6" s="1"/>
  <c r="I1146" i="6"/>
  <c r="C1147" i="6"/>
  <c r="D1147" i="6"/>
  <c r="E1147" i="6"/>
  <c r="F1147" i="6"/>
  <c r="G1147" i="6"/>
  <c r="V1147" i="6" s="1"/>
  <c r="H1147" i="6"/>
  <c r="I1147" i="6"/>
  <c r="X1147" i="6" s="1"/>
  <c r="C1148" i="6"/>
  <c r="D1148" i="6"/>
  <c r="E1148" i="6"/>
  <c r="F1148" i="6"/>
  <c r="G1148" i="6"/>
  <c r="V1148" i="6" s="1"/>
  <c r="H1148" i="6"/>
  <c r="I1148" i="6"/>
  <c r="X1148" i="6" s="1"/>
  <c r="C1149" i="6"/>
  <c r="D1149" i="6"/>
  <c r="E1149" i="6"/>
  <c r="F1149" i="6"/>
  <c r="G1149" i="6"/>
  <c r="V1149" i="6" s="1"/>
  <c r="H1149" i="6"/>
  <c r="I1149" i="6"/>
  <c r="X1149" i="6" s="1"/>
  <c r="C1150" i="6"/>
  <c r="D1150" i="6"/>
  <c r="E1150" i="6"/>
  <c r="F1150" i="6"/>
  <c r="G1150" i="6"/>
  <c r="V1150" i="6" s="1"/>
  <c r="H1150" i="6"/>
  <c r="I1150" i="6"/>
  <c r="X1150" i="6" s="1"/>
  <c r="C1151" i="6"/>
  <c r="D1151" i="6"/>
  <c r="E1151" i="6"/>
  <c r="F1151" i="6"/>
  <c r="G1151" i="6"/>
  <c r="V1151" i="6" s="1"/>
  <c r="H1151" i="6"/>
  <c r="I1151" i="6"/>
  <c r="C1152" i="6"/>
  <c r="D1152" i="6"/>
  <c r="E1152" i="6"/>
  <c r="F1152" i="6"/>
  <c r="G1152" i="6"/>
  <c r="H1152" i="6"/>
  <c r="W1152" i="6" s="1"/>
  <c r="I1152" i="6"/>
  <c r="C1153" i="6"/>
  <c r="D1153" i="6"/>
  <c r="E1153" i="6"/>
  <c r="F1153" i="6"/>
  <c r="G1153" i="6"/>
  <c r="V1153" i="6" s="1"/>
  <c r="H1153" i="6"/>
  <c r="I1153" i="6"/>
  <c r="X1153" i="6" s="1"/>
  <c r="C1154" i="6"/>
  <c r="D1154" i="6"/>
  <c r="E1154" i="6"/>
  <c r="F1154" i="6"/>
  <c r="G1154" i="6"/>
  <c r="V1154" i="6" s="1"/>
  <c r="H1154" i="6"/>
  <c r="I1154" i="6"/>
  <c r="X1154" i="6" s="1"/>
  <c r="C1155" i="6"/>
  <c r="D1155" i="6"/>
  <c r="E1155" i="6"/>
  <c r="F1155" i="6"/>
  <c r="G1155" i="6"/>
  <c r="V1155" i="6" s="1"/>
  <c r="H1155" i="6"/>
  <c r="I1155" i="6"/>
  <c r="C1156" i="6"/>
  <c r="D1156" i="6"/>
  <c r="E1156" i="6"/>
  <c r="F1156" i="6"/>
  <c r="G1156" i="6"/>
  <c r="H1156" i="6"/>
  <c r="I1156" i="6"/>
  <c r="X1156" i="6" s="1"/>
  <c r="C1157" i="6"/>
  <c r="D1157" i="6"/>
  <c r="E1157" i="6"/>
  <c r="F1157" i="6"/>
  <c r="G1157" i="6"/>
  <c r="V1157" i="6" s="1"/>
  <c r="H1157" i="6"/>
  <c r="I1157" i="6"/>
  <c r="X1157" i="6" s="1"/>
  <c r="C1158" i="6"/>
  <c r="D1158" i="6"/>
  <c r="E1158" i="6"/>
  <c r="F1158" i="6"/>
  <c r="G1158" i="6"/>
  <c r="V1158" i="6" s="1"/>
  <c r="H1158" i="6"/>
  <c r="I1158" i="6"/>
  <c r="X1158" i="6" s="1"/>
  <c r="C1159" i="6"/>
  <c r="D1159" i="6"/>
  <c r="E1159" i="6"/>
  <c r="F1159" i="6"/>
  <c r="G1159" i="6"/>
  <c r="H1159" i="6"/>
  <c r="W1159" i="6" s="1"/>
  <c r="I1159" i="6"/>
  <c r="C1160" i="6"/>
  <c r="D1160" i="6"/>
  <c r="E1160" i="6"/>
  <c r="F1160" i="6"/>
  <c r="G1160" i="6"/>
  <c r="V1160" i="6" s="1"/>
  <c r="H1160" i="6"/>
  <c r="I1160" i="6"/>
  <c r="X1160" i="6" s="1"/>
  <c r="C1161" i="6"/>
  <c r="D1161" i="6"/>
  <c r="E1161" i="6"/>
  <c r="F1161" i="6"/>
  <c r="G1161" i="6"/>
  <c r="H1161" i="6"/>
  <c r="W1161" i="6" s="1"/>
  <c r="I1161" i="6"/>
  <c r="C1162" i="6"/>
  <c r="D1162" i="6"/>
  <c r="E1162" i="6"/>
  <c r="F1162" i="6"/>
  <c r="G1162" i="6"/>
  <c r="V1162" i="6" s="1"/>
  <c r="H1162" i="6"/>
  <c r="I1162" i="6"/>
  <c r="X1162" i="6" s="1"/>
  <c r="C1163" i="6"/>
  <c r="D1163" i="6"/>
  <c r="E1163" i="6"/>
  <c r="F1163" i="6"/>
  <c r="G1163" i="6"/>
  <c r="V1163" i="6" s="1"/>
  <c r="H1163" i="6"/>
  <c r="I1163" i="6"/>
  <c r="X1163" i="6" s="1"/>
  <c r="C1164" i="6"/>
  <c r="D1164" i="6"/>
  <c r="E1164" i="6"/>
  <c r="F1164" i="6"/>
  <c r="G1164" i="6"/>
  <c r="H1164" i="6"/>
  <c r="I1164" i="6"/>
  <c r="X1164" i="6" s="1"/>
  <c r="C1165" i="6"/>
  <c r="D1165" i="6"/>
  <c r="E1165" i="6"/>
  <c r="F1165" i="6"/>
  <c r="G1165" i="6"/>
  <c r="V1165" i="6" s="1"/>
  <c r="H1165" i="6"/>
  <c r="I1165" i="6"/>
  <c r="X1165" i="6" s="1"/>
  <c r="C1166" i="6"/>
  <c r="D1166" i="6"/>
  <c r="E1166" i="6"/>
  <c r="F1166" i="6"/>
  <c r="G1166" i="6"/>
  <c r="H1166" i="6"/>
  <c r="I1166" i="6"/>
  <c r="X1166" i="6" s="1"/>
  <c r="C1167" i="6"/>
  <c r="D1167" i="6"/>
  <c r="E1167" i="6"/>
  <c r="F1167" i="6"/>
  <c r="G1167" i="6"/>
  <c r="H1167" i="6"/>
  <c r="I1167" i="6"/>
  <c r="X1167" i="6" s="1"/>
  <c r="C1168" i="6"/>
  <c r="D1168" i="6"/>
  <c r="E1168" i="6"/>
  <c r="F1168" i="6"/>
  <c r="G1168" i="6"/>
  <c r="V1168" i="6" s="1"/>
  <c r="H1168" i="6"/>
  <c r="I1168" i="6"/>
  <c r="X1168" i="6" s="1"/>
  <c r="C1169" i="6"/>
  <c r="D1169" i="6"/>
  <c r="E1169" i="6"/>
  <c r="F1169" i="6"/>
  <c r="G1169" i="6"/>
  <c r="V1169" i="6" s="1"/>
  <c r="H1169" i="6"/>
  <c r="I1169" i="6"/>
  <c r="X1169" i="6" s="1"/>
  <c r="C1170" i="6"/>
  <c r="D1170" i="6"/>
  <c r="E1170" i="6"/>
  <c r="F1170" i="6"/>
  <c r="G1170" i="6"/>
  <c r="H1170" i="6"/>
  <c r="W1170" i="6" s="1"/>
  <c r="I1170" i="6"/>
  <c r="C1171" i="6"/>
  <c r="D1171" i="6"/>
  <c r="E1171" i="6"/>
  <c r="F1171" i="6"/>
  <c r="G1171" i="6"/>
  <c r="V1171" i="6" s="1"/>
  <c r="H1171" i="6"/>
  <c r="I1171" i="6"/>
  <c r="X1171" i="6" s="1"/>
  <c r="C1172" i="6"/>
  <c r="D1172" i="6"/>
  <c r="E1172" i="6"/>
  <c r="F1172" i="6"/>
  <c r="G1172" i="6"/>
  <c r="V1172" i="6" s="1"/>
  <c r="H1172" i="6"/>
  <c r="I1172" i="6"/>
  <c r="C1173" i="6"/>
  <c r="D1173" i="6"/>
  <c r="E1173" i="6"/>
  <c r="F1173" i="6"/>
  <c r="G1173" i="6"/>
  <c r="V1173" i="6" s="1"/>
  <c r="H1173" i="6"/>
  <c r="I1173" i="6"/>
  <c r="X1173" i="6" s="1"/>
  <c r="C1174" i="6"/>
  <c r="D1174" i="6"/>
  <c r="E1174" i="6"/>
  <c r="F1174" i="6"/>
  <c r="G1174" i="6"/>
  <c r="V1174" i="6" s="1"/>
  <c r="H1174" i="6"/>
  <c r="I1174" i="6"/>
  <c r="C1175" i="6"/>
  <c r="D1175" i="6"/>
  <c r="E1175" i="6"/>
  <c r="F1175" i="6"/>
  <c r="G1175" i="6"/>
  <c r="V1175" i="6" s="1"/>
  <c r="H1175" i="6"/>
  <c r="I1175" i="6"/>
  <c r="X1175" i="6" s="1"/>
  <c r="C1176" i="6"/>
  <c r="D1176" i="6"/>
  <c r="E1176" i="6"/>
  <c r="F1176" i="6"/>
  <c r="G1176" i="6"/>
  <c r="V1176" i="6" s="1"/>
  <c r="H1176" i="6"/>
  <c r="I1176" i="6"/>
  <c r="X1176" i="6" s="1"/>
  <c r="C1177" i="6"/>
  <c r="D1177" i="6"/>
  <c r="E1177" i="6"/>
  <c r="F1177" i="6"/>
  <c r="G1177" i="6"/>
  <c r="V1177" i="6" s="1"/>
  <c r="H1177" i="6"/>
  <c r="I1177" i="6"/>
  <c r="X1177" i="6" s="1"/>
  <c r="C1178" i="6"/>
  <c r="D1178" i="6"/>
  <c r="E1178" i="6"/>
  <c r="F1178" i="6"/>
  <c r="G1178" i="6"/>
  <c r="H1178" i="6"/>
  <c r="W1178" i="6" s="1"/>
  <c r="I1178" i="6"/>
  <c r="C1179" i="6"/>
  <c r="D1179" i="6"/>
  <c r="E1179" i="6"/>
  <c r="F1179" i="6"/>
  <c r="G1179" i="6"/>
  <c r="V1179" i="6" s="1"/>
  <c r="H1179" i="6"/>
  <c r="I1179" i="6"/>
  <c r="C1180" i="6"/>
  <c r="D1180" i="6"/>
  <c r="E1180" i="6"/>
  <c r="F1180" i="6"/>
  <c r="G1180" i="6"/>
  <c r="V1180" i="6" s="1"/>
  <c r="H1180" i="6"/>
  <c r="I1180" i="6"/>
  <c r="C1181" i="6"/>
  <c r="D1181" i="6"/>
  <c r="E1181" i="6"/>
  <c r="F1181" i="6"/>
  <c r="G1181" i="6"/>
  <c r="V1181" i="6" s="1"/>
  <c r="H1181" i="6"/>
  <c r="I1181" i="6"/>
  <c r="X1181" i="6" s="1"/>
  <c r="C1182" i="6"/>
  <c r="D1182" i="6"/>
  <c r="E1182" i="6"/>
  <c r="F1182" i="6"/>
  <c r="G1182" i="6"/>
  <c r="H1182" i="6"/>
  <c r="I1182" i="6"/>
  <c r="X1182" i="6" s="1"/>
  <c r="C1183" i="6"/>
  <c r="D1183" i="6"/>
  <c r="E1183" i="6"/>
  <c r="F1183" i="6"/>
  <c r="G1183" i="6"/>
  <c r="V1183" i="6" s="1"/>
  <c r="H1183" i="6"/>
  <c r="I1183" i="6"/>
  <c r="C1184" i="6"/>
  <c r="D1184" i="6"/>
  <c r="E1184" i="6"/>
  <c r="F1184" i="6"/>
  <c r="G1184" i="6"/>
  <c r="H1184" i="6"/>
  <c r="I1184" i="6"/>
  <c r="X1184" i="6" s="1"/>
  <c r="C1185" i="6"/>
  <c r="D1185" i="6"/>
  <c r="E1185" i="6"/>
  <c r="F1185" i="6"/>
  <c r="G1185" i="6"/>
  <c r="V1185" i="6" s="1"/>
  <c r="H1185" i="6"/>
  <c r="I1185" i="6"/>
  <c r="X1185" i="6" s="1"/>
  <c r="C1186" i="6"/>
  <c r="D1186" i="6"/>
  <c r="E1186" i="6"/>
  <c r="F1186" i="6"/>
  <c r="G1186" i="6"/>
  <c r="V1186" i="6" s="1"/>
  <c r="H1186" i="6"/>
  <c r="I1186" i="6"/>
  <c r="C1187" i="6"/>
  <c r="D1187" i="6"/>
  <c r="E1187" i="6"/>
  <c r="F1187" i="6"/>
  <c r="G1187" i="6"/>
  <c r="V1187" i="6" s="1"/>
  <c r="H1187" i="6"/>
  <c r="I1187" i="6"/>
  <c r="C1188" i="6"/>
  <c r="D1188" i="6"/>
  <c r="E1188" i="6"/>
  <c r="F1188" i="6"/>
  <c r="G1188" i="6"/>
  <c r="V1188" i="6" s="1"/>
  <c r="H1188" i="6"/>
  <c r="I1188" i="6"/>
  <c r="X1188" i="6" s="1"/>
  <c r="C1189" i="6"/>
  <c r="D1189" i="6"/>
  <c r="E1189" i="6"/>
  <c r="F1189" i="6"/>
  <c r="G1189" i="6"/>
  <c r="V1189" i="6" s="1"/>
  <c r="H1189" i="6"/>
  <c r="I1189" i="6"/>
  <c r="X1189" i="6" s="1"/>
  <c r="C1190" i="6"/>
  <c r="D1190" i="6"/>
  <c r="E1190" i="6"/>
  <c r="F1190" i="6"/>
  <c r="G1190" i="6"/>
  <c r="H1190" i="6"/>
  <c r="W1190" i="6" s="1"/>
  <c r="I1190" i="6"/>
  <c r="C1191" i="6"/>
  <c r="D1191" i="6"/>
  <c r="E1191" i="6"/>
  <c r="F1191" i="6"/>
  <c r="G1191" i="6"/>
  <c r="V1191" i="6" s="1"/>
  <c r="H1191" i="6"/>
  <c r="I1191" i="6"/>
  <c r="C1192" i="6"/>
  <c r="D1192" i="6"/>
  <c r="E1192" i="6"/>
  <c r="F1192" i="6"/>
  <c r="G1192" i="6"/>
  <c r="V1192" i="6" s="1"/>
  <c r="H1192" i="6"/>
  <c r="I1192" i="6"/>
  <c r="X1192" i="6" s="1"/>
  <c r="C1193" i="6"/>
  <c r="D1193" i="6"/>
  <c r="E1193" i="6"/>
  <c r="F1193" i="6"/>
  <c r="G1193" i="6"/>
  <c r="V1193" i="6" s="1"/>
  <c r="H1193" i="6"/>
  <c r="I1193" i="6"/>
  <c r="C1194" i="6"/>
  <c r="D1194" i="6"/>
  <c r="E1194" i="6"/>
  <c r="F1194" i="6"/>
  <c r="G1194" i="6"/>
  <c r="V1194" i="6" s="1"/>
  <c r="H1194" i="6"/>
  <c r="I1194" i="6"/>
  <c r="C1195" i="6"/>
  <c r="D1195" i="6"/>
  <c r="E1195" i="6"/>
  <c r="F1195" i="6"/>
  <c r="G1195" i="6"/>
  <c r="V1195" i="6" s="1"/>
  <c r="H1195" i="6"/>
  <c r="I1195" i="6"/>
  <c r="X1195" i="6" s="1"/>
  <c r="C1196" i="6"/>
  <c r="D1196" i="6"/>
  <c r="E1196" i="6"/>
  <c r="F1196" i="6"/>
  <c r="G1196" i="6"/>
  <c r="V1196" i="6" s="1"/>
  <c r="H1196" i="6"/>
  <c r="I1196" i="6"/>
  <c r="X1196" i="6" s="1"/>
  <c r="C1197" i="6"/>
  <c r="D1197" i="6"/>
  <c r="E1197" i="6"/>
  <c r="F1197" i="6"/>
  <c r="G1197" i="6"/>
  <c r="H1197" i="6"/>
  <c r="I1197" i="6"/>
  <c r="C1198" i="6"/>
  <c r="D1198" i="6"/>
  <c r="E1198" i="6"/>
  <c r="F1198" i="6"/>
  <c r="G1198" i="6"/>
  <c r="V1198" i="6" s="1"/>
  <c r="H1198" i="6"/>
  <c r="I1198" i="6"/>
  <c r="X1198" i="6" s="1"/>
  <c r="C1199" i="6"/>
  <c r="D1199" i="6"/>
  <c r="E1199" i="6"/>
  <c r="F1199" i="6"/>
  <c r="G1199" i="6"/>
  <c r="V1199" i="6" s="1"/>
  <c r="H1199" i="6"/>
  <c r="I1199" i="6"/>
  <c r="X1199" i="6" s="1"/>
  <c r="C1200" i="6"/>
  <c r="D1200" i="6"/>
  <c r="E1200" i="6"/>
  <c r="F1200" i="6"/>
  <c r="G1200" i="6"/>
  <c r="H1200" i="6"/>
  <c r="W1200" i="6" s="1"/>
  <c r="I1200" i="6"/>
  <c r="C1201" i="6"/>
  <c r="D1201" i="6"/>
  <c r="E1201" i="6"/>
  <c r="F1201" i="6"/>
  <c r="G1201" i="6"/>
  <c r="V1201" i="6" s="1"/>
  <c r="H1201" i="6"/>
  <c r="I1201" i="6"/>
  <c r="X1201" i="6" s="1"/>
  <c r="C1202" i="6"/>
  <c r="D1202" i="6"/>
  <c r="E1202" i="6"/>
  <c r="F1202" i="6"/>
  <c r="G1202" i="6"/>
  <c r="V1202" i="6" s="1"/>
  <c r="H1202" i="6"/>
  <c r="I1202" i="6"/>
  <c r="X1202" i="6" s="1"/>
  <c r="C1203" i="6"/>
  <c r="D1203" i="6"/>
  <c r="E1203" i="6"/>
  <c r="F1203" i="6"/>
  <c r="G1203" i="6"/>
  <c r="H1203" i="6"/>
  <c r="I1203" i="6"/>
  <c r="X1203" i="6" s="1"/>
  <c r="C1204" i="6"/>
  <c r="D1204" i="6"/>
  <c r="E1204" i="6"/>
  <c r="F1204" i="6"/>
  <c r="G1204" i="6"/>
  <c r="V1204" i="6" s="1"/>
  <c r="H1204" i="6"/>
  <c r="I1204" i="6"/>
  <c r="C1205" i="6"/>
  <c r="D1205" i="6"/>
  <c r="E1205" i="6"/>
  <c r="F1205" i="6"/>
  <c r="G1205" i="6"/>
  <c r="V1205" i="6" s="1"/>
  <c r="H1205" i="6"/>
  <c r="I1205" i="6"/>
  <c r="X1205" i="6" s="1"/>
  <c r="C1206" i="6"/>
  <c r="D1206" i="6"/>
  <c r="E1206" i="6"/>
  <c r="F1206" i="6"/>
  <c r="G1206" i="6"/>
  <c r="V1206" i="6" s="1"/>
  <c r="H1206" i="6"/>
  <c r="I1206" i="6"/>
  <c r="X1206" i="6" s="1"/>
  <c r="C1207" i="6"/>
  <c r="D1207" i="6"/>
  <c r="E1207" i="6"/>
  <c r="F1207" i="6"/>
  <c r="G1207" i="6"/>
  <c r="H1207" i="6"/>
  <c r="W1207" i="6" s="1"/>
  <c r="I1207" i="6"/>
  <c r="C1208" i="6"/>
  <c r="D1208" i="6"/>
  <c r="E1208" i="6"/>
  <c r="F1208" i="6"/>
  <c r="G1208" i="6"/>
  <c r="V1208" i="6" s="1"/>
  <c r="H1208" i="6"/>
  <c r="I1208" i="6"/>
  <c r="C1209" i="6"/>
  <c r="D1209" i="6"/>
  <c r="E1209" i="6"/>
  <c r="F1209" i="6"/>
  <c r="G1209" i="6"/>
  <c r="V1209" i="6" s="1"/>
  <c r="H1209" i="6"/>
  <c r="I1209" i="6"/>
  <c r="X1209" i="6" s="1"/>
  <c r="C1210" i="6"/>
  <c r="D1210" i="6"/>
  <c r="E1210" i="6"/>
  <c r="F1210" i="6"/>
  <c r="G1210" i="6"/>
  <c r="H1210" i="6"/>
  <c r="W1210" i="6" s="1"/>
  <c r="I1210" i="6"/>
  <c r="C1211" i="6"/>
  <c r="D1211" i="6"/>
  <c r="E1211" i="6"/>
  <c r="F1211" i="6"/>
  <c r="G1211" i="6"/>
  <c r="H1211" i="6"/>
  <c r="I1211" i="6"/>
  <c r="X1211" i="6" s="1"/>
  <c r="C1212" i="6"/>
  <c r="D1212" i="6"/>
  <c r="E1212" i="6"/>
  <c r="F1212" i="6"/>
  <c r="G1212" i="6"/>
  <c r="V1212" i="6" s="1"/>
  <c r="H1212" i="6"/>
  <c r="I1212" i="6"/>
  <c r="X1212" i="6" s="1"/>
  <c r="C1213" i="6"/>
  <c r="D1213" i="6"/>
  <c r="E1213" i="6"/>
  <c r="F1213" i="6"/>
  <c r="G1213" i="6"/>
  <c r="V1213" i="6" s="1"/>
  <c r="H1213" i="6"/>
  <c r="I1213" i="6"/>
  <c r="X1213" i="6" s="1"/>
  <c r="C1214" i="6"/>
  <c r="D1214" i="6"/>
  <c r="E1214" i="6"/>
  <c r="F1214" i="6"/>
  <c r="G1214" i="6"/>
  <c r="H1214" i="6"/>
  <c r="I1214" i="6"/>
  <c r="C1215" i="6"/>
  <c r="D1215" i="6"/>
  <c r="E1215" i="6"/>
  <c r="F1215" i="6"/>
  <c r="G1215" i="6"/>
  <c r="V1215" i="6" s="1"/>
  <c r="H1215" i="6"/>
  <c r="I1215" i="6"/>
  <c r="X1215" i="6" s="1"/>
  <c r="C1216" i="6"/>
  <c r="D1216" i="6"/>
  <c r="E1216" i="6"/>
  <c r="F1216" i="6"/>
  <c r="G1216" i="6"/>
  <c r="H1216" i="6"/>
  <c r="I1216" i="6"/>
  <c r="C1217" i="6"/>
  <c r="D1217" i="6"/>
  <c r="E1217" i="6"/>
  <c r="F1217" i="6"/>
  <c r="G1217" i="6"/>
  <c r="H1217" i="6"/>
  <c r="I1217" i="6"/>
  <c r="X1217" i="6" s="1"/>
  <c r="C1218" i="6"/>
  <c r="D1218" i="6"/>
  <c r="E1218" i="6"/>
  <c r="F1218" i="6"/>
  <c r="G1218" i="6"/>
  <c r="V1218" i="6" s="1"/>
  <c r="H1218" i="6"/>
  <c r="I1218" i="6"/>
  <c r="X1218" i="6" s="1"/>
  <c r="C1219" i="6"/>
  <c r="D1219" i="6"/>
  <c r="E1219" i="6"/>
  <c r="F1219" i="6"/>
  <c r="G1219" i="6"/>
  <c r="H1219" i="6"/>
  <c r="W1219" i="6" s="1"/>
  <c r="I1219" i="6"/>
  <c r="C1220" i="6"/>
  <c r="D1220" i="6"/>
  <c r="E1220" i="6"/>
  <c r="F1220" i="6"/>
  <c r="G1220" i="6"/>
  <c r="V1220" i="6" s="1"/>
  <c r="H1220" i="6"/>
  <c r="I1220" i="6"/>
  <c r="X1220" i="6" s="1"/>
  <c r="C1221" i="6"/>
  <c r="D1221" i="6"/>
  <c r="E1221" i="6"/>
  <c r="F1221" i="6"/>
  <c r="G1221" i="6"/>
  <c r="V1221" i="6" s="1"/>
  <c r="H1221" i="6"/>
  <c r="I1221" i="6"/>
  <c r="X1221" i="6" s="1"/>
  <c r="C1222" i="6"/>
  <c r="D1222" i="6"/>
  <c r="E1222" i="6"/>
  <c r="F1222" i="6"/>
  <c r="G1222" i="6"/>
  <c r="V1222" i="6" s="1"/>
  <c r="H1222" i="6"/>
  <c r="I1222" i="6"/>
  <c r="X1222" i="6" s="1"/>
  <c r="C1223" i="6"/>
  <c r="D1223" i="6"/>
  <c r="E1223" i="6"/>
  <c r="F1223" i="6"/>
  <c r="G1223" i="6"/>
  <c r="V1223" i="6" s="1"/>
  <c r="H1223" i="6"/>
  <c r="I1223" i="6"/>
  <c r="X1223" i="6" s="1"/>
  <c r="C1224" i="6"/>
  <c r="D1224" i="6"/>
  <c r="E1224" i="6"/>
  <c r="F1224" i="6"/>
  <c r="G1224" i="6"/>
  <c r="V1224" i="6" s="1"/>
  <c r="H1224" i="6"/>
  <c r="I1224" i="6"/>
  <c r="X1224" i="6" s="1"/>
  <c r="C1225" i="6"/>
  <c r="D1225" i="6"/>
  <c r="E1225" i="6"/>
  <c r="F1225" i="6"/>
  <c r="G1225" i="6"/>
  <c r="H1225" i="6"/>
  <c r="W1225" i="6" s="1"/>
  <c r="I1225" i="6"/>
  <c r="C1226" i="6"/>
  <c r="D1226" i="6"/>
  <c r="E1226" i="6"/>
  <c r="F1226" i="6"/>
  <c r="G1226" i="6"/>
  <c r="V1226" i="6" s="1"/>
  <c r="H1226" i="6"/>
  <c r="I1226" i="6"/>
  <c r="X1226" i="6" s="1"/>
  <c r="C1227" i="6"/>
  <c r="D1227" i="6"/>
  <c r="E1227" i="6"/>
  <c r="F1227" i="6"/>
  <c r="G1227" i="6"/>
  <c r="V1227" i="6" s="1"/>
  <c r="H1227" i="6"/>
  <c r="I1227" i="6"/>
  <c r="X1227" i="6" s="1"/>
  <c r="C1228" i="6"/>
  <c r="D1228" i="6"/>
  <c r="E1228" i="6"/>
  <c r="F1228" i="6"/>
  <c r="G1228" i="6"/>
  <c r="V1228" i="6" s="1"/>
  <c r="H1228" i="6"/>
  <c r="I1228" i="6"/>
  <c r="X1228" i="6" s="1"/>
  <c r="C1229" i="6"/>
  <c r="D1229" i="6"/>
  <c r="E1229" i="6"/>
  <c r="F1229" i="6"/>
  <c r="G1229" i="6"/>
  <c r="V1229" i="6" s="1"/>
  <c r="H1229" i="6"/>
  <c r="I1229" i="6"/>
  <c r="X1229" i="6" s="1"/>
  <c r="C1230" i="6"/>
  <c r="D1230" i="6"/>
  <c r="E1230" i="6"/>
  <c r="F1230" i="6"/>
  <c r="G1230" i="6"/>
  <c r="H1230" i="6"/>
  <c r="I1230" i="6"/>
  <c r="X1230" i="6" s="1"/>
  <c r="C1231" i="6"/>
  <c r="D1231" i="6"/>
  <c r="E1231" i="6"/>
  <c r="F1231" i="6"/>
  <c r="G1231" i="6"/>
  <c r="V1231" i="6" s="1"/>
  <c r="H1231" i="6"/>
  <c r="I1231" i="6"/>
  <c r="X1231" i="6" s="1"/>
  <c r="C1232" i="6"/>
  <c r="D1232" i="6"/>
  <c r="E1232" i="6"/>
  <c r="F1232" i="6"/>
  <c r="G1232" i="6"/>
  <c r="H1232" i="6"/>
  <c r="W1232" i="6" s="1"/>
  <c r="I1232" i="6"/>
  <c r="C1233" i="6"/>
  <c r="D1233" i="6"/>
  <c r="E1233" i="6"/>
  <c r="F1233" i="6"/>
  <c r="G1233" i="6"/>
  <c r="V1233" i="6" s="1"/>
  <c r="H1233" i="6"/>
  <c r="I1233" i="6"/>
  <c r="X1233" i="6" s="1"/>
  <c r="C1234" i="6"/>
  <c r="D1234" i="6"/>
  <c r="E1234" i="6"/>
  <c r="F1234" i="6"/>
  <c r="G1234" i="6"/>
  <c r="V1234" i="6" s="1"/>
  <c r="H1234" i="6"/>
  <c r="I1234" i="6"/>
  <c r="C1235" i="6"/>
  <c r="D1235" i="6"/>
  <c r="E1235" i="6"/>
  <c r="F1235" i="6"/>
  <c r="G1235" i="6"/>
  <c r="V1235" i="6" s="1"/>
  <c r="H1235" i="6"/>
  <c r="I1235" i="6"/>
  <c r="X1235" i="6" s="1"/>
  <c r="C1236" i="6"/>
  <c r="D1236" i="6"/>
  <c r="E1236" i="6"/>
  <c r="F1236" i="6"/>
  <c r="G1236" i="6"/>
  <c r="V1236" i="6" s="1"/>
  <c r="H1236" i="6"/>
  <c r="I1236" i="6"/>
  <c r="X1236" i="6" s="1"/>
  <c r="C1237" i="6"/>
  <c r="D1237" i="6"/>
  <c r="E1237" i="6"/>
  <c r="F1237" i="6"/>
  <c r="G1237" i="6"/>
  <c r="V1237" i="6" s="1"/>
  <c r="H1237" i="6"/>
  <c r="I1237" i="6"/>
  <c r="X1237" i="6" s="1"/>
  <c r="C1238" i="6"/>
  <c r="D1238" i="6"/>
  <c r="E1238" i="6"/>
  <c r="F1238" i="6"/>
  <c r="G1238" i="6"/>
  <c r="H1238" i="6"/>
  <c r="W1238" i="6" s="1"/>
  <c r="I1238" i="6"/>
  <c r="C1239" i="6"/>
  <c r="D1239" i="6"/>
  <c r="E1239" i="6"/>
  <c r="F1239" i="6"/>
  <c r="G1239" i="6"/>
  <c r="H1239" i="6"/>
  <c r="I1239" i="6"/>
  <c r="X1239" i="6" s="1"/>
  <c r="C1240" i="6"/>
  <c r="D1240" i="6"/>
  <c r="E1240" i="6"/>
  <c r="F1240" i="6"/>
  <c r="G1240" i="6"/>
  <c r="V1240" i="6" s="1"/>
  <c r="H1240" i="6"/>
  <c r="I1240" i="6"/>
  <c r="X1240" i="6" s="1"/>
  <c r="C1241" i="6"/>
  <c r="D1241" i="6"/>
  <c r="E1241" i="6"/>
  <c r="F1241" i="6"/>
  <c r="G1241" i="6"/>
  <c r="V1241" i="6" s="1"/>
  <c r="H1241" i="6"/>
  <c r="I1241" i="6"/>
  <c r="X1241" i="6" s="1"/>
  <c r="C1242" i="6"/>
  <c r="D1242" i="6"/>
  <c r="E1242" i="6"/>
  <c r="F1242" i="6"/>
  <c r="G1242" i="6"/>
  <c r="V1242" i="6" s="1"/>
  <c r="H1242" i="6"/>
  <c r="I1242" i="6"/>
  <c r="X1242" i="6" s="1"/>
  <c r="C1243" i="6"/>
  <c r="D1243" i="6"/>
  <c r="E1243" i="6"/>
  <c r="F1243" i="6"/>
  <c r="G1243" i="6"/>
  <c r="V1243" i="6" s="1"/>
  <c r="H1243" i="6"/>
  <c r="I1243" i="6"/>
  <c r="X1243" i="6" s="1"/>
  <c r="C1244" i="6"/>
  <c r="D1244" i="6"/>
  <c r="E1244" i="6"/>
  <c r="F1244" i="6"/>
  <c r="G1244" i="6"/>
  <c r="H1244" i="6"/>
  <c r="W1244" i="6" s="1"/>
  <c r="I1244" i="6"/>
  <c r="C1245" i="6"/>
  <c r="D1245" i="6"/>
  <c r="E1245" i="6"/>
  <c r="F1245" i="6"/>
  <c r="G1245" i="6"/>
  <c r="V1245" i="6" s="1"/>
  <c r="H1245" i="6"/>
  <c r="I1245" i="6"/>
  <c r="X1245" i="6" s="1"/>
  <c r="C1246" i="6"/>
  <c r="D1246" i="6"/>
  <c r="E1246" i="6"/>
  <c r="F1246" i="6"/>
  <c r="G1246" i="6"/>
  <c r="V1246" i="6" s="1"/>
  <c r="H1246" i="6"/>
  <c r="I1246" i="6"/>
  <c r="X1246" i="6" s="1"/>
  <c r="C1247" i="6"/>
  <c r="D1247" i="6"/>
  <c r="E1247" i="6"/>
  <c r="F1247" i="6"/>
  <c r="G1247" i="6"/>
  <c r="V1247" i="6" s="1"/>
  <c r="H1247" i="6"/>
  <c r="I1247" i="6"/>
  <c r="X1247" i="6" s="1"/>
  <c r="C1248" i="6"/>
  <c r="D1248" i="6"/>
  <c r="E1248" i="6"/>
  <c r="F1248" i="6"/>
  <c r="G1248" i="6"/>
  <c r="H1248" i="6"/>
  <c r="I1248" i="6"/>
  <c r="X1248" i="6" s="1"/>
  <c r="C1249" i="6"/>
  <c r="D1249" i="6"/>
  <c r="E1249" i="6"/>
  <c r="F1249" i="6"/>
  <c r="G1249" i="6"/>
  <c r="H1249" i="6"/>
  <c r="I1249" i="6"/>
  <c r="X1249" i="6" s="1"/>
  <c r="C1250" i="6"/>
  <c r="D1250" i="6"/>
  <c r="E1250" i="6"/>
  <c r="F1250" i="6"/>
  <c r="G1250" i="6"/>
  <c r="V1250" i="6" s="1"/>
  <c r="H1250" i="6"/>
  <c r="I1250" i="6"/>
  <c r="X1250" i="6" s="1"/>
  <c r="C1251" i="6"/>
  <c r="D1251" i="6"/>
  <c r="E1251" i="6"/>
  <c r="F1251" i="6"/>
  <c r="G1251" i="6"/>
  <c r="H1251" i="6"/>
  <c r="W1251" i="6" s="1"/>
  <c r="I1251" i="6"/>
  <c r="C1252" i="6"/>
  <c r="D1252" i="6"/>
  <c r="E1252" i="6"/>
  <c r="F1252" i="6"/>
  <c r="G1252" i="6"/>
  <c r="V1252" i="6" s="1"/>
  <c r="H1252" i="6"/>
  <c r="I1252" i="6"/>
  <c r="C1253" i="6"/>
  <c r="D1253" i="6"/>
  <c r="E1253" i="6"/>
  <c r="F1253" i="6"/>
  <c r="G1253" i="6"/>
  <c r="H1253" i="6"/>
  <c r="W1253" i="6" s="1"/>
  <c r="I1253" i="6"/>
  <c r="C1254" i="6"/>
  <c r="D1254" i="6"/>
  <c r="E1254" i="6"/>
  <c r="F1254" i="6"/>
  <c r="G1254" i="6"/>
  <c r="H1254" i="6"/>
  <c r="I1254" i="6"/>
  <c r="C1255" i="6"/>
  <c r="D1255" i="6"/>
  <c r="E1255" i="6"/>
  <c r="F1255" i="6"/>
  <c r="G1255" i="6"/>
  <c r="V1255" i="6" s="1"/>
  <c r="H1255" i="6"/>
  <c r="I1255" i="6"/>
  <c r="C1256" i="6"/>
  <c r="D1256" i="6"/>
  <c r="E1256" i="6"/>
  <c r="F1256" i="6"/>
  <c r="G1256" i="6"/>
  <c r="H1256" i="6"/>
  <c r="I1256" i="6"/>
  <c r="C1257" i="6"/>
  <c r="D1257" i="6"/>
  <c r="E1257" i="6"/>
  <c r="F1257" i="6"/>
  <c r="G1257" i="6"/>
  <c r="H1257" i="6"/>
  <c r="I1257" i="6"/>
  <c r="X1257" i="6" s="1"/>
  <c r="C1258" i="6"/>
  <c r="D1258" i="6"/>
  <c r="E1258" i="6"/>
  <c r="F1258" i="6"/>
  <c r="G1258" i="6"/>
  <c r="V1258" i="6" s="1"/>
  <c r="H1258" i="6"/>
  <c r="I1258" i="6"/>
  <c r="X1258" i="6" s="1"/>
  <c r="C1259" i="6"/>
  <c r="D1259" i="6"/>
  <c r="E1259" i="6"/>
  <c r="F1259" i="6"/>
  <c r="G1259" i="6"/>
  <c r="V1259" i="6" s="1"/>
  <c r="H1259" i="6"/>
  <c r="I1259" i="6"/>
  <c r="X1259" i="6" s="1"/>
  <c r="C1260" i="6"/>
  <c r="D1260" i="6"/>
  <c r="E1260" i="6"/>
  <c r="F1260" i="6"/>
  <c r="G1260" i="6"/>
  <c r="H1260" i="6"/>
  <c r="I1260" i="6"/>
  <c r="X1260" i="6" s="1"/>
  <c r="C1261" i="6"/>
  <c r="D1261" i="6"/>
  <c r="E1261" i="6"/>
  <c r="F1261" i="6"/>
  <c r="G1261" i="6"/>
  <c r="V1261" i="6" s="1"/>
  <c r="H1261" i="6"/>
  <c r="I1261" i="6"/>
  <c r="X1261" i="6" s="1"/>
  <c r="C1262" i="6"/>
  <c r="D1262" i="6"/>
  <c r="E1262" i="6"/>
  <c r="F1262" i="6"/>
  <c r="G1262" i="6"/>
  <c r="V1262" i="6" s="1"/>
  <c r="H1262" i="6"/>
  <c r="I1262" i="6"/>
  <c r="X1262" i="6" s="1"/>
  <c r="C1263" i="6"/>
  <c r="D1263" i="6"/>
  <c r="E1263" i="6"/>
  <c r="F1263" i="6"/>
  <c r="G1263" i="6"/>
  <c r="H1263" i="6"/>
  <c r="W1263" i="6" s="1"/>
  <c r="I1263" i="6"/>
  <c r="C1264" i="6"/>
  <c r="D1264" i="6"/>
  <c r="E1264" i="6"/>
  <c r="F1264" i="6"/>
  <c r="G1264" i="6"/>
  <c r="V1264" i="6" s="1"/>
  <c r="H1264" i="6"/>
  <c r="I1264" i="6"/>
  <c r="X1264" i="6" s="1"/>
  <c r="C1265" i="6"/>
  <c r="D1265" i="6"/>
  <c r="E1265" i="6"/>
  <c r="F1265" i="6"/>
  <c r="G1265" i="6"/>
  <c r="V1265" i="6" s="1"/>
  <c r="H1265" i="6"/>
  <c r="I1265" i="6"/>
  <c r="C1266" i="6"/>
  <c r="D1266" i="6"/>
  <c r="E1266" i="6"/>
  <c r="F1266" i="6"/>
  <c r="G1266" i="6"/>
  <c r="V1266" i="6" s="1"/>
  <c r="H1266" i="6"/>
  <c r="I1266" i="6"/>
  <c r="X1266" i="6" s="1"/>
  <c r="C1267" i="6"/>
  <c r="D1267" i="6"/>
  <c r="E1267" i="6"/>
  <c r="F1267" i="6"/>
  <c r="G1267" i="6"/>
  <c r="H1267" i="6"/>
  <c r="I1267" i="6"/>
  <c r="C1268" i="6"/>
  <c r="D1268" i="6"/>
  <c r="E1268" i="6"/>
  <c r="F1268" i="6"/>
  <c r="G1268" i="6"/>
  <c r="V1268" i="6" s="1"/>
  <c r="H1268" i="6"/>
  <c r="I1268" i="6"/>
  <c r="X1268" i="6" s="1"/>
  <c r="C1269" i="6"/>
  <c r="D1269" i="6"/>
  <c r="E1269" i="6"/>
  <c r="F1269" i="6"/>
  <c r="G1269" i="6"/>
  <c r="H1269" i="6"/>
  <c r="I1269" i="6"/>
  <c r="X1269" i="6" s="1"/>
  <c r="C1270" i="6"/>
  <c r="D1270" i="6"/>
  <c r="E1270" i="6"/>
  <c r="F1270" i="6"/>
  <c r="G1270" i="6"/>
  <c r="V1270" i="6" s="1"/>
  <c r="H1270" i="6"/>
  <c r="I1270" i="6"/>
  <c r="X1270" i="6" s="1"/>
  <c r="C1271" i="6"/>
  <c r="D1271" i="6"/>
  <c r="E1271" i="6"/>
  <c r="F1271" i="6"/>
  <c r="G1271" i="6"/>
  <c r="V1271" i="6" s="1"/>
  <c r="H1271" i="6"/>
  <c r="I1271" i="6"/>
  <c r="X1271" i="6" s="1"/>
  <c r="C1272" i="6"/>
  <c r="D1272" i="6"/>
  <c r="E1272" i="6"/>
  <c r="F1272" i="6"/>
  <c r="G1272" i="6"/>
  <c r="H1272" i="6"/>
  <c r="W1272" i="6" s="1"/>
  <c r="I1272" i="6"/>
  <c r="C1273" i="6"/>
  <c r="D1273" i="6"/>
  <c r="E1273" i="6"/>
  <c r="F1273" i="6"/>
  <c r="G1273" i="6"/>
  <c r="V1273" i="6" s="1"/>
  <c r="H1273" i="6"/>
  <c r="I1273" i="6"/>
  <c r="X1273" i="6" s="1"/>
  <c r="C1274" i="6"/>
  <c r="D1274" i="6"/>
  <c r="E1274" i="6"/>
  <c r="F1274" i="6"/>
  <c r="G1274" i="6"/>
  <c r="V1274" i="6" s="1"/>
  <c r="H1274" i="6"/>
  <c r="I1274" i="6"/>
  <c r="X1274" i="6" s="1"/>
  <c r="C1275" i="6"/>
  <c r="D1275" i="6"/>
  <c r="E1275" i="6"/>
  <c r="F1275" i="6"/>
  <c r="G1275" i="6"/>
  <c r="V1275" i="6" s="1"/>
  <c r="H1275" i="6"/>
  <c r="I1275" i="6"/>
  <c r="C1276" i="6"/>
  <c r="D1276" i="6"/>
  <c r="E1276" i="6"/>
  <c r="F1276" i="6"/>
  <c r="G1276" i="6"/>
  <c r="V1276" i="6" s="1"/>
  <c r="H1276" i="6"/>
  <c r="I1276" i="6"/>
  <c r="X1276" i="6" s="1"/>
  <c r="C1277" i="6"/>
  <c r="D1277" i="6"/>
  <c r="E1277" i="6"/>
  <c r="F1277" i="6"/>
  <c r="G1277" i="6"/>
  <c r="V1277" i="6" s="1"/>
  <c r="H1277" i="6"/>
  <c r="I1277" i="6"/>
  <c r="X1277" i="6" s="1"/>
  <c r="C1278" i="6"/>
  <c r="D1278" i="6"/>
  <c r="E1278" i="6"/>
  <c r="F1278" i="6"/>
  <c r="G1278" i="6"/>
  <c r="H1278" i="6"/>
  <c r="W1278" i="6" s="1"/>
  <c r="I1278" i="6"/>
  <c r="C1279" i="6"/>
  <c r="D1279" i="6"/>
  <c r="E1279" i="6"/>
  <c r="F1279" i="6"/>
  <c r="G1279" i="6"/>
  <c r="V1279" i="6" s="1"/>
  <c r="H1279" i="6"/>
  <c r="I1279" i="6"/>
  <c r="X1279" i="6" s="1"/>
  <c r="C1280" i="6"/>
  <c r="D1280" i="6"/>
  <c r="E1280" i="6"/>
  <c r="F1280" i="6"/>
  <c r="G1280" i="6"/>
  <c r="H1280" i="6"/>
  <c r="W1280" i="6" s="1"/>
  <c r="I1280" i="6"/>
  <c r="C1281" i="6"/>
  <c r="D1281" i="6"/>
  <c r="E1281" i="6"/>
  <c r="F1281" i="6"/>
  <c r="G1281" i="6"/>
  <c r="V1281" i="6" s="1"/>
  <c r="H1281" i="6"/>
  <c r="I1281" i="6"/>
  <c r="X1281" i="6" s="1"/>
  <c r="C1282" i="6"/>
  <c r="D1282" i="6"/>
  <c r="E1282" i="6"/>
  <c r="F1282" i="6"/>
  <c r="G1282" i="6"/>
  <c r="V1282" i="6" s="1"/>
  <c r="H1282" i="6"/>
  <c r="I1282" i="6"/>
  <c r="X1282" i="6" s="1"/>
  <c r="C1283" i="6"/>
  <c r="D1283" i="6"/>
  <c r="E1283" i="6"/>
  <c r="F1283" i="6"/>
  <c r="G1283" i="6"/>
  <c r="V1283" i="6" s="1"/>
  <c r="H1283" i="6"/>
  <c r="I1283" i="6"/>
  <c r="X1283" i="6" s="1"/>
  <c r="C1284" i="6"/>
  <c r="D1284" i="6"/>
  <c r="E1284" i="6"/>
  <c r="F1284" i="6"/>
  <c r="G1284" i="6"/>
  <c r="V1284" i="6" s="1"/>
  <c r="H1284" i="6"/>
  <c r="W1284" i="6" s="1"/>
  <c r="I1284" i="6"/>
  <c r="X1284" i="6" s="1"/>
  <c r="C1285" i="6"/>
  <c r="D1285" i="6"/>
  <c r="E1285" i="6"/>
  <c r="F1285" i="6"/>
  <c r="G1285" i="6"/>
  <c r="V1285" i="6" s="1"/>
  <c r="H1285" i="6"/>
  <c r="I1285" i="6"/>
  <c r="C1286" i="6"/>
  <c r="D1286" i="6"/>
  <c r="E1286" i="6"/>
  <c r="F1286" i="6"/>
  <c r="G1286" i="6"/>
  <c r="H1286" i="6"/>
  <c r="I1286" i="6"/>
  <c r="X1286" i="6" s="1"/>
  <c r="C1287" i="6"/>
  <c r="D1287" i="6"/>
  <c r="E1287" i="6"/>
  <c r="F1287" i="6"/>
  <c r="G1287" i="6"/>
  <c r="V1287" i="6" s="1"/>
  <c r="H1287" i="6"/>
  <c r="I1287" i="6"/>
  <c r="X1287" i="6" s="1"/>
  <c r="C1288" i="6"/>
  <c r="D1288" i="6"/>
  <c r="E1288" i="6"/>
  <c r="F1288" i="6"/>
  <c r="G1288" i="6"/>
  <c r="H1288" i="6"/>
  <c r="W1288" i="6" s="1"/>
  <c r="I1288" i="6"/>
  <c r="C1289" i="6"/>
  <c r="D1289" i="6"/>
  <c r="E1289" i="6"/>
  <c r="F1289" i="6"/>
  <c r="G1289" i="6"/>
  <c r="H1289" i="6"/>
  <c r="I1289" i="6"/>
  <c r="X1289" i="6" s="1"/>
  <c r="C1290" i="6"/>
  <c r="D1290" i="6"/>
  <c r="E1290" i="6"/>
  <c r="F1290" i="6"/>
  <c r="G1290" i="6"/>
  <c r="V1290" i="6" s="1"/>
  <c r="H1290" i="6"/>
  <c r="I1290" i="6"/>
  <c r="C1291" i="6"/>
  <c r="D1291" i="6"/>
  <c r="E1291" i="6"/>
  <c r="F1291" i="6"/>
  <c r="G1291" i="6"/>
  <c r="H1291" i="6"/>
  <c r="I1291" i="6"/>
  <c r="X1291" i="6" s="1"/>
  <c r="C1292" i="6"/>
  <c r="D1292" i="6"/>
  <c r="E1292" i="6"/>
  <c r="F1292" i="6"/>
  <c r="G1292" i="6"/>
  <c r="V1292" i="6" s="1"/>
  <c r="H1292" i="6"/>
  <c r="I1292" i="6"/>
  <c r="X1292" i="6" s="1"/>
  <c r="C1293" i="6"/>
  <c r="D1293" i="6"/>
  <c r="E1293" i="6"/>
  <c r="F1293" i="6"/>
  <c r="G1293" i="6"/>
  <c r="V1293" i="6" s="1"/>
  <c r="H1293" i="6"/>
  <c r="I1293" i="6"/>
  <c r="X1293" i="6" s="1"/>
  <c r="C1294" i="6"/>
  <c r="D1294" i="6"/>
  <c r="E1294" i="6"/>
  <c r="F1294" i="6"/>
  <c r="G1294" i="6"/>
  <c r="V1294" i="6" s="1"/>
  <c r="H1294" i="6"/>
  <c r="I1294" i="6"/>
  <c r="X1294" i="6" s="1"/>
  <c r="C1295" i="6"/>
  <c r="D1295" i="6"/>
  <c r="E1295" i="6"/>
  <c r="F1295" i="6"/>
  <c r="G1295" i="6"/>
  <c r="H1295" i="6"/>
  <c r="I1295" i="6"/>
  <c r="X1295" i="6" s="1"/>
  <c r="C1296" i="6"/>
  <c r="D1296" i="6"/>
  <c r="E1296" i="6"/>
  <c r="F1296" i="6"/>
  <c r="G1296" i="6"/>
  <c r="V1296" i="6" s="1"/>
  <c r="H1296" i="6"/>
  <c r="I1296" i="6"/>
  <c r="X1296" i="6" s="1"/>
  <c r="C1297" i="6"/>
  <c r="D1297" i="6"/>
  <c r="E1297" i="6"/>
  <c r="F1297" i="6"/>
  <c r="G1297" i="6"/>
  <c r="H1297" i="6"/>
  <c r="W1297" i="6" s="1"/>
  <c r="I1297" i="6"/>
  <c r="C1298" i="6"/>
  <c r="D1298" i="6"/>
  <c r="E1298" i="6"/>
  <c r="F1298" i="6"/>
  <c r="G1298" i="6"/>
  <c r="V1298" i="6" s="1"/>
  <c r="H1298" i="6"/>
  <c r="I1298" i="6"/>
  <c r="X1298" i="6" s="1"/>
  <c r="C1299" i="6"/>
  <c r="D1299" i="6"/>
  <c r="E1299" i="6"/>
  <c r="F1299" i="6"/>
  <c r="G1299" i="6"/>
  <c r="V1299" i="6" s="1"/>
  <c r="H1299" i="6"/>
  <c r="I1299" i="6"/>
  <c r="X1299" i="6" s="1"/>
  <c r="C1300" i="6"/>
  <c r="D1300" i="6"/>
  <c r="E1300" i="6"/>
  <c r="F1300" i="6"/>
  <c r="G1300" i="6"/>
  <c r="V1300" i="6" s="1"/>
  <c r="H1300" i="6"/>
  <c r="I1300" i="6"/>
  <c r="X1300" i="6" s="1"/>
  <c r="C1301" i="6"/>
  <c r="D1301" i="6"/>
  <c r="E1301" i="6"/>
  <c r="F1301" i="6"/>
  <c r="G1301" i="6"/>
  <c r="H1301" i="6"/>
  <c r="W1301" i="6" s="1"/>
  <c r="I1301" i="6"/>
  <c r="C1302" i="6"/>
  <c r="D1302" i="6"/>
  <c r="E1302" i="6"/>
  <c r="F1302" i="6"/>
  <c r="G1302" i="6"/>
  <c r="H1302" i="6"/>
  <c r="W1302" i="6" s="1"/>
  <c r="I1302" i="6"/>
  <c r="C1303" i="6"/>
  <c r="D1303" i="6"/>
  <c r="E1303" i="6"/>
  <c r="F1303" i="6"/>
  <c r="G1303" i="6"/>
  <c r="V1303" i="6" s="1"/>
  <c r="H1303" i="6"/>
  <c r="I1303" i="6"/>
  <c r="X1303" i="6" s="1"/>
  <c r="C1304" i="6"/>
  <c r="D1304" i="6"/>
  <c r="E1304" i="6"/>
  <c r="F1304" i="6"/>
  <c r="G1304" i="6"/>
  <c r="V1304" i="6" s="1"/>
  <c r="H1304" i="6"/>
  <c r="I1304" i="6"/>
  <c r="X1304" i="6" s="1"/>
  <c r="C1305" i="6"/>
  <c r="D1305" i="6"/>
  <c r="E1305" i="6"/>
  <c r="F1305" i="6"/>
  <c r="G1305" i="6"/>
  <c r="H1305" i="6"/>
  <c r="W1305" i="6" s="1"/>
  <c r="I1305" i="6"/>
  <c r="C1306" i="6"/>
  <c r="D1306" i="6"/>
  <c r="E1306" i="6"/>
  <c r="F1306" i="6"/>
  <c r="G1306" i="6"/>
  <c r="V1306" i="6" s="1"/>
  <c r="H1306" i="6"/>
  <c r="I1306" i="6"/>
  <c r="C1307" i="6"/>
  <c r="D1307" i="6"/>
  <c r="E1307" i="6"/>
  <c r="F1307" i="6"/>
  <c r="G1307" i="6"/>
  <c r="V1307" i="6" s="1"/>
  <c r="H1307" i="6"/>
  <c r="I1307" i="6"/>
  <c r="X1307" i="6" s="1"/>
  <c r="C1308" i="6"/>
  <c r="D1308" i="6"/>
  <c r="E1308" i="6"/>
  <c r="F1308" i="6"/>
  <c r="G1308" i="6"/>
  <c r="V1308" i="6" s="1"/>
  <c r="H1308" i="6"/>
  <c r="I1308" i="6"/>
  <c r="X1308" i="6" s="1"/>
  <c r="C1309" i="6"/>
  <c r="D1309" i="6"/>
  <c r="E1309" i="6"/>
  <c r="F1309" i="6"/>
  <c r="G1309" i="6"/>
  <c r="H1309" i="6"/>
  <c r="I1309" i="6"/>
  <c r="X1309" i="6" s="1"/>
  <c r="C1310" i="6"/>
  <c r="D1310" i="6"/>
  <c r="E1310" i="6"/>
  <c r="F1310" i="6"/>
  <c r="G1310" i="6"/>
  <c r="H1310" i="6"/>
  <c r="I1310" i="6"/>
  <c r="X1310" i="6" s="1"/>
  <c r="C1311" i="6"/>
  <c r="D1311" i="6"/>
  <c r="E1311" i="6"/>
  <c r="F1311" i="6"/>
  <c r="G1311" i="6"/>
  <c r="H1311" i="6"/>
  <c r="W1311" i="6" s="1"/>
  <c r="I1311" i="6"/>
  <c r="C1312" i="6"/>
  <c r="D1312" i="6"/>
  <c r="E1312" i="6"/>
  <c r="F1312" i="6"/>
  <c r="G1312" i="6"/>
  <c r="H1312" i="6"/>
  <c r="I1312" i="6"/>
  <c r="X1312" i="6" s="1"/>
  <c r="C1313" i="6"/>
  <c r="D1313" i="6"/>
  <c r="E1313" i="6"/>
  <c r="F1313" i="6"/>
  <c r="G1313" i="6"/>
  <c r="H1313" i="6"/>
  <c r="I1313" i="6"/>
  <c r="X1313" i="6" s="1"/>
  <c r="C1314" i="6"/>
  <c r="D1314" i="6"/>
  <c r="E1314" i="6"/>
  <c r="F1314" i="6"/>
  <c r="G1314" i="6"/>
  <c r="V1314" i="6" s="1"/>
  <c r="H1314" i="6"/>
  <c r="I1314" i="6"/>
  <c r="X1314" i="6" s="1"/>
  <c r="C1315" i="6"/>
  <c r="D1315" i="6"/>
  <c r="E1315" i="6"/>
  <c r="F1315" i="6"/>
  <c r="G1315" i="6"/>
  <c r="V1315" i="6" s="1"/>
  <c r="H1315" i="6"/>
  <c r="I1315" i="6"/>
  <c r="X1315" i="6" s="1"/>
  <c r="C1316" i="6"/>
  <c r="D1316" i="6"/>
  <c r="E1316" i="6"/>
  <c r="F1316" i="6"/>
  <c r="G1316" i="6"/>
  <c r="H1316" i="6"/>
  <c r="W1316" i="6" s="1"/>
  <c r="I1316" i="6"/>
  <c r="C1317" i="6"/>
  <c r="D1317" i="6"/>
  <c r="E1317" i="6"/>
  <c r="F1317" i="6"/>
  <c r="G1317" i="6"/>
  <c r="V1317" i="6" s="1"/>
  <c r="H1317" i="6"/>
  <c r="I1317" i="6"/>
  <c r="X1317" i="6" s="1"/>
  <c r="C1318" i="6"/>
  <c r="D1318" i="6"/>
  <c r="E1318" i="6"/>
  <c r="F1318" i="6"/>
  <c r="G1318" i="6"/>
  <c r="V1318" i="6" s="1"/>
  <c r="H1318" i="6"/>
  <c r="I1318" i="6"/>
  <c r="X1318" i="6" s="1"/>
  <c r="C1319" i="6"/>
  <c r="D1319" i="6"/>
  <c r="E1319" i="6"/>
  <c r="F1319" i="6"/>
  <c r="G1319" i="6"/>
  <c r="H1319" i="6"/>
  <c r="I1319" i="6"/>
  <c r="X1319" i="6" s="1"/>
  <c r="C1320" i="6"/>
  <c r="D1320" i="6"/>
  <c r="E1320" i="6"/>
  <c r="F1320" i="6"/>
  <c r="G1320" i="6"/>
  <c r="V1320" i="6" s="1"/>
  <c r="H1320" i="6"/>
  <c r="I1320" i="6"/>
  <c r="X1320" i="6" s="1"/>
  <c r="C1321" i="6"/>
  <c r="D1321" i="6"/>
  <c r="E1321" i="6"/>
  <c r="F1321" i="6"/>
  <c r="G1321" i="6"/>
  <c r="H1321" i="6"/>
  <c r="W1321" i="6" s="1"/>
  <c r="I1321" i="6"/>
  <c r="C1322" i="6"/>
  <c r="D1322" i="6"/>
  <c r="E1322" i="6"/>
  <c r="F1322" i="6"/>
  <c r="G1322" i="6"/>
  <c r="V1322" i="6" s="1"/>
  <c r="H1322" i="6"/>
  <c r="I1322" i="6"/>
  <c r="X1322" i="6" s="1"/>
  <c r="C1323" i="6"/>
  <c r="D1323" i="6"/>
  <c r="E1323" i="6"/>
  <c r="F1323" i="6"/>
  <c r="G1323" i="6"/>
  <c r="H1323" i="6"/>
  <c r="W1323" i="6" s="1"/>
  <c r="I1323" i="6"/>
  <c r="C1324" i="6"/>
  <c r="D1324" i="6"/>
  <c r="E1324" i="6"/>
  <c r="F1324" i="6"/>
  <c r="G1324" i="6"/>
  <c r="H1324" i="6"/>
  <c r="I1324" i="6"/>
  <c r="X1324" i="6" s="1"/>
  <c r="C1325" i="6"/>
  <c r="D1325" i="6"/>
  <c r="E1325" i="6"/>
  <c r="F1325" i="6"/>
  <c r="G1325" i="6"/>
  <c r="V1325" i="6" s="1"/>
  <c r="H1325" i="6"/>
  <c r="I1325" i="6"/>
  <c r="X1325" i="6" s="1"/>
  <c r="C1326" i="6"/>
  <c r="D1326" i="6"/>
  <c r="E1326" i="6"/>
  <c r="F1326" i="6"/>
  <c r="G1326" i="6"/>
  <c r="V1326" i="6" s="1"/>
  <c r="H1326" i="6"/>
  <c r="I1326" i="6"/>
  <c r="X1326" i="6" s="1"/>
  <c r="C1327" i="6"/>
  <c r="D1327" i="6"/>
  <c r="E1327" i="6"/>
  <c r="F1327" i="6"/>
  <c r="G1327" i="6"/>
  <c r="V1327" i="6" s="1"/>
  <c r="H1327" i="6"/>
  <c r="I1327" i="6"/>
  <c r="X1327" i="6" s="1"/>
  <c r="C1328" i="6"/>
  <c r="D1328" i="6"/>
  <c r="E1328" i="6"/>
  <c r="F1328" i="6"/>
  <c r="G1328" i="6"/>
  <c r="V1328" i="6" s="1"/>
  <c r="H1328" i="6"/>
  <c r="I1328" i="6"/>
  <c r="X1328" i="6" s="1"/>
  <c r="C1329" i="6"/>
  <c r="D1329" i="6"/>
  <c r="E1329" i="6"/>
  <c r="F1329" i="6"/>
  <c r="G1329" i="6"/>
  <c r="H1329" i="6"/>
  <c r="I1329" i="6"/>
  <c r="X1329" i="6" s="1"/>
  <c r="C1330" i="6"/>
  <c r="D1330" i="6"/>
  <c r="E1330" i="6"/>
  <c r="F1330" i="6"/>
  <c r="G1330" i="6"/>
  <c r="V1330" i="6" s="1"/>
  <c r="H1330" i="6"/>
  <c r="I1330" i="6"/>
  <c r="X1330" i="6" s="1"/>
  <c r="C1331" i="6"/>
  <c r="D1331" i="6"/>
  <c r="E1331" i="6"/>
  <c r="F1331" i="6"/>
  <c r="G1331" i="6"/>
  <c r="H1331" i="6"/>
  <c r="W1331" i="6" s="1"/>
  <c r="I1331" i="6"/>
  <c r="C1332" i="6"/>
  <c r="D1332" i="6"/>
  <c r="E1332" i="6"/>
  <c r="F1332" i="6"/>
  <c r="G1332" i="6"/>
  <c r="V1332" i="6" s="1"/>
  <c r="H1332" i="6"/>
  <c r="I1332" i="6"/>
  <c r="X1332" i="6" s="1"/>
  <c r="C1333" i="6"/>
  <c r="D1333" i="6"/>
  <c r="E1333" i="6"/>
  <c r="F1333" i="6"/>
  <c r="G1333" i="6"/>
  <c r="V1333" i="6" s="1"/>
  <c r="H1333" i="6"/>
  <c r="I1333" i="6"/>
  <c r="X1333" i="6" s="1"/>
  <c r="C1334" i="6"/>
  <c r="D1334" i="6"/>
  <c r="E1334" i="6"/>
  <c r="F1334" i="6"/>
  <c r="G1334" i="6"/>
  <c r="H1334" i="6"/>
  <c r="W1334" i="6" s="1"/>
  <c r="I1334" i="6"/>
  <c r="C1335" i="6"/>
  <c r="D1335" i="6"/>
  <c r="E1335" i="6"/>
  <c r="F1335" i="6"/>
  <c r="G1335" i="6"/>
  <c r="V1335" i="6" s="1"/>
  <c r="H1335" i="6"/>
  <c r="I1335" i="6"/>
  <c r="C1336" i="6"/>
  <c r="D1336" i="6"/>
  <c r="E1336" i="6"/>
  <c r="F1336" i="6"/>
  <c r="G1336" i="6"/>
  <c r="H1336" i="6"/>
  <c r="W1336" i="6" s="1"/>
  <c r="I1336" i="6"/>
  <c r="C1337" i="6"/>
  <c r="D1337" i="6"/>
  <c r="E1337" i="6"/>
  <c r="F1337" i="6"/>
  <c r="G1337" i="6"/>
  <c r="H1337" i="6"/>
  <c r="W1337" i="6" s="1"/>
  <c r="I1337" i="6"/>
  <c r="C1338" i="6"/>
  <c r="D1338" i="6"/>
  <c r="E1338" i="6"/>
  <c r="F1338" i="6"/>
  <c r="G1338" i="6"/>
  <c r="V1338" i="6" s="1"/>
  <c r="H1338" i="6"/>
  <c r="I1338" i="6"/>
  <c r="X1338" i="6" s="1"/>
  <c r="C1339" i="6"/>
  <c r="D1339" i="6"/>
  <c r="E1339" i="6"/>
  <c r="F1339" i="6"/>
  <c r="G1339" i="6"/>
  <c r="V1339" i="6" s="1"/>
  <c r="H1339" i="6"/>
  <c r="I1339" i="6"/>
  <c r="X1339" i="6" s="1"/>
  <c r="C1340" i="6"/>
  <c r="D1340" i="6"/>
  <c r="E1340" i="6"/>
  <c r="F1340" i="6"/>
  <c r="G1340" i="6"/>
  <c r="H1340" i="6"/>
  <c r="W1340" i="6" s="1"/>
  <c r="I1340" i="6"/>
  <c r="C1341" i="6"/>
  <c r="D1341" i="6"/>
  <c r="E1341" i="6"/>
  <c r="F1341" i="6"/>
  <c r="G1341" i="6"/>
  <c r="H1341" i="6"/>
  <c r="I1341" i="6"/>
  <c r="X1341" i="6" s="1"/>
  <c r="C1342" i="6"/>
  <c r="D1342" i="6"/>
  <c r="E1342" i="6"/>
  <c r="F1342" i="6"/>
  <c r="G1342" i="6"/>
  <c r="V1342" i="6" s="1"/>
  <c r="H1342" i="6"/>
  <c r="I1342" i="6"/>
  <c r="X1342" i="6" s="1"/>
  <c r="C1343" i="6"/>
  <c r="D1343" i="6"/>
  <c r="E1343" i="6"/>
  <c r="F1343" i="6"/>
  <c r="G1343" i="6"/>
  <c r="H1343" i="6"/>
  <c r="I1343" i="6"/>
  <c r="X1343" i="6" s="1"/>
  <c r="C1344" i="6"/>
  <c r="D1344" i="6"/>
  <c r="E1344" i="6"/>
  <c r="F1344" i="6"/>
  <c r="G1344" i="6"/>
  <c r="H1344" i="6"/>
  <c r="I1344" i="6"/>
  <c r="X1344" i="6" s="1"/>
  <c r="C1345" i="6"/>
  <c r="D1345" i="6"/>
  <c r="E1345" i="6"/>
  <c r="F1345" i="6"/>
  <c r="G1345" i="6"/>
  <c r="V1345" i="6" s="1"/>
  <c r="H1345" i="6"/>
  <c r="I1345" i="6"/>
  <c r="X1345" i="6" s="1"/>
  <c r="C1346" i="6"/>
  <c r="D1346" i="6"/>
  <c r="E1346" i="6"/>
  <c r="F1346" i="6"/>
  <c r="G1346" i="6"/>
  <c r="H1346" i="6"/>
  <c r="I1346" i="6"/>
  <c r="X1346" i="6" s="1"/>
  <c r="C1347" i="6"/>
  <c r="D1347" i="6"/>
  <c r="E1347" i="6"/>
  <c r="F1347" i="6"/>
  <c r="G1347" i="6"/>
  <c r="V1347" i="6" s="1"/>
  <c r="H1347" i="6"/>
  <c r="I1347" i="6"/>
  <c r="C1348" i="6"/>
  <c r="D1348" i="6"/>
  <c r="E1348" i="6"/>
  <c r="F1348" i="6"/>
  <c r="G1348" i="6"/>
  <c r="V1348" i="6" s="1"/>
  <c r="H1348" i="6"/>
  <c r="I1348" i="6"/>
  <c r="X1348" i="6" s="1"/>
  <c r="C1349" i="6"/>
  <c r="D1349" i="6"/>
  <c r="E1349" i="6"/>
  <c r="F1349" i="6"/>
  <c r="G1349" i="6"/>
  <c r="V1349" i="6" s="1"/>
  <c r="H1349" i="6"/>
  <c r="I1349" i="6"/>
  <c r="X1349" i="6" s="1"/>
  <c r="C1350" i="6"/>
  <c r="D1350" i="6"/>
  <c r="E1350" i="6"/>
  <c r="F1350" i="6"/>
  <c r="G1350" i="6"/>
  <c r="H1350" i="6"/>
  <c r="I1350" i="6"/>
  <c r="X1350" i="6" s="1"/>
  <c r="C1351" i="6"/>
  <c r="D1351" i="6"/>
  <c r="E1351" i="6"/>
  <c r="F1351" i="6"/>
  <c r="G1351" i="6"/>
  <c r="H1351" i="6"/>
  <c r="W1351" i="6" s="1"/>
  <c r="I1351" i="6"/>
  <c r="C1352" i="6"/>
  <c r="D1352" i="6"/>
  <c r="E1352" i="6"/>
  <c r="F1352" i="6"/>
  <c r="G1352" i="6"/>
  <c r="H1352" i="6"/>
  <c r="W1352" i="6" s="1"/>
  <c r="I1352" i="6"/>
  <c r="C1353" i="6"/>
  <c r="D1353" i="6"/>
  <c r="E1353" i="6"/>
  <c r="F1353" i="6"/>
  <c r="G1353" i="6"/>
  <c r="H1353" i="6"/>
  <c r="I1353" i="6"/>
  <c r="X1353" i="6" s="1"/>
  <c r="C1354" i="6"/>
  <c r="D1354" i="6"/>
  <c r="E1354" i="6"/>
  <c r="F1354" i="6"/>
  <c r="G1354" i="6"/>
  <c r="V1354" i="6" s="1"/>
  <c r="H1354" i="6"/>
  <c r="I1354" i="6"/>
  <c r="X1354" i="6" s="1"/>
  <c r="C1355" i="6"/>
  <c r="D1355" i="6"/>
  <c r="E1355" i="6"/>
  <c r="F1355" i="6"/>
  <c r="G1355" i="6"/>
  <c r="V1355" i="6" s="1"/>
  <c r="H1355" i="6"/>
  <c r="I1355" i="6"/>
  <c r="C1356" i="6"/>
  <c r="D1356" i="6"/>
  <c r="E1356" i="6"/>
  <c r="F1356" i="6"/>
  <c r="G1356" i="6"/>
  <c r="H1356" i="6"/>
  <c r="I1356" i="6"/>
  <c r="X1356" i="6" s="1"/>
  <c r="C1357" i="6"/>
  <c r="D1357" i="6"/>
  <c r="E1357" i="6"/>
  <c r="F1357" i="6"/>
  <c r="G1357" i="6"/>
  <c r="V1357" i="6" s="1"/>
  <c r="H1357" i="6"/>
  <c r="I1357" i="6"/>
  <c r="X1357" i="6" s="1"/>
  <c r="C1358" i="6"/>
  <c r="D1358" i="6"/>
  <c r="E1358" i="6"/>
  <c r="F1358" i="6"/>
  <c r="G1358" i="6"/>
  <c r="V1358" i="6" s="1"/>
  <c r="H1358" i="6"/>
  <c r="I1358" i="6"/>
  <c r="X1358" i="6" s="1"/>
  <c r="C1359" i="6"/>
  <c r="D1359" i="6"/>
  <c r="E1359" i="6"/>
  <c r="F1359" i="6"/>
  <c r="G1359" i="6"/>
  <c r="V1359" i="6" s="1"/>
  <c r="H1359" i="6"/>
  <c r="I1359" i="6"/>
  <c r="X1359" i="6" s="1"/>
  <c r="C1360" i="6"/>
  <c r="D1360" i="6"/>
  <c r="E1360" i="6"/>
  <c r="F1360" i="6"/>
  <c r="G1360" i="6"/>
  <c r="H1360" i="6"/>
  <c r="W1360" i="6" s="1"/>
  <c r="I1360" i="6"/>
  <c r="C1361" i="6"/>
  <c r="D1361" i="6"/>
  <c r="E1361" i="6"/>
  <c r="F1361" i="6"/>
  <c r="G1361" i="6"/>
  <c r="V1361" i="6" s="1"/>
  <c r="H1361" i="6"/>
  <c r="I1361" i="6"/>
  <c r="X1361" i="6" s="1"/>
  <c r="C1362" i="6"/>
  <c r="D1362" i="6"/>
  <c r="E1362" i="6"/>
  <c r="F1362" i="6"/>
  <c r="G1362" i="6"/>
  <c r="H1362" i="6"/>
  <c r="W1362" i="6" s="1"/>
  <c r="I1362" i="6"/>
  <c r="C1363" i="6"/>
  <c r="D1363" i="6"/>
  <c r="E1363" i="6"/>
  <c r="F1363" i="6"/>
  <c r="G1363" i="6"/>
  <c r="V1363" i="6" s="1"/>
  <c r="H1363" i="6"/>
  <c r="I1363" i="6"/>
  <c r="C1364" i="6"/>
  <c r="D1364" i="6"/>
  <c r="E1364" i="6"/>
  <c r="F1364" i="6"/>
  <c r="G1364" i="6"/>
  <c r="V1364" i="6" s="1"/>
  <c r="H1364" i="6"/>
  <c r="I1364" i="6"/>
  <c r="X1364" i="6" s="1"/>
  <c r="C1365" i="6"/>
  <c r="D1365" i="6"/>
  <c r="E1365" i="6"/>
  <c r="F1365" i="6"/>
  <c r="G1365" i="6"/>
  <c r="V1365" i="6" s="1"/>
  <c r="H1365" i="6"/>
  <c r="I1365" i="6"/>
  <c r="X1365" i="6" s="1"/>
  <c r="C1366" i="6"/>
  <c r="D1366" i="6"/>
  <c r="E1366" i="6"/>
  <c r="F1366" i="6"/>
  <c r="G1366" i="6"/>
  <c r="H1366" i="6"/>
  <c r="W1366" i="6" s="1"/>
  <c r="I1366" i="6"/>
  <c r="C1367" i="6"/>
  <c r="D1367" i="6"/>
  <c r="E1367" i="6"/>
  <c r="F1367" i="6"/>
  <c r="G1367" i="6"/>
  <c r="V1367" i="6" s="1"/>
  <c r="H1367" i="6"/>
  <c r="I1367" i="6"/>
  <c r="X1367" i="6" s="1"/>
  <c r="C1368" i="6"/>
  <c r="D1368" i="6"/>
  <c r="E1368" i="6"/>
  <c r="F1368" i="6"/>
  <c r="G1368" i="6"/>
  <c r="V1368" i="6" s="1"/>
  <c r="H1368" i="6"/>
  <c r="I1368" i="6"/>
  <c r="X1368" i="6" s="1"/>
  <c r="C1369" i="6"/>
  <c r="D1369" i="6"/>
  <c r="E1369" i="6"/>
  <c r="F1369" i="6"/>
  <c r="G1369" i="6"/>
  <c r="V1369" i="6" s="1"/>
  <c r="H1369" i="6"/>
  <c r="I1369" i="6"/>
  <c r="C1370" i="6"/>
  <c r="D1370" i="6"/>
  <c r="E1370" i="6"/>
  <c r="F1370" i="6"/>
  <c r="G1370" i="6"/>
  <c r="H1370" i="6"/>
  <c r="W1370" i="6" s="1"/>
  <c r="I1370" i="6"/>
  <c r="C1371" i="6"/>
  <c r="D1371" i="6"/>
  <c r="E1371" i="6"/>
  <c r="F1371" i="6"/>
  <c r="G1371" i="6"/>
  <c r="V1371" i="6" s="1"/>
  <c r="H1371" i="6"/>
  <c r="I1371" i="6"/>
  <c r="X1371" i="6" s="1"/>
  <c r="C1372" i="6"/>
  <c r="D1372" i="6"/>
  <c r="E1372" i="6"/>
  <c r="F1372" i="6"/>
  <c r="G1372" i="6"/>
  <c r="V1372" i="6" s="1"/>
  <c r="H1372" i="6"/>
  <c r="I1372" i="6"/>
  <c r="X1372" i="6" s="1"/>
  <c r="C1373" i="6"/>
  <c r="D1373" i="6"/>
  <c r="E1373" i="6"/>
  <c r="F1373" i="6"/>
  <c r="G1373" i="6"/>
  <c r="V1373" i="6" s="1"/>
  <c r="H1373" i="6"/>
  <c r="I1373" i="6"/>
  <c r="X1373" i="6" s="1"/>
  <c r="C1374" i="6"/>
  <c r="D1374" i="6"/>
  <c r="E1374" i="6"/>
  <c r="F1374" i="6"/>
  <c r="G1374" i="6"/>
  <c r="V1374" i="6" s="1"/>
  <c r="H1374" i="6"/>
  <c r="I1374" i="6"/>
  <c r="X1374" i="6" s="1"/>
  <c r="C1375" i="6"/>
  <c r="D1375" i="6"/>
  <c r="E1375" i="6"/>
  <c r="F1375" i="6"/>
  <c r="G1375" i="6"/>
  <c r="V1375" i="6" s="1"/>
  <c r="H1375" i="6"/>
  <c r="I1375" i="6"/>
  <c r="X1375" i="6" s="1"/>
  <c r="C1376" i="6"/>
  <c r="D1376" i="6"/>
  <c r="E1376" i="6"/>
  <c r="F1376" i="6"/>
  <c r="G1376" i="6"/>
  <c r="H1376" i="6"/>
  <c r="W1376" i="6" s="1"/>
  <c r="I1376" i="6"/>
  <c r="C1377" i="6"/>
  <c r="D1377" i="6"/>
  <c r="E1377" i="6"/>
  <c r="F1377" i="6"/>
  <c r="G1377" i="6"/>
  <c r="V1377" i="6" s="1"/>
  <c r="H1377" i="6"/>
  <c r="I1377" i="6"/>
  <c r="X1377" i="6" s="1"/>
  <c r="C1378" i="6"/>
  <c r="D1378" i="6"/>
  <c r="E1378" i="6"/>
  <c r="F1378" i="6"/>
  <c r="G1378" i="6"/>
  <c r="V1378" i="6" s="1"/>
  <c r="H1378" i="6"/>
  <c r="I1378" i="6"/>
  <c r="X1378" i="6" s="1"/>
  <c r="C1379" i="6"/>
  <c r="D1379" i="6"/>
  <c r="E1379" i="6"/>
  <c r="F1379" i="6"/>
  <c r="G1379" i="6"/>
  <c r="V1379" i="6" s="1"/>
  <c r="H1379" i="6"/>
  <c r="I1379" i="6"/>
  <c r="C1380" i="6"/>
  <c r="D1380" i="6"/>
  <c r="E1380" i="6"/>
  <c r="F1380" i="6"/>
  <c r="G1380" i="6"/>
  <c r="V1380" i="6" s="1"/>
  <c r="H1380" i="6"/>
  <c r="I1380" i="6"/>
  <c r="X1380" i="6" s="1"/>
  <c r="C1381" i="6"/>
  <c r="D1381" i="6"/>
  <c r="E1381" i="6"/>
  <c r="F1381" i="6"/>
  <c r="G1381" i="6"/>
  <c r="V1381" i="6" s="1"/>
  <c r="H1381" i="6"/>
  <c r="I1381" i="6"/>
  <c r="C1382" i="6"/>
  <c r="D1382" i="6"/>
  <c r="E1382" i="6"/>
  <c r="F1382" i="6"/>
  <c r="G1382" i="6"/>
  <c r="V1382" i="6" s="1"/>
  <c r="H1382" i="6"/>
  <c r="I1382" i="6"/>
  <c r="X1382" i="6" s="1"/>
  <c r="C1383" i="6"/>
  <c r="D1383" i="6"/>
  <c r="E1383" i="6"/>
  <c r="F1383" i="6"/>
  <c r="G1383" i="6"/>
  <c r="V1383" i="6" s="1"/>
  <c r="H1383" i="6"/>
  <c r="I1383" i="6"/>
  <c r="X1383" i="6" s="1"/>
  <c r="C1384" i="6"/>
  <c r="D1384" i="6"/>
  <c r="E1384" i="6"/>
  <c r="F1384" i="6"/>
  <c r="G1384" i="6"/>
  <c r="H1384" i="6"/>
  <c r="W1384" i="6" s="1"/>
  <c r="I1384" i="6"/>
  <c r="C1385" i="6"/>
  <c r="D1385" i="6"/>
  <c r="E1385" i="6"/>
  <c r="F1385" i="6"/>
  <c r="G1385" i="6"/>
  <c r="V1385" i="6" s="1"/>
  <c r="H1385" i="6"/>
  <c r="I1385" i="6"/>
  <c r="X1385" i="6" s="1"/>
  <c r="C1386" i="6"/>
  <c r="D1386" i="6"/>
  <c r="E1386" i="6"/>
  <c r="F1386" i="6"/>
  <c r="G1386" i="6"/>
  <c r="V1386" i="6" s="1"/>
  <c r="H1386" i="6"/>
  <c r="I1386" i="6"/>
  <c r="C1387" i="6"/>
  <c r="D1387" i="6"/>
  <c r="E1387" i="6"/>
  <c r="F1387" i="6"/>
  <c r="G1387" i="6"/>
  <c r="V1387" i="6" s="1"/>
  <c r="H1387" i="6"/>
  <c r="I1387" i="6"/>
  <c r="X1387" i="6" s="1"/>
  <c r="C1388" i="6"/>
  <c r="D1388" i="6"/>
  <c r="E1388" i="6"/>
  <c r="F1388" i="6"/>
  <c r="G1388" i="6"/>
  <c r="V1388" i="6" s="1"/>
  <c r="H1388" i="6"/>
  <c r="I1388" i="6"/>
  <c r="C1389" i="6"/>
  <c r="D1389" i="6"/>
  <c r="E1389" i="6"/>
  <c r="F1389" i="6"/>
  <c r="G1389" i="6"/>
  <c r="V1389" i="6" s="1"/>
  <c r="H1389" i="6"/>
  <c r="I1389" i="6"/>
  <c r="X1389" i="6" s="1"/>
  <c r="C1390" i="6"/>
  <c r="D1390" i="6"/>
  <c r="E1390" i="6"/>
  <c r="F1390" i="6"/>
  <c r="G1390" i="6"/>
  <c r="V1390" i="6" s="1"/>
  <c r="H1390" i="6"/>
  <c r="I1390" i="6"/>
  <c r="X1390" i="6" s="1"/>
  <c r="C1391" i="6"/>
  <c r="D1391" i="6"/>
  <c r="E1391" i="6"/>
  <c r="F1391" i="6"/>
  <c r="G1391" i="6"/>
  <c r="V1391" i="6" s="1"/>
  <c r="H1391" i="6"/>
  <c r="I1391" i="6"/>
  <c r="X1391" i="6" s="1"/>
  <c r="C1392" i="6"/>
  <c r="D1392" i="6"/>
  <c r="E1392" i="6"/>
  <c r="F1392" i="6"/>
  <c r="G1392" i="6"/>
  <c r="H1392" i="6"/>
  <c r="W1392" i="6" s="1"/>
  <c r="I1392" i="6"/>
  <c r="C1393" i="6"/>
  <c r="D1393" i="6"/>
  <c r="E1393" i="6"/>
  <c r="F1393" i="6"/>
  <c r="G1393" i="6"/>
  <c r="V1393" i="6" s="1"/>
  <c r="H1393" i="6"/>
  <c r="I1393" i="6"/>
  <c r="C1394" i="6"/>
  <c r="D1394" i="6"/>
  <c r="E1394" i="6"/>
  <c r="F1394" i="6"/>
  <c r="G1394" i="6"/>
  <c r="V1394" i="6" s="1"/>
  <c r="H1394" i="6"/>
  <c r="I1394" i="6"/>
  <c r="C1395" i="6"/>
  <c r="D1395" i="6"/>
  <c r="E1395" i="6"/>
  <c r="F1395" i="6"/>
  <c r="G1395" i="6"/>
  <c r="V1395" i="6" s="1"/>
  <c r="H1395" i="6"/>
  <c r="I1395" i="6"/>
  <c r="X1395" i="6" s="1"/>
  <c r="C1396" i="6"/>
  <c r="D1396" i="6"/>
  <c r="E1396" i="6"/>
  <c r="F1396" i="6"/>
  <c r="G1396" i="6"/>
  <c r="V1396" i="6" s="1"/>
  <c r="H1396" i="6"/>
  <c r="I1396" i="6"/>
  <c r="X1396" i="6" s="1"/>
  <c r="C1397" i="6"/>
  <c r="D1397" i="6"/>
  <c r="E1397" i="6"/>
  <c r="F1397" i="6"/>
  <c r="G1397" i="6"/>
  <c r="V1397" i="6" s="1"/>
  <c r="H1397" i="6"/>
  <c r="I1397" i="6"/>
  <c r="C1398" i="6"/>
  <c r="D1398" i="6"/>
  <c r="E1398" i="6"/>
  <c r="F1398" i="6"/>
  <c r="G1398" i="6"/>
  <c r="H1398" i="6"/>
  <c r="W1398" i="6" s="1"/>
  <c r="I1398" i="6"/>
  <c r="C1399" i="6"/>
  <c r="D1399" i="6"/>
  <c r="E1399" i="6"/>
  <c r="F1399" i="6"/>
  <c r="G1399" i="6"/>
  <c r="V1399" i="6" s="1"/>
  <c r="H1399" i="6"/>
  <c r="I1399" i="6"/>
  <c r="X1399" i="6" s="1"/>
  <c r="C1400" i="6"/>
  <c r="D1400" i="6"/>
  <c r="E1400" i="6"/>
  <c r="F1400" i="6"/>
  <c r="G1400" i="6"/>
  <c r="V1400" i="6" s="1"/>
  <c r="H1400" i="6"/>
  <c r="I1400" i="6"/>
  <c r="X1400" i="6" s="1"/>
  <c r="C1401" i="6"/>
  <c r="D1401" i="6"/>
  <c r="E1401" i="6"/>
  <c r="F1401" i="6"/>
  <c r="G1401" i="6"/>
  <c r="H1401" i="6"/>
  <c r="W1401" i="6" s="1"/>
  <c r="I1401" i="6"/>
  <c r="C1402" i="6"/>
  <c r="D1402" i="6"/>
  <c r="E1402" i="6"/>
  <c r="F1402" i="6"/>
  <c r="G1402" i="6"/>
  <c r="H1402" i="6"/>
  <c r="I1402" i="6"/>
  <c r="X1402" i="6" s="1"/>
  <c r="C1403" i="6"/>
  <c r="D1403" i="6"/>
  <c r="E1403" i="6"/>
  <c r="F1403" i="6"/>
  <c r="G1403" i="6"/>
  <c r="H1403" i="6"/>
  <c r="W1403" i="6" s="1"/>
  <c r="I1403" i="6"/>
  <c r="C1404" i="6"/>
  <c r="D1404" i="6"/>
  <c r="E1404" i="6"/>
  <c r="F1404" i="6"/>
  <c r="G1404" i="6"/>
  <c r="V1404" i="6" s="1"/>
  <c r="H1404" i="6"/>
  <c r="I1404" i="6"/>
  <c r="X1404" i="6" s="1"/>
  <c r="C1405" i="6"/>
  <c r="D1405" i="6"/>
  <c r="E1405" i="6"/>
  <c r="F1405" i="6"/>
  <c r="G1405" i="6"/>
  <c r="H1405" i="6"/>
  <c r="I1405" i="6"/>
  <c r="X1405" i="6" s="1"/>
  <c r="C1406" i="6"/>
  <c r="D1406" i="6"/>
  <c r="E1406" i="6"/>
  <c r="F1406" i="6"/>
  <c r="G1406" i="6"/>
  <c r="H1406" i="6"/>
  <c r="I1406" i="6"/>
  <c r="X1406" i="6" s="1"/>
  <c r="C1407" i="6"/>
  <c r="D1407" i="6"/>
  <c r="E1407" i="6"/>
  <c r="F1407" i="6"/>
  <c r="G1407" i="6"/>
  <c r="V1407" i="6" s="1"/>
  <c r="H1407" i="6"/>
  <c r="I1407" i="6"/>
  <c r="X1407" i="6" s="1"/>
  <c r="C1408" i="6"/>
  <c r="D1408" i="6"/>
  <c r="E1408" i="6"/>
  <c r="F1408" i="6"/>
  <c r="G1408" i="6"/>
  <c r="H1408" i="6"/>
  <c r="W1408" i="6" s="1"/>
  <c r="I1408" i="6"/>
  <c r="C1409" i="6"/>
  <c r="D1409" i="6"/>
  <c r="E1409" i="6"/>
  <c r="F1409" i="6"/>
  <c r="G1409" i="6"/>
  <c r="V1409" i="6" s="1"/>
  <c r="H1409" i="6"/>
  <c r="I1409" i="6"/>
  <c r="X1409" i="6" s="1"/>
  <c r="C1410" i="6"/>
  <c r="D1410" i="6"/>
  <c r="E1410" i="6"/>
  <c r="F1410" i="6"/>
  <c r="G1410" i="6"/>
  <c r="V1410" i="6" s="1"/>
  <c r="H1410" i="6"/>
  <c r="I1410" i="6"/>
  <c r="X1410" i="6" s="1"/>
  <c r="C1411" i="6"/>
  <c r="D1411" i="6"/>
  <c r="E1411" i="6"/>
  <c r="F1411" i="6"/>
  <c r="G1411" i="6"/>
  <c r="V1411" i="6" s="1"/>
  <c r="H1411" i="6"/>
  <c r="I1411" i="6"/>
  <c r="X1411" i="6" s="1"/>
  <c r="C1412" i="6"/>
  <c r="D1412" i="6"/>
  <c r="E1412" i="6"/>
  <c r="F1412" i="6"/>
  <c r="G1412" i="6"/>
  <c r="H1412" i="6"/>
  <c r="W1412" i="6" s="1"/>
  <c r="I1412" i="6"/>
  <c r="C1413" i="6"/>
  <c r="D1413" i="6"/>
  <c r="E1413" i="6"/>
  <c r="F1413" i="6"/>
  <c r="G1413" i="6"/>
  <c r="V1413" i="6" s="1"/>
  <c r="H1413" i="6"/>
  <c r="I1413" i="6"/>
  <c r="C1414" i="6"/>
  <c r="D1414" i="6"/>
  <c r="E1414" i="6"/>
  <c r="F1414" i="6"/>
  <c r="G1414" i="6"/>
  <c r="H1414" i="6"/>
  <c r="W1414" i="6" s="1"/>
  <c r="I1414" i="6"/>
  <c r="C1415" i="6"/>
  <c r="D1415" i="6"/>
  <c r="E1415" i="6"/>
  <c r="F1415" i="6"/>
  <c r="G1415" i="6"/>
  <c r="V1415" i="6" s="1"/>
  <c r="H1415" i="6"/>
  <c r="I1415" i="6"/>
  <c r="X1415" i="6" s="1"/>
  <c r="C1416" i="6"/>
  <c r="D1416" i="6"/>
  <c r="E1416" i="6"/>
  <c r="F1416" i="6"/>
  <c r="G1416" i="6"/>
  <c r="H1416" i="6"/>
  <c r="W1416" i="6" s="1"/>
  <c r="I1416" i="6"/>
  <c r="C1417" i="6"/>
  <c r="D1417" i="6"/>
  <c r="E1417" i="6"/>
  <c r="F1417" i="6"/>
  <c r="G1417" i="6"/>
  <c r="V1417" i="6" s="1"/>
  <c r="H1417" i="6"/>
  <c r="I1417" i="6"/>
  <c r="X1417" i="6" s="1"/>
  <c r="C1418" i="6"/>
  <c r="D1418" i="6"/>
  <c r="E1418" i="6"/>
  <c r="F1418" i="6"/>
  <c r="G1418" i="6"/>
  <c r="H1418" i="6"/>
  <c r="W1418" i="6" s="1"/>
  <c r="I1418" i="6"/>
  <c r="C1419" i="6"/>
  <c r="D1419" i="6"/>
  <c r="E1419" i="6"/>
  <c r="F1419" i="6"/>
  <c r="G1419" i="6"/>
  <c r="V1419" i="6" s="1"/>
  <c r="H1419" i="6"/>
  <c r="I1419" i="6"/>
  <c r="C1420" i="6"/>
  <c r="D1420" i="6"/>
  <c r="E1420" i="6"/>
  <c r="F1420" i="6"/>
  <c r="G1420" i="6"/>
  <c r="V1420" i="6" s="1"/>
  <c r="H1420" i="6"/>
  <c r="I1420" i="6"/>
  <c r="X1420" i="6" s="1"/>
  <c r="C1421" i="6"/>
  <c r="D1421" i="6"/>
  <c r="E1421" i="6"/>
  <c r="F1421" i="6"/>
  <c r="G1421" i="6"/>
  <c r="V1421" i="6" s="1"/>
  <c r="H1421" i="6"/>
  <c r="I1421" i="6"/>
  <c r="X1421" i="6" s="1"/>
  <c r="C1422" i="6"/>
  <c r="D1422" i="6"/>
  <c r="E1422" i="6"/>
  <c r="F1422" i="6"/>
  <c r="G1422" i="6"/>
  <c r="H1422" i="6"/>
  <c r="W1422" i="6" s="1"/>
  <c r="I1422" i="6"/>
  <c r="C1423" i="6"/>
  <c r="D1423" i="6"/>
  <c r="E1423" i="6"/>
  <c r="F1423" i="6"/>
  <c r="G1423" i="6"/>
  <c r="H1423" i="6"/>
  <c r="I1423" i="6"/>
  <c r="X1423" i="6" s="1"/>
  <c r="C1424" i="6"/>
  <c r="D1424" i="6"/>
  <c r="E1424" i="6"/>
  <c r="F1424" i="6"/>
  <c r="G1424" i="6"/>
  <c r="V1424" i="6" s="1"/>
  <c r="H1424" i="6"/>
  <c r="I1424" i="6"/>
  <c r="C1425" i="6"/>
  <c r="D1425" i="6"/>
  <c r="E1425" i="6"/>
  <c r="F1425" i="6"/>
  <c r="G1425" i="6"/>
  <c r="H1425" i="6"/>
  <c r="W1425" i="6" s="1"/>
  <c r="I1425" i="6"/>
  <c r="C1426" i="6"/>
  <c r="D1426" i="6"/>
  <c r="E1426" i="6"/>
  <c r="F1426" i="6"/>
  <c r="G1426" i="6"/>
  <c r="V1426" i="6" s="1"/>
  <c r="H1426" i="6"/>
  <c r="I1426" i="6"/>
  <c r="X1426" i="6" s="1"/>
  <c r="C1427" i="6"/>
  <c r="D1427" i="6"/>
  <c r="E1427" i="6"/>
  <c r="F1427" i="6"/>
  <c r="G1427" i="6"/>
  <c r="H1427" i="6"/>
  <c r="W1427" i="6" s="1"/>
  <c r="I1427" i="6"/>
  <c r="C1428" i="6"/>
  <c r="D1428" i="6"/>
  <c r="E1428" i="6"/>
  <c r="F1428" i="6"/>
  <c r="G1428" i="6"/>
  <c r="V1428" i="6" s="1"/>
  <c r="H1428" i="6"/>
  <c r="W1428" i="6" s="1"/>
  <c r="I1428" i="6"/>
  <c r="X1428" i="6" s="1"/>
  <c r="C1429" i="6"/>
  <c r="D1429" i="6"/>
  <c r="E1429" i="6"/>
  <c r="F1429" i="6"/>
  <c r="G1429" i="6"/>
  <c r="V1429" i="6" s="1"/>
  <c r="H1429" i="6"/>
  <c r="W1429" i="6" s="1"/>
  <c r="I1429" i="6"/>
  <c r="X1429" i="6" s="1"/>
  <c r="C1430" i="6"/>
  <c r="D1430" i="6"/>
  <c r="E1430" i="6"/>
  <c r="F1430" i="6"/>
  <c r="G1430" i="6"/>
  <c r="V1430" i="6" s="1"/>
  <c r="H1430" i="6"/>
  <c r="W1430" i="6" s="1"/>
  <c r="I1430" i="6"/>
  <c r="X1430" i="6" s="1"/>
  <c r="C1431" i="6"/>
  <c r="D1431" i="6"/>
  <c r="E1431" i="6"/>
  <c r="F1431" i="6"/>
  <c r="G1431" i="6"/>
  <c r="H1431" i="6"/>
  <c r="I1431" i="6"/>
  <c r="X1431" i="6" s="1"/>
  <c r="C1432" i="6"/>
  <c r="D1432" i="6"/>
  <c r="E1432" i="6"/>
  <c r="F1432" i="6"/>
  <c r="G1432" i="6"/>
  <c r="V1432" i="6" s="1"/>
  <c r="H1432" i="6"/>
  <c r="W1432" i="6" s="1"/>
  <c r="I1432" i="6"/>
  <c r="X1432" i="6" s="1"/>
  <c r="C1433" i="6"/>
  <c r="D1433" i="6"/>
  <c r="E1433" i="6"/>
  <c r="F1433" i="6"/>
  <c r="G1433" i="6"/>
  <c r="H1433" i="6"/>
  <c r="I1433" i="6"/>
  <c r="C1434" i="6"/>
  <c r="D1434" i="6"/>
  <c r="E1434" i="6"/>
  <c r="F1434" i="6"/>
  <c r="G1434" i="6"/>
  <c r="H1434" i="6"/>
  <c r="W1434" i="6" s="1"/>
  <c r="I1434" i="6"/>
  <c r="C1435" i="6"/>
  <c r="D1435" i="6"/>
  <c r="E1435" i="6"/>
  <c r="F1435" i="6"/>
  <c r="G1435" i="6"/>
  <c r="V1435" i="6" s="1"/>
  <c r="H1435" i="6"/>
  <c r="I1435" i="6"/>
  <c r="X1435" i="6" s="1"/>
  <c r="C1436" i="6"/>
  <c r="D1436" i="6"/>
  <c r="E1436" i="6"/>
  <c r="F1436" i="6"/>
  <c r="G1436" i="6"/>
  <c r="H1436" i="6"/>
  <c r="W1436" i="6" s="1"/>
  <c r="I1436" i="6"/>
  <c r="X1436" i="6" s="1"/>
  <c r="C1437" i="6"/>
  <c r="D1437" i="6"/>
  <c r="E1437" i="6"/>
  <c r="F1437" i="6"/>
  <c r="G1437" i="6"/>
  <c r="V1437" i="6" s="1"/>
  <c r="H1437" i="6"/>
  <c r="W1437" i="6" s="1"/>
  <c r="I1437" i="6"/>
  <c r="X1437" i="6" s="1"/>
  <c r="C1438" i="6"/>
  <c r="D1438" i="6"/>
  <c r="E1438" i="6"/>
  <c r="F1438" i="6"/>
  <c r="G1438" i="6"/>
  <c r="H1438" i="6"/>
  <c r="W1438" i="6" s="1"/>
  <c r="I1438" i="6"/>
  <c r="C1439" i="6"/>
  <c r="D1439" i="6"/>
  <c r="E1439" i="6"/>
  <c r="F1439" i="6"/>
  <c r="G1439" i="6"/>
  <c r="V1439" i="6" s="1"/>
  <c r="H1439" i="6"/>
  <c r="W1439" i="6" s="1"/>
  <c r="I1439" i="6"/>
  <c r="X1439" i="6" s="1"/>
  <c r="C1440" i="6"/>
  <c r="D1440" i="6"/>
  <c r="E1440" i="6"/>
  <c r="F1440" i="6"/>
  <c r="G1440" i="6"/>
  <c r="H1440" i="6"/>
  <c r="W1440" i="6" s="1"/>
  <c r="I1440" i="6"/>
  <c r="C1441" i="6"/>
  <c r="D1441" i="6"/>
  <c r="E1441" i="6"/>
  <c r="F1441" i="6"/>
  <c r="G1441" i="6"/>
  <c r="V1441" i="6" s="1"/>
  <c r="H1441" i="6"/>
  <c r="W1441" i="6" s="1"/>
  <c r="I1441" i="6"/>
  <c r="X1441" i="6" s="1"/>
  <c r="C1442" i="6"/>
  <c r="D1442" i="6"/>
  <c r="E1442" i="6"/>
  <c r="F1442" i="6"/>
  <c r="G1442" i="6"/>
  <c r="H1442" i="6"/>
  <c r="I1442" i="6"/>
  <c r="C1443" i="6"/>
  <c r="D1443" i="6"/>
  <c r="E1443" i="6"/>
  <c r="F1443" i="6"/>
  <c r="G1443" i="6"/>
  <c r="H1443" i="6"/>
  <c r="W1443" i="6" s="1"/>
  <c r="I1443" i="6"/>
  <c r="C1444" i="6"/>
  <c r="D1444" i="6"/>
  <c r="E1444" i="6"/>
  <c r="F1444" i="6"/>
  <c r="G1444" i="6"/>
  <c r="H1444" i="6"/>
  <c r="I1444" i="6"/>
  <c r="C1445" i="6"/>
  <c r="D1445" i="6"/>
  <c r="E1445" i="6"/>
  <c r="F1445" i="6"/>
  <c r="G1445" i="6"/>
  <c r="H1445" i="6"/>
  <c r="W1445" i="6" s="1"/>
  <c r="I1445" i="6"/>
  <c r="C1446" i="6"/>
  <c r="D1446" i="6"/>
  <c r="E1446" i="6"/>
  <c r="F1446" i="6"/>
  <c r="G1446" i="6"/>
  <c r="H1446" i="6"/>
  <c r="W1446" i="6" s="1"/>
  <c r="I1446" i="6"/>
  <c r="C1447" i="6"/>
  <c r="D1447" i="6"/>
  <c r="E1447" i="6"/>
  <c r="F1447" i="6"/>
  <c r="G1447" i="6"/>
  <c r="V1447" i="6" s="1"/>
  <c r="H1447" i="6"/>
  <c r="W1447" i="6" s="1"/>
  <c r="I1447" i="6"/>
  <c r="X1447" i="6" s="1"/>
  <c r="C1448" i="6"/>
  <c r="D1448" i="6"/>
  <c r="E1448" i="6"/>
  <c r="F1448" i="6"/>
  <c r="G1448" i="6"/>
  <c r="V1448" i="6" s="1"/>
  <c r="H1448" i="6"/>
  <c r="W1448" i="6" s="1"/>
  <c r="I1448" i="6"/>
  <c r="X1448" i="6" s="1"/>
  <c r="C1449" i="6"/>
  <c r="D1449" i="6"/>
  <c r="E1449" i="6"/>
  <c r="F1449" i="6"/>
  <c r="G1449" i="6"/>
  <c r="H1449" i="6"/>
  <c r="W1449" i="6" s="1"/>
  <c r="I1449" i="6"/>
  <c r="C1450" i="6"/>
  <c r="D1450" i="6"/>
  <c r="E1450" i="6"/>
  <c r="F1450" i="6"/>
  <c r="G1450" i="6"/>
  <c r="V1450" i="6" s="1"/>
  <c r="H1450" i="6"/>
  <c r="W1450" i="6" s="1"/>
  <c r="I1450" i="6"/>
  <c r="X1450" i="6" s="1"/>
  <c r="C1451" i="6"/>
  <c r="D1451" i="6"/>
  <c r="E1451" i="6"/>
  <c r="F1451" i="6"/>
  <c r="G1451" i="6"/>
  <c r="V1451" i="6" s="1"/>
  <c r="H1451" i="6"/>
  <c r="W1451" i="6" s="1"/>
  <c r="I1451" i="6"/>
  <c r="X1451" i="6" s="1"/>
  <c r="C1452" i="6"/>
  <c r="D1452" i="6"/>
  <c r="E1452" i="6"/>
  <c r="F1452" i="6"/>
  <c r="G1452" i="6"/>
  <c r="H1452" i="6"/>
  <c r="W1452" i="6" s="1"/>
  <c r="I1452" i="6"/>
  <c r="C1453" i="6"/>
  <c r="D1453" i="6"/>
  <c r="E1453" i="6"/>
  <c r="F1453" i="6"/>
  <c r="G1453" i="6"/>
  <c r="V1453" i="6" s="1"/>
  <c r="H1453" i="6"/>
  <c r="W1453" i="6" s="1"/>
  <c r="I1453" i="6"/>
  <c r="X1453" i="6" s="1"/>
  <c r="C1454" i="6"/>
  <c r="D1454" i="6"/>
  <c r="E1454" i="6"/>
  <c r="F1454" i="6"/>
  <c r="G1454" i="6"/>
  <c r="H1454" i="6"/>
  <c r="I1454" i="6"/>
  <c r="C1455" i="6"/>
  <c r="D1455" i="6"/>
  <c r="E1455" i="6"/>
  <c r="F1455" i="6"/>
  <c r="G1455" i="6"/>
  <c r="H1455" i="6"/>
  <c r="W1455" i="6" s="1"/>
  <c r="I1455" i="6"/>
  <c r="C1456" i="6"/>
  <c r="D1456" i="6"/>
  <c r="E1456" i="6"/>
  <c r="F1456" i="6"/>
  <c r="G1456" i="6"/>
  <c r="V1456" i="6" s="1"/>
  <c r="H1456" i="6"/>
  <c r="W1456" i="6" s="1"/>
  <c r="I1456" i="6"/>
  <c r="X1456" i="6" s="1"/>
  <c r="C1457" i="6"/>
  <c r="D1457" i="6"/>
  <c r="E1457" i="6"/>
  <c r="F1457" i="6"/>
  <c r="G1457" i="6"/>
  <c r="H1457" i="6"/>
  <c r="W1457" i="6" s="1"/>
  <c r="I1457" i="6"/>
  <c r="C1458" i="6"/>
  <c r="D1458" i="6"/>
  <c r="E1458" i="6"/>
  <c r="F1458" i="6"/>
  <c r="G1458" i="6"/>
  <c r="H1458" i="6"/>
  <c r="W1458" i="6" s="1"/>
  <c r="I1458" i="6"/>
  <c r="C1459" i="6"/>
  <c r="D1459" i="6"/>
  <c r="E1459" i="6"/>
  <c r="F1459" i="6"/>
  <c r="G1459" i="6"/>
  <c r="V1459" i="6" s="1"/>
  <c r="H1459" i="6"/>
  <c r="W1459" i="6" s="1"/>
  <c r="I1459" i="6"/>
  <c r="C1460" i="6"/>
  <c r="D1460" i="6"/>
  <c r="E1460" i="6"/>
  <c r="F1460" i="6"/>
  <c r="G1460" i="6"/>
  <c r="H1460" i="6"/>
  <c r="W1460" i="6" s="1"/>
  <c r="I1460" i="6"/>
  <c r="C1461" i="6"/>
  <c r="D1461" i="6"/>
  <c r="E1461" i="6"/>
  <c r="F1461" i="6"/>
  <c r="G1461" i="6"/>
  <c r="V1461" i="6" s="1"/>
  <c r="H1461" i="6"/>
  <c r="W1461" i="6" s="1"/>
  <c r="I1461" i="6"/>
  <c r="X1461" i="6" s="1"/>
  <c r="C1462" i="6"/>
  <c r="D1462" i="6"/>
  <c r="E1462" i="6"/>
  <c r="F1462" i="6"/>
  <c r="G1462" i="6"/>
  <c r="H1462" i="6"/>
  <c r="W1462" i="6" s="1"/>
  <c r="I1462" i="6"/>
  <c r="C1463" i="6"/>
  <c r="D1463" i="6"/>
  <c r="E1463" i="6"/>
  <c r="F1463" i="6"/>
  <c r="G1463" i="6"/>
  <c r="H1463" i="6"/>
  <c r="W1463" i="6" s="1"/>
  <c r="I1463" i="6"/>
  <c r="C1464" i="6"/>
  <c r="D1464" i="6"/>
  <c r="E1464" i="6"/>
  <c r="F1464" i="6"/>
  <c r="G1464" i="6"/>
  <c r="H1464" i="6"/>
  <c r="W1464" i="6" s="1"/>
  <c r="I1464" i="6"/>
  <c r="C1465" i="6"/>
  <c r="D1465" i="6"/>
  <c r="E1465" i="6"/>
  <c r="F1465" i="6"/>
  <c r="G1465" i="6"/>
  <c r="V1465" i="6" s="1"/>
  <c r="H1465" i="6"/>
  <c r="W1465" i="6" s="1"/>
  <c r="I1465" i="6"/>
  <c r="X1465" i="6" s="1"/>
  <c r="C1466" i="6"/>
  <c r="D1466" i="6"/>
  <c r="E1466" i="6"/>
  <c r="F1466" i="6"/>
  <c r="G1466" i="6"/>
  <c r="H1466" i="6"/>
  <c r="W1466" i="6" s="1"/>
  <c r="I1466" i="6"/>
  <c r="C1467" i="6"/>
  <c r="D1467" i="6"/>
  <c r="E1467" i="6"/>
  <c r="F1467" i="6"/>
  <c r="G1467" i="6"/>
  <c r="H1467" i="6"/>
  <c r="W1467" i="6" s="1"/>
  <c r="I1467" i="6"/>
  <c r="C1468" i="6"/>
  <c r="D1468" i="6"/>
  <c r="E1468" i="6"/>
  <c r="F1468" i="6"/>
  <c r="G1468" i="6"/>
  <c r="V1468" i="6" s="1"/>
  <c r="H1468" i="6"/>
  <c r="W1468" i="6" s="1"/>
  <c r="I1468" i="6"/>
  <c r="X1468" i="6" s="1"/>
  <c r="C1469" i="6"/>
  <c r="D1469" i="6"/>
  <c r="E1469" i="6"/>
  <c r="F1469" i="6"/>
  <c r="G1469" i="6"/>
  <c r="H1469" i="6"/>
  <c r="I1469" i="6"/>
  <c r="C1470" i="6"/>
  <c r="D1470" i="6"/>
  <c r="E1470" i="6"/>
  <c r="F1470" i="6"/>
  <c r="G1470" i="6"/>
  <c r="H1470" i="6"/>
  <c r="W1470" i="6" s="1"/>
  <c r="I1470" i="6"/>
  <c r="C1471" i="6"/>
  <c r="D1471" i="6"/>
  <c r="E1471" i="6"/>
  <c r="F1471" i="6"/>
  <c r="G1471" i="6"/>
  <c r="V1471" i="6" s="1"/>
  <c r="H1471" i="6"/>
  <c r="I1471" i="6"/>
  <c r="C1472" i="6"/>
  <c r="D1472" i="6"/>
  <c r="E1472" i="6"/>
  <c r="F1472" i="6"/>
  <c r="G1472" i="6"/>
  <c r="H1472" i="6"/>
  <c r="W1472" i="6" s="1"/>
  <c r="I1472" i="6"/>
  <c r="C1473" i="6"/>
  <c r="D1473" i="6"/>
  <c r="E1473" i="6"/>
  <c r="F1473" i="6"/>
  <c r="G1473" i="6"/>
  <c r="H1473" i="6"/>
  <c r="I1473" i="6"/>
  <c r="C1474" i="6"/>
  <c r="D1474" i="6"/>
  <c r="E1474" i="6"/>
  <c r="F1474" i="6"/>
  <c r="G1474" i="6"/>
  <c r="V1474" i="6" s="1"/>
  <c r="H1474" i="6"/>
  <c r="W1474" i="6" s="1"/>
  <c r="I1474" i="6"/>
  <c r="X1474" i="6" s="1"/>
  <c r="C1475" i="6"/>
  <c r="D1475" i="6"/>
  <c r="E1475" i="6"/>
  <c r="F1475" i="6"/>
  <c r="G1475" i="6"/>
  <c r="H1475" i="6"/>
  <c r="W1475" i="6" s="1"/>
  <c r="I1475" i="6"/>
  <c r="C1476" i="6"/>
  <c r="D1476" i="6"/>
  <c r="E1476" i="6"/>
  <c r="F1476" i="6"/>
  <c r="G1476" i="6"/>
  <c r="H1476" i="6"/>
  <c r="W1476" i="6" s="1"/>
  <c r="I1476" i="6"/>
  <c r="C1477" i="6"/>
  <c r="D1477" i="6"/>
  <c r="E1477" i="6"/>
  <c r="F1477" i="6"/>
  <c r="G1477" i="6"/>
  <c r="H1477" i="6"/>
  <c r="W1477" i="6" s="1"/>
  <c r="I1477" i="6"/>
  <c r="C1478" i="6"/>
  <c r="D1478" i="6"/>
  <c r="E1478" i="6"/>
  <c r="F1478" i="6"/>
  <c r="G1478" i="6"/>
  <c r="V1478" i="6" s="1"/>
  <c r="H1478" i="6"/>
  <c r="W1478" i="6" s="1"/>
  <c r="I1478" i="6"/>
  <c r="X1478" i="6" s="1"/>
  <c r="C1479" i="6"/>
  <c r="D1479" i="6"/>
  <c r="E1479" i="6"/>
  <c r="F1479" i="6"/>
  <c r="G1479" i="6"/>
  <c r="H1479" i="6"/>
  <c r="W1479" i="6" s="1"/>
  <c r="I1479" i="6"/>
  <c r="C1480" i="6"/>
  <c r="D1480" i="6"/>
  <c r="E1480" i="6"/>
  <c r="F1480" i="6"/>
  <c r="G1480" i="6"/>
  <c r="H1480" i="6"/>
  <c r="W1480" i="6" s="1"/>
  <c r="I1480" i="6"/>
  <c r="C1481" i="6"/>
  <c r="D1481" i="6"/>
  <c r="E1481" i="6"/>
  <c r="F1481" i="6"/>
  <c r="G1481" i="6"/>
  <c r="H1481" i="6"/>
  <c r="W1481" i="6" s="1"/>
  <c r="I1481" i="6"/>
  <c r="C1482" i="6"/>
  <c r="D1482" i="6"/>
  <c r="E1482" i="6"/>
  <c r="F1482" i="6"/>
  <c r="G1482" i="6"/>
  <c r="V1482" i="6" s="1"/>
  <c r="H1482" i="6"/>
  <c r="W1482" i="6" s="1"/>
  <c r="I1482" i="6"/>
  <c r="X1482" i="6" s="1"/>
  <c r="C1483" i="6"/>
  <c r="D1483" i="6"/>
  <c r="E1483" i="6"/>
  <c r="F1483" i="6"/>
  <c r="G1483" i="6"/>
  <c r="H1483" i="6"/>
  <c r="W1483" i="6" s="1"/>
  <c r="I1483" i="6"/>
  <c r="C1484" i="6"/>
  <c r="D1484" i="6"/>
  <c r="E1484" i="6"/>
  <c r="F1484" i="6"/>
  <c r="G1484" i="6"/>
  <c r="H1484" i="6"/>
  <c r="W1484" i="6" s="1"/>
  <c r="I1484" i="6"/>
  <c r="X1484" i="6" s="1"/>
  <c r="C1485" i="6"/>
  <c r="D1485" i="6"/>
  <c r="E1485" i="6"/>
  <c r="F1485" i="6"/>
  <c r="G1485" i="6"/>
  <c r="V1485" i="6" s="1"/>
  <c r="H1485" i="6"/>
  <c r="I1485" i="6"/>
  <c r="C1486" i="6"/>
  <c r="D1486" i="6"/>
  <c r="E1486" i="6"/>
  <c r="F1486" i="6"/>
  <c r="G1486" i="6"/>
  <c r="V1486" i="6" s="1"/>
  <c r="H1486" i="6"/>
  <c r="I1486" i="6"/>
  <c r="C1487" i="6"/>
  <c r="D1487" i="6"/>
  <c r="E1487" i="6"/>
  <c r="F1487" i="6"/>
  <c r="G1487" i="6"/>
  <c r="V1487" i="6" s="1"/>
  <c r="H1487" i="6"/>
  <c r="I1487" i="6"/>
  <c r="C1488" i="6"/>
  <c r="D1488" i="6"/>
  <c r="E1488" i="6"/>
  <c r="F1488" i="6"/>
  <c r="G1488" i="6"/>
  <c r="V1488" i="6" s="1"/>
  <c r="H1488" i="6"/>
  <c r="I1488" i="6"/>
  <c r="X1488" i="6" s="1"/>
  <c r="C1489" i="6"/>
  <c r="D1489" i="6"/>
  <c r="E1489" i="6"/>
  <c r="F1489" i="6"/>
  <c r="G1489" i="6"/>
  <c r="V1489" i="6" s="1"/>
  <c r="H1489" i="6"/>
  <c r="W1489" i="6" s="1"/>
  <c r="I1489" i="6"/>
  <c r="X1489" i="6" s="1"/>
  <c r="C1490" i="6"/>
  <c r="D1490" i="6"/>
  <c r="E1490" i="6"/>
  <c r="F1490" i="6"/>
  <c r="G1490" i="6"/>
  <c r="H1490" i="6"/>
  <c r="I1490" i="6"/>
  <c r="C1491" i="6"/>
  <c r="D1491" i="6"/>
  <c r="E1491" i="6"/>
  <c r="F1491" i="6"/>
  <c r="G1491" i="6"/>
  <c r="V1491" i="6" s="1"/>
  <c r="H1491" i="6"/>
  <c r="I1491" i="6"/>
  <c r="C1492" i="6"/>
  <c r="D1492" i="6"/>
  <c r="E1492" i="6"/>
  <c r="F1492" i="6"/>
  <c r="G1492" i="6"/>
  <c r="V1492" i="6" s="1"/>
  <c r="H1492" i="6"/>
  <c r="I1492" i="6"/>
  <c r="C1493" i="6"/>
  <c r="D1493" i="6"/>
  <c r="E1493" i="6"/>
  <c r="F1493" i="6"/>
  <c r="G1493" i="6"/>
  <c r="V1493" i="6" s="1"/>
  <c r="H1493" i="6"/>
  <c r="I1493" i="6"/>
  <c r="C1494" i="6"/>
  <c r="D1494" i="6"/>
  <c r="E1494" i="6"/>
  <c r="F1494" i="6"/>
  <c r="G1494" i="6"/>
  <c r="V1494" i="6" s="1"/>
  <c r="H1494" i="6"/>
  <c r="I1494" i="6"/>
  <c r="C1495" i="6"/>
  <c r="D1495" i="6"/>
  <c r="E1495" i="6"/>
  <c r="F1495" i="6"/>
  <c r="G1495" i="6"/>
  <c r="V1495" i="6" s="1"/>
  <c r="H1495" i="6"/>
  <c r="W1495" i="6" s="1"/>
  <c r="I1495" i="6"/>
  <c r="X1495" i="6" s="1"/>
  <c r="C1496" i="6"/>
  <c r="D1496" i="6"/>
  <c r="E1496" i="6"/>
  <c r="F1496" i="6"/>
  <c r="G1496" i="6"/>
  <c r="V1496" i="6" s="1"/>
  <c r="H1496" i="6"/>
  <c r="I1496" i="6"/>
  <c r="C1497" i="6"/>
  <c r="D1497" i="6"/>
  <c r="E1497" i="6"/>
  <c r="F1497" i="6"/>
  <c r="G1497" i="6"/>
  <c r="H1497" i="6"/>
  <c r="I1497" i="6"/>
  <c r="X1497" i="6" s="1"/>
  <c r="C1498" i="6"/>
  <c r="D1498" i="6"/>
  <c r="E1498" i="6"/>
  <c r="F1498" i="6"/>
  <c r="G1498" i="6"/>
  <c r="V1498" i="6" s="1"/>
  <c r="H1498" i="6"/>
  <c r="W1498" i="6" s="1"/>
  <c r="I1498" i="6"/>
  <c r="X1498" i="6" s="1"/>
  <c r="C1499" i="6"/>
  <c r="D1499" i="6"/>
  <c r="E1499" i="6"/>
  <c r="F1499" i="6"/>
  <c r="G1499" i="6"/>
  <c r="V1499" i="6" s="1"/>
  <c r="H1499" i="6"/>
  <c r="W1499" i="6" s="1"/>
  <c r="I1499" i="6"/>
  <c r="X1499" i="6" s="1"/>
  <c r="C1500" i="6"/>
  <c r="D1500" i="6"/>
  <c r="E1500" i="6"/>
  <c r="F1500" i="6"/>
  <c r="G1500" i="6"/>
  <c r="V1500" i="6" s="1"/>
  <c r="H1500" i="6"/>
  <c r="W1500" i="6" s="1"/>
  <c r="I1500" i="6"/>
  <c r="X1500" i="6" s="1"/>
  <c r="C1501" i="6"/>
  <c r="D1501" i="6"/>
  <c r="E1501" i="6"/>
  <c r="F1501" i="6"/>
  <c r="G1501" i="6"/>
  <c r="V1501" i="6" s="1"/>
  <c r="H1501" i="6"/>
  <c r="W1501" i="6" s="1"/>
  <c r="I1501" i="6"/>
  <c r="X1501" i="6" s="1"/>
  <c r="C1502" i="6"/>
  <c r="D1502" i="6"/>
  <c r="E1502" i="6"/>
  <c r="F1502" i="6"/>
  <c r="G1502" i="6"/>
  <c r="H1502" i="6"/>
  <c r="I1502" i="6"/>
  <c r="C1503" i="6"/>
  <c r="D1503" i="6"/>
  <c r="E1503" i="6"/>
  <c r="F1503" i="6"/>
  <c r="G1503" i="6"/>
  <c r="V1503" i="6" s="1"/>
  <c r="H1503" i="6"/>
  <c r="W1503" i="6" s="1"/>
  <c r="I1503" i="6"/>
  <c r="X1503" i="6" s="1"/>
  <c r="C1504" i="6"/>
  <c r="D1504" i="6"/>
  <c r="E1504" i="6"/>
  <c r="F1504" i="6"/>
  <c r="G1504" i="6"/>
  <c r="V1504" i="6" s="1"/>
  <c r="H1504" i="6"/>
  <c r="W1504" i="6" s="1"/>
  <c r="I1504" i="6"/>
  <c r="X1504" i="6" s="1"/>
  <c r="C1505" i="6"/>
  <c r="D1505" i="6"/>
  <c r="E1505" i="6"/>
  <c r="F1505" i="6"/>
  <c r="G1505" i="6"/>
  <c r="V1505" i="6" s="1"/>
  <c r="H1505" i="6"/>
  <c r="I1505" i="6"/>
  <c r="C1506" i="6"/>
  <c r="D1506" i="6"/>
  <c r="E1506" i="6"/>
  <c r="F1506" i="6"/>
  <c r="G1506" i="6"/>
  <c r="V1506" i="6" s="1"/>
  <c r="H1506" i="6"/>
  <c r="W1506" i="6" s="1"/>
  <c r="I1506" i="6"/>
  <c r="X1506" i="6" s="1"/>
  <c r="C1507" i="6"/>
  <c r="D1507" i="6"/>
  <c r="E1507" i="6"/>
  <c r="F1507" i="6"/>
  <c r="G1507" i="6"/>
  <c r="V1507" i="6" s="1"/>
  <c r="H1507" i="6"/>
  <c r="I1507" i="6"/>
  <c r="C1508" i="6"/>
  <c r="D1508" i="6"/>
  <c r="E1508" i="6"/>
  <c r="F1508" i="6"/>
  <c r="G1508" i="6"/>
  <c r="V1508" i="6" s="1"/>
  <c r="H1508" i="6"/>
  <c r="W1508" i="6" s="1"/>
  <c r="I1508" i="6"/>
  <c r="C1509" i="6"/>
  <c r="D1509" i="6"/>
  <c r="E1509" i="6"/>
  <c r="F1509" i="6"/>
  <c r="G1509" i="6"/>
  <c r="V1509" i="6" s="1"/>
  <c r="H1509" i="6"/>
  <c r="W1509" i="6" s="1"/>
  <c r="I1509" i="6"/>
  <c r="X1509" i="6" s="1"/>
  <c r="C1510" i="6"/>
  <c r="D1510" i="6"/>
  <c r="E1510" i="6"/>
  <c r="F1510" i="6"/>
  <c r="G1510" i="6"/>
  <c r="H1510" i="6"/>
  <c r="I1510" i="6"/>
  <c r="C1511" i="6"/>
  <c r="D1511" i="6"/>
  <c r="E1511" i="6"/>
  <c r="F1511" i="6"/>
  <c r="G1511" i="6"/>
  <c r="V1511" i="6" s="1"/>
  <c r="H1511" i="6"/>
  <c r="W1511" i="6" s="1"/>
  <c r="I1511" i="6"/>
  <c r="X1511" i="6" s="1"/>
  <c r="C1512" i="6"/>
  <c r="D1512" i="6"/>
  <c r="E1512" i="6"/>
  <c r="F1512" i="6"/>
  <c r="G1512" i="6"/>
  <c r="V1512" i="6" s="1"/>
  <c r="H1512" i="6"/>
  <c r="W1512" i="6" s="1"/>
  <c r="I1512" i="6"/>
  <c r="X1512" i="6" s="1"/>
  <c r="C1513" i="6"/>
  <c r="D1513" i="6"/>
  <c r="E1513" i="6"/>
  <c r="F1513" i="6"/>
  <c r="G1513" i="6"/>
  <c r="V1513" i="6" s="1"/>
  <c r="H1513" i="6"/>
  <c r="W1513" i="6" s="1"/>
  <c r="I1513" i="6"/>
  <c r="X1513" i="6" s="1"/>
  <c r="C1514" i="6"/>
  <c r="D1514" i="6"/>
  <c r="E1514" i="6"/>
  <c r="F1514" i="6"/>
  <c r="G1514" i="6"/>
  <c r="V1514" i="6" s="1"/>
  <c r="H1514" i="6"/>
  <c r="W1514" i="6" s="1"/>
  <c r="I1514" i="6"/>
  <c r="X1514" i="6" s="1"/>
  <c r="C1515" i="6"/>
  <c r="D1515" i="6"/>
  <c r="E1515" i="6"/>
  <c r="F1515" i="6"/>
  <c r="G1515" i="6"/>
  <c r="V1515" i="6" s="1"/>
  <c r="H1515" i="6"/>
  <c r="W1515" i="6" s="1"/>
  <c r="I1515" i="6"/>
  <c r="X1515" i="6" s="1"/>
  <c r="C1516" i="6"/>
  <c r="D1516" i="6"/>
  <c r="E1516" i="6"/>
  <c r="F1516" i="6"/>
  <c r="G1516" i="6"/>
  <c r="H1516" i="6"/>
  <c r="I1516" i="6"/>
  <c r="C1517" i="6"/>
  <c r="D1517" i="6"/>
  <c r="E1517" i="6"/>
  <c r="F1517" i="6"/>
  <c r="G1517" i="6"/>
  <c r="V1517" i="6" s="1"/>
  <c r="H1517" i="6"/>
  <c r="W1517" i="6" s="1"/>
  <c r="I1517" i="6"/>
  <c r="X1517" i="6" s="1"/>
  <c r="C1518" i="6"/>
  <c r="D1518" i="6"/>
  <c r="E1518" i="6"/>
  <c r="F1518" i="6"/>
  <c r="G1518" i="6"/>
  <c r="V1518" i="6" s="1"/>
  <c r="H1518" i="6"/>
  <c r="W1518" i="6" s="1"/>
  <c r="I1518" i="6"/>
  <c r="X1518" i="6" s="1"/>
  <c r="C1519" i="6"/>
  <c r="D1519" i="6"/>
  <c r="E1519" i="6"/>
  <c r="F1519" i="6"/>
  <c r="G1519" i="6"/>
  <c r="V1519" i="6" s="1"/>
  <c r="H1519" i="6"/>
  <c r="W1519" i="6" s="1"/>
  <c r="I1519" i="6"/>
  <c r="X1519" i="6" s="1"/>
  <c r="C1520" i="6"/>
  <c r="D1520" i="6"/>
  <c r="E1520" i="6"/>
  <c r="F1520" i="6"/>
  <c r="G1520" i="6"/>
  <c r="V1520" i="6" s="1"/>
  <c r="H1520" i="6"/>
  <c r="W1520" i="6" s="1"/>
  <c r="I1520" i="6"/>
  <c r="X1520" i="6" s="1"/>
  <c r="C1521" i="6"/>
  <c r="D1521" i="6"/>
  <c r="E1521" i="6"/>
  <c r="F1521" i="6"/>
  <c r="G1521" i="6"/>
  <c r="V1521" i="6" s="1"/>
  <c r="H1521" i="6"/>
  <c r="I1521" i="6"/>
  <c r="C1522" i="6"/>
  <c r="D1522" i="6"/>
  <c r="E1522" i="6"/>
  <c r="F1522" i="6"/>
  <c r="G1522" i="6"/>
  <c r="V1522" i="6" s="1"/>
  <c r="H1522" i="6"/>
  <c r="W1522" i="6" s="1"/>
  <c r="I1522" i="6"/>
  <c r="X1522" i="6" s="1"/>
  <c r="C1523" i="6"/>
  <c r="D1523" i="6"/>
  <c r="E1523" i="6"/>
  <c r="F1523" i="6"/>
  <c r="G1523" i="6"/>
  <c r="H1523" i="6"/>
  <c r="I1523" i="6"/>
  <c r="C1524" i="6"/>
  <c r="D1524" i="6"/>
  <c r="E1524" i="6"/>
  <c r="F1524" i="6"/>
  <c r="G1524" i="6"/>
  <c r="V1524" i="6" s="1"/>
  <c r="H1524" i="6"/>
  <c r="W1524" i="6" s="1"/>
  <c r="I1524" i="6"/>
  <c r="X1524" i="6" s="1"/>
  <c r="C1525" i="6"/>
  <c r="D1525" i="6"/>
  <c r="E1525" i="6"/>
  <c r="F1525" i="6"/>
  <c r="G1525" i="6"/>
  <c r="H1525" i="6"/>
  <c r="I1525" i="6"/>
  <c r="X1525" i="6" s="1"/>
  <c r="C1526" i="6"/>
  <c r="D1526" i="6"/>
  <c r="E1526" i="6"/>
  <c r="F1526" i="6"/>
  <c r="G1526" i="6"/>
  <c r="V1526" i="6" s="1"/>
  <c r="H1526" i="6"/>
  <c r="W1526" i="6" s="1"/>
  <c r="I1526" i="6"/>
  <c r="X1526" i="6" s="1"/>
  <c r="C1527" i="6"/>
  <c r="D1527" i="6"/>
  <c r="E1527" i="6"/>
  <c r="F1527" i="6"/>
  <c r="G1527" i="6"/>
  <c r="V1527" i="6" s="1"/>
  <c r="H1527" i="6"/>
  <c r="W1527" i="6" s="1"/>
  <c r="I1527" i="6"/>
  <c r="X1527" i="6" s="1"/>
  <c r="C1528" i="6"/>
  <c r="D1528" i="6"/>
  <c r="E1528" i="6"/>
  <c r="F1528" i="6"/>
  <c r="G1528" i="6"/>
  <c r="V1528" i="6" s="1"/>
  <c r="H1528" i="6"/>
  <c r="I1528" i="6"/>
  <c r="C1529" i="6"/>
  <c r="D1529" i="6"/>
  <c r="E1529" i="6"/>
  <c r="F1529" i="6"/>
  <c r="G1529" i="6"/>
  <c r="V1529" i="6" s="1"/>
  <c r="H1529" i="6"/>
  <c r="W1529" i="6" s="1"/>
  <c r="I1529" i="6"/>
  <c r="X1529" i="6" s="1"/>
  <c r="C1530" i="6"/>
  <c r="D1530" i="6"/>
  <c r="E1530" i="6"/>
  <c r="F1530" i="6"/>
  <c r="G1530" i="6"/>
  <c r="H1530" i="6"/>
  <c r="I1530" i="6"/>
  <c r="C1531" i="6"/>
  <c r="D1531" i="6"/>
  <c r="E1531" i="6"/>
  <c r="F1531" i="6"/>
  <c r="G1531" i="6"/>
  <c r="V1531" i="6" s="1"/>
  <c r="H1531" i="6"/>
  <c r="I1531" i="6"/>
  <c r="C1532" i="6"/>
  <c r="D1532" i="6"/>
  <c r="E1532" i="6"/>
  <c r="F1532" i="6"/>
  <c r="G1532" i="6"/>
  <c r="V1532" i="6" s="1"/>
  <c r="H1532" i="6"/>
  <c r="W1532" i="6" s="1"/>
  <c r="I1532" i="6"/>
  <c r="X1532" i="6" s="1"/>
  <c r="C1533" i="6"/>
  <c r="D1533" i="6"/>
  <c r="E1533" i="6"/>
  <c r="F1533" i="6"/>
  <c r="G1533" i="6"/>
  <c r="H1533" i="6"/>
  <c r="I1533" i="6"/>
  <c r="C1534" i="6"/>
  <c r="D1534" i="6"/>
  <c r="E1534" i="6"/>
  <c r="F1534" i="6"/>
  <c r="G1534" i="6"/>
  <c r="V1534" i="6" s="1"/>
  <c r="H1534" i="6"/>
  <c r="W1534" i="6" s="1"/>
  <c r="I1534" i="6"/>
  <c r="X1534" i="6" s="1"/>
  <c r="C1535" i="6"/>
  <c r="D1535" i="6"/>
  <c r="E1535" i="6"/>
  <c r="F1535" i="6"/>
  <c r="G1535" i="6"/>
  <c r="H1535" i="6"/>
  <c r="I1535" i="6"/>
  <c r="X1535" i="6" s="1"/>
  <c r="C1536" i="6"/>
  <c r="D1536" i="6"/>
  <c r="E1536" i="6"/>
  <c r="F1536" i="6"/>
  <c r="G1536" i="6"/>
  <c r="V1536" i="6" s="1"/>
  <c r="H1536" i="6"/>
  <c r="W1536" i="6" s="1"/>
  <c r="I1536" i="6"/>
  <c r="X1536" i="6" s="1"/>
  <c r="C1537" i="6"/>
  <c r="D1537" i="6"/>
  <c r="E1537" i="6"/>
  <c r="F1537" i="6"/>
  <c r="G1537" i="6"/>
  <c r="V1537" i="6" s="1"/>
  <c r="H1537" i="6"/>
  <c r="W1537" i="6" s="1"/>
  <c r="I1537" i="6"/>
  <c r="X1537" i="6" s="1"/>
  <c r="C1538" i="6"/>
  <c r="D1538" i="6"/>
  <c r="E1538" i="6"/>
  <c r="F1538" i="6"/>
  <c r="G1538" i="6"/>
  <c r="H1538" i="6"/>
  <c r="W1538" i="6" s="1"/>
  <c r="I1538" i="6"/>
  <c r="X1538" i="6" s="1"/>
  <c r="C1539" i="6"/>
  <c r="D1539" i="6"/>
  <c r="E1539" i="6"/>
  <c r="F1539" i="6"/>
  <c r="G1539" i="6"/>
  <c r="H1539" i="6"/>
  <c r="W1539" i="6" s="1"/>
  <c r="I1539" i="6"/>
  <c r="C1540" i="6"/>
  <c r="D1540" i="6"/>
  <c r="E1540" i="6"/>
  <c r="F1540" i="6"/>
  <c r="G1540" i="6"/>
  <c r="H1540" i="6"/>
  <c r="I1540" i="6"/>
  <c r="X1540" i="6" s="1"/>
  <c r="C1541" i="6"/>
  <c r="D1541" i="6"/>
  <c r="E1541" i="6"/>
  <c r="F1541" i="6"/>
  <c r="G1541" i="6"/>
  <c r="H1541" i="6"/>
  <c r="W1541" i="6" s="1"/>
  <c r="I1541" i="6"/>
  <c r="C1542" i="6"/>
  <c r="D1542" i="6"/>
  <c r="E1542" i="6"/>
  <c r="F1542" i="6"/>
  <c r="G1542" i="6"/>
  <c r="H1542" i="6"/>
  <c r="W1542" i="6" s="1"/>
  <c r="I1542" i="6"/>
  <c r="C1543" i="6"/>
  <c r="D1543" i="6"/>
  <c r="E1543" i="6"/>
  <c r="F1543" i="6"/>
  <c r="G1543" i="6"/>
  <c r="V1543" i="6" s="1"/>
  <c r="H1543" i="6"/>
  <c r="W1543" i="6" s="1"/>
  <c r="I1543" i="6"/>
  <c r="X1543" i="6" s="1"/>
  <c r="C1544" i="6"/>
  <c r="D1544" i="6"/>
  <c r="E1544" i="6"/>
  <c r="F1544" i="6"/>
  <c r="G1544" i="6"/>
  <c r="H1544" i="6"/>
  <c r="W1544" i="6" s="1"/>
  <c r="I1544" i="6"/>
  <c r="C1545" i="6"/>
  <c r="D1545" i="6"/>
  <c r="E1545" i="6"/>
  <c r="F1545" i="6"/>
  <c r="G1545" i="6"/>
  <c r="H1545" i="6"/>
  <c r="I1545" i="6"/>
  <c r="C1546" i="6"/>
  <c r="D1546" i="6"/>
  <c r="E1546" i="6"/>
  <c r="F1546" i="6"/>
  <c r="G1546" i="6"/>
  <c r="V1546" i="6" s="1"/>
  <c r="H1546" i="6"/>
  <c r="W1546" i="6" s="1"/>
  <c r="I1546" i="6"/>
  <c r="C1547" i="6"/>
  <c r="D1547" i="6"/>
  <c r="E1547" i="6"/>
  <c r="F1547" i="6"/>
  <c r="G1547" i="6"/>
  <c r="H1547" i="6"/>
  <c r="W1547" i="6" s="1"/>
  <c r="I1547" i="6"/>
  <c r="C1548" i="6"/>
  <c r="D1548" i="6"/>
  <c r="E1548" i="6"/>
  <c r="F1548" i="6"/>
  <c r="G1548" i="6"/>
  <c r="H1548" i="6"/>
  <c r="W1548" i="6" s="1"/>
  <c r="I1548" i="6"/>
  <c r="C1549" i="6"/>
  <c r="D1549" i="6"/>
  <c r="E1549" i="6"/>
  <c r="F1549" i="6"/>
  <c r="G1549" i="6"/>
  <c r="H1549" i="6"/>
  <c r="W1549" i="6" s="1"/>
  <c r="I1549" i="6"/>
  <c r="C1550" i="6"/>
  <c r="D1550" i="6"/>
  <c r="E1550" i="6"/>
  <c r="F1550" i="6"/>
  <c r="G1550" i="6"/>
  <c r="V1550" i="6" s="1"/>
  <c r="H1550" i="6"/>
  <c r="W1550" i="6" s="1"/>
  <c r="I1550" i="6"/>
  <c r="X1550" i="6" s="1"/>
  <c r="C1551" i="6"/>
  <c r="D1551" i="6"/>
  <c r="E1551" i="6"/>
  <c r="F1551" i="6"/>
  <c r="G1551" i="6"/>
  <c r="H1551" i="6"/>
  <c r="W1551" i="6" s="1"/>
  <c r="I1551" i="6"/>
  <c r="C1552" i="6"/>
  <c r="D1552" i="6"/>
  <c r="E1552" i="6"/>
  <c r="F1552" i="6"/>
  <c r="G1552" i="6"/>
  <c r="H1552" i="6"/>
  <c r="W1552" i="6" s="1"/>
  <c r="I1552" i="6"/>
  <c r="C1553" i="6"/>
  <c r="D1553" i="6"/>
  <c r="E1553" i="6"/>
  <c r="F1553" i="6"/>
  <c r="G1553" i="6"/>
  <c r="H1553" i="6"/>
  <c r="I1553" i="6"/>
  <c r="C1554" i="6"/>
  <c r="D1554" i="6"/>
  <c r="E1554" i="6"/>
  <c r="F1554" i="6"/>
  <c r="G1554" i="6"/>
  <c r="H1554" i="6"/>
  <c r="W1554" i="6" s="1"/>
  <c r="I1554" i="6"/>
  <c r="C1555" i="6"/>
  <c r="D1555" i="6"/>
  <c r="E1555" i="6"/>
  <c r="F1555" i="6"/>
  <c r="G1555" i="6"/>
  <c r="V1555" i="6" s="1"/>
  <c r="H1555" i="6"/>
  <c r="W1555" i="6" s="1"/>
  <c r="I1555" i="6"/>
  <c r="X1555" i="6" s="1"/>
  <c r="C1556" i="6"/>
  <c r="D1556" i="6"/>
  <c r="E1556" i="6"/>
  <c r="F1556" i="6"/>
  <c r="G1556" i="6"/>
  <c r="H1556" i="6"/>
  <c r="I1556" i="6"/>
  <c r="C1557" i="6"/>
  <c r="D1557" i="6"/>
  <c r="E1557" i="6"/>
  <c r="F1557" i="6"/>
  <c r="G1557" i="6"/>
  <c r="H1557" i="6"/>
  <c r="I1557" i="6"/>
  <c r="C1558" i="6"/>
  <c r="D1558" i="6"/>
  <c r="E1558" i="6"/>
  <c r="F1558" i="6"/>
  <c r="G1558" i="6"/>
  <c r="V1558" i="6" s="1"/>
  <c r="H1558" i="6"/>
  <c r="I1558" i="6"/>
  <c r="C1559" i="6"/>
  <c r="D1559" i="6"/>
  <c r="E1559" i="6"/>
  <c r="F1559" i="6"/>
  <c r="G1559" i="6"/>
  <c r="H1559" i="6"/>
  <c r="I1559" i="6"/>
  <c r="C1560" i="6"/>
  <c r="D1560" i="6"/>
  <c r="E1560" i="6"/>
  <c r="F1560" i="6"/>
  <c r="G1560" i="6"/>
  <c r="V1560" i="6" s="1"/>
  <c r="H1560" i="6"/>
  <c r="W1560" i="6" s="1"/>
  <c r="I1560" i="6"/>
  <c r="X1560" i="6" s="1"/>
  <c r="C1561" i="6"/>
  <c r="D1561" i="6"/>
  <c r="E1561" i="6"/>
  <c r="F1561" i="6"/>
  <c r="G1561" i="6"/>
  <c r="V1561" i="6" s="1"/>
  <c r="H1561" i="6"/>
  <c r="W1561" i="6" s="1"/>
  <c r="I1561" i="6"/>
  <c r="X1561" i="6" s="1"/>
  <c r="C1562" i="6"/>
  <c r="D1562" i="6"/>
  <c r="E1562" i="6"/>
  <c r="F1562" i="6"/>
  <c r="G1562" i="6"/>
  <c r="H1562" i="6"/>
  <c r="W1562" i="6" s="1"/>
  <c r="I1562" i="6"/>
  <c r="C1563" i="6"/>
  <c r="D1563" i="6"/>
  <c r="E1563" i="6"/>
  <c r="F1563" i="6"/>
  <c r="G1563" i="6"/>
  <c r="V1563" i="6" s="1"/>
  <c r="H1563" i="6"/>
  <c r="W1563" i="6" s="1"/>
  <c r="I1563" i="6"/>
  <c r="X1563" i="6" s="1"/>
  <c r="C1564" i="6"/>
  <c r="D1564" i="6"/>
  <c r="E1564" i="6"/>
  <c r="F1564" i="6"/>
  <c r="G1564" i="6"/>
  <c r="H1564" i="6"/>
  <c r="I1564" i="6"/>
  <c r="C1565" i="6"/>
  <c r="D1565" i="6"/>
  <c r="E1565" i="6"/>
  <c r="F1565" i="6"/>
  <c r="G1565" i="6"/>
  <c r="V1565" i="6" s="1"/>
  <c r="H1565" i="6"/>
  <c r="W1565" i="6" s="1"/>
  <c r="I1565" i="6"/>
  <c r="X1565" i="6" s="1"/>
  <c r="C1566" i="6"/>
  <c r="D1566" i="6"/>
  <c r="E1566" i="6"/>
  <c r="F1566" i="6"/>
  <c r="G1566" i="6"/>
  <c r="H1566" i="6"/>
  <c r="W1566" i="6" s="1"/>
  <c r="I1566" i="6"/>
  <c r="C1567" i="6"/>
  <c r="D1567" i="6"/>
  <c r="E1567" i="6"/>
  <c r="F1567" i="6"/>
  <c r="G1567" i="6"/>
  <c r="V1567" i="6" s="1"/>
  <c r="H1567" i="6"/>
  <c r="W1567" i="6" s="1"/>
  <c r="I1567" i="6"/>
  <c r="X1567" i="6" s="1"/>
  <c r="C1568" i="6"/>
  <c r="D1568" i="6"/>
  <c r="E1568" i="6"/>
  <c r="F1568" i="6"/>
  <c r="G1568" i="6"/>
  <c r="H1568" i="6"/>
  <c r="I1568" i="6"/>
  <c r="C1569" i="6"/>
  <c r="D1569" i="6"/>
  <c r="E1569" i="6"/>
  <c r="F1569" i="6"/>
  <c r="G1569" i="6"/>
  <c r="V1569" i="6" s="1"/>
  <c r="H1569" i="6"/>
  <c r="W1569" i="6" s="1"/>
  <c r="I1569" i="6"/>
  <c r="X1569" i="6" s="1"/>
  <c r="C1570" i="6"/>
  <c r="D1570" i="6"/>
  <c r="E1570" i="6"/>
  <c r="F1570" i="6"/>
  <c r="G1570" i="6"/>
  <c r="H1570" i="6"/>
  <c r="I1570" i="6"/>
  <c r="C1571" i="6"/>
  <c r="D1571" i="6"/>
  <c r="E1571" i="6"/>
  <c r="F1571" i="6"/>
  <c r="G1571" i="6"/>
  <c r="H1571" i="6"/>
  <c r="I1571" i="6"/>
  <c r="C1572" i="6"/>
  <c r="D1572" i="6"/>
  <c r="E1572" i="6"/>
  <c r="F1572" i="6"/>
  <c r="G1572" i="6"/>
  <c r="V1572" i="6" s="1"/>
  <c r="H1572" i="6"/>
  <c r="W1572" i="6" s="1"/>
  <c r="I1572" i="6"/>
  <c r="C1573" i="6"/>
  <c r="D1573" i="6"/>
  <c r="E1573" i="6"/>
  <c r="F1573" i="6"/>
  <c r="G1573" i="6"/>
  <c r="H1573" i="6"/>
  <c r="I1573" i="6"/>
  <c r="C1574" i="6"/>
  <c r="D1574" i="6"/>
  <c r="E1574" i="6"/>
  <c r="F1574" i="6"/>
  <c r="G1574" i="6"/>
  <c r="V1574" i="6" s="1"/>
  <c r="H1574" i="6"/>
  <c r="W1574" i="6" s="1"/>
  <c r="I1574" i="6"/>
  <c r="X1574" i="6" s="1"/>
  <c r="C1575" i="6"/>
  <c r="D1575" i="6"/>
  <c r="E1575" i="6"/>
  <c r="F1575" i="6"/>
  <c r="G1575" i="6"/>
  <c r="H1575" i="6"/>
  <c r="I1575" i="6"/>
  <c r="C1576" i="6"/>
  <c r="D1576" i="6"/>
  <c r="E1576" i="6"/>
  <c r="F1576" i="6"/>
  <c r="G1576" i="6"/>
  <c r="H1576" i="6"/>
  <c r="I1576" i="6"/>
  <c r="C1577" i="6"/>
  <c r="D1577" i="6"/>
  <c r="E1577" i="6"/>
  <c r="F1577" i="6"/>
  <c r="G1577" i="6"/>
  <c r="V1577" i="6" s="1"/>
  <c r="H1577" i="6"/>
  <c r="W1577" i="6" s="1"/>
  <c r="I1577" i="6"/>
  <c r="X1577" i="6" s="1"/>
  <c r="C1578" i="6"/>
  <c r="D1578" i="6"/>
  <c r="E1578" i="6"/>
  <c r="F1578" i="6"/>
  <c r="G1578" i="6"/>
  <c r="H1578" i="6"/>
  <c r="I1578" i="6"/>
  <c r="C1579" i="6"/>
  <c r="D1579" i="6"/>
  <c r="E1579" i="6"/>
  <c r="F1579" i="6"/>
  <c r="G1579" i="6"/>
  <c r="H1579" i="6"/>
  <c r="I1579" i="6"/>
  <c r="C1580" i="6"/>
  <c r="D1580" i="6"/>
  <c r="E1580" i="6"/>
  <c r="F1580" i="6"/>
  <c r="G1580" i="6"/>
  <c r="H1580" i="6"/>
  <c r="I1580" i="6"/>
  <c r="C1581" i="6"/>
  <c r="D1581" i="6"/>
  <c r="E1581" i="6"/>
  <c r="F1581" i="6"/>
  <c r="G1581" i="6"/>
  <c r="H1581" i="6"/>
  <c r="W1581" i="6" s="1"/>
  <c r="I1581" i="6"/>
  <c r="C1582" i="6"/>
  <c r="D1582" i="6"/>
  <c r="E1582" i="6"/>
  <c r="F1582" i="6"/>
  <c r="G1582" i="6"/>
  <c r="V1582" i="6" s="1"/>
  <c r="H1582" i="6"/>
  <c r="W1582" i="6" s="1"/>
  <c r="I1582" i="6"/>
  <c r="X1582" i="6" s="1"/>
  <c r="C1583" i="6"/>
  <c r="D1583" i="6"/>
  <c r="E1583" i="6"/>
  <c r="F1583" i="6"/>
  <c r="G1583" i="6"/>
  <c r="H1583" i="6"/>
  <c r="I1583" i="6"/>
  <c r="C1584" i="6"/>
  <c r="D1584" i="6"/>
  <c r="E1584" i="6"/>
  <c r="F1584" i="6"/>
  <c r="G1584" i="6"/>
  <c r="H1584" i="6"/>
  <c r="I1584" i="6"/>
  <c r="C1585" i="6"/>
  <c r="D1585" i="6"/>
  <c r="E1585" i="6"/>
  <c r="F1585" i="6"/>
  <c r="G1585" i="6"/>
  <c r="V1585" i="6" s="1"/>
  <c r="H1585" i="6"/>
  <c r="W1585" i="6" s="1"/>
  <c r="I1585" i="6"/>
  <c r="X1585" i="6" s="1"/>
  <c r="C1586" i="6"/>
  <c r="D1586" i="6"/>
  <c r="E1586" i="6"/>
  <c r="F1586" i="6"/>
  <c r="G1586" i="6"/>
  <c r="H1586" i="6"/>
  <c r="I1586" i="6"/>
  <c r="C1587" i="6"/>
  <c r="D1587" i="6"/>
  <c r="E1587" i="6"/>
  <c r="F1587" i="6"/>
  <c r="G1587" i="6"/>
  <c r="H1587" i="6"/>
  <c r="I1587" i="6"/>
  <c r="C1588" i="6"/>
  <c r="D1588" i="6"/>
  <c r="E1588" i="6"/>
  <c r="F1588" i="6"/>
  <c r="G1588" i="6"/>
  <c r="H1588" i="6"/>
  <c r="I1588" i="6"/>
  <c r="C1589" i="6"/>
  <c r="D1589" i="6"/>
  <c r="E1589" i="6"/>
  <c r="F1589" i="6"/>
  <c r="G1589" i="6"/>
  <c r="H1589" i="6"/>
  <c r="I1589" i="6"/>
  <c r="C1590" i="6"/>
  <c r="D1590" i="6"/>
  <c r="E1590" i="6"/>
  <c r="F1590" i="6"/>
  <c r="G1590" i="6"/>
  <c r="V1590" i="6" s="1"/>
  <c r="H1590" i="6"/>
  <c r="W1590" i="6" s="1"/>
  <c r="I1590" i="6"/>
  <c r="X1590" i="6" s="1"/>
  <c r="C1591" i="6"/>
  <c r="D1591" i="6"/>
  <c r="E1591" i="6"/>
  <c r="F1591" i="6"/>
  <c r="G1591" i="6"/>
  <c r="H1591" i="6"/>
  <c r="I1591" i="6"/>
  <c r="C1592" i="6"/>
  <c r="D1592" i="6"/>
  <c r="E1592" i="6"/>
  <c r="F1592" i="6"/>
  <c r="G1592" i="6"/>
  <c r="H1592" i="6"/>
  <c r="I1592" i="6"/>
  <c r="C1593" i="6"/>
  <c r="D1593" i="6"/>
  <c r="E1593" i="6"/>
  <c r="F1593" i="6"/>
  <c r="G1593" i="6"/>
  <c r="V1593" i="6" s="1"/>
  <c r="H1593" i="6"/>
  <c r="I1593" i="6"/>
  <c r="X1593" i="6" s="1"/>
  <c r="C1594" i="6"/>
  <c r="D1594" i="6"/>
  <c r="E1594" i="6"/>
  <c r="F1594" i="6"/>
  <c r="G1594" i="6"/>
  <c r="H1594" i="6"/>
  <c r="I1594" i="6"/>
  <c r="C1595" i="6"/>
  <c r="D1595" i="6"/>
  <c r="E1595" i="6"/>
  <c r="F1595" i="6"/>
  <c r="G1595" i="6"/>
  <c r="H1595" i="6"/>
  <c r="I1595" i="6"/>
  <c r="C1596" i="6"/>
  <c r="D1596" i="6"/>
  <c r="E1596" i="6"/>
  <c r="F1596" i="6"/>
  <c r="G1596" i="6"/>
  <c r="H1596" i="6"/>
  <c r="W1596" i="6" s="1"/>
  <c r="I1596" i="6"/>
  <c r="X1596" i="6" s="1"/>
  <c r="C1597" i="6"/>
  <c r="D1597" i="6"/>
  <c r="E1597" i="6"/>
  <c r="F1597" i="6"/>
  <c r="G1597" i="6"/>
  <c r="H1597" i="6"/>
  <c r="I1597" i="6"/>
  <c r="C1598" i="6"/>
  <c r="D1598" i="6"/>
  <c r="E1598" i="6"/>
  <c r="F1598" i="6"/>
  <c r="G1598" i="6"/>
  <c r="H1598" i="6"/>
  <c r="I1598" i="6"/>
  <c r="C1599" i="6"/>
  <c r="D1599" i="6"/>
  <c r="E1599" i="6"/>
  <c r="F1599" i="6"/>
  <c r="G1599" i="6"/>
  <c r="V1599" i="6" s="1"/>
  <c r="H1599" i="6"/>
  <c r="W1599" i="6" s="1"/>
  <c r="I1599" i="6"/>
  <c r="X1599" i="6" s="1"/>
  <c r="C1600" i="6"/>
  <c r="D1600" i="6"/>
  <c r="E1600" i="6"/>
  <c r="F1600" i="6"/>
  <c r="G1600" i="6"/>
  <c r="H1600" i="6"/>
  <c r="I1600" i="6"/>
  <c r="C1601" i="6"/>
  <c r="D1601" i="6"/>
  <c r="E1601" i="6"/>
  <c r="F1601" i="6"/>
  <c r="G1601" i="6"/>
  <c r="V1601" i="6" s="1"/>
  <c r="H1601" i="6"/>
  <c r="W1601" i="6" s="1"/>
  <c r="I1601" i="6"/>
  <c r="X1601" i="6" s="1"/>
  <c r="C1602" i="6"/>
  <c r="D1602" i="6"/>
  <c r="E1602" i="6"/>
  <c r="F1602" i="6"/>
  <c r="G1602" i="6"/>
  <c r="V1602" i="6" s="1"/>
  <c r="H1602" i="6"/>
  <c r="W1602" i="6" s="1"/>
  <c r="I1602" i="6"/>
  <c r="X1602" i="6" s="1"/>
  <c r="C1603" i="6"/>
  <c r="D1603" i="6"/>
  <c r="E1603" i="6"/>
  <c r="F1603" i="6"/>
  <c r="G1603" i="6"/>
  <c r="H1603" i="6"/>
  <c r="I1603" i="6"/>
  <c r="X1603" i="6" s="1"/>
  <c r="C1604" i="6"/>
  <c r="D1604" i="6"/>
  <c r="E1604" i="6"/>
  <c r="F1604" i="6"/>
  <c r="G1604" i="6"/>
  <c r="V1604" i="6" s="1"/>
  <c r="H1604" i="6"/>
  <c r="W1604" i="6" s="1"/>
  <c r="I1604" i="6"/>
  <c r="X1604" i="6" s="1"/>
  <c r="C1605" i="6"/>
  <c r="D1605" i="6"/>
  <c r="E1605" i="6"/>
  <c r="F1605" i="6"/>
  <c r="G1605" i="6"/>
  <c r="H1605" i="6"/>
  <c r="I1605" i="6"/>
  <c r="C1606" i="6"/>
  <c r="D1606" i="6"/>
  <c r="E1606" i="6"/>
  <c r="F1606" i="6"/>
  <c r="G1606" i="6"/>
  <c r="H1606" i="6"/>
  <c r="I1606" i="6"/>
  <c r="X1606" i="6" s="1"/>
  <c r="C1607" i="6"/>
  <c r="D1607" i="6"/>
  <c r="E1607" i="6"/>
  <c r="F1607" i="6"/>
  <c r="G1607" i="6"/>
  <c r="H1607" i="6"/>
  <c r="I1607" i="6"/>
  <c r="X1607" i="6" s="1"/>
  <c r="C1608" i="6"/>
  <c r="D1608" i="6"/>
  <c r="E1608" i="6"/>
  <c r="F1608" i="6"/>
  <c r="G1608" i="6"/>
  <c r="V1608" i="6" s="1"/>
  <c r="H1608" i="6"/>
  <c r="W1608" i="6" s="1"/>
  <c r="I1608" i="6"/>
  <c r="X1608" i="6" s="1"/>
  <c r="C1609" i="6"/>
  <c r="D1609" i="6"/>
  <c r="E1609" i="6"/>
  <c r="F1609" i="6"/>
  <c r="G1609" i="6"/>
  <c r="H1609" i="6"/>
  <c r="I1609" i="6"/>
  <c r="X1609" i="6" s="1"/>
  <c r="C1610" i="6"/>
  <c r="D1610" i="6"/>
  <c r="E1610" i="6"/>
  <c r="F1610" i="6"/>
  <c r="G1610" i="6"/>
  <c r="H1610" i="6"/>
  <c r="I1610" i="6"/>
  <c r="C1611" i="6"/>
  <c r="D1611" i="6"/>
  <c r="E1611" i="6"/>
  <c r="F1611" i="6"/>
  <c r="G1611" i="6"/>
  <c r="V1611" i="6" s="1"/>
  <c r="H1611" i="6"/>
  <c r="W1611" i="6" s="1"/>
  <c r="I1611" i="6"/>
  <c r="X1611" i="6" s="1"/>
  <c r="C1612" i="6"/>
  <c r="D1612" i="6"/>
  <c r="E1612" i="6"/>
  <c r="F1612" i="6"/>
  <c r="G1612" i="6"/>
  <c r="V1612" i="6" s="1"/>
  <c r="H1612" i="6"/>
  <c r="W1612" i="6" s="1"/>
  <c r="I1612" i="6"/>
  <c r="X1612" i="6" s="1"/>
  <c r="C1613" i="6"/>
  <c r="D1613" i="6"/>
  <c r="E1613" i="6"/>
  <c r="F1613" i="6"/>
  <c r="G1613" i="6"/>
  <c r="H1613" i="6"/>
  <c r="I1613" i="6"/>
  <c r="X1613" i="6" s="1"/>
  <c r="C1614" i="6"/>
  <c r="D1614" i="6"/>
  <c r="E1614" i="6"/>
  <c r="F1614" i="6"/>
  <c r="G1614" i="6"/>
  <c r="V1614" i="6" s="1"/>
  <c r="H1614" i="6"/>
  <c r="W1614" i="6" s="1"/>
  <c r="I1614" i="6"/>
  <c r="X1614" i="6" s="1"/>
  <c r="C1615" i="6"/>
  <c r="D1615" i="6"/>
  <c r="E1615" i="6"/>
  <c r="F1615" i="6"/>
  <c r="G1615" i="6"/>
  <c r="H1615" i="6"/>
  <c r="I1615" i="6"/>
  <c r="X1615" i="6" s="1"/>
  <c r="C1616" i="6"/>
  <c r="D1616" i="6"/>
  <c r="E1616" i="6"/>
  <c r="F1616" i="6"/>
  <c r="G1616" i="6"/>
  <c r="H1616" i="6"/>
  <c r="I1616" i="6"/>
  <c r="X1616" i="6" s="1"/>
  <c r="C1617" i="6"/>
  <c r="D1617" i="6"/>
  <c r="E1617" i="6"/>
  <c r="F1617" i="6"/>
  <c r="G1617" i="6"/>
  <c r="V1617" i="6" s="1"/>
  <c r="H1617" i="6"/>
  <c r="W1617" i="6" s="1"/>
  <c r="I1617" i="6"/>
  <c r="X1617" i="6" s="1"/>
  <c r="C1618" i="6"/>
  <c r="D1618" i="6"/>
  <c r="E1618" i="6"/>
  <c r="F1618" i="6"/>
  <c r="G1618" i="6"/>
  <c r="H1618" i="6"/>
  <c r="I1618" i="6"/>
  <c r="C1619" i="6"/>
  <c r="D1619" i="6"/>
  <c r="E1619" i="6"/>
  <c r="F1619" i="6"/>
  <c r="G1619" i="6"/>
  <c r="V1619" i="6" s="1"/>
  <c r="H1619" i="6"/>
  <c r="W1619" i="6" s="1"/>
  <c r="I1619" i="6"/>
  <c r="C1620" i="6"/>
  <c r="D1620" i="6"/>
  <c r="E1620" i="6"/>
  <c r="F1620" i="6"/>
  <c r="G1620" i="6"/>
  <c r="H1620" i="6"/>
  <c r="I1620" i="6"/>
  <c r="X1620" i="6" s="1"/>
  <c r="C1621" i="6"/>
  <c r="D1621" i="6"/>
  <c r="E1621" i="6"/>
  <c r="F1621" i="6"/>
  <c r="G1621" i="6"/>
  <c r="V1621" i="6" s="1"/>
  <c r="H1621" i="6"/>
  <c r="W1621" i="6" s="1"/>
  <c r="I1621" i="6"/>
  <c r="X1621" i="6" s="1"/>
  <c r="C1622" i="6"/>
  <c r="D1622" i="6"/>
  <c r="E1622" i="6"/>
  <c r="F1622" i="6"/>
  <c r="G1622" i="6"/>
  <c r="V1622" i="6" s="1"/>
  <c r="H1622" i="6"/>
  <c r="W1622" i="6" s="1"/>
  <c r="I1622" i="6"/>
  <c r="X1622" i="6" s="1"/>
  <c r="C1623" i="6"/>
  <c r="D1623" i="6"/>
  <c r="E1623" i="6"/>
  <c r="F1623" i="6"/>
  <c r="G1623" i="6"/>
  <c r="H1623" i="6"/>
  <c r="I1623" i="6"/>
  <c r="X1623" i="6" s="1"/>
  <c r="C1624" i="6"/>
  <c r="D1624" i="6"/>
  <c r="E1624" i="6"/>
  <c r="F1624" i="6"/>
  <c r="G1624" i="6"/>
  <c r="H1624" i="6"/>
  <c r="I1624" i="6"/>
  <c r="C1625" i="6"/>
  <c r="D1625" i="6"/>
  <c r="E1625" i="6"/>
  <c r="F1625" i="6"/>
  <c r="G1625" i="6"/>
  <c r="V1625" i="6" s="1"/>
  <c r="H1625" i="6"/>
  <c r="W1625" i="6" s="1"/>
  <c r="I1625" i="6"/>
  <c r="X1625" i="6" s="1"/>
  <c r="C1626" i="6"/>
  <c r="D1626" i="6"/>
  <c r="E1626" i="6"/>
  <c r="F1626" i="6"/>
  <c r="G1626" i="6"/>
  <c r="H1626" i="6"/>
  <c r="I1626" i="6"/>
  <c r="X1626" i="6" s="1"/>
  <c r="C1627" i="6"/>
  <c r="D1627" i="6"/>
  <c r="E1627" i="6"/>
  <c r="F1627" i="6"/>
  <c r="G1627" i="6"/>
  <c r="H1627" i="6"/>
  <c r="I1627" i="6"/>
  <c r="X1627" i="6" s="1"/>
  <c r="C1628" i="6"/>
  <c r="D1628" i="6"/>
  <c r="E1628" i="6"/>
  <c r="F1628" i="6"/>
  <c r="G1628" i="6"/>
  <c r="H1628" i="6"/>
  <c r="I1628" i="6"/>
  <c r="X1628" i="6" s="1"/>
  <c r="C1629" i="6"/>
  <c r="D1629" i="6"/>
  <c r="E1629" i="6"/>
  <c r="F1629" i="6"/>
  <c r="G1629" i="6"/>
  <c r="V1629" i="6" s="1"/>
  <c r="H1629" i="6"/>
  <c r="W1629" i="6" s="1"/>
  <c r="I1629" i="6"/>
  <c r="X1629" i="6" s="1"/>
  <c r="C1630" i="6"/>
  <c r="D1630" i="6"/>
  <c r="E1630" i="6"/>
  <c r="F1630" i="6"/>
  <c r="G1630" i="6"/>
  <c r="H1630" i="6"/>
  <c r="I1630" i="6"/>
  <c r="C1631" i="6"/>
  <c r="D1631" i="6"/>
  <c r="E1631" i="6"/>
  <c r="F1631" i="6"/>
  <c r="G1631" i="6"/>
  <c r="H1631" i="6"/>
  <c r="I1631" i="6"/>
  <c r="X1631" i="6" s="1"/>
  <c r="C1632" i="6"/>
  <c r="D1632" i="6"/>
  <c r="E1632" i="6"/>
  <c r="F1632" i="6"/>
  <c r="G1632" i="6"/>
  <c r="H1632" i="6"/>
  <c r="I1632" i="6"/>
  <c r="X1632" i="6" s="1"/>
  <c r="C1633" i="6"/>
  <c r="D1633" i="6"/>
  <c r="E1633" i="6"/>
  <c r="F1633" i="6"/>
  <c r="G1633" i="6"/>
  <c r="V1633" i="6" s="1"/>
  <c r="H1633" i="6"/>
  <c r="W1633" i="6" s="1"/>
  <c r="I1633" i="6"/>
  <c r="X1633" i="6" s="1"/>
  <c r="C1634" i="6"/>
  <c r="D1634" i="6"/>
  <c r="E1634" i="6"/>
  <c r="F1634" i="6"/>
  <c r="G1634" i="6"/>
  <c r="H1634" i="6"/>
  <c r="I1634" i="6"/>
  <c r="X1634" i="6" s="1"/>
  <c r="C1635" i="6"/>
  <c r="D1635" i="6"/>
  <c r="E1635" i="6"/>
  <c r="F1635" i="6"/>
  <c r="G1635" i="6"/>
  <c r="H1635" i="6"/>
  <c r="I1635" i="6"/>
  <c r="X1635" i="6" s="1"/>
  <c r="C1636" i="6"/>
  <c r="D1636" i="6"/>
  <c r="E1636" i="6"/>
  <c r="F1636" i="6"/>
  <c r="G1636" i="6"/>
  <c r="H1636" i="6"/>
  <c r="I1636" i="6"/>
  <c r="X1636" i="6" s="1"/>
  <c r="C1637" i="6"/>
  <c r="D1637" i="6"/>
  <c r="E1637" i="6"/>
  <c r="F1637" i="6"/>
  <c r="G1637" i="6"/>
  <c r="V1637" i="6" s="1"/>
  <c r="H1637" i="6"/>
  <c r="I1637" i="6"/>
  <c r="X1637" i="6" s="1"/>
  <c r="C1638" i="6"/>
  <c r="D1638" i="6"/>
  <c r="E1638" i="6"/>
  <c r="F1638" i="6"/>
  <c r="G1638" i="6"/>
  <c r="H1638" i="6"/>
  <c r="W1638" i="6" s="1"/>
  <c r="I1638" i="6"/>
  <c r="C1639" i="6"/>
  <c r="D1639" i="6"/>
  <c r="E1639" i="6"/>
  <c r="F1639" i="6"/>
  <c r="G1639" i="6"/>
  <c r="H1639" i="6"/>
  <c r="I1639" i="6"/>
  <c r="X1639" i="6" s="1"/>
  <c r="C1640" i="6"/>
  <c r="D1640" i="6"/>
  <c r="E1640" i="6"/>
  <c r="F1640" i="6"/>
  <c r="G1640" i="6"/>
  <c r="H1640" i="6"/>
  <c r="W1640" i="6" s="1"/>
  <c r="I1640" i="6"/>
  <c r="X1640" i="6" s="1"/>
  <c r="C1641" i="6"/>
  <c r="D1641" i="6"/>
  <c r="E1641" i="6"/>
  <c r="F1641" i="6"/>
  <c r="G1641" i="6"/>
  <c r="V1641" i="6" s="1"/>
  <c r="H1641" i="6"/>
  <c r="W1641" i="6" s="1"/>
  <c r="I1641" i="6"/>
  <c r="X1641" i="6" s="1"/>
  <c r="C1642" i="6"/>
  <c r="D1642" i="6"/>
  <c r="E1642" i="6"/>
  <c r="F1642" i="6"/>
  <c r="G1642" i="6"/>
  <c r="V1642" i="6" s="1"/>
  <c r="H1642" i="6"/>
  <c r="W1642" i="6" s="1"/>
  <c r="I1642" i="6"/>
  <c r="X1642" i="6" s="1"/>
  <c r="C1643" i="6"/>
  <c r="D1643" i="6"/>
  <c r="E1643" i="6"/>
  <c r="F1643" i="6"/>
  <c r="G1643" i="6"/>
  <c r="H1643" i="6"/>
  <c r="I1643" i="6"/>
  <c r="C1644" i="6"/>
  <c r="D1644" i="6"/>
  <c r="E1644" i="6"/>
  <c r="F1644" i="6"/>
  <c r="G1644" i="6"/>
  <c r="V1644" i="6" s="1"/>
  <c r="H1644" i="6"/>
  <c r="W1644" i="6" s="1"/>
  <c r="I1644" i="6"/>
  <c r="X1644" i="6" s="1"/>
  <c r="C1645" i="6"/>
  <c r="D1645" i="6"/>
  <c r="E1645" i="6"/>
  <c r="F1645" i="6"/>
  <c r="G1645" i="6"/>
  <c r="V1645" i="6" s="1"/>
  <c r="H1645" i="6"/>
  <c r="W1645" i="6" s="1"/>
  <c r="I1645" i="6"/>
  <c r="X1645" i="6" s="1"/>
  <c r="C1646" i="6"/>
  <c r="D1646" i="6"/>
  <c r="E1646" i="6"/>
  <c r="F1646" i="6"/>
  <c r="G1646" i="6"/>
  <c r="V1646" i="6" s="1"/>
  <c r="H1646" i="6"/>
  <c r="I1646" i="6"/>
  <c r="C1647" i="6"/>
  <c r="D1647" i="6"/>
  <c r="E1647" i="6"/>
  <c r="F1647" i="6"/>
  <c r="G1647" i="6"/>
  <c r="V1647" i="6" s="1"/>
  <c r="H1647" i="6"/>
  <c r="W1647" i="6" s="1"/>
  <c r="I1647" i="6"/>
  <c r="X1647" i="6" s="1"/>
  <c r="C1648" i="6"/>
  <c r="D1648" i="6"/>
  <c r="E1648" i="6"/>
  <c r="F1648" i="6"/>
  <c r="G1648" i="6"/>
  <c r="V1648" i="6" s="1"/>
  <c r="H1648" i="6"/>
  <c r="W1648" i="6" s="1"/>
  <c r="I1648" i="6"/>
  <c r="X1648" i="6" s="1"/>
  <c r="C1649" i="6"/>
  <c r="D1649" i="6"/>
  <c r="E1649" i="6"/>
  <c r="F1649" i="6"/>
  <c r="G1649" i="6"/>
  <c r="H1649" i="6"/>
  <c r="I1649" i="6"/>
  <c r="C1650" i="6"/>
  <c r="D1650" i="6"/>
  <c r="E1650" i="6"/>
  <c r="F1650" i="6"/>
  <c r="G1650" i="6"/>
  <c r="V1650" i="6" s="1"/>
  <c r="H1650" i="6"/>
  <c r="I1650" i="6"/>
  <c r="C1651" i="6"/>
  <c r="D1651" i="6"/>
  <c r="E1651" i="6"/>
  <c r="F1651" i="6"/>
  <c r="G1651" i="6"/>
  <c r="V1651" i="6" s="1"/>
  <c r="H1651" i="6"/>
  <c r="I1651" i="6"/>
  <c r="C1652" i="6"/>
  <c r="D1652" i="6"/>
  <c r="E1652" i="6"/>
  <c r="F1652" i="6"/>
  <c r="G1652" i="6"/>
  <c r="V1652" i="6" s="1"/>
  <c r="H1652" i="6"/>
  <c r="W1652" i="6" s="1"/>
  <c r="I1652" i="6"/>
  <c r="X1652" i="6" s="1"/>
  <c r="C1653" i="6"/>
  <c r="D1653" i="6"/>
  <c r="E1653" i="6"/>
  <c r="F1653" i="6"/>
  <c r="G1653" i="6"/>
  <c r="H1653" i="6"/>
  <c r="I1653" i="6"/>
  <c r="C1654" i="6"/>
  <c r="D1654" i="6"/>
  <c r="E1654" i="6"/>
  <c r="F1654" i="6"/>
  <c r="G1654" i="6"/>
  <c r="H1654" i="6"/>
  <c r="I1654" i="6"/>
  <c r="X1654" i="6" s="1"/>
  <c r="C1655" i="6"/>
  <c r="D1655" i="6"/>
  <c r="E1655" i="6"/>
  <c r="F1655" i="6"/>
  <c r="G1655" i="6"/>
  <c r="H1655" i="6"/>
  <c r="I1655" i="6"/>
  <c r="X1655" i="6" s="1"/>
  <c r="C1656" i="6"/>
  <c r="D1656" i="6"/>
  <c r="E1656" i="6"/>
  <c r="F1656" i="6"/>
  <c r="G1656" i="6"/>
  <c r="H1656" i="6"/>
  <c r="I1656" i="6"/>
  <c r="C1657" i="6"/>
  <c r="D1657" i="6"/>
  <c r="E1657" i="6"/>
  <c r="F1657" i="6"/>
  <c r="G1657" i="6"/>
  <c r="V1657" i="6" s="1"/>
  <c r="H1657" i="6"/>
  <c r="W1657" i="6" s="1"/>
  <c r="I1657" i="6"/>
  <c r="X1657" i="6" s="1"/>
  <c r="C1658" i="6"/>
  <c r="D1658" i="6"/>
  <c r="E1658" i="6"/>
  <c r="F1658" i="6"/>
  <c r="G1658" i="6"/>
  <c r="V1658" i="6" s="1"/>
  <c r="H1658" i="6"/>
  <c r="W1658" i="6" s="1"/>
  <c r="I1658" i="6"/>
  <c r="X1658" i="6" s="1"/>
  <c r="C1659" i="6"/>
  <c r="D1659" i="6"/>
  <c r="E1659" i="6"/>
  <c r="F1659" i="6"/>
  <c r="G1659" i="6"/>
  <c r="V1659" i="6" s="1"/>
  <c r="H1659" i="6"/>
  <c r="W1659" i="6" s="1"/>
  <c r="I1659" i="6"/>
  <c r="C1660" i="6"/>
  <c r="D1660" i="6"/>
  <c r="E1660" i="6"/>
  <c r="F1660" i="6"/>
  <c r="G1660" i="6"/>
  <c r="H1660" i="6"/>
  <c r="I1660" i="6"/>
  <c r="X1660" i="6" s="1"/>
  <c r="C1661" i="6"/>
  <c r="D1661" i="6"/>
  <c r="E1661" i="6"/>
  <c r="F1661" i="6"/>
  <c r="G1661" i="6"/>
  <c r="V1661" i="6" s="1"/>
  <c r="H1661" i="6"/>
  <c r="W1661" i="6" s="1"/>
  <c r="I1661" i="6"/>
  <c r="X1661" i="6" s="1"/>
  <c r="C1662" i="6"/>
  <c r="D1662" i="6"/>
  <c r="E1662" i="6"/>
  <c r="F1662" i="6"/>
  <c r="G1662" i="6"/>
  <c r="H1662" i="6"/>
  <c r="I1662" i="6"/>
  <c r="X1662" i="6" s="1"/>
  <c r="C1663" i="6"/>
  <c r="D1663" i="6"/>
  <c r="E1663" i="6"/>
  <c r="F1663" i="6"/>
  <c r="G1663" i="6"/>
  <c r="H1663" i="6"/>
  <c r="I1663" i="6"/>
  <c r="X1663" i="6" s="1"/>
  <c r="C1664" i="6"/>
  <c r="D1664" i="6"/>
  <c r="E1664" i="6"/>
  <c r="F1664" i="6"/>
  <c r="G1664" i="6"/>
  <c r="V1664" i="6" s="1"/>
  <c r="H1664" i="6"/>
  <c r="W1664" i="6" s="1"/>
  <c r="I1664" i="6"/>
  <c r="X1664" i="6" s="1"/>
  <c r="C1665" i="6"/>
  <c r="D1665" i="6"/>
  <c r="E1665" i="6"/>
  <c r="F1665" i="6"/>
  <c r="G1665" i="6"/>
  <c r="H1665" i="6"/>
  <c r="I1665" i="6"/>
  <c r="C1666" i="6"/>
  <c r="D1666" i="6"/>
  <c r="E1666" i="6"/>
  <c r="F1666" i="6"/>
  <c r="G1666" i="6"/>
  <c r="H1666" i="6"/>
  <c r="I1666" i="6"/>
  <c r="X1666" i="6" s="1"/>
  <c r="C1667" i="6"/>
  <c r="D1667" i="6"/>
  <c r="E1667" i="6"/>
  <c r="F1667" i="6"/>
  <c r="G1667" i="6"/>
  <c r="H1667" i="6"/>
  <c r="I1667" i="6"/>
  <c r="X1667" i="6" s="1"/>
  <c r="C1668" i="6"/>
  <c r="D1668" i="6"/>
  <c r="E1668" i="6"/>
  <c r="F1668" i="6"/>
  <c r="G1668" i="6"/>
  <c r="V1668" i="6" s="1"/>
  <c r="H1668" i="6"/>
  <c r="W1668" i="6" s="1"/>
  <c r="I1668" i="6"/>
  <c r="X1668" i="6" s="1"/>
  <c r="C1669" i="6"/>
  <c r="D1669" i="6"/>
  <c r="E1669" i="6"/>
  <c r="F1669" i="6"/>
  <c r="G1669" i="6"/>
  <c r="H1669" i="6"/>
  <c r="I1669" i="6"/>
  <c r="X1669" i="6" s="1"/>
  <c r="C1670" i="6"/>
  <c r="D1670" i="6"/>
  <c r="E1670" i="6"/>
  <c r="F1670" i="6"/>
  <c r="G1670" i="6"/>
  <c r="H1670" i="6"/>
  <c r="I1670" i="6"/>
  <c r="X1670" i="6" s="1"/>
  <c r="C1671" i="6"/>
  <c r="D1671" i="6"/>
  <c r="E1671" i="6"/>
  <c r="F1671" i="6"/>
  <c r="G1671" i="6"/>
  <c r="V1671" i="6" s="1"/>
  <c r="H1671" i="6"/>
  <c r="W1671" i="6" s="1"/>
  <c r="I1671" i="6"/>
  <c r="X1671" i="6" s="1"/>
  <c r="C1672" i="6"/>
  <c r="D1672" i="6"/>
  <c r="E1672" i="6"/>
  <c r="F1672" i="6"/>
  <c r="G1672" i="6"/>
  <c r="H1672" i="6"/>
  <c r="I1672" i="6"/>
  <c r="X1672" i="6" s="1"/>
  <c r="C1673" i="6"/>
  <c r="D1673" i="6"/>
  <c r="E1673" i="6"/>
  <c r="F1673" i="6"/>
  <c r="G1673" i="6"/>
  <c r="H1673" i="6"/>
  <c r="I1673" i="6"/>
  <c r="X1673" i="6" s="1"/>
  <c r="C1674" i="6"/>
  <c r="D1674" i="6"/>
  <c r="E1674" i="6"/>
  <c r="F1674" i="6"/>
  <c r="G1674" i="6"/>
  <c r="V1674" i="6" s="1"/>
  <c r="H1674" i="6"/>
  <c r="I1674" i="6"/>
  <c r="C1675" i="6"/>
  <c r="D1675" i="6"/>
  <c r="E1675" i="6"/>
  <c r="F1675" i="6"/>
  <c r="G1675" i="6"/>
  <c r="V1675" i="6" s="1"/>
  <c r="H1675" i="6"/>
  <c r="W1675" i="6" s="1"/>
  <c r="I1675" i="6"/>
  <c r="X1675" i="6" s="1"/>
  <c r="C1676" i="6"/>
  <c r="D1676" i="6"/>
  <c r="E1676" i="6"/>
  <c r="F1676" i="6"/>
  <c r="G1676" i="6"/>
  <c r="V1676" i="6" s="1"/>
  <c r="H1676" i="6"/>
  <c r="W1676" i="6" s="1"/>
  <c r="I1676" i="6"/>
  <c r="X1676" i="6" s="1"/>
  <c r="C1677" i="6"/>
  <c r="D1677" i="6"/>
  <c r="E1677" i="6"/>
  <c r="F1677" i="6"/>
  <c r="G1677" i="6"/>
  <c r="H1677" i="6"/>
  <c r="I1677" i="6"/>
  <c r="C1678" i="6"/>
  <c r="D1678" i="6"/>
  <c r="E1678" i="6"/>
  <c r="F1678" i="6"/>
  <c r="G1678" i="6"/>
  <c r="V1678" i="6" s="1"/>
  <c r="H1678" i="6"/>
  <c r="W1678" i="6" s="1"/>
  <c r="I1678" i="6"/>
  <c r="X1678" i="6" s="1"/>
  <c r="C1679" i="6"/>
  <c r="D1679" i="6"/>
  <c r="E1679" i="6"/>
  <c r="F1679" i="6"/>
  <c r="G1679" i="6"/>
  <c r="H1679" i="6"/>
  <c r="I1679" i="6"/>
  <c r="C1680" i="6"/>
  <c r="D1680" i="6"/>
  <c r="E1680" i="6"/>
  <c r="F1680" i="6"/>
  <c r="G1680" i="6"/>
  <c r="V1680" i="6" s="1"/>
  <c r="H1680" i="6"/>
  <c r="W1680" i="6" s="1"/>
  <c r="I1680" i="6"/>
  <c r="X1680" i="6" s="1"/>
  <c r="C1681" i="6"/>
  <c r="D1681" i="6"/>
  <c r="E1681" i="6"/>
  <c r="F1681" i="6"/>
  <c r="G1681" i="6"/>
  <c r="H1681" i="6"/>
  <c r="W1681" i="6" s="1"/>
  <c r="I1681" i="6"/>
  <c r="C1682" i="6"/>
  <c r="D1682" i="6"/>
  <c r="E1682" i="6"/>
  <c r="F1682" i="6"/>
  <c r="G1682" i="6"/>
  <c r="V1682" i="6" s="1"/>
  <c r="H1682" i="6"/>
  <c r="W1682" i="6" s="1"/>
  <c r="I1682" i="6"/>
  <c r="X1682" i="6" s="1"/>
  <c r="C1683" i="6"/>
  <c r="D1683" i="6"/>
  <c r="E1683" i="6"/>
  <c r="F1683" i="6"/>
  <c r="G1683" i="6"/>
  <c r="V1683" i="6" s="1"/>
  <c r="H1683" i="6"/>
  <c r="W1683" i="6" s="1"/>
  <c r="I1683" i="6"/>
  <c r="X1683" i="6" s="1"/>
  <c r="C1684" i="6"/>
  <c r="D1684" i="6"/>
  <c r="E1684" i="6"/>
  <c r="F1684" i="6"/>
  <c r="G1684" i="6"/>
  <c r="V1684" i="6" s="1"/>
  <c r="H1684" i="6"/>
  <c r="W1684" i="6" s="1"/>
  <c r="I1684" i="6"/>
  <c r="X1684" i="6" s="1"/>
  <c r="C1685" i="6"/>
  <c r="D1685" i="6"/>
  <c r="E1685" i="6"/>
  <c r="F1685" i="6"/>
  <c r="G1685" i="6"/>
  <c r="V1685" i="6" s="1"/>
  <c r="H1685" i="6"/>
  <c r="W1685" i="6" s="1"/>
  <c r="I1685" i="6"/>
  <c r="X1685" i="6" s="1"/>
  <c r="C1686" i="6"/>
  <c r="D1686" i="6"/>
  <c r="E1686" i="6"/>
  <c r="F1686" i="6"/>
  <c r="G1686" i="6"/>
  <c r="H1686" i="6"/>
  <c r="I1686" i="6"/>
  <c r="C1687" i="6"/>
  <c r="D1687" i="6"/>
  <c r="E1687" i="6"/>
  <c r="F1687" i="6"/>
  <c r="G1687" i="6"/>
  <c r="V1687" i="6" s="1"/>
  <c r="H1687" i="6"/>
  <c r="W1687" i="6" s="1"/>
  <c r="I1687" i="6"/>
  <c r="X1687" i="6" s="1"/>
  <c r="C1688" i="6"/>
  <c r="D1688" i="6"/>
  <c r="E1688" i="6"/>
  <c r="F1688" i="6"/>
  <c r="G1688" i="6"/>
  <c r="V1688" i="6" s="1"/>
  <c r="H1688" i="6"/>
  <c r="I1688" i="6"/>
  <c r="C1689" i="6"/>
  <c r="D1689" i="6"/>
  <c r="E1689" i="6"/>
  <c r="F1689" i="6"/>
  <c r="G1689" i="6"/>
  <c r="H1689" i="6"/>
  <c r="I1689" i="6"/>
  <c r="C1690" i="6"/>
  <c r="D1690" i="6"/>
  <c r="E1690" i="6"/>
  <c r="F1690" i="6"/>
  <c r="G1690" i="6"/>
  <c r="V1690" i="6" s="1"/>
  <c r="H1690" i="6"/>
  <c r="W1690" i="6" s="1"/>
  <c r="I1690" i="6"/>
  <c r="X1690" i="6" s="1"/>
  <c r="C1691" i="6"/>
  <c r="D1691" i="6"/>
  <c r="E1691" i="6"/>
  <c r="F1691" i="6"/>
  <c r="G1691" i="6"/>
  <c r="V1691" i="6" s="1"/>
  <c r="H1691" i="6"/>
  <c r="W1691" i="6" s="1"/>
  <c r="I1691" i="6"/>
  <c r="X1691" i="6" s="1"/>
  <c r="C1692" i="6"/>
  <c r="D1692" i="6"/>
  <c r="E1692" i="6"/>
  <c r="F1692" i="6"/>
  <c r="G1692" i="6"/>
  <c r="V1692" i="6" s="1"/>
  <c r="H1692" i="6"/>
  <c r="W1692" i="6" s="1"/>
  <c r="I1692" i="6"/>
  <c r="X1692" i="6" s="1"/>
  <c r="C1693" i="6"/>
  <c r="D1693" i="6"/>
  <c r="E1693" i="6"/>
  <c r="F1693" i="6"/>
  <c r="G1693" i="6"/>
  <c r="V1693" i="6" s="1"/>
  <c r="H1693" i="6"/>
  <c r="W1693" i="6" s="1"/>
  <c r="I1693" i="6"/>
  <c r="X1693" i="6" s="1"/>
  <c r="C1694" i="6"/>
  <c r="D1694" i="6"/>
  <c r="E1694" i="6"/>
  <c r="F1694" i="6"/>
  <c r="G1694" i="6"/>
  <c r="H1694" i="6"/>
  <c r="I1694" i="6"/>
  <c r="C1695" i="6"/>
  <c r="D1695" i="6"/>
  <c r="E1695" i="6"/>
  <c r="F1695" i="6"/>
  <c r="G1695" i="6"/>
  <c r="V1695" i="6" s="1"/>
  <c r="H1695" i="6"/>
  <c r="W1695" i="6" s="1"/>
  <c r="I1695" i="6"/>
  <c r="X1695" i="6" s="1"/>
  <c r="C1696" i="6"/>
  <c r="D1696" i="6"/>
  <c r="E1696" i="6"/>
  <c r="F1696" i="6"/>
  <c r="G1696" i="6"/>
  <c r="V1696" i="6" s="1"/>
  <c r="H1696" i="6"/>
  <c r="W1696" i="6" s="1"/>
  <c r="I1696" i="6"/>
  <c r="X1696" i="6" s="1"/>
  <c r="C1697" i="6"/>
  <c r="D1697" i="6"/>
  <c r="E1697" i="6"/>
  <c r="F1697" i="6"/>
  <c r="G1697" i="6"/>
  <c r="H1697" i="6"/>
  <c r="W1697" i="6" s="1"/>
  <c r="I1697" i="6"/>
  <c r="C1698" i="6"/>
  <c r="D1698" i="6"/>
  <c r="E1698" i="6"/>
  <c r="F1698" i="6"/>
  <c r="G1698" i="6"/>
  <c r="H1698" i="6"/>
  <c r="W1698" i="6" s="1"/>
  <c r="I1698" i="6"/>
  <c r="X1698" i="6" s="1"/>
  <c r="C1699" i="6"/>
  <c r="D1699" i="6"/>
  <c r="E1699" i="6"/>
  <c r="F1699" i="6"/>
  <c r="G1699" i="6"/>
  <c r="H1699" i="6"/>
  <c r="W1699" i="6" s="1"/>
  <c r="I1699" i="6"/>
  <c r="C1700" i="6"/>
  <c r="D1700" i="6"/>
  <c r="E1700" i="6"/>
  <c r="F1700" i="6"/>
  <c r="G1700" i="6"/>
  <c r="V1700" i="6" s="1"/>
  <c r="H1700" i="6"/>
  <c r="W1700" i="6" s="1"/>
  <c r="I1700" i="6"/>
  <c r="X1700" i="6" s="1"/>
  <c r="C1701" i="6"/>
  <c r="D1701" i="6"/>
  <c r="E1701" i="6"/>
  <c r="F1701" i="6"/>
  <c r="G1701" i="6"/>
  <c r="V1701" i="6" s="1"/>
  <c r="H1701" i="6"/>
  <c r="W1701" i="6" s="1"/>
  <c r="I1701" i="6"/>
  <c r="X1701" i="6" s="1"/>
  <c r="C1702" i="6"/>
  <c r="D1702" i="6"/>
  <c r="E1702" i="6"/>
  <c r="F1702" i="6"/>
  <c r="G1702" i="6"/>
  <c r="H1702" i="6"/>
  <c r="I1702" i="6"/>
  <c r="C1703" i="6"/>
  <c r="D1703" i="6"/>
  <c r="E1703" i="6"/>
  <c r="F1703" i="6"/>
  <c r="G1703" i="6"/>
  <c r="V1703" i="6" s="1"/>
  <c r="H1703" i="6"/>
  <c r="W1703" i="6" s="1"/>
  <c r="I1703" i="6"/>
  <c r="X1703" i="6" s="1"/>
  <c r="C1704" i="6"/>
  <c r="D1704" i="6"/>
  <c r="E1704" i="6"/>
  <c r="F1704" i="6"/>
  <c r="G1704" i="6"/>
  <c r="V1704" i="6" s="1"/>
  <c r="H1704" i="6"/>
  <c r="W1704" i="6" s="1"/>
  <c r="I1704" i="6"/>
  <c r="X1704" i="6" s="1"/>
  <c r="C1705" i="6"/>
  <c r="D1705" i="6"/>
  <c r="E1705" i="6"/>
  <c r="F1705" i="6"/>
  <c r="G1705" i="6"/>
  <c r="H1705" i="6"/>
  <c r="I1705" i="6"/>
  <c r="X1705" i="6" s="1"/>
  <c r="C1706" i="6"/>
  <c r="D1706" i="6"/>
  <c r="E1706" i="6"/>
  <c r="F1706" i="6"/>
  <c r="G1706" i="6"/>
  <c r="V1706" i="6" s="1"/>
  <c r="H1706" i="6"/>
  <c r="W1706" i="6" s="1"/>
  <c r="I1706" i="6"/>
  <c r="X1706" i="6" s="1"/>
  <c r="C1707" i="6"/>
  <c r="D1707" i="6"/>
  <c r="E1707" i="6"/>
  <c r="F1707" i="6"/>
  <c r="G1707" i="6"/>
  <c r="H1707" i="6"/>
  <c r="I1707" i="6"/>
  <c r="C1708" i="6"/>
  <c r="D1708" i="6"/>
  <c r="E1708" i="6"/>
  <c r="F1708" i="6"/>
  <c r="G1708" i="6"/>
  <c r="V1708" i="6" s="1"/>
  <c r="H1708" i="6"/>
  <c r="W1708" i="6" s="1"/>
  <c r="I1708" i="6"/>
  <c r="X1708" i="6" s="1"/>
  <c r="C1709" i="6"/>
  <c r="D1709" i="6"/>
  <c r="E1709" i="6"/>
  <c r="F1709" i="6"/>
  <c r="G1709" i="6"/>
  <c r="V1709" i="6" s="1"/>
  <c r="H1709" i="6"/>
  <c r="W1709" i="6" s="1"/>
  <c r="I1709" i="6"/>
  <c r="X1709" i="6" s="1"/>
  <c r="C1710" i="6"/>
  <c r="D1710" i="6"/>
  <c r="E1710" i="6"/>
  <c r="F1710" i="6"/>
  <c r="G1710" i="6"/>
  <c r="H1710" i="6"/>
  <c r="I1710" i="6"/>
  <c r="C1711" i="6"/>
  <c r="D1711" i="6"/>
  <c r="E1711" i="6"/>
  <c r="F1711" i="6"/>
  <c r="G1711" i="6"/>
  <c r="V1711" i="6" s="1"/>
  <c r="H1711" i="6"/>
  <c r="W1711" i="6" s="1"/>
  <c r="I1711" i="6"/>
  <c r="X1711" i="6" s="1"/>
  <c r="C1712" i="6"/>
  <c r="D1712" i="6"/>
  <c r="E1712" i="6"/>
  <c r="F1712" i="6"/>
  <c r="G1712" i="6"/>
  <c r="V1712" i="6" s="1"/>
  <c r="H1712" i="6"/>
  <c r="W1712" i="6" s="1"/>
  <c r="I1712" i="6"/>
  <c r="X1712" i="6" s="1"/>
  <c r="C1713" i="6"/>
  <c r="D1713" i="6"/>
  <c r="E1713" i="6"/>
  <c r="F1713" i="6"/>
  <c r="G1713" i="6"/>
  <c r="H1713" i="6"/>
  <c r="I1713" i="6"/>
  <c r="C1714" i="6"/>
  <c r="D1714" i="6"/>
  <c r="E1714" i="6"/>
  <c r="F1714" i="6"/>
  <c r="G1714" i="6"/>
  <c r="V1714" i="6" s="1"/>
  <c r="H1714" i="6"/>
  <c r="W1714" i="6" s="1"/>
  <c r="I1714" i="6"/>
  <c r="C1715" i="6"/>
  <c r="D1715" i="6"/>
  <c r="E1715" i="6"/>
  <c r="F1715" i="6"/>
  <c r="G1715" i="6"/>
  <c r="V1715" i="6" s="1"/>
  <c r="H1715" i="6"/>
  <c r="W1715" i="6" s="1"/>
  <c r="I1715" i="6"/>
  <c r="X1715" i="6" s="1"/>
  <c r="C1716" i="6"/>
  <c r="D1716" i="6"/>
  <c r="E1716" i="6"/>
  <c r="F1716" i="6"/>
  <c r="G1716" i="6"/>
  <c r="V1716" i="6" s="1"/>
  <c r="H1716" i="6"/>
  <c r="W1716" i="6" s="1"/>
  <c r="I1716" i="6"/>
  <c r="X1716" i="6" s="1"/>
  <c r="C1717" i="6"/>
  <c r="D1717" i="6"/>
  <c r="E1717" i="6"/>
  <c r="F1717" i="6"/>
  <c r="G1717" i="6"/>
  <c r="H1717" i="6"/>
  <c r="I1717" i="6"/>
  <c r="C1718" i="6"/>
  <c r="D1718" i="6"/>
  <c r="E1718" i="6"/>
  <c r="F1718" i="6"/>
  <c r="G1718" i="6"/>
  <c r="H1718" i="6"/>
  <c r="I1718" i="6"/>
  <c r="X1718" i="6" s="1"/>
  <c r="C1719" i="6"/>
  <c r="D1719" i="6"/>
  <c r="E1719" i="6"/>
  <c r="F1719" i="6"/>
  <c r="G1719" i="6"/>
  <c r="H1719" i="6"/>
  <c r="I1719" i="6"/>
  <c r="X1719" i="6" s="1"/>
  <c r="C1720" i="6"/>
  <c r="D1720" i="6"/>
  <c r="E1720" i="6"/>
  <c r="F1720" i="6"/>
  <c r="G1720" i="6"/>
  <c r="V1720" i="6" s="1"/>
  <c r="H1720" i="6"/>
  <c r="W1720" i="6" s="1"/>
  <c r="I1720" i="6"/>
  <c r="X1720" i="6" s="1"/>
  <c r="C1721" i="6"/>
  <c r="D1721" i="6"/>
  <c r="E1721" i="6"/>
  <c r="F1721" i="6"/>
  <c r="G1721" i="6"/>
  <c r="H1721" i="6"/>
  <c r="I1721" i="6"/>
  <c r="X1721" i="6" s="1"/>
  <c r="C1722" i="6"/>
  <c r="D1722" i="6"/>
  <c r="E1722" i="6"/>
  <c r="F1722" i="6"/>
  <c r="G1722" i="6"/>
  <c r="V1722" i="6" s="1"/>
  <c r="H1722" i="6"/>
  <c r="W1722" i="6" s="1"/>
  <c r="I1722" i="6"/>
  <c r="X1722" i="6" s="1"/>
  <c r="C1723" i="6"/>
  <c r="D1723" i="6"/>
  <c r="E1723" i="6"/>
  <c r="F1723" i="6"/>
  <c r="G1723" i="6"/>
  <c r="V1723" i="6" s="1"/>
  <c r="H1723" i="6"/>
  <c r="W1723" i="6" s="1"/>
  <c r="I1723" i="6"/>
  <c r="X1723" i="6" s="1"/>
  <c r="C1724" i="6"/>
  <c r="D1724" i="6"/>
  <c r="E1724" i="6"/>
  <c r="F1724" i="6"/>
  <c r="G1724" i="6"/>
  <c r="V1724" i="6" s="1"/>
  <c r="H1724" i="6"/>
  <c r="I1724" i="6"/>
  <c r="X1724" i="6" s="1"/>
  <c r="C1725" i="6"/>
  <c r="D1725" i="6"/>
  <c r="E1725" i="6"/>
  <c r="F1725" i="6"/>
  <c r="G1725" i="6"/>
  <c r="H1725" i="6"/>
  <c r="I1725" i="6"/>
  <c r="C1726" i="6"/>
  <c r="D1726" i="6"/>
  <c r="E1726" i="6"/>
  <c r="F1726" i="6"/>
  <c r="G1726" i="6"/>
  <c r="H1726" i="6"/>
  <c r="W1726" i="6" s="1"/>
  <c r="I1726" i="6"/>
  <c r="X1726" i="6" s="1"/>
  <c r="C1727" i="6"/>
  <c r="D1727" i="6"/>
  <c r="E1727" i="6"/>
  <c r="F1727" i="6"/>
  <c r="G1727" i="6"/>
  <c r="H1727" i="6"/>
  <c r="I1727" i="6"/>
  <c r="C1728" i="6"/>
  <c r="D1728" i="6"/>
  <c r="E1728" i="6"/>
  <c r="F1728" i="6"/>
  <c r="G1728" i="6"/>
  <c r="V1728" i="6" s="1"/>
  <c r="H1728" i="6"/>
  <c r="W1728" i="6" s="1"/>
  <c r="I1728" i="6"/>
  <c r="X1728" i="6" s="1"/>
  <c r="C1729" i="6"/>
  <c r="D1729" i="6"/>
  <c r="E1729" i="6"/>
  <c r="F1729" i="6"/>
  <c r="G1729" i="6"/>
  <c r="V1729" i="6" s="1"/>
  <c r="H1729" i="6"/>
  <c r="W1729" i="6" s="1"/>
  <c r="I1729" i="6"/>
  <c r="X1729" i="6" s="1"/>
  <c r="C1730" i="6"/>
  <c r="D1730" i="6"/>
  <c r="E1730" i="6"/>
  <c r="F1730" i="6"/>
  <c r="G1730" i="6"/>
  <c r="H1730" i="6"/>
  <c r="I1730" i="6"/>
  <c r="X1730" i="6" s="1"/>
  <c r="C1731" i="6"/>
  <c r="D1731" i="6"/>
  <c r="E1731" i="6"/>
  <c r="F1731" i="6"/>
  <c r="G1731" i="6"/>
  <c r="H1731" i="6"/>
  <c r="I1731" i="6"/>
  <c r="X1731" i="6" s="1"/>
  <c r="C1732" i="6"/>
  <c r="D1732" i="6"/>
  <c r="E1732" i="6"/>
  <c r="F1732" i="6"/>
  <c r="G1732" i="6"/>
  <c r="V1732" i="6" s="1"/>
  <c r="H1732" i="6"/>
  <c r="W1732" i="6" s="1"/>
  <c r="I1732" i="6"/>
  <c r="X1732" i="6" s="1"/>
  <c r="C1733" i="6"/>
  <c r="D1733" i="6"/>
  <c r="E1733" i="6"/>
  <c r="F1733" i="6"/>
  <c r="G1733" i="6"/>
  <c r="V1733" i="6" s="1"/>
  <c r="H1733" i="6"/>
  <c r="W1733" i="6" s="1"/>
  <c r="I1733" i="6"/>
  <c r="X1733" i="6" s="1"/>
  <c r="C1734" i="6"/>
  <c r="D1734" i="6"/>
  <c r="E1734" i="6"/>
  <c r="F1734" i="6"/>
  <c r="G1734" i="6"/>
  <c r="H1734" i="6"/>
  <c r="I1734" i="6"/>
  <c r="X1734" i="6" s="1"/>
  <c r="C1735" i="6"/>
  <c r="D1735" i="6"/>
  <c r="E1735" i="6"/>
  <c r="F1735" i="6"/>
  <c r="G1735" i="6"/>
  <c r="H1735" i="6"/>
  <c r="I1735" i="6"/>
  <c r="X1735" i="6" s="1"/>
  <c r="C1736" i="6"/>
  <c r="D1736" i="6"/>
  <c r="E1736" i="6"/>
  <c r="F1736" i="6"/>
  <c r="G1736" i="6"/>
  <c r="V1736" i="6" s="1"/>
  <c r="H1736" i="6"/>
  <c r="W1736" i="6" s="1"/>
  <c r="I1736" i="6"/>
  <c r="X1736" i="6" s="1"/>
  <c r="C1737" i="6"/>
  <c r="D1737" i="6"/>
  <c r="E1737" i="6"/>
  <c r="F1737" i="6"/>
  <c r="G1737" i="6"/>
  <c r="H1737" i="6"/>
  <c r="I1737" i="6"/>
  <c r="C1738" i="6"/>
  <c r="D1738" i="6"/>
  <c r="E1738" i="6"/>
  <c r="F1738" i="6"/>
  <c r="G1738" i="6"/>
  <c r="H1738" i="6"/>
  <c r="I1738" i="6"/>
  <c r="X1738" i="6" s="1"/>
  <c r="C1739" i="6"/>
  <c r="D1739" i="6"/>
  <c r="E1739" i="6"/>
  <c r="F1739" i="6"/>
  <c r="G1739" i="6"/>
  <c r="V1739" i="6" s="1"/>
  <c r="H1739" i="6"/>
  <c r="W1739" i="6" s="1"/>
  <c r="I1739" i="6"/>
  <c r="X1739" i="6" s="1"/>
  <c r="C1740" i="6"/>
  <c r="D1740" i="6"/>
  <c r="E1740" i="6"/>
  <c r="F1740" i="6"/>
  <c r="G1740" i="6"/>
  <c r="H1740" i="6"/>
  <c r="W1740" i="6" s="1"/>
  <c r="I1740" i="6"/>
  <c r="C1741" i="6"/>
  <c r="D1741" i="6"/>
  <c r="E1741" i="6"/>
  <c r="F1741" i="6"/>
  <c r="G1741" i="6"/>
  <c r="H1741" i="6"/>
  <c r="I1741" i="6"/>
  <c r="X1741" i="6" s="1"/>
  <c r="C1742" i="6"/>
  <c r="D1742" i="6"/>
  <c r="E1742" i="6"/>
  <c r="F1742" i="6"/>
  <c r="G1742" i="6"/>
  <c r="V1742" i="6" s="1"/>
  <c r="H1742" i="6"/>
  <c r="I1742" i="6"/>
  <c r="C1743" i="6"/>
  <c r="D1743" i="6"/>
  <c r="E1743" i="6"/>
  <c r="F1743" i="6"/>
  <c r="G1743" i="6"/>
  <c r="H1743" i="6"/>
  <c r="W1743" i="6" s="1"/>
  <c r="I1743" i="6"/>
  <c r="C1744" i="6"/>
  <c r="D1744" i="6"/>
  <c r="E1744" i="6"/>
  <c r="F1744" i="6"/>
  <c r="G1744" i="6"/>
  <c r="V1744" i="6" s="1"/>
  <c r="H1744" i="6"/>
  <c r="W1744" i="6" s="1"/>
  <c r="I1744" i="6"/>
  <c r="X1744" i="6" s="1"/>
  <c r="C1745" i="6"/>
  <c r="D1745" i="6"/>
  <c r="E1745" i="6"/>
  <c r="F1745" i="6"/>
  <c r="G1745" i="6"/>
  <c r="H1745" i="6"/>
  <c r="I1745" i="6"/>
  <c r="X1745" i="6" s="1"/>
  <c r="C1746" i="6"/>
  <c r="D1746" i="6"/>
  <c r="E1746" i="6"/>
  <c r="F1746" i="6"/>
  <c r="G1746" i="6"/>
  <c r="H1746" i="6"/>
  <c r="I1746" i="6"/>
  <c r="X1746" i="6" s="1"/>
  <c r="C1747" i="6"/>
  <c r="D1747" i="6"/>
  <c r="E1747" i="6"/>
  <c r="F1747" i="6"/>
  <c r="G1747" i="6"/>
  <c r="H1747" i="6"/>
  <c r="W1747" i="6" s="1"/>
  <c r="I1747" i="6"/>
  <c r="C1748" i="6"/>
  <c r="D1748" i="6"/>
  <c r="E1748" i="6"/>
  <c r="F1748" i="6"/>
  <c r="G1748" i="6"/>
  <c r="V1748" i="6" s="1"/>
  <c r="H1748" i="6"/>
  <c r="W1748" i="6" s="1"/>
  <c r="I1748" i="6"/>
  <c r="X1748" i="6" s="1"/>
  <c r="C1749" i="6"/>
  <c r="D1749" i="6"/>
  <c r="E1749" i="6"/>
  <c r="F1749" i="6"/>
  <c r="G1749" i="6"/>
  <c r="V1749" i="6" s="1"/>
  <c r="H1749" i="6"/>
  <c r="W1749" i="6" s="1"/>
  <c r="I1749" i="6"/>
  <c r="X1749" i="6" s="1"/>
  <c r="C1750" i="6"/>
  <c r="D1750" i="6"/>
  <c r="E1750" i="6"/>
  <c r="F1750" i="6"/>
  <c r="G1750" i="6"/>
  <c r="V1750" i="6" s="1"/>
  <c r="H1750" i="6"/>
  <c r="W1750" i="6" s="1"/>
  <c r="I1750" i="6"/>
  <c r="C1751" i="6"/>
  <c r="D1751" i="6"/>
  <c r="E1751" i="6"/>
  <c r="F1751" i="6"/>
  <c r="G1751" i="6"/>
  <c r="H1751" i="6"/>
  <c r="I1751" i="6"/>
  <c r="C1752" i="6"/>
  <c r="D1752" i="6"/>
  <c r="E1752" i="6"/>
  <c r="F1752" i="6"/>
  <c r="G1752" i="6"/>
  <c r="H1752" i="6"/>
  <c r="I1752" i="6"/>
  <c r="X1752" i="6" s="1"/>
  <c r="C1753" i="6"/>
  <c r="D1753" i="6"/>
  <c r="E1753" i="6"/>
  <c r="F1753" i="6"/>
  <c r="G1753" i="6"/>
  <c r="V1753" i="6" s="1"/>
  <c r="H1753" i="6"/>
  <c r="W1753" i="6" s="1"/>
  <c r="I1753" i="6"/>
  <c r="X1753" i="6" s="1"/>
  <c r="C1754" i="6"/>
  <c r="D1754" i="6"/>
  <c r="E1754" i="6"/>
  <c r="F1754" i="6"/>
  <c r="G1754" i="6"/>
  <c r="H1754" i="6"/>
  <c r="I1754" i="6"/>
  <c r="X1754" i="6" s="1"/>
  <c r="C1755" i="6"/>
  <c r="D1755" i="6"/>
  <c r="E1755" i="6"/>
  <c r="F1755" i="6"/>
  <c r="G1755" i="6"/>
  <c r="H1755" i="6"/>
  <c r="I1755" i="6"/>
  <c r="X1755" i="6" s="1"/>
  <c r="C1756" i="6"/>
  <c r="D1756" i="6"/>
  <c r="E1756" i="6"/>
  <c r="F1756" i="6"/>
  <c r="G1756" i="6"/>
  <c r="V1756" i="6" s="1"/>
  <c r="H1756" i="6"/>
  <c r="W1756" i="6" s="1"/>
  <c r="I1756" i="6"/>
  <c r="X1756" i="6" s="1"/>
  <c r="C1757" i="6"/>
  <c r="D1757" i="6"/>
  <c r="E1757" i="6"/>
  <c r="F1757" i="6"/>
  <c r="G1757" i="6"/>
  <c r="V1757" i="6" s="1"/>
  <c r="H1757" i="6"/>
  <c r="W1757" i="6" s="1"/>
  <c r="I1757" i="6"/>
  <c r="X1757" i="6" s="1"/>
  <c r="C1758" i="6"/>
  <c r="D1758" i="6"/>
  <c r="E1758" i="6"/>
  <c r="F1758" i="6"/>
  <c r="G1758" i="6"/>
  <c r="V1758" i="6" s="1"/>
  <c r="H1758" i="6"/>
  <c r="W1758" i="6" s="1"/>
  <c r="I1758" i="6"/>
  <c r="X1758" i="6" s="1"/>
  <c r="C1759" i="6"/>
  <c r="D1759" i="6"/>
  <c r="E1759" i="6"/>
  <c r="F1759" i="6"/>
  <c r="G1759" i="6"/>
  <c r="V1759" i="6" s="1"/>
  <c r="H1759" i="6"/>
  <c r="W1759" i="6" s="1"/>
  <c r="I1759" i="6"/>
  <c r="X1759" i="6" s="1"/>
  <c r="C1760" i="6"/>
  <c r="D1760" i="6"/>
  <c r="E1760" i="6"/>
  <c r="F1760" i="6"/>
  <c r="G1760" i="6"/>
  <c r="H1760" i="6"/>
  <c r="I1760" i="6"/>
  <c r="C1761" i="6"/>
  <c r="D1761" i="6"/>
  <c r="E1761" i="6"/>
  <c r="F1761" i="6"/>
  <c r="G1761" i="6"/>
  <c r="V1761" i="6" s="1"/>
  <c r="H1761" i="6"/>
  <c r="I1761" i="6"/>
  <c r="C1762" i="6"/>
  <c r="D1762" i="6"/>
  <c r="E1762" i="6"/>
  <c r="F1762" i="6"/>
  <c r="G1762" i="6"/>
  <c r="V1762" i="6" s="1"/>
  <c r="H1762" i="6"/>
  <c r="I1762" i="6"/>
  <c r="C1763" i="6"/>
  <c r="D1763" i="6"/>
  <c r="E1763" i="6"/>
  <c r="F1763" i="6"/>
  <c r="G1763" i="6"/>
  <c r="V1763" i="6" s="1"/>
  <c r="H1763" i="6"/>
  <c r="I1763" i="6"/>
  <c r="X1763" i="6" s="1"/>
  <c r="C1764" i="6"/>
  <c r="D1764" i="6"/>
  <c r="E1764" i="6"/>
  <c r="F1764" i="6"/>
  <c r="G1764" i="6"/>
  <c r="H1764" i="6"/>
  <c r="W1764" i="6" s="1"/>
  <c r="I1764" i="6"/>
  <c r="C1765" i="6"/>
  <c r="D1765" i="6"/>
  <c r="E1765" i="6"/>
  <c r="F1765" i="6"/>
  <c r="G1765" i="6"/>
  <c r="H1765" i="6"/>
  <c r="W1765" i="6" s="1"/>
  <c r="I1765" i="6"/>
  <c r="X1765" i="6" s="1"/>
  <c r="C1766" i="6"/>
  <c r="D1766" i="6"/>
  <c r="E1766" i="6"/>
  <c r="F1766" i="6"/>
  <c r="G1766" i="6"/>
  <c r="V1766" i="6" s="1"/>
  <c r="H1766" i="6"/>
  <c r="W1766" i="6" s="1"/>
  <c r="I1766" i="6"/>
  <c r="X1766" i="6" s="1"/>
  <c r="C1767" i="6"/>
  <c r="D1767" i="6"/>
  <c r="E1767" i="6"/>
  <c r="F1767" i="6"/>
  <c r="G1767" i="6"/>
  <c r="H1767" i="6"/>
  <c r="I1767" i="6"/>
  <c r="X1767" i="6" s="1"/>
  <c r="C1768" i="6"/>
  <c r="D1768" i="6"/>
  <c r="E1768" i="6"/>
  <c r="F1768" i="6"/>
  <c r="G1768" i="6"/>
  <c r="V1768" i="6" s="1"/>
  <c r="H1768" i="6"/>
  <c r="W1768" i="6" s="1"/>
  <c r="I1768" i="6"/>
  <c r="X1768" i="6" s="1"/>
  <c r="C1769" i="6"/>
  <c r="D1769" i="6"/>
  <c r="E1769" i="6"/>
  <c r="F1769" i="6"/>
  <c r="G1769" i="6"/>
  <c r="V1769" i="6" s="1"/>
  <c r="H1769" i="6"/>
  <c r="W1769" i="6" s="1"/>
  <c r="I1769" i="6"/>
  <c r="X1769" i="6" s="1"/>
  <c r="C1770" i="6"/>
  <c r="D1770" i="6"/>
  <c r="E1770" i="6"/>
  <c r="F1770" i="6"/>
  <c r="G1770" i="6"/>
  <c r="H1770" i="6"/>
  <c r="I1770" i="6"/>
  <c r="C1771" i="6"/>
  <c r="D1771" i="6"/>
  <c r="E1771" i="6"/>
  <c r="F1771" i="6"/>
  <c r="G1771" i="6"/>
  <c r="V1771" i="6" s="1"/>
  <c r="H1771" i="6"/>
  <c r="I1771" i="6"/>
  <c r="C1772" i="6"/>
  <c r="D1772" i="6"/>
  <c r="E1772" i="6"/>
  <c r="F1772" i="6"/>
  <c r="G1772" i="6"/>
  <c r="H1772" i="6"/>
  <c r="I1772" i="6"/>
  <c r="X1772" i="6" s="1"/>
  <c r="C1773" i="6"/>
  <c r="D1773" i="6"/>
  <c r="E1773" i="6"/>
  <c r="F1773" i="6"/>
  <c r="G1773" i="6"/>
  <c r="V1773" i="6" s="1"/>
  <c r="H1773" i="6"/>
  <c r="W1773" i="6" s="1"/>
  <c r="I1773" i="6"/>
  <c r="X1773" i="6" s="1"/>
  <c r="C1774" i="6"/>
  <c r="D1774" i="6"/>
  <c r="E1774" i="6"/>
  <c r="F1774" i="6"/>
  <c r="G1774" i="6"/>
  <c r="H1774" i="6"/>
  <c r="I1774" i="6"/>
  <c r="X1774" i="6" s="1"/>
  <c r="C1775" i="6"/>
  <c r="D1775" i="6"/>
  <c r="E1775" i="6"/>
  <c r="F1775" i="6"/>
  <c r="G1775" i="6"/>
  <c r="V1775" i="6" s="1"/>
  <c r="H1775" i="6"/>
  <c r="W1775" i="6" s="1"/>
  <c r="I1775" i="6"/>
  <c r="X1775" i="6" s="1"/>
  <c r="C1776" i="6"/>
  <c r="D1776" i="6"/>
  <c r="E1776" i="6"/>
  <c r="F1776" i="6"/>
  <c r="G1776" i="6"/>
  <c r="H1776" i="6"/>
  <c r="I1776" i="6"/>
  <c r="C1777" i="6"/>
  <c r="D1777" i="6"/>
  <c r="E1777" i="6"/>
  <c r="F1777" i="6"/>
  <c r="G1777" i="6"/>
  <c r="V1777" i="6" s="1"/>
  <c r="H1777" i="6"/>
  <c r="W1777" i="6" s="1"/>
  <c r="I1777" i="6"/>
  <c r="X1777" i="6" s="1"/>
  <c r="C1778" i="6"/>
  <c r="D1778" i="6"/>
  <c r="E1778" i="6"/>
  <c r="F1778" i="6"/>
  <c r="G1778" i="6"/>
  <c r="H1778" i="6"/>
  <c r="I1778" i="6"/>
  <c r="X1778" i="6" s="1"/>
  <c r="C1779" i="6"/>
  <c r="D1779" i="6"/>
  <c r="E1779" i="6"/>
  <c r="F1779" i="6"/>
  <c r="G1779" i="6"/>
  <c r="V1779" i="6" s="1"/>
  <c r="H1779" i="6"/>
  <c r="W1779" i="6" s="1"/>
  <c r="I1779" i="6"/>
  <c r="X1779" i="6" s="1"/>
  <c r="C1780" i="6"/>
  <c r="D1780" i="6"/>
  <c r="E1780" i="6"/>
  <c r="F1780" i="6"/>
  <c r="G1780" i="6"/>
  <c r="V1780" i="6" s="1"/>
  <c r="H1780" i="6"/>
  <c r="W1780" i="6" s="1"/>
  <c r="I1780" i="6"/>
  <c r="X1780" i="6" s="1"/>
  <c r="C1781" i="6"/>
  <c r="D1781" i="6"/>
  <c r="E1781" i="6"/>
  <c r="F1781" i="6"/>
  <c r="G1781" i="6"/>
  <c r="H1781" i="6"/>
  <c r="I1781" i="6"/>
  <c r="C1782" i="6"/>
  <c r="D1782" i="6"/>
  <c r="E1782" i="6"/>
  <c r="F1782" i="6"/>
  <c r="G1782" i="6"/>
  <c r="V1782" i="6" s="1"/>
  <c r="H1782" i="6"/>
  <c r="W1782" i="6" s="1"/>
  <c r="I1782" i="6"/>
  <c r="X1782" i="6" s="1"/>
  <c r="C1783" i="6"/>
  <c r="D1783" i="6"/>
  <c r="E1783" i="6"/>
  <c r="F1783" i="6"/>
  <c r="G1783" i="6"/>
  <c r="H1783" i="6"/>
  <c r="W1783" i="6" s="1"/>
  <c r="I1783" i="6"/>
  <c r="C1784" i="6"/>
  <c r="D1784" i="6"/>
  <c r="E1784" i="6"/>
  <c r="F1784" i="6"/>
  <c r="G1784" i="6"/>
  <c r="H1784" i="6"/>
  <c r="W1784" i="6" s="1"/>
  <c r="I1784" i="6"/>
  <c r="X1784" i="6" s="1"/>
  <c r="C1785" i="6"/>
  <c r="D1785" i="6"/>
  <c r="E1785" i="6"/>
  <c r="F1785" i="6"/>
  <c r="G1785" i="6"/>
  <c r="H1785" i="6"/>
  <c r="I1785" i="6"/>
  <c r="X1785" i="6" s="1"/>
  <c r="C1786" i="6"/>
  <c r="D1786" i="6"/>
  <c r="E1786" i="6"/>
  <c r="F1786" i="6"/>
  <c r="G1786" i="6"/>
  <c r="H1786" i="6"/>
  <c r="I1786" i="6"/>
  <c r="C1787" i="6"/>
  <c r="D1787" i="6"/>
  <c r="E1787" i="6"/>
  <c r="F1787" i="6"/>
  <c r="G1787" i="6"/>
  <c r="H1787" i="6"/>
  <c r="I1787" i="6"/>
  <c r="X1787" i="6" s="1"/>
  <c r="C1788" i="6"/>
  <c r="D1788" i="6"/>
  <c r="E1788" i="6"/>
  <c r="F1788" i="6"/>
  <c r="G1788" i="6"/>
  <c r="H1788" i="6"/>
  <c r="I1788" i="6"/>
  <c r="C1789" i="6"/>
  <c r="D1789" i="6"/>
  <c r="E1789" i="6"/>
  <c r="F1789" i="6"/>
  <c r="G1789" i="6"/>
  <c r="H1789" i="6"/>
  <c r="I1789" i="6"/>
  <c r="X1789" i="6" s="1"/>
  <c r="C1790" i="6"/>
  <c r="D1790" i="6"/>
  <c r="E1790" i="6"/>
  <c r="F1790" i="6"/>
  <c r="G1790" i="6"/>
  <c r="H1790" i="6"/>
  <c r="I1790" i="6"/>
  <c r="X1790" i="6" s="1"/>
  <c r="C1791" i="6"/>
  <c r="D1791" i="6"/>
  <c r="E1791" i="6"/>
  <c r="F1791" i="6"/>
  <c r="G1791" i="6"/>
  <c r="H1791" i="6"/>
  <c r="I1791" i="6"/>
  <c r="X1791" i="6" s="1"/>
  <c r="C1792" i="6"/>
  <c r="D1792" i="6"/>
  <c r="E1792" i="6"/>
  <c r="F1792" i="6"/>
  <c r="G1792" i="6"/>
  <c r="H1792" i="6"/>
  <c r="I1792" i="6"/>
  <c r="X1792" i="6" s="1"/>
  <c r="C1793" i="6"/>
  <c r="D1793" i="6"/>
  <c r="E1793" i="6"/>
  <c r="F1793" i="6"/>
  <c r="G1793" i="6"/>
  <c r="H1793" i="6"/>
  <c r="I1793" i="6"/>
  <c r="C1794" i="6"/>
  <c r="D1794" i="6"/>
  <c r="E1794" i="6"/>
  <c r="F1794" i="6"/>
  <c r="G1794" i="6"/>
  <c r="H1794" i="6"/>
  <c r="I1794" i="6"/>
  <c r="X1794" i="6" s="1"/>
  <c r="C1795" i="6"/>
  <c r="D1795" i="6"/>
  <c r="E1795" i="6"/>
  <c r="F1795" i="6"/>
  <c r="G1795" i="6"/>
  <c r="H1795" i="6"/>
  <c r="I1795" i="6"/>
  <c r="C1796" i="6"/>
  <c r="D1796" i="6"/>
  <c r="E1796" i="6"/>
  <c r="F1796" i="6"/>
  <c r="G1796" i="6"/>
  <c r="H1796" i="6"/>
  <c r="I1796" i="6"/>
  <c r="C1797" i="6"/>
  <c r="D1797" i="6"/>
  <c r="E1797" i="6"/>
  <c r="F1797" i="6"/>
  <c r="G1797" i="6"/>
  <c r="H1797" i="6"/>
  <c r="I1797" i="6"/>
  <c r="X1797" i="6" s="1"/>
  <c r="C1798" i="6"/>
  <c r="D1798" i="6"/>
  <c r="E1798" i="6"/>
  <c r="F1798" i="6"/>
  <c r="G1798" i="6"/>
  <c r="H1798" i="6"/>
  <c r="I1798" i="6"/>
  <c r="X1798" i="6" s="1"/>
  <c r="C1799" i="6"/>
  <c r="D1799" i="6"/>
  <c r="E1799" i="6"/>
  <c r="F1799" i="6"/>
  <c r="G1799" i="6"/>
  <c r="H1799" i="6"/>
  <c r="I1799" i="6"/>
  <c r="X1799" i="6" s="1"/>
  <c r="C1800" i="6"/>
  <c r="D1800" i="6"/>
  <c r="E1800" i="6"/>
  <c r="F1800" i="6"/>
  <c r="G1800" i="6"/>
  <c r="H1800" i="6"/>
  <c r="I1800" i="6"/>
  <c r="X1800" i="6" s="1"/>
  <c r="C1801" i="6"/>
  <c r="D1801" i="6"/>
  <c r="E1801" i="6"/>
  <c r="F1801" i="6"/>
  <c r="G1801" i="6"/>
  <c r="H1801" i="6"/>
  <c r="I1801" i="6"/>
  <c r="X1801" i="6" s="1"/>
  <c r="C1802" i="6"/>
  <c r="D1802" i="6"/>
  <c r="E1802" i="6"/>
  <c r="F1802" i="6"/>
  <c r="G1802" i="6"/>
  <c r="H1802" i="6"/>
  <c r="I1802" i="6"/>
  <c r="C1803" i="6"/>
  <c r="D1803" i="6"/>
  <c r="E1803" i="6"/>
  <c r="F1803" i="6"/>
  <c r="G1803" i="6"/>
  <c r="H1803" i="6"/>
  <c r="I1803" i="6"/>
  <c r="X1803" i="6" s="1"/>
  <c r="C1804" i="6"/>
  <c r="D1804" i="6"/>
  <c r="E1804" i="6"/>
  <c r="F1804" i="6"/>
  <c r="G1804" i="6"/>
  <c r="H1804" i="6"/>
  <c r="I1804" i="6"/>
  <c r="X1804" i="6" s="1"/>
  <c r="C1805" i="6"/>
  <c r="D1805" i="6"/>
  <c r="E1805" i="6"/>
  <c r="F1805" i="6"/>
  <c r="G1805" i="6"/>
  <c r="H1805" i="6"/>
  <c r="I1805" i="6"/>
  <c r="X1805" i="6" s="1"/>
  <c r="C1806" i="6"/>
  <c r="D1806" i="6"/>
  <c r="E1806" i="6"/>
  <c r="F1806" i="6"/>
  <c r="G1806" i="6"/>
  <c r="H1806" i="6"/>
  <c r="I1806" i="6"/>
  <c r="X1806" i="6" s="1"/>
  <c r="C1807" i="6"/>
  <c r="D1807" i="6"/>
  <c r="E1807" i="6"/>
  <c r="F1807" i="6"/>
  <c r="G1807" i="6"/>
  <c r="H1807" i="6"/>
  <c r="I1807" i="6"/>
  <c r="C1808" i="6"/>
  <c r="D1808" i="6"/>
  <c r="E1808" i="6"/>
  <c r="F1808" i="6"/>
  <c r="G1808" i="6"/>
  <c r="H1808" i="6"/>
  <c r="I1808" i="6"/>
  <c r="X1808" i="6" s="1"/>
  <c r="C1809" i="6"/>
  <c r="D1809" i="6"/>
  <c r="E1809" i="6"/>
  <c r="F1809" i="6"/>
  <c r="G1809" i="6"/>
  <c r="H1809" i="6"/>
  <c r="I1809" i="6"/>
  <c r="X1809" i="6" s="1"/>
  <c r="C1810" i="6"/>
  <c r="D1810" i="6"/>
  <c r="E1810" i="6"/>
  <c r="F1810" i="6"/>
  <c r="G1810" i="6"/>
  <c r="H1810" i="6"/>
  <c r="I1810" i="6"/>
  <c r="X1810" i="6" s="1"/>
  <c r="C1811" i="6"/>
  <c r="D1811" i="6"/>
  <c r="E1811" i="6"/>
  <c r="F1811" i="6"/>
  <c r="G1811" i="6"/>
  <c r="H1811" i="6"/>
  <c r="I1811" i="6"/>
  <c r="C1812" i="6"/>
  <c r="D1812" i="6"/>
  <c r="E1812" i="6"/>
  <c r="F1812" i="6"/>
  <c r="G1812" i="6"/>
  <c r="H1812" i="6"/>
  <c r="I1812" i="6"/>
  <c r="X1812" i="6" s="1"/>
  <c r="C1813" i="6"/>
  <c r="D1813" i="6"/>
  <c r="E1813" i="6"/>
  <c r="F1813" i="6"/>
  <c r="G1813" i="6"/>
  <c r="H1813" i="6"/>
  <c r="W1813" i="6" s="1"/>
  <c r="I1813" i="6"/>
  <c r="C1814" i="6"/>
  <c r="D1814" i="6"/>
  <c r="E1814" i="6"/>
  <c r="F1814" i="6"/>
  <c r="G1814" i="6"/>
  <c r="H1814" i="6"/>
  <c r="W1814" i="6" s="1"/>
  <c r="I1814" i="6"/>
  <c r="C1815" i="6"/>
  <c r="D1815" i="6"/>
  <c r="E1815" i="6"/>
  <c r="F1815" i="6"/>
  <c r="G1815" i="6"/>
  <c r="H1815" i="6"/>
  <c r="W1815" i="6" s="1"/>
  <c r="I1815" i="6"/>
  <c r="C1816" i="6"/>
  <c r="D1816" i="6"/>
  <c r="E1816" i="6"/>
  <c r="F1816" i="6"/>
  <c r="G1816" i="6"/>
  <c r="H1816" i="6"/>
  <c r="W1816" i="6" s="1"/>
  <c r="I1816" i="6"/>
  <c r="C1817" i="6"/>
  <c r="D1817" i="6"/>
  <c r="E1817" i="6"/>
  <c r="F1817" i="6"/>
  <c r="G1817" i="6"/>
  <c r="H1817" i="6"/>
  <c r="W1817" i="6" s="1"/>
  <c r="I1817" i="6"/>
  <c r="C1818" i="6"/>
  <c r="D1818" i="6"/>
  <c r="E1818" i="6"/>
  <c r="F1818" i="6"/>
  <c r="G1818" i="6"/>
  <c r="H1818" i="6"/>
  <c r="W1818" i="6" s="1"/>
  <c r="I1818" i="6"/>
  <c r="C1819" i="6"/>
  <c r="D1819" i="6"/>
  <c r="E1819" i="6"/>
  <c r="F1819" i="6"/>
  <c r="G1819" i="6"/>
  <c r="H1819" i="6"/>
  <c r="W1819" i="6" s="1"/>
  <c r="I1819" i="6"/>
  <c r="C1820" i="6"/>
  <c r="D1820" i="6"/>
  <c r="E1820" i="6"/>
  <c r="F1820" i="6"/>
  <c r="G1820" i="6"/>
  <c r="H1820" i="6"/>
  <c r="W1820" i="6" s="1"/>
  <c r="I1820" i="6"/>
  <c r="C1821" i="6"/>
  <c r="D1821" i="6"/>
  <c r="E1821" i="6"/>
  <c r="F1821" i="6"/>
  <c r="G1821" i="6"/>
  <c r="H1821" i="6"/>
  <c r="W1821" i="6" s="1"/>
  <c r="I1821" i="6"/>
  <c r="C1822" i="6"/>
  <c r="D1822" i="6"/>
  <c r="E1822" i="6"/>
  <c r="F1822" i="6"/>
  <c r="G1822" i="6"/>
  <c r="H1822" i="6"/>
  <c r="W1822" i="6" s="1"/>
  <c r="I1822" i="6"/>
  <c r="C1823" i="6"/>
  <c r="D1823" i="6"/>
  <c r="E1823" i="6"/>
  <c r="F1823" i="6"/>
  <c r="G1823" i="6"/>
  <c r="H1823" i="6"/>
  <c r="W1823" i="6" s="1"/>
  <c r="I1823" i="6"/>
  <c r="C1824" i="6"/>
  <c r="D1824" i="6"/>
  <c r="E1824" i="6"/>
  <c r="F1824" i="6"/>
  <c r="G1824" i="6"/>
  <c r="H1824" i="6"/>
  <c r="W1824" i="6" s="1"/>
  <c r="I1824" i="6"/>
  <c r="C1825" i="6"/>
  <c r="D1825" i="6"/>
  <c r="E1825" i="6"/>
  <c r="F1825" i="6"/>
  <c r="G1825" i="6"/>
  <c r="H1825" i="6"/>
  <c r="W1825" i="6" s="1"/>
  <c r="I1825" i="6"/>
  <c r="C1826" i="6"/>
  <c r="D1826" i="6"/>
  <c r="E1826" i="6"/>
  <c r="F1826" i="6"/>
  <c r="G1826" i="6"/>
  <c r="H1826" i="6"/>
  <c r="W1826" i="6" s="1"/>
  <c r="I1826" i="6"/>
  <c r="C1827" i="6"/>
  <c r="D1827" i="6"/>
  <c r="E1827" i="6"/>
  <c r="F1827" i="6"/>
  <c r="G1827" i="6"/>
  <c r="H1827" i="6"/>
  <c r="W1827" i="6" s="1"/>
  <c r="I1827" i="6"/>
  <c r="C1828" i="6"/>
  <c r="D1828" i="6"/>
  <c r="E1828" i="6"/>
  <c r="F1828" i="6"/>
  <c r="G1828" i="6"/>
  <c r="H1828" i="6"/>
  <c r="W1828" i="6" s="1"/>
  <c r="I1828" i="6"/>
  <c r="C1829" i="6"/>
  <c r="D1829" i="6"/>
  <c r="E1829" i="6"/>
  <c r="F1829" i="6"/>
  <c r="G1829" i="6"/>
  <c r="H1829" i="6"/>
  <c r="W1829" i="6" s="1"/>
  <c r="I1829" i="6"/>
  <c r="C1830" i="6"/>
  <c r="D1830" i="6"/>
  <c r="E1830" i="6"/>
  <c r="F1830" i="6"/>
  <c r="G1830" i="6"/>
  <c r="H1830" i="6"/>
  <c r="W1830" i="6" s="1"/>
  <c r="I1830" i="6"/>
  <c r="C1831" i="6"/>
  <c r="D1831" i="6"/>
  <c r="E1831" i="6"/>
  <c r="F1831" i="6"/>
  <c r="G1831" i="6"/>
  <c r="H1831" i="6"/>
  <c r="W1831" i="6" s="1"/>
  <c r="I1831" i="6"/>
  <c r="C1832" i="6"/>
  <c r="D1832" i="6"/>
  <c r="E1832" i="6"/>
  <c r="F1832" i="6"/>
  <c r="G1832" i="6"/>
  <c r="H1832" i="6"/>
  <c r="W1832" i="6" s="1"/>
  <c r="I1832" i="6"/>
  <c r="C1833" i="6"/>
  <c r="D1833" i="6"/>
  <c r="E1833" i="6"/>
  <c r="F1833" i="6"/>
  <c r="G1833" i="6"/>
  <c r="H1833" i="6"/>
  <c r="W1833" i="6" s="1"/>
  <c r="I1833" i="6"/>
  <c r="C1834" i="6"/>
  <c r="D1834" i="6"/>
  <c r="E1834" i="6"/>
  <c r="F1834" i="6"/>
  <c r="G1834" i="6"/>
  <c r="H1834" i="6"/>
  <c r="W1834" i="6" s="1"/>
  <c r="I1834" i="6"/>
  <c r="C1835" i="6"/>
  <c r="D1835" i="6"/>
  <c r="E1835" i="6"/>
  <c r="F1835" i="6"/>
  <c r="G1835" i="6"/>
  <c r="H1835" i="6"/>
  <c r="W1835" i="6" s="1"/>
  <c r="I1835" i="6"/>
  <c r="C1836" i="6"/>
  <c r="D1836" i="6"/>
  <c r="E1836" i="6"/>
  <c r="F1836" i="6"/>
  <c r="G1836" i="6"/>
  <c r="H1836" i="6"/>
  <c r="W1836" i="6" s="1"/>
  <c r="I1836" i="6"/>
  <c r="C1837" i="6"/>
  <c r="D1837" i="6"/>
  <c r="E1837" i="6"/>
  <c r="F1837" i="6"/>
  <c r="G1837" i="6"/>
  <c r="H1837" i="6"/>
  <c r="W1837" i="6" s="1"/>
  <c r="I1837" i="6"/>
  <c r="C1838" i="6"/>
  <c r="D1838" i="6"/>
  <c r="E1838" i="6"/>
  <c r="F1838" i="6"/>
  <c r="G1838" i="6"/>
  <c r="H1838" i="6"/>
  <c r="W1838" i="6" s="1"/>
  <c r="I1838" i="6"/>
  <c r="C1839" i="6"/>
  <c r="D1839" i="6"/>
  <c r="E1839" i="6"/>
  <c r="F1839" i="6"/>
  <c r="G1839" i="6"/>
  <c r="H1839" i="6"/>
  <c r="W1839" i="6" s="1"/>
  <c r="I1839" i="6"/>
  <c r="C1840" i="6"/>
  <c r="D1840" i="6"/>
  <c r="E1840" i="6"/>
  <c r="F1840" i="6"/>
  <c r="G1840" i="6"/>
  <c r="H1840" i="6"/>
  <c r="W1840" i="6" s="1"/>
  <c r="I1840" i="6"/>
  <c r="C1841" i="6"/>
  <c r="D1841" i="6"/>
  <c r="E1841" i="6"/>
  <c r="F1841" i="6"/>
  <c r="G1841" i="6"/>
  <c r="H1841" i="6"/>
  <c r="W1841" i="6" s="1"/>
  <c r="I1841" i="6"/>
  <c r="C1842" i="6"/>
  <c r="D1842" i="6"/>
  <c r="E1842" i="6"/>
  <c r="F1842" i="6"/>
  <c r="G1842" i="6"/>
  <c r="H1842" i="6"/>
  <c r="W1842" i="6" s="1"/>
  <c r="I1842" i="6"/>
  <c r="C1843" i="6"/>
  <c r="D1843" i="6"/>
  <c r="E1843" i="6"/>
  <c r="F1843" i="6"/>
  <c r="G1843" i="6"/>
  <c r="H1843" i="6"/>
  <c r="W1843" i="6" s="1"/>
  <c r="I1843" i="6"/>
  <c r="C1844" i="6"/>
  <c r="D1844" i="6"/>
  <c r="E1844" i="6"/>
  <c r="F1844" i="6"/>
  <c r="G1844" i="6"/>
  <c r="H1844" i="6"/>
  <c r="W1844" i="6" s="1"/>
  <c r="I1844" i="6"/>
  <c r="C1845" i="6"/>
  <c r="D1845" i="6"/>
  <c r="E1845" i="6"/>
  <c r="F1845" i="6"/>
  <c r="G1845" i="6"/>
  <c r="H1845" i="6"/>
  <c r="W1845" i="6" s="1"/>
  <c r="I1845" i="6"/>
  <c r="C1846" i="6"/>
  <c r="D1846" i="6"/>
  <c r="E1846" i="6"/>
  <c r="F1846" i="6"/>
  <c r="G1846" i="6"/>
  <c r="H1846" i="6"/>
  <c r="W1846" i="6" s="1"/>
  <c r="I1846" i="6"/>
  <c r="C1847" i="6"/>
  <c r="D1847" i="6"/>
  <c r="E1847" i="6"/>
  <c r="F1847" i="6"/>
  <c r="G1847" i="6"/>
  <c r="H1847" i="6"/>
  <c r="W1847" i="6" s="1"/>
  <c r="I1847" i="6"/>
  <c r="C1848" i="6"/>
  <c r="D1848" i="6"/>
  <c r="E1848" i="6"/>
  <c r="F1848" i="6"/>
  <c r="G1848" i="6"/>
  <c r="H1848" i="6"/>
  <c r="W1848" i="6" s="1"/>
  <c r="I1848" i="6"/>
  <c r="C1849" i="6"/>
  <c r="D1849" i="6"/>
  <c r="E1849" i="6"/>
  <c r="F1849" i="6"/>
  <c r="G1849" i="6"/>
  <c r="H1849" i="6"/>
  <c r="W1849" i="6" s="1"/>
  <c r="I1849" i="6"/>
  <c r="C1850" i="6"/>
  <c r="D1850" i="6"/>
  <c r="E1850" i="6"/>
  <c r="F1850" i="6"/>
  <c r="G1850" i="6"/>
  <c r="H1850" i="6"/>
  <c r="W1850" i="6" s="1"/>
  <c r="I1850" i="6"/>
  <c r="C1851" i="6"/>
  <c r="D1851" i="6"/>
  <c r="E1851" i="6"/>
  <c r="F1851" i="6"/>
  <c r="G1851" i="6"/>
  <c r="H1851" i="6"/>
  <c r="W1851" i="6" s="1"/>
  <c r="I1851" i="6"/>
  <c r="C1852" i="6"/>
  <c r="D1852" i="6"/>
  <c r="E1852" i="6"/>
  <c r="F1852" i="6"/>
  <c r="G1852" i="6"/>
  <c r="H1852" i="6"/>
  <c r="W1852" i="6" s="1"/>
  <c r="I1852" i="6"/>
  <c r="C1853" i="6"/>
  <c r="D1853" i="6"/>
  <c r="E1853" i="6"/>
  <c r="F1853" i="6"/>
  <c r="G1853" i="6"/>
  <c r="H1853" i="6"/>
  <c r="W1853" i="6" s="1"/>
  <c r="I1853" i="6"/>
  <c r="C1854" i="6"/>
  <c r="D1854" i="6"/>
  <c r="E1854" i="6"/>
  <c r="F1854" i="6"/>
  <c r="G1854" i="6"/>
  <c r="H1854" i="6"/>
  <c r="W1854" i="6" s="1"/>
  <c r="I1854" i="6"/>
  <c r="C1855" i="6"/>
  <c r="D1855" i="6"/>
  <c r="E1855" i="6"/>
  <c r="F1855" i="6"/>
  <c r="G1855" i="6"/>
  <c r="H1855" i="6"/>
  <c r="W1855" i="6" s="1"/>
  <c r="I1855" i="6"/>
  <c r="C1856" i="6"/>
  <c r="D1856" i="6"/>
  <c r="E1856" i="6"/>
  <c r="F1856" i="6"/>
  <c r="G1856" i="6"/>
  <c r="H1856" i="6"/>
  <c r="W1856" i="6" s="1"/>
  <c r="I1856" i="6"/>
  <c r="C1857" i="6"/>
  <c r="D1857" i="6"/>
  <c r="E1857" i="6"/>
  <c r="F1857" i="6"/>
  <c r="G1857" i="6"/>
  <c r="H1857" i="6"/>
  <c r="W1857" i="6" s="1"/>
  <c r="I1857" i="6"/>
  <c r="C1858" i="6"/>
  <c r="D1858" i="6"/>
  <c r="E1858" i="6"/>
  <c r="F1858" i="6"/>
  <c r="G1858" i="6"/>
  <c r="H1858" i="6"/>
  <c r="W1858" i="6" s="1"/>
  <c r="I1858" i="6"/>
  <c r="C1859" i="6"/>
  <c r="D1859" i="6"/>
  <c r="E1859" i="6"/>
  <c r="F1859" i="6"/>
  <c r="G1859" i="6"/>
  <c r="H1859" i="6"/>
  <c r="W1859" i="6" s="1"/>
  <c r="I1859" i="6"/>
  <c r="C1860" i="6"/>
  <c r="D1860" i="6"/>
  <c r="E1860" i="6"/>
  <c r="F1860" i="6"/>
  <c r="G1860" i="6"/>
  <c r="H1860" i="6"/>
  <c r="W1860" i="6" s="1"/>
  <c r="I1860" i="6"/>
  <c r="C1861" i="6"/>
  <c r="D1861" i="6"/>
  <c r="E1861" i="6"/>
  <c r="F1861" i="6"/>
  <c r="G1861" i="6"/>
  <c r="H1861" i="6"/>
  <c r="W1861" i="6" s="1"/>
  <c r="I1861" i="6"/>
  <c r="C1862" i="6"/>
  <c r="D1862" i="6"/>
  <c r="E1862" i="6"/>
  <c r="F1862" i="6"/>
  <c r="G1862" i="6"/>
  <c r="H1862" i="6"/>
  <c r="W1862" i="6" s="1"/>
  <c r="I1862" i="6"/>
  <c r="C1863" i="6"/>
  <c r="D1863" i="6"/>
  <c r="E1863" i="6"/>
  <c r="F1863" i="6"/>
  <c r="G1863" i="6"/>
  <c r="H1863" i="6"/>
  <c r="W1863" i="6" s="1"/>
  <c r="I1863" i="6"/>
  <c r="C1864" i="6"/>
  <c r="D1864" i="6"/>
  <c r="E1864" i="6"/>
  <c r="F1864" i="6"/>
  <c r="G1864" i="6"/>
  <c r="H1864" i="6"/>
  <c r="W1864" i="6" s="1"/>
  <c r="I1864" i="6"/>
  <c r="C1865" i="6"/>
  <c r="D1865" i="6"/>
  <c r="E1865" i="6"/>
  <c r="F1865" i="6"/>
  <c r="G1865" i="6"/>
  <c r="H1865" i="6"/>
  <c r="W1865" i="6" s="1"/>
  <c r="I1865" i="6"/>
  <c r="C1866" i="6"/>
  <c r="D1866" i="6"/>
  <c r="E1866" i="6"/>
  <c r="F1866" i="6"/>
  <c r="G1866" i="6"/>
  <c r="H1866" i="6"/>
  <c r="W1866" i="6" s="1"/>
  <c r="I1866" i="6"/>
  <c r="C1867" i="6"/>
  <c r="D1867" i="6"/>
  <c r="E1867" i="6"/>
  <c r="F1867" i="6"/>
  <c r="G1867" i="6"/>
  <c r="H1867" i="6"/>
  <c r="W1867" i="6" s="1"/>
  <c r="I1867" i="6"/>
  <c r="C1868" i="6"/>
  <c r="D1868" i="6"/>
  <c r="E1868" i="6"/>
  <c r="F1868" i="6"/>
  <c r="G1868" i="6"/>
  <c r="H1868" i="6"/>
  <c r="W1868" i="6" s="1"/>
  <c r="I1868" i="6"/>
  <c r="C1869" i="6"/>
  <c r="D1869" i="6"/>
  <c r="E1869" i="6"/>
  <c r="F1869" i="6"/>
  <c r="G1869" i="6"/>
  <c r="H1869" i="6"/>
  <c r="W1869" i="6" s="1"/>
  <c r="I1869" i="6"/>
  <c r="C1870" i="6"/>
  <c r="D1870" i="6"/>
  <c r="E1870" i="6"/>
  <c r="F1870" i="6"/>
  <c r="G1870" i="6"/>
  <c r="H1870" i="6"/>
  <c r="W1870" i="6" s="1"/>
  <c r="I1870" i="6"/>
  <c r="C1871" i="6"/>
  <c r="D1871" i="6"/>
  <c r="E1871" i="6"/>
  <c r="F1871" i="6"/>
  <c r="G1871" i="6"/>
  <c r="H1871" i="6"/>
  <c r="W1871" i="6" s="1"/>
  <c r="I1871" i="6"/>
  <c r="C1872" i="6"/>
  <c r="D1872" i="6"/>
  <c r="E1872" i="6"/>
  <c r="F1872" i="6"/>
  <c r="G1872" i="6"/>
  <c r="H1872" i="6"/>
  <c r="W1872" i="6" s="1"/>
  <c r="I1872" i="6"/>
  <c r="C1873" i="6"/>
  <c r="D1873" i="6"/>
  <c r="E1873" i="6"/>
  <c r="F1873" i="6"/>
  <c r="G1873" i="6"/>
  <c r="H1873" i="6"/>
  <c r="W1873" i="6" s="1"/>
  <c r="I1873" i="6"/>
  <c r="C1874" i="6"/>
  <c r="D1874" i="6"/>
  <c r="E1874" i="6"/>
  <c r="F1874" i="6"/>
  <c r="G1874" i="6"/>
  <c r="H1874" i="6"/>
  <c r="W1874" i="6" s="1"/>
  <c r="I1874" i="6"/>
  <c r="C1875" i="6"/>
  <c r="D1875" i="6"/>
  <c r="E1875" i="6"/>
  <c r="F1875" i="6"/>
  <c r="G1875" i="6"/>
  <c r="H1875" i="6"/>
  <c r="W1875" i="6" s="1"/>
  <c r="I1875" i="6"/>
  <c r="C1876" i="6"/>
  <c r="D1876" i="6"/>
  <c r="E1876" i="6"/>
  <c r="F1876" i="6"/>
  <c r="G1876" i="6"/>
  <c r="H1876" i="6"/>
  <c r="W1876" i="6" s="1"/>
  <c r="I1876" i="6"/>
  <c r="C1877" i="6"/>
  <c r="D1877" i="6"/>
  <c r="E1877" i="6"/>
  <c r="F1877" i="6"/>
  <c r="G1877" i="6"/>
  <c r="H1877" i="6"/>
  <c r="W1877" i="6" s="1"/>
  <c r="I1877" i="6"/>
  <c r="C1878" i="6"/>
  <c r="D1878" i="6"/>
  <c r="E1878" i="6"/>
  <c r="F1878" i="6"/>
  <c r="G1878" i="6"/>
  <c r="H1878" i="6"/>
  <c r="W1878" i="6" s="1"/>
  <c r="I1878" i="6"/>
  <c r="C1879" i="6"/>
  <c r="D1879" i="6"/>
  <c r="E1879" i="6"/>
  <c r="F1879" i="6"/>
  <c r="G1879" i="6"/>
  <c r="H1879" i="6"/>
  <c r="W1879" i="6" s="1"/>
  <c r="I1879" i="6"/>
  <c r="C1880" i="6"/>
  <c r="D1880" i="6"/>
  <c r="E1880" i="6"/>
  <c r="F1880" i="6"/>
  <c r="G1880" i="6"/>
  <c r="H1880" i="6"/>
  <c r="W1880" i="6" s="1"/>
  <c r="I1880" i="6"/>
  <c r="C1881" i="6"/>
  <c r="D1881" i="6"/>
  <c r="E1881" i="6"/>
  <c r="F1881" i="6"/>
  <c r="G1881" i="6"/>
  <c r="H1881" i="6"/>
  <c r="W1881" i="6" s="1"/>
  <c r="I1881" i="6"/>
  <c r="C1882" i="6"/>
  <c r="D1882" i="6"/>
  <c r="E1882" i="6"/>
  <c r="F1882" i="6"/>
  <c r="G1882" i="6"/>
  <c r="H1882" i="6"/>
  <c r="W1882" i="6" s="1"/>
  <c r="I1882" i="6"/>
  <c r="C1883" i="6"/>
  <c r="D1883" i="6"/>
  <c r="E1883" i="6"/>
  <c r="F1883" i="6"/>
  <c r="G1883" i="6"/>
  <c r="H1883" i="6"/>
  <c r="W1883" i="6" s="1"/>
  <c r="I1883" i="6"/>
  <c r="C1884" i="6"/>
  <c r="D1884" i="6"/>
  <c r="E1884" i="6"/>
  <c r="F1884" i="6"/>
  <c r="G1884" i="6"/>
  <c r="H1884" i="6"/>
  <c r="W1884" i="6" s="1"/>
  <c r="I1884" i="6"/>
  <c r="C1885" i="6"/>
  <c r="D1885" i="6"/>
  <c r="E1885" i="6"/>
  <c r="F1885" i="6"/>
  <c r="G1885" i="6"/>
  <c r="H1885" i="6"/>
  <c r="W1885" i="6" s="1"/>
  <c r="I1885" i="6"/>
  <c r="C1886" i="6"/>
  <c r="D1886" i="6"/>
  <c r="E1886" i="6"/>
  <c r="F1886" i="6"/>
  <c r="G1886" i="6"/>
  <c r="H1886" i="6"/>
  <c r="W1886" i="6" s="1"/>
  <c r="I1886" i="6"/>
  <c r="C1887" i="6"/>
  <c r="D1887" i="6"/>
  <c r="E1887" i="6"/>
  <c r="F1887" i="6"/>
  <c r="G1887" i="6"/>
  <c r="H1887" i="6"/>
  <c r="W1887" i="6" s="1"/>
  <c r="I1887" i="6"/>
  <c r="C1888" i="6"/>
  <c r="D1888" i="6"/>
  <c r="E1888" i="6"/>
  <c r="F1888" i="6"/>
  <c r="G1888" i="6"/>
  <c r="H1888" i="6"/>
  <c r="W1888" i="6" s="1"/>
  <c r="I1888" i="6"/>
  <c r="C1889" i="6"/>
  <c r="D1889" i="6"/>
  <c r="E1889" i="6"/>
  <c r="F1889" i="6"/>
  <c r="G1889" i="6"/>
  <c r="H1889" i="6"/>
  <c r="W1889" i="6" s="1"/>
  <c r="I1889" i="6"/>
  <c r="C1890" i="6"/>
  <c r="D1890" i="6"/>
  <c r="E1890" i="6"/>
  <c r="F1890" i="6"/>
  <c r="G1890" i="6"/>
  <c r="H1890" i="6"/>
  <c r="W1890" i="6" s="1"/>
  <c r="I1890" i="6"/>
  <c r="C1891" i="6"/>
  <c r="D1891" i="6"/>
  <c r="E1891" i="6"/>
  <c r="F1891" i="6"/>
  <c r="G1891" i="6"/>
  <c r="H1891" i="6"/>
  <c r="W1891" i="6" s="1"/>
  <c r="I1891" i="6"/>
  <c r="C1892" i="6"/>
  <c r="D1892" i="6"/>
  <c r="E1892" i="6"/>
  <c r="F1892" i="6"/>
  <c r="G1892" i="6"/>
  <c r="H1892" i="6"/>
  <c r="W1892" i="6" s="1"/>
  <c r="I1892" i="6"/>
  <c r="C1893" i="6"/>
  <c r="D1893" i="6"/>
  <c r="E1893" i="6"/>
  <c r="F1893" i="6"/>
  <c r="G1893" i="6"/>
  <c r="H1893" i="6"/>
  <c r="W1893" i="6" s="1"/>
  <c r="I1893" i="6"/>
  <c r="C1894" i="6"/>
  <c r="D1894" i="6"/>
  <c r="E1894" i="6"/>
  <c r="F1894" i="6"/>
  <c r="G1894" i="6"/>
  <c r="H1894" i="6"/>
  <c r="W1894" i="6" s="1"/>
  <c r="I1894" i="6"/>
  <c r="C1895" i="6"/>
  <c r="D1895" i="6"/>
  <c r="E1895" i="6"/>
  <c r="F1895" i="6"/>
  <c r="G1895" i="6"/>
  <c r="H1895" i="6"/>
  <c r="W1895" i="6" s="1"/>
  <c r="I1895" i="6"/>
  <c r="C1896" i="6"/>
  <c r="D1896" i="6"/>
  <c r="E1896" i="6"/>
  <c r="F1896" i="6"/>
  <c r="G1896" i="6"/>
  <c r="H1896" i="6"/>
  <c r="W1896" i="6" s="1"/>
  <c r="I1896" i="6"/>
  <c r="C1897" i="6"/>
  <c r="D1897" i="6"/>
  <c r="E1897" i="6"/>
  <c r="F1897" i="6"/>
  <c r="G1897" i="6"/>
  <c r="H1897" i="6"/>
  <c r="W1897" i="6" s="1"/>
  <c r="I1897" i="6"/>
  <c r="C1898" i="6"/>
  <c r="D1898" i="6"/>
  <c r="E1898" i="6"/>
  <c r="F1898" i="6"/>
  <c r="G1898" i="6"/>
  <c r="H1898" i="6"/>
  <c r="W1898" i="6" s="1"/>
  <c r="I1898" i="6"/>
  <c r="C1899" i="6"/>
  <c r="D1899" i="6"/>
  <c r="E1899" i="6"/>
  <c r="F1899" i="6"/>
  <c r="G1899" i="6"/>
  <c r="H1899" i="6"/>
  <c r="W1899" i="6" s="1"/>
  <c r="I1899" i="6"/>
  <c r="C1900" i="6"/>
  <c r="D1900" i="6"/>
  <c r="E1900" i="6"/>
  <c r="F1900" i="6"/>
  <c r="G1900" i="6"/>
  <c r="H1900" i="6"/>
  <c r="W1900" i="6" s="1"/>
  <c r="I1900" i="6"/>
  <c r="C1901" i="6"/>
  <c r="D1901" i="6"/>
  <c r="E1901" i="6"/>
  <c r="F1901" i="6"/>
  <c r="G1901" i="6"/>
  <c r="H1901" i="6"/>
  <c r="W1901" i="6" s="1"/>
  <c r="I1901" i="6"/>
  <c r="C1902" i="6"/>
  <c r="D1902" i="6"/>
  <c r="E1902" i="6"/>
  <c r="F1902" i="6"/>
  <c r="G1902" i="6"/>
  <c r="H1902" i="6"/>
  <c r="W1902" i="6" s="1"/>
  <c r="I1902" i="6"/>
  <c r="C1903" i="6"/>
  <c r="D1903" i="6"/>
  <c r="E1903" i="6"/>
  <c r="F1903" i="6"/>
  <c r="G1903" i="6"/>
  <c r="H1903" i="6"/>
  <c r="W1903" i="6" s="1"/>
  <c r="I1903" i="6"/>
  <c r="C1904" i="6"/>
  <c r="D1904" i="6"/>
  <c r="E1904" i="6"/>
  <c r="F1904" i="6"/>
  <c r="G1904" i="6"/>
  <c r="H1904" i="6"/>
  <c r="W1904" i="6" s="1"/>
  <c r="I1904" i="6"/>
  <c r="C1905" i="6"/>
  <c r="D1905" i="6"/>
  <c r="E1905" i="6"/>
  <c r="F1905" i="6"/>
  <c r="G1905" i="6"/>
  <c r="H1905" i="6"/>
  <c r="W1905" i="6" s="1"/>
  <c r="I1905" i="6"/>
  <c r="C1906" i="6"/>
  <c r="D1906" i="6"/>
  <c r="E1906" i="6"/>
  <c r="F1906" i="6"/>
  <c r="G1906" i="6"/>
  <c r="H1906" i="6"/>
  <c r="W1906" i="6" s="1"/>
  <c r="I1906" i="6"/>
  <c r="C1907" i="6"/>
  <c r="D1907" i="6"/>
  <c r="E1907" i="6"/>
  <c r="F1907" i="6"/>
  <c r="G1907" i="6"/>
  <c r="H1907" i="6"/>
  <c r="W1907" i="6" s="1"/>
  <c r="I1907" i="6"/>
  <c r="C1908" i="6"/>
  <c r="D1908" i="6"/>
  <c r="E1908" i="6"/>
  <c r="F1908" i="6"/>
  <c r="G1908" i="6"/>
  <c r="H1908" i="6"/>
  <c r="W1908" i="6" s="1"/>
  <c r="I1908" i="6"/>
  <c r="C1909" i="6"/>
  <c r="D1909" i="6"/>
  <c r="E1909" i="6"/>
  <c r="F1909" i="6"/>
  <c r="G1909" i="6"/>
  <c r="H1909" i="6"/>
  <c r="W1909" i="6" s="1"/>
  <c r="I1909" i="6"/>
  <c r="C1910" i="6"/>
  <c r="D1910" i="6"/>
  <c r="E1910" i="6"/>
  <c r="F1910" i="6"/>
  <c r="G1910" i="6"/>
  <c r="H1910" i="6"/>
  <c r="W1910" i="6" s="1"/>
  <c r="I1910" i="6"/>
  <c r="C1911" i="6"/>
  <c r="D1911" i="6"/>
  <c r="E1911" i="6"/>
  <c r="F1911" i="6"/>
  <c r="G1911" i="6"/>
  <c r="H1911" i="6"/>
  <c r="W1911" i="6" s="1"/>
  <c r="I1911" i="6"/>
  <c r="C1912" i="6"/>
  <c r="D1912" i="6"/>
  <c r="E1912" i="6"/>
  <c r="F1912" i="6"/>
  <c r="G1912" i="6"/>
  <c r="H1912" i="6"/>
  <c r="W1912" i="6" s="1"/>
  <c r="I1912" i="6"/>
  <c r="C1913" i="6"/>
  <c r="D1913" i="6"/>
  <c r="E1913" i="6"/>
  <c r="F1913" i="6"/>
  <c r="G1913" i="6"/>
  <c r="H1913" i="6"/>
  <c r="W1913" i="6" s="1"/>
  <c r="I1913" i="6"/>
  <c r="C1914" i="6"/>
  <c r="D1914" i="6"/>
  <c r="E1914" i="6"/>
  <c r="F1914" i="6"/>
  <c r="G1914" i="6"/>
  <c r="H1914" i="6"/>
  <c r="W1914" i="6" s="1"/>
  <c r="I1914" i="6"/>
  <c r="C1915" i="6"/>
  <c r="D1915" i="6"/>
  <c r="E1915" i="6"/>
  <c r="F1915" i="6"/>
  <c r="G1915" i="6"/>
  <c r="H1915" i="6"/>
  <c r="W1915" i="6" s="1"/>
  <c r="I1915" i="6"/>
  <c r="C1916" i="6"/>
  <c r="D1916" i="6"/>
  <c r="E1916" i="6"/>
  <c r="F1916" i="6"/>
  <c r="G1916" i="6"/>
  <c r="H1916" i="6"/>
  <c r="W1916" i="6" s="1"/>
  <c r="I1916" i="6"/>
  <c r="C1917" i="6"/>
  <c r="D1917" i="6"/>
  <c r="E1917" i="6"/>
  <c r="F1917" i="6"/>
  <c r="G1917" i="6"/>
  <c r="H1917" i="6"/>
  <c r="W1917" i="6" s="1"/>
  <c r="I1917" i="6"/>
  <c r="C1918" i="6"/>
  <c r="D1918" i="6"/>
  <c r="E1918" i="6"/>
  <c r="F1918" i="6"/>
  <c r="G1918" i="6"/>
  <c r="H1918" i="6"/>
  <c r="W1918" i="6" s="1"/>
  <c r="I1918" i="6"/>
  <c r="C1919" i="6"/>
  <c r="D1919" i="6"/>
  <c r="E1919" i="6"/>
  <c r="F1919" i="6"/>
  <c r="G1919" i="6"/>
  <c r="H1919" i="6"/>
  <c r="W1919" i="6" s="1"/>
  <c r="I1919" i="6"/>
  <c r="C1920" i="6"/>
  <c r="D1920" i="6"/>
  <c r="E1920" i="6"/>
  <c r="F1920" i="6"/>
  <c r="G1920" i="6"/>
  <c r="H1920" i="6"/>
  <c r="W1920" i="6" s="1"/>
  <c r="I1920" i="6"/>
  <c r="C1921" i="6"/>
  <c r="D1921" i="6"/>
  <c r="E1921" i="6"/>
  <c r="F1921" i="6"/>
  <c r="G1921" i="6"/>
  <c r="H1921" i="6"/>
  <c r="W1921" i="6" s="1"/>
  <c r="I1921" i="6"/>
  <c r="C1922" i="6"/>
  <c r="D1922" i="6"/>
  <c r="E1922" i="6"/>
  <c r="F1922" i="6"/>
  <c r="G1922" i="6"/>
  <c r="H1922" i="6"/>
  <c r="W1922" i="6" s="1"/>
  <c r="I1922" i="6"/>
  <c r="C1923" i="6"/>
  <c r="D1923" i="6"/>
  <c r="E1923" i="6"/>
  <c r="F1923" i="6"/>
  <c r="G1923" i="6"/>
  <c r="H1923" i="6"/>
  <c r="W1923" i="6" s="1"/>
  <c r="I1923" i="6"/>
  <c r="C1924" i="6"/>
  <c r="D1924" i="6"/>
  <c r="E1924" i="6"/>
  <c r="F1924" i="6"/>
  <c r="G1924" i="6"/>
  <c r="H1924" i="6"/>
  <c r="W1924" i="6" s="1"/>
  <c r="I1924" i="6"/>
  <c r="C1925" i="6"/>
  <c r="D1925" i="6"/>
  <c r="E1925" i="6"/>
  <c r="F1925" i="6"/>
  <c r="G1925" i="6"/>
  <c r="H1925" i="6"/>
  <c r="W1925" i="6" s="1"/>
  <c r="I1925" i="6"/>
  <c r="C1926" i="6"/>
  <c r="D1926" i="6"/>
  <c r="E1926" i="6"/>
  <c r="F1926" i="6"/>
  <c r="G1926" i="6"/>
  <c r="H1926" i="6"/>
  <c r="W1926" i="6" s="1"/>
  <c r="I1926" i="6"/>
  <c r="C1927" i="6"/>
  <c r="D1927" i="6"/>
  <c r="E1927" i="6"/>
  <c r="F1927" i="6"/>
  <c r="G1927" i="6"/>
  <c r="H1927" i="6"/>
  <c r="W1927" i="6" s="1"/>
  <c r="I1927" i="6"/>
  <c r="C1928" i="6"/>
  <c r="D1928" i="6"/>
  <c r="E1928" i="6"/>
  <c r="F1928" i="6"/>
  <c r="G1928" i="6"/>
  <c r="H1928" i="6"/>
  <c r="W1928" i="6" s="1"/>
  <c r="I1928" i="6"/>
  <c r="C1929" i="6"/>
  <c r="D1929" i="6"/>
  <c r="E1929" i="6"/>
  <c r="F1929" i="6"/>
  <c r="G1929" i="6"/>
  <c r="H1929" i="6"/>
  <c r="W1929" i="6" s="1"/>
  <c r="I1929" i="6"/>
  <c r="C1930" i="6"/>
  <c r="D1930" i="6"/>
  <c r="E1930" i="6"/>
  <c r="F1930" i="6"/>
  <c r="G1930" i="6"/>
  <c r="H1930" i="6"/>
  <c r="W1930" i="6" s="1"/>
  <c r="I1930" i="6"/>
  <c r="C1931" i="6"/>
  <c r="D1931" i="6"/>
  <c r="E1931" i="6"/>
  <c r="F1931" i="6"/>
  <c r="G1931" i="6"/>
  <c r="H1931" i="6"/>
  <c r="W1931" i="6" s="1"/>
  <c r="I1931" i="6"/>
  <c r="C1932" i="6"/>
  <c r="D1932" i="6"/>
  <c r="E1932" i="6"/>
  <c r="F1932" i="6"/>
  <c r="G1932" i="6"/>
  <c r="H1932" i="6"/>
  <c r="W1932" i="6" s="1"/>
  <c r="I1932" i="6"/>
  <c r="C1933" i="6"/>
  <c r="D1933" i="6"/>
  <c r="E1933" i="6"/>
  <c r="F1933" i="6"/>
  <c r="G1933" i="6"/>
  <c r="H1933" i="6"/>
  <c r="W1933" i="6" s="1"/>
  <c r="I1933" i="6"/>
  <c r="C1934" i="6"/>
  <c r="D1934" i="6"/>
  <c r="E1934" i="6"/>
  <c r="F1934" i="6"/>
  <c r="G1934" i="6"/>
  <c r="H1934" i="6"/>
  <c r="W1934" i="6" s="1"/>
  <c r="I1934" i="6"/>
  <c r="C1935" i="6"/>
  <c r="D1935" i="6"/>
  <c r="E1935" i="6"/>
  <c r="F1935" i="6"/>
  <c r="G1935" i="6"/>
  <c r="H1935" i="6"/>
  <c r="W1935" i="6" s="1"/>
  <c r="I1935" i="6"/>
  <c r="C1936" i="6"/>
  <c r="D1936" i="6"/>
  <c r="E1936" i="6"/>
  <c r="F1936" i="6"/>
  <c r="G1936" i="6"/>
  <c r="H1936" i="6"/>
  <c r="W1936" i="6" s="1"/>
  <c r="I1936" i="6"/>
  <c r="C1937" i="6"/>
  <c r="D1937" i="6"/>
  <c r="E1937" i="6"/>
  <c r="F1937" i="6"/>
  <c r="G1937" i="6"/>
  <c r="H1937" i="6"/>
  <c r="W1937" i="6" s="1"/>
  <c r="I1937" i="6"/>
  <c r="C1938" i="6"/>
  <c r="D1938" i="6"/>
  <c r="E1938" i="6"/>
  <c r="F1938" i="6"/>
  <c r="G1938" i="6"/>
  <c r="H1938" i="6"/>
  <c r="W1938" i="6" s="1"/>
  <c r="I1938" i="6"/>
  <c r="C1939" i="6"/>
  <c r="D1939" i="6"/>
  <c r="E1939" i="6"/>
  <c r="F1939" i="6"/>
  <c r="G1939" i="6"/>
  <c r="H1939" i="6"/>
  <c r="W1939" i="6" s="1"/>
  <c r="I1939" i="6"/>
  <c r="C1940" i="6"/>
  <c r="D1940" i="6"/>
  <c r="E1940" i="6"/>
  <c r="F1940" i="6"/>
  <c r="G1940" i="6"/>
  <c r="H1940" i="6"/>
  <c r="W1940" i="6" s="1"/>
  <c r="I1940" i="6"/>
  <c r="C1941" i="6"/>
  <c r="D1941" i="6"/>
  <c r="E1941" i="6"/>
  <c r="F1941" i="6"/>
  <c r="G1941" i="6"/>
  <c r="H1941" i="6"/>
  <c r="W1941" i="6" s="1"/>
  <c r="I1941" i="6"/>
  <c r="C1942" i="6"/>
  <c r="D1942" i="6"/>
  <c r="E1942" i="6"/>
  <c r="F1942" i="6"/>
  <c r="G1942" i="6"/>
  <c r="H1942" i="6"/>
  <c r="W1942" i="6" s="1"/>
  <c r="I1942" i="6"/>
  <c r="C1943" i="6"/>
  <c r="D1943" i="6"/>
  <c r="E1943" i="6"/>
  <c r="F1943" i="6"/>
  <c r="G1943" i="6"/>
  <c r="H1943" i="6"/>
  <c r="W1943" i="6" s="1"/>
  <c r="I1943" i="6"/>
  <c r="C1944" i="6"/>
  <c r="D1944" i="6"/>
  <c r="E1944" i="6"/>
  <c r="F1944" i="6"/>
  <c r="G1944" i="6"/>
  <c r="H1944" i="6"/>
  <c r="W1944" i="6" s="1"/>
  <c r="I1944" i="6"/>
  <c r="C1945" i="6"/>
  <c r="D1945" i="6"/>
  <c r="E1945" i="6"/>
  <c r="F1945" i="6"/>
  <c r="G1945" i="6"/>
  <c r="H1945" i="6"/>
  <c r="W1945" i="6" s="1"/>
  <c r="I1945" i="6"/>
  <c r="C1946" i="6"/>
  <c r="D1946" i="6"/>
  <c r="E1946" i="6"/>
  <c r="F1946" i="6"/>
  <c r="G1946" i="6"/>
  <c r="H1946" i="6"/>
  <c r="W1946" i="6" s="1"/>
  <c r="I1946" i="6"/>
  <c r="C1947" i="6"/>
  <c r="D1947" i="6"/>
  <c r="E1947" i="6"/>
  <c r="F1947" i="6"/>
  <c r="G1947" i="6"/>
  <c r="H1947" i="6"/>
  <c r="W1947" i="6" s="1"/>
  <c r="I1947" i="6"/>
  <c r="C1948" i="6"/>
  <c r="D1948" i="6"/>
  <c r="E1948" i="6"/>
  <c r="F1948" i="6"/>
  <c r="G1948" i="6"/>
  <c r="H1948" i="6"/>
  <c r="W1948" i="6" s="1"/>
  <c r="I1948" i="6"/>
  <c r="C1949" i="6"/>
  <c r="D1949" i="6"/>
  <c r="E1949" i="6"/>
  <c r="F1949" i="6"/>
  <c r="G1949" i="6"/>
  <c r="H1949" i="6"/>
  <c r="W1949" i="6" s="1"/>
  <c r="I1949" i="6"/>
  <c r="C1950" i="6"/>
  <c r="D1950" i="6"/>
  <c r="E1950" i="6"/>
  <c r="F1950" i="6"/>
  <c r="G1950" i="6"/>
  <c r="H1950" i="6"/>
  <c r="W1950" i="6" s="1"/>
  <c r="I1950" i="6"/>
  <c r="C1951" i="6"/>
  <c r="D1951" i="6"/>
  <c r="E1951" i="6"/>
  <c r="F1951" i="6"/>
  <c r="G1951" i="6"/>
  <c r="H1951" i="6"/>
  <c r="W1951" i="6" s="1"/>
  <c r="I1951" i="6"/>
  <c r="C1952" i="6"/>
  <c r="D1952" i="6"/>
  <c r="E1952" i="6"/>
  <c r="F1952" i="6"/>
  <c r="G1952" i="6"/>
  <c r="H1952" i="6"/>
  <c r="W1952" i="6" s="1"/>
  <c r="I1952" i="6"/>
  <c r="C1953" i="6"/>
  <c r="D1953" i="6"/>
  <c r="E1953" i="6"/>
  <c r="F1953" i="6"/>
  <c r="G1953" i="6"/>
  <c r="H1953" i="6"/>
  <c r="W1953" i="6" s="1"/>
  <c r="I1953" i="6"/>
  <c r="C1954" i="6"/>
  <c r="D1954" i="6"/>
  <c r="E1954" i="6"/>
  <c r="F1954" i="6"/>
  <c r="G1954" i="6"/>
  <c r="H1954" i="6"/>
  <c r="W1954" i="6" s="1"/>
  <c r="I1954" i="6"/>
  <c r="C1955" i="6"/>
  <c r="D1955" i="6"/>
  <c r="E1955" i="6"/>
  <c r="F1955" i="6"/>
  <c r="G1955" i="6"/>
  <c r="H1955" i="6"/>
  <c r="W1955" i="6" s="1"/>
  <c r="I1955" i="6"/>
  <c r="C1956" i="6"/>
  <c r="D1956" i="6"/>
  <c r="E1956" i="6"/>
  <c r="F1956" i="6"/>
  <c r="G1956" i="6"/>
  <c r="H1956" i="6"/>
  <c r="W1956" i="6" s="1"/>
  <c r="I1956" i="6"/>
  <c r="C1957" i="6"/>
  <c r="D1957" i="6"/>
  <c r="E1957" i="6"/>
  <c r="F1957" i="6"/>
  <c r="G1957" i="6"/>
  <c r="H1957" i="6"/>
  <c r="W1957" i="6" s="1"/>
  <c r="I1957" i="6"/>
  <c r="C1958" i="6"/>
  <c r="D1958" i="6"/>
  <c r="E1958" i="6"/>
  <c r="F1958" i="6"/>
  <c r="G1958" i="6"/>
  <c r="H1958" i="6"/>
  <c r="W1958" i="6" s="1"/>
  <c r="I1958" i="6"/>
  <c r="C1959" i="6"/>
  <c r="D1959" i="6"/>
  <c r="E1959" i="6"/>
  <c r="F1959" i="6"/>
  <c r="G1959" i="6"/>
  <c r="H1959" i="6"/>
  <c r="W1959" i="6" s="1"/>
  <c r="I1959" i="6"/>
  <c r="C1960" i="6"/>
  <c r="D1960" i="6"/>
  <c r="E1960" i="6"/>
  <c r="F1960" i="6"/>
  <c r="G1960" i="6"/>
  <c r="H1960" i="6"/>
  <c r="W1960" i="6" s="1"/>
  <c r="I1960" i="6"/>
  <c r="C1961" i="6"/>
  <c r="D1961" i="6"/>
  <c r="E1961" i="6"/>
  <c r="F1961" i="6"/>
  <c r="G1961" i="6"/>
  <c r="H1961" i="6"/>
  <c r="I1961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3" i="6"/>
  <c r="M2" i="1"/>
  <c r="N2" i="1"/>
  <c r="M3" i="1"/>
  <c r="N3" i="1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M11" i="1"/>
  <c r="N11" i="1"/>
  <c r="M12" i="1"/>
  <c r="N12" i="1"/>
  <c r="M13" i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M33" i="1"/>
  <c r="N33" i="1"/>
  <c r="M34" i="1"/>
  <c r="N34" i="1"/>
  <c r="M35" i="1"/>
  <c r="N35" i="1"/>
  <c r="M36" i="1"/>
  <c r="N36" i="1"/>
  <c r="M37" i="1"/>
  <c r="N37" i="1"/>
  <c r="M38" i="1"/>
  <c r="N38" i="1"/>
  <c r="M39" i="1"/>
  <c r="N39" i="1"/>
  <c r="M40" i="1"/>
  <c r="N40" i="1"/>
  <c r="M41" i="1"/>
  <c r="N41" i="1"/>
  <c r="M42" i="1"/>
  <c r="N42" i="1"/>
  <c r="M43" i="1"/>
  <c r="N43" i="1"/>
  <c r="M44" i="1"/>
  <c r="N44" i="1"/>
  <c r="M45" i="1"/>
  <c r="N45" i="1"/>
  <c r="M46" i="1"/>
  <c r="N46" i="1"/>
  <c r="M47" i="1"/>
  <c r="N47" i="1"/>
  <c r="M48" i="1"/>
  <c r="N48" i="1"/>
  <c r="M49" i="1"/>
  <c r="N49" i="1"/>
  <c r="M50" i="1"/>
  <c r="N50" i="1"/>
  <c r="M51" i="1"/>
  <c r="N51" i="1"/>
  <c r="M52" i="1"/>
  <c r="N52" i="1"/>
  <c r="M53" i="1"/>
  <c r="N53" i="1"/>
  <c r="M54" i="1"/>
  <c r="N54" i="1"/>
  <c r="M55" i="1"/>
  <c r="N55" i="1"/>
  <c r="M56" i="1"/>
  <c r="N56" i="1"/>
  <c r="M57" i="1"/>
  <c r="N57" i="1"/>
  <c r="M58" i="1"/>
  <c r="N58" i="1"/>
  <c r="M59" i="1"/>
  <c r="N59" i="1"/>
  <c r="M60" i="1"/>
  <c r="N60" i="1"/>
  <c r="M61" i="1"/>
  <c r="N61" i="1"/>
  <c r="M62" i="1"/>
  <c r="N62" i="1"/>
  <c r="M63" i="1"/>
  <c r="N63" i="1"/>
  <c r="M64" i="1"/>
  <c r="N64" i="1"/>
  <c r="M65" i="1"/>
  <c r="N65" i="1"/>
  <c r="M66" i="1"/>
  <c r="N66" i="1"/>
  <c r="M67" i="1"/>
  <c r="N67" i="1"/>
  <c r="M68" i="1"/>
  <c r="N68" i="1"/>
  <c r="M69" i="1"/>
  <c r="N69" i="1"/>
  <c r="M70" i="1"/>
  <c r="N70" i="1"/>
  <c r="M71" i="1"/>
  <c r="N71" i="1"/>
  <c r="M72" i="1"/>
  <c r="N72" i="1"/>
  <c r="M73" i="1"/>
  <c r="N73" i="1"/>
  <c r="M74" i="1"/>
  <c r="N74" i="1"/>
  <c r="M75" i="1"/>
  <c r="N75" i="1"/>
  <c r="M76" i="1"/>
  <c r="N76" i="1"/>
  <c r="M77" i="1"/>
  <c r="N77" i="1"/>
  <c r="M78" i="1"/>
  <c r="N78" i="1"/>
  <c r="M79" i="1"/>
  <c r="N79" i="1"/>
  <c r="M80" i="1"/>
  <c r="N80" i="1"/>
  <c r="M81" i="1"/>
  <c r="N81" i="1"/>
  <c r="M82" i="1"/>
  <c r="N82" i="1"/>
  <c r="M83" i="1"/>
  <c r="N83" i="1"/>
  <c r="M84" i="1"/>
  <c r="N84" i="1"/>
  <c r="M85" i="1"/>
  <c r="N85" i="1"/>
  <c r="M86" i="1"/>
  <c r="N86" i="1"/>
  <c r="M87" i="1"/>
  <c r="N87" i="1"/>
  <c r="M88" i="1"/>
  <c r="N88" i="1"/>
  <c r="M89" i="1"/>
  <c r="N89" i="1"/>
  <c r="M90" i="1"/>
  <c r="N90" i="1"/>
  <c r="M91" i="1"/>
  <c r="N91" i="1"/>
  <c r="M92" i="1"/>
  <c r="N92" i="1"/>
  <c r="M93" i="1"/>
  <c r="N93" i="1"/>
  <c r="M94" i="1"/>
  <c r="N94" i="1"/>
  <c r="M95" i="1"/>
  <c r="N95" i="1"/>
  <c r="M96" i="1"/>
  <c r="N96" i="1"/>
  <c r="M97" i="1"/>
  <c r="N97" i="1"/>
  <c r="M98" i="1"/>
  <c r="N98" i="1"/>
  <c r="M99" i="1"/>
  <c r="N99" i="1"/>
  <c r="M100" i="1"/>
  <c r="N100" i="1"/>
  <c r="M101" i="1"/>
  <c r="N101" i="1"/>
  <c r="M102" i="1"/>
  <c r="N102" i="1"/>
  <c r="M103" i="1"/>
  <c r="N103" i="1"/>
  <c r="M104" i="1"/>
  <c r="N104" i="1"/>
  <c r="M105" i="1"/>
  <c r="N105" i="1"/>
  <c r="M106" i="1"/>
  <c r="N106" i="1"/>
  <c r="M107" i="1"/>
  <c r="N107" i="1"/>
  <c r="M108" i="1"/>
  <c r="N108" i="1"/>
  <c r="M109" i="1"/>
  <c r="N109" i="1"/>
  <c r="M110" i="1"/>
  <c r="N110" i="1"/>
  <c r="M111" i="1"/>
  <c r="N111" i="1"/>
  <c r="M112" i="1"/>
  <c r="N112" i="1"/>
  <c r="M113" i="1"/>
  <c r="N113" i="1"/>
  <c r="M114" i="1"/>
  <c r="N114" i="1"/>
  <c r="M115" i="1"/>
  <c r="N115" i="1"/>
  <c r="M116" i="1"/>
  <c r="N116" i="1"/>
  <c r="M117" i="1"/>
  <c r="N117" i="1"/>
  <c r="M118" i="1"/>
  <c r="N118" i="1"/>
  <c r="M119" i="1"/>
  <c r="N119" i="1"/>
  <c r="M120" i="1"/>
  <c r="N120" i="1"/>
  <c r="M121" i="1"/>
  <c r="N121" i="1"/>
  <c r="M122" i="1"/>
  <c r="N122" i="1"/>
  <c r="M123" i="1"/>
  <c r="N123" i="1"/>
  <c r="M124" i="1"/>
  <c r="N124" i="1"/>
  <c r="M125" i="1"/>
  <c r="N125" i="1"/>
  <c r="M126" i="1"/>
  <c r="N126" i="1"/>
  <c r="M127" i="1"/>
  <c r="N127" i="1"/>
  <c r="M128" i="1"/>
  <c r="N128" i="1"/>
  <c r="M129" i="1"/>
  <c r="N129" i="1"/>
  <c r="M130" i="1"/>
  <c r="N130" i="1"/>
  <c r="M131" i="1"/>
  <c r="N131" i="1"/>
  <c r="M132" i="1"/>
  <c r="N132" i="1"/>
  <c r="M133" i="1"/>
  <c r="N133" i="1"/>
  <c r="M134" i="1"/>
  <c r="N134" i="1"/>
  <c r="M135" i="1"/>
  <c r="N135" i="1"/>
  <c r="M136" i="1"/>
  <c r="N136" i="1"/>
  <c r="M137" i="1"/>
  <c r="N137" i="1"/>
  <c r="M138" i="1"/>
  <c r="N138" i="1"/>
  <c r="M139" i="1"/>
  <c r="N139" i="1"/>
  <c r="M140" i="1"/>
  <c r="N140" i="1"/>
  <c r="M141" i="1"/>
  <c r="N141" i="1"/>
  <c r="M142" i="1"/>
  <c r="N142" i="1"/>
  <c r="M143" i="1"/>
  <c r="N143" i="1"/>
  <c r="M144" i="1"/>
  <c r="N144" i="1"/>
  <c r="M145" i="1"/>
  <c r="N145" i="1"/>
  <c r="M146" i="1"/>
  <c r="N146" i="1"/>
  <c r="M147" i="1"/>
  <c r="N147" i="1"/>
  <c r="M148" i="1"/>
  <c r="N148" i="1"/>
  <c r="M149" i="1"/>
  <c r="N149" i="1"/>
  <c r="M150" i="1"/>
  <c r="N150" i="1"/>
  <c r="M151" i="1"/>
  <c r="N151" i="1"/>
  <c r="M152" i="1"/>
  <c r="N152" i="1"/>
  <c r="M153" i="1"/>
  <c r="N153" i="1"/>
  <c r="M154" i="1"/>
  <c r="N154" i="1"/>
  <c r="M155" i="1"/>
  <c r="N155" i="1"/>
  <c r="M156" i="1"/>
  <c r="N156" i="1"/>
  <c r="M157" i="1"/>
  <c r="N157" i="1"/>
  <c r="M158" i="1"/>
  <c r="N158" i="1"/>
  <c r="M159" i="1"/>
  <c r="N159" i="1"/>
  <c r="M160" i="1"/>
  <c r="N160" i="1"/>
  <c r="M161" i="1"/>
  <c r="N161" i="1"/>
  <c r="M162" i="1"/>
  <c r="N162" i="1"/>
  <c r="M163" i="1"/>
  <c r="N163" i="1"/>
  <c r="M164" i="1"/>
  <c r="N164" i="1"/>
  <c r="M165" i="1"/>
  <c r="N165" i="1"/>
  <c r="M166" i="1"/>
  <c r="N166" i="1"/>
  <c r="M167" i="1"/>
  <c r="N167" i="1"/>
  <c r="M168" i="1"/>
  <c r="N168" i="1"/>
  <c r="M169" i="1"/>
  <c r="N169" i="1"/>
  <c r="M170" i="1"/>
  <c r="N170" i="1"/>
  <c r="M171" i="1"/>
  <c r="N171" i="1"/>
  <c r="M172" i="1"/>
  <c r="N172" i="1"/>
  <c r="M173" i="1"/>
  <c r="N173" i="1"/>
  <c r="M174" i="1"/>
  <c r="N174" i="1"/>
  <c r="M175" i="1"/>
  <c r="N175" i="1"/>
  <c r="M176" i="1"/>
  <c r="N176" i="1"/>
  <c r="M177" i="1"/>
  <c r="N177" i="1"/>
  <c r="M178" i="1"/>
  <c r="N178" i="1"/>
  <c r="M179" i="1"/>
  <c r="N179" i="1"/>
  <c r="M180" i="1"/>
  <c r="N180" i="1"/>
  <c r="M181" i="1"/>
  <c r="N181" i="1"/>
  <c r="M182" i="1"/>
  <c r="N182" i="1"/>
  <c r="M183" i="1"/>
  <c r="N183" i="1"/>
  <c r="M184" i="1"/>
  <c r="N184" i="1"/>
  <c r="M185" i="1"/>
  <c r="N185" i="1"/>
  <c r="M186" i="1"/>
  <c r="N186" i="1"/>
  <c r="M187" i="1"/>
  <c r="N187" i="1"/>
  <c r="M188" i="1"/>
  <c r="N188" i="1"/>
  <c r="M189" i="1"/>
  <c r="N189" i="1"/>
  <c r="M190" i="1"/>
  <c r="N190" i="1"/>
  <c r="M191" i="1"/>
  <c r="N191" i="1"/>
  <c r="M192" i="1"/>
  <c r="N192" i="1"/>
  <c r="M193" i="1"/>
  <c r="N193" i="1"/>
  <c r="M194" i="1"/>
  <c r="N194" i="1"/>
  <c r="M195" i="1"/>
  <c r="N195" i="1"/>
  <c r="M196" i="1"/>
  <c r="N196" i="1"/>
  <c r="M197" i="1"/>
  <c r="N197" i="1"/>
  <c r="M198" i="1"/>
  <c r="N198" i="1"/>
  <c r="M199" i="1"/>
  <c r="N199" i="1"/>
  <c r="M200" i="1"/>
  <c r="N200" i="1"/>
  <c r="M201" i="1"/>
  <c r="N201" i="1"/>
  <c r="M202" i="1"/>
  <c r="N202" i="1"/>
  <c r="M203" i="1"/>
  <c r="N203" i="1"/>
  <c r="M204" i="1"/>
  <c r="N204" i="1"/>
  <c r="M205" i="1"/>
  <c r="N205" i="1"/>
  <c r="M206" i="1"/>
  <c r="N206" i="1"/>
  <c r="M207" i="1"/>
  <c r="N207" i="1"/>
  <c r="M208" i="1"/>
  <c r="N208" i="1"/>
  <c r="M209" i="1"/>
  <c r="N209" i="1"/>
  <c r="M210" i="1"/>
  <c r="N210" i="1"/>
  <c r="M211" i="1"/>
  <c r="N211" i="1"/>
  <c r="M212" i="1"/>
  <c r="N212" i="1"/>
  <c r="M213" i="1"/>
  <c r="N213" i="1"/>
  <c r="M214" i="1"/>
  <c r="N214" i="1"/>
  <c r="M215" i="1"/>
  <c r="N215" i="1"/>
  <c r="M216" i="1"/>
  <c r="N216" i="1"/>
  <c r="M217" i="1"/>
  <c r="N217" i="1"/>
  <c r="M218" i="1"/>
  <c r="N218" i="1"/>
  <c r="M219" i="1"/>
  <c r="N219" i="1"/>
  <c r="M220" i="1"/>
  <c r="N220" i="1"/>
  <c r="M221" i="1"/>
  <c r="N221" i="1"/>
  <c r="M222" i="1"/>
  <c r="N222" i="1"/>
  <c r="M223" i="1"/>
  <c r="N223" i="1"/>
  <c r="M224" i="1"/>
  <c r="N224" i="1"/>
  <c r="M225" i="1"/>
  <c r="N225" i="1"/>
  <c r="M226" i="1"/>
  <c r="N226" i="1"/>
  <c r="M227" i="1"/>
  <c r="N227" i="1"/>
  <c r="M228" i="1"/>
  <c r="N228" i="1"/>
  <c r="M229" i="1"/>
  <c r="N229" i="1"/>
  <c r="M230" i="1"/>
  <c r="N230" i="1"/>
  <c r="M231" i="1"/>
  <c r="N231" i="1"/>
  <c r="M232" i="1"/>
  <c r="N232" i="1"/>
  <c r="M233" i="1"/>
  <c r="N233" i="1"/>
  <c r="M234" i="1"/>
  <c r="N234" i="1"/>
  <c r="M235" i="1"/>
  <c r="N235" i="1"/>
  <c r="M236" i="1"/>
  <c r="N236" i="1"/>
  <c r="M237" i="1"/>
  <c r="N237" i="1"/>
  <c r="M238" i="1"/>
  <c r="N238" i="1"/>
  <c r="M239" i="1"/>
  <c r="N239" i="1"/>
  <c r="M240" i="1"/>
  <c r="N240" i="1"/>
  <c r="M241" i="1"/>
  <c r="N241" i="1"/>
  <c r="M242" i="1"/>
  <c r="N242" i="1"/>
  <c r="M243" i="1"/>
  <c r="N243" i="1"/>
  <c r="M244" i="1"/>
  <c r="N244" i="1"/>
  <c r="M245" i="1"/>
  <c r="N245" i="1"/>
  <c r="M246" i="1"/>
  <c r="N246" i="1"/>
  <c r="M247" i="1"/>
  <c r="N247" i="1"/>
  <c r="M248" i="1"/>
  <c r="N248" i="1"/>
  <c r="M249" i="1"/>
  <c r="N249" i="1"/>
  <c r="M250" i="1"/>
  <c r="N250" i="1"/>
  <c r="M251" i="1"/>
  <c r="N251" i="1"/>
  <c r="M252" i="1"/>
  <c r="N252" i="1"/>
  <c r="M253" i="1"/>
  <c r="N253" i="1"/>
  <c r="M254" i="1"/>
  <c r="N254" i="1"/>
  <c r="M255" i="1"/>
  <c r="N255" i="1"/>
  <c r="M256" i="1"/>
  <c r="N256" i="1"/>
  <c r="M257" i="1"/>
  <c r="N257" i="1"/>
  <c r="M258" i="1"/>
  <c r="N258" i="1"/>
  <c r="M259" i="1"/>
  <c r="N259" i="1"/>
  <c r="M260" i="1"/>
  <c r="N260" i="1"/>
  <c r="M261" i="1"/>
  <c r="N261" i="1"/>
  <c r="M262" i="1"/>
  <c r="N262" i="1"/>
  <c r="M263" i="1"/>
  <c r="N263" i="1"/>
  <c r="M264" i="1"/>
  <c r="N264" i="1"/>
  <c r="M265" i="1"/>
  <c r="N265" i="1"/>
  <c r="M266" i="1"/>
  <c r="N266" i="1"/>
  <c r="M267" i="1"/>
  <c r="N267" i="1"/>
  <c r="M268" i="1"/>
  <c r="N268" i="1"/>
  <c r="M269" i="1"/>
  <c r="N269" i="1"/>
  <c r="M270" i="1"/>
  <c r="N270" i="1"/>
  <c r="M271" i="1"/>
  <c r="N271" i="1"/>
  <c r="M272" i="1"/>
  <c r="N272" i="1"/>
  <c r="M273" i="1"/>
  <c r="N273" i="1"/>
  <c r="M274" i="1"/>
  <c r="N274" i="1"/>
  <c r="M275" i="1"/>
  <c r="N275" i="1"/>
  <c r="M276" i="1"/>
  <c r="N276" i="1"/>
  <c r="M277" i="1"/>
  <c r="N277" i="1"/>
  <c r="M278" i="1"/>
  <c r="N278" i="1"/>
  <c r="M279" i="1"/>
  <c r="N279" i="1"/>
  <c r="M280" i="1"/>
  <c r="N280" i="1"/>
  <c r="M281" i="1"/>
  <c r="N281" i="1"/>
  <c r="M282" i="1"/>
  <c r="N282" i="1"/>
  <c r="M283" i="1"/>
  <c r="N283" i="1"/>
  <c r="M284" i="1"/>
  <c r="N284" i="1"/>
  <c r="M285" i="1"/>
  <c r="N285" i="1"/>
  <c r="M286" i="1"/>
  <c r="N286" i="1"/>
  <c r="M287" i="1"/>
  <c r="N287" i="1"/>
  <c r="M288" i="1"/>
  <c r="N288" i="1"/>
  <c r="M289" i="1"/>
  <c r="N289" i="1"/>
  <c r="M290" i="1"/>
  <c r="N290" i="1"/>
  <c r="M291" i="1"/>
  <c r="N291" i="1"/>
  <c r="M292" i="1"/>
  <c r="N292" i="1"/>
  <c r="M293" i="1"/>
  <c r="N293" i="1"/>
  <c r="M294" i="1"/>
  <c r="N294" i="1"/>
  <c r="M295" i="1"/>
  <c r="N295" i="1"/>
  <c r="M296" i="1"/>
  <c r="N296" i="1"/>
  <c r="M297" i="1"/>
  <c r="N297" i="1"/>
  <c r="M298" i="1"/>
  <c r="N298" i="1"/>
  <c r="M299" i="1"/>
  <c r="N299" i="1"/>
  <c r="M300" i="1"/>
  <c r="N300" i="1"/>
  <c r="M301" i="1"/>
  <c r="N301" i="1"/>
  <c r="M302" i="1"/>
  <c r="N302" i="1"/>
  <c r="M303" i="1"/>
  <c r="N303" i="1"/>
  <c r="M304" i="1"/>
  <c r="N304" i="1"/>
  <c r="M305" i="1"/>
  <c r="N305" i="1"/>
  <c r="M306" i="1"/>
  <c r="N306" i="1"/>
  <c r="M307" i="1"/>
  <c r="N307" i="1"/>
  <c r="M308" i="1"/>
  <c r="N308" i="1"/>
  <c r="M309" i="1"/>
  <c r="N309" i="1"/>
  <c r="M310" i="1"/>
  <c r="N310" i="1"/>
  <c r="M311" i="1"/>
  <c r="N311" i="1"/>
  <c r="M312" i="1"/>
  <c r="N312" i="1"/>
  <c r="M313" i="1"/>
  <c r="N313" i="1"/>
  <c r="M314" i="1"/>
  <c r="N314" i="1"/>
  <c r="M315" i="1"/>
  <c r="N315" i="1"/>
  <c r="M316" i="1"/>
  <c r="N316" i="1"/>
  <c r="M317" i="1"/>
  <c r="N317" i="1"/>
  <c r="M318" i="1"/>
  <c r="N318" i="1"/>
  <c r="M319" i="1"/>
  <c r="N319" i="1"/>
  <c r="M320" i="1"/>
  <c r="N320" i="1"/>
  <c r="M321" i="1"/>
  <c r="N321" i="1"/>
  <c r="M322" i="1"/>
  <c r="N322" i="1"/>
  <c r="M323" i="1"/>
  <c r="N323" i="1"/>
  <c r="M324" i="1"/>
  <c r="N324" i="1"/>
  <c r="M325" i="1"/>
  <c r="N325" i="1"/>
  <c r="M326" i="1"/>
  <c r="N326" i="1"/>
  <c r="M327" i="1"/>
  <c r="N327" i="1"/>
  <c r="M328" i="1"/>
  <c r="N328" i="1"/>
  <c r="M329" i="1"/>
  <c r="N329" i="1"/>
  <c r="M330" i="1"/>
  <c r="N330" i="1"/>
  <c r="M331" i="1"/>
  <c r="N331" i="1"/>
  <c r="M332" i="1"/>
  <c r="N332" i="1"/>
  <c r="M333" i="1"/>
  <c r="N333" i="1"/>
  <c r="M334" i="1"/>
  <c r="N334" i="1"/>
  <c r="M335" i="1"/>
  <c r="N335" i="1"/>
  <c r="M336" i="1"/>
  <c r="N336" i="1"/>
  <c r="M337" i="1"/>
  <c r="N337" i="1"/>
  <c r="M338" i="1"/>
  <c r="N338" i="1"/>
  <c r="M339" i="1"/>
  <c r="N339" i="1"/>
  <c r="M340" i="1"/>
  <c r="N340" i="1"/>
  <c r="M341" i="1"/>
  <c r="N341" i="1"/>
  <c r="M342" i="1"/>
  <c r="N342" i="1"/>
  <c r="M343" i="1"/>
  <c r="N343" i="1"/>
  <c r="M344" i="1"/>
  <c r="N344" i="1"/>
  <c r="M345" i="1"/>
  <c r="N345" i="1"/>
  <c r="M346" i="1"/>
  <c r="N346" i="1"/>
  <c r="M347" i="1"/>
  <c r="N347" i="1"/>
  <c r="M348" i="1"/>
  <c r="N348" i="1"/>
  <c r="M349" i="1"/>
  <c r="N349" i="1"/>
  <c r="M350" i="1"/>
  <c r="N350" i="1"/>
  <c r="M351" i="1"/>
  <c r="N351" i="1"/>
  <c r="M352" i="1"/>
  <c r="N352" i="1"/>
  <c r="M353" i="1"/>
  <c r="N353" i="1"/>
  <c r="M354" i="1"/>
  <c r="N354" i="1"/>
  <c r="M355" i="1"/>
  <c r="N355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M362" i="1"/>
  <c r="N362" i="1"/>
  <c r="M363" i="1"/>
  <c r="N363" i="1"/>
  <c r="M364" i="1"/>
  <c r="N364" i="1"/>
  <c r="M365" i="1"/>
  <c r="N365" i="1"/>
  <c r="M366" i="1"/>
  <c r="N366" i="1"/>
  <c r="M367" i="1"/>
  <c r="N367" i="1"/>
  <c r="M368" i="1"/>
  <c r="N368" i="1"/>
  <c r="M369" i="1"/>
  <c r="N369" i="1"/>
  <c r="M370" i="1"/>
  <c r="N370" i="1"/>
  <c r="M371" i="1"/>
  <c r="N371" i="1"/>
  <c r="M372" i="1"/>
  <c r="N372" i="1"/>
  <c r="M373" i="1"/>
  <c r="N373" i="1"/>
  <c r="M374" i="1"/>
  <c r="N374" i="1"/>
  <c r="M375" i="1"/>
  <c r="N375" i="1"/>
  <c r="M376" i="1"/>
  <c r="N376" i="1"/>
  <c r="M377" i="1"/>
  <c r="N377" i="1"/>
  <c r="M378" i="1"/>
  <c r="N378" i="1"/>
  <c r="M379" i="1"/>
  <c r="N379" i="1"/>
  <c r="M380" i="1"/>
  <c r="N380" i="1"/>
  <c r="M381" i="1"/>
  <c r="N381" i="1"/>
  <c r="M382" i="1"/>
  <c r="N382" i="1"/>
  <c r="M383" i="1"/>
  <c r="N383" i="1"/>
  <c r="M384" i="1"/>
  <c r="N384" i="1"/>
  <c r="M385" i="1"/>
  <c r="N385" i="1"/>
  <c r="M386" i="1"/>
  <c r="N386" i="1"/>
  <c r="M387" i="1"/>
  <c r="N387" i="1"/>
  <c r="M388" i="1"/>
  <c r="N388" i="1"/>
  <c r="M389" i="1"/>
  <c r="N389" i="1"/>
  <c r="M390" i="1"/>
  <c r="N390" i="1"/>
  <c r="M391" i="1"/>
  <c r="N391" i="1"/>
  <c r="M392" i="1"/>
  <c r="N392" i="1"/>
  <c r="M393" i="1"/>
  <c r="N393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M401" i="1"/>
  <c r="N401" i="1"/>
  <c r="M402" i="1"/>
  <c r="N402" i="1"/>
  <c r="M403" i="1"/>
  <c r="N403" i="1"/>
  <c r="M404" i="1"/>
  <c r="N404" i="1"/>
  <c r="M405" i="1"/>
  <c r="N405" i="1"/>
  <c r="M406" i="1"/>
  <c r="N406" i="1"/>
  <c r="M407" i="1"/>
  <c r="N407" i="1"/>
  <c r="M408" i="1"/>
  <c r="N408" i="1"/>
  <c r="M409" i="1"/>
  <c r="N409" i="1"/>
  <c r="M410" i="1"/>
  <c r="N410" i="1"/>
  <c r="M411" i="1"/>
  <c r="N411" i="1"/>
  <c r="M412" i="1"/>
  <c r="N412" i="1"/>
  <c r="M413" i="1"/>
  <c r="N413" i="1"/>
  <c r="M414" i="1"/>
  <c r="N414" i="1"/>
  <c r="M415" i="1"/>
  <c r="N415" i="1"/>
  <c r="M416" i="1"/>
  <c r="N416" i="1"/>
  <c r="M417" i="1"/>
  <c r="N417" i="1"/>
  <c r="M418" i="1"/>
  <c r="N418" i="1"/>
  <c r="M419" i="1"/>
  <c r="N419" i="1"/>
  <c r="M420" i="1"/>
  <c r="N420" i="1"/>
  <c r="M421" i="1"/>
  <c r="N421" i="1"/>
  <c r="M422" i="1"/>
  <c r="N422" i="1"/>
  <c r="M423" i="1"/>
  <c r="N423" i="1"/>
  <c r="M424" i="1"/>
  <c r="N424" i="1"/>
  <c r="M425" i="1"/>
  <c r="N425" i="1"/>
  <c r="M426" i="1"/>
  <c r="N426" i="1"/>
  <c r="M427" i="1"/>
  <c r="N427" i="1"/>
  <c r="M428" i="1"/>
  <c r="N428" i="1"/>
  <c r="M429" i="1"/>
  <c r="N429" i="1"/>
  <c r="M430" i="1"/>
  <c r="N430" i="1"/>
  <c r="M431" i="1"/>
  <c r="N431" i="1"/>
  <c r="M432" i="1"/>
  <c r="N432" i="1"/>
  <c r="M433" i="1"/>
  <c r="N433" i="1"/>
  <c r="M434" i="1"/>
  <c r="N434" i="1"/>
  <c r="M435" i="1"/>
  <c r="N435" i="1"/>
  <c r="M436" i="1"/>
  <c r="N436" i="1"/>
  <c r="M437" i="1"/>
  <c r="N437" i="1"/>
  <c r="M438" i="1"/>
  <c r="N438" i="1"/>
  <c r="M439" i="1"/>
  <c r="N439" i="1"/>
  <c r="M440" i="1"/>
  <c r="N440" i="1"/>
  <c r="M441" i="1"/>
  <c r="N441" i="1"/>
  <c r="M442" i="1"/>
  <c r="N442" i="1"/>
  <c r="M443" i="1"/>
  <c r="N443" i="1"/>
  <c r="M444" i="1"/>
  <c r="N444" i="1"/>
  <c r="M445" i="1"/>
  <c r="N445" i="1"/>
  <c r="M446" i="1"/>
  <c r="N446" i="1"/>
  <c r="M447" i="1"/>
  <c r="N447" i="1"/>
  <c r="M448" i="1"/>
  <c r="N448" i="1"/>
  <c r="M449" i="1"/>
  <c r="N449" i="1"/>
  <c r="M450" i="1"/>
  <c r="N450" i="1"/>
  <c r="M451" i="1"/>
  <c r="N451" i="1"/>
  <c r="M452" i="1"/>
  <c r="N452" i="1"/>
  <c r="M453" i="1"/>
  <c r="N453" i="1"/>
  <c r="M454" i="1"/>
  <c r="N454" i="1"/>
  <c r="M455" i="1"/>
  <c r="N455" i="1"/>
  <c r="M456" i="1"/>
  <c r="N456" i="1"/>
  <c r="M457" i="1"/>
  <c r="N457" i="1"/>
  <c r="M458" i="1"/>
  <c r="N458" i="1"/>
  <c r="M459" i="1"/>
  <c r="N459" i="1"/>
  <c r="M460" i="1"/>
  <c r="N460" i="1"/>
  <c r="M461" i="1"/>
  <c r="N461" i="1"/>
  <c r="M462" i="1"/>
  <c r="N462" i="1"/>
  <c r="M463" i="1"/>
  <c r="N463" i="1"/>
  <c r="M464" i="1"/>
  <c r="N464" i="1"/>
  <c r="M465" i="1"/>
  <c r="N465" i="1"/>
  <c r="M466" i="1"/>
  <c r="N466" i="1"/>
  <c r="M467" i="1"/>
  <c r="N467" i="1"/>
  <c r="M468" i="1"/>
  <c r="N468" i="1"/>
  <c r="M469" i="1"/>
  <c r="N469" i="1"/>
  <c r="M470" i="1"/>
  <c r="N470" i="1"/>
  <c r="M471" i="1"/>
  <c r="N471" i="1"/>
  <c r="M472" i="1"/>
  <c r="N472" i="1"/>
  <c r="M473" i="1"/>
  <c r="N473" i="1"/>
  <c r="M474" i="1"/>
  <c r="N474" i="1"/>
  <c r="M475" i="1"/>
  <c r="N475" i="1"/>
  <c r="M476" i="1"/>
  <c r="N476" i="1"/>
  <c r="M477" i="1"/>
  <c r="N477" i="1"/>
  <c r="M478" i="1"/>
  <c r="N478" i="1"/>
  <c r="M479" i="1"/>
  <c r="N479" i="1"/>
  <c r="M480" i="1"/>
  <c r="N480" i="1"/>
  <c r="M481" i="1"/>
  <c r="N481" i="1"/>
  <c r="M482" i="1"/>
  <c r="N482" i="1"/>
  <c r="M483" i="1"/>
  <c r="N483" i="1"/>
  <c r="M484" i="1"/>
  <c r="N484" i="1"/>
  <c r="M485" i="1"/>
  <c r="N485" i="1"/>
  <c r="M486" i="1"/>
  <c r="N486" i="1"/>
  <c r="M487" i="1"/>
  <c r="N487" i="1"/>
  <c r="M488" i="1"/>
  <c r="N488" i="1"/>
  <c r="M489" i="1"/>
  <c r="N489" i="1"/>
  <c r="M490" i="1"/>
  <c r="N490" i="1"/>
  <c r="M491" i="1"/>
  <c r="N491" i="1"/>
  <c r="M492" i="1"/>
  <c r="N492" i="1"/>
  <c r="M493" i="1"/>
  <c r="N493" i="1"/>
  <c r="M494" i="1"/>
  <c r="N494" i="1"/>
  <c r="M495" i="1"/>
  <c r="N495" i="1"/>
  <c r="M496" i="1"/>
  <c r="N496" i="1"/>
  <c r="M497" i="1"/>
  <c r="N497" i="1"/>
  <c r="M498" i="1"/>
  <c r="N498" i="1"/>
  <c r="M499" i="1"/>
  <c r="N499" i="1"/>
  <c r="M500" i="1"/>
  <c r="N500" i="1"/>
  <c r="M501" i="1"/>
  <c r="N501" i="1"/>
  <c r="M502" i="1"/>
  <c r="N502" i="1"/>
  <c r="M503" i="1"/>
  <c r="N503" i="1"/>
  <c r="M504" i="1"/>
  <c r="N504" i="1"/>
  <c r="M505" i="1"/>
  <c r="N505" i="1"/>
  <c r="M506" i="1"/>
  <c r="N506" i="1"/>
  <c r="M507" i="1"/>
  <c r="N507" i="1"/>
  <c r="M508" i="1"/>
  <c r="N508" i="1"/>
  <c r="M509" i="1"/>
  <c r="N509" i="1"/>
  <c r="M510" i="1"/>
  <c r="N510" i="1"/>
  <c r="M511" i="1"/>
  <c r="N511" i="1"/>
  <c r="M512" i="1"/>
  <c r="N512" i="1"/>
  <c r="M513" i="1"/>
  <c r="N513" i="1"/>
  <c r="M514" i="1"/>
  <c r="N514" i="1"/>
  <c r="M515" i="1"/>
  <c r="N515" i="1"/>
  <c r="M516" i="1"/>
  <c r="N516" i="1"/>
  <c r="M517" i="1"/>
  <c r="N517" i="1"/>
  <c r="M518" i="1"/>
  <c r="N518" i="1"/>
  <c r="M519" i="1"/>
  <c r="N519" i="1"/>
  <c r="M520" i="1"/>
  <c r="N520" i="1"/>
  <c r="M521" i="1"/>
  <c r="N521" i="1"/>
  <c r="M522" i="1"/>
  <c r="N522" i="1"/>
  <c r="M523" i="1"/>
  <c r="N523" i="1"/>
  <c r="M524" i="1"/>
  <c r="N524" i="1"/>
  <c r="M525" i="1"/>
  <c r="N525" i="1"/>
  <c r="M526" i="1"/>
  <c r="N526" i="1"/>
  <c r="M527" i="1"/>
  <c r="N527" i="1"/>
  <c r="M528" i="1"/>
  <c r="N528" i="1"/>
  <c r="M529" i="1"/>
  <c r="N529" i="1"/>
  <c r="M530" i="1"/>
  <c r="N530" i="1"/>
  <c r="M531" i="1"/>
  <c r="N531" i="1"/>
  <c r="M532" i="1"/>
  <c r="N532" i="1"/>
  <c r="M533" i="1"/>
  <c r="N533" i="1"/>
  <c r="M534" i="1"/>
  <c r="N534" i="1"/>
  <c r="M535" i="1"/>
  <c r="N535" i="1"/>
  <c r="M536" i="1"/>
  <c r="N536" i="1"/>
  <c r="M537" i="1"/>
  <c r="N537" i="1"/>
  <c r="M538" i="1"/>
  <c r="N538" i="1"/>
  <c r="M539" i="1"/>
  <c r="N539" i="1"/>
  <c r="M540" i="1"/>
  <c r="N540" i="1"/>
  <c r="M541" i="1"/>
  <c r="N541" i="1"/>
  <c r="M542" i="1"/>
  <c r="N542" i="1"/>
  <c r="M543" i="1"/>
  <c r="N543" i="1"/>
  <c r="M544" i="1"/>
  <c r="N544" i="1"/>
  <c r="M545" i="1"/>
  <c r="N545" i="1"/>
  <c r="M546" i="1"/>
  <c r="N546" i="1"/>
  <c r="M547" i="1"/>
  <c r="N547" i="1"/>
  <c r="M548" i="1"/>
  <c r="N548" i="1"/>
  <c r="M549" i="1"/>
  <c r="N549" i="1"/>
  <c r="M550" i="1"/>
  <c r="N550" i="1"/>
  <c r="M551" i="1"/>
  <c r="N551" i="1"/>
  <c r="M552" i="1"/>
  <c r="N552" i="1"/>
  <c r="M553" i="1"/>
  <c r="N553" i="1"/>
  <c r="M554" i="1"/>
  <c r="N554" i="1"/>
  <c r="M555" i="1"/>
  <c r="N555" i="1"/>
  <c r="M556" i="1"/>
  <c r="N556" i="1"/>
  <c r="M557" i="1"/>
  <c r="N557" i="1"/>
  <c r="M558" i="1"/>
  <c r="N558" i="1"/>
  <c r="M559" i="1"/>
  <c r="N559" i="1"/>
  <c r="M560" i="1"/>
  <c r="N560" i="1"/>
  <c r="M561" i="1"/>
  <c r="N561" i="1"/>
  <c r="M562" i="1"/>
  <c r="N562" i="1"/>
  <c r="M563" i="1"/>
  <c r="N563" i="1"/>
  <c r="M564" i="1"/>
  <c r="N564" i="1"/>
  <c r="M565" i="1"/>
  <c r="N565" i="1"/>
  <c r="M566" i="1"/>
  <c r="N566" i="1"/>
  <c r="M567" i="1"/>
  <c r="N567" i="1"/>
  <c r="M568" i="1"/>
  <c r="N568" i="1"/>
  <c r="M569" i="1"/>
  <c r="N569" i="1"/>
  <c r="M570" i="1"/>
  <c r="N570" i="1"/>
  <c r="M571" i="1"/>
  <c r="N571" i="1"/>
  <c r="M572" i="1"/>
  <c r="N572" i="1"/>
  <c r="M573" i="1"/>
  <c r="N573" i="1"/>
  <c r="M574" i="1"/>
  <c r="N574" i="1"/>
  <c r="M575" i="1"/>
  <c r="N575" i="1"/>
  <c r="M576" i="1"/>
  <c r="N576" i="1"/>
  <c r="M577" i="1"/>
  <c r="N577" i="1"/>
  <c r="M578" i="1"/>
  <c r="N578" i="1"/>
  <c r="M579" i="1"/>
  <c r="N579" i="1"/>
  <c r="M580" i="1"/>
  <c r="N580" i="1"/>
  <c r="M581" i="1"/>
  <c r="N581" i="1"/>
  <c r="M582" i="1"/>
  <c r="N582" i="1"/>
  <c r="M583" i="1"/>
  <c r="N583" i="1"/>
  <c r="M584" i="1"/>
  <c r="N584" i="1"/>
  <c r="M585" i="1"/>
  <c r="N585" i="1"/>
  <c r="M586" i="1"/>
  <c r="N586" i="1"/>
  <c r="M587" i="1"/>
  <c r="N587" i="1"/>
  <c r="M588" i="1"/>
  <c r="N588" i="1"/>
  <c r="M589" i="1"/>
  <c r="N589" i="1"/>
  <c r="M590" i="1"/>
  <c r="N590" i="1"/>
  <c r="M591" i="1"/>
  <c r="N591" i="1"/>
  <c r="M592" i="1"/>
  <c r="N592" i="1"/>
  <c r="M593" i="1"/>
  <c r="N593" i="1"/>
  <c r="M594" i="1"/>
  <c r="N594" i="1"/>
  <c r="M595" i="1"/>
  <c r="N595" i="1"/>
  <c r="M596" i="1"/>
  <c r="N596" i="1"/>
  <c r="M597" i="1"/>
  <c r="N597" i="1"/>
  <c r="M598" i="1"/>
  <c r="N598" i="1"/>
  <c r="M599" i="1"/>
  <c r="N599" i="1"/>
  <c r="M600" i="1"/>
  <c r="N600" i="1"/>
  <c r="M601" i="1"/>
  <c r="N601" i="1"/>
  <c r="M602" i="1"/>
  <c r="N602" i="1"/>
  <c r="M603" i="1"/>
  <c r="N603" i="1"/>
  <c r="M604" i="1"/>
  <c r="N604" i="1"/>
  <c r="M605" i="1"/>
  <c r="N605" i="1"/>
  <c r="M606" i="1"/>
  <c r="N606" i="1"/>
  <c r="M607" i="1"/>
  <c r="N607" i="1"/>
  <c r="M608" i="1"/>
  <c r="N608" i="1"/>
  <c r="M609" i="1"/>
  <c r="N609" i="1"/>
  <c r="M610" i="1"/>
  <c r="N610" i="1"/>
  <c r="M611" i="1"/>
  <c r="N611" i="1"/>
  <c r="M612" i="1"/>
  <c r="N612" i="1"/>
  <c r="M613" i="1"/>
  <c r="N613" i="1"/>
  <c r="M614" i="1"/>
  <c r="N614" i="1"/>
  <c r="M615" i="1"/>
  <c r="N615" i="1"/>
  <c r="M616" i="1"/>
  <c r="N616" i="1"/>
  <c r="M617" i="1"/>
  <c r="N617" i="1"/>
  <c r="M618" i="1"/>
  <c r="N618" i="1"/>
  <c r="M619" i="1"/>
  <c r="N619" i="1"/>
  <c r="M620" i="1"/>
  <c r="N620" i="1"/>
  <c r="M621" i="1"/>
  <c r="N621" i="1"/>
  <c r="M622" i="1"/>
  <c r="N622" i="1"/>
  <c r="M623" i="1"/>
  <c r="N623" i="1"/>
  <c r="M624" i="1"/>
  <c r="N624" i="1"/>
  <c r="M625" i="1"/>
  <c r="N625" i="1"/>
  <c r="M626" i="1"/>
  <c r="N626" i="1"/>
  <c r="M627" i="1"/>
  <c r="N627" i="1"/>
  <c r="M628" i="1"/>
  <c r="N628" i="1"/>
  <c r="M629" i="1"/>
  <c r="N629" i="1"/>
  <c r="M630" i="1"/>
  <c r="N630" i="1"/>
  <c r="M631" i="1"/>
  <c r="N631" i="1"/>
  <c r="M632" i="1"/>
  <c r="N632" i="1"/>
  <c r="M633" i="1"/>
  <c r="N633" i="1"/>
  <c r="M634" i="1"/>
  <c r="N634" i="1"/>
  <c r="M635" i="1"/>
  <c r="N635" i="1"/>
  <c r="M636" i="1"/>
  <c r="N636" i="1"/>
  <c r="M637" i="1"/>
  <c r="N637" i="1"/>
  <c r="M638" i="1"/>
  <c r="N638" i="1"/>
  <c r="M639" i="1"/>
  <c r="N639" i="1"/>
  <c r="M640" i="1"/>
  <c r="N640" i="1"/>
  <c r="M641" i="1"/>
  <c r="N641" i="1"/>
  <c r="M642" i="1"/>
  <c r="N642" i="1"/>
  <c r="M643" i="1"/>
  <c r="N643" i="1"/>
  <c r="M644" i="1"/>
  <c r="N644" i="1"/>
  <c r="M645" i="1"/>
  <c r="N645" i="1"/>
  <c r="M646" i="1"/>
  <c r="N646" i="1"/>
  <c r="M647" i="1"/>
  <c r="N647" i="1"/>
  <c r="M648" i="1"/>
  <c r="N648" i="1"/>
  <c r="M649" i="1"/>
  <c r="N649" i="1"/>
  <c r="M650" i="1"/>
  <c r="N650" i="1"/>
  <c r="M651" i="1"/>
  <c r="N651" i="1"/>
  <c r="M652" i="1"/>
  <c r="N652" i="1"/>
  <c r="M653" i="1"/>
  <c r="N653" i="1"/>
  <c r="M654" i="1"/>
  <c r="N654" i="1"/>
  <c r="M655" i="1"/>
  <c r="N655" i="1"/>
  <c r="M656" i="1"/>
  <c r="N656" i="1"/>
  <c r="M657" i="1"/>
  <c r="N657" i="1"/>
  <c r="M658" i="1"/>
  <c r="N658" i="1"/>
  <c r="M659" i="1"/>
  <c r="N659" i="1"/>
  <c r="M660" i="1"/>
  <c r="N660" i="1"/>
  <c r="M661" i="1"/>
  <c r="N661" i="1"/>
  <c r="M662" i="1"/>
  <c r="N662" i="1"/>
  <c r="M663" i="1"/>
  <c r="N663" i="1"/>
  <c r="M664" i="1"/>
  <c r="N664" i="1"/>
  <c r="M665" i="1"/>
  <c r="N665" i="1"/>
  <c r="M666" i="1"/>
  <c r="N666" i="1"/>
  <c r="M667" i="1"/>
  <c r="N667" i="1"/>
  <c r="M668" i="1"/>
  <c r="N668" i="1"/>
  <c r="M669" i="1"/>
  <c r="N669" i="1"/>
  <c r="M670" i="1"/>
  <c r="N670" i="1"/>
  <c r="M671" i="1"/>
  <c r="N671" i="1"/>
  <c r="M672" i="1"/>
  <c r="N672" i="1"/>
  <c r="M673" i="1"/>
  <c r="N673" i="1"/>
  <c r="M674" i="1"/>
  <c r="N674" i="1"/>
  <c r="M675" i="1"/>
  <c r="N675" i="1"/>
  <c r="M676" i="1"/>
  <c r="N676" i="1"/>
  <c r="M677" i="1"/>
  <c r="N677" i="1"/>
  <c r="M678" i="1"/>
  <c r="N678" i="1"/>
  <c r="M679" i="1"/>
  <c r="N679" i="1"/>
  <c r="M680" i="1"/>
  <c r="N680" i="1"/>
  <c r="M681" i="1"/>
  <c r="N681" i="1"/>
  <c r="M682" i="1"/>
  <c r="N682" i="1"/>
  <c r="M683" i="1"/>
  <c r="N683" i="1"/>
  <c r="M684" i="1"/>
  <c r="N684" i="1"/>
  <c r="M685" i="1"/>
  <c r="N685" i="1"/>
  <c r="M686" i="1"/>
  <c r="N686" i="1"/>
  <c r="M687" i="1"/>
  <c r="N687" i="1"/>
  <c r="M688" i="1"/>
  <c r="N688" i="1"/>
  <c r="M689" i="1"/>
  <c r="N689" i="1"/>
  <c r="M690" i="1"/>
  <c r="N690" i="1"/>
  <c r="M691" i="1"/>
  <c r="N691" i="1"/>
  <c r="M692" i="1"/>
  <c r="N692" i="1"/>
  <c r="M693" i="1"/>
  <c r="N693" i="1"/>
  <c r="M694" i="1"/>
  <c r="N694" i="1"/>
  <c r="M695" i="1"/>
  <c r="N695" i="1"/>
  <c r="M696" i="1"/>
  <c r="N696" i="1"/>
  <c r="M697" i="1"/>
  <c r="N697" i="1"/>
  <c r="M698" i="1"/>
  <c r="N698" i="1"/>
  <c r="M699" i="1"/>
  <c r="N699" i="1"/>
  <c r="M700" i="1"/>
  <c r="N700" i="1"/>
  <c r="M701" i="1"/>
  <c r="N701" i="1"/>
  <c r="M702" i="1"/>
  <c r="N702" i="1"/>
  <c r="M703" i="1"/>
  <c r="N703" i="1"/>
  <c r="M704" i="1"/>
  <c r="N704" i="1"/>
  <c r="M705" i="1"/>
  <c r="N705" i="1"/>
  <c r="M706" i="1"/>
  <c r="N706" i="1"/>
  <c r="M707" i="1"/>
  <c r="N707" i="1"/>
  <c r="M708" i="1"/>
  <c r="N708" i="1"/>
  <c r="M709" i="1"/>
  <c r="N709" i="1"/>
  <c r="M710" i="1"/>
  <c r="N710" i="1"/>
  <c r="M711" i="1"/>
  <c r="N711" i="1"/>
  <c r="M712" i="1"/>
  <c r="N712" i="1"/>
  <c r="M713" i="1"/>
  <c r="N713" i="1"/>
  <c r="M714" i="1"/>
  <c r="N714" i="1"/>
  <c r="M715" i="1"/>
  <c r="N715" i="1"/>
  <c r="M716" i="1"/>
  <c r="N716" i="1"/>
  <c r="M717" i="1"/>
  <c r="N717" i="1"/>
  <c r="M718" i="1"/>
  <c r="N718" i="1"/>
  <c r="M719" i="1"/>
  <c r="N719" i="1"/>
  <c r="M720" i="1"/>
  <c r="N720" i="1"/>
  <c r="M721" i="1"/>
  <c r="N721" i="1"/>
  <c r="M722" i="1"/>
  <c r="N722" i="1"/>
  <c r="M723" i="1"/>
  <c r="N723" i="1"/>
  <c r="M724" i="1"/>
  <c r="N724" i="1"/>
  <c r="M725" i="1"/>
  <c r="N725" i="1"/>
  <c r="M726" i="1"/>
  <c r="N726" i="1"/>
  <c r="M727" i="1"/>
  <c r="N727" i="1"/>
  <c r="M728" i="1"/>
  <c r="N728" i="1"/>
  <c r="M729" i="1"/>
  <c r="N729" i="1"/>
  <c r="M730" i="1"/>
  <c r="N730" i="1"/>
  <c r="M731" i="1"/>
  <c r="N731" i="1"/>
  <c r="M732" i="1"/>
  <c r="N732" i="1"/>
  <c r="M733" i="1"/>
  <c r="N733" i="1"/>
  <c r="M734" i="1"/>
  <c r="N734" i="1"/>
  <c r="M735" i="1"/>
  <c r="N735" i="1"/>
  <c r="M736" i="1"/>
  <c r="N736" i="1"/>
  <c r="M737" i="1"/>
  <c r="N737" i="1"/>
  <c r="M738" i="1"/>
  <c r="N738" i="1"/>
  <c r="M739" i="1"/>
  <c r="N739" i="1"/>
  <c r="M740" i="1"/>
  <c r="N740" i="1"/>
  <c r="M741" i="1"/>
  <c r="N741" i="1"/>
  <c r="M742" i="1"/>
  <c r="N742" i="1"/>
  <c r="M743" i="1"/>
  <c r="N743" i="1"/>
  <c r="M744" i="1"/>
  <c r="N744" i="1"/>
  <c r="M745" i="1"/>
  <c r="N745" i="1"/>
  <c r="M746" i="1"/>
  <c r="N746" i="1"/>
  <c r="M747" i="1"/>
  <c r="N747" i="1"/>
  <c r="M748" i="1"/>
  <c r="N748" i="1"/>
  <c r="M749" i="1"/>
  <c r="N749" i="1"/>
  <c r="M750" i="1"/>
  <c r="N750" i="1"/>
  <c r="M751" i="1"/>
  <c r="N751" i="1"/>
  <c r="M752" i="1"/>
  <c r="N752" i="1"/>
  <c r="M753" i="1"/>
  <c r="N753" i="1"/>
  <c r="M754" i="1"/>
  <c r="N754" i="1"/>
  <c r="M755" i="1"/>
  <c r="N755" i="1"/>
  <c r="M756" i="1"/>
  <c r="N756" i="1"/>
  <c r="M757" i="1"/>
  <c r="N757" i="1"/>
  <c r="M758" i="1"/>
  <c r="N758" i="1"/>
  <c r="M759" i="1"/>
  <c r="N759" i="1"/>
  <c r="M760" i="1"/>
  <c r="N760" i="1"/>
  <c r="M761" i="1"/>
  <c r="N761" i="1"/>
  <c r="M762" i="1"/>
  <c r="N762" i="1"/>
  <c r="M763" i="1"/>
  <c r="N763" i="1"/>
  <c r="M764" i="1"/>
  <c r="N764" i="1"/>
  <c r="M765" i="1"/>
  <c r="N765" i="1"/>
  <c r="M766" i="1"/>
  <c r="N766" i="1"/>
  <c r="M767" i="1"/>
  <c r="N767" i="1"/>
  <c r="M768" i="1"/>
  <c r="N768" i="1"/>
  <c r="M769" i="1"/>
  <c r="N769" i="1"/>
  <c r="M770" i="1"/>
  <c r="N770" i="1"/>
  <c r="M771" i="1"/>
  <c r="N771" i="1"/>
  <c r="M772" i="1"/>
  <c r="N772" i="1"/>
  <c r="M773" i="1"/>
  <c r="N773" i="1"/>
  <c r="M774" i="1"/>
  <c r="N774" i="1"/>
  <c r="M775" i="1"/>
  <c r="N775" i="1"/>
  <c r="M776" i="1"/>
  <c r="N776" i="1"/>
  <c r="M777" i="1"/>
  <c r="N777" i="1"/>
  <c r="M778" i="1"/>
  <c r="N778" i="1"/>
  <c r="M779" i="1"/>
  <c r="N779" i="1"/>
  <c r="M780" i="1"/>
  <c r="N780" i="1"/>
  <c r="M781" i="1"/>
  <c r="N781" i="1"/>
  <c r="M782" i="1"/>
  <c r="N782" i="1"/>
  <c r="M783" i="1"/>
  <c r="N783" i="1"/>
  <c r="M784" i="1"/>
  <c r="N784" i="1"/>
  <c r="M785" i="1"/>
  <c r="N785" i="1"/>
  <c r="M786" i="1"/>
  <c r="N786" i="1"/>
  <c r="M787" i="1"/>
  <c r="N787" i="1"/>
  <c r="M788" i="1"/>
  <c r="N788" i="1"/>
  <c r="M789" i="1"/>
  <c r="N789" i="1"/>
  <c r="M790" i="1"/>
  <c r="N790" i="1"/>
  <c r="M791" i="1"/>
  <c r="N791" i="1"/>
  <c r="M792" i="1"/>
  <c r="N792" i="1"/>
  <c r="M793" i="1"/>
  <c r="N793" i="1"/>
  <c r="M794" i="1"/>
  <c r="N794" i="1"/>
  <c r="M795" i="1"/>
  <c r="N795" i="1"/>
  <c r="M796" i="1"/>
  <c r="N796" i="1"/>
  <c r="M797" i="1"/>
  <c r="N797" i="1"/>
  <c r="M798" i="1"/>
  <c r="N798" i="1"/>
  <c r="M799" i="1"/>
  <c r="N799" i="1"/>
  <c r="M800" i="1"/>
  <c r="N800" i="1"/>
  <c r="M801" i="1"/>
  <c r="N801" i="1"/>
  <c r="M802" i="1"/>
  <c r="N802" i="1"/>
  <c r="M803" i="1"/>
  <c r="N803" i="1"/>
  <c r="M804" i="1"/>
  <c r="N804" i="1"/>
  <c r="M805" i="1"/>
  <c r="N805" i="1"/>
  <c r="M806" i="1"/>
  <c r="N806" i="1"/>
  <c r="M807" i="1"/>
  <c r="N807" i="1"/>
  <c r="M808" i="1"/>
  <c r="N808" i="1"/>
  <c r="M809" i="1"/>
  <c r="N809" i="1"/>
  <c r="M810" i="1"/>
  <c r="N810" i="1"/>
  <c r="M811" i="1"/>
  <c r="N811" i="1"/>
  <c r="M812" i="1"/>
  <c r="N812" i="1"/>
  <c r="M813" i="1"/>
  <c r="N813" i="1"/>
  <c r="M814" i="1"/>
  <c r="N814" i="1"/>
  <c r="M815" i="1"/>
  <c r="N815" i="1"/>
  <c r="M816" i="1"/>
  <c r="N816" i="1"/>
  <c r="M817" i="1"/>
  <c r="N817" i="1"/>
  <c r="M818" i="1"/>
  <c r="N818" i="1"/>
  <c r="M819" i="1"/>
  <c r="N819" i="1"/>
  <c r="M820" i="1"/>
  <c r="N820" i="1"/>
  <c r="M821" i="1"/>
  <c r="N821" i="1"/>
  <c r="M822" i="1"/>
  <c r="N822" i="1"/>
  <c r="M823" i="1"/>
  <c r="N823" i="1"/>
  <c r="M824" i="1"/>
  <c r="N824" i="1"/>
  <c r="M825" i="1"/>
  <c r="N825" i="1"/>
  <c r="M826" i="1"/>
  <c r="N826" i="1"/>
  <c r="M827" i="1"/>
  <c r="N827" i="1"/>
  <c r="M828" i="1"/>
  <c r="N828" i="1"/>
  <c r="M829" i="1"/>
  <c r="N829" i="1"/>
  <c r="M830" i="1"/>
  <c r="N830" i="1"/>
  <c r="M831" i="1"/>
  <c r="N831" i="1"/>
  <c r="M832" i="1"/>
  <c r="N832" i="1"/>
  <c r="M833" i="1"/>
  <c r="N833" i="1"/>
  <c r="M834" i="1"/>
  <c r="N834" i="1"/>
  <c r="M835" i="1"/>
  <c r="N835" i="1"/>
  <c r="M836" i="1"/>
  <c r="N836" i="1"/>
  <c r="M837" i="1"/>
  <c r="N837" i="1"/>
  <c r="M838" i="1"/>
  <c r="N838" i="1"/>
  <c r="M839" i="1"/>
  <c r="N839" i="1"/>
  <c r="M840" i="1"/>
  <c r="N840" i="1"/>
  <c r="M841" i="1"/>
  <c r="N841" i="1"/>
  <c r="M842" i="1"/>
  <c r="N842" i="1"/>
  <c r="M843" i="1"/>
  <c r="N843" i="1"/>
  <c r="M844" i="1"/>
  <c r="N844" i="1"/>
  <c r="M845" i="1"/>
  <c r="N845" i="1"/>
  <c r="M846" i="1"/>
  <c r="N846" i="1"/>
  <c r="M847" i="1"/>
  <c r="N847" i="1"/>
  <c r="M848" i="1"/>
  <c r="N848" i="1"/>
  <c r="M849" i="1"/>
  <c r="N849" i="1"/>
  <c r="M850" i="1"/>
  <c r="N850" i="1"/>
  <c r="M851" i="1"/>
  <c r="N851" i="1"/>
  <c r="M852" i="1"/>
  <c r="N852" i="1"/>
  <c r="M853" i="1"/>
  <c r="N853" i="1"/>
  <c r="M854" i="1"/>
  <c r="N854" i="1"/>
  <c r="M855" i="1"/>
  <c r="N855" i="1"/>
  <c r="M856" i="1"/>
  <c r="N856" i="1"/>
  <c r="M857" i="1"/>
  <c r="N857" i="1"/>
  <c r="M858" i="1"/>
  <c r="N858" i="1"/>
  <c r="M859" i="1"/>
  <c r="N859" i="1"/>
  <c r="M860" i="1"/>
  <c r="N860" i="1"/>
  <c r="M861" i="1"/>
  <c r="N861" i="1"/>
  <c r="M862" i="1"/>
  <c r="N862" i="1"/>
  <c r="M863" i="1"/>
  <c r="N863" i="1"/>
  <c r="M864" i="1"/>
  <c r="N864" i="1"/>
  <c r="M865" i="1"/>
  <c r="N865" i="1"/>
  <c r="M866" i="1"/>
  <c r="N866" i="1"/>
  <c r="M867" i="1"/>
  <c r="N867" i="1"/>
  <c r="M868" i="1"/>
  <c r="N868" i="1"/>
  <c r="M869" i="1"/>
  <c r="N869" i="1"/>
  <c r="M870" i="1"/>
  <c r="N870" i="1"/>
  <c r="M871" i="1"/>
  <c r="N871" i="1"/>
  <c r="M872" i="1"/>
  <c r="N872" i="1"/>
  <c r="M873" i="1"/>
  <c r="N873" i="1"/>
  <c r="M874" i="1"/>
  <c r="N874" i="1"/>
  <c r="M875" i="1"/>
  <c r="N875" i="1"/>
  <c r="M876" i="1"/>
  <c r="N876" i="1"/>
  <c r="M877" i="1"/>
  <c r="N877" i="1"/>
  <c r="M878" i="1"/>
  <c r="N878" i="1"/>
  <c r="M879" i="1"/>
  <c r="N879" i="1"/>
  <c r="M880" i="1"/>
  <c r="N880" i="1"/>
  <c r="M881" i="1"/>
  <c r="N881" i="1"/>
  <c r="M882" i="1"/>
  <c r="N882" i="1"/>
  <c r="M883" i="1"/>
  <c r="N883" i="1"/>
  <c r="M884" i="1"/>
  <c r="N884" i="1"/>
  <c r="M885" i="1"/>
  <c r="N885" i="1"/>
  <c r="M886" i="1"/>
  <c r="N886" i="1"/>
  <c r="M887" i="1"/>
  <c r="N887" i="1"/>
  <c r="M888" i="1"/>
  <c r="N888" i="1"/>
  <c r="M889" i="1"/>
  <c r="N889" i="1"/>
  <c r="M890" i="1"/>
  <c r="N890" i="1"/>
  <c r="M891" i="1"/>
  <c r="N891" i="1"/>
  <c r="M892" i="1"/>
  <c r="N892" i="1"/>
  <c r="M893" i="1"/>
  <c r="N893" i="1"/>
  <c r="M894" i="1"/>
  <c r="N894" i="1"/>
  <c r="M895" i="1"/>
  <c r="N895" i="1"/>
  <c r="M896" i="1"/>
  <c r="N896" i="1"/>
  <c r="M897" i="1"/>
  <c r="N897" i="1"/>
  <c r="M898" i="1"/>
  <c r="N898" i="1"/>
  <c r="M899" i="1"/>
  <c r="N899" i="1"/>
  <c r="M900" i="1"/>
  <c r="N900" i="1"/>
  <c r="M901" i="1"/>
  <c r="N901" i="1"/>
  <c r="M902" i="1"/>
  <c r="N902" i="1"/>
  <c r="M903" i="1"/>
  <c r="N903" i="1"/>
  <c r="M904" i="1"/>
  <c r="N904" i="1"/>
  <c r="M905" i="1"/>
  <c r="N905" i="1"/>
  <c r="M906" i="1"/>
  <c r="N906" i="1"/>
  <c r="M907" i="1"/>
  <c r="N907" i="1"/>
  <c r="M908" i="1"/>
  <c r="N908" i="1"/>
  <c r="M909" i="1"/>
  <c r="N909" i="1"/>
  <c r="M910" i="1"/>
  <c r="N910" i="1"/>
  <c r="M911" i="1"/>
  <c r="N911" i="1"/>
  <c r="M912" i="1"/>
  <c r="N912" i="1"/>
  <c r="M913" i="1"/>
  <c r="N913" i="1"/>
  <c r="M914" i="1"/>
  <c r="N914" i="1"/>
  <c r="M915" i="1"/>
  <c r="N915" i="1"/>
  <c r="M916" i="1"/>
  <c r="N916" i="1"/>
  <c r="M917" i="1"/>
  <c r="N917" i="1"/>
  <c r="M918" i="1"/>
  <c r="N918" i="1"/>
  <c r="M919" i="1"/>
  <c r="N919" i="1"/>
  <c r="M920" i="1"/>
  <c r="N920" i="1"/>
  <c r="M921" i="1"/>
  <c r="N921" i="1"/>
  <c r="M922" i="1"/>
  <c r="N922" i="1"/>
  <c r="M923" i="1"/>
  <c r="N923" i="1"/>
  <c r="M924" i="1"/>
  <c r="N924" i="1"/>
  <c r="M925" i="1"/>
  <c r="N925" i="1"/>
  <c r="M926" i="1"/>
  <c r="N926" i="1"/>
  <c r="M927" i="1"/>
  <c r="N927" i="1"/>
  <c r="M928" i="1"/>
  <c r="N928" i="1"/>
  <c r="M929" i="1"/>
  <c r="N929" i="1"/>
  <c r="M930" i="1"/>
  <c r="N930" i="1"/>
  <c r="M931" i="1"/>
  <c r="N931" i="1"/>
  <c r="M932" i="1"/>
  <c r="N932" i="1"/>
  <c r="M933" i="1"/>
  <c r="N933" i="1"/>
  <c r="M934" i="1"/>
  <c r="N934" i="1"/>
  <c r="M935" i="1"/>
  <c r="N935" i="1"/>
  <c r="M936" i="1"/>
  <c r="N936" i="1"/>
  <c r="M937" i="1"/>
  <c r="N937" i="1"/>
  <c r="M938" i="1"/>
  <c r="N938" i="1"/>
  <c r="M939" i="1"/>
  <c r="N939" i="1"/>
  <c r="M940" i="1"/>
  <c r="N940" i="1"/>
  <c r="M941" i="1"/>
  <c r="N941" i="1"/>
  <c r="M942" i="1"/>
  <c r="N942" i="1"/>
  <c r="M943" i="1"/>
  <c r="N943" i="1"/>
  <c r="M944" i="1"/>
  <c r="N944" i="1"/>
  <c r="M945" i="1"/>
  <c r="N945" i="1"/>
  <c r="M946" i="1"/>
  <c r="N946" i="1"/>
  <c r="M947" i="1"/>
  <c r="N947" i="1"/>
  <c r="M948" i="1"/>
  <c r="N948" i="1"/>
  <c r="M949" i="1"/>
  <c r="N949" i="1"/>
  <c r="M950" i="1"/>
  <c r="N950" i="1"/>
  <c r="M951" i="1"/>
  <c r="N951" i="1"/>
  <c r="M952" i="1"/>
  <c r="N952" i="1"/>
  <c r="M953" i="1"/>
  <c r="N953" i="1"/>
  <c r="M954" i="1"/>
  <c r="N954" i="1"/>
  <c r="M955" i="1"/>
  <c r="N955" i="1"/>
  <c r="M956" i="1"/>
  <c r="N956" i="1"/>
  <c r="M957" i="1"/>
  <c r="N957" i="1"/>
  <c r="M958" i="1"/>
  <c r="N958" i="1"/>
  <c r="M959" i="1"/>
  <c r="N959" i="1"/>
  <c r="M960" i="1"/>
  <c r="N960" i="1"/>
  <c r="M961" i="1"/>
  <c r="N961" i="1"/>
  <c r="M962" i="1"/>
  <c r="N962" i="1"/>
  <c r="M963" i="1"/>
  <c r="N963" i="1"/>
  <c r="M964" i="1"/>
  <c r="N964" i="1"/>
  <c r="M965" i="1"/>
  <c r="N965" i="1"/>
  <c r="M966" i="1"/>
  <c r="N966" i="1"/>
  <c r="M967" i="1"/>
  <c r="N967" i="1"/>
  <c r="M968" i="1"/>
  <c r="N968" i="1"/>
  <c r="M969" i="1"/>
  <c r="N969" i="1"/>
  <c r="M970" i="1"/>
  <c r="N970" i="1"/>
  <c r="M971" i="1"/>
  <c r="N971" i="1"/>
  <c r="M972" i="1"/>
  <c r="N972" i="1"/>
  <c r="M973" i="1"/>
  <c r="N973" i="1"/>
  <c r="M974" i="1"/>
  <c r="N974" i="1"/>
  <c r="M975" i="1"/>
  <c r="N975" i="1"/>
  <c r="M976" i="1"/>
  <c r="N976" i="1"/>
  <c r="M977" i="1"/>
  <c r="N977" i="1"/>
  <c r="M978" i="1"/>
  <c r="N978" i="1"/>
  <c r="M979" i="1"/>
  <c r="N979" i="1"/>
  <c r="M980" i="1"/>
  <c r="N980" i="1"/>
  <c r="M981" i="1"/>
  <c r="N981" i="1"/>
  <c r="M982" i="1"/>
  <c r="N982" i="1"/>
  <c r="M983" i="1"/>
  <c r="N983" i="1"/>
  <c r="M984" i="1"/>
  <c r="N984" i="1"/>
  <c r="M985" i="1"/>
  <c r="N985" i="1"/>
  <c r="M986" i="1"/>
  <c r="N986" i="1"/>
  <c r="M987" i="1"/>
  <c r="N987" i="1"/>
  <c r="M988" i="1"/>
  <c r="N988" i="1"/>
  <c r="M989" i="1"/>
  <c r="N989" i="1"/>
  <c r="M990" i="1"/>
  <c r="N990" i="1"/>
  <c r="M991" i="1"/>
  <c r="N991" i="1"/>
  <c r="M992" i="1"/>
  <c r="N992" i="1"/>
  <c r="M993" i="1"/>
  <c r="N993" i="1"/>
  <c r="M994" i="1"/>
  <c r="N994" i="1"/>
  <c r="M995" i="1"/>
  <c r="N995" i="1"/>
  <c r="M996" i="1"/>
  <c r="N996" i="1"/>
  <c r="M997" i="1"/>
  <c r="N997" i="1"/>
  <c r="M998" i="1"/>
  <c r="N998" i="1"/>
  <c r="M999" i="1"/>
  <c r="N999" i="1"/>
  <c r="M1000" i="1"/>
  <c r="N1000" i="1"/>
  <c r="M1001" i="1"/>
  <c r="N1001" i="1"/>
  <c r="M1002" i="1"/>
  <c r="N1002" i="1"/>
  <c r="M1003" i="1"/>
  <c r="N1003" i="1"/>
  <c r="M1004" i="1"/>
  <c r="N1004" i="1"/>
  <c r="M1005" i="1"/>
  <c r="N1005" i="1"/>
  <c r="M1006" i="1"/>
  <c r="N1006" i="1"/>
  <c r="M1007" i="1"/>
  <c r="N1007" i="1"/>
  <c r="M1008" i="1"/>
  <c r="N1008" i="1"/>
  <c r="M1009" i="1"/>
  <c r="N1009" i="1"/>
  <c r="M1010" i="1"/>
  <c r="N1010" i="1"/>
  <c r="M1011" i="1"/>
  <c r="N1011" i="1"/>
  <c r="M1012" i="1"/>
  <c r="N1012" i="1"/>
  <c r="M1013" i="1"/>
  <c r="N1013" i="1"/>
  <c r="M1014" i="1"/>
  <c r="N1014" i="1"/>
  <c r="M1015" i="1"/>
  <c r="N1015" i="1"/>
  <c r="M1016" i="1"/>
  <c r="N1016" i="1"/>
  <c r="M1017" i="1"/>
  <c r="N1017" i="1"/>
  <c r="M1018" i="1"/>
  <c r="N1018" i="1"/>
  <c r="M1019" i="1"/>
  <c r="N1019" i="1"/>
  <c r="M1020" i="1"/>
  <c r="N1020" i="1"/>
  <c r="M1021" i="1"/>
  <c r="N1021" i="1"/>
  <c r="M1022" i="1"/>
  <c r="N1022" i="1"/>
  <c r="M1023" i="1"/>
  <c r="N1023" i="1"/>
  <c r="M1024" i="1"/>
  <c r="N1024" i="1"/>
  <c r="M1025" i="1"/>
  <c r="N1025" i="1"/>
  <c r="M1026" i="1"/>
  <c r="N1026" i="1"/>
  <c r="M1027" i="1"/>
  <c r="N1027" i="1"/>
  <c r="M1028" i="1"/>
  <c r="N1028" i="1"/>
  <c r="M1029" i="1"/>
  <c r="N1029" i="1"/>
  <c r="M1030" i="1"/>
  <c r="N1030" i="1"/>
  <c r="M1031" i="1"/>
  <c r="N1031" i="1"/>
  <c r="M1032" i="1"/>
  <c r="N1032" i="1"/>
  <c r="M1033" i="1"/>
  <c r="N1033" i="1"/>
  <c r="M1034" i="1"/>
  <c r="N1034" i="1"/>
  <c r="M1035" i="1"/>
  <c r="N1035" i="1"/>
  <c r="M1036" i="1"/>
  <c r="N1036" i="1"/>
  <c r="M1037" i="1"/>
  <c r="N1037" i="1"/>
  <c r="M1038" i="1"/>
  <c r="N1038" i="1"/>
  <c r="M1039" i="1"/>
  <c r="N1039" i="1"/>
  <c r="M1040" i="1"/>
  <c r="N1040" i="1"/>
  <c r="M1041" i="1"/>
  <c r="N1041" i="1"/>
  <c r="M1042" i="1"/>
  <c r="N1042" i="1"/>
  <c r="M1043" i="1"/>
  <c r="N1043" i="1"/>
  <c r="M1044" i="1"/>
  <c r="N1044" i="1"/>
  <c r="M1045" i="1"/>
  <c r="N1045" i="1"/>
  <c r="M1046" i="1"/>
  <c r="N1046" i="1"/>
  <c r="M1047" i="1"/>
  <c r="N1047" i="1"/>
  <c r="M1048" i="1"/>
  <c r="N1048" i="1"/>
  <c r="M1049" i="1"/>
  <c r="N1049" i="1"/>
  <c r="M1050" i="1"/>
  <c r="N1050" i="1"/>
  <c r="M1051" i="1"/>
  <c r="N1051" i="1"/>
  <c r="M1052" i="1"/>
  <c r="N1052" i="1"/>
  <c r="M1053" i="1"/>
  <c r="N1053" i="1"/>
  <c r="M1054" i="1"/>
  <c r="N1054" i="1"/>
  <c r="M1055" i="1"/>
  <c r="N1055" i="1"/>
  <c r="M1056" i="1"/>
  <c r="N1056" i="1"/>
  <c r="M1057" i="1"/>
  <c r="N1057" i="1"/>
  <c r="M1058" i="1"/>
  <c r="N1058" i="1"/>
  <c r="M1059" i="1"/>
  <c r="N1059" i="1"/>
  <c r="M1060" i="1"/>
  <c r="N1060" i="1"/>
  <c r="M1061" i="1"/>
  <c r="N1061" i="1"/>
  <c r="M1062" i="1"/>
  <c r="N1062" i="1"/>
  <c r="M1063" i="1"/>
  <c r="N1063" i="1"/>
  <c r="M1064" i="1"/>
  <c r="N1064" i="1"/>
  <c r="M1065" i="1"/>
  <c r="N1065" i="1"/>
  <c r="M1066" i="1"/>
  <c r="N1066" i="1"/>
  <c r="M1067" i="1"/>
  <c r="N1067" i="1"/>
  <c r="M1068" i="1"/>
  <c r="N1068" i="1"/>
  <c r="M1069" i="1"/>
  <c r="N1069" i="1"/>
  <c r="M1070" i="1"/>
  <c r="N1070" i="1"/>
  <c r="M1071" i="1"/>
  <c r="N1071" i="1"/>
  <c r="M1072" i="1"/>
  <c r="N1072" i="1"/>
  <c r="M1073" i="1"/>
  <c r="N1073" i="1"/>
  <c r="M1074" i="1"/>
  <c r="N1074" i="1"/>
  <c r="M1075" i="1"/>
  <c r="N1075" i="1"/>
  <c r="M1076" i="1"/>
  <c r="N1076" i="1"/>
  <c r="M1077" i="1"/>
  <c r="N1077" i="1"/>
  <c r="M1078" i="1"/>
  <c r="N1078" i="1"/>
  <c r="M1079" i="1"/>
  <c r="N1079" i="1"/>
  <c r="M1080" i="1"/>
  <c r="N1080" i="1"/>
  <c r="M1081" i="1"/>
  <c r="N1081" i="1"/>
  <c r="M1082" i="1"/>
  <c r="N1082" i="1"/>
  <c r="M1083" i="1"/>
  <c r="N1083" i="1"/>
  <c r="M1084" i="1"/>
  <c r="N1084" i="1"/>
  <c r="M1085" i="1"/>
  <c r="N1085" i="1"/>
  <c r="M1086" i="1"/>
  <c r="N1086" i="1"/>
  <c r="M1087" i="1"/>
  <c r="N1087" i="1"/>
  <c r="M1088" i="1"/>
  <c r="N1088" i="1"/>
  <c r="M1089" i="1"/>
  <c r="N1089" i="1"/>
  <c r="M1090" i="1"/>
  <c r="N1090" i="1"/>
  <c r="M1091" i="1"/>
  <c r="N1091" i="1"/>
  <c r="M1092" i="1"/>
  <c r="N1092" i="1"/>
  <c r="M1093" i="1"/>
  <c r="N1093" i="1"/>
  <c r="M1094" i="1"/>
  <c r="N1094" i="1"/>
  <c r="M1095" i="1"/>
  <c r="N1095" i="1"/>
  <c r="M1096" i="1"/>
  <c r="N1096" i="1"/>
  <c r="M1097" i="1"/>
  <c r="N1097" i="1"/>
  <c r="M1098" i="1"/>
  <c r="N1098" i="1"/>
  <c r="M1099" i="1"/>
  <c r="N1099" i="1"/>
  <c r="M1100" i="1"/>
  <c r="N1100" i="1"/>
  <c r="M1101" i="1"/>
  <c r="N1101" i="1"/>
  <c r="M1102" i="1"/>
  <c r="N1102" i="1"/>
  <c r="M1103" i="1"/>
  <c r="N1103" i="1"/>
  <c r="M1104" i="1"/>
  <c r="N1104" i="1"/>
  <c r="M1105" i="1"/>
  <c r="N1105" i="1"/>
  <c r="M1106" i="1"/>
  <c r="N1106" i="1"/>
  <c r="M1107" i="1"/>
  <c r="N1107" i="1"/>
  <c r="M1108" i="1"/>
  <c r="N1108" i="1"/>
  <c r="M1109" i="1"/>
  <c r="N1109" i="1"/>
  <c r="M1110" i="1"/>
  <c r="N1110" i="1"/>
  <c r="M1111" i="1"/>
  <c r="N1111" i="1"/>
  <c r="M1112" i="1"/>
  <c r="N1112" i="1"/>
  <c r="M1113" i="1"/>
  <c r="N1113" i="1"/>
  <c r="M1114" i="1"/>
  <c r="N1114" i="1"/>
  <c r="M1115" i="1"/>
  <c r="N1115" i="1"/>
  <c r="M1116" i="1"/>
  <c r="N1116" i="1"/>
  <c r="M1117" i="1"/>
  <c r="N1117" i="1"/>
  <c r="M1118" i="1"/>
  <c r="N1118" i="1"/>
  <c r="M1119" i="1"/>
  <c r="N1119" i="1"/>
  <c r="M1120" i="1"/>
  <c r="N1120" i="1"/>
  <c r="M1121" i="1"/>
  <c r="N1121" i="1"/>
  <c r="M1122" i="1"/>
  <c r="N1122" i="1"/>
  <c r="M1123" i="1"/>
  <c r="N1123" i="1"/>
  <c r="M1124" i="1"/>
  <c r="N1124" i="1"/>
  <c r="M1125" i="1"/>
  <c r="N1125" i="1"/>
  <c r="M1126" i="1"/>
  <c r="N1126" i="1"/>
  <c r="M1127" i="1"/>
  <c r="N1127" i="1"/>
  <c r="M1128" i="1"/>
  <c r="N1128" i="1"/>
  <c r="M1129" i="1"/>
  <c r="N1129" i="1"/>
  <c r="M1130" i="1"/>
  <c r="N1130" i="1"/>
  <c r="M1131" i="1"/>
  <c r="N1131" i="1"/>
  <c r="M1132" i="1"/>
  <c r="N1132" i="1"/>
  <c r="M1133" i="1"/>
  <c r="N1133" i="1"/>
  <c r="M1134" i="1"/>
  <c r="N1134" i="1"/>
  <c r="M1135" i="1"/>
  <c r="N1135" i="1"/>
  <c r="M1136" i="1"/>
  <c r="N1136" i="1"/>
  <c r="M1137" i="1"/>
  <c r="N1137" i="1"/>
  <c r="M1138" i="1"/>
  <c r="N1138" i="1"/>
  <c r="M1139" i="1"/>
  <c r="N1139" i="1"/>
  <c r="M1140" i="1"/>
  <c r="N1140" i="1"/>
  <c r="M1141" i="1"/>
  <c r="N1141" i="1"/>
  <c r="M1142" i="1"/>
  <c r="N1142" i="1"/>
  <c r="M1143" i="1"/>
  <c r="N1143" i="1"/>
  <c r="M1144" i="1"/>
  <c r="N1144" i="1"/>
  <c r="M1145" i="1"/>
  <c r="N1145" i="1"/>
  <c r="M1146" i="1"/>
  <c r="N1146" i="1"/>
  <c r="M1147" i="1"/>
  <c r="N1147" i="1"/>
  <c r="M1148" i="1"/>
  <c r="N1148" i="1"/>
  <c r="M1149" i="1"/>
  <c r="N1149" i="1"/>
  <c r="M1150" i="1"/>
  <c r="N1150" i="1"/>
  <c r="M1151" i="1"/>
  <c r="N1151" i="1"/>
  <c r="M1152" i="1"/>
  <c r="N1152" i="1"/>
  <c r="M1153" i="1"/>
  <c r="N1153" i="1"/>
  <c r="M1154" i="1"/>
  <c r="N1154" i="1"/>
  <c r="M1155" i="1"/>
  <c r="N1155" i="1"/>
  <c r="M1156" i="1"/>
  <c r="N1156" i="1"/>
  <c r="M1157" i="1"/>
  <c r="N1157" i="1"/>
  <c r="M1158" i="1"/>
  <c r="N1158" i="1"/>
  <c r="M1159" i="1"/>
  <c r="N1159" i="1"/>
  <c r="M1160" i="1"/>
  <c r="N1160" i="1"/>
  <c r="M1161" i="1"/>
  <c r="N1161" i="1"/>
  <c r="M1162" i="1"/>
  <c r="N1162" i="1"/>
  <c r="M1163" i="1"/>
  <c r="N1163" i="1"/>
  <c r="M1164" i="1"/>
  <c r="N1164" i="1"/>
  <c r="M1165" i="1"/>
  <c r="N1165" i="1"/>
  <c r="M1166" i="1"/>
  <c r="N1166" i="1"/>
  <c r="M1167" i="1"/>
  <c r="N1167" i="1"/>
  <c r="M1168" i="1"/>
  <c r="N1168" i="1"/>
  <c r="M1169" i="1"/>
  <c r="N1169" i="1"/>
  <c r="M1170" i="1"/>
  <c r="N1170" i="1"/>
  <c r="M1171" i="1"/>
  <c r="N1171" i="1"/>
  <c r="M1172" i="1"/>
  <c r="N1172" i="1"/>
  <c r="M1173" i="1"/>
  <c r="N1173" i="1"/>
  <c r="M1174" i="1"/>
  <c r="N1174" i="1"/>
  <c r="M1175" i="1"/>
  <c r="N1175" i="1"/>
  <c r="M1176" i="1"/>
  <c r="N1176" i="1"/>
  <c r="M1177" i="1"/>
  <c r="N1177" i="1"/>
  <c r="M1178" i="1"/>
  <c r="N1178" i="1"/>
  <c r="M1179" i="1"/>
  <c r="N1179" i="1"/>
  <c r="M1180" i="1"/>
  <c r="N1180" i="1"/>
  <c r="M1181" i="1"/>
  <c r="N1181" i="1"/>
  <c r="M1182" i="1"/>
  <c r="N1182" i="1"/>
  <c r="M1183" i="1"/>
  <c r="N1183" i="1"/>
  <c r="M1184" i="1"/>
  <c r="N1184" i="1"/>
  <c r="M1185" i="1"/>
  <c r="N1185" i="1"/>
  <c r="M1186" i="1"/>
  <c r="N1186" i="1"/>
  <c r="M1187" i="1"/>
  <c r="N1187" i="1"/>
  <c r="M1188" i="1"/>
  <c r="N1188" i="1"/>
  <c r="M1189" i="1"/>
  <c r="N1189" i="1"/>
  <c r="M1190" i="1"/>
  <c r="N1190" i="1"/>
  <c r="M1191" i="1"/>
  <c r="N1191" i="1"/>
  <c r="M1192" i="1"/>
  <c r="N1192" i="1"/>
  <c r="M1193" i="1"/>
  <c r="N1193" i="1"/>
  <c r="M1194" i="1"/>
  <c r="N1194" i="1"/>
  <c r="M1195" i="1"/>
  <c r="N1195" i="1"/>
  <c r="M1196" i="1"/>
  <c r="N1196" i="1"/>
  <c r="M1197" i="1"/>
  <c r="N1197" i="1"/>
  <c r="M1198" i="1"/>
  <c r="N1198" i="1"/>
  <c r="M1199" i="1"/>
  <c r="N1199" i="1"/>
  <c r="M1200" i="1"/>
  <c r="N1200" i="1"/>
  <c r="M1201" i="1"/>
  <c r="N1201" i="1"/>
  <c r="M1202" i="1"/>
  <c r="N1202" i="1"/>
  <c r="M1203" i="1"/>
  <c r="N1203" i="1"/>
  <c r="M1204" i="1"/>
  <c r="N1204" i="1"/>
  <c r="M1205" i="1"/>
  <c r="N1205" i="1"/>
  <c r="M1206" i="1"/>
  <c r="N1206" i="1"/>
  <c r="M1207" i="1"/>
  <c r="N1207" i="1"/>
  <c r="M1208" i="1"/>
  <c r="N1208" i="1"/>
  <c r="M1209" i="1"/>
  <c r="N1209" i="1"/>
  <c r="M1210" i="1"/>
  <c r="N1210" i="1"/>
  <c r="M1211" i="1"/>
  <c r="N1211" i="1"/>
  <c r="M1212" i="1"/>
  <c r="N1212" i="1"/>
  <c r="M1213" i="1"/>
  <c r="N1213" i="1"/>
  <c r="M1214" i="1"/>
  <c r="N1214" i="1"/>
  <c r="M1215" i="1"/>
  <c r="N1215" i="1"/>
  <c r="M1216" i="1"/>
  <c r="N1216" i="1"/>
  <c r="M1217" i="1"/>
  <c r="N1217" i="1"/>
  <c r="M1218" i="1"/>
  <c r="N1218" i="1"/>
  <c r="M1219" i="1"/>
  <c r="N1219" i="1"/>
  <c r="M1220" i="1"/>
  <c r="N1220" i="1"/>
  <c r="M1221" i="1"/>
  <c r="N1221" i="1"/>
  <c r="M1222" i="1"/>
  <c r="N1222" i="1"/>
  <c r="M1223" i="1"/>
  <c r="N1223" i="1"/>
  <c r="M1224" i="1"/>
  <c r="N1224" i="1"/>
  <c r="M1225" i="1"/>
  <c r="N1225" i="1"/>
  <c r="M1226" i="1"/>
  <c r="N1226" i="1"/>
  <c r="M1227" i="1"/>
  <c r="N1227" i="1"/>
  <c r="M1228" i="1"/>
  <c r="N1228" i="1"/>
  <c r="M1229" i="1"/>
  <c r="N1229" i="1"/>
  <c r="M1230" i="1"/>
  <c r="N1230" i="1"/>
  <c r="M1231" i="1"/>
  <c r="N1231" i="1"/>
  <c r="M1232" i="1"/>
  <c r="N1232" i="1"/>
  <c r="M1233" i="1"/>
  <c r="N1233" i="1"/>
  <c r="M1234" i="1"/>
  <c r="N1234" i="1"/>
  <c r="M1235" i="1"/>
  <c r="N1235" i="1"/>
  <c r="M1236" i="1"/>
  <c r="N1236" i="1"/>
  <c r="M1237" i="1"/>
  <c r="N1237" i="1"/>
  <c r="M1238" i="1"/>
  <c r="N1238" i="1"/>
  <c r="M1239" i="1"/>
  <c r="N1239" i="1"/>
  <c r="M1240" i="1"/>
  <c r="N1240" i="1"/>
  <c r="M1241" i="1"/>
  <c r="N1241" i="1"/>
  <c r="M1242" i="1"/>
  <c r="N1242" i="1"/>
  <c r="M1243" i="1"/>
  <c r="N1243" i="1"/>
  <c r="M1244" i="1"/>
  <c r="N1244" i="1"/>
  <c r="M1245" i="1"/>
  <c r="N1245" i="1"/>
  <c r="M1246" i="1"/>
  <c r="N1246" i="1"/>
  <c r="M1247" i="1"/>
  <c r="N1247" i="1"/>
  <c r="M1248" i="1"/>
  <c r="N1248" i="1"/>
  <c r="M1249" i="1"/>
  <c r="N1249" i="1"/>
  <c r="M1250" i="1"/>
  <c r="N1250" i="1"/>
  <c r="M1251" i="1"/>
  <c r="N1251" i="1"/>
  <c r="M1252" i="1"/>
  <c r="N1252" i="1"/>
  <c r="M1253" i="1"/>
  <c r="N1253" i="1"/>
  <c r="M1254" i="1"/>
  <c r="N1254" i="1"/>
  <c r="M1255" i="1"/>
  <c r="N1255" i="1"/>
  <c r="M1256" i="1"/>
  <c r="N1256" i="1"/>
  <c r="M1257" i="1"/>
  <c r="N1257" i="1"/>
  <c r="M1258" i="1"/>
  <c r="N1258" i="1"/>
  <c r="M1259" i="1"/>
  <c r="N1259" i="1"/>
  <c r="M1260" i="1"/>
  <c r="N1260" i="1"/>
  <c r="M1261" i="1"/>
  <c r="N1261" i="1"/>
  <c r="M1262" i="1"/>
  <c r="N1262" i="1"/>
  <c r="M1263" i="1"/>
  <c r="N1263" i="1"/>
  <c r="M1264" i="1"/>
  <c r="N1264" i="1"/>
  <c r="M1265" i="1"/>
  <c r="N1265" i="1"/>
  <c r="M1266" i="1"/>
  <c r="N1266" i="1"/>
  <c r="M1267" i="1"/>
  <c r="N1267" i="1"/>
  <c r="M1268" i="1"/>
  <c r="N1268" i="1"/>
  <c r="M1269" i="1"/>
  <c r="N1269" i="1"/>
  <c r="M1270" i="1"/>
  <c r="N1270" i="1"/>
  <c r="M1271" i="1"/>
  <c r="N1271" i="1"/>
  <c r="M1272" i="1"/>
  <c r="N1272" i="1"/>
  <c r="M1273" i="1"/>
  <c r="N1273" i="1"/>
  <c r="M1274" i="1"/>
  <c r="N1274" i="1"/>
  <c r="M1275" i="1"/>
  <c r="N1275" i="1"/>
  <c r="M1276" i="1"/>
  <c r="N1276" i="1"/>
  <c r="M1277" i="1"/>
  <c r="N1277" i="1"/>
  <c r="M1278" i="1"/>
  <c r="N1278" i="1"/>
  <c r="M1279" i="1"/>
  <c r="N1279" i="1"/>
  <c r="M1280" i="1"/>
  <c r="N1280" i="1"/>
  <c r="M1281" i="1"/>
  <c r="N1281" i="1"/>
  <c r="M1282" i="1"/>
  <c r="N1282" i="1"/>
  <c r="M1283" i="1"/>
  <c r="N1283" i="1"/>
  <c r="M1284" i="1"/>
  <c r="N1284" i="1"/>
  <c r="M1285" i="1"/>
  <c r="N1285" i="1"/>
  <c r="M1286" i="1"/>
  <c r="N1286" i="1"/>
  <c r="M1287" i="1"/>
  <c r="N1287" i="1"/>
  <c r="M1288" i="1"/>
  <c r="N1288" i="1"/>
  <c r="M1289" i="1"/>
  <c r="N1289" i="1"/>
  <c r="M1290" i="1"/>
  <c r="N1290" i="1"/>
  <c r="M1291" i="1"/>
  <c r="N1291" i="1"/>
  <c r="M1292" i="1"/>
  <c r="N1292" i="1"/>
  <c r="M1293" i="1"/>
  <c r="N1293" i="1"/>
  <c r="M1294" i="1"/>
  <c r="N1294" i="1"/>
  <c r="M1295" i="1"/>
  <c r="N1295" i="1"/>
  <c r="M1296" i="1"/>
  <c r="N1296" i="1"/>
  <c r="M1297" i="1"/>
  <c r="N1297" i="1"/>
  <c r="M1298" i="1"/>
  <c r="N1298" i="1"/>
  <c r="M1299" i="1"/>
  <c r="N1299" i="1"/>
  <c r="M1300" i="1"/>
  <c r="N1300" i="1"/>
  <c r="M1301" i="1"/>
  <c r="N1301" i="1"/>
  <c r="M1302" i="1"/>
  <c r="N1302" i="1"/>
  <c r="M1303" i="1"/>
  <c r="N1303" i="1"/>
  <c r="M1304" i="1"/>
  <c r="N1304" i="1"/>
  <c r="M1305" i="1"/>
  <c r="N1305" i="1"/>
  <c r="M1306" i="1"/>
  <c r="N1306" i="1"/>
  <c r="M1307" i="1"/>
  <c r="N1307" i="1"/>
  <c r="M1308" i="1"/>
  <c r="N1308" i="1"/>
  <c r="M1309" i="1"/>
  <c r="N1309" i="1"/>
  <c r="M1310" i="1"/>
  <c r="N1310" i="1"/>
  <c r="M1311" i="1"/>
  <c r="N1311" i="1"/>
  <c r="M1312" i="1"/>
  <c r="N1312" i="1"/>
  <c r="M1313" i="1"/>
  <c r="N1313" i="1"/>
  <c r="M1314" i="1"/>
  <c r="N1314" i="1"/>
  <c r="M1315" i="1"/>
  <c r="N1315" i="1"/>
  <c r="M1316" i="1"/>
  <c r="N1316" i="1"/>
  <c r="M1317" i="1"/>
  <c r="N1317" i="1"/>
  <c r="M1318" i="1"/>
  <c r="N1318" i="1"/>
  <c r="M1319" i="1"/>
  <c r="N1319" i="1"/>
  <c r="M1320" i="1"/>
  <c r="N1320" i="1"/>
  <c r="M1321" i="1"/>
  <c r="N1321" i="1"/>
  <c r="M1322" i="1"/>
  <c r="N1322" i="1"/>
  <c r="M1323" i="1"/>
  <c r="N1323" i="1"/>
  <c r="M1324" i="1"/>
  <c r="N1324" i="1"/>
  <c r="M1325" i="1"/>
  <c r="N1325" i="1"/>
  <c r="M1326" i="1"/>
  <c r="N1326" i="1"/>
  <c r="M1327" i="1"/>
  <c r="N1327" i="1"/>
  <c r="M1328" i="1"/>
  <c r="N1328" i="1"/>
  <c r="M1329" i="1"/>
  <c r="N1329" i="1"/>
  <c r="M1330" i="1"/>
  <c r="N1330" i="1"/>
  <c r="M1331" i="1"/>
  <c r="N1331" i="1"/>
  <c r="M1332" i="1"/>
  <c r="N1332" i="1"/>
  <c r="M1333" i="1"/>
  <c r="N1333" i="1"/>
  <c r="M1334" i="1"/>
  <c r="N1334" i="1"/>
  <c r="M1335" i="1"/>
  <c r="N1335" i="1"/>
  <c r="M1336" i="1"/>
  <c r="N1336" i="1"/>
  <c r="M1337" i="1"/>
  <c r="N1337" i="1"/>
  <c r="M1338" i="1"/>
  <c r="N1338" i="1"/>
  <c r="M1339" i="1"/>
  <c r="N1339" i="1"/>
  <c r="M1340" i="1"/>
  <c r="N1340" i="1"/>
  <c r="M1341" i="1"/>
  <c r="N1341" i="1"/>
  <c r="M1342" i="1"/>
  <c r="N1342" i="1"/>
  <c r="M1343" i="1"/>
  <c r="N1343" i="1"/>
  <c r="M1344" i="1"/>
  <c r="N1344" i="1"/>
  <c r="M1345" i="1"/>
  <c r="N1345" i="1"/>
  <c r="M1346" i="1"/>
  <c r="N1346" i="1"/>
  <c r="M1347" i="1"/>
  <c r="N1347" i="1"/>
  <c r="M1348" i="1"/>
  <c r="N1348" i="1"/>
  <c r="M1349" i="1"/>
  <c r="N1349" i="1"/>
  <c r="M1350" i="1"/>
  <c r="N1350" i="1"/>
  <c r="M1351" i="1"/>
  <c r="N1351" i="1"/>
  <c r="M1352" i="1"/>
  <c r="N1352" i="1"/>
  <c r="M1353" i="1"/>
  <c r="N1353" i="1"/>
  <c r="M1354" i="1"/>
  <c r="N1354" i="1"/>
  <c r="M1355" i="1"/>
  <c r="N1355" i="1"/>
  <c r="M1356" i="1"/>
  <c r="N1356" i="1"/>
  <c r="M1357" i="1"/>
  <c r="N1357" i="1"/>
  <c r="M1358" i="1"/>
  <c r="N1358" i="1"/>
  <c r="M1359" i="1"/>
  <c r="N1359" i="1"/>
  <c r="M1360" i="1"/>
  <c r="N1360" i="1"/>
  <c r="M1361" i="1"/>
  <c r="N1361" i="1"/>
  <c r="M1362" i="1"/>
  <c r="N1362" i="1"/>
  <c r="M1363" i="1"/>
  <c r="N1363" i="1"/>
  <c r="M1364" i="1"/>
  <c r="N1364" i="1"/>
  <c r="M1365" i="1"/>
  <c r="N1365" i="1"/>
  <c r="M1366" i="1"/>
  <c r="N1366" i="1"/>
  <c r="M1367" i="1"/>
  <c r="N1367" i="1"/>
  <c r="M1368" i="1"/>
  <c r="N1368" i="1"/>
  <c r="M1369" i="1"/>
  <c r="N1369" i="1"/>
  <c r="M1370" i="1"/>
  <c r="N1370" i="1"/>
  <c r="M1371" i="1"/>
  <c r="N1371" i="1"/>
  <c r="M1372" i="1"/>
  <c r="N1372" i="1"/>
  <c r="M1373" i="1"/>
  <c r="N1373" i="1"/>
  <c r="M1374" i="1"/>
  <c r="N1374" i="1"/>
  <c r="M1375" i="1"/>
  <c r="N1375" i="1"/>
  <c r="M1376" i="1"/>
  <c r="N1376" i="1"/>
  <c r="M1377" i="1"/>
  <c r="N1377" i="1"/>
  <c r="M1378" i="1"/>
  <c r="N1378" i="1"/>
  <c r="M1379" i="1"/>
  <c r="N1379" i="1"/>
  <c r="M1380" i="1"/>
  <c r="N1380" i="1"/>
  <c r="M1381" i="1"/>
  <c r="N1381" i="1"/>
  <c r="M1382" i="1"/>
  <c r="N1382" i="1"/>
  <c r="M1383" i="1"/>
  <c r="N1383" i="1"/>
  <c r="M1384" i="1"/>
  <c r="N1384" i="1"/>
  <c r="M1385" i="1"/>
  <c r="N1385" i="1"/>
  <c r="M1386" i="1"/>
  <c r="N1386" i="1"/>
  <c r="M1387" i="1"/>
  <c r="N1387" i="1"/>
  <c r="M1388" i="1"/>
  <c r="N1388" i="1"/>
  <c r="M1389" i="1"/>
  <c r="N1389" i="1"/>
  <c r="M1390" i="1"/>
  <c r="N1390" i="1"/>
  <c r="M1391" i="1"/>
  <c r="N1391" i="1"/>
  <c r="M1392" i="1"/>
  <c r="N1392" i="1"/>
  <c r="M1393" i="1"/>
  <c r="N1393" i="1"/>
  <c r="M1394" i="1"/>
  <c r="N1394" i="1"/>
  <c r="M1395" i="1"/>
  <c r="N1395" i="1"/>
  <c r="M1396" i="1"/>
  <c r="N1396" i="1"/>
  <c r="M1397" i="1"/>
  <c r="N1397" i="1"/>
  <c r="M1398" i="1"/>
  <c r="N1398" i="1"/>
  <c r="M1399" i="1"/>
  <c r="N1399" i="1"/>
  <c r="M1400" i="1"/>
  <c r="N1400" i="1"/>
  <c r="M1401" i="1"/>
  <c r="N1401" i="1"/>
  <c r="M1402" i="1"/>
  <c r="N1402" i="1"/>
  <c r="M1403" i="1"/>
  <c r="N1403" i="1"/>
  <c r="M1404" i="1"/>
  <c r="N1404" i="1"/>
  <c r="M1405" i="1"/>
  <c r="N1405" i="1"/>
  <c r="M1406" i="1"/>
  <c r="N1406" i="1"/>
  <c r="M1407" i="1"/>
  <c r="N1407" i="1"/>
  <c r="M1408" i="1"/>
  <c r="N1408" i="1"/>
  <c r="M1409" i="1"/>
  <c r="N1409" i="1"/>
  <c r="M1410" i="1"/>
  <c r="N1410" i="1"/>
  <c r="M1411" i="1"/>
  <c r="N1411" i="1"/>
  <c r="M1412" i="1"/>
  <c r="N1412" i="1"/>
  <c r="M1413" i="1"/>
  <c r="N1413" i="1"/>
  <c r="M1414" i="1"/>
  <c r="N1414" i="1"/>
  <c r="M1415" i="1"/>
  <c r="N1415" i="1"/>
  <c r="M1416" i="1"/>
  <c r="N1416" i="1"/>
  <c r="M1417" i="1"/>
  <c r="N1417" i="1"/>
  <c r="M1418" i="1"/>
  <c r="N1418" i="1"/>
  <c r="M1419" i="1"/>
  <c r="N1419" i="1"/>
  <c r="M1420" i="1"/>
  <c r="N1420" i="1"/>
  <c r="M1421" i="1"/>
  <c r="N1421" i="1"/>
  <c r="M1422" i="1"/>
  <c r="N1422" i="1"/>
  <c r="M1423" i="1"/>
  <c r="N1423" i="1"/>
  <c r="M1424" i="1"/>
  <c r="N1424" i="1"/>
  <c r="M1425" i="1"/>
  <c r="N1425" i="1"/>
  <c r="M1426" i="1"/>
  <c r="N1426" i="1"/>
  <c r="M1427" i="1"/>
  <c r="N1427" i="1"/>
  <c r="M1428" i="1"/>
  <c r="N1428" i="1"/>
  <c r="M1429" i="1"/>
  <c r="N1429" i="1"/>
  <c r="M1430" i="1"/>
  <c r="N1430" i="1"/>
  <c r="M1431" i="1"/>
  <c r="N1431" i="1"/>
  <c r="M1432" i="1"/>
  <c r="N1432" i="1"/>
  <c r="M1433" i="1"/>
  <c r="N1433" i="1"/>
  <c r="M1434" i="1"/>
  <c r="N1434" i="1"/>
  <c r="M1435" i="1"/>
  <c r="N1435" i="1"/>
  <c r="M1436" i="1"/>
  <c r="N1436" i="1"/>
  <c r="M1437" i="1"/>
  <c r="N1437" i="1"/>
  <c r="M1438" i="1"/>
  <c r="N1438" i="1"/>
  <c r="M1439" i="1"/>
  <c r="N1439" i="1"/>
  <c r="M1440" i="1"/>
  <c r="N1440" i="1"/>
  <c r="M1441" i="1"/>
  <c r="N1441" i="1"/>
  <c r="M1442" i="1"/>
  <c r="N1442" i="1"/>
  <c r="M1443" i="1"/>
  <c r="N1443" i="1"/>
  <c r="M1444" i="1"/>
  <c r="N1444" i="1"/>
  <c r="M1445" i="1"/>
  <c r="N1445" i="1"/>
  <c r="M1446" i="1"/>
  <c r="N1446" i="1"/>
  <c r="M1447" i="1"/>
  <c r="N1447" i="1"/>
  <c r="M1448" i="1"/>
  <c r="N1448" i="1"/>
  <c r="M1449" i="1"/>
  <c r="N1449" i="1"/>
  <c r="M1450" i="1"/>
  <c r="N1450" i="1"/>
  <c r="M1451" i="1"/>
  <c r="N1451" i="1"/>
  <c r="M1452" i="1"/>
  <c r="N1452" i="1"/>
  <c r="M1453" i="1"/>
  <c r="N1453" i="1"/>
  <c r="M1454" i="1"/>
  <c r="N1454" i="1"/>
  <c r="M1455" i="1"/>
  <c r="N1455" i="1"/>
  <c r="M1456" i="1"/>
  <c r="N1456" i="1"/>
  <c r="M1457" i="1"/>
  <c r="N1457" i="1"/>
  <c r="M1458" i="1"/>
  <c r="N1458" i="1"/>
  <c r="M1459" i="1"/>
  <c r="N1459" i="1"/>
  <c r="M1460" i="1"/>
  <c r="N1460" i="1"/>
  <c r="M1461" i="1"/>
  <c r="N1461" i="1"/>
  <c r="M1462" i="1"/>
  <c r="N1462" i="1"/>
  <c r="M1463" i="1"/>
  <c r="N1463" i="1"/>
  <c r="M1464" i="1"/>
  <c r="N1464" i="1"/>
  <c r="M1465" i="1"/>
  <c r="N1465" i="1"/>
  <c r="M1466" i="1"/>
  <c r="N1466" i="1"/>
  <c r="M1467" i="1"/>
  <c r="N1467" i="1"/>
  <c r="M1468" i="1"/>
  <c r="N1468" i="1"/>
  <c r="M1469" i="1"/>
  <c r="N1469" i="1"/>
  <c r="M1470" i="1"/>
  <c r="N1470" i="1"/>
  <c r="M1471" i="1"/>
  <c r="N1471" i="1"/>
  <c r="M1472" i="1"/>
  <c r="N1472" i="1"/>
  <c r="M1473" i="1"/>
  <c r="N1473" i="1"/>
  <c r="M1474" i="1"/>
  <c r="N1474" i="1"/>
  <c r="M1475" i="1"/>
  <c r="N1475" i="1"/>
  <c r="M1476" i="1"/>
  <c r="N1476" i="1"/>
  <c r="M1477" i="1"/>
  <c r="N1477" i="1"/>
  <c r="M1478" i="1"/>
  <c r="N1478" i="1"/>
  <c r="M1479" i="1"/>
  <c r="N1479" i="1"/>
  <c r="M1480" i="1"/>
  <c r="N1480" i="1"/>
  <c r="M1481" i="1"/>
  <c r="N1481" i="1"/>
  <c r="M1482" i="1"/>
  <c r="N1482" i="1"/>
  <c r="M1483" i="1"/>
  <c r="N1483" i="1"/>
  <c r="M1484" i="1"/>
  <c r="N1484" i="1"/>
  <c r="M1485" i="1"/>
  <c r="N1485" i="1"/>
  <c r="M1486" i="1"/>
  <c r="N1486" i="1"/>
  <c r="M1487" i="1"/>
  <c r="N1487" i="1"/>
  <c r="M1488" i="1"/>
  <c r="N1488" i="1"/>
  <c r="M1489" i="1"/>
  <c r="N1489" i="1"/>
  <c r="M1490" i="1"/>
  <c r="N1490" i="1"/>
  <c r="M1491" i="1"/>
  <c r="N1491" i="1"/>
  <c r="M1492" i="1"/>
  <c r="N1492" i="1"/>
  <c r="M1493" i="1"/>
  <c r="N1493" i="1"/>
  <c r="M1494" i="1"/>
  <c r="N1494" i="1"/>
  <c r="M1495" i="1"/>
  <c r="N1495" i="1"/>
  <c r="M1496" i="1"/>
  <c r="N1496" i="1"/>
  <c r="M1497" i="1"/>
  <c r="N1497" i="1"/>
  <c r="M1498" i="1"/>
  <c r="N1498" i="1"/>
  <c r="M1499" i="1"/>
  <c r="N1499" i="1"/>
  <c r="M1500" i="1"/>
  <c r="N1500" i="1"/>
  <c r="M1501" i="1"/>
  <c r="N1501" i="1"/>
  <c r="M1502" i="1"/>
  <c r="N1502" i="1"/>
  <c r="M1503" i="1"/>
  <c r="N1503" i="1"/>
  <c r="M1504" i="1"/>
  <c r="N1504" i="1"/>
  <c r="M1505" i="1"/>
  <c r="N1505" i="1"/>
  <c r="M1506" i="1"/>
  <c r="N1506" i="1"/>
  <c r="M1507" i="1"/>
  <c r="N1507" i="1"/>
  <c r="M1508" i="1"/>
  <c r="N1508" i="1"/>
  <c r="M1509" i="1"/>
  <c r="N1509" i="1"/>
  <c r="M1510" i="1"/>
  <c r="N1510" i="1"/>
  <c r="M1511" i="1"/>
  <c r="N1511" i="1"/>
  <c r="M1512" i="1"/>
  <c r="N1512" i="1"/>
  <c r="M1513" i="1"/>
  <c r="N1513" i="1"/>
  <c r="M1514" i="1"/>
  <c r="N1514" i="1"/>
  <c r="M1515" i="1"/>
  <c r="N1515" i="1"/>
  <c r="M1516" i="1"/>
  <c r="N1516" i="1"/>
  <c r="M1517" i="1"/>
  <c r="N1517" i="1"/>
  <c r="M1518" i="1"/>
  <c r="N1518" i="1"/>
  <c r="M1519" i="1"/>
  <c r="N1519" i="1"/>
  <c r="M1520" i="1"/>
  <c r="N1520" i="1"/>
  <c r="M1521" i="1"/>
  <c r="N1521" i="1"/>
  <c r="M1522" i="1"/>
  <c r="N1522" i="1"/>
  <c r="M1523" i="1"/>
  <c r="N1523" i="1"/>
  <c r="M1524" i="1"/>
  <c r="N1524" i="1"/>
  <c r="M1525" i="1"/>
  <c r="N1525" i="1"/>
  <c r="M1526" i="1"/>
  <c r="N1526" i="1"/>
  <c r="M1527" i="1"/>
  <c r="N1527" i="1"/>
  <c r="M1528" i="1"/>
  <c r="N1528" i="1"/>
  <c r="M1529" i="1"/>
  <c r="N1529" i="1"/>
  <c r="M1530" i="1"/>
  <c r="N1530" i="1"/>
  <c r="M1531" i="1"/>
  <c r="N1531" i="1"/>
  <c r="M1532" i="1"/>
  <c r="N1532" i="1"/>
  <c r="M1533" i="1"/>
  <c r="N1533" i="1"/>
  <c r="M1534" i="1"/>
  <c r="N1534" i="1"/>
  <c r="M1535" i="1"/>
  <c r="N1535" i="1"/>
  <c r="M1536" i="1"/>
  <c r="N1536" i="1"/>
  <c r="M1537" i="1"/>
  <c r="N1537" i="1"/>
  <c r="M1538" i="1"/>
  <c r="N1538" i="1"/>
  <c r="M1539" i="1"/>
  <c r="N1539" i="1"/>
  <c r="M1540" i="1"/>
  <c r="N1540" i="1"/>
  <c r="M1541" i="1"/>
  <c r="N1541" i="1"/>
  <c r="M1542" i="1"/>
  <c r="N1542" i="1"/>
  <c r="M1543" i="1"/>
  <c r="N1543" i="1"/>
  <c r="M1544" i="1"/>
  <c r="N1544" i="1"/>
  <c r="M1545" i="1"/>
  <c r="N1545" i="1"/>
  <c r="M1546" i="1"/>
  <c r="N1546" i="1"/>
  <c r="M1547" i="1"/>
  <c r="N1547" i="1"/>
  <c r="M1548" i="1"/>
  <c r="N1548" i="1"/>
  <c r="M1549" i="1"/>
  <c r="N1549" i="1"/>
  <c r="M1550" i="1"/>
  <c r="N1550" i="1"/>
  <c r="M1551" i="1"/>
  <c r="N1551" i="1"/>
  <c r="M1552" i="1"/>
  <c r="N1552" i="1"/>
  <c r="M1553" i="1"/>
  <c r="N1553" i="1"/>
  <c r="M1554" i="1"/>
  <c r="N1554" i="1"/>
  <c r="M1555" i="1"/>
  <c r="N1555" i="1"/>
  <c r="M1556" i="1"/>
  <c r="N1556" i="1"/>
  <c r="M1557" i="1"/>
  <c r="N1557" i="1"/>
  <c r="M1558" i="1"/>
  <c r="N1558" i="1"/>
  <c r="M1559" i="1"/>
  <c r="N1559" i="1"/>
  <c r="M1560" i="1"/>
  <c r="N1560" i="1"/>
  <c r="M1561" i="1"/>
  <c r="N1561" i="1"/>
  <c r="M1562" i="1"/>
  <c r="N1562" i="1"/>
  <c r="M1563" i="1"/>
  <c r="N1563" i="1"/>
  <c r="M1564" i="1"/>
  <c r="N1564" i="1"/>
  <c r="M1565" i="1"/>
  <c r="N1565" i="1"/>
  <c r="M1566" i="1"/>
  <c r="N1566" i="1"/>
  <c r="M1567" i="1"/>
  <c r="N1567" i="1"/>
  <c r="M1568" i="1"/>
  <c r="N1568" i="1"/>
  <c r="M1569" i="1"/>
  <c r="N1569" i="1"/>
  <c r="M1570" i="1"/>
  <c r="N1570" i="1"/>
  <c r="M1571" i="1"/>
  <c r="N1571" i="1"/>
  <c r="M1572" i="1"/>
  <c r="N1572" i="1"/>
  <c r="M1573" i="1"/>
  <c r="N1573" i="1"/>
  <c r="M1574" i="1"/>
  <c r="N1574" i="1"/>
  <c r="M1575" i="1"/>
  <c r="N1575" i="1"/>
  <c r="M1576" i="1"/>
  <c r="N1576" i="1"/>
  <c r="M1577" i="1"/>
  <c r="N1577" i="1"/>
  <c r="M1578" i="1"/>
  <c r="N1578" i="1"/>
  <c r="M1579" i="1"/>
  <c r="N1579" i="1"/>
  <c r="M1580" i="1"/>
  <c r="N1580" i="1"/>
  <c r="M1581" i="1"/>
  <c r="N1581" i="1"/>
  <c r="M1582" i="1"/>
  <c r="N1582" i="1"/>
  <c r="M1583" i="1"/>
  <c r="N1583" i="1"/>
  <c r="M1584" i="1"/>
  <c r="N1584" i="1"/>
  <c r="M1585" i="1"/>
  <c r="N1585" i="1"/>
  <c r="M1586" i="1"/>
  <c r="N1586" i="1"/>
  <c r="M1587" i="1"/>
  <c r="N1587" i="1"/>
  <c r="M1588" i="1"/>
  <c r="N1588" i="1"/>
  <c r="M1589" i="1"/>
  <c r="N1589" i="1"/>
  <c r="M1590" i="1"/>
  <c r="N1590" i="1"/>
  <c r="M1591" i="1"/>
  <c r="N1591" i="1"/>
  <c r="M1592" i="1"/>
  <c r="N1592" i="1"/>
  <c r="M1593" i="1"/>
  <c r="N1593" i="1"/>
  <c r="M1594" i="1"/>
  <c r="N1594" i="1"/>
  <c r="M1595" i="1"/>
  <c r="N1595" i="1"/>
  <c r="M1596" i="1"/>
  <c r="N1596" i="1"/>
  <c r="M1597" i="1"/>
  <c r="N1597" i="1"/>
  <c r="M1598" i="1"/>
  <c r="N1598" i="1"/>
  <c r="M1599" i="1"/>
  <c r="N1599" i="1"/>
  <c r="M1600" i="1"/>
  <c r="N1600" i="1"/>
  <c r="M1601" i="1"/>
  <c r="N1601" i="1"/>
  <c r="M1602" i="1"/>
  <c r="N1602" i="1"/>
  <c r="M1603" i="1"/>
  <c r="N1603" i="1"/>
  <c r="M1604" i="1"/>
  <c r="N1604" i="1"/>
  <c r="M1605" i="1"/>
  <c r="N1605" i="1"/>
  <c r="M1606" i="1"/>
  <c r="N1606" i="1"/>
  <c r="M1607" i="1"/>
  <c r="N1607" i="1"/>
  <c r="M1608" i="1"/>
  <c r="N1608" i="1"/>
  <c r="M1609" i="1"/>
  <c r="N1609" i="1"/>
  <c r="M1610" i="1"/>
  <c r="N1610" i="1"/>
  <c r="M1611" i="1"/>
  <c r="N1611" i="1"/>
  <c r="M1612" i="1"/>
  <c r="N1612" i="1"/>
  <c r="M1613" i="1"/>
  <c r="N1613" i="1"/>
  <c r="M1614" i="1"/>
  <c r="N1614" i="1"/>
  <c r="M1615" i="1"/>
  <c r="N1615" i="1"/>
  <c r="M1616" i="1"/>
  <c r="N1616" i="1"/>
  <c r="M1617" i="1"/>
  <c r="N1617" i="1"/>
  <c r="M1618" i="1"/>
  <c r="N1618" i="1"/>
  <c r="M1619" i="1"/>
  <c r="N1619" i="1"/>
  <c r="M1620" i="1"/>
  <c r="N1620" i="1"/>
  <c r="M1621" i="1"/>
  <c r="N1621" i="1"/>
  <c r="M1622" i="1"/>
  <c r="N1622" i="1"/>
  <c r="M1623" i="1"/>
  <c r="N1623" i="1"/>
  <c r="M1624" i="1"/>
  <c r="N1624" i="1"/>
  <c r="M1625" i="1"/>
  <c r="N1625" i="1"/>
  <c r="M1626" i="1"/>
  <c r="N1626" i="1"/>
  <c r="M1627" i="1"/>
  <c r="N1627" i="1"/>
  <c r="M1628" i="1"/>
  <c r="N1628" i="1"/>
  <c r="M1629" i="1"/>
  <c r="N1629" i="1"/>
  <c r="M1630" i="1"/>
  <c r="N1630" i="1"/>
  <c r="M1631" i="1"/>
  <c r="N1631" i="1"/>
  <c r="M1632" i="1"/>
  <c r="N1632" i="1"/>
  <c r="M1633" i="1"/>
  <c r="N1633" i="1"/>
  <c r="M1634" i="1"/>
  <c r="N1634" i="1"/>
  <c r="M1635" i="1"/>
  <c r="N1635" i="1"/>
  <c r="M1636" i="1"/>
  <c r="N1636" i="1"/>
  <c r="M1637" i="1"/>
  <c r="N1637" i="1"/>
  <c r="M1638" i="1"/>
  <c r="N1638" i="1"/>
  <c r="M1639" i="1"/>
  <c r="N1639" i="1"/>
  <c r="M1640" i="1"/>
  <c r="N1640" i="1"/>
  <c r="M1641" i="1"/>
  <c r="N1641" i="1"/>
  <c r="M1642" i="1"/>
  <c r="N1642" i="1"/>
  <c r="M1643" i="1"/>
  <c r="N1643" i="1"/>
  <c r="M1644" i="1"/>
  <c r="N1644" i="1"/>
  <c r="M1645" i="1"/>
  <c r="N1645" i="1"/>
  <c r="M1646" i="1"/>
  <c r="N1646" i="1"/>
  <c r="M1647" i="1"/>
  <c r="N1647" i="1"/>
  <c r="M1648" i="1"/>
  <c r="N1648" i="1"/>
  <c r="M1649" i="1"/>
  <c r="N1649" i="1"/>
  <c r="M1650" i="1"/>
  <c r="N1650" i="1"/>
  <c r="M1651" i="1"/>
  <c r="N1651" i="1"/>
  <c r="M1652" i="1"/>
  <c r="N1652" i="1"/>
  <c r="M1653" i="1"/>
  <c r="N1653" i="1"/>
  <c r="M1654" i="1"/>
  <c r="N1654" i="1"/>
  <c r="M1655" i="1"/>
  <c r="N1655" i="1"/>
  <c r="M1656" i="1"/>
  <c r="N1656" i="1"/>
  <c r="M1657" i="1"/>
  <c r="N1657" i="1"/>
  <c r="M1658" i="1"/>
  <c r="N1658" i="1"/>
  <c r="M1659" i="1"/>
  <c r="N1659" i="1"/>
  <c r="M1660" i="1"/>
  <c r="N1660" i="1"/>
  <c r="M1661" i="1"/>
  <c r="N1661" i="1"/>
  <c r="M1662" i="1"/>
  <c r="N1662" i="1"/>
  <c r="M1663" i="1"/>
  <c r="N1663" i="1"/>
  <c r="M1664" i="1"/>
  <c r="N1664" i="1"/>
  <c r="M1665" i="1"/>
  <c r="N1665" i="1"/>
  <c r="M1666" i="1"/>
  <c r="N1666" i="1"/>
  <c r="M1667" i="1"/>
  <c r="N1667" i="1"/>
  <c r="M1668" i="1"/>
  <c r="N1668" i="1"/>
  <c r="M1669" i="1"/>
  <c r="N1669" i="1"/>
  <c r="M1670" i="1"/>
  <c r="N1670" i="1"/>
  <c r="M1671" i="1"/>
  <c r="N1671" i="1"/>
  <c r="M1672" i="1"/>
  <c r="N1672" i="1"/>
  <c r="M1673" i="1"/>
  <c r="N1673" i="1"/>
  <c r="M1674" i="1"/>
  <c r="N1674" i="1"/>
  <c r="M1675" i="1"/>
  <c r="N1675" i="1"/>
  <c r="M1676" i="1"/>
  <c r="N1676" i="1"/>
  <c r="M1677" i="1"/>
  <c r="N1677" i="1"/>
  <c r="M1678" i="1"/>
  <c r="N1678" i="1"/>
  <c r="M1679" i="1"/>
  <c r="N1679" i="1"/>
  <c r="M1680" i="1"/>
  <c r="N1680" i="1"/>
  <c r="M1681" i="1"/>
  <c r="N1681" i="1"/>
  <c r="M1682" i="1"/>
  <c r="N1682" i="1"/>
  <c r="M1683" i="1"/>
  <c r="N1683" i="1"/>
  <c r="M1684" i="1"/>
  <c r="N1684" i="1"/>
  <c r="M1685" i="1"/>
  <c r="N1685" i="1"/>
  <c r="M1686" i="1"/>
  <c r="N1686" i="1"/>
  <c r="M1687" i="1"/>
  <c r="N1687" i="1"/>
  <c r="M1688" i="1"/>
  <c r="N1688" i="1"/>
  <c r="M1689" i="1"/>
  <c r="N1689" i="1"/>
  <c r="M1690" i="1"/>
  <c r="N1690" i="1"/>
  <c r="M1691" i="1"/>
  <c r="N1691" i="1"/>
  <c r="M1692" i="1"/>
  <c r="N1692" i="1"/>
  <c r="M1693" i="1"/>
  <c r="N1693" i="1"/>
  <c r="M1694" i="1"/>
  <c r="N1694" i="1"/>
  <c r="M1695" i="1"/>
  <c r="N1695" i="1"/>
  <c r="M1696" i="1"/>
  <c r="N1696" i="1"/>
  <c r="M1697" i="1"/>
  <c r="N1697" i="1"/>
  <c r="M1698" i="1"/>
  <c r="N1698" i="1"/>
  <c r="M1699" i="1"/>
  <c r="N1699" i="1"/>
  <c r="M1700" i="1"/>
  <c r="N1700" i="1"/>
  <c r="M1701" i="1"/>
  <c r="N1701" i="1"/>
  <c r="M1702" i="1"/>
  <c r="N1702" i="1"/>
  <c r="M1703" i="1"/>
  <c r="N1703" i="1"/>
  <c r="M1704" i="1"/>
  <c r="N1704" i="1"/>
  <c r="M1705" i="1"/>
  <c r="N1705" i="1"/>
  <c r="M1706" i="1"/>
  <c r="N1706" i="1"/>
  <c r="M1707" i="1"/>
  <c r="N1707" i="1"/>
  <c r="M1708" i="1"/>
  <c r="N1708" i="1"/>
  <c r="M1709" i="1"/>
  <c r="N1709" i="1"/>
  <c r="M1710" i="1"/>
  <c r="N1710" i="1"/>
  <c r="M1711" i="1"/>
  <c r="N1711" i="1"/>
  <c r="M1712" i="1"/>
  <c r="N1712" i="1"/>
  <c r="M1713" i="1"/>
  <c r="N1713" i="1"/>
  <c r="M1714" i="1"/>
  <c r="N1714" i="1"/>
  <c r="M1715" i="1"/>
  <c r="N1715" i="1"/>
  <c r="M1716" i="1"/>
  <c r="N1716" i="1"/>
  <c r="M1717" i="1"/>
  <c r="N1717" i="1"/>
  <c r="M1718" i="1"/>
  <c r="N1718" i="1"/>
  <c r="M1719" i="1"/>
  <c r="N1719" i="1"/>
  <c r="M1720" i="1"/>
  <c r="N1720" i="1"/>
  <c r="M1721" i="1"/>
  <c r="N1721" i="1"/>
  <c r="M1722" i="1"/>
  <c r="N1722" i="1"/>
  <c r="M1723" i="1"/>
  <c r="N1723" i="1"/>
  <c r="M1724" i="1"/>
  <c r="N1724" i="1"/>
  <c r="M1725" i="1"/>
  <c r="N1725" i="1"/>
  <c r="M1726" i="1"/>
  <c r="N1726" i="1"/>
  <c r="M1727" i="1"/>
  <c r="N1727" i="1"/>
  <c r="M1728" i="1"/>
  <c r="N1728" i="1"/>
  <c r="M1729" i="1"/>
  <c r="N1729" i="1"/>
  <c r="M1730" i="1"/>
  <c r="N1730" i="1"/>
  <c r="M1731" i="1"/>
  <c r="N1731" i="1"/>
  <c r="M1732" i="1"/>
  <c r="N1732" i="1"/>
  <c r="M1733" i="1"/>
  <c r="N1733" i="1"/>
  <c r="M1734" i="1"/>
  <c r="N1734" i="1"/>
  <c r="M1735" i="1"/>
  <c r="N1735" i="1"/>
  <c r="M1736" i="1"/>
  <c r="N1736" i="1"/>
  <c r="M1737" i="1"/>
  <c r="N1737" i="1"/>
  <c r="M1738" i="1"/>
  <c r="N1738" i="1"/>
  <c r="M1739" i="1"/>
  <c r="N1739" i="1"/>
  <c r="M1740" i="1"/>
  <c r="N1740" i="1"/>
  <c r="M1741" i="1"/>
  <c r="N1741" i="1"/>
  <c r="M1742" i="1"/>
  <c r="N1742" i="1"/>
  <c r="M1743" i="1"/>
  <c r="N1743" i="1"/>
  <c r="M1744" i="1"/>
  <c r="N1744" i="1"/>
  <c r="M1745" i="1"/>
  <c r="N1745" i="1"/>
  <c r="M1746" i="1"/>
  <c r="N1746" i="1"/>
  <c r="M1747" i="1"/>
  <c r="N1747" i="1"/>
  <c r="M1748" i="1"/>
  <c r="N1748" i="1"/>
  <c r="M1749" i="1"/>
  <c r="N1749" i="1"/>
  <c r="M1750" i="1"/>
  <c r="N1750" i="1"/>
  <c r="M1751" i="1"/>
  <c r="N1751" i="1"/>
  <c r="M1752" i="1"/>
  <c r="N1752" i="1"/>
  <c r="M1753" i="1"/>
  <c r="N1753" i="1"/>
  <c r="M1754" i="1"/>
  <c r="N1754" i="1"/>
  <c r="M1755" i="1"/>
  <c r="N1755" i="1"/>
  <c r="M1756" i="1"/>
  <c r="N1756" i="1"/>
  <c r="M1757" i="1"/>
  <c r="N1757" i="1"/>
  <c r="M1758" i="1"/>
  <c r="N1758" i="1"/>
  <c r="M1759" i="1"/>
  <c r="N1759" i="1"/>
  <c r="M1760" i="1"/>
  <c r="N1760" i="1"/>
  <c r="M1761" i="1"/>
  <c r="N1761" i="1"/>
  <c r="M1762" i="1"/>
  <c r="N1762" i="1"/>
  <c r="M1763" i="1"/>
  <c r="N1763" i="1"/>
  <c r="M1764" i="1"/>
  <c r="N1764" i="1"/>
  <c r="M1765" i="1"/>
  <c r="N1765" i="1"/>
  <c r="M1766" i="1"/>
  <c r="N1766" i="1"/>
  <c r="M1767" i="1"/>
  <c r="N1767" i="1"/>
  <c r="M1768" i="1"/>
  <c r="N1768" i="1"/>
  <c r="M1769" i="1"/>
  <c r="N1769" i="1"/>
  <c r="M1770" i="1"/>
  <c r="N1770" i="1"/>
  <c r="M1771" i="1"/>
  <c r="N1771" i="1"/>
  <c r="M1772" i="1"/>
  <c r="N1772" i="1"/>
  <c r="M1773" i="1"/>
  <c r="N1773" i="1"/>
  <c r="M1774" i="1"/>
  <c r="N1774" i="1"/>
  <c r="M1775" i="1"/>
  <c r="N1775" i="1"/>
  <c r="M1776" i="1"/>
  <c r="N1776" i="1"/>
  <c r="M1777" i="1"/>
  <c r="N1777" i="1"/>
  <c r="M1778" i="1"/>
  <c r="N1778" i="1"/>
  <c r="M1779" i="1"/>
  <c r="N1779" i="1"/>
  <c r="M1780" i="1"/>
  <c r="N1780" i="1"/>
  <c r="M1781" i="1"/>
  <c r="N1781" i="1"/>
  <c r="M1782" i="1"/>
  <c r="N1782" i="1"/>
  <c r="M1783" i="1"/>
  <c r="N1783" i="1"/>
  <c r="M1784" i="1"/>
  <c r="N1784" i="1"/>
  <c r="M1785" i="1"/>
  <c r="N1785" i="1"/>
  <c r="M1786" i="1"/>
  <c r="N1786" i="1"/>
  <c r="M1787" i="1"/>
  <c r="N1787" i="1"/>
  <c r="M1788" i="1"/>
  <c r="N1788" i="1"/>
  <c r="M1789" i="1"/>
  <c r="N1789" i="1"/>
  <c r="M1790" i="1"/>
  <c r="N1790" i="1"/>
  <c r="M1791" i="1"/>
  <c r="N1791" i="1"/>
  <c r="M1792" i="1"/>
  <c r="N1792" i="1"/>
  <c r="M1793" i="1"/>
  <c r="N1793" i="1"/>
  <c r="M1794" i="1"/>
  <c r="N1794" i="1"/>
  <c r="M1795" i="1"/>
  <c r="N1795" i="1"/>
  <c r="M1796" i="1"/>
  <c r="N1796" i="1"/>
  <c r="M1797" i="1"/>
  <c r="N1797" i="1"/>
  <c r="M1798" i="1"/>
  <c r="N1798" i="1"/>
  <c r="M1799" i="1"/>
  <c r="N1799" i="1"/>
  <c r="M1800" i="1"/>
  <c r="N1800" i="1"/>
  <c r="M1801" i="1"/>
  <c r="N1801" i="1"/>
  <c r="M1802" i="1"/>
  <c r="N1802" i="1"/>
  <c r="M1803" i="1"/>
  <c r="N1803" i="1"/>
  <c r="M1804" i="1"/>
  <c r="N1804" i="1"/>
  <c r="M1805" i="1"/>
  <c r="N1805" i="1"/>
  <c r="M1806" i="1"/>
  <c r="N1806" i="1"/>
  <c r="M1807" i="1"/>
  <c r="N1807" i="1"/>
  <c r="M1808" i="1"/>
  <c r="N1808" i="1"/>
  <c r="M1809" i="1"/>
  <c r="N1809" i="1"/>
  <c r="M1810" i="1"/>
  <c r="N1810" i="1"/>
  <c r="M1811" i="1"/>
  <c r="N1811" i="1"/>
  <c r="M1812" i="1"/>
  <c r="N1812" i="1"/>
  <c r="M1813" i="1"/>
  <c r="N1813" i="1"/>
  <c r="M1814" i="1"/>
  <c r="N1814" i="1"/>
  <c r="M1815" i="1"/>
  <c r="N1815" i="1"/>
  <c r="M1816" i="1"/>
  <c r="N1816" i="1"/>
  <c r="M1817" i="1"/>
  <c r="N1817" i="1"/>
  <c r="M1818" i="1"/>
  <c r="N1818" i="1"/>
  <c r="M1819" i="1"/>
  <c r="N1819" i="1"/>
  <c r="M1820" i="1"/>
  <c r="N1820" i="1"/>
  <c r="M1821" i="1"/>
  <c r="N1821" i="1"/>
  <c r="M1822" i="1"/>
  <c r="N1822" i="1"/>
  <c r="M1823" i="1"/>
  <c r="N1823" i="1"/>
  <c r="M1824" i="1"/>
  <c r="N1824" i="1"/>
  <c r="M1825" i="1"/>
  <c r="N1825" i="1"/>
  <c r="M1826" i="1"/>
  <c r="N1826" i="1"/>
  <c r="M1827" i="1"/>
  <c r="N1827" i="1"/>
  <c r="M1828" i="1"/>
  <c r="N1828" i="1"/>
  <c r="M1829" i="1"/>
  <c r="N1829" i="1"/>
  <c r="M1830" i="1"/>
  <c r="N1830" i="1"/>
  <c r="M1831" i="1"/>
  <c r="N1831" i="1"/>
  <c r="M1832" i="1"/>
  <c r="N1832" i="1"/>
  <c r="M1833" i="1"/>
  <c r="N1833" i="1"/>
  <c r="M1834" i="1"/>
  <c r="N1834" i="1"/>
  <c r="M1835" i="1"/>
  <c r="N1835" i="1"/>
  <c r="M1836" i="1"/>
  <c r="N1836" i="1"/>
  <c r="M1837" i="1"/>
  <c r="N1837" i="1"/>
  <c r="M1838" i="1"/>
  <c r="N1838" i="1"/>
  <c r="M1839" i="1"/>
  <c r="N1839" i="1"/>
  <c r="M1840" i="1"/>
  <c r="N1840" i="1"/>
  <c r="M1841" i="1"/>
  <c r="N1841" i="1"/>
  <c r="M1842" i="1"/>
  <c r="N1842" i="1"/>
  <c r="M1843" i="1"/>
  <c r="N1843" i="1"/>
  <c r="M1844" i="1"/>
  <c r="N1844" i="1"/>
  <c r="M1845" i="1"/>
  <c r="N1845" i="1"/>
  <c r="M1846" i="1"/>
  <c r="N1846" i="1"/>
  <c r="M1847" i="1"/>
  <c r="N1847" i="1"/>
  <c r="M1848" i="1"/>
  <c r="N1848" i="1"/>
  <c r="M1849" i="1"/>
  <c r="N1849" i="1"/>
  <c r="M1850" i="1"/>
  <c r="N1850" i="1"/>
  <c r="M1851" i="1"/>
  <c r="N1851" i="1"/>
  <c r="M1852" i="1"/>
  <c r="N1852" i="1"/>
  <c r="M1853" i="1"/>
  <c r="N1853" i="1"/>
  <c r="M1854" i="1"/>
  <c r="N1854" i="1"/>
  <c r="M1855" i="1"/>
  <c r="N1855" i="1"/>
  <c r="M1856" i="1"/>
  <c r="N1856" i="1"/>
  <c r="M1857" i="1"/>
  <c r="N1857" i="1"/>
  <c r="M1858" i="1"/>
  <c r="N1858" i="1"/>
  <c r="M1859" i="1"/>
  <c r="N1859" i="1"/>
  <c r="M1860" i="1"/>
  <c r="N1860" i="1"/>
  <c r="M1861" i="1"/>
  <c r="N1861" i="1"/>
  <c r="M1862" i="1"/>
  <c r="N1862" i="1"/>
  <c r="M1863" i="1"/>
  <c r="N1863" i="1"/>
  <c r="M1864" i="1"/>
  <c r="N1864" i="1"/>
  <c r="M1865" i="1"/>
  <c r="N1865" i="1"/>
  <c r="M1866" i="1"/>
  <c r="N1866" i="1"/>
  <c r="M1867" i="1"/>
  <c r="N1867" i="1"/>
  <c r="M1868" i="1"/>
  <c r="N1868" i="1"/>
  <c r="M1869" i="1"/>
  <c r="N1869" i="1"/>
  <c r="M1870" i="1"/>
  <c r="N1870" i="1"/>
  <c r="M1871" i="1"/>
  <c r="N1871" i="1"/>
  <c r="M1872" i="1"/>
  <c r="N1872" i="1"/>
  <c r="M1873" i="1"/>
  <c r="N1873" i="1"/>
  <c r="M1874" i="1"/>
  <c r="N1874" i="1"/>
  <c r="M1875" i="1"/>
  <c r="N1875" i="1"/>
  <c r="M1876" i="1"/>
  <c r="N1876" i="1"/>
  <c r="M1877" i="1"/>
  <c r="N1877" i="1"/>
  <c r="M1878" i="1"/>
  <c r="N1878" i="1"/>
  <c r="M1879" i="1"/>
  <c r="N1879" i="1"/>
  <c r="M1880" i="1"/>
  <c r="N1880" i="1"/>
  <c r="M1881" i="1"/>
  <c r="N1881" i="1"/>
  <c r="M1882" i="1"/>
  <c r="N1882" i="1"/>
  <c r="M1883" i="1"/>
  <c r="N1883" i="1"/>
  <c r="M1884" i="1"/>
  <c r="N1884" i="1"/>
  <c r="M1885" i="1"/>
  <c r="N1885" i="1"/>
  <c r="M1886" i="1"/>
  <c r="N1886" i="1"/>
  <c r="M1887" i="1"/>
  <c r="N1887" i="1"/>
  <c r="M1888" i="1"/>
  <c r="N1888" i="1"/>
  <c r="M1889" i="1"/>
  <c r="N1889" i="1"/>
  <c r="M1890" i="1"/>
  <c r="N1890" i="1"/>
  <c r="M1891" i="1"/>
  <c r="N1891" i="1"/>
  <c r="M1892" i="1"/>
  <c r="N1892" i="1"/>
  <c r="M1893" i="1"/>
  <c r="N1893" i="1"/>
  <c r="M1894" i="1"/>
  <c r="N1894" i="1"/>
  <c r="M1895" i="1"/>
  <c r="N1895" i="1"/>
  <c r="M1896" i="1"/>
  <c r="N1896" i="1"/>
  <c r="M1897" i="1"/>
  <c r="N1897" i="1"/>
  <c r="M1898" i="1"/>
  <c r="N1898" i="1"/>
  <c r="M1899" i="1"/>
  <c r="N1899" i="1"/>
  <c r="M1900" i="1"/>
  <c r="N1900" i="1"/>
  <c r="M1901" i="1"/>
  <c r="N1901" i="1"/>
  <c r="M1902" i="1"/>
  <c r="N1902" i="1"/>
  <c r="M1903" i="1"/>
  <c r="N1903" i="1"/>
  <c r="M1904" i="1"/>
  <c r="N1904" i="1"/>
  <c r="M1905" i="1"/>
  <c r="N1905" i="1"/>
  <c r="M1906" i="1"/>
  <c r="N1906" i="1"/>
  <c r="M1907" i="1"/>
  <c r="N1907" i="1"/>
  <c r="M1908" i="1"/>
  <c r="N1908" i="1"/>
  <c r="M1909" i="1"/>
  <c r="N1909" i="1"/>
  <c r="M1910" i="1"/>
  <c r="N1910" i="1"/>
  <c r="M1911" i="1"/>
  <c r="N1911" i="1"/>
  <c r="M1912" i="1"/>
  <c r="N1912" i="1"/>
  <c r="M1913" i="1"/>
  <c r="N1913" i="1"/>
  <c r="M1914" i="1"/>
  <c r="N1914" i="1"/>
  <c r="M1915" i="1"/>
  <c r="N1915" i="1"/>
  <c r="M1916" i="1"/>
  <c r="N1916" i="1"/>
  <c r="M1917" i="1"/>
  <c r="N1917" i="1"/>
  <c r="M1918" i="1"/>
  <c r="N1918" i="1"/>
  <c r="M1919" i="1"/>
  <c r="N1919" i="1"/>
  <c r="M1920" i="1"/>
  <c r="N1920" i="1"/>
  <c r="M1921" i="1"/>
  <c r="N1921" i="1"/>
  <c r="M1922" i="1"/>
  <c r="N1922" i="1"/>
  <c r="M1923" i="1"/>
  <c r="N1923" i="1"/>
  <c r="M1924" i="1"/>
  <c r="N1924" i="1"/>
  <c r="M1925" i="1"/>
  <c r="N1925" i="1"/>
  <c r="M1926" i="1"/>
  <c r="N1926" i="1"/>
  <c r="M1927" i="1"/>
  <c r="N1927" i="1"/>
  <c r="M1928" i="1"/>
  <c r="N1928" i="1"/>
  <c r="M1929" i="1"/>
  <c r="N1929" i="1"/>
  <c r="M1930" i="1"/>
  <c r="N1930" i="1"/>
  <c r="M1931" i="1"/>
  <c r="N1931" i="1"/>
  <c r="M1932" i="1"/>
  <c r="N1932" i="1"/>
  <c r="M1933" i="1"/>
  <c r="N1933" i="1"/>
  <c r="M1934" i="1"/>
  <c r="N1934" i="1"/>
  <c r="M1935" i="1"/>
  <c r="N1935" i="1"/>
  <c r="M1936" i="1"/>
  <c r="N1936" i="1"/>
  <c r="M1937" i="1"/>
  <c r="N1937" i="1"/>
  <c r="M1938" i="1"/>
  <c r="N1938" i="1"/>
  <c r="M1939" i="1"/>
  <c r="N1939" i="1"/>
  <c r="M1940" i="1"/>
  <c r="N1940" i="1"/>
  <c r="M1941" i="1"/>
  <c r="N1941" i="1"/>
  <c r="M1942" i="1"/>
  <c r="N1942" i="1"/>
  <c r="M1943" i="1"/>
  <c r="N1943" i="1"/>
  <c r="M1944" i="1"/>
  <c r="N1944" i="1"/>
  <c r="M1945" i="1"/>
  <c r="N1945" i="1"/>
  <c r="M1946" i="1"/>
  <c r="N1946" i="1"/>
  <c r="M1947" i="1"/>
  <c r="N1947" i="1"/>
  <c r="M1948" i="1"/>
  <c r="N1948" i="1"/>
  <c r="M1949" i="1"/>
  <c r="N1949" i="1"/>
  <c r="M1950" i="1"/>
  <c r="N1950" i="1"/>
  <c r="M1951" i="1"/>
  <c r="N1951" i="1"/>
  <c r="M1952" i="1"/>
  <c r="N1952" i="1"/>
  <c r="M1953" i="1"/>
  <c r="N1953" i="1"/>
  <c r="M1954" i="1"/>
  <c r="N1954" i="1"/>
  <c r="M1955" i="1"/>
  <c r="N1955" i="1"/>
  <c r="M1956" i="1"/>
  <c r="N1956" i="1"/>
  <c r="M1957" i="1"/>
  <c r="N1957" i="1"/>
  <c r="M1958" i="1"/>
  <c r="N1958" i="1"/>
  <c r="M1959" i="1"/>
  <c r="N1959" i="1"/>
  <c r="M1960" i="1"/>
  <c r="N1960" i="1"/>
  <c r="M1961" i="1"/>
  <c r="N1961" i="1"/>
  <c r="M1962" i="1"/>
  <c r="N1962" i="1"/>
  <c r="M1963" i="1"/>
  <c r="N1963" i="1"/>
  <c r="M1964" i="1"/>
  <c r="N1964" i="1"/>
  <c r="M1965" i="1"/>
  <c r="N1965" i="1"/>
  <c r="M1966" i="1"/>
  <c r="N1966" i="1"/>
  <c r="M1967" i="1"/>
  <c r="N1967" i="1"/>
  <c r="M1968" i="1"/>
  <c r="N1968" i="1"/>
  <c r="M1969" i="1"/>
  <c r="N1969" i="1"/>
  <c r="M1970" i="1"/>
  <c r="N1970" i="1"/>
  <c r="M1971" i="1"/>
  <c r="N1971" i="1"/>
  <c r="M1972" i="1"/>
  <c r="N1972" i="1"/>
  <c r="M1973" i="1"/>
  <c r="N1973" i="1"/>
  <c r="M1974" i="1"/>
  <c r="N1974" i="1"/>
  <c r="M1975" i="1"/>
  <c r="N1975" i="1"/>
  <c r="M1976" i="1"/>
  <c r="N1976" i="1"/>
  <c r="M1977" i="1"/>
  <c r="N1977" i="1"/>
  <c r="M1978" i="1"/>
  <c r="N1978" i="1"/>
  <c r="M1979" i="1"/>
  <c r="N1979" i="1"/>
  <c r="M1980" i="1"/>
  <c r="N1980" i="1"/>
  <c r="M1981" i="1"/>
  <c r="N1981" i="1"/>
  <c r="M1982" i="1"/>
  <c r="N1982" i="1"/>
  <c r="M1983" i="1"/>
  <c r="N1983" i="1"/>
  <c r="M1984" i="1"/>
  <c r="N1984" i="1"/>
  <c r="M1985" i="1"/>
  <c r="N1985" i="1"/>
  <c r="M1986" i="1"/>
  <c r="N1986" i="1"/>
  <c r="M1987" i="1"/>
  <c r="N1987" i="1"/>
  <c r="M1988" i="1"/>
  <c r="N1988" i="1"/>
  <c r="M1989" i="1"/>
  <c r="N1989" i="1"/>
  <c r="M1990" i="1"/>
  <c r="N1990" i="1"/>
  <c r="M1991" i="1"/>
  <c r="N1991" i="1"/>
  <c r="M1992" i="1"/>
  <c r="N1992" i="1"/>
  <c r="M1993" i="1"/>
  <c r="N1993" i="1"/>
  <c r="M1994" i="1"/>
  <c r="N1994" i="1"/>
  <c r="M1995" i="1"/>
  <c r="N1995" i="1"/>
  <c r="M1996" i="1"/>
  <c r="N1996" i="1"/>
  <c r="M1997" i="1"/>
  <c r="N1997" i="1"/>
  <c r="M1998" i="1"/>
  <c r="N1998" i="1"/>
  <c r="M1999" i="1"/>
  <c r="N1999" i="1"/>
  <c r="M2000" i="1"/>
  <c r="N2000" i="1"/>
  <c r="M2001" i="1"/>
  <c r="N2001" i="1"/>
  <c r="M2002" i="1"/>
  <c r="N2002" i="1"/>
  <c r="M2003" i="1"/>
  <c r="N2003" i="1"/>
  <c r="M2004" i="1"/>
  <c r="N2004" i="1"/>
  <c r="M2005" i="1"/>
  <c r="N2005" i="1"/>
  <c r="M2006" i="1"/>
  <c r="N2006" i="1"/>
  <c r="M2007" i="1"/>
  <c r="N2007" i="1"/>
  <c r="M2008" i="1"/>
  <c r="N2008" i="1"/>
  <c r="M2009" i="1"/>
  <c r="N2009" i="1"/>
  <c r="M2010" i="1"/>
  <c r="N2010" i="1"/>
  <c r="M2011" i="1"/>
  <c r="N2011" i="1"/>
  <c r="M2012" i="1"/>
  <c r="N2012" i="1"/>
  <c r="M2013" i="1"/>
  <c r="N2013" i="1"/>
  <c r="M2014" i="1"/>
  <c r="N2014" i="1"/>
  <c r="M2015" i="1"/>
  <c r="N2015" i="1"/>
  <c r="M2016" i="1"/>
  <c r="N2016" i="1"/>
  <c r="M2017" i="1"/>
  <c r="N2017" i="1"/>
  <c r="M2018" i="1"/>
  <c r="N2018" i="1"/>
  <c r="M2019" i="1"/>
  <c r="N2019" i="1"/>
  <c r="M2020" i="1"/>
  <c r="N2020" i="1"/>
  <c r="M2021" i="1"/>
  <c r="N2021" i="1"/>
  <c r="M2022" i="1"/>
  <c r="N2022" i="1"/>
  <c r="M2023" i="1"/>
  <c r="N2023" i="1"/>
  <c r="M2024" i="1"/>
  <c r="N2024" i="1"/>
  <c r="M2025" i="1"/>
  <c r="N2025" i="1"/>
  <c r="M2026" i="1"/>
  <c r="N2026" i="1"/>
  <c r="M2027" i="1"/>
  <c r="N2027" i="1"/>
  <c r="M2028" i="1"/>
  <c r="N2028" i="1"/>
  <c r="M2029" i="1"/>
  <c r="N2029" i="1"/>
  <c r="M2030" i="1"/>
  <c r="N2030" i="1"/>
  <c r="M2031" i="1"/>
  <c r="N2031" i="1"/>
  <c r="M2032" i="1"/>
  <c r="N2032" i="1"/>
  <c r="M2033" i="1"/>
  <c r="N2033" i="1"/>
  <c r="M2034" i="1"/>
  <c r="N2034" i="1"/>
  <c r="M2035" i="1"/>
  <c r="N2035" i="1"/>
  <c r="M2036" i="1"/>
  <c r="N2036" i="1"/>
  <c r="M2037" i="1"/>
  <c r="N2037" i="1"/>
  <c r="M2038" i="1"/>
  <c r="N2038" i="1"/>
  <c r="M2039" i="1"/>
  <c r="N2039" i="1"/>
  <c r="M2040" i="1"/>
  <c r="N2040" i="1"/>
  <c r="M2041" i="1"/>
  <c r="N2041" i="1"/>
  <c r="M2042" i="1"/>
  <c r="N2042" i="1"/>
  <c r="M2043" i="1"/>
  <c r="N2043" i="1"/>
  <c r="M2044" i="1"/>
  <c r="N2044" i="1"/>
  <c r="M2045" i="1"/>
  <c r="N2045" i="1"/>
  <c r="M2046" i="1"/>
  <c r="N2046" i="1"/>
  <c r="M2047" i="1"/>
  <c r="N2047" i="1"/>
  <c r="M2048" i="1"/>
  <c r="N2048" i="1"/>
  <c r="M2049" i="1"/>
  <c r="N2049" i="1"/>
  <c r="M2050" i="1"/>
  <c r="N2050" i="1"/>
  <c r="M2051" i="1"/>
  <c r="N2051" i="1"/>
  <c r="M2052" i="1"/>
  <c r="N2052" i="1"/>
  <c r="M2053" i="1"/>
  <c r="N2053" i="1"/>
  <c r="M2054" i="1"/>
  <c r="N2054" i="1"/>
  <c r="M2055" i="1"/>
  <c r="N2055" i="1"/>
  <c r="M2056" i="1"/>
  <c r="N2056" i="1"/>
  <c r="M2057" i="1"/>
  <c r="N2057" i="1"/>
  <c r="M2058" i="1"/>
  <c r="N2058" i="1"/>
  <c r="M2059" i="1"/>
  <c r="N2059" i="1"/>
  <c r="M2060" i="1"/>
  <c r="N2060" i="1"/>
  <c r="M2061" i="1"/>
  <c r="N2061" i="1"/>
  <c r="M2062" i="1"/>
  <c r="N2062" i="1"/>
  <c r="M2063" i="1"/>
  <c r="N2063" i="1"/>
  <c r="M2064" i="1"/>
  <c r="N2064" i="1"/>
  <c r="M2065" i="1"/>
  <c r="N2065" i="1"/>
  <c r="M2066" i="1"/>
  <c r="N2066" i="1"/>
  <c r="M2067" i="1"/>
  <c r="N2067" i="1"/>
  <c r="M2068" i="1"/>
  <c r="N2068" i="1"/>
  <c r="M2069" i="1"/>
  <c r="N2069" i="1"/>
  <c r="M2070" i="1"/>
  <c r="N2070" i="1"/>
  <c r="M2071" i="1"/>
  <c r="N2071" i="1"/>
  <c r="M2072" i="1"/>
  <c r="N2072" i="1"/>
  <c r="M2073" i="1"/>
  <c r="N2073" i="1"/>
  <c r="M2074" i="1"/>
  <c r="N2074" i="1"/>
  <c r="M2075" i="1"/>
  <c r="N2075" i="1"/>
  <c r="M2076" i="1"/>
  <c r="N2076" i="1"/>
  <c r="M2077" i="1"/>
  <c r="N2077" i="1"/>
  <c r="M2078" i="1"/>
  <c r="N2078" i="1"/>
  <c r="M2079" i="1"/>
  <c r="N2079" i="1"/>
  <c r="M2080" i="1"/>
  <c r="N2080" i="1"/>
  <c r="M2081" i="1"/>
  <c r="N2081" i="1"/>
  <c r="M2082" i="1"/>
  <c r="N2082" i="1"/>
  <c r="M2083" i="1"/>
  <c r="N2083" i="1"/>
  <c r="M2084" i="1"/>
  <c r="N2084" i="1"/>
  <c r="M2085" i="1"/>
  <c r="N2085" i="1"/>
  <c r="M2086" i="1"/>
  <c r="N2086" i="1"/>
  <c r="M2087" i="1"/>
  <c r="N2087" i="1"/>
  <c r="M2088" i="1"/>
  <c r="N2088" i="1"/>
  <c r="M2089" i="1"/>
  <c r="N2089" i="1"/>
  <c r="M2090" i="1"/>
  <c r="N2090" i="1"/>
  <c r="M2091" i="1"/>
  <c r="N2091" i="1"/>
  <c r="M2092" i="1"/>
  <c r="N2092" i="1"/>
  <c r="M2093" i="1"/>
  <c r="N2093" i="1"/>
  <c r="M2094" i="1"/>
  <c r="N2094" i="1"/>
  <c r="M2095" i="1"/>
  <c r="N2095" i="1"/>
  <c r="M2096" i="1"/>
  <c r="N2096" i="1"/>
  <c r="M2097" i="1"/>
  <c r="N2097" i="1"/>
  <c r="M2098" i="1"/>
  <c r="N2098" i="1"/>
  <c r="M2099" i="1"/>
  <c r="N2099" i="1"/>
  <c r="M2100" i="1"/>
  <c r="N2100" i="1"/>
  <c r="M2101" i="1"/>
  <c r="N2101" i="1"/>
  <c r="M2102" i="1"/>
  <c r="N2102" i="1"/>
  <c r="M2103" i="1"/>
  <c r="N2103" i="1"/>
  <c r="M2104" i="1"/>
  <c r="N2104" i="1"/>
  <c r="M2105" i="1"/>
  <c r="N2105" i="1"/>
  <c r="M2106" i="1"/>
  <c r="N2106" i="1"/>
  <c r="M2107" i="1"/>
  <c r="N2107" i="1"/>
  <c r="M2108" i="1"/>
  <c r="N2108" i="1"/>
  <c r="M2109" i="1"/>
  <c r="N2109" i="1"/>
  <c r="M2110" i="1"/>
  <c r="N2110" i="1"/>
  <c r="M2111" i="1"/>
  <c r="N2111" i="1"/>
  <c r="M2112" i="1"/>
  <c r="N2112" i="1"/>
  <c r="M2113" i="1"/>
  <c r="N2113" i="1"/>
  <c r="M2114" i="1"/>
  <c r="N2114" i="1"/>
  <c r="M2115" i="1"/>
  <c r="N2115" i="1"/>
  <c r="M2116" i="1"/>
  <c r="N2116" i="1"/>
  <c r="M2117" i="1"/>
  <c r="N2117" i="1"/>
  <c r="M2118" i="1"/>
  <c r="N2118" i="1"/>
  <c r="M2119" i="1"/>
  <c r="N2119" i="1"/>
  <c r="M2120" i="1"/>
  <c r="N2120" i="1"/>
  <c r="M2121" i="1"/>
  <c r="N2121" i="1"/>
  <c r="M2122" i="1"/>
  <c r="N2122" i="1"/>
  <c r="M2123" i="1"/>
  <c r="N2123" i="1"/>
  <c r="M2124" i="1"/>
  <c r="N2124" i="1"/>
  <c r="M2125" i="1"/>
  <c r="N2125" i="1"/>
  <c r="M2126" i="1"/>
  <c r="N2126" i="1"/>
  <c r="M2127" i="1"/>
  <c r="N2127" i="1"/>
  <c r="M2128" i="1"/>
  <c r="N2128" i="1"/>
  <c r="M2129" i="1"/>
  <c r="N2129" i="1"/>
  <c r="M2130" i="1"/>
  <c r="N2130" i="1"/>
  <c r="M2131" i="1"/>
  <c r="N2131" i="1"/>
  <c r="M2132" i="1"/>
  <c r="N2132" i="1"/>
  <c r="M2133" i="1"/>
  <c r="N2133" i="1"/>
  <c r="M2134" i="1"/>
  <c r="N2134" i="1"/>
  <c r="M2135" i="1"/>
  <c r="N2135" i="1"/>
  <c r="M2136" i="1"/>
  <c r="N2136" i="1"/>
  <c r="M2137" i="1"/>
  <c r="N2137" i="1"/>
  <c r="M2138" i="1"/>
  <c r="N2138" i="1"/>
  <c r="M2139" i="1"/>
  <c r="N2139" i="1"/>
  <c r="M2140" i="1"/>
  <c r="N2140" i="1"/>
  <c r="M2141" i="1"/>
  <c r="N2141" i="1"/>
  <c r="M2142" i="1"/>
  <c r="N2142" i="1"/>
  <c r="M2143" i="1"/>
  <c r="N2143" i="1"/>
  <c r="M2144" i="1"/>
  <c r="N2144" i="1"/>
  <c r="M2145" i="1"/>
  <c r="N2145" i="1"/>
  <c r="M2146" i="1"/>
  <c r="N2146" i="1"/>
  <c r="M2147" i="1"/>
  <c r="N2147" i="1"/>
  <c r="M2148" i="1"/>
  <c r="N2148" i="1"/>
  <c r="M2149" i="1"/>
  <c r="N2149" i="1"/>
  <c r="M2150" i="1"/>
  <c r="N2150" i="1"/>
  <c r="M2151" i="1"/>
  <c r="N2151" i="1"/>
  <c r="M2152" i="1"/>
  <c r="N2152" i="1"/>
  <c r="M2153" i="1"/>
  <c r="N2153" i="1"/>
  <c r="M2154" i="1"/>
  <c r="N2154" i="1"/>
  <c r="M2155" i="1"/>
  <c r="N2155" i="1"/>
  <c r="M2156" i="1"/>
  <c r="N2156" i="1"/>
  <c r="M2157" i="1"/>
  <c r="N2157" i="1"/>
  <c r="M2158" i="1"/>
  <c r="N2158" i="1"/>
  <c r="M2159" i="1"/>
  <c r="N2159" i="1"/>
  <c r="M2160" i="1"/>
  <c r="N2160" i="1"/>
  <c r="M2161" i="1"/>
  <c r="N2161" i="1"/>
  <c r="M2162" i="1"/>
  <c r="N2162" i="1"/>
  <c r="M2163" i="1"/>
  <c r="N2163" i="1"/>
  <c r="M2164" i="1"/>
  <c r="N2164" i="1"/>
  <c r="M2165" i="1"/>
  <c r="N2165" i="1"/>
  <c r="M2166" i="1"/>
  <c r="N2166" i="1"/>
  <c r="M2167" i="1"/>
  <c r="N2167" i="1"/>
  <c r="M2168" i="1"/>
  <c r="N2168" i="1"/>
  <c r="M2169" i="1"/>
  <c r="N2169" i="1"/>
  <c r="M2170" i="1"/>
  <c r="N2170" i="1"/>
  <c r="M2171" i="1"/>
  <c r="N2171" i="1"/>
  <c r="M2172" i="1"/>
  <c r="N2172" i="1"/>
  <c r="M2173" i="1"/>
  <c r="N2173" i="1"/>
  <c r="M2174" i="1"/>
  <c r="N2174" i="1"/>
  <c r="M2175" i="1"/>
  <c r="N2175" i="1"/>
  <c r="M2176" i="1"/>
  <c r="N2176" i="1"/>
  <c r="M2177" i="1"/>
  <c r="N2177" i="1"/>
  <c r="M2178" i="1"/>
  <c r="N2178" i="1"/>
  <c r="M2179" i="1"/>
  <c r="N2179" i="1"/>
  <c r="M2180" i="1"/>
  <c r="N2180" i="1"/>
  <c r="M2181" i="1"/>
  <c r="N2181" i="1"/>
  <c r="M2182" i="1"/>
  <c r="N2182" i="1"/>
  <c r="M2183" i="1"/>
  <c r="N2183" i="1"/>
  <c r="M2184" i="1"/>
  <c r="N2184" i="1"/>
  <c r="M2185" i="1"/>
  <c r="N2185" i="1"/>
  <c r="M2186" i="1"/>
  <c r="N2186" i="1"/>
  <c r="M2187" i="1"/>
  <c r="N2187" i="1"/>
  <c r="M2188" i="1"/>
  <c r="N2188" i="1"/>
  <c r="M2189" i="1"/>
  <c r="N2189" i="1"/>
  <c r="M2190" i="1"/>
  <c r="N2190" i="1"/>
  <c r="M2191" i="1"/>
  <c r="N2191" i="1"/>
  <c r="M2192" i="1"/>
  <c r="N2192" i="1"/>
  <c r="M2193" i="1"/>
  <c r="N2193" i="1"/>
  <c r="M2194" i="1"/>
  <c r="N2194" i="1"/>
  <c r="M2195" i="1"/>
  <c r="N2195" i="1"/>
  <c r="M2196" i="1"/>
  <c r="N2196" i="1"/>
  <c r="M2197" i="1"/>
  <c r="N2197" i="1"/>
  <c r="M2198" i="1"/>
  <c r="N2198" i="1"/>
  <c r="M2199" i="1"/>
  <c r="N2199" i="1"/>
  <c r="M2200" i="1"/>
  <c r="N2200" i="1"/>
  <c r="M2201" i="1"/>
  <c r="N2201" i="1"/>
  <c r="M2202" i="1"/>
  <c r="N2202" i="1"/>
  <c r="M2203" i="1"/>
  <c r="N2203" i="1"/>
  <c r="M2204" i="1"/>
  <c r="N2204" i="1"/>
  <c r="M2205" i="1"/>
  <c r="N2205" i="1"/>
  <c r="M2206" i="1"/>
  <c r="N2206" i="1"/>
  <c r="M2207" i="1"/>
  <c r="N2207" i="1"/>
  <c r="M2208" i="1"/>
  <c r="N2208" i="1"/>
  <c r="M2209" i="1"/>
  <c r="N2209" i="1"/>
  <c r="M2210" i="1"/>
  <c r="N2210" i="1"/>
  <c r="M2211" i="1"/>
  <c r="N2211" i="1"/>
  <c r="M2212" i="1"/>
  <c r="N2212" i="1"/>
  <c r="M2213" i="1"/>
  <c r="N2213" i="1"/>
  <c r="M2214" i="1"/>
  <c r="N2214" i="1"/>
  <c r="M2215" i="1"/>
  <c r="N2215" i="1"/>
  <c r="M2216" i="1"/>
  <c r="N2216" i="1"/>
  <c r="M2217" i="1"/>
  <c r="N2217" i="1"/>
  <c r="M2218" i="1"/>
  <c r="N2218" i="1"/>
  <c r="M2219" i="1"/>
  <c r="N2219" i="1"/>
  <c r="M2220" i="1"/>
  <c r="N2220" i="1"/>
  <c r="M2221" i="1"/>
  <c r="N2221" i="1"/>
  <c r="M2222" i="1"/>
  <c r="N2222" i="1"/>
  <c r="M2223" i="1"/>
  <c r="N2223" i="1"/>
  <c r="M2224" i="1"/>
  <c r="N2224" i="1"/>
  <c r="M2225" i="1"/>
  <c r="N2225" i="1"/>
  <c r="M2226" i="1"/>
  <c r="N2226" i="1"/>
  <c r="M2227" i="1"/>
  <c r="N2227" i="1"/>
  <c r="M2228" i="1"/>
  <c r="N2228" i="1"/>
  <c r="M2229" i="1"/>
  <c r="N2229" i="1"/>
  <c r="M2230" i="1"/>
  <c r="N2230" i="1"/>
  <c r="M2231" i="1"/>
  <c r="N2231" i="1"/>
  <c r="M2232" i="1"/>
  <c r="N2232" i="1"/>
  <c r="M2233" i="1"/>
  <c r="N2233" i="1"/>
  <c r="M2234" i="1"/>
  <c r="N2234" i="1"/>
  <c r="M2235" i="1"/>
  <c r="N2235" i="1"/>
  <c r="M2236" i="1"/>
  <c r="N2236" i="1"/>
  <c r="M2237" i="1"/>
  <c r="N2237" i="1"/>
  <c r="M2238" i="1"/>
  <c r="N2238" i="1"/>
  <c r="M2239" i="1"/>
  <c r="N2239" i="1"/>
  <c r="M2240" i="1"/>
  <c r="N2240" i="1"/>
  <c r="M2241" i="1"/>
  <c r="N2241" i="1"/>
  <c r="M2242" i="1"/>
  <c r="N2242" i="1"/>
  <c r="M2243" i="1"/>
  <c r="N2243" i="1"/>
  <c r="M2244" i="1"/>
  <c r="N2244" i="1"/>
  <c r="M2245" i="1"/>
  <c r="N2245" i="1"/>
  <c r="M2246" i="1"/>
  <c r="N2246" i="1"/>
  <c r="M2247" i="1"/>
  <c r="N2247" i="1"/>
  <c r="M2248" i="1"/>
  <c r="N2248" i="1"/>
  <c r="M2249" i="1"/>
  <c r="N2249" i="1"/>
  <c r="M2250" i="1"/>
  <c r="N2250" i="1"/>
  <c r="M2251" i="1"/>
  <c r="N2251" i="1"/>
  <c r="M2252" i="1"/>
  <c r="N2252" i="1"/>
  <c r="M2253" i="1"/>
  <c r="N2253" i="1"/>
  <c r="M2254" i="1"/>
  <c r="N2254" i="1"/>
  <c r="M2255" i="1"/>
  <c r="N2255" i="1"/>
  <c r="M2256" i="1"/>
  <c r="N2256" i="1"/>
  <c r="M2257" i="1"/>
  <c r="N2257" i="1"/>
  <c r="M2258" i="1"/>
  <c r="N2258" i="1"/>
  <c r="M2259" i="1"/>
  <c r="N2259" i="1"/>
  <c r="M2260" i="1"/>
  <c r="N2260" i="1"/>
  <c r="M2261" i="1"/>
  <c r="N2261" i="1"/>
  <c r="M2262" i="1"/>
  <c r="N2262" i="1"/>
  <c r="M2263" i="1"/>
  <c r="N2263" i="1"/>
  <c r="M2264" i="1"/>
  <c r="N2264" i="1"/>
  <c r="M2265" i="1"/>
  <c r="N2265" i="1"/>
  <c r="M2266" i="1"/>
  <c r="N2266" i="1"/>
  <c r="M2267" i="1"/>
  <c r="N2267" i="1"/>
  <c r="M2268" i="1"/>
  <c r="N2268" i="1"/>
  <c r="M2269" i="1"/>
  <c r="N2269" i="1"/>
  <c r="M2270" i="1"/>
  <c r="N2270" i="1"/>
  <c r="M2271" i="1"/>
  <c r="N2271" i="1"/>
  <c r="M2272" i="1"/>
  <c r="N2272" i="1"/>
  <c r="M2273" i="1"/>
  <c r="N2273" i="1"/>
  <c r="M2274" i="1"/>
  <c r="N2274" i="1"/>
  <c r="M2275" i="1"/>
  <c r="N2275" i="1"/>
  <c r="M2276" i="1"/>
  <c r="N2276" i="1"/>
  <c r="M2277" i="1"/>
  <c r="N2277" i="1"/>
  <c r="M2278" i="1"/>
  <c r="N2278" i="1"/>
  <c r="M2279" i="1"/>
  <c r="N2279" i="1"/>
  <c r="M2280" i="1"/>
  <c r="N2280" i="1"/>
  <c r="M2281" i="1"/>
  <c r="N2281" i="1"/>
  <c r="M2282" i="1"/>
  <c r="N2282" i="1"/>
  <c r="M2283" i="1"/>
  <c r="N2283" i="1"/>
  <c r="M2284" i="1"/>
  <c r="N2284" i="1"/>
  <c r="M2285" i="1"/>
  <c r="N2285" i="1"/>
  <c r="M2286" i="1"/>
  <c r="N2286" i="1"/>
  <c r="M2287" i="1"/>
  <c r="N2287" i="1"/>
  <c r="M2288" i="1"/>
  <c r="N2288" i="1"/>
  <c r="M2289" i="1"/>
  <c r="N2289" i="1"/>
  <c r="M2290" i="1"/>
  <c r="N2290" i="1"/>
  <c r="M2291" i="1"/>
  <c r="N2291" i="1"/>
  <c r="M2292" i="1"/>
  <c r="N2292" i="1"/>
  <c r="M2293" i="1"/>
  <c r="N2293" i="1"/>
  <c r="M2294" i="1"/>
  <c r="N2294" i="1"/>
  <c r="M2295" i="1"/>
  <c r="N2295" i="1"/>
  <c r="M2296" i="1"/>
  <c r="N2296" i="1"/>
  <c r="M2297" i="1"/>
  <c r="N2297" i="1"/>
  <c r="M2298" i="1"/>
  <c r="N2298" i="1"/>
  <c r="M2299" i="1"/>
  <c r="N2299" i="1"/>
  <c r="M2300" i="1"/>
  <c r="N2300" i="1"/>
  <c r="M2301" i="1"/>
  <c r="N2301" i="1"/>
  <c r="M2302" i="1"/>
  <c r="N2302" i="1"/>
  <c r="M2303" i="1"/>
  <c r="N2303" i="1"/>
  <c r="M2304" i="1"/>
  <c r="N2304" i="1"/>
  <c r="M2305" i="1"/>
  <c r="N2305" i="1"/>
  <c r="M2306" i="1"/>
  <c r="N2306" i="1"/>
  <c r="M2307" i="1"/>
  <c r="N2307" i="1"/>
  <c r="M2308" i="1"/>
  <c r="N2308" i="1"/>
  <c r="M2309" i="1"/>
  <c r="N2309" i="1"/>
  <c r="M2310" i="1"/>
  <c r="N2310" i="1"/>
  <c r="M2311" i="1"/>
  <c r="N2311" i="1"/>
  <c r="M2312" i="1"/>
  <c r="N2312" i="1"/>
  <c r="M2313" i="1"/>
  <c r="N2313" i="1"/>
  <c r="M2314" i="1"/>
  <c r="N2314" i="1"/>
  <c r="M2315" i="1"/>
  <c r="N2315" i="1"/>
  <c r="M2316" i="1"/>
  <c r="N2316" i="1"/>
  <c r="M2317" i="1"/>
  <c r="N2317" i="1"/>
  <c r="M2318" i="1"/>
  <c r="N2318" i="1"/>
  <c r="M2319" i="1"/>
  <c r="N2319" i="1"/>
  <c r="M2320" i="1"/>
  <c r="N2320" i="1"/>
  <c r="M2321" i="1"/>
  <c r="N2321" i="1"/>
  <c r="M2322" i="1"/>
  <c r="N2322" i="1"/>
  <c r="M2323" i="1"/>
  <c r="N2323" i="1"/>
  <c r="M2324" i="1"/>
  <c r="N2324" i="1"/>
  <c r="M2325" i="1"/>
  <c r="N2325" i="1"/>
  <c r="M2326" i="1"/>
  <c r="N2326" i="1"/>
  <c r="M2327" i="1"/>
  <c r="N2327" i="1"/>
  <c r="M2328" i="1"/>
  <c r="N2328" i="1"/>
  <c r="M2329" i="1"/>
  <c r="N2329" i="1"/>
  <c r="M2330" i="1"/>
  <c r="N2330" i="1"/>
  <c r="M2331" i="1"/>
  <c r="N2331" i="1"/>
  <c r="M2332" i="1"/>
  <c r="N2332" i="1"/>
  <c r="M2333" i="1"/>
  <c r="N2333" i="1"/>
  <c r="M2334" i="1"/>
  <c r="N2334" i="1"/>
  <c r="M2335" i="1"/>
  <c r="N2335" i="1"/>
  <c r="M2336" i="1"/>
  <c r="N2336" i="1"/>
  <c r="M2337" i="1"/>
  <c r="N2337" i="1"/>
  <c r="M2338" i="1"/>
  <c r="N2338" i="1"/>
  <c r="M2339" i="1"/>
  <c r="N2339" i="1"/>
  <c r="M2340" i="1"/>
  <c r="N2340" i="1"/>
  <c r="M2341" i="1"/>
  <c r="N2341" i="1"/>
  <c r="M2342" i="1"/>
  <c r="N2342" i="1"/>
  <c r="M2343" i="1"/>
  <c r="N2343" i="1"/>
  <c r="M2344" i="1"/>
  <c r="N2344" i="1"/>
  <c r="M2345" i="1"/>
  <c r="N2345" i="1"/>
  <c r="M2346" i="1"/>
  <c r="N2346" i="1"/>
  <c r="M2347" i="1"/>
  <c r="N2347" i="1"/>
  <c r="M2348" i="1"/>
  <c r="N2348" i="1"/>
  <c r="M2349" i="1"/>
  <c r="N2349" i="1"/>
  <c r="M2350" i="1"/>
  <c r="N2350" i="1"/>
  <c r="M2351" i="1"/>
  <c r="N2351" i="1"/>
  <c r="M2352" i="1"/>
  <c r="N2352" i="1"/>
  <c r="M2353" i="1"/>
  <c r="N2353" i="1"/>
  <c r="M2354" i="1"/>
  <c r="N2354" i="1"/>
  <c r="M2355" i="1"/>
  <c r="N2355" i="1"/>
  <c r="M2356" i="1"/>
  <c r="N2356" i="1"/>
  <c r="M2357" i="1"/>
  <c r="N2357" i="1"/>
  <c r="M2358" i="1"/>
  <c r="N2358" i="1"/>
  <c r="M2359" i="1"/>
  <c r="N2359" i="1"/>
  <c r="M2360" i="1"/>
  <c r="N2360" i="1"/>
  <c r="M2361" i="1"/>
  <c r="N2361" i="1"/>
  <c r="M2362" i="1"/>
  <c r="N2362" i="1"/>
  <c r="M2363" i="1"/>
  <c r="N2363" i="1"/>
  <c r="M2364" i="1"/>
  <c r="N2364" i="1"/>
  <c r="M2365" i="1"/>
  <c r="N2365" i="1"/>
  <c r="M2366" i="1"/>
  <c r="N2366" i="1"/>
  <c r="M2367" i="1"/>
  <c r="N2367" i="1"/>
  <c r="M2368" i="1"/>
  <c r="N2368" i="1"/>
  <c r="M2369" i="1"/>
  <c r="N2369" i="1"/>
  <c r="M2370" i="1"/>
  <c r="N2370" i="1"/>
  <c r="M2371" i="1"/>
  <c r="N2371" i="1"/>
  <c r="M2372" i="1"/>
  <c r="N2372" i="1"/>
  <c r="M2373" i="1"/>
  <c r="N2373" i="1"/>
  <c r="M2374" i="1"/>
  <c r="N2374" i="1"/>
  <c r="M2375" i="1"/>
  <c r="N2375" i="1"/>
  <c r="M2376" i="1"/>
  <c r="N2376" i="1"/>
  <c r="M2377" i="1"/>
  <c r="N2377" i="1"/>
  <c r="M2378" i="1"/>
  <c r="N2378" i="1"/>
  <c r="M2379" i="1"/>
  <c r="N2379" i="1"/>
  <c r="M2380" i="1"/>
  <c r="N2380" i="1"/>
  <c r="M2381" i="1"/>
  <c r="N2381" i="1"/>
  <c r="M2382" i="1"/>
  <c r="N2382" i="1"/>
  <c r="M2383" i="1"/>
  <c r="N2383" i="1"/>
  <c r="M2384" i="1"/>
  <c r="N2384" i="1"/>
  <c r="M2385" i="1"/>
  <c r="N2385" i="1"/>
  <c r="M2386" i="1"/>
  <c r="N2386" i="1"/>
  <c r="M2387" i="1"/>
  <c r="N2387" i="1"/>
  <c r="M2388" i="1"/>
  <c r="N2388" i="1"/>
  <c r="M2389" i="1"/>
  <c r="N2389" i="1"/>
  <c r="M2390" i="1"/>
  <c r="N2390" i="1"/>
  <c r="M2391" i="1"/>
  <c r="N2391" i="1"/>
  <c r="M2392" i="1"/>
  <c r="N2392" i="1"/>
  <c r="M2393" i="1"/>
  <c r="N2393" i="1"/>
  <c r="M2394" i="1"/>
  <c r="N2394" i="1"/>
  <c r="M2395" i="1"/>
  <c r="N2395" i="1"/>
  <c r="M2396" i="1"/>
  <c r="N2396" i="1"/>
  <c r="M2397" i="1"/>
  <c r="N2397" i="1"/>
  <c r="M2398" i="1"/>
  <c r="N2398" i="1"/>
  <c r="M2399" i="1"/>
  <c r="N2399" i="1"/>
  <c r="M2400" i="1"/>
  <c r="N2400" i="1"/>
  <c r="M2401" i="1"/>
  <c r="N2401" i="1"/>
  <c r="M2402" i="1"/>
  <c r="N2402" i="1"/>
  <c r="M2403" i="1"/>
  <c r="N2403" i="1"/>
  <c r="M2404" i="1"/>
  <c r="N2404" i="1"/>
  <c r="M2405" i="1"/>
  <c r="N2405" i="1"/>
  <c r="M2406" i="1"/>
  <c r="N2406" i="1"/>
  <c r="M2407" i="1"/>
  <c r="N2407" i="1"/>
  <c r="M2408" i="1"/>
  <c r="N2408" i="1"/>
  <c r="M2409" i="1"/>
  <c r="N2409" i="1"/>
  <c r="M2410" i="1"/>
  <c r="N2410" i="1"/>
  <c r="M2411" i="1"/>
  <c r="N2411" i="1"/>
  <c r="M2412" i="1"/>
  <c r="N2412" i="1"/>
  <c r="M2413" i="1"/>
  <c r="N2413" i="1"/>
  <c r="M2414" i="1"/>
  <c r="N2414" i="1"/>
  <c r="M2415" i="1"/>
  <c r="N2415" i="1"/>
  <c r="M2416" i="1"/>
  <c r="N2416" i="1"/>
  <c r="M2417" i="1"/>
  <c r="N2417" i="1"/>
  <c r="M2418" i="1"/>
  <c r="N2418" i="1"/>
  <c r="M2419" i="1"/>
  <c r="N2419" i="1"/>
  <c r="M2420" i="1"/>
  <c r="N2420" i="1"/>
  <c r="M2421" i="1"/>
  <c r="N2421" i="1"/>
  <c r="M2422" i="1"/>
  <c r="N2422" i="1"/>
  <c r="M2423" i="1"/>
  <c r="N2423" i="1"/>
  <c r="M2424" i="1"/>
  <c r="N2424" i="1"/>
  <c r="M2425" i="1"/>
  <c r="N2425" i="1"/>
  <c r="M2426" i="1"/>
  <c r="N2426" i="1"/>
  <c r="M2427" i="1"/>
  <c r="N2427" i="1"/>
  <c r="M2428" i="1"/>
  <c r="N2428" i="1"/>
  <c r="M2429" i="1"/>
  <c r="N2429" i="1"/>
  <c r="M2430" i="1"/>
  <c r="N2430" i="1"/>
  <c r="M2431" i="1"/>
  <c r="N2431" i="1"/>
  <c r="M2432" i="1"/>
  <c r="N2432" i="1"/>
  <c r="M2433" i="1"/>
  <c r="N2433" i="1"/>
  <c r="M2434" i="1"/>
  <c r="N2434" i="1"/>
  <c r="M2435" i="1"/>
  <c r="N2435" i="1"/>
  <c r="M2436" i="1"/>
  <c r="N2436" i="1"/>
  <c r="M2437" i="1"/>
  <c r="N2437" i="1"/>
  <c r="M2438" i="1"/>
  <c r="N2438" i="1"/>
  <c r="M2439" i="1"/>
  <c r="N2439" i="1"/>
  <c r="M2440" i="1"/>
  <c r="N2440" i="1"/>
  <c r="M2441" i="1"/>
  <c r="N2441" i="1"/>
  <c r="M2442" i="1"/>
  <c r="N2442" i="1"/>
  <c r="M2443" i="1"/>
  <c r="N2443" i="1"/>
  <c r="M2444" i="1"/>
  <c r="N2444" i="1"/>
  <c r="M2445" i="1"/>
  <c r="N2445" i="1"/>
  <c r="M2446" i="1"/>
  <c r="N2446" i="1"/>
  <c r="M2447" i="1"/>
  <c r="N2447" i="1"/>
  <c r="M2448" i="1"/>
  <c r="N2448" i="1"/>
  <c r="M2449" i="1"/>
  <c r="N2449" i="1"/>
  <c r="M2450" i="1"/>
  <c r="N2450" i="1"/>
  <c r="M2451" i="1"/>
  <c r="N2451" i="1"/>
  <c r="M2452" i="1"/>
  <c r="N2452" i="1"/>
  <c r="M2453" i="1"/>
  <c r="N2453" i="1"/>
  <c r="M2454" i="1"/>
  <c r="N2454" i="1"/>
  <c r="M2455" i="1"/>
  <c r="N2455" i="1"/>
  <c r="M2456" i="1"/>
  <c r="N2456" i="1"/>
  <c r="M2457" i="1"/>
  <c r="N2457" i="1"/>
  <c r="M2458" i="1"/>
  <c r="N2458" i="1"/>
  <c r="M2459" i="1"/>
  <c r="N2459" i="1"/>
  <c r="M2460" i="1"/>
  <c r="N2460" i="1"/>
  <c r="M2461" i="1"/>
  <c r="N2461" i="1"/>
  <c r="M2462" i="1"/>
  <c r="N2462" i="1"/>
  <c r="M2463" i="1"/>
  <c r="N2463" i="1"/>
  <c r="M2464" i="1"/>
  <c r="N2464" i="1"/>
  <c r="M2465" i="1"/>
  <c r="N2465" i="1"/>
  <c r="M2466" i="1"/>
  <c r="N2466" i="1"/>
  <c r="M2467" i="1"/>
  <c r="N2467" i="1"/>
  <c r="M2468" i="1"/>
  <c r="N2468" i="1"/>
  <c r="M2469" i="1"/>
  <c r="N2469" i="1"/>
  <c r="M2470" i="1"/>
  <c r="N2470" i="1"/>
  <c r="M2471" i="1"/>
  <c r="N2471" i="1"/>
  <c r="M2472" i="1"/>
  <c r="N2472" i="1"/>
  <c r="M2473" i="1"/>
  <c r="N2473" i="1"/>
  <c r="M2474" i="1"/>
  <c r="N2474" i="1"/>
  <c r="M2475" i="1"/>
  <c r="N2475" i="1"/>
  <c r="M2476" i="1"/>
  <c r="N2476" i="1"/>
  <c r="M2477" i="1"/>
  <c r="N2477" i="1"/>
  <c r="M2478" i="1"/>
  <c r="N2478" i="1"/>
  <c r="M2479" i="1"/>
  <c r="N2479" i="1"/>
  <c r="M2480" i="1"/>
  <c r="N2480" i="1"/>
  <c r="M2481" i="1"/>
  <c r="N2481" i="1"/>
  <c r="M2482" i="1"/>
  <c r="N2482" i="1"/>
  <c r="M2483" i="1"/>
  <c r="N2483" i="1"/>
  <c r="M2484" i="1"/>
  <c r="N2484" i="1"/>
  <c r="M2485" i="1"/>
  <c r="N2485" i="1"/>
  <c r="M2486" i="1"/>
  <c r="N2486" i="1"/>
  <c r="M2487" i="1"/>
  <c r="N2487" i="1"/>
  <c r="M2488" i="1"/>
  <c r="N2488" i="1"/>
  <c r="M2489" i="1"/>
  <c r="N2489" i="1"/>
  <c r="M2490" i="1"/>
  <c r="N2490" i="1"/>
  <c r="M2491" i="1"/>
  <c r="N2491" i="1"/>
  <c r="M2492" i="1"/>
  <c r="N2492" i="1"/>
  <c r="M2493" i="1"/>
  <c r="N2493" i="1"/>
  <c r="M2494" i="1"/>
  <c r="N2494" i="1"/>
  <c r="M2495" i="1"/>
  <c r="N2495" i="1"/>
  <c r="M2496" i="1"/>
  <c r="N2496" i="1"/>
  <c r="M2497" i="1"/>
  <c r="N2497" i="1"/>
  <c r="M2498" i="1"/>
  <c r="N2498" i="1"/>
  <c r="M2499" i="1"/>
  <c r="N2499" i="1"/>
  <c r="M2500" i="1"/>
  <c r="N2500" i="1"/>
  <c r="M2501" i="1"/>
  <c r="N2501" i="1"/>
  <c r="M2502" i="1"/>
  <c r="N2502" i="1"/>
  <c r="M2503" i="1"/>
  <c r="N2503" i="1"/>
  <c r="M2504" i="1"/>
  <c r="N2504" i="1"/>
  <c r="M2505" i="1"/>
  <c r="N2505" i="1"/>
  <c r="M2506" i="1"/>
  <c r="N2506" i="1"/>
  <c r="M2507" i="1"/>
  <c r="N2507" i="1"/>
  <c r="M2508" i="1"/>
  <c r="N2508" i="1"/>
  <c r="M2509" i="1"/>
  <c r="N2509" i="1"/>
  <c r="M2510" i="1"/>
  <c r="N2510" i="1"/>
  <c r="M2511" i="1"/>
  <c r="N2511" i="1"/>
  <c r="M2512" i="1"/>
  <c r="N2512" i="1"/>
  <c r="M2513" i="1"/>
  <c r="N2513" i="1"/>
  <c r="M2514" i="1"/>
  <c r="N2514" i="1"/>
  <c r="M2515" i="1"/>
  <c r="N2515" i="1"/>
  <c r="M2516" i="1"/>
  <c r="N2516" i="1"/>
  <c r="M2517" i="1"/>
  <c r="N2517" i="1"/>
  <c r="M2518" i="1"/>
  <c r="N2518" i="1"/>
  <c r="M2519" i="1"/>
  <c r="N2519" i="1"/>
  <c r="M2520" i="1"/>
  <c r="N2520" i="1"/>
  <c r="M2521" i="1"/>
  <c r="N2521" i="1"/>
  <c r="M2522" i="1"/>
  <c r="N2522" i="1"/>
  <c r="M2523" i="1"/>
  <c r="N2523" i="1"/>
  <c r="M2524" i="1"/>
  <c r="N2524" i="1"/>
  <c r="M2525" i="1"/>
  <c r="N2525" i="1"/>
  <c r="M2526" i="1"/>
  <c r="N2526" i="1"/>
  <c r="M2527" i="1"/>
  <c r="N2527" i="1"/>
  <c r="M2528" i="1"/>
  <c r="N2528" i="1"/>
  <c r="M2529" i="1"/>
  <c r="N2529" i="1"/>
  <c r="M2530" i="1"/>
  <c r="N2530" i="1"/>
  <c r="M2531" i="1"/>
  <c r="N2531" i="1"/>
  <c r="M2532" i="1"/>
  <c r="N2532" i="1"/>
  <c r="M2533" i="1"/>
  <c r="N2533" i="1"/>
  <c r="M2534" i="1"/>
  <c r="N2534" i="1"/>
  <c r="M2535" i="1"/>
  <c r="N2535" i="1"/>
  <c r="M2536" i="1"/>
  <c r="N2536" i="1"/>
  <c r="M2537" i="1"/>
  <c r="N2537" i="1"/>
  <c r="M2538" i="1"/>
  <c r="N2538" i="1"/>
  <c r="M2539" i="1"/>
  <c r="N2539" i="1"/>
  <c r="M2540" i="1"/>
  <c r="N2540" i="1"/>
  <c r="M2541" i="1"/>
  <c r="N2541" i="1"/>
  <c r="M2542" i="1"/>
  <c r="N2542" i="1"/>
  <c r="M2543" i="1"/>
  <c r="N2543" i="1"/>
  <c r="M2544" i="1"/>
  <c r="N2544" i="1"/>
  <c r="M2545" i="1"/>
  <c r="N2545" i="1"/>
  <c r="M2546" i="1"/>
  <c r="N2546" i="1"/>
  <c r="M2547" i="1"/>
  <c r="N2547" i="1"/>
  <c r="M2548" i="1"/>
  <c r="N2548" i="1"/>
  <c r="M2549" i="1"/>
  <c r="N2549" i="1"/>
  <c r="M2550" i="1"/>
  <c r="N2550" i="1"/>
  <c r="M2551" i="1"/>
  <c r="N2551" i="1"/>
  <c r="M2552" i="1"/>
  <c r="N2552" i="1"/>
  <c r="M2553" i="1"/>
  <c r="N2553" i="1"/>
  <c r="M2554" i="1"/>
  <c r="N2554" i="1"/>
  <c r="M2555" i="1"/>
  <c r="N2555" i="1"/>
  <c r="M2556" i="1"/>
  <c r="N2556" i="1"/>
  <c r="M2557" i="1"/>
  <c r="N2557" i="1"/>
  <c r="M2558" i="1"/>
  <c r="N2558" i="1"/>
  <c r="M2559" i="1"/>
  <c r="N2559" i="1"/>
  <c r="M2560" i="1"/>
  <c r="N2560" i="1"/>
  <c r="M2561" i="1"/>
  <c r="N2561" i="1"/>
  <c r="M2562" i="1"/>
  <c r="N2562" i="1"/>
  <c r="M2563" i="1"/>
  <c r="N2563" i="1"/>
  <c r="M2564" i="1"/>
  <c r="N2564" i="1"/>
  <c r="M2565" i="1"/>
  <c r="N2565" i="1"/>
  <c r="M2566" i="1"/>
  <c r="N2566" i="1"/>
  <c r="M2567" i="1"/>
  <c r="N2567" i="1"/>
  <c r="M2568" i="1"/>
  <c r="N2568" i="1"/>
  <c r="M2569" i="1"/>
  <c r="N2569" i="1"/>
  <c r="M2570" i="1"/>
  <c r="N2570" i="1"/>
  <c r="M2571" i="1"/>
  <c r="N2571" i="1"/>
  <c r="M2572" i="1"/>
  <c r="N2572" i="1"/>
  <c r="M2573" i="1"/>
  <c r="N2573" i="1"/>
  <c r="M2574" i="1"/>
  <c r="N2574" i="1"/>
  <c r="M2575" i="1"/>
  <c r="N2575" i="1"/>
  <c r="M2576" i="1"/>
  <c r="N2576" i="1"/>
  <c r="M2577" i="1"/>
  <c r="N2577" i="1"/>
  <c r="M2578" i="1"/>
  <c r="N2578" i="1"/>
  <c r="M2579" i="1"/>
  <c r="N2579" i="1"/>
  <c r="M2580" i="1"/>
  <c r="N2580" i="1"/>
  <c r="M2581" i="1"/>
  <c r="N2581" i="1"/>
  <c r="M2582" i="1"/>
  <c r="N2582" i="1"/>
  <c r="M2583" i="1"/>
  <c r="N2583" i="1"/>
  <c r="M2584" i="1"/>
  <c r="N2584" i="1"/>
  <c r="M2585" i="1"/>
  <c r="N2585" i="1"/>
  <c r="M2586" i="1"/>
  <c r="N2586" i="1"/>
  <c r="M2587" i="1"/>
  <c r="N2587" i="1"/>
  <c r="M2588" i="1"/>
  <c r="N2588" i="1"/>
  <c r="M2589" i="1"/>
  <c r="N2589" i="1"/>
  <c r="M2590" i="1"/>
  <c r="N2590" i="1"/>
  <c r="M2591" i="1"/>
  <c r="N2591" i="1"/>
  <c r="M2592" i="1"/>
  <c r="N2592" i="1"/>
  <c r="M2593" i="1"/>
  <c r="N2593" i="1"/>
  <c r="M2594" i="1"/>
  <c r="N2594" i="1"/>
  <c r="M2595" i="1"/>
  <c r="N2595" i="1"/>
  <c r="M2596" i="1"/>
  <c r="N2596" i="1"/>
  <c r="M2597" i="1"/>
  <c r="N2597" i="1"/>
  <c r="M2598" i="1"/>
  <c r="N2598" i="1"/>
  <c r="M2599" i="1"/>
  <c r="N2599" i="1"/>
  <c r="M2600" i="1"/>
  <c r="N2600" i="1"/>
  <c r="M2601" i="1"/>
  <c r="N2601" i="1"/>
  <c r="M2602" i="1"/>
  <c r="N2602" i="1"/>
  <c r="M2603" i="1"/>
  <c r="N2603" i="1"/>
  <c r="M2604" i="1"/>
  <c r="N2604" i="1"/>
  <c r="M2605" i="1"/>
  <c r="N2605" i="1"/>
  <c r="M2606" i="1"/>
  <c r="N2606" i="1"/>
  <c r="M2607" i="1"/>
  <c r="N2607" i="1"/>
  <c r="M2608" i="1"/>
  <c r="N2608" i="1"/>
  <c r="M2609" i="1"/>
  <c r="N2609" i="1"/>
  <c r="M2610" i="1"/>
  <c r="N2610" i="1"/>
  <c r="M2611" i="1"/>
  <c r="N2611" i="1"/>
  <c r="M2612" i="1"/>
  <c r="N2612" i="1"/>
  <c r="M2613" i="1"/>
  <c r="N2613" i="1"/>
  <c r="M2614" i="1"/>
  <c r="N2614" i="1"/>
  <c r="M2615" i="1"/>
  <c r="N2615" i="1"/>
  <c r="M2616" i="1"/>
  <c r="N2616" i="1"/>
  <c r="M2617" i="1"/>
  <c r="N2617" i="1"/>
  <c r="M2618" i="1"/>
  <c r="N2618" i="1"/>
  <c r="M2619" i="1"/>
  <c r="N2619" i="1"/>
  <c r="M2620" i="1"/>
  <c r="N2620" i="1"/>
  <c r="M2621" i="1"/>
  <c r="N2621" i="1"/>
  <c r="M2622" i="1"/>
  <c r="N2622" i="1"/>
  <c r="M2623" i="1"/>
  <c r="N2623" i="1"/>
  <c r="M2624" i="1"/>
  <c r="N2624" i="1"/>
  <c r="M2625" i="1"/>
  <c r="N2625" i="1"/>
  <c r="M2626" i="1"/>
  <c r="N2626" i="1"/>
  <c r="M2627" i="1"/>
  <c r="N2627" i="1"/>
  <c r="M2628" i="1"/>
  <c r="N2628" i="1"/>
  <c r="M2629" i="1"/>
  <c r="N2629" i="1"/>
  <c r="M2630" i="1"/>
  <c r="N2630" i="1"/>
  <c r="M2631" i="1"/>
  <c r="N2631" i="1"/>
  <c r="M2632" i="1"/>
  <c r="N2632" i="1"/>
  <c r="M2633" i="1"/>
  <c r="N2633" i="1"/>
  <c r="M2634" i="1"/>
  <c r="N2634" i="1"/>
  <c r="M2635" i="1"/>
  <c r="N2635" i="1"/>
  <c r="M2636" i="1"/>
  <c r="N2636" i="1"/>
  <c r="M2637" i="1"/>
  <c r="N2637" i="1"/>
  <c r="M2638" i="1"/>
  <c r="N2638" i="1"/>
  <c r="M2639" i="1"/>
  <c r="N2639" i="1"/>
  <c r="M2640" i="1"/>
  <c r="N2640" i="1"/>
  <c r="M2641" i="1"/>
  <c r="N2641" i="1"/>
  <c r="M2642" i="1"/>
  <c r="N2642" i="1"/>
  <c r="M2643" i="1"/>
  <c r="N2643" i="1"/>
  <c r="M2644" i="1"/>
  <c r="N2644" i="1"/>
  <c r="M2645" i="1"/>
  <c r="N2645" i="1"/>
  <c r="M2646" i="1"/>
  <c r="N2646" i="1"/>
  <c r="M2647" i="1"/>
  <c r="N2647" i="1"/>
  <c r="M2648" i="1"/>
  <c r="N2648" i="1"/>
  <c r="M2649" i="1"/>
  <c r="N2649" i="1"/>
  <c r="M2650" i="1"/>
  <c r="N2650" i="1"/>
  <c r="M2651" i="1"/>
  <c r="N2651" i="1"/>
  <c r="M2652" i="1"/>
  <c r="N2652" i="1"/>
  <c r="M2653" i="1"/>
  <c r="N2653" i="1"/>
  <c r="M2654" i="1"/>
  <c r="N2654" i="1"/>
  <c r="M2655" i="1"/>
  <c r="N2655" i="1"/>
  <c r="M2656" i="1"/>
  <c r="N2656" i="1"/>
  <c r="M2657" i="1"/>
  <c r="N2657" i="1"/>
  <c r="M2658" i="1"/>
  <c r="N2658" i="1"/>
  <c r="M2659" i="1"/>
  <c r="N2659" i="1"/>
  <c r="M2660" i="1"/>
  <c r="N2660" i="1"/>
  <c r="M2661" i="1"/>
  <c r="N2661" i="1"/>
  <c r="M2662" i="1"/>
  <c r="N2662" i="1"/>
  <c r="M2663" i="1"/>
  <c r="N2663" i="1"/>
  <c r="M2664" i="1"/>
  <c r="N2664" i="1"/>
  <c r="M2665" i="1"/>
  <c r="N2665" i="1"/>
  <c r="M2666" i="1"/>
  <c r="N2666" i="1"/>
  <c r="M2667" i="1"/>
  <c r="N2667" i="1"/>
  <c r="M2668" i="1"/>
  <c r="N2668" i="1"/>
  <c r="M2669" i="1"/>
  <c r="N2669" i="1"/>
  <c r="M2670" i="1"/>
  <c r="N2670" i="1"/>
  <c r="M2671" i="1"/>
  <c r="N2671" i="1"/>
  <c r="M2672" i="1"/>
  <c r="N2672" i="1"/>
  <c r="M2673" i="1"/>
  <c r="N2673" i="1"/>
  <c r="M2674" i="1"/>
  <c r="N2674" i="1"/>
  <c r="M2675" i="1"/>
  <c r="N2675" i="1"/>
  <c r="M2676" i="1"/>
  <c r="N2676" i="1"/>
  <c r="M2677" i="1"/>
  <c r="N2677" i="1"/>
  <c r="M2678" i="1"/>
  <c r="N2678" i="1"/>
  <c r="M2679" i="1"/>
  <c r="N2679" i="1"/>
  <c r="M2680" i="1"/>
  <c r="N2680" i="1"/>
  <c r="M2681" i="1"/>
  <c r="N2681" i="1"/>
  <c r="M2682" i="1"/>
  <c r="N2682" i="1"/>
  <c r="M2683" i="1"/>
  <c r="N2683" i="1"/>
  <c r="M2684" i="1"/>
  <c r="N2684" i="1"/>
  <c r="M2685" i="1"/>
  <c r="N2685" i="1"/>
  <c r="M2686" i="1"/>
  <c r="N2686" i="1"/>
  <c r="M2687" i="1"/>
  <c r="N2687" i="1"/>
  <c r="M2688" i="1"/>
  <c r="N2688" i="1"/>
  <c r="M2689" i="1"/>
  <c r="N2689" i="1"/>
  <c r="M2690" i="1"/>
  <c r="N2690" i="1"/>
  <c r="M2691" i="1"/>
  <c r="N2691" i="1"/>
  <c r="M2692" i="1"/>
  <c r="N2692" i="1"/>
  <c r="M2693" i="1"/>
  <c r="N2693" i="1"/>
  <c r="M2694" i="1"/>
  <c r="N2694" i="1"/>
  <c r="M2695" i="1"/>
  <c r="N2695" i="1"/>
  <c r="M2696" i="1"/>
  <c r="N2696" i="1"/>
  <c r="M2697" i="1"/>
  <c r="N2697" i="1"/>
  <c r="M2698" i="1"/>
  <c r="N2698" i="1"/>
  <c r="M2699" i="1"/>
  <c r="N2699" i="1"/>
  <c r="M2700" i="1"/>
  <c r="N2700" i="1"/>
  <c r="M2701" i="1"/>
  <c r="N2701" i="1"/>
  <c r="M2702" i="1"/>
  <c r="N2702" i="1"/>
  <c r="M2703" i="1"/>
  <c r="N2703" i="1"/>
  <c r="M2704" i="1"/>
  <c r="N2704" i="1"/>
  <c r="M2705" i="1"/>
  <c r="N2705" i="1"/>
  <c r="M2706" i="1"/>
  <c r="N2706" i="1"/>
  <c r="M2707" i="1"/>
  <c r="N2707" i="1"/>
  <c r="M2708" i="1"/>
  <c r="N2708" i="1"/>
  <c r="M2709" i="1"/>
  <c r="N2709" i="1"/>
  <c r="M2710" i="1"/>
  <c r="N2710" i="1"/>
  <c r="M2711" i="1"/>
  <c r="N2711" i="1"/>
  <c r="M2712" i="1"/>
  <c r="N2712" i="1"/>
  <c r="M2713" i="1"/>
  <c r="N2713" i="1"/>
  <c r="M2714" i="1"/>
  <c r="N2714" i="1"/>
  <c r="M2715" i="1"/>
  <c r="N2715" i="1"/>
  <c r="M2716" i="1"/>
  <c r="N2716" i="1"/>
  <c r="M2717" i="1"/>
  <c r="N2717" i="1"/>
  <c r="M2718" i="1"/>
  <c r="N2718" i="1"/>
  <c r="M2719" i="1"/>
  <c r="N2719" i="1"/>
  <c r="M2720" i="1"/>
  <c r="N2720" i="1"/>
  <c r="M2721" i="1"/>
  <c r="N2721" i="1"/>
  <c r="M2722" i="1"/>
  <c r="N2722" i="1"/>
  <c r="M2723" i="1"/>
  <c r="N2723" i="1"/>
  <c r="M2724" i="1"/>
  <c r="N2724" i="1"/>
  <c r="M2725" i="1"/>
  <c r="N2725" i="1"/>
  <c r="M2726" i="1"/>
  <c r="N2726" i="1"/>
  <c r="M2727" i="1"/>
  <c r="N2727" i="1"/>
  <c r="M2728" i="1"/>
  <c r="N2728" i="1"/>
  <c r="M2729" i="1"/>
  <c r="N2729" i="1"/>
  <c r="M2730" i="1"/>
  <c r="N2730" i="1"/>
  <c r="M2731" i="1"/>
  <c r="N2731" i="1"/>
  <c r="M2732" i="1"/>
  <c r="N2732" i="1"/>
  <c r="M2733" i="1"/>
  <c r="N2733" i="1"/>
  <c r="M2734" i="1"/>
  <c r="N2734" i="1"/>
  <c r="M2735" i="1"/>
  <c r="N2735" i="1"/>
  <c r="M2736" i="1"/>
  <c r="N2736" i="1"/>
  <c r="M2737" i="1"/>
  <c r="N2737" i="1"/>
  <c r="M2738" i="1"/>
  <c r="N2738" i="1"/>
  <c r="M2739" i="1"/>
  <c r="N2739" i="1"/>
  <c r="M2740" i="1"/>
  <c r="N2740" i="1"/>
  <c r="M2741" i="1"/>
  <c r="N2741" i="1"/>
  <c r="M2742" i="1"/>
  <c r="N2742" i="1"/>
  <c r="M2743" i="1"/>
  <c r="N2743" i="1"/>
  <c r="M2744" i="1"/>
  <c r="N2744" i="1"/>
  <c r="M2745" i="1"/>
  <c r="N2745" i="1"/>
  <c r="M2746" i="1"/>
  <c r="N2746" i="1"/>
  <c r="M2747" i="1"/>
  <c r="N2747" i="1"/>
  <c r="M2748" i="1"/>
  <c r="N2748" i="1"/>
  <c r="M2749" i="1"/>
  <c r="N2749" i="1"/>
  <c r="M2750" i="1"/>
  <c r="N2750" i="1"/>
  <c r="M2751" i="1"/>
  <c r="N2751" i="1"/>
  <c r="M2752" i="1"/>
  <c r="N2752" i="1"/>
  <c r="M2753" i="1"/>
  <c r="N2753" i="1"/>
  <c r="M2754" i="1"/>
  <c r="N2754" i="1"/>
  <c r="M2755" i="1"/>
  <c r="N2755" i="1"/>
  <c r="M2756" i="1"/>
  <c r="N2756" i="1"/>
  <c r="M2757" i="1"/>
  <c r="N2757" i="1"/>
  <c r="M2758" i="1"/>
  <c r="N2758" i="1"/>
  <c r="M2759" i="1"/>
  <c r="N2759" i="1"/>
  <c r="M2760" i="1"/>
  <c r="N2760" i="1"/>
  <c r="M2761" i="1"/>
  <c r="N2761" i="1"/>
  <c r="M2762" i="1"/>
  <c r="N2762" i="1"/>
  <c r="M2763" i="1"/>
  <c r="N2763" i="1"/>
  <c r="M2764" i="1"/>
  <c r="N2764" i="1"/>
  <c r="M2765" i="1"/>
  <c r="N2765" i="1"/>
  <c r="M2766" i="1"/>
  <c r="N2766" i="1"/>
  <c r="M2767" i="1"/>
  <c r="N2767" i="1"/>
  <c r="M2768" i="1"/>
  <c r="N2768" i="1"/>
  <c r="M2769" i="1"/>
  <c r="N2769" i="1"/>
  <c r="M2770" i="1"/>
  <c r="N2770" i="1"/>
  <c r="M2771" i="1"/>
  <c r="N2771" i="1"/>
  <c r="M2772" i="1"/>
  <c r="N2772" i="1"/>
  <c r="M2773" i="1"/>
  <c r="N2773" i="1"/>
  <c r="M2774" i="1"/>
  <c r="N2774" i="1"/>
  <c r="M2775" i="1"/>
  <c r="N2775" i="1"/>
  <c r="M2776" i="1"/>
  <c r="N2776" i="1"/>
  <c r="M2777" i="1"/>
  <c r="N2777" i="1"/>
  <c r="M2778" i="1"/>
  <c r="N2778" i="1"/>
  <c r="M2779" i="1"/>
  <c r="N2779" i="1"/>
  <c r="M2780" i="1"/>
  <c r="N2780" i="1"/>
  <c r="M2781" i="1"/>
  <c r="N2781" i="1"/>
  <c r="M2782" i="1"/>
  <c r="N2782" i="1"/>
  <c r="M2783" i="1"/>
  <c r="N2783" i="1"/>
  <c r="M2784" i="1"/>
  <c r="N2784" i="1"/>
  <c r="M2785" i="1"/>
  <c r="N2785" i="1"/>
  <c r="M2786" i="1"/>
  <c r="N2786" i="1"/>
  <c r="M2787" i="1"/>
  <c r="N2787" i="1"/>
  <c r="M2788" i="1"/>
  <c r="N2788" i="1"/>
  <c r="M2789" i="1"/>
  <c r="N2789" i="1"/>
  <c r="M2790" i="1"/>
  <c r="N2790" i="1"/>
  <c r="M2791" i="1"/>
  <c r="N2791" i="1"/>
  <c r="M2792" i="1"/>
  <c r="N2792" i="1"/>
  <c r="M2793" i="1"/>
  <c r="N2793" i="1"/>
  <c r="M2794" i="1"/>
  <c r="N2794" i="1"/>
  <c r="M2795" i="1"/>
  <c r="N2795" i="1"/>
  <c r="M2796" i="1"/>
  <c r="N2796" i="1"/>
  <c r="M2797" i="1"/>
  <c r="N2797" i="1"/>
  <c r="M2798" i="1"/>
  <c r="N2798" i="1"/>
  <c r="M2799" i="1"/>
  <c r="N2799" i="1"/>
  <c r="M2800" i="1"/>
  <c r="N2800" i="1"/>
  <c r="M2801" i="1"/>
  <c r="N2801" i="1"/>
  <c r="M2802" i="1"/>
  <c r="N2802" i="1"/>
  <c r="M2803" i="1"/>
  <c r="N2803" i="1"/>
  <c r="M2804" i="1"/>
  <c r="N2804" i="1"/>
  <c r="M2805" i="1"/>
  <c r="N2805" i="1"/>
  <c r="M2806" i="1"/>
  <c r="N2806" i="1"/>
  <c r="M2807" i="1"/>
  <c r="N2807" i="1"/>
  <c r="M2808" i="1"/>
  <c r="N2808" i="1"/>
  <c r="M2809" i="1"/>
  <c r="N2809" i="1"/>
  <c r="M2810" i="1"/>
  <c r="N2810" i="1"/>
  <c r="M2811" i="1"/>
  <c r="N2811" i="1"/>
  <c r="M2812" i="1"/>
  <c r="N2812" i="1"/>
  <c r="M2813" i="1"/>
  <c r="N2813" i="1"/>
  <c r="M2814" i="1"/>
  <c r="N2814" i="1"/>
  <c r="M2815" i="1"/>
  <c r="N2815" i="1"/>
  <c r="M2816" i="1"/>
  <c r="N2816" i="1"/>
  <c r="M2817" i="1"/>
  <c r="N2817" i="1"/>
  <c r="M2818" i="1"/>
  <c r="N2818" i="1"/>
  <c r="M2819" i="1"/>
  <c r="N2819" i="1"/>
  <c r="M2820" i="1"/>
  <c r="N2820" i="1"/>
  <c r="M2821" i="1"/>
  <c r="N2821" i="1"/>
  <c r="M2822" i="1"/>
  <c r="N2822" i="1"/>
  <c r="M2823" i="1"/>
  <c r="N2823" i="1"/>
  <c r="M2824" i="1"/>
  <c r="N2824" i="1"/>
  <c r="M2825" i="1"/>
  <c r="N2825" i="1"/>
  <c r="M2826" i="1"/>
  <c r="N2826" i="1"/>
  <c r="M2827" i="1"/>
  <c r="N2827" i="1"/>
  <c r="M2828" i="1"/>
  <c r="N2828" i="1"/>
  <c r="M2829" i="1"/>
  <c r="N2829" i="1"/>
  <c r="M2830" i="1"/>
  <c r="N2830" i="1"/>
  <c r="M2831" i="1"/>
  <c r="N2831" i="1"/>
  <c r="M2832" i="1"/>
  <c r="N2832" i="1"/>
  <c r="M2833" i="1"/>
  <c r="N2833" i="1"/>
  <c r="M2834" i="1"/>
  <c r="N2834" i="1"/>
  <c r="M2835" i="1"/>
  <c r="N2835" i="1"/>
  <c r="M2836" i="1"/>
  <c r="N2836" i="1"/>
  <c r="M2837" i="1"/>
  <c r="N2837" i="1"/>
  <c r="M2838" i="1"/>
  <c r="N2838" i="1"/>
  <c r="M2839" i="1"/>
  <c r="N2839" i="1"/>
  <c r="M2840" i="1"/>
  <c r="N2840" i="1"/>
  <c r="M2841" i="1"/>
  <c r="N2841" i="1"/>
  <c r="M2842" i="1"/>
  <c r="N2842" i="1"/>
  <c r="M2843" i="1"/>
  <c r="N2843" i="1"/>
  <c r="M2844" i="1"/>
  <c r="N2844" i="1"/>
  <c r="M2845" i="1"/>
  <c r="N2845" i="1"/>
  <c r="M2846" i="1"/>
  <c r="N2846" i="1"/>
  <c r="M2847" i="1"/>
  <c r="N2847" i="1"/>
  <c r="M2848" i="1"/>
  <c r="N2848" i="1"/>
  <c r="M2849" i="1"/>
  <c r="N2849" i="1"/>
  <c r="M2850" i="1"/>
  <c r="N2850" i="1"/>
  <c r="M2851" i="1"/>
  <c r="N2851" i="1"/>
  <c r="M2852" i="1"/>
  <c r="N2852" i="1"/>
  <c r="M2853" i="1"/>
  <c r="N2853" i="1"/>
  <c r="M2854" i="1"/>
  <c r="N2854" i="1"/>
  <c r="M2855" i="1"/>
  <c r="N2855" i="1"/>
  <c r="M2856" i="1"/>
  <c r="N2856" i="1"/>
  <c r="M2857" i="1"/>
  <c r="N2857" i="1"/>
  <c r="M2858" i="1"/>
  <c r="N2858" i="1"/>
  <c r="M2859" i="1"/>
  <c r="N2859" i="1"/>
  <c r="M2860" i="1"/>
  <c r="N2860" i="1"/>
  <c r="M2861" i="1"/>
  <c r="N2861" i="1"/>
  <c r="M2862" i="1"/>
  <c r="N2862" i="1"/>
  <c r="M2863" i="1"/>
  <c r="N2863" i="1"/>
  <c r="M2864" i="1"/>
  <c r="N2864" i="1"/>
  <c r="M2865" i="1"/>
  <c r="N2865" i="1"/>
  <c r="M2866" i="1"/>
  <c r="N2866" i="1"/>
  <c r="M2867" i="1"/>
  <c r="N2867" i="1"/>
  <c r="M2868" i="1"/>
  <c r="N2868" i="1"/>
  <c r="M2869" i="1"/>
  <c r="N2869" i="1"/>
  <c r="M2870" i="1"/>
  <c r="N2870" i="1"/>
  <c r="M2871" i="1"/>
  <c r="N2871" i="1"/>
  <c r="M2872" i="1"/>
  <c r="N2872" i="1"/>
  <c r="M2873" i="1"/>
  <c r="N2873" i="1"/>
  <c r="M2874" i="1"/>
  <c r="N2874" i="1"/>
  <c r="M2875" i="1"/>
  <c r="N2875" i="1"/>
  <c r="M2876" i="1"/>
  <c r="N2876" i="1"/>
  <c r="M2877" i="1"/>
  <c r="N2877" i="1"/>
  <c r="M2878" i="1"/>
  <c r="N2878" i="1"/>
  <c r="M2879" i="1"/>
  <c r="N2879" i="1"/>
  <c r="M2880" i="1"/>
  <c r="N2880" i="1"/>
  <c r="M2881" i="1"/>
  <c r="N2881" i="1"/>
  <c r="M2882" i="1"/>
  <c r="N2882" i="1"/>
  <c r="M2883" i="1"/>
  <c r="N2883" i="1"/>
  <c r="M2884" i="1"/>
  <c r="N2884" i="1"/>
  <c r="M2885" i="1"/>
  <c r="N2885" i="1"/>
  <c r="M2886" i="1"/>
  <c r="N2886" i="1"/>
  <c r="M2887" i="1"/>
  <c r="N2887" i="1"/>
  <c r="M2888" i="1"/>
  <c r="N2888" i="1"/>
  <c r="M2889" i="1"/>
  <c r="N2889" i="1"/>
  <c r="M2890" i="1"/>
  <c r="N2890" i="1"/>
  <c r="M2891" i="1"/>
  <c r="N2891" i="1"/>
  <c r="M2892" i="1"/>
  <c r="N2892" i="1"/>
  <c r="M2893" i="1"/>
  <c r="N2893" i="1"/>
  <c r="M2894" i="1"/>
  <c r="N2894" i="1"/>
  <c r="M2895" i="1"/>
  <c r="N2895" i="1"/>
  <c r="M2896" i="1"/>
  <c r="N2896" i="1"/>
  <c r="M2897" i="1"/>
  <c r="N2897" i="1"/>
  <c r="M2898" i="1"/>
  <c r="N2898" i="1"/>
  <c r="M2899" i="1"/>
  <c r="N2899" i="1"/>
  <c r="M2900" i="1"/>
  <c r="N2900" i="1"/>
  <c r="M2901" i="1"/>
  <c r="N2901" i="1"/>
  <c r="M2902" i="1"/>
  <c r="N2902" i="1"/>
  <c r="M2903" i="1"/>
  <c r="N2903" i="1"/>
  <c r="M2904" i="1"/>
  <c r="N2904" i="1"/>
  <c r="M2905" i="1"/>
  <c r="N2905" i="1"/>
  <c r="M2906" i="1"/>
  <c r="N2906" i="1"/>
  <c r="M2907" i="1"/>
  <c r="N2907" i="1"/>
  <c r="M2908" i="1"/>
  <c r="N2908" i="1"/>
  <c r="M2909" i="1"/>
  <c r="N2909" i="1"/>
  <c r="M2910" i="1"/>
  <c r="N2910" i="1"/>
  <c r="M2911" i="1"/>
  <c r="N2911" i="1"/>
  <c r="M2912" i="1"/>
  <c r="N2912" i="1"/>
  <c r="M2913" i="1"/>
  <c r="N2913" i="1"/>
  <c r="M2914" i="1"/>
  <c r="N2914" i="1"/>
  <c r="M2915" i="1"/>
  <c r="N2915" i="1"/>
  <c r="M2916" i="1"/>
  <c r="N2916" i="1"/>
  <c r="M2917" i="1"/>
  <c r="N2917" i="1"/>
  <c r="M2918" i="1"/>
  <c r="N2918" i="1"/>
  <c r="M2919" i="1"/>
  <c r="N2919" i="1"/>
  <c r="M2920" i="1"/>
  <c r="N2920" i="1"/>
  <c r="M2921" i="1"/>
  <c r="N2921" i="1"/>
  <c r="M2922" i="1"/>
  <c r="N2922" i="1"/>
  <c r="M2923" i="1"/>
  <c r="N2923" i="1"/>
  <c r="M2924" i="1"/>
  <c r="N2924" i="1"/>
  <c r="M2925" i="1"/>
  <c r="N2925" i="1"/>
  <c r="M2926" i="1"/>
  <c r="N2926" i="1"/>
  <c r="M2927" i="1"/>
  <c r="N2927" i="1"/>
  <c r="M2928" i="1"/>
  <c r="N2928" i="1"/>
  <c r="M2929" i="1"/>
  <c r="N2929" i="1"/>
  <c r="M2930" i="1"/>
  <c r="N2930" i="1"/>
  <c r="M2931" i="1"/>
  <c r="N2931" i="1"/>
  <c r="M2932" i="1"/>
  <c r="N2932" i="1"/>
  <c r="M2933" i="1"/>
  <c r="N2933" i="1"/>
  <c r="M2934" i="1"/>
  <c r="N2934" i="1"/>
  <c r="M2935" i="1"/>
  <c r="N2935" i="1"/>
  <c r="M2936" i="1"/>
  <c r="N2936" i="1"/>
  <c r="M2937" i="1"/>
  <c r="N2937" i="1"/>
  <c r="M2938" i="1"/>
  <c r="N2938" i="1"/>
  <c r="M2939" i="1"/>
  <c r="N2939" i="1"/>
  <c r="M2940" i="1"/>
  <c r="N2940" i="1"/>
  <c r="M2941" i="1"/>
  <c r="N2941" i="1"/>
  <c r="M2942" i="1"/>
  <c r="N2942" i="1"/>
  <c r="M2943" i="1"/>
  <c r="N2943" i="1"/>
  <c r="M2944" i="1"/>
  <c r="N2944" i="1"/>
  <c r="M2945" i="1"/>
  <c r="N2945" i="1"/>
  <c r="M2946" i="1"/>
  <c r="N2946" i="1"/>
  <c r="M2947" i="1"/>
  <c r="N2947" i="1"/>
  <c r="M2948" i="1"/>
  <c r="N2948" i="1"/>
  <c r="M2949" i="1"/>
  <c r="N2949" i="1"/>
  <c r="M2950" i="1"/>
  <c r="N2950" i="1"/>
  <c r="M2951" i="1"/>
  <c r="N2951" i="1"/>
  <c r="M2952" i="1"/>
  <c r="N2952" i="1"/>
  <c r="M2953" i="1"/>
  <c r="N2953" i="1"/>
  <c r="M2954" i="1"/>
  <c r="N2954" i="1"/>
  <c r="M2955" i="1"/>
  <c r="N2955" i="1"/>
  <c r="M2956" i="1"/>
  <c r="N2956" i="1"/>
  <c r="M2957" i="1"/>
  <c r="N2957" i="1"/>
  <c r="M2958" i="1"/>
  <c r="N2958" i="1"/>
  <c r="M2959" i="1"/>
  <c r="N2959" i="1"/>
  <c r="M2960" i="1"/>
  <c r="N2960" i="1"/>
  <c r="M2961" i="1"/>
  <c r="N2961" i="1"/>
  <c r="M2962" i="1"/>
  <c r="N2962" i="1"/>
  <c r="M2963" i="1"/>
  <c r="N2963" i="1"/>
  <c r="M2964" i="1"/>
  <c r="N2964" i="1"/>
  <c r="M2965" i="1"/>
  <c r="N2965" i="1"/>
  <c r="M2966" i="1"/>
  <c r="N2966" i="1"/>
  <c r="M2967" i="1"/>
  <c r="N2967" i="1"/>
  <c r="M2968" i="1"/>
  <c r="N2968" i="1"/>
  <c r="M2969" i="1"/>
  <c r="N2969" i="1"/>
  <c r="M2970" i="1"/>
  <c r="N2970" i="1"/>
  <c r="M2971" i="1"/>
  <c r="N2971" i="1"/>
  <c r="M2972" i="1"/>
  <c r="N2972" i="1"/>
  <c r="M2973" i="1"/>
  <c r="N2973" i="1"/>
  <c r="M2974" i="1"/>
  <c r="N2974" i="1"/>
  <c r="M2975" i="1"/>
  <c r="N2975" i="1"/>
  <c r="M2976" i="1"/>
  <c r="N2976" i="1"/>
  <c r="M2977" i="1"/>
  <c r="N2977" i="1"/>
  <c r="M2978" i="1"/>
  <c r="N2978" i="1"/>
  <c r="M2979" i="1"/>
  <c r="N2979" i="1"/>
  <c r="M2980" i="1"/>
  <c r="N2980" i="1"/>
  <c r="M2981" i="1"/>
  <c r="N2981" i="1"/>
  <c r="M2982" i="1"/>
  <c r="N2982" i="1"/>
  <c r="M2983" i="1"/>
  <c r="N2983" i="1"/>
  <c r="M2984" i="1"/>
  <c r="N2984" i="1"/>
  <c r="M2985" i="1"/>
  <c r="N2985" i="1"/>
  <c r="M2986" i="1"/>
  <c r="N2986" i="1"/>
  <c r="M2987" i="1"/>
  <c r="N2987" i="1"/>
  <c r="M2988" i="1"/>
  <c r="N2988" i="1"/>
  <c r="M2989" i="1"/>
  <c r="N2989" i="1"/>
  <c r="M2990" i="1"/>
  <c r="N2990" i="1"/>
  <c r="M2991" i="1"/>
  <c r="N2991" i="1"/>
  <c r="M2992" i="1"/>
  <c r="N2992" i="1"/>
  <c r="M2993" i="1"/>
  <c r="N2993" i="1"/>
  <c r="M2994" i="1"/>
  <c r="N2994" i="1"/>
  <c r="M2995" i="1"/>
  <c r="N2995" i="1"/>
  <c r="M2996" i="1"/>
  <c r="N2996" i="1"/>
  <c r="M2997" i="1"/>
  <c r="N2997" i="1"/>
  <c r="M2998" i="1"/>
  <c r="N2998" i="1"/>
  <c r="M2999" i="1"/>
  <c r="N2999" i="1"/>
  <c r="M3000" i="1"/>
  <c r="N3000" i="1"/>
  <c r="M3001" i="1"/>
  <c r="N3001" i="1"/>
  <c r="M3002" i="1"/>
  <c r="N3002" i="1"/>
  <c r="M3003" i="1"/>
  <c r="N3003" i="1"/>
  <c r="M3004" i="1"/>
  <c r="N3004" i="1"/>
  <c r="M3005" i="1"/>
  <c r="N3005" i="1"/>
  <c r="M3006" i="1"/>
  <c r="N3006" i="1"/>
  <c r="M3007" i="1"/>
  <c r="N3007" i="1"/>
  <c r="M3008" i="1"/>
  <c r="N3008" i="1"/>
  <c r="M3009" i="1"/>
  <c r="N3009" i="1"/>
  <c r="M3010" i="1"/>
  <c r="N3010" i="1"/>
  <c r="M3011" i="1"/>
  <c r="N3011" i="1"/>
  <c r="M3012" i="1"/>
  <c r="N3012" i="1"/>
  <c r="M3013" i="1"/>
  <c r="N3013" i="1"/>
  <c r="M3014" i="1"/>
  <c r="N3014" i="1"/>
  <c r="M3015" i="1"/>
  <c r="N3015" i="1"/>
  <c r="M3016" i="1"/>
  <c r="N3016" i="1"/>
  <c r="M3017" i="1"/>
  <c r="N3017" i="1"/>
  <c r="M3018" i="1"/>
  <c r="N3018" i="1"/>
  <c r="M3019" i="1"/>
  <c r="N3019" i="1"/>
  <c r="M3020" i="1"/>
  <c r="N3020" i="1"/>
  <c r="M3021" i="1"/>
  <c r="N3021" i="1"/>
  <c r="M3022" i="1"/>
  <c r="N3022" i="1"/>
  <c r="M3023" i="1"/>
  <c r="N3023" i="1"/>
  <c r="M3024" i="1"/>
  <c r="N3024" i="1"/>
  <c r="M3025" i="1"/>
  <c r="N3025" i="1"/>
  <c r="M3026" i="1"/>
  <c r="N3026" i="1"/>
  <c r="M3027" i="1"/>
  <c r="N3027" i="1"/>
  <c r="M3028" i="1"/>
  <c r="N3028" i="1"/>
  <c r="M3029" i="1"/>
  <c r="N3029" i="1"/>
  <c r="M3030" i="1"/>
  <c r="N3030" i="1"/>
  <c r="M3031" i="1"/>
  <c r="N3031" i="1"/>
  <c r="M3032" i="1"/>
  <c r="N3032" i="1"/>
  <c r="M3033" i="1"/>
  <c r="N3033" i="1"/>
  <c r="M3034" i="1"/>
  <c r="N3034" i="1"/>
  <c r="M3035" i="1"/>
  <c r="N3035" i="1"/>
  <c r="M3036" i="1"/>
  <c r="N3036" i="1"/>
  <c r="M3037" i="1"/>
  <c r="N3037" i="1"/>
  <c r="M3038" i="1"/>
  <c r="N3038" i="1"/>
  <c r="M3039" i="1"/>
  <c r="N3039" i="1"/>
  <c r="M3040" i="1"/>
  <c r="N3040" i="1"/>
  <c r="M3041" i="1"/>
  <c r="N3041" i="1"/>
  <c r="M3042" i="1"/>
  <c r="N3042" i="1"/>
  <c r="M3043" i="1"/>
  <c r="N3043" i="1"/>
  <c r="R2" i="1"/>
  <c r="S2" i="1"/>
  <c r="T2" i="1"/>
  <c r="Q2" i="1"/>
  <c r="AC1726" i="6" l="1"/>
  <c r="AB1689" i="6"/>
  <c r="AD1189" i="6"/>
  <c r="AD1178" i="6"/>
  <c r="AB1390" i="6"/>
  <c r="AC308" i="6"/>
  <c r="AB927" i="6"/>
  <c r="AA521" i="6"/>
  <c r="AC40" i="6"/>
  <c r="AB1159" i="6"/>
  <c r="AC1955" i="6"/>
  <c r="AD1919" i="6"/>
  <c r="AB1908" i="6"/>
  <c r="AD1896" i="6"/>
  <c r="AC1872" i="6"/>
  <c r="AD1860" i="6"/>
  <c r="AB1848" i="6"/>
  <c r="AB1836" i="6"/>
  <c r="AB1825" i="6"/>
  <c r="AB1801" i="6"/>
  <c r="AC1790" i="6"/>
  <c r="AB1778" i="6"/>
  <c r="AB1743" i="6"/>
  <c r="AB1673" i="6"/>
  <c r="AC1649" i="6"/>
  <c r="AA1637" i="6"/>
  <c r="AD1566" i="6"/>
  <c r="AC1544" i="6"/>
  <c r="AA1496" i="6"/>
  <c r="AD1403" i="6"/>
  <c r="AC1391" i="6"/>
  <c r="AA1369" i="6"/>
  <c r="AD1357" i="6"/>
  <c r="AD1309" i="6"/>
  <c r="AC1226" i="6"/>
  <c r="AA1190" i="6"/>
  <c r="AC1168" i="6"/>
  <c r="AC1085" i="6"/>
  <c r="AC1061" i="6"/>
  <c r="AA1049" i="6"/>
  <c r="AC1037" i="6"/>
  <c r="AB1025" i="6"/>
  <c r="AC920" i="6"/>
  <c r="AD764" i="6"/>
  <c r="AC752" i="6"/>
  <c r="AB716" i="6"/>
  <c r="AD668" i="6"/>
  <c r="AC656" i="6"/>
  <c r="AB620" i="6"/>
  <c r="AD585" i="6"/>
  <c r="AD537" i="6"/>
  <c r="AD442" i="6"/>
  <c r="AD322" i="6"/>
  <c r="AC287" i="6"/>
  <c r="AC239" i="6"/>
  <c r="AB143" i="6"/>
  <c r="AA26" i="6"/>
  <c r="AA1918" i="6"/>
  <c r="AA1871" i="6"/>
  <c r="AA1800" i="6"/>
  <c r="AC1789" i="6"/>
  <c r="AB1777" i="6"/>
  <c r="AB1765" i="6"/>
  <c r="AC1684" i="6"/>
  <c r="AA1636" i="6"/>
  <c r="AA1577" i="6"/>
  <c r="AA1565" i="6"/>
  <c r="AD1543" i="6"/>
  <c r="AD1449" i="6"/>
  <c r="AD1414" i="6"/>
  <c r="AD1308" i="6"/>
  <c r="AB1272" i="6"/>
  <c r="AC1249" i="6"/>
  <c r="AC1096" i="6"/>
  <c r="AB976" i="6"/>
  <c r="AA919" i="6"/>
  <c r="AA787" i="6"/>
  <c r="AB739" i="6"/>
  <c r="AC715" i="6"/>
  <c r="AB667" i="6"/>
  <c r="AC560" i="6"/>
  <c r="AB501" i="6"/>
  <c r="AD489" i="6"/>
  <c r="AA453" i="6"/>
  <c r="AD250" i="6"/>
  <c r="AD178" i="6"/>
  <c r="AA118" i="6"/>
  <c r="AD1929" i="6"/>
  <c r="AD1917" i="6"/>
  <c r="AB1906" i="6"/>
  <c r="AB1882" i="6"/>
  <c r="AB1846" i="6"/>
  <c r="AB1834" i="6"/>
  <c r="AD1811" i="6"/>
  <c r="AA1799" i="6"/>
  <c r="AD1788" i="6"/>
  <c r="AD1729" i="6"/>
  <c r="AB1706" i="6"/>
  <c r="AB1694" i="6"/>
  <c r="AC1612" i="6"/>
  <c r="AC1576" i="6"/>
  <c r="AC1506" i="6"/>
  <c r="AD1401" i="6"/>
  <c r="AB1248" i="6"/>
  <c r="AB1224" i="6"/>
  <c r="AA1200" i="6"/>
  <c r="AB1166" i="6"/>
  <c r="AC1035" i="6"/>
  <c r="AC595" i="6"/>
  <c r="AD547" i="6"/>
  <c r="AA356" i="6"/>
  <c r="AC344" i="6"/>
  <c r="AA71" i="6"/>
  <c r="AD1940" i="6"/>
  <c r="AD1928" i="6"/>
  <c r="AC1905" i="6"/>
  <c r="AA1893" i="6"/>
  <c r="AD1881" i="6"/>
  <c r="AA1869" i="6"/>
  <c r="AD1857" i="6"/>
  <c r="AC1845" i="6"/>
  <c r="AC1810" i="6"/>
  <c r="AD1787" i="6"/>
  <c r="AC1775" i="6"/>
  <c r="AA1763" i="6"/>
  <c r="AA1740" i="6"/>
  <c r="AA1705" i="6"/>
  <c r="AD1693" i="6"/>
  <c r="AB1575" i="6"/>
  <c r="AB1551" i="6"/>
  <c r="AB1493" i="6"/>
  <c r="AB1010" i="6"/>
  <c r="AB725" i="6"/>
  <c r="AA487" i="6"/>
  <c r="AC451" i="6"/>
  <c r="AC367" i="6"/>
  <c r="AD343" i="6"/>
  <c r="AC319" i="6"/>
  <c r="AC284" i="6"/>
  <c r="AA272" i="6"/>
  <c r="AC260" i="6"/>
  <c r="AA236" i="6"/>
  <c r="AD176" i="6"/>
  <c r="AC116" i="6"/>
  <c r="AB93" i="6"/>
  <c r="AA46" i="6"/>
  <c r="AB23" i="6"/>
  <c r="AD1951" i="6"/>
  <c r="AC1939" i="6"/>
  <c r="AC1927" i="6"/>
  <c r="AD1916" i="6"/>
  <c r="AB1892" i="6"/>
  <c r="AB1856" i="6"/>
  <c r="AC1833" i="6"/>
  <c r="AD1821" i="6"/>
  <c r="AA1774" i="6"/>
  <c r="AB1739" i="6"/>
  <c r="AB1704" i="6"/>
  <c r="AA1669" i="6"/>
  <c r="AD1657" i="6"/>
  <c r="AA1633" i="6"/>
  <c r="AD1622" i="6"/>
  <c r="AA1610" i="6"/>
  <c r="AB1598" i="6"/>
  <c r="AA1586" i="6"/>
  <c r="AB1574" i="6"/>
  <c r="AD1562" i="6"/>
  <c r="AA1550" i="6"/>
  <c r="AC1504" i="6"/>
  <c r="AD1492" i="6"/>
  <c r="AD1480" i="6"/>
  <c r="AC1458" i="6"/>
  <c r="AA1446" i="6"/>
  <c r="AB1434" i="6"/>
  <c r="AB1423" i="6"/>
  <c r="AA1388" i="6"/>
  <c r="AC1045" i="6"/>
  <c r="AD1033" i="6"/>
  <c r="AD904" i="6"/>
  <c r="AA868" i="6"/>
  <c r="AB856" i="6"/>
  <c r="AC450" i="6"/>
  <c r="AC402" i="6"/>
  <c r="AA378" i="6"/>
  <c r="AA330" i="6"/>
  <c r="AD318" i="6"/>
  <c r="AB307" i="6"/>
  <c r="AC247" i="6"/>
  <c r="AC163" i="6"/>
  <c r="AC127" i="6"/>
  <c r="AD104" i="6"/>
  <c r="AC1950" i="6"/>
  <c r="AA1938" i="6"/>
  <c r="AA1903" i="6"/>
  <c r="AA1891" i="6"/>
  <c r="AA1879" i="6"/>
  <c r="AC1855" i="6"/>
  <c r="AA1808" i="6"/>
  <c r="AB1797" i="6"/>
  <c r="AB1785" i="6"/>
  <c r="AD1773" i="6"/>
  <c r="AB1762" i="6"/>
  <c r="AD1750" i="6"/>
  <c r="AD1715" i="6"/>
  <c r="AA1644" i="6"/>
  <c r="AD1573" i="6"/>
  <c r="AB1549" i="6"/>
  <c r="AD1457" i="6"/>
  <c r="AC1433" i="6"/>
  <c r="AA1292" i="6"/>
  <c r="AD1245" i="6"/>
  <c r="AC1233" i="6"/>
  <c r="AC1175" i="6"/>
  <c r="AD1080" i="6"/>
  <c r="AD938" i="6"/>
  <c r="AA783" i="6"/>
  <c r="AA568" i="6"/>
  <c r="AB544" i="6"/>
  <c r="AB473" i="6"/>
  <c r="AB317" i="6"/>
  <c r="AD294" i="6"/>
  <c r="AB246" i="6"/>
  <c r="AD234" i="6"/>
  <c r="AA80" i="6"/>
  <c r="AD68" i="6"/>
  <c r="AD1949" i="6"/>
  <c r="AD1902" i="6"/>
  <c r="AA1878" i="6"/>
  <c r="AD1796" i="6"/>
  <c r="AB1784" i="6"/>
  <c r="AB1761" i="6"/>
  <c r="AA1679" i="6"/>
  <c r="AD1560" i="6"/>
  <c r="AA1526" i="6"/>
  <c r="AC1456" i="6"/>
  <c r="AA1397" i="6"/>
  <c r="AD1363" i="6"/>
  <c r="AB1351" i="6"/>
  <c r="AC1327" i="6"/>
  <c r="AC1291" i="6"/>
  <c r="AD1244" i="6"/>
  <c r="AD1162" i="6"/>
  <c r="AC1103" i="6"/>
  <c r="AB1079" i="6"/>
  <c r="AB1019" i="6"/>
  <c r="AD758" i="6"/>
  <c r="AC662" i="6"/>
  <c r="AB472" i="6"/>
  <c r="AB376" i="6"/>
  <c r="AD316" i="6"/>
  <c r="AC305" i="6"/>
  <c r="AC293" i="6"/>
  <c r="AD209" i="6"/>
  <c r="AC161" i="6"/>
  <c r="AA91" i="6"/>
  <c r="AB1960" i="6"/>
  <c r="AA1948" i="6"/>
  <c r="AA1913" i="6"/>
  <c r="AD1901" i="6"/>
  <c r="AA1841" i="6"/>
  <c r="AA1830" i="6"/>
  <c r="AB1818" i="6"/>
  <c r="AD1806" i="6"/>
  <c r="AB1760" i="6"/>
  <c r="AD1748" i="6"/>
  <c r="AD1736" i="6"/>
  <c r="AC1725" i="6"/>
  <c r="AD1678" i="6"/>
  <c r="AC1642" i="6"/>
  <c r="AC1619" i="6"/>
  <c r="AC1607" i="6"/>
  <c r="AA1571" i="6"/>
  <c r="AD1548" i="6"/>
  <c r="AC1513" i="6"/>
  <c r="AB1501" i="6"/>
  <c r="AB1477" i="6"/>
  <c r="AB1420" i="6"/>
  <c r="AC1408" i="6"/>
  <c r="AD1314" i="6"/>
  <c r="AC1278" i="6"/>
  <c r="AD1219" i="6"/>
  <c r="AA1161" i="6"/>
  <c r="AC1030" i="6"/>
  <c r="AB805" i="6"/>
  <c r="AB793" i="6"/>
  <c r="AC566" i="6"/>
  <c r="AA495" i="6"/>
  <c r="AB483" i="6"/>
  <c r="AA459" i="6"/>
  <c r="AD363" i="6"/>
  <c r="AD304" i="6"/>
  <c r="AB90" i="6"/>
  <c r="AA66" i="6"/>
  <c r="AD1959" i="6"/>
  <c r="AB1912" i="6"/>
  <c r="AA1888" i="6"/>
  <c r="AA1876" i="6"/>
  <c r="AB1840" i="6"/>
  <c r="AA1817" i="6"/>
  <c r="AD1805" i="6"/>
  <c r="AD1794" i="6"/>
  <c r="AA1782" i="6"/>
  <c r="AA1770" i="6"/>
  <c r="AD1759" i="6"/>
  <c r="AC1724" i="6"/>
  <c r="AA1395" i="6"/>
  <c r="AD1384" i="6"/>
  <c r="AC1265" i="6"/>
  <c r="AD876" i="6"/>
  <c r="AD816" i="6"/>
  <c r="AB756" i="6"/>
  <c r="AD613" i="6"/>
  <c r="AD494" i="6"/>
  <c r="AA482" i="6"/>
  <c r="AC458" i="6"/>
  <c r="AB398" i="6"/>
  <c r="AD231" i="6"/>
  <c r="AB159" i="6"/>
  <c r="AA89" i="6"/>
  <c r="AD77" i="6"/>
  <c r="AA1911" i="6"/>
  <c r="AB1875" i="6"/>
  <c r="AD1851" i="6"/>
  <c r="AC1793" i="6"/>
  <c r="AD1769" i="6"/>
  <c r="AA1746" i="6"/>
  <c r="AC1723" i="6"/>
  <c r="AC1711" i="6"/>
  <c r="AD1688" i="6"/>
  <c r="AB1581" i="6"/>
  <c r="AC1487" i="6"/>
  <c r="AD934" i="6"/>
  <c r="AC923" i="6"/>
  <c r="AC875" i="6"/>
  <c r="AA827" i="6"/>
  <c r="AA803" i="6"/>
  <c r="AB779" i="6"/>
  <c r="AB767" i="6"/>
  <c r="AA659" i="6"/>
  <c r="AB552" i="6"/>
  <c r="AB528" i="6"/>
  <c r="AB493" i="6"/>
  <c r="AD433" i="6"/>
  <c r="AA409" i="6"/>
  <c r="AC337" i="6"/>
  <c r="AB218" i="6"/>
  <c r="AA99" i="6"/>
  <c r="AC29" i="6"/>
  <c r="AC1921" i="6"/>
  <c r="AB1898" i="6"/>
  <c r="AC1886" i="6"/>
  <c r="AD1850" i="6"/>
  <c r="AB1827" i="6"/>
  <c r="AB1745" i="6"/>
  <c r="AC1710" i="6"/>
  <c r="AA1687" i="6"/>
  <c r="AC1675" i="6"/>
  <c r="AD1663" i="6"/>
  <c r="AC1651" i="6"/>
  <c r="AD1592" i="6"/>
  <c r="AA1580" i="6"/>
  <c r="AB1568" i="6"/>
  <c r="AA1474" i="6"/>
  <c r="AB1452" i="6"/>
  <c r="AC1440" i="6"/>
  <c r="AA1382" i="6"/>
  <c r="AB1323" i="6"/>
  <c r="AA1264" i="6"/>
  <c r="AD1051" i="6"/>
  <c r="AD968" i="6"/>
  <c r="AB826" i="6"/>
  <c r="AC778" i="6"/>
  <c r="AA646" i="6"/>
  <c r="AD480" i="6"/>
  <c r="AB396" i="6"/>
  <c r="AA372" i="6"/>
  <c r="AA301" i="6"/>
  <c r="AD241" i="6"/>
  <c r="AB229" i="6"/>
  <c r="AC205" i="6"/>
  <c r="AB121" i="6"/>
  <c r="AC1944" i="6"/>
  <c r="AA1932" i="6"/>
  <c r="AA1920" i="6"/>
  <c r="AC1897" i="6"/>
  <c r="AD1873" i="6"/>
  <c r="AC1849" i="6"/>
  <c r="AD1826" i="6"/>
  <c r="AB1814" i="6"/>
  <c r="AC1744" i="6"/>
  <c r="AB1709" i="6"/>
  <c r="AC1686" i="6"/>
  <c r="AA1674" i="6"/>
  <c r="AA1650" i="6"/>
  <c r="AC1591" i="6"/>
  <c r="AC1567" i="6"/>
  <c r="AB1544" i="6"/>
  <c r="AB1533" i="6"/>
  <c r="AD1473" i="6"/>
  <c r="AC1462" i="6"/>
  <c r="AB1439" i="6"/>
  <c r="AD1381" i="6"/>
  <c r="AD1298" i="6"/>
  <c r="AB1239" i="6"/>
  <c r="AC1086" i="6"/>
  <c r="AA955" i="6"/>
  <c r="AD885" i="6"/>
  <c r="AA837" i="6"/>
  <c r="AC610" i="6"/>
  <c r="AC574" i="6"/>
  <c r="AD562" i="6"/>
  <c r="AC538" i="6"/>
  <c r="AC526" i="6"/>
  <c r="AC407" i="6"/>
  <c r="AA359" i="6"/>
  <c r="AA311" i="6"/>
  <c r="AD288" i="6"/>
  <c r="AD240" i="6"/>
  <c r="AB192" i="6"/>
  <c r="AD132" i="6"/>
  <c r="AA120" i="6"/>
  <c r="AC62" i="6"/>
  <c r="AC1825" i="6"/>
  <c r="AD659" i="6"/>
  <c r="AD1843" i="6"/>
  <c r="AD1799" i="6"/>
  <c r="AB1789" i="6"/>
  <c r="AA1607" i="6"/>
  <c r="AD1820" i="6"/>
  <c r="AC1674" i="6"/>
  <c r="AC1272" i="6"/>
  <c r="AB301" i="6"/>
  <c r="AC1960" i="6"/>
  <c r="AA1950" i="6"/>
  <c r="AB1904" i="6"/>
  <c r="AD1871" i="6"/>
  <c r="AC1556" i="6"/>
  <c r="AA1535" i="6"/>
  <c r="AC1477" i="6"/>
  <c r="AC1292" i="6"/>
  <c r="AA1904" i="6"/>
  <c r="AC1762" i="6"/>
  <c r="AD1487" i="6"/>
  <c r="AB356" i="6"/>
  <c r="AD143" i="6"/>
  <c r="AD1932" i="6"/>
  <c r="AA1810" i="6"/>
  <c r="AD1790" i="6"/>
  <c r="AA1736" i="6"/>
  <c r="AC1604" i="6"/>
  <c r="AD1549" i="6"/>
  <c r="AA193" i="6"/>
  <c r="AC1956" i="6"/>
  <c r="AC1948" i="6"/>
  <c r="AC1938" i="6"/>
  <c r="AD1898" i="6"/>
  <c r="AD1878" i="6"/>
  <c r="AC495" i="6"/>
  <c r="AA1956" i="6"/>
  <c r="AC1898" i="6"/>
  <c r="AA1806" i="6"/>
  <c r="AD1745" i="6"/>
  <c r="AB495" i="6"/>
  <c r="AC330" i="6"/>
  <c r="AD90" i="6"/>
  <c r="AB1773" i="6"/>
  <c r="AD458" i="6"/>
  <c r="AD1513" i="6"/>
  <c r="AC1388" i="6"/>
  <c r="AA1619" i="6"/>
  <c r="AA1811" i="6"/>
  <c r="AA1775" i="6"/>
  <c r="AC1749" i="6"/>
  <c r="AC1652" i="6"/>
  <c r="AD1278" i="6"/>
  <c r="AD595" i="6"/>
  <c r="AA538" i="6"/>
  <c r="AD319" i="6"/>
  <c r="AD301" i="6"/>
  <c r="AB1766" i="6"/>
  <c r="AD1519" i="6"/>
  <c r="AB1458" i="6"/>
  <c r="AC1395" i="6"/>
  <c r="AC667" i="6"/>
  <c r="AA1935" i="6"/>
  <c r="AA1927" i="6"/>
  <c r="AA1843" i="6"/>
  <c r="AC1765" i="6"/>
  <c r="AA1477" i="6"/>
  <c r="AC758" i="6"/>
  <c r="AC725" i="6"/>
  <c r="AA526" i="6"/>
  <c r="AB87" i="6"/>
  <c r="AD1814" i="6"/>
  <c r="AD1892" i="6"/>
  <c r="AB1869" i="6"/>
  <c r="AC1814" i="6"/>
  <c r="AD1687" i="6"/>
  <c r="AB1264" i="6"/>
  <c r="AD287" i="6"/>
  <c r="AD62" i="6"/>
  <c r="AA1848" i="6"/>
  <c r="AB1233" i="6"/>
  <c r="AA756" i="6"/>
  <c r="AA501" i="6"/>
  <c r="AD1891" i="6"/>
  <c r="AD1586" i="6"/>
  <c r="AD1568" i="6"/>
  <c r="AA610" i="6"/>
  <c r="AC1913" i="6"/>
  <c r="AC1891" i="6"/>
  <c r="AC1882" i="6"/>
  <c r="AB1820" i="6"/>
  <c r="AC1812" i="6"/>
  <c r="AA1805" i="6"/>
  <c r="AB1788" i="6"/>
  <c r="AC1586" i="6"/>
  <c r="AB1513" i="6"/>
  <c r="AD1452" i="6"/>
  <c r="AB1369" i="6"/>
  <c r="AB803" i="6"/>
  <c r="AC376" i="6"/>
  <c r="AA1921" i="6"/>
  <c r="AA1812" i="6"/>
  <c r="AC1644" i="6"/>
  <c r="AC1533" i="6"/>
  <c r="AC1452" i="6"/>
  <c r="AA1323" i="6"/>
  <c r="AB489" i="6"/>
  <c r="AD1832" i="6"/>
  <c r="AD1955" i="6"/>
  <c r="AC1875" i="6"/>
  <c r="AB1832" i="6"/>
  <c r="AD1827" i="6"/>
  <c r="AC1637" i="6"/>
  <c r="AC1351" i="6"/>
  <c r="AD568" i="6"/>
  <c r="AD482" i="6"/>
  <c r="AA1832" i="6"/>
  <c r="AD1395" i="6"/>
  <c r="AD1369" i="6"/>
  <c r="AB568" i="6"/>
  <c r="AB482" i="6"/>
  <c r="AB1918" i="6"/>
  <c r="AD1905" i="6"/>
  <c r="AC1874" i="6"/>
  <c r="AC1831" i="6"/>
  <c r="AC1808" i="6"/>
  <c r="AC1777" i="6"/>
  <c r="AC1636" i="6"/>
  <c r="AD1432" i="6"/>
  <c r="AC1200" i="6"/>
  <c r="AA725" i="6"/>
  <c r="AA489" i="6"/>
  <c r="AC90" i="6"/>
  <c r="AB1808" i="6"/>
  <c r="AD1760" i="6"/>
  <c r="AB1670" i="6"/>
  <c r="AD1830" i="6"/>
  <c r="AC1830" i="6"/>
  <c r="AD1763" i="6"/>
  <c r="AD1580" i="6"/>
  <c r="AB359" i="6"/>
  <c r="AD116" i="6"/>
  <c r="AD1944" i="6"/>
  <c r="AD1921" i="6"/>
  <c r="AD1848" i="6"/>
  <c r="AB1830" i="6"/>
  <c r="AD1817" i="6"/>
  <c r="AC1800" i="6"/>
  <c r="AC1782" i="6"/>
  <c r="AD1775" i="6"/>
  <c r="AC1763" i="6"/>
  <c r="AB1580" i="6"/>
  <c r="AD1446" i="6"/>
  <c r="AD1323" i="6"/>
  <c r="AD501" i="6"/>
  <c r="AA294" i="6"/>
  <c r="AB231" i="6"/>
  <c r="AA1716" i="6"/>
  <c r="AA231" i="6"/>
  <c r="AA1959" i="6"/>
  <c r="AC1958" i="6"/>
  <c r="AC1957" i="6"/>
  <c r="AD1956" i="6"/>
  <c r="AB1955" i="6"/>
  <c r="AB1954" i="6"/>
  <c r="AD1953" i="6"/>
  <c r="AC1952" i="6"/>
  <c r="AB1951" i="6"/>
  <c r="AB1950" i="6"/>
  <c r="AA1949" i="6"/>
  <c r="AD1947" i="6"/>
  <c r="AC1946" i="6"/>
  <c r="AB1944" i="6"/>
  <c r="AA1943" i="6"/>
  <c r="AA1942" i="6"/>
  <c r="AA1941" i="6"/>
  <c r="AB1939" i="6"/>
  <c r="AA1936" i="6"/>
  <c r="AC1935" i="6"/>
  <c r="AC1934" i="6"/>
  <c r="AC1933" i="6"/>
  <c r="AB1932" i="6"/>
  <c r="AB1931" i="6"/>
  <c r="AB1930" i="6"/>
  <c r="AB1928" i="6"/>
  <c r="AC1926" i="6"/>
  <c r="AB1924" i="6"/>
  <c r="AC1923" i="6"/>
  <c r="AB1921" i="6"/>
  <c r="AB1920" i="6"/>
  <c r="AD1918" i="6"/>
  <c r="AA1917" i="6"/>
  <c r="AA1916" i="6"/>
  <c r="AA1915" i="6"/>
  <c r="AC1914" i="6"/>
  <c r="AD1908" i="6"/>
  <c r="AC1907" i="6"/>
  <c r="AC1906" i="6"/>
  <c r="AB1905" i="6"/>
  <c r="AC1904" i="6"/>
  <c r="AA1902" i="6"/>
  <c r="AA1900" i="6"/>
  <c r="AC1899" i="6"/>
  <c r="AA1898" i="6"/>
  <c r="AC1896" i="6"/>
  <c r="AB1893" i="6"/>
  <c r="AB1891" i="6"/>
  <c r="AD1890" i="6"/>
  <c r="AC1889" i="6"/>
  <c r="AC1888" i="6"/>
  <c r="AB1887" i="6"/>
  <c r="AA1886" i="6"/>
  <c r="AB1885" i="6"/>
  <c r="AA1884" i="6"/>
  <c r="AB1883" i="6"/>
  <c r="AC1881" i="6"/>
  <c r="AC1878" i="6"/>
  <c r="AC1877" i="6"/>
  <c r="AB1876" i="6"/>
  <c r="AD1874" i="6"/>
  <c r="AB1872" i="6"/>
  <c r="AB1871" i="6"/>
  <c r="AD1870" i="6"/>
  <c r="AC1869" i="6"/>
  <c r="AD1867" i="6"/>
  <c r="AB1863" i="6"/>
  <c r="AB1862" i="6"/>
  <c r="AC1860" i="6"/>
  <c r="AD1859" i="6"/>
  <c r="AB1855" i="6"/>
  <c r="AC1854" i="6"/>
  <c r="AD1853" i="6"/>
  <c r="AA1851" i="6"/>
  <c r="AB1849" i="6"/>
  <c r="AC1848" i="6"/>
  <c r="AA1847" i="6"/>
  <c r="AD1846" i="6"/>
  <c r="AD1844" i="6"/>
  <c r="AB1843" i="6"/>
  <c r="AA1842" i="6"/>
  <c r="AB1841" i="6"/>
  <c r="AD1840" i="6"/>
  <c r="AA1839" i="6"/>
  <c r="AB1838" i="6"/>
  <c r="AB1837" i="6"/>
  <c r="AC1832" i="6"/>
  <c r="AB1829" i="6"/>
  <c r="AD1828" i="6"/>
  <c r="AA1827" i="6"/>
  <c r="AC1826" i="6"/>
  <c r="AA1826" i="6"/>
  <c r="AB1824" i="6"/>
  <c r="AB1823" i="6"/>
  <c r="AD1822" i="6"/>
  <c r="AA1821" i="6"/>
  <c r="AB1819" i="6"/>
  <c r="AC1818" i="6"/>
  <c r="AB1817" i="6"/>
  <c r="AD1816" i="6"/>
  <c r="AA1814" i="6"/>
  <c r="AA1813" i="6"/>
  <c r="AD1810" i="6"/>
  <c r="AD1808" i="6"/>
  <c r="AA1807" i="6"/>
  <c r="AB1806" i="6"/>
  <c r="AC1804" i="6"/>
  <c r="AA1803" i="6"/>
  <c r="AB1802" i="6"/>
  <c r="AC1801" i="6"/>
  <c r="AD1800" i="6"/>
  <c r="AB1799" i="6"/>
  <c r="AD1798" i="6"/>
  <c r="AA1798" i="6"/>
  <c r="AB1796" i="6"/>
  <c r="AA1795" i="6"/>
  <c r="AA1794" i="6"/>
  <c r="AD1793" i="6"/>
  <c r="AA1791" i="6"/>
  <c r="AA1790" i="6"/>
  <c r="AA1789" i="6"/>
  <c r="AA1788" i="6"/>
  <c r="AC1787" i="6"/>
  <c r="AD1786" i="6"/>
  <c r="AA1785" i="6"/>
  <c r="AC1784" i="6"/>
  <c r="AB1782" i="6"/>
  <c r="AA1781" i="6"/>
  <c r="AC1780" i="6"/>
  <c r="AA1779" i="6"/>
  <c r="AD1778" i="6"/>
  <c r="AB1776" i="6"/>
  <c r="AD1774" i="6"/>
  <c r="AA1773" i="6"/>
  <c r="AB1772" i="6"/>
  <c r="AB1771" i="6"/>
  <c r="AB1770" i="6"/>
  <c r="AB1769" i="6"/>
  <c r="AD1768" i="6"/>
  <c r="AA1768" i="6"/>
  <c r="AA1767" i="6"/>
  <c r="AD1766" i="6"/>
  <c r="AB1764" i="6"/>
  <c r="AD1762" i="6"/>
  <c r="AA1761" i="6"/>
  <c r="AC1759" i="6"/>
  <c r="AC1758" i="6"/>
  <c r="AA1758" i="6"/>
  <c r="AA1757" i="6"/>
  <c r="AB1755" i="6"/>
  <c r="AA1753" i="6"/>
  <c r="AA1751" i="6"/>
  <c r="AC1748" i="6"/>
  <c r="AD1747" i="6"/>
  <c r="AD1746" i="6"/>
  <c r="AB1742" i="6"/>
  <c r="AB1741" i="6"/>
  <c r="AB1740" i="6"/>
  <c r="AA1738" i="6"/>
  <c r="AB1736" i="6"/>
  <c r="AB1735" i="6"/>
  <c r="AD1735" i="6"/>
  <c r="AC1734" i="6"/>
  <c r="AC1733" i="6"/>
  <c r="AC1732" i="6"/>
  <c r="AA1730" i="6"/>
  <c r="AA1728" i="6"/>
  <c r="AC1727" i="6"/>
  <c r="AD1722" i="6"/>
  <c r="AC1721" i="6"/>
  <c r="AB1719" i="6"/>
  <c r="AB1718" i="6"/>
  <c r="AA1715" i="6"/>
  <c r="AD1714" i="6"/>
  <c r="AC1713" i="6"/>
  <c r="AD1711" i="6"/>
  <c r="AD1710" i="6"/>
  <c r="AD1709" i="6"/>
  <c r="AC1708" i="6"/>
  <c r="AB1707" i="6"/>
  <c r="AB1705" i="6"/>
  <c r="AB1703" i="6"/>
  <c r="AD1701" i="6"/>
  <c r="AB1700" i="6"/>
  <c r="AC1698" i="6"/>
  <c r="AC1697" i="6"/>
  <c r="AC1696" i="6"/>
  <c r="AA1694" i="6"/>
  <c r="AC1691" i="6"/>
  <c r="AD1689" i="6"/>
  <c r="AA1688" i="6"/>
  <c r="AB1687" i="6"/>
  <c r="AD1686" i="6"/>
  <c r="AB1684" i="6"/>
  <c r="AB1679" i="6"/>
  <c r="AB1678" i="6"/>
  <c r="AD1677" i="6"/>
  <c r="AD1676" i="6"/>
  <c r="AC1676" i="6"/>
  <c r="AB1675" i="6"/>
  <c r="AD1674" i="6"/>
  <c r="AC1672" i="6"/>
  <c r="AD1671" i="6"/>
  <c r="AB1669" i="6"/>
  <c r="AD1668" i="6"/>
  <c r="AA1667" i="6"/>
  <c r="AB1666" i="6"/>
  <c r="AD1665" i="6"/>
  <c r="AB1663" i="6"/>
  <c r="AD1659" i="6"/>
  <c r="AA1658" i="6"/>
  <c r="AB1654" i="6"/>
  <c r="AD1653" i="6"/>
  <c r="AD1650" i="6"/>
  <c r="AB1648" i="6"/>
  <c r="AD1647" i="6"/>
  <c r="AA1646" i="6"/>
  <c r="AB1645" i="6"/>
  <c r="AD1644" i="6"/>
  <c r="AB1642" i="6"/>
  <c r="AD1640" i="6"/>
  <c r="AB1639" i="6"/>
  <c r="AA1638" i="6"/>
  <c r="AD1637" i="6"/>
  <c r="AA1635" i="6"/>
  <c r="AB1634" i="6"/>
  <c r="AB1633" i="6"/>
  <c r="AD1632" i="6"/>
  <c r="AA1631" i="6"/>
  <c r="AB1630" i="6"/>
  <c r="AD1629" i="6"/>
  <c r="AB1628" i="6"/>
  <c r="AB1627" i="6"/>
  <c r="AA1625" i="6"/>
  <c r="AB1624" i="6"/>
  <c r="AB1618" i="6"/>
  <c r="AD1617" i="6"/>
  <c r="AA1616" i="6"/>
  <c r="AA1612" i="6"/>
  <c r="AC1610" i="6"/>
  <c r="AA1609" i="6"/>
  <c r="AD1607" i="6"/>
  <c r="AA1605" i="6"/>
  <c r="AA1603" i="6"/>
  <c r="AB1602" i="6"/>
  <c r="AB1601" i="6"/>
  <c r="AB1600" i="6"/>
  <c r="AC1598" i="6"/>
  <c r="AA1595" i="6"/>
  <c r="AD1594" i="6"/>
  <c r="AB1593" i="6"/>
  <c r="AA1592" i="6"/>
  <c r="AB1591" i="6"/>
  <c r="AB1590" i="6"/>
  <c r="AA1590" i="6"/>
  <c r="AD1589" i="6"/>
  <c r="AC1588" i="6"/>
  <c r="AB1587" i="6"/>
  <c r="AB1586" i="6"/>
  <c r="AC1584" i="6"/>
  <c r="AD1581" i="6"/>
  <c r="AC1580" i="6"/>
  <c r="AB1578" i="6"/>
  <c r="AC1577" i="6"/>
  <c r="AD1574" i="6"/>
  <c r="AB1573" i="6"/>
  <c r="AD1570" i="6"/>
  <c r="AA1568" i="6"/>
  <c r="AB1567" i="6"/>
  <c r="AC1566" i="6"/>
  <c r="AB1565" i="6"/>
  <c r="AA1562" i="6"/>
  <c r="AB1557" i="6"/>
  <c r="AA1556" i="6"/>
  <c r="AD1553" i="6"/>
  <c r="AD1551" i="6"/>
  <c r="AD1550" i="6"/>
  <c r="AC1549" i="6"/>
  <c r="AB1548" i="6"/>
  <c r="AA1548" i="6"/>
  <c r="AB1547" i="6"/>
  <c r="AB1543" i="6"/>
  <c r="AD1542" i="6"/>
  <c r="AC1540" i="6"/>
  <c r="AB1537" i="6"/>
  <c r="AD1536" i="6"/>
  <c r="AC1534" i="6"/>
  <c r="AD1533" i="6"/>
  <c r="AC1531" i="6"/>
  <c r="AD1531" i="6"/>
  <c r="AA1530" i="6"/>
  <c r="AA1528" i="6"/>
  <c r="AD1527" i="6"/>
  <c r="AD1525" i="6"/>
  <c r="AB1523" i="6"/>
  <c r="AA1521" i="6"/>
  <c r="AA1519" i="6"/>
  <c r="AD1515" i="6"/>
  <c r="AC1514" i="6"/>
  <c r="AA1512" i="6"/>
  <c r="AD1511" i="6"/>
  <c r="AB1510" i="6"/>
  <c r="AA1508" i="6"/>
  <c r="AD1507" i="6"/>
  <c r="AA1507" i="6"/>
  <c r="AD1506" i="6"/>
  <c r="AA1501" i="6"/>
  <c r="AA1499" i="6"/>
  <c r="AC1499" i="6"/>
  <c r="AD1498" i="6"/>
  <c r="AB1496" i="6"/>
  <c r="AC1493" i="6"/>
  <c r="AB1488" i="6"/>
  <c r="AA1487" i="6"/>
  <c r="AB1487" i="6"/>
  <c r="AD1486" i="6"/>
  <c r="AB1485" i="6"/>
  <c r="AD1483" i="6"/>
  <c r="AD1481" i="6"/>
  <c r="AB1480" i="6"/>
  <c r="AA1479" i="6"/>
  <c r="AD1477" i="6"/>
  <c r="AA1476" i="6"/>
  <c r="AA1475" i="6"/>
  <c r="AA1473" i="6"/>
  <c r="AA1470" i="6"/>
  <c r="AC1468" i="6"/>
  <c r="AD1466" i="6"/>
  <c r="AB1466" i="6"/>
  <c r="AB1465" i="6"/>
  <c r="AC1463" i="6"/>
  <c r="AD1461" i="6"/>
  <c r="AA1460" i="6"/>
  <c r="AA1459" i="6"/>
  <c r="AD1458" i="6"/>
  <c r="AA1458" i="6"/>
  <c r="AB1457" i="6"/>
  <c r="AC1453" i="6"/>
  <c r="AA1450" i="6"/>
  <c r="AA1449" i="6"/>
  <c r="AB1447" i="6"/>
  <c r="AD1447" i="6"/>
  <c r="AA1444" i="6"/>
  <c r="AC1444" i="6"/>
  <c r="AB1441" i="6"/>
  <c r="AD1434" i="6"/>
  <c r="AD1433" i="6"/>
  <c r="AB1428" i="6"/>
  <c r="AD1428" i="6"/>
  <c r="AD1426" i="6"/>
  <c r="AA1425" i="6"/>
  <c r="AD1421" i="6"/>
  <c r="AA1417" i="6"/>
  <c r="AA1416" i="6"/>
  <c r="AB1412" i="6"/>
  <c r="AD1406" i="6"/>
  <c r="AA1405" i="6"/>
  <c r="AC1404" i="6"/>
  <c r="AA1403" i="6"/>
  <c r="AC1401" i="6"/>
  <c r="AC1400" i="6"/>
  <c r="AB1400" i="6"/>
  <c r="AB1399" i="6"/>
  <c r="AB1398" i="6"/>
  <c r="AD1397" i="6"/>
  <c r="AB1394" i="6"/>
  <c r="AA1392" i="6"/>
  <c r="AC1390" i="6"/>
  <c r="AD1388" i="6"/>
  <c r="AD1387" i="6"/>
  <c r="AA1386" i="6"/>
  <c r="AC1386" i="6"/>
  <c r="AA1384" i="6"/>
  <c r="AD1383" i="6"/>
  <c r="AD1382" i="6"/>
  <c r="AC1382" i="6"/>
  <c r="AB1381" i="6"/>
  <c r="AA1381" i="6"/>
  <c r="AB1376" i="6"/>
  <c r="AC1369" i="6"/>
  <c r="AC1363" i="6"/>
  <c r="AA1361" i="6"/>
  <c r="AA1360" i="6"/>
  <c r="AB1359" i="6"/>
  <c r="AC1357" i="6"/>
  <c r="AA1357" i="6"/>
  <c r="AA1356" i="6"/>
  <c r="AA1355" i="6"/>
  <c r="AB1353" i="6"/>
  <c r="AA1350" i="6"/>
  <c r="AA1349" i="6"/>
  <c r="AB1347" i="6"/>
  <c r="AA1343" i="6"/>
  <c r="AB1341" i="6"/>
  <c r="AD1339" i="6"/>
  <c r="AA1338" i="6"/>
  <c r="AA1337" i="6"/>
  <c r="AB1335" i="6"/>
  <c r="AA1331" i="6"/>
  <c r="AD1327" i="6"/>
  <c r="AA1326" i="6"/>
  <c r="AD1325" i="6"/>
  <c r="AA1324" i="6"/>
  <c r="AA1322" i="6"/>
  <c r="AD1319" i="6"/>
  <c r="AC1316" i="6"/>
  <c r="AB1315" i="6"/>
  <c r="AC1311" i="6"/>
  <c r="AD1310" i="6"/>
  <c r="AB1309" i="6"/>
  <c r="AC1305" i="6"/>
  <c r="AC1300" i="6"/>
  <c r="AA1299" i="6"/>
  <c r="AA1298" i="6"/>
  <c r="AD1292" i="6"/>
  <c r="AB1292" i="6"/>
  <c r="AA1291" i="6"/>
  <c r="AC1290" i="6"/>
  <c r="AB1288" i="6"/>
  <c r="AC1286" i="6"/>
  <c r="AC1285" i="6"/>
  <c r="AC1284" i="6"/>
  <c r="AD1281" i="6"/>
  <c r="AD1280" i="6"/>
  <c r="AD1279" i="6"/>
  <c r="AC1277" i="6"/>
  <c r="AB1275" i="6"/>
  <c r="AB1274" i="6"/>
  <c r="AC1273" i="6"/>
  <c r="AA1271" i="6"/>
  <c r="AD1270" i="6"/>
  <c r="AC1269" i="6"/>
  <c r="AA1265" i="6"/>
  <c r="AC1262" i="6"/>
  <c r="AB1260" i="6"/>
  <c r="AA1258" i="6"/>
  <c r="AA1255" i="6"/>
  <c r="AA1252" i="6"/>
  <c r="AC1251" i="6"/>
  <c r="AA1239" i="6"/>
  <c r="AB1238" i="6"/>
  <c r="AB1232" i="6"/>
  <c r="AC1230" i="6"/>
  <c r="AD1227" i="6"/>
  <c r="AD1226" i="6"/>
  <c r="AB1226" i="6"/>
  <c r="AC1225" i="6"/>
  <c r="AD1224" i="6"/>
  <c r="AA1224" i="6"/>
  <c r="AA1221" i="6"/>
  <c r="AA1219" i="6"/>
  <c r="AA1217" i="6"/>
  <c r="AB1216" i="6"/>
  <c r="AA1215" i="6"/>
  <c r="AC1214" i="6"/>
  <c r="AA1214" i="6"/>
  <c r="AB1213" i="6"/>
  <c r="AB1209" i="6"/>
  <c r="AB1208" i="6"/>
  <c r="AC1208" i="6"/>
  <c r="AA1207" i="6"/>
  <c r="AB1204" i="6"/>
  <c r="AB1201" i="6"/>
  <c r="AB1200" i="6"/>
  <c r="AB1198" i="6"/>
  <c r="AB1197" i="6"/>
  <c r="AA1196" i="6"/>
  <c r="AD1191" i="6"/>
  <c r="AC1190" i="6"/>
  <c r="AA1187" i="6"/>
  <c r="AC1186" i="6"/>
  <c r="AB1184" i="6"/>
  <c r="AD1171" i="6"/>
  <c r="AA1170" i="6"/>
  <c r="AD1166" i="6"/>
  <c r="AA1164" i="6"/>
  <c r="AB1162" i="6"/>
  <c r="AA1162" i="6"/>
  <c r="AA1155" i="6"/>
  <c r="AA1152" i="6"/>
  <c r="AB1151" i="6"/>
  <c r="AB1150" i="6"/>
  <c r="AA1149" i="6"/>
  <c r="AA1137" i="6"/>
  <c r="AB1132" i="6"/>
  <c r="AA1130" i="6"/>
  <c r="AA1128" i="6"/>
  <c r="AC1123" i="6"/>
  <c r="AD1123" i="6"/>
  <c r="AA1122" i="6"/>
  <c r="AA1119" i="6"/>
  <c r="AB1117" i="6"/>
  <c r="AA1117" i="6"/>
  <c r="AC1115" i="6"/>
  <c r="AC1113" i="6"/>
  <c r="AA1107" i="6"/>
  <c r="AC1105" i="6"/>
  <c r="AC1104" i="6"/>
  <c r="AC1102" i="6"/>
  <c r="AA1097" i="6"/>
  <c r="AA1095" i="6"/>
  <c r="AC1087" i="6"/>
  <c r="AD1086" i="6"/>
  <c r="AA1085" i="6"/>
  <c r="AD1085" i="6"/>
  <c r="AA1080" i="6"/>
  <c r="AC1080" i="6"/>
  <c r="AC1077" i="6"/>
  <c r="AA1071" i="6"/>
  <c r="AD1069" i="6"/>
  <c r="AD1068" i="6"/>
  <c r="AA1065" i="6"/>
  <c r="AA1064" i="6"/>
  <c r="AB1063" i="6"/>
  <c r="AA1059" i="6"/>
  <c r="AC1059" i="6"/>
  <c r="AA1058" i="6"/>
  <c r="AB1057" i="6"/>
  <c r="AA1055" i="6"/>
  <c r="AB1054" i="6"/>
  <c r="AC1053" i="6"/>
  <c r="AC1050" i="6"/>
  <c r="AB1049" i="6"/>
  <c r="AB1045" i="6"/>
  <c r="AA1041" i="6"/>
  <c r="AB1039" i="6"/>
  <c r="AA1035" i="6"/>
  <c r="AB1030" i="6"/>
  <c r="AC1029" i="6"/>
  <c r="AD1027" i="6"/>
  <c r="AA1025" i="6"/>
  <c r="AA1023" i="6"/>
  <c r="AB1018" i="6"/>
  <c r="AA1017" i="6"/>
  <c r="AD1016" i="6"/>
  <c r="AD1014" i="6"/>
  <c r="AB1012" i="6"/>
  <c r="AA1011" i="6"/>
  <c r="AC1011" i="6"/>
  <c r="AA1010" i="6"/>
  <c r="AD1008" i="6"/>
  <c r="AA1007" i="6"/>
  <c r="AD1004" i="6"/>
  <c r="AB1000" i="6"/>
  <c r="AD999" i="6"/>
  <c r="AA996" i="6"/>
  <c r="AB995" i="6"/>
  <c r="AA987" i="6"/>
  <c r="AA984" i="6"/>
  <c r="AA982" i="6"/>
  <c r="AC976" i="6"/>
  <c r="AD975" i="6"/>
  <c r="AD972" i="6"/>
  <c r="AB967" i="6"/>
  <c r="AD966" i="6"/>
  <c r="AD965" i="6"/>
  <c r="AB963" i="6"/>
  <c r="AD961" i="6"/>
  <c r="AD959" i="6"/>
  <c r="AD955" i="6"/>
  <c r="AB954" i="6"/>
  <c r="AD949" i="6"/>
  <c r="AA949" i="6"/>
  <c r="AA947" i="6"/>
  <c r="AA945" i="6"/>
  <c r="AD943" i="6"/>
  <c r="AA941" i="6"/>
  <c r="AA940" i="6"/>
  <c r="AB936" i="6"/>
  <c r="AC935" i="6"/>
  <c r="AA934" i="6"/>
  <c r="AC934" i="6"/>
  <c r="AC928" i="6"/>
  <c r="AD927" i="6"/>
  <c r="AC927" i="6"/>
  <c r="AB924" i="6"/>
  <c r="AD921" i="6"/>
  <c r="AA920" i="6"/>
  <c r="AB920" i="6"/>
  <c r="AD920" i="6"/>
  <c r="AD919" i="6"/>
  <c r="AA916" i="6"/>
  <c r="AB912" i="6"/>
  <c r="AC912" i="6"/>
  <c r="AA909" i="6"/>
  <c r="AB905" i="6"/>
  <c r="AD903" i="6"/>
  <c r="AD901" i="6"/>
  <c r="AD899" i="6"/>
  <c r="AA895" i="6"/>
  <c r="AB894" i="6"/>
  <c r="AB893" i="6"/>
  <c r="AC891" i="6"/>
  <c r="AD889" i="6"/>
  <c r="AC886" i="6"/>
  <c r="AA884" i="6"/>
  <c r="AB883" i="6"/>
  <c r="AB882" i="6"/>
  <c r="AC880" i="6"/>
  <c r="AA878" i="6"/>
  <c r="AB874" i="6"/>
  <c r="AC872" i="6"/>
  <c r="AA871" i="6"/>
  <c r="AC871" i="6"/>
  <c r="AA869" i="6"/>
  <c r="AD868" i="6"/>
  <c r="AA867" i="6"/>
  <c r="AB864" i="6"/>
  <c r="AB863" i="6"/>
  <c r="AC862" i="6"/>
  <c r="AB860" i="6"/>
  <c r="AB857" i="6"/>
  <c r="AB854" i="6"/>
  <c r="AA851" i="6"/>
  <c r="AA849" i="6"/>
  <c r="AB847" i="6"/>
  <c r="AD846" i="6"/>
  <c r="AC845" i="6"/>
  <c r="AD844" i="6"/>
  <c r="AB844" i="6"/>
  <c r="AA842" i="6"/>
  <c r="AA840" i="6"/>
  <c r="AC838" i="6"/>
  <c r="AB837" i="6"/>
  <c r="AC837" i="6"/>
  <c r="AB833" i="6"/>
  <c r="AC829" i="6"/>
  <c r="AB829" i="6"/>
  <c r="AC827" i="6"/>
  <c r="AB825" i="6"/>
  <c r="AA824" i="6"/>
  <c r="AA823" i="6"/>
  <c r="AB821" i="6"/>
  <c r="AC817" i="6"/>
  <c r="AB816" i="6"/>
  <c r="AD812" i="6"/>
  <c r="AA809" i="6"/>
  <c r="AD809" i="6"/>
  <c r="AB807" i="6"/>
  <c r="AD804" i="6"/>
  <c r="AA802" i="6"/>
  <c r="AA798" i="6"/>
  <c r="AB797" i="6"/>
  <c r="AD794" i="6"/>
  <c r="AC791" i="6"/>
  <c r="AA789" i="6"/>
  <c r="AB786" i="6"/>
  <c r="AA784" i="6"/>
  <c r="AB781" i="6"/>
  <c r="AA778" i="6"/>
  <c r="AC777" i="6"/>
  <c r="AC774" i="6"/>
  <c r="AA771" i="6"/>
  <c r="AA770" i="6"/>
  <c r="AA768" i="6"/>
  <c r="AB765" i="6"/>
  <c r="AC762" i="6"/>
  <c r="AB760" i="6"/>
  <c r="AD755" i="6"/>
  <c r="AB755" i="6"/>
  <c r="AC754" i="6"/>
  <c r="AD754" i="6"/>
  <c r="AB752" i="6"/>
  <c r="AA751" i="6"/>
  <c r="AB748" i="6"/>
  <c r="AB744" i="6"/>
  <c r="AD744" i="6"/>
  <c r="AA740" i="6"/>
  <c r="AC739" i="6"/>
  <c r="AC734" i="6"/>
  <c r="AA730" i="6"/>
  <c r="AC728" i="6"/>
  <c r="AA727" i="6"/>
  <c r="AA724" i="6"/>
  <c r="AB723" i="6"/>
  <c r="AA722" i="6"/>
  <c r="AD720" i="6"/>
  <c r="AA719" i="6"/>
  <c r="AD712" i="6"/>
  <c r="AB706" i="6"/>
  <c r="AA702" i="6"/>
  <c r="AB700" i="6"/>
  <c r="AC697" i="6"/>
  <c r="AD694" i="6"/>
  <c r="AB689" i="6"/>
  <c r="AC688" i="6"/>
  <c r="AA685" i="6"/>
  <c r="AC681" i="6"/>
  <c r="AB681" i="6"/>
  <c r="AB680" i="6"/>
  <c r="AC680" i="6"/>
  <c r="AB679" i="6"/>
  <c r="AD678" i="6"/>
  <c r="AD676" i="6"/>
  <c r="AC674" i="6"/>
  <c r="AA674" i="6"/>
  <c r="AD674" i="6"/>
  <c r="AB672" i="6"/>
  <c r="AC669" i="6"/>
  <c r="AC668" i="6"/>
  <c r="AB668" i="6"/>
  <c r="AA666" i="6"/>
  <c r="AC658" i="6"/>
  <c r="AD658" i="6"/>
  <c r="AA655" i="6"/>
  <c r="AA654" i="6"/>
  <c r="AD648" i="6"/>
  <c r="AD643" i="6"/>
  <c r="AA642" i="6"/>
  <c r="AC642" i="6"/>
  <c r="AD642" i="6"/>
  <c r="AD640" i="6"/>
  <c r="AD638" i="6"/>
  <c r="AC637" i="6"/>
  <c r="AC635" i="6"/>
  <c r="AD632" i="6"/>
  <c r="AB630" i="6"/>
  <c r="AD630" i="6"/>
  <c r="AA625" i="6"/>
  <c r="AD625" i="6"/>
  <c r="AC623" i="6"/>
  <c r="AC619" i="6"/>
  <c r="AB617" i="6"/>
  <c r="AA615" i="6"/>
  <c r="AB609" i="6"/>
  <c r="AB603" i="6"/>
  <c r="AD600" i="6"/>
  <c r="AC600" i="6"/>
  <c r="AD594" i="6"/>
  <c r="AB591" i="6"/>
  <c r="AA591" i="6"/>
  <c r="AA584" i="6"/>
  <c r="AD582" i="6"/>
  <c r="AB582" i="6"/>
  <c r="AC582" i="6"/>
  <c r="AD580" i="6"/>
  <c r="AA578" i="6"/>
  <c r="AB578" i="6"/>
  <c r="AB575" i="6"/>
  <c r="AB572" i="6"/>
  <c r="AD570" i="6"/>
  <c r="AA567" i="6"/>
  <c r="AB564" i="6"/>
  <c r="AC554" i="6"/>
  <c r="AA551" i="6"/>
  <c r="AC551" i="6"/>
  <c r="AA548" i="6"/>
  <c r="AB546" i="6"/>
  <c r="AA542" i="6"/>
  <c r="AB536" i="6"/>
  <c r="AC533" i="6"/>
  <c r="AC527" i="6"/>
  <c r="AA524" i="6"/>
  <c r="AB516" i="6"/>
  <c r="AC513" i="6"/>
  <c r="AA511" i="6"/>
  <c r="AD507" i="6"/>
  <c r="AC505" i="6"/>
  <c r="AB502" i="6"/>
  <c r="AC496" i="6"/>
  <c r="AC492" i="6"/>
  <c r="AD490" i="6"/>
  <c r="AA488" i="6"/>
  <c r="AC488" i="6"/>
  <c r="AB485" i="6"/>
  <c r="AD481" i="6"/>
  <c r="AD479" i="6"/>
  <c r="AB479" i="6"/>
  <c r="AB477" i="6"/>
  <c r="AC476" i="6"/>
  <c r="AD476" i="6"/>
  <c r="AB469" i="6"/>
  <c r="AA463" i="6"/>
  <c r="AA448" i="6"/>
  <c r="AD443" i="6"/>
  <c r="AC443" i="6"/>
  <c r="AA443" i="6"/>
  <c r="AB443" i="6"/>
  <c r="AB440" i="6"/>
  <c r="AD440" i="6"/>
  <c r="AB439" i="6"/>
  <c r="AA439" i="6"/>
  <c r="AD439" i="6"/>
  <c r="AA435" i="6"/>
  <c r="AA432" i="6"/>
  <c r="AC432" i="6"/>
  <c r="AA429" i="6"/>
  <c r="AB425" i="6"/>
  <c r="AB417" i="6"/>
  <c r="AB408" i="6"/>
  <c r="AC408" i="6"/>
  <c r="AD408" i="6"/>
  <c r="AA405" i="6"/>
  <c r="AC399" i="6"/>
  <c r="AB399" i="6"/>
  <c r="AA392" i="6"/>
  <c r="AC390" i="6"/>
  <c r="AA390" i="6"/>
  <c r="AB382" i="6"/>
  <c r="AD382" i="6"/>
  <c r="AD373" i="6"/>
  <c r="AA371" i="6"/>
  <c r="AC371" i="6"/>
  <c r="AA366" i="6"/>
  <c r="AB366" i="6"/>
  <c r="AC366" i="6"/>
  <c r="AD366" i="6"/>
  <c r="AC358" i="6"/>
  <c r="AA349" i="6"/>
  <c r="AD349" i="6"/>
  <c r="AB347" i="6"/>
  <c r="AD347" i="6"/>
  <c r="AA340" i="6"/>
  <c r="AA329" i="6"/>
  <c r="AD329" i="6"/>
  <c r="AC289" i="6"/>
  <c r="AD281" i="6"/>
  <c r="AC271" i="6"/>
  <c r="AB271" i="6"/>
  <c r="AA264" i="6"/>
  <c r="AB253" i="6"/>
  <c r="AB244" i="6"/>
  <c r="AC233" i="6"/>
  <c r="AD224" i="6"/>
  <c r="AA208" i="6"/>
  <c r="AA197" i="6"/>
  <c r="AC187" i="6"/>
  <c r="AA172" i="6"/>
  <c r="AD165" i="6"/>
  <c r="AA156" i="6"/>
  <c r="AA144" i="6"/>
  <c r="AB134" i="6"/>
  <c r="AC125" i="6"/>
  <c r="AD125" i="6"/>
  <c r="AB106" i="6"/>
  <c r="AB98" i="6"/>
  <c r="AD98" i="6"/>
  <c r="AA52" i="6"/>
  <c r="AB41" i="6"/>
  <c r="AB30" i="6"/>
  <c r="AA21" i="6"/>
  <c r="AA644" i="6"/>
  <c r="AA636" i="6"/>
  <c r="AB616" i="6"/>
  <c r="AB599" i="6"/>
  <c r="AA590" i="6"/>
  <c r="AB571" i="6"/>
  <c r="AC563" i="6"/>
  <c r="AC553" i="6"/>
  <c r="AB545" i="6"/>
  <c r="AB537" i="6"/>
  <c r="AC506" i="6"/>
  <c r="AA491" i="6"/>
  <c r="AA478" i="6"/>
  <c r="AC459" i="6"/>
  <c r="AB459" i="6"/>
  <c r="AB451" i="6"/>
  <c r="AB434" i="6"/>
  <c r="AC424" i="6"/>
  <c r="AB424" i="6"/>
  <c r="AB412" i="6"/>
  <c r="AA404" i="6"/>
  <c r="AD385" i="6"/>
  <c r="AD359" i="6"/>
  <c r="AD352" i="6"/>
  <c r="AD317" i="6"/>
  <c r="AD308" i="6"/>
  <c r="AA273" i="6"/>
  <c r="AB263" i="6"/>
  <c r="AC252" i="6"/>
  <c r="AC236" i="6"/>
  <c r="AB236" i="6"/>
  <c r="AC228" i="6"/>
  <c r="AA218" i="6"/>
  <c r="AC218" i="6"/>
  <c r="AD196" i="6"/>
  <c r="AD186" i="6"/>
  <c r="AA176" i="6"/>
  <c r="AB133" i="6"/>
  <c r="AD124" i="6"/>
  <c r="AC71" i="6"/>
  <c r="AA51" i="6"/>
  <c r="AB8" i="6"/>
  <c r="AD8" i="6"/>
  <c r="AA442" i="6"/>
  <c r="AD423" i="6"/>
  <c r="AA395" i="6"/>
  <c r="AA384" i="6"/>
  <c r="AC351" i="6"/>
  <c r="AC343" i="6"/>
  <c r="AC332" i="6"/>
  <c r="AC292" i="6"/>
  <c r="AA284" i="6"/>
  <c r="AC242" i="6"/>
  <c r="AA242" i="6"/>
  <c r="AC235" i="6"/>
  <c r="AB235" i="6"/>
  <c r="AB227" i="6"/>
  <c r="AC206" i="6"/>
  <c r="AC195" i="6"/>
  <c r="AD154" i="6"/>
  <c r="AC123" i="6"/>
  <c r="AB96" i="6"/>
  <c r="AB80" i="6"/>
  <c r="AD29" i="6"/>
  <c r="AB29" i="6"/>
  <c r="AD7" i="6"/>
  <c r="AA1809" i="6"/>
  <c r="AB1792" i="6"/>
  <c r="AB1775" i="6"/>
  <c r="AB1763" i="6"/>
  <c r="AA1717" i="6"/>
  <c r="AA1702" i="6"/>
  <c r="AC1692" i="6"/>
  <c r="AB1685" i="6"/>
  <c r="AC1643" i="6"/>
  <c r="AD1626" i="6"/>
  <c r="AC1608" i="6"/>
  <c r="AD1599" i="6"/>
  <c r="AC1582" i="6"/>
  <c r="AC1569" i="6"/>
  <c r="AA1554" i="6"/>
  <c r="AB1539" i="6"/>
  <c r="AA1513" i="6"/>
  <c r="AD1504" i="6"/>
  <c r="AB1495" i="6"/>
  <c r="AB1472" i="6"/>
  <c r="AB1440" i="6"/>
  <c r="AA1423" i="6"/>
  <c r="AA1348" i="6"/>
  <c r="AA1336" i="6"/>
  <c r="AD1317" i="6"/>
  <c r="AC1308" i="6"/>
  <c r="AA1297" i="6"/>
  <c r="AA1289" i="6"/>
  <c r="AD1272" i="6"/>
  <c r="AD1264" i="6"/>
  <c r="AA1253" i="6"/>
  <c r="AB1245" i="6"/>
  <c r="AA1235" i="6"/>
  <c r="AA1199" i="6"/>
  <c r="AA1178" i="6"/>
  <c r="AB1160" i="6"/>
  <c r="AC1139" i="6"/>
  <c r="AA1127" i="6"/>
  <c r="AC1106" i="6"/>
  <c r="AB1096" i="6"/>
  <c r="AA1047" i="6"/>
  <c r="AD1028" i="6"/>
  <c r="AB1009" i="6"/>
  <c r="AB985" i="6"/>
  <c r="AD974" i="6"/>
  <c r="AA964" i="6"/>
  <c r="AA953" i="6"/>
  <c r="AD896" i="6"/>
  <c r="AD875" i="6"/>
  <c r="AB866" i="6"/>
  <c r="AC856" i="6"/>
  <c r="AB835" i="6"/>
  <c r="AA826" i="6"/>
  <c r="AA795" i="6"/>
  <c r="AA766" i="6"/>
  <c r="AB757" i="6"/>
  <c r="AB729" i="6"/>
  <c r="AB711" i="6"/>
  <c r="AC699" i="6"/>
  <c r="AB687" i="6"/>
  <c r="AA660" i="6"/>
  <c r="AD653" i="6"/>
  <c r="AC634" i="6"/>
  <c r="AC624" i="6"/>
  <c r="AB614" i="6"/>
  <c r="AA608" i="6"/>
  <c r="AB588" i="6"/>
  <c r="AA579" i="6"/>
  <c r="AA562" i="6"/>
  <c r="AD495" i="6"/>
  <c r="AA468" i="6"/>
  <c r="AB450" i="6"/>
  <c r="AB433" i="6"/>
  <c r="AB410" i="6"/>
  <c r="AD410" i="6"/>
  <c r="AA394" i="6"/>
  <c r="AD383" i="6"/>
  <c r="AB375" i="6"/>
  <c r="AA342" i="6"/>
  <c r="AD331" i="6"/>
  <c r="AB316" i="6"/>
  <c r="AA307" i="6"/>
  <c r="AB300" i="6"/>
  <c r="AA291" i="6"/>
  <c r="AD226" i="6"/>
  <c r="AA216" i="6"/>
  <c r="AB194" i="6"/>
  <c r="AA184" i="6"/>
  <c r="AB174" i="6"/>
  <c r="AA163" i="6"/>
  <c r="AD115" i="6"/>
  <c r="AA95" i="6"/>
  <c r="AC89" i="6"/>
  <c r="AC49" i="6"/>
  <c r="AD39" i="6"/>
  <c r="AA28" i="6"/>
  <c r="AD633" i="6"/>
  <c r="AD607" i="6"/>
  <c r="AA596" i="6"/>
  <c r="AA534" i="6"/>
  <c r="AC514" i="6"/>
  <c r="AB503" i="6"/>
  <c r="AB458" i="6"/>
  <c r="AA421" i="6"/>
  <c r="AA402" i="6"/>
  <c r="AA374" i="6"/>
  <c r="AC359" i="6"/>
  <c r="AB341" i="6"/>
  <c r="AB322" i="6"/>
  <c r="AC306" i="6"/>
  <c r="AB306" i="6"/>
  <c r="AB299" i="6"/>
  <c r="AD282" i="6"/>
  <c r="AB250" i="6"/>
  <c r="AC234" i="6"/>
  <c r="AD215" i="6"/>
  <c r="AA205" i="6"/>
  <c r="AA183" i="6"/>
  <c r="AC162" i="6"/>
  <c r="AA162" i="6"/>
  <c r="AA152" i="6"/>
  <c r="AC142" i="6"/>
  <c r="AA131" i="6"/>
  <c r="AA114" i="6"/>
  <c r="AB88" i="6"/>
  <c r="AC88" i="6"/>
  <c r="AC48" i="6"/>
  <c r="AD5" i="6"/>
  <c r="AC151" i="6"/>
  <c r="AC121" i="6"/>
  <c r="AB113" i="6"/>
  <c r="AD113" i="6"/>
  <c r="AD103" i="6"/>
  <c r="AA16" i="6"/>
  <c r="AD4" i="6"/>
  <c r="AC756" i="6"/>
  <c r="AD738" i="6"/>
  <c r="AA726" i="6"/>
  <c r="AB696" i="6"/>
  <c r="AA684" i="6"/>
  <c r="AB659" i="6"/>
  <c r="AA641" i="6"/>
  <c r="AD631" i="6"/>
  <c r="AB605" i="6"/>
  <c r="AD560" i="6"/>
  <c r="AB550" i="6"/>
  <c r="AD541" i="6"/>
  <c r="AA523" i="6"/>
  <c r="AC512" i="6"/>
  <c r="AC489" i="6"/>
  <c r="AC456" i="6"/>
  <c r="AA431" i="6"/>
  <c r="AA381" i="6"/>
  <c r="AA365" i="6"/>
  <c r="AA313" i="6"/>
  <c r="AA305" i="6"/>
  <c r="AB305" i="6"/>
  <c r="AC297" i="6"/>
  <c r="AA270" i="6"/>
  <c r="AC270" i="6"/>
  <c r="AA259" i="6"/>
  <c r="AC240" i="6"/>
  <c r="AD232" i="6"/>
  <c r="AC203" i="6"/>
  <c r="AB102" i="6"/>
  <c r="AC93" i="6"/>
  <c r="AC67" i="6"/>
  <c r="AA58" i="6"/>
  <c r="AD36" i="6"/>
  <c r="AB26" i="6"/>
  <c r="AA15" i="6"/>
  <c r="AA3" i="6"/>
  <c r="AD1437" i="6"/>
  <c r="AD1420" i="6"/>
  <c r="AA1409" i="6"/>
  <c r="AB1395" i="6"/>
  <c r="AB1370" i="6"/>
  <c r="AA1354" i="6"/>
  <c r="AA1344" i="6"/>
  <c r="AA1332" i="6"/>
  <c r="AC1314" i="6"/>
  <c r="AD1304" i="6"/>
  <c r="AB1278" i="6"/>
  <c r="AC1268" i="6"/>
  <c r="AB1250" i="6"/>
  <c r="AA1233" i="6"/>
  <c r="AA1205" i="6"/>
  <c r="AA1195" i="6"/>
  <c r="AA1185" i="6"/>
  <c r="AA1175" i="6"/>
  <c r="AC1157" i="6"/>
  <c r="AB1135" i="6"/>
  <c r="AB1114" i="6"/>
  <c r="AB1092" i="6"/>
  <c r="AA1062" i="6"/>
  <c r="AD1044" i="6"/>
  <c r="AA1034" i="6"/>
  <c r="AC1005" i="6"/>
  <c r="AB981" i="6"/>
  <c r="AA970" i="6"/>
  <c r="AD922" i="6"/>
  <c r="AC914" i="6"/>
  <c r="AB904" i="6"/>
  <c r="AD892" i="6"/>
  <c r="AB881" i="6"/>
  <c r="AA852" i="6"/>
  <c r="AA841" i="6"/>
  <c r="AC831" i="6"/>
  <c r="AA811" i="6"/>
  <c r="AD803" i="6"/>
  <c r="AA782" i="6"/>
  <c r="AC772" i="6"/>
  <c r="AA746" i="6"/>
  <c r="AD725" i="6"/>
  <c r="AD667" i="6"/>
  <c r="AC649" i="6"/>
  <c r="AD621" i="6"/>
  <c r="AA612" i="6"/>
  <c r="AB595" i="6"/>
  <c r="AC585" i="6"/>
  <c r="AC568" i="6"/>
  <c r="AA559" i="6"/>
  <c r="AA540" i="6"/>
  <c r="AD522" i="6"/>
  <c r="AC482" i="6"/>
  <c r="AA474" i="6"/>
  <c r="AA464" i="6"/>
  <c r="AA455" i="6"/>
  <c r="AA446" i="6"/>
  <c r="AB380" i="6"/>
  <c r="AB364" i="6"/>
  <c r="AA296" i="6"/>
  <c r="AA288" i="6"/>
  <c r="AD279" i="6"/>
  <c r="AA258" i="6"/>
  <c r="AD222" i="6"/>
  <c r="AA212" i="6"/>
  <c r="AB202" i="6"/>
  <c r="AD192" i="6"/>
  <c r="AB160" i="6"/>
  <c r="AA149" i="6"/>
  <c r="AC139" i="6"/>
  <c r="AA128" i="6"/>
  <c r="AC120" i="6"/>
  <c r="AB120" i="6"/>
  <c r="AB86" i="6"/>
  <c r="AB46" i="6"/>
  <c r="AC25" i="6"/>
  <c r="AB14" i="6"/>
  <c r="AA295" i="6"/>
  <c r="AC278" i="6"/>
  <c r="AD268" i="6"/>
  <c r="AA247" i="6"/>
  <c r="AA239" i="6"/>
  <c r="AB221" i="6"/>
  <c r="AC169" i="6"/>
  <c r="AD148" i="6"/>
  <c r="AB110" i="6"/>
  <c r="AA100" i="6"/>
  <c r="AC85" i="6"/>
  <c r="AD66" i="6"/>
  <c r="AA56" i="6"/>
  <c r="AC45" i="6"/>
  <c r="AB34" i="6"/>
  <c r="AD1535" i="6"/>
  <c r="AA1516" i="6"/>
  <c r="AC1491" i="6"/>
  <c r="AC1482" i="6"/>
  <c r="AA1452" i="6"/>
  <c r="AA1427" i="6"/>
  <c r="AB1418" i="6"/>
  <c r="AD1393" i="6"/>
  <c r="AA1362" i="6"/>
  <c r="AA1342" i="6"/>
  <c r="AA1330" i="6"/>
  <c r="AC1323" i="6"/>
  <c r="AD1302" i="6"/>
  <c r="AA1259" i="6"/>
  <c r="AD1231" i="6"/>
  <c r="AA1223" i="6"/>
  <c r="AA1203" i="6"/>
  <c r="AC1193" i="6"/>
  <c r="AA1183" i="6"/>
  <c r="AD1173" i="6"/>
  <c r="AA1163" i="6"/>
  <c r="AC1133" i="6"/>
  <c r="AA1101" i="6"/>
  <c r="AB1090" i="6"/>
  <c r="AC1081" i="6"/>
  <c r="AB1042" i="6"/>
  <c r="AA991" i="6"/>
  <c r="AB979" i="6"/>
  <c r="AB958" i="6"/>
  <c r="AB948" i="6"/>
  <c r="AD879" i="6"/>
  <c r="AA801" i="6"/>
  <c r="AD790" i="6"/>
  <c r="AD716" i="6"/>
  <c r="AD705" i="6"/>
  <c r="AA693" i="6"/>
  <c r="AB665" i="6"/>
  <c r="AA657" i="6"/>
  <c r="AD647" i="6"/>
  <c r="AD639" i="6"/>
  <c r="AD610" i="6"/>
  <c r="AC602" i="6"/>
  <c r="AB583" i="6"/>
  <c r="AD557" i="6"/>
  <c r="AC529" i="6"/>
  <c r="AB510" i="6"/>
  <c r="AC501" i="6"/>
  <c r="AA494" i="6"/>
  <c r="AA473" i="6"/>
  <c r="AB444" i="6"/>
  <c r="AA428" i="6"/>
  <c r="AA389" i="6"/>
  <c r="AA319" i="6"/>
  <c r="AB319" i="6"/>
  <c r="AB311" i="6"/>
  <c r="AB303" i="6"/>
  <c r="AA277" i="6"/>
  <c r="AC238" i="6"/>
  <c r="AB210" i="6"/>
  <c r="AD190" i="6"/>
  <c r="AD109" i="6"/>
  <c r="AC91" i="6"/>
  <c r="AA601" i="6"/>
  <c r="AB592" i="6"/>
  <c r="AB574" i="6"/>
  <c r="AD566" i="6"/>
  <c r="AD520" i="6"/>
  <c r="AD500" i="6"/>
  <c r="AC487" i="6"/>
  <c r="AB461" i="6"/>
  <c r="AA437" i="6"/>
  <c r="AD415" i="6"/>
  <c r="AD407" i="6"/>
  <c r="AA398" i="6"/>
  <c r="AC388" i="6"/>
  <c r="AD388" i="6"/>
  <c r="AA345" i="6"/>
  <c r="AC336" i="6"/>
  <c r="AA287" i="6"/>
  <c r="AB276" i="6"/>
  <c r="AC266" i="6"/>
  <c r="AA255" i="6"/>
  <c r="AD246" i="6"/>
  <c r="AD237" i="6"/>
  <c r="AC237" i="6"/>
  <c r="AC219" i="6"/>
  <c r="AB199" i="6"/>
  <c r="AD189" i="6"/>
  <c r="AB178" i="6"/>
  <c r="AB158" i="6"/>
  <c r="AB136" i="6"/>
  <c r="AB118" i="6"/>
  <c r="AB99" i="6"/>
  <c r="AB73" i="6"/>
  <c r="AA64" i="6"/>
  <c r="AA54" i="6"/>
  <c r="AD43" i="6"/>
  <c r="AA1143" i="6"/>
  <c r="AA1131" i="6"/>
  <c r="AA1099" i="6"/>
  <c r="AA1088" i="6"/>
  <c r="AA1031" i="6"/>
  <c r="AC1001" i="6"/>
  <c r="AA989" i="6"/>
  <c r="AC977" i="6"/>
  <c r="AB968" i="6"/>
  <c r="AB956" i="6"/>
  <c r="AD946" i="6"/>
  <c r="AB900" i="6"/>
  <c r="AC888" i="6"/>
  <c r="AB877" i="6"/>
  <c r="AA859" i="6"/>
  <c r="AB848" i="6"/>
  <c r="AC828" i="6"/>
  <c r="AB808" i="6"/>
  <c r="AA779" i="6"/>
  <c r="AC769" i="6"/>
  <c r="AD759" i="6"/>
  <c r="AA753" i="6"/>
  <c r="AD715" i="6"/>
  <c r="AA691" i="6"/>
  <c r="AA671" i="6"/>
  <c r="AD663" i="6"/>
  <c r="AA656" i="6"/>
  <c r="AD627" i="6"/>
  <c r="AD618" i="6"/>
  <c r="AB610" i="6"/>
  <c r="AD573" i="6"/>
  <c r="AB565" i="6"/>
  <c r="AA555" i="6"/>
  <c r="AD528" i="6"/>
  <c r="AA499" i="6"/>
  <c r="AC486" i="6"/>
  <c r="AD472" i="6"/>
  <c r="AA460" i="6"/>
  <c r="AB452" i="6"/>
  <c r="AD452" i="6"/>
  <c r="AD436" i="6"/>
  <c r="AA414" i="6"/>
  <c r="AB397" i="6"/>
  <c r="AC397" i="6"/>
  <c r="AA387" i="6"/>
  <c r="AA368" i="6"/>
  <c r="AD354" i="6"/>
  <c r="AA318" i="6"/>
  <c r="AC318" i="6"/>
  <c r="AC294" i="6"/>
  <c r="AD286" i="6"/>
  <c r="AA275" i="6"/>
  <c r="AD236" i="6"/>
  <c r="AD218" i="6"/>
  <c r="AD177" i="6"/>
  <c r="AA177" i="6"/>
  <c r="AB166" i="6"/>
  <c r="AB157" i="6"/>
  <c r="AB145" i="6"/>
  <c r="AC117" i="6"/>
  <c r="AC83" i="6"/>
  <c r="AA55" i="6"/>
  <c r="AB44" i="6"/>
  <c r="AB33" i="6"/>
  <c r="AC24" i="6"/>
  <c r="AD13" i="6"/>
  <c r="AC475" i="6"/>
  <c r="AA465" i="6"/>
  <c r="AC457" i="6"/>
  <c r="AB449" i="6"/>
  <c r="AB413" i="6"/>
  <c r="AA406" i="6"/>
  <c r="AD379" i="6"/>
  <c r="AD348" i="6"/>
  <c r="AA339" i="6"/>
  <c r="AB330" i="6"/>
  <c r="AB320" i="6"/>
  <c r="AC301" i="6"/>
  <c r="AA293" i="6"/>
  <c r="AB285" i="6"/>
  <c r="AB265" i="6"/>
  <c r="AD254" i="6"/>
  <c r="AA223" i="6"/>
  <c r="AB214" i="6"/>
  <c r="AB204" i="6"/>
  <c r="AC193" i="6"/>
  <c r="AC182" i="6"/>
  <c r="AA143" i="6"/>
  <c r="AB132" i="6"/>
  <c r="AB116" i="6"/>
  <c r="AC105" i="6"/>
  <c r="AD97" i="6"/>
  <c r="AA90" i="6"/>
  <c r="AA72" i="6"/>
  <c r="AA63" i="6"/>
  <c r="AB53" i="6"/>
  <c r="AA53" i="6"/>
  <c r="AB42" i="6"/>
  <c r="AD23" i="6"/>
  <c r="AA422" i="6"/>
  <c r="AA403" i="6"/>
  <c r="AC396" i="6"/>
  <c r="AD377" i="6"/>
  <c r="AB363" i="6"/>
  <c r="AC356" i="6"/>
  <c r="AA337" i="6"/>
  <c r="AA312" i="6"/>
  <c r="AC298" i="6"/>
  <c r="AB290" i="6"/>
  <c r="AD272" i="6"/>
  <c r="AA262" i="6"/>
  <c r="AC231" i="6"/>
  <c r="AC220" i="6"/>
  <c r="AD201" i="6"/>
  <c r="AC191" i="6"/>
  <c r="AD170" i="6"/>
  <c r="AB161" i="6"/>
  <c r="AA150" i="6"/>
  <c r="AC140" i="6"/>
  <c r="AA129" i="6"/>
  <c r="AB104" i="6"/>
  <c r="AB70" i="6"/>
  <c r="AB62" i="6"/>
  <c r="AB50" i="6"/>
  <c r="AD40" i="6"/>
  <c r="AB20" i="6"/>
  <c r="AC471" i="6"/>
  <c r="AB430" i="6"/>
  <c r="AC419" i="6"/>
  <c r="AC409" i="6"/>
  <c r="AA401" i="6"/>
  <c r="AB393" i="6"/>
  <c r="AA376" i="6"/>
  <c r="AD367" i="6"/>
  <c r="AB360" i="6"/>
  <c r="AD353" i="6"/>
  <c r="AB344" i="6"/>
  <c r="AA310" i="6"/>
  <c r="AB304" i="6"/>
  <c r="AA280" i="6"/>
  <c r="AA260" i="6"/>
  <c r="AD249" i="6"/>
  <c r="AB241" i="6"/>
  <c r="AA229" i="6"/>
  <c r="AA209" i="6"/>
  <c r="AC198" i="6"/>
  <c r="AB188" i="6"/>
  <c r="AB127" i="6"/>
  <c r="AC119" i="6"/>
  <c r="AD87" i="6"/>
  <c r="AB77" i="6"/>
  <c r="AA59" i="6"/>
  <c r="AD47" i="6"/>
  <c r="AD17" i="6"/>
  <c r="AB6" i="6"/>
  <c r="AA1454" i="6"/>
  <c r="AC1454" i="6"/>
  <c r="AA1267" i="6"/>
  <c r="AC1267" i="6"/>
  <c r="AD1236" i="6"/>
  <c r="AB1236" i="6"/>
  <c r="AD1026" i="6"/>
  <c r="AB1026" i="6"/>
  <c r="AC1026" i="6"/>
  <c r="AD467" i="6"/>
  <c r="AA467" i="6"/>
  <c r="AC467" i="6"/>
  <c r="AA426" i="6"/>
  <c r="AD426" i="6"/>
  <c r="AB225" i="6"/>
  <c r="AC225" i="6"/>
  <c r="AD225" i="6"/>
  <c r="AB1933" i="6"/>
  <c r="AA1872" i="6"/>
  <c r="AA1855" i="6"/>
  <c r="AA1849" i="6"/>
  <c r="AA1840" i="6"/>
  <c r="AB1826" i="6"/>
  <c r="AA1818" i="6"/>
  <c r="AB1800" i="6"/>
  <c r="AB1791" i="6"/>
  <c r="AC1788" i="6"/>
  <c r="AA1784" i="6"/>
  <c r="AC1770" i="6"/>
  <c r="AB1730" i="6"/>
  <c r="AA1710" i="6"/>
  <c r="AB1688" i="6"/>
  <c r="AB1658" i="6"/>
  <c r="AB1637" i="6"/>
  <c r="AA1584" i="6"/>
  <c r="AA1578" i="6"/>
  <c r="AB1521" i="6"/>
  <c r="AA1514" i="6"/>
  <c r="AC1508" i="6"/>
  <c r="AD1501" i="6"/>
  <c r="AB1469" i="6"/>
  <c r="AA1469" i="6"/>
  <c r="AC1469" i="6"/>
  <c r="AB1453" i="6"/>
  <c r="AD1440" i="6"/>
  <c r="AA1402" i="6"/>
  <c r="AB1402" i="6"/>
  <c r="AA1308" i="6"/>
  <c r="AA1266" i="6"/>
  <c r="AD1266" i="6"/>
  <c r="AC1259" i="6"/>
  <c r="AA1244" i="6"/>
  <c r="AB1244" i="6"/>
  <c r="AC1244" i="6"/>
  <c r="AB1006" i="6"/>
  <c r="AC1006" i="6"/>
  <c r="AC971" i="6"/>
  <c r="AB971" i="6"/>
  <c r="AB708" i="6"/>
  <c r="AD708" i="6"/>
  <c r="AD1614" i="6"/>
  <c r="AA1614" i="6"/>
  <c r="AA1567" i="6"/>
  <c r="AD1567" i="6"/>
  <c r="AA1191" i="6"/>
  <c r="AC1191" i="6"/>
  <c r="AC1181" i="6"/>
  <c r="AA1181" i="6"/>
  <c r="AB1133" i="6"/>
  <c r="AA1133" i="6"/>
  <c r="AA1082" i="6"/>
  <c r="AC1082" i="6"/>
  <c r="AD357" i="6"/>
  <c r="AA357" i="6"/>
  <c r="AD122" i="6"/>
  <c r="AA122" i="6"/>
  <c r="AB122" i="6"/>
  <c r="AA1957" i="6"/>
  <c r="AD1952" i="6"/>
  <c r="AD1854" i="6"/>
  <c r="AB1620" i="6"/>
  <c r="AC1620" i="6"/>
  <c r="AB1415" i="6"/>
  <c r="AA1415" i="6"/>
  <c r="AD1415" i="6"/>
  <c r="AB1061" i="6"/>
  <c r="AA1061" i="6"/>
  <c r="AD930" i="6"/>
  <c r="AB930" i="6"/>
  <c r="AC930" i="6"/>
  <c r="AD862" i="6"/>
  <c r="AA862" i="6"/>
  <c r="AB862" i="6"/>
  <c r="AB682" i="6"/>
  <c r="AA682" i="6"/>
  <c r="AC682" i="6"/>
  <c r="AA314" i="6"/>
  <c r="AB314" i="6"/>
  <c r="AC1474" i="6"/>
  <c r="AD1474" i="6"/>
  <c r="AB1401" i="6"/>
  <c r="AA1401" i="6"/>
  <c r="AA1363" i="6"/>
  <c r="AB1363" i="6"/>
  <c r="AC1241" i="6"/>
  <c r="AA1241" i="6"/>
  <c r="AB1033" i="6"/>
  <c r="AA1033" i="6"/>
  <c r="AB1013" i="6"/>
  <c r="AD1013" i="6"/>
  <c r="AD890" i="6"/>
  <c r="AC890" i="6"/>
  <c r="AD1941" i="6"/>
  <c r="AD1884" i="6"/>
  <c r="AD1838" i="6"/>
  <c r="AD1802" i="6"/>
  <c r="AC1794" i="6"/>
  <c r="AB1790" i="6"/>
  <c r="AC1769" i="6"/>
  <c r="AC1728" i="6"/>
  <c r="AD1641" i="6"/>
  <c r="AC1641" i="6"/>
  <c r="AB1492" i="6"/>
  <c r="AA1492" i="6"/>
  <c r="AC1492" i="6"/>
  <c r="AD1405" i="6"/>
  <c r="AD1305" i="6"/>
  <c r="AA1280" i="6"/>
  <c r="AB1280" i="6"/>
  <c r="AA1225" i="6"/>
  <c r="AB1225" i="6"/>
  <c r="AD1225" i="6"/>
  <c r="AD1208" i="6"/>
  <c r="AA1208" i="6"/>
  <c r="AD1050" i="6"/>
  <c r="AA1050" i="6"/>
  <c r="AB1050" i="6"/>
  <c r="AB369" i="6"/>
  <c r="AC369" i="6"/>
  <c r="AA211" i="6"/>
  <c r="AB211" i="6"/>
  <c r="AB1956" i="6"/>
  <c r="AC1941" i="6"/>
  <c r="AC1931" i="6"/>
  <c r="AD1926" i="6"/>
  <c r="AD1920" i="6"/>
  <c r="AA1905" i="6"/>
  <c r="AC1884" i="6"/>
  <c r="AA1870" i="6"/>
  <c r="AD1863" i="6"/>
  <c r="AD1842" i="6"/>
  <c r="AA1816" i="6"/>
  <c r="AB1794" i="6"/>
  <c r="AA1769" i="6"/>
  <c r="AD1761" i="6"/>
  <c r="AC1747" i="6"/>
  <c r="AA1722" i="6"/>
  <c r="AA1701" i="6"/>
  <c r="AB1664" i="6"/>
  <c r="AA1664" i="6"/>
  <c r="AC1648" i="6"/>
  <c r="AC1640" i="6"/>
  <c r="AB1636" i="6"/>
  <c r="AD1636" i="6"/>
  <c r="AD1627" i="6"/>
  <c r="AD1593" i="6"/>
  <c r="AC1587" i="6"/>
  <c r="AA1581" i="6"/>
  <c r="AA1549" i="6"/>
  <c r="AB1519" i="6"/>
  <c r="AA1506" i="6"/>
  <c r="AB1429" i="6"/>
  <c r="AC1429" i="6"/>
  <c r="AA1312" i="6"/>
  <c r="AB1312" i="6"/>
  <c r="AB1305" i="6"/>
  <c r="AD1296" i="6"/>
  <c r="AB1296" i="6"/>
  <c r="AD1248" i="6"/>
  <c r="AA1248" i="6"/>
  <c r="AC1248" i="6"/>
  <c r="AA1189" i="6"/>
  <c r="AB1189" i="6"/>
  <c r="AB1168" i="6"/>
  <c r="AA1168" i="6"/>
  <c r="AD1040" i="6"/>
  <c r="AB1040" i="6"/>
  <c r="AD327" i="6"/>
  <c r="AC327" i="6"/>
  <c r="AB1941" i="6"/>
  <c r="AB1926" i="6"/>
  <c r="AD1915" i="6"/>
  <c r="AB1884" i="6"/>
  <c r="AC1863" i="6"/>
  <c r="AC1847" i="6"/>
  <c r="AC1842" i="6"/>
  <c r="AC1824" i="6"/>
  <c r="AC1819" i="6"/>
  <c r="AD1781" i="6"/>
  <c r="AC1776" i="6"/>
  <c r="AD1772" i="6"/>
  <c r="AC1764" i="6"/>
  <c r="AD1618" i="6"/>
  <c r="AC1593" i="6"/>
  <c r="AC1405" i="6"/>
  <c r="AB1405" i="6"/>
  <c r="AB1254" i="6"/>
  <c r="AA1254" i="6"/>
  <c r="AD1232" i="6"/>
  <c r="AA1232" i="6"/>
  <c r="AC1232" i="6"/>
  <c r="AA732" i="6"/>
  <c r="AD732" i="6"/>
  <c r="AD1950" i="6"/>
  <c r="AA1926" i="6"/>
  <c r="AD1904" i="6"/>
  <c r="AB1899" i="6"/>
  <c r="AD1893" i="6"/>
  <c r="AB1878" i="6"/>
  <c r="AD1869" i="6"/>
  <c r="AA1863" i="6"/>
  <c r="AB1842" i="6"/>
  <c r="AA1824" i="6"/>
  <c r="AC1806" i="6"/>
  <c r="AD1789" i="6"/>
  <c r="AD1785" i="6"/>
  <c r="AA1776" i="6"/>
  <c r="AB1768" i="6"/>
  <c r="AA1764" i="6"/>
  <c r="AC1746" i="6"/>
  <c r="AA1741" i="6"/>
  <c r="AA1727" i="6"/>
  <c r="AD1700" i="6"/>
  <c r="AA1685" i="6"/>
  <c r="AC1677" i="6"/>
  <c r="AB1671" i="6"/>
  <c r="AB1653" i="6"/>
  <c r="AC1639" i="6"/>
  <c r="AA1618" i="6"/>
  <c r="AA1593" i="6"/>
  <c r="AC1554" i="6"/>
  <c r="AA1505" i="6"/>
  <c r="AC1505" i="6"/>
  <c r="AA1482" i="6"/>
  <c r="AC1472" i="6"/>
  <c r="AD1463" i="6"/>
  <c r="AD1404" i="6"/>
  <c r="AC1339" i="6"/>
  <c r="AB1304" i="6"/>
  <c r="AA1270" i="6"/>
  <c r="AA1086" i="6"/>
  <c r="AB1086" i="6"/>
  <c r="AC1079" i="6"/>
  <c r="AA1079" i="6"/>
  <c r="AD1020" i="6"/>
  <c r="AA1020" i="6"/>
  <c r="AA701" i="6"/>
  <c r="AB701" i="6"/>
  <c r="AC701" i="6"/>
  <c r="AA497" i="6"/>
  <c r="AB497" i="6"/>
  <c r="AB334" i="6"/>
  <c r="AA334" i="6"/>
  <c r="AD334" i="6"/>
  <c r="AC137" i="6"/>
  <c r="AA137" i="6"/>
  <c r="AB137" i="6"/>
  <c r="AB111" i="6"/>
  <c r="AC111" i="6"/>
  <c r="AD1836" i="6"/>
  <c r="AC1511" i="6"/>
  <c r="AA1511" i="6"/>
  <c r="AD1476" i="6"/>
  <c r="AB1443" i="6"/>
  <c r="AA1443" i="6"/>
  <c r="AD1443" i="6"/>
  <c r="AB1419" i="6"/>
  <c r="AC1310" i="6"/>
  <c r="AA1310" i="6"/>
  <c r="AA1237" i="6"/>
  <c r="AB1237" i="6"/>
  <c r="AC1237" i="6"/>
  <c r="AD1194" i="6"/>
  <c r="AC1194" i="6"/>
  <c r="AB1066" i="6"/>
  <c r="AC1066" i="6"/>
  <c r="AC836" i="6"/>
  <c r="AB836" i="6"/>
  <c r="J1961" i="6"/>
  <c r="AD1862" i="6"/>
  <c r="AC1836" i="6"/>
  <c r="AC1823" i="6"/>
  <c r="AD1818" i="6"/>
  <c r="AC1771" i="6"/>
  <c r="AC1510" i="6"/>
  <c r="AA1488" i="6"/>
  <c r="AC1481" i="6"/>
  <c r="AC1476" i="6"/>
  <c r="AD1409" i="6"/>
  <c r="AA1303" i="6"/>
  <c r="AD1303" i="6"/>
  <c r="AC1236" i="6"/>
  <c r="AB1222" i="6"/>
  <c r="AC1222" i="6"/>
  <c r="AA1193" i="6"/>
  <c r="AC1135" i="6"/>
  <c r="AB1037" i="6"/>
  <c r="AA1037" i="6"/>
  <c r="AA1019" i="6"/>
  <c r="AC1019" i="6"/>
  <c r="AD1019" i="6"/>
  <c r="AA597" i="6"/>
  <c r="AC597" i="6"/>
  <c r="AD1872" i="6"/>
  <c r="AD1855" i="6"/>
  <c r="AD1849" i="6"/>
  <c r="AA1836" i="6"/>
  <c r="AA1823" i="6"/>
  <c r="AD1784" i="6"/>
  <c r="AC1767" i="6"/>
  <c r="AB1532" i="6"/>
  <c r="AD1532" i="6"/>
  <c r="AA1522" i="6"/>
  <c r="AD1495" i="6"/>
  <c r="AB1476" i="6"/>
  <c r="AD1470" i="6"/>
  <c r="AB1448" i="6"/>
  <c r="AA1448" i="6"/>
  <c r="AD1417" i="6"/>
  <c r="AB1409" i="6"/>
  <c r="AB1389" i="6"/>
  <c r="AD1389" i="6"/>
  <c r="AD1252" i="6"/>
  <c r="AB1252" i="6"/>
  <c r="AA1245" i="6"/>
  <c r="AC1245" i="6"/>
  <c r="AA1236" i="6"/>
  <c r="AD1212" i="6"/>
  <c r="AC1212" i="6"/>
  <c r="AB1093" i="6"/>
  <c r="AA1093" i="6"/>
  <c r="AB952" i="6"/>
  <c r="AA952" i="6"/>
  <c r="AC952" i="6"/>
  <c r="AD952" i="6"/>
  <c r="AC710" i="6"/>
  <c r="AA710" i="6"/>
  <c r="AB710" i="6"/>
  <c r="AC1224" i="6"/>
  <c r="AD1200" i="6"/>
  <c r="AC1054" i="6"/>
  <c r="AD989" i="6"/>
  <c r="AD869" i="6"/>
  <c r="AA829" i="6"/>
  <c r="AA812" i="6"/>
  <c r="AC803" i="6"/>
  <c r="AC768" i="6"/>
  <c r="AD748" i="6"/>
  <c r="AA716" i="6"/>
  <c r="AB663" i="6"/>
  <c r="AB653" i="6"/>
  <c r="AD644" i="6"/>
  <c r="AB638" i="6"/>
  <c r="AC630" i="6"/>
  <c r="AA522" i="6"/>
  <c r="AA502" i="6"/>
  <c r="AA479" i="6"/>
  <c r="AA444" i="6"/>
  <c r="AC439" i="6"/>
  <c r="AD417" i="6"/>
  <c r="AC382" i="6"/>
  <c r="AC368" i="6"/>
  <c r="AD356" i="6"/>
  <c r="AB294" i="6"/>
  <c r="AC279" i="6"/>
  <c r="AA271" i="6"/>
  <c r="AD263" i="6"/>
  <c r="AC224" i="6"/>
  <c r="AB201" i="6"/>
  <c r="AA161" i="6"/>
  <c r="AD121" i="6"/>
  <c r="AA110" i="6"/>
  <c r="AA104" i="6"/>
  <c r="AC98" i="6"/>
  <c r="AA62" i="6"/>
  <c r="AD51" i="6"/>
  <c r="AA29" i="6"/>
  <c r="AA653" i="6"/>
  <c r="AA246" i="6"/>
  <c r="AD223" i="6"/>
  <c r="AB176" i="6"/>
  <c r="AD160" i="6"/>
  <c r="AB151" i="6"/>
  <c r="AA121" i="6"/>
  <c r="AB109" i="6"/>
  <c r="AB83" i="6"/>
  <c r="AA50" i="6"/>
  <c r="AD28" i="6"/>
  <c r="AC1239" i="6"/>
  <c r="AD987" i="6"/>
  <c r="AC968" i="6"/>
  <c r="AC961" i="6"/>
  <c r="AA914" i="6"/>
  <c r="AB868" i="6"/>
  <c r="AD841" i="6"/>
  <c r="AD827" i="6"/>
  <c r="AD752" i="6"/>
  <c r="AD746" i="6"/>
  <c r="AC729" i="6"/>
  <c r="AB715" i="6"/>
  <c r="AD697" i="6"/>
  <c r="AB674" i="6"/>
  <c r="AA668" i="6"/>
  <c r="AD656" i="6"/>
  <c r="AB643" i="6"/>
  <c r="AA595" i="6"/>
  <c r="AA458" i="6"/>
  <c r="AA423" i="6"/>
  <c r="AA415" i="6"/>
  <c r="AB388" i="6"/>
  <c r="AA380" i="6"/>
  <c r="AD293" i="6"/>
  <c r="AA252" i="6"/>
  <c r="AD239" i="6"/>
  <c r="AD235" i="6"/>
  <c r="AD199" i="6"/>
  <c r="AC192" i="6"/>
  <c r="AB165" i="6"/>
  <c r="AA151" i="6"/>
  <c r="AC133" i="6"/>
  <c r="AA115" i="6"/>
  <c r="AA109" i="6"/>
  <c r="AD89" i="6"/>
  <c r="AB67" i="6"/>
  <c r="AC41" i="6"/>
  <c r="AB697" i="6"/>
  <c r="AA892" i="6"/>
  <c r="AD849" i="6"/>
  <c r="AC840" i="6"/>
  <c r="AC781" i="6"/>
  <c r="AA752" i="6"/>
  <c r="AA697" i="6"/>
  <c r="AB656" i="6"/>
  <c r="AA594" i="6"/>
  <c r="AA436" i="6"/>
  <c r="AC422" i="6"/>
  <c r="AB337" i="6"/>
  <c r="AA304" i="6"/>
  <c r="AB260" i="6"/>
  <c r="AB239" i="6"/>
  <c r="AA221" i="6"/>
  <c r="AC214" i="6"/>
  <c r="AB198" i="6"/>
  <c r="AA192" i="6"/>
  <c r="AD99" i="6"/>
  <c r="AD80" i="6"/>
  <c r="AD1196" i="6"/>
  <c r="AD1190" i="6"/>
  <c r="AD1183" i="6"/>
  <c r="AA1012" i="6"/>
  <c r="AC958" i="6"/>
  <c r="AC940" i="6"/>
  <c r="AB934" i="6"/>
  <c r="AD831" i="6"/>
  <c r="AD751" i="6"/>
  <c r="AC696" i="6"/>
  <c r="AD672" i="6"/>
  <c r="AA667" i="6"/>
  <c r="AC659" i="6"/>
  <c r="AD655" i="6"/>
  <c r="AC633" i="6"/>
  <c r="AB615" i="6"/>
  <c r="AD583" i="6"/>
  <c r="AA560" i="6"/>
  <c r="AB499" i="6"/>
  <c r="AC494" i="6"/>
  <c r="AD468" i="6"/>
  <c r="AC460" i="6"/>
  <c r="AB448" i="6"/>
  <c r="AC435" i="6"/>
  <c r="AD428" i="6"/>
  <c r="AD421" i="6"/>
  <c r="AD412" i="6"/>
  <c r="AA407" i="6"/>
  <c r="AD392" i="6"/>
  <c r="AC329" i="6"/>
  <c r="AA316" i="6"/>
  <c r="AB308" i="6"/>
  <c r="AC303" i="6"/>
  <c r="AD266" i="6"/>
  <c r="AD242" i="6"/>
  <c r="AD238" i="6"/>
  <c r="AC197" i="6"/>
  <c r="AD191" i="6"/>
  <c r="AC131" i="6"/>
  <c r="AA123" i="6"/>
  <c r="AB119" i="6"/>
  <c r="AA113" i="6"/>
  <c r="AD106" i="6"/>
  <c r="AC99" i="6"/>
  <c r="AA88" i="6"/>
  <c r="AC80" i="6"/>
  <c r="AB40" i="6"/>
  <c r="AD30" i="6"/>
  <c r="AD14" i="6"/>
  <c r="AC5" i="6"/>
  <c r="AB1190" i="6"/>
  <c r="AD1150" i="6"/>
  <c r="AD856" i="6"/>
  <c r="AB838" i="6"/>
  <c r="AD779" i="6"/>
  <c r="AC755" i="6"/>
  <c r="AC751" i="6"/>
  <c r="AD685" i="6"/>
  <c r="AA672" i="6"/>
  <c r="AA583" i="6"/>
  <c r="AA475" i="6"/>
  <c r="AA412" i="6"/>
  <c r="AC398" i="6"/>
  <c r="AA377" i="6"/>
  <c r="AA358" i="6"/>
  <c r="AB351" i="6"/>
  <c r="AB266" i="6"/>
  <c r="AB249" i="6"/>
  <c r="AB242" i="6"/>
  <c r="AD233" i="6"/>
  <c r="AC212" i="6"/>
  <c r="AB197" i="6"/>
  <c r="AB162" i="6"/>
  <c r="AB131" i="6"/>
  <c r="AD46" i="6"/>
  <c r="AA30" i="6"/>
  <c r="AA14" i="6"/>
  <c r="AC716" i="6"/>
  <c r="AD1960" i="6"/>
  <c r="AA1960" i="6"/>
  <c r="AC1951" i="6"/>
  <c r="AA1951" i="6"/>
  <c r="AB1949" i="6"/>
  <c r="AC1949" i="6"/>
  <c r="AD1948" i="6"/>
  <c r="AB1948" i="6"/>
  <c r="AB1947" i="6"/>
  <c r="AA1947" i="6"/>
  <c r="AA1945" i="6"/>
  <c r="AB1945" i="6"/>
  <c r="AA1940" i="6"/>
  <c r="AC1940" i="6"/>
  <c r="AA1939" i="6"/>
  <c r="AD1939" i="6"/>
  <c r="AB1938" i="6"/>
  <c r="AD1938" i="6"/>
  <c r="AB1935" i="6"/>
  <c r="AD1935" i="6"/>
  <c r="AB1929" i="6"/>
  <c r="AC1929" i="6"/>
  <c r="AC1928" i="6"/>
  <c r="AA1928" i="6"/>
  <c r="AB1927" i="6"/>
  <c r="AD1927" i="6"/>
  <c r="AC1922" i="6"/>
  <c r="AA1922" i="6"/>
  <c r="AB1919" i="6"/>
  <c r="AC1919" i="6"/>
  <c r="AB1915" i="6"/>
  <c r="AC1915" i="6"/>
  <c r="AB1913" i="6"/>
  <c r="AD1913" i="6"/>
  <c r="AD1912" i="6"/>
  <c r="AA1912" i="6"/>
  <c r="AC1912" i="6"/>
  <c r="AB1911" i="6"/>
  <c r="AD1911" i="6"/>
  <c r="AB1909" i="6"/>
  <c r="AA1909" i="6"/>
  <c r="AC1908" i="6"/>
  <c r="AA1908" i="6"/>
  <c r="AB1907" i="6"/>
  <c r="AA1907" i="6"/>
  <c r="AD1907" i="6"/>
  <c r="AD1906" i="6"/>
  <c r="AA1906" i="6"/>
  <c r="AB1903" i="6"/>
  <c r="AD1903" i="6"/>
  <c r="AB1901" i="6"/>
  <c r="AC1901" i="6"/>
  <c r="AD1900" i="6"/>
  <c r="AC1900" i="6"/>
  <c r="AA1897" i="6"/>
  <c r="AB1897" i="6"/>
  <c r="AD1897" i="6"/>
  <c r="AA1892" i="6"/>
  <c r="AC1892" i="6"/>
  <c r="AA1890" i="6"/>
  <c r="AB1890" i="6"/>
  <c r="AB1886" i="6"/>
  <c r="AD1886" i="6"/>
  <c r="AC1885" i="6"/>
  <c r="AA1885" i="6"/>
  <c r="AD1885" i="6"/>
  <c r="AB1879" i="6"/>
  <c r="AD1879" i="6"/>
  <c r="AB1877" i="6"/>
  <c r="AA1877" i="6"/>
  <c r="AD1877" i="6"/>
  <c r="AD1876" i="6"/>
  <c r="AC1876" i="6"/>
  <c r="AA1875" i="6"/>
  <c r="AD1875" i="6"/>
  <c r="AC1868" i="6"/>
  <c r="AD1868" i="6"/>
  <c r="AA1866" i="6"/>
  <c r="AD1866" i="6"/>
  <c r="AB1865" i="6"/>
  <c r="AD1865" i="6"/>
  <c r="AD1864" i="6"/>
  <c r="AA1864" i="6"/>
  <c r="AA1862" i="6"/>
  <c r="AC1862" i="6"/>
  <c r="AA1861" i="6"/>
  <c r="AC1861" i="6"/>
  <c r="AB1857" i="6"/>
  <c r="AA1857" i="6"/>
  <c r="AC1856" i="6"/>
  <c r="AA1856" i="6"/>
  <c r="AD1856" i="6"/>
  <c r="AB1850" i="6"/>
  <c r="AA1850" i="6"/>
  <c r="AB1847" i="6"/>
  <c r="AD1847" i="6"/>
  <c r="AC1839" i="6"/>
  <c r="AB1839" i="6"/>
  <c r="AA1838" i="6"/>
  <c r="AC1838" i="6"/>
  <c r="AD1834" i="6"/>
  <c r="AA1834" i="6"/>
  <c r="AC1834" i="6"/>
  <c r="AA1833" i="6"/>
  <c r="AD1833" i="6"/>
  <c r="AA1831" i="6"/>
  <c r="AB1831" i="6"/>
  <c r="AA1825" i="6"/>
  <c r="AD1825" i="6"/>
  <c r="AA1820" i="6"/>
  <c r="AC1820" i="6"/>
  <c r="AA1819" i="6"/>
  <c r="AD1819" i="6"/>
  <c r="AB1812" i="6"/>
  <c r="AD1812" i="6"/>
  <c r="AB1811" i="6"/>
  <c r="AC1811" i="6"/>
  <c r="AB1805" i="6"/>
  <c r="AC1805" i="6"/>
  <c r="AD1804" i="6"/>
  <c r="AB1804" i="6"/>
  <c r="AA1802" i="6"/>
  <c r="AC1802" i="6"/>
  <c r="AA1801" i="6"/>
  <c r="AD1801" i="6"/>
  <c r="AA1797" i="6"/>
  <c r="AC1797" i="6"/>
  <c r="AA1796" i="6"/>
  <c r="AC1796" i="6"/>
  <c r="AB1793" i="6"/>
  <c r="AA1793" i="6"/>
  <c r="AD1792" i="6"/>
  <c r="AA1792" i="6"/>
  <c r="AC1792" i="6"/>
  <c r="AB1787" i="6"/>
  <c r="AA1787" i="6"/>
  <c r="AA1783" i="6"/>
  <c r="AB1783" i="6"/>
  <c r="AB1781" i="6"/>
  <c r="AC1781" i="6"/>
  <c r="AD1780" i="6"/>
  <c r="AB1780" i="6"/>
  <c r="AC1778" i="6"/>
  <c r="AA1778" i="6"/>
  <c r="AA1777" i="6"/>
  <c r="AD1777" i="6"/>
  <c r="AC1772" i="6"/>
  <c r="AA1772" i="6"/>
  <c r="AA1771" i="6"/>
  <c r="AD1771" i="6"/>
  <c r="AC1766" i="6"/>
  <c r="AA1766" i="6"/>
  <c r="AA1765" i="6"/>
  <c r="AD1765" i="6"/>
  <c r="AA1760" i="6"/>
  <c r="AC1760" i="6"/>
  <c r="AB1759" i="6"/>
  <c r="AA1759" i="6"/>
  <c r="AB1756" i="6"/>
  <c r="AC1756" i="6"/>
  <c r="AC1745" i="6"/>
  <c r="AA1745" i="6"/>
  <c r="AB1744" i="6"/>
  <c r="AA1744" i="6"/>
  <c r="AD1744" i="6"/>
  <c r="AD1743" i="6"/>
  <c r="AA1743" i="6"/>
  <c r="AC1743" i="6"/>
  <c r="AD1742" i="6"/>
  <c r="AC1742" i="6"/>
  <c r="AA1742" i="6"/>
  <c r="AD1737" i="6"/>
  <c r="AA1737" i="6"/>
  <c r="AD1731" i="6"/>
  <c r="AB1731" i="6"/>
  <c r="AB1729" i="6"/>
  <c r="AA1729" i="6"/>
  <c r="AD1725" i="6"/>
  <c r="AB1725" i="6"/>
  <c r="AA1724" i="6"/>
  <c r="AB1724" i="6"/>
  <c r="AD1724" i="6"/>
  <c r="AB1723" i="6"/>
  <c r="AA1723" i="6"/>
  <c r="AD1723" i="6"/>
  <c r="AB1721" i="6"/>
  <c r="AA1721" i="6"/>
  <c r="AB1720" i="6"/>
  <c r="AC1720" i="6"/>
  <c r="AD1712" i="6"/>
  <c r="AC1712" i="6"/>
  <c r="AA1709" i="6"/>
  <c r="AC1709" i="6"/>
  <c r="AB1708" i="6"/>
  <c r="AD1708" i="6"/>
  <c r="AA1708" i="6"/>
  <c r="AD1707" i="6"/>
  <c r="AA1707" i="6"/>
  <c r="AC1707" i="6"/>
  <c r="AD1706" i="6"/>
  <c r="AA1706" i="6"/>
  <c r="AC1706" i="6"/>
  <c r="AB1699" i="6"/>
  <c r="AD1699" i="6"/>
  <c r="AD1695" i="6"/>
  <c r="AB1695" i="6"/>
  <c r="AB1693" i="6"/>
  <c r="AA1693" i="6"/>
  <c r="AD1680" i="6"/>
  <c r="AA1680" i="6"/>
  <c r="AC1673" i="6"/>
  <c r="AD1673" i="6"/>
  <c r="AA1673" i="6"/>
  <c r="AB1672" i="6"/>
  <c r="AA1672" i="6"/>
  <c r="AD1672" i="6"/>
  <c r="AD1670" i="6"/>
  <c r="AC1670" i="6"/>
  <c r="AA1670" i="6"/>
  <c r="AB1657" i="6"/>
  <c r="AA1657" i="6"/>
  <c r="AD1656" i="6"/>
  <c r="AC1656" i="6"/>
  <c r="AA1655" i="6"/>
  <c r="AC1655" i="6"/>
  <c r="AA1652" i="6"/>
  <c r="AD1652" i="6"/>
  <c r="AB1652" i="6"/>
  <c r="AB1651" i="6"/>
  <c r="AA1651" i="6"/>
  <c r="AD1651" i="6"/>
  <c r="AD1634" i="6"/>
  <c r="AC1634" i="6"/>
  <c r="AA1634" i="6"/>
  <c r="AB1621" i="6"/>
  <c r="AA1621" i="6"/>
  <c r="AD1621" i="6"/>
  <c r="AA1617" i="6"/>
  <c r="AB1617" i="6"/>
  <c r="AD1615" i="6"/>
  <c r="AC1615" i="6"/>
  <c r="AA1613" i="6"/>
  <c r="AB1613" i="6"/>
  <c r="AB1611" i="6"/>
  <c r="AA1611" i="6"/>
  <c r="AC1606" i="6"/>
  <c r="AA1606" i="6"/>
  <c r="AD1606" i="6"/>
  <c r="AA1604" i="6"/>
  <c r="AD1604" i="6"/>
  <c r="AB1604" i="6"/>
  <c r="AD1585" i="6"/>
  <c r="AA1585" i="6"/>
  <c r="AB1585" i="6"/>
  <c r="AC1585" i="6"/>
  <c r="AD1583" i="6"/>
  <c r="AB1583" i="6"/>
  <c r="AC1583" i="6"/>
  <c r="AB1579" i="6"/>
  <c r="AD1579" i="6"/>
  <c r="AD1545" i="6"/>
  <c r="AA1545" i="6"/>
  <c r="AB1545" i="6"/>
  <c r="AA1529" i="6"/>
  <c r="AB1529" i="6"/>
  <c r="AB1524" i="6"/>
  <c r="AD1524" i="6"/>
  <c r="AD1467" i="6"/>
  <c r="AC1467" i="6"/>
  <c r="AA1462" i="6"/>
  <c r="AD1462" i="6"/>
  <c r="AB1462" i="6"/>
  <c r="AD1442" i="6"/>
  <c r="AC1442" i="6"/>
  <c r="AB1438" i="6"/>
  <c r="AD1438" i="6"/>
  <c r="AB1432" i="6"/>
  <c r="AC1432" i="6"/>
  <c r="AA1432" i="6"/>
  <c r="AB1426" i="6"/>
  <c r="AA1426" i="6"/>
  <c r="AC1426" i="6"/>
  <c r="AB1411" i="6"/>
  <c r="AD1411" i="6"/>
  <c r="AA1411" i="6"/>
  <c r="AC1411" i="6"/>
  <c r="AB1391" i="6"/>
  <c r="AD1391" i="6"/>
  <c r="AA1391" i="6"/>
  <c r="AB1375" i="6"/>
  <c r="AC1375" i="6"/>
  <c r="AA1333" i="6"/>
  <c r="AB1333" i="6"/>
  <c r="AD1333" i="6"/>
  <c r="AA1287" i="6"/>
  <c r="AC1287" i="6"/>
  <c r="AD1287" i="6"/>
  <c r="AA1247" i="6"/>
  <c r="AC1247" i="6"/>
  <c r="AA1243" i="6"/>
  <c r="AC1243" i="6"/>
  <c r="AD1243" i="6"/>
  <c r="AD1242" i="6"/>
  <c r="AB1242" i="6"/>
  <c r="AA1220" i="6"/>
  <c r="AD1220" i="6"/>
  <c r="AB1220" i="6"/>
  <c r="AB1156" i="6"/>
  <c r="AD1156" i="6"/>
  <c r="AC1156" i="6"/>
  <c r="AD1136" i="6"/>
  <c r="AC1136" i="6"/>
  <c r="AB1121" i="6"/>
  <c r="AC1121" i="6"/>
  <c r="AD1121" i="6"/>
  <c r="AA1121" i="6"/>
  <c r="AD1100" i="6"/>
  <c r="AC1100" i="6"/>
  <c r="AA1078" i="6"/>
  <c r="AC1078" i="6"/>
  <c r="AB775" i="6"/>
  <c r="AC775" i="6"/>
  <c r="AA217" i="6"/>
  <c r="AD217" i="6"/>
  <c r="AA200" i="6"/>
  <c r="AB200" i="6"/>
  <c r="AC200" i="6"/>
  <c r="AD200" i="6"/>
  <c r="AD135" i="6"/>
  <c r="AA135" i="6"/>
  <c r="AB84" i="6"/>
  <c r="AA84" i="6"/>
  <c r="AD84" i="6"/>
  <c r="AB52" i="6"/>
  <c r="AC52" i="6"/>
  <c r="AD52" i="6"/>
  <c r="AB12" i="6"/>
  <c r="AC12" i="6"/>
  <c r="AD1620" i="6"/>
  <c r="AD1612" i="6"/>
  <c r="AD1598" i="6"/>
  <c r="AD1544" i="6"/>
  <c r="AC1466" i="6"/>
  <c r="AC1420" i="6"/>
  <c r="AA1351" i="6"/>
  <c r="AD1351" i="6"/>
  <c r="AB1325" i="6"/>
  <c r="AA1325" i="6"/>
  <c r="AC1325" i="6"/>
  <c r="AA1260" i="6"/>
  <c r="AC1260" i="6"/>
  <c r="AD1260" i="6"/>
  <c r="AA1213" i="6"/>
  <c r="AC1213" i="6"/>
  <c r="AD1213" i="6"/>
  <c r="AA1179" i="6"/>
  <c r="AD1179" i="6"/>
  <c r="AB1091" i="6"/>
  <c r="AA1091" i="6"/>
  <c r="AA1084" i="6"/>
  <c r="AC1084" i="6"/>
  <c r="AA818" i="6"/>
  <c r="AB818" i="6"/>
  <c r="AA767" i="6"/>
  <c r="AC767" i="6"/>
  <c r="AB698" i="6"/>
  <c r="AD698" i="6"/>
  <c r="AC1741" i="6"/>
  <c r="AB1710" i="6"/>
  <c r="AC1687" i="6"/>
  <c r="AC1669" i="6"/>
  <c r="AC1633" i="6"/>
  <c r="AA1620" i="6"/>
  <c r="AC1616" i="6"/>
  <c r="AB1612" i="6"/>
  <c r="AA1598" i="6"/>
  <c r="AA1544" i="6"/>
  <c r="AA1527" i="6"/>
  <c r="AA1502" i="6"/>
  <c r="AB1502" i="6"/>
  <c r="AA1480" i="6"/>
  <c r="AA1466" i="6"/>
  <c r="AA1431" i="6"/>
  <c r="AD1431" i="6"/>
  <c r="AD1425" i="6"/>
  <c r="AA1420" i="6"/>
  <c r="AC1415" i="6"/>
  <c r="AC1409" i="6"/>
  <c r="AC1381" i="6"/>
  <c r="AB1357" i="6"/>
  <c r="AD1324" i="6"/>
  <c r="AC1324" i="6"/>
  <c r="AD1316" i="6"/>
  <c r="AD1291" i="6"/>
  <c r="AD1197" i="6"/>
  <c r="AA1169" i="6"/>
  <c r="AB1169" i="6"/>
  <c r="AD1169" i="6"/>
  <c r="AD1118" i="6"/>
  <c r="AB1118" i="6"/>
  <c r="AB982" i="6"/>
  <c r="AA338" i="6"/>
  <c r="AC338" i="6"/>
  <c r="AD338" i="6"/>
  <c r="AB338" i="6"/>
  <c r="AA323" i="6"/>
  <c r="AB323" i="6"/>
  <c r="AC323" i="6"/>
  <c r="AD323" i="6"/>
  <c r="AC1603" i="6"/>
  <c r="AB1603" i="6"/>
  <c r="AC1557" i="6"/>
  <c r="AC1485" i="6"/>
  <c r="AC1457" i="6"/>
  <c r="AA1457" i="6"/>
  <c r="AA1404" i="6"/>
  <c r="AB1404" i="6"/>
  <c r="AB1386" i="6"/>
  <c r="AD1386" i="6"/>
  <c r="AB1329" i="6"/>
  <c r="AA1329" i="6"/>
  <c r="AD1329" i="6"/>
  <c r="AC1298" i="6"/>
  <c r="AB1298" i="6"/>
  <c r="AB1098" i="6"/>
  <c r="AA1098" i="6"/>
  <c r="AC1098" i="6"/>
  <c r="AC957" i="6"/>
  <c r="AA957" i="6"/>
  <c r="AB957" i="6"/>
  <c r="AC800" i="6"/>
  <c r="AB800" i="6"/>
  <c r="AA714" i="6"/>
  <c r="AB714" i="6"/>
  <c r="AC714" i="6"/>
  <c r="AD714" i="6"/>
  <c r="AD1591" i="6"/>
  <c r="AC1551" i="6"/>
  <c r="AD1517" i="6"/>
  <c r="AA1517" i="6"/>
  <c r="AC1507" i="6"/>
  <c r="AB1507" i="6"/>
  <c r="AC1501" i="6"/>
  <c r="AA1485" i="6"/>
  <c r="AA1465" i="6"/>
  <c r="AC1460" i="6"/>
  <c r="AD1419" i="6"/>
  <c r="AD1400" i="6"/>
  <c r="AA1400" i="6"/>
  <c r="AA1390" i="6"/>
  <c r="AD1390" i="6"/>
  <c r="AB1291" i="6"/>
  <c r="AD1258" i="6"/>
  <c r="AC1258" i="6"/>
  <c r="AB1218" i="6"/>
  <c r="AC1218" i="6"/>
  <c r="AC1203" i="6"/>
  <c r="AC1184" i="6"/>
  <c r="AB1134" i="6"/>
  <c r="AA1134" i="6"/>
  <c r="AC1134" i="6"/>
  <c r="AA1124" i="6"/>
  <c r="AA990" i="6"/>
  <c r="AD990" i="6"/>
  <c r="AB713" i="6"/>
  <c r="AC713" i="6"/>
  <c r="AB462" i="6"/>
  <c r="AC462" i="6"/>
  <c r="AD1230" i="6"/>
  <c r="AB1230" i="6"/>
  <c r="AC1209" i="6"/>
  <c r="AD1153" i="6"/>
  <c r="AA1153" i="6"/>
  <c r="AB1153" i="6"/>
  <c r="AB964" i="6"/>
  <c r="AC964" i="6"/>
  <c r="AD964" i="6"/>
  <c r="AB735" i="6"/>
  <c r="AC735" i="6"/>
  <c r="AC1932" i="6"/>
  <c r="AC1920" i="6"/>
  <c r="AC1916" i="6"/>
  <c r="AB1870" i="6"/>
  <c r="AC1846" i="6"/>
  <c r="AC1827" i="6"/>
  <c r="AD1824" i="6"/>
  <c r="AB1810" i="6"/>
  <c r="AD1776" i="6"/>
  <c r="AC1773" i="6"/>
  <c r="AD1770" i="6"/>
  <c r="AD1767" i="6"/>
  <c r="AD1764" i="6"/>
  <c r="AB1746" i="6"/>
  <c r="AC1689" i="6"/>
  <c r="AA1686" i="6"/>
  <c r="AD1679" i="6"/>
  <c r="AB1674" i="6"/>
  <c r="AC1671" i="6"/>
  <c r="AB1659" i="6"/>
  <c r="AC1654" i="6"/>
  <c r="AC1650" i="6"/>
  <c r="AD1623" i="6"/>
  <c r="AB1623" i="6"/>
  <c r="AD1619" i="6"/>
  <c r="AB1619" i="6"/>
  <c r="AB1610" i="6"/>
  <c r="AD1605" i="6"/>
  <c r="AA1591" i="6"/>
  <c r="AA1582" i="6"/>
  <c r="AD1578" i="6"/>
  <c r="AD1556" i="6"/>
  <c r="AA1551" i="6"/>
  <c r="AC1525" i="6"/>
  <c r="AA1515" i="6"/>
  <c r="AB1506" i="6"/>
  <c r="AD1459" i="6"/>
  <c r="AD1444" i="6"/>
  <c r="AA1434" i="6"/>
  <c r="AC1423" i="6"/>
  <c r="AA1419" i="6"/>
  <c r="AA1408" i="6"/>
  <c r="AD1408" i="6"/>
  <c r="AB1403" i="6"/>
  <c r="AC1403" i="6"/>
  <c r="AC1389" i="6"/>
  <c r="AB1384" i="6"/>
  <c r="AA1345" i="6"/>
  <c r="AB1345" i="6"/>
  <c r="AB1327" i="6"/>
  <c r="AB1308" i="6"/>
  <c r="AB1303" i="6"/>
  <c r="AB1256" i="6"/>
  <c r="AA1256" i="6"/>
  <c r="AC1256" i="6"/>
  <c r="AD1256" i="6"/>
  <c r="AC1250" i="6"/>
  <c r="AA1250" i="6"/>
  <c r="AC1195" i="6"/>
  <c r="AB1167" i="6"/>
  <c r="AC1167" i="6"/>
  <c r="AD1161" i="6"/>
  <c r="AB1161" i="6"/>
  <c r="AB1152" i="6"/>
  <c r="AB1116" i="6"/>
  <c r="AC1116" i="6"/>
  <c r="AD1009" i="6"/>
  <c r="AB917" i="6"/>
  <c r="AC917" i="6"/>
  <c r="AB855" i="6"/>
  <c r="AC855" i="6"/>
  <c r="AD855" i="6"/>
  <c r="AA845" i="6"/>
  <c r="AD845" i="6"/>
  <c r="AD805" i="6"/>
  <c r="AA805" i="6"/>
  <c r="AC805" i="6"/>
  <c r="AA718" i="6"/>
  <c r="AC718" i="6"/>
  <c r="AC609" i="6"/>
  <c r="AD1643" i="6"/>
  <c r="AC1638" i="6"/>
  <c r="AB1635" i="6"/>
  <c r="AD1600" i="6"/>
  <c r="AC1530" i="6"/>
  <c r="AB1525" i="6"/>
  <c r="AD1521" i="6"/>
  <c r="AB1407" i="6"/>
  <c r="AD1407" i="6"/>
  <c r="AA1314" i="6"/>
  <c r="AB1314" i="6"/>
  <c r="AA1209" i="6"/>
  <c r="AD1209" i="6"/>
  <c r="AD1052" i="6"/>
  <c r="AA1052" i="6"/>
  <c r="AB1015" i="6"/>
  <c r="AD1015" i="6"/>
  <c r="AC988" i="6"/>
  <c r="AD988" i="6"/>
  <c r="AB813" i="6"/>
  <c r="AA813" i="6"/>
  <c r="AC813" i="6"/>
  <c r="AD813" i="6"/>
  <c r="AC1841" i="6"/>
  <c r="AC1817" i="6"/>
  <c r="AC1799" i="6"/>
  <c r="AD1782" i="6"/>
  <c r="AC1761" i="6"/>
  <c r="AA1700" i="6"/>
  <c r="AD1694" i="6"/>
  <c r="AC1685" i="6"/>
  <c r="AA1671" i="6"/>
  <c r="AA1665" i="6"/>
  <c r="AD1658" i="6"/>
  <c r="AC1653" i="6"/>
  <c r="AA1629" i="6"/>
  <c r="AC1618" i="6"/>
  <c r="AB1605" i="6"/>
  <c r="AA1600" i="6"/>
  <c r="AC1590" i="6"/>
  <c r="AB1556" i="6"/>
  <c r="AB1542" i="6"/>
  <c r="AA1542" i="6"/>
  <c r="AA1525" i="6"/>
  <c r="AB1482" i="6"/>
  <c r="AB1468" i="6"/>
  <c r="AB1444" i="6"/>
  <c r="AA1428" i="6"/>
  <c r="AD1392" i="6"/>
  <c r="AC1326" i="6"/>
  <c r="AC1313" i="6"/>
  <c r="AA1313" i="6"/>
  <c r="AC1302" i="6"/>
  <c r="AD1267" i="6"/>
  <c r="AC1254" i="6"/>
  <c r="AB1182" i="6"/>
  <c r="AA1182" i="6"/>
  <c r="AC1182" i="6"/>
  <c r="AD1182" i="6"/>
  <c r="AD1094" i="6"/>
  <c r="AA1094" i="6"/>
  <c r="AB1021" i="6"/>
  <c r="AD1021" i="6"/>
  <c r="AD962" i="6"/>
  <c r="AC962" i="6"/>
  <c r="AB1643" i="6"/>
  <c r="AA1643" i="6"/>
  <c r="AD1638" i="6"/>
  <c r="AB1638" i="6"/>
  <c r="AD1635" i="6"/>
  <c r="AC1635" i="6"/>
  <c r="AB1530" i="6"/>
  <c r="AD1530" i="6"/>
  <c r="AA1463" i="6"/>
  <c r="AB1463" i="6"/>
  <c r="AA1307" i="6"/>
  <c r="AC1307" i="6"/>
  <c r="AA1293" i="6"/>
  <c r="AB1293" i="6"/>
  <c r="AC1293" i="6"/>
  <c r="AA1238" i="6"/>
  <c r="AC1238" i="6"/>
  <c r="AD1238" i="6"/>
  <c r="AA1159" i="6"/>
  <c r="AC1159" i="6"/>
  <c r="AD1159" i="6"/>
  <c r="AB1122" i="6"/>
  <c r="AC1122" i="6"/>
  <c r="AD1122" i="6"/>
  <c r="AB504" i="6"/>
  <c r="AD504" i="6"/>
  <c r="AC1785" i="6"/>
  <c r="AD1730" i="6"/>
  <c r="AC1722" i="6"/>
  <c r="AC1705" i="6"/>
  <c r="AC1688" i="6"/>
  <c r="AD1664" i="6"/>
  <c r="AB1649" i="6"/>
  <c r="AA1649" i="6"/>
  <c r="AD1642" i="6"/>
  <c r="AD1628" i="6"/>
  <c r="AA1555" i="6"/>
  <c r="AD1555" i="6"/>
  <c r="AC1550" i="6"/>
  <c r="AB1550" i="6"/>
  <c r="AB1326" i="6"/>
  <c r="AD1326" i="6"/>
  <c r="AB1214" i="6"/>
  <c r="AD1214" i="6"/>
  <c r="AA986" i="6"/>
  <c r="AC986" i="6"/>
  <c r="AD981" i="6"/>
  <c r="AD916" i="6"/>
  <c r="AD909" i="6"/>
  <c r="AB831" i="6"/>
  <c r="AA831" i="6"/>
  <c r="AD817" i="6"/>
  <c r="AB758" i="6"/>
  <c r="AA758" i="6"/>
  <c r="AB754" i="6"/>
  <c r="AA754" i="6"/>
  <c r="AA749" i="6"/>
  <c r="AD749" i="6"/>
  <c r="AD733" i="6"/>
  <c r="AA733" i="6"/>
  <c r="AB658" i="6"/>
  <c r="AA658" i="6"/>
  <c r="AB646" i="6"/>
  <c r="AD646" i="6"/>
  <c r="AB640" i="6"/>
  <c r="AA640" i="6"/>
  <c r="AA623" i="6"/>
  <c r="AD623" i="6"/>
  <c r="AD599" i="6"/>
  <c r="AA251" i="6"/>
  <c r="AB251" i="6"/>
  <c r="AC251" i="6"/>
  <c r="AD251" i="6"/>
  <c r="AA175" i="6"/>
  <c r="AC175" i="6"/>
  <c r="AB1196" i="6"/>
  <c r="AB1191" i="6"/>
  <c r="AC1185" i="6"/>
  <c r="AD1039" i="6"/>
  <c r="AA1026" i="6"/>
  <c r="AC1013" i="6"/>
  <c r="AD1007" i="6"/>
  <c r="AC999" i="6"/>
  <c r="AA981" i="6"/>
  <c r="AC963" i="6"/>
  <c r="AA963" i="6"/>
  <c r="AB928" i="6"/>
  <c r="AC909" i="6"/>
  <c r="AC811" i="6"/>
  <c r="AA804" i="6"/>
  <c r="AC804" i="6"/>
  <c r="AC797" i="6"/>
  <c r="AA773" i="6"/>
  <c r="AC773" i="6"/>
  <c r="AB766" i="6"/>
  <c r="AC766" i="6"/>
  <c r="AD757" i="6"/>
  <c r="AB753" i="6"/>
  <c r="AC689" i="6"/>
  <c r="AD689" i="6"/>
  <c r="AB657" i="6"/>
  <c r="AD645" i="6"/>
  <c r="AB645" i="6"/>
  <c r="AB622" i="6"/>
  <c r="AD622" i="6"/>
  <c r="AC599" i="6"/>
  <c r="AB562" i="6"/>
  <c r="AC562" i="6"/>
  <c r="AB521" i="6"/>
  <c r="AD521" i="6"/>
  <c r="AD486" i="6"/>
  <c r="AA243" i="6"/>
  <c r="AB243" i="6"/>
  <c r="AC243" i="6"/>
  <c r="AD243" i="6"/>
  <c r="AC126" i="6"/>
  <c r="AA126" i="6"/>
  <c r="AB126" i="6"/>
  <c r="AD126" i="6"/>
  <c r="AA61" i="6"/>
  <c r="AB61" i="6"/>
  <c r="AB942" i="6"/>
  <c r="AA942" i="6"/>
  <c r="AB916" i="6"/>
  <c r="AC916" i="6"/>
  <c r="AB909" i="6"/>
  <c r="AB901" i="6"/>
  <c r="AA901" i="6"/>
  <c r="AD843" i="6"/>
  <c r="AC843" i="6"/>
  <c r="AA817" i="6"/>
  <c r="AB817" i="6"/>
  <c r="AB788" i="6"/>
  <c r="AD788" i="6"/>
  <c r="AD681" i="6"/>
  <c r="AA681" i="6"/>
  <c r="AB613" i="6"/>
  <c r="AC613" i="6"/>
  <c r="AB607" i="6"/>
  <c r="AA607" i="6"/>
  <c r="AA599" i="6"/>
  <c r="AB454" i="6"/>
  <c r="AD454" i="6"/>
  <c r="AA797" i="6"/>
  <c r="AD797" i="6"/>
  <c r="AA757" i="6"/>
  <c r="AC757" i="6"/>
  <c r="AD753" i="6"/>
  <c r="AC753" i="6"/>
  <c r="AD702" i="6"/>
  <c r="AC702" i="6"/>
  <c r="AD657" i="6"/>
  <c r="AC657" i="6"/>
  <c r="AB593" i="6"/>
  <c r="AA593" i="6"/>
  <c r="AC490" i="6"/>
  <c r="AA490" i="6"/>
  <c r="AB486" i="6"/>
  <c r="AA486" i="6"/>
  <c r="AC420" i="6"/>
  <c r="AD420" i="6"/>
  <c r="AD213" i="6"/>
  <c r="AA213" i="6"/>
  <c r="AB213" i="6"/>
  <c r="AC213" i="6"/>
  <c r="AB94" i="6"/>
  <c r="AA94" i="6"/>
  <c r="AD94" i="6"/>
  <c r="AA971" i="6"/>
  <c r="AD971" i="6"/>
  <c r="AC908" i="6"/>
  <c r="AD908" i="6"/>
  <c r="AC764" i="6"/>
  <c r="AB764" i="6"/>
  <c r="AB644" i="6"/>
  <c r="AC644" i="6"/>
  <c r="AC620" i="6"/>
  <c r="AD620" i="6"/>
  <c r="AC611" i="6"/>
  <c r="AA611" i="6"/>
  <c r="AD611" i="6"/>
  <c r="AA598" i="6"/>
  <c r="AB598" i="6"/>
  <c r="AD518" i="6"/>
  <c r="AC518" i="6"/>
  <c r="AA466" i="6"/>
  <c r="AD466" i="6"/>
  <c r="AD350" i="6"/>
  <c r="AC350" i="6"/>
  <c r="AB328" i="6"/>
  <c r="AD328" i="6"/>
  <c r="AD315" i="6"/>
  <c r="AB315" i="6"/>
  <c r="AD1221" i="6"/>
  <c r="AC1178" i="6"/>
  <c r="AD1160" i="6"/>
  <c r="AB1085" i="6"/>
  <c r="AB1080" i="6"/>
  <c r="AC989" i="6"/>
  <c r="AD984" i="6"/>
  <c r="AD970" i="6"/>
  <c r="AB961" i="6"/>
  <c r="AA927" i="6"/>
  <c r="AA880" i="6"/>
  <c r="AD880" i="6"/>
  <c r="AD821" i="6"/>
  <c r="AA816" i="6"/>
  <c r="AC816" i="6"/>
  <c r="AA739" i="6"/>
  <c r="AD739" i="6"/>
  <c r="AD696" i="6"/>
  <c r="AA696" i="6"/>
  <c r="AA680" i="6"/>
  <c r="AD680" i="6"/>
  <c r="AD526" i="6"/>
  <c r="AB526" i="6"/>
  <c r="AA507" i="6"/>
  <c r="AD465" i="6"/>
  <c r="AB405" i="6"/>
  <c r="AC405" i="6"/>
  <c r="AD405" i="6"/>
  <c r="AA257" i="6"/>
  <c r="AB257" i="6"/>
  <c r="AC257" i="6"/>
  <c r="AD257" i="6"/>
  <c r="AD248" i="6"/>
  <c r="AA248" i="6"/>
  <c r="AB248" i="6"/>
  <c r="AC248" i="6"/>
  <c r="AA204" i="6"/>
  <c r="AC204" i="6"/>
  <c r="AD204" i="6"/>
  <c r="AB1299" i="6"/>
  <c r="AA1278" i="6"/>
  <c r="AC1271" i="6"/>
  <c r="AB1266" i="6"/>
  <c r="AC1221" i="6"/>
  <c r="AD1215" i="6"/>
  <c r="AC1207" i="6"/>
  <c r="AB1178" i="6"/>
  <c r="AC1119" i="6"/>
  <c r="AC1088" i="6"/>
  <c r="AD1057" i="6"/>
  <c r="AA1044" i="6"/>
  <c r="AD995" i="6"/>
  <c r="AB989" i="6"/>
  <c r="AC984" i="6"/>
  <c r="AC970" i="6"/>
  <c r="AA961" i="6"/>
  <c r="AA948" i="6"/>
  <c r="AD863" i="6"/>
  <c r="AD833" i="6"/>
  <c r="AC821" i="6"/>
  <c r="AA815" i="6"/>
  <c r="AD815" i="6"/>
  <c r="AA745" i="6"/>
  <c r="AD745" i="6"/>
  <c r="AA695" i="6"/>
  <c r="AD695" i="6"/>
  <c r="AA500" i="6"/>
  <c r="AB1221" i="6"/>
  <c r="AC1215" i="6"/>
  <c r="AA1057" i="6"/>
  <c r="AA1028" i="6"/>
  <c r="AA1004" i="6"/>
  <c r="AA995" i="6"/>
  <c r="AB984" i="6"/>
  <c r="AB970" i="6"/>
  <c r="AA954" i="6"/>
  <c r="AA821" i="6"/>
  <c r="AC814" i="6"/>
  <c r="AB814" i="6"/>
  <c r="AC794" i="6"/>
  <c r="AB794" i="6"/>
  <c r="AD721" i="6"/>
  <c r="AB721" i="6"/>
  <c r="AC671" i="6"/>
  <c r="AC666" i="6"/>
  <c r="AB649" i="6"/>
  <c r="AA602" i="6"/>
  <c r="AC573" i="6"/>
  <c r="AA558" i="6"/>
  <c r="AB558" i="6"/>
  <c r="AB515" i="6"/>
  <c r="AD515" i="6"/>
  <c r="AC465" i="6"/>
  <c r="AB465" i="6"/>
  <c r="AD333" i="6"/>
  <c r="AB333" i="6"/>
  <c r="AB64" i="6"/>
  <c r="AC64" i="6"/>
  <c r="AD64" i="6"/>
  <c r="AD1079" i="6"/>
  <c r="AA931" i="6"/>
  <c r="AC931" i="6"/>
  <c r="AC887" i="6"/>
  <c r="AA887" i="6"/>
  <c r="AD847" i="6"/>
  <c r="AC847" i="6"/>
  <c r="AA833" i="6"/>
  <c r="AC833" i="6"/>
  <c r="AB596" i="6"/>
  <c r="AC596" i="6"/>
  <c r="AD596" i="6"/>
  <c r="AC168" i="6"/>
  <c r="AA168" i="6"/>
  <c r="AB168" i="6"/>
  <c r="AB938" i="6"/>
  <c r="AA938" i="6"/>
  <c r="AD912" i="6"/>
  <c r="AA912" i="6"/>
  <c r="AC793" i="6"/>
  <c r="AA793" i="6"/>
  <c r="AA744" i="6"/>
  <c r="AC744" i="6"/>
  <c r="AA720" i="6"/>
  <c r="AC720" i="6"/>
  <c r="AA514" i="6"/>
  <c r="AB514" i="6"/>
  <c r="AD701" i="6"/>
  <c r="AC499" i="6"/>
  <c r="AC436" i="6"/>
  <c r="AA424" i="6"/>
  <c r="AC412" i="6"/>
  <c r="AA408" i="6"/>
  <c r="AD404" i="6"/>
  <c r="AD398" i="6"/>
  <c r="AA388" i="6"/>
  <c r="AA382" i="6"/>
  <c r="AD376" i="6"/>
  <c r="AC342" i="6"/>
  <c r="AD337" i="6"/>
  <c r="AB327" i="6"/>
  <c r="AC322" i="6"/>
  <c r="AB318" i="6"/>
  <c r="AA308" i="6"/>
  <c r="AB279" i="6"/>
  <c r="AA266" i="6"/>
  <c r="AD260" i="6"/>
  <c r="AC250" i="6"/>
  <c r="AA235" i="6"/>
  <c r="AA225" i="6"/>
  <c r="AD220" i="6"/>
  <c r="AB212" i="6"/>
  <c r="AB206" i="6"/>
  <c r="AC199" i="6"/>
  <c r="AC194" i="6"/>
  <c r="AD184" i="6"/>
  <c r="AC178" i="6"/>
  <c r="AD166" i="6"/>
  <c r="AD128" i="6"/>
  <c r="AA116" i="6"/>
  <c r="AA111" i="6"/>
  <c r="AA106" i="6"/>
  <c r="AD100" i="6"/>
  <c r="AA98" i="6"/>
  <c r="AA93" i="6"/>
  <c r="AA83" i="6"/>
  <c r="AD63" i="6"/>
  <c r="AC51" i="6"/>
  <c r="AA40" i="6"/>
  <c r="AB342" i="6"/>
  <c r="AD330" i="6"/>
  <c r="AA327" i="6"/>
  <c r="AA322" i="6"/>
  <c r="AB313" i="6"/>
  <c r="AA279" i="6"/>
  <c r="AA250" i="6"/>
  <c r="AA206" i="6"/>
  <c r="AD202" i="6"/>
  <c r="AA199" i="6"/>
  <c r="AA194" i="6"/>
  <c r="AC166" i="6"/>
  <c r="AB128" i="6"/>
  <c r="AC100" i="6"/>
  <c r="AC63" i="6"/>
  <c r="AB51" i="6"/>
  <c r="AD26" i="6"/>
  <c r="AC417" i="6"/>
  <c r="AC291" i="6"/>
  <c r="AD265" i="6"/>
  <c r="AD229" i="6"/>
  <c r="AD219" i="6"/>
  <c r="AD211" i="6"/>
  <c r="AC189" i="6"/>
  <c r="AB183" i="6"/>
  <c r="AC177" i="6"/>
  <c r="AD172" i="6"/>
  <c r="AB139" i="6"/>
  <c r="AC115" i="6"/>
  <c r="AD110" i="6"/>
  <c r="AB105" i="6"/>
  <c r="AB100" i="6"/>
  <c r="AC97" i="6"/>
  <c r="AB63" i="6"/>
  <c r="AB39" i="6"/>
  <c r="AC643" i="6"/>
  <c r="AC638" i="6"/>
  <c r="AC528" i="6"/>
  <c r="AD502" i="6"/>
  <c r="AB467" i="6"/>
  <c r="AD435" i="6"/>
  <c r="AA417" i="6"/>
  <c r="AB407" i="6"/>
  <c r="AD402" i="6"/>
  <c r="AC380" i="6"/>
  <c r="AB353" i="6"/>
  <c r="AD341" i="6"/>
  <c r="AC317" i="6"/>
  <c r="AC265" i="6"/>
  <c r="AB252" i="6"/>
  <c r="AC249" i="6"/>
  <c r="AC229" i="6"/>
  <c r="AB219" i="6"/>
  <c r="AD214" i="6"/>
  <c r="AC211" i="6"/>
  <c r="AD205" i="6"/>
  <c r="AC201" i="6"/>
  <c r="AD198" i="6"/>
  <c r="AB193" i="6"/>
  <c r="AA189" i="6"/>
  <c r="AB177" i="6"/>
  <c r="AC165" i="6"/>
  <c r="AA139" i="6"/>
  <c r="AD127" i="6"/>
  <c r="AB115" i="6"/>
  <c r="AC110" i="6"/>
  <c r="AA105" i="6"/>
  <c r="AA97" i="6"/>
  <c r="AB91" i="6"/>
  <c r="AC50" i="6"/>
  <c r="AC43" i="6"/>
  <c r="AA39" i="6"/>
  <c r="AC30" i="6"/>
  <c r="AD15" i="6"/>
  <c r="AA643" i="6"/>
  <c r="AA638" i="6"/>
  <c r="AA600" i="6"/>
  <c r="AA592" i="6"/>
  <c r="AC571" i="6"/>
  <c r="AB551" i="6"/>
  <c r="AC537" i="6"/>
  <c r="AA528" i="6"/>
  <c r="AB488" i="6"/>
  <c r="AA472" i="6"/>
  <c r="AA451" i="6"/>
  <c r="AD444" i="6"/>
  <c r="AB428" i="6"/>
  <c r="AC410" i="6"/>
  <c r="AB402" i="6"/>
  <c r="AD390" i="6"/>
  <c r="AD384" i="6"/>
  <c r="AC363" i="6"/>
  <c r="AA306" i="6"/>
  <c r="AB284" i="6"/>
  <c r="AB270" i="6"/>
  <c r="AD264" i="6"/>
  <c r="AA249" i="6"/>
  <c r="AC241" i="6"/>
  <c r="AB233" i="6"/>
  <c r="AC223" i="6"/>
  <c r="AA214" i="6"/>
  <c r="AB205" i="6"/>
  <c r="AA201" i="6"/>
  <c r="AA198" i="6"/>
  <c r="AC188" i="6"/>
  <c r="AD182" i="6"/>
  <c r="AA165" i="6"/>
  <c r="AC160" i="6"/>
  <c r="AD144" i="6"/>
  <c r="AA127" i="6"/>
  <c r="AA119" i="6"/>
  <c r="AD42" i="6"/>
  <c r="AC444" i="6"/>
  <c r="AA410" i="6"/>
  <c r="AB406" i="6"/>
  <c r="AB390" i="6"/>
  <c r="AC384" i="6"/>
  <c r="AA363" i="6"/>
  <c r="AB357" i="6"/>
  <c r="AD275" i="6"/>
  <c r="AA233" i="6"/>
  <c r="AB223" i="6"/>
  <c r="AA188" i="6"/>
  <c r="AA160" i="6"/>
  <c r="AD95" i="6"/>
  <c r="AA1622" i="6"/>
  <c r="AB1622" i="6"/>
  <c r="AB1615" i="6"/>
  <c r="AA1615" i="6"/>
  <c r="AB1608" i="6"/>
  <c r="AD1608" i="6"/>
  <c r="AC1599" i="6"/>
  <c r="AA1599" i="6"/>
  <c r="AA1597" i="6"/>
  <c r="AB1597" i="6"/>
  <c r="AB1592" i="6"/>
  <c r="AB1588" i="6"/>
  <c r="AD1588" i="6"/>
  <c r="AD1587" i="6"/>
  <c r="AA1587" i="6"/>
  <c r="AB1584" i="6"/>
  <c r="AD1584" i="6"/>
  <c r="AC1579" i="6"/>
  <c r="AA1579" i="6"/>
  <c r="AD1569" i="6"/>
  <c r="AB1569" i="6"/>
  <c r="AB1566" i="6"/>
  <c r="AA1566" i="6"/>
  <c r="AB1554" i="6"/>
  <c r="AD1554" i="6"/>
  <c r="AB1552" i="6"/>
  <c r="AC1552" i="6"/>
  <c r="AC1543" i="6"/>
  <c r="AA1543" i="6"/>
  <c r="AB1534" i="6"/>
  <c r="AD1534" i="6"/>
  <c r="AA1532" i="6"/>
  <c r="AC1532" i="6"/>
  <c r="AA1531" i="6"/>
  <c r="AB1531" i="6"/>
  <c r="AB1526" i="6"/>
  <c r="AD1526" i="6"/>
  <c r="AB1522" i="6"/>
  <c r="AD1522" i="6"/>
  <c r="AD1514" i="6"/>
  <c r="AB1514" i="6"/>
  <c r="AA1510" i="6"/>
  <c r="AD1510" i="6"/>
  <c r="AB1500" i="6"/>
  <c r="AC1500" i="6"/>
  <c r="AB1498" i="6"/>
  <c r="AC1498" i="6"/>
  <c r="AA1495" i="6"/>
  <c r="AC1495" i="6"/>
  <c r="AB1491" i="6"/>
  <c r="AA1491" i="6"/>
  <c r="AA1486" i="6"/>
  <c r="AB1486" i="6"/>
  <c r="AA1481" i="6"/>
  <c r="AB1481" i="6"/>
  <c r="AB1475" i="6"/>
  <c r="AD1475" i="6"/>
  <c r="AB1473" i="6"/>
  <c r="AC1473" i="6"/>
  <c r="AD1472" i="6"/>
  <c r="AA1472" i="6"/>
  <c r="AB1467" i="6"/>
  <c r="AA1467" i="6"/>
  <c r="AC1459" i="6"/>
  <c r="AB1459" i="6"/>
  <c r="AA1456" i="6"/>
  <c r="AD1456" i="6"/>
  <c r="AB1449" i="6"/>
  <c r="AC1449" i="6"/>
  <c r="AD1448" i="6"/>
  <c r="AC1448" i="6"/>
  <c r="AA1447" i="6"/>
  <c r="AC1447" i="6"/>
  <c r="AB1446" i="6"/>
  <c r="AC1446" i="6"/>
  <c r="AC1445" i="6"/>
  <c r="AB1445" i="6"/>
  <c r="AA1441" i="6"/>
  <c r="AC1441" i="6"/>
  <c r="AA1438" i="6"/>
  <c r="AA1433" i="6"/>
  <c r="AB1433" i="6"/>
  <c r="AD1429" i="6"/>
  <c r="AA1429" i="6"/>
  <c r="AD1418" i="6"/>
  <c r="AC1418" i="6"/>
  <c r="AB1417" i="6"/>
  <c r="AC1417" i="6"/>
  <c r="AC1416" i="6"/>
  <c r="AB1416" i="6"/>
  <c r="AB1414" i="6"/>
  <c r="AC1414" i="6"/>
  <c r="AC1402" i="6"/>
  <c r="AD1402" i="6"/>
  <c r="AB1397" i="6"/>
  <c r="AC1397" i="6"/>
  <c r="AD1394" i="6"/>
  <c r="AC1394" i="6"/>
  <c r="AA1393" i="6"/>
  <c r="AC1393" i="6"/>
  <c r="AC1387" i="6"/>
  <c r="AA1387" i="6"/>
  <c r="AB1383" i="6"/>
  <c r="AC1383" i="6"/>
  <c r="AD1375" i="6"/>
  <c r="AA1375" i="6"/>
  <c r="AC1345" i="6"/>
  <c r="AD1345" i="6"/>
  <c r="AA1339" i="6"/>
  <c r="AB1339" i="6"/>
  <c r="AC1317" i="6"/>
  <c r="AA1317" i="6"/>
  <c r="AB1317" i="6"/>
  <c r="AA1316" i="6"/>
  <c r="AB1316" i="6"/>
  <c r="AA1304" i="6"/>
  <c r="AC1304" i="6"/>
  <c r="AA1302" i="6"/>
  <c r="AB1302" i="6"/>
  <c r="AA1296" i="6"/>
  <c r="AC1296" i="6"/>
  <c r="AD1290" i="6"/>
  <c r="AA1290" i="6"/>
  <c r="AB1290" i="6"/>
  <c r="AD1286" i="6"/>
  <c r="AA1286" i="6"/>
  <c r="AB1286" i="6"/>
  <c r="AA1285" i="6"/>
  <c r="AB1285" i="6"/>
  <c r="AD1285" i="6"/>
  <c r="AA1284" i="6"/>
  <c r="AB1284" i="6"/>
  <c r="AD1284" i="6"/>
  <c r="AA1283" i="6"/>
  <c r="AC1283" i="6"/>
  <c r="AA1279" i="6"/>
  <c r="AB1279" i="6"/>
  <c r="AC1279" i="6"/>
  <c r="AA1274" i="6"/>
  <c r="AC1274" i="6"/>
  <c r="AD1274" i="6"/>
  <c r="AA1273" i="6"/>
  <c r="AB1273" i="6"/>
  <c r="AD1273" i="6"/>
  <c r="AD1268" i="6"/>
  <c r="AA1268" i="6"/>
  <c r="AB1268" i="6"/>
  <c r="AA1262" i="6"/>
  <c r="AB1262" i="6"/>
  <c r="AD1262" i="6"/>
  <c r="AA1257" i="6"/>
  <c r="AB1257" i="6"/>
  <c r="AD1257" i="6"/>
  <c r="AA1251" i="6"/>
  <c r="AB1251" i="6"/>
  <c r="AA1249" i="6"/>
  <c r="AB1249" i="6"/>
  <c r="AD1249" i="6"/>
  <c r="AA1242" i="6"/>
  <c r="AC1242" i="6"/>
  <c r="AB1240" i="6"/>
  <c r="AC1240" i="6"/>
  <c r="AA1231" i="6"/>
  <c r="AB1231" i="6"/>
  <c r="AC1231" i="6"/>
  <c r="AA1229" i="6"/>
  <c r="AC1229" i="6"/>
  <c r="AA1227" i="6"/>
  <c r="AC1227" i="6"/>
  <c r="AB1227" i="6"/>
  <c r="AC1211" i="6"/>
  <c r="AA1211" i="6"/>
  <c r="AA1206" i="6"/>
  <c r="AB1206" i="6"/>
  <c r="AC1206" i="6"/>
  <c r="AD1206" i="6"/>
  <c r="AA1202" i="6"/>
  <c r="AB1202" i="6"/>
  <c r="AC1202" i="6"/>
  <c r="AD1202" i="6"/>
  <c r="AB1188" i="6"/>
  <c r="AA1188" i="6"/>
  <c r="AC1188" i="6"/>
  <c r="AD1188" i="6"/>
  <c r="AA1177" i="6"/>
  <c r="AB1177" i="6"/>
  <c r="AC1177" i="6"/>
  <c r="AD1177" i="6"/>
  <c r="AA1176" i="6"/>
  <c r="AB1176" i="6"/>
  <c r="AC1176" i="6"/>
  <c r="AD1176" i="6"/>
  <c r="AB1174" i="6"/>
  <c r="AA1174" i="6"/>
  <c r="AD1174" i="6"/>
  <c r="AA1165" i="6"/>
  <c r="AD1165" i="6"/>
  <c r="AC1165" i="6"/>
  <c r="AB1158" i="6"/>
  <c r="AA1158" i="6"/>
  <c r="AC1158" i="6"/>
  <c r="AD1158" i="6"/>
  <c r="AD1154" i="6"/>
  <c r="AA1154" i="6"/>
  <c r="AB1154" i="6"/>
  <c r="AC1154" i="6"/>
  <c r="AB1120" i="6"/>
  <c r="AD1120" i="6"/>
  <c r="AA1120" i="6"/>
  <c r="AC1120" i="6"/>
  <c r="AD1043" i="6"/>
  <c r="AA1043" i="6"/>
  <c r="AB1043" i="6"/>
  <c r="AC1043" i="6"/>
  <c r="AB998" i="6"/>
  <c r="AA998" i="6"/>
  <c r="AC998" i="6"/>
  <c r="AD998" i="6"/>
  <c r="AA993" i="6"/>
  <c r="AB993" i="6"/>
  <c r="AC993" i="6"/>
  <c r="AD993" i="6"/>
  <c r="AB978" i="6"/>
  <c r="AA978" i="6"/>
  <c r="AC978" i="6"/>
  <c r="AD978" i="6"/>
  <c r="AD969" i="6"/>
  <c r="AC969" i="6"/>
  <c r="AD925" i="6"/>
  <c r="AB925" i="6"/>
  <c r="AA897" i="6"/>
  <c r="AC897" i="6"/>
  <c r="AA677" i="6"/>
  <c r="AD677" i="6"/>
  <c r="AC677" i="6"/>
  <c r="AD652" i="6"/>
  <c r="AC652" i="6"/>
  <c r="AC629" i="6"/>
  <c r="AA629" i="6"/>
  <c r="AB629" i="6"/>
  <c r="AD629" i="6"/>
  <c r="AD107" i="6"/>
  <c r="AA107" i="6"/>
  <c r="AB107" i="6"/>
  <c r="AC107" i="6"/>
  <c r="AA1327" i="6"/>
  <c r="AA1305" i="6"/>
  <c r="AA1272" i="6"/>
  <c r="AB1243" i="6"/>
  <c r="AD1239" i="6"/>
  <c r="AA1230" i="6"/>
  <c r="AA1226" i="6"/>
  <c r="AC1219" i="6"/>
  <c r="AB1215" i="6"/>
  <c r="AB1212" i="6"/>
  <c r="AD1201" i="6"/>
  <c r="AB1194" i="6"/>
  <c r="AC1183" i="6"/>
  <c r="AC1179" i="6"/>
  <c r="AD1168" i="6"/>
  <c r="AD1157" i="6"/>
  <c r="AA1116" i="6"/>
  <c r="AC1049" i="6"/>
  <c r="AD1049" i="6"/>
  <c r="AC1025" i="6"/>
  <c r="AD1025" i="6"/>
  <c r="AB1008" i="6"/>
  <c r="AA992" i="6"/>
  <c r="AD992" i="6"/>
  <c r="AD977" i="6"/>
  <c r="AD960" i="6"/>
  <c r="AC960" i="6"/>
  <c r="AA936" i="6"/>
  <c r="AD936" i="6"/>
  <c r="AA903" i="6"/>
  <c r="AB903" i="6"/>
  <c r="AC903" i="6"/>
  <c r="AA820" i="6"/>
  <c r="AB820" i="6"/>
  <c r="AC785" i="6"/>
  <c r="AB785" i="6"/>
  <c r="AD785" i="6"/>
  <c r="AA709" i="6"/>
  <c r="AC709" i="6"/>
  <c r="AB628" i="6"/>
  <c r="AC628" i="6"/>
  <c r="AD628" i="6"/>
  <c r="AB1219" i="6"/>
  <c r="AA1212" i="6"/>
  <c r="AC1204" i="6"/>
  <c r="AA1197" i="6"/>
  <c r="AC1197" i="6"/>
  <c r="AA1194" i="6"/>
  <c r="AB1183" i="6"/>
  <c r="AB1179" i="6"/>
  <c r="AB1173" i="6"/>
  <c r="AD1163" i="6"/>
  <c r="AB1097" i="6"/>
  <c r="AC1097" i="6"/>
  <c r="AD1082" i="6"/>
  <c r="AB1082" i="6"/>
  <c r="AD1064" i="6"/>
  <c r="AC1064" i="6"/>
  <c r="AD1000" i="6"/>
  <c r="AB996" i="6"/>
  <c r="AB991" i="6"/>
  <c r="AA977" i="6"/>
  <c r="AB972" i="6"/>
  <c r="AA972" i="6"/>
  <c r="AC924" i="6"/>
  <c r="AD924" i="6"/>
  <c r="AC889" i="6"/>
  <c r="AA889" i="6"/>
  <c r="AB819" i="6"/>
  <c r="AA819" i="6"/>
  <c r="AC799" i="6"/>
  <c r="AD799" i="6"/>
  <c r="AB561" i="6"/>
  <c r="AD561" i="6"/>
  <c r="AA561" i="6"/>
  <c r="AC561" i="6"/>
  <c r="AB453" i="6"/>
  <c r="AC453" i="6"/>
  <c r="AD453" i="6"/>
  <c r="AA1201" i="6"/>
  <c r="AC1201" i="6"/>
  <c r="AB1157" i="6"/>
  <c r="AA1157" i="6"/>
  <c r="AD1115" i="6"/>
  <c r="AD1081" i="6"/>
  <c r="AD1070" i="6"/>
  <c r="AC1070" i="6"/>
  <c r="AC1063" i="6"/>
  <c r="AC1058" i="6"/>
  <c r="AC1034" i="6"/>
  <c r="AC1000" i="6"/>
  <c r="AA929" i="6"/>
  <c r="AB929" i="6"/>
  <c r="AB919" i="6"/>
  <c r="AB914" i="6"/>
  <c r="AD914" i="6"/>
  <c r="AB867" i="6"/>
  <c r="AC867" i="6"/>
  <c r="AD867" i="6"/>
  <c r="AA861" i="6"/>
  <c r="AD861" i="6"/>
  <c r="AD830" i="6"/>
  <c r="AA830" i="6"/>
  <c r="AB830" i="6"/>
  <c r="AC830" i="6"/>
  <c r="AB750" i="6"/>
  <c r="AA750" i="6"/>
  <c r="AC750" i="6"/>
  <c r="AD750" i="6"/>
  <c r="AD530" i="6"/>
  <c r="AA530" i="6"/>
  <c r="AC530" i="6"/>
  <c r="AD1218" i="6"/>
  <c r="AD1207" i="6"/>
  <c r="AD1203" i="6"/>
  <c r="AC1196" i="6"/>
  <c r="AD1185" i="6"/>
  <c r="AB1163" i="6"/>
  <c r="AC1160" i="6"/>
  <c r="AA1160" i="6"/>
  <c r="AC1118" i="6"/>
  <c r="AC1069" i="6"/>
  <c r="AA1063" i="6"/>
  <c r="AD1046" i="6"/>
  <c r="AB1046" i="6"/>
  <c r="AD1022" i="6"/>
  <c r="AB1022" i="6"/>
  <c r="AA1000" i="6"/>
  <c r="AD976" i="6"/>
  <c r="AD958" i="6"/>
  <c r="AA923" i="6"/>
  <c r="AB923" i="6"/>
  <c r="AD923" i="6"/>
  <c r="AD918" i="6"/>
  <c r="AA918" i="6"/>
  <c r="AB918" i="6"/>
  <c r="AC918" i="6"/>
  <c r="AB913" i="6"/>
  <c r="AC913" i="6"/>
  <c r="AA894" i="6"/>
  <c r="AD894" i="6"/>
  <c r="AC879" i="6"/>
  <c r="AA860" i="6"/>
  <c r="AD783" i="6"/>
  <c r="AB783" i="6"/>
  <c r="AC783" i="6"/>
  <c r="AB776" i="6"/>
  <c r="AC776" i="6"/>
  <c r="AB763" i="6"/>
  <c r="AA763" i="6"/>
  <c r="AC763" i="6"/>
  <c r="AD763" i="6"/>
  <c r="AA1115" i="6"/>
  <c r="AB1115" i="6"/>
  <c r="AA1081" i="6"/>
  <c r="AB1081" i="6"/>
  <c r="AD1058" i="6"/>
  <c r="AB1058" i="6"/>
  <c r="AD1034" i="6"/>
  <c r="AB1034" i="6"/>
  <c r="AB940" i="6"/>
  <c r="AD940" i="6"/>
  <c r="AD854" i="6"/>
  <c r="AA854" i="6"/>
  <c r="AC854" i="6"/>
  <c r="AA808" i="6"/>
  <c r="AC808" i="6"/>
  <c r="AD808" i="6"/>
  <c r="AA731" i="6"/>
  <c r="AB731" i="6"/>
  <c r="AC731" i="6"/>
  <c r="AD731" i="6"/>
  <c r="AD717" i="6"/>
  <c r="AA717" i="6"/>
  <c r="AB717" i="6"/>
  <c r="AC717" i="6"/>
  <c r="AA686" i="6"/>
  <c r="AC686" i="6"/>
  <c r="AD686" i="6"/>
  <c r="AA484" i="6"/>
  <c r="AC484" i="6"/>
  <c r="AC1329" i="6"/>
  <c r="AC1299" i="6"/>
  <c r="AB1270" i="6"/>
  <c r="AA1218" i="6"/>
  <c r="AB1207" i="6"/>
  <c r="AB1203" i="6"/>
  <c r="AC1189" i="6"/>
  <c r="AB1185" i="6"/>
  <c r="AA1118" i="6"/>
  <c r="AD1114" i="6"/>
  <c r="AA1100" i="6"/>
  <c r="AD1088" i="6"/>
  <c r="AB1088" i="6"/>
  <c r="AB1078" i="6"/>
  <c r="AD1078" i="6"/>
  <c r="AC1068" i="6"/>
  <c r="AB1051" i="6"/>
  <c r="AA1051" i="6"/>
  <c r="AC1051" i="6"/>
  <c r="AB1027" i="6"/>
  <c r="AA1027" i="6"/>
  <c r="AC1027" i="6"/>
  <c r="AC1021" i="6"/>
  <c r="AB1016" i="6"/>
  <c r="AB990" i="6"/>
  <c r="AC990" i="6"/>
  <c r="AB986" i="6"/>
  <c r="AD986" i="6"/>
  <c r="AA976" i="6"/>
  <c r="AD967" i="6"/>
  <c r="AC967" i="6"/>
  <c r="AA958" i="6"/>
  <c r="AA946" i="6"/>
  <c r="AB946" i="6"/>
  <c r="AC946" i="6"/>
  <c r="AD928" i="6"/>
  <c r="AA928" i="6"/>
  <c r="AA870" i="6"/>
  <c r="AD870" i="6"/>
  <c r="AD853" i="6"/>
  <c r="AA853" i="6"/>
  <c r="AB853" i="6"/>
  <c r="AC853" i="6"/>
  <c r="AD1170" i="6"/>
  <c r="AD1167" i="6"/>
  <c r="AA1167" i="6"/>
  <c r="AD1152" i="6"/>
  <c r="AC1114" i="6"/>
  <c r="AD1087" i="6"/>
  <c r="AB1062" i="6"/>
  <c r="AC1062" i="6"/>
  <c r="AD1038" i="6"/>
  <c r="AB1038" i="6"/>
  <c r="AC985" i="6"/>
  <c r="AD933" i="6"/>
  <c r="AB933" i="6"/>
  <c r="AD917" i="6"/>
  <c r="AA917" i="6"/>
  <c r="AD900" i="6"/>
  <c r="AA900" i="6"/>
  <c r="AB859" i="6"/>
  <c r="AC859" i="6"/>
  <c r="AD859" i="6"/>
  <c r="AB840" i="6"/>
  <c r="AD840" i="6"/>
  <c r="AA673" i="6"/>
  <c r="AB673" i="6"/>
  <c r="AC673" i="6"/>
  <c r="AD673" i="6"/>
  <c r="AC493" i="6"/>
  <c r="AA493" i="6"/>
  <c r="AD493" i="6"/>
  <c r="AC1280" i="6"/>
  <c r="AC1266" i="6"/>
  <c r="AC1220" i="6"/>
  <c r="AD1195" i="6"/>
  <c r="AD1184" i="6"/>
  <c r="AD1151" i="6"/>
  <c r="AC1132" i="6"/>
  <c r="AD1124" i="6"/>
  <c r="AB1124" i="6"/>
  <c r="AA1114" i="6"/>
  <c r="AD1067" i="6"/>
  <c r="AC1067" i="6"/>
  <c r="AA999" i="6"/>
  <c r="AB999" i="6"/>
  <c r="AB962" i="6"/>
  <c r="AA962" i="6"/>
  <c r="AC945" i="6"/>
  <c r="AB945" i="6"/>
  <c r="AB932" i="6"/>
  <c r="AD932" i="6"/>
  <c r="AA905" i="6"/>
  <c r="AC905" i="6"/>
  <c r="AD905" i="6"/>
  <c r="AC892" i="6"/>
  <c r="AB892" i="6"/>
  <c r="AC877" i="6"/>
  <c r="AD877" i="6"/>
  <c r="AA877" i="6"/>
  <c r="AB852" i="6"/>
  <c r="AD852" i="6"/>
  <c r="AC839" i="6"/>
  <c r="AA839" i="6"/>
  <c r="AB839" i="6"/>
  <c r="AD839" i="6"/>
  <c r="AA780" i="6"/>
  <c r="AB780" i="6"/>
  <c r="AC780" i="6"/>
  <c r="AD780" i="6"/>
  <c r="AD747" i="6"/>
  <c r="AC747" i="6"/>
  <c r="AA747" i="6"/>
  <c r="AB747" i="6"/>
  <c r="AC703" i="6"/>
  <c r="AD703" i="6"/>
  <c r="AA703" i="6"/>
  <c r="AB703" i="6"/>
  <c r="AC617" i="6"/>
  <c r="AA617" i="6"/>
  <c r="AD617" i="6"/>
  <c r="AD584" i="6"/>
  <c r="AB584" i="6"/>
  <c r="AC584" i="6"/>
  <c r="AB1170" i="6"/>
  <c r="AC1170" i="6"/>
  <c r="AB1099" i="6"/>
  <c r="AC1099" i="6"/>
  <c r="AA1087" i="6"/>
  <c r="AB1087" i="6"/>
  <c r="AD1056" i="6"/>
  <c r="AB1056" i="6"/>
  <c r="AD1032" i="6"/>
  <c r="AB1032" i="6"/>
  <c r="AD985" i="6"/>
  <c r="AA985" i="6"/>
  <c r="AA975" i="6"/>
  <c r="AB975" i="6"/>
  <c r="AC975" i="6"/>
  <c r="AB944" i="6"/>
  <c r="AA944" i="6"/>
  <c r="AA899" i="6"/>
  <c r="AB899" i="6"/>
  <c r="AC899" i="6"/>
  <c r="AD1293" i="6"/>
  <c r="AD1254" i="6"/>
  <c r="AD1250" i="6"/>
  <c r="AD1237" i="6"/>
  <c r="AD1233" i="6"/>
  <c r="AB1195" i="6"/>
  <c r="AA1184" i="6"/>
  <c r="AC1161" i="6"/>
  <c r="AA1151" i="6"/>
  <c r="AA1136" i="6"/>
  <c r="AC1117" i="6"/>
  <c r="AD1117" i="6"/>
  <c r="AA1113" i="6"/>
  <c r="AB1084" i="6"/>
  <c r="AD1084" i="6"/>
  <c r="AD1055" i="6"/>
  <c r="AD1031" i="6"/>
  <c r="AB1014" i="6"/>
  <c r="AD1010" i="6"/>
  <c r="AC1010" i="6"/>
  <c r="AC974" i="6"/>
  <c r="AC965" i="6"/>
  <c r="AB965" i="6"/>
  <c r="AC951" i="6"/>
  <c r="AA951" i="6"/>
  <c r="AB951" i="6"/>
  <c r="AA943" i="6"/>
  <c r="AA910" i="6"/>
  <c r="AC910" i="6"/>
  <c r="AB891" i="6"/>
  <c r="AA891" i="6"/>
  <c r="AD891" i="6"/>
  <c r="AA876" i="6"/>
  <c r="AB876" i="6"/>
  <c r="AC876" i="6"/>
  <c r="AB850" i="6"/>
  <c r="AA850" i="6"/>
  <c r="AC850" i="6"/>
  <c r="AD850" i="6"/>
  <c r="AA832" i="6"/>
  <c r="AD832" i="6"/>
  <c r="AD734" i="6"/>
  <c r="AD606" i="6"/>
  <c r="AA606" i="6"/>
  <c r="AB606" i="6"/>
  <c r="AA550" i="6"/>
  <c r="AC550" i="6"/>
  <c r="AD550" i="6"/>
  <c r="AA1123" i="6"/>
  <c r="AB1123" i="6"/>
  <c r="AD1116" i="6"/>
  <c r="AB1060" i="6"/>
  <c r="AA1060" i="6"/>
  <c r="AB1036" i="6"/>
  <c r="AA1036" i="6"/>
  <c r="AD1036" i="6"/>
  <c r="AB1003" i="6"/>
  <c r="AC1003" i="6"/>
  <c r="AB950" i="6"/>
  <c r="AA950" i="6"/>
  <c r="AD937" i="6"/>
  <c r="AA937" i="6"/>
  <c r="AB937" i="6"/>
  <c r="AC937" i="6"/>
  <c r="AD931" i="6"/>
  <c r="AB931" i="6"/>
  <c r="AA904" i="6"/>
  <c r="AC904" i="6"/>
  <c r="AA844" i="6"/>
  <c r="AC844" i="6"/>
  <c r="AB801" i="6"/>
  <c r="AD801" i="6"/>
  <c r="AC801" i="6"/>
  <c r="AB787" i="6"/>
  <c r="AC787" i="6"/>
  <c r="AD787" i="6"/>
  <c r="AC556" i="6"/>
  <c r="AB556" i="6"/>
  <c r="AD556" i="6"/>
  <c r="AD887" i="6"/>
  <c r="AB880" i="6"/>
  <c r="AA855" i="6"/>
  <c r="AA847" i="6"/>
  <c r="AB827" i="6"/>
  <c r="AC815" i="6"/>
  <c r="AD807" i="6"/>
  <c r="AD786" i="6"/>
  <c r="AD782" i="6"/>
  <c r="AC779" i="6"/>
  <c r="AD769" i="6"/>
  <c r="AB761" i="6"/>
  <c r="AA761" i="6"/>
  <c r="AA755" i="6"/>
  <c r="AC749" i="6"/>
  <c r="AC746" i="6"/>
  <c r="AB702" i="6"/>
  <c r="AA698" i="6"/>
  <c r="AC694" i="6"/>
  <c r="AA689" i="6"/>
  <c r="AB685" i="6"/>
  <c r="AC672" i="6"/>
  <c r="AA662" i="6"/>
  <c r="AD662" i="6"/>
  <c r="AA645" i="6"/>
  <c r="AB642" i="6"/>
  <c r="AC627" i="6"/>
  <c r="AD616" i="6"/>
  <c r="AC605" i="6"/>
  <c r="AA605" i="6"/>
  <c r="AD564" i="6"/>
  <c r="AA564" i="6"/>
  <c r="AC564" i="6"/>
  <c r="AA554" i="6"/>
  <c r="AB549" i="6"/>
  <c r="AC549" i="6"/>
  <c r="AA549" i="6"/>
  <c r="AD549" i="6"/>
  <c r="AB519" i="6"/>
  <c r="AD519" i="6"/>
  <c r="AB507" i="6"/>
  <c r="AC507" i="6"/>
  <c r="AB418" i="6"/>
  <c r="AD418" i="6"/>
  <c r="AD818" i="6"/>
  <c r="AC818" i="6"/>
  <c r="AB815" i="6"/>
  <c r="AC807" i="6"/>
  <c r="AC782" i="6"/>
  <c r="AB769" i="6"/>
  <c r="AD760" i="6"/>
  <c r="AB749" i="6"/>
  <c r="AB746" i="6"/>
  <c r="AC738" i="6"/>
  <c r="AD719" i="6"/>
  <c r="AD707" i="6"/>
  <c r="AB707" i="6"/>
  <c r="AB654" i="6"/>
  <c r="AC616" i="6"/>
  <c r="AA609" i="6"/>
  <c r="AD609" i="6"/>
  <c r="AA604" i="6"/>
  <c r="AB604" i="6"/>
  <c r="AD569" i="6"/>
  <c r="AC569" i="6"/>
  <c r="AD563" i="6"/>
  <c r="AB548" i="6"/>
  <c r="AC536" i="6"/>
  <c r="AB529" i="6"/>
  <c r="AD529" i="6"/>
  <c r="AB525" i="6"/>
  <c r="AC525" i="6"/>
  <c r="AA525" i="6"/>
  <c r="AD525" i="6"/>
  <c r="AB513" i="6"/>
  <c r="AA513" i="6"/>
  <c r="AD513" i="6"/>
  <c r="AB496" i="6"/>
  <c r="AA496" i="6"/>
  <c r="AD496" i="6"/>
  <c r="AB492" i="6"/>
  <c r="AA492" i="6"/>
  <c r="AA447" i="6"/>
  <c r="AC447" i="6"/>
  <c r="AB447" i="6"/>
  <c r="AD447" i="6"/>
  <c r="AD431" i="6"/>
  <c r="AB431" i="6"/>
  <c r="AC431" i="6"/>
  <c r="AA807" i="6"/>
  <c r="AB782" i="6"/>
  <c r="AB774" i="6"/>
  <c r="AA769" i="6"/>
  <c r="AB738" i="6"/>
  <c r="AD706" i="6"/>
  <c r="AC693" i="6"/>
  <c r="AD688" i="6"/>
  <c r="AC684" i="6"/>
  <c r="AB660" i="6"/>
  <c r="AD649" i="6"/>
  <c r="AA637" i="6"/>
  <c r="AD637" i="6"/>
  <c r="AC631" i="6"/>
  <c r="AA631" i="6"/>
  <c r="AB631" i="6"/>
  <c r="AA626" i="6"/>
  <c r="AD626" i="6"/>
  <c r="AA621" i="6"/>
  <c r="AA616" i="6"/>
  <c r="AD612" i="6"/>
  <c r="AB612" i="6"/>
  <c r="AC612" i="6"/>
  <c r="AC608" i="6"/>
  <c r="AA603" i="6"/>
  <c r="AA760" i="6"/>
  <c r="AA738" i="6"/>
  <c r="AA711" i="6"/>
  <c r="AC706" i="6"/>
  <c r="AC654" i="6"/>
  <c r="AD654" i="6"/>
  <c r="AA563" i="6"/>
  <c r="AB563" i="6"/>
  <c r="AD548" i="6"/>
  <c r="AC548" i="6"/>
  <c r="AA535" i="6"/>
  <c r="AC535" i="6"/>
  <c r="AB517" i="6"/>
  <c r="AC517" i="6"/>
  <c r="AD512" i="6"/>
  <c r="AB512" i="6"/>
  <c r="AA512" i="6"/>
  <c r="AD491" i="6"/>
  <c r="AB491" i="6"/>
  <c r="AC491" i="6"/>
  <c r="AC445" i="6"/>
  <c r="AD445" i="6"/>
  <c r="AA445" i="6"/>
  <c r="AD321" i="6"/>
  <c r="AB321" i="6"/>
  <c r="AC321" i="6"/>
  <c r="AA321" i="6"/>
  <c r="AA728" i="6"/>
  <c r="AD728" i="6"/>
  <c r="AB688" i="6"/>
  <c r="AA688" i="6"/>
  <c r="AB684" i="6"/>
  <c r="AD684" i="6"/>
  <c r="AC660" i="6"/>
  <c r="AD660" i="6"/>
  <c r="AB608" i="6"/>
  <c r="AD608" i="6"/>
  <c r="AB500" i="6"/>
  <c r="AC500" i="6"/>
  <c r="AC325" i="6"/>
  <c r="AA325" i="6"/>
  <c r="AB325" i="6"/>
  <c r="AD325" i="6"/>
  <c r="AA1150" i="6"/>
  <c r="AA1135" i="6"/>
  <c r="AA1092" i="6"/>
  <c r="AA1013" i="6"/>
  <c r="AA1009" i="6"/>
  <c r="AA930" i="6"/>
  <c r="AD893" i="6"/>
  <c r="AB890" i="6"/>
  <c r="AC878" i="6"/>
  <c r="AB875" i="6"/>
  <c r="AC869" i="6"/>
  <c r="AA858" i="6"/>
  <c r="AC858" i="6"/>
  <c r="AB845" i="6"/>
  <c r="AD829" i="6"/>
  <c r="AA814" i="6"/>
  <c r="AC809" i="6"/>
  <c r="AD798" i="6"/>
  <c r="AC784" i="6"/>
  <c r="AB778" i="6"/>
  <c r="AD778" i="6"/>
  <c r="AB773" i="6"/>
  <c r="AB768" i="6"/>
  <c r="AA764" i="6"/>
  <c r="AC759" i="6"/>
  <c r="AB751" i="6"/>
  <c r="AC748" i="6"/>
  <c r="AC745" i="6"/>
  <c r="AD740" i="6"/>
  <c r="AC737" i="6"/>
  <c r="AA737" i="6"/>
  <c r="AC732" i="6"/>
  <c r="AB732" i="6"/>
  <c r="AC722" i="6"/>
  <c r="AA715" i="6"/>
  <c r="AD710" i="6"/>
  <c r="AC705" i="6"/>
  <c r="AC687" i="6"/>
  <c r="AD635" i="6"/>
  <c r="AA630" i="6"/>
  <c r="AC625" i="6"/>
  <c r="AB625" i="6"/>
  <c r="AA587" i="6"/>
  <c r="AC587" i="6"/>
  <c r="AB547" i="6"/>
  <c r="AA547" i="6"/>
  <c r="AC547" i="6"/>
  <c r="AD540" i="6"/>
  <c r="AC540" i="6"/>
  <c r="AD533" i="6"/>
  <c r="AD516" i="6"/>
  <c r="AC516" i="6"/>
  <c r="AB511" i="6"/>
  <c r="AC511" i="6"/>
  <c r="AD511" i="6"/>
  <c r="AA504" i="6"/>
  <c r="AC504" i="6"/>
  <c r="AB487" i="6"/>
  <c r="AD487" i="6"/>
  <c r="AD963" i="6"/>
  <c r="AA956" i="6"/>
  <c r="AA893" i="6"/>
  <c r="AA890" i="6"/>
  <c r="AB869" i="6"/>
  <c r="AD866" i="6"/>
  <c r="AA866" i="6"/>
  <c r="AD837" i="6"/>
  <c r="AA825" i="6"/>
  <c r="AB809" i="6"/>
  <c r="AC798" i="6"/>
  <c r="AD793" i="6"/>
  <c r="AC788" i="6"/>
  <c r="AA788" i="6"/>
  <c r="AA781" i="6"/>
  <c r="AD781" i="6"/>
  <c r="AB759" i="6"/>
  <c r="AD756" i="6"/>
  <c r="AA748" i="6"/>
  <c r="AB745" i="6"/>
  <c r="AB726" i="6"/>
  <c r="AB718" i="6"/>
  <c r="AD718" i="6"/>
  <c r="AD691" i="6"/>
  <c r="AD682" i="6"/>
  <c r="AA669" i="6"/>
  <c r="AC665" i="6"/>
  <c r="AB639" i="6"/>
  <c r="AB635" i="6"/>
  <c r="AD624" i="6"/>
  <c r="AC615" i="6"/>
  <c r="AD615" i="6"/>
  <c r="AD598" i="6"/>
  <c r="AC598" i="6"/>
  <c r="AA586" i="6"/>
  <c r="AB586" i="6"/>
  <c r="AD551" i="6"/>
  <c r="AB539" i="6"/>
  <c r="AD539" i="6"/>
  <c r="AA539" i="6"/>
  <c r="AC539" i="6"/>
  <c r="AB533" i="6"/>
  <c r="AD527" i="6"/>
  <c r="AC470" i="6"/>
  <c r="AD470" i="6"/>
  <c r="AC466" i="6"/>
  <c r="AB466" i="6"/>
  <c r="AB802" i="6"/>
  <c r="AB798" i="6"/>
  <c r="AB784" i="6"/>
  <c r="AD784" i="6"/>
  <c r="AA759" i="6"/>
  <c r="AC740" i="6"/>
  <c r="AB740" i="6"/>
  <c r="AB722" i="6"/>
  <c r="AD722" i="6"/>
  <c r="AC700" i="6"/>
  <c r="AC691" i="6"/>
  <c r="AD687" i="6"/>
  <c r="AA687" i="6"/>
  <c r="AA639" i="6"/>
  <c r="AB601" i="6"/>
  <c r="AC601" i="6"/>
  <c r="AD601" i="6"/>
  <c r="AB567" i="6"/>
  <c r="AC567" i="6"/>
  <c r="AC557" i="6"/>
  <c r="AB557" i="6"/>
  <c r="AA557" i="6"/>
  <c r="AA533" i="6"/>
  <c r="AA510" i="6"/>
  <c r="AC510" i="6"/>
  <c r="AD510" i="6"/>
  <c r="AA481" i="6"/>
  <c r="AB481" i="6"/>
  <c r="AC481" i="6"/>
  <c r="AB427" i="6"/>
  <c r="AA427" i="6"/>
  <c r="AC427" i="6"/>
  <c r="AD427" i="6"/>
  <c r="AC726" i="6"/>
  <c r="AD726" i="6"/>
  <c r="AA624" i="6"/>
  <c r="AB624" i="6"/>
  <c r="AA619" i="6"/>
  <c r="AD619" i="6"/>
  <c r="AA614" i="6"/>
  <c r="AC614" i="6"/>
  <c r="AD614" i="6"/>
  <c r="AA527" i="6"/>
  <c r="AB527" i="6"/>
  <c r="AD690" i="6"/>
  <c r="AA690" i="6"/>
  <c r="AB634" i="6"/>
  <c r="AD634" i="6"/>
  <c r="AB597" i="6"/>
  <c r="AD597" i="6"/>
  <c r="AB585" i="6"/>
  <c r="AA585" i="6"/>
  <c r="AB538" i="6"/>
  <c r="AD538" i="6"/>
  <c r="AC532" i="6"/>
  <c r="AA532" i="6"/>
  <c r="AB532" i="6"/>
  <c r="AD532" i="6"/>
  <c r="AB480" i="6"/>
  <c r="AA480" i="6"/>
  <c r="AC480" i="6"/>
  <c r="AD449" i="6"/>
  <c r="AC449" i="6"/>
  <c r="AB378" i="6"/>
  <c r="AC378" i="6"/>
  <c r="AD378" i="6"/>
  <c r="AC374" i="6"/>
  <c r="AB374" i="6"/>
  <c r="AD364" i="6"/>
  <c r="AC364" i="6"/>
  <c r="AC324" i="6"/>
  <c r="AA324" i="6"/>
  <c r="AB324" i="6"/>
  <c r="AD324" i="6"/>
  <c r="AC302" i="6"/>
  <c r="AD302" i="6"/>
  <c r="AD261" i="6"/>
  <c r="AB261" i="6"/>
  <c r="AB256" i="6"/>
  <c r="AD256" i="6"/>
  <c r="AA256" i="6"/>
  <c r="AC256" i="6"/>
  <c r="AB185" i="6"/>
  <c r="AC185" i="6"/>
  <c r="AD185" i="6"/>
  <c r="AA185" i="6"/>
  <c r="AD422" i="6"/>
  <c r="AB422" i="6"/>
  <c r="AB392" i="6"/>
  <c r="AC392" i="6"/>
  <c r="AC373" i="6"/>
  <c r="AB368" i="6"/>
  <c r="AD368" i="6"/>
  <c r="AA344" i="6"/>
  <c r="AD344" i="6"/>
  <c r="AA320" i="6"/>
  <c r="AC320" i="6"/>
  <c r="AD320" i="6"/>
  <c r="AB286" i="6"/>
  <c r="AA286" i="6"/>
  <c r="AC286" i="6"/>
  <c r="AC430" i="6"/>
  <c r="AD430" i="6"/>
  <c r="AB387" i="6"/>
  <c r="AD387" i="6"/>
  <c r="AD230" i="6"/>
  <c r="AA230" i="6"/>
  <c r="AB230" i="6"/>
  <c r="AC230" i="6"/>
  <c r="AA648" i="6"/>
  <c r="AC648" i="6"/>
  <c r="AB520" i="6"/>
  <c r="AA520" i="6"/>
  <c r="AA515" i="6"/>
  <c r="AC515" i="6"/>
  <c r="AB460" i="6"/>
  <c r="AD460" i="6"/>
  <c r="AD456" i="6"/>
  <c r="AC452" i="6"/>
  <c r="AA452" i="6"/>
  <c r="AC448" i="6"/>
  <c r="AD448" i="6"/>
  <c r="AD429" i="6"/>
  <c r="AD424" i="6"/>
  <c r="AC421" i="6"/>
  <c r="AB401" i="6"/>
  <c r="AA397" i="6"/>
  <c r="AD397" i="6"/>
  <c r="AB381" i="6"/>
  <c r="AB377" i="6"/>
  <c r="AC377" i="6"/>
  <c r="AB310" i="6"/>
  <c r="AC310" i="6"/>
  <c r="AD310" i="6"/>
  <c r="AC295" i="6"/>
  <c r="AB295" i="6"/>
  <c r="AD295" i="6"/>
  <c r="AA147" i="6"/>
  <c r="AC147" i="6"/>
  <c r="AD514" i="6"/>
  <c r="AD488" i="6"/>
  <c r="AC472" i="6"/>
  <c r="AB468" i="6"/>
  <c r="AC468" i="6"/>
  <c r="AD459" i="6"/>
  <c r="AD451" i="6"/>
  <c r="AB421" i="6"/>
  <c r="AB372" i="6"/>
  <c r="AC372" i="6"/>
  <c r="AD372" i="6"/>
  <c r="AD342" i="6"/>
  <c r="AD309" i="6"/>
  <c r="AB309" i="6"/>
  <c r="AA309" i="6"/>
  <c r="AC309" i="6"/>
  <c r="AA278" i="6"/>
  <c r="AB278" i="6"/>
  <c r="AD278" i="6"/>
  <c r="AC429" i="6"/>
  <c r="AB429" i="6"/>
  <c r="AD401" i="6"/>
  <c r="AC401" i="6"/>
  <c r="AC381" i="6"/>
  <c r="AD381" i="6"/>
  <c r="AC348" i="6"/>
  <c r="AB348" i="6"/>
  <c r="AB332" i="6"/>
  <c r="AA332" i="6"/>
  <c r="AD332" i="6"/>
  <c r="AA289" i="6"/>
  <c r="AB289" i="6"/>
  <c r="AD289" i="6"/>
  <c r="AB400" i="6"/>
  <c r="AC400" i="6"/>
  <c r="AA396" i="6"/>
  <c r="AD396" i="6"/>
  <c r="AD361" i="6"/>
  <c r="AC361" i="6"/>
  <c r="AB358" i="6"/>
  <c r="AD358" i="6"/>
  <c r="AC353" i="6"/>
  <c r="AA353" i="6"/>
  <c r="AD153" i="6"/>
  <c r="AA153" i="6"/>
  <c r="AB153" i="6"/>
  <c r="AC153" i="6"/>
  <c r="AD446" i="6"/>
  <c r="AB415" i="6"/>
  <c r="AC415" i="6"/>
  <c r="AD403" i="6"/>
  <c r="AB384" i="6"/>
  <c r="AD371" i="6"/>
  <c r="AB371" i="6"/>
  <c r="AD360" i="6"/>
  <c r="AA300" i="6"/>
  <c r="AC300" i="6"/>
  <c r="AD300" i="6"/>
  <c r="AB611" i="6"/>
  <c r="AB600" i="6"/>
  <c r="AC583" i="6"/>
  <c r="AB490" i="6"/>
  <c r="AD462" i="6"/>
  <c r="AB436" i="6"/>
  <c r="AB432" i="6"/>
  <c r="AD432" i="6"/>
  <c r="AD414" i="6"/>
  <c r="AC389" i="6"/>
  <c r="AD389" i="6"/>
  <c r="AC370" i="6"/>
  <c r="AD370" i="6"/>
  <c r="AB365" i="6"/>
  <c r="AC360" i="6"/>
  <c r="AB352" i="6"/>
  <c r="AA352" i="6"/>
  <c r="AD269" i="6"/>
  <c r="AC269" i="6"/>
  <c r="AA164" i="6"/>
  <c r="AB164" i="6"/>
  <c r="AC164" i="6"/>
  <c r="AD164" i="6"/>
  <c r="AB446" i="6"/>
  <c r="AC446" i="6"/>
  <c r="AD419" i="6"/>
  <c r="AA419" i="6"/>
  <c r="AD409" i="6"/>
  <c r="AD406" i="6"/>
  <c r="AB403" i="6"/>
  <c r="AC403" i="6"/>
  <c r="AA375" i="6"/>
  <c r="AC375" i="6"/>
  <c r="AD375" i="6"/>
  <c r="AA360" i="6"/>
  <c r="AA299" i="6"/>
  <c r="AC299" i="6"/>
  <c r="AD299" i="6"/>
  <c r="AC281" i="6"/>
  <c r="AA281" i="6"/>
  <c r="AB281" i="6"/>
  <c r="AD552" i="6"/>
  <c r="AC552" i="6"/>
  <c r="AC479" i="6"/>
  <c r="AC423" i="6"/>
  <c r="AB423" i="6"/>
  <c r="AB409" i="6"/>
  <c r="AC406" i="6"/>
  <c r="AD374" i="6"/>
  <c r="AC365" i="6"/>
  <c r="AD365" i="6"/>
  <c r="AD303" i="6"/>
  <c r="AA303" i="6"/>
  <c r="AB287" i="6"/>
  <c r="AC275" i="6"/>
  <c r="AC263" i="6"/>
  <c r="AB255" i="6"/>
  <c r="AC217" i="6"/>
  <c r="AB190" i="6"/>
  <c r="AA190" i="6"/>
  <c r="AC190" i="6"/>
  <c r="AD152" i="6"/>
  <c r="AA134" i="6"/>
  <c r="AC134" i="6"/>
  <c r="AD134" i="6"/>
  <c r="AA125" i="6"/>
  <c r="AB125" i="6"/>
  <c r="AA101" i="6"/>
  <c r="AB101" i="6"/>
  <c r="AC101" i="6"/>
  <c r="AD101" i="6"/>
  <c r="AD380" i="6"/>
  <c r="AC357" i="6"/>
  <c r="AD305" i="6"/>
  <c r="AB275" i="6"/>
  <c r="AD270" i="6"/>
  <c r="AA263" i="6"/>
  <c r="AD258" i="6"/>
  <c r="AB217" i="6"/>
  <c r="AC208" i="6"/>
  <c r="AD197" i="6"/>
  <c r="AA174" i="6"/>
  <c r="AD174" i="6"/>
  <c r="AA167" i="6"/>
  <c r="AD167" i="6"/>
  <c r="AD159" i="6"/>
  <c r="AC159" i="6"/>
  <c r="AA27" i="6"/>
  <c r="AB27" i="6"/>
  <c r="AC27" i="6"/>
  <c r="AD27" i="6"/>
  <c r="AD255" i="6"/>
  <c r="AC255" i="6"/>
  <c r="AA244" i="6"/>
  <c r="AB173" i="6"/>
  <c r="AC173" i="6"/>
  <c r="AD173" i="6"/>
  <c r="AB152" i="6"/>
  <c r="AC152" i="6"/>
  <c r="AA145" i="6"/>
  <c r="AC145" i="6"/>
  <c r="AD145" i="6"/>
  <c r="AB124" i="6"/>
  <c r="AA124" i="6"/>
  <c r="AC124" i="6"/>
  <c r="AB76" i="6"/>
  <c r="AC76" i="6"/>
  <c r="AD76" i="6"/>
  <c r="AC258" i="6"/>
  <c r="AB258" i="6"/>
  <c r="AC254" i="6"/>
  <c r="AB208" i="6"/>
  <c r="AD208" i="6"/>
  <c r="AB138" i="6"/>
  <c r="AA138" i="6"/>
  <c r="AC57" i="6"/>
  <c r="AA57" i="6"/>
  <c r="AB57" i="6"/>
  <c r="AD57" i="6"/>
  <c r="AA383" i="6"/>
  <c r="AB383" i="6"/>
  <c r="AB329" i="6"/>
  <c r="AA317" i="6"/>
  <c r="AB312" i="6"/>
  <c r="AD298" i="6"/>
  <c r="AA265" i="6"/>
  <c r="AB262" i="6"/>
  <c r="AD262" i="6"/>
  <c r="AB254" i="6"/>
  <c r="AA241" i="6"/>
  <c r="AA219" i="6"/>
  <c r="AA157" i="6"/>
  <c r="AD157" i="6"/>
  <c r="AD81" i="6"/>
  <c r="AB81" i="6"/>
  <c r="AA254" i="6"/>
  <c r="AB203" i="6"/>
  <c r="AB196" i="6"/>
  <c r="AA196" i="6"/>
  <c r="AC196" i="6"/>
  <c r="AB156" i="6"/>
  <c r="AC156" i="6"/>
  <c r="AD156" i="6"/>
  <c r="AC394" i="6"/>
  <c r="AC347" i="6"/>
  <c r="AB343" i="6"/>
  <c r="AB339" i="6"/>
  <c r="AD336" i="6"/>
  <c r="AC328" i="6"/>
  <c r="AC316" i="6"/>
  <c r="AC304" i="6"/>
  <c r="AB293" i="6"/>
  <c r="AC285" i="6"/>
  <c r="AD280" i="6"/>
  <c r="AC277" i="6"/>
  <c r="AC272" i="6"/>
  <c r="AB272" i="6"/>
  <c r="AC264" i="6"/>
  <c r="AB247" i="6"/>
  <c r="AB240" i="6"/>
  <c r="AB237" i="6"/>
  <c r="AB234" i="6"/>
  <c r="AA182" i="6"/>
  <c r="AB182" i="6"/>
  <c r="AC176" i="6"/>
  <c r="AC155" i="6"/>
  <c r="AA155" i="6"/>
  <c r="AB155" i="6"/>
  <c r="AB150" i="6"/>
  <c r="AD150" i="6"/>
  <c r="AA136" i="6"/>
  <c r="AD65" i="6"/>
  <c r="AA65" i="6"/>
  <c r="AB65" i="6"/>
  <c r="AC65" i="6"/>
  <c r="AC385" i="6"/>
  <c r="AA347" i="6"/>
  <c r="AA343" i="6"/>
  <c r="AA328" i="6"/>
  <c r="AD271" i="6"/>
  <c r="AB264" i="6"/>
  <c r="AA253" i="6"/>
  <c r="AC253" i="6"/>
  <c r="AA240" i="6"/>
  <c r="AA237" i="6"/>
  <c r="AA234" i="6"/>
  <c r="AD195" i="6"/>
  <c r="AA195" i="6"/>
  <c r="AB195" i="6"/>
  <c r="AB170" i="6"/>
  <c r="AA170" i="6"/>
  <c r="AC170" i="6"/>
  <c r="AB394" i="6"/>
  <c r="AD394" i="6"/>
  <c r="AD285" i="6"/>
  <c r="AA285" i="6"/>
  <c r="AB280" i="6"/>
  <c r="AC280" i="6"/>
  <c r="AB277" i="6"/>
  <c r="AD277" i="6"/>
  <c r="AD252" i="6"/>
  <c r="AC246" i="6"/>
  <c r="AD194" i="6"/>
  <c r="AB154" i="6"/>
  <c r="AA154" i="6"/>
  <c r="AC154" i="6"/>
  <c r="AC148" i="6"/>
  <c r="AB142" i="6"/>
  <c r="AD142" i="6"/>
  <c r="AA22" i="6"/>
  <c r="AB22" i="6"/>
  <c r="AD22" i="6"/>
  <c r="AA191" i="6"/>
  <c r="AB191" i="6"/>
  <c r="AA179" i="6"/>
  <c r="AD179" i="6"/>
  <c r="AD141" i="6"/>
  <c r="AA141" i="6"/>
  <c r="AC141" i="6"/>
  <c r="AA35" i="6"/>
  <c r="AC35" i="6"/>
  <c r="AC94" i="6"/>
  <c r="AC84" i="6"/>
  <c r="AD56" i="6"/>
  <c r="AC46" i="6"/>
  <c r="AB43" i="6"/>
  <c r="AC34" i="6"/>
  <c r="AD21" i="6"/>
  <c r="AC8" i="6"/>
  <c r="AB5" i="6"/>
  <c r="AD118" i="6"/>
  <c r="AC87" i="6"/>
  <c r="AA43" i="6"/>
  <c r="AA34" i="6"/>
  <c r="AC26" i="6"/>
  <c r="AB21" i="6"/>
  <c r="AA8" i="6"/>
  <c r="AA5" i="6"/>
  <c r="AC28" i="6"/>
  <c r="AD20" i="6"/>
  <c r="AC7" i="6"/>
  <c r="AC4" i="6"/>
  <c r="AD193" i="6"/>
  <c r="AD139" i="6"/>
  <c r="AC135" i="6"/>
  <c r="AC113" i="6"/>
  <c r="AC106" i="6"/>
  <c r="AD93" i="6"/>
  <c r="AD86" i="6"/>
  <c r="AD83" i="6"/>
  <c r="AB45" i="6"/>
  <c r="AC42" i="6"/>
  <c r="AB28" i="6"/>
  <c r="AA20" i="6"/>
  <c r="AC13" i="6"/>
  <c r="AB7" i="6"/>
  <c r="AB4" i="6"/>
  <c r="AD162" i="6"/>
  <c r="AB135" i="6"/>
  <c r="AD131" i="6"/>
  <c r="AD120" i="6"/>
  <c r="AC109" i="6"/>
  <c r="AC86" i="6"/>
  <c r="AA45" i="6"/>
  <c r="AA42" i="6"/>
  <c r="AA7" i="6"/>
  <c r="AA4" i="6"/>
  <c r="AC95" i="6"/>
  <c r="AD85" i="6"/>
  <c r="AD44" i="6"/>
  <c r="AD6" i="6"/>
  <c r="AD3" i="6"/>
  <c r="AD168" i="6"/>
  <c r="AD151" i="6"/>
  <c r="AD105" i="6"/>
  <c r="AB95" i="6"/>
  <c r="AB85" i="6"/>
  <c r="AC70" i="6"/>
  <c r="AC47" i="6"/>
  <c r="AC44" i="6"/>
  <c r="AC6" i="6"/>
  <c r="AC3" i="6"/>
  <c r="AD161" i="6"/>
  <c r="AD119" i="6"/>
  <c r="AD111" i="6"/>
  <c r="AD88" i="6"/>
  <c r="AA85" i="6"/>
  <c r="AA70" i="6"/>
  <c r="AB47" i="6"/>
  <c r="AA44" i="6"/>
  <c r="AD16" i="6"/>
  <c r="AA6" i="6"/>
  <c r="AB3" i="6"/>
  <c r="J1936" i="6"/>
  <c r="Q1936" i="6" s="1"/>
  <c r="J1792" i="6"/>
  <c r="J1648" i="6"/>
  <c r="J1492" i="6"/>
  <c r="J1899" i="6"/>
  <c r="J1767" i="6"/>
  <c r="S1767" i="6" s="1"/>
  <c r="J1635" i="6"/>
  <c r="T1635" i="6" s="1"/>
  <c r="J1503" i="6"/>
  <c r="J1371" i="6"/>
  <c r="R1371" i="6" s="1"/>
  <c r="J1227" i="6"/>
  <c r="R1227" i="6" s="1"/>
  <c r="J1107" i="6"/>
  <c r="Q1107" i="6" s="1"/>
  <c r="J975" i="6"/>
  <c r="U975" i="6" s="1"/>
  <c r="J831" i="6"/>
  <c r="Q831" i="6" s="1"/>
  <c r="Q711" i="6"/>
  <c r="J711" i="6"/>
  <c r="S711" i="6" s="1"/>
  <c r="J567" i="6"/>
  <c r="Q459" i="6"/>
  <c r="J459" i="6"/>
  <c r="R459" i="6" s="1"/>
  <c r="Q327" i="6"/>
  <c r="J327" i="6"/>
  <c r="W327" i="6" s="1"/>
  <c r="J207" i="6"/>
  <c r="V207" i="6" s="1"/>
  <c r="J87" i="6"/>
  <c r="Q87" i="6" s="1"/>
  <c r="J1900" i="6"/>
  <c r="Q1900" i="6" s="1"/>
  <c r="J1756" i="6"/>
  <c r="R1756" i="6" s="1"/>
  <c r="J1612" i="6"/>
  <c r="Q1612" i="6" s="1"/>
  <c r="J1456" i="6"/>
  <c r="Q1456" i="6" s="1"/>
  <c r="J1875" i="6"/>
  <c r="Q1875" i="6" s="1"/>
  <c r="J1731" i="6"/>
  <c r="J1611" i="6"/>
  <c r="J1467" i="6"/>
  <c r="U1467" i="6" s="1"/>
  <c r="J1335" i="6"/>
  <c r="T1335" i="6" s="1"/>
  <c r="J1215" i="6"/>
  <c r="R1215" i="6" s="1"/>
  <c r="J1083" i="6"/>
  <c r="W1083" i="6" s="1"/>
  <c r="Q939" i="6"/>
  <c r="J939" i="6"/>
  <c r="R939" i="6" s="1"/>
  <c r="Q807" i="6"/>
  <c r="J807" i="6"/>
  <c r="R807" i="6" s="1"/>
  <c r="Q675" i="6"/>
  <c r="J675" i="6"/>
  <c r="W675" i="6" s="1"/>
  <c r="Q555" i="6"/>
  <c r="J555" i="6"/>
  <c r="T555" i="6" s="1"/>
  <c r="J423" i="6"/>
  <c r="Q423" i="6" s="1"/>
  <c r="Q315" i="6"/>
  <c r="J315" i="6"/>
  <c r="W315" i="6" s="1"/>
  <c r="J195" i="6"/>
  <c r="Q195" i="6" s="1"/>
  <c r="J75" i="6"/>
  <c r="Q75" i="6" s="1"/>
  <c r="J1958" i="6"/>
  <c r="Q1958" i="6" s="1"/>
  <c r="J1934" i="6"/>
  <c r="J1910" i="6"/>
  <c r="U1910" i="6" s="1"/>
  <c r="J1886" i="6"/>
  <c r="J1862" i="6"/>
  <c r="R1862" i="6" s="1"/>
  <c r="J1838" i="6"/>
  <c r="J1814" i="6"/>
  <c r="U1814" i="6" s="1"/>
  <c r="J1790" i="6"/>
  <c r="T1790" i="6" s="1"/>
  <c r="J1766" i="6"/>
  <c r="J1754" i="6"/>
  <c r="V1754" i="6" s="1"/>
  <c r="J1742" i="6"/>
  <c r="R1742" i="6" s="1"/>
  <c r="J1730" i="6"/>
  <c r="J1718" i="6"/>
  <c r="T1718" i="6" s="1"/>
  <c r="J1706" i="6"/>
  <c r="Q1694" i="6"/>
  <c r="J1694" i="6"/>
  <c r="J1682" i="6"/>
  <c r="J1670" i="6"/>
  <c r="J1658" i="6"/>
  <c r="J1646" i="6"/>
  <c r="T1646" i="6" s="1"/>
  <c r="J1634" i="6"/>
  <c r="R1634" i="6" s="1"/>
  <c r="J1622" i="6"/>
  <c r="S1622" i="6" s="1"/>
  <c r="Q1610" i="6"/>
  <c r="J1610" i="6"/>
  <c r="R1610" i="6" s="1"/>
  <c r="Q1598" i="6"/>
  <c r="J1598" i="6"/>
  <c r="Q1586" i="6"/>
  <c r="J1586" i="6"/>
  <c r="X1586" i="6" s="1"/>
  <c r="Q1574" i="6"/>
  <c r="J1574" i="6"/>
  <c r="S1574" i="6" s="1"/>
  <c r="J1562" i="6"/>
  <c r="T1562" i="6" s="1"/>
  <c r="Q1550" i="6"/>
  <c r="J1550" i="6"/>
  <c r="S1550" i="6" s="1"/>
  <c r="Q1538" i="6"/>
  <c r="J1538" i="6"/>
  <c r="V1538" i="6" s="1"/>
  <c r="J1526" i="6"/>
  <c r="S1526" i="6" s="1"/>
  <c r="J1514" i="6"/>
  <c r="Q1514" i="6" s="1"/>
  <c r="Q1502" i="6"/>
  <c r="J1502" i="6"/>
  <c r="R1502" i="6" s="1"/>
  <c r="Q1490" i="6"/>
  <c r="J1490" i="6"/>
  <c r="J1478" i="6"/>
  <c r="J1466" i="6"/>
  <c r="Q1454" i="6"/>
  <c r="J1454" i="6"/>
  <c r="W1454" i="6" s="1"/>
  <c r="Q1442" i="6"/>
  <c r="J1442" i="6"/>
  <c r="R1442" i="6" s="1"/>
  <c r="J1430" i="6"/>
  <c r="U1430" i="6" s="1"/>
  <c r="J1418" i="6"/>
  <c r="Q1418" i="6" s="1"/>
  <c r="J1406" i="6"/>
  <c r="W1406" i="6" s="1"/>
  <c r="J1394" i="6"/>
  <c r="R1394" i="6" s="1"/>
  <c r="J1382" i="6"/>
  <c r="U1382" i="6" s="1"/>
  <c r="Q1370" i="6"/>
  <c r="J1370" i="6"/>
  <c r="J1358" i="6"/>
  <c r="S1358" i="6" s="1"/>
  <c r="J1346" i="6"/>
  <c r="J1334" i="6"/>
  <c r="R1334" i="6" s="1"/>
  <c r="J1322" i="6"/>
  <c r="W1322" i="6" s="1"/>
  <c r="J1310" i="6"/>
  <c r="J1298" i="6"/>
  <c r="J1286" i="6"/>
  <c r="W1286" i="6" s="1"/>
  <c r="J1274" i="6"/>
  <c r="J1262" i="6"/>
  <c r="Q1262" i="6" s="1"/>
  <c r="J1250" i="6"/>
  <c r="W1250" i="6" s="1"/>
  <c r="Q1238" i="6"/>
  <c r="J1238" i="6"/>
  <c r="J1226" i="6"/>
  <c r="W1226" i="6" s="1"/>
  <c r="Q1214" i="6"/>
  <c r="J1214" i="6"/>
  <c r="R1214" i="6" s="1"/>
  <c r="J1202" i="6"/>
  <c r="Q1190" i="6"/>
  <c r="J1190" i="6"/>
  <c r="T1190" i="6" s="1"/>
  <c r="Q1178" i="6"/>
  <c r="J1178" i="6"/>
  <c r="V1178" i="6" s="1"/>
  <c r="J1166" i="6"/>
  <c r="Q1166" i="6" s="1"/>
  <c r="J1154" i="6"/>
  <c r="W1154" i="6" s="1"/>
  <c r="J1142" i="6"/>
  <c r="J1130" i="6"/>
  <c r="W1130" i="6" s="1"/>
  <c r="J1118" i="6"/>
  <c r="S1118" i="6" s="1"/>
  <c r="J1106" i="6"/>
  <c r="T1106" i="6" s="1"/>
  <c r="Q1094" i="6"/>
  <c r="J1094" i="6"/>
  <c r="J1082" i="6"/>
  <c r="Q1082" i="6" s="1"/>
  <c r="Q1070" i="6"/>
  <c r="J1070" i="6"/>
  <c r="U1070" i="6" s="1"/>
  <c r="J1058" i="6"/>
  <c r="X1058" i="6" s="1"/>
  <c r="Q1046" i="6"/>
  <c r="J1046" i="6"/>
  <c r="Q1034" i="6"/>
  <c r="J1034" i="6"/>
  <c r="J1022" i="6"/>
  <c r="R1022" i="6" s="1"/>
  <c r="J1010" i="6"/>
  <c r="J998" i="6"/>
  <c r="X998" i="6" s="1"/>
  <c r="J986" i="6"/>
  <c r="J974" i="6"/>
  <c r="Q974" i="6" s="1"/>
  <c r="J962" i="6"/>
  <c r="S962" i="6" s="1"/>
  <c r="Q950" i="6"/>
  <c r="J950" i="6"/>
  <c r="S950" i="6" s="1"/>
  <c r="Q938" i="6"/>
  <c r="J938" i="6"/>
  <c r="S938" i="6" s="1"/>
  <c r="Q926" i="6"/>
  <c r="J926" i="6"/>
  <c r="V926" i="6" s="1"/>
  <c r="J914" i="6"/>
  <c r="R914" i="6" s="1"/>
  <c r="J902" i="6"/>
  <c r="U902" i="6" s="1"/>
  <c r="Q890" i="6"/>
  <c r="J890" i="6"/>
  <c r="T890" i="6" s="1"/>
  <c r="Q878" i="6"/>
  <c r="J878" i="6"/>
  <c r="V878" i="6" s="1"/>
  <c r="Q866" i="6"/>
  <c r="J866" i="6"/>
  <c r="W866" i="6" s="1"/>
  <c r="Q854" i="6"/>
  <c r="J854" i="6"/>
  <c r="V854" i="6" s="1"/>
  <c r="Q842" i="6"/>
  <c r="J842" i="6"/>
  <c r="T842" i="6" s="1"/>
  <c r="Q830" i="6"/>
  <c r="J830" i="6"/>
  <c r="S830" i="6" s="1"/>
  <c r="J818" i="6"/>
  <c r="Q818" i="6" s="1"/>
  <c r="Q806" i="6"/>
  <c r="J806" i="6"/>
  <c r="V806" i="6" s="1"/>
  <c r="Q794" i="6"/>
  <c r="J794" i="6"/>
  <c r="V794" i="6" s="1"/>
  <c r="Q782" i="6"/>
  <c r="J782" i="6"/>
  <c r="U782" i="6" s="1"/>
  <c r="J770" i="6"/>
  <c r="W770" i="6" s="1"/>
  <c r="Q758" i="6"/>
  <c r="J758" i="6"/>
  <c r="J746" i="6"/>
  <c r="X746" i="6" s="1"/>
  <c r="Q734" i="6"/>
  <c r="J734" i="6"/>
  <c r="S734" i="6" s="1"/>
  <c r="J722" i="6"/>
  <c r="V722" i="6" s="1"/>
  <c r="J710" i="6"/>
  <c r="U710" i="6" s="1"/>
  <c r="Q698" i="6"/>
  <c r="J698" i="6"/>
  <c r="S698" i="6" s="1"/>
  <c r="Q686" i="6"/>
  <c r="J686" i="6"/>
  <c r="T686" i="6" s="1"/>
  <c r="J674" i="6"/>
  <c r="S674" i="6" s="1"/>
  <c r="Q662" i="6"/>
  <c r="J662" i="6"/>
  <c r="Q650" i="6"/>
  <c r="J650" i="6"/>
  <c r="Q638" i="6"/>
  <c r="J638" i="6"/>
  <c r="U638" i="6" s="1"/>
  <c r="J626" i="6"/>
  <c r="V626" i="6" s="1"/>
  <c r="Q614" i="6"/>
  <c r="J614" i="6"/>
  <c r="T614" i="6" s="1"/>
  <c r="Q602" i="6"/>
  <c r="J602" i="6"/>
  <c r="R602" i="6" s="1"/>
  <c r="Q590" i="6"/>
  <c r="J590" i="6"/>
  <c r="Q578" i="6"/>
  <c r="J578" i="6"/>
  <c r="R578" i="6" s="1"/>
  <c r="J566" i="6"/>
  <c r="T566" i="6" s="1"/>
  <c r="J554" i="6"/>
  <c r="Q554" i="6" s="1"/>
  <c r="J542" i="6"/>
  <c r="U542" i="6" s="1"/>
  <c r="Q530" i="6"/>
  <c r="J530" i="6"/>
  <c r="X530" i="6" s="1"/>
  <c r="Q518" i="6"/>
  <c r="J518" i="6"/>
  <c r="Q506" i="6"/>
  <c r="J506" i="6"/>
  <c r="V506" i="6" s="1"/>
  <c r="J494" i="6"/>
  <c r="T494" i="6" s="1"/>
  <c r="Q482" i="6"/>
  <c r="J482" i="6"/>
  <c r="U482" i="6" s="1"/>
  <c r="Q470" i="6"/>
  <c r="J470" i="6"/>
  <c r="T470" i="6" s="1"/>
  <c r="J458" i="6"/>
  <c r="U458" i="6" s="1"/>
  <c r="J446" i="6"/>
  <c r="T446" i="6" s="1"/>
  <c r="J434" i="6"/>
  <c r="Q434" i="6" s="1"/>
  <c r="J422" i="6"/>
  <c r="T422" i="6" s="1"/>
  <c r="Q410" i="6"/>
  <c r="J410" i="6"/>
  <c r="U410" i="6" s="1"/>
  <c r="J398" i="6"/>
  <c r="Q386" i="6"/>
  <c r="J386" i="6"/>
  <c r="T386" i="6" s="1"/>
  <c r="J374" i="6"/>
  <c r="Q374" i="6" s="1"/>
  <c r="Q362" i="6"/>
  <c r="J362" i="6"/>
  <c r="T362" i="6" s="1"/>
  <c r="J350" i="6"/>
  <c r="T350" i="6" s="1"/>
  <c r="Q338" i="6"/>
  <c r="J338" i="6"/>
  <c r="S338" i="6" s="1"/>
  <c r="J326" i="6"/>
  <c r="Q326" i="6" s="1"/>
  <c r="Q314" i="6"/>
  <c r="J314" i="6"/>
  <c r="R314" i="6" s="1"/>
  <c r="J302" i="6"/>
  <c r="Q302" i="6" s="1"/>
  <c r="J290" i="6"/>
  <c r="J278" i="6"/>
  <c r="X278" i="6" s="1"/>
  <c r="J266" i="6"/>
  <c r="Q266" i="6" s="1"/>
  <c r="J254" i="6"/>
  <c r="Q254" i="6" s="1"/>
  <c r="J242" i="6"/>
  <c r="Q242" i="6" s="1"/>
  <c r="J230" i="6"/>
  <c r="T230" i="6" s="1"/>
  <c r="J218" i="6"/>
  <c r="Q218" i="6" s="1"/>
  <c r="J206" i="6"/>
  <c r="X206" i="6" s="1"/>
  <c r="J194" i="6"/>
  <c r="Q194" i="6" s="1"/>
  <c r="J182" i="6"/>
  <c r="X182" i="6" s="1"/>
  <c r="J170" i="6"/>
  <c r="Q170" i="6" s="1"/>
  <c r="J158" i="6"/>
  <c r="Q158" i="6" s="1"/>
  <c r="J146" i="6"/>
  <c r="Q146" i="6" s="1"/>
  <c r="J134" i="6"/>
  <c r="T134" i="6" s="1"/>
  <c r="J122" i="6"/>
  <c r="Q122" i="6" s="1"/>
  <c r="J110" i="6"/>
  <c r="Q110" i="6" s="1"/>
  <c r="J98" i="6"/>
  <c r="U98" i="6" s="1"/>
  <c r="J86" i="6"/>
  <c r="Q86" i="6" s="1"/>
  <c r="J74" i="6"/>
  <c r="Q74" i="6" s="1"/>
  <c r="J62" i="6"/>
  <c r="T62" i="6" s="1"/>
  <c r="J50" i="6"/>
  <c r="Q50" i="6" s="1"/>
  <c r="J38" i="6"/>
  <c r="J26" i="6"/>
  <c r="Q26" i="6" s="1"/>
  <c r="J14" i="6"/>
  <c r="Q14" i="6" s="1"/>
  <c r="J1924" i="6"/>
  <c r="J1780" i="6"/>
  <c r="J1636" i="6"/>
  <c r="J1504" i="6"/>
  <c r="S1504" i="6" s="1"/>
  <c r="J1887" i="6"/>
  <c r="X1887" i="6" s="1"/>
  <c r="J1755" i="6"/>
  <c r="J1623" i="6"/>
  <c r="W1623" i="6" s="1"/>
  <c r="J1491" i="6"/>
  <c r="X1491" i="6" s="1"/>
  <c r="J1359" i="6"/>
  <c r="J1239" i="6"/>
  <c r="S1239" i="6" s="1"/>
  <c r="J1095" i="6"/>
  <c r="J963" i="6"/>
  <c r="Q963" i="6" s="1"/>
  <c r="Q843" i="6"/>
  <c r="J843" i="6"/>
  <c r="V843" i="6" s="1"/>
  <c r="J699" i="6"/>
  <c r="U699" i="6" s="1"/>
  <c r="J579" i="6"/>
  <c r="Q447" i="6"/>
  <c r="J447" i="6"/>
  <c r="V447" i="6" s="1"/>
  <c r="Q339" i="6"/>
  <c r="J339" i="6"/>
  <c r="R339" i="6" s="1"/>
  <c r="J219" i="6"/>
  <c r="U219" i="6" s="1"/>
  <c r="J99" i="6"/>
  <c r="U99" i="6" s="1"/>
  <c r="J15" i="6"/>
  <c r="Q15" i="6" s="1"/>
  <c r="J1946" i="6"/>
  <c r="V1946" i="6" s="1"/>
  <c r="J1922" i="6"/>
  <c r="Q1922" i="6" s="1"/>
  <c r="J1898" i="6"/>
  <c r="J1874" i="6"/>
  <c r="J1850" i="6"/>
  <c r="X1850" i="6" s="1"/>
  <c r="J1826" i="6"/>
  <c r="Q1802" i="6"/>
  <c r="J1802" i="6"/>
  <c r="V1802" i="6" s="1"/>
  <c r="J1778" i="6"/>
  <c r="R1778" i="6" s="1"/>
  <c r="J1957" i="6"/>
  <c r="S1957" i="6" s="1"/>
  <c r="J1945" i="6"/>
  <c r="J1933" i="6"/>
  <c r="J1921" i="6"/>
  <c r="S1921" i="6" s="1"/>
  <c r="J1909" i="6"/>
  <c r="V1909" i="6" s="1"/>
  <c r="J1897" i="6"/>
  <c r="J1885" i="6"/>
  <c r="J1873" i="6"/>
  <c r="S1873" i="6" s="1"/>
  <c r="J1861" i="6"/>
  <c r="J1849" i="6"/>
  <c r="X1849" i="6" s="1"/>
  <c r="J1837" i="6"/>
  <c r="U1837" i="6" s="1"/>
  <c r="J1825" i="6"/>
  <c r="V1825" i="6" s="1"/>
  <c r="J1813" i="6"/>
  <c r="T1813" i="6" s="1"/>
  <c r="J1801" i="6"/>
  <c r="J1789" i="6"/>
  <c r="J1777" i="6"/>
  <c r="U1777" i="6" s="1"/>
  <c r="J1765" i="6"/>
  <c r="V1765" i="6" s="1"/>
  <c r="J1753" i="6"/>
  <c r="T1753" i="6" s="1"/>
  <c r="J1741" i="6"/>
  <c r="J1729" i="6"/>
  <c r="S1729" i="6" s="1"/>
  <c r="Q1717" i="6"/>
  <c r="J1717" i="6"/>
  <c r="U1717" i="6" s="1"/>
  <c r="J1705" i="6"/>
  <c r="T1705" i="6" s="1"/>
  <c r="J1693" i="6"/>
  <c r="Q1693" i="6" s="1"/>
  <c r="J1681" i="6"/>
  <c r="J1669" i="6"/>
  <c r="V1669" i="6" s="1"/>
  <c r="J1657" i="6"/>
  <c r="S1657" i="6" s="1"/>
  <c r="J1645" i="6"/>
  <c r="J1633" i="6"/>
  <c r="S1633" i="6" s="1"/>
  <c r="J1621" i="6"/>
  <c r="T1621" i="6" s="1"/>
  <c r="J1609" i="6"/>
  <c r="W1609" i="6" s="1"/>
  <c r="Q1597" i="6"/>
  <c r="J1597" i="6"/>
  <c r="V1597" i="6" s="1"/>
  <c r="J1585" i="6"/>
  <c r="S1585" i="6" s="1"/>
  <c r="Q1573" i="6"/>
  <c r="J1573" i="6"/>
  <c r="V1573" i="6" s="1"/>
  <c r="Q1561" i="6"/>
  <c r="J1561" i="6"/>
  <c r="J1549" i="6"/>
  <c r="Q1537" i="6"/>
  <c r="J1537" i="6"/>
  <c r="R1537" i="6" s="1"/>
  <c r="J1525" i="6"/>
  <c r="W1525" i="6" s="1"/>
  <c r="J1513" i="6"/>
  <c r="J1501" i="6"/>
  <c r="J1489" i="6"/>
  <c r="J1477" i="6"/>
  <c r="T1477" i="6" s="1"/>
  <c r="J1465" i="6"/>
  <c r="T1465" i="6" s="1"/>
  <c r="J1453" i="6"/>
  <c r="Q1453" i="6" s="1"/>
  <c r="J1441" i="6"/>
  <c r="R1441" i="6" s="1"/>
  <c r="J1429" i="6"/>
  <c r="S1429" i="6" s="1"/>
  <c r="J1417" i="6"/>
  <c r="S1417" i="6" s="1"/>
  <c r="J1405" i="6"/>
  <c r="J1393" i="6"/>
  <c r="R1393" i="6" s="1"/>
  <c r="J1381" i="6"/>
  <c r="U1381" i="6" s="1"/>
  <c r="J1369" i="6"/>
  <c r="R1369" i="6" s="1"/>
  <c r="J1357" i="6"/>
  <c r="U1357" i="6" s="1"/>
  <c r="J1345" i="6"/>
  <c r="U1345" i="6" s="1"/>
  <c r="J1333" i="6"/>
  <c r="T1333" i="6" s="1"/>
  <c r="J1321" i="6"/>
  <c r="J1309" i="6"/>
  <c r="V1309" i="6" s="1"/>
  <c r="Q1297" i="6"/>
  <c r="J1297" i="6"/>
  <c r="J1285" i="6"/>
  <c r="J1273" i="6"/>
  <c r="J1261" i="6"/>
  <c r="S1261" i="6" s="1"/>
  <c r="J1249" i="6"/>
  <c r="R1249" i="6" s="1"/>
  <c r="J1237" i="6"/>
  <c r="Q1225" i="6"/>
  <c r="J1225" i="6"/>
  <c r="X1225" i="6" s="1"/>
  <c r="J1213" i="6"/>
  <c r="T1213" i="6" s="1"/>
  <c r="J1201" i="6"/>
  <c r="U1201" i="6" s="1"/>
  <c r="J1189" i="6"/>
  <c r="Q1189" i="6" s="1"/>
  <c r="J1177" i="6"/>
  <c r="W1177" i="6" s="1"/>
  <c r="J1165" i="6"/>
  <c r="Q1165" i="6" s="1"/>
  <c r="J1153" i="6"/>
  <c r="J1141" i="6"/>
  <c r="Q1129" i="6"/>
  <c r="J1129" i="6"/>
  <c r="S1129" i="6" s="1"/>
  <c r="J1117" i="6"/>
  <c r="X1117" i="6" s="1"/>
  <c r="J1105" i="6"/>
  <c r="Q1105" i="6" s="1"/>
  <c r="J1093" i="6"/>
  <c r="J1081" i="6"/>
  <c r="W1081" i="6" s="1"/>
  <c r="Q1069" i="6"/>
  <c r="J1069" i="6"/>
  <c r="V1069" i="6" s="1"/>
  <c r="Q1057" i="6"/>
  <c r="J1057" i="6"/>
  <c r="U1057" i="6" s="1"/>
  <c r="Q1045" i="6"/>
  <c r="J1045" i="6"/>
  <c r="Q1033" i="6"/>
  <c r="J1033" i="6"/>
  <c r="V1033" i="6" s="1"/>
  <c r="Q1021" i="6"/>
  <c r="J1021" i="6"/>
  <c r="R1021" i="6" s="1"/>
  <c r="J1009" i="6"/>
  <c r="U1009" i="6" s="1"/>
  <c r="Q997" i="6"/>
  <c r="J997" i="6"/>
  <c r="J985" i="6"/>
  <c r="Q985" i="6" s="1"/>
  <c r="J973" i="6"/>
  <c r="V973" i="6" s="1"/>
  <c r="Q961" i="6"/>
  <c r="J961" i="6"/>
  <c r="J949" i="6"/>
  <c r="Q949" i="6" s="1"/>
  <c r="Q937" i="6"/>
  <c r="J937" i="6"/>
  <c r="U937" i="6" s="1"/>
  <c r="J925" i="6"/>
  <c r="X925" i="6" s="1"/>
  <c r="Q913" i="6"/>
  <c r="J913" i="6"/>
  <c r="V913" i="6" s="1"/>
  <c r="J901" i="6"/>
  <c r="T901" i="6" s="1"/>
  <c r="J889" i="6"/>
  <c r="Q889" i="6" s="1"/>
  <c r="Q877" i="6"/>
  <c r="J877" i="6"/>
  <c r="Q865" i="6"/>
  <c r="J865" i="6"/>
  <c r="Q853" i="6"/>
  <c r="J853" i="6"/>
  <c r="R853" i="6" s="1"/>
  <c r="J841" i="6"/>
  <c r="R841" i="6" s="1"/>
  <c r="J829" i="6"/>
  <c r="T829" i="6" s="1"/>
  <c r="Q817" i="6"/>
  <c r="J817" i="6"/>
  <c r="T817" i="6" s="1"/>
  <c r="J805" i="6"/>
  <c r="S805" i="6" s="1"/>
  <c r="Q793" i="6"/>
  <c r="J793" i="6"/>
  <c r="W793" i="6" s="1"/>
  <c r="J781" i="6"/>
  <c r="X781" i="6" s="1"/>
  <c r="Q769" i="6"/>
  <c r="J769" i="6"/>
  <c r="Q757" i="6"/>
  <c r="J757" i="6"/>
  <c r="V757" i="6" s="1"/>
  <c r="J745" i="6"/>
  <c r="R745" i="6" s="1"/>
  <c r="J733" i="6"/>
  <c r="U733" i="6" s="1"/>
  <c r="J721" i="6"/>
  <c r="Q721" i="6" s="1"/>
  <c r="J709" i="6"/>
  <c r="S709" i="6" s="1"/>
  <c r="Q697" i="6"/>
  <c r="J697" i="6"/>
  <c r="T697" i="6" s="1"/>
  <c r="Q685" i="6"/>
  <c r="J685" i="6"/>
  <c r="Q673" i="6"/>
  <c r="J673" i="6"/>
  <c r="J661" i="6"/>
  <c r="V661" i="6" s="1"/>
  <c r="J649" i="6"/>
  <c r="X649" i="6" s="1"/>
  <c r="J637" i="6"/>
  <c r="R637" i="6" s="1"/>
  <c r="J625" i="6"/>
  <c r="S625" i="6" s="1"/>
  <c r="Q613" i="6"/>
  <c r="J613" i="6"/>
  <c r="T613" i="6" s="1"/>
  <c r="Q601" i="6"/>
  <c r="J601" i="6"/>
  <c r="V601" i="6" s="1"/>
  <c r="Q589" i="6"/>
  <c r="J589" i="6"/>
  <c r="T589" i="6" s="1"/>
  <c r="Q577" i="6"/>
  <c r="J577" i="6"/>
  <c r="Q565" i="6"/>
  <c r="J565" i="6"/>
  <c r="S565" i="6" s="1"/>
  <c r="J553" i="6"/>
  <c r="R553" i="6" s="1"/>
  <c r="Q541" i="6"/>
  <c r="J541" i="6"/>
  <c r="T541" i="6" s="1"/>
  <c r="Q529" i="6"/>
  <c r="J529" i="6"/>
  <c r="T529" i="6" s="1"/>
  <c r="Q517" i="6"/>
  <c r="J517" i="6"/>
  <c r="T517" i="6" s="1"/>
  <c r="J505" i="6"/>
  <c r="T505" i="6" s="1"/>
  <c r="Q493" i="6"/>
  <c r="J493" i="6"/>
  <c r="Q481" i="6"/>
  <c r="J481" i="6"/>
  <c r="W481" i="6" s="1"/>
  <c r="Q469" i="6"/>
  <c r="J469" i="6"/>
  <c r="V469" i="6" s="1"/>
  <c r="Q457" i="6"/>
  <c r="J457" i="6"/>
  <c r="R457" i="6" s="1"/>
  <c r="J445" i="6"/>
  <c r="Q445" i="6" s="1"/>
  <c r="Q433" i="6"/>
  <c r="J433" i="6"/>
  <c r="S433" i="6" s="1"/>
  <c r="J421" i="6"/>
  <c r="W421" i="6" s="1"/>
  <c r="J409" i="6"/>
  <c r="Q397" i="6"/>
  <c r="J397" i="6"/>
  <c r="R397" i="6" s="1"/>
  <c r="Q385" i="6"/>
  <c r="J385" i="6"/>
  <c r="T385" i="6" s="1"/>
  <c r="J373" i="6"/>
  <c r="V373" i="6" s="1"/>
  <c r="Q361" i="6"/>
  <c r="J361" i="6"/>
  <c r="S361" i="6" s="1"/>
  <c r="Q349" i="6"/>
  <c r="J349" i="6"/>
  <c r="U349" i="6" s="1"/>
  <c r="Q337" i="6"/>
  <c r="J337" i="6"/>
  <c r="T337" i="6" s="1"/>
  <c r="Q325" i="6"/>
  <c r="J325" i="6"/>
  <c r="J313" i="6"/>
  <c r="Q313" i="6" s="1"/>
  <c r="J301" i="6"/>
  <c r="Q301" i="6" s="1"/>
  <c r="J289" i="6"/>
  <c r="Q289" i="6" s="1"/>
  <c r="J277" i="6"/>
  <c r="U277" i="6" s="1"/>
  <c r="J265" i="6"/>
  <c r="Q265" i="6" s="1"/>
  <c r="J253" i="6"/>
  <c r="V253" i="6" s="1"/>
  <c r="J241" i="6"/>
  <c r="Q241" i="6" s="1"/>
  <c r="J229" i="6"/>
  <c r="Q229" i="6" s="1"/>
  <c r="J217" i="6"/>
  <c r="Q217" i="6" s="1"/>
  <c r="J205" i="6"/>
  <c r="S205" i="6" s="1"/>
  <c r="J193" i="6"/>
  <c r="Q193" i="6" s="1"/>
  <c r="J181" i="6"/>
  <c r="J169" i="6"/>
  <c r="Q169" i="6" s="1"/>
  <c r="J157" i="6"/>
  <c r="Q157" i="6" s="1"/>
  <c r="J145" i="6"/>
  <c r="Q145" i="6" s="1"/>
  <c r="J133" i="6"/>
  <c r="Q133" i="6" s="1"/>
  <c r="J121" i="6"/>
  <c r="Q121" i="6" s="1"/>
  <c r="J109" i="6"/>
  <c r="Q109" i="6" s="1"/>
  <c r="J97" i="6"/>
  <c r="Q97" i="6" s="1"/>
  <c r="J85" i="6"/>
  <c r="Q85" i="6" s="1"/>
  <c r="J73" i="6"/>
  <c r="Q73" i="6" s="1"/>
  <c r="J61" i="6"/>
  <c r="S61" i="6" s="1"/>
  <c r="J49" i="6"/>
  <c r="Q49" i="6" s="1"/>
  <c r="J37" i="6"/>
  <c r="Q37" i="6" s="1"/>
  <c r="J25" i="6"/>
  <c r="Q25" i="6" s="1"/>
  <c r="J13" i="6"/>
  <c r="Q13" i="6" s="1"/>
  <c r="J1840" i="6"/>
  <c r="S1840" i="6" s="1"/>
  <c r="J1696" i="6"/>
  <c r="U1696" i="6" s="1"/>
  <c r="J1552" i="6"/>
  <c r="J1947" i="6"/>
  <c r="S1947" i="6" s="1"/>
  <c r="J1827" i="6"/>
  <c r="R1827" i="6" s="1"/>
  <c r="J1695" i="6"/>
  <c r="J1551" i="6"/>
  <c r="R1551" i="6" s="1"/>
  <c r="J1419" i="6"/>
  <c r="Q1263" i="6"/>
  <c r="J1263" i="6"/>
  <c r="J1131" i="6"/>
  <c r="Q1131" i="6" s="1"/>
  <c r="J999" i="6"/>
  <c r="U999" i="6" s="1"/>
  <c r="J867" i="6"/>
  <c r="V867" i="6" s="1"/>
  <c r="Q747" i="6"/>
  <c r="J747" i="6"/>
  <c r="Q627" i="6"/>
  <c r="J627" i="6"/>
  <c r="R627" i="6" s="1"/>
  <c r="J483" i="6"/>
  <c r="Q483" i="6" s="1"/>
  <c r="Q351" i="6"/>
  <c r="J351" i="6"/>
  <c r="T351" i="6" s="1"/>
  <c r="J231" i="6"/>
  <c r="J111" i="6"/>
  <c r="Q111" i="6" s="1"/>
  <c r="J1896" i="6"/>
  <c r="T1896" i="6" s="1"/>
  <c r="J1824" i="6"/>
  <c r="U1824" i="6" s="1"/>
  <c r="J1764" i="6"/>
  <c r="X1764" i="6" s="1"/>
  <c r="J1728" i="6"/>
  <c r="U1728" i="6" s="1"/>
  <c r="J1692" i="6"/>
  <c r="R1692" i="6" s="1"/>
  <c r="Q1656" i="6"/>
  <c r="J1656" i="6"/>
  <c r="R1656" i="6" s="1"/>
  <c r="J1620" i="6"/>
  <c r="S1620" i="6" s="1"/>
  <c r="Q1584" i="6"/>
  <c r="J1584" i="6"/>
  <c r="J1548" i="6"/>
  <c r="J1512" i="6"/>
  <c r="S1512" i="6" s="1"/>
  <c r="J1476" i="6"/>
  <c r="J1440" i="6"/>
  <c r="U1440" i="6" s="1"/>
  <c r="J1404" i="6"/>
  <c r="Q1392" i="6"/>
  <c r="J1392" i="6"/>
  <c r="R1392" i="6" s="1"/>
  <c r="J1380" i="6"/>
  <c r="T1380" i="6" s="1"/>
  <c r="J1368" i="6"/>
  <c r="J1356" i="6"/>
  <c r="R1356" i="6" s="1"/>
  <c r="J1344" i="6"/>
  <c r="S1344" i="6" s="1"/>
  <c r="J1332" i="6"/>
  <c r="J1320" i="6"/>
  <c r="J1308" i="6"/>
  <c r="W1308" i="6" s="1"/>
  <c r="J1296" i="6"/>
  <c r="J1284" i="6"/>
  <c r="S1284" i="6" s="1"/>
  <c r="Q1272" i="6"/>
  <c r="J1272" i="6"/>
  <c r="J1260" i="6"/>
  <c r="T1260" i="6" s="1"/>
  <c r="J1248" i="6"/>
  <c r="J1236" i="6"/>
  <c r="R1236" i="6" s="1"/>
  <c r="J1224" i="6"/>
  <c r="J1212" i="6"/>
  <c r="T1212" i="6" s="1"/>
  <c r="Q1200" i="6"/>
  <c r="J1200" i="6"/>
  <c r="J1188" i="6"/>
  <c r="J1176" i="6"/>
  <c r="U1176" i="6" s="1"/>
  <c r="J1164" i="6"/>
  <c r="R1164" i="6" s="1"/>
  <c r="Q1152" i="6"/>
  <c r="J1152" i="6"/>
  <c r="S1152" i="6" s="1"/>
  <c r="J1140" i="6"/>
  <c r="U1140" i="6" s="1"/>
  <c r="J1128" i="6"/>
  <c r="J1116" i="6"/>
  <c r="T1116" i="6" s="1"/>
  <c r="J1104" i="6"/>
  <c r="S1104" i="6" s="1"/>
  <c r="J1092" i="6"/>
  <c r="Q1092" i="6" s="1"/>
  <c r="Q1080" i="6"/>
  <c r="J1080" i="6"/>
  <c r="J1068" i="6"/>
  <c r="T1068" i="6" s="1"/>
  <c r="J1056" i="6"/>
  <c r="R1056" i="6" s="1"/>
  <c r="Q1044" i="6"/>
  <c r="J1044" i="6"/>
  <c r="V1044" i="6" s="1"/>
  <c r="Q1032" i="6"/>
  <c r="J1032" i="6"/>
  <c r="R1032" i="6" s="1"/>
  <c r="J1020" i="6"/>
  <c r="S1020" i="6" s="1"/>
  <c r="J1008" i="6"/>
  <c r="V1008" i="6" s="1"/>
  <c r="Q996" i="6"/>
  <c r="J996" i="6"/>
  <c r="R996" i="6" s="1"/>
  <c r="Q984" i="6"/>
  <c r="J984" i="6"/>
  <c r="J972" i="6"/>
  <c r="T972" i="6" s="1"/>
  <c r="Q960" i="6"/>
  <c r="J960" i="6"/>
  <c r="U960" i="6" s="1"/>
  <c r="J948" i="6"/>
  <c r="X948" i="6" s="1"/>
  <c r="Q936" i="6"/>
  <c r="J936" i="6"/>
  <c r="Q924" i="6"/>
  <c r="J924" i="6"/>
  <c r="R924" i="6" s="1"/>
  <c r="J912" i="6"/>
  <c r="W912" i="6" s="1"/>
  <c r="Q900" i="6"/>
  <c r="J900" i="6"/>
  <c r="R900" i="6" s="1"/>
  <c r="Q888" i="6"/>
  <c r="J888" i="6"/>
  <c r="J876" i="6"/>
  <c r="X876" i="6" s="1"/>
  <c r="J864" i="6"/>
  <c r="X864" i="6" s="1"/>
  <c r="J852" i="6"/>
  <c r="R852" i="6" s="1"/>
  <c r="Q840" i="6"/>
  <c r="J840" i="6"/>
  <c r="J828" i="6"/>
  <c r="R828" i="6" s="1"/>
  <c r="Q816" i="6"/>
  <c r="J816" i="6"/>
  <c r="S816" i="6" s="1"/>
  <c r="J804" i="6"/>
  <c r="Q804" i="6" s="1"/>
  <c r="J792" i="6"/>
  <c r="T792" i="6" s="1"/>
  <c r="Q780" i="6"/>
  <c r="J780" i="6"/>
  <c r="S780" i="6" s="1"/>
  <c r="J768" i="6"/>
  <c r="S768" i="6" s="1"/>
  <c r="Q756" i="6"/>
  <c r="J756" i="6"/>
  <c r="R756" i="6" s="1"/>
  <c r="Q744" i="6"/>
  <c r="J744" i="6"/>
  <c r="S744" i="6" s="1"/>
  <c r="Q732" i="6"/>
  <c r="J732" i="6"/>
  <c r="J720" i="6"/>
  <c r="J708" i="6"/>
  <c r="S708" i="6" s="1"/>
  <c r="Q696" i="6"/>
  <c r="J696" i="6"/>
  <c r="W696" i="6" s="1"/>
  <c r="Q684" i="6"/>
  <c r="J684" i="6"/>
  <c r="J672" i="6"/>
  <c r="T672" i="6" s="1"/>
  <c r="J660" i="6"/>
  <c r="U660" i="6" s="1"/>
  <c r="Q648" i="6"/>
  <c r="J648" i="6"/>
  <c r="W648" i="6" s="1"/>
  <c r="Q636" i="6"/>
  <c r="J636" i="6"/>
  <c r="Q624" i="6"/>
  <c r="J624" i="6"/>
  <c r="V624" i="6" s="1"/>
  <c r="J612" i="6"/>
  <c r="X612" i="6" s="1"/>
  <c r="Q600" i="6"/>
  <c r="J600" i="6"/>
  <c r="Q588" i="6"/>
  <c r="J588" i="6"/>
  <c r="R588" i="6" s="1"/>
  <c r="J576" i="6"/>
  <c r="X576" i="6" s="1"/>
  <c r="Q564" i="6"/>
  <c r="J564" i="6"/>
  <c r="S564" i="6" s="1"/>
  <c r="Q552" i="6"/>
  <c r="J552" i="6"/>
  <c r="S552" i="6" s="1"/>
  <c r="J540" i="6"/>
  <c r="X540" i="6" s="1"/>
  <c r="Q528" i="6"/>
  <c r="J528" i="6"/>
  <c r="S528" i="6" s="1"/>
  <c r="Q516" i="6"/>
  <c r="J516" i="6"/>
  <c r="J504" i="6"/>
  <c r="Q504" i="6" s="1"/>
  <c r="Q492" i="6"/>
  <c r="J492" i="6"/>
  <c r="U492" i="6" s="1"/>
  <c r="J480" i="6"/>
  <c r="W480" i="6" s="1"/>
  <c r="Q468" i="6"/>
  <c r="J468" i="6"/>
  <c r="W468" i="6" s="1"/>
  <c r="Q456" i="6"/>
  <c r="J456" i="6"/>
  <c r="S456" i="6" s="1"/>
  <c r="J444" i="6"/>
  <c r="Q444" i="6" s="1"/>
  <c r="J432" i="6"/>
  <c r="V432" i="6" s="1"/>
  <c r="Q420" i="6"/>
  <c r="J420" i="6"/>
  <c r="V420" i="6" s="1"/>
  <c r="Q408" i="6"/>
  <c r="J408" i="6"/>
  <c r="U408" i="6" s="1"/>
  <c r="J396" i="6"/>
  <c r="Q396" i="6" s="1"/>
  <c r="Q384" i="6"/>
  <c r="J384" i="6"/>
  <c r="T384" i="6" s="1"/>
  <c r="Q372" i="6"/>
  <c r="J372" i="6"/>
  <c r="V372" i="6" s="1"/>
  <c r="Q360" i="6"/>
  <c r="J360" i="6"/>
  <c r="T360" i="6" s="1"/>
  <c r="Q348" i="6"/>
  <c r="J348" i="6"/>
  <c r="V348" i="6" s="1"/>
  <c r="Q336" i="6"/>
  <c r="J336" i="6"/>
  <c r="X336" i="6" s="1"/>
  <c r="J324" i="6"/>
  <c r="W324" i="6" s="1"/>
  <c r="Q312" i="6"/>
  <c r="J312" i="6"/>
  <c r="V312" i="6" s="1"/>
  <c r="J300" i="6"/>
  <c r="Q300" i="6" s="1"/>
  <c r="J288" i="6"/>
  <c r="T288" i="6" s="1"/>
  <c r="J276" i="6"/>
  <c r="S276" i="6" s="1"/>
  <c r="J264" i="6"/>
  <c r="J252" i="6"/>
  <c r="Q252" i="6" s="1"/>
  <c r="J240" i="6"/>
  <c r="U240" i="6" s="1"/>
  <c r="J228" i="6"/>
  <c r="Q228" i="6" s="1"/>
  <c r="J216" i="6"/>
  <c r="J204" i="6"/>
  <c r="S204" i="6" s="1"/>
  <c r="J192" i="6"/>
  <c r="J180" i="6"/>
  <c r="Q180" i="6" s="1"/>
  <c r="J168" i="6"/>
  <c r="U168" i="6" s="1"/>
  <c r="J156" i="6"/>
  <c r="Q156" i="6" s="1"/>
  <c r="J144" i="6"/>
  <c r="Q144" i="6" s="1"/>
  <c r="J132" i="6"/>
  <c r="T132" i="6" s="1"/>
  <c r="J120" i="6"/>
  <c r="Q120" i="6" s="1"/>
  <c r="J108" i="6"/>
  <c r="Q108" i="6" s="1"/>
  <c r="J96" i="6"/>
  <c r="Q96" i="6" s="1"/>
  <c r="J84" i="6"/>
  <c r="Q84" i="6" s="1"/>
  <c r="J72" i="6"/>
  <c r="Q72" i="6" s="1"/>
  <c r="J60" i="6"/>
  <c r="R60" i="6" s="1"/>
  <c r="J48" i="6"/>
  <c r="Q48" i="6" s="1"/>
  <c r="J36" i="6"/>
  <c r="Q36" i="6" s="1"/>
  <c r="J24" i="6"/>
  <c r="Q24" i="6" s="1"/>
  <c r="J12" i="6"/>
  <c r="Q12" i="6" s="1"/>
  <c r="J1852" i="6"/>
  <c r="V1852" i="6" s="1"/>
  <c r="J1708" i="6"/>
  <c r="S1708" i="6" s="1"/>
  <c r="Q1564" i="6"/>
  <c r="J1564" i="6"/>
  <c r="U1564" i="6" s="1"/>
  <c r="J1432" i="6"/>
  <c r="T1432" i="6" s="1"/>
  <c r="J1839" i="6"/>
  <c r="S1839" i="6" s="1"/>
  <c r="Q1707" i="6"/>
  <c r="J1707" i="6"/>
  <c r="S1707" i="6" s="1"/>
  <c r="Q1575" i="6"/>
  <c r="J1575" i="6"/>
  <c r="J1455" i="6"/>
  <c r="U1455" i="6" s="1"/>
  <c r="J1311" i="6"/>
  <c r="J1179" i="6"/>
  <c r="X1179" i="6" s="1"/>
  <c r="Q1059" i="6"/>
  <c r="J1059" i="6"/>
  <c r="S1059" i="6" s="1"/>
  <c r="J927" i="6"/>
  <c r="Q927" i="6" s="1"/>
  <c r="Q783" i="6"/>
  <c r="J783" i="6"/>
  <c r="Q663" i="6"/>
  <c r="J663" i="6"/>
  <c r="T663" i="6" s="1"/>
  <c r="J531" i="6"/>
  <c r="J411" i="6"/>
  <c r="Q411" i="6" s="1"/>
  <c r="J279" i="6"/>
  <c r="S279" i="6" s="1"/>
  <c r="J135" i="6"/>
  <c r="Q135" i="6" s="1"/>
  <c r="J27" i="6"/>
  <c r="Q27" i="6" s="1"/>
  <c r="J1920" i="6"/>
  <c r="T1920" i="6" s="1"/>
  <c r="J1836" i="6"/>
  <c r="S1836" i="6" s="1"/>
  <c r="Q1788" i="6"/>
  <c r="J1788" i="6"/>
  <c r="T1788" i="6" s="1"/>
  <c r="J1752" i="6"/>
  <c r="V1752" i="6" s="1"/>
  <c r="J1716" i="6"/>
  <c r="J1680" i="6"/>
  <c r="S1680" i="6" s="1"/>
  <c r="J1644" i="6"/>
  <c r="J1608" i="6"/>
  <c r="T1608" i="6" s="1"/>
  <c r="Q1572" i="6"/>
  <c r="J1572" i="6"/>
  <c r="U1572" i="6" s="1"/>
  <c r="Q1536" i="6"/>
  <c r="J1536" i="6"/>
  <c r="J1500" i="6"/>
  <c r="U1500" i="6" s="1"/>
  <c r="J1464" i="6"/>
  <c r="S1464" i="6" s="1"/>
  <c r="J1428" i="6"/>
  <c r="S1428" i="6" s="1"/>
  <c r="J1955" i="6"/>
  <c r="J1931" i="6"/>
  <c r="U1931" i="6" s="1"/>
  <c r="J1907" i="6"/>
  <c r="J1883" i="6"/>
  <c r="U1883" i="6" s="1"/>
  <c r="J1847" i="6"/>
  <c r="T1847" i="6" s="1"/>
  <c r="J1823" i="6"/>
  <c r="U1823" i="6" s="1"/>
  <c r="J1799" i="6"/>
  <c r="R1799" i="6" s="1"/>
  <c r="J1775" i="6"/>
  <c r="U1775" i="6" s="1"/>
  <c r="J1763" i="6"/>
  <c r="W1763" i="6" s="1"/>
  <c r="Q1751" i="6"/>
  <c r="J1751" i="6"/>
  <c r="U1751" i="6" s="1"/>
  <c r="J1739" i="6"/>
  <c r="T1739" i="6" s="1"/>
  <c r="Q1727" i="6"/>
  <c r="J1727" i="6"/>
  <c r="J1715" i="6"/>
  <c r="U1715" i="6" s="1"/>
  <c r="J1703" i="6"/>
  <c r="S1703" i="6" s="1"/>
  <c r="J1691" i="6"/>
  <c r="Q1679" i="6"/>
  <c r="J1679" i="6"/>
  <c r="W1679" i="6" s="1"/>
  <c r="J1667" i="6"/>
  <c r="S1667" i="6" s="1"/>
  <c r="J1655" i="6"/>
  <c r="R1655" i="6" s="1"/>
  <c r="Q1643" i="6"/>
  <c r="J1643" i="6"/>
  <c r="R1643" i="6" s="1"/>
  <c r="J1631" i="6"/>
  <c r="J1619" i="6"/>
  <c r="J1607" i="6"/>
  <c r="Q1595" i="6"/>
  <c r="J1595" i="6"/>
  <c r="Q1583" i="6"/>
  <c r="J1583" i="6"/>
  <c r="T1583" i="6" s="1"/>
  <c r="Q1571" i="6"/>
  <c r="J1571" i="6"/>
  <c r="X1571" i="6" s="1"/>
  <c r="Q1559" i="6"/>
  <c r="J1559" i="6"/>
  <c r="S1559" i="6" s="1"/>
  <c r="J1547" i="6"/>
  <c r="Q1547" i="6" s="1"/>
  <c r="J1535" i="6"/>
  <c r="Q1523" i="6"/>
  <c r="J1523" i="6"/>
  <c r="J1511" i="6"/>
  <c r="J1499" i="6"/>
  <c r="J1487" i="6"/>
  <c r="R1487" i="6" s="1"/>
  <c r="J1475" i="6"/>
  <c r="V1475" i="6" s="1"/>
  <c r="J1463" i="6"/>
  <c r="S1463" i="6" s="1"/>
  <c r="J1451" i="6"/>
  <c r="U1451" i="6" s="1"/>
  <c r="J1439" i="6"/>
  <c r="J1427" i="6"/>
  <c r="R1427" i="6" s="1"/>
  <c r="J1415" i="6"/>
  <c r="Q1415" i="6" s="1"/>
  <c r="Q1403" i="6"/>
  <c r="J1403" i="6"/>
  <c r="V1403" i="6" s="1"/>
  <c r="J1391" i="6"/>
  <c r="J1379" i="6"/>
  <c r="J1367" i="6"/>
  <c r="R1367" i="6" s="1"/>
  <c r="J1355" i="6"/>
  <c r="W1355" i="6" s="1"/>
  <c r="J1343" i="6"/>
  <c r="Q1331" i="6"/>
  <c r="J1331" i="6"/>
  <c r="T1331" i="6" s="1"/>
  <c r="J1319" i="6"/>
  <c r="S1319" i="6" s="1"/>
  <c r="J1307" i="6"/>
  <c r="J1295" i="6"/>
  <c r="R1295" i="6" s="1"/>
  <c r="J1283" i="6"/>
  <c r="J1271" i="6"/>
  <c r="U1271" i="6" s="1"/>
  <c r="J1259" i="6"/>
  <c r="J1247" i="6"/>
  <c r="S1247" i="6" s="1"/>
  <c r="J1235" i="6"/>
  <c r="S1235" i="6" s="1"/>
  <c r="J1223" i="6"/>
  <c r="R1223" i="6" s="1"/>
  <c r="J1211" i="6"/>
  <c r="U1211" i="6" s="1"/>
  <c r="J1199" i="6"/>
  <c r="J1187" i="6"/>
  <c r="S1187" i="6" s="1"/>
  <c r="J1175" i="6"/>
  <c r="U1175" i="6" s="1"/>
  <c r="J1163" i="6"/>
  <c r="J1151" i="6"/>
  <c r="U1151" i="6" s="1"/>
  <c r="Q1139" i="6"/>
  <c r="J1139" i="6"/>
  <c r="J1127" i="6"/>
  <c r="Q1115" i="6"/>
  <c r="J1115" i="6"/>
  <c r="S1115" i="6" s="1"/>
  <c r="J1103" i="6"/>
  <c r="S1103" i="6" s="1"/>
  <c r="J1091" i="6"/>
  <c r="U1091" i="6" s="1"/>
  <c r="J1079" i="6"/>
  <c r="V1079" i="6" s="1"/>
  <c r="Q1067" i="6"/>
  <c r="J1067" i="6"/>
  <c r="T1067" i="6" s="1"/>
  <c r="J1055" i="6"/>
  <c r="R1055" i="6" s="1"/>
  <c r="Q1043" i="6"/>
  <c r="J1043" i="6"/>
  <c r="Q1031" i="6"/>
  <c r="J1031" i="6"/>
  <c r="Q1019" i="6"/>
  <c r="J1019" i="6"/>
  <c r="T1019" i="6" s="1"/>
  <c r="Q1007" i="6"/>
  <c r="J1007" i="6"/>
  <c r="Q995" i="6"/>
  <c r="J995" i="6"/>
  <c r="U995" i="6" s="1"/>
  <c r="Q983" i="6"/>
  <c r="J983" i="6"/>
  <c r="S983" i="6" s="1"/>
  <c r="Q971" i="6"/>
  <c r="J971" i="6"/>
  <c r="U971" i="6" s="1"/>
  <c r="Q959" i="6"/>
  <c r="J959" i="6"/>
  <c r="S959" i="6" s="1"/>
  <c r="J947" i="6"/>
  <c r="Q935" i="6"/>
  <c r="J935" i="6"/>
  <c r="V935" i="6" s="1"/>
  <c r="J923" i="6"/>
  <c r="U923" i="6" s="1"/>
  <c r="Q911" i="6"/>
  <c r="J911" i="6"/>
  <c r="U911" i="6" s="1"/>
  <c r="J899" i="6"/>
  <c r="W899" i="6" s="1"/>
  <c r="J887" i="6"/>
  <c r="U887" i="6" s="1"/>
  <c r="J875" i="6"/>
  <c r="Q875" i="6" s="1"/>
  <c r="J863" i="6"/>
  <c r="U863" i="6" s="1"/>
  <c r="J851" i="6"/>
  <c r="J839" i="6"/>
  <c r="J827" i="6"/>
  <c r="Q827" i="6" s="1"/>
  <c r="Q815" i="6"/>
  <c r="J815" i="6"/>
  <c r="W815" i="6" s="1"/>
  <c r="J803" i="6"/>
  <c r="W803" i="6" s="1"/>
  <c r="J791" i="6"/>
  <c r="S791" i="6" s="1"/>
  <c r="J779" i="6"/>
  <c r="S779" i="6" s="1"/>
  <c r="J767" i="6"/>
  <c r="R767" i="6" s="1"/>
  <c r="Q755" i="6"/>
  <c r="J755" i="6"/>
  <c r="R755" i="6" s="1"/>
  <c r="Q743" i="6"/>
  <c r="J743" i="6"/>
  <c r="J731" i="6"/>
  <c r="Q719" i="6"/>
  <c r="J719" i="6"/>
  <c r="V719" i="6" s="1"/>
  <c r="J707" i="6"/>
  <c r="Q707" i="6" s="1"/>
  <c r="J695" i="6"/>
  <c r="S695" i="6" s="1"/>
  <c r="J683" i="6"/>
  <c r="Q683" i="6" s="1"/>
  <c r="Q671" i="6"/>
  <c r="J671" i="6"/>
  <c r="T671" i="6" s="1"/>
  <c r="J659" i="6"/>
  <c r="S659" i="6" s="1"/>
  <c r="Q647" i="6"/>
  <c r="J647" i="6"/>
  <c r="V647" i="6" s="1"/>
  <c r="J635" i="6"/>
  <c r="Q623" i="6"/>
  <c r="J623" i="6"/>
  <c r="T623" i="6" s="1"/>
  <c r="Q611" i="6"/>
  <c r="J611" i="6"/>
  <c r="X611" i="6" s="1"/>
  <c r="J599" i="6"/>
  <c r="Q587" i="6"/>
  <c r="J587" i="6"/>
  <c r="T587" i="6" s="1"/>
  <c r="J575" i="6"/>
  <c r="U575" i="6" s="1"/>
  <c r="J563" i="6"/>
  <c r="T563" i="6" s="1"/>
  <c r="J551" i="6"/>
  <c r="Q551" i="6" s="1"/>
  <c r="Q539" i="6"/>
  <c r="J539" i="6"/>
  <c r="J527" i="6"/>
  <c r="Q515" i="6"/>
  <c r="J515" i="6"/>
  <c r="V515" i="6" s="1"/>
  <c r="Q503" i="6"/>
  <c r="J503" i="6"/>
  <c r="T503" i="6" s="1"/>
  <c r="Q491" i="6"/>
  <c r="J491" i="6"/>
  <c r="W491" i="6" s="1"/>
  <c r="J479" i="6"/>
  <c r="Q479" i="6" s="1"/>
  <c r="Q467" i="6"/>
  <c r="J467" i="6"/>
  <c r="R467" i="6" s="1"/>
  <c r="J455" i="6"/>
  <c r="Q443" i="6"/>
  <c r="J443" i="6"/>
  <c r="Q431" i="6"/>
  <c r="J431" i="6"/>
  <c r="U431" i="6" s="1"/>
  <c r="J419" i="6"/>
  <c r="Q419" i="6" s="1"/>
  <c r="Q407" i="6"/>
  <c r="J407" i="6"/>
  <c r="W407" i="6" s="1"/>
  <c r="J395" i="6"/>
  <c r="Q395" i="6" s="1"/>
  <c r="J383" i="6"/>
  <c r="Q383" i="6" s="1"/>
  <c r="J371" i="6"/>
  <c r="Q371" i="6" s="1"/>
  <c r="Q359" i="6"/>
  <c r="J359" i="6"/>
  <c r="U359" i="6" s="1"/>
  <c r="Q347" i="6"/>
  <c r="J347" i="6"/>
  <c r="J335" i="6"/>
  <c r="Q335" i="6" s="1"/>
  <c r="Q323" i="6"/>
  <c r="J323" i="6"/>
  <c r="S323" i="6" s="1"/>
  <c r="J311" i="6"/>
  <c r="Q311" i="6" s="1"/>
  <c r="J299" i="6"/>
  <c r="X299" i="6" s="1"/>
  <c r="J287" i="6"/>
  <c r="U287" i="6" s="1"/>
  <c r="J275" i="6"/>
  <c r="Q275" i="6" s="1"/>
  <c r="J263" i="6"/>
  <c r="Q263" i="6" s="1"/>
  <c r="J251" i="6"/>
  <c r="Q251" i="6" s="1"/>
  <c r="J239" i="6"/>
  <c r="Q239" i="6" s="1"/>
  <c r="J227" i="6"/>
  <c r="J215" i="6"/>
  <c r="U215" i="6" s="1"/>
  <c r="J203" i="6"/>
  <c r="Q203" i="6" s="1"/>
  <c r="J191" i="6"/>
  <c r="T191" i="6" s="1"/>
  <c r="J179" i="6"/>
  <c r="Q179" i="6" s="1"/>
  <c r="J167" i="6"/>
  <c r="Q167" i="6" s="1"/>
  <c r="J155" i="6"/>
  <c r="Q155" i="6" s="1"/>
  <c r="J143" i="6"/>
  <c r="W143" i="6" s="1"/>
  <c r="J131" i="6"/>
  <c r="Q131" i="6" s="1"/>
  <c r="J119" i="6"/>
  <c r="Q119" i="6" s="1"/>
  <c r="J107" i="6"/>
  <c r="Q107" i="6" s="1"/>
  <c r="J95" i="6"/>
  <c r="Q95" i="6" s="1"/>
  <c r="J83" i="6"/>
  <c r="Q83" i="6" s="1"/>
  <c r="J71" i="6"/>
  <c r="S71" i="6" s="1"/>
  <c r="J59" i="6"/>
  <c r="Q59" i="6" s="1"/>
  <c r="J47" i="6"/>
  <c r="S47" i="6" s="1"/>
  <c r="J35" i="6"/>
  <c r="Q35" i="6" s="1"/>
  <c r="J23" i="6"/>
  <c r="Q23" i="6" s="1"/>
  <c r="J11" i="6"/>
  <c r="Q11" i="6" s="1"/>
  <c r="J1912" i="6"/>
  <c r="J1768" i="6"/>
  <c r="T1768" i="6" s="1"/>
  <c r="Q1624" i="6"/>
  <c r="J1624" i="6"/>
  <c r="T1624" i="6" s="1"/>
  <c r="J1480" i="6"/>
  <c r="J1911" i="6"/>
  <c r="J1779" i="6"/>
  <c r="J1647" i="6"/>
  <c r="J1515" i="6"/>
  <c r="R1515" i="6" s="1"/>
  <c r="J1383" i="6"/>
  <c r="S1383" i="6" s="1"/>
  <c r="J1251" i="6"/>
  <c r="Q1251" i="6" s="1"/>
  <c r="J1119" i="6"/>
  <c r="Q1119" i="6" s="1"/>
  <c r="J987" i="6"/>
  <c r="T987" i="6" s="1"/>
  <c r="Q855" i="6"/>
  <c r="J855" i="6"/>
  <c r="S855" i="6" s="1"/>
  <c r="Q723" i="6"/>
  <c r="J723" i="6"/>
  <c r="U723" i="6" s="1"/>
  <c r="Q603" i="6"/>
  <c r="J603" i="6"/>
  <c r="Q495" i="6"/>
  <c r="J495" i="6"/>
  <c r="V495" i="6" s="1"/>
  <c r="Q363" i="6"/>
  <c r="J363" i="6"/>
  <c r="W363" i="6" s="1"/>
  <c r="J243" i="6"/>
  <c r="Q243" i="6" s="1"/>
  <c r="J147" i="6"/>
  <c r="Q147" i="6" s="1"/>
  <c r="J1884" i="6"/>
  <c r="J1812" i="6"/>
  <c r="Q1776" i="6"/>
  <c r="J1776" i="6"/>
  <c r="X1776" i="6" s="1"/>
  <c r="J1740" i="6"/>
  <c r="J1704" i="6"/>
  <c r="J1668" i="6"/>
  <c r="R1668" i="6" s="1"/>
  <c r="J1632" i="6"/>
  <c r="V1632" i="6" s="1"/>
  <c r="J1596" i="6"/>
  <c r="S1596" i="6" s="1"/>
  <c r="Q1560" i="6"/>
  <c r="J1560" i="6"/>
  <c r="S1560" i="6" s="1"/>
  <c r="J1524" i="6"/>
  <c r="J1488" i="6"/>
  <c r="J1452" i="6"/>
  <c r="S1452" i="6" s="1"/>
  <c r="J1416" i="6"/>
  <c r="V1416" i="6" s="1"/>
  <c r="J1943" i="6"/>
  <c r="J1919" i="6"/>
  <c r="X1919" i="6" s="1"/>
  <c r="J1895" i="6"/>
  <c r="J1871" i="6"/>
  <c r="J1859" i="6"/>
  <c r="J1835" i="6"/>
  <c r="S1835" i="6" s="1"/>
  <c r="Q1811" i="6"/>
  <c r="J1811" i="6"/>
  <c r="T1811" i="6" s="1"/>
  <c r="J1787" i="6"/>
  <c r="J1954" i="6"/>
  <c r="S1954" i="6" s="1"/>
  <c r="J1942" i="6"/>
  <c r="S1942" i="6" s="1"/>
  <c r="J1930" i="6"/>
  <c r="T1930" i="6" s="1"/>
  <c r="J1918" i="6"/>
  <c r="S1918" i="6" s="1"/>
  <c r="J1906" i="6"/>
  <c r="T1906" i="6" s="1"/>
  <c r="J1894" i="6"/>
  <c r="J1882" i="6"/>
  <c r="V1882" i="6" s="1"/>
  <c r="J1870" i="6"/>
  <c r="S1870" i="6" s="1"/>
  <c r="J1858" i="6"/>
  <c r="J1846" i="6"/>
  <c r="V1846" i="6" s="1"/>
  <c r="J1834" i="6"/>
  <c r="S1834" i="6" s="1"/>
  <c r="J1822" i="6"/>
  <c r="R1822" i="6" s="1"/>
  <c r="J1810" i="6"/>
  <c r="Q1810" i="6" s="1"/>
  <c r="J1798" i="6"/>
  <c r="Q1798" i="6" s="1"/>
  <c r="Q1786" i="6"/>
  <c r="J1786" i="6"/>
  <c r="J1774" i="6"/>
  <c r="R1774" i="6" s="1"/>
  <c r="J1762" i="6"/>
  <c r="T1762" i="6" s="1"/>
  <c r="J1750" i="6"/>
  <c r="J1738" i="6"/>
  <c r="U1738" i="6" s="1"/>
  <c r="J1726" i="6"/>
  <c r="R1726" i="6" s="1"/>
  <c r="J1714" i="6"/>
  <c r="U1714" i="6" s="1"/>
  <c r="Q1702" i="6"/>
  <c r="J1702" i="6"/>
  <c r="V1702" i="6" s="1"/>
  <c r="J1690" i="6"/>
  <c r="J1678" i="6"/>
  <c r="Q1678" i="6" s="1"/>
  <c r="J1666" i="6"/>
  <c r="T1666" i="6" s="1"/>
  <c r="J1654" i="6"/>
  <c r="W1654" i="6" s="1"/>
  <c r="J1642" i="6"/>
  <c r="R1642" i="6" s="1"/>
  <c r="Q1630" i="6"/>
  <c r="J1630" i="6"/>
  <c r="Q1618" i="6"/>
  <c r="J1618" i="6"/>
  <c r="R1618" i="6" s="1"/>
  <c r="J1606" i="6"/>
  <c r="T1606" i="6" s="1"/>
  <c r="Q1594" i="6"/>
  <c r="J1594" i="6"/>
  <c r="J1582" i="6"/>
  <c r="Q1570" i="6"/>
  <c r="J1570" i="6"/>
  <c r="V1570" i="6" s="1"/>
  <c r="J1558" i="6"/>
  <c r="T1558" i="6" s="1"/>
  <c r="J1546" i="6"/>
  <c r="T1546" i="6" s="1"/>
  <c r="Q1534" i="6"/>
  <c r="J1534" i="6"/>
  <c r="J1522" i="6"/>
  <c r="Q1510" i="6"/>
  <c r="J1510" i="6"/>
  <c r="R1510" i="6" s="1"/>
  <c r="J1498" i="6"/>
  <c r="R1498" i="6" s="1"/>
  <c r="J1486" i="6"/>
  <c r="J1474" i="6"/>
  <c r="R1474" i="6" s="1"/>
  <c r="J1462" i="6"/>
  <c r="R1462" i="6" s="1"/>
  <c r="J1450" i="6"/>
  <c r="T1450" i="6" s="1"/>
  <c r="J1438" i="6"/>
  <c r="J1426" i="6"/>
  <c r="U1426" i="6" s="1"/>
  <c r="J1414" i="6"/>
  <c r="R1414" i="6" s="1"/>
  <c r="J1402" i="6"/>
  <c r="T1402" i="6" s="1"/>
  <c r="J1390" i="6"/>
  <c r="J1378" i="6"/>
  <c r="J1366" i="6"/>
  <c r="R1366" i="6" s="1"/>
  <c r="J1354" i="6"/>
  <c r="U1354" i="6" s="1"/>
  <c r="J1342" i="6"/>
  <c r="U1342" i="6" s="1"/>
  <c r="J1330" i="6"/>
  <c r="S1330" i="6" s="1"/>
  <c r="J1318" i="6"/>
  <c r="Q1318" i="6" s="1"/>
  <c r="J1306" i="6"/>
  <c r="J1294" i="6"/>
  <c r="J1282" i="6"/>
  <c r="J1270" i="6"/>
  <c r="W1270" i="6" s="1"/>
  <c r="J1258" i="6"/>
  <c r="J1246" i="6"/>
  <c r="J1234" i="6"/>
  <c r="T1234" i="6" s="1"/>
  <c r="J1222" i="6"/>
  <c r="T1222" i="6" s="1"/>
  <c r="Q1210" i="6"/>
  <c r="J1210" i="6"/>
  <c r="R1210" i="6" s="1"/>
  <c r="J1198" i="6"/>
  <c r="U1198" i="6" s="1"/>
  <c r="J1186" i="6"/>
  <c r="W1186" i="6" s="1"/>
  <c r="J1174" i="6"/>
  <c r="U1174" i="6" s="1"/>
  <c r="J1162" i="6"/>
  <c r="S1162" i="6" s="1"/>
  <c r="J1150" i="6"/>
  <c r="U1150" i="6" s="1"/>
  <c r="J1138" i="6"/>
  <c r="J1126" i="6"/>
  <c r="R1126" i="6" s="1"/>
  <c r="J1114" i="6"/>
  <c r="S1114" i="6" s="1"/>
  <c r="Q1102" i="6"/>
  <c r="J1102" i="6"/>
  <c r="S1102" i="6" s="1"/>
  <c r="J1090" i="6"/>
  <c r="J1078" i="6"/>
  <c r="U1078" i="6" s="1"/>
  <c r="J1066" i="6"/>
  <c r="U1066" i="6" s="1"/>
  <c r="Q1054" i="6"/>
  <c r="J1054" i="6"/>
  <c r="T1054" i="6" s="1"/>
  <c r="J1042" i="6"/>
  <c r="U1042" i="6" s="1"/>
  <c r="J1030" i="6"/>
  <c r="J1018" i="6"/>
  <c r="Q1006" i="6"/>
  <c r="J1006" i="6"/>
  <c r="J994" i="6"/>
  <c r="S994" i="6" s="1"/>
  <c r="Q982" i="6"/>
  <c r="J982" i="6"/>
  <c r="S982" i="6" s="1"/>
  <c r="J970" i="6"/>
  <c r="J958" i="6"/>
  <c r="U958" i="6" s="1"/>
  <c r="Q946" i="6"/>
  <c r="J946" i="6"/>
  <c r="V946" i="6" s="1"/>
  <c r="J934" i="6"/>
  <c r="Q934" i="6" s="1"/>
  <c r="J922" i="6"/>
  <c r="J910" i="6"/>
  <c r="S910" i="6" s="1"/>
  <c r="Q898" i="6"/>
  <c r="J898" i="6"/>
  <c r="J886" i="6"/>
  <c r="R886" i="6" s="1"/>
  <c r="J874" i="6"/>
  <c r="R874" i="6" s="1"/>
  <c r="Q862" i="6"/>
  <c r="J862" i="6"/>
  <c r="U862" i="6" s="1"/>
  <c r="Q850" i="6"/>
  <c r="J850" i="6"/>
  <c r="V850" i="6" s="1"/>
  <c r="Q838" i="6"/>
  <c r="J838" i="6"/>
  <c r="V838" i="6" s="1"/>
  <c r="J826" i="6"/>
  <c r="Q814" i="6"/>
  <c r="J814" i="6"/>
  <c r="S814" i="6" s="1"/>
  <c r="Q802" i="6"/>
  <c r="J802" i="6"/>
  <c r="S802" i="6" s="1"/>
  <c r="Q790" i="6"/>
  <c r="J790" i="6"/>
  <c r="W790" i="6" s="1"/>
  <c r="Q778" i="6"/>
  <c r="J778" i="6"/>
  <c r="V778" i="6" s="1"/>
  <c r="Q766" i="6"/>
  <c r="J766" i="6"/>
  <c r="V766" i="6" s="1"/>
  <c r="J754" i="6"/>
  <c r="W754" i="6" s="1"/>
  <c r="Q742" i="6"/>
  <c r="J742" i="6"/>
  <c r="Q730" i="6"/>
  <c r="J730" i="6"/>
  <c r="J718" i="6"/>
  <c r="R718" i="6" s="1"/>
  <c r="Q706" i="6"/>
  <c r="J706" i="6"/>
  <c r="S706" i="6" s="1"/>
  <c r="J694" i="6"/>
  <c r="J682" i="6"/>
  <c r="R682" i="6" s="1"/>
  <c r="J670" i="6"/>
  <c r="T670" i="6" s="1"/>
  <c r="Q658" i="6"/>
  <c r="J658" i="6"/>
  <c r="Q646" i="6"/>
  <c r="J646" i="6"/>
  <c r="Q634" i="6"/>
  <c r="J634" i="6"/>
  <c r="V634" i="6" s="1"/>
  <c r="J622" i="6"/>
  <c r="X622" i="6" s="1"/>
  <c r="Q610" i="6"/>
  <c r="J610" i="6"/>
  <c r="W610" i="6" s="1"/>
  <c r="Q598" i="6"/>
  <c r="J598" i="6"/>
  <c r="S598" i="6" s="1"/>
  <c r="J586" i="6"/>
  <c r="U586" i="6" s="1"/>
  <c r="Q574" i="6"/>
  <c r="J574" i="6"/>
  <c r="W574" i="6" s="1"/>
  <c r="J562" i="6"/>
  <c r="Q550" i="6"/>
  <c r="J550" i="6"/>
  <c r="S550" i="6" s="1"/>
  <c r="Q538" i="6"/>
  <c r="J538" i="6"/>
  <c r="V538" i="6" s="1"/>
  <c r="J526" i="6"/>
  <c r="Q514" i="6"/>
  <c r="J514" i="6"/>
  <c r="J502" i="6"/>
  <c r="Q502" i="6" s="1"/>
  <c r="Q490" i="6"/>
  <c r="J490" i="6"/>
  <c r="V490" i="6" s="1"/>
  <c r="Q478" i="6"/>
  <c r="J478" i="6"/>
  <c r="J466" i="6"/>
  <c r="Q454" i="6"/>
  <c r="J454" i="6"/>
  <c r="V454" i="6" s="1"/>
  <c r="Q442" i="6"/>
  <c r="J442" i="6"/>
  <c r="U442" i="6" s="1"/>
  <c r="J430" i="6"/>
  <c r="V430" i="6" s="1"/>
  <c r="J418" i="6"/>
  <c r="R418" i="6" s="1"/>
  <c r="Q406" i="6"/>
  <c r="J406" i="6"/>
  <c r="V406" i="6" s="1"/>
  <c r="J394" i="6"/>
  <c r="Q394" i="6" s="1"/>
  <c r="Q382" i="6"/>
  <c r="J382" i="6"/>
  <c r="T382" i="6" s="1"/>
  <c r="J370" i="6"/>
  <c r="Q358" i="6"/>
  <c r="J358" i="6"/>
  <c r="T358" i="6" s="1"/>
  <c r="Q346" i="6"/>
  <c r="J346" i="6"/>
  <c r="R346" i="6" s="1"/>
  <c r="Q334" i="6"/>
  <c r="J334" i="6"/>
  <c r="R334" i="6" s="1"/>
  <c r="Q322" i="6"/>
  <c r="J322" i="6"/>
  <c r="S322" i="6" s="1"/>
  <c r="J310" i="6"/>
  <c r="Q310" i="6" s="1"/>
  <c r="J298" i="6"/>
  <c r="J286" i="6"/>
  <c r="J274" i="6"/>
  <c r="J262" i="6"/>
  <c r="U262" i="6" s="1"/>
  <c r="J250" i="6"/>
  <c r="T250" i="6" s="1"/>
  <c r="J238" i="6"/>
  <c r="Q238" i="6" s="1"/>
  <c r="J226" i="6"/>
  <c r="X226" i="6" s="1"/>
  <c r="J214" i="6"/>
  <c r="Q214" i="6" s="1"/>
  <c r="J202" i="6"/>
  <c r="V202" i="6" s="1"/>
  <c r="J190" i="6"/>
  <c r="U190" i="6" s="1"/>
  <c r="J178" i="6"/>
  <c r="T178" i="6" s="1"/>
  <c r="J166" i="6"/>
  <c r="Q166" i="6" s="1"/>
  <c r="J154" i="6"/>
  <c r="Q154" i="6" s="1"/>
  <c r="J142" i="6"/>
  <c r="Q142" i="6" s="1"/>
  <c r="J130" i="6"/>
  <c r="Q130" i="6" s="1"/>
  <c r="J118" i="6"/>
  <c r="U118" i="6" s="1"/>
  <c r="J106" i="6"/>
  <c r="X106" i="6" s="1"/>
  <c r="J94" i="6"/>
  <c r="Q94" i="6" s="1"/>
  <c r="J82" i="6"/>
  <c r="Q82" i="6" s="1"/>
  <c r="J70" i="6"/>
  <c r="Q70" i="6" s="1"/>
  <c r="J58" i="6"/>
  <c r="Q58" i="6" s="1"/>
  <c r="J46" i="6"/>
  <c r="U46" i="6" s="1"/>
  <c r="J34" i="6"/>
  <c r="Q34" i="6" s="1"/>
  <c r="J22" i="6"/>
  <c r="Q22" i="6" s="1"/>
  <c r="J10" i="6"/>
  <c r="Q10" i="6" s="1"/>
  <c r="J1960" i="6"/>
  <c r="J1816" i="6"/>
  <c r="J1660" i="6"/>
  <c r="U1660" i="6" s="1"/>
  <c r="Q1516" i="6"/>
  <c r="J1516" i="6"/>
  <c r="J1935" i="6"/>
  <c r="U1935" i="6" s="1"/>
  <c r="J1803" i="6"/>
  <c r="V1803" i="6" s="1"/>
  <c r="J1671" i="6"/>
  <c r="S1671" i="6" s="1"/>
  <c r="J1539" i="6"/>
  <c r="J1407" i="6"/>
  <c r="W1407" i="6" s="1"/>
  <c r="J1287" i="6"/>
  <c r="R1287" i="6" s="1"/>
  <c r="J1155" i="6"/>
  <c r="Q1155" i="6" s="1"/>
  <c r="Q1035" i="6"/>
  <c r="J1035" i="6"/>
  <c r="J891" i="6"/>
  <c r="Q891" i="6" s="1"/>
  <c r="Q771" i="6"/>
  <c r="J771" i="6"/>
  <c r="V771" i="6" s="1"/>
  <c r="Q651" i="6"/>
  <c r="J651" i="6"/>
  <c r="S651" i="6" s="1"/>
  <c r="J519" i="6"/>
  <c r="T519" i="6" s="1"/>
  <c r="J399" i="6"/>
  <c r="Q399" i="6" s="1"/>
  <c r="J255" i="6"/>
  <c r="V255" i="6" s="1"/>
  <c r="J123" i="6"/>
  <c r="Q123" i="6" s="1"/>
  <c r="J39" i="6"/>
  <c r="Q39" i="6" s="1"/>
  <c r="J1932" i="6"/>
  <c r="J1848" i="6"/>
  <c r="J1800" i="6"/>
  <c r="R1800" i="6" s="1"/>
  <c r="J1953" i="6"/>
  <c r="X1953" i="6" s="1"/>
  <c r="J1941" i="6"/>
  <c r="V1941" i="6" s="1"/>
  <c r="J1929" i="6"/>
  <c r="X1929" i="6" s="1"/>
  <c r="J1917" i="6"/>
  <c r="J1905" i="6"/>
  <c r="J1893" i="6"/>
  <c r="S1893" i="6" s="1"/>
  <c r="J1881" i="6"/>
  <c r="J1869" i="6"/>
  <c r="S1869" i="6" s="1"/>
  <c r="J1857" i="6"/>
  <c r="X1857" i="6" s="1"/>
  <c r="J1845" i="6"/>
  <c r="R1845" i="6" s="1"/>
  <c r="J1833" i="6"/>
  <c r="J1821" i="6"/>
  <c r="V1821" i="6" s="1"/>
  <c r="J1809" i="6"/>
  <c r="U1809" i="6" s="1"/>
  <c r="J1797" i="6"/>
  <c r="S1797" i="6" s="1"/>
  <c r="J1785" i="6"/>
  <c r="J1773" i="6"/>
  <c r="R1773" i="6" s="1"/>
  <c r="J1761" i="6"/>
  <c r="R1761" i="6" s="1"/>
  <c r="J1749" i="6"/>
  <c r="Q1737" i="6"/>
  <c r="J1737" i="6"/>
  <c r="V1737" i="6" s="1"/>
  <c r="Q1725" i="6"/>
  <c r="J1725" i="6"/>
  <c r="Q1713" i="6"/>
  <c r="J1713" i="6"/>
  <c r="J1701" i="6"/>
  <c r="T1701" i="6" s="1"/>
  <c r="Q1689" i="6"/>
  <c r="J1689" i="6"/>
  <c r="U1689" i="6" s="1"/>
  <c r="Q1677" i="6"/>
  <c r="J1677" i="6"/>
  <c r="Q1665" i="6"/>
  <c r="J1665" i="6"/>
  <c r="R1665" i="6" s="1"/>
  <c r="Q1653" i="6"/>
  <c r="J1653" i="6"/>
  <c r="J1641" i="6"/>
  <c r="U1641" i="6" s="1"/>
  <c r="J1629" i="6"/>
  <c r="J1617" i="6"/>
  <c r="Q1605" i="6"/>
  <c r="J1605" i="6"/>
  <c r="U1605" i="6" s="1"/>
  <c r="J1593" i="6"/>
  <c r="T1593" i="6" s="1"/>
  <c r="J1581" i="6"/>
  <c r="Q1569" i="6"/>
  <c r="J1569" i="6"/>
  <c r="Q1557" i="6"/>
  <c r="J1557" i="6"/>
  <c r="R1557" i="6" s="1"/>
  <c r="Q1545" i="6"/>
  <c r="J1545" i="6"/>
  <c r="R1545" i="6" s="1"/>
  <c r="Q1533" i="6"/>
  <c r="J1533" i="6"/>
  <c r="V1533" i="6" s="1"/>
  <c r="J1521" i="6"/>
  <c r="U1521" i="6" s="1"/>
  <c r="J1509" i="6"/>
  <c r="T1509" i="6" s="1"/>
  <c r="J1497" i="6"/>
  <c r="U1497" i="6" s="1"/>
  <c r="J1485" i="6"/>
  <c r="Q1485" i="6" s="1"/>
  <c r="Q1473" i="6"/>
  <c r="J1473" i="6"/>
  <c r="W1473" i="6" s="1"/>
  <c r="J1461" i="6"/>
  <c r="J1449" i="6"/>
  <c r="V1449" i="6" s="1"/>
  <c r="J1437" i="6"/>
  <c r="Q1425" i="6"/>
  <c r="J1425" i="6"/>
  <c r="X1425" i="6" s="1"/>
  <c r="J1413" i="6"/>
  <c r="U1413" i="6" s="1"/>
  <c r="J1401" i="6"/>
  <c r="X1401" i="6" s="1"/>
  <c r="J1389" i="6"/>
  <c r="W1389" i="6" s="1"/>
  <c r="J1377" i="6"/>
  <c r="U1377" i="6" s="1"/>
  <c r="J1365" i="6"/>
  <c r="Q1365" i="6" s="1"/>
  <c r="J1353" i="6"/>
  <c r="R1353" i="6" s="1"/>
  <c r="J1341" i="6"/>
  <c r="U1341" i="6" s="1"/>
  <c r="J1329" i="6"/>
  <c r="V1329" i="6" s="1"/>
  <c r="J1317" i="6"/>
  <c r="R1317" i="6" s="1"/>
  <c r="Q1305" i="6"/>
  <c r="J1305" i="6"/>
  <c r="J1293" i="6"/>
  <c r="J1281" i="6"/>
  <c r="J1269" i="6"/>
  <c r="W1269" i="6" s="1"/>
  <c r="J1257" i="6"/>
  <c r="J1245" i="6"/>
  <c r="W1245" i="6" s="1"/>
  <c r="J1233" i="6"/>
  <c r="J1221" i="6"/>
  <c r="W1221" i="6" s="1"/>
  <c r="J1209" i="6"/>
  <c r="U1209" i="6" s="1"/>
  <c r="Q1197" i="6"/>
  <c r="J1197" i="6"/>
  <c r="V1197" i="6" s="1"/>
  <c r="J1185" i="6"/>
  <c r="T1185" i="6" s="1"/>
  <c r="J1173" i="6"/>
  <c r="Q1161" i="6"/>
  <c r="J1161" i="6"/>
  <c r="U1161" i="6" s="1"/>
  <c r="J1149" i="6"/>
  <c r="R1149" i="6" s="1"/>
  <c r="Q1137" i="6"/>
  <c r="J1137" i="6"/>
  <c r="R1137" i="6" s="1"/>
  <c r="J1125" i="6"/>
  <c r="W1125" i="6" s="1"/>
  <c r="J1113" i="6"/>
  <c r="V1113" i="6" s="1"/>
  <c r="J1101" i="6"/>
  <c r="U1101" i="6" s="1"/>
  <c r="J1089" i="6"/>
  <c r="W1089" i="6" s="1"/>
  <c r="J1077" i="6"/>
  <c r="S1077" i="6" s="1"/>
  <c r="Q1065" i="6"/>
  <c r="J1065" i="6"/>
  <c r="Q1053" i="6"/>
  <c r="J1053" i="6"/>
  <c r="V1053" i="6" s="1"/>
  <c r="Q1041" i="6"/>
  <c r="J1041" i="6"/>
  <c r="R1041" i="6" s="1"/>
  <c r="Q1029" i="6"/>
  <c r="J1029" i="6"/>
  <c r="T1029" i="6" s="1"/>
  <c r="J1017" i="6"/>
  <c r="W1017" i="6" s="1"/>
  <c r="Q1005" i="6"/>
  <c r="J1005" i="6"/>
  <c r="S1005" i="6" s="1"/>
  <c r="J993" i="6"/>
  <c r="U993" i="6" s="1"/>
  <c r="Q981" i="6"/>
  <c r="J981" i="6"/>
  <c r="Q969" i="6"/>
  <c r="J969" i="6"/>
  <c r="Q957" i="6"/>
  <c r="J957" i="6"/>
  <c r="Q945" i="6"/>
  <c r="J945" i="6"/>
  <c r="T945" i="6" s="1"/>
  <c r="Q933" i="6"/>
  <c r="J933" i="6"/>
  <c r="W933" i="6" s="1"/>
  <c r="J921" i="6"/>
  <c r="R921" i="6" s="1"/>
  <c r="Q909" i="6"/>
  <c r="J909" i="6"/>
  <c r="R909" i="6" s="1"/>
  <c r="J897" i="6"/>
  <c r="Q885" i="6"/>
  <c r="J885" i="6"/>
  <c r="X885" i="6" s="1"/>
  <c r="J873" i="6"/>
  <c r="J861" i="6"/>
  <c r="U861" i="6" s="1"/>
  <c r="J849" i="6"/>
  <c r="W849" i="6" s="1"/>
  <c r="J837" i="6"/>
  <c r="J825" i="6"/>
  <c r="X825" i="6" s="1"/>
  <c r="J813" i="6"/>
  <c r="X813" i="6" s="1"/>
  <c r="Q801" i="6"/>
  <c r="J801" i="6"/>
  <c r="W801" i="6" s="1"/>
  <c r="J789" i="6"/>
  <c r="Q789" i="6" s="1"/>
  <c r="Q777" i="6"/>
  <c r="J777" i="6"/>
  <c r="U777" i="6" s="1"/>
  <c r="J765" i="6"/>
  <c r="J753" i="6"/>
  <c r="J741" i="6"/>
  <c r="J729" i="6"/>
  <c r="X729" i="6" s="1"/>
  <c r="Q717" i="6"/>
  <c r="J717" i="6"/>
  <c r="J705" i="6"/>
  <c r="U705" i="6" s="1"/>
  <c r="Q693" i="6"/>
  <c r="J693" i="6"/>
  <c r="U693" i="6" s="1"/>
  <c r="Q681" i="6"/>
  <c r="J681" i="6"/>
  <c r="J669" i="6"/>
  <c r="J657" i="6"/>
  <c r="U657" i="6" s="1"/>
  <c r="Q645" i="6"/>
  <c r="J645" i="6"/>
  <c r="V645" i="6" s="1"/>
  <c r="Q633" i="6"/>
  <c r="J633" i="6"/>
  <c r="W633" i="6" s="1"/>
  <c r="Q621" i="6"/>
  <c r="J621" i="6"/>
  <c r="U621" i="6" s="1"/>
  <c r="Q609" i="6"/>
  <c r="J609" i="6"/>
  <c r="W609" i="6" s="1"/>
  <c r="Q597" i="6"/>
  <c r="J597" i="6"/>
  <c r="J585" i="6"/>
  <c r="J573" i="6"/>
  <c r="J561" i="6"/>
  <c r="Q561" i="6" s="1"/>
  <c r="J549" i="6"/>
  <c r="V549" i="6" s="1"/>
  <c r="J537" i="6"/>
  <c r="X537" i="6" s="1"/>
  <c r="Q525" i="6"/>
  <c r="J525" i="6"/>
  <c r="W525" i="6" s="1"/>
  <c r="Q513" i="6"/>
  <c r="J513" i="6"/>
  <c r="W513" i="6" s="1"/>
  <c r="J501" i="6"/>
  <c r="Q501" i="6" s="1"/>
  <c r="Q489" i="6"/>
  <c r="J489" i="6"/>
  <c r="J477" i="6"/>
  <c r="Q465" i="6"/>
  <c r="J465" i="6"/>
  <c r="R465" i="6" s="1"/>
  <c r="J453" i="6"/>
  <c r="Q453" i="6" s="1"/>
  <c r="Q441" i="6"/>
  <c r="J441" i="6"/>
  <c r="J429" i="6"/>
  <c r="R429" i="6" s="1"/>
  <c r="J417" i="6"/>
  <c r="Q417" i="6" s="1"/>
  <c r="J405" i="6"/>
  <c r="Q405" i="6" s="1"/>
  <c r="J393" i="6"/>
  <c r="Q393" i="6" s="1"/>
  <c r="J381" i="6"/>
  <c r="Q369" i="6"/>
  <c r="J369" i="6"/>
  <c r="Q357" i="6"/>
  <c r="J357" i="6"/>
  <c r="R357" i="6" s="1"/>
  <c r="Q345" i="6"/>
  <c r="J345" i="6"/>
  <c r="R345" i="6" s="1"/>
  <c r="J333" i="6"/>
  <c r="Q333" i="6" s="1"/>
  <c r="J321" i="6"/>
  <c r="Q321" i="6" s="1"/>
  <c r="Q309" i="6"/>
  <c r="J309" i="6"/>
  <c r="T309" i="6" s="1"/>
  <c r="J297" i="6"/>
  <c r="Q297" i="6" s="1"/>
  <c r="J285" i="6"/>
  <c r="Q285" i="6" s="1"/>
  <c r="J273" i="6"/>
  <c r="X273" i="6" s="1"/>
  <c r="J261" i="6"/>
  <c r="J249" i="6"/>
  <c r="Q249" i="6" s="1"/>
  <c r="J237" i="6"/>
  <c r="X237" i="6" s="1"/>
  <c r="J225" i="6"/>
  <c r="Q225" i="6" s="1"/>
  <c r="J213" i="6"/>
  <c r="W213" i="6" s="1"/>
  <c r="J201" i="6"/>
  <c r="U201" i="6" s="1"/>
  <c r="J189" i="6"/>
  <c r="Q189" i="6" s="1"/>
  <c r="J177" i="6"/>
  <c r="Q177" i="6" s="1"/>
  <c r="J165" i="6"/>
  <c r="Q165" i="6" s="1"/>
  <c r="J153" i="6"/>
  <c r="Q153" i="6" s="1"/>
  <c r="J141" i="6"/>
  <c r="Q141" i="6" s="1"/>
  <c r="J129" i="6"/>
  <c r="Q129" i="6" s="1"/>
  <c r="J117" i="6"/>
  <c r="Q117" i="6" s="1"/>
  <c r="J105" i="6"/>
  <c r="Q105" i="6" s="1"/>
  <c r="J93" i="6"/>
  <c r="U93" i="6" s="1"/>
  <c r="J81" i="6"/>
  <c r="Q81" i="6" s="1"/>
  <c r="J69" i="6"/>
  <c r="Q69" i="6" s="1"/>
  <c r="J57" i="6"/>
  <c r="Q57" i="6" s="1"/>
  <c r="J45" i="6"/>
  <c r="Q45" i="6" s="1"/>
  <c r="J33" i="6"/>
  <c r="Q33" i="6" s="1"/>
  <c r="J21" i="6"/>
  <c r="Q21" i="6" s="1"/>
  <c r="J9" i="6"/>
  <c r="Q9" i="6" s="1"/>
  <c r="J1888" i="6"/>
  <c r="J1744" i="6"/>
  <c r="Q1600" i="6"/>
  <c r="J1600" i="6"/>
  <c r="Q1444" i="6"/>
  <c r="J1444" i="6"/>
  <c r="J1863" i="6"/>
  <c r="V1863" i="6" s="1"/>
  <c r="J1743" i="6"/>
  <c r="Q1743" i="6" s="1"/>
  <c r="J1599" i="6"/>
  <c r="Q1599" i="6" s="1"/>
  <c r="J1479" i="6"/>
  <c r="J1347" i="6"/>
  <c r="R1347" i="6" s="1"/>
  <c r="J1203" i="6"/>
  <c r="S1203" i="6" s="1"/>
  <c r="Q1071" i="6"/>
  <c r="J1071" i="6"/>
  <c r="Q951" i="6"/>
  <c r="J951" i="6"/>
  <c r="V951" i="6" s="1"/>
  <c r="J819" i="6"/>
  <c r="T819" i="6" s="1"/>
  <c r="J687" i="6"/>
  <c r="Q687" i="6" s="1"/>
  <c r="J543" i="6"/>
  <c r="V543" i="6" s="1"/>
  <c r="Q435" i="6"/>
  <c r="J435" i="6"/>
  <c r="W435" i="6" s="1"/>
  <c r="J303" i="6"/>
  <c r="Q303" i="6" s="1"/>
  <c r="J183" i="6"/>
  <c r="X183" i="6" s="1"/>
  <c r="J63" i="6"/>
  <c r="Q63" i="6" s="1"/>
  <c r="J1956" i="6"/>
  <c r="S1956" i="6" s="1"/>
  <c r="J1872" i="6"/>
  <c r="X1872" i="6" s="1"/>
  <c r="J1940" i="6"/>
  <c r="J1904" i="6"/>
  <c r="J1868" i="6"/>
  <c r="T1868" i="6" s="1"/>
  <c r="J1832" i="6"/>
  <c r="J1808" i="6"/>
  <c r="R1808" i="6" s="1"/>
  <c r="Q1796" i="6"/>
  <c r="J1796" i="6"/>
  <c r="U1796" i="6" s="1"/>
  <c r="J1784" i="6"/>
  <c r="J1772" i="6"/>
  <c r="W1772" i="6" s="1"/>
  <c r="Q1760" i="6"/>
  <c r="J1760" i="6"/>
  <c r="J1748" i="6"/>
  <c r="T1748" i="6" s="1"/>
  <c r="J1736" i="6"/>
  <c r="J1724" i="6"/>
  <c r="S1724" i="6" s="1"/>
  <c r="J1712" i="6"/>
  <c r="R1712" i="6" s="1"/>
  <c r="J1700" i="6"/>
  <c r="U1700" i="6" s="1"/>
  <c r="J1688" i="6"/>
  <c r="J1676" i="6"/>
  <c r="J1664" i="6"/>
  <c r="J1652" i="6"/>
  <c r="J1640" i="6"/>
  <c r="J1628" i="6"/>
  <c r="R1628" i="6" s="1"/>
  <c r="J1616" i="6"/>
  <c r="J1604" i="6"/>
  <c r="Q1592" i="6"/>
  <c r="J1592" i="6"/>
  <c r="T1592" i="6" s="1"/>
  <c r="Q1580" i="6"/>
  <c r="J1580" i="6"/>
  <c r="W1580" i="6" s="1"/>
  <c r="Q1568" i="6"/>
  <c r="J1568" i="6"/>
  <c r="W1568" i="6" s="1"/>
  <c r="Q1556" i="6"/>
  <c r="J1556" i="6"/>
  <c r="T1556" i="6" s="1"/>
  <c r="J1544" i="6"/>
  <c r="T1544" i="6" s="1"/>
  <c r="J1532" i="6"/>
  <c r="J1520" i="6"/>
  <c r="J1508" i="6"/>
  <c r="J1496" i="6"/>
  <c r="J1484" i="6"/>
  <c r="R1484" i="6" s="1"/>
  <c r="Q1472" i="6"/>
  <c r="J1472" i="6"/>
  <c r="U1472" i="6" s="1"/>
  <c r="Q1460" i="6"/>
  <c r="J1460" i="6"/>
  <c r="J1448" i="6"/>
  <c r="J1436" i="6"/>
  <c r="J1424" i="6"/>
  <c r="U1424" i="6" s="1"/>
  <c r="Q1412" i="6"/>
  <c r="J1412" i="6"/>
  <c r="J1400" i="6"/>
  <c r="J1388" i="6"/>
  <c r="Q1376" i="6"/>
  <c r="J1376" i="6"/>
  <c r="J1364" i="6"/>
  <c r="T1364" i="6" s="1"/>
  <c r="J1352" i="6"/>
  <c r="Q1340" i="6"/>
  <c r="J1340" i="6"/>
  <c r="J1328" i="6"/>
  <c r="Q1316" i="6"/>
  <c r="J1316" i="6"/>
  <c r="J1304" i="6"/>
  <c r="J1292" i="6"/>
  <c r="W1292" i="6" s="1"/>
  <c r="Q1280" i="6"/>
  <c r="J1280" i="6"/>
  <c r="J1268" i="6"/>
  <c r="U1268" i="6" s="1"/>
  <c r="Q1256" i="6"/>
  <c r="J1256" i="6"/>
  <c r="Q1244" i="6"/>
  <c r="J1244" i="6"/>
  <c r="V1244" i="6" s="1"/>
  <c r="Q1232" i="6"/>
  <c r="J1232" i="6"/>
  <c r="J1220" i="6"/>
  <c r="R1220" i="6" s="1"/>
  <c r="J1208" i="6"/>
  <c r="J1196" i="6"/>
  <c r="R1196" i="6" s="1"/>
  <c r="J1184" i="6"/>
  <c r="J1172" i="6"/>
  <c r="S1172" i="6" s="1"/>
  <c r="J1160" i="6"/>
  <c r="S1160" i="6" s="1"/>
  <c r="J1148" i="6"/>
  <c r="T1148" i="6" s="1"/>
  <c r="J1136" i="6"/>
  <c r="R1136" i="6" s="1"/>
  <c r="J1124" i="6"/>
  <c r="J1112" i="6"/>
  <c r="T1112" i="6" s="1"/>
  <c r="J1100" i="6"/>
  <c r="U1100" i="6" s="1"/>
  <c r="J1088" i="6"/>
  <c r="V1088" i="6" s="1"/>
  <c r="J1076" i="6"/>
  <c r="S1076" i="6" s="1"/>
  <c r="Q1064" i="6"/>
  <c r="J1064" i="6"/>
  <c r="J1052" i="6"/>
  <c r="Q1040" i="6"/>
  <c r="J1040" i="6"/>
  <c r="Q1028" i="6"/>
  <c r="J1028" i="6"/>
  <c r="W1028" i="6" s="1"/>
  <c r="J1016" i="6"/>
  <c r="J1004" i="6"/>
  <c r="U1004" i="6" s="1"/>
  <c r="Q992" i="6"/>
  <c r="J992" i="6"/>
  <c r="R992" i="6" s="1"/>
  <c r="Q980" i="6"/>
  <c r="J980" i="6"/>
  <c r="R980" i="6" s="1"/>
  <c r="Q968" i="6"/>
  <c r="J968" i="6"/>
  <c r="V968" i="6" s="1"/>
  <c r="J956" i="6"/>
  <c r="Q944" i="6"/>
  <c r="J944" i="6"/>
  <c r="Q932" i="6"/>
  <c r="J932" i="6"/>
  <c r="R932" i="6" s="1"/>
  <c r="J920" i="6"/>
  <c r="T920" i="6" s="1"/>
  <c r="Q908" i="6"/>
  <c r="J908" i="6"/>
  <c r="S908" i="6" s="1"/>
  <c r="J896" i="6"/>
  <c r="V896" i="6" s="1"/>
  <c r="J884" i="6"/>
  <c r="Q884" i="6" s="1"/>
  <c r="Q872" i="6"/>
  <c r="J872" i="6"/>
  <c r="T872" i="6" s="1"/>
  <c r="Q860" i="6"/>
  <c r="J860" i="6"/>
  <c r="Q848" i="6"/>
  <c r="J848" i="6"/>
  <c r="S848" i="6" s="1"/>
  <c r="J836" i="6"/>
  <c r="R836" i="6" s="1"/>
  <c r="Q824" i="6"/>
  <c r="J824" i="6"/>
  <c r="R824" i="6" s="1"/>
  <c r="Q812" i="6"/>
  <c r="J812" i="6"/>
  <c r="T812" i="6" s="1"/>
  <c r="Q800" i="6"/>
  <c r="J800" i="6"/>
  <c r="J788" i="6"/>
  <c r="Q776" i="6"/>
  <c r="J776" i="6"/>
  <c r="J764" i="6"/>
  <c r="X764" i="6" s="1"/>
  <c r="Q752" i="6"/>
  <c r="J752" i="6"/>
  <c r="S752" i="6" s="1"/>
  <c r="J740" i="6"/>
  <c r="R740" i="6" s="1"/>
  <c r="J728" i="6"/>
  <c r="U728" i="6" s="1"/>
  <c r="J716" i="6"/>
  <c r="X716" i="6" s="1"/>
  <c r="Q704" i="6"/>
  <c r="J704" i="6"/>
  <c r="U704" i="6" s="1"/>
  <c r="J692" i="6"/>
  <c r="J680" i="6"/>
  <c r="J668" i="6"/>
  <c r="S668" i="6" s="1"/>
  <c r="Q656" i="6"/>
  <c r="J656" i="6"/>
  <c r="S656" i="6" s="1"/>
  <c r="Q644" i="6"/>
  <c r="J644" i="6"/>
  <c r="W644" i="6" s="1"/>
  <c r="J632" i="6"/>
  <c r="Q620" i="6"/>
  <c r="J620" i="6"/>
  <c r="T620" i="6" s="1"/>
  <c r="Q608" i="6"/>
  <c r="J608" i="6"/>
  <c r="W608" i="6" s="1"/>
  <c r="Q596" i="6"/>
  <c r="J596" i="6"/>
  <c r="Q584" i="6"/>
  <c r="J584" i="6"/>
  <c r="J572" i="6"/>
  <c r="T572" i="6" s="1"/>
  <c r="Q560" i="6"/>
  <c r="J560" i="6"/>
  <c r="X560" i="6" s="1"/>
  <c r="J548" i="6"/>
  <c r="U548" i="6" s="1"/>
  <c r="Q536" i="6"/>
  <c r="J536" i="6"/>
  <c r="W536" i="6" s="1"/>
  <c r="Q524" i="6"/>
  <c r="J524" i="6"/>
  <c r="U524" i="6" s="1"/>
  <c r="J512" i="6"/>
  <c r="Q500" i="6"/>
  <c r="J500" i="6"/>
  <c r="V500" i="6" s="1"/>
  <c r="J488" i="6"/>
  <c r="U488" i="6" s="1"/>
  <c r="Q476" i="6"/>
  <c r="J476" i="6"/>
  <c r="S476" i="6" s="1"/>
  <c r="Q464" i="6"/>
  <c r="J464" i="6"/>
  <c r="W464" i="6" s="1"/>
  <c r="Q452" i="6"/>
  <c r="J452" i="6"/>
  <c r="S452" i="6" s="1"/>
  <c r="J440" i="6"/>
  <c r="Q440" i="6" s="1"/>
  <c r="J428" i="6"/>
  <c r="Q428" i="6" s="1"/>
  <c r="J416" i="6"/>
  <c r="W416" i="6" s="1"/>
  <c r="J404" i="6"/>
  <c r="Q392" i="6"/>
  <c r="J392" i="6"/>
  <c r="W392" i="6" s="1"/>
  <c r="Q380" i="6"/>
  <c r="J380" i="6"/>
  <c r="U380" i="6" s="1"/>
  <c r="Q368" i="6"/>
  <c r="J368" i="6"/>
  <c r="W368" i="6" s="1"/>
  <c r="J356" i="6"/>
  <c r="Q356" i="6" s="1"/>
  <c r="J344" i="6"/>
  <c r="S344" i="6" s="1"/>
  <c r="Q332" i="6"/>
  <c r="J332" i="6"/>
  <c r="W332" i="6" s="1"/>
  <c r="Q320" i="6"/>
  <c r="J320" i="6"/>
  <c r="J308" i="6"/>
  <c r="Q308" i="6" s="1"/>
  <c r="J296" i="6"/>
  <c r="W296" i="6" s="1"/>
  <c r="J284" i="6"/>
  <c r="Q284" i="6" s="1"/>
  <c r="J272" i="6"/>
  <c r="V272" i="6" s="1"/>
  <c r="J260" i="6"/>
  <c r="J248" i="6"/>
  <c r="X248" i="6" s="1"/>
  <c r="J236" i="6"/>
  <c r="Q236" i="6" s="1"/>
  <c r="J224" i="6"/>
  <c r="U224" i="6" s="1"/>
  <c r="J212" i="6"/>
  <c r="Q212" i="6" s="1"/>
  <c r="J200" i="6"/>
  <c r="Q200" i="6" s="1"/>
  <c r="J188" i="6"/>
  <c r="J176" i="6"/>
  <c r="J164" i="6"/>
  <c r="Q164" i="6" s="1"/>
  <c r="J152" i="6"/>
  <c r="X152" i="6" s="1"/>
  <c r="J140" i="6"/>
  <c r="Q140" i="6" s="1"/>
  <c r="J128" i="6"/>
  <c r="Q128" i="6" s="1"/>
  <c r="J116" i="6"/>
  <c r="Q116" i="6" s="1"/>
  <c r="J104" i="6"/>
  <c r="Q104" i="6" s="1"/>
  <c r="J92" i="6"/>
  <c r="Q92" i="6" s="1"/>
  <c r="J80" i="6"/>
  <c r="Q80" i="6" s="1"/>
  <c r="J68" i="6"/>
  <c r="Q68" i="6" s="1"/>
  <c r="J56" i="6"/>
  <c r="Q56" i="6" s="1"/>
  <c r="J44" i="6"/>
  <c r="J32" i="6"/>
  <c r="Q32" i="6" s="1"/>
  <c r="J20" i="6"/>
  <c r="Q20" i="6" s="1"/>
  <c r="J8" i="6"/>
  <c r="S8" i="6" s="1"/>
  <c r="J1828" i="6"/>
  <c r="R1828" i="6" s="1"/>
  <c r="J1684" i="6"/>
  <c r="T1684" i="6" s="1"/>
  <c r="J1540" i="6"/>
  <c r="J1959" i="6"/>
  <c r="S1959" i="6" s="1"/>
  <c r="J1815" i="6"/>
  <c r="Q1815" i="6" s="1"/>
  <c r="J1683" i="6"/>
  <c r="T1683" i="6" s="1"/>
  <c r="Q1563" i="6"/>
  <c r="J1563" i="6"/>
  <c r="J1431" i="6"/>
  <c r="W1431" i="6" s="1"/>
  <c r="J1275" i="6"/>
  <c r="J1143" i="6"/>
  <c r="S1143" i="6" s="1"/>
  <c r="J1011" i="6"/>
  <c r="J879" i="6"/>
  <c r="J735" i="6"/>
  <c r="Q615" i="6"/>
  <c r="J615" i="6"/>
  <c r="Q471" i="6"/>
  <c r="J471" i="6"/>
  <c r="R471" i="6" s="1"/>
  <c r="Q375" i="6"/>
  <c r="J375" i="6"/>
  <c r="X375" i="6" s="1"/>
  <c r="J267" i="6"/>
  <c r="Q267" i="6" s="1"/>
  <c r="J159" i="6"/>
  <c r="U159" i="6" s="1"/>
  <c r="J1908" i="6"/>
  <c r="J1952" i="6"/>
  <c r="J1916" i="6"/>
  <c r="U1916" i="6" s="1"/>
  <c r="J1880" i="6"/>
  <c r="U1880" i="6" s="1"/>
  <c r="J1844" i="6"/>
  <c r="R1844" i="6" s="1"/>
  <c r="J1951" i="6"/>
  <c r="J1927" i="6"/>
  <c r="J1903" i="6"/>
  <c r="R1903" i="6" s="1"/>
  <c r="J1879" i="6"/>
  <c r="J1855" i="6"/>
  <c r="R1855" i="6" s="1"/>
  <c r="J1831" i="6"/>
  <c r="T1831" i="6" s="1"/>
  <c r="Q1807" i="6"/>
  <c r="J1807" i="6"/>
  <c r="J1783" i="6"/>
  <c r="J1759" i="6"/>
  <c r="J1735" i="6"/>
  <c r="T1735" i="6" s="1"/>
  <c r="J1711" i="6"/>
  <c r="J1687" i="6"/>
  <c r="J1663" i="6"/>
  <c r="J1639" i="6"/>
  <c r="J1627" i="6"/>
  <c r="U1627" i="6" s="1"/>
  <c r="J1615" i="6"/>
  <c r="J1603" i="6"/>
  <c r="Q1603" i="6" s="1"/>
  <c r="Q1591" i="6"/>
  <c r="J1591" i="6"/>
  <c r="Q1579" i="6"/>
  <c r="J1579" i="6"/>
  <c r="R1579" i="6" s="1"/>
  <c r="Q1567" i="6"/>
  <c r="J1567" i="6"/>
  <c r="T1567" i="6" s="1"/>
  <c r="Q1555" i="6"/>
  <c r="J1555" i="6"/>
  <c r="Q1543" i="6"/>
  <c r="J1543" i="6"/>
  <c r="T1543" i="6" s="1"/>
  <c r="J1531" i="6"/>
  <c r="W1531" i="6" s="1"/>
  <c r="J1519" i="6"/>
  <c r="T1519" i="6" s="1"/>
  <c r="J1507" i="6"/>
  <c r="J1495" i="6"/>
  <c r="U1495" i="6" s="1"/>
  <c r="J1483" i="6"/>
  <c r="Q1483" i="6" s="1"/>
  <c r="J1471" i="6"/>
  <c r="J1459" i="6"/>
  <c r="X1459" i="6" s="1"/>
  <c r="J1447" i="6"/>
  <c r="J1435" i="6"/>
  <c r="W1435" i="6" s="1"/>
  <c r="J1423" i="6"/>
  <c r="W1423" i="6" s="1"/>
  <c r="J1411" i="6"/>
  <c r="W1411" i="6" s="1"/>
  <c r="J1399" i="6"/>
  <c r="Q1399" i="6" s="1"/>
  <c r="J1387" i="6"/>
  <c r="W1387" i="6" s="1"/>
  <c r="J1375" i="6"/>
  <c r="R1375" i="6" s="1"/>
  <c r="J1363" i="6"/>
  <c r="W1363" i="6" s="1"/>
  <c r="Q1351" i="6"/>
  <c r="J1351" i="6"/>
  <c r="V1351" i="6" s="1"/>
  <c r="J1339" i="6"/>
  <c r="R1339" i="6" s="1"/>
  <c r="J1327" i="6"/>
  <c r="T1327" i="6" s="1"/>
  <c r="J1315" i="6"/>
  <c r="W1315" i="6" s="1"/>
  <c r="J1303" i="6"/>
  <c r="J1291" i="6"/>
  <c r="W1291" i="6" s="1"/>
  <c r="J1279" i="6"/>
  <c r="Q1267" i="6"/>
  <c r="J1267" i="6"/>
  <c r="X1267" i="6" s="1"/>
  <c r="J1255" i="6"/>
  <c r="S1255" i="6" s="1"/>
  <c r="J1243" i="6"/>
  <c r="J1231" i="6"/>
  <c r="S1231" i="6" s="1"/>
  <c r="Q1219" i="6"/>
  <c r="J1219" i="6"/>
  <c r="V1219" i="6" s="1"/>
  <c r="J1207" i="6"/>
  <c r="J1195" i="6"/>
  <c r="R1195" i="6" s="1"/>
  <c r="J1183" i="6"/>
  <c r="J1171" i="6"/>
  <c r="T1171" i="6" s="1"/>
  <c r="J1159" i="6"/>
  <c r="J1147" i="6"/>
  <c r="J1135" i="6"/>
  <c r="Q1135" i="6" s="1"/>
  <c r="J1123" i="6"/>
  <c r="Q1123" i="6" s="1"/>
  <c r="J1111" i="6"/>
  <c r="S1111" i="6" s="1"/>
  <c r="J1099" i="6"/>
  <c r="Q1099" i="6" s="1"/>
  <c r="Q1087" i="6"/>
  <c r="J1087" i="6"/>
  <c r="Q1075" i="6"/>
  <c r="J1075" i="6"/>
  <c r="T1075" i="6" s="1"/>
  <c r="Q1063" i="6"/>
  <c r="J1063" i="6"/>
  <c r="R1063" i="6" s="1"/>
  <c r="Q1051" i="6"/>
  <c r="J1051" i="6"/>
  <c r="W1051" i="6" s="1"/>
  <c r="Q1039" i="6"/>
  <c r="J1039" i="6"/>
  <c r="T1039" i="6" s="1"/>
  <c r="J1027" i="6"/>
  <c r="T1027" i="6" s="1"/>
  <c r="Q1015" i="6"/>
  <c r="J1015" i="6"/>
  <c r="S1015" i="6" s="1"/>
  <c r="J1003" i="6"/>
  <c r="T1003" i="6" s="1"/>
  <c r="Q991" i="6"/>
  <c r="J991" i="6"/>
  <c r="W991" i="6" s="1"/>
  <c r="J979" i="6"/>
  <c r="S979" i="6" s="1"/>
  <c r="J967" i="6"/>
  <c r="S967" i="6" s="1"/>
  <c r="J955" i="6"/>
  <c r="T955" i="6" s="1"/>
  <c r="Q943" i="6"/>
  <c r="J943" i="6"/>
  <c r="S943" i="6" s="1"/>
  <c r="Q931" i="6"/>
  <c r="J931" i="6"/>
  <c r="S931" i="6" s="1"/>
  <c r="Q919" i="6"/>
  <c r="J919" i="6"/>
  <c r="V919" i="6" s="1"/>
  <c r="J907" i="6"/>
  <c r="X907" i="6" s="1"/>
  <c r="J895" i="6"/>
  <c r="Q883" i="6"/>
  <c r="J883" i="6"/>
  <c r="T883" i="6" s="1"/>
  <c r="Q871" i="6"/>
  <c r="J871" i="6"/>
  <c r="J859" i="6"/>
  <c r="J847" i="6"/>
  <c r="Q847" i="6" s="1"/>
  <c r="Q835" i="6"/>
  <c r="J835" i="6"/>
  <c r="J823" i="6"/>
  <c r="Q823" i="6" s="1"/>
  <c r="J811" i="6"/>
  <c r="Q811" i="6" s="1"/>
  <c r="J799" i="6"/>
  <c r="R799" i="6" s="1"/>
  <c r="Q787" i="6"/>
  <c r="J787" i="6"/>
  <c r="S787" i="6" s="1"/>
  <c r="Q775" i="6"/>
  <c r="J775" i="6"/>
  <c r="U775" i="6" s="1"/>
  <c r="Q763" i="6"/>
  <c r="J763" i="6"/>
  <c r="T763" i="6" s="1"/>
  <c r="J751" i="6"/>
  <c r="S751" i="6" s="1"/>
  <c r="J739" i="6"/>
  <c r="Q739" i="6" s="1"/>
  <c r="Q727" i="6"/>
  <c r="J727" i="6"/>
  <c r="V727" i="6" s="1"/>
  <c r="J715" i="6"/>
  <c r="Q703" i="6"/>
  <c r="J703" i="6"/>
  <c r="J691" i="6"/>
  <c r="T691" i="6" s="1"/>
  <c r="Q679" i="6"/>
  <c r="J679" i="6"/>
  <c r="W679" i="6" s="1"/>
  <c r="Q667" i="6"/>
  <c r="J667" i="6"/>
  <c r="T667" i="6" s="1"/>
  <c r="J655" i="6"/>
  <c r="Q655" i="6" s="1"/>
  <c r="J643" i="6"/>
  <c r="Q643" i="6" s="1"/>
  <c r="Q631" i="6"/>
  <c r="J631" i="6"/>
  <c r="V631" i="6" s="1"/>
  <c r="Q619" i="6"/>
  <c r="J619" i="6"/>
  <c r="W619" i="6" s="1"/>
  <c r="Q607" i="6"/>
  <c r="J607" i="6"/>
  <c r="X607" i="6" s="1"/>
  <c r="Q595" i="6"/>
  <c r="J595" i="6"/>
  <c r="W595" i="6" s="1"/>
  <c r="J583" i="6"/>
  <c r="Q571" i="6"/>
  <c r="J571" i="6"/>
  <c r="V571" i="6" s="1"/>
  <c r="Q559" i="6"/>
  <c r="J559" i="6"/>
  <c r="Q547" i="6"/>
  <c r="J547" i="6"/>
  <c r="Q535" i="6"/>
  <c r="J535" i="6"/>
  <c r="R535" i="6" s="1"/>
  <c r="Q523" i="6"/>
  <c r="J523" i="6"/>
  <c r="V523" i="6" s="1"/>
  <c r="Q511" i="6"/>
  <c r="J511" i="6"/>
  <c r="S511" i="6" s="1"/>
  <c r="J499" i="6"/>
  <c r="W499" i="6" s="1"/>
  <c r="J487" i="6"/>
  <c r="Q487" i="6" s="1"/>
  <c r="J475" i="6"/>
  <c r="Q475" i="6" s="1"/>
  <c r="Q463" i="6"/>
  <c r="J463" i="6"/>
  <c r="U463" i="6" s="1"/>
  <c r="Q451" i="6"/>
  <c r="J451" i="6"/>
  <c r="U451" i="6" s="1"/>
  <c r="Q439" i="6"/>
  <c r="J439" i="6"/>
  <c r="R439" i="6" s="1"/>
  <c r="J427" i="6"/>
  <c r="Q427" i="6" s="1"/>
  <c r="J415" i="6"/>
  <c r="Q415" i="6" s="1"/>
  <c r="Q403" i="6"/>
  <c r="J403" i="6"/>
  <c r="W403" i="6" s="1"/>
  <c r="Q391" i="6"/>
  <c r="J391" i="6"/>
  <c r="T391" i="6" s="1"/>
  <c r="J379" i="6"/>
  <c r="U379" i="6" s="1"/>
  <c r="Q367" i="6"/>
  <c r="J367" i="6"/>
  <c r="W367" i="6" s="1"/>
  <c r="Q355" i="6"/>
  <c r="J355" i="6"/>
  <c r="V355" i="6" s="1"/>
  <c r="J343" i="6"/>
  <c r="Q343" i="6" s="1"/>
  <c r="J331" i="6"/>
  <c r="Q331" i="6" s="1"/>
  <c r="Q319" i="6"/>
  <c r="J319" i="6"/>
  <c r="Q307" i="6"/>
  <c r="J307" i="6"/>
  <c r="V307" i="6" s="1"/>
  <c r="J295" i="6"/>
  <c r="Q295" i="6" s="1"/>
  <c r="J283" i="6"/>
  <c r="X283" i="6" s="1"/>
  <c r="J271" i="6"/>
  <c r="Q271" i="6" s="1"/>
  <c r="J259" i="6"/>
  <c r="Q259" i="6" s="1"/>
  <c r="J247" i="6"/>
  <c r="Q247" i="6" s="1"/>
  <c r="J235" i="6"/>
  <c r="X235" i="6" s="1"/>
  <c r="J223" i="6"/>
  <c r="Q223" i="6" s="1"/>
  <c r="J211" i="6"/>
  <c r="Q211" i="6" s="1"/>
  <c r="J199" i="6"/>
  <c r="Q199" i="6" s="1"/>
  <c r="J187" i="6"/>
  <c r="J175" i="6"/>
  <c r="J163" i="6"/>
  <c r="Q163" i="6" s="1"/>
  <c r="J151" i="6"/>
  <c r="Q151" i="6" s="1"/>
  <c r="J139" i="6"/>
  <c r="Q139" i="6" s="1"/>
  <c r="J127" i="6"/>
  <c r="Q127" i="6" s="1"/>
  <c r="J115" i="6"/>
  <c r="Q115" i="6" s="1"/>
  <c r="J103" i="6"/>
  <c r="Q103" i="6" s="1"/>
  <c r="J91" i="6"/>
  <c r="Q91" i="6" s="1"/>
  <c r="J79" i="6"/>
  <c r="Q79" i="6" s="1"/>
  <c r="J67" i="6"/>
  <c r="Q67" i="6" s="1"/>
  <c r="J55" i="6"/>
  <c r="Q55" i="6" s="1"/>
  <c r="J43" i="6"/>
  <c r="X43" i="6" s="1"/>
  <c r="J31" i="6"/>
  <c r="J19" i="6"/>
  <c r="Q19" i="6" s="1"/>
  <c r="J7" i="6"/>
  <c r="Q7" i="6" s="1"/>
  <c r="J1948" i="6"/>
  <c r="V1948" i="6" s="1"/>
  <c r="J1804" i="6"/>
  <c r="J1672" i="6"/>
  <c r="J1528" i="6"/>
  <c r="T1528" i="6" s="1"/>
  <c r="J1923" i="6"/>
  <c r="X1923" i="6" s="1"/>
  <c r="J1791" i="6"/>
  <c r="J1659" i="6"/>
  <c r="U1659" i="6" s="1"/>
  <c r="J1527" i="6"/>
  <c r="S1527" i="6" s="1"/>
  <c r="J1395" i="6"/>
  <c r="J1299" i="6"/>
  <c r="J1167" i="6"/>
  <c r="J1023" i="6"/>
  <c r="J903" i="6"/>
  <c r="U903" i="6" s="1"/>
  <c r="Q759" i="6"/>
  <c r="J759" i="6"/>
  <c r="Q639" i="6"/>
  <c r="J639" i="6"/>
  <c r="W639" i="6" s="1"/>
  <c r="Q507" i="6"/>
  <c r="J507" i="6"/>
  <c r="X507" i="6" s="1"/>
  <c r="Q387" i="6"/>
  <c r="J387" i="6"/>
  <c r="J291" i="6"/>
  <c r="Q291" i="6" s="1"/>
  <c r="J171" i="6"/>
  <c r="Q171" i="6" s="1"/>
  <c r="J51" i="6"/>
  <c r="X51" i="6" s="1"/>
  <c r="J1944" i="6"/>
  <c r="X1944" i="6" s="1"/>
  <c r="J1860" i="6"/>
  <c r="X1860" i="6" s="1"/>
  <c r="J1928" i="6"/>
  <c r="Q1928" i="6" s="1"/>
  <c r="J1892" i="6"/>
  <c r="J1856" i="6"/>
  <c r="X1856" i="6" s="1"/>
  <c r="J1820" i="6"/>
  <c r="R1820" i="6" s="1"/>
  <c r="J1939" i="6"/>
  <c r="Q1939" i="6" s="1"/>
  <c r="J1915" i="6"/>
  <c r="T1915" i="6" s="1"/>
  <c r="J1891" i="6"/>
  <c r="J1867" i="6"/>
  <c r="J1843" i="6"/>
  <c r="U1843" i="6" s="1"/>
  <c r="J1819" i="6"/>
  <c r="U1819" i="6" s="1"/>
  <c r="Q1795" i="6"/>
  <c r="J1795" i="6"/>
  <c r="V1795" i="6" s="1"/>
  <c r="J1771" i="6"/>
  <c r="W1771" i="6" s="1"/>
  <c r="J1747" i="6"/>
  <c r="S1747" i="6" s="1"/>
  <c r="J1723" i="6"/>
  <c r="S1723" i="6" s="1"/>
  <c r="J1699" i="6"/>
  <c r="X1699" i="6" s="1"/>
  <c r="J1675" i="6"/>
  <c r="R1675" i="6" s="1"/>
  <c r="J1651" i="6"/>
  <c r="Q1651" i="6" s="1"/>
  <c r="J3" i="6"/>
  <c r="J1950" i="6"/>
  <c r="J1938" i="6"/>
  <c r="R1938" i="6" s="1"/>
  <c r="J1926" i="6"/>
  <c r="J1914" i="6"/>
  <c r="U1914" i="6" s="1"/>
  <c r="J1902" i="6"/>
  <c r="T1902" i="6" s="1"/>
  <c r="J1890" i="6"/>
  <c r="U1890" i="6" s="1"/>
  <c r="J1878" i="6"/>
  <c r="U1878" i="6" s="1"/>
  <c r="J1866" i="6"/>
  <c r="V1866" i="6" s="1"/>
  <c r="J1854" i="6"/>
  <c r="S1854" i="6" s="1"/>
  <c r="J1842" i="6"/>
  <c r="T1842" i="6" s="1"/>
  <c r="J1830" i="6"/>
  <c r="Q1830" i="6" s="1"/>
  <c r="J1818" i="6"/>
  <c r="J1806" i="6"/>
  <c r="T1806" i="6" s="1"/>
  <c r="J1794" i="6"/>
  <c r="R1794" i="6" s="1"/>
  <c r="J1782" i="6"/>
  <c r="T1782" i="6" s="1"/>
  <c r="Q1770" i="6"/>
  <c r="J1770" i="6"/>
  <c r="J1758" i="6"/>
  <c r="T1758" i="6" s="1"/>
  <c r="J1746" i="6"/>
  <c r="J1734" i="6"/>
  <c r="J1722" i="6"/>
  <c r="Q1710" i="6"/>
  <c r="J1710" i="6"/>
  <c r="J1698" i="6"/>
  <c r="R1698" i="6" s="1"/>
  <c r="Q1686" i="6"/>
  <c r="J1686" i="6"/>
  <c r="X1686" i="6" s="1"/>
  <c r="J1674" i="6"/>
  <c r="S1674" i="6" s="1"/>
  <c r="J1662" i="6"/>
  <c r="V1662" i="6" s="1"/>
  <c r="J1650" i="6"/>
  <c r="R1650" i="6" s="1"/>
  <c r="J1638" i="6"/>
  <c r="S1638" i="6" s="1"/>
  <c r="J1626" i="6"/>
  <c r="W1626" i="6" s="1"/>
  <c r="J1614" i="6"/>
  <c r="Q1614" i="6" s="1"/>
  <c r="J1602" i="6"/>
  <c r="Q1602" i="6" s="1"/>
  <c r="J1590" i="6"/>
  <c r="Q1578" i="6"/>
  <c r="J1578" i="6"/>
  <c r="J1566" i="6"/>
  <c r="R1566" i="6" s="1"/>
  <c r="J1554" i="6"/>
  <c r="S1554" i="6" s="1"/>
  <c r="J1542" i="6"/>
  <c r="S1542" i="6" s="1"/>
  <c r="Q1530" i="6"/>
  <c r="J1530" i="6"/>
  <c r="J1518" i="6"/>
  <c r="S1518" i="6" s="1"/>
  <c r="J1506" i="6"/>
  <c r="U1506" i="6" s="1"/>
  <c r="J1494" i="6"/>
  <c r="J1482" i="6"/>
  <c r="R1482" i="6" s="1"/>
  <c r="J1470" i="6"/>
  <c r="S1470" i="6" s="1"/>
  <c r="J1458" i="6"/>
  <c r="U1458" i="6" s="1"/>
  <c r="J1446" i="6"/>
  <c r="J1434" i="6"/>
  <c r="T1434" i="6" s="1"/>
  <c r="J1422" i="6"/>
  <c r="V1422" i="6" s="1"/>
  <c r="J1410" i="6"/>
  <c r="R1410" i="6" s="1"/>
  <c r="J1398" i="6"/>
  <c r="S1398" i="6" s="1"/>
  <c r="J1386" i="6"/>
  <c r="J1374" i="6"/>
  <c r="S1374" i="6" s="1"/>
  <c r="Q1362" i="6"/>
  <c r="J1362" i="6"/>
  <c r="U1362" i="6" s="1"/>
  <c r="J1350" i="6"/>
  <c r="J1338" i="6"/>
  <c r="U1338" i="6" s="1"/>
  <c r="J1326" i="6"/>
  <c r="J1314" i="6"/>
  <c r="J1302" i="6"/>
  <c r="V1302" i="6" s="1"/>
  <c r="J1290" i="6"/>
  <c r="R1290" i="6" s="1"/>
  <c r="J1278" i="6"/>
  <c r="J1266" i="6"/>
  <c r="W1266" i="6" s="1"/>
  <c r="Q1254" i="6"/>
  <c r="J1254" i="6"/>
  <c r="T1254" i="6" s="1"/>
  <c r="J1242" i="6"/>
  <c r="R1242" i="6" s="1"/>
  <c r="J1230" i="6"/>
  <c r="Q1230" i="6" s="1"/>
  <c r="J1218" i="6"/>
  <c r="J1206" i="6"/>
  <c r="J1194" i="6"/>
  <c r="R1194" i="6" s="1"/>
  <c r="J1182" i="6"/>
  <c r="W1182" i="6" s="1"/>
  <c r="Q1170" i="6"/>
  <c r="J1170" i="6"/>
  <c r="V1170" i="6" s="1"/>
  <c r="J1158" i="6"/>
  <c r="J1146" i="6"/>
  <c r="S1146" i="6" s="1"/>
  <c r="J1134" i="6"/>
  <c r="Q1122" i="6"/>
  <c r="J1122" i="6"/>
  <c r="V1122" i="6" s="1"/>
  <c r="J1110" i="6"/>
  <c r="T1110" i="6" s="1"/>
  <c r="J1098" i="6"/>
  <c r="S1098" i="6" s="1"/>
  <c r="J1086" i="6"/>
  <c r="Q1086" i="6" s="1"/>
  <c r="Q1074" i="6"/>
  <c r="J1074" i="6"/>
  <c r="W1074" i="6" s="1"/>
  <c r="J1062" i="6"/>
  <c r="Q1062" i="6" s="1"/>
  <c r="Q1050" i="6"/>
  <c r="J1050" i="6"/>
  <c r="V1050" i="6" s="1"/>
  <c r="Q1038" i="6"/>
  <c r="J1038" i="6"/>
  <c r="W1038" i="6" s="1"/>
  <c r="Q1026" i="6"/>
  <c r="J1026" i="6"/>
  <c r="J1014" i="6"/>
  <c r="T1014" i="6" s="1"/>
  <c r="Q1002" i="6"/>
  <c r="J1002" i="6"/>
  <c r="S1002" i="6" s="1"/>
  <c r="J990" i="6"/>
  <c r="Q978" i="6"/>
  <c r="J978" i="6"/>
  <c r="T978" i="6" s="1"/>
  <c r="J966" i="6"/>
  <c r="Q966" i="6" s="1"/>
  <c r="Q954" i="6"/>
  <c r="J954" i="6"/>
  <c r="W954" i="6" s="1"/>
  <c r="Q942" i="6"/>
  <c r="J942" i="6"/>
  <c r="Q930" i="6"/>
  <c r="J930" i="6"/>
  <c r="R930" i="6" s="1"/>
  <c r="J918" i="6"/>
  <c r="T918" i="6" s="1"/>
  <c r="Q906" i="6"/>
  <c r="J906" i="6"/>
  <c r="J894" i="6"/>
  <c r="Q882" i="6"/>
  <c r="J882" i="6"/>
  <c r="X882" i="6" s="1"/>
  <c r="Q870" i="6"/>
  <c r="J870" i="6"/>
  <c r="S870" i="6" s="1"/>
  <c r="J858" i="6"/>
  <c r="Q846" i="6"/>
  <c r="J846" i="6"/>
  <c r="S846" i="6" s="1"/>
  <c r="Q834" i="6"/>
  <c r="J834" i="6"/>
  <c r="Q822" i="6"/>
  <c r="J822" i="6"/>
  <c r="J810" i="6"/>
  <c r="J798" i="6"/>
  <c r="Q798" i="6" s="1"/>
  <c r="Q786" i="6"/>
  <c r="J786" i="6"/>
  <c r="J774" i="6"/>
  <c r="Q774" i="6" s="1"/>
  <c r="J762" i="6"/>
  <c r="W762" i="6" s="1"/>
  <c r="Q750" i="6"/>
  <c r="J750" i="6"/>
  <c r="V750" i="6" s="1"/>
  <c r="J738" i="6"/>
  <c r="S738" i="6" s="1"/>
  <c r="Q726" i="6"/>
  <c r="J726" i="6"/>
  <c r="V726" i="6" s="1"/>
  <c r="Q714" i="6"/>
  <c r="J714" i="6"/>
  <c r="U714" i="6" s="1"/>
  <c r="Q702" i="6"/>
  <c r="J702" i="6"/>
  <c r="S702" i="6" s="1"/>
  <c r="Q690" i="6"/>
  <c r="J690" i="6"/>
  <c r="W690" i="6" s="1"/>
  <c r="Q678" i="6"/>
  <c r="J678" i="6"/>
  <c r="W678" i="6" s="1"/>
  <c r="J666" i="6"/>
  <c r="Q666" i="6" s="1"/>
  <c r="Q654" i="6"/>
  <c r="J654" i="6"/>
  <c r="R654" i="6" s="1"/>
  <c r="Q642" i="6"/>
  <c r="J642" i="6"/>
  <c r="R642" i="6" s="1"/>
  <c r="Q630" i="6"/>
  <c r="J630" i="6"/>
  <c r="V630" i="6" s="1"/>
  <c r="J618" i="6"/>
  <c r="U618" i="6" s="1"/>
  <c r="Q606" i="6"/>
  <c r="J606" i="6"/>
  <c r="V606" i="6" s="1"/>
  <c r="Q594" i="6"/>
  <c r="J594" i="6"/>
  <c r="S594" i="6" s="1"/>
  <c r="J582" i="6"/>
  <c r="Q582" i="6" s="1"/>
  <c r="Q570" i="6"/>
  <c r="J570" i="6"/>
  <c r="T570" i="6" s="1"/>
  <c r="J558" i="6"/>
  <c r="V558" i="6" s="1"/>
  <c r="Q546" i="6"/>
  <c r="J546" i="6"/>
  <c r="J534" i="6"/>
  <c r="Q534" i="6" s="1"/>
  <c r="Q522" i="6"/>
  <c r="J522" i="6"/>
  <c r="R522" i="6" s="1"/>
  <c r="J510" i="6"/>
  <c r="Q510" i="6" s="1"/>
  <c r="J498" i="6"/>
  <c r="S498" i="6" s="1"/>
  <c r="Q486" i="6"/>
  <c r="J486" i="6"/>
  <c r="R486" i="6" s="1"/>
  <c r="J474" i="6"/>
  <c r="V474" i="6" s="1"/>
  <c r="J462" i="6"/>
  <c r="Q462" i="6" s="1"/>
  <c r="Q450" i="6"/>
  <c r="J450" i="6"/>
  <c r="Q438" i="6"/>
  <c r="J438" i="6"/>
  <c r="X438" i="6" s="1"/>
  <c r="J426" i="6"/>
  <c r="Q426" i="6" s="1"/>
  <c r="Q414" i="6"/>
  <c r="J414" i="6"/>
  <c r="R414" i="6" s="1"/>
  <c r="J402" i="6"/>
  <c r="T402" i="6" s="1"/>
  <c r="Q390" i="6"/>
  <c r="J390" i="6"/>
  <c r="T390" i="6" s="1"/>
  <c r="Q378" i="6"/>
  <c r="J378" i="6"/>
  <c r="R378" i="6" s="1"/>
  <c r="Q366" i="6"/>
  <c r="J366" i="6"/>
  <c r="V366" i="6" s="1"/>
  <c r="Q354" i="6"/>
  <c r="J354" i="6"/>
  <c r="V354" i="6" s="1"/>
  <c r="Q342" i="6"/>
  <c r="J342" i="6"/>
  <c r="T342" i="6" s="1"/>
  <c r="Q330" i="6"/>
  <c r="J330" i="6"/>
  <c r="V330" i="6" s="1"/>
  <c r="J318" i="6"/>
  <c r="J306" i="6"/>
  <c r="Q306" i="6" s="1"/>
  <c r="J294" i="6"/>
  <c r="Q294" i="6" s="1"/>
  <c r="J282" i="6"/>
  <c r="Q282" i="6" s="1"/>
  <c r="J270" i="6"/>
  <c r="Q270" i="6" s="1"/>
  <c r="J258" i="6"/>
  <c r="T258" i="6" s="1"/>
  <c r="J246" i="6"/>
  <c r="J234" i="6"/>
  <c r="Q234" i="6" s="1"/>
  <c r="J222" i="6"/>
  <c r="Q222" i="6" s="1"/>
  <c r="J210" i="6"/>
  <c r="U210" i="6" s="1"/>
  <c r="J198" i="6"/>
  <c r="Q198" i="6" s="1"/>
  <c r="J186" i="6"/>
  <c r="T186" i="6" s="1"/>
  <c r="J174" i="6"/>
  <c r="J162" i="6"/>
  <c r="Q162" i="6" s="1"/>
  <c r="J150" i="6"/>
  <c r="Q150" i="6" s="1"/>
  <c r="J138" i="6"/>
  <c r="Q138" i="6" s="1"/>
  <c r="J126" i="6"/>
  <c r="Q126" i="6" s="1"/>
  <c r="J114" i="6"/>
  <c r="S114" i="6" s="1"/>
  <c r="J102" i="6"/>
  <c r="R102" i="6" s="1"/>
  <c r="J90" i="6"/>
  <c r="Q90" i="6" s="1"/>
  <c r="J78" i="6"/>
  <c r="Q78" i="6" s="1"/>
  <c r="J66" i="6"/>
  <c r="X66" i="6" s="1"/>
  <c r="J54" i="6"/>
  <c r="Q54" i="6" s="1"/>
  <c r="J42" i="6"/>
  <c r="S42" i="6" s="1"/>
  <c r="J30" i="6"/>
  <c r="Q30" i="6" s="1"/>
  <c r="J18" i="6"/>
  <c r="Q18" i="6" s="1"/>
  <c r="J6" i="6"/>
  <c r="Q6" i="6" s="1"/>
  <c r="J1864" i="6"/>
  <c r="J1720" i="6"/>
  <c r="U1720" i="6" s="1"/>
  <c r="Q1576" i="6"/>
  <c r="J1576" i="6"/>
  <c r="V1576" i="6" s="1"/>
  <c r="J1420" i="6"/>
  <c r="Q1420" i="6" s="1"/>
  <c r="J1851" i="6"/>
  <c r="X1851" i="6" s="1"/>
  <c r="J1719" i="6"/>
  <c r="Q1587" i="6"/>
  <c r="J1587" i="6"/>
  <c r="J1443" i="6"/>
  <c r="Q1443" i="6" s="1"/>
  <c r="Q1323" i="6"/>
  <c r="J1323" i="6"/>
  <c r="S1323" i="6" s="1"/>
  <c r="J1191" i="6"/>
  <c r="Q1047" i="6"/>
  <c r="J1047" i="6"/>
  <c r="S1047" i="6" s="1"/>
  <c r="J915" i="6"/>
  <c r="U915" i="6" s="1"/>
  <c r="Q795" i="6"/>
  <c r="J795" i="6"/>
  <c r="W795" i="6" s="1"/>
  <c r="Q591" i="6"/>
  <c r="J591" i="6"/>
  <c r="J1949" i="6"/>
  <c r="U1949" i="6" s="1"/>
  <c r="J1937" i="6"/>
  <c r="J1925" i="6"/>
  <c r="S1925" i="6" s="1"/>
  <c r="J1913" i="6"/>
  <c r="J1901" i="6"/>
  <c r="J1889" i="6"/>
  <c r="R1889" i="6" s="1"/>
  <c r="J1877" i="6"/>
  <c r="S1877" i="6" s="1"/>
  <c r="J1865" i="6"/>
  <c r="J1853" i="6"/>
  <c r="J1841" i="6"/>
  <c r="J1829" i="6"/>
  <c r="S1829" i="6" s="1"/>
  <c r="J1817" i="6"/>
  <c r="X1817" i="6" s="1"/>
  <c r="J1805" i="6"/>
  <c r="S1805" i="6" s="1"/>
  <c r="Q1793" i="6"/>
  <c r="J1793" i="6"/>
  <c r="S1793" i="6" s="1"/>
  <c r="Q1781" i="6"/>
  <c r="J1781" i="6"/>
  <c r="J1769" i="6"/>
  <c r="U1769" i="6" s="1"/>
  <c r="J1757" i="6"/>
  <c r="J1745" i="6"/>
  <c r="S1745" i="6" s="1"/>
  <c r="J1733" i="6"/>
  <c r="J1721" i="6"/>
  <c r="S1721" i="6" s="1"/>
  <c r="J1709" i="6"/>
  <c r="S1709" i="6" s="1"/>
  <c r="J1697" i="6"/>
  <c r="J1685" i="6"/>
  <c r="S1685" i="6" s="1"/>
  <c r="J1673" i="6"/>
  <c r="R1673" i="6" s="1"/>
  <c r="J1661" i="6"/>
  <c r="Q1661" i="6" s="1"/>
  <c r="Q1649" i="6"/>
  <c r="J1649" i="6"/>
  <c r="J1637" i="6"/>
  <c r="U1637" i="6" s="1"/>
  <c r="J1625" i="6"/>
  <c r="S1625" i="6" s="1"/>
  <c r="Q1613" i="6"/>
  <c r="J1613" i="6"/>
  <c r="V1613" i="6" s="1"/>
  <c r="J1601" i="6"/>
  <c r="R1601" i="6" s="1"/>
  <c r="Q1589" i="6"/>
  <c r="J1589" i="6"/>
  <c r="R1589" i="6" s="1"/>
  <c r="J1577" i="6"/>
  <c r="R1577" i="6" s="1"/>
  <c r="Q1565" i="6"/>
  <c r="J1565" i="6"/>
  <c r="Q1553" i="6"/>
  <c r="J1553" i="6"/>
  <c r="J1541" i="6"/>
  <c r="J1529" i="6"/>
  <c r="J1517" i="6"/>
  <c r="U1517" i="6" s="1"/>
  <c r="J1505" i="6"/>
  <c r="R1505" i="6" s="1"/>
  <c r="J1493" i="6"/>
  <c r="J1481" i="6"/>
  <c r="Q1469" i="6"/>
  <c r="J1469" i="6"/>
  <c r="J1457" i="6"/>
  <c r="J1445" i="6"/>
  <c r="Q1433" i="6"/>
  <c r="J1433" i="6"/>
  <c r="J1421" i="6"/>
  <c r="U1421" i="6" s="1"/>
  <c r="J1409" i="6"/>
  <c r="J1397" i="6"/>
  <c r="R1397" i="6" s="1"/>
  <c r="J1385" i="6"/>
  <c r="J1373" i="6"/>
  <c r="J1361" i="6"/>
  <c r="J1349" i="6"/>
  <c r="J1337" i="6"/>
  <c r="U1337" i="6" s="1"/>
  <c r="J1325" i="6"/>
  <c r="J1313" i="6"/>
  <c r="J1301" i="6"/>
  <c r="V1301" i="6" s="1"/>
  <c r="J1289" i="6"/>
  <c r="J1277" i="6"/>
  <c r="S1277" i="6" s="1"/>
  <c r="J1265" i="6"/>
  <c r="T1265" i="6" s="1"/>
  <c r="Q1253" i="6"/>
  <c r="J1253" i="6"/>
  <c r="V1253" i="6" s="1"/>
  <c r="J1241" i="6"/>
  <c r="S1241" i="6" s="1"/>
  <c r="J1229" i="6"/>
  <c r="U1229" i="6" s="1"/>
  <c r="J1217" i="6"/>
  <c r="T1217" i="6" s="1"/>
  <c r="J1205" i="6"/>
  <c r="S1205" i="6" s="1"/>
  <c r="J1193" i="6"/>
  <c r="J1181" i="6"/>
  <c r="T1181" i="6" s="1"/>
  <c r="J1169" i="6"/>
  <c r="Q1169" i="6" s="1"/>
  <c r="J1157" i="6"/>
  <c r="Q1157" i="6" s="1"/>
  <c r="Q1145" i="6"/>
  <c r="J1145" i="6"/>
  <c r="V1145" i="6" s="1"/>
  <c r="J1133" i="6"/>
  <c r="U1133" i="6" s="1"/>
  <c r="J1121" i="6"/>
  <c r="W1121" i="6" s="1"/>
  <c r="J1109" i="6"/>
  <c r="Q1109" i="6" s="1"/>
  <c r="J1097" i="6"/>
  <c r="Q1097" i="6" s="1"/>
  <c r="J1085" i="6"/>
  <c r="T1085" i="6" s="1"/>
  <c r="J1073" i="6"/>
  <c r="R1073" i="6" s="1"/>
  <c r="Q1061" i="6"/>
  <c r="J1061" i="6"/>
  <c r="T1061" i="6" s="1"/>
  <c r="J1049" i="6"/>
  <c r="Q1037" i="6"/>
  <c r="J1037" i="6"/>
  <c r="J1025" i="6"/>
  <c r="X1025" i="6" s="1"/>
  <c r="Q1013" i="6"/>
  <c r="J1013" i="6"/>
  <c r="J1001" i="6"/>
  <c r="Q989" i="6"/>
  <c r="J989" i="6"/>
  <c r="S989" i="6" s="1"/>
  <c r="J977" i="6"/>
  <c r="J965" i="6"/>
  <c r="Q953" i="6"/>
  <c r="J953" i="6"/>
  <c r="T953" i="6" s="1"/>
  <c r="J941" i="6"/>
  <c r="T941" i="6" s="1"/>
  <c r="J929" i="6"/>
  <c r="R929" i="6" s="1"/>
  <c r="Q917" i="6"/>
  <c r="J917" i="6"/>
  <c r="V917" i="6" s="1"/>
  <c r="Q905" i="6"/>
  <c r="J905" i="6"/>
  <c r="S905" i="6" s="1"/>
  <c r="Q893" i="6"/>
  <c r="J893" i="6"/>
  <c r="U893" i="6" s="1"/>
  <c r="J881" i="6"/>
  <c r="R881" i="6" s="1"/>
  <c r="J869" i="6"/>
  <c r="Q857" i="6"/>
  <c r="J857" i="6"/>
  <c r="S857" i="6" s="1"/>
  <c r="Q845" i="6"/>
  <c r="J845" i="6"/>
  <c r="T845" i="6" s="1"/>
  <c r="Q833" i="6"/>
  <c r="J833" i="6"/>
  <c r="S833" i="6" s="1"/>
  <c r="Q821" i="6"/>
  <c r="J821" i="6"/>
  <c r="T821" i="6" s="1"/>
  <c r="J809" i="6"/>
  <c r="S809" i="6" s="1"/>
  <c r="Q797" i="6"/>
  <c r="J797" i="6"/>
  <c r="Q785" i="6"/>
  <c r="J785" i="6"/>
  <c r="U785" i="6" s="1"/>
  <c r="Q773" i="6"/>
  <c r="J773" i="6"/>
  <c r="T773" i="6" s="1"/>
  <c r="J761" i="6"/>
  <c r="Q749" i="6"/>
  <c r="J749" i="6"/>
  <c r="R749" i="6" s="1"/>
  <c r="Q737" i="6"/>
  <c r="J737" i="6"/>
  <c r="S737" i="6" s="1"/>
  <c r="Q725" i="6"/>
  <c r="J725" i="6"/>
  <c r="R725" i="6" s="1"/>
  <c r="J713" i="6"/>
  <c r="V713" i="6" s="1"/>
  <c r="Q701" i="6"/>
  <c r="J701" i="6"/>
  <c r="Q689" i="6"/>
  <c r="J689" i="6"/>
  <c r="W689" i="6" s="1"/>
  <c r="Q677" i="6"/>
  <c r="J677" i="6"/>
  <c r="V677" i="6" s="1"/>
  <c r="J665" i="6"/>
  <c r="U665" i="6" s="1"/>
  <c r="J653" i="6"/>
  <c r="V653" i="6" s="1"/>
  <c r="Q641" i="6"/>
  <c r="J641" i="6"/>
  <c r="W641" i="6" s="1"/>
  <c r="Q629" i="6"/>
  <c r="J629" i="6"/>
  <c r="T629" i="6" s="1"/>
  <c r="Q617" i="6"/>
  <c r="J617" i="6"/>
  <c r="S617" i="6" s="1"/>
  <c r="J605" i="6"/>
  <c r="U605" i="6" s="1"/>
  <c r="J593" i="6"/>
  <c r="Q593" i="6" s="1"/>
  <c r="Q581" i="6"/>
  <c r="J581" i="6"/>
  <c r="V581" i="6" s="1"/>
  <c r="J569" i="6"/>
  <c r="S569" i="6" s="1"/>
  <c r="Q557" i="6"/>
  <c r="J557" i="6"/>
  <c r="U557" i="6" s="1"/>
  <c r="Q545" i="6"/>
  <c r="J545" i="6"/>
  <c r="V545" i="6" s="1"/>
  <c r="Q533" i="6"/>
  <c r="J533" i="6"/>
  <c r="W533" i="6" s="1"/>
  <c r="Q521" i="6"/>
  <c r="J521" i="6"/>
  <c r="S521" i="6" s="1"/>
  <c r="Q509" i="6"/>
  <c r="J509" i="6"/>
  <c r="T509" i="6" s="1"/>
  <c r="J497" i="6"/>
  <c r="Q497" i="6" s="1"/>
  <c r="Q485" i="6"/>
  <c r="J485" i="6"/>
  <c r="S485" i="6" s="1"/>
  <c r="J473" i="6"/>
  <c r="Q473" i="6" s="1"/>
  <c r="J461" i="6"/>
  <c r="Q461" i="6" s="1"/>
  <c r="J449" i="6"/>
  <c r="Q449" i="6" s="1"/>
  <c r="Q437" i="6"/>
  <c r="J437" i="6"/>
  <c r="W437" i="6" s="1"/>
  <c r="Q425" i="6"/>
  <c r="J425" i="6"/>
  <c r="W425" i="6" s="1"/>
  <c r="Q413" i="6"/>
  <c r="J413" i="6"/>
  <c r="R413" i="6" s="1"/>
  <c r="Q401" i="6"/>
  <c r="J401" i="6"/>
  <c r="S401" i="6" s="1"/>
  <c r="J389" i="6"/>
  <c r="R389" i="6" s="1"/>
  <c r="J377" i="6"/>
  <c r="Q377" i="6" s="1"/>
  <c r="J365" i="6"/>
  <c r="Q365" i="6" s="1"/>
  <c r="Q353" i="6"/>
  <c r="J353" i="6"/>
  <c r="U353" i="6" s="1"/>
  <c r="Q341" i="6"/>
  <c r="J341" i="6"/>
  <c r="R341" i="6" s="1"/>
  <c r="J329" i="6"/>
  <c r="Q329" i="6" s="1"/>
  <c r="J317" i="6"/>
  <c r="J305" i="6"/>
  <c r="T305" i="6" s="1"/>
  <c r="J293" i="6"/>
  <c r="Q293" i="6" s="1"/>
  <c r="J281" i="6"/>
  <c r="Q281" i="6" s="1"/>
  <c r="J269" i="6"/>
  <c r="U269" i="6" s="1"/>
  <c r="J257" i="6"/>
  <c r="Q257" i="6" s="1"/>
  <c r="J245" i="6"/>
  <c r="Q245" i="6" s="1"/>
  <c r="J233" i="6"/>
  <c r="Q233" i="6" s="1"/>
  <c r="J221" i="6"/>
  <c r="X221" i="6" s="1"/>
  <c r="J209" i="6"/>
  <c r="Q209" i="6" s="1"/>
  <c r="J197" i="6"/>
  <c r="U197" i="6" s="1"/>
  <c r="J185" i="6"/>
  <c r="Q185" i="6" s="1"/>
  <c r="J173" i="6"/>
  <c r="Q173" i="6" s="1"/>
  <c r="J161" i="6"/>
  <c r="W161" i="6" s="1"/>
  <c r="J149" i="6"/>
  <c r="Q149" i="6" s="1"/>
  <c r="J137" i="6"/>
  <c r="Q137" i="6" s="1"/>
  <c r="J125" i="6"/>
  <c r="Q125" i="6" s="1"/>
  <c r="J113" i="6"/>
  <c r="Q113" i="6" s="1"/>
  <c r="J101" i="6"/>
  <c r="Q101" i="6" s="1"/>
  <c r="J89" i="6"/>
  <c r="Q89" i="6" s="1"/>
  <c r="J77" i="6"/>
  <c r="Q77" i="6" s="1"/>
  <c r="J65" i="6"/>
  <c r="Q65" i="6" s="1"/>
  <c r="J53" i="6"/>
  <c r="Q53" i="6" s="1"/>
  <c r="J41" i="6"/>
  <c r="Q41" i="6" s="1"/>
  <c r="J29" i="6"/>
  <c r="Q29" i="6" s="1"/>
  <c r="J17" i="6"/>
  <c r="Q17" i="6" s="1"/>
  <c r="J5" i="6"/>
  <c r="Q5" i="6" s="1"/>
  <c r="J1876" i="6"/>
  <c r="X1876" i="6" s="1"/>
  <c r="J1732" i="6"/>
  <c r="Q1588" i="6"/>
  <c r="J1588" i="6"/>
  <c r="U1588" i="6" s="1"/>
  <c r="J1468" i="6"/>
  <c r="T1468" i="6" s="1"/>
  <c r="J1408" i="6"/>
  <c r="X1408" i="6" s="1"/>
  <c r="J1396" i="6"/>
  <c r="Q1384" i="6"/>
  <c r="J1384" i="6"/>
  <c r="J1372" i="6"/>
  <c r="J1360" i="6"/>
  <c r="Q1360" i="6" s="1"/>
  <c r="J1348" i="6"/>
  <c r="J1336" i="6"/>
  <c r="J1324" i="6"/>
  <c r="Q1324" i="6" s="1"/>
  <c r="J1312" i="6"/>
  <c r="V1312" i="6" s="1"/>
  <c r="J1300" i="6"/>
  <c r="S1300" i="6" s="1"/>
  <c r="Q1288" i="6"/>
  <c r="J1288" i="6"/>
  <c r="J1276" i="6"/>
  <c r="W1276" i="6" s="1"/>
  <c r="J1264" i="6"/>
  <c r="Q1264" i="6" s="1"/>
  <c r="J1252" i="6"/>
  <c r="T1252" i="6" s="1"/>
  <c r="J1240" i="6"/>
  <c r="W1240" i="6" s="1"/>
  <c r="J1228" i="6"/>
  <c r="T1228" i="6" s="1"/>
  <c r="Q1216" i="6"/>
  <c r="J1216" i="6"/>
  <c r="V1216" i="6" s="1"/>
  <c r="J1204" i="6"/>
  <c r="J1192" i="6"/>
  <c r="T1192" i="6" s="1"/>
  <c r="J1180" i="6"/>
  <c r="J1168" i="6"/>
  <c r="T1168" i="6" s="1"/>
  <c r="J1156" i="6"/>
  <c r="U1156" i="6" s="1"/>
  <c r="J1144" i="6"/>
  <c r="J1132" i="6"/>
  <c r="J1120" i="6"/>
  <c r="Q1120" i="6" s="1"/>
  <c r="J1108" i="6"/>
  <c r="U1108" i="6" s="1"/>
  <c r="J1096" i="6"/>
  <c r="Q1096" i="6" s="1"/>
  <c r="J1084" i="6"/>
  <c r="J1072" i="6"/>
  <c r="X1072" i="6" s="1"/>
  <c r="J1060" i="6"/>
  <c r="T1060" i="6" s="1"/>
  <c r="Q1048" i="6"/>
  <c r="J1048" i="6"/>
  <c r="R1048" i="6" s="1"/>
  <c r="J1036" i="6"/>
  <c r="Q1024" i="6"/>
  <c r="J1024" i="6"/>
  <c r="V1024" i="6" s="1"/>
  <c r="J1012" i="6"/>
  <c r="J1000" i="6"/>
  <c r="U1000" i="6" s="1"/>
  <c r="Q988" i="6"/>
  <c r="J988" i="6"/>
  <c r="S988" i="6" s="1"/>
  <c r="Q976" i="6"/>
  <c r="J976" i="6"/>
  <c r="U976" i="6" s="1"/>
  <c r="Q964" i="6"/>
  <c r="J964" i="6"/>
  <c r="Q952" i="6"/>
  <c r="J952" i="6"/>
  <c r="S952" i="6" s="1"/>
  <c r="J940" i="6"/>
  <c r="Q940" i="6" s="1"/>
  <c r="Q928" i="6"/>
  <c r="J928" i="6"/>
  <c r="J916" i="6"/>
  <c r="R916" i="6" s="1"/>
  <c r="J904" i="6"/>
  <c r="V904" i="6" s="1"/>
  <c r="Q892" i="6"/>
  <c r="J892" i="6"/>
  <c r="Q880" i="6"/>
  <c r="J880" i="6"/>
  <c r="X880" i="6" s="1"/>
  <c r="Q868" i="6"/>
  <c r="J868" i="6"/>
  <c r="S868" i="6" s="1"/>
  <c r="J856" i="6"/>
  <c r="Q844" i="6"/>
  <c r="J844" i="6"/>
  <c r="Q832" i="6"/>
  <c r="J832" i="6"/>
  <c r="R832" i="6" s="1"/>
  <c r="Q820" i="6"/>
  <c r="J820" i="6"/>
  <c r="J808" i="6"/>
  <c r="J796" i="6"/>
  <c r="J784" i="6"/>
  <c r="Q784" i="6" s="1"/>
  <c r="Q772" i="6"/>
  <c r="J772" i="6"/>
  <c r="R772" i="6" s="1"/>
  <c r="J760" i="6"/>
  <c r="Q748" i="6"/>
  <c r="J748" i="6"/>
  <c r="T748" i="6" s="1"/>
  <c r="J736" i="6"/>
  <c r="T736" i="6" s="1"/>
  <c r="Q724" i="6"/>
  <c r="J724" i="6"/>
  <c r="S724" i="6" s="1"/>
  <c r="J712" i="6"/>
  <c r="S712" i="6" s="1"/>
  <c r="J700" i="6"/>
  <c r="Q688" i="6"/>
  <c r="J688" i="6"/>
  <c r="S688" i="6" s="1"/>
  <c r="J676" i="6"/>
  <c r="R676" i="6" s="1"/>
  <c r="Q664" i="6"/>
  <c r="J664" i="6"/>
  <c r="V664" i="6" s="1"/>
  <c r="Q652" i="6"/>
  <c r="J652" i="6"/>
  <c r="V652" i="6" s="1"/>
  <c r="J640" i="6"/>
  <c r="V640" i="6" s="1"/>
  <c r="Q628" i="6"/>
  <c r="J628" i="6"/>
  <c r="R628" i="6" s="1"/>
  <c r="Q616" i="6"/>
  <c r="J616" i="6"/>
  <c r="W616" i="6" s="1"/>
  <c r="Q604" i="6"/>
  <c r="J604" i="6"/>
  <c r="V604" i="6" s="1"/>
  <c r="Q592" i="6"/>
  <c r="J592" i="6"/>
  <c r="S592" i="6" s="1"/>
  <c r="Q580" i="6"/>
  <c r="J580" i="6"/>
  <c r="T580" i="6" s="1"/>
  <c r="Q568" i="6"/>
  <c r="J568" i="6"/>
  <c r="W568" i="6" s="1"/>
  <c r="J556" i="6"/>
  <c r="U556" i="6" s="1"/>
  <c r="J544" i="6"/>
  <c r="S544" i="6" s="1"/>
  <c r="Q532" i="6"/>
  <c r="J532" i="6"/>
  <c r="Q520" i="6"/>
  <c r="J520" i="6"/>
  <c r="W520" i="6" s="1"/>
  <c r="Q508" i="6"/>
  <c r="J508" i="6"/>
  <c r="S508" i="6" s="1"/>
  <c r="J496" i="6"/>
  <c r="V496" i="6" s="1"/>
  <c r="Q484" i="6"/>
  <c r="J484" i="6"/>
  <c r="V484" i="6" s="1"/>
  <c r="Q472" i="6"/>
  <c r="J472" i="6"/>
  <c r="U472" i="6" s="1"/>
  <c r="Q460" i="6"/>
  <c r="J460" i="6"/>
  <c r="Q448" i="6"/>
  <c r="J448" i="6"/>
  <c r="R448" i="6" s="1"/>
  <c r="J436" i="6"/>
  <c r="Q436" i="6" s="1"/>
  <c r="J424" i="6"/>
  <c r="J412" i="6"/>
  <c r="Q412" i="6" s="1"/>
  <c r="J400" i="6"/>
  <c r="V400" i="6" s="1"/>
  <c r="J388" i="6"/>
  <c r="Q388" i="6" s="1"/>
  <c r="J376" i="6"/>
  <c r="W376" i="6" s="1"/>
  <c r="J364" i="6"/>
  <c r="Q364" i="6" s="1"/>
  <c r="Q352" i="6"/>
  <c r="J352" i="6"/>
  <c r="V352" i="6" s="1"/>
  <c r="J340" i="6"/>
  <c r="V340" i="6" s="1"/>
  <c r="Q328" i="6"/>
  <c r="J328" i="6"/>
  <c r="R328" i="6" s="1"/>
  <c r="Q316" i="6"/>
  <c r="J316" i="6"/>
  <c r="J304" i="6"/>
  <c r="Q304" i="6" s="1"/>
  <c r="J292" i="6"/>
  <c r="Q292" i="6" s="1"/>
  <c r="J280" i="6"/>
  <c r="Q280" i="6" s="1"/>
  <c r="J268" i="6"/>
  <c r="W268" i="6" s="1"/>
  <c r="J256" i="6"/>
  <c r="Q256" i="6" s="1"/>
  <c r="J244" i="6"/>
  <c r="Q244" i="6" s="1"/>
  <c r="J232" i="6"/>
  <c r="Q232" i="6" s="1"/>
  <c r="J220" i="6"/>
  <c r="J208" i="6"/>
  <c r="T208" i="6" s="1"/>
  <c r="J196" i="6"/>
  <c r="Q196" i="6" s="1"/>
  <c r="J184" i="6"/>
  <c r="Q184" i="6" s="1"/>
  <c r="J172" i="6"/>
  <c r="X172" i="6" s="1"/>
  <c r="J160" i="6"/>
  <c r="Q160" i="6" s="1"/>
  <c r="J148" i="6"/>
  <c r="Q148" i="6" s="1"/>
  <c r="J136" i="6"/>
  <c r="Q136" i="6" s="1"/>
  <c r="J124" i="6"/>
  <c r="Q124" i="6" s="1"/>
  <c r="J112" i="6"/>
  <c r="J100" i="6"/>
  <c r="Q100" i="6" s="1"/>
  <c r="J88" i="6"/>
  <c r="Q88" i="6" s="1"/>
  <c r="J76" i="6"/>
  <c r="J64" i="6"/>
  <c r="U64" i="6" s="1"/>
  <c r="J52" i="6"/>
  <c r="Q52" i="6" s="1"/>
  <c r="J40" i="6"/>
  <c r="Q40" i="6" s="1"/>
  <c r="J28" i="6"/>
  <c r="S28" i="6" s="1"/>
  <c r="J16" i="6"/>
  <c r="Q16" i="6" s="1"/>
  <c r="J4" i="6"/>
  <c r="Q4" i="6" s="1"/>
  <c r="S1910" i="6"/>
  <c r="S1262" i="6"/>
  <c r="S1906" i="6"/>
  <c r="S1282" i="6"/>
  <c r="W1262" i="6"/>
  <c r="T1612" i="6"/>
  <c r="S847" i="6"/>
  <c r="R686" i="6"/>
  <c r="V807" i="6"/>
  <c r="R960" i="6"/>
  <c r="S807" i="6"/>
  <c r="T512" i="6"/>
  <c r="U882" i="6"/>
  <c r="T966" i="6"/>
  <c r="R757" i="6"/>
  <c r="U981" i="6"/>
  <c r="V686" i="6"/>
  <c r="V602" i="6"/>
  <c r="U182" i="6"/>
  <c r="T487" i="6"/>
  <c r="U324" i="6"/>
  <c r="S307" i="6"/>
  <c r="S163" i="6"/>
  <c r="T267" i="6"/>
  <c r="U188" i="6"/>
  <c r="V222" i="6"/>
  <c r="T205" i="6"/>
  <c r="W273" i="6"/>
  <c r="X487" i="6"/>
  <c r="S222" i="6"/>
  <c r="W182" i="6"/>
  <c r="R426" i="6"/>
  <c r="V362" i="6"/>
  <c r="V182" i="6"/>
  <c r="AA1953" i="6"/>
  <c r="AB1953" i="6"/>
  <c r="AC1953" i="6"/>
  <c r="AA1910" i="6"/>
  <c r="AD1910" i="6"/>
  <c r="AB1910" i="6"/>
  <c r="AC1910" i="6"/>
  <c r="T83" i="6"/>
  <c r="AB1958" i="6"/>
  <c r="AD1958" i="6"/>
  <c r="AA1958" i="6"/>
  <c r="AB1937" i="6"/>
  <c r="AC1937" i="6"/>
  <c r="AA1937" i="6"/>
  <c r="AD1937" i="6"/>
  <c r="AB1923" i="6"/>
  <c r="AD1923" i="6"/>
  <c r="AA1923" i="6"/>
  <c r="R78" i="6"/>
  <c r="W19" i="6"/>
  <c r="AD1934" i="6"/>
  <c r="AA1934" i="6"/>
  <c r="AB1934" i="6"/>
  <c r="U146" i="6"/>
  <c r="R83" i="6"/>
  <c r="R47" i="6"/>
  <c r="V19" i="6"/>
  <c r="AB1952" i="6"/>
  <c r="AA1952" i="6"/>
  <c r="T50" i="6"/>
  <c r="AD1946" i="6"/>
  <c r="AA1946" i="6"/>
  <c r="AB1946" i="6"/>
  <c r="T163" i="6"/>
  <c r="U48" i="6"/>
  <c r="AD1954" i="6"/>
  <c r="AA1954" i="6"/>
  <c r="AC1954" i="6"/>
  <c r="W99" i="6"/>
  <c r="T48" i="6"/>
  <c r="S19" i="6"/>
  <c r="AB1943" i="6"/>
  <c r="AC1943" i="6"/>
  <c r="AD1943" i="6"/>
  <c r="X157" i="6"/>
  <c r="U106" i="6"/>
  <c r="S48" i="6"/>
  <c r="W44" i="6"/>
  <c r="T106" i="6"/>
  <c r="X78" i="6"/>
  <c r="W13" i="6"/>
  <c r="S142" i="6"/>
  <c r="S106" i="6"/>
  <c r="W78" i="6"/>
  <c r="X47" i="6"/>
  <c r="V13" i="6"/>
  <c r="AB1925" i="6"/>
  <c r="AA1925" i="6"/>
  <c r="AC1925" i="6"/>
  <c r="AD1925" i="6"/>
  <c r="AC1883" i="6"/>
  <c r="AD1858" i="6"/>
  <c r="AA1858" i="6"/>
  <c r="AB1858" i="6"/>
  <c r="AC1858" i="6"/>
  <c r="AA1845" i="6"/>
  <c r="AB1845" i="6"/>
  <c r="AC1959" i="6"/>
  <c r="AC1947" i="6"/>
  <c r="AB1936" i="6"/>
  <c r="AA1933" i="6"/>
  <c r="AC1924" i="6"/>
  <c r="AC1911" i="6"/>
  <c r="AC1903" i="6"/>
  <c r="AA1899" i="6"/>
  <c r="AD1888" i="6"/>
  <c r="AB1888" i="6"/>
  <c r="AA1883" i="6"/>
  <c r="AA1880" i="6"/>
  <c r="AB1880" i="6"/>
  <c r="AC1880" i="6"/>
  <c r="AA1860" i="6"/>
  <c r="AB1860" i="6"/>
  <c r="AB1959" i="6"/>
  <c r="AD1914" i="6"/>
  <c r="AD1887" i="6"/>
  <c r="AC1867" i="6"/>
  <c r="AA1867" i="6"/>
  <c r="AB1867" i="6"/>
  <c r="AD1861" i="6"/>
  <c r="AA1815" i="6"/>
  <c r="AB1815" i="6"/>
  <c r="AC1815" i="6"/>
  <c r="AD1815" i="6"/>
  <c r="AB1914" i="6"/>
  <c r="AB1895" i="6"/>
  <c r="AA1895" i="6"/>
  <c r="AC1895" i="6"/>
  <c r="AD1852" i="6"/>
  <c r="AC1852" i="6"/>
  <c r="AA1852" i="6"/>
  <c r="AB1852" i="6"/>
  <c r="AD1942" i="6"/>
  <c r="AC1942" i="6"/>
  <c r="AD1930" i="6"/>
  <c r="AA1930" i="6"/>
  <c r="AA1914" i="6"/>
  <c r="AC1890" i="6"/>
  <c r="AB1861" i="6"/>
  <c r="AB1854" i="6"/>
  <c r="AA1854" i="6"/>
  <c r="AA1844" i="6"/>
  <c r="AB1844" i="6"/>
  <c r="AC1844" i="6"/>
  <c r="AB1835" i="6"/>
  <c r="AA1835" i="6"/>
  <c r="AC1835" i="6"/>
  <c r="AD1835" i="6"/>
  <c r="AC1917" i="6"/>
  <c r="AB1889" i="6"/>
  <c r="AA1889" i="6"/>
  <c r="AA1881" i="6"/>
  <c r="AB1881" i="6"/>
  <c r="AA1873" i="6"/>
  <c r="AB1873" i="6"/>
  <c r="AC1873" i="6"/>
  <c r="AB1942" i="6"/>
  <c r="AB1940" i="6"/>
  <c r="AC1930" i="6"/>
  <c r="AA1929" i="6"/>
  <c r="AC1918" i="6"/>
  <c r="AB1917" i="6"/>
  <c r="AA1896" i="6"/>
  <c r="AB1896" i="6"/>
  <c r="AD1880" i="6"/>
  <c r="AB1859" i="6"/>
  <c r="AA1859" i="6"/>
  <c r="AC1859" i="6"/>
  <c r="AD1931" i="6"/>
  <c r="AD1895" i="6"/>
  <c r="AB1868" i="6"/>
  <c r="AA1868" i="6"/>
  <c r="AD1845" i="6"/>
  <c r="AA1837" i="6"/>
  <c r="AC1837" i="6"/>
  <c r="AD1837" i="6"/>
  <c r="AA1887" i="6"/>
  <c r="AC1887" i="6"/>
  <c r="AD1957" i="6"/>
  <c r="AD1945" i="6"/>
  <c r="AD1936" i="6"/>
  <c r="AC1936" i="6"/>
  <c r="AD1933" i="6"/>
  <c r="AA1931" i="6"/>
  <c r="AD1924" i="6"/>
  <c r="AA1924" i="6"/>
  <c r="AD1922" i="6"/>
  <c r="AA1919" i="6"/>
  <c r="AD1909" i="6"/>
  <c r="AC1902" i="6"/>
  <c r="AD1894" i="6"/>
  <c r="AA1894" i="6"/>
  <c r="AB1894" i="6"/>
  <c r="AC1894" i="6"/>
  <c r="AB1853" i="6"/>
  <c r="AC1853" i="6"/>
  <c r="AA1853" i="6"/>
  <c r="AB1957" i="6"/>
  <c r="AA1955" i="6"/>
  <c r="AC1945" i="6"/>
  <c r="AA1944" i="6"/>
  <c r="AB1922" i="6"/>
  <c r="AC1909" i="6"/>
  <c r="AB1902" i="6"/>
  <c r="AD1899" i="6"/>
  <c r="AD1889" i="6"/>
  <c r="AD1883" i="6"/>
  <c r="AD1882" i="6"/>
  <c r="AA1882" i="6"/>
  <c r="AA1874" i="6"/>
  <c r="AB1874" i="6"/>
  <c r="AC1866" i="6"/>
  <c r="AC1851" i="6"/>
  <c r="AC1828" i="6"/>
  <c r="AC1813" i="6"/>
  <c r="AB1690" i="6"/>
  <c r="AA1690" i="6"/>
  <c r="AD1690" i="6"/>
  <c r="AA1661" i="6"/>
  <c r="AB1661" i="6"/>
  <c r="AC1661" i="6"/>
  <c r="AD1661" i="6"/>
  <c r="AC1893" i="6"/>
  <c r="AC1879" i="6"/>
  <c r="AB1866" i="6"/>
  <c r="AC1865" i="6"/>
  <c r="AC1864" i="6"/>
  <c r="AB1851" i="6"/>
  <c r="AC1850" i="6"/>
  <c r="AD1829" i="6"/>
  <c r="AB1828" i="6"/>
  <c r="AB1813" i="6"/>
  <c r="AD1803" i="6"/>
  <c r="AD1795" i="6"/>
  <c r="AC1786" i="6"/>
  <c r="AD1779" i="6"/>
  <c r="AD1728" i="6"/>
  <c r="AB1728" i="6"/>
  <c r="AB1726" i="6"/>
  <c r="AA1726" i="6"/>
  <c r="AD1726" i="6"/>
  <c r="AD1713" i="6"/>
  <c r="AA1713" i="6"/>
  <c r="AB1713" i="6"/>
  <c r="AB1711" i="6"/>
  <c r="AA1711" i="6"/>
  <c r="AD1704" i="6"/>
  <c r="AA1704" i="6"/>
  <c r="AC1704" i="6"/>
  <c r="AA1865" i="6"/>
  <c r="AB1864" i="6"/>
  <c r="AD1831" i="6"/>
  <c r="AC1829" i="6"/>
  <c r="AA1828" i="6"/>
  <c r="AC1816" i="6"/>
  <c r="AC1803" i="6"/>
  <c r="AC1795" i="6"/>
  <c r="AB1786" i="6"/>
  <c r="AC1779" i="6"/>
  <c r="AD1758" i="6"/>
  <c r="AB1758" i="6"/>
  <c r="AA1748" i="6"/>
  <c r="AB1748" i="6"/>
  <c r="AB1715" i="6"/>
  <c r="AC1715" i="6"/>
  <c r="AA1697" i="6"/>
  <c r="AB1697" i="6"/>
  <c r="AD1697" i="6"/>
  <c r="AA1682" i="6"/>
  <c r="AB1682" i="6"/>
  <c r="AC1682" i="6"/>
  <c r="AD1682" i="6"/>
  <c r="AB1660" i="6"/>
  <c r="AA1660" i="6"/>
  <c r="AC1660" i="6"/>
  <c r="AD1660" i="6"/>
  <c r="AA1829" i="6"/>
  <c r="AB1816" i="6"/>
  <c r="AB1803" i="6"/>
  <c r="AB1795" i="6"/>
  <c r="AA1786" i="6"/>
  <c r="AB1779" i="6"/>
  <c r="AC1757" i="6"/>
  <c r="AD1752" i="6"/>
  <c r="AB1752" i="6"/>
  <c r="AC1752" i="6"/>
  <c r="AB1750" i="6"/>
  <c r="AA1750" i="6"/>
  <c r="AC1750" i="6"/>
  <c r="AC1739" i="6"/>
  <c r="AD1739" i="6"/>
  <c r="AD1719" i="6"/>
  <c r="AA1719" i="6"/>
  <c r="AC1719" i="6"/>
  <c r="AB1717" i="6"/>
  <c r="AC1717" i="6"/>
  <c r="AD1717" i="6"/>
  <c r="AA1754" i="6"/>
  <c r="AC1754" i="6"/>
  <c r="AD1754" i="6"/>
  <c r="AD1751" i="6"/>
  <c r="AD1692" i="6"/>
  <c r="AA1692" i="6"/>
  <c r="AB1692" i="6"/>
  <c r="AA1733" i="6"/>
  <c r="AB1733" i="6"/>
  <c r="AD1733" i="6"/>
  <c r="AB1681" i="6"/>
  <c r="AA1681" i="6"/>
  <c r="AC1681" i="6"/>
  <c r="AD1681" i="6"/>
  <c r="AA1846" i="6"/>
  <c r="AC1821" i="6"/>
  <c r="AD1807" i="6"/>
  <c r="AA1804" i="6"/>
  <c r="AA1780" i="6"/>
  <c r="AB1767" i="6"/>
  <c r="AA1703" i="6"/>
  <c r="AC1703" i="6"/>
  <c r="AD1703" i="6"/>
  <c r="AC1857" i="6"/>
  <c r="AC1843" i="6"/>
  <c r="AD1839" i="6"/>
  <c r="AC1822" i="6"/>
  <c r="AB1821" i="6"/>
  <c r="AD1809" i="6"/>
  <c r="AC1807" i="6"/>
  <c r="AC1798" i="6"/>
  <c r="AD1791" i="6"/>
  <c r="AD1783" i="6"/>
  <c r="AC1774" i="6"/>
  <c r="AB1727" i="6"/>
  <c r="AD1727" i="6"/>
  <c r="AA1712" i="6"/>
  <c r="AB1712" i="6"/>
  <c r="AB1696" i="6"/>
  <c r="AA1696" i="6"/>
  <c r="AD1696" i="6"/>
  <c r="AA1901" i="6"/>
  <c r="AB1900" i="6"/>
  <c r="AC1871" i="6"/>
  <c r="AC1870" i="6"/>
  <c r="AD1841" i="6"/>
  <c r="AC1840" i="6"/>
  <c r="AD1823" i="6"/>
  <c r="AB1822" i="6"/>
  <c r="AC1809" i="6"/>
  <c r="AB1807" i="6"/>
  <c r="AB1798" i="6"/>
  <c r="AC1791" i="6"/>
  <c r="AC1783" i="6"/>
  <c r="AB1774" i="6"/>
  <c r="AC1768" i="6"/>
  <c r="AD1749" i="6"/>
  <c r="AA1749" i="6"/>
  <c r="AB1749" i="6"/>
  <c r="AB1747" i="6"/>
  <c r="AA1747" i="6"/>
  <c r="AD1716" i="6"/>
  <c r="AB1716" i="6"/>
  <c r="AC1716" i="6"/>
  <c r="AB1714" i="6"/>
  <c r="AA1714" i="6"/>
  <c r="AC1714" i="6"/>
  <c r="AA1691" i="6"/>
  <c r="AB1691" i="6"/>
  <c r="AD1691" i="6"/>
  <c r="AA1822" i="6"/>
  <c r="AB1809" i="6"/>
  <c r="AB1757" i="6"/>
  <c r="AD1757" i="6"/>
  <c r="AB1751" i="6"/>
  <c r="AC1751" i="6"/>
  <c r="AD1740" i="6"/>
  <c r="AC1740" i="6"/>
  <c r="AB1738" i="6"/>
  <c r="AC1738" i="6"/>
  <c r="AD1738" i="6"/>
  <c r="AA1718" i="6"/>
  <c r="AC1718" i="6"/>
  <c r="AD1718" i="6"/>
  <c r="AD1698" i="6"/>
  <c r="AA1698" i="6"/>
  <c r="AB1698" i="6"/>
  <c r="AC1690" i="6"/>
  <c r="AD1755" i="6"/>
  <c r="AA1755" i="6"/>
  <c r="AC1755" i="6"/>
  <c r="AB1753" i="6"/>
  <c r="AC1753" i="6"/>
  <c r="AD1753" i="6"/>
  <c r="AD1662" i="6"/>
  <c r="AA1662" i="6"/>
  <c r="AB1662" i="6"/>
  <c r="AC1662" i="6"/>
  <c r="AD1813" i="6"/>
  <c r="AB1754" i="6"/>
  <c r="AA1752" i="6"/>
  <c r="AA1739" i="6"/>
  <c r="AD1734" i="6"/>
  <c r="AA1734" i="6"/>
  <c r="AB1734" i="6"/>
  <c r="AB1732" i="6"/>
  <c r="AA1732" i="6"/>
  <c r="AD1732" i="6"/>
  <c r="AB1702" i="6"/>
  <c r="AC1702" i="6"/>
  <c r="AD1702" i="6"/>
  <c r="AD1683" i="6"/>
  <c r="AA1683" i="6"/>
  <c r="AB1683" i="6"/>
  <c r="AC1683" i="6"/>
  <c r="AA1594" i="6"/>
  <c r="AD1563" i="6"/>
  <c r="AB1563" i="6"/>
  <c r="AC1563" i="6"/>
  <c r="AB1560" i="6"/>
  <c r="AA1560" i="6"/>
  <c r="AC1560" i="6"/>
  <c r="AB1553" i="6"/>
  <c r="AA1538" i="6"/>
  <c r="AB1494" i="6"/>
  <c r="AD1494" i="6"/>
  <c r="AD1484" i="6"/>
  <c r="AA1484" i="6"/>
  <c r="AB1484" i="6"/>
  <c r="AC1484" i="6"/>
  <c r="AC1464" i="6"/>
  <c r="AA1464" i="6"/>
  <c r="AB1464" i="6"/>
  <c r="AD1464" i="6"/>
  <c r="AC1680" i="6"/>
  <c r="AC1679" i="6"/>
  <c r="AC1678" i="6"/>
  <c r="AB1677" i="6"/>
  <c r="AB1676" i="6"/>
  <c r="AA1675" i="6"/>
  <c r="AD1646" i="6"/>
  <c r="AD1645" i="6"/>
  <c r="AB1641" i="6"/>
  <c r="AB1640" i="6"/>
  <c r="AA1639" i="6"/>
  <c r="AD1571" i="6"/>
  <c r="AB1571" i="6"/>
  <c r="AA1553" i="6"/>
  <c r="AC1547" i="6"/>
  <c r="AD1537" i="6"/>
  <c r="AA1520" i="6"/>
  <c r="AB1489" i="6"/>
  <c r="AA1489" i="6"/>
  <c r="AC1489" i="6"/>
  <c r="AB1455" i="6"/>
  <c r="AA1455" i="6"/>
  <c r="AC1455" i="6"/>
  <c r="AD1455" i="6"/>
  <c r="AA1374" i="6"/>
  <c r="AB1374" i="6"/>
  <c r="AC1374" i="6"/>
  <c r="AD1374" i="6"/>
  <c r="AA1261" i="6"/>
  <c r="AB1261" i="6"/>
  <c r="AC1261" i="6"/>
  <c r="AD1261" i="6"/>
  <c r="AD1756" i="6"/>
  <c r="AD1721" i="6"/>
  <c r="AD1720" i="6"/>
  <c r="AD1685" i="6"/>
  <c r="AD1684" i="6"/>
  <c r="AB1680" i="6"/>
  <c r="AA1678" i="6"/>
  <c r="AA1677" i="6"/>
  <c r="AA1676" i="6"/>
  <c r="AD1649" i="6"/>
  <c r="AD1648" i="6"/>
  <c r="AC1647" i="6"/>
  <c r="AC1646" i="6"/>
  <c r="AC1645" i="6"/>
  <c r="AB1644" i="6"/>
  <c r="AA1642" i="6"/>
  <c r="AA1641" i="6"/>
  <c r="AA1640" i="6"/>
  <c r="AD1616" i="6"/>
  <c r="AD1601" i="6"/>
  <c r="AA1601" i="6"/>
  <c r="AB1599" i="6"/>
  <c r="AD1595" i="6"/>
  <c r="AB1595" i="6"/>
  <c r="AD1575" i="6"/>
  <c r="AA1575" i="6"/>
  <c r="AC1575" i="6"/>
  <c r="AB1546" i="6"/>
  <c r="AD1546" i="6"/>
  <c r="AB1536" i="6"/>
  <c r="AC1536" i="6"/>
  <c r="AB1518" i="6"/>
  <c r="AA1518" i="6"/>
  <c r="AD1518" i="6"/>
  <c r="AB1516" i="6"/>
  <c r="AD1516" i="6"/>
  <c r="AB1483" i="6"/>
  <c r="AA1483" i="6"/>
  <c r="AC1483" i="6"/>
  <c r="AA1368" i="6"/>
  <c r="AB1368" i="6"/>
  <c r="AC1368" i="6"/>
  <c r="AD1368" i="6"/>
  <c r="AB1647" i="6"/>
  <c r="AB1646" i="6"/>
  <c r="AA1645" i="6"/>
  <c r="AB1558" i="6"/>
  <c r="AA1558" i="6"/>
  <c r="AB1512" i="6"/>
  <c r="AC1512" i="6"/>
  <c r="AA1756" i="6"/>
  <c r="AB1722" i="6"/>
  <c r="AA1720" i="6"/>
  <c r="AB1686" i="6"/>
  <c r="AA1684" i="6"/>
  <c r="AD1655" i="6"/>
  <c r="AD1654" i="6"/>
  <c r="AB1650" i="6"/>
  <c r="AA1648" i="6"/>
  <c r="AA1647" i="6"/>
  <c r="AC1617" i="6"/>
  <c r="AB1616" i="6"/>
  <c r="AB1606" i="6"/>
  <c r="AC1600" i="6"/>
  <c r="AB1594" i="6"/>
  <c r="AB1561" i="6"/>
  <c r="AD1541" i="6"/>
  <c r="AB1541" i="6"/>
  <c r="AD1523" i="6"/>
  <c r="AA1523" i="6"/>
  <c r="AC1523" i="6"/>
  <c r="AD1500" i="6"/>
  <c r="AA1500" i="6"/>
  <c r="AA1451" i="6"/>
  <c r="AB1451" i="6"/>
  <c r="AC1451" i="6"/>
  <c r="AD1451" i="6"/>
  <c r="AB1596" i="6"/>
  <c r="AA1596" i="6"/>
  <c r="AB1572" i="6"/>
  <c r="AC1572" i="6"/>
  <c r="AB1564" i="6"/>
  <c r="AD1564" i="6"/>
  <c r="AD1539" i="6"/>
  <c r="AA1539" i="6"/>
  <c r="AC1539" i="6"/>
  <c r="AB1504" i="6"/>
  <c r="AA1504" i="6"/>
  <c r="AC1488" i="6"/>
  <c r="AD1488" i="6"/>
  <c r="AC1731" i="6"/>
  <c r="AC1730" i="6"/>
  <c r="AC1729" i="6"/>
  <c r="AA1725" i="6"/>
  <c r="AC1695" i="6"/>
  <c r="AC1694" i="6"/>
  <c r="AC1693" i="6"/>
  <c r="AA1689" i="6"/>
  <c r="AC1659" i="6"/>
  <c r="AC1658" i="6"/>
  <c r="AC1657" i="6"/>
  <c r="AB1656" i="6"/>
  <c r="AB1655" i="6"/>
  <c r="AA1654" i="6"/>
  <c r="AA1653" i="6"/>
  <c r="AD1625" i="6"/>
  <c r="AD1624" i="6"/>
  <c r="AC1623" i="6"/>
  <c r="AC1622" i="6"/>
  <c r="AC1621" i="6"/>
  <c r="AC1601" i="6"/>
  <c r="AA1588" i="6"/>
  <c r="AA1583" i="6"/>
  <c r="AB1576" i="6"/>
  <c r="AA1576" i="6"/>
  <c r="AD1576" i="6"/>
  <c r="AA1563" i="6"/>
  <c r="AD1552" i="6"/>
  <c r="AD1538" i="6"/>
  <c r="AB1528" i="6"/>
  <c r="AD1528" i="6"/>
  <c r="AA1656" i="6"/>
  <c r="AC1626" i="6"/>
  <c r="AC1625" i="6"/>
  <c r="AC1624" i="6"/>
  <c r="AD1609" i="6"/>
  <c r="AC1589" i="6"/>
  <c r="AD1559" i="6"/>
  <c r="AA1559" i="6"/>
  <c r="AB1559" i="6"/>
  <c r="AD1547" i="6"/>
  <c r="AA1547" i="6"/>
  <c r="AB1538" i="6"/>
  <c r="AA1537" i="6"/>
  <c r="AC1537" i="6"/>
  <c r="AB1385" i="6"/>
  <c r="AC1385" i="6"/>
  <c r="AA1385" i="6"/>
  <c r="AD1385" i="6"/>
  <c r="AC1737" i="6"/>
  <c r="AC1736" i="6"/>
  <c r="AC1735" i="6"/>
  <c r="AA1731" i="6"/>
  <c r="AC1701" i="6"/>
  <c r="AC1700" i="6"/>
  <c r="AC1699" i="6"/>
  <c r="AA1695" i="6"/>
  <c r="AD1667" i="6"/>
  <c r="AD1666" i="6"/>
  <c r="AC1665" i="6"/>
  <c r="AC1664" i="6"/>
  <c r="AC1663" i="6"/>
  <c r="AA1659" i="6"/>
  <c r="AD1631" i="6"/>
  <c r="AD1630" i="6"/>
  <c r="AC1629" i="6"/>
  <c r="AC1628" i="6"/>
  <c r="AC1627" i="6"/>
  <c r="AB1626" i="6"/>
  <c r="AB1625" i="6"/>
  <c r="AA1624" i="6"/>
  <c r="AA1623" i="6"/>
  <c r="AD1613" i="6"/>
  <c r="AC1613" i="6"/>
  <c r="AD1610" i="6"/>
  <c r="AC1609" i="6"/>
  <c r="AD1602" i="6"/>
  <c r="AD1596" i="6"/>
  <c r="AB1589" i="6"/>
  <c r="AA1573" i="6"/>
  <c r="AC1573" i="6"/>
  <c r="AB1562" i="6"/>
  <c r="AC1562" i="6"/>
  <c r="AD1558" i="6"/>
  <c r="AC1555" i="6"/>
  <c r="AA1552" i="6"/>
  <c r="AC1546" i="6"/>
  <c r="AD1520" i="6"/>
  <c r="AD1424" i="6"/>
  <c r="AC1424" i="6"/>
  <c r="AA1424" i="6"/>
  <c r="AB1424" i="6"/>
  <c r="AD1741" i="6"/>
  <c r="AB1737" i="6"/>
  <c r="AA1735" i="6"/>
  <c r="AD1705" i="6"/>
  <c r="AB1701" i="6"/>
  <c r="AA1699" i="6"/>
  <c r="AD1669" i="6"/>
  <c r="AC1668" i="6"/>
  <c r="AC1667" i="6"/>
  <c r="AC1666" i="6"/>
  <c r="AB1665" i="6"/>
  <c r="AA1663" i="6"/>
  <c r="AD1633" i="6"/>
  <c r="AC1632" i="6"/>
  <c r="AC1631" i="6"/>
  <c r="AC1630" i="6"/>
  <c r="AB1629" i="6"/>
  <c r="AA1627" i="6"/>
  <c r="AA1626" i="6"/>
  <c r="AD1611" i="6"/>
  <c r="AB1609" i="6"/>
  <c r="AC1602" i="6"/>
  <c r="AC1596" i="6"/>
  <c r="AD1590" i="6"/>
  <c r="AA1589" i="6"/>
  <c r="AB1582" i="6"/>
  <c r="AD1582" i="6"/>
  <c r="AD1577" i="6"/>
  <c r="AB1577" i="6"/>
  <c r="AD1572" i="6"/>
  <c r="AD1565" i="6"/>
  <c r="AC1565" i="6"/>
  <c r="AD1561" i="6"/>
  <c r="AC1558" i="6"/>
  <c r="AB1555" i="6"/>
  <c r="AA1546" i="6"/>
  <c r="AA1536" i="6"/>
  <c r="AB1520" i="6"/>
  <c r="AC1516" i="6"/>
  <c r="AC1494" i="6"/>
  <c r="AD1490" i="6"/>
  <c r="AA1490" i="6"/>
  <c r="AB1490" i="6"/>
  <c r="AC1490" i="6"/>
  <c r="AB1668" i="6"/>
  <c r="AB1667" i="6"/>
  <c r="AA1666" i="6"/>
  <c r="AB1632" i="6"/>
  <c r="AB1631" i="6"/>
  <c r="AA1630" i="6"/>
  <c r="AB1614" i="6"/>
  <c r="AC1614" i="6"/>
  <c r="AC1611" i="6"/>
  <c r="AD1603" i="6"/>
  <c r="AA1602" i="6"/>
  <c r="AD1597" i="6"/>
  <c r="AA1572" i="6"/>
  <c r="AB1570" i="6"/>
  <c r="AA1570" i="6"/>
  <c r="AA1564" i="6"/>
  <c r="AA1561" i="6"/>
  <c r="AD1557" i="6"/>
  <c r="AA1557" i="6"/>
  <c r="AC1541" i="6"/>
  <c r="AA1494" i="6"/>
  <c r="AD1489" i="6"/>
  <c r="AA1471" i="6"/>
  <c r="AB1471" i="6"/>
  <c r="AC1471" i="6"/>
  <c r="AD1471" i="6"/>
  <c r="AD1675" i="6"/>
  <c r="AA1668" i="6"/>
  <c r="AD1639" i="6"/>
  <c r="AA1632" i="6"/>
  <c r="AC1597" i="6"/>
  <c r="AA1574" i="6"/>
  <c r="AC1574" i="6"/>
  <c r="AA1541" i="6"/>
  <c r="AB1540" i="6"/>
  <c r="AA1540" i="6"/>
  <c r="AD1540" i="6"/>
  <c r="AD1529" i="6"/>
  <c r="AD1512" i="6"/>
  <c r="AD1478" i="6"/>
  <c r="AC1478" i="6"/>
  <c r="AA1478" i="6"/>
  <c r="AB1478" i="6"/>
  <c r="AC1410" i="6"/>
  <c r="AA1410" i="6"/>
  <c r="AB1410" i="6"/>
  <c r="AD1410" i="6"/>
  <c r="AB1509" i="6"/>
  <c r="AA1509" i="6"/>
  <c r="AB1503" i="6"/>
  <c r="AC1503" i="6"/>
  <c r="AB1497" i="6"/>
  <c r="AC1497" i="6"/>
  <c r="AC1470" i="6"/>
  <c r="AD1460" i="6"/>
  <c r="AB1460" i="6"/>
  <c r="AD1450" i="6"/>
  <c r="AC1428" i="6"/>
  <c r="AA1380" i="6"/>
  <c r="AB1380" i="6"/>
  <c r="AC1380" i="6"/>
  <c r="AD1380" i="6"/>
  <c r="AB1301" i="6"/>
  <c r="AD1301" i="6"/>
  <c r="AA1301" i="6"/>
  <c r="AC1301" i="6"/>
  <c r="AB1479" i="6"/>
  <c r="AC1479" i="6"/>
  <c r="AB1470" i="6"/>
  <c r="AD1445" i="6"/>
  <c r="AD1439" i="6"/>
  <c r="AB1437" i="6"/>
  <c r="AA1437" i="6"/>
  <c r="AD1430" i="6"/>
  <c r="AC1430" i="6"/>
  <c r="AA1398" i="6"/>
  <c r="AC1398" i="6"/>
  <c r="AA1396" i="6"/>
  <c r="AB1396" i="6"/>
  <c r="AC1396" i="6"/>
  <c r="AA1367" i="6"/>
  <c r="AB1367" i="6"/>
  <c r="AC1367" i="6"/>
  <c r="AD1367" i="6"/>
  <c r="AA1422" i="6"/>
  <c r="AB1422" i="6"/>
  <c r="AB1413" i="6"/>
  <c r="AA1373" i="6"/>
  <c r="AB1373" i="6"/>
  <c r="AC1373" i="6"/>
  <c r="AD1373" i="6"/>
  <c r="AD1306" i="6"/>
  <c r="AC1306" i="6"/>
  <c r="AA1306" i="6"/>
  <c r="AB1306" i="6"/>
  <c r="AC1515" i="6"/>
  <c r="AD1509" i="6"/>
  <c r="AD1503" i="6"/>
  <c r="AD1497" i="6"/>
  <c r="AD1465" i="6"/>
  <c r="AA1445" i="6"/>
  <c r="AB1442" i="6"/>
  <c r="AA1439" i="6"/>
  <c r="AA1414" i="6"/>
  <c r="AA1379" i="6"/>
  <c r="AB1379" i="6"/>
  <c r="AC1379" i="6"/>
  <c r="AD1379" i="6"/>
  <c r="AB1527" i="6"/>
  <c r="AA1524" i="6"/>
  <c r="AB1515" i="6"/>
  <c r="AC1509" i="6"/>
  <c r="AA1503" i="6"/>
  <c r="AA1497" i="6"/>
  <c r="AD1491" i="6"/>
  <c r="AD1485" i="6"/>
  <c r="AD1479" i="6"/>
  <c r="AC1465" i="6"/>
  <c r="AB1461" i="6"/>
  <c r="AA1461" i="6"/>
  <c r="AA1442" i="6"/>
  <c r="AA1435" i="6"/>
  <c r="AB1435" i="6"/>
  <c r="AC1435" i="6"/>
  <c r="AD1399" i="6"/>
  <c r="AA1366" i="6"/>
  <c r="AB1366" i="6"/>
  <c r="AC1366" i="6"/>
  <c r="AD1366" i="6"/>
  <c r="AA1263" i="6"/>
  <c r="AB1263" i="6"/>
  <c r="AC1263" i="6"/>
  <c r="AD1263" i="6"/>
  <c r="AA1234" i="6"/>
  <c r="AD1234" i="6"/>
  <c r="AB1234" i="6"/>
  <c r="AC1234" i="6"/>
  <c r="AB1425" i="6"/>
  <c r="AC1425" i="6"/>
  <c r="AC1399" i="6"/>
  <c r="AA1372" i="6"/>
  <c r="AB1372" i="6"/>
  <c r="AC1372" i="6"/>
  <c r="AD1372" i="6"/>
  <c r="AA1246" i="6"/>
  <c r="AD1246" i="6"/>
  <c r="AB1246" i="6"/>
  <c r="AC1246" i="6"/>
  <c r="AD1454" i="6"/>
  <c r="AB1454" i="6"/>
  <c r="AB1431" i="6"/>
  <c r="AC1431" i="6"/>
  <c r="AA1399" i="6"/>
  <c r="AA1378" i="6"/>
  <c r="AB1378" i="6"/>
  <c r="AC1378" i="6"/>
  <c r="AD1378" i="6"/>
  <c r="AA1569" i="6"/>
  <c r="AB1535" i="6"/>
  <c r="AA1534" i="6"/>
  <c r="AA1533" i="6"/>
  <c r="AB1517" i="6"/>
  <c r="AB1511" i="6"/>
  <c r="AD1505" i="6"/>
  <c r="AD1499" i="6"/>
  <c r="AA1498" i="6"/>
  <c r="AD1493" i="6"/>
  <c r="AC1486" i="6"/>
  <c r="AC1480" i="6"/>
  <c r="AB1474" i="6"/>
  <c r="AD1468" i="6"/>
  <c r="AB1456" i="6"/>
  <c r="AD1453" i="6"/>
  <c r="AC1443" i="6"/>
  <c r="AA1440" i="6"/>
  <c r="AB1430" i="6"/>
  <c r="AD1427" i="6"/>
  <c r="AB1365" i="6"/>
  <c r="AA1365" i="6"/>
  <c r="AC1365" i="6"/>
  <c r="AD1365" i="6"/>
  <c r="AA1321" i="6"/>
  <c r="AB1321" i="6"/>
  <c r="AC1321" i="6"/>
  <c r="AD1321" i="6"/>
  <c r="AA1192" i="6"/>
  <c r="AD1192" i="6"/>
  <c r="AB1192" i="6"/>
  <c r="AC1192" i="6"/>
  <c r="AB1450" i="6"/>
  <c r="AC1450" i="6"/>
  <c r="AD1436" i="6"/>
  <c r="AA1436" i="6"/>
  <c r="AB1436" i="6"/>
  <c r="AA1430" i="6"/>
  <c r="AC1427" i="6"/>
  <c r="AD1422" i="6"/>
  <c r="AD1413" i="6"/>
  <c r="AD1412" i="6"/>
  <c r="AA1412" i="6"/>
  <c r="AC1412" i="6"/>
  <c r="AB1371" i="6"/>
  <c r="AA1371" i="6"/>
  <c r="AC1371" i="6"/>
  <c r="AD1371" i="6"/>
  <c r="AA1320" i="6"/>
  <c r="AB1320" i="6"/>
  <c r="AC1320" i="6"/>
  <c r="AD1320" i="6"/>
  <c r="AA1608" i="6"/>
  <c r="AB1607" i="6"/>
  <c r="AC1581" i="6"/>
  <c r="AC1578" i="6"/>
  <c r="AC1542" i="6"/>
  <c r="AD1508" i="6"/>
  <c r="AB1508" i="6"/>
  <c r="AB1505" i="6"/>
  <c r="AD1502" i="6"/>
  <c r="AC1502" i="6"/>
  <c r="AB1499" i="6"/>
  <c r="AD1496" i="6"/>
  <c r="AC1496" i="6"/>
  <c r="AA1493" i="6"/>
  <c r="AD1482" i="6"/>
  <c r="AC1475" i="6"/>
  <c r="AD1469" i="6"/>
  <c r="AA1468" i="6"/>
  <c r="AC1461" i="6"/>
  <c r="AA1453" i="6"/>
  <c r="AD1441" i="6"/>
  <c r="AD1435" i="6"/>
  <c r="AB1427" i="6"/>
  <c r="AC1422" i="6"/>
  <c r="AA1421" i="6"/>
  <c r="AB1421" i="6"/>
  <c r="AC1421" i="6"/>
  <c r="AD1416" i="6"/>
  <c r="AA1413" i="6"/>
  <c r="AD1398" i="6"/>
  <c r="AD1396" i="6"/>
  <c r="AB1387" i="6"/>
  <c r="AB1377" i="6"/>
  <c r="AA1377" i="6"/>
  <c r="AC1377" i="6"/>
  <c r="AD1377" i="6"/>
  <c r="AA1418" i="6"/>
  <c r="AA1389" i="6"/>
  <c r="AB1388" i="6"/>
  <c r="AB1324" i="6"/>
  <c r="AD1294" i="6"/>
  <c r="AB1294" i="6"/>
  <c r="AC1294" i="6"/>
  <c r="AB1126" i="6"/>
  <c r="AA1126" i="6"/>
  <c r="AD1126" i="6"/>
  <c r="AA1328" i="6"/>
  <c r="AD1328" i="6"/>
  <c r="AD1282" i="6"/>
  <c r="AA1282" i="6"/>
  <c r="AB1282" i="6"/>
  <c r="AD1276" i="6"/>
  <c r="AA1276" i="6"/>
  <c r="AB1276" i="6"/>
  <c r="AC1276" i="6"/>
  <c r="AA1172" i="6"/>
  <c r="AB1172" i="6"/>
  <c r="AD1172" i="6"/>
  <c r="AC1384" i="6"/>
  <c r="AA1376" i="6"/>
  <c r="AD1376" i="6"/>
  <c r="AA1370" i="6"/>
  <c r="AD1370" i="6"/>
  <c r="AA1364" i="6"/>
  <c r="AD1364" i="6"/>
  <c r="AA1358" i="6"/>
  <c r="AD1358" i="6"/>
  <c r="AA1352" i="6"/>
  <c r="AD1352" i="6"/>
  <c r="AA1346" i="6"/>
  <c r="AD1346" i="6"/>
  <c r="AA1340" i="6"/>
  <c r="AD1340" i="6"/>
  <c r="AA1334" i="6"/>
  <c r="AD1334" i="6"/>
  <c r="AD1300" i="6"/>
  <c r="AA1300" i="6"/>
  <c r="AB1300" i="6"/>
  <c r="AA1180" i="6"/>
  <c r="AD1180" i="6"/>
  <c r="AB1180" i="6"/>
  <c r="AC1180" i="6"/>
  <c r="AA1073" i="6"/>
  <c r="AB1073" i="6"/>
  <c r="AC1073" i="6"/>
  <c r="AD1073" i="6"/>
  <c r="AA1383" i="6"/>
  <c r="AB1382" i="6"/>
  <c r="AC1376" i="6"/>
  <c r="AC1370" i="6"/>
  <c r="AC1364" i="6"/>
  <c r="AD1362" i="6"/>
  <c r="AD1361" i="6"/>
  <c r="AD1360" i="6"/>
  <c r="AD1359" i="6"/>
  <c r="AC1358" i="6"/>
  <c r="AD1356" i="6"/>
  <c r="AD1355" i="6"/>
  <c r="AD1354" i="6"/>
  <c r="AD1353" i="6"/>
  <c r="AC1352" i="6"/>
  <c r="AD1350" i="6"/>
  <c r="AD1349" i="6"/>
  <c r="AD1348" i="6"/>
  <c r="AD1347" i="6"/>
  <c r="AC1346" i="6"/>
  <c r="AD1344" i="6"/>
  <c r="AD1343" i="6"/>
  <c r="AD1342" i="6"/>
  <c r="AD1341" i="6"/>
  <c r="AC1340" i="6"/>
  <c r="AD1338" i="6"/>
  <c r="AD1337" i="6"/>
  <c r="AD1336" i="6"/>
  <c r="AD1335" i="6"/>
  <c r="AC1334" i="6"/>
  <c r="AD1332" i="6"/>
  <c r="AD1331" i="6"/>
  <c r="AD1330" i="6"/>
  <c r="AC1328" i="6"/>
  <c r="AD1315" i="6"/>
  <c r="AB1310" i="6"/>
  <c r="AB1307" i="6"/>
  <c r="AD1307" i="6"/>
  <c r="AD1299" i="6"/>
  <c r="AD1140" i="6"/>
  <c r="AA1140" i="6"/>
  <c r="AB1140" i="6"/>
  <c r="AB1364" i="6"/>
  <c r="AC1362" i="6"/>
  <c r="AC1361" i="6"/>
  <c r="AC1360" i="6"/>
  <c r="AC1359" i="6"/>
  <c r="AB1358" i="6"/>
  <c r="AC1356" i="6"/>
  <c r="AC1355" i="6"/>
  <c r="AC1354" i="6"/>
  <c r="AC1353" i="6"/>
  <c r="AB1352" i="6"/>
  <c r="AC1350" i="6"/>
  <c r="AC1349" i="6"/>
  <c r="AC1348" i="6"/>
  <c r="AC1347" i="6"/>
  <c r="AB1346" i="6"/>
  <c r="AC1344" i="6"/>
  <c r="AC1343" i="6"/>
  <c r="AC1342" i="6"/>
  <c r="AC1341" i="6"/>
  <c r="AB1340" i="6"/>
  <c r="AC1337" i="6"/>
  <c r="AC1336" i="6"/>
  <c r="AB1334" i="6"/>
  <c r="AC1332" i="6"/>
  <c r="AC1331" i="6"/>
  <c r="AC1330" i="6"/>
  <c r="AB1328" i="6"/>
  <c r="AD1322" i="6"/>
  <c r="AD1318" i="6"/>
  <c r="AB1318" i="6"/>
  <c r="AC1318" i="6"/>
  <c r="AC1315" i="6"/>
  <c r="AD1312" i="6"/>
  <c r="AC1312" i="6"/>
  <c r="AA1281" i="6"/>
  <c r="AB1281" i="6"/>
  <c r="AC1281" i="6"/>
  <c r="AA1275" i="6"/>
  <c r="AC1275" i="6"/>
  <c r="AD1275" i="6"/>
  <c r="AA1210" i="6"/>
  <c r="AD1210" i="6"/>
  <c r="AB1210" i="6"/>
  <c r="AC1210" i="6"/>
  <c r="AB1362" i="6"/>
  <c r="AB1361" i="6"/>
  <c r="AB1360" i="6"/>
  <c r="AA1359" i="6"/>
  <c r="AB1356" i="6"/>
  <c r="AB1355" i="6"/>
  <c r="AB1354" i="6"/>
  <c r="AA1353" i="6"/>
  <c r="AB1350" i="6"/>
  <c r="AB1349" i="6"/>
  <c r="AB1348" i="6"/>
  <c r="AA1347" i="6"/>
  <c r="AB1344" i="6"/>
  <c r="AB1343" i="6"/>
  <c r="AB1342" i="6"/>
  <c r="AA1341" i="6"/>
  <c r="AB1338" i="6"/>
  <c r="AB1337" i="6"/>
  <c r="AB1336" i="6"/>
  <c r="AA1335" i="6"/>
  <c r="AB1332" i="6"/>
  <c r="AB1331" i="6"/>
  <c r="AB1330" i="6"/>
  <c r="AC1322" i="6"/>
  <c r="AA1315" i="6"/>
  <c r="AD1311" i="6"/>
  <c r="AD1297" i="6"/>
  <c r="AB1295" i="6"/>
  <c r="AD1295" i="6"/>
  <c r="AA1295" i="6"/>
  <c r="AC1295" i="6"/>
  <c r="AC1253" i="6"/>
  <c r="AA1228" i="6"/>
  <c r="AD1228" i="6"/>
  <c r="AB1228" i="6"/>
  <c r="AC1228" i="6"/>
  <c r="AB1408" i="6"/>
  <c r="AC1407" i="6"/>
  <c r="AC1406" i="6"/>
  <c r="AA1394" i="6"/>
  <c r="AB1393" i="6"/>
  <c r="AC1392" i="6"/>
  <c r="AB1322" i="6"/>
  <c r="AB1311" i="6"/>
  <c r="AC1297" i="6"/>
  <c r="AA1294" i="6"/>
  <c r="AA1269" i="6"/>
  <c r="AB1269" i="6"/>
  <c r="AD1269" i="6"/>
  <c r="AA1146" i="6"/>
  <c r="AB1146" i="6"/>
  <c r="AC1146" i="6"/>
  <c r="AD1146" i="6"/>
  <c r="AB1129" i="6"/>
  <c r="AC1129" i="6"/>
  <c r="AD1129" i="6"/>
  <c r="AA1129" i="6"/>
  <c r="AA1407" i="6"/>
  <c r="AB1406" i="6"/>
  <c r="AB1392" i="6"/>
  <c r="AB1319" i="6"/>
  <c r="AA1319" i="6"/>
  <c r="AC1319" i="6"/>
  <c r="AA1311" i="6"/>
  <c r="AA1309" i="6"/>
  <c r="AC1309" i="6"/>
  <c r="AB1297" i="6"/>
  <c r="AD1288" i="6"/>
  <c r="AA1288" i="6"/>
  <c r="AC1288" i="6"/>
  <c r="AB1277" i="6"/>
  <c r="AD1277" i="6"/>
  <c r="AA1277" i="6"/>
  <c r="AB1253" i="6"/>
  <c r="AD1253" i="6"/>
  <c r="AB1024" i="6"/>
  <c r="AA1024" i="6"/>
  <c r="AC1024" i="6"/>
  <c r="AD1024" i="6"/>
  <c r="AA1406" i="6"/>
  <c r="AA1318" i="6"/>
  <c r="AB1313" i="6"/>
  <c r="AD1313" i="6"/>
  <c r="AC1282" i="6"/>
  <c r="AA1111" i="6"/>
  <c r="AB1111" i="6"/>
  <c r="AD1111" i="6"/>
  <c r="AD1105" i="6"/>
  <c r="AA1105" i="6"/>
  <c r="AB1105" i="6"/>
  <c r="AB1072" i="6"/>
  <c r="AA1072" i="6"/>
  <c r="AC1072" i="6"/>
  <c r="AD1072" i="6"/>
  <c r="AB1235" i="6"/>
  <c r="AD1235" i="6"/>
  <c r="AB1217" i="6"/>
  <c r="AD1217" i="6"/>
  <c r="AB1199" i="6"/>
  <c r="AD1199" i="6"/>
  <c r="AA1186" i="6"/>
  <c r="AD1186" i="6"/>
  <c r="AA1110" i="6"/>
  <c r="AB1110" i="6"/>
  <c r="AC1110" i="6"/>
  <c r="AD1110" i="6"/>
  <c r="AD1104" i="6"/>
  <c r="AA1104" i="6"/>
  <c r="AB1104" i="6"/>
  <c r="AB1289" i="6"/>
  <c r="AD1289" i="6"/>
  <c r="AB1287" i="6"/>
  <c r="AB1267" i="6"/>
  <c r="AD1255" i="6"/>
  <c r="AC1216" i="6"/>
  <c r="AC1198" i="6"/>
  <c r="AC1187" i="6"/>
  <c r="AD1164" i="6"/>
  <c r="AD1148" i="6"/>
  <c r="AA1148" i="6"/>
  <c r="AB1148" i="6"/>
  <c r="AA1145" i="6"/>
  <c r="AB1145" i="6"/>
  <c r="AC1145" i="6"/>
  <c r="AD1145" i="6"/>
  <c r="AD1142" i="6"/>
  <c r="AA1142" i="6"/>
  <c r="AB1142" i="6"/>
  <c r="AD1139" i="6"/>
  <c r="AA1139" i="6"/>
  <c r="AB1139" i="6"/>
  <c r="AB1002" i="6"/>
  <c r="AA1002" i="6"/>
  <c r="AC1002" i="6"/>
  <c r="AD1002" i="6"/>
  <c r="AB1283" i="6"/>
  <c r="AD1283" i="6"/>
  <c r="AC1223" i="6"/>
  <c r="AC1205" i="6"/>
  <c r="AD1125" i="6"/>
  <c r="AB1125" i="6"/>
  <c r="AA1125" i="6"/>
  <c r="AC1125" i="6"/>
  <c r="AA1109" i="6"/>
  <c r="AB1109" i="6"/>
  <c r="AC1109" i="6"/>
  <c r="AD1109" i="6"/>
  <c r="AD1103" i="6"/>
  <c r="AA1103" i="6"/>
  <c r="AB1103" i="6"/>
  <c r="AB1255" i="6"/>
  <c r="AA1240" i="6"/>
  <c r="AD1240" i="6"/>
  <c r="AA1222" i="6"/>
  <c r="AD1222" i="6"/>
  <c r="AA1204" i="6"/>
  <c r="AD1204" i="6"/>
  <c r="AB1128" i="6"/>
  <c r="AC1128" i="6"/>
  <c r="AD1128" i="6"/>
  <c r="AB1271" i="6"/>
  <c r="AD1271" i="6"/>
  <c r="AB1247" i="6"/>
  <c r="AD1247" i="6"/>
  <c r="AB1229" i="6"/>
  <c r="AD1229" i="6"/>
  <c r="AB1211" i="6"/>
  <c r="AD1211" i="6"/>
  <c r="AB1193" i="6"/>
  <c r="AD1193" i="6"/>
  <c r="AB1175" i="6"/>
  <c r="AD1175" i="6"/>
  <c r="AB1108" i="6"/>
  <c r="AA1108" i="6"/>
  <c r="AC1108" i="6"/>
  <c r="AD1108" i="6"/>
  <c r="AB1102" i="6"/>
  <c r="AD1102" i="6"/>
  <c r="AA1102" i="6"/>
  <c r="AC1303" i="6"/>
  <c r="AC1289" i="6"/>
  <c r="AC1270" i="6"/>
  <c r="AB1265" i="6"/>
  <c r="AD1265" i="6"/>
  <c r="AC1257" i="6"/>
  <c r="AD1251" i="6"/>
  <c r="AB1181" i="6"/>
  <c r="AD1181" i="6"/>
  <c r="AA1171" i="6"/>
  <c r="AB1171" i="6"/>
  <c r="AC1166" i="6"/>
  <c r="AA1166" i="6"/>
  <c r="AA1147" i="6"/>
  <c r="AB1147" i="6"/>
  <c r="AD1147" i="6"/>
  <c r="AB1144" i="6"/>
  <c r="AA1144" i="6"/>
  <c r="AD1144" i="6"/>
  <c r="AD1141" i="6"/>
  <c r="AA1141" i="6"/>
  <c r="AB1141" i="6"/>
  <c r="AB1138" i="6"/>
  <c r="AD1138" i="6"/>
  <c r="AA1138" i="6"/>
  <c r="AB1259" i="6"/>
  <c r="AD1259" i="6"/>
  <c r="AC1235" i="6"/>
  <c r="AC1217" i="6"/>
  <c r="AC1199" i="6"/>
  <c r="AB1187" i="6"/>
  <c r="AD1187" i="6"/>
  <c r="AB1164" i="6"/>
  <c r="AC1164" i="6"/>
  <c r="AD1076" i="6"/>
  <c r="AA1076" i="6"/>
  <c r="AB1076" i="6"/>
  <c r="AC1076" i="6"/>
  <c r="AD997" i="6"/>
  <c r="AA997" i="6"/>
  <c r="AB997" i="6"/>
  <c r="AC997" i="6"/>
  <c r="AA1216" i="6"/>
  <c r="AD1216" i="6"/>
  <c r="AA1198" i="6"/>
  <c r="AD1198" i="6"/>
  <c r="AD1130" i="6"/>
  <c r="AB1130" i="6"/>
  <c r="AB1127" i="6"/>
  <c r="AC1127" i="6"/>
  <c r="AD1127" i="6"/>
  <c r="AA1075" i="6"/>
  <c r="AB1075" i="6"/>
  <c r="AC1075" i="6"/>
  <c r="AD1075" i="6"/>
  <c r="AB1048" i="6"/>
  <c r="AA1048" i="6"/>
  <c r="AC1048" i="6"/>
  <c r="AD1048" i="6"/>
  <c r="AB1258" i="6"/>
  <c r="AB1241" i="6"/>
  <c r="AD1241" i="6"/>
  <c r="AB1223" i="6"/>
  <c r="AD1223" i="6"/>
  <c r="AB1205" i="6"/>
  <c r="AD1205" i="6"/>
  <c r="AB1186" i="6"/>
  <c r="AD1112" i="6"/>
  <c r="AA1112" i="6"/>
  <c r="AB1112" i="6"/>
  <c r="AD1106" i="6"/>
  <c r="AA1106" i="6"/>
  <c r="AB1106" i="6"/>
  <c r="AA1074" i="6"/>
  <c r="AB1074" i="6"/>
  <c r="AC1074" i="6"/>
  <c r="AD1074" i="6"/>
  <c r="AA983" i="6"/>
  <c r="AB983" i="6"/>
  <c r="AC983" i="6"/>
  <c r="AD983" i="6"/>
  <c r="AB1165" i="6"/>
  <c r="AD1149" i="6"/>
  <c r="AB1149" i="6"/>
  <c r="AD1113" i="6"/>
  <c r="AB1113" i="6"/>
  <c r="AC1107" i="6"/>
  <c r="AD1077" i="6"/>
  <c r="AB1077" i="6"/>
  <c r="AC1071" i="6"/>
  <c r="AB1070" i="6"/>
  <c r="AB1069" i="6"/>
  <c r="AB1068" i="6"/>
  <c r="AB1067" i="6"/>
  <c r="AA1066" i="6"/>
  <c r="AC1055" i="6"/>
  <c r="AA1054" i="6"/>
  <c r="AC1047" i="6"/>
  <c r="AA1046" i="6"/>
  <c r="AD1041" i="6"/>
  <c r="AB1041" i="6"/>
  <c r="AC1039" i="6"/>
  <c r="AA1038" i="6"/>
  <c r="AC1031" i="6"/>
  <c r="AA1030" i="6"/>
  <c r="AC1023" i="6"/>
  <c r="AA1022" i="6"/>
  <c r="AD1017" i="6"/>
  <c r="AB1017" i="6"/>
  <c r="AC1015" i="6"/>
  <c r="AA1014" i="6"/>
  <c r="AC1007" i="6"/>
  <c r="AA1006" i="6"/>
  <c r="AD1001" i="6"/>
  <c r="AD996" i="6"/>
  <c r="AD982" i="6"/>
  <c r="AB969" i="6"/>
  <c r="AA959" i="6"/>
  <c r="AB959" i="6"/>
  <c r="AC959" i="6"/>
  <c r="AA1070" i="6"/>
  <c r="AA1069" i="6"/>
  <c r="AA1068" i="6"/>
  <c r="AA1067" i="6"/>
  <c r="AC1056" i="6"/>
  <c r="AB1055" i="6"/>
  <c r="AC1040" i="6"/>
  <c r="AA1039" i="6"/>
  <c r="AC1032" i="6"/>
  <c r="AB1031" i="6"/>
  <c r="AC1016" i="6"/>
  <c r="AA1015" i="6"/>
  <c r="AC1008" i="6"/>
  <c r="AB1007" i="6"/>
  <c r="AD1003" i="6"/>
  <c r="AA1003" i="6"/>
  <c r="AB1001" i="6"/>
  <c r="AC996" i="6"/>
  <c r="AC982" i="6"/>
  <c r="AA969" i="6"/>
  <c r="AA935" i="6"/>
  <c r="AD935" i="6"/>
  <c r="AB935" i="6"/>
  <c r="AD1155" i="6"/>
  <c r="AB1155" i="6"/>
  <c r="AD1119" i="6"/>
  <c r="AB1119" i="6"/>
  <c r="AD1083" i="6"/>
  <c r="AB1083" i="6"/>
  <c r="AA1001" i="6"/>
  <c r="AC994" i="6"/>
  <c r="AA994" i="6"/>
  <c r="AB980" i="6"/>
  <c r="AC980" i="6"/>
  <c r="AB966" i="6"/>
  <c r="AC966" i="6"/>
  <c r="AA898" i="6"/>
  <c r="AB898" i="6"/>
  <c r="AC898" i="6"/>
  <c r="AD898" i="6"/>
  <c r="AA1077" i="6"/>
  <c r="AD1059" i="6"/>
  <c r="AB1059" i="6"/>
  <c r="AC1057" i="6"/>
  <c r="AA1056" i="6"/>
  <c r="AC1041" i="6"/>
  <c r="AA1040" i="6"/>
  <c r="AD1035" i="6"/>
  <c r="AB1035" i="6"/>
  <c r="AC1033" i="6"/>
  <c r="AA1032" i="6"/>
  <c r="AC1017" i="6"/>
  <c r="AA1016" i="6"/>
  <c r="AD1011" i="6"/>
  <c r="AB1011" i="6"/>
  <c r="AC1009" i="6"/>
  <c r="AA1008" i="6"/>
  <c r="AD1089" i="6"/>
  <c r="AB1089" i="6"/>
  <c r="AC1083" i="6"/>
  <c r="AD1042" i="6"/>
  <c r="AD1018" i="6"/>
  <c r="AA1083" i="6"/>
  <c r="AC1042" i="6"/>
  <c r="AC1018" i="6"/>
  <c r="AD973" i="6"/>
  <c r="AA973" i="6"/>
  <c r="AB973" i="6"/>
  <c r="AA1173" i="6"/>
  <c r="AA1156" i="6"/>
  <c r="AD1131" i="6"/>
  <c r="AB1131" i="6"/>
  <c r="AD1095" i="6"/>
  <c r="AB1095" i="6"/>
  <c r="AD1093" i="6"/>
  <c r="AD1092" i="6"/>
  <c r="AD1091" i="6"/>
  <c r="AD1090" i="6"/>
  <c r="AC1089" i="6"/>
  <c r="AD1053" i="6"/>
  <c r="AB1053" i="6"/>
  <c r="AA1042" i="6"/>
  <c r="AD1029" i="6"/>
  <c r="AB1029" i="6"/>
  <c r="AA1018" i="6"/>
  <c r="AD1005" i="6"/>
  <c r="AB1005" i="6"/>
  <c r="AD994" i="6"/>
  <c r="AD991" i="6"/>
  <c r="AC991" i="6"/>
  <c r="AD980" i="6"/>
  <c r="AA960" i="6"/>
  <c r="AB960" i="6"/>
  <c r="AC915" i="6"/>
  <c r="AA915" i="6"/>
  <c r="AB915" i="6"/>
  <c r="AD915" i="6"/>
  <c r="AB907" i="6"/>
  <c r="AA907" i="6"/>
  <c r="AC907" i="6"/>
  <c r="AD907" i="6"/>
  <c r="AC1093" i="6"/>
  <c r="AC1092" i="6"/>
  <c r="AC1091" i="6"/>
  <c r="AC1090" i="6"/>
  <c r="AA1089" i="6"/>
  <c r="AD1060" i="6"/>
  <c r="AC1052" i="6"/>
  <c r="AC1044" i="6"/>
  <c r="AC1028" i="6"/>
  <c r="AC1020" i="6"/>
  <c r="AD1012" i="6"/>
  <c r="AC1004" i="6"/>
  <c r="AB994" i="6"/>
  <c r="AB987" i="6"/>
  <c r="AC987" i="6"/>
  <c r="AA980" i="6"/>
  <c r="AD939" i="6"/>
  <c r="AA939" i="6"/>
  <c r="AB939" i="6"/>
  <c r="AC939" i="6"/>
  <c r="AA911" i="6"/>
  <c r="AB911" i="6"/>
  <c r="AC911" i="6"/>
  <c r="AD911" i="6"/>
  <c r="AD1137" i="6"/>
  <c r="AB1137" i="6"/>
  <c r="AD1135" i="6"/>
  <c r="AD1134" i="6"/>
  <c r="AD1133" i="6"/>
  <c r="AD1132" i="6"/>
  <c r="AC1131" i="6"/>
  <c r="AD1101" i="6"/>
  <c r="AB1101" i="6"/>
  <c r="AD1099" i="6"/>
  <c r="AD1098" i="6"/>
  <c r="AD1097" i="6"/>
  <c r="AD1096" i="6"/>
  <c r="AC1095" i="6"/>
  <c r="AB1094" i="6"/>
  <c r="AA1090" i="6"/>
  <c r="AD1065" i="6"/>
  <c r="AB1065" i="6"/>
  <c r="AD1063" i="6"/>
  <c r="AD1062" i="6"/>
  <c r="AD1061" i="6"/>
  <c r="AC1060" i="6"/>
  <c r="AB1052" i="6"/>
  <c r="AD1045" i="6"/>
  <c r="AB1044" i="6"/>
  <c r="AD1037" i="6"/>
  <c r="AC1036" i="6"/>
  <c r="AB1028" i="6"/>
  <c r="AB1020" i="6"/>
  <c r="AC1012" i="6"/>
  <c r="AB1004" i="6"/>
  <c r="AB926" i="6"/>
  <c r="AA926" i="6"/>
  <c r="AC926" i="6"/>
  <c r="AD926" i="6"/>
  <c r="AD1047" i="6"/>
  <c r="AB1047" i="6"/>
  <c r="AD1023" i="6"/>
  <c r="AB1023" i="6"/>
  <c r="AB974" i="6"/>
  <c r="AA974" i="6"/>
  <c r="AD1143" i="6"/>
  <c r="AB1143" i="6"/>
  <c r="AB1136" i="6"/>
  <c r="AA1132" i="6"/>
  <c r="AD1107" i="6"/>
  <c r="AB1107" i="6"/>
  <c r="AC1101" i="6"/>
  <c r="AB1100" i="6"/>
  <c r="AA1096" i="6"/>
  <c r="AD1071" i="6"/>
  <c r="AB1071" i="6"/>
  <c r="AD1066" i="6"/>
  <c r="AC1065" i="6"/>
  <c r="AB1064" i="6"/>
  <c r="AD1054" i="6"/>
  <c r="AA1053" i="6"/>
  <c r="AC1046" i="6"/>
  <c r="AA1045" i="6"/>
  <c r="AC1038" i="6"/>
  <c r="AD1030" i="6"/>
  <c r="AA1029" i="6"/>
  <c r="AC1022" i="6"/>
  <c r="AA1021" i="6"/>
  <c r="AC1014" i="6"/>
  <c r="AD1006" i="6"/>
  <c r="AA1005" i="6"/>
  <c r="AC995" i="6"/>
  <c r="AB992" i="6"/>
  <c r="AC992" i="6"/>
  <c r="AA988" i="6"/>
  <c r="AB988" i="6"/>
  <c r="AC981" i="6"/>
  <c r="AD979" i="6"/>
  <c r="AC979" i="6"/>
  <c r="AA979" i="6"/>
  <c r="AB977" i="6"/>
  <c r="AC973" i="6"/>
  <c r="AA966" i="6"/>
  <c r="AA965" i="6"/>
  <c r="AC936" i="6"/>
  <c r="AA933" i="6"/>
  <c r="AC925" i="6"/>
  <c r="AA924" i="6"/>
  <c r="AA922" i="6"/>
  <c r="AB922" i="6"/>
  <c r="AA913" i="6"/>
  <c r="AD910" i="6"/>
  <c r="AD897" i="6"/>
  <c r="AB873" i="6"/>
  <c r="AA873" i="6"/>
  <c r="AC873" i="6"/>
  <c r="AD873" i="6"/>
  <c r="AD848" i="6"/>
  <c r="AC848" i="6"/>
  <c r="AA848" i="6"/>
  <c r="AB902" i="6"/>
  <c r="AC902" i="6"/>
  <c r="AA925" i="6"/>
  <c r="AB910" i="6"/>
  <c r="AA908" i="6"/>
  <c r="AB908" i="6"/>
  <c r="AB897" i="6"/>
  <c r="AD895" i="6"/>
  <c r="AB885" i="6"/>
  <c r="AC885" i="6"/>
  <c r="AD882" i="6"/>
  <c r="AD954" i="6"/>
  <c r="AD953" i="6"/>
  <c r="AD948" i="6"/>
  <c r="AD947" i="6"/>
  <c r="AD942" i="6"/>
  <c r="AD941" i="6"/>
  <c r="AC895" i="6"/>
  <c r="AD888" i="6"/>
  <c r="AD886" i="6"/>
  <c r="AC884" i="6"/>
  <c r="AC882" i="6"/>
  <c r="AB870" i="6"/>
  <c r="AC972" i="6"/>
  <c r="AD957" i="6"/>
  <c r="AD956" i="6"/>
  <c r="AC955" i="6"/>
  <c r="AC954" i="6"/>
  <c r="AC953" i="6"/>
  <c r="AD951" i="6"/>
  <c r="AD950" i="6"/>
  <c r="AC949" i="6"/>
  <c r="AC948" i="6"/>
  <c r="AC947" i="6"/>
  <c r="AD945" i="6"/>
  <c r="AD944" i="6"/>
  <c r="AC943" i="6"/>
  <c r="AC942" i="6"/>
  <c r="AC941" i="6"/>
  <c r="AD929" i="6"/>
  <c r="AB895" i="6"/>
  <c r="AB888" i="6"/>
  <c r="AB886" i="6"/>
  <c r="AA882" i="6"/>
  <c r="AC834" i="6"/>
  <c r="AA834" i="6"/>
  <c r="AB834" i="6"/>
  <c r="AD834" i="6"/>
  <c r="AC956" i="6"/>
  <c r="AB955" i="6"/>
  <c r="AB953" i="6"/>
  <c r="AC950" i="6"/>
  <c r="AB949" i="6"/>
  <c r="AB947" i="6"/>
  <c r="AC944" i="6"/>
  <c r="AB943" i="6"/>
  <c r="AB941" i="6"/>
  <c r="AC929" i="6"/>
  <c r="AC922" i="6"/>
  <c r="AC893" i="6"/>
  <c r="AA888" i="6"/>
  <c r="AA886" i="6"/>
  <c r="AD872" i="6"/>
  <c r="AA872" i="6"/>
  <c r="AB872" i="6"/>
  <c r="AD902" i="6"/>
  <c r="AD906" i="6"/>
  <c r="AA906" i="6"/>
  <c r="AB906" i="6"/>
  <c r="AC906" i="6"/>
  <c r="AA902" i="6"/>
  <c r="AD884" i="6"/>
  <c r="AB884" i="6"/>
  <c r="AC874" i="6"/>
  <c r="AD874" i="6"/>
  <c r="AA874" i="6"/>
  <c r="AD806" i="6"/>
  <c r="AA806" i="6"/>
  <c r="AB806" i="6"/>
  <c r="AC806" i="6"/>
  <c r="AC896" i="6"/>
  <c r="AD883" i="6"/>
  <c r="AD881" i="6"/>
  <c r="AC932" i="6"/>
  <c r="AA921" i="6"/>
  <c r="AB921" i="6"/>
  <c r="AC921" i="6"/>
  <c r="AB896" i="6"/>
  <c r="AC883" i="6"/>
  <c r="AC881" i="6"/>
  <c r="AA865" i="6"/>
  <c r="AD865" i="6"/>
  <c r="AB865" i="6"/>
  <c r="AA967" i="6"/>
  <c r="AC933" i="6"/>
  <c r="AA932" i="6"/>
  <c r="AD913" i="6"/>
  <c r="AA896" i="6"/>
  <c r="AC894" i="6"/>
  <c r="AB889" i="6"/>
  <c r="AB887" i="6"/>
  <c r="AA885" i="6"/>
  <c r="AA883" i="6"/>
  <c r="AA881" i="6"/>
  <c r="AB871" i="6"/>
  <c r="AD871" i="6"/>
  <c r="AB879" i="6"/>
  <c r="AA879" i="6"/>
  <c r="AB858" i="6"/>
  <c r="AA838" i="6"/>
  <c r="AD828" i="6"/>
  <c r="AC826" i="6"/>
  <c r="AD826" i="6"/>
  <c r="AC901" i="6"/>
  <c r="AC900" i="6"/>
  <c r="AA875" i="6"/>
  <c r="AC866" i="6"/>
  <c r="AB861" i="6"/>
  <c r="AC861" i="6"/>
  <c r="AB841" i="6"/>
  <c r="AD824" i="6"/>
  <c r="AB824" i="6"/>
  <c r="AC824" i="6"/>
  <c r="AA822" i="6"/>
  <c r="AB822" i="6"/>
  <c r="AC822" i="6"/>
  <c r="AD822" i="6"/>
  <c r="AC863" i="6"/>
  <c r="AA863" i="6"/>
  <c r="AB846" i="6"/>
  <c r="AC846" i="6"/>
  <c r="AB796" i="6"/>
  <c r="AA796" i="6"/>
  <c r="AC796" i="6"/>
  <c r="AD796" i="6"/>
  <c r="AA792" i="6"/>
  <c r="AB792" i="6"/>
  <c r="AC792" i="6"/>
  <c r="AD792" i="6"/>
  <c r="AD842" i="6"/>
  <c r="AB842" i="6"/>
  <c r="AB832" i="6"/>
  <c r="AC832" i="6"/>
  <c r="AD836" i="6"/>
  <c r="AA836" i="6"/>
  <c r="AA828" i="6"/>
  <c r="AB828" i="6"/>
  <c r="AB823" i="6"/>
  <c r="AC823" i="6"/>
  <c r="AD823" i="6"/>
  <c r="AD864" i="6"/>
  <c r="AD857" i="6"/>
  <c r="AA856" i="6"/>
  <c r="AD851" i="6"/>
  <c r="AA846" i="6"/>
  <c r="AD835" i="6"/>
  <c r="AC864" i="6"/>
  <c r="AC857" i="6"/>
  <c r="AC851" i="6"/>
  <c r="AB843" i="6"/>
  <c r="AA843" i="6"/>
  <c r="AD838" i="6"/>
  <c r="AC835" i="6"/>
  <c r="AD878" i="6"/>
  <c r="AB878" i="6"/>
  <c r="AA864" i="6"/>
  <c r="AD860" i="6"/>
  <c r="AC860" i="6"/>
  <c r="AD858" i="6"/>
  <c r="AA857" i="6"/>
  <c r="AB851" i="6"/>
  <c r="AB849" i="6"/>
  <c r="AC849" i="6"/>
  <c r="AC842" i="6"/>
  <c r="AA835" i="6"/>
  <c r="AA810" i="6"/>
  <c r="AB810" i="6"/>
  <c r="AC810" i="6"/>
  <c r="AD810" i="6"/>
  <c r="AB799" i="6"/>
  <c r="AC795" i="6"/>
  <c r="AD791" i="6"/>
  <c r="AC786" i="6"/>
  <c r="AA774" i="6"/>
  <c r="AD774" i="6"/>
  <c r="AB742" i="6"/>
  <c r="AA742" i="6"/>
  <c r="AC742" i="6"/>
  <c r="AD742" i="6"/>
  <c r="AA799" i="6"/>
  <c r="AD789" i="6"/>
  <c r="AB789" i="6"/>
  <c r="AC789" i="6"/>
  <c r="AA786" i="6"/>
  <c r="AD765" i="6"/>
  <c r="AA765" i="6"/>
  <c r="AC765" i="6"/>
  <c r="AD741" i="6"/>
  <c r="AB741" i="6"/>
  <c r="AA741" i="6"/>
  <c r="AC741" i="6"/>
  <c r="AD811" i="6"/>
  <c r="AC770" i="6"/>
  <c r="AB770" i="6"/>
  <c r="AD770" i="6"/>
  <c r="AD777" i="6"/>
  <c r="AA777" i="6"/>
  <c r="AD825" i="6"/>
  <c r="AD820" i="6"/>
  <c r="AD819" i="6"/>
  <c r="AD814" i="6"/>
  <c r="AC812" i="6"/>
  <c r="AB811" i="6"/>
  <c r="AC825" i="6"/>
  <c r="AC819" i="6"/>
  <c r="AB812" i="6"/>
  <c r="AD802" i="6"/>
  <c r="AB790" i="6"/>
  <c r="AA790" i="6"/>
  <c r="AC790" i="6"/>
  <c r="AA775" i="6"/>
  <c r="AD775" i="6"/>
  <c r="AD795" i="6"/>
  <c r="AB795" i="6"/>
  <c r="AA762" i="6"/>
  <c r="AB762" i="6"/>
  <c r="AD762" i="6"/>
  <c r="AA791" i="6"/>
  <c r="AB791" i="6"/>
  <c r="AD771" i="6"/>
  <c r="AB771" i="6"/>
  <c r="AC771" i="6"/>
  <c r="AB804" i="6"/>
  <c r="AA800" i="6"/>
  <c r="AD800" i="6"/>
  <c r="AA794" i="6"/>
  <c r="AA785" i="6"/>
  <c r="AB777" i="6"/>
  <c r="AA776" i="6"/>
  <c r="AD776" i="6"/>
  <c r="AB736" i="6"/>
  <c r="AA736" i="6"/>
  <c r="AC736" i="6"/>
  <c r="AD736" i="6"/>
  <c r="AA661" i="6"/>
  <c r="AB661" i="6"/>
  <c r="AC661" i="6"/>
  <c r="AD661" i="6"/>
  <c r="AD761" i="6"/>
  <c r="AD727" i="6"/>
  <c r="AB724" i="6"/>
  <c r="AC724" i="6"/>
  <c r="AC761" i="6"/>
  <c r="AB730" i="6"/>
  <c r="AC730" i="6"/>
  <c r="AD730" i="6"/>
  <c r="AB772" i="6"/>
  <c r="AA772" i="6"/>
  <c r="AD773" i="6"/>
  <c r="AD772" i="6"/>
  <c r="AD768" i="6"/>
  <c r="AD767" i="6"/>
  <c r="AD766" i="6"/>
  <c r="AA743" i="6"/>
  <c r="AB743" i="6"/>
  <c r="AD743" i="6"/>
  <c r="AC683" i="6"/>
  <c r="AA683" i="6"/>
  <c r="AB683" i="6"/>
  <c r="AD683" i="6"/>
  <c r="AB650" i="6"/>
  <c r="AC650" i="6"/>
  <c r="AA650" i="6"/>
  <c r="AD650" i="6"/>
  <c r="AD729" i="6"/>
  <c r="AA729" i="6"/>
  <c r="AB727" i="6"/>
  <c r="AC727" i="6"/>
  <c r="AD723" i="6"/>
  <c r="AA723" i="6"/>
  <c r="AC723" i="6"/>
  <c r="AC721" i="6"/>
  <c r="AA721" i="6"/>
  <c r="AC692" i="6"/>
  <c r="AA692" i="6"/>
  <c r="AB692" i="6"/>
  <c r="AD692" i="6"/>
  <c r="AB737" i="6"/>
  <c r="AD737" i="6"/>
  <c r="AD724" i="6"/>
  <c r="AB712" i="6"/>
  <c r="AC712" i="6"/>
  <c r="AA712" i="6"/>
  <c r="AD735" i="6"/>
  <c r="AA735" i="6"/>
  <c r="AD699" i="6"/>
  <c r="AA699" i="6"/>
  <c r="AB671" i="6"/>
  <c r="AA665" i="6"/>
  <c r="AC678" i="6"/>
  <c r="AA678" i="6"/>
  <c r="AB670" i="6"/>
  <c r="AA670" i="6"/>
  <c r="AB664" i="6"/>
  <c r="AC664" i="6"/>
  <c r="AB636" i="6"/>
  <c r="AC636" i="6"/>
  <c r="AB728" i="6"/>
  <c r="AB704" i="6"/>
  <c r="AC704" i="6"/>
  <c r="AC698" i="6"/>
  <c r="AC685" i="6"/>
  <c r="AD666" i="6"/>
  <c r="AB652" i="6"/>
  <c r="AA652" i="6"/>
  <c r="AD675" i="6"/>
  <c r="AB675" i="6"/>
  <c r="AC675" i="6"/>
  <c r="AB666" i="6"/>
  <c r="AA647" i="6"/>
  <c r="AB647" i="6"/>
  <c r="AC647" i="6"/>
  <c r="AB719" i="6"/>
  <c r="AC719" i="6"/>
  <c r="AC708" i="6"/>
  <c r="AD704" i="6"/>
  <c r="AB699" i="6"/>
  <c r="AC695" i="6"/>
  <c r="AD693" i="6"/>
  <c r="AB693" i="6"/>
  <c r="AB686" i="6"/>
  <c r="AB678" i="6"/>
  <c r="AD670" i="6"/>
  <c r="AD664" i="6"/>
  <c r="AD651" i="6"/>
  <c r="AA651" i="6"/>
  <c r="AB651" i="6"/>
  <c r="AD641" i="6"/>
  <c r="AB531" i="6"/>
  <c r="AC531" i="6"/>
  <c r="AA531" i="6"/>
  <c r="AD531" i="6"/>
  <c r="AA708" i="6"/>
  <c r="AA704" i="6"/>
  <c r="AB695" i="6"/>
  <c r="AC670" i="6"/>
  <c r="AA664" i="6"/>
  <c r="AA632" i="6"/>
  <c r="AB632" i="6"/>
  <c r="AC632" i="6"/>
  <c r="AD576" i="6"/>
  <c r="AB576" i="6"/>
  <c r="AA576" i="6"/>
  <c r="AC576" i="6"/>
  <c r="AB733" i="6"/>
  <c r="AC733" i="6"/>
  <c r="AD713" i="6"/>
  <c r="AD709" i="6"/>
  <c r="AD700" i="6"/>
  <c r="AD679" i="6"/>
  <c r="AB676" i="6"/>
  <c r="AA676" i="6"/>
  <c r="AC676" i="6"/>
  <c r="AD669" i="6"/>
  <c r="AB669" i="6"/>
  <c r="AB655" i="6"/>
  <c r="AC655" i="6"/>
  <c r="AB589" i="6"/>
  <c r="AA589" i="6"/>
  <c r="AC589" i="6"/>
  <c r="AD589" i="6"/>
  <c r="AD711" i="6"/>
  <c r="AC711" i="6"/>
  <c r="AC679" i="6"/>
  <c r="AA675" i="6"/>
  <c r="AA618" i="6"/>
  <c r="AB618" i="6"/>
  <c r="AC618" i="6"/>
  <c r="AD581" i="6"/>
  <c r="AA581" i="6"/>
  <c r="AB581" i="6"/>
  <c r="AC581" i="6"/>
  <c r="AA734" i="6"/>
  <c r="AB734" i="6"/>
  <c r="AA713" i="6"/>
  <c r="AB709" i="6"/>
  <c r="AC707" i="6"/>
  <c r="AA707" i="6"/>
  <c r="AA700" i="6"/>
  <c r="AB694" i="6"/>
  <c r="AA694" i="6"/>
  <c r="AB690" i="6"/>
  <c r="AC690" i="6"/>
  <c r="AA679" i="6"/>
  <c r="AD671" i="6"/>
  <c r="AD665" i="6"/>
  <c r="AB641" i="6"/>
  <c r="AC641" i="6"/>
  <c r="AD636" i="6"/>
  <c r="AB720" i="6"/>
  <c r="AA706" i="6"/>
  <c r="AB705" i="6"/>
  <c r="AB691" i="6"/>
  <c r="AB677" i="6"/>
  <c r="AA663" i="6"/>
  <c r="AB662" i="6"/>
  <c r="AA649" i="6"/>
  <c r="AB648" i="6"/>
  <c r="AA635" i="6"/>
  <c r="AA634" i="6"/>
  <c r="AB633" i="6"/>
  <c r="AA620" i="6"/>
  <c r="AB619" i="6"/>
  <c r="AC588" i="6"/>
  <c r="AB587" i="6"/>
  <c r="AC580" i="6"/>
  <c r="AD575" i="6"/>
  <c r="AA574" i="6"/>
  <c r="AB569" i="6"/>
  <c r="AB543" i="6"/>
  <c r="AD543" i="6"/>
  <c r="AA705" i="6"/>
  <c r="AC646" i="6"/>
  <c r="AC645" i="6"/>
  <c r="AA633" i="6"/>
  <c r="AD605" i="6"/>
  <c r="AD604" i="6"/>
  <c r="AD603" i="6"/>
  <c r="AD602" i="6"/>
  <c r="AD593" i="6"/>
  <c r="AD592" i="6"/>
  <c r="AD591" i="6"/>
  <c r="AD590" i="6"/>
  <c r="AB580" i="6"/>
  <c r="AC575" i="6"/>
  <c r="AC570" i="6"/>
  <c r="AA569" i="6"/>
  <c r="AD565" i="6"/>
  <c r="AD555" i="6"/>
  <c r="AB541" i="6"/>
  <c r="AA541" i="6"/>
  <c r="AC541" i="6"/>
  <c r="AB535" i="6"/>
  <c r="AD535" i="6"/>
  <c r="AD506" i="6"/>
  <c r="AC606" i="6"/>
  <c r="AC604" i="6"/>
  <c r="AC603" i="6"/>
  <c r="AB602" i="6"/>
  <c r="AC594" i="6"/>
  <c r="AC593" i="6"/>
  <c r="AC592" i="6"/>
  <c r="AC591" i="6"/>
  <c r="AC590" i="6"/>
  <c r="AA580" i="6"/>
  <c r="AB577" i="6"/>
  <c r="AC577" i="6"/>
  <c r="AA575" i="6"/>
  <c r="AD572" i="6"/>
  <c r="AA572" i="6"/>
  <c r="AB570" i="6"/>
  <c r="AC565" i="6"/>
  <c r="AC559" i="6"/>
  <c r="AB553" i="6"/>
  <c r="AA553" i="6"/>
  <c r="AB534" i="6"/>
  <c r="AB523" i="6"/>
  <c r="AC523" i="6"/>
  <c r="AD523" i="6"/>
  <c r="AA509" i="6"/>
  <c r="AB509" i="6"/>
  <c r="AC509" i="6"/>
  <c r="AD509" i="6"/>
  <c r="AC503" i="6"/>
  <c r="AB594" i="6"/>
  <c r="AB590" i="6"/>
  <c r="AD571" i="6"/>
  <c r="AA570" i="6"/>
  <c r="AA565" i="6"/>
  <c r="AD546" i="6"/>
  <c r="AA546" i="6"/>
  <c r="AC546" i="6"/>
  <c r="AD578" i="6"/>
  <c r="AC578" i="6"/>
  <c r="AA506" i="6"/>
  <c r="AB506" i="6"/>
  <c r="AA503" i="6"/>
  <c r="AD503" i="6"/>
  <c r="AA628" i="6"/>
  <c r="AB627" i="6"/>
  <c r="AC626" i="6"/>
  <c r="AD577" i="6"/>
  <c r="AB573" i="6"/>
  <c r="AA573" i="6"/>
  <c r="AA571" i="6"/>
  <c r="AB566" i="6"/>
  <c r="AD554" i="6"/>
  <c r="AB554" i="6"/>
  <c r="AA544" i="6"/>
  <c r="AC544" i="6"/>
  <c r="AD544" i="6"/>
  <c r="AB524" i="6"/>
  <c r="AA508" i="6"/>
  <c r="AB508" i="6"/>
  <c r="AC508" i="6"/>
  <c r="AD508" i="6"/>
  <c r="AC640" i="6"/>
  <c r="AC639" i="6"/>
  <c r="AA627" i="6"/>
  <c r="AB626" i="6"/>
  <c r="AA582" i="6"/>
  <c r="AA577" i="6"/>
  <c r="AC572" i="6"/>
  <c r="AD567" i="6"/>
  <c r="AA566" i="6"/>
  <c r="AB560" i="6"/>
  <c r="AD558" i="6"/>
  <c r="AC558" i="6"/>
  <c r="AA556" i="6"/>
  <c r="AD553" i="6"/>
  <c r="AA543" i="6"/>
  <c r="AD542" i="6"/>
  <c r="AB542" i="6"/>
  <c r="AC542" i="6"/>
  <c r="AD536" i="6"/>
  <c r="AA536" i="6"/>
  <c r="AB579" i="6"/>
  <c r="AD579" i="6"/>
  <c r="AD534" i="6"/>
  <c r="AC534" i="6"/>
  <c r="AA505" i="6"/>
  <c r="AB505" i="6"/>
  <c r="AD505" i="6"/>
  <c r="AB637" i="6"/>
  <c r="AB623" i="6"/>
  <c r="AC622" i="6"/>
  <c r="AC621" i="6"/>
  <c r="AD588" i="6"/>
  <c r="AA588" i="6"/>
  <c r="AD586" i="6"/>
  <c r="AB555" i="6"/>
  <c r="AC555" i="6"/>
  <c r="AD524" i="6"/>
  <c r="AC524" i="6"/>
  <c r="AC663" i="6"/>
  <c r="AA622" i="6"/>
  <c r="AB621" i="6"/>
  <c r="AD587" i="6"/>
  <c r="AC586" i="6"/>
  <c r="AC579" i="6"/>
  <c r="AD574" i="6"/>
  <c r="AB559" i="6"/>
  <c r="AD559" i="6"/>
  <c r="AA545" i="6"/>
  <c r="AC545" i="6"/>
  <c r="AD545" i="6"/>
  <c r="AB540" i="6"/>
  <c r="AA537" i="6"/>
  <c r="AB494" i="6"/>
  <c r="AB475" i="6"/>
  <c r="AD475" i="6"/>
  <c r="AD437" i="6"/>
  <c r="AC437" i="6"/>
  <c r="AB437" i="6"/>
  <c r="AB463" i="6"/>
  <c r="AD463" i="6"/>
  <c r="AB498" i="6"/>
  <c r="AC498" i="6"/>
  <c r="AC485" i="6"/>
  <c r="AD517" i="6"/>
  <c r="AB478" i="6"/>
  <c r="AD478" i="6"/>
  <c r="AA471" i="6"/>
  <c r="AB471" i="6"/>
  <c r="AD471" i="6"/>
  <c r="AA469" i="6"/>
  <c r="AC469" i="6"/>
  <c r="AD469" i="6"/>
  <c r="AC464" i="6"/>
  <c r="AC483" i="6"/>
  <c r="AD483" i="6"/>
  <c r="AD477" i="6"/>
  <c r="AA457" i="6"/>
  <c r="AB457" i="6"/>
  <c r="AD457" i="6"/>
  <c r="AA552" i="6"/>
  <c r="AC522" i="6"/>
  <c r="AC521" i="6"/>
  <c r="AC520" i="6"/>
  <c r="AC519" i="6"/>
  <c r="AB518" i="6"/>
  <c r="AA517" i="6"/>
  <c r="AA516" i="6"/>
  <c r="AD498" i="6"/>
  <c r="AA476" i="6"/>
  <c r="AB476" i="6"/>
  <c r="AB522" i="6"/>
  <c r="AA519" i="6"/>
  <c r="AA518" i="6"/>
  <c r="AD499" i="6"/>
  <c r="AA498" i="6"/>
  <c r="AD492" i="6"/>
  <c r="AB474" i="6"/>
  <c r="AC474" i="6"/>
  <c r="AD474" i="6"/>
  <c r="AB484" i="6"/>
  <c r="AD484" i="6"/>
  <c r="AB464" i="6"/>
  <c r="AD464" i="6"/>
  <c r="AB530" i="6"/>
  <c r="AA529" i="6"/>
  <c r="AC502" i="6"/>
  <c r="AA483" i="6"/>
  <c r="AC478" i="6"/>
  <c r="AB470" i="6"/>
  <c r="AA470" i="6"/>
  <c r="AC463" i="6"/>
  <c r="AB441" i="6"/>
  <c r="AA441" i="6"/>
  <c r="AC441" i="6"/>
  <c r="AD441" i="6"/>
  <c r="AD485" i="6"/>
  <c r="AA485" i="6"/>
  <c r="AA477" i="6"/>
  <c r="AC477" i="6"/>
  <c r="AD497" i="6"/>
  <c r="AC497" i="6"/>
  <c r="AD473" i="6"/>
  <c r="AC473" i="6"/>
  <c r="AA462" i="6"/>
  <c r="AD450" i="6"/>
  <c r="AA449" i="6"/>
  <c r="AB435" i="6"/>
  <c r="AA433" i="6"/>
  <c r="AC433" i="6"/>
  <c r="AA430" i="6"/>
  <c r="AB414" i="6"/>
  <c r="AC414" i="6"/>
  <c r="AD425" i="6"/>
  <c r="AA425" i="6"/>
  <c r="AC425" i="6"/>
  <c r="AA416" i="6"/>
  <c r="AC416" i="6"/>
  <c r="AA411" i="6"/>
  <c r="AB411" i="6"/>
  <c r="AC411" i="6"/>
  <c r="AA454" i="6"/>
  <c r="AC454" i="6"/>
  <c r="AA450" i="6"/>
  <c r="AB445" i="6"/>
  <c r="AA418" i="6"/>
  <c r="AC418" i="6"/>
  <c r="AB438" i="6"/>
  <c r="AC438" i="6"/>
  <c r="AD413" i="6"/>
  <c r="AC413" i="6"/>
  <c r="AA413" i="6"/>
  <c r="AD461" i="6"/>
  <c r="AA461" i="6"/>
  <c r="AD455" i="6"/>
  <c r="AB455" i="6"/>
  <c r="AB420" i="6"/>
  <c r="AA420" i="6"/>
  <c r="AA391" i="6"/>
  <c r="AC391" i="6"/>
  <c r="AB391" i="6"/>
  <c r="AD391" i="6"/>
  <c r="AC442" i="6"/>
  <c r="AC428" i="6"/>
  <c r="AB426" i="6"/>
  <c r="AC426" i="6"/>
  <c r="AB456" i="6"/>
  <c r="AA456" i="6"/>
  <c r="AB442" i="6"/>
  <c r="AA440" i="6"/>
  <c r="AC440" i="6"/>
  <c r="AD438" i="6"/>
  <c r="AD434" i="6"/>
  <c r="AC461" i="6"/>
  <c r="AC455" i="6"/>
  <c r="AA438" i="6"/>
  <c r="AC434" i="6"/>
  <c r="AA434" i="6"/>
  <c r="AD416" i="6"/>
  <c r="AB416" i="6"/>
  <c r="AD411" i="6"/>
  <c r="AA386" i="6"/>
  <c r="AB386" i="6"/>
  <c r="AC386" i="6"/>
  <c r="AD386" i="6"/>
  <c r="AD395" i="6"/>
  <c r="AB389" i="6"/>
  <c r="AC395" i="6"/>
  <c r="AA373" i="6"/>
  <c r="AB373" i="6"/>
  <c r="AA362" i="6"/>
  <c r="AB362" i="6"/>
  <c r="AC362" i="6"/>
  <c r="AD362" i="6"/>
  <c r="AB395" i="6"/>
  <c r="AA355" i="6"/>
  <c r="AB355" i="6"/>
  <c r="AC355" i="6"/>
  <c r="AD355" i="6"/>
  <c r="AB326" i="6"/>
  <c r="AC326" i="6"/>
  <c r="AA326" i="6"/>
  <c r="AD326" i="6"/>
  <c r="AA393" i="6"/>
  <c r="AC393" i="6"/>
  <c r="AA379" i="6"/>
  <c r="AB379" i="6"/>
  <c r="AA354" i="6"/>
  <c r="AB354" i="6"/>
  <c r="AC354" i="6"/>
  <c r="AB419" i="6"/>
  <c r="AC404" i="6"/>
  <c r="AD399" i="6"/>
  <c r="AB335" i="6"/>
  <c r="AC335" i="6"/>
  <c r="AA335" i="6"/>
  <c r="AD335" i="6"/>
  <c r="AB404" i="6"/>
  <c r="AC387" i="6"/>
  <c r="AA370" i="6"/>
  <c r="AB370" i="6"/>
  <c r="AD400" i="6"/>
  <c r="AA399" i="6"/>
  <c r="AD393" i="6"/>
  <c r="AA385" i="6"/>
  <c r="AB385" i="6"/>
  <c r="AA400" i="6"/>
  <c r="AC379" i="6"/>
  <c r="AD369" i="6"/>
  <c r="AA369" i="6"/>
  <c r="AB346" i="6"/>
  <c r="AA346" i="6"/>
  <c r="AC346" i="6"/>
  <c r="AD346" i="6"/>
  <c r="AC341" i="6"/>
  <c r="AB340" i="6"/>
  <c r="AC340" i="6"/>
  <c r="AD245" i="6"/>
  <c r="AA245" i="6"/>
  <c r="AB245" i="6"/>
  <c r="AC245" i="6"/>
  <c r="AA341" i="6"/>
  <c r="AB349" i="6"/>
  <c r="AC349" i="6"/>
  <c r="AC383" i="6"/>
  <c r="AA336" i="6"/>
  <c r="AB336" i="6"/>
  <c r="AA367" i="6"/>
  <c r="AB367" i="6"/>
  <c r="AC352" i="6"/>
  <c r="AA350" i="6"/>
  <c r="AB350" i="6"/>
  <c r="AD345" i="6"/>
  <c r="AB345" i="6"/>
  <c r="AC345" i="6"/>
  <c r="AD340" i="6"/>
  <c r="AD339" i="6"/>
  <c r="AC339" i="6"/>
  <c r="AA331" i="6"/>
  <c r="AB331" i="6"/>
  <c r="AC331" i="6"/>
  <c r="AA364" i="6"/>
  <c r="AA361" i="6"/>
  <c r="AB361" i="6"/>
  <c r="AD351" i="6"/>
  <c r="AA351" i="6"/>
  <c r="AB274" i="6"/>
  <c r="AA274" i="6"/>
  <c r="AC274" i="6"/>
  <c r="AD274" i="6"/>
  <c r="AA348" i="6"/>
  <c r="AA333" i="6"/>
  <c r="AB302" i="6"/>
  <c r="AD292" i="6"/>
  <c r="AD291" i="6"/>
  <c r="AB291" i="6"/>
  <c r="AB288" i="6"/>
  <c r="AC288" i="6"/>
  <c r="AB268" i="6"/>
  <c r="AA268" i="6"/>
  <c r="AC268" i="6"/>
  <c r="AA302" i="6"/>
  <c r="AD297" i="6"/>
  <c r="AA297" i="6"/>
  <c r="AB297" i="6"/>
  <c r="AD290" i="6"/>
  <c r="AD284" i="6"/>
  <c r="AD296" i="6"/>
  <c r="AA283" i="6"/>
  <c r="AB283" i="6"/>
  <c r="AB259" i="6"/>
  <c r="AC259" i="6"/>
  <c r="AD314" i="6"/>
  <c r="AD313" i="6"/>
  <c r="AD312" i="6"/>
  <c r="AD311" i="6"/>
  <c r="AD306" i="6"/>
  <c r="AD276" i="6"/>
  <c r="AD273" i="6"/>
  <c r="AB273" i="6"/>
  <c r="AC273" i="6"/>
  <c r="AC315" i="6"/>
  <c r="AC314" i="6"/>
  <c r="AC313" i="6"/>
  <c r="AC312" i="6"/>
  <c r="AC311" i="6"/>
  <c r="AD307" i="6"/>
  <c r="AD267" i="6"/>
  <c r="AA267" i="6"/>
  <c r="AB267" i="6"/>
  <c r="AC267" i="6"/>
  <c r="AC307" i="6"/>
  <c r="AB298" i="6"/>
  <c r="AA298" i="6"/>
  <c r="AB292" i="6"/>
  <c r="AA292" i="6"/>
  <c r="AA269" i="6"/>
  <c r="AB269" i="6"/>
  <c r="AA315" i="6"/>
  <c r="AC290" i="6"/>
  <c r="AA290" i="6"/>
  <c r="AD283" i="6"/>
  <c r="AB296" i="6"/>
  <c r="AC296" i="6"/>
  <c r="AC283" i="6"/>
  <c r="AA282" i="6"/>
  <c r="AB282" i="6"/>
  <c r="AC282" i="6"/>
  <c r="AC276" i="6"/>
  <c r="AA276" i="6"/>
  <c r="AC334" i="6"/>
  <c r="AC333" i="6"/>
  <c r="AD259" i="6"/>
  <c r="AA261" i="6"/>
  <c r="AD244" i="6"/>
  <c r="AA227" i="6"/>
  <c r="AC227" i="6"/>
  <c r="AD227" i="6"/>
  <c r="AB216" i="6"/>
  <c r="AC216" i="6"/>
  <c r="AD216" i="6"/>
  <c r="AD253" i="6"/>
  <c r="AD247" i="6"/>
  <c r="AC244" i="6"/>
  <c r="AC221" i="6"/>
  <c r="AD221" i="6"/>
  <c r="AD207" i="6"/>
  <c r="AA207" i="6"/>
  <c r="AB207" i="6"/>
  <c r="AC207" i="6"/>
  <c r="AC222" i="6"/>
  <c r="AC210" i="6"/>
  <c r="AB222" i="6"/>
  <c r="AC215" i="6"/>
  <c r="AA215" i="6"/>
  <c r="AB215" i="6"/>
  <c r="AA226" i="6"/>
  <c r="AB226" i="6"/>
  <c r="AC226" i="6"/>
  <c r="AA222" i="6"/>
  <c r="AA210" i="6"/>
  <c r="AD210" i="6"/>
  <c r="AA228" i="6"/>
  <c r="AB228" i="6"/>
  <c r="AD228" i="6"/>
  <c r="AC262" i="6"/>
  <c r="AC261" i="6"/>
  <c r="AD206" i="6"/>
  <c r="AA203" i="6"/>
  <c r="AA238" i="6"/>
  <c r="AB238" i="6"/>
  <c r="AB224" i="6"/>
  <c r="AD212" i="6"/>
  <c r="AC209" i="6"/>
  <c r="AC202" i="6"/>
  <c r="AA232" i="6"/>
  <c r="AB232" i="6"/>
  <c r="AA224" i="6"/>
  <c r="AB209" i="6"/>
  <c r="AA202" i="6"/>
  <c r="AA181" i="6"/>
  <c r="AB181" i="6"/>
  <c r="AC181" i="6"/>
  <c r="AD181" i="6"/>
  <c r="AC232" i="6"/>
  <c r="AB187" i="6"/>
  <c r="AA187" i="6"/>
  <c r="AD187" i="6"/>
  <c r="AA108" i="6"/>
  <c r="AD108" i="6"/>
  <c r="AB108" i="6"/>
  <c r="AC108" i="6"/>
  <c r="AA220" i="6"/>
  <c r="AB220" i="6"/>
  <c r="AD203" i="6"/>
  <c r="AA180" i="6"/>
  <c r="AB180" i="6"/>
  <c r="AC180" i="6"/>
  <c r="AD180" i="6"/>
  <c r="AD171" i="6"/>
  <c r="AA171" i="6"/>
  <c r="AC171" i="6"/>
  <c r="AB171" i="6"/>
  <c r="AA146" i="6"/>
  <c r="AC146" i="6"/>
  <c r="AB146" i="6"/>
  <c r="AD146" i="6"/>
  <c r="AD183" i="6"/>
  <c r="AC183" i="6"/>
  <c r="AC179" i="6"/>
  <c r="AA178" i="6"/>
  <c r="AD169" i="6"/>
  <c r="AC167" i="6"/>
  <c r="AA166" i="6"/>
  <c r="AD158" i="6"/>
  <c r="AB130" i="6"/>
  <c r="AA130" i="6"/>
  <c r="AC130" i="6"/>
  <c r="AB179" i="6"/>
  <c r="AB172" i="6"/>
  <c r="AC172" i="6"/>
  <c r="AB169" i="6"/>
  <c r="AB167" i="6"/>
  <c r="AC158" i="6"/>
  <c r="AD149" i="6"/>
  <c r="AD140" i="6"/>
  <c r="AB184" i="6"/>
  <c r="AC184" i="6"/>
  <c r="AA169" i="6"/>
  <c r="AA158" i="6"/>
  <c r="AC149" i="6"/>
  <c r="AD147" i="6"/>
  <c r="AB147" i="6"/>
  <c r="AB140" i="6"/>
  <c r="AD136" i="6"/>
  <c r="AA186" i="6"/>
  <c r="AC186" i="6"/>
  <c r="AB149" i="6"/>
  <c r="AA140" i="6"/>
  <c r="AC136" i="6"/>
  <c r="AD133" i="6"/>
  <c r="AB92" i="6"/>
  <c r="AA92" i="6"/>
  <c r="AC92" i="6"/>
  <c r="AD92" i="6"/>
  <c r="AC150" i="6"/>
  <c r="AD137" i="6"/>
  <c r="AA133" i="6"/>
  <c r="AD130" i="6"/>
  <c r="AD188" i="6"/>
  <c r="AB186" i="6"/>
  <c r="AD175" i="6"/>
  <c r="AC174" i="6"/>
  <c r="AA173" i="6"/>
  <c r="AD163" i="6"/>
  <c r="AD155" i="6"/>
  <c r="AB148" i="6"/>
  <c r="AA148" i="6"/>
  <c r="AA132" i="6"/>
  <c r="AC132" i="6"/>
  <c r="AB144" i="6"/>
  <c r="AC144" i="6"/>
  <c r="AD129" i="6"/>
  <c r="AB129" i="6"/>
  <c r="AC129" i="6"/>
  <c r="AB189" i="6"/>
  <c r="AB175" i="6"/>
  <c r="AB163" i="6"/>
  <c r="AD138" i="6"/>
  <c r="AA112" i="6"/>
  <c r="AB112" i="6"/>
  <c r="AC112" i="6"/>
  <c r="AD112" i="6"/>
  <c r="AC138" i="6"/>
  <c r="AD75" i="6"/>
  <c r="AB75" i="6"/>
  <c r="AA75" i="6"/>
  <c r="AC75" i="6"/>
  <c r="AC96" i="6"/>
  <c r="AB74" i="6"/>
  <c r="AD74" i="6"/>
  <c r="AC74" i="6"/>
  <c r="AA74" i="6"/>
  <c r="AB117" i="6"/>
  <c r="AD117" i="6"/>
  <c r="AD114" i="6"/>
  <c r="AC102" i="6"/>
  <c r="AA159" i="6"/>
  <c r="AC157" i="6"/>
  <c r="AC143" i="6"/>
  <c r="AC128" i="6"/>
  <c r="AC114" i="6"/>
  <c r="AB54" i="6"/>
  <c r="AD54" i="6"/>
  <c r="AC54" i="6"/>
  <c r="AB123" i="6"/>
  <c r="AD123" i="6"/>
  <c r="AB114" i="6"/>
  <c r="AA142" i="6"/>
  <c r="AB141" i="6"/>
  <c r="AC122" i="6"/>
  <c r="AC118" i="6"/>
  <c r="AA117" i="6"/>
  <c r="AC103" i="6"/>
  <c r="AB97" i="6"/>
  <c r="AB103" i="6"/>
  <c r="AB82" i="6"/>
  <c r="AA82" i="6"/>
  <c r="AC82" i="6"/>
  <c r="AD82" i="6"/>
  <c r="AA103" i="6"/>
  <c r="AA79" i="6"/>
  <c r="AB79" i="6"/>
  <c r="AC79" i="6"/>
  <c r="AD79" i="6"/>
  <c r="AB69" i="6"/>
  <c r="AC69" i="6"/>
  <c r="AD69" i="6"/>
  <c r="AA69" i="6"/>
  <c r="AA96" i="6"/>
  <c r="AD96" i="6"/>
  <c r="AA102" i="6"/>
  <c r="AD102" i="6"/>
  <c r="AB78" i="6"/>
  <c r="AA78" i="6"/>
  <c r="AC78" i="6"/>
  <c r="AD78" i="6"/>
  <c r="AB60" i="6"/>
  <c r="AD60" i="6"/>
  <c r="AA60" i="6"/>
  <c r="AC60" i="6"/>
  <c r="AA86" i="6"/>
  <c r="AC81" i="6"/>
  <c r="AB48" i="6"/>
  <c r="AA48" i="6"/>
  <c r="AD48" i="6"/>
  <c r="AD41" i="6"/>
  <c r="AA41" i="6"/>
  <c r="AD37" i="6"/>
  <c r="AC37" i="6"/>
  <c r="AA37" i="6"/>
  <c r="AB37" i="6"/>
  <c r="AA81" i="6"/>
  <c r="AD73" i="6"/>
  <c r="AC73" i="6"/>
  <c r="AA73" i="6"/>
  <c r="AD72" i="6"/>
  <c r="AD53" i="6"/>
  <c r="AC53" i="6"/>
  <c r="AD91" i="6"/>
  <c r="AB89" i="6"/>
  <c r="AD59" i="6"/>
  <c r="AC59" i="6"/>
  <c r="AB59" i="6"/>
  <c r="AB36" i="6"/>
  <c r="AC36" i="6"/>
  <c r="AA36" i="6"/>
  <c r="AD61" i="6"/>
  <c r="AC61" i="6"/>
  <c r="AD58" i="6"/>
  <c r="AD55" i="6"/>
  <c r="AB55" i="6"/>
  <c r="AC55" i="6"/>
  <c r="AB66" i="6"/>
  <c r="AC66" i="6"/>
  <c r="AB32" i="6"/>
  <c r="AA32" i="6"/>
  <c r="AC32" i="6"/>
  <c r="AD32" i="6"/>
  <c r="AA77" i="6"/>
  <c r="AC77" i="6"/>
  <c r="AD49" i="6"/>
  <c r="AA49" i="6"/>
  <c r="AB49" i="6"/>
  <c r="AD31" i="6"/>
  <c r="AA31" i="6"/>
  <c r="AB31" i="6"/>
  <c r="AC31" i="6"/>
  <c r="AB38" i="6"/>
  <c r="AD38" i="6"/>
  <c r="AA38" i="6"/>
  <c r="AC38" i="6"/>
  <c r="AB72" i="6"/>
  <c r="AC72" i="6"/>
  <c r="AC58" i="6"/>
  <c r="AB58" i="6"/>
  <c r="AD67" i="6"/>
  <c r="AA67" i="6"/>
  <c r="AA47" i="6"/>
  <c r="AA76" i="6"/>
  <c r="AB68" i="6"/>
  <c r="AA68" i="6"/>
  <c r="AB56" i="6"/>
  <c r="AC56" i="6"/>
  <c r="AD33" i="6"/>
  <c r="AD11" i="6"/>
  <c r="AA11" i="6"/>
  <c r="AB11" i="6"/>
  <c r="AC11" i="6"/>
  <c r="AA87" i="6"/>
  <c r="AD71" i="6"/>
  <c r="AB71" i="6"/>
  <c r="AC68" i="6"/>
  <c r="AD50" i="6"/>
  <c r="AD45" i="6"/>
  <c r="AD35" i="6"/>
  <c r="AB35" i="6"/>
  <c r="AC33" i="6"/>
  <c r="AB24" i="6"/>
  <c r="AA24" i="6"/>
  <c r="AD24" i="6"/>
  <c r="AD19" i="6"/>
  <c r="AA19" i="6"/>
  <c r="AB19" i="6"/>
  <c r="AC19" i="6"/>
  <c r="AD70" i="6"/>
  <c r="AC39" i="6"/>
  <c r="AD34" i="6"/>
  <c r="AA33" i="6"/>
  <c r="AA10" i="6"/>
  <c r="AB10" i="6"/>
  <c r="AC10" i="6"/>
  <c r="AD10" i="6"/>
  <c r="AA9" i="6"/>
  <c r="AB9" i="6"/>
  <c r="AC9" i="6"/>
  <c r="AD9" i="6"/>
  <c r="AD25" i="6"/>
  <c r="AA25" i="6"/>
  <c r="AB25" i="6"/>
  <c r="AB18" i="6"/>
  <c r="AA18" i="6"/>
  <c r="AC18" i="6"/>
  <c r="AD18" i="6"/>
  <c r="AD12" i="6"/>
  <c r="AC17" i="6"/>
  <c r="AC16" i="6"/>
  <c r="AC15" i="6"/>
  <c r="AC14" i="6"/>
  <c r="AB13" i="6"/>
  <c r="AA12" i="6"/>
  <c r="AB17" i="6"/>
  <c r="AB16" i="6"/>
  <c r="AB15" i="6"/>
  <c r="AA13" i="6"/>
  <c r="AC23" i="6"/>
  <c r="AC22" i="6"/>
  <c r="AC21" i="6"/>
  <c r="AC20" i="6"/>
  <c r="AA17" i="6"/>
  <c r="AA23" i="6"/>
  <c r="W87" i="6" l="1"/>
  <c r="W360" i="6"/>
  <c r="R1092" i="6"/>
  <c r="T217" i="6"/>
  <c r="V470" i="6"/>
  <c r="U125" i="6"/>
  <c r="U818" i="6"/>
  <c r="S252" i="6"/>
  <c r="R1825" i="6"/>
  <c r="T87" i="6"/>
  <c r="T242" i="6"/>
  <c r="W875" i="6"/>
  <c r="X295" i="6"/>
  <c r="S831" i="6"/>
  <c r="W807" i="6"/>
  <c r="W1394" i="6"/>
  <c r="T1394" i="6"/>
  <c r="W314" i="6"/>
  <c r="W267" i="6"/>
  <c r="W1502" i="6"/>
  <c r="T1502" i="6"/>
  <c r="U1936" i="6"/>
  <c r="W410" i="6"/>
  <c r="W602" i="6"/>
  <c r="Y602" i="6" s="1"/>
  <c r="AE602" i="6" s="1"/>
  <c r="U1612" i="6"/>
  <c r="R1612" i="6"/>
  <c r="X739" i="6"/>
  <c r="T807" i="6"/>
  <c r="S602" i="6"/>
  <c r="T1910" i="6"/>
  <c r="W72" i="6"/>
  <c r="S410" i="6"/>
  <c r="T831" i="6"/>
  <c r="S686" i="6"/>
  <c r="X1394" i="6"/>
  <c r="U1394" i="6"/>
  <c r="X410" i="6"/>
  <c r="W782" i="6"/>
  <c r="U807" i="6"/>
  <c r="X831" i="6"/>
  <c r="X1910" i="6"/>
  <c r="S1612" i="6"/>
  <c r="V1936" i="6"/>
  <c r="T151" i="6"/>
  <c r="U831" i="6"/>
  <c r="T602" i="6"/>
  <c r="V1910" i="6"/>
  <c r="V314" i="6"/>
  <c r="U602" i="6"/>
  <c r="T1936" i="6"/>
  <c r="R831" i="6"/>
  <c r="U686" i="6"/>
  <c r="R1262" i="6"/>
  <c r="X1936" i="6"/>
  <c r="S391" i="6"/>
  <c r="T444" i="6"/>
  <c r="S1019" i="6"/>
  <c r="W391" i="6"/>
  <c r="T1123" i="6"/>
  <c r="R9" i="6"/>
  <c r="Y9" i="6" s="1"/>
  <c r="AE9" i="6" s="1"/>
  <c r="V267" i="6"/>
  <c r="T739" i="6"/>
  <c r="V475" i="6"/>
  <c r="X267" i="6"/>
  <c r="V739" i="6"/>
  <c r="S151" i="6"/>
  <c r="U151" i="6"/>
  <c r="X151" i="6"/>
  <c r="S267" i="6"/>
  <c r="S1375" i="6"/>
  <c r="W8" i="6"/>
  <c r="U939" i="6"/>
  <c r="W194" i="6"/>
  <c r="V1418" i="6"/>
  <c r="W1107" i="6"/>
  <c r="W96" i="6"/>
  <c r="X252" i="6"/>
  <c r="U295" i="6"/>
  <c r="W1039" i="6"/>
  <c r="X48" i="6"/>
  <c r="W295" i="6"/>
  <c r="W1123" i="6"/>
  <c r="S643" i="6"/>
  <c r="S475" i="6"/>
  <c r="W475" i="6"/>
  <c r="T927" i="6"/>
  <c r="U252" i="6"/>
  <c r="V1551" i="6"/>
  <c r="V8" i="6"/>
  <c r="S157" i="6"/>
  <c r="U301" i="6"/>
  <c r="R1107" i="6"/>
  <c r="X1900" i="6"/>
  <c r="T153" i="6"/>
  <c r="W9" i="6"/>
  <c r="S219" i="6"/>
  <c r="U1418" i="6"/>
  <c r="T22" i="6"/>
  <c r="V217" i="6"/>
  <c r="R985" i="6"/>
  <c r="S927" i="6"/>
  <c r="S50" i="6"/>
  <c r="S939" i="6"/>
  <c r="V939" i="6"/>
  <c r="R93" i="6"/>
  <c r="U50" i="6"/>
  <c r="X108" i="6"/>
  <c r="T222" i="6"/>
  <c r="Y222" i="6" s="1"/>
  <c r="AE222" i="6" s="1"/>
  <c r="X217" i="6"/>
  <c r="T793" i="6"/>
  <c r="W1718" i="6"/>
  <c r="V164" i="6"/>
  <c r="R50" i="6"/>
  <c r="T794" i="6"/>
  <c r="W169" i="6"/>
  <c r="R794" i="6"/>
  <c r="S1718" i="6"/>
  <c r="R64" i="6"/>
  <c r="W438" i="6"/>
  <c r="S1107" i="6"/>
  <c r="S794" i="6"/>
  <c r="R1900" i="6"/>
  <c r="X61" i="6"/>
  <c r="T96" i="6"/>
  <c r="R61" i="6"/>
  <c r="T1107" i="6"/>
  <c r="U1900" i="6"/>
  <c r="T1900" i="6"/>
  <c r="T159" i="6"/>
  <c r="S96" i="6"/>
  <c r="T136" i="6"/>
  <c r="U237" i="6"/>
  <c r="Y237" i="6" s="1"/>
  <c r="AE237" i="6" s="1"/>
  <c r="W326" i="6"/>
  <c r="S291" i="6"/>
  <c r="S1418" i="6"/>
  <c r="T137" i="6"/>
  <c r="X137" i="6"/>
  <c r="S438" i="6"/>
  <c r="X693" i="6"/>
  <c r="W106" i="6"/>
  <c r="U310" i="6"/>
  <c r="W490" i="6"/>
  <c r="R10" i="6"/>
  <c r="W497" i="6"/>
  <c r="R798" i="6"/>
  <c r="R1145" i="6"/>
  <c r="V1047" i="6"/>
  <c r="W90" i="6"/>
  <c r="T291" i="6"/>
  <c r="S677" i="6"/>
  <c r="U581" i="6"/>
  <c r="S614" i="6"/>
  <c r="U794" i="6"/>
  <c r="R1418" i="6"/>
  <c r="V39" i="6"/>
  <c r="V194" i="6"/>
  <c r="Y194" i="6" s="1"/>
  <c r="AE194" i="6" s="1"/>
  <c r="V239" i="6"/>
  <c r="W354" i="6"/>
  <c r="U194" i="6"/>
  <c r="U630" i="6"/>
  <c r="R614" i="6"/>
  <c r="V1900" i="6"/>
  <c r="R1514" i="6"/>
  <c r="T90" i="6"/>
  <c r="X96" i="6"/>
  <c r="T61" i="6"/>
  <c r="T293" i="6"/>
  <c r="U1047" i="6"/>
  <c r="X1958" i="6"/>
  <c r="U8" i="6"/>
  <c r="S127" i="6"/>
  <c r="W50" i="6"/>
  <c r="X105" i="6"/>
  <c r="U337" i="6"/>
  <c r="V614" i="6"/>
  <c r="W698" i="6"/>
  <c r="U1062" i="6"/>
  <c r="W939" i="6"/>
  <c r="T698" i="6"/>
  <c r="T1418" i="6"/>
  <c r="Y1418" i="6" s="1"/>
  <c r="AE1418" i="6" s="1"/>
  <c r="V1958" i="6"/>
  <c r="U505" i="6"/>
  <c r="T497" i="6"/>
  <c r="S149" i="6"/>
  <c r="R438" i="6"/>
  <c r="T354" i="6"/>
  <c r="V698" i="6"/>
  <c r="T1047" i="6"/>
  <c r="R1070" i="6"/>
  <c r="R1813" i="6"/>
  <c r="T1514" i="6"/>
  <c r="W724" i="6"/>
  <c r="S119" i="6"/>
  <c r="V9" i="6"/>
  <c r="U391" i="6"/>
  <c r="W631" i="6"/>
  <c r="V609" i="6"/>
  <c r="W1603" i="6"/>
  <c r="W54" i="6"/>
  <c r="T47" i="6"/>
  <c r="U475" i="6"/>
  <c r="X643" i="6"/>
  <c r="R391" i="6"/>
  <c r="T295" i="6"/>
  <c r="S774" i="6"/>
  <c r="V191" i="6"/>
  <c r="U212" i="6"/>
  <c r="R475" i="6"/>
  <c r="V391" i="6"/>
  <c r="R1495" i="6"/>
  <c r="S251" i="6"/>
  <c r="W73" i="6"/>
  <c r="W75" i="6"/>
  <c r="W22" i="6"/>
  <c r="S93" i="6"/>
  <c r="U297" i="6"/>
  <c r="Y297" i="6" s="1"/>
  <c r="AE297" i="6" s="1"/>
  <c r="S296" i="6"/>
  <c r="W485" i="6"/>
  <c r="U68" i="6"/>
  <c r="U1077" i="6"/>
  <c r="T75" i="6"/>
  <c r="S108" i="6"/>
  <c r="S153" i="6"/>
  <c r="S501" i="6"/>
  <c r="T1108" i="6"/>
  <c r="R1069" i="6"/>
  <c r="W1189" i="6"/>
  <c r="S1751" i="6"/>
  <c r="S1693" i="6"/>
  <c r="U551" i="6"/>
  <c r="V1778" i="6"/>
  <c r="T108" i="6"/>
  <c r="T8" i="6"/>
  <c r="U267" i="6"/>
  <c r="S295" i="6"/>
  <c r="U444" i="6"/>
  <c r="W739" i="6"/>
  <c r="T515" i="6"/>
  <c r="T166" i="6"/>
  <c r="T161" i="6"/>
  <c r="W297" i="6"/>
  <c r="T296" i="6"/>
  <c r="R360" i="6"/>
  <c r="T475" i="6"/>
  <c r="V295" i="6"/>
  <c r="S755" i="6"/>
  <c r="R624" i="6"/>
  <c r="V960" i="6"/>
  <c r="R1309" i="6"/>
  <c r="U153" i="6"/>
  <c r="V993" i="6"/>
  <c r="U1203" i="6"/>
  <c r="X123" i="6"/>
  <c r="R73" i="6"/>
  <c r="V357" i="6"/>
  <c r="S212" i="6"/>
  <c r="R310" i="6"/>
  <c r="V433" i="6"/>
  <c r="S360" i="6"/>
  <c r="V463" i="6"/>
  <c r="V628" i="6"/>
  <c r="X993" i="6"/>
  <c r="U985" i="6"/>
  <c r="R708" i="6"/>
  <c r="X927" i="6"/>
  <c r="R1453" i="6"/>
  <c r="T1453" i="6"/>
  <c r="V693" i="6"/>
  <c r="R1077" i="6"/>
  <c r="X1557" i="6"/>
  <c r="V161" i="6"/>
  <c r="S339" i="6"/>
  <c r="S490" i="6"/>
  <c r="S393" i="6"/>
  <c r="S1069" i="6"/>
  <c r="T1069" i="6"/>
  <c r="Y1069" i="6" s="1"/>
  <c r="AE1069" i="6" s="1"/>
  <c r="V517" i="6"/>
  <c r="U1092" i="6"/>
  <c r="R875" i="6"/>
  <c r="V1643" i="6"/>
  <c r="R490" i="6"/>
  <c r="W217" i="6"/>
  <c r="U490" i="6"/>
  <c r="U724" i="6"/>
  <c r="R1076" i="6"/>
  <c r="X1069" i="6"/>
  <c r="T1092" i="6"/>
  <c r="W1092" i="6"/>
  <c r="Y1092" i="6" s="1"/>
  <c r="AE1092" i="6" s="1"/>
  <c r="U1693" i="6"/>
  <c r="X297" i="6"/>
  <c r="S1189" i="6"/>
  <c r="S1092" i="6"/>
  <c r="W1778" i="6"/>
  <c r="W1751" i="6"/>
  <c r="T63" i="6"/>
  <c r="U63" i="6"/>
  <c r="X444" i="6"/>
  <c r="V232" i="6"/>
  <c r="U426" i="6"/>
  <c r="S166" i="6"/>
  <c r="Y166" i="6" s="1"/>
  <c r="AE166" i="6" s="1"/>
  <c r="T310" i="6"/>
  <c r="R634" i="6"/>
  <c r="S1135" i="6"/>
  <c r="U643" i="6"/>
  <c r="R74" i="6"/>
  <c r="V17" i="6"/>
  <c r="U251" i="6"/>
  <c r="V251" i="6"/>
  <c r="V166" i="6"/>
  <c r="W166" i="6"/>
  <c r="T393" i="6"/>
  <c r="T724" i="6"/>
  <c r="X1077" i="6"/>
  <c r="W804" i="6"/>
  <c r="X1869" i="6"/>
  <c r="U75" i="6"/>
  <c r="U166" i="6"/>
  <c r="U9" i="6"/>
  <c r="S66" i="6"/>
  <c r="U107" i="6"/>
  <c r="R22" i="6"/>
  <c r="U357" i="6"/>
  <c r="S349" i="6"/>
  <c r="U342" i="6"/>
  <c r="U339" i="6"/>
  <c r="X296" i="6"/>
  <c r="V252" i="6"/>
  <c r="U511" i="6"/>
  <c r="T755" i="6"/>
  <c r="S793" i="6"/>
  <c r="V755" i="6"/>
  <c r="U517" i="6"/>
  <c r="R1174" i="6"/>
  <c r="X517" i="6"/>
  <c r="T624" i="6"/>
  <c r="T993" i="6"/>
  <c r="T1415" i="6"/>
  <c r="S1453" i="6"/>
  <c r="X63" i="6"/>
  <c r="T68" i="6"/>
  <c r="U394" i="6"/>
  <c r="U875" i="6"/>
  <c r="R1624" i="6"/>
  <c r="X102" i="6"/>
  <c r="X87" i="6"/>
  <c r="U73" i="6"/>
  <c r="V393" i="6"/>
  <c r="T433" i="6"/>
  <c r="R358" i="6"/>
  <c r="S310" i="6"/>
  <c r="T394" i="6"/>
  <c r="S444" i="6"/>
  <c r="R338" i="6"/>
  <c r="U360" i="6"/>
  <c r="S297" i="6"/>
  <c r="U801" i="6"/>
  <c r="R517" i="6"/>
  <c r="R896" i="6"/>
  <c r="U793" i="6"/>
  <c r="R581" i="6"/>
  <c r="Y581" i="6" s="1"/>
  <c r="AE581" i="6" s="1"/>
  <c r="S1151" i="6"/>
  <c r="S1825" i="6"/>
  <c r="X1547" i="6"/>
  <c r="W1491" i="6"/>
  <c r="W68" i="6"/>
  <c r="T74" i="6"/>
  <c r="U88" i="6"/>
  <c r="R63" i="6"/>
  <c r="W107" i="6"/>
  <c r="U393" i="6"/>
  <c r="S517" i="6"/>
  <c r="S440" i="6"/>
  <c r="R394" i="6"/>
  <c r="T339" i="6"/>
  <c r="W433" i="6"/>
  <c r="R463" i="6"/>
  <c r="W339" i="6"/>
  <c r="T338" i="6"/>
  <c r="U218" i="6"/>
  <c r="U609" i="6"/>
  <c r="W823" i="6"/>
  <c r="U544" i="6"/>
  <c r="S804" i="6"/>
  <c r="U1317" i="6"/>
  <c r="R1573" i="6"/>
  <c r="T1551" i="6"/>
  <c r="X107" i="6"/>
  <c r="R108" i="6"/>
  <c r="X73" i="6"/>
  <c r="R88" i="6"/>
  <c r="R107" i="6"/>
  <c r="T107" i="6"/>
  <c r="T73" i="6"/>
  <c r="R433" i="6"/>
  <c r="U217" i="6"/>
  <c r="U433" i="6"/>
  <c r="W517" i="6"/>
  <c r="R393" i="6"/>
  <c r="R352" i="6"/>
  <c r="W252" i="6"/>
  <c r="S875" i="6"/>
  <c r="T551" i="6"/>
  <c r="R793" i="6"/>
  <c r="S985" i="6"/>
  <c r="V793" i="6"/>
  <c r="U927" i="6"/>
  <c r="X1174" i="6"/>
  <c r="U123" i="6"/>
  <c r="W80" i="6"/>
  <c r="V22" i="6"/>
  <c r="U108" i="6"/>
  <c r="W120" i="6"/>
  <c r="S107" i="6"/>
  <c r="R87" i="6"/>
  <c r="W467" i="6"/>
  <c r="U392" i="6"/>
  <c r="W212" i="6"/>
  <c r="V483" i="6"/>
  <c r="R434" i="6"/>
  <c r="W394" i="6"/>
  <c r="Y394" i="6" s="1"/>
  <c r="AE394" i="6" s="1"/>
  <c r="V360" i="6"/>
  <c r="V271" i="6"/>
  <c r="T628" i="6"/>
  <c r="U904" i="6"/>
  <c r="T985" i="6"/>
  <c r="R823" i="6"/>
  <c r="U804" i="6"/>
  <c r="R1693" i="6"/>
  <c r="Y1693" i="6" s="1"/>
  <c r="AE1693" i="6" s="1"/>
  <c r="R1344" i="6"/>
  <c r="W630" i="6"/>
  <c r="X534" i="6"/>
  <c r="Q230" i="6"/>
  <c r="Y230" i="6" s="1"/>
  <c r="AE230" i="6" s="1"/>
  <c r="W61" i="6"/>
  <c r="U5" i="6"/>
  <c r="S141" i="6"/>
  <c r="S88" i="6"/>
  <c r="S68" i="6"/>
  <c r="S63" i="6"/>
  <c r="R421" i="6"/>
  <c r="W232" i="6"/>
  <c r="T212" i="6"/>
  <c r="V205" i="6"/>
  <c r="S394" i="6"/>
  <c r="U351" i="6"/>
  <c r="V291" i="6"/>
  <c r="V310" i="6"/>
  <c r="S194" i="6"/>
  <c r="X497" i="6"/>
  <c r="T904" i="6"/>
  <c r="S534" i="6"/>
  <c r="T534" i="6"/>
  <c r="T1062" i="6"/>
  <c r="U798" i="6"/>
  <c r="W1054" i="6"/>
  <c r="S993" i="6"/>
  <c r="V1869" i="6"/>
  <c r="R5" i="6"/>
  <c r="T5" i="6"/>
  <c r="U149" i="6"/>
  <c r="X166" i="6"/>
  <c r="W108" i="6"/>
  <c r="U21" i="6"/>
  <c r="X50" i="6"/>
  <c r="U90" i="6"/>
  <c r="X88" i="6"/>
  <c r="V326" i="6"/>
  <c r="T251" i="6"/>
  <c r="W393" i="6"/>
  <c r="Y393" i="6" s="1"/>
  <c r="AE393" i="6" s="1"/>
  <c r="U397" i="6"/>
  <c r="V229" i="6"/>
  <c r="U440" i="6"/>
  <c r="V339" i="6"/>
  <c r="V293" i="6"/>
  <c r="X293" i="6"/>
  <c r="U501" i="6"/>
  <c r="T630" i="6"/>
  <c r="S1177" i="6"/>
  <c r="V875" i="6"/>
  <c r="R946" i="6"/>
  <c r="U1107" i="6"/>
  <c r="R698" i="6"/>
  <c r="R609" i="6"/>
  <c r="U614" i="6"/>
  <c r="S1415" i="6"/>
  <c r="X1418" i="6"/>
  <c r="T1693" i="6"/>
  <c r="U1551" i="6"/>
  <c r="T1778" i="6"/>
  <c r="W5" i="6"/>
  <c r="T352" i="6"/>
  <c r="X194" i="6"/>
  <c r="V234" i="6"/>
  <c r="W234" i="6"/>
  <c r="T544" i="6"/>
  <c r="X798" i="6"/>
  <c r="S1145" i="6"/>
  <c r="W581" i="6"/>
  <c r="T123" i="6"/>
  <c r="U87" i="6"/>
  <c r="U22" i="6"/>
  <c r="Y22" i="6" s="1"/>
  <c r="AE22" i="6" s="1"/>
  <c r="W63" i="6"/>
  <c r="U96" i="6"/>
  <c r="S9" i="6"/>
  <c r="S136" i="6"/>
  <c r="S78" i="6"/>
  <c r="R68" i="6"/>
  <c r="X153" i="6"/>
  <c r="S123" i="6"/>
  <c r="V297" i="6"/>
  <c r="W251" i="6"/>
  <c r="V438" i="6"/>
  <c r="X251" i="6"/>
  <c r="R497" i="6"/>
  <c r="V440" i="6"/>
  <c r="T377" i="6"/>
  <c r="X212" i="6"/>
  <c r="V394" i="6"/>
  <c r="T307" i="6"/>
  <c r="T194" i="6"/>
  <c r="T297" i="6"/>
  <c r="S551" i="6"/>
  <c r="W614" i="6"/>
  <c r="W794" i="6"/>
  <c r="X794" i="6"/>
  <c r="X501" i="6"/>
  <c r="R927" i="6"/>
  <c r="V1062" i="6"/>
  <c r="T939" i="6"/>
  <c r="R804" i="6"/>
  <c r="T1174" i="6"/>
  <c r="U946" i="6"/>
  <c r="U698" i="6"/>
  <c r="X1464" i="6"/>
  <c r="U1547" i="6"/>
  <c r="U1453" i="6"/>
  <c r="S1514" i="6"/>
  <c r="S22" i="6"/>
  <c r="R96" i="6"/>
  <c r="U34" i="6"/>
  <c r="X68" i="6"/>
  <c r="Y68" i="6" s="1"/>
  <c r="AE68" i="6" s="1"/>
  <c r="S21" i="6"/>
  <c r="T9" i="6"/>
  <c r="R90" i="6"/>
  <c r="S73" i="6"/>
  <c r="S217" i="6"/>
  <c r="R440" i="6"/>
  <c r="T440" i="6"/>
  <c r="V212" i="6"/>
  <c r="T490" i="6"/>
  <c r="T252" i="6"/>
  <c r="T432" i="6"/>
  <c r="W310" i="6"/>
  <c r="Y310" i="6" s="1"/>
  <c r="AE310" i="6" s="1"/>
  <c r="T218" i="6"/>
  <c r="S352" i="6"/>
  <c r="R1062" i="6"/>
  <c r="S630" i="6"/>
  <c r="T875" i="6"/>
  <c r="W755" i="6"/>
  <c r="U1069" i="6"/>
  <c r="S946" i="6"/>
  <c r="X985" i="6"/>
  <c r="U1624" i="6"/>
  <c r="S1573" i="6"/>
  <c r="S1491" i="6"/>
  <c r="X1551" i="6"/>
  <c r="S5" i="6"/>
  <c r="V5" i="6"/>
  <c r="X149" i="6"/>
  <c r="S354" i="6"/>
  <c r="R351" i="6"/>
  <c r="S432" i="6"/>
  <c r="W291" i="6"/>
  <c r="Y291" i="6" s="1"/>
  <c r="AE291" i="6" s="1"/>
  <c r="W1062" i="6"/>
  <c r="W677" i="6"/>
  <c r="V149" i="6"/>
  <c r="X240" i="6"/>
  <c r="S293" i="6"/>
  <c r="W293" i="6"/>
  <c r="R1047" i="6"/>
  <c r="U1025" i="6"/>
  <c r="X80" i="6"/>
  <c r="U198" i="6"/>
  <c r="U452" i="6"/>
  <c r="R21" i="6"/>
  <c r="U371" i="6"/>
  <c r="U354" i="6"/>
  <c r="X291" i="6"/>
  <c r="R630" i="6"/>
  <c r="T659" i="6"/>
  <c r="S798" i="6"/>
  <c r="X630" i="6"/>
  <c r="R655" i="6"/>
  <c r="R1135" i="6"/>
  <c r="R1434" i="6"/>
  <c r="X97" i="6"/>
  <c r="U383" i="6"/>
  <c r="T775" i="6"/>
  <c r="S34" i="6"/>
  <c r="X90" i="6"/>
  <c r="R19" i="6"/>
  <c r="W39" i="6"/>
  <c r="S158" i="6"/>
  <c r="W338" i="6"/>
  <c r="X218" i="6"/>
  <c r="U234" i="6"/>
  <c r="X234" i="6"/>
  <c r="S497" i="6"/>
  <c r="W463" i="6"/>
  <c r="T798" i="6"/>
  <c r="W1047" i="6"/>
  <c r="U792" i="6"/>
  <c r="U697" i="6"/>
  <c r="X75" i="6"/>
  <c r="W149" i="6"/>
  <c r="U25" i="6"/>
  <c r="T234" i="6"/>
  <c r="T438" i="6"/>
  <c r="U293" i="6"/>
  <c r="U235" i="6"/>
  <c r="R702" i="6"/>
  <c r="X751" i="6"/>
  <c r="S1062" i="6"/>
  <c r="U850" i="6"/>
  <c r="S655" i="6"/>
  <c r="V309" i="6"/>
  <c r="S887" i="6"/>
  <c r="U1088" i="6"/>
  <c r="W816" i="6"/>
  <c r="T80" i="6"/>
  <c r="R513" i="6"/>
  <c r="R65" i="6"/>
  <c r="T149" i="6"/>
  <c r="Y149" i="6" s="1"/>
  <c r="AE149" i="6" s="1"/>
  <c r="U137" i="6"/>
  <c r="S90" i="6"/>
  <c r="X74" i="6"/>
  <c r="S87" i="6"/>
  <c r="R416" i="6"/>
  <c r="U438" i="6"/>
  <c r="R307" i="6"/>
  <c r="W281" i="6"/>
  <c r="W727" i="6"/>
  <c r="U534" i="6"/>
  <c r="T1143" i="6"/>
  <c r="T943" i="6"/>
  <c r="V823" i="6"/>
  <c r="X199" i="6"/>
  <c r="U606" i="6"/>
  <c r="W983" i="6"/>
  <c r="V452" i="6"/>
  <c r="R6" i="6"/>
  <c r="U40" i="6"/>
  <c r="U119" i="6"/>
  <c r="R354" i="6"/>
  <c r="S234" i="6"/>
  <c r="U291" i="6"/>
  <c r="T271" i="6"/>
  <c r="S606" i="6"/>
  <c r="R833" i="6"/>
  <c r="V165" i="6"/>
  <c r="W34" i="6"/>
  <c r="W55" i="6"/>
  <c r="S218" i="6"/>
  <c r="W224" i="6"/>
  <c r="T1088" i="6"/>
  <c r="W6" i="6"/>
  <c r="U80" i="6"/>
  <c r="V159" i="6"/>
  <c r="W74" i="6"/>
  <c r="S414" i="6"/>
  <c r="V349" i="6"/>
  <c r="U171" i="6"/>
  <c r="T401" i="6"/>
  <c r="Y401" i="6" s="1"/>
  <c r="AE401" i="6" s="1"/>
  <c r="S235" i="6"/>
  <c r="V401" i="6"/>
  <c r="U338" i="6"/>
  <c r="X847" i="6"/>
  <c r="S697" i="6"/>
  <c r="S487" i="6"/>
  <c r="W963" i="6"/>
  <c r="T1866" i="6"/>
  <c r="T165" i="6"/>
  <c r="S371" i="6"/>
  <c r="S294" i="6"/>
  <c r="U406" i="6"/>
  <c r="R954" i="6"/>
  <c r="W530" i="6"/>
  <c r="S65" i="6"/>
  <c r="S74" i="6"/>
  <c r="R75" i="6"/>
  <c r="T281" i="6"/>
  <c r="U401" i="6"/>
  <c r="U795" i="6"/>
  <c r="U78" i="6"/>
  <c r="W434" i="6"/>
  <c r="W378" i="6"/>
  <c r="X222" i="6"/>
  <c r="U307" i="6"/>
  <c r="T751" i="6"/>
  <c r="W307" i="6"/>
  <c r="S426" i="6"/>
  <c r="W405" i="6"/>
  <c r="T452" i="6"/>
  <c r="W185" i="6"/>
  <c r="W571" i="6"/>
  <c r="U628" i="6"/>
  <c r="R1133" i="6"/>
  <c r="T1150" i="6"/>
  <c r="R544" i="6"/>
  <c r="Y544" i="6" s="1"/>
  <c r="AE544" i="6" s="1"/>
  <c r="U1135" i="6"/>
  <c r="U457" i="6"/>
  <c r="W1169" i="6"/>
  <c r="W131" i="6"/>
  <c r="T1169" i="6"/>
  <c r="T34" i="6"/>
  <c r="S64" i="6"/>
  <c r="R54" i="6"/>
  <c r="W163" i="6"/>
  <c r="V21" i="6"/>
  <c r="V338" i="6"/>
  <c r="V280" i="6"/>
  <c r="Y280" i="6" s="1"/>
  <c r="AE280" i="6" s="1"/>
  <c r="T426" i="6"/>
  <c r="U222" i="6"/>
  <c r="T349" i="6"/>
  <c r="X352" i="6"/>
  <c r="W751" i="6"/>
  <c r="W943" i="6"/>
  <c r="X655" i="6"/>
  <c r="S850" i="6"/>
  <c r="W529" i="6"/>
  <c r="R847" i="6"/>
  <c r="R1171" i="6"/>
  <c r="V943" i="6"/>
  <c r="T1227" i="6"/>
  <c r="S53" i="6"/>
  <c r="V607" i="6"/>
  <c r="S113" i="6"/>
  <c r="U113" i="6"/>
  <c r="T19" i="6"/>
  <c r="U74" i="6"/>
  <c r="V163" i="6"/>
  <c r="T64" i="6"/>
  <c r="X163" i="6"/>
  <c r="T78" i="6"/>
  <c r="S80" i="6"/>
  <c r="T232" i="6"/>
  <c r="W218" i="6"/>
  <c r="U352" i="6"/>
  <c r="W352" i="6"/>
  <c r="X232" i="6"/>
  <c r="V510" i="6"/>
  <c r="V445" i="6"/>
  <c r="W440" i="6"/>
  <c r="T501" i="6"/>
  <c r="W775" i="6"/>
  <c r="W686" i="6"/>
  <c r="S620" i="6"/>
  <c r="S896" i="6"/>
  <c r="V882" i="6"/>
  <c r="W896" i="6"/>
  <c r="S571" i="6"/>
  <c r="W946" i="6"/>
  <c r="U655" i="6"/>
  <c r="U1643" i="6"/>
  <c r="T1196" i="6"/>
  <c r="S1450" i="6"/>
  <c r="R1190" i="6"/>
  <c r="T1723" i="6"/>
  <c r="U1262" i="6"/>
  <c r="Y1262" i="6" s="1"/>
  <c r="AE1262" i="6" s="1"/>
  <c r="V953" i="6"/>
  <c r="X119" i="6"/>
  <c r="S137" i="6"/>
  <c r="S55" i="6"/>
  <c r="U19" i="6"/>
  <c r="U163" i="6"/>
  <c r="T88" i="6"/>
  <c r="S97" i="6"/>
  <c r="W88" i="6"/>
  <c r="U232" i="6"/>
  <c r="S445" i="6"/>
  <c r="T361" i="6"/>
  <c r="T183" i="6"/>
  <c r="U344" i="6"/>
  <c r="V457" i="6"/>
  <c r="S329" i="6"/>
  <c r="X510" i="6"/>
  <c r="S415" i="6"/>
  <c r="W655" i="6"/>
  <c r="V724" i="6"/>
  <c r="U1055" i="6"/>
  <c r="S915" i="6"/>
  <c r="T569" i="6"/>
  <c r="R943" i="6"/>
  <c r="T967" i="6"/>
  <c r="S1794" i="6"/>
  <c r="T1220" i="6"/>
  <c r="T1262" i="6"/>
  <c r="X147" i="6"/>
  <c r="R452" i="6"/>
  <c r="S368" i="6"/>
  <c r="V426" i="6"/>
  <c r="T473" i="6"/>
  <c r="U487" i="6"/>
  <c r="U779" i="6"/>
  <c r="R670" i="6"/>
  <c r="Y670" i="6" s="1"/>
  <c r="AE670" i="6" s="1"/>
  <c r="R595" i="6"/>
  <c r="S33" i="6"/>
  <c r="V275" i="6"/>
  <c r="S439" i="6"/>
  <c r="U27" i="6"/>
  <c r="U144" i="6"/>
  <c r="X144" i="6"/>
  <c r="T244" i="6"/>
  <c r="U275" i="6"/>
  <c r="T253" i="6"/>
  <c r="U445" i="6"/>
  <c r="W445" i="6"/>
  <c r="X502" i="6"/>
  <c r="U921" i="6"/>
  <c r="V918" i="6"/>
  <c r="W1175" i="6"/>
  <c r="X887" i="6"/>
  <c r="U598" i="6"/>
  <c r="T58" i="6"/>
  <c r="W104" i="6"/>
  <c r="S45" i="6"/>
  <c r="V33" i="6"/>
  <c r="W86" i="6"/>
  <c r="U165" i="6"/>
  <c r="T414" i="6"/>
  <c r="T289" i="6"/>
  <c r="S209" i="6"/>
  <c r="W349" i="6"/>
  <c r="U329" i="6"/>
  <c r="R405" i="6"/>
  <c r="W401" i="6"/>
  <c r="S1170" i="6"/>
  <c r="U1086" i="6"/>
  <c r="U805" i="6"/>
  <c r="W606" i="6"/>
  <c r="S1169" i="6"/>
  <c r="U670" i="6"/>
  <c r="W855" i="6"/>
  <c r="V569" i="6"/>
  <c r="U691" i="6"/>
  <c r="R1614" i="6"/>
  <c r="S58" i="6"/>
  <c r="U86" i="6"/>
  <c r="X168" i="6"/>
  <c r="U361" i="6"/>
  <c r="V303" i="6"/>
  <c r="S199" i="6"/>
  <c r="S405" i="6"/>
  <c r="S671" i="6"/>
  <c r="T1175" i="6"/>
  <c r="T586" i="6"/>
  <c r="R679" i="6"/>
  <c r="U857" i="6"/>
  <c r="W586" i="6"/>
  <c r="X131" i="6"/>
  <c r="W33" i="6"/>
  <c r="T138" i="6"/>
  <c r="S92" i="6"/>
  <c r="X64" i="6"/>
  <c r="U405" i="6"/>
  <c r="W383" i="6"/>
  <c r="T255" i="6"/>
  <c r="R401" i="6"/>
  <c r="S232" i="6"/>
  <c r="T1086" i="6"/>
  <c r="U1146" i="6"/>
  <c r="U992" i="6"/>
  <c r="W613" i="6"/>
  <c r="R751" i="6"/>
  <c r="U617" i="6"/>
  <c r="W521" i="6"/>
  <c r="R724" i="6"/>
  <c r="V1190" i="6"/>
  <c r="S1763" i="6"/>
  <c r="V1665" i="6"/>
  <c r="V1427" i="6"/>
  <c r="X109" i="6"/>
  <c r="W45" i="6"/>
  <c r="U309" i="6"/>
  <c r="U178" i="6"/>
  <c r="R309" i="6"/>
  <c r="V456" i="6"/>
  <c r="S587" i="6"/>
  <c r="R536" i="6"/>
  <c r="T1146" i="6"/>
  <c r="U954" i="6"/>
  <c r="W1156" i="6"/>
  <c r="S670" i="6"/>
  <c r="V1009" i="6"/>
  <c r="U1407" i="6"/>
  <c r="R55" i="6"/>
  <c r="V34" i="6"/>
  <c r="T21" i="6"/>
  <c r="S54" i="6"/>
  <c r="X139" i="6"/>
  <c r="V218" i="6"/>
  <c r="Y218" i="6" s="1"/>
  <c r="AE218" i="6" s="1"/>
  <c r="T366" i="6"/>
  <c r="X434" i="6"/>
  <c r="S224" i="6"/>
  <c r="T445" i="6"/>
  <c r="V294" i="6"/>
  <c r="V224" i="6"/>
  <c r="T185" i="6"/>
  <c r="W452" i="6"/>
  <c r="U377" i="6"/>
  <c r="U1005" i="6"/>
  <c r="V544" i="6"/>
  <c r="R1075" i="6"/>
  <c r="U571" i="6"/>
  <c r="U847" i="6"/>
  <c r="U58" i="6"/>
  <c r="T33" i="6"/>
  <c r="X55" i="6"/>
  <c r="S150" i="6"/>
  <c r="X165" i="6"/>
  <c r="S75" i="6"/>
  <c r="Y75" i="6" s="1"/>
  <c r="AE75" i="6" s="1"/>
  <c r="V230" i="6"/>
  <c r="R368" i="6"/>
  <c r="S178" i="6"/>
  <c r="V197" i="6"/>
  <c r="W322" i="6"/>
  <c r="S280" i="6"/>
  <c r="S901" i="6"/>
  <c r="V779" i="6"/>
  <c r="R987" i="6"/>
  <c r="T679" i="6"/>
  <c r="V1462" i="6"/>
  <c r="T45" i="6"/>
  <c r="V429" i="6"/>
  <c r="U462" i="6"/>
  <c r="W202" i="6"/>
  <c r="S177" i="6"/>
  <c r="Y177" i="6" s="1"/>
  <c r="AE177" i="6" s="1"/>
  <c r="R913" i="6"/>
  <c r="R1008" i="6"/>
  <c r="T378" i="6"/>
  <c r="R462" i="6"/>
  <c r="R36" i="6"/>
  <c r="R35" i="6"/>
  <c r="S41" i="6"/>
  <c r="W97" i="6"/>
  <c r="T53" i="6"/>
  <c r="S86" i="6"/>
  <c r="W41" i="6"/>
  <c r="X41" i="6"/>
  <c r="U131" i="6"/>
  <c r="S147" i="6"/>
  <c r="W415" i="6"/>
  <c r="X223" i="6"/>
  <c r="R447" i="6"/>
  <c r="T224" i="6"/>
  <c r="T368" i="6"/>
  <c r="S447" i="6"/>
  <c r="X167" i="6"/>
  <c r="V241" i="6"/>
  <c r="T447" i="6"/>
  <c r="S180" i="6"/>
  <c r="V399" i="6"/>
  <c r="V322" i="6"/>
  <c r="T199" i="6"/>
  <c r="X178" i="6"/>
  <c r="U266" i="6"/>
  <c r="W372" i="6"/>
  <c r="V578" i="6"/>
  <c r="V1022" i="6"/>
  <c r="X775" i="6"/>
  <c r="V933" i="6"/>
  <c r="T726" i="6"/>
  <c r="V536" i="6"/>
  <c r="V992" i="6"/>
  <c r="S1331" i="6"/>
  <c r="R1244" i="6"/>
  <c r="S419" i="6"/>
  <c r="S289" i="6"/>
  <c r="V238" i="6"/>
  <c r="S144" i="6"/>
  <c r="W27" i="6"/>
  <c r="S79" i="6"/>
  <c r="T144" i="6"/>
  <c r="R33" i="6"/>
  <c r="W94" i="6"/>
  <c r="U55" i="6"/>
  <c r="S165" i="6"/>
  <c r="W165" i="6"/>
  <c r="T97" i="6"/>
  <c r="U177" i="6"/>
  <c r="U429" i="6"/>
  <c r="W309" i="6"/>
  <c r="S457" i="6"/>
  <c r="T373" i="6"/>
  <c r="R483" i="6"/>
  <c r="U241" i="6"/>
  <c r="R322" i="6"/>
  <c r="W395" i="6"/>
  <c r="V462" i="6"/>
  <c r="V385" i="6"/>
  <c r="W462" i="6"/>
  <c r="V344" i="6"/>
  <c r="U447" i="6"/>
  <c r="R415" i="6"/>
  <c r="W255" i="6"/>
  <c r="W447" i="6"/>
  <c r="R321" i="6"/>
  <c r="U199" i="6"/>
  <c r="S309" i="6"/>
  <c r="Y309" i="6" s="1"/>
  <c r="AE309" i="6" s="1"/>
  <c r="U415" i="6"/>
  <c r="X281" i="6"/>
  <c r="T405" i="6"/>
  <c r="X468" i="6"/>
  <c r="R966" i="6"/>
  <c r="W1063" i="6"/>
  <c r="V1005" i="6"/>
  <c r="X1005" i="6"/>
  <c r="V930" i="6"/>
  <c r="T855" i="6"/>
  <c r="R816" i="6"/>
  <c r="T749" i="6"/>
  <c r="V670" i="6"/>
  <c r="T571" i="6"/>
  <c r="T787" i="6"/>
  <c r="W857" i="6"/>
  <c r="U962" i="6"/>
  <c r="R1424" i="6"/>
  <c r="V1772" i="6"/>
  <c r="W109" i="6"/>
  <c r="X53" i="6"/>
  <c r="U122" i="6"/>
  <c r="S104" i="6"/>
  <c r="T92" i="6"/>
  <c r="T275" i="6"/>
  <c r="X230" i="6"/>
  <c r="R464" i="6"/>
  <c r="U378" i="6"/>
  <c r="W484" i="6"/>
  <c r="T248" i="6"/>
  <c r="T464" i="6"/>
  <c r="X275" i="6"/>
  <c r="X479" i="6"/>
  <c r="V236" i="6"/>
  <c r="U502" i="6"/>
  <c r="T415" i="6"/>
  <c r="S321" i="6"/>
  <c r="X185" i="6"/>
  <c r="W288" i="6"/>
  <c r="V415" i="6"/>
  <c r="W967" i="6"/>
  <c r="W578" i="6"/>
  <c r="V491" i="6"/>
  <c r="V671" i="6"/>
  <c r="T536" i="6"/>
  <c r="R967" i="6"/>
  <c r="X886" i="6"/>
  <c r="S1347" i="6"/>
  <c r="R1301" i="6"/>
  <c r="T27" i="6"/>
  <c r="T36" i="6"/>
  <c r="R86" i="6"/>
  <c r="R97" i="6"/>
  <c r="R34" i="6"/>
  <c r="R94" i="6"/>
  <c r="S275" i="6"/>
  <c r="W439" i="6"/>
  <c r="U280" i="6"/>
  <c r="R361" i="6"/>
  <c r="R445" i="6"/>
  <c r="Y445" i="6" s="1"/>
  <c r="AE445" i="6" s="1"/>
  <c r="R344" i="6"/>
  <c r="S469" i="6"/>
  <c r="V383" i="6"/>
  <c r="S183" i="6"/>
  <c r="V414" i="6"/>
  <c r="W241" i="6"/>
  <c r="W457" i="6"/>
  <c r="X241" i="6"/>
  <c r="T329" i="6"/>
  <c r="U281" i="6"/>
  <c r="T372" i="6"/>
  <c r="T456" i="6"/>
  <c r="Y456" i="6" s="1"/>
  <c r="AE456" i="6" s="1"/>
  <c r="S434" i="6"/>
  <c r="W329" i="6"/>
  <c r="T434" i="6"/>
  <c r="U434" i="6"/>
  <c r="R474" i="6"/>
  <c r="R805" i="6"/>
  <c r="R620" i="6"/>
  <c r="V887" i="6"/>
  <c r="R586" i="6"/>
  <c r="T824" i="6"/>
  <c r="T915" i="6"/>
  <c r="W637" i="6"/>
  <c r="U855" i="6"/>
  <c r="R775" i="6"/>
  <c r="U521" i="6"/>
  <c r="U943" i="6"/>
  <c r="X1452" i="6"/>
  <c r="V27" i="6"/>
  <c r="U79" i="6"/>
  <c r="R80" i="6"/>
  <c r="T109" i="6"/>
  <c r="W35" i="6"/>
  <c r="U97" i="6"/>
  <c r="W199" i="6"/>
  <c r="Y199" i="6" s="1"/>
  <c r="AE199" i="6" s="1"/>
  <c r="X288" i="6"/>
  <c r="T383" i="6"/>
  <c r="U479" i="6"/>
  <c r="S195" i="6"/>
  <c r="U253" i="6"/>
  <c r="T344" i="6"/>
  <c r="W479" i="6"/>
  <c r="X279" i="6"/>
  <c r="V329" i="6"/>
  <c r="X197" i="6"/>
  <c r="V439" i="6"/>
  <c r="U1113" i="6"/>
  <c r="U736" i="6"/>
  <c r="T1091" i="6"/>
  <c r="V1067" i="6"/>
  <c r="S1109" i="6"/>
  <c r="U1116" i="6"/>
  <c r="V1063" i="6"/>
  <c r="U1559" i="6"/>
  <c r="S1329" i="6"/>
  <c r="R41" i="6"/>
  <c r="X126" i="6"/>
  <c r="W92" i="6"/>
  <c r="U41" i="6"/>
  <c r="Y41" i="6" s="1"/>
  <c r="AE41" i="6" s="1"/>
  <c r="X92" i="6"/>
  <c r="T55" i="6"/>
  <c r="T86" i="6"/>
  <c r="U33" i="6"/>
  <c r="T124" i="6"/>
  <c r="T119" i="6"/>
  <c r="Y119" i="6" s="1"/>
  <c r="AE119" i="6" s="1"/>
  <c r="X86" i="6"/>
  <c r="V131" i="6"/>
  <c r="Y131" i="6" s="1"/>
  <c r="AE131" i="6" s="1"/>
  <c r="R58" i="6"/>
  <c r="T104" i="6"/>
  <c r="T376" i="6"/>
  <c r="T479" i="6"/>
  <c r="S241" i="6"/>
  <c r="V198" i="6"/>
  <c r="S255" i="6"/>
  <c r="S483" i="6"/>
  <c r="W222" i="6"/>
  <c r="W426" i="6"/>
  <c r="S281" i="6"/>
  <c r="R372" i="6"/>
  <c r="T180" i="6"/>
  <c r="V281" i="6"/>
  <c r="V199" i="6"/>
  <c r="T453" i="6"/>
  <c r="R1169" i="6"/>
  <c r="R1116" i="6"/>
  <c r="R571" i="6"/>
  <c r="V775" i="6"/>
  <c r="U1614" i="6"/>
  <c r="U92" i="6"/>
  <c r="W58" i="6"/>
  <c r="U132" i="6"/>
  <c r="T81" i="6"/>
  <c r="S131" i="6"/>
  <c r="T131" i="6"/>
  <c r="W21" i="6"/>
  <c r="S383" i="6"/>
  <c r="V405" i="6"/>
  <c r="V244" i="6"/>
  <c r="T241" i="6"/>
  <c r="R435" i="6"/>
  <c r="R329" i="6"/>
  <c r="X282" i="6"/>
  <c r="U507" i="6"/>
  <c r="T257" i="6"/>
  <c r="S372" i="6"/>
  <c r="W183" i="6"/>
  <c r="U288" i="6"/>
  <c r="U480" i="6"/>
  <c r="W257" i="6"/>
  <c r="V480" i="6"/>
  <c r="X209" i="6"/>
  <c r="V530" i="6"/>
  <c r="R882" i="6"/>
  <c r="S995" i="6"/>
  <c r="S510" i="6"/>
  <c r="T887" i="6"/>
  <c r="V1101" i="6"/>
  <c r="S637" i="6"/>
  <c r="U1067" i="6"/>
  <c r="U726" i="6"/>
  <c r="R915" i="6"/>
  <c r="T1179" i="6"/>
  <c r="S775" i="6"/>
  <c r="T655" i="6"/>
  <c r="T847" i="6"/>
  <c r="Y847" i="6" s="1"/>
  <c r="AE847" i="6" s="1"/>
  <c r="T1135" i="6"/>
  <c r="X682" i="6"/>
  <c r="U1798" i="6"/>
  <c r="X1347" i="6"/>
  <c r="R53" i="6"/>
  <c r="U104" i="6"/>
  <c r="X138" i="6"/>
  <c r="T41" i="6"/>
  <c r="S138" i="6"/>
  <c r="U23" i="6"/>
  <c r="U109" i="6"/>
  <c r="W223" i="6"/>
  <c r="T491" i="6"/>
  <c r="X189" i="6"/>
  <c r="S248" i="6"/>
  <c r="W275" i="6"/>
  <c r="T356" i="6"/>
  <c r="S226" i="6"/>
  <c r="S185" i="6"/>
  <c r="W289" i="6"/>
  <c r="U185" i="6"/>
  <c r="V185" i="6"/>
  <c r="U372" i="6"/>
  <c r="V276" i="6"/>
  <c r="R1002" i="6"/>
  <c r="R901" i="6"/>
  <c r="U637" i="6"/>
  <c r="X1187" i="6"/>
  <c r="T778" i="6"/>
  <c r="S953" i="6"/>
  <c r="S1301" i="6"/>
  <c r="U1169" i="6"/>
  <c r="S572" i="6"/>
  <c r="V24" i="6"/>
  <c r="X82" i="6"/>
  <c r="S167" i="6"/>
  <c r="V213" i="6"/>
  <c r="S277" i="6"/>
  <c r="V412" i="6"/>
  <c r="W167" i="6"/>
  <c r="U272" i="6"/>
  <c r="U279" i="6"/>
  <c r="V554" i="6"/>
  <c r="V734" i="6"/>
  <c r="T480" i="6"/>
  <c r="V1689" i="6"/>
  <c r="R24" i="6"/>
  <c r="S168" i="6"/>
  <c r="X128" i="6"/>
  <c r="U69" i="6"/>
  <c r="V160" i="6"/>
  <c r="X69" i="6"/>
  <c r="R476" i="6"/>
  <c r="S363" i="6"/>
  <c r="V277" i="6"/>
  <c r="S346" i="6"/>
  <c r="U476" i="6"/>
  <c r="U363" i="6"/>
  <c r="S312" i="6"/>
  <c r="T168" i="6"/>
  <c r="U362" i="6"/>
  <c r="S803" i="6"/>
  <c r="T695" i="6"/>
  <c r="W1091" i="6"/>
  <c r="X1335" i="6"/>
  <c r="R69" i="6"/>
  <c r="X213" i="6"/>
  <c r="S380" i="6"/>
  <c r="W311" i="6"/>
  <c r="T279" i="6"/>
  <c r="X277" i="6"/>
  <c r="T213" i="6"/>
  <c r="U695" i="6"/>
  <c r="T625" i="6"/>
  <c r="S874" i="6"/>
  <c r="W543" i="6"/>
  <c r="R818" i="6"/>
  <c r="V1634" i="6"/>
  <c r="X1475" i="6"/>
  <c r="U128" i="6"/>
  <c r="T65" i="6"/>
  <c r="S91" i="6"/>
  <c r="X140" i="6"/>
  <c r="S110" i="6"/>
  <c r="X94" i="6"/>
  <c r="W48" i="6"/>
  <c r="Y48" i="6" s="1"/>
  <c r="AE48" i="6" s="1"/>
  <c r="T93" i="6"/>
  <c r="S23" i="6"/>
  <c r="W79" i="6"/>
  <c r="U47" i="6"/>
  <c r="U167" i="6"/>
  <c r="S128" i="6"/>
  <c r="U189" i="6"/>
  <c r="V242" i="6"/>
  <c r="W230" i="6"/>
  <c r="W362" i="6"/>
  <c r="S373" i="6"/>
  <c r="W429" i="6"/>
  <c r="S481" i="6"/>
  <c r="S272" i="6"/>
  <c r="U373" i="6"/>
  <c r="U469" i="6"/>
  <c r="Y469" i="6" s="1"/>
  <c r="AE469" i="6" s="1"/>
  <c r="S238" i="6"/>
  <c r="W282" i="6"/>
  <c r="W414" i="6"/>
  <c r="V481" i="6"/>
  <c r="S377" i="6"/>
  <c r="W469" i="6"/>
  <c r="T197" i="6"/>
  <c r="V279" i="6"/>
  <c r="U334" i="6"/>
  <c r="U257" i="6"/>
  <c r="T312" i="6"/>
  <c r="W399" i="6"/>
  <c r="S463" i="6"/>
  <c r="V209" i="6"/>
  <c r="W346" i="6"/>
  <c r="W502" i="6"/>
  <c r="T266" i="6"/>
  <c r="S345" i="6"/>
  <c r="S417" i="6"/>
  <c r="S388" i="6"/>
  <c r="U470" i="6"/>
  <c r="X828" i="6"/>
  <c r="U1041" i="6"/>
  <c r="V621" i="6"/>
  <c r="R925" i="6"/>
  <c r="S817" i="6"/>
  <c r="R795" i="6"/>
  <c r="R903" i="6"/>
  <c r="S1028" i="6"/>
  <c r="V1110" i="6"/>
  <c r="R677" i="6"/>
  <c r="S1133" i="6"/>
  <c r="V915" i="6"/>
  <c r="T552" i="6"/>
  <c r="S823" i="6"/>
  <c r="S1075" i="6"/>
  <c r="T554" i="6"/>
  <c r="X718" i="6"/>
  <c r="U734" i="6"/>
  <c r="T1849" i="6"/>
  <c r="R1947" i="6"/>
  <c r="T1958" i="6"/>
  <c r="T82" i="6"/>
  <c r="S24" i="6"/>
  <c r="T113" i="6"/>
  <c r="V113" i="6"/>
  <c r="T160" i="6"/>
  <c r="S6" i="6"/>
  <c r="R109" i="6"/>
  <c r="T167" i="6"/>
  <c r="R104" i="6"/>
  <c r="U6" i="6"/>
  <c r="T128" i="6"/>
  <c r="U321" i="6"/>
  <c r="V446" i="6"/>
  <c r="R373" i="6"/>
  <c r="W189" i="6"/>
  <c r="X242" i="6"/>
  <c r="W321" i="6"/>
  <c r="U491" i="6"/>
  <c r="Y491" i="6" s="1"/>
  <c r="AE491" i="6" s="1"/>
  <c r="W388" i="6"/>
  <c r="T457" i="6"/>
  <c r="X268" i="6"/>
  <c r="V378" i="6"/>
  <c r="S435" i="6"/>
  <c r="T476" i="6"/>
  <c r="X191" i="6"/>
  <c r="V289" i="6"/>
  <c r="S473" i="6"/>
  <c r="W476" i="6"/>
  <c r="R470" i="6"/>
  <c r="W358" i="6"/>
  <c r="U271" i="6"/>
  <c r="U230" i="6"/>
  <c r="X473" i="6"/>
  <c r="R510" i="6"/>
  <c r="T772" i="6"/>
  <c r="U849" i="6"/>
  <c r="W734" i="6"/>
  <c r="S1110" i="6"/>
  <c r="X818" i="6"/>
  <c r="S925" i="6"/>
  <c r="U510" i="6"/>
  <c r="S519" i="6"/>
  <c r="T728" i="6"/>
  <c r="V954" i="6"/>
  <c r="R737" i="6"/>
  <c r="R905" i="6"/>
  <c r="V824" i="6"/>
  <c r="R727" i="6"/>
  <c r="R1099" i="6"/>
  <c r="R554" i="6"/>
  <c r="V1211" i="6"/>
  <c r="U1380" i="6"/>
  <c r="X133" i="6"/>
  <c r="U24" i="6"/>
  <c r="T79" i="6"/>
  <c r="X58" i="6"/>
  <c r="T110" i="6"/>
  <c r="S35" i="6"/>
  <c r="W110" i="6"/>
  <c r="T54" i="6"/>
  <c r="T133" i="6"/>
  <c r="W23" i="6"/>
  <c r="W374" i="6"/>
  <c r="R380" i="6"/>
  <c r="U503" i="6"/>
  <c r="S392" i="6"/>
  <c r="T272" i="6"/>
  <c r="T380" i="6"/>
  <c r="W198" i="6"/>
  <c r="U248" i="6"/>
  <c r="S358" i="6"/>
  <c r="R396" i="6"/>
  <c r="V476" i="6"/>
  <c r="S288" i="6"/>
  <c r="T341" i="6"/>
  <c r="S480" i="6"/>
  <c r="S271" i="6"/>
  <c r="T408" i="6"/>
  <c r="U473" i="6"/>
  <c r="T223" i="6"/>
  <c r="V437" i="6"/>
  <c r="W353" i="6"/>
  <c r="T520" i="6"/>
  <c r="R606" i="6"/>
  <c r="R774" i="6"/>
  <c r="R870" i="6"/>
  <c r="V537" i="6"/>
  <c r="R817" i="6"/>
  <c r="S954" i="6"/>
  <c r="T1115" i="6"/>
  <c r="U587" i="6"/>
  <c r="T930" i="6"/>
  <c r="V728" i="6"/>
  <c r="X1146" i="6"/>
  <c r="T557" i="6"/>
  <c r="S1099" i="6"/>
  <c r="S818" i="6"/>
  <c r="U727" i="6"/>
  <c r="U746" i="6"/>
  <c r="R1887" i="6"/>
  <c r="S82" i="6"/>
  <c r="T147" i="6"/>
  <c r="Y147" i="6" s="1"/>
  <c r="AE147" i="6" s="1"/>
  <c r="R48" i="6"/>
  <c r="U147" i="6"/>
  <c r="R79" i="6"/>
  <c r="T12" i="6"/>
  <c r="W82" i="6"/>
  <c r="T127" i="6"/>
  <c r="W113" i="6"/>
  <c r="T40" i="6"/>
  <c r="R13" i="6"/>
  <c r="S109" i="6"/>
  <c r="V23" i="6"/>
  <c r="X81" i="6"/>
  <c r="U138" i="6"/>
  <c r="R82" i="6"/>
  <c r="U133" i="6"/>
  <c r="S395" i="6"/>
  <c r="V189" i="6"/>
  <c r="W242" i="6"/>
  <c r="V321" i="6"/>
  <c r="T198" i="6"/>
  <c r="T510" i="6"/>
  <c r="T277" i="6"/>
  <c r="V395" i="6"/>
  <c r="S464" i="6"/>
  <c r="Y464" i="6" s="1"/>
  <c r="AE464" i="6" s="1"/>
  <c r="S202" i="6"/>
  <c r="S250" i="6"/>
  <c r="V301" i="6"/>
  <c r="T363" i="6"/>
  <c r="V248" i="6"/>
  <c r="R312" i="6"/>
  <c r="U346" i="6"/>
  <c r="X272" i="6"/>
  <c r="W411" i="6"/>
  <c r="S230" i="6"/>
  <c r="S362" i="6"/>
  <c r="T439" i="6"/>
  <c r="U439" i="6"/>
  <c r="U242" i="6"/>
  <c r="W312" i="6"/>
  <c r="R395" i="6"/>
  <c r="W607" i="6"/>
  <c r="W1118" i="6"/>
  <c r="T606" i="6"/>
  <c r="S829" i="6"/>
  <c r="T954" i="6"/>
  <c r="R687" i="6"/>
  <c r="T925" i="6"/>
  <c r="U565" i="6"/>
  <c r="Y565" i="6" s="1"/>
  <c r="AE565" i="6" s="1"/>
  <c r="U745" i="6"/>
  <c r="S557" i="6"/>
  <c r="R1020" i="6"/>
  <c r="V718" i="6"/>
  <c r="T734" i="6"/>
  <c r="U1923" i="6"/>
  <c r="U152" i="6"/>
  <c r="U65" i="6"/>
  <c r="X104" i="6"/>
  <c r="W65" i="6"/>
  <c r="U127" i="6"/>
  <c r="X65" i="6"/>
  <c r="U110" i="6"/>
  <c r="W168" i="6"/>
  <c r="U45" i="6"/>
  <c r="X127" i="6"/>
  <c r="X110" i="6"/>
  <c r="R27" i="6"/>
  <c r="S27" i="6"/>
  <c r="X136" i="6"/>
  <c r="W211" i="6"/>
  <c r="T268" i="6"/>
  <c r="W343" i="6"/>
  <c r="W446" i="6"/>
  <c r="S253" i="6"/>
  <c r="W345" i="6"/>
  <c r="W280" i="6"/>
  <c r="U414" i="6"/>
  <c r="T469" i="6"/>
  <c r="X388" i="6"/>
  <c r="R442" i="6"/>
  <c r="T303" i="6"/>
  <c r="W253" i="6"/>
  <c r="U495" i="6"/>
  <c r="U226" i="6"/>
  <c r="W356" i="6"/>
  <c r="Y356" i="6" s="1"/>
  <c r="AE356" i="6" s="1"/>
  <c r="U209" i="6"/>
  <c r="S242" i="6"/>
  <c r="T321" i="6"/>
  <c r="W396" i="6"/>
  <c r="U537" i="6"/>
  <c r="S1091" i="6"/>
  <c r="V849" i="6"/>
  <c r="V1137" i="6"/>
  <c r="T738" i="6"/>
  <c r="R848" i="6"/>
  <c r="U920" i="6"/>
  <c r="S581" i="6"/>
  <c r="U843" i="6"/>
  <c r="S1025" i="6"/>
  <c r="T1145" i="6"/>
  <c r="S727" i="6"/>
  <c r="T1187" i="6"/>
  <c r="R1721" i="6"/>
  <c r="X54" i="6"/>
  <c r="X150" i="6"/>
  <c r="U82" i="6"/>
  <c r="R45" i="6"/>
  <c r="R16" i="6"/>
  <c r="S69" i="6"/>
  <c r="R23" i="6"/>
  <c r="T69" i="6"/>
  <c r="X113" i="6"/>
  <c r="T23" i="6"/>
  <c r="W69" i="6"/>
  <c r="X45" i="6"/>
  <c r="T157" i="6"/>
  <c r="V30" i="6"/>
  <c r="U145" i="6"/>
  <c r="U213" i="6"/>
  <c r="W271" i="6"/>
  <c r="U345" i="6"/>
  <c r="W254" i="6"/>
  <c r="T395" i="6"/>
  <c r="V268" i="6"/>
  <c r="U395" i="6"/>
  <c r="S236" i="6"/>
  <c r="U282" i="6"/>
  <c r="S356" i="6"/>
  <c r="T392" i="6"/>
  <c r="R377" i="6"/>
  <c r="S257" i="6"/>
  <c r="W236" i="6"/>
  <c r="X356" i="6"/>
  <c r="V377" i="6"/>
  <c r="R453" i="6"/>
  <c r="W377" i="6"/>
  <c r="X257" i="6"/>
  <c r="W1099" i="6"/>
  <c r="W554" i="6"/>
  <c r="S654" i="6"/>
  <c r="W621" i="6"/>
  <c r="T774" i="6"/>
  <c r="T870" i="6"/>
  <c r="W1101" i="6"/>
  <c r="T937" i="6"/>
  <c r="W587" i="6"/>
  <c r="T1028" i="6"/>
  <c r="R557" i="6"/>
  <c r="V925" i="6"/>
  <c r="X774" i="6"/>
  <c r="V848" i="6"/>
  <c r="V1028" i="6"/>
  <c r="X728" i="6"/>
  <c r="T727" i="6"/>
  <c r="S813" i="6"/>
  <c r="V1075" i="6"/>
  <c r="W1593" i="6"/>
  <c r="T1887" i="6"/>
  <c r="S1236" i="6"/>
  <c r="U1519" i="6"/>
  <c r="T24" i="6"/>
  <c r="R110" i="6"/>
  <c r="T91" i="6"/>
  <c r="W24" i="6"/>
  <c r="V115" i="6"/>
  <c r="X79" i="6"/>
  <c r="U136" i="6"/>
  <c r="T6" i="6"/>
  <c r="U54" i="6"/>
  <c r="S198" i="6"/>
  <c r="X271" i="6"/>
  <c r="X343" i="6"/>
  <c r="R469" i="6"/>
  <c r="X198" i="6"/>
  <c r="V363" i="6"/>
  <c r="S223" i="6"/>
  <c r="V257" i="6"/>
  <c r="U312" i="6"/>
  <c r="T463" i="6"/>
  <c r="T189" i="6"/>
  <c r="U549" i="6"/>
  <c r="W787" i="6"/>
  <c r="U1115" i="6"/>
  <c r="S795" i="6"/>
  <c r="R821" i="6"/>
  <c r="S588" i="6"/>
  <c r="R734" i="6"/>
  <c r="S554" i="6"/>
  <c r="U823" i="6"/>
  <c r="U554" i="6"/>
  <c r="R803" i="6"/>
  <c r="T1211" i="6"/>
  <c r="T1614" i="6"/>
  <c r="Y1614" i="6" s="1"/>
  <c r="AE1614" i="6" s="1"/>
  <c r="S133" i="6"/>
  <c r="V167" i="6"/>
  <c r="V345" i="6"/>
  <c r="W470" i="6"/>
  <c r="R363" i="6"/>
  <c r="V226" i="6"/>
  <c r="R362" i="6"/>
  <c r="S470" i="6"/>
  <c r="T345" i="6"/>
  <c r="U1152" i="6"/>
  <c r="W1214" i="6"/>
  <c r="S353" i="6"/>
  <c r="Y353" i="6" s="1"/>
  <c r="AE353" i="6" s="1"/>
  <c r="S611" i="6"/>
  <c r="R764" i="6"/>
  <c r="V611" i="6"/>
  <c r="R538" i="6"/>
  <c r="T656" i="6"/>
  <c r="S538" i="6"/>
  <c r="T687" i="6"/>
  <c r="S948" i="6"/>
  <c r="R815" i="6"/>
  <c r="U1726" i="6"/>
  <c r="R1013" i="6"/>
  <c r="V1013" i="6"/>
  <c r="Q956" i="6"/>
  <c r="T956" i="6"/>
  <c r="V765" i="6"/>
  <c r="U765" i="6"/>
  <c r="Q947" i="6"/>
  <c r="X947" i="6"/>
  <c r="Q661" i="6"/>
  <c r="W661" i="6"/>
  <c r="W1045" i="6"/>
  <c r="V1045" i="6"/>
  <c r="Q1141" i="6"/>
  <c r="T1141" i="6"/>
  <c r="V145" i="6"/>
  <c r="S125" i="6"/>
  <c r="U94" i="6"/>
  <c r="X145" i="6"/>
  <c r="S124" i="6"/>
  <c r="X115" i="6"/>
  <c r="S145" i="6"/>
  <c r="W52" i="6"/>
  <c r="S140" i="6"/>
  <c r="T388" i="6"/>
  <c r="T203" i="6"/>
  <c r="U268" i="6"/>
  <c r="T323" i="6"/>
  <c r="U376" i="6"/>
  <c r="T210" i="6"/>
  <c r="W453" i="6"/>
  <c r="R399" i="6"/>
  <c r="T236" i="6"/>
  <c r="X280" i="6"/>
  <c r="W323" i="6"/>
  <c r="S399" i="6"/>
  <c r="V397" i="6"/>
  <c r="X294" i="6"/>
  <c r="T209" i="6"/>
  <c r="Y209" i="6" s="1"/>
  <c r="AE209" i="6" s="1"/>
  <c r="T437" i="6"/>
  <c r="W303" i="6"/>
  <c r="S367" i="6"/>
  <c r="T343" i="6"/>
  <c r="T254" i="6"/>
  <c r="V223" i="6"/>
  <c r="T417" i="6"/>
  <c r="R570" i="6"/>
  <c r="V1041" i="6"/>
  <c r="R1129" i="6"/>
  <c r="V556" i="6"/>
  <c r="U553" i="6"/>
  <c r="T668" i="6"/>
  <c r="X707" i="6"/>
  <c r="V937" i="6"/>
  <c r="R530" i="6"/>
  <c r="W867" i="6"/>
  <c r="S621" i="6"/>
  <c r="V691" i="6"/>
  <c r="R1585" i="6"/>
  <c r="T1726" i="6"/>
  <c r="R1526" i="6"/>
  <c r="S94" i="6"/>
  <c r="U115" i="6"/>
  <c r="X125" i="6"/>
  <c r="W115" i="6"/>
  <c r="R92" i="6"/>
  <c r="T150" i="6"/>
  <c r="T145" i="6"/>
  <c r="X124" i="6"/>
  <c r="S179" i="6"/>
  <c r="U225" i="6"/>
  <c r="S378" i="6"/>
  <c r="U484" i="6"/>
  <c r="T313" i="6"/>
  <c r="W400" i="6"/>
  <c r="W448" i="6"/>
  <c r="W179" i="6"/>
  <c r="V282" i="6"/>
  <c r="S327" i="6"/>
  <c r="S411" i="6"/>
  <c r="W294" i="6"/>
  <c r="T399" i="6"/>
  <c r="U303" i="6"/>
  <c r="S437" i="6"/>
  <c r="R492" i="6"/>
  <c r="W238" i="6"/>
  <c r="W209" i="6"/>
  <c r="V336" i="6"/>
  <c r="S453" i="6"/>
  <c r="T177" i="6"/>
  <c r="T225" i="6"/>
  <c r="R419" i="6"/>
  <c r="R479" i="6"/>
  <c r="S479" i="6"/>
  <c r="U933" i="6"/>
  <c r="S1067" i="6"/>
  <c r="T815" i="6"/>
  <c r="W645" i="6"/>
  <c r="W861" i="6"/>
  <c r="V815" i="6"/>
  <c r="S1004" i="6"/>
  <c r="S1112" i="6"/>
  <c r="R802" i="6"/>
  <c r="W1103" i="6"/>
  <c r="T843" i="6"/>
  <c r="R1044" i="6"/>
  <c r="U682" i="6"/>
  <c r="X920" i="6"/>
  <c r="U1008" i="6"/>
  <c r="W1610" i="6"/>
  <c r="S1849" i="6"/>
  <c r="T1628" i="6"/>
  <c r="X1355" i="6"/>
  <c r="S1449" i="6"/>
  <c r="R101" i="6"/>
  <c r="S12" i="6"/>
  <c r="X159" i="6"/>
  <c r="T122" i="6"/>
  <c r="U124" i="6"/>
  <c r="U150" i="6"/>
  <c r="X180" i="6"/>
  <c r="T280" i="6"/>
  <c r="X254" i="6"/>
  <c r="Y254" i="6" s="1"/>
  <c r="AE254" i="6" s="1"/>
  <c r="U323" i="6"/>
  <c r="V376" i="6"/>
  <c r="W417" i="6"/>
  <c r="T462" i="6"/>
  <c r="X177" i="6"/>
  <c r="X225" i="6"/>
  <c r="V323" i="6"/>
  <c r="R411" i="6"/>
  <c r="T284" i="6"/>
  <c r="X328" i="6"/>
  <c r="U356" i="6"/>
  <c r="V327" i="6"/>
  <c r="U437" i="6"/>
  <c r="U180" i="6"/>
  <c r="X303" i="6"/>
  <c r="X411" i="6"/>
  <c r="V396" i="6"/>
  <c r="W180" i="6"/>
  <c r="T429" i="6"/>
  <c r="T940" i="6"/>
  <c r="W1075" i="6"/>
  <c r="V580" i="6"/>
  <c r="S740" i="6"/>
  <c r="X1113" i="6"/>
  <c r="S687" i="6"/>
  <c r="V548" i="6"/>
  <c r="T682" i="6"/>
  <c r="U718" i="6"/>
  <c r="S1190" i="6"/>
  <c r="X802" i="6"/>
  <c r="U1075" i="6"/>
  <c r="R707" i="6"/>
  <c r="S1175" i="6"/>
  <c r="S1525" i="6"/>
  <c r="T1210" i="6"/>
  <c r="T94" i="6"/>
  <c r="Y94" i="6" s="1"/>
  <c r="AE94" i="6" s="1"/>
  <c r="R81" i="6"/>
  <c r="T115" i="6"/>
  <c r="R11" i="6"/>
  <c r="T35" i="6"/>
  <c r="R385" i="6"/>
  <c r="U419" i="6"/>
  <c r="V179" i="6"/>
  <c r="X453" i="6"/>
  <c r="U289" i="6"/>
  <c r="T411" i="6"/>
  <c r="W284" i="6"/>
  <c r="W221" i="6"/>
  <c r="W341" i="6"/>
  <c r="R400" i="6"/>
  <c r="S484" i="6"/>
  <c r="U750" i="6"/>
  <c r="T1129" i="6"/>
  <c r="R994" i="6"/>
  <c r="V1129" i="6"/>
  <c r="U687" i="6"/>
  <c r="W937" i="6"/>
  <c r="U994" i="6"/>
  <c r="X687" i="6"/>
  <c r="U1044" i="6"/>
  <c r="S657" i="6"/>
  <c r="S1580" i="6"/>
  <c r="U812" i="6"/>
  <c r="S812" i="6"/>
  <c r="W812" i="6"/>
  <c r="V812" i="6"/>
  <c r="R812" i="6"/>
  <c r="Q896" i="6"/>
  <c r="T896" i="6"/>
  <c r="U896" i="6"/>
  <c r="Q1076" i="6"/>
  <c r="W1076" i="6"/>
  <c r="U1076" i="6"/>
  <c r="T1076" i="6"/>
  <c r="V1076" i="6"/>
  <c r="R1532" i="6"/>
  <c r="U1532" i="6"/>
  <c r="R693" i="6"/>
  <c r="W693" i="6"/>
  <c r="V801" i="6"/>
  <c r="S801" i="6"/>
  <c r="R1197" i="6"/>
  <c r="W1197" i="6"/>
  <c r="X1197" i="6"/>
  <c r="U1197" i="6"/>
  <c r="V1557" i="6"/>
  <c r="U1557" i="6"/>
  <c r="U1737" i="6"/>
  <c r="W1737" i="6"/>
  <c r="W66" i="6"/>
  <c r="W145" i="6"/>
  <c r="U36" i="6"/>
  <c r="S122" i="6"/>
  <c r="V36" i="6"/>
  <c r="S81" i="6"/>
  <c r="U139" i="6"/>
  <c r="S52" i="6"/>
  <c r="U66" i="6"/>
  <c r="T400" i="6"/>
  <c r="V177" i="6"/>
  <c r="S282" i="6"/>
  <c r="U388" i="6"/>
  <c r="W177" i="6"/>
  <c r="X417" i="6"/>
  <c r="W419" i="6"/>
  <c r="V169" i="6"/>
  <c r="U464" i="6"/>
  <c r="W313" i="6"/>
  <c r="W385" i="6"/>
  <c r="T502" i="6"/>
  <c r="S254" i="6"/>
  <c r="U223" i="6"/>
  <c r="U343" i="6"/>
  <c r="R383" i="6"/>
  <c r="X437" i="6"/>
  <c r="S707" i="6"/>
  <c r="T611" i="6"/>
  <c r="X691" i="6"/>
  <c r="U940" i="6"/>
  <c r="R1081" i="6"/>
  <c r="U707" i="6"/>
  <c r="R1004" i="6"/>
  <c r="V827" i="6"/>
  <c r="W707" i="6"/>
  <c r="T1004" i="6"/>
  <c r="U764" i="6"/>
  <c r="W1148" i="6"/>
  <c r="W687" i="6"/>
  <c r="V802" i="6"/>
  <c r="S940" i="6"/>
  <c r="W1209" i="6"/>
  <c r="T1585" i="6"/>
  <c r="V1525" i="6"/>
  <c r="S115" i="6"/>
  <c r="W355" i="6"/>
  <c r="T179" i="6"/>
  <c r="V225" i="6"/>
  <c r="U179" i="6"/>
  <c r="W225" i="6"/>
  <c r="V419" i="6"/>
  <c r="T423" i="6"/>
  <c r="U327" i="6"/>
  <c r="S389" i="6"/>
  <c r="X289" i="6"/>
  <c r="S396" i="6"/>
  <c r="T396" i="6"/>
  <c r="S225" i="6"/>
  <c r="U645" i="6"/>
  <c r="T952" i="6"/>
  <c r="U952" i="6"/>
  <c r="U611" i="6"/>
  <c r="S764" i="6"/>
  <c r="S1148" i="6"/>
  <c r="S549" i="6"/>
  <c r="T701" i="6"/>
  <c r="R701" i="6"/>
  <c r="R1098" i="6"/>
  <c r="T1098" i="6"/>
  <c r="Q728" i="6"/>
  <c r="S728" i="6"/>
  <c r="S824" i="6"/>
  <c r="W824" i="6"/>
  <c r="U824" i="6"/>
  <c r="Q1100" i="6"/>
  <c r="T1100" i="6"/>
  <c r="S1100" i="6"/>
  <c r="R1100" i="6"/>
  <c r="W1100" i="6"/>
  <c r="R1328" i="6"/>
  <c r="W1328" i="6"/>
  <c r="R1479" i="6"/>
  <c r="X1479" i="6"/>
  <c r="T813" i="6"/>
  <c r="W813" i="6"/>
  <c r="U813" i="6"/>
  <c r="U1473" i="6"/>
  <c r="V1473" i="6"/>
  <c r="V598" i="6"/>
  <c r="W598" i="6"/>
  <c r="T598" i="6"/>
  <c r="R598" i="6"/>
  <c r="W778" i="6"/>
  <c r="S778" i="6"/>
  <c r="R778" i="6"/>
  <c r="V958" i="6"/>
  <c r="T958" i="6"/>
  <c r="R958" i="6"/>
  <c r="S958" i="6"/>
  <c r="V1066" i="6"/>
  <c r="S1066" i="6"/>
  <c r="R1066" i="6"/>
  <c r="T1066" i="6"/>
  <c r="R671" i="6"/>
  <c r="W671" i="6"/>
  <c r="U671" i="6"/>
  <c r="Q767" i="6"/>
  <c r="V767" i="6"/>
  <c r="U767" i="6"/>
  <c r="S767" i="6"/>
  <c r="T767" i="6"/>
  <c r="W767" i="6"/>
  <c r="Q899" i="6"/>
  <c r="R899" i="6"/>
  <c r="U899" i="6"/>
  <c r="S899" i="6"/>
  <c r="X899" i="6"/>
  <c r="R1067" i="6"/>
  <c r="W1067" i="6"/>
  <c r="W552" i="6"/>
  <c r="U552" i="6"/>
  <c r="V552" i="6"/>
  <c r="R552" i="6"/>
  <c r="S636" i="6"/>
  <c r="R636" i="6"/>
  <c r="V732" i="6"/>
  <c r="T732" i="6"/>
  <c r="Y732" i="6" s="1"/>
  <c r="AE732" i="6" s="1"/>
  <c r="S732" i="6"/>
  <c r="U732" i="6"/>
  <c r="R732" i="6"/>
  <c r="Q1008" i="6"/>
  <c r="T1008" i="6"/>
  <c r="W1008" i="6"/>
  <c r="S1008" i="6"/>
  <c r="Q1116" i="6"/>
  <c r="W1116" i="6"/>
  <c r="S1116" i="6"/>
  <c r="W1236" i="6"/>
  <c r="T1236" i="6"/>
  <c r="Q1368" i="6"/>
  <c r="W1368" i="6"/>
  <c r="U1368" i="6"/>
  <c r="R1368" i="6"/>
  <c r="T1368" i="6"/>
  <c r="T627" i="6"/>
  <c r="W627" i="6"/>
  <c r="S627" i="6"/>
  <c r="V627" i="6"/>
  <c r="V529" i="6"/>
  <c r="U529" i="6"/>
  <c r="R529" i="6"/>
  <c r="S529" i="6"/>
  <c r="Q805" i="6"/>
  <c r="T805" i="6"/>
  <c r="X805" i="6"/>
  <c r="W805" i="6"/>
  <c r="Q901" i="6"/>
  <c r="X901" i="6"/>
  <c r="U901" i="6"/>
  <c r="Q1081" i="6"/>
  <c r="S1081" i="6"/>
  <c r="U1477" i="6"/>
  <c r="S1477" i="6"/>
  <c r="V1477" i="6"/>
  <c r="R1477" i="6"/>
  <c r="W1717" i="6"/>
  <c r="X1717" i="6"/>
  <c r="R1717" i="6"/>
  <c r="S1717" i="6"/>
  <c r="U1849" i="6"/>
  <c r="R1849" i="6"/>
  <c r="S878" i="6"/>
  <c r="X878" i="6"/>
  <c r="U81" i="6"/>
  <c r="T140" i="6"/>
  <c r="T196" i="6"/>
  <c r="S385" i="6"/>
  <c r="U385" i="6"/>
  <c r="X179" i="6"/>
  <c r="U238" i="6"/>
  <c r="X284" i="6"/>
  <c r="U254" i="6"/>
  <c r="S448" i="6"/>
  <c r="U453" i="6"/>
  <c r="W535" i="6"/>
  <c r="R771" i="6"/>
  <c r="S713" i="6"/>
  <c r="S580" i="6"/>
  <c r="W580" i="6"/>
  <c r="U580" i="6"/>
  <c r="T1156" i="6"/>
  <c r="V1156" i="6"/>
  <c r="U1408" i="6"/>
  <c r="V1408" i="6"/>
  <c r="Q869" i="6"/>
  <c r="S869" i="6"/>
  <c r="X965" i="6"/>
  <c r="R965" i="6"/>
  <c r="S965" i="6"/>
  <c r="T1193" i="6"/>
  <c r="S1193" i="6"/>
  <c r="Q738" i="6"/>
  <c r="X738" i="6"/>
  <c r="U738" i="6"/>
  <c r="W930" i="6"/>
  <c r="U930" i="6"/>
  <c r="S930" i="6"/>
  <c r="Q1014" i="6"/>
  <c r="W1014" i="6"/>
  <c r="V1014" i="6"/>
  <c r="U1014" i="6"/>
  <c r="S1014" i="6"/>
  <c r="R1014" i="6"/>
  <c r="Q1110" i="6"/>
  <c r="X1110" i="6"/>
  <c r="U1110" i="6"/>
  <c r="X1494" i="6"/>
  <c r="S1494" i="6"/>
  <c r="R1494" i="6"/>
  <c r="Q1734" i="6"/>
  <c r="R1734" i="6"/>
  <c r="U1734" i="6"/>
  <c r="U1866" i="6"/>
  <c r="X1866" i="6"/>
  <c r="S1866" i="6"/>
  <c r="Q1856" i="6"/>
  <c r="R1856" i="6"/>
  <c r="V1856" i="6"/>
  <c r="S639" i="6"/>
  <c r="V639" i="6"/>
  <c r="R639" i="6"/>
  <c r="T639" i="6"/>
  <c r="U639" i="6"/>
  <c r="U607" i="6"/>
  <c r="T607" i="6"/>
  <c r="Y607" i="6" s="1"/>
  <c r="AE607" i="6" s="1"/>
  <c r="S607" i="6"/>
  <c r="R607" i="6"/>
  <c r="Q691" i="6"/>
  <c r="R691" i="6"/>
  <c r="S691" i="6"/>
  <c r="V787" i="6"/>
  <c r="U787" i="6"/>
  <c r="U991" i="6"/>
  <c r="V991" i="6"/>
  <c r="R991" i="6"/>
  <c r="T991" i="6"/>
  <c r="S991" i="6"/>
  <c r="S1567" i="6"/>
  <c r="U1567" i="6"/>
  <c r="Q1711" i="6"/>
  <c r="U1711" i="6"/>
  <c r="S1844" i="6"/>
  <c r="T1844" i="6"/>
  <c r="X632" i="6"/>
  <c r="S632" i="6"/>
  <c r="V525" i="6"/>
  <c r="T525" i="6"/>
  <c r="R717" i="6"/>
  <c r="V717" i="6"/>
  <c r="Q825" i="6"/>
  <c r="U825" i="6"/>
  <c r="V514" i="6"/>
  <c r="R514" i="6"/>
  <c r="S911" i="6"/>
  <c r="W911" i="6"/>
  <c r="S1571" i="6"/>
  <c r="U1571" i="6"/>
  <c r="Q1667" i="6"/>
  <c r="T1667" i="6"/>
  <c r="X1852" i="6"/>
  <c r="U1852" i="6"/>
  <c r="T1128" i="6"/>
  <c r="R1128" i="6"/>
  <c r="T1248" i="6"/>
  <c r="V1248" i="6"/>
  <c r="V709" i="6"/>
  <c r="R709" i="6"/>
  <c r="U817" i="6"/>
  <c r="V817" i="6"/>
  <c r="W817" i="6"/>
  <c r="W1009" i="6"/>
  <c r="T1009" i="6"/>
  <c r="R1009" i="6"/>
  <c r="Y1009" i="6" s="1"/>
  <c r="AE1009" i="6" s="1"/>
  <c r="T1093" i="6"/>
  <c r="S1093" i="6"/>
  <c r="S1225" i="6"/>
  <c r="U1225" i="6"/>
  <c r="R1225" i="6"/>
  <c r="R703" i="6"/>
  <c r="W703" i="6"/>
  <c r="U895" i="6"/>
  <c r="X895" i="6"/>
  <c r="S735" i="6"/>
  <c r="T735" i="6"/>
  <c r="S1094" i="6"/>
  <c r="Y1094" i="6" s="1"/>
  <c r="AE1094" i="6" s="1"/>
  <c r="V1094" i="6"/>
  <c r="S36" i="6"/>
  <c r="T125" i="6"/>
  <c r="T139" i="6"/>
  <c r="W53" i="6"/>
  <c r="X156" i="6"/>
  <c r="X122" i="6"/>
  <c r="U417" i="6"/>
  <c r="S462" i="6"/>
  <c r="T282" i="6"/>
  <c r="S284" i="6"/>
  <c r="S303" i="6"/>
  <c r="U236" i="6"/>
  <c r="R437" i="6"/>
  <c r="V284" i="6"/>
  <c r="U399" i="6"/>
  <c r="V464" i="6"/>
  <c r="R355" i="6"/>
  <c r="X236" i="6"/>
  <c r="S343" i="6"/>
  <c r="V180" i="6"/>
  <c r="X238" i="6"/>
  <c r="R323" i="6"/>
  <c r="T664" i="6"/>
  <c r="R738" i="6"/>
  <c r="R1110" i="6"/>
  <c r="T707" i="6"/>
  <c r="X991" i="6"/>
  <c r="R728" i="6"/>
  <c r="S1141" i="6"/>
  <c r="V738" i="6"/>
  <c r="S514" i="6"/>
  <c r="U1172" i="6"/>
  <c r="U627" i="6"/>
  <c r="W632" i="6"/>
  <c r="U778" i="6"/>
  <c r="Y778" i="6" s="1"/>
  <c r="AE778" i="6" s="1"/>
  <c r="R580" i="6"/>
  <c r="S933" i="6"/>
  <c r="S1621" i="6"/>
  <c r="T1717" i="6"/>
  <c r="S1618" i="6"/>
  <c r="V547" i="6"/>
  <c r="T547" i="6"/>
  <c r="Q572" i="6"/>
  <c r="U572" i="6"/>
  <c r="X572" i="6"/>
  <c r="W656" i="6"/>
  <c r="U656" i="6"/>
  <c r="Y656" i="6" s="1"/>
  <c r="AE656" i="6" s="1"/>
  <c r="V656" i="6"/>
  <c r="R656" i="6"/>
  <c r="T944" i="6"/>
  <c r="R944" i="6"/>
  <c r="Q1148" i="6"/>
  <c r="U1148" i="6"/>
  <c r="S1832" i="6"/>
  <c r="R1832" i="6"/>
  <c r="Q549" i="6"/>
  <c r="X549" i="6"/>
  <c r="Q741" i="6"/>
  <c r="V741" i="6"/>
  <c r="Y741" i="6" s="1"/>
  <c r="AE741" i="6" s="1"/>
  <c r="T741" i="6"/>
  <c r="W741" i="6"/>
  <c r="V861" i="6"/>
  <c r="R861" i="6"/>
  <c r="R957" i="6"/>
  <c r="T957" i="6"/>
  <c r="V957" i="6"/>
  <c r="W957" i="6"/>
  <c r="S957" i="6"/>
  <c r="U957" i="6"/>
  <c r="S1041" i="6"/>
  <c r="W1041" i="6"/>
  <c r="T1041" i="6"/>
  <c r="Q1257" i="6"/>
  <c r="V1257" i="6"/>
  <c r="U1257" i="6"/>
  <c r="W771" i="6"/>
  <c r="U771" i="6"/>
  <c r="S771" i="6"/>
  <c r="T538" i="6"/>
  <c r="U538" i="6"/>
  <c r="W538" i="6"/>
  <c r="Q718" i="6"/>
  <c r="T718" i="6"/>
  <c r="U802" i="6"/>
  <c r="T802" i="6"/>
  <c r="W802" i="6"/>
  <c r="Q886" i="6"/>
  <c r="U886" i="6"/>
  <c r="S886" i="6"/>
  <c r="T886" i="6"/>
  <c r="Q994" i="6"/>
  <c r="W994" i="6"/>
  <c r="Q1234" i="6"/>
  <c r="W1234" i="6"/>
  <c r="R1234" i="6"/>
  <c r="Q1383" i="6"/>
  <c r="T1383" i="6"/>
  <c r="R611" i="6"/>
  <c r="W611" i="6"/>
  <c r="U815" i="6"/>
  <c r="S815" i="6"/>
  <c r="Q1103" i="6"/>
  <c r="U1103" i="6"/>
  <c r="T1103" i="6"/>
  <c r="R1691" i="6"/>
  <c r="U1691" i="6"/>
  <c r="T1691" i="6"/>
  <c r="Y1691" i="6" s="1"/>
  <c r="AE1691" i="6" s="1"/>
  <c r="S1691" i="6"/>
  <c r="S1847" i="6"/>
  <c r="X1847" i="6"/>
  <c r="S1608" i="6"/>
  <c r="U1608" i="6"/>
  <c r="V492" i="6"/>
  <c r="T492" i="6"/>
  <c r="Q576" i="6"/>
  <c r="T576" i="6"/>
  <c r="Q660" i="6"/>
  <c r="X660" i="6"/>
  <c r="V660" i="6"/>
  <c r="T660" i="6"/>
  <c r="W756" i="6"/>
  <c r="S756" i="6"/>
  <c r="Q948" i="6"/>
  <c r="U948" i="6"/>
  <c r="Q867" i="6"/>
  <c r="T867" i="6"/>
  <c r="S867" i="6"/>
  <c r="R867" i="6"/>
  <c r="U867" i="6"/>
  <c r="Q553" i="6"/>
  <c r="S553" i="6"/>
  <c r="Y553" i="6" s="1"/>
  <c r="AE553" i="6" s="1"/>
  <c r="X553" i="6"/>
  <c r="V553" i="6"/>
  <c r="T553" i="6"/>
  <c r="Q637" i="6"/>
  <c r="T637" i="6"/>
  <c r="V637" i="6"/>
  <c r="Q745" i="6"/>
  <c r="T745" i="6"/>
  <c r="S745" i="6"/>
  <c r="Q841" i="6"/>
  <c r="W841" i="6"/>
  <c r="S841" i="6"/>
  <c r="Y841" i="6" s="1"/>
  <c r="AE841" i="6" s="1"/>
  <c r="V841" i="6"/>
  <c r="U841" i="6"/>
  <c r="T841" i="6"/>
  <c r="R937" i="6"/>
  <c r="S937" i="6"/>
  <c r="U1033" i="6"/>
  <c r="W1033" i="6"/>
  <c r="T1033" i="6"/>
  <c r="R1033" i="6"/>
  <c r="S1033" i="6"/>
  <c r="X1129" i="6"/>
  <c r="U1129" i="6"/>
  <c r="Y1129" i="6" s="1"/>
  <c r="AE1129" i="6" s="1"/>
  <c r="S1897" i="6"/>
  <c r="R1897" i="6"/>
  <c r="S843" i="6"/>
  <c r="R843" i="6"/>
  <c r="W843" i="6"/>
  <c r="U140" i="6"/>
  <c r="U53" i="6"/>
  <c r="S139" i="6"/>
  <c r="V12" i="6"/>
  <c r="W36" i="6"/>
  <c r="U35" i="6"/>
  <c r="W81" i="6"/>
  <c r="V35" i="6"/>
  <c r="V6" i="6"/>
  <c r="V254" i="6"/>
  <c r="T419" i="6"/>
  <c r="U203" i="6"/>
  <c r="T294" i="6"/>
  <c r="X249" i="6"/>
  <c r="U294" i="6"/>
  <c r="U284" i="6"/>
  <c r="S502" i="6"/>
  <c r="T238" i="6"/>
  <c r="U411" i="6"/>
  <c r="U396" i="6"/>
  <c r="S189" i="6"/>
  <c r="S249" i="6"/>
  <c r="W276" i="6"/>
  <c r="U741" i="6"/>
  <c r="T976" i="6"/>
  <c r="X1044" i="6"/>
  <c r="T899" i="6"/>
  <c r="W549" i="6"/>
  <c r="W825" i="6"/>
  <c r="R1148" i="6"/>
  <c r="X705" i="6"/>
  <c r="T1081" i="6"/>
  <c r="X652" i="6"/>
  <c r="X940" i="6"/>
  <c r="U1081" i="6"/>
  <c r="S682" i="6"/>
  <c r="V632" i="6"/>
  <c r="R787" i="6"/>
  <c r="V502" i="6"/>
  <c r="S1234" i="6"/>
  <c r="V1717" i="6"/>
  <c r="R1711" i="6"/>
  <c r="R1491" i="6"/>
  <c r="U1570" i="6"/>
  <c r="X551" i="6"/>
  <c r="W1069" i="6"/>
  <c r="S624" i="6"/>
  <c r="U624" i="6"/>
  <c r="V1564" i="6"/>
  <c r="T1189" i="6"/>
  <c r="U1573" i="6"/>
  <c r="U1825" i="6"/>
  <c r="R1464" i="6"/>
  <c r="X1573" i="6"/>
  <c r="U755" i="6"/>
  <c r="V927" i="6"/>
  <c r="U996" i="6"/>
  <c r="U1415" i="6"/>
  <c r="T1491" i="6"/>
  <c r="W1151" i="6"/>
  <c r="S1174" i="6"/>
  <c r="V557" i="6"/>
  <c r="V804" i="6"/>
  <c r="V996" i="6"/>
  <c r="T1573" i="6"/>
  <c r="W1573" i="6"/>
  <c r="T946" i="6"/>
  <c r="T804" i="6"/>
  <c r="R1189" i="6"/>
  <c r="W1415" i="6"/>
  <c r="S1643" i="6"/>
  <c r="T1643" i="6"/>
  <c r="T70" i="6"/>
  <c r="U91" i="6"/>
  <c r="T4" i="6"/>
  <c r="T100" i="6"/>
  <c r="U4" i="6"/>
  <c r="X91" i="6"/>
  <c r="V292" i="6"/>
  <c r="Y292" i="6" s="1"/>
  <c r="AE292" i="6" s="1"/>
  <c r="R315" i="6"/>
  <c r="R353" i="6"/>
  <c r="S666" i="6"/>
  <c r="W854" i="6"/>
  <c r="S542" i="6"/>
  <c r="S722" i="6"/>
  <c r="V535" i="6"/>
  <c r="W1327" i="6"/>
  <c r="R1043" i="6"/>
  <c r="U1043" i="6"/>
  <c r="Q432" i="6"/>
  <c r="U432" i="6"/>
  <c r="W432" i="6"/>
  <c r="R432" i="6"/>
  <c r="W685" i="6"/>
  <c r="R685" i="6"/>
  <c r="U781" i="6"/>
  <c r="T781" i="6"/>
  <c r="V877" i="6"/>
  <c r="S877" i="6"/>
  <c r="W973" i="6"/>
  <c r="T973" i="6"/>
  <c r="U1177" i="6"/>
  <c r="R1177" i="6"/>
  <c r="W1046" i="6"/>
  <c r="S1046" i="6"/>
  <c r="R1046" i="6"/>
  <c r="S472" i="6"/>
  <c r="R472" i="6"/>
  <c r="T319" i="6"/>
  <c r="V319" i="6"/>
  <c r="R518" i="6"/>
  <c r="S518" i="6"/>
  <c r="W950" i="6"/>
  <c r="T950" i="6"/>
  <c r="R950" i="6"/>
  <c r="U1598" i="6"/>
  <c r="W1598" i="6"/>
  <c r="T77" i="6"/>
  <c r="U77" i="6"/>
  <c r="S100" i="6"/>
  <c r="W98" i="6"/>
  <c r="V4" i="6"/>
  <c r="T172" i="6"/>
  <c r="R327" i="6"/>
  <c r="S315" i="6"/>
  <c r="T315" i="6"/>
  <c r="S412" i="6"/>
  <c r="T582" i="6"/>
  <c r="Q224" i="6"/>
  <c r="X224" i="6"/>
  <c r="Q344" i="6"/>
  <c r="W344" i="6"/>
  <c r="U536" i="6"/>
  <c r="S536" i="6"/>
  <c r="V620" i="6"/>
  <c r="W620" i="6"/>
  <c r="S716" i="6"/>
  <c r="V716" i="6"/>
  <c r="R716" i="6"/>
  <c r="U716" i="6"/>
  <c r="U908" i="6"/>
  <c r="R908" i="6"/>
  <c r="W908" i="6"/>
  <c r="V908" i="6"/>
  <c r="T908" i="6"/>
  <c r="W992" i="6"/>
  <c r="T992" i="6"/>
  <c r="Y992" i="6" s="1"/>
  <c r="AE992" i="6" s="1"/>
  <c r="S992" i="6"/>
  <c r="Q1088" i="6"/>
  <c r="S1088" i="6"/>
  <c r="R1088" i="6"/>
  <c r="Y1088" i="6" s="1"/>
  <c r="AE1088" i="6" s="1"/>
  <c r="W1088" i="6"/>
  <c r="Q183" i="6"/>
  <c r="V183" i="6"/>
  <c r="U183" i="6"/>
  <c r="T513" i="6"/>
  <c r="V513" i="6"/>
  <c r="U513" i="6"/>
  <c r="S513" i="6"/>
  <c r="Q921" i="6"/>
  <c r="V921" i="6"/>
  <c r="S921" i="6"/>
  <c r="T921" i="6"/>
  <c r="X921" i="6"/>
  <c r="T1005" i="6"/>
  <c r="W1005" i="6"/>
  <c r="Q1089" i="6"/>
  <c r="U1089" i="6"/>
  <c r="W1665" i="6"/>
  <c r="U1665" i="6"/>
  <c r="Q1881" i="6"/>
  <c r="U1881" i="6"/>
  <c r="X1881" i="6"/>
  <c r="R1881" i="6"/>
  <c r="Q255" i="6"/>
  <c r="X255" i="6"/>
  <c r="U255" i="6"/>
  <c r="R1407" i="6"/>
  <c r="S1407" i="6"/>
  <c r="Q178" i="6"/>
  <c r="W178" i="6"/>
  <c r="V178" i="6"/>
  <c r="T322" i="6"/>
  <c r="U322" i="6"/>
  <c r="Q586" i="6"/>
  <c r="X586" i="6"/>
  <c r="S586" i="6"/>
  <c r="Q670" i="6"/>
  <c r="W670" i="6"/>
  <c r="W850" i="6"/>
  <c r="T850" i="6"/>
  <c r="R850" i="6"/>
  <c r="S1186" i="6"/>
  <c r="T1186" i="6"/>
  <c r="U1186" i="6"/>
  <c r="R1812" i="6"/>
  <c r="V1812" i="6"/>
  <c r="R855" i="6"/>
  <c r="V855" i="6"/>
  <c r="Y855" i="6" s="1"/>
  <c r="AE855" i="6" s="1"/>
  <c r="S563" i="6"/>
  <c r="X563" i="6"/>
  <c r="U563" i="6"/>
  <c r="W563" i="6"/>
  <c r="Q659" i="6"/>
  <c r="W659" i="6"/>
  <c r="R659" i="6"/>
  <c r="X659" i="6"/>
  <c r="U659" i="6"/>
  <c r="V983" i="6"/>
  <c r="T983" i="6"/>
  <c r="R983" i="6"/>
  <c r="Y983" i="6" s="1"/>
  <c r="AE983" i="6" s="1"/>
  <c r="U983" i="6"/>
  <c r="Q1055" i="6"/>
  <c r="S1055" i="6"/>
  <c r="V1055" i="6"/>
  <c r="T1055" i="6"/>
  <c r="U1163" i="6"/>
  <c r="T1163" i="6"/>
  <c r="W1163" i="6"/>
  <c r="T1307" i="6"/>
  <c r="U1307" i="6"/>
  <c r="W1307" i="6"/>
  <c r="S1307" i="6"/>
  <c r="T1427" i="6"/>
  <c r="S1427" i="6"/>
  <c r="Q264" i="6"/>
  <c r="U264" i="6"/>
  <c r="X720" i="6"/>
  <c r="U720" i="6"/>
  <c r="T601" i="6"/>
  <c r="W601" i="6"/>
  <c r="X697" i="6"/>
  <c r="R697" i="6"/>
  <c r="R997" i="6"/>
  <c r="S997" i="6"/>
  <c r="S1321" i="6"/>
  <c r="X1321" i="6"/>
  <c r="S77" i="6"/>
  <c r="T98" i="6"/>
  <c r="S148" i="6"/>
  <c r="U100" i="6"/>
  <c r="U148" i="6"/>
  <c r="W259" i="6"/>
  <c r="X244" i="6"/>
  <c r="S292" i="6"/>
  <c r="V890" i="6"/>
  <c r="W506" i="6"/>
  <c r="Y506" i="6" s="1"/>
  <c r="AE506" i="6" s="1"/>
  <c r="W938" i="6"/>
  <c r="R542" i="6"/>
  <c r="T1046" i="6"/>
  <c r="W1024" i="6"/>
  <c r="U1024" i="6"/>
  <c r="Q197" i="6"/>
  <c r="W197" i="6"/>
  <c r="S197" i="6"/>
  <c r="U341" i="6"/>
  <c r="V341" i="6"/>
  <c r="S341" i="6"/>
  <c r="S785" i="6"/>
  <c r="V785" i="6"/>
  <c r="T785" i="6"/>
  <c r="W1181" i="6"/>
  <c r="R1181" i="6"/>
  <c r="W1313" i="6"/>
  <c r="V1313" i="6"/>
  <c r="R1445" i="6"/>
  <c r="V1445" i="6"/>
  <c r="T1565" i="6"/>
  <c r="U1565" i="6"/>
  <c r="W570" i="6"/>
  <c r="S570" i="6"/>
  <c r="U570" i="6"/>
  <c r="V570" i="6"/>
  <c r="U654" i="6"/>
  <c r="T654" i="6"/>
  <c r="V654" i="6"/>
  <c r="W654" i="6"/>
  <c r="X918" i="6"/>
  <c r="S918" i="6"/>
  <c r="R918" i="6"/>
  <c r="Q1098" i="6"/>
  <c r="W1098" i="6"/>
  <c r="U1098" i="6"/>
  <c r="Y1098" i="6" s="1"/>
  <c r="AE1098" i="6" s="1"/>
  <c r="V1350" i="6"/>
  <c r="T1350" i="6"/>
  <c r="S1350" i="6"/>
  <c r="T615" i="6"/>
  <c r="S615" i="6"/>
  <c r="R615" i="6"/>
  <c r="T530" i="6"/>
  <c r="U530" i="6"/>
  <c r="S530" i="6"/>
  <c r="W878" i="6"/>
  <c r="U878" i="6"/>
  <c r="R878" i="6"/>
  <c r="T878" i="6"/>
  <c r="Q962" i="6"/>
  <c r="W962" i="6"/>
  <c r="V962" i="6"/>
  <c r="T962" i="6"/>
  <c r="X962" i="6"/>
  <c r="U1190" i="6"/>
  <c r="X1190" i="6"/>
  <c r="Y1190" i="6" s="1"/>
  <c r="AE1190" i="6" s="1"/>
  <c r="R1298" i="6"/>
  <c r="W1298" i="6"/>
  <c r="U1610" i="6"/>
  <c r="S1610" i="6"/>
  <c r="Y1610" i="6" s="1"/>
  <c r="AE1610" i="6" s="1"/>
  <c r="V1730" i="6"/>
  <c r="W1730" i="6"/>
  <c r="Q1227" i="6"/>
  <c r="S1227" i="6"/>
  <c r="R43" i="6"/>
  <c r="S43" i="6"/>
  <c r="X116" i="6"/>
  <c r="T43" i="6"/>
  <c r="R28" i="6"/>
  <c r="X70" i="6"/>
  <c r="R100" i="6"/>
  <c r="W4" i="6"/>
  <c r="W100" i="6"/>
  <c r="U292" i="6"/>
  <c r="W244" i="6"/>
  <c r="T327" i="6"/>
  <c r="V315" i="6"/>
  <c r="W1120" i="6"/>
  <c r="R1094" i="6"/>
  <c r="Q248" i="6"/>
  <c r="W248" i="6"/>
  <c r="V368" i="6"/>
  <c r="U368" i="6"/>
  <c r="Q548" i="6"/>
  <c r="Y548" i="6" s="1"/>
  <c r="AE548" i="6" s="1"/>
  <c r="T548" i="6"/>
  <c r="R548" i="6"/>
  <c r="W548" i="6"/>
  <c r="S548" i="6"/>
  <c r="U740" i="6"/>
  <c r="T740" i="6"/>
  <c r="Q920" i="6"/>
  <c r="R920" i="6"/>
  <c r="Q1112" i="6"/>
  <c r="X1112" i="6"/>
  <c r="U1112" i="6"/>
  <c r="R1112" i="6"/>
  <c r="T435" i="6"/>
  <c r="U435" i="6"/>
  <c r="V435" i="6"/>
  <c r="Q429" i="6"/>
  <c r="S429" i="6"/>
  <c r="S525" i="6"/>
  <c r="U525" i="6"/>
  <c r="T717" i="6"/>
  <c r="S717" i="6"/>
  <c r="U717" i="6"/>
  <c r="W717" i="6"/>
  <c r="Q1017" i="6"/>
  <c r="Y1017" i="6" s="1"/>
  <c r="AE1017" i="6" s="1"/>
  <c r="U1017" i="6"/>
  <c r="X1017" i="6"/>
  <c r="S1017" i="6"/>
  <c r="V1017" i="6"/>
  <c r="Q519" i="6"/>
  <c r="U519" i="6"/>
  <c r="Q1671" i="6"/>
  <c r="U1671" i="6"/>
  <c r="Q202" i="6"/>
  <c r="U202" i="6"/>
  <c r="T202" i="6"/>
  <c r="X202" i="6"/>
  <c r="Q418" i="6"/>
  <c r="U418" i="6"/>
  <c r="T418" i="6"/>
  <c r="W418" i="6"/>
  <c r="V418" i="6"/>
  <c r="S418" i="6"/>
  <c r="W514" i="6"/>
  <c r="U514" i="6"/>
  <c r="T514" i="6"/>
  <c r="R694" i="6"/>
  <c r="S694" i="6"/>
  <c r="W862" i="6"/>
  <c r="V862" i="6"/>
  <c r="T862" i="6"/>
  <c r="R862" i="6"/>
  <c r="Q970" i="6"/>
  <c r="T970" i="6"/>
  <c r="U970" i="6"/>
  <c r="R970" i="6"/>
  <c r="S970" i="6"/>
  <c r="Q1078" i="6"/>
  <c r="X1078" i="6"/>
  <c r="T1078" i="6"/>
  <c r="R1078" i="6"/>
  <c r="X1210" i="6"/>
  <c r="V1210" i="6"/>
  <c r="T1594" i="6"/>
  <c r="U1594" i="6"/>
  <c r="Q1822" i="6"/>
  <c r="S1822" i="6"/>
  <c r="S1524" i="6"/>
  <c r="T1524" i="6"/>
  <c r="Q987" i="6"/>
  <c r="U987" i="6"/>
  <c r="S987" i="6"/>
  <c r="V987" i="6"/>
  <c r="S491" i="6"/>
  <c r="R491" i="6"/>
  <c r="X491" i="6"/>
  <c r="V587" i="6"/>
  <c r="R587" i="6"/>
  <c r="Q779" i="6"/>
  <c r="R779" i="6"/>
  <c r="W779" i="6"/>
  <c r="T779" i="6"/>
  <c r="R911" i="6"/>
  <c r="V911" i="6"/>
  <c r="T911" i="6"/>
  <c r="Y911" i="6" s="1"/>
  <c r="AE911" i="6" s="1"/>
  <c r="V995" i="6"/>
  <c r="T995" i="6"/>
  <c r="R995" i="6"/>
  <c r="W995" i="6"/>
  <c r="W1187" i="6"/>
  <c r="U1187" i="6"/>
  <c r="X1331" i="6"/>
  <c r="V1331" i="6"/>
  <c r="U1331" i="6"/>
  <c r="T1451" i="6"/>
  <c r="S1451" i="6"/>
  <c r="W1571" i="6"/>
  <c r="T1571" i="6"/>
  <c r="Q1179" i="6"/>
  <c r="S1179" i="6"/>
  <c r="U1179" i="6"/>
  <c r="W1179" i="6"/>
  <c r="Q288" i="6"/>
  <c r="V288" i="6"/>
  <c r="T468" i="6"/>
  <c r="U468" i="6"/>
  <c r="R468" i="6"/>
  <c r="V468" i="6"/>
  <c r="S468" i="6"/>
  <c r="Q828" i="6"/>
  <c r="U828" i="6"/>
  <c r="S828" i="6"/>
  <c r="W828" i="6"/>
  <c r="Q1020" i="6"/>
  <c r="T1020" i="6"/>
  <c r="X1020" i="6"/>
  <c r="Q1380" i="6"/>
  <c r="R1380" i="6"/>
  <c r="Q253" i="6"/>
  <c r="X253" i="6"/>
  <c r="V361" i="6"/>
  <c r="W361" i="6"/>
  <c r="X361" i="6"/>
  <c r="U613" i="6"/>
  <c r="V613" i="6"/>
  <c r="R613" i="6"/>
  <c r="S613" i="6"/>
  <c r="Q709" i="6"/>
  <c r="U709" i="6"/>
  <c r="T709" i="6"/>
  <c r="X709" i="6"/>
  <c r="W913" i="6"/>
  <c r="T913" i="6"/>
  <c r="Y913" i="6" s="1"/>
  <c r="AE913" i="6" s="1"/>
  <c r="U913" i="6"/>
  <c r="S913" i="6"/>
  <c r="Q1009" i="6"/>
  <c r="S1009" i="6"/>
  <c r="Q1093" i="6"/>
  <c r="W1093" i="6"/>
  <c r="U1093" i="6"/>
  <c r="R1093" i="6"/>
  <c r="V1225" i="6"/>
  <c r="T1225" i="6"/>
  <c r="T1345" i="6"/>
  <c r="S1345" i="6"/>
  <c r="Q1887" i="6"/>
  <c r="U1887" i="6"/>
  <c r="S1887" i="6"/>
  <c r="U446" i="6"/>
  <c r="Q446" i="6"/>
  <c r="S446" i="6"/>
  <c r="R446" i="6"/>
  <c r="Q400" i="6"/>
  <c r="S400" i="6"/>
  <c r="Q496" i="6"/>
  <c r="U496" i="6"/>
  <c r="U664" i="6"/>
  <c r="W664" i="6"/>
  <c r="V760" i="6"/>
  <c r="T760" i="6"/>
  <c r="U760" i="6"/>
  <c r="S856" i="6"/>
  <c r="W856" i="6"/>
  <c r="V856" i="6"/>
  <c r="U856" i="6"/>
  <c r="T856" i="6"/>
  <c r="R952" i="6"/>
  <c r="V952" i="6"/>
  <c r="W952" i="6"/>
  <c r="X952" i="6"/>
  <c r="Q1036" i="6"/>
  <c r="U1036" i="6"/>
  <c r="U1168" i="6"/>
  <c r="R1168" i="6"/>
  <c r="Q221" i="6"/>
  <c r="T221" i="6"/>
  <c r="V221" i="6"/>
  <c r="U221" i="6"/>
  <c r="T353" i="6"/>
  <c r="V353" i="6"/>
  <c r="T797" i="6"/>
  <c r="S797" i="6"/>
  <c r="S977" i="6"/>
  <c r="R977" i="6"/>
  <c r="T1073" i="6"/>
  <c r="S1073" i="6"/>
  <c r="V1026" i="6"/>
  <c r="R1026" i="6"/>
  <c r="Q235" i="6"/>
  <c r="V235" i="6"/>
  <c r="S355" i="6"/>
  <c r="U355" i="6"/>
  <c r="U535" i="6"/>
  <c r="Y535" i="6" s="1"/>
  <c r="AE535" i="6" s="1"/>
  <c r="S535" i="6"/>
  <c r="T703" i="6"/>
  <c r="U703" i="6"/>
  <c r="V895" i="6"/>
  <c r="S895" i="6"/>
  <c r="T895" i="6"/>
  <c r="S1207" i="6"/>
  <c r="T1207" i="6"/>
  <c r="Q458" i="6"/>
  <c r="T458" i="6"/>
  <c r="X722" i="6"/>
  <c r="U722" i="6"/>
  <c r="T722" i="6"/>
  <c r="U890" i="6"/>
  <c r="R890" i="6"/>
  <c r="W890" i="6"/>
  <c r="Q986" i="6"/>
  <c r="U986" i="6"/>
  <c r="S986" i="6"/>
  <c r="R986" i="6"/>
  <c r="V986" i="6"/>
  <c r="U1094" i="6"/>
  <c r="X1094" i="6"/>
  <c r="R1202" i="6"/>
  <c r="W1202" i="6"/>
  <c r="Q1754" i="6"/>
  <c r="T1754" i="6"/>
  <c r="W1754" i="6"/>
  <c r="Q1215" i="6"/>
  <c r="W1215" i="6"/>
  <c r="T1215" i="6"/>
  <c r="S1215" i="6"/>
  <c r="Q1503" i="6"/>
  <c r="T1503" i="6"/>
  <c r="R1503" i="6"/>
  <c r="U1503" i="6"/>
  <c r="S1503" i="6"/>
  <c r="R91" i="6"/>
  <c r="W77" i="6"/>
  <c r="T155" i="6"/>
  <c r="U244" i="6"/>
  <c r="X458" i="6"/>
  <c r="W292" i="6"/>
  <c r="S221" i="6"/>
  <c r="U315" i="6"/>
  <c r="T1036" i="6"/>
  <c r="X542" i="6"/>
  <c r="T750" i="6"/>
  <c r="S890" i="6"/>
  <c r="T1094" i="6"/>
  <c r="U1046" i="6"/>
  <c r="Q1180" i="6"/>
  <c r="X1180" i="6"/>
  <c r="Q272" i="6"/>
  <c r="W272" i="6"/>
  <c r="V380" i="6"/>
  <c r="W380" i="6"/>
  <c r="T848" i="6"/>
  <c r="U848" i="6"/>
  <c r="U1028" i="6"/>
  <c r="Y1028" i="6" s="1"/>
  <c r="AE1028" i="6" s="1"/>
  <c r="R1028" i="6"/>
  <c r="S1136" i="6"/>
  <c r="T1136" i="6"/>
  <c r="X1688" i="6"/>
  <c r="T1688" i="6"/>
  <c r="U543" i="6"/>
  <c r="S543" i="6"/>
  <c r="Q213" i="6"/>
  <c r="S213" i="6"/>
  <c r="S537" i="6"/>
  <c r="W537" i="6"/>
  <c r="V729" i="6"/>
  <c r="U729" i="6"/>
  <c r="Q226" i="6"/>
  <c r="T226" i="6"/>
  <c r="W226" i="6"/>
  <c r="T346" i="6"/>
  <c r="V346" i="6"/>
  <c r="S442" i="6"/>
  <c r="T442" i="6"/>
  <c r="W442" i="6"/>
  <c r="V442" i="6"/>
  <c r="T874" i="6"/>
  <c r="W874" i="6"/>
  <c r="Q599" i="6"/>
  <c r="U599" i="6"/>
  <c r="S599" i="6"/>
  <c r="X599" i="6"/>
  <c r="T599" i="6"/>
  <c r="Q695" i="6"/>
  <c r="X695" i="6"/>
  <c r="U803" i="6"/>
  <c r="T803" i="6"/>
  <c r="T923" i="6"/>
  <c r="S923" i="6"/>
  <c r="W923" i="6"/>
  <c r="X923" i="6"/>
  <c r="X1007" i="6"/>
  <c r="W1007" i="6"/>
  <c r="W1211" i="6"/>
  <c r="S1211" i="6"/>
  <c r="Q279" i="6"/>
  <c r="W279" i="6"/>
  <c r="Q168" i="6"/>
  <c r="V168" i="6"/>
  <c r="Q480" i="6"/>
  <c r="R480" i="6"/>
  <c r="R1272" i="6"/>
  <c r="X1272" i="6"/>
  <c r="Q277" i="6"/>
  <c r="W277" i="6"/>
  <c r="Q373" i="6"/>
  <c r="W373" i="6"/>
  <c r="Q625" i="6"/>
  <c r="X625" i="6"/>
  <c r="U625" i="6"/>
  <c r="R733" i="6"/>
  <c r="T733" i="6"/>
  <c r="S733" i="6"/>
  <c r="X829" i="6"/>
  <c r="U829" i="6"/>
  <c r="R829" i="6"/>
  <c r="Q1117" i="6"/>
  <c r="T1117" i="6"/>
  <c r="V1117" i="6"/>
  <c r="S1117" i="6"/>
  <c r="R1117" i="6"/>
  <c r="U1117" i="6"/>
  <c r="W1237" i="6"/>
  <c r="T1237" i="6"/>
  <c r="R1237" i="6"/>
  <c r="U1609" i="6"/>
  <c r="R1609" i="6"/>
  <c r="S1741" i="6"/>
  <c r="T1741" i="6"/>
  <c r="T699" i="6"/>
  <c r="S699" i="6"/>
  <c r="R699" i="6"/>
  <c r="X77" i="6"/>
  <c r="W235" i="6"/>
  <c r="U400" i="6"/>
  <c r="X292" i="6"/>
  <c r="X496" i="6"/>
  <c r="S458" i="6"/>
  <c r="R496" i="6"/>
  <c r="R797" i="6"/>
  <c r="V735" i="6"/>
  <c r="U770" i="6"/>
  <c r="U938" i="6"/>
  <c r="R498" i="6"/>
  <c r="W498" i="6"/>
  <c r="T367" i="6"/>
  <c r="V367" i="6"/>
  <c r="R367" i="6"/>
  <c r="Q715" i="6"/>
  <c r="X715" i="6"/>
  <c r="X1783" i="6"/>
  <c r="U1783" i="6"/>
  <c r="W1011" i="6"/>
  <c r="T1011" i="6"/>
  <c r="R1011" i="6"/>
  <c r="U1011" i="6"/>
  <c r="V650" i="6"/>
  <c r="W650" i="6"/>
  <c r="W1010" i="6"/>
  <c r="V1010" i="6"/>
  <c r="X459" i="6"/>
  <c r="W459" i="6"/>
  <c r="Y459" i="6" s="1"/>
  <c r="AE459" i="6" s="1"/>
  <c r="U459" i="6"/>
  <c r="R4" i="6"/>
  <c r="T235" i="6"/>
  <c r="T201" i="6"/>
  <c r="T496" i="6"/>
  <c r="W902" i="6"/>
  <c r="X890" i="6"/>
  <c r="T1038" i="6"/>
  <c r="W735" i="6"/>
  <c r="T1154" i="6"/>
  <c r="U674" i="6"/>
  <c r="R1622" i="6"/>
  <c r="U584" i="6"/>
  <c r="R584" i="6"/>
  <c r="V776" i="6"/>
  <c r="R776" i="6"/>
  <c r="V873" i="6"/>
  <c r="U873" i="6"/>
  <c r="W873" i="6"/>
  <c r="T454" i="6"/>
  <c r="U454" i="6"/>
  <c r="S454" i="6"/>
  <c r="X1859" i="6"/>
  <c r="S1859" i="6"/>
  <c r="V1019" i="6"/>
  <c r="U1019" i="6"/>
  <c r="V192" i="6"/>
  <c r="S192" i="6"/>
  <c r="T192" i="6"/>
  <c r="Q649" i="6"/>
  <c r="U649" i="6"/>
  <c r="W757" i="6"/>
  <c r="T757" i="6"/>
  <c r="S757" i="6"/>
  <c r="U853" i="6"/>
  <c r="T853" i="6"/>
  <c r="Y853" i="6" s="1"/>
  <c r="AE853" i="6" s="1"/>
  <c r="V853" i="6"/>
  <c r="R77" i="6"/>
  <c r="S4" i="6"/>
  <c r="W91" i="6"/>
  <c r="T148" i="6"/>
  <c r="X100" i="6"/>
  <c r="T292" i="6"/>
  <c r="X259" i="6"/>
  <c r="X367" i="6"/>
  <c r="W472" i="6"/>
  <c r="S459" i="6"/>
  <c r="S319" i="6"/>
  <c r="S496" i="6"/>
  <c r="U772" i="6"/>
  <c r="W986" i="6"/>
  <c r="R735" i="6"/>
  <c r="X664" i="6"/>
  <c r="U1215" i="6"/>
  <c r="T1661" i="6"/>
  <c r="U1661" i="6"/>
  <c r="R796" i="6"/>
  <c r="T796" i="6"/>
  <c r="X148" i="6"/>
  <c r="U412" i="6"/>
  <c r="V472" i="6"/>
  <c r="W304" i="6"/>
  <c r="S423" i="6"/>
  <c r="V459" i="6"/>
  <c r="T355" i="6"/>
  <c r="V1046" i="6"/>
  <c r="Y1046" i="6" s="1"/>
  <c r="AE1046" i="6" s="1"/>
  <c r="S920" i="6"/>
  <c r="X1036" i="6"/>
  <c r="U620" i="6"/>
  <c r="R525" i="6"/>
  <c r="T986" i="6"/>
  <c r="U950" i="6"/>
  <c r="W1735" i="6"/>
  <c r="W1329" i="6"/>
  <c r="X1665" i="6"/>
  <c r="R1337" i="6"/>
  <c r="S1594" i="6"/>
  <c r="U677" i="6"/>
  <c r="T581" i="6"/>
  <c r="T1025" i="6"/>
  <c r="T677" i="6"/>
  <c r="U497" i="6"/>
  <c r="Q76" i="6"/>
  <c r="W76" i="6"/>
  <c r="Y76" i="6" s="1"/>
  <c r="AE76" i="6" s="1"/>
  <c r="X76" i="6"/>
  <c r="Q220" i="6"/>
  <c r="X220" i="6"/>
  <c r="W220" i="6"/>
  <c r="T220" i="6"/>
  <c r="Q340" i="6"/>
  <c r="T340" i="6"/>
  <c r="R460" i="6"/>
  <c r="W460" i="6"/>
  <c r="R820" i="6"/>
  <c r="S820" i="6"/>
  <c r="W102" i="6"/>
  <c r="T142" i="6"/>
  <c r="W116" i="6"/>
  <c r="R98" i="6"/>
  <c r="U12" i="6"/>
  <c r="X142" i="6"/>
  <c r="W12" i="6"/>
  <c r="X161" i="6"/>
  <c r="S155" i="6"/>
  <c r="U11" i="6"/>
  <c r="X201" i="6"/>
  <c r="U247" i="6"/>
  <c r="S460" i="6"/>
  <c r="W931" i="6"/>
  <c r="W1149" i="6"/>
  <c r="T1057" i="6"/>
  <c r="U574" i="6"/>
  <c r="U1292" i="6"/>
  <c r="X1458" i="6"/>
  <c r="T76" i="6"/>
  <c r="U340" i="6"/>
  <c r="S305" i="6"/>
  <c r="V305" i="6"/>
  <c r="U305" i="6"/>
  <c r="Q102" i="6"/>
  <c r="T102" i="6"/>
  <c r="X246" i="6"/>
  <c r="U246" i="6"/>
  <c r="U810" i="6"/>
  <c r="R810" i="6"/>
  <c r="Q3" i="6"/>
  <c r="S3" i="6"/>
  <c r="S387" i="6"/>
  <c r="R387" i="6"/>
  <c r="Q31" i="6"/>
  <c r="W31" i="6"/>
  <c r="Q44" i="6"/>
  <c r="Y44" i="6" s="1"/>
  <c r="AE44" i="6" s="1"/>
  <c r="S44" i="6"/>
  <c r="R44" i="6"/>
  <c r="T44" i="6"/>
  <c r="Q188" i="6"/>
  <c r="S188" i="6"/>
  <c r="Q416" i="6"/>
  <c r="T416" i="6"/>
  <c r="Q512" i="6"/>
  <c r="X512" i="6"/>
  <c r="Q692" i="6"/>
  <c r="V692" i="6"/>
  <c r="U692" i="6"/>
  <c r="S692" i="6"/>
  <c r="R692" i="6"/>
  <c r="T800" i="6"/>
  <c r="U800" i="6"/>
  <c r="V1064" i="6"/>
  <c r="U1064" i="6"/>
  <c r="S1064" i="6"/>
  <c r="W1064" i="6"/>
  <c r="R1064" i="6"/>
  <c r="X1064" i="6"/>
  <c r="R1400" i="6"/>
  <c r="S1400" i="6"/>
  <c r="Y1400" i="6" s="1"/>
  <c r="AE1400" i="6" s="1"/>
  <c r="R1604" i="6"/>
  <c r="S1604" i="6"/>
  <c r="W1071" i="6"/>
  <c r="V1071" i="6"/>
  <c r="U1071" i="6"/>
  <c r="T1071" i="6"/>
  <c r="U1744" i="6"/>
  <c r="T1744" i="6"/>
  <c r="Q273" i="6"/>
  <c r="U273" i="6"/>
  <c r="T273" i="6"/>
  <c r="S273" i="6"/>
  <c r="V273" i="6"/>
  <c r="U489" i="6"/>
  <c r="W489" i="6"/>
  <c r="S489" i="6"/>
  <c r="R489" i="6"/>
  <c r="R597" i="6"/>
  <c r="U597" i="6"/>
  <c r="T681" i="6"/>
  <c r="S681" i="6"/>
  <c r="R681" i="6"/>
  <c r="Q897" i="6"/>
  <c r="R897" i="6"/>
  <c r="X897" i="6"/>
  <c r="T897" i="6"/>
  <c r="T981" i="6"/>
  <c r="W981" i="6"/>
  <c r="R981" i="6"/>
  <c r="T1065" i="6"/>
  <c r="V1065" i="6"/>
  <c r="W1065" i="6"/>
  <c r="R1065" i="6"/>
  <c r="S1065" i="6"/>
  <c r="R1173" i="6"/>
  <c r="U1173" i="6"/>
  <c r="R1305" i="6"/>
  <c r="X1305" i="6"/>
  <c r="U1305" i="6"/>
  <c r="V1725" i="6"/>
  <c r="U1725" i="6"/>
  <c r="W1725" i="6"/>
  <c r="S1845" i="6"/>
  <c r="X1845" i="6"/>
  <c r="V1845" i="6"/>
  <c r="U1932" i="6"/>
  <c r="R1932" i="6"/>
  <c r="T1960" i="6"/>
  <c r="U1960" i="6"/>
  <c r="Q286" i="6"/>
  <c r="V286" i="6"/>
  <c r="U286" i="6"/>
  <c r="T286" i="6"/>
  <c r="V382" i="6"/>
  <c r="W382" i="6"/>
  <c r="R382" i="6"/>
  <c r="T478" i="6"/>
  <c r="U478" i="6"/>
  <c r="W562" i="6"/>
  <c r="U562" i="6"/>
  <c r="R562" i="6"/>
  <c r="S562" i="6"/>
  <c r="T562" i="6"/>
  <c r="Q826" i="6"/>
  <c r="S826" i="6"/>
  <c r="T826" i="6"/>
  <c r="W826" i="6"/>
  <c r="R826" i="6"/>
  <c r="Q922" i="6"/>
  <c r="V922" i="6"/>
  <c r="X922" i="6"/>
  <c r="S922" i="6"/>
  <c r="R922" i="6"/>
  <c r="Q1030" i="6"/>
  <c r="T1030" i="6"/>
  <c r="S1030" i="6"/>
  <c r="S1150" i="6"/>
  <c r="R1150" i="6"/>
  <c r="Q1282" i="6"/>
  <c r="R1282" i="6"/>
  <c r="W1282" i="6"/>
  <c r="U1282" i="6"/>
  <c r="V1740" i="6"/>
  <c r="S1740" i="6"/>
  <c r="X1740" i="6"/>
  <c r="T1740" i="6"/>
  <c r="X1911" i="6"/>
  <c r="U1911" i="6"/>
  <c r="T1911" i="6"/>
  <c r="Q227" i="6"/>
  <c r="V227" i="6"/>
  <c r="S227" i="6"/>
  <c r="U227" i="6"/>
  <c r="W227" i="6"/>
  <c r="T227" i="6"/>
  <c r="W539" i="6"/>
  <c r="Y539" i="6" s="1"/>
  <c r="AE539" i="6" s="1"/>
  <c r="V539" i="6"/>
  <c r="U539" i="6"/>
  <c r="R539" i="6"/>
  <c r="T539" i="6"/>
  <c r="S539" i="6"/>
  <c r="Q635" i="6"/>
  <c r="X635" i="6"/>
  <c r="S635" i="6"/>
  <c r="U635" i="6"/>
  <c r="R743" i="6"/>
  <c r="X743" i="6"/>
  <c r="V743" i="6"/>
  <c r="Y743" i="6" s="1"/>
  <c r="AE743" i="6" s="1"/>
  <c r="U743" i="6"/>
  <c r="W743" i="6"/>
  <c r="T743" i="6"/>
  <c r="Q851" i="6"/>
  <c r="X851" i="6"/>
  <c r="T851" i="6"/>
  <c r="V851" i="6"/>
  <c r="U851" i="6"/>
  <c r="R1139" i="6"/>
  <c r="X1139" i="6"/>
  <c r="V1139" i="6"/>
  <c r="T1139" i="6"/>
  <c r="U1139" i="6"/>
  <c r="W783" i="6"/>
  <c r="V783" i="6"/>
  <c r="R783" i="6"/>
  <c r="U783" i="6"/>
  <c r="S783" i="6"/>
  <c r="R984" i="6"/>
  <c r="U984" i="6"/>
  <c r="V984" i="6"/>
  <c r="X1080" i="6"/>
  <c r="R1080" i="6"/>
  <c r="V1080" i="6"/>
  <c r="Q231" i="6"/>
  <c r="U231" i="6"/>
  <c r="Q409" i="6"/>
  <c r="S409" i="6"/>
  <c r="R409" i="6"/>
  <c r="Q99" i="6"/>
  <c r="X99" i="6"/>
  <c r="Q398" i="6"/>
  <c r="R398" i="6"/>
  <c r="U44" i="6"/>
  <c r="T17" i="6"/>
  <c r="T28" i="6"/>
  <c r="R3" i="6"/>
  <c r="V460" i="6"/>
  <c r="V188" i="6"/>
  <c r="U382" i="6"/>
  <c r="S800" i="6"/>
  <c r="S1173" i="6"/>
  <c r="X1725" i="6"/>
  <c r="Q112" i="6"/>
  <c r="W112" i="6"/>
  <c r="S568" i="6"/>
  <c r="R568" i="6"/>
  <c r="V568" i="6"/>
  <c r="Y568" i="6" s="1"/>
  <c r="AE568" i="6" s="1"/>
  <c r="Q640" i="6"/>
  <c r="U640" i="6"/>
  <c r="T640" i="6"/>
  <c r="X640" i="6"/>
  <c r="Q736" i="6"/>
  <c r="W736" i="6"/>
  <c r="V736" i="6"/>
  <c r="S736" i="6"/>
  <c r="S928" i="6"/>
  <c r="U928" i="6"/>
  <c r="V928" i="6"/>
  <c r="W928" i="6"/>
  <c r="T928" i="6"/>
  <c r="X1012" i="6"/>
  <c r="T1012" i="6"/>
  <c r="V1012" i="6"/>
  <c r="W1132" i="6"/>
  <c r="U1132" i="6"/>
  <c r="Q317" i="6"/>
  <c r="U317" i="6"/>
  <c r="U366" i="6"/>
  <c r="X366" i="6"/>
  <c r="W366" i="6"/>
  <c r="S366" i="6"/>
  <c r="Y366" i="6" s="1"/>
  <c r="AE366" i="6" s="1"/>
  <c r="R366" i="6"/>
  <c r="S450" i="6"/>
  <c r="V450" i="6"/>
  <c r="U450" i="6"/>
  <c r="R450" i="6"/>
  <c r="W450" i="6"/>
  <c r="U642" i="6"/>
  <c r="V642" i="6"/>
  <c r="T642" i="6"/>
  <c r="W642" i="6"/>
  <c r="V822" i="6"/>
  <c r="W822" i="6"/>
  <c r="U822" i="6"/>
  <c r="S822" i="6"/>
  <c r="R822" i="6"/>
  <c r="U906" i="6"/>
  <c r="X906" i="6"/>
  <c r="Q990" i="6"/>
  <c r="W990" i="6"/>
  <c r="T990" i="6"/>
  <c r="U990" i="6"/>
  <c r="S990" i="6"/>
  <c r="V990" i="6"/>
  <c r="Q1326" i="6"/>
  <c r="R1326" i="6"/>
  <c r="Q43" i="6"/>
  <c r="W43" i="6"/>
  <c r="U43" i="6"/>
  <c r="Q187" i="6"/>
  <c r="X187" i="6"/>
  <c r="V187" i="6"/>
  <c r="T187" i="6"/>
  <c r="W187" i="6"/>
  <c r="S187" i="6"/>
  <c r="W319" i="6"/>
  <c r="U319" i="6"/>
  <c r="W511" i="6"/>
  <c r="R511" i="6"/>
  <c r="U583" i="6"/>
  <c r="R583" i="6"/>
  <c r="U871" i="6"/>
  <c r="S871" i="6"/>
  <c r="W871" i="6"/>
  <c r="U955" i="6"/>
  <c r="X955" i="6"/>
  <c r="U1159" i="6"/>
  <c r="X1159" i="6"/>
  <c r="T1159" i="6"/>
  <c r="T471" i="6"/>
  <c r="W471" i="6"/>
  <c r="U471" i="6"/>
  <c r="V471" i="6"/>
  <c r="Q381" i="6"/>
  <c r="X381" i="6"/>
  <c r="Q298" i="6"/>
  <c r="S298" i="6"/>
  <c r="V298" i="6"/>
  <c r="W658" i="6"/>
  <c r="U658" i="6"/>
  <c r="Q455" i="6"/>
  <c r="U455" i="6"/>
  <c r="Q240" i="6"/>
  <c r="W240" i="6"/>
  <c r="V240" i="6"/>
  <c r="T240" i="6"/>
  <c r="S240" i="6"/>
  <c r="T528" i="6"/>
  <c r="R528" i="6"/>
  <c r="W528" i="6"/>
  <c r="U528" i="6"/>
  <c r="S612" i="6"/>
  <c r="T612" i="6"/>
  <c r="R792" i="6"/>
  <c r="S792" i="6"/>
  <c r="X792" i="6"/>
  <c r="T900" i="6"/>
  <c r="V900" i="6"/>
  <c r="W900" i="6"/>
  <c r="U900" i="6"/>
  <c r="S900" i="6"/>
  <c r="W351" i="6"/>
  <c r="V351" i="6"/>
  <c r="S351" i="6"/>
  <c r="Q61" i="6"/>
  <c r="U61" i="6"/>
  <c r="Q205" i="6"/>
  <c r="W205" i="6"/>
  <c r="X205" i="6"/>
  <c r="U205" i="6"/>
  <c r="S337" i="6"/>
  <c r="R337" i="6"/>
  <c r="W337" i="6"/>
  <c r="V337" i="6"/>
  <c r="Q421" i="6"/>
  <c r="U421" i="6"/>
  <c r="T421" i="6"/>
  <c r="Y421" i="6" s="1"/>
  <c r="AE421" i="6" s="1"/>
  <c r="S421" i="6"/>
  <c r="V421" i="6"/>
  <c r="Q505" i="6"/>
  <c r="S505" i="6"/>
  <c r="V505" i="6"/>
  <c r="R505" i="6"/>
  <c r="W505" i="6"/>
  <c r="V589" i="6"/>
  <c r="W589" i="6"/>
  <c r="R589" i="6"/>
  <c r="U589" i="6"/>
  <c r="X589" i="6"/>
  <c r="S589" i="6"/>
  <c r="V685" i="6"/>
  <c r="X685" i="6"/>
  <c r="U685" i="6"/>
  <c r="T685" i="6"/>
  <c r="S685" i="6"/>
  <c r="Q781" i="6"/>
  <c r="S781" i="6"/>
  <c r="R781" i="6"/>
  <c r="X877" i="6"/>
  <c r="W877" i="6"/>
  <c r="R877" i="6"/>
  <c r="U877" i="6"/>
  <c r="T877" i="6"/>
  <c r="Q973" i="6"/>
  <c r="R973" i="6"/>
  <c r="U973" i="6"/>
  <c r="S973" i="6"/>
  <c r="Q219" i="6"/>
  <c r="V219" i="6"/>
  <c r="W219" i="6"/>
  <c r="T219" i="6"/>
  <c r="X219" i="6"/>
  <c r="R1359" i="6"/>
  <c r="Y1359" i="6" s="1"/>
  <c r="AE1359" i="6" s="1"/>
  <c r="T1359" i="6"/>
  <c r="Q38" i="6"/>
  <c r="V38" i="6"/>
  <c r="Q182" i="6"/>
  <c r="T182" i="6"/>
  <c r="S182" i="6"/>
  <c r="S314" i="6"/>
  <c r="U314" i="6"/>
  <c r="T314" i="6"/>
  <c r="R410" i="6"/>
  <c r="T410" i="6"/>
  <c r="V410" i="6"/>
  <c r="T506" i="6"/>
  <c r="S506" i="6"/>
  <c r="U506" i="6"/>
  <c r="R506" i="6"/>
  <c r="Q674" i="6"/>
  <c r="W674" i="6"/>
  <c r="V674" i="6"/>
  <c r="T674" i="6"/>
  <c r="X674" i="6"/>
  <c r="Q770" i="6"/>
  <c r="R770" i="6"/>
  <c r="S770" i="6"/>
  <c r="Y770" i="6" s="1"/>
  <c r="AE770" i="6" s="1"/>
  <c r="X770" i="6"/>
  <c r="T770" i="6"/>
  <c r="T938" i="6"/>
  <c r="R938" i="6"/>
  <c r="V938" i="6"/>
  <c r="Q1154" i="6"/>
  <c r="S1154" i="6"/>
  <c r="R1250" i="6"/>
  <c r="S1250" i="6"/>
  <c r="T1250" i="6"/>
  <c r="X155" i="6"/>
  <c r="X135" i="6"/>
  <c r="Y135" i="6" s="1"/>
  <c r="AE135" i="6" s="1"/>
  <c r="R76" i="6"/>
  <c r="R70" i="6"/>
  <c r="S286" i="6"/>
  <c r="U195" i="6"/>
  <c r="T300" i="6"/>
  <c r="W286" i="6"/>
  <c r="T568" i="6"/>
  <c r="V597" i="6"/>
  <c r="T635" i="6"/>
  <c r="V681" i="6"/>
  <c r="U1012" i="6"/>
  <c r="W681" i="6"/>
  <c r="W1173" i="6"/>
  <c r="S512" i="6"/>
  <c r="S1071" i="6"/>
  <c r="U512" i="6"/>
  <c r="T783" i="6"/>
  <c r="T597" i="6"/>
  <c r="W1545" i="6"/>
  <c r="T3" i="6"/>
  <c r="X83" i="6"/>
  <c r="U116" i="6"/>
  <c r="U142" i="6"/>
  <c r="S172" i="6"/>
  <c r="W129" i="6"/>
  <c r="S246" i="6"/>
  <c r="S317" i="6"/>
  <c r="S743" i="6"/>
  <c r="S851" i="6"/>
  <c r="U897" i="6"/>
  <c r="R990" i="6"/>
  <c r="U683" i="6"/>
  <c r="R1071" i="6"/>
  <c r="T692" i="6"/>
  <c r="V810" i="6"/>
  <c r="T511" i="6"/>
  <c r="Y511" i="6" s="1"/>
  <c r="AE511" i="6" s="1"/>
  <c r="S597" i="6"/>
  <c r="V511" i="6"/>
  <c r="S1292" i="6"/>
  <c r="U3" i="6"/>
  <c r="W3" i="6"/>
  <c r="W70" i="6"/>
  <c r="S98" i="6"/>
  <c r="U26" i="6"/>
  <c r="T129" i="6"/>
  <c r="S83" i="6"/>
  <c r="V129" i="6"/>
  <c r="U83" i="6"/>
  <c r="U102" i="6"/>
  <c r="W172" i="6"/>
  <c r="W340" i="6"/>
  <c r="S416" i="6"/>
  <c r="W387" i="6"/>
  <c r="S642" i="6"/>
  <c r="V981" i="6"/>
  <c r="R871" i="6"/>
  <c r="R955" i="6"/>
  <c r="T583" i="6"/>
  <c r="V528" i="6"/>
  <c r="U1545" i="6"/>
  <c r="S1748" i="6"/>
  <c r="R89" i="6"/>
  <c r="S161" i="6"/>
  <c r="X44" i="6"/>
  <c r="T156" i="6"/>
  <c r="U129" i="6"/>
  <c r="U220" i="6"/>
  <c r="V489" i="6"/>
  <c r="T246" i="6"/>
  <c r="R319" i="6"/>
  <c r="U187" i="6"/>
  <c r="T822" i="6"/>
  <c r="Y822" i="6" s="1"/>
  <c r="AE822" i="6" s="1"/>
  <c r="W1139" i="6"/>
  <c r="U1030" i="6"/>
  <c r="R31" i="6"/>
  <c r="U416" i="6"/>
  <c r="W188" i="6"/>
  <c r="W597" i="6"/>
  <c r="R1030" i="6"/>
  <c r="Q28" i="6"/>
  <c r="W28" i="6"/>
  <c r="V28" i="6"/>
  <c r="Q172" i="6"/>
  <c r="U172" i="6"/>
  <c r="S316" i="6"/>
  <c r="V316" i="6"/>
  <c r="R316" i="6"/>
  <c r="W316" i="6"/>
  <c r="Q424" i="6"/>
  <c r="R424" i="6"/>
  <c r="T424" i="6"/>
  <c r="V424" i="6"/>
  <c r="S424" i="6"/>
  <c r="U424" i="6"/>
  <c r="X676" i="6"/>
  <c r="U676" i="6"/>
  <c r="T676" i="6"/>
  <c r="W964" i="6"/>
  <c r="U964" i="6"/>
  <c r="T964" i="6"/>
  <c r="R964" i="6"/>
  <c r="V964" i="6"/>
  <c r="U591" i="6"/>
  <c r="W591" i="6"/>
  <c r="Q174" i="6"/>
  <c r="S174" i="6"/>
  <c r="Q318" i="6"/>
  <c r="U318" i="6"/>
  <c r="Y318" i="6" s="1"/>
  <c r="AE318" i="6" s="1"/>
  <c r="U942" i="6"/>
  <c r="V942" i="6"/>
  <c r="Q260" i="6"/>
  <c r="V260" i="6"/>
  <c r="Q201" i="6"/>
  <c r="W201" i="6"/>
  <c r="S441" i="6"/>
  <c r="V441" i="6"/>
  <c r="W837" i="6"/>
  <c r="U837" i="6"/>
  <c r="Q430" i="6"/>
  <c r="S430" i="6"/>
  <c r="Q299" i="6"/>
  <c r="W299" i="6"/>
  <c r="W384" i="6"/>
  <c r="S384" i="6"/>
  <c r="R384" i="6"/>
  <c r="T579" i="6"/>
  <c r="R579" i="6"/>
  <c r="Q98" i="6"/>
  <c r="X98" i="6"/>
  <c r="R12" i="6"/>
  <c r="S156" i="6"/>
  <c r="U17" i="6"/>
  <c r="U28" i="6"/>
  <c r="U30" i="6"/>
  <c r="W83" i="6"/>
  <c r="U316" i="6"/>
  <c r="V172" i="6"/>
  <c r="W256" i="6"/>
  <c r="W424" i="6"/>
  <c r="S471" i="6"/>
  <c r="S382" i="6"/>
  <c r="W214" i="6"/>
  <c r="V800" i="6"/>
  <c r="V871" i="6"/>
  <c r="T1642" i="6"/>
  <c r="R17" i="6"/>
  <c r="T135" i="6"/>
  <c r="U135" i="6"/>
  <c r="W17" i="6"/>
  <c r="S129" i="6"/>
  <c r="S102" i="6"/>
  <c r="T316" i="6"/>
  <c r="V220" i="6"/>
  <c r="T450" i="6"/>
  <c r="T188" i="6"/>
  <c r="X227" i="6"/>
  <c r="X188" i="6"/>
  <c r="X286" i="6"/>
  <c r="T489" i="6"/>
  <c r="W583" i="6"/>
  <c r="U681" i="6"/>
  <c r="V897" i="6"/>
  <c r="U988" i="6"/>
  <c r="R800" i="6"/>
  <c r="T871" i="6"/>
  <c r="T99" i="6"/>
  <c r="S17" i="6"/>
  <c r="V3" i="6"/>
  <c r="S76" i="6"/>
  <c r="U76" i="6"/>
  <c r="X129" i="6"/>
  <c r="U49" i="6"/>
  <c r="U460" i="6"/>
  <c r="T193" i="6"/>
  <c r="U568" i="6"/>
  <c r="X489" i="6"/>
  <c r="S964" i="6"/>
  <c r="R1292" i="6"/>
  <c r="Q64" i="6"/>
  <c r="W64" i="6"/>
  <c r="V208" i="6"/>
  <c r="X208" i="6"/>
  <c r="U208" i="6"/>
  <c r="W208" i="6"/>
  <c r="T892" i="6"/>
  <c r="V892" i="6"/>
  <c r="W892" i="6"/>
  <c r="T1919" i="6"/>
  <c r="Q269" i="6"/>
  <c r="V269" i="6"/>
  <c r="S269" i="6"/>
  <c r="T269" i="6"/>
  <c r="Q389" i="6"/>
  <c r="T389" i="6"/>
  <c r="U389" i="6"/>
  <c r="U485" i="6"/>
  <c r="T485" i="6"/>
  <c r="R485" i="6"/>
  <c r="R1733" i="6"/>
  <c r="T1733" i="6"/>
  <c r="Q66" i="6"/>
  <c r="T66" i="6"/>
  <c r="R66" i="6"/>
  <c r="Q210" i="6"/>
  <c r="Y210" i="6" s="1"/>
  <c r="AE210" i="6" s="1"/>
  <c r="X210" i="6"/>
  <c r="V210" i="6"/>
  <c r="S210" i="6"/>
  <c r="W210" i="6"/>
  <c r="S342" i="6"/>
  <c r="W342" i="6"/>
  <c r="R342" i="6"/>
  <c r="V342" i="6"/>
  <c r="V786" i="6"/>
  <c r="U786" i="6"/>
  <c r="S1158" i="6"/>
  <c r="T1158" i="6"/>
  <c r="Y1158" i="6" s="1"/>
  <c r="AE1158" i="6" s="1"/>
  <c r="U1023" i="6"/>
  <c r="S1023" i="6"/>
  <c r="Q283" i="6"/>
  <c r="T283" i="6"/>
  <c r="V283" i="6"/>
  <c r="U283" i="6"/>
  <c r="S283" i="6"/>
  <c r="W283" i="6"/>
  <c r="Q379" i="6"/>
  <c r="V379" i="6"/>
  <c r="S379" i="6"/>
  <c r="W379" i="6"/>
  <c r="T379" i="6"/>
  <c r="R379" i="6"/>
  <c r="V559" i="6"/>
  <c r="W559" i="6"/>
  <c r="T835" i="6"/>
  <c r="W835" i="6"/>
  <c r="X1111" i="6"/>
  <c r="W1111" i="6"/>
  <c r="Q159" i="6"/>
  <c r="S159" i="6"/>
  <c r="W159" i="6"/>
  <c r="Q8" i="6"/>
  <c r="R8" i="6"/>
  <c r="Q152" i="6"/>
  <c r="S152" i="6"/>
  <c r="T152" i="6"/>
  <c r="Q296" i="6"/>
  <c r="V296" i="6"/>
  <c r="U296" i="6"/>
  <c r="R392" i="6"/>
  <c r="V392" i="6"/>
  <c r="Q488" i="6"/>
  <c r="W488" i="6"/>
  <c r="T488" i="6"/>
  <c r="R488" i="6"/>
  <c r="V860" i="6"/>
  <c r="R860" i="6"/>
  <c r="V1040" i="6"/>
  <c r="R1040" i="6"/>
  <c r="X819" i="6"/>
  <c r="R819" i="6"/>
  <c r="Q93" i="6"/>
  <c r="X93" i="6"/>
  <c r="W93" i="6"/>
  <c r="Q237" i="6"/>
  <c r="W237" i="6"/>
  <c r="T237" i="6"/>
  <c r="V237" i="6"/>
  <c r="S237" i="6"/>
  <c r="X357" i="6"/>
  <c r="W357" i="6"/>
  <c r="S357" i="6"/>
  <c r="T357" i="6"/>
  <c r="R753" i="6"/>
  <c r="X753" i="6"/>
  <c r="Q106" i="6"/>
  <c r="R106" i="6"/>
  <c r="Q250" i="6"/>
  <c r="Y250" i="6" s="1"/>
  <c r="AE250" i="6" s="1"/>
  <c r="X250" i="6"/>
  <c r="W250" i="6"/>
  <c r="V250" i="6"/>
  <c r="U250" i="6"/>
  <c r="U358" i="6"/>
  <c r="V358" i="6"/>
  <c r="R454" i="6"/>
  <c r="X454" i="6"/>
  <c r="W454" i="6"/>
  <c r="W730" i="6"/>
  <c r="S730" i="6"/>
  <c r="R730" i="6"/>
  <c r="V898" i="6"/>
  <c r="S898" i="6"/>
  <c r="R898" i="6"/>
  <c r="U1006" i="6"/>
  <c r="S1006" i="6"/>
  <c r="R1006" i="6"/>
  <c r="T1114" i="6"/>
  <c r="R1114" i="6"/>
  <c r="W495" i="6"/>
  <c r="R495" i="6"/>
  <c r="S495" i="6"/>
  <c r="T495" i="6"/>
  <c r="Q47" i="6"/>
  <c r="W47" i="6"/>
  <c r="Q191" i="6"/>
  <c r="S191" i="6"/>
  <c r="U191" i="6"/>
  <c r="W191" i="6"/>
  <c r="R515" i="6"/>
  <c r="S515" i="6"/>
  <c r="W515" i="6"/>
  <c r="U515" i="6"/>
  <c r="R1019" i="6"/>
  <c r="W1019" i="6"/>
  <c r="Y1019" i="6" s="1"/>
  <c r="AE1019" i="6" s="1"/>
  <c r="W531" i="6"/>
  <c r="V531" i="6"/>
  <c r="U531" i="6"/>
  <c r="X531" i="6"/>
  <c r="T531" i="6"/>
  <c r="Q192" i="6"/>
  <c r="W192" i="6"/>
  <c r="X192" i="6"/>
  <c r="U192" i="6"/>
  <c r="Q324" i="6"/>
  <c r="S324" i="6"/>
  <c r="T324" i="6"/>
  <c r="Y324" i="6" s="1"/>
  <c r="AE324" i="6" s="1"/>
  <c r="X324" i="6"/>
  <c r="R408" i="6"/>
  <c r="W408" i="6"/>
  <c r="V408" i="6"/>
  <c r="S408" i="6"/>
  <c r="X408" i="6"/>
  <c r="U864" i="6"/>
  <c r="R864" i="6"/>
  <c r="S864" i="6"/>
  <c r="W266" i="6"/>
  <c r="T301" i="6"/>
  <c r="U423" i="6"/>
  <c r="Y423" i="6" s="1"/>
  <c r="AE423" i="6" s="1"/>
  <c r="X301" i="6"/>
  <c r="W423" i="6"/>
  <c r="R565" i="6"/>
  <c r="T565" i="6"/>
  <c r="R1109" i="6"/>
  <c r="U874" i="6"/>
  <c r="U523" i="6"/>
  <c r="V703" i="6"/>
  <c r="T1580" i="6"/>
  <c r="S13" i="6"/>
  <c r="T13" i="6"/>
  <c r="V374" i="6"/>
  <c r="Y374" i="6" s="1"/>
  <c r="AE374" i="6" s="1"/>
  <c r="S266" i="6"/>
  <c r="S374" i="6"/>
  <c r="W853" i="6"/>
  <c r="R547" i="6"/>
  <c r="U1876" i="6"/>
  <c r="S1765" i="6"/>
  <c r="T1714" i="6"/>
  <c r="S301" i="6"/>
  <c r="T481" i="6"/>
  <c r="U481" i="6"/>
  <c r="T459" i="6"/>
  <c r="S999" i="6"/>
  <c r="T617" i="6"/>
  <c r="V617" i="6"/>
  <c r="R617" i="6"/>
  <c r="W701" i="6"/>
  <c r="S701" i="6"/>
  <c r="W785" i="6"/>
  <c r="R785" i="6"/>
  <c r="V1061" i="6"/>
  <c r="S1061" i="6"/>
  <c r="R1061" i="6"/>
  <c r="U1061" i="6"/>
  <c r="R1313" i="6"/>
  <c r="S1313" i="6"/>
  <c r="V1793" i="6"/>
  <c r="R1793" i="6"/>
  <c r="R834" i="6"/>
  <c r="U834" i="6"/>
  <c r="Q918" i="6"/>
  <c r="U918" i="6"/>
  <c r="Q716" i="6"/>
  <c r="T716" i="6"/>
  <c r="X1232" i="6"/>
  <c r="T1232" i="6"/>
  <c r="R1232" i="6"/>
  <c r="Y1232" i="6" s="1"/>
  <c r="AE1232" i="6" s="1"/>
  <c r="V1232" i="6"/>
  <c r="U1544" i="6"/>
  <c r="S1544" i="6"/>
  <c r="R1544" i="6"/>
  <c r="T1640" i="6"/>
  <c r="R1640" i="6"/>
  <c r="S1640" i="6"/>
  <c r="U1347" i="6"/>
  <c r="T1347" i="6"/>
  <c r="U157" i="6"/>
  <c r="R481" i="6"/>
  <c r="X266" i="6"/>
  <c r="Y266" i="6" s="1"/>
  <c r="AE266" i="6" s="1"/>
  <c r="T880" i="6"/>
  <c r="S649" i="6"/>
  <c r="V1073" i="6"/>
  <c r="W617" i="6"/>
  <c r="W1790" i="6"/>
  <c r="U1793" i="6"/>
  <c r="Q760" i="6"/>
  <c r="S760" i="6"/>
  <c r="W760" i="6"/>
  <c r="V266" i="6"/>
  <c r="R423" i="6"/>
  <c r="W301" i="6"/>
  <c r="X481" i="6"/>
  <c r="R374" i="6"/>
  <c r="W1106" i="6"/>
  <c r="S853" i="6"/>
  <c r="R629" i="6"/>
  <c r="U629" i="6"/>
  <c r="Q895" i="6"/>
  <c r="R895" i="6"/>
  <c r="U1207" i="6"/>
  <c r="X1207" i="6"/>
  <c r="Q1327" i="6"/>
  <c r="U1327" i="6"/>
  <c r="T1459" i="6"/>
  <c r="S1459" i="6"/>
  <c r="Q735" i="6"/>
  <c r="U735" i="6"/>
  <c r="Q632" i="6"/>
  <c r="U632" i="6"/>
  <c r="T632" i="6"/>
  <c r="Q740" i="6"/>
  <c r="W740" i="6"/>
  <c r="V740" i="6"/>
  <c r="Q1004" i="6"/>
  <c r="V1004" i="6"/>
  <c r="Y1004" i="6" s="1"/>
  <c r="AE1004" i="6" s="1"/>
  <c r="W1004" i="6"/>
  <c r="X1340" i="6"/>
  <c r="R1340" i="6"/>
  <c r="Q1664" i="6"/>
  <c r="T1664" i="6"/>
  <c r="Q1113" i="6"/>
  <c r="R1113" i="6"/>
  <c r="S1221" i="6"/>
  <c r="T1221" i="6"/>
  <c r="W1353" i="6"/>
  <c r="V1353" i="6"/>
  <c r="U1677" i="6"/>
  <c r="S1677" i="6"/>
  <c r="X1677" i="6"/>
  <c r="T374" i="6"/>
  <c r="U374" i="6"/>
  <c r="Q1011" i="6"/>
  <c r="V1011" i="6"/>
  <c r="S1011" i="6"/>
  <c r="Q1136" i="6"/>
  <c r="W1136" i="6"/>
  <c r="U1136" i="6"/>
  <c r="Q543" i="6"/>
  <c r="T543" i="6"/>
  <c r="X543" i="6"/>
  <c r="Q537" i="6"/>
  <c r="T537" i="6"/>
  <c r="T729" i="6"/>
  <c r="S729" i="6"/>
  <c r="T849" i="6"/>
  <c r="S849" i="6"/>
  <c r="U1137" i="6"/>
  <c r="X1137" i="6"/>
  <c r="U526" i="6"/>
  <c r="T526" i="6"/>
  <c r="S526" i="6"/>
  <c r="T1102" i="6"/>
  <c r="U1102" i="6"/>
  <c r="R1102" i="6"/>
  <c r="Q803" i="6"/>
  <c r="V803" i="6"/>
  <c r="T1152" i="6"/>
  <c r="X1152" i="6"/>
  <c r="V1152" i="6"/>
  <c r="R1152" i="6"/>
  <c r="Q733" i="6"/>
  <c r="X733" i="6"/>
  <c r="Q829" i="6"/>
  <c r="W829" i="6"/>
  <c r="Q925" i="6"/>
  <c r="U925" i="6"/>
  <c r="U1369" i="6"/>
  <c r="S1369" i="6"/>
  <c r="Q699" i="6"/>
  <c r="X699" i="6"/>
  <c r="Q542" i="6"/>
  <c r="T542" i="6"/>
  <c r="Q722" i="6"/>
  <c r="R722" i="6"/>
  <c r="T1202" i="6"/>
  <c r="S1202" i="6"/>
  <c r="U1322" i="6"/>
  <c r="S1322" i="6"/>
  <c r="U13" i="6"/>
  <c r="V423" i="6"/>
  <c r="X902" i="6"/>
  <c r="T649" i="6"/>
  <c r="U757" i="6"/>
  <c r="X757" i="6"/>
  <c r="T1373" i="6"/>
  <c r="U1373" i="6"/>
  <c r="V795" i="6"/>
  <c r="T795" i="6"/>
  <c r="V870" i="6"/>
  <c r="W870" i="6"/>
  <c r="U870" i="6"/>
  <c r="Q1146" i="6"/>
  <c r="R1146" i="6"/>
  <c r="Q1143" i="6"/>
  <c r="R1143" i="6"/>
  <c r="Q764" i="6"/>
  <c r="T764" i="6"/>
  <c r="W944" i="6"/>
  <c r="V944" i="6"/>
  <c r="Y944" i="6" s="1"/>
  <c r="AE944" i="6" s="1"/>
  <c r="U944" i="6"/>
  <c r="S944" i="6"/>
  <c r="X1444" i="6"/>
  <c r="T1444" i="6"/>
  <c r="S645" i="6"/>
  <c r="R645" i="6"/>
  <c r="W999" i="6"/>
  <c r="T999" i="6"/>
  <c r="R999" i="6"/>
  <c r="W565" i="6"/>
  <c r="V565" i="6"/>
  <c r="T771" i="6"/>
  <c r="S1078" i="6"/>
  <c r="S720" i="6"/>
  <c r="T816" i="6"/>
  <c r="V970" i="6"/>
  <c r="W886" i="6"/>
  <c r="R1005" i="6"/>
  <c r="R1089" i="6"/>
  <c r="T818" i="6"/>
  <c r="S1089" i="6"/>
  <c r="T1089" i="6"/>
  <c r="V1610" i="6"/>
  <c r="X1843" i="6"/>
  <c r="X1610" i="6"/>
  <c r="U1494" i="6"/>
  <c r="V1249" i="6"/>
  <c r="T1678" i="6"/>
  <c r="S1380" i="6"/>
  <c r="W1227" i="6"/>
  <c r="S1711" i="6"/>
  <c r="S1257" i="6"/>
  <c r="S718" i="6"/>
  <c r="S862" i="6"/>
  <c r="T994" i="6"/>
  <c r="T1133" i="6"/>
  <c r="T828" i="6"/>
  <c r="W987" i="6"/>
  <c r="U756" i="6"/>
  <c r="U1020" i="6"/>
  <c r="S741" i="6"/>
  <c r="U1329" i="6"/>
  <c r="R1345" i="6"/>
  <c r="R1567" i="6"/>
  <c r="Y1567" i="6" s="1"/>
  <c r="AE1567" i="6" s="1"/>
  <c r="R1843" i="6"/>
  <c r="S1315" i="6"/>
  <c r="R1754" i="6"/>
  <c r="S1754" i="6"/>
  <c r="V994" i="6"/>
  <c r="X519" i="6"/>
  <c r="S1355" i="6"/>
  <c r="V1840" i="6"/>
  <c r="R1383" i="6"/>
  <c r="R1678" i="6"/>
  <c r="U1234" i="6"/>
  <c r="W30" i="6"/>
  <c r="S70" i="6"/>
  <c r="R57" i="6"/>
  <c r="T11" i="6"/>
  <c r="W57" i="6"/>
  <c r="T184" i="6"/>
  <c r="W247" i="6"/>
  <c r="X451" i="6"/>
  <c r="V520" i="6"/>
  <c r="S260" i="6"/>
  <c r="S233" i="6"/>
  <c r="X265" i="6"/>
  <c r="U384" i="6"/>
  <c r="S184" i="6"/>
  <c r="S220" i="6"/>
  <c r="R407" i="6"/>
  <c r="W451" i="6"/>
  <c r="R678" i="6"/>
  <c r="T784" i="6"/>
  <c r="U520" i="6"/>
  <c r="U594" i="6"/>
  <c r="W988" i="6"/>
  <c r="S591" i="6"/>
  <c r="X712" i="6"/>
  <c r="W594" i="6"/>
  <c r="U932" i="6"/>
  <c r="T1023" i="6"/>
  <c r="U1114" i="6"/>
  <c r="W545" i="6"/>
  <c r="S1589" i="6"/>
  <c r="Q544" i="6"/>
  <c r="W544" i="6"/>
  <c r="S628" i="6"/>
  <c r="W628" i="6"/>
  <c r="R904" i="6"/>
  <c r="X904" i="6"/>
  <c r="Q1108" i="6"/>
  <c r="R1108" i="6"/>
  <c r="W1372" i="6"/>
  <c r="T1372" i="6"/>
  <c r="U70" i="6"/>
  <c r="R103" i="6"/>
  <c r="S57" i="6"/>
  <c r="T116" i="6"/>
  <c r="S318" i="6"/>
  <c r="T318" i="6"/>
  <c r="V174" i="6"/>
  <c r="V195" i="6"/>
  <c r="T233" i="6"/>
  <c r="U430" i="6"/>
  <c r="V389" i="6"/>
  <c r="R340" i="6"/>
  <c r="T712" i="6"/>
  <c r="Y712" i="6" s="1"/>
  <c r="AE712" i="6" s="1"/>
  <c r="R786" i="6"/>
  <c r="W1003" i="6"/>
  <c r="S522" i="6"/>
  <c r="U604" i="6"/>
  <c r="W806" i="6"/>
  <c r="W604" i="6"/>
  <c r="W688" i="6"/>
  <c r="S860" i="6"/>
  <c r="V594" i="6"/>
  <c r="W786" i="6"/>
  <c r="R989" i="6"/>
  <c r="R559" i="6"/>
  <c r="T653" i="6"/>
  <c r="V790" i="6"/>
  <c r="S1096" i="6"/>
  <c r="T1463" i="6"/>
  <c r="W1420" i="6"/>
  <c r="W1393" i="6"/>
  <c r="X1873" i="6"/>
  <c r="T57" i="6"/>
  <c r="X89" i="6"/>
  <c r="W11" i="6"/>
  <c r="T174" i="6"/>
  <c r="U174" i="6"/>
  <c r="V299" i="6"/>
  <c r="V318" i="6"/>
  <c r="S300" i="6"/>
  <c r="S247" i="6"/>
  <c r="W430" i="6"/>
  <c r="W233" i="6"/>
  <c r="V300" i="6"/>
  <c r="T333" i="6"/>
  <c r="T460" i="6"/>
  <c r="T820" i="6"/>
  <c r="V974" i="6"/>
  <c r="S678" i="6"/>
  <c r="U1096" i="6"/>
  <c r="X626" i="6"/>
  <c r="V880" i="6"/>
  <c r="U1158" i="6"/>
  <c r="S1013" i="6"/>
  <c r="S559" i="6"/>
  <c r="U989" i="6"/>
  <c r="U1121" i="6"/>
  <c r="U619" i="6"/>
  <c r="R988" i="6"/>
  <c r="W1228" i="6"/>
  <c r="T1253" i="6"/>
  <c r="Y1253" i="6" s="1"/>
  <c r="AE1253" i="6" s="1"/>
  <c r="Q1132" i="6"/>
  <c r="V1132" i="6"/>
  <c r="W845" i="6"/>
  <c r="R845" i="6"/>
  <c r="W89" i="6"/>
  <c r="R30" i="6"/>
  <c r="U57" i="6"/>
  <c r="V11" i="6"/>
  <c r="X57" i="6"/>
  <c r="U184" i="6"/>
  <c r="V407" i="6"/>
  <c r="X174" i="6"/>
  <c r="V214" i="6"/>
  <c r="W269" i="6"/>
  <c r="V384" i="6"/>
  <c r="S683" i="6"/>
  <c r="R942" i="6"/>
  <c r="U1125" i="6"/>
  <c r="U712" i="6"/>
  <c r="W974" i="6"/>
  <c r="R1083" i="6"/>
  <c r="V678" i="6"/>
  <c r="W942" i="6"/>
  <c r="S545" i="6"/>
  <c r="Y545" i="6" s="1"/>
  <c r="AE545" i="6" s="1"/>
  <c r="T1121" i="6"/>
  <c r="T564" i="6"/>
  <c r="T799" i="6"/>
  <c r="R520" i="6"/>
  <c r="S1799" i="6"/>
  <c r="S1254" i="6"/>
  <c r="S1217" i="6"/>
  <c r="U89" i="6"/>
  <c r="T30" i="6"/>
  <c r="S116" i="6"/>
  <c r="S299" i="6"/>
  <c r="U333" i="6"/>
  <c r="T436" i="6"/>
  <c r="W333" i="6"/>
  <c r="X184" i="6"/>
  <c r="T260" i="6"/>
  <c r="W174" i="6"/>
  <c r="S214" i="6"/>
  <c r="W318" i="6"/>
  <c r="T214" i="6"/>
  <c r="W389" i="6"/>
  <c r="X269" i="6"/>
  <c r="W300" i="6"/>
  <c r="S340" i="6"/>
  <c r="X449" i="6"/>
  <c r="W907" i="6"/>
  <c r="T1096" i="6"/>
  <c r="T683" i="6"/>
  <c r="U784" i="6"/>
  <c r="U820" i="6"/>
  <c r="U1060" i="6"/>
  <c r="T522" i="6"/>
  <c r="T594" i="6"/>
  <c r="V712" i="6"/>
  <c r="R651" i="6"/>
  <c r="S776" i="6"/>
  <c r="S653" i="6"/>
  <c r="T706" i="6"/>
  <c r="R744" i="6"/>
  <c r="T982" i="6"/>
  <c r="R619" i="6"/>
  <c r="W776" i="6"/>
  <c r="R688" i="6"/>
  <c r="X893" i="6"/>
  <c r="W1365" i="6"/>
  <c r="T1743" i="6"/>
  <c r="S30" i="6"/>
  <c r="T121" i="6"/>
  <c r="X300" i="6"/>
  <c r="X247" i="6"/>
  <c r="V333" i="6"/>
  <c r="U407" i="6"/>
  <c r="W184" i="6"/>
  <c r="U265" i="6"/>
  <c r="V451" i="6"/>
  <c r="X485" i="6"/>
  <c r="R594" i="6"/>
  <c r="T688" i="6"/>
  <c r="S786" i="6"/>
  <c r="R653" i="6"/>
  <c r="T610" i="6"/>
  <c r="V819" i="6"/>
  <c r="S799" i="6"/>
  <c r="V989" i="6"/>
  <c r="U1003" i="6"/>
  <c r="R1254" i="6"/>
  <c r="T1542" i="6"/>
  <c r="T103" i="6"/>
  <c r="R40" i="6"/>
  <c r="S40" i="6"/>
  <c r="U155" i="6"/>
  <c r="S407" i="6"/>
  <c r="Y407" i="6" s="1"/>
  <c r="AE407" i="6" s="1"/>
  <c r="T407" i="6"/>
  <c r="U436" i="6"/>
  <c r="V184" i="6"/>
  <c r="X195" i="6"/>
  <c r="V233" i="6"/>
  <c r="U300" i="6"/>
  <c r="X233" i="6"/>
  <c r="R1105" i="6"/>
  <c r="T678" i="6"/>
  <c r="T786" i="6"/>
  <c r="W880" i="6"/>
  <c r="X820" i="6"/>
  <c r="V706" i="6"/>
  <c r="R1096" i="6"/>
  <c r="U1420" i="6"/>
  <c r="X1771" i="6"/>
  <c r="V1542" i="6"/>
  <c r="R1817" i="6"/>
  <c r="T89" i="6"/>
  <c r="W103" i="6"/>
  <c r="X103" i="6"/>
  <c r="S135" i="6"/>
  <c r="U441" i="6"/>
  <c r="R430" i="6"/>
  <c r="Y430" i="6" s="1"/>
  <c r="AE430" i="6" s="1"/>
  <c r="S449" i="6"/>
  <c r="U214" i="6"/>
  <c r="R333" i="6"/>
  <c r="X214" i="6"/>
  <c r="W799" i="6"/>
  <c r="T988" i="6"/>
  <c r="U688" i="6"/>
  <c r="V837" i="6"/>
  <c r="S942" i="6"/>
  <c r="R752" i="6"/>
  <c r="V820" i="6"/>
  <c r="U522" i="6"/>
  <c r="W1096" i="6"/>
  <c r="S893" i="6"/>
  <c r="S1121" i="6"/>
  <c r="W1040" i="6"/>
  <c r="X488" i="6"/>
  <c r="U1013" i="6"/>
  <c r="Q676" i="6"/>
  <c r="S676" i="6"/>
  <c r="W676" i="6"/>
  <c r="S1192" i="6"/>
  <c r="W1192" i="6"/>
  <c r="S629" i="6"/>
  <c r="W629" i="6"/>
  <c r="R713" i="6"/>
  <c r="T713" i="6"/>
  <c r="T881" i="6"/>
  <c r="S881" i="6"/>
  <c r="V977" i="6"/>
  <c r="U977" i="6"/>
  <c r="T977" i="6"/>
  <c r="Q1685" i="6"/>
  <c r="R1685" i="6"/>
  <c r="Q1060" i="6"/>
  <c r="S1060" i="6"/>
  <c r="Q1204" i="6"/>
  <c r="U1204" i="6"/>
  <c r="U545" i="6"/>
  <c r="T545" i="6"/>
  <c r="W725" i="6"/>
  <c r="T725" i="6"/>
  <c r="W989" i="6"/>
  <c r="T989" i="6"/>
  <c r="R1085" i="6"/>
  <c r="U1085" i="6"/>
  <c r="T1349" i="6"/>
  <c r="R1349" i="6"/>
  <c r="X1589" i="6"/>
  <c r="U1589" i="6"/>
  <c r="S1697" i="6"/>
  <c r="R1697" i="6"/>
  <c r="T1697" i="6"/>
  <c r="R591" i="6"/>
  <c r="X591" i="6"/>
  <c r="T591" i="6"/>
  <c r="W1254" i="6"/>
  <c r="V1254" i="6"/>
  <c r="T759" i="6"/>
  <c r="U759" i="6"/>
  <c r="S907" i="6"/>
  <c r="U907" i="6"/>
  <c r="R1087" i="6"/>
  <c r="S1087" i="6"/>
  <c r="T1087" i="6"/>
  <c r="X1471" i="6"/>
  <c r="W1471" i="6"/>
  <c r="Q879" i="6"/>
  <c r="X879" i="6"/>
  <c r="Q836" i="6"/>
  <c r="S836" i="6"/>
  <c r="V836" i="6"/>
  <c r="Y836" i="6" s="1"/>
  <c r="AE836" i="6" s="1"/>
  <c r="Q1016" i="6"/>
  <c r="X1016" i="6"/>
  <c r="Q1124" i="6"/>
  <c r="U1124" i="6"/>
  <c r="Q1676" i="6"/>
  <c r="R1676" i="6"/>
  <c r="V1581" i="6"/>
  <c r="U1581" i="6"/>
  <c r="Q1090" i="6"/>
  <c r="W1090" i="6"/>
  <c r="T1199" i="6"/>
  <c r="S1199" i="6"/>
  <c r="Y1199" i="6" s="1"/>
  <c r="AE1199" i="6" s="1"/>
  <c r="V1311" i="6"/>
  <c r="U1311" i="6"/>
  <c r="Q579" i="6"/>
  <c r="S579" i="6"/>
  <c r="Q1083" i="6"/>
  <c r="T1083" i="6"/>
  <c r="U1083" i="6"/>
  <c r="V116" i="6"/>
  <c r="U103" i="6"/>
  <c r="T299" i="6"/>
  <c r="U299" i="6"/>
  <c r="W441" i="6"/>
  <c r="U260" i="6"/>
  <c r="T430" i="6"/>
  <c r="W195" i="6"/>
  <c r="U233" i="6"/>
  <c r="U449" i="6"/>
  <c r="V485" i="6"/>
  <c r="X799" i="6"/>
  <c r="U880" i="6"/>
  <c r="X1027" i="6"/>
  <c r="S488" i="6"/>
  <c r="R545" i="6"/>
  <c r="R893" i="6"/>
  <c r="U579" i="6"/>
  <c r="X678" i="6"/>
  <c r="S725" i="6"/>
  <c r="T898" i="6"/>
  <c r="S1085" i="6"/>
  <c r="V893" i="6"/>
  <c r="R1079" i="6"/>
  <c r="R1542" i="6"/>
  <c r="R1638" i="6"/>
  <c r="S89" i="6"/>
  <c r="S103" i="6"/>
  <c r="U156" i="6"/>
  <c r="S11" i="6"/>
  <c r="W40" i="6"/>
  <c r="R318" i="6"/>
  <c r="V201" i="6"/>
  <c r="X436" i="6"/>
  <c r="T195" i="6"/>
  <c r="Y195" i="6" s="1"/>
  <c r="AE195" i="6" s="1"/>
  <c r="T449" i="6"/>
  <c r="S451" i="6"/>
  <c r="V449" i="6"/>
  <c r="W449" i="6"/>
  <c r="T604" i="6"/>
  <c r="V1029" i="6"/>
  <c r="W1082" i="6"/>
  <c r="T942" i="6"/>
  <c r="V988" i="6"/>
  <c r="U678" i="6"/>
  <c r="W820" i="6"/>
  <c r="S1083" i="6"/>
  <c r="W752" i="6"/>
  <c r="R1003" i="6"/>
  <c r="U725" i="6"/>
  <c r="S1027" i="6"/>
  <c r="W893" i="6"/>
  <c r="S604" i="6"/>
  <c r="T1420" i="6"/>
  <c r="R1572" i="6"/>
  <c r="U1697" i="6"/>
  <c r="T737" i="6"/>
  <c r="U737" i="6"/>
  <c r="U821" i="6"/>
  <c r="V821" i="6"/>
  <c r="Q1001" i="6"/>
  <c r="R1001" i="6"/>
  <c r="R1493" i="6"/>
  <c r="S1493" i="6"/>
  <c r="T1601" i="6"/>
  <c r="S1601" i="6"/>
  <c r="X40" i="6"/>
  <c r="R451" i="6"/>
  <c r="T247" i="6"/>
  <c r="T451" i="6"/>
  <c r="V247" i="6"/>
  <c r="S436" i="6"/>
  <c r="U1029" i="6"/>
  <c r="X1087" i="6"/>
  <c r="V591" i="6"/>
  <c r="T893" i="6"/>
  <c r="T1873" i="6"/>
  <c r="S1471" i="6"/>
  <c r="T1850" i="6"/>
  <c r="Q712" i="6"/>
  <c r="W712" i="6"/>
  <c r="Q653" i="6"/>
  <c r="W653" i="6"/>
  <c r="U653" i="6"/>
  <c r="W1013" i="6"/>
  <c r="T1013" i="6"/>
  <c r="Q1121" i="6"/>
  <c r="R1121" i="6"/>
  <c r="U1253" i="6"/>
  <c r="S1253" i="6"/>
  <c r="X1253" i="6"/>
  <c r="W1385" i="6"/>
  <c r="R1385" i="6"/>
  <c r="S1505" i="6"/>
  <c r="T1505" i="6"/>
  <c r="U1853" i="6"/>
  <c r="T1853" i="6"/>
  <c r="V522" i="6"/>
  <c r="W522" i="6"/>
  <c r="Q1158" i="6"/>
  <c r="W1158" i="6"/>
  <c r="Q1278" i="6"/>
  <c r="T1278" i="6"/>
  <c r="Q1674" i="6"/>
  <c r="R1674" i="6"/>
  <c r="Q1782" i="6"/>
  <c r="R1782" i="6"/>
  <c r="Q1023" i="6"/>
  <c r="W1023" i="6"/>
  <c r="V1023" i="6"/>
  <c r="R1023" i="6"/>
  <c r="R835" i="6"/>
  <c r="V835" i="6"/>
  <c r="V931" i="6"/>
  <c r="T931" i="6"/>
  <c r="X1507" i="6"/>
  <c r="W1507" i="6"/>
  <c r="S1275" i="6"/>
  <c r="R1275" i="6"/>
  <c r="T584" i="6"/>
  <c r="W584" i="6"/>
  <c r="S584" i="6"/>
  <c r="Q1160" i="6"/>
  <c r="R1160" i="6"/>
  <c r="V1376" i="6"/>
  <c r="U1376" i="6"/>
  <c r="Q819" i="6"/>
  <c r="S819" i="6"/>
  <c r="S873" i="6"/>
  <c r="R873" i="6"/>
  <c r="R1521" i="6"/>
  <c r="W1521" i="6"/>
  <c r="U634" i="6"/>
  <c r="S634" i="6"/>
  <c r="V1006" i="6"/>
  <c r="T1006" i="6"/>
  <c r="T1246" i="6"/>
  <c r="S1246" i="6"/>
  <c r="R1115" i="6"/>
  <c r="V1115" i="6"/>
  <c r="X1115" i="6"/>
  <c r="U1235" i="6"/>
  <c r="T1235" i="6"/>
  <c r="S1499" i="6"/>
  <c r="U1499" i="6"/>
  <c r="Q531" i="6"/>
  <c r="S531" i="6"/>
  <c r="U588" i="6"/>
  <c r="T588" i="6"/>
  <c r="Y588" i="6" s="1"/>
  <c r="AE588" i="6" s="1"/>
  <c r="W672" i="6"/>
  <c r="S672" i="6"/>
  <c r="R672" i="6"/>
  <c r="T1164" i="6"/>
  <c r="S1164" i="6"/>
  <c r="T1633" i="6"/>
  <c r="R1633" i="6"/>
  <c r="T650" i="6"/>
  <c r="R650" i="6"/>
  <c r="S650" i="6"/>
  <c r="U774" i="6"/>
  <c r="V1146" i="6"/>
  <c r="Y1146" i="6" s="1"/>
  <c r="AE1146" i="6" s="1"/>
  <c r="R665" i="6"/>
  <c r="W702" i="6"/>
  <c r="V572" i="6"/>
  <c r="X666" i="6"/>
  <c r="S1181" i="6"/>
  <c r="U826" i="6"/>
  <c r="U922" i="6"/>
  <c r="W1112" i="6"/>
  <c r="X692" i="6"/>
  <c r="V826" i="6"/>
  <c r="T1080" i="6"/>
  <c r="S1123" i="6"/>
  <c r="T535" i="6"/>
  <c r="R741" i="6"/>
  <c r="T919" i="6"/>
  <c r="S897" i="6"/>
  <c r="T549" i="6"/>
  <c r="T645" i="6"/>
  <c r="T825" i="6"/>
  <c r="S1036" i="6"/>
  <c r="V1305" i="6"/>
  <c r="S1614" i="6"/>
  <c r="V1881" i="6"/>
  <c r="W1257" i="6"/>
  <c r="R1772" i="6"/>
  <c r="S1232" i="6"/>
  <c r="X1545" i="6"/>
  <c r="U1662" i="6"/>
  <c r="S1772" i="6"/>
  <c r="R1594" i="6"/>
  <c r="V1734" i="6"/>
  <c r="S1210" i="6"/>
  <c r="R1517" i="6"/>
  <c r="T1752" i="6"/>
  <c r="S1454" i="6"/>
  <c r="X1935" i="6"/>
  <c r="U1026" i="6"/>
  <c r="X796" i="6"/>
  <c r="V920" i="6"/>
  <c r="U1143" i="6"/>
  <c r="W800" i="6"/>
  <c r="U701" i="6"/>
  <c r="W1143" i="6"/>
  <c r="V701" i="6"/>
  <c r="R760" i="6"/>
  <c r="S825" i="6"/>
  <c r="R976" i="6"/>
  <c r="R1036" i="6"/>
  <c r="W1044" i="6"/>
  <c r="X1831" i="6"/>
  <c r="T1494" i="6"/>
  <c r="U1667" i="6"/>
  <c r="U1919" i="6"/>
  <c r="S1424" i="6"/>
  <c r="V1667" i="6"/>
  <c r="S1431" i="6"/>
  <c r="S1678" i="6"/>
  <c r="U1856" i="6"/>
  <c r="R1207" i="6"/>
  <c r="W1400" i="6"/>
  <c r="U1678" i="6"/>
  <c r="V1887" i="6"/>
  <c r="X1424" i="6"/>
  <c r="T1711" i="6"/>
  <c r="T1329" i="6"/>
  <c r="T922" i="6"/>
  <c r="S547" i="6"/>
  <c r="S703" i="6"/>
  <c r="S739" i="6"/>
  <c r="R825" i="6"/>
  <c r="W970" i="6"/>
  <c r="S981" i="6"/>
  <c r="Y981" i="6" s="1"/>
  <c r="AE981" i="6" s="1"/>
  <c r="U1039" i="6"/>
  <c r="S1113" i="6"/>
  <c r="R851" i="6"/>
  <c r="S1139" i="6"/>
  <c r="S1775" i="6"/>
  <c r="V1545" i="6"/>
  <c r="U1840" i="6"/>
  <c r="T1290" i="6"/>
  <c r="V1571" i="6"/>
  <c r="R1671" i="6"/>
  <c r="R1318" i="6"/>
  <c r="T1772" i="6"/>
  <c r="U1232" i="6"/>
  <c r="T1863" i="6"/>
  <c r="T1474" i="6"/>
  <c r="V1640" i="6"/>
  <c r="R1764" i="6"/>
  <c r="U1210" i="6"/>
  <c r="R1459" i="6"/>
  <c r="V1911" i="6"/>
  <c r="U1313" i="6"/>
  <c r="V1594" i="6"/>
  <c r="T1214" i="6"/>
  <c r="R1331" i="6"/>
  <c r="S1662" i="6"/>
  <c r="S1327" i="6"/>
  <c r="Q176" i="6"/>
  <c r="W176" i="6"/>
  <c r="X176" i="6"/>
  <c r="V176" i="6"/>
  <c r="U176" i="6"/>
  <c r="T176" i="6"/>
  <c r="U320" i="6"/>
  <c r="W320" i="6"/>
  <c r="S320" i="6"/>
  <c r="V320" i="6"/>
  <c r="Q404" i="6"/>
  <c r="U404" i="6"/>
  <c r="W404" i="6"/>
  <c r="T404" i="6"/>
  <c r="T596" i="6"/>
  <c r="R596" i="6"/>
  <c r="W596" i="6"/>
  <c r="U596" i="6"/>
  <c r="Q680" i="6"/>
  <c r="T680" i="6"/>
  <c r="S680" i="6"/>
  <c r="R680" i="6"/>
  <c r="V680" i="6"/>
  <c r="W680" i="6"/>
  <c r="Q788" i="6"/>
  <c r="X788" i="6"/>
  <c r="T788" i="6"/>
  <c r="S788" i="6"/>
  <c r="U788" i="6"/>
  <c r="W872" i="6"/>
  <c r="U872" i="6"/>
  <c r="S872" i="6"/>
  <c r="W968" i="6"/>
  <c r="S968" i="6"/>
  <c r="Y968" i="6" s="1"/>
  <c r="AE968" i="6" s="1"/>
  <c r="R968" i="6"/>
  <c r="Q1052" i="6"/>
  <c r="V1052" i="6"/>
  <c r="U1052" i="6"/>
  <c r="R1052" i="6"/>
  <c r="W1052" i="6"/>
  <c r="S1184" i="6"/>
  <c r="V1184" i="6"/>
  <c r="T1184" i="6"/>
  <c r="R1184" i="6"/>
  <c r="U1184" i="6"/>
  <c r="S1388" i="6"/>
  <c r="U1388" i="6"/>
  <c r="R1388" i="6"/>
  <c r="X1496" i="6"/>
  <c r="R1496" i="6"/>
  <c r="U1496" i="6"/>
  <c r="S1496" i="6"/>
  <c r="Q261" i="6"/>
  <c r="T261" i="6"/>
  <c r="S261" i="6"/>
  <c r="T369" i="6"/>
  <c r="S369" i="6"/>
  <c r="Q477" i="6"/>
  <c r="Y477" i="6" s="1"/>
  <c r="AE477" i="6" s="1"/>
  <c r="S477" i="6"/>
  <c r="U477" i="6"/>
  <c r="U585" i="6"/>
  <c r="W585" i="6"/>
  <c r="R585" i="6"/>
  <c r="Q669" i="6"/>
  <c r="S669" i="6"/>
  <c r="U669" i="6"/>
  <c r="X669" i="6"/>
  <c r="S777" i="6"/>
  <c r="V777" i="6"/>
  <c r="T777" i="6"/>
  <c r="W777" i="6"/>
  <c r="U1293" i="6"/>
  <c r="W1293" i="6"/>
  <c r="X1833" i="6"/>
  <c r="V1833" i="6"/>
  <c r="U1848" i="6"/>
  <c r="R1848" i="6"/>
  <c r="W1035" i="6"/>
  <c r="T1035" i="6"/>
  <c r="R1035" i="6"/>
  <c r="S1035" i="6"/>
  <c r="U1816" i="6"/>
  <c r="X1816" i="6"/>
  <c r="Q274" i="6"/>
  <c r="V274" i="6"/>
  <c r="T274" i="6"/>
  <c r="S274" i="6"/>
  <c r="Q370" i="6"/>
  <c r="T370" i="6"/>
  <c r="S370" i="6"/>
  <c r="R370" i="6"/>
  <c r="U370" i="6"/>
  <c r="W370" i="6"/>
  <c r="Q466" i="6"/>
  <c r="S466" i="6"/>
  <c r="U466" i="6"/>
  <c r="X466" i="6"/>
  <c r="W646" i="6"/>
  <c r="R646" i="6"/>
  <c r="T646" i="6"/>
  <c r="V646" i="6"/>
  <c r="V742" i="6"/>
  <c r="T742" i="6"/>
  <c r="U742" i="6"/>
  <c r="R742" i="6"/>
  <c r="W742" i="6"/>
  <c r="Q1018" i="6"/>
  <c r="V1018" i="6"/>
  <c r="S1018" i="6"/>
  <c r="R1018" i="6"/>
  <c r="X1018" i="6"/>
  <c r="U1018" i="6"/>
  <c r="S1138" i="6"/>
  <c r="T1138" i="6"/>
  <c r="X1138" i="6"/>
  <c r="R1138" i="6"/>
  <c r="R1894" i="6"/>
  <c r="T1894" i="6"/>
  <c r="T1704" i="6"/>
  <c r="S1704" i="6"/>
  <c r="U1704" i="6"/>
  <c r="U603" i="6"/>
  <c r="S603" i="6"/>
  <c r="V603" i="6"/>
  <c r="R603" i="6"/>
  <c r="U1779" i="6"/>
  <c r="T1779" i="6"/>
  <c r="W347" i="6"/>
  <c r="R347" i="6"/>
  <c r="U443" i="6"/>
  <c r="R443" i="6"/>
  <c r="V443" i="6"/>
  <c r="Q527" i="6"/>
  <c r="V527" i="6"/>
  <c r="S527" i="6"/>
  <c r="W527" i="6"/>
  <c r="T527" i="6"/>
  <c r="U527" i="6"/>
  <c r="R527" i="6"/>
  <c r="Q731" i="6"/>
  <c r="X731" i="6"/>
  <c r="S731" i="6"/>
  <c r="T731" i="6"/>
  <c r="V731" i="6"/>
  <c r="T839" i="6"/>
  <c r="X839" i="6"/>
  <c r="U839" i="6"/>
  <c r="R959" i="6"/>
  <c r="T959" i="6"/>
  <c r="U959" i="6"/>
  <c r="R1031" i="6"/>
  <c r="V1031" i="6"/>
  <c r="T1031" i="6"/>
  <c r="W1127" i="6"/>
  <c r="T1127" i="6"/>
  <c r="S1127" i="6"/>
  <c r="U1127" i="6"/>
  <c r="Q1259" i="6"/>
  <c r="U1259" i="6"/>
  <c r="W1259" i="6"/>
  <c r="T1259" i="6"/>
  <c r="S1259" i="6"/>
  <c r="U1391" i="6"/>
  <c r="S1391" i="6"/>
  <c r="T1607" i="6"/>
  <c r="S1607" i="6"/>
  <c r="W1607" i="6"/>
  <c r="Q216" i="6"/>
  <c r="T216" i="6"/>
  <c r="V216" i="6"/>
  <c r="W216" i="6"/>
  <c r="W516" i="6"/>
  <c r="T516" i="6"/>
  <c r="V516" i="6"/>
  <c r="S516" i="6"/>
  <c r="V600" i="6"/>
  <c r="R600" i="6"/>
  <c r="W600" i="6"/>
  <c r="Y600" i="6" s="1"/>
  <c r="AE600" i="6" s="1"/>
  <c r="S600" i="6"/>
  <c r="V888" i="6"/>
  <c r="T888" i="6"/>
  <c r="W888" i="6"/>
  <c r="X888" i="6"/>
  <c r="U888" i="6"/>
  <c r="S972" i="6"/>
  <c r="R972" i="6"/>
  <c r="V972" i="6"/>
  <c r="U972" i="6"/>
  <c r="S1188" i="6"/>
  <c r="R1188" i="6"/>
  <c r="U1188" i="6"/>
  <c r="Q181" i="6"/>
  <c r="T181" i="6"/>
  <c r="W181" i="6"/>
  <c r="U181" i="6"/>
  <c r="U325" i="6"/>
  <c r="T325" i="6"/>
  <c r="W325" i="6"/>
  <c r="T493" i="6"/>
  <c r="U493" i="6"/>
  <c r="W577" i="6"/>
  <c r="T577" i="6"/>
  <c r="U577" i="6"/>
  <c r="S577" i="6"/>
  <c r="R577" i="6"/>
  <c r="X673" i="6"/>
  <c r="V673" i="6"/>
  <c r="U673" i="6"/>
  <c r="T673" i="6"/>
  <c r="S673" i="6"/>
  <c r="R673" i="6"/>
  <c r="W769" i="6"/>
  <c r="V769" i="6"/>
  <c r="T769" i="6"/>
  <c r="Y769" i="6" s="1"/>
  <c r="AE769" i="6" s="1"/>
  <c r="R769" i="6"/>
  <c r="S769" i="6"/>
  <c r="U769" i="6"/>
  <c r="T865" i="6"/>
  <c r="W865" i="6"/>
  <c r="V865" i="6"/>
  <c r="S865" i="6"/>
  <c r="X865" i="6"/>
  <c r="U865" i="6"/>
  <c r="T961" i="6"/>
  <c r="V961" i="6"/>
  <c r="S961" i="6"/>
  <c r="Y961" i="6" s="1"/>
  <c r="AE961" i="6" s="1"/>
  <c r="U961" i="6"/>
  <c r="W961" i="6"/>
  <c r="Q1153" i="6"/>
  <c r="T1153" i="6"/>
  <c r="U1153" i="6"/>
  <c r="R1153" i="6"/>
  <c r="S1153" i="6"/>
  <c r="T1285" i="6"/>
  <c r="S1285" i="6"/>
  <c r="T1549" i="6"/>
  <c r="V1549" i="6"/>
  <c r="R1789" i="6"/>
  <c r="S1789" i="6"/>
  <c r="V1789" i="6"/>
  <c r="Q1095" i="6"/>
  <c r="S1095" i="6"/>
  <c r="W1095" i="6"/>
  <c r="V1095" i="6"/>
  <c r="U1095" i="6"/>
  <c r="Q290" i="6"/>
  <c r="U290" i="6"/>
  <c r="S290" i="6"/>
  <c r="T290" i="6"/>
  <c r="W662" i="6"/>
  <c r="Y662" i="6" s="1"/>
  <c r="AE662" i="6" s="1"/>
  <c r="U662" i="6"/>
  <c r="S662" i="6"/>
  <c r="V662" i="6"/>
  <c r="R758" i="6"/>
  <c r="U758" i="6"/>
  <c r="W758" i="6"/>
  <c r="V758" i="6"/>
  <c r="V1370" i="6"/>
  <c r="R1370" i="6"/>
  <c r="X1370" i="6"/>
  <c r="S1370" i="6"/>
  <c r="R1478" i="6"/>
  <c r="U1478" i="6"/>
  <c r="T1478" i="6"/>
  <c r="Q1670" i="6"/>
  <c r="U1670" i="6"/>
  <c r="W1670" i="6"/>
  <c r="V1670" i="6"/>
  <c r="S1670" i="6"/>
  <c r="T1838" i="6"/>
  <c r="X1838" i="6"/>
  <c r="T1731" i="6"/>
  <c r="R1731" i="6"/>
  <c r="Q567" i="6"/>
  <c r="R567" i="6"/>
  <c r="U567" i="6"/>
  <c r="V567" i="6"/>
  <c r="T567" i="6"/>
  <c r="W567" i="6"/>
  <c r="X1492" i="6"/>
  <c r="S1492" i="6"/>
  <c r="T1492" i="6"/>
  <c r="U1492" i="6"/>
  <c r="W1492" i="6"/>
  <c r="X158" i="6"/>
  <c r="S111" i="6"/>
  <c r="Y111" i="6" s="1"/>
  <c r="AE111" i="6" s="1"/>
  <c r="X216" i="6"/>
  <c r="W290" i="6"/>
  <c r="R325" i="6"/>
  <c r="X477" i="6"/>
  <c r="R1095" i="6"/>
  <c r="U1138" i="6"/>
  <c r="T1308" i="6"/>
  <c r="Q161" i="6"/>
  <c r="U161" i="6"/>
  <c r="Q305" i="6"/>
  <c r="W305" i="6"/>
  <c r="X305" i="6"/>
  <c r="W413" i="6"/>
  <c r="T413" i="6"/>
  <c r="V413" i="6"/>
  <c r="U413" i="6"/>
  <c r="X413" i="6"/>
  <c r="S413" i="6"/>
  <c r="V509" i="6"/>
  <c r="W509" i="6"/>
  <c r="S509" i="6"/>
  <c r="R509" i="6"/>
  <c r="S761" i="6"/>
  <c r="W761" i="6"/>
  <c r="T761" i="6"/>
  <c r="S929" i="6"/>
  <c r="T929" i="6"/>
  <c r="R1037" i="6"/>
  <c r="T1037" i="6"/>
  <c r="S1541" i="6"/>
  <c r="X1541" i="6"/>
  <c r="Q246" i="6"/>
  <c r="W246" i="6"/>
  <c r="V246" i="6"/>
  <c r="R546" i="6"/>
  <c r="U546" i="6"/>
  <c r="W714" i="6"/>
  <c r="R714" i="6"/>
  <c r="S714" i="6"/>
  <c r="T714" i="6"/>
  <c r="Q810" i="6"/>
  <c r="W810" i="6"/>
  <c r="T810" i="6"/>
  <c r="S810" i="6"/>
  <c r="Q894" i="6"/>
  <c r="U894" i="6"/>
  <c r="S894" i="6"/>
  <c r="W894" i="6"/>
  <c r="T894" i="6"/>
  <c r="R894" i="6"/>
  <c r="V894" i="6"/>
  <c r="T1074" i="6"/>
  <c r="U1074" i="6"/>
  <c r="V1074" i="6"/>
  <c r="S1074" i="6"/>
  <c r="R1074" i="6"/>
  <c r="Q1182" i="6"/>
  <c r="S1182" i="6"/>
  <c r="V1182" i="6"/>
  <c r="R1182" i="6"/>
  <c r="T1182" i="6"/>
  <c r="Q1314" i="6"/>
  <c r="T1314" i="6"/>
  <c r="W1314" i="6"/>
  <c r="S1314" i="6"/>
  <c r="V1446" i="6"/>
  <c r="R1446" i="6"/>
  <c r="T1446" i="6"/>
  <c r="Q1818" i="6"/>
  <c r="T1818" i="6"/>
  <c r="R1818" i="6"/>
  <c r="U1818" i="6"/>
  <c r="S1818" i="6"/>
  <c r="R1891" i="6"/>
  <c r="X1891" i="6"/>
  <c r="V387" i="6"/>
  <c r="U387" i="6"/>
  <c r="T387" i="6"/>
  <c r="W1395" i="6"/>
  <c r="U1395" i="6"/>
  <c r="Q175" i="6"/>
  <c r="T175" i="6"/>
  <c r="T403" i="6"/>
  <c r="R403" i="6"/>
  <c r="W1147" i="6"/>
  <c r="R1147" i="6"/>
  <c r="U14" i="6"/>
  <c r="W14" i="6"/>
  <c r="W158" i="6"/>
  <c r="X117" i="6"/>
  <c r="S347" i="6"/>
  <c r="S443" i="6"/>
  <c r="W261" i="6"/>
  <c r="W369" i="6"/>
  <c r="R404" i="6"/>
  <c r="W493" i="6"/>
  <c r="X181" i="6"/>
  <c r="S216" i="6"/>
  <c r="X585" i="6"/>
  <c r="V596" i="6"/>
  <c r="R662" i="6"/>
  <c r="U761" i="6"/>
  <c r="V1818" i="6"/>
  <c r="Q268" i="6"/>
  <c r="S268" i="6"/>
  <c r="Q376" i="6"/>
  <c r="R376" i="6"/>
  <c r="S376" i="6"/>
  <c r="R484" i="6"/>
  <c r="T484" i="6"/>
  <c r="T652" i="6"/>
  <c r="W652" i="6"/>
  <c r="U652" i="6"/>
  <c r="S652" i="6"/>
  <c r="R652" i="6"/>
  <c r="U748" i="6"/>
  <c r="W748" i="6"/>
  <c r="V748" i="6"/>
  <c r="S844" i="6"/>
  <c r="R844" i="6"/>
  <c r="Y844" i="6" s="1"/>
  <c r="AE844" i="6" s="1"/>
  <c r="V844" i="6"/>
  <c r="W844" i="6"/>
  <c r="U844" i="6"/>
  <c r="T844" i="6"/>
  <c r="R1024" i="6"/>
  <c r="S1024" i="6"/>
  <c r="T1024" i="6"/>
  <c r="W1144" i="6"/>
  <c r="U1144" i="6"/>
  <c r="T1396" i="6"/>
  <c r="U1396" i="6"/>
  <c r="T158" i="6"/>
  <c r="Y158" i="6" s="1"/>
  <c r="AE158" i="6" s="1"/>
  <c r="S32" i="6"/>
  <c r="R493" i="6"/>
  <c r="X261" i="6"/>
  <c r="V181" i="6"/>
  <c r="V325" i="6"/>
  <c r="T466" i="6"/>
  <c r="T477" i="6"/>
  <c r="S1031" i="6"/>
  <c r="V669" i="6"/>
  <c r="R888" i="6"/>
  <c r="S758" i="6"/>
  <c r="T111" i="6"/>
  <c r="V32" i="6"/>
  <c r="U130" i="6"/>
  <c r="U72" i="6"/>
  <c r="S117" i="6"/>
  <c r="X72" i="6"/>
  <c r="V290" i="6"/>
  <c r="V261" i="6"/>
  <c r="S176" i="6"/>
  <c r="R788" i="6"/>
  <c r="S567" i="6"/>
  <c r="W731" i="6"/>
  <c r="S742" i="6"/>
  <c r="T1018" i="6"/>
  <c r="U516" i="6"/>
  <c r="U600" i="6"/>
  <c r="T130" i="6"/>
  <c r="W32" i="6"/>
  <c r="T37" i="6"/>
  <c r="S493" i="6"/>
  <c r="U375" i="6"/>
  <c r="V404" i="6"/>
  <c r="R1285" i="6"/>
  <c r="R72" i="6"/>
  <c r="T72" i="6"/>
  <c r="T117" i="6"/>
  <c r="U158" i="6"/>
  <c r="V369" i="6"/>
  <c r="U347" i="6"/>
  <c r="R369" i="6"/>
  <c r="X274" i="6"/>
  <c r="R961" i="6"/>
  <c r="T603" i="6"/>
  <c r="R777" i="6"/>
  <c r="V1037" i="6"/>
  <c r="T758" i="6"/>
  <c r="W37" i="6"/>
  <c r="V14" i="6"/>
  <c r="T32" i="6"/>
  <c r="U261" i="6"/>
  <c r="V347" i="6"/>
  <c r="S404" i="6"/>
  <c r="U731" i="6"/>
  <c r="S596" i="6"/>
  <c r="W1031" i="6"/>
  <c r="V577" i="6"/>
  <c r="U680" i="6"/>
  <c r="T669" i="6"/>
  <c r="S72" i="6"/>
  <c r="Y72" i="6" s="1"/>
  <c r="AE72" i="6" s="1"/>
  <c r="X130" i="6"/>
  <c r="V158" i="6"/>
  <c r="R32" i="6"/>
  <c r="V477" i="6"/>
  <c r="S181" i="6"/>
  <c r="R320" i="6"/>
  <c r="V493" i="6"/>
  <c r="W274" i="6"/>
  <c r="R872" i="6"/>
  <c r="W959" i="6"/>
  <c r="W1153" i="6"/>
  <c r="S888" i="6"/>
  <c r="T600" i="6"/>
  <c r="T1670" i="6"/>
  <c r="Q498" i="6"/>
  <c r="V498" i="6"/>
  <c r="T498" i="6"/>
  <c r="U498" i="6"/>
  <c r="Q858" i="6"/>
  <c r="U858" i="6"/>
  <c r="S858" i="6"/>
  <c r="X858" i="6"/>
  <c r="T858" i="6"/>
  <c r="R858" i="6"/>
  <c r="V858" i="6"/>
  <c r="V1038" i="6"/>
  <c r="U1038" i="6"/>
  <c r="S1038" i="6"/>
  <c r="R1038" i="6"/>
  <c r="V1134" i="6"/>
  <c r="T1134" i="6"/>
  <c r="X1134" i="6"/>
  <c r="U1134" i="6"/>
  <c r="S1134" i="6"/>
  <c r="U1386" i="6"/>
  <c r="T1386" i="6"/>
  <c r="S1386" i="6"/>
  <c r="W1386" i="6"/>
  <c r="R1386" i="6"/>
  <c r="S1650" i="6"/>
  <c r="T1650" i="6"/>
  <c r="U1650" i="6"/>
  <c r="W1650" i="6"/>
  <c r="U32" i="6"/>
  <c r="S130" i="6"/>
  <c r="S14" i="6"/>
  <c r="U117" i="6"/>
  <c r="R37" i="6"/>
  <c r="T443" i="6"/>
  <c r="T320" i="6"/>
  <c r="W443" i="6"/>
  <c r="U216" i="6"/>
  <c r="R865" i="6"/>
  <c r="V959" i="6"/>
  <c r="T968" i="6"/>
  <c r="S646" i="6"/>
  <c r="Q208" i="6"/>
  <c r="S208" i="6"/>
  <c r="R532" i="6"/>
  <c r="W532" i="6"/>
  <c r="Y532" i="6" s="1"/>
  <c r="AE532" i="6" s="1"/>
  <c r="U532" i="6"/>
  <c r="T532" i="6"/>
  <c r="V532" i="6"/>
  <c r="S532" i="6"/>
  <c r="T616" i="6"/>
  <c r="U616" i="6"/>
  <c r="V616" i="6"/>
  <c r="R700" i="6"/>
  <c r="T700" i="6"/>
  <c r="U700" i="6"/>
  <c r="X700" i="6"/>
  <c r="W700" i="6"/>
  <c r="Q808" i="6"/>
  <c r="T808" i="6"/>
  <c r="X808" i="6"/>
  <c r="S808" i="6"/>
  <c r="U808" i="6"/>
  <c r="S892" i="6"/>
  <c r="R892" i="6"/>
  <c r="U892" i="6"/>
  <c r="X892" i="6"/>
  <c r="W1084" i="6"/>
  <c r="X1084" i="6"/>
  <c r="U1084" i="6"/>
  <c r="T1084" i="6"/>
  <c r="R1084" i="6"/>
  <c r="U1348" i="6"/>
  <c r="S1348" i="6"/>
  <c r="X111" i="6"/>
  <c r="U37" i="6"/>
  <c r="U369" i="6"/>
  <c r="T347" i="6"/>
  <c r="W477" i="6"/>
  <c r="R516" i="6"/>
  <c r="S1052" i="6"/>
  <c r="U968" i="6"/>
  <c r="V872" i="6"/>
  <c r="V1035" i="6"/>
  <c r="W603" i="6"/>
  <c r="T662" i="6"/>
  <c r="X1531" i="6"/>
  <c r="V37" i="6"/>
  <c r="U111" i="6"/>
  <c r="R14" i="6"/>
  <c r="T14" i="6"/>
  <c r="S37" i="6"/>
  <c r="R111" i="6"/>
  <c r="X290" i="6"/>
  <c r="S325" i="6"/>
  <c r="T375" i="6"/>
  <c r="U274" i="6"/>
  <c r="V370" i="6"/>
  <c r="S839" i="6"/>
  <c r="W669" i="6"/>
  <c r="U1031" i="6"/>
  <c r="T1052" i="6"/>
  <c r="T1095" i="6"/>
  <c r="W673" i="6"/>
  <c r="U1035" i="6"/>
  <c r="U646" i="6"/>
  <c r="S1446" i="6"/>
  <c r="S201" i="6"/>
  <c r="U259" i="6"/>
  <c r="T472" i="6"/>
  <c r="W811" i="6"/>
  <c r="T702" i="6"/>
  <c r="U966" i="6"/>
  <c r="R610" i="6"/>
  <c r="T651" i="6"/>
  <c r="U1040" i="6"/>
  <c r="V644" i="6"/>
  <c r="S749" i="6"/>
  <c r="T790" i="6"/>
  <c r="X1170" i="6"/>
  <c r="S648" i="6"/>
  <c r="U790" i="6"/>
  <c r="W1160" i="6"/>
  <c r="X1124" i="6"/>
  <c r="W1006" i="6"/>
  <c r="R1125" i="6"/>
  <c r="U1773" i="6"/>
  <c r="V1401" i="6"/>
  <c r="U1679" i="6"/>
  <c r="V1799" i="6"/>
  <c r="S1572" i="6"/>
  <c r="R1269" i="6"/>
  <c r="Q1156" i="6"/>
  <c r="R1156" i="6"/>
  <c r="R1288" i="6"/>
  <c r="S1288" i="6"/>
  <c r="U1288" i="6"/>
  <c r="T1288" i="6"/>
  <c r="Q1408" i="6"/>
  <c r="T1408" i="6"/>
  <c r="U1196" i="6"/>
  <c r="S1196" i="6"/>
  <c r="Q1400" i="6"/>
  <c r="T1400" i="6"/>
  <c r="U1400" i="6"/>
  <c r="R1508" i="6"/>
  <c r="S1508" i="6"/>
  <c r="S259" i="6"/>
  <c r="U945" i="6"/>
  <c r="T860" i="6"/>
  <c r="X683" i="6"/>
  <c r="S790" i="6"/>
  <c r="T879" i="6"/>
  <c r="V584" i="6"/>
  <c r="V752" i="6"/>
  <c r="T1090" i="6"/>
  <c r="W860" i="6"/>
  <c r="W932" i="6"/>
  <c r="W1016" i="6"/>
  <c r="R1123" i="6"/>
  <c r="U569" i="6"/>
  <c r="V610" i="6"/>
  <c r="V730" i="6"/>
  <c r="X579" i="6"/>
  <c r="S1149" i="6"/>
  <c r="W1255" i="6"/>
  <c r="U1701" i="6"/>
  <c r="X1255" i="6"/>
  <c r="R1873" i="6"/>
  <c r="V1811" i="6"/>
  <c r="V1883" i="6"/>
  <c r="T1572" i="6"/>
  <c r="T1375" i="6"/>
  <c r="S1701" i="6"/>
  <c r="S664" i="6"/>
  <c r="R664" i="6"/>
  <c r="S1913" i="6"/>
  <c r="V1913" i="6"/>
  <c r="U1323" i="6"/>
  <c r="X1323" i="6"/>
  <c r="V1323" i="6"/>
  <c r="X260" i="6"/>
  <c r="R441" i="6"/>
  <c r="S333" i="6"/>
  <c r="S244" i="6"/>
  <c r="U633" i="6"/>
  <c r="W919" i="6"/>
  <c r="X811" i="6"/>
  <c r="S966" i="6"/>
  <c r="U702" i="6"/>
  <c r="S932" i="6"/>
  <c r="T644" i="6"/>
  <c r="V702" i="6"/>
  <c r="T776" i="6"/>
  <c r="U752" i="6"/>
  <c r="R648" i="6"/>
  <c r="U819" i="6"/>
  <c r="U879" i="6"/>
  <c r="V651" i="6"/>
  <c r="U730" i="6"/>
  <c r="U1090" i="6"/>
  <c r="W1124" i="6"/>
  <c r="W651" i="6"/>
  <c r="W706" i="6"/>
  <c r="U744" i="6"/>
  <c r="S556" i="6"/>
  <c r="U650" i="6"/>
  <c r="V1039" i="6"/>
  <c r="U1401" i="6"/>
  <c r="U1828" i="6"/>
  <c r="T1302" i="6"/>
  <c r="R1376" i="6"/>
  <c r="S1537" i="6"/>
  <c r="T1794" i="6"/>
  <c r="U1302" i="6"/>
  <c r="U1422" i="6"/>
  <c r="R1870" i="6"/>
  <c r="X1811" i="6"/>
  <c r="T1354" i="6"/>
  <c r="U1515" i="6"/>
  <c r="S1790" i="6"/>
  <c r="R1463" i="6"/>
  <c r="U367" i="6"/>
  <c r="T441" i="6"/>
  <c r="W547" i="6"/>
  <c r="W1015" i="6"/>
  <c r="R644" i="6"/>
  <c r="T882" i="6"/>
  <c r="W945" i="6"/>
  <c r="R1016" i="6"/>
  <c r="R1124" i="6"/>
  <c r="R706" i="6"/>
  <c r="R569" i="6"/>
  <c r="W882" i="6"/>
  <c r="R917" i="6"/>
  <c r="U651" i="6"/>
  <c r="S917" i="6"/>
  <c r="W560" i="6"/>
  <c r="U898" i="6"/>
  <c r="R945" i="6"/>
  <c r="S974" i="6"/>
  <c r="U739" i="6"/>
  <c r="R928" i="6"/>
  <c r="U1485" i="6"/>
  <c r="U1703" i="6"/>
  <c r="U1799" i="6"/>
  <c r="V1794" i="6"/>
  <c r="U1873" i="6"/>
  <c r="S1485" i="6"/>
  <c r="W260" i="6"/>
  <c r="Y260" i="6" s="1"/>
  <c r="AE260" i="6" s="1"/>
  <c r="S882" i="6"/>
  <c r="S644" i="6"/>
  <c r="R879" i="6"/>
  <c r="S1040" i="6"/>
  <c r="X556" i="6"/>
  <c r="T1016" i="6"/>
  <c r="T1040" i="6"/>
  <c r="U1016" i="6"/>
  <c r="T1119" i="6"/>
  <c r="V560" i="6"/>
  <c r="T730" i="6"/>
  <c r="W634" i="6"/>
  <c r="U547" i="6"/>
  <c r="S1029" i="6"/>
  <c r="U1269" i="6"/>
  <c r="V1790" i="6"/>
  <c r="R1765" i="6"/>
  <c r="T1883" i="6"/>
  <c r="U1463" i="6"/>
  <c r="R1311" i="6"/>
  <c r="W1799" i="6"/>
  <c r="S1440" i="6"/>
  <c r="T259" i="6"/>
  <c r="V945" i="6"/>
  <c r="Y945" i="6" s="1"/>
  <c r="AE945" i="6" s="1"/>
  <c r="S1016" i="6"/>
  <c r="T560" i="6"/>
  <c r="T836" i="6"/>
  <c r="U860" i="6"/>
  <c r="S1090" i="6"/>
  <c r="U1160" i="6"/>
  <c r="T833" i="6"/>
  <c r="W579" i="6"/>
  <c r="T643" i="6"/>
  <c r="W898" i="6"/>
  <c r="R1029" i="6"/>
  <c r="V744" i="6"/>
  <c r="X1572" i="6"/>
  <c r="V1269" i="6"/>
  <c r="T1367" i="6"/>
  <c r="U1811" i="6"/>
  <c r="X1521" i="6"/>
  <c r="T1311" i="6"/>
  <c r="V1260" i="6"/>
  <c r="X1460" i="6"/>
  <c r="U1460" i="6"/>
  <c r="S1581" i="6"/>
  <c r="X1581" i="6"/>
  <c r="U1917" i="6"/>
  <c r="R1917" i="6"/>
  <c r="S1803" i="6"/>
  <c r="R1803" i="6"/>
  <c r="U1199" i="6"/>
  <c r="W1199" i="6"/>
  <c r="T1679" i="6"/>
  <c r="V1679" i="6"/>
  <c r="S1679" i="6"/>
  <c r="R747" i="6"/>
  <c r="W747" i="6"/>
  <c r="U1501" i="6"/>
  <c r="S1501" i="6"/>
  <c r="V259" i="6"/>
  <c r="T556" i="6"/>
  <c r="R560" i="6"/>
  <c r="W683" i="6"/>
  <c r="T752" i="6"/>
  <c r="T932" i="6"/>
  <c r="U1021" i="6"/>
  <c r="R1090" i="6"/>
  <c r="T1124" i="6"/>
  <c r="U776" i="6"/>
  <c r="U836" i="6"/>
  <c r="S665" i="6"/>
  <c r="T665" i="6"/>
  <c r="U706" i="6"/>
  <c r="W836" i="6"/>
  <c r="U833" i="6"/>
  <c r="S945" i="6"/>
  <c r="U1365" i="6"/>
  <c r="W1485" i="6"/>
  <c r="V1463" i="6"/>
  <c r="S1311" i="6"/>
  <c r="T1870" i="6"/>
  <c r="R1264" i="6"/>
  <c r="R1228" i="6"/>
  <c r="U1228" i="6"/>
  <c r="V1851" i="6"/>
  <c r="R1851" i="6"/>
  <c r="T832" i="6"/>
  <c r="V633" i="6"/>
  <c r="U832" i="6"/>
  <c r="W1029" i="6"/>
  <c r="T1170" i="6"/>
  <c r="S560" i="6"/>
  <c r="R790" i="6"/>
  <c r="V966" i="6"/>
  <c r="X1000" i="6"/>
  <c r="T1160" i="6"/>
  <c r="S610" i="6"/>
  <c r="T634" i="6"/>
  <c r="V932" i="6"/>
  <c r="T917" i="6"/>
  <c r="S1032" i="6"/>
  <c r="U648" i="6"/>
  <c r="U1164" i="6"/>
  <c r="R1120" i="6"/>
  <c r="S1811" i="6"/>
  <c r="T1703" i="6"/>
  <c r="S1909" i="6"/>
  <c r="R1743" i="6"/>
  <c r="R1519" i="6"/>
  <c r="S1938" i="6"/>
  <c r="X1828" i="6"/>
  <c r="Q556" i="6"/>
  <c r="R556" i="6"/>
  <c r="U1384" i="6"/>
  <c r="V1384" i="6"/>
  <c r="Q1794" i="6"/>
  <c r="U1794" i="6"/>
  <c r="S1039" i="6"/>
  <c r="R1039" i="6"/>
  <c r="Q1268" i="6"/>
  <c r="T1268" i="6"/>
  <c r="X1376" i="6"/>
  <c r="S1376" i="6"/>
  <c r="T1712" i="6"/>
  <c r="S1712" i="6"/>
  <c r="Q1868" i="6"/>
  <c r="S1868" i="6"/>
  <c r="U1868" i="6"/>
  <c r="S1809" i="6"/>
  <c r="W1809" i="6"/>
  <c r="V1809" i="6"/>
  <c r="Q1114" i="6"/>
  <c r="W1114" i="6"/>
  <c r="V1738" i="6"/>
  <c r="R1738" i="6"/>
  <c r="V1859" i="6"/>
  <c r="T1859" i="6"/>
  <c r="U1859" i="6"/>
  <c r="S1644" i="6"/>
  <c r="T1644" i="6"/>
  <c r="U1537" i="6"/>
  <c r="T1537" i="6"/>
  <c r="S1124" i="6"/>
  <c r="S879" i="6"/>
  <c r="U560" i="6"/>
  <c r="U644" i="6"/>
  <c r="W966" i="6"/>
  <c r="U610" i="6"/>
  <c r="U1123" i="6"/>
  <c r="R683" i="6"/>
  <c r="W1375" i="6"/>
  <c r="T1799" i="6"/>
  <c r="R1916" i="6"/>
  <c r="X1485" i="6"/>
  <c r="S1743" i="6"/>
  <c r="S1738" i="6"/>
  <c r="T1255" i="6"/>
  <c r="R1365" i="6"/>
  <c r="Q1012" i="6"/>
  <c r="S1012" i="6"/>
  <c r="Q751" i="6"/>
  <c r="U751" i="6"/>
  <c r="Q1519" i="6"/>
  <c r="V1431" i="6"/>
  <c r="R1431" i="6"/>
  <c r="Q668" i="6"/>
  <c r="X668" i="6"/>
  <c r="X1796" i="6"/>
  <c r="X1030" i="6"/>
  <c r="T1017" i="6"/>
  <c r="U1221" i="6"/>
  <c r="W1339" i="6"/>
  <c r="U1761" i="6"/>
  <c r="U1444" i="6"/>
  <c r="S1734" i="6"/>
  <c r="V1444" i="6"/>
  <c r="T1734" i="6"/>
  <c r="R1239" i="6"/>
  <c r="S1856" i="6"/>
  <c r="R1217" i="6"/>
  <c r="S1318" i="6"/>
  <c r="T1671" i="6"/>
  <c r="U1383" i="6"/>
  <c r="V1544" i="6"/>
  <c r="S1661" i="6"/>
  <c r="R1327" i="6"/>
  <c r="S1872" i="6"/>
  <c r="W1383" i="6"/>
  <c r="V1822" i="6"/>
  <c r="T1322" i="6"/>
  <c r="T1610" i="6"/>
  <c r="R1571" i="6"/>
  <c r="R1748" i="6"/>
  <c r="X1254" i="6"/>
  <c r="W1774" i="6"/>
  <c r="V773" i="6"/>
  <c r="U773" i="6"/>
  <c r="Q499" i="6"/>
  <c r="S499" i="6"/>
  <c r="Q859" i="6"/>
  <c r="T859" i="6"/>
  <c r="R859" i="6"/>
  <c r="V1051" i="6"/>
  <c r="Y1051" i="6" s="1"/>
  <c r="AE1051" i="6" s="1"/>
  <c r="T1051" i="6"/>
  <c r="U1051" i="6"/>
  <c r="R1051" i="6"/>
  <c r="R1280" i="6"/>
  <c r="U1280" i="6"/>
  <c r="W1592" i="6"/>
  <c r="S1592" i="6"/>
  <c r="Q573" i="6"/>
  <c r="T573" i="6"/>
  <c r="R885" i="6"/>
  <c r="T885" i="6"/>
  <c r="T969" i="6"/>
  <c r="S969" i="6"/>
  <c r="R1281" i="6"/>
  <c r="U1281" i="6"/>
  <c r="X1713" i="6"/>
  <c r="W1713" i="6"/>
  <c r="V814" i="6"/>
  <c r="W814" i="6"/>
  <c r="T1534" i="6"/>
  <c r="R1534" i="6"/>
  <c r="U1379" i="6"/>
  <c r="S1379" i="6"/>
  <c r="U1511" i="6"/>
  <c r="S1511" i="6"/>
  <c r="R1907" i="6"/>
  <c r="X1907" i="6"/>
  <c r="V1907" i="6"/>
  <c r="U1907" i="6"/>
  <c r="V1707" i="6"/>
  <c r="W1707" i="6"/>
  <c r="T1707" i="6"/>
  <c r="U1707" i="6"/>
  <c r="U684" i="6"/>
  <c r="V684" i="6"/>
  <c r="S876" i="6"/>
  <c r="U876" i="6"/>
  <c r="Q1056" i="6"/>
  <c r="S1056" i="6"/>
  <c r="Q1176" i="6"/>
  <c r="T1176" i="6"/>
  <c r="S1176" i="6"/>
  <c r="Q1273" i="6"/>
  <c r="S1273" i="6"/>
  <c r="R1273" i="6"/>
  <c r="U1405" i="6"/>
  <c r="R1405" i="6"/>
  <c r="S1645" i="6"/>
  <c r="T1645" i="6"/>
  <c r="Q1777" i="6"/>
  <c r="R1777" i="6"/>
  <c r="T29" i="6"/>
  <c r="X85" i="6"/>
  <c r="T59" i="6"/>
  <c r="T126" i="6"/>
  <c r="T25" i="6"/>
  <c r="T169" i="6"/>
  <c r="X52" i="6"/>
  <c r="W175" i="6"/>
  <c r="X228" i="6"/>
  <c r="W206" i="6"/>
  <c r="R349" i="6"/>
  <c r="S229" i="6"/>
  <c r="W196" i="6"/>
  <c r="S308" i="6"/>
  <c r="V270" i="6"/>
  <c r="S375" i="6"/>
  <c r="S173" i="6"/>
  <c r="W229" i="6"/>
  <c r="W397" i="6"/>
  <c r="R456" i="6"/>
  <c r="U483" i="6"/>
  <c r="W375" i="6"/>
  <c r="U504" i="6"/>
  <c r="T482" i="6"/>
  <c r="R508" i="6"/>
  <c r="U386" i="6"/>
  <c r="U1053" i="6"/>
  <c r="R1086" i="6"/>
  <c r="U796" i="6"/>
  <c r="T666" i="6"/>
  <c r="W885" i="6"/>
  <c r="T1026" i="6"/>
  <c r="W1053" i="6"/>
  <c r="U666" i="6"/>
  <c r="T997" i="6"/>
  <c r="V846" i="6"/>
  <c r="V949" i="6"/>
  <c r="S593" i="6"/>
  <c r="R684" i="6"/>
  <c r="U891" i="6"/>
  <c r="S859" i="6"/>
  <c r="X956" i="6"/>
  <c r="R1118" i="6"/>
  <c r="S914" i="6"/>
  <c r="U1080" i="6"/>
  <c r="Y1080" i="6" s="1"/>
  <c r="AE1080" i="6" s="1"/>
  <c r="V696" i="6"/>
  <c r="T1216" i="6"/>
  <c r="W1399" i="6"/>
  <c r="U1273" i="6"/>
  <c r="T1484" i="6"/>
  <c r="V1239" i="6"/>
  <c r="Q583" i="6"/>
  <c r="S583" i="6"/>
  <c r="V583" i="6"/>
  <c r="Q955" i="6"/>
  <c r="S955" i="6"/>
  <c r="S1159" i="6"/>
  <c r="R1159" i="6"/>
  <c r="S1627" i="6"/>
  <c r="T1627" i="6"/>
  <c r="W1627" i="6"/>
  <c r="R1879" i="6"/>
  <c r="X1879" i="6"/>
  <c r="Q1184" i="6"/>
  <c r="W1184" i="6"/>
  <c r="X1388" i="6"/>
  <c r="T1388" i="6"/>
  <c r="Q1736" i="6"/>
  <c r="T1736" i="6"/>
  <c r="Y1736" i="6" s="1"/>
  <c r="AE1736" i="6" s="1"/>
  <c r="S1736" i="6"/>
  <c r="R1736" i="6"/>
  <c r="Q585" i="6"/>
  <c r="T585" i="6"/>
  <c r="S585" i="6"/>
  <c r="T1425" i="6"/>
  <c r="S1425" i="6"/>
  <c r="V1425" i="6"/>
  <c r="U1425" i="6"/>
  <c r="Q1629" i="6"/>
  <c r="R1629" i="6"/>
  <c r="T1629" i="6"/>
  <c r="U1629" i="6"/>
  <c r="U1833" i="6"/>
  <c r="S1833" i="6"/>
  <c r="S1848" i="6"/>
  <c r="X1848" i="6"/>
  <c r="T1816" i="6"/>
  <c r="V1816" i="6"/>
  <c r="Q1138" i="6"/>
  <c r="W1138" i="6"/>
  <c r="Q1779" i="6"/>
  <c r="S1779" i="6"/>
  <c r="R1779" i="6"/>
  <c r="W1391" i="6"/>
  <c r="T1391" i="6"/>
  <c r="R1607" i="6"/>
  <c r="V1607" i="6"/>
  <c r="U1607" i="6"/>
  <c r="S1727" i="6"/>
  <c r="W1727" i="6"/>
  <c r="Q1206" i="6"/>
  <c r="T1206" i="6"/>
  <c r="S1206" i="6"/>
  <c r="U1206" i="6"/>
  <c r="V1200" i="6"/>
  <c r="S1200" i="6"/>
  <c r="X1200" i="6"/>
  <c r="T1200" i="6"/>
  <c r="W1320" i="6"/>
  <c r="T1320" i="6"/>
  <c r="S1320" i="6"/>
  <c r="R1320" i="6"/>
  <c r="S1548" i="6"/>
  <c r="T1548" i="6"/>
  <c r="R1548" i="6"/>
  <c r="V1548" i="6"/>
  <c r="X1297" i="6"/>
  <c r="T1297" i="6"/>
  <c r="R1297" i="6"/>
  <c r="Q1429" i="6"/>
  <c r="U1429" i="6"/>
  <c r="T1429" i="6"/>
  <c r="U1561" i="6"/>
  <c r="T1561" i="6"/>
  <c r="Q1669" i="6"/>
  <c r="W1669" i="6"/>
  <c r="U1669" i="6"/>
  <c r="S1669" i="6"/>
  <c r="R1669" i="6"/>
  <c r="T1801" i="6"/>
  <c r="W1801" i="6"/>
  <c r="Q1945" i="6"/>
  <c r="S1945" i="6"/>
  <c r="T1945" i="6"/>
  <c r="R1945" i="6"/>
  <c r="S120" i="6"/>
  <c r="R52" i="6"/>
  <c r="S105" i="6"/>
  <c r="S59" i="6"/>
  <c r="X120" i="6"/>
  <c r="S126" i="6"/>
  <c r="U160" i="6"/>
  <c r="S169" i="6"/>
  <c r="T85" i="6"/>
  <c r="W59" i="6"/>
  <c r="U85" i="6"/>
  <c r="S203" i="6"/>
  <c r="S270" i="6"/>
  <c r="U328" i="6"/>
  <c r="V328" i="6"/>
  <c r="X386" i="6"/>
  <c r="T397" i="6"/>
  <c r="X203" i="6"/>
  <c r="T231" i="6"/>
  <c r="X193" i="6"/>
  <c r="S403" i="6"/>
  <c r="S326" i="6"/>
  <c r="S304" i="6"/>
  <c r="U326" i="6"/>
  <c r="S827" i="6"/>
  <c r="W859" i="6"/>
  <c r="U969" i="6"/>
  <c r="W518" i="6"/>
  <c r="T827" i="6"/>
  <c r="U1072" i="6"/>
  <c r="T558" i="6"/>
  <c r="S889" i="6"/>
  <c r="X914" i="6"/>
  <c r="T1002" i="6"/>
  <c r="S1057" i="6"/>
  <c r="X1178" i="6"/>
  <c r="U558" i="6"/>
  <c r="U1002" i="6"/>
  <c r="W623" i="6"/>
  <c r="S1131" i="6"/>
  <c r="R689" i="6"/>
  <c r="U956" i="6"/>
  <c r="U663" i="6"/>
  <c r="U963" i="6"/>
  <c r="W1057" i="6"/>
  <c r="S984" i="6"/>
  <c r="T504" i="6"/>
  <c r="R866" i="6"/>
  <c r="U518" i="6"/>
  <c r="V1406" i="6"/>
  <c r="S1878" i="6"/>
  <c r="S1561" i="6"/>
  <c r="S1705" i="6"/>
  <c r="S1837" i="6"/>
  <c r="U1297" i="6"/>
  <c r="U1801" i="6"/>
  <c r="S1896" i="6"/>
  <c r="W1239" i="6"/>
  <c r="Q965" i="6"/>
  <c r="U965" i="6"/>
  <c r="T965" i="6"/>
  <c r="S1673" i="6"/>
  <c r="T1673" i="6"/>
  <c r="Q1350" i="6"/>
  <c r="R1350" i="6"/>
  <c r="X883" i="6"/>
  <c r="R883" i="6"/>
  <c r="T1183" i="6"/>
  <c r="W1183" i="6"/>
  <c r="U20" i="6"/>
  <c r="V20" i="6"/>
  <c r="W49" i="6"/>
  <c r="W164" i="6"/>
  <c r="R105" i="6"/>
  <c r="V31" i="6"/>
  <c r="X264" i="6"/>
  <c r="W386" i="6"/>
  <c r="V203" i="6"/>
  <c r="T229" i="6"/>
  <c r="R375" i="6"/>
  <c r="U409" i="6"/>
  <c r="W270" i="6"/>
  <c r="X409" i="6"/>
  <c r="R326" i="6"/>
  <c r="S386" i="6"/>
  <c r="W173" i="6"/>
  <c r="S196" i="6"/>
  <c r="T249" i="6"/>
  <c r="S328" i="6"/>
  <c r="V499" i="6"/>
  <c r="X504" i="6"/>
  <c r="R558" i="6"/>
  <c r="W667" i="6"/>
  <c r="V746" i="6"/>
  <c r="U885" i="6"/>
  <c r="S947" i="6"/>
  <c r="S726" i="6"/>
  <c r="S750" i="6"/>
  <c r="R1045" i="6"/>
  <c r="V1161" i="6"/>
  <c r="V868" i="6"/>
  <c r="U947" i="6"/>
  <c r="W969" i="6"/>
  <c r="T889" i="6"/>
  <c r="T949" i="6"/>
  <c r="W976" i="6"/>
  <c r="W666" i="6"/>
  <c r="W750" i="6"/>
  <c r="W846" i="6"/>
  <c r="R540" i="6"/>
  <c r="S689" i="6"/>
  <c r="X726" i="6"/>
  <c r="T814" i="6"/>
  <c r="W997" i="6"/>
  <c r="X1026" i="6"/>
  <c r="S1080" i="6"/>
  <c r="T540" i="6"/>
  <c r="T684" i="6"/>
  <c r="S1051" i="6"/>
  <c r="U866" i="6"/>
  <c r="T1496" i="6"/>
  <c r="S1623" i="6"/>
  <c r="R1627" i="6"/>
  <c r="R1747" i="6"/>
  <c r="U1680" i="6"/>
  <c r="X629" i="6"/>
  <c r="V629" i="6"/>
  <c r="Q713" i="6"/>
  <c r="X713" i="6"/>
  <c r="U713" i="6"/>
  <c r="Q881" i="6"/>
  <c r="V881" i="6"/>
  <c r="U881" i="6"/>
  <c r="X881" i="6"/>
  <c r="Q1073" i="6"/>
  <c r="U1073" i="6"/>
  <c r="X1073" i="6"/>
  <c r="R1205" i="6"/>
  <c r="U1205" i="6"/>
  <c r="R1469" i="6"/>
  <c r="S1469" i="6"/>
  <c r="T146" i="6"/>
  <c r="R59" i="6"/>
  <c r="S160" i="6"/>
  <c r="V16" i="6"/>
  <c r="T412" i="6"/>
  <c r="U304" i="6"/>
  <c r="T335" i="6"/>
  <c r="T270" i="6"/>
  <c r="U335" i="6"/>
  <c r="R500" i="6"/>
  <c r="X304" i="6"/>
  <c r="X270" i="6"/>
  <c r="S228" i="6"/>
  <c r="W308" i="6"/>
  <c r="S336" i="6"/>
  <c r="X164" i="6"/>
  <c r="S482" i="6"/>
  <c r="U175" i="6"/>
  <c r="V228" i="6"/>
  <c r="U403" i="6"/>
  <c r="X173" i="6"/>
  <c r="T592" i="6"/>
  <c r="X696" i="6"/>
  <c r="V592" i="6"/>
  <c r="S949" i="6"/>
  <c r="S500" i="6"/>
  <c r="R891" i="6"/>
  <c r="R951" i="6"/>
  <c r="U1165" i="6"/>
  <c r="U668" i="6"/>
  <c r="V1057" i="6"/>
  <c r="S1157" i="6"/>
  <c r="X949" i="6"/>
  <c r="R482" i="6"/>
  <c r="W507" i="6"/>
  <c r="T1056" i="6"/>
  <c r="W1131" i="6"/>
  <c r="S573" i="6"/>
  <c r="W1157" i="6"/>
  <c r="X1548" i="6"/>
  <c r="R1801" i="6"/>
  <c r="T1669" i="6"/>
  <c r="X1379" i="6"/>
  <c r="U1592" i="6"/>
  <c r="U1534" i="6"/>
  <c r="Q796" i="6"/>
  <c r="S796" i="6"/>
  <c r="Q1072" i="6"/>
  <c r="R1072" i="6"/>
  <c r="X1216" i="6"/>
  <c r="U1216" i="6"/>
  <c r="V1336" i="6"/>
  <c r="U1336" i="6"/>
  <c r="T1336" i="6"/>
  <c r="Q1876" i="6"/>
  <c r="V1876" i="6"/>
  <c r="S1242" i="6"/>
  <c r="T1242" i="6"/>
  <c r="Q1506" i="6"/>
  <c r="S1506" i="6"/>
  <c r="R1506" i="6"/>
  <c r="V1746" i="6"/>
  <c r="T1746" i="6"/>
  <c r="S1746" i="6"/>
  <c r="R1746" i="6"/>
  <c r="Q1878" i="6"/>
  <c r="R1878" i="6"/>
  <c r="T1878" i="6"/>
  <c r="V1878" i="6"/>
  <c r="S1892" i="6"/>
  <c r="R1892" i="6"/>
  <c r="S1528" i="6"/>
  <c r="U1528" i="6"/>
  <c r="Q720" i="6"/>
  <c r="T720" i="6"/>
  <c r="Q912" i="6"/>
  <c r="U912" i="6"/>
  <c r="S912" i="6"/>
  <c r="T912" i="6"/>
  <c r="Q1104" i="6"/>
  <c r="V1104" i="6"/>
  <c r="Y1104" i="6" s="1"/>
  <c r="AE1104" i="6" s="1"/>
  <c r="Q1224" i="6"/>
  <c r="U1224" i="6"/>
  <c r="T1224" i="6"/>
  <c r="U1620" i="6"/>
  <c r="R1620" i="6"/>
  <c r="R1695" i="6"/>
  <c r="S1695" i="6"/>
  <c r="Q1201" i="6"/>
  <c r="R1201" i="6"/>
  <c r="T1201" i="6"/>
  <c r="Q1321" i="6"/>
  <c r="U1321" i="6"/>
  <c r="S1802" i="6"/>
  <c r="X1802" i="6"/>
  <c r="Q1058" i="6"/>
  <c r="T1058" i="6"/>
  <c r="U1178" i="6"/>
  <c r="S1178" i="6"/>
  <c r="Q1274" i="6"/>
  <c r="U1274" i="6"/>
  <c r="W1274" i="6"/>
  <c r="S1274" i="6"/>
  <c r="R1274" i="6"/>
  <c r="Q1406" i="6"/>
  <c r="S1406" i="6"/>
  <c r="R1406" i="6"/>
  <c r="S1598" i="6"/>
  <c r="V1598" i="6"/>
  <c r="T1598" i="6"/>
  <c r="R1598" i="6"/>
  <c r="X1598" i="6"/>
  <c r="Q1706" i="6"/>
  <c r="S1706" i="6"/>
  <c r="Q1934" i="6"/>
  <c r="S1934" i="6"/>
  <c r="R1934" i="6"/>
  <c r="Q1756" i="6"/>
  <c r="T1756" i="6"/>
  <c r="V25" i="6"/>
  <c r="U84" i="6"/>
  <c r="W29" i="6"/>
  <c r="R20" i="6"/>
  <c r="T328" i="6"/>
  <c r="V386" i="6"/>
  <c r="W422" i="6"/>
  <c r="U448" i="6"/>
  <c r="W482" i="6"/>
  <c r="V304" i="6"/>
  <c r="V448" i="6"/>
  <c r="U193" i="6"/>
  <c r="T308" i="6"/>
  <c r="W335" i="6"/>
  <c r="W409" i="6"/>
  <c r="T173" i="6"/>
  <c r="X229" i="6"/>
  <c r="R499" i="6"/>
  <c r="R386" i="6"/>
  <c r="U336" i="6"/>
  <c r="V175" i="6"/>
  <c r="W228" i="6"/>
  <c r="W336" i="6"/>
  <c r="T508" i="6"/>
  <c r="R726" i="6"/>
  <c r="R750" i="6"/>
  <c r="V866" i="6"/>
  <c r="V950" i="6"/>
  <c r="U592" i="6"/>
  <c r="X859" i="6"/>
  <c r="V885" i="6"/>
  <c r="W1022" i="6"/>
  <c r="U1048" i="6"/>
  <c r="R1165" i="6"/>
  <c r="U623" i="6"/>
  <c r="W765" i="6"/>
  <c r="T846" i="6"/>
  <c r="V976" i="6"/>
  <c r="W868" i="6"/>
  <c r="R1131" i="6"/>
  <c r="S963" i="6"/>
  <c r="U997" i="6"/>
  <c r="W726" i="6"/>
  <c r="T963" i="6"/>
  <c r="V997" i="6"/>
  <c r="W1086" i="6"/>
  <c r="R696" i="6"/>
  <c r="R876" i="6"/>
  <c r="U1131" i="6"/>
  <c r="S684" i="6"/>
  <c r="U814" i="6"/>
  <c r="W483" i="6"/>
  <c r="T876" i="6"/>
  <c r="R1058" i="6"/>
  <c r="V689" i="6"/>
  <c r="X891" i="6"/>
  <c r="U1200" i="6"/>
  <c r="U859" i="6"/>
  <c r="S772" i="6"/>
  <c r="U1058" i="6"/>
  <c r="W1104" i="6"/>
  <c r="W1802" i="6"/>
  <c r="W1206" i="6"/>
  <c r="S1800" i="6"/>
  <c r="R1178" i="6"/>
  <c r="X1707" i="6"/>
  <c r="R616" i="6"/>
  <c r="S616" i="6"/>
  <c r="Q700" i="6"/>
  <c r="S700" i="6"/>
  <c r="Q1084" i="6"/>
  <c r="S1084" i="6"/>
  <c r="R1348" i="6"/>
  <c r="W1348" i="6"/>
  <c r="T1348" i="6"/>
  <c r="T619" i="6"/>
  <c r="V619" i="6"/>
  <c r="S619" i="6"/>
  <c r="Q907" i="6"/>
  <c r="T907" i="6"/>
  <c r="R907" i="6"/>
  <c r="Q1003" i="6"/>
  <c r="S1003" i="6"/>
  <c r="V1003" i="6"/>
  <c r="T1784" i="6"/>
  <c r="S1784" i="6"/>
  <c r="T621" i="6"/>
  <c r="R621" i="6"/>
  <c r="Q705" i="6"/>
  <c r="T705" i="6"/>
  <c r="S705" i="6"/>
  <c r="Q813" i="6"/>
  <c r="R813" i="6"/>
  <c r="T933" i="6"/>
  <c r="R933" i="6"/>
  <c r="R1569" i="6"/>
  <c r="U1569" i="6"/>
  <c r="W1319" i="6"/>
  <c r="U1319" i="6"/>
  <c r="V1319" i="6"/>
  <c r="T1319" i="6"/>
  <c r="R1439" i="6"/>
  <c r="U1439" i="6"/>
  <c r="R1763" i="6"/>
  <c r="U1763" i="6"/>
  <c r="T1763" i="6"/>
  <c r="X59" i="6"/>
  <c r="W25" i="6"/>
  <c r="W85" i="6"/>
  <c r="X169" i="6"/>
  <c r="S146" i="6"/>
  <c r="U31" i="6"/>
  <c r="S49" i="6"/>
  <c r="W105" i="6"/>
  <c r="X146" i="6"/>
  <c r="X160" i="6"/>
  <c r="T304" i="6"/>
  <c r="W278" i="6"/>
  <c r="R313" i="6"/>
  <c r="S397" i="6"/>
  <c r="X335" i="6"/>
  <c r="U500" i="6"/>
  <c r="V231" i="6"/>
  <c r="W500" i="6"/>
  <c r="T228" i="6"/>
  <c r="X308" i="6"/>
  <c r="T336" i="6"/>
  <c r="V204" i="6"/>
  <c r="W317" i="6"/>
  <c r="U398" i="6"/>
  <c r="T868" i="6"/>
  <c r="T1072" i="6"/>
  <c r="W592" i="6"/>
  <c r="V623" i="6"/>
  <c r="U601" i="6"/>
  <c r="W827" i="6"/>
  <c r="U889" i="6"/>
  <c r="U1045" i="6"/>
  <c r="T1172" i="6"/>
  <c r="V697" i="6"/>
  <c r="W1026" i="6"/>
  <c r="W697" i="6"/>
  <c r="R768" i="6"/>
  <c r="S941" i="6"/>
  <c r="W1165" i="6"/>
  <c r="S540" i="6"/>
  <c r="W956" i="6"/>
  <c r="U689" i="6"/>
  <c r="S763" i="6"/>
  <c r="T984" i="6"/>
  <c r="R573" i="6"/>
  <c r="U768" i="6"/>
  <c r="U816" i="6"/>
  <c r="R969" i="6"/>
  <c r="U1104" i="6"/>
  <c r="R808" i="6"/>
  <c r="T866" i="6"/>
  <c r="V1056" i="6"/>
  <c r="T1118" i="6"/>
  <c r="R623" i="6"/>
  <c r="W684" i="6"/>
  <c r="S976" i="6"/>
  <c r="U1022" i="6"/>
  <c r="R1561" i="6"/>
  <c r="X1747" i="6"/>
  <c r="S1405" i="6"/>
  <c r="U1746" i="6"/>
  <c r="R1680" i="6"/>
  <c r="R1802" i="6"/>
  <c r="T1706" i="6"/>
  <c r="R29" i="6"/>
  <c r="U29" i="6"/>
  <c r="T120" i="6"/>
  <c r="T16" i="6"/>
  <c r="U16" i="6"/>
  <c r="R49" i="6"/>
  <c r="T164" i="6"/>
  <c r="S335" i="6"/>
  <c r="T448" i="6"/>
  <c r="U196" i="6"/>
  <c r="V249" i="6"/>
  <c r="S313" i="6"/>
  <c r="V508" i="6"/>
  <c r="T409" i="6"/>
  <c r="Y409" i="6" s="1"/>
  <c r="AE409" i="6" s="1"/>
  <c r="U169" i="6"/>
  <c r="X196" i="6"/>
  <c r="T500" i="6"/>
  <c r="R336" i="6"/>
  <c r="S264" i="6"/>
  <c r="U173" i="6"/>
  <c r="W231" i="6"/>
  <c r="U499" i="6"/>
  <c r="W204" i="6"/>
  <c r="V482" i="6"/>
  <c r="S558" i="6"/>
  <c r="R889" i="6"/>
  <c r="V969" i="6"/>
  <c r="S1026" i="6"/>
  <c r="S1086" i="6"/>
  <c r="R1141" i="6"/>
  <c r="R956" i="6"/>
  <c r="R507" i="6"/>
  <c r="W796" i="6"/>
  <c r="U846" i="6"/>
  <c r="S956" i="6"/>
  <c r="S891" i="6"/>
  <c r="U1141" i="6"/>
  <c r="R941" i="6"/>
  <c r="R1157" i="6"/>
  <c r="R912" i="6"/>
  <c r="R1200" i="6"/>
  <c r="X661" i="6"/>
  <c r="T1104" i="6"/>
  <c r="U540" i="6"/>
  <c r="S578" i="6"/>
  <c r="S866" i="6"/>
  <c r="S1058" i="6"/>
  <c r="S765" i="6"/>
  <c r="S1297" i="6"/>
  <c r="W1533" i="6"/>
  <c r="S1801" i="6"/>
  <c r="W1216" i="6"/>
  <c r="S1372" i="6"/>
  <c r="U1372" i="6"/>
  <c r="R1398" i="6"/>
  <c r="T1398" i="6"/>
  <c r="Y1398" i="6" s="1"/>
  <c r="AE1398" i="6" s="1"/>
  <c r="R1948" i="6"/>
  <c r="U1948" i="6"/>
  <c r="V648" i="6"/>
  <c r="T648" i="6"/>
  <c r="W744" i="6"/>
  <c r="T744" i="6"/>
  <c r="Q1501" i="6"/>
  <c r="T1501" i="6"/>
  <c r="Q1729" i="6"/>
  <c r="U1729" i="6"/>
  <c r="T1729" i="6"/>
  <c r="R1729" i="6"/>
  <c r="Q1873" i="6"/>
  <c r="V1873" i="6"/>
  <c r="Q1850" i="6"/>
  <c r="V1850" i="6"/>
  <c r="R1850" i="6"/>
  <c r="S1850" i="6"/>
  <c r="Q626" i="6"/>
  <c r="S626" i="6"/>
  <c r="U164" i="6"/>
  <c r="S29" i="6"/>
  <c r="W20" i="6"/>
  <c r="S31" i="6"/>
  <c r="V29" i="6"/>
  <c r="V120" i="6"/>
  <c r="S16" i="6"/>
  <c r="U105" i="6"/>
  <c r="S25" i="6"/>
  <c r="U126" i="6"/>
  <c r="W160" i="6"/>
  <c r="S99" i="6"/>
  <c r="S193" i="6"/>
  <c r="U270" i="6"/>
  <c r="U229" i="6"/>
  <c r="U313" i="6"/>
  <c r="U308" i="6"/>
  <c r="W193" i="6"/>
  <c r="T317" i="6"/>
  <c r="S504" i="6"/>
  <c r="S175" i="6"/>
  <c r="U228" i="6"/>
  <c r="U456" i="6"/>
  <c r="V264" i="6"/>
  <c r="R412" i="6"/>
  <c r="V403" i="6"/>
  <c r="W456" i="6"/>
  <c r="X456" i="6"/>
  <c r="S623" i="6"/>
  <c r="T947" i="6"/>
  <c r="R1057" i="6"/>
  <c r="W573" i="6"/>
  <c r="S1165" i="6"/>
  <c r="W508" i="6"/>
  <c r="T1045" i="6"/>
  <c r="X1161" i="6"/>
  <c r="U661" i="6"/>
  <c r="V1002" i="6"/>
  <c r="W1002" i="6"/>
  <c r="U555" i="6"/>
  <c r="W1201" i="6"/>
  <c r="S696" i="6"/>
  <c r="R763" i="6"/>
  <c r="X889" i="6"/>
  <c r="V963" i="6"/>
  <c r="T768" i="6"/>
  <c r="U696" i="6"/>
  <c r="R1161" i="6"/>
  <c r="T518" i="6"/>
  <c r="V816" i="6"/>
  <c r="V912" i="6"/>
  <c r="R1429" i="6"/>
  <c r="U1756" i="6"/>
  <c r="R1224" i="6"/>
  <c r="U1695" i="6"/>
  <c r="S1224" i="6"/>
  <c r="R1706" i="6"/>
  <c r="Q665" i="6"/>
  <c r="V665" i="6"/>
  <c r="X665" i="6"/>
  <c r="V749" i="6"/>
  <c r="U749" i="6"/>
  <c r="W749" i="6"/>
  <c r="W833" i="6"/>
  <c r="Y833" i="6" s="1"/>
  <c r="AE833" i="6" s="1"/>
  <c r="V833" i="6"/>
  <c r="W917" i="6"/>
  <c r="U917" i="6"/>
  <c r="T1865" i="6"/>
  <c r="R1865" i="6"/>
  <c r="Q915" i="6"/>
  <c r="W915" i="6"/>
  <c r="W1576" i="6"/>
  <c r="U1576" i="6"/>
  <c r="T1576" i="6"/>
  <c r="U559" i="6"/>
  <c r="T559" i="6"/>
  <c r="U835" i="6"/>
  <c r="S835" i="6"/>
  <c r="U931" i="6"/>
  <c r="R931" i="6"/>
  <c r="Q1027" i="6"/>
  <c r="U1027" i="6"/>
  <c r="R1027" i="6"/>
  <c r="Q1111" i="6"/>
  <c r="U1111" i="6"/>
  <c r="T1111" i="6"/>
  <c r="R1111" i="6"/>
  <c r="R1243" i="6"/>
  <c r="W1243" i="6"/>
  <c r="U1363" i="6"/>
  <c r="S1363" i="6"/>
  <c r="T1363" i="6"/>
  <c r="X1363" i="6"/>
  <c r="S1507" i="6"/>
  <c r="R1507" i="6"/>
  <c r="S1591" i="6"/>
  <c r="X1591" i="6"/>
  <c r="W1591" i="6"/>
  <c r="U1591" i="6"/>
  <c r="R1807" i="6"/>
  <c r="W1807" i="6"/>
  <c r="X1807" i="6"/>
  <c r="X1908" i="6"/>
  <c r="S1908" i="6"/>
  <c r="R1908" i="6"/>
  <c r="U1945" i="6"/>
  <c r="X848" i="6"/>
  <c r="W848" i="6"/>
  <c r="Q1688" i="6"/>
  <c r="S1688" i="6"/>
  <c r="R1688" i="6"/>
  <c r="U1688" i="6"/>
  <c r="T1808" i="6"/>
  <c r="S1808" i="6"/>
  <c r="U1808" i="6"/>
  <c r="U1863" i="6"/>
  <c r="S1863" i="6"/>
  <c r="Q729" i="6"/>
  <c r="R729" i="6"/>
  <c r="Q849" i="6"/>
  <c r="R849" i="6"/>
  <c r="T1137" i="6"/>
  <c r="S1137" i="6"/>
  <c r="R1245" i="6"/>
  <c r="S1245" i="6"/>
  <c r="U1245" i="6"/>
  <c r="Q1377" i="6"/>
  <c r="W1377" i="6"/>
  <c r="R1497" i="6"/>
  <c r="W1497" i="6"/>
  <c r="V1497" i="6"/>
  <c r="S1689" i="6"/>
  <c r="X1689" i="6"/>
  <c r="W1689" i="6"/>
  <c r="S1785" i="6"/>
  <c r="V1785" i="6"/>
  <c r="U1785" i="6"/>
  <c r="Q526" i="6"/>
  <c r="X526" i="6"/>
  <c r="Q874" i="6"/>
  <c r="V874" i="6"/>
  <c r="V1102" i="6"/>
  <c r="Y1102" i="6" s="1"/>
  <c r="AE1102" i="6" s="1"/>
  <c r="X1102" i="6"/>
  <c r="V1366" i="6"/>
  <c r="T1366" i="6"/>
  <c r="Q923" i="6"/>
  <c r="R923" i="6"/>
  <c r="Q1091" i="6"/>
  <c r="R1091" i="6"/>
  <c r="Q1475" i="6"/>
  <c r="R1475" i="6"/>
  <c r="U1475" i="6"/>
  <c r="T1475" i="6"/>
  <c r="S1475" i="6"/>
  <c r="T31" i="6"/>
  <c r="T105" i="6"/>
  <c r="U170" i="6"/>
  <c r="U52" i="6"/>
  <c r="S85" i="6"/>
  <c r="W16" i="6"/>
  <c r="R99" i="6"/>
  <c r="S164" i="6"/>
  <c r="U249" i="6"/>
  <c r="W249" i="6"/>
  <c r="W328" i="6"/>
  <c r="W412" i="6"/>
  <c r="W203" i="6"/>
  <c r="S231" i="6"/>
  <c r="S507" i="6"/>
  <c r="T483" i="6"/>
  <c r="T507" i="6"/>
  <c r="R504" i="6"/>
  <c r="V375" i="6"/>
  <c r="V507" i="6"/>
  <c r="T264" i="6"/>
  <c r="S170" i="6"/>
  <c r="T326" i="6"/>
  <c r="W264" i="6"/>
  <c r="X317" i="6"/>
  <c r="U573" i="6"/>
  <c r="R846" i="6"/>
  <c r="U508" i="6"/>
  <c r="R601" i="6"/>
  <c r="U868" i="6"/>
  <c r="S601" i="6"/>
  <c r="V772" i="6"/>
  <c r="S1045" i="6"/>
  <c r="V1072" i="6"/>
  <c r="X573" i="6"/>
  <c r="X657" i="6"/>
  <c r="W772" i="6"/>
  <c r="T1165" i="6"/>
  <c r="U949" i="6"/>
  <c r="R773" i="6"/>
  <c r="S773" i="6"/>
  <c r="W949" i="6"/>
  <c r="R1104" i="6"/>
  <c r="W1141" i="6"/>
  <c r="R667" i="6"/>
  <c r="W1172" i="6"/>
  <c r="T696" i="6"/>
  <c r="W891" i="6"/>
  <c r="W773" i="6"/>
  <c r="R827" i="6"/>
  <c r="W984" i="6"/>
  <c r="V1027" i="6"/>
  <c r="R1501" i="6"/>
  <c r="R1645" i="6"/>
  <c r="R1705" i="6"/>
  <c r="S1201" i="6"/>
  <c r="T1854" i="6"/>
  <c r="V1321" i="6"/>
  <c r="U1736" i="6"/>
  <c r="R1425" i="6"/>
  <c r="X49" i="6"/>
  <c r="U120" i="6"/>
  <c r="T52" i="6"/>
  <c r="R25" i="6"/>
  <c r="R85" i="6"/>
  <c r="U59" i="6"/>
  <c r="S20" i="6"/>
  <c r="T49" i="6"/>
  <c r="T20" i="6"/>
  <c r="X175" i="6"/>
  <c r="V196" i="6"/>
  <c r="V193" i="6"/>
  <c r="V313" i="6"/>
  <c r="V173" i="6"/>
  <c r="X231" i="6"/>
  <c r="T499" i="6"/>
  <c r="V504" i="6"/>
  <c r="W348" i="6"/>
  <c r="V518" i="6"/>
  <c r="W763" i="6"/>
  <c r="T1048" i="6"/>
  <c r="S661" i="6"/>
  <c r="U827" i="6"/>
  <c r="V1048" i="6"/>
  <c r="R1172" i="6"/>
  <c r="T661" i="6"/>
  <c r="R963" i="6"/>
  <c r="W1048" i="6"/>
  <c r="V666" i="6"/>
  <c r="R814" i="6"/>
  <c r="S951" i="6"/>
  <c r="T891" i="6"/>
  <c r="T1131" i="6"/>
  <c r="R1176" i="6"/>
  <c r="U593" i="6"/>
  <c r="S667" i="6"/>
  <c r="S885" i="6"/>
  <c r="T1178" i="6"/>
  <c r="X593" i="6"/>
  <c r="R947" i="6"/>
  <c r="S1072" i="6"/>
  <c r="R1206" i="6"/>
  <c r="R1321" i="6"/>
  <c r="V1713" i="6"/>
  <c r="X1934" i="6"/>
  <c r="T1321" i="6"/>
  <c r="R1707" i="6"/>
  <c r="S1534" i="6"/>
  <c r="S1226" i="6"/>
  <c r="S748" i="6"/>
  <c r="R748" i="6"/>
  <c r="R1144" i="6"/>
  <c r="T1144" i="6"/>
  <c r="S1302" i="6"/>
  <c r="Y1302" i="6" s="1"/>
  <c r="AE1302" i="6" s="1"/>
  <c r="R1302" i="6"/>
  <c r="X1434" i="6"/>
  <c r="S1434" i="6"/>
  <c r="V1434" i="6"/>
  <c r="U1434" i="6"/>
  <c r="V1566" i="6"/>
  <c r="T1566" i="6"/>
  <c r="S1566" i="6"/>
  <c r="W1299" i="6"/>
  <c r="S1299" i="6"/>
  <c r="V588" i="6"/>
  <c r="W588" i="6"/>
  <c r="W960" i="6"/>
  <c r="T960" i="6"/>
  <c r="S960" i="6"/>
  <c r="T1824" i="6"/>
  <c r="R1824" i="6"/>
  <c r="Q999" i="6"/>
  <c r="V999" i="6"/>
  <c r="X1393" i="6"/>
  <c r="T1393" i="6"/>
  <c r="S1393" i="6"/>
  <c r="Q1765" i="6"/>
  <c r="U1765" i="6"/>
  <c r="T1765" i="6"/>
  <c r="T1909" i="6"/>
  <c r="X1909" i="6"/>
  <c r="T1924" i="6"/>
  <c r="V1924" i="6"/>
  <c r="Q1346" i="6"/>
  <c r="W1346" i="6"/>
  <c r="U1346" i="6"/>
  <c r="R784" i="6"/>
  <c r="R1458" i="6"/>
  <c r="R1268" i="6"/>
  <c r="T1323" i="6"/>
  <c r="T1395" i="6"/>
  <c r="U1192" i="6"/>
  <c r="S1268" i="6"/>
  <c r="R1323" i="6"/>
  <c r="T1275" i="6"/>
  <c r="W1794" i="6"/>
  <c r="S1445" i="6"/>
  <c r="X1818" i="6"/>
  <c r="T1793" i="6"/>
  <c r="U1301" i="6"/>
  <c r="X1234" i="6"/>
  <c r="S1365" i="6"/>
  <c r="T1365" i="6"/>
  <c r="W1061" i="6"/>
  <c r="S1326" i="6"/>
  <c r="S1458" i="6"/>
  <c r="R1868" i="6"/>
  <c r="W1324" i="6"/>
  <c r="R1395" i="6"/>
  <c r="U1446" i="6"/>
  <c r="T1376" i="6"/>
  <c r="X1467" i="6"/>
  <c r="T1458" i="6"/>
  <c r="S1565" i="6"/>
  <c r="T1738" i="6"/>
  <c r="T1301" i="6"/>
  <c r="S1519" i="6"/>
  <c r="T1467" i="6"/>
  <c r="R1661" i="6"/>
  <c r="R1467" i="6"/>
  <c r="R1565" i="6"/>
  <c r="S10" i="6"/>
  <c r="T39" i="6"/>
  <c r="X95" i="6"/>
  <c r="S67" i="6"/>
  <c r="W101" i="6"/>
  <c r="X101" i="6"/>
  <c r="S95" i="6"/>
  <c r="R39" i="6"/>
  <c r="W302" i="6"/>
  <c r="W285" i="6"/>
  <c r="T398" i="6"/>
  <c r="U427" i="6"/>
  <c r="W523" i="6"/>
  <c r="R675" i="6"/>
  <c r="T675" i="6"/>
  <c r="S1042" i="6"/>
  <c r="S641" i="6"/>
  <c r="V711" i="6"/>
  <c r="S1739" i="6"/>
  <c r="U1432" i="6"/>
  <c r="R1829" i="6"/>
  <c r="R1435" i="6"/>
  <c r="Q1722" i="6"/>
  <c r="S1722" i="6"/>
  <c r="X1854" i="6"/>
  <c r="U1854" i="6"/>
  <c r="R1699" i="6"/>
  <c r="S1699" i="6"/>
  <c r="W1791" i="6"/>
  <c r="S1791" i="6"/>
  <c r="Q768" i="6"/>
  <c r="V768" i="6"/>
  <c r="Q876" i="6"/>
  <c r="W876" i="6"/>
  <c r="U578" i="6"/>
  <c r="T578" i="6"/>
  <c r="Q914" i="6"/>
  <c r="U914" i="6"/>
  <c r="T914" i="6"/>
  <c r="Q1022" i="6"/>
  <c r="T1022" i="6"/>
  <c r="S1022" i="6"/>
  <c r="Q1118" i="6"/>
  <c r="U1118" i="6"/>
  <c r="T1226" i="6"/>
  <c r="U1226" i="6"/>
  <c r="U10" i="6"/>
  <c r="R67" i="6"/>
  <c r="V10" i="6"/>
  <c r="T26" i="6"/>
  <c r="V398" i="6"/>
  <c r="R461" i="6"/>
  <c r="T365" i="6"/>
  <c r="U245" i="6"/>
  <c r="S427" i="6"/>
  <c r="T331" i="6"/>
  <c r="S1043" i="6"/>
  <c r="S704" i="6"/>
  <c r="V971" i="6"/>
  <c r="S1155" i="6"/>
  <c r="S754" i="6"/>
  <c r="X1043" i="6"/>
  <c r="T754" i="6"/>
  <c r="V658" i="6"/>
  <c r="T789" i="6"/>
  <c r="W1300" i="6"/>
  <c r="R1791" i="6"/>
  <c r="V1791" i="6"/>
  <c r="W1752" i="6"/>
  <c r="S1752" i="6"/>
  <c r="R1752" i="6"/>
  <c r="R1839" i="6"/>
  <c r="T1839" i="6"/>
  <c r="U1839" i="6"/>
  <c r="Q972" i="6"/>
  <c r="W972" i="6"/>
  <c r="V1263" i="6"/>
  <c r="Y1263" i="6" s="1"/>
  <c r="AE1263" i="6" s="1"/>
  <c r="X1263" i="6"/>
  <c r="T1263" i="6"/>
  <c r="Q1285" i="6"/>
  <c r="W1285" i="6"/>
  <c r="U1285" i="6"/>
  <c r="X1285" i="6"/>
  <c r="T1417" i="6"/>
  <c r="W1417" i="6"/>
  <c r="R1417" i="6"/>
  <c r="Q1549" i="6"/>
  <c r="R1549" i="6"/>
  <c r="X1549" i="6"/>
  <c r="S1549" i="6"/>
  <c r="U1549" i="6"/>
  <c r="Q1657" i="6"/>
  <c r="U1657" i="6"/>
  <c r="R1657" i="6"/>
  <c r="T1657" i="6"/>
  <c r="Q1789" i="6"/>
  <c r="T1789" i="6"/>
  <c r="U1789" i="6"/>
  <c r="R1933" i="6"/>
  <c r="S1933" i="6"/>
  <c r="Q809" i="6"/>
  <c r="W809" i="6"/>
  <c r="Q1361" i="6"/>
  <c r="T1361" i="6"/>
  <c r="R1361" i="6"/>
  <c r="S1481" i="6"/>
  <c r="T1481" i="6"/>
  <c r="S1719" i="6"/>
  <c r="U1719" i="6"/>
  <c r="R1719" i="6"/>
  <c r="V883" i="6"/>
  <c r="U883" i="6"/>
  <c r="Q979" i="6"/>
  <c r="U979" i="6"/>
  <c r="Q1183" i="6"/>
  <c r="X1183" i="6"/>
  <c r="S1183" i="6"/>
  <c r="R1303" i="6"/>
  <c r="W1303" i="6"/>
  <c r="U1303" i="6"/>
  <c r="S1555" i="6"/>
  <c r="R1555" i="6"/>
  <c r="U1663" i="6"/>
  <c r="S1663" i="6"/>
  <c r="S1927" i="6"/>
  <c r="X1927" i="6"/>
  <c r="T909" i="6"/>
  <c r="S909" i="6"/>
  <c r="S1437" i="6"/>
  <c r="T1437" i="6"/>
  <c r="U1437" i="6"/>
  <c r="R1653" i="6"/>
  <c r="X1653" i="6"/>
  <c r="Q1162" i="6"/>
  <c r="W1162" i="6"/>
  <c r="T1294" i="6"/>
  <c r="R1294" i="6"/>
  <c r="Q1438" i="6"/>
  <c r="V1438" i="6"/>
  <c r="T1438" i="6"/>
  <c r="S1438" i="6"/>
  <c r="R1438" i="6"/>
  <c r="X1438" i="6"/>
  <c r="U1438" i="6"/>
  <c r="S1654" i="6"/>
  <c r="V1654" i="6"/>
  <c r="R1786" i="6"/>
  <c r="W1786" i="6"/>
  <c r="U1786" i="6"/>
  <c r="X1943" i="6"/>
  <c r="S1943" i="6"/>
  <c r="U1943" i="6"/>
  <c r="S1776" i="6"/>
  <c r="R1776" i="6"/>
  <c r="Q1283" i="6"/>
  <c r="R1283" i="6"/>
  <c r="U1283" i="6"/>
  <c r="W1283" i="6"/>
  <c r="Q1535" i="6"/>
  <c r="W1535" i="6"/>
  <c r="U1535" i="6"/>
  <c r="V1535" i="6"/>
  <c r="R1535" i="6"/>
  <c r="S1535" i="6"/>
  <c r="Q1631" i="6"/>
  <c r="V1631" i="6"/>
  <c r="W1631" i="6"/>
  <c r="R1631" i="6"/>
  <c r="U1788" i="6"/>
  <c r="S1788" i="6"/>
  <c r="V1788" i="6"/>
  <c r="X1788" i="6"/>
  <c r="T590" i="6"/>
  <c r="U590" i="6"/>
  <c r="S590" i="6"/>
  <c r="U1142" i="6"/>
  <c r="S1142" i="6"/>
  <c r="S1490" i="6"/>
  <c r="T1490" i="6"/>
  <c r="V1490" i="6"/>
  <c r="Q1648" i="6"/>
  <c r="U1648" i="6"/>
  <c r="T10" i="6"/>
  <c r="S26" i="6"/>
  <c r="W84" i="6"/>
  <c r="T141" i="6"/>
  <c r="X67" i="6"/>
  <c r="T95" i="6"/>
  <c r="S39" i="6"/>
  <c r="W95" i="6"/>
  <c r="S239" i="6"/>
  <c r="W427" i="6"/>
  <c r="X239" i="6"/>
  <c r="V365" i="6"/>
  <c r="W245" i="6"/>
  <c r="V909" i="6"/>
  <c r="T1043" i="6"/>
  <c r="R884" i="6"/>
  <c r="S723" i="6"/>
  <c r="R1042" i="6"/>
  <c r="R1162" i="6"/>
  <c r="S574" i="6"/>
  <c r="S934" i="6"/>
  <c r="U675" i="6"/>
  <c r="R1185" i="6"/>
  <c r="U1185" i="6"/>
  <c r="W1490" i="6"/>
  <c r="T1535" i="6"/>
  <c r="V1857" i="6"/>
  <c r="R1654" i="6"/>
  <c r="S1786" i="6"/>
  <c r="S1648" i="6"/>
  <c r="Q1518" i="6"/>
  <c r="T1518" i="6"/>
  <c r="U1638" i="6"/>
  <c r="V1638" i="6"/>
  <c r="T1638" i="6"/>
  <c r="Q1758" i="6"/>
  <c r="R1758" i="6"/>
  <c r="U1758" i="6"/>
  <c r="S1758" i="6"/>
  <c r="S1890" i="6"/>
  <c r="X1890" i="6"/>
  <c r="T1890" i="6"/>
  <c r="T1672" i="6"/>
  <c r="R1672" i="6"/>
  <c r="V1672" i="6"/>
  <c r="U1672" i="6"/>
  <c r="S1195" i="6"/>
  <c r="W1195" i="6"/>
  <c r="T1195" i="6"/>
  <c r="R1315" i="6"/>
  <c r="T1315" i="6"/>
  <c r="S1447" i="6"/>
  <c r="R1447" i="6"/>
  <c r="T1687" i="6"/>
  <c r="S1687" i="6"/>
  <c r="U1220" i="6"/>
  <c r="S1220" i="6"/>
  <c r="X1316" i="6"/>
  <c r="U1316" i="6"/>
  <c r="S1316" i="6"/>
  <c r="R1316" i="6"/>
  <c r="T1316" i="6"/>
  <c r="Q1532" i="6"/>
  <c r="Y1532" i="6" s="1"/>
  <c r="AE1532" i="6" s="1"/>
  <c r="T1532" i="6"/>
  <c r="S1532" i="6"/>
  <c r="W1628" i="6"/>
  <c r="S1628" i="6"/>
  <c r="V1628" i="6"/>
  <c r="S609" i="6"/>
  <c r="T609" i="6"/>
  <c r="T693" i="6"/>
  <c r="S693" i="6"/>
  <c r="T801" i="6"/>
  <c r="R801" i="6"/>
  <c r="Q993" i="6"/>
  <c r="Y993" i="6" s="1"/>
  <c r="AE993" i="6" s="1"/>
  <c r="R993" i="6"/>
  <c r="Q1077" i="6"/>
  <c r="T1077" i="6"/>
  <c r="Q1317" i="6"/>
  <c r="T1317" i="6"/>
  <c r="W1317" i="6"/>
  <c r="S1317" i="6"/>
  <c r="T1449" i="6"/>
  <c r="X1449" i="6"/>
  <c r="U1449" i="6"/>
  <c r="T1557" i="6"/>
  <c r="W1557" i="6"/>
  <c r="S1737" i="6"/>
  <c r="X1737" i="6"/>
  <c r="T1287" i="6"/>
  <c r="U1287" i="6"/>
  <c r="S1287" i="6"/>
  <c r="Q1174" i="6"/>
  <c r="W1174" i="6"/>
  <c r="Q1450" i="6"/>
  <c r="R1450" i="6"/>
  <c r="U1450" i="6"/>
  <c r="W1570" i="6"/>
  <c r="S1570" i="6"/>
  <c r="Y1570" i="6" s="1"/>
  <c r="AE1570" i="6" s="1"/>
  <c r="X1570" i="6"/>
  <c r="T1570" i="6"/>
  <c r="R1570" i="6"/>
  <c r="U1666" i="6"/>
  <c r="W1666" i="6"/>
  <c r="S1624" i="6"/>
  <c r="V1624" i="6"/>
  <c r="W1624" i="6"/>
  <c r="X1624" i="6"/>
  <c r="Q612" i="6"/>
  <c r="U612" i="6"/>
  <c r="Q792" i="6"/>
  <c r="Y792" i="6" s="1"/>
  <c r="AE792" i="6" s="1"/>
  <c r="W792" i="6"/>
  <c r="W1332" i="6"/>
  <c r="S1332" i="6"/>
  <c r="R1584" i="6"/>
  <c r="T1584" i="6"/>
  <c r="X1584" i="6"/>
  <c r="U1584" i="6"/>
  <c r="Q1177" i="6"/>
  <c r="T1177" i="6"/>
  <c r="Q1441" i="6"/>
  <c r="T1441" i="6"/>
  <c r="T154" i="6"/>
  <c r="V26" i="6"/>
  <c r="U141" i="6"/>
  <c r="W381" i="6"/>
  <c r="U332" i="6"/>
  <c r="T170" i="6"/>
  <c r="X298" i="6"/>
  <c r="W461" i="6"/>
  <c r="X245" i="6"/>
  <c r="R455" i="6"/>
  <c r="V590" i="6"/>
  <c r="U909" i="6"/>
  <c r="W909" i="6"/>
  <c r="Y909" i="6" s="1"/>
  <c r="AE909" i="6" s="1"/>
  <c r="R711" i="6"/>
  <c r="W1043" i="6"/>
  <c r="S658" i="6"/>
  <c r="T934" i="6"/>
  <c r="T689" i="6"/>
  <c r="V723" i="6"/>
  <c r="V574" i="6"/>
  <c r="W723" i="6"/>
  <c r="T979" i="6"/>
  <c r="S1283" i="6"/>
  <c r="T1648" i="6"/>
  <c r="V1653" i="6"/>
  <c r="T1722" i="6"/>
  <c r="U1518" i="6"/>
  <c r="Q1134" i="6"/>
  <c r="R1134" i="6"/>
  <c r="Q1386" i="6"/>
  <c r="X1386" i="6"/>
  <c r="W1530" i="6"/>
  <c r="V1530" i="6"/>
  <c r="U1770" i="6"/>
  <c r="S1770" i="6"/>
  <c r="Q1902" i="6"/>
  <c r="S1902" i="6"/>
  <c r="Q887" i="6"/>
  <c r="R887" i="6"/>
  <c r="Q1163" i="6"/>
  <c r="R1163" i="6"/>
  <c r="S1163" i="6"/>
  <c r="Q1427" i="6"/>
  <c r="X1427" i="6"/>
  <c r="U1427" i="6"/>
  <c r="T1559" i="6"/>
  <c r="X1559" i="6"/>
  <c r="V1559" i="6"/>
  <c r="Q1500" i="6"/>
  <c r="Y1500" i="6" s="1"/>
  <c r="AE1500" i="6" s="1"/>
  <c r="S1500" i="6"/>
  <c r="T1500" i="6"/>
  <c r="R1500" i="6"/>
  <c r="U39" i="6"/>
  <c r="U101" i="6"/>
  <c r="T67" i="6"/>
  <c r="U95" i="6"/>
  <c r="V285" i="6"/>
  <c r="W398" i="6"/>
  <c r="T245" i="6"/>
  <c r="U298" i="6"/>
  <c r="U461" i="6"/>
  <c r="S381" i="6"/>
  <c r="T381" i="6"/>
  <c r="W883" i="6"/>
  <c r="V789" i="6"/>
  <c r="X590" i="6"/>
  <c r="W971" i="6"/>
  <c r="R523" i="6"/>
  <c r="T641" i="6"/>
  <c r="U754" i="6"/>
  <c r="R1183" i="6"/>
  <c r="U641" i="6"/>
  <c r="U809" i="6"/>
  <c r="S883" i="6"/>
  <c r="T523" i="6"/>
  <c r="R789" i="6"/>
  <c r="S789" i="6"/>
  <c r="R971" i="6"/>
  <c r="X1862" i="6"/>
  <c r="S1294" i="6"/>
  <c r="U1791" i="6"/>
  <c r="S1303" i="6"/>
  <c r="Q569" i="6"/>
  <c r="W569" i="6"/>
  <c r="Q1133" i="6"/>
  <c r="W1133" i="6"/>
  <c r="U1397" i="6"/>
  <c r="T1397" i="6"/>
  <c r="S1397" i="6"/>
  <c r="R1745" i="6"/>
  <c r="U1745" i="6"/>
  <c r="T1745" i="6"/>
  <c r="S1576" i="6"/>
  <c r="X1576" i="6"/>
  <c r="R1576" i="6"/>
  <c r="Q1398" i="6"/>
  <c r="V1398" i="6"/>
  <c r="Q799" i="6"/>
  <c r="U799" i="6"/>
  <c r="V1087" i="6"/>
  <c r="U1087" i="6"/>
  <c r="T1219" i="6"/>
  <c r="X1219" i="6"/>
  <c r="R1219" i="6"/>
  <c r="R1471" i="6"/>
  <c r="U1471" i="6"/>
  <c r="R1684" i="6"/>
  <c r="U1684" i="6"/>
  <c r="U1328" i="6"/>
  <c r="S1328" i="6"/>
  <c r="R1436" i="6"/>
  <c r="U1436" i="6"/>
  <c r="T1436" i="6"/>
  <c r="S1436" i="6"/>
  <c r="Q1652" i="6"/>
  <c r="U1652" i="6"/>
  <c r="T1652" i="6"/>
  <c r="R1652" i="6"/>
  <c r="S1652" i="6"/>
  <c r="Q1784" i="6"/>
  <c r="U1784" i="6"/>
  <c r="V1784" i="6"/>
  <c r="R1784" i="6"/>
  <c r="S1479" i="6"/>
  <c r="T1479" i="6"/>
  <c r="Q1101" i="6"/>
  <c r="S1101" i="6"/>
  <c r="R1101" i="6"/>
  <c r="T1101" i="6"/>
  <c r="Q958" i="6"/>
  <c r="W958" i="6"/>
  <c r="Q1066" i="6"/>
  <c r="X1066" i="6"/>
  <c r="S1582" i="6"/>
  <c r="R1582" i="6"/>
  <c r="T1582" i="6"/>
  <c r="S1690" i="6"/>
  <c r="R1690" i="6"/>
  <c r="U1690" i="6"/>
  <c r="T101" i="6"/>
  <c r="V302" i="6"/>
  <c r="U381" i="6"/>
  <c r="X427" i="6"/>
  <c r="U239" i="6"/>
  <c r="R427" i="6"/>
  <c r="T211" i="6"/>
  <c r="T427" i="6"/>
  <c r="T302" i="6"/>
  <c r="U302" i="6"/>
  <c r="S455" i="6"/>
  <c r="T971" i="6"/>
  <c r="R1155" i="6"/>
  <c r="U608" i="6"/>
  <c r="T809" i="6"/>
  <c r="R979" i="6"/>
  <c r="T1157" i="6"/>
  <c r="U1097" i="6"/>
  <c r="X723" i="6"/>
  <c r="X1155" i="6"/>
  <c r="W768" i="6"/>
  <c r="U974" i="6"/>
  <c r="U1653" i="6"/>
  <c r="R1722" i="6"/>
  <c r="U1631" i="6"/>
  <c r="T1719" i="6"/>
  <c r="T1517" i="6"/>
  <c r="T1829" i="6"/>
  <c r="W1155" i="6"/>
  <c r="R1490" i="6"/>
  <c r="T1555" i="6"/>
  <c r="Q1025" i="6"/>
  <c r="W1025" i="6"/>
  <c r="V1025" i="6"/>
  <c r="Q1542" i="6"/>
  <c r="X1542" i="6"/>
  <c r="U1542" i="6"/>
  <c r="W10" i="6"/>
  <c r="U67" i="6"/>
  <c r="X84" i="6"/>
  <c r="W331" i="6"/>
  <c r="T455" i="6"/>
  <c r="S200" i="6"/>
  <c r="S461" i="6"/>
  <c r="S331" i="6"/>
  <c r="U331" i="6"/>
  <c r="S971" i="6"/>
  <c r="W789" i="6"/>
  <c r="S675" i="6"/>
  <c r="T711" i="6"/>
  <c r="T658" i="6"/>
  <c r="U711" i="6"/>
  <c r="U1155" i="6"/>
  <c r="W1097" i="6"/>
  <c r="X809" i="6"/>
  <c r="W1663" i="6"/>
  <c r="T1283" i="6"/>
  <c r="V1316" i="6"/>
  <c r="Q856" i="6"/>
  <c r="R856" i="6"/>
  <c r="Q1168" i="6"/>
  <c r="W1168" i="6"/>
  <c r="S1468" i="6"/>
  <c r="U1468" i="6"/>
  <c r="U1170" i="6"/>
  <c r="R1170" i="6"/>
  <c r="W1290" i="6"/>
  <c r="U1290" i="6"/>
  <c r="S1290" i="6"/>
  <c r="Q1422" i="6"/>
  <c r="R1422" i="6"/>
  <c r="S1422" i="6"/>
  <c r="T1422" i="6"/>
  <c r="S154" i="6"/>
  <c r="S101" i="6"/>
  <c r="R26" i="6"/>
  <c r="T84" i="6"/>
  <c r="X154" i="6"/>
  <c r="R95" i="6"/>
  <c r="W170" i="6"/>
  <c r="V170" i="6"/>
  <c r="X211" i="6"/>
  <c r="X302" i="6"/>
  <c r="W239" i="6"/>
  <c r="S245" i="6"/>
  <c r="T298" i="6"/>
  <c r="S398" i="6"/>
  <c r="X461" i="6"/>
  <c r="R723" i="6"/>
  <c r="V1043" i="6"/>
  <c r="R641" i="6"/>
  <c r="R809" i="6"/>
  <c r="T574" i="6"/>
  <c r="T1097" i="6"/>
  <c r="S523" i="6"/>
  <c r="X934" i="6"/>
  <c r="T1142" i="6"/>
  <c r="U1555" i="6"/>
  <c r="S1857" i="6"/>
  <c r="Q941" i="6"/>
  <c r="X941" i="6"/>
  <c r="T1553" i="6"/>
  <c r="R1553" i="6"/>
  <c r="T806" i="6"/>
  <c r="S806" i="6"/>
  <c r="W26" i="6"/>
  <c r="W141" i="6"/>
  <c r="X141" i="6"/>
  <c r="T239" i="6"/>
  <c r="W455" i="6"/>
  <c r="S211" i="6"/>
  <c r="W298" i="6"/>
  <c r="S285" i="6"/>
  <c r="W365" i="6"/>
  <c r="V331" i="6"/>
  <c r="T1155" i="6"/>
  <c r="T1162" i="6"/>
  <c r="V675" i="6"/>
  <c r="U1162" i="6"/>
  <c r="R1518" i="6"/>
  <c r="U1398" i="6"/>
  <c r="U1654" i="6"/>
  <c r="S1557" i="6"/>
  <c r="T1272" i="6"/>
  <c r="S1272" i="6"/>
  <c r="Q1728" i="6"/>
  <c r="Y1728" i="6" s="1"/>
  <c r="AE1728" i="6" s="1"/>
  <c r="R1728" i="6"/>
  <c r="S1728" i="6"/>
  <c r="T1728" i="6"/>
  <c r="Q1696" i="6"/>
  <c r="R1696" i="6"/>
  <c r="T1696" i="6"/>
  <c r="Q1237" i="6"/>
  <c r="U1237" i="6"/>
  <c r="S1237" i="6"/>
  <c r="Q1369" i="6"/>
  <c r="X1369" i="6"/>
  <c r="W1369" i="6"/>
  <c r="T1369" i="6"/>
  <c r="R1513" i="6"/>
  <c r="S1513" i="6"/>
  <c r="T1874" i="6"/>
  <c r="X1874" i="6"/>
  <c r="S84" i="6"/>
  <c r="V141" i="6"/>
  <c r="U285" i="6"/>
  <c r="X285" i="6"/>
  <c r="X455" i="6"/>
  <c r="R331" i="6"/>
  <c r="T461" i="6"/>
  <c r="U365" i="6"/>
  <c r="V245" i="6"/>
  <c r="U211" i="6"/>
  <c r="T285" i="6"/>
  <c r="X365" i="6"/>
  <c r="U789" i="6"/>
  <c r="X979" i="6"/>
  <c r="R574" i="6"/>
  <c r="R658" i="6"/>
  <c r="R934" i="6"/>
  <c r="R1097" i="6"/>
  <c r="T1042" i="6"/>
  <c r="S1097" i="6"/>
  <c r="T593" i="6"/>
  <c r="W711" i="6"/>
  <c r="W941" i="6"/>
  <c r="U1183" i="6"/>
  <c r="X1097" i="6"/>
  <c r="X1490" i="6"/>
  <c r="U1739" i="6"/>
  <c r="W1672" i="6"/>
  <c r="U1722" i="6"/>
  <c r="R1481" i="6"/>
  <c r="V1481" i="6"/>
  <c r="R1890" i="6"/>
  <c r="Q1235" i="6"/>
  <c r="W1235" i="6"/>
  <c r="Q1499" i="6"/>
  <c r="T1499" i="6"/>
  <c r="S1883" i="6"/>
  <c r="X1883" i="6"/>
  <c r="R84" i="6"/>
  <c r="U154" i="6"/>
  <c r="W67" i="6"/>
  <c r="X170" i="6"/>
  <c r="S365" i="6"/>
  <c r="S302" i="6"/>
  <c r="V211" i="6"/>
  <c r="W590" i="6"/>
  <c r="W1185" i="6"/>
  <c r="T723" i="6"/>
  <c r="U934" i="6"/>
  <c r="R590" i="6"/>
  <c r="U941" i="6"/>
  <c r="V641" i="6"/>
  <c r="S1631" i="6"/>
  <c r="T1631" i="6"/>
  <c r="W1653" i="6"/>
  <c r="V667" i="6"/>
  <c r="U667" i="6"/>
  <c r="V763" i="6"/>
  <c r="U763" i="6"/>
  <c r="Q1147" i="6"/>
  <c r="T1147" i="6"/>
  <c r="R1615" i="6"/>
  <c r="T1615" i="6"/>
  <c r="T1563" i="6"/>
  <c r="R1563" i="6"/>
  <c r="S1280" i="6"/>
  <c r="T1280" i="6"/>
  <c r="Q1484" i="6"/>
  <c r="U1484" i="6"/>
  <c r="S1484" i="6"/>
  <c r="V1484" i="6"/>
  <c r="V1592" i="6"/>
  <c r="X1592" i="6"/>
  <c r="R1592" i="6"/>
  <c r="U1904" i="6"/>
  <c r="V1904" i="6"/>
  <c r="W1600" i="6"/>
  <c r="R1600" i="6"/>
  <c r="Q657" i="6"/>
  <c r="T657" i="6"/>
  <c r="Q765" i="6"/>
  <c r="T765" i="6"/>
  <c r="R765" i="6"/>
  <c r="T1053" i="6"/>
  <c r="S1053" i="6"/>
  <c r="R1053" i="6"/>
  <c r="T1161" i="6"/>
  <c r="S1161" i="6"/>
  <c r="T1281" i="6"/>
  <c r="W1281" i="6"/>
  <c r="S1413" i="6"/>
  <c r="W1413" i="6"/>
  <c r="X1413" i="6"/>
  <c r="R1413" i="6"/>
  <c r="S1533" i="6"/>
  <c r="R1533" i="6"/>
  <c r="X1533" i="6"/>
  <c r="T1533" i="6"/>
  <c r="U1533" i="6"/>
  <c r="R1617" i="6"/>
  <c r="S1617" i="6"/>
  <c r="U1617" i="6"/>
  <c r="T1713" i="6"/>
  <c r="S1713" i="6"/>
  <c r="R1713" i="6"/>
  <c r="U1713" i="6"/>
  <c r="Q1821" i="6"/>
  <c r="R1821" i="6"/>
  <c r="S1821" i="6"/>
  <c r="X1821" i="6"/>
  <c r="U1821" i="6"/>
  <c r="V1660" i="6"/>
  <c r="W1660" i="6"/>
  <c r="S1660" i="6"/>
  <c r="T1660" i="6"/>
  <c r="R1258" i="6"/>
  <c r="S1258" i="6"/>
  <c r="T1258" i="6"/>
  <c r="R1402" i="6"/>
  <c r="S1402" i="6"/>
  <c r="X1630" i="6"/>
  <c r="S1630" i="6"/>
  <c r="Q1750" i="6"/>
  <c r="U1750" i="6"/>
  <c r="T1647" i="6"/>
  <c r="R1647" i="6"/>
  <c r="T1506" i="6"/>
  <c r="U1254" i="6"/>
  <c r="T1892" i="6"/>
  <c r="S1613" i="6"/>
  <c r="U1683" i="6"/>
  <c r="V1808" i="6"/>
  <c r="X1878" i="6"/>
  <c r="W1205" i="6"/>
  <c r="S1629" i="6"/>
  <c r="V1872" i="6"/>
  <c r="U1056" i="6"/>
  <c r="V1360" i="6"/>
  <c r="T1273" i="6"/>
  <c r="T1405" i="6"/>
  <c r="R1683" i="6"/>
  <c r="R1253" i="6"/>
  <c r="R1613" i="6"/>
  <c r="W1734" i="6"/>
  <c r="W1273" i="6"/>
  <c r="W1405" i="6"/>
  <c r="T1507" i="6"/>
  <c r="V1853" i="6"/>
  <c r="R1259" i="6"/>
  <c r="T1521" i="6"/>
  <c r="S1777" i="6"/>
  <c r="Y1777" i="6" s="1"/>
  <c r="AE1777" i="6" s="1"/>
  <c r="W1528" i="6"/>
  <c r="T1856" i="6"/>
  <c r="T1431" i="6"/>
  <c r="T1282" i="6"/>
  <c r="U1906" i="6"/>
  <c r="S1243" i="6"/>
  <c r="W1510" i="6"/>
  <c r="R1593" i="6"/>
  <c r="R1701" i="6"/>
  <c r="T1879" i="6"/>
  <c r="S1919" i="6"/>
  <c r="T1907" i="6"/>
  <c r="Q1434" i="6"/>
  <c r="R1896" i="6"/>
  <c r="R1346" i="6"/>
  <c r="W1056" i="6"/>
  <c r="V1346" i="6"/>
  <c r="V1288" i="6"/>
  <c r="T1777" i="6"/>
  <c r="X1288" i="6"/>
  <c r="S1373" i="6"/>
  <c r="U1851" i="6"/>
  <c r="T1346" i="6"/>
  <c r="V688" i="6"/>
  <c r="Y688" i="6" s="1"/>
  <c r="AE688" i="6" s="1"/>
  <c r="V1060" i="6"/>
  <c r="R761" i="6"/>
  <c r="S1037" i="6"/>
  <c r="U509" i="6"/>
  <c r="U929" i="6"/>
  <c r="V725" i="6"/>
  <c r="V845" i="6"/>
  <c r="R604" i="6"/>
  <c r="R640" i="6"/>
  <c r="V756" i="6"/>
  <c r="U626" i="6"/>
  <c r="T1324" i="6"/>
  <c r="T1720" i="6"/>
  <c r="U1182" i="6"/>
  <c r="W1264" i="6"/>
  <c r="R1299" i="6"/>
  <c r="T1381" i="6"/>
  <c r="W1444" i="6"/>
  <c r="S1700" i="6"/>
  <c r="S1354" i="6"/>
  <c r="X1643" i="6"/>
  <c r="S1798" i="6"/>
  <c r="U1299" i="6"/>
  <c r="U1599" i="6"/>
  <c r="R1387" i="6"/>
  <c r="U1452" i="6"/>
  <c r="T1783" i="6"/>
  <c r="S1874" i="6"/>
  <c r="Q1328" i="6"/>
  <c r="T1328" i="6"/>
  <c r="Q1436" i="6"/>
  <c r="V1436" i="6"/>
  <c r="Q1479" i="6"/>
  <c r="V1479" i="6"/>
  <c r="U1479" i="6"/>
  <c r="Q1209" i="6"/>
  <c r="Y1209" i="6" s="1"/>
  <c r="AE1209" i="6" s="1"/>
  <c r="T1209" i="6"/>
  <c r="S1209" i="6"/>
  <c r="R1209" i="6"/>
  <c r="T1665" i="6"/>
  <c r="S1665" i="6"/>
  <c r="Q1407" i="6"/>
  <c r="T1407" i="6"/>
  <c r="W1788" i="6"/>
  <c r="R1788" i="6"/>
  <c r="V1278" i="6"/>
  <c r="R1204" i="6"/>
  <c r="S1473" i="6"/>
  <c r="R1473" i="6"/>
  <c r="Q1749" i="6"/>
  <c r="R1749" i="6"/>
  <c r="Q1893" i="6"/>
  <c r="X1893" i="6"/>
  <c r="Q1186" i="6"/>
  <c r="R1186" i="6"/>
  <c r="R1751" i="6"/>
  <c r="X1751" i="6"/>
  <c r="Q1464" i="6"/>
  <c r="T1464" i="6"/>
  <c r="R1308" i="6"/>
  <c r="S1308" i="6"/>
  <c r="U1263" i="6"/>
  <c r="S1263" i="6"/>
  <c r="Q1645" i="6"/>
  <c r="U1645" i="6"/>
  <c r="V576" i="6"/>
  <c r="R1060" i="6"/>
  <c r="S640" i="6"/>
  <c r="S880" i="6"/>
  <c r="U1324" i="6"/>
  <c r="W1442" i="6"/>
  <c r="S1381" i="6"/>
  <c r="T1410" i="6"/>
  <c r="S1609" i="6"/>
  <c r="S1340" i="6"/>
  <c r="R1599" i="6"/>
  <c r="S1812" i="6"/>
  <c r="T1452" i="6"/>
  <c r="W1318" i="6"/>
  <c r="W1325" i="6"/>
  <c r="R1325" i="6"/>
  <c r="S1325" i="6"/>
  <c r="Q1474" i="6"/>
  <c r="S1474" i="6"/>
  <c r="Y1474" i="6" s="1"/>
  <c r="AE1474" i="6" s="1"/>
  <c r="U1474" i="6"/>
  <c r="Q1582" i="6"/>
  <c r="U1582" i="6"/>
  <c r="Q1690" i="6"/>
  <c r="T1690" i="6"/>
  <c r="R1559" i="6"/>
  <c r="W1559" i="6"/>
  <c r="Q1417" i="6"/>
  <c r="U1417" i="6"/>
  <c r="R1377" i="6"/>
  <c r="T1113" i="6"/>
  <c r="T1473" i="6"/>
  <c r="W1805" i="6"/>
  <c r="R1805" i="6"/>
  <c r="Q1458" i="6"/>
  <c r="V1458" i="6"/>
  <c r="T1908" i="6"/>
  <c r="V1908" i="6"/>
  <c r="U1908" i="6"/>
  <c r="Q1863" i="6"/>
  <c r="R1863" i="6"/>
  <c r="S1536" i="6"/>
  <c r="U1536" i="6"/>
  <c r="U1332" i="6"/>
  <c r="Y1332" i="6" s="1"/>
  <c r="AE1332" i="6" s="1"/>
  <c r="R1332" i="6"/>
  <c r="W1584" i="6"/>
  <c r="V1584" i="6"/>
  <c r="S1584" i="6"/>
  <c r="Q1419" i="6"/>
  <c r="S1419" i="6"/>
  <c r="Q1801" i="6"/>
  <c r="V1801" i="6"/>
  <c r="Q1239" i="6"/>
  <c r="U1239" i="6"/>
  <c r="T1239" i="6"/>
  <c r="Q1478" i="6"/>
  <c r="Y1478" i="6" s="1"/>
  <c r="AE1478" i="6" s="1"/>
  <c r="S1478" i="6"/>
  <c r="U1838" i="6"/>
  <c r="S1838" i="6"/>
  <c r="Q1731" i="6"/>
  <c r="W1731" i="6"/>
  <c r="S1731" i="6"/>
  <c r="U1731" i="6"/>
  <c r="Q1492" i="6"/>
  <c r="R1492" i="6"/>
  <c r="R1277" i="6"/>
  <c r="R1769" i="6"/>
  <c r="S1764" i="6"/>
  <c r="V1889" i="6"/>
  <c r="W1217" i="6"/>
  <c r="U1217" i="6"/>
  <c r="Q1275" i="6"/>
  <c r="X1275" i="6"/>
  <c r="W1275" i="6"/>
  <c r="Q1364" i="6"/>
  <c r="U1364" i="6"/>
  <c r="Q1832" i="6"/>
  <c r="V1832" i="6"/>
  <c r="U1344" i="6"/>
  <c r="T1344" i="6"/>
  <c r="Y1344" i="6" s="1"/>
  <c r="AE1344" i="6" s="1"/>
  <c r="Q1681" i="6"/>
  <c r="U1681" i="6"/>
  <c r="S1682" i="6"/>
  <c r="R1682" i="6"/>
  <c r="U1862" i="6"/>
  <c r="V1862" i="6"/>
  <c r="S845" i="6"/>
  <c r="T823" i="6"/>
  <c r="S1082" i="6"/>
  <c r="R736" i="6"/>
  <c r="R1132" i="6"/>
  <c r="U806" i="6"/>
  <c r="W948" i="6"/>
  <c r="R1158" i="6"/>
  <c r="T1264" i="6"/>
  <c r="R1381" i="6"/>
  <c r="U1278" i="6"/>
  <c r="U1314" i="6"/>
  <c r="T1609" i="6"/>
  <c r="X1204" i="6"/>
  <c r="T1244" i="6"/>
  <c r="W1643" i="6"/>
  <c r="T1832" i="6"/>
  <c r="T1599" i="6"/>
  <c r="U1275" i="6"/>
  <c r="T1318" i="6"/>
  <c r="T1498" i="6"/>
  <c r="V1464" i="6"/>
  <c r="S1749" i="6"/>
  <c r="R1840" i="6"/>
  <c r="X1939" i="6"/>
  <c r="Q1719" i="6"/>
  <c r="V1719" i="6"/>
  <c r="Q1854" i="6"/>
  <c r="V1854" i="6"/>
  <c r="W1222" i="6"/>
  <c r="R1222" i="6"/>
  <c r="Q1199" i="6"/>
  <c r="R1199" i="6"/>
  <c r="Q1852" i="6"/>
  <c r="Q1825" i="6"/>
  <c r="X1825" i="6"/>
  <c r="T1825" i="6"/>
  <c r="V784" i="6"/>
  <c r="W784" i="6"/>
  <c r="R806" i="6"/>
  <c r="U845" i="6"/>
  <c r="R974" i="6"/>
  <c r="T1044" i="6"/>
  <c r="R880" i="6"/>
  <c r="U1099" i="6"/>
  <c r="T1132" i="6"/>
  <c r="W1231" i="6"/>
  <c r="W1267" i="6"/>
  <c r="U1264" i="6"/>
  <c r="S1249" i="6"/>
  <c r="U1350" i="6"/>
  <c r="U1566" i="6"/>
  <c r="U1249" i="6"/>
  <c r="S1599" i="6"/>
  <c r="U1741" i="6"/>
  <c r="U1664" i="6"/>
  <c r="T1798" i="6"/>
  <c r="T1637" i="6"/>
  <c r="X1244" i="6"/>
  <c r="S1132" i="6"/>
  <c r="U1893" i="6"/>
  <c r="Q1241" i="6"/>
  <c r="R1241" i="6"/>
  <c r="Q1373" i="6"/>
  <c r="R1373" i="6"/>
  <c r="Q1851" i="6"/>
  <c r="T1851" i="6"/>
  <c r="U1723" i="6"/>
  <c r="R1723" i="6"/>
  <c r="U1543" i="6"/>
  <c r="S1543" i="6"/>
  <c r="R1543" i="6"/>
  <c r="Q1627" i="6"/>
  <c r="V1627" i="6"/>
  <c r="Q1172" i="6"/>
  <c r="X1172" i="6"/>
  <c r="X1280" i="6"/>
  <c r="V1280" i="6"/>
  <c r="R1401" i="6"/>
  <c r="S1401" i="6"/>
  <c r="T1378" i="6"/>
  <c r="R1378" i="6"/>
  <c r="R1596" i="6"/>
  <c r="U1596" i="6"/>
  <c r="T1596" i="6"/>
  <c r="S576" i="6"/>
  <c r="S1044" i="6"/>
  <c r="W699" i="6"/>
  <c r="T948" i="6"/>
  <c r="T974" i="6"/>
  <c r="U1082" i="6"/>
  <c r="R1741" i="6"/>
  <c r="R1364" i="6"/>
  <c r="R1580" i="6"/>
  <c r="T1662" i="6"/>
  <c r="R1700" i="6"/>
  <c r="W1204" i="6"/>
  <c r="V1751" i="6"/>
  <c r="S1796" i="6"/>
  <c r="T1340" i="6"/>
  <c r="S1498" i="6"/>
  <c r="U1832" i="6"/>
  <c r="X1278" i="6"/>
  <c r="V1340" i="6"/>
  <c r="R1452" i="6"/>
  <c r="S1637" i="6"/>
  <c r="W1364" i="6"/>
  <c r="U1325" i="6"/>
  <c r="S1783" i="6"/>
  <c r="S1346" i="6"/>
  <c r="Q1733" i="6"/>
  <c r="S1733" i="6"/>
  <c r="X1853" i="6"/>
  <c r="R1853" i="6"/>
  <c r="Q1746" i="6"/>
  <c r="W1746" i="6"/>
  <c r="S1940" i="6"/>
  <c r="R1940" i="6"/>
  <c r="R1246" i="6"/>
  <c r="U1246" i="6"/>
  <c r="Q1515" i="6"/>
  <c r="T1515" i="6"/>
  <c r="S1515" i="6"/>
  <c r="W1060" i="6"/>
  <c r="R576" i="6"/>
  <c r="S660" i="6"/>
  <c r="X745" i="6"/>
  <c r="S852" i="6"/>
  <c r="T756" i="6"/>
  <c r="R1082" i="6"/>
  <c r="R1012" i="6"/>
  <c r="S520" i="6"/>
  <c r="Y520" i="6" s="1"/>
  <c r="AE520" i="6" s="1"/>
  <c r="S784" i="6"/>
  <c r="W1135" i="6"/>
  <c r="Y1135" i="6" s="1"/>
  <c r="AE1135" i="6" s="1"/>
  <c r="R1314" i="6"/>
  <c r="R1662" i="6"/>
  <c r="R1472" i="6"/>
  <c r="R1664" i="6"/>
  <c r="Y1664" i="6" s="1"/>
  <c r="AE1664" i="6" s="1"/>
  <c r="W1785" i="6"/>
  <c r="S1244" i="6"/>
  <c r="S1364" i="6"/>
  <c r="S1472" i="6"/>
  <c r="T1796" i="6"/>
  <c r="X1840" i="6"/>
  <c r="U1244" i="6"/>
  <c r="U1340" i="6"/>
  <c r="V1916" i="6"/>
  <c r="R1929" i="6"/>
  <c r="V1344" i="6"/>
  <c r="S1771" i="6"/>
  <c r="R1771" i="6"/>
  <c r="Q1927" i="6"/>
  <c r="Q1683" i="6"/>
  <c r="S1683" i="6"/>
  <c r="Q1292" i="6"/>
  <c r="T1292" i="6"/>
  <c r="T1508" i="6"/>
  <c r="U1508" i="6"/>
  <c r="Q1604" i="6"/>
  <c r="U1604" i="6"/>
  <c r="T1604" i="6"/>
  <c r="S1744" i="6"/>
  <c r="R1744" i="6"/>
  <c r="S1293" i="6"/>
  <c r="T1293" i="6"/>
  <c r="W1402" i="6"/>
  <c r="U1402" i="6"/>
  <c r="Q1647" i="6"/>
  <c r="S1647" i="6"/>
  <c r="U1647" i="6"/>
  <c r="T626" i="6"/>
  <c r="V948" i="6"/>
  <c r="W660" i="6"/>
  <c r="R1278" i="6"/>
  <c r="V1324" i="6"/>
  <c r="V1828" i="6"/>
  <c r="T1249" i="6"/>
  <c r="X1473" i="6"/>
  <c r="R1798" i="6"/>
  <c r="S1349" i="6"/>
  <c r="T1462" i="6"/>
  <c r="U1318" i="6"/>
  <c r="V1589" i="6"/>
  <c r="R1415" i="6"/>
  <c r="Y1415" i="6" s="1"/>
  <c r="AE1415" i="6" s="1"/>
  <c r="Q1650" i="6"/>
  <c r="X1650" i="6"/>
  <c r="U1298" i="6"/>
  <c r="T1298" i="6"/>
  <c r="U1730" i="6"/>
  <c r="R1730" i="6"/>
  <c r="T1421" i="6"/>
  <c r="R1421" i="6"/>
  <c r="S1421" i="6"/>
  <c r="V1541" i="6"/>
  <c r="U1541" i="6"/>
  <c r="Q1637" i="6"/>
  <c r="W1637" i="6"/>
  <c r="Q1769" i="6"/>
  <c r="Y1769" i="6" s="1"/>
  <c r="AE1769" i="6" s="1"/>
  <c r="T1769" i="6"/>
  <c r="X1889" i="6"/>
  <c r="T1889" i="6"/>
  <c r="S1889" i="6"/>
  <c r="W1662" i="6"/>
  <c r="Q1662" i="6"/>
  <c r="Q1513" i="6"/>
  <c r="U1513" i="6"/>
  <c r="Q1609" i="6"/>
  <c r="V1609" i="6"/>
  <c r="R626" i="6"/>
  <c r="U576" i="6"/>
  <c r="T1099" i="6"/>
  <c r="T1082" i="6"/>
  <c r="T1204" i="6"/>
  <c r="T1504" i="6"/>
  <c r="S1547" i="6"/>
  <c r="U1593" i="6"/>
  <c r="U1749" i="6"/>
  <c r="S1278" i="6"/>
  <c r="U1504" i="6"/>
  <c r="T1547" i="6"/>
  <c r="T1751" i="6"/>
  <c r="V1893" i="6"/>
  <c r="R1796" i="6"/>
  <c r="R1179" i="6"/>
  <c r="R1263" i="6"/>
  <c r="R1443" i="6"/>
  <c r="T1513" i="6"/>
  <c r="V1547" i="6"/>
  <c r="S1664" i="6"/>
  <c r="R1767" i="6"/>
  <c r="R1354" i="6"/>
  <c r="W1667" i="6"/>
  <c r="W1350" i="6"/>
  <c r="R1637" i="6"/>
  <c r="S1361" i="6"/>
  <c r="X1398" i="6"/>
  <c r="S1769" i="6"/>
  <c r="R1255" i="6"/>
  <c r="U1462" i="6"/>
  <c r="T1541" i="6"/>
  <c r="V1798" i="6"/>
  <c r="T1243" i="6"/>
  <c r="T1447" i="6"/>
  <c r="S1862" i="6"/>
  <c r="X1186" i="6"/>
  <c r="U1603" i="6"/>
  <c r="S1881" i="6"/>
  <c r="R1547" i="6"/>
  <c r="T1840" i="6"/>
  <c r="Q1336" i="6"/>
  <c r="X1336" i="6"/>
  <c r="V1824" i="6"/>
  <c r="S1824" i="6"/>
  <c r="Q1381" i="6"/>
  <c r="T1786" i="6"/>
  <c r="V1666" i="6"/>
  <c r="U1896" i="6"/>
  <c r="T1274" i="6"/>
  <c r="X1822" i="6"/>
  <c r="U1622" i="6"/>
  <c r="V1934" i="6"/>
  <c r="R1958" i="6"/>
  <c r="U1752" i="6"/>
  <c r="T1406" i="6"/>
  <c r="U1406" i="6"/>
  <c r="U1514" i="6"/>
  <c r="Y1514" i="6" s="1"/>
  <c r="AE1514" i="6" s="1"/>
  <c r="Q1907" i="6"/>
  <c r="S1001" i="6"/>
  <c r="W821" i="6"/>
  <c r="V1588" i="6"/>
  <c r="T1330" i="6"/>
  <c r="Q1397" i="6"/>
  <c r="X1397" i="6"/>
  <c r="Q1517" i="6"/>
  <c r="S1517" i="6"/>
  <c r="Q1745" i="6"/>
  <c r="V1745" i="6"/>
  <c r="X1865" i="6"/>
  <c r="V1865" i="6"/>
  <c r="S1865" i="6"/>
  <c r="Q1712" i="6"/>
  <c r="U1712" i="6"/>
  <c r="W1354" i="6"/>
  <c r="Q1354" i="6"/>
  <c r="R1811" i="6"/>
  <c r="W1811" i="6"/>
  <c r="Q1405" i="6"/>
  <c r="V1405" i="6"/>
  <c r="T905" i="6"/>
  <c r="W737" i="6"/>
  <c r="R868" i="6"/>
  <c r="W1109" i="6"/>
  <c r="S1048" i="6"/>
  <c r="U1300" i="6"/>
  <c r="U1230" i="6"/>
  <c r="S1810" i="6"/>
  <c r="T1651" i="6"/>
  <c r="X1145" i="6"/>
  <c r="U1145" i="6"/>
  <c r="Q1159" i="6"/>
  <c r="V1159" i="6"/>
  <c r="U1222" i="6"/>
  <c r="S1222" i="6"/>
  <c r="Q1222" i="6"/>
  <c r="Q1366" i="6"/>
  <c r="X1366" i="6"/>
  <c r="U1366" i="6"/>
  <c r="S1366" i="6"/>
  <c r="Q1463" i="6"/>
  <c r="X1463" i="6"/>
  <c r="Q1467" i="6"/>
  <c r="V1467" i="6"/>
  <c r="S1467" i="6"/>
  <c r="W557" i="6"/>
  <c r="Y557" i="6" s="1"/>
  <c r="AE557" i="6" s="1"/>
  <c r="T1300" i="6"/>
  <c r="S1230" i="6"/>
  <c r="T1230" i="6"/>
  <c r="U1602" i="6"/>
  <c r="U1330" i="6"/>
  <c r="T1385" i="6"/>
  <c r="T1613" i="6"/>
  <c r="R1420" i="6"/>
  <c r="W1745" i="6"/>
  <c r="Q1277" i="6"/>
  <c r="T1277" i="6"/>
  <c r="W1277" i="6"/>
  <c r="U1277" i="6"/>
  <c r="Q1541" i="6"/>
  <c r="R1541" i="6"/>
  <c r="V1618" i="6"/>
  <c r="Y1618" i="6" s="1"/>
  <c r="AE1618" i="6" s="1"/>
  <c r="U1618" i="6"/>
  <c r="T1618" i="6"/>
  <c r="S1726" i="6"/>
  <c r="Q1726" i="6"/>
  <c r="V1726" i="6"/>
  <c r="U905" i="6"/>
  <c r="U1001" i="6"/>
  <c r="R592" i="6"/>
  <c r="Y592" i="6" s="1"/>
  <c r="AE592" i="6" s="1"/>
  <c r="R1180" i="6"/>
  <c r="R1230" i="6"/>
  <c r="R1602" i="6"/>
  <c r="S1830" i="6"/>
  <c r="X1742" i="6"/>
  <c r="V1830" i="6"/>
  <c r="Q1890" i="6"/>
  <c r="V1890" i="6"/>
  <c r="Q1748" i="6"/>
  <c r="U1748" i="6"/>
  <c r="Q1281" i="6"/>
  <c r="S1281" i="6"/>
  <c r="Q1660" i="6"/>
  <c r="R1660" i="6"/>
  <c r="Q1551" i="6"/>
  <c r="S1551" i="6"/>
  <c r="Y1551" i="6" s="1"/>
  <c r="AE1551" i="6" s="1"/>
  <c r="Q1359" i="6"/>
  <c r="S1359" i="6"/>
  <c r="V1442" i="6"/>
  <c r="T1602" i="6"/>
  <c r="T1830" i="6"/>
  <c r="X1830" i="6"/>
  <c r="Q1372" i="6"/>
  <c r="R1372" i="6"/>
  <c r="T1001" i="6"/>
  <c r="T1109" i="6"/>
  <c r="V905" i="6"/>
  <c r="W905" i="6"/>
  <c r="W1001" i="6"/>
  <c r="U1768" i="6"/>
  <c r="U1830" i="6"/>
  <c r="S1371" i="6"/>
  <c r="U1613" i="6"/>
  <c r="U1733" i="6"/>
  <c r="W1810" i="6"/>
  <c r="S1324" i="6"/>
  <c r="T1445" i="6"/>
  <c r="U1445" i="6"/>
  <c r="Q1628" i="6"/>
  <c r="U1628" i="6"/>
  <c r="Q1960" i="6"/>
  <c r="V1960" i="6"/>
  <c r="Q1704" i="6"/>
  <c r="R1704" i="6"/>
  <c r="U1180" i="6"/>
  <c r="R1330" i="6"/>
  <c r="S1339" i="6"/>
  <c r="T1339" i="6"/>
  <c r="R1735" i="6"/>
  <c r="U1735" i="6"/>
  <c r="X1844" i="6"/>
  <c r="U1844" i="6"/>
  <c r="Q1424" i="6"/>
  <c r="W1424" i="6"/>
  <c r="T1424" i="6"/>
  <c r="Q1740" i="6"/>
  <c r="U1740" i="6"/>
  <c r="R1740" i="6"/>
  <c r="Q1680" i="6"/>
  <c r="T1680" i="6"/>
  <c r="Q1345" i="6"/>
  <c r="W1345" i="6"/>
  <c r="Q1585" i="6"/>
  <c r="U1585" i="6"/>
  <c r="V737" i="6"/>
  <c r="V1001" i="6"/>
  <c r="W1742" i="6"/>
  <c r="W1180" i="6"/>
  <c r="V1230" i="6"/>
  <c r="W1230" i="6"/>
  <c r="R1651" i="6"/>
  <c r="R1915" i="6"/>
  <c r="W1613" i="6"/>
  <c r="U1469" i="6"/>
  <c r="T1469" i="6"/>
  <c r="X1446" i="6"/>
  <c r="Q1446" i="6"/>
  <c r="R1943" i="6"/>
  <c r="Q1943" i="6"/>
  <c r="U1109" i="6"/>
  <c r="U1810" i="6"/>
  <c r="Q1697" i="6"/>
  <c r="V1697" i="6"/>
  <c r="Q1299" i="6"/>
  <c r="T1299" i="6"/>
  <c r="Q1666" i="6"/>
  <c r="R1666" i="6"/>
  <c r="S1666" i="6"/>
  <c r="U1930" i="6"/>
  <c r="R1930" i="6"/>
  <c r="Q1930" i="6"/>
  <c r="S821" i="6"/>
  <c r="T1180" i="6"/>
  <c r="W1651" i="6"/>
  <c r="S1602" i="6"/>
  <c r="R1810" i="6"/>
  <c r="S1853" i="6"/>
  <c r="U1157" i="6"/>
  <c r="V1810" i="6"/>
  <c r="W1397" i="6"/>
  <c r="Q1709" i="6"/>
  <c r="R1709" i="6"/>
  <c r="Q1395" i="6"/>
  <c r="S1395" i="6"/>
  <c r="Q1462" i="6"/>
  <c r="X1462" i="6"/>
  <c r="S1462" i="6"/>
  <c r="Q1298" i="6"/>
  <c r="S1298" i="6"/>
  <c r="Q1526" i="6"/>
  <c r="T1526" i="6"/>
  <c r="R1588" i="6"/>
  <c r="X1588" i="6"/>
  <c r="U1371" i="6"/>
  <c r="T1371" i="6"/>
  <c r="T1588" i="6"/>
  <c r="X1651" i="6"/>
  <c r="W1588" i="6"/>
  <c r="T1810" i="6"/>
  <c r="S1651" i="6"/>
  <c r="Q1385" i="6"/>
  <c r="U1385" i="6"/>
  <c r="S1385" i="6"/>
  <c r="Q1505" i="6"/>
  <c r="U1505" i="6"/>
  <c r="Q1494" i="6"/>
  <c r="W1494" i="6"/>
  <c r="X1472" i="6"/>
  <c r="T1472" i="6"/>
  <c r="V1472" i="6"/>
  <c r="X1580" i="6"/>
  <c r="V1580" i="6"/>
  <c r="U1580" i="6"/>
  <c r="Q1700" i="6"/>
  <c r="T1700" i="6"/>
  <c r="Q1581" i="6"/>
  <c r="T1581" i="6"/>
  <c r="W1594" i="6"/>
  <c r="X1594" i="6"/>
  <c r="Q1393" i="6"/>
  <c r="U1393" i="6"/>
  <c r="Q1633" i="6"/>
  <c r="Y1633" i="6" s="1"/>
  <c r="AE1633" i="6" s="1"/>
  <c r="U1633" i="6"/>
  <c r="Q1909" i="6"/>
  <c r="U1909" i="6"/>
  <c r="V1297" i="6"/>
  <c r="X1422" i="6"/>
  <c r="T1822" i="6"/>
  <c r="R1687" i="6"/>
  <c r="U1822" i="6"/>
  <c r="R1670" i="6"/>
  <c r="R1838" i="6"/>
  <c r="T1399" i="6"/>
  <c r="X1863" i="6"/>
  <c r="T1862" i="6"/>
  <c r="R1235" i="6"/>
  <c r="R1499" i="6"/>
  <c r="T1948" i="6"/>
  <c r="Q1250" i="6"/>
  <c r="S1851" i="6"/>
  <c r="U1227" i="6"/>
  <c r="U1743" i="6"/>
  <c r="W1789" i="6"/>
  <c r="S1368" i="6"/>
  <c r="Y1368" i="6" s="1"/>
  <c r="AE1368" i="6" s="1"/>
  <c r="W1688" i="6"/>
  <c r="V1731" i="6"/>
  <c r="R1154" i="6"/>
  <c r="T1620" i="6"/>
  <c r="U1464" i="6"/>
  <c r="T1927" i="6"/>
  <c r="U1250" i="6"/>
  <c r="V1838" i="6"/>
  <c r="S1907" i="6"/>
  <c r="Q1590" i="6"/>
  <c r="S1590" i="6"/>
  <c r="W1710" i="6"/>
  <c r="X1710" i="6"/>
  <c r="S1710" i="6"/>
  <c r="V1710" i="6"/>
  <c r="T1710" i="6"/>
  <c r="R1710" i="6"/>
  <c r="U1710" i="6"/>
  <c r="V1950" i="6"/>
  <c r="R1950" i="6"/>
  <c r="U1867" i="6"/>
  <c r="X1867" i="6"/>
  <c r="W1167" i="6"/>
  <c r="Q1167" i="6"/>
  <c r="R1540" i="6"/>
  <c r="W1540" i="6"/>
  <c r="V1540" i="6"/>
  <c r="Q1208" i="6"/>
  <c r="W1208" i="6"/>
  <c r="U1208" i="6"/>
  <c r="T1208" i="6"/>
  <c r="X1208" i="6"/>
  <c r="Q1304" i="6"/>
  <c r="T1304" i="6"/>
  <c r="S1304" i="6"/>
  <c r="U1304" i="6"/>
  <c r="W1304" i="6"/>
  <c r="S1412" i="6"/>
  <c r="U1412" i="6"/>
  <c r="T1412" i="6"/>
  <c r="R1412" i="6"/>
  <c r="Q1520" i="6"/>
  <c r="R1520" i="6"/>
  <c r="S1520" i="6"/>
  <c r="Q1616" i="6"/>
  <c r="V1616" i="6"/>
  <c r="S1616" i="6"/>
  <c r="T1616" i="6"/>
  <c r="U1616" i="6"/>
  <c r="R1760" i="6"/>
  <c r="V1760" i="6"/>
  <c r="S1888" i="6"/>
  <c r="R1888" i="6"/>
  <c r="X1888" i="6"/>
  <c r="V1888" i="6"/>
  <c r="T1034" i="6"/>
  <c r="U1034" i="6"/>
  <c r="S1034" i="6"/>
  <c r="Q1130" i="6"/>
  <c r="T1130" i="6"/>
  <c r="S1130" i="6"/>
  <c r="U1238" i="6"/>
  <c r="S1238" i="6"/>
  <c r="T1238" i="6"/>
  <c r="R1238" i="6"/>
  <c r="S1466" i="6"/>
  <c r="V1466" i="6"/>
  <c r="R1466" i="6"/>
  <c r="U1466" i="6"/>
  <c r="Q1562" i="6"/>
  <c r="X1562" i="6"/>
  <c r="S1562" i="6"/>
  <c r="U1562" i="6"/>
  <c r="U1658" i="6"/>
  <c r="R1658" i="6"/>
  <c r="Q1611" i="6"/>
  <c r="R1611" i="6"/>
  <c r="T1611" i="6"/>
  <c r="U1611" i="6"/>
  <c r="V1899" i="6"/>
  <c r="T1899" i="6"/>
  <c r="S1899" i="6"/>
  <c r="S121" i="6"/>
  <c r="T56" i="6"/>
  <c r="U263" i="6"/>
  <c r="S332" i="6"/>
  <c r="S428" i="6"/>
  <c r="X364" i="6"/>
  <c r="T171" i="6"/>
  <c r="U200" i="6"/>
  <c r="W306" i="6"/>
  <c r="V200" i="6"/>
  <c r="V425" i="6"/>
  <c r="R371" i="6"/>
  <c r="S467" i="6"/>
  <c r="T916" i="6"/>
  <c r="T608" i="6"/>
  <c r="R953" i="6"/>
  <c r="U980" i="6"/>
  <c r="X582" i="6"/>
  <c r="S605" i="6"/>
  <c r="V747" i="6"/>
  <c r="X1105" i="6"/>
  <c r="R1130" i="6"/>
  <c r="S842" i="6"/>
  <c r="U1106" i="6"/>
  <c r="X1238" i="6"/>
  <c r="R1304" i="6"/>
  <c r="V1806" i="6"/>
  <c r="U1760" i="6"/>
  <c r="X1760" i="6"/>
  <c r="Q761" i="6"/>
  <c r="V761" i="6"/>
  <c r="Q929" i="6"/>
  <c r="X929" i="6"/>
  <c r="W1037" i="6"/>
  <c r="U1037" i="6"/>
  <c r="X1265" i="6"/>
  <c r="S1265" i="6"/>
  <c r="U1265" i="6"/>
  <c r="R1265" i="6"/>
  <c r="T1409" i="6"/>
  <c r="S1409" i="6"/>
  <c r="U1409" i="6"/>
  <c r="R1409" i="6"/>
  <c r="Q1757" i="6"/>
  <c r="R1757" i="6"/>
  <c r="U1757" i="6"/>
  <c r="T1757" i="6"/>
  <c r="S1757" i="6"/>
  <c r="R1877" i="6"/>
  <c r="T1877" i="6"/>
  <c r="Q1242" i="6"/>
  <c r="U1242" i="6"/>
  <c r="S1880" i="6"/>
  <c r="T1880" i="6"/>
  <c r="R1880" i="6"/>
  <c r="X1510" i="6"/>
  <c r="S1510" i="6"/>
  <c r="V1510" i="6"/>
  <c r="U1510" i="6"/>
  <c r="T1510" i="6"/>
  <c r="Q1606" i="6"/>
  <c r="V1606" i="6"/>
  <c r="S1606" i="6"/>
  <c r="R1606" i="6"/>
  <c r="U1606" i="6"/>
  <c r="Q1714" i="6"/>
  <c r="X1714" i="6"/>
  <c r="R1714" i="6"/>
  <c r="S1714" i="6"/>
  <c r="Q1834" i="6"/>
  <c r="U1834" i="6"/>
  <c r="T1834" i="6"/>
  <c r="X1834" i="6"/>
  <c r="R1834" i="6"/>
  <c r="V1834" i="6"/>
  <c r="R1787" i="6"/>
  <c r="T1787" i="6"/>
  <c r="V1787" i="6"/>
  <c r="S1787" i="6"/>
  <c r="W1787" i="6"/>
  <c r="U1787" i="6"/>
  <c r="Q1488" i="6"/>
  <c r="W1488" i="6"/>
  <c r="R1488" i="6"/>
  <c r="T1488" i="6"/>
  <c r="S1488" i="6"/>
  <c r="S1884" i="6"/>
  <c r="X1884" i="6"/>
  <c r="Q839" i="6"/>
  <c r="R839" i="6"/>
  <c r="W1247" i="6"/>
  <c r="U1247" i="6"/>
  <c r="T1247" i="6"/>
  <c r="Q1379" i="6"/>
  <c r="R1379" i="6"/>
  <c r="W1379" i="6"/>
  <c r="T1379" i="6"/>
  <c r="R1715" i="6"/>
  <c r="Q1715" i="6"/>
  <c r="S1715" i="6"/>
  <c r="T1715" i="6"/>
  <c r="X1575" i="6"/>
  <c r="V1575" i="6"/>
  <c r="T1575" i="6"/>
  <c r="S1575" i="6"/>
  <c r="R1575" i="6"/>
  <c r="W1575" i="6"/>
  <c r="U1575" i="6"/>
  <c r="T1656" i="6"/>
  <c r="U1656" i="6"/>
  <c r="X1656" i="6"/>
  <c r="Q1827" i="6"/>
  <c r="V1827" i="6"/>
  <c r="T1827" i="6"/>
  <c r="U1827" i="6"/>
  <c r="S1827" i="6"/>
  <c r="X1827" i="6"/>
  <c r="Q1213" i="6"/>
  <c r="W1213" i="6"/>
  <c r="S1213" i="6"/>
  <c r="R1213" i="6"/>
  <c r="U1213" i="6"/>
  <c r="Q1333" i="6"/>
  <c r="W1333" i="6"/>
  <c r="U1333" i="6"/>
  <c r="S1333" i="6"/>
  <c r="R1333" i="6"/>
  <c r="Q1465" i="6"/>
  <c r="S1465" i="6"/>
  <c r="U1465" i="6"/>
  <c r="R1465" i="6"/>
  <c r="Q1705" i="6"/>
  <c r="W1705" i="6"/>
  <c r="U1705" i="6"/>
  <c r="V1705" i="6"/>
  <c r="Q1837" i="6"/>
  <c r="V1837" i="6"/>
  <c r="R1837" i="6"/>
  <c r="T1837" i="6"/>
  <c r="X1837" i="6"/>
  <c r="U1802" i="6"/>
  <c r="T1802" i="6"/>
  <c r="Q1623" i="6"/>
  <c r="V1623" i="6"/>
  <c r="T1623" i="6"/>
  <c r="U1623" i="6"/>
  <c r="R1623" i="6"/>
  <c r="W162" i="6"/>
  <c r="R18" i="6"/>
  <c r="S486" i="6"/>
  <c r="S265" i="6"/>
  <c r="U306" i="6"/>
  <c r="S243" i="6"/>
  <c r="V332" i="6"/>
  <c r="V243" i="6"/>
  <c r="T1000" i="6"/>
  <c r="W830" i="6"/>
  <c r="R608" i="6"/>
  <c r="S884" i="6"/>
  <c r="S555" i="6"/>
  <c r="T903" i="6"/>
  <c r="V608" i="6"/>
  <c r="V980" i="6"/>
  <c r="V1167" i="6"/>
  <c r="X524" i="6"/>
  <c r="R830" i="6"/>
  <c r="R1106" i="6"/>
  <c r="V521" i="6"/>
  <c r="R1208" i="6"/>
  <c r="W1242" i="6"/>
  <c r="W1378" i="6"/>
  <c r="U1378" i="6"/>
  <c r="Q1378" i="6"/>
  <c r="S1378" i="6"/>
  <c r="W56" i="6"/>
  <c r="T18" i="6"/>
  <c r="U18" i="6"/>
  <c r="V390" i="6"/>
  <c r="X306" i="6"/>
  <c r="X842" i="6"/>
  <c r="S524" i="6"/>
  <c r="T524" i="6"/>
  <c r="W980" i="6"/>
  <c r="W555" i="6"/>
  <c r="T1540" i="6"/>
  <c r="W1760" i="6"/>
  <c r="X1956" i="6"/>
  <c r="Q1000" i="6"/>
  <c r="S1000" i="6"/>
  <c r="Q1252" i="6"/>
  <c r="X1252" i="6"/>
  <c r="R1384" i="6"/>
  <c r="X1384" i="6"/>
  <c r="Q605" i="6"/>
  <c r="X605" i="6"/>
  <c r="W953" i="6"/>
  <c r="U953" i="6"/>
  <c r="Q1049" i="6"/>
  <c r="U1049" i="6"/>
  <c r="X1049" i="6"/>
  <c r="U1289" i="6"/>
  <c r="R1289" i="6"/>
  <c r="S1289" i="6"/>
  <c r="W1289" i="6"/>
  <c r="S1553" i="6"/>
  <c r="V1553" i="6"/>
  <c r="S1649" i="6"/>
  <c r="T1649" i="6"/>
  <c r="R1649" i="6"/>
  <c r="X1781" i="6"/>
  <c r="V1781" i="6"/>
  <c r="W1781" i="6"/>
  <c r="T1781" i="6"/>
  <c r="S1781" i="6"/>
  <c r="U1781" i="6"/>
  <c r="R1781" i="6"/>
  <c r="U1901" i="6"/>
  <c r="T1901" i="6"/>
  <c r="S1901" i="6"/>
  <c r="R1901" i="6"/>
  <c r="V1901" i="6"/>
  <c r="Q1191" i="6"/>
  <c r="W1191" i="6"/>
  <c r="R1191" i="6"/>
  <c r="S1864" i="6"/>
  <c r="V1864" i="6"/>
  <c r="R1864" i="6"/>
  <c r="U1864" i="6"/>
  <c r="Q1390" i="6"/>
  <c r="W1390" i="6"/>
  <c r="T1390" i="6"/>
  <c r="S1390" i="6"/>
  <c r="R1390" i="6"/>
  <c r="Q1522" i="6"/>
  <c r="S1522" i="6"/>
  <c r="T1522" i="6"/>
  <c r="R1522" i="6"/>
  <c r="U1522" i="6"/>
  <c r="S1858" i="6"/>
  <c r="T1858" i="6"/>
  <c r="R1858" i="6"/>
  <c r="T1560" i="6"/>
  <c r="R1560" i="6"/>
  <c r="U1560" i="6"/>
  <c r="U1912" i="6"/>
  <c r="V1912" i="6"/>
  <c r="Q1271" i="6"/>
  <c r="T1271" i="6"/>
  <c r="W1271" i="6"/>
  <c r="U1403" i="6"/>
  <c r="T1403" i="6"/>
  <c r="S1403" i="6"/>
  <c r="X1619" i="6"/>
  <c r="U1619" i="6"/>
  <c r="R1931" i="6"/>
  <c r="T1931" i="6"/>
  <c r="X1931" i="6"/>
  <c r="Q1716" i="6"/>
  <c r="R1716" i="6"/>
  <c r="T1716" i="6"/>
  <c r="U1716" i="6"/>
  <c r="S1716" i="6"/>
  <c r="W840" i="6"/>
  <c r="U840" i="6"/>
  <c r="T840" i="6"/>
  <c r="W936" i="6"/>
  <c r="U936" i="6"/>
  <c r="V1032" i="6"/>
  <c r="U1032" i="6"/>
  <c r="Q1260" i="6"/>
  <c r="R1260" i="6"/>
  <c r="U1260" i="6"/>
  <c r="S1260" i="6"/>
  <c r="V1392" i="6"/>
  <c r="U1392" i="6"/>
  <c r="X1392" i="6"/>
  <c r="S1392" i="6"/>
  <c r="T1392" i="6"/>
  <c r="T1552" i="6"/>
  <c r="X1552" i="6"/>
  <c r="V1552" i="6"/>
  <c r="U1552" i="6"/>
  <c r="Q1357" i="6"/>
  <c r="S1357" i="6"/>
  <c r="R1357" i="6"/>
  <c r="W1357" i="6"/>
  <c r="Q1489" i="6"/>
  <c r="S1489" i="6"/>
  <c r="T1489" i="6"/>
  <c r="U1489" i="6"/>
  <c r="R1489" i="6"/>
  <c r="W1597" i="6"/>
  <c r="X1597" i="6"/>
  <c r="U1597" i="6"/>
  <c r="T1597" i="6"/>
  <c r="S1597" i="6"/>
  <c r="Q1861" i="6"/>
  <c r="V1861" i="6"/>
  <c r="X1861" i="6"/>
  <c r="S1861" i="6"/>
  <c r="T1861" i="6"/>
  <c r="Q1826" i="6"/>
  <c r="V1826" i="6"/>
  <c r="T1826" i="6"/>
  <c r="X1826" i="6"/>
  <c r="R1826" i="6"/>
  <c r="S1826" i="6"/>
  <c r="U1694" i="6"/>
  <c r="W1694" i="6"/>
  <c r="T1694" i="6"/>
  <c r="X1886" i="6"/>
  <c r="V1886" i="6"/>
  <c r="W18" i="6"/>
  <c r="T162" i="6"/>
  <c r="S306" i="6"/>
  <c r="R428" i="6"/>
  <c r="W364" i="6"/>
  <c r="W390" i="6"/>
  <c r="W243" i="6"/>
  <c r="X243" i="6"/>
  <c r="V842" i="6"/>
  <c r="W1166" i="6"/>
  <c r="S721" i="6"/>
  <c r="X1130" i="6"/>
  <c r="T1021" i="6"/>
  <c r="T1105" i="6"/>
  <c r="U1105" i="6"/>
  <c r="W721" i="6"/>
  <c r="U1119" i="6"/>
  <c r="T857" i="6"/>
  <c r="V903" i="6"/>
  <c r="X1191" i="6"/>
  <c r="V1166" i="6"/>
  <c r="U1888" i="6"/>
  <c r="R1167" i="6"/>
  <c r="T1520" i="6"/>
  <c r="U1858" i="6"/>
  <c r="X1412" i="6"/>
  <c r="T1912" i="6"/>
  <c r="Q754" i="6"/>
  <c r="X754" i="6"/>
  <c r="V754" i="6"/>
  <c r="Q1150" i="6"/>
  <c r="W1150" i="6"/>
  <c r="T38" i="6"/>
  <c r="S112" i="6"/>
  <c r="U112" i="6"/>
  <c r="X112" i="6"/>
  <c r="U256" i="6"/>
  <c r="T467" i="6"/>
  <c r="S171" i="6"/>
  <c r="W371" i="6"/>
  <c r="X263" i="6"/>
  <c r="V171" i="6"/>
  <c r="T425" i="6"/>
  <c r="U425" i="6"/>
  <c r="R364" i="6"/>
  <c r="S1021" i="6"/>
  <c r="R555" i="6"/>
  <c r="U582" i="6"/>
  <c r="S903" i="6"/>
  <c r="T980" i="6"/>
  <c r="V541" i="6"/>
  <c r="R857" i="6"/>
  <c r="U884" i="6"/>
  <c r="U747" i="6"/>
  <c r="R842" i="6"/>
  <c r="T936" i="6"/>
  <c r="W1032" i="6"/>
  <c r="U1252" i="6"/>
  <c r="S1191" i="6"/>
  <c r="W1616" i="6"/>
  <c r="U1276" i="6"/>
  <c r="S1276" i="6"/>
  <c r="T1276" i="6"/>
  <c r="R1396" i="6"/>
  <c r="W1396" i="6"/>
  <c r="Q1539" i="6"/>
  <c r="V1539" i="6"/>
  <c r="U1539" i="6"/>
  <c r="X1539" i="6"/>
  <c r="T1539" i="6"/>
  <c r="S1539" i="6"/>
  <c r="R1539" i="6"/>
  <c r="X56" i="6"/>
  <c r="S38" i="6"/>
  <c r="U162" i="6"/>
  <c r="U364" i="6"/>
  <c r="V263" i="6"/>
  <c r="U390" i="6"/>
  <c r="V467" i="6"/>
  <c r="V265" i="6"/>
  <c r="R425" i="6"/>
  <c r="W265" i="6"/>
  <c r="W200" i="6"/>
  <c r="V1034" i="6"/>
  <c r="T1120" i="6"/>
  <c r="R541" i="6"/>
  <c r="V1000" i="6"/>
  <c r="S608" i="6"/>
  <c r="W1000" i="6"/>
  <c r="U721" i="6"/>
  <c r="V721" i="6"/>
  <c r="T747" i="6"/>
  <c r="T521" i="6"/>
  <c r="W704" i="6"/>
  <c r="W884" i="6"/>
  <c r="S936" i="6"/>
  <c r="V857" i="6"/>
  <c r="S902" i="6"/>
  <c r="T830" i="6"/>
  <c r="U830" i="6"/>
  <c r="S1362" i="6"/>
  <c r="U1540" i="6"/>
  <c r="T1619" i="6"/>
  <c r="S1760" i="6"/>
  <c r="U1520" i="6"/>
  <c r="T1289" i="6"/>
  <c r="U797" i="6"/>
  <c r="V797" i="6"/>
  <c r="W797" i="6"/>
  <c r="Q977" i="6"/>
  <c r="W977" i="6"/>
  <c r="Q1457" i="6"/>
  <c r="T1457" i="6"/>
  <c r="U1457" i="6"/>
  <c r="S1457" i="6"/>
  <c r="R1457" i="6"/>
  <c r="V1457" i="6"/>
  <c r="W1673" i="6"/>
  <c r="U1673" i="6"/>
  <c r="V1937" i="6"/>
  <c r="S1937" i="6"/>
  <c r="T633" i="6"/>
  <c r="R633" i="6"/>
  <c r="S633" i="6"/>
  <c r="Q837" i="6"/>
  <c r="S837" i="6"/>
  <c r="T837" i="6"/>
  <c r="R837" i="6"/>
  <c r="T1353" i="6"/>
  <c r="U1353" i="6"/>
  <c r="T1677" i="6"/>
  <c r="R1677" i="6"/>
  <c r="W1677" i="6"/>
  <c r="V1677" i="6"/>
  <c r="T1761" i="6"/>
  <c r="S1761" i="6"/>
  <c r="X1761" i="6"/>
  <c r="W1761" i="6"/>
  <c r="U1905" i="6"/>
  <c r="R1905" i="6"/>
  <c r="V1905" i="6"/>
  <c r="S1905" i="6"/>
  <c r="Q1546" i="6"/>
  <c r="X1546" i="6"/>
  <c r="U1546" i="6"/>
  <c r="S1546" i="6"/>
  <c r="R1546" i="6"/>
  <c r="Q1642" i="6"/>
  <c r="U1642" i="6"/>
  <c r="S1642" i="6"/>
  <c r="U1762" i="6"/>
  <c r="S1762" i="6"/>
  <c r="R1762" i="6"/>
  <c r="V1894" i="6"/>
  <c r="X1894" i="6"/>
  <c r="U1894" i="6"/>
  <c r="S1894" i="6"/>
  <c r="X1871" i="6"/>
  <c r="T1871" i="6"/>
  <c r="S1871" i="6"/>
  <c r="V1871" i="6"/>
  <c r="U1871" i="6"/>
  <c r="Q672" i="6"/>
  <c r="U672" i="6"/>
  <c r="V672" i="6"/>
  <c r="Q864" i="6"/>
  <c r="W864" i="6"/>
  <c r="T864" i="6"/>
  <c r="Q1164" i="6"/>
  <c r="V1164" i="6"/>
  <c r="W1164" i="6"/>
  <c r="T1440" i="6"/>
  <c r="Q1440" i="6"/>
  <c r="R1440" i="6"/>
  <c r="X1440" i="6"/>
  <c r="V1440" i="6"/>
  <c r="Q1261" i="6"/>
  <c r="W1261" i="6"/>
  <c r="T1261" i="6"/>
  <c r="U1261" i="6"/>
  <c r="R1261" i="6"/>
  <c r="Q1525" i="6"/>
  <c r="T1525" i="6"/>
  <c r="U1525" i="6"/>
  <c r="R1525" i="6"/>
  <c r="Q1621" i="6"/>
  <c r="U1621" i="6"/>
  <c r="R1621" i="6"/>
  <c r="Q1753" i="6"/>
  <c r="R1753" i="6"/>
  <c r="U1753" i="6"/>
  <c r="S1753" i="6"/>
  <c r="Q1897" i="6"/>
  <c r="X1897" i="6"/>
  <c r="V1897" i="6"/>
  <c r="T1897" i="6"/>
  <c r="U1897" i="6"/>
  <c r="Q1898" i="6"/>
  <c r="X1898" i="6"/>
  <c r="Q1636" i="6"/>
  <c r="R1636" i="6"/>
  <c r="W1636" i="6"/>
  <c r="S1636" i="6"/>
  <c r="U1636" i="6"/>
  <c r="V1636" i="6"/>
  <c r="T1636" i="6"/>
  <c r="U38" i="6"/>
  <c r="W38" i="6"/>
  <c r="U121" i="6"/>
  <c r="S390" i="6"/>
  <c r="R332" i="6"/>
  <c r="T486" i="6"/>
  <c r="T265" i="6"/>
  <c r="V371" i="6"/>
  <c r="T200" i="6"/>
  <c r="W428" i="6"/>
  <c r="W171" i="6"/>
  <c r="S256" i="6"/>
  <c r="W842" i="6"/>
  <c r="W1034" i="6"/>
  <c r="S541" i="6"/>
  <c r="S1105" i="6"/>
  <c r="T721" i="6"/>
  <c r="S980" i="6"/>
  <c r="S747" i="6"/>
  <c r="T884" i="6"/>
  <c r="S1167" i="6"/>
  <c r="V1021" i="6"/>
  <c r="T1191" i="6"/>
  <c r="W541" i="6"/>
  <c r="V1238" i="6"/>
  <c r="V1334" i="6"/>
  <c r="R1590" i="6"/>
  <c r="S1619" i="6"/>
  <c r="R1861" i="6"/>
  <c r="U1590" i="6"/>
  <c r="U1553" i="6"/>
  <c r="U1692" i="6"/>
  <c r="S1384" i="6"/>
  <c r="S1552" i="6"/>
  <c r="U1563" i="6"/>
  <c r="S1563" i="6"/>
  <c r="Q682" i="6"/>
  <c r="W682" i="6"/>
  <c r="U56" i="6"/>
  <c r="R56" i="6"/>
  <c r="S56" i="6"/>
  <c r="V18" i="6"/>
  <c r="T256" i="6"/>
  <c r="T364" i="6"/>
  <c r="T263" i="6"/>
  <c r="V306" i="6"/>
  <c r="T428" i="6"/>
  <c r="U428" i="6"/>
  <c r="S425" i="6"/>
  <c r="X171" i="6"/>
  <c r="V1105" i="6"/>
  <c r="R936" i="6"/>
  <c r="W1021" i="6"/>
  <c r="W524" i="6"/>
  <c r="S840" i="6"/>
  <c r="U842" i="6"/>
  <c r="S1271" i="6"/>
  <c r="X1466" i="6"/>
  <c r="S1208" i="6"/>
  <c r="U1806" i="6"/>
  <c r="T1760" i="6"/>
  <c r="R1562" i="6"/>
  <c r="U1649" i="6"/>
  <c r="V1858" i="6"/>
  <c r="S1931" i="6"/>
  <c r="U595" i="6"/>
  <c r="T595" i="6"/>
  <c r="S595" i="6"/>
  <c r="U679" i="6"/>
  <c r="S679" i="6"/>
  <c r="V679" i="6"/>
  <c r="Q967" i="6"/>
  <c r="V967" i="6"/>
  <c r="U967" i="6"/>
  <c r="U1063" i="6"/>
  <c r="T1063" i="6"/>
  <c r="Q1291" i="6"/>
  <c r="U1291" i="6"/>
  <c r="S1291" i="6"/>
  <c r="V1291" i="6"/>
  <c r="T1291" i="6"/>
  <c r="R1291" i="6"/>
  <c r="Q1423" i="6"/>
  <c r="U1423" i="6"/>
  <c r="R1423" i="6"/>
  <c r="V1423" i="6"/>
  <c r="T1423" i="6"/>
  <c r="S1423" i="6"/>
  <c r="U1639" i="6"/>
  <c r="W1639" i="6"/>
  <c r="R1639" i="6"/>
  <c r="T1639" i="6"/>
  <c r="S1639" i="6"/>
  <c r="T1903" i="6"/>
  <c r="X1903" i="6"/>
  <c r="T1935" i="6"/>
  <c r="R1935" i="6"/>
  <c r="X121" i="6"/>
  <c r="R38" i="6"/>
  <c r="S18" i="6"/>
  <c r="R390" i="6"/>
  <c r="T306" i="6"/>
  <c r="X256" i="6"/>
  <c r="T332" i="6"/>
  <c r="T243" i="6"/>
  <c r="U243" i="6"/>
  <c r="V428" i="6"/>
  <c r="X200" i="6"/>
  <c r="S364" i="6"/>
  <c r="S582" i="6"/>
  <c r="U1120" i="6"/>
  <c r="R524" i="6"/>
  <c r="U647" i="6"/>
  <c r="R704" i="6"/>
  <c r="U486" i="6"/>
  <c r="R521" i="6"/>
  <c r="Y521" i="6" s="1"/>
  <c r="AE521" i="6" s="1"/>
  <c r="R1049" i="6"/>
  <c r="T1167" i="6"/>
  <c r="V704" i="6"/>
  <c r="T605" i="6"/>
  <c r="T1032" i="6"/>
  <c r="W1119" i="6"/>
  <c r="V840" i="6"/>
  <c r="R1616" i="6"/>
  <c r="T1357" i="6"/>
  <c r="S1611" i="6"/>
  <c r="U1861" i="6"/>
  <c r="X1403" i="6"/>
  <c r="V1649" i="6"/>
  <c r="S1252" i="6"/>
  <c r="T1888" i="6"/>
  <c r="W1804" i="6"/>
  <c r="V1804" i="6"/>
  <c r="Q873" i="6"/>
  <c r="Y873" i="6" s="1"/>
  <c r="AE873" i="6" s="1"/>
  <c r="T873" i="6"/>
  <c r="Q1149" i="6"/>
  <c r="U1149" i="6"/>
  <c r="Q1389" i="6"/>
  <c r="U1389" i="6"/>
  <c r="R1509" i="6"/>
  <c r="U1509" i="6"/>
  <c r="S1605" i="6"/>
  <c r="T1605" i="6"/>
  <c r="X1605" i="6"/>
  <c r="V1605" i="6"/>
  <c r="W1605" i="6"/>
  <c r="R1605" i="6"/>
  <c r="Q1797" i="6"/>
  <c r="R1797" i="6"/>
  <c r="U1797" i="6"/>
  <c r="W1797" i="6"/>
  <c r="V1797" i="6"/>
  <c r="T112" i="6"/>
  <c r="T371" i="6"/>
  <c r="V486" i="6"/>
  <c r="R721" i="6"/>
  <c r="U916" i="6"/>
  <c r="V832" i="6"/>
  <c r="U541" i="6"/>
  <c r="T704" i="6"/>
  <c r="S1119" i="6"/>
  <c r="V524" i="6"/>
  <c r="V555" i="6"/>
  <c r="R1034" i="6"/>
  <c r="V936" i="6"/>
  <c r="T1384" i="6"/>
  <c r="V1562" i="6"/>
  <c r="R1597" i="6"/>
  <c r="V1412" i="6"/>
  <c r="R1403" i="6"/>
  <c r="S1732" i="6"/>
  <c r="U1732" i="6"/>
  <c r="T1732" i="6"/>
  <c r="X1578" i="6"/>
  <c r="S1578" i="6"/>
  <c r="V1578" i="6"/>
  <c r="U1578" i="6"/>
  <c r="T1578" i="6"/>
  <c r="R1578" i="6"/>
  <c r="Q1806" i="6"/>
  <c r="W1806" i="6"/>
  <c r="R1806" i="6"/>
  <c r="S1806" i="6"/>
  <c r="Q903" i="6"/>
  <c r="X903" i="6"/>
  <c r="Q902" i="6"/>
  <c r="T902" i="6"/>
  <c r="R902" i="6"/>
  <c r="Q1010" i="6"/>
  <c r="T1010" i="6"/>
  <c r="U1010" i="6"/>
  <c r="S1010" i="6"/>
  <c r="Q1106" i="6"/>
  <c r="S1106" i="6"/>
  <c r="Q1334" i="6"/>
  <c r="T1334" i="6"/>
  <c r="U1334" i="6"/>
  <c r="S1334" i="6"/>
  <c r="X1334" i="6"/>
  <c r="U1454" i="6"/>
  <c r="R1454" i="6"/>
  <c r="X1454" i="6"/>
  <c r="T1454" i="6"/>
  <c r="V1454" i="6"/>
  <c r="U1550" i="6"/>
  <c r="R1550" i="6"/>
  <c r="T1550" i="6"/>
  <c r="Q1634" i="6"/>
  <c r="T1634" i="6"/>
  <c r="U1634" i="6"/>
  <c r="W1634" i="6"/>
  <c r="S1634" i="6"/>
  <c r="Q1766" i="6"/>
  <c r="S1766" i="6"/>
  <c r="T1766" i="6"/>
  <c r="R1766" i="6"/>
  <c r="Q1335" i="6"/>
  <c r="W1335" i="6"/>
  <c r="R1335" i="6"/>
  <c r="S1335" i="6"/>
  <c r="U1335" i="6"/>
  <c r="Q1635" i="6"/>
  <c r="W1635" i="6"/>
  <c r="U1635" i="6"/>
  <c r="R1635" i="6"/>
  <c r="S1635" i="6"/>
  <c r="V1635" i="6"/>
  <c r="X162" i="6"/>
  <c r="S162" i="6"/>
  <c r="V112" i="6"/>
  <c r="V162" i="6"/>
  <c r="S263" i="6"/>
  <c r="V256" i="6"/>
  <c r="U467" i="6"/>
  <c r="W263" i="6"/>
  <c r="W486" i="6"/>
  <c r="S647" i="6"/>
  <c r="V830" i="6"/>
  <c r="X1010" i="6"/>
  <c r="R1119" i="6"/>
  <c r="X916" i="6"/>
  <c r="R840" i="6"/>
  <c r="S1049" i="6"/>
  <c r="U1167" i="6"/>
  <c r="U1191" i="6"/>
  <c r="T1049" i="6"/>
  <c r="X884" i="6"/>
  <c r="T1590" i="6"/>
  <c r="W1252" i="6"/>
  <c r="X1864" i="6"/>
  <c r="U1899" i="6"/>
  <c r="U1390" i="6"/>
  <c r="U1488" i="6"/>
  <c r="Q746" i="6"/>
  <c r="R746" i="6"/>
  <c r="S746" i="6"/>
  <c r="T746" i="6"/>
  <c r="T1355" i="6"/>
  <c r="R1681" i="6"/>
  <c r="U1355" i="6"/>
  <c r="S1441" i="6"/>
  <c r="S1681" i="6"/>
  <c r="U1674" i="6"/>
  <c r="U1441" i="6"/>
  <c r="T1568" i="6"/>
  <c r="V1460" i="6"/>
  <c r="X1681" i="6"/>
  <c r="X1568" i="6"/>
  <c r="U1685" i="6"/>
  <c r="U1805" i="6"/>
  <c r="X1913" i="6"/>
  <c r="T1913" i="6"/>
  <c r="S1891" i="6"/>
  <c r="U1891" i="6"/>
  <c r="T1891" i="6"/>
  <c r="Q1245" i="6"/>
  <c r="T1245" i="6"/>
  <c r="T1773" i="6"/>
  <c r="S1773" i="6"/>
  <c r="S1917" i="6"/>
  <c r="X1917" i="6"/>
  <c r="V1917" i="6"/>
  <c r="Q1402" i="6"/>
  <c r="V1402" i="6"/>
  <c r="Q1738" i="6"/>
  <c r="W1738" i="6"/>
  <c r="X1870" i="6"/>
  <c r="U1870" i="6"/>
  <c r="U1272" i="6"/>
  <c r="V1272" i="6"/>
  <c r="R1103" i="6"/>
  <c r="T1326" i="6"/>
  <c r="X1442" i="6"/>
  <c r="R1568" i="6"/>
  <c r="S1813" i="6"/>
  <c r="U1847" i="6"/>
  <c r="S1568" i="6"/>
  <c r="S1676" i="6"/>
  <c r="U1813" i="6"/>
  <c r="U1568" i="6"/>
  <c r="U1359" i="6"/>
  <c r="T1685" i="6"/>
  <c r="T1442" i="6"/>
  <c r="T1742" i="6"/>
  <c r="Q1181" i="6"/>
  <c r="U1181" i="6"/>
  <c r="Q1313" i="6"/>
  <c r="T1313" i="6"/>
  <c r="X1793" i="6"/>
  <c r="W1793" i="6"/>
  <c r="Q1471" i="6"/>
  <c r="T1471" i="6"/>
  <c r="Q1844" i="6"/>
  <c r="V1844" i="6"/>
  <c r="T1872" i="6"/>
  <c r="U1872" i="6"/>
  <c r="R1872" i="6"/>
  <c r="R1257" i="6"/>
  <c r="T1257" i="6"/>
  <c r="Q1497" i="6"/>
  <c r="T1497" i="6"/>
  <c r="T1689" i="6"/>
  <c r="R1689" i="6"/>
  <c r="T1785" i="6"/>
  <c r="R1785" i="6"/>
  <c r="Q1803" i="6"/>
  <c r="W1803" i="6"/>
  <c r="T1803" i="6"/>
  <c r="U1803" i="6"/>
  <c r="Q1294" i="6"/>
  <c r="W1294" i="6"/>
  <c r="U1294" i="6"/>
  <c r="V1764" i="6"/>
  <c r="T1764" i="6"/>
  <c r="Q1249" i="6"/>
  <c r="W1249" i="6"/>
  <c r="X1381" i="6"/>
  <c r="W1381" i="6"/>
  <c r="Q1741" i="6"/>
  <c r="V1741" i="6"/>
  <c r="W1741" i="6"/>
  <c r="W1326" i="6"/>
  <c r="W1674" i="6"/>
  <c r="W1359" i="6"/>
  <c r="R1902" i="6"/>
  <c r="Q1205" i="6"/>
  <c r="T1205" i="6"/>
  <c r="S1337" i="6"/>
  <c r="V1337" i="6"/>
  <c r="T1337" i="6"/>
  <c r="Q1577" i="6"/>
  <c r="S1577" i="6"/>
  <c r="Q1638" i="6"/>
  <c r="X1638" i="6"/>
  <c r="Q1866" i="6"/>
  <c r="R1866" i="6"/>
  <c r="R1527" i="6"/>
  <c r="T1527" i="6"/>
  <c r="T1231" i="6"/>
  <c r="R1231" i="6"/>
  <c r="Q1495" i="6"/>
  <c r="T1495" i="6"/>
  <c r="S1495" i="6"/>
  <c r="Q1220" i="6"/>
  <c r="W1220" i="6"/>
  <c r="Q1401" i="6"/>
  <c r="T1401" i="6"/>
  <c r="Q1521" i="6"/>
  <c r="S1521" i="6"/>
  <c r="Q1654" i="6"/>
  <c r="T1654" i="6"/>
  <c r="T1668" i="6"/>
  <c r="S1668" i="6"/>
  <c r="T1476" i="6"/>
  <c r="U1476" i="6"/>
  <c r="U1326" i="6"/>
  <c r="T1681" i="6"/>
  <c r="U1782" i="6"/>
  <c r="U1676" i="6"/>
  <c r="T1805" i="6"/>
  <c r="S1147" i="6"/>
  <c r="U1577" i="6"/>
  <c r="V1469" i="6"/>
  <c r="X1743" i="6"/>
  <c r="R1957" i="6"/>
  <c r="Q1290" i="6"/>
  <c r="X1290" i="6"/>
  <c r="Q1243" i="6"/>
  <c r="U1243" i="6"/>
  <c r="V1591" i="6"/>
  <c r="T1591" i="6"/>
  <c r="R1591" i="6"/>
  <c r="U1807" i="6"/>
  <c r="T1807" i="6"/>
  <c r="Q1640" i="6"/>
  <c r="U1640" i="6"/>
  <c r="Q1772" i="6"/>
  <c r="U1772" i="6"/>
  <c r="Q1347" i="6"/>
  <c r="W1347" i="6"/>
  <c r="Q1330" i="6"/>
  <c r="W1330" i="6"/>
  <c r="Q1512" i="6"/>
  <c r="U1512" i="6"/>
  <c r="T1512" i="6"/>
  <c r="R1512" i="6"/>
  <c r="S1782" i="6"/>
  <c r="S1309" i="6"/>
  <c r="S1460" i="6"/>
  <c r="V1847" i="6"/>
  <c r="T1577" i="6"/>
  <c r="S1399" i="6"/>
  <c r="X1829" i="6"/>
  <c r="U1829" i="6"/>
  <c r="Q1302" i="6"/>
  <c r="X1302" i="6"/>
  <c r="Q1791" i="6"/>
  <c r="T1791" i="6"/>
  <c r="Q1908" i="6"/>
  <c r="Q1848" i="6"/>
  <c r="V1848" i="6"/>
  <c r="T1848" i="6"/>
  <c r="R1679" i="6"/>
  <c r="X1679" i="6"/>
  <c r="U1189" i="6"/>
  <c r="Y1189" i="6" s="1"/>
  <c r="AE1189" i="6" s="1"/>
  <c r="T1460" i="6"/>
  <c r="X1528" i="6"/>
  <c r="V1681" i="6"/>
  <c r="R1399" i="6"/>
  <c r="U1493" i="6"/>
  <c r="T1493" i="6"/>
  <c r="W1721" i="6"/>
  <c r="T1721" i="6"/>
  <c r="U1771" i="6"/>
  <c r="T1771" i="6"/>
  <c r="X1892" i="6"/>
  <c r="U1892" i="6"/>
  <c r="V1892" i="6"/>
  <c r="S1267" i="6"/>
  <c r="T1267" i="6"/>
  <c r="R1267" i="6"/>
  <c r="W1796" i="6"/>
  <c r="V1796" i="6"/>
  <c r="S1305" i="6"/>
  <c r="T1305" i="6"/>
  <c r="S1641" i="6"/>
  <c r="T1641" i="6"/>
  <c r="T1725" i="6"/>
  <c r="S1725" i="6"/>
  <c r="R1725" i="6"/>
  <c r="S1852" i="6"/>
  <c r="R1852" i="6"/>
  <c r="T1852" i="6"/>
  <c r="T1332" i="6"/>
  <c r="Q1332" i="6"/>
  <c r="Q1531" i="6"/>
  <c r="R1531" i="6"/>
  <c r="Q1615" i="6"/>
  <c r="V1615" i="6"/>
  <c r="S1615" i="6"/>
  <c r="Q1355" i="6"/>
  <c r="R1355" i="6"/>
  <c r="Q1311" i="6"/>
  <c r="X1311" i="6"/>
  <c r="Q1309" i="6"/>
  <c r="W1309" i="6"/>
  <c r="Q1813" i="6"/>
  <c r="X1813" i="6"/>
  <c r="V1813" i="6"/>
  <c r="Q1202" i="6"/>
  <c r="U1202" i="6"/>
  <c r="U1442" i="6"/>
  <c r="S1442" i="6"/>
  <c r="U1538" i="6"/>
  <c r="T1538" i="6"/>
  <c r="S1538" i="6"/>
  <c r="R1538" i="6"/>
  <c r="Q1371" i="6"/>
  <c r="W1371" i="6"/>
  <c r="U1147" i="6"/>
  <c r="W1615" i="6"/>
  <c r="R1460" i="6"/>
  <c r="T1674" i="6"/>
  <c r="T1309" i="6"/>
  <c r="U1309" i="6"/>
  <c r="T1676" i="6"/>
  <c r="V1568" i="6"/>
  <c r="V1743" i="6"/>
  <c r="V1805" i="6"/>
  <c r="R1876" i="6"/>
  <c r="S1156" i="6"/>
  <c r="Y1156" i="6" s="1"/>
  <c r="AE1156" i="6" s="1"/>
  <c r="Q1566" i="6"/>
  <c r="X1566" i="6"/>
  <c r="Q1672" i="6"/>
  <c r="S1672" i="6"/>
  <c r="Q1431" i="6"/>
  <c r="U1431" i="6"/>
  <c r="Q1498" i="6"/>
  <c r="U1498" i="6"/>
  <c r="U1954" i="6"/>
  <c r="R1954" i="6"/>
  <c r="Q1452" i="6"/>
  <c r="V1452" i="6"/>
  <c r="Q1608" i="6"/>
  <c r="Y1608" i="6" s="1"/>
  <c r="AE1608" i="6" s="1"/>
  <c r="R1608" i="6"/>
  <c r="Q1695" i="6"/>
  <c r="Y1695" i="6" s="1"/>
  <c r="AE1695" i="6" s="1"/>
  <c r="T1695" i="6"/>
  <c r="Q1778" i="6"/>
  <c r="S1778" i="6"/>
  <c r="Q1491" i="6"/>
  <c r="U1491" i="6"/>
  <c r="X1674" i="6"/>
  <c r="Y1674" i="6" s="1"/>
  <c r="AE1674" i="6" s="1"/>
  <c r="X1902" i="6"/>
  <c r="T1435" i="6"/>
  <c r="S1435" i="6"/>
  <c r="Q1663" i="6"/>
  <c r="T1663" i="6"/>
  <c r="R1663" i="6"/>
  <c r="V1663" i="6"/>
  <c r="Q1258" i="6"/>
  <c r="W1258" i="6"/>
  <c r="U1258" i="6"/>
  <c r="X1618" i="6"/>
  <c r="W1618" i="6"/>
  <c r="U1524" i="6"/>
  <c r="R1524" i="6"/>
  <c r="Q1127" i="6"/>
  <c r="R1127" i="6"/>
  <c r="U1947" i="6"/>
  <c r="T1947" i="6"/>
  <c r="Q1477" i="6"/>
  <c r="X1477" i="6"/>
  <c r="Q1849" i="6"/>
  <c r="V1849" i="6"/>
  <c r="Q1226" i="6"/>
  <c r="R1226" i="6"/>
  <c r="Q1767" i="6"/>
  <c r="W1767" i="6"/>
  <c r="V1767" i="6"/>
  <c r="T1767" i="6"/>
  <c r="U1767" i="6"/>
  <c r="W1798" i="6"/>
  <c r="W1505" i="6"/>
  <c r="R1648" i="6"/>
  <c r="S1168" i="6"/>
  <c r="R1910" i="6"/>
  <c r="R1911" i="6"/>
  <c r="V1868" i="6"/>
  <c r="R1468" i="6"/>
  <c r="U1490" i="6"/>
  <c r="Q1468" i="6"/>
  <c r="X1960" i="6"/>
  <c r="Q1752" i="6"/>
  <c r="U1154" i="6"/>
  <c r="Y1154" i="6" s="1"/>
  <c r="AE1154" i="6" s="1"/>
  <c r="T1456" i="6"/>
  <c r="V1586" i="6"/>
  <c r="U1240" i="6"/>
  <c r="X1795" i="6"/>
  <c r="S1882" i="6"/>
  <c r="R1536" i="6"/>
  <c r="R1836" i="6"/>
  <c r="R1732" i="6"/>
  <c r="X1882" i="6"/>
  <c r="Q1421" i="6"/>
  <c r="W1421" i="6"/>
  <c r="U1877" i="6"/>
  <c r="V1877" i="6"/>
  <c r="Q1723" i="6"/>
  <c r="Y1723" i="6" s="1"/>
  <c r="AE1723" i="6" s="1"/>
  <c r="Q1808" i="6"/>
  <c r="W1808" i="6"/>
  <c r="T1833" i="6"/>
  <c r="R1833" i="6"/>
  <c r="Y1833" i="6" s="1"/>
  <c r="AE1833" i="6" s="1"/>
  <c r="S533" i="6"/>
  <c r="X558" i="6"/>
  <c r="R631" i="6"/>
  <c r="R811" i="6"/>
  <c r="T631" i="6"/>
  <c r="T715" i="6"/>
  <c r="U1128" i="6"/>
  <c r="U919" i="6"/>
  <c r="V1015" i="6"/>
  <c r="W1795" i="6"/>
  <c r="S1266" i="6"/>
  <c r="U1600" i="6"/>
  <c r="T1775" i="6"/>
  <c r="R1904" i="6"/>
  <c r="R1251" i="6"/>
  <c r="X1360" i="6"/>
  <c r="X1564" i="6"/>
  <c r="T1750" i="6"/>
  <c r="T1536" i="6"/>
  <c r="T1483" i="6"/>
  <c r="T1886" i="6"/>
  <c r="Q1289" i="6"/>
  <c r="V1289" i="6"/>
  <c r="Q1459" i="6"/>
  <c r="U1459" i="6"/>
  <c r="S1951" i="6"/>
  <c r="X1951" i="6"/>
  <c r="R1444" i="6"/>
  <c r="S1444" i="6"/>
  <c r="Q1185" i="6"/>
  <c r="S1185" i="6"/>
  <c r="T1545" i="6"/>
  <c r="S1545" i="6"/>
  <c r="S1932" i="6"/>
  <c r="X1932" i="6"/>
  <c r="S1768" i="6"/>
  <c r="R1768" i="6"/>
  <c r="Q1839" i="6"/>
  <c r="X1839" i="6"/>
  <c r="V1839" i="6"/>
  <c r="Q1874" i="6"/>
  <c r="V1874" i="6"/>
  <c r="R1874" i="6"/>
  <c r="T533" i="6"/>
  <c r="U811" i="6"/>
  <c r="T1564" i="6"/>
  <c r="U1360" i="6"/>
  <c r="T1470" i="6"/>
  <c r="U1470" i="6"/>
  <c r="V1362" i="6"/>
  <c r="R1882" i="6"/>
  <c r="S1426" i="6"/>
  <c r="X1470" i="6"/>
  <c r="W1248" i="6"/>
  <c r="S1600" i="6"/>
  <c r="Q1348" i="6"/>
  <c r="X1301" i="6"/>
  <c r="Q1301" i="6"/>
  <c r="U1219" i="6"/>
  <c r="S1219" i="6"/>
  <c r="Q1339" i="6"/>
  <c r="U1339" i="6"/>
  <c r="V1735" i="6"/>
  <c r="S1735" i="6"/>
  <c r="T1197" i="6"/>
  <c r="S1197" i="6"/>
  <c r="S1912" i="6"/>
  <c r="X1912" i="6"/>
  <c r="S1432" i="6"/>
  <c r="Q1432" i="6"/>
  <c r="R1432" i="6"/>
  <c r="V1579" i="6"/>
  <c r="U1579" i="6"/>
  <c r="Q1759" i="6"/>
  <c r="U1759" i="6"/>
  <c r="Q1724" i="6"/>
  <c r="W1724" i="6"/>
  <c r="Q1836" i="6"/>
  <c r="V1836" i="6"/>
  <c r="S1780" i="6"/>
  <c r="Q1780" i="6"/>
  <c r="Q1382" i="6"/>
  <c r="R1382" i="6"/>
  <c r="T1586" i="6"/>
  <c r="S1586" i="6"/>
  <c r="V916" i="6"/>
  <c r="W832" i="6"/>
  <c r="U951" i="6"/>
  <c r="R715" i="6"/>
  <c r="S631" i="6"/>
  <c r="S919" i="6"/>
  <c r="U631" i="6"/>
  <c r="U715" i="6"/>
  <c r="T1166" i="6"/>
  <c r="X1483" i="6"/>
  <c r="X1579" i="6"/>
  <c r="U1780" i="6"/>
  <c r="T1362" i="6"/>
  <c r="S1251" i="6"/>
  <c r="W1487" i="6"/>
  <c r="R1483" i="6"/>
  <c r="X1419" i="6"/>
  <c r="T1759" i="6"/>
  <c r="U1351" i="6"/>
  <c r="R1456" i="6"/>
  <c r="R1780" i="6"/>
  <c r="S1456" i="6"/>
  <c r="V1922" i="6"/>
  <c r="Q916" i="6"/>
  <c r="Q1325" i="6"/>
  <c r="T1325" i="6"/>
  <c r="Q558" i="6"/>
  <c r="Q1470" i="6"/>
  <c r="R1959" i="6"/>
  <c r="Q1231" i="6"/>
  <c r="U1231" i="6"/>
  <c r="Q1783" i="6"/>
  <c r="R1783" i="6"/>
  <c r="Q1880" i="6"/>
  <c r="V1880" i="6"/>
  <c r="Q1540" i="6"/>
  <c r="S1540" i="6"/>
  <c r="Q1388" i="6"/>
  <c r="W1388" i="6"/>
  <c r="Q1496" i="6"/>
  <c r="W1496" i="6"/>
  <c r="Q1287" i="6"/>
  <c r="W1287" i="6"/>
  <c r="Q1882" i="6"/>
  <c r="R1859" i="6"/>
  <c r="Q1859" i="6"/>
  <c r="Q1487" i="6"/>
  <c r="Q1248" i="6"/>
  <c r="Q1620" i="6"/>
  <c r="W1620" i="6"/>
  <c r="V1620" i="6"/>
  <c r="R1921" i="6"/>
  <c r="T1921" i="6"/>
  <c r="T1946" i="6"/>
  <c r="S1946" i="6"/>
  <c r="U615" i="6"/>
  <c r="V615" i="6"/>
  <c r="R1015" i="6"/>
  <c r="S715" i="6"/>
  <c r="S811" i="6"/>
  <c r="W951" i="6"/>
  <c r="V715" i="6"/>
  <c r="S832" i="6"/>
  <c r="T1360" i="6"/>
  <c r="U1456" i="6"/>
  <c r="T1487" i="6"/>
  <c r="R1419" i="6"/>
  <c r="R1248" i="6"/>
  <c r="X1362" i="6"/>
  <c r="T1882" i="6"/>
  <c r="U1882" i="6"/>
  <c r="R1166" i="6"/>
  <c r="U1836" i="6"/>
  <c r="R1360" i="6"/>
  <c r="S1564" i="6"/>
  <c r="Q1337" i="6"/>
  <c r="X1337" i="6"/>
  <c r="Q1363" i="6"/>
  <c r="R1363" i="6"/>
  <c r="Q1196" i="6"/>
  <c r="W1196" i="6"/>
  <c r="Q1508" i="6"/>
  <c r="X1508" i="6"/>
  <c r="S1569" i="6"/>
  <c r="T1569" i="6"/>
  <c r="Q1691" i="6"/>
  <c r="W1656" i="6"/>
  <c r="V1656" i="6"/>
  <c r="S1656" i="6"/>
  <c r="X1933" i="6"/>
  <c r="V1933" i="6"/>
  <c r="R869" i="6"/>
  <c r="T869" i="6"/>
  <c r="U533" i="6"/>
  <c r="U869" i="6"/>
  <c r="V533" i="6"/>
  <c r="S1166" i="6"/>
  <c r="X869" i="6"/>
  <c r="S916" i="6"/>
  <c r="R1362" i="6"/>
  <c r="R1470" i="6"/>
  <c r="T1600" i="6"/>
  <c r="T1780" i="6"/>
  <c r="W1564" i="6"/>
  <c r="R1426" i="6"/>
  <c r="X1600" i="6"/>
  <c r="T1724" i="6"/>
  <c r="R1750" i="6"/>
  <c r="U1419" i="6"/>
  <c r="R1759" i="6"/>
  <c r="S1579" i="6"/>
  <c r="W1719" i="6"/>
  <c r="T1795" i="6"/>
  <c r="R1564" i="6"/>
  <c r="U1651" i="6"/>
  <c r="R1854" i="6"/>
  <c r="Q1144" i="6"/>
  <c r="S1144" i="6"/>
  <c r="Q1349" i="6"/>
  <c r="W1349" i="6"/>
  <c r="U1349" i="6"/>
  <c r="W1589" i="6"/>
  <c r="T1589" i="6"/>
  <c r="Q1805" i="6"/>
  <c r="T1843" i="6"/>
  <c r="S1843" i="6"/>
  <c r="Q1375" i="6"/>
  <c r="U1375" i="6"/>
  <c r="Q1391" i="6"/>
  <c r="R1391" i="6"/>
  <c r="V714" i="6"/>
  <c r="Y714" i="6" s="1"/>
  <c r="AE714" i="6" s="1"/>
  <c r="R919" i="6"/>
  <c r="T1015" i="6"/>
  <c r="U1015" i="6"/>
  <c r="T1240" i="6"/>
  <c r="W1586" i="6"/>
  <c r="V1600" i="6"/>
  <c r="T1251" i="6"/>
  <c r="U1724" i="6"/>
  <c r="S1750" i="6"/>
  <c r="U1251" i="6"/>
  <c r="U1721" i="6"/>
  <c r="U1248" i="6"/>
  <c r="S1382" i="6"/>
  <c r="S1694" i="6"/>
  <c r="S1204" i="6"/>
  <c r="Q1229" i="6"/>
  <c r="T1229" i="6"/>
  <c r="S1904" i="6"/>
  <c r="Q1387" i="6"/>
  <c r="U1387" i="6"/>
  <c r="V1108" i="6"/>
  <c r="R533" i="6"/>
  <c r="S1248" i="6"/>
  <c r="R1351" i="6"/>
  <c r="R1795" i="6"/>
  <c r="S1483" i="6"/>
  <c r="T1579" i="6"/>
  <c r="W1356" i="6"/>
  <c r="Q1601" i="6"/>
  <c r="U1601" i="6"/>
  <c r="Q1544" i="6"/>
  <c r="X1544" i="6"/>
  <c r="Q1619" i="6"/>
  <c r="R1619" i="6"/>
  <c r="U1742" i="6"/>
  <c r="S1742" i="6"/>
  <c r="W615" i="6"/>
  <c r="T811" i="6"/>
  <c r="W1579" i="6"/>
  <c r="V1694" i="6"/>
  <c r="U1487" i="6"/>
  <c r="R1724" i="6"/>
  <c r="X1922" i="6"/>
  <c r="V1698" i="6"/>
  <c r="T1426" i="6"/>
  <c r="V1251" i="6"/>
  <c r="S1351" i="6"/>
  <c r="R1586" i="6"/>
  <c r="X1251" i="6"/>
  <c r="T1351" i="6"/>
  <c r="R1324" i="6"/>
  <c r="S1360" i="6"/>
  <c r="U1586" i="6"/>
  <c r="Q1509" i="6"/>
  <c r="S1509" i="6"/>
  <c r="S1941" i="6"/>
  <c r="U1941" i="6"/>
  <c r="X1941" i="6"/>
  <c r="Q1175" i="6"/>
  <c r="R1175" i="6"/>
  <c r="Y1175" i="6" s="1"/>
  <c r="AE1175" i="6" s="1"/>
  <c r="Q1764" i="6"/>
  <c r="U1764" i="6"/>
  <c r="Q1552" i="6"/>
  <c r="R1552" i="6"/>
  <c r="Q1322" i="6"/>
  <c r="R1322" i="6"/>
  <c r="Q1622" i="6"/>
  <c r="T1622" i="6"/>
  <c r="X1108" i="6"/>
  <c r="T951" i="6"/>
  <c r="S1128" i="6"/>
  <c r="X1351" i="6"/>
  <c r="V1470" i="6"/>
  <c r="X1487" i="6"/>
  <c r="V1928" i="6"/>
  <c r="T1356" i="6"/>
  <c r="W1419" i="6"/>
  <c r="R1694" i="6"/>
  <c r="S1759" i="6"/>
  <c r="W1373" i="6"/>
  <c r="U1483" i="6"/>
  <c r="V1483" i="6"/>
  <c r="S1588" i="6"/>
  <c r="Q1192" i="6"/>
  <c r="R1192" i="6"/>
  <c r="V1699" i="6"/>
  <c r="U1699" i="6"/>
  <c r="T1699" i="6"/>
  <c r="Q1639" i="6"/>
  <c r="V1639" i="6"/>
  <c r="S1903" i="6"/>
  <c r="U1903" i="6"/>
  <c r="Q1269" i="6"/>
  <c r="S1269" i="6"/>
  <c r="T1269" i="6"/>
  <c r="Q1187" i="6"/>
  <c r="R1187" i="6"/>
  <c r="Q1319" i="6"/>
  <c r="R1319" i="6"/>
  <c r="S1108" i="6"/>
  <c r="S1487" i="6"/>
  <c r="W1382" i="6"/>
  <c r="X1694" i="6"/>
  <c r="R1928" i="6"/>
  <c r="T1419" i="6"/>
  <c r="S1795" i="6"/>
  <c r="T1836" i="6"/>
  <c r="T1382" i="6"/>
  <c r="U1166" i="6"/>
  <c r="X1836" i="6"/>
  <c r="Q1265" i="6"/>
  <c r="W1265" i="6"/>
  <c r="R1739" i="6"/>
  <c r="Q1739" i="6"/>
  <c r="S1730" i="6"/>
  <c r="S1497" i="6"/>
  <c r="T1730" i="6"/>
  <c r="U1130" i="6"/>
  <c r="W1224" i="6"/>
  <c r="W1260" i="6"/>
  <c r="W1380" i="6"/>
  <c r="U1526" i="6"/>
  <c r="R1830" i="6"/>
  <c r="T1864" i="6"/>
  <c r="R1909" i="6"/>
  <c r="T1943" i="6"/>
  <c r="U1934" i="6"/>
  <c r="T1466" i="6"/>
  <c r="T1658" i="6"/>
  <c r="V1943" i="6"/>
  <c r="Q1761" i="6"/>
  <c r="Q1481" i="6"/>
  <c r="X1481" i="6"/>
  <c r="Q1949" i="6"/>
  <c r="Q1867" i="6"/>
  <c r="Q1528" i="6"/>
  <c r="S1929" i="6"/>
  <c r="V1929" i="6"/>
  <c r="U1929" i="6"/>
  <c r="Q1307" i="6"/>
  <c r="R1307" i="6"/>
  <c r="Q1799" i="6"/>
  <c r="Q1548" i="6"/>
  <c r="U1548" i="6"/>
  <c r="Q1896" i="6"/>
  <c r="X1957" i="6"/>
  <c r="V1957" i="6"/>
  <c r="U1957" i="6"/>
  <c r="T1957" i="6"/>
  <c r="U1370" i="6"/>
  <c r="T1370" i="6"/>
  <c r="Q1466" i="6"/>
  <c r="Q1658" i="6"/>
  <c r="S1658" i="6"/>
  <c r="Q1899" i="6"/>
  <c r="X1899" i="6"/>
  <c r="R1899" i="6"/>
  <c r="U1860" i="6"/>
  <c r="S1389" i="6"/>
  <c r="Q1228" i="6"/>
  <c r="S1228" i="6"/>
  <c r="X1493" i="6"/>
  <c r="W1493" i="6"/>
  <c r="Q1721" i="6"/>
  <c r="V1721" i="6"/>
  <c r="S1879" i="6"/>
  <c r="U1879" i="6"/>
  <c r="Q1879" i="6"/>
  <c r="Q1413" i="6"/>
  <c r="T1413" i="6"/>
  <c r="Q1617" i="6"/>
  <c r="T1617" i="6"/>
  <c r="Q1809" i="6"/>
  <c r="R1809" i="6"/>
  <c r="W1776" i="6"/>
  <c r="V1776" i="6"/>
  <c r="U1776" i="6"/>
  <c r="T1776" i="6"/>
  <c r="Q1607" i="6"/>
  <c r="Q1236" i="6"/>
  <c r="U1236" i="6"/>
  <c r="Q1344" i="6"/>
  <c r="W1344" i="6"/>
  <c r="Q1957" i="6"/>
  <c r="S1924" i="6"/>
  <c r="X1924" i="6"/>
  <c r="U1924" i="6"/>
  <c r="R1860" i="6"/>
  <c r="R1831" i="6"/>
  <c r="S1860" i="6"/>
  <c r="U1361" i="6"/>
  <c r="T1531" i="6"/>
  <c r="W1241" i="6"/>
  <c r="Q1240" i="6"/>
  <c r="S1240" i="6"/>
  <c r="R1240" i="6"/>
  <c r="V1902" i="6"/>
  <c r="U1902" i="6"/>
  <c r="Q1891" i="6"/>
  <c r="Q1173" i="6"/>
  <c r="T1173" i="6"/>
  <c r="Q1293" i="6"/>
  <c r="R1293" i="6"/>
  <c r="S1953" i="6"/>
  <c r="V1953" i="6"/>
  <c r="U1953" i="6"/>
  <c r="Q1426" i="6"/>
  <c r="W1426" i="6"/>
  <c r="Q1858" i="6"/>
  <c r="X1858" i="6"/>
  <c r="Q1211" i="6"/>
  <c r="R1211" i="6"/>
  <c r="Q1128" i="6"/>
  <c r="W1128" i="6"/>
  <c r="U1682" i="6"/>
  <c r="T1682" i="6"/>
  <c r="S1387" i="6"/>
  <c r="U1481" i="6"/>
  <c r="X1832" i="6"/>
  <c r="W1361" i="6"/>
  <c r="V1860" i="6"/>
  <c r="Q1915" i="6"/>
  <c r="X1915" i="6"/>
  <c r="Q1303" i="6"/>
  <c r="T1303" i="6"/>
  <c r="Q1435" i="6"/>
  <c r="U1435" i="6"/>
  <c r="R1942" i="6"/>
  <c r="Q1641" i="6"/>
  <c r="R1641" i="6"/>
  <c r="Q1800" i="6"/>
  <c r="V1800" i="6"/>
  <c r="U1800" i="6"/>
  <c r="T1800" i="6"/>
  <c r="W1812" i="6"/>
  <c r="U1812" i="6"/>
  <c r="T1812" i="6"/>
  <c r="Q1394" i="6"/>
  <c r="S1394" i="6"/>
  <c r="U1886" i="6"/>
  <c r="R1886" i="6"/>
  <c r="S1886" i="6"/>
  <c r="T1241" i="6"/>
  <c r="W1268" i="6"/>
  <c r="S1603" i="6"/>
  <c r="R1216" i="6"/>
  <c r="U1615" i="6"/>
  <c r="S1216" i="6"/>
  <c r="X1457" i="6"/>
  <c r="Q1409" i="6"/>
  <c r="W1409" i="6"/>
  <c r="V1747" i="6"/>
  <c r="U1747" i="6"/>
  <c r="Q1747" i="6"/>
  <c r="T1747" i="6"/>
  <c r="Q1195" i="6"/>
  <c r="U1195" i="6"/>
  <c r="Q1315" i="6"/>
  <c r="U1315" i="6"/>
  <c r="Q1447" i="6"/>
  <c r="U1447" i="6"/>
  <c r="U1687" i="6"/>
  <c r="Q1687" i="6"/>
  <c r="Q1437" i="6"/>
  <c r="R1437" i="6"/>
  <c r="T1653" i="6"/>
  <c r="S1653" i="6"/>
  <c r="Q1833" i="6"/>
  <c r="Q1812" i="6"/>
  <c r="U1443" i="6"/>
  <c r="T1387" i="6"/>
  <c r="T1603" i="6"/>
  <c r="T1867" i="6"/>
  <c r="U1399" i="6"/>
  <c r="Q1276" i="6"/>
  <c r="R1276" i="6"/>
  <c r="Q1207" i="6"/>
  <c r="V1207" i="6"/>
  <c r="Q1449" i="6"/>
  <c r="R1449" i="6"/>
  <c r="T1737" i="6"/>
  <c r="R1737" i="6"/>
  <c r="Q1845" i="6"/>
  <c r="U1845" i="6"/>
  <c r="W1762" i="6"/>
  <c r="Q1762" i="6"/>
  <c r="X1762" i="6"/>
  <c r="Q1524" i="6"/>
  <c r="Q1451" i="6"/>
  <c r="Y1451" i="6" s="1"/>
  <c r="AE1451" i="6" s="1"/>
  <c r="R1451" i="6"/>
  <c r="T1443" i="6"/>
  <c r="V1443" i="6"/>
  <c r="R1867" i="6"/>
  <c r="U1241" i="6"/>
  <c r="U1709" i="6"/>
  <c r="R1389" i="6"/>
  <c r="X1553" i="6"/>
  <c r="W1553" i="6"/>
  <c r="X1649" i="6"/>
  <c r="W1649" i="6"/>
  <c r="X1938" i="6"/>
  <c r="T1938" i="6"/>
  <c r="Q1771" i="6"/>
  <c r="Q1329" i="6"/>
  <c r="R1329" i="6"/>
  <c r="T1857" i="6"/>
  <c r="U1857" i="6"/>
  <c r="R1857" i="6"/>
  <c r="S1816" i="6"/>
  <c r="R1816" i="6"/>
  <c r="Q1247" i="6"/>
  <c r="R1247" i="6"/>
  <c r="W1606" i="6"/>
  <c r="S1720" i="6"/>
  <c r="R1720" i="6"/>
  <c r="Q1938" i="6"/>
  <c r="Q1221" i="6"/>
  <c r="R1221" i="6"/>
  <c r="Q1869" i="6"/>
  <c r="R1869" i="6"/>
  <c r="U1869" i="6"/>
  <c r="V1786" i="6"/>
  <c r="X1786" i="6"/>
  <c r="X1906" i="6"/>
  <c r="R1906" i="6"/>
  <c r="R1229" i="6"/>
  <c r="S1817" i="6"/>
  <c r="T1709" i="6"/>
  <c r="T1817" i="6"/>
  <c r="V1603" i="6"/>
  <c r="Q1300" i="6"/>
  <c r="R1300" i="6"/>
  <c r="Q1445" i="6"/>
  <c r="X1445" i="6"/>
  <c r="S1916" i="6"/>
  <c r="Q1353" i="6"/>
  <c r="S1353" i="6"/>
  <c r="V1596" i="6"/>
  <c r="Q1596" i="6"/>
  <c r="R1603" i="6"/>
  <c r="X1443" i="6"/>
  <c r="V1817" i="6"/>
  <c r="R1528" i="6"/>
  <c r="T1149" i="6"/>
  <c r="Q1673" i="6"/>
  <c r="V1673" i="6"/>
  <c r="U1925" i="6"/>
  <c r="V1925" i="6"/>
  <c r="Q1507" i="6"/>
  <c r="U1507" i="6"/>
  <c r="V1807" i="6"/>
  <c r="S1807" i="6"/>
  <c r="Q1684" i="6"/>
  <c r="S1684" i="6"/>
  <c r="W1246" i="6"/>
  <c r="Q1246" i="6"/>
  <c r="R1919" i="6"/>
  <c r="V1919" i="6"/>
  <c r="Q1308" i="6"/>
  <c r="U1308" i="6"/>
  <c r="X1947" i="6"/>
  <c r="Q1947" i="6"/>
  <c r="V1947" i="6"/>
  <c r="U1921" i="6"/>
  <c r="X1921" i="6"/>
  <c r="Q1504" i="6"/>
  <c r="R1504" i="6"/>
  <c r="S1443" i="6"/>
  <c r="W1578" i="6"/>
  <c r="S1229" i="6"/>
  <c r="S1531" i="6"/>
  <c r="U1817" i="6"/>
  <c r="W1229" i="6"/>
  <c r="U1531" i="6"/>
  <c r="T1389" i="6"/>
  <c r="Q1217" i="6"/>
  <c r="V1217" i="6"/>
  <c r="W1469" i="6"/>
  <c r="X1469" i="6"/>
  <c r="Q1255" i="6"/>
  <c r="U1255" i="6"/>
  <c r="Q1828" i="6"/>
  <c r="T1828" i="6"/>
  <c r="Q1593" i="6"/>
  <c r="S1593" i="6"/>
  <c r="T1905" i="6"/>
  <c r="X1905" i="6"/>
  <c r="Q1905" i="6"/>
  <c r="Q1919" i="6"/>
  <c r="Q1668" i="6"/>
  <c r="U1668" i="6"/>
  <c r="Q1320" i="6"/>
  <c r="U1320" i="6"/>
  <c r="Q1824" i="6"/>
  <c r="X1824" i="6"/>
  <c r="Q1933" i="6"/>
  <c r="U1933" i="6"/>
  <c r="T1933" i="6"/>
  <c r="T1922" i="6"/>
  <c r="S1922" i="6"/>
  <c r="R1922" i="6"/>
  <c r="Q1860" i="6"/>
  <c r="T1860" i="6"/>
  <c r="V1267" i="6"/>
  <c r="U1267" i="6"/>
  <c r="U1831" i="6"/>
  <c r="S1831" i="6"/>
  <c r="V1942" i="6"/>
  <c r="T1942" i="6"/>
  <c r="Q1942" i="6"/>
  <c r="X1896" i="6"/>
  <c r="V1896" i="6"/>
  <c r="Q1790" i="6"/>
  <c r="R1790" i="6"/>
  <c r="V1829" i="6"/>
  <c r="R1667" i="6"/>
  <c r="V1945" i="6"/>
  <c r="T1934" i="6"/>
  <c r="X1954" i="6"/>
  <c r="V1931" i="6"/>
  <c r="T1954" i="6"/>
  <c r="S1958" i="6"/>
  <c r="R1485" i="6"/>
  <c r="R1893" i="6"/>
  <c r="S1377" i="6"/>
  <c r="U1795" i="6"/>
  <c r="S1950" i="6"/>
  <c r="X1946" i="6"/>
  <c r="R1581" i="6"/>
  <c r="X1750" i="6"/>
  <c r="W1176" i="6"/>
  <c r="R1271" i="6"/>
  <c r="T1377" i="6"/>
  <c r="T1485" i="6"/>
  <c r="T1950" i="6"/>
  <c r="S1930" i="6"/>
  <c r="V1587" i="6"/>
  <c r="U1587" i="6"/>
  <c r="S1587" i="6"/>
  <c r="R1587" i="6"/>
  <c r="T753" i="6"/>
  <c r="S753" i="6"/>
  <c r="Q753" i="6"/>
  <c r="Q1792" i="6"/>
  <c r="S1792" i="6"/>
  <c r="R1792" i="6"/>
  <c r="T1792" i="6"/>
  <c r="U1792" i="6"/>
  <c r="W1792" i="6"/>
  <c r="V1792" i="6"/>
  <c r="R311" i="6"/>
  <c r="Q1312" i="6"/>
  <c r="S1312" i="6"/>
  <c r="T1312" i="6"/>
  <c r="U1312" i="6"/>
  <c r="R1312" i="6"/>
  <c r="W1312" i="6"/>
  <c r="V1686" i="6"/>
  <c r="T1686" i="6"/>
  <c r="W1686" i="6"/>
  <c r="S1686" i="6"/>
  <c r="R1686" i="6"/>
  <c r="U1686" i="6"/>
  <c r="Q562" i="6"/>
  <c r="X562" i="6"/>
  <c r="S1486" i="6"/>
  <c r="U1486" i="6"/>
  <c r="R1955" i="6"/>
  <c r="Q1955" i="6"/>
  <c r="X1955" i="6"/>
  <c r="V1955" i="6"/>
  <c r="U1955" i="6"/>
  <c r="T1955" i="6"/>
  <c r="S1955" i="6"/>
  <c r="Q1310" i="6"/>
  <c r="U1310" i="6"/>
  <c r="V1310" i="6"/>
  <c r="W1310" i="6"/>
  <c r="S1310" i="6"/>
  <c r="T1310" i="6"/>
  <c r="R1310" i="6"/>
  <c r="T311" i="6"/>
  <c r="V465" i="6"/>
  <c r="S561" i="6"/>
  <c r="X1841" i="6"/>
  <c r="V1841" i="6"/>
  <c r="U1841" i="6"/>
  <c r="T1841" i="6"/>
  <c r="S1841" i="6"/>
  <c r="R1841" i="6"/>
  <c r="U1218" i="6"/>
  <c r="T1218" i="6"/>
  <c r="R1218" i="6"/>
  <c r="W1218" i="6"/>
  <c r="S1218" i="6"/>
  <c r="Q1218" i="6"/>
  <c r="Q1885" i="6"/>
  <c r="U1885" i="6"/>
  <c r="S1885" i="6"/>
  <c r="T1885" i="6"/>
  <c r="V1885" i="6"/>
  <c r="R1885" i="6"/>
  <c r="X1885" i="6"/>
  <c r="Q1755" i="6"/>
  <c r="W1755" i="6"/>
  <c r="R1755" i="6"/>
  <c r="S1755" i="6"/>
  <c r="V1755" i="6"/>
  <c r="T1755" i="6"/>
  <c r="U1755" i="6"/>
  <c r="S311" i="6"/>
  <c r="T465" i="6"/>
  <c r="U561" i="6"/>
  <c r="Q904" i="6"/>
  <c r="S904" i="6"/>
  <c r="Q1529" i="6"/>
  <c r="U1529" i="6"/>
  <c r="R1529" i="6"/>
  <c r="T1529" i="6"/>
  <c r="S1529" i="6"/>
  <c r="Q1625" i="6"/>
  <c r="U1625" i="6"/>
  <c r="R1625" i="6"/>
  <c r="T1625" i="6"/>
  <c r="Q1448" i="6"/>
  <c r="S1448" i="6"/>
  <c r="U1448" i="6"/>
  <c r="R1448" i="6"/>
  <c r="T1448" i="6"/>
  <c r="U1556" i="6"/>
  <c r="X1556" i="6"/>
  <c r="S1556" i="6"/>
  <c r="W1556" i="6"/>
  <c r="V1556" i="6"/>
  <c r="R1556" i="6"/>
  <c r="Q1203" i="6"/>
  <c r="V1203" i="6"/>
  <c r="T1203" i="6"/>
  <c r="W1203" i="6"/>
  <c r="R1203" i="6"/>
  <c r="R1595" i="6"/>
  <c r="W1595" i="6"/>
  <c r="U1595" i="6"/>
  <c r="T1595" i="6"/>
  <c r="V1595" i="6"/>
  <c r="X1595" i="6"/>
  <c r="S1595" i="6"/>
  <c r="Q1404" i="6"/>
  <c r="W1404" i="6"/>
  <c r="S1404" i="6"/>
  <c r="U1404" i="6"/>
  <c r="T1404" i="6"/>
  <c r="R1404" i="6"/>
  <c r="W7" i="6"/>
  <c r="V311" i="6"/>
  <c r="V1059" i="6"/>
  <c r="Q1659" i="6"/>
  <c r="S1659" i="6"/>
  <c r="R1659" i="6"/>
  <c r="T1659" i="6"/>
  <c r="X1659" i="6"/>
  <c r="U1256" i="6"/>
  <c r="W1256" i="6"/>
  <c r="V1256" i="6"/>
  <c r="X1256" i="6"/>
  <c r="S1256" i="6"/>
  <c r="R1256" i="6"/>
  <c r="T1256" i="6"/>
  <c r="X1352" i="6"/>
  <c r="S1352" i="6"/>
  <c r="R1352" i="6"/>
  <c r="T1352" i="6"/>
  <c r="V1352" i="6"/>
  <c r="Q1352" i="6"/>
  <c r="U1352" i="6"/>
  <c r="R1306" i="6"/>
  <c r="U1306" i="6"/>
  <c r="T1306" i="6"/>
  <c r="S1306" i="6"/>
  <c r="W1306" i="6"/>
  <c r="Q1306" i="6"/>
  <c r="X1306" i="6"/>
  <c r="U1523" i="6"/>
  <c r="X1523" i="6"/>
  <c r="W1523" i="6"/>
  <c r="V1523" i="6"/>
  <c r="S1523" i="6"/>
  <c r="R1523" i="6"/>
  <c r="T1523" i="6"/>
  <c r="Q1188" i="6"/>
  <c r="T1188" i="6"/>
  <c r="W1188" i="6"/>
  <c r="Q1296" i="6"/>
  <c r="U1296" i="6"/>
  <c r="T1296" i="6"/>
  <c r="W1296" i="6"/>
  <c r="R1296" i="6"/>
  <c r="S1296" i="6"/>
  <c r="X1433" i="6"/>
  <c r="R1433" i="6"/>
  <c r="U1433" i="6"/>
  <c r="T1433" i="6"/>
  <c r="V1433" i="6"/>
  <c r="W1433" i="6"/>
  <c r="S1433" i="6"/>
  <c r="U1530" i="6"/>
  <c r="R1530" i="6"/>
  <c r="X1530" i="6"/>
  <c r="S1530" i="6"/>
  <c r="T1530" i="6"/>
  <c r="R7" i="6"/>
  <c r="T7" i="6"/>
  <c r="S465" i="6"/>
  <c r="U465" i="6"/>
  <c r="X561" i="6"/>
  <c r="U1059" i="6"/>
  <c r="X1587" i="6"/>
  <c r="Q1193" i="6"/>
  <c r="X1193" i="6"/>
  <c r="W1193" i="6"/>
  <c r="R1193" i="6"/>
  <c r="U1193" i="6"/>
  <c r="U1516" i="6"/>
  <c r="V1516" i="6"/>
  <c r="X1516" i="6"/>
  <c r="R1516" i="6"/>
  <c r="T1516" i="6"/>
  <c r="S1516" i="6"/>
  <c r="W1516" i="6"/>
  <c r="Q1480" i="6"/>
  <c r="U1480" i="6"/>
  <c r="V1480" i="6"/>
  <c r="X1480" i="6"/>
  <c r="T1480" i="6"/>
  <c r="S1480" i="6"/>
  <c r="R1480" i="6"/>
  <c r="U7" i="6"/>
  <c r="W1059" i="6"/>
  <c r="T561" i="6"/>
  <c r="Q1085" i="6"/>
  <c r="W1085" i="6"/>
  <c r="R1944" i="6"/>
  <c r="Q1944" i="6"/>
  <c r="Y735" i="6"/>
  <c r="AE735" i="6" s="1"/>
  <c r="R1895" i="6"/>
  <c r="Q1895" i="6"/>
  <c r="T1895" i="6"/>
  <c r="U1895" i="6"/>
  <c r="V1895" i="6"/>
  <c r="S1895" i="6"/>
  <c r="X1895" i="6"/>
  <c r="R1343" i="6"/>
  <c r="T1343" i="6"/>
  <c r="U1343" i="6"/>
  <c r="W1343" i="6"/>
  <c r="V1343" i="6"/>
  <c r="Q1343" i="6"/>
  <c r="S1343" i="6"/>
  <c r="W540" i="6"/>
  <c r="Q540" i="6"/>
  <c r="U753" i="6"/>
  <c r="W1587" i="6"/>
  <c r="T1952" i="6"/>
  <c r="X1952" i="6"/>
  <c r="S1952" i="6"/>
  <c r="R1952" i="6"/>
  <c r="Q1341" i="6"/>
  <c r="T1341" i="6"/>
  <c r="R1341" i="6"/>
  <c r="V1341" i="6"/>
  <c r="W1341" i="6"/>
  <c r="S1341" i="6"/>
  <c r="Q1461" i="6"/>
  <c r="R1461" i="6"/>
  <c r="T1461" i="6"/>
  <c r="U1461" i="6"/>
  <c r="S1461" i="6"/>
  <c r="X1042" i="6"/>
  <c r="Q1042" i="6"/>
  <c r="V7" i="6"/>
  <c r="U311" i="6"/>
  <c r="R1059" i="6"/>
  <c r="Q1171" i="6"/>
  <c r="U1171" i="6"/>
  <c r="S1171" i="6"/>
  <c r="W1171" i="6"/>
  <c r="Q1279" i="6"/>
  <c r="W1279" i="6"/>
  <c r="R1279" i="6"/>
  <c r="U1279" i="6"/>
  <c r="S1279" i="6"/>
  <c r="T1279" i="6"/>
  <c r="Q1411" i="6"/>
  <c r="T1411" i="6"/>
  <c r="U1411" i="6"/>
  <c r="S1411" i="6"/>
  <c r="R1411" i="6"/>
  <c r="V1855" i="6"/>
  <c r="T1855" i="6"/>
  <c r="S1855" i="6"/>
  <c r="U1855" i="6"/>
  <c r="X1855" i="6"/>
  <c r="Q1125" i="6"/>
  <c r="T1125" i="6"/>
  <c r="S1125" i="6"/>
  <c r="Q1233" i="6"/>
  <c r="S1233" i="6"/>
  <c r="R1233" i="6"/>
  <c r="W1233" i="6"/>
  <c r="U1233" i="6"/>
  <c r="T1233" i="6"/>
  <c r="S7" i="6"/>
  <c r="W465" i="6"/>
  <c r="T1059" i="6"/>
  <c r="V1926" i="6"/>
  <c r="U1926" i="6"/>
  <c r="T1926" i="6"/>
  <c r="R1926" i="6"/>
  <c r="S1926" i="6"/>
  <c r="X1926" i="6"/>
  <c r="Q1926" i="6"/>
  <c r="T1587" i="6"/>
  <c r="W1374" i="6"/>
  <c r="T1374" i="6"/>
  <c r="U1374" i="6"/>
  <c r="Q1374" i="6"/>
  <c r="R1374" i="6"/>
  <c r="Q861" i="6"/>
  <c r="T861" i="6"/>
  <c r="S861" i="6"/>
  <c r="Q563" i="6"/>
  <c r="R563" i="6"/>
  <c r="Y1096" i="6"/>
  <c r="AE1096" i="6" s="1"/>
  <c r="Q1853" i="6"/>
  <c r="S1915" i="6"/>
  <c r="V1915" i="6"/>
  <c r="U1938" i="6"/>
  <c r="Y691" i="6"/>
  <c r="AE691" i="6" s="1"/>
  <c r="Y831" i="6"/>
  <c r="AE831" i="6" s="1"/>
  <c r="Y185" i="6"/>
  <c r="AE185" i="6" s="1"/>
  <c r="V1923" i="6"/>
  <c r="T1923" i="6"/>
  <c r="Y1268" i="6"/>
  <c r="AE1268" i="6" s="1"/>
  <c r="Q1763" i="6"/>
  <c r="Y496" i="6"/>
  <c r="AE496" i="6" s="1"/>
  <c r="Y1012" i="6"/>
  <c r="AE1012" i="6" s="1"/>
  <c r="V1939" i="6"/>
  <c r="T1939" i="6"/>
  <c r="Y153" i="6"/>
  <c r="AE153" i="6" s="1"/>
  <c r="R1775" i="6"/>
  <c r="Q1775" i="6"/>
  <c r="Q1921" i="6"/>
  <c r="V1921" i="6"/>
  <c r="V1891" i="6"/>
  <c r="Y77" i="6"/>
  <c r="AE77" i="6" s="1"/>
  <c r="Y799" i="6"/>
  <c r="AE799" i="6" s="1"/>
  <c r="V1870" i="6"/>
  <c r="Q1870" i="6"/>
  <c r="R1703" i="6"/>
  <c r="Q1703" i="6"/>
  <c r="Y181" i="6"/>
  <c r="AE181" i="6" s="1"/>
  <c r="T1876" i="6"/>
  <c r="Q1877" i="6"/>
  <c r="Y55" i="6"/>
  <c r="AE55" i="6" s="1"/>
  <c r="Y1711" i="6"/>
  <c r="AE1711" i="6" s="1"/>
  <c r="Q1787" i="6"/>
  <c r="Y61" i="6"/>
  <c r="AE61" i="6" s="1"/>
  <c r="Y220" i="6"/>
  <c r="AE220" i="6" s="1"/>
  <c r="Y436" i="6"/>
  <c r="AE436" i="6" s="1"/>
  <c r="Y128" i="6"/>
  <c r="AE128" i="6" s="1"/>
  <c r="Y1077" i="6"/>
  <c r="AE1077" i="6" s="1"/>
  <c r="S1949" i="6"/>
  <c r="R1847" i="6"/>
  <c r="Q1847" i="6"/>
  <c r="X1880" i="6"/>
  <c r="Y125" i="6"/>
  <c r="AE125" i="6" s="1"/>
  <c r="Q1843" i="6"/>
  <c r="V1843" i="6"/>
  <c r="T1928" i="6"/>
  <c r="X1928" i="6"/>
  <c r="Q1904" i="6"/>
  <c r="X1904" i="6"/>
  <c r="Q1941" i="6"/>
  <c r="Q1894" i="6"/>
  <c r="R1883" i="6"/>
  <c r="Q1883" i="6"/>
  <c r="X1930" i="6"/>
  <c r="S1867" i="6"/>
  <c r="V1867" i="6"/>
  <c r="V1940" i="6"/>
  <c r="Q1940" i="6"/>
  <c r="V1906" i="6"/>
  <c r="Q1906" i="6"/>
  <c r="Y1612" i="6"/>
  <c r="AE1612" i="6" s="1"/>
  <c r="Y808" i="6"/>
  <c r="AE808" i="6" s="1"/>
  <c r="Y1169" i="6"/>
  <c r="AE1169" i="6" s="1"/>
  <c r="Y148" i="6"/>
  <c r="AE148" i="6" s="1"/>
  <c r="V1831" i="6"/>
  <c r="Q1831" i="6"/>
  <c r="X1959" i="6"/>
  <c r="Q1959" i="6"/>
  <c r="Y188" i="6"/>
  <c r="AE188" i="6" s="1"/>
  <c r="V1935" i="6"/>
  <c r="Q1935" i="6"/>
  <c r="S1935" i="6"/>
  <c r="R1871" i="6"/>
  <c r="Q1871" i="6"/>
  <c r="S1911" i="6"/>
  <c r="Q1911" i="6"/>
  <c r="Y133" i="6"/>
  <c r="AE133" i="6" s="1"/>
  <c r="Y152" i="6"/>
  <c r="AE152" i="6" s="1"/>
  <c r="Y921" i="6"/>
  <c r="AE921" i="6" s="1"/>
  <c r="Y1089" i="6"/>
  <c r="AE1089" i="6" s="1"/>
  <c r="R1946" i="6"/>
  <c r="U1958" i="6"/>
  <c r="Y925" i="6"/>
  <c r="AE925" i="6" s="1"/>
  <c r="Y435" i="6"/>
  <c r="AE435" i="6" s="1"/>
  <c r="Q1954" i="6"/>
  <c r="R1936" i="6"/>
  <c r="S1936" i="6"/>
  <c r="Y205" i="6"/>
  <c r="AE205" i="6" s="1"/>
  <c r="Y963" i="6"/>
  <c r="AE963" i="6" s="1"/>
  <c r="T1797" i="6"/>
  <c r="Y8" i="6"/>
  <c r="AE8" i="6" s="1"/>
  <c r="Y183" i="6"/>
  <c r="AE183" i="6" s="1"/>
  <c r="Y1155" i="6"/>
  <c r="AE1155" i="6" s="1"/>
  <c r="X1945" i="6"/>
  <c r="R1924" i="6"/>
  <c r="Y484" i="6"/>
  <c r="AE484" i="6" s="1"/>
  <c r="Y772" i="6"/>
  <c r="AE772" i="6" s="1"/>
  <c r="Y439" i="6"/>
  <c r="AE439" i="6" s="1"/>
  <c r="Y1424" i="6"/>
  <c r="AE1424" i="6" s="1"/>
  <c r="Y1383" i="6"/>
  <c r="AE1383" i="6" s="1"/>
  <c r="Y85" i="6"/>
  <c r="AE85" i="6" s="1"/>
  <c r="Y1453" i="6"/>
  <c r="AE1453" i="6" s="1"/>
  <c r="V1819" i="6"/>
  <c r="W42" i="6"/>
  <c r="S118" i="6"/>
  <c r="U15" i="6"/>
  <c r="S134" i="6"/>
  <c r="U42" i="6"/>
  <c r="U114" i="6"/>
  <c r="V143" i="6"/>
  <c r="R46" i="6"/>
  <c r="W350" i="6"/>
  <c r="W359" i="6"/>
  <c r="R406" i="6"/>
  <c r="R478" i="6"/>
  <c r="W474" i="6"/>
  <c r="R348" i="6"/>
  <c r="R420" i="6"/>
  <c r="S494" i="6"/>
  <c r="T206" i="6"/>
  <c r="T278" i="6"/>
  <c r="U206" i="6"/>
  <c r="U278" i="6"/>
  <c r="U350" i="6"/>
  <c r="S503" i="6"/>
  <c r="S575" i="6"/>
  <c r="W638" i="6"/>
  <c r="S762" i="6"/>
  <c r="S834" i="6"/>
  <c r="U935" i="6"/>
  <c r="U1007" i="6"/>
  <c r="U1079" i="6"/>
  <c r="V791" i="6"/>
  <c r="R1054" i="6"/>
  <c r="W1079" i="6"/>
  <c r="X575" i="6"/>
  <c r="S766" i="6"/>
  <c r="V663" i="6"/>
  <c r="V759" i="6"/>
  <c r="S924" i="6"/>
  <c r="R494" i="6"/>
  <c r="R566" i="6"/>
  <c r="T636" i="6"/>
  <c r="T708" i="6"/>
  <c r="T996" i="6"/>
  <c r="U708" i="6"/>
  <c r="U780" i="6"/>
  <c r="S998" i="6"/>
  <c r="T998" i="6"/>
  <c r="T1070" i="6"/>
  <c r="W564" i="6"/>
  <c r="V1286" i="6"/>
  <c r="R1338" i="6"/>
  <c r="S1439" i="6"/>
  <c r="T1295" i="6"/>
  <c r="U1554" i="6"/>
  <c r="W1367" i="6"/>
  <c r="W1194" i="6"/>
  <c r="W1410" i="6"/>
  <c r="T1815" i="6"/>
  <c r="T1702" i="6"/>
  <c r="S1212" i="6"/>
  <c r="R1819" i="6"/>
  <c r="R1358" i="6"/>
  <c r="T1428" i="6"/>
  <c r="R1646" i="6"/>
  <c r="S1675" i="6"/>
  <c r="W1342" i="6"/>
  <c r="U1428" i="6"/>
  <c r="S1502" i="6"/>
  <c r="W1558" i="6"/>
  <c r="U1920" i="6"/>
  <c r="V1476" i="6"/>
  <c r="X1558" i="6"/>
  <c r="X1846" i="6"/>
  <c r="U1358" i="6"/>
  <c r="Q42" i="6"/>
  <c r="Q114" i="6"/>
  <c r="Q186" i="6"/>
  <c r="Q258" i="6"/>
  <c r="Q402" i="6"/>
  <c r="Q474" i="6"/>
  <c r="Q618" i="6"/>
  <c r="Q762" i="6"/>
  <c r="Q1194" i="6"/>
  <c r="Q1266" i="6"/>
  <c r="Q1338" i="6"/>
  <c r="Q1410" i="6"/>
  <c r="Q1482" i="6"/>
  <c r="Q1554" i="6"/>
  <c r="Q1626" i="6"/>
  <c r="Q1698" i="6"/>
  <c r="Q1842" i="6"/>
  <c r="Q1914" i="6"/>
  <c r="Q1675" i="6"/>
  <c r="Q1819" i="6"/>
  <c r="Q1820" i="6"/>
  <c r="Q51" i="6"/>
  <c r="Q1527" i="6"/>
  <c r="Q1804" i="6"/>
  <c r="R1925" i="6"/>
  <c r="R1949" i="6"/>
  <c r="X1950" i="6"/>
  <c r="Q46" i="6"/>
  <c r="Q118" i="6"/>
  <c r="Q190" i="6"/>
  <c r="Q262" i="6"/>
  <c r="Q622" i="6"/>
  <c r="Q694" i="6"/>
  <c r="Q910" i="6"/>
  <c r="Q1126" i="6"/>
  <c r="Q1198" i="6"/>
  <c r="Q1270" i="6"/>
  <c r="Q1342" i="6"/>
  <c r="Q1414" i="6"/>
  <c r="Q1486" i="6"/>
  <c r="Q1558" i="6"/>
  <c r="Q1774" i="6"/>
  <c r="Q1846" i="6"/>
  <c r="Q1918" i="6"/>
  <c r="Q1835" i="6"/>
  <c r="Q1416" i="6"/>
  <c r="Q1632" i="6"/>
  <c r="Q1884" i="6"/>
  <c r="V1959" i="6"/>
  <c r="Q71" i="6"/>
  <c r="Q143" i="6"/>
  <c r="Q215" i="6"/>
  <c r="Q287" i="6"/>
  <c r="Q575" i="6"/>
  <c r="Q791" i="6"/>
  <c r="Q863" i="6"/>
  <c r="Q1079" i="6"/>
  <c r="Q1151" i="6"/>
  <c r="Q1223" i="6"/>
  <c r="Q1295" i="6"/>
  <c r="Q1367" i="6"/>
  <c r="Q1439" i="6"/>
  <c r="Q1511" i="6"/>
  <c r="Q1655" i="6"/>
  <c r="Q1823" i="6"/>
  <c r="Q1428" i="6"/>
  <c r="Q1644" i="6"/>
  <c r="Q1920" i="6"/>
  <c r="Q1455" i="6"/>
  <c r="Q1708" i="6"/>
  <c r="V1930" i="6"/>
  <c r="V1954" i="6"/>
  <c r="Q60" i="6"/>
  <c r="Q132" i="6"/>
  <c r="Q204" i="6"/>
  <c r="Q276" i="6"/>
  <c r="Q708" i="6"/>
  <c r="Q852" i="6"/>
  <c r="Q1068" i="6"/>
  <c r="Q1140" i="6"/>
  <c r="Q1212" i="6"/>
  <c r="Q1284" i="6"/>
  <c r="Q1356" i="6"/>
  <c r="Q1476" i="6"/>
  <c r="Q1692" i="6"/>
  <c r="R1941" i="6"/>
  <c r="V1932" i="6"/>
  <c r="V1956" i="6"/>
  <c r="Q62" i="6"/>
  <c r="Q134" i="6"/>
  <c r="Q206" i="6"/>
  <c r="Q278" i="6"/>
  <c r="Q350" i="6"/>
  <c r="Q422" i="6"/>
  <c r="Q494" i="6"/>
  <c r="Q566" i="6"/>
  <c r="Q710" i="6"/>
  <c r="Q998" i="6"/>
  <c r="Q1142" i="6"/>
  <c r="Q1286" i="6"/>
  <c r="Q1358" i="6"/>
  <c r="Q1430" i="6"/>
  <c r="Q1646" i="6"/>
  <c r="Q1718" i="6"/>
  <c r="Q1814" i="6"/>
  <c r="U1718" i="6"/>
  <c r="T1749" i="6"/>
  <c r="Y1749" i="6" s="1"/>
  <c r="AE1749" i="6" s="1"/>
  <c r="U1778" i="6"/>
  <c r="T1821" i="6"/>
  <c r="T1845" i="6"/>
  <c r="T1869" i="6"/>
  <c r="T1893" i="6"/>
  <c r="T1917" i="6"/>
  <c r="Q207" i="6"/>
  <c r="Q975" i="6"/>
  <c r="T60" i="6"/>
  <c r="X118" i="6"/>
  <c r="X132" i="6"/>
  <c r="X134" i="6"/>
  <c r="W71" i="6"/>
  <c r="S186" i="6"/>
  <c r="S258" i="6"/>
  <c r="S330" i="6"/>
  <c r="S474" i="6"/>
  <c r="W431" i="6"/>
  <c r="W503" i="6"/>
  <c r="W420" i="6"/>
  <c r="S690" i="6"/>
  <c r="W1142" i="6"/>
  <c r="T766" i="6"/>
  <c r="T838" i="6"/>
  <c r="T910" i="6"/>
  <c r="R1140" i="6"/>
  <c r="R638" i="6"/>
  <c r="R710" i="6"/>
  <c r="R998" i="6"/>
  <c r="U636" i="6"/>
  <c r="S710" i="6"/>
  <c r="S782" i="6"/>
  <c r="U852" i="6"/>
  <c r="V924" i="6"/>
  <c r="U566" i="6"/>
  <c r="R647" i="6"/>
  <c r="R719" i="6"/>
  <c r="S1367" i="6"/>
  <c r="X1416" i="6"/>
  <c r="T1708" i="6"/>
  <c r="S1194" i="6"/>
  <c r="S1482" i="6"/>
  <c r="W1646" i="6"/>
  <c r="S1842" i="6"/>
  <c r="T1338" i="6"/>
  <c r="V1295" i="6"/>
  <c r="R1455" i="6"/>
  <c r="U1482" i="6"/>
  <c r="U1626" i="6"/>
  <c r="U1698" i="6"/>
  <c r="V1727" i="6"/>
  <c r="V1835" i="6"/>
  <c r="R1270" i="6"/>
  <c r="V1554" i="6"/>
  <c r="R1702" i="6"/>
  <c r="S1558" i="6"/>
  <c r="R1284" i="6"/>
  <c r="T1486" i="6"/>
  <c r="R1644" i="6"/>
  <c r="R1884" i="6"/>
  <c r="U1846" i="6"/>
  <c r="U1918" i="6"/>
  <c r="R1430" i="6"/>
  <c r="S1430" i="6"/>
  <c r="X1455" i="6"/>
  <c r="S1898" i="6"/>
  <c r="T1430" i="6"/>
  <c r="S1120" i="6"/>
  <c r="S1336" i="6"/>
  <c r="S1420" i="6"/>
  <c r="U1502" i="6"/>
  <c r="Y352" i="6"/>
  <c r="AE352" i="6" s="1"/>
  <c r="Q1817" i="6"/>
  <c r="Q1889" i="6"/>
  <c r="Q1720" i="6"/>
  <c r="Y307" i="6"/>
  <c r="AE307" i="6" s="1"/>
  <c r="Q1855" i="6"/>
  <c r="Y644" i="6"/>
  <c r="AE644" i="6" s="1"/>
  <c r="Q1872" i="6"/>
  <c r="U1928" i="6"/>
  <c r="U1952" i="6"/>
  <c r="Q1701" i="6"/>
  <c r="Q1773" i="6"/>
  <c r="Q1917" i="6"/>
  <c r="Q1932" i="6"/>
  <c r="V1952" i="6"/>
  <c r="S1960" i="6"/>
  <c r="Q1768" i="6"/>
  <c r="T1937" i="6"/>
  <c r="T1884" i="6"/>
  <c r="T1932" i="6"/>
  <c r="T1956" i="6"/>
  <c r="U1944" i="6"/>
  <c r="Y385" i="6"/>
  <c r="AE385" i="6" s="1"/>
  <c r="Q1924" i="6"/>
  <c r="X1937" i="6"/>
  <c r="W1800" i="6"/>
  <c r="R1823" i="6"/>
  <c r="S46" i="6"/>
  <c r="X42" i="6"/>
  <c r="X114" i="6"/>
  <c r="S132" i="6"/>
  <c r="R62" i="6"/>
  <c r="U60" i="6"/>
  <c r="X46" i="6"/>
  <c r="S402" i="6"/>
  <c r="U186" i="6"/>
  <c r="U258" i="6"/>
  <c r="U330" i="6"/>
  <c r="T207" i="6"/>
  <c r="W330" i="6"/>
  <c r="W402" i="6"/>
  <c r="S478" i="6"/>
  <c r="U204" i="6"/>
  <c r="U276" i="6"/>
  <c r="U348" i="6"/>
  <c r="U420" i="6"/>
  <c r="U422" i="6"/>
  <c r="W926" i="6"/>
  <c r="S663" i="6"/>
  <c r="X618" i="6"/>
  <c r="X690" i="6"/>
  <c r="U550" i="6"/>
  <c r="U622" i="6"/>
  <c r="W663" i="6"/>
  <c r="T924" i="6"/>
  <c r="W975" i="6"/>
  <c r="U564" i="6"/>
  <c r="S638" i="6"/>
  <c r="S854" i="6"/>
  <c r="U924" i="6"/>
  <c r="W1198" i="6"/>
  <c r="T926" i="6"/>
  <c r="W852" i="6"/>
  <c r="R1266" i="6"/>
  <c r="R1626" i="6"/>
  <c r="S1698" i="6"/>
  <c r="X1819" i="6"/>
  <c r="X1646" i="6"/>
  <c r="T1698" i="6"/>
  <c r="U1727" i="6"/>
  <c r="U1266" i="6"/>
  <c r="R1198" i="6"/>
  <c r="W1295" i="6"/>
  <c r="V1626" i="6"/>
  <c r="S1198" i="6"/>
  <c r="S1414" i="6"/>
  <c r="X1583" i="6"/>
  <c r="U1820" i="6"/>
  <c r="R1212" i="6"/>
  <c r="U1815" i="6"/>
  <c r="U1270" i="6"/>
  <c r="U1630" i="6"/>
  <c r="S1692" i="6"/>
  <c r="R1574" i="6"/>
  <c r="U1644" i="6"/>
  <c r="X1875" i="6"/>
  <c r="V1356" i="6"/>
  <c r="R1408" i="6"/>
  <c r="T1898" i="6"/>
  <c r="R1151" i="6"/>
  <c r="U1286" i="6"/>
  <c r="U1646" i="6"/>
  <c r="R1842" i="6"/>
  <c r="R1914" i="6"/>
  <c r="Q1699" i="6"/>
  <c r="Q1948" i="6"/>
  <c r="V1914" i="6"/>
  <c r="V1938" i="6"/>
  <c r="R1939" i="6"/>
  <c r="Y299" i="6"/>
  <c r="AE299" i="6" s="1"/>
  <c r="Y587" i="6"/>
  <c r="AE587" i="6" s="1"/>
  <c r="Y783" i="6"/>
  <c r="AE783" i="6" s="1"/>
  <c r="Y216" i="6"/>
  <c r="AE216" i="6" s="1"/>
  <c r="Y432" i="6"/>
  <c r="AE432" i="6" s="1"/>
  <c r="R1912" i="6"/>
  <c r="R1960" i="6"/>
  <c r="Y434" i="6"/>
  <c r="AE434" i="6" s="1"/>
  <c r="Y938" i="6"/>
  <c r="AE938" i="6" s="1"/>
  <c r="Q1730" i="6"/>
  <c r="Q1838" i="6"/>
  <c r="T1941" i="6"/>
  <c r="U1826" i="6"/>
  <c r="U1850" i="6"/>
  <c r="U1874" i="6"/>
  <c r="U1898" i="6"/>
  <c r="U1922" i="6"/>
  <c r="X71" i="6"/>
  <c r="T46" i="6"/>
  <c r="W15" i="6"/>
  <c r="S62" i="6"/>
  <c r="W132" i="6"/>
  <c r="X62" i="6"/>
  <c r="S51" i="6"/>
  <c r="X204" i="6"/>
  <c r="X276" i="6"/>
  <c r="U402" i="6"/>
  <c r="U474" i="6"/>
  <c r="W186" i="6"/>
  <c r="W258" i="6"/>
  <c r="U207" i="6"/>
  <c r="S206" i="6"/>
  <c r="S278" i="6"/>
  <c r="S350" i="6"/>
  <c r="S422" i="6"/>
  <c r="W492" i="6"/>
  <c r="X1068" i="6"/>
  <c r="R1122" i="6"/>
  <c r="T719" i="6"/>
  <c r="T791" i="6"/>
  <c r="W1070" i="6"/>
  <c r="X710" i="6"/>
  <c r="T1194" i="6"/>
  <c r="V503" i="6"/>
  <c r="S759" i="6"/>
  <c r="T550" i="6"/>
  <c r="U694" i="6"/>
  <c r="U766" i="6"/>
  <c r="V975" i="6"/>
  <c r="S996" i="6"/>
  <c r="S1068" i="6"/>
  <c r="S1140" i="6"/>
  <c r="V478" i="6"/>
  <c r="T780" i="6"/>
  <c r="T852" i="6"/>
  <c r="R926" i="6"/>
  <c r="V1054" i="6"/>
  <c r="S566" i="6"/>
  <c r="S926" i="6"/>
  <c r="V852" i="6"/>
  <c r="U854" i="6"/>
  <c r="W924" i="6"/>
  <c r="V1814" i="6"/>
  <c r="T1223" i="6"/>
  <c r="T1511" i="6"/>
  <c r="T1727" i="6"/>
  <c r="T1266" i="6"/>
  <c r="U1367" i="6"/>
  <c r="U1835" i="6"/>
  <c r="V1655" i="6"/>
  <c r="R1815" i="6"/>
  <c r="W1223" i="6"/>
  <c r="R1558" i="6"/>
  <c r="S1815" i="6"/>
  <c r="W1770" i="6"/>
  <c r="S1846" i="6"/>
  <c r="T1342" i="6"/>
  <c r="T1414" i="6"/>
  <c r="S1356" i="6"/>
  <c r="S1632" i="6"/>
  <c r="U1774" i="6"/>
  <c r="R1814" i="6"/>
  <c r="S1646" i="6"/>
  <c r="T1358" i="6"/>
  <c r="X1702" i="6"/>
  <c r="R1804" i="6"/>
  <c r="S1180" i="6"/>
  <c r="S1396" i="6"/>
  <c r="X1505" i="6"/>
  <c r="Y580" i="6"/>
  <c r="AE580" i="6" s="1"/>
  <c r="Q1732" i="6"/>
  <c r="Q1829" i="6"/>
  <c r="Q1901" i="6"/>
  <c r="Q1864" i="6"/>
  <c r="Q1892" i="6"/>
  <c r="R1923" i="6"/>
  <c r="Y391" i="6"/>
  <c r="AE391" i="6" s="1"/>
  <c r="Q1735" i="6"/>
  <c r="Q1916" i="6"/>
  <c r="T1916" i="6"/>
  <c r="T1940" i="6"/>
  <c r="Y368" i="6"/>
  <c r="AE368" i="6" s="1"/>
  <c r="Q1956" i="6"/>
  <c r="Q1744" i="6"/>
  <c r="Q1785" i="6"/>
  <c r="Q1857" i="6"/>
  <c r="Q1929" i="6"/>
  <c r="Q1816" i="6"/>
  <c r="R1956" i="6"/>
  <c r="Q1912" i="6"/>
  <c r="U1942" i="6"/>
  <c r="U1865" i="6"/>
  <c r="U1889" i="6"/>
  <c r="U1913" i="6"/>
  <c r="U1937" i="6"/>
  <c r="Q1946" i="6"/>
  <c r="U1915" i="6"/>
  <c r="U1939" i="6"/>
  <c r="S1948" i="6"/>
  <c r="S1696" i="6"/>
  <c r="R1727" i="6"/>
  <c r="U1754" i="6"/>
  <c r="V1783" i="6"/>
  <c r="S1804" i="6"/>
  <c r="S1828" i="6"/>
  <c r="S1876" i="6"/>
  <c r="S1900" i="6"/>
  <c r="T51" i="6"/>
  <c r="T118" i="6"/>
  <c r="W60" i="6"/>
  <c r="U134" i="6"/>
  <c r="X60" i="6"/>
  <c r="S143" i="6"/>
  <c r="W62" i="6"/>
  <c r="T42" i="6"/>
  <c r="U143" i="6"/>
  <c r="R51" i="6"/>
  <c r="V206" i="6"/>
  <c r="V278" i="6"/>
  <c r="V422" i="6"/>
  <c r="T215" i="6"/>
  <c r="T287" i="6"/>
  <c r="T359" i="6"/>
  <c r="T431" i="6"/>
  <c r="V359" i="6"/>
  <c r="S334" i="6"/>
  <c r="S406" i="6"/>
  <c r="X402" i="6"/>
  <c r="T204" i="6"/>
  <c r="T276" i="6"/>
  <c r="T348" i="6"/>
  <c r="T420" i="6"/>
  <c r="X207" i="6"/>
  <c r="W478" i="6"/>
  <c r="X190" i="6"/>
  <c r="X262" i="6"/>
  <c r="R359" i="6"/>
  <c r="U494" i="6"/>
  <c r="X996" i="6"/>
  <c r="V1070" i="6"/>
  <c r="S618" i="6"/>
  <c r="T863" i="6"/>
  <c r="S906" i="6"/>
  <c r="S978" i="6"/>
  <c r="S1122" i="6"/>
  <c r="T1151" i="6"/>
  <c r="R975" i="6"/>
  <c r="R622" i="6"/>
  <c r="V762" i="6"/>
  <c r="T622" i="6"/>
  <c r="T694" i="6"/>
  <c r="X1194" i="6"/>
  <c r="U838" i="6"/>
  <c r="V550" i="6"/>
  <c r="V622" i="6"/>
  <c r="W759" i="6"/>
  <c r="R782" i="6"/>
  <c r="R854" i="6"/>
  <c r="W982" i="6"/>
  <c r="W1126" i="6"/>
  <c r="V780" i="6"/>
  <c r="T854" i="6"/>
  <c r="X1126" i="6"/>
  <c r="W780" i="6"/>
  <c r="U926" i="6"/>
  <c r="W996" i="6"/>
  <c r="V1214" i="6"/>
  <c r="R1554" i="6"/>
  <c r="S1655" i="6"/>
  <c r="R1770" i="6"/>
  <c r="T1439" i="6"/>
  <c r="T1823" i="6"/>
  <c r="X1214" i="6"/>
  <c r="U1410" i="6"/>
  <c r="V1583" i="6"/>
  <c r="U1842" i="6"/>
  <c r="S1455" i="6"/>
  <c r="R1630" i="6"/>
  <c r="W1655" i="6"/>
  <c r="W1338" i="6"/>
  <c r="T1455" i="6"/>
  <c r="X1823" i="6"/>
  <c r="R1416" i="6"/>
  <c r="X1842" i="6"/>
  <c r="X1914" i="6"/>
  <c r="U1414" i="6"/>
  <c r="U1558" i="6"/>
  <c r="V1875" i="6"/>
  <c r="T1284" i="6"/>
  <c r="W1702" i="6"/>
  <c r="U1574" i="6"/>
  <c r="S1823" i="6"/>
  <c r="U1950" i="6"/>
  <c r="R1918" i="6"/>
  <c r="U1959" i="6"/>
  <c r="Y142" i="6"/>
  <c r="AE142" i="6" s="1"/>
  <c r="Y862" i="6"/>
  <c r="AE862" i="6" s="1"/>
  <c r="Y1582" i="6"/>
  <c r="AE1582" i="6" s="1"/>
  <c r="S1920" i="6"/>
  <c r="S1944" i="6"/>
  <c r="Y599" i="6"/>
  <c r="AE599" i="6" s="1"/>
  <c r="Y927" i="6"/>
  <c r="AE927" i="6" s="1"/>
  <c r="S1939" i="6"/>
  <c r="Y660" i="6"/>
  <c r="AE660" i="6" s="1"/>
  <c r="V1949" i="6"/>
  <c r="Y1887" i="6"/>
  <c r="AE1887" i="6" s="1"/>
  <c r="Y86" i="6"/>
  <c r="AE86" i="6" s="1"/>
  <c r="Q1742" i="6"/>
  <c r="Q1862" i="6"/>
  <c r="V1951" i="6"/>
  <c r="X1697" i="6"/>
  <c r="Y1697" i="6" s="1"/>
  <c r="AE1697" i="6" s="1"/>
  <c r="S1756" i="6"/>
  <c r="Y1756" i="6" s="1"/>
  <c r="AE1756" i="6" s="1"/>
  <c r="X1877" i="6"/>
  <c r="X1901" i="6"/>
  <c r="X1925" i="6"/>
  <c r="S60" i="6"/>
  <c r="U62" i="6"/>
  <c r="T114" i="6"/>
  <c r="V215" i="6"/>
  <c r="V287" i="6"/>
  <c r="S207" i="6"/>
  <c r="S190" i="6"/>
  <c r="S262" i="6"/>
  <c r="X503" i="6"/>
  <c r="X186" i="6"/>
  <c r="X258" i="6"/>
  <c r="T334" i="6"/>
  <c r="S348" i="6"/>
  <c r="W207" i="6"/>
  <c r="R422" i="6"/>
  <c r="R431" i="6"/>
  <c r="V782" i="6"/>
  <c r="T647" i="6"/>
  <c r="X566" i="6"/>
  <c r="T762" i="6"/>
  <c r="U1122" i="6"/>
  <c r="V546" i="6"/>
  <c r="W647" i="6"/>
  <c r="V834" i="6"/>
  <c r="V906" i="6"/>
  <c r="W834" i="6"/>
  <c r="R1068" i="6"/>
  <c r="T1198" i="6"/>
  <c r="V694" i="6"/>
  <c r="V982" i="6"/>
  <c r="W694" i="6"/>
  <c r="W766" i="6"/>
  <c r="U1068" i="6"/>
  <c r="V636" i="6"/>
  <c r="V708" i="6"/>
  <c r="T782" i="6"/>
  <c r="R575" i="6"/>
  <c r="U998" i="6"/>
  <c r="W1068" i="6"/>
  <c r="S1295" i="6"/>
  <c r="S1583" i="6"/>
  <c r="V1718" i="6"/>
  <c r="S1626" i="6"/>
  <c r="U1295" i="6"/>
  <c r="T1554" i="6"/>
  <c r="T1626" i="6"/>
  <c r="X1814" i="6"/>
  <c r="S1820" i="6"/>
  <c r="R1486" i="6"/>
  <c r="V1842" i="6"/>
  <c r="S1774" i="6"/>
  <c r="T1270" i="6"/>
  <c r="U1527" i="6"/>
  <c r="X1770" i="6"/>
  <c r="V1820" i="6"/>
  <c r="S1416" i="6"/>
  <c r="U1702" i="6"/>
  <c r="R1286" i="6"/>
  <c r="V1414" i="6"/>
  <c r="V1630" i="6"/>
  <c r="R1718" i="6"/>
  <c r="S1819" i="6"/>
  <c r="U1284" i="6"/>
  <c r="W1486" i="6"/>
  <c r="T1675" i="6"/>
  <c r="R1252" i="6"/>
  <c r="R1336" i="6"/>
  <c r="X1486" i="6"/>
  <c r="U1675" i="6"/>
  <c r="R1708" i="6"/>
  <c r="W1212" i="6"/>
  <c r="S1264" i="6"/>
  <c r="Y1264" i="6" s="1"/>
  <c r="AE1264" i="6" s="1"/>
  <c r="R1511" i="6"/>
  <c r="X1920" i="6"/>
  <c r="Y617" i="6"/>
  <c r="AE617" i="6" s="1"/>
  <c r="Q1841" i="6"/>
  <c r="Q1913" i="6"/>
  <c r="Q1950" i="6"/>
  <c r="Q1923" i="6"/>
  <c r="S1928" i="6"/>
  <c r="Q1903" i="6"/>
  <c r="Q1952" i="6"/>
  <c r="Q1888" i="6"/>
  <c r="T1959" i="6"/>
  <c r="X1868" i="6"/>
  <c r="X1916" i="6"/>
  <c r="X1940" i="6"/>
  <c r="T1951" i="6"/>
  <c r="X1918" i="6"/>
  <c r="X1942" i="6"/>
  <c r="T1809" i="6"/>
  <c r="V1879" i="6"/>
  <c r="V1903" i="6"/>
  <c r="V1927" i="6"/>
  <c r="U51" i="6"/>
  <c r="V15" i="6"/>
  <c r="R42" i="6"/>
  <c r="T143" i="6"/>
  <c r="R330" i="6"/>
  <c r="X350" i="6"/>
  <c r="V431" i="6"/>
  <c r="X215" i="6"/>
  <c r="X287" i="6"/>
  <c r="T406" i="6"/>
  <c r="S420" i="6"/>
  <c r="S492" i="6"/>
  <c r="V710" i="6"/>
  <c r="T575" i="6"/>
  <c r="T935" i="6"/>
  <c r="S1050" i="6"/>
  <c r="T1079" i="6"/>
  <c r="X638" i="6"/>
  <c r="T690" i="6"/>
  <c r="T834" i="6"/>
  <c r="T1122" i="6"/>
  <c r="R663" i="6"/>
  <c r="U978" i="6"/>
  <c r="R766" i="6"/>
  <c r="W791" i="6"/>
  <c r="W863" i="6"/>
  <c r="S975" i="6"/>
  <c r="T975" i="6"/>
  <c r="X1151" i="6"/>
  <c r="X1122" i="6"/>
  <c r="U910" i="6"/>
  <c r="V910" i="6"/>
  <c r="W838" i="6"/>
  <c r="S1070" i="6"/>
  <c r="V564" i="6"/>
  <c r="T638" i="6"/>
  <c r="T710" i="6"/>
  <c r="R863" i="6"/>
  <c r="V1502" i="6"/>
  <c r="S1410" i="6"/>
  <c r="T1655" i="6"/>
  <c r="U1708" i="6"/>
  <c r="U1804" i="6"/>
  <c r="X1502" i="6"/>
  <c r="U1655" i="6"/>
  <c r="U1194" i="6"/>
  <c r="W1583" i="6"/>
  <c r="V1770" i="6"/>
  <c r="T1820" i="6"/>
  <c r="S1342" i="6"/>
  <c r="T1875" i="6"/>
  <c r="X1554" i="6"/>
  <c r="T1630" i="6"/>
  <c r="T1846" i="6"/>
  <c r="T1918" i="6"/>
  <c r="S1476" i="6"/>
  <c r="T1416" i="6"/>
  <c r="T1632" i="6"/>
  <c r="T1692" i="6"/>
  <c r="X1820" i="6"/>
  <c r="U1212" i="6"/>
  <c r="S1286" i="6"/>
  <c r="U1416" i="6"/>
  <c r="U1884" i="6"/>
  <c r="X1414" i="6"/>
  <c r="T1574" i="6"/>
  <c r="U1214" i="6"/>
  <c r="V1898" i="6"/>
  <c r="Y6" i="6"/>
  <c r="AE6" i="6" s="1"/>
  <c r="S1923" i="6"/>
  <c r="R1913" i="6"/>
  <c r="R1937" i="6"/>
  <c r="Y658" i="6"/>
  <c r="AE658" i="6" s="1"/>
  <c r="Y323" i="6"/>
  <c r="AE323" i="6" s="1"/>
  <c r="Y395" i="6"/>
  <c r="AE395" i="6" s="1"/>
  <c r="Y1115" i="6"/>
  <c r="AE1115" i="6" s="1"/>
  <c r="V1918" i="6"/>
  <c r="Y96" i="6"/>
  <c r="AE96" i="6" s="1"/>
  <c r="R1953" i="6"/>
  <c r="V1920" i="6"/>
  <c r="V1944" i="6"/>
  <c r="Y890" i="6"/>
  <c r="AE890" i="6" s="1"/>
  <c r="Y962" i="6"/>
  <c r="AE962" i="6" s="1"/>
  <c r="Q1682" i="6"/>
  <c r="Q1886" i="6"/>
  <c r="T1881" i="6"/>
  <c r="T1929" i="6"/>
  <c r="W46" i="6"/>
  <c r="V132" i="6"/>
  <c r="U71" i="6"/>
  <c r="T330" i="6"/>
  <c r="X494" i="6"/>
  <c r="V186" i="6"/>
  <c r="V258" i="6"/>
  <c r="T190" i="6"/>
  <c r="T262" i="6"/>
  <c r="W190" i="6"/>
  <c r="W262" i="6"/>
  <c r="W334" i="6"/>
  <c r="W406" i="6"/>
  <c r="V566" i="6"/>
  <c r="V638" i="6"/>
  <c r="R978" i="6"/>
  <c r="R1050" i="6"/>
  <c r="W494" i="6"/>
  <c r="S546" i="6"/>
  <c r="T1007" i="6"/>
  <c r="T546" i="6"/>
  <c r="T618" i="6"/>
  <c r="U1050" i="6"/>
  <c r="R550" i="6"/>
  <c r="R838" i="6"/>
  <c r="R910" i="6"/>
  <c r="V978" i="6"/>
  <c r="S838" i="6"/>
  <c r="W906" i="6"/>
  <c r="S1126" i="6"/>
  <c r="T1126" i="6"/>
  <c r="U982" i="6"/>
  <c r="T1140" i="6"/>
  <c r="W708" i="6"/>
  <c r="W1358" i="6"/>
  <c r="T1482" i="6"/>
  <c r="U1583" i="6"/>
  <c r="T1770" i="6"/>
  <c r="T1914" i="6"/>
  <c r="V1823" i="6"/>
  <c r="R1846" i="6"/>
  <c r="S1702" i="6"/>
  <c r="X1727" i="6"/>
  <c r="R1632" i="6"/>
  <c r="T1774" i="6"/>
  <c r="R1920" i="6"/>
  <c r="V1774" i="6"/>
  <c r="S1214" i="6"/>
  <c r="U1356" i="6"/>
  <c r="S1814" i="6"/>
  <c r="V1884" i="6"/>
  <c r="Q1396" i="6"/>
  <c r="Y845" i="6"/>
  <c r="AE845" i="6" s="1"/>
  <c r="Q1493" i="6"/>
  <c r="Q1925" i="6"/>
  <c r="X1948" i="6"/>
  <c r="Y752" i="6"/>
  <c r="AE752" i="6" s="1"/>
  <c r="Y1040" i="6"/>
  <c r="AE1040" i="6" s="1"/>
  <c r="U1940" i="6"/>
  <c r="Y369" i="6"/>
  <c r="AE369" i="6" s="1"/>
  <c r="Q1953" i="6"/>
  <c r="T1925" i="6"/>
  <c r="T1949" i="6"/>
  <c r="Q1931" i="6"/>
  <c r="T1944" i="6"/>
  <c r="U1956" i="6"/>
  <c r="Y349" i="6"/>
  <c r="AE349" i="6" s="1"/>
  <c r="U1946" i="6"/>
  <c r="Y807" i="6"/>
  <c r="AE807" i="6" s="1"/>
  <c r="U1766" i="6"/>
  <c r="U1790" i="6"/>
  <c r="R1835" i="6"/>
  <c r="T71" i="6"/>
  <c r="S215" i="6"/>
  <c r="S287" i="6"/>
  <c r="T474" i="6"/>
  <c r="R690" i="6"/>
  <c r="R762" i="6"/>
  <c r="R906" i="6"/>
  <c r="U719" i="6"/>
  <c r="U690" i="6"/>
  <c r="R759" i="6"/>
  <c r="W575" i="6"/>
  <c r="W719" i="6"/>
  <c r="W546" i="6"/>
  <c r="W978" i="6"/>
  <c r="W1050" i="6"/>
  <c r="U1054" i="6"/>
  <c r="U1126" i="6"/>
  <c r="R1142" i="6"/>
  <c r="W550" i="6"/>
  <c r="W910" i="6"/>
  <c r="S1223" i="6"/>
  <c r="X1476" i="6"/>
  <c r="S1338" i="6"/>
  <c r="U1875" i="6"/>
  <c r="X1815" i="6"/>
  <c r="T1286" i="6"/>
  <c r="T1814" i="6"/>
  <c r="R1583" i="6"/>
  <c r="W1632" i="6"/>
  <c r="Y378" i="6"/>
  <c r="AE378" i="6" s="1"/>
  <c r="Y526" i="6"/>
  <c r="AE526" i="6" s="1"/>
  <c r="Y1030" i="6"/>
  <c r="AE1030" i="6" s="1"/>
  <c r="Y1174" i="6"/>
  <c r="AE1174" i="6" s="1"/>
  <c r="R1927" i="6"/>
  <c r="R1951" i="6"/>
  <c r="Y1179" i="6"/>
  <c r="AE1179" i="6" s="1"/>
  <c r="R1898" i="6"/>
  <c r="Y252" i="6"/>
  <c r="AE252" i="6" s="1"/>
  <c r="Y828" i="6"/>
  <c r="AE828" i="6" s="1"/>
  <c r="X1949" i="6"/>
  <c r="Y686" i="6"/>
  <c r="AE686" i="6" s="1"/>
  <c r="Q1910" i="6"/>
  <c r="U1706" i="6"/>
  <c r="X143" i="6"/>
  <c r="W51" i="6"/>
  <c r="R71" i="6"/>
  <c r="S15" i="6"/>
  <c r="S359" i="6"/>
  <c r="S431" i="6"/>
  <c r="W215" i="6"/>
  <c r="W287" i="6"/>
  <c r="V190" i="6"/>
  <c r="V262" i="6"/>
  <c r="V334" i="6"/>
  <c r="R503" i="6"/>
  <c r="S1007" i="6"/>
  <c r="S1079" i="6"/>
  <c r="U791" i="6"/>
  <c r="T906" i="6"/>
  <c r="T1050" i="6"/>
  <c r="W935" i="6"/>
  <c r="R982" i="6"/>
  <c r="X863" i="6"/>
  <c r="R780" i="6"/>
  <c r="W636" i="6"/>
  <c r="R791" i="6"/>
  <c r="R935" i="6"/>
  <c r="R1007" i="6"/>
  <c r="U1223" i="6"/>
  <c r="R1875" i="6"/>
  <c r="S1875" i="6"/>
  <c r="R1476" i="6"/>
  <c r="V1455" i="6"/>
  <c r="W1630" i="6"/>
  <c r="W1140" i="6"/>
  <c r="S1408" i="6"/>
  <c r="Y472" i="6"/>
  <c r="AE472" i="6" s="1"/>
  <c r="Q1865" i="6"/>
  <c r="Q1937" i="6"/>
  <c r="Q1951" i="6"/>
  <c r="T1904" i="6"/>
  <c r="Q1840" i="6"/>
  <c r="T1953" i="6"/>
  <c r="U1927" i="6"/>
  <c r="U1951" i="6"/>
  <c r="T15" i="6"/>
  <c r="R15" i="6"/>
  <c r="S719" i="6"/>
  <c r="S863" i="6"/>
  <c r="S935" i="6"/>
  <c r="U762" i="6"/>
  <c r="V1007" i="6"/>
  <c r="S622" i="6"/>
  <c r="S1054" i="6"/>
  <c r="R564" i="6"/>
  <c r="T1804" i="6"/>
  <c r="T1835" i="6"/>
  <c r="R1342" i="6"/>
  <c r="S1270" i="6"/>
  <c r="X1835" i="6"/>
  <c r="R1428" i="6"/>
  <c r="V1815" i="6"/>
  <c r="U1632" i="6"/>
  <c r="T1819" i="6"/>
  <c r="S1914" i="6"/>
  <c r="Y534" i="6"/>
  <c r="AE534" i="6" s="1"/>
  <c r="Y966" i="6"/>
  <c r="AE966" i="6" s="1"/>
  <c r="Y898" i="6"/>
  <c r="AE898" i="6" s="1"/>
  <c r="Y995" i="6"/>
  <c r="AE995" i="6" s="1"/>
  <c r="Y531" i="6"/>
  <c r="AE531" i="6" s="1"/>
  <c r="Y480" i="6"/>
  <c r="AE480" i="6" s="1"/>
  <c r="Y624" i="6"/>
  <c r="AE624" i="6" s="1"/>
  <c r="Y696" i="6"/>
  <c r="AE696" i="6" s="1"/>
  <c r="Y1934" i="6" l="1"/>
  <c r="AE1934" i="6" s="1"/>
  <c r="Y1297" i="6"/>
  <c r="AE1297" i="6" s="1"/>
  <c r="Y1754" i="6"/>
  <c r="AE1754" i="6" s="1"/>
  <c r="Y868" i="6"/>
  <c r="AE868" i="6" s="1"/>
  <c r="Y718" i="6"/>
  <c r="AE718" i="6" s="1"/>
  <c r="Y172" i="6"/>
  <c r="AE172" i="6" s="1"/>
  <c r="Y139" i="6"/>
  <c r="AE139" i="6" s="1"/>
  <c r="Y1100" i="6"/>
  <c r="AE1100" i="6" s="1"/>
  <c r="Y36" i="6"/>
  <c r="AE36" i="6" s="1"/>
  <c r="Y707" i="6"/>
  <c r="AE707" i="6" s="1"/>
  <c r="Y933" i="6"/>
  <c r="AE933" i="6" s="1"/>
  <c r="Y1585" i="6"/>
  <c r="AE1585" i="6" s="1"/>
  <c r="Y570" i="6"/>
  <c r="AE570" i="6" s="1"/>
  <c r="Y257" i="6"/>
  <c r="AE257" i="6" s="1"/>
  <c r="Y136" i="6"/>
  <c r="AE136" i="6" s="1"/>
  <c r="Y829" i="6"/>
  <c r="AE829" i="6" s="1"/>
  <c r="Y198" i="6"/>
  <c r="AE198" i="6" s="1"/>
  <c r="Y870" i="6"/>
  <c r="AE870" i="6" s="1"/>
  <c r="Y23" i="6"/>
  <c r="AE23" i="6" s="1"/>
  <c r="Y24" i="6"/>
  <c r="AE24" i="6" s="1"/>
  <c r="Y189" i="6"/>
  <c r="AE189" i="6" s="1"/>
  <c r="Y275" i="6"/>
  <c r="AE275" i="6" s="1"/>
  <c r="Y671" i="6"/>
  <c r="AE671" i="6" s="1"/>
  <c r="Y457" i="6"/>
  <c r="AE457" i="6" s="1"/>
  <c r="Y33" i="6"/>
  <c r="AE33" i="6" s="1"/>
  <c r="Y97" i="6"/>
  <c r="AE97" i="6" s="1"/>
  <c r="Y850" i="6"/>
  <c r="AE850" i="6" s="1"/>
  <c r="Y571" i="6"/>
  <c r="AE571" i="6" s="1"/>
  <c r="Y795" i="6"/>
  <c r="AE795" i="6" s="1"/>
  <c r="Y1866" i="6"/>
  <c r="AE1866" i="6" s="1"/>
  <c r="Y271" i="6"/>
  <c r="AE271" i="6" s="1"/>
  <c r="Y946" i="6"/>
  <c r="AE946" i="6" s="1"/>
  <c r="Y630" i="6"/>
  <c r="AE630" i="6" s="1"/>
  <c r="Y232" i="6"/>
  <c r="AE232" i="6" s="1"/>
  <c r="Y107" i="6"/>
  <c r="AE107" i="6" s="1"/>
  <c r="Y102" i="6"/>
  <c r="AE102" i="6" s="1"/>
  <c r="Y724" i="6"/>
  <c r="AE724" i="6" s="1"/>
  <c r="Y339" i="6"/>
  <c r="AE339" i="6" s="1"/>
  <c r="Y463" i="6"/>
  <c r="AE463" i="6" s="1"/>
  <c r="Y960" i="6"/>
  <c r="AE960" i="6" s="1"/>
  <c r="Y47" i="6"/>
  <c r="AE47" i="6" s="1"/>
  <c r="Y1047" i="6"/>
  <c r="AE1047" i="6" s="1"/>
  <c r="Y698" i="6"/>
  <c r="AE698" i="6" s="1"/>
  <c r="Y90" i="6"/>
  <c r="AE90" i="6" s="1"/>
  <c r="Y106" i="6"/>
  <c r="AE106" i="6" s="1"/>
  <c r="Y939" i="6"/>
  <c r="AE939" i="6" s="1"/>
  <c r="Y444" i="6"/>
  <c r="AE444" i="6" s="1"/>
  <c r="Y410" i="6"/>
  <c r="AE410" i="6" s="1"/>
  <c r="Y1322" i="6"/>
  <c r="AE1322" i="6" s="1"/>
  <c r="Y1202" i="6"/>
  <c r="AE1202" i="6" s="1"/>
  <c r="Y1772" i="6"/>
  <c r="AE1772" i="6" s="1"/>
  <c r="Y1550" i="6"/>
  <c r="AE1550" i="6" s="1"/>
  <c r="Y121" i="6"/>
  <c r="AE121" i="6" s="1"/>
  <c r="Y1462" i="6"/>
  <c r="AE1462" i="6" s="1"/>
  <c r="Y1748" i="6"/>
  <c r="AE1748" i="6" s="1"/>
  <c r="Y1159" i="6"/>
  <c r="AE1159" i="6" s="1"/>
  <c r="Y1745" i="6"/>
  <c r="AE1745" i="6" s="1"/>
  <c r="Y1292" i="6"/>
  <c r="AE1292" i="6" s="1"/>
  <c r="Y1407" i="6"/>
  <c r="AE1407" i="6" s="1"/>
  <c r="Y1053" i="6"/>
  <c r="AE1053" i="6" s="1"/>
  <c r="Y1386" i="6"/>
  <c r="AE1386" i="6" s="1"/>
  <c r="Y729" i="6"/>
  <c r="AE729" i="6" s="1"/>
  <c r="Y126" i="6"/>
  <c r="AE126" i="6" s="1"/>
  <c r="Y744" i="6"/>
  <c r="AE744" i="6" s="1"/>
  <c r="Y950" i="6"/>
  <c r="AE950" i="6" s="1"/>
  <c r="Y720" i="6"/>
  <c r="AE720" i="6" s="1"/>
  <c r="Y965" i="6"/>
  <c r="AE965" i="6" s="1"/>
  <c r="Y556" i="6"/>
  <c r="AE556" i="6" s="1"/>
  <c r="Y1024" i="6"/>
  <c r="AE1024" i="6" s="1"/>
  <c r="Y652" i="6"/>
  <c r="AE652" i="6" s="1"/>
  <c r="Y247" i="6"/>
  <c r="AE247" i="6" s="1"/>
  <c r="Y785" i="6"/>
  <c r="AE785" i="6" s="1"/>
  <c r="Y408" i="6"/>
  <c r="AE408" i="6" s="1"/>
  <c r="Y191" i="6"/>
  <c r="AE191" i="6" s="1"/>
  <c r="Y358" i="6"/>
  <c r="AE358" i="6" s="1"/>
  <c r="Y357" i="6"/>
  <c r="AE357" i="6" s="1"/>
  <c r="Y296" i="6"/>
  <c r="AE296" i="6" s="1"/>
  <c r="Y182" i="6"/>
  <c r="AE182" i="6" s="1"/>
  <c r="Y973" i="6"/>
  <c r="AE973" i="6" s="1"/>
  <c r="Y685" i="6"/>
  <c r="AE685" i="6" s="1"/>
  <c r="Y505" i="6"/>
  <c r="AE505" i="6" s="1"/>
  <c r="Y240" i="6"/>
  <c r="AE240" i="6" s="1"/>
  <c r="Y346" i="6"/>
  <c r="AE346" i="6" s="1"/>
  <c r="Y446" i="6"/>
  <c r="AE446" i="6" s="1"/>
  <c r="Y654" i="6"/>
  <c r="AE654" i="6" s="1"/>
  <c r="Y908" i="6"/>
  <c r="AE908" i="6" s="1"/>
  <c r="Y1008" i="6"/>
  <c r="AE1008" i="6" s="1"/>
  <c r="Y824" i="6"/>
  <c r="AE824" i="6" s="1"/>
  <c r="Y734" i="6"/>
  <c r="AE734" i="6" s="1"/>
  <c r="Y267" i="6"/>
  <c r="AE267" i="6" s="1"/>
  <c r="Y1353" i="6"/>
  <c r="AE1353" i="6" s="1"/>
  <c r="Y1060" i="6"/>
  <c r="AE1060" i="6" s="1"/>
  <c r="Y1641" i="6"/>
  <c r="AE1641" i="6" s="1"/>
  <c r="Y682" i="6"/>
  <c r="AE682" i="6" s="1"/>
  <c r="Y830" i="6"/>
  <c r="AE830" i="6" s="1"/>
  <c r="Y371" i="6"/>
  <c r="AE371" i="6" s="1"/>
  <c r="Y1830" i="6"/>
  <c r="AE1830" i="6" s="1"/>
  <c r="Y905" i="6"/>
  <c r="AE905" i="6" s="1"/>
  <c r="Y620" i="6"/>
  <c r="AE620" i="6" s="1"/>
  <c r="Y501" i="6"/>
  <c r="AE501" i="6" s="1"/>
  <c r="Y1452" i="6"/>
  <c r="AE1452" i="6" s="1"/>
  <c r="Y1186" i="6"/>
  <c r="AE1186" i="6" s="1"/>
  <c r="Y1328" i="6"/>
  <c r="AE1328" i="6" s="1"/>
  <c r="Y141" i="6"/>
  <c r="AE141" i="6" s="1"/>
  <c r="Y971" i="6"/>
  <c r="AE971" i="6" s="1"/>
  <c r="Y609" i="6"/>
  <c r="AE609" i="6" s="1"/>
  <c r="Y578" i="6"/>
  <c r="AE578" i="6" s="1"/>
  <c r="Y667" i="6"/>
  <c r="AE667" i="6" s="1"/>
  <c r="Y657" i="6"/>
  <c r="AE657" i="6" s="1"/>
  <c r="Y203" i="6"/>
  <c r="AE203" i="6" s="1"/>
  <c r="Y814" i="6"/>
  <c r="AE814" i="6" s="1"/>
  <c r="Y706" i="6"/>
  <c r="AE706" i="6" s="1"/>
  <c r="Y1039" i="6"/>
  <c r="AE1039" i="6" s="1"/>
  <c r="Y1572" i="6"/>
  <c r="AE1572" i="6" s="1"/>
  <c r="Y702" i="6"/>
  <c r="AE702" i="6" s="1"/>
  <c r="Y731" i="6"/>
  <c r="AE731" i="6" s="1"/>
  <c r="Y466" i="6"/>
  <c r="AE466" i="6" s="1"/>
  <c r="Y117" i="6"/>
  <c r="AE117" i="6" s="1"/>
  <c r="Y413" i="6"/>
  <c r="AE413" i="6" s="1"/>
  <c r="Y758" i="6"/>
  <c r="AE758" i="6" s="1"/>
  <c r="Y1153" i="6"/>
  <c r="AE1153" i="6" s="1"/>
  <c r="Y888" i="6"/>
  <c r="AE888" i="6" s="1"/>
  <c r="Y1018" i="6"/>
  <c r="AE1018" i="6" s="1"/>
  <c r="Y653" i="6"/>
  <c r="AE653" i="6" s="1"/>
  <c r="Y988" i="6"/>
  <c r="AE988" i="6" s="1"/>
  <c r="Y300" i="6"/>
  <c r="AE300" i="6" s="1"/>
  <c r="Y820" i="6"/>
  <c r="AE820" i="6" s="1"/>
  <c r="Y174" i="6"/>
  <c r="AE174" i="6" s="1"/>
  <c r="Y1678" i="6"/>
  <c r="AE1678" i="6" s="1"/>
  <c r="Y1005" i="6"/>
  <c r="AE1005" i="6" s="1"/>
  <c r="Y286" i="6"/>
  <c r="AE286" i="6" s="1"/>
  <c r="Y450" i="6"/>
  <c r="AE450" i="6" s="1"/>
  <c r="Y416" i="6"/>
  <c r="AE416" i="6" s="1"/>
  <c r="Y279" i="6"/>
  <c r="AE279" i="6" s="1"/>
  <c r="Y613" i="6"/>
  <c r="AE613" i="6" s="1"/>
  <c r="Y288" i="6"/>
  <c r="AE288" i="6" s="1"/>
  <c r="Y418" i="6"/>
  <c r="AE418" i="6" s="1"/>
  <c r="Y178" i="6"/>
  <c r="AE178" i="6" s="1"/>
  <c r="Y294" i="6"/>
  <c r="AE294" i="6" s="1"/>
  <c r="Y957" i="6"/>
  <c r="AE957" i="6" s="1"/>
  <c r="Y787" i="6"/>
  <c r="AE787" i="6" s="1"/>
  <c r="Y1717" i="6"/>
  <c r="AE1717" i="6" s="1"/>
  <c r="Y627" i="6"/>
  <c r="AE627" i="6" s="1"/>
  <c r="Y552" i="6"/>
  <c r="AE552" i="6" s="1"/>
  <c r="Y767" i="6"/>
  <c r="AE767" i="6" s="1"/>
  <c r="Y179" i="6"/>
  <c r="AE179" i="6" s="1"/>
  <c r="Y383" i="6"/>
  <c r="AE383" i="6" s="1"/>
  <c r="Y812" i="6"/>
  <c r="AE812" i="6" s="1"/>
  <c r="Y225" i="6"/>
  <c r="AE225" i="6" s="1"/>
  <c r="Y843" i="6"/>
  <c r="AE843" i="6" s="1"/>
  <c r="Y223" i="6"/>
  <c r="AE223" i="6" s="1"/>
  <c r="Y236" i="6"/>
  <c r="AE236" i="6" s="1"/>
  <c r="Y538" i="6"/>
  <c r="AE538" i="6" s="1"/>
  <c r="Y363" i="6"/>
  <c r="AE363" i="6" s="1"/>
  <c r="Y282" i="6"/>
  <c r="AE282" i="6" s="1"/>
  <c r="Y27" i="6"/>
  <c r="AE27" i="6" s="1"/>
  <c r="Y242" i="6"/>
  <c r="AE242" i="6" s="1"/>
  <c r="Y127" i="6"/>
  <c r="AE127" i="6" s="1"/>
  <c r="Y606" i="6"/>
  <c r="AE606" i="6" s="1"/>
  <c r="Y54" i="6"/>
  <c r="AE54" i="6" s="1"/>
  <c r="Y476" i="6"/>
  <c r="AE476" i="6" s="1"/>
  <c r="Y321" i="6"/>
  <c r="AE321" i="6" s="1"/>
  <c r="Y362" i="6"/>
  <c r="AE362" i="6" s="1"/>
  <c r="Y110" i="6"/>
  <c r="AE110" i="6" s="1"/>
  <c r="Y426" i="6"/>
  <c r="AE426" i="6" s="1"/>
  <c r="Y241" i="6"/>
  <c r="AE241" i="6" s="1"/>
  <c r="Y34" i="6"/>
  <c r="AE34" i="6" s="1"/>
  <c r="Y372" i="6"/>
  <c r="AE372" i="6" s="1"/>
  <c r="Y405" i="6"/>
  <c r="AE405" i="6" s="1"/>
  <c r="Y144" i="6"/>
  <c r="AE144" i="6" s="1"/>
  <c r="Y452" i="6"/>
  <c r="AE452" i="6" s="1"/>
  <c r="Y415" i="6"/>
  <c r="AE415" i="6" s="1"/>
  <c r="Y19" i="6"/>
  <c r="AE19" i="6" s="1"/>
  <c r="Y487" i="6"/>
  <c r="AE487" i="6" s="1"/>
  <c r="Y234" i="6"/>
  <c r="AE234" i="6" s="1"/>
  <c r="Y293" i="6"/>
  <c r="AE293" i="6" s="1"/>
  <c r="Y440" i="6"/>
  <c r="AE440" i="6" s="1"/>
  <c r="Y614" i="6"/>
  <c r="AE614" i="6" s="1"/>
  <c r="Y251" i="6"/>
  <c r="AE251" i="6" s="1"/>
  <c r="Y123" i="6"/>
  <c r="AE123" i="6" s="1"/>
  <c r="Y360" i="6"/>
  <c r="AE360" i="6" s="1"/>
  <c r="Y875" i="6"/>
  <c r="AE875" i="6" s="1"/>
  <c r="Y793" i="6"/>
  <c r="AE793" i="6" s="1"/>
  <c r="Y433" i="6"/>
  <c r="AE433" i="6" s="1"/>
  <c r="Y151" i="6"/>
  <c r="AE151" i="6" s="1"/>
  <c r="Y953" i="6"/>
  <c r="AE953" i="6" s="1"/>
  <c r="Y1219" i="6"/>
  <c r="AE1219" i="6" s="1"/>
  <c r="Y866" i="6"/>
  <c r="AE866" i="6" s="1"/>
  <c r="Y1592" i="6"/>
  <c r="AE1592" i="6" s="1"/>
  <c r="Y1712" i="6"/>
  <c r="AE1712" i="6" s="1"/>
  <c r="Y1032" i="6"/>
  <c r="AE1032" i="6" s="1"/>
  <c r="Y1123" i="6"/>
  <c r="AE1123" i="6" s="1"/>
  <c r="Y1650" i="6"/>
  <c r="AE1650" i="6" s="1"/>
  <c r="Y1670" i="6"/>
  <c r="AE1670" i="6" s="1"/>
  <c r="Y1594" i="6"/>
  <c r="AE1594" i="6" s="1"/>
  <c r="Y1254" i="6"/>
  <c r="AE1254" i="6" s="1"/>
  <c r="Y559" i="6"/>
  <c r="AE559" i="6" s="1"/>
  <c r="Y1227" i="6"/>
  <c r="AE1227" i="6" s="1"/>
  <c r="Y645" i="6"/>
  <c r="AE645" i="6" s="1"/>
  <c r="Y1113" i="6"/>
  <c r="AE1113" i="6" s="1"/>
  <c r="Y629" i="6"/>
  <c r="AE629" i="6" s="1"/>
  <c r="Y1765" i="6"/>
  <c r="AE1765" i="6" s="1"/>
  <c r="Y1006" i="6"/>
  <c r="AE1006" i="6" s="1"/>
  <c r="Y819" i="6"/>
  <c r="AE819" i="6" s="1"/>
  <c r="Y835" i="6"/>
  <c r="AE835" i="6" s="1"/>
  <c r="Y201" i="6"/>
  <c r="AE201" i="6" s="1"/>
  <c r="Y897" i="6"/>
  <c r="AE897" i="6" s="1"/>
  <c r="Y381" i="6"/>
  <c r="AE381" i="6" s="1"/>
  <c r="Y649" i="6"/>
  <c r="AE649" i="6" s="1"/>
  <c r="Y1011" i="6"/>
  <c r="AE1011" i="6" s="1"/>
  <c r="Y498" i="6"/>
  <c r="AE498" i="6" s="1"/>
  <c r="Y543" i="6"/>
  <c r="AE543" i="6" s="1"/>
  <c r="Y1020" i="6"/>
  <c r="AE1020" i="6" s="1"/>
  <c r="Y1822" i="6"/>
  <c r="AE1822" i="6" s="1"/>
  <c r="Y519" i="6"/>
  <c r="AE519" i="6" s="1"/>
  <c r="Y319" i="6"/>
  <c r="AE319" i="6" s="1"/>
  <c r="Y722" i="6"/>
  <c r="AE722" i="6" s="1"/>
  <c r="Y886" i="6"/>
  <c r="AE886" i="6" s="1"/>
  <c r="Y771" i="6"/>
  <c r="AE771" i="6" s="1"/>
  <c r="Y547" i="6"/>
  <c r="AE547" i="6" s="1"/>
  <c r="Y355" i="6"/>
  <c r="AE355" i="6" s="1"/>
  <c r="Y156" i="6"/>
  <c r="AE156" i="6" s="1"/>
  <c r="Y1844" i="6"/>
  <c r="AE1844" i="6" s="1"/>
  <c r="Y952" i="6"/>
  <c r="AE952" i="6" s="1"/>
  <c r="Y66" i="6"/>
  <c r="AE66" i="6" s="1"/>
  <c r="Y226" i="6"/>
  <c r="AE226" i="6" s="1"/>
  <c r="Y91" i="6"/>
  <c r="AE91" i="6" s="1"/>
  <c r="Y1091" i="6"/>
  <c r="AE1091" i="6" s="1"/>
  <c r="Y1118" i="6"/>
  <c r="AE1118" i="6" s="1"/>
  <c r="Y1099" i="6"/>
  <c r="AE1099" i="6" s="1"/>
  <c r="Y396" i="6"/>
  <c r="AE396" i="6" s="1"/>
  <c r="Y1110" i="6"/>
  <c r="AE1110" i="6" s="1"/>
  <c r="Y92" i="6"/>
  <c r="AE92" i="6" s="1"/>
  <c r="Y344" i="6"/>
  <c r="AE344" i="6" s="1"/>
  <c r="Y805" i="6"/>
  <c r="AE805" i="6" s="1"/>
  <c r="Y429" i="6"/>
  <c r="AE429" i="6" s="1"/>
  <c r="Y238" i="6"/>
  <c r="AE238" i="6" s="1"/>
  <c r="Y224" i="6"/>
  <c r="AE224" i="6" s="1"/>
  <c r="Y35" i="6"/>
  <c r="AE35" i="6" s="1"/>
  <c r="Y586" i="6"/>
  <c r="AE586" i="6" s="1"/>
  <c r="Y598" i="6"/>
  <c r="AE598" i="6" s="1"/>
  <c r="Y655" i="6"/>
  <c r="AE655" i="6" s="1"/>
  <c r="Y943" i="6"/>
  <c r="AE943" i="6" s="1"/>
  <c r="Y281" i="6"/>
  <c r="AE281" i="6" s="1"/>
  <c r="Y551" i="6"/>
  <c r="AE551" i="6" s="1"/>
  <c r="Y88" i="6"/>
  <c r="AE88" i="6" s="1"/>
  <c r="Y338" i="6"/>
  <c r="AE338" i="6" s="1"/>
  <c r="Y74" i="6"/>
  <c r="AE74" i="6" s="1"/>
  <c r="Y17" i="6"/>
  <c r="AE17" i="6" s="1"/>
  <c r="Y217" i="6"/>
  <c r="AE217" i="6" s="1"/>
  <c r="Y755" i="6"/>
  <c r="AE755" i="6" s="1"/>
  <c r="Y108" i="6"/>
  <c r="AE108" i="6" s="1"/>
  <c r="Y1495" i="6"/>
  <c r="AE1495" i="6" s="1"/>
  <c r="Y354" i="6"/>
  <c r="AE354" i="6" s="1"/>
  <c r="Y677" i="6"/>
  <c r="AE677" i="6" s="1"/>
  <c r="Y438" i="6"/>
  <c r="AE438" i="6" s="1"/>
  <c r="Y1107" i="6"/>
  <c r="AE1107" i="6" s="1"/>
  <c r="Y50" i="6"/>
  <c r="AE50" i="6" s="1"/>
  <c r="Y157" i="6"/>
  <c r="AE157" i="6" s="1"/>
  <c r="Y295" i="6"/>
  <c r="AE295" i="6" s="1"/>
  <c r="Y1205" i="6"/>
  <c r="AE1205" i="6" s="1"/>
  <c r="Y825" i="6"/>
  <c r="AE825" i="6" s="1"/>
  <c r="Y1421" i="6"/>
  <c r="AE1421" i="6" s="1"/>
  <c r="Y1245" i="6"/>
  <c r="AE1245" i="6" s="1"/>
  <c r="Y1840" i="6"/>
  <c r="AE1840" i="6" s="1"/>
  <c r="Y1505" i="6"/>
  <c r="AE1505" i="6" s="1"/>
  <c r="Y1493" i="6"/>
  <c r="AE1493" i="6" s="1"/>
  <c r="Y1943" i="6"/>
  <c r="AE1943" i="6" s="1"/>
  <c r="Y1157" i="6"/>
  <c r="AE1157" i="6" s="1"/>
  <c r="Y699" i="6"/>
  <c r="AE699" i="6" s="1"/>
  <c r="Y1722" i="6"/>
  <c r="AE1722" i="6" s="1"/>
  <c r="Y947" i="6"/>
  <c r="AE947" i="6" s="1"/>
  <c r="Y483" i="6"/>
  <c r="AE483" i="6" s="1"/>
  <c r="Y403" i="6"/>
  <c r="AE403" i="6" s="1"/>
  <c r="Y1561" i="6"/>
  <c r="AE1561" i="6" s="1"/>
  <c r="Y208" i="6"/>
  <c r="AE208" i="6" s="1"/>
  <c r="Y764" i="6"/>
  <c r="AE764" i="6" s="1"/>
  <c r="Y1314" i="6"/>
  <c r="AE1314" i="6" s="1"/>
  <c r="Y1095" i="6"/>
  <c r="AE1095" i="6" s="1"/>
  <c r="Y788" i="6"/>
  <c r="AE788" i="6" s="1"/>
  <c r="Y1071" i="6"/>
  <c r="AE1071" i="6" s="1"/>
  <c r="Y1900" i="6"/>
  <c r="AE1900" i="6" s="1"/>
  <c r="Y1235" i="6"/>
  <c r="AE1235" i="6" s="1"/>
  <c r="Y823" i="6"/>
  <c r="AE823" i="6" s="1"/>
  <c r="Y604" i="6"/>
  <c r="AE604" i="6" s="1"/>
  <c r="Y703" i="6"/>
  <c r="AE703" i="6" s="1"/>
  <c r="Y1759" i="6"/>
  <c r="AE1759" i="6" s="1"/>
  <c r="Y1394" i="6"/>
  <c r="AE1394" i="6" s="1"/>
  <c r="Y1435" i="6"/>
  <c r="AE1435" i="6" s="1"/>
  <c r="Y1293" i="6"/>
  <c r="AE1293" i="6" s="1"/>
  <c r="Y1391" i="6"/>
  <c r="AE1391" i="6" s="1"/>
  <c r="Y1859" i="6"/>
  <c r="AE1859" i="6" s="1"/>
  <c r="Y1491" i="6"/>
  <c r="AE1491" i="6" s="1"/>
  <c r="Y1498" i="6"/>
  <c r="AE1498" i="6" s="1"/>
  <c r="Y1676" i="6"/>
  <c r="AE1676" i="6" s="1"/>
  <c r="Y1782" i="6"/>
  <c r="AE1782" i="6" s="1"/>
  <c r="Y1401" i="6"/>
  <c r="AE1401" i="6" s="1"/>
  <c r="Y1294" i="6"/>
  <c r="AE1294" i="6" s="1"/>
  <c r="Y595" i="6"/>
  <c r="AE595" i="6" s="1"/>
  <c r="Y929" i="6"/>
  <c r="AE929" i="6" s="1"/>
  <c r="Y1700" i="6"/>
  <c r="AE1700" i="6" s="1"/>
  <c r="Y948" i="6"/>
  <c r="AE948" i="6" s="1"/>
  <c r="Y806" i="6"/>
  <c r="AE806" i="6" s="1"/>
  <c r="Y1369" i="6"/>
  <c r="AE1369" i="6" s="1"/>
  <c r="Y1272" i="6"/>
  <c r="AE1272" i="6" s="1"/>
  <c r="Y461" i="6"/>
  <c r="AE461" i="6" s="1"/>
  <c r="Y427" i="6"/>
  <c r="AE427" i="6" s="1"/>
  <c r="Y569" i="6"/>
  <c r="AE569" i="6" s="1"/>
  <c r="Y612" i="6"/>
  <c r="AE612" i="6" s="1"/>
  <c r="Y1535" i="6"/>
  <c r="AE1535" i="6" s="1"/>
  <c r="Y1549" i="6"/>
  <c r="AE1549" i="6" s="1"/>
  <c r="Y95" i="6"/>
  <c r="AE95" i="6" s="1"/>
  <c r="Y773" i="6"/>
  <c r="AE773" i="6" s="1"/>
  <c r="Y923" i="6"/>
  <c r="AE923" i="6" s="1"/>
  <c r="Y816" i="6"/>
  <c r="AE816" i="6" s="1"/>
  <c r="Y49" i="6"/>
  <c r="AE49" i="6" s="1"/>
  <c r="Y768" i="6"/>
  <c r="AE768" i="6" s="1"/>
  <c r="Y448" i="6"/>
  <c r="AE448" i="6" s="1"/>
  <c r="Y37" i="6"/>
  <c r="AE37" i="6" s="1"/>
  <c r="Y376" i="6"/>
  <c r="AE376" i="6" s="1"/>
  <c r="Y1856" i="6"/>
  <c r="AE1856" i="6" s="1"/>
  <c r="Y643" i="6"/>
  <c r="AE643" i="6" s="1"/>
  <c r="Y1910" i="6"/>
  <c r="AE1910" i="6" s="1"/>
  <c r="Y1763" i="6"/>
  <c r="AE1763" i="6" s="1"/>
  <c r="Y1547" i="6"/>
  <c r="AE1547" i="6" s="1"/>
  <c r="Y1537" i="6"/>
  <c r="AE1537" i="6" s="1"/>
  <c r="Y1228" i="6"/>
  <c r="AE1228" i="6" s="1"/>
  <c r="Y1362" i="6"/>
  <c r="AE1362" i="6" s="1"/>
  <c r="Y1590" i="6"/>
  <c r="AE1590" i="6" s="1"/>
  <c r="Y1000" i="6"/>
  <c r="AE1000" i="6" s="1"/>
  <c r="Y1520" i="6"/>
  <c r="AE1520" i="6" s="1"/>
  <c r="Y1526" i="6"/>
  <c r="AE1526" i="6" s="1"/>
  <c r="Y1230" i="6"/>
  <c r="AE1230" i="6" s="1"/>
  <c r="Y1662" i="6"/>
  <c r="AE1662" i="6" s="1"/>
  <c r="Y1536" i="6"/>
  <c r="AE1536" i="6" s="1"/>
  <c r="Y756" i="6"/>
  <c r="AE756" i="6" s="1"/>
  <c r="Y1851" i="6"/>
  <c r="AE1851" i="6" s="1"/>
  <c r="Y1600" i="6"/>
  <c r="AE1600" i="6" s="1"/>
  <c r="Y590" i="6"/>
  <c r="AE590" i="6" s="1"/>
  <c r="Y1490" i="6"/>
  <c r="AE1490" i="6" s="1"/>
  <c r="Y883" i="6"/>
  <c r="AE883" i="6" s="1"/>
  <c r="Y1048" i="6"/>
  <c r="AE1048" i="6" s="1"/>
  <c r="Y1141" i="6"/>
  <c r="AE1141" i="6" s="1"/>
  <c r="Y813" i="6"/>
  <c r="AE813" i="6" s="1"/>
  <c r="Y1057" i="6"/>
  <c r="AE1057" i="6" s="1"/>
  <c r="Y397" i="6"/>
  <c r="AE397" i="6" s="1"/>
  <c r="Y1405" i="6"/>
  <c r="AE1405" i="6" s="1"/>
  <c r="Y790" i="6"/>
  <c r="AE790" i="6" s="1"/>
  <c r="Y776" i="6"/>
  <c r="AE776" i="6" s="1"/>
  <c r="Y560" i="6"/>
  <c r="AE560" i="6" s="1"/>
  <c r="Y1873" i="6"/>
  <c r="AE1873" i="6" s="1"/>
  <c r="Y1084" i="6"/>
  <c r="AE1084" i="6" s="1"/>
  <c r="Y567" i="6"/>
  <c r="AE567" i="6" s="1"/>
  <c r="Y1160" i="6"/>
  <c r="AE1160" i="6" s="1"/>
  <c r="Y449" i="6"/>
  <c r="AE449" i="6" s="1"/>
  <c r="Y488" i="6"/>
  <c r="AE488" i="6" s="1"/>
  <c r="Y1883" i="6"/>
  <c r="AE1883" i="6" s="1"/>
  <c r="Y1685" i="6"/>
  <c r="AE1685" i="6" s="1"/>
  <c r="Y130" i="6"/>
  <c r="AE130" i="6" s="1"/>
  <c r="Y964" i="6"/>
  <c r="AE964" i="6" s="1"/>
  <c r="Y1376" i="6"/>
  <c r="AE1376" i="6" s="1"/>
  <c r="Y367" i="6"/>
  <c r="AE367" i="6" s="1"/>
  <c r="Y692" i="6"/>
  <c r="AE692" i="6" s="1"/>
  <c r="Y462" i="6"/>
  <c r="AE462" i="6" s="1"/>
  <c r="Y1629" i="6"/>
  <c r="AE1629" i="6" s="1"/>
  <c r="Y818" i="6"/>
  <c r="AE818" i="6" s="1"/>
  <c r="Y1879" i="6"/>
  <c r="AE1879" i="6" s="1"/>
  <c r="Y1862" i="6"/>
  <c r="AE1862" i="6" s="1"/>
  <c r="Y1128" i="6"/>
  <c r="AE1128" i="6" s="1"/>
  <c r="Y1658" i="6"/>
  <c r="AE1658" i="6" s="1"/>
  <c r="Y1269" i="6"/>
  <c r="AE1269" i="6" s="1"/>
  <c r="Y1196" i="6"/>
  <c r="AE1196" i="6" s="1"/>
  <c r="Y1882" i="6"/>
  <c r="AE1882" i="6" s="1"/>
  <c r="Y1432" i="6"/>
  <c r="AE1432" i="6" s="1"/>
  <c r="Y1301" i="6"/>
  <c r="AE1301" i="6" s="1"/>
  <c r="Y1015" i="6"/>
  <c r="AE1015" i="6" s="1"/>
  <c r="Y1808" i="6"/>
  <c r="AE1808" i="6" s="1"/>
  <c r="Y1849" i="6"/>
  <c r="AE1849" i="6" s="1"/>
  <c r="Y1355" i="6"/>
  <c r="AE1355" i="6" s="1"/>
  <c r="Y1330" i="6"/>
  <c r="AE1330" i="6" s="1"/>
  <c r="Y1681" i="6"/>
  <c r="AE1681" i="6" s="1"/>
  <c r="Y1181" i="6"/>
  <c r="AE1181" i="6" s="1"/>
  <c r="Y1021" i="6"/>
  <c r="AE1021" i="6" s="1"/>
  <c r="Y672" i="6"/>
  <c r="AE672" i="6" s="1"/>
  <c r="Y1150" i="6"/>
  <c r="AE1150" i="6" s="1"/>
  <c r="Y265" i="6"/>
  <c r="AE265" i="6" s="1"/>
  <c r="Y1385" i="6"/>
  <c r="AE1385" i="6" s="1"/>
  <c r="Y1345" i="6"/>
  <c r="AE1345" i="6" s="1"/>
  <c r="Y1660" i="6"/>
  <c r="AE1660" i="6" s="1"/>
  <c r="Y1609" i="6"/>
  <c r="AE1609" i="6" s="1"/>
  <c r="Y1604" i="6"/>
  <c r="AE1604" i="6" s="1"/>
  <c r="Y1796" i="6"/>
  <c r="AE1796" i="6" s="1"/>
  <c r="Y1044" i="6"/>
  <c r="AE1044" i="6" s="1"/>
  <c r="Y1350" i="6"/>
  <c r="AE1350" i="6" s="1"/>
  <c r="Y1244" i="6"/>
  <c r="AE1244" i="6" s="1"/>
  <c r="Y1643" i="6"/>
  <c r="AE1643" i="6" s="1"/>
  <c r="Y1557" i="6"/>
  <c r="AE1557" i="6" s="1"/>
  <c r="Y101" i="6"/>
  <c r="AE101" i="6" s="1"/>
  <c r="Y67" i="6"/>
  <c r="AE67" i="6" s="1"/>
  <c r="Y809" i="6"/>
  <c r="AE809" i="6" s="1"/>
  <c r="Y958" i="6"/>
  <c r="AE958" i="6" s="1"/>
  <c r="Y1559" i="6"/>
  <c r="AE1559" i="6" s="1"/>
  <c r="Y979" i="6"/>
  <c r="AE979" i="6" s="1"/>
  <c r="Y1758" i="6"/>
  <c r="AE1758" i="6" s="1"/>
  <c r="Y365" i="6"/>
  <c r="AE365" i="6" s="1"/>
  <c r="Y593" i="6"/>
  <c r="AE593" i="6" s="1"/>
  <c r="Y846" i="6"/>
  <c r="AE846" i="6" s="1"/>
  <c r="Y507" i="6"/>
  <c r="AE507" i="6" s="1"/>
  <c r="Y1688" i="6"/>
  <c r="AE1688" i="6" s="1"/>
  <c r="Y749" i="6"/>
  <c r="AE749" i="6" s="1"/>
  <c r="Y193" i="6"/>
  <c r="AE193" i="6" s="1"/>
  <c r="Y164" i="6"/>
  <c r="AE164" i="6" s="1"/>
  <c r="Y1729" i="6"/>
  <c r="AE1729" i="6" s="1"/>
  <c r="Y1200" i="6"/>
  <c r="AE1200" i="6" s="1"/>
  <c r="Y1086" i="6"/>
  <c r="AE1086" i="6" s="1"/>
  <c r="Y1022" i="6"/>
  <c r="AE1022" i="6" s="1"/>
  <c r="Y336" i="6"/>
  <c r="AE336" i="6" s="1"/>
  <c r="Y907" i="6"/>
  <c r="AE907" i="6" s="1"/>
  <c r="Y616" i="6"/>
  <c r="AE616" i="6" s="1"/>
  <c r="Y726" i="6"/>
  <c r="AE726" i="6" s="1"/>
  <c r="Y885" i="6"/>
  <c r="AE885" i="6" s="1"/>
  <c r="Y1878" i="6"/>
  <c r="AE1878" i="6" s="1"/>
  <c r="Y668" i="6"/>
  <c r="AE668" i="6" s="1"/>
  <c r="Y304" i="6"/>
  <c r="AE304" i="6" s="1"/>
  <c r="Y1073" i="6"/>
  <c r="AE1073" i="6" s="1"/>
  <c r="Y31" i="6"/>
  <c r="AE31" i="6" s="1"/>
  <c r="Y969" i="6"/>
  <c r="AE969" i="6" s="1"/>
  <c r="Y956" i="6"/>
  <c r="AE956" i="6" s="1"/>
  <c r="Y666" i="6"/>
  <c r="AE666" i="6" s="1"/>
  <c r="Y229" i="6"/>
  <c r="AE229" i="6" s="1"/>
  <c r="Y1794" i="6"/>
  <c r="AE1794" i="6" s="1"/>
  <c r="Y1124" i="6"/>
  <c r="AE1124" i="6" s="1"/>
  <c r="Y917" i="6"/>
  <c r="AE917" i="6" s="1"/>
  <c r="Y664" i="6"/>
  <c r="AE664" i="6" s="1"/>
  <c r="Y730" i="6"/>
  <c r="AE730" i="6" s="1"/>
  <c r="Y577" i="6"/>
  <c r="AE577" i="6" s="1"/>
  <c r="Y777" i="6"/>
  <c r="AE777" i="6" s="1"/>
  <c r="Y404" i="6"/>
  <c r="AE404" i="6" s="1"/>
  <c r="Y894" i="6"/>
  <c r="AE894" i="6" s="1"/>
  <c r="Y493" i="6"/>
  <c r="AE493" i="6" s="1"/>
  <c r="Y680" i="6"/>
  <c r="AE680" i="6" s="1"/>
  <c r="Y320" i="6"/>
  <c r="AE320" i="6" s="1"/>
  <c r="Y1571" i="6"/>
  <c r="AE1571" i="6" s="1"/>
  <c r="Y739" i="6"/>
  <c r="AE739" i="6" s="1"/>
  <c r="Y942" i="6"/>
  <c r="AE942" i="6" s="1"/>
  <c r="Y678" i="6"/>
  <c r="AE678" i="6" s="1"/>
  <c r="Y40" i="6"/>
  <c r="AE40" i="6" s="1"/>
  <c r="Y389" i="6"/>
  <c r="AE389" i="6" s="1"/>
  <c r="Y1083" i="6"/>
  <c r="AE1083" i="6" s="1"/>
  <c r="Y184" i="6"/>
  <c r="AE184" i="6" s="1"/>
  <c r="Y70" i="6"/>
  <c r="AE70" i="6" s="1"/>
  <c r="Y495" i="6"/>
  <c r="AE495" i="6" s="1"/>
  <c r="Y159" i="6"/>
  <c r="AE159" i="6" s="1"/>
  <c r="Y379" i="6"/>
  <c r="AE379" i="6" s="1"/>
  <c r="Y786" i="6"/>
  <c r="AE786" i="6" s="1"/>
  <c r="Y269" i="6"/>
  <c r="AE269" i="6" s="1"/>
  <c r="Y129" i="6"/>
  <c r="AE129" i="6" s="1"/>
  <c r="Y83" i="6"/>
  <c r="AE83" i="6" s="1"/>
  <c r="Y351" i="6"/>
  <c r="AE351" i="6" s="1"/>
  <c r="Y273" i="6"/>
  <c r="AE273" i="6" s="1"/>
  <c r="Y733" i="6"/>
  <c r="AE733" i="6" s="1"/>
  <c r="Y803" i="6"/>
  <c r="AE803" i="6" s="1"/>
  <c r="Y315" i="6"/>
  <c r="AE315" i="6" s="1"/>
  <c r="Y1503" i="6"/>
  <c r="AE1503" i="6" s="1"/>
  <c r="Y458" i="6"/>
  <c r="AE458" i="6" s="1"/>
  <c r="Y1225" i="6"/>
  <c r="AE1225" i="6" s="1"/>
  <c r="Y709" i="6"/>
  <c r="AE709" i="6" s="1"/>
  <c r="Y779" i="6"/>
  <c r="AE779" i="6" s="1"/>
  <c r="Y514" i="6"/>
  <c r="AE514" i="6" s="1"/>
  <c r="Y202" i="6"/>
  <c r="AE202" i="6" s="1"/>
  <c r="Y717" i="6"/>
  <c r="AE717" i="6" s="1"/>
  <c r="Y530" i="6"/>
  <c r="AE530" i="6" s="1"/>
  <c r="Y659" i="6"/>
  <c r="AE659" i="6" s="1"/>
  <c r="Y322" i="6"/>
  <c r="AE322" i="6" s="1"/>
  <c r="Y327" i="6"/>
  <c r="AE327" i="6" s="1"/>
  <c r="Y1033" i="6"/>
  <c r="AE1033" i="6" s="1"/>
  <c r="Y867" i="6"/>
  <c r="AE867" i="6" s="1"/>
  <c r="Y991" i="6"/>
  <c r="AE991" i="6" s="1"/>
  <c r="Y639" i="6"/>
  <c r="AE639" i="6" s="1"/>
  <c r="Y1014" i="6"/>
  <c r="AE1014" i="6" s="1"/>
  <c r="Y453" i="6"/>
  <c r="AE453" i="6" s="1"/>
  <c r="Y1081" i="6"/>
  <c r="AE1081" i="6" s="1"/>
  <c r="Y1116" i="6"/>
  <c r="AE1116" i="6" s="1"/>
  <c r="Y1148" i="6"/>
  <c r="AE1148" i="6" s="1"/>
  <c r="Y802" i="6"/>
  <c r="AE802" i="6" s="1"/>
  <c r="Y611" i="6"/>
  <c r="AE611" i="6" s="1"/>
  <c r="Y419" i="6"/>
  <c r="AE419" i="6" s="1"/>
  <c r="Y122" i="6"/>
  <c r="AE122" i="6" s="1"/>
  <c r="Y937" i="6"/>
  <c r="AE937" i="6" s="1"/>
  <c r="Y289" i="6"/>
  <c r="AE289" i="6" s="1"/>
  <c r="Y1075" i="6"/>
  <c r="AE1075" i="6" s="1"/>
  <c r="Y150" i="6"/>
  <c r="AE150" i="6" s="1"/>
  <c r="Y1067" i="6"/>
  <c r="AE1067" i="6" s="1"/>
  <c r="Y437" i="6"/>
  <c r="AE437" i="6" s="1"/>
  <c r="Y399" i="6"/>
  <c r="AE399" i="6" s="1"/>
  <c r="Y345" i="6"/>
  <c r="AE345" i="6" s="1"/>
  <c r="Y554" i="6"/>
  <c r="AE554" i="6" s="1"/>
  <c r="Y312" i="6"/>
  <c r="AE312" i="6" s="1"/>
  <c r="Y727" i="6"/>
  <c r="AE727" i="6" s="1"/>
  <c r="Y377" i="6"/>
  <c r="AE377" i="6" s="1"/>
  <c r="Y145" i="6"/>
  <c r="AE145" i="6" s="1"/>
  <c r="Y82" i="6"/>
  <c r="AE82" i="6" s="1"/>
  <c r="Y104" i="6"/>
  <c r="AE104" i="6" s="1"/>
  <c r="Y954" i="6"/>
  <c r="AE954" i="6" s="1"/>
  <c r="Y510" i="6"/>
  <c r="AE510" i="6" s="1"/>
  <c r="Y473" i="6"/>
  <c r="AE473" i="6" s="1"/>
  <c r="Y113" i="6"/>
  <c r="AE113" i="6" s="1"/>
  <c r="Y58" i="6"/>
  <c r="AE58" i="6" s="1"/>
  <c r="Y798" i="6"/>
  <c r="AE798" i="6" s="1"/>
  <c r="Y490" i="6"/>
  <c r="AE490" i="6" s="1"/>
  <c r="Y1771" i="6"/>
  <c r="AE1771" i="6" s="1"/>
  <c r="Y932" i="6"/>
  <c r="AE932" i="6" s="1"/>
  <c r="Y1139" i="6"/>
  <c r="AE1139" i="6" s="1"/>
  <c r="Y922" i="6"/>
  <c r="AE922" i="6" s="1"/>
  <c r="Y987" i="6"/>
  <c r="AE987" i="6" s="1"/>
  <c r="Y918" i="6"/>
  <c r="AE918" i="6" s="1"/>
  <c r="Y100" i="6"/>
  <c r="AE100" i="6" s="1"/>
  <c r="Y525" i="6"/>
  <c r="AE525" i="6" s="1"/>
  <c r="Y878" i="6"/>
  <c r="AE878" i="6" s="1"/>
  <c r="Y1041" i="6"/>
  <c r="AE1041" i="6" s="1"/>
  <c r="Y140" i="6"/>
  <c r="AE140" i="6" s="1"/>
  <c r="Y815" i="6"/>
  <c r="AE815" i="6" s="1"/>
  <c r="Y470" i="6"/>
  <c r="AE470" i="6" s="1"/>
  <c r="Y109" i="6"/>
  <c r="AE109" i="6" s="1"/>
  <c r="Y479" i="6"/>
  <c r="AE479" i="6" s="1"/>
  <c r="Y930" i="6"/>
  <c r="AE930" i="6" s="1"/>
  <c r="Y447" i="6"/>
  <c r="AE447" i="6" s="1"/>
  <c r="Y21" i="6"/>
  <c r="AE21" i="6" s="1"/>
  <c r="Y163" i="6"/>
  <c r="AE163" i="6" s="1"/>
  <c r="Y78" i="6"/>
  <c r="AE78" i="6" s="1"/>
  <c r="Y985" i="6"/>
  <c r="AE985" i="6" s="1"/>
  <c r="Y63" i="6"/>
  <c r="AE63" i="6" s="1"/>
  <c r="Y212" i="6"/>
  <c r="AE212" i="6" s="1"/>
  <c r="Y517" i="6"/>
  <c r="AE517" i="6" s="1"/>
  <c r="Y475" i="6"/>
  <c r="AE475" i="6" s="1"/>
  <c r="Y794" i="6"/>
  <c r="AE794" i="6" s="1"/>
  <c r="Y1622" i="6"/>
  <c r="AE1622" i="6" s="1"/>
  <c r="Y1544" i="6"/>
  <c r="AE1544" i="6" s="1"/>
  <c r="Y1477" i="6"/>
  <c r="AE1477" i="6" s="1"/>
  <c r="Y1063" i="6"/>
  <c r="AE1063" i="6" s="1"/>
  <c r="Y1642" i="6"/>
  <c r="AE1642" i="6" s="1"/>
  <c r="Y1178" i="6"/>
  <c r="AE1178" i="6" s="1"/>
  <c r="Y120" i="6"/>
  <c r="AE120" i="6" s="1"/>
  <c r="Y701" i="6"/>
  <c r="AE701" i="6" s="1"/>
  <c r="Y625" i="6"/>
  <c r="AE625" i="6" s="1"/>
  <c r="Y197" i="6"/>
  <c r="AE197" i="6" s="1"/>
  <c r="Y1396" i="6"/>
  <c r="AE1396" i="6" s="1"/>
  <c r="Y1876" i="6"/>
  <c r="AE1876" i="6" s="1"/>
  <c r="Y1390" i="6"/>
  <c r="AE1390" i="6" s="1"/>
  <c r="Y1762" i="6"/>
  <c r="AE1762" i="6" s="1"/>
  <c r="Y1357" i="6"/>
  <c r="AE1357" i="6" s="1"/>
  <c r="Y689" i="6"/>
  <c r="AE689" i="6" s="1"/>
  <c r="Y651" i="6"/>
  <c r="AE651" i="6" s="1"/>
  <c r="Y1182" i="6"/>
  <c r="AE1182" i="6" s="1"/>
  <c r="Y1313" i="6"/>
  <c r="AE1313" i="6" s="1"/>
  <c r="Y725" i="6"/>
  <c r="AE725" i="6" s="1"/>
  <c r="Y1027" i="6"/>
  <c r="AE1027" i="6" s="1"/>
  <c r="Y1365" i="6"/>
  <c r="AE1365" i="6" s="1"/>
  <c r="Y928" i="6"/>
  <c r="AE928" i="6" s="1"/>
  <c r="Y305" i="6"/>
  <c r="AE305" i="6" s="1"/>
  <c r="Y856" i="6"/>
  <c r="AE856" i="6" s="1"/>
  <c r="Y1331" i="6"/>
  <c r="AE1331" i="6" s="1"/>
  <c r="Y1078" i="6"/>
  <c r="AE1078" i="6" s="1"/>
  <c r="Y1565" i="6"/>
  <c r="AE1565" i="6" s="1"/>
  <c r="Y244" i="6"/>
  <c r="AE244" i="6" s="1"/>
  <c r="Y697" i="6"/>
  <c r="AE697" i="6" s="1"/>
  <c r="Y1825" i="6"/>
  <c r="AE1825" i="6" s="1"/>
  <c r="Y1234" i="6"/>
  <c r="AE1234" i="6" s="1"/>
  <c r="Y12" i="6"/>
  <c r="AE12" i="6" s="1"/>
  <c r="Y745" i="6"/>
  <c r="AE745" i="6" s="1"/>
  <c r="Y1103" i="6"/>
  <c r="AE1103" i="6" s="1"/>
  <c r="Y549" i="6"/>
  <c r="AE549" i="6" s="1"/>
  <c r="Y1667" i="6"/>
  <c r="AE1667" i="6" s="1"/>
  <c r="Y1066" i="6"/>
  <c r="AE1066" i="6" s="1"/>
  <c r="Y801" i="6"/>
  <c r="AE801" i="6" s="1"/>
  <c r="Y284" i="6"/>
  <c r="AE284" i="6" s="1"/>
  <c r="Y774" i="6"/>
  <c r="AE774" i="6" s="1"/>
  <c r="Y738" i="6"/>
  <c r="AE738" i="6" s="1"/>
  <c r="Y253" i="6"/>
  <c r="AE253" i="6" s="1"/>
  <c r="Y411" i="6"/>
  <c r="AE411" i="6" s="1"/>
  <c r="Y13" i="6"/>
  <c r="AE13" i="6" s="1"/>
  <c r="Y537" i="6"/>
  <c r="AE537" i="6" s="1"/>
  <c r="Y341" i="6"/>
  <c r="AE341" i="6" s="1"/>
  <c r="Y915" i="6"/>
  <c r="AE915" i="6" s="1"/>
  <c r="Y481" i="6"/>
  <c r="AE481" i="6" s="1"/>
  <c r="Y695" i="6"/>
  <c r="AE695" i="6" s="1"/>
  <c r="Y160" i="6"/>
  <c r="AE160" i="6" s="1"/>
  <c r="Y637" i="6"/>
  <c r="AE637" i="6" s="1"/>
  <c r="Y1798" i="6"/>
  <c r="AE1798" i="6" s="1"/>
  <c r="Y887" i="6"/>
  <c r="AE887" i="6" s="1"/>
  <c r="Y81" i="6"/>
  <c r="AE81" i="6" s="1"/>
  <c r="Y180" i="6"/>
  <c r="AE180" i="6" s="1"/>
  <c r="Y329" i="6"/>
  <c r="AE329" i="6" s="1"/>
  <c r="Y536" i="6"/>
  <c r="AE536" i="6" s="1"/>
  <c r="Y79" i="6"/>
  <c r="AE79" i="6" s="1"/>
  <c r="Y167" i="6"/>
  <c r="AE167" i="6" s="1"/>
  <c r="Y53" i="6"/>
  <c r="AE53" i="6" s="1"/>
  <c r="Y751" i="6"/>
  <c r="AE751" i="6" s="1"/>
  <c r="Y138" i="6"/>
  <c r="AE138" i="6" s="1"/>
  <c r="Y361" i="6"/>
  <c r="AE361" i="6" s="1"/>
  <c r="Y45" i="6"/>
  <c r="AE45" i="6" s="1"/>
  <c r="Y1055" i="6"/>
  <c r="AE1055" i="6" s="1"/>
  <c r="Y64" i="6"/>
  <c r="AE64" i="6" s="1"/>
  <c r="Y529" i="6"/>
  <c r="AE529" i="6" s="1"/>
  <c r="Y628" i="6"/>
  <c r="AE628" i="6" s="1"/>
  <c r="Y165" i="6"/>
  <c r="AE165" i="6" s="1"/>
  <c r="Y414" i="6"/>
  <c r="AE414" i="6" s="1"/>
  <c r="Y137" i="6"/>
  <c r="AE137" i="6" s="1"/>
  <c r="Y775" i="6"/>
  <c r="AE775" i="6" s="1"/>
  <c r="Y497" i="6"/>
  <c r="AE497" i="6" s="1"/>
  <c r="Y5" i="6"/>
  <c r="AE5" i="6" s="1"/>
  <c r="Y73" i="6"/>
  <c r="AE73" i="6" s="1"/>
  <c r="Y87" i="6"/>
  <c r="AE87" i="6" s="1"/>
  <c r="Y1076" i="6"/>
  <c r="AE1076" i="6" s="1"/>
  <c r="Y1062" i="6"/>
  <c r="AE1062" i="6" s="1"/>
  <c r="Y848" i="6"/>
  <c r="AE848" i="6" s="1"/>
  <c r="Y176" i="6"/>
  <c r="AE176" i="6" s="1"/>
  <c r="Y471" i="6"/>
  <c r="AE471" i="6" s="1"/>
  <c r="Y1661" i="6"/>
  <c r="AE1661" i="6" s="1"/>
  <c r="Y1038" i="6"/>
  <c r="AE1038" i="6" s="1"/>
  <c r="Y1117" i="6"/>
  <c r="AE1117" i="6" s="1"/>
  <c r="Y168" i="6"/>
  <c r="AE168" i="6" s="1"/>
  <c r="Y442" i="6"/>
  <c r="AE442" i="6" s="1"/>
  <c r="Y213" i="6"/>
  <c r="AE213" i="6" s="1"/>
  <c r="Y380" i="6"/>
  <c r="AE380" i="6" s="1"/>
  <c r="Y221" i="6"/>
  <c r="AE221" i="6" s="1"/>
  <c r="Y1215" i="6"/>
  <c r="AE1215" i="6" s="1"/>
  <c r="Y986" i="6"/>
  <c r="AE986" i="6" s="1"/>
  <c r="Y1207" i="6"/>
  <c r="AE1207" i="6" s="1"/>
  <c r="Y235" i="6"/>
  <c r="AE235" i="6" s="1"/>
  <c r="Y400" i="6"/>
  <c r="AE400" i="6" s="1"/>
  <c r="Y1093" i="6"/>
  <c r="AE1093" i="6" s="1"/>
  <c r="Y468" i="6"/>
  <c r="AE468" i="6" s="1"/>
  <c r="Y970" i="6"/>
  <c r="AE970" i="6" s="1"/>
  <c r="Y1671" i="6"/>
  <c r="AE1671" i="6" s="1"/>
  <c r="Y920" i="6"/>
  <c r="AE920" i="6" s="1"/>
  <c r="Y248" i="6"/>
  <c r="AE248" i="6" s="1"/>
  <c r="Y43" i="6"/>
  <c r="AE43" i="6" s="1"/>
  <c r="Y259" i="6"/>
  <c r="AE259" i="6" s="1"/>
  <c r="Y601" i="6"/>
  <c r="AE601" i="6" s="1"/>
  <c r="Y513" i="6"/>
  <c r="AE513" i="6" s="1"/>
  <c r="Y518" i="6"/>
  <c r="AE518" i="6" s="1"/>
  <c r="Y877" i="6"/>
  <c r="AE877" i="6" s="1"/>
  <c r="Y1327" i="6"/>
  <c r="AE1327" i="6" s="1"/>
  <c r="Y4" i="6"/>
  <c r="AE4" i="6" s="1"/>
  <c r="Y804" i="6"/>
  <c r="AE804" i="6" s="1"/>
  <c r="Y1573" i="6"/>
  <c r="AE1573" i="6" s="1"/>
  <c r="Y502" i="6"/>
  <c r="AE502" i="6" s="1"/>
  <c r="Y899" i="6"/>
  <c r="AE899" i="6" s="1"/>
  <c r="Y994" i="6"/>
  <c r="AE994" i="6" s="1"/>
  <c r="Y572" i="6"/>
  <c r="AE572" i="6" s="1"/>
  <c r="Y343" i="6"/>
  <c r="AE343" i="6" s="1"/>
  <c r="Y417" i="6"/>
  <c r="AE417" i="6" s="1"/>
  <c r="Y817" i="6"/>
  <c r="AE817" i="6" s="1"/>
  <c r="Y632" i="6"/>
  <c r="AE632" i="6" s="1"/>
  <c r="Y1494" i="6"/>
  <c r="AE1494" i="6" s="1"/>
  <c r="Y869" i="6"/>
  <c r="AE869" i="6" s="1"/>
  <c r="Y896" i="6"/>
  <c r="AE896" i="6" s="1"/>
  <c r="Y687" i="6"/>
  <c r="AE687" i="6" s="1"/>
  <c r="Y940" i="6"/>
  <c r="AE940" i="6" s="1"/>
  <c r="Y124" i="6"/>
  <c r="AE124" i="6" s="1"/>
  <c r="Y115" i="6"/>
  <c r="AE115" i="6" s="1"/>
  <c r="Y728" i="6"/>
  <c r="AE728" i="6" s="1"/>
  <c r="Y621" i="6"/>
  <c r="AE621" i="6" s="1"/>
  <c r="Y303" i="6"/>
  <c r="AE303" i="6" s="1"/>
  <c r="Y65" i="6"/>
  <c r="AE65" i="6" s="1"/>
  <c r="Y272" i="6"/>
  <c r="AE272" i="6" s="1"/>
  <c r="Y373" i="6"/>
  <c r="AE373" i="6" s="1"/>
  <c r="Y1133" i="6"/>
  <c r="AE1133" i="6" s="1"/>
  <c r="Y388" i="6"/>
  <c r="AE388" i="6" s="1"/>
  <c r="Y69" i="6"/>
  <c r="AE69" i="6" s="1"/>
  <c r="Y277" i="6"/>
  <c r="AE277" i="6" s="1"/>
  <c r="Y901" i="6"/>
  <c r="AE901" i="6" s="1"/>
  <c r="Y80" i="6"/>
  <c r="AE80" i="6" s="1"/>
  <c r="Y255" i="6"/>
  <c r="AE255" i="6" s="1"/>
  <c r="Y1112" i="6"/>
  <c r="AE1112" i="6" s="1"/>
  <c r="Y895" i="6"/>
  <c r="AE895" i="6" s="1"/>
  <c r="Y1931" i="6"/>
  <c r="AE1931" i="6" s="1"/>
  <c r="Y1816" i="6"/>
  <c r="AE1816" i="6" s="1"/>
  <c r="Y1373" i="6"/>
  <c r="AE1373" i="6" s="1"/>
  <c r="Y1818" i="6"/>
  <c r="AE1818" i="6" s="1"/>
  <c r="Y1120" i="6"/>
  <c r="AE1120" i="6" s="1"/>
  <c r="Y1444" i="6"/>
  <c r="AE1444" i="6" s="1"/>
  <c r="Y1305" i="6"/>
  <c r="AE1305" i="6" s="1"/>
  <c r="Y1848" i="6"/>
  <c r="AE1848" i="6" s="1"/>
  <c r="Y967" i="6"/>
  <c r="AE967" i="6" s="1"/>
  <c r="Y1242" i="6"/>
  <c r="AE1242" i="6" s="1"/>
  <c r="Y1881" i="6"/>
  <c r="AE1881" i="6" s="1"/>
  <c r="Y1783" i="6"/>
  <c r="AE1783" i="6" s="1"/>
  <c r="Y1832" i="6"/>
  <c r="AE1832" i="6" s="1"/>
  <c r="Y1380" i="6"/>
  <c r="AE1380" i="6" s="1"/>
  <c r="Y1524" i="6"/>
  <c r="AE1524" i="6" s="1"/>
  <c r="Y1773" i="6"/>
  <c r="AE1773" i="6" s="1"/>
  <c r="Y175" i="6"/>
  <c r="AE175" i="6" s="1"/>
  <c r="Y874" i="6"/>
  <c r="AE874" i="6" s="1"/>
  <c r="Y889" i="6"/>
  <c r="AE889" i="6" s="1"/>
  <c r="Y1165" i="6"/>
  <c r="AE1165" i="6" s="1"/>
  <c r="Y881" i="6"/>
  <c r="AE881" i="6" s="1"/>
  <c r="Y347" i="6"/>
  <c r="AE347" i="6" s="1"/>
  <c r="Y1074" i="6"/>
  <c r="AE1074" i="6" s="1"/>
  <c r="Y810" i="6"/>
  <c r="AE810" i="6" s="1"/>
  <c r="Y342" i="6"/>
  <c r="AE342" i="6" s="1"/>
  <c r="Y316" i="6"/>
  <c r="AE316" i="6" s="1"/>
  <c r="Y1473" i="6"/>
  <c r="AE1473" i="6" s="1"/>
  <c r="Y1445" i="6"/>
  <c r="AE1445" i="6" s="1"/>
  <c r="Y665" i="6"/>
  <c r="AE665" i="6" s="1"/>
  <c r="Y619" i="6"/>
  <c r="AE619" i="6" s="1"/>
  <c r="Y1684" i="6"/>
  <c r="AE1684" i="6" s="1"/>
  <c r="Y1315" i="6"/>
  <c r="AE1315" i="6" s="1"/>
  <c r="Y1042" i="6"/>
  <c r="AE1042" i="6" s="1"/>
  <c r="Y631" i="6"/>
  <c r="AE631" i="6" s="1"/>
  <c r="Y32" i="6"/>
  <c r="AE32" i="6" s="1"/>
  <c r="Y283" i="6"/>
  <c r="AE283" i="6" s="1"/>
  <c r="Y832" i="6"/>
  <c r="AE832" i="6" s="1"/>
  <c r="Y558" i="6"/>
  <c r="AE558" i="6" s="1"/>
  <c r="Y1360" i="6"/>
  <c r="AE1360" i="6" s="1"/>
  <c r="Y821" i="6"/>
  <c r="AE821" i="6" s="1"/>
  <c r="Y1026" i="6"/>
  <c r="AE1026" i="6" s="1"/>
  <c r="Y1090" i="6"/>
  <c r="AE1090" i="6" s="1"/>
  <c r="Y1052" i="6"/>
  <c r="AE1052" i="6" s="1"/>
  <c r="Y839" i="6"/>
  <c r="AE839" i="6" s="1"/>
  <c r="Y1810" i="6"/>
  <c r="AE1810" i="6" s="1"/>
  <c r="Y1680" i="6"/>
  <c r="AE1680" i="6" s="1"/>
  <c r="Y1372" i="6"/>
  <c r="AE1372" i="6" s="1"/>
  <c r="Y1281" i="6"/>
  <c r="AE1281" i="6" s="1"/>
  <c r="Y1278" i="6"/>
  <c r="AE1278" i="6" s="1"/>
  <c r="Y1513" i="6"/>
  <c r="AE1513" i="6" s="1"/>
  <c r="Y1318" i="6"/>
  <c r="AE1318" i="6" s="1"/>
  <c r="Y1647" i="6"/>
  <c r="AE1647" i="6" s="1"/>
  <c r="Y1346" i="6"/>
  <c r="AE1346" i="6" s="1"/>
  <c r="Y574" i="6"/>
  <c r="AE574" i="6" s="1"/>
  <c r="Y1101" i="6"/>
  <c r="AE1101" i="6" s="1"/>
  <c r="Y1427" i="6"/>
  <c r="AE1427" i="6" s="1"/>
  <c r="Y900" i="6"/>
  <c r="AE900" i="6" s="1"/>
  <c r="Y1560" i="6"/>
  <c r="AE1560" i="6" s="1"/>
  <c r="Y1715" i="6"/>
  <c r="AE1715" i="6" s="1"/>
  <c r="Y1740" i="6"/>
  <c r="AE1740" i="6" s="1"/>
  <c r="Y1704" i="6"/>
  <c r="AE1704" i="6" s="1"/>
  <c r="Y1890" i="6"/>
  <c r="AE1890" i="6" s="1"/>
  <c r="Y1145" i="6"/>
  <c r="AE1145" i="6" s="1"/>
  <c r="Y1517" i="6"/>
  <c r="AE1517" i="6" s="1"/>
  <c r="Y1543" i="6"/>
  <c r="AE1543" i="6" s="1"/>
  <c r="Y1132" i="6"/>
  <c r="AE1132" i="6" s="1"/>
  <c r="Y1690" i="6"/>
  <c r="AE1690" i="6" s="1"/>
  <c r="Y1645" i="6"/>
  <c r="AE1645" i="6" s="1"/>
  <c r="Y1665" i="6"/>
  <c r="AE1665" i="6" s="1"/>
  <c r="Y1317" i="6"/>
  <c r="AE1317" i="6" s="1"/>
  <c r="Y1438" i="6"/>
  <c r="AE1438" i="6" s="1"/>
  <c r="Y1657" i="6"/>
  <c r="AE1657" i="6" s="1"/>
  <c r="Y876" i="6"/>
  <c r="AE876" i="6" s="1"/>
  <c r="Y1323" i="6"/>
  <c r="AE1323" i="6" s="1"/>
  <c r="Y1321" i="6"/>
  <c r="AE1321" i="6" s="1"/>
  <c r="Y249" i="6"/>
  <c r="AE249" i="6" s="1"/>
  <c r="Y1475" i="6"/>
  <c r="AE1475" i="6" s="1"/>
  <c r="Y492" i="6"/>
  <c r="AE492" i="6" s="1"/>
  <c r="Y1847" i="6"/>
  <c r="AE1847" i="6" s="1"/>
  <c r="Y1351" i="6"/>
  <c r="AE1351" i="6" s="1"/>
  <c r="Y171" i="6"/>
  <c r="AE171" i="6" s="1"/>
  <c r="Y857" i="6"/>
  <c r="AE857" i="6" s="1"/>
  <c r="Y737" i="6"/>
  <c r="AE737" i="6" s="1"/>
  <c r="Y1016" i="6"/>
  <c r="AE1016" i="6" s="1"/>
  <c r="Y882" i="6"/>
  <c r="AE882" i="6" s="1"/>
  <c r="Y989" i="6"/>
  <c r="AE989" i="6" s="1"/>
  <c r="Y1275" i="6"/>
  <c r="AE1275" i="6" s="1"/>
  <c r="Y675" i="6"/>
  <c r="AE675" i="6" s="1"/>
  <c r="Y1389" i="6"/>
  <c r="AE1389" i="6" s="1"/>
  <c r="Y1577" i="6"/>
  <c r="AE1577" i="6" s="1"/>
  <c r="Y576" i="6"/>
  <c r="AE576" i="6" s="1"/>
  <c r="Y827" i="6"/>
  <c r="AE827" i="6" s="1"/>
  <c r="Y997" i="6"/>
  <c r="AE997" i="6" s="1"/>
  <c r="Y1663" i="6"/>
  <c r="AE1663" i="6" s="1"/>
  <c r="Y1806" i="6"/>
  <c r="AE1806" i="6" s="1"/>
  <c r="Y1525" i="6"/>
  <c r="AE1525" i="6" s="1"/>
  <c r="Y1602" i="6"/>
  <c r="AE1602" i="6" s="1"/>
  <c r="Y311" i="6"/>
  <c r="AE311" i="6" s="1"/>
  <c r="Y1246" i="6"/>
  <c r="AE1246" i="6" s="1"/>
  <c r="Y1300" i="6"/>
  <c r="AE1300" i="6" s="1"/>
  <c r="Y1447" i="6"/>
  <c r="AE1447" i="6" s="1"/>
  <c r="Y1303" i="6"/>
  <c r="AE1303" i="6" s="1"/>
  <c r="Y1173" i="6"/>
  <c r="AE1173" i="6" s="1"/>
  <c r="Y1307" i="6"/>
  <c r="AE1307" i="6" s="1"/>
  <c r="Y1375" i="6"/>
  <c r="AE1375" i="6" s="1"/>
  <c r="Y1545" i="6"/>
  <c r="AE1545" i="6" s="1"/>
  <c r="Y1483" i="6"/>
  <c r="AE1483" i="6" s="1"/>
  <c r="Y1258" i="6"/>
  <c r="AE1258" i="6" s="1"/>
  <c r="Y1431" i="6"/>
  <c r="AE1431" i="6" s="1"/>
  <c r="Y1442" i="6"/>
  <c r="AE1442" i="6" s="1"/>
  <c r="Y1615" i="6"/>
  <c r="AE1615" i="6" s="1"/>
  <c r="Y1725" i="6"/>
  <c r="AE1725" i="6" s="1"/>
  <c r="Y1243" i="6"/>
  <c r="AE1243" i="6" s="1"/>
  <c r="Y1220" i="6"/>
  <c r="AE1220" i="6" s="1"/>
  <c r="Y1741" i="6"/>
  <c r="AE1741" i="6" s="1"/>
  <c r="Y1803" i="6"/>
  <c r="AE1803" i="6" s="1"/>
  <c r="Y1335" i="6"/>
  <c r="AE1335" i="6" s="1"/>
  <c r="Y1634" i="6"/>
  <c r="AE1634" i="6" s="1"/>
  <c r="Y1334" i="6"/>
  <c r="AE1334" i="6" s="1"/>
  <c r="Y903" i="6"/>
  <c r="AE903" i="6" s="1"/>
  <c r="Y1726" i="6"/>
  <c r="AE1726" i="6" s="1"/>
  <c r="Y1811" i="6"/>
  <c r="AE1811" i="6" s="1"/>
  <c r="Y1683" i="6"/>
  <c r="AE1683" i="6" s="1"/>
  <c r="Y931" i="6"/>
  <c r="AE931" i="6" s="1"/>
  <c r="Y704" i="6"/>
  <c r="AE704" i="6" s="1"/>
  <c r="Y18" i="6"/>
  <c r="AE18" i="6" s="1"/>
  <c r="Y390" i="6"/>
  <c r="AE390" i="6" s="1"/>
  <c r="Y1621" i="6"/>
  <c r="AE1621" i="6" s="1"/>
  <c r="Y1440" i="6"/>
  <c r="AE1440" i="6" s="1"/>
  <c r="Y1761" i="6"/>
  <c r="AE1761" i="6" s="1"/>
  <c r="Y837" i="6"/>
  <c r="AE837" i="6" s="1"/>
  <c r="Y747" i="6"/>
  <c r="AE747" i="6" s="1"/>
  <c r="Y1716" i="6"/>
  <c r="AE1716" i="6" s="1"/>
  <c r="Y1522" i="6"/>
  <c r="AE1522" i="6" s="1"/>
  <c r="Y1760" i="6"/>
  <c r="AE1760" i="6" s="1"/>
  <c r="Y486" i="6"/>
  <c r="AE486" i="6" s="1"/>
  <c r="Y1837" i="6"/>
  <c r="AE1837" i="6" s="1"/>
  <c r="Y1333" i="6"/>
  <c r="AE1333" i="6" s="1"/>
  <c r="Y1827" i="6"/>
  <c r="AE1827" i="6" s="1"/>
  <c r="Y1714" i="6"/>
  <c r="AE1714" i="6" s="1"/>
  <c r="Y761" i="6"/>
  <c r="AE761" i="6" s="1"/>
  <c r="Y582" i="6"/>
  <c r="AE582" i="6" s="1"/>
  <c r="Y364" i="6"/>
  <c r="AE364" i="6" s="1"/>
  <c r="Y1238" i="6"/>
  <c r="AE1238" i="6" s="1"/>
  <c r="Y1208" i="6"/>
  <c r="AE1208" i="6" s="1"/>
  <c r="Y1298" i="6"/>
  <c r="AE1298" i="6" s="1"/>
  <c r="Y1277" i="6"/>
  <c r="AE1277" i="6" s="1"/>
  <c r="Y1222" i="6"/>
  <c r="AE1222" i="6" s="1"/>
  <c r="Y1541" i="6"/>
  <c r="AE1541" i="6" s="1"/>
  <c r="Y1340" i="6"/>
  <c r="AE1340" i="6" s="1"/>
  <c r="Y1515" i="6"/>
  <c r="AE1515" i="6" s="1"/>
  <c r="Y784" i="6"/>
  <c r="AE784" i="6" s="1"/>
  <c r="Y1364" i="6"/>
  <c r="AE1364" i="6" s="1"/>
  <c r="Y1492" i="6"/>
  <c r="AE1492" i="6" s="1"/>
  <c r="Y1417" i="6"/>
  <c r="AE1417" i="6" s="1"/>
  <c r="Y640" i="6"/>
  <c r="AE640" i="6" s="1"/>
  <c r="Y1354" i="6"/>
  <c r="AE1354" i="6" s="1"/>
  <c r="Y1237" i="6"/>
  <c r="AE1237" i="6" s="1"/>
  <c r="Y455" i="6"/>
  <c r="AE455" i="6" s="1"/>
  <c r="Y154" i="6"/>
  <c r="AE154" i="6" s="1"/>
  <c r="Y711" i="6"/>
  <c r="AE711" i="6" s="1"/>
  <c r="Y1652" i="6"/>
  <c r="AE1652" i="6" s="1"/>
  <c r="Y1576" i="6"/>
  <c r="AE1576" i="6" s="1"/>
  <c r="Y641" i="6"/>
  <c r="AE641" i="6" s="1"/>
  <c r="Y723" i="6"/>
  <c r="AE723" i="6" s="1"/>
  <c r="Y245" i="6"/>
  <c r="AE245" i="6" s="1"/>
  <c r="Y1177" i="6"/>
  <c r="AE1177" i="6" s="1"/>
  <c r="Y1624" i="6"/>
  <c r="AE1624" i="6" s="1"/>
  <c r="Y1450" i="6"/>
  <c r="AE1450" i="6" s="1"/>
  <c r="Y693" i="6"/>
  <c r="AE693" i="6" s="1"/>
  <c r="Y239" i="6"/>
  <c r="AE239" i="6" s="1"/>
  <c r="Y1283" i="6"/>
  <c r="AE1283" i="6" s="1"/>
  <c r="Y914" i="6"/>
  <c r="AE914" i="6" s="1"/>
  <c r="Y523" i="6"/>
  <c r="AE523" i="6" s="1"/>
  <c r="Y748" i="6"/>
  <c r="AE748" i="6" s="1"/>
  <c r="Y231" i="6"/>
  <c r="AE231" i="6" s="1"/>
  <c r="Y849" i="6"/>
  <c r="AE849" i="6" s="1"/>
  <c r="Y1111" i="6"/>
  <c r="AE1111" i="6" s="1"/>
  <c r="Y264" i="6"/>
  <c r="AE264" i="6" s="1"/>
  <c r="Y99" i="6"/>
  <c r="AE99" i="6" s="1"/>
  <c r="Y1501" i="6"/>
  <c r="AE1501" i="6" s="1"/>
  <c r="Y912" i="6"/>
  <c r="AE912" i="6" s="1"/>
  <c r="Y16" i="6"/>
  <c r="AE16" i="6" s="1"/>
  <c r="Y1045" i="6"/>
  <c r="AE1045" i="6" s="1"/>
  <c r="Y308" i="6"/>
  <c r="AE308" i="6" s="1"/>
  <c r="Y705" i="6"/>
  <c r="AE705" i="6" s="1"/>
  <c r="Y386" i="6"/>
  <c r="AE386" i="6" s="1"/>
  <c r="Y1138" i="6"/>
  <c r="AE1138" i="6" s="1"/>
  <c r="Y583" i="6"/>
  <c r="AE583" i="6" s="1"/>
  <c r="Y579" i="6"/>
  <c r="AE579" i="6" s="1"/>
  <c r="Y14" i="6"/>
  <c r="AE14" i="6" s="1"/>
  <c r="Y892" i="6"/>
  <c r="AE892" i="6" s="1"/>
  <c r="Y646" i="6"/>
  <c r="AE646" i="6" s="1"/>
  <c r="Y858" i="6"/>
  <c r="AE858" i="6" s="1"/>
  <c r="Y274" i="6"/>
  <c r="AE274" i="6" s="1"/>
  <c r="Y603" i="6"/>
  <c r="AE603" i="6" s="1"/>
  <c r="Y268" i="6"/>
  <c r="AE268" i="6" s="1"/>
  <c r="Y443" i="6"/>
  <c r="AE443" i="6" s="1"/>
  <c r="Y246" i="6"/>
  <c r="AE246" i="6" s="1"/>
  <c r="Y161" i="6"/>
  <c r="AE161" i="6" s="1"/>
  <c r="Y527" i="6"/>
  <c r="AE527" i="6" s="1"/>
  <c r="Y1210" i="6"/>
  <c r="AE1210" i="6" s="1"/>
  <c r="Y1036" i="6"/>
  <c r="AE1036" i="6" s="1"/>
  <c r="Y451" i="6"/>
  <c r="AE451" i="6" s="1"/>
  <c r="Y116" i="6"/>
  <c r="AE116" i="6" s="1"/>
  <c r="Y485" i="6"/>
  <c r="AE485" i="6" s="1"/>
  <c r="Y214" i="6"/>
  <c r="AE214" i="6" s="1"/>
  <c r="Y384" i="6"/>
  <c r="AE384" i="6" s="1"/>
  <c r="Y301" i="6"/>
  <c r="AE301" i="6" s="1"/>
  <c r="Y1617" i="6"/>
  <c r="AE1617" i="6" s="1"/>
  <c r="Y1589" i="6"/>
  <c r="AE1589" i="6" s="1"/>
  <c r="Y1564" i="6"/>
  <c r="AE1564" i="6" s="1"/>
  <c r="Y1388" i="6"/>
  <c r="AE1388" i="6" s="1"/>
  <c r="Y1127" i="6"/>
  <c r="AE1127" i="6" s="1"/>
  <c r="Y1813" i="6"/>
  <c r="AE1813" i="6" s="1"/>
  <c r="Y1640" i="6"/>
  <c r="AE1640" i="6" s="1"/>
  <c r="Y1743" i="6"/>
  <c r="AE1743" i="6" s="1"/>
  <c r="Y1119" i="6"/>
  <c r="AE1119" i="6" s="1"/>
  <c r="Y1563" i="6"/>
  <c r="AE1563" i="6" s="1"/>
  <c r="Y1897" i="6"/>
  <c r="AE1897" i="6" s="1"/>
  <c r="Y1109" i="6"/>
  <c r="AE1109" i="6" s="1"/>
  <c r="Y763" i="6"/>
  <c r="AE763" i="6" s="1"/>
  <c r="Y648" i="6"/>
  <c r="AE648" i="6" s="1"/>
  <c r="Y1457" i="6"/>
  <c r="AE1457" i="6" s="1"/>
  <c r="Y1260" i="6"/>
  <c r="AE1260" i="6" s="1"/>
  <c r="Y1611" i="6"/>
  <c r="AE1611" i="6" s="1"/>
  <c r="Y499" i="6"/>
  <c r="AE499" i="6" s="1"/>
  <c r="Y1201" i="6"/>
  <c r="AE1201" i="6" s="1"/>
  <c r="Y412" i="6"/>
  <c r="AE412" i="6" s="1"/>
  <c r="Y328" i="6"/>
  <c r="AE328" i="6" s="1"/>
  <c r="Y1669" i="6"/>
  <c r="AE1669" i="6" s="1"/>
  <c r="Y796" i="6"/>
  <c r="AE796" i="6" s="1"/>
  <c r="Y290" i="6"/>
  <c r="AE290" i="6" s="1"/>
  <c r="Y865" i="6"/>
  <c r="AE865" i="6" s="1"/>
  <c r="Y673" i="6"/>
  <c r="AE673" i="6" s="1"/>
  <c r="Y325" i="6"/>
  <c r="AE325" i="6" s="1"/>
  <c r="Y516" i="6"/>
  <c r="AE516" i="6" s="1"/>
  <c r="Y959" i="6"/>
  <c r="AE959" i="6" s="1"/>
  <c r="Y742" i="6"/>
  <c r="AE742" i="6" s="1"/>
  <c r="Y370" i="6"/>
  <c r="AE370" i="6" s="1"/>
  <c r="Y1035" i="6"/>
  <c r="AE1035" i="6" s="1"/>
  <c r="Y669" i="6"/>
  <c r="AE669" i="6" s="1"/>
  <c r="Y261" i="6"/>
  <c r="AE261" i="6" s="1"/>
  <c r="Y596" i="6"/>
  <c r="AE596" i="6" s="1"/>
  <c r="Y1023" i="6"/>
  <c r="AE1023" i="6" s="1"/>
  <c r="Y1013" i="6"/>
  <c r="AE1013" i="6" s="1"/>
  <c r="Y591" i="6"/>
  <c r="AE591" i="6" s="1"/>
  <c r="Y676" i="6"/>
  <c r="AE676" i="6" s="1"/>
  <c r="Y893" i="6"/>
  <c r="AE893" i="6" s="1"/>
  <c r="Y522" i="6"/>
  <c r="AE522" i="6" s="1"/>
  <c r="Y89" i="6"/>
  <c r="AE89" i="6" s="1"/>
  <c r="Y11" i="6"/>
  <c r="AE11" i="6" s="1"/>
  <c r="Y1121" i="6"/>
  <c r="AE1121" i="6" s="1"/>
  <c r="Y57" i="6"/>
  <c r="AE57" i="6" s="1"/>
  <c r="Y233" i="6"/>
  <c r="AE233" i="6" s="1"/>
  <c r="Y594" i="6"/>
  <c r="AE594" i="6" s="1"/>
  <c r="Y30" i="6"/>
  <c r="AE30" i="6" s="1"/>
  <c r="Y757" i="6"/>
  <c r="AE757" i="6" s="1"/>
  <c r="Y542" i="6"/>
  <c r="AE542" i="6" s="1"/>
  <c r="Y1152" i="6"/>
  <c r="AE1152" i="6" s="1"/>
  <c r="Y1136" i="6"/>
  <c r="AE1136" i="6" s="1"/>
  <c r="Y740" i="6"/>
  <c r="AE740" i="6" s="1"/>
  <c r="Y716" i="6"/>
  <c r="AE716" i="6" s="1"/>
  <c r="Y192" i="6"/>
  <c r="AE192" i="6" s="1"/>
  <c r="Y515" i="6"/>
  <c r="AE515" i="6" s="1"/>
  <c r="Y454" i="6"/>
  <c r="AE454" i="6" s="1"/>
  <c r="Y93" i="6"/>
  <c r="AE93" i="6" s="1"/>
  <c r="Y392" i="6"/>
  <c r="AE392" i="6" s="1"/>
  <c r="Y98" i="6"/>
  <c r="AE98" i="6" s="1"/>
  <c r="Y424" i="6"/>
  <c r="AE424" i="6" s="1"/>
  <c r="Y28" i="6"/>
  <c r="AE28" i="6" s="1"/>
  <c r="Y871" i="6"/>
  <c r="AE871" i="6" s="1"/>
  <c r="Y3" i="6"/>
  <c r="AE3" i="6" s="1"/>
  <c r="Y597" i="6"/>
  <c r="AE597" i="6" s="1"/>
  <c r="Y674" i="6"/>
  <c r="AE674" i="6" s="1"/>
  <c r="Y314" i="6"/>
  <c r="AE314" i="6" s="1"/>
  <c r="Y219" i="6"/>
  <c r="AE219" i="6" s="1"/>
  <c r="Y781" i="6"/>
  <c r="AE781" i="6" s="1"/>
  <c r="Y589" i="6"/>
  <c r="AE589" i="6" s="1"/>
  <c r="Y337" i="6"/>
  <c r="AE337" i="6" s="1"/>
  <c r="Y1065" i="6"/>
  <c r="AE1065" i="6" s="1"/>
  <c r="Y1064" i="6"/>
  <c r="AE1064" i="6" s="1"/>
  <c r="Y563" i="6"/>
  <c r="AE563" i="6" s="1"/>
  <c r="Y1947" i="6"/>
  <c r="AE1947" i="6" s="1"/>
  <c r="Y1596" i="6"/>
  <c r="AE1596" i="6" s="1"/>
  <c r="Y1426" i="6"/>
  <c r="AE1426" i="6" s="1"/>
  <c r="Y1188" i="6"/>
  <c r="AE1188" i="6" s="1"/>
  <c r="Y1787" i="6"/>
  <c r="AE1787" i="6" s="1"/>
  <c r="Y1880" i="6"/>
  <c r="AE1880" i="6" s="1"/>
  <c r="Y1409" i="6"/>
  <c r="AE1409" i="6" s="1"/>
  <c r="Y1909" i="6"/>
  <c r="AE1909" i="6" s="1"/>
  <c r="Y1508" i="6"/>
  <c r="AE1508" i="6" s="1"/>
  <c r="Y1719" i="6"/>
  <c r="AE1719" i="6" s="1"/>
  <c r="Y1204" i="6"/>
  <c r="AE1204" i="6" s="1"/>
  <c r="Y1325" i="6"/>
  <c r="AE1325" i="6" s="1"/>
  <c r="Y1593" i="6"/>
  <c r="AE1593" i="6" s="1"/>
  <c r="Y1168" i="6"/>
  <c r="AE1168" i="6" s="1"/>
  <c r="Y1638" i="6"/>
  <c r="AE1638" i="6" s="1"/>
  <c r="Y1789" i="6"/>
  <c r="AE1789" i="6" s="1"/>
  <c r="Y1854" i="6"/>
  <c r="AE1854" i="6" s="1"/>
  <c r="Y1366" i="6"/>
  <c r="AE1366" i="6" s="1"/>
  <c r="Y1689" i="6"/>
  <c r="AE1689" i="6" s="1"/>
  <c r="Y1591" i="6"/>
  <c r="AE1591" i="6" s="1"/>
  <c r="Y626" i="6"/>
  <c r="AE626" i="6" s="1"/>
  <c r="Y1274" i="6"/>
  <c r="AE1274" i="6" s="1"/>
  <c r="Y1746" i="6"/>
  <c r="AE1746" i="6" s="1"/>
  <c r="Y1406" i="6"/>
  <c r="AE1406" i="6" s="1"/>
  <c r="Y52" i="6"/>
  <c r="AE52" i="6" s="1"/>
  <c r="Y1548" i="6"/>
  <c r="AE1548" i="6" s="1"/>
  <c r="Y1206" i="6"/>
  <c r="AE1206" i="6" s="1"/>
  <c r="Y1425" i="6"/>
  <c r="AE1425" i="6" s="1"/>
  <c r="Y25" i="6"/>
  <c r="AE25" i="6" s="1"/>
  <c r="Y1534" i="6"/>
  <c r="AE1534" i="6" s="1"/>
  <c r="Y1734" i="6"/>
  <c r="AE1734" i="6" s="1"/>
  <c r="Y1519" i="6"/>
  <c r="AE1519" i="6" s="1"/>
  <c r="Y1170" i="6"/>
  <c r="AE1170" i="6" s="1"/>
  <c r="Y1460" i="6"/>
  <c r="AE1460" i="6" s="1"/>
  <c r="Y1311" i="6"/>
  <c r="AE1311" i="6" s="1"/>
  <c r="Y1799" i="6"/>
  <c r="AE1799" i="6" s="1"/>
  <c r="Y700" i="6"/>
  <c r="AE700" i="6" s="1"/>
  <c r="Y375" i="6"/>
  <c r="AE375" i="6" s="1"/>
  <c r="Y1144" i="6"/>
  <c r="AE1144" i="6" s="1"/>
  <c r="Y972" i="6"/>
  <c r="AE972" i="6" s="1"/>
  <c r="Y1259" i="6"/>
  <c r="AE1259" i="6" s="1"/>
  <c r="Y1779" i="6"/>
  <c r="AE1779" i="6" s="1"/>
  <c r="Y872" i="6"/>
  <c r="AE872" i="6" s="1"/>
  <c r="Y1290" i="6"/>
  <c r="AE1290" i="6" s="1"/>
  <c r="Y650" i="6"/>
  <c r="AE650" i="6" s="1"/>
  <c r="Y634" i="6"/>
  <c r="AE634" i="6" s="1"/>
  <c r="Y584" i="6"/>
  <c r="AE584" i="6" s="1"/>
  <c r="Y1853" i="6"/>
  <c r="AE1853" i="6" s="1"/>
  <c r="Y1029" i="6"/>
  <c r="AE1029" i="6" s="1"/>
  <c r="Y1001" i="6"/>
  <c r="AE1001" i="6" s="1"/>
  <c r="Y1003" i="6"/>
  <c r="AE1003" i="6" s="1"/>
  <c r="Y1542" i="6"/>
  <c r="AE1542" i="6" s="1"/>
  <c r="Y880" i="6"/>
  <c r="AE880" i="6" s="1"/>
  <c r="Y333" i="6"/>
  <c r="AE333" i="6" s="1"/>
  <c r="Y1257" i="6"/>
  <c r="AE1257" i="6" s="1"/>
  <c r="Y999" i="6"/>
  <c r="AE999" i="6" s="1"/>
  <c r="Y1143" i="6"/>
  <c r="AE1143" i="6" s="1"/>
  <c r="Y1137" i="6"/>
  <c r="AE1137" i="6" s="1"/>
  <c r="Y760" i="6"/>
  <c r="AE760" i="6" s="1"/>
  <c r="Y1061" i="6"/>
  <c r="AE1061" i="6" s="1"/>
  <c r="Y1114" i="6"/>
  <c r="AE1114" i="6" s="1"/>
  <c r="Y1733" i="6"/>
  <c r="AE1733" i="6" s="1"/>
  <c r="Y1919" i="6"/>
  <c r="AE1919" i="6" s="1"/>
  <c r="Y800" i="6"/>
  <c r="AE800" i="6" s="1"/>
  <c r="Y441" i="6"/>
  <c r="AE441" i="6" s="1"/>
  <c r="Y683" i="6"/>
  <c r="AE683" i="6" s="1"/>
  <c r="Y1250" i="6"/>
  <c r="AE1250" i="6" s="1"/>
  <c r="Y528" i="6"/>
  <c r="AE528" i="6" s="1"/>
  <c r="Y955" i="6"/>
  <c r="AE955" i="6" s="1"/>
  <c r="Y187" i="6"/>
  <c r="AE187" i="6" s="1"/>
  <c r="Y990" i="6"/>
  <c r="AE990" i="6" s="1"/>
  <c r="Y642" i="6"/>
  <c r="AE642" i="6" s="1"/>
  <c r="Y317" i="6"/>
  <c r="AE317" i="6" s="1"/>
  <c r="Y736" i="6"/>
  <c r="AE736" i="6" s="1"/>
  <c r="Y398" i="6"/>
  <c r="AE398" i="6" s="1"/>
  <c r="Y851" i="6"/>
  <c r="AE851" i="6" s="1"/>
  <c r="Y635" i="6"/>
  <c r="AE635" i="6" s="1"/>
  <c r="Y227" i="6"/>
  <c r="AE227" i="6" s="1"/>
  <c r="Y826" i="6"/>
  <c r="AE826" i="6" s="1"/>
  <c r="Y382" i="6"/>
  <c r="AE382" i="6" s="1"/>
  <c r="Y681" i="6"/>
  <c r="AE681" i="6" s="1"/>
  <c r="Y512" i="6"/>
  <c r="AE512" i="6" s="1"/>
  <c r="Y387" i="6"/>
  <c r="AE387" i="6" s="1"/>
  <c r="Y340" i="6"/>
  <c r="AE340" i="6" s="1"/>
  <c r="Y155" i="6"/>
  <c r="AE155" i="6" s="1"/>
  <c r="Y460" i="6"/>
  <c r="AE460" i="6" s="1"/>
  <c r="Y1240" i="6"/>
  <c r="AE1240" i="6" s="1"/>
  <c r="Y1957" i="6"/>
  <c r="AE1957" i="6" s="1"/>
  <c r="Y1694" i="6"/>
  <c r="AE1694" i="6" s="1"/>
  <c r="Y1487" i="6"/>
  <c r="AE1487" i="6" s="1"/>
  <c r="Y951" i="6"/>
  <c r="AE951" i="6" s="1"/>
  <c r="Y1605" i="6"/>
  <c r="AE1605" i="6" s="1"/>
  <c r="Y428" i="6"/>
  <c r="AE428" i="6" s="1"/>
  <c r="Y256" i="6"/>
  <c r="AE256" i="6" s="1"/>
  <c r="Y902" i="6"/>
  <c r="AE902" i="6" s="1"/>
  <c r="Y38" i="6"/>
  <c r="AE38" i="6" s="1"/>
  <c r="Y980" i="6"/>
  <c r="AE980" i="6" s="1"/>
  <c r="Y467" i="6"/>
  <c r="AE467" i="6" s="1"/>
  <c r="Y1705" i="6"/>
  <c r="AE1705" i="6" s="1"/>
  <c r="Y1562" i="6"/>
  <c r="AE1562" i="6" s="1"/>
  <c r="Y1082" i="6"/>
  <c r="AE1082" i="6" s="1"/>
  <c r="Y1637" i="6"/>
  <c r="AE1637" i="6" s="1"/>
  <c r="Y1464" i="6"/>
  <c r="AE1464" i="6" s="1"/>
  <c r="Y1731" i="6"/>
  <c r="AE1731" i="6" s="1"/>
  <c r="Y1599" i="6"/>
  <c r="AE1599" i="6" s="1"/>
  <c r="Y1613" i="6"/>
  <c r="AE1613" i="6" s="1"/>
  <c r="Y765" i="6"/>
  <c r="AE765" i="6" s="1"/>
  <c r="Y1484" i="6"/>
  <c r="AE1484" i="6" s="1"/>
  <c r="Y1097" i="6"/>
  <c r="AE1097" i="6" s="1"/>
  <c r="Y211" i="6"/>
  <c r="AE211" i="6" s="1"/>
  <c r="Y331" i="6"/>
  <c r="AE331" i="6" s="1"/>
  <c r="Y1025" i="6"/>
  <c r="AE1025" i="6" s="1"/>
  <c r="Y1479" i="6"/>
  <c r="AE1479" i="6" s="1"/>
  <c r="Y1087" i="6"/>
  <c r="AE1087" i="6" s="1"/>
  <c r="Y789" i="6"/>
  <c r="AE789" i="6" s="1"/>
  <c r="Y1163" i="6"/>
  <c r="AE1163" i="6" s="1"/>
  <c r="Y934" i="6"/>
  <c r="AE934" i="6" s="1"/>
  <c r="Y1518" i="6"/>
  <c r="AE1518" i="6" s="1"/>
  <c r="Y1162" i="6"/>
  <c r="AE1162" i="6" s="1"/>
  <c r="Y504" i="6"/>
  <c r="AE504" i="6" s="1"/>
  <c r="Y623" i="6"/>
  <c r="AE623" i="6" s="1"/>
  <c r="Y500" i="6"/>
  <c r="AE500" i="6" s="1"/>
  <c r="Y169" i="6"/>
  <c r="AE169" i="6" s="1"/>
  <c r="Y684" i="6"/>
  <c r="AE684" i="6" s="1"/>
  <c r="Y335" i="6"/>
  <c r="AE335" i="6" s="1"/>
  <c r="Y1598" i="6"/>
  <c r="AE1598" i="6" s="1"/>
  <c r="Y713" i="6"/>
  <c r="AE713" i="6" s="1"/>
  <c r="Y585" i="6"/>
  <c r="AE585" i="6" s="1"/>
  <c r="Y1654" i="6"/>
  <c r="AE1654" i="6" s="1"/>
  <c r="Y1707" i="6"/>
  <c r="AE1707" i="6" s="1"/>
  <c r="Y1446" i="6"/>
  <c r="AE1446" i="6" s="1"/>
  <c r="Y1469" i="6"/>
  <c r="AE1469" i="6" s="1"/>
  <c r="Y1221" i="6"/>
  <c r="AE1221" i="6" s="1"/>
  <c r="Y1387" i="6"/>
  <c r="AE1387" i="6" s="1"/>
  <c r="Y1812" i="6"/>
  <c r="AE1812" i="6" s="1"/>
  <c r="Y1211" i="6"/>
  <c r="AE1211" i="6" s="1"/>
  <c r="Y1555" i="6"/>
  <c r="AE1555" i="6" s="1"/>
  <c r="Y1031" i="6"/>
  <c r="AE1031" i="6" s="1"/>
  <c r="Y1686" i="6"/>
  <c r="AE1686" i="6" s="1"/>
  <c r="Y1326" i="6"/>
  <c r="AE1326" i="6" s="1"/>
  <c r="Y1648" i="6"/>
  <c r="AE1648" i="6" s="1"/>
  <c r="Y859" i="6"/>
  <c r="AE859" i="6" s="1"/>
  <c r="Y1788" i="6"/>
  <c r="AE1788" i="6" s="1"/>
  <c r="Y10" i="6"/>
  <c r="AE10" i="6" s="1"/>
  <c r="Y1679" i="6"/>
  <c r="AE1679" i="6" s="1"/>
  <c r="Y1911" i="6"/>
  <c r="AE1911" i="6" s="1"/>
  <c r="Y879" i="6"/>
  <c r="AE879" i="6" s="1"/>
  <c r="Y103" i="6"/>
  <c r="AE103" i="6" s="1"/>
  <c r="Y1744" i="6"/>
  <c r="AE1744" i="6" s="1"/>
  <c r="Y1528" i="6"/>
  <c r="AE1528" i="6" s="1"/>
  <c r="Y1872" i="6"/>
  <c r="AE1872" i="6" s="1"/>
  <c r="Y1869" i="6"/>
  <c r="AE1869" i="6" s="1"/>
  <c r="Y1651" i="6"/>
  <c r="AE1651" i="6" s="1"/>
  <c r="Y754" i="6"/>
  <c r="AE754" i="6" s="1"/>
  <c r="Y1161" i="6"/>
  <c r="AE1161" i="6" s="1"/>
  <c r="Y1216" i="6"/>
  <c r="AE1216" i="6" s="1"/>
  <c r="Y610" i="6"/>
  <c r="AE610" i="6" s="1"/>
  <c r="Y1347" i="6"/>
  <c r="AE1347" i="6" s="1"/>
  <c r="Y1751" i="6"/>
  <c r="AE1751" i="6" s="1"/>
  <c r="Y1801" i="6"/>
  <c r="AE1801" i="6" s="1"/>
  <c r="Y173" i="6"/>
  <c r="AE173" i="6" s="1"/>
  <c r="Y1288" i="6"/>
  <c r="AE1288" i="6" s="1"/>
  <c r="Y1184" i="6"/>
  <c r="AE1184" i="6" s="1"/>
  <c r="Y860" i="6"/>
  <c r="AE860" i="6" s="1"/>
  <c r="Y489" i="6"/>
  <c r="AE489" i="6" s="1"/>
  <c r="Y298" i="6"/>
  <c r="AE298" i="6" s="1"/>
  <c r="Y780" i="6"/>
  <c r="AE780" i="6" s="1"/>
  <c r="Y1817" i="6"/>
  <c r="AE1817" i="6" s="1"/>
  <c r="Y1933" i="6"/>
  <c r="AE1933" i="6" s="1"/>
  <c r="Y1507" i="6"/>
  <c r="AE1507" i="6" s="1"/>
  <c r="Y1449" i="6"/>
  <c r="AE1449" i="6" s="1"/>
  <c r="Y1653" i="6"/>
  <c r="AE1653" i="6" s="1"/>
  <c r="Y1108" i="6"/>
  <c r="AE1108" i="6" s="1"/>
  <c r="Y1552" i="6"/>
  <c r="AE1552" i="6" s="1"/>
  <c r="Y1839" i="6"/>
  <c r="AE1839" i="6" s="1"/>
  <c r="Y1566" i="6"/>
  <c r="AE1566" i="6" s="1"/>
  <c r="Y1721" i="6"/>
  <c r="AE1721" i="6" s="1"/>
  <c r="Y1668" i="6"/>
  <c r="AE1668" i="6" s="1"/>
  <c r="Y1231" i="6"/>
  <c r="AE1231" i="6" s="1"/>
  <c r="Y1249" i="6"/>
  <c r="AE1249" i="6" s="1"/>
  <c r="Y1471" i="6"/>
  <c r="AE1471" i="6" s="1"/>
  <c r="Y1870" i="6"/>
  <c r="AE1870" i="6" s="1"/>
  <c r="Y1597" i="6"/>
  <c r="AE1597" i="6" s="1"/>
  <c r="Y1935" i="6"/>
  <c r="AE1935" i="6" s="1"/>
  <c r="Y1423" i="6"/>
  <c r="AE1423" i="6" s="1"/>
  <c r="Y1164" i="6"/>
  <c r="AE1164" i="6" s="1"/>
  <c r="Y633" i="6"/>
  <c r="AE633" i="6" s="1"/>
  <c r="Y977" i="6"/>
  <c r="AE977" i="6" s="1"/>
  <c r="Y1412" i="6"/>
  <c r="AE1412" i="6" s="1"/>
  <c r="Y1105" i="6"/>
  <c r="AE1105" i="6" s="1"/>
  <c r="Y1619" i="6"/>
  <c r="AE1619" i="6" s="1"/>
  <c r="Y1553" i="6"/>
  <c r="AE1553" i="6" s="1"/>
  <c r="Y524" i="6"/>
  <c r="AE524" i="6" s="1"/>
  <c r="Y608" i="6"/>
  <c r="AE608" i="6" s="1"/>
  <c r="Y1606" i="6"/>
  <c r="AE1606" i="6" s="1"/>
  <c r="Y56" i="6"/>
  <c r="AE56" i="6" s="1"/>
  <c r="Y1130" i="6"/>
  <c r="AE1130" i="6" s="1"/>
  <c r="Y1710" i="6"/>
  <c r="AE1710" i="6" s="1"/>
  <c r="Y1393" i="6"/>
  <c r="AE1393" i="6" s="1"/>
  <c r="Y1588" i="6"/>
  <c r="AE1588" i="6" s="1"/>
  <c r="Y1324" i="6"/>
  <c r="AE1324" i="6" s="1"/>
  <c r="Y1742" i="6"/>
  <c r="AE1742" i="6" s="1"/>
  <c r="Y1308" i="6"/>
  <c r="AE1308" i="6" s="1"/>
  <c r="Y1413" i="6"/>
  <c r="AE1413" i="6" s="1"/>
  <c r="Y1764" i="6"/>
  <c r="AE1764" i="6" s="1"/>
  <c r="Y1251" i="6"/>
  <c r="AE1251" i="6" s="1"/>
  <c r="Y615" i="6"/>
  <c r="AE615" i="6" s="1"/>
  <c r="Y919" i="6"/>
  <c r="AE919" i="6" s="1"/>
  <c r="Y1569" i="6"/>
  <c r="AE1569" i="6" s="1"/>
  <c r="Y1540" i="6"/>
  <c r="AE1540" i="6" s="1"/>
  <c r="Y1780" i="6"/>
  <c r="AE1780" i="6" s="1"/>
  <c r="Y1339" i="6"/>
  <c r="AE1339" i="6" s="1"/>
  <c r="Y1468" i="6"/>
  <c r="AE1468" i="6" s="1"/>
  <c r="Y1791" i="6"/>
  <c r="AE1791" i="6" s="1"/>
  <c r="Y1790" i="6"/>
  <c r="AE1790" i="6" s="1"/>
  <c r="Y1581" i="6"/>
  <c r="AE1581" i="6" s="1"/>
  <c r="Y1857" i="6"/>
  <c r="AE1857" i="6" s="1"/>
  <c r="Y1732" i="6"/>
  <c r="AE1732" i="6" s="1"/>
  <c r="Y1845" i="6"/>
  <c r="AE1845" i="6" s="1"/>
  <c r="Y1797" i="6"/>
  <c r="AE1797" i="6" s="1"/>
  <c r="Y1149" i="6"/>
  <c r="AE1149" i="6" s="1"/>
  <c r="Y1888" i="6"/>
  <c r="AE1888" i="6" s="1"/>
  <c r="Y1892" i="6"/>
  <c r="AE1892" i="6" s="1"/>
  <c r="Y1778" i="6"/>
  <c r="AE1778" i="6" s="1"/>
  <c r="Y1701" i="6"/>
  <c r="AE1701" i="6" s="1"/>
  <c r="Y1709" i="6"/>
  <c r="AE1709" i="6" s="1"/>
  <c r="Y1868" i="6"/>
  <c r="AE1868" i="6" s="1"/>
  <c r="Y1485" i="6"/>
  <c r="AE1485" i="6" s="1"/>
  <c r="Y1395" i="6"/>
  <c r="AE1395" i="6" s="1"/>
  <c r="Y1371" i="6"/>
  <c r="AE1371" i="6" s="1"/>
  <c r="Y1463" i="6"/>
  <c r="AE1463" i="6" s="1"/>
  <c r="Y1255" i="6"/>
  <c r="AE1255" i="6" s="1"/>
  <c r="Y1504" i="6"/>
  <c r="AE1504" i="6" s="1"/>
  <c r="Y1580" i="6"/>
  <c r="AE1580" i="6" s="1"/>
  <c r="Y1378" i="6"/>
  <c r="AE1378" i="6" s="1"/>
  <c r="Y1381" i="6"/>
  <c r="AE1381" i="6" s="1"/>
  <c r="Y1299" i="6"/>
  <c r="AE1299" i="6" s="1"/>
  <c r="Y509" i="6"/>
  <c r="AE509" i="6" s="1"/>
  <c r="Y1282" i="6"/>
  <c r="AE1282" i="6" s="1"/>
  <c r="Y1533" i="6"/>
  <c r="AE1533" i="6" s="1"/>
  <c r="Y1185" i="6"/>
  <c r="AE1185" i="6" s="1"/>
  <c r="Y1499" i="6"/>
  <c r="AE1499" i="6" s="1"/>
  <c r="Y941" i="6"/>
  <c r="AE941" i="6" s="1"/>
  <c r="Y285" i="6"/>
  <c r="AE285" i="6" s="1"/>
  <c r="Y26" i="6"/>
  <c r="AE26" i="6" s="1"/>
  <c r="Y1422" i="6"/>
  <c r="AE1422" i="6" s="1"/>
  <c r="Y1316" i="6"/>
  <c r="AE1316" i="6" s="1"/>
  <c r="Y974" i="6"/>
  <c r="AE974" i="6" s="1"/>
  <c r="Y302" i="6"/>
  <c r="AE302" i="6" s="1"/>
  <c r="Y1436" i="6"/>
  <c r="AE1436" i="6" s="1"/>
  <c r="Y1397" i="6"/>
  <c r="AE1397" i="6" s="1"/>
  <c r="Y1134" i="6"/>
  <c r="AE1134" i="6" s="1"/>
  <c r="Y332" i="6"/>
  <c r="AE332" i="6" s="1"/>
  <c r="Y1666" i="6"/>
  <c r="AE1666" i="6" s="1"/>
  <c r="Y1287" i="6"/>
  <c r="AE1287" i="6" s="1"/>
  <c r="Y1628" i="6"/>
  <c r="AE1628" i="6" s="1"/>
  <c r="Y1687" i="6"/>
  <c r="AE1687" i="6" s="1"/>
  <c r="Y1672" i="6"/>
  <c r="AE1672" i="6" s="1"/>
  <c r="Y39" i="6"/>
  <c r="AE39" i="6" s="1"/>
  <c r="Y1631" i="6"/>
  <c r="AE1631" i="6" s="1"/>
  <c r="Y1776" i="6"/>
  <c r="AE1776" i="6" s="1"/>
  <c r="Y1183" i="6"/>
  <c r="AE1183" i="6" s="1"/>
  <c r="Y1361" i="6"/>
  <c r="AE1361" i="6" s="1"/>
  <c r="Y1285" i="6"/>
  <c r="AE1285" i="6" s="1"/>
  <c r="Y1752" i="6"/>
  <c r="AE1752" i="6" s="1"/>
  <c r="Y1043" i="6"/>
  <c r="AE1043" i="6" s="1"/>
  <c r="Y1226" i="6"/>
  <c r="AE1226" i="6" s="1"/>
  <c r="Y1467" i="6"/>
  <c r="AE1467" i="6" s="1"/>
  <c r="Y1434" i="6"/>
  <c r="AE1434" i="6" s="1"/>
  <c r="Y661" i="6"/>
  <c r="AE661" i="6" s="1"/>
  <c r="Y1172" i="6"/>
  <c r="AE1172" i="6" s="1"/>
  <c r="Y170" i="6"/>
  <c r="AE170" i="6" s="1"/>
  <c r="Y1863" i="6"/>
  <c r="AE1863" i="6" s="1"/>
  <c r="Y1908" i="6"/>
  <c r="AE1908" i="6" s="1"/>
  <c r="Y1363" i="6"/>
  <c r="AE1363" i="6" s="1"/>
  <c r="Y1224" i="6"/>
  <c r="AE1224" i="6" s="1"/>
  <c r="Y573" i="6"/>
  <c r="AE573" i="6" s="1"/>
  <c r="Y105" i="6"/>
  <c r="AE105" i="6" s="1"/>
  <c r="Y891" i="6"/>
  <c r="AE891" i="6" s="1"/>
  <c r="Y482" i="6"/>
  <c r="AE482" i="6" s="1"/>
  <c r="Y313" i="6"/>
  <c r="AE313" i="6" s="1"/>
  <c r="Y1319" i="6"/>
  <c r="AE1319" i="6" s="1"/>
  <c r="Y1784" i="6"/>
  <c r="AE1784" i="6" s="1"/>
  <c r="Y1348" i="6"/>
  <c r="AE1348" i="6" s="1"/>
  <c r="Y1802" i="6"/>
  <c r="AE1802" i="6" s="1"/>
  <c r="Y976" i="6"/>
  <c r="AE976" i="6" s="1"/>
  <c r="Y750" i="6"/>
  <c r="AE750" i="6" s="1"/>
  <c r="Y84" i="6"/>
  <c r="AE84" i="6" s="1"/>
  <c r="Y1058" i="6"/>
  <c r="AE1058" i="6" s="1"/>
  <c r="Y1506" i="6"/>
  <c r="AE1506" i="6" s="1"/>
  <c r="Y1131" i="6"/>
  <c r="AE1131" i="6" s="1"/>
  <c r="Y228" i="6"/>
  <c r="AE228" i="6" s="1"/>
  <c r="Y146" i="6"/>
  <c r="AE146" i="6" s="1"/>
  <c r="Y746" i="6"/>
  <c r="AE746" i="6" s="1"/>
  <c r="Y270" i="6"/>
  <c r="AE270" i="6" s="1"/>
  <c r="Y20" i="6"/>
  <c r="AE20" i="6" s="1"/>
  <c r="Y1239" i="6"/>
  <c r="AE1239" i="6" s="1"/>
  <c r="Y984" i="6"/>
  <c r="AE984" i="6" s="1"/>
  <c r="Y1002" i="6"/>
  <c r="AE1002" i="6" s="1"/>
  <c r="Y326" i="6"/>
  <c r="AE326" i="6" s="1"/>
  <c r="Y59" i="6"/>
  <c r="AE59" i="6" s="1"/>
  <c r="Y1429" i="6"/>
  <c r="AE1429" i="6" s="1"/>
  <c r="Y1320" i="6"/>
  <c r="AE1320" i="6" s="1"/>
  <c r="Y1607" i="6"/>
  <c r="AE1607" i="6" s="1"/>
  <c r="Y1627" i="6"/>
  <c r="AE1627" i="6" s="1"/>
  <c r="Y1273" i="6"/>
  <c r="AE1273" i="6" s="1"/>
  <c r="Y508" i="6"/>
  <c r="AE508" i="6" s="1"/>
  <c r="Y196" i="6"/>
  <c r="AE196" i="6" s="1"/>
  <c r="Y29" i="6"/>
  <c r="AE29" i="6" s="1"/>
  <c r="Y1176" i="6"/>
  <c r="AE1176" i="6" s="1"/>
  <c r="Y1907" i="6"/>
  <c r="AE1907" i="6" s="1"/>
  <c r="Y1713" i="6"/>
  <c r="AE1713" i="6" s="1"/>
  <c r="Y1280" i="6"/>
  <c r="AE1280" i="6" s="1"/>
  <c r="Y1793" i="6"/>
  <c r="AE1793" i="6" s="1"/>
  <c r="Y1738" i="6"/>
  <c r="AE1738" i="6" s="1"/>
  <c r="Y679" i="6"/>
  <c r="AE679" i="6" s="1"/>
  <c r="Y797" i="6"/>
  <c r="AE797" i="6" s="1"/>
  <c r="Y1906" i="6"/>
  <c r="AE1906" i="6" s="1"/>
  <c r="Y1472" i="6"/>
  <c r="AE1472" i="6" s="1"/>
  <c r="Y1402" i="6"/>
  <c r="AE1402" i="6" s="1"/>
  <c r="Y1056" i="6"/>
  <c r="AE1056" i="6" s="1"/>
  <c r="Y1620" i="6"/>
  <c r="AE1620" i="6" s="1"/>
  <c r="Y949" i="6"/>
  <c r="AE949" i="6" s="1"/>
  <c r="Y1930" i="6"/>
  <c r="AE1930" i="6" s="1"/>
  <c r="Y541" i="6"/>
  <c r="AE541" i="6" s="1"/>
  <c r="Y1656" i="6"/>
  <c r="AE1656" i="6" s="1"/>
  <c r="Y564" i="6"/>
  <c r="AE564" i="6" s="1"/>
  <c r="Y1443" i="6"/>
  <c r="AE1443" i="6" s="1"/>
  <c r="Y1265" i="6"/>
  <c r="AE1265" i="6" s="1"/>
  <c r="Y1458" i="6"/>
  <c r="AE1458" i="6" s="1"/>
  <c r="Y1072" i="6"/>
  <c r="AE1072" i="6" s="1"/>
  <c r="Y1915" i="6"/>
  <c r="AE1915" i="6" s="1"/>
  <c r="Y1059" i="6"/>
  <c r="AE1059" i="6" s="1"/>
  <c r="Y540" i="6"/>
  <c r="AE540" i="6" s="1"/>
  <c r="Y1229" i="6"/>
  <c r="AE1229" i="6" s="1"/>
  <c r="Y1730" i="6"/>
  <c r="AE1730" i="6" s="1"/>
  <c r="Y162" i="6"/>
  <c r="AE162" i="6" s="1"/>
  <c r="Y605" i="6"/>
  <c r="AE605" i="6" s="1"/>
  <c r="Y1584" i="6"/>
  <c r="AE1584" i="6" s="1"/>
  <c r="Y1696" i="6"/>
  <c r="AE1696" i="6" s="1"/>
  <c r="Y1941" i="6"/>
  <c r="AE1941" i="6" s="1"/>
  <c r="Y1420" i="6"/>
  <c r="AE1420" i="6" s="1"/>
  <c r="Y1724" i="6"/>
  <c r="AE1724" i="6" s="1"/>
  <c r="Y1456" i="6"/>
  <c r="AE1456" i="6" s="1"/>
  <c r="Y1838" i="6"/>
  <c r="AE1838" i="6" s="1"/>
  <c r="Y1706" i="6"/>
  <c r="AE1706" i="6" s="1"/>
  <c r="Y1785" i="6"/>
  <c r="AE1785" i="6" s="1"/>
  <c r="Y1735" i="6"/>
  <c r="AE1735" i="6" s="1"/>
  <c r="Y1865" i="6"/>
  <c r="AE1865" i="6" s="1"/>
  <c r="Y1829" i="6"/>
  <c r="AE1829" i="6" s="1"/>
  <c r="Y1877" i="6"/>
  <c r="AE1877" i="6" s="1"/>
  <c r="Y1404" i="6"/>
  <c r="AE1404" i="6" s="1"/>
  <c r="Y1824" i="6"/>
  <c r="AE1824" i="6" s="1"/>
  <c r="Y1531" i="6"/>
  <c r="AE1531" i="6" s="1"/>
  <c r="Y1786" i="6"/>
  <c r="AE1786" i="6" s="1"/>
  <c r="Y1247" i="6"/>
  <c r="AE1247" i="6" s="1"/>
  <c r="Y1276" i="6"/>
  <c r="AE1276" i="6" s="1"/>
  <c r="Y1437" i="6"/>
  <c r="AE1437" i="6" s="1"/>
  <c r="Y1747" i="6"/>
  <c r="AE1747" i="6" s="1"/>
  <c r="Y1241" i="6"/>
  <c r="AE1241" i="6" s="1"/>
  <c r="Y1236" i="6"/>
  <c r="AE1236" i="6" s="1"/>
  <c r="Y1899" i="6"/>
  <c r="AE1899" i="6" s="1"/>
  <c r="Y1481" i="6"/>
  <c r="AE1481" i="6" s="1"/>
  <c r="Y1187" i="6"/>
  <c r="AE1187" i="6" s="1"/>
  <c r="Y1192" i="6"/>
  <c r="AE1192" i="6" s="1"/>
  <c r="Y1349" i="6"/>
  <c r="AE1349" i="6" s="1"/>
  <c r="Y811" i="6"/>
  <c r="AE811" i="6" s="1"/>
  <c r="Y916" i="6"/>
  <c r="AE916" i="6" s="1"/>
  <c r="Y1579" i="6"/>
  <c r="AE1579" i="6" s="1"/>
  <c r="Y1459" i="6"/>
  <c r="AE1459" i="6" s="1"/>
  <c r="Y1538" i="6"/>
  <c r="AE1538" i="6" s="1"/>
  <c r="Y1309" i="6"/>
  <c r="AE1309" i="6" s="1"/>
  <c r="Y1852" i="6"/>
  <c r="AE1852" i="6" s="1"/>
  <c r="Y1512" i="6"/>
  <c r="AE1512" i="6" s="1"/>
  <c r="Y1147" i="6"/>
  <c r="AE1147" i="6" s="1"/>
  <c r="Y1521" i="6"/>
  <c r="AE1521" i="6" s="1"/>
  <c r="Y1441" i="6"/>
  <c r="AE1441" i="6" s="1"/>
  <c r="Y1635" i="6"/>
  <c r="AE1635" i="6" s="1"/>
  <c r="Y1454" i="6"/>
  <c r="AE1454" i="6" s="1"/>
  <c r="Y1010" i="6"/>
  <c r="AE1010" i="6" s="1"/>
  <c r="Y936" i="6"/>
  <c r="AE936" i="6" s="1"/>
  <c r="Y1291" i="6"/>
  <c r="AE1291" i="6" s="1"/>
  <c r="Y1636" i="6"/>
  <c r="AE1636" i="6" s="1"/>
  <c r="Y1753" i="6"/>
  <c r="AE1753" i="6" s="1"/>
  <c r="Y1261" i="6"/>
  <c r="AE1261" i="6" s="1"/>
  <c r="Y864" i="6"/>
  <c r="AE864" i="6" s="1"/>
  <c r="Y1677" i="6"/>
  <c r="AE1677" i="6" s="1"/>
  <c r="Y1539" i="6"/>
  <c r="AE1539" i="6" s="1"/>
  <c r="Y1392" i="6"/>
  <c r="AE1392" i="6" s="1"/>
  <c r="Y1781" i="6"/>
  <c r="AE1781" i="6" s="1"/>
  <c r="Y1465" i="6"/>
  <c r="AE1465" i="6" s="1"/>
  <c r="Y1213" i="6"/>
  <c r="AE1213" i="6" s="1"/>
  <c r="Y1575" i="6"/>
  <c r="AE1575" i="6" s="1"/>
  <c r="Y1379" i="6"/>
  <c r="AE1379" i="6" s="1"/>
  <c r="Y1510" i="6"/>
  <c r="AE1510" i="6" s="1"/>
  <c r="Y1757" i="6"/>
  <c r="AE1757" i="6" s="1"/>
  <c r="Y1037" i="6"/>
  <c r="AE1037" i="6" s="1"/>
  <c r="Y1699" i="6"/>
  <c r="AE1699" i="6" s="1"/>
  <c r="Y1336" i="6"/>
  <c r="AE1336" i="6" s="1"/>
  <c r="Y766" i="6"/>
  <c r="AE766" i="6" s="1"/>
  <c r="Y1180" i="6"/>
  <c r="AE1180" i="6" s="1"/>
  <c r="Y1821" i="6"/>
  <c r="AE1821" i="6" s="1"/>
  <c r="Y1070" i="6"/>
  <c r="AE1070" i="6" s="1"/>
  <c r="Y1850" i="6"/>
  <c r="AE1850" i="6" s="1"/>
  <c r="Y1720" i="6"/>
  <c r="AE1720" i="6" s="1"/>
  <c r="Y1945" i="6"/>
  <c r="AE1945" i="6" s="1"/>
  <c r="Y1958" i="6"/>
  <c r="AE1958" i="6" s="1"/>
  <c r="Y1826" i="6"/>
  <c r="AE1826" i="6" s="1"/>
  <c r="Y1214" i="6"/>
  <c r="AE1214" i="6" s="1"/>
  <c r="Y1898" i="6"/>
  <c r="AE1898" i="6" s="1"/>
  <c r="Y1556" i="6"/>
  <c r="AE1556" i="6" s="1"/>
  <c r="Y1896" i="6"/>
  <c r="AE1896" i="6" s="1"/>
  <c r="Y1795" i="6"/>
  <c r="AE1795" i="6" s="1"/>
  <c r="Y1248" i="6"/>
  <c r="AE1248" i="6" s="1"/>
  <c r="Y1586" i="6"/>
  <c r="AE1586" i="6" s="1"/>
  <c r="Y1767" i="6"/>
  <c r="AE1767" i="6" s="1"/>
  <c r="Y1805" i="6"/>
  <c r="AE1805" i="6" s="1"/>
  <c r="Y1568" i="6"/>
  <c r="AE1568" i="6" s="1"/>
  <c r="Y112" i="6"/>
  <c r="AE112" i="6" s="1"/>
  <c r="Y1049" i="6"/>
  <c r="AE1049" i="6" s="1"/>
  <c r="Y1384" i="6"/>
  <c r="AE1384" i="6" s="1"/>
  <c r="Y200" i="6"/>
  <c r="AE200" i="6" s="1"/>
  <c r="Y1546" i="6"/>
  <c r="AE1546" i="6" s="1"/>
  <c r="Y1489" i="6"/>
  <c r="AE1489" i="6" s="1"/>
  <c r="Y1623" i="6"/>
  <c r="AE1623" i="6" s="1"/>
  <c r="Y1834" i="6"/>
  <c r="AE1834" i="6" s="1"/>
  <c r="Y1377" i="6"/>
  <c r="AE1377" i="6" s="1"/>
  <c r="Y1267" i="6"/>
  <c r="AE1267" i="6" s="1"/>
  <c r="Y1399" i="6"/>
  <c r="AE1399" i="6" s="1"/>
  <c r="Y1807" i="6"/>
  <c r="AE1807" i="6" s="1"/>
  <c r="Y1497" i="6"/>
  <c r="AE1497" i="6" s="1"/>
  <c r="Y1578" i="6"/>
  <c r="AE1578" i="6" s="1"/>
  <c r="Y1271" i="6"/>
  <c r="AE1271" i="6" s="1"/>
  <c r="Y263" i="6"/>
  <c r="AE263" i="6" s="1"/>
  <c r="Y1894" i="6"/>
  <c r="AE1894" i="6" s="1"/>
  <c r="Y1673" i="6"/>
  <c r="AE1673" i="6" s="1"/>
  <c r="Y884" i="6"/>
  <c r="AE884" i="6" s="1"/>
  <c r="Y1191" i="6"/>
  <c r="AE1191" i="6" s="1"/>
  <c r="Y555" i="6"/>
  <c r="AE555" i="6" s="1"/>
  <c r="Y721" i="6"/>
  <c r="AE721" i="6" s="1"/>
  <c r="Y1861" i="6"/>
  <c r="AE1861" i="6" s="1"/>
  <c r="Y840" i="6"/>
  <c r="AE840" i="6" s="1"/>
  <c r="Y1403" i="6"/>
  <c r="AE1403" i="6" s="1"/>
  <c r="Y1289" i="6"/>
  <c r="AE1289" i="6" s="1"/>
  <c r="Y306" i="6"/>
  <c r="AE306" i="6" s="1"/>
  <c r="Y1106" i="6"/>
  <c r="AE1106" i="6" s="1"/>
  <c r="Y1488" i="6"/>
  <c r="AE1488" i="6" s="1"/>
  <c r="Y842" i="6"/>
  <c r="AE842" i="6" s="1"/>
  <c r="Y425" i="6"/>
  <c r="AE425" i="6" s="1"/>
  <c r="Y1466" i="6"/>
  <c r="AE1466" i="6" s="1"/>
  <c r="Y1034" i="6"/>
  <c r="AE1034" i="6" s="1"/>
  <c r="Y1616" i="6"/>
  <c r="AE1616" i="6" s="1"/>
  <c r="Y1304" i="6"/>
  <c r="AE1304" i="6" s="1"/>
  <c r="Y982" i="6"/>
  <c r="AE982" i="6" s="1"/>
  <c r="Y1085" i="6"/>
  <c r="AE1085" i="6" s="1"/>
  <c r="Y1871" i="6"/>
  <c r="AE1871" i="6" s="1"/>
  <c r="Y1217" i="6"/>
  <c r="AE1217" i="6" s="1"/>
  <c r="Y1370" i="6"/>
  <c r="AE1370" i="6" s="1"/>
  <c r="Y348" i="6"/>
  <c r="AE348" i="6" s="1"/>
  <c r="Y1603" i="6"/>
  <c r="AE1603" i="6" s="1"/>
  <c r="Y1737" i="6"/>
  <c r="AE1737" i="6" s="1"/>
  <c r="Y1195" i="6"/>
  <c r="AE1195" i="6" s="1"/>
  <c r="Y1739" i="6"/>
  <c r="AE1739" i="6" s="1"/>
  <c r="Y1601" i="6"/>
  <c r="AE1601" i="6" s="1"/>
  <c r="Y1337" i="6"/>
  <c r="AE1337" i="6" s="1"/>
  <c r="Y1496" i="6"/>
  <c r="AE1496" i="6" s="1"/>
  <c r="Y1197" i="6"/>
  <c r="AE1197" i="6" s="1"/>
  <c r="Y1750" i="6"/>
  <c r="AE1750" i="6" s="1"/>
  <c r="Y7" i="6"/>
  <c r="AE7" i="6" s="1"/>
  <c r="Y533" i="6"/>
  <c r="AE533" i="6" s="1"/>
  <c r="Y1166" i="6"/>
  <c r="AE1166" i="6" s="1"/>
  <c r="Y1959" i="6"/>
  <c r="AE1959" i="6" s="1"/>
  <c r="Y1649" i="6"/>
  <c r="AE1649" i="6" s="1"/>
  <c r="Y243" i="6"/>
  <c r="AE243" i="6" s="1"/>
  <c r="Y1167" i="6"/>
  <c r="AE1167" i="6" s="1"/>
  <c r="Y1530" i="6"/>
  <c r="AE1530" i="6" s="1"/>
  <c r="Y562" i="6"/>
  <c r="AE562" i="6" s="1"/>
  <c r="Y1891" i="6"/>
  <c r="AE1891" i="6" s="1"/>
  <c r="Y1374" i="6"/>
  <c r="AE1374" i="6" s="1"/>
  <c r="Y1926" i="6"/>
  <c r="AE1926" i="6" s="1"/>
  <c r="Y1895" i="6"/>
  <c r="AE1895" i="6" s="1"/>
  <c r="Y1516" i="6"/>
  <c r="AE1516" i="6" s="1"/>
  <c r="Y1902" i="6"/>
  <c r="AE1902" i="6" s="1"/>
  <c r="Y1954" i="6"/>
  <c r="AE1954" i="6" s="1"/>
  <c r="Y1470" i="6"/>
  <c r="AE1470" i="6" s="1"/>
  <c r="Y1682" i="6"/>
  <c r="AE1682" i="6" s="1"/>
  <c r="Y1952" i="6"/>
  <c r="AE1952" i="6" s="1"/>
  <c r="Y1960" i="6"/>
  <c r="AE1960" i="6" s="1"/>
  <c r="Y1841" i="6"/>
  <c r="AE1841" i="6" s="1"/>
  <c r="Y1252" i="6"/>
  <c r="AE1252" i="6" s="1"/>
  <c r="Y1587" i="6"/>
  <c r="AE1587" i="6" s="1"/>
  <c r="Y1858" i="6"/>
  <c r="AE1858" i="6" s="1"/>
  <c r="Y1382" i="6"/>
  <c r="AE1382" i="6" s="1"/>
  <c r="Y1639" i="6"/>
  <c r="AE1639" i="6" s="1"/>
  <c r="Y1509" i="6"/>
  <c r="AE1509" i="6" s="1"/>
  <c r="Y503" i="6"/>
  <c r="AE503" i="6" s="1"/>
  <c r="Y1942" i="6"/>
  <c r="AE1942" i="6" s="1"/>
  <c r="Y1768" i="6"/>
  <c r="AE1768" i="6" s="1"/>
  <c r="Y1864" i="6"/>
  <c r="AE1864" i="6" s="1"/>
  <c r="Y1766" i="6"/>
  <c r="AE1766" i="6" s="1"/>
  <c r="Y1886" i="6"/>
  <c r="AE1886" i="6" s="1"/>
  <c r="Y1828" i="6"/>
  <c r="AE1828" i="6" s="1"/>
  <c r="Y1703" i="6"/>
  <c r="AE1703" i="6" s="1"/>
  <c r="Y1939" i="6"/>
  <c r="AE1939" i="6" s="1"/>
  <c r="Y1831" i="6"/>
  <c r="AE1831" i="6" s="1"/>
  <c r="Y1343" i="6"/>
  <c r="AE1343" i="6" s="1"/>
  <c r="Y1433" i="6"/>
  <c r="AE1433" i="6" s="1"/>
  <c r="Y1523" i="6"/>
  <c r="AE1523" i="6" s="1"/>
  <c r="Y1306" i="6"/>
  <c r="AE1306" i="6" s="1"/>
  <c r="Y1256" i="6"/>
  <c r="AE1256" i="6" s="1"/>
  <c r="Y1595" i="6"/>
  <c r="AE1595" i="6" s="1"/>
  <c r="Y1885" i="6"/>
  <c r="AE1885" i="6" s="1"/>
  <c r="Y1218" i="6"/>
  <c r="AE1218" i="6" s="1"/>
  <c r="Y1955" i="6"/>
  <c r="AE1955" i="6" s="1"/>
  <c r="Y1905" i="6"/>
  <c r="AE1905" i="6" s="1"/>
  <c r="Y1867" i="6"/>
  <c r="AE1867" i="6" s="1"/>
  <c r="Y1860" i="6"/>
  <c r="AE1860" i="6" s="1"/>
  <c r="Y1419" i="6"/>
  <c r="AE1419" i="6" s="1"/>
  <c r="Y1836" i="6"/>
  <c r="AE1836" i="6" s="1"/>
  <c r="Y715" i="6"/>
  <c r="AE715" i="6" s="1"/>
  <c r="Y1775" i="6"/>
  <c r="AE1775" i="6" s="1"/>
  <c r="Y1928" i="6"/>
  <c r="AE1928" i="6" s="1"/>
  <c r="Y1329" i="6"/>
  <c r="AE1329" i="6" s="1"/>
  <c r="Y1924" i="6"/>
  <c r="AE1924" i="6" s="1"/>
  <c r="Y420" i="6"/>
  <c r="AE420" i="6" s="1"/>
  <c r="Y1950" i="6"/>
  <c r="AE1950" i="6" s="1"/>
  <c r="Y1809" i="6"/>
  <c r="AE1809" i="6" s="1"/>
  <c r="Y1938" i="6"/>
  <c r="AE1938" i="6" s="1"/>
  <c r="Y1937" i="6"/>
  <c r="AE1937" i="6" s="1"/>
  <c r="Y1904" i="6"/>
  <c r="AE1904" i="6" s="1"/>
  <c r="Y1921" i="6"/>
  <c r="AE1921" i="6" s="1"/>
  <c r="Y838" i="6"/>
  <c r="AE838" i="6" s="1"/>
  <c r="Y759" i="6"/>
  <c r="AE759" i="6" s="1"/>
  <c r="Y550" i="6"/>
  <c r="AE550" i="6" s="1"/>
  <c r="Y1922" i="6"/>
  <c r="AE1922" i="6" s="1"/>
  <c r="Y1800" i="6"/>
  <c r="AE1800" i="6" s="1"/>
  <c r="Y1855" i="6"/>
  <c r="AE1855" i="6" s="1"/>
  <c r="Y1874" i="6"/>
  <c r="AE1874" i="6" s="1"/>
  <c r="Y1893" i="6"/>
  <c r="AE1893" i="6" s="1"/>
  <c r="Y15" i="6"/>
  <c r="AE15" i="6" s="1"/>
  <c r="Y935" i="6"/>
  <c r="AE935" i="6" s="1"/>
  <c r="Y1944" i="6"/>
  <c r="AE1944" i="6" s="1"/>
  <c r="Y1727" i="6"/>
  <c r="AE1727" i="6" s="1"/>
  <c r="Y330" i="6"/>
  <c r="AE330" i="6" s="1"/>
  <c r="Y904" i="6"/>
  <c r="AE904" i="6" s="1"/>
  <c r="Y561" i="6"/>
  <c r="AE561" i="6" s="1"/>
  <c r="Y1125" i="6"/>
  <c r="AE1125" i="6" s="1"/>
  <c r="Y465" i="6"/>
  <c r="AE465" i="6" s="1"/>
  <c r="Y906" i="6"/>
  <c r="AE906" i="6" s="1"/>
  <c r="Y1917" i="6"/>
  <c r="AE1917" i="6" s="1"/>
  <c r="Y1936" i="6"/>
  <c r="AE1936" i="6" s="1"/>
  <c r="Y1875" i="6"/>
  <c r="AE1875" i="6" s="1"/>
  <c r="Y861" i="6"/>
  <c r="AE861" i="6" s="1"/>
  <c r="Y753" i="6"/>
  <c r="AE753" i="6" s="1"/>
  <c r="Y1925" i="6"/>
  <c r="AE1925" i="6" s="1"/>
  <c r="Y478" i="6"/>
  <c r="AE478" i="6" s="1"/>
  <c r="Y431" i="6"/>
  <c r="AE431" i="6" s="1"/>
  <c r="Y334" i="6"/>
  <c r="AE334" i="6" s="1"/>
  <c r="Y1502" i="6"/>
  <c r="AE1502" i="6" s="1"/>
  <c r="Y359" i="6"/>
  <c r="AE359" i="6" s="1"/>
  <c r="Y1341" i="6"/>
  <c r="AE1341" i="6" s="1"/>
  <c r="Y1625" i="6"/>
  <c r="AE1625" i="6" s="1"/>
  <c r="Y1408" i="6"/>
  <c r="AE1408" i="6" s="1"/>
  <c r="Y1843" i="6"/>
  <c r="AE1843" i="6" s="1"/>
  <c r="Y1279" i="6"/>
  <c r="AE1279" i="6" s="1"/>
  <c r="Y1940" i="6"/>
  <c r="AE1940" i="6" s="1"/>
  <c r="Y1352" i="6"/>
  <c r="AE1352" i="6" s="1"/>
  <c r="Y1792" i="6"/>
  <c r="AE1792" i="6" s="1"/>
  <c r="Y1770" i="6"/>
  <c r="AE1770" i="6" s="1"/>
  <c r="Y854" i="6"/>
  <c r="AE854" i="6" s="1"/>
  <c r="Y1702" i="6"/>
  <c r="AE1702" i="6" s="1"/>
  <c r="Y1480" i="6"/>
  <c r="AE1480" i="6" s="1"/>
  <c r="Y1193" i="6"/>
  <c r="AE1193" i="6" s="1"/>
  <c r="Y1054" i="6"/>
  <c r="AE1054" i="6" s="1"/>
  <c r="Y782" i="6"/>
  <c r="AE782" i="6" s="1"/>
  <c r="Y996" i="6"/>
  <c r="AE996" i="6" s="1"/>
  <c r="Y1122" i="6"/>
  <c r="AE1122" i="6" s="1"/>
  <c r="Y690" i="6"/>
  <c r="AE690" i="6" s="1"/>
  <c r="Y546" i="6"/>
  <c r="AE546" i="6" s="1"/>
  <c r="Y636" i="6"/>
  <c r="AE636" i="6" s="1"/>
  <c r="Y1574" i="6"/>
  <c r="AE1574" i="6" s="1"/>
  <c r="Y1932" i="6"/>
  <c r="AE1932" i="6" s="1"/>
  <c r="Y1171" i="6"/>
  <c r="AE1171" i="6" s="1"/>
  <c r="Y1529" i="6"/>
  <c r="AE1529" i="6" s="1"/>
  <c r="Y1310" i="6"/>
  <c r="AE1310" i="6" s="1"/>
  <c r="Y1583" i="6"/>
  <c r="AE1583" i="6" s="1"/>
  <c r="Y1233" i="6"/>
  <c r="AE1233" i="6" s="1"/>
  <c r="Y1461" i="6"/>
  <c r="AE1461" i="6" s="1"/>
  <c r="Y1312" i="6"/>
  <c r="AE1312" i="6" s="1"/>
  <c r="Y1050" i="6"/>
  <c r="AE1050" i="6" s="1"/>
  <c r="Y1630" i="6"/>
  <c r="AE1630" i="6" s="1"/>
  <c r="Y1815" i="6"/>
  <c r="AE1815" i="6" s="1"/>
  <c r="Y638" i="6"/>
  <c r="AE638" i="6" s="1"/>
  <c r="Y1411" i="6"/>
  <c r="AE1411" i="6" s="1"/>
  <c r="Y1296" i="6"/>
  <c r="AE1296" i="6" s="1"/>
  <c r="Y978" i="6"/>
  <c r="AE978" i="6" s="1"/>
  <c r="Y663" i="6"/>
  <c r="AE663" i="6" s="1"/>
  <c r="Y1949" i="6"/>
  <c r="AE1949" i="6" s="1"/>
  <c r="Y1203" i="6"/>
  <c r="AE1203" i="6" s="1"/>
  <c r="Y1448" i="6"/>
  <c r="AE1448" i="6" s="1"/>
  <c r="Y719" i="6"/>
  <c r="AE719" i="6" s="1"/>
  <c r="Y1755" i="6"/>
  <c r="AE1755" i="6" s="1"/>
  <c r="Y1927" i="6"/>
  <c r="AE1927" i="6" s="1"/>
  <c r="Y1007" i="6"/>
  <c r="AE1007" i="6" s="1"/>
  <c r="Y834" i="6"/>
  <c r="AE834" i="6" s="1"/>
  <c r="Y406" i="6"/>
  <c r="AE406" i="6" s="1"/>
  <c r="Y1912" i="6"/>
  <c r="AE1912" i="6" s="1"/>
  <c r="Y926" i="6"/>
  <c r="AE926" i="6" s="1"/>
  <c r="Y924" i="6"/>
  <c r="AE924" i="6" s="1"/>
  <c r="Y647" i="6"/>
  <c r="AE647" i="6" s="1"/>
  <c r="Y1659" i="6"/>
  <c r="AE1659" i="6" s="1"/>
  <c r="Y1946" i="6"/>
  <c r="AE1946" i="6" s="1"/>
  <c r="Y1430" i="6"/>
  <c r="AE1430" i="6" s="1"/>
  <c r="Y566" i="6"/>
  <c r="AE566" i="6" s="1"/>
  <c r="Y708" i="6"/>
  <c r="AE708" i="6" s="1"/>
  <c r="Y1708" i="6"/>
  <c r="AE1708" i="6" s="1"/>
  <c r="Y1367" i="6"/>
  <c r="AE1367" i="6" s="1"/>
  <c r="Y1918" i="6"/>
  <c r="AE1918" i="6" s="1"/>
  <c r="Y190" i="6"/>
  <c r="AE190" i="6" s="1"/>
  <c r="Y1820" i="6"/>
  <c r="AE1820" i="6" s="1"/>
  <c r="Y1266" i="6"/>
  <c r="AE1266" i="6" s="1"/>
  <c r="Y402" i="6"/>
  <c r="AE402" i="6" s="1"/>
  <c r="Y1953" i="6"/>
  <c r="AE1953" i="6" s="1"/>
  <c r="Y1903" i="6"/>
  <c r="AE1903" i="6" s="1"/>
  <c r="Y1913" i="6"/>
  <c r="AE1913" i="6" s="1"/>
  <c r="Y1358" i="6"/>
  <c r="AE1358" i="6" s="1"/>
  <c r="Y494" i="6"/>
  <c r="AE494" i="6" s="1"/>
  <c r="Y1692" i="6"/>
  <c r="AE1692" i="6" s="1"/>
  <c r="Y1455" i="6"/>
  <c r="AE1455" i="6" s="1"/>
  <c r="Y1295" i="6"/>
  <c r="AE1295" i="6" s="1"/>
  <c r="Y1846" i="6"/>
  <c r="AE1846" i="6" s="1"/>
  <c r="Y118" i="6"/>
  <c r="AE118" i="6" s="1"/>
  <c r="Y1819" i="6"/>
  <c r="AE1819" i="6" s="1"/>
  <c r="Y1194" i="6"/>
  <c r="AE1194" i="6" s="1"/>
  <c r="Y1901" i="6"/>
  <c r="AE1901" i="6" s="1"/>
  <c r="Y1286" i="6"/>
  <c r="AE1286" i="6" s="1"/>
  <c r="Y422" i="6"/>
  <c r="AE422" i="6" s="1"/>
  <c r="Y1476" i="6"/>
  <c r="AE1476" i="6" s="1"/>
  <c r="Y1223" i="6"/>
  <c r="AE1223" i="6" s="1"/>
  <c r="Y1774" i="6"/>
  <c r="AE1774" i="6" s="1"/>
  <c r="Y910" i="6"/>
  <c r="AE910" i="6" s="1"/>
  <c r="Y46" i="6"/>
  <c r="AE46" i="6" s="1"/>
  <c r="Y1675" i="6"/>
  <c r="AE1675" i="6" s="1"/>
  <c r="Y258" i="6"/>
  <c r="AE258" i="6" s="1"/>
  <c r="Y1951" i="6"/>
  <c r="AE1951" i="6" s="1"/>
  <c r="Y350" i="6"/>
  <c r="AE350" i="6" s="1"/>
  <c r="Y1356" i="6"/>
  <c r="AE1356" i="6" s="1"/>
  <c r="Y1920" i="6"/>
  <c r="AE1920" i="6" s="1"/>
  <c r="Y1151" i="6"/>
  <c r="AE1151" i="6" s="1"/>
  <c r="Y287" i="6"/>
  <c r="AE287" i="6" s="1"/>
  <c r="Y1914" i="6"/>
  <c r="AE1914" i="6" s="1"/>
  <c r="Y186" i="6"/>
  <c r="AE186" i="6" s="1"/>
  <c r="Y1142" i="6"/>
  <c r="AE1142" i="6" s="1"/>
  <c r="Y278" i="6"/>
  <c r="AE278" i="6" s="1"/>
  <c r="Y1284" i="6"/>
  <c r="AE1284" i="6" s="1"/>
  <c r="Y1644" i="6"/>
  <c r="AE1644" i="6" s="1"/>
  <c r="Y1079" i="6"/>
  <c r="AE1079" i="6" s="1"/>
  <c r="Y215" i="6"/>
  <c r="AE215" i="6" s="1"/>
  <c r="Y1842" i="6"/>
  <c r="AE1842" i="6" s="1"/>
  <c r="Y114" i="6"/>
  <c r="AE114" i="6" s="1"/>
  <c r="Y206" i="6"/>
  <c r="AE206" i="6" s="1"/>
  <c r="Y1212" i="6"/>
  <c r="AE1212" i="6" s="1"/>
  <c r="Y1428" i="6"/>
  <c r="AE1428" i="6" s="1"/>
  <c r="Y143" i="6"/>
  <c r="AE143" i="6" s="1"/>
  <c r="Y1558" i="6"/>
  <c r="AE1558" i="6" s="1"/>
  <c r="Y694" i="6"/>
  <c r="AE694" i="6" s="1"/>
  <c r="Y42" i="6"/>
  <c r="AE42" i="6" s="1"/>
  <c r="Y998" i="6"/>
  <c r="AE998" i="6" s="1"/>
  <c r="Y134" i="6"/>
  <c r="AE134" i="6" s="1"/>
  <c r="Y1140" i="6"/>
  <c r="AE1140" i="6" s="1"/>
  <c r="Y276" i="6"/>
  <c r="AE276" i="6" s="1"/>
  <c r="Y1823" i="6"/>
  <c r="AE1823" i="6" s="1"/>
  <c r="Y71" i="6"/>
  <c r="AE71" i="6" s="1"/>
  <c r="Y1486" i="6"/>
  <c r="AE1486" i="6" s="1"/>
  <c r="Y622" i="6"/>
  <c r="AE622" i="6" s="1"/>
  <c r="Y1698" i="6"/>
  <c r="AE1698" i="6" s="1"/>
  <c r="Y1889" i="6"/>
  <c r="AE1889" i="6" s="1"/>
  <c r="Y1814" i="6"/>
  <c r="AE1814" i="6" s="1"/>
  <c r="Y62" i="6"/>
  <c r="AE62" i="6" s="1"/>
  <c r="Y1068" i="6"/>
  <c r="AE1068" i="6" s="1"/>
  <c r="Y204" i="6"/>
  <c r="AE204" i="6" s="1"/>
  <c r="Y863" i="6"/>
  <c r="AE863" i="6" s="1"/>
  <c r="Y1414" i="6"/>
  <c r="AE1414" i="6" s="1"/>
  <c r="Y1626" i="6"/>
  <c r="AE1626" i="6" s="1"/>
  <c r="Y762" i="6"/>
  <c r="AE762" i="6" s="1"/>
  <c r="Y1718" i="6"/>
  <c r="AE1718" i="6" s="1"/>
  <c r="Y132" i="6"/>
  <c r="AE132" i="6" s="1"/>
  <c r="Y1655" i="6"/>
  <c r="AE1655" i="6" s="1"/>
  <c r="Y791" i="6"/>
  <c r="AE791" i="6" s="1"/>
  <c r="Y1884" i="6"/>
  <c r="AE1884" i="6" s="1"/>
  <c r="Y1342" i="6"/>
  <c r="AE1342" i="6" s="1"/>
  <c r="Y1804" i="6"/>
  <c r="AE1804" i="6" s="1"/>
  <c r="Y1554" i="6"/>
  <c r="AE1554" i="6" s="1"/>
  <c r="Y1929" i="6"/>
  <c r="AE1929" i="6" s="1"/>
  <c r="Y1948" i="6"/>
  <c r="AE1948" i="6" s="1"/>
  <c r="Y975" i="6"/>
  <c r="AE975" i="6" s="1"/>
  <c r="Y1646" i="6"/>
  <c r="AE1646" i="6" s="1"/>
  <c r="Y60" i="6"/>
  <c r="AE60" i="6" s="1"/>
  <c r="Y1632" i="6"/>
  <c r="AE1632" i="6" s="1"/>
  <c r="Y1270" i="6"/>
  <c r="AE1270" i="6" s="1"/>
  <c r="Y1527" i="6"/>
  <c r="AE1527" i="6" s="1"/>
  <c r="Y1482" i="6"/>
  <c r="AE1482" i="6" s="1"/>
  <c r="Y618" i="6"/>
  <c r="AE618" i="6" s="1"/>
  <c r="Y1956" i="6"/>
  <c r="AE1956" i="6" s="1"/>
  <c r="Y207" i="6"/>
  <c r="AE207" i="6" s="1"/>
  <c r="Y710" i="6"/>
  <c r="AE710" i="6" s="1"/>
  <c r="Y852" i="6"/>
  <c r="AE852" i="6" s="1"/>
  <c r="Y1511" i="6"/>
  <c r="AE1511" i="6" s="1"/>
  <c r="Y1416" i="6"/>
  <c r="AE1416" i="6" s="1"/>
  <c r="Y1198" i="6"/>
  <c r="AE1198" i="6" s="1"/>
  <c r="Y1410" i="6"/>
  <c r="AE1410" i="6" s="1"/>
  <c r="Y1923" i="6"/>
  <c r="AE1923" i="6" s="1"/>
  <c r="Y1916" i="6"/>
  <c r="AE1916" i="6" s="1"/>
  <c r="Y1439" i="6"/>
  <c r="AE1439" i="6" s="1"/>
  <c r="Y575" i="6"/>
  <c r="AE575" i="6" s="1"/>
  <c r="Y1835" i="6"/>
  <c r="AE1835" i="6" s="1"/>
  <c r="Y1126" i="6"/>
  <c r="AE1126" i="6" s="1"/>
  <c r="Y262" i="6"/>
  <c r="AE262" i="6" s="1"/>
  <c r="Y51" i="6"/>
  <c r="AE51" i="6" s="1"/>
  <c r="Y1338" i="6"/>
  <c r="AE1338" i="6" s="1"/>
  <c r="Y474" i="6"/>
  <c r="AE474" i="6" s="1"/>
</calcChain>
</file>

<file path=xl/sharedStrings.xml><?xml version="1.0" encoding="utf-8"?>
<sst xmlns="http://schemas.openxmlformats.org/spreadsheetml/2006/main" count="68240" uniqueCount="197">
  <si>
    <t>TrackerID</t>
  </si>
  <si>
    <t>HeartRate</t>
  </si>
  <si>
    <t>logTime</t>
  </si>
  <si>
    <t>C5:14:5E:1D:B5:BD</t>
  </si>
  <si>
    <t>D7:6B:33:C1:19:52</t>
  </si>
  <si>
    <t>DE:4C:EE:63:BB:BC</t>
  </si>
  <si>
    <t>EA:8D:8E:55:C5:9D</t>
  </si>
  <si>
    <t>FD:8E:99:24:97:70</t>
  </si>
  <si>
    <t>Greetings</t>
  </si>
  <si>
    <t>Introduction</t>
  </si>
  <si>
    <t>Break</t>
  </si>
  <si>
    <t>Closing</t>
  </si>
  <si>
    <t>Hands on</t>
  </si>
  <si>
    <t>Lecture</t>
  </si>
  <si>
    <t>Location</t>
  </si>
  <si>
    <t>Off Campus</t>
  </si>
  <si>
    <t>Posture</t>
  </si>
  <si>
    <t>Standing</t>
  </si>
  <si>
    <t>Walking</t>
  </si>
  <si>
    <t>Activity</t>
  </si>
  <si>
    <t>&lt;01-03-2022</t>
  </si>
  <si>
    <t>01-Mar</t>
  </si>
  <si>
    <t>02-Mar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</si>
  <si>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</si>
  <si>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</si>
  <si>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</si>
  <si>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</si>
  <si>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</si>
  <si>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</si>
  <si>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</si>
  <si>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</si>
  <si>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</si>
  <si>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</si>
  <si>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</si>
  <si>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</si>
  <si>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</si>
  <si>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</si>
  <si>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</si>
  <si>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20</t>
  </si>
  <si>
    <t>22</t>
  </si>
  <si>
    <t>Average of HeartRate</t>
  </si>
  <si>
    <t>Days</t>
  </si>
  <si>
    <t>Hours</t>
  </si>
  <si>
    <t>Minutes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</si>
  <si>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</si>
  <si>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</si>
  <si>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</si>
  <si>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</si>
  <si>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</si>
  <si>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</si>
  <si>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</si>
  <si>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</si>
  <si>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</si>
  <si>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23</t>
  </si>
  <si>
    <t>(blank)</t>
  </si>
  <si>
    <t>:57</t>
  </si>
  <si>
    <t>:58</t>
  </si>
  <si>
    <t>:59</t>
  </si>
  <si>
    <t>:11</t>
  </si>
  <si>
    <t>:24</t>
  </si>
  <si>
    <t>:50</t>
  </si>
  <si>
    <t>:01</t>
  </si>
  <si>
    <t>:06</t>
  </si>
  <si>
    <t>:16</t>
  </si>
  <si>
    <t>:21</t>
  </si>
  <si>
    <t>:26</t>
  </si>
  <si>
    <t>:31</t>
  </si>
  <si>
    <t>:36</t>
  </si>
  <si>
    <t>:41</t>
  </si>
  <si>
    <t>:46</t>
  </si>
  <si>
    <t>:51</t>
  </si>
  <si>
    <t>:56</t>
  </si>
  <si>
    <t>:04</t>
  </si>
  <si>
    <t>:00</t>
  </si>
  <si>
    <t>:34</t>
  </si>
  <si>
    <t>:35</t>
  </si>
  <si>
    <t>:37</t>
  </si>
  <si>
    <t>:38</t>
  </si>
  <si>
    <t>:39</t>
  </si>
  <si>
    <t>:40</t>
  </si>
  <si>
    <t>:42</t>
  </si>
  <si>
    <t>:43</t>
  </si>
  <si>
    <t>:44</t>
  </si>
  <si>
    <t>:45</t>
  </si>
  <si>
    <t>:47</t>
  </si>
  <si>
    <t>:48</t>
  </si>
  <si>
    <t>:49</t>
  </si>
  <si>
    <t>:52</t>
  </si>
  <si>
    <t>:53</t>
  </si>
  <si>
    <t>:54</t>
  </si>
  <si>
    <t>:55</t>
  </si>
  <si>
    <t>:02</t>
  </si>
  <si>
    <t>:03</t>
  </si>
  <si>
    <t>:05</t>
  </si>
  <si>
    <t>:07</t>
  </si>
  <si>
    <t>:08</t>
  </si>
  <si>
    <t>:09</t>
  </si>
  <si>
    <t>:10</t>
  </si>
  <si>
    <t>:12</t>
  </si>
  <si>
    <t>:14</t>
  </si>
  <si>
    <t>:15</t>
  </si>
  <si>
    <t>:17</t>
  </si>
  <si>
    <t>:18</t>
  </si>
  <si>
    <t>:19</t>
  </si>
  <si>
    <t>:20</t>
  </si>
  <si>
    <t>:22</t>
  </si>
  <si>
    <t>:23</t>
  </si>
  <si>
    <t>:13</t>
  </si>
  <si>
    <t>:25</t>
  </si>
  <si>
    <t>:27</t>
  </si>
  <si>
    <t>:28</t>
  </si>
  <si>
    <t>:29</t>
  </si>
  <si>
    <t>:30</t>
  </si>
  <si>
    <t>:32</t>
  </si>
  <si>
    <t>:33</t>
  </si>
  <si>
    <t>Demonstration</t>
  </si>
  <si>
    <t>Peer Learning</t>
  </si>
  <si>
    <t>Module</t>
  </si>
  <si>
    <t>On Campus</t>
  </si>
  <si>
    <t>Sitting</t>
  </si>
  <si>
    <t>Dim Light</t>
  </si>
  <si>
    <t>No activity</t>
  </si>
  <si>
    <t>Hands On</t>
  </si>
  <si>
    <t>D7:6B:33:C1:19:53</t>
  </si>
  <si>
    <t>D7:6B:33:C1:19:54</t>
  </si>
  <si>
    <t>D7:6B:33:C1:19:55</t>
  </si>
  <si>
    <t>00</t>
  </si>
  <si>
    <t>01</t>
  </si>
  <si>
    <t>09</t>
  </si>
  <si>
    <t>10</t>
  </si>
  <si>
    <t>11</t>
  </si>
  <si>
    <t>Date_Time Stamp</t>
  </si>
  <si>
    <t>Total Average</t>
  </si>
  <si>
    <t>Date</t>
  </si>
  <si>
    <t>Time</t>
  </si>
  <si>
    <t>Slots</t>
  </si>
  <si>
    <t>Morning</t>
  </si>
  <si>
    <t>Afternoon</t>
  </si>
  <si>
    <t>Evening</t>
  </si>
  <si>
    <t>Late Evening</t>
  </si>
  <si>
    <t>Sessions with less than 8 students</t>
  </si>
  <si>
    <t>Sessions with outliers</t>
  </si>
  <si>
    <t>Remaining Sessions</t>
  </si>
  <si>
    <t>Technical Contexts</t>
  </si>
  <si>
    <t>Spatial Design</t>
  </si>
  <si>
    <t>Tools</t>
  </si>
  <si>
    <t>Theory</t>
  </si>
  <si>
    <t>Number of sessions recorded</t>
  </si>
  <si>
    <t>Tools_Digital Drawing</t>
  </si>
  <si>
    <t>Sessions with negative feedback</t>
  </si>
  <si>
    <t>t-Test: Paired Two Sample for Means</t>
  </si>
  <si>
    <t>Mean</t>
  </si>
  <si>
    <t>Variance</t>
  </si>
  <si>
    <t>Observations</t>
  </si>
  <si>
    <t>Pearson Correlation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</si>
  <si>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</si>
  <si>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</si>
  <si>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</si>
  <si>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</si>
  <si>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</si>
  <si>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</si>
  <si>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</si>
  <si>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Heart Rate</t>
  </si>
  <si>
    <t>t-Test: Two-Sample Assuming Equal Variances</t>
  </si>
  <si>
    <t>Pooled Variance</t>
  </si>
  <si>
    <t>Average Heart Rate and Starting Time</t>
  </si>
  <si>
    <t>Average Heart Rate and Teaching Method</t>
  </si>
  <si>
    <t>Average Heart Rate and Module/Subject Taught</t>
  </si>
  <si>
    <t>Average Heart Rate and Location of Study</t>
  </si>
  <si>
    <t>Starting Time</t>
  </si>
  <si>
    <t>Average Heart Rate</t>
  </si>
  <si>
    <t>(blank) Total</t>
  </si>
  <si>
    <t>For Technical Module</t>
  </si>
  <si>
    <t>Teaching Method</t>
  </si>
  <si>
    <t>Mean Heart Rate</t>
  </si>
  <si>
    <t>Column 1</t>
  </si>
  <si>
    <t>Column 2</t>
  </si>
  <si>
    <t>Lecture Method</t>
  </si>
  <si>
    <t>Demonstration Method</t>
  </si>
  <si>
    <t>Hands - on</t>
  </si>
  <si>
    <t>Peer learning</t>
  </si>
  <si>
    <t>Co Relation Time Passed and Heart rate for different teaching methods</t>
  </si>
  <si>
    <t>Weak</t>
  </si>
  <si>
    <t>0-0.2</t>
  </si>
  <si>
    <t>0.21-0.4</t>
  </si>
  <si>
    <t>Moderate</t>
  </si>
  <si>
    <t>0.41-0.6</t>
  </si>
  <si>
    <t>Strong</t>
  </si>
  <si>
    <t>Key</t>
  </si>
  <si>
    <t>Time Passed</t>
  </si>
  <si>
    <t>Change in Heart Rate</t>
  </si>
  <si>
    <t>Average Heart Rate after</t>
  </si>
  <si>
    <t>Criteria</t>
  </si>
  <si>
    <t>Avg Heart Rate</t>
  </si>
  <si>
    <t>Time Lapsed</t>
  </si>
  <si>
    <t>Heart rate</t>
  </si>
  <si>
    <t>Observation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</si>
</sst>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6">
    <xf numFmtId="0" fontId="0" fillId="0" borderId="0" xfId="0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0" fillId="0" borderId="0" xfId="0" pivotButton="1"/>
    <xf numFmtId="0" fontId="16" fillId="0" borderId="0" xfId="0" applyFont="1"/>
    <xf numFmtId="22" fontId="0" fillId="0" borderId="0" xfId="0" applyNumberFormat="1"/>
    <xf numFmtId="15" fontId="0" fillId="0" borderId="0" xfId="0" applyNumberFormat="1" applyAlignment="1">
      <alignment horizontal="left"/>
    </xf>
    <xf numFmtId="20" fontId="0" fillId="0" borderId="0" xfId="0" applyNumberFormat="1" applyAlignment="1">
      <alignment horizontal="left"/>
    </xf>
    <xf numFmtId="0" fontId="0" fillId="33" borderId="0" xfId="0" applyFill="1"/>
    <xf numFmtId="4" fontId="0" fillId="0" borderId="0" xfId="0" applyNumberFormat="1"/>
    <xf numFmtId="4" fontId="13" fillId="34" borderId="0" xfId="0" applyNumberFormat="1" applyFont="1" applyFill="1" applyAlignment="1">
      <alignment horizontal="center"/>
    </xf>
    <xf numFmtId="22" fontId="0" fillId="33" borderId="0" xfId="0" applyNumberFormat="1" applyFill="1" applyAlignment="1">
      <alignment horizontal="center"/>
    </xf>
    <xf numFmtId="4" fontId="0" fillId="35" borderId="0" xfId="0" applyNumberFormat="1" applyFill="1" applyAlignment="1">
      <alignment horizontal="center"/>
    </xf>
    <xf numFmtId="4" fontId="0" fillId="36" borderId="0" xfId="0" applyNumberFormat="1" applyFill="1" applyAlignment="1">
      <alignment horizontal="center"/>
    </xf>
    <xf numFmtId="4" fontId="0" fillId="37" borderId="0" xfId="0" applyNumberFormat="1" applyFill="1" applyAlignment="1">
      <alignment horizontal="center"/>
    </xf>
    <xf numFmtId="14" fontId="0" fillId="33" borderId="0" xfId="0" applyNumberFormat="1" applyFill="1" applyAlignment="1">
      <alignment horizontal="center"/>
    </xf>
    <xf numFmtId="20" fontId="0" fillId="33" borderId="0" xfId="0" applyNumberFormat="1" applyFill="1" applyAlignment="1">
      <alignment horizontal="center"/>
    </xf>
    <xf numFmtId="4" fontId="0" fillId="38" borderId="0" xfId="0" applyNumberFormat="1" applyFill="1" applyAlignment="1">
      <alignment horizontal="center"/>
    </xf>
    <xf numFmtId="14" fontId="0" fillId="0" borderId="0" xfId="0" applyNumberFormat="1"/>
    <xf numFmtId="21" fontId="0" fillId="0" borderId="0" xfId="0" applyNumberFormat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11" xfId="0" applyBorder="1"/>
    <xf numFmtId="0" fontId="18" fillId="0" borderId="12" xfId="0" applyFont="1" applyBorder="1" applyAlignment="1">
      <alignment horizontal="center"/>
    </xf>
    <xf numFmtId="22" fontId="0" fillId="40" borderId="0" xfId="0" applyNumberFormat="1" applyFill="1" applyAlignment="1">
      <alignment horizontal="center"/>
    </xf>
    <xf numFmtId="14" fontId="0" fillId="40" borderId="0" xfId="0" applyNumberFormat="1" applyFill="1" applyAlignment="1">
      <alignment horizontal="center"/>
    </xf>
    <xf numFmtId="20" fontId="0" fillId="40" borderId="0" xfId="0" applyNumberFormat="1" applyFill="1" applyAlignment="1">
      <alignment horizontal="center"/>
    </xf>
    <xf numFmtId="4" fontId="0" fillId="40" borderId="0" xfId="0" applyNumberFormat="1" applyFill="1" applyAlignment="1">
      <alignment horizontal="center"/>
    </xf>
    <xf numFmtId="4" fontId="0" fillId="40" borderId="0" xfId="0" applyNumberFormat="1" applyFill="1"/>
    <xf numFmtId="0" fontId="19" fillId="0" borderId="0" xfId="0" applyFont="1" applyAlignment="1">
      <alignment horizontal="left" vertical="top"/>
    </xf>
    <xf numFmtId="0" fontId="19" fillId="0" borderId="11" xfId="0" applyFont="1" applyBorder="1" applyAlignment="1">
      <alignment horizontal="left" vertical="top"/>
    </xf>
    <xf numFmtId="0" fontId="19" fillId="0" borderId="0" xfId="0" applyFont="1"/>
    <xf numFmtId="0" fontId="19" fillId="0" borderId="13" xfId="0" applyFont="1" applyBorder="1"/>
    <xf numFmtId="2" fontId="0" fillId="33" borderId="0" xfId="0" applyNumberFormat="1" applyFill="1" applyAlignment="1">
      <alignment horizontal="center"/>
    </xf>
    <xf numFmtId="4" fontId="19" fillId="0" borderId="0" xfId="0" applyNumberFormat="1" applyFont="1" applyAlignment="1">
      <alignment horizontal="left" vertical="top"/>
    </xf>
    <xf numFmtId="4" fontId="19" fillId="0" borderId="11" xfId="0" applyNumberFormat="1" applyFont="1" applyBorder="1" applyAlignment="1">
      <alignment horizontal="left" vertical="top"/>
    </xf>
    <xf numFmtId="20" fontId="19" fillId="0" borderId="0" xfId="0" applyNumberFormat="1" applyFont="1" applyAlignment="1">
      <alignment horizontal="left" vertical="top"/>
    </xf>
    <xf numFmtId="20" fontId="19" fillId="0" borderId="11" xfId="0" applyNumberFormat="1" applyFont="1" applyBorder="1" applyAlignment="1">
      <alignment horizontal="left" vertical="top"/>
    </xf>
    <xf numFmtId="0" fontId="19" fillId="39" borderId="10" xfId="0" applyFont="1" applyFill="1" applyBorder="1" applyAlignment="1">
      <alignment horizontal="left" vertical="top" wrapText="1"/>
    </xf>
    <xf numFmtId="0" fontId="20" fillId="39" borderId="10" xfId="0" applyFont="1" applyFill="1" applyBorder="1" applyAlignment="1">
      <alignment horizontal="left" vertical="top" wrapText="1"/>
    </xf>
    <xf numFmtId="0" fontId="20" fillId="39" borderId="10" xfId="0" applyFont="1" applyFill="1" applyBorder="1" applyAlignment="1">
      <alignment horizontal="left" vertical="top"/>
    </xf>
    <xf numFmtId="0" fontId="19" fillId="0" borderId="10" xfId="0" applyFont="1" applyBorder="1" applyAlignment="1">
      <alignment horizontal="left" vertical="top" wrapText="1"/>
    </xf>
    <xf numFmtId="0" fontId="19" fillId="0" borderId="0" xfId="0" applyFont="1" applyAlignment="1">
      <alignment horizontal="left" vertical="top" wrapText="1"/>
    </xf>
    <xf numFmtId="0" fontId="19" fillId="0" borderId="13" xfId="0" applyFont="1" applyBorder="1" applyAlignment="1">
      <alignment horizontal="center"/>
    </xf>
    <xf numFmtId="0" fontId="19" fillId="0" borderId="13" xfId="0" applyFont="1" applyBorder="1" applyAlignment="1">
      <alignment horizontal="right"/>
    </xf>
    <xf numFmtId="4" fontId="19" fillId="0" borderId="13" xfId="0" applyNumberFormat="1" applyFont="1" applyBorder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Correlation</a:t>
            </a:r>
            <a:endParaRPr lang="en-IN" baseline="0"/>
          </a:p>
          <a:p>
            <a:pPr>
              <a:defRPr/>
            </a:pPr>
            <a:r>
              <a:rPr lang="en-IN" baseline="0"/>
              <a:t>Observation Class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'Time Corelation only Lecture'!$E$900:$E$1034</c:f>
              <c:strCache>
                <c:ptCount val="135"/>
                <c:pt idx="0">
                  <c:v>00:00</c:v>
                </c:pt>
                <c:pt idx="1">
                  <c:v>00:00</c:v>
                </c:pt>
                <c:pt idx="2">
                  <c:v>00:00</c:v>
                </c:pt>
                <c:pt idx="3">
                  <c:v>00:00</c:v>
                </c:pt>
                <c:pt idx="4">
                  <c:v>00:01</c:v>
                </c:pt>
                <c:pt idx="5">
                  <c:v>00:01</c:v>
                </c:pt>
                <c:pt idx="6">
                  <c:v>00:01</c:v>
                </c:pt>
                <c:pt idx="7">
                  <c:v>00:02</c:v>
                </c:pt>
                <c:pt idx="8">
                  <c:v>00:03</c:v>
                </c:pt>
                <c:pt idx="9">
                  <c:v>00:03</c:v>
                </c:pt>
                <c:pt idx="10">
                  <c:v>00:04</c:v>
                </c:pt>
                <c:pt idx="11">
                  <c:v>00:04</c:v>
                </c:pt>
                <c:pt idx="12">
                  <c:v>00:05</c:v>
                </c:pt>
                <c:pt idx="13">
                  <c:v>00:05</c:v>
                </c:pt>
                <c:pt idx="14">
                  <c:v>00:05</c:v>
                </c:pt>
                <c:pt idx="15">
                  <c:v>00:05</c:v>
                </c:pt>
                <c:pt idx="16">
                  <c:v>00:06</c:v>
                </c:pt>
                <c:pt idx="17">
                  <c:v>00:06</c:v>
                </c:pt>
                <c:pt idx="18">
                  <c:v>00:07</c:v>
                </c:pt>
                <c:pt idx="19">
                  <c:v>00:07</c:v>
                </c:pt>
                <c:pt idx="20">
                  <c:v>00:07</c:v>
                </c:pt>
                <c:pt idx="21">
                  <c:v>00:07</c:v>
                </c:pt>
                <c:pt idx="22">
                  <c:v>00:07</c:v>
                </c:pt>
                <c:pt idx="23">
                  <c:v>00:08</c:v>
                </c:pt>
                <c:pt idx="24">
                  <c:v>00:08</c:v>
                </c:pt>
                <c:pt idx="25">
                  <c:v>00:09</c:v>
                </c:pt>
                <c:pt idx="26">
                  <c:v>00:09</c:v>
                </c:pt>
                <c:pt idx="27">
                  <c:v>00:10</c:v>
                </c:pt>
                <c:pt idx="28">
                  <c:v>00:10</c:v>
                </c:pt>
                <c:pt idx="29">
                  <c:v>00:12</c:v>
                </c:pt>
                <c:pt idx="30">
                  <c:v>00:13</c:v>
                </c:pt>
                <c:pt idx="31">
                  <c:v>00:14</c:v>
                </c:pt>
                <c:pt idx="32">
                  <c:v>00:15</c:v>
                </c:pt>
                <c:pt idx="33">
                  <c:v>00:15</c:v>
                </c:pt>
                <c:pt idx="34">
                  <c:v>00:16</c:v>
                </c:pt>
                <c:pt idx="35">
                  <c:v>00:17</c:v>
                </c:pt>
                <c:pt idx="36">
                  <c:v>00:18</c:v>
                </c:pt>
                <c:pt idx="37">
                  <c:v>00:19</c:v>
                </c:pt>
                <c:pt idx="38">
                  <c:v>00:20</c:v>
                </c:pt>
                <c:pt idx="39">
                  <c:v>00:20</c:v>
                </c:pt>
                <c:pt idx="40">
                  <c:v>00:20</c:v>
                </c:pt>
                <c:pt idx="41">
                  <c:v>00:21</c:v>
                </c:pt>
                <c:pt idx="42">
                  <c:v>00:22</c:v>
                </c:pt>
                <c:pt idx="43">
                  <c:v>00:23</c:v>
                </c:pt>
                <c:pt idx="44">
                  <c:v>00:24</c:v>
                </c:pt>
                <c:pt idx="45">
                  <c:v>00:25</c:v>
                </c:pt>
                <c:pt idx="46">
                  <c:v>00:25</c:v>
                </c:pt>
                <c:pt idx="47">
                  <c:v>00:25</c:v>
                </c:pt>
                <c:pt idx="48">
                  <c:v>00:25</c:v>
                </c:pt>
                <c:pt idx="49">
                  <c:v>00:26</c:v>
                </c:pt>
                <c:pt idx="50">
                  <c:v>00:27</c:v>
                </c:pt>
                <c:pt idx="51">
                  <c:v>00:28</c:v>
                </c:pt>
                <c:pt idx="52">
                  <c:v>00:29</c:v>
                </c:pt>
                <c:pt idx="53">
                  <c:v>00:30</c:v>
                </c:pt>
                <c:pt idx="54">
                  <c:v>00:30</c:v>
                </c:pt>
                <c:pt idx="55">
                  <c:v>00:30</c:v>
                </c:pt>
                <c:pt idx="56">
                  <c:v>00:31</c:v>
                </c:pt>
                <c:pt idx="57">
                  <c:v>00:31</c:v>
                </c:pt>
                <c:pt idx="58">
                  <c:v>00:32</c:v>
                </c:pt>
                <c:pt idx="59">
                  <c:v>00:33</c:v>
                </c:pt>
                <c:pt idx="60">
                  <c:v>00:34</c:v>
                </c:pt>
                <c:pt idx="61">
                  <c:v>00:34</c:v>
                </c:pt>
                <c:pt idx="62">
                  <c:v>00:34</c:v>
                </c:pt>
                <c:pt idx="63">
                  <c:v>00:35</c:v>
                </c:pt>
                <c:pt idx="64">
                  <c:v>00:35</c:v>
                </c:pt>
                <c:pt idx="65">
                  <c:v>00:35</c:v>
                </c:pt>
                <c:pt idx="66">
                  <c:v>00:35</c:v>
                </c:pt>
                <c:pt idx="67">
                  <c:v>00:36</c:v>
                </c:pt>
                <c:pt idx="68">
                  <c:v>00:37</c:v>
                </c:pt>
                <c:pt idx="69">
                  <c:v>00:37</c:v>
                </c:pt>
                <c:pt idx="70">
                  <c:v>00:38</c:v>
                </c:pt>
                <c:pt idx="71">
                  <c:v>00:38</c:v>
                </c:pt>
                <c:pt idx="72">
                  <c:v>00:38</c:v>
                </c:pt>
                <c:pt idx="73">
                  <c:v>00:38</c:v>
                </c:pt>
                <c:pt idx="74">
                  <c:v>00:38</c:v>
                </c:pt>
                <c:pt idx="75">
                  <c:v>00:39</c:v>
                </c:pt>
                <c:pt idx="76">
                  <c:v>00:39</c:v>
                </c:pt>
                <c:pt idx="77">
                  <c:v>00:40</c:v>
                </c:pt>
                <c:pt idx="78">
                  <c:v>00:40</c:v>
                </c:pt>
                <c:pt idx="79">
                  <c:v>00:41</c:v>
                </c:pt>
                <c:pt idx="80">
                  <c:v>00:42</c:v>
                </c:pt>
                <c:pt idx="81">
                  <c:v>00:43</c:v>
                </c:pt>
                <c:pt idx="82">
                  <c:v>00:44</c:v>
                </c:pt>
                <c:pt idx="83">
                  <c:v>00:45</c:v>
                </c:pt>
                <c:pt idx="84">
                  <c:v>00:45</c:v>
                </c:pt>
                <c:pt idx="85">
                  <c:v>00:45</c:v>
                </c:pt>
                <c:pt idx="86">
                  <c:v>00:45</c:v>
                </c:pt>
                <c:pt idx="87">
                  <c:v>00:46</c:v>
                </c:pt>
                <c:pt idx="88">
                  <c:v>00:47</c:v>
                </c:pt>
                <c:pt idx="89">
                  <c:v>00:47</c:v>
                </c:pt>
                <c:pt idx="90">
                  <c:v>00:47</c:v>
                </c:pt>
                <c:pt idx="91">
                  <c:v>00:48</c:v>
                </c:pt>
                <c:pt idx="92">
                  <c:v>00:48</c:v>
                </c:pt>
                <c:pt idx="93">
                  <c:v>00:48</c:v>
                </c:pt>
                <c:pt idx="94">
                  <c:v>00:49</c:v>
                </c:pt>
                <c:pt idx="95">
                  <c:v>00:49</c:v>
                </c:pt>
                <c:pt idx="96">
                  <c:v>00:50</c:v>
                </c:pt>
                <c:pt idx="97">
                  <c:v>00:50</c:v>
                </c:pt>
                <c:pt idx="98">
                  <c:v>00:50</c:v>
                </c:pt>
                <c:pt idx="99">
                  <c:v>00:50</c:v>
                </c:pt>
                <c:pt idx="100">
                  <c:v>00:50</c:v>
                </c:pt>
                <c:pt idx="101">
                  <c:v>00:51</c:v>
                </c:pt>
                <c:pt idx="102">
                  <c:v>00:51</c:v>
                </c:pt>
                <c:pt idx="103">
                  <c:v>00:51</c:v>
                </c:pt>
                <c:pt idx="104">
                  <c:v>00:51</c:v>
                </c:pt>
                <c:pt idx="105">
                  <c:v>00:52</c:v>
                </c:pt>
                <c:pt idx="106">
                  <c:v>00:52</c:v>
                </c:pt>
                <c:pt idx="107">
                  <c:v>00:52</c:v>
                </c:pt>
                <c:pt idx="108">
                  <c:v>00:52</c:v>
                </c:pt>
                <c:pt idx="109">
                  <c:v>00:52</c:v>
                </c:pt>
                <c:pt idx="110">
                  <c:v>00:52</c:v>
                </c:pt>
                <c:pt idx="111">
                  <c:v>00:52</c:v>
                </c:pt>
                <c:pt idx="112">
                  <c:v>00:53</c:v>
                </c:pt>
                <c:pt idx="113">
                  <c:v>00:53</c:v>
                </c:pt>
                <c:pt idx="114">
                  <c:v>00:54</c:v>
                </c:pt>
                <c:pt idx="115">
                  <c:v>00:54</c:v>
                </c:pt>
                <c:pt idx="116">
                  <c:v>00:54</c:v>
                </c:pt>
                <c:pt idx="117">
                  <c:v>00:54</c:v>
                </c:pt>
                <c:pt idx="118">
                  <c:v>00:55</c:v>
                </c:pt>
                <c:pt idx="119">
                  <c:v>00:55</c:v>
                </c:pt>
                <c:pt idx="120">
                  <c:v>00:56</c:v>
                </c:pt>
                <c:pt idx="121">
                  <c:v>00:56</c:v>
                </c:pt>
                <c:pt idx="122">
                  <c:v>00:56</c:v>
                </c:pt>
                <c:pt idx="123">
                  <c:v>00:57</c:v>
                </c:pt>
                <c:pt idx="124">
                  <c:v>00:57</c:v>
                </c:pt>
                <c:pt idx="125">
                  <c:v>00:58</c:v>
                </c:pt>
                <c:pt idx="126">
                  <c:v>00:58</c:v>
                </c:pt>
                <c:pt idx="127">
                  <c:v>00:59</c:v>
                </c:pt>
                <c:pt idx="128">
                  <c:v>01:00</c:v>
                </c:pt>
                <c:pt idx="129">
                  <c:v>01:00</c:v>
                </c:pt>
                <c:pt idx="130">
                  <c:v>01:01</c:v>
                </c:pt>
                <c:pt idx="131">
                  <c:v>01:02</c:v>
                </c:pt>
                <c:pt idx="132">
                  <c:v>01:03</c:v>
                </c:pt>
                <c:pt idx="133">
                  <c:v>01:04</c:v>
                </c:pt>
                <c:pt idx="134">
                  <c:v>01:05</c:v>
                </c:pt>
              </c:strCache>
            </c:strRef>
          </c:xVal>
          <c:yVal>
            <c:numRef>
              <c:f>'Time Corelation only Lecture'!$F$900:$F$1034</c:f>
            </c:numRef>
          </c:yVal>
          <c:smooth val="0"/>
          <c:extLst>
            <c:ext xmlns:c16="http://schemas.microsoft.com/office/drawing/2014/chart" uri="{C3380CC4-5D6E-409C-BE32-E72D297353CC}">
              <c16:uniqueId val="{00000000-A733-448F-B84A-A05C660D67AB}"/>
            </c:ext>
          </c:extLst>
        </c:ser>
        <c:ser>
          <c:idx val="1"/>
          <c:order val="1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'Time Corelation only Lecture'!$E$900:$E$1034</c:f>
              <c:strCache>
                <c:ptCount val="135"/>
                <c:pt idx="0">
                  <c:v>00:00</c:v>
                </c:pt>
                <c:pt idx="1">
                  <c:v>00:00</c:v>
                </c:pt>
                <c:pt idx="2">
                  <c:v>00:00</c:v>
                </c:pt>
                <c:pt idx="3">
                  <c:v>00:00</c:v>
                </c:pt>
                <c:pt idx="4">
                  <c:v>00:01</c:v>
                </c:pt>
                <c:pt idx="5">
                  <c:v>00:01</c:v>
                </c:pt>
                <c:pt idx="6">
                  <c:v>00:01</c:v>
                </c:pt>
                <c:pt idx="7">
                  <c:v>00:02</c:v>
                </c:pt>
                <c:pt idx="8">
                  <c:v>00:03</c:v>
                </c:pt>
                <c:pt idx="9">
                  <c:v>00:03</c:v>
                </c:pt>
                <c:pt idx="10">
                  <c:v>00:04</c:v>
                </c:pt>
                <c:pt idx="11">
                  <c:v>00:04</c:v>
                </c:pt>
                <c:pt idx="12">
                  <c:v>00:05</c:v>
                </c:pt>
                <c:pt idx="13">
                  <c:v>00:05</c:v>
                </c:pt>
                <c:pt idx="14">
                  <c:v>00:05</c:v>
                </c:pt>
                <c:pt idx="15">
                  <c:v>00:05</c:v>
                </c:pt>
                <c:pt idx="16">
                  <c:v>00:06</c:v>
                </c:pt>
                <c:pt idx="17">
                  <c:v>00:06</c:v>
                </c:pt>
                <c:pt idx="18">
                  <c:v>00:07</c:v>
                </c:pt>
                <c:pt idx="19">
                  <c:v>00:07</c:v>
                </c:pt>
                <c:pt idx="20">
                  <c:v>00:07</c:v>
                </c:pt>
                <c:pt idx="21">
                  <c:v>00:07</c:v>
                </c:pt>
                <c:pt idx="22">
                  <c:v>00:07</c:v>
                </c:pt>
                <c:pt idx="23">
                  <c:v>00:08</c:v>
                </c:pt>
                <c:pt idx="24">
                  <c:v>00:08</c:v>
                </c:pt>
                <c:pt idx="25">
                  <c:v>00:09</c:v>
                </c:pt>
                <c:pt idx="26">
                  <c:v>00:09</c:v>
                </c:pt>
                <c:pt idx="27">
                  <c:v>00:10</c:v>
                </c:pt>
                <c:pt idx="28">
                  <c:v>00:10</c:v>
                </c:pt>
                <c:pt idx="29">
                  <c:v>00:12</c:v>
                </c:pt>
                <c:pt idx="30">
                  <c:v>00:13</c:v>
                </c:pt>
                <c:pt idx="31">
                  <c:v>00:14</c:v>
                </c:pt>
                <c:pt idx="32">
                  <c:v>00:15</c:v>
                </c:pt>
                <c:pt idx="33">
                  <c:v>00:15</c:v>
                </c:pt>
                <c:pt idx="34">
                  <c:v>00:16</c:v>
                </c:pt>
                <c:pt idx="35">
                  <c:v>00:17</c:v>
                </c:pt>
                <c:pt idx="36">
                  <c:v>00:18</c:v>
                </c:pt>
                <c:pt idx="37">
                  <c:v>00:19</c:v>
                </c:pt>
                <c:pt idx="38">
                  <c:v>00:20</c:v>
                </c:pt>
                <c:pt idx="39">
                  <c:v>00:20</c:v>
                </c:pt>
                <c:pt idx="40">
                  <c:v>00:20</c:v>
                </c:pt>
                <c:pt idx="41">
                  <c:v>00:21</c:v>
                </c:pt>
                <c:pt idx="42">
                  <c:v>00:22</c:v>
                </c:pt>
                <c:pt idx="43">
                  <c:v>00:23</c:v>
                </c:pt>
                <c:pt idx="44">
                  <c:v>00:24</c:v>
                </c:pt>
                <c:pt idx="45">
                  <c:v>00:25</c:v>
                </c:pt>
                <c:pt idx="46">
                  <c:v>00:25</c:v>
                </c:pt>
                <c:pt idx="47">
                  <c:v>00:25</c:v>
                </c:pt>
                <c:pt idx="48">
                  <c:v>00:25</c:v>
                </c:pt>
                <c:pt idx="49">
                  <c:v>00:26</c:v>
                </c:pt>
                <c:pt idx="50">
                  <c:v>00:27</c:v>
                </c:pt>
                <c:pt idx="51">
                  <c:v>00:28</c:v>
                </c:pt>
                <c:pt idx="52">
                  <c:v>00:29</c:v>
                </c:pt>
                <c:pt idx="53">
                  <c:v>00:30</c:v>
                </c:pt>
                <c:pt idx="54">
                  <c:v>00:30</c:v>
                </c:pt>
                <c:pt idx="55">
                  <c:v>00:30</c:v>
                </c:pt>
                <c:pt idx="56">
                  <c:v>00:31</c:v>
                </c:pt>
                <c:pt idx="57">
                  <c:v>00:31</c:v>
                </c:pt>
                <c:pt idx="58">
                  <c:v>00:32</c:v>
                </c:pt>
                <c:pt idx="59">
                  <c:v>00:33</c:v>
                </c:pt>
                <c:pt idx="60">
                  <c:v>00:34</c:v>
                </c:pt>
                <c:pt idx="61">
                  <c:v>00:34</c:v>
                </c:pt>
                <c:pt idx="62">
                  <c:v>00:34</c:v>
                </c:pt>
                <c:pt idx="63">
                  <c:v>00:35</c:v>
                </c:pt>
                <c:pt idx="64">
                  <c:v>00:35</c:v>
                </c:pt>
                <c:pt idx="65">
                  <c:v>00:35</c:v>
                </c:pt>
                <c:pt idx="66">
                  <c:v>00:35</c:v>
                </c:pt>
                <c:pt idx="67">
                  <c:v>00:36</c:v>
                </c:pt>
                <c:pt idx="68">
                  <c:v>00:37</c:v>
                </c:pt>
                <c:pt idx="69">
                  <c:v>00:37</c:v>
                </c:pt>
                <c:pt idx="70">
                  <c:v>00:38</c:v>
                </c:pt>
                <c:pt idx="71">
                  <c:v>00:38</c:v>
                </c:pt>
                <c:pt idx="72">
                  <c:v>00:38</c:v>
                </c:pt>
                <c:pt idx="73">
                  <c:v>00:38</c:v>
                </c:pt>
                <c:pt idx="74">
                  <c:v>00:38</c:v>
                </c:pt>
                <c:pt idx="75">
                  <c:v>00:39</c:v>
                </c:pt>
                <c:pt idx="76">
                  <c:v>00:39</c:v>
                </c:pt>
                <c:pt idx="77">
                  <c:v>00:40</c:v>
                </c:pt>
                <c:pt idx="78">
                  <c:v>00:40</c:v>
                </c:pt>
                <c:pt idx="79">
                  <c:v>00:41</c:v>
                </c:pt>
                <c:pt idx="80">
                  <c:v>00:42</c:v>
                </c:pt>
                <c:pt idx="81">
                  <c:v>00:43</c:v>
                </c:pt>
                <c:pt idx="82">
                  <c:v>00:44</c:v>
                </c:pt>
                <c:pt idx="83">
                  <c:v>00:45</c:v>
                </c:pt>
                <c:pt idx="84">
                  <c:v>00:45</c:v>
                </c:pt>
                <c:pt idx="85">
                  <c:v>00:45</c:v>
                </c:pt>
                <c:pt idx="86">
                  <c:v>00:45</c:v>
                </c:pt>
                <c:pt idx="87">
                  <c:v>00:46</c:v>
                </c:pt>
                <c:pt idx="88">
                  <c:v>00:47</c:v>
                </c:pt>
                <c:pt idx="89">
                  <c:v>00:47</c:v>
                </c:pt>
                <c:pt idx="90">
                  <c:v>00:47</c:v>
                </c:pt>
                <c:pt idx="91">
                  <c:v>00:48</c:v>
                </c:pt>
                <c:pt idx="92">
                  <c:v>00:48</c:v>
                </c:pt>
                <c:pt idx="93">
                  <c:v>00:48</c:v>
                </c:pt>
                <c:pt idx="94">
                  <c:v>00:49</c:v>
                </c:pt>
                <c:pt idx="95">
                  <c:v>00:49</c:v>
                </c:pt>
                <c:pt idx="96">
                  <c:v>00:50</c:v>
                </c:pt>
                <c:pt idx="97">
                  <c:v>00:50</c:v>
                </c:pt>
                <c:pt idx="98">
                  <c:v>00:50</c:v>
                </c:pt>
                <c:pt idx="99">
                  <c:v>00:50</c:v>
                </c:pt>
                <c:pt idx="100">
                  <c:v>00:50</c:v>
                </c:pt>
                <c:pt idx="101">
                  <c:v>00:51</c:v>
                </c:pt>
                <c:pt idx="102">
                  <c:v>00:51</c:v>
                </c:pt>
                <c:pt idx="103">
                  <c:v>00:51</c:v>
                </c:pt>
                <c:pt idx="104">
                  <c:v>00:51</c:v>
                </c:pt>
                <c:pt idx="105">
                  <c:v>00:52</c:v>
                </c:pt>
                <c:pt idx="106">
                  <c:v>00:52</c:v>
                </c:pt>
                <c:pt idx="107">
                  <c:v>00:52</c:v>
                </c:pt>
                <c:pt idx="108">
                  <c:v>00:52</c:v>
                </c:pt>
                <c:pt idx="109">
                  <c:v>00:52</c:v>
                </c:pt>
                <c:pt idx="110">
                  <c:v>00:52</c:v>
                </c:pt>
                <c:pt idx="111">
                  <c:v>00:52</c:v>
                </c:pt>
                <c:pt idx="112">
                  <c:v>00:53</c:v>
                </c:pt>
                <c:pt idx="113">
                  <c:v>00:53</c:v>
                </c:pt>
                <c:pt idx="114">
                  <c:v>00:54</c:v>
                </c:pt>
                <c:pt idx="115">
                  <c:v>00:54</c:v>
                </c:pt>
                <c:pt idx="116">
                  <c:v>00:54</c:v>
                </c:pt>
                <c:pt idx="117">
                  <c:v>00:54</c:v>
                </c:pt>
                <c:pt idx="118">
                  <c:v>00:55</c:v>
                </c:pt>
                <c:pt idx="119">
                  <c:v>00:55</c:v>
                </c:pt>
                <c:pt idx="120">
                  <c:v>00:56</c:v>
                </c:pt>
                <c:pt idx="121">
                  <c:v>00:56</c:v>
                </c:pt>
                <c:pt idx="122">
                  <c:v>00:56</c:v>
                </c:pt>
                <c:pt idx="123">
                  <c:v>00:57</c:v>
                </c:pt>
                <c:pt idx="124">
                  <c:v>00:57</c:v>
                </c:pt>
                <c:pt idx="125">
                  <c:v>00:58</c:v>
                </c:pt>
                <c:pt idx="126">
                  <c:v>00:58</c:v>
                </c:pt>
                <c:pt idx="127">
                  <c:v>00:59</c:v>
                </c:pt>
                <c:pt idx="128">
                  <c:v>01:00</c:v>
                </c:pt>
                <c:pt idx="129">
                  <c:v>01:00</c:v>
                </c:pt>
                <c:pt idx="130">
                  <c:v>01:01</c:v>
                </c:pt>
                <c:pt idx="131">
                  <c:v>01:02</c:v>
                </c:pt>
                <c:pt idx="132">
                  <c:v>01:03</c:v>
                </c:pt>
                <c:pt idx="133">
                  <c:v>01:04</c:v>
                </c:pt>
                <c:pt idx="134">
                  <c:v>01:05</c:v>
                </c:pt>
              </c:strCache>
            </c:strRef>
          </c:xVal>
          <c:yVal>
            <c:numRef>
              <c:f>'Time Corelation only Lecture'!$G$900:$G$1034</c:f>
            </c:numRef>
          </c:yVal>
          <c:smooth val="0"/>
          <c:extLst>
            <c:ext xmlns:c16="http://schemas.microsoft.com/office/drawing/2014/chart" uri="{C3380CC4-5D6E-409C-BE32-E72D297353CC}">
              <c16:uniqueId val="{00000001-A733-448F-B84A-A05C660D67AB}"/>
            </c:ext>
          </c:extLst>
        </c:ser>
        <c:ser>
          <c:idx val="2"/>
          <c:order val="2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'Time Corelation only Lecture'!$E$900:$E$1034</c:f>
              <c:strCache>
                <c:ptCount val="135"/>
                <c:pt idx="0">
                  <c:v>00:00</c:v>
                </c:pt>
                <c:pt idx="1">
                  <c:v>00:00</c:v>
                </c:pt>
                <c:pt idx="2">
                  <c:v>00:00</c:v>
                </c:pt>
                <c:pt idx="3">
                  <c:v>00:00</c:v>
                </c:pt>
                <c:pt idx="4">
                  <c:v>00:01</c:v>
                </c:pt>
                <c:pt idx="5">
                  <c:v>00:01</c:v>
                </c:pt>
                <c:pt idx="6">
                  <c:v>00:01</c:v>
                </c:pt>
                <c:pt idx="7">
                  <c:v>00:02</c:v>
                </c:pt>
                <c:pt idx="8">
                  <c:v>00:03</c:v>
                </c:pt>
                <c:pt idx="9">
                  <c:v>00:03</c:v>
                </c:pt>
                <c:pt idx="10">
                  <c:v>00:04</c:v>
                </c:pt>
                <c:pt idx="11">
                  <c:v>00:04</c:v>
                </c:pt>
                <c:pt idx="12">
                  <c:v>00:05</c:v>
                </c:pt>
                <c:pt idx="13">
                  <c:v>00:05</c:v>
                </c:pt>
                <c:pt idx="14">
                  <c:v>00:05</c:v>
                </c:pt>
                <c:pt idx="15">
                  <c:v>00:05</c:v>
                </c:pt>
                <c:pt idx="16">
                  <c:v>00:06</c:v>
                </c:pt>
                <c:pt idx="17">
                  <c:v>00:06</c:v>
                </c:pt>
                <c:pt idx="18">
                  <c:v>00:07</c:v>
                </c:pt>
                <c:pt idx="19">
                  <c:v>00:07</c:v>
                </c:pt>
                <c:pt idx="20">
                  <c:v>00:07</c:v>
                </c:pt>
                <c:pt idx="21">
                  <c:v>00:07</c:v>
                </c:pt>
                <c:pt idx="22">
                  <c:v>00:07</c:v>
                </c:pt>
                <c:pt idx="23">
                  <c:v>00:08</c:v>
                </c:pt>
                <c:pt idx="24">
                  <c:v>00:08</c:v>
                </c:pt>
                <c:pt idx="25">
                  <c:v>00:09</c:v>
                </c:pt>
                <c:pt idx="26">
                  <c:v>00:09</c:v>
                </c:pt>
                <c:pt idx="27">
                  <c:v>00:10</c:v>
                </c:pt>
                <c:pt idx="28">
                  <c:v>00:10</c:v>
                </c:pt>
                <c:pt idx="29">
                  <c:v>00:12</c:v>
                </c:pt>
                <c:pt idx="30">
                  <c:v>00:13</c:v>
                </c:pt>
                <c:pt idx="31">
                  <c:v>00:14</c:v>
                </c:pt>
                <c:pt idx="32">
                  <c:v>00:15</c:v>
                </c:pt>
                <c:pt idx="33">
                  <c:v>00:15</c:v>
                </c:pt>
                <c:pt idx="34">
                  <c:v>00:16</c:v>
                </c:pt>
                <c:pt idx="35">
                  <c:v>00:17</c:v>
                </c:pt>
                <c:pt idx="36">
                  <c:v>00:18</c:v>
                </c:pt>
                <c:pt idx="37">
                  <c:v>00:19</c:v>
                </c:pt>
                <c:pt idx="38">
                  <c:v>00:20</c:v>
                </c:pt>
                <c:pt idx="39">
                  <c:v>00:20</c:v>
                </c:pt>
                <c:pt idx="40">
                  <c:v>00:20</c:v>
                </c:pt>
                <c:pt idx="41">
                  <c:v>00:21</c:v>
                </c:pt>
                <c:pt idx="42">
                  <c:v>00:22</c:v>
                </c:pt>
                <c:pt idx="43">
                  <c:v>00:23</c:v>
                </c:pt>
                <c:pt idx="44">
                  <c:v>00:24</c:v>
                </c:pt>
                <c:pt idx="45">
                  <c:v>00:25</c:v>
                </c:pt>
                <c:pt idx="46">
                  <c:v>00:25</c:v>
                </c:pt>
                <c:pt idx="47">
                  <c:v>00:25</c:v>
                </c:pt>
                <c:pt idx="48">
                  <c:v>00:25</c:v>
                </c:pt>
                <c:pt idx="49">
                  <c:v>00:26</c:v>
                </c:pt>
                <c:pt idx="50">
                  <c:v>00:27</c:v>
                </c:pt>
                <c:pt idx="51">
                  <c:v>00:28</c:v>
                </c:pt>
                <c:pt idx="52">
                  <c:v>00:29</c:v>
                </c:pt>
                <c:pt idx="53">
                  <c:v>00:30</c:v>
                </c:pt>
                <c:pt idx="54">
                  <c:v>00:30</c:v>
                </c:pt>
                <c:pt idx="55">
                  <c:v>00:30</c:v>
                </c:pt>
                <c:pt idx="56">
                  <c:v>00:31</c:v>
                </c:pt>
                <c:pt idx="57">
                  <c:v>00:31</c:v>
                </c:pt>
                <c:pt idx="58">
                  <c:v>00:32</c:v>
                </c:pt>
                <c:pt idx="59">
                  <c:v>00:33</c:v>
                </c:pt>
                <c:pt idx="60">
                  <c:v>00:34</c:v>
                </c:pt>
                <c:pt idx="61">
                  <c:v>00:34</c:v>
                </c:pt>
                <c:pt idx="62">
                  <c:v>00:34</c:v>
                </c:pt>
                <c:pt idx="63">
                  <c:v>00:35</c:v>
                </c:pt>
                <c:pt idx="64">
                  <c:v>00:35</c:v>
                </c:pt>
                <c:pt idx="65">
                  <c:v>00:35</c:v>
                </c:pt>
                <c:pt idx="66">
                  <c:v>00:35</c:v>
                </c:pt>
                <c:pt idx="67">
                  <c:v>00:36</c:v>
                </c:pt>
                <c:pt idx="68">
                  <c:v>00:37</c:v>
                </c:pt>
                <c:pt idx="69">
                  <c:v>00:37</c:v>
                </c:pt>
                <c:pt idx="70">
                  <c:v>00:38</c:v>
                </c:pt>
                <c:pt idx="71">
                  <c:v>00:38</c:v>
                </c:pt>
                <c:pt idx="72">
                  <c:v>00:38</c:v>
                </c:pt>
                <c:pt idx="73">
                  <c:v>00:38</c:v>
                </c:pt>
                <c:pt idx="74">
                  <c:v>00:38</c:v>
                </c:pt>
                <c:pt idx="75">
                  <c:v>00:39</c:v>
                </c:pt>
                <c:pt idx="76">
                  <c:v>00:39</c:v>
                </c:pt>
                <c:pt idx="77">
                  <c:v>00:40</c:v>
                </c:pt>
                <c:pt idx="78">
                  <c:v>00:40</c:v>
                </c:pt>
                <c:pt idx="79">
                  <c:v>00:41</c:v>
                </c:pt>
                <c:pt idx="80">
                  <c:v>00:42</c:v>
                </c:pt>
                <c:pt idx="81">
                  <c:v>00:43</c:v>
                </c:pt>
                <c:pt idx="82">
                  <c:v>00:44</c:v>
                </c:pt>
                <c:pt idx="83">
                  <c:v>00:45</c:v>
                </c:pt>
                <c:pt idx="84">
                  <c:v>00:45</c:v>
                </c:pt>
                <c:pt idx="85">
                  <c:v>00:45</c:v>
                </c:pt>
                <c:pt idx="86">
                  <c:v>00:45</c:v>
                </c:pt>
                <c:pt idx="87">
                  <c:v>00:46</c:v>
                </c:pt>
                <c:pt idx="88">
                  <c:v>00:47</c:v>
                </c:pt>
                <c:pt idx="89">
                  <c:v>00:47</c:v>
                </c:pt>
                <c:pt idx="90">
                  <c:v>00:47</c:v>
                </c:pt>
                <c:pt idx="91">
                  <c:v>00:48</c:v>
                </c:pt>
                <c:pt idx="92">
                  <c:v>00:48</c:v>
                </c:pt>
                <c:pt idx="93">
                  <c:v>00:48</c:v>
                </c:pt>
                <c:pt idx="94">
                  <c:v>00:49</c:v>
                </c:pt>
                <c:pt idx="95">
                  <c:v>00:49</c:v>
                </c:pt>
                <c:pt idx="96">
                  <c:v>00:50</c:v>
                </c:pt>
                <c:pt idx="97">
                  <c:v>00:50</c:v>
                </c:pt>
                <c:pt idx="98">
                  <c:v>00:50</c:v>
                </c:pt>
                <c:pt idx="99">
                  <c:v>00:50</c:v>
                </c:pt>
                <c:pt idx="100">
                  <c:v>00:50</c:v>
                </c:pt>
                <c:pt idx="101">
                  <c:v>00:51</c:v>
                </c:pt>
                <c:pt idx="102">
                  <c:v>00:51</c:v>
                </c:pt>
                <c:pt idx="103">
                  <c:v>00:51</c:v>
                </c:pt>
                <c:pt idx="104">
                  <c:v>00:51</c:v>
                </c:pt>
                <c:pt idx="105">
                  <c:v>00:52</c:v>
                </c:pt>
                <c:pt idx="106">
                  <c:v>00:52</c:v>
                </c:pt>
                <c:pt idx="107">
                  <c:v>00:52</c:v>
                </c:pt>
                <c:pt idx="108">
                  <c:v>00:52</c:v>
                </c:pt>
                <c:pt idx="109">
                  <c:v>00:52</c:v>
                </c:pt>
                <c:pt idx="110">
                  <c:v>00:52</c:v>
                </c:pt>
                <c:pt idx="111">
                  <c:v>00:52</c:v>
                </c:pt>
                <c:pt idx="112">
                  <c:v>00:53</c:v>
                </c:pt>
                <c:pt idx="113">
                  <c:v>00:53</c:v>
                </c:pt>
                <c:pt idx="114">
                  <c:v>00:54</c:v>
                </c:pt>
                <c:pt idx="115">
                  <c:v>00:54</c:v>
                </c:pt>
                <c:pt idx="116">
                  <c:v>00:54</c:v>
                </c:pt>
                <c:pt idx="117">
                  <c:v>00:54</c:v>
                </c:pt>
                <c:pt idx="118">
                  <c:v>00:55</c:v>
                </c:pt>
                <c:pt idx="119">
                  <c:v>00:55</c:v>
                </c:pt>
                <c:pt idx="120">
                  <c:v>00:56</c:v>
                </c:pt>
                <c:pt idx="121">
                  <c:v>00:56</c:v>
                </c:pt>
                <c:pt idx="122">
                  <c:v>00:56</c:v>
                </c:pt>
                <c:pt idx="123">
                  <c:v>00:57</c:v>
                </c:pt>
                <c:pt idx="124">
                  <c:v>00:57</c:v>
                </c:pt>
                <c:pt idx="125">
                  <c:v>00:58</c:v>
                </c:pt>
                <c:pt idx="126">
                  <c:v>00:58</c:v>
                </c:pt>
                <c:pt idx="127">
                  <c:v>00:59</c:v>
                </c:pt>
                <c:pt idx="128">
                  <c:v>01:00</c:v>
                </c:pt>
                <c:pt idx="129">
                  <c:v>01:00</c:v>
                </c:pt>
                <c:pt idx="130">
                  <c:v>01:01</c:v>
                </c:pt>
                <c:pt idx="131">
                  <c:v>01:02</c:v>
                </c:pt>
                <c:pt idx="132">
                  <c:v>01:03</c:v>
                </c:pt>
                <c:pt idx="133">
                  <c:v>01:04</c:v>
                </c:pt>
                <c:pt idx="134">
                  <c:v>01:05</c:v>
                </c:pt>
              </c:strCache>
            </c:strRef>
          </c:xVal>
          <c:yVal>
            <c:numRef>
              <c:f>'Time Corelation only Lecture'!$H$900:$H$1034</c:f>
            </c:numRef>
          </c:yVal>
          <c:smooth val="0"/>
          <c:extLst>
            <c:ext xmlns:c16="http://schemas.microsoft.com/office/drawing/2014/chart" uri="{C3380CC4-5D6E-409C-BE32-E72D297353CC}">
              <c16:uniqueId val="{00000002-A733-448F-B84A-A05C660D67AB}"/>
            </c:ext>
          </c:extLst>
        </c:ser>
        <c:ser>
          <c:idx val="3"/>
          <c:order val="3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'Time Corelation only Lecture'!$E$900:$E$1034</c:f>
              <c:strCache>
                <c:ptCount val="135"/>
                <c:pt idx="0">
                  <c:v>00:00</c:v>
                </c:pt>
                <c:pt idx="1">
                  <c:v>00:00</c:v>
                </c:pt>
                <c:pt idx="2">
                  <c:v>00:00</c:v>
                </c:pt>
                <c:pt idx="3">
                  <c:v>00:00</c:v>
                </c:pt>
                <c:pt idx="4">
                  <c:v>00:01</c:v>
                </c:pt>
                <c:pt idx="5">
                  <c:v>00:01</c:v>
                </c:pt>
                <c:pt idx="6">
                  <c:v>00:01</c:v>
                </c:pt>
                <c:pt idx="7">
                  <c:v>00:02</c:v>
                </c:pt>
                <c:pt idx="8">
                  <c:v>00:03</c:v>
                </c:pt>
                <c:pt idx="9">
                  <c:v>00:03</c:v>
                </c:pt>
                <c:pt idx="10">
                  <c:v>00:04</c:v>
                </c:pt>
                <c:pt idx="11">
                  <c:v>00:04</c:v>
                </c:pt>
                <c:pt idx="12">
                  <c:v>00:05</c:v>
                </c:pt>
                <c:pt idx="13">
                  <c:v>00:05</c:v>
                </c:pt>
                <c:pt idx="14">
                  <c:v>00:05</c:v>
                </c:pt>
                <c:pt idx="15">
                  <c:v>00:05</c:v>
                </c:pt>
                <c:pt idx="16">
                  <c:v>00:06</c:v>
                </c:pt>
                <c:pt idx="17">
                  <c:v>00:06</c:v>
                </c:pt>
                <c:pt idx="18">
                  <c:v>00:07</c:v>
                </c:pt>
                <c:pt idx="19">
                  <c:v>00:07</c:v>
                </c:pt>
                <c:pt idx="20">
                  <c:v>00:07</c:v>
                </c:pt>
                <c:pt idx="21">
                  <c:v>00:07</c:v>
                </c:pt>
                <c:pt idx="22">
                  <c:v>00:07</c:v>
                </c:pt>
                <c:pt idx="23">
                  <c:v>00:08</c:v>
                </c:pt>
                <c:pt idx="24">
                  <c:v>00:08</c:v>
                </c:pt>
                <c:pt idx="25">
                  <c:v>00:09</c:v>
                </c:pt>
                <c:pt idx="26">
                  <c:v>00:09</c:v>
                </c:pt>
                <c:pt idx="27">
                  <c:v>00:10</c:v>
                </c:pt>
                <c:pt idx="28">
                  <c:v>00:10</c:v>
                </c:pt>
                <c:pt idx="29">
                  <c:v>00:12</c:v>
                </c:pt>
                <c:pt idx="30">
                  <c:v>00:13</c:v>
                </c:pt>
                <c:pt idx="31">
                  <c:v>00:14</c:v>
                </c:pt>
                <c:pt idx="32">
                  <c:v>00:15</c:v>
                </c:pt>
                <c:pt idx="33">
                  <c:v>00:15</c:v>
                </c:pt>
                <c:pt idx="34">
                  <c:v>00:16</c:v>
                </c:pt>
                <c:pt idx="35">
                  <c:v>00:17</c:v>
                </c:pt>
                <c:pt idx="36">
                  <c:v>00:18</c:v>
                </c:pt>
                <c:pt idx="37">
                  <c:v>00:19</c:v>
                </c:pt>
                <c:pt idx="38">
                  <c:v>00:20</c:v>
                </c:pt>
                <c:pt idx="39">
                  <c:v>00:20</c:v>
                </c:pt>
                <c:pt idx="40">
                  <c:v>00:20</c:v>
                </c:pt>
                <c:pt idx="41">
                  <c:v>00:21</c:v>
                </c:pt>
                <c:pt idx="42">
                  <c:v>00:22</c:v>
                </c:pt>
                <c:pt idx="43">
                  <c:v>00:23</c:v>
                </c:pt>
                <c:pt idx="44">
                  <c:v>00:24</c:v>
                </c:pt>
                <c:pt idx="45">
                  <c:v>00:25</c:v>
                </c:pt>
                <c:pt idx="46">
                  <c:v>00:25</c:v>
                </c:pt>
                <c:pt idx="47">
                  <c:v>00:25</c:v>
                </c:pt>
                <c:pt idx="48">
                  <c:v>00:25</c:v>
                </c:pt>
                <c:pt idx="49">
                  <c:v>00:26</c:v>
                </c:pt>
                <c:pt idx="50">
                  <c:v>00:27</c:v>
                </c:pt>
                <c:pt idx="51">
                  <c:v>00:28</c:v>
                </c:pt>
                <c:pt idx="52">
                  <c:v>00:29</c:v>
                </c:pt>
                <c:pt idx="53">
                  <c:v>00:30</c:v>
                </c:pt>
                <c:pt idx="54">
                  <c:v>00:30</c:v>
                </c:pt>
                <c:pt idx="55">
                  <c:v>00:30</c:v>
                </c:pt>
                <c:pt idx="56">
                  <c:v>00:31</c:v>
                </c:pt>
                <c:pt idx="57">
                  <c:v>00:31</c:v>
                </c:pt>
                <c:pt idx="58">
                  <c:v>00:32</c:v>
                </c:pt>
                <c:pt idx="59">
                  <c:v>00:33</c:v>
                </c:pt>
                <c:pt idx="60">
                  <c:v>00:34</c:v>
                </c:pt>
                <c:pt idx="61">
                  <c:v>00:34</c:v>
                </c:pt>
                <c:pt idx="62">
                  <c:v>00:34</c:v>
                </c:pt>
                <c:pt idx="63">
                  <c:v>00:35</c:v>
                </c:pt>
                <c:pt idx="64">
                  <c:v>00:35</c:v>
                </c:pt>
                <c:pt idx="65">
                  <c:v>00:35</c:v>
                </c:pt>
                <c:pt idx="66">
                  <c:v>00:35</c:v>
                </c:pt>
                <c:pt idx="67">
                  <c:v>00:36</c:v>
                </c:pt>
                <c:pt idx="68">
                  <c:v>00:37</c:v>
                </c:pt>
                <c:pt idx="69">
                  <c:v>00:37</c:v>
                </c:pt>
                <c:pt idx="70">
                  <c:v>00:38</c:v>
                </c:pt>
                <c:pt idx="71">
                  <c:v>00:38</c:v>
                </c:pt>
                <c:pt idx="72">
                  <c:v>00:38</c:v>
                </c:pt>
                <c:pt idx="73">
                  <c:v>00:38</c:v>
                </c:pt>
                <c:pt idx="74">
                  <c:v>00:38</c:v>
                </c:pt>
                <c:pt idx="75">
                  <c:v>00:39</c:v>
                </c:pt>
                <c:pt idx="76">
                  <c:v>00:39</c:v>
                </c:pt>
                <c:pt idx="77">
                  <c:v>00:40</c:v>
                </c:pt>
                <c:pt idx="78">
                  <c:v>00:40</c:v>
                </c:pt>
                <c:pt idx="79">
                  <c:v>00:41</c:v>
                </c:pt>
                <c:pt idx="80">
                  <c:v>00:42</c:v>
                </c:pt>
                <c:pt idx="81">
                  <c:v>00:43</c:v>
                </c:pt>
                <c:pt idx="82">
                  <c:v>00:44</c:v>
                </c:pt>
                <c:pt idx="83">
                  <c:v>00:45</c:v>
                </c:pt>
                <c:pt idx="84">
                  <c:v>00:45</c:v>
                </c:pt>
                <c:pt idx="85">
                  <c:v>00:45</c:v>
                </c:pt>
                <c:pt idx="86">
                  <c:v>00:45</c:v>
                </c:pt>
                <c:pt idx="87">
                  <c:v>00:46</c:v>
                </c:pt>
                <c:pt idx="88">
                  <c:v>00:47</c:v>
                </c:pt>
                <c:pt idx="89">
                  <c:v>00:47</c:v>
                </c:pt>
                <c:pt idx="90">
                  <c:v>00:47</c:v>
                </c:pt>
                <c:pt idx="91">
                  <c:v>00:48</c:v>
                </c:pt>
                <c:pt idx="92">
                  <c:v>00:48</c:v>
                </c:pt>
                <c:pt idx="93">
                  <c:v>00:48</c:v>
                </c:pt>
                <c:pt idx="94">
                  <c:v>00:49</c:v>
                </c:pt>
                <c:pt idx="95">
                  <c:v>00:49</c:v>
                </c:pt>
                <c:pt idx="96">
                  <c:v>00:50</c:v>
                </c:pt>
                <c:pt idx="97">
                  <c:v>00:50</c:v>
                </c:pt>
                <c:pt idx="98">
                  <c:v>00:50</c:v>
                </c:pt>
                <c:pt idx="99">
                  <c:v>00:50</c:v>
                </c:pt>
                <c:pt idx="100">
                  <c:v>00:50</c:v>
                </c:pt>
                <c:pt idx="101">
                  <c:v>00:51</c:v>
                </c:pt>
                <c:pt idx="102">
                  <c:v>00:51</c:v>
                </c:pt>
                <c:pt idx="103">
                  <c:v>00:51</c:v>
                </c:pt>
                <c:pt idx="104">
                  <c:v>00:51</c:v>
                </c:pt>
                <c:pt idx="105">
                  <c:v>00:52</c:v>
                </c:pt>
                <c:pt idx="106">
                  <c:v>00:52</c:v>
                </c:pt>
                <c:pt idx="107">
                  <c:v>00:52</c:v>
                </c:pt>
                <c:pt idx="108">
                  <c:v>00:52</c:v>
                </c:pt>
                <c:pt idx="109">
                  <c:v>00:52</c:v>
                </c:pt>
                <c:pt idx="110">
                  <c:v>00:52</c:v>
                </c:pt>
                <c:pt idx="111">
                  <c:v>00:52</c:v>
                </c:pt>
                <c:pt idx="112">
                  <c:v>00:53</c:v>
                </c:pt>
                <c:pt idx="113">
                  <c:v>00:53</c:v>
                </c:pt>
                <c:pt idx="114">
                  <c:v>00:54</c:v>
                </c:pt>
                <c:pt idx="115">
                  <c:v>00:54</c:v>
                </c:pt>
                <c:pt idx="116">
                  <c:v>00:54</c:v>
                </c:pt>
                <c:pt idx="117">
                  <c:v>00:54</c:v>
                </c:pt>
                <c:pt idx="118">
                  <c:v>00:55</c:v>
                </c:pt>
                <c:pt idx="119">
                  <c:v>00:55</c:v>
                </c:pt>
                <c:pt idx="120">
                  <c:v>00:56</c:v>
                </c:pt>
                <c:pt idx="121">
                  <c:v>00:56</c:v>
                </c:pt>
                <c:pt idx="122">
                  <c:v>00:56</c:v>
                </c:pt>
                <c:pt idx="123">
                  <c:v>00:57</c:v>
                </c:pt>
                <c:pt idx="124">
                  <c:v>00:57</c:v>
                </c:pt>
                <c:pt idx="125">
                  <c:v>00:58</c:v>
                </c:pt>
                <c:pt idx="126">
                  <c:v>00:58</c:v>
                </c:pt>
                <c:pt idx="127">
                  <c:v>00:59</c:v>
                </c:pt>
                <c:pt idx="128">
                  <c:v>01:00</c:v>
                </c:pt>
                <c:pt idx="129">
                  <c:v>01:00</c:v>
                </c:pt>
                <c:pt idx="130">
                  <c:v>01:01</c:v>
                </c:pt>
                <c:pt idx="131">
                  <c:v>01:02</c:v>
                </c:pt>
                <c:pt idx="132">
                  <c:v>01:03</c:v>
                </c:pt>
                <c:pt idx="133">
                  <c:v>01:04</c:v>
                </c:pt>
                <c:pt idx="134">
                  <c:v>01:05</c:v>
                </c:pt>
              </c:strCache>
            </c:strRef>
          </c:xVal>
          <c:yVal>
            <c:numRef>
              <c:f>'Time Corelation only Lecture'!$I$900:$I$1034</c:f>
            </c:numRef>
          </c:yVal>
          <c:smooth val="0"/>
          <c:extLst>
            <c:ext xmlns:c16="http://schemas.microsoft.com/office/drawing/2014/chart" uri="{C3380CC4-5D6E-409C-BE32-E72D297353CC}">
              <c16:uniqueId val="{00000003-A733-448F-B84A-A05C660D67AB}"/>
            </c:ext>
          </c:extLst>
        </c:ser>
        <c:ser>
          <c:idx val="4"/>
          <c:order val="4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'Time Corelation only Lecture'!$E$900:$E$1034</c:f>
              <c:strCache>
                <c:ptCount val="135"/>
                <c:pt idx="0">
                  <c:v>00:00</c:v>
                </c:pt>
                <c:pt idx="1">
                  <c:v>00:00</c:v>
                </c:pt>
                <c:pt idx="2">
                  <c:v>00:00</c:v>
                </c:pt>
                <c:pt idx="3">
                  <c:v>00:00</c:v>
                </c:pt>
                <c:pt idx="4">
                  <c:v>00:01</c:v>
                </c:pt>
                <c:pt idx="5">
                  <c:v>00:01</c:v>
                </c:pt>
                <c:pt idx="6">
                  <c:v>00:01</c:v>
                </c:pt>
                <c:pt idx="7">
                  <c:v>00:02</c:v>
                </c:pt>
                <c:pt idx="8">
                  <c:v>00:03</c:v>
                </c:pt>
                <c:pt idx="9">
                  <c:v>00:03</c:v>
                </c:pt>
                <c:pt idx="10">
                  <c:v>00:04</c:v>
                </c:pt>
                <c:pt idx="11">
                  <c:v>00:04</c:v>
                </c:pt>
                <c:pt idx="12">
                  <c:v>00:05</c:v>
                </c:pt>
                <c:pt idx="13">
                  <c:v>00:05</c:v>
                </c:pt>
                <c:pt idx="14">
                  <c:v>00:05</c:v>
                </c:pt>
                <c:pt idx="15">
                  <c:v>00:05</c:v>
                </c:pt>
                <c:pt idx="16">
                  <c:v>00:06</c:v>
                </c:pt>
                <c:pt idx="17">
                  <c:v>00:06</c:v>
                </c:pt>
                <c:pt idx="18">
                  <c:v>00:07</c:v>
                </c:pt>
                <c:pt idx="19">
                  <c:v>00:07</c:v>
                </c:pt>
                <c:pt idx="20">
                  <c:v>00:07</c:v>
                </c:pt>
                <c:pt idx="21">
                  <c:v>00:07</c:v>
                </c:pt>
                <c:pt idx="22">
                  <c:v>00:07</c:v>
                </c:pt>
                <c:pt idx="23">
                  <c:v>00:08</c:v>
                </c:pt>
                <c:pt idx="24">
                  <c:v>00:08</c:v>
                </c:pt>
                <c:pt idx="25">
                  <c:v>00:09</c:v>
                </c:pt>
                <c:pt idx="26">
                  <c:v>00:09</c:v>
                </c:pt>
                <c:pt idx="27">
                  <c:v>00:10</c:v>
                </c:pt>
                <c:pt idx="28">
                  <c:v>00:10</c:v>
                </c:pt>
                <c:pt idx="29">
                  <c:v>00:12</c:v>
                </c:pt>
                <c:pt idx="30">
                  <c:v>00:13</c:v>
                </c:pt>
                <c:pt idx="31">
                  <c:v>00:14</c:v>
                </c:pt>
                <c:pt idx="32">
                  <c:v>00:15</c:v>
                </c:pt>
                <c:pt idx="33">
                  <c:v>00:15</c:v>
                </c:pt>
                <c:pt idx="34">
                  <c:v>00:16</c:v>
                </c:pt>
                <c:pt idx="35">
                  <c:v>00:17</c:v>
                </c:pt>
                <c:pt idx="36">
                  <c:v>00:18</c:v>
                </c:pt>
                <c:pt idx="37">
                  <c:v>00:19</c:v>
                </c:pt>
                <c:pt idx="38">
                  <c:v>00:20</c:v>
                </c:pt>
                <c:pt idx="39">
                  <c:v>00:20</c:v>
                </c:pt>
                <c:pt idx="40">
                  <c:v>00:20</c:v>
                </c:pt>
                <c:pt idx="41">
                  <c:v>00:21</c:v>
                </c:pt>
                <c:pt idx="42">
                  <c:v>00:22</c:v>
                </c:pt>
                <c:pt idx="43">
                  <c:v>00:23</c:v>
                </c:pt>
                <c:pt idx="44">
                  <c:v>00:24</c:v>
                </c:pt>
                <c:pt idx="45">
                  <c:v>00:25</c:v>
                </c:pt>
                <c:pt idx="46">
                  <c:v>00:25</c:v>
                </c:pt>
                <c:pt idx="47">
                  <c:v>00:25</c:v>
                </c:pt>
                <c:pt idx="48">
                  <c:v>00:25</c:v>
                </c:pt>
                <c:pt idx="49">
                  <c:v>00:26</c:v>
                </c:pt>
                <c:pt idx="50">
                  <c:v>00:27</c:v>
                </c:pt>
                <c:pt idx="51">
                  <c:v>00:28</c:v>
                </c:pt>
                <c:pt idx="52">
                  <c:v>00:29</c:v>
                </c:pt>
                <c:pt idx="53">
                  <c:v>00:30</c:v>
                </c:pt>
                <c:pt idx="54">
                  <c:v>00:30</c:v>
                </c:pt>
                <c:pt idx="55">
                  <c:v>00:30</c:v>
                </c:pt>
                <c:pt idx="56">
                  <c:v>00:31</c:v>
                </c:pt>
                <c:pt idx="57">
                  <c:v>00:31</c:v>
                </c:pt>
                <c:pt idx="58">
                  <c:v>00:32</c:v>
                </c:pt>
                <c:pt idx="59">
                  <c:v>00:33</c:v>
                </c:pt>
                <c:pt idx="60">
                  <c:v>00:34</c:v>
                </c:pt>
                <c:pt idx="61">
                  <c:v>00:34</c:v>
                </c:pt>
                <c:pt idx="62">
                  <c:v>00:34</c:v>
                </c:pt>
                <c:pt idx="63">
                  <c:v>00:35</c:v>
                </c:pt>
                <c:pt idx="64">
                  <c:v>00:35</c:v>
                </c:pt>
                <c:pt idx="65">
                  <c:v>00:35</c:v>
                </c:pt>
                <c:pt idx="66">
                  <c:v>00:35</c:v>
                </c:pt>
                <c:pt idx="67">
                  <c:v>00:36</c:v>
                </c:pt>
                <c:pt idx="68">
                  <c:v>00:37</c:v>
                </c:pt>
                <c:pt idx="69">
                  <c:v>00:37</c:v>
                </c:pt>
                <c:pt idx="70">
                  <c:v>00:38</c:v>
                </c:pt>
                <c:pt idx="71">
                  <c:v>00:38</c:v>
                </c:pt>
                <c:pt idx="72">
                  <c:v>00:38</c:v>
                </c:pt>
                <c:pt idx="73">
                  <c:v>00:38</c:v>
                </c:pt>
                <c:pt idx="74">
                  <c:v>00:38</c:v>
                </c:pt>
                <c:pt idx="75">
                  <c:v>00:39</c:v>
                </c:pt>
                <c:pt idx="76">
                  <c:v>00:39</c:v>
                </c:pt>
                <c:pt idx="77">
                  <c:v>00:40</c:v>
                </c:pt>
                <c:pt idx="78">
                  <c:v>00:40</c:v>
                </c:pt>
                <c:pt idx="79">
                  <c:v>00:41</c:v>
                </c:pt>
                <c:pt idx="80">
                  <c:v>00:42</c:v>
                </c:pt>
                <c:pt idx="81">
                  <c:v>00:43</c:v>
                </c:pt>
                <c:pt idx="82">
                  <c:v>00:44</c:v>
                </c:pt>
                <c:pt idx="83">
                  <c:v>00:45</c:v>
                </c:pt>
                <c:pt idx="84">
                  <c:v>00:45</c:v>
                </c:pt>
                <c:pt idx="85">
                  <c:v>00:45</c:v>
                </c:pt>
                <c:pt idx="86">
                  <c:v>00:45</c:v>
                </c:pt>
                <c:pt idx="87">
                  <c:v>00:46</c:v>
                </c:pt>
                <c:pt idx="88">
                  <c:v>00:47</c:v>
                </c:pt>
                <c:pt idx="89">
                  <c:v>00:47</c:v>
                </c:pt>
                <c:pt idx="90">
                  <c:v>00:47</c:v>
                </c:pt>
                <c:pt idx="91">
                  <c:v>00:48</c:v>
                </c:pt>
                <c:pt idx="92">
                  <c:v>00:48</c:v>
                </c:pt>
                <c:pt idx="93">
                  <c:v>00:48</c:v>
                </c:pt>
                <c:pt idx="94">
                  <c:v>00:49</c:v>
                </c:pt>
                <c:pt idx="95">
                  <c:v>00:49</c:v>
                </c:pt>
                <c:pt idx="96">
                  <c:v>00:50</c:v>
                </c:pt>
                <c:pt idx="97">
                  <c:v>00:50</c:v>
                </c:pt>
                <c:pt idx="98">
                  <c:v>00:50</c:v>
                </c:pt>
                <c:pt idx="99">
                  <c:v>00:50</c:v>
                </c:pt>
                <c:pt idx="100">
                  <c:v>00:50</c:v>
                </c:pt>
                <c:pt idx="101">
                  <c:v>00:51</c:v>
                </c:pt>
                <c:pt idx="102">
                  <c:v>00:51</c:v>
                </c:pt>
                <c:pt idx="103">
                  <c:v>00:51</c:v>
                </c:pt>
                <c:pt idx="104">
                  <c:v>00:51</c:v>
                </c:pt>
                <c:pt idx="105">
                  <c:v>00:52</c:v>
                </c:pt>
                <c:pt idx="106">
                  <c:v>00:52</c:v>
                </c:pt>
                <c:pt idx="107">
                  <c:v>00:52</c:v>
                </c:pt>
                <c:pt idx="108">
                  <c:v>00:52</c:v>
                </c:pt>
                <c:pt idx="109">
                  <c:v>00:52</c:v>
                </c:pt>
                <c:pt idx="110">
                  <c:v>00:52</c:v>
                </c:pt>
                <c:pt idx="111">
                  <c:v>00:52</c:v>
                </c:pt>
                <c:pt idx="112">
                  <c:v>00:53</c:v>
                </c:pt>
                <c:pt idx="113">
                  <c:v>00:53</c:v>
                </c:pt>
                <c:pt idx="114">
                  <c:v>00:54</c:v>
                </c:pt>
                <c:pt idx="115">
                  <c:v>00:54</c:v>
                </c:pt>
                <c:pt idx="116">
                  <c:v>00:54</c:v>
                </c:pt>
                <c:pt idx="117">
                  <c:v>00:54</c:v>
                </c:pt>
                <c:pt idx="118">
                  <c:v>00:55</c:v>
                </c:pt>
                <c:pt idx="119">
                  <c:v>00:55</c:v>
                </c:pt>
                <c:pt idx="120">
                  <c:v>00:56</c:v>
                </c:pt>
                <c:pt idx="121">
                  <c:v>00:56</c:v>
                </c:pt>
                <c:pt idx="122">
                  <c:v>00:56</c:v>
                </c:pt>
                <c:pt idx="123">
                  <c:v>00:57</c:v>
                </c:pt>
                <c:pt idx="124">
                  <c:v>00:57</c:v>
                </c:pt>
                <c:pt idx="125">
                  <c:v>00:58</c:v>
                </c:pt>
                <c:pt idx="126">
                  <c:v>00:58</c:v>
                </c:pt>
                <c:pt idx="127">
                  <c:v>00:59</c:v>
                </c:pt>
                <c:pt idx="128">
                  <c:v>01:00</c:v>
                </c:pt>
                <c:pt idx="129">
                  <c:v>01:00</c:v>
                </c:pt>
                <c:pt idx="130">
                  <c:v>01:01</c:v>
                </c:pt>
                <c:pt idx="131">
                  <c:v>01:02</c:v>
                </c:pt>
                <c:pt idx="132">
                  <c:v>01:03</c:v>
                </c:pt>
                <c:pt idx="133">
                  <c:v>01:04</c:v>
                </c:pt>
                <c:pt idx="134">
                  <c:v>01:05</c:v>
                </c:pt>
              </c:strCache>
            </c:strRef>
          </c:xVal>
          <c:yVal>
            <c:numRef>
              <c:f>'Time Corelation only Lecture'!$J$900:$J$1034</c:f>
            </c:numRef>
          </c:yVal>
          <c:smooth val="0"/>
          <c:extLst>
            <c:ext xmlns:c16="http://schemas.microsoft.com/office/drawing/2014/chart" uri="{C3380CC4-5D6E-409C-BE32-E72D297353CC}">
              <c16:uniqueId val="{00000004-A733-448F-B84A-A05C660D67AB}"/>
            </c:ext>
          </c:extLst>
        </c:ser>
        <c:ser>
          <c:idx val="5"/>
          <c:order val="5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'Time Corelation only Lecture'!$E$900:$E$1034</c:f>
              <c:strCache>
                <c:ptCount val="135"/>
                <c:pt idx="0">
                  <c:v>00:00</c:v>
                </c:pt>
                <c:pt idx="1">
                  <c:v>00:00</c:v>
                </c:pt>
                <c:pt idx="2">
                  <c:v>00:00</c:v>
                </c:pt>
                <c:pt idx="3">
                  <c:v>00:00</c:v>
                </c:pt>
                <c:pt idx="4">
                  <c:v>00:01</c:v>
                </c:pt>
                <c:pt idx="5">
                  <c:v>00:01</c:v>
                </c:pt>
                <c:pt idx="6">
                  <c:v>00:01</c:v>
                </c:pt>
                <c:pt idx="7">
                  <c:v>00:02</c:v>
                </c:pt>
                <c:pt idx="8">
                  <c:v>00:03</c:v>
                </c:pt>
                <c:pt idx="9">
                  <c:v>00:03</c:v>
                </c:pt>
                <c:pt idx="10">
                  <c:v>00:04</c:v>
                </c:pt>
                <c:pt idx="11">
                  <c:v>00:04</c:v>
                </c:pt>
                <c:pt idx="12">
                  <c:v>00:05</c:v>
                </c:pt>
                <c:pt idx="13">
                  <c:v>00:05</c:v>
                </c:pt>
                <c:pt idx="14">
                  <c:v>00:05</c:v>
                </c:pt>
                <c:pt idx="15">
                  <c:v>00:05</c:v>
                </c:pt>
                <c:pt idx="16">
                  <c:v>00:06</c:v>
                </c:pt>
                <c:pt idx="17">
                  <c:v>00:06</c:v>
                </c:pt>
                <c:pt idx="18">
                  <c:v>00:07</c:v>
                </c:pt>
                <c:pt idx="19">
                  <c:v>00:07</c:v>
                </c:pt>
                <c:pt idx="20">
                  <c:v>00:07</c:v>
                </c:pt>
                <c:pt idx="21">
                  <c:v>00:07</c:v>
                </c:pt>
                <c:pt idx="22">
                  <c:v>00:07</c:v>
                </c:pt>
                <c:pt idx="23">
                  <c:v>00:08</c:v>
                </c:pt>
                <c:pt idx="24">
                  <c:v>00:08</c:v>
                </c:pt>
                <c:pt idx="25">
                  <c:v>00:09</c:v>
                </c:pt>
                <c:pt idx="26">
                  <c:v>00:09</c:v>
                </c:pt>
                <c:pt idx="27">
                  <c:v>00:10</c:v>
                </c:pt>
                <c:pt idx="28">
                  <c:v>00:10</c:v>
                </c:pt>
                <c:pt idx="29">
                  <c:v>00:12</c:v>
                </c:pt>
                <c:pt idx="30">
                  <c:v>00:13</c:v>
                </c:pt>
                <c:pt idx="31">
                  <c:v>00:14</c:v>
                </c:pt>
                <c:pt idx="32">
                  <c:v>00:15</c:v>
                </c:pt>
                <c:pt idx="33">
                  <c:v>00:15</c:v>
                </c:pt>
                <c:pt idx="34">
                  <c:v>00:16</c:v>
                </c:pt>
                <c:pt idx="35">
                  <c:v>00:17</c:v>
                </c:pt>
                <c:pt idx="36">
                  <c:v>00:18</c:v>
                </c:pt>
                <c:pt idx="37">
                  <c:v>00:19</c:v>
                </c:pt>
                <c:pt idx="38">
                  <c:v>00:20</c:v>
                </c:pt>
                <c:pt idx="39">
                  <c:v>00:20</c:v>
                </c:pt>
                <c:pt idx="40">
                  <c:v>00:20</c:v>
                </c:pt>
                <c:pt idx="41">
                  <c:v>00:21</c:v>
                </c:pt>
                <c:pt idx="42">
                  <c:v>00:22</c:v>
                </c:pt>
                <c:pt idx="43">
                  <c:v>00:23</c:v>
                </c:pt>
                <c:pt idx="44">
                  <c:v>00:24</c:v>
                </c:pt>
                <c:pt idx="45">
                  <c:v>00:25</c:v>
                </c:pt>
                <c:pt idx="46">
                  <c:v>00:25</c:v>
                </c:pt>
                <c:pt idx="47">
                  <c:v>00:25</c:v>
                </c:pt>
                <c:pt idx="48">
                  <c:v>00:25</c:v>
                </c:pt>
                <c:pt idx="49">
                  <c:v>00:26</c:v>
                </c:pt>
                <c:pt idx="50">
                  <c:v>00:27</c:v>
                </c:pt>
                <c:pt idx="51">
                  <c:v>00:28</c:v>
                </c:pt>
                <c:pt idx="52">
                  <c:v>00:29</c:v>
                </c:pt>
                <c:pt idx="53">
                  <c:v>00:30</c:v>
                </c:pt>
                <c:pt idx="54">
                  <c:v>00:30</c:v>
                </c:pt>
                <c:pt idx="55">
                  <c:v>00:30</c:v>
                </c:pt>
                <c:pt idx="56">
                  <c:v>00:31</c:v>
                </c:pt>
                <c:pt idx="57">
                  <c:v>00:31</c:v>
                </c:pt>
                <c:pt idx="58">
                  <c:v>00:32</c:v>
                </c:pt>
                <c:pt idx="59">
                  <c:v>00:33</c:v>
                </c:pt>
                <c:pt idx="60">
                  <c:v>00:34</c:v>
                </c:pt>
                <c:pt idx="61">
                  <c:v>00:34</c:v>
                </c:pt>
                <c:pt idx="62">
                  <c:v>00:34</c:v>
                </c:pt>
                <c:pt idx="63">
                  <c:v>00:35</c:v>
                </c:pt>
                <c:pt idx="64">
                  <c:v>00:35</c:v>
                </c:pt>
                <c:pt idx="65">
                  <c:v>00:35</c:v>
                </c:pt>
                <c:pt idx="66">
                  <c:v>00:35</c:v>
                </c:pt>
                <c:pt idx="67">
                  <c:v>00:36</c:v>
                </c:pt>
                <c:pt idx="68">
                  <c:v>00:37</c:v>
                </c:pt>
                <c:pt idx="69">
                  <c:v>00:37</c:v>
                </c:pt>
                <c:pt idx="70">
                  <c:v>00:38</c:v>
                </c:pt>
                <c:pt idx="71">
                  <c:v>00:38</c:v>
                </c:pt>
                <c:pt idx="72">
                  <c:v>00:38</c:v>
                </c:pt>
                <c:pt idx="73">
                  <c:v>00:38</c:v>
                </c:pt>
                <c:pt idx="74">
                  <c:v>00:38</c:v>
                </c:pt>
                <c:pt idx="75">
                  <c:v>00:39</c:v>
                </c:pt>
                <c:pt idx="76">
                  <c:v>00:39</c:v>
                </c:pt>
                <c:pt idx="77">
                  <c:v>00:40</c:v>
                </c:pt>
                <c:pt idx="78">
                  <c:v>00:40</c:v>
                </c:pt>
                <c:pt idx="79">
                  <c:v>00:41</c:v>
                </c:pt>
                <c:pt idx="80">
                  <c:v>00:42</c:v>
                </c:pt>
                <c:pt idx="81">
                  <c:v>00:43</c:v>
                </c:pt>
                <c:pt idx="82">
                  <c:v>00:44</c:v>
                </c:pt>
                <c:pt idx="83">
                  <c:v>00:45</c:v>
                </c:pt>
                <c:pt idx="84">
                  <c:v>00:45</c:v>
                </c:pt>
                <c:pt idx="85">
                  <c:v>00:45</c:v>
                </c:pt>
                <c:pt idx="86">
                  <c:v>00:45</c:v>
                </c:pt>
                <c:pt idx="87">
                  <c:v>00:46</c:v>
                </c:pt>
                <c:pt idx="88">
                  <c:v>00:47</c:v>
                </c:pt>
                <c:pt idx="89">
                  <c:v>00:47</c:v>
                </c:pt>
                <c:pt idx="90">
                  <c:v>00:47</c:v>
                </c:pt>
                <c:pt idx="91">
                  <c:v>00:48</c:v>
                </c:pt>
                <c:pt idx="92">
                  <c:v>00:48</c:v>
                </c:pt>
                <c:pt idx="93">
                  <c:v>00:48</c:v>
                </c:pt>
                <c:pt idx="94">
                  <c:v>00:49</c:v>
                </c:pt>
                <c:pt idx="95">
                  <c:v>00:49</c:v>
                </c:pt>
                <c:pt idx="96">
                  <c:v>00:50</c:v>
                </c:pt>
                <c:pt idx="97">
                  <c:v>00:50</c:v>
                </c:pt>
                <c:pt idx="98">
                  <c:v>00:50</c:v>
                </c:pt>
                <c:pt idx="99">
                  <c:v>00:50</c:v>
                </c:pt>
                <c:pt idx="100">
                  <c:v>00:50</c:v>
                </c:pt>
                <c:pt idx="101">
                  <c:v>00:51</c:v>
                </c:pt>
                <c:pt idx="102">
                  <c:v>00:51</c:v>
                </c:pt>
                <c:pt idx="103">
                  <c:v>00:51</c:v>
                </c:pt>
                <c:pt idx="104">
                  <c:v>00:51</c:v>
                </c:pt>
                <c:pt idx="105">
                  <c:v>00:52</c:v>
                </c:pt>
                <c:pt idx="106">
                  <c:v>00:52</c:v>
                </c:pt>
                <c:pt idx="107">
                  <c:v>00:52</c:v>
                </c:pt>
                <c:pt idx="108">
                  <c:v>00:52</c:v>
                </c:pt>
                <c:pt idx="109">
                  <c:v>00:52</c:v>
                </c:pt>
                <c:pt idx="110">
                  <c:v>00:52</c:v>
                </c:pt>
                <c:pt idx="111">
                  <c:v>00:52</c:v>
                </c:pt>
                <c:pt idx="112">
                  <c:v>00:53</c:v>
                </c:pt>
                <c:pt idx="113">
                  <c:v>00:53</c:v>
                </c:pt>
                <c:pt idx="114">
                  <c:v>00:54</c:v>
                </c:pt>
                <c:pt idx="115">
                  <c:v>00:54</c:v>
                </c:pt>
                <c:pt idx="116">
                  <c:v>00:54</c:v>
                </c:pt>
                <c:pt idx="117">
                  <c:v>00:54</c:v>
                </c:pt>
                <c:pt idx="118">
                  <c:v>00:55</c:v>
                </c:pt>
                <c:pt idx="119">
                  <c:v>00:55</c:v>
                </c:pt>
                <c:pt idx="120">
                  <c:v>00:56</c:v>
                </c:pt>
                <c:pt idx="121">
                  <c:v>00:56</c:v>
                </c:pt>
                <c:pt idx="122">
                  <c:v>00:56</c:v>
                </c:pt>
                <c:pt idx="123">
                  <c:v>00:57</c:v>
                </c:pt>
                <c:pt idx="124">
                  <c:v>00:57</c:v>
                </c:pt>
                <c:pt idx="125">
                  <c:v>00:58</c:v>
                </c:pt>
                <c:pt idx="126">
                  <c:v>00:58</c:v>
                </c:pt>
                <c:pt idx="127">
                  <c:v>00:59</c:v>
                </c:pt>
                <c:pt idx="128">
                  <c:v>01:00</c:v>
                </c:pt>
                <c:pt idx="129">
                  <c:v>01:00</c:v>
                </c:pt>
                <c:pt idx="130">
                  <c:v>01:01</c:v>
                </c:pt>
                <c:pt idx="131">
                  <c:v>01:02</c:v>
                </c:pt>
                <c:pt idx="132">
                  <c:v>01:03</c:v>
                </c:pt>
                <c:pt idx="133">
                  <c:v>01:04</c:v>
                </c:pt>
                <c:pt idx="134">
                  <c:v>01:05</c:v>
                </c:pt>
              </c:strCache>
            </c:strRef>
          </c:xVal>
          <c:yVal>
            <c:numRef>
              <c:f>'Time Corelation only Lecture'!$K$900:$K$1034</c:f>
            </c:numRef>
          </c:yVal>
          <c:smooth val="0"/>
          <c:extLst>
            <c:ext xmlns:c16="http://schemas.microsoft.com/office/drawing/2014/chart" uri="{C3380CC4-5D6E-409C-BE32-E72D297353CC}">
              <c16:uniqueId val="{00000005-A733-448F-B84A-A05C660D67AB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'Time Corelation only Lecture'!$E$900:$E$1034</c:f>
              <c:strCache>
                <c:ptCount val="135"/>
                <c:pt idx="0">
                  <c:v>00:00</c:v>
                </c:pt>
                <c:pt idx="1">
                  <c:v>00:00</c:v>
                </c:pt>
                <c:pt idx="2">
                  <c:v>00:00</c:v>
                </c:pt>
                <c:pt idx="3">
                  <c:v>00:00</c:v>
                </c:pt>
                <c:pt idx="4">
                  <c:v>00:01</c:v>
                </c:pt>
                <c:pt idx="5">
                  <c:v>00:01</c:v>
                </c:pt>
                <c:pt idx="6">
                  <c:v>00:01</c:v>
                </c:pt>
                <c:pt idx="7">
                  <c:v>00:02</c:v>
                </c:pt>
                <c:pt idx="8">
                  <c:v>00:03</c:v>
                </c:pt>
                <c:pt idx="9">
                  <c:v>00:03</c:v>
                </c:pt>
                <c:pt idx="10">
                  <c:v>00:04</c:v>
                </c:pt>
                <c:pt idx="11">
                  <c:v>00:04</c:v>
                </c:pt>
                <c:pt idx="12">
                  <c:v>00:05</c:v>
                </c:pt>
                <c:pt idx="13">
                  <c:v>00:05</c:v>
                </c:pt>
                <c:pt idx="14">
                  <c:v>00:05</c:v>
                </c:pt>
                <c:pt idx="15">
                  <c:v>00:05</c:v>
                </c:pt>
                <c:pt idx="16">
                  <c:v>00:06</c:v>
                </c:pt>
                <c:pt idx="17">
                  <c:v>00:06</c:v>
                </c:pt>
                <c:pt idx="18">
                  <c:v>00:07</c:v>
                </c:pt>
                <c:pt idx="19">
                  <c:v>00:07</c:v>
                </c:pt>
                <c:pt idx="20">
                  <c:v>00:07</c:v>
                </c:pt>
                <c:pt idx="21">
                  <c:v>00:07</c:v>
                </c:pt>
                <c:pt idx="22">
                  <c:v>00:07</c:v>
                </c:pt>
                <c:pt idx="23">
                  <c:v>00:08</c:v>
                </c:pt>
                <c:pt idx="24">
                  <c:v>00:08</c:v>
                </c:pt>
                <c:pt idx="25">
                  <c:v>00:09</c:v>
                </c:pt>
                <c:pt idx="26">
                  <c:v>00:09</c:v>
                </c:pt>
                <c:pt idx="27">
                  <c:v>00:10</c:v>
                </c:pt>
                <c:pt idx="28">
                  <c:v>00:10</c:v>
                </c:pt>
                <c:pt idx="29">
                  <c:v>00:12</c:v>
                </c:pt>
                <c:pt idx="30">
                  <c:v>00:13</c:v>
                </c:pt>
                <c:pt idx="31">
                  <c:v>00:14</c:v>
                </c:pt>
                <c:pt idx="32">
                  <c:v>00:15</c:v>
                </c:pt>
                <c:pt idx="33">
                  <c:v>00:15</c:v>
                </c:pt>
                <c:pt idx="34">
                  <c:v>00:16</c:v>
                </c:pt>
                <c:pt idx="35">
                  <c:v>00:17</c:v>
                </c:pt>
                <c:pt idx="36">
                  <c:v>00:18</c:v>
                </c:pt>
                <c:pt idx="37">
                  <c:v>00:19</c:v>
                </c:pt>
                <c:pt idx="38">
                  <c:v>00:20</c:v>
                </c:pt>
                <c:pt idx="39">
                  <c:v>00:20</c:v>
                </c:pt>
                <c:pt idx="40">
                  <c:v>00:20</c:v>
                </c:pt>
                <c:pt idx="41">
                  <c:v>00:21</c:v>
                </c:pt>
                <c:pt idx="42">
                  <c:v>00:22</c:v>
                </c:pt>
                <c:pt idx="43">
                  <c:v>00:23</c:v>
                </c:pt>
                <c:pt idx="44">
                  <c:v>00:24</c:v>
                </c:pt>
                <c:pt idx="45">
                  <c:v>00:25</c:v>
                </c:pt>
                <c:pt idx="46">
                  <c:v>00:25</c:v>
                </c:pt>
                <c:pt idx="47">
                  <c:v>00:25</c:v>
                </c:pt>
                <c:pt idx="48">
                  <c:v>00:25</c:v>
                </c:pt>
                <c:pt idx="49">
                  <c:v>00:26</c:v>
                </c:pt>
                <c:pt idx="50">
                  <c:v>00:27</c:v>
                </c:pt>
                <c:pt idx="51">
                  <c:v>00:28</c:v>
                </c:pt>
                <c:pt idx="52">
                  <c:v>00:29</c:v>
                </c:pt>
                <c:pt idx="53">
                  <c:v>00:30</c:v>
                </c:pt>
                <c:pt idx="54">
                  <c:v>00:30</c:v>
                </c:pt>
                <c:pt idx="55">
                  <c:v>00:30</c:v>
                </c:pt>
                <c:pt idx="56">
                  <c:v>00:31</c:v>
                </c:pt>
                <c:pt idx="57">
                  <c:v>00:31</c:v>
                </c:pt>
                <c:pt idx="58">
                  <c:v>00:32</c:v>
                </c:pt>
                <c:pt idx="59">
                  <c:v>00:33</c:v>
                </c:pt>
                <c:pt idx="60">
                  <c:v>00:34</c:v>
                </c:pt>
                <c:pt idx="61">
                  <c:v>00:34</c:v>
                </c:pt>
                <c:pt idx="62">
                  <c:v>00:34</c:v>
                </c:pt>
                <c:pt idx="63">
                  <c:v>00:35</c:v>
                </c:pt>
                <c:pt idx="64">
                  <c:v>00:35</c:v>
                </c:pt>
                <c:pt idx="65">
                  <c:v>00:35</c:v>
                </c:pt>
                <c:pt idx="66">
                  <c:v>00:35</c:v>
                </c:pt>
                <c:pt idx="67">
                  <c:v>00:36</c:v>
                </c:pt>
                <c:pt idx="68">
                  <c:v>00:37</c:v>
                </c:pt>
                <c:pt idx="69">
                  <c:v>00:37</c:v>
                </c:pt>
                <c:pt idx="70">
                  <c:v>00:38</c:v>
                </c:pt>
                <c:pt idx="71">
                  <c:v>00:38</c:v>
                </c:pt>
                <c:pt idx="72">
                  <c:v>00:38</c:v>
                </c:pt>
                <c:pt idx="73">
                  <c:v>00:38</c:v>
                </c:pt>
                <c:pt idx="74">
                  <c:v>00:38</c:v>
                </c:pt>
                <c:pt idx="75">
                  <c:v>00:39</c:v>
                </c:pt>
                <c:pt idx="76">
                  <c:v>00:39</c:v>
                </c:pt>
                <c:pt idx="77">
                  <c:v>00:40</c:v>
                </c:pt>
                <c:pt idx="78">
                  <c:v>00:40</c:v>
                </c:pt>
                <c:pt idx="79">
                  <c:v>00:41</c:v>
                </c:pt>
                <c:pt idx="80">
                  <c:v>00:42</c:v>
                </c:pt>
                <c:pt idx="81">
                  <c:v>00:43</c:v>
                </c:pt>
                <c:pt idx="82">
                  <c:v>00:44</c:v>
                </c:pt>
                <c:pt idx="83">
                  <c:v>00:45</c:v>
                </c:pt>
                <c:pt idx="84">
                  <c:v>00:45</c:v>
                </c:pt>
                <c:pt idx="85">
                  <c:v>00:45</c:v>
                </c:pt>
                <c:pt idx="86">
                  <c:v>00:45</c:v>
                </c:pt>
                <c:pt idx="87">
                  <c:v>00:46</c:v>
                </c:pt>
                <c:pt idx="88">
                  <c:v>00:47</c:v>
                </c:pt>
                <c:pt idx="89">
                  <c:v>00:47</c:v>
                </c:pt>
                <c:pt idx="90">
                  <c:v>00:47</c:v>
                </c:pt>
                <c:pt idx="91">
                  <c:v>00:48</c:v>
                </c:pt>
                <c:pt idx="92">
                  <c:v>00:48</c:v>
                </c:pt>
                <c:pt idx="93">
                  <c:v>00:48</c:v>
                </c:pt>
                <c:pt idx="94">
                  <c:v>00:49</c:v>
                </c:pt>
                <c:pt idx="95">
                  <c:v>00:49</c:v>
                </c:pt>
                <c:pt idx="96">
                  <c:v>00:50</c:v>
                </c:pt>
                <c:pt idx="97">
                  <c:v>00:50</c:v>
                </c:pt>
                <c:pt idx="98">
                  <c:v>00:50</c:v>
                </c:pt>
                <c:pt idx="99">
                  <c:v>00:50</c:v>
                </c:pt>
                <c:pt idx="100">
                  <c:v>00:50</c:v>
                </c:pt>
                <c:pt idx="101">
                  <c:v>00:51</c:v>
                </c:pt>
                <c:pt idx="102">
                  <c:v>00:51</c:v>
                </c:pt>
                <c:pt idx="103">
                  <c:v>00:51</c:v>
                </c:pt>
                <c:pt idx="104">
                  <c:v>00:51</c:v>
                </c:pt>
                <c:pt idx="105">
                  <c:v>00:52</c:v>
                </c:pt>
                <c:pt idx="106">
                  <c:v>00:52</c:v>
                </c:pt>
                <c:pt idx="107">
                  <c:v>00:52</c:v>
                </c:pt>
                <c:pt idx="108">
                  <c:v>00:52</c:v>
                </c:pt>
                <c:pt idx="109">
                  <c:v>00:52</c:v>
                </c:pt>
                <c:pt idx="110">
                  <c:v>00:52</c:v>
                </c:pt>
                <c:pt idx="111">
                  <c:v>00:52</c:v>
                </c:pt>
                <c:pt idx="112">
                  <c:v>00:53</c:v>
                </c:pt>
                <c:pt idx="113">
                  <c:v>00:53</c:v>
                </c:pt>
                <c:pt idx="114">
                  <c:v>00:54</c:v>
                </c:pt>
                <c:pt idx="115">
                  <c:v>00:54</c:v>
                </c:pt>
                <c:pt idx="116">
                  <c:v>00:54</c:v>
                </c:pt>
                <c:pt idx="117">
                  <c:v>00:54</c:v>
                </c:pt>
                <c:pt idx="118">
                  <c:v>00:55</c:v>
                </c:pt>
                <c:pt idx="119">
                  <c:v>00:55</c:v>
                </c:pt>
                <c:pt idx="120">
                  <c:v>00:56</c:v>
                </c:pt>
                <c:pt idx="121">
                  <c:v>00:56</c:v>
                </c:pt>
                <c:pt idx="122">
                  <c:v>00:56</c:v>
                </c:pt>
                <c:pt idx="123">
                  <c:v>00:57</c:v>
                </c:pt>
                <c:pt idx="124">
                  <c:v>00:57</c:v>
                </c:pt>
                <c:pt idx="125">
                  <c:v>00:58</c:v>
                </c:pt>
                <c:pt idx="126">
                  <c:v>00:58</c:v>
                </c:pt>
                <c:pt idx="127">
                  <c:v>00:59</c:v>
                </c:pt>
                <c:pt idx="128">
                  <c:v>01:00</c:v>
                </c:pt>
                <c:pt idx="129">
                  <c:v>01:00</c:v>
                </c:pt>
                <c:pt idx="130">
                  <c:v>01:01</c:v>
                </c:pt>
                <c:pt idx="131">
                  <c:v>01:02</c:v>
                </c:pt>
                <c:pt idx="132">
                  <c:v>01:03</c:v>
                </c:pt>
                <c:pt idx="133">
                  <c:v>01:04</c:v>
                </c:pt>
                <c:pt idx="134">
                  <c:v>01:05</c:v>
                </c:pt>
              </c:strCache>
            </c:strRef>
          </c:xVal>
          <c:yVal>
            <c:numRef>
              <c:f>'Time Corelation only Lecture'!$L$900:$L$1034</c:f>
            </c:numRef>
          </c:yVal>
          <c:smooth val="0"/>
          <c:extLst>
            <c:ext xmlns:c16="http://schemas.microsoft.com/office/drawing/2014/chart" uri="{C3380CC4-5D6E-409C-BE32-E72D297353CC}">
              <c16:uniqueId val="{00000006-A733-448F-B84A-A05C660D67AB}"/>
            </c:ext>
          </c:extLst>
        </c:ser>
        <c:ser>
          <c:idx val="7"/>
          <c:order val="7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'Time Corelation only Lecture'!$E$900:$E$1034</c:f>
              <c:strCache>
                <c:ptCount val="135"/>
                <c:pt idx="0">
                  <c:v>00:00</c:v>
                </c:pt>
                <c:pt idx="1">
                  <c:v>00:00</c:v>
                </c:pt>
                <c:pt idx="2">
                  <c:v>00:00</c:v>
                </c:pt>
                <c:pt idx="3">
                  <c:v>00:00</c:v>
                </c:pt>
                <c:pt idx="4">
                  <c:v>00:01</c:v>
                </c:pt>
                <c:pt idx="5">
                  <c:v>00:01</c:v>
                </c:pt>
                <c:pt idx="6">
                  <c:v>00:01</c:v>
                </c:pt>
                <c:pt idx="7">
                  <c:v>00:02</c:v>
                </c:pt>
                <c:pt idx="8">
                  <c:v>00:03</c:v>
                </c:pt>
                <c:pt idx="9">
                  <c:v>00:03</c:v>
                </c:pt>
                <c:pt idx="10">
                  <c:v>00:04</c:v>
                </c:pt>
                <c:pt idx="11">
                  <c:v>00:04</c:v>
                </c:pt>
                <c:pt idx="12">
                  <c:v>00:05</c:v>
                </c:pt>
                <c:pt idx="13">
                  <c:v>00:05</c:v>
                </c:pt>
                <c:pt idx="14">
                  <c:v>00:05</c:v>
                </c:pt>
                <c:pt idx="15">
                  <c:v>00:05</c:v>
                </c:pt>
                <c:pt idx="16">
                  <c:v>00:06</c:v>
                </c:pt>
                <c:pt idx="17">
                  <c:v>00:06</c:v>
                </c:pt>
                <c:pt idx="18">
                  <c:v>00:07</c:v>
                </c:pt>
                <c:pt idx="19">
                  <c:v>00:07</c:v>
                </c:pt>
                <c:pt idx="20">
                  <c:v>00:07</c:v>
                </c:pt>
                <c:pt idx="21">
                  <c:v>00:07</c:v>
                </c:pt>
                <c:pt idx="22">
                  <c:v>00:07</c:v>
                </c:pt>
                <c:pt idx="23">
                  <c:v>00:08</c:v>
                </c:pt>
                <c:pt idx="24">
                  <c:v>00:08</c:v>
                </c:pt>
                <c:pt idx="25">
                  <c:v>00:09</c:v>
                </c:pt>
                <c:pt idx="26">
                  <c:v>00:09</c:v>
                </c:pt>
                <c:pt idx="27">
                  <c:v>00:10</c:v>
                </c:pt>
                <c:pt idx="28">
                  <c:v>00:10</c:v>
                </c:pt>
                <c:pt idx="29">
                  <c:v>00:12</c:v>
                </c:pt>
                <c:pt idx="30">
                  <c:v>00:13</c:v>
                </c:pt>
                <c:pt idx="31">
                  <c:v>00:14</c:v>
                </c:pt>
                <c:pt idx="32">
                  <c:v>00:15</c:v>
                </c:pt>
                <c:pt idx="33">
                  <c:v>00:15</c:v>
                </c:pt>
                <c:pt idx="34">
                  <c:v>00:16</c:v>
                </c:pt>
                <c:pt idx="35">
                  <c:v>00:17</c:v>
                </c:pt>
                <c:pt idx="36">
                  <c:v>00:18</c:v>
                </c:pt>
                <c:pt idx="37">
                  <c:v>00:19</c:v>
                </c:pt>
                <c:pt idx="38">
                  <c:v>00:20</c:v>
                </c:pt>
                <c:pt idx="39">
                  <c:v>00:20</c:v>
                </c:pt>
                <c:pt idx="40">
                  <c:v>00:20</c:v>
                </c:pt>
                <c:pt idx="41">
                  <c:v>00:21</c:v>
                </c:pt>
                <c:pt idx="42">
                  <c:v>00:22</c:v>
                </c:pt>
                <c:pt idx="43">
                  <c:v>00:23</c:v>
                </c:pt>
                <c:pt idx="44">
                  <c:v>00:24</c:v>
                </c:pt>
                <c:pt idx="45">
                  <c:v>00:25</c:v>
                </c:pt>
                <c:pt idx="46">
                  <c:v>00:25</c:v>
                </c:pt>
                <c:pt idx="47">
                  <c:v>00:25</c:v>
                </c:pt>
                <c:pt idx="48">
                  <c:v>00:25</c:v>
                </c:pt>
                <c:pt idx="49">
                  <c:v>00:26</c:v>
                </c:pt>
                <c:pt idx="50">
                  <c:v>00:27</c:v>
                </c:pt>
                <c:pt idx="51">
                  <c:v>00:28</c:v>
                </c:pt>
                <c:pt idx="52">
                  <c:v>00:29</c:v>
                </c:pt>
                <c:pt idx="53">
                  <c:v>00:30</c:v>
                </c:pt>
                <c:pt idx="54">
                  <c:v>00:30</c:v>
                </c:pt>
                <c:pt idx="55">
                  <c:v>00:30</c:v>
                </c:pt>
                <c:pt idx="56">
                  <c:v>00:31</c:v>
                </c:pt>
                <c:pt idx="57">
                  <c:v>00:31</c:v>
                </c:pt>
                <c:pt idx="58">
                  <c:v>00:32</c:v>
                </c:pt>
                <c:pt idx="59">
                  <c:v>00:33</c:v>
                </c:pt>
                <c:pt idx="60">
                  <c:v>00:34</c:v>
                </c:pt>
                <c:pt idx="61">
                  <c:v>00:34</c:v>
                </c:pt>
                <c:pt idx="62">
                  <c:v>00:34</c:v>
                </c:pt>
                <c:pt idx="63">
                  <c:v>00:35</c:v>
                </c:pt>
                <c:pt idx="64">
                  <c:v>00:35</c:v>
                </c:pt>
                <c:pt idx="65">
                  <c:v>00:35</c:v>
                </c:pt>
                <c:pt idx="66">
                  <c:v>00:35</c:v>
                </c:pt>
                <c:pt idx="67">
                  <c:v>00:36</c:v>
                </c:pt>
                <c:pt idx="68">
                  <c:v>00:37</c:v>
                </c:pt>
                <c:pt idx="69">
                  <c:v>00:37</c:v>
                </c:pt>
                <c:pt idx="70">
                  <c:v>00:38</c:v>
                </c:pt>
                <c:pt idx="71">
                  <c:v>00:38</c:v>
                </c:pt>
                <c:pt idx="72">
                  <c:v>00:38</c:v>
                </c:pt>
                <c:pt idx="73">
                  <c:v>00:38</c:v>
                </c:pt>
                <c:pt idx="74">
                  <c:v>00:38</c:v>
                </c:pt>
                <c:pt idx="75">
                  <c:v>00:39</c:v>
                </c:pt>
                <c:pt idx="76">
                  <c:v>00:39</c:v>
                </c:pt>
                <c:pt idx="77">
                  <c:v>00:40</c:v>
                </c:pt>
                <c:pt idx="78">
                  <c:v>00:40</c:v>
                </c:pt>
                <c:pt idx="79">
                  <c:v>00:41</c:v>
                </c:pt>
                <c:pt idx="80">
                  <c:v>00:42</c:v>
                </c:pt>
                <c:pt idx="81">
                  <c:v>00:43</c:v>
                </c:pt>
                <c:pt idx="82">
                  <c:v>00:44</c:v>
                </c:pt>
                <c:pt idx="83">
                  <c:v>00:45</c:v>
                </c:pt>
                <c:pt idx="84">
                  <c:v>00:45</c:v>
                </c:pt>
                <c:pt idx="85">
                  <c:v>00:45</c:v>
                </c:pt>
                <c:pt idx="86">
                  <c:v>00:45</c:v>
                </c:pt>
                <c:pt idx="87">
                  <c:v>00:46</c:v>
                </c:pt>
                <c:pt idx="88">
                  <c:v>00:47</c:v>
                </c:pt>
                <c:pt idx="89">
                  <c:v>00:47</c:v>
                </c:pt>
                <c:pt idx="90">
                  <c:v>00:47</c:v>
                </c:pt>
                <c:pt idx="91">
                  <c:v>00:48</c:v>
                </c:pt>
                <c:pt idx="92">
                  <c:v>00:48</c:v>
                </c:pt>
                <c:pt idx="93">
                  <c:v>00:48</c:v>
                </c:pt>
                <c:pt idx="94">
                  <c:v>00:49</c:v>
                </c:pt>
                <c:pt idx="95">
                  <c:v>00:49</c:v>
                </c:pt>
                <c:pt idx="96">
                  <c:v>00:50</c:v>
                </c:pt>
                <c:pt idx="97">
                  <c:v>00:50</c:v>
                </c:pt>
                <c:pt idx="98">
                  <c:v>00:50</c:v>
                </c:pt>
                <c:pt idx="99">
                  <c:v>00:50</c:v>
                </c:pt>
                <c:pt idx="100">
                  <c:v>00:50</c:v>
                </c:pt>
                <c:pt idx="101">
                  <c:v>00:51</c:v>
                </c:pt>
                <c:pt idx="102">
                  <c:v>00:51</c:v>
                </c:pt>
                <c:pt idx="103">
                  <c:v>00:51</c:v>
                </c:pt>
                <c:pt idx="104">
                  <c:v>00:51</c:v>
                </c:pt>
                <c:pt idx="105">
                  <c:v>00:52</c:v>
                </c:pt>
                <c:pt idx="106">
                  <c:v>00:52</c:v>
                </c:pt>
                <c:pt idx="107">
                  <c:v>00:52</c:v>
                </c:pt>
                <c:pt idx="108">
                  <c:v>00:52</c:v>
                </c:pt>
                <c:pt idx="109">
                  <c:v>00:52</c:v>
                </c:pt>
                <c:pt idx="110">
                  <c:v>00:52</c:v>
                </c:pt>
                <c:pt idx="111">
                  <c:v>00:52</c:v>
                </c:pt>
                <c:pt idx="112">
                  <c:v>00:53</c:v>
                </c:pt>
                <c:pt idx="113">
                  <c:v>00:53</c:v>
                </c:pt>
                <c:pt idx="114">
                  <c:v>00:54</c:v>
                </c:pt>
                <c:pt idx="115">
                  <c:v>00:54</c:v>
                </c:pt>
                <c:pt idx="116">
                  <c:v>00:54</c:v>
                </c:pt>
                <c:pt idx="117">
                  <c:v>00:54</c:v>
                </c:pt>
                <c:pt idx="118">
                  <c:v>00:55</c:v>
                </c:pt>
                <c:pt idx="119">
                  <c:v>00:55</c:v>
                </c:pt>
                <c:pt idx="120">
                  <c:v>00:56</c:v>
                </c:pt>
                <c:pt idx="121">
                  <c:v>00:56</c:v>
                </c:pt>
                <c:pt idx="122">
                  <c:v>00:56</c:v>
                </c:pt>
                <c:pt idx="123">
                  <c:v>00:57</c:v>
                </c:pt>
                <c:pt idx="124">
                  <c:v>00:57</c:v>
                </c:pt>
                <c:pt idx="125">
                  <c:v>00:58</c:v>
                </c:pt>
                <c:pt idx="126">
                  <c:v>00:58</c:v>
                </c:pt>
                <c:pt idx="127">
                  <c:v>00:59</c:v>
                </c:pt>
                <c:pt idx="128">
                  <c:v>01:00</c:v>
                </c:pt>
                <c:pt idx="129">
                  <c:v>01:00</c:v>
                </c:pt>
                <c:pt idx="130">
                  <c:v>01:01</c:v>
                </c:pt>
                <c:pt idx="131">
                  <c:v>01:02</c:v>
                </c:pt>
                <c:pt idx="132">
                  <c:v>01:03</c:v>
                </c:pt>
                <c:pt idx="133">
                  <c:v>01:04</c:v>
                </c:pt>
                <c:pt idx="134">
                  <c:v>01:05</c:v>
                </c:pt>
              </c:strCache>
            </c:strRef>
          </c:xVal>
          <c:yVal>
            <c:numRef>
              <c:f>'Time Corelation only Lecture'!$M$900:$M$1034</c:f>
            </c:numRef>
          </c:yVal>
          <c:smooth val="0"/>
          <c:extLst>
            <c:ext xmlns:c16="http://schemas.microsoft.com/office/drawing/2014/chart" uri="{C3380CC4-5D6E-409C-BE32-E72D297353CC}">
              <c16:uniqueId val="{00000007-A733-448F-B84A-A05C660D67AB}"/>
            </c:ext>
          </c:extLst>
        </c:ser>
        <c:ser>
          <c:idx val="8"/>
          <c:order val="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'Time Corelation only Lecture'!$E$900:$E$1034</c:f>
              <c:strCache>
                <c:ptCount val="135"/>
                <c:pt idx="0">
                  <c:v>00:00</c:v>
                </c:pt>
                <c:pt idx="1">
                  <c:v>00:00</c:v>
                </c:pt>
                <c:pt idx="2">
                  <c:v>00:00</c:v>
                </c:pt>
                <c:pt idx="3">
                  <c:v>00:00</c:v>
                </c:pt>
                <c:pt idx="4">
                  <c:v>00:01</c:v>
                </c:pt>
                <c:pt idx="5">
                  <c:v>00:01</c:v>
                </c:pt>
                <c:pt idx="6">
                  <c:v>00:01</c:v>
                </c:pt>
                <c:pt idx="7">
                  <c:v>00:02</c:v>
                </c:pt>
                <c:pt idx="8">
                  <c:v>00:03</c:v>
                </c:pt>
                <c:pt idx="9">
                  <c:v>00:03</c:v>
                </c:pt>
                <c:pt idx="10">
                  <c:v>00:04</c:v>
                </c:pt>
                <c:pt idx="11">
                  <c:v>00:04</c:v>
                </c:pt>
                <c:pt idx="12">
                  <c:v>00:05</c:v>
                </c:pt>
                <c:pt idx="13">
                  <c:v>00:05</c:v>
                </c:pt>
                <c:pt idx="14">
                  <c:v>00:05</c:v>
                </c:pt>
                <c:pt idx="15">
                  <c:v>00:05</c:v>
                </c:pt>
                <c:pt idx="16">
                  <c:v>00:06</c:v>
                </c:pt>
                <c:pt idx="17">
                  <c:v>00:06</c:v>
                </c:pt>
                <c:pt idx="18">
                  <c:v>00:07</c:v>
                </c:pt>
                <c:pt idx="19">
                  <c:v>00:07</c:v>
                </c:pt>
                <c:pt idx="20">
                  <c:v>00:07</c:v>
                </c:pt>
                <c:pt idx="21">
                  <c:v>00:07</c:v>
                </c:pt>
                <c:pt idx="22">
                  <c:v>00:07</c:v>
                </c:pt>
                <c:pt idx="23">
                  <c:v>00:08</c:v>
                </c:pt>
                <c:pt idx="24">
                  <c:v>00:08</c:v>
                </c:pt>
                <c:pt idx="25">
                  <c:v>00:09</c:v>
                </c:pt>
                <c:pt idx="26">
                  <c:v>00:09</c:v>
                </c:pt>
                <c:pt idx="27">
                  <c:v>00:10</c:v>
                </c:pt>
                <c:pt idx="28">
                  <c:v>00:10</c:v>
                </c:pt>
                <c:pt idx="29">
                  <c:v>00:12</c:v>
                </c:pt>
                <c:pt idx="30">
                  <c:v>00:13</c:v>
                </c:pt>
                <c:pt idx="31">
                  <c:v>00:14</c:v>
                </c:pt>
                <c:pt idx="32">
                  <c:v>00:15</c:v>
                </c:pt>
                <c:pt idx="33">
                  <c:v>00:15</c:v>
                </c:pt>
                <c:pt idx="34">
                  <c:v>00:16</c:v>
                </c:pt>
                <c:pt idx="35">
                  <c:v>00:17</c:v>
                </c:pt>
                <c:pt idx="36">
                  <c:v>00:18</c:v>
                </c:pt>
                <c:pt idx="37">
                  <c:v>00:19</c:v>
                </c:pt>
                <c:pt idx="38">
                  <c:v>00:20</c:v>
                </c:pt>
                <c:pt idx="39">
                  <c:v>00:20</c:v>
                </c:pt>
                <c:pt idx="40">
                  <c:v>00:20</c:v>
                </c:pt>
                <c:pt idx="41">
                  <c:v>00:21</c:v>
                </c:pt>
                <c:pt idx="42">
                  <c:v>00:22</c:v>
                </c:pt>
                <c:pt idx="43">
                  <c:v>00:23</c:v>
                </c:pt>
                <c:pt idx="44">
                  <c:v>00:24</c:v>
                </c:pt>
                <c:pt idx="45">
                  <c:v>00:25</c:v>
                </c:pt>
                <c:pt idx="46">
                  <c:v>00:25</c:v>
                </c:pt>
                <c:pt idx="47">
                  <c:v>00:25</c:v>
                </c:pt>
                <c:pt idx="48">
                  <c:v>00:25</c:v>
                </c:pt>
                <c:pt idx="49">
                  <c:v>00:26</c:v>
                </c:pt>
                <c:pt idx="50">
                  <c:v>00:27</c:v>
                </c:pt>
                <c:pt idx="51">
                  <c:v>00:28</c:v>
                </c:pt>
                <c:pt idx="52">
                  <c:v>00:29</c:v>
                </c:pt>
                <c:pt idx="53">
                  <c:v>00:30</c:v>
                </c:pt>
                <c:pt idx="54">
                  <c:v>00:30</c:v>
                </c:pt>
                <c:pt idx="55">
                  <c:v>00:30</c:v>
                </c:pt>
                <c:pt idx="56">
                  <c:v>00:31</c:v>
                </c:pt>
                <c:pt idx="57">
                  <c:v>00:31</c:v>
                </c:pt>
                <c:pt idx="58">
                  <c:v>00:32</c:v>
                </c:pt>
                <c:pt idx="59">
                  <c:v>00:33</c:v>
                </c:pt>
                <c:pt idx="60">
                  <c:v>00:34</c:v>
                </c:pt>
                <c:pt idx="61">
                  <c:v>00:34</c:v>
                </c:pt>
                <c:pt idx="62">
                  <c:v>00:34</c:v>
                </c:pt>
                <c:pt idx="63">
                  <c:v>00:35</c:v>
                </c:pt>
                <c:pt idx="64">
                  <c:v>00:35</c:v>
                </c:pt>
                <c:pt idx="65">
                  <c:v>00:35</c:v>
                </c:pt>
                <c:pt idx="66">
                  <c:v>00:35</c:v>
                </c:pt>
                <c:pt idx="67">
                  <c:v>00:36</c:v>
                </c:pt>
                <c:pt idx="68">
                  <c:v>00:37</c:v>
                </c:pt>
                <c:pt idx="69">
                  <c:v>00:37</c:v>
                </c:pt>
                <c:pt idx="70">
                  <c:v>00:38</c:v>
                </c:pt>
                <c:pt idx="71">
                  <c:v>00:38</c:v>
                </c:pt>
                <c:pt idx="72">
                  <c:v>00:38</c:v>
                </c:pt>
                <c:pt idx="73">
                  <c:v>00:38</c:v>
                </c:pt>
                <c:pt idx="74">
                  <c:v>00:38</c:v>
                </c:pt>
                <c:pt idx="75">
                  <c:v>00:39</c:v>
                </c:pt>
                <c:pt idx="76">
                  <c:v>00:39</c:v>
                </c:pt>
                <c:pt idx="77">
                  <c:v>00:40</c:v>
                </c:pt>
                <c:pt idx="78">
                  <c:v>00:40</c:v>
                </c:pt>
                <c:pt idx="79">
                  <c:v>00:41</c:v>
                </c:pt>
                <c:pt idx="80">
                  <c:v>00:42</c:v>
                </c:pt>
                <c:pt idx="81">
                  <c:v>00:43</c:v>
                </c:pt>
                <c:pt idx="82">
                  <c:v>00:44</c:v>
                </c:pt>
                <c:pt idx="83">
                  <c:v>00:45</c:v>
                </c:pt>
                <c:pt idx="84">
                  <c:v>00:45</c:v>
                </c:pt>
                <c:pt idx="85">
                  <c:v>00:45</c:v>
                </c:pt>
                <c:pt idx="86">
                  <c:v>00:45</c:v>
                </c:pt>
                <c:pt idx="87">
                  <c:v>00:46</c:v>
                </c:pt>
                <c:pt idx="88">
                  <c:v>00:47</c:v>
                </c:pt>
                <c:pt idx="89">
                  <c:v>00:47</c:v>
                </c:pt>
                <c:pt idx="90">
                  <c:v>00:47</c:v>
                </c:pt>
                <c:pt idx="91">
                  <c:v>00:48</c:v>
                </c:pt>
                <c:pt idx="92">
                  <c:v>00:48</c:v>
                </c:pt>
                <c:pt idx="93">
                  <c:v>00:48</c:v>
                </c:pt>
                <c:pt idx="94">
                  <c:v>00:49</c:v>
                </c:pt>
                <c:pt idx="95">
                  <c:v>00:49</c:v>
                </c:pt>
                <c:pt idx="96">
                  <c:v>00:50</c:v>
                </c:pt>
                <c:pt idx="97">
                  <c:v>00:50</c:v>
                </c:pt>
                <c:pt idx="98">
                  <c:v>00:50</c:v>
                </c:pt>
                <c:pt idx="99">
                  <c:v>00:50</c:v>
                </c:pt>
                <c:pt idx="100">
                  <c:v>00:50</c:v>
                </c:pt>
                <c:pt idx="101">
                  <c:v>00:51</c:v>
                </c:pt>
                <c:pt idx="102">
                  <c:v>00:51</c:v>
                </c:pt>
                <c:pt idx="103">
                  <c:v>00:51</c:v>
                </c:pt>
                <c:pt idx="104">
                  <c:v>00:51</c:v>
                </c:pt>
                <c:pt idx="105">
                  <c:v>00:52</c:v>
                </c:pt>
                <c:pt idx="106">
                  <c:v>00:52</c:v>
                </c:pt>
                <c:pt idx="107">
                  <c:v>00:52</c:v>
                </c:pt>
                <c:pt idx="108">
                  <c:v>00:52</c:v>
                </c:pt>
                <c:pt idx="109">
                  <c:v>00:52</c:v>
                </c:pt>
                <c:pt idx="110">
                  <c:v>00:52</c:v>
                </c:pt>
                <c:pt idx="111">
                  <c:v>00:52</c:v>
                </c:pt>
                <c:pt idx="112">
                  <c:v>00:53</c:v>
                </c:pt>
                <c:pt idx="113">
                  <c:v>00:53</c:v>
                </c:pt>
                <c:pt idx="114">
                  <c:v>00:54</c:v>
                </c:pt>
                <c:pt idx="115">
                  <c:v>00:54</c:v>
                </c:pt>
                <c:pt idx="116">
                  <c:v>00:54</c:v>
                </c:pt>
                <c:pt idx="117">
                  <c:v>00:54</c:v>
                </c:pt>
                <c:pt idx="118">
                  <c:v>00:55</c:v>
                </c:pt>
                <c:pt idx="119">
                  <c:v>00:55</c:v>
                </c:pt>
                <c:pt idx="120">
                  <c:v>00:56</c:v>
                </c:pt>
                <c:pt idx="121">
                  <c:v>00:56</c:v>
                </c:pt>
                <c:pt idx="122">
                  <c:v>00:56</c:v>
                </c:pt>
                <c:pt idx="123">
                  <c:v>00:57</c:v>
                </c:pt>
                <c:pt idx="124">
                  <c:v>00:57</c:v>
                </c:pt>
                <c:pt idx="125">
                  <c:v>00:58</c:v>
                </c:pt>
                <c:pt idx="126">
                  <c:v>00:58</c:v>
                </c:pt>
                <c:pt idx="127">
                  <c:v>00:59</c:v>
                </c:pt>
                <c:pt idx="128">
                  <c:v>01:00</c:v>
                </c:pt>
                <c:pt idx="129">
                  <c:v>01:00</c:v>
                </c:pt>
                <c:pt idx="130">
                  <c:v>01:01</c:v>
                </c:pt>
                <c:pt idx="131">
                  <c:v>01:02</c:v>
                </c:pt>
                <c:pt idx="132">
                  <c:v>01:03</c:v>
                </c:pt>
                <c:pt idx="133">
                  <c:v>01:04</c:v>
                </c:pt>
                <c:pt idx="134">
                  <c:v>01:05</c:v>
                </c:pt>
              </c:strCache>
            </c:strRef>
          </c:xVal>
          <c:yVal>
            <c:numRef>
              <c:f>'Time Corelation only Lecture'!$N$900:$N$1034</c:f>
              <c:numCache>
                <c:formatCode>#,##0.00</c:formatCode>
                <c:ptCount val="135"/>
                <c:pt idx="0">
                  <c:v>97.97</c:v>
                </c:pt>
                <c:pt idx="1">
                  <c:v>78.300000000000011</c:v>
                </c:pt>
                <c:pt idx="2">
                  <c:v>78.617500000000007</c:v>
                </c:pt>
                <c:pt idx="3">
                  <c:v>74.782499999999999</c:v>
                </c:pt>
                <c:pt idx="4">
                  <c:v>103.29375</c:v>
                </c:pt>
                <c:pt idx="5">
                  <c:v>118.58</c:v>
                </c:pt>
                <c:pt idx="6">
                  <c:v>80.257499999999993</c:v>
                </c:pt>
                <c:pt idx="7">
                  <c:v>102.80187500000001</c:v>
                </c:pt>
                <c:pt idx="8">
                  <c:v>105.753125</c:v>
                </c:pt>
                <c:pt idx="9">
                  <c:v>100.03875000000001</c:v>
                </c:pt>
                <c:pt idx="10">
                  <c:v>107.72062499999998</c:v>
                </c:pt>
                <c:pt idx="11">
                  <c:v>108.78</c:v>
                </c:pt>
                <c:pt idx="12">
                  <c:v>106.245</c:v>
                </c:pt>
                <c:pt idx="13">
                  <c:v>80.024999999999991</c:v>
                </c:pt>
                <c:pt idx="14">
                  <c:v>104.89500000000001</c:v>
                </c:pt>
                <c:pt idx="15">
                  <c:v>73.82374999999999</c:v>
                </c:pt>
                <c:pt idx="16">
                  <c:v>106.736875</c:v>
                </c:pt>
                <c:pt idx="17">
                  <c:v>77.658749999999998</c:v>
                </c:pt>
                <c:pt idx="18">
                  <c:v>120.01749999999998</c:v>
                </c:pt>
                <c:pt idx="19">
                  <c:v>76.7</c:v>
                </c:pt>
                <c:pt idx="20">
                  <c:v>75.741249999999994</c:v>
                </c:pt>
                <c:pt idx="21">
                  <c:v>78.617500000000007</c:v>
                </c:pt>
                <c:pt idx="22">
                  <c:v>80.257499999999993</c:v>
                </c:pt>
                <c:pt idx="23">
                  <c:v>118.05000000000001</c:v>
                </c:pt>
                <c:pt idx="24">
                  <c:v>71.90625</c:v>
                </c:pt>
                <c:pt idx="25">
                  <c:v>115.09875000000001</c:v>
                </c:pt>
                <c:pt idx="26">
                  <c:v>113.13250000000001</c:v>
                </c:pt>
                <c:pt idx="27">
                  <c:v>110.18</c:v>
                </c:pt>
                <c:pt idx="28">
                  <c:v>92.635000000000005</c:v>
                </c:pt>
                <c:pt idx="29">
                  <c:v>102.80187500000001</c:v>
                </c:pt>
                <c:pt idx="30">
                  <c:v>102.31</c:v>
                </c:pt>
                <c:pt idx="31">
                  <c:v>99.358750000000015</c:v>
                </c:pt>
                <c:pt idx="32">
                  <c:v>97.391249999999985</c:v>
                </c:pt>
                <c:pt idx="33">
                  <c:v>108.155</c:v>
                </c:pt>
                <c:pt idx="34">
                  <c:v>100.83437499999999</c:v>
                </c:pt>
                <c:pt idx="35">
                  <c:v>100.83437499999999</c:v>
                </c:pt>
                <c:pt idx="36">
                  <c:v>97.391249999999985</c:v>
                </c:pt>
                <c:pt idx="37">
                  <c:v>96.407500000000013</c:v>
                </c:pt>
                <c:pt idx="38">
                  <c:v>96.407500000000013</c:v>
                </c:pt>
                <c:pt idx="39">
                  <c:v>97.346666666666664</c:v>
                </c:pt>
                <c:pt idx="40">
                  <c:v>104.72624999999999</c:v>
                </c:pt>
                <c:pt idx="41">
                  <c:v>95.915625000000006</c:v>
                </c:pt>
                <c:pt idx="42">
                  <c:v>97.883125000000007</c:v>
                </c:pt>
                <c:pt idx="43">
                  <c:v>96.899374999999992</c:v>
                </c:pt>
                <c:pt idx="44">
                  <c:v>97.391249999999985</c:v>
                </c:pt>
                <c:pt idx="45">
                  <c:v>98.866875000000007</c:v>
                </c:pt>
                <c:pt idx="46">
                  <c:v>107.67</c:v>
                </c:pt>
                <c:pt idx="47">
                  <c:v>85.042500000000004</c:v>
                </c:pt>
                <c:pt idx="48">
                  <c:v>75.267499999999984</c:v>
                </c:pt>
                <c:pt idx="49">
                  <c:v>93.456249999999997</c:v>
                </c:pt>
                <c:pt idx="50">
                  <c:v>93.456249999999997</c:v>
                </c:pt>
                <c:pt idx="51">
                  <c:v>107.80000000000001</c:v>
                </c:pt>
                <c:pt idx="52">
                  <c:v>100.3425</c:v>
                </c:pt>
                <c:pt idx="53">
                  <c:v>101.81812499999999</c:v>
                </c:pt>
                <c:pt idx="54">
                  <c:v>81.965000000000003</c:v>
                </c:pt>
                <c:pt idx="55">
                  <c:v>79.278750000000002</c:v>
                </c:pt>
                <c:pt idx="56">
                  <c:v>94.931875000000005</c:v>
                </c:pt>
                <c:pt idx="57">
                  <c:v>88.383750000000006</c:v>
                </c:pt>
                <c:pt idx="58">
                  <c:v>94.931875000000005</c:v>
                </c:pt>
                <c:pt idx="59">
                  <c:v>97.883125000000007</c:v>
                </c:pt>
                <c:pt idx="60">
                  <c:v>94.931875000000005</c:v>
                </c:pt>
                <c:pt idx="61">
                  <c:v>82.110000000000014</c:v>
                </c:pt>
                <c:pt idx="62">
                  <c:v>92.268749999999997</c:v>
                </c:pt>
                <c:pt idx="63">
                  <c:v>99.358750000000015</c:v>
                </c:pt>
                <c:pt idx="64">
                  <c:v>98.455000000000013</c:v>
                </c:pt>
                <c:pt idx="65">
                  <c:v>88.383750000000006</c:v>
                </c:pt>
                <c:pt idx="66">
                  <c:v>91.297500000000014</c:v>
                </c:pt>
                <c:pt idx="67">
                  <c:v>99.358750000000015</c:v>
                </c:pt>
                <c:pt idx="68">
                  <c:v>96.407500000000013</c:v>
                </c:pt>
                <c:pt idx="69">
                  <c:v>92.268749999999997</c:v>
                </c:pt>
                <c:pt idx="70">
                  <c:v>94.44</c:v>
                </c:pt>
                <c:pt idx="71">
                  <c:v>93.240000000000009</c:v>
                </c:pt>
                <c:pt idx="72">
                  <c:v>91.297500000000014</c:v>
                </c:pt>
                <c:pt idx="73">
                  <c:v>91.297500000000014</c:v>
                </c:pt>
                <c:pt idx="74">
                  <c:v>92.268749999999997</c:v>
                </c:pt>
                <c:pt idx="75">
                  <c:v>94.931875000000005</c:v>
                </c:pt>
                <c:pt idx="76">
                  <c:v>91.297500000000014</c:v>
                </c:pt>
                <c:pt idx="77">
                  <c:v>93.456249999999997</c:v>
                </c:pt>
                <c:pt idx="78">
                  <c:v>101.36499999999999</c:v>
                </c:pt>
                <c:pt idx="79">
                  <c:v>88.045625000000001</c:v>
                </c:pt>
                <c:pt idx="80">
                  <c:v>87.553750000000008</c:v>
                </c:pt>
                <c:pt idx="81">
                  <c:v>90.996875000000003</c:v>
                </c:pt>
                <c:pt idx="82">
                  <c:v>87.061875000000015</c:v>
                </c:pt>
                <c:pt idx="83">
                  <c:v>90.013125000000002</c:v>
                </c:pt>
                <c:pt idx="84">
                  <c:v>98.455000000000013</c:v>
                </c:pt>
                <c:pt idx="85">
                  <c:v>79.642500000000013</c:v>
                </c:pt>
                <c:pt idx="86">
                  <c:v>86.441250000000011</c:v>
                </c:pt>
                <c:pt idx="87">
                  <c:v>91.980624999999989</c:v>
                </c:pt>
                <c:pt idx="88">
                  <c:v>92.964375000000004</c:v>
                </c:pt>
                <c:pt idx="89">
                  <c:v>88.383750000000006</c:v>
                </c:pt>
                <c:pt idx="90">
                  <c:v>100.94</c:v>
                </c:pt>
                <c:pt idx="91">
                  <c:v>95.915625000000006</c:v>
                </c:pt>
                <c:pt idx="92">
                  <c:v>78.617500000000007</c:v>
                </c:pt>
                <c:pt idx="93">
                  <c:v>89.355000000000004</c:v>
                </c:pt>
                <c:pt idx="94">
                  <c:v>91.488749999999996</c:v>
                </c:pt>
                <c:pt idx="95">
                  <c:v>94.08</c:v>
                </c:pt>
                <c:pt idx="96">
                  <c:v>100.3425</c:v>
                </c:pt>
                <c:pt idx="97">
                  <c:v>95.545000000000002</c:v>
                </c:pt>
                <c:pt idx="98">
                  <c:v>101.98125</c:v>
                </c:pt>
                <c:pt idx="99">
                  <c:v>75.267499999999984</c:v>
                </c:pt>
                <c:pt idx="100">
                  <c:v>99.067499999999995</c:v>
                </c:pt>
                <c:pt idx="101">
                  <c:v>98.866875000000007</c:v>
                </c:pt>
                <c:pt idx="102">
                  <c:v>102.9525</c:v>
                </c:pt>
                <c:pt idx="103">
                  <c:v>95.18249999999999</c:v>
                </c:pt>
                <c:pt idx="104">
                  <c:v>102.9</c:v>
                </c:pt>
                <c:pt idx="105">
                  <c:v>100.3425</c:v>
                </c:pt>
                <c:pt idx="106">
                  <c:v>100.94</c:v>
                </c:pt>
                <c:pt idx="107">
                  <c:v>93.240000000000009</c:v>
                </c:pt>
                <c:pt idx="108">
                  <c:v>95.18249999999999</c:v>
                </c:pt>
                <c:pt idx="109">
                  <c:v>80.155000000000001</c:v>
                </c:pt>
                <c:pt idx="110">
                  <c:v>95.18249999999999</c:v>
                </c:pt>
                <c:pt idx="111">
                  <c:v>78.617500000000007</c:v>
                </c:pt>
                <c:pt idx="112">
                  <c:v>96.899374999999992</c:v>
                </c:pt>
                <c:pt idx="113">
                  <c:v>88.383750000000006</c:v>
                </c:pt>
                <c:pt idx="114">
                  <c:v>89.521249999999995</c:v>
                </c:pt>
                <c:pt idx="115">
                  <c:v>84.172499999999999</c:v>
                </c:pt>
                <c:pt idx="116">
                  <c:v>64.515000000000001</c:v>
                </c:pt>
                <c:pt idx="117">
                  <c:v>102.58624999999999</c:v>
                </c:pt>
                <c:pt idx="118">
                  <c:v>86.078125</c:v>
                </c:pt>
                <c:pt idx="119">
                  <c:v>97.97</c:v>
                </c:pt>
                <c:pt idx="120">
                  <c:v>80.175625000000011</c:v>
                </c:pt>
                <c:pt idx="121">
                  <c:v>82.556250000000006</c:v>
                </c:pt>
                <c:pt idx="122">
                  <c:v>82.556250000000006</c:v>
                </c:pt>
                <c:pt idx="123">
                  <c:v>85.586250000000007</c:v>
                </c:pt>
                <c:pt idx="124">
                  <c:v>77.222499999999997</c:v>
                </c:pt>
                <c:pt idx="125">
                  <c:v>83.300000000000011</c:v>
                </c:pt>
                <c:pt idx="126">
                  <c:v>80.534999999999997</c:v>
                </c:pt>
                <c:pt idx="127">
                  <c:v>80.667500000000004</c:v>
                </c:pt>
                <c:pt idx="128">
                  <c:v>83.618750000000006</c:v>
                </c:pt>
                <c:pt idx="129">
                  <c:v>84.875</c:v>
                </c:pt>
                <c:pt idx="130">
                  <c:v>82.635000000000005</c:v>
                </c:pt>
                <c:pt idx="131">
                  <c:v>76.240624999999994</c:v>
                </c:pt>
                <c:pt idx="132">
                  <c:v>75.748750000000001</c:v>
                </c:pt>
                <c:pt idx="133">
                  <c:v>78.20812500000001</c:v>
                </c:pt>
                <c:pt idx="134">
                  <c:v>79.191874999999996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33-448F-B84A-A05C660D6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2192"/>
        <c:axId val="19192608"/>
      </c:scatterChart>
      <c:valAx>
        <c:axId val="19192192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2608"/>
        <c:crosses val="autoZero"/>
        <c:crossBetween val="midCat"/>
      </c:valAx>
      <c:valAx>
        <c:axId val="19192608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Heart</a:t>
                </a:r>
                <a:r>
                  <a:rPr lang="en-IN" baseline="0"/>
                  <a:t> Rate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219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Correlation</a:t>
            </a:r>
          </a:p>
          <a:p>
            <a:pPr>
              <a:defRPr/>
            </a:pPr>
            <a:r>
              <a:rPr lang="en-IN"/>
              <a:t>Observation Class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'Time Corelation only Lecture'!$E$1596:$E$1779</c:f>
              <c:strCache>
                <c:ptCount val="184"/>
                <c:pt idx="0">
                  <c:v>00:20</c:v>
                </c:pt>
                <c:pt idx="1">
                  <c:v>00:20</c:v>
                </c:pt>
                <c:pt idx="2">
                  <c:v>00:20</c:v>
                </c:pt>
                <c:pt idx="3">
                  <c:v>00:21</c:v>
                </c:pt>
                <c:pt idx="4">
                  <c:v>00:21</c:v>
                </c:pt>
                <c:pt idx="5">
                  <c:v>00:22</c:v>
                </c:pt>
                <c:pt idx="6">
                  <c:v>00:23</c:v>
                </c:pt>
                <c:pt idx="7">
                  <c:v>00:23</c:v>
                </c:pt>
                <c:pt idx="8">
                  <c:v>00:23</c:v>
                </c:pt>
                <c:pt idx="9">
                  <c:v>00:24</c:v>
                </c:pt>
                <c:pt idx="10">
                  <c:v>00:24</c:v>
                </c:pt>
                <c:pt idx="11">
                  <c:v>00:24</c:v>
                </c:pt>
                <c:pt idx="12">
                  <c:v>00:25</c:v>
                </c:pt>
                <c:pt idx="13">
                  <c:v>00:25</c:v>
                </c:pt>
                <c:pt idx="14">
                  <c:v>00:25</c:v>
                </c:pt>
                <c:pt idx="15">
                  <c:v>00:26</c:v>
                </c:pt>
                <c:pt idx="16">
                  <c:v>00:26</c:v>
                </c:pt>
                <c:pt idx="17">
                  <c:v>00:27</c:v>
                </c:pt>
                <c:pt idx="18">
                  <c:v>00:28</c:v>
                </c:pt>
                <c:pt idx="19">
                  <c:v>00:28</c:v>
                </c:pt>
                <c:pt idx="20">
                  <c:v>00:28</c:v>
                </c:pt>
                <c:pt idx="21">
                  <c:v>00:28</c:v>
                </c:pt>
                <c:pt idx="22">
                  <c:v>00:29</c:v>
                </c:pt>
                <c:pt idx="23">
                  <c:v>00:29</c:v>
                </c:pt>
                <c:pt idx="24">
                  <c:v>00:30</c:v>
                </c:pt>
                <c:pt idx="25">
                  <c:v>00:31</c:v>
                </c:pt>
                <c:pt idx="26">
                  <c:v>00:32</c:v>
                </c:pt>
                <c:pt idx="27">
                  <c:v>00:32</c:v>
                </c:pt>
                <c:pt idx="28">
                  <c:v>00:32</c:v>
                </c:pt>
                <c:pt idx="29">
                  <c:v>00:33</c:v>
                </c:pt>
                <c:pt idx="30">
                  <c:v>00:33</c:v>
                </c:pt>
                <c:pt idx="31">
                  <c:v>00:33</c:v>
                </c:pt>
                <c:pt idx="32">
                  <c:v>00:33</c:v>
                </c:pt>
                <c:pt idx="33">
                  <c:v>00:33</c:v>
                </c:pt>
                <c:pt idx="34">
                  <c:v>00:34</c:v>
                </c:pt>
                <c:pt idx="35">
                  <c:v>00:34</c:v>
                </c:pt>
                <c:pt idx="36">
                  <c:v>00:34</c:v>
                </c:pt>
                <c:pt idx="37">
                  <c:v>00:34</c:v>
                </c:pt>
                <c:pt idx="38">
                  <c:v>00:35</c:v>
                </c:pt>
                <c:pt idx="39">
                  <c:v>00:35</c:v>
                </c:pt>
                <c:pt idx="40">
                  <c:v>00:35</c:v>
                </c:pt>
                <c:pt idx="41">
                  <c:v>00:36</c:v>
                </c:pt>
                <c:pt idx="42">
                  <c:v>00:36</c:v>
                </c:pt>
                <c:pt idx="43">
                  <c:v>00:36</c:v>
                </c:pt>
                <c:pt idx="44">
                  <c:v>00:37</c:v>
                </c:pt>
                <c:pt idx="45">
                  <c:v>00:38</c:v>
                </c:pt>
                <c:pt idx="46">
                  <c:v>00:38</c:v>
                </c:pt>
                <c:pt idx="47">
                  <c:v>00:39</c:v>
                </c:pt>
                <c:pt idx="48">
                  <c:v>00:40</c:v>
                </c:pt>
                <c:pt idx="49">
                  <c:v>00:41</c:v>
                </c:pt>
                <c:pt idx="50">
                  <c:v>00:41</c:v>
                </c:pt>
                <c:pt idx="51">
                  <c:v>00:42</c:v>
                </c:pt>
                <c:pt idx="52">
                  <c:v>00:43</c:v>
                </c:pt>
                <c:pt idx="53">
                  <c:v>00:43</c:v>
                </c:pt>
                <c:pt idx="54">
                  <c:v>00:43</c:v>
                </c:pt>
                <c:pt idx="55">
                  <c:v>00:43</c:v>
                </c:pt>
                <c:pt idx="56">
                  <c:v>00:43</c:v>
                </c:pt>
                <c:pt idx="57">
                  <c:v>00:43</c:v>
                </c:pt>
                <c:pt idx="58">
                  <c:v>00:44</c:v>
                </c:pt>
                <c:pt idx="59">
                  <c:v>00:44</c:v>
                </c:pt>
                <c:pt idx="60">
                  <c:v>00:44</c:v>
                </c:pt>
                <c:pt idx="61">
                  <c:v>00:45</c:v>
                </c:pt>
                <c:pt idx="62">
                  <c:v>00:46</c:v>
                </c:pt>
                <c:pt idx="63">
                  <c:v>00:47</c:v>
                </c:pt>
                <c:pt idx="64">
                  <c:v>00:47</c:v>
                </c:pt>
                <c:pt idx="65">
                  <c:v>00:48</c:v>
                </c:pt>
                <c:pt idx="66">
                  <c:v>00:48</c:v>
                </c:pt>
                <c:pt idx="67">
                  <c:v>00:48</c:v>
                </c:pt>
                <c:pt idx="68">
                  <c:v>00:48</c:v>
                </c:pt>
                <c:pt idx="69">
                  <c:v>00:49</c:v>
                </c:pt>
                <c:pt idx="70">
                  <c:v>00:49</c:v>
                </c:pt>
                <c:pt idx="71">
                  <c:v>00:49</c:v>
                </c:pt>
                <c:pt idx="72">
                  <c:v>00:50</c:v>
                </c:pt>
                <c:pt idx="73">
                  <c:v>00:50</c:v>
                </c:pt>
                <c:pt idx="74">
                  <c:v>00:50</c:v>
                </c:pt>
                <c:pt idx="75">
                  <c:v>00:51</c:v>
                </c:pt>
                <c:pt idx="76">
                  <c:v>00:51</c:v>
                </c:pt>
                <c:pt idx="77">
                  <c:v>00:51</c:v>
                </c:pt>
                <c:pt idx="78">
                  <c:v>00:51</c:v>
                </c:pt>
                <c:pt idx="79">
                  <c:v>00:52</c:v>
                </c:pt>
                <c:pt idx="80">
                  <c:v>00:53</c:v>
                </c:pt>
                <c:pt idx="81">
                  <c:v>00:53</c:v>
                </c:pt>
                <c:pt idx="82">
                  <c:v>00:53</c:v>
                </c:pt>
                <c:pt idx="83">
                  <c:v>00:54</c:v>
                </c:pt>
                <c:pt idx="84">
                  <c:v>00:55</c:v>
                </c:pt>
                <c:pt idx="85">
                  <c:v>00:55</c:v>
                </c:pt>
                <c:pt idx="86">
                  <c:v>00:56</c:v>
                </c:pt>
                <c:pt idx="87">
                  <c:v>00:57</c:v>
                </c:pt>
                <c:pt idx="88">
                  <c:v>00:58</c:v>
                </c:pt>
                <c:pt idx="89">
                  <c:v>00:58</c:v>
                </c:pt>
                <c:pt idx="90">
                  <c:v>00:59</c:v>
                </c:pt>
                <c:pt idx="91">
                  <c:v>01:00</c:v>
                </c:pt>
                <c:pt idx="92">
                  <c:v>01:00</c:v>
                </c:pt>
                <c:pt idx="93">
                  <c:v>01:00</c:v>
                </c:pt>
                <c:pt idx="94">
                  <c:v>01:01</c:v>
                </c:pt>
                <c:pt idx="95">
                  <c:v>01:02</c:v>
                </c:pt>
                <c:pt idx="96">
                  <c:v>01:03</c:v>
                </c:pt>
                <c:pt idx="97">
                  <c:v>01:03</c:v>
                </c:pt>
                <c:pt idx="98">
                  <c:v>01:04</c:v>
                </c:pt>
                <c:pt idx="99">
                  <c:v>01:05</c:v>
                </c:pt>
                <c:pt idx="100">
                  <c:v>01:06</c:v>
                </c:pt>
                <c:pt idx="101">
                  <c:v>01:06</c:v>
                </c:pt>
                <c:pt idx="102">
                  <c:v>01:07</c:v>
                </c:pt>
                <c:pt idx="103">
                  <c:v>01:07</c:v>
                </c:pt>
                <c:pt idx="104">
                  <c:v>01:08</c:v>
                </c:pt>
                <c:pt idx="105">
                  <c:v>01:08</c:v>
                </c:pt>
                <c:pt idx="106">
                  <c:v>01:09</c:v>
                </c:pt>
                <c:pt idx="107">
                  <c:v>01:10</c:v>
                </c:pt>
                <c:pt idx="108">
                  <c:v>01:10</c:v>
                </c:pt>
                <c:pt idx="109">
                  <c:v>01:11</c:v>
                </c:pt>
                <c:pt idx="110">
                  <c:v>01:12</c:v>
                </c:pt>
                <c:pt idx="111">
                  <c:v>01:12</c:v>
                </c:pt>
                <c:pt idx="112">
                  <c:v>01:13</c:v>
                </c:pt>
                <c:pt idx="113">
                  <c:v>01:13</c:v>
                </c:pt>
                <c:pt idx="114">
                  <c:v>01:14</c:v>
                </c:pt>
                <c:pt idx="115">
                  <c:v>01:15</c:v>
                </c:pt>
                <c:pt idx="116">
                  <c:v>01:16</c:v>
                </c:pt>
                <c:pt idx="117">
                  <c:v>01:16</c:v>
                </c:pt>
                <c:pt idx="118">
                  <c:v>01:17</c:v>
                </c:pt>
                <c:pt idx="119">
                  <c:v>01:18</c:v>
                </c:pt>
                <c:pt idx="120">
                  <c:v>01:18</c:v>
                </c:pt>
                <c:pt idx="121">
                  <c:v>01:19</c:v>
                </c:pt>
                <c:pt idx="122">
                  <c:v>01:19</c:v>
                </c:pt>
                <c:pt idx="123">
                  <c:v>01:19</c:v>
                </c:pt>
                <c:pt idx="124">
                  <c:v>01:20</c:v>
                </c:pt>
                <c:pt idx="125">
                  <c:v>01:20</c:v>
                </c:pt>
                <c:pt idx="126">
                  <c:v>01:21</c:v>
                </c:pt>
                <c:pt idx="127">
                  <c:v>01:22</c:v>
                </c:pt>
                <c:pt idx="128">
                  <c:v>01:23</c:v>
                </c:pt>
                <c:pt idx="129">
                  <c:v>01:23</c:v>
                </c:pt>
                <c:pt idx="130">
                  <c:v>01:23</c:v>
                </c:pt>
                <c:pt idx="131">
                  <c:v>01:24</c:v>
                </c:pt>
                <c:pt idx="132">
                  <c:v>01:25</c:v>
                </c:pt>
                <c:pt idx="133">
                  <c:v>01:26</c:v>
                </c:pt>
                <c:pt idx="134">
                  <c:v>01:26</c:v>
                </c:pt>
                <c:pt idx="135">
                  <c:v>01:26</c:v>
                </c:pt>
                <c:pt idx="136">
                  <c:v>01:27</c:v>
                </c:pt>
                <c:pt idx="137">
                  <c:v>01:28</c:v>
                </c:pt>
                <c:pt idx="138">
                  <c:v>01:28</c:v>
                </c:pt>
                <c:pt idx="139">
                  <c:v>01:28</c:v>
                </c:pt>
                <c:pt idx="140">
                  <c:v>01:28</c:v>
                </c:pt>
                <c:pt idx="141">
                  <c:v>01:29</c:v>
                </c:pt>
                <c:pt idx="142">
                  <c:v>01:29</c:v>
                </c:pt>
                <c:pt idx="143">
                  <c:v>01:30</c:v>
                </c:pt>
                <c:pt idx="144">
                  <c:v>01:30</c:v>
                </c:pt>
                <c:pt idx="145">
                  <c:v>01:30</c:v>
                </c:pt>
                <c:pt idx="146">
                  <c:v>01:30</c:v>
                </c:pt>
                <c:pt idx="147">
                  <c:v>01:30</c:v>
                </c:pt>
                <c:pt idx="148">
                  <c:v>01:30</c:v>
                </c:pt>
                <c:pt idx="149">
                  <c:v>01:31</c:v>
                </c:pt>
                <c:pt idx="150">
                  <c:v>01:31</c:v>
                </c:pt>
                <c:pt idx="151">
                  <c:v>01:31</c:v>
                </c:pt>
                <c:pt idx="152">
                  <c:v>01:32</c:v>
                </c:pt>
                <c:pt idx="153">
                  <c:v>01:33</c:v>
                </c:pt>
                <c:pt idx="154">
                  <c:v>01:33</c:v>
                </c:pt>
                <c:pt idx="155">
                  <c:v>01:34</c:v>
                </c:pt>
                <c:pt idx="156">
                  <c:v>01:34</c:v>
                </c:pt>
                <c:pt idx="157">
                  <c:v>01:35</c:v>
                </c:pt>
                <c:pt idx="158">
                  <c:v>01:35</c:v>
                </c:pt>
                <c:pt idx="159">
                  <c:v>01:35</c:v>
                </c:pt>
                <c:pt idx="160">
                  <c:v>01:36</c:v>
                </c:pt>
                <c:pt idx="161">
                  <c:v>01:37</c:v>
                </c:pt>
                <c:pt idx="162">
                  <c:v>01:38</c:v>
                </c:pt>
                <c:pt idx="163">
                  <c:v>01:38</c:v>
                </c:pt>
                <c:pt idx="164">
                  <c:v>01:38</c:v>
                </c:pt>
                <c:pt idx="165">
                  <c:v>01:39</c:v>
                </c:pt>
                <c:pt idx="166">
                  <c:v>01:39</c:v>
                </c:pt>
                <c:pt idx="167">
                  <c:v>01:39</c:v>
                </c:pt>
                <c:pt idx="168">
                  <c:v>01:40</c:v>
                </c:pt>
                <c:pt idx="169">
                  <c:v>01:41</c:v>
                </c:pt>
                <c:pt idx="170">
                  <c:v>01:42</c:v>
                </c:pt>
                <c:pt idx="171">
                  <c:v>01:42</c:v>
                </c:pt>
                <c:pt idx="172">
                  <c:v>01:43</c:v>
                </c:pt>
                <c:pt idx="173">
                  <c:v>01:43</c:v>
                </c:pt>
                <c:pt idx="174">
                  <c:v>01:43</c:v>
                </c:pt>
                <c:pt idx="175">
                  <c:v>01:44</c:v>
                </c:pt>
                <c:pt idx="176">
                  <c:v>01:44</c:v>
                </c:pt>
                <c:pt idx="177">
                  <c:v>01:45</c:v>
                </c:pt>
                <c:pt idx="178">
                  <c:v>01:45</c:v>
                </c:pt>
                <c:pt idx="179">
                  <c:v>01:46</c:v>
                </c:pt>
                <c:pt idx="180">
                  <c:v>01:46</c:v>
                </c:pt>
                <c:pt idx="181">
                  <c:v>01:46</c:v>
                </c:pt>
                <c:pt idx="182">
                  <c:v>01:47</c:v>
                </c:pt>
                <c:pt idx="183">
                  <c:v>01:48</c:v>
                </c:pt>
              </c:strCache>
            </c:strRef>
          </c:xVal>
          <c:yVal>
            <c:numRef>
              <c:f>'Time Corelation only Lecture'!$F$1596:$F$1779</c:f>
            </c:numRef>
          </c:yVal>
          <c:smooth val="0"/>
          <c:extLst>
            <c:ext xmlns:c16="http://schemas.microsoft.com/office/drawing/2014/chart" uri="{C3380CC4-5D6E-409C-BE32-E72D297353CC}">
              <c16:uniqueId val="{00000000-265D-4905-9EB3-C1F55E6C9F4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'Time Corelation only Lecture'!$E$1596:$E$1779</c:f>
              <c:strCache>
                <c:ptCount val="184"/>
                <c:pt idx="0">
                  <c:v>00:20</c:v>
                </c:pt>
                <c:pt idx="1">
                  <c:v>00:20</c:v>
                </c:pt>
                <c:pt idx="2">
                  <c:v>00:20</c:v>
                </c:pt>
                <c:pt idx="3">
                  <c:v>00:21</c:v>
                </c:pt>
                <c:pt idx="4">
                  <c:v>00:21</c:v>
                </c:pt>
                <c:pt idx="5">
                  <c:v>00:22</c:v>
                </c:pt>
                <c:pt idx="6">
                  <c:v>00:23</c:v>
                </c:pt>
                <c:pt idx="7">
                  <c:v>00:23</c:v>
                </c:pt>
                <c:pt idx="8">
                  <c:v>00:23</c:v>
                </c:pt>
                <c:pt idx="9">
                  <c:v>00:24</c:v>
                </c:pt>
                <c:pt idx="10">
                  <c:v>00:24</c:v>
                </c:pt>
                <c:pt idx="11">
                  <c:v>00:24</c:v>
                </c:pt>
                <c:pt idx="12">
                  <c:v>00:25</c:v>
                </c:pt>
                <c:pt idx="13">
                  <c:v>00:25</c:v>
                </c:pt>
                <c:pt idx="14">
                  <c:v>00:25</c:v>
                </c:pt>
                <c:pt idx="15">
                  <c:v>00:26</c:v>
                </c:pt>
                <c:pt idx="16">
                  <c:v>00:26</c:v>
                </c:pt>
                <c:pt idx="17">
                  <c:v>00:27</c:v>
                </c:pt>
                <c:pt idx="18">
                  <c:v>00:28</c:v>
                </c:pt>
                <c:pt idx="19">
                  <c:v>00:28</c:v>
                </c:pt>
                <c:pt idx="20">
                  <c:v>00:28</c:v>
                </c:pt>
                <c:pt idx="21">
                  <c:v>00:28</c:v>
                </c:pt>
                <c:pt idx="22">
                  <c:v>00:29</c:v>
                </c:pt>
                <c:pt idx="23">
                  <c:v>00:29</c:v>
                </c:pt>
                <c:pt idx="24">
                  <c:v>00:30</c:v>
                </c:pt>
                <c:pt idx="25">
                  <c:v>00:31</c:v>
                </c:pt>
                <c:pt idx="26">
                  <c:v>00:32</c:v>
                </c:pt>
                <c:pt idx="27">
                  <c:v>00:32</c:v>
                </c:pt>
                <c:pt idx="28">
                  <c:v>00:32</c:v>
                </c:pt>
                <c:pt idx="29">
                  <c:v>00:33</c:v>
                </c:pt>
                <c:pt idx="30">
                  <c:v>00:33</c:v>
                </c:pt>
                <c:pt idx="31">
                  <c:v>00:33</c:v>
                </c:pt>
                <c:pt idx="32">
                  <c:v>00:33</c:v>
                </c:pt>
                <c:pt idx="33">
                  <c:v>00:33</c:v>
                </c:pt>
                <c:pt idx="34">
                  <c:v>00:34</c:v>
                </c:pt>
                <c:pt idx="35">
                  <c:v>00:34</c:v>
                </c:pt>
                <c:pt idx="36">
                  <c:v>00:34</c:v>
                </c:pt>
                <c:pt idx="37">
                  <c:v>00:34</c:v>
                </c:pt>
                <c:pt idx="38">
                  <c:v>00:35</c:v>
                </c:pt>
                <c:pt idx="39">
                  <c:v>00:35</c:v>
                </c:pt>
                <c:pt idx="40">
                  <c:v>00:35</c:v>
                </c:pt>
                <c:pt idx="41">
                  <c:v>00:36</c:v>
                </c:pt>
                <c:pt idx="42">
                  <c:v>00:36</c:v>
                </c:pt>
                <c:pt idx="43">
                  <c:v>00:36</c:v>
                </c:pt>
                <c:pt idx="44">
                  <c:v>00:37</c:v>
                </c:pt>
                <c:pt idx="45">
                  <c:v>00:38</c:v>
                </c:pt>
                <c:pt idx="46">
                  <c:v>00:38</c:v>
                </c:pt>
                <c:pt idx="47">
                  <c:v>00:39</c:v>
                </c:pt>
                <c:pt idx="48">
                  <c:v>00:40</c:v>
                </c:pt>
                <c:pt idx="49">
                  <c:v>00:41</c:v>
                </c:pt>
                <c:pt idx="50">
                  <c:v>00:41</c:v>
                </c:pt>
                <c:pt idx="51">
                  <c:v>00:42</c:v>
                </c:pt>
                <c:pt idx="52">
                  <c:v>00:43</c:v>
                </c:pt>
                <c:pt idx="53">
                  <c:v>00:43</c:v>
                </c:pt>
                <c:pt idx="54">
                  <c:v>00:43</c:v>
                </c:pt>
                <c:pt idx="55">
                  <c:v>00:43</c:v>
                </c:pt>
                <c:pt idx="56">
                  <c:v>00:43</c:v>
                </c:pt>
                <c:pt idx="57">
                  <c:v>00:43</c:v>
                </c:pt>
                <c:pt idx="58">
                  <c:v>00:44</c:v>
                </c:pt>
                <c:pt idx="59">
                  <c:v>00:44</c:v>
                </c:pt>
                <c:pt idx="60">
                  <c:v>00:44</c:v>
                </c:pt>
                <c:pt idx="61">
                  <c:v>00:45</c:v>
                </c:pt>
                <c:pt idx="62">
                  <c:v>00:46</c:v>
                </c:pt>
                <c:pt idx="63">
                  <c:v>00:47</c:v>
                </c:pt>
                <c:pt idx="64">
                  <c:v>00:47</c:v>
                </c:pt>
                <c:pt idx="65">
                  <c:v>00:48</c:v>
                </c:pt>
                <c:pt idx="66">
                  <c:v>00:48</c:v>
                </c:pt>
                <c:pt idx="67">
                  <c:v>00:48</c:v>
                </c:pt>
                <c:pt idx="68">
                  <c:v>00:48</c:v>
                </c:pt>
                <c:pt idx="69">
                  <c:v>00:49</c:v>
                </c:pt>
                <c:pt idx="70">
                  <c:v>00:49</c:v>
                </c:pt>
                <c:pt idx="71">
                  <c:v>00:49</c:v>
                </c:pt>
                <c:pt idx="72">
                  <c:v>00:50</c:v>
                </c:pt>
                <c:pt idx="73">
                  <c:v>00:50</c:v>
                </c:pt>
                <c:pt idx="74">
                  <c:v>00:50</c:v>
                </c:pt>
                <c:pt idx="75">
                  <c:v>00:51</c:v>
                </c:pt>
                <c:pt idx="76">
                  <c:v>00:51</c:v>
                </c:pt>
                <c:pt idx="77">
                  <c:v>00:51</c:v>
                </c:pt>
                <c:pt idx="78">
                  <c:v>00:51</c:v>
                </c:pt>
                <c:pt idx="79">
                  <c:v>00:52</c:v>
                </c:pt>
                <c:pt idx="80">
                  <c:v>00:53</c:v>
                </c:pt>
                <c:pt idx="81">
                  <c:v>00:53</c:v>
                </c:pt>
                <c:pt idx="82">
                  <c:v>00:53</c:v>
                </c:pt>
                <c:pt idx="83">
                  <c:v>00:54</c:v>
                </c:pt>
                <c:pt idx="84">
                  <c:v>00:55</c:v>
                </c:pt>
                <c:pt idx="85">
                  <c:v>00:55</c:v>
                </c:pt>
                <c:pt idx="86">
                  <c:v>00:56</c:v>
                </c:pt>
                <c:pt idx="87">
                  <c:v>00:57</c:v>
                </c:pt>
                <c:pt idx="88">
                  <c:v>00:58</c:v>
                </c:pt>
                <c:pt idx="89">
                  <c:v>00:58</c:v>
                </c:pt>
                <c:pt idx="90">
                  <c:v>00:59</c:v>
                </c:pt>
                <c:pt idx="91">
                  <c:v>01:00</c:v>
                </c:pt>
                <c:pt idx="92">
                  <c:v>01:00</c:v>
                </c:pt>
                <c:pt idx="93">
                  <c:v>01:00</c:v>
                </c:pt>
                <c:pt idx="94">
                  <c:v>01:01</c:v>
                </c:pt>
                <c:pt idx="95">
                  <c:v>01:02</c:v>
                </c:pt>
                <c:pt idx="96">
                  <c:v>01:03</c:v>
                </c:pt>
                <c:pt idx="97">
                  <c:v>01:03</c:v>
                </c:pt>
                <c:pt idx="98">
                  <c:v>01:04</c:v>
                </c:pt>
                <c:pt idx="99">
                  <c:v>01:05</c:v>
                </c:pt>
                <c:pt idx="100">
                  <c:v>01:06</c:v>
                </c:pt>
                <c:pt idx="101">
                  <c:v>01:06</c:v>
                </c:pt>
                <c:pt idx="102">
                  <c:v>01:07</c:v>
                </c:pt>
                <c:pt idx="103">
                  <c:v>01:07</c:v>
                </c:pt>
                <c:pt idx="104">
                  <c:v>01:08</c:v>
                </c:pt>
                <c:pt idx="105">
                  <c:v>01:08</c:v>
                </c:pt>
                <c:pt idx="106">
                  <c:v>01:09</c:v>
                </c:pt>
                <c:pt idx="107">
                  <c:v>01:10</c:v>
                </c:pt>
                <c:pt idx="108">
                  <c:v>01:10</c:v>
                </c:pt>
                <c:pt idx="109">
                  <c:v>01:11</c:v>
                </c:pt>
                <c:pt idx="110">
                  <c:v>01:12</c:v>
                </c:pt>
                <c:pt idx="111">
                  <c:v>01:12</c:v>
                </c:pt>
                <c:pt idx="112">
                  <c:v>01:13</c:v>
                </c:pt>
                <c:pt idx="113">
                  <c:v>01:13</c:v>
                </c:pt>
                <c:pt idx="114">
                  <c:v>01:14</c:v>
                </c:pt>
                <c:pt idx="115">
                  <c:v>01:15</c:v>
                </c:pt>
                <c:pt idx="116">
                  <c:v>01:16</c:v>
                </c:pt>
                <c:pt idx="117">
                  <c:v>01:16</c:v>
                </c:pt>
                <c:pt idx="118">
                  <c:v>01:17</c:v>
                </c:pt>
                <c:pt idx="119">
                  <c:v>01:18</c:v>
                </c:pt>
                <c:pt idx="120">
                  <c:v>01:18</c:v>
                </c:pt>
                <c:pt idx="121">
                  <c:v>01:19</c:v>
                </c:pt>
                <c:pt idx="122">
                  <c:v>01:19</c:v>
                </c:pt>
                <c:pt idx="123">
                  <c:v>01:19</c:v>
                </c:pt>
                <c:pt idx="124">
                  <c:v>01:20</c:v>
                </c:pt>
                <c:pt idx="125">
                  <c:v>01:20</c:v>
                </c:pt>
                <c:pt idx="126">
                  <c:v>01:21</c:v>
                </c:pt>
                <c:pt idx="127">
                  <c:v>01:22</c:v>
                </c:pt>
                <c:pt idx="128">
                  <c:v>01:23</c:v>
                </c:pt>
                <c:pt idx="129">
                  <c:v>01:23</c:v>
                </c:pt>
                <c:pt idx="130">
                  <c:v>01:23</c:v>
                </c:pt>
                <c:pt idx="131">
                  <c:v>01:24</c:v>
                </c:pt>
                <c:pt idx="132">
                  <c:v>01:25</c:v>
                </c:pt>
                <c:pt idx="133">
                  <c:v>01:26</c:v>
                </c:pt>
                <c:pt idx="134">
                  <c:v>01:26</c:v>
                </c:pt>
                <c:pt idx="135">
                  <c:v>01:26</c:v>
                </c:pt>
                <c:pt idx="136">
                  <c:v>01:27</c:v>
                </c:pt>
                <c:pt idx="137">
                  <c:v>01:28</c:v>
                </c:pt>
                <c:pt idx="138">
                  <c:v>01:28</c:v>
                </c:pt>
                <c:pt idx="139">
                  <c:v>01:28</c:v>
                </c:pt>
                <c:pt idx="140">
                  <c:v>01:28</c:v>
                </c:pt>
                <c:pt idx="141">
                  <c:v>01:29</c:v>
                </c:pt>
                <c:pt idx="142">
                  <c:v>01:29</c:v>
                </c:pt>
                <c:pt idx="143">
                  <c:v>01:30</c:v>
                </c:pt>
                <c:pt idx="144">
                  <c:v>01:30</c:v>
                </c:pt>
                <c:pt idx="145">
                  <c:v>01:30</c:v>
                </c:pt>
                <c:pt idx="146">
                  <c:v>01:30</c:v>
                </c:pt>
                <c:pt idx="147">
                  <c:v>01:30</c:v>
                </c:pt>
                <c:pt idx="148">
                  <c:v>01:30</c:v>
                </c:pt>
                <c:pt idx="149">
                  <c:v>01:31</c:v>
                </c:pt>
                <c:pt idx="150">
                  <c:v>01:31</c:v>
                </c:pt>
                <c:pt idx="151">
                  <c:v>01:31</c:v>
                </c:pt>
                <c:pt idx="152">
                  <c:v>01:32</c:v>
                </c:pt>
                <c:pt idx="153">
                  <c:v>01:33</c:v>
                </c:pt>
                <c:pt idx="154">
                  <c:v>01:33</c:v>
                </c:pt>
                <c:pt idx="155">
                  <c:v>01:34</c:v>
                </c:pt>
                <c:pt idx="156">
                  <c:v>01:34</c:v>
                </c:pt>
                <c:pt idx="157">
                  <c:v>01:35</c:v>
                </c:pt>
                <c:pt idx="158">
                  <c:v>01:35</c:v>
                </c:pt>
                <c:pt idx="159">
                  <c:v>01:35</c:v>
                </c:pt>
                <c:pt idx="160">
                  <c:v>01:36</c:v>
                </c:pt>
                <c:pt idx="161">
                  <c:v>01:37</c:v>
                </c:pt>
                <c:pt idx="162">
                  <c:v>01:38</c:v>
                </c:pt>
                <c:pt idx="163">
                  <c:v>01:38</c:v>
                </c:pt>
                <c:pt idx="164">
                  <c:v>01:38</c:v>
                </c:pt>
                <c:pt idx="165">
                  <c:v>01:39</c:v>
                </c:pt>
                <c:pt idx="166">
                  <c:v>01:39</c:v>
                </c:pt>
                <c:pt idx="167">
                  <c:v>01:39</c:v>
                </c:pt>
                <c:pt idx="168">
                  <c:v>01:40</c:v>
                </c:pt>
                <c:pt idx="169">
                  <c:v>01:41</c:v>
                </c:pt>
                <c:pt idx="170">
                  <c:v>01:42</c:v>
                </c:pt>
                <c:pt idx="171">
                  <c:v>01:42</c:v>
                </c:pt>
                <c:pt idx="172">
                  <c:v>01:43</c:v>
                </c:pt>
                <c:pt idx="173">
                  <c:v>01:43</c:v>
                </c:pt>
                <c:pt idx="174">
                  <c:v>01:43</c:v>
                </c:pt>
                <c:pt idx="175">
                  <c:v>01:44</c:v>
                </c:pt>
                <c:pt idx="176">
                  <c:v>01:44</c:v>
                </c:pt>
                <c:pt idx="177">
                  <c:v>01:45</c:v>
                </c:pt>
                <c:pt idx="178">
                  <c:v>01:45</c:v>
                </c:pt>
                <c:pt idx="179">
                  <c:v>01:46</c:v>
                </c:pt>
                <c:pt idx="180">
                  <c:v>01:46</c:v>
                </c:pt>
                <c:pt idx="181">
                  <c:v>01:46</c:v>
                </c:pt>
                <c:pt idx="182">
                  <c:v>01:47</c:v>
                </c:pt>
                <c:pt idx="183">
                  <c:v>01:48</c:v>
                </c:pt>
              </c:strCache>
            </c:strRef>
          </c:xVal>
          <c:yVal>
            <c:numRef>
              <c:f>'Time Corelation only Lecture'!$G$1596:$G$1779</c:f>
            </c:numRef>
          </c:yVal>
          <c:smooth val="0"/>
          <c:extLst>
            <c:ext xmlns:c16="http://schemas.microsoft.com/office/drawing/2014/chart" uri="{C3380CC4-5D6E-409C-BE32-E72D297353CC}">
              <c16:uniqueId val="{00000001-265D-4905-9EB3-C1F55E6C9F4D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'Time Corelation only Lecture'!$E$1596:$E$1779</c:f>
              <c:strCache>
                <c:ptCount val="184"/>
                <c:pt idx="0">
                  <c:v>00:20</c:v>
                </c:pt>
                <c:pt idx="1">
                  <c:v>00:20</c:v>
                </c:pt>
                <c:pt idx="2">
                  <c:v>00:20</c:v>
                </c:pt>
                <c:pt idx="3">
                  <c:v>00:21</c:v>
                </c:pt>
                <c:pt idx="4">
                  <c:v>00:21</c:v>
                </c:pt>
                <c:pt idx="5">
                  <c:v>00:22</c:v>
                </c:pt>
                <c:pt idx="6">
                  <c:v>00:23</c:v>
                </c:pt>
                <c:pt idx="7">
                  <c:v>00:23</c:v>
                </c:pt>
                <c:pt idx="8">
                  <c:v>00:23</c:v>
                </c:pt>
                <c:pt idx="9">
                  <c:v>00:24</c:v>
                </c:pt>
                <c:pt idx="10">
                  <c:v>00:24</c:v>
                </c:pt>
                <c:pt idx="11">
                  <c:v>00:24</c:v>
                </c:pt>
                <c:pt idx="12">
                  <c:v>00:25</c:v>
                </c:pt>
                <c:pt idx="13">
                  <c:v>00:25</c:v>
                </c:pt>
                <c:pt idx="14">
                  <c:v>00:25</c:v>
                </c:pt>
                <c:pt idx="15">
                  <c:v>00:26</c:v>
                </c:pt>
                <c:pt idx="16">
                  <c:v>00:26</c:v>
                </c:pt>
                <c:pt idx="17">
                  <c:v>00:27</c:v>
                </c:pt>
                <c:pt idx="18">
                  <c:v>00:28</c:v>
                </c:pt>
                <c:pt idx="19">
                  <c:v>00:28</c:v>
                </c:pt>
                <c:pt idx="20">
                  <c:v>00:28</c:v>
                </c:pt>
                <c:pt idx="21">
                  <c:v>00:28</c:v>
                </c:pt>
                <c:pt idx="22">
                  <c:v>00:29</c:v>
                </c:pt>
                <c:pt idx="23">
                  <c:v>00:29</c:v>
                </c:pt>
                <c:pt idx="24">
                  <c:v>00:30</c:v>
                </c:pt>
                <c:pt idx="25">
                  <c:v>00:31</c:v>
                </c:pt>
                <c:pt idx="26">
                  <c:v>00:32</c:v>
                </c:pt>
                <c:pt idx="27">
                  <c:v>00:32</c:v>
                </c:pt>
                <c:pt idx="28">
                  <c:v>00:32</c:v>
                </c:pt>
                <c:pt idx="29">
                  <c:v>00:33</c:v>
                </c:pt>
                <c:pt idx="30">
                  <c:v>00:33</c:v>
                </c:pt>
                <c:pt idx="31">
                  <c:v>00:33</c:v>
                </c:pt>
                <c:pt idx="32">
                  <c:v>00:33</c:v>
                </c:pt>
                <c:pt idx="33">
                  <c:v>00:33</c:v>
                </c:pt>
                <c:pt idx="34">
                  <c:v>00:34</c:v>
                </c:pt>
                <c:pt idx="35">
                  <c:v>00:34</c:v>
                </c:pt>
                <c:pt idx="36">
                  <c:v>00:34</c:v>
                </c:pt>
                <c:pt idx="37">
                  <c:v>00:34</c:v>
                </c:pt>
                <c:pt idx="38">
                  <c:v>00:35</c:v>
                </c:pt>
                <c:pt idx="39">
                  <c:v>00:35</c:v>
                </c:pt>
                <c:pt idx="40">
                  <c:v>00:35</c:v>
                </c:pt>
                <c:pt idx="41">
                  <c:v>00:36</c:v>
                </c:pt>
                <c:pt idx="42">
                  <c:v>00:36</c:v>
                </c:pt>
                <c:pt idx="43">
                  <c:v>00:36</c:v>
                </c:pt>
                <c:pt idx="44">
                  <c:v>00:37</c:v>
                </c:pt>
                <c:pt idx="45">
                  <c:v>00:38</c:v>
                </c:pt>
                <c:pt idx="46">
                  <c:v>00:38</c:v>
                </c:pt>
                <c:pt idx="47">
                  <c:v>00:39</c:v>
                </c:pt>
                <c:pt idx="48">
                  <c:v>00:40</c:v>
                </c:pt>
                <c:pt idx="49">
                  <c:v>00:41</c:v>
                </c:pt>
                <c:pt idx="50">
                  <c:v>00:41</c:v>
                </c:pt>
                <c:pt idx="51">
                  <c:v>00:42</c:v>
                </c:pt>
                <c:pt idx="52">
                  <c:v>00:43</c:v>
                </c:pt>
                <c:pt idx="53">
                  <c:v>00:43</c:v>
                </c:pt>
                <c:pt idx="54">
                  <c:v>00:43</c:v>
                </c:pt>
                <c:pt idx="55">
                  <c:v>00:43</c:v>
                </c:pt>
                <c:pt idx="56">
                  <c:v>00:43</c:v>
                </c:pt>
                <c:pt idx="57">
                  <c:v>00:43</c:v>
                </c:pt>
                <c:pt idx="58">
                  <c:v>00:44</c:v>
                </c:pt>
                <c:pt idx="59">
                  <c:v>00:44</c:v>
                </c:pt>
                <c:pt idx="60">
                  <c:v>00:44</c:v>
                </c:pt>
                <c:pt idx="61">
                  <c:v>00:45</c:v>
                </c:pt>
                <c:pt idx="62">
                  <c:v>00:46</c:v>
                </c:pt>
                <c:pt idx="63">
                  <c:v>00:47</c:v>
                </c:pt>
                <c:pt idx="64">
                  <c:v>00:47</c:v>
                </c:pt>
                <c:pt idx="65">
                  <c:v>00:48</c:v>
                </c:pt>
                <c:pt idx="66">
                  <c:v>00:48</c:v>
                </c:pt>
                <c:pt idx="67">
                  <c:v>00:48</c:v>
                </c:pt>
                <c:pt idx="68">
                  <c:v>00:48</c:v>
                </c:pt>
                <c:pt idx="69">
                  <c:v>00:49</c:v>
                </c:pt>
                <c:pt idx="70">
                  <c:v>00:49</c:v>
                </c:pt>
                <c:pt idx="71">
                  <c:v>00:49</c:v>
                </c:pt>
                <c:pt idx="72">
                  <c:v>00:50</c:v>
                </c:pt>
                <c:pt idx="73">
                  <c:v>00:50</c:v>
                </c:pt>
                <c:pt idx="74">
                  <c:v>00:50</c:v>
                </c:pt>
                <c:pt idx="75">
                  <c:v>00:51</c:v>
                </c:pt>
                <c:pt idx="76">
                  <c:v>00:51</c:v>
                </c:pt>
                <c:pt idx="77">
                  <c:v>00:51</c:v>
                </c:pt>
                <c:pt idx="78">
                  <c:v>00:51</c:v>
                </c:pt>
                <c:pt idx="79">
                  <c:v>00:52</c:v>
                </c:pt>
                <c:pt idx="80">
                  <c:v>00:53</c:v>
                </c:pt>
                <c:pt idx="81">
                  <c:v>00:53</c:v>
                </c:pt>
                <c:pt idx="82">
                  <c:v>00:53</c:v>
                </c:pt>
                <c:pt idx="83">
                  <c:v>00:54</c:v>
                </c:pt>
                <c:pt idx="84">
                  <c:v>00:55</c:v>
                </c:pt>
                <c:pt idx="85">
                  <c:v>00:55</c:v>
                </c:pt>
                <c:pt idx="86">
                  <c:v>00:56</c:v>
                </c:pt>
                <c:pt idx="87">
                  <c:v>00:57</c:v>
                </c:pt>
                <c:pt idx="88">
                  <c:v>00:58</c:v>
                </c:pt>
                <c:pt idx="89">
                  <c:v>00:58</c:v>
                </c:pt>
                <c:pt idx="90">
                  <c:v>00:59</c:v>
                </c:pt>
                <c:pt idx="91">
                  <c:v>01:00</c:v>
                </c:pt>
                <c:pt idx="92">
                  <c:v>01:00</c:v>
                </c:pt>
                <c:pt idx="93">
                  <c:v>01:00</c:v>
                </c:pt>
                <c:pt idx="94">
                  <c:v>01:01</c:v>
                </c:pt>
                <c:pt idx="95">
                  <c:v>01:02</c:v>
                </c:pt>
                <c:pt idx="96">
                  <c:v>01:03</c:v>
                </c:pt>
                <c:pt idx="97">
                  <c:v>01:03</c:v>
                </c:pt>
                <c:pt idx="98">
                  <c:v>01:04</c:v>
                </c:pt>
                <c:pt idx="99">
                  <c:v>01:05</c:v>
                </c:pt>
                <c:pt idx="100">
                  <c:v>01:06</c:v>
                </c:pt>
                <c:pt idx="101">
                  <c:v>01:06</c:v>
                </c:pt>
                <c:pt idx="102">
                  <c:v>01:07</c:v>
                </c:pt>
                <c:pt idx="103">
                  <c:v>01:07</c:v>
                </c:pt>
                <c:pt idx="104">
                  <c:v>01:08</c:v>
                </c:pt>
                <c:pt idx="105">
                  <c:v>01:08</c:v>
                </c:pt>
                <c:pt idx="106">
                  <c:v>01:09</c:v>
                </c:pt>
                <c:pt idx="107">
                  <c:v>01:10</c:v>
                </c:pt>
                <c:pt idx="108">
                  <c:v>01:10</c:v>
                </c:pt>
                <c:pt idx="109">
                  <c:v>01:11</c:v>
                </c:pt>
                <c:pt idx="110">
                  <c:v>01:12</c:v>
                </c:pt>
                <c:pt idx="111">
                  <c:v>01:12</c:v>
                </c:pt>
                <c:pt idx="112">
                  <c:v>01:13</c:v>
                </c:pt>
                <c:pt idx="113">
                  <c:v>01:13</c:v>
                </c:pt>
                <c:pt idx="114">
                  <c:v>01:14</c:v>
                </c:pt>
                <c:pt idx="115">
                  <c:v>01:15</c:v>
                </c:pt>
                <c:pt idx="116">
                  <c:v>01:16</c:v>
                </c:pt>
                <c:pt idx="117">
                  <c:v>01:16</c:v>
                </c:pt>
                <c:pt idx="118">
                  <c:v>01:17</c:v>
                </c:pt>
                <c:pt idx="119">
                  <c:v>01:18</c:v>
                </c:pt>
                <c:pt idx="120">
                  <c:v>01:18</c:v>
                </c:pt>
                <c:pt idx="121">
                  <c:v>01:19</c:v>
                </c:pt>
                <c:pt idx="122">
                  <c:v>01:19</c:v>
                </c:pt>
                <c:pt idx="123">
                  <c:v>01:19</c:v>
                </c:pt>
                <c:pt idx="124">
                  <c:v>01:20</c:v>
                </c:pt>
                <c:pt idx="125">
                  <c:v>01:20</c:v>
                </c:pt>
                <c:pt idx="126">
                  <c:v>01:21</c:v>
                </c:pt>
                <c:pt idx="127">
                  <c:v>01:22</c:v>
                </c:pt>
                <c:pt idx="128">
                  <c:v>01:23</c:v>
                </c:pt>
                <c:pt idx="129">
                  <c:v>01:23</c:v>
                </c:pt>
                <c:pt idx="130">
                  <c:v>01:23</c:v>
                </c:pt>
                <c:pt idx="131">
                  <c:v>01:24</c:v>
                </c:pt>
                <c:pt idx="132">
                  <c:v>01:25</c:v>
                </c:pt>
                <c:pt idx="133">
                  <c:v>01:26</c:v>
                </c:pt>
                <c:pt idx="134">
                  <c:v>01:26</c:v>
                </c:pt>
                <c:pt idx="135">
                  <c:v>01:26</c:v>
                </c:pt>
                <c:pt idx="136">
                  <c:v>01:27</c:v>
                </c:pt>
                <c:pt idx="137">
                  <c:v>01:28</c:v>
                </c:pt>
                <c:pt idx="138">
                  <c:v>01:28</c:v>
                </c:pt>
                <c:pt idx="139">
                  <c:v>01:28</c:v>
                </c:pt>
                <c:pt idx="140">
                  <c:v>01:28</c:v>
                </c:pt>
                <c:pt idx="141">
                  <c:v>01:29</c:v>
                </c:pt>
                <c:pt idx="142">
                  <c:v>01:29</c:v>
                </c:pt>
                <c:pt idx="143">
                  <c:v>01:30</c:v>
                </c:pt>
                <c:pt idx="144">
                  <c:v>01:30</c:v>
                </c:pt>
                <c:pt idx="145">
                  <c:v>01:30</c:v>
                </c:pt>
                <c:pt idx="146">
                  <c:v>01:30</c:v>
                </c:pt>
                <c:pt idx="147">
                  <c:v>01:30</c:v>
                </c:pt>
                <c:pt idx="148">
                  <c:v>01:30</c:v>
                </c:pt>
                <c:pt idx="149">
                  <c:v>01:31</c:v>
                </c:pt>
                <c:pt idx="150">
                  <c:v>01:31</c:v>
                </c:pt>
                <c:pt idx="151">
                  <c:v>01:31</c:v>
                </c:pt>
                <c:pt idx="152">
                  <c:v>01:32</c:v>
                </c:pt>
                <c:pt idx="153">
                  <c:v>01:33</c:v>
                </c:pt>
                <c:pt idx="154">
                  <c:v>01:33</c:v>
                </c:pt>
                <c:pt idx="155">
                  <c:v>01:34</c:v>
                </c:pt>
                <c:pt idx="156">
                  <c:v>01:34</c:v>
                </c:pt>
                <c:pt idx="157">
                  <c:v>01:35</c:v>
                </c:pt>
                <c:pt idx="158">
                  <c:v>01:35</c:v>
                </c:pt>
                <c:pt idx="159">
                  <c:v>01:35</c:v>
                </c:pt>
                <c:pt idx="160">
                  <c:v>01:36</c:v>
                </c:pt>
                <c:pt idx="161">
                  <c:v>01:37</c:v>
                </c:pt>
                <c:pt idx="162">
                  <c:v>01:38</c:v>
                </c:pt>
                <c:pt idx="163">
                  <c:v>01:38</c:v>
                </c:pt>
                <c:pt idx="164">
                  <c:v>01:38</c:v>
                </c:pt>
                <c:pt idx="165">
                  <c:v>01:39</c:v>
                </c:pt>
                <c:pt idx="166">
                  <c:v>01:39</c:v>
                </c:pt>
                <c:pt idx="167">
                  <c:v>01:39</c:v>
                </c:pt>
                <c:pt idx="168">
                  <c:v>01:40</c:v>
                </c:pt>
                <c:pt idx="169">
                  <c:v>01:41</c:v>
                </c:pt>
                <c:pt idx="170">
                  <c:v>01:42</c:v>
                </c:pt>
                <c:pt idx="171">
                  <c:v>01:42</c:v>
                </c:pt>
                <c:pt idx="172">
                  <c:v>01:43</c:v>
                </c:pt>
                <c:pt idx="173">
                  <c:v>01:43</c:v>
                </c:pt>
                <c:pt idx="174">
                  <c:v>01:43</c:v>
                </c:pt>
                <c:pt idx="175">
                  <c:v>01:44</c:v>
                </c:pt>
                <c:pt idx="176">
                  <c:v>01:44</c:v>
                </c:pt>
                <c:pt idx="177">
                  <c:v>01:45</c:v>
                </c:pt>
                <c:pt idx="178">
                  <c:v>01:45</c:v>
                </c:pt>
                <c:pt idx="179">
                  <c:v>01:46</c:v>
                </c:pt>
                <c:pt idx="180">
                  <c:v>01:46</c:v>
                </c:pt>
                <c:pt idx="181">
                  <c:v>01:46</c:v>
                </c:pt>
                <c:pt idx="182">
                  <c:v>01:47</c:v>
                </c:pt>
                <c:pt idx="183">
                  <c:v>01:48</c:v>
                </c:pt>
              </c:strCache>
            </c:strRef>
          </c:xVal>
          <c:yVal>
            <c:numRef>
              <c:f>'Time Corelation only Lecture'!$H$1596:$H$1779</c:f>
            </c:numRef>
          </c:yVal>
          <c:smooth val="0"/>
          <c:extLst>
            <c:ext xmlns:c16="http://schemas.microsoft.com/office/drawing/2014/chart" uri="{C3380CC4-5D6E-409C-BE32-E72D297353CC}">
              <c16:uniqueId val="{00000002-265D-4905-9EB3-C1F55E6C9F4D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'Time Corelation only Lecture'!$E$1596:$E$1779</c:f>
              <c:strCache>
                <c:ptCount val="184"/>
                <c:pt idx="0">
                  <c:v>00:20</c:v>
                </c:pt>
                <c:pt idx="1">
                  <c:v>00:20</c:v>
                </c:pt>
                <c:pt idx="2">
                  <c:v>00:20</c:v>
                </c:pt>
                <c:pt idx="3">
                  <c:v>00:21</c:v>
                </c:pt>
                <c:pt idx="4">
                  <c:v>00:21</c:v>
                </c:pt>
                <c:pt idx="5">
                  <c:v>00:22</c:v>
                </c:pt>
                <c:pt idx="6">
                  <c:v>00:23</c:v>
                </c:pt>
                <c:pt idx="7">
                  <c:v>00:23</c:v>
                </c:pt>
                <c:pt idx="8">
                  <c:v>00:23</c:v>
                </c:pt>
                <c:pt idx="9">
                  <c:v>00:24</c:v>
                </c:pt>
                <c:pt idx="10">
                  <c:v>00:24</c:v>
                </c:pt>
                <c:pt idx="11">
                  <c:v>00:24</c:v>
                </c:pt>
                <c:pt idx="12">
                  <c:v>00:25</c:v>
                </c:pt>
                <c:pt idx="13">
                  <c:v>00:25</c:v>
                </c:pt>
                <c:pt idx="14">
                  <c:v>00:25</c:v>
                </c:pt>
                <c:pt idx="15">
                  <c:v>00:26</c:v>
                </c:pt>
                <c:pt idx="16">
                  <c:v>00:26</c:v>
                </c:pt>
                <c:pt idx="17">
                  <c:v>00:27</c:v>
                </c:pt>
                <c:pt idx="18">
                  <c:v>00:28</c:v>
                </c:pt>
                <c:pt idx="19">
                  <c:v>00:28</c:v>
                </c:pt>
                <c:pt idx="20">
                  <c:v>00:28</c:v>
                </c:pt>
                <c:pt idx="21">
                  <c:v>00:28</c:v>
                </c:pt>
                <c:pt idx="22">
                  <c:v>00:29</c:v>
                </c:pt>
                <c:pt idx="23">
                  <c:v>00:29</c:v>
                </c:pt>
                <c:pt idx="24">
                  <c:v>00:30</c:v>
                </c:pt>
                <c:pt idx="25">
                  <c:v>00:31</c:v>
                </c:pt>
                <c:pt idx="26">
                  <c:v>00:32</c:v>
                </c:pt>
                <c:pt idx="27">
                  <c:v>00:32</c:v>
                </c:pt>
                <c:pt idx="28">
                  <c:v>00:32</c:v>
                </c:pt>
                <c:pt idx="29">
                  <c:v>00:33</c:v>
                </c:pt>
                <c:pt idx="30">
                  <c:v>00:33</c:v>
                </c:pt>
                <c:pt idx="31">
                  <c:v>00:33</c:v>
                </c:pt>
                <c:pt idx="32">
                  <c:v>00:33</c:v>
                </c:pt>
                <c:pt idx="33">
                  <c:v>00:33</c:v>
                </c:pt>
                <c:pt idx="34">
                  <c:v>00:34</c:v>
                </c:pt>
                <c:pt idx="35">
                  <c:v>00:34</c:v>
                </c:pt>
                <c:pt idx="36">
                  <c:v>00:34</c:v>
                </c:pt>
                <c:pt idx="37">
                  <c:v>00:34</c:v>
                </c:pt>
                <c:pt idx="38">
                  <c:v>00:35</c:v>
                </c:pt>
                <c:pt idx="39">
                  <c:v>00:35</c:v>
                </c:pt>
                <c:pt idx="40">
                  <c:v>00:35</c:v>
                </c:pt>
                <c:pt idx="41">
                  <c:v>00:36</c:v>
                </c:pt>
                <c:pt idx="42">
                  <c:v>00:36</c:v>
                </c:pt>
                <c:pt idx="43">
                  <c:v>00:36</c:v>
                </c:pt>
                <c:pt idx="44">
                  <c:v>00:37</c:v>
                </c:pt>
                <c:pt idx="45">
                  <c:v>00:38</c:v>
                </c:pt>
                <c:pt idx="46">
                  <c:v>00:38</c:v>
                </c:pt>
                <c:pt idx="47">
                  <c:v>00:39</c:v>
                </c:pt>
                <c:pt idx="48">
                  <c:v>00:40</c:v>
                </c:pt>
                <c:pt idx="49">
                  <c:v>00:41</c:v>
                </c:pt>
                <c:pt idx="50">
                  <c:v>00:41</c:v>
                </c:pt>
                <c:pt idx="51">
                  <c:v>00:42</c:v>
                </c:pt>
                <c:pt idx="52">
                  <c:v>00:43</c:v>
                </c:pt>
                <c:pt idx="53">
                  <c:v>00:43</c:v>
                </c:pt>
                <c:pt idx="54">
                  <c:v>00:43</c:v>
                </c:pt>
                <c:pt idx="55">
                  <c:v>00:43</c:v>
                </c:pt>
                <c:pt idx="56">
                  <c:v>00:43</c:v>
                </c:pt>
                <c:pt idx="57">
                  <c:v>00:43</c:v>
                </c:pt>
                <c:pt idx="58">
                  <c:v>00:44</c:v>
                </c:pt>
                <c:pt idx="59">
                  <c:v>00:44</c:v>
                </c:pt>
                <c:pt idx="60">
                  <c:v>00:44</c:v>
                </c:pt>
                <c:pt idx="61">
                  <c:v>00:45</c:v>
                </c:pt>
                <c:pt idx="62">
                  <c:v>00:46</c:v>
                </c:pt>
                <c:pt idx="63">
                  <c:v>00:47</c:v>
                </c:pt>
                <c:pt idx="64">
                  <c:v>00:47</c:v>
                </c:pt>
                <c:pt idx="65">
                  <c:v>00:48</c:v>
                </c:pt>
                <c:pt idx="66">
                  <c:v>00:48</c:v>
                </c:pt>
                <c:pt idx="67">
                  <c:v>00:48</c:v>
                </c:pt>
                <c:pt idx="68">
                  <c:v>00:48</c:v>
                </c:pt>
                <c:pt idx="69">
                  <c:v>00:49</c:v>
                </c:pt>
                <c:pt idx="70">
                  <c:v>00:49</c:v>
                </c:pt>
                <c:pt idx="71">
                  <c:v>00:49</c:v>
                </c:pt>
                <c:pt idx="72">
                  <c:v>00:50</c:v>
                </c:pt>
                <c:pt idx="73">
                  <c:v>00:50</c:v>
                </c:pt>
                <c:pt idx="74">
                  <c:v>00:50</c:v>
                </c:pt>
                <c:pt idx="75">
                  <c:v>00:51</c:v>
                </c:pt>
                <c:pt idx="76">
                  <c:v>00:51</c:v>
                </c:pt>
                <c:pt idx="77">
                  <c:v>00:51</c:v>
                </c:pt>
                <c:pt idx="78">
                  <c:v>00:51</c:v>
                </c:pt>
                <c:pt idx="79">
                  <c:v>00:52</c:v>
                </c:pt>
                <c:pt idx="80">
                  <c:v>00:53</c:v>
                </c:pt>
                <c:pt idx="81">
                  <c:v>00:53</c:v>
                </c:pt>
                <c:pt idx="82">
                  <c:v>00:53</c:v>
                </c:pt>
                <c:pt idx="83">
                  <c:v>00:54</c:v>
                </c:pt>
                <c:pt idx="84">
                  <c:v>00:55</c:v>
                </c:pt>
                <c:pt idx="85">
                  <c:v>00:55</c:v>
                </c:pt>
                <c:pt idx="86">
                  <c:v>00:56</c:v>
                </c:pt>
                <c:pt idx="87">
                  <c:v>00:57</c:v>
                </c:pt>
                <c:pt idx="88">
                  <c:v>00:58</c:v>
                </c:pt>
                <c:pt idx="89">
                  <c:v>00:58</c:v>
                </c:pt>
                <c:pt idx="90">
                  <c:v>00:59</c:v>
                </c:pt>
                <c:pt idx="91">
                  <c:v>01:00</c:v>
                </c:pt>
                <c:pt idx="92">
                  <c:v>01:00</c:v>
                </c:pt>
                <c:pt idx="93">
                  <c:v>01:00</c:v>
                </c:pt>
                <c:pt idx="94">
                  <c:v>01:01</c:v>
                </c:pt>
                <c:pt idx="95">
                  <c:v>01:02</c:v>
                </c:pt>
                <c:pt idx="96">
                  <c:v>01:03</c:v>
                </c:pt>
                <c:pt idx="97">
                  <c:v>01:03</c:v>
                </c:pt>
                <c:pt idx="98">
                  <c:v>01:04</c:v>
                </c:pt>
                <c:pt idx="99">
                  <c:v>01:05</c:v>
                </c:pt>
                <c:pt idx="100">
                  <c:v>01:06</c:v>
                </c:pt>
                <c:pt idx="101">
                  <c:v>01:06</c:v>
                </c:pt>
                <c:pt idx="102">
                  <c:v>01:07</c:v>
                </c:pt>
                <c:pt idx="103">
                  <c:v>01:07</c:v>
                </c:pt>
                <c:pt idx="104">
                  <c:v>01:08</c:v>
                </c:pt>
                <c:pt idx="105">
                  <c:v>01:08</c:v>
                </c:pt>
                <c:pt idx="106">
                  <c:v>01:09</c:v>
                </c:pt>
                <c:pt idx="107">
                  <c:v>01:10</c:v>
                </c:pt>
                <c:pt idx="108">
                  <c:v>01:10</c:v>
                </c:pt>
                <c:pt idx="109">
                  <c:v>01:11</c:v>
                </c:pt>
                <c:pt idx="110">
                  <c:v>01:12</c:v>
                </c:pt>
                <c:pt idx="111">
                  <c:v>01:12</c:v>
                </c:pt>
                <c:pt idx="112">
                  <c:v>01:13</c:v>
                </c:pt>
                <c:pt idx="113">
                  <c:v>01:13</c:v>
                </c:pt>
                <c:pt idx="114">
                  <c:v>01:14</c:v>
                </c:pt>
                <c:pt idx="115">
                  <c:v>01:15</c:v>
                </c:pt>
                <c:pt idx="116">
                  <c:v>01:16</c:v>
                </c:pt>
                <c:pt idx="117">
                  <c:v>01:16</c:v>
                </c:pt>
                <c:pt idx="118">
                  <c:v>01:17</c:v>
                </c:pt>
                <c:pt idx="119">
                  <c:v>01:18</c:v>
                </c:pt>
                <c:pt idx="120">
                  <c:v>01:18</c:v>
                </c:pt>
                <c:pt idx="121">
                  <c:v>01:19</c:v>
                </c:pt>
                <c:pt idx="122">
                  <c:v>01:19</c:v>
                </c:pt>
                <c:pt idx="123">
                  <c:v>01:19</c:v>
                </c:pt>
                <c:pt idx="124">
                  <c:v>01:20</c:v>
                </c:pt>
                <c:pt idx="125">
                  <c:v>01:20</c:v>
                </c:pt>
                <c:pt idx="126">
                  <c:v>01:21</c:v>
                </c:pt>
                <c:pt idx="127">
                  <c:v>01:22</c:v>
                </c:pt>
                <c:pt idx="128">
                  <c:v>01:23</c:v>
                </c:pt>
                <c:pt idx="129">
                  <c:v>01:23</c:v>
                </c:pt>
                <c:pt idx="130">
                  <c:v>01:23</c:v>
                </c:pt>
                <c:pt idx="131">
                  <c:v>01:24</c:v>
                </c:pt>
                <c:pt idx="132">
                  <c:v>01:25</c:v>
                </c:pt>
                <c:pt idx="133">
                  <c:v>01:26</c:v>
                </c:pt>
                <c:pt idx="134">
                  <c:v>01:26</c:v>
                </c:pt>
                <c:pt idx="135">
                  <c:v>01:26</c:v>
                </c:pt>
                <c:pt idx="136">
                  <c:v>01:27</c:v>
                </c:pt>
                <c:pt idx="137">
                  <c:v>01:28</c:v>
                </c:pt>
                <c:pt idx="138">
                  <c:v>01:28</c:v>
                </c:pt>
                <c:pt idx="139">
                  <c:v>01:28</c:v>
                </c:pt>
                <c:pt idx="140">
                  <c:v>01:28</c:v>
                </c:pt>
                <c:pt idx="141">
                  <c:v>01:29</c:v>
                </c:pt>
                <c:pt idx="142">
                  <c:v>01:29</c:v>
                </c:pt>
                <c:pt idx="143">
                  <c:v>01:30</c:v>
                </c:pt>
                <c:pt idx="144">
                  <c:v>01:30</c:v>
                </c:pt>
                <c:pt idx="145">
                  <c:v>01:30</c:v>
                </c:pt>
                <c:pt idx="146">
                  <c:v>01:30</c:v>
                </c:pt>
                <c:pt idx="147">
                  <c:v>01:30</c:v>
                </c:pt>
                <c:pt idx="148">
                  <c:v>01:30</c:v>
                </c:pt>
                <c:pt idx="149">
                  <c:v>01:31</c:v>
                </c:pt>
                <c:pt idx="150">
                  <c:v>01:31</c:v>
                </c:pt>
                <c:pt idx="151">
                  <c:v>01:31</c:v>
                </c:pt>
                <c:pt idx="152">
                  <c:v>01:32</c:v>
                </c:pt>
                <c:pt idx="153">
                  <c:v>01:33</c:v>
                </c:pt>
                <c:pt idx="154">
                  <c:v>01:33</c:v>
                </c:pt>
                <c:pt idx="155">
                  <c:v>01:34</c:v>
                </c:pt>
                <c:pt idx="156">
                  <c:v>01:34</c:v>
                </c:pt>
                <c:pt idx="157">
                  <c:v>01:35</c:v>
                </c:pt>
                <c:pt idx="158">
                  <c:v>01:35</c:v>
                </c:pt>
                <c:pt idx="159">
                  <c:v>01:35</c:v>
                </c:pt>
                <c:pt idx="160">
                  <c:v>01:36</c:v>
                </c:pt>
                <c:pt idx="161">
                  <c:v>01:37</c:v>
                </c:pt>
                <c:pt idx="162">
                  <c:v>01:38</c:v>
                </c:pt>
                <c:pt idx="163">
                  <c:v>01:38</c:v>
                </c:pt>
                <c:pt idx="164">
                  <c:v>01:38</c:v>
                </c:pt>
                <c:pt idx="165">
                  <c:v>01:39</c:v>
                </c:pt>
                <c:pt idx="166">
                  <c:v>01:39</c:v>
                </c:pt>
                <c:pt idx="167">
                  <c:v>01:39</c:v>
                </c:pt>
                <c:pt idx="168">
                  <c:v>01:40</c:v>
                </c:pt>
                <c:pt idx="169">
                  <c:v>01:41</c:v>
                </c:pt>
                <c:pt idx="170">
                  <c:v>01:42</c:v>
                </c:pt>
                <c:pt idx="171">
                  <c:v>01:42</c:v>
                </c:pt>
                <c:pt idx="172">
                  <c:v>01:43</c:v>
                </c:pt>
                <c:pt idx="173">
                  <c:v>01:43</c:v>
                </c:pt>
                <c:pt idx="174">
                  <c:v>01:43</c:v>
                </c:pt>
                <c:pt idx="175">
                  <c:v>01:44</c:v>
                </c:pt>
                <c:pt idx="176">
                  <c:v>01:44</c:v>
                </c:pt>
                <c:pt idx="177">
                  <c:v>01:45</c:v>
                </c:pt>
                <c:pt idx="178">
                  <c:v>01:45</c:v>
                </c:pt>
                <c:pt idx="179">
                  <c:v>01:46</c:v>
                </c:pt>
                <c:pt idx="180">
                  <c:v>01:46</c:v>
                </c:pt>
                <c:pt idx="181">
                  <c:v>01:46</c:v>
                </c:pt>
                <c:pt idx="182">
                  <c:v>01:47</c:v>
                </c:pt>
                <c:pt idx="183">
                  <c:v>01:48</c:v>
                </c:pt>
              </c:strCache>
            </c:strRef>
          </c:xVal>
          <c:yVal>
            <c:numRef>
              <c:f>'Time Corelation only Lecture'!$I$1596:$I$1779</c:f>
            </c:numRef>
          </c:yVal>
          <c:smooth val="0"/>
          <c:extLst>
            <c:ext xmlns:c16="http://schemas.microsoft.com/office/drawing/2014/chart" uri="{C3380CC4-5D6E-409C-BE32-E72D297353CC}">
              <c16:uniqueId val="{00000003-265D-4905-9EB3-C1F55E6C9F4D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'Time Corelation only Lecture'!$E$1596:$E$1779</c:f>
              <c:strCache>
                <c:ptCount val="184"/>
                <c:pt idx="0">
                  <c:v>00:20</c:v>
                </c:pt>
                <c:pt idx="1">
                  <c:v>00:20</c:v>
                </c:pt>
                <c:pt idx="2">
                  <c:v>00:20</c:v>
                </c:pt>
                <c:pt idx="3">
                  <c:v>00:21</c:v>
                </c:pt>
                <c:pt idx="4">
                  <c:v>00:21</c:v>
                </c:pt>
                <c:pt idx="5">
                  <c:v>00:22</c:v>
                </c:pt>
                <c:pt idx="6">
                  <c:v>00:23</c:v>
                </c:pt>
                <c:pt idx="7">
                  <c:v>00:23</c:v>
                </c:pt>
                <c:pt idx="8">
                  <c:v>00:23</c:v>
                </c:pt>
                <c:pt idx="9">
                  <c:v>00:24</c:v>
                </c:pt>
                <c:pt idx="10">
                  <c:v>00:24</c:v>
                </c:pt>
                <c:pt idx="11">
                  <c:v>00:24</c:v>
                </c:pt>
                <c:pt idx="12">
                  <c:v>00:25</c:v>
                </c:pt>
                <c:pt idx="13">
                  <c:v>00:25</c:v>
                </c:pt>
                <c:pt idx="14">
                  <c:v>00:25</c:v>
                </c:pt>
                <c:pt idx="15">
                  <c:v>00:26</c:v>
                </c:pt>
                <c:pt idx="16">
                  <c:v>00:26</c:v>
                </c:pt>
                <c:pt idx="17">
                  <c:v>00:27</c:v>
                </c:pt>
                <c:pt idx="18">
                  <c:v>00:28</c:v>
                </c:pt>
                <c:pt idx="19">
                  <c:v>00:28</c:v>
                </c:pt>
                <c:pt idx="20">
                  <c:v>00:28</c:v>
                </c:pt>
                <c:pt idx="21">
                  <c:v>00:28</c:v>
                </c:pt>
                <c:pt idx="22">
                  <c:v>00:29</c:v>
                </c:pt>
                <c:pt idx="23">
                  <c:v>00:29</c:v>
                </c:pt>
                <c:pt idx="24">
                  <c:v>00:30</c:v>
                </c:pt>
                <c:pt idx="25">
                  <c:v>00:31</c:v>
                </c:pt>
                <c:pt idx="26">
                  <c:v>00:32</c:v>
                </c:pt>
                <c:pt idx="27">
                  <c:v>00:32</c:v>
                </c:pt>
                <c:pt idx="28">
                  <c:v>00:32</c:v>
                </c:pt>
                <c:pt idx="29">
                  <c:v>00:33</c:v>
                </c:pt>
                <c:pt idx="30">
                  <c:v>00:33</c:v>
                </c:pt>
                <c:pt idx="31">
                  <c:v>00:33</c:v>
                </c:pt>
                <c:pt idx="32">
                  <c:v>00:33</c:v>
                </c:pt>
                <c:pt idx="33">
                  <c:v>00:33</c:v>
                </c:pt>
                <c:pt idx="34">
                  <c:v>00:34</c:v>
                </c:pt>
                <c:pt idx="35">
                  <c:v>00:34</c:v>
                </c:pt>
                <c:pt idx="36">
                  <c:v>00:34</c:v>
                </c:pt>
                <c:pt idx="37">
                  <c:v>00:34</c:v>
                </c:pt>
                <c:pt idx="38">
                  <c:v>00:35</c:v>
                </c:pt>
                <c:pt idx="39">
                  <c:v>00:35</c:v>
                </c:pt>
                <c:pt idx="40">
                  <c:v>00:35</c:v>
                </c:pt>
                <c:pt idx="41">
                  <c:v>00:36</c:v>
                </c:pt>
                <c:pt idx="42">
                  <c:v>00:36</c:v>
                </c:pt>
                <c:pt idx="43">
                  <c:v>00:36</c:v>
                </c:pt>
                <c:pt idx="44">
                  <c:v>00:37</c:v>
                </c:pt>
                <c:pt idx="45">
                  <c:v>00:38</c:v>
                </c:pt>
                <c:pt idx="46">
                  <c:v>00:38</c:v>
                </c:pt>
                <c:pt idx="47">
                  <c:v>00:39</c:v>
                </c:pt>
                <c:pt idx="48">
                  <c:v>00:40</c:v>
                </c:pt>
                <c:pt idx="49">
                  <c:v>00:41</c:v>
                </c:pt>
                <c:pt idx="50">
                  <c:v>00:41</c:v>
                </c:pt>
                <c:pt idx="51">
                  <c:v>00:42</c:v>
                </c:pt>
                <c:pt idx="52">
                  <c:v>00:43</c:v>
                </c:pt>
                <c:pt idx="53">
                  <c:v>00:43</c:v>
                </c:pt>
                <c:pt idx="54">
                  <c:v>00:43</c:v>
                </c:pt>
                <c:pt idx="55">
                  <c:v>00:43</c:v>
                </c:pt>
                <c:pt idx="56">
                  <c:v>00:43</c:v>
                </c:pt>
                <c:pt idx="57">
                  <c:v>00:43</c:v>
                </c:pt>
                <c:pt idx="58">
                  <c:v>00:44</c:v>
                </c:pt>
                <c:pt idx="59">
                  <c:v>00:44</c:v>
                </c:pt>
                <c:pt idx="60">
                  <c:v>00:44</c:v>
                </c:pt>
                <c:pt idx="61">
                  <c:v>00:45</c:v>
                </c:pt>
                <c:pt idx="62">
                  <c:v>00:46</c:v>
                </c:pt>
                <c:pt idx="63">
                  <c:v>00:47</c:v>
                </c:pt>
                <c:pt idx="64">
                  <c:v>00:47</c:v>
                </c:pt>
                <c:pt idx="65">
                  <c:v>00:48</c:v>
                </c:pt>
                <c:pt idx="66">
                  <c:v>00:48</c:v>
                </c:pt>
                <c:pt idx="67">
                  <c:v>00:48</c:v>
                </c:pt>
                <c:pt idx="68">
                  <c:v>00:48</c:v>
                </c:pt>
                <c:pt idx="69">
                  <c:v>00:49</c:v>
                </c:pt>
                <c:pt idx="70">
                  <c:v>00:49</c:v>
                </c:pt>
                <c:pt idx="71">
                  <c:v>00:49</c:v>
                </c:pt>
                <c:pt idx="72">
                  <c:v>00:50</c:v>
                </c:pt>
                <c:pt idx="73">
                  <c:v>00:50</c:v>
                </c:pt>
                <c:pt idx="74">
                  <c:v>00:50</c:v>
                </c:pt>
                <c:pt idx="75">
                  <c:v>00:51</c:v>
                </c:pt>
                <c:pt idx="76">
                  <c:v>00:51</c:v>
                </c:pt>
                <c:pt idx="77">
                  <c:v>00:51</c:v>
                </c:pt>
                <c:pt idx="78">
                  <c:v>00:51</c:v>
                </c:pt>
                <c:pt idx="79">
                  <c:v>00:52</c:v>
                </c:pt>
                <c:pt idx="80">
                  <c:v>00:53</c:v>
                </c:pt>
                <c:pt idx="81">
                  <c:v>00:53</c:v>
                </c:pt>
                <c:pt idx="82">
                  <c:v>00:53</c:v>
                </c:pt>
                <c:pt idx="83">
                  <c:v>00:54</c:v>
                </c:pt>
                <c:pt idx="84">
                  <c:v>00:55</c:v>
                </c:pt>
                <c:pt idx="85">
                  <c:v>00:55</c:v>
                </c:pt>
                <c:pt idx="86">
                  <c:v>00:56</c:v>
                </c:pt>
                <c:pt idx="87">
                  <c:v>00:57</c:v>
                </c:pt>
                <c:pt idx="88">
                  <c:v>00:58</c:v>
                </c:pt>
                <c:pt idx="89">
                  <c:v>00:58</c:v>
                </c:pt>
                <c:pt idx="90">
                  <c:v>00:59</c:v>
                </c:pt>
                <c:pt idx="91">
                  <c:v>01:00</c:v>
                </c:pt>
                <c:pt idx="92">
                  <c:v>01:00</c:v>
                </c:pt>
                <c:pt idx="93">
                  <c:v>01:00</c:v>
                </c:pt>
                <c:pt idx="94">
                  <c:v>01:01</c:v>
                </c:pt>
                <c:pt idx="95">
                  <c:v>01:02</c:v>
                </c:pt>
                <c:pt idx="96">
                  <c:v>01:03</c:v>
                </c:pt>
                <c:pt idx="97">
                  <c:v>01:03</c:v>
                </c:pt>
                <c:pt idx="98">
                  <c:v>01:04</c:v>
                </c:pt>
                <c:pt idx="99">
                  <c:v>01:05</c:v>
                </c:pt>
                <c:pt idx="100">
                  <c:v>01:06</c:v>
                </c:pt>
                <c:pt idx="101">
                  <c:v>01:06</c:v>
                </c:pt>
                <c:pt idx="102">
                  <c:v>01:07</c:v>
                </c:pt>
                <c:pt idx="103">
                  <c:v>01:07</c:v>
                </c:pt>
                <c:pt idx="104">
                  <c:v>01:08</c:v>
                </c:pt>
                <c:pt idx="105">
                  <c:v>01:08</c:v>
                </c:pt>
                <c:pt idx="106">
                  <c:v>01:09</c:v>
                </c:pt>
                <c:pt idx="107">
                  <c:v>01:10</c:v>
                </c:pt>
                <c:pt idx="108">
                  <c:v>01:10</c:v>
                </c:pt>
                <c:pt idx="109">
                  <c:v>01:11</c:v>
                </c:pt>
                <c:pt idx="110">
                  <c:v>01:12</c:v>
                </c:pt>
                <c:pt idx="111">
                  <c:v>01:12</c:v>
                </c:pt>
                <c:pt idx="112">
                  <c:v>01:13</c:v>
                </c:pt>
                <c:pt idx="113">
                  <c:v>01:13</c:v>
                </c:pt>
                <c:pt idx="114">
                  <c:v>01:14</c:v>
                </c:pt>
                <c:pt idx="115">
                  <c:v>01:15</c:v>
                </c:pt>
                <c:pt idx="116">
                  <c:v>01:16</c:v>
                </c:pt>
                <c:pt idx="117">
                  <c:v>01:16</c:v>
                </c:pt>
                <c:pt idx="118">
                  <c:v>01:17</c:v>
                </c:pt>
                <c:pt idx="119">
                  <c:v>01:18</c:v>
                </c:pt>
                <c:pt idx="120">
                  <c:v>01:18</c:v>
                </c:pt>
                <c:pt idx="121">
                  <c:v>01:19</c:v>
                </c:pt>
                <c:pt idx="122">
                  <c:v>01:19</c:v>
                </c:pt>
                <c:pt idx="123">
                  <c:v>01:19</c:v>
                </c:pt>
                <c:pt idx="124">
                  <c:v>01:20</c:v>
                </c:pt>
                <c:pt idx="125">
                  <c:v>01:20</c:v>
                </c:pt>
                <c:pt idx="126">
                  <c:v>01:21</c:v>
                </c:pt>
                <c:pt idx="127">
                  <c:v>01:22</c:v>
                </c:pt>
                <c:pt idx="128">
                  <c:v>01:23</c:v>
                </c:pt>
                <c:pt idx="129">
                  <c:v>01:23</c:v>
                </c:pt>
                <c:pt idx="130">
                  <c:v>01:23</c:v>
                </c:pt>
                <c:pt idx="131">
                  <c:v>01:24</c:v>
                </c:pt>
                <c:pt idx="132">
                  <c:v>01:25</c:v>
                </c:pt>
                <c:pt idx="133">
                  <c:v>01:26</c:v>
                </c:pt>
                <c:pt idx="134">
                  <c:v>01:26</c:v>
                </c:pt>
                <c:pt idx="135">
                  <c:v>01:26</c:v>
                </c:pt>
                <c:pt idx="136">
                  <c:v>01:27</c:v>
                </c:pt>
                <c:pt idx="137">
                  <c:v>01:28</c:v>
                </c:pt>
                <c:pt idx="138">
                  <c:v>01:28</c:v>
                </c:pt>
                <c:pt idx="139">
                  <c:v>01:28</c:v>
                </c:pt>
                <c:pt idx="140">
                  <c:v>01:28</c:v>
                </c:pt>
                <c:pt idx="141">
                  <c:v>01:29</c:v>
                </c:pt>
                <c:pt idx="142">
                  <c:v>01:29</c:v>
                </c:pt>
                <c:pt idx="143">
                  <c:v>01:30</c:v>
                </c:pt>
                <c:pt idx="144">
                  <c:v>01:30</c:v>
                </c:pt>
                <c:pt idx="145">
                  <c:v>01:30</c:v>
                </c:pt>
                <c:pt idx="146">
                  <c:v>01:30</c:v>
                </c:pt>
                <c:pt idx="147">
                  <c:v>01:30</c:v>
                </c:pt>
                <c:pt idx="148">
                  <c:v>01:30</c:v>
                </c:pt>
                <c:pt idx="149">
                  <c:v>01:31</c:v>
                </c:pt>
                <c:pt idx="150">
                  <c:v>01:31</c:v>
                </c:pt>
                <c:pt idx="151">
                  <c:v>01:31</c:v>
                </c:pt>
                <c:pt idx="152">
                  <c:v>01:32</c:v>
                </c:pt>
                <c:pt idx="153">
                  <c:v>01:33</c:v>
                </c:pt>
                <c:pt idx="154">
                  <c:v>01:33</c:v>
                </c:pt>
                <c:pt idx="155">
                  <c:v>01:34</c:v>
                </c:pt>
                <c:pt idx="156">
                  <c:v>01:34</c:v>
                </c:pt>
                <c:pt idx="157">
                  <c:v>01:35</c:v>
                </c:pt>
                <c:pt idx="158">
                  <c:v>01:35</c:v>
                </c:pt>
                <c:pt idx="159">
                  <c:v>01:35</c:v>
                </c:pt>
                <c:pt idx="160">
                  <c:v>01:36</c:v>
                </c:pt>
                <c:pt idx="161">
                  <c:v>01:37</c:v>
                </c:pt>
                <c:pt idx="162">
                  <c:v>01:38</c:v>
                </c:pt>
                <c:pt idx="163">
                  <c:v>01:38</c:v>
                </c:pt>
                <c:pt idx="164">
                  <c:v>01:38</c:v>
                </c:pt>
                <c:pt idx="165">
                  <c:v>01:39</c:v>
                </c:pt>
                <c:pt idx="166">
                  <c:v>01:39</c:v>
                </c:pt>
                <c:pt idx="167">
                  <c:v>01:39</c:v>
                </c:pt>
                <c:pt idx="168">
                  <c:v>01:40</c:v>
                </c:pt>
                <c:pt idx="169">
                  <c:v>01:41</c:v>
                </c:pt>
                <c:pt idx="170">
                  <c:v>01:42</c:v>
                </c:pt>
                <c:pt idx="171">
                  <c:v>01:42</c:v>
                </c:pt>
                <c:pt idx="172">
                  <c:v>01:43</c:v>
                </c:pt>
                <c:pt idx="173">
                  <c:v>01:43</c:v>
                </c:pt>
                <c:pt idx="174">
                  <c:v>01:43</c:v>
                </c:pt>
                <c:pt idx="175">
                  <c:v>01:44</c:v>
                </c:pt>
                <c:pt idx="176">
                  <c:v>01:44</c:v>
                </c:pt>
                <c:pt idx="177">
                  <c:v>01:45</c:v>
                </c:pt>
                <c:pt idx="178">
                  <c:v>01:45</c:v>
                </c:pt>
                <c:pt idx="179">
                  <c:v>01:46</c:v>
                </c:pt>
                <c:pt idx="180">
                  <c:v>01:46</c:v>
                </c:pt>
                <c:pt idx="181">
                  <c:v>01:46</c:v>
                </c:pt>
                <c:pt idx="182">
                  <c:v>01:47</c:v>
                </c:pt>
                <c:pt idx="183">
                  <c:v>01:48</c:v>
                </c:pt>
              </c:strCache>
            </c:strRef>
          </c:xVal>
          <c:yVal>
            <c:numRef>
              <c:f>'Time Corelation only Lecture'!$J$1596:$J$1779</c:f>
            </c:numRef>
          </c:yVal>
          <c:smooth val="0"/>
          <c:extLst>
            <c:ext xmlns:c16="http://schemas.microsoft.com/office/drawing/2014/chart" uri="{C3380CC4-5D6E-409C-BE32-E72D297353CC}">
              <c16:uniqueId val="{00000004-265D-4905-9EB3-C1F55E6C9F4D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'Time Corelation only Lecture'!$E$1596:$E$1779</c:f>
              <c:strCache>
                <c:ptCount val="184"/>
                <c:pt idx="0">
                  <c:v>00:20</c:v>
                </c:pt>
                <c:pt idx="1">
                  <c:v>00:20</c:v>
                </c:pt>
                <c:pt idx="2">
                  <c:v>00:20</c:v>
                </c:pt>
                <c:pt idx="3">
                  <c:v>00:21</c:v>
                </c:pt>
                <c:pt idx="4">
                  <c:v>00:21</c:v>
                </c:pt>
                <c:pt idx="5">
                  <c:v>00:22</c:v>
                </c:pt>
                <c:pt idx="6">
                  <c:v>00:23</c:v>
                </c:pt>
                <c:pt idx="7">
                  <c:v>00:23</c:v>
                </c:pt>
                <c:pt idx="8">
                  <c:v>00:23</c:v>
                </c:pt>
                <c:pt idx="9">
                  <c:v>00:24</c:v>
                </c:pt>
                <c:pt idx="10">
                  <c:v>00:24</c:v>
                </c:pt>
                <c:pt idx="11">
                  <c:v>00:24</c:v>
                </c:pt>
                <c:pt idx="12">
                  <c:v>00:25</c:v>
                </c:pt>
                <c:pt idx="13">
                  <c:v>00:25</c:v>
                </c:pt>
                <c:pt idx="14">
                  <c:v>00:25</c:v>
                </c:pt>
                <c:pt idx="15">
                  <c:v>00:26</c:v>
                </c:pt>
                <c:pt idx="16">
                  <c:v>00:26</c:v>
                </c:pt>
                <c:pt idx="17">
                  <c:v>00:27</c:v>
                </c:pt>
                <c:pt idx="18">
                  <c:v>00:28</c:v>
                </c:pt>
                <c:pt idx="19">
                  <c:v>00:28</c:v>
                </c:pt>
                <c:pt idx="20">
                  <c:v>00:28</c:v>
                </c:pt>
                <c:pt idx="21">
                  <c:v>00:28</c:v>
                </c:pt>
                <c:pt idx="22">
                  <c:v>00:29</c:v>
                </c:pt>
                <c:pt idx="23">
                  <c:v>00:29</c:v>
                </c:pt>
                <c:pt idx="24">
                  <c:v>00:30</c:v>
                </c:pt>
                <c:pt idx="25">
                  <c:v>00:31</c:v>
                </c:pt>
                <c:pt idx="26">
                  <c:v>00:32</c:v>
                </c:pt>
                <c:pt idx="27">
                  <c:v>00:32</c:v>
                </c:pt>
                <c:pt idx="28">
                  <c:v>00:32</c:v>
                </c:pt>
                <c:pt idx="29">
                  <c:v>00:33</c:v>
                </c:pt>
                <c:pt idx="30">
                  <c:v>00:33</c:v>
                </c:pt>
                <c:pt idx="31">
                  <c:v>00:33</c:v>
                </c:pt>
                <c:pt idx="32">
                  <c:v>00:33</c:v>
                </c:pt>
                <c:pt idx="33">
                  <c:v>00:33</c:v>
                </c:pt>
                <c:pt idx="34">
                  <c:v>00:34</c:v>
                </c:pt>
                <c:pt idx="35">
                  <c:v>00:34</c:v>
                </c:pt>
                <c:pt idx="36">
                  <c:v>00:34</c:v>
                </c:pt>
                <c:pt idx="37">
                  <c:v>00:34</c:v>
                </c:pt>
                <c:pt idx="38">
                  <c:v>00:35</c:v>
                </c:pt>
                <c:pt idx="39">
                  <c:v>00:35</c:v>
                </c:pt>
                <c:pt idx="40">
                  <c:v>00:35</c:v>
                </c:pt>
                <c:pt idx="41">
                  <c:v>00:36</c:v>
                </c:pt>
                <c:pt idx="42">
                  <c:v>00:36</c:v>
                </c:pt>
                <c:pt idx="43">
                  <c:v>00:36</c:v>
                </c:pt>
                <c:pt idx="44">
                  <c:v>00:37</c:v>
                </c:pt>
                <c:pt idx="45">
                  <c:v>00:38</c:v>
                </c:pt>
                <c:pt idx="46">
                  <c:v>00:38</c:v>
                </c:pt>
                <c:pt idx="47">
                  <c:v>00:39</c:v>
                </c:pt>
                <c:pt idx="48">
                  <c:v>00:40</c:v>
                </c:pt>
                <c:pt idx="49">
                  <c:v>00:41</c:v>
                </c:pt>
                <c:pt idx="50">
                  <c:v>00:41</c:v>
                </c:pt>
                <c:pt idx="51">
                  <c:v>00:42</c:v>
                </c:pt>
                <c:pt idx="52">
                  <c:v>00:43</c:v>
                </c:pt>
                <c:pt idx="53">
                  <c:v>00:43</c:v>
                </c:pt>
                <c:pt idx="54">
                  <c:v>00:43</c:v>
                </c:pt>
                <c:pt idx="55">
                  <c:v>00:43</c:v>
                </c:pt>
                <c:pt idx="56">
                  <c:v>00:43</c:v>
                </c:pt>
                <c:pt idx="57">
                  <c:v>00:43</c:v>
                </c:pt>
                <c:pt idx="58">
                  <c:v>00:44</c:v>
                </c:pt>
                <c:pt idx="59">
                  <c:v>00:44</c:v>
                </c:pt>
                <c:pt idx="60">
                  <c:v>00:44</c:v>
                </c:pt>
                <c:pt idx="61">
                  <c:v>00:45</c:v>
                </c:pt>
                <c:pt idx="62">
                  <c:v>00:46</c:v>
                </c:pt>
                <c:pt idx="63">
                  <c:v>00:47</c:v>
                </c:pt>
                <c:pt idx="64">
                  <c:v>00:47</c:v>
                </c:pt>
                <c:pt idx="65">
                  <c:v>00:48</c:v>
                </c:pt>
                <c:pt idx="66">
                  <c:v>00:48</c:v>
                </c:pt>
                <c:pt idx="67">
                  <c:v>00:48</c:v>
                </c:pt>
                <c:pt idx="68">
                  <c:v>00:48</c:v>
                </c:pt>
                <c:pt idx="69">
                  <c:v>00:49</c:v>
                </c:pt>
                <c:pt idx="70">
                  <c:v>00:49</c:v>
                </c:pt>
                <c:pt idx="71">
                  <c:v>00:49</c:v>
                </c:pt>
                <c:pt idx="72">
                  <c:v>00:50</c:v>
                </c:pt>
                <c:pt idx="73">
                  <c:v>00:50</c:v>
                </c:pt>
                <c:pt idx="74">
                  <c:v>00:50</c:v>
                </c:pt>
                <c:pt idx="75">
                  <c:v>00:51</c:v>
                </c:pt>
                <c:pt idx="76">
                  <c:v>00:51</c:v>
                </c:pt>
                <c:pt idx="77">
                  <c:v>00:51</c:v>
                </c:pt>
                <c:pt idx="78">
                  <c:v>00:51</c:v>
                </c:pt>
                <c:pt idx="79">
                  <c:v>00:52</c:v>
                </c:pt>
                <c:pt idx="80">
                  <c:v>00:53</c:v>
                </c:pt>
                <c:pt idx="81">
                  <c:v>00:53</c:v>
                </c:pt>
                <c:pt idx="82">
                  <c:v>00:53</c:v>
                </c:pt>
                <c:pt idx="83">
                  <c:v>00:54</c:v>
                </c:pt>
                <c:pt idx="84">
                  <c:v>00:55</c:v>
                </c:pt>
                <c:pt idx="85">
                  <c:v>00:55</c:v>
                </c:pt>
                <c:pt idx="86">
                  <c:v>00:56</c:v>
                </c:pt>
                <c:pt idx="87">
                  <c:v>00:57</c:v>
                </c:pt>
                <c:pt idx="88">
                  <c:v>00:58</c:v>
                </c:pt>
                <c:pt idx="89">
                  <c:v>00:58</c:v>
                </c:pt>
                <c:pt idx="90">
                  <c:v>00:59</c:v>
                </c:pt>
                <c:pt idx="91">
                  <c:v>01:00</c:v>
                </c:pt>
                <c:pt idx="92">
                  <c:v>01:00</c:v>
                </c:pt>
                <c:pt idx="93">
                  <c:v>01:00</c:v>
                </c:pt>
                <c:pt idx="94">
                  <c:v>01:01</c:v>
                </c:pt>
                <c:pt idx="95">
                  <c:v>01:02</c:v>
                </c:pt>
                <c:pt idx="96">
                  <c:v>01:03</c:v>
                </c:pt>
                <c:pt idx="97">
                  <c:v>01:03</c:v>
                </c:pt>
                <c:pt idx="98">
                  <c:v>01:04</c:v>
                </c:pt>
                <c:pt idx="99">
                  <c:v>01:05</c:v>
                </c:pt>
                <c:pt idx="100">
                  <c:v>01:06</c:v>
                </c:pt>
                <c:pt idx="101">
                  <c:v>01:06</c:v>
                </c:pt>
                <c:pt idx="102">
                  <c:v>01:07</c:v>
                </c:pt>
                <c:pt idx="103">
                  <c:v>01:07</c:v>
                </c:pt>
                <c:pt idx="104">
                  <c:v>01:08</c:v>
                </c:pt>
                <c:pt idx="105">
                  <c:v>01:08</c:v>
                </c:pt>
                <c:pt idx="106">
                  <c:v>01:09</c:v>
                </c:pt>
                <c:pt idx="107">
                  <c:v>01:10</c:v>
                </c:pt>
                <c:pt idx="108">
                  <c:v>01:10</c:v>
                </c:pt>
                <c:pt idx="109">
                  <c:v>01:11</c:v>
                </c:pt>
                <c:pt idx="110">
                  <c:v>01:12</c:v>
                </c:pt>
                <c:pt idx="111">
                  <c:v>01:12</c:v>
                </c:pt>
                <c:pt idx="112">
                  <c:v>01:13</c:v>
                </c:pt>
                <c:pt idx="113">
                  <c:v>01:13</c:v>
                </c:pt>
                <c:pt idx="114">
                  <c:v>01:14</c:v>
                </c:pt>
                <c:pt idx="115">
                  <c:v>01:15</c:v>
                </c:pt>
                <c:pt idx="116">
                  <c:v>01:16</c:v>
                </c:pt>
                <c:pt idx="117">
                  <c:v>01:16</c:v>
                </c:pt>
                <c:pt idx="118">
                  <c:v>01:17</c:v>
                </c:pt>
                <c:pt idx="119">
                  <c:v>01:18</c:v>
                </c:pt>
                <c:pt idx="120">
                  <c:v>01:18</c:v>
                </c:pt>
                <c:pt idx="121">
                  <c:v>01:19</c:v>
                </c:pt>
                <c:pt idx="122">
                  <c:v>01:19</c:v>
                </c:pt>
                <c:pt idx="123">
                  <c:v>01:19</c:v>
                </c:pt>
                <c:pt idx="124">
                  <c:v>01:20</c:v>
                </c:pt>
                <c:pt idx="125">
                  <c:v>01:20</c:v>
                </c:pt>
                <c:pt idx="126">
                  <c:v>01:21</c:v>
                </c:pt>
                <c:pt idx="127">
                  <c:v>01:22</c:v>
                </c:pt>
                <c:pt idx="128">
                  <c:v>01:23</c:v>
                </c:pt>
                <c:pt idx="129">
                  <c:v>01:23</c:v>
                </c:pt>
                <c:pt idx="130">
                  <c:v>01:23</c:v>
                </c:pt>
                <c:pt idx="131">
                  <c:v>01:24</c:v>
                </c:pt>
                <c:pt idx="132">
                  <c:v>01:25</c:v>
                </c:pt>
                <c:pt idx="133">
                  <c:v>01:26</c:v>
                </c:pt>
                <c:pt idx="134">
                  <c:v>01:26</c:v>
                </c:pt>
                <c:pt idx="135">
                  <c:v>01:26</c:v>
                </c:pt>
                <c:pt idx="136">
                  <c:v>01:27</c:v>
                </c:pt>
                <c:pt idx="137">
                  <c:v>01:28</c:v>
                </c:pt>
                <c:pt idx="138">
                  <c:v>01:28</c:v>
                </c:pt>
                <c:pt idx="139">
                  <c:v>01:28</c:v>
                </c:pt>
                <c:pt idx="140">
                  <c:v>01:28</c:v>
                </c:pt>
                <c:pt idx="141">
                  <c:v>01:29</c:v>
                </c:pt>
                <c:pt idx="142">
                  <c:v>01:29</c:v>
                </c:pt>
                <c:pt idx="143">
                  <c:v>01:30</c:v>
                </c:pt>
                <c:pt idx="144">
                  <c:v>01:30</c:v>
                </c:pt>
                <c:pt idx="145">
                  <c:v>01:30</c:v>
                </c:pt>
                <c:pt idx="146">
                  <c:v>01:30</c:v>
                </c:pt>
                <c:pt idx="147">
                  <c:v>01:30</c:v>
                </c:pt>
                <c:pt idx="148">
                  <c:v>01:30</c:v>
                </c:pt>
                <c:pt idx="149">
                  <c:v>01:31</c:v>
                </c:pt>
                <c:pt idx="150">
                  <c:v>01:31</c:v>
                </c:pt>
                <c:pt idx="151">
                  <c:v>01:31</c:v>
                </c:pt>
                <c:pt idx="152">
                  <c:v>01:32</c:v>
                </c:pt>
                <c:pt idx="153">
                  <c:v>01:33</c:v>
                </c:pt>
                <c:pt idx="154">
                  <c:v>01:33</c:v>
                </c:pt>
                <c:pt idx="155">
                  <c:v>01:34</c:v>
                </c:pt>
                <c:pt idx="156">
                  <c:v>01:34</c:v>
                </c:pt>
                <c:pt idx="157">
                  <c:v>01:35</c:v>
                </c:pt>
                <c:pt idx="158">
                  <c:v>01:35</c:v>
                </c:pt>
                <c:pt idx="159">
                  <c:v>01:35</c:v>
                </c:pt>
                <c:pt idx="160">
                  <c:v>01:36</c:v>
                </c:pt>
                <c:pt idx="161">
                  <c:v>01:37</c:v>
                </c:pt>
                <c:pt idx="162">
                  <c:v>01:38</c:v>
                </c:pt>
                <c:pt idx="163">
                  <c:v>01:38</c:v>
                </c:pt>
                <c:pt idx="164">
                  <c:v>01:38</c:v>
                </c:pt>
                <c:pt idx="165">
                  <c:v>01:39</c:v>
                </c:pt>
                <c:pt idx="166">
                  <c:v>01:39</c:v>
                </c:pt>
                <c:pt idx="167">
                  <c:v>01:39</c:v>
                </c:pt>
                <c:pt idx="168">
                  <c:v>01:40</c:v>
                </c:pt>
                <c:pt idx="169">
                  <c:v>01:41</c:v>
                </c:pt>
                <c:pt idx="170">
                  <c:v>01:42</c:v>
                </c:pt>
                <c:pt idx="171">
                  <c:v>01:42</c:v>
                </c:pt>
                <c:pt idx="172">
                  <c:v>01:43</c:v>
                </c:pt>
                <c:pt idx="173">
                  <c:v>01:43</c:v>
                </c:pt>
                <c:pt idx="174">
                  <c:v>01:43</c:v>
                </c:pt>
                <c:pt idx="175">
                  <c:v>01:44</c:v>
                </c:pt>
                <c:pt idx="176">
                  <c:v>01:44</c:v>
                </c:pt>
                <c:pt idx="177">
                  <c:v>01:45</c:v>
                </c:pt>
                <c:pt idx="178">
                  <c:v>01:45</c:v>
                </c:pt>
                <c:pt idx="179">
                  <c:v>01:46</c:v>
                </c:pt>
                <c:pt idx="180">
                  <c:v>01:46</c:v>
                </c:pt>
                <c:pt idx="181">
                  <c:v>01:46</c:v>
                </c:pt>
                <c:pt idx="182">
                  <c:v>01:47</c:v>
                </c:pt>
                <c:pt idx="183">
                  <c:v>01:48</c:v>
                </c:pt>
              </c:strCache>
            </c:strRef>
          </c:xVal>
          <c:yVal>
            <c:numRef>
              <c:f>'Time Corelation only Lecture'!$K$1596:$K$1779</c:f>
            </c:numRef>
          </c:yVal>
          <c:smooth val="0"/>
          <c:extLst>
            <c:ext xmlns:c16="http://schemas.microsoft.com/office/drawing/2014/chart" uri="{C3380CC4-5D6E-409C-BE32-E72D297353CC}">
              <c16:uniqueId val="{00000005-265D-4905-9EB3-C1F55E6C9F4D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'Time Corelation only Lecture'!$E$1596:$E$1779</c:f>
              <c:strCache>
                <c:ptCount val="184"/>
                <c:pt idx="0">
                  <c:v>00:20</c:v>
                </c:pt>
                <c:pt idx="1">
                  <c:v>00:20</c:v>
                </c:pt>
                <c:pt idx="2">
                  <c:v>00:20</c:v>
                </c:pt>
                <c:pt idx="3">
                  <c:v>00:21</c:v>
                </c:pt>
                <c:pt idx="4">
                  <c:v>00:21</c:v>
                </c:pt>
                <c:pt idx="5">
                  <c:v>00:22</c:v>
                </c:pt>
                <c:pt idx="6">
                  <c:v>00:23</c:v>
                </c:pt>
                <c:pt idx="7">
                  <c:v>00:23</c:v>
                </c:pt>
                <c:pt idx="8">
                  <c:v>00:23</c:v>
                </c:pt>
                <c:pt idx="9">
                  <c:v>00:24</c:v>
                </c:pt>
                <c:pt idx="10">
                  <c:v>00:24</c:v>
                </c:pt>
                <c:pt idx="11">
                  <c:v>00:24</c:v>
                </c:pt>
                <c:pt idx="12">
                  <c:v>00:25</c:v>
                </c:pt>
                <c:pt idx="13">
                  <c:v>00:25</c:v>
                </c:pt>
                <c:pt idx="14">
                  <c:v>00:25</c:v>
                </c:pt>
                <c:pt idx="15">
                  <c:v>00:26</c:v>
                </c:pt>
                <c:pt idx="16">
                  <c:v>00:26</c:v>
                </c:pt>
                <c:pt idx="17">
                  <c:v>00:27</c:v>
                </c:pt>
                <c:pt idx="18">
                  <c:v>00:28</c:v>
                </c:pt>
                <c:pt idx="19">
                  <c:v>00:28</c:v>
                </c:pt>
                <c:pt idx="20">
                  <c:v>00:28</c:v>
                </c:pt>
                <c:pt idx="21">
                  <c:v>00:28</c:v>
                </c:pt>
                <c:pt idx="22">
                  <c:v>00:29</c:v>
                </c:pt>
                <c:pt idx="23">
                  <c:v>00:29</c:v>
                </c:pt>
                <c:pt idx="24">
                  <c:v>00:30</c:v>
                </c:pt>
                <c:pt idx="25">
                  <c:v>00:31</c:v>
                </c:pt>
                <c:pt idx="26">
                  <c:v>00:32</c:v>
                </c:pt>
                <c:pt idx="27">
                  <c:v>00:32</c:v>
                </c:pt>
                <c:pt idx="28">
                  <c:v>00:32</c:v>
                </c:pt>
                <c:pt idx="29">
                  <c:v>00:33</c:v>
                </c:pt>
                <c:pt idx="30">
                  <c:v>00:33</c:v>
                </c:pt>
                <c:pt idx="31">
                  <c:v>00:33</c:v>
                </c:pt>
                <c:pt idx="32">
                  <c:v>00:33</c:v>
                </c:pt>
                <c:pt idx="33">
                  <c:v>00:33</c:v>
                </c:pt>
                <c:pt idx="34">
                  <c:v>00:34</c:v>
                </c:pt>
                <c:pt idx="35">
                  <c:v>00:34</c:v>
                </c:pt>
                <c:pt idx="36">
                  <c:v>00:34</c:v>
                </c:pt>
                <c:pt idx="37">
                  <c:v>00:34</c:v>
                </c:pt>
                <c:pt idx="38">
                  <c:v>00:35</c:v>
                </c:pt>
                <c:pt idx="39">
                  <c:v>00:35</c:v>
                </c:pt>
                <c:pt idx="40">
                  <c:v>00:35</c:v>
                </c:pt>
                <c:pt idx="41">
                  <c:v>00:36</c:v>
                </c:pt>
                <c:pt idx="42">
                  <c:v>00:36</c:v>
                </c:pt>
                <c:pt idx="43">
                  <c:v>00:36</c:v>
                </c:pt>
                <c:pt idx="44">
                  <c:v>00:37</c:v>
                </c:pt>
                <c:pt idx="45">
                  <c:v>00:38</c:v>
                </c:pt>
                <c:pt idx="46">
                  <c:v>00:38</c:v>
                </c:pt>
                <c:pt idx="47">
                  <c:v>00:39</c:v>
                </c:pt>
                <c:pt idx="48">
                  <c:v>00:40</c:v>
                </c:pt>
                <c:pt idx="49">
                  <c:v>00:41</c:v>
                </c:pt>
                <c:pt idx="50">
                  <c:v>00:41</c:v>
                </c:pt>
                <c:pt idx="51">
                  <c:v>00:42</c:v>
                </c:pt>
                <c:pt idx="52">
                  <c:v>00:43</c:v>
                </c:pt>
                <c:pt idx="53">
                  <c:v>00:43</c:v>
                </c:pt>
                <c:pt idx="54">
                  <c:v>00:43</c:v>
                </c:pt>
                <c:pt idx="55">
                  <c:v>00:43</c:v>
                </c:pt>
                <c:pt idx="56">
                  <c:v>00:43</c:v>
                </c:pt>
                <c:pt idx="57">
                  <c:v>00:43</c:v>
                </c:pt>
                <c:pt idx="58">
                  <c:v>00:44</c:v>
                </c:pt>
                <c:pt idx="59">
                  <c:v>00:44</c:v>
                </c:pt>
                <c:pt idx="60">
                  <c:v>00:44</c:v>
                </c:pt>
                <c:pt idx="61">
                  <c:v>00:45</c:v>
                </c:pt>
                <c:pt idx="62">
                  <c:v>00:46</c:v>
                </c:pt>
                <c:pt idx="63">
                  <c:v>00:47</c:v>
                </c:pt>
                <c:pt idx="64">
                  <c:v>00:47</c:v>
                </c:pt>
                <c:pt idx="65">
                  <c:v>00:48</c:v>
                </c:pt>
                <c:pt idx="66">
                  <c:v>00:48</c:v>
                </c:pt>
                <c:pt idx="67">
                  <c:v>00:48</c:v>
                </c:pt>
                <c:pt idx="68">
                  <c:v>00:48</c:v>
                </c:pt>
                <c:pt idx="69">
                  <c:v>00:49</c:v>
                </c:pt>
                <c:pt idx="70">
                  <c:v>00:49</c:v>
                </c:pt>
                <c:pt idx="71">
                  <c:v>00:49</c:v>
                </c:pt>
                <c:pt idx="72">
                  <c:v>00:50</c:v>
                </c:pt>
                <c:pt idx="73">
                  <c:v>00:50</c:v>
                </c:pt>
                <c:pt idx="74">
                  <c:v>00:50</c:v>
                </c:pt>
                <c:pt idx="75">
                  <c:v>00:51</c:v>
                </c:pt>
                <c:pt idx="76">
                  <c:v>00:51</c:v>
                </c:pt>
                <c:pt idx="77">
                  <c:v>00:51</c:v>
                </c:pt>
                <c:pt idx="78">
                  <c:v>00:51</c:v>
                </c:pt>
                <c:pt idx="79">
                  <c:v>00:52</c:v>
                </c:pt>
                <c:pt idx="80">
                  <c:v>00:53</c:v>
                </c:pt>
                <c:pt idx="81">
                  <c:v>00:53</c:v>
                </c:pt>
                <c:pt idx="82">
                  <c:v>00:53</c:v>
                </c:pt>
                <c:pt idx="83">
                  <c:v>00:54</c:v>
                </c:pt>
                <c:pt idx="84">
                  <c:v>00:55</c:v>
                </c:pt>
                <c:pt idx="85">
                  <c:v>00:55</c:v>
                </c:pt>
                <c:pt idx="86">
                  <c:v>00:56</c:v>
                </c:pt>
                <c:pt idx="87">
                  <c:v>00:57</c:v>
                </c:pt>
                <c:pt idx="88">
                  <c:v>00:58</c:v>
                </c:pt>
                <c:pt idx="89">
                  <c:v>00:58</c:v>
                </c:pt>
                <c:pt idx="90">
                  <c:v>00:59</c:v>
                </c:pt>
                <c:pt idx="91">
                  <c:v>01:00</c:v>
                </c:pt>
                <c:pt idx="92">
                  <c:v>01:00</c:v>
                </c:pt>
                <c:pt idx="93">
                  <c:v>01:00</c:v>
                </c:pt>
                <c:pt idx="94">
                  <c:v>01:01</c:v>
                </c:pt>
                <c:pt idx="95">
                  <c:v>01:02</c:v>
                </c:pt>
                <c:pt idx="96">
                  <c:v>01:03</c:v>
                </c:pt>
                <c:pt idx="97">
                  <c:v>01:03</c:v>
                </c:pt>
                <c:pt idx="98">
                  <c:v>01:04</c:v>
                </c:pt>
                <c:pt idx="99">
                  <c:v>01:05</c:v>
                </c:pt>
                <c:pt idx="100">
                  <c:v>01:06</c:v>
                </c:pt>
                <c:pt idx="101">
                  <c:v>01:06</c:v>
                </c:pt>
                <c:pt idx="102">
                  <c:v>01:07</c:v>
                </c:pt>
                <c:pt idx="103">
                  <c:v>01:07</c:v>
                </c:pt>
                <c:pt idx="104">
                  <c:v>01:08</c:v>
                </c:pt>
                <c:pt idx="105">
                  <c:v>01:08</c:v>
                </c:pt>
                <c:pt idx="106">
                  <c:v>01:09</c:v>
                </c:pt>
                <c:pt idx="107">
                  <c:v>01:10</c:v>
                </c:pt>
                <c:pt idx="108">
                  <c:v>01:10</c:v>
                </c:pt>
                <c:pt idx="109">
                  <c:v>01:11</c:v>
                </c:pt>
                <c:pt idx="110">
                  <c:v>01:12</c:v>
                </c:pt>
                <c:pt idx="111">
                  <c:v>01:12</c:v>
                </c:pt>
                <c:pt idx="112">
                  <c:v>01:13</c:v>
                </c:pt>
                <c:pt idx="113">
                  <c:v>01:13</c:v>
                </c:pt>
                <c:pt idx="114">
                  <c:v>01:14</c:v>
                </c:pt>
                <c:pt idx="115">
                  <c:v>01:15</c:v>
                </c:pt>
                <c:pt idx="116">
                  <c:v>01:16</c:v>
                </c:pt>
                <c:pt idx="117">
                  <c:v>01:16</c:v>
                </c:pt>
                <c:pt idx="118">
                  <c:v>01:17</c:v>
                </c:pt>
                <c:pt idx="119">
                  <c:v>01:18</c:v>
                </c:pt>
                <c:pt idx="120">
                  <c:v>01:18</c:v>
                </c:pt>
                <c:pt idx="121">
                  <c:v>01:19</c:v>
                </c:pt>
                <c:pt idx="122">
                  <c:v>01:19</c:v>
                </c:pt>
                <c:pt idx="123">
                  <c:v>01:19</c:v>
                </c:pt>
                <c:pt idx="124">
                  <c:v>01:20</c:v>
                </c:pt>
                <c:pt idx="125">
                  <c:v>01:20</c:v>
                </c:pt>
                <c:pt idx="126">
                  <c:v>01:21</c:v>
                </c:pt>
                <c:pt idx="127">
                  <c:v>01:22</c:v>
                </c:pt>
                <c:pt idx="128">
                  <c:v>01:23</c:v>
                </c:pt>
                <c:pt idx="129">
                  <c:v>01:23</c:v>
                </c:pt>
                <c:pt idx="130">
                  <c:v>01:23</c:v>
                </c:pt>
                <c:pt idx="131">
                  <c:v>01:24</c:v>
                </c:pt>
                <c:pt idx="132">
                  <c:v>01:25</c:v>
                </c:pt>
                <c:pt idx="133">
                  <c:v>01:26</c:v>
                </c:pt>
                <c:pt idx="134">
                  <c:v>01:26</c:v>
                </c:pt>
                <c:pt idx="135">
                  <c:v>01:26</c:v>
                </c:pt>
                <c:pt idx="136">
                  <c:v>01:27</c:v>
                </c:pt>
                <c:pt idx="137">
                  <c:v>01:28</c:v>
                </c:pt>
                <c:pt idx="138">
                  <c:v>01:28</c:v>
                </c:pt>
                <c:pt idx="139">
                  <c:v>01:28</c:v>
                </c:pt>
                <c:pt idx="140">
                  <c:v>01:28</c:v>
                </c:pt>
                <c:pt idx="141">
                  <c:v>01:29</c:v>
                </c:pt>
                <c:pt idx="142">
                  <c:v>01:29</c:v>
                </c:pt>
                <c:pt idx="143">
                  <c:v>01:30</c:v>
                </c:pt>
                <c:pt idx="144">
                  <c:v>01:30</c:v>
                </c:pt>
                <c:pt idx="145">
                  <c:v>01:30</c:v>
                </c:pt>
                <c:pt idx="146">
                  <c:v>01:30</c:v>
                </c:pt>
                <c:pt idx="147">
                  <c:v>01:30</c:v>
                </c:pt>
                <c:pt idx="148">
                  <c:v>01:30</c:v>
                </c:pt>
                <c:pt idx="149">
                  <c:v>01:31</c:v>
                </c:pt>
                <c:pt idx="150">
                  <c:v>01:31</c:v>
                </c:pt>
                <c:pt idx="151">
                  <c:v>01:31</c:v>
                </c:pt>
                <c:pt idx="152">
                  <c:v>01:32</c:v>
                </c:pt>
                <c:pt idx="153">
                  <c:v>01:33</c:v>
                </c:pt>
                <c:pt idx="154">
                  <c:v>01:33</c:v>
                </c:pt>
                <c:pt idx="155">
                  <c:v>01:34</c:v>
                </c:pt>
                <c:pt idx="156">
                  <c:v>01:34</c:v>
                </c:pt>
                <c:pt idx="157">
                  <c:v>01:35</c:v>
                </c:pt>
                <c:pt idx="158">
                  <c:v>01:35</c:v>
                </c:pt>
                <c:pt idx="159">
                  <c:v>01:35</c:v>
                </c:pt>
                <c:pt idx="160">
                  <c:v>01:36</c:v>
                </c:pt>
                <c:pt idx="161">
                  <c:v>01:37</c:v>
                </c:pt>
                <c:pt idx="162">
                  <c:v>01:38</c:v>
                </c:pt>
                <c:pt idx="163">
                  <c:v>01:38</c:v>
                </c:pt>
                <c:pt idx="164">
                  <c:v>01:38</c:v>
                </c:pt>
                <c:pt idx="165">
                  <c:v>01:39</c:v>
                </c:pt>
                <c:pt idx="166">
                  <c:v>01:39</c:v>
                </c:pt>
                <c:pt idx="167">
                  <c:v>01:39</c:v>
                </c:pt>
                <c:pt idx="168">
                  <c:v>01:40</c:v>
                </c:pt>
                <c:pt idx="169">
                  <c:v>01:41</c:v>
                </c:pt>
                <c:pt idx="170">
                  <c:v>01:42</c:v>
                </c:pt>
                <c:pt idx="171">
                  <c:v>01:42</c:v>
                </c:pt>
                <c:pt idx="172">
                  <c:v>01:43</c:v>
                </c:pt>
                <c:pt idx="173">
                  <c:v>01:43</c:v>
                </c:pt>
                <c:pt idx="174">
                  <c:v>01:43</c:v>
                </c:pt>
                <c:pt idx="175">
                  <c:v>01:44</c:v>
                </c:pt>
                <c:pt idx="176">
                  <c:v>01:44</c:v>
                </c:pt>
                <c:pt idx="177">
                  <c:v>01:45</c:v>
                </c:pt>
                <c:pt idx="178">
                  <c:v>01:45</c:v>
                </c:pt>
                <c:pt idx="179">
                  <c:v>01:46</c:v>
                </c:pt>
                <c:pt idx="180">
                  <c:v>01:46</c:v>
                </c:pt>
                <c:pt idx="181">
                  <c:v>01:46</c:v>
                </c:pt>
                <c:pt idx="182">
                  <c:v>01:47</c:v>
                </c:pt>
                <c:pt idx="183">
                  <c:v>01:48</c:v>
                </c:pt>
              </c:strCache>
            </c:strRef>
          </c:xVal>
          <c:yVal>
            <c:numRef>
              <c:f>'Time Corelation only Lecture'!$L$1596:$L$1779</c:f>
            </c:numRef>
          </c:yVal>
          <c:smooth val="0"/>
          <c:extLst>
            <c:ext xmlns:c16="http://schemas.microsoft.com/office/drawing/2014/chart" uri="{C3380CC4-5D6E-409C-BE32-E72D297353CC}">
              <c16:uniqueId val="{00000006-265D-4905-9EB3-C1F55E6C9F4D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'Time Corelation only Lecture'!$E$1596:$E$1779</c:f>
              <c:strCache>
                <c:ptCount val="184"/>
                <c:pt idx="0">
                  <c:v>00:20</c:v>
                </c:pt>
                <c:pt idx="1">
                  <c:v>00:20</c:v>
                </c:pt>
                <c:pt idx="2">
                  <c:v>00:20</c:v>
                </c:pt>
                <c:pt idx="3">
                  <c:v>00:21</c:v>
                </c:pt>
                <c:pt idx="4">
                  <c:v>00:21</c:v>
                </c:pt>
                <c:pt idx="5">
                  <c:v>00:22</c:v>
                </c:pt>
                <c:pt idx="6">
                  <c:v>00:23</c:v>
                </c:pt>
                <c:pt idx="7">
                  <c:v>00:23</c:v>
                </c:pt>
                <c:pt idx="8">
                  <c:v>00:23</c:v>
                </c:pt>
                <c:pt idx="9">
                  <c:v>00:24</c:v>
                </c:pt>
                <c:pt idx="10">
                  <c:v>00:24</c:v>
                </c:pt>
                <c:pt idx="11">
                  <c:v>00:24</c:v>
                </c:pt>
                <c:pt idx="12">
                  <c:v>00:25</c:v>
                </c:pt>
                <c:pt idx="13">
                  <c:v>00:25</c:v>
                </c:pt>
                <c:pt idx="14">
                  <c:v>00:25</c:v>
                </c:pt>
                <c:pt idx="15">
                  <c:v>00:26</c:v>
                </c:pt>
                <c:pt idx="16">
                  <c:v>00:26</c:v>
                </c:pt>
                <c:pt idx="17">
                  <c:v>00:27</c:v>
                </c:pt>
                <c:pt idx="18">
                  <c:v>00:28</c:v>
                </c:pt>
                <c:pt idx="19">
                  <c:v>00:28</c:v>
                </c:pt>
                <c:pt idx="20">
                  <c:v>00:28</c:v>
                </c:pt>
                <c:pt idx="21">
                  <c:v>00:28</c:v>
                </c:pt>
                <c:pt idx="22">
                  <c:v>00:29</c:v>
                </c:pt>
                <c:pt idx="23">
                  <c:v>00:29</c:v>
                </c:pt>
                <c:pt idx="24">
                  <c:v>00:30</c:v>
                </c:pt>
                <c:pt idx="25">
                  <c:v>00:31</c:v>
                </c:pt>
                <c:pt idx="26">
                  <c:v>00:32</c:v>
                </c:pt>
                <c:pt idx="27">
                  <c:v>00:32</c:v>
                </c:pt>
                <c:pt idx="28">
                  <c:v>00:32</c:v>
                </c:pt>
                <c:pt idx="29">
                  <c:v>00:33</c:v>
                </c:pt>
                <c:pt idx="30">
                  <c:v>00:33</c:v>
                </c:pt>
                <c:pt idx="31">
                  <c:v>00:33</c:v>
                </c:pt>
                <c:pt idx="32">
                  <c:v>00:33</c:v>
                </c:pt>
                <c:pt idx="33">
                  <c:v>00:33</c:v>
                </c:pt>
                <c:pt idx="34">
                  <c:v>00:34</c:v>
                </c:pt>
                <c:pt idx="35">
                  <c:v>00:34</c:v>
                </c:pt>
                <c:pt idx="36">
                  <c:v>00:34</c:v>
                </c:pt>
                <c:pt idx="37">
                  <c:v>00:34</c:v>
                </c:pt>
                <c:pt idx="38">
                  <c:v>00:35</c:v>
                </c:pt>
                <c:pt idx="39">
                  <c:v>00:35</c:v>
                </c:pt>
                <c:pt idx="40">
                  <c:v>00:35</c:v>
                </c:pt>
                <c:pt idx="41">
                  <c:v>00:36</c:v>
                </c:pt>
                <c:pt idx="42">
                  <c:v>00:36</c:v>
                </c:pt>
                <c:pt idx="43">
                  <c:v>00:36</c:v>
                </c:pt>
                <c:pt idx="44">
                  <c:v>00:37</c:v>
                </c:pt>
                <c:pt idx="45">
                  <c:v>00:38</c:v>
                </c:pt>
                <c:pt idx="46">
                  <c:v>00:38</c:v>
                </c:pt>
                <c:pt idx="47">
                  <c:v>00:39</c:v>
                </c:pt>
                <c:pt idx="48">
                  <c:v>00:40</c:v>
                </c:pt>
                <c:pt idx="49">
                  <c:v>00:41</c:v>
                </c:pt>
                <c:pt idx="50">
                  <c:v>00:41</c:v>
                </c:pt>
                <c:pt idx="51">
                  <c:v>00:42</c:v>
                </c:pt>
                <c:pt idx="52">
                  <c:v>00:43</c:v>
                </c:pt>
                <c:pt idx="53">
                  <c:v>00:43</c:v>
                </c:pt>
                <c:pt idx="54">
                  <c:v>00:43</c:v>
                </c:pt>
                <c:pt idx="55">
                  <c:v>00:43</c:v>
                </c:pt>
                <c:pt idx="56">
                  <c:v>00:43</c:v>
                </c:pt>
                <c:pt idx="57">
                  <c:v>00:43</c:v>
                </c:pt>
                <c:pt idx="58">
                  <c:v>00:44</c:v>
                </c:pt>
                <c:pt idx="59">
                  <c:v>00:44</c:v>
                </c:pt>
                <c:pt idx="60">
                  <c:v>00:44</c:v>
                </c:pt>
                <c:pt idx="61">
                  <c:v>00:45</c:v>
                </c:pt>
                <c:pt idx="62">
                  <c:v>00:46</c:v>
                </c:pt>
                <c:pt idx="63">
                  <c:v>00:47</c:v>
                </c:pt>
                <c:pt idx="64">
                  <c:v>00:47</c:v>
                </c:pt>
                <c:pt idx="65">
                  <c:v>00:48</c:v>
                </c:pt>
                <c:pt idx="66">
                  <c:v>00:48</c:v>
                </c:pt>
                <c:pt idx="67">
                  <c:v>00:48</c:v>
                </c:pt>
                <c:pt idx="68">
                  <c:v>00:48</c:v>
                </c:pt>
                <c:pt idx="69">
                  <c:v>00:49</c:v>
                </c:pt>
                <c:pt idx="70">
                  <c:v>00:49</c:v>
                </c:pt>
                <c:pt idx="71">
                  <c:v>00:49</c:v>
                </c:pt>
                <c:pt idx="72">
                  <c:v>00:50</c:v>
                </c:pt>
                <c:pt idx="73">
                  <c:v>00:50</c:v>
                </c:pt>
                <c:pt idx="74">
                  <c:v>00:50</c:v>
                </c:pt>
                <c:pt idx="75">
                  <c:v>00:51</c:v>
                </c:pt>
                <c:pt idx="76">
                  <c:v>00:51</c:v>
                </c:pt>
                <c:pt idx="77">
                  <c:v>00:51</c:v>
                </c:pt>
                <c:pt idx="78">
                  <c:v>00:51</c:v>
                </c:pt>
                <c:pt idx="79">
                  <c:v>00:52</c:v>
                </c:pt>
                <c:pt idx="80">
                  <c:v>00:53</c:v>
                </c:pt>
                <c:pt idx="81">
                  <c:v>00:53</c:v>
                </c:pt>
                <c:pt idx="82">
                  <c:v>00:53</c:v>
                </c:pt>
                <c:pt idx="83">
                  <c:v>00:54</c:v>
                </c:pt>
                <c:pt idx="84">
                  <c:v>00:55</c:v>
                </c:pt>
                <c:pt idx="85">
                  <c:v>00:55</c:v>
                </c:pt>
                <c:pt idx="86">
                  <c:v>00:56</c:v>
                </c:pt>
                <c:pt idx="87">
                  <c:v>00:57</c:v>
                </c:pt>
                <c:pt idx="88">
                  <c:v>00:58</c:v>
                </c:pt>
                <c:pt idx="89">
                  <c:v>00:58</c:v>
                </c:pt>
                <c:pt idx="90">
                  <c:v>00:59</c:v>
                </c:pt>
                <c:pt idx="91">
                  <c:v>01:00</c:v>
                </c:pt>
                <c:pt idx="92">
                  <c:v>01:00</c:v>
                </c:pt>
                <c:pt idx="93">
                  <c:v>01:00</c:v>
                </c:pt>
                <c:pt idx="94">
                  <c:v>01:01</c:v>
                </c:pt>
                <c:pt idx="95">
                  <c:v>01:02</c:v>
                </c:pt>
                <c:pt idx="96">
                  <c:v>01:03</c:v>
                </c:pt>
                <c:pt idx="97">
                  <c:v>01:03</c:v>
                </c:pt>
                <c:pt idx="98">
                  <c:v>01:04</c:v>
                </c:pt>
                <c:pt idx="99">
                  <c:v>01:05</c:v>
                </c:pt>
                <c:pt idx="100">
                  <c:v>01:06</c:v>
                </c:pt>
                <c:pt idx="101">
                  <c:v>01:06</c:v>
                </c:pt>
                <c:pt idx="102">
                  <c:v>01:07</c:v>
                </c:pt>
                <c:pt idx="103">
                  <c:v>01:07</c:v>
                </c:pt>
                <c:pt idx="104">
                  <c:v>01:08</c:v>
                </c:pt>
                <c:pt idx="105">
                  <c:v>01:08</c:v>
                </c:pt>
                <c:pt idx="106">
                  <c:v>01:09</c:v>
                </c:pt>
                <c:pt idx="107">
                  <c:v>01:10</c:v>
                </c:pt>
                <c:pt idx="108">
                  <c:v>01:10</c:v>
                </c:pt>
                <c:pt idx="109">
                  <c:v>01:11</c:v>
                </c:pt>
                <c:pt idx="110">
                  <c:v>01:12</c:v>
                </c:pt>
                <c:pt idx="111">
                  <c:v>01:12</c:v>
                </c:pt>
                <c:pt idx="112">
                  <c:v>01:13</c:v>
                </c:pt>
                <c:pt idx="113">
                  <c:v>01:13</c:v>
                </c:pt>
                <c:pt idx="114">
                  <c:v>01:14</c:v>
                </c:pt>
                <c:pt idx="115">
                  <c:v>01:15</c:v>
                </c:pt>
                <c:pt idx="116">
                  <c:v>01:16</c:v>
                </c:pt>
                <c:pt idx="117">
                  <c:v>01:16</c:v>
                </c:pt>
                <c:pt idx="118">
                  <c:v>01:17</c:v>
                </c:pt>
                <c:pt idx="119">
                  <c:v>01:18</c:v>
                </c:pt>
                <c:pt idx="120">
                  <c:v>01:18</c:v>
                </c:pt>
                <c:pt idx="121">
                  <c:v>01:19</c:v>
                </c:pt>
                <c:pt idx="122">
                  <c:v>01:19</c:v>
                </c:pt>
                <c:pt idx="123">
                  <c:v>01:19</c:v>
                </c:pt>
                <c:pt idx="124">
                  <c:v>01:20</c:v>
                </c:pt>
                <c:pt idx="125">
                  <c:v>01:20</c:v>
                </c:pt>
                <c:pt idx="126">
                  <c:v>01:21</c:v>
                </c:pt>
                <c:pt idx="127">
                  <c:v>01:22</c:v>
                </c:pt>
                <c:pt idx="128">
                  <c:v>01:23</c:v>
                </c:pt>
                <c:pt idx="129">
                  <c:v>01:23</c:v>
                </c:pt>
                <c:pt idx="130">
                  <c:v>01:23</c:v>
                </c:pt>
                <c:pt idx="131">
                  <c:v>01:24</c:v>
                </c:pt>
                <c:pt idx="132">
                  <c:v>01:25</c:v>
                </c:pt>
                <c:pt idx="133">
                  <c:v>01:26</c:v>
                </c:pt>
                <c:pt idx="134">
                  <c:v>01:26</c:v>
                </c:pt>
                <c:pt idx="135">
                  <c:v>01:26</c:v>
                </c:pt>
                <c:pt idx="136">
                  <c:v>01:27</c:v>
                </c:pt>
                <c:pt idx="137">
                  <c:v>01:28</c:v>
                </c:pt>
                <c:pt idx="138">
                  <c:v>01:28</c:v>
                </c:pt>
                <c:pt idx="139">
                  <c:v>01:28</c:v>
                </c:pt>
                <c:pt idx="140">
                  <c:v>01:28</c:v>
                </c:pt>
                <c:pt idx="141">
                  <c:v>01:29</c:v>
                </c:pt>
                <c:pt idx="142">
                  <c:v>01:29</c:v>
                </c:pt>
                <c:pt idx="143">
                  <c:v>01:30</c:v>
                </c:pt>
                <c:pt idx="144">
                  <c:v>01:30</c:v>
                </c:pt>
                <c:pt idx="145">
                  <c:v>01:30</c:v>
                </c:pt>
                <c:pt idx="146">
                  <c:v>01:30</c:v>
                </c:pt>
                <c:pt idx="147">
                  <c:v>01:30</c:v>
                </c:pt>
                <c:pt idx="148">
                  <c:v>01:30</c:v>
                </c:pt>
                <c:pt idx="149">
                  <c:v>01:31</c:v>
                </c:pt>
                <c:pt idx="150">
                  <c:v>01:31</c:v>
                </c:pt>
                <c:pt idx="151">
                  <c:v>01:31</c:v>
                </c:pt>
                <c:pt idx="152">
                  <c:v>01:32</c:v>
                </c:pt>
                <c:pt idx="153">
                  <c:v>01:33</c:v>
                </c:pt>
                <c:pt idx="154">
                  <c:v>01:33</c:v>
                </c:pt>
                <c:pt idx="155">
                  <c:v>01:34</c:v>
                </c:pt>
                <c:pt idx="156">
                  <c:v>01:34</c:v>
                </c:pt>
                <c:pt idx="157">
                  <c:v>01:35</c:v>
                </c:pt>
                <c:pt idx="158">
                  <c:v>01:35</c:v>
                </c:pt>
                <c:pt idx="159">
                  <c:v>01:35</c:v>
                </c:pt>
                <c:pt idx="160">
                  <c:v>01:36</c:v>
                </c:pt>
                <c:pt idx="161">
                  <c:v>01:37</c:v>
                </c:pt>
                <c:pt idx="162">
                  <c:v>01:38</c:v>
                </c:pt>
                <c:pt idx="163">
                  <c:v>01:38</c:v>
                </c:pt>
                <c:pt idx="164">
                  <c:v>01:38</c:v>
                </c:pt>
                <c:pt idx="165">
                  <c:v>01:39</c:v>
                </c:pt>
                <c:pt idx="166">
                  <c:v>01:39</c:v>
                </c:pt>
                <c:pt idx="167">
                  <c:v>01:39</c:v>
                </c:pt>
                <c:pt idx="168">
                  <c:v>01:40</c:v>
                </c:pt>
                <c:pt idx="169">
                  <c:v>01:41</c:v>
                </c:pt>
                <c:pt idx="170">
                  <c:v>01:42</c:v>
                </c:pt>
                <c:pt idx="171">
                  <c:v>01:42</c:v>
                </c:pt>
                <c:pt idx="172">
                  <c:v>01:43</c:v>
                </c:pt>
                <c:pt idx="173">
                  <c:v>01:43</c:v>
                </c:pt>
                <c:pt idx="174">
                  <c:v>01:43</c:v>
                </c:pt>
                <c:pt idx="175">
                  <c:v>01:44</c:v>
                </c:pt>
                <c:pt idx="176">
                  <c:v>01:44</c:v>
                </c:pt>
                <c:pt idx="177">
                  <c:v>01:45</c:v>
                </c:pt>
                <c:pt idx="178">
                  <c:v>01:45</c:v>
                </c:pt>
                <c:pt idx="179">
                  <c:v>01:46</c:v>
                </c:pt>
                <c:pt idx="180">
                  <c:v>01:46</c:v>
                </c:pt>
                <c:pt idx="181">
                  <c:v>01:46</c:v>
                </c:pt>
                <c:pt idx="182">
                  <c:v>01:47</c:v>
                </c:pt>
                <c:pt idx="183">
                  <c:v>01:48</c:v>
                </c:pt>
              </c:strCache>
            </c:strRef>
          </c:xVal>
          <c:yVal>
            <c:numRef>
              <c:f>'Time Corelation only Lecture'!$M$1596:$M$1779</c:f>
            </c:numRef>
          </c:yVal>
          <c:smooth val="0"/>
          <c:extLst>
            <c:ext xmlns:c16="http://schemas.microsoft.com/office/drawing/2014/chart" uri="{C3380CC4-5D6E-409C-BE32-E72D297353CC}">
              <c16:uniqueId val="{00000007-265D-4905-9EB3-C1F55E6C9F4D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34925" cap="rnd">
                <a:solidFill>
                  <a:schemeClr val="accent3">
                    <a:lumMod val="6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strRef>
              <c:f>'Time Corelation only Lecture'!$E$1596:$E$1779</c:f>
              <c:strCache>
                <c:ptCount val="184"/>
                <c:pt idx="0">
                  <c:v>00:20</c:v>
                </c:pt>
                <c:pt idx="1">
                  <c:v>00:20</c:v>
                </c:pt>
                <c:pt idx="2">
                  <c:v>00:20</c:v>
                </c:pt>
                <c:pt idx="3">
                  <c:v>00:21</c:v>
                </c:pt>
                <c:pt idx="4">
                  <c:v>00:21</c:v>
                </c:pt>
                <c:pt idx="5">
                  <c:v>00:22</c:v>
                </c:pt>
                <c:pt idx="6">
                  <c:v>00:23</c:v>
                </c:pt>
                <c:pt idx="7">
                  <c:v>00:23</c:v>
                </c:pt>
                <c:pt idx="8">
                  <c:v>00:23</c:v>
                </c:pt>
                <c:pt idx="9">
                  <c:v>00:24</c:v>
                </c:pt>
                <c:pt idx="10">
                  <c:v>00:24</c:v>
                </c:pt>
                <c:pt idx="11">
                  <c:v>00:24</c:v>
                </c:pt>
                <c:pt idx="12">
                  <c:v>00:25</c:v>
                </c:pt>
                <c:pt idx="13">
                  <c:v>00:25</c:v>
                </c:pt>
                <c:pt idx="14">
                  <c:v>00:25</c:v>
                </c:pt>
                <c:pt idx="15">
                  <c:v>00:26</c:v>
                </c:pt>
                <c:pt idx="16">
                  <c:v>00:26</c:v>
                </c:pt>
                <c:pt idx="17">
                  <c:v>00:27</c:v>
                </c:pt>
                <c:pt idx="18">
                  <c:v>00:28</c:v>
                </c:pt>
                <c:pt idx="19">
                  <c:v>00:28</c:v>
                </c:pt>
                <c:pt idx="20">
                  <c:v>00:28</c:v>
                </c:pt>
                <c:pt idx="21">
                  <c:v>00:28</c:v>
                </c:pt>
                <c:pt idx="22">
                  <c:v>00:29</c:v>
                </c:pt>
                <c:pt idx="23">
                  <c:v>00:29</c:v>
                </c:pt>
                <c:pt idx="24">
                  <c:v>00:30</c:v>
                </c:pt>
                <c:pt idx="25">
                  <c:v>00:31</c:v>
                </c:pt>
                <c:pt idx="26">
                  <c:v>00:32</c:v>
                </c:pt>
                <c:pt idx="27">
                  <c:v>00:32</c:v>
                </c:pt>
                <c:pt idx="28">
                  <c:v>00:32</c:v>
                </c:pt>
                <c:pt idx="29">
                  <c:v>00:33</c:v>
                </c:pt>
                <c:pt idx="30">
                  <c:v>00:33</c:v>
                </c:pt>
                <c:pt idx="31">
                  <c:v>00:33</c:v>
                </c:pt>
                <c:pt idx="32">
                  <c:v>00:33</c:v>
                </c:pt>
                <c:pt idx="33">
                  <c:v>00:33</c:v>
                </c:pt>
                <c:pt idx="34">
                  <c:v>00:34</c:v>
                </c:pt>
                <c:pt idx="35">
                  <c:v>00:34</c:v>
                </c:pt>
                <c:pt idx="36">
                  <c:v>00:34</c:v>
                </c:pt>
                <c:pt idx="37">
                  <c:v>00:34</c:v>
                </c:pt>
                <c:pt idx="38">
                  <c:v>00:35</c:v>
                </c:pt>
                <c:pt idx="39">
                  <c:v>00:35</c:v>
                </c:pt>
                <c:pt idx="40">
                  <c:v>00:35</c:v>
                </c:pt>
                <c:pt idx="41">
                  <c:v>00:36</c:v>
                </c:pt>
                <c:pt idx="42">
                  <c:v>00:36</c:v>
                </c:pt>
                <c:pt idx="43">
                  <c:v>00:36</c:v>
                </c:pt>
                <c:pt idx="44">
                  <c:v>00:37</c:v>
                </c:pt>
                <c:pt idx="45">
                  <c:v>00:38</c:v>
                </c:pt>
                <c:pt idx="46">
                  <c:v>00:38</c:v>
                </c:pt>
                <c:pt idx="47">
                  <c:v>00:39</c:v>
                </c:pt>
                <c:pt idx="48">
                  <c:v>00:40</c:v>
                </c:pt>
                <c:pt idx="49">
                  <c:v>00:41</c:v>
                </c:pt>
                <c:pt idx="50">
                  <c:v>00:41</c:v>
                </c:pt>
                <c:pt idx="51">
                  <c:v>00:42</c:v>
                </c:pt>
                <c:pt idx="52">
                  <c:v>00:43</c:v>
                </c:pt>
                <c:pt idx="53">
                  <c:v>00:43</c:v>
                </c:pt>
                <c:pt idx="54">
                  <c:v>00:43</c:v>
                </c:pt>
                <c:pt idx="55">
                  <c:v>00:43</c:v>
                </c:pt>
                <c:pt idx="56">
                  <c:v>00:43</c:v>
                </c:pt>
                <c:pt idx="57">
                  <c:v>00:43</c:v>
                </c:pt>
                <c:pt idx="58">
                  <c:v>00:44</c:v>
                </c:pt>
                <c:pt idx="59">
                  <c:v>00:44</c:v>
                </c:pt>
                <c:pt idx="60">
                  <c:v>00:44</c:v>
                </c:pt>
                <c:pt idx="61">
                  <c:v>00:45</c:v>
                </c:pt>
                <c:pt idx="62">
                  <c:v>00:46</c:v>
                </c:pt>
                <c:pt idx="63">
                  <c:v>00:47</c:v>
                </c:pt>
                <c:pt idx="64">
                  <c:v>00:47</c:v>
                </c:pt>
                <c:pt idx="65">
                  <c:v>00:48</c:v>
                </c:pt>
                <c:pt idx="66">
                  <c:v>00:48</c:v>
                </c:pt>
                <c:pt idx="67">
                  <c:v>00:48</c:v>
                </c:pt>
                <c:pt idx="68">
                  <c:v>00:48</c:v>
                </c:pt>
                <c:pt idx="69">
                  <c:v>00:49</c:v>
                </c:pt>
                <c:pt idx="70">
                  <c:v>00:49</c:v>
                </c:pt>
                <c:pt idx="71">
                  <c:v>00:49</c:v>
                </c:pt>
                <c:pt idx="72">
                  <c:v>00:50</c:v>
                </c:pt>
                <c:pt idx="73">
                  <c:v>00:50</c:v>
                </c:pt>
                <c:pt idx="74">
                  <c:v>00:50</c:v>
                </c:pt>
                <c:pt idx="75">
                  <c:v>00:51</c:v>
                </c:pt>
                <c:pt idx="76">
                  <c:v>00:51</c:v>
                </c:pt>
                <c:pt idx="77">
                  <c:v>00:51</c:v>
                </c:pt>
                <c:pt idx="78">
                  <c:v>00:51</c:v>
                </c:pt>
                <c:pt idx="79">
                  <c:v>00:52</c:v>
                </c:pt>
                <c:pt idx="80">
                  <c:v>00:53</c:v>
                </c:pt>
                <c:pt idx="81">
                  <c:v>00:53</c:v>
                </c:pt>
                <c:pt idx="82">
                  <c:v>00:53</c:v>
                </c:pt>
                <c:pt idx="83">
                  <c:v>00:54</c:v>
                </c:pt>
                <c:pt idx="84">
                  <c:v>00:55</c:v>
                </c:pt>
                <c:pt idx="85">
                  <c:v>00:55</c:v>
                </c:pt>
                <c:pt idx="86">
                  <c:v>00:56</c:v>
                </c:pt>
                <c:pt idx="87">
                  <c:v>00:57</c:v>
                </c:pt>
                <c:pt idx="88">
                  <c:v>00:58</c:v>
                </c:pt>
                <c:pt idx="89">
                  <c:v>00:58</c:v>
                </c:pt>
                <c:pt idx="90">
                  <c:v>00:59</c:v>
                </c:pt>
                <c:pt idx="91">
                  <c:v>01:00</c:v>
                </c:pt>
                <c:pt idx="92">
                  <c:v>01:00</c:v>
                </c:pt>
                <c:pt idx="93">
                  <c:v>01:00</c:v>
                </c:pt>
                <c:pt idx="94">
                  <c:v>01:01</c:v>
                </c:pt>
                <c:pt idx="95">
                  <c:v>01:02</c:v>
                </c:pt>
                <c:pt idx="96">
                  <c:v>01:03</c:v>
                </c:pt>
                <c:pt idx="97">
                  <c:v>01:03</c:v>
                </c:pt>
                <c:pt idx="98">
                  <c:v>01:04</c:v>
                </c:pt>
                <c:pt idx="99">
                  <c:v>01:05</c:v>
                </c:pt>
                <c:pt idx="100">
                  <c:v>01:06</c:v>
                </c:pt>
                <c:pt idx="101">
                  <c:v>01:06</c:v>
                </c:pt>
                <c:pt idx="102">
                  <c:v>01:07</c:v>
                </c:pt>
                <c:pt idx="103">
                  <c:v>01:07</c:v>
                </c:pt>
                <c:pt idx="104">
                  <c:v>01:08</c:v>
                </c:pt>
                <c:pt idx="105">
                  <c:v>01:08</c:v>
                </c:pt>
                <c:pt idx="106">
                  <c:v>01:09</c:v>
                </c:pt>
                <c:pt idx="107">
                  <c:v>01:10</c:v>
                </c:pt>
                <c:pt idx="108">
                  <c:v>01:10</c:v>
                </c:pt>
                <c:pt idx="109">
                  <c:v>01:11</c:v>
                </c:pt>
                <c:pt idx="110">
                  <c:v>01:12</c:v>
                </c:pt>
                <c:pt idx="111">
                  <c:v>01:12</c:v>
                </c:pt>
                <c:pt idx="112">
                  <c:v>01:13</c:v>
                </c:pt>
                <c:pt idx="113">
                  <c:v>01:13</c:v>
                </c:pt>
                <c:pt idx="114">
                  <c:v>01:14</c:v>
                </c:pt>
                <c:pt idx="115">
                  <c:v>01:15</c:v>
                </c:pt>
                <c:pt idx="116">
                  <c:v>01:16</c:v>
                </c:pt>
                <c:pt idx="117">
                  <c:v>01:16</c:v>
                </c:pt>
                <c:pt idx="118">
                  <c:v>01:17</c:v>
                </c:pt>
                <c:pt idx="119">
                  <c:v>01:18</c:v>
                </c:pt>
                <c:pt idx="120">
                  <c:v>01:18</c:v>
                </c:pt>
                <c:pt idx="121">
                  <c:v>01:19</c:v>
                </c:pt>
                <c:pt idx="122">
                  <c:v>01:19</c:v>
                </c:pt>
                <c:pt idx="123">
                  <c:v>01:19</c:v>
                </c:pt>
                <c:pt idx="124">
                  <c:v>01:20</c:v>
                </c:pt>
                <c:pt idx="125">
                  <c:v>01:20</c:v>
                </c:pt>
                <c:pt idx="126">
                  <c:v>01:21</c:v>
                </c:pt>
                <c:pt idx="127">
                  <c:v>01:22</c:v>
                </c:pt>
                <c:pt idx="128">
                  <c:v>01:23</c:v>
                </c:pt>
                <c:pt idx="129">
                  <c:v>01:23</c:v>
                </c:pt>
                <c:pt idx="130">
                  <c:v>01:23</c:v>
                </c:pt>
                <c:pt idx="131">
                  <c:v>01:24</c:v>
                </c:pt>
                <c:pt idx="132">
                  <c:v>01:25</c:v>
                </c:pt>
                <c:pt idx="133">
                  <c:v>01:26</c:v>
                </c:pt>
                <c:pt idx="134">
                  <c:v>01:26</c:v>
                </c:pt>
                <c:pt idx="135">
                  <c:v>01:26</c:v>
                </c:pt>
                <c:pt idx="136">
                  <c:v>01:27</c:v>
                </c:pt>
                <c:pt idx="137">
                  <c:v>01:28</c:v>
                </c:pt>
                <c:pt idx="138">
                  <c:v>01:28</c:v>
                </c:pt>
                <c:pt idx="139">
                  <c:v>01:28</c:v>
                </c:pt>
                <c:pt idx="140">
                  <c:v>01:28</c:v>
                </c:pt>
                <c:pt idx="141">
                  <c:v>01:29</c:v>
                </c:pt>
                <c:pt idx="142">
                  <c:v>01:29</c:v>
                </c:pt>
                <c:pt idx="143">
                  <c:v>01:30</c:v>
                </c:pt>
                <c:pt idx="144">
                  <c:v>01:30</c:v>
                </c:pt>
                <c:pt idx="145">
                  <c:v>01:30</c:v>
                </c:pt>
                <c:pt idx="146">
                  <c:v>01:30</c:v>
                </c:pt>
                <c:pt idx="147">
                  <c:v>01:30</c:v>
                </c:pt>
                <c:pt idx="148">
                  <c:v>01:30</c:v>
                </c:pt>
                <c:pt idx="149">
                  <c:v>01:31</c:v>
                </c:pt>
                <c:pt idx="150">
                  <c:v>01:31</c:v>
                </c:pt>
                <c:pt idx="151">
                  <c:v>01:31</c:v>
                </c:pt>
                <c:pt idx="152">
                  <c:v>01:32</c:v>
                </c:pt>
                <c:pt idx="153">
                  <c:v>01:33</c:v>
                </c:pt>
                <c:pt idx="154">
                  <c:v>01:33</c:v>
                </c:pt>
                <c:pt idx="155">
                  <c:v>01:34</c:v>
                </c:pt>
                <c:pt idx="156">
                  <c:v>01:34</c:v>
                </c:pt>
                <c:pt idx="157">
                  <c:v>01:35</c:v>
                </c:pt>
                <c:pt idx="158">
                  <c:v>01:35</c:v>
                </c:pt>
                <c:pt idx="159">
                  <c:v>01:35</c:v>
                </c:pt>
                <c:pt idx="160">
                  <c:v>01:36</c:v>
                </c:pt>
                <c:pt idx="161">
                  <c:v>01:37</c:v>
                </c:pt>
                <c:pt idx="162">
                  <c:v>01:38</c:v>
                </c:pt>
                <c:pt idx="163">
                  <c:v>01:38</c:v>
                </c:pt>
                <c:pt idx="164">
                  <c:v>01:38</c:v>
                </c:pt>
                <c:pt idx="165">
                  <c:v>01:39</c:v>
                </c:pt>
                <c:pt idx="166">
                  <c:v>01:39</c:v>
                </c:pt>
                <c:pt idx="167">
                  <c:v>01:39</c:v>
                </c:pt>
                <c:pt idx="168">
                  <c:v>01:40</c:v>
                </c:pt>
                <c:pt idx="169">
                  <c:v>01:41</c:v>
                </c:pt>
                <c:pt idx="170">
                  <c:v>01:42</c:v>
                </c:pt>
                <c:pt idx="171">
                  <c:v>01:42</c:v>
                </c:pt>
                <c:pt idx="172">
                  <c:v>01:43</c:v>
                </c:pt>
                <c:pt idx="173">
                  <c:v>01:43</c:v>
                </c:pt>
                <c:pt idx="174">
                  <c:v>01:43</c:v>
                </c:pt>
                <c:pt idx="175">
                  <c:v>01:44</c:v>
                </c:pt>
                <c:pt idx="176">
                  <c:v>01:44</c:v>
                </c:pt>
                <c:pt idx="177">
                  <c:v>01:45</c:v>
                </c:pt>
                <c:pt idx="178">
                  <c:v>01:45</c:v>
                </c:pt>
                <c:pt idx="179">
                  <c:v>01:46</c:v>
                </c:pt>
                <c:pt idx="180">
                  <c:v>01:46</c:v>
                </c:pt>
                <c:pt idx="181">
                  <c:v>01:46</c:v>
                </c:pt>
                <c:pt idx="182">
                  <c:v>01:47</c:v>
                </c:pt>
                <c:pt idx="183">
                  <c:v>01:48</c:v>
                </c:pt>
              </c:strCache>
            </c:strRef>
          </c:xVal>
          <c:yVal>
            <c:numRef>
              <c:f>'Time Corelation only Lecture'!$N$1596:$N$1779</c:f>
              <c:numCache>
                <c:formatCode>#,##0.00</c:formatCode>
                <c:ptCount val="184"/>
                <c:pt idx="0">
                  <c:v>80.36</c:v>
                </c:pt>
                <c:pt idx="1">
                  <c:v>78.400000000000006</c:v>
                </c:pt>
                <c:pt idx="2">
                  <c:v>108.41083333333333</c:v>
                </c:pt>
                <c:pt idx="3">
                  <c:v>78.400000000000006</c:v>
                </c:pt>
                <c:pt idx="4">
                  <c:v>110.03375000000001</c:v>
                </c:pt>
                <c:pt idx="5">
                  <c:v>110.03375000000001</c:v>
                </c:pt>
                <c:pt idx="6">
                  <c:v>116.55000000000001</c:v>
                </c:pt>
                <c:pt idx="7">
                  <c:v>109.06</c:v>
                </c:pt>
                <c:pt idx="8">
                  <c:v>156.80000000000001</c:v>
                </c:pt>
                <c:pt idx="9">
                  <c:v>112.66500000000001</c:v>
                </c:pt>
                <c:pt idx="10">
                  <c:v>107.80875</c:v>
                </c:pt>
                <c:pt idx="11">
                  <c:v>103.2175</c:v>
                </c:pt>
                <c:pt idx="12">
                  <c:v>110.72250000000001</c:v>
                </c:pt>
                <c:pt idx="13">
                  <c:v>77.42</c:v>
                </c:pt>
                <c:pt idx="14">
                  <c:v>103.86666666666666</c:v>
                </c:pt>
                <c:pt idx="15">
                  <c:v>106.13875</c:v>
                </c:pt>
                <c:pt idx="16">
                  <c:v>98.866875000000007</c:v>
                </c:pt>
                <c:pt idx="17">
                  <c:v>108.41083333333333</c:v>
                </c:pt>
                <c:pt idx="18">
                  <c:v>109.75125000000001</c:v>
                </c:pt>
                <c:pt idx="19">
                  <c:v>115.57875</c:v>
                </c:pt>
                <c:pt idx="20">
                  <c:v>105.81416666666667</c:v>
                </c:pt>
                <c:pt idx="21">
                  <c:v>75.460000000000008</c:v>
                </c:pt>
                <c:pt idx="22">
                  <c:v>104.76</c:v>
                </c:pt>
                <c:pt idx="23">
                  <c:v>116.55000000000001</c:v>
                </c:pt>
                <c:pt idx="24">
                  <c:v>110.03375000000001</c:v>
                </c:pt>
                <c:pt idx="25">
                  <c:v>107.76166666666667</c:v>
                </c:pt>
                <c:pt idx="26">
                  <c:v>111.69374999999999</c:v>
                </c:pt>
                <c:pt idx="27">
                  <c:v>104.86</c:v>
                </c:pt>
                <c:pt idx="28">
                  <c:v>110.68291666666667</c:v>
                </c:pt>
                <c:pt idx="29">
                  <c:v>110.72250000000001</c:v>
                </c:pt>
                <c:pt idx="30">
                  <c:v>107.80875</c:v>
                </c:pt>
                <c:pt idx="31">
                  <c:v>111.69374999999999</c:v>
                </c:pt>
                <c:pt idx="32">
                  <c:v>111.65666666666667</c:v>
                </c:pt>
                <c:pt idx="33">
                  <c:v>105.84</c:v>
                </c:pt>
                <c:pt idx="34">
                  <c:v>106.83750000000001</c:v>
                </c:pt>
                <c:pt idx="35">
                  <c:v>109.75125000000001</c:v>
                </c:pt>
                <c:pt idx="36">
                  <c:v>110.03375000000001</c:v>
                </c:pt>
                <c:pt idx="37">
                  <c:v>107.80875</c:v>
                </c:pt>
                <c:pt idx="38">
                  <c:v>107.80875</c:v>
                </c:pt>
                <c:pt idx="39">
                  <c:v>106.83750000000001</c:v>
                </c:pt>
                <c:pt idx="40">
                  <c:v>113.97</c:v>
                </c:pt>
                <c:pt idx="41">
                  <c:v>106.42125</c:v>
                </c:pt>
                <c:pt idx="42">
                  <c:v>107.80875</c:v>
                </c:pt>
                <c:pt idx="43">
                  <c:v>110.20625</c:v>
                </c:pt>
                <c:pt idx="44">
                  <c:v>111.00750000000001</c:v>
                </c:pt>
                <c:pt idx="45">
                  <c:v>109.38458333333332</c:v>
                </c:pt>
                <c:pt idx="46">
                  <c:v>98.980000000000018</c:v>
                </c:pt>
                <c:pt idx="47">
                  <c:v>112.955</c:v>
                </c:pt>
                <c:pt idx="48">
                  <c:v>113.60416666666667</c:v>
                </c:pt>
                <c:pt idx="49">
                  <c:v>110.59875000000001</c:v>
                </c:pt>
                <c:pt idx="50">
                  <c:v>111.65666666666667</c:v>
                </c:pt>
                <c:pt idx="51">
                  <c:v>111.00750000000001</c:v>
                </c:pt>
                <c:pt idx="52">
                  <c:v>82.320000000000007</c:v>
                </c:pt>
                <c:pt idx="53">
                  <c:v>97.875</c:v>
                </c:pt>
                <c:pt idx="54">
                  <c:v>97.875</c:v>
                </c:pt>
                <c:pt idx="55">
                  <c:v>101.59458333333333</c:v>
                </c:pt>
                <c:pt idx="56">
                  <c:v>99.960000000000008</c:v>
                </c:pt>
                <c:pt idx="57">
                  <c:v>98.096250000000012</c:v>
                </c:pt>
                <c:pt idx="58">
                  <c:v>99.067499999999995</c:v>
                </c:pt>
                <c:pt idx="59">
                  <c:v>82.320000000000007</c:v>
                </c:pt>
                <c:pt idx="60">
                  <c:v>97.699583333333337</c:v>
                </c:pt>
                <c:pt idx="61">
                  <c:v>100.94541666666667</c:v>
                </c:pt>
                <c:pt idx="62">
                  <c:v>107.185</c:v>
                </c:pt>
                <c:pt idx="63">
                  <c:v>85.47</c:v>
                </c:pt>
                <c:pt idx="64">
                  <c:v>102.24375000000001</c:v>
                </c:pt>
                <c:pt idx="65">
                  <c:v>94.211249999999993</c:v>
                </c:pt>
                <c:pt idx="66">
                  <c:v>91.297500000000014</c:v>
                </c:pt>
                <c:pt idx="67">
                  <c:v>104.51583333333333</c:v>
                </c:pt>
                <c:pt idx="68">
                  <c:v>79.38</c:v>
                </c:pt>
                <c:pt idx="69">
                  <c:v>94.211249999999993</c:v>
                </c:pt>
                <c:pt idx="70">
                  <c:v>93.240000000000009</c:v>
                </c:pt>
                <c:pt idx="71">
                  <c:v>98.673333333333332</c:v>
                </c:pt>
                <c:pt idx="72">
                  <c:v>94.211249999999993</c:v>
                </c:pt>
                <c:pt idx="73">
                  <c:v>101.98125</c:v>
                </c:pt>
                <c:pt idx="74">
                  <c:v>99.647083333333327</c:v>
                </c:pt>
                <c:pt idx="75">
                  <c:v>105.86624999999999</c:v>
                </c:pt>
                <c:pt idx="76">
                  <c:v>107.80875</c:v>
                </c:pt>
                <c:pt idx="77">
                  <c:v>101.79</c:v>
                </c:pt>
                <c:pt idx="78">
                  <c:v>106.46333333333334</c:v>
                </c:pt>
                <c:pt idx="79">
                  <c:v>107.43708333333333</c:v>
                </c:pt>
                <c:pt idx="80">
                  <c:v>81.34</c:v>
                </c:pt>
                <c:pt idx="81">
                  <c:v>108.08625000000001</c:v>
                </c:pt>
                <c:pt idx="82">
                  <c:v>102.9</c:v>
                </c:pt>
                <c:pt idx="83">
                  <c:v>105.48958333333333</c:v>
                </c:pt>
                <c:pt idx="84">
                  <c:v>112.17375</c:v>
                </c:pt>
                <c:pt idx="85">
                  <c:v>101.27000000000001</c:v>
                </c:pt>
                <c:pt idx="86">
                  <c:v>94.453749999999999</c:v>
                </c:pt>
                <c:pt idx="87">
                  <c:v>90.883333333333326</c:v>
                </c:pt>
                <c:pt idx="88">
                  <c:v>93.155416666666667</c:v>
                </c:pt>
                <c:pt idx="89">
                  <c:v>103.88</c:v>
                </c:pt>
                <c:pt idx="90">
                  <c:v>94.129166666666663</c:v>
                </c:pt>
                <c:pt idx="91">
                  <c:v>97.875</c:v>
                </c:pt>
                <c:pt idx="92">
                  <c:v>97.019999999999982</c:v>
                </c:pt>
                <c:pt idx="93">
                  <c:v>93.48</c:v>
                </c:pt>
                <c:pt idx="94">
                  <c:v>93.155416666666667</c:v>
                </c:pt>
                <c:pt idx="95">
                  <c:v>89.90958333333333</c:v>
                </c:pt>
                <c:pt idx="96">
                  <c:v>90.234166666666681</c:v>
                </c:pt>
                <c:pt idx="97">
                  <c:v>90.160000000000011</c:v>
                </c:pt>
                <c:pt idx="98">
                  <c:v>91.207916666666677</c:v>
                </c:pt>
                <c:pt idx="99">
                  <c:v>90.558750000000003</c:v>
                </c:pt>
                <c:pt idx="100">
                  <c:v>99.710000000000008</c:v>
                </c:pt>
                <c:pt idx="101">
                  <c:v>89.993750000000006</c:v>
                </c:pt>
                <c:pt idx="102">
                  <c:v>96.833750000000009</c:v>
                </c:pt>
                <c:pt idx="103">
                  <c:v>92.830833333333331</c:v>
                </c:pt>
                <c:pt idx="104">
                  <c:v>94.129166666666663</c:v>
                </c:pt>
                <c:pt idx="105">
                  <c:v>88.199999999999989</c:v>
                </c:pt>
                <c:pt idx="106">
                  <c:v>91.857083333333335</c:v>
                </c:pt>
                <c:pt idx="107">
                  <c:v>87.962083333333339</c:v>
                </c:pt>
                <c:pt idx="108">
                  <c:v>80.61375000000001</c:v>
                </c:pt>
                <c:pt idx="109">
                  <c:v>89.260416666666671</c:v>
                </c:pt>
                <c:pt idx="110">
                  <c:v>70.56</c:v>
                </c:pt>
                <c:pt idx="111">
                  <c:v>92.830833333333331</c:v>
                </c:pt>
                <c:pt idx="112">
                  <c:v>94.453749999999999</c:v>
                </c:pt>
                <c:pt idx="113">
                  <c:v>89.179999999999993</c:v>
                </c:pt>
                <c:pt idx="114">
                  <c:v>91.207916666666677</c:v>
                </c:pt>
                <c:pt idx="115">
                  <c:v>89.260416666666671</c:v>
                </c:pt>
                <c:pt idx="116">
                  <c:v>79.38</c:v>
                </c:pt>
                <c:pt idx="117">
                  <c:v>92.149999999999991</c:v>
                </c:pt>
                <c:pt idx="118">
                  <c:v>86.98833333333333</c:v>
                </c:pt>
                <c:pt idx="119">
                  <c:v>87.637500000000003</c:v>
                </c:pt>
                <c:pt idx="120">
                  <c:v>94.08</c:v>
                </c:pt>
                <c:pt idx="121">
                  <c:v>78.671250000000001</c:v>
                </c:pt>
                <c:pt idx="122">
                  <c:v>76.728750000000005</c:v>
                </c:pt>
                <c:pt idx="123">
                  <c:v>88.286666666666662</c:v>
                </c:pt>
                <c:pt idx="124">
                  <c:v>57.303750000000001</c:v>
                </c:pt>
                <c:pt idx="125">
                  <c:v>82.444166666666675</c:v>
                </c:pt>
                <c:pt idx="126">
                  <c:v>85.040833333333325</c:v>
                </c:pt>
                <c:pt idx="127">
                  <c:v>85.96875</c:v>
                </c:pt>
                <c:pt idx="128">
                  <c:v>85.26</c:v>
                </c:pt>
                <c:pt idx="129">
                  <c:v>86.143749999999983</c:v>
                </c:pt>
                <c:pt idx="130">
                  <c:v>87.220000000000013</c:v>
                </c:pt>
                <c:pt idx="131">
                  <c:v>90.558750000000003</c:v>
                </c:pt>
                <c:pt idx="132">
                  <c:v>90.883333333333326</c:v>
                </c:pt>
                <c:pt idx="133">
                  <c:v>77.7</c:v>
                </c:pt>
                <c:pt idx="134">
                  <c:v>71.872500000000002</c:v>
                </c:pt>
                <c:pt idx="135">
                  <c:v>87.962083333333339</c:v>
                </c:pt>
                <c:pt idx="136">
                  <c:v>89.584999999999994</c:v>
                </c:pt>
                <c:pt idx="137">
                  <c:v>81.585000000000008</c:v>
                </c:pt>
                <c:pt idx="138">
                  <c:v>82.556250000000006</c:v>
                </c:pt>
                <c:pt idx="139">
                  <c:v>89.260416666666671</c:v>
                </c:pt>
                <c:pt idx="140">
                  <c:v>89.179999999999993</c:v>
                </c:pt>
                <c:pt idx="141">
                  <c:v>85.47</c:v>
                </c:pt>
                <c:pt idx="142">
                  <c:v>93.804583333333326</c:v>
                </c:pt>
                <c:pt idx="143">
                  <c:v>88.204999999999998</c:v>
                </c:pt>
                <c:pt idx="144">
                  <c:v>81.585000000000008</c:v>
                </c:pt>
                <c:pt idx="145">
                  <c:v>101.79</c:v>
                </c:pt>
                <c:pt idx="146">
                  <c:v>92.998750000000001</c:v>
                </c:pt>
                <c:pt idx="147">
                  <c:v>91.532499999999999</c:v>
                </c:pt>
                <c:pt idx="148">
                  <c:v>81.585000000000008</c:v>
                </c:pt>
                <c:pt idx="149">
                  <c:v>83.527500000000003</c:v>
                </c:pt>
                <c:pt idx="150">
                  <c:v>87.246250000000003</c:v>
                </c:pt>
                <c:pt idx="151">
                  <c:v>90.234166666666681</c:v>
                </c:pt>
                <c:pt idx="152">
                  <c:v>89.90958333333333</c:v>
                </c:pt>
                <c:pt idx="153">
                  <c:v>99.424999999999997</c:v>
                </c:pt>
                <c:pt idx="154">
                  <c:v>85.26</c:v>
                </c:pt>
                <c:pt idx="155">
                  <c:v>70.901250000000005</c:v>
                </c:pt>
                <c:pt idx="156">
                  <c:v>87.637500000000003</c:v>
                </c:pt>
                <c:pt idx="157">
                  <c:v>77.7</c:v>
                </c:pt>
                <c:pt idx="158">
                  <c:v>67.016250000000014</c:v>
                </c:pt>
                <c:pt idx="159">
                  <c:v>91.207916666666677</c:v>
                </c:pt>
                <c:pt idx="160">
                  <c:v>85.69</c:v>
                </c:pt>
                <c:pt idx="161">
                  <c:v>94.129166666666663</c:v>
                </c:pt>
                <c:pt idx="162">
                  <c:v>94.778333333333336</c:v>
                </c:pt>
                <c:pt idx="163">
                  <c:v>87.220000000000013</c:v>
                </c:pt>
                <c:pt idx="164">
                  <c:v>94.938749999999999</c:v>
                </c:pt>
                <c:pt idx="165">
                  <c:v>102.76875000000001</c:v>
                </c:pt>
                <c:pt idx="166">
                  <c:v>89.407499999999999</c:v>
                </c:pt>
                <c:pt idx="167">
                  <c:v>94.916249999999991</c:v>
                </c:pt>
                <c:pt idx="168">
                  <c:v>87.587500000000006</c:v>
                </c:pt>
                <c:pt idx="169">
                  <c:v>83.093333333333334</c:v>
                </c:pt>
                <c:pt idx="170">
                  <c:v>64.102499999999992</c:v>
                </c:pt>
                <c:pt idx="171">
                  <c:v>84.067083333333329</c:v>
                </c:pt>
                <c:pt idx="172">
                  <c:v>89.90958333333333</c:v>
                </c:pt>
                <c:pt idx="173">
                  <c:v>97.019999999999982</c:v>
                </c:pt>
                <c:pt idx="174">
                  <c:v>94.938749999999999</c:v>
                </c:pt>
                <c:pt idx="175">
                  <c:v>51.47625</c:v>
                </c:pt>
                <c:pt idx="176">
                  <c:v>94.778333333333336</c:v>
                </c:pt>
                <c:pt idx="177">
                  <c:v>53.418750000000003</c:v>
                </c:pt>
                <c:pt idx="178">
                  <c:v>85.040833333333325</c:v>
                </c:pt>
                <c:pt idx="179">
                  <c:v>86.240000000000009</c:v>
                </c:pt>
                <c:pt idx="180">
                  <c:v>92.506249999999994</c:v>
                </c:pt>
                <c:pt idx="181">
                  <c:v>86.441250000000011</c:v>
                </c:pt>
                <c:pt idx="182">
                  <c:v>91.532499999999999</c:v>
                </c:pt>
                <c:pt idx="183">
                  <c:v>92.830833333333331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5D-4905-9EB3-C1F55E6C9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89152"/>
        <c:axId val="30089984"/>
      </c:scatterChart>
      <c:valAx>
        <c:axId val="3008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89984"/>
        <c:crosses val="autoZero"/>
        <c:crossBetween val="midCat"/>
      </c:valAx>
      <c:valAx>
        <c:axId val="30089984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Heart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8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945932</xdr:colOff>
      <xdr:row>900</xdr:row>
      <xdr:rowOff>93279</xdr:rowOff>
    </xdr:from>
    <xdr:to>
      <xdr:col>27</xdr:col>
      <xdr:colOff>39414</xdr:colOff>
      <xdr:row>915</xdr:row>
      <xdr:rowOff>77513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917818</xdr:colOff>
      <xdr:row>916</xdr:row>
      <xdr:rowOff>159100</xdr:rowOff>
    </xdr:from>
    <xdr:to>
      <xdr:col>37</xdr:col>
      <xdr:colOff>159099</xdr:colOff>
      <xdr:row>935</xdr:row>
      <xdr:rowOff>125604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dhi Bindal" refreshedDate="44655.825437615742" createdVersion="6" refreshedVersion="6" minRefreshableVersion="3" recordCount="9708" xr:uid="{00000000-000A-0000-FFFF-FFFF08000000}">
  <cacheSource type="worksheet">
    <worksheetSource ref="A1:F3043" sheet="HeartRate-2022-03-21-1647950188"/>
  </cacheSource>
  <cacheFields count="9">
    <cacheField name="TrackerID" numFmtId="0">
      <sharedItems containsBlank="1" count="6">
        <s v="C5:14:5E:1D:B5:BD"/>
        <m/>
        <s v="D7:6B:33:C1:19:52"/>
        <s v="DE:4C:EE:63:BB:BC"/>
        <s v="EA:8D:8E:55:C5:9D"/>
        <s v="FD:8E:99:24:97:70"/>
      </sharedItems>
    </cacheField>
    <cacheField name="HeartRate" numFmtId="0">
      <sharedItems containsString="0" containsBlank="1" containsNumber="1" containsInteger="1" minValue="47" maxValue="160"/>
    </cacheField>
    <cacheField name="logTime" numFmtId="22">
      <sharedItems containsNonDate="0" containsDate="1" containsString="0" containsBlank="1" minDate="2022-03-01T20:12:59" maxDate="2022-03-21T17:52:06" count="7177">
        <d v="2022-03-14T10:00:59"/>
        <d v="2022-03-14T10:01:59"/>
        <d v="2022-03-14T10:02:59"/>
        <d v="2022-03-14T10:03:59"/>
        <d v="2022-03-14T10:04:59"/>
        <d v="2022-03-14T10:05:59"/>
        <d v="2022-03-14T10:06:59"/>
        <d v="2022-03-14T10:07:59"/>
        <d v="2022-03-14T10:09:59"/>
        <d v="2022-03-14T10:10:59"/>
        <d v="2022-03-14T10:11:59"/>
        <d v="2022-03-14T10:12:59"/>
        <d v="2022-03-14T10:13:05"/>
        <d v="2022-03-14T10:13:59"/>
        <d v="2022-03-14T10:14:59"/>
        <d v="2022-03-14T10:15:59"/>
        <d v="2022-03-14T10:16:01"/>
        <d v="2022-03-14T10:16:59"/>
        <d v="2022-03-14T10:17:59"/>
        <d v="2022-03-14T10:18:59"/>
        <d v="2022-03-14T10:19:59"/>
        <d v="2022-03-14T10:20:59"/>
        <d v="2022-03-14T10:21:59"/>
        <d v="2022-03-14T10:22:59"/>
        <d v="2022-03-14T10:23:59"/>
        <d v="2022-03-14T10:24:59"/>
        <d v="2022-03-14T10:25:59"/>
        <d v="2022-03-14T10:26:59"/>
        <d v="2022-03-14T10:27:59"/>
        <d v="2022-03-14T10:28:59"/>
        <d v="2022-03-14T10:29:59"/>
        <d v="2022-03-14T10:30:59"/>
        <d v="2022-03-14T10:31:55"/>
        <d v="2022-03-14T10:31:59"/>
        <d v="2022-03-14T10:32:59"/>
        <d v="2022-03-14T10:33:59"/>
        <d v="2022-03-14T10:34:06"/>
        <d v="2022-03-14T10:34:59"/>
        <d v="2022-03-14T10:35:59"/>
        <d v="2022-03-14T10:36:14"/>
        <d v="2022-03-14T10:36:28"/>
        <d v="2022-03-14T10:36:59"/>
        <d v="2022-03-14T10:37:59"/>
        <d v="2022-03-14T10:38:59"/>
        <d v="2022-03-14T10:39:29"/>
        <d v="2022-03-14T10:39:59"/>
        <d v="2022-03-14T10:40:59"/>
        <d v="2022-03-14T10:41:59"/>
        <d v="2022-03-14T10:42:59"/>
        <d v="2022-03-14T10:43:59"/>
        <d v="2022-03-14T10:44:59"/>
        <d v="2022-03-14T10:45:59"/>
        <d v="2022-03-14T10:46:59"/>
        <d v="2022-03-14T10:47:59"/>
        <d v="2022-03-14T10:48:59"/>
        <d v="2022-03-14T10:49:59"/>
        <d v="2022-03-14T10:50:59"/>
        <d v="2022-03-14T10:51:59"/>
        <d v="2022-03-14T10:52:59"/>
        <d v="2022-03-14T10:53:59"/>
        <d v="2022-03-14T10:54:06"/>
        <d v="2022-03-14T10:54:25"/>
        <d v="2022-03-14T10:54:58"/>
        <d v="2022-03-14T10:54:59"/>
        <d v="2022-03-14T10:56:59"/>
        <d v="2022-03-14T10:57:59"/>
        <d v="2022-03-14T10:58:59"/>
        <d v="2022-03-14T10:59:59"/>
        <d v="2022-03-14T11:00:59"/>
        <d v="2022-03-14T11:01:15"/>
        <d v="2022-03-14T11:01:59"/>
        <d v="2022-03-14T11:02:59"/>
        <d v="2022-03-14T11:03:59"/>
        <d v="2022-03-14T11:04:59"/>
        <d v="2022-03-14T11:05:59"/>
        <d v="2022-03-14T11:06:59"/>
        <d v="2022-03-14T11:07:59"/>
        <d v="2022-03-14T11:08:59"/>
        <d v="2022-03-14T11:09:54"/>
        <d v="2022-03-14T11:09:59"/>
        <d v="2022-03-14T11:10:40"/>
        <d v="2022-03-14T11:10:52"/>
        <d v="2022-03-14T11:10:59"/>
        <d v="2022-03-14T11:11:05"/>
        <d v="2022-03-14T11:11:59"/>
        <d v="2022-03-14T11:13:59"/>
        <d v="2022-03-14T11:14:59"/>
        <d v="2022-03-14T11:15:59"/>
        <d v="2022-03-14T11:16:59"/>
        <d v="2022-03-14T11:17:50"/>
        <d v="2022-03-14T11:17:59"/>
        <d v="2022-03-14T11:18:59"/>
        <d v="2022-03-14T11:19:59"/>
        <d v="2022-03-14T11:20:59"/>
        <d v="2022-03-14T11:21:59"/>
        <d v="2022-03-14T11:22:59"/>
        <d v="2022-03-14T11:23:28"/>
        <d v="2022-03-14T11:23:59"/>
        <d v="2022-03-14T11:24:59"/>
        <d v="2022-03-14T11:25:05"/>
        <d v="2022-03-14T11:25:59"/>
        <d v="2022-03-14T11:26:32"/>
        <d v="2022-03-14T11:26:59"/>
        <d v="2022-03-14T11:27:02"/>
        <d v="2022-03-14T11:27:59"/>
        <d v="2022-03-14T11:28:59"/>
        <d v="2022-03-14T11:29:59"/>
        <d v="2022-03-14T11:30:59"/>
        <d v="2022-03-14T11:31:59"/>
        <d v="2022-03-14T11:32:59"/>
        <d v="2022-03-14T11:33:37"/>
        <d v="2022-03-14T11:33:59"/>
        <d v="2022-03-14T11:34:59"/>
        <d v="2022-03-14T11:35:59"/>
        <d v="2022-03-14T11:36:59"/>
        <d v="2022-03-14T11:37:59"/>
        <d v="2022-03-14T11:38:59"/>
        <d v="2022-03-14T11:39:59"/>
        <d v="2022-03-14T11:40:05"/>
        <d v="2022-03-14T11:40:59"/>
        <d v="2022-03-14T11:41:59"/>
        <d v="2022-03-14T11:42:59"/>
        <d v="2022-03-14T11:43:59"/>
        <d v="2022-03-14T11:44:59"/>
        <d v="2022-03-14T11:45:58"/>
        <d v="2022-03-14T11:45:59"/>
        <d v="2022-03-14T11:46:59"/>
        <d v="2022-03-14T11:47:59"/>
        <d v="2022-03-14T11:48:59"/>
        <d v="2022-03-14T11:49:59"/>
        <d v="2022-03-14T11:50:59"/>
        <d v="2022-03-14T11:51:59"/>
        <d v="2022-03-14T11:52:59"/>
        <d v="2022-03-14T11:53:59"/>
        <d v="2022-03-14T11:54:59"/>
        <d v="2022-03-14T11:55:59"/>
        <d v="2022-03-14T11:56:59"/>
        <d v="2022-03-14T11:57:59"/>
        <d v="2022-03-14T11:58:59"/>
        <d v="2022-03-14T12:00:59"/>
        <d v="2022-03-14T12:01:59"/>
        <d v="2022-03-14T12:02:59"/>
        <d v="2022-03-14T12:03:59"/>
        <d v="2022-03-14T12:04:59"/>
        <d v="2022-03-14T12:05:59"/>
        <d v="2022-03-14T12:06:59"/>
        <d v="2022-03-14T12:07:59"/>
        <d v="2022-03-14T12:08:59"/>
        <d v="2022-03-14T12:09:59"/>
        <d v="2022-03-14T12:10:59"/>
        <d v="2022-03-14T12:11:59"/>
        <d v="2022-03-14T12:12:59"/>
        <d v="2022-03-14T12:13:59"/>
        <d v="2022-03-14T12:14:59"/>
        <d v="2022-03-14T12:15:59"/>
        <d v="2022-03-14T12:17:59"/>
        <d v="2022-03-14T12:18:59"/>
        <d v="2022-03-14T12:19:59"/>
        <d v="2022-03-14T12:20:05"/>
        <d v="2022-03-14T12:20:21"/>
        <d v="2022-03-14T12:20:55"/>
        <d v="2022-03-14T12:20:59"/>
        <d v="2022-03-14T12:21:59"/>
        <d v="2022-03-14T12:22:59"/>
        <d v="2022-03-14T12:23:59"/>
        <d v="2022-03-14T12:24:59"/>
        <d v="2022-03-14T12:25:59"/>
        <d v="2022-03-14T12:26:59"/>
        <d v="2022-03-14T12:27:59"/>
        <d v="2022-03-14T12:28:59"/>
        <d v="2022-03-14T12:29:59"/>
        <d v="2022-03-14T12:30:59"/>
        <d v="2022-03-14T12:31:59"/>
        <d v="2022-03-14T12:32:34"/>
        <d v="2022-03-14T12:32:59"/>
        <d v="2022-03-14T12:33:59"/>
        <d v="2022-03-14T12:34:59"/>
        <d v="2022-03-14T12:35:59"/>
        <d v="2022-03-14T12:36:59"/>
        <d v="2022-03-14T12:37:59"/>
        <d v="2022-03-14T12:38:59"/>
        <d v="2022-03-14T12:39:59"/>
        <d v="2022-03-14T12:40:59"/>
        <d v="2022-03-14T12:41:59"/>
        <d v="2022-03-14T12:42:59"/>
        <d v="2022-03-14T12:43:59"/>
        <d v="2022-03-14T12:44:59"/>
        <d v="2022-03-14T12:45:59"/>
        <d v="2022-03-14T12:46:59"/>
        <d v="2022-03-14T12:47:59"/>
        <d v="2022-03-14T12:48:39"/>
        <d v="2022-03-14T12:48:49"/>
        <d v="2022-03-14T12:48:59"/>
        <d v="2022-03-14T12:49:59"/>
        <d v="2022-03-14T12:50:59"/>
        <d v="2022-03-14T12:51:59"/>
        <d v="2022-03-14T12:52:59"/>
        <d v="2022-03-14T12:53:59"/>
        <d v="2022-03-14T12:54:59"/>
        <d v="2022-03-14T12:55:59"/>
        <d v="2022-03-14T12:56:59"/>
        <d v="2022-03-14T12:57:59"/>
        <d v="2022-03-14T12:58:59"/>
        <d v="2022-03-14T12:59:59"/>
        <d v="2022-03-14T13:00:59"/>
        <d v="2022-03-14T13:01:59"/>
        <d v="2022-03-14T13:02:59"/>
        <d v="2022-03-14T13:03:05"/>
        <d v="2022-03-14T13:04:59"/>
        <d v="2022-03-14T13:05:59"/>
        <d v="2022-03-14T13:06:59"/>
        <d v="2022-03-14T13:07:59"/>
        <d v="2022-03-14T13:08:59"/>
        <d v="2022-03-14T13:09:59"/>
        <d v="2022-03-14T13:10:59"/>
        <d v="2022-03-14T13:11:59"/>
        <d v="2022-03-14T13:12:09"/>
        <d v="2022-03-14T13:12:59"/>
        <d v="2022-03-14T13:13:59"/>
        <d v="2022-03-14T13:14:32"/>
        <d v="2022-03-14T13:14:59"/>
        <d v="2022-03-14T13:15:59"/>
        <d v="2022-03-14T13:16:59"/>
        <d v="2022-03-14T13:17:44"/>
        <d v="2022-03-14T13:17:59"/>
        <d v="2022-03-14T13:18:59"/>
        <d v="2022-03-14T13:19:59"/>
        <d v="2022-03-14T13:20:30"/>
        <d v="2022-03-14T13:20:58"/>
        <d v="2022-03-14T13:21:10"/>
        <d v="2022-03-14T13:21:26"/>
        <d v="2022-03-14T13:21:59"/>
        <d v="2022-03-14T13:22:59"/>
        <d v="2022-03-14T13:23:59"/>
        <d v="2022-03-14T13:24:59"/>
        <d v="2022-03-14T13:25:59"/>
        <d v="2022-03-14T13:26:59"/>
        <d v="2022-03-14T13:27:59"/>
        <d v="2022-03-14T13:28:59"/>
        <d v="2022-03-14T13:29:59"/>
        <d v="2022-03-14T13:30:59"/>
        <d v="2022-03-14T13:31:51"/>
        <d v="2022-03-14T13:31:59"/>
        <d v="2022-03-14T13:32:59"/>
        <d v="2022-03-14T13:33:50"/>
        <d v="2022-03-14T13:33:59"/>
        <d v="2022-03-14T13:34:59"/>
        <d v="2022-03-14T13:35:59"/>
        <d v="2022-03-14T13:36:59"/>
        <d v="2022-03-14T13:37:59"/>
        <d v="2022-03-14T13:38:59"/>
        <d v="2022-03-14T13:39:59"/>
        <d v="2022-03-14T13:40:59"/>
        <d v="2022-03-14T13:41:59"/>
        <d v="2022-03-14T13:42:59"/>
        <d v="2022-03-14T13:43:59"/>
        <d v="2022-03-14T13:44:59"/>
        <d v="2022-03-14T13:45:59"/>
        <d v="2022-03-14T13:46:59"/>
        <d v="2022-03-14T13:47:59"/>
        <d v="2022-03-14T13:48:34"/>
        <d v="2022-03-14T13:48:59"/>
        <d v="2022-03-14T13:49:59"/>
        <d v="2022-03-14T13:50:59"/>
        <d v="2022-03-14T13:51:59"/>
        <d v="2022-03-14T13:52:59"/>
        <d v="2022-03-14T13:53:59"/>
        <d v="2022-03-14T13:54:59"/>
        <d v="2022-03-14T13:55:59"/>
        <d v="2022-03-14T13:56:59"/>
        <d v="2022-03-14T13:57:59"/>
        <d v="2022-03-14T13:58:59"/>
        <d v="2022-03-14T13:59:59"/>
        <d v="2022-03-14T14:00:59"/>
        <d v="2022-03-14T14:01:59"/>
        <d v="2022-03-14T14:02:59"/>
        <d v="2022-03-14T14:03:59"/>
        <d v="2022-03-14T14:04:59"/>
        <d v="2022-03-14T14:05:59"/>
        <d v="2022-03-14T14:06:59"/>
        <d v="2022-03-14T14:08:59"/>
        <d v="2022-03-14T14:09:09"/>
        <d v="2022-03-14T14:09:59"/>
        <d v="2022-03-14T14:10:59"/>
        <d v="2022-03-14T14:11:59"/>
        <d v="2022-03-14T14:12:59"/>
        <d v="2022-03-14T14:13:59"/>
        <d v="2022-03-14T14:14:59"/>
        <d v="2022-03-14T14:15:59"/>
        <d v="2022-03-14T14:16:59"/>
        <d v="2022-03-14T14:17:59"/>
        <d v="2022-03-14T14:18:59"/>
        <d v="2022-03-14T14:19:59"/>
        <d v="2022-03-14T14:20:59"/>
        <d v="2022-03-14T14:21:47"/>
        <d v="2022-03-14T14:21:59"/>
        <d v="2022-03-14T14:22:59"/>
        <d v="2022-03-14T14:23:59"/>
        <d v="2022-03-14T14:25:59"/>
        <d v="2022-03-14T14:26:59"/>
        <d v="2022-03-14T14:27:59"/>
        <d v="2022-03-14T14:28:59"/>
        <d v="2022-03-14T14:29:59"/>
        <d v="2022-03-14T14:30:59"/>
        <d v="2022-03-14T14:31:59"/>
        <d v="2022-03-14T14:32:16"/>
        <d v="2022-03-14T14:32:59"/>
        <d v="2022-03-14T14:33:59"/>
        <d v="2022-03-14T14:34:59"/>
        <d v="2022-03-14T14:35:59"/>
        <d v="2022-03-14T14:36:05"/>
        <d v="2022-03-14T14:36:59"/>
        <d v="2022-03-14T14:37:59"/>
        <d v="2022-03-14T14:38:59"/>
        <d v="2022-03-14T14:39:59"/>
        <d v="2022-03-14T14:40:59"/>
        <d v="2022-03-14T14:41:59"/>
        <d v="2022-03-14T14:42:59"/>
        <d v="2022-03-14T14:43:59"/>
        <d v="2022-03-14T14:44:59"/>
        <d v="2022-03-14T14:45:59"/>
        <d v="2022-03-14T14:46:59"/>
        <d v="2022-03-14T14:47:59"/>
        <d v="2022-03-14T14:48:59"/>
        <d v="2022-03-14T14:49:59"/>
        <d v="2022-03-14T14:50:59"/>
        <d v="2022-03-14T14:51:59"/>
        <d v="2022-03-14T14:52:59"/>
        <d v="2022-03-14T14:53:59"/>
        <d v="2022-03-14T14:54:59"/>
        <d v="2022-03-14T14:55:59"/>
        <d v="2022-03-14T14:56:59"/>
        <d v="2022-03-14T14:57:59"/>
        <d v="2022-03-14T14:58:59"/>
        <d v="2022-03-14T14:59:59"/>
        <d v="2022-03-14T15:00:59"/>
        <d v="2022-03-14T15:01:59"/>
        <d v="2022-03-14T15:02:05"/>
        <d v="2022-03-14T15:02:59"/>
        <d v="2022-03-14T15:03:59"/>
        <d v="2022-03-14T15:04:59"/>
        <d v="2022-03-14T15:05:59"/>
        <d v="2022-03-14T15:06:59"/>
        <d v="2022-03-14T15:07:59"/>
        <d v="2022-03-14T15:08:59"/>
        <d v="2022-03-14T15:09:59"/>
        <d v="2022-03-14T15:10:59"/>
        <d v="2022-03-14T15:12:59"/>
        <d v="2022-03-14T15:13:59"/>
        <d v="2022-03-14T15:14:59"/>
        <d v="2022-03-14T15:15:59"/>
        <d v="2022-03-14T15:16:59"/>
        <d v="2022-03-14T15:17:59"/>
        <d v="2022-03-14T15:18:59"/>
        <d v="2022-03-14T15:19:59"/>
        <d v="2022-03-14T15:20:59"/>
        <d v="2022-03-14T15:21:59"/>
        <d v="2022-03-14T15:22:59"/>
        <d v="2022-03-14T15:23:59"/>
        <d v="2022-03-14T15:24:59"/>
        <d v="2022-03-14T15:25:59"/>
        <d v="2022-03-14T15:26:59"/>
        <d v="2022-03-14T15:27:59"/>
        <d v="2022-03-14T15:29:55"/>
        <d v="2022-03-14T15:29:59"/>
        <d v="2022-03-14T15:30:59"/>
        <d v="2022-03-14T15:31:59"/>
        <d v="2022-03-14T15:32:59"/>
        <d v="2022-03-14T15:33:59"/>
        <d v="2022-03-14T15:34:59"/>
        <d v="2022-03-14T15:35:59"/>
        <d v="2022-03-14T15:36:59"/>
        <d v="2022-03-14T15:37:59"/>
        <d v="2022-03-14T15:38:59"/>
        <d v="2022-03-14T15:39:59"/>
        <d v="2022-03-14T15:40:59"/>
        <d v="2022-03-14T15:41:59"/>
        <d v="2022-03-14T15:42:59"/>
        <d v="2022-03-14T15:43:59"/>
        <d v="2022-03-14T15:44:59"/>
        <d v="2022-03-14T15:45:59"/>
        <d v="2022-03-14T15:46:59"/>
        <d v="2022-03-14T15:47:59"/>
        <d v="2022-03-14T15:48:29"/>
        <d v="2022-03-14T15:48:59"/>
        <d v="2022-03-14T15:49:59"/>
        <d v="2022-03-14T15:50:14"/>
        <d v="2022-03-14T15:50:59"/>
        <d v="2022-03-14T15:51:59"/>
        <d v="2022-03-14T15:52:45"/>
        <d v="2022-03-14T15:52:59"/>
        <d v="2022-03-14T15:53:12"/>
        <d v="2022-03-14T15:53:59"/>
        <d v="2022-03-14T15:54:59"/>
        <d v="2022-03-14T15:55:59"/>
        <d v="2022-03-14T15:56:59"/>
        <d v="2022-03-14T15:57:59"/>
        <d v="2022-03-14T15:58:59"/>
        <d v="2022-03-14T15:59:59"/>
        <d v="2022-03-14T16:00:59"/>
        <d v="2022-03-14T16:01:59"/>
        <d v="2022-03-14T16:02:59"/>
        <d v="2022-03-14T16:03:59"/>
        <d v="2022-03-14T16:04:59"/>
        <d v="2022-03-14T16:05:59"/>
        <d v="2022-03-14T16:06:59"/>
        <d v="2022-03-14T16:07:59"/>
        <d v="2022-03-14T16:08:59"/>
        <d v="2022-03-14T16:09:59"/>
        <d v="2022-03-14T16:10:59"/>
        <d v="2022-03-14T16:11:03"/>
        <d v="2022-03-14T16:11:13"/>
        <d v="2022-03-14T16:11:59"/>
        <d v="2022-03-14T16:12:59"/>
        <d v="2022-03-14T16:13:59"/>
        <d v="2022-03-14T16:14:59"/>
        <d v="2022-03-14T16:16:59"/>
        <d v="2022-03-14T16:17:59"/>
        <d v="2022-03-14T16:18:59"/>
        <d v="2022-03-14T16:19:59"/>
        <d v="2022-03-14T16:20:59"/>
        <d v="2022-03-14T16:21:59"/>
        <d v="2022-03-14T16:22:59"/>
        <d v="2022-03-14T16:23:59"/>
        <d v="2022-03-14T16:24:40"/>
        <d v="2022-03-14T16:24:59"/>
        <d v="2022-03-14T16:25:59"/>
        <d v="2022-03-14T16:26:39"/>
        <d v="2022-03-14T16:26:59"/>
        <d v="2022-03-14T16:27:59"/>
        <d v="2022-03-14T16:28:59"/>
        <d v="2022-03-14T16:29:59"/>
        <d v="2022-03-15T10:31:00"/>
        <d v="2022-03-15T10:36:00"/>
        <d v="2022-03-15T10:41:00"/>
        <d v="2022-03-15T10:46:00"/>
        <d v="2022-03-15T10:51:00"/>
        <d v="2022-03-15T10:56:00"/>
        <d v="2022-03-15T11:01:00"/>
        <d v="2022-03-15T11:06:00"/>
        <d v="2022-03-15T11:06:47"/>
        <d v="2022-03-15T11:11:00"/>
        <d v="2022-03-15T11:16:00"/>
        <d v="2022-03-15T11:21:00"/>
        <d v="2022-03-15T11:26:00"/>
        <d v="2022-03-15T11:31:00"/>
        <d v="2022-03-15T11:36:00"/>
        <d v="2022-03-15T11:39:06"/>
        <d v="2022-03-15T11:41:00"/>
        <d v="2022-03-15T11:46:00"/>
        <d v="2022-03-15T11:48:18"/>
        <d v="2022-03-15T11:49:32"/>
        <d v="2022-03-15T11:51:00"/>
        <d v="2022-03-15T11:56:00"/>
        <d v="2022-03-15T12:01:00"/>
        <d v="2022-03-15T12:06:00"/>
        <d v="2022-03-15T12:11:00"/>
        <d v="2022-03-15T12:16:00"/>
        <d v="2022-03-15T12:16:16"/>
        <d v="2022-03-15T12:17:01"/>
        <d v="2022-03-15T12:21:00"/>
        <d v="2022-03-15T12:23:46"/>
        <d v="2022-03-15T12:26:00"/>
        <d v="2022-03-15T12:31:00"/>
        <d v="2022-03-15T12:36:00"/>
        <d v="2022-03-15T12:41:00"/>
        <d v="2022-03-15T12:46:00"/>
        <d v="2022-03-15T12:51:00"/>
        <d v="2022-03-15T12:56:00"/>
        <d v="2022-03-15T13:01:00"/>
        <d v="2022-03-15T13:06:00"/>
        <d v="2022-03-15T13:11:00"/>
        <d v="2022-03-15T13:16:00"/>
        <d v="2022-03-15T13:21:00"/>
        <d v="2022-03-15T13:26:00"/>
        <d v="2022-03-15T13:31:00"/>
        <d v="2022-03-15T13:36:00"/>
        <d v="2022-03-15T13:41:00"/>
        <d v="2022-03-15T13:46:00"/>
        <d v="2022-03-15T13:51:00"/>
        <d v="2022-03-15T13:56:00"/>
        <d v="2022-03-15T14:01:00"/>
        <d v="2022-03-15T14:01:22"/>
        <d v="2022-03-15T14:06:00"/>
        <d v="2022-03-15T14:08:53"/>
        <d v="2022-03-15T14:11:00"/>
        <d v="2022-03-15T14:11:37"/>
        <d v="2022-03-15T14:11:53"/>
        <d v="2022-03-15T14:16:00"/>
        <d v="2022-03-15T14:21:00"/>
        <d v="2022-03-15T14:26:00"/>
        <d v="2022-03-15T14:31:00"/>
        <d v="2022-03-15T14:36:00"/>
        <d v="2022-03-15T14:40:28"/>
        <d v="2022-03-15T14:41:20"/>
        <d v="2022-03-15T14:41:59"/>
        <d v="2022-03-15T14:42:59"/>
        <d v="2022-03-15T14:43:59"/>
        <d v="2022-03-15T14:44:59"/>
        <d v="2022-03-15T14:45:59"/>
        <d v="2022-03-15T14:46:09"/>
        <d v="2022-03-15T14:46:59"/>
        <d v="2022-03-15T14:47:38"/>
        <d v="2022-03-15T14:47:59"/>
        <d v="2022-03-15T14:48:01"/>
        <d v="2022-03-15T14:48:14"/>
        <d v="2022-03-15T14:48:32"/>
        <d v="2022-03-15T14:48:59"/>
        <d v="2022-03-15T14:49:59"/>
        <d v="2022-03-15T14:50:59"/>
        <d v="2022-03-15T14:51:37"/>
        <d v="2022-03-15T14:51:59"/>
        <d v="2022-03-15T14:52:59"/>
        <d v="2022-03-15T14:53:32"/>
        <d v="2022-03-15T14:53:59"/>
        <d v="2022-03-15T14:54:17"/>
        <d v="2022-03-15T14:54:49"/>
        <d v="2022-03-15T14:54:59"/>
        <d v="2022-03-15T14:55:21"/>
        <d v="2022-03-15T14:55:59"/>
        <d v="2022-03-15T14:56:27"/>
        <d v="2022-03-15T14:56:51"/>
        <d v="2022-03-15T14:57:11"/>
        <d v="2022-03-15T14:57:32"/>
        <d v="2022-03-15T14:57:46"/>
        <d v="2022-03-15T14:58:21"/>
        <d v="2022-03-15T14:58:34"/>
        <d v="2022-03-15T14:59:03"/>
        <d v="2022-03-15T14:59:13"/>
        <d v="2022-03-15T14:59:25"/>
        <d v="2022-03-15T14:59:54"/>
        <d v="2022-03-15T15:00:17"/>
        <d v="2022-03-15T15:00:50"/>
        <d v="2022-03-15T15:01:17"/>
        <d v="2022-03-15T15:01:55"/>
        <d v="2022-03-15T15:02:15"/>
        <d v="2022-03-15T15:02:26"/>
        <d v="2022-03-15T15:03:24"/>
        <d v="2022-03-15T15:06:00"/>
        <d v="2022-03-15T15:07:26"/>
        <d v="2022-03-15T15:09:04"/>
        <d v="2022-03-15T15:11:00"/>
        <d v="2022-03-15T15:14:57"/>
        <d v="2022-03-15T15:16:00"/>
        <d v="2022-03-15T15:21:00"/>
        <d v="2022-03-15T15:25:17"/>
        <d v="2022-03-15T15:26:00"/>
        <d v="2022-03-15T15:26:37"/>
        <d v="2022-03-15T15:31:00"/>
        <d v="2022-03-15T15:35:12"/>
        <d v="2022-03-15T15:36:00"/>
        <d v="2022-03-15T15:41:00"/>
        <d v="2022-03-15T15:42:56"/>
        <d v="2022-03-15T15:46:00"/>
        <d v="2022-03-15T15:51:00"/>
        <d v="2022-03-15T15:54:48"/>
        <d v="2022-03-15T15:56:00"/>
        <d v="2022-03-15T15:58:49"/>
        <d v="2022-03-15T16:01:00"/>
        <d v="2022-03-15T16:05:34"/>
        <d v="2022-03-15T16:06:00"/>
        <d v="2022-03-15T16:11:00"/>
        <d v="2022-03-15T16:16:00"/>
        <d v="2022-03-15T16:21:00"/>
        <d v="2022-03-15T16:26:00"/>
        <d v="2022-03-15T16:28:50"/>
        <d v="2022-03-15T16:31:00"/>
        <d v="2022-03-15T16:35:25"/>
        <d v="2022-03-15T16:36:00"/>
        <d v="2022-03-15T16:40:23"/>
        <d v="2022-03-15T16:41:00"/>
        <d v="2022-03-15T16:41:11"/>
        <d v="2022-03-15T16:46:00"/>
        <d v="2022-03-15T16:48:56"/>
        <d v="2022-03-15T16:51:00"/>
        <m/>
        <d v="2022-03-10T10:06:51"/>
        <d v="2022-03-10T10:10:42"/>
        <d v="2022-03-10T10:11:00"/>
        <d v="2022-03-10T10:14:33"/>
        <d v="2022-03-10T10:15:07"/>
        <d v="2022-03-10T10:16:00"/>
        <d v="2022-03-10T10:21:00"/>
        <d v="2022-03-10T10:26:00"/>
        <d v="2022-03-10T10:30:59"/>
        <d v="2022-03-10T10:31:00"/>
        <d v="2022-03-10T10:36:00"/>
        <d v="2022-03-10T10:41:00"/>
        <d v="2022-03-10T10:46:00"/>
        <d v="2022-03-10T10:51:00"/>
        <d v="2022-03-10T10:56:00"/>
        <d v="2022-03-10T11:01:00"/>
        <d v="2022-03-10T11:06:00"/>
        <d v="2022-03-10T11:10:59"/>
        <d v="2022-03-10T11:11:00"/>
        <d v="2022-03-10T11:11:59"/>
        <d v="2022-03-10T11:15:42"/>
        <d v="2022-03-10T11:16:00"/>
        <d v="2022-03-10T11:21:00"/>
        <d v="2022-03-10T11:26:00"/>
        <d v="2022-03-10T11:31:00"/>
        <d v="2022-03-10T11:36:00"/>
        <d v="2022-03-10T11:41:00"/>
        <d v="2022-03-10T11:46:00"/>
        <d v="2022-03-10T11:51:00"/>
        <d v="2022-03-10T11:55:35"/>
        <d v="2022-03-10T11:56:00"/>
        <d v="2022-03-10T11:56:34"/>
        <d v="2022-03-10T12:01:00"/>
        <d v="2022-03-10T12:04:49"/>
        <d v="2022-03-10T12:06:00"/>
        <d v="2022-03-10T12:11:00"/>
        <d v="2022-03-10T12:16:00"/>
        <d v="2022-03-10T12:17:39"/>
        <d v="2022-03-10T12:21:00"/>
        <d v="2022-03-10T12:26:00"/>
        <d v="2022-03-10T12:31:00"/>
        <d v="2022-03-10T12:36:00"/>
        <d v="2022-03-10T12:41:00"/>
        <d v="2022-03-10T12:46:00"/>
        <d v="2022-03-10T12:51:00"/>
        <d v="2022-03-10T12:56:00"/>
        <d v="2022-03-10T12:57:48"/>
        <d v="2022-03-10T13:01:00"/>
        <d v="2022-03-10T13:03:20"/>
        <d v="2022-03-10T13:04:58"/>
        <d v="2022-03-10T13:06:00"/>
        <d v="2022-03-10T13:11:00"/>
        <d v="2022-03-10T13:16:00"/>
        <d v="2022-03-10T13:21:00"/>
        <d v="2022-03-10T13:26:00"/>
        <d v="2022-03-10T13:26:11"/>
        <d v="2022-03-10T13:31:00"/>
        <d v="2022-03-10T13:31:18"/>
        <d v="2022-03-10T13:36:00"/>
        <d v="2022-03-10T13:37:19"/>
        <d v="2022-03-10T13:41:03"/>
        <d v="2022-03-10T13:46:00"/>
        <d v="2022-03-10T13:51:00"/>
        <d v="2022-03-10T13:56:00"/>
        <d v="2022-03-10T14:01:00"/>
        <d v="2022-03-10T14:06:00"/>
        <d v="2022-03-10T14:11:00"/>
        <d v="2022-03-10T14:16:00"/>
        <d v="2022-03-10T14:21:00"/>
        <d v="2022-03-10T14:26:00"/>
        <d v="2022-03-10T14:29:00"/>
        <d v="2022-03-10T14:29:12"/>
        <d v="2022-03-10T14:29:25"/>
        <d v="2022-03-10T14:31:00"/>
        <d v="2022-03-10T14:33:01"/>
        <d v="2022-03-10T14:33:46"/>
        <d v="2022-03-10T14:35:35"/>
        <d v="2022-03-10T14:36:00"/>
        <d v="2022-03-10T14:41:00"/>
        <d v="2022-03-10T14:41:56"/>
        <d v="2022-03-10T14:45:24"/>
        <d v="2022-03-10T14:46:00"/>
        <d v="2022-03-10T14:51:00"/>
        <d v="2022-03-10T14:56:00"/>
        <d v="2022-03-10T15:01:00"/>
        <d v="2022-03-10T15:01:54"/>
        <d v="2022-03-10T15:04:10"/>
        <d v="2022-03-10T15:05:15"/>
        <d v="2022-03-10T15:06:00"/>
        <d v="2022-03-10T15:09:56"/>
        <d v="2022-03-10T15:11:00"/>
        <d v="2022-03-10T15:11:21"/>
        <d v="2022-03-10T15:12:29"/>
        <d v="2022-03-10T15:16:00"/>
        <d v="2022-03-10T15:21:21"/>
        <d v="2022-03-10T15:21:31"/>
        <d v="2022-03-10T15:22:24"/>
        <d v="2022-03-10T15:23:31"/>
        <d v="2022-03-10T15:25:24"/>
        <d v="2022-03-10T15:25:35"/>
        <d v="2022-03-10T15:25:55"/>
        <d v="2022-03-10T15:26:00"/>
        <d v="2022-03-10T15:26:11"/>
        <d v="2022-03-10T15:27:07"/>
        <d v="2022-03-10T15:30:32"/>
        <d v="2022-03-10T15:31:00"/>
        <d v="2022-03-10T15:31:14"/>
        <d v="2022-03-10T15:33:05"/>
        <d v="2022-03-10T15:40:35"/>
        <d v="2022-03-10T15:40:49"/>
        <d v="2022-03-10T15:41:00"/>
        <d v="2022-03-10T15:42:04"/>
        <d v="2022-03-10T15:46:00"/>
        <d v="2022-03-10T15:56:00"/>
        <d v="2022-03-10T16:01:00"/>
        <d v="2022-03-10T16:06:00"/>
        <d v="2022-03-10T16:07:50"/>
        <d v="2022-03-10T16:08:06"/>
        <d v="2022-03-10T16:11:00"/>
        <d v="2022-03-10T16:16:00"/>
        <d v="2022-03-10T16:20:18"/>
        <d v="2022-03-10T16:21:02"/>
        <d v="2022-03-10T16:36:00"/>
        <d v="2022-03-10T16:40:14"/>
        <d v="2022-03-10T16:46:00"/>
        <d v="2022-03-10T16:51:00"/>
        <d v="2022-03-10T17:06:00"/>
        <d v="2022-03-10T17:11:00"/>
        <d v="2022-03-10T17:14:18"/>
        <d v="2022-03-10T17:14:38"/>
        <d v="2022-03-10T17:16:00"/>
        <d v="2022-03-10T17:21:00"/>
        <d v="2022-03-10T17:26:00"/>
        <d v="2022-03-10T17:31:00"/>
        <d v="2022-03-10T17:36:00"/>
        <d v="2022-03-10T17:41:00"/>
        <d v="2022-03-10T17:46:00"/>
        <d v="2022-03-10T17:46:13"/>
        <d v="2022-03-10T17:51:00"/>
        <d v="2022-03-10T17:56:00"/>
        <d v="2022-03-10T18:01:00"/>
        <d v="2022-03-10T18:06:00"/>
        <d v="2022-03-10T18:11:00"/>
        <d v="2022-03-10T18:16:00"/>
        <d v="2022-03-10T18:21:00"/>
        <d v="2022-03-10T18:26:00"/>
        <d v="2022-03-10T18:31:00"/>
        <d v="2022-03-10T18:36:00"/>
        <d v="2022-03-10T18:41:00"/>
        <d v="2022-03-10T18:46:00"/>
        <d v="2022-03-10T18:51:00"/>
        <d v="2022-03-10T18:56:00"/>
        <d v="2022-03-10T19:01:00"/>
        <d v="2022-03-10T19:06:00"/>
        <d v="2022-03-10T19:11:00"/>
        <d v="2022-03-10T19:16:00"/>
        <d v="2022-03-10T19:21:00"/>
        <d v="2022-03-10T19:22:48"/>
        <d v="2022-03-10T19:23:15"/>
        <d v="2022-03-11T00:01:00"/>
        <d v="2022-03-11T00:06:00"/>
        <d v="2022-03-11T00:11:00"/>
        <d v="2022-03-11T00:16:00"/>
        <d v="2022-03-11T00:21:00"/>
        <d v="2022-03-11T00:26:00"/>
        <d v="2022-03-11T00:31:00"/>
        <d v="2022-03-11T00:36:00"/>
        <d v="2022-03-11T00:41:00"/>
        <d v="2022-03-11T00:46:00"/>
        <d v="2022-03-11T00:51:00"/>
        <d v="2022-03-11T00:56:00"/>
        <d v="2022-03-11T01:01:00"/>
        <d v="2022-03-11T01:06:00"/>
        <d v="2022-03-11T01:11:00"/>
        <d v="2022-03-11T01:16:00"/>
        <d v="2022-03-11T01:21:00"/>
        <d v="2022-03-11T01:26:00"/>
        <d v="2022-03-11T01:31:00"/>
        <d v="2022-03-11T10:46:00"/>
        <d v="2022-03-11T10:51:00"/>
        <d v="2022-03-11T10:56:00"/>
        <d v="2022-03-11T11:01:00"/>
        <d v="2022-03-11T11:06:00"/>
        <d v="2022-03-11T11:11:00"/>
        <d v="2022-03-11T11:16:00"/>
        <d v="2022-03-11T11:21:00"/>
        <d v="2022-03-11T11:26:00"/>
        <d v="2022-03-11T11:31:00"/>
        <d v="2022-03-11T11:31:14"/>
        <d v="2022-03-11T11:35:12"/>
        <d v="2022-03-11T11:35:40"/>
        <d v="2022-03-11T11:36:00"/>
        <d v="2022-03-11T11:41:00"/>
        <d v="2022-03-11T11:41:49"/>
        <d v="2022-03-11T11:46:00"/>
        <d v="2022-03-11T11:51:00"/>
        <d v="2022-03-11T11:53:43"/>
        <d v="2022-03-11T11:56:00"/>
        <d v="2022-03-11T12:01:00"/>
        <d v="2022-03-11T12:06:00"/>
        <d v="2022-03-11T12:11:00"/>
        <d v="2022-03-11T12:16:00"/>
        <d v="2022-03-11T12:21:00"/>
        <d v="2022-03-11T12:26:00"/>
        <d v="2022-03-11T12:31:00"/>
        <d v="2022-03-11T12:36:00"/>
        <d v="2022-03-11T12:41:00"/>
        <d v="2022-03-11T12:46:00"/>
        <d v="2022-03-11T12:51:00"/>
        <d v="2022-03-11T12:54:23"/>
        <d v="2022-03-11T12:56:00"/>
        <d v="2022-03-11T13:01:00"/>
        <d v="2022-03-11T13:06:00"/>
        <d v="2022-03-11T13:11:00"/>
        <d v="2022-03-11T13:11:26"/>
        <d v="2022-03-11T13:16:00"/>
        <d v="2022-03-11T13:21:00"/>
        <d v="2022-03-11T13:26:00"/>
        <d v="2022-03-11T13:31:00"/>
        <d v="2022-03-11T13:34:17"/>
        <d v="2022-03-11T13:35:09"/>
        <d v="2022-03-11T13:36:00"/>
        <d v="2022-03-11T13:41:00"/>
        <d v="2022-03-11T13:46:00"/>
        <d v="2022-03-11T13:48:58"/>
        <d v="2022-03-11T13:51:00"/>
        <d v="2022-03-11T13:56:00"/>
        <d v="2022-03-11T13:56:45"/>
        <d v="2022-03-11T13:58:02"/>
        <d v="2022-03-11T14:01:00"/>
        <d v="2022-03-11T14:06:00"/>
        <d v="2022-03-11T14:11:00"/>
        <d v="2022-03-11T14:16:00"/>
        <d v="2022-03-11T14:16:21"/>
        <d v="2022-03-11T14:16:35"/>
        <d v="2022-03-11T14:21:06"/>
        <d v="2022-03-11T14:24:03"/>
        <d v="2022-03-11T14:24:27"/>
        <d v="2022-03-11T14:26:00"/>
        <d v="2022-03-11T14:31:00"/>
        <d v="2022-03-11T14:36:00"/>
        <d v="2022-03-11T14:41:00"/>
        <d v="2022-03-11T14:46:00"/>
        <d v="2022-03-11T14:51:00"/>
        <d v="2022-03-11T14:53:23"/>
        <d v="2022-03-11T14:56:00"/>
        <d v="2022-03-11T14:57:53"/>
        <d v="2022-03-11T15:01:00"/>
        <d v="2022-03-11T15:06:00"/>
        <d v="2022-03-11T15:11:00"/>
        <d v="2022-03-11T15:16:00"/>
        <d v="2022-03-11T15:21:00"/>
        <d v="2022-03-11T15:26:00"/>
        <d v="2022-03-11T15:30:33"/>
        <d v="2022-03-11T15:30:42"/>
        <d v="2022-03-11T15:31:00"/>
        <d v="2022-03-11T15:36:00"/>
        <d v="2022-03-11T15:38:12"/>
        <d v="2022-03-11T15:41:00"/>
        <d v="2022-03-11T15:42:27"/>
        <d v="2022-03-11T15:46:00"/>
        <d v="2022-03-11T15:51:00"/>
        <d v="2022-03-11T15:56:00"/>
        <d v="2022-03-11T16:01:00"/>
        <d v="2022-03-11T16:06:00"/>
        <d v="2022-03-11T16:06:13"/>
        <d v="2022-03-11T16:07:25"/>
        <d v="2022-03-11T16:11:00"/>
        <d v="2022-03-11T16:14:21"/>
        <d v="2022-03-11T16:14:39"/>
        <d v="2022-03-11T16:16:00"/>
        <d v="2022-03-11T16:21:00"/>
        <d v="2022-03-11T16:26:00"/>
        <d v="2022-03-11T16:31:00"/>
        <d v="2022-03-11T16:35:46"/>
        <d v="2022-03-11T16:36:00"/>
        <d v="2022-03-11T16:41:00"/>
        <d v="2022-03-11T16:46:00"/>
        <d v="2022-03-11T16:51:00"/>
        <d v="2022-03-11T16:56:00"/>
        <d v="2022-03-11T17:00:46"/>
        <d v="2022-03-11T17:01:00"/>
        <d v="2022-03-11T17:02:13"/>
        <d v="2022-03-11T17:06:00"/>
        <d v="2022-03-11T17:11:00"/>
        <d v="2022-03-11T17:16:00"/>
        <d v="2022-03-11T17:21:00"/>
        <d v="2022-03-11T17:26:00"/>
        <d v="2022-03-11T17:31:00"/>
        <d v="2022-03-11T17:36:00"/>
        <d v="2022-03-11T17:41:00"/>
        <d v="2022-03-11T17:46:00"/>
        <d v="2022-03-11T17:51:00"/>
        <d v="2022-03-11T17:56:00"/>
        <d v="2022-03-11T17:57:44"/>
        <d v="2022-03-11T17:58:24"/>
        <d v="2022-03-11T17:59:42"/>
        <d v="2022-03-11T18:00:39"/>
        <d v="2022-03-11T18:01:00"/>
        <d v="2022-03-11T18:01:39"/>
        <d v="2022-03-11T18:01:58"/>
        <d v="2022-03-11T18:06:00"/>
        <d v="2022-03-11T18:08:11"/>
        <d v="2022-03-11T18:11:00"/>
        <d v="2022-03-11T18:16:00"/>
        <d v="2022-03-11T18:20:38"/>
        <d v="2022-03-11T18:21:00"/>
        <d v="2022-03-11T18:21:55"/>
        <d v="2022-03-11T18:26:00"/>
        <d v="2022-03-11T18:31:00"/>
        <d v="2022-03-11T18:36:00"/>
        <d v="2022-03-11T18:41:00"/>
        <d v="2022-03-11T18:46:00"/>
        <d v="2022-03-11T18:51:00"/>
        <d v="2022-03-11T18:56:00"/>
        <d v="2022-03-11T19:01:06"/>
        <d v="2022-03-11T19:06:00"/>
        <d v="2022-03-11T19:09:51"/>
        <d v="2022-03-11T19:11:00"/>
        <d v="2022-03-11T19:16:00"/>
        <d v="2022-03-11T20:46:00"/>
        <d v="2022-03-11T20:51:00"/>
        <d v="2022-03-11T20:56:00"/>
        <d v="2022-03-11T21:01:00"/>
        <d v="2022-03-11T21:06:00"/>
        <d v="2022-03-13T05:46:00"/>
        <d v="2022-03-13T05:47:24"/>
        <d v="2022-03-13T05:51:00"/>
        <d v="2022-03-13T05:56:00"/>
        <d v="2022-03-13T06:01:00"/>
        <d v="2022-03-13T06:06:00"/>
        <d v="2022-03-13T06:11:00"/>
        <d v="2022-03-13T06:16:00"/>
        <d v="2022-03-13T06:21:00"/>
        <d v="2022-03-13T06:26:00"/>
        <d v="2022-03-13T06:31:00"/>
        <d v="2022-03-13T06:36:00"/>
        <d v="2022-03-13T06:41:00"/>
        <d v="2022-03-13T06:46:00"/>
        <d v="2022-03-13T06:51:00"/>
        <d v="2022-03-13T06:56:00"/>
        <d v="2022-03-13T07:01:00"/>
        <d v="2022-03-13T07:06:00"/>
        <d v="2022-03-13T07:07:05"/>
        <d v="2022-03-13T07:11:00"/>
        <d v="2022-03-13T07:16:00"/>
        <d v="2022-03-13T07:21:00"/>
        <d v="2022-03-13T07:25:47"/>
        <d v="2022-03-13T07:26:00"/>
        <d v="2022-03-13T07:31:00"/>
        <d v="2022-03-13T07:36:00"/>
        <d v="2022-03-13T07:41:00"/>
        <d v="2022-03-13T07:46:00"/>
        <d v="2022-03-13T07:51:00"/>
        <d v="2022-03-13T07:56:00"/>
        <d v="2022-03-13T08:01:00"/>
        <d v="2022-03-13T08:06:00"/>
        <d v="2022-03-13T08:11:00"/>
        <d v="2022-03-13T08:15:16"/>
        <d v="2022-03-13T08:16:00"/>
        <d v="2022-03-13T08:21:00"/>
        <d v="2022-03-13T08:26:00"/>
        <d v="2022-03-13T08:31:00"/>
        <d v="2022-03-13T08:36:00"/>
        <d v="2022-03-13T08:41:00"/>
        <d v="2022-03-13T08:46:00"/>
        <d v="2022-03-13T08:51:00"/>
        <d v="2022-03-13T08:56:00"/>
        <d v="2022-03-13T09:01:00"/>
        <d v="2022-03-13T09:06:00"/>
        <d v="2022-03-13T09:11:00"/>
        <d v="2022-03-13T09:16:00"/>
        <d v="2022-03-13T09:21:00"/>
        <d v="2022-03-13T09:26:00"/>
        <d v="2022-03-13T09:31:00"/>
        <d v="2022-03-13T09:36:00"/>
        <d v="2022-03-13T09:41:00"/>
        <d v="2022-03-13T09:46:00"/>
        <d v="2022-03-13T09:51:00"/>
        <d v="2022-03-13T09:53:34"/>
        <d v="2022-03-13T09:56:00"/>
        <d v="2022-03-13T10:01:00"/>
        <d v="2022-03-13T10:06:00"/>
        <d v="2022-03-13T10:11:00"/>
        <d v="2022-03-13T10:16:00"/>
        <d v="2022-03-13T10:20:18"/>
        <d v="2022-03-13T10:21:00"/>
        <d v="2022-03-13T10:23:40"/>
        <d v="2022-03-13T10:25:50"/>
        <d v="2022-03-13T10:26:00"/>
        <d v="2022-03-13T10:27:44"/>
        <d v="2022-03-13T10:28:48"/>
        <d v="2022-03-13T10:29:09"/>
        <d v="2022-03-13T10:31:00"/>
        <d v="2022-03-13T10:36:00"/>
        <d v="2022-03-13T10:41:00"/>
        <d v="2022-03-13T10:46:00"/>
        <d v="2022-03-13T10:51:00"/>
        <d v="2022-03-13T10:55:25"/>
        <d v="2022-03-13T10:56:00"/>
        <d v="2022-03-13T10:57:32"/>
        <d v="2022-03-13T10:58:56"/>
        <d v="2022-03-13T11:01:00"/>
        <d v="2022-03-13T11:05:13"/>
        <d v="2022-03-13T11:06:00"/>
        <d v="2022-03-13T11:11:00"/>
        <d v="2022-03-13T11:11:39"/>
        <d v="2022-03-13T11:16:00"/>
        <d v="2022-03-13T11:21:00"/>
        <d v="2022-03-13T11:21:23"/>
        <d v="2022-03-13T11:26:00"/>
        <d v="2022-03-13T11:29:56"/>
        <d v="2022-03-13T11:31:00"/>
        <d v="2022-03-13T11:32:17"/>
        <d v="2022-03-13T11:36:00"/>
        <d v="2022-03-13T11:41:00"/>
        <d v="2022-03-13T11:42:01"/>
        <d v="2022-03-13T11:42:14"/>
        <d v="2022-03-13T11:46:00"/>
        <d v="2022-03-13T11:51:00"/>
        <d v="2022-03-13T11:56:00"/>
        <d v="2022-03-13T12:01:00"/>
        <d v="2022-03-13T12:06:00"/>
        <d v="2022-03-13T12:11:00"/>
        <d v="2022-03-13T12:16:00"/>
        <d v="2022-03-13T12:21:00"/>
        <d v="2022-03-13T12:24:26"/>
        <d v="2022-03-13T12:25:13"/>
        <d v="2022-03-13T12:26:00"/>
        <d v="2022-03-13T12:31:00"/>
        <d v="2022-03-13T12:36:00"/>
        <d v="2022-03-13T12:41:00"/>
        <d v="2022-03-13T12:46:00"/>
        <d v="2022-03-13T12:51:00"/>
        <d v="2022-03-13T12:56:00"/>
        <d v="2022-03-13T13:01:00"/>
        <d v="2022-03-13T13:06:00"/>
        <d v="2022-03-13T13:11:00"/>
        <d v="2022-03-13T13:16:00"/>
        <d v="2022-03-13T13:21:00"/>
        <d v="2022-03-13T13:23:08"/>
        <d v="2022-03-13T13:23:31"/>
        <d v="2022-03-13T13:26:00"/>
        <d v="2022-03-13T13:31:00"/>
        <d v="2022-03-13T13:36:00"/>
        <d v="2022-03-13T13:38:28"/>
        <d v="2022-03-13T13:38:47"/>
        <d v="2022-03-13T13:41:00"/>
        <d v="2022-03-13T13:43:05"/>
        <d v="2022-03-13T13:43:17"/>
        <d v="2022-03-13T13:46:00"/>
        <d v="2022-03-13T13:51:00"/>
        <d v="2022-03-13T13:56:00"/>
        <d v="2022-03-13T14:01:00"/>
        <d v="2022-03-13T14:06:01"/>
        <d v="2022-03-13T14:07:02"/>
        <d v="2022-03-13T14:11:00"/>
        <d v="2022-03-13T14:16:00"/>
        <d v="2022-03-13T14:17:59"/>
        <d v="2022-03-13T14:18:10"/>
        <d v="2022-03-13T14:21:00"/>
        <d v="2022-03-13T14:25:25"/>
        <d v="2022-03-13T14:26:00"/>
        <d v="2022-03-13T14:28:18"/>
        <d v="2022-03-13T14:30:07"/>
        <d v="2022-03-13T14:30:46"/>
        <d v="2022-03-13T14:31:00"/>
        <d v="2022-03-13T14:35:36"/>
        <d v="2022-03-13T14:36:05"/>
        <d v="2022-03-13T14:39:29"/>
        <d v="2022-03-13T14:41:00"/>
        <d v="2022-03-13T14:46:00"/>
        <d v="2022-03-13T14:51:00"/>
        <d v="2022-03-13T14:56:00"/>
        <d v="2022-03-13T15:01:00"/>
        <d v="2022-03-13T15:06:00"/>
        <d v="2022-03-13T15:11:00"/>
        <d v="2022-03-13T15:16:00"/>
        <d v="2022-03-13T15:21:00"/>
        <d v="2022-03-13T15:26:00"/>
        <d v="2022-03-13T15:31:00"/>
        <d v="2022-03-13T15:36:00"/>
        <d v="2022-03-13T15:40:35"/>
        <d v="2022-03-13T15:41:00"/>
        <d v="2022-03-13T15:46:00"/>
        <d v="2022-03-13T15:51:00"/>
        <d v="2022-03-13T15:56:00"/>
        <d v="2022-03-13T16:01:00"/>
        <d v="2022-03-13T16:04:50"/>
        <d v="2022-03-13T16:06:00"/>
        <d v="2022-03-13T16:08:59"/>
        <d v="2022-03-13T16:11:00"/>
        <d v="2022-03-13T16:16:00"/>
        <d v="2022-03-13T16:21:00"/>
        <d v="2022-03-13T16:25:30"/>
        <d v="2022-03-13T16:26:00"/>
        <d v="2022-03-13T16:31:00"/>
        <d v="2022-03-13T16:36:00"/>
        <d v="2022-03-13T16:41:00"/>
        <d v="2022-03-13T16:41:20"/>
        <d v="2022-03-13T16:46:00"/>
        <d v="2022-03-14T01:34:15"/>
        <d v="2022-03-14T05:08:39"/>
        <d v="2022-03-14T05:11:00"/>
        <d v="2022-03-14T05:16:00"/>
        <d v="2022-03-14T05:21:00"/>
        <d v="2022-03-14T05:26:00"/>
        <d v="2022-03-14T05:31:00"/>
        <d v="2022-03-14T05:36:00"/>
        <d v="2022-03-14T06:03:57"/>
        <d v="2022-03-14T06:06:00"/>
        <d v="2022-03-14T06:11:00"/>
        <d v="2022-03-14T06:16:00"/>
        <d v="2022-03-14T06:21:00"/>
        <d v="2022-03-14T06:24:33"/>
        <d v="2022-03-14T06:26:00"/>
        <d v="2022-03-14T06:27:07"/>
        <d v="2022-03-14T06:31:00"/>
        <d v="2022-03-14T06:36:00"/>
        <d v="2022-03-14T06:40:14"/>
        <d v="2022-03-14T06:40:23"/>
        <d v="2022-03-14T06:40:43"/>
        <d v="2022-03-14T06:41:00"/>
        <d v="2022-03-14T06:46:00"/>
        <d v="2022-03-14T06:51:00"/>
        <d v="2022-03-14T06:56:00"/>
        <d v="2022-03-14T07:01:00"/>
        <d v="2022-03-14T07:06:00"/>
        <d v="2022-03-14T07:11:00"/>
        <d v="2022-03-14T07:16:00"/>
        <d v="2022-03-14T07:20:17"/>
        <d v="2022-03-14T07:21:00"/>
        <d v="2022-03-14T07:26:00"/>
        <d v="2022-03-14T07:31:00"/>
        <d v="2022-03-14T07:36:00"/>
        <d v="2022-03-14T07:41:00"/>
        <d v="2022-03-14T07:46:00"/>
        <d v="2022-03-14T07:49:34"/>
        <d v="2022-03-14T07:51:00"/>
        <d v="2022-03-14T07:56:00"/>
        <d v="2022-03-14T08:01:00"/>
        <d v="2022-03-14T08:06:00"/>
        <d v="2022-03-14T08:11:00"/>
        <d v="2022-03-14T08:15:28"/>
        <d v="2022-03-14T08:15:50"/>
        <d v="2022-03-14T08:16:00"/>
        <d v="2022-03-14T08:21:00"/>
        <d v="2022-03-14T08:26:00"/>
        <d v="2022-03-14T08:28:57"/>
        <d v="2022-03-14T08:29:56"/>
        <d v="2022-03-14T08:31:00"/>
        <d v="2022-03-14T08:36:00"/>
        <d v="2022-03-14T08:41:00"/>
        <d v="2022-03-14T08:46:00"/>
        <d v="2022-03-14T08:51:00"/>
        <d v="2022-03-14T08:56:00"/>
        <d v="2022-03-14T09:01:00"/>
        <d v="2022-03-14T09:06:00"/>
        <d v="2022-03-14T09:11:00"/>
        <d v="2022-03-14T09:16:00"/>
        <d v="2022-03-14T09:21:00"/>
        <d v="2022-03-14T09:26:00"/>
        <d v="2022-03-14T09:31:00"/>
        <d v="2022-03-14T09:36:00"/>
        <d v="2022-03-14T09:41:00"/>
        <d v="2022-03-14T09:46:00"/>
        <d v="2022-03-14T09:51:00"/>
        <d v="2022-03-14T09:56:00"/>
        <d v="2022-03-14T10:01:00"/>
        <d v="2022-03-14T10:06:00"/>
        <d v="2022-03-14T10:11:00"/>
        <d v="2022-03-14T10:16:00"/>
        <d v="2022-03-14T10:21:00"/>
        <d v="2022-03-14T10:26:00"/>
        <d v="2022-03-14T10:31:00"/>
        <d v="2022-03-14T10:36:01"/>
        <d v="2022-03-14T10:41:00"/>
        <d v="2022-03-14T10:46:00"/>
        <d v="2022-03-14T10:51:00"/>
        <d v="2022-03-14T10:56:00"/>
        <d v="2022-03-14T11:01:00"/>
        <d v="2022-03-14T11:06:00"/>
        <d v="2022-03-14T11:08:22"/>
        <d v="2022-03-14T11:11:00"/>
        <d v="2022-03-14T11:16:00"/>
        <d v="2022-03-14T11:21:00"/>
        <d v="2022-03-14T11:22:39"/>
        <d v="2022-03-14T11:26:00"/>
        <d v="2022-03-14T11:31:00"/>
        <d v="2022-03-14T11:31:14"/>
        <d v="2022-03-14T11:36:00"/>
        <d v="2022-03-14T11:41:00"/>
        <d v="2022-03-14T11:46:00"/>
        <d v="2022-03-14T11:49:22"/>
        <d v="2022-03-14T11:51:00"/>
        <d v="2022-03-14T11:53:23"/>
        <d v="2022-03-14T11:56:08"/>
        <d v="2022-03-14T12:00:30"/>
        <d v="2022-03-14T12:01:00"/>
        <d v="2022-03-14T12:06:00"/>
        <d v="2022-03-14T12:11:00"/>
        <d v="2022-03-14T12:16:00"/>
        <d v="2022-03-14T12:21:00"/>
        <d v="2022-03-14T12:26:00"/>
        <d v="2022-03-14T12:31:00"/>
        <d v="2022-03-14T12:36:00"/>
        <d v="2022-03-14T12:41:00"/>
        <d v="2022-03-14T12:46:00"/>
        <d v="2022-03-14T12:49:11"/>
        <d v="2022-03-14T12:51:00"/>
        <d v="2022-03-14T12:56:00"/>
        <d v="2022-03-14T13:01:00"/>
        <d v="2022-03-14T13:06:00"/>
        <d v="2022-03-14T13:07:15"/>
        <d v="2022-03-14T13:07:53"/>
        <d v="2022-03-14T13:10:32"/>
        <d v="2022-03-14T13:11:00"/>
        <d v="2022-03-14T13:11:37"/>
        <d v="2022-03-14T13:12:56"/>
        <d v="2022-03-14T13:21:00"/>
        <d v="2022-03-14T13:26:00"/>
        <d v="2022-03-14T13:28:02"/>
        <d v="2022-03-14T13:31:00"/>
        <d v="2022-03-14T13:35:27"/>
        <d v="2022-03-14T13:38:15"/>
        <d v="2022-03-14T13:46:32"/>
        <d v="2022-03-14T15:21:00"/>
        <d v="2022-03-14T15:26:05"/>
        <d v="2022-03-14T15:26:15"/>
        <d v="2022-03-14T15:35:05"/>
        <d v="2022-03-14T15:51:28"/>
        <d v="2022-03-14T15:53:45"/>
        <d v="2022-03-14T15:55:38"/>
        <d v="2022-03-14T15:58:47"/>
        <d v="2022-03-14T17:37:04"/>
        <d v="2022-03-14T18:11:00"/>
        <d v="2022-03-14T18:16:00"/>
        <d v="2022-03-14T18:31:00"/>
        <d v="2022-03-14T18:41:00"/>
        <d v="2022-03-14T18:46:00"/>
        <d v="2022-03-14T18:51:00"/>
        <d v="2022-03-14T19:41:00"/>
        <d v="2022-03-14T19:41:20"/>
        <d v="2022-03-14T20:06:00"/>
        <d v="2022-03-14T20:11:00"/>
        <d v="2022-03-14T20:16:00"/>
        <d v="2022-03-14T20:21:00"/>
        <d v="2022-03-14T20:26:00"/>
        <d v="2022-03-14T20:31:00"/>
        <d v="2022-03-14T20:36:00"/>
        <d v="2022-03-14T20:41:00"/>
        <d v="2022-03-14T20:46:00"/>
        <d v="2022-03-14T20:51:00"/>
        <d v="2022-03-14T20:56:00"/>
        <d v="2022-03-14T21:01:00"/>
        <d v="2022-03-14T21:06:00"/>
        <d v="2022-03-14T21:11:00"/>
        <d v="2022-03-14T21:16:00"/>
        <d v="2022-03-14T21:21:00"/>
        <d v="2022-03-14T21:26:00"/>
        <d v="2022-03-14T21:31:00"/>
        <d v="2022-03-14T21:36:00"/>
        <d v="2022-03-14T21:41:00"/>
        <d v="2022-03-14T21:46:00"/>
        <d v="2022-03-14T21:51:00"/>
        <d v="2022-03-14T21:56:00"/>
        <d v="2022-03-14T22:01:00"/>
        <d v="2022-03-14T22:06:00"/>
        <d v="2022-03-14T22:11:00"/>
        <d v="2022-03-14T22:16:00"/>
        <d v="2022-03-14T22:21:00"/>
        <d v="2022-03-14T22:26:00"/>
        <d v="2022-03-14T22:31:00"/>
        <d v="2022-03-14T22:36:00"/>
        <d v="2022-03-14T22:41:00"/>
        <d v="2022-03-14T22:46:00"/>
        <d v="2022-03-14T22:51:00"/>
        <d v="2022-03-14T22:56:00"/>
        <d v="2022-03-14T23:01:00"/>
        <d v="2022-03-14T23:06:00"/>
        <d v="2022-03-14T23:11:00"/>
        <d v="2022-03-14T23:16:00"/>
        <d v="2022-03-14T23:21:00"/>
        <d v="2022-03-14T23:24:35"/>
        <d v="2022-03-07T17:34:59"/>
        <d v="2022-03-07T17:35:59"/>
        <d v="2022-03-07T17:36:59"/>
        <d v="2022-03-07T17:37:59"/>
        <d v="2022-03-07T17:38:59"/>
        <d v="2022-03-07T17:39:59"/>
        <d v="2022-03-07T17:40:59"/>
        <d v="2022-03-07T17:42:59"/>
        <d v="2022-03-07T17:43:59"/>
        <d v="2022-03-07T17:44:59"/>
        <d v="2022-03-07T17:45:59"/>
        <d v="2022-03-07T17:46:59"/>
        <d v="2022-03-07T17:47:59"/>
        <d v="2022-03-07T17:48:59"/>
        <d v="2022-03-07T17:49:59"/>
        <d v="2022-03-07T17:50:59"/>
        <d v="2022-03-07T17:51:59"/>
        <d v="2022-03-07T17:52:59"/>
        <d v="2022-03-07T17:53:59"/>
        <d v="2022-03-07T17:54:59"/>
        <d v="2022-03-07T17:55:59"/>
        <d v="2022-03-07T17:56:59"/>
        <d v="2022-03-07T17:57:59"/>
        <d v="2022-03-07T17:59:59"/>
        <d v="2022-03-07T18:00:12"/>
        <d v="2022-03-07T18:00:59"/>
        <d v="2022-03-07T18:01:06"/>
        <d v="2022-03-07T18:01:47"/>
        <d v="2022-03-07T18:01:59"/>
        <d v="2022-03-07T18:02:16"/>
        <d v="2022-03-07T18:02:59"/>
        <d v="2022-03-07T18:03:07"/>
        <d v="2022-03-07T18:03:59"/>
        <d v="2022-03-07T18:04:40"/>
        <d v="2022-03-07T18:04:59"/>
        <d v="2022-03-07T18:05:59"/>
        <d v="2022-03-07T18:06:59"/>
        <d v="2022-03-07T18:07:59"/>
        <d v="2022-03-07T18:08:59"/>
        <d v="2022-03-07T18:09:59"/>
        <d v="2022-03-07T18:10:59"/>
        <d v="2022-03-07T18:11:15"/>
        <d v="2022-03-07T18:11:49"/>
        <d v="2022-03-07T18:11:59"/>
        <d v="2022-03-07T18:12:59"/>
        <d v="2022-03-07T18:13:59"/>
        <d v="2022-03-07T18:14:59"/>
        <d v="2022-03-07T18:16:01"/>
        <d v="2022-03-07T18:16:59"/>
        <d v="2022-03-07T18:17:21"/>
        <d v="2022-03-07T18:17:59"/>
        <d v="2022-03-07T18:18:08"/>
        <d v="2022-03-07T18:18:20"/>
        <d v="2022-03-07T18:18:59"/>
        <d v="2022-03-07T18:19:30"/>
        <d v="2022-03-07T18:19:42"/>
        <d v="2022-03-07T18:19:59"/>
        <d v="2022-03-07T18:20:59"/>
        <d v="2022-03-07T18:21:59"/>
        <d v="2022-03-07T18:22:59"/>
        <d v="2022-03-07T18:23:59"/>
        <d v="2022-03-07T18:24:59"/>
        <d v="2022-03-07T18:25:59"/>
        <d v="2022-03-07T18:26:59"/>
        <d v="2022-03-07T18:27:59"/>
        <d v="2022-03-07T18:28:59"/>
        <d v="2022-03-07T18:29:59"/>
        <d v="2022-03-07T18:30:59"/>
        <d v="2022-03-07T18:31:59"/>
        <d v="2022-03-07T18:32:59"/>
        <d v="2022-03-07T18:33:59"/>
        <d v="2022-03-07T18:34:18"/>
        <d v="2022-03-07T18:34:59"/>
        <d v="2022-03-07T18:35:34"/>
        <d v="2022-03-07T18:35:59"/>
        <d v="2022-03-07T18:36:00"/>
        <d v="2022-03-07T18:36:21"/>
        <d v="2022-03-07T18:36:38"/>
        <d v="2022-03-07T18:36:59"/>
        <d v="2022-03-07T18:37:01"/>
        <d v="2022-03-07T18:37:12"/>
        <d v="2022-03-07T18:37:46"/>
        <d v="2022-03-07T18:37:59"/>
        <d v="2022-03-07T18:38:25"/>
        <d v="2022-03-07T18:38:59"/>
        <d v="2022-03-07T18:39:55"/>
        <d v="2022-03-07T18:39:59"/>
        <d v="2022-03-07T18:40:59"/>
        <d v="2022-03-07T18:41:59"/>
        <d v="2022-03-07T18:42:38"/>
        <d v="2022-03-07T18:42:55"/>
        <d v="2022-03-07T18:42:59"/>
        <d v="2022-03-07T18:43:12"/>
        <d v="2022-03-07T18:43:30"/>
        <d v="2022-03-07T18:43:59"/>
        <d v="2022-03-07T18:44:42"/>
        <d v="2022-03-07T18:44:50"/>
        <d v="2022-03-07T18:44:59"/>
        <d v="2022-03-07T18:45:24"/>
        <d v="2022-03-07T18:46:17"/>
        <d v="2022-03-07T18:46:59"/>
        <d v="2022-03-07T18:47:58"/>
        <d v="2022-03-07T18:47:59"/>
        <d v="2022-03-07T18:48:14"/>
        <d v="2022-03-07T18:48:59"/>
        <d v="2022-03-07T18:49:59"/>
        <d v="2022-03-07T18:50:56"/>
        <d v="2022-03-07T18:50:59"/>
        <d v="2022-03-07T18:51:59"/>
        <d v="2022-03-07T18:52:59"/>
        <d v="2022-03-07T18:53:59"/>
        <d v="2022-03-07T18:54:59"/>
        <d v="2022-03-07T18:55:59"/>
        <d v="2022-03-07T18:56:59"/>
        <d v="2022-03-07T18:57:59"/>
        <d v="2022-03-07T18:58:59"/>
        <d v="2022-03-07T18:59:59"/>
        <d v="2022-03-07T19:00:59"/>
        <d v="2022-03-07T19:01:59"/>
        <d v="2022-03-07T19:02:31"/>
        <d v="2022-03-07T19:02:50"/>
        <d v="2022-03-07T19:03:59"/>
        <d v="2022-03-07T19:04:59"/>
        <d v="2022-03-07T19:05:59"/>
        <d v="2022-03-07T19:06:59"/>
        <d v="2022-03-07T19:07:59"/>
        <d v="2022-03-07T19:08:59"/>
        <d v="2022-03-07T19:09:59"/>
        <d v="2022-03-07T19:10:57"/>
        <d v="2022-03-07T19:10:59"/>
        <d v="2022-03-07T19:11:59"/>
        <d v="2022-03-07T19:12:59"/>
        <d v="2022-03-07T19:13:59"/>
        <d v="2022-03-07T19:14:59"/>
        <d v="2022-03-07T19:15:59"/>
        <d v="2022-03-07T19:16:59"/>
        <d v="2022-03-07T19:17:59"/>
        <d v="2022-03-07T19:18:59"/>
        <d v="2022-03-07T19:20:59"/>
        <d v="2022-03-07T19:21:59"/>
        <d v="2022-03-07T19:22:44"/>
        <d v="2022-03-07T19:22:59"/>
        <d v="2022-03-07T19:23:59"/>
        <d v="2022-03-07T19:24:59"/>
        <d v="2022-03-07T19:25:59"/>
        <d v="2022-03-07T19:26:59"/>
        <d v="2022-03-07T19:27:59"/>
        <d v="2022-03-07T19:28:59"/>
        <d v="2022-03-07T19:29:59"/>
        <d v="2022-03-07T19:30:59"/>
        <d v="2022-03-07T19:31:59"/>
        <d v="2022-03-07T19:32:59"/>
        <d v="2022-03-07T19:33:59"/>
        <d v="2022-03-07T19:34:59"/>
        <d v="2022-03-07T19:35:59"/>
        <d v="2022-03-07T19:36:59"/>
        <d v="2022-03-07T19:37:59"/>
        <d v="2022-03-07T19:38:59"/>
        <d v="2022-03-07T19:39:59"/>
        <d v="2022-03-07T19:40:59"/>
        <d v="2022-03-07T19:41:59"/>
        <d v="2022-03-07T19:42:59"/>
        <d v="2022-03-07T19:43:59"/>
        <d v="2022-03-07T19:44:59"/>
        <d v="2022-03-07T19:45:59"/>
        <d v="2022-03-07T19:46:18"/>
        <d v="2022-03-07T19:46:42"/>
        <d v="2022-03-07T19:46:59"/>
        <d v="2022-03-07T19:47:10"/>
        <d v="2022-03-07T19:47:47"/>
        <d v="2022-03-07T19:47:59"/>
        <d v="2022-03-07T19:48:04"/>
        <d v="2022-03-07T19:48:59"/>
        <d v="2022-03-07T19:50:59"/>
        <d v="2022-03-07T19:51:59"/>
        <d v="2022-03-07T19:52:59"/>
        <d v="2022-03-07T19:53:45"/>
        <d v="2022-03-07T19:53:59"/>
        <d v="2022-03-07T19:54:59"/>
        <d v="2022-03-07T19:55:59"/>
        <d v="2022-03-07T19:56:15"/>
        <d v="2022-03-07T19:56:30"/>
        <d v="2022-03-07T19:56:59"/>
        <d v="2022-03-07T19:57:59"/>
        <d v="2022-03-07T19:58:59"/>
        <d v="2022-03-07T19:59:59"/>
        <d v="2022-03-07T20:00:59"/>
        <d v="2022-03-07T20:01:59"/>
        <d v="2022-03-07T20:02:59"/>
        <d v="2022-03-07T20:03:59"/>
        <d v="2022-03-07T20:04:54"/>
        <d v="2022-03-07T20:04:59"/>
        <d v="2022-03-07T20:05:59"/>
        <d v="2022-03-07T20:07:59"/>
        <d v="2022-03-07T20:08:59"/>
        <d v="2022-03-07T20:09:59"/>
        <d v="2022-03-07T20:10:59"/>
        <d v="2022-03-07T20:11:59"/>
        <d v="2022-03-07T20:12:59"/>
        <d v="2022-03-07T20:13:59"/>
        <d v="2022-03-07T20:14:59"/>
        <d v="2022-03-07T20:15:59"/>
        <d v="2022-03-07T20:16:59"/>
        <d v="2022-03-07T20:17:41"/>
        <d v="2022-03-07T20:17:56"/>
        <d v="2022-03-07T20:17:59"/>
        <d v="2022-03-07T20:18:11"/>
        <d v="2022-03-07T20:18:18"/>
        <d v="2022-03-07T20:18:30"/>
        <d v="2022-03-07T20:18:42"/>
        <d v="2022-03-07T20:18:57"/>
        <d v="2022-03-07T20:18:59"/>
        <d v="2022-03-07T20:19:10"/>
        <d v="2022-03-07T20:19:32"/>
        <d v="2022-03-07T20:19:59"/>
        <d v="2022-03-07T20:20:26"/>
        <d v="2022-03-07T20:20:36"/>
        <d v="2022-03-07T20:20:47"/>
        <d v="2022-03-07T20:20:59"/>
        <d v="2022-03-07T20:21:05"/>
        <d v="2022-03-07T20:21:17"/>
        <d v="2022-03-07T20:21:26"/>
        <d v="2022-03-07T20:21:59"/>
        <d v="2022-03-07T20:22:34"/>
        <d v="2022-03-07T20:22:56"/>
        <d v="2022-03-07T20:22:59"/>
        <d v="2022-03-07T20:23:13"/>
        <d v="2022-03-07T20:24:16"/>
        <d v="2022-03-07T20:24:27"/>
        <d v="2022-03-07T20:24:59"/>
        <d v="2022-03-07T20:25:59"/>
        <d v="2022-03-07T20:26:59"/>
        <d v="2022-03-07T20:27:59"/>
        <d v="2022-03-07T20:28:59"/>
        <d v="2022-03-07T20:29:59"/>
        <d v="2022-03-07T20:30:59"/>
        <d v="2022-03-07T20:31:59"/>
        <d v="2022-03-07T20:32:59"/>
        <d v="2022-03-07T20:33:59"/>
        <d v="2022-03-07T20:34:59"/>
        <d v="2022-03-07T20:35:59"/>
        <d v="2022-03-07T20:36:59"/>
        <d v="2022-03-07T20:37:59"/>
        <d v="2022-03-07T20:38:59"/>
        <d v="2022-03-07T20:39:59"/>
        <d v="2022-03-07T20:40:59"/>
        <d v="2022-03-07T20:41:59"/>
        <d v="2022-03-07T20:42:59"/>
        <d v="2022-03-07T20:43:59"/>
        <d v="2022-03-07T20:44:59"/>
        <d v="2022-03-07T20:45:59"/>
        <d v="2022-03-07T20:46:59"/>
        <d v="2022-03-07T20:47:59"/>
        <d v="2022-03-07T20:48:59"/>
        <d v="2022-03-07T20:49:59"/>
        <d v="2022-03-07T20:50:59"/>
        <d v="2022-03-07T20:51:59"/>
        <d v="2022-03-07T20:52:59"/>
        <d v="2022-03-07T20:54:59"/>
        <d v="2022-03-07T20:55:59"/>
        <d v="2022-03-07T20:56:59"/>
        <d v="2022-03-07T20:57:59"/>
        <d v="2022-03-07T20:58:59"/>
        <d v="2022-03-07T20:59:59"/>
        <d v="2022-03-07T21:00:59"/>
        <d v="2022-03-07T21:01:59"/>
        <d v="2022-03-07T21:02:59"/>
        <d v="2022-03-07T21:03:59"/>
        <d v="2022-03-07T21:04:59"/>
        <d v="2022-03-07T21:05:59"/>
        <d v="2022-03-07T21:06:59"/>
        <d v="2022-03-07T21:07:59"/>
        <d v="2022-03-07T21:08:59"/>
        <d v="2022-03-07T21:09:59"/>
        <d v="2022-03-07T21:11:59"/>
        <d v="2022-03-07T21:12:59"/>
        <d v="2022-03-07T21:13:59"/>
        <d v="2022-03-07T21:14:59"/>
        <d v="2022-03-07T21:15:59"/>
        <d v="2022-03-07T21:16:59"/>
        <d v="2022-03-07T21:17:59"/>
        <d v="2022-03-07T21:18:59"/>
        <d v="2022-03-07T21:19:59"/>
        <d v="2022-03-07T21:20:59"/>
        <d v="2022-03-07T21:21:59"/>
        <d v="2022-03-07T21:22:59"/>
        <d v="2022-03-07T21:23:59"/>
        <d v="2022-03-07T21:24:59"/>
        <d v="2022-03-07T21:25:59"/>
        <d v="2022-03-07T21:26:59"/>
        <d v="2022-03-07T21:28:59"/>
        <d v="2022-03-07T21:29:59"/>
        <d v="2022-03-07T21:30:59"/>
        <d v="2022-03-07T21:31:59"/>
        <d v="2022-03-07T21:32:59"/>
        <d v="2022-03-07T21:33:59"/>
        <d v="2022-03-07T21:34:59"/>
        <d v="2022-03-07T21:35:59"/>
        <d v="2022-03-07T21:36:59"/>
        <d v="2022-03-07T21:37:59"/>
        <d v="2022-03-07T21:38:59"/>
        <d v="2022-03-07T21:39:59"/>
        <d v="2022-03-07T21:40:59"/>
        <d v="2022-03-07T21:41:59"/>
        <d v="2022-03-07T21:42:59"/>
        <d v="2022-03-07T21:43:59"/>
        <d v="2022-03-07T21:44:59"/>
        <d v="2022-03-07T21:45:59"/>
        <d v="2022-03-07T21:46:59"/>
        <d v="2022-03-07T21:47:59"/>
        <d v="2022-03-07T21:48:59"/>
        <d v="2022-03-07T21:49:59"/>
        <d v="2022-03-07T21:50:59"/>
        <d v="2022-03-07T21:51:59"/>
        <d v="2022-03-07T21:52:59"/>
        <d v="2022-03-07T21:53:59"/>
        <d v="2022-03-07T21:54:59"/>
        <d v="2022-03-07T21:55:59"/>
        <d v="2022-03-07T21:56:59"/>
        <d v="2022-03-07T21:58:59"/>
        <d v="2022-03-07T21:59:59"/>
        <d v="2022-03-07T22:00:59"/>
        <d v="2022-03-07T22:01:59"/>
        <d v="2022-03-07T22:02:59"/>
        <d v="2022-03-07T22:03:59"/>
        <d v="2022-03-07T22:04:59"/>
        <d v="2022-03-07T22:05:59"/>
        <d v="2022-03-07T22:06:59"/>
        <d v="2022-03-07T22:07:59"/>
        <d v="2022-03-07T22:08:59"/>
        <d v="2022-03-07T22:09:59"/>
        <d v="2022-03-07T22:10:59"/>
        <d v="2022-03-07T22:11:59"/>
        <d v="2022-03-07T22:12:59"/>
        <d v="2022-03-07T22:13:59"/>
        <d v="2022-03-07T22:15:59"/>
        <d v="2022-03-07T22:16:59"/>
        <d v="2022-03-07T22:17:59"/>
        <d v="2022-03-07T22:18:59"/>
        <d v="2022-03-07T22:19:59"/>
        <d v="2022-03-07T22:20:59"/>
        <d v="2022-03-07T22:21:59"/>
        <d v="2022-03-07T22:22:59"/>
        <d v="2022-03-07T22:23:59"/>
        <d v="2022-03-07T22:24:59"/>
        <d v="2022-03-07T22:25:59"/>
        <d v="2022-03-07T22:26:59"/>
        <d v="2022-03-07T22:27:59"/>
        <d v="2022-03-07T22:28:59"/>
        <d v="2022-03-07T22:29:59"/>
        <d v="2022-03-07T22:30:59"/>
        <d v="2022-03-07T22:32:59"/>
        <d v="2022-03-07T22:33:59"/>
        <d v="2022-03-07T22:34:59"/>
        <d v="2022-03-07T22:35:59"/>
        <d v="2022-03-07T22:36:59"/>
        <d v="2022-03-07T22:37:59"/>
        <d v="2022-03-07T22:38:59"/>
        <d v="2022-03-07T22:39:59"/>
        <d v="2022-03-07T22:40:59"/>
        <d v="2022-03-07T22:41:59"/>
        <d v="2022-03-07T22:42:59"/>
        <d v="2022-03-07T22:43:59"/>
        <d v="2022-03-07T22:44:59"/>
        <d v="2022-03-07T22:45:59"/>
        <d v="2022-03-07T22:46:59"/>
        <d v="2022-03-07T22:47:59"/>
        <d v="2022-03-07T22:48:59"/>
        <d v="2022-03-07T22:49:59"/>
        <d v="2022-03-07T22:50:59"/>
        <d v="2022-03-07T22:51:59"/>
        <d v="2022-03-07T22:52:59"/>
        <d v="2022-03-07T22:53:59"/>
        <d v="2022-03-07T22:54:59"/>
        <d v="2022-03-07T22:55:59"/>
        <d v="2022-03-07T22:56:59"/>
        <d v="2022-03-07T22:57:59"/>
        <d v="2022-03-07T22:58:59"/>
        <d v="2022-03-07T22:59:59"/>
        <d v="2022-03-07T23:00:59"/>
        <d v="2022-03-07T23:02:59"/>
        <d v="2022-03-07T23:03:59"/>
        <d v="2022-03-07T23:04:59"/>
        <d v="2022-03-07T23:05:59"/>
        <d v="2022-03-07T23:06:59"/>
        <d v="2022-03-07T23:07:59"/>
        <d v="2022-03-07T23:08:59"/>
        <d v="2022-03-07T23:09:59"/>
        <d v="2022-03-07T23:10:59"/>
        <d v="2022-03-07T23:11:59"/>
        <d v="2022-03-07T23:12:59"/>
        <d v="2022-03-07T23:13:59"/>
        <d v="2022-03-07T23:14:59"/>
        <d v="2022-03-07T23:15:59"/>
        <d v="2022-03-07T23:16:59"/>
        <d v="2022-03-07T23:17:59"/>
        <d v="2022-03-07T23:19:59"/>
        <d v="2022-03-07T23:20:59"/>
        <d v="2022-03-07T23:21:59"/>
        <d v="2022-03-07T23:22:59"/>
        <d v="2022-03-07T23:23:59"/>
        <d v="2022-03-07T23:24:59"/>
        <d v="2022-03-07T23:25:59"/>
        <d v="2022-03-07T23:26:59"/>
        <d v="2022-03-07T23:27:59"/>
        <d v="2022-03-07T23:28:59"/>
        <d v="2022-03-07T23:29:59"/>
        <d v="2022-03-07T23:30:59"/>
        <d v="2022-03-07T23:31:59"/>
        <d v="2022-03-07T23:32:59"/>
        <d v="2022-03-07T23:33:59"/>
        <d v="2022-03-07T23:34:59"/>
        <d v="2022-03-07T23:36:59"/>
        <d v="2022-03-07T23:37:59"/>
        <d v="2022-03-07T23:38:59"/>
        <d v="2022-03-07T23:39:59"/>
        <d v="2022-03-07T23:40:59"/>
        <d v="2022-03-07T23:41:59"/>
        <d v="2022-03-07T23:42:59"/>
        <d v="2022-03-07T23:43:59"/>
        <d v="2022-03-07T23:44:59"/>
        <d v="2022-03-07T23:45:59"/>
        <d v="2022-03-07T23:46:59"/>
        <d v="2022-03-07T23:47:59"/>
        <d v="2022-03-07T23:48:59"/>
        <d v="2022-03-07T23:49:59"/>
        <d v="2022-03-07T23:50:59"/>
        <d v="2022-03-08T01:01:00"/>
        <d v="2022-03-08T01:06:00"/>
        <d v="2022-03-08T01:11:00"/>
        <d v="2022-03-08T01:16:00"/>
        <d v="2022-03-08T01:21:00"/>
        <d v="2022-03-08T01:26:00"/>
        <d v="2022-03-08T01:31:00"/>
        <d v="2022-03-08T01:36:00"/>
        <d v="2022-03-08T01:41:00"/>
        <d v="2022-03-08T01:46:00"/>
        <d v="2022-03-08T01:51:00"/>
        <d v="2022-03-08T01:56:00"/>
        <d v="2022-03-08T02:01:00"/>
        <d v="2022-03-08T02:06:00"/>
        <d v="2022-03-08T02:11:00"/>
        <d v="2022-03-08T02:16:00"/>
        <d v="2022-03-08T02:21:00"/>
        <d v="2022-03-08T02:26:00"/>
        <d v="2022-03-08T02:31:00"/>
        <d v="2022-03-08T02:36:00"/>
        <d v="2022-03-08T02:41:00"/>
        <d v="2022-03-08T02:46:00"/>
        <d v="2022-03-08T02:51:00"/>
        <d v="2022-03-08T02:56:00"/>
        <d v="2022-03-08T03:01:00"/>
        <d v="2022-03-08T03:06:00"/>
        <d v="2022-03-08T03:11:00"/>
        <d v="2022-03-08T03:16:00"/>
        <d v="2022-03-08T03:21:00"/>
        <d v="2022-03-08T03:26:00"/>
        <d v="2022-03-08T03:31:00"/>
        <d v="2022-03-08T03:36:00"/>
        <d v="2022-03-08T03:41:00"/>
        <d v="2022-03-08T03:46:00"/>
        <d v="2022-03-08T03:51:00"/>
        <d v="2022-03-08T03:56:00"/>
        <d v="2022-03-08T04:01:00"/>
        <d v="2022-03-08T04:06:00"/>
        <d v="2022-03-08T04:11:00"/>
        <d v="2022-03-08T04:16:00"/>
        <d v="2022-03-08T04:21:00"/>
        <d v="2022-03-08T04:26:00"/>
        <d v="2022-03-08T04:31:00"/>
        <d v="2022-03-08T04:36:00"/>
        <d v="2022-03-08T04:41:00"/>
        <d v="2022-03-08T04:46:00"/>
        <d v="2022-03-08T04:51:00"/>
        <d v="2022-03-08T04:56:00"/>
        <d v="2022-03-08T05:01:00"/>
        <d v="2022-03-08T05:06:00"/>
        <d v="2022-03-08T05:11:00"/>
        <d v="2022-03-08T05:16:00"/>
        <d v="2022-03-08T05:21:00"/>
        <d v="2022-03-08T05:26:00"/>
        <d v="2022-03-08T05:31:00"/>
        <d v="2022-03-08T05:36:00"/>
        <d v="2022-03-08T05:41:00"/>
        <d v="2022-03-08T05:46:00"/>
        <d v="2022-03-08T05:51:00"/>
        <d v="2022-03-08T05:56:00"/>
        <d v="2022-03-08T06:01:00"/>
        <d v="2022-03-08T06:06:00"/>
        <d v="2022-03-08T06:11:00"/>
        <d v="2022-03-08T06:16:00"/>
        <d v="2022-03-08T06:20:49"/>
        <d v="2022-03-08T06:21:00"/>
        <d v="2022-03-08T06:26:00"/>
        <d v="2022-03-08T06:31:00"/>
        <d v="2022-03-08T06:36:00"/>
        <d v="2022-03-08T06:41:00"/>
        <d v="2022-03-08T06:46:00"/>
        <d v="2022-03-08T06:51:00"/>
        <d v="2022-03-08T06:56:00"/>
        <d v="2022-03-08T07:01:00"/>
        <d v="2022-03-08T07:06:00"/>
        <d v="2022-03-08T07:11:00"/>
        <d v="2022-03-08T07:16:00"/>
        <d v="2022-03-08T07:21:00"/>
        <d v="2022-03-08T07:26:00"/>
        <d v="2022-03-08T07:31:00"/>
        <d v="2022-03-08T07:36:00"/>
        <d v="2022-03-08T07:41:00"/>
        <d v="2022-03-08T07:46:00"/>
        <d v="2022-03-08T07:51:00"/>
        <d v="2022-03-08T07:56:00"/>
        <d v="2022-03-08T08:01:00"/>
        <d v="2022-03-08T08:06:00"/>
        <d v="2022-03-08T08:11:00"/>
        <d v="2022-03-08T08:16:00"/>
        <d v="2022-03-08T08:21:00"/>
        <d v="2022-03-08T08:26:00"/>
        <d v="2022-03-08T08:31:00"/>
        <d v="2022-03-08T08:36:00"/>
        <d v="2022-03-08T08:41:00"/>
        <d v="2022-03-08T08:46:00"/>
        <d v="2022-03-08T08:51:00"/>
        <d v="2022-03-08T08:56:00"/>
        <d v="2022-03-08T09:01:00"/>
        <d v="2022-03-08T09:06:00"/>
        <d v="2022-03-08T09:11:00"/>
        <d v="2022-03-08T09:16:00"/>
        <d v="2022-03-08T09:21:00"/>
        <d v="2022-03-08T09:26:00"/>
        <d v="2022-03-08T09:31:00"/>
        <d v="2022-03-08T09:36:00"/>
        <d v="2022-03-08T09:41:00"/>
        <d v="2022-03-08T09:46:00"/>
        <d v="2022-03-08T09:51:00"/>
        <d v="2022-03-08T09:56:00"/>
        <d v="2022-03-08T10:01:00"/>
        <d v="2022-03-08T10:06:00"/>
        <d v="2022-03-08T10:11:00"/>
        <d v="2022-03-08T10:16:00"/>
        <d v="2022-03-08T10:21:00"/>
        <d v="2022-03-08T10:26:00"/>
        <d v="2022-03-08T10:31:00"/>
        <d v="2022-03-08T10:36:00"/>
        <d v="2022-03-08T10:41:00"/>
        <d v="2022-03-08T10:46:00"/>
        <d v="2022-03-08T10:51:00"/>
        <d v="2022-03-08T10:56:00"/>
        <d v="2022-03-08T11:01:00"/>
        <d v="2022-03-08T11:06:00"/>
        <d v="2022-03-08T11:11:00"/>
        <d v="2022-03-08T11:16:00"/>
        <d v="2022-03-08T11:21:00"/>
        <d v="2022-03-08T11:26:00"/>
        <d v="2022-03-08T11:31:00"/>
        <d v="2022-03-08T11:36:00"/>
        <d v="2022-03-08T11:41:00"/>
        <d v="2022-03-08T11:46:00"/>
        <d v="2022-03-08T11:51:00"/>
        <d v="2022-03-08T11:56:00"/>
        <d v="2022-03-08T12:01:00"/>
        <d v="2022-03-08T12:06:00"/>
        <d v="2022-03-08T12:11:00"/>
        <d v="2022-03-08T12:16:00"/>
        <d v="2022-03-08T12:21:00"/>
        <d v="2022-03-08T12:26:00"/>
        <d v="2022-03-08T12:31:00"/>
        <d v="2022-03-08T12:36:00"/>
        <d v="2022-03-08T12:41:00"/>
        <d v="2022-03-08T12:46:00"/>
        <d v="2022-03-08T12:51:00"/>
        <d v="2022-03-08T12:56:00"/>
        <d v="2022-03-08T13:01:00"/>
        <d v="2022-03-08T13:06:00"/>
        <d v="2022-03-08T13:11:00"/>
        <d v="2022-03-08T13:16:00"/>
        <d v="2022-03-08T13:21:00"/>
        <d v="2022-03-08T13:26:00"/>
        <d v="2022-03-08T13:31:00"/>
        <d v="2022-03-08T13:36:00"/>
        <d v="2022-03-08T13:41:00"/>
        <d v="2022-03-08T13:46:00"/>
        <d v="2022-03-08T13:51:00"/>
        <d v="2022-03-08T13:56:00"/>
        <d v="2022-03-08T14:01:00"/>
        <d v="2022-03-08T14:06:00"/>
        <d v="2022-03-08T14:11:00"/>
        <d v="2022-03-08T17:36:00"/>
        <d v="2022-03-08T17:41:00"/>
        <d v="2022-03-08T17:46:00"/>
        <d v="2022-03-08T17:51:00"/>
        <d v="2022-03-08T17:56:00"/>
        <d v="2022-03-08T18:01:00"/>
        <d v="2022-03-08T18:06:00"/>
        <d v="2022-03-08T18:11:00"/>
        <d v="2022-03-08T18:16:00"/>
        <d v="2022-03-08T18:21:00"/>
        <d v="2022-03-08T18:26:00"/>
        <d v="2022-03-08T18:31:00"/>
        <d v="2022-03-08T18:36:00"/>
        <d v="2022-03-08T18:41:00"/>
        <d v="2022-03-08T18:46:00"/>
        <d v="2022-03-08T18:51:00"/>
        <d v="2022-03-08T18:56:00"/>
        <d v="2022-03-08T19:01:00"/>
        <d v="2022-03-08T19:06:00"/>
        <d v="2022-03-08T19:11:00"/>
        <d v="2022-03-08T19:16:00"/>
        <d v="2022-03-08T19:21:00"/>
        <d v="2022-03-08T19:26:00"/>
        <d v="2022-03-08T19:31:00"/>
        <d v="2022-03-08T19:36:00"/>
        <d v="2022-03-08T19:41:00"/>
        <d v="2022-03-08T19:46:00"/>
        <d v="2022-03-08T19:51:00"/>
        <d v="2022-03-08T19:56:00"/>
        <d v="2022-03-08T20:01:00"/>
        <d v="2022-03-08T20:06:00"/>
        <d v="2022-03-08T20:11:00"/>
        <d v="2022-03-08T20:16:00"/>
        <d v="2022-03-08T20:21:00"/>
        <d v="2022-03-08T20:26:00"/>
        <d v="2022-03-08T20:31:00"/>
        <d v="2022-03-08T20:36:00"/>
        <d v="2022-03-08T20:41:00"/>
        <d v="2022-03-08T20:46:00"/>
        <d v="2022-03-08T20:51:00"/>
        <d v="2022-03-08T20:56:00"/>
        <d v="2022-03-08T21:01:00"/>
        <d v="2022-03-08T21:06:00"/>
        <d v="2022-03-08T21:11:00"/>
        <d v="2022-03-08T21:16:00"/>
        <d v="2022-03-08T21:21:00"/>
        <d v="2022-03-08T21:26:00"/>
        <d v="2022-03-08T21:31:00"/>
        <d v="2022-03-08T21:36:00"/>
        <d v="2022-03-08T21:41:00"/>
        <d v="2022-03-08T21:46:00"/>
        <d v="2022-03-08T21:51:00"/>
        <d v="2022-03-08T21:56:00"/>
        <d v="2022-03-08T22:01:00"/>
        <d v="2022-03-08T22:06:00"/>
        <d v="2022-03-08T22:11:00"/>
        <d v="2022-03-08T22:16:00"/>
        <d v="2022-03-08T22:21:00"/>
        <d v="2022-03-08T22:26:00"/>
        <d v="2022-03-08T22:31:00"/>
        <d v="2022-03-09T00:21:00"/>
        <d v="2022-03-09T00:26:00"/>
        <d v="2022-03-09T00:31:00"/>
        <d v="2022-03-09T00:36:00"/>
        <d v="2022-03-09T00:41:00"/>
        <d v="2022-03-09T00:46:00"/>
        <d v="2022-03-09T00:51:00"/>
        <d v="2022-03-09T00:56:00"/>
        <d v="2022-03-09T01:01:00"/>
        <d v="2022-03-09T01:06:00"/>
        <d v="2022-03-09T01:11:00"/>
        <d v="2022-03-09T01:16:00"/>
        <d v="2022-03-09T01:21:00"/>
        <d v="2022-03-09T01:26:00"/>
        <d v="2022-03-09T01:31:00"/>
        <d v="2022-03-09T01:36:00"/>
        <d v="2022-03-09T01:41:00"/>
        <d v="2022-03-09T01:46:00"/>
        <d v="2022-03-09T01:51:00"/>
        <d v="2022-03-09T01:56:00"/>
        <d v="2022-03-09T02:01:00"/>
        <d v="2022-03-09T02:06:00"/>
        <d v="2022-03-09T02:11:00"/>
        <d v="2022-03-09T02:16:00"/>
        <d v="2022-03-09T02:21:00"/>
        <d v="2022-03-09T02:26:00"/>
        <d v="2022-03-09T02:31:00"/>
        <d v="2022-03-09T02:36:00"/>
        <d v="2022-03-09T02:41:00"/>
        <d v="2022-03-09T02:46:00"/>
        <d v="2022-03-09T02:51:00"/>
        <d v="2022-03-09T02:56:00"/>
        <d v="2022-03-09T03:01:00"/>
        <d v="2022-03-09T03:06:00"/>
        <d v="2022-03-09T03:11:00"/>
        <d v="2022-03-09T03:16:00"/>
        <d v="2022-03-09T03:21:00"/>
        <d v="2022-03-09T03:26:00"/>
        <d v="2022-03-09T03:31:00"/>
        <d v="2022-03-09T03:36:00"/>
        <d v="2022-03-09T03:41:00"/>
        <d v="2022-03-09T03:46:00"/>
        <d v="2022-03-09T03:51:00"/>
        <d v="2022-03-09T03:56:00"/>
        <d v="2022-03-09T04:01:00"/>
        <d v="2022-03-09T04:06:00"/>
        <d v="2022-03-09T04:11:00"/>
        <d v="2022-03-09T04:16:00"/>
        <d v="2022-03-09T04:21:00"/>
        <d v="2022-03-09T04:26:00"/>
        <d v="2022-03-09T04:31:00"/>
        <d v="2022-03-09T04:36:00"/>
        <d v="2022-03-09T04:41:00"/>
        <d v="2022-03-09T04:46:00"/>
        <d v="2022-03-09T04:51:00"/>
        <d v="2022-03-09T04:56:00"/>
        <d v="2022-03-09T05:01:00"/>
        <d v="2022-03-09T05:06:00"/>
        <d v="2022-03-09T05:11:00"/>
        <d v="2022-03-09T05:16:00"/>
        <d v="2022-03-09T05:21:00"/>
        <d v="2022-03-09T05:26:00"/>
        <d v="2022-03-09T05:31:00"/>
        <d v="2022-03-09T05:36:00"/>
        <d v="2022-03-09T05:41:00"/>
        <d v="2022-03-09T05:46:00"/>
        <d v="2022-03-09T05:51:00"/>
        <d v="2022-03-09T05:56:00"/>
        <d v="2022-03-09T06:01:00"/>
        <d v="2022-03-09T06:06:00"/>
        <d v="2022-03-09T06:11:00"/>
        <d v="2022-03-09T06:16:00"/>
        <d v="2022-03-09T06:21:00"/>
        <d v="2022-03-09T06:26:00"/>
        <d v="2022-03-09T06:31:00"/>
        <d v="2022-03-09T06:36:00"/>
        <d v="2022-03-09T06:41:00"/>
        <d v="2022-03-09T06:46:00"/>
        <d v="2022-03-09T06:51:00"/>
        <d v="2022-03-09T06:56:00"/>
        <d v="2022-03-09T08:41:00"/>
        <d v="2022-03-09T08:46:00"/>
        <d v="2022-03-09T08:51:00"/>
        <d v="2022-03-09T08:56:00"/>
        <d v="2022-03-09T09:01:00"/>
        <d v="2022-03-09T09:06:00"/>
        <d v="2022-03-09T09:11:00"/>
        <d v="2022-03-09T09:16:00"/>
        <d v="2022-03-09T09:21:00"/>
        <d v="2022-03-09T09:26:00"/>
        <d v="2022-03-09T09:31:00"/>
        <d v="2022-03-09T09:36:00"/>
        <d v="2022-03-09T09:41:00"/>
        <d v="2022-03-09T09:46:00"/>
        <d v="2022-03-09T09:51:00"/>
        <d v="2022-03-09T09:56:00"/>
        <d v="2022-03-09T10:01:00"/>
        <d v="2022-03-09T10:06:00"/>
        <d v="2022-03-09T10:11:00"/>
        <d v="2022-03-09T10:16:00"/>
        <d v="2022-03-09T10:21:00"/>
        <d v="2022-03-09T10:26:00"/>
        <d v="2022-03-09T10:31:00"/>
        <d v="2022-03-09T10:36:00"/>
        <d v="2022-03-09T11:45:33"/>
        <d v="2022-03-09T11:46:00"/>
        <d v="2022-03-09T11:47:09"/>
        <d v="2022-03-09T11:51:00"/>
        <d v="2022-03-09T11:56:00"/>
        <d v="2022-03-09T12:01:00"/>
        <d v="2022-03-09T12:06:00"/>
        <d v="2022-03-09T12:11:00"/>
        <d v="2022-03-09T12:16:00"/>
        <d v="2022-03-09T12:21:00"/>
        <d v="2022-03-09T12:25:39"/>
        <d v="2022-03-09T12:26:00"/>
        <d v="2022-03-09T12:30:47"/>
        <d v="2022-03-09T12:31:00"/>
        <d v="2022-03-09T12:31:51"/>
        <d v="2022-03-09T12:32:46"/>
        <d v="2022-03-09T13:31:00"/>
        <d v="2022-03-09T13:36:00"/>
        <d v="2022-03-09T13:41:00"/>
        <d v="2022-03-09T13:46:00"/>
        <d v="2022-03-09T13:46:24"/>
        <d v="2022-03-09T13:48:16"/>
        <d v="2022-03-09T13:48:54"/>
        <d v="2022-03-09T13:51:00"/>
        <d v="2022-03-09T13:51:50"/>
        <d v="2022-03-09T13:53:23"/>
        <d v="2022-03-09T13:54:08"/>
        <d v="2022-03-09T13:54:35"/>
        <d v="2022-03-09T13:55:47"/>
        <d v="2022-03-09T13:57:13"/>
        <d v="2022-03-09T13:58:39"/>
        <d v="2022-03-09T13:59:17"/>
        <d v="2022-03-09T14:00:44"/>
        <d v="2022-03-09T14:01:00"/>
        <d v="2022-03-09T14:01:57"/>
        <d v="2022-03-09T14:02:10"/>
        <d v="2022-03-09T14:03:37"/>
        <d v="2022-03-09T14:06:00"/>
        <d v="2022-03-09T14:11:00"/>
        <d v="2022-03-09T14:14:08"/>
        <d v="2022-03-09T14:15:10"/>
        <d v="2022-03-09T14:16:00"/>
        <d v="2022-03-09T14:16:25"/>
        <d v="2022-03-09T14:17:02"/>
        <d v="2022-03-09T14:19:07"/>
        <d v="2022-03-09T14:20:32"/>
        <d v="2022-03-09T14:20:51"/>
        <d v="2022-03-09T14:21:00"/>
        <d v="2022-03-09T14:22:35"/>
        <d v="2022-03-09T14:23:43"/>
        <d v="2022-03-09T14:26:00"/>
        <d v="2022-03-09T14:26:38"/>
        <d v="2022-03-09T14:27:19"/>
        <d v="2022-03-09T14:30:14"/>
        <d v="2022-03-09T14:31:00"/>
        <d v="2022-03-09T14:31:51"/>
        <d v="2022-03-09T14:33:34"/>
        <d v="2022-03-09T14:34:05"/>
        <d v="2022-03-09T14:34:29"/>
        <d v="2022-03-09T14:35:57"/>
        <d v="2022-03-09T14:36:00"/>
        <d v="2022-03-09T14:37:09"/>
        <d v="2022-03-09T14:38:09"/>
        <d v="2022-03-09T14:40:25"/>
        <d v="2022-03-09T14:41:05"/>
        <d v="2022-03-09T14:41:36"/>
        <d v="2022-03-09T14:41:48"/>
        <d v="2022-03-09T14:42:18"/>
        <d v="2022-03-09T14:42:47"/>
        <d v="2022-03-09T14:43:28"/>
        <d v="2022-03-09T14:44:47"/>
        <d v="2022-03-09T14:46:00"/>
        <d v="2022-03-09T14:51:00"/>
        <d v="2022-03-09T14:52:15"/>
        <d v="2022-03-09T14:56:00"/>
        <d v="2022-03-09T15:00:37"/>
        <d v="2022-03-09T15:01:00"/>
        <d v="2022-03-09T15:02:59"/>
        <d v="2022-03-09T15:03:11"/>
        <d v="2022-03-09T15:03:35"/>
        <d v="2022-03-09T15:04:00"/>
        <d v="2022-03-09T15:04:19"/>
        <d v="2022-03-09T15:04:30"/>
        <d v="2022-03-09T15:05:44"/>
        <d v="2022-03-09T15:06:00"/>
        <d v="2022-03-09T15:06:25"/>
        <d v="2022-03-09T15:07:16"/>
        <d v="2022-03-09T15:07:24"/>
        <d v="2022-03-09T15:09:30"/>
        <d v="2022-03-09T15:11:00"/>
        <d v="2022-03-09T15:16:00"/>
        <d v="2022-03-09T15:18:38"/>
        <d v="2022-03-09T15:20:35"/>
        <d v="2022-03-09T15:20:49"/>
        <d v="2022-03-09T15:20:59"/>
        <d v="2022-03-09T15:21:00"/>
        <d v="2022-03-09T15:21:14"/>
        <d v="2022-03-09T15:22:18"/>
        <d v="2022-03-09T15:22:34"/>
        <d v="2022-03-09T15:24:25"/>
        <d v="2022-03-09T15:24:38"/>
        <d v="2022-03-09T15:26:00"/>
        <d v="2022-03-09T15:31:00"/>
        <d v="2022-03-09T15:32:57"/>
        <d v="2022-03-09T15:36:00"/>
        <d v="2022-03-09T15:41:00"/>
        <d v="2022-03-09T15:42:57"/>
        <d v="2022-03-09T15:45:50"/>
        <d v="2022-03-09T15:46:00"/>
        <d v="2022-03-09T15:46:11"/>
        <d v="2022-03-09T15:50:36"/>
        <d v="2022-03-09T15:51:04"/>
        <d v="2022-03-09T15:51:24"/>
        <d v="2022-03-09T15:53:03"/>
        <d v="2022-03-09T15:54:57"/>
        <d v="2022-03-09T15:56:00"/>
        <d v="2022-03-09T15:56:25"/>
        <d v="2022-03-09T15:58:28"/>
        <d v="2022-03-09T16:01:00"/>
        <d v="2022-03-09T17:14:44"/>
        <d v="2022-03-09T17:16:00"/>
        <d v="2022-03-09T17:21:00"/>
        <d v="2022-03-09T17:22:45"/>
        <d v="2022-03-09T17:26:00"/>
        <d v="2022-03-09T17:28:16"/>
        <d v="2022-03-09T17:30:37"/>
        <d v="2022-03-09T17:31:00"/>
        <d v="2022-03-09T17:31:46"/>
        <d v="2022-03-09T17:36:00"/>
        <d v="2022-03-09T17:37:11"/>
        <d v="2022-03-09T17:37:17"/>
        <d v="2022-03-09T17:37:56"/>
        <d v="2022-03-09T17:38:02"/>
        <d v="2022-03-09T17:38:15"/>
        <d v="2022-03-09T17:39:56"/>
        <d v="2022-03-09T17:40:25"/>
        <d v="2022-03-09T17:41:00"/>
        <d v="2022-03-09T17:42:57"/>
        <d v="2022-03-09T17:44:23"/>
        <d v="2022-03-09T17:44:59"/>
        <d v="2022-03-09T17:46:00"/>
        <d v="2022-03-09T17:49:09"/>
        <d v="2022-03-09T17:49:37"/>
        <d v="2022-03-09T17:51:00"/>
        <d v="2022-03-09T17:56:00"/>
        <d v="2022-03-09T17:57:06"/>
        <d v="2022-03-09T18:00:20"/>
        <d v="2022-03-09T18:01:00"/>
        <d v="2022-03-09T18:02:25"/>
        <d v="2022-03-09T18:04:13"/>
        <d v="2022-03-09T18:05:41"/>
        <d v="2022-03-09T18:06:00"/>
        <d v="2022-03-09T18:07:10"/>
        <d v="2022-03-09T18:08:18"/>
        <d v="2022-03-09T18:09:16"/>
        <d v="2022-03-09T18:10:30"/>
        <d v="2022-03-09T18:11:00"/>
        <d v="2022-03-09T18:11:56"/>
        <d v="2022-03-09T18:12:38"/>
        <d v="2022-03-09T18:13:13"/>
        <d v="2022-03-09T18:16:00"/>
        <d v="2022-03-09T18:17:30"/>
        <d v="2022-03-09T18:18:00"/>
        <d v="2022-03-09T18:18:57"/>
        <d v="2022-03-09T18:21:00"/>
        <d v="2022-03-09T18:26:00"/>
        <d v="2022-03-09T18:29:17"/>
        <d v="2022-03-09T18:31:00"/>
        <d v="2022-03-09T18:36:00"/>
        <d v="2022-03-09T18:36:58"/>
        <d v="2022-03-09T18:41:00"/>
        <d v="2022-03-09T18:41:13"/>
        <d v="2022-03-09T18:45:52"/>
        <d v="2022-03-09T18:46:00"/>
        <d v="2022-03-09T18:47:57"/>
        <d v="2022-03-09T18:51:00"/>
        <d v="2022-03-09T18:54:47"/>
        <d v="2022-03-09T18:55:12"/>
        <d v="2022-03-09T18:56:00"/>
        <d v="2022-03-09T19:47:08"/>
        <d v="2022-03-09T19:47:25"/>
        <d v="2022-03-09T19:47:40"/>
        <d v="2022-03-09T19:50:33"/>
        <d v="2022-03-09T19:51:00"/>
        <d v="2022-03-09T19:52:56"/>
        <d v="2022-03-09T19:56:00"/>
        <d v="2022-03-09T19:57:35"/>
        <d v="2022-03-09T19:58:21"/>
        <d v="2022-03-09T20:01:00"/>
        <d v="2022-03-09T20:01:42"/>
        <d v="2022-03-09T20:06:00"/>
        <d v="2022-03-09T20:11:00"/>
        <d v="2022-03-09T20:16:00"/>
        <d v="2022-03-09T20:21:00"/>
        <d v="2022-03-09T20:23:20"/>
        <d v="2022-03-09T20:26:00"/>
        <d v="2022-03-09T20:31:00"/>
        <d v="2022-03-09T20:36:00"/>
        <d v="2022-03-09T20:36:12"/>
        <d v="2022-03-09T21:06:09"/>
        <d v="2022-03-09T21:07:04"/>
        <d v="2022-03-09T21:07:14"/>
        <d v="2022-03-09T21:07:49"/>
        <d v="2022-03-09T21:11:00"/>
        <d v="2022-03-09T21:15:12"/>
        <d v="2022-03-09T21:16:00"/>
        <d v="2022-03-09T21:57:27"/>
        <d v="2022-03-09T21:58:06"/>
        <d v="2022-03-09T21:59:16"/>
        <d v="2022-03-09T22:00:22"/>
        <d v="2022-03-09T22:01:00"/>
        <d v="2022-03-09T22:01:54"/>
        <d v="2022-03-09T22:03:26"/>
        <d v="2022-03-09T22:04:54"/>
        <d v="2022-03-09T22:06:00"/>
        <d v="2022-03-09T22:11:00"/>
        <d v="2022-03-09T22:15:11"/>
        <d v="2022-03-09T22:15:24"/>
        <d v="2022-03-09T22:16:00"/>
        <d v="2022-03-09T22:21:00"/>
        <d v="2022-03-09T22:21:29"/>
        <d v="2022-03-09T22:21:39"/>
        <d v="2022-03-09T22:22:23"/>
        <d v="2022-03-09T22:23:38"/>
        <d v="2022-03-09T22:24:59"/>
        <d v="2022-03-09T22:25:10"/>
        <d v="2022-03-09T22:25:39"/>
        <d v="2022-03-09T22:25:59"/>
        <d v="2022-03-09T22:26:00"/>
        <d v="2022-03-09T22:26:51"/>
        <d v="2022-03-09T22:27:03"/>
        <d v="2022-03-09T22:29:09"/>
        <d v="2022-03-09T22:29:41"/>
        <d v="2022-03-09T22:30:11"/>
        <d v="2022-03-09T22:30:19"/>
        <d v="2022-03-09T22:31:00"/>
        <d v="2022-03-09T22:34:40"/>
        <d v="2022-03-09T22:35:11"/>
        <d v="2022-03-09T22:36:00"/>
        <d v="2022-03-09T22:36:54"/>
        <d v="2022-03-09T22:38:04"/>
        <d v="2022-03-09T22:38:55"/>
        <d v="2022-03-09T22:39:50"/>
        <d v="2022-03-09T22:40:28"/>
        <d v="2022-03-09T22:41:00"/>
        <d v="2022-03-09T22:42:33"/>
        <d v="2022-03-09T22:42:55"/>
        <d v="2022-03-09T22:43:07"/>
        <d v="2022-03-09T22:46:01"/>
        <d v="2022-03-09T22:51:00"/>
        <d v="2022-03-09T22:51:53"/>
        <d v="2022-03-09T22:53:58"/>
        <d v="2022-03-09T22:54:53"/>
        <d v="2022-03-09T22:56:00"/>
        <d v="2022-03-09T22:56:16"/>
        <d v="2022-03-09T22:58:09"/>
        <d v="2022-03-09T22:59:24"/>
        <d v="2022-03-09T23:00:14"/>
        <d v="2022-03-09T23:01:00"/>
        <d v="2022-03-09T23:05:12"/>
        <d v="2022-03-09T23:05:54"/>
        <d v="2022-03-09T23:06:00"/>
        <d v="2022-03-09T23:06:19"/>
        <d v="2022-03-09T23:07:54"/>
        <d v="2022-03-09T23:09:08"/>
        <d v="2022-03-09T23:09:23"/>
        <d v="2022-03-09T23:09:41"/>
        <d v="2022-03-09T23:10:19"/>
        <d v="2022-03-09T23:11:00"/>
        <d v="2022-03-09T23:12:47"/>
        <d v="2022-03-09T23:13:12"/>
        <d v="2022-03-09T23:13:17"/>
        <d v="2022-03-09T23:16:00"/>
        <d v="2022-03-09T23:21:00"/>
        <d v="2022-03-09T23:26:00"/>
        <d v="2022-03-09T23:31:00"/>
        <d v="2022-03-09T23:36:00"/>
        <d v="2022-03-09T23:41:00"/>
        <d v="2022-03-10T00:56:00"/>
        <d v="2022-03-10T01:01:00"/>
        <d v="2022-03-10T01:06:00"/>
        <d v="2022-03-10T01:11:00"/>
        <d v="2022-03-10T01:16:00"/>
        <d v="2022-03-10T01:21:00"/>
        <d v="2022-03-10T01:26:00"/>
        <d v="2022-03-10T01:31:00"/>
        <d v="2022-03-10T01:36:00"/>
        <d v="2022-03-10T01:41:00"/>
        <d v="2022-03-10T01:46:00"/>
        <d v="2022-03-10T01:51:00"/>
        <d v="2022-03-10T01:56:00"/>
        <d v="2022-03-10T02:01:00"/>
        <d v="2022-03-10T02:06:00"/>
        <d v="2022-03-10T02:11:00"/>
        <d v="2022-03-10T02:16:00"/>
        <d v="2022-03-10T02:21:00"/>
        <d v="2022-03-10T02:26:00"/>
        <d v="2022-03-10T02:31:00"/>
        <d v="2022-03-10T02:36:00"/>
        <d v="2022-03-10T02:41:00"/>
        <d v="2022-03-10T02:46:00"/>
        <d v="2022-03-10T02:51:00"/>
        <d v="2022-03-10T02:56:00"/>
        <d v="2022-03-10T03:01:00"/>
        <d v="2022-03-10T03:06:00"/>
        <d v="2022-03-10T03:11:00"/>
        <d v="2022-03-10T03:16:00"/>
        <d v="2022-03-10T03:21:00"/>
        <d v="2022-03-10T03:26:00"/>
        <d v="2022-03-10T03:31:00"/>
        <d v="2022-03-10T03:36:00"/>
        <d v="2022-03-10T03:41:00"/>
        <d v="2022-03-10T03:46:00"/>
        <d v="2022-03-10T03:51:00"/>
        <d v="2022-03-10T03:56:00"/>
        <d v="2022-03-10T04:01:00"/>
        <d v="2022-03-10T04:06:00"/>
        <d v="2022-03-10T04:11:00"/>
        <d v="2022-03-10T04:16:00"/>
        <d v="2022-03-10T04:21:00"/>
        <d v="2022-03-10T04:26:00"/>
        <d v="2022-03-10T04:31:00"/>
        <d v="2022-03-10T04:36:00"/>
        <d v="2022-03-10T04:41:00"/>
        <d v="2022-03-10T04:46:00"/>
        <d v="2022-03-10T04:51:00"/>
        <d v="2022-03-10T04:56:00"/>
        <d v="2022-03-10T05:01:00"/>
        <d v="2022-03-10T06:46:00"/>
        <d v="2022-03-10T06:51:00"/>
        <d v="2022-03-10T06:56:00"/>
        <d v="2022-03-10T07:01:00"/>
        <d v="2022-03-10T07:06:00"/>
        <d v="2022-03-10T07:11:00"/>
        <d v="2022-03-10T07:16:00"/>
        <d v="2022-03-10T07:21:00"/>
        <d v="2022-03-10T07:26:00"/>
        <d v="2022-03-10T07:31:00"/>
        <d v="2022-03-10T07:36:00"/>
        <d v="2022-03-10T07:41:00"/>
        <d v="2022-03-10T07:46:00"/>
        <d v="2022-03-10T07:51:00"/>
        <d v="2022-03-10T07:56:00"/>
        <d v="2022-03-10T08:01:00"/>
        <d v="2022-03-10T08:06:00"/>
        <d v="2022-03-10T08:11:00"/>
        <d v="2022-03-10T08:16:00"/>
        <d v="2022-03-10T08:21:00"/>
        <d v="2022-03-10T10:06:00"/>
        <d v="2022-03-10T15:36:00"/>
        <d v="2022-03-10T16:31:00"/>
        <d v="2022-03-10T16:41:00"/>
        <d v="2022-03-10T16:56:00"/>
        <d v="2022-03-10T17:01:00"/>
        <d v="2022-03-11T09:11:00"/>
        <d v="2022-03-11T09:16:00"/>
        <d v="2022-03-11T09:21:00"/>
        <d v="2022-03-11T09:26:00"/>
        <d v="2022-03-11T09:31:00"/>
        <d v="2022-03-11T09:36:00"/>
        <d v="2022-03-11T09:41:00"/>
        <d v="2022-03-12T01:06:00"/>
        <d v="2022-03-12T01:11:00"/>
        <d v="2022-03-12T17:15:23"/>
        <d v="2022-03-12T17:15:41"/>
        <d v="2022-03-12T17:15:53"/>
        <d v="2022-03-12T17:16:00"/>
        <d v="2022-03-12T18:31:24"/>
        <d v="2022-03-12T18:36:00"/>
        <d v="2022-03-12T18:41:00"/>
        <d v="2022-03-13T14:06:00"/>
        <d v="2022-03-13T14:36:00"/>
        <d v="2022-03-13T16:00:37"/>
        <d v="2022-03-13T16:07:27"/>
        <d v="2022-03-13T16:08:42"/>
        <d v="2022-03-13T16:09:25"/>
        <d v="2022-03-13T16:09:37"/>
        <d v="2022-03-13T16:36:22"/>
        <d v="2022-03-13T16:51:00"/>
        <d v="2022-03-13T16:56:00"/>
        <d v="2022-03-13T17:01:00"/>
        <d v="2022-03-13T17:06:00"/>
        <d v="2022-03-13T17:11:00"/>
        <d v="2022-03-13T17:16:00"/>
        <d v="2022-03-13T17:21:00"/>
        <d v="2022-03-13T17:26:00"/>
        <d v="2022-03-13T17:31:00"/>
        <d v="2022-03-13T17:36:00"/>
        <d v="2022-03-13T17:41:00"/>
        <d v="2022-03-14T00:26:00"/>
        <d v="2022-03-14T00:31:00"/>
        <d v="2022-03-14T00:36:00"/>
        <d v="2022-03-14T00:41:00"/>
        <d v="2022-03-14T00:46:00"/>
        <d v="2022-03-14T00:51:00"/>
        <d v="2022-03-14T00:56:00"/>
        <d v="2022-03-14T01:01:00"/>
        <d v="2022-03-14T01:06:00"/>
        <d v="2022-03-14T01:11:00"/>
        <d v="2022-03-14T01:16:00"/>
        <d v="2022-03-14T01:21:00"/>
        <d v="2022-03-14T01:26:00"/>
        <d v="2022-03-14T01:31:00"/>
        <d v="2022-03-14T01:36:00"/>
        <d v="2022-03-14T01:41:00"/>
        <d v="2022-03-14T01:46:00"/>
        <d v="2022-03-14T01:51:00"/>
        <d v="2022-03-14T01:56:00"/>
        <d v="2022-03-14T02:01:00"/>
        <d v="2022-03-14T02:06:00"/>
        <d v="2022-03-14T02:11:00"/>
        <d v="2022-03-14T02:16:00"/>
        <d v="2022-03-14T02:21:00"/>
        <d v="2022-03-14T02:26:00"/>
        <d v="2022-03-14T02:31:00"/>
        <d v="2022-03-14T02:36:00"/>
        <d v="2022-03-14T04:46:00"/>
        <d v="2022-03-14T04:51:00"/>
        <d v="2022-03-14T04:56:00"/>
        <d v="2022-03-14T05:01:00"/>
        <d v="2022-03-14T05:06:00"/>
        <d v="2022-03-14T05:27:49"/>
        <d v="2022-03-14T05:41:00"/>
        <d v="2022-03-14T05:46:00"/>
        <d v="2022-03-14T05:51:00"/>
        <d v="2022-03-14T05:56:00"/>
        <d v="2022-03-14T06:01:00"/>
        <d v="2022-03-14T06:14:32"/>
        <d v="2022-03-14T06:14:45"/>
        <d v="2022-03-14T06:18:02"/>
        <d v="2022-03-14T06:24:07"/>
        <d v="2022-03-14T06:36:27"/>
        <d v="2022-03-14T07:24:07"/>
        <d v="2022-03-14T08:34:20"/>
        <d v="2022-03-14T08:38:25"/>
        <d v="2022-03-14T08:42:43"/>
        <d v="2022-03-14T08:42:58"/>
        <d v="2022-03-14T08:56:32"/>
        <d v="2022-03-14T08:57:01"/>
        <d v="2022-03-14T09:10:48"/>
        <d v="2022-03-14T10:36:00"/>
        <d v="2022-03-14T10:54:14"/>
        <d v="2022-03-14T10:54:32"/>
        <d v="2022-03-14T10:55:59"/>
        <d v="2022-03-14T10:58:05"/>
        <d v="2022-03-14T11:00:25"/>
        <d v="2022-03-14T11:10:30"/>
        <d v="2022-03-14T11:10:42"/>
        <d v="2022-03-14T11:12:35"/>
        <d v="2022-03-14T11:23:16"/>
        <d v="2022-03-14T11:26:29"/>
        <d v="2022-03-14T11:29:31"/>
        <d v="2022-03-14T11:30:31"/>
        <d v="2022-03-14T11:55:20"/>
        <d v="2022-03-14T11:56:00"/>
        <d v="2022-03-14T12:06:19"/>
        <d v="2022-03-14T12:06:55"/>
        <d v="2022-03-14T12:11:08"/>
        <d v="2022-03-14T12:12:01"/>
        <d v="2022-03-14T12:14:40"/>
        <d v="2022-03-14T12:18:16"/>
        <d v="2022-03-14T12:18:56"/>
        <d v="2022-03-14T13:05:43"/>
        <d v="2022-03-14T13:07:13"/>
        <d v="2022-03-14T13:13:12"/>
        <d v="2022-03-14T13:16:00"/>
        <d v="2022-03-14T13:16:16"/>
        <d v="2022-03-14T13:18:51"/>
        <d v="2022-03-14T13:22:08"/>
        <d v="2022-03-14T13:22:58"/>
        <d v="2022-03-14T13:27:12"/>
        <d v="2022-03-14T13:36:00"/>
        <d v="2022-03-14T13:41:00"/>
        <d v="2022-03-14T13:45:19"/>
        <d v="2022-03-14T13:46:00"/>
        <d v="2022-03-14T13:51:00"/>
        <d v="2022-03-14T13:53:21"/>
        <d v="2022-03-14T13:56:00"/>
        <d v="2022-03-14T14:01:00"/>
        <d v="2022-03-14T14:06:00"/>
        <d v="2022-03-14T14:08:02"/>
        <d v="2022-03-14T14:10:43"/>
        <d v="2022-03-14T14:11:00"/>
        <d v="2022-03-14T14:11:38"/>
        <d v="2022-03-14T14:14:53"/>
        <d v="2022-03-14T14:16:00"/>
        <d v="2022-03-14T14:16:43"/>
        <d v="2022-03-14T14:16:56"/>
        <d v="2022-03-14T14:17:55"/>
        <d v="2022-03-14T14:21:00"/>
        <d v="2022-03-14T14:24:28"/>
        <d v="2022-03-14T14:25:14"/>
        <d v="2022-03-14T14:25:30"/>
        <d v="2022-03-14T14:26:00"/>
        <d v="2022-03-14T14:31:00"/>
        <d v="2022-03-14T14:36:00"/>
        <d v="2022-03-14T14:41:09"/>
        <d v="2022-03-14T14:43:00"/>
        <d v="2022-03-14T14:43:17"/>
        <d v="2022-03-14T14:46:00"/>
        <d v="2022-03-14T14:49:42"/>
        <d v="2022-03-14T14:51:00"/>
        <d v="2022-03-14T14:54:55"/>
        <d v="2022-03-14T14:55:15"/>
        <d v="2022-03-14T14:56:00"/>
        <d v="2022-03-14T14:57:26"/>
        <d v="2022-03-14T15:00:42"/>
        <d v="2022-03-14T15:01:00"/>
        <d v="2022-03-14T15:01:10"/>
        <d v="2022-03-14T15:02:36"/>
        <d v="2022-03-14T15:06:00"/>
        <d v="2022-03-14T15:08:45"/>
        <d v="2022-03-14T15:11:00"/>
        <d v="2022-03-14T15:16:00"/>
        <d v="2022-03-14T15:21:27"/>
        <d v="2022-03-14T15:26:00"/>
        <d v="2022-03-14T15:31:00"/>
        <d v="2022-03-14T15:31:13"/>
        <d v="2022-03-14T15:36:00"/>
        <d v="2022-03-14T15:41:00"/>
        <d v="2022-03-14T15:46:00"/>
        <d v="2022-03-14T15:51:00"/>
        <d v="2022-03-14T15:55:29"/>
        <d v="2022-03-14T15:56:00"/>
        <d v="2022-03-14T16:01:00"/>
        <d v="2022-03-14T16:06:00"/>
        <d v="2022-03-14T16:11:00"/>
        <d v="2022-03-14T16:16:00"/>
        <d v="2022-03-14T16:21:00"/>
        <d v="2022-03-14T16:26:00"/>
        <d v="2022-03-14T16:31:00"/>
        <d v="2022-03-14T16:36:00"/>
        <d v="2022-03-14T16:41:00"/>
        <d v="2022-03-14T16:42:10"/>
        <d v="2022-03-14T16:45:41"/>
        <d v="2022-03-14T16:46:00"/>
        <d v="2022-03-14T16:51:00"/>
        <d v="2022-03-14T16:56:00"/>
        <d v="2022-03-14T17:01:00"/>
        <d v="2022-03-14T17:06:00"/>
        <d v="2022-03-14T17:11:00"/>
        <d v="2022-03-14T17:11:22"/>
        <d v="2022-03-14T17:16:00"/>
        <d v="2022-03-14T17:17:49"/>
        <d v="2022-03-14T17:21:00"/>
        <d v="2022-03-14T17:26:00"/>
        <d v="2022-03-14T17:31:00"/>
        <d v="2022-03-14T17:36:00"/>
        <d v="2022-03-14T17:36:32"/>
        <d v="2022-03-14T17:41:00"/>
        <d v="2022-03-14T17:46:00"/>
        <d v="2022-03-14T17:51:00"/>
        <d v="2022-03-14T17:56:00"/>
        <d v="2022-03-14T18:01:00"/>
        <d v="2022-03-14T18:06:00"/>
        <d v="2022-03-14T18:21:00"/>
        <d v="2022-03-14T18:26:00"/>
        <d v="2022-03-14T18:36:00"/>
        <d v="2022-03-14T18:48:11"/>
        <d v="2022-03-14T18:56:00"/>
        <d v="2022-03-14T19:01:00"/>
        <d v="2022-03-14T19:06:00"/>
        <d v="2022-03-14T19:11:00"/>
        <d v="2022-03-14T19:16:00"/>
        <d v="2022-03-14T19:21:00"/>
        <d v="2022-03-14T19:26:00"/>
        <d v="2022-03-14T19:31:00"/>
        <d v="2022-03-14T19:36:00"/>
        <d v="2022-03-14T19:39:47"/>
        <d v="2022-03-14T19:40:21"/>
        <d v="2022-03-14T19:40:59"/>
        <d v="2022-03-14T19:41:59"/>
        <d v="2022-03-14T19:42:59"/>
        <d v="2022-03-14T19:43:59"/>
        <d v="2022-03-14T19:44:09"/>
        <d v="2022-03-15T01:46:00"/>
        <d v="2022-03-15T01:51:00"/>
        <d v="2022-03-15T01:56:00"/>
        <d v="2022-03-15T02:01:00"/>
        <d v="2022-03-15T02:06:00"/>
        <d v="2022-03-15T02:11:00"/>
        <d v="2022-03-15T02:16:00"/>
        <d v="2022-03-15T02:21:00"/>
        <d v="2022-03-15T02:26:00"/>
        <d v="2022-03-15T02:31:00"/>
        <d v="2022-03-15T02:36:00"/>
        <d v="2022-03-15T02:41:00"/>
        <d v="2022-03-15T02:46:00"/>
        <d v="2022-03-15T02:51:00"/>
        <d v="2022-03-15T02:56:00"/>
        <d v="2022-03-15T03:01:00"/>
        <d v="2022-03-15T03:06:00"/>
        <d v="2022-03-15T03:11:00"/>
        <d v="2022-03-15T03:16:00"/>
        <d v="2022-03-15T03:21:00"/>
        <d v="2022-03-15T03:26:00"/>
        <d v="2022-03-15T03:31:00"/>
        <d v="2022-03-15T03:36:00"/>
        <d v="2022-03-15T03:41:00"/>
        <d v="2022-03-15T03:46:00"/>
        <d v="2022-03-15T03:51:00"/>
        <d v="2022-03-15T03:56:00"/>
        <d v="2022-03-15T04:01:00"/>
        <d v="2022-03-15T04:06:00"/>
        <d v="2022-03-15T04:11:00"/>
        <d v="2022-03-15T04:16:00"/>
        <d v="2022-03-15T04:21:00"/>
        <d v="2022-03-15T04:26:00"/>
        <d v="2022-03-15T04:31:00"/>
        <d v="2022-03-15T04:36:00"/>
        <d v="2022-03-15T04:41:00"/>
        <d v="2022-03-15T04:46:00"/>
        <d v="2022-03-15T04:51:00"/>
        <d v="2022-03-15T04:56:00"/>
        <d v="2022-03-15T05:01:00"/>
        <d v="2022-03-15T05:06:00"/>
        <d v="2022-03-15T05:11:00"/>
        <d v="2022-03-15T05:16:00"/>
        <d v="2022-03-15T05:21:00"/>
        <d v="2022-03-15T05:26:00"/>
        <d v="2022-03-15T05:31:00"/>
        <d v="2022-03-15T05:36:00"/>
        <d v="2022-03-15T05:41:00"/>
        <d v="2022-03-15T05:46:00"/>
        <d v="2022-03-15T05:51:00"/>
        <d v="2022-03-15T05:56:00"/>
        <d v="2022-03-15T06:01:00"/>
        <d v="2022-03-15T06:06:00"/>
        <d v="2022-03-15T06:11:00"/>
        <d v="2022-03-15T06:16:00"/>
        <d v="2022-03-15T06:21:00"/>
        <d v="2022-03-15T06:26:00"/>
        <d v="2022-03-15T06:31:00"/>
        <d v="2022-03-15T06:36:00"/>
        <d v="2022-03-15T06:41:00"/>
        <d v="2022-03-15T06:46:00"/>
        <d v="2022-03-15T06:51:00"/>
        <d v="2022-03-15T06:56:00"/>
        <d v="2022-03-15T07:01:00"/>
        <d v="2022-03-15T07:06:00"/>
        <d v="2022-03-15T07:11:00"/>
        <d v="2022-03-15T07:16:00"/>
        <d v="2022-03-15T07:21:00"/>
        <d v="2022-03-15T07:26:00"/>
        <d v="2022-03-15T07:31:00"/>
        <d v="2022-03-15T07:36:00"/>
        <d v="2022-03-15T07:41:00"/>
        <d v="2022-03-15T07:46:00"/>
        <d v="2022-03-15T07:51:00"/>
        <d v="2022-03-15T07:56:00"/>
        <d v="2022-03-15T08:01:00"/>
        <d v="2022-03-15T08:06:00"/>
        <d v="2022-03-15T08:11:00"/>
        <d v="2022-03-15T08:16:00"/>
        <d v="2022-03-15T08:21:00"/>
        <d v="2022-03-15T08:26:00"/>
        <d v="2022-03-15T08:31:00"/>
        <d v="2022-03-15T08:36:00"/>
        <d v="2022-03-15T08:41:00"/>
        <d v="2022-03-15T09:07:56"/>
        <d v="2022-03-15T09:07:59"/>
        <d v="2022-03-15T09:08:09"/>
        <d v="2022-03-15T09:08:59"/>
        <d v="2022-03-15T09:09:59"/>
        <d v="2022-03-15T09:10:59"/>
        <d v="2022-03-15T09:11:59"/>
        <d v="2022-03-15T09:12:59"/>
        <d v="2022-03-15T09:13:59"/>
        <d v="2022-03-15T09:14:59"/>
        <d v="2022-03-15T09:15:59"/>
        <d v="2022-03-15T09:16:59"/>
        <d v="2022-03-15T09:17:59"/>
        <d v="2022-03-15T09:18:59"/>
        <d v="2022-03-15T09:19:59"/>
        <d v="2022-03-15T09:20:59"/>
        <d v="2022-03-15T09:21:59"/>
        <d v="2022-03-15T09:22:59"/>
        <d v="2022-03-15T09:23:59"/>
        <d v="2022-03-15T09:25:59"/>
        <d v="2022-03-15T09:26:59"/>
        <d v="2022-03-15T09:27:59"/>
        <d v="2022-03-15T09:28:59"/>
        <d v="2022-03-15T09:29:59"/>
        <d v="2022-03-15T09:30:59"/>
        <d v="2022-03-15T09:31:59"/>
        <d v="2022-03-15T09:32:59"/>
        <d v="2022-03-15T09:33:59"/>
        <d v="2022-03-15T09:34:59"/>
        <d v="2022-03-15T09:35:59"/>
        <d v="2022-03-15T09:36:59"/>
        <d v="2022-03-15T09:37:59"/>
        <d v="2022-03-15T09:38:59"/>
        <d v="2022-03-15T09:39:59"/>
        <d v="2022-03-15T09:40:59"/>
        <d v="2022-03-15T09:42:59"/>
        <d v="2022-03-15T09:43:59"/>
        <d v="2022-03-15T09:44:59"/>
        <d v="2022-03-15T09:45:59"/>
        <d v="2022-03-15T09:46:59"/>
        <d v="2022-03-15T09:47:59"/>
        <d v="2022-03-15T09:48:59"/>
        <d v="2022-03-15T09:49:59"/>
        <d v="2022-03-15T09:50:59"/>
        <d v="2022-03-15T09:51:59"/>
        <d v="2022-03-15T09:52:59"/>
        <d v="2022-03-15T09:53:59"/>
        <d v="2022-03-15T09:54:59"/>
        <d v="2022-03-15T09:55:59"/>
        <d v="2022-03-15T09:56:59"/>
        <d v="2022-03-15T09:57:05"/>
        <d v="2022-03-15T09:57:59"/>
        <d v="2022-03-15T09:59:59"/>
        <d v="2022-03-15T10:00:59"/>
        <d v="2022-03-15T10:01:59"/>
        <d v="2022-03-15T10:02:59"/>
        <d v="2022-03-15T10:03:59"/>
        <d v="2022-03-15T10:04:59"/>
        <d v="2022-03-15T10:05:59"/>
        <d v="2022-03-15T10:06:59"/>
        <d v="2022-03-15T10:07:59"/>
        <d v="2022-03-15T10:08:37"/>
        <d v="2022-03-15T10:08:47"/>
        <d v="2022-03-15T10:08:59"/>
        <d v="2022-03-15T10:09:24"/>
        <d v="2022-03-15T10:09:59"/>
        <d v="2022-03-15T10:10:59"/>
        <d v="2022-03-15T10:11:59"/>
        <d v="2022-03-15T10:12:59"/>
        <d v="2022-03-15T10:13:59"/>
        <d v="2022-03-15T10:14:59"/>
        <d v="2022-03-15T10:15:59"/>
        <d v="2022-03-15T10:16:52"/>
        <d v="2022-03-15T10:16:59"/>
        <d v="2022-03-15T10:17:59"/>
        <d v="2022-03-15T10:18:24"/>
        <d v="2022-03-15T10:18:59"/>
        <d v="2022-03-15T10:19:59"/>
        <d v="2022-03-15T10:20:59"/>
        <d v="2022-03-15T10:21:59"/>
        <d v="2022-03-15T10:22:59"/>
        <d v="2022-03-15T10:23:59"/>
        <d v="2022-03-15T10:24:59"/>
        <d v="2022-03-15T10:25:59"/>
        <d v="2022-03-15T10:26:59"/>
        <d v="2022-03-15T10:27:59"/>
        <d v="2022-03-15T10:29:59"/>
        <d v="2022-03-15T10:30:59"/>
        <d v="2022-03-15T10:31:59"/>
        <d v="2022-03-15T10:32:59"/>
        <d v="2022-03-15T10:33:59"/>
        <d v="2022-03-15T10:34:52"/>
        <d v="2022-03-15T10:34:59"/>
        <d v="2022-03-15T10:35:59"/>
        <d v="2022-03-15T10:36:59"/>
        <d v="2022-03-15T10:37:59"/>
        <d v="2022-03-15T10:38:59"/>
        <d v="2022-03-15T10:39:59"/>
        <d v="2022-03-15T10:40:59"/>
        <d v="2022-03-15T10:41:59"/>
        <d v="2022-03-15T10:42:11"/>
        <d v="2022-03-15T10:42:59"/>
        <d v="2022-03-15T10:43:59"/>
        <d v="2022-03-15T10:44:59"/>
        <d v="2022-03-15T10:46:59"/>
        <d v="2022-03-15T10:47:59"/>
        <d v="2022-03-15T10:48:59"/>
        <d v="2022-03-15T10:49:59"/>
        <d v="2022-03-15T10:50:36"/>
        <d v="2022-03-15T10:50:45"/>
        <d v="2022-03-15T10:50:59"/>
        <d v="2022-03-15T10:51:59"/>
        <d v="2022-03-15T10:52:59"/>
        <d v="2022-03-15T10:53:59"/>
        <d v="2022-03-15T10:54:59"/>
        <d v="2022-03-15T10:55:59"/>
        <d v="2022-03-15T10:56:59"/>
        <d v="2022-03-15T10:57:30"/>
        <d v="2022-03-15T10:57:59"/>
        <d v="2022-03-15T10:58:59"/>
        <d v="2022-03-15T10:59:59"/>
        <d v="2022-03-15T11:00:59"/>
        <d v="2022-03-15T11:01:50"/>
        <d v="2022-03-15T11:01:59"/>
        <d v="2022-03-15T11:03:59"/>
        <d v="2022-03-15T11:04:59"/>
        <d v="2022-03-15T11:05:59"/>
        <d v="2022-03-15T11:06:14"/>
        <d v="2022-03-15T11:06:59"/>
        <d v="2022-03-15T11:07:59"/>
        <d v="2022-03-15T11:08:59"/>
        <d v="2022-03-15T11:09:59"/>
        <d v="2022-03-15T11:10:59"/>
        <d v="2022-03-15T11:11:59"/>
        <d v="2022-03-15T11:12:59"/>
        <d v="2022-03-15T11:13:59"/>
        <d v="2022-03-15T11:14:59"/>
        <d v="2022-03-15T11:15:59"/>
        <d v="2022-03-15T11:16:59"/>
        <d v="2022-03-15T11:17:59"/>
        <d v="2022-03-15T11:18:00"/>
        <d v="2022-03-15T11:18:59"/>
        <d v="2022-03-15T11:19:59"/>
        <d v="2022-03-15T11:20:59"/>
        <d v="2022-03-15T11:21:59"/>
        <d v="2022-03-15T11:22:59"/>
        <d v="2022-03-15T11:23:59"/>
        <d v="2022-03-15T11:24:59"/>
        <d v="2022-03-15T11:25:59"/>
        <d v="2022-03-15T11:26:59"/>
        <d v="2022-03-15T11:27:08"/>
        <d v="2022-03-15T11:27:59"/>
        <d v="2022-03-15T11:28:26"/>
        <d v="2022-03-15T11:28:59"/>
        <d v="2022-03-15T11:29:59"/>
        <d v="2022-03-15T11:30:59"/>
        <d v="2022-03-15T11:31:37"/>
        <d v="2022-03-15T11:31:51"/>
        <d v="2022-03-15T11:31:59"/>
        <d v="2022-03-15T11:32:17"/>
        <d v="2022-03-15T11:33:59"/>
        <d v="2022-03-15T11:34:01"/>
        <d v="2022-03-15T11:34:51"/>
        <d v="2022-03-15T11:34:59"/>
        <d v="2022-03-15T11:35:59"/>
        <d v="2022-03-15T11:36:24"/>
        <d v="2022-03-15T11:36:59"/>
        <d v="2022-03-15T11:37:03"/>
        <d v="2022-03-15T11:37:21"/>
        <d v="2022-03-15T11:37:59"/>
        <d v="2022-03-15T11:38:59"/>
        <d v="2022-03-15T11:39:59"/>
        <d v="2022-03-15T11:40:59"/>
        <d v="2022-03-15T11:41:59"/>
        <d v="2022-03-15T11:42:59"/>
        <d v="2022-03-15T11:43:54"/>
        <d v="2022-03-15T11:43:59"/>
        <d v="2022-03-15T11:44:59"/>
        <d v="2022-03-15T11:45:58"/>
        <d v="2022-03-15T11:45:59"/>
        <d v="2022-03-15T11:46:59"/>
        <d v="2022-03-15T11:47:59"/>
        <d v="2022-03-15T11:48:59"/>
        <d v="2022-03-15T11:50:59"/>
        <d v="2022-03-15T11:51:59"/>
        <d v="2022-03-15T11:52:59"/>
        <d v="2022-03-15T11:53:59"/>
        <d v="2022-03-15T11:54:59"/>
        <d v="2022-03-15T11:55:59"/>
        <d v="2022-03-15T11:56:59"/>
        <d v="2022-03-15T11:57:59"/>
        <d v="2022-03-15T11:58:59"/>
        <d v="2022-03-15T11:59:59"/>
        <d v="2022-03-15T12:00:59"/>
        <d v="2022-03-15T12:01:59"/>
        <d v="2022-03-15T12:02:59"/>
        <d v="2022-03-15T12:03:59"/>
        <d v="2022-03-15T12:04:59"/>
        <d v="2022-03-15T12:05:59"/>
        <d v="2022-03-15T12:07:59"/>
        <d v="2022-03-15T12:08:59"/>
        <d v="2022-03-15T12:09:59"/>
        <d v="2022-03-15T12:10:59"/>
        <d v="2022-03-15T12:11:59"/>
        <d v="2022-03-15T12:12:59"/>
        <d v="2022-03-15T12:13:59"/>
        <d v="2022-03-15T12:14:59"/>
        <d v="2022-03-15T12:15:59"/>
        <d v="2022-03-15T12:16:59"/>
        <d v="2022-03-15T12:17:59"/>
        <d v="2022-03-15T12:18:59"/>
        <d v="2022-03-15T12:19:59"/>
        <d v="2022-03-15T12:20:59"/>
        <d v="2022-03-15T12:21:59"/>
        <d v="2022-03-15T12:22:05"/>
        <d v="2022-03-15T12:22:59"/>
        <d v="2022-03-15T12:23:59"/>
        <d v="2022-03-15T12:24:59"/>
        <d v="2022-03-15T12:25:59"/>
        <d v="2022-03-15T12:26:59"/>
        <d v="2022-03-15T12:27:59"/>
        <d v="2022-03-15T12:28:57"/>
        <d v="2022-03-15T12:28:59"/>
        <d v="2022-03-15T12:29:59"/>
        <d v="2022-03-15T12:30:59"/>
        <d v="2022-03-15T12:31:59"/>
        <d v="2022-03-15T12:32:59"/>
        <d v="2022-03-15T12:33:59"/>
        <d v="2022-03-15T12:34:59"/>
        <d v="2022-03-15T12:35:16"/>
        <d v="2022-03-15T12:35:59"/>
        <d v="2022-03-15T12:37:25"/>
        <d v="2022-03-15T12:37:59"/>
        <d v="2022-03-15T12:38:59"/>
        <d v="2022-03-15T12:39:59"/>
        <d v="2022-03-15T12:40:59"/>
        <d v="2022-03-15T12:41:59"/>
        <d v="2022-03-15T12:42:59"/>
        <d v="2022-03-15T12:43:59"/>
        <d v="2022-03-15T12:44:59"/>
        <d v="2022-03-15T12:45:59"/>
        <d v="2022-03-15T12:46:59"/>
        <d v="2022-03-15T12:47:59"/>
        <d v="2022-03-15T12:48:59"/>
        <d v="2022-03-15T12:49:59"/>
        <d v="2022-03-15T12:50:59"/>
        <d v="2022-03-15T12:51:59"/>
        <d v="2022-03-15T12:52:59"/>
        <d v="2022-03-15T12:54:59"/>
        <d v="2022-03-15T12:55:59"/>
        <d v="2022-03-15T12:56:59"/>
        <d v="2022-03-15T12:57:59"/>
        <d v="2022-03-15T12:58:59"/>
        <d v="2022-03-15T12:59:59"/>
        <d v="2022-03-15T13:00:59"/>
        <d v="2022-03-15T13:01:59"/>
        <d v="2022-03-15T13:02:59"/>
        <d v="2022-03-15T13:03:59"/>
        <d v="2022-03-15T13:04:59"/>
        <d v="2022-03-15T13:05:59"/>
        <d v="2022-03-15T13:06:59"/>
        <d v="2022-03-15T13:07:59"/>
        <d v="2022-03-15T13:08:47"/>
        <d v="2022-03-15T13:08:59"/>
        <d v="2022-03-15T13:09:59"/>
        <d v="2022-03-15T13:11:59"/>
        <d v="2022-03-15T13:12:23"/>
        <d v="2022-03-15T13:12:59"/>
        <d v="2022-03-15T13:13:59"/>
        <d v="2022-03-15T13:14:59"/>
        <d v="2022-03-15T13:15:59"/>
        <d v="2022-03-15T13:16:51"/>
        <d v="2022-03-15T13:16:59"/>
        <d v="2022-03-15T13:17:59"/>
        <d v="2022-03-15T13:18:59"/>
        <d v="2022-03-15T13:19:59"/>
        <d v="2022-03-15T13:20:59"/>
        <d v="2022-03-15T13:21:59"/>
        <d v="2022-03-15T13:22:59"/>
        <d v="2022-03-15T13:23:59"/>
        <d v="2022-03-15T13:24:59"/>
        <d v="2022-03-15T13:25:59"/>
        <d v="2022-03-15T13:26:59"/>
        <d v="2022-03-15T13:27:59"/>
        <d v="2022-03-15T13:28:57"/>
        <d v="2022-03-15T13:28:59"/>
        <d v="2022-03-15T13:29:10"/>
        <d v="2022-03-15T13:29:59"/>
        <d v="2022-03-15T13:30:59"/>
        <d v="2022-03-15T13:31:59"/>
        <d v="2022-03-15T13:32:57"/>
        <d v="2022-03-15T13:32:59"/>
        <d v="2022-03-15T13:33:15"/>
        <d v="2022-03-15T13:33:59"/>
        <d v="2022-03-15T13:34:59"/>
        <d v="2022-03-15T13:35:59"/>
        <d v="2022-03-15T13:36:34"/>
        <d v="2022-03-15T13:36:52"/>
        <d v="2022-03-15T13:36:59"/>
        <d v="2022-03-15T13:37:59"/>
        <d v="2022-03-15T13:38:28"/>
        <d v="2022-03-15T13:38:59"/>
        <d v="2022-03-15T13:39:59"/>
        <d v="2022-03-15T13:41:59"/>
        <d v="2022-03-15T13:42:59"/>
        <d v="2022-03-15T13:43:59"/>
        <d v="2022-03-15T13:44:59"/>
        <d v="2022-03-15T13:45:59"/>
        <d v="2022-03-15T13:46:27"/>
        <d v="2022-03-15T13:46:59"/>
        <d v="2022-03-15T13:47:59"/>
        <d v="2022-03-15T13:48:27"/>
        <d v="2022-03-15T13:48:59"/>
        <d v="2022-03-15T13:49:59"/>
        <d v="2022-03-15T13:50:59"/>
        <d v="2022-03-15T13:51:59"/>
        <d v="2022-03-15T13:52:59"/>
        <d v="2022-03-15T13:53:59"/>
        <d v="2022-03-15T13:54:59"/>
        <d v="2022-03-15T13:55:59"/>
        <d v="2022-03-15T13:56:59"/>
        <d v="2022-03-15T13:58:59"/>
        <d v="2022-03-15T13:59:59"/>
        <d v="2022-03-15T14:00:59"/>
        <d v="2022-03-15T14:01:59"/>
        <d v="2022-03-15T14:02:59"/>
        <d v="2022-03-15T14:03:59"/>
        <d v="2022-03-15T14:04:59"/>
        <d v="2022-03-15T14:05:59"/>
        <d v="2022-03-15T14:06:59"/>
        <d v="2022-03-15T14:07:59"/>
        <d v="2022-03-15T14:08:59"/>
        <d v="2022-03-15T14:09:59"/>
        <d v="2022-03-15T14:10:59"/>
        <d v="2022-03-15T14:11:33"/>
        <d v="2022-03-15T14:11:59"/>
        <d v="2022-03-15T14:12:59"/>
        <d v="2022-03-15T14:13:59"/>
        <d v="2022-03-15T14:15:05"/>
        <d v="2022-03-15T14:15:20"/>
        <d v="2022-03-15T14:15:32"/>
        <d v="2022-03-15T14:15:43"/>
        <d v="2022-03-15T14:15:59"/>
        <d v="2022-03-15T14:16:05"/>
        <d v="2022-03-15T14:16:18"/>
        <d v="2022-03-15T14:16:34"/>
        <d v="2022-03-15T14:16:45"/>
        <d v="2022-03-15T14:16:59"/>
        <d v="2022-03-15T14:17:05"/>
        <d v="2022-03-15T14:17:59"/>
        <d v="2022-03-15T14:18:59"/>
        <d v="2022-03-15T14:19:59"/>
        <d v="2022-03-15T14:20:59"/>
        <d v="2022-03-15T14:21:59"/>
        <d v="2022-03-15T14:22:59"/>
        <d v="2022-03-15T14:23:18"/>
        <d v="2022-03-15T14:23:59"/>
        <d v="2022-03-15T14:24:05"/>
        <d v="2022-03-15T14:24:59"/>
        <d v="2022-03-15T14:25:59"/>
        <d v="2022-03-15T14:26:59"/>
        <d v="2022-03-15T14:27:59"/>
        <d v="2022-03-15T14:28:59"/>
        <d v="2022-03-15T14:29:59"/>
        <d v="2022-03-15T14:30:59"/>
        <d v="2022-03-15T14:31:59"/>
        <d v="2022-03-15T14:32:59"/>
        <d v="2022-03-15T14:33:59"/>
        <d v="2022-03-15T14:34:59"/>
        <d v="2022-03-15T14:35:42"/>
        <d v="2022-03-15T14:35:59"/>
        <d v="2022-03-15T14:36:59"/>
        <d v="2022-03-15T14:37:59"/>
        <d v="2022-03-15T14:38:59"/>
        <d v="2022-03-15T14:39:51"/>
        <d v="2022-03-15T14:39:59"/>
        <d v="2022-03-15T14:40:41"/>
        <d v="2022-03-15T14:40:59"/>
        <d v="2022-03-15T14:46:15"/>
        <d v="2022-03-15T14:48:19"/>
        <d v="2022-03-15T14:56:59"/>
        <d v="2022-03-15T14:57:59"/>
        <d v="2022-03-15T14:58:59"/>
        <d v="2022-03-15T14:59:59"/>
        <d v="2022-03-15T15:00:59"/>
        <d v="2022-03-15T15:02:59"/>
        <d v="2022-03-15T15:03:59"/>
        <d v="2022-03-15T15:04:59"/>
        <d v="2022-03-15T15:05:59"/>
        <d v="2022-03-15T15:06:59"/>
        <d v="2022-03-15T15:07:59"/>
        <d v="2022-03-15T15:08:59"/>
        <d v="2022-03-15T15:09:59"/>
        <d v="2022-03-15T15:10:59"/>
        <d v="2022-03-15T15:11:59"/>
        <d v="2022-03-15T15:12:59"/>
        <d v="2022-03-15T15:13:59"/>
        <d v="2022-03-15T15:14:59"/>
        <d v="2022-03-15T15:15:59"/>
        <d v="2022-03-15T15:16:59"/>
        <d v="2022-03-15T15:17:59"/>
        <d v="2022-03-15T15:19:59"/>
        <d v="2022-03-15T15:20:59"/>
        <d v="2022-03-15T15:21:59"/>
        <d v="2022-03-15T15:22:59"/>
        <d v="2022-03-15T15:23:30"/>
        <d v="2022-03-15T15:23:59"/>
        <d v="2022-03-15T15:24:59"/>
        <d v="2022-03-15T15:25:29"/>
        <d v="2022-03-15T15:25:55"/>
        <d v="2022-03-15T15:25:59"/>
        <d v="2022-03-15T15:26:59"/>
        <d v="2022-03-15T15:27:59"/>
        <d v="2022-03-15T15:28:59"/>
        <d v="2022-03-15T15:29:59"/>
        <d v="2022-03-15T15:30:59"/>
        <d v="2022-03-15T15:31:59"/>
        <d v="2022-03-15T15:32:59"/>
        <d v="2022-03-15T15:33:56"/>
        <d v="2022-03-15T15:33:59"/>
        <d v="2022-03-15T15:34:59"/>
        <d v="2022-03-15T15:35:59"/>
        <d v="2022-03-15T15:36:59"/>
        <d v="2022-03-15T15:37:59"/>
        <d v="2022-03-15T15:38:59"/>
        <d v="2022-03-15T15:39:59"/>
        <d v="2022-03-15T15:40:59"/>
        <d v="2022-03-15T15:41:59"/>
        <d v="2022-03-15T15:42:55"/>
        <d v="2022-03-15T15:42:59"/>
        <d v="2022-03-15T15:43:59"/>
        <d v="2022-03-15T15:44:59"/>
        <d v="2022-03-15T15:45:59"/>
        <d v="2022-03-15T15:46:59"/>
        <d v="2022-03-15T15:47:59"/>
        <d v="2022-03-15T15:49:59"/>
        <d v="2022-03-15T15:50:59"/>
        <d v="2022-03-15T15:51:59"/>
        <d v="2022-03-15T15:52:59"/>
        <d v="2022-03-15T15:53:59"/>
        <d v="2022-03-15T15:54:59"/>
        <d v="2022-03-15T15:55:59"/>
        <d v="2022-03-15T15:56:59"/>
        <d v="2022-03-15T15:57:59"/>
        <d v="2022-03-15T15:58:59"/>
        <d v="2022-03-15T15:59:59"/>
        <d v="2022-03-15T16:00:59"/>
        <d v="2022-03-15T16:01:59"/>
        <d v="2022-03-15T16:02:59"/>
        <d v="2022-03-15T16:03:59"/>
        <d v="2022-03-15T16:04:59"/>
        <d v="2022-03-15T16:06:59"/>
        <d v="2022-03-15T16:07:59"/>
        <d v="2022-03-15T16:08:59"/>
        <d v="2022-03-15T16:09:59"/>
        <d v="2022-03-15T16:10:59"/>
        <d v="2022-03-15T16:11:59"/>
        <d v="2022-03-15T16:12:34"/>
        <d v="2022-03-15T16:12:59"/>
        <d v="2022-03-15T16:13:59"/>
        <d v="2022-03-15T16:14:59"/>
        <d v="2022-03-15T16:15:59"/>
        <d v="2022-03-15T16:16:59"/>
        <d v="2022-03-15T16:17:59"/>
        <d v="2022-03-15T16:18:59"/>
        <d v="2022-03-15T16:19:59"/>
        <d v="2022-03-15T16:20:59"/>
        <d v="2022-03-15T16:21:04"/>
        <d v="2022-03-15T16:21:15"/>
        <d v="2022-03-15T16:21:59"/>
        <d v="2022-03-15T16:23:59"/>
        <d v="2022-03-15T16:24:59"/>
        <d v="2022-03-15T16:25:59"/>
        <d v="2022-03-15T16:26:01"/>
        <d v="2022-03-15T16:26:59"/>
        <d v="2022-03-15T16:27:59"/>
        <d v="2022-03-15T16:28:59"/>
        <d v="2022-03-15T16:29:59"/>
        <d v="2022-03-15T16:30:59"/>
        <d v="2022-03-15T16:31:59"/>
        <d v="2022-03-15T16:32:59"/>
        <d v="2022-03-15T16:33:59"/>
        <d v="2022-03-15T16:34:59"/>
        <d v="2022-03-15T16:35:59"/>
        <d v="2022-03-15T16:36:59"/>
        <d v="2022-03-15T16:37:59"/>
        <d v="2022-03-15T16:38:59"/>
        <d v="2022-03-15T16:39:30"/>
        <d v="2022-03-15T16:39:59"/>
        <d v="2022-03-15T16:40:59"/>
        <d v="2022-03-15T16:41:59"/>
        <d v="2022-03-15T16:42:59"/>
        <d v="2022-03-15T16:43:59"/>
        <d v="2022-03-15T16:44:59"/>
        <d v="2022-03-15T16:45:59"/>
        <d v="2022-03-15T16:46:30"/>
        <d v="2022-03-15T16:46:59"/>
        <d v="2022-03-15T16:47:59"/>
        <d v="2022-03-15T16:48:59"/>
        <d v="2022-03-15T16:49:59"/>
        <d v="2022-03-15T16:50:59"/>
        <d v="2022-03-15T16:51:47"/>
        <d v="2022-03-15T16:51:59"/>
        <d v="2022-03-15T16:52:22"/>
        <d v="2022-03-15T16:53:03"/>
        <d v="2022-03-15T16:53:17"/>
        <d v="2022-03-15T16:53:43"/>
        <d v="2022-03-15T16:53:57"/>
        <d v="2022-03-15T16:53:59"/>
        <d v="2022-03-15T16:54:59"/>
        <d v="2022-03-15T16:55:23"/>
        <d v="2022-03-15T16:55:35"/>
        <d v="2022-03-15T16:55:59"/>
        <d v="2022-03-15T16:56:59"/>
        <d v="2022-03-15T16:57:59"/>
        <d v="2022-03-15T16:58:59"/>
        <d v="2022-03-15T16:59:59"/>
        <d v="2022-03-15T17:00:25"/>
        <d v="2022-03-15T17:00:49"/>
        <d v="2022-03-15T17:00:59"/>
        <d v="2022-03-15T17:01:59"/>
        <d v="2022-03-15T17:02:59"/>
        <d v="2022-03-15T17:03:59"/>
        <d v="2022-03-15T17:04:59"/>
        <d v="2022-03-15T17:05:59"/>
        <d v="2022-03-15T17:06:59"/>
        <d v="2022-03-15T17:07:59"/>
        <d v="2022-03-15T17:08:59"/>
        <d v="2022-03-15T17:10:59"/>
        <d v="2022-03-15T17:11:12"/>
        <d v="2022-03-15T17:11:27"/>
        <d v="2022-03-15T17:11:58"/>
        <d v="2022-03-15T17:11:59"/>
        <d v="2022-03-15T17:12:59"/>
        <d v="2022-03-15T17:13:59"/>
        <d v="2022-03-15T17:14:59"/>
        <d v="2022-03-15T17:15:59"/>
        <d v="2022-03-15T17:16:59"/>
        <d v="2022-03-15T17:17:48"/>
        <d v="2022-03-15T17:17:59"/>
        <d v="2022-03-15T17:18:59"/>
        <d v="2022-03-15T17:19:59"/>
        <d v="2022-03-15T17:20:31"/>
        <d v="2022-03-15T17:20:59"/>
        <d v="2022-03-15T17:21:14"/>
        <d v="2022-03-15T17:21:59"/>
        <d v="2022-03-15T17:22:59"/>
        <d v="2022-03-15T17:23:59"/>
        <d v="2022-03-15T17:24:59"/>
        <d v="2022-03-15T17:25:59"/>
        <d v="2022-03-15T17:27:59"/>
        <d v="2022-03-15T17:28:59"/>
        <d v="2022-03-15T17:29:59"/>
        <d v="2022-03-15T17:30:05"/>
        <d v="2022-03-15T17:30:15"/>
        <d v="2022-03-15T17:30:59"/>
        <d v="2022-03-15T17:31:59"/>
        <d v="2022-03-15T17:32:59"/>
        <d v="2022-03-15T17:33:59"/>
        <d v="2022-03-15T17:34:59"/>
        <d v="2022-03-15T17:35:59"/>
        <d v="2022-03-15T17:36:54"/>
        <d v="2022-03-15T17:36:59"/>
        <d v="2022-03-15T17:37:59"/>
        <d v="2022-03-15T17:38:59"/>
        <d v="2022-03-15T17:39:59"/>
        <d v="2022-03-15T17:40:59"/>
        <d v="2022-03-15T17:41:59"/>
        <d v="2022-03-15T17:42:59"/>
        <d v="2022-03-15T17:43:59"/>
        <d v="2022-03-15T17:44:59"/>
        <d v="2022-03-15T17:45:59"/>
        <d v="2022-03-15T17:46:59"/>
        <d v="2022-03-15T17:47:59"/>
        <d v="2022-03-15T17:48:59"/>
        <d v="2022-03-15T17:49:59"/>
        <d v="2022-03-15T17:50:59"/>
        <d v="2022-03-15T17:51:41"/>
        <d v="2022-03-15T17:51:59"/>
        <d v="2022-03-15T17:52:00"/>
        <d v="2022-03-15T17:52:59"/>
        <d v="2022-03-15T17:53:18"/>
        <d v="2022-03-15T17:53:51"/>
        <d v="2022-03-15T17:53:59"/>
        <d v="2022-03-15T17:54:59"/>
        <d v="2022-03-15T17:55:59"/>
        <d v="2022-03-15T17:57:59"/>
        <d v="2022-03-15T17:58:59"/>
        <d v="2022-03-15T17:59:59"/>
        <d v="2022-03-15T18:00:59"/>
        <d v="2022-03-15T18:01:16"/>
        <d v="2022-03-15T18:01:59"/>
        <d v="2022-03-15T18:02:59"/>
        <d v="2022-03-15T18:03:59"/>
        <d v="2022-03-15T18:04:31"/>
        <d v="2022-03-15T18:04:59"/>
        <d v="2022-03-15T18:05:15"/>
        <d v="2022-03-15T18:05:45"/>
        <d v="2022-03-15T18:05:59"/>
        <d v="2022-03-15T18:06:02"/>
        <d v="2022-03-15T18:06:24"/>
        <d v="2022-03-15T18:06:59"/>
        <d v="2022-03-15T18:07:56"/>
        <d v="2022-03-15T18:07:59"/>
        <d v="2022-03-15T18:08:59"/>
        <d v="2022-03-15T18:09:59"/>
        <d v="2022-03-15T18:10:59"/>
        <d v="2022-03-15T18:11:20"/>
        <d v="2022-03-15T18:11:34"/>
        <d v="2022-03-15T18:11:47"/>
        <d v="2022-03-15T18:11:59"/>
        <d v="2022-03-15T18:12:12"/>
        <d v="2022-03-15T18:12:30"/>
        <d v="2022-03-15T18:12:59"/>
        <d v="2022-03-15T18:13:21"/>
        <d v="2022-03-15T18:13:36"/>
        <d v="2022-03-15T18:14:09"/>
        <d v="2022-03-15T18:14:38"/>
        <d v="2022-03-15T18:14:59"/>
        <d v="2022-03-15T18:15:37"/>
        <d v="2022-03-15T18:15:59"/>
        <d v="2022-03-15T18:16:22"/>
        <d v="2022-03-15T18:16:38"/>
        <d v="2022-03-15T18:16:58"/>
        <d v="2022-03-15T18:16:59"/>
        <d v="2022-03-15T18:17:59"/>
        <d v="2022-03-15T18:18:28"/>
        <d v="2022-03-15T18:18:59"/>
        <d v="2022-03-15T18:19:59"/>
        <d v="2022-03-15T18:20:59"/>
        <d v="2022-03-15T18:21:59"/>
        <d v="2022-03-15T18:22:59"/>
        <d v="2022-03-15T18:23:59"/>
        <d v="2022-03-15T18:24:59"/>
        <d v="2022-03-15T18:25:59"/>
        <d v="2022-03-15T18:26:59"/>
        <d v="2022-03-15T18:27:59"/>
        <d v="2022-03-15T18:28:59"/>
        <d v="2022-03-15T18:29:59"/>
        <d v="2022-03-15T18:31:59"/>
        <d v="2022-03-15T18:32:59"/>
        <d v="2022-03-15T18:33:59"/>
        <d v="2022-03-15T18:34:59"/>
        <d v="2022-03-15T18:35:59"/>
        <d v="2022-03-15T18:36:59"/>
        <d v="2022-03-15T18:37:59"/>
        <d v="2022-03-15T18:38:59"/>
        <d v="2022-03-15T18:39:59"/>
        <d v="2022-03-15T18:40:59"/>
        <d v="2022-03-15T18:41:40"/>
        <d v="2022-03-15T18:41:59"/>
        <d v="2022-03-15T18:42:59"/>
        <d v="2022-03-15T18:43:59"/>
        <d v="2022-03-15T18:44:59"/>
        <d v="2022-03-15T18:45:59"/>
        <d v="2022-03-15T18:46:59"/>
        <d v="2022-03-15T18:47:59"/>
        <d v="2022-03-15T18:48:59"/>
        <d v="2022-03-15T18:49:59"/>
        <d v="2022-03-15T18:50:59"/>
        <d v="2022-03-15T18:51:59"/>
        <d v="2022-03-15T18:52:59"/>
        <d v="2022-03-15T18:53:59"/>
        <d v="2022-03-15T18:54:59"/>
        <d v="2022-03-15T18:55:59"/>
        <d v="2022-03-15T18:56:59"/>
        <d v="2022-03-15T18:57:59"/>
        <d v="2022-03-15T18:58:59"/>
        <d v="2022-03-15T18:59:59"/>
        <d v="2022-03-15T19:01:59"/>
        <d v="2022-03-15T19:02:59"/>
        <d v="2022-03-15T19:03:59"/>
        <d v="2022-03-15T19:04:59"/>
        <d v="2022-03-15T19:05:59"/>
        <d v="2022-03-15T19:06:59"/>
        <d v="2022-03-15T19:07:59"/>
        <d v="2022-03-15T19:08:59"/>
        <d v="2022-03-15T19:09:59"/>
        <d v="2022-03-15T19:10:59"/>
        <d v="2022-03-15T19:11:59"/>
        <d v="2022-03-15T19:12:59"/>
        <d v="2022-03-15T19:13:59"/>
        <d v="2022-03-15T19:14:59"/>
        <d v="2022-03-15T19:15:59"/>
        <d v="2022-03-15T19:16:59"/>
        <d v="2022-03-15T19:18:59"/>
        <d v="2022-03-15T19:19:59"/>
        <d v="2022-03-15T19:20:59"/>
        <d v="2022-03-15T19:21:59"/>
        <d v="2022-03-15T19:22:59"/>
        <d v="2022-03-15T19:23:59"/>
        <d v="2022-03-15T19:24:59"/>
        <d v="2022-03-15T19:25:59"/>
        <d v="2022-03-15T19:26:59"/>
        <d v="2022-03-15T19:27:59"/>
        <d v="2022-03-15T19:28:59"/>
        <d v="2022-03-15T19:29:59"/>
        <d v="2022-03-15T19:30:59"/>
        <d v="2022-03-15T19:31:59"/>
        <d v="2022-03-15T19:32:59"/>
        <d v="2022-03-15T19:33:59"/>
        <d v="2022-03-15T19:35:59"/>
        <d v="2022-03-15T19:36:59"/>
        <d v="2022-03-15T19:37:59"/>
        <d v="2022-03-15T19:38:59"/>
        <d v="2022-03-15T19:39:59"/>
        <d v="2022-03-15T19:40:59"/>
        <d v="2022-03-15T19:41:59"/>
        <d v="2022-03-15T19:42:59"/>
        <d v="2022-03-15T19:43:59"/>
        <d v="2022-03-15T19:44:59"/>
        <d v="2022-03-15T19:45:59"/>
        <d v="2022-03-15T19:46:31"/>
        <d v="2022-03-15T19:46:59"/>
        <d v="2022-03-15T19:47:16"/>
        <d v="2022-03-15T19:47:33"/>
        <d v="2022-03-15T19:47:59"/>
        <d v="2022-03-15T19:48:59"/>
        <d v="2022-03-15T19:49:59"/>
        <d v="2022-03-15T19:50:59"/>
        <d v="2022-03-15T19:51:59"/>
        <d v="2022-03-15T19:52:59"/>
        <d v="2022-03-15T19:53:59"/>
        <d v="2022-03-15T19:54:59"/>
        <d v="2022-03-15T19:55:59"/>
        <d v="2022-03-15T19:56:59"/>
        <d v="2022-03-15T19:57:59"/>
        <d v="2022-03-15T19:58:59"/>
        <d v="2022-03-15T19:59:59"/>
        <d v="2022-03-15T20:00:59"/>
        <d v="2022-03-15T20:01:59"/>
        <d v="2022-03-15T20:02:59"/>
        <d v="2022-03-15T20:03:59"/>
        <d v="2022-03-15T20:05:59"/>
        <d v="2022-03-15T20:06:21"/>
        <d v="2022-03-15T20:06:59"/>
        <d v="2022-03-15T20:07:39"/>
        <d v="2022-03-15T20:07:59"/>
        <d v="2022-03-15T20:08:59"/>
        <d v="2022-03-15T20:09:59"/>
        <d v="2022-03-15T20:10:37"/>
        <d v="2022-03-15T20:10:59"/>
        <d v="2022-03-15T20:11:59"/>
        <d v="2022-03-15T20:12:59"/>
        <d v="2022-03-15T20:13:59"/>
        <d v="2022-03-15T20:14:59"/>
        <d v="2022-03-15T20:15:59"/>
        <d v="2022-03-15T20:16:59"/>
        <d v="2022-03-15T20:17:04"/>
        <d v="2022-03-15T20:17:59"/>
        <d v="2022-03-15T20:18:59"/>
        <d v="2022-03-15T20:19:59"/>
        <d v="2022-03-15T20:20:19"/>
        <d v="2022-03-15T20:20:59"/>
        <d v="2022-03-15T20:21:31"/>
        <d v="2022-03-15T20:21:44"/>
        <d v="2022-03-15T20:22:17"/>
        <d v="2022-03-15T20:22:33"/>
        <d v="2022-03-15T20:22:59"/>
        <d v="2022-03-15T20:23:44"/>
        <d v="2022-03-15T20:23:55"/>
        <d v="2022-03-15T20:23:59"/>
        <d v="2022-03-15T20:24:59"/>
        <d v="2022-03-15T20:25:59"/>
        <d v="2022-03-15T20:26:57"/>
        <d v="2022-03-15T20:26:59"/>
        <d v="2022-03-15T20:27:59"/>
        <d v="2022-03-15T20:28:59"/>
        <d v="2022-03-15T20:29:34"/>
        <d v="2022-03-15T20:29:59"/>
        <d v="2022-03-15T20:30:21"/>
        <d v="2022-03-15T20:30:59"/>
        <d v="2022-03-15T20:31:59"/>
        <d v="2022-03-15T20:32:59"/>
        <d v="2022-03-15T20:33:59"/>
        <d v="2022-03-15T20:34:25"/>
        <d v="2022-03-15T20:34:59"/>
        <d v="2022-03-15T20:35:10"/>
        <d v="2022-03-15T20:35:54"/>
        <d v="2022-03-15T20:35:59"/>
        <d v="2022-03-15T20:36:59"/>
        <d v="2022-03-15T20:37:59"/>
        <d v="2022-03-15T20:39:59"/>
        <d v="2022-03-15T20:40:59"/>
        <d v="2022-03-15T20:41:59"/>
        <d v="2022-03-15T20:42:59"/>
        <d v="2022-03-15T20:43:59"/>
        <d v="2022-03-15T20:44:44"/>
        <d v="2022-03-15T20:44:59"/>
        <d v="2022-03-15T20:45:59"/>
        <d v="2022-03-15T20:46:02"/>
        <d v="2022-03-15T20:46:59"/>
        <d v="2022-03-15T20:47:12"/>
        <d v="2022-03-15T20:47:59"/>
        <d v="2022-03-15T20:48:59"/>
        <d v="2022-03-15T20:49:59"/>
        <d v="2022-03-15T20:50:59"/>
        <d v="2022-03-15T20:51:59"/>
        <d v="2022-03-15T20:52:01"/>
        <d v="2022-03-15T20:52:11"/>
        <d v="2022-03-15T20:52:23"/>
        <d v="2022-03-15T20:52:59"/>
        <d v="2022-03-15T20:53:59"/>
        <d v="2022-03-15T20:54:46"/>
        <d v="2022-03-15T20:54:59"/>
        <d v="2022-03-15T20:55:26"/>
        <d v="2022-03-15T20:55:54"/>
        <d v="2022-03-15T20:55:59"/>
        <d v="2022-03-15T20:56:59"/>
        <d v="2022-03-15T20:57:59"/>
        <d v="2022-03-15T20:58:59"/>
        <d v="2022-03-15T20:59:59"/>
        <d v="2022-03-15T21:00:59"/>
        <d v="2022-03-15T21:01:59"/>
        <d v="2022-03-15T21:02:32"/>
        <d v="2022-03-15T21:02:44"/>
        <d v="2022-03-15T21:02:59"/>
        <d v="2022-03-15T21:03:42"/>
        <d v="2022-03-15T21:03:59"/>
        <d v="2022-03-15T21:04:00"/>
        <d v="2022-03-15T21:04:59"/>
        <d v="2022-03-15T21:05:59"/>
        <d v="2022-03-15T21:06:59"/>
        <d v="2022-03-15T21:07:59"/>
        <d v="2022-03-15T21:08:27"/>
        <d v="2022-03-15T21:08:45"/>
        <d v="2022-03-15T21:09:59"/>
        <d v="2022-03-15T21:10:59"/>
        <d v="2022-03-15T21:11:59"/>
        <d v="2022-03-15T21:12:08"/>
        <d v="2022-03-15T21:12:55"/>
        <d v="2022-03-15T21:12:59"/>
        <d v="2022-03-15T21:13:59"/>
        <d v="2022-03-15T21:14:59"/>
        <d v="2022-03-15T21:15:59"/>
        <d v="2022-03-15T21:16:59"/>
        <d v="2022-03-15T21:17:59"/>
        <d v="2022-03-15T21:18:59"/>
        <d v="2022-03-15T21:19:59"/>
        <d v="2022-03-15T21:20:59"/>
        <d v="2022-03-15T21:21:59"/>
        <d v="2022-03-15T21:22:59"/>
        <d v="2022-03-15T21:23:59"/>
        <d v="2022-03-15T21:24:59"/>
        <d v="2022-03-15T21:26:59"/>
        <d v="2022-03-15T21:27:59"/>
        <d v="2022-03-15T21:28:59"/>
        <d v="2022-03-15T21:29:17"/>
        <d v="2022-03-15T21:29:29"/>
        <d v="2022-03-15T21:29:59"/>
        <d v="2022-03-15T21:30:59"/>
        <d v="2022-03-15T21:31:59"/>
        <d v="2022-03-15T21:32:59"/>
        <d v="2022-03-15T21:33:59"/>
        <d v="2022-03-15T21:34:59"/>
        <d v="2022-03-15T21:35:59"/>
        <d v="2022-03-15T21:36:59"/>
        <d v="2022-03-15T21:37:59"/>
        <d v="2022-03-15T21:38:59"/>
        <d v="2022-03-15T21:39:59"/>
        <d v="2022-03-15T21:40:59"/>
        <d v="2022-03-15T21:41:34"/>
        <d v="2022-03-15T21:41:59"/>
        <d v="2022-03-15T21:43:59"/>
        <d v="2022-03-15T21:44:12"/>
        <d v="2022-03-15T21:44:59"/>
        <d v="2022-03-15T21:45:59"/>
        <d v="2022-03-15T21:46:59"/>
        <d v="2022-03-15T21:47:59"/>
        <d v="2022-03-15T21:48:59"/>
        <d v="2022-03-15T21:49:59"/>
        <d v="2022-03-15T21:50:59"/>
        <d v="2022-03-15T21:51:59"/>
        <d v="2022-03-15T21:52:59"/>
        <d v="2022-03-15T21:53:59"/>
        <d v="2022-03-15T21:54:59"/>
        <d v="2022-03-15T21:55:59"/>
        <d v="2022-03-15T21:56:59"/>
        <d v="2022-03-15T21:57:59"/>
        <d v="2022-03-15T21:58:59"/>
        <d v="2022-03-15T21:59:59"/>
        <d v="2022-03-15T22:00:59"/>
        <d v="2022-03-15T22:01:59"/>
        <d v="2022-03-15T22:02:59"/>
        <d v="2022-03-15T22:03:59"/>
        <d v="2022-03-15T22:04:59"/>
        <d v="2022-03-15T22:05:59"/>
        <d v="2022-03-15T22:06:59"/>
        <d v="2022-03-15T22:07:59"/>
        <d v="2022-03-15T22:08:59"/>
        <d v="2022-03-15T22:09:59"/>
        <d v="2022-03-15T22:10:59"/>
        <d v="2022-03-15T22:11:59"/>
        <d v="2022-03-15T22:13:59"/>
        <d v="2022-03-15T22:14:59"/>
        <d v="2022-03-15T22:15:59"/>
        <d v="2022-03-15T22:16:59"/>
        <d v="2022-03-15T22:17:59"/>
        <d v="2022-03-15T22:18:59"/>
        <d v="2022-03-15T22:19:59"/>
        <d v="2022-03-15T22:20:59"/>
        <d v="2022-03-15T22:21:59"/>
        <d v="2022-03-15T22:22:59"/>
        <d v="2022-03-15T22:23:59"/>
        <d v="2022-03-15T22:24:59"/>
        <d v="2022-03-15T22:25:59"/>
        <d v="2022-03-15T22:26:59"/>
        <d v="2022-03-15T22:27:59"/>
        <d v="2022-03-15T22:28:59"/>
        <d v="2022-03-15T22:30:59"/>
        <d v="2022-03-15T22:31:59"/>
        <d v="2022-03-15T22:32:59"/>
        <d v="2022-03-15T22:33:59"/>
        <d v="2022-03-15T22:34:59"/>
        <d v="2022-03-15T22:35:59"/>
        <d v="2022-03-15T22:36:59"/>
        <d v="2022-03-15T22:37:59"/>
        <d v="2022-03-15T22:38:59"/>
        <d v="2022-03-15T22:39:20"/>
        <d v="2022-03-15T22:39:59"/>
        <d v="2022-03-15T22:40:59"/>
        <d v="2022-03-15T22:41:59"/>
        <d v="2022-03-15T22:42:59"/>
        <d v="2022-03-15T22:43:59"/>
        <d v="2022-03-15T22:44:59"/>
        <d v="2022-03-15T22:45:59"/>
        <d v="2022-03-15T22:47:59"/>
        <d v="2022-03-15T22:48:59"/>
        <d v="2022-03-15T22:49:59"/>
        <d v="2022-03-15T22:50:59"/>
        <d v="2022-03-15T22:51:59"/>
        <d v="2022-03-15T22:52:59"/>
        <d v="2022-03-15T22:53:59"/>
        <d v="2022-03-15T22:54:59"/>
        <d v="2022-03-15T22:55:59"/>
        <d v="2022-03-15T22:56:59"/>
        <d v="2022-03-15T22:57:59"/>
        <d v="2022-03-15T22:58:59"/>
        <d v="2022-03-15T22:59:59"/>
        <d v="2022-03-15T23:00:59"/>
        <d v="2022-03-15T23:01:59"/>
        <d v="2022-03-15T23:02:59"/>
        <d v="2022-03-15T23:03:59"/>
        <d v="2022-03-15T23:04:59"/>
        <d v="2022-03-15T23:05:10"/>
        <d v="2022-03-15T23:05:59"/>
        <d v="2022-03-15T23:06:59"/>
        <d v="2022-03-15T23:07:59"/>
        <d v="2022-03-15T23:08:59"/>
        <d v="2022-03-15T23:09:59"/>
        <d v="2022-03-15T23:10:59"/>
        <d v="2022-03-15T23:11:59"/>
        <d v="2022-03-15T23:12:59"/>
        <d v="2022-03-15T23:13:59"/>
        <d v="2022-03-15T23:14:59"/>
        <d v="2022-03-15T23:15:59"/>
        <d v="2022-03-15T23:17:59"/>
        <d v="2022-03-15T23:18:59"/>
        <d v="2022-03-15T23:19:59"/>
        <d v="2022-03-15T23:20:59"/>
        <d v="2022-03-15T23:21:59"/>
        <d v="2022-03-15T23:22:59"/>
        <d v="2022-03-15T23:23:59"/>
        <d v="2022-03-15T23:24:59"/>
        <d v="2022-03-15T23:25:59"/>
        <d v="2022-03-15T23:26:59"/>
        <d v="2022-03-15T23:27:59"/>
        <d v="2022-03-15T23:28:59"/>
        <d v="2022-03-15T23:29:59"/>
        <d v="2022-03-15T23:30:59"/>
        <d v="2022-03-15T23:31:59"/>
        <d v="2022-03-15T23:32:40"/>
        <d v="2022-03-15T23:32:59"/>
        <d v="2022-03-15T23:33:13"/>
        <d v="2022-03-15T23:34:03"/>
        <d v="2022-03-15T23:34:59"/>
        <d v="2022-03-15T23:35:59"/>
        <d v="2022-03-15T23:36:59"/>
        <d v="2022-03-15T23:37:59"/>
        <d v="2022-03-15T23:38:59"/>
        <d v="2022-03-15T23:39:59"/>
        <d v="2022-03-15T23:40:05"/>
        <d v="2022-03-15T23:40:25"/>
        <d v="2022-03-15T23:40:59"/>
        <d v="2022-03-15T23:41:59"/>
        <d v="2022-03-15T23:42:59"/>
        <d v="2022-03-15T23:43:59"/>
        <d v="2022-03-15T23:44:29"/>
        <d v="2022-03-15T23:44:43"/>
        <d v="2022-03-15T23:44:59"/>
        <d v="2022-03-15T23:45:59"/>
        <d v="2022-03-15T23:46:59"/>
        <d v="2022-03-15T23:47:59"/>
        <d v="2022-03-15T23:48:59"/>
        <d v="2022-03-15T23:49:59"/>
        <d v="2022-03-15T23:51:59"/>
        <d v="2022-03-15T23:52:59"/>
        <d v="2022-03-15T23:53:59"/>
        <d v="2022-03-15T23:54:59"/>
        <d v="2022-03-15T23:55:59"/>
        <d v="2022-03-15T23:56:59"/>
        <d v="2022-03-15T23:57:59"/>
        <d v="2022-03-15T23:58:50"/>
        <d v="2022-03-15T23:58:59"/>
        <d v="2022-03-15T23:59:59"/>
        <d v="2022-03-16T00:00:59"/>
        <d v="2022-03-16T00:01:59"/>
        <d v="2022-03-16T00:02:59"/>
        <d v="2022-03-16T00:03:59"/>
        <d v="2022-03-16T00:04:59"/>
        <d v="2022-03-16T00:05:59"/>
        <d v="2022-03-16T00:06:59"/>
        <d v="2022-03-16T00:07:59"/>
        <d v="2022-03-16T00:08:59"/>
        <d v="2022-03-16T00:09:59"/>
        <d v="2022-03-16T00:10:59"/>
        <d v="2022-03-16T00:11:59"/>
        <d v="2022-03-16T00:12:59"/>
        <d v="2022-03-16T00:13:59"/>
        <d v="2022-03-16T00:14:59"/>
        <d v="2022-03-16T00:15:59"/>
        <d v="2022-03-16T00:16:59"/>
        <d v="2022-03-16T00:17:59"/>
        <d v="2022-03-16T00:18:59"/>
        <d v="2022-03-16T00:19:59"/>
        <d v="2022-03-16T00:22:25"/>
        <d v="2022-03-16T00:22:59"/>
        <d v="2022-03-16T00:23:59"/>
        <d v="2022-03-16T00:24:59"/>
        <d v="2022-03-16T00:25:59"/>
        <d v="2022-03-16T00:26:59"/>
        <d v="2022-03-16T00:27:59"/>
        <d v="2022-03-16T00:28:59"/>
        <d v="2022-03-16T00:29:59"/>
        <d v="2022-03-16T00:30:59"/>
        <d v="2022-03-16T00:31:59"/>
        <d v="2022-03-16T00:32:59"/>
        <d v="2022-03-16T00:33:11"/>
        <d v="2022-03-16T00:33:59"/>
        <d v="2022-03-16T00:34:59"/>
        <d v="2022-03-16T00:35:51"/>
        <d v="2022-03-16T00:35:59"/>
        <d v="2022-03-16T00:36:55"/>
        <d v="2022-03-16T00:36:59"/>
        <d v="2022-03-16T00:37:03"/>
        <d v="2022-03-16T00:37:29"/>
        <d v="2022-03-16T00:37:42"/>
        <d v="2022-03-16T00:37:59"/>
        <d v="2022-03-16T00:38:59"/>
        <d v="2022-03-16T00:39:59"/>
        <d v="2022-03-16T00:40:59"/>
        <d v="2022-03-16T00:41:07"/>
        <d v="2022-03-16T00:41:59"/>
        <d v="2022-03-16T00:42:19"/>
        <d v="2022-03-01T20:12:59"/>
        <d v="2022-03-01T20:13:59"/>
        <d v="2022-03-01T20:14:59"/>
        <d v="2022-03-01T20:15:48"/>
        <d v="2022-03-01T20:15:59"/>
        <d v="2022-03-01T20:17:59"/>
        <d v="2022-03-01T20:20:31"/>
        <d v="2022-03-01T22:02:07"/>
        <d v="2022-03-02T05:50:29"/>
        <d v="2022-03-02T08:41:27"/>
        <d v="2022-03-02T08:41:49"/>
        <d v="2022-03-02T08:48:10"/>
        <d v="2022-03-02T08:51:00"/>
        <d v="2022-03-02T08:56:00"/>
        <d v="2022-03-02T09:01:00"/>
        <d v="2022-03-02T09:06:00"/>
        <d v="2022-03-02T09:11:00"/>
        <d v="2022-03-02T09:16:00"/>
        <d v="2022-03-02T09:21:00"/>
        <d v="2022-03-02T09:26:00"/>
        <d v="2022-03-02T09:31:00"/>
        <d v="2022-03-02T09:36:00"/>
        <d v="2022-03-02T09:41:00"/>
        <d v="2022-03-02T09:46:00"/>
        <d v="2022-03-02T09:51:00"/>
        <d v="2022-03-02T09:56:00"/>
        <d v="2022-03-02T10:01:00"/>
        <d v="2022-03-02T10:04:17"/>
        <d v="2022-03-02T10:06:00"/>
        <d v="2022-03-02T10:11:00"/>
        <d v="2022-03-02T10:16:00"/>
        <d v="2022-03-02T10:18:48"/>
        <d v="2022-03-02T10:19:10"/>
        <d v="2022-03-02T10:21:00"/>
        <d v="2022-03-02T10:26:00"/>
        <d v="2022-03-02T10:31:00"/>
        <d v="2022-03-02T10:32:07"/>
        <d v="2022-03-02T10:33:37"/>
        <d v="2022-03-02T10:36:00"/>
        <d v="2022-03-02T10:39:39"/>
        <d v="2022-03-02T10:39:49"/>
        <d v="2022-03-02T10:41:00"/>
        <d v="2022-03-02T10:41:13"/>
        <d v="2022-03-02T10:41:32"/>
        <d v="2022-03-02T10:45:21"/>
        <d v="2022-03-02T10:46:00"/>
        <d v="2022-03-02T10:50:12"/>
        <d v="2022-03-02T10:51:00"/>
        <d v="2022-03-02T10:56:00"/>
        <d v="2022-03-02T11:01:00"/>
        <d v="2022-03-02T11:05:31"/>
        <d v="2022-03-02T11:06:02"/>
        <d v="2022-03-02T11:07:28"/>
        <d v="2022-03-02T11:07:49"/>
        <d v="2022-03-02T11:08:06"/>
        <d v="2022-03-02T11:08:25"/>
        <d v="2022-03-02T11:09:14"/>
        <d v="2022-03-02T11:11:00"/>
        <d v="2022-03-02T11:11:29"/>
        <d v="2022-03-02T11:14:19"/>
        <d v="2022-03-02T11:15:20"/>
        <d v="2022-03-02T11:15:37"/>
        <d v="2022-03-02T11:16:00"/>
        <d v="2022-03-02T11:21:00"/>
        <d v="2022-03-02T11:26:00"/>
        <d v="2022-03-02T11:31:00"/>
        <d v="2022-03-02T11:36:00"/>
        <d v="2022-03-02T11:38:12"/>
        <d v="2022-03-02T11:41:08"/>
        <d v="2022-03-02T11:43:01"/>
        <d v="2022-03-02T11:46:00"/>
        <d v="2022-03-02T11:49:39"/>
        <d v="2022-03-02T11:51:00"/>
        <d v="2022-03-02T11:51:55"/>
        <d v="2022-03-02T11:56:00"/>
        <d v="2022-03-02T11:58:58"/>
        <d v="2022-03-02T13:36:00"/>
        <d v="2022-03-02T13:38:40"/>
        <d v="2022-03-02T13:41:00"/>
        <d v="2022-03-02T13:41:47"/>
        <d v="2022-03-02T13:46:00"/>
        <d v="2022-03-02T13:51:00"/>
        <d v="2022-03-02T13:52:18"/>
        <d v="2022-03-02T13:56:00"/>
        <d v="2022-03-02T14:01:00"/>
        <d v="2022-03-02T14:06:00"/>
        <d v="2022-03-02T14:06:14"/>
        <d v="2022-03-02T14:11:00"/>
        <d v="2022-03-02T14:16:00"/>
        <d v="2022-03-02T14:21:00"/>
        <d v="2022-03-02T14:26:00"/>
        <d v="2022-03-02T14:29:58"/>
        <d v="2022-03-02T14:31:00"/>
        <d v="2022-03-02T14:36:00"/>
        <d v="2022-03-02T14:41:00"/>
        <d v="2022-03-02T14:43:30"/>
        <d v="2022-03-02T14:45:24"/>
        <d v="2022-03-02T14:46:00"/>
        <d v="2022-03-02T14:51:00"/>
        <d v="2022-03-02T14:56:00"/>
        <d v="2022-03-02T15:01:00"/>
        <d v="2022-03-02T15:06:00"/>
        <d v="2022-03-02T15:10:32"/>
        <d v="2022-03-02T15:11:00"/>
        <d v="2022-03-02T15:13:13"/>
        <d v="2022-03-02T15:14:35"/>
        <d v="2022-03-02T15:16:00"/>
        <d v="2022-03-02T15:18:02"/>
        <d v="2022-03-02T15:18:17"/>
        <d v="2022-03-02T15:21:00"/>
        <d v="2022-03-02T15:23:10"/>
        <d v="2022-03-02T15:23:46"/>
        <d v="2022-03-02T15:26:00"/>
        <d v="2022-03-02T15:31:00"/>
        <d v="2022-03-02T15:36:00"/>
        <d v="2022-03-02T15:41:00"/>
        <d v="2022-03-02T15:46:00"/>
        <d v="2022-03-02T15:50:18"/>
        <d v="2022-03-02T15:50:39"/>
        <d v="2022-03-02T15:51:00"/>
        <d v="2022-03-02T15:53:14"/>
        <d v="2022-03-02T15:56:00"/>
        <d v="2022-03-02T16:01:00"/>
        <d v="2022-03-02T16:06:00"/>
        <d v="2022-03-02T16:11:00"/>
        <d v="2022-03-02T16:16:00"/>
        <d v="2022-03-02T16:21:00"/>
        <d v="2022-03-02T16:26:00"/>
        <d v="2022-03-02T16:31:00"/>
        <d v="2022-03-02T16:36:00"/>
        <d v="2022-03-02T16:41:00"/>
        <d v="2022-03-02T16:46:00"/>
        <d v="2022-03-02T16:51:00"/>
        <d v="2022-03-02T16:53:17"/>
        <d v="2022-03-02T16:56:00"/>
        <d v="2022-03-02T17:01:00"/>
        <d v="2022-03-02T17:06:00"/>
        <d v="2022-03-02T17:11:00"/>
        <d v="2022-03-02T17:16:00"/>
        <d v="2022-03-02T17:20:07"/>
        <d v="2022-03-02T17:20:59"/>
        <d v="2022-03-02T17:21:00"/>
        <d v="2022-03-02T17:24:52"/>
        <d v="2022-03-02T17:25:14"/>
        <d v="2022-03-02T17:26:00"/>
        <d v="2022-03-07T14:21:00"/>
        <d v="2022-03-07T14:26:00"/>
        <d v="2022-03-07T14:31:00"/>
        <d v="2022-03-07T14:36:00"/>
        <d v="2022-03-07T14:41:00"/>
        <d v="2022-03-07T14:46:00"/>
        <d v="2022-03-07T14:51:00"/>
        <d v="2022-03-07T14:56:00"/>
        <d v="2022-03-07T15:01:00"/>
        <d v="2022-03-07T15:06:00"/>
        <d v="2022-03-07T15:11:00"/>
        <d v="2022-03-07T15:16:00"/>
        <d v="2022-03-07T15:21:00"/>
        <d v="2022-03-07T15:26:00"/>
        <d v="2022-03-07T15:31:00"/>
        <d v="2022-03-07T15:36:00"/>
        <d v="2022-03-07T15:41:00"/>
        <d v="2022-03-07T15:46:00"/>
        <d v="2022-03-07T15:51:00"/>
        <d v="2022-03-07T15:56:00"/>
        <d v="2022-03-07T16:01:00"/>
        <d v="2022-03-07T16:06:00"/>
        <d v="2022-03-07T16:11:00"/>
        <d v="2022-03-07T16:16:00"/>
        <d v="2022-03-07T16:21:00"/>
        <d v="2022-03-07T16:26:00"/>
        <d v="2022-03-07T16:31:00"/>
        <d v="2022-03-07T16:36:00"/>
        <d v="2022-03-07T16:41:00"/>
        <d v="2022-03-07T16:46:00"/>
        <d v="2022-03-07T16:51:00"/>
        <d v="2022-03-07T16:56:00"/>
        <d v="2022-03-07T17:01:00"/>
        <d v="2022-03-07T17:06:00"/>
        <d v="2022-03-07T17:11:00"/>
        <d v="2022-03-07T17:16:00"/>
        <d v="2022-03-07T17:21:00"/>
        <d v="2022-03-07T17:26:00"/>
        <d v="2022-03-07T17:31:00"/>
        <d v="2022-03-07T17:36:00"/>
        <d v="2022-03-07T17:41:00"/>
        <d v="2022-03-07T17:46:00"/>
        <d v="2022-03-07T17:51:00"/>
        <d v="2022-03-07T17:56:00"/>
        <d v="2022-03-07T18:01:00"/>
        <d v="2022-03-07T18:06:00"/>
        <d v="2022-03-07T21:31:00"/>
        <d v="2022-03-07T21:36:00"/>
        <d v="2022-03-07T21:41:00"/>
        <d v="2022-03-07T21:46:00"/>
        <d v="2022-03-07T21:51:00"/>
        <d v="2022-03-07T21:56:00"/>
        <d v="2022-03-07T22:01:00"/>
        <d v="2022-03-07T22:06:00"/>
        <d v="2022-03-07T22:11:00"/>
        <d v="2022-03-07T22:16:00"/>
        <d v="2022-03-07T22:21:00"/>
        <d v="2022-03-07T22:26:00"/>
        <d v="2022-03-07T22:31:00"/>
        <d v="2022-03-07T22:36:00"/>
        <d v="2022-03-07T22:41:00"/>
        <d v="2022-03-07T22:46:00"/>
        <d v="2022-03-07T22:51:00"/>
        <d v="2022-03-07T22:56:00"/>
        <d v="2022-03-07T23:01:00"/>
        <d v="2022-03-07T23:06:00"/>
        <d v="2022-03-07T23:11:00"/>
        <d v="2022-03-07T23:16:00"/>
        <d v="2022-03-07T23:21:00"/>
        <d v="2022-03-07T23:26:00"/>
        <d v="2022-03-07T23:31:00"/>
        <d v="2022-03-07T23:36:00"/>
        <d v="2022-03-07T23:41:00"/>
        <d v="2022-03-07T23:46:00"/>
        <d v="2022-03-07T23:51:00"/>
        <d v="2022-03-08T00:01:00"/>
        <d v="2022-03-08T00:04:26"/>
        <d v="2022-03-08T00:06:00"/>
        <d v="2022-03-08T00:11:00"/>
        <d v="2022-03-08T00:16:00"/>
        <d v="2022-03-08T00:21:00"/>
        <d v="2022-03-08T00:26:00"/>
        <d v="2022-03-08T00:31:00"/>
        <d v="2022-03-08T00:36:00"/>
        <d v="2022-03-08T00:41:00"/>
        <d v="2022-03-08T00:46:00"/>
        <d v="2022-03-08T00:51:00"/>
        <d v="2022-03-08T00:56:00"/>
        <d v="2022-03-10T09:36:00"/>
        <d v="2022-03-10T09:41:00"/>
        <d v="2022-03-10T09:46:00"/>
        <d v="2022-03-10T09:51:00"/>
        <d v="2022-03-10T09:56:00"/>
        <d v="2022-03-10T10:01:00"/>
        <d v="2022-03-10T13:41:00"/>
        <d v="2022-03-10T15:21:00"/>
        <d v="2022-03-10T15:51:00"/>
        <d v="2022-03-10T16:21:00"/>
        <d v="2022-03-10T16:26:00"/>
        <d v="2022-03-10T20:21:00"/>
        <d v="2022-03-10T20:26:00"/>
        <d v="2022-03-10T20:31:00"/>
        <d v="2022-03-10T20:36:00"/>
        <d v="2022-03-10T20:41:00"/>
        <d v="2022-03-10T20:46:00"/>
        <d v="2022-03-10T20:51:00"/>
        <d v="2022-03-10T20:56:00"/>
        <d v="2022-03-10T21:01:00"/>
        <d v="2022-03-10T21:06:00"/>
        <d v="2022-03-10T21:11:00"/>
        <d v="2022-03-10T21:16:00"/>
        <d v="2022-03-10T21:21:00"/>
        <d v="2022-03-10T21:26:00"/>
        <d v="2022-03-10T21:31:00"/>
        <d v="2022-03-10T21:36:00"/>
        <d v="2022-03-10T21:41:00"/>
        <d v="2022-03-10T21:46:00"/>
        <d v="2022-03-10T21:51:00"/>
        <d v="2022-03-10T21:56:00"/>
        <d v="2022-03-11T21:51:00"/>
        <d v="2022-03-11T21:56:00"/>
        <d v="2022-03-11T22:01:00"/>
        <d v="2022-03-11T22:06:00"/>
        <d v="2022-03-11T22:11:00"/>
        <d v="2022-03-11T22:16:00"/>
        <d v="2022-03-11T22:21:00"/>
        <d v="2022-03-11T22:26:00"/>
        <d v="2022-03-11T22:31:00"/>
        <d v="2022-03-11T22:36:00"/>
        <d v="2022-03-11T22:41:00"/>
        <d v="2022-03-11T22:46:00"/>
        <d v="2022-03-11T22:51:00"/>
        <d v="2022-03-11T22:56:00"/>
        <d v="2022-03-11T23:01:00"/>
        <d v="2022-03-11T23:06:00"/>
        <d v="2022-03-11T23:11:00"/>
        <d v="2022-03-11T23:16:00"/>
        <d v="2022-03-11T23:21:00"/>
        <d v="2022-03-11T23:26:00"/>
        <d v="2022-03-11T23:31:00"/>
        <d v="2022-03-11T23:36:00"/>
        <d v="2022-03-11T23:41:00"/>
        <d v="2022-03-11T23:46:00"/>
        <d v="2022-03-11T23:51:00"/>
        <d v="2022-03-12T00:01:00"/>
        <d v="2022-03-12T00:06:00"/>
        <d v="2022-03-12T00:11:00"/>
        <d v="2022-03-12T00:16:00"/>
        <d v="2022-03-12T00:21:00"/>
        <d v="2022-03-12T00:26:00"/>
        <d v="2022-03-12T00:31:00"/>
        <d v="2022-03-12T00:36:00"/>
        <d v="2022-03-12T00:41:00"/>
        <d v="2022-03-12T00:46:00"/>
        <d v="2022-03-12T00:51:00"/>
        <d v="2022-03-12T00:56:00"/>
        <d v="2022-03-12T01:01:00"/>
        <d v="2022-03-12T01:16:00"/>
        <d v="2022-03-12T01:21:00"/>
        <d v="2022-03-12T01:26:00"/>
        <d v="2022-03-12T01:31:00"/>
        <d v="2022-03-12T01:36:00"/>
        <d v="2022-03-12T01:41:00"/>
        <d v="2022-03-12T01:46:00"/>
        <d v="2022-03-12T01:51:00"/>
        <d v="2022-03-12T01:56:00"/>
        <d v="2022-03-12T02:01:00"/>
        <d v="2022-03-12T02:06:00"/>
        <d v="2022-03-12T02:11:00"/>
        <d v="2022-03-12T02:16:00"/>
        <d v="2022-03-12T02:21:00"/>
        <d v="2022-03-12T02:26:00"/>
        <d v="2022-03-12T02:31:00"/>
        <d v="2022-03-12T02:36:00"/>
        <d v="2022-03-12T02:41:00"/>
        <d v="2022-03-12T02:46:00"/>
        <d v="2022-03-12T02:51:00"/>
        <d v="2022-03-12T02:56:00"/>
        <d v="2022-03-12T03:01:00"/>
        <d v="2022-03-12T03:06:00"/>
        <d v="2022-03-12T03:11:00"/>
        <d v="2022-03-12T03:16:00"/>
        <d v="2022-03-12T03:21:00"/>
        <d v="2022-03-12T03:26:00"/>
        <d v="2022-03-12T03:31:00"/>
        <d v="2022-03-12T03:36:00"/>
        <d v="2022-03-12T03:41:00"/>
        <d v="2022-03-12T03:46:00"/>
        <d v="2022-03-12T03:51:00"/>
        <d v="2022-03-12T03:56:00"/>
        <d v="2022-03-12T04:01:00"/>
        <d v="2022-03-12T04:06:00"/>
        <d v="2022-03-12T04:11:00"/>
        <d v="2022-03-12T04:16:00"/>
        <d v="2022-03-12T04:21:00"/>
        <d v="2022-03-12T04:26:00"/>
        <d v="2022-03-12T04:31:00"/>
        <d v="2022-03-12T04:36:00"/>
        <d v="2022-03-12T04:41:00"/>
        <d v="2022-03-12T04:46:00"/>
        <d v="2022-03-12T04:51:00"/>
        <d v="2022-03-12T04:56:00"/>
        <d v="2022-03-12T05:01:00"/>
        <d v="2022-03-12T05:06:00"/>
        <d v="2022-03-12T05:11:00"/>
        <d v="2022-03-12T05:16:00"/>
        <d v="2022-03-12T05:21:00"/>
        <d v="2022-03-12T05:26:00"/>
        <d v="2022-03-12T05:31:00"/>
        <d v="2022-03-12T05:36:00"/>
        <d v="2022-03-12T05:41:00"/>
        <d v="2022-03-12T05:46:00"/>
        <d v="2022-03-12T05:51:00"/>
        <d v="2022-03-12T05:56:00"/>
        <d v="2022-03-12T06:01:00"/>
        <d v="2022-03-12T06:06:00"/>
        <d v="2022-03-12T06:11:00"/>
        <d v="2022-03-12T06:16:00"/>
        <d v="2022-03-12T06:21:00"/>
        <d v="2022-03-12T06:26:00"/>
        <d v="2022-03-12T06:31:00"/>
        <d v="2022-03-12T06:36:00"/>
        <d v="2022-03-12T06:41:00"/>
        <d v="2022-03-12T06:46:00"/>
        <d v="2022-03-12T06:51:00"/>
        <d v="2022-03-12T06:56:00"/>
        <d v="2022-03-12T07:01:00"/>
        <d v="2022-03-12T07:06:00"/>
        <d v="2022-03-12T07:11:00"/>
        <d v="2022-03-12T07:16:00"/>
        <d v="2022-03-12T07:21:00"/>
        <d v="2022-03-12T07:26:00"/>
        <d v="2022-03-12T07:31:00"/>
        <d v="2022-03-12T07:36:00"/>
        <d v="2022-03-12T07:41:00"/>
        <d v="2022-03-12T07:46:00"/>
        <d v="2022-03-12T07:51:00"/>
        <d v="2022-03-12T07:56:00"/>
        <d v="2022-03-12T08:01:00"/>
        <d v="2022-03-12T08:06:00"/>
        <d v="2022-03-12T08:11:00"/>
        <d v="2022-03-12T08:16:00"/>
        <d v="2022-03-12T08:21:00"/>
        <d v="2022-03-12T08:26:00"/>
        <d v="2022-03-12T08:31:00"/>
        <d v="2022-03-12T08:36:00"/>
        <d v="2022-03-12T08:41:00"/>
        <d v="2022-03-12T08:46:00"/>
        <d v="2022-03-12T08:51:00"/>
        <d v="2022-03-12T08:56:00"/>
        <d v="2022-03-12T09:01:00"/>
        <d v="2022-03-12T09:06:00"/>
        <d v="2022-03-12T09:11:00"/>
        <d v="2022-03-12T09:16:00"/>
        <d v="2022-03-12T09:21:00"/>
        <d v="2022-03-12T09:26:00"/>
        <d v="2022-03-12T09:31:00"/>
        <d v="2022-03-12T09:36:00"/>
        <d v="2022-03-12T09:41:00"/>
        <d v="2022-03-12T09:46:00"/>
        <d v="2022-03-12T09:51:00"/>
        <d v="2022-03-12T09:56:00"/>
        <d v="2022-03-12T10:01:00"/>
        <d v="2022-03-12T10:06:00"/>
        <d v="2022-03-12T10:11:00"/>
        <d v="2022-03-12T10:16:00"/>
        <d v="2022-03-12T10:21:00"/>
        <d v="2022-03-12T10:26:00"/>
        <d v="2022-03-12T10:31:00"/>
        <d v="2022-03-12T10:36:00"/>
        <d v="2022-03-12T10:41:00"/>
        <d v="2022-03-12T10:46:00"/>
        <d v="2022-03-12T10:51:00"/>
        <d v="2022-03-12T10:56:00"/>
        <d v="2022-03-12T11:01:00"/>
        <d v="2022-03-12T11:06:00"/>
        <d v="2022-03-12T11:11:00"/>
        <d v="2022-03-12T11:16:00"/>
        <d v="2022-03-12T11:21:00"/>
        <d v="2022-03-12T11:26:00"/>
        <d v="2022-03-12T11:31:00"/>
        <d v="2022-03-12T11:36:00"/>
        <d v="2022-03-12T11:41:00"/>
        <d v="2022-03-12T11:46:00"/>
        <d v="2022-03-12T11:51:00"/>
        <d v="2022-03-12T11:56:00"/>
        <d v="2022-03-12T12:01:00"/>
        <d v="2022-03-12T12:06:00"/>
        <d v="2022-03-12T12:11:00"/>
        <d v="2022-03-12T12:16:00"/>
        <d v="2022-03-12T12:21:00"/>
        <d v="2022-03-12T12:26:00"/>
        <d v="2022-03-12T12:31:00"/>
        <d v="2022-03-12T12:36:00"/>
        <d v="2022-03-12T12:41:00"/>
        <d v="2022-03-13T05:41:00"/>
        <d v="2022-03-13T07:38:20"/>
        <d v="2022-03-13T07:39:01"/>
        <d v="2022-03-13T07:47:16"/>
        <d v="2022-03-13T08:00:09"/>
        <d v="2022-03-13T08:26:53"/>
        <d v="2022-03-13T08:27:07"/>
        <d v="2022-03-13T08:30:57"/>
        <d v="2022-03-13T08:36:38"/>
        <d v="2022-03-13T08:37:51"/>
        <d v="2022-03-13T08:48:40"/>
        <d v="2022-03-13T08:49:26"/>
        <d v="2022-03-13T08:56:44"/>
        <d v="2022-03-13T08:58:23"/>
        <d v="2022-03-13T08:59:26"/>
        <d v="2022-03-13T08:59:39"/>
        <d v="2022-03-13T09:01:33"/>
        <d v="2022-03-13T09:10:53"/>
        <d v="2022-03-13T09:13:04"/>
        <d v="2022-03-13T09:13:14"/>
        <d v="2022-03-13T09:14:23"/>
        <d v="2022-03-13T09:31:17"/>
        <d v="2022-03-13T09:52:14"/>
        <d v="2022-03-13T10:03:57"/>
        <d v="2022-03-13T10:05:49"/>
        <d v="2022-03-13T10:11:22"/>
        <d v="2022-03-13T10:12:24"/>
        <d v="2022-03-13T10:12:43"/>
        <d v="2022-03-13T10:15:08"/>
        <d v="2022-03-13T10:15:34"/>
        <d v="2022-03-13T10:26:43"/>
        <d v="2022-03-13T10:30:34"/>
        <d v="2022-03-13T10:30:50"/>
        <d v="2022-03-13T10:31:25"/>
        <d v="2022-03-13T10:31:46"/>
        <d v="2022-03-13T10:32:54"/>
        <d v="2022-03-13T10:35:19"/>
        <d v="2022-03-13T10:36:28"/>
        <d v="2022-03-13T10:36:50"/>
        <d v="2022-03-13T10:38:18"/>
        <d v="2022-03-13T10:40:21"/>
        <d v="2022-03-13T10:45:07"/>
        <d v="2022-03-13T11:04:38"/>
        <d v="2022-03-13T11:04:47"/>
        <d v="2022-03-13T11:05:33"/>
        <d v="2022-03-13T11:07:53"/>
        <d v="2022-03-13T11:09:21"/>
        <d v="2022-03-13T11:10:38"/>
        <d v="2022-03-13T11:21:26"/>
        <d v="2022-03-13T11:22:22"/>
        <d v="2022-03-13T11:27:37"/>
        <d v="2022-03-13T11:28:54"/>
        <d v="2022-03-13T11:29:06"/>
        <d v="2022-03-13T11:44:21"/>
        <d v="2022-03-13T11:52:28"/>
        <d v="2022-03-13T11:54:22"/>
        <d v="2022-03-13T11:55:05"/>
        <d v="2022-03-13T11:55:40"/>
        <d v="2022-03-13T14:02:44"/>
        <d v="2022-03-13T14:14:25"/>
        <d v="2022-03-13T14:21:56"/>
        <d v="2022-03-13T14:34:29"/>
        <d v="2022-03-13T14:38:20"/>
        <d v="2022-03-13T14:41:36"/>
        <d v="2022-03-13T15:33:03"/>
        <d v="2022-03-13T15:33:16"/>
        <d v="2022-03-13T15:33:28"/>
        <d v="2022-03-13T15:33:58"/>
        <d v="2022-03-13T15:34:12"/>
        <d v="2022-03-13T15:34:25"/>
        <d v="2022-03-13T15:40:54"/>
        <d v="2022-03-13T15:47:37"/>
        <d v="2022-03-13T15:48:18"/>
        <d v="2022-03-13T15:48:56"/>
        <d v="2022-03-13T15:49:18"/>
        <d v="2022-03-13T15:49:37"/>
        <d v="2022-03-13T15:50:17"/>
        <d v="2022-03-13T15:50:30"/>
        <d v="2022-03-13T15:56:15"/>
        <d v="2022-03-13T15:56:39"/>
        <d v="2022-03-13T16:09:39"/>
        <d v="2022-03-13T16:09:48"/>
        <d v="2022-03-13T16:10:40"/>
        <d v="2022-03-13T16:10:52"/>
        <d v="2022-03-13T16:11:26"/>
        <d v="2022-03-13T16:33:51"/>
        <d v="2022-03-13T17:02:19"/>
        <d v="2022-03-13T17:18:19"/>
        <d v="2022-03-13T17:23:49"/>
        <d v="2022-03-13T17:28:04"/>
        <d v="2022-03-13T17:46:00"/>
        <d v="2022-03-13T17:51:00"/>
        <d v="2022-03-13T17:54:10"/>
        <d v="2022-03-13T17:56:00"/>
        <d v="2022-03-13T18:01:00"/>
        <d v="2022-03-13T18:06:00"/>
        <d v="2022-03-13T18:11:00"/>
        <d v="2022-03-13T18:16:00"/>
        <d v="2022-03-13T18:21:00"/>
        <d v="2022-03-13T18:26:00"/>
        <d v="2022-03-13T18:31:00"/>
        <d v="2022-03-13T18:36:00"/>
        <d v="2022-03-13T18:41:00"/>
        <d v="2022-03-13T18:46:00"/>
        <d v="2022-03-13T18:51:00"/>
        <d v="2022-03-13T18:56:00"/>
        <d v="2022-03-13T19:01:00"/>
        <d v="2022-03-13T19:06:00"/>
        <d v="2022-03-13T19:11:00"/>
        <d v="2022-03-13T19:16:00"/>
        <d v="2022-03-13T19:21:00"/>
        <d v="2022-03-13T19:26:00"/>
        <d v="2022-03-13T19:31:00"/>
        <d v="2022-03-13T19:36:00"/>
        <d v="2022-03-13T19:41:00"/>
        <d v="2022-03-13T19:46:00"/>
        <d v="2022-03-13T19:51:00"/>
        <d v="2022-03-13T19:56:00"/>
        <d v="2022-03-13T20:01:00"/>
        <d v="2022-03-13T20:06:00"/>
        <d v="2022-03-13T20:11:00"/>
        <d v="2022-03-13T20:16:00"/>
        <d v="2022-03-13T20:21:00"/>
        <d v="2022-03-13T20:26:00"/>
        <d v="2022-03-13T20:31:00"/>
        <d v="2022-03-13T20:36:00"/>
        <d v="2022-03-13T20:40:11"/>
        <d v="2022-03-13T20:41:00"/>
        <d v="2022-03-13T20:46:00"/>
        <d v="2022-03-13T20:56:00"/>
        <d v="2022-03-13T21:00:34"/>
        <d v="2022-03-13T21:01:00"/>
        <d v="2022-03-13T21:06:00"/>
        <d v="2022-03-13T21:11:00"/>
        <d v="2022-03-13T21:16:00"/>
        <d v="2022-03-13T21:21:00"/>
        <d v="2022-03-13T21:26:00"/>
        <d v="2022-03-13T21:31:00"/>
        <d v="2022-03-13T21:36:00"/>
        <d v="2022-03-13T21:41:00"/>
        <d v="2022-03-13T21:46:00"/>
        <d v="2022-03-13T21:51:00"/>
        <d v="2022-03-13T21:56:00"/>
        <d v="2022-03-13T22:01:00"/>
        <d v="2022-03-13T22:06:00"/>
        <d v="2022-03-13T22:11:00"/>
        <d v="2022-03-13T22:16:00"/>
        <d v="2022-03-13T22:21:00"/>
        <d v="2022-03-13T22:26:00"/>
        <d v="2022-03-13T22:31:00"/>
        <d v="2022-03-13T22:36:00"/>
        <d v="2022-03-13T22:41:00"/>
        <d v="2022-03-13T23:31:00"/>
        <d v="2022-03-13T23:36:00"/>
        <d v="2022-03-13T23:41:00"/>
        <d v="2022-03-13T23:46:00"/>
        <d v="2022-03-13T23:51:00"/>
        <d v="2022-03-14T00:01:00"/>
        <d v="2022-03-14T00:06:00"/>
        <d v="2022-03-14T00:11:00"/>
        <d v="2022-03-14T00:16:00"/>
        <d v="2022-03-14T00:21:00"/>
        <d v="2022-03-14T04:41:14"/>
        <d v="2022-03-14T04:41:40"/>
        <d v="2022-03-14T05:33:15"/>
        <d v="2022-03-14T06:09:44"/>
        <d v="2022-03-14T06:46:10"/>
        <d v="2022-03-14T06:46:36"/>
        <d v="2022-03-14T07:00:31"/>
        <d v="2022-03-14T07:04:17"/>
        <d v="2022-03-14T07:11:31"/>
        <d v="2022-03-14T07:16:09"/>
        <d v="2022-03-14T08:24:55"/>
        <d v="2022-03-14T08:25:45"/>
        <d v="2022-03-14T08:28:54"/>
        <d v="2022-03-14T08:29:57"/>
        <d v="2022-03-14T08:31:28"/>
        <d v="2022-03-14T08:35:11"/>
        <d v="2022-03-14T08:38:46"/>
        <d v="2022-03-14T08:39:13"/>
        <d v="2022-03-14T08:48:53"/>
        <d v="2022-03-14T08:49:34"/>
        <d v="2022-03-14T08:49:57"/>
        <d v="2022-03-14T08:52:01"/>
        <d v="2022-03-14T08:58:07"/>
        <d v="2022-03-14T09:09:51"/>
        <d v="2022-03-14T09:10:36"/>
        <d v="2022-03-14T09:12:40"/>
        <d v="2022-03-14T09:13:41"/>
        <d v="2022-03-14T09:14:26"/>
        <d v="2022-03-14T09:14:41"/>
        <d v="2022-03-14T11:30:29"/>
        <d v="2022-03-14T11:32:02"/>
        <d v="2022-03-14T11:35:54"/>
        <d v="2022-03-14T12:02:26"/>
        <d v="2022-03-14T12:03:46"/>
        <d v="2022-03-14T12:04:05"/>
        <d v="2022-03-14T12:08:54"/>
        <d v="2022-03-14T12:12:39"/>
        <d v="2022-03-14T12:44:32"/>
        <d v="2022-03-14T12:46:56"/>
        <d v="2022-03-14T12:54:17"/>
        <d v="2022-03-14T13:10:09"/>
        <d v="2022-03-14T13:20:31"/>
        <d v="2022-03-14T13:20:51"/>
        <d v="2022-03-14T13:27:31"/>
        <d v="2022-03-14T13:27:52"/>
        <d v="2022-03-14T13:28:25"/>
        <d v="2022-03-14T13:29:02"/>
        <d v="2022-03-14T13:29:12"/>
        <d v="2022-03-14T13:30:46"/>
        <d v="2022-03-14T13:31:33"/>
        <d v="2022-03-14T13:34:02"/>
        <d v="2022-03-14T13:34:17"/>
        <d v="2022-03-14T13:38:04"/>
        <d v="2022-03-14T13:41:54"/>
        <d v="2022-03-14T14:21:13"/>
        <d v="2022-03-14T14:37:24"/>
        <d v="2022-03-14T14:41:00"/>
        <d v="2022-03-14T14:52:43"/>
        <d v="2022-03-14T14:55:17"/>
        <d v="2022-03-14T14:59:44"/>
        <d v="2022-03-14T14:59:56"/>
        <d v="2022-03-14T15:01:14"/>
        <d v="2022-03-14T15:01:24"/>
        <d v="2022-03-14T15:06:22"/>
        <d v="2022-03-14T15:07:53"/>
        <d v="2022-03-14T15:08:06"/>
        <d v="2022-03-14T15:08:17"/>
        <d v="2022-03-14T15:08:36"/>
        <d v="2022-03-14T15:09:07"/>
        <d v="2022-03-14T15:10:37"/>
        <d v="2022-03-14T15:49:05"/>
        <d v="2022-03-14T15:53:54"/>
        <d v="2022-03-14T15:55:53"/>
        <d v="2022-03-14T15:59:52"/>
        <d v="2022-03-14T16:20:20"/>
        <d v="2022-03-14T16:25:05"/>
        <d v="2022-03-14T16:28:12"/>
        <d v="2022-03-14T16:28:41"/>
        <d v="2022-03-14T17:28:19"/>
        <d v="2022-03-14T17:31:48"/>
        <d v="2022-03-14T17:55:07"/>
        <d v="2022-03-14T17:55:24"/>
        <d v="2022-03-14T18:07:15"/>
        <d v="2022-03-14T18:10:05"/>
        <d v="2022-03-14T18:38:34"/>
        <d v="2022-03-14T18:42:42"/>
        <d v="2022-03-14T18:42:57"/>
        <d v="2022-03-14T18:43:05"/>
        <d v="2022-03-14T18:43:37"/>
        <d v="2022-03-14T18:44:11"/>
        <d v="2022-03-14T18:44:24"/>
        <d v="2022-03-14T18:44:49"/>
        <d v="2022-03-14T18:45:10"/>
        <d v="2022-03-14T18:50:10"/>
        <d v="2022-03-14T18:50:32"/>
        <d v="2022-03-14T18:53:58"/>
        <d v="2022-03-14T18:54:54"/>
        <d v="2022-03-14T18:55:08"/>
        <d v="2022-03-14T19:00:57"/>
        <d v="2022-03-14T19:15:19"/>
        <d v="2022-03-14T19:32:07"/>
        <d v="2022-03-14T19:39:26"/>
        <d v="2022-03-14T19:46:00"/>
        <d v="2022-03-14T19:51:00"/>
        <d v="2022-03-14T19:56:00"/>
        <d v="2022-03-14T20:01:00"/>
        <d v="2022-03-14T20:11:27"/>
        <d v="2022-03-14T21:36:22"/>
        <d v="2022-03-14T21:48:30"/>
        <d v="2022-03-14T21:48:44"/>
        <d v="2022-03-14T21:49:13"/>
        <d v="2022-03-14T21:49:51"/>
        <d v="2022-03-14T22:11:32"/>
        <d v="2022-03-15T00:56:00"/>
        <d v="2022-03-15T01:01:00"/>
        <d v="2022-03-15T01:06:00"/>
        <d v="2022-03-15T01:11:00"/>
        <d v="2022-03-15T01:16:00"/>
        <d v="2022-03-15T01:21:00"/>
        <d v="2022-03-15T01:26:00"/>
        <d v="2022-03-15T01:31:00"/>
        <d v="2022-03-15T01:36:00"/>
        <d v="2022-03-15T01:41:00"/>
        <d v="2022-03-15T08:29:06"/>
        <d v="2022-03-15T08:41:19"/>
        <d v="2022-03-15T08:46:00"/>
        <d v="2022-03-15T08:51:00"/>
        <d v="2022-03-15T08:56:00"/>
        <d v="2022-03-15T09:01:00"/>
        <d v="2022-03-15T09:06:00"/>
        <d v="2022-03-15T09:10:21"/>
        <d v="2022-03-15T09:11:00"/>
        <d v="2022-03-15T09:16:00"/>
        <d v="2022-03-15T09:21:00"/>
        <d v="2022-03-15T09:26:00"/>
        <d v="2022-03-15T09:31:00"/>
        <d v="2022-03-15T09:36:00"/>
        <d v="2022-03-15T09:41:00"/>
        <d v="2022-03-15T09:46:00"/>
        <d v="2022-03-15T09:51:00"/>
        <d v="2022-03-15T09:56:00"/>
        <d v="2022-03-15T10:01:00"/>
        <d v="2022-03-15T10:06:00"/>
        <d v="2022-03-15T10:11:00"/>
        <d v="2022-03-15T10:14:56"/>
        <d v="2022-03-15T10:15:22"/>
        <d v="2022-03-15T10:16:00"/>
        <d v="2022-03-15T10:18:52"/>
        <d v="2022-03-15T10:21:00"/>
        <d v="2022-03-15T10:26:00"/>
        <d v="2022-03-15T10:28:51"/>
        <d v="2022-03-15T10:47:56"/>
        <d v="2022-03-15T10:49:27"/>
        <d v="2022-03-15T10:50:33"/>
        <d v="2022-03-15T10:50:46"/>
        <d v="2022-03-15T10:52:23"/>
        <d v="2022-03-15T11:04:02"/>
        <d v="2022-03-15T11:11:47"/>
        <d v="2022-03-15T11:20:27"/>
        <d v="2022-03-15T11:45:48"/>
        <d v="2022-03-15T12:15:08"/>
        <d v="2022-03-15T12:30:06"/>
        <d v="2022-03-15T12:44:21"/>
        <d v="2022-03-15T12:44:40"/>
        <d v="2022-03-15T12:49:32"/>
        <d v="2022-03-15T12:55:11"/>
        <d v="2022-03-15T13:03:32"/>
        <d v="2022-03-15T13:04:18"/>
        <d v="2022-03-15T13:04:51"/>
        <d v="2022-03-15T13:11:14"/>
        <d v="2022-03-15T13:15:51"/>
        <d v="2022-03-15T13:18:03"/>
        <d v="2022-03-15T13:38:46"/>
        <d v="2022-03-15T13:40:28"/>
        <d v="2022-03-15T13:43:27"/>
        <d v="2022-03-15T13:46:34"/>
        <d v="2022-03-15T13:47:04"/>
        <d v="2022-03-15T13:48:19"/>
        <d v="2022-03-15T13:50:19"/>
        <d v="2022-03-15T13:52:19"/>
        <d v="2022-03-15T13:56:35"/>
        <d v="2022-03-15T13:57:59"/>
        <d v="2022-03-15T13:59:32"/>
        <d v="2022-03-15T14:00:36"/>
        <d v="2022-03-15T14:01:15"/>
        <d v="2022-03-15T14:01:41"/>
        <d v="2022-03-15T14:01:53"/>
        <d v="2022-03-15T14:03:27"/>
        <d v="2022-03-15T14:05:52"/>
        <d v="2022-03-15T14:06:46"/>
        <d v="2022-03-15T14:07:08"/>
        <d v="2022-03-15T14:07:41"/>
        <d v="2022-03-15T14:09:19"/>
        <d v="2022-03-15T14:09:30"/>
        <d v="2022-03-15T14:09:55"/>
        <d v="2022-03-15T14:10:06"/>
        <d v="2022-03-15T14:10:16"/>
        <d v="2022-03-15T14:11:08"/>
        <d v="2022-03-15T14:12:15"/>
        <d v="2022-03-15T14:12:45"/>
        <d v="2022-03-15T14:12:56"/>
        <d v="2022-03-15T14:13:09"/>
        <d v="2022-03-15T14:13:23"/>
        <d v="2022-03-15T14:13:53"/>
        <d v="2022-03-15T14:14:16"/>
        <d v="2022-03-15T14:14:59"/>
        <d v="2022-03-15T14:45:20"/>
        <d v="2022-03-15T14:45:45"/>
        <d v="2022-03-15T14:45:51"/>
        <d v="2022-03-15T14:46:05"/>
        <d v="2022-03-15T14:46:23"/>
        <d v="2022-03-15T14:46:38"/>
        <d v="2022-03-15T14:46:46"/>
        <d v="2022-03-15T14:47:00"/>
        <d v="2022-03-15T14:47:33"/>
        <d v="2022-03-15T14:47:42"/>
        <d v="2022-03-15T14:50:56"/>
        <d v="2022-03-15T14:52:22"/>
        <d v="2022-03-15T14:57:53"/>
        <d v="2022-03-15T15:01:59"/>
        <d v="2022-03-15T15:18:11"/>
        <d v="2022-03-15T15:18:59"/>
        <d v="2022-03-15T15:37:15"/>
        <d v="2022-03-15T15:48:23"/>
        <d v="2022-03-15T15:48:59"/>
        <d v="2022-03-15T15:49:43"/>
        <d v="2022-03-15T16:05:59"/>
        <d v="2022-03-15T16:12:24"/>
        <d v="2022-03-15T16:12:48"/>
        <d v="2022-03-15T16:13:26"/>
        <d v="2022-03-15T16:22:01"/>
        <d v="2022-03-15T16:22:59"/>
        <d v="2022-03-15T16:50:20"/>
        <d v="2022-03-15T16:52:59"/>
        <d v="2022-03-15T17:09:59"/>
        <d v="2022-03-15T17:19:52"/>
        <d v="2022-03-15T17:20:11"/>
        <d v="2022-03-15T17:25:52"/>
        <d v="2022-03-15T17:26:59"/>
        <d v="2022-03-15T17:56:59"/>
        <d v="2022-03-15T18:15:31"/>
        <d v="2022-03-15T18:16:00"/>
        <d v="2022-03-15T18:18:19"/>
        <d v="2022-03-15T18:18:34"/>
        <d v="2022-03-15T18:19:01"/>
        <d v="2022-03-15T18:21:00"/>
        <d v="2022-03-15T18:21:14"/>
        <d v="2022-03-15T18:22:56"/>
        <d v="2022-03-15T18:24:50"/>
        <d v="2022-03-15T18:25:06"/>
        <d v="2022-03-15T18:26:00"/>
        <d v="2022-03-15T18:31:00"/>
        <d v="2022-03-15T18:36:00"/>
        <d v="2022-03-15T18:38:51"/>
        <d v="2022-03-15T18:40:28"/>
        <d v="2022-03-15T18:41:00"/>
        <d v="2022-03-15T18:43:30"/>
        <d v="2022-03-15T18:45:35"/>
        <d v="2022-03-15T18:46:00"/>
        <d v="2022-03-15T18:47:45"/>
        <d v="2022-03-15T18:51:00"/>
        <d v="2022-03-15T18:55:11"/>
        <d v="2022-03-15T18:55:30"/>
        <d v="2022-03-15T18:55:40"/>
        <d v="2022-03-15T18:56:00"/>
        <d v="2022-03-15T18:57:38"/>
        <d v="2022-03-15T18:57:48"/>
        <d v="2022-03-15T19:01:00"/>
        <d v="2022-03-15T19:06:00"/>
        <d v="2022-03-15T19:11:00"/>
        <d v="2022-03-15T19:15:09"/>
        <d v="2022-03-15T19:16:00"/>
        <d v="2022-03-15T19:17:40"/>
        <d v="2022-03-15T19:18:19"/>
        <d v="2022-03-15T19:21:00"/>
        <d v="2022-03-15T19:26:00"/>
        <d v="2022-03-15T19:31:00"/>
        <d v="2022-03-15T19:36:00"/>
        <d v="2022-03-15T19:40:57"/>
        <d v="2022-03-15T19:41:00"/>
        <d v="2022-03-15T19:46:00"/>
        <d v="2022-03-15T19:49:30"/>
        <d v="2022-03-15T19:49:44"/>
        <d v="2022-03-15T19:50:15"/>
        <d v="2022-03-15T19:50:31"/>
        <d v="2022-03-15T19:51:00"/>
        <d v="2022-03-15T19:56:00"/>
        <d v="2022-03-15T20:01:00"/>
        <d v="2022-03-15T20:06:00"/>
        <d v="2022-03-15T20:07:18"/>
        <d v="2022-03-15T20:51:00"/>
        <d v="2022-03-15T20:56:00"/>
        <d v="2022-03-15T21:00:38"/>
        <d v="2022-03-15T21:01:11"/>
        <d v="2022-03-15T21:01:29"/>
        <d v="2022-03-15T21:03:53"/>
        <d v="2022-03-15T21:05:57"/>
        <d v="2022-03-15T21:06:00"/>
        <d v="2022-03-15T21:11:00"/>
        <d v="2022-03-15T21:13:29"/>
        <d v="2022-03-15T21:16:00"/>
        <d v="2022-03-15T21:21:00"/>
        <d v="2022-03-15T21:25:11"/>
        <d v="2022-03-15T21:26:00"/>
        <d v="2022-03-15T21:28:38"/>
        <d v="2022-03-15T21:29:22"/>
        <d v="2022-03-15T21:31:00"/>
        <d v="2022-03-15T21:31:13"/>
        <d v="2022-03-15T21:33:10"/>
        <d v="2022-03-15T21:33:42"/>
        <d v="2022-03-15T21:34:09"/>
        <d v="2022-03-15T21:34:38"/>
        <d v="2022-03-15T21:35:27"/>
        <d v="2022-03-15T21:35:46"/>
        <d v="2022-03-15T21:36:00"/>
        <d v="2022-03-15T21:37:50"/>
        <d v="2022-03-15T21:39:13"/>
        <d v="2022-03-15T21:41:00"/>
        <d v="2022-03-15T21:42:30"/>
        <d v="2022-03-15T21:44:30"/>
        <d v="2022-03-15T21:44:47"/>
        <d v="2022-03-15T21:46:00"/>
        <d v="2022-03-15T21:48:07"/>
        <d v="2022-03-15T21:51:00"/>
        <d v="2022-03-15T21:51:49"/>
        <d v="2022-03-15T21:52:02"/>
        <d v="2022-03-15T21:54:04"/>
        <d v="2022-03-15T21:55:27"/>
        <d v="2022-03-15T21:55:45"/>
        <d v="2022-03-15T21:56:00"/>
        <d v="2022-03-15T22:01:00"/>
        <d v="2022-03-15T22:03:37"/>
        <d v="2022-03-15T22:06:04"/>
        <d v="2022-03-15T22:07:51"/>
        <d v="2022-03-15T22:11:00"/>
        <d v="2022-03-15T22:11:18"/>
        <d v="2022-03-15T22:13:57"/>
        <d v="2022-03-15T22:15:22"/>
        <d v="2022-03-15T22:15:58"/>
        <d v="2022-03-15T22:16:00"/>
        <d v="2022-03-15T22:20:32"/>
        <d v="2022-03-15T22:20:43"/>
        <d v="2022-03-15T22:21:00"/>
        <d v="2022-03-15T22:21:11"/>
        <d v="2022-03-15T22:24:26"/>
        <d v="2022-03-15T22:25:10"/>
        <d v="2022-03-15T22:25:43"/>
        <d v="2022-03-15T22:25:53"/>
        <d v="2022-03-15T22:26:00"/>
        <d v="2022-03-15T22:26:25"/>
        <d v="2022-03-15T22:28:13"/>
        <d v="2022-03-15T22:29:15"/>
        <d v="2022-03-15T22:31:00"/>
        <d v="2022-03-15T22:33:09"/>
        <d v="2022-03-15T22:33:21"/>
        <d v="2022-03-15T22:34:33"/>
        <d v="2022-03-15T22:36:00"/>
        <d v="2022-03-15T22:40:34"/>
        <d v="2022-03-15T22:41:00"/>
        <d v="2022-03-15T22:41:45"/>
        <d v="2022-03-15T22:42:54"/>
        <d v="2022-03-15T22:43:10"/>
        <d v="2022-03-15T22:43:41"/>
        <d v="2022-03-15T22:43:58"/>
        <d v="2022-03-15T22:44:33"/>
        <d v="2022-03-15T22:45:19"/>
        <d v="2022-03-15T22:46:00"/>
        <d v="2022-03-15T22:47:35"/>
        <d v="2022-03-15T22:48:07"/>
        <d v="2022-03-15T22:51:00"/>
        <d v="2022-03-15T22:53:58"/>
        <d v="2022-03-15T22:54:09"/>
        <d v="2022-03-15T22:56:02"/>
        <d v="2022-03-15T22:57:34"/>
        <d v="2022-03-15T22:58:34"/>
        <d v="2022-03-15T23:00:20"/>
        <d v="2022-03-15T23:00:44"/>
        <d v="2022-03-15T23:01:00"/>
        <d v="2022-03-15T23:01:32"/>
        <d v="2022-03-15T23:01:50"/>
        <d v="2022-03-15T23:05:20"/>
        <d v="2022-03-15T23:06:00"/>
        <d v="2022-03-15T23:11:00"/>
        <d v="2022-03-15T23:16:00"/>
        <d v="2022-03-15T23:20:29"/>
        <d v="2022-03-15T23:20:40"/>
        <d v="2022-03-15T23:20:51"/>
        <d v="2022-03-15T23:21:00"/>
        <d v="2022-03-16T00:48:44"/>
        <d v="2022-03-16T00:49:13"/>
        <d v="2022-03-16T00:49:29"/>
        <d v="2022-03-16T00:49:45"/>
        <d v="2022-03-16T00:49:55"/>
        <d v="2022-03-16T00:50:46"/>
        <d v="2022-03-16T00:51:07"/>
        <d v="2022-03-16T00:51:34"/>
        <d v="2022-03-16T00:54:38"/>
        <d v="2022-03-16T00:54:59"/>
        <d v="2022-03-16T00:56:00"/>
        <d v="2022-03-16T01:01:00"/>
        <d v="2022-03-16T01:02:41"/>
        <d v="2022-03-16T01:03:35"/>
        <d v="2022-03-16T01:05:06"/>
        <d v="2022-03-16T01:05:16"/>
        <d v="2022-03-16T01:05:44"/>
        <d v="2022-03-16T01:06:00"/>
        <d v="2022-03-16T01:06:46"/>
        <d v="2022-03-16T01:07:05"/>
        <d v="2022-03-16T01:07:15"/>
        <d v="2022-03-16T01:07:42"/>
        <d v="2022-03-16T01:08:56"/>
        <d v="2022-03-16T01:11:00"/>
        <d v="2022-03-16T01:16:00"/>
        <d v="2022-03-16T01:21:00"/>
        <d v="2022-03-16T01:26:00"/>
        <d v="2022-03-16T01:31:00"/>
        <d v="2022-03-16T01:33:02"/>
        <d v="2022-03-16T01:36:00"/>
        <d v="2022-03-16T01:41:00"/>
        <d v="2022-03-16T01:42:03"/>
        <d v="2022-03-16T01:42:59"/>
        <d v="2022-03-16T01:43:25"/>
        <d v="2022-03-16T01:44:01"/>
        <d v="2022-03-16T01:46:00"/>
        <d v="2022-03-16T01:51:00"/>
        <d v="2022-03-16T01:52:34"/>
        <d v="2022-03-16T01:56:00"/>
        <d v="2022-03-16T02:01:00"/>
        <d v="2022-03-16T03:04:59"/>
        <d v="2022-03-16T03:05:59"/>
        <d v="2022-03-16T03:11:00"/>
        <d v="2022-03-16T03:16:00"/>
        <d v="2022-03-16T03:21:00"/>
        <d v="2022-03-16T03:26:00"/>
        <d v="2022-03-16T03:31:00"/>
        <d v="2022-03-16T03:36:00"/>
        <d v="2022-03-16T03:41:00"/>
        <d v="2022-03-16T03:46:00"/>
        <d v="2022-03-16T03:51:00"/>
        <d v="2022-03-16T03:56:00"/>
        <d v="2022-03-16T04:01:00"/>
        <d v="2022-03-16T04:06:00"/>
        <d v="2022-03-16T04:11:00"/>
        <d v="2022-03-16T04:16:00"/>
        <d v="2022-03-16T04:21:00"/>
        <d v="2022-03-16T04:26:00"/>
        <d v="2022-03-16T04:31:00"/>
        <d v="2022-03-16T04:36:00"/>
        <d v="2022-03-16T04:41:00"/>
        <d v="2022-03-16T04:46:00"/>
        <d v="2022-03-16T04:51:00"/>
        <d v="2022-03-16T04:56:00"/>
        <d v="2022-03-16T05:01:00"/>
        <d v="2022-03-16T05:06:00"/>
        <d v="2022-03-16T05:11:00"/>
        <d v="2022-03-16T05:16:00"/>
        <d v="2022-03-16T05:21:00"/>
        <d v="2022-03-16T05:26:00"/>
        <d v="2022-03-16T05:31:00"/>
        <d v="2022-03-16T05:36:00"/>
        <d v="2022-03-16T05:41:00"/>
        <d v="2022-03-16T05:46:00"/>
        <d v="2022-03-16T05:51:00"/>
        <d v="2022-03-16T05:56:00"/>
        <d v="2022-03-16T06:01:00"/>
        <d v="2022-03-16T06:06:00"/>
        <d v="2022-03-16T06:11:00"/>
        <d v="2022-03-16T06:16:00"/>
        <d v="2022-03-16T06:21:00"/>
        <d v="2022-03-16T06:26:00"/>
        <d v="2022-03-16T06:56:00"/>
        <d v="2022-03-16T07:01:00"/>
        <d v="2022-03-16T07:06:00"/>
        <d v="2022-03-16T07:11:00"/>
        <d v="2022-03-16T07:16:00"/>
        <d v="2022-03-16T07:21:00"/>
        <d v="2022-03-16T07:26:00"/>
        <d v="2022-03-16T07:31:00"/>
        <d v="2022-03-16T07:36:00"/>
        <d v="2022-03-16T07:41:00"/>
        <d v="2022-03-16T07:46:00"/>
        <d v="2022-03-16T07:51:00"/>
        <d v="2022-03-16T07:56:00"/>
        <d v="2022-03-16T08:00:58"/>
        <d v="2022-03-16T08:01:00"/>
        <d v="2022-03-16T08:36:00"/>
        <d v="2022-03-16T08:41:00"/>
        <d v="2022-03-16T08:46:00"/>
        <d v="2022-03-16T09:06:00"/>
        <d v="2022-03-16T09:11:00"/>
        <d v="2022-03-16T09:16:00"/>
        <d v="2022-03-16T09:21:00"/>
        <d v="2022-03-16T09:26:00"/>
        <d v="2022-03-16T09:31:00"/>
        <d v="2022-03-16T09:36:00"/>
        <d v="2022-03-16T11:16:00"/>
        <d v="2022-03-16T11:21:00"/>
        <d v="2022-03-16T11:26:00"/>
        <d v="2022-03-16T11:31:00"/>
        <d v="2022-03-16T11:36:00"/>
        <d v="2022-03-16T11:41:00"/>
        <d v="2022-03-16T11:46:00"/>
        <d v="2022-03-16T11:51:00"/>
        <d v="2022-03-16T11:56:00"/>
        <d v="2022-03-16T12:01:00"/>
        <d v="2022-03-16T12:26:00"/>
        <d v="2022-03-16T12:31:00"/>
        <d v="2022-03-16T12:36:00"/>
        <d v="2022-03-16T12:41:00"/>
        <d v="2022-03-16T12:46:00"/>
        <d v="2022-03-16T12:51:00"/>
        <d v="2022-03-16T12:56:00"/>
        <d v="2022-03-16T13:01:00"/>
        <d v="2022-03-16T13:06:00"/>
        <d v="2022-03-16T13:07:08"/>
        <d v="2022-03-16T13:11:00"/>
        <d v="2022-03-16T13:16:00"/>
        <d v="2022-03-16T13:21:00"/>
        <d v="2022-03-16T13:26:00"/>
        <d v="2022-03-16T13:31:00"/>
        <d v="2022-03-16T14:01:00"/>
        <d v="2022-03-16T14:06:00"/>
        <d v="2022-03-16T14:11:00"/>
        <d v="2022-03-16T14:16:00"/>
        <d v="2022-03-16T14:21:00"/>
        <d v="2022-03-16T19:26:00"/>
        <d v="2022-03-16T19:31:00"/>
        <d v="2022-03-16T19:36:00"/>
        <d v="2022-03-16T19:41:00"/>
        <d v="2022-03-16T19:46:00"/>
        <d v="2022-03-16T19:51:00"/>
        <d v="2022-03-16T19:56:00"/>
        <d v="2022-03-16T20:01:00"/>
        <d v="2022-03-16T20:06:00"/>
        <d v="2022-03-16T20:11:00"/>
        <d v="2022-03-16T20:16:00"/>
        <d v="2022-03-16T20:21:00"/>
        <d v="2022-03-16T20:26:00"/>
        <d v="2022-03-16T20:31:00"/>
        <d v="2022-03-16T20:36:00"/>
        <d v="2022-03-16T20:41:00"/>
        <d v="2022-03-16T20:46:00"/>
        <d v="2022-03-16T20:51:00"/>
        <d v="2022-03-16T20:56:00"/>
        <d v="2022-03-16T21:01:00"/>
        <d v="2022-03-16T21:06:00"/>
        <d v="2022-03-16T21:11:00"/>
        <d v="2022-03-16T21:16:00"/>
        <d v="2022-03-16T21:21:00"/>
        <d v="2022-03-16T21:26:00"/>
        <d v="2022-03-16T21:31:00"/>
        <d v="2022-03-16T21:36:00"/>
        <d v="2022-03-16T21:41:00"/>
        <d v="2022-03-16T21:46:00"/>
        <d v="2022-03-16T21:51:00"/>
        <d v="2022-03-16T21:56:00"/>
        <d v="2022-03-16T22:01:00"/>
        <d v="2022-03-16T22:06:00"/>
        <d v="2022-03-16T22:11:00"/>
        <d v="2022-03-16T22:16:00"/>
        <d v="2022-03-16T22:21:00"/>
        <d v="2022-03-16T22:26:00"/>
        <d v="2022-03-16T22:31:00"/>
        <d v="2022-03-16T22:36:00"/>
        <d v="2022-03-16T22:41:00"/>
        <d v="2022-03-16T22:46:00"/>
        <d v="2022-03-16T22:51:00"/>
        <d v="2022-03-16T22:56:00"/>
        <d v="2022-03-16T23:01:00"/>
        <d v="2022-03-16T23:06:00"/>
        <d v="2022-03-16T23:11:00"/>
        <d v="2022-03-16T23:16:00"/>
        <d v="2022-03-16T23:21:00"/>
        <d v="2022-03-16T23:26:00"/>
        <d v="2022-03-16T23:31:00"/>
        <d v="2022-03-16T23:36:00"/>
        <d v="2022-03-16T23:41:00"/>
        <d v="2022-03-16T23:46:00"/>
        <d v="2022-03-16T23:51:00"/>
        <d v="2022-03-17T00:01:00"/>
        <d v="2022-03-17T00:06:00"/>
        <d v="2022-03-17T00:11:00"/>
        <d v="2022-03-17T00:16:00"/>
        <d v="2022-03-17T00:21:00"/>
        <d v="2022-03-17T00:26:00"/>
        <d v="2022-03-17T00:31:00"/>
        <d v="2022-03-17T00:36:00"/>
        <d v="2022-03-17T00:41:00"/>
        <d v="2022-03-17T00:46:00"/>
        <d v="2022-03-17T00:51:00"/>
        <d v="2022-03-17T00:56:00"/>
        <d v="2022-03-17T01:01:00"/>
        <d v="2022-03-17T01:06:00"/>
        <d v="2022-03-17T01:11:00"/>
        <d v="2022-03-17T01:16:00"/>
        <d v="2022-03-17T01:21:00"/>
        <d v="2022-03-17T01:26:00"/>
        <d v="2022-03-17T01:31:00"/>
        <d v="2022-03-17T01:36:00"/>
        <d v="2022-03-17T01:41:00"/>
        <d v="2022-03-17T01:46:00"/>
        <d v="2022-03-17T01:51:00"/>
        <d v="2022-03-17T01:56:00"/>
        <d v="2022-03-17T02:01:00"/>
        <d v="2022-03-17T02:06:00"/>
        <d v="2022-03-17T02:11:00"/>
        <d v="2022-03-17T02:16:00"/>
        <d v="2022-03-17T02:21:00"/>
        <d v="2022-03-17T02:26:00"/>
        <d v="2022-03-17T02:31:00"/>
        <d v="2022-03-17T02:36:00"/>
        <d v="2022-03-17T02:41:00"/>
        <d v="2022-03-17T02:46:00"/>
        <d v="2022-03-17T02:51:00"/>
        <d v="2022-03-17T02:56:00"/>
        <d v="2022-03-17T03:01:00"/>
        <d v="2022-03-17T03:06:00"/>
        <d v="2022-03-17T03:11:00"/>
        <d v="2022-03-17T03:16:00"/>
        <d v="2022-03-17T03:21:00"/>
        <d v="2022-03-17T03:26:00"/>
        <d v="2022-03-17T03:31:00"/>
        <d v="2022-03-17T03:36:00"/>
        <d v="2022-03-17T03:41:00"/>
        <d v="2022-03-17T03:46:00"/>
        <d v="2022-03-17T07:16:00"/>
        <d v="2022-03-17T07:21:00"/>
        <d v="2022-03-17T07:26:00"/>
        <d v="2022-03-17T07:31:00"/>
        <d v="2022-03-17T07:36:00"/>
        <d v="2022-03-17T07:41:00"/>
        <d v="2022-03-17T07:46:00"/>
        <d v="2022-03-17T07:51:00"/>
        <d v="2022-03-17T07:56:00"/>
        <d v="2022-03-17T08:01:00"/>
        <d v="2022-03-17T08:06:00"/>
        <d v="2022-03-17T08:11:00"/>
        <d v="2022-03-17T08:16:00"/>
        <d v="2022-03-17T08:21:00"/>
        <d v="2022-03-17T08:26:00"/>
        <d v="2022-03-17T08:31:00"/>
        <d v="2022-03-17T08:36:00"/>
        <d v="2022-03-17T08:41:00"/>
        <d v="2022-03-17T08:46:00"/>
        <d v="2022-03-17T08:51:00"/>
        <d v="2022-03-17T08:56:00"/>
        <d v="2022-03-17T09:01:00"/>
        <d v="2022-03-17T09:06:00"/>
        <d v="2022-03-17T09:11:00"/>
        <d v="2022-03-17T09:16:00"/>
        <d v="2022-03-17T09:21:00"/>
        <d v="2022-03-17T09:26:00"/>
        <d v="2022-03-17T09:31:00"/>
        <d v="2022-03-17T09:36:00"/>
        <d v="2022-03-17T09:41:00"/>
        <d v="2022-03-17T09:46:00"/>
        <d v="2022-03-17T09:51:00"/>
        <d v="2022-03-17T09:56:00"/>
        <d v="2022-03-17T10:01:00"/>
        <d v="2022-03-17T10:06:00"/>
        <d v="2022-03-17T10:11:00"/>
        <d v="2022-03-17T10:16:00"/>
        <d v="2022-03-17T10:21:00"/>
        <d v="2022-03-17T10:26:00"/>
        <d v="2022-03-17T10:31:00"/>
        <d v="2022-03-17T10:36:00"/>
        <d v="2022-03-17T10:41:00"/>
        <d v="2022-03-17T10:46:00"/>
        <d v="2022-03-17T10:51:00"/>
        <d v="2022-03-17T10:56:00"/>
        <d v="2022-03-17T11:01:00"/>
        <d v="2022-03-17T11:06:00"/>
        <d v="2022-03-17T11:11:00"/>
        <d v="2022-03-17T11:16:00"/>
        <d v="2022-03-17T11:21:00"/>
        <d v="2022-03-17T11:26:00"/>
        <d v="2022-03-17T11:31:00"/>
        <d v="2022-03-17T11:36:00"/>
        <d v="2022-03-17T11:41:00"/>
        <d v="2022-03-17T11:46:00"/>
        <d v="2022-03-17T11:51:00"/>
        <d v="2022-03-17T11:56:00"/>
        <d v="2022-03-17T12:01:00"/>
        <d v="2022-03-17T12:06:00"/>
        <d v="2022-03-17T12:11:00"/>
        <d v="2022-03-17T12:16:00"/>
        <d v="2022-03-17T12:21:00"/>
        <d v="2022-03-17T12:26:00"/>
        <d v="2022-03-17T12:31:00"/>
        <d v="2022-03-17T12:36:00"/>
        <d v="2022-03-17T12:41:00"/>
        <d v="2022-03-17T12:46:00"/>
        <d v="2022-03-17T12:51:00"/>
        <d v="2022-03-17T12:56:00"/>
        <d v="2022-03-17T13:01:00"/>
        <d v="2022-03-17T13:06:00"/>
        <d v="2022-03-17T13:11:00"/>
        <d v="2022-03-17T13:16:00"/>
        <d v="2022-03-17T13:21:00"/>
        <d v="2022-03-17T13:26:00"/>
        <d v="2022-03-17T13:31:00"/>
        <d v="2022-03-17T13:36:00"/>
        <d v="2022-03-17T13:41:00"/>
        <d v="2022-03-17T13:46:00"/>
        <d v="2022-03-17T17:11:00"/>
        <d v="2022-03-17T17:16:00"/>
        <d v="2022-03-17T17:21:00"/>
        <d v="2022-03-17T17:26:00"/>
        <d v="2022-03-17T17:31:00"/>
        <d v="2022-03-17T17:36:00"/>
        <d v="2022-03-17T17:41:00"/>
        <d v="2022-03-17T17:46:00"/>
        <d v="2022-03-17T17:51:00"/>
        <d v="2022-03-17T17:56:00"/>
        <d v="2022-03-17T18:01:00"/>
        <d v="2022-03-17T18:06:00"/>
        <d v="2022-03-17T18:11:00"/>
        <d v="2022-03-17T18:16:00"/>
        <d v="2022-03-17T18:21:00"/>
        <d v="2022-03-17T18:26:00"/>
        <d v="2022-03-17T18:31:00"/>
        <d v="2022-03-17T18:36:00"/>
        <d v="2022-03-17T18:41:00"/>
        <d v="2022-03-17T18:46:00"/>
        <d v="2022-03-17T20:31:00"/>
        <d v="2022-03-17T20:36:00"/>
        <d v="2022-03-17T20:41:00"/>
        <d v="2022-03-17T20:46:00"/>
        <d v="2022-03-17T20:51:00"/>
        <d v="2022-03-17T20:56:00"/>
        <d v="2022-03-17T21:01:00"/>
        <d v="2022-03-17T21:06:00"/>
        <d v="2022-03-17T21:11:00"/>
        <d v="2022-03-17T21:16:00"/>
        <d v="2022-03-17T21:21:00"/>
        <d v="2022-03-17T21:26:00"/>
        <d v="2022-03-17T21:31:00"/>
        <d v="2022-03-17T21:36:00"/>
        <d v="2022-03-17T21:41:00"/>
        <d v="2022-03-17T21:46:00"/>
        <d v="2022-03-17T21:51:00"/>
        <d v="2022-03-17T21:56:00"/>
        <d v="2022-03-17T22:01:00"/>
        <d v="2022-03-17T22:06:00"/>
        <d v="2022-03-17T22:11:00"/>
        <d v="2022-03-17T22:16:00"/>
        <d v="2022-03-17T22:21:00"/>
        <d v="2022-03-17T22:26:00"/>
        <d v="2022-03-17T22:31:00"/>
        <d v="2022-03-17T22:36:00"/>
        <d v="2022-03-17T22:41:00"/>
        <d v="2022-03-17T22:46:00"/>
        <d v="2022-03-17T22:51:00"/>
        <d v="2022-03-17T22:56:00"/>
        <d v="2022-03-17T23:01:00"/>
        <d v="2022-03-17T23:06:00"/>
        <d v="2022-03-17T23:11:00"/>
        <d v="2022-03-17T23:16:00"/>
        <d v="2022-03-17T23:21:00"/>
        <d v="2022-03-17T23:26:00"/>
        <d v="2022-03-17T23:31:00"/>
        <d v="2022-03-17T23:36:00"/>
        <d v="2022-03-17T23:41:00"/>
        <d v="2022-03-17T23:46:00"/>
        <d v="2022-03-17T23:51:00"/>
        <d v="2022-03-18T00:01:00"/>
        <d v="2022-03-18T00:06:00"/>
        <d v="2022-03-18T00:11:00"/>
        <d v="2022-03-18T00:16:00"/>
        <d v="2022-03-18T00:21:00"/>
        <d v="2022-03-18T00:24:04"/>
        <d v="2022-03-18T00:26:00"/>
        <d v="2022-03-18T00:31:00"/>
        <d v="2022-03-18T00:36:00"/>
        <d v="2022-03-18T00:41:00"/>
        <d v="2022-03-18T00:46:00"/>
        <d v="2022-03-18T00:51:00"/>
        <d v="2022-03-18T00:56:00"/>
        <d v="2022-03-18T01:01:00"/>
        <d v="2022-03-18T01:06:00"/>
        <d v="2022-03-18T01:11:00"/>
        <d v="2022-03-18T01:16:00"/>
        <d v="2022-03-18T01:21:00"/>
        <d v="2022-03-18T01:26:00"/>
        <d v="2022-03-18T01:31:00"/>
        <d v="2022-03-18T01:36:00"/>
        <d v="2022-03-18T01:41:00"/>
        <d v="2022-03-18T01:46:00"/>
        <d v="2022-03-18T01:51:00"/>
        <d v="2022-03-18T01:56:00"/>
        <d v="2022-03-18T02:01:00"/>
        <d v="2022-03-18T02:06:00"/>
        <d v="2022-03-18T02:11:00"/>
        <d v="2022-03-18T02:16:00"/>
        <d v="2022-03-18T02:21:00"/>
        <d v="2022-03-18T02:26:00"/>
        <d v="2022-03-18T02:31:00"/>
        <d v="2022-03-18T02:36:00"/>
        <d v="2022-03-18T02:41:00"/>
        <d v="2022-03-18T02:46:00"/>
        <d v="2022-03-18T02:51:00"/>
        <d v="2022-03-18T02:56:00"/>
        <d v="2022-03-18T03:01:00"/>
        <d v="2022-03-18T03:06:00"/>
        <d v="2022-03-18T04:36:00"/>
        <d v="2022-03-18T04:41:00"/>
        <d v="2022-03-18T04:46:00"/>
        <d v="2022-03-18T06:31:00"/>
        <d v="2022-03-18T06:36:00"/>
        <d v="2022-03-18T06:41:00"/>
        <d v="2022-03-18T06:46:00"/>
        <d v="2022-03-18T06:51:00"/>
        <d v="2022-03-18T06:56:00"/>
        <d v="2022-03-18T07:01:00"/>
        <d v="2022-03-18T07:06:00"/>
        <d v="2022-03-18T07:11:00"/>
        <d v="2022-03-18T07:16:00"/>
        <d v="2022-03-18T07:21:00"/>
        <d v="2022-03-18T07:26:00"/>
        <d v="2022-03-18T07:31:00"/>
        <d v="2022-03-18T07:36:00"/>
        <d v="2022-03-18T07:41:00"/>
        <d v="2022-03-18T07:46:00"/>
        <d v="2022-03-18T07:51:00"/>
        <d v="2022-03-18T07:56:00"/>
        <d v="2022-03-18T08:01:00"/>
        <d v="2022-03-18T08:06:00"/>
        <d v="2022-03-18T11:31:00"/>
        <d v="2022-03-18T11:36:00"/>
        <d v="2022-03-18T11:41:00"/>
        <d v="2022-03-18T11:46:00"/>
        <d v="2022-03-18T11:51:00"/>
        <d v="2022-03-18T11:56:00"/>
        <d v="2022-03-18T12:01:00"/>
        <d v="2022-03-18T12:06:00"/>
        <d v="2022-03-18T12:11:00"/>
        <d v="2022-03-18T12:16:00"/>
        <d v="2022-03-18T12:21:00"/>
        <d v="2022-03-18T12:26:00"/>
        <d v="2022-03-18T12:31:00"/>
        <d v="2022-03-18T12:36:00"/>
        <d v="2022-03-18T12:41:00"/>
        <d v="2022-03-18T12:46:00"/>
        <d v="2022-03-18T12:51:00"/>
        <d v="2022-03-18T12:56:00"/>
        <d v="2022-03-18T13:01:00"/>
        <d v="2022-03-18T13:06:00"/>
        <d v="2022-03-18T13:11:00"/>
        <d v="2022-03-18T13:16:00"/>
        <d v="2022-03-18T13:21:00"/>
        <d v="2022-03-18T13:26:00"/>
        <d v="2022-03-18T13:31:00"/>
        <d v="2022-03-18T13:36:00"/>
        <d v="2022-03-18T13:41:00"/>
        <d v="2022-03-18T13:46:00"/>
        <d v="2022-03-18T13:51:00"/>
        <d v="2022-03-18T13:56:00"/>
        <d v="2022-03-18T14:01:00"/>
        <d v="2022-03-18T14:06:00"/>
        <d v="2022-03-18T14:11:00"/>
        <d v="2022-03-18T14:16:00"/>
        <d v="2022-03-18T14:21:00"/>
        <d v="2022-03-18T14:26:00"/>
        <d v="2022-03-18T14:31:00"/>
        <d v="2022-03-18T14:36:00"/>
        <d v="2022-03-18T14:41:00"/>
        <d v="2022-03-18T14:46:00"/>
        <d v="2022-03-18T14:51:00"/>
        <d v="2022-03-18T14:56:00"/>
        <d v="2022-03-18T15:01:00"/>
        <d v="2022-03-18T15:06:00"/>
        <d v="2022-03-18T15:11:00"/>
        <d v="2022-03-18T15:16:00"/>
        <d v="2022-03-18T15:21:00"/>
        <d v="2022-03-18T15:26:00"/>
        <d v="2022-03-18T15:31:00"/>
        <d v="2022-03-18T15:36:00"/>
        <d v="2022-03-18T15:41:00"/>
        <d v="2022-03-18T15:46:00"/>
        <d v="2022-03-18T15:51:00"/>
        <d v="2022-03-18T15:56:00"/>
        <d v="2022-03-18T16:01:00"/>
        <d v="2022-03-18T16:06:00"/>
        <d v="2022-03-18T16:11:00"/>
        <d v="2022-03-18T16:16:00"/>
        <d v="2022-03-18T16:21:00"/>
        <d v="2022-03-18T16:26:00"/>
        <d v="2022-03-18T16:31:00"/>
        <d v="2022-03-18T16:36:00"/>
        <d v="2022-03-18T16:41:00"/>
        <d v="2022-03-18T16:46:00"/>
        <d v="2022-03-18T16:51:00"/>
        <d v="2022-03-18T16:56:00"/>
        <d v="2022-03-18T17:01:00"/>
        <d v="2022-03-18T17:06:00"/>
        <d v="2022-03-18T17:11:00"/>
        <d v="2022-03-18T17:16:00"/>
        <d v="2022-03-18T17:21:00"/>
        <d v="2022-03-18T17:26:00"/>
        <d v="2022-03-18T17:31:00"/>
        <d v="2022-03-18T17:36:00"/>
        <d v="2022-03-18T17:41:00"/>
        <d v="2022-03-18T17:46:00"/>
        <d v="2022-03-18T17:51:00"/>
        <d v="2022-03-18T17:56:00"/>
        <d v="2022-03-18T18:01:00"/>
        <d v="2022-03-18T18:06:00"/>
        <d v="2022-03-18T18:11:00"/>
        <d v="2022-03-18T18:16:00"/>
        <d v="2022-03-18T18:21:00"/>
        <d v="2022-03-18T18:26:00"/>
        <d v="2022-03-18T18:31:00"/>
        <d v="2022-03-18T18:36:00"/>
        <d v="2022-03-18T18:41:00"/>
        <d v="2022-03-18T18:46:00"/>
        <d v="2022-03-18T18:51:00"/>
        <d v="2022-03-18T18:56:00"/>
        <d v="2022-03-18T19:01:00"/>
        <d v="2022-03-18T19:06:00"/>
        <d v="2022-03-18T19:11:00"/>
        <d v="2022-03-18T19:16:00"/>
        <d v="2022-03-18T19:21:00"/>
        <d v="2022-03-18T19:26:00"/>
        <d v="2022-03-18T19:31:00"/>
        <d v="2022-03-18T19:36:00"/>
        <d v="2022-03-18T19:41:00"/>
        <d v="2022-03-18T19:46:00"/>
        <d v="2022-03-18T23:11:00"/>
        <d v="2022-03-18T23:16:00"/>
        <d v="2022-03-18T23:21:00"/>
        <d v="2022-03-18T23:26:00"/>
        <d v="2022-03-18T23:31:00"/>
        <d v="2022-03-18T23:36:00"/>
        <d v="2022-03-18T23:41:00"/>
        <d v="2022-03-18T23:46:00"/>
        <d v="2022-03-18T23:51:00"/>
        <d v="2022-03-19T00:01:00"/>
        <d v="2022-03-19T00:06:00"/>
        <d v="2022-03-19T00:11:00"/>
        <d v="2022-03-19T00:16:00"/>
        <d v="2022-03-19T00:21:00"/>
        <d v="2022-03-19T00:26:00"/>
        <d v="2022-03-19T00:31:00"/>
        <d v="2022-03-19T00:36:00"/>
        <d v="2022-03-19T00:41:00"/>
        <d v="2022-03-19T00:46:00"/>
        <d v="2022-03-19T00:51:00"/>
        <d v="2022-03-19T02:01:00"/>
        <d v="2022-03-19T02:06:00"/>
        <d v="2022-03-19T02:11:00"/>
        <d v="2022-03-19T02:16:00"/>
        <d v="2022-03-19T02:21:00"/>
        <d v="2022-03-19T02:26:00"/>
        <d v="2022-03-19T02:31:00"/>
        <d v="2022-03-19T02:36:00"/>
        <d v="2022-03-19T02:41:00"/>
        <d v="2022-03-19T02:46:00"/>
        <d v="2022-03-19T02:51:00"/>
        <d v="2022-03-19T02:56:00"/>
        <d v="2022-03-19T03:01:00"/>
        <d v="2022-03-19T03:06:00"/>
        <d v="2022-03-19T03:11:00"/>
        <d v="2022-03-19T03:16:00"/>
        <d v="2022-03-19T03:21:00"/>
        <d v="2022-03-19T03:26:00"/>
        <d v="2022-03-19T03:31:00"/>
        <d v="2022-03-19T03:36:00"/>
        <d v="2022-03-19T03:41:00"/>
        <d v="2022-03-19T03:46:00"/>
        <d v="2022-03-19T03:51:00"/>
        <d v="2022-03-19T03:56:00"/>
        <d v="2022-03-19T04:01:00"/>
        <d v="2022-03-19T04:06:00"/>
        <d v="2022-03-19T04:11:00"/>
        <d v="2022-03-19T04:16:00"/>
        <d v="2022-03-19T04:21:00"/>
        <d v="2022-03-19T04:26:00"/>
        <d v="2022-03-19T04:31:00"/>
        <d v="2022-03-19T04:36:00"/>
        <d v="2022-03-19T04:41:00"/>
        <d v="2022-03-19T04:46:00"/>
        <d v="2022-03-19T04:51:00"/>
        <d v="2022-03-19T04:56:00"/>
        <d v="2022-03-19T05:01:00"/>
        <d v="2022-03-19T05:06:00"/>
        <d v="2022-03-19T05:11:00"/>
        <d v="2022-03-19T05:16:00"/>
        <d v="2022-03-19T05:21:00"/>
        <d v="2022-03-19T05:26:00"/>
        <d v="2022-03-19T05:31:00"/>
        <d v="2022-03-19T05:36:00"/>
        <d v="2022-03-19T05:41:00"/>
        <d v="2022-03-19T05:46:00"/>
        <d v="2022-03-19T05:51:00"/>
        <d v="2022-03-19T09:16:00"/>
        <d v="2022-03-19T09:21:00"/>
        <d v="2022-03-19T09:26:00"/>
        <d v="2022-03-19T09:31:00"/>
        <d v="2022-03-19T09:36:00"/>
        <d v="2022-03-19T09:41:00"/>
        <d v="2022-03-19T09:46:00"/>
        <d v="2022-03-19T09:51:00"/>
        <d v="2022-03-19T09:56:00"/>
        <d v="2022-03-19T10:01:00"/>
        <d v="2022-03-19T10:06:00"/>
        <d v="2022-03-19T10:11:00"/>
        <d v="2022-03-19T10:16:00"/>
        <d v="2022-03-19T10:21:00"/>
        <d v="2022-03-19T10:26:00"/>
        <d v="2022-03-19T10:31:00"/>
        <d v="2022-03-19T10:36:00"/>
        <d v="2022-03-19T10:41:00"/>
        <d v="2022-03-19T10:46:00"/>
        <d v="2022-03-19T10:51:00"/>
        <d v="2022-03-19T10:56:00"/>
        <d v="2022-03-19T11:01:00"/>
        <d v="2022-03-19T11:06:00"/>
        <d v="2022-03-19T11:11:00"/>
        <d v="2022-03-19T11:16:00"/>
        <d v="2022-03-19T11:21:00"/>
        <d v="2022-03-19T11:26:00"/>
        <d v="2022-03-19T11:31:00"/>
        <d v="2022-03-19T11:36:00"/>
        <d v="2022-03-19T11:41:00"/>
        <d v="2022-03-19T11:46:00"/>
        <d v="2022-03-19T11:51:00"/>
        <d v="2022-03-19T11:56:00"/>
        <d v="2022-03-19T12:01:00"/>
        <d v="2022-03-19T12:06:00"/>
        <d v="2022-03-19T12:11:00"/>
        <d v="2022-03-19T12:16:00"/>
        <d v="2022-03-19T12:21:00"/>
        <d v="2022-03-19T12:26:00"/>
        <d v="2022-03-19T12:31:00"/>
        <d v="2022-03-19T14:16:00"/>
        <d v="2022-03-19T14:21:00"/>
        <d v="2022-03-19T14:26:00"/>
        <d v="2022-03-19T14:31:00"/>
        <d v="2022-03-19T14:36:00"/>
        <d v="2022-03-19T14:41:00"/>
        <d v="2022-03-19T14:46:00"/>
        <d v="2022-03-19T14:51:00"/>
        <d v="2022-03-19T14:56:00"/>
        <d v="2022-03-19T15:01:00"/>
        <d v="2022-03-19T15:06:00"/>
        <d v="2022-03-19T15:11:00"/>
        <d v="2022-03-19T15:16:00"/>
        <d v="2022-03-19T15:21:00"/>
        <d v="2022-03-19T15:26:00"/>
        <d v="2022-03-19T15:31:00"/>
        <d v="2022-03-19T15:36:00"/>
        <d v="2022-03-19T15:41:00"/>
        <d v="2022-03-19T15:46:00"/>
        <d v="2022-03-19T15:51:00"/>
        <d v="2022-03-19T17:36:00"/>
        <d v="2022-03-19T17:41:00"/>
        <d v="2022-03-19T17:46:00"/>
        <d v="2022-03-19T17:51:00"/>
        <d v="2022-03-19T17:56:00"/>
        <d v="2022-03-19T18:01:00"/>
        <d v="2022-03-19T18:06:00"/>
        <d v="2022-03-19T18:11:00"/>
        <d v="2022-03-19T18:16:00"/>
        <d v="2022-03-19T18:21:00"/>
        <d v="2022-03-19T18:26:00"/>
        <d v="2022-03-19T18:31:00"/>
        <d v="2022-03-19T18:36:00"/>
        <d v="2022-03-19T18:41:00"/>
        <d v="2022-03-19T18:46:00"/>
        <d v="2022-03-19T18:51:00"/>
        <d v="2022-03-19T18:56:00"/>
        <d v="2022-03-19T19:01:00"/>
        <d v="2022-03-19T19:06:00"/>
        <d v="2022-03-19T19:11:00"/>
        <d v="2022-03-19T19:16:00"/>
        <d v="2022-03-19T19:21:00"/>
        <d v="2022-03-19T19:26:00"/>
        <d v="2022-03-19T19:31:00"/>
        <d v="2022-03-19T19:36:00"/>
        <d v="2022-03-19T19:41:00"/>
        <d v="2022-03-19T19:46:00"/>
        <d v="2022-03-19T19:51:00"/>
        <d v="2022-03-19T19:56:00"/>
        <d v="2022-03-19T20:01:00"/>
        <d v="2022-03-19T20:06:00"/>
        <d v="2022-03-19T20:11:00"/>
        <d v="2022-03-19T20:16:00"/>
        <d v="2022-03-19T20:21:00"/>
        <d v="2022-03-19T20:26:00"/>
        <d v="2022-03-19T20:31:00"/>
        <d v="2022-03-19T20:36:00"/>
        <d v="2022-03-19T20:41:00"/>
        <d v="2022-03-19T20:46:00"/>
        <d v="2022-03-19T20:51:00"/>
        <d v="2022-03-19T20:56:00"/>
        <d v="2022-03-19T21:01:00"/>
        <d v="2022-03-19T21:06:00"/>
        <d v="2022-03-19T21:11:00"/>
        <d v="2022-03-19T21:16:00"/>
        <d v="2022-03-19T21:21:00"/>
        <d v="2022-03-19T21:26:00"/>
        <d v="2022-03-19T21:31:00"/>
        <d v="2022-03-19T21:36:00"/>
        <d v="2022-03-19T21:41:00"/>
        <d v="2022-03-19T21:46:00"/>
        <d v="2022-03-19T21:51:00"/>
        <d v="2022-03-19T21:56:00"/>
        <d v="2022-03-19T22:01:00"/>
        <d v="2022-03-19T22:06:00"/>
        <d v="2022-03-19T22:11:00"/>
        <d v="2022-03-19T22:16:00"/>
        <d v="2022-03-19T22:21:00"/>
        <d v="2022-03-19T22:26:00"/>
        <d v="2022-03-19T22:31:00"/>
        <d v="2022-03-19T23:21:00"/>
        <d v="2022-03-19T23:26:00"/>
        <d v="2022-03-19T23:31:00"/>
        <d v="2022-03-19T23:36:00"/>
        <d v="2022-03-19T23:41:00"/>
        <d v="2022-03-19T23:46:00"/>
        <d v="2022-03-19T23:51:00"/>
        <d v="2022-03-20T00:01:00"/>
        <d v="2022-03-20T00:06:00"/>
        <d v="2022-03-20T00:11:00"/>
        <d v="2022-03-20T00:16:00"/>
        <d v="2022-03-20T00:21:00"/>
        <d v="2022-03-20T00:26:00"/>
        <d v="2022-03-20T00:31:00"/>
        <d v="2022-03-20T00:36:00"/>
        <d v="2022-03-20T00:41:00"/>
        <d v="2022-03-20T00:46:00"/>
        <d v="2022-03-20T00:51:00"/>
        <d v="2022-03-20T00:56:00"/>
        <d v="2022-03-20T01:01:00"/>
        <d v="2022-03-20T01:06:00"/>
        <d v="2022-03-20T01:11:00"/>
        <d v="2022-03-20T01:16:00"/>
        <d v="2022-03-20T01:21:00"/>
        <d v="2022-03-20T01:26:00"/>
        <d v="2022-03-20T01:31:00"/>
        <d v="2022-03-20T01:36:00"/>
        <d v="2022-03-20T01:41:00"/>
        <d v="2022-03-20T01:46:00"/>
        <d v="2022-03-20T01:51:00"/>
        <d v="2022-03-20T01:56:00"/>
        <d v="2022-03-20T05:21:00"/>
        <d v="2022-03-20T05:26:00"/>
        <d v="2022-03-20T05:31:00"/>
        <d v="2022-03-20T05:36:00"/>
        <d v="2022-03-20T05:41:00"/>
        <d v="2022-03-20T05:46:00"/>
        <d v="2022-03-20T05:51:00"/>
        <d v="2022-03-20T05:56:00"/>
        <d v="2022-03-20T06:01:00"/>
        <d v="2022-03-20T06:06:00"/>
        <d v="2022-03-20T06:11:00"/>
        <d v="2022-03-20T06:16:00"/>
        <d v="2022-03-20T06:21:00"/>
        <d v="2022-03-20T06:26:00"/>
        <d v="2022-03-20T06:31:00"/>
        <d v="2022-03-20T06:36:00"/>
        <d v="2022-03-20T06:41:00"/>
        <d v="2022-03-20T06:46:00"/>
        <d v="2022-03-20T06:51:00"/>
        <d v="2022-03-20T06:56:00"/>
        <d v="2022-03-20T07:01:00"/>
        <d v="2022-03-20T07:06:00"/>
        <d v="2022-03-20T07:11:00"/>
        <d v="2022-03-20T07:16:00"/>
        <d v="2022-03-20T07:21:00"/>
        <d v="2022-03-20T07:26:00"/>
        <d v="2022-03-20T07:31:00"/>
        <d v="2022-03-20T07:36:00"/>
        <d v="2022-03-20T07:41:00"/>
        <d v="2022-03-20T07:46:00"/>
        <d v="2022-03-20T07:51:00"/>
        <d v="2022-03-20T07:56:00"/>
        <d v="2022-03-20T08:01:00"/>
        <d v="2022-03-20T08:06:00"/>
        <d v="2022-03-20T08:11:00"/>
        <d v="2022-03-20T08:16:00"/>
        <d v="2022-03-20T08:21:00"/>
        <d v="2022-03-20T08:26:00"/>
        <d v="2022-03-20T08:31:00"/>
        <d v="2022-03-20T08:36:00"/>
        <d v="2022-03-20T08:41:00"/>
        <d v="2022-03-20T08:46:00"/>
        <d v="2022-03-20T08:51:00"/>
        <d v="2022-03-20T08:56:00"/>
        <d v="2022-03-20T09:01:00"/>
        <d v="2022-03-20T09:06:00"/>
        <d v="2022-03-20T09:11:00"/>
        <d v="2022-03-20T09:16:00"/>
        <d v="2022-03-20T09:21:00"/>
        <d v="2022-03-20T09:26:00"/>
        <d v="2022-03-20T09:31:00"/>
        <d v="2022-03-20T09:36:00"/>
        <d v="2022-03-20T09:41:00"/>
        <d v="2022-03-20T09:46:00"/>
        <d v="2022-03-20T09:51:00"/>
        <d v="2022-03-20T09:56:00"/>
        <d v="2022-03-20T10:01:00"/>
        <d v="2022-03-20T10:06:00"/>
        <d v="2022-03-20T10:11:00"/>
        <d v="2022-03-20T10:16:00"/>
        <d v="2022-03-20T12:01:00"/>
        <d v="2022-03-20T12:06:00"/>
        <d v="2022-03-20T12:11:00"/>
        <d v="2022-03-20T12:16:00"/>
        <d v="2022-03-20T12:21:00"/>
        <d v="2022-03-20T12:26:00"/>
        <d v="2022-03-20T12:31:00"/>
        <d v="2022-03-20T12:36:00"/>
        <d v="2022-03-20T12:41:00"/>
        <d v="2022-03-20T12:46:00"/>
        <d v="2022-03-20T12:51:00"/>
        <d v="2022-03-20T12:56:00"/>
        <d v="2022-03-20T13:01:00"/>
        <d v="2022-03-20T13:06:00"/>
        <d v="2022-03-20T13:11:00"/>
        <d v="2022-03-20T13:16:00"/>
        <d v="2022-03-20T13:21:00"/>
        <d v="2022-03-20T13:26:00"/>
        <d v="2022-03-20T13:31:00"/>
        <d v="2022-03-20T13:36:00"/>
        <d v="2022-03-20T15:21:00"/>
        <d v="2022-03-20T15:26:00"/>
        <d v="2022-03-20T15:31:00"/>
        <d v="2022-03-20T15:36:00"/>
        <d v="2022-03-20T15:41:00"/>
        <d v="2022-03-20T15:46:00"/>
        <d v="2022-03-20T15:51:00"/>
        <d v="2022-03-20T15:56:00"/>
        <d v="2022-03-20T16:01:00"/>
        <d v="2022-03-20T16:06:00"/>
        <d v="2022-03-20T16:11:00"/>
        <d v="2022-03-20T16:16:00"/>
        <d v="2022-03-20T16:21:00"/>
        <d v="2022-03-20T16:26:00"/>
        <d v="2022-03-20T16:31:00"/>
        <d v="2022-03-20T16:36:00"/>
        <d v="2022-03-20T16:41:00"/>
        <d v="2022-03-20T16:46:00"/>
        <d v="2022-03-20T16:51:00"/>
        <d v="2022-03-20T16:56:00"/>
        <d v="2022-03-20T17:01:00"/>
        <d v="2022-03-20T17:06:00"/>
        <d v="2022-03-20T17:11:00"/>
        <d v="2022-03-20T17:16:00"/>
        <d v="2022-03-20T17:21:00"/>
        <d v="2022-03-20T17:26:00"/>
        <d v="2022-03-20T17:31:00"/>
        <d v="2022-03-20T17:36:00"/>
        <d v="2022-03-20T17:41:00"/>
        <d v="2022-03-20T17:46:00"/>
        <d v="2022-03-20T17:51:00"/>
        <d v="2022-03-20T17:56:00"/>
        <d v="2022-03-20T18:01:00"/>
        <d v="2022-03-20T18:06:00"/>
        <d v="2022-03-20T18:11:00"/>
        <d v="2022-03-20T18:16:00"/>
        <d v="2022-03-20T18:21:00"/>
        <d v="2022-03-20T18:26:00"/>
        <d v="2022-03-20T18:31:00"/>
        <d v="2022-03-20T18:36:00"/>
        <d v="2022-03-20T18:41:00"/>
        <d v="2022-03-20T18:46:00"/>
        <d v="2022-03-20T18:51:00"/>
        <d v="2022-03-20T18:56:00"/>
        <d v="2022-03-20T19:01:00"/>
        <d v="2022-03-20T19:06:00"/>
        <d v="2022-03-20T19:11:00"/>
        <d v="2022-03-20T19:16:00"/>
        <d v="2022-03-20T19:21:00"/>
        <d v="2022-03-20T19:26:00"/>
        <d v="2022-03-20T19:31:00"/>
        <d v="2022-03-20T19:36:00"/>
        <d v="2022-03-20T19:41:00"/>
        <d v="2022-03-20T19:46:00"/>
        <d v="2022-03-20T19:51:00"/>
        <d v="2022-03-20T19:56:00"/>
        <d v="2022-03-20T20:01:00"/>
        <d v="2022-03-20T20:06:00"/>
        <d v="2022-03-20T20:11:00"/>
        <d v="2022-03-20T20:16:00"/>
        <d v="2022-03-20T20:46:00"/>
        <d v="2022-03-20T20:51:00"/>
        <d v="2022-03-20T20:56:00"/>
        <d v="2022-03-20T21:01:00"/>
        <d v="2022-03-20T21:06:00"/>
        <d v="2022-03-20T21:11:00"/>
        <d v="2022-03-20T21:16:00"/>
        <d v="2022-03-20T21:21:00"/>
        <d v="2022-03-20T21:26:00"/>
        <d v="2022-03-20T21:31:00"/>
        <d v="2022-03-20T21:36:00"/>
        <d v="2022-03-20T21:41:00"/>
        <d v="2022-03-20T21:46:00"/>
        <d v="2022-03-20T21:51:00"/>
        <d v="2022-03-20T21:56:00"/>
        <d v="2022-03-20T22:01:00"/>
        <d v="2022-03-20T22:06:00"/>
        <d v="2022-03-20T22:11:00"/>
        <d v="2022-03-20T22:16:00"/>
        <d v="2022-03-20T22:21:00"/>
        <d v="2022-03-20T22:26:00"/>
        <d v="2022-03-20T22:31:00"/>
        <d v="2022-03-20T22:36:00"/>
        <d v="2022-03-20T22:41:00"/>
        <d v="2022-03-20T22:46:00"/>
        <d v="2022-03-20T22:51:00"/>
        <d v="2022-03-20T22:56:00"/>
        <d v="2022-03-20T23:01:00"/>
        <d v="2022-03-20T23:06:00"/>
        <d v="2022-03-20T23:11:00"/>
        <d v="2022-03-20T23:16:00"/>
        <d v="2022-03-20T23:21:00"/>
        <d v="2022-03-20T23:26:00"/>
        <d v="2022-03-20T23:31:00"/>
        <d v="2022-03-20T23:36:00"/>
        <d v="2022-03-21T03:06:00"/>
        <d v="2022-03-21T03:11:00"/>
        <d v="2022-03-21T03:16:00"/>
        <d v="2022-03-21T03:21:00"/>
        <d v="2022-03-21T03:26:00"/>
        <d v="2022-03-21T03:31:00"/>
        <d v="2022-03-21T03:36:00"/>
        <d v="2022-03-21T03:41:00"/>
        <d v="2022-03-21T03:46:00"/>
        <d v="2022-03-21T03:51:00"/>
        <d v="2022-03-21T03:56:00"/>
        <d v="2022-03-21T04:01:00"/>
        <d v="2022-03-21T04:06:00"/>
        <d v="2022-03-21T04:11:00"/>
        <d v="2022-03-21T04:16:00"/>
        <d v="2022-03-21T04:21:00"/>
        <d v="2022-03-21T04:26:00"/>
        <d v="2022-03-21T04:31:00"/>
        <d v="2022-03-21T04:36:00"/>
        <d v="2022-03-21T04:41:00"/>
        <d v="2022-03-21T04:46:00"/>
        <d v="2022-03-21T04:51:00"/>
        <d v="2022-03-21T04:56:00"/>
        <d v="2022-03-21T05:01:00"/>
        <d v="2022-03-21T05:06:00"/>
        <d v="2022-03-21T05:11:00"/>
        <d v="2022-03-21T05:16:00"/>
        <d v="2022-03-21T05:21:00"/>
        <d v="2022-03-21T05:26:00"/>
        <d v="2022-03-21T05:31:00"/>
        <d v="2022-03-21T05:36:00"/>
        <d v="2022-03-21T05:41:00"/>
        <d v="2022-03-21T05:46:00"/>
        <d v="2022-03-21T05:51:00"/>
        <d v="2022-03-21T05:56:00"/>
        <d v="2022-03-21T06:01:00"/>
        <d v="2022-03-21T06:06:00"/>
        <d v="2022-03-21T06:11:00"/>
        <d v="2022-03-21T06:16:00"/>
        <d v="2022-03-21T06:21:00"/>
        <d v="2022-03-21T06:26:00"/>
        <d v="2022-03-21T06:31:00"/>
        <d v="2022-03-21T06:36:00"/>
        <d v="2022-03-21T06:41:00"/>
        <d v="2022-03-21T06:46:00"/>
        <d v="2022-03-21T06:51:00"/>
        <d v="2022-03-21T06:56:00"/>
        <d v="2022-03-21T07:01:00"/>
        <d v="2022-03-21T07:06:00"/>
        <d v="2022-03-21T07:11:00"/>
        <d v="2022-03-21T07:16:00"/>
        <d v="2022-03-21T07:21:00"/>
        <d v="2022-03-21T07:31:00"/>
        <d v="2022-03-21T07:36:00"/>
        <d v="2022-03-21T07:41:00"/>
        <d v="2022-03-21T07:46:00"/>
        <d v="2022-03-21T07:51:00"/>
        <d v="2022-03-21T07:56:00"/>
        <d v="2022-03-21T08:01:00"/>
        <d v="2022-03-21T08:06:00"/>
        <d v="2022-03-21T08:11:00"/>
        <d v="2022-03-21T08:16:00"/>
        <d v="2022-03-21T08:21:00"/>
        <d v="2022-03-21T08:26:00"/>
        <d v="2022-03-21T08:31:00"/>
        <d v="2022-03-21T08:31:45"/>
        <d v="2022-03-21T08:33:38"/>
        <d v="2022-03-21T08:36:00"/>
        <d v="2022-03-21T08:41:00"/>
        <d v="2022-03-21T08:42:01"/>
        <d v="2022-03-21T08:45:51"/>
        <d v="2022-03-21T08:46:00"/>
        <d v="2022-03-21T08:51:00"/>
        <d v="2022-03-21T08:53:05"/>
        <d v="2022-03-21T08:56:00"/>
        <d v="2022-03-21T09:01:00"/>
        <d v="2022-03-21T09:06:00"/>
        <d v="2022-03-21T09:11:00"/>
        <d v="2022-03-21T09:16:00"/>
        <d v="2022-03-21T09:21:00"/>
        <d v="2022-03-21T09:26:00"/>
        <d v="2022-03-21T09:31:00"/>
        <d v="2022-03-21T09:35:06"/>
        <d v="2022-03-21T09:36:00"/>
        <d v="2022-03-21T09:36:17"/>
        <d v="2022-03-21T09:41:00"/>
        <d v="2022-03-21T09:45:25"/>
        <d v="2022-03-21T09:46:00"/>
        <d v="2022-03-21T09:51:00"/>
        <d v="2022-03-21T09:56:00"/>
        <d v="2022-03-21T10:01:00"/>
        <d v="2022-03-21T10:06:00"/>
        <d v="2022-03-21T10:11:00"/>
        <d v="2022-03-21T10:16:00"/>
        <d v="2022-03-21T10:21:00"/>
        <d v="2022-03-21T10:24:54"/>
        <d v="2022-03-21T10:26:00"/>
        <d v="2022-03-21T10:28:07"/>
        <d v="2022-03-21T10:30:20"/>
        <d v="2022-03-21T10:30:31"/>
        <d v="2022-03-21T10:31:00"/>
        <d v="2022-03-21T10:36:00"/>
        <d v="2022-03-21T10:41:00"/>
        <d v="2022-03-21T10:46:00"/>
        <d v="2022-03-21T10:46:32"/>
        <d v="2022-03-21T10:47:56"/>
        <d v="2022-03-21T10:49:33"/>
        <d v="2022-03-21T10:51:00"/>
        <d v="2022-03-21T10:56:00"/>
        <d v="2022-03-21T11:01:00"/>
        <d v="2022-03-21T11:05:15"/>
        <d v="2022-03-21T11:06:00"/>
        <d v="2022-03-21T11:11:00"/>
        <d v="2022-03-21T11:14:53"/>
        <d v="2022-03-21T11:15:36"/>
        <d v="2022-03-21T11:16:00"/>
        <d v="2022-03-21T11:21:00"/>
        <d v="2022-03-21T11:26:00"/>
        <d v="2022-03-21T11:31:00"/>
        <d v="2022-03-21T11:33:17"/>
        <d v="2022-03-21T11:36:00"/>
        <d v="2022-03-21T11:41:00"/>
        <d v="2022-03-21T11:46:00"/>
        <d v="2022-03-21T11:51:00"/>
        <d v="2022-03-21T11:54:44"/>
        <d v="2022-03-21T11:56:00"/>
        <d v="2022-03-21T12:01:00"/>
        <d v="2022-03-21T12:04:46"/>
        <d v="2022-03-21T12:05:10"/>
        <d v="2022-03-21T12:05:18"/>
        <d v="2022-03-21T12:05:38"/>
        <d v="2022-03-21T12:06:01"/>
        <d v="2022-03-21T12:06:13"/>
        <d v="2022-03-21T12:11:00"/>
        <d v="2022-03-21T12:16:00"/>
        <d v="2022-03-21T12:21:00"/>
        <d v="2022-03-21T12:26:00"/>
        <d v="2022-03-21T12:28:55"/>
        <d v="2022-03-21T12:30:14"/>
        <d v="2022-03-21T12:31:00"/>
        <d v="2022-03-21T12:33:09"/>
        <d v="2022-03-21T12:35:46"/>
        <d v="2022-03-21T12:36:00"/>
        <d v="2022-03-21T12:41:00"/>
        <d v="2022-03-21T12:41:57"/>
        <d v="2022-03-21T12:42:05"/>
        <d v="2022-03-21T12:42:23"/>
        <d v="2022-03-21T12:43:42"/>
        <d v="2022-03-21T12:44:07"/>
        <d v="2022-03-21T12:46:00"/>
        <d v="2022-03-21T12:51:00"/>
        <d v="2022-03-21T12:56:00"/>
        <d v="2022-03-21T12:59:27"/>
        <d v="2022-03-21T13:01:00"/>
        <d v="2022-03-21T13:03:22"/>
        <d v="2022-03-21T13:06:00"/>
        <d v="2022-03-21T13:08:28"/>
        <d v="2022-03-21T13:08:52"/>
        <d v="2022-03-21T13:11:00"/>
        <d v="2022-03-21T13:16:00"/>
        <d v="2022-03-21T13:19:37"/>
        <d v="2022-03-21T13:21:00"/>
        <d v="2022-03-21T13:26:00"/>
        <d v="2022-03-21T13:31:00"/>
        <d v="2022-03-21T13:32:00"/>
        <d v="2022-03-21T13:36:00"/>
        <d v="2022-03-21T13:41:00"/>
        <d v="2022-03-21T13:46:00"/>
        <d v="2022-03-21T13:49:40"/>
        <d v="2022-03-21T13:51:00"/>
        <d v="2022-03-21T13:56:00"/>
        <d v="2022-03-21T14:01:00"/>
        <d v="2022-03-21T14:06:00"/>
        <d v="2022-03-21T14:11:00"/>
        <d v="2022-03-21T14:16:00"/>
        <d v="2022-03-21T14:21:00"/>
        <d v="2022-03-21T14:26:00"/>
        <d v="2022-03-21T14:31:00"/>
        <d v="2022-03-21T14:36:00"/>
        <d v="2022-03-21T14:37:14"/>
        <d v="2022-03-21T14:37:59"/>
        <d v="2022-03-21T14:38:14"/>
        <d v="2022-03-21T14:38:59"/>
        <d v="2022-03-21T14:39:59"/>
        <d v="2022-03-21T14:40:59"/>
        <d v="2022-03-21T14:42:59"/>
        <d v="2022-03-21T14:43:12"/>
        <d v="2022-03-21T14:43:54"/>
        <d v="2022-03-21T14:43:59"/>
        <d v="2022-03-21T14:44:02"/>
        <d v="2022-03-21T14:44:16"/>
        <d v="2022-03-21T14:44:26"/>
        <d v="2022-03-21T14:44:38"/>
        <d v="2022-03-21T14:44:50"/>
        <d v="2022-03-21T14:44:59"/>
        <d v="2022-03-21T14:45:59"/>
        <d v="2022-03-21T14:46:59"/>
        <d v="2022-03-21T14:47:17"/>
        <d v="2022-03-21T14:47:43"/>
        <d v="2022-03-21T14:47:59"/>
        <d v="2022-03-21T14:48:58"/>
        <d v="2022-03-21T14:48:59"/>
        <d v="2022-03-21T14:49:33"/>
        <d v="2022-03-21T14:49:59"/>
        <d v="2022-03-21T14:50:59"/>
        <d v="2022-03-21T14:51:14"/>
        <d v="2022-03-21T14:51:28"/>
        <d v="2022-03-21T14:51:59"/>
        <d v="2022-03-21T14:52:00"/>
        <d v="2022-03-21T14:52:33"/>
        <d v="2022-03-21T14:53:59"/>
        <d v="2022-03-21T14:54:59"/>
        <d v="2022-03-21T14:55:14"/>
        <d v="2022-03-21T14:55:59"/>
        <d v="2022-03-21T14:56:59"/>
        <d v="2022-03-21T14:57:52"/>
        <d v="2022-03-21T14:57:59"/>
        <d v="2022-03-21T14:58:59"/>
        <d v="2022-03-21T14:59:46"/>
        <d v="2022-03-21T14:59:59"/>
        <d v="2022-03-21T15:00:55"/>
        <d v="2022-03-21T15:00:59"/>
        <d v="2022-03-21T15:01:59"/>
        <d v="2022-03-21T15:02:30"/>
        <d v="2022-03-21T15:02:59"/>
        <d v="2022-03-21T15:04:59"/>
        <d v="2022-03-21T15:05:59"/>
        <d v="2022-03-21T15:06:00"/>
        <d v="2022-03-21T15:06:59"/>
        <d v="2022-03-21T15:07:59"/>
        <d v="2022-03-21T15:08:59"/>
        <d v="2022-03-21T15:09:59"/>
        <d v="2022-03-21T15:10:57"/>
        <d v="2022-03-21T15:10:59"/>
        <d v="2022-03-21T15:11:20"/>
        <d v="2022-03-21T15:11:34"/>
        <d v="2022-03-21T15:11:59"/>
        <d v="2022-03-21T15:12:09"/>
        <d v="2022-03-21T15:12:59"/>
        <d v="2022-03-21T15:13:59"/>
        <d v="2022-03-21T15:14:59"/>
        <d v="2022-03-21T15:15:45"/>
        <d v="2022-03-21T15:15:55"/>
        <d v="2022-03-21T15:15:59"/>
        <d v="2022-03-21T15:16:16"/>
        <d v="2022-03-21T15:16:29"/>
        <d v="2022-03-21T15:16:59"/>
        <d v="2022-03-21T15:17:59"/>
        <d v="2022-03-21T15:18:16"/>
        <d v="2022-03-21T15:18:29"/>
        <d v="2022-03-21T15:18:59"/>
        <d v="2022-03-21T15:19:59"/>
        <d v="2022-03-21T15:21:34"/>
        <d v="2022-03-21T15:21:59"/>
        <d v="2022-03-21T15:22:00"/>
        <d v="2022-03-21T15:22:59"/>
        <d v="2022-03-21T15:23:02"/>
        <d v="2022-03-21T15:23:31"/>
        <d v="2022-03-21T15:23:59"/>
        <d v="2022-03-21T15:24:59"/>
        <d v="2022-03-21T15:25:25"/>
        <d v="2022-03-21T15:25:59"/>
        <d v="2022-03-21T15:26:59"/>
        <d v="2022-03-21T15:27:59"/>
        <d v="2022-03-21T15:28:54"/>
        <d v="2022-03-21T15:28:59"/>
        <d v="2022-03-21T15:29:11"/>
        <d v="2022-03-21T15:29:59"/>
        <d v="2022-03-21T15:30:59"/>
        <d v="2022-03-21T15:31:17"/>
        <d v="2022-03-21T15:31:59"/>
        <d v="2022-03-21T15:32:05"/>
        <d v="2022-03-21T15:32:59"/>
        <d v="2022-03-21T15:33:59"/>
        <d v="2022-03-21T15:34:59"/>
        <d v="2022-03-21T15:35:26"/>
        <d v="2022-03-21T15:35:59"/>
        <d v="2022-03-21T15:36:59"/>
        <d v="2022-03-21T15:38:59"/>
        <d v="2022-03-21T15:39:17"/>
        <d v="2022-03-21T15:39:35"/>
        <d v="2022-03-21T15:39:46"/>
        <d v="2022-03-21T15:39:59"/>
        <d v="2022-03-21T15:40:59"/>
        <d v="2022-03-21T15:41:59"/>
        <d v="2022-03-21T15:42:59"/>
        <d v="2022-03-21T15:43:08"/>
        <d v="2022-03-21T15:43:28"/>
        <d v="2022-03-21T15:43:52"/>
        <d v="2022-03-21T15:43:59"/>
        <d v="2022-03-21T15:44:00"/>
        <d v="2022-03-21T15:44:59"/>
        <d v="2022-03-21T15:45:59"/>
        <d v="2022-03-21T15:46:59"/>
        <d v="2022-03-21T15:47:59"/>
        <d v="2022-03-21T15:48:59"/>
        <d v="2022-03-21T15:49:17"/>
        <d v="2022-03-21T15:49:59"/>
        <d v="2022-03-21T15:50:42"/>
        <d v="2022-03-21T15:50:59"/>
        <d v="2022-03-21T15:51:59"/>
        <d v="2022-03-21T15:52:28"/>
        <d v="2022-03-21T15:52:40"/>
        <d v="2022-03-21T15:52:59"/>
        <d v="2022-03-21T15:58:02"/>
        <d v="2022-03-21T15:59:06"/>
        <d v="2022-03-21T16:01:00"/>
        <d v="2022-03-21T16:01:15"/>
        <d v="2022-03-21T16:04:14"/>
        <d v="2022-03-21T16:05:08"/>
        <d v="2022-03-21T16:06:00"/>
        <d v="2022-03-21T16:06:57"/>
        <d v="2022-03-21T16:07:10"/>
        <d v="2022-03-21T16:07:48"/>
        <d v="2022-03-21T16:08:05"/>
        <d v="2022-03-21T16:08:17"/>
        <d v="2022-03-21T16:08:52"/>
        <d v="2022-03-21T16:09:35"/>
        <d v="2022-03-21T16:10:21"/>
        <d v="2022-03-21T16:11:00"/>
        <d v="2022-03-21T16:12:25"/>
        <d v="2022-03-21T16:12:44"/>
        <d v="2022-03-21T16:14:04"/>
        <d v="2022-03-21T16:16:00"/>
        <d v="2022-03-21T16:20:24"/>
        <d v="2022-03-21T16:21:00"/>
        <d v="2022-03-21T16:21:57"/>
        <d v="2022-03-21T16:22:28"/>
        <d v="2022-03-21T16:23:16"/>
        <d v="2022-03-21T16:23:48"/>
        <d v="2022-03-21T16:26:00"/>
        <d v="2022-03-21T16:31:00"/>
        <d v="2022-03-21T16:36:00"/>
        <d v="2022-03-21T16:41:00"/>
        <d v="2022-03-21T16:42:45"/>
        <d v="2022-03-21T16:45:51"/>
        <d v="2022-03-21T16:46:00"/>
        <d v="2022-03-21T16:51:00"/>
        <d v="2022-03-21T16:56:00"/>
        <d v="2022-03-21T17:00:23"/>
        <d v="2022-03-21T17:01:00"/>
        <d v="2022-03-21T17:06:00"/>
        <d v="2022-03-21T17:11:00"/>
        <d v="2022-03-21T17:16:00"/>
        <d v="2022-03-21T17:21:00"/>
        <d v="2022-03-21T17:24:51"/>
        <d v="2022-03-21T17:25:24"/>
        <d v="2022-03-21T17:25:45"/>
        <d v="2022-03-21T17:26:01"/>
        <d v="2022-03-21T17:31:00"/>
        <d v="2022-03-21T17:36:00"/>
        <d v="2022-03-21T17:37:01"/>
        <d v="2022-03-21T17:38:30"/>
        <d v="2022-03-21T17:38:43"/>
        <d v="2022-03-21T17:39:14"/>
        <d v="2022-03-21T17:40:32"/>
        <d v="2022-03-21T17:41:00"/>
        <d v="2022-03-21T17:41:51"/>
        <d v="2022-03-21T17:45:44"/>
        <d v="2022-03-21T17:46:00"/>
        <d v="2022-03-21T17:47:46"/>
        <d v="2022-03-21T17:50:46"/>
        <d v="2022-03-21T17:50:53"/>
        <d v="2022-03-21T17:51:00"/>
        <d v="2022-03-21T17:51:34"/>
        <d v="2022-03-21T17:52:06"/>
        <d v="2022-03-07T12:57:59"/>
        <d v="2022-03-07T12:58:11"/>
        <d v="2022-03-07T12:58:24"/>
        <d v="2022-03-07T12:58:50"/>
        <d v="2022-03-07T12:58:59"/>
        <d v="2022-03-07T12:59:37"/>
        <d v="2022-03-07T12:59:59"/>
        <d v="2022-03-07T13:00:59"/>
        <d v="2022-03-07T13:01:51"/>
        <d v="2022-03-07T13:01:59"/>
        <d v="2022-03-07T13:02:59"/>
        <d v="2022-03-07T13:03:12"/>
        <d v="2022-03-07T13:03:59"/>
        <d v="2022-03-07T13:04:59"/>
        <d v="2022-03-07T13:05:39"/>
        <d v="2022-03-07T13:05:59"/>
        <d v="2022-03-07T13:06:59"/>
        <d v="2022-03-07T13:07:10"/>
        <d v="2022-03-07T13:07:27"/>
        <d v="2022-03-07T13:07:55"/>
        <d v="2022-03-07T13:07:59"/>
        <d v="2022-03-07T13:08:19"/>
        <d v="2022-03-07T13:08:59"/>
        <d v="2022-03-07T13:09:59"/>
        <d v="2022-03-07T13:10:59"/>
        <d v="2022-03-07T13:11:59"/>
        <d v="2022-03-07T13:12:59"/>
        <d v="2022-03-07T13:14:59"/>
        <d v="2022-03-07T13:15:59"/>
        <d v="2022-03-07T13:16:59"/>
        <d v="2022-03-07T13:17:59"/>
        <d v="2022-03-07T13:18:59"/>
        <d v="2022-03-07T13:19:59"/>
        <d v="2022-03-07T13:20:59"/>
        <d v="2022-03-07T13:21:59"/>
        <d v="2022-03-07T13:22:59"/>
        <d v="2022-03-07T13:23:59"/>
        <d v="2022-03-11T14:21:00"/>
        <d v="2022-03-11T21:46:00"/>
        <d v="2022-03-12T05:10:43"/>
        <d v="2022-03-12T12:46:00"/>
        <d v="2022-03-12T12:51:00"/>
        <d v="2022-03-12T12:56:00"/>
        <d v="2022-03-12T13:01:00"/>
        <d v="2022-03-12T17:56:00"/>
        <d v="2022-03-12T18:01:00"/>
        <d v="2022-03-12T18:06:00"/>
        <d v="2022-03-12T18:11:00"/>
        <d v="2022-03-12T18:16:00"/>
        <d v="2022-03-12T18:21:00"/>
        <d v="2022-03-12T18:26:00"/>
        <d v="2022-03-12T18:31:00"/>
        <d v="2022-03-12T18:46:00"/>
        <d v="2022-03-12T18:51:00"/>
        <d v="2022-03-12T18:56:00"/>
        <d v="2022-03-12T19:01:00"/>
        <d v="2022-03-12T19:06:00"/>
        <d v="2022-03-12T19:11:00"/>
        <d v="2022-03-12T19:16:00"/>
        <d v="2022-03-12T19:21:00"/>
        <d v="2022-03-12T19:26:00"/>
        <d v="2022-03-12T19:31:00"/>
        <d v="2022-03-12T19:36:00"/>
        <d v="2022-03-12T19:41:00"/>
        <d v="2022-03-12T19:46:00"/>
        <d v="2022-03-12T19:51:00"/>
        <d v="2022-03-12T19:56:00"/>
        <d v="2022-03-12T20:01:00"/>
        <d v="2022-03-12T20:06:00"/>
        <d v="2022-03-12T20:11:00"/>
        <d v="2022-03-12T20:16:00"/>
        <d v="2022-03-12T20:21:00"/>
        <d v="2022-03-12T20:26:00"/>
        <d v="2022-03-12T20:31:00"/>
        <d v="2022-03-12T20:36:00"/>
        <d v="2022-03-12T20:41:00"/>
        <d v="2022-03-12T20:46:00"/>
        <d v="2022-03-12T20:51:00"/>
        <d v="2022-03-12T20:56:00"/>
        <d v="2022-03-12T21:01:00"/>
        <d v="2022-03-12T21:06:00"/>
        <d v="2022-03-12T21:11:00"/>
        <d v="2022-03-12T21:16:00"/>
        <d v="2022-03-12T21:21:00"/>
        <d v="2022-03-12T21:26:00"/>
        <d v="2022-03-12T21:31:00"/>
        <d v="2022-03-12T21:36:00"/>
        <d v="2022-03-12T21:41:00"/>
        <d v="2022-03-12T21:46:00"/>
        <d v="2022-03-12T21:51:00"/>
        <d v="2022-03-12T21:56:00"/>
        <d v="2022-03-12T22:01:00"/>
        <d v="2022-03-12T22:06:00"/>
        <d v="2022-03-12T22:11:00"/>
        <d v="2022-03-12T22:16:00"/>
        <d v="2022-03-12T22:21:00"/>
        <d v="2022-03-12T22:26:00"/>
        <d v="2022-03-12T22:31:00"/>
        <d v="2022-03-12T22:36:00"/>
        <d v="2022-03-12T22:41:00"/>
        <d v="2022-03-12T22:46:00"/>
        <d v="2022-03-12T22:51:00"/>
        <d v="2022-03-12T22:56:00"/>
        <d v="2022-03-12T23:01:00"/>
        <d v="2022-03-12T23:06:00"/>
        <d v="2022-03-12T23:11:00"/>
        <d v="2022-03-12T23:16:00"/>
        <d v="2022-03-12T23:21:00"/>
        <d v="2022-03-12T23:26:00"/>
        <d v="2022-03-12T23:31:00"/>
        <d v="2022-03-12T23:36:00"/>
        <d v="2022-03-12T23:41:00"/>
        <d v="2022-03-12T23:46:00"/>
        <d v="2022-03-12T23:51:00"/>
        <d v="2022-03-13T00:01:00"/>
        <d v="2022-03-13T00:06:00"/>
        <d v="2022-03-13T00:11:00"/>
        <d v="2022-03-13T00:16:00"/>
        <d v="2022-03-13T00:21:00"/>
        <d v="2022-03-13T00:26:00"/>
        <d v="2022-03-13T00:31:00"/>
        <d v="2022-03-13T00:36:00"/>
        <d v="2022-03-13T00:41:00"/>
        <d v="2022-03-13T00:46:00"/>
        <d v="2022-03-13T00:51:00"/>
        <d v="2022-03-13T00:56:00"/>
        <d v="2022-03-13T01:01:00"/>
        <d v="2022-03-13T01:06:00"/>
        <d v="2022-03-13T01:11:00"/>
        <d v="2022-03-13T01:16:00"/>
        <d v="2022-03-13T01:21:00"/>
        <d v="2022-03-13T01:26:00"/>
        <d v="2022-03-13T01:31:00"/>
        <d v="2022-03-13T01:36:00"/>
        <d v="2022-03-13T01:41:00"/>
        <d v="2022-03-13T01:46:00"/>
        <d v="2022-03-13T01:51:00"/>
        <d v="2022-03-13T01:56:00"/>
        <d v="2022-03-13T02:01:00"/>
        <d v="2022-03-13T02:06:00"/>
        <d v="2022-03-13T02:11:00"/>
        <d v="2022-03-13T02:16:00"/>
        <d v="2022-03-13T04:01:00"/>
        <d v="2022-03-13T04:06:00"/>
        <d v="2022-03-13T04:11:00"/>
        <d v="2022-03-13T04:16:00"/>
        <d v="2022-03-13T04:21:00"/>
        <d v="2022-03-13T04:26:00"/>
        <d v="2022-03-13T04:31:00"/>
        <d v="2022-03-13T04:36:00"/>
        <d v="2022-03-13T04:41:00"/>
        <d v="2022-03-13T04:46:00"/>
        <d v="2022-03-13T04:51:00"/>
        <d v="2022-03-13T04:56:00"/>
        <d v="2022-03-13T05:01:00"/>
        <d v="2022-03-13T05:06:00"/>
        <d v="2022-03-13T05:11:00"/>
        <d v="2022-03-13T05:16:00"/>
        <d v="2022-03-13T05:21:00"/>
        <d v="2022-03-13T05:26:00"/>
        <d v="2022-03-13T05:31:00"/>
        <d v="2022-03-13T05:36:00"/>
        <d v="2022-03-13T20:51:00"/>
        <d v="2022-03-13T22:46:00"/>
        <d v="2022-03-13T22:51:00"/>
        <d v="2022-03-13T22:56:00"/>
        <d v="2022-03-13T23:01:00"/>
        <d v="2022-03-13T23:06:00"/>
        <d v="2022-03-13T23:11:00"/>
        <d v="2022-03-13T23:16:00"/>
        <d v="2022-03-13T23:21:00"/>
        <d v="2022-03-13T23:26:00"/>
        <d v="2022-03-14T02:41:00"/>
        <d v="2022-03-14T02:46:00"/>
        <d v="2022-03-14T02:51:00"/>
        <d v="2022-03-14T02:56:00"/>
        <d v="2022-03-14T03:01:00"/>
        <d v="2022-03-14T03:06:00"/>
        <d v="2022-03-14T03:11:00"/>
        <d v="2022-03-14T03:16:00"/>
        <d v="2022-03-14T03:21:00"/>
        <d v="2022-03-14T03:26:00"/>
        <d v="2022-03-14T03:31:00"/>
        <d v="2022-03-14T03:36:00"/>
        <d v="2022-03-14T03:41:00"/>
        <d v="2022-03-14T03:46:00"/>
        <d v="2022-03-14T03:51:00"/>
        <d v="2022-03-14T03:56:00"/>
        <d v="2022-03-14T04:01:00"/>
        <d v="2022-03-14T04:06:00"/>
        <d v="2022-03-14T04:11:00"/>
        <d v="2022-03-14T04:16:00"/>
        <d v="2022-03-14T04:21:00"/>
        <d v="2022-03-14T04:26:00"/>
        <d v="2022-03-14T04:31:00"/>
        <d v="2022-03-14T04:36:00"/>
        <d v="2022-03-14T04:41:00"/>
        <d v="2022-03-14T05:44:02"/>
        <d v="2022-03-14T05:44:28"/>
        <d v="2022-03-14T05:45:11"/>
        <d v="2022-03-14T06:05:22"/>
        <d v="2022-03-14T06:11:31"/>
        <d v="2022-03-14T06:22:44"/>
        <d v="2022-03-14T06:24:03"/>
        <d v="2022-03-14T06:27:04"/>
        <d v="2022-03-14T06:29:12"/>
        <d v="2022-03-14T06:35:53"/>
        <d v="2022-03-14T07:15:39"/>
        <d v="2022-03-14T07:23:39"/>
        <d v="2022-03-14T07:24:14"/>
        <d v="2022-03-14T07:24:59"/>
        <d v="2022-03-14T07:25:59"/>
        <d v="2022-03-14T07:26:59"/>
        <d v="2022-03-14T07:27:59"/>
        <d v="2022-03-14T07:28:59"/>
        <d v="2022-03-14T07:29:59"/>
        <d v="2022-03-14T07:30:59"/>
        <d v="2022-03-14T07:31:59"/>
        <d v="2022-03-14T07:33:59"/>
        <d v="2022-03-14T07:34:59"/>
        <d v="2022-03-14T07:35:59"/>
        <d v="2022-03-14T07:36:59"/>
        <d v="2022-03-14T07:37:59"/>
        <d v="2022-03-14T07:38:59"/>
        <d v="2022-03-14T07:39:59"/>
        <d v="2022-03-14T07:40:59"/>
        <d v="2022-03-14T07:41:59"/>
        <d v="2022-03-14T07:42:59"/>
        <d v="2022-03-14T07:43:59"/>
        <d v="2022-03-14T07:44:59"/>
        <d v="2022-03-14T07:45:59"/>
        <d v="2022-03-14T07:46:59"/>
        <d v="2022-03-14T07:47:59"/>
        <d v="2022-03-14T07:48:59"/>
        <d v="2022-03-14T07:50:59"/>
        <d v="2022-03-14T07:51:59"/>
        <d v="2022-03-14T07:52:59"/>
        <d v="2022-03-14T07:53:59"/>
        <d v="2022-03-14T07:54:59"/>
        <d v="2022-03-14T07:55:59"/>
        <d v="2022-03-14T07:56:59"/>
        <d v="2022-03-14T07:57:59"/>
        <d v="2022-03-14T07:58:59"/>
        <d v="2022-03-14T07:59:59"/>
        <d v="2022-03-14T08:00:59"/>
        <d v="2022-03-14T08:01:59"/>
        <d v="2022-03-14T08:02:59"/>
        <d v="2022-03-14T08:03:59"/>
        <d v="2022-03-14T08:04:59"/>
        <d v="2022-03-14T08:05:59"/>
        <d v="2022-03-14T08:06:59"/>
        <d v="2022-03-14T08:07:59"/>
        <d v="2022-03-14T08:08:59"/>
        <d v="2022-03-14T08:09:59"/>
        <d v="2022-03-14T08:10:05"/>
        <d v="2022-03-14T08:10:27"/>
        <d v="2022-03-14T08:10:38"/>
        <d v="2022-03-14T08:10:59"/>
        <d v="2022-03-14T08:11:13"/>
        <d v="2022-03-14T08:11:44"/>
        <d v="2022-03-14T08:11:57"/>
        <d v="2022-03-14T08:11:59"/>
        <d v="2022-03-14T08:12:54"/>
        <d v="2022-03-14T08:12:59"/>
        <d v="2022-03-14T08:13:24"/>
        <d v="2022-03-14T08:13:49"/>
        <d v="2022-03-14T08:13:59"/>
        <d v="2022-03-14T08:14:11"/>
        <d v="2022-03-14T08:14:29"/>
        <d v="2022-03-14T08:14:52"/>
        <d v="2022-03-14T08:14:59"/>
        <d v="2022-03-14T08:15:21"/>
        <d v="2022-03-14T08:15:59"/>
        <d v="2022-03-14T08:16:20"/>
        <d v="2022-03-14T08:16:59"/>
        <d v="2022-03-14T08:17:28"/>
        <d v="2022-03-14T08:17:59"/>
        <d v="2022-03-14T08:18:00"/>
        <d v="2022-03-14T08:18:23"/>
        <d v="2022-03-14T08:18:33"/>
        <d v="2022-03-14T08:18:46"/>
        <d v="2022-03-14T08:18:57"/>
        <d v="2022-03-14T08:18:59"/>
        <d v="2022-03-14T08:19:08"/>
        <d v="2022-03-14T08:19:26"/>
        <d v="2022-03-14T08:20:21"/>
        <d v="2022-03-14T08:20:39"/>
        <d v="2022-03-14T08:20:59"/>
        <d v="2022-03-14T08:21:22"/>
        <d v="2022-03-14T08:21:59"/>
        <d v="2022-03-14T08:22:04"/>
        <d v="2022-03-14T08:22:24"/>
        <d v="2022-03-14T08:22:49"/>
        <d v="2022-03-14T08:22:59"/>
        <d v="2022-03-14T08:23:10"/>
        <d v="2022-03-14T08:23:28"/>
        <d v="2022-03-14T08:23:52"/>
        <d v="2022-03-14T08:23:59"/>
        <d v="2022-03-14T08:24:09"/>
        <d v="2022-03-14T08:24:28"/>
        <d v="2022-03-14T08:24:40"/>
        <d v="2022-03-14T08:24:58"/>
        <d v="2022-03-14T08:24:59"/>
        <d v="2022-03-14T08:25:28"/>
        <d v="2022-03-14T08:25:39"/>
        <d v="2022-03-14T08:25:51"/>
        <d v="2022-03-14T08:25:59"/>
        <d v="2022-03-14T08:26:04"/>
        <d v="2022-03-14T08:26:17"/>
        <d v="2022-03-14T08:26:30"/>
        <d v="2022-03-14T08:26:40"/>
        <d v="2022-03-14T08:26:53"/>
        <d v="2022-03-14T08:26:59"/>
        <d v="2022-03-14T08:27:13"/>
        <d v="2022-03-14T08:27:26"/>
        <d v="2022-03-14T08:27:50"/>
        <d v="2022-03-14T08:27:59"/>
        <d v="2022-03-14T08:28:49"/>
        <d v="2022-03-14T08:28:59"/>
        <d v="2022-03-14T08:29:59"/>
        <d v="2022-03-14T08:30:13"/>
        <d v="2022-03-14T08:30:30"/>
        <d v="2022-03-14T08:30:52"/>
        <d v="2022-03-14T08:30:59"/>
        <d v="2022-03-14T08:31:21"/>
        <d v="2022-03-14T08:31:42"/>
        <d v="2022-03-14T08:31:59"/>
        <d v="2022-03-14T08:32:46"/>
        <d v="2022-03-14T08:32:59"/>
        <d v="2022-03-14T08:33:59"/>
        <d v="2022-03-14T08:34:59"/>
        <d v="2022-03-14T08:35:59"/>
        <d v="2022-03-14T08:37:59"/>
        <d v="2022-03-14T08:38:59"/>
        <d v="2022-03-14T08:39:59"/>
        <d v="2022-03-14T08:40:59"/>
        <d v="2022-03-14T08:41:59"/>
        <d v="2022-03-14T08:42:59"/>
        <d v="2022-03-14T08:43:52"/>
        <d v="2022-03-14T08:43:59"/>
        <d v="2022-03-14T08:44:36"/>
        <d v="2022-03-14T08:44:42"/>
        <d v="2022-03-14T08:44:52"/>
        <d v="2022-03-14T08:44:57"/>
        <d v="2022-03-14T08:44:59"/>
        <d v="2022-03-14T08:45:09"/>
        <d v="2022-03-14T08:45:33"/>
        <d v="2022-03-14T08:45:59"/>
        <d v="2022-03-14T08:46:11"/>
        <d v="2022-03-14T08:46:36"/>
        <d v="2022-03-14T08:46:59"/>
        <d v="2022-03-14T08:47:38"/>
        <d v="2022-03-14T08:47:59"/>
        <d v="2022-03-14T08:48:01"/>
        <d v="2022-03-14T08:48:59"/>
        <d v="2022-03-14T08:49:45"/>
        <d v="2022-03-14T08:49:59"/>
        <d v="2022-03-14T08:50:36"/>
        <d v="2022-03-14T08:50:59"/>
        <d v="2022-03-14T08:51:59"/>
        <d v="2022-03-14T08:52:59"/>
        <d v="2022-03-14T08:54:59"/>
        <d v="2022-03-14T08:55:59"/>
        <d v="2022-03-14T08:56:20"/>
        <d v="2022-03-14T08:56:59"/>
        <d v="2022-03-14T08:57:59"/>
        <d v="2022-03-14T08:58:59"/>
        <d v="2022-03-14T08:59:59"/>
        <d v="2022-03-14T09:00:59"/>
        <d v="2022-03-14T09:01:59"/>
        <d v="2022-03-14T09:02:59"/>
        <d v="2022-03-14T09:03:59"/>
        <d v="2022-03-14T09:04:03"/>
        <d v="2022-03-14T09:04:34"/>
        <d v="2022-03-14T09:04:59"/>
        <d v="2022-03-14T09:05:59"/>
        <d v="2022-03-14T09:06:59"/>
        <d v="2022-03-14T09:07:59"/>
        <d v="2022-03-14T09:08:59"/>
        <d v="2022-03-14T09:09:59"/>
        <d v="2022-03-14T09:10:59"/>
        <d v="2022-03-14T09:11:59"/>
        <d v="2022-03-14T09:12:59"/>
        <d v="2022-03-14T09:13:59"/>
        <d v="2022-03-14T09:14:59"/>
        <d v="2022-03-14T09:15:59"/>
        <d v="2022-03-14T09:16:11"/>
        <d v="2022-03-14T09:16:19"/>
        <d v="2022-03-14T09:16:31"/>
        <d v="2022-03-14T09:16:47"/>
        <d v="2022-03-14T09:16:59"/>
        <d v="2022-03-14T09:17:02"/>
        <d v="2022-03-14T09:17:16"/>
        <d v="2022-03-14T09:17:25"/>
        <d v="2022-03-14T09:17:59"/>
        <d v="2022-03-14T09:18:59"/>
        <d v="2022-03-14T09:19:57"/>
        <d v="2022-03-14T09:19:59"/>
        <d v="2022-03-14T09:20:59"/>
        <d v="2022-03-14T09:21:26"/>
        <d v="2022-03-14T09:21:59"/>
        <d v="2022-03-14T09:22:15"/>
        <d v="2022-03-14T09:22:26"/>
        <d v="2022-03-14T09:22:59"/>
        <d v="2022-03-14T09:23:02"/>
        <d v="2022-03-14T09:23:27"/>
        <d v="2022-03-14T09:23:41"/>
        <d v="2022-03-14T09:23:57"/>
        <d v="2022-03-14T09:24:59"/>
        <d v="2022-03-14T09:25:37"/>
        <d v="2022-03-14T09:25:59"/>
        <d v="2022-03-14T09:26:03"/>
        <d v="2022-03-14T09:26:19"/>
        <d v="2022-03-14T09:26:36"/>
        <d v="2022-03-14T09:26:59"/>
        <d v="2022-03-14T09:27:59"/>
        <d v="2022-03-14T09:28:16"/>
        <d v="2022-03-14T09:28:44"/>
        <d v="2022-03-14T09:28:59"/>
        <d v="2022-03-14T09:29:03"/>
        <d v="2022-03-14T09:29:15"/>
        <d v="2022-03-14T09:29:33"/>
        <d v="2022-03-14T09:29:59"/>
        <d v="2022-03-14T09:30:59"/>
        <d v="2022-03-14T09:31:59"/>
        <d v="2022-03-14T09:32:02"/>
        <d v="2022-03-14T09:32:59"/>
        <d v="2022-03-14T09:33:03"/>
        <d v="2022-03-14T09:33:38"/>
        <d v="2022-03-14T09:33:55"/>
        <d v="2022-03-14T09:33:59"/>
        <d v="2022-03-14T09:34:14"/>
        <d v="2022-03-14T09:34:59"/>
        <d v="2022-03-14T09:35:13"/>
        <d v="2022-03-14T09:35:40"/>
        <d v="2022-03-14T09:35:59"/>
        <d v="2022-03-14T09:36:04"/>
        <d v="2022-03-14T09:36:23"/>
        <d v="2022-03-14T09:36:49"/>
        <d v="2022-03-14T09:36:59"/>
        <d v="2022-03-14T09:37:15"/>
        <d v="2022-03-14T09:37:59"/>
        <d v="2022-03-14T09:38:59"/>
        <d v="2022-03-14T09:39:59"/>
        <d v="2022-03-14T09:41:55"/>
        <d v="2022-03-14T09:41:59"/>
        <d v="2022-03-14T09:42:59"/>
        <d v="2022-03-14T09:43:09"/>
        <d v="2022-03-14T09:43:47"/>
        <d v="2022-03-14T09:43:59"/>
        <d v="2022-03-14T09:44:47"/>
        <d v="2022-03-14T09:44:59"/>
        <d v="2022-03-14T09:45:21"/>
        <d v="2022-03-14T09:45:59"/>
        <d v="2022-03-14T09:46:59"/>
        <d v="2022-03-14T09:47:46"/>
        <d v="2022-03-14T09:47:53"/>
        <d v="2022-03-14T09:47:59"/>
        <d v="2022-03-14T09:48:07"/>
        <d v="2022-03-14T09:48:50"/>
        <d v="2022-03-14T09:48:59"/>
        <d v="2022-03-14T09:49:35"/>
        <d v="2022-03-14T09:49:59"/>
        <d v="2022-03-14T09:50:07"/>
        <d v="2022-03-14T09:50:59"/>
        <d v="2022-03-14T09:51:59"/>
        <d v="2022-03-14T09:52:59"/>
        <d v="2022-03-14T09:53:59"/>
        <d v="2022-03-14T09:54:59"/>
        <d v="2022-03-14T09:55:59"/>
        <d v="2022-03-14T09:56:59"/>
        <d v="2022-03-14T09:57:04"/>
        <d v="2022-03-14T09:57:29"/>
        <d v="2022-03-14T09:57:40"/>
        <d v="2022-03-14T09:58:59"/>
        <d v="2022-03-14T09:59:16"/>
        <d v="2022-03-14T09:59:59"/>
        <d v="2022-03-14T10:02:01"/>
        <d v="2022-03-14T10:02:13"/>
        <d v="2022-03-14T10:03:27"/>
        <d v="2022-03-14T10:06:13"/>
        <d v="2022-03-14T10:08:59"/>
        <d v="2022-03-14T10:12:15"/>
        <d v="2022-03-14T10:13:11"/>
        <d v="2022-03-14T10:14:53"/>
        <d v="2022-03-14T10:15:33"/>
        <d v="2022-03-14T10:19:34"/>
        <d v="2022-03-14T10:21:24"/>
        <d v="2022-03-14T10:38:24"/>
        <d v="2022-03-14T10:38:55"/>
        <d v="2022-03-14T10:39:10"/>
        <d v="2022-03-14T10:39:24"/>
        <d v="2022-03-14T10:39:34"/>
        <d v="2022-03-14T10:39:50"/>
        <d v="2022-03-14T10:40:23"/>
        <d v="2022-03-14T10:42:33"/>
        <d v="2022-03-14T10:46:38"/>
        <d v="2022-03-14T10:49:17"/>
        <d v="2022-03-14T10:49:29"/>
        <d v="2022-03-14T10:49:48"/>
        <d v="2022-03-14T10:49:54"/>
        <d v="2022-03-14T10:50:09"/>
        <d v="2022-03-14T10:50:26"/>
        <d v="2022-03-14T10:50:43"/>
        <d v="2022-03-14T10:52:01"/>
        <d v="2022-03-14T10:52:18"/>
        <d v="2022-03-14T10:54:43"/>
        <d v="2022-03-14T10:55:50"/>
        <d v="2022-03-14T10:56:03"/>
        <d v="2022-03-14T10:56:10"/>
        <d v="2022-03-14T10:57:12"/>
        <d v="2022-03-14T10:57:23"/>
        <d v="2022-03-14T10:57:33"/>
        <d v="2022-03-14T10:57:47"/>
        <d v="2022-03-14T10:58:01"/>
        <d v="2022-03-14T10:58:09"/>
        <d v="2022-03-14T10:58:27"/>
        <d v="2022-03-14T10:58:47"/>
        <d v="2022-03-14T10:59:25"/>
        <d v="2022-03-14T11:03:28"/>
        <d v="2022-03-14T11:06:30"/>
        <d v="2022-03-14T11:06:36"/>
        <d v="2022-03-14T11:12:59"/>
        <d v="2022-03-14T11:21:05"/>
        <d v="2022-03-14T11:21:32"/>
        <d v="2022-03-14T11:23:24"/>
        <d v="2022-03-14T11:24:58"/>
        <d v="2022-03-14T11:30:41"/>
        <d v="2022-03-14T11:30:55"/>
        <d v="2022-03-14T11:32:17"/>
        <d v="2022-03-14T11:46:28"/>
        <d v="2022-03-14T11:56:18"/>
        <d v="2022-03-14T11:59:59"/>
        <d v="2022-03-14T12:02:42"/>
        <d v="2022-03-14T12:08:58"/>
        <d v="2022-03-14T12:09:13"/>
        <d v="2022-03-14T12:16:59"/>
        <d v="2022-03-14T12:52:57"/>
        <d v="2022-03-14T13:03:59"/>
        <d v="2022-03-14T13:11:41"/>
        <d v="2022-03-14T13:12:02"/>
        <d v="2022-03-14T13:15:28"/>
        <d v="2022-03-14T13:20:59"/>
        <d v="2022-03-14T13:27:29"/>
        <d v="2022-03-14T13:31:32"/>
        <d v="2022-03-14T13:37:22"/>
        <d v="2022-03-14T13:37:39"/>
        <d v="2022-03-14T13:38:23"/>
        <d v="2022-03-14T13:38:33"/>
        <d v="2022-03-14T13:50:19"/>
        <d v="2022-03-14T13:50:32"/>
        <d v="2022-03-14T13:50:43"/>
        <d v="2022-03-14T13:51:09"/>
        <d v="2022-03-14T13:52:08"/>
        <d v="2022-03-14T13:52:22"/>
        <d v="2022-03-14T14:00:50"/>
        <d v="2022-03-14T14:03:28"/>
        <d v="2022-03-14T14:06:15"/>
        <d v="2022-03-14T14:07:59"/>
        <d v="2022-03-14T14:14:17"/>
        <d v="2022-03-14T14:14:48"/>
        <d v="2022-03-14T14:16:49"/>
        <d v="2022-03-14T14:23:31"/>
        <d v="2022-03-14T14:24:54"/>
        <d v="2022-03-14T14:24:59"/>
        <d v="2022-03-14T14:30:42"/>
        <d v="2022-03-14T14:30:53"/>
        <d v="2022-03-14T14:32:06"/>
        <d v="2022-03-14T14:36:35"/>
        <d v="2022-03-14T14:37:25"/>
        <d v="2022-03-14T14:40:37"/>
        <d v="2022-03-14T14:42:02"/>
        <d v="2022-03-14T14:45:26"/>
        <d v="2022-03-14T14:49:01"/>
        <d v="2022-03-14T14:49:28"/>
        <d v="2022-03-14T14:49:41"/>
        <d v="2022-03-14T14:59:15"/>
        <d v="2022-03-14T14:59:48"/>
        <d v="2022-03-14T15:04:15"/>
        <d v="2022-03-14T15:05:19"/>
        <d v="2022-03-14T15:06:16"/>
        <d v="2022-03-14T15:32:33"/>
        <d v="2022-03-14T15:35:40"/>
        <d v="2022-03-14T15:36:01"/>
        <d v="2022-03-14T15:36:49"/>
        <d v="2022-03-14T15:38:27"/>
        <d v="2022-03-14T15:39:04"/>
        <d v="2022-03-14T15:39:11"/>
        <d v="2022-03-14T15:39:29"/>
        <d v="2022-03-14T15:39:52"/>
        <d v="2022-03-14T15:40:06"/>
        <d v="2022-03-14T15:46:13"/>
        <d v="2022-03-14T15:46:54"/>
        <d v="2022-03-14T15:48:21"/>
        <d v="2022-03-14T15:49:08"/>
        <d v="2022-03-14T15:51:03"/>
        <d v="2022-03-14T15:51:41"/>
        <d v="2022-03-14T15:52:25"/>
        <d v="2022-03-14T15:52:36"/>
        <d v="2022-03-14T15:53:17"/>
        <d v="2022-03-14T15:53:41"/>
        <d v="2022-03-14T15:53:53"/>
        <d v="2022-03-14T15:54:40"/>
        <d v="2022-03-14T15:57:09"/>
        <d v="2022-03-14T15:57:25"/>
        <d v="2022-03-14T16:18:32"/>
        <d v="2022-03-14T16:20:40"/>
        <d v="2022-03-14T16:22:42"/>
        <d v="2022-03-14T16:23:13"/>
        <d v="2022-03-14T16:30:59"/>
        <d v="2022-03-14T16:31:59"/>
        <d v="2022-03-14T16:33:59"/>
        <d v="2022-03-14T16:34:59"/>
        <d v="2022-03-14T16:35:59"/>
        <d v="2022-03-14T16:36:59"/>
        <d v="2022-03-14T16:37:59"/>
        <d v="2022-03-14T16:38:59"/>
        <d v="2022-03-14T16:39:59"/>
        <d v="2022-03-14T16:40:59"/>
        <d v="2022-03-14T16:41:13"/>
        <d v="2022-03-14T16:41:59"/>
        <d v="2022-03-14T16:42:59"/>
        <d v="2022-03-14T16:43:45"/>
        <d v="2022-03-14T16:43:59"/>
        <d v="2022-03-14T16:44:59"/>
        <d v="2022-03-14T16:45:59"/>
        <d v="2022-03-14T16:46:59"/>
        <d v="2022-03-14T16:47:59"/>
        <d v="2022-03-14T16:48:59"/>
        <d v="2022-03-14T16:49:59"/>
        <d v="2022-03-14T16:50:22"/>
        <d v="2022-03-14T16:50:59"/>
        <d v="2022-03-14T16:51:59"/>
        <d v="2022-03-14T16:52:59"/>
        <d v="2022-03-14T16:53:59"/>
        <d v="2022-03-14T16:54:59"/>
        <d v="2022-03-14T16:55:59"/>
        <d v="2022-03-14T16:56:59"/>
        <d v="2022-03-14T16:57:59"/>
        <d v="2022-03-14T16:58:59"/>
        <d v="2022-03-14T16:59:59"/>
        <d v="2022-03-14T17:00:10"/>
        <d v="2022-03-14T17:00:59"/>
        <d v="2022-03-14T17:01:59"/>
        <d v="2022-03-14T17:03:59"/>
        <d v="2022-03-14T17:04:59"/>
        <d v="2022-03-14T17:05:59"/>
        <d v="2022-03-14T17:06:59"/>
        <d v="2022-03-14T17:07:59"/>
        <d v="2022-03-14T17:08:59"/>
        <d v="2022-03-14T17:09:59"/>
        <d v="2022-03-14T17:10:59"/>
        <d v="2022-03-14T17:11:59"/>
        <d v="2022-03-14T17:12:59"/>
        <d v="2022-03-14T17:13:59"/>
        <d v="2022-03-14T17:14:59"/>
        <d v="2022-03-14T17:15:59"/>
        <d v="2022-03-14T17:16:59"/>
        <d v="2022-03-14T17:17:04"/>
        <d v="2022-03-14T17:17:59"/>
        <d v="2022-03-14T17:18:59"/>
        <d v="2022-03-14T17:20:56"/>
        <d v="2022-03-14T17:20:59"/>
        <d v="2022-03-14T17:21:05"/>
        <d v="2022-03-14T17:21:59"/>
        <d v="2022-03-14T17:22:02"/>
        <d v="2022-03-14T17:22:24"/>
        <d v="2022-03-14T17:22:38"/>
        <d v="2022-03-14T17:22:55"/>
        <d v="2022-03-14T17:22:59"/>
        <d v="2022-03-14T17:23:59"/>
        <d v="2022-03-14T17:24:01"/>
        <d v="2022-03-14T17:24:19"/>
        <d v="2022-03-14T17:24:40"/>
        <d v="2022-03-14T17:24:53"/>
        <d v="2022-03-14T17:24:59"/>
        <d v="2022-03-14T17:25:32"/>
        <d v="2022-03-14T17:25:59"/>
        <d v="2022-03-14T17:26:59"/>
        <d v="2022-03-14T17:27:59"/>
        <d v="2022-03-14T17:28:59"/>
        <d v="2022-03-14T17:29:59"/>
        <d v="2022-03-14T17:30:13"/>
        <d v="2022-03-14T17:30:59"/>
        <d v="2022-03-14T17:31:59"/>
        <d v="2022-03-14T17:32:59"/>
        <d v="2022-03-14T17:33:08"/>
        <d v="2022-03-14T17:33:59"/>
        <d v="2022-03-14T17:34:11"/>
        <d v="2022-03-14T17:34:59"/>
        <d v="2022-03-14T17:35:59"/>
        <d v="2022-03-14T17:36:21"/>
        <d v="2022-03-14T17:37:59"/>
        <d v="2022-03-14T17:38:59"/>
        <d v="2022-03-14T17:39:59"/>
        <d v="2022-03-14T17:40:59"/>
        <d v="2022-03-14T17:41:59"/>
        <d v="2022-03-14T17:42:59"/>
        <d v="2022-03-14T17:43:59"/>
        <d v="2022-03-14T17:44:59"/>
        <d v="2022-03-14T17:45:59"/>
        <d v="2022-03-14T17:46:59"/>
        <d v="2022-03-14T17:47:59"/>
        <d v="2022-03-14T17:48:59"/>
        <d v="2022-03-14T17:49:59"/>
        <d v="2022-03-14T17:50:44"/>
        <d v="2022-03-14T17:50:57"/>
        <d v="2022-03-14T17:50:59"/>
        <d v="2022-03-14T17:51:59"/>
        <d v="2022-03-14T17:52:59"/>
        <d v="2022-03-14T17:53:59"/>
        <d v="2022-03-14T17:54:59"/>
        <d v="2022-03-14T17:55:59"/>
        <d v="2022-03-14T17:56:59"/>
        <d v="2022-03-14T17:57:59"/>
        <d v="2022-03-14T17:58:59"/>
        <d v="2022-03-14T17:59:59"/>
        <d v="2022-03-14T18:00:59"/>
        <d v="2022-03-14T18:01:59"/>
        <d v="2022-03-14T18:02:59"/>
        <d v="2022-03-14T18:03:59"/>
        <d v="2022-03-14T18:04:59"/>
        <d v="2022-03-14T18:05:59"/>
        <d v="2022-03-14T18:06:09"/>
        <d v="2022-03-14T18:07:59"/>
        <d v="2022-03-14T18:08:59"/>
        <d v="2022-03-14T18:09:38"/>
        <d v="2022-03-14T18:09:59"/>
        <d v="2022-03-14T18:10:59"/>
        <d v="2022-03-14T18:11:59"/>
        <d v="2022-03-14T18:12:59"/>
        <d v="2022-03-14T18:13:59"/>
        <d v="2022-03-14T18:14:59"/>
        <d v="2022-03-14T18:15:59"/>
        <d v="2022-03-14T18:16:59"/>
        <d v="2022-03-14T18:17:59"/>
        <d v="2022-03-14T18:18:59"/>
        <d v="2022-03-14T18:19:59"/>
        <d v="2022-03-14T18:20:57"/>
        <d v="2022-03-14T18:20:59"/>
        <d v="2022-03-14T18:21:59"/>
        <d v="2022-03-14T18:22:59"/>
        <d v="2022-03-14T18:24:59"/>
        <d v="2022-03-14T18:25:59"/>
        <d v="2022-03-14T18:26:59"/>
        <d v="2022-03-14T18:27:59"/>
        <d v="2022-03-14T18:28:59"/>
        <d v="2022-03-14T18:29:17"/>
        <d v="2022-03-14T18:44:39"/>
        <d v="2022-03-14T18:50:33"/>
        <d v="2022-03-14T18:50:45"/>
        <d v="2022-03-14T18:50:57"/>
        <d v="2022-03-14T19:07:56"/>
        <d v="2022-03-14T19:08:35"/>
        <d v="2022-03-14T19:14:14"/>
        <d v="2022-03-14T19:17:13"/>
        <d v="2022-03-14T19:17:33"/>
        <d v="2022-03-14T19:28:39"/>
        <d v="2022-03-14T19:35:20"/>
        <d v="2022-03-14T23:23:12"/>
        <d v="2022-03-14T23:23:59"/>
        <d v="2022-03-14T23:24:59"/>
        <d v="2022-03-14T23:25:59"/>
        <d v="2022-03-14T23:26:59"/>
        <d v="2022-03-14T23:27:29"/>
        <d v="2022-03-14T23:27:56"/>
        <d v="2022-03-14T23:27:59"/>
        <d v="2022-03-14T23:28:59"/>
        <d v="2022-03-14T23:29:10"/>
        <d v="2022-03-14T23:29:44"/>
        <d v="2022-03-14T23:29:59"/>
        <d v="2022-03-14T23:30:26"/>
        <d v="2022-03-14T23:31:41"/>
        <d v="2022-03-14T23:31:59"/>
        <d v="2022-03-14T23:32:59"/>
        <d v="2022-03-14T23:33:59"/>
        <d v="2022-03-14T23:34:59"/>
        <d v="2022-03-14T23:35:59"/>
        <d v="2022-03-14T23:36:59"/>
        <d v="2022-03-14T23:37:59"/>
        <d v="2022-03-14T23:39:59"/>
        <d v="2022-03-14T23:40:59"/>
        <d v="2022-03-14T23:41:01"/>
        <d v="2022-03-14T23:41:34"/>
        <d v="2022-03-14T23:41:59"/>
        <d v="2022-03-14T23:42:16"/>
        <d v="2022-03-14T23:42:59"/>
        <d v="2022-03-14T23:43:59"/>
        <d v="2022-03-14T23:44:59"/>
        <d v="2022-03-14T23:45:59"/>
        <d v="2022-03-14T23:46:59"/>
        <d v="2022-03-14T23:47:59"/>
        <d v="2022-03-14T23:48:59"/>
        <d v="2022-03-14T23:49:59"/>
        <d v="2022-03-14T23:50:59"/>
        <d v="2022-03-14T23:51:59"/>
        <d v="2022-03-14T23:52:59"/>
        <d v="2022-03-14T23:53:59"/>
        <d v="2022-03-14T23:54:59"/>
        <d v="2022-03-14T23:55:59"/>
        <d v="2022-03-14T23:56:59"/>
        <d v="2022-03-14T23:57:59"/>
        <d v="2022-03-14T23:58:59"/>
        <d v="2022-03-14T23:59:59"/>
        <d v="2022-03-15T00:00:59"/>
        <d v="2022-03-15T00:01:59"/>
        <d v="2022-03-15T00:02:59"/>
        <d v="2022-03-15T00:03:59"/>
        <d v="2022-03-15T00:04:59"/>
        <d v="2022-03-15T00:05:59"/>
        <d v="2022-03-15T00:06:59"/>
        <d v="2022-03-15T00:07:59"/>
        <d v="2022-03-15T00:08:59"/>
        <d v="2022-03-15T00:09:59"/>
        <d v="2022-03-15T00:10:59"/>
        <d v="2022-03-15T00:11:59"/>
        <d v="2022-03-15T00:12:59"/>
        <d v="2022-03-15T00:13:59"/>
        <d v="2022-03-15T00:14:59"/>
        <d v="2022-03-15T00:15:59"/>
        <d v="2022-03-15T00:16:59"/>
        <d v="2022-03-15T00:17:59"/>
        <d v="2022-03-15T00:19:59"/>
        <d v="2022-03-15T00:20:59"/>
        <d v="2022-03-15T00:21:59"/>
        <d v="2022-03-15T00:22:59"/>
        <d v="2022-03-15T00:23:59"/>
        <d v="2022-03-15T00:24:59"/>
        <d v="2022-03-15T00:25:59"/>
        <d v="2022-03-15T00:26:59"/>
        <d v="2022-03-15T00:27:59"/>
        <d v="2022-03-15T00:28:59"/>
        <d v="2022-03-15T00:29:59"/>
        <d v="2022-03-15T00:30:59"/>
        <d v="2022-03-15T00:31:59"/>
        <d v="2022-03-15T00:32:59"/>
        <d v="2022-03-15T00:33:59"/>
        <d v="2022-03-15T00:34:59"/>
        <d v="2022-03-15T00:36:59"/>
        <d v="2022-03-15T00:37:59"/>
        <d v="2022-03-15T00:38:59"/>
        <d v="2022-03-15T00:39:59"/>
        <d v="2022-03-15T00:40:59"/>
        <d v="2022-03-15T00:41:59"/>
        <d v="2022-03-15T00:42:59"/>
        <d v="2022-03-15T00:43:59"/>
        <d v="2022-03-15T00:44:59"/>
        <d v="2022-03-15T00:45:59"/>
        <d v="2022-03-15T00:46:59"/>
        <d v="2022-03-15T00:47:59"/>
        <d v="2022-03-15T00:48:59"/>
        <d v="2022-03-15T00:49:59"/>
        <d v="2022-03-15T00:50:59"/>
        <d v="2022-03-15T00:51:59"/>
        <d v="2022-03-15T00:52:59"/>
        <d v="2022-03-15T00:53:59"/>
        <d v="2022-03-15T00:54:59"/>
        <d v="2022-03-15T00:55:59"/>
        <d v="2022-03-15T00:56:59"/>
        <d v="2022-03-15T00:57:59"/>
        <d v="2022-03-15T00:58:59"/>
        <d v="2022-03-15T00:59:59"/>
        <d v="2022-03-15T01:00:59"/>
        <d v="2022-03-15T01:01:59"/>
        <d v="2022-03-15T01:02:59"/>
        <d v="2022-03-15T01:03:59"/>
        <d v="2022-03-15T01:04:59"/>
        <d v="2022-03-15T01:05:59"/>
        <d v="2022-03-15T01:06:59"/>
        <d v="2022-03-15T01:07:59"/>
        <d v="2022-03-15T01:08:59"/>
        <d v="2022-03-15T01:09:59"/>
        <d v="2022-03-15T01:10:59"/>
        <d v="2022-03-15T01:11:59"/>
        <d v="2022-03-15T01:12:59"/>
        <d v="2022-03-15T01:13:59"/>
        <d v="2022-03-15T01:14:59"/>
        <d v="2022-03-15T01:15:59"/>
        <d v="2022-03-15T01:16:59"/>
        <d v="2022-03-15T01:17:59"/>
        <d v="2022-03-15T01:18:59"/>
        <d v="2022-03-15T01:19:59"/>
        <d v="2022-03-15T01:20:59"/>
        <d v="2022-03-15T01:21:59"/>
        <d v="2022-03-15T01:23:59"/>
        <d v="2022-03-15T01:24:59"/>
        <d v="2022-03-15T01:25:59"/>
        <d v="2022-03-15T01:26:59"/>
        <d v="2022-03-15T01:27:59"/>
        <d v="2022-03-15T01:28:59"/>
        <d v="2022-03-15T01:29:59"/>
        <d v="2022-03-15T01:30:59"/>
        <d v="2022-03-15T01:31:59"/>
        <d v="2022-03-15T01:32:59"/>
        <d v="2022-03-15T01:33:59"/>
        <d v="2022-03-15T01:34:59"/>
        <d v="2022-03-15T01:35:59"/>
        <d v="2022-03-15T01:36:59"/>
        <d v="2022-03-15T01:37:59"/>
        <d v="2022-03-15T01:38:59"/>
        <d v="2022-03-15T01:40:59"/>
        <d v="2022-03-15T01:41:01"/>
        <d v="2022-03-15T01:42:35"/>
        <d v="2022-03-15T08:25:31"/>
        <d v="2022-03-15T08:25:59"/>
        <d v="2022-03-15T08:26:04"/>
        <d v="2022-03-15T08:26:11"/>
        <d v="2022-03-15T08:26:20"/>
        <d v="2022-03-15T08:26:59"/>
        <d v="2022-03-15T08:27:59"/>
        <d v="2022-03-15T08:28:59"/>
        <d v="2022-03-15T08:29:59"/>
        <d v="2022-03-15T08:30:59"/>
        <d v="2022-03-15T08:31:59"/>
        <d v="2022-03-15T08:32:59"/>
        <d v="2022-03-15T08:33:59"/>
        <d v="2022-03-15T08:34:59"/>
        <d v="2022-03-15T08:35:59"/>
        <d v="2022-03-15T08:36:59"/>
        <d v="2022-03-15T08:37:59"/>
        <d v="2022-03-15T08:38:29"/>
        <d v="2022-03-15T08:38:59"/>
        <d v="2022-03-15T08:39:59"/>
        <d v="2022-03-15T08:40:26"/>
        <d v="2022-03-15T08:40:59"/>
        <d v="2022-03-15T08:41:59"/>
        <d v="2022-03-15T08:42:59"/>
        <d v="2022-03-15T08:43:59"/>
        <d v="2022-03-15T08:44:59"/>
        <d v="2022-03-15T08:45:59"/>
        <d v="2022-03-15T08:46:59"/>
        <d v="2022-03-15T08:47:59"/>
        <d v="2022-03-15T08:48:59"/>
        <d v="2022-03-15T08:49:59"/>
        <d v="2022-03-15T08:50:43"/>
        <d v="2022-03-15T08:51:03"/>
        <d v="2022-03-15T08:51:13"/>
        <d v="2022-03-15T08:51:36"/>
        <d v="2022-03-15T08:51:52"/>
        <d v="2022-03-15T08:51:59"/>
        <d v="2022-03-15T08:52:37"/>
        <d v="2022-03-15T08:52:59"/>
        <d v="2022-03-15T08:53:20"/>
        <d v="2022-03-15T08:53:59"/>
        <d v="2022-03-15T08:54:34"/>
        <d v="2022-03-15T08:54:59"/>
        <d v="2022-03-15T08:55:59"/>
        <d v="2022-03-15T08:56:46"/>
        <d v="2022-03-15T08:56:59"/>
        <d v="2022-03-15T08:57:59"/>
        <d v="2022-03-15T08:58:59"/>
        <d v="2022-03-15T08:59:59"/>
        <d v="2022-03-15T09:00:59"/>
        <d v="2022-03-15T09:01:59"/>
        <d v="2022-03-15T09:02:01"/>
        <d v="2022-03-15T09:02:59"/>
        <d v="2022-03-15T09:03:58"/>
        <d v="2022-03-15T09:03:59"/>
        <d v="2022-03-15T09:04:59"/>
        <d v="2022-03-15T09:05:59"/>
        <d v="2022-03-15T09:06:59"/>
        <d v="2022-03-15T09:08:13"/>
        <d v="2022-03-15T09:16:47"/>
        <d v="2022-03-15T09:32:37"/>
        <d v="2022-03-15T09:32:50"/>
        <d v="2022-03-15T09:34:11"/>
        <d v="2022-03-15T09:34:19"/>
        <d v="2022-03-15T09:35:25"/>
        <d v="2022-03-15T09:35:52"/>
        <d v="2022-03-15T09:36:06"/>
        <d v="2022-03-15T09:36:12"/>
        <d v="2022-03-15T09:36:27"/>
        <d v="2022-03-15T09:36:42"/>
        <d v="2022-03-15T09:37:24"/>
        <d v="2022-03-15T09:41:59"/>
        <d v="2022-03-15T09:42:05"/>
        <d v="2022-03-15T09:42:20"/>
        <d v="2022-03-15T09:42:35"/>
        <d v="2022-03-15T09:45:18"/>
        <d v="2022-03-15T09:45:34"/>
        <d v="2022-03-15T09:45:45"/>
        <d v="2022-03-15T09:47:53"/>
        <d v="2022-03-15T09:49:12"/>
        <d v="2022-03-15T09:49:50"/>
        <d v="2022-03-15T09:49:57"/>
        <d v="2022-03-15T09:50:08"/>
        <d v="2022-03-15T09:50:53"/>
        <d v="2022-03-15T09:51:08"/>
        <d v="2022-03-15T09:52:16"/>
        <d v="2022-03-15T09:53:49"/>
        <d v="2022-03-15T09:55:40"/>
        <d v="2022-03-15T09:57:21"/>
        <d v="2022-03-15T09:57:36"/>
        <d v="2022-03-15T09:58:59"/>
        <d v="2022-03-15T09:59:12"/>
        <d v="2022-03-15T10:03:28"/>
        <d v="2022-03-15T10:05:40"/>
        <d v="2022-03-15T10:06:04"/>
        <d v="2022-03-15T10:06:16"/>
        <d v="2022-03-15T10:12:16"/>
        <d v="2022-03-15T10:12:29"/>
        <d v="2022-03-15T10:24:44"/>
        <d v="2022-03-15T10:24:50"/>
        <d v="2022-03-15T10:36:34"/>
        <d v="2022-03-15T10:41:17"/>
        <d v="2022-03-15T10:45:59"/>
        <d v="2022-03-15T10:47:46"/>
        <d v="2022-03-15T11:02:59"/>
        <d v="2022-03-15T11:18:34"/>
        <d v="2022-03-15T11:23:33"/>
        <d v="2022-03-15T11:24:22"/>
        <d v="2022-03-15T11:24:50"/>
        <d v="2022-03-15T11:32:16"/>
        <d v="2022-03-15T11:33:55"/>
        <d v="2022-03-15T11:43:16"/>
        <d v="2022-03-15T11:46:43"/>
        <d v="2022-03-15T11:49:59"/>
        <d v="2022-03-15T12:00:08"/>
        <d v="2022-03-15T12:06:59"/>
        <d v="2022-03-15T12:14:33"/>
        <d v="2022-03-15T12:14:44"/>
        <d v="2022-03-15T12:17:29"/>
        <d v="2022-03-15T12:19:12"/>
        <d v="2022-03-15T12:24:38"/>
        <d v="2022-03-15T12:35:24"/>
        <d v="2022-03-15T12:36:59"/>
        <d v="2022-03-15T12:37:58"/>
        <d v="2022-03-15T12:40:41"/>
        <d v="2022-03-15T12:49:16"/>
        <d v="2022-03-15T12:49:28"/>
        <d v="2022-03-15T12:49:39"/>
        <d v="2022-03-15T12:49:50"/>
        <d v="2022-03-15T12:53:59"/>
        <d v="2022-03-15T12:56:57"/>
        <d v="2022-03-15T13:00:26"/>
        <d v="2022-03-15T13:06:32"/>
        <d v="2022-03-15T13:07:19"/>
        <d v="2022-03-15T13:07:42"/>
        <d v="2022-03-15T13:08:28"/>
        <d v="2022-03-15T13:10:59"/>
        <d v="2022-03-15T13:11:52"/>
        <d v="2022-03-15T13:12:52"/>
        <d v="2022-03-15T13:40:59"/>
        <d v="2022-03-15T13:42:12"/>
        <d v="2022-03-15T13:42:39"/>
        <d v="2022-03-15T13:50:40"/>
        <d v="2022-03-15T13:55:36"/>
        <d v="2022-03-15T14:17:36"/>
        <d v="2022-03-15T14:37:44"/>
        <d v="2022-03-15T14:42:10"/>
        <d v="2022-03-15T14:45:21"/>
        <d v="2022-03-15T15:05:57"/>
        <d v="2022-03-15T15:06:41"/>
        <d v="2022-03-15T15:06:54"/>
        <d v="2022-03-15T15:07:11"/>
        <d v="2022-03-15T15:10:15"/>
        <d v="2022-03-15T15:10:54"/>
        <d v="2022-03-15T15:12:03"/>
        <d v="2022-03-15T15:14:43"/>
        <d v="2022-03-15T15:15:10"/>
        <d v="2022-03-15T15:15:20"/>
        <d v="2022-03-15T15:15:43"/>
        <d v="2022-03-15T15:16:23"/>
        <d v="2022-03-15T15:16:43"/>
        <d v="2022-03-15T15:17:05"/>
        <d v="2022-03-15T15:17:12"/>
        <d v="2022-03-15T15:17:32"/>
        <d v="2022-03-15T15:18:16"/>
        <d v="2022-03-15T15:26:08"/>
        <d v="2022-03-15T15:26:33"/>
        <d v="2022-03-15T15:29:54"/>
        <d v="2022-03-15T15:30:13"/>
        <d v="2022-03-15T15:30:51"/>
        <d v="2022-03-15T15:31:17"/>
        <d v="2022-03-15T15:31:43"/>
        <d v="2022-03-15T15:32:37"/>
        <d v="2022-03-15T15:32:58"/>
        <d v="2022-03-15T15:33:38"/>
        <d v="2022-03-15T15:33:50"/>
        <d v="2022-03-15T15:53:05"/>
        <d v="2022-03-15T16:01:39"/>
        <d v="2022-03-15T16:01:48"/>
        <d v="2022-03-15T16:02:46"/>
        <d v="2022-03-15T16:08:25"/>
        <d v="2022-03-15T16:08:45"/>
        <d v="2022-03-15T16:10:38"/>
        <d v="2022-03-15T16:10:54"/>
        <d v="2022-03-15T16:11:18"/>
        <d v="2022-03-15T16:12:32"/>
        <d v="2022-03-15T16:13:08"/>
        <d v="2022-03-15T16:13:24"/>
        <d v="2022-03-15T16:16:26"/>
        <d v="2022-03-15T16:17:18"/>
        <d v="2022-03-15T16:17:44"/>
        <d v="2022-03-15T16:24:26"/>
        <d v="2022-03-15T16:26:47"/>
        <d v="2022-03-15T16:27:44"/>
        <d v="2022-03-15T16:29:02"/>
        <d v="2022-03-15T16:47:48"/>
        <d v="2022-03-15T16:48:01"/>
        <d v="2022-03-15T16:54:43"/>
        <d v="2022-03-15T16:55:46"/>
        <d v="2022-03-15T16:56:18"/>
        <d v="2022-03-15T16:56:43"/>
        <d v="2022-03-15T16:56:56"/>
        <d v="2022-03-15T16:57:09"/>
        <d v="2022-03-15T16:57:48"/>
        <d v="2022-03-15T16:58:11"/>
        <d v="2022-03-15T16:58:28"/>
        <d v="2022-03-15T16:58:47"/>
        <d v="2022-03-15T16:59:52"/>
        <d v="2022-03-15T17:03:16"/>
        <d v="2022-03-15T17:03:28"/>
        <d v="2022-03-15T17:03:39"/>
        <d v="2022-03-15T17:07:46"/>
        <d v="2022-03-15T17:11:36"/>
        <d v="2022-03-15T17:11:46"/>
        <d v="2022-03-15T17:12:15"/>
        <d v="2022-03-15T17:12:27"/>
        <d v="2022-03-15T17:12:34"/>
        <d v="2022-03-15T17:12:40"/>
        <d v="2022-03-15T17:12:49"/>
        <d v="2022-03-15T17:13:03"/>
        <d v="2022-03-15T17:13:18"/>
        <d v="2022-03-15T17:13:27"/>
        <d v="2022-03-15T17:13:35"/>
        <d v="2022-03-15T17:13:46"/>
        <d v="2022-03-15T17:14:14"/>
        <d v="2022-03-15T17:15:26"/>
        <d v="2022-03-15T17:18:58"/>
        <d v="2022-03-15T17:20:10"/>
        <d v="2022-03-15T17:27:02"/>
        <d v="2022-03-15T17:31:43"/>
        <d v="2022-03-15T17:35:19"/>
        <d v="2022-03-15T17:40:12"/>
        <d v="2022-03-15T17:50:30"/>
        <d v="2022-03-15T17:55:08"/>
        <d v="2022-03-15T18:02:00"/>
        <d v="2022-03-15T18:02:19"/>
        <d v="2022-03-15T18:03:40"/>
        <d v="2022-03-15T18:13:59"/>
        <d v="2022-03-15T18:24:05"/>
        <d v="2022-03-15T18:26:46"/>
        <d v="2022-03-15T18:27:06"/>
        <d v="2022-03-15T18:30:59"/>
        <d v="2022-03-15T18:42:49"/>
        <d v="2022-03-15T18:45:20"/>
        <d v="2022-03-15T18:45:31"/>
        <d v="2022-03-15T18:52:10"/>
        <d v="2022-03-15T18:56:28"/>
        <d v="2022-03-15T18:57:23"/>
        <d v="2022-03-15T18:58:11"/>
        <d v="2022-03-15T19:00:22"/>
        <d v="2022-03-15T19:00:59"/>
        <d v="2022-03-15T19:02:44"/>
        <d v="2022-03-15T19:17:59"/>
        <d v="2022-03-15T19:22:18"/>
        <d v="2022-03-15T19:23:14"/>
        <d v="2022-03-15T19:23:40"/>
        <d v="2022-03-15T19:23:54"/>
        <d v="2022-03-15T19:24:12"/>
        <d v="2022-03-15T19:34:59"/>
        <d v="2022-03-15T19:58:57"/>
        <d v="2022-03-15T20:04:59"/>
        <d v="2022-03-15T20:14:34"/>
      </sharedItems>
      <fieldGroup par="8" base="2">
        <rangePr groupBy="seconds" startDate="2022-03-01T20:12:59" endDate="2022-03-21T17:52:06"/>
        <groupItems count="62">
          <s v="(blank)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21-03-2022"/>
        </groupItems>
      </fieldGroup>
    </cacheField>
    <cacheField name="Activity" numFmtId="0">
      <sharedItems containsBlank="1" count="8">
        <s v="Greetings"/>
        <s v="Introduction"/>
        <s v="Hands on"/>
        <s v="Break"/>
        <s v="Lecture"/>
        <s v="Closing"/>
        <s v="Lunch Break"/>
        <m/>
      </sharedItems>
    </cacheField>
    <cacheField name="Location" numFmtId="0">
      <sharedItems containsBlank="1" count="2">
        <s v="Off Campus"/>
        <m/>
      </sharedItems>
    </cacheField>
    <cacheField name="Posture" numFmtId="0">
      <sharedItems containsBlank="1"/>
    </cacheField>
    <cacheField name="Minutes" numFmtId="0" databaseField="0">
      <fieldGroup base="2">
        <rangePr groupBy="minutes" startDate="2022-03-01T20:12:59" endDate="2022-03-21T17:52:06"/>
        <groupItems count="62">
          <s v="&lt;01-03-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21-03-2022"/>
        </groupItems>
      </fieldGroup>
    </cacheField>
    <cacheField name="Hours" numFmtId="0" databaseField="0">
      <fieldGroup base="2">
        <rangePr groupBy="hours" startDate="2022-03-01T20:12:59" endDate="2022-03-21T17:52:06"/>
        <groupItems count="26">
          <s v="&lt;01-03-2022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21-03-2022"/>
        </groupItems>
      </fieldGroup>
    </cacheField>
    <cacheField name="Days" numFmtId="0" databaseField="0">
      <fieldGroup base="2">
        <rangePr groupBy="days" startDate="2022-03-01T20:12:59" endDate="2022-03-21T17:52:06"/>
        <groupItems count="368">
          <s v="&lt;01-03-2022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1-03-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708">
  <r>
    <x v="0"/>
    <n v="75"/>
    <x v="0"/>
    <x v="0"/>
    <x v="0"/>
    <s v="Standing"/>
  </r>
  <r>
    <x v="0"/>
    <n v="73"/>
    <x v="1"/>
    <x v="0"/>
    <x v="0"/>
    <s v="Standing"/>
  </r>
  <r>
    <x v="0"/>
    <n v="75"/>
    <x v="2"/>
    <x v="0"/>
    <x v="0"/>
    <s v="Standing"/>
  </r>
  <r>
    <x v="0"/>
    <n v="75"/>
    <x v="3"/>
    <x v="0"/>
    <x v="0"/>
    <s v="Standing"/>
  </r>
  <r>
    <x v="0"/>
    <n v="78"/>
    <x v="4"/>
    <x v="0"/>
    <x v="0"/>
    <s v="Standing"/>
  </r>
  <r>
    <x v="0"/>
    <n v="78"/>
    <x v="5"/>
    <x v="0"/>
    <x v="0"/>
    <s v="Standing"/>
  </r>
  <r>
    <x v="0"/>
    <n v="76"/>
    <x v="6"/>
    <x v="0"/>
    <x v="0"/>
    <s v="Standing"/>
  </r>
  <r>
    <x v="0"/>
    <n v="80"/>
    <x v="7"/>
    <x v="0"/>
    <x v="0"/>
    <s v="Standing"/>
  </r>
  <r>
    <x v="0"/>
    <n v="77"/>
    <x v="8"/>
    <x v="0"/>
    <x v="0"/>
    <s v="Standing"/>
  </r>
  <r>
    <x v="0"/>
    <n v="86"/>
    <x v="9"/>
    <x v="0"/>
    <x v="0"/>
    <s v="Standing"/>
  </r>
  <r>
    <x v="0"/>
    <n v="83"/>
    <x v="10"/>
    <x v="0"/>
    <x v="0"/>
    <s v="Standing"/>
  </r>
  <r>
    <x v="0"/>
    <n v="76"/>
    <x v="11"/>
    <x v="0"/>
    <x v="0"/>
    <s v="Standing"/>
  </r>
  <r>
    <x v="0"/>
    <n v="70"/>
    <x v="12"/>
    <x v="0"/>
    <x v="0"/>
    <s v="Standing"/>
  </r>
  <r>
    <x v="0"/>
    <n v="67"/>
    <x v="13"/>
    <x v="0"/>
    <x v="0"/>
    <s v="Standing"/>
  </r>
  <r>
    <x v="0"/>
    <n v="67"/>
    <x v="14"/>
    <x v="0"/>
    <x v="0"/>
    <s v="Standing"/>
  </r>
  <r>
    <x v="0"/>
    <n v="63"/>
    <x v="15"/>
    <x v="0"/>
    <x v="0"/>
    <s v="Standing"/>
  </r>
  <r>
    <x v="0"/>
    <n v="58"/>
    <x v="16"/>
    <x v="0"/>
    <x v="0"/>
    <s v="Standing"/>
  </r>
  <r>
    <x v="0"/>
    <n v="69"/>
    <x v="17"/>
    <x v="0"/>
    <x v="0"/>
    <s v="Standing"/>
  </r>
  <r>
    <x v="0"/>
    <n v="62"/>
    <x v="18"/>
    <x v="0"/>
    <x v="0"/>
    <s v="Standing"/>
  </r>
  <r>
    <x v="0"/>
    <n v="60"/>
    <x v="19"/>
    <x v="0"/>
    <x v="0"/>
    <s v="Standing"/>
  </r>
  <r>
    <x v="0"/>
    <n v="61"/>
    <x v="20"/>
    <x v="0"/>
    <x v="0"/>
    <s v="Standing"/>
  </r>
  <r>
    <x v="0"/>
    <n v="75"/>
    <x v="21"/>
    <x v="0"/>
    <x v="0"/>
    <s v="Standing"/>
  </r>
  <r>
    <x v="0"/>
    <n v="75"/>
    <x v="22"/>
    <x v="0"/>
    <x v="0"/>
    <s v="Standing"/>
  </r>
  <r>
    <x v="0"/>
    <n v="72"/>
    <x v="23"/>
    <x v="0"/>
    <x v="0"/>
    <s v="Standing"/>
  </r>
  <r>
    <x v="0"/>
    <n v="65"/>
    <x v="24"/>
    <x v="0"/>
    <x v="0"/>
    <s v="Standing"/>
  </r>
  <r>
    <x v="0"/>
    <n v="65"/>
    <x v="25"/>
    <x v="0"/>
    <x v="0"/>
    <s v="Standing"/>
  </r>
  <r>
    <x v="0"/>
    <n v="82"/>
    <x v="26"/>
    <x v="0"/>
    <x v="0"/>
    <s v="Standing"/>
  </r>
  <r>
    <x v="0"/>
    <n v="76"/>
    <x v="27"/>
    <x v="0"/>
    <x v="0"/>
    <s v="Standing"/>
  </r>
  <r>
    <x v="0"/>
    <n v="72"/>
    <x v="28"/>
    <x v="0"/>
    <x v="0"/>
    <s v="Standing"/>
  </r>
  <r>
    <x v="0"/>
    <n v="77"/>
    <x v="29"/>
    <x v="0"/>
    <x v="0"/>
    <s v="Standing"/>
  </r>
  <r>
    <x v="0"/>
    <n v="54"/>
    <x v="30"/>
    <x v="0"/>
    <x v="0"/>
    <s v="Standing"/>
  </r>
  <r>
    <x v="0"/>
    <n v="72"/>
    <x v="31"/>
    <x v="0"/>
    <x v="0"/>
    <s v="Standing"/>
  </r>
  <r>
    <x v="0"/>
    <n v="59"/>
    <x v="32"/>
    <x v="0"/>
    <x v="0"/>
    <s v="Standing"/>
  </r>
  <r>
    <x v="0"/>
    <n v="65"/>
    <x v="33"/>
    <x v="0"/>
    <x v="0"/>
    <s v="Standing"/>
  </r>
  <r>
    <x v="0"/>
    <n v="54"/>
    <x v="34"/>
    <x v="0"/>
    <x v="0"/>
    <s v="Standing"/>
  </r>
  <r>
    <x v="0"/>
    <n v="91"/>
    <x v="35"/>
    <x v="1"/>
    <x v="0"/>
    <s v="Walking"/>
  </r>
  <r>
    <x v="0"/>
    <n v="107"/>
    <x v="36"/>
    <x v="1"/>
    <x v="0"/>
    <s v="Walking"/>
  </r>
  <r>
    <x v="0"/>
    <n v="108"/>
    <x v="37"/>
    <x v="1"/>
    <x v="0"/>
    <s v="Walking"/>
  </r>
  <r>
    <x v="0"/>
    <n v="108"/>
    <x v="38"/>
    <x v="1"/>
    <x v="0"/>
    <s v="Walking"/>
  </r>
  <r>
    <x v="0"/>
    <n v="112"/>
    <x v="39"/>
    <x v="1"/>
    <x v="0"/>
    <s v="Walking"/>
  </r>
  <r>
    <x v="0"/>
    <n v="104"/>
    <x v="40"/>
    <x v="1"/>
    <x v="0"/>
    <s v="Walking"/>
  </r>
  <r>
    <x v="0"/>
    <n v="107"/>
    <x v="41"/>
    <x v="1"/>
    <x v="0"/>
    <s v="Walking"/>
  </r>
  <r>
    <x v="0"/>
    <n v="104"/>
    <x v="42"/>
    <x v="1"/>
    <x v="0"/>
    <s v="Walking"/>
  </r>
  <r>
    <x v="0"/>
    <n v="102"/>
    <x v="43"/>
    <x v="1"/>
    <x v="0"/>
    <s v="Walking"/>
  </r>
  <r>
    <x v="0"/>
    <n v="106"/>
    <x v="44"/>
    <x v="1"/>
    <x v="0"/>
    <s v="Walking"/>
  </r>
  <r>
    <x v="0"/>
    <n v="104"/>
    <x v="45"/>
    <x v="1"/>
    <x v="0"/>
    <s v="Walking"/>
  </r>
  <r>
    <x v="0"/>
    <n v="108"/>
    <x v="46"/>
    <x v="1"/>
    <x v="0"/>
    <s v="Walking"/>
  </r>
  <r>
    <x v="0"/>
    <n v="107"/>
    <x v="47"/>
    <x v="1"/>
    <x v="0"/>
    <s v="Walking"/>
  </r>
  <r>
    <x v="0"/>
    <n v="107"/>
    <x v="48"/>
    <x v="1"/>
    <x v="0"/>
    <s v="Walking"/>
  </r>
  <r>
    <x v="0"/>
    <n v="105"/>
    <x v="49"/>
    <x v="1"/>
    <x v="0"/>
    <s v="Walking"/>
  </r>
  <r>
    <x v="0"/>
    <n v="105"/>
    <x v="50"/>
    <x v="1"/>
    <x v="0"/>
    <s v="Walking"/>
  </r>
  <r>
    <x v="0"/>
    <n v="96"/>
    <x v="51"/>
    <x v="1"/>
    <x v="0"/>
    <s v="Walking"/>
  </r>
  <r>
    <x v="0"/>
    <n v="101"/>
    <x v="52"/>
    <x v="1"/>
    <x v="0"/>
    <s v="Walking"/>
  </r>
  <r>
    <x v="0"/>
    <n v="109"/>
    <x v="53"/>
    <x v="1"/>
    <x v="0"/>
    <s v="Walking"/>
  </r>
  <r>
    <x v="0"/>
    <n v="106"/>
    <x v="54"/>
    <x v="1"/>
    <x v="0"/>
    <s v="Walking"/>
  </r>
  <r>
    <x v="0"/>
    <n v="104"/>
    <x v="55"/>
    <x v="1"/>
    <x v="0"/>
    <s v="Walking"/>
  </r>
  <r>
    <x v="0"/>
    <n v="103"/>
    <x v="56"/>
    <x v="1"/>
    <x v="0"/>
    <s v="Walking"/>
  </r>
  <r>
    <x v="0"/>
    <n v="113"/>
    <x v="57"/>
    <x v="1"/>
    <x v="0"/>
    <s v="Walking"/>
  </r>
  <r>
    <x v="0"/>
    <n v="114"/>
    <x v="58"/>
    <x v="1"/>
    <x v="0"/>
    <s v="Walking"/>
  </r>
  <r>
    <x v="0"/>
    <n v="109"/>
    <x v="59"/>
    <x v="1"/>
    <x v="0"/>
    <s v="Walking"/>
  </r>
  <r>
    <x v="0"/>
    <n v="105"/>
    <x v="60"/>
    <x v="1"/>
    <x v="0"/>
    <s v="Walking"/>
  </r>
  <r>
    <x v="0"/>
    <n v="104"/>
    <x v="61"/>
    <x v="1"/>
    <x v="0"/>
    <s v="Walking"/>
  </r>
  <r>
    <x v="0"/>
    <n v="110"/>
    <x v="62"/>
    <x v="1"/>
    <x v="0"/>
    <s v="Walking"/>
  </r>
  <r>
    <x v="0"/>
    <n v="106"/>
    <x v="63"/>
    <x v="1"/>
    <x v="0"/>
    <s v="Walking"/>
  </r>
  <r>
    <x v="0"/>
    <n v="113"/>
    <x v="64"/>
    <x v="1"/>
    <x v="0"/>
    <s v="Walking"/>
  </r>
  <r>
    <x v="0"/>
    <n v="113"/>
    <x v="65"/>
    <x v="1"/>
    <x v="0"/>
    <s v="Walking"/>
  </r>
  <r>
    <x v="0"/>
    <n v="102"/>
    <x v="66"/>
    <x v="1"/>
    <x v="0"/>
    <s v="Walking"/>
  </r>
  <r>
    <x v="0"/>
    <n v="119"/>
    <x v="67"/>
    <x v="1"/>
    <x v="0"/>
    <s v="Walking"/>
  </r>
  <r>
    <x v="0"/>
    <n v="111"/>
    <x v="68"/>
    <x v="1"/>
    <x v="0"/>
    <s v="Walking"/>
  </r>
  <r>
    <x v="0"/>
    <n v="115"/>
    <x v="69"/>
    <x v="1"/>
    <x v="0"/>
    <s v="Walking"/>
  </r>
  <r>
    <x v="0"/>
    <n v="113"/>
    <x v="70"/>
    <x v="1"/>
    <x v="0"/>
    <s v="Walking"/>
  </r>
  <r>
    <x v="0"/>
    <n v="113"/>
    <x v="71"/>
    <x v="1"/>
    <x v="0"/>
    <s v="Walking"/>
  </r>
  <r>
    <x v="0"/>
    <n v="116"/>
    <x v="72"/>
    <x v="1"/>
    <x v="0"/>
    <s v="Walking"/>
  </r>
  <r>
    <x v="0"/>
    <n v="113"/>
    <x v="73"/>
    <x v="1"/>
    <x v="0"/>
    <s v="Walking"/>
  </r>
  <r>
    <x v="0"/>
    <n v="112"/>
    <x v="74"/>
    <x v="1"/>
    <x v="0"/>
    <s v="Walking"/>
  </r>
  <r>
    <x v="0"/>
    <n v="101"/>
    <x v="75"/>
    <x v="1"/>
    <x v="0"/>
    <s v="Walking"/>
  </r>
  <r>
    <x v="0"/>
    <n v="105"/>
    <x v="76"/>
    <x v="1"/>
    <x v="0"/>
    <s v="Walking"/>
  </r>
  <r>
    <x v="0"/>
    <n v="108"/>
    <x v="77"/>
    <x v="1"/>
    <x v="0"/>
    <s v="Walking"/>
  </r>
  <r>
    <x v="0"/>
    <n v="111"/>
    <x v="78"/>
    <x v="1"/>
    <x v="0"/>
    <s v="Walking"/>
  </r>
  <r>
    <x v="0"/>
    <n v="113"/>
    <x v="79"/>
    <x v="1"/>
    <x v="0"/>
    <s v="Walking"/>
  </r>
  <r>
    <x v="0"/>
    <n v="108"/>
    <x v="80"/>
    <x v="1"/>
    <x v="0"/>
    <s v="Walking"/>
  </r>
  <r>
    <x v="0"/>
    <n v="107"/>
    <x v="81"/>
    <x v="1"/>
    <x v="0"/>
    <s v="Walking"/>
  </r>
  <r>
    <x v="0"/>
    <n v="108"/>
    <x v="82"/>
    <x v="1"/>
    <x v="0"/>
    <s v="Walking"/>
  </r>
  <r>
    <x v="0"/>
    <n v="115"/>
    <x v="83"/>
    <x v="1"/>
    <x v="0"/>
    <s v="Walking"/>
  </r>
  <r>
    <x v="0"/>
    <n v="110"/>
    <x v="84"/>
    <x v="1"/>
    <x v="0"/>
    <s v="Walking"/>
  </r>
  <r>
    <x v="0"/>
    <n v="105"/>
    <x v="85"/>
    <x v="1"/>
    <x v="0"/>
    <s v="Walking"/>
  </r>
  <r>
    <x v="0"/>
    <n v="104"/>
    <x v="86"/>
    <x v="1"/>
    <x v="0"/>
    <s v="Walking"/>
  </r>
  <r>
    <x v="0"/>
    <n v="105"/>
    <x v="87"/>
    <x v="1"/>
    <x v="0"/>
    <s v="Walking"/>
  </r>
  <r>
    <x v="0"/>
    <n v="112"/>
    <x v="88"/>
    <x v="1"/>
    <x v="0"/>
    <s v="Walking"/>
  </r>
  <r>
    <x v="0"/>
    <n v="105"/>
    <x v="89"/>
    <x v="1"/>
    <x v="0"/>
    <s v="Walking"/>
  </r>
  <r>
    <x v="0"/>
    <n v="108"/>
    <x v="90"/>
    <x v="1"/>
    <x v="0"/>
    <s v="Walking"/>
  </r>
  <r>
    <x v="0"/>
    <n v="105"/>
    <x v="91"/>
    <x v="1"/>
    <x v="0"/>
    <s v="Walking"/>
  </r>
  <r>
    <x v="0"/>
    <n v="102"/>
    <x v="92"/>
    <x v="1"/>
    <x v="0"/>
    <s v="Walking"/>
  </r>
  <r>
    <x v="0"/>
    <n v="102"/>
    <x v="93"/>
    <x v="1"/>
    <x v="0"/>
    <s v="Walking"/>
  </r>
  <r>
    <x v="0"/>
    <n v="110"/>
    <x v="94"/>
    <x v="1"/>
    <x v="0"/>
    <s v="Walking"/>
  </r>
  <r>
    <x v="0"/>
    <n v="118"/>
    <x v="95"/>
    <x v="1"/>
    <x v="0"/>
    <s v="Walking"/>
  </r>
  <r>
    <x v="0"/>
    <n v="113"/>
    <x v="96"/>
    <x v="1"/>
    <x v="0"/>
    <s v="Walking"/>
  </r>
  <r>
    <x v="0"/>
    <n v="116"/>
    <x v="97"/>
    <x v="1"/>
    <x v="0"/>
    <s v="Walking"/>
  </r>
  <r>
    <x v="0"/>
    <n v="115"/>
    <x v="98"/>
    <x v="1"/>
    <x v="0"/>
    <s v="Walking"/>
  </r>
  <r>
    <x v="0"/>
    <n v="110"/>
    <x v="99"/>
    <x v="1"/>
    <x v="0"/>
    <s v="Walking"/>
  </r>
  <r>
    <x v="0"/>
    <n v="108"/>
    <x v="100"/>
    <x v="1"/>
    <x v="0"/>
    <s v="Walking"/>
  </r>
  <r>
    <x v="0"/>
    <n v="97"/>
    <x v="101"/>
    <x v="1"/>
    <x v="0"/>
    <s v="Walking"/>
  </r>
  <r>
    <x v="0"/>
    <n v="98"/>
    <x v="102"/>
    <x v="1"/>
    <x v="0"/>
    <s v="Walking"/>
  </r>
  <r>
    <x v="0"/>
    <n v="93"/>
    <x v="103"/>
    <x v="1"/>
    <x v="0"/>
    <s v="Walking"/>
  </r>
  <r>
    <x v="0"/>
    <n v="104"/>
    <x v="104"/>
    <x v="1"/>
    <x v="0"/>
    <s v="Walking"/>
  </r>
  <r>
    <x v="0"/>
    <n v="107"/>
    <x v="105"/>
    <x v="1"/>
    <x v="0"/>
    <s v="Walking"/>
  </r>
  <r>
    <x v="0"/>
    <n v="103"/>
    <x v="106"/>
    <x v="1"/>
    <x v="0"/>
    <s v="Walking"/>
  </r>
  <r>
    <x v="0"/>
    <n v="109"/>
    <x v="107"/>
    <x v="2"/>
    <x v="0"/>
    <s v="Standing"/>
  </r>
  <r>
    <x v="0"/>
    <n v="110"/>
    <x v="108"/>
    <x v="2"/>
    <x v="0"/>
    <s v="Standing"/>
  </r>
  <r>
    <x v="0"/>
    <n v="92"/>
    <x v="109"/>
    <x v="2"/>
    <x v="0"/>
    <s v="Standing"/>
  </r>
  <r>
    <x v="0"/>
    <n v="91"/>
    <x v="110"/>
    <x v="2"/>
    <x v="0"/>
    <s v="Standing"/>
  </r>
  <r>
    <x v="0"/>
    <n v="85"/>
    <x v="111"/>
    <x v="2"/>
    <x v="0"/>
    <s v="Standing"/>
  </r>
  <r>
    <x v="0"/>
    <n v="83"/>
    <x v="112"/>
    <x v="2"/>
    <x v="0"/>
    <s v="Standing"/>
  </r>
  <r>
    <x v="0"/>
    <n v="92"/>
    <x v="113"/>
    <x v="2"/>
    <x v="0"/>
    <s v="Standing"/>
  </r>
  <r>
    <x v="0"/>
    <n v="100"/>
    <x v="114"/>
    <x v="2"/>
    <x v="0"/>
    <s v="Standing"/>
  </r>
  <r>
    <x v="0"/>
    <n v="84"/>
    <x v="115"/>
    <x v="2"/>
    <x v="0"/>
    <s v="Standing"/>
  </r>
  <r>
    <x v="0"/>
    <n v="75"/>
    <x v="116"/>
    <x v="2"/>
    <x v="0"/>
    <s v="Standing"/>
  </r>
  <r>
    <x v="0"/>
    <n v="67"/>
    <x v="117"/>
    <x v="2"/>
    <x v="0"/>
    <s v="Standing"/>
  </r>
  <r>
    <x v="0"/>
    <n v="67"/>
    <x v="118"/>
    <x v="2"/>
    <x v="0"/>
    <s v="Standing"/>
  </r>
  <r>
    <x v="0"/>
    <n v="60"/>
    <x v="119"/>
    <x v="2"/>
    <x v="0"/>
    <s v="Standing"/>
  </r>
  <r>
    <x v="0"/>
    <n v="59"/>
    <x v="120"/>
    <x v="2"/>
    <x v="0"/>
    <s v="Standing"/>
  </r>
  <r>
    <x v="0"/>
    <n v="67"/>
    <x v="121"/>
    <x v="2"/>
    <x v="0"/>
    <s v="Standing"/>
  </r>
  <r>
    <x v="0"/>
    <n v="63"/>
    <x v="122"/>
    <x v="2"/>
    <x v="0"/>
    <s v="Standing"/>
  </r>
  <r>
    <x v="0"/>
    <n v="61"/>
    <x v="123"/>
    <x v="2"/>
    <x v="0"/>
    <s v="Standing"/>
  </r>
  <r>
    <x v="0"/>
    <n v="53"/>
    <x v="124"/>
    <x v="2"/>
    <x v="0"/>
    <m/>
  </r>
  <r>
    <x v="0"/>
    <n v="57"/>
    <x v="125"/>
    <x v="2"/>
    <x v="0"/>
    <m/>
  </r>
  <r>
    <x v="0"/>
    <n v="56"/>
    <x v="126"/>
    <x v="2"/>
    <x v="0"/>
    <m/>
  </r>
  <r>
    <x v="0"/>
    <n v="51"/>
    <x v="127"/>
    <x v="2"/>
    <x v="0"/>
    <m/>
  </r>
  <r>
    <x v="0"/>
    <n v="53"/>
    <x v="128"/>
    <x v="2"/>
    <x v="0"/>
    <m/>
  </r>
  <r>
    <x v="0"/>
    <n v="54"/>
    <x v="129"/>
    <x v="2"/>
    <x v="0"/>
    <m/>
  </r>
  <r>
    <x v="0"/>
    <n v="58"/>
    <x v="130"/>
    <x v="2"/>
    <x v="0"/>
    <m/>
  </r>
  <r>
    <x v="0"/>
    <n v="53"/>
    <x v="131"/>
    <x v="2"/>
    <x v="0"/>
    <m/>
  </r>
  <r>
    <x v="0"/>
    <n v="54"/>
    <x v="132"/>
    <x v="2"/>
    <x v="0"/>
    <m/>
  </r>
  <r>
    <x v="0"/>
    <n v="52"/>
    <x v="133"/>
    <x v="2"/>
    <x v="0"/>
    <m/>
  </r>
  <r>
    <x v="0"/>
    <n v="57"/>
    <x v="134"/>
    <x v="2"/>
    <x v="0"/>
    <m/>
  </r>
  <r>
    <x v="0"/>
    <n v="55"/>
    <x v="135"/>
    <x v="2"/>
    <x v="0"/>
    <m/>
  </r>
  <r>
    <x v="0"/>
    <n v="62"/>
    <x v="136"/>
    <x v="2"/>
    <x v="0"/>
    <m/>
  </r>
  <r>
    <x v="0"/>
    <n v="59"/>
    <x v="137"/>
    <x v="2"/>
    <x v="0"/>
    <m/>
  </r>
  <r>
    <x v="0"/>
    <n v="69"/>
    <x v="138"/>
    <x v="2"/>
    <x v="0"/>
    <m/>
  </r>
  <r>
    <x v="0"/>
    <n v="100"/>
    <x v="139"/>
    <x v="2"/>
    <x v="0"/>
    <m/>
  </r>
  <r>
    <x v="0"/>
    <n v="103"/>
    <x v="140"/>
    <x v="2"/>
    <x v="0"/>
    <m/>
  </r>
  <r>
    <x v="0"/>
    <n v="112"/>
    <x v="141"/>
    <x v="2"/>
    <x v="0"/>
    <m/>
  </r>
  <r>
    <x v="0"/>
    <n v="122"/>
    <x v="142"/>
    <x v="2"/>
    <x v="0"/>
    <m/>
  </r>
  <r>
    <x v="0"/>
    <n v="125"/>
    <x v="143"/>
    <x v="2"/>
    <x v="0"/>
    <m/>
  </r>
  <r>
    <x v="0"/>
    <n v="116"/>
    <x v="144"/>
    <x v="2"/>
    <x v="0"/>
    <m/>
  </r>
  <r>
    <x v="0"/>
    <n v="93"/>
    <x v="145"/>
    <x v="2"/>
    <x v="0"/>
    <m/>
  </r>
  <r>
    <x v="0"/>
    <n v="115"/>
    <x v="146"/>
    <x v="2"/>
    <x v="0"/>
    <m/>
  </r>
  <r>
    <x v="0"/>
    <n v="117"/>
    <x v="147"/>
    <x v="2"/>
    <x v="0"/>
    <m/>
  </r>
  <r>
    <x v="0"/>
    <n v="110"/>
    <x v="148"/>
    <x v="2"/>
    <x v="0"/>
    <m/>
  </r>
  <r>
    <x v="0"/>
    <n v="93"/>
    <x v="149"/>
    <x v="2"/>
    <x v="0"/>
    <m/>
  </r>
  <r>
    <x v="0"/>
    <n v="103"/>
    <x v="150"/>
    <x v="2"/>
    <x v="0"/>
    <m/>
  </r>
  <r>
    <x v="0"/>
    <n v="122"/>
    <x v="151"/>
    <x v="2"/>
    <x v="0"/>
    <m/>
  </r>
  <r>
    <x v="0"/>
    <n v="115"/>
    <x v="152"/>
    <x v="2"/>
    <x v="0"/>
    <m/>
  </r>
  <r>
    <x v="0"/>
    <n v="110"/>
    <x v="153"/>
    <x v="2"/>
    <x v="0"/>
    <m/>
  </r>
  <r>
    <x v="0"/>
    <n v="108"/>
    <x v="154"/>
    <x v="2"/>
    <x v="0"/>
    <m/>
  </r>
  <r>
    <x v="0"/>
    <n v="100"/>
    <x v="155"/>
    <x v="2"/>
    <x v="0"/>
    <m/>
  </r>
  <r>
    <x v="0"/>
    <n v="107"/>
    <x v="156"/>
    <x v="2"/>
    <x v="0"/>
    <m/>
  </r>
  <r>
    <x v="0"/>
    <n v="106"/>
    <x v="157"/>
    <x v="2"/>
    <x v="0"/>
    <m/>
  </r>
  <r>
    <x v="0"/>
    <n v="104"/>
    <x v="158"/>
    <x v="2"/>
    <x v="0"/>
    <m/>
  </r>
  <r>
    <x v="0"/>
    <n v="106"/>
    <x v="159"/>
    <x v="2"/>
    <x v="0"/>
    <m/>
  </r>
  <r>
    <x v="0"/>
    <n v="87"/>
    <x v="160"/>
    <x v="2"/>
    <x v="0"/>
    <m/>
  </r>
  <r>
    <x v="0"/>
    <n v="95"/>
    <x v="161"/>
    <x v="2"/>
    <x v="0"/>
    <m/>
  </r>
  <r>
    <x v="0"/>
    <n v="85"/>
    <x v="162"/>
    <x v="2"/>
    <x v="0"/>
    <m/>
  </r>
  <r>
    <x v="0"/>
    <n v="87"/>
    <x v="163"/>
    <x v="2"/>
    <x v="0"/>
    <m/>
  </r>
  <r>
    <x v="0"/>
    <n v="90"/>
    <x v="164"/>
    <x v="2"/>
    <x v="0"/>
    <m/>
  </r>
  <r>
    <x v="0"/>
    <n v="92"/>
    <x v="165"/>
    <x v="2"/>
    <x v="0"/>
    <m/>
  </r>
  <r>
    <x v="0"/>
    <n v="91"/>
    <x v="166"/>
    <x v="2"/>
    <x v="0"/>
    <m/>
  </r>
  <r>
    <x v="0"/>
    <n v="93"/>
    <x v="167"/>
    <x v="2"/>
    <x v="0"/>
    <m/>
  </r>
  <r>
    <x v="0"/>
    <n v="93"/>
    <x v="168"/>
    <x v="2"/>
    <x v="0"/>
    <m/>
  </r>
  <r>
    <x v="0"/>
    <n v="93"/>
    <x v="169"/>
    <x v="2"/>
    <x v="0"/>
    <m/>
  </r>
  <r>
    <x v="0"/>
    <n v="102"/>
    <x v="170"/>
    <x v="2"/>
    <x v="0"/>
    <m/>
  </r>
  <r>
    <x v="0"/>
    <n v="119"/>
    <x v="171"/>
    <x v="2"/>
    <x v="0"/>
    <m/>
  </r>
  <r>
    <x v="0"/>
    <n v="136"/>
    <x v="172"/>
    <x v="2"/>
    <x v="0"/>
    <m/>
  </r>
  <r>
    <x v="0"/>
    <n v="138"/>
    <x v="173"/>
    <x v="2"/>
    <x v="0"/>
    <m/>
  </r>
  <r>
    <x v="0"/>
    <n v="138"/>
    <x v="174"/>
    <x v="2"/>
    <x v="0"/>
    <m/>
  </r>
  <r>
    <x v="0"/>
    <n v="111"/>
    <x v="175"/>
    <x v="2"/>
    <x v="0"/>
    <m/>
  </r>
  <r>
    <x v="0"/>
    <n v="111"/>
    <x v="176"/>
    <x v="2"/>
    <x v="0"/>
    <m/>
  </r>
  <r>
    <x v="0"/>
    <n v="120"/>
    <x v="177"/>
    <x v="2"/>
    <x v="0"/>
    <m/>
  </r>
  <r>
    <x v="0"/>
    <n v="115"/>
    <x v="178"/>
    <x v="2"/>
    <x v="0"/>
    <m/>
  </r>
  <r>
    <x v="0"/>
    <n v="110"/>
    <x v="179"/>
    <x v="2"/>
    <x v="0"/>
    <m/>
  </r>
  <r>
    <x v="0"/>
    <n v="106"/>
    <x v="180"/>
    <x v="2"/>
    <x v="0"/>
    <m/>
  </r>
  <r>
    <x v="0"/>
    <n v="110"/>
    <x v="181"/>
    <x v="2"/>
    <x v="0"/>
    <m/>
  </r>
  <r>
    <x v="0"/>
    <n v="111"/>
    <x v="182"/>
    <x v="2"/>
    <x v="0"/>
    <m/>
  </r>
  <r>
    <x v="0"/>
    <n v="114"/>
    <x v="183"/>
    <x v="2"/>
    <x v="0"/>
    <m/>
  </r>
  <r>
    <x v="0"/>
    <n v="111"/>
    <x v="184"/>
    <x v="2"/>
    <x v="0"/>
    <m/>
  </r>
  <r>
    <x v="0"/>
    <n v="112"/>
    <x v="185"/>
    <x v="2"/>
    <x v="0"/>
    <m/>
  </r>
  <r>
    <x v="0"/>
    <n v="109"/>
    <x v="186"/>
    <x v="2"/>
    <x v="0"/>
    <m/>
  </r>
  <r>
    <x v="0"/>
    <n v="112"/>
    <x v="187"/>
    <x v="2"/>
    <x v="0"/>
    <m/>
  </r>
  <r>
    <x v="0"/>
    <n v="107"/>
    <x v="188"/>
    <x v="2"/>
    <x v="0"/>
    <m/>
  </r>
  <r>
    <x v="0"/>
    <n v="116"/>
    <x v="189"/>
    <x v="2"/>
    <x v="0"/>
    <m/>
  </r>
  <r>
    <x v="0"/>
    <n v="118"/>
    <x v="190"/>
    <x v="2"/>
    <x v="0"/>
    <m/>
  </r>
  <r>
    <x v="0"/>
    <n v="120"/>
    <x v="191"/>
    <x v="2"/>
    <x v="0"/>
    <m/>
  </r>
  <r>
    <x v="0"/>
    <n v="118"/>
    <x v="192"/>
    <x v="2"/>
    <x v="0"/>
    <m/>
  </r>
  <r>
    <x v="0"/>
    <n v="120"/>
    <x v="193"/>
    <x v="2"/>
    <x v="0"/>
    <m/>
  </r>
  <r>
    <x v="0"/>
    <n v="122"/>
    <x v="194"/>
    <x v="2"/>
    <x v="0"/>
    <m/>
  </r>
  <r>
    <x v="0"/>
    <n v="133"/>
    <x v="195"/>
    <x v="2"/>
    <x v="0"/>
    <m/>
  </r>
  <r>
    <x v="0"/>
    <n v="107"/>
    <x v="196"/>
    <x v="2"/>
    <x v="0"/>
    <m/>
  </r>
  <r>
    <x v="0"/>
    <n v="94"/>
    <x v="197"/>
    <x v="2"/>
    <x v="0"/>
    <m/>
  </r>
  <r>
    <x v="0"/>
    <n v="100"/>
    <x v="198"/>
    <x v="2"/>
    <x v="0"/>
    <m/>
  </r>
  <r>
    <x v="0"/>
    <n v="99"/>
    <x v="199"/>
    <x v="2"/>
    <x v="0"/>
    <m/>
  </r>
  <r>
    <x v="0"/>
    <n v="107"/>
    <x v="200"/>
    <x v="2"/>
    <x v="0"/>
    <m/>
  </r>
  <r>
    <x v="0"/>
    <n v="118"/>
    <x v="201"/>
    <x v="2"/>
    <x v="0"/>
    <m/>
  </r>
  <r>
    <x v="0"/>
    <n v="102"/>
    <x v="202"/>
    <x v="2"/>
    <x v="0"/>
    <m/>
  </r>
  <r>
    <x v="0"/>
    <n v="102"/>
    <x v="203"/>
    <x v="2"/>
    <x v="0"/>
    <m/>
  </r>
  <r>
    <x v="0"/>
    <n v="96"/>
    <x v="204"/>
    <x v="2"/>
    <x v="0"/>
    <m/>
  </r>
  <r>
    <x v="0"/>
    <n v="89"/>
    <x v="205"/>
    <x v="2"/>
    <x v="0"/>
    <m/>
  </r>
  <r>
    <x v="0"/>
    <n v="91"/>
    <x v="206"/>
    <x v="2"/>
    <x v="0"/>
    <m/>
  </r>
  <r>
    <x v="0"/>
    <n v="96"/>
    <x v="207"/>
    <x v="2"/>
    <x v="0"/>
    <m/>
  </r>
  <r>
    <x v="0"/>
    <n v="102"/>
    <x v="208"/>
    <x v="2"/>
    <x v="0"/>
    <m/>
  </r>
  <r>
    <x v="0"/>
    <n v="97"/>
    <x v="209"/>
    <x v="2"/>
    <x v="0"/>
    <m/>
  </r>
  <r>
    <x v="0"/>
    <n v="91"/>
    <x v="210"/>
    <x v="2"/>
    <x v="0"/>
    <m/>
  </r>
  <r>
    <x v="0"/>
    <n v="93"/>
    <x v="211"/>
    <x v="3"/>
    <x v="0"/>
    <m/>
  </r>
  <r>
    <x v="0"/>
    <n v="89"/>
    <x v="212"/>
    <x v="3"/>
    <x v="0"/>
    <m/>
  </r>
  <r>
    <x v="0"/>
    <n v="92"/>
    <x v="213"/>
    <x v="3"/>
    <x v="0"/>
    <m/>
  </r>
  <r>
    <x v="0"/>
    <n v="93"/>
    <x v="214"/>
    <x v="3"/>
    <x v="0"/>
    <m/>
  </r>
  <r>
    <x v="0"/>
    <n v="104"/>
    <x v="215"/>
    <x v="3"/>
    <x v="0"/>
    <m/>
  </r>
  <r>
    <x v="0"/>
    <n v="114"/>
    <x v="216"/>
    <x v="3"/>
    <x v="0"/>
    <m/>
  </r>
  <r>
    <x v="0"/>
    <n v="114"/>
    <x v="217"/>
    <x v="3"/>
    <x v="0"/>
    <m/>
  </r>
  <r>
    <x v="0"/>
    <n v="124"/>
    <x v="218"/>
    <x v="3"/>
    <x v="0"/>
    <m/>
  </r>
  <r>
    <x v="0"/>
    <n v="119"/>
    <x v="219"/>
    <x v="3"/>
    <x v="0"/>
    <m/>
  </r>
  <r>
    <x v="0"/>
    <n v="119"/>
    <x v="220"/>
    <x v="3"/>
    <x v="0"/>
    <m/>
  </r>
  <r>
    <x v="0"/>
    <n v="119"/>
    <x v="221"/>
    <x v="3"/>
    <x v="0"/>
    <m/>
  </r>
  <r>
    <x v="0"/>
    <n v="120"/>
    <x v="222"/>
    <x v="3"/>
    <x v="0"/>
    <m/>
  </r>
  <r>
    <x v="0"/>
    <n v="116"/>
    <x v="223"/>
    <x v="3"/>
    <x v="0"/>
    <m/>
  </r>
  <r>
    <x v="0"/>
    <n v="116"/>
    <x v="224"/>
    <x v="3"/>
    <x v="0"/>
    <m/>
  </r>
  <r>
    <x v="0"/>
    <n v="116"/>
    <x v="225"/>
    <x v="3"/>
    <x v="0"/>
    <m/>
  </r>
  <r>
    <x v="0"/>
    <n v="119"/>
    <x v="226"/>
    <x v="3"/>
    <x v="0"/>
    <m/>
  </r>
  <r>
    <x v="0"/>
    <n v="128"/>
    <x v="227"/>
    <x v="3"/>
    <x v="0"/>
    <m/>
  </r>
  <r>
    <x v="0"/>
    <n v="119"/>
    <x v="228"/>
    <x v="3"/>
    <x v="0"/>
    <m/>
  </r>
  <r>
    <x v="0"/>
    <n v="119"/>
    <x v="229"/>
    <x v="3"/>
    <x v="0"/>
    <m/>
  </r>
  <r>
    <x v="0"/>
    <n v="120"/>
    <x v="230"/>
    <x v="3"/>
    <x v="0"/>
    <m/>
  </r>
  <r>
    <x v="0"/>
    <n v="118"/>
    <x v="231"/>
    <x v="3"/>
    <x v="0"/>
    <m/>
  </r>
  <r>
    <x v="0"/>
    <n v="113"/>
    <x v="232"/>
    <x v="3"/>
    <x v="0"/>
    <m/>
  </r>
  <r>
    <x v="0"/>
    <n v="107"/>
    <x v="233"/>
    <x v="3"/>
    <x v="0"/>
    <m/>
  </r>
  <r>
    <x v="0"/>
    <n v="109"/>
    <x v="234"/>
    <x v="3"/>
    <x v="0"/>
    <m/>
  </r>
  <r>
    <x v="0"/>
    <n v="113"/>
    <x v="235"/>
    <x v="3"/>
    <x v="0"/>
    <m/>
  </r>
  <r>
    <x v="0"/>
    <n v="114"/>
    <x v="236"/>
    <x v="3"/>
    <x v="0"/>
    <m/>
  </r>
  <r>
    <x v="0"/>
    <n v="111"/>
    <x v="237"/>
    <x v="3"/>
    <x v="0"/>
    <m/>
  </r>
  <r>
    <x v="0"/>
    <n v="115"/>
    <x v="238"/>
    <x v="3"/>
    <x v="0"/>
    <m/>
  </r>
  <r>
    <x v="0"/>
    <n v="127"/>
    <x v="239"/>
    <x v="3"/>
    <x v="0"/>
    <m/>
  </r>
  <r>
    <x v="0"/>
    <n v="125"/>
    <x v="240"/>
    <x v="3"/>
    <x v="0"/>
    <m/>
  </r>
  <r>
    <x v="0"/>
    <n v="122"/>
    <x v="241"/>
    <x v="3"/>
    <x v="0"/>
    <m/>
  </r>
  <r>
    <x v="0"/>
    <n v="124"/>
    <x v="242"/>
    <x v="3"/>
    <x v="0"/>
    <m/>
  </r>
  <r>
    <x v="0"/>
    <n v="112"/>
    <x v="243"/>
    <x v="3"/>
    <x v="0"/>
    <m/>
  </r>
  <r>
    <x v="0"/>
    <n v="110"/>
    <x v="244"/>
    <x v="3"/>
    <x v="0"/>
    <m/>
  </r>
  <r>
    <x v="0"/>
    <n v="114"/>
    <x v="245"/>
    <x v="3"/>
    <x v="0"/>
    <m/>
  </r>
  <r>
    <x v="0"/>
    <n v="116"/>
    <x v="246"/>
    <x v="3"/>
    <x v="0"/>
    <m/>
  </r>
  <r>
    <x v="0"/>
    <n v="135"/>
    <x v="247"/>
    <x v="3"/>
    <x v="0"/>
    <m/>
  </r>
  <r>
    <x v="0"/>
    <n v="135"/>
    <x v="248"/>
    <x v="3"/>
    <x v="0"/>
    <m/>
  </r>
  <r>
    <x v="0"/>
    <n v="131"/>
    <x v="249"/>
    <x v="3"/>
    <x v="0"/>
    <m/>
  </r>
  <r>
    <x v="0"/>
    <n v="143"/>
    <x v="250"/>
    <x v="3"/>
    <x v="0"/>
    <m/>
  </r>
  <r>
    <x v="0"/>
    <n v="133"/>
    <x v="251"/>
    <x v="3"/>
    <x v="0"/>
    <m/>
  </r>
  <r>
    <x v="0"/>
    <n v="129"/>
    <x v="252"/>
    <x v="3"/>
    <x v="0"/>
    <m/>
  </r>
  <r>
    <x v="0"/>
    <n v="125"/>
    <x v="253"/>
    <x v="3"/>
    <x v="0"/>
    <m/>
  </r>
  <r>
    <x v="0"/>
    <n v="125"/>
    <x v="254"/>
    <x v="3"/>
    <x v="0"/>
    <m/>
  </r>
  <r>
    <x v="0"/>
    <n v="123"/>
    <x v="255"/>
    <x v="3"/>
    <x v="0"/>
    <m/>
  </r>
  <r>
    <x v="0"/>
    <n v="115"/>
    <x v="256"/>
    <x v="3"/>
    <x v="0"/>
    <m/>
  </r>
  <r>
    <x v="0"/>
    <n v="123"/>
    <x v="257"/>
    <x v="3"/>
    <x v="0"/>
    <m/>
  </r>
  <r>
    <x v="0"/>
    <n v="120"/>
    <x v="258"/>
    <x v="3"/>
    <x v="0"/>
    <m/>
  </r>
  <r>
    <x v="0"/>
    <n v="108"/>
    <x v="259"/>
    <x v="3"/>
    <x v="0"/>
    <m/>
  </r>
  <r>
    <x v="0"/>
    <n v="97"/>
    <x v="260"/>
    <x v="3"/>
    <x v="0"/>
    <m/>
  </r>
  <r>
    <x v="0"/>
    <n v="99"/>
    <x v="261"/>
    <x v="3"/>
    <x v="0"/>
    <m/>
  </r>
  <r>
    <x v="0"/>
    <n v="94"/>
    <x v="262"/>
    <x v="3"/>
    <x v="0"/>
    <m/>
  </r>
  <r>
    <x v="0"/>
    <n v="97"/>
    <x v="263"/>
    <x v="3"/>
    <x v="0"/>
    <m/>
  </r>
  <r>
    <x v="0"/>
    <n v="91"/>
    <x v="264"/>
    <x v="3"/>
    <x v="0"/>
    <m/>
  </r>
  <r>
    <x v="0"/>
    <n v="88"/>
    <x v="265"/>
    <x v="3"/>
    <x v="0"/>
    <m/>
  </r>
  <r>
    <x v="0"/>
    <n v="80"/>
    <x v="266"/>
    <x v="3"/>
    <x v="0"/>
    <m/>
  </r>
  <r>
    <x v="0"/>
    <n v="77"/>
    <x v="267"/>
    <x v="3"/>
    <x v="0"/>
    <m/>
  </r>
  <r>
    <x v="0"/>
    <n v="90"/>
    <x v="268"/>
    <x v="3"/>
    <x v="0"/>
    <m/>
  </r>
  <r>
    <x v="0"/>
    <n v="81"/>
    <x v="269"/>
    <x v="3"/>
    <x v="0"/>
    <m/>
  </r>
  <r>
    <x v="0"/>
    <n v="72"/>
    <x v="270"/>
    <x v="3"/>
    <x v="0"/>
    <m/>
  </r>
  <r>
    <x v="0"/>
    <n v="91"/>
    <x v="271"/>
    <x v="3"/>
    <x v="0"/>
    <m/>
  </r>
  <r>
    <x v="0"/>
    <n v="107"/>
    <x v="272"/>
    <x v="3"/>
    <x v="0"/>
    <m/>
  </r>
  <r>
    <x v="0"/>
    <n v="108"/>
    <x v="273"/>
    <x v="3"/>
    <x v="0"/>
    <m/>
  </r>
  <r>
    <x v="0"/>
    <n v="106"/>
    <x v="274"/>
    <x v="3"/>
    <x v="0"/>
    <m/>
  </r>
  <r>
    <x v="0"/>
    <n v="111"/>
    <x v="275"/>
    <x v="3"/>
    <x v="0"/>
    <m/>
  </r>
  <r>
    <x v="0"/>
    <n v="114"/>
    <x v="276"/>
    <x v="3"/>
    <x v="0"/>
    <m/>
  </r>
  <r>
    <x v="0"/>
    <n v="117"/>
    <x v="277"/>
    <x v="3"/>
    <x v="0"/>
    <m/>
  </r>
  <r>
    <x v="0"/>
    <n v="112"/>
    <x v="278"/>
    <x v="3"/>
    <x v="0"/>
    <m/>
  </r>
  <r>
    <x v="0"/>
    <n v="103"/>
    <x v="279"/>
    <x v="3"/>
    <x v="0"/>
    <m/>
  </r>
  <r>
    <x v="0"/>
    <n v="108"/>
    <x v="280"/>
    <x v="3"/>
    <x v="0"/>
    <m/>
  </r>
  <r>
    <x v="0"/>
    <n v="111"/>
    <x v="281"/>
    <x v="3"/>
    <x v="0"/>
    <m/>
  </r>
  <r>
    <x v="0"/>
    <n v="113"/>
    <x v="282"/>
    <x v="3"/>
    <x v="0"/>
    <m/>
  </r>
  <r>
    <x v="0"/>
    <n v="117"/>
    <x v="283"/>
    <x v="3"/>
    <x v="0"/>
    <m/>
  </r>
  <r>
    <x v="0"/>
    <n v="110"/>
    <x v="284"/>
    <x v="3"/>
    <x v="0"/>
    <m/>
  </r>
  <r>
    <x v="0"/>
    <n v="110"/>
    <x v="285"/>
    <x v="3"/>
    <x v="0"/>
    <m/>
  </r>
  <r>
    <x v="0"/>
    <n v="125"/>
    <x v="286"/>
    <x v="3"/>
    <x v="0"/>
    <m/>
  </r>
  <r>
    <x v="0"/>
    <n v="127"/>
    <x v="287"/>
    <x v="3"/>
    <x v="0"/>
    <m/>
  </r>
  <r>
    <x v="0"/>
    <n v="135"/>
    <x v="288"/>
    <x v="3"/>
    <x v="0"/>
    <m/>
  </r>
  <r>
    <x v="0"/>
    <n v="127"/>
    <x v="289"/>
    <x v="3"/>
    <x v="0"/>
    <m/>
  </r>
  <r>
    <x v="0"/>
    <n v="127"/>
    <x v="290"/>
    <x v="3"/>
    <x v="0"/>
    <m/>
  </r>
  <r>
    <x v="0"/>
    <n v="125"/>
    <x v="291"/>
    <x v="3"/>
    <x v="0"/>
    <m/>
  </r>
  <r>
    <x v="0"/>
    <n v="122"/>
    <x v="292"/>
    <x v="3"/>
    <x v="0"/>
    <m/>
  </r>
  <r>
    <x v="0"/>
    <n v="125"/>
    <x v="293"/>
    <x v="3"/>
    <x v="0"/>
    <m/>
  </r>
  <r>
    <x v="0"/>
    <n v="124"/>
    <x v="294"/>
    <x v="3"/>
    <x v="0"/>
    <m/>
  </r>
  <r>
    <x v="0"/>
    <n v="124"/>
    <x v="295"/>
    <x v="3"/>
    <x v="0"/>
    <m/>
  </r>
  <r>
    <x v="0"/>
    <n v="122"/>
    <x v="296"/>
    <x v="3"/>
    <x v="0"/>
    <m/>
  </r>
  <r>
    <x v="0"/>
    <n v="124"/>
    <x v="297"/>
    <x v="3"/>
    <x v="0"/>
    <m/>
  </r>
  <r>
    <x v="0"/>
    <n v="106"/>
    <x v="298"/>
    <x v="3"/>
    <x v="0"/>
    <m/>
  </r>
  <r>
    <x v="0"/>
    <n v="105"/>
    <x v="299"/>
    <x v="3"/>
    <x v="0"/>
    <m/>
  </r>
  <r>
    <x v="0"/>
    <n v="110"/>
    <x v="300"/>
    <x v="3"/>
    <x v="0"/>
    <m/>
  </r>
  <r>
    <x v="0"/>
    <n v="118"/>
    <x v="301"/>
    <x v="3"/>
    <x v="0"/>
    <m/>
  </r>
  <r>
    <x v="0"/>
    <n v="115"/>
    <x v="302"/>
    <x v="3"/>
    <x v="0"/>
    <m/>
  </r>
  <r>
    <x v="0"/>
    <n v="119"/>
    <x v="303"/>
    <x v="3"/>
    <x v="0"/>
    <m/>
  </r>
  <r>
    <x v="0"/>
    <n v="102"/>
    <x v="304"/>
    <x v="3"/>
    <x v="0"/>
    <m/>
  </r>
  <r>
    <x v="0"/>
    <n v="104"/>
    <x v="305"/>
    <x v="3"/>
    <x v="0"/>
    <m/>
  </r>
  <r>
    <x v="0"/>
    <n v="102"/>
    <x v="306"/>
    <x v="3"/>
    <x v="0"/>
    <m/>
  </r>
  <r>
    <x v="0"/>
    <n v="106"/>
    <x v="307"/>
    <x v="3"/>
    <x v="0"/>
    <m/>
  </r>
  <r>
    <x v="0"/>
    <n v="104"/>
    <x v="308"/>
    <x v="3"/>
    <x v="0"/>
    <m/>
  </r>
  <r>
    <x v="0"/>
    <n v="107"/>
    <x v="309"/>
    <x v="3"/>
    <x v="0"/>
    <m/>
  </r>
  <r>
    <x v="0"/>
    <n v="104"/>
    <x v="310"/>
    <x v="3"/>
    <x v="0"/>
    <m/>
  </r>
  <r>
    <x v="0"/>
    <n v="106"/>
    <x v="311"/>
    <x v="3"/>
    <x v="0"/>
    <m/>
  </r>
  <r>
    <x v="0"/>
    <n v="108"/>
    <x v="312"/>
    <x v="3"/>
    <x v="0"/>
    <m/>
  </r>
  <r>
    <x v="0"/>
    <n v="118"/>
    <x v="313"/>
    <x v="3"/>
    <x v="0"/>
    <m/>
  </r>
  <r>
    <x v="0"/>
    <n v="107"/>
    <x v="314"/>
    <x v="3"/>
    <x v="0"/>
    <m/>
  </r>
  <r>
    <x v="0"/>
    <n v="113"/>
    <x v="315"/>
    <x v="3"/>
    <x v="0"/>
    <m/>
  </r>
  <r>
    <x v="0"/>
    <n v="116"/>
    <x v="316"/>
    <x v="3"/>
    <x v="0"/>
    <m/>
  </r>
  <r>
    <x v="0"/>
    <n v="122"/>
    <x v="317"/>
    <x v="3"/>
    <x v="0"/>
    <m/>
  </r>
  <r>
    <x v="0"/>
    <n v="125"/>
    <x v="318"/>
    <x v="3"/>
    <x v="0"/>
    <m/>
  </r>
  <r>
    <x v="0"/>
    <n v="141"/>
    <x v="319"/>
    <x v="3"/>
    <x v="0"/>
    <m/>
  </r>
  <r>
    <x v="0"/>
    <n v="153"/>
    <x v="320"/>
    <x v="3"/>
    <x v="0"/>
    <m/>
  </r>
  <r>
    <x v="0"/>
    <n v="157"/>
    <x v="321"/>
    <x v="3"/>
    <x v="0"/>
    <m/>
  </r>
  <r>
    <x v="0"/>
    <n v="116"/>
    <x v="322"/>
    <x v="3"/>
    <x v="0"/>
    <m/>
  </r>
  <r>
    <x v="0"/>
    <n v="112"/>
    <x v="323"/>
    <x v="3"/>
    <x v="0"/>
    <m/>
  </r>
  <r>
    <x v="0"/>
    <n v="111"/>
    <x v="324"/>
    <x v="3"/>
    <x v="0"/>
    <m/>
  </r>
  <r>
    <x v="0"/>
    <n v="113"/>
    <x v="325"/>
    <x v="3"/>
    <x v="0"/>
    <m/>
  </r>
  <r>
    <x v="0"/>
    <n v="109"/>
    <x v="326"/>
    <x v="3"/>
    <x v="0"/>
    <m/>
  </r>
  <r>
    <x v="0"/>
    <n v="110"/>
    <x v="327"/>
    <x v="3"/>
    <x v="0"/>
    <m/>
  </r>
  <r>
    <x v="0"/>
    <n v="110"/>
    <x v="328"/>
    <x v="3"/>
    <x v="0"/>
    <m/>
  </r>
  <r>
    <x v="0"/>
    <n v="109"/>
    <x v="329"/>
    <x v="3"/>
    <x v="0"/>
    <m/>
  </r>
  <r>
    <x v="0"/>
    <n v="108"/>
    <x v="330"/>
    <x v="3"/>
    <x v="0"/>
    <m/>
  </r>
  <r>
    <x v="0"/>
    <n v="110"/>
    <x v="331"/>
    <x v="3"/>
    <x v="0"/>
    <m/>
  </r>
  <r>
    <x v="0"/>
    <n v="107"/>
    <x v="332"/>
    <x v="3"/>
    <x v="0"/>
    <m/>
  </r>
  <r>
    <x v="0"/>
    <n v="106"/>
    <x v="333"/>
    <x v="3"/>
    <x v="0"/>
    <m/>
  </r>
  <r>
    <x v="0"/>
    <n v="109"/>
    <x v="334"/>
    <x v="3"/>
    <x v="0"/>
    <m/>
  </r>
  <r>
    <x v="0"/>
    <n v="111"/>
    <x v="335"/>
    <x v="3"/>
    <x v="0"/>
    <m/>
  </r>
  <r>
    <x v="0"/>
    <n v="113"/>
    <x v="336"/>
    <x v="4"/>
    <x v="0"/>
    <m/>
  </r>
  <r>
    <x v="0"/>
    <n v="121"/>
    <x v="337"/>
    <x v="4"/>
    <x v="0"/>
    <m/>
  </r>
  <r>
    <x v="0"/>
    <n v="111"/>
    <x v="338"/>
    <x v="4"/>
    <x v="0"/>
    <m/>
  </r>
  <r>
    <x v="0"/>
    <n v="111"/>
    <x v="339"/>
    <x v="4"/>
    <x v="0"/>
    <m/>
  </r>
  <r>
    <x v="0"/>
    <n v="109"/>
    <x v="340"/>
    <x v="4"/>
    <x v="0"/>
    <m/>
  </r>
  <r>
    <x v="0"/>
    <n v="106"/>
    <x v="341"/>
    <x v="4"/>
    <x v="0"/>
    <m/>
  </r>
  <r>
    <x v="0"/>
    <n v="109"/>
    <x v="342"/>
    <x v="4"/>
    <x v="0"/>
    <m/>
  </r>
  <r>
    <x v="0"/>
    <n v="113"/>
    <x v="343"/>
    <x v="4"/>
    <x v="0"/>
    <m/>
  </r>
  <r>
    <x v="0"/>
    <n v="113"/>
    <x v="344"/>
    <x v="4"/>
    <x v="0"/>
    <m/>
  </r>
  <r>
    <x v="0"/>
    <n v="106"/>
    <x v="345"/>
    <x v="4"/>
    <x v="0"/>
    <m/>
  </r>
  <r>
    <x v="0"/>
    <n v="108"/>
    <x v="346"/>
    <x v="4"/>
    <x v="0"/>
    <m/>
  </r>
  <r>
    <x v="0"/>
    <n v="106"/>
    <x v="347"/>
    <x v="4"/>
    <x v="0"/>
    <m/>
  </r>
  <r>
    <x v="0"/>
    <n v="107"/>
    <x v="348"/>
    <x v="4"/>
    <x v="0"/>
    <m/>
  </r>
  <r>
    <x v="0"/>
    <n v="103"/>
    <x v="349"/>
    <x v="4"/>
    <x v="0"/>
    <m/>
  </r>
  <r>
    <x v="0"/>
    <n v="99"/>
    <x v="350"/>
    <x v="4"/>
    <x v="0"/>
    <m/>
  </r>
  <r>
    <x v="0"/>
    <n v="107"/>
    <x v="351"/>
    <x v="4"/>
    <x v="0"/>
    <m/>
  </r>
  <r>
    <x v="0"/>
    <n v="106"/>
    <x v="352"/>
    <x v="4"/>
    <x v="0"/>
    <m/>
  </r>
  <r>
    <x v="0"/>
    <n v="102"/>
    <x v="353"/>
    <x v="4"/>
    <x v="0"/>
    <m/>
  </r>
  <r>
    <x v="0"/>
    <n v="102"/>
    <x v="354"/>
    <x v="4"/>
    <x v="0"/>
    <m/>
  </r>
  <r>
    <x v="0"/>
    <n v="101"/>
    <x v="355"/>
    <x v="4"/>
    <x v="0"/>
    <m/>
  </r>
  <r>
    <x v="0"/>
    <n v="98"/>
    <x v="356"/>
    <x v="4"/>
    <x v="0"/>
    <m/>
  </r>
  <r>
    <x v="0"/>
    <n v="103"/>
    <x v="357"/>
    <x v="4"/>
    <x v="0"/>
    <m/>
  </r>
  <r>
    <x v="0"/>
    <n v="105"/>
    <x v="358"/>
    <x v="4"/>
    <x v="0"/>
    <m/>
  </r>
  <r>
    <x v="0"/>
    <n v="103"/>
    <x v="359"/>
    <x v="4"/>
    <x v="0"/>
    <m/>
  </r>
  <r>
    <x v="0"/>
    <n v="105"/>
    <x v="360"/>
    <x v="4"/>
    <x v="0"/>
    <m/>
  </r>
  <r>
    <x v="0"/>
    <n v="97"/>
    <x v="361"/>
    <x v="4"/>
    <x v="0"/>
    <m/>
  </r>
  <r>
    <x v="0"/>
    <n v="99"/>
    <x v="362"/>
    <x v="4"/>
    <x v="0"/>
    <m/>
  </r>
  <r>
    <x v="0"/>
    <n v="110"/>
    <x v="363"/>
    <x v="4"/>
    <x v="0"/>
    <m/>
  </r>
  <r>
    <x v="0"/>
    <n v="107"/>
    <x v="364"/>
    <x v="4"/>
    <x v="0"/>
    <m/>
  </r>
  <r>
    <x v="0"/>
    <n v="110"/>
    <x v="365"/>
    <x v="4"/>
    <x v="0"/>
    <m/>
  </r>
  <r>
    <x v="0"/>
    <n v="100"/>
    <x v="366"/>
    <x v="4"/>
    <x v="0"/>
    <m/>
  </r>
  <r>
    <x v="0"/>
    <n v="100"/>
    <x v="367"/>
    <x v="4"/>
    <x v="0"/>
    <m/>
  </r>
  <r>
    <x v="0"/>
    <n v="102"/>
    <x v="368"/>
    <x v="4"/>
    <x v="0"/>
    <m/>
  </r>
  <r>
    <x v="0"/>
    <n v="101"/>
    <x v="369"/>
    <x v="4"/>
    <x v="0"/>
    <m/>
  </r>
  <r>
    <x v="0"/>
    <n v="106"/>
    <x v="370"/>
    <x v="4"/>
    <x v="0"/>
    <m/>
  </r>
  <r>
    <x v="0"/>
    <n v="108"/>
    <x v="371"/>
    <x v="4"/>
    <x v="0"/>
    <m/>
  </r>
  <r>
    <x v="0"/>
    <n v="104"/>
    <x v="372"/>
    <x v="4"/>
    <x v="0"/>
    <m/>
  </r>
  <r>
    <x v="0"/>
    <n v="99"/>
    <x v="373"/>
    <x v="4"/>
    <x v="0"/>
    <m/>
  </r>
  <r>
    <x v="0"/>
    <n v="99"/>
    <x v="374"/>
    <x v="4"/>
    <x v="0"/>
    <m/>
  </r>
  <r>
    <x v="0"/>
    <n v="101"/>
    <x v="375"/>
    <x v="4"/>
    <x v="0"/>
    <m/>
  </r>
  <r>
    <x v="0"/>
    <n v="97"/>
    <x v="376"/>
    <x v="4"/>
    <x v="0"/>
    <m/>
  </r>
  <r>
    <x v="0"/>
    <n v="95"/>
    <x v="377"/>
    <x v="4"/>
    <x v="0"/>
    <m/>
  </r>
  <r>
    <x v="0"/>
    <n v="93"/>
    <x v="378"/>
    <x v="4"/>
    <x v="0"/>
    <m/>
  </r>
  <r>
    <x v="0"/>
    <n v="91"/>
    <x v="379"/>
    <x v="4"/>
    <x v="0"/>
    <m/>
  </r>
  <r>
    <x v="0"/>
    <n v="96"/>
    <x v="380"/>
    <x v="4"/>
    <x v="0"/>
    <m/>
  </r>
  <r>
    <x v="0"/>
    <n v="101"/>
    <x v="381"/>
    <x v="4"/>
    <x v="0"/>
    <m/>
  </r>
  <r>
    <x v="0"/>
    <n v="101"/>
    <x v="382"/>
    <x v="4"/>
    <x v="0"/>
    <m/>
  </r>
  <r>
    <x v="0"/>
    <n v="103"/>
    <x v="383"/>
    <x v="4"/>
    <x v="0"/>
    <m/>
  </r>
  <r>
    <x v="0"/>
    <n v="104"/>
    <x v="384"/>
    <x v="4"/>
    <x v="0"/>
    <m/>
  </r>
  <r>
    <x v="0"/>
    <n v="94"/>
    <x v="385"/>
    <x v="4"/>
    <x v="0"/>
    <m/>
  </r>
  <r>
    <x v="0"/>
    <n v="96"/>
    <x v="386"/>
    <x v="4"/>
    <x v="0"/>
    <m/>
  </r>
  <r>
    <x v="0"/>
    <n v="104"/>
    <x v="387"/>
    <x v="4"/>
    <x v="0"/>
    <m/>
  </r>
  <r>
    <x v="0"/>
    <n v="96"/>
    <x v="388"/>
    <x v="4"/>
    <x v="0"/>
    <m/>
  </r>
  <r>
    <x v="0"/>
    <n v="105"/>
    <x v="389"/>
    <x v="4"/>
    <x v="0"/>
    <m/>
  </r>
  <r>
    <x v="0"/>
    <n v="102"/>
    <x v="390"/>
    <x v="4"/>
    <x v="0"/>
    <m/>
  </r>
  <r>
    <x v="0"/>
    <n v="103"/>
    <x v="391"/>
    <x v="4"/>
    <x v="0"/>
    <m/>
  </r>
  <r>
    <x v="0"/>
    <n v="100"/>
    <x v="392"/>
    <x v="4"/>
    <x v="0"/>
    <m/>
  </r>
  <r>
    <x v="0"/>
    <n v="92"/>
    <x v="393"/>
    <x v="4"/>
    <x v="0"/>
    <m/>
  </r>
  <r>
    <x v="0"/>
    <n v="89"/>
    <x v="394"/>
    <x v="4"/>
    <x v="0"/>
    <m/>
  </r>
  <r>
    <x v="0"/>
    <n v="86"/>
    <x v="395"/>
    <x v="4"/>
    <x v="0"/>
    <m/>
  </r>
  <r>
    <x v="0"/>
    <n v="88"/>
    <x v="396"/>
    <x v="4"/>
    <x v="0"/>
    <m/>
  </r>
  <r>
    <x v="0"/>
    <n v="85"/>
    <x v="397"/>
    <x v="4"/>
    <x v="0"/>
    <m/>
  </r>
  <r>
    <x v="0"/>
    <n v="85"/>
    <x v="398"/>
    <x v="4"/>
    <x v="0"/>
    <m/>
  </r>
  <r>
    <x v="0"/>
    <n v="85"/>
    <x v="399"/>
    <x v="4"/>
    <x v="0"/>
    <m/>
  </r>
  <r>
    <x v="0"/>
    <n v="86"/>
    <x v="400"/>
    <x v="4"/>
    <x v="0"/>
    <m/>
  </r>
  <r>
    <x v="0"/>
    <n v="83"/>
    <x v="401"/>
    <x v="4"/>
    <x v="0"/>
    <m/>
  </r>
  <r>
    <x v="0"/>
    <n v="78"/>
    <x v="402"/>
    <x v="4"/>
    <x v="0"/>
    <m/>
  </r>
  <r>
    <x v="0"/>
    <n v="83"/>
    <x v="403"/>
    <x v="4"/>
    <x v="0"/>
    <m/>
  </r>
  <r>
    <x v="0"/>
    <n v="86"/>
    <x v="404"/>
    <x v="4"/>
    <x v="0"/>
    <m/>
  </r>
  <r>
    <x v="0"/>
    <n v="88"/>
    <x v="405"/>
    <x v="4"/>
    <x v="0"/>
    <m/>
  </r>
  <r>
    <x v="0"/>
    <n v="86"/>
    <x v="406"/>
    <x v="4"/>
    <x v="0"/>
    <m/>
  </r>
  <r>
    <x v="0"/>
    <n v="82"/>
    <x v="407"/>
    <x v="4"/>
    <x v="0"/>
    <m/>
  </r>
  <r>
    <x v="0"/>
    <n v="85"/>
    <x v="408"/>
    <x v="4"/>
    <x v="0"/>
    <m/>
  </r>
  <r>
    <x v="0"/>
    <n v="89"/>
    <x v="409"/>
    <x v="4"/>
    <x v="0"/>
    <m/>
  </r>
  <r>
    <x v="0"/>
    <n v="91"/>
    <x v="410"/>
    <x v="4"/>
    <x v="0"/>
    <m/>
  </r>
  <r>
    <x v="0"/>
    <n v="97"/>
    <x v="411"/>
    <x v="4"/>
    <x v="0"/>
    <m/>
  </r>
  <r>
    <x v="0"/>
    <n v="92"/>
    <x v="412"/>
    <x v="4"/>
    <x v="0"/>
    <m/>
  </r>
  <r>
    <x v="0"/>
    <n v="92"/>
    <x v="413"/>
    <x v="4"/>
    <x v="0"/>
    <m/>
  </r>
  <r>
    <x v="0"/>
    <n v="87"/>
    <x v="414"/>
    <x v="4"/>
    <x v="0"/>
    <m/>
  </r>
  <r>
    <x v="0"/>
    <n v="86"/>
    <x v="415"/>
    <x v="4"/>
    <x v="0"/>
    <m/>
  </r>
  <r>
    <x v="0"/>
    <n v="88"/>
    <x v="416"/>
    <x v="4"/>
    <x v="0"/>
    <m/>
  </r>
  <r>
    <x v="0"/>
    <n v="95"/>
    <x v="417"/>
    <x v="4"/>
    <x v="0"/>
    <m/>
  </r>
  <r>
    <x v="0"/>
    <n v="99"/>
    <x v="418"/>
    <x v="4"/>
    <x v="0"/>
    <m/>
  </r>
  <r>
    <x v="0"/>
    <n v="97"/>
    <x v="419"/>
    <x v="4"/>
    <x v="0"/>
    <m/>
  </r>
  <r>
    <x v="0"/>
    <n v="87"/>
    <x v="420"/>
    <x v="4"/>
    <x v="0"/>
    <m/>
  </r>
  <r>
    <x v="0"/>
    <n v="81"/>
    <x v="421"/>
    <x v="4"/>
    <x v="0"/>
    <m/>
  </r>
  <r>
    <x v="0"/>
    <n v="85"/>
    <x v="422"/>
    <x v="4"/>
    <x v="0"/>
    <m/>
  </r>
  <r>
    <x v="0"/>
    <n v="100"/>
    <x v="423"/>
    <x v="5"/>
    <x v="0"/>
    <m/>
  </r>
  <r>
    <x v="0"/>
    <n v="106"/>
    <x v="424"/>
    <x v="5"/>
    <x v="0"/>
    <m/>
  </r>
  <r>
    <x v="0"/>
    <n v="106"/>
    <x v="425"/>
    <x v="5"/>
    <x v="0"/>
    <m/>
  </r>
  <r>
    <x v="0"/>
    <n v="102"/>
    <x v="426"/>
    <x v="5"/>
    <x v="0"/>
    <m/>
  </r>
  <r>
    <x v="0"/>
    <n v="98"/>
    <x v="427"/>
    <x v="5"/>
    <x v="0"/>
    <m/>
  </r>
  <r>
    <x v="0"/>
    <n v="100"/>
    <x v="428"/>
    <x v="5"/>
    <x v="0"/>
    <m/>
  </r>
  <r>
    <x v="0"/>
    <n v="104"/>
    <x v="429"/>
    <x v="5"/>
    <x v="0"/>
    <m/>
  </r>
  <r>
    <x v="0"/>
    <n v="106"/>
    <x v="430"/>
    <x v="5"/>
    <x v="0"/>
    <m/>
  </r>
  <r>
    <x v="0"/>
    <n v="107"/>
    <x v="431"/>
    <x v="5"/>
    <x v="0"/>
    <m/>
  </r>
  <r>
    <x v="0"/>
    <n v="95"/>
    <x v="432"/>
    <x v="1"/>
    <x v="0"/>
    <m/>
  </r>
  <r>
    <x v="0"/>
    <n v="85"/>
    <x v="433"/>
    <x v="1"/>
    <x v="0"/>
    <m/>
  </r>
  <r>
    <x v="0"/>
    <n v="117"/>
    <x v="434"/>
    <x v="1"/>
    <x v="0"/>
    <m/>
  </r>
  <r>
    <x v="0"/>
    <n v="95"/>
    <x v="435"/>
    <x v="2"/>
    <x v="0"/>
    <m/>
  </r>
  <r>
    <x v="0"/>
    <n v="85"/>
    <x v="436"/>
    <x v="2"/>
    <x v="0"/>
    <m/>
  </r>
  <r>
    <x v="0"/>
    <n v="86"/>
    <x v="437"/>
    <x v="2"/>
    <x v="0"/>
    <m/>
  </r>
  <r>
    <x v="0"/>
    <n v="99"/>
    <x v="438"/>
    <x v="2"/>
    <x v="0"/>
    <m/>
  </r>
  <r>
    <x v="0"/>
    <n v="124"/>
    <x v="439"/>
    <x v="2"/>
    <x v="0"/>
    <m/>
  </r>
  <r>
    <x v="0"/>
    <n v="81"/>
    <x v="440"/>
    <x v="2"/>
    <x v="0"/>
    <m/>
  </r>
  <r>
    <x v="0"/>
    <n v="90"/>
    <x v="441"/>
    <x v="2"/>
    <x v="0"/>
    <m/>
  </r>
  <r>
    <x v="0"/>
    <n v="127"/>
    <x v="442"/>
    <x v="2"/>
    <x v="0"/>
    <m/>
  </r>
  <r>
    <x v="0"/>
    <n v="92"/>
    <x v="443"/>
    <x v="2"/>
    <x v="0"/>
    <m/>
  </r>
  <r>
    <x v="0"/>
    <n v="102"/>
    <x v="444"/>
    <x v="2"/>
    <x v="0"/>
    <m/>
  </r>
  <r>
    <x v="0"/>
    <n v="95"/>
    <x v="445"/>
    <x v="2"/>
    <x v="0"/>
    <m/>
  </r>
  <r>
    <x v="0"/>
    <n v="103"/>
    <x v="446"/>
    <x v="2"/>
    <x v="0"/>
    <m/>
  </r>
  <r>
    <x v="0"/>
    <n v="87"/>
    <x v="447"/>
    <x v="2"/>
    <x v="0"/>
    <m/>
  </r>
  <r>
    <x v="0"/>
    <n v="106"/>
    <x v="448"/>
    <x v="2"/>
    <x v="0"/>
    <m/>
  </r>
  <r>
    <x v="0"/>
    <n v="99"/>
    <x v="449"/>
    <x v="2"/>
    <x v="0"/>
    <m/>
  </r>
  <r>
    <x v="0"/>
    <n v="77"/>
    <x v="450"/>
    <x v="2"/>
    <x v="0"/>
    <m/>
  </r>
  <r>
    <x v="0"/>
    <n v="81"/>
    <x v="451"/>
    <x v="2"/>
    <x v="0"/>
    <m/>
  </r>
  <r>
    <x v="0"/>
    <n v="105"/>
    <x v="452"/>
    <x v="2"/>
    <x v="0"/>
    <m/>
  </r>
  <r>
    <x v="0"/>
    <n v="130"/>
    <x v="453"/>
    <x v="2"/>
    <x v="0"/>
    <m/>
  </r>
  <r>
    <x v="0"/>
    <n v="141"/>
    <x v="454"/>
    <x v="2"/>
    <x v="0"/>
    <m/>
  </r>
  <r>
    <x v="0"/>
    <n v="111"/>
    <x v="455"/>
    <x v="2"/>
    <x v="0"/>
    <m/>
  </r>
  <r>
    <x v="0"/>
    <n v="106"/>
    <x v="456"/>
    <x v="2"/>
    <x v="0"/>
    <m/>
  </r>
  <r>
    <x v="0"/>
    <n v="88"/>
    <x v="457"/>
    <x v="2"/>
    <x v="0"/>
    <m/>
  </r>
  <r>
    <x v="0"/>
    <n v="81"/>
    <x v="458"/>
    <x v="2"/>
    <x v="0"/>
    <m/>
  </r>
  <r>
    <x v="0"/>
    <n v="77"/>
    <x v="459"/>
    <x v="2"/>
    <x v="0"/>
    <m/>
  </r>
  <r>
    <x v="0"/>
    <n v="104"/>
    <x v="460"/>
    <x v="2"/>
    <x v="0"/>
    <m/>
  </r>
  <r>
    <x v="0"/>
    <n v="92"/>
    <x v="461"/>
    <x v="2"/>
    <x v="0"/>
    <m/>
  </r>
  <r>
    <x v="0"/>
    <n v="98"/>
    <x v="462"/>
    <x v="2"/>
    <x v="0"/>
    <m/>
  </r>
  <r>
    <x v="0"/>
    <n v="89"/>
    <x v="463"/>
    <x v="2"/>
    <x v="0"/>
    <m/>
  </r>
  <r>
    <x v="0"/>
    <n v="93"/>
    <x v="464"/>
    <x v="2"/>
    <x v="0"/>
    <m/>
  </r>
  <r>
    <x v="0"/>
    <n v="94"/>
    <x v="465"/>
    <x v="2"/>
    <x v="0"/>
    <m/>
  </r>
  <r>
    <x v="0"/>
    <n v="87"/>
    <x v="466"/>
    <x v="2"/>
    <x v="0"/>
    <m/>
  </r>
  <r>
    <x v="0"/>
    <n v="88"/>
    <x v="467"/>
    <x v="2"/>
    <x v="0"/>
    <m/>
  </r>
  <r>
    <x v="0"/>
    <n v="95"/>
    <x v="468"/>
    <x v="2"/>
    <x v="0"/>
    <m/>
  </r>
  <r>
    <x v="0"/>
    <n v="118"/>
    <x v="469"/>
    <x v="2"/>
    <x v="0"/>
    <m/>
  </r>
  <r>
    <x v="0"/>
    <n v="94"/>
    <x v="470"/>
    <x v="2"/>
    <x v="0"/>
    <m/>
  </r>
  <r>
    <x v="0"/>
    <n v="94"/>
    <x v="471"/>
    <x v="2"/>
    <x v="0"/>
    <m/>
  </r>
  <r>
    <x v="0"/>
    <n v="96"/>
    <x v="472"/>
    <x v="2"/>
    <x v="0"/>
    <m/>
  </r>
  <r>
    <x v="0"/>
    <n v="110"/>
    <x v="473"/>
    <x v="2"/>
    <x v="0"/>
    <m/>
  </r>
  <r>
    <x v="0"/>
    <n v="106"/>
    <x v="474"/>
    <x v="2"/>
    <x v="0"/>
    <m/>
  </r>
  <r>
    <x v="0"/>
    <n v="102"/>
    <x v="475"/>
    <x v="2"/>
    <x v="0"/>
    <m/>
  </r>
  <r>
    <x v="0"/>
    <n v="107"/>
    <x v="476"/>
    <x v="6"/>
    <x v="0"/>
    <m/>
  </r>
  <r>
    <x v="0"/>
    <n v="90"/>
    <x v="477"/>
    <x v="6"/>
    <x v="0"/>
    <m/>
  </r>
  <r>
    <x v="0"/>
    <n v="115"/>
    <x v="478"/>
    <x v="6"/>
    <x v="0"/>
    <m/>
  </r>
  <r>
    <x v="0"/>
    <n v="120"/>
    <x v="479"/>
    <x v="6"/>
    <x v="0"/>
    <m/>
  </r>
  <r>
    <x v="0"/>
    <n v="99"/>
    <x v="480"/>
    <x v="6"/>
    <x v="0"/>
    <m/>
  </r>
  <r>
    <x v="0"/>
    <n v="109"/>
    <x v="481"/>
    <x v="6"/>
    <x v="0"/>
    <m/>
  </r>
  <r>
    <x v="0"/>
    <n v="91"/>
    <x v="482"/>
    <x v="6"/>
    <x v="0"/>
    <m/>
  </r>
  <r>
    <x v="0"/>
    <n v="105"/>
    <x v="483"/>
    <x v="6"/>
    <x v="0"/>
    <m/>
  </r>
  <r>
    <x v="0"/>
    <n v="82"/>
    <x v="484"/>
    <x v="6"/>
    <x v="0"/>
    <m/>
  </r>
  <r>
    <x v="0"/>
    <n v="99"/>
    <x v="485"/>
    <x v="6"/>
    <x v="0"/>
    <m/>
  </r>
  <r>
    <x v="0"/>
    <n v="82"/>
    <x v="486"/>
    <x v="6"/>
    <x v="0"/>
    <m/>
  </r>
  <r>
    <x v="0"/>
    <n v="82"/>
    <x v="487"/>
    <x v="6"/>
    <x v="0"/>
    <m/>
  </r>
  <r>
    <x v="0"/>
    <n v="101"/>
    <x v="488"/>
    <x v="6"/>
    <x v="0"/>
    <m/>
  </r>
  <r>
    <x v="0"/>
    <n v="109"/>
    <x v="489"/>
    <x v="6"/>
    <x v="0"/>
    <m/>
  </r>
  <r>
    <x v="0"/>
    <n v="99"/>
    <x v="490"/>
    <x v="6"/>
    <x v="0"/>
    <m/>
  </r>
  <r>
    <x v="0"/>
    <n v="122"/>
    <x v="491"/>
    <x v="6"/>
    <x v="0"/>
    <m/>
  </r>
  <r>
    <x v="0"/>
    <n v="92"/>
    <x v="492"/>
    <x v="6"/>
    <x v="0"/>
    <m/>
  </r>
  <r>
    <x v="0"/>
    <n v="76"/>
    <x v="493"/>
    <x v="6"/>
    <x v="0"/>
    <m/>
  </r>
  <r>
    <x v="0"/>
    <n v="80"/>
    <x v="494"/>
    <x v="6"/>
    <x v="0"/>
    <m/>
  </r>
  <r>
    <x v="0"/>
    <n v="90"/>
    <x v="495"/>
    <x v="6"/>
    <x v="0"/>
    <m/>
  </r>
  <r>
    <x v="0"/>
    <n v="117"/>
    <x v="496"/>
    <x v="2"/>
    <x v="0"/>
    <m/>
  </r>
  <r>
    <x v="0"/>
    <n v="116"/>
    <x v="497"/>
    <x v="2"/>
    <x v="0"/>
    <m/>
  </r>
  <r>
    <x v="0"/>
    <n v="134"/>
    <x v="498"/>
    <x v="2"/>
    <x v="0"/>
    <m/>
  </r>
  <r>
    <x v="0"/>
    <n v="128"/>
    <x v="499"/>
    <x v="2"/>
    <x v="0"/>
    <m/>
  </r>
  <r>
    <x v="0"/>
    <n v="138"/>
    <x v="500"/>
    <x v="2"/>
    <x v="0"/>
    <m/>
  </r>
  <r>
    <x v="0"/>
    <n v="132"/>
    <x v="501"/>
    <x v="2"/>
    <x v="0"/>
    <m/>
  </r>
  <r>
    <x v="0"/>
    <n v="124"/>
    <x v="502"/>
    <x v="2"/>
    <x v="0"/>
    <m/>
  </r>
  <r>
    <x v="0"/>
    <n v="123"/>
    <x v="503"/>
    <x v="2"/>
    <x v="0"/>
    <m/>
  </r>
  <r>
    <x v="0"/>
    <n v="120"/>
    <x v="504"/>
    <x v="2"/>
    <x v="0"/>
    <m/>
  </r>
  <r>
    <x v="0"/>
    <n v="122"/>
    <x v="505"/>
    <x v="2"/>
    <x v="0"/>
    <m/>
  </r>
  <r>
    <x v="0"/>
    <n v="124"/>
    <x v="506"/>
    <x v="2"/>
    <x v="0"/>
    <m/>
  </r>
  <r>
    <x v="0"/>
    <n v="123"/>
    <x v="507"/>
    <x v="2"/>
    <x v="0"/>
    <m/>
  </r>
  <r>
    <x v="0"/>
    <n v="129"/>
    <x v="508"/>
    <x v="2"/>
    <x v="0"/>
    <m/>
  </r>
  <r>
    <x v="0"/>
    <n v="128"/>
    <x v="509"/>
    <x v="2"/>
    <x v="0"/>
    <m/>
  </r>
  <r>
    <x v="0"/>
    <n v="129"/>
    <x v="510"/>
    <x v="2"/>
    <x v="0"/>
    <m/>
  </r>
  <r>
    <x v="0"/>
    <n v="128"/>
    <x v="511"/>
    <x v="2"/>
    <x v="0"/>
    <m/>
  </r>
  <r>
    <x v="0"/>
    <n v="130"/>
    <x v="512"/>
    <x v="2"/>
    <x v="0"/>
    <m/>
  </r>
  <r>
    <x v="0"/>
    <n v="127"/>
    <x v="513"/>
    <x v="2"/>
    <x v="0"/>
    <m/>
  </r>
  <r>
    <x v="0"/>
    <n v="126"/>
    <x v="514"/>
    <x v="2"/>
    <x v="0"/>
    <m/>
  </r>
  <r>
    <x v="0"/>
    <n v="124"/>
    <x v="515"/>
    <x v="2"/>
    <x v="0"/>
    <m/>
  </r>
  <r>
    <x v="0"/>
    <n v="124"/>
    <x v="516"/>
    <x v="2"/>
    <x v="0"/>
    <m/>
  </r>
  <r>
    <x v="0"/>
    <n v="123"/>
    <x v="517"/>
    <x v="2"/>
    <x v="0"/>
    <m/>
  </r>
  <r>
    <x v="0"/>
    <n v="121"/>
    <x v="518"/>
    <x v="2"/>
    <x v="0"/>
    <m/>
  </r>
  <r>
    <x v="0"/>
    <n v="121"/>
    <x v="519"/>
    <x v="2"/>
    <x v="0"/>
    <m/>
  </r>
  <r>
    <x v="0"/>
    <n v="120"/>
    <x v="520"/>
    <x v="2"/>
    <x v="0"/>
    <m/>
  </r>
  <r>
    <x v="0"/>
    <n v="120"/>
    <x v="521"/>
    <x v="2"/>
    <x v="0"/>
    <m/>
  </r>
  <r>
    <x v="0"/>
    <n v="120"/>
    <x v="522"/>
    <x v="2"/>
    <x v="0"/>
    <m/>
  </r>
  <r>
    <x v="0"/>
    <n v="119"/>
    <x v="523"/>
    <x v="2"/>
    <x v="0"/>
    <m/>
  </r>
  <r>
    <x v="0"/>
    <n v="119"/>
    <x v="524"/>
    <x v="2"/>
    <x v="0"/>
    <m/>
  </r>
  <r>
    <x v="0"/>
    <n v="122"/>
    <x v="525"/>
    <x v="2"/>
    <x v="0"/>
    <m/>
  </r>
  <r>
    <x v="0"/>
    <n v="120"/>
    <x v="526"/>
    <x v="2"/>
    <x v="0"/>
    <m/>
  </r>
  <r>
    <x v="0"/>
    <n v="119"/>
    <x v="527"/>
    <x v="2"/>
    <x v="0"/>
    <m/>
  </r>
  <r>
    <x v="0"/>
    <n v="118"/>
    <x v="528"/>
    <x v="2"/>
    <x v="0"/>
    <m/>
  </r>
  <r>
    <x v="0"/>
    <n v="114"/>
    <x v="529"/>
    <x v="2"/>
    <x v="0"/>
    <m/>
  </r>
  <r>
    <x v="0"/>
    <n v="115"/>
    <x v="530"/>
    <x v="2"/>
    <x v="0"/>
    <m/>
  </r>
  <r>
    <x v="0"/>
    <n v="113"/>
    <x v="531"/>
    <x v="2"/>
    <x v="0"/>
    <m/>
  </r>
  <r>
    <x v="0"/>
    <n v="127"/>
    <x v="532"/>
    <x v="2"/>
    <x v="0"/>
    <m/>
  </r>
  <r>
    <x v="0"/>
    <n v="124"/>
    <x v="533"/>
    <x v="2"/>
    <x v="0"/>
    <m/>
  </r>
  <r>
    <x v="0"/>
    <n v="126"/>
    <x v="534"/>
    <x v="2"/>
    <x v="0"/>
    <m/>
  </r>
  <r>
    <x v="0"/>
    <n v="82"/>
    <x v="535"/>
    <x v="4"/>
    <x v="0"/>
    <m/>
  </r>
  <r>
    <x v="0"/>
    <n v="80"/>
    <x v="536"/>
    <x v="4"/>
    <x v="0"/>
    <m/>
  </r>
  <r>
    <x v="0"/>
    <n v="80"/>
    <x v="537"/>
    <x v="4"/>
    <x v="0"/>
    <m/>
  </r>
  <r>
    <x v="0"/>
    <n v="160"/>
    <x v="538"/>
    <x v="4"/>
    <x v="0"/>
    <m/>
  </r>
  <r>
    <x v="0"/>
    <n v="79"/>
    <x v="539"/>
    <x v="4"/>
    <x v="0"/>
    <m/>
  </r>
  <r>
    <x v="0"/>
    <n v="78"/>
    <x v="540"/>
    <x v="4"/>
    <x v="0"/>
    <m/>
  </r>
  <r>
    <x v="0"/>
    <n v="77"/>
    <x v="541"/>
    <x v="4"/>
    <x v="0"/>
    <m/>
  </r>
  <r>
    <x v="0"/>
    <n v="107"/>
    <x v="542"/>
    <x v="4"/>
    <x v="0"/>
    <m/>
  </r>
  <r>
    <x v="0"/>
    <n v="108"/>
    <x v="543"/>
    <x v="4"/>
    <x v="0"/>
    <m/>
  </r>
  <r>
    <x v="0"/>
    <n v="101"/>
    <x v="544"/>
    <x v="4"/>
    <x v="0"/>
    <m/>
  </r>
  <r>
    <x v="0"/>
    <n v="84"/>
    <x v="545"/>
    <x v="4"/>
    <x v="0"/>
    <m/>
  </r>
  <r>
    <x v="0"/>
    <n v="102"/>
    <x v="546"/>
    <x v="4"/>
    <x v="0"/>
    <m/>
  </r>
  <r>
    <x v="0"/>
    <n v="84"/>
    <x v="547"/>
    <x v="4"/>
    <x v="0"/>
    <m/>
  </r>
  <r>
    <x v="0"/>
    <n v="81"/>
    <x v="548"/>
    <x v="4"/>
    <x v="0"/>
    <m/>
  </r>
  <r>
    <x v="0"/>
    <n v="83"/>
    <x v="549"/>
    <x v="4"/>
    <x v="0"/>
    <m/>
  </r>
  <r>
    <x v="0"/>
    <n v="105"/>
    <x v="550"/>
    <x v="4"/>
    <x v="0"/>
    <m/>
  </r>
  <r>
    <x v="0"/>
    <n v="106"/>
    <x v="551"/>
    <x v="4"/>
    <x v="0"/>
    <m/>
  </r>
  <r>
    <x v="0"/>
    <n v="99"/>
    <x v="552"/>
    <x v="4"/>
    <x v="0"/>
    <m/>
  </r>
  <r>
    <x v="0"/>
    <n v="92"/>
    <x v="553"/>
    <x v="4"/>
    <x v="0"/>
    <m/>
  </r>
  <r>
    <x v="0"/>
    <n v="90"/>
    <x v="554"/>
    <x v="4"/>
    <x v="0"/>
    <m/>
  </r>
  <r>
    <x v="0"/>
    <n v="72"/>
    <x v="555"/>
    <x v="4"/>
    <x v="0"/>
    <m/>
  </r>
  <r>
    <x v="0"/>
    <n v="91"/>
    <x v="556"/>
    <x v="4"/>
    <x v="0"/>
    <m/>
  </r>
  <r>
    <x v="0"/>
    <n v="81"/>
    <x v="557"/>
    <x v="4"/>
    <x v="0"/>
    <m/>
  </r>
  <r>
    <x v="0"/>
    <n v="96"/>
    <x v="558"/>
    <x v="4"/>
    <x v="0"/>
    <m/>
  </r>
  <r>
    <x v="0"/>
    <n v="87"/>
    <x v="559"/>
    <x v="4"/>
    <x v="0"/>
    <m/>
  </r>
  <r>
    <x v="0"/>
    <n v="89"/>
    <x v="560"/>
    <x v="4"/>
    <x v="0"/>
    <m/>
  </r>
  <r>
    <x v="0"/>
    <n v="91"/>
    <x v="561"/>
    <x v="4"/>
    <x v="0"/>
    <m/>
  </r>
  <r>
    <x v="0"/>
    <n v="87"/>
    <x v="562"/>
    <x v="4"/>
    <x v="0"/>
    <m/>
  </r>
  <r>
    <x v="0"/>
    <n v="89"/>
    <x v="563"/>
    <x v="4"/>
    <x v="0"/>
    <m/>
  </r>
  <r>
    <x v="0"/>
    <n v="99"/>
    <x v="564"/>
    <x v="4"/>
    <x v="0"/>
    <m/>
  </r>
  <r>
    <x v="0"/>
    <n v="88"/>
    <x v="565"/>
    <x v="4"/>
    <x v="0"/>
    <m/>
  </r>
  <r>
    <x v="0"/>
    <n v="107"/>
    <x v="566"/>
    <x v="5"/>
    <x v="0"/>
    <m/>
  </r>
  <r>
    <x v="0"/>
    <n v="95"/>
    <x v="567"/>
    <x v="5"/>
    <x v="0"/>
    <m/>
  </r>
  <r>
    <x v="0"/>
    <n v="106"/>
    <x v="568"/>
    <x v="5"/>
    <x v="0"/>
    <m/>
  </r>
  <r>
    <x v="0"/>
    <n v="100"/>
    <x v="569"/>
    <x v="5"/>
    <x v="0"/>
    <m/>
  </r>
  <r>
    <x v="0"/>
    <n v="110"/>
    <x v="570"/>
    <x v="5"/>
    <x v="0"/>
    <m/>
  </r>
  <r>
    <x v="0"/>
    <n v="78"/>
    <x v="571"/>
    <x v="5"/>
    <x v="0"/>
    <m/>
  </r>
  <r>
    <x v="0"/>
    <n v="86"/>
    <x v="572"/>
    <x v="5"/>
    <x v="0"/>
    <m/>
  </r>
  <r>
    <x v="0"/>
    <n v="83"/>
    <x v="573"/>
    <x v="5"/>
    <x v="0"/>
    <m/>
  </r>
  <r>
    <x v="0"/>
    <n v="109"/>
    <x v="574"/>
    <x v="5"/>
    <x v="0"/>
    <m/>
  </r>
  <r>
    <x v="1"/>
    <m/>
    <x v="575"/>
    <x v="7"/>
    <x v="0"/>
    <m/>
  </r>
  <r>
    <x v="2"/>
    <n v="82"/>
    <x v="576"/>
    <x v="0"/>
    <x v="0"/>
    <m/>
  </r>
  <r>
    <x v="2"/>
    <n v="87"/>
    <x v="577"/>
    <x v="0"/>
    <x v="0"/>
    <m/>
  </r>
  <r>
    <x v="2"/>
    <n v="95"/>
    <x v="578"/>
    <x v="0"/>
    <x v="0"/>
    <m/>
  </r>
  <r>
    <x v="2"/>
    <n v="81"/>
    <x v="579"/>
    <x v="0"/>
    <x v="0"/>
    <m/>
  </r>
  <r>
    <x v="2"/>
    <n v="82"/>
    <x v="580"/>
    <x v="0"/>
    <x v="0"/>
    <m/>
  </r>
  <r>
    <x v="2"/>
    <n v="87"/>
    <x v="581"/>
    <x v="0"/>
    <x v="0"/>
    <m/>
  </r>
  <r>
    <x v="2"/>
    <n v="81"/>
    <x v="582"/>
    <x v="0"/>
    <x v="0"/>
    <m/>
  </r>
  <r>
    <x v="2"/>
    <n v="85"/>
    <x v="583"/>
    <x v="0"/>
    <x v="0"/>
    <m/>
  </r>
  <r>
    <x v="2"/>
    <n v="84"/>
    <x v="584"/>
    <x v="0"/>
    <x v="0"/>
    <m/>
  </r>
  <r>
    <x v="2"/>
    <n v="85"/>
    <x v="585"/>
    <x v="0"/>
    <x v="0"/>
    <m/>
  </r>
  <r>
    <x v="2"/>
    <n v="88"/>
    <x v="586"/>
    <x v="1"/>
    <x v="0"/>
    <m/>
  </r>
  <r>
    <x v="2"/>
    <n v="89"/>
    <x v="587"/>
    <x v="1"/>
    <x v="0"/>
    <m/>
  </r>
  <r>
    <x v="2"/>
    <n v="85"/>
    <x v="588"/>
    <x v="1"/>
    <x v="0"/>
    <m/>
  </r>
  <r>
    <x v="2"/>
    <n v="81"/>
    <x v="589"/>
    <x v="1"/>
    <x v="0"/>
    <m/>
  </r>
  <r>
    <x v="2"/>
    <n v="93"/>
    <x v="590"/>
    <x v="1"/>
    <x v="0"/>
    <m/>
  </r>
  <r>
    <x v="2"/>
    <n v="81"/>
    <x v="591"/>
    <x v="1"/>
    <x v="0"/>
    <m/>
  </r>
  <r>
    <x v="2"/>
    <n v="92"/>
    <x v="592"/>
    <x v="1"/>
    <x v="0"/>
    <m/>
  </r>
  <r>
    <x v="2"/>
    <n v="92"/>
    <x v="593"/>
    <x v="1"/>
    <x v="0"/>
    <m/>
  </r>
  <r>
    <x v="2"/>
    <n v="90"/>
    <x v="594"/>
    <x v="1"/>
    <x v="0"/>
    <m/>
  </r>
  <r>
    <x v="2"/>
    <n v="80"/>
    <x v="595"/>
    <x v="1"/>
    <x v="0"/>
    <m/>
  </r>
  <r>
    <x v="2"/>
    <n v="88"/>
    <x v="596"/>
    <x v="1"/>
    <x v="0"/>
    <m/>
  </r>
  <r>
    <x v="2"/>
    <n v="85"/>
    <x v="597"/>
    <x v="1"/>
    <x v="0"/>
    <m/>
  </r>
  <r>
    <x v="2"/>
    <n v="93"/>
    <x v="598"/>
    <x v="1"/>
    <x v="0"/>
    <m/>
  </r>
  <r>
    <x v="2"/>
    <n v="87"/>
    <x v="599"/>
    <x v="1"/>
    <x v="0"/>
    <m/>
  </r>
  <r>
    <x v="2"/>
    <n v="94"/>
    <x v="600"/>
    <x v="1"/>
    <x v="0"/>
    <m/>
  </r>
  <r>
    <x v="2"/>
    <n v="82"/>
    <x v="601"/>
    <x v="1"/>
    <x v="0"/>
    <m/>
  </r>
  <r>
    <x v="2"/>
    <n v="90"/>
    <x v="602"/>
    <x v="2"/>
    <x v="0"/>
    <m/>
  </r>
  <r>
    <x v="2"/>
    <n v="76"/>
    <x v="603"/>
    <x v="7"/>
    <x v="0"/>
    <m/>
  </r>
  <r>
    <x v="2"/>
    <n v="83"/>
    <x v="604"/>
    <x v="7"/>
    <x v="0"/>
    <m/>
  </r>
  <r>
    <x v="2"/>
    <n v="88"/>
    <x v="605"/>
    <x v="7"/>
    <x v="0"/>
    <m/>
  </r>
  <r>
    <x v="2"/>
    <n v="95"/>
    <x v="606"/>
    <x v="7"/>
    <x v="0"/>
    <m/>
  </r>
  <r>
    <x v="2"/>
    <n v="81"/>
    <x v="607"/>
    <x v="7"/>
    <x v="0"/>
    <m/>
  </r>
  <r>
    <x v="2"/>
    <n v="83"/>
    <x v="608"/>
    <x v="7"/>
    <x v="0"/>
    <m/>
  </r>
  <r>
    <x v="2"/>
    <n v="82"/>
    <x v="609"/>
    <x v="7"/>
    <x v="0"/>
    <m/>
  </r>
  <r>
    <x v="2"/>
    <n v="83"/>
    <x v="610"/>
    <x v="7"/>
    <x v="0"/>
    <m/>
  </r>
  <r>
    <x v="2"/>
    <n v="80"/>
    <x v="611"/>
    <x v="7"/>
    <x v="0"/>
    <m/>
  </r>
  <r>
    <x v="2"/>
    <n v="80"/>
    <x v="612"/>
    <x v="7"/>
    <x v="0"/>
    <m/>
  </r>
  <r>
    <x v="2"/>
    <n v="82"/>
    <x v="613"/>
    <x v="7"/>
    <x v="0"/>
    <m/>
  </r>
  <r>
    <x v="2"/>
    <n v="79"/>
    <x v="614"/>
    <x v="7"/>
    <x v="0"/>
    <m/>
  </r>
  <r>
    <x v="2"/>
    <n v="70"/>
    <x v="615"/>
    <x v="7"/>
    <x v="0"/>
    <m/>
  </r>
  <r>
    <x v="2"/>
    <n v="74"/>
    <x v="616"/>
    <x v="7"/>
    <x v="0"/>
    <m/>
  </r>
  <r>
    <x v="2"/>
    <n v="73"/>
    <x v="617"/>
    <x v="7"/>
    <x v="0"/>
    <m/>
  </r>
  <r>
    <x v="2"/>
    <n v="69"/>
    <x v="618"/>
    <x v="7"/>
    <x v="0"/>
    <m/>
  </r>
  <r>
    <x v="2"/>
    <n v="65"/>
    <x v="619"/>
    <x v="7"/>
    <x v="0"/>
    <m/>
  </r>
  <r>
    <x v="2"/>
    <n v="67"/>
    <x v="620"/>
    <x v="7"/>
    <x v="0"/>
    <m/>
  </r>
  <r>
    <x v="2"/>
    <n v="65"/>
    <x v="621"/>
    <x v="7"/>
    <x v="0"/>
    <m/>
  </r>
  <r>
    <x v="2"/>
    <n v="82"/>
    <x v="622"/>
    <x v="7"/>
    <x v="0"/>
    <m/>
  </r>
  <r>
    <x v="2"/>
    <n v="80"/>
    <x v="623"/>
    <x v="7"/>
    <x v="0"/>
    <m/>
  </r>
  <r>
    <x v="2"/>
    <n v="82"/>
    <x v="624"/>
    <x v="7"/>
    <x v="0"/>
    <m/>
  </r>
  <r>
    <x v="2"/>
    <n v="82"/>
    <x v="625"/>
    <x v="7"/>
    <x v="0"/>
    <m/>
  </r>
  <r>
    <x v="2"/>
    <n v="90"/>
    <x v="626"/>
    <x v="3"/>
    <x v="0"/>
    <m/>
  </r>
  <r>
    <x v="2"/>
    <n v="93"/>
    <x v="627"/>
    <x v="7"/>
    <x v="0"/>
    <m/>
  </r>
  <r>
    <x v="2"/>
    <n v="90"/>
    <x v="628"/>
    <x v="7"/>
    <x v="0"/>
    <m/>
  </r>
  <r>
    <x v="2"/>
    <n v="105"/>
    <x v="629"/>
    <x v="7"/>
    <x v="0"/>
    <m/>
  </r>
  <r>
    <x v="2"/>
    <n v="99"/>
    <x v="630"/>
    <x v="7"/>
    <x v="0"/>
    <m/>
  </r>
  <r>
    <x v="2"/>
    <n v="84"/>
    <x v="631"/>
    <x v="7"/>
    <x v="0"/>
    <m/>
  </r>
  <r>
    <x v="2"/>
    <n v="85"/>
    <x v="632"/>
    <x v="7"/>
    <x v="0"/>
    <m/>
  </r>
  <r>
    <x v="2"/>
    <n v="81"/>
    <x v="633"/>
    <x v="7"/>
    <x v="0"/>
    <m/>
  </r>
  <r>
    <x v="2"/>
    <n v="73"/>
    <x v="634"/>
    <x v="7"/>
    <x v="0"/>
    <m/>
  </r>
  <r>
    <x v="2"/>
    <n v="81"/>
    <x v="635"/>
    <x v="7"/>
    <x v="0"/>
    <m/>
  </r>
  <r>
    <x v="2"/>
    <n v="116"/>
    <x v="636"/>
    <x v="7"/>
    <x v="0"/>
    <m/>
  </r>
  <r>
    <x v="2"/>
    <n v="97"/>
    <x v="637"/>
    <x v="7"/>
    <x v="0"/>
    <m/>
  </r>
  <r>
    <x v="2"/>
    <n v="89"/>
    <x v="638"/>
    <x v="7"/>
    <x v="0"/>
    <m/>
  </r>
  <r>
    <x v="2"/>
    <n v="90"/>
    <x v="639"/>
    <x v="7"/>
    <x v="0"/>
    <m/>
  </r>
  <r>
    <x v="2"/>
    <n v="70"/>
    <x v="640"/>
    <x v="7"/>
    <x v="0"/>
    <m/>
  </r>
  <r>
    <x v="2"/>
    <n v="88"/>
    <x v="641"/>
    <x v="7"/>
    <x v="0"/>
    <m/>
  </r>
  <r>
    <x v="2"/>
    <n v="81"/>
    <x v="642"/>
    <x v="7"/>
    <x v="0"/>
    <m/>
  </r>
  <r>
    <x v="2"/>
    <n v="87"/>
    <x v="643"/>
    <x v="7"/>
    <x v="0"/>
    <m/>
  </r>
  <r>
    <x v="2"/>
    <n v="85"/>
    <x v="644"/>
    <x v="7"/>
    <x v="0"/>
    <m/>
  </r>
  <r>
    <x v="2"/>
    <n v="84"/>
    <x v="645"/>
    <x v="7"/>
    <x v="0"/>
    <m/>
  </r>
  <r>
    <x v="2"/>
    <n v="89"/>
    <x v="646"/>
    <x v="7"/>
    <x v="0"/>
    <m/>
  </r>
  <r>
    <x v="2"/>
    <n v="81"/>
    <x v="647"/>
    <x v="7"/>
    <x v="0"/>
    <m/>
  </r>
  <r>
    <x v="2"/>
    <n v="82"/>
    <x v="648"/>
    <x v="7"/>
    <x v="0"/>
    <m/>
  </r>
  <r>
    <x v="2"/>
    <n v="90"/>
    <x v="649"/>
    <x v="7"/>
    <x v="0"/>
    <m/>
  </r>
  <r>
    <x v="2"/>
    <n v="82"/>
    <x v="650"/>
    <x v="7"/>
    <x v="0"/>
    <m/>
  </r>
  <r>
    <x v="2"/>
    <n v="74"/>
    <x v="651"/>
    <x v="7"/>
    <x v="0"/>
    <m/>
  </r>
  <r>
    <x v="2"/>
    <n v="85"/>
    <x v="652"/>
    <x v="7"/>
    <x v="0"/>
    <m/>
  </r>
  <r>
    <x v="2"/>
    <n v="92"/>
    <x v="653"/>
    <x v="7"/>
    <x v="0"/>
    <m/>
  </r>
  <r>
    <x v="2"/>
    <n v="87"/>
    <x v="654"/>
    <x v="7"/>
    <x v="0"/>
    <m/>
  </r>
  <r>
    <x v="2"/>
    <n v="79"/>
    <x v="655"/>
    <x v="7"/>
    <x v="0"/>
    <m/>
  </r>
  <r>
    <x v="2"/>
    <n v="87"/>
    <x v="656"/>
    <x v="7"/>
    <x v="0"/>
    <m/>
  </r>
  <r>
    <x v="2"/>
    <n v="90"/>
    <x v="657"/>
    <x v="7"/>
    <x v="0"/>
    <m/>
  </r>
  <r>
    <x v="2"/>
    <n v="97"/>
    <x v="658"/>
    <x v="7"/>
    <x v="0"/>
    <m/>
  </r>
  <r>
    <x v="2"/>
    <n v="98"/>
    <x v="659"/>
    <x v="7"/>
    <x v="0"/>
    <m/>
  </r>
  <r>
    <x v="2"/>
    <n v="99"/>
    <x v="660"/>
    <x v="2"/>
    <x v="0"/>
    <m/>
  </r>
  <r>
    <x v="2"/>
    <n v="79"/>
    <x v="661"/>
    <x v="7"/>
    <x v="0"/>
    <m/>
  </r>
  <r>
    <x v="2"/>
    <n v="82"/>
    <x v="662"/>
    <x v="7"/>
    <x v="0"/>
    <m/>
  </r>
  <r>
    <x v="2"/>
    <n v="85"/>
    <x v="663"/>
    <x v="7"/>
    <x v="0"/>
    <m/>
  </r>
  <r>
    <x v="2"/>
    <n v="93"/>
    <x v="664"/>
    <x v="7"/>
    <x v="0"/>
    <m/>
  </r>
  <r>
    <x v="2"/>
    <n v="83"/>
    <x v="665"/>
    <x v="7"/>
    <x v="0"/>
    <m/>
  </r>
  <r>
    <x v="2"/>
    <n v="95"/>
    <x v="666"/>
    <x v="7"/>
    <x v="0"/>
    <m/>
  </r>
  <r>
    <x v="2"/>
    <n v="82"/>
    <x v="667"/>
    <x v="7"/>
    <x v="0"/>
    <m/>
  </r>
  <r>
    <x v="2"/>
    <n v="95"/>
    <x v="668"/>
    <x v="7"/>
    <x v="0"/>
    <m/>
  </r>
  <r>
    <x v="2"/>
    <n v="88"/>
    <x v="669"/>
    <x v="7"/>
    <x v="0"/>
    <m/>
  </r>
  <r>
    <x v="2"/>
    <n v="81"/>
    <x v="670"/>
    <x v="7"/>
    <x v="0"/>
    <m/>
  </r>
  <r>
    <x v="2"/>
    <n v="75"/>
    <x v="671"/>
    <x v="7"/>
    <x v="0"/>
    <m/>
  </r>
  <r>
    <x v="2"/>
    <n v="75"/>
    <x v="672"/>
    <x v="7"/>
    <x v="0"/>
    <m/>
  </r>
  <r>
    <x v="2"/>
    <n v="81"/>
    <x v="673"/>
    <x v="7"/>
    <x v="0"/>
    <m/>
  </r>
  <r>
    <x v="2"/>
    <n v="79"/>
    <x v="674"/>
    <x v="7"/>
    <x v="0"/>
    <m/>
  </r>
  <r>
    <x v="2"/>
    <n v="81"/>
    <x v="675"/>
    <x v="7"/>
    <x v="0"/>
    <m/>
  </r>
  <r>
    <x v="2"/>
    <n v="87"/>
    <x v="676"/>
    <x v="7"/>
    <x v="0"/>
    <m/>
  </r>
  <r>
    <x v="2"/>
    <n v="88"/>
    <x v="677"/>
    <x v="7"/>
    <x v="0"/>
    <m/>
  </r>
  <r>
    <x v="2"/>
    <n v="77"/>
    <x v="678"/>
    <x v="7"/>
    <x v="0"/>
    <m/>
  </r>
  <r>
    <x v="2"/>
    <n v="83"/>
    <x v="679"/>
    <x v="7"/>
    <x v="0"/>
    <m/>
  </r>
  <r>
    <x v="2"/>
    <n v="92"/>
    <x v="680"/>
    <x v="7"/>
    <x v="0"/>
    <m/>
  </r>
  <r>
    <x v="2"/>
    <n v="88"/>
    <x v="681"/>
    <x v="7"/>
    <x v="0"/>
    <m/>
  </r>
  <r>
    <x v="2"/>
    <n v="91"/>
    <x v="682"/>
    <x v="7"/>
    <x v="0"/>
    <m/>
  </r>
  <r>
    <x v="2"/>
    <n v="92"/>
    <x v="683"/>
    <x v="7"/>
    <x v="0"/>
    <m/>
  </r>
  <r>
    <x v="2"/>
    <n v="102"/>
    <x v="684"/>
    <x v="7"/>
    <x v="0"/>
    <m/>
  </r>
  <r>
    <x v="2"/>
    <n v="101"/>
    <x v="685"/>
    <x v="7"/>
    <x v="0"/>
    <m/>
  </r>
  <r>
    <x v="2"/>
    <n v="102"/>
    <x v="686"/>
    <x v="7"/>
    <x v="0"/>
    <m/>
  </r>
  <r>
    <x v="2"/>
    <n v="67"/>
    <x v="687"/>
    <x v="7"/>
    <x v="0"/>
    <m/>
  </r>
  <r>
    <x v="2"/>
    <n v="81"/>
    <x v="688"/>
    <x v="7"/>
    <x v="0"/>
    <m/>
  </r>
  <r>
    <x v="2"/>
    <n v="87"/>
    <x v="689"/>
    <x v="7"/>
    <x v="0"/>
    <m/>
  </r>
  <r>
    <x v="2"/>
    <n v="70"/>
    <x v="690"/>
    <x v="7"/>
    <x v="0"/>
    <m/>
  </r>
  <r>
    <x v="2"/>
    <n v="80"/>
    <x v="691"/>
    <x v="7"/>
    <x v="0"/>
    <m/>
  </r>
  <r>
    <x v="2"/>
    <n v="77"/>
    <x v="692"/>
    <x v="7"/>
    <x v="0"/>
    <m/>
  </r>
  <r>
    <x v="2"/>
    <n v="78"/>
    <x v="693"/>
    <x v="7"/>
    <x v="0"/>
    <m/>
  </r>
  <r>
    <x v="2"/>
    <n v="81"/>
    <x v="694"/>
    <x v="7"/>
    <x v="0"/>
    <m/>
  </r>
  <r>
    <x v="2"/>
    <n v="85"/>
    <x v="695"/>
    <x v="7"/>
    <x v="0"/>
    <m/>
  </r>
  <r>
    <x v="2"/>
    <n v="83"/>
    <x v="696"/>
    <x v="7"/>
    <x v="0"/>
    <m/>
  </r>
  <r>
    <x v="2"/>
    <n v="79"/>
    <x v="697"/>
    <x v="7"/>
    <x v="0"/>
    <m/>
  </r>
  <r>
    <x v="2"/>
    <n v="84"/>
    <x v="698"/>
    <x v="7"/>
    <x v="0"/>
    <m/>
  </r>
  <r>
    <x v="2"/>
    <n v="75"/>
    <x v="699"/>
    <x v="7"/>
    <x v="0"/>
    <m/>
  </r>
  <r>
    <x v="2"/>
    <n v="83"/>
    <x v="700"/>
    <x v="7"/>
    <x v="0"/>
    <m/>
  </r>
  <r>
    <x v="2"/>
    <n v="85"/>
    <x v="701"/>
    <x v="7"/>
    <x v="0"/>
    <m/>
  </r>
  <r>
    <x v="2"/>
    <n v="95"/>
    <x v="702"/>
    <x v="7"/>
    <x v="0"/>
    <m/>
  </r>
  <r>
    <x v="2"/>
    <n v="80"/>
    <x v="703"/>
    <x v="7"/>
    <x v="0"/>
    <m/>
  </r>
  <r>
    <x v="2"/>
    <n v="82"/>
    <x v="704"/>
    <x v="7"/>
    <x v="0"/>
    <m/>
  </r>
  <r>
    <x v="2"/>
    <n v="82"/>
    <x v="705"/>
    <x v="7"/>
    <x v="0"/>
    <m/>
  </r>
  <r>
    <x v="2"/>
    <n v="91"/>
    <x v="706"/>
    <x v="7"/>
    <x v="0"/>
    <m/>
  </r>
  <r>
    <x v="2"/>
    <n v="108"/>
    <x v="707"/>
    <x v="7"/>
    <x v="0"/>
    <m/>
  </r>
  <r>
    <x v="2"/>
    <n v="92"/>
    <x v="708"/>
    <x v="7"/>
    <x v="0"/>
    <m/>
  </r>
  <r>
    <x v="2"/>
    <n v="98"/>
    <x v="709"/>
    <x v="7"/>
    <x v="0"/>
    <m/>
  </r>
  <r>
    <x v="2"/>
    <n v="90"/>
    <x v="710"/>
    <x v="7"/>
    <x v="0"/>
    <m/>
  </r>
  <r>
    <x v="2"/>
    <n v="96"/>
    <x v="711"/>
    <x v="7"/>
    <x v="0"/>
    <m/>
  </r>
  <r>
    <x v="2"/>
    <n v="95"/>
    <x v="712"/>
    <x v="7"/>
    <x v="0"/>
    <m/>
  </r>
  <r>
    <x v="2"/>
    <n v="95"/>
    <x v="713"/>
    <x v="7"/>
    <x v="0"/>
    <m/>
  </r>
  <r>
    <x v="2"/>
    <n v="100"/>
    <x v="714"/>
    <x v="7"/>
    <x v="0"/>
    <m/>
  </r>
  <r>
    <x v="2"/>
    <n v="100"/>
    <x v="715"/>
    <x v="7"/>
    <x v="0"/>
    <m/>
  </r>
  <r>
    <x v="2"/>
    <n v="100"/>
    <x v="716"/>
    <x v="7"/>
    <x v="0"/>
    <m/>
  </r>
  <r>
    <x v="2"/>
    <n v="93"/>
    <x v="717"/>
    <x v="7"/>
    <x v="0"/>
    <m/>
  </r>
  <r>
    <x v="2"/>
    <n v="95"/>
    <x v="718"/>
    <x v="7"/>
    <x v="0"/>
    <m/>
  </r>
  <r>
    <x v="2"/>
    <n v="96"/>
    <x v="719"/>
    <x v="7"/>
    <x v="0"/>
    <m/>
  </r>
  <r>
    <x v="2"/>
    <n v="97"/>
    <x v="720"/>
    <x v="7"/>
    <x v="0"/>
    <m/>
  </r>
  <r>
    <x v="2"/>
    <n v="105"/>
    <x v="721"/>
    <x v="7"/>
    <x v="0"/>
    <m/>
  </r>
  <r>
    <x v="2"/>
    <n v="86"/>
    <x v="722"/>
    <x v="7"/>
    <x v="0"/>
    <m/>
  </r>
  <r>
    <x v="2"/>
    <n v="101"/>
    <x v="723"/>
    <x v="7"/>
    <x v="0"/>
    <m/>
  </r>
  <r>
    <x v="2"/>
    <n v="106"/>
    <x v="724"/>
    <x v="7"/>
    <x v="0"/>
    <m/>
  </r>
  <r>
    <x v="2"/>
    <n v="98"/>
    <x v="725"/>
    <x v="7"/>
    <x v="0"/>
    <m/>
  </r>
  <r>
    <x v="2"/>
    <n v="101"/>
    <x v="726"/>
    <x v="7"/>
    <x v="0"/>
    <m/>
  </r>
  <r>
    <x v="2"/>
    <n v="96"/>
    <x v="727"/>
    <x v="7"/>
    <x v="0"/>
    <m/>
  </r>
  <r>
    <x v="2"/>
    <n v="72"/>
    <x v="728"/>
    <x v="7"/>
    <x v="0"/>
    <m/>
  </r>
  <r>
    <x v="2"/>
    <n v="84"/>
    <x v="729"/>
    <x v="7"/>
    <x v="0"/>
    <m/>
  </r>
  <r>
    <x v="2"/>
    <n v="117"/>
    <x v="730"/>
    <x v="7"/>
    <x v="0"/>
    <m/>
  </r>
  <r>
    <x v="2"/>
    <n v="118"/>
    <x v="731"/>
    <x v="7"/>
    <x v="0"/>
    <m/>
  </r>
  <r>
    <x v="2"/>
    <n v="99"/>
    <x v="732"/>
    <x v="7"/>
    <x v="0"/>
    <m/>
  </r>
  <r>
    <x v="2"/>
    <n v="75"/>
    <x v="733"/>
    <x v="7"/>
    <x v="0"/>
    <m/>
  </r>
  <r>
    <x v="2"/>
    <n v="77"/>
    <x v="734"/>
    <x v="7"/>
    <x v="0"/>
    <m/>
  </r>
  <r>
    <x v="2"/>
    <n v="85"/>
    <x v="735"/>
    <x v="7"/>
    <x v="0"/>
    <m/>
  </r>
  <r>
    <x v="2"/>
    <n v="98"/>
    <x v="736"/>
    <x v="7"/>
    <x v="0"/>
    <m/>
  </r>
  <r>
    <x v="2"/>
    <n v="99"/>
    <x v="737"/>
    <x v="7"/>
    <x v="0"/>
    <m/>
  </r>
  <r>
    <x v="2"/>
    <n v="100"/>
    <x v="738"/>
    <x v="7"/>
    <x v="0"/>
    <m/>
  </r>
  <r>
    <x v="2"/>
    <n v="96"/>
    <x v="739"/>
    <x v="7"/>
    <x v="0"/>
    <m/>
  </r>
  <r>
    <x v="2"/>
    <n v="105"/>
    <x v="740"/>
    <x v="7"/>
    <x v="0"/>
    <m/>
  </r>
  <r>
    <x v="2"/>
    <n v="96"/>
    <x v="741"/>
    <x v="7"/>
    <x v="0"/>
    <m/>
  </r>
  <r>
    <x v="2"/>
    <n v="104"/>
    <x v="742"/>
    <x v="7"/>
    <x v="0"/>
    <m/>
  </r>
  <r>
    <x v="2"/>
    <n v="106"/>
    <x v="743"/>
    <x v="7"/>
    <x v="0"/>
    <m/>
  </r>
  <r>
    <x v="2"/>
    <n v="102"/>
    <x v="744"/>
    <x v="7"/>
    <x v="0"/>
    <m/>
  </r>
  <r>
    <x v="2"/>
    <n v="96"/>
    <x v="745"/>
    <x v="7"/>
    <x v="0"/>
    <m/>
  </r>
  <r>
    <x v="2"/>
    <n v="92"/>
    <x v="746"/>
    <x v="7"/>
    <x v="0"/>
    <m/>
  </r>
  <r>
    <x v="2"/>
    <n v="88"/>
    <x v="747"/>
    <x v="7"/>
    <x v="0"/>
    <m/>
  </r>
  <r>
    <x v="2"/>
    <n v="95"/>
    <x v="748"/>
    <x v="7"/>
    <x v="0"/>
    <m/>
  </r>
  <r>
    <x v="2"/>
    <n v="96"/>
    <x v="749"/>
    <x v="7"/>
    <x v="0"/>
    <m/>
  </r>
  <r>
    <x v="2"/>
    <n v="99"/>
    <x v="750"/>
    <x v="7"/>
    <x v="0"/>
    <m/>
  </r>
  <r>
    <x v="2"/>
    <n v="100"/>
    <x v="751"/>
    <x v="7"/>
    <x v="0"/>
    <m/>
  </r>
  <r>
    <x v="2"/>
    <n v="97"/>
    <x v="752"/>
    <x v="7"/>
    <x v="0"/>
    <m/>
  </r>
  <r>
    <x v="2"/>
    <n v="96"/>
    <x v="753"/>
    <x v="7"/>
    <x v="0"/>
    <m/>
  </r>
  <r>
    <x v="2"/>
    <n v="96"/>
    <x v="754"/>
    <x v="7"/>
    <x v="0"/>
    <m/>
  </r>
  <r>
    <x v="2"/>
    <n v="71"/>
    <x v="755"/>
    <x v="7"/>
    <x v="0"/>
    <m/>
  </r>
  <r>
    <x v="2"/>
    <n v="85"/>
    <x v="756"/>
    <x v="7"/>
    <x v="0"/>
    <m/>
  </r>
  <r>
    <x v="2"/>
    <n v="92"/>
    <x v="757"/>
    <x v="7"/>
    <x v="0"/>
    <m/>
  </r>
  <r>
    <x v="2"/>
    <n v="89"/>
    <x v="758"/>
    <x v="7"/>
    <x v="0"/>
    <m/>
  </r>
  <r>
    <x v="2"/>
    <n v="85"/>
    <x v="759"/>
    <x v="7"/>
    <x v="0"/>
    <m/>
  </r>
  <r>
    <x v="2"/>
    <n v="85"/>
    <x v="760"/>
    <x v="7"/>
    <x v="0"/>
    <m/>
  </r>
  <r>
    <x v="2"/>
    <n v="88"/>
    <x v="761"/>
    <x v="7"/>
    <x v="0"/>
    <m/>
  </r>
  <r>
    <x v="2"/>
    <n v="73"/>
    <x v="762"/>
    <x v="7"/>
    <x v="0"/>
    <m/>
  </r>
  <r>
    <x v="2"/>
    <n v="69"/>
    <x v="763"/>
    <x v="7"/>
    <x v="0"/>
    <m/>
  </r>
  <r>
    <x v="2"/>
    <n v="75"/>
    <x v="764"/>
    <x v="7"/>
    <x v="0"/>
    <m/>
  </r>
  <r>
    <x v="2"/>
    <n v="82"/>
    <x v="765"/>
    <x v="7"/>
    <x v="0"/>
    <m/>
  </r>
  <r>
    <x v="2"/>
    <n v="86"/>
    <x v="766"/>
    <x v="7"/>
    <x v="0"/>
    <m/>
  </r>
  <r>
    <x v="2"/>
    <n v="97"/>
    <x v="767"/>
    <x v="7"/>
    <x v="0"/>
    <m/>
  </r>
  <r>
    <x v="2"/>
    <n v="80"/>
    <x v="768"/>
    <x v="7"/>
    <x v="0"/>
    <m/>
  </r>
  <r>
    <x v="2"/>
    <n v="83"/>
    <x v="769"/>
    <x v="7"/>
    <x v="0"/>
    <m/>
  </r>
  <r>
    <x v="2"/>
    <n v="85"/>
    <x v="770"/>
    <x v="7"/>
    <x v="0"/>
    <m/>
  </r>
  <r>
    <x v="2"/>
    <n v="92"/>
    <x v="771"/>
    <x v="7"/>
    <x v="0"/>
    <m/>
  </r>
  <r>
    <x v="2"/>
    <n v="83"/>
    <x v="772"/>
    <x v="7"/>
    <x v="0"/>
    <m/>
  </r>
  <r>
    <x v="2"/>
    <n v="84"/>
    <x v="773"/>
    <x v="7"/>
    <x v="0"/>
    <m/>
  </r>
  <r>
    <x v="2"/>
    <n v="84"/>
    <x v="774"/>
    <x v="7"/>
    <x v="0"/>
    <m/>
  </r>
  <r>
    <x v="2"/>
    <n v="84"/>
    <x v="775"/>
    <x v="7"/>
    <x v="0"/>
    <m/>
  </r>
  <r>
    <x v="2"/>
    <n v="81"/>
    <x v="776"/>
    <x v="7"/>
    <x v="0"/>
    <m/>
  </r>
  <r>
    <x v="2"/>
    <n v="90"/>
    <x v="777"/>
    <x v="7"/>
    <x v="0"/>
    <m/>
  </r>
  <r>
    <x v="2"/>
    <n v="73"/>
    <x v="778"/>
    <x v="7"/>
    <x v="0"/>
    <m/>
  </r>
  <r>
    <x v="2"/>
    <n v="86"/>
    <x v="779"/>
    <x v="7"/>
    <x v="0"/>
    <m/>
  </r>
  <r>
    <x v="2"/>
    <n v="93"/>
    <x v="780"/>
    <x v="7"/>
    <x v="0"/>
    <m/>
  </r>
  <r>
    <x v="2"/>
    <n v="89"/>
    <x v="781"/>
    <x v="7"/>
    <x v="0"/>
    <m/>
  </r>
  <r>
    <x v="2"/>
    <n v="87"/>
    <x v="782"/>
    <x v="7"/>
    <x v="0"/>
    <m/>
  </r>
  <r>
    <x v="2"/>
    <n v="90"/>
    <x v="783"/>
    <x v="7"/>
    <x v="0"/>
    <m/>
  </r>
  <r>
    <x v="2"/>
    <n v="79"/>
    <x v="784"/>
    <x v="7"/>
    <x v="0"/>
    <m/>
  </r>
  <r>
    <x v="2"/>
    <n v="81"/>
    <x v="785"/>
    <x v="7"/>
    <x v="0"/>
    <m/>
  </r>
  <r>
    <x v="2"/>
    <n v="75"/>
    <x v="786"/>
    <x v="7"/>
    <x v="0"/>
    <m/>
  </r>
  <r>
    <x v="2"/>
    <n v="85"/>
    <x v="787"/>
    <x v="7"/>
    <x v="0"/>
    <m/>
  </r>
  <r>
    <x v="2"/>
    <n v="81"/>
    <x v="788"/>
    <x v="7"/>
    <x v="0"/>
    <m/>
  </r>
  <r>
    <x v="2"/>
    <n v="72"/>
    <x v="789"/>
    <x v="7"/>
    <x v="0"/>
    <m/>
  </r>
  <r>
    <x v="2"/>
    <n v="82"/>
    <x v="790"/>
    <x v="7"/>
    <x v="0"/>
    <m/>
  </r>
  <r>
    <x v="2"/>
    <n v="85"/>
    <x v="791"/>
    <x v="7"/>
    <x v="0"/>
    <m/>
  </r>
  <r>
    <x v="2"/>
    <n v="84"/>
    <x v="792"/>
    <x v="7"/>
    <x v="0"/>
    <m/>
  </r>
  <r>
    <x v="2"/>
    <n v="89"/>
    <x v="793"/>
    <x v="7"/>
    <x v="0"/>
    <m/>
  </r>
  <r>
    <x v="2"/>
    <n v="89"/>
    <x v="794"/>
    <x v="7"/>
    <x v="0"/>
    <m/>
  </r>
  <r>
    <x v="2"/>
    <n v="81"/>
    <x v="795"/>
    <x v="7"/>
    <x v="0"/>
    <m/>
  </r>
  <r>
    <x v="2"/>
    <n v="82"/>
    <x v="796"/>
    <x v="7"/>
    <x v="0"/>
    <m/>
  </r>
  <r>
    <x v="2"/>
    <n v="80"/>
    <x v="797"/>
    <x v="7"/>
    <x v="0"/>
    <m/>
  </r>
  <r>
    <x v="2"/>
    <n v="85"/>
    <x v="798"/>
    <x v="7"/>
    <x v="0"/>
    <m/>
  </r>
  <r>
    <x v="2"/>
    <n v="102"/>
    <x v="799"/>
    <x v="7"/>
    <x v="0"/>
    <m/>
  </r>
  <r>
    <x v="2"/>
    <n v="92"/>
    <x v="800"/>
    <x v="7"/>
    <x v="0"/>
    <m/>
  </r>
  <r>
    <x v="2"/>
    <n v="87"/>
    <x v="801"/>
    <x v="7"/>
    <x v="0"/>
    <m/>
  </r>
  <r>
    <x v="2"/>
    <n v="96"/>
    <x v="802"/>
    <x v="7"/>
    <x v="0"/>
    <m/>
  </r>
  <r>
    <x v="2"/>
    <n v="76"/>
    <x v="803"/>
    <x v="7"/>
    <x v="0"/>
    <m/>
  </r>
  <r>
    <x v="2"/>
    <n v="81"/>
    <x v="804"/>
    <x v="7"/>
    <x v="0"/>
    <m/>
  </r>
  <r>
    <x v="2"/>
    <n v="83"/>
    <x v="805"/>
    <x v="7"/>
    <x v="0"/>
    <m/>
  </r>
  <r>
    <x v="2"/>
    <n v="86"/>
    <x v="806"/>
    <x v="7"/>
    <x v="0"/>
    <m/>
  </r>
  <r>
    <x v="2"/>
    <n v="78"/>
    <x v="807"/>
    <x v="7"/>
    <x v="0"/>
    <m/>
  </r>
  <r>
    <x v="2"/>
    <n v="85"/>
    <x v="808"/>
    <x v="7"/>
    <x v="0"/>
    <m/>
  </r>
  <r>
    <x v="2"/>
    <n v="82"/>
    <x v="809"/>
    <x v="7"/>
    <x v="0"/>
    <m/>
  </r>
  <r>
    <x v="2"/>
    <n v="83"/>
    <x v="810"/>
    <x v="7"/>
    <x v="0"/>
    <m/>
  </r>
  <r>
    <x v="2"/>
    <n v="94"/>
    <x v="811"/>
    <x v="7"/>
    <x v="0"/>
    <m/>
  </r>
  <r>
    <x v="2"/>
    <n v="88"/>
    <x v="812"/>
    <x v="7"/>
    <x v="0"/>
    <m/>
  </r>
  <r>
    <x v="2"/>
    <n v="78"/>
    <x v="813"/>
    <x v="7"/>
    <x v="0"/>
    <m/>
  </r>
  <r>
    <x v="2"/>
    <n v="77"/>
    <x v="814"/>
    <x v="7"/>
    <x v="0"/>
    <m/>
  </r>
  <r>
    <x v="2"/>
    <n v="106"/>
    <x v="815"/>
    <x v="7"/>
    <x v="0"/>
    <m/>
  </r>
  <r>
    <x v="2"/>
    <n v="92"/>
    <x v="816"/>
    <x v="7"/>
    <x v="0"/>
    <m/>
  </r>
  <r>
    <x v="2"/>
    <n v="82"/>
    <x v="817"/>
    <x v="7"/>
    <x v="0"/>
    <m/>
  </r>
  <r>
    <x v="2"/>
    <n v="69"/>
    <x v="818"/>
    <x v="7"/>
    <x v="0"/>
    <m/>
  </r>
  <r>
    <x v="2"/>
    <n v="90"/>
    <x v="819"/>
    <x v="7"/>
    <x v="0"/>
    <m/>
  </r>
  <r>
    <x v="2"/>
    <n v="81"/>
    <x v="820"/>
    <x v="7"/>
    <x v="0"/>
    <m/>
  </r>
  <r>
    <x v="2"/>
    <n v="82"/>
    <x v="821"/>
    <x v="7"/>
    <x v="0"/>
    <m/>
  </r>
  <r>
    <x v="2"/>
    <n v="80"/>
    <x v="822"/>
    <x v="7"/>
    <x v="0"/>
    <m/>
  </r>
  <r>
    <x v="2"/>
    <n v="90"/>
    <x v="823"/>
    <x v="7"/>
    <x v="0"/>
    <m/>
  </r>
  <r>
    <x v="2"/>
    <n v="94"/>
    <x v="824"/>
    <x v="7"/>
    <x v="0"/>
    <m/>
  </r>
  <r>
    <x v="2"/>
    <n v="77"/>
    <x v="825"/>
    <x v="7"/>
    <x v="0"/>
    <m/>
  </r>
  <r>
    <x v="2"/>
    <n v="93"/>
    <x v="826"/>
    <x v="7"/>
    <x v="0"/>
    <m/>
  </r>
  <r>
    <x v="2"/>
    <n v="89"/>
    <x v="827"/>
    <x v="7"/>
    <x v="0"/>
    <m/>
  </r>
  <r>
    <x v="2"/>
    <n v="87"/>
    <x v="828"/>
    <x v="7"/>
    <x v="0"/>
    <m/>
  </r>
  <r>
    <x v="2"/>
    <n v="78"/>
    <x v="829"/>
    <x v="7"/>
    <x v="0"/>
    <m/>
  </r>
  <r>
    <x v="2"/>
    <n v="92"/>
    <x v="830"/>
    <x v="7"/>
    <x v="0"/>
    <m/>
  </r>
  <r>
    <x v="2"/>
    <n v="96"/>
    <x v="831"/>
    <x v="7"/>
    <x v="0"/>
    <m/>
  </r>
  <r>
    <x v="2"/>
    <n v="97"/>
    <x v="832"/>
    <x v="7"/>
    <x v="0"/>
    <m/>
  </r>
  <r>
    <x v="2"/>
    <n v="102"/>
    <x v="833"/>
    <x v="7"/>
    <x v="0"/>
    <m/>
  </r>
  <r>
    <x v="2"/>
    <n v="102"/>
    <x v="834"/>
    <x v="7"/>
    <x v="0"/>
    <m/>
  </r>
  <r>
    <x v="2"/>
    <n v="82"/>
    <x v="835"/>
    <x v="7"/>
    <x v="0"/>
    <m/>
  </r>
  <r>
    <x v="2"/>
    <n v="92"/>
    <x v="836"/>
    <x v="7"/>
    <x v="0"/>
    <m/>
  </r>
  <r>
    <x v="2"/>
    <n v="87"/>
    <x v="837"/>
    <x v="7"/>
    <x v="0"/>
    <m/>
  </r>
  <r>
    <x v="2"/>
    <n v="83"/>
    <x v="838"/>
    <x v="7"/>
    <x v="0"/>
    <m/>
  </r>
  <r>
    <x v="2"/>
    <n v="87"/>
    <x v="839"/>
    <x v="7"/>
    <x v="0"/>
    <m/>
  </r>
  <r>
    <x v="2"/>
    <n v="97"/>
    <x v="840"/>
    <x v="7"/>
    <x v="0"/>
    <m/>
  </r>
  <r>
    <x v="2"/>
    <n v="82"/>
    <x v="841"/>
    <x v="7"/>
    <x v="0"/>
    <m/>
  </r>
  <r>
    <x v="2"/>
    <n v="83"/>
    <x v="842"/>
    <x v="7"/>
    <x v="0"/>
    <m/>
  </r>
  <r>
    <x v="2"/>
    <n v="83"/>
    <x v="843"/>
    <x v="7"/>
    <x v="0"/>
    <m/>
  </r>
  <r>
    <x v="2"/>
    <n v="77"/>
    <x v="844"/>
    <x v="7"/>
    <x v="0"/>
    <m/>
  </r>
  <r>
    <x v="2"/>
    <n v="82"/>
    <x v="845"/>
    <x v="7"/>
    <x v="0"/>
    <m/>
  </r>
  <r>
    <x v="2"/>
    <n v="105"/>
    <x v="846"/>
    <x v="7"/>
    <x v="0"/>
    <m/>
  </r>
  <r>
    <x v="2"/>
    <n v="94"/>
    <x v="847"/>
    <x v="7"/>
    <x v="0"/>
    <m/>
  </r>
  <r>
    <x v="2"/>
    <n v="95"/>
    <x v="848"/>
    <x v="7"/>
    <x v="0"/>
    <m/>
  </r>
  <r>
    <x v="2"/>
    <n v="90"/>
    <x v="849"/>
    <x v="7"/>
    <x v="0"/>
    <m/>
  </r>
  <r>
    <x v="2"/>
    <n v="86"/>
    <x v="850"/>
    <x v="7"/>
    <x v="0"/>
    <m/>
  </r>
  <r>
    <x v="2"/>
    <n v="87"/>
    <x v="851"/>
    <x v="7"/>
    <x v="0"/>
    <m/>
  </r>
  <r>
    <x v="2"/>
    <n v="106"/>
    <x v="852"/>
    <x v="7"/>
    <x v="0"/>
    <m/>
  </r>
  <r>
    <x v="2"/>
    <n v="85"/>
    <x v="853"/>
    <x v="7"/>
    <x v="0"/>
    <m/>
  </r>
  <r>
    <x v="2"/>
    <n v="86"/>
    <x v="854"/>
    <x v="7"/>
    <x v="0"/>
    <m/>
  </r>
  <r>
    <x v="2"/>
    <n v="90"/>
    <x v="855"/>
    <x v="7"/>
    <x v="0"/>
    <m/>
  </r>
  <r>
    <x v="2"/>
    <n v="93"/>
    <x v="856"/>
    <x v="7"/>
    <x v="0"/>
    <m/>
  </r>
  <r>
    <x v="2"/>
    <n v="92"/>
    <x v="857"/>
    <x v="7"/>
    <x v="0"/>
    <m/>
  </r>
  <r>
    <x v="2"/>
    <n v="81"/>
    <x v="858"/>
    <x v="7"/>
    <x v="0"/>
    <m/>
  </r>
  <r>
    <x v="2"/>
    <n v="84"/>
    <x v="859"/>
    <x v="7"/>
    <x v="0"/>
    <m/>
  </r>
  <r>
    <x v="2"/>
    <n v="91"/>
    <x v="860"/>
    <x v="7"/>
    <x v="0"/>
    <m/>
  </r>
  <r>
    <x v="2"/>
    <n v="82"/>
    <x v="861"/>
    <x v="7"/>
    <x v="0"/>
    <m/>
  </r>
  <r>
    <x v="2"/>
    <n v="89"/>
    <x v="862"/>
    <x v="7"/>
    <x v="0"/>
    <m/>
  </r>
  <r>
    <x v="2"/>
    <n v="90"/>
    <x v="863"/>
    <x v="7"/>
    <x v="0"/>
    <m/>
  </r>
  <r>
    <x v="2"/>
    <n v="94"/>
    <x v="864"/>
    <x v="7"/>
    <x v="0"/>
    <m/>
  </r>
  <r>
    <x v="2"/>
    <n v="83"/>
    <x v="865"/>
    <x v="7"/>
    <x v="0"/>
    <m/>
  </r>
  <r>
    <x v="2"/>
    <n v="88"/>
    <x v="866"/>
    <x v="7"/>
    <x v="0"/>
    <m/>
  </r>
  <r>
    <x v="2"/>
    <n v="94"/>
    <x v="867"/>
    <x v="7"/>
    <x v="0"/>
    <m/>
  </r>
  <r>
    <x v="2"/>
    <n v="91"/>
    <x v="868"/>
    <x v="7"/>
    <x v="0"/>
    <m/>
  </r>
  <r>
    <x v="2"/>
    <n v="91"/>
    <x v="869"/>
    <x v="7"/>
    <x v="0"/>
    <m/>
  </r>
  <r>
    <x v="2"/>
    <n v="81"/>
    <x v="870"/>
    <x v="7"/>
    <x v="0"/>
    <m/>
  </r>
  <r>
    <x v="2"/>
    <n v="82"/>
    <x v="871"/>
    <x v="7"/>
    <x v="0"/>
    <m/>
  </r>
  <r>
    <x v="2"/>
    <n v="88"/>
    <x v="872"/>
    <x v="7"/>
    <x v="0"/>
    <m/>
  </r>
  <r>
    <x v="2"/>
    <n v="88"/>
    <x v="873"/>
    <x v="7"/>
    <x v="0"/>
    <m/>
  </r>
  <r>
    <x v="2"/>
    <n v="82"/>
    <x v="874"/>
    <x v="7"/>
    <x v="0"/>
    <m/>
  </r>
  <r>
    <x v="2"/>
    <n v="82"/>
    <x v="875"/>
    <x v="7"/>
    <x v="0"/>
    <m/>
  </r>
  <r>
    <x v="2"/>
    <n v="77"/>
    <x v="876"/>
    <x v="7"/>
    <x v="0"/>
    <m/>
  </r>
  <r>
    <x v="2"/>
    <n v="92"/>
    <x v="877"/>
    <x v="7"/>
    <x v="0"/>
    <m/>
  </r>
  <r>
    <x v="2"/>
    <n v="82"/>
    <x v="878"/>
    <x v="7"/>
    <x v="0"/>
    <m/>
  </r>
  <r>
    <x v="2"/>
    <n v="108"/>
    <x v="879"/>
    <x v="7"/>
    <x v="0"/>
    <m/>
  </r>
  <r>
    <x v="2"/>
    <n v="77"/>
    <x v="880"/>
    <x v="7"/>
    <x v="0"/>
    <m/>
  </r>
  <r>
    <x v="2"/>
    <n v="89"/>
    <x v="881"/>
    <x v="7"/>
    <x v="0"/>
    <m/>
  </r>
  <r>
    <x v="2"/>
    <n v="110"/>
    <x v="882"/>
    <x v="7"/>
    <x v="0"/>
    <m/>
  </r>
  <r>
    <x v="2"/>
    <n v="81"/>
    <x v="883"/>
    <x v="7"/>
    <x v="0"/>
    <m/>
  </r>
  <r>
    <x v="2"/>
    <n v="89"/>
    <x v="884"/>
    <x v="7"/>
    <x v="0"/>
    <m/>
  </r>
  <r>
    <x v="2"/>
    <n v="122"/>
    <x v="885"/>
    <x v="7"/>
    <x v="0"/>
    <m/>
  </r>
  <r>
    <x v="2"/>
    <n v="108"/>
    <x v="886"/>
    <x v="7"/>
    <x v="0"/>
    <m/>
  </r>
  <r>
    <x v="2"/>
    <n v="113"/>
    <x v="887"/>
    <x v="7"/>
    <x v="0"/>
    <m/>
  </r>
  <r>
    <x v="2"/>
    <n v="98"/>
    <x v="888"/>
    <x v="7"/>
    <x v="0"/>
    <m/>
  </r>
  <r>
    <x v="2"/>
    <n v="98"/>
    <x v="889"/>
    <x v="7"/>
    <x v="0"/>
    <m/>
  </r>
  <r>
    <x v="2"/>
    <n v="106"/>
    <x v="890"/>
    <x v="7"/>
    <x v="0"/>
    <m/>
  </r>
  <r>
    <x v="2"/>
    <n v="102"/>
    <x v="891"/>
    <x v="7"/>
    <x v="0"/>
    <m/>
  </r>
  <r>
    <x v="2"/>
    <n v="88"/>
    <x v="892"/>
    <x v="7"/>
    <x v="0"/>
    <m/>
  </r>
  <r>
    <x v="2"/>
    <n v="80"/>
    <x v="893"/>
    <x v="7"/>
    <x v="0"/>
    <m/>
  </r>
  <r>
    <x v="2"/>
    <n v="78"/>
    <x v="894"/>
    <x v="7"/>
    <x v="0"/>
    <m/>
  </r>
  <r>
    <x v="2"/>
    <n v="77"/>
    <x v="895"/>
    <x v="7"/>
    <x v="0"/>
    <m/>
  </r>
  <r>
    <x v="2"/>
    <n v="90"/>
    <x v="896"/>
    <x v="7"/>
    <x v="0"/>
    <m/>
  </r>
  <r>
    <x v="2"/>
    <n v="98"/>
    <x v="897"/>
    <x v="7"/>
    <x v="0"/>
    <m/>
  </r>
  <r>
    <x v="2"/>
    <n v="88"/>
    <x v="898"/>
    <x v="7"/>
    <x v="0"/>
    <m/>
  </r>
  <r>
    <x v="2"/>
    <n v="75"/>
    <x v="899"/>
    <x v="7"/>
    <x v="0"/>
    <m/>
  </r>
  <r>
    <x v="2"/>
    <n v="84"/>
    <x v="900"/>
    <x v="7"/>
    <x v="0"/>
    <m/>
  </r>
  <r>
    <x v="2"/>
    <n v="92"/>
    <x v="901"/>
    <x v="7"/>
    <x v="0"/>
    <m/>
  </r>
  <r>
    <x v="2"/>
    <n v="81"/>
    <x v="902"/>
    <x v="7"/>
    <x v="0"/>
    <m/>
  </r>
  <r>
    <x v="2"/>
    <n v="91"/>
    <x v="903"/>
    <x v="7"/>
    <x v="0"/>
    <m/>
  </r>
  <r>
    <x v="2"/>
    <n v="93"/>
    <x v="904"/>
    <x v="7"/>
    <x v="0"/>
    <m/>
  </r>
  <r>
    <x v="2"/>
    <n v="91"/>
    <x v="905"/>
    <x v="7"/>
    <x v="0"/>
    <m/>
  </r>
  <r>
    <x v="2"/>
    <n v="86"/>
    <x v="906"/>
    <x v="7"/>
    <x v="0"/>
    <m/>
  </r>
  <r>
    <x v="2"/>
    <n v="87"/>
    <x v="907"/>
    <x v="7"/>
    <x v="0"/>
    <m/>
  </r>
  <r>
    <x v="2"/>
    <n v="87"/>
    <x v="908"/>
    <x v="7"/>
    <x v="0"/>
    <m/>
  </r>
  <r>
    <x v="2"/>
    <n v="91"/>
    <x v="909"/>
    <x v="7"/>
    <x v="0"/>
    <m/>
  </r>
  <r>
    <x v="2"/>
    <n v="95"/>
    <x v="910"/>
    <x v="7"/>
    <x v="0"/>
    <m/>
  </r>
  <r>
    <x v="2"/>
    <n v="90"/>
    <x v="911"/>
    <x v="7"/>
    <x v="0"/>
    <m/>
  </r>
  <r>
    <x v="2"/>
    <n v="86"/>
    <x v="912"/>
    <x v="7"/>
    <x v="0"/>
    <m/>
  </r>
  <r>
    <x v="2"/>
    <n v="83"/>
    <x v="913"/>
    <x v="7"/>
    <x v="0"/>
    <m/>
  </r>
  <r>
    <x v="2"/>
    <n v="92"/>
    <x v="914"/>
    <x v="7"/>
    <x v="0"/>
    <m/>
  </r>
  <r>
    <x v="2"/>
    <n v="94"/>
    <x v="915"/>
    <x v="7"/>
    <x v="0"/>
    <m/>
  </r>
  <r>
    <x v="2"/>
    <n v="88"/>
    <x v="916"/>
    <x v="7"/>
    <x v="0"/>
    <m/>
  </r>
  <r>
    <x v="2"/>
    <n v="78"/>
    <x v="917"/>
    <x v="7"/>
    <x v="0"/>
    <m/>
  </r>
  <r>
    <x v="2"/>
    <n v="78"/>
    <x v="918"/>
    <x v="7"/>
    <x v="0"/>
    <m/>
  </r>
  <r>
    <x v="2"/>
    <n v="81"/>
    <x v="919"/>
    <x v="7"/>
    <x v="0"/>
    <m/>
  </r>
  <r>
    <x v="2"/>
    <n v="89"/>
    <x v="920"/>
    <x v="7"/>
    <x v="0"/>
    <m/>
  </r>
  <r>
    <x v="2"/>
    <n v="85"/>
    <x v="921"/>
    <x v="7"/>
    <x v="0"/>
    <m/>
  </r>
  <r>
    <x v="2"/>
    <n v="98"/>
    <x v="922"/>
    <x v="7"/>
    <x v="0"/>
    <m/>
  </r>
  <r>
    <x v="2"/>
    <n v="91"/>
    <x v="923"/>
    <x v="7"/>
    <x v="0"/>
    <m/>
  </r>
  <r>
    <x v="2"/>
    <n v="88"/>
    <x v="924"/>
    <x v="7"/>
    <x v="0"/>
    <m/>
  </r>
  <r>
    <x v="2"/>
    <n v="83"/>
    <x v="925"/>
    <x v="7"/>
    <x v="0"/>
    <m/>
  </r>
  <r>
    <x v="2"/>
    <n v="105"/>
    <x v="926"/>
    <x v="7"/>
    <x v="0"/>
    <m/>
  </r>
  <r>
    <x v="2"/>
    <n v="92"/>
    <x v="927"/>
    <x v="7"/>
    <x v="0"/>
    <m/>
  </r>
  <r>
    <x v="2"/>
    <n v="90"/>
    <x v="928"/>
    <x v="7"/>
    <x v="0"/>
    <m/>
  </r>
  <r>
    <x v="2"/>
    <n v="93"/>
    <x v="929"/>
    <x v="7"/>
    <x v="0"/>
    <m/>
  </r>
  <r>
    <x v="2"/>
    <n v="103"/>
    <x v="930"/>
    <x v="7"/>
    <x v="0"/>
    <m/>
  </r>
  <r>
    <x v="2"/>
    <n v="81"/>
    <x v="931"/>
    <x v="7"/>
    <x v="0"/>
    <m/>
  </r>
  <r>
    <x v="2"/>
    <n v="83"/>
    <x v="932"/>
    <x v="7"/>
    <x v="0"/>
    <m/>
  </r>
  <r>
    <x v="2"/>
    <n v="107"/>
    <x v="933"/>
    <x v="7"/>
    <x v="0"/>
    <m/>
  </r>
  <r>
    <x v="2"/>
    <n v="88"/>
    <x v="934"/>
    <x v="7"/>
    <x v="0"/>
    <m/>
  </r>
  <r>
    <x v="2"/>
    <n v="93"/>
    <x v="935"/>
    <x v="7"/>
    <x v="0"/>
    <m/>
  </r>
  <r>
    <x v="2"/>
    <n v="90"/>
    <x v="936"/>
    <x v="7"/>
    <x v="0"/>
    <m/>
  </r>
  <r>
    <x v="2"/>
    <n v="92"/>
    <x v="937"/>
    <x v="7"/>
    <x v="0"/>
    <m/>
  </r>
  <r>
    <x v="2"/>
    <n v="84"/>
    <x v="938"/>
    <x v="7"/>
    <x v="0"/>
    <m/>
  </r>
  <r>
    <x v="2"/>
    <n v="84"/>
    <x v="939"/>
    <x v="7"/>
    <x v="0"/>
    <m/>
  </r>
  <r>
    <x v="2"/>
    <n v="82"/>
    <x v="940"/>
    <x v="7"/>
    <x v="0"/>
    <m/>
  </r>
  <r>
    <x v="2"/>
    <n v="88"/>
    <x v="941"/>
    <x v="7"/>
    <x v="0"/>
    <m/>
  </r>
  <r>
    <x v="2"/>
    <n v="94"/>
    <x v="942"/>
    <x v="7"/>
    <x v="0"/>
    <m/>
  </r>
  <r>
    <x v="2"/>
    <n v="82"/>
    <x v="943"/>
    <x v="7"/>
    <x v="0"/>
    <m/>
  </r>
  <r>
    <x v="2"/>
    <n v="90"/>
    <x v="944"/>
    <x v="7"/>
    <x v="0"/>
    <m/>
  </r>
  <r>
    <x v="2"/>
    <n v="81"/>
    <x v="945"/>
    <x v="7"/>
    <x v="0"/>
    <m/>
  </r>
  <r>
    <x v="2"/>
    <n v="89"/>
    <x v="946"/>
    <x v="7"/>
    <x v="0"/>
    <m/>
  </r>
  <r>
    <x v="2"/>
    <n v="98"/>
    <x v="947"/>
    <x v="7"/>
    <x v="0"/>
    <m/>
  </r>
  <r>
    <x v="2"/>
    <n v="94"/>
    <x v="948"/>
    <x v="7"/>
    <x v="0"/>
    <m/>
  </r>
  <r>
    <x v="2"/>
    <n v="95"/>
    <x v="949"/>
    <x v="7"/>
    <x v="0"/>
    <m/>
  </r>
  <r>
    <x v="2"/>
    <n v="82"/>
    <x v="950"/>
    <x v="7"/>
    <x v="0"/>
    <m/>
  </r>
  <r>
    <x v="2"/>
    <n v="91"/>
    <x v="951"/>
    <x v="7"/>
    <x v="0"/>
    <m/>
  </r>
  <r>
    <x v="2"/>
    <n v="91"/>
    <x v="952"/>
    <x v="7"/>
    <x v="0"/>
    <m/>
  </r>
  <r>
    <x v="2"/>
    <n v="103"/>
    <x v="953"/>
    <x v="7"/>
    <x v="0"/>
    <m/>
  </r>
  <r>
    <x v="2"/>
    <n v="71"/>
    <x v="954"/>
    <x v="7"/>
    <x v="0"/>
    <m/>
  </r>
  <r>
    <x v="2"/>
    <n v="81"/>
    <x v="955"/>
    <x v="7"/>
    <x v="0"/>
    <m/>
  </r>
  <r>
    <x v="2"/>
    <n v="95"/>
    <x v="956"/>
    <x v="7"/>
    <x v="0"/>
    <m/>
  </r>
  <r>
    <x v="2"/>
    <n v="76"/>
    <x v="957"/>
    <x v="7"/>
    <x v="0"/>
    <m/>
  </r>
  <r>
    <x v="2"/>
    <n v="94"/>
    <x v="958"/>
    <x v="7"/>
    <x v="0"/>
    <m/>
  </r>
  <r>
    <x v="2"/>
    <n v="79"/>
    <x v="959"/>
    <x v="7"/>
    <x v="0"/>
    <m/>
  </r>
  <r>
    <x v="2"/>
    <n v="71"/>
    <x v="960"/>
    <x v="7"/>
    <x v="0"/>
    <m/>
  </r>
  <r>
    <x v="2"/>
    <n v="85"/>
    <x v="961"/>
    <x v="7"/>
    <x v="0"/>
    <m/>
  </r>
  <r>
    <x v="2"/>
    <n v="91"/>
    <x v="962"/>
    <x v="7"/>
    <x v="0"/>
    <m/>
  </r>
  <r>
    <x v="2"/>
    <n v="82"/>
    <x v="963"/>
    <x v="7"/>
    <x v="0"/>
    <m/>
  </r>
  <r>
    <x v="2"/>
    <n v="88"/>
    <x v="964"/>
    <x v="7"/>
    <x v="0"/>
    <m/>
  </r>
  <r>
    <x v="2"/>
    <n v="88"/>
    <x v="965"/>
    <x v="7"/>
    <x v="0"/>
    <m/>
  </r>
  <r>
    <x v="2"/>
    <n v="81"/>
    <x v="966"/>
    <x v="7"/>
    <x v="0"/>
    <m/>
  </r>
  <r>
    <x v="2"/>
    <n v="81"/>
    <x v="967"/>
    <x v="7"/>
    <x v="0"/>
    <m/>
  </r>
  <r>
    <x v="2"/>
    <n v="82"/>
    <x v="968"/>
    <x v="7"/>
    <x v="0"/>
    <m/>
  </r>
  <r>
    <x v="2"/>
    <n v="84"/>
    <x v="969"/>
    <x v="7"/>
    <x v="0"/>
    <m/>
  </r>
  <r>
    <x v="2"/>
    <n v="97"/>
    <x v="970"/>
    <x v="7"/>
    <x v="0"/>
    <m/>
  </r>
  <r>
    <x v="2"/>
    <n v="93"/>
    <x v="971"/>
    <x v="7"/>
    <x v="0"/>
    <m/>
  </r>
  <r>
    <x v="2"/>
    <n v="95"/>
    <x v="972"/>
    <x v="7"/>
    <x v="0"/>
    <m/>
  </r>
  <r>
    <x v="2"/>
    <n v="98"/>
    <x v="973"/>
    <x v="7"/>
    <x v="0"/>
    <m/>
  </r>
  <r>
    <x v="2"/>
    <n v="89"/>
    <x v="974"/>
    <x v="7"/>
    <x v="0"/>
    <m/>
  </r>
  <r>
    <x v="2"/>
    <n v="93"/>
    <x v="975"/>
    <x v="7"/>
    <x v="0"/>
    <m/>
  </r>
  <r>
    <x v="2"/>
    <n v="83"/>
    <x v="976"/>
    <x v="7"/>
    <x v="0"/>
    <m/>
  </r>
  <r>
    <x v="2"/>
    <n v="83"/>
    <x v="977"/>
    <x v="7"/>
    <x v="0"/>
    <m/>
  </r>
  <r>
    <x v="2"/>
    <n v="94"/>
    <x v="978"/>
    <x v="7"/>
    <x v="0"/>
    <m/>
  </r>
  <r>
    <x v="2"/>
    <n v="84"/>
    <x v="979"/>
    <x v="7"/>
    <x v="0"/>
    <m/>
  </r>
  <r>
    <x v="2"/>
    <n v="91"/>
    <x v="980"/>
    <x v="7"/>
    <x v="0"/>
    <m/>
  </r>
  <r>
    <x v="2"/>
    <n v="84"/>
    <x v="981"/>
    <x v="7"/>
    <x v="0"/>
    <m/>
  </r>
  <r>
    <x v="2"/>
    <n v="82"/>
    <x v="982"/>
    <x v="7"/>
    <x v="0"/>
    <m/>
  </r>
  <r>
    <x v="2"/>
    <n v="102"/>
    <x v="983"/>
    <x v="7"/>
    <x v="0"/>
    <m/>
  </r>
  <r>
    <x v="2"/>
    <n v="96"/>
    <x v="984"/>
    <x v="7"/>
    <x v="0"/>
    <m/>
  </r>
  <r>
    <x v="2"/>
    <n v="81"/>
    <x v="985"/>
    <x v="7"/>
    <x v="0"/>
    <m/>
  </r>
  <r>
    <x v="2"/>
    <n v="86"/>
    <x v="986"/>
    <x v="7"/>
    <x v="0"/>
    <m/>
  </r>
  <r>
    <x v="2"/>
    <n v="82"/>
    <x v="987"/>
    <x v="7"/>
    <x v="0"/>
    <m/>
  </r>
  <r>
    <x v="2"/>
    <n v="98"/>
    <x v="988"/>
    <x v="7"/>
    <x v="0"/>
    <m/>
  </r>
  <r>
    <x v="2"/>
    <n v="82"/>
    <x v="989"/>
    <x v="7"/>
    <x v="0"/>
    <m/>
  </r>
  <r>
    <x v="2"/>
    <n v="88"/>
    <x v="990"/>
    <x v="7"/>
    <x v="0"/>
    <m/>
  </r>
  <r>
    <x v="2"/>
    <n v="80"/>
    <x v="991"/>
    <x v="7"/>
    <x v="0"/>
    <m/>
  </r>
  <r>
    <x v="2"/>
    <n v="82"/>
    <x v="992"/>
    <x v="7"/>
    <x v="0"/>
    <m/>
  </r>
  <r>
    <x v="2"/>
    <n v="82"/>
    <x v="993"/>
    <x v="7"/>
    <x v="0"/>
    <m/>
  </r>
  <r>
    <x v="2"/>
    <n v="75"/>
    <x v="994"/>
    <x v="7"/>
    <x v="0"/>
    <m/>
  </r>
  <r>
    <x v="2"/>
    <n v="77"/>
    <x v="995"/>
    <x v="7"/>
    <x v="0"/>
    <m/>
  </r>
  <r>
    <x v="2"/>
    <n v="95"/>
    <x v="996"/>
    <x v="7"/>
    <x v="0"/>
    <m/>
  </r>
  <r>
    <x v="2"/>
    <n v="78"/>
    <x v="997"/>
    <x v="7"/>
    <x v="0"/>
    <m/>
  </r>
  <r>
    <x v="2"/>
    <n v="80"/>
    <x v="998"/>
    <x v="7"/>
    <x v="0"/>
    <m/>
  </r>
  <r>
    <x v="2"/>
    <n v="84"/>
    <x v="999"/>
    <x v="7"/>
    <x v="0"/>
    <m/>
  </r>
  <r>
    <x v="2"/>
    <n v="91"/>
    <x v="1000"/>
    <x v="7"/>
    <x v="0"/>
    <m/>
  </r>
  <r>
    <x v="2"/>
    <n v="90"/>
    <x v="1001"/>
    <x v="7"/>
    <x v="0"/>
    <m/>
  </r>
  <r>
    <x v="2"/>
    <n v="81"/>
    <x v="1002"/>
    <x v="7"/>
    <x v="0"/>
    <m/>
  </r>
  <r>
    <x v="2"/>
    <n v="84"/>
    <x v="1003"/>
    <x v="7"/>
    <x v="0"/>
    <m/>
  </r>
  <r>
    <x v="2"/>
    <n v="89"/>
    <x v="1004"/>
    <x v="7"/>
    <x v="0"/>
    <m/>
  </r>
  <r>
    <x v="2"/>
    <n v="63"/>
    <x v="1005"/>
    <x v="7"/>
    <x v="0"/>
    <m/>
  </r>
  <r>
    <x v="2"/>
    <n v="87"/>
    <x v="1006"/>
    <x v="7"/>
    <x v="0"/>
    <m/>
  </r>
  <r>
    <x v="2"/>
    <n v="100"/>
    <x v="1007"/>
    <x v="7"/>
    <x v="0"/>
    <m/>
  </r>
  <r>
    <x v="2"/>
    <n v="90"/>
    <x v="1008"/>
    <x v="7"/>
    <x v="0"/>
    <m/>
  </r>
  <r>
    <x v="2"/>
    <n v="97"/>
    <x v="1009"/>
    <x v="7"/>
    <x v="0"/>
    <m/>
  </r>
  <r>
    <x v="2"/>
    <n v="99"/>
    <x v="1010"/>
    <x v="7"/>
    <x v="0"/>
    <m/>
  </r>
  <r>
    <x v="2"/>
    <n v="94"/>
    <x v="1011"/>
    <x v="7"/>
    <x v="0"/>
    <m/>
  </r>
  <r>
    <x v="2"/>
    <n v="96"/>
    <x v="1012"/>
    <x v="7"/>
    <x v="0"/>
    <m/>
  </r>
  <r>
    <x v="2"/>
    <n v="86"/>
    <x v="1013"/>
    <x v="7"/>
    <x v="0"/>
    <m/>
  </r>
  <r>
    <x v="2"/>
    <n v="91"/>
    <x v="1014"/>
    <x v="7"/>
    <x v="0"/>
    <m/>
  </r>
  <r>
    <x v="2"/>
    <n v="82"/>
    <x v="1015"/>
    <x v="7"/>
    <x v="0"/>
    <m/>
  </r>
  <r>
    <x v="2"/>
    <n v="83"/>
    <x v="1016"/>
    <x v="7"/>
    <x v="0"/>
    <m/>
  </r>
  <r>
    <x v="2"/>
    <n v="79"/>
    <x v="1017"/>
    <x v="7"/>
    <x v="0"/>
    <m/>
  </r>
  <r>
    <x v="2"/>
    <n v="84"/>
    <x v="1018"/>
    <x v="7"/>
    <x v="0"/>
    <m/>
  </r>
  <r>
    <x v="2"/>
    <n v="86"/>
    <x v="1019"/>
    <x v="7"/>
    <x v="0"/>
    <m/>
  </r>
  <r>
    <x v="2"/>
    <n v="92"/>
    <x v="1020"/>
    <x v="7"/>
    <x v="0"/>
    <m/>
  </r>
  <r>
    <x v="2"/>
    <n v="82"/>
    <x v="1021"/>
    <x v="7"/>
    <x v="0"/>
    <m/>
  </r>
  <r>
    <x v="2"/>
    <n v="86"/>
    <x v="1022"/>
    <x v="7"/>
    <x v="0"/>
    <m/>
  </r>
  <r>
    <x v="2"/>
    <n v="85"/>
    <x v="1023"/>
    <x v="7"/>
    <x v="0"/>
    <m/>
  </r>
  <r>
    <x v="2"/>
    <n v="85"/>
    <x v="1024"/>
    <x v="7"/>
    <x v="0"/>
    <m/>
  </r>
  <r>
    <x v="2"/>
    <n v="86"/>
    <x v="1025"/>
    <x v="7"/>
    <x v="0"/>
    <m/>
  </r>
  <r>
    <x v="2"/>
    <n v="99"/>
    <x v="1026"/>
    <x v="7"/>
    <x v="0"/>
    <m/>
  </r>
  <r>
    <x v="2"/>
    <n v="80"/>
    <x v="1027"/>
    <x v="7"/>
    <x v="0"/>
    <m/>
  </r>
  <r>
    <x v="2"/>
    <n v="92"/>
    <x v="1028"/>
    <x v="7"/>
    <x v="0"/>
    <m/>
  </r>
  <r>
    <x v="2"/>
    <n v="86"/>
    <x v="1029"/>
    <x v="7"/>
    <x v="0"/>
    <m/>
  </r>
  <r>
    <x v="2"/>
    <n v="87"/>
    <x v="1030"/>
    <x v="7"/>
    <x v="0"/>
    <m/>
  </r>
  <r>
    <x v="2"/>
    <n v="82"/>
    <x v="1031"/>
    <x v="7"/>
    <x v="0"/>
    <m/>
  </r>
  <r>
    <x v="2"/>
    <n v="92"/>
    <x v="1032"/>
    <x v="7"/>
    <x v="0"/>
    <m/>
  </r>
  <r>
    <x v="2"/>
    <n v="94"/>
    <x v="1033"/>
    <x v="7"/>
    <x v="0"/>
    <m/>
  </r>
  <r>
    <x v="2"/>
    <n v="79"/>
    <x v="1034"/>
    <x v="7"/>
    <x v="0"/>
    <m/>
  </r>
  <r>
    <x v="2"/>
    <n v="86"/>
    <x v="1035"/>
    <x v="7"/>
    <x v="0"/>
    <m/>
  </r>
  <r>
    <x v="2"/>
    <n v="98"/>
    <x v="1036"/>
    <x v="7"/>
    <x v="0"/>
    <m/>
  </r>
  <r>
    <x v="2"/>
    <n v="92"/>
    <x v="1037"/>
    <x v="7"/>
    <x v="0"/>
    <m/>
  </r>
  <r>
    <x v="2"/>
    <n v="93"/>
    <x v="1038"/>
    <x v="7"/>
    <x v="0"/>
    <m/>
  </r>
  <r>
    <x v="2"/>
    <n v="98"/>
    <x v="1039"/>
    <x v="7"/>
    <x v="0"/>
    <m/>
  </r>
  <r>
    <x v="2"/>
    <n v="81"/>
    <x v="1040"/>
    <x v="7"/>
    <x v="0"/>
    <m/>
  </r>
  <r>
    <x v="2"/>
    <n v="85"/>
    <x v="1041"/>
    <x v="7"/>
    <x v="0"/>
    <m/>
  </r>
  <r>
    <x v="2"/>
    <n v="84"/>
    <x v="1042"/>
    <x v="7"/>
    <x v="0"/>
    <m/>
  </r>
  <r>
    <x v="2"/>
    <n v="92"/>
    <x v="1043"/>
    <x v="7"/>
    <x v="0"/>
    <m/>
  </r>
  <r>
    <x v="2"/>
    <n v="87"/>
    <x v="1044"/>
    <x v="7"/>
    <x v="0"/>
    <m/>
  </r>
  <r>
    <x v="2"/>
    <n v="96"/>
    <x v="1045"/>
    <x v="7"/>
    <x v="0"/>
    <m/>
  </r>
  <r>
    <x v="2"/>
    <n v="104"/>
    <x v="1046"/>
    <x v="7"/>
    <x v="0"/>
    <m/>
  </r>
  <r>
    <x v="2"/>
    <n v="88"/>
    <x v="1047"/>
    <x v="7"/>
    <x v="0"/>
    <m/>
  </r>
  <r>
    <x v="2"/>
    <n v="89"/>
    <x v="1048"/>
    <x v="7"/>
    <x v="0"/>
    <m/>
  </r>
  <r>
    <x v="2"/>
    <n v="93"/>
    <x v="1049"/>
    <x v="7"/>
    <x v="0"/>
    <m/>
  </r>
  <r>
    <x v="2"/>
    <n v="97"/>
    <x v="1050"/>
    <x v="7"/>
    <x v="0"/>
    <m/>
  </r>
  <r>
    <x v="2"/>
    <n v="88"/>
    <x v="1051"/>
    <x v="7"/>
    <x v="0"/>
    <m/>
  </r>
  <r>
    <x v="2"/>
    <n v="95"/>
    <x v="1052"/>
    <x v="7"/>
    <x v="0"/>
    <m/>
  </r>
  <r>
    <x v="2"/>
    <n v="93"/>
    <x v="1053"/>
    <x v="7"/>
    <x v="0"/>
    <m/>
  </r>
  <r>
    <x v="2"/>
    <n v="104"/>
    <x v="1054"/>
    <x v="7"/>
    <x v="0"/>
    <m/>
  </r>
  <r>
    <x v="2"/>
    <n v="103"/>
    <x v="1055"/>
    <x v="7"/>
    <x v="0"/>
    <m/>
  </r>
  <r>
    <x v="2"/>
    <n v="77"/>
    <x v="1056"/>
    <x v="7"/>
    <x v="0"/>
    <m/>
  </r>
  <r>
    <x v="2"/>
    <n v="96"/>
    <x v="1057"/>
    <x v="7"/>
    <x v="0"/>
    <m/>
  </r>
  <r>
    <x v="2"/>
    <n v="95"/>
    <x v="1058"/>
    <x v="7"/>
    <x v="0"/>
    <m/>
  </r>
  <r>
    <x v="2"/>
    <n v="100"/>
    <x v="1059"/>
    <x v="7"/>
    <x v="0"/>
    <m/>
  </r>
  <r>
    <x v="2"/>
    <n v="98"/>
    <x v="1060"/>
    <x v="7"/>
    <x v="0"/>
    <m/>
  </r>
  <r>
    <x v="2"/>
    <n v="99"/>
    <x v="1061"/>
    <x v="7"/>
    <x v="0"/>
    <m/>
  </r>
  <r>
    <x v="2"/>
    <n v="88"/>
    <x v="1062"/>
    <x v="7"/>
    <x v="0"/>
    <m/>
  </r>
  <r>
    <x v="2"/>
    <n v="101"/>
    <x v="1063"/>
    <x v="7"/>
    <x v="0"/>
    <m/>
  </r>
  <r>
    <x v="2"/>
    <n v="81"/>
    <x v="1064"/>
    <x v="7"/>
    <x v="0"/>
    <m/>
  </r>
  <r>
    <x v="2"/>
    <n v="103"/>
    <x v="1065"/>
    <x v="7"/>
    <x v="0"/>
    <m/>
  </r>
  <r>
    <x v="2"/>
    <n v="79"/>
    <x v="1066"/>
    <x v="7"/>
    <x v="0"/>
    <m/>
  </r>
  <r>
    <x v="2"/>
    <n v="96"/>
    <x v="1067"/>
    <x v="7"/>
    <x v="0"/>
    <m/>
  </r>
  <r>
    <x v="2"/>
    <n v="90"/>
    <x v="1068"/>
    <x v="7"/>
    <x v="0"/>
    <m/>
  </r>
  <r>
    <x v="2"/>
    <n v="82"/>
    <x v="1069"/>
    <x v="7"/>
    <x v="0"/>
    <m/>
  </r>
  <r>
    <x v="2"/>
    <n v="89"/>
    <x v="1070"/>
    <x v="7"/>
    <x v="0"/>
    <m/>
  </r>
  <r>
    <x v="2"/>
    <n v="98"/>
    <x v="1071"/>
    <x v="7"/>
    <x v="0"/>
    <m/>
  </r>
  <r>
    <x v="2"/>
    <n v="101"/>
    <x v="1072"/>
    <x v="7"/>
    <x v="0"/>
    <m/>
  </r>
  <r>
    <x v="2"/>
    <n v="86"/>
    <x v="1073"/>
    <x v="7"/>
    <x v="0"/>
    <m/>
  </r>
  <r>
    <x v="2"/>
    <n v="89"/>
    <x v="1074"/>
    <x v="7"/>
    <x v="0"/>
    <m/>
  </r>
  <r>
    <x v="2"/>
    <n v="82"/>
    <x v="1075"/>
    <x v="7"/>
    <x v="0"/>
    <m/>
  </r>
  <r>
    <x v="2"/>
    <n v="78"/>
    <x v="1076"/>
    <x v="7"/>
    <x v="0"/>
    <m/>
  </r>
  <r>
    <x v="2"/>
    <n v="80"/>
    <x v="1077"/>
    <x v="7"/>
    <x v="0"/>
    <m/>
  </r>
  <r>
    <x v="2"/>
    <n v="75"/>
    <x v="1078"/>
    <x v="7"/>
    <x v="0"/>
    <m/>
  </r>
  <r>
    <x v="2"/>
    <n v="79"/>
    <x v="1079"/>
    <x v="7"/>
    <x v="0"/>
    <m/>
  </r>
  <r>
    <x v="2"/>
    <n v="80"/>
    <x v="1080"/>
    <x v="7"/>
    <x v="0"/>
    <m/>
  </r>
  <r>
    <x v="2"/>
    <n v="91"/>
    <x v="1081"/>
    <x v="7"/>
    <x v="0"/>
    <m/>
  </r>
  <r>
    <x v="2"/>
    <n v="85"/>
    <x v="1082"/>
    <x v="7"/>
    <x v="0"/>
    <m/>
  </r>
  <r>
    <x v="2"/>
    <n v="89"/>
    <x v="1083"/>
    <x v="7"/>
    <x v="0"/>
    <m/>
  </r>
  <r>
    <x v="2"/>
    <n v="85"/>
    <x v="1084"/>
    <x v="7"/>
    <x v="0"/>
    <m/>
  </r>
  <r>
    <x v="2"/>
    <n v="81"/>
    <x v="1085"/>
    <x v="7"/>
    <x v="0"/>
    <m/>
  </r>
  <r>
    <x v="2"/>
    <n v="86"/>
    <x v="1086"/>
    <x v="7"/>
    <x v="0"/>
    <m/>
  </r>
  <r>
    <x v="2"/>
    <n v="64"/>
    <x v="1087"/>
    <x v="7"/>
    <x v="0"/>
    <m/>
  </r>
  <r>
    <x v="2"/>
    <n v="99"/>
    <x v="1088"/>
    <x v="7"/>
    <x v="0"/>
    <m/>
  </r>
  <r>
    <x v="2"/>
    <n v="83"/>
    <x v="1089"/>
    <x v="7"/>
    <x v="0"/>
    <m/>
  </r>
  <r>
    <x v="2"/>
    <n v="83"/>
    <x v="1090"/>
    <x v="7"/>
    <x v="0"/>
    <m/>
  </r>
  <r>
    <x v="2"/>
    <n v="87"/>
    <x v="1091"/>
    <x v="7"/>
    <x v="0"/>
    <m/>
  </r>
  <r>
    <x v="2"/>
    <n v="83"/>
    <x v="1092"/>
    <x v="7"/>
    <x v="0"/>
    <m/>
  </r>
  <r>
    <x v="2"/>
    <n v="80"/>
    <x v="1093"/>
    <x v="7"/>
    <x v="0"/>
    <m/>
  </r>
  <r>
    <x v="2"/>
    <n v="78"/>
    <x v="1094"/>
    <x v="7"/>
    <x v="0"/>
    <m/>
  </r>
  <r>
    <x v="2"/>
    <n v="85"/>
    <x v="1095"/>
    <x v="7"/>
    <x v="0"/>
    <m/>
  </r>
  <r>
    <x v="2"/>
    <n v="89"/>
    <x v="1096"/>
    <x v="7"/>
    <x v="0"/>
    <m/>
  </r>
  <r>
    <x v="2"/>
    <n v="92"/>
    <x v="1097"/>
    <x v="7"/>
    <x v="0"/>
    <m/>
  </r>
  <r>
    <x v="2"/>
    <n v="100"/>
    <x v="1098"/>
    <x v="7"/>
    <x v="0"/>
    <m/>
  </r>
  <r>
    <x v="2"/>
    <n v="107"/>
    <x v="1099"/>
    <x v="7"/>
    <x v="0"/>
    <m/>
  </r>
  <r>
    <x v="2"/>
    <n v="98"/>
    <x v="1100"/>
    <x v="7"/>
    <x v="0"/>
    <m/>
  </r>
  <r>
    <x v="2"/>
    <n v="84"/>
    <x v="1101"/>
    <x v="7"/>
    <x v="0"/>
    <m/>
  </r>
  <r>
    <x v="2"/>
    <n v="84"/>
    <x v="1102"/>
    <x v="7"/>
    <x v="0"/>
    <m/>
  </r>
  <r>
    <x v="2"/>
    <n v="89"/>
    <x v="1103"/>
    <x v="7"/>
    <x v="0"/>
    <m/>
  </r>
  <r>
    <x v="2"/>
    <n v="86"/>
    <x v="1104"/>
    <x v="7"/>
    <x v="0"/>
    <m/>
  </r>
  <r>
    <x v="2"/>
    <n v="82"/>
    <x v="1105"/>
    <x v="7"/>
    <x v="0"/>
    <m/>
  </r>
  <r>
    <x v="2"/>
    <n v="88"/>
    <x v="1106"/>
    <x v="7"/>
    <x v="0"/>
    <m/>
  </r>
  <r>
    <x v="2"/>
    <n v="84"/>
    <x v="1107"/>
    <x v="7"/>
    <x v="0"/>
    <m/>
  </r>
  <r>
    <x v="2"/>
    <n v="86"/>
    <x v="1108"/>
    <x v="7"/>
    <x v="0"/>
    <m/>
  </r>
  <r>
    <x v="2"/>
    <n v="95"/>
    <x v="1109"/>
    <x v="7"/>
    <x v="0"/>
    <m/>
  </r>
  <r>
    <x v="2"/>
    <n v="96"/>
    <x v="1110"/>
    <x v="7"/>
    <x v="0"/>
    <m/>
  </r>
  <r>
    <x v="2"/>
    <n v="93"/>
    <x v="1111"/>
    <x v="7"/>
    <x v="0"/>
    <m/>
  </r>
  <r>
    <x v="2"/>
    <n v="100"/>
    <x v="1112"/>
    <x v="7"/>
    <x v="0"/>
    <m/>
  </r>
  <r>
    <x v="2"/>
    <n v="82"/>
    <x v="1113"/>
    <x v="7"/>
    <x v="0"/>
    <m/>
  </r>
  <r>
    <x v="2"/>
    <n v="97"/>
    <x v="1114"/>
    <x v="7"/>
    <x v="0"/>
    <m/>
  </r>
  <r>
    <x v="2"/>
    <n v="78"/>
    <x v="1115"/>
    <x v="7"/>
    <x v="0"/>
    <m/>
  </r>
  <r>
    <x v="2"/>
    <n v="85"/>
    <x v="1116"/>
    <x v="7"/>
    <x v="0"/>
    <m/>
  </r>
  <r>
    <x v="2"/>
    <n v="99"/>
    <x v="1117"/>
    <x v="7"/>
    <x v="0"/>
    <m/>
  </r>
  <r>
    <x v="2"/>
    <n v="87"/>
    <x v="1118"/>
    <x v="7"/>
    <x v="0"/>
    <m/>
  </r>
  <r>
    <x v="2"/>
    <n v="93"/>
    <x v="1119"/>
    <x v="7"/>
    <x v="0"/>
    <m/>
  </r>
  <r>
    <x v="2"/>
    <n v="98"/>
    <x v="1120"/>
    <x v="7"/>
    <x v="0"/>
    <m/>
  </r>
  <r>
    <x v="2"/>
    <n v="97"/>
    <x v="1121"/>
    <x v="7"/>
    <x v="0"/>
    <m/>
  </r>
  <r>
    <x v="2"/>
    <n v="77"/>
    <x v="1122"/>
    <x v="7"/>
    <x v="0"/>
    <m/>
  </r>
  <r>
    <x v="2"/>
    <n v="85"/>
    <x v="1123"/>
    <x v="7"/>
    <x v="0"/>
    <m/>
  </r>
  <r>
    <x v="2"/>
    <n v="81"/>
    <x v="1124"/>
    <x v="7"/>
    <x v="0"/>
    <m/>
  </r>
  <r>
    <x v="2"/>
    <n v="89"/>
    <x v="1125"/>
    <x v="7"/>
    <x v="0"/>
    <m/>
  </r>
  <r>
    <x v="2"/>
    <n v="81"/>
    <x v="1126"/>
    <x v="7"/>
    <x v="0"/>
    <m/>
  </r>
  <r>
    <x v="2"/>
    <n v="88"/>
    <x v="1127"/>
    <x v="7"/>
    <x v="0"/>
    <m/>
  </r>
  <r>
    <x v="2"/>
    <n v="106"/>
    <x v="1128"/>
    <x v="7"/>
    <x v="0"/>
    <m/>
  </r>
  <r>
    <x v="2"/>
    <n v="83"/>
    <x v="1129"/>
    <x v="7"/>
    <x v="0"/>
    <m/>
  </r>
  <r>
    <x v="2"/>
    <n v="75"/>
    <x v="1130"/>
    <x v="7"/>
    <x v="0"/>
    <m/>
  </r>
  <r>
    <x v="2"/>
    <n v="87"/>
    <x v="1131"/>
    <x v="7"/>
    <x v="0"/>
    <m/>
  </r>
  <r>
    <x v="2"/>
    <n v="79"/>
    <x v="1132"/>
    <x v="7"/>
    <x v="0"/>
    <m/>
  </r>
  <r>
    <x v="2"/>
    <n v="81"/>
    <x v="1133"/>
    <x v="7"/>
    <x v="0"/>
    <m/>
  </r>
  <r>
    <x v="2"/>
    <n v="96"/>
    <x v="1134"/>
    <x v="7"/>
    <x v="0"/>
    <m/>
  </r>
  <r>
    <x v="2"/>
    <n v="96"/>
    <x v="1135"/>
    <x v="7"/>
    <x v="0"/>
    <m/>
  </r>
  <r>
    <x v="2"/>
    <n v="101"/>
    <x v="1136"/>
    <x v="7"/>
    <x v="0"/>
    <m/>
  </r>
  <r>
    <x v="2"/>
    <n v="98"/>
    <x v="1137"/>
    <x v="7"/>
    <x v="0"/>
    <m/>
  </r>
  <r>
    <x v="2"/>
    <n v="94"/>
    <x v="1138"/>
    <x v="7"/>
    <x v="0"/>
    <m/>
  </r>
  <r>
    <x v="2"/>
    <n v="101"/>
    <x v="1139"/>
    <x v="7"/>
    <x v="0"/>
    <m/>
  </r>
  <r>
    <x v="2"/>
    <n v="95"/>
    <x v="1140"/>
    <x v="7"/>
    <x v="0"/>
    <m/>
  </r>
  <r>
    <x v="2"/>
    <n v="82"/>
    <x v="1141"/>
    <x v="7"/>
    <x v="0"/>
    <m/>
  </r>
  <r>
    <x v="2"/>
    <n v="89"/>
    <x v="1142"/>
    <x v="7"/>
    <x v="0"/>
    <m/>
  </r>
  <r>
    <x v="2"/>
    <n v="89"/>
    <x v="1143"/>
    <x v="7"/>
    <x v="0"/>
    <m/>
  </r>
  <r>
    <x v="2"/>
    <n v="78"/>
    <x v="1144"/>
    <x v="7"/>
    <x v="0"/>
    <m/>
  </r>
  <r>
    <x v="2"/>
    <n v="76"/>
    <x v="1145"/>
    <x v="7"/>
    <x v="0"/>
    <m/>
  </r>
  <r>
    <x v="2"/>
    <n v="93"/>
    <x v="1146"/>
    <x v="7"/>
    <x v="0"/>
    <m/>
  </r>
  <r>
    <x v="2"/>
    <n v="85"/>
    <x v="1147"/>
    <x v="7"/>
    <x v="0"/>
    <m/>
  </r>
  <r>
    <x v="2"/>
    <n v="86"/>
    <x v="1148"/>
    <x v="7"/>
    <x v="0"/>
    <m/>
  </r>
  <r>
    <x v="2"/>
    <n v="88"/>
    <x v="1149"/>
    <x v="7"/>
    <x v="0"/>
    <m/>
  </r>
  <r>
    <x v="2"/>
    <n v="102"/>
    <x v="1150"/>
    <x v="7"/>
    <x v="0"/>
    <m/>
  </r>
  <r>
    <x v="2"/>
    <n v="89"/>
    <x v="1151"/>
    <x v="7"/>
    <x v="0"/>
    <m/>
  </r>
  <r>
    <x v="2"/>
    <n v="91"/>
    <x v="1152"/>
    <x v="7"/>
    <x v="0"/>
    <m/>
  </r>
  <r>
    <x v="2"/>
    <n v="80"/>
    <x v="1153"/>
    <x v="7"/>
    <x v="0"/>
    <m/>
  </r>
  <r>
    <x v="2"/>
    <n v="67"/>
    <x v="1154"/>
    <x v="7"/>
    <x v="0"/>
    <m/>
  </r>
  <r>
    <x v="2"/>
    <n v="87"/>
    <x v="1155"/>
    <x v="7"/>
    <x v="0"/>
    <m/>
  </r>
  <r>
    <x v="2"/>
    <n v="93"/>
    <x v="1156"/>
    <x v="7"/>
    <x v="0"/>
    <m/>
  </r>
  <r>
    <x v="2"/>
    <n v="94"/>
    <x v="1157"/>
    <x v="7"/>
    <x v="0"/>
    <m/>
  </r>
  <r>
    <x v="2"/>
    <n v="78"/>
    <x v="1158"/>
    <x v="7"/>
    <x v="0"/>
    <m/>
  </r>
  <r>
    <x v="2"/>
    <n v="97"/>
    <x v="1159"/>
    <x v="7"/>
    <x v="0"/>
    <m/>
  </r>
  <r>
    <x v="2"/>
    <n v="91"/>
    <x v="1160"/>
    <x v="7"/>
    <x v="0"/>
    <m/>
  </r>
  <r>
    <x v="2"/>
    <n v="99"/>
    <x v="1161"/>
    <x v="7"/>
    <x v="0"/>
    <m/>
  </r>
  <r>
    <x v="2"/>
    <n v="79"/>
    <x v="1162"/>
    <x v="7"/>
    <x v="0"/>
    <m/>
  </r>
  <r>
    <x v="2"/>
    <n v="102"/>
    <x v="1163"/>
    <x v="7"/>
    <x v="0"/>
    <m/>
  </r>
  <r>
    <x v="2"/>
    <n v="101"/>
    <x v="1164"/>
    <x v="7"/>
    <x v="0"/>
    <m/>
  </r>
  <r>
    <x v="2"/>
    <n v="82"/>
    <x v="1165"/>
    <x v="7"/>
    <x v="0"/>
    <m/>
  </r>
  <r>
    <x v="2"/>
    <n v="96"/>
    <x v="1166"/>
    <x v="7"/>
    <x v="0"/>
    <m/>
  </r>
  <r>
    <x v="2"/>
    <n v="110"/>
    <x v="1167"/>
    <x v="7"/>
    <x v="0"/>
    <m/>
  </r>
  <r>
    <x v="2"/>
    <n v="105"/>
    <x v="1168"/>
    <x v="7"/>
    <x v="0"/>
    <m/>
  </r>
  <r>
    <x v="2"/>
    <n v="81"/>
    <x v="1169"/>
    <x v="7"/>
    <x v="0"/>
    <m/>
  </r>
  <r>
    <x v="2"/>
    <n v="78"/>
    <x v="1170"/>
    <x v="7"/>
    <x v="0"/>
    <m/>
  </r>
  <r>
    <x v="2"/>
    <n v="82"/>
    <x v="1171"/>
    <x v="7"/>
    <x v="0"/>
    <m/>
  </r>
  <r>
    <x v="2"/>
    <n v="136"/>
    <x v="1172"/>
    <x v="7"/>
    <x v="0"/>
    <m/>
  </r>
  <r>
    <x v="2"/>
    <n v="94"/>
    <x v="1173"/>
    <x v="7"/>
    <x v="0"/>
    <m/>
  </r>
  <r>
    <x v="2"/>
    <n v="120"/>
    <x v="1174"/>
    <x v="7"/>
    <x v="0"/>
    <m/>
  </r>
  <r>
    <x v="2"/>
    <n v="84"/>
    <x v="1175"/>
    <x v="7"/>
    <x v="0"/>
    <m/>
  </r>
  <r>
    <x v="2"/>
    <n v="90"/>
    <x v="1176"/>
    <x v="7"/>
    <x v="0"/>
    <m/>
  </r>
  <r>
    <x v="2"/>
    <n v="76"/>
    <x v="1177"/>
    <x v="7"/>
    <x v="0"/>
    <m/>
  </r>
  <r>
    <x v="2"/>
    <n v="103"/>
    <x v="1178"/>
    <x v="7"/>
    <x v="0"/>
    <m/>
  </r>
  <r>
    <x v="2"/>
    <n v="99"/>
    <x v="1179"/>
    <x v="7"/>
    <x v="0"/>
    <m/>
  </r>
  <r>
    <x v="2"/>
    <n v="83"/>
    <x v="1180"/>
    <x v="7"/>
    <x v="0"/>
    <m/>
  </r>
  <r>
    <x v="2"/>
    <n v="105"/>
    <x v="1181"/>
    <x v="7"/>
    <x v="0"/>
    <m/>
  </r>
  <r>
    <x v="2"/>
    <n v="109"/>
    <x v="1182"/>
    <x v="7"/>
    <x v="0"/>
    <m/>
  </r>
  <r>
    <x v="2"/>
    <n v="83"/>
    <x v="1183"/>
    <x v="7"/>
    <x v="0"/>
    <m/>
  </r>
  <r>
    <x v="2"/>
    <n v="82"/>
    <x v="1184"/>
    <x v="7"/>
    <x v="0"/>
    <m/>
  </r>
  <r>
    <x v="2"/>
    <n v="94"/>
    <x v="1185"/>
    <x v="7"/>
    <x v="0"/>
    <m/>
  </r>
  <r>
    <x v="2"/>
    <n v="94"/>
    <x v="1186"/>
    <x v="7"/>
    <x v="0"/>
    <m/>
  </r>
  <r>
    <x v="2"/>
    <n v="91"/>
    <x v="1187"/>
    <x v="7"/>
    <x v="0"/>
    <m/>
  </r>
  <r>
    <x v="2"/>
    <n v="89"/>
    <x v="1188"/>
    <x v="7"/>
    <x v="0"/>
    <m/>
  </r>
  <r>
    <x v="2"/>
    <n v="85"/>
    <x v="1189"/>
    <x v="7"/>
    <x v="0"/>
    <m/>
  </r>
  <r>
    <x v="2"/>
    <n v="82"/>
    <x v="1190"/>
    <x v="7"/>
    <x v="0"/>
    <m/>
  </r>
  <r>
    <x v="2"/>
    <n v="81"/>
    <x v="1191"/>
    <x v="7"/>
    <x v="0"/>
    <m/>
  </r>
  <r>
    <x v="2"/>
    <n v="76"/>
    <x v="1192"/>
    <x v="7"/>
    <x v="0"/>
    <m/>
  </r>
  <r>
    <x v="2"/>
    <n v="81"/>
    <x v="1193"/>
    <x v="7"/>
    <x v="0"/>
    <m/>
  </r>
  <r>
    <x v="2"/>
    <n v="82"/>
    <x v="1194"/>
    <x v="7"/>
    <x v="0"/>
    <m/>
  </r>
  <r>
    <x v="2"/>
    <n v="83"/>
    <x v="1195"/>
    <x v="7"/>
    <x v="0"/>
    <m/>
  </r>
  <r>
    <x v="2"/>
    <n v="84"/>
    <x v="1196"/>
    <x v="7"/>
    <x v="0"/>
    <m/>
  </r>
  <r>
    <x v="2"/>
    <n v="79"/>
    <x v="1197"/>
    <x v="7"/>
    <x v="0"/>
    <m/>
  </r>
  <r>
    <x v="2"/>
    <n v="55"/>
    <x v="1198"/>
    <x v="7"/>
    <x v="0"/>
    <m/>
  </r>
  <r>
    <x v="2"/>
    <n v="81"/>
    <x v="1199"/>
    <x v="7"/>
    <x v="0"/>
    <m/>
  </r>
  <r>
    <x v="2"/>
    <n v="80"/>
    <x v="1200"/>
    <x v="7"/>
    <x v="0"/>
    <m/>
  </r>
  <r>
    <x v="2"/>
    <n v="75"/>
    <x v="1201"/>
    <x v="7"/>
    <x v="0"/>
    <m/>
  </r>
  <r>
    <x v="2"/>
    <n v="80"/>
    <x v="1202"/>
    <x v="7"/>
    <x v="0"/>
    <m/>
  </r>
  <r>
    <x v="2"/>
    <n v="87"/>
    <x v="1203"/>
    <x v="7"/>
    <x v="0"/>
    <m/>
  </r>
  <r>
    <x v="2"/>
    <n v="77"/>
    <x v="1204"/>
    <x v="7"/>
    <x v="0"/>
    <m/>
  </r>
  <r>
    <x v="2"/>
    <n v="84"/>
    <x v="1205"/>
    <x v="7"/>
    <x v="0"/>
    <m/>
  </r>
  <r>
    <x v="2"/>
    <n v="77"/>
    <x v="1206"/>
    <x v="7"/>
    <x v="0"/>
    <m/>
  </r>
  <r>
    <x v="2"/>
    <n v="82"/>
    <x v="1207"/>
    <x v="7"/>
    <x v="0"/>
    <m/>
  </r>
  <r>
    <x v="2"/>
    <n v="66"/>
    <x v="1208"/>
    <x v="7"/>
    <x v="0"/>
    <m/>
  </r>
  <r>
    <x v="2"/>
    <n v="79"/>
    <x v="1209"/>
    <x v="7"/>
    <x v="0"/>
    <m/>
  </r>
  <r>
    <x v="2"/>
    <n v="79"/>
    <x v="1210"/>
    <x v="7"/>
    <x v="0"/>
    <m/>
  </r>
  <r>
    <x v="2"/>
    <n v="102"/>
    <x v="1211"/>
    <x v="7"/>
    <x v="0"/>
    <m/>
  </r>
  <r>
    <x v="2"/>
    <n v="99"/>
    <x v="1212"/>
    <x v="7"/>
    <x v="0"/>
    <m/>
  </r>
  <r>
    <x v="2"/>
    <n v="94"/>
    <x v="1213"/>
    <x v="7"/>
    <x v="0"/>
    <m/>
  </r>
  <r>
    <x v="2"/>
    <n v="100"/>
    <x v="1214"/>
    <x v="7"/>
    <x v="0"/>
    <m/>
  </r>
  <r>
    <x v="2"/>
    <n v="90"/>
    <x v="1215"/>
    <x v="7"/>
    <x v="0"/>
    <m/>
  </r>
  <r>
    <x v="2"/>
    <n v="95"/>
    <x v="1216"/>
    <x v="7"/>
    <x v="0"/>
    <m/>
  </r>
  <r>
    <x v="2"/>
    <n v="78"/>
    <x v="1217"/>
    <x v="7"/>
    <x v="0"/>
    <m/>
  </r>
  <r>
    <x v="2"/>
    <n v="83"/>
    <x v="1218"/>
    <x v="7"/>
    <x v="0"/>
    <m/>
  </r>
  <r>
    <x v="2"/>
    <n v="99"/>
    <x v="1219"/>
    <x v="7"/>
    <x v="0"/>
    <m/>
  </r>
  <r>
    <x v="2"/>
    <n v="87"/>
    <x v="1220"/>
    <x v="7"/>
    <x v="0"/>
    <m/>
  </r>
  <r>
    <x v="2"/>
    <n v="88"/>
    <x v="1221"/>
    <x v="7"/>
    <x v="0"/>
    <m/>
  </r>
  <r>
    <x v="2"/>
    <n v="87"/>
    <x v="1222"/>
    <x v="7"/>
    <x v="0"/>
    <m/>
  </r>
  <r>
    <x v="2"/>
    <n v="78"/>
    <x v="1223"/>
    <x v="7"/>
    <x v="0"/>
    <m/>
  </r>
  <r>
    <x v="2"/>
    <n v="77"/>
    <x v="1224"/>
    <x v="7"/>
    <x v="0"/>
    <m/>
  </r>
  <r>
    <x v="2"/>
    <n v="95"/>
    <x v="1225"/>
    <x v="7"/>
    <x v="0"/>
    <m/>
  </r>
  <r>
    <x v="2"/>
    <n v="86"/>
    <x v="1226"/>
    <x v="7"/>
    <x v="0"/>
    <m/>
  </r>
  <r>
    <x v="2"/>
    <n v="77"/>
    <x v="1227"/>
    <x v="7"/>
    <x v="0"/>
    <m/>
  </r>
  <r>
    <x v="2"/>
    <n v="66"/>
    <x v="1228"/>
    <x v="7"/>
    <x v="0"/>
    <m/>
  </r>
  <r>
    <x v="2"/>
    <n v="85"/>
    <x v="1229"/>
    <x v="7"/>
    <x v="0"/>
    <m/>
  </r>
  <r>
    <x v="2"/>
    <n v="83"/>
    <x v="1230"/>
    <x v="7"/>
    <x v="0"/>
    <m/>
  </r>
  <r>
    <x v="2"/>
    <n v="80"/>
    <x v="1231"/>
    <x v="7"/>
    <x v="0"/>
    <m/>
  </r>
  <r>
    <x v="2"/>
    <n v="88"/>
    <x v="1232"/>
    <x v="7"/>
    <x v="0"/>
    <m/>
  </r>
  <r>
    <x v="2"/>
    <n v="77"/>
    <x v="1233"/>
    <x v="7"/>
    <x v="0"/>
    <m/>
  </r>
  <r>
    <x v="2"/>
    <n v="90"/>
    <x v="1234"/>
    <x v="7"/>
    <x v="0"/>
    <m/>
  </r>
  <r>
    <x v="2"/>
    <n v="80"/>
    <x v="1235"/>
    <x v="7"/>
    <x v="0"/>
    <m/>
  </r>
  <r>
    <x v="2"/>
    <n v="76"/>
    <x v="1236"/>
    <x v="7"/>
    <x v="0"/>
    <m/>
  </r>
  <r>
    <x v="2"/>
    <n v="79"/>
    <x v="1237"/>
    <x v="7"/>
    <x v="0"/>
    <m/>
  </r>
  <r>
    <x v="2"/>
    <n v="83"/>
    <x v="1238"/>
    <x v="7"/>
    <x v="0"/>
    <m/>
  </r>
  <r>
    <x v="2"/>
    <n v="76"/>
    <x v="1239"/>
    <x v="7"/>
    <x v="0"/>
    <m/>
  </r>
  <r>
    <x v="2"/>
    <n v="89"/>
    <x v="1240"/>
    <x v="7"/>
    <x v="0"/>
    <m/>
  </r>
  <r>
    <x v="2"/>
    <n v="82"/>
    <x v="1241"/>
    <x v="7"/>
    <x v="0"/>
    <m/>
  </r>
  <r>
    <x v="2"/>
    <n v="74"/>
    <x v="1242"/>
    <x v="7"/>
    <x v="0"/>
    <m/>
  </r>
  <r>
    <x v="2"/>
    <n v="88"/>
    <x v="1243"/>
    <x v="7"/>
    <x v="0"/>
    <m/>
  </r>
  <r>
    <x v="2"/>
    <n v="78"/>
    <x v="1244"/>
    <x v="7"/>
    <x v="0"/>
    <m/>
  </r>
  <r>
    <x v="2"/>
    <n v="81"/>
    <x v="1245"/>
    <x v="7"/>
    <x v="0"/>
    <m/>
  </r>
  <r>
    <x v="2"/>
    <n v="79"/>
    <x v="1246"/>
    <x v="7"/>
    <x v="0"/>
    <m/>
  </r>
  <r>
    <x v="2"/>
    <n v="93"/>
    <x v="1247"/>
    <x v="7"/>
    <x v="0"/>
    <m/>
  </r>
  <r>
    <x v="2"/>
    <n v="85"/>
    <x v="1248"/>
    <x v="7"/>
    <x v="0"/>
    <m/>
  </r>
  <r>
    <x v="2"/>
    <n v="100"/>
    <x v="1249"/>
    <x v="7"/>
    <x v="0"/>
    <m/>
  </r>
  <r>
    <x v="2"/>
    <n v="80"/>
    <x v="1250"/>
    <x v="7"/>
    <x v="0"/>
    <m/>
  </r>
  <r>
    <x v="2"/>
    <n v="88"/>
    <x v="1251"/>
    <x v="7"/>
    <x v="0"/>
    <m/>
  </r>
  <r>
    <x v="2"/>
    <n v="78"/>
    <x v="1252"/>
    <x v="7"/>
    <x v="0"/>
    <m/>
  </r>
  <r>
    <x v="2"/>
    <n v="75"/>
    <x v="1253"/>
    <x v="7"/>
    <x v="0"/>
    <m/>
  </r>
  <r>
    <x v="2"/>
    <n v="85"/>
    <x v="1254"/>
    <x v="7"/>
    <x v="0"/>
    <m/>
  </r>
  <r>
    <x v="2"/>
    <n v="96"/>
    <x v="1255"/>
    <x v="7"/>
    <x v="0"/>
    <m/>
  </r>
  <r>
    <x v="2"/>
    <n v="83"/>
    <x v="1256"/>
    <x v="7"/>
    <x v="0"/>
    <m/>
  </r>
  <r>
    <x v="2"/>
    <n v="91"/>
    <x v="1257"/>
    <x v="7"/>
    <x v="0"/>
    <m/>
  </r>
  <r>
    <x v="2"/>
    <n v="81"/>
    <x v="1258"/>
    <x v="7"/>
    <x v="0"/>
    <m/>
  </r>
  <r>
    <x v="2"/>
    <n v="82"/>
    <x v="1259"/>
    <x v="7"/>
    <x v="0"/>
    <m/>
  </r>
  <r>
    <x v="3"/>
    <n v="79"/>
    <x v="1260"/>
    <x v="7"/>
    <x v="0"/>
    <m/>
  </r>
  <r>
    <x v="3"/>
    <n v="80"/>
    <x v="1261"/>
    <x v="7"/>
    <x v="0"/>
    <m/>
  </r>
  <r>
    <x v="3"/>
    <n v="83"/>
    <x v="1262"/>
    <x v="7"/>
    <x v="0"/>
    <m/>
  </r>
  <r>
    <x v="3"/>
    <n v="85"/>
    <x v="1263"/>
    <x v="7"/>
    <x v="0"/>
    <m/>
  </r>
  <r>
    <x v="3"/>
    <n v="87"/>
    <x v="1264"/>
    <x v="7"/>
    <x v="0"/>
    <m/>
  </r>
  <r>
    <x v="3"/>
    <n v="86"/>
    <x v="1265"/>
    <x v="7"/>
    <x v="0"/>
    <m/>
  </r>
  <r>
    <x v="3"/>
    <n v="86"/>
    <x v="1266"/>
    <x v="7"/>
    <x v="0"/>
    <m/>
  </r>
  <r>
    <x v="3"/>
    <n v="92"/>
    <x v="1267"/>
    <x v="7"/>
    <x v="0"/>
    <m/>
  </r>
  <r>
    <x v="3"/>
    <n v="92"/>
    <x v="1268"/>
    <x v="7"/>
    <x v="0"/>
    <m/>
  </r>
  <r>
    <x v="3"/>
    <n v="90"/>
    <x v="1269"/>
    <x v="7"/>
    <x v="0"/>
    <m/>
  </r>
  <r>
    <x v="3"/>
    <n v="92"/>
    <x v="1270"/>
    <x v="7"/>
    <x v="0"/>
    <m/>
  </r>
  <r>
    <x v="3"/>
    <n v="93"/>
    <x v="1271"/>
    <x v="7"/>
    <x v="0"/>
    <m/>
  </r>
  <r>
    <x v="3"/>
    <n v="91"/>
    <x v="1272"/>
    <x v="7"/>
    <x v="0"/>
    <m/>
  </r>
  <r>
    <x v="3"/>
    <n v="91"/>
    <x v="1273"/>
    <x v="7"/>
    <x v="0"/>
    <m/>
  </r>
  <r>
    <x v="3"/>
    <n v="89"/>
    <x v="1274"/>
    <x v="7"/>
    <x v="0"/>
    <m/>
  </r>
  <r>
    <x v="3"/>
    <n v="90"/>
    <x v="1275"/>
    <x v="7"/>
    <x v="0"/>
    <m/>
  </r>
  <r>
    <x v="3"/>
    <n v="90"/>
    <x v="1276"/>
    <x v="7"/>
    <x v="0"/>
    <m/>
  </r>
  <r>
    <x v="3"/>
    <n v="89"/>
    <x v="1277"/>
    <x v="7"/>
    <x v="0"/>
    <m/>
  </r>
  <r>
    <x v="3"/>
    <n v="91"/>
    <x v="1278"/>
    <x v="7"/>
    <x v="0"/>
    <m/>
  </r>
  <r>
    <x v="3"/>
    <n v="88"/>
    <x v="1279"/>
    <x v="7"/>
    <x v="0"/>
    <m/>
  </r>
  <r>
    <x v="3"/>
    <n v="93"/>
    <x v="1280"/>
    <x v="7"/>
    <x v="0"/>
    <m/>
  </r>
  <r>
    <x v="3"/>
    <n v="92"/>
    <x v="1281"/>
    <x v="7"/>
    <x v="0"/>
    <m/>
  </r>
  <r>
    <x v="3"/>
    <n v="93"/>
    <x v="1282"/>
    <x v="7"/>
    <x v="0"/>
    <m/>
  </r>
  <r>
    <x v="3"/>
    <n v="90"/>
    <x v="1283"/>
    <x v="7"/>
    <x v="0"/>
    <m/>
  </r>
  <r>
    <x v="3"/>
    <n v="92"/>
    <x v="1284"/>
    <x v="7"/>
    <x v="0"/>
    <m/>
  </r>
  <r>
    <x v="3"/>
    <n v="90"/>
    <x v="1285"/>
    <x v="7"/>
    <x v="0"/>
    <m/>
  </r>
  <r>
    <x v="3"/>
    <n v="91"/>
    <x v="1286"/>
    <x v="7"/>
    <x v="0"/>
    <m/>
  </r>
  <r>
    <x v="3"/>
    <n v="86"/>
    <x v="1287"/>
    <x v="7"/>
    <x v="0"/>
    <m/>
  </r>
  <r>
    <x v="3"/>
    <n v="89"/>
    <x v="1288"/>
    <x v="7"/>
    <x v="0"/>
    <m/>
  </r>
  <r>
    <x v="3"/>
    <n v="93"/>
    <x v="1289"/>
    <x v="7"/>
    <x v="0"/>
    <m/>
  </r>
  <r>
    <x v="3"/>
    <n v="92"/>
    <x v="1290"/>
    <x v="7"/>
    <x v="0"/>
    <m/>
  </r>
  <r>
    <x v="3"/>
    <n v="91"/>
    <x v="1291"/>
    <x v="7"/>
    <x v="0"/>
    <m/>
  </r>
  <r>
    <x v="3"/>
    <n v="90"/>
    <x v="1292"/>
    <x v="7"/>
    <x v="0"/>
    <m/>
  </r>
  <r>
    <x v="3"/>
    <n v="94"/>
    <x v="1293"/>
    <x v="7"/>
    <x v="0"/>
    <m/>
  </r>
  <r>
    <x v="3"/>
    <n v="91"/>
    <x v="1294"/>
    <x v="7"/>
    <x v="0"/>
    <m/>
  </r>
  <r>
    <x v="3"/>
    <n v="86"/>
    <x v="1295"/>
    <x v="7"/>
    <x v="0"/>
    <m/>
  </r>
  <r>
    <x v="3"/>
    <n v="87"/>
    <x v="1296"/>
    <x v="7"/>
    <x v="0"/>
    <m/>
  </r>
  <r>
    <x v="3"/>
    <n v="90"/>
    <x v="1297"/>
    <x v="7"/>
    <x v="0"/>
    <m/>
  </r>
  <r>
    <x v="3"/>
    <n v="89"/>
    <x v="1298"/>
    <x v="7"/>
    <x v="0"/>
    <m/>
  </r>
  <r>
    <x v="3"/>
    <n v="91"/>
    <x v="1299"/>
    <x v="7"/>
    <x v="0"/>
    <m/>
  </r>
  <r>
    <x v="3"/>
    <n v="93"/>
    <x v="1300"/>
    <x v="7"/>
    <x v="0"/>
    <m/>
  </r>
  <r>
    <x v="3"/>
    <n v="90"/>
    <x v="1301"/>
    <x v="7"/>
    <x v="0"/>
    <m/>
  </r>
  <r>
    <x v="3"/>
    <n v="94"/>
    <x v="1302"/>
    <x v="7"/>
    <x v="0"/>
    <m/>
  </r>
  <r>
    <x v="3"/>
    <n v="94"/>
    <x v="1303"/>
    <x v="7"/>
    <x v="0"/>
    <m/>
  </r>
  <r>
    <x v="3"/>
    <n v="95"/>
    <x v="1304"/>
    <x v="7"/>
    <x v="0"/>
    <m/>
  </r>
  <r>
    <x v="3"/>
    <n v="101"/>
    <x v="1305"/>
    <x v="7"/>
    <x v="0"/>
    <m/>
  </r>
  <r>
    <x v="3"/>
    <n v="100"/>
    <x v="1306"/>
    <x v="7"/>
    <x v="0"/>
    <m/>
  </r>
  <r>
    <x v="3"/>
    <n v="109"/>
    <x v="1307"/>
    <x v="7"/>
    <x v="0"/>
    <m/>
  </r>
  <r>
    <x v="3"/>
    <n v="93"/>
    <x v="1308"/>
    <x v="7"/>
    <x v="0"/>
    <m/>
  </r>
  <r>
    <x v="3"/>
    <n v="95"/>
    <x v="1309"/>
    <x v="7"/>
    <x v="0"/>
    <m/>
  </r>
  <r>
    <x v="3"/>
    <n v="96"/>
    <x v="1310"/>
    <x v="7"/>
    <x v="0"/>
    <m/>
  </r>
  <r>
    <x v="3"/>
    <n v="97"/>
    <x v="1311"/>
    <x v="7"/>
    <x v="0"/>
    <m/>
  </r>
  <r>
    <x v="3"/>
    <n v="97"/>
    <x v="1312"/>
    <x v="7"/>
    <x v="0"/>
    <m/>
  </r>
  <r>
    <x v="3"/>
    <n v="96"/>
    <x v="1313"/>
    <x v="7"/>
    <x v="0"/>
    <m/>
  </r>
  <r>
    <x v="3"/>
    <n v="91"/>
    <x v="1314"/>
    <x v="7"/>
    <x v="0"/>
    <m/>
  </r>
  <r>
    <x v="3"/>
    <n v="94"/>
    <x v="1315"/>
    <x v="7"/>
    <x v="0"/>
    <m/>
  </r>
  <r>
    <x v="3"/>
    <n v="94"/>
    <x v="1316"/>
    <x v="7"/>
    <x v="0"/>
    <m/>
  </r>
  <r>
    <x v="3"/>
    <n v="95"/>
    <x v="1317"/>
    <x v="7"/>
    <x v="0"/>
    <m/>
  </r>
  <r>
    <x v="3"/>
    <n v="94"/>
    <x v="1318"/>
    <x v="7"/>
    <x v="0"/>
    <m/>
  </r>
  <r>
    <x v="3"/>
    <n v="97"/>
    <x v="1319"/>
    <x v="7"/>
    <x v="0"/>
    <m/>
  </r>
  <r>
    <x v="3"/>
    <n v="98"/>
    <x v="1320"/>
    <x v="7"/>
    <x v="0"/>
    <m/>
  </r>
  <r>
    <x v="3"/>
    <n v="89"/>
    <x v="1321"/>
    <x v="7"/>
    <x v="0"/>
    <m/>
  </r>
  <r>
    <x v="3"/>
    <n v="93"/>
    <x v="1322"/>
    <x v="7"/>
    <x v="0"/>
    <m/>
  </r>
  <r>
    <x v="3"/>
    <n v="92"/>
    <x v="1323"/>
    <x v="7"/>
    <x v="0"/>
    <m/>
  </r>
  <r>
    <x v="3"/>
    <n v="89"/>
    <x v="1324"/>
    <x v="7"/>
    <x v="0"/>
    <m/>
  </r>
  <r>
    <x v="3"/>
    <n v="85"/>
    <x v="1325"/>
    <x v="7"/>
    <x v="0"/>
    <m/>
  </r>
  <r>
    <x v="3"/>
    <n v="87"/>
    <x v="1326"/>
    <x v="7"/>
    <x v="0"/>
    <m/>
  </r>
  <r>
    <x v="3"/>
    <n v="93"/>
    <x v="1327"/>
    <x v="7"/>
    <x v="0"/>
    <m/>
  </r>
  <r>
    <x v="3"/>
    <n v="92"/>
    <x v="1328"/>
    <x v="7"/>
    <x v="0"/>
    <m/>
  </r>
  <r>
    <x v="3"/>
    <n v="92"/>
    <x v="1329"/>
    <x v="7"/>
    <x v="0"/>
    <m/>
  </r>
  <r>
    <x v="3"/>
    <n v="91"/>
    <x v="1330"/>
    <x v="7"/>
    <x v="0"/>
    <m/>
  </r>
  <r>
    <x v="3"/>
    <n v="96"/>
    <x v="1331"/>
    <x v="7"/>
    <x v="0"/>
    <m/>
  </r>
  <r>
    <x v="3"/>
    <n v="89"/>
    <x v="1332"/>
    <x v="7"/>
    <x v="0"/>
    <m/>
  </r>
  <r>
    <x v="3"/>
    <n v="94"/>
    <x v="1333"/>
    <x v="7"/>
    <x v="0"/>
    <m/>
  </r>
  <r>
    <x v="3"/>
    <n v="92"/>
    <x v="1334"/>
    <x v="7"/>
    <x v="0"/>
    <m/>
  </r>
  <r>
    <x v="3"/>
    <n v="86"/>
    <x v="1335"/>
    <x v="7"/>
    <x v="0"/>
    <m/>
  </r>
  <r>
    <x v="3"/>
    <n v="90"/>
    <x v="1336"/>
    <x v="7"/>
    <x v="0"/>
    <m/>
  </r>
  <r>
    <x v="3"/>
    <n v="89"/>
    <x v="1337"/>
    <x v="7"/>
    <x v="0"/>
    <m/>
  </r>
  <r>
    <x v="3"/>
    <n v="89"/>
    <x v="1338"/>
    <x v="7"/>
    <x v="0"/>
    <m/>
  </r>
  <r>
    <x v="3"/>
    <n v="102"/>
    <x v="1339"/>
    <x v="7"/>
    <x v="0"/>
    <m/>
  </r>
  <r>
    <x v="3"/>
    <n v="91"/>
    <x v="1340"/>
    <x v="7"/>
    <x v="0"/>
    <m/>
  </r>
  <r>
    <x v="3"/>
    <n v="88"/>
    <x v="1341"/>
    <x v="7"/>
    <x v="0"/>
    <m/>
  </r>
  <r>
    <x v="3"/>
    <n v="89"/>
    <x v="1342"/>
    <x v="7"/>
    <x v="0"/>
    <m/>
  </r>
  <r>
    <x v="3"/>
    <n v="93"/>
    <x v="1343"/>
    <x v="7"/>
    <x v="0"/>
    <m/>
  </r>
  <r>
    <x v="3"/>
    <n v="90"/>
    <x v="1344"/>
    <x v="7"/>
    <x v="0"/>
    <m/>
  </r>
  <r>
    <x v="3"/>
    <n v="87"/>
    <x v="1345"/>
    <x v="7"/>
    <x v="0"/>
    <m/>
  </r>
  <r>
    <x v="3"/>
    <n v="88"/>
    <x v="1346"/>
    <x v="7"/>
    <x v="0"/>
    <m/>
  </r>
  <r>
    <x v="3"/>
    <n v="88"/>
    <x v="1347"/>
    <x v="7"/>
    <x v="0"/>
    <m/>
  </r>
  <r>
    <x v="3"/>
    <n v="86"/>
    <x v="1348"/>
    <x v="7"/>
    <x v="0"/>
    <m/>
  </r>
  <r>
    <x v="3"/>
    <n v="88"/>
    <x v="1349"/>
    <x v="7"/>
    <x v="0"/>
    <m/>
  </r>
  <r>
    <x v="3"/>
    <n v="92"/>
    <x v="1350"/>
    <x v="7"/>
    <x v="0"/>
    <m/>
  </r>
  <r>
    <x v="3"/>
    <n v="87"/>
    <x v="1351"/>
    <x v="7"/>
    <x v="0"/>
    <m/>
  </r>
  <r>
    <x v="3"/>
    <n v="84"/>
    <x v="1352"/>
    <x v="7"/>
    <x v="0"/>
    <m/>
  </r>
  <r>
    <x v="3"/>
    <n v="89"/>
    <x v="1353"/>
    <x v="7"/>
    <x v="0"/>
    <m/>
  </r>
  <r>
    <x v="3"/>
    <n v="87"/>
    <x v="1354"/>
    <x v="7"/>
    <x v="0"/>
    <m/>
  </r>
  <r>
    <x v="3"/>
    <n v="87"/>
    <x v="1355"/>
    <x v="7"/>
    <x v="0"/>
    <m/>
  </r>
  <r>
    <x v="3"/>
    <n v="92"/>
    <x v="1356"/>
    <x v="7"/>
    <x v="0"/>
    <m/>
  </r>
  <r>
    <x v="3"/>
    <n v="86"/>
    <x v="1357"/>
    <x v="7"/>
    <x v="0"/>
    <m/>
  </r>
  <r>
    <x v="3"/>
    <n v="89"/>
    <x v="1358"/>
    <x v="7"/>
    <x v="0"/>
    <m/>
  </r>
  <r>
    <x v="3"/>
    <n v="89"/>
    <x v="1359"/>
    <x v="7"/>
    <x v="0"/>
    <m/>
  </r>
  <r>
    <x v="3"/>
    <n v="88"/>
    <x v="1360"/>
    <x v="7"/>
    <x v="0"/>
    <m/>
  </r>
  <r>
    <x v="3"/>
    <n v="94"/>
    <x v="1361"/>
    <x v="7"/>
    <x v="0"/>
    <m/>
  </r>
  <r>
    <x v="3"/>
    <n v="92"/>
    <x v="1362"/>
    <x v="7"/>
    <x v="0"/>
    <m/>
  </r>
  <r>
    <x v="3"/>
    <n v="85"/>
    <x v="1363"/>
    <x v="7"/>
    <x v="0"/>
    <m/>
  </r>
  <r>
    <x v="3"/>
    <n v="86"/>
    <x v="1364"/>
    <x v="7"/>
    <x v="0"/>
    <m/>
  </r>
  <r>
    <x v="3"/>
    <n v="91"/>
    <x v="1365"/>
    <x v="7"/>
    <x v="0"/>
    <m/>
  </r>
  <r>
    <x v="3"/>
    <n v="87"/>
    <x v="1366"/>
    <x v="7"/>
    <x v="0"/>
    <m/>
  </r>
  <r>
    <x v="3"/>
    <n v="85"/>
    <x v="1367"/>
    <x v="7"/>
    <x v="0"/>
    <m/>
  </r>
  <r>
    <x v="3"/>
    <n v="82"/>
    <x v="1368"/>
    <x v="7"/>
    <x v="0"/>
    <m/>
  </r>
  <r>
    <x v="3"/>
    <n v="81"/>
    <x v="1369"/>
    <x v="7"/>
    <x v="0"/>
    <m/>
  </r>
  <r>
    <x v="3"/>
    <n v="83"/>
    <x v="1370"/>
    <x v="7"/>
    <x v="0"/>
    <m/>
  </r>
  <r>
    <x v="3"/>
    <n v="80"/>
    <x v="1371"/>
    <x v="7"/>
    <x v="0"/>
    <m/>
  </r>
  <r>
    <x v="3"/>
    <n v="85"/>
    <x v="1372"/>
    <x v="7"/>
    <x v="0"/>
    <m/>
  </r>
  <r>
    <x v="3"/>
    <n v="84"/>
    <x v="1373"/>
    <x v="7"/>
    <x v="0"/>
    <m/>
  </r>
  <r>
    <x v="3"/>
    <n v="76"/>
    <x v="1374"/>
    <x v="7"/>
    <x v="0"/>
    <m/>
  </r>
  <r>
    <x v="3"/>
    <n v="81"/>
    <x v="1375"/>
    <x v="7"/>
    <x v="0"/>
    <m/>
  </r>
  <r>
    <x v="3"/>
    <n v="81"/>
    <x v="1376"/>
    <x v="7"/>
    <x v="0"/>
    <m/>
  </r>
  <r>
    <x v="3"/>
    <n v="81"/>
    <x v="1377"/>
    <x v="7"/>
    <x v="0"/>
    <m/>
  </r>
  <r>
    <x v="3"/>
    <n v="86"/>
    <x v="1378"/>
    <x v="7"/>
    <x v="0"/>
    <m/>
  </r>
  <r>
    <x v="3"/>
    <n v="83"/>
    <x v="1379"/>
    <x v="7"/>
    <x v="0"/>
    <m/>
  </r>
  <r>
    <x v="3"/>
    <n v="92"/>
    <x v="1380"/>
    <x v="7"/>
    <x v="0"/>
    <m/>
  </r>
  <r>
    <x v="3"/>
    <n v="89"/>
    <x v="1381"/>
    <x v="7"/>
    <x v="0"/>
    <m/>
  </r>
  <r>
    <x v="3"/>
    <n v="85"/>
    <x v="1382"/>
    <x v="7"/>
    <x v="0"/>
    <m/>
  </r>
  <r>
    <x v="3"/>
    <n v="87"/>
    <x v="1383"/>
    <x v="7"/>
    <x v="0"/>
    <m/>
  </r>
  <r>
    <x v="3"/>
    <n v="83"/>
    <x v="1384"/>
    <x v="7"/>
    <x v="0"/>
    <m/>
  </r>
  <r>
    <x v="3"/>
    <n v="85"/>
    <x v="1385"/>
    <x v="7"/>
    <x v="0"/>
    <m/>
  </r>
  <r>
    <x v="3"/>
    <n v="92"/>
    <x v="1386"/>
    <x v="7"/>
    <x v="0"/>
    <m/>
  </r>
  <r>
    <x v="3"/>
    <n v="80"/>
    <x v="1387"/>
    <x v="7"/>
    <x v="0"/>
    <m/>
  </r>
  <r>
    <x v="3"/>
    <n v="94"/>
    <x v="1388"/>
    <x v="7"/>
    <x v="0"/>
    <m/>
  </r>
  <r>
    <x v="3"/>
    <n v="87"/>
    <x v="1389"/>
    <x v="7"/>
    <x v="0"/>
    <m/>
  </r>
  <r>
    <x v="3"/>
    <n v="82"/>
    <x v="1390"/>
    <x v="7"/>
    <x v="0"/>
    <m/>
  </r>
  <r>
    <x v="3"/>
    <n v="69"/>
    <x v="1391"/>
    <x v="7"/>
    <x v="0"/>
    <m/>
  </r>
  <r>
    <x v="3"/>
    <n v="68"/>
    <x v="1392"/>
    <x v="7"/>
    <x v="0"/>
    <m/>
  </r>
  <r>
    <x v="3"/>
    <n v="77"/>
    <x v="1393"/>
    <x v="7"/>
    <x v="0"/>
    <m/>
  </r>
  <r>
    <x v="3"/>
    <n v="85"/>
    <x v="1394"/>
    <x v="7"/>
    <x v="0"/>
    <m/>
  </r>
  <r>
    <x v="3"/>
    <n v="87"/>
    <x v="1395"/>
    <x v="7"/>
    <x v="0"/>
    <m/>
  </r>
  <r>
    <x v="3"/>
    <n v="90"/>
    <x v="1396"/>
    <x v="7"/>
    <x v="0"/>
    <m/>
  </r>
  <r>
    <x v="3"/>
    <n v="93"/>
    <x v="1397"/>
    <x v="7"/>
    <x v="0"/>
    <m/>
  </r>
  <r>
    <x v="3"/>
    <n v="90"/>
    <x v="1398"/>
    <x v="7"/>
    <x v="0"/>
    <m/>
  </r>
  <r>
    <x v="3"/>
    <n v="90"/>
    <x v="1399"/>
    <x v="7"/>
    <x v="0"/>
    <m/>
  </r>
  <r>
    <x v="3"/>
    <n v="87"/>
    <x v="1400"/>
    <x v="7"/>
    <x v="0"/>
    <m/>
  </r>
  <r>
    <x v="3"/>
    <n v="86"/>
    <x v="1401"/>
    <x v="7"/>
    <x v="0"/>
    <m/>
  </r>
  <r>
    <x v="3"/>
    <n v="86"/>
    <x v="1402"/>
    <x v="7"/>
    <x v="0"/>
    <m/>
  </r>
  <r>
    <x v="3"/>
    <n v="87"/>
    <x v="1403"/>
    <x v="7"/>
    <x v="0"/>
    <m/>
  </r>
  <r>
    <x v="3"/>
    <n v="88"/>
    <x v="1404"/>
    <x v="7"/>
    <x v="0"/>
    <m/>
  </r>
  <r>
    <x v="3"/>
    <n v="86"/>
    <x v="1405"/>
    <x v="7"/>
    <x v="0"/>
    <m/>
  </r>
  <r>
    <x v="3"/>
    <n v="85"/>
    <x v="1406"/>
    <x v="7"/>
    <x v="0"/>
    <m/>
  </r>
  <r>
    <x v="3"/>
    <n v="89"/>
    <x v="1407"/>
    <x v="7"/>
    <x v="0"/>
    <m/>
  </r>
  <r>
    <x v="3"/>
    <n v="84"/>
    <x v="1408"/>
    <x v="7"/>
    <x v="0"/>
    <m/>
  </r>
  <r>
    <x v="3"/>
    <n v="85"/>
    <x v="1409"/>
    <x v="7"/>
    <x v="0"/>
    <m/>
  </r>
  <r>
    <x v="3"/>
    <n v="87"/>
    <x v="1410"/>
    <x v="7"/>
    <x v="0"/>
    <m/>
  </r>
  <r>
    <x v="3"/>
    <n v="91"/>
    <x v="1411"/>
    <x v="7"/>
    <x v="0"/>
    <m/>
  </r>
  <r>
    <x v="3"/>
    <n v="86"/>
    <x v="1412"/>
    <x v="7"/>
    <x v="0"/>
    <m/>
  </r>
  <r>
    <x v="3"/>
    <n v="87"/>
    <x v="1413"/>
    <x v="7"/>
    <x v="0"/>
    <m/>
  </r>
  <r>
    <x v="3"/>
    <n v="84"/>
    <x v="1414"/>
    <x v="7"/>
    <x v="0"/>
    <m/>
  </r>
  <r>
    <x v="3"/>
    <n v="83"/>
    <x v="1415"/>
    <x v="7"/>
    <x v="0"/>
    <m/>
  </r>
  <r>
    <x v="3"/>
    <n v="89"/>
    <x v="1416"/>
    <x v="7"/>
    <x v="0"/>
    <m/>
  </r>
  <r>
    <x v="3"/>
    <n v="88"/>
    <x v="1417"/>
    <x v="7"/>
    <x v="0"/>
    <m/>
  </r>
  <r>
    <x v="3"/>
    <n v="83"/>
    <x v="1418"/>
    <x v="7"/>
    <x v="0"/>
    <m/>
  </r>
  <r>
    <x v="3"/>
    <n v="85"/>
    <x v="1419"/>
    <x v="7"/>
    <x v="0"/>
    <m/>
  </r>
  <r>
    <x v="3"/>
    <n v="94"/>
    <x v="1420"/>
    <x v="7"/>
    <x v="0"/>
    <m/>
  </r>
  <r>
    <x v="3"/>
    <n v="98"/>
    <x v="1421"/>
    <x v="7"/>
    <x v="0"/>
    <m/>
  </r>
  <r>
    <x v="3"/>
    <n v="100"/>
    <x v="1422"/>
    <x v="7"/>
    <x v="0"/>
    <m/>
  </r>
  <r>
    <x v="3"/>
    <n v="94"/>
    <x v="1423"/>
    <x v="7"/>
    <x v="0"/>
    <m/>
  </r>
  <r>
    <x v="3"/>
    <n v="85"/>
    <x v="1424"/>
    <x v="7"/>
    <x v="0"/>
    <m/>
  </r>
  <r>
    <x v="3"/>
    <n v="86"/>
    <x v="1425"/>
    <x v="7"/>
    <x v="0"/>
    <m/>
  </r>
  <r>
    <x v="3"/>
    <n v="86"/>
    <x v="1426"/>
    <x v="7"/>
    <x v="0"/>
    <m/>
  </r>
  <r>
    <x v="3"/>
    <n v="85"/>
    <x v="1427"/>
    <x v="7"/>
    <x v="0"/>
    <m/>
  </r>
  <r>
    <x v="3"/>
    <n v="83"/>
    <x v="1428"/>
    <x v="7"/>
    <x v="0"/>
    <m/>
  </r>
  <r>
    <x v="3"/>
    <n v="88"/>
    <x v="1429"/>
    <x v="7"/>
    <x v="0"/>
    <m/>
  </r>
  <r>
    <x v="3"/>
    <n v="86"/>
    <x v="1430"/>
    <x v="7"/>
    <x v="0"/>
    <m/>
  </r>
  <r>
    <x v="3"/>
    <n v="89"/>
    <x v="1431"/>
    <x v="7"/>
    <x v="0"/>
    <m/>
  </r>
  <r>
    <x v="3"/>
    <n v="84"/>
    <x v="1432"/>
    <x v="7"/>
    <x v="0"/>
    <m/>
  </r>
  <r>
    <x v="3"/>
    <n v="81"/>
    <x v="1433"/>
    <x v="7"/>
    <x v="0"/>
    <m/>
  </r>
  <r>
    <x v="3"/>
    <n v="86"/>
    <x v="1434"/>
    <x v="7"/>
    <x v="0"/>
    <m/>
  </r>
  <r>
    <x v="3"/>
    <n v="84"/>
    <x v="1435"/>
    <x v="7"/>
    <x v="0"/>
    <m/>
  </r>
  <r>
    <x v="3"/>
    <n v="73"/>
    <x v="1436"/>
    <x v="7"/>
    <x v="0"/>
    <m/>
  </r>
  <r>
    <x v="3"/>
    <n v="71"/>
    <x v="1437"/>
    <x v="7"/>
    <x v="0"/>
    <m/>
  </r>
  <r>
    <x v="3"/>
    <n v="77"/>
    <x v="1438"/>
    <x v="7"/>
    <x v="0"/>
    <m/>
  </r>
  <r>
    <x v="3"/>
    <n v="78"/>
    <x v="1439"/>
    <x v="7"/>
    <x v="0"/>
    <m/>
  </r>
  <r>
    <x v="3"/>
    <n v="79"/>
    <x v="1440"/>
    <x v="7"/>
    <x v="0"/>
    <m/>
  </r>
  <r>
    <x v="3"/>
    <n v="73"/>
    <x v="1441"/>
    <x v="7"/>
    <x v="0"/>
    <m/>
  </r>
  <r>
    <x v="3"/>
    <n v="75"/>
    <x v="1442"/>
    <x v="7"/>
    <x v="0"/>
    <m/>
  </r>
  <r>
    <x v="3"/>
    <n v="82"/>
    <x v="1443"/>
    <x v="7"/>
    <x v="0"/>
    <m/>
  </r>
  <r>
    <x v="3"/>
    <n v="80"/>
    <x v="1444"/>
    <x v="7"/>
    <x v="0"/>
    <m/>
  </r>
  <r>
    <x v="3"/>
    <n v="77"/>
    <x v="1445"/>
    <x v="7"/>
    <x v="0"/>
    <m/>
  </r>
  <r>
    <x v="3"/>
    <n v="70"/>
    <x v="1446"/>
    <x v="7"/>
    <x v="0"/>
    <m/>
  </r>
  <r>
    <x v="3"/>
    <n v="66"/>
    <x v="1447"/>
    <x v="7"/>
    <x v="0"/>
    <m/>
  </r>
  <r>
    <x v="3"/>
    <n v="85"/>
    <x v="1448"/>
    <x v="7"/>
    <x v="0"/>
    <m/>
  </r>
  <r>
    <x v="3"/>
    <n v="80"/>
    <x v="1449"/>
    <x v="7"/>
    <x v="0"/>
    <m/>
  </r>
  <r>
    <x v="3"/>
    <n v="80"/>
    <x v="1450"/>
    <x v="7"/>
    <x v="0"/>
    <m/>
  </r>
  <r>
    <x v="3"/>
    <n v="79"/>
    <x v="1451"/>
    <x v="7"/>
    <x v="0"/>
    <m/>
  </r>
  <r>
    <x v="3"/>
    <n v="81"/>
    <x v="1452"/>
    <x v="7"/>
    <x v="0"/>
    <m/>
  </r>
  <r>
    <x v="3"/>
    <n v="80"/>
    <x v="1453"/>
    <x v="7"/>
    <x v="0"/>
    <m/>
  </r>
  <r>
    <x v="3"/>
    <n v="80"/>
    <x v="1454"/>
    <x v="7"/>
    <x v="0"/>
    <m/>
  </r>
  <r>
    <x v="3"/>
    <n v="71"/>
    <x v="1455"/>
    <x v="7"/>
    <x v="0"/>
    <m/>
  </r>
  <r>
    <x v="3"/>
    <n v="77"/>
    <x v="1456"/>
    <x v="7"/>
    <x v="0"/>
    <m/>
  </r>
  <r>
    <x v="3"/>
    <n v="74"/>
    <x v="1457"/>
    <x v="7"/>
    <x v="0"/>
    <m/>
  </r>
  <r>
    <x v="3"/>
    <n v="76"/>
    <x v="1458"/>
    <x v="7"/>
    <x v="0"/>
    <m/>
  </r>
  <r>
    <x v="3"/>
    <n v="77"/>
    <x v="1459"/>
    <x v="7"/>
    <x v="0"/>
    <m/>
  </r>
  <r>
    <x v="3"/>
    <n v="77"/>
    <x v="1460"/>
    <x v="7"/>
    <x v="0"/>
    <m/>
  </r>
  <r>
    <x v="3"/>
    <n v="80"/>
    <x v="1461"/>
    <x v="7"/>
    <x v="0"/>
    <m/>
  </r>
  <r>
    <x v="3"/>
    <n v="78"/>
    <x v="1462"/>
    <x v="7"/>
    <x v="0"/>
    <m/>
  </r>
  <r>
    <x v="3"/>
    <n v="80"/>
    <x v="1463"/>
    <x v="7"/>
    <x v="0"/>
    <m/>
  </r>
  <r>
    <x v="3"/>
    <n v="83"/>
    <x v="1464"/>
    <x v="7"/>
    <x v="0"/>
    <m/>
  </r>
  <r>
    <x v="3"/>
    <n v="80"/>
    <x v="1465"/>
    <x v="7"/>
    <x v="0"/>
    <m/>
  </r>
  <r>
    <x v="3"/>
    <n v="82"/>
    <x v="1466"/>
    <x v="7"/>
    <x v="0"/>
    <m/>
  </r>
  <r>
    <x v="3"/>
    <n v="77"/>
    <x v="1467"/>
    <x v="7"/>
    <x v="0"/>
    <m/>
  </r>
  <r>
    <x v="3"/>
    <n v="73"/>
    <x v="1468"/>
    <x v="7"/>
    <x v="0"/>
    <m/>
  </r>
  <r>
    <x v="3"/>
    <n v="83"/>
    <x v="1469"/>
    <x v="7"/>
    <x v="0"/>
    <m/>
  </r>
  <r>
    <x v="3"/>
    <n v="90"/>
    <x v="1470"/>
    <x v="7"/>
    <x v="0"/>
    <m/>
  </r>
  <r>
    <x v="3"/>
    <n v="80"/>
    <x v="1471"/>
    <x v="7"/>
    <x v="0"/>
    <m/>
  </r>
  <r>
    <x v="3"/>
    <n v="83"/>
    <x v="1472"/>
    <x v="7"/>
    <x v="0"/>
    <m/>
  </r>
  <r>
    <x v="3"/>
    <n v="80"/>
    <x v="1473"/>
    <x v="7"/>
    <x v="0"/>
    <m/>
  </r>
  <r>
    <x v="3"/>
    <n v="78"/>
    <x v="1474"/>
    <x v="7"/>
    <x v="0"/>
    <m/>
  </r>
  <r>
    <x v="3"/>
    <n v="69"/>
    <x v="1475"/>
    <x v="7"/>
    <x v="0"/>
    <m/>
  </r>
  <r>
    <x v="3"/>
    <n v="78"/>
    <x v="1476"/>
    <x v="7"/>
    <x v="0"/>
    <m/>
  </r>
  <r>
    <x v="3"/>
    <n v="86"/>
    <x v="1477"/>
    <x v="7"/>
    <x v="0"/>
    <m/>
  </r>
  <r>
    <x v="3"/>
    <n v="78"/>
    <x v="1478"/>
    <x v="7"/>
    <x v="0"/>
    <m/>
  </r>
  <r>
    <x v="3"/>
    <n v="92"/>
    <x v="1479"/>
    <x v="7"/>
    <x v="0"/>
    <m/>
  </r>
  <r>
    <x v="3"/>
    <n v="87"/>
    <x v="1480"/>
    <x v="7"/>
    <x v="0"/>
    <m/>
  </r>
  <r>
    <x v="3"/>
    <n v="84"/>
    <x v="1481"/>
    <x v="7"/>
    <x v="0"/>
    <m/>
  </r>
  <r>
    <x v="3"/>
    <n v="85"/>
    <x v="1482"/>
    <x v="7"/>
    <x v="0"/>
    <m/>
  </r>
  <r>
    <x v="3"/>
    <n v="84"/>
    <x v="1483"/>
    <x v="7"/>
    <x v="0"/>
    <m/>
  </r>
  <r>
    <x v="3"/>
    <n v="90"/>
    <x v="1484"/>
    <x v="7"/>
    <x v="0"/>
    <m/>
  </r>
  <r>
    <x v="3"/>
    <n v="85"/>
    <x v="1485"/>
    <x v="7"/>
    <x v="0"/>
    <m/>
  </r>
  <r>
    <x v="3"/>
    <n v="91"/>
    <x v="1486"/>
    <x v="7"/>
    <x v="0"/>
    <m/>
  </r>
  <r>
    <x v="3"/>
    <n v="77"/>
    <x v="1487"/>
    <x v="7"/>
    <x v="0"/>
    <m/>
  </r>
  <r>
    <x v="3"/>
    <n v="81"/>
    <x v="1488"/>
    <x v="7"/>
    <x v="0"/>
    <m/>
  </r>
  <r>
    <x v="3"/>
    <n v="80"/>
    <x v="1489"/>
    <x v="7"/>
    <x v="0"/>
    <m/>
  </r>
  <r>
    <x v="3"/>
    <n v="87"/>
    <x v="1490"/>
    <x v="7"/>
    <x v="0"/>
    <m/>
  </r>
  <r>
    <x v="3"/>
    <n v="81"/>
    <x v="1491"/>
    <x v="7"/>
    <x v="1"/>
    <m/>
  </r>
  <r>
    <x v="3"/>
    <n v="81"/>
    <x v="1492"/>
    <x v="7"/>
    <x v="1"/>
    <m/>
  </r>
  <r>
    <x v="3"/>
    <n v="79"/>
    <x v="1493"/>
    <x v="7"/>
    <x v="1"/>
    <m/>
  </r>
  <r>
    <x v="3"/>
    <n v="77"/>
    <x v="1494"/>
    <x v="7"/>
    <x v="1"/>
    <m/>
  </r>
  <r>
    <x v="3"/>
    <n v="81"/>
    <x v="1495"/>
    <x v="7"/>
    <x v="1"/>
    <m/>
  </r>
  <r>
    <x v="3"/>
    <n v="86"/>
    <x v="1496"/>
    <x v="7"/>
    <x v="1"/>
    <m/>
  </r>
  <r>
    <x v="3"/>
    <n v="81"/>
    <x v="1497"/>
    <x v="7"/>
    <x v="1"/>
    <m/>
  </r>
  <r>
    <x v="3"/>
    <n v="78"/>
    <x v="1498"/>
    <x v="7"/>
    <x v="1"/>
    <m/>
  </r>
  <r>
    <x v="3"/>
    <n v="84"/>
    <x v="1499"/>
    <x v="7"/>
    <x v="1"/>
    <m/>
  </r>
  <r>
    <x v="3"/>
    <n v="76"/>
    <x v="1500"/>
    <x v="7"/>
    <x v="1"/>
    <m/>
  </r>
  <r>
    <x v="3"/>
    <n v="62"/>
    <x v="1501"/>
    <x v="7"/>
    <x v="1"/>
    <m/>
  </r>
  <r>
    <x v="3"/>
    <n v="57"/>
    <x v="1502"/>
    <x v="7"/>
    <x v="1"/>
    <m/>
  </r>
  <r>
    <x v="3"/>
    <n v="54"/>
    <x v="1503"/>
    <x v="7"/>
    <x v="1"/>
    <m/>
  </r>
  <r>
    <x v="3"/>
    <n v="59"/>
    <x v="1504"/>
    <x v="7"/>
    <x v="1"/>
    <m/>
  </r>
  <r>
    <x v="3"/>
    <n v="68"/>
    <x v="1505"/>
    <x v="7"/>
    <x v="1"/>
    <m/>
  </r>
  <r>
    <x v="3"/>
    <n v="75"/>
    <x v="1506"/>
    <x v="7"/>
    <x v="1"/>
    <m/>
  </r>
  <r>
    <x v="3"/>
    <n v="79"/>
    <x v="1507"/>
    <x v="7"/>
    <x v="1"/>
    <m/>
  </r>
  <r>
    <x v="3"/>
    <n v="85"/>
    <x v="1508"/>
    <x v="7"/>
    <x v="1"/>
    <m/>
  </r>
  <r>
    <x v="3"/>
    <n v="92"/>
    <x v="1509"/>
    <x v="7"/>
    <x v="1"/>
    <m/>
  </r>
  <r>
    <x v="3"/>
    <n v="86"/>
    <x v="1510"/>
    <x v="7"/>
    <x v="1"/>
    <m/>
  </r>
  <r>
    <x v="3"/>
    <n v="87"/>
    <x v="1511"/>
    <x v="7"/>
    <x v="1"/>
    <m/>
  </r>
  <r>
    <x v="3"/>
    <n v="87"/>
    <x v="1512"/>
    <x v="7"/>
    <x v="1"/>
    <m/>
  </r>
  <r>
    <x v="3"/>
    <n v="90"/>
    <x v="1513"/>
    <x v="7"/>
    <x v="1"/>
    <m/>
  </r>
  <r>
    <x v="3"/>
    <n v="74"/>
    <x v="1514"/>
    <x v="7"/>
    <x v="1"/>
    <m/>
  </r>
  <r>
    <x v="3"/>
    <n v="73"/>
    <x v="1515"/>
    <x v="7"/>
    <x v="1"/>
    <m/>
  </r>
  <r>
    <x v="3"/>
    <n v="99"/>
    <x v="1516"/>
    <x v="7"/>
    <x v="1"/>
    <m/>
  </r>
  <r>
    <x v="3"/>
    <n v="97"/>
    <x v="1517"/>
    <x v="7"/>
    <x v="1"/>
    <m/>
  </r>
  <r>
    <x v="3"/>
    <n v="104"/>
    <x v="1518"/>
    <x v="7"/>
    <x v="1"/>
    <m/>
  </r>
  <r>
    <x v="3"/>
    <n v="90"/>
    <x v="1519"/>
    <x v="7"/>
    <x v="1"/>
    <m/>
  </r>
  <r>
    <x v="3"/>
    <n v="90"/>
    <x v="1520"/>
    <x v="7"/>
    <x v="1"/>
    <m/>
  </r>
  <r>
    <x v="3"/>
    <n v="92"/>
    <x v="1521"/>
    <x v="7"/>
    <x v="1"/>
    <m/>
  </r>
  <r>
    <x v="3"/>
    <n v="88"/>
    <x v="1522"/>
    <x v="7"/>
    <x v="1"/>
    <m/>
  </r>
  <r>
    <x v="3"/>
    <n v="88"/>
    <x v="1523"/>
    <x v="7"/>
    <x v="1"/>
    <m/>
  </r>
  <r>
    <x v="3"/>
    <n v="89"/>
    <x v="1524"/>
    <x v="7"/>
    <x v="1"/>
    <m/>
  </r>
  <r>
    <x v="3"/>
    <n v="83"/>
    <x v="1525"/>
    <x v="7"/>
    <x v="1"/>
    <m/>
  </r>
  <r>
    <x v="3"/>
    <n v="86"/>
    <x v="1526"/>
    <x v="7"/>
    <x v="1"/>
    <m/>
  </r>
  <r>
    <x v="3"/>
    <n v="82"/>
    <x v="1527"/>
    <x v="7"/>
    <x v="1"/>
    <m/>
  </r>
  <r>
    <x v="3"/>
    <n v="83"/>
    <x v="1528"/>
    <x v="7"/>
    <x v="1"/>
    <m/>
  </r>
  <r>
    <x v="3"/>
    <n v="61"/>
    <x v="1529"/>
    <x v="7"/>
    <x v="1"/>
    <m/>
  </r>
  <r>
    <x v="3"/>
    <n v="52"/>
    <x v="1530"/>
    <x v="7"/>
    <x v="1"/>
    <m/>
  </r>
  <r>
    <x v="3"/>
    <n v="55"/>
    <x v="1531"/>
    <x v="7"/>
    <x v="1"/>
    <m/>
  </r>
  <r>
    <x v="3"/>
    <n v="59"/>
    <x v="1532"/>
    <x v="7"/>
    <x v="1"/>
    <m/>
  </r>
  <r>
    <x v="3"/>
    <n v="56"/>
    <x v="1533"/>
    <x v="7"/>
    <x v="1"/>
    <m/>
  </r>
  <r>
    <x v="3"/>
    <n v="64"/>
    <x v="1534"/>
    <x v="7"/>
    <x v="1"/>
    <m/>
  </r>
  <r>
    <x v="3"/>
    <n v="65"/>
    <x v="1535"/>
    <x v="7"/>
    <x v="1"/>
    <m/>
  </r>
  <r>
    <x v="3"/>
    <n v="65"/>
    <x v="1536"/>
    <x v="7"/>
    <x v="1"/>
    <m/>
  </r>
  <r>
    <x v="3"/>
    <n v="59"/>
    <x v="1537"/>
    <x v="7"/>
    <x v="1"/>
    <m/>
  </r>
  <r>
    <x v="3"/>
    <n v="60"/>
    <x v="1538"/>
    <x v="7"/>
    <x v="1"/>
    <m/>
  </r>
  <r>
    <x v="3"/>
    <n v="58"/>
    <x v="1539"/>
    <x v="7"/>
    <x v="1"/>
    <m/>
  </r>
  <r>
    <x v="3"/>
    <n v="54"/>
    <x v="1540"/>
    <x v="7"/>
    <x v="1"/>
    <m/>
  </r>
  <r>
    <x v="3"/>
    <n v="61"/>
    <x v="1541"/>
    <x v="7"/>
    <x v="1"/>
    <m/>
  </r>
  <r>
    <x v="3"/>
    <n v="65"/>
    <x v="1542"/>
    <x v="7"/>
    <x v="1"/>
    <m/>
  </r>
  <r>
    <x v="3"/>
    <n v="64"/>
    <x v="1543"/>
    <x v="7"/>
    <x v="1"/>
    <m/>
  </r>
  <r>
    <x v="3"/>
    <n v="57"/>
    <x v="1544"/>
    <x v="7"/>
    <x v="1"/>
    <m/>
  </r>
  <r>
    <x v="3"/>
    <n v="59"/>
    <x v="1545"/>
    <x v="7"/>
    <x v="1"/>
    <m/>
  </r>
  <r>
    <x v="3"/>
    <n v="58"/>
    <x v="1546"/>
    <x v="7"/>
    <x v="1"/>
    <m/>
  </r>
  <r>
    <x v="3"/>
    <n v="67"/>
    <x v="1547"/>
    <x v="7"/>
    <x v="1"/>
    <m/>
  </r>
  <r>
    <x v="3"/>
    <n v="79"/>
    <x v="1548"/>
    <x v="7"/>
    <x v="1"/>
    <m/>
  </r>
  <r>
    <x v="3"/>
    <n v="96"/>
    <x v="1549"/>
    <x v="7"/>
    <x v="1"/>
    <m/>
  </r>
  <r>
    <x v="3"/>
    <n v="104"/>
    <x v="1550"/>
    <x v="7"/>
    <x v="1"/>
    <m/>
  </r>
  <r>
    <x v="3"/>
    <n v="100"/>
    <x v="1551"/>
    <x v="7"/>
    <x v="1"/>
    <m/>
  </r>
  <r>
    <x v="3"/>
    <n v="122"/>
    <x v="1552"/>
    <x v="7"/>
    <x v="1"/>
    <m/>
  </r>
  <r>
    <x v="3"/>
    <n v="119"/>
    <x v="1553"/>
    <x v="7"/>
    <x v="1"/>
    <m/>
  </r>
  <r>
    <x v="3"/>
    <n v="119"/>
    <x v="1554"/>
    <x v="7"/>
    <x v="1"/>
    <m/>
  </r>
  <r>
    <x v="3"/>
    <n v="121"/>
    <x v="1555"/>
    <x v="7"/>
    <x v="1"/>
    <m/>
  </r>
  <r>
    <x v="3"/>
    <n v="87"/>
    <x v="1556"/>
    <x v="7"/>
    <x v="1"/>
    <m/>
  </r>
  <r>
    <x v="3"/>
    <n v="95"/>
    <x v="1557"/>
    <x v="7"/>
    <x v="1"/>
    <m/>
  </r>
  <r>
    <x v="3"/>
    <n v="97"/>
    <x v="1558"/>
    <x v="7"/>
    <x v="1"/>
    <m/>
  </r>
  <r>
    <x v="3"/>
    <n v="92"/>
    <x v="1559"/>
    <x v="7"/>
    <x v="1"/>
    <m/>
  </r>
  <r>
    <x v="3"/>
    <n v="84"/>
    <x v="1560"/>
    <x v="7"/>
    <x v="1"/>
    <m/>
  </r>
  <r>
    <x v="3"/>
    <n v="91"/>
    <x v="1561"/>
    <x v="7"/>
    <x v="1"/>
    <m/>
  </r>
  <r>
    <x v="3"/>
    <n v="86"/>
    <x v="1562"/>
    <x v="7"/>
    <x v="1"/>
    <m/>
  </r>
  <r>
    <x v="3"/>
    <n v="89"/>
    <x v="1563"/>
    <x v="7"/>
    <x v="1"/>
    <m/>
  </r>
  <r>
    <x v="3"/>
    <n v="89"/>
    <x v="1564"/>
    <x v="7"/>
    <x v="1"/>
    <m/>
  </r>
  <r>
    <x v="3"/>
    <n v="90"/>
    <x v="1565"/>
    <x v="7"/>
    <x v="1"/>
    <m/>
  </r>
  <r>
    <x v="3"/>
    <n v="89"/>
    <x v="1566"/>
    <x v="7"/>
    <x v="1"/>
    <m/>
  </r>
  <r>
    <x v="3"/>
    <n v="89"/>
    <x v="1567"/>
    <x v="7"/>
    <x v="1"/>
    <m/>
  </r>
  <r>
    <x v="3"/>
    <n v="90"/>
    <x v="1568"/>
    <x v="7"/>
    <x v="1"/>
    <m/>
  </r>
  <r>
    <x v="3"/>
    <n v="88"/>
    <x v="1569"/>
    <x v="7"/>
    <x v="1"/>
    <m/>
  </r>
  <r>
    <x v="3"/>
    <n v="94"/>
    <x v="1570"/>
    <x v="7"/>
    <x v="1"/>
    <m/>
  </r>
  <r>
    <x v="3"/>
    <n v="92"/>
    <x v="1571"/>
    <x v="7"/>
    <x v="1"/>
    <m/>
  </r>
  <r>
    <x v="3"/>
    <n v="91"/>
    <x v="1572"/>
    <x v="7"/>
    <x v="1"/>
    <m/>
  </r>
  <r>
    <x v="3"/>
    <n v="88"/>
    <x v="1573"/>
    <x v="7"/>
    <x v="1"/>
    <m/>
  </r>
  <r>
    <x v="3"/>
    <n v="88"/>
    <x v="1574"/>
    <x v="7"/>
    <x v="1"/>
    <m/>
  </r>
  <r>
    <x v="3"/>
    <n v="92"/>
    <x v="1575"/>
    <x v="7"/>
    <x v="1"/>
    <m/>
  </r>
  <r>
    <x v="3"/>
    <n v="90"/>
    <x v="1576"/>
    <x v="7"/>
    <x v="1"/>
    <m/>
  </r>
  <r>
    <x v="3"/>
    <n v="92"/>
    <x v="1577"/>
    <x v="7"/>
    <x v="1"/>
    <m/>
  </r>
  <r>
    <x v="3"/>
    <n v="91"/>
    <x v="1578"/>
    <x v="7"/>
    <x v="1"/>
    <m/>
  </r>
  <r>
    <x v="3"/>
    <n v="92"/>
    <x v="1579"/>
    <x v="7"/>
    <x v="1"/>
    <m/>
  </r>
  <r>
    <x v="3"/>
    <n v="99"/>
    <x v="1580"/>
    <x v="7"/>
    <x v="1"/>
    <m/>
  </r>
  <r>
    <x v="3"/>
    <n v="84"/>
    <x v="1581"/>
    <x v="7"/>
    <x v="1"/>
    <m/>
  </r>
  <r>
    <x v="3"/>
    <n v="80"/>
    <x v="1582"/>
    <x v="7"/>
    <x v="1"/>
    <m/>
  </r>
  <r>
    <x v="3"/>
    <n v="81"/>
    <x v="1583"/>
    <x v="7"/>
    <x v="1"/>
    <m/>
  </r>
  <r>
    <x v="3"/>
    <n v="88"/>
    <x v="1584"/>
    <x v="7"/>
    <x v="1"/>
    <m/>
  </r>
  <r>
    <x v="3"/>
    <n v="90"/>
    <x v="1585"/>
    <x v="7"/>
    <x v="1"/>
    <m/>
  </r>
  <r>
    <x v="3"/>
    <n v="97"/>
    <x v="1586"/>
    <x v="7"/>
    <x v="1"/>
    <m/>
  </r>
  <r>
    <x v="3"/>
    <n v="90"/>
    <x v="1587"/>
    <x v="7"/>
    <x v="1"/>
    <m/>
  </r>
  <r>
    <x v="3"/>
    <n v="86"/>
    <x v="1588"/>
    <x v="7"/>
    <x v="1"/>
    <m/>
  </r>
  <r>
    <x v="3"/>
    <n v="91"/>
    <x v="1589"/>
    <x v="7"/>
    <x v="1"/>
    <m/>
  </r>
  <r>
    <x v="3"/>
    <n v="94"/>
    <x v="1590"/>
    <x v="7"/>
    <x v="1"/>
    <m/>
  </r>
  <r>
    <x v="3"/>
    <n v="91"/>
    <x v="1591"/>
    <x v="7"/>
    <x v="1"/>
    <m/>
  </r>
  <r>
    <x v="3"/>
    <n v="88"/>
    <x v="1592"/>
    <x v="7"/>
    <x v="1"/>
    <m/>
  </r>
  <r>
    <x v="3"/>
    <n v="86"/>
    <x v="1593"/>
    <x v="7"/>
    <x v="1"/>
    <m/>
  </r>
  <r>
    <x v="3"/>
    <n v="95"/>
    <x v="1594"/>
    <x v="7"/>
    <x v="1"/>
    <m/>
  </r>
  <r>
    <x v="3"/>
    <n v="89"/>
    <x v="1595"/>
    <x v="7"/>
    <x v="1"/>
    <m/>
  </r>
  <r>
    <x v="3"/>
    <n v="89"/>
    <x v="1596"/>
    <x v="7"/>
    <x v="1"/>
    <m/>
  </r>
  <r>
    <x v="3"/>
    <n v="89"/>
    <x v="1597"/>
    <x v="7"/>
    <x v="1"/>
    <m/>
  </r>
  <r>
    <x v="3"/>
    <n v="87"/>
    <x v="1598"/>
    <x v="7"/>
    <x v="1"/>
    <m/>
  </r>
  <r>
    <x v="3"/>
    <n v="85"/>
    <x v="1599"/>
    <x v="7"/>
    <x v="1"/>
    <m/>
  </r>
  <r>
    <x v="3"/>
    <n v="87"/>
    <x v="1600"/>
    <x v="7"/>
    <x v="1"/>
    <m/>
  </r>
  <r>
    <x v="3"/>
    <n v="87"/>
    <x v="1601"/>
    <x v="7"/>
    <x v="1"/>
    <m/>
  </r>
  <r>
    <x v="3"/>
    <n v="89"/>
    <x v="1602"/>
    <x v="7"/>
    <x v="1"/>
    <m/>
  </r>
  <r>
    <x v="3"/>
    <n v="88"/>
    <x v="1603"/>
    <x v="7"/>
    <x v="1"/>
    <m/>
  </r>
  <r>
    <x v="3"/>
    <n v="89"/>
    <x v="1604"/>
    <x v="7"/>
    <x v="1"/>
    <m/>
  </r>
  <r>
    <x v="3"/>
    <n v="87"/>
    <x v="1605"/>
    <x v="7"/>
    <x v="1"/>
    <m/>
  </r>
  <r>
    <x v="3"/>
    <n v="90"/>
    <x v="1606"/>
    <x v="7"/>
    <x v="1"/>
    <m/>
  </r>
  <r>
    <x v="3"/>
    <n v="90"/>
    <x v="1607"/>
    <x v="7"/>
    <x v="1"/>
    <m/>
  </r>
  <r>
    <x v="3"/>
    <n v="87"/>
    <x v="1608"/>
    <x v="7"/>
    <x v="1"/>
    <m/>
  </r>
  <r>
    <x v="3"/>
    <n v="82"/>
    <x v="1609"/>
    <x v="7"/>
    <x v="1"/>
    <m/>
  </r>
  <r>
    <x v="3"/>
    <n v="85"/>
    <x v="1610"/>
    <x v="7"/>
    <x v="1"/>
    <m/>
  </r>
  <r>
    <x v="3"/>
    <n v="88"/>
    <x v="1611"/>
    <x v="7"/>
    <x v="1"/>
    <m/>
  </r>
  <r>
    <x v="3"/>
    <n v="88"/>
    <x v="1612"/>
    <x v="7"/>
    <x v="1"/>
    <m/>
  </r>
  <r>
    <x v="3"/>
    <n v="84"/>
    <x v="1613"/>
    <x v="7"/>
    <x v="1"/>
    <m/>
  </r>
  <r>
    <x v="3"/>
    <n v="79"/>
    <x v="1614"/>
    <x v="7"/>
    <x v="1"/>
    <m/>
  </r>
  <r>
    <x v="3"/>
    <n v="82"/>
    <x v="1615"/>
    <x v="7"/>
    <x v="1"/>
    <m/>
  </r>
  <r>
    <x v="3"/>
    <n v="81"/>
    <x v="1616"/>
    <x v="7"/>
    <x v="1"/>
    <m/>
  </r>
  <r>
    <x v="3"/>
    <n v="89"/>
    <x v="1617"/>
    <x v="7"/>
    <x v="1"/>
    <m/>
  </r>
  <r>
    <x v="3"/>
    <n v="90"/>
    <x v="1618"/>
    <x v="7"/>
    <x v="1"/>
    <m/>
  </r>
  <r>
    <x v="3"/>
    <n v="80"/>
    <x v="1619"/>
    <x v="7"/>
    <x v="1"/>
    <m/>
  </r>
  <r>
    <x v="3"/>
    <n v="84"/>
    <x v="1620"/>
    <x v="7"/>
    <x v="1"/>
    <m/>
  </r>
  <r>
    <x v="3"/>
    <n v="87"/>
    <x v="1621"/>
    <x v="7"/>
    <x v="1"/>
    <m/>
  </r>
  <r>
    <x v="3"/>
    <n v="86"/>
    <x v="1622"/>
    <x v="7"/>
    <x v="1"/>
    <m/>
  </r>
  <r>
    <x v="3"/>
    <n v="83"/>
    <x v="1623"/>
    <x v="7"/>
    <x v="1"/>
    <m/>
  </r>
  <r>
    <x v="3"/>
    <n v="88"/>
    <x v="1624"/>
    <x v="7"/>
    <x v="1"/>
    <m/>
  </r>
  <r>
    <x v="3"/>
    <n v="91"/>
    <x v="1625"/>
    <x v="7"/>
    <x v="1"/>
    <m/>
  </r>
  <r>
    <x v="3"/>
    <n v="88"/>
    <x v="1626"/>
    <x v="7"/>
    <x v="1"/>
    <m/>
  </r>
  <r>
    <x v="3"/>
    <n v="91"/>
    <x v="1627"/>
    <x v="7"/>
    <x v="1"/>
    <m/>
  </r>
  <r>
    <x v="3"/>
    <n v="89"/>
    <x v="1628"/>
    <x v="7"/>
    <x v="1"/>
    <m/>
  </r>
  <r>
    <x v="3"/>
    <n v="88"/>
    <x v="1629"/>
    <x v="7"/>
    <x v="1"/>
    <m/>
  </r>
  <r>
    <x v="3"/>
    <n v="89"/>
    <x v="1630"/>
    <x v="7"/>
    <x v="1"/>
    <m/>
  </r>
  <r>
    <x v="3"/>
    <n v="89"/>
    <x v="1631"/>
    <x v="7"/>
    <x v="1"/>
    <m/>
  </r>
  <r>
    <x v="3"/>
    <n v="87"/>
    <x v="1632"/>
    <x v="7"/>
    <x v="1"/>
    <m/>
  </r>
  <r>
    <x v="3"/>
    <n v="88"/>
    <x v="1633"/>
    <x v="7"/>
    <x v="1"/>
    <m/>
  </r>
  <r>
    <x v="3"/>
    <n v="83"/>
    <x v="1634"/>
    <x v="7"/>
    <x v="1"/>
    <m/>
  </r>
  <r>
    <x v="3"/>
    <n v="81"/>
    <x v="1635"/>
    <x v="7"/>
    <x v="1"/>
    <m/>
  </r>
  <r>
    <x v="3"/>
    <n v="84"/>
    <x v="1636"/>
    <x v="7"/>
    <x v="1"/>
    <m/>
  </r>
  <r>
    <x v="3"/>
    <n v="83"/>
    <x v="1637"/>
    <x v="7"/>
    <x v="1"/>
    <m/>
  </r>
  <r>
    <x v="3"/>
    <n v="83"/>
    <x v="1638"/>
    <x v="7"/>
    <x v="1"/>
    <m/>
  </r>
  <r>
    <x v="3"/>
    <n v="83"/>
    <x v="1639"/>
    <x v="7"/>
    <x v="1"/>
    <m/>
  </r>
  <r>
    <x v="3"/>
    <n v="84"/>
    <x v="1640"/>
    <x v="7"/>
    <x v="1"/>
    <m/>
  </r>
  <r>
    <x v="3"/>
    <n v="86"/>
    <x v="1641"/>
    <x v="7"/>
    <x v="1"/>
    <m/>
  </r>
  <r>
    <x v="3"/>
    <n v="80"/>
    <x v="1642"/>
    <x v="7"/>
    <x v="1"/>
    <m/>
  </r>
  <r>
    <x v="3"/>
    <n v="80"/>
    <x v="1643"/>
    <x v="7"/>
    <x v="1"/>
    <m/>
  </r>
  <r>
    <x v="3"/>
    <n v="82"/>
    <x v="1644"/>
    <x v="7"/>
    <x v="1"/>
    <m/>
  </r>
  <r>
    <x v="3"/>
    <n v="81"/>
    <x v="1645"/>
    <x v="7"/>
    <x v="1"/>
    <m/>
  </r>
  <r>
    <x v="3"/>
    <n v="82"/>
    <x v="1646"/>
    <x v="7"/>
    <x v="1"/>
    <m/>
  </r>
  <r>
    <x v="3"/>
    <n v="81"/>
    <x v="1647"/>
    <x v="7"/>
    <x v="1"/>
    <m/>
  </r>
  <r>
    <x v="3"/>
    <n v="87"/>
    <x v="1648"/>
    <x v="7"/>
    <x v="1"/>
    <m/>
  </r>
  <r>
    <x v="3"/>
    <n v="89"/>
    <x v="1649"/>
    <x v="7"/>
    <x v="1"/>
    <m/>
  </r>
  <r>
    <x v="3"/>
    <n v="91"/>
    <x v="1650"/>
    <x v="7"/>
    <x v="1"/>
    <m/>
  </r>
  <r>
    <x v="3"/>
    <n v="83"/>
    <x v="1651"/>
    <x v="7"/>
    <x v="1"/>
    <m/>
  </r>
  <r>
    <x v="3"/>
    <n v="89"/>
    <x v="1652"/>
    <x v="7"/>
    <x v="1"/>
    <m/>
  </r>
  <r>
    <x v="3"/>
    <n v="87"/>
    <x v="1653"/>
    <x v="7"/>
    <x v="1"/>
    <m/>
  </r>
  <r>
    <x v="3"/>
    <n v="88"/>
    <x v="1654"/>
    <x v="7"/>
    <x v="1"/>
    <m/>
  </r>
  <r>
    <x v="3"/>
    <n v="90"/>
    <x v="1655"/>
    <x v="7"/>
    <x v="1"/>
    <m/>
  </r>
  <r>
    <x v="3"/>
    <n v="92"/>
    <x v="1656"/>
    <x v="7"/>
    <x v="1"/>
    <m/>
  </r>
  <r>
    <x v="3"/>
    <n v="86"/>
    <x v="1657"/>
    <x v="7"/>
    <x v="1"/>
    <m/>
  </r>
  <r>
    <x v="3"/>
    <n v="92"/>
    <x v="1658"/>
    <x v="7"/>
    <x v="1"/>
    <m/>
  </r>
  <r>
    <x v="3"/>
    <n v="85"/>
    <x v="1659"/>
    <x v="7"/>
    <x v="1"/>
    <m/>
  </r>
  <r>
    <x v="3"/>
    <n v="84"/>
    <x v="1660"/>
    <x v="7"/>
    <x v="1"/>
    <m/>
  </r>
  <r>
    <x v="3"/>
    <n v="88"/>
    <x v="1661"/>
    <x v="7"/>
    <x v="1"/>
    <m/>
  </r>
  <r>
    <x v="3"/>
    <n v="85"/>
    <x v="1662"/>
    <x v="7"/>
    <x v="1"/>
    <m/>
  </r>
  <r>
    <x v="3"/>
    <n v="89"/>
    <x v="1663"/>
    <x v="7"/>
    <x v="1"/>
    <m/>
  </r>
  <r>
    <x v="3"/>
    <n v="86"/>
    <x v="1664"/>
    <x v="7"/>
    <x v="1"/>
    <m/>
  </r>
  <r>
    <x v="3"/>
    <n v="77"/>
    <x v="1665"/>
    <x v="7"/>
    <x v="1"/>
    <m/>
  </r>
  <r>
    <x v="3"/>
    <n v="81"/>
    <x v="1666"/>
    <x v="7"/>
    <x v="1"/>
    <m/>
  </r>
  <r>
    <x v="3"/>
    <n v="80"/>
    <x v="1667"/>
    <x v="7"/>
    <x v="1"/>
    <m/>
  </r>
  <r>
    <x v="3"/>
    <n v="82"/>
    <x v="1668"/>
    <x v="7"/>
    <x v="1"/>
    <m/>
  </r>
  <r>
    <x v="3"/>
    <n v="80"/>
    <x v="1669"/>
    <x v="7"/>
    <x v="1"/>
    <m/>
  </r>
  <r>
    <x v="3"/>
    <n v="76"/>
    <x v="1670"/>
    <x v="7"/>
    <x v="1"/>
    <m/>
  </r>
  <r>
    <x v="3"/>
    <n v="77"/>
    <x v="1671"/>
    <x v="7"/>
    <x v="1"/>
    <m/>
  </r>
  <r>
    <x v="3"/>
    <n v="79"/>
    <x v="1672"/>
    <x v="7"/>
    <x v="1"/>
    <m/>
  </r>
  <r>
    <x v="3"/>
    <n v="76"/>
    <x v="1673"/>
    <x v="7"/>
    <x v="1"/>
    <m/>
  </r>
  <r>
    <x v="3"/>
    <n v="77"/>
    <x v="1674"/>
    <x v="7"/>
    <x v="1"/>
    <m/>
  </r>
  <r>
    <x v="3"/>
    <n v="76"/>
    <x v="1675"/>
    <x v="7"/>
    <x v="1"/>
    <m/>
  </r>
  <r>
    <x v="3"/>
    <n v="72"/>
    <x v="1676"/>
    <x v="7"/>
    <x v="1"/>
    <m/>
  </r>
  <r>
    <x v="3"/>
    <n v="71"/>
    <x v="1677"/>
    <x v="7"/>
    <x v="1"/>
    <m/>
  </r>
  <r>
    <x v="3"/>
    <n v="83"/>
    <x v="1678"/>
    <x v="7"/>
    <x v="1"/>
    <m/>
  </r>
  <r>
    <x v="3"/>
    <n v="84"/>
    <x v="1679"/>
    <x v="7"/>
    <x v="1"/>
    <m/>
  </r>
  <r>
    <x v="3"/>
    <n v="65"/>
    <x v="1680"/>
    <x v="7"/>
    <x v="1"/>
    <m/>
  </r>
  <r>
    <x v="3"/>
    <n v="64"/>
    <x v="1681"/>
    <x v="7"/>
    <x v="1"/>
    <m/>
  </r>
  <r>
    <x v="3"/>
    <n v="74"/>
    <x v="1682"/>
    <x v="7"/>
    <x v="1"/>
    <m/>
  </r>
  <r>
    <x v="3"/>
    <n v="76"/>
    <x v="1683"/>
    <x v="7"/>
    <x v="1"/>
    <m/>
  </r>
  <r>
    <x v="3"/>
    <n v="77"/>
    <x v="1684"/>
    <x v="7"/>
    <x v="1"/>
    <m/>
  </r>
  <r>
    <x v="3"/>
    <n v="78"/>
    <x v="1685"/>
    <x v="7"/>
    <x v="1"/>
    <m/>
  </r>
  <r>
    <x v="3"/>
    <n v="81"/>
    <x v="1686"/>
    <x v="7"/>
    <x v="1"/>
    <m/>
  </r>
  <r>
    <x v="3"/>
    <n v="92"/>
    <x v="1687"/>
    <x v="7"/>
    <x v="1"/>
    <m/>
  </r>
  <r>
    <x v="3"/>
    <n v="101"/>
    <x v="1688"/>
    <x v="7"/>
    <x v="1"/>
    <m/>
  </r>
  <r>
    <x v="3"/>
    <n v="82"/>
    <x v="1689"/>
    <x v="7"/>
    <x v="1"/>
    <m/>
  </r>
  <r>
    <x v="3"/>
    <n v="80"/>
    <x v="1690"/>
    <x v="7"/>
    <x v="1"/>
    <m/>
  </r>
  <r>
    <x v="3"/>
    <n v="96"/>
    <x v="1691"/>
    <x v="7"/>
    <x v="1"/>
    <m/>
  </r>
  <r>
    <x v="3"/>
    <n v="87"/>
    <x v="1692"/>
    <x v="7"/>
    <x v="1"/>
    <m/>
  </r>
  <r>
    <x v="3"/>
    <n v="93"/>
    <x v="1693"/>
    <x v="7"/>
    <x v="1"/>
    <m/>
  </r>
  <r>
    <x v="3"/>
    <n v="84"/>
    <x v="1694"/>
    <x v="7"/>
    <x v="1"/>
    <m/>
  </r>
  <r>
    <x v="3"/>
    <n v="81"/>
    <x v="1695"/>
    <x v="7"/>
    <x v="1"/>
    <m/>
  </r>
  <r>
    <x v="3"/>
    <n v="81"/>
    <x v="1696"/>
    <x v="7"/>
    <x v="1"/>
    <m/>
  </r>
  <r>
    <x v="3"/>
    <n v="75"/>
    <x v="1697"/>
    <x v="7"/>
    <x v="1"/>
    <m/>
  </r>
  <r>
    <x v="3"/>
    <n v="90"/>
    <x v="1698"/>
    <x v="7"/>
    <x v="1"/>
    <m/>
  </r>
  <r>
    <x v="3"/>
    <n v="67"/>
    <x v="1699"/>
    <x v="7"/>
    <x v="1"/>
    <m/>
  </r>
  <r>
    <x v="3"/>
    <n v="97"/>
    <x v="1700"/>
    <x v="7"/>
    <x v="1"/>
    <m/>
  </r>
  <r>
    <x v="3"/>
    <n v="89"/>
    <x v="1701"/>
    <x v="7"/>
    <x v="1"/>
    <m/>
  </r>
  <r>
    <x v="3"/>
    <n v="81"/>
    <x v="1702"/>
    <x v="7"/>
    <x v="1"/>
    <m/>
  </r>
  <r>
    <x v="3"/>
    <n v="82"/>
    <x v="1703"/>
    <x v="7"/>
    <x v="1"/>
    <m/>
  </r>
  <r>
    <x v="3"/>
    <n v="89"/>
    <x v="1704"/>
    <x v="7"/>
    <x v="1"/>
    <m/>
  </r>
  <r>
    <x v="3"/>
    <n v="81"/>
    <x v="1705"/>
    <x v="7"/>
    <x v="1"/>
    <m/>
  </r>
  <r>
    <x v="3"/>
    <n v="94"/>
    <x v="1706"/>
    <x v="7"/>
    <x v="1"/>
    <m/>
  </r>
  <r>
    <x v="3"/>
    <n v="82"/>
    <x v="1707"/>
    <x v="7"/>
    <x v="1"/>
    <m/>
  </r>
  <r>
    <x v="3"/>
    <n v="89"/>
    <x v="1708"/>
    <x v="7"/>
    <x v="1"/>
    <m/>
  </r>
  <r>
    <x v="3"/>
    <n v="100"/>
    <x v="1709"/>
    <x v="7"/>
    <x v="1"/>
    <m/>
  </r>
  <r>
    <x v="3"/>
    <n v="83"/>
    <x v="1710"/>
    <x v="7"/>
    <x v="1"/>
    <m/>
  </r>
  <r>
    <x v="3"/>
    <n v="75"/>
    <x v="1711"/>
    <x v="7"/>
    <x v="1"/>
    <m/>
  </r>
  <r>
    <x v="3"/>
    <n v="89"/>
    <x v="1712"/>
    <x v="7"/>
    <x v="1"/>
    <m/>
  </r>
  <r>
    <x v="3"/>
    <n v="86"/>
    <x v="1713"/>
    <x v="7"/>
    <x v="1"/>
    <m/>
  </r>
  <r>
    <x v="3"/>
    <n v="86"/>
    <x v="1714"/>
    <x v="7"/>
    <x v="1"/>
    <m/>
  </r>
  <r>
    <x v="3"/>
    <n v="86"/>
    <x v="1715"/>
    <x v="7"/>
    <x v="1"/>
    <m/>
  </r>
  <r>
    <x v="3"/>
    <n v="87"/>
    <x v="1716"/>
    <x v="7"/>
    <x v="1"/>
    <m/>
  </r>
  <r>
    <x v="3"/>
    <n v="91"/>
    <x v="1717"/>
    <x v="7"/>
    <x v="1"/>
    <m/>
  </r>
  <r>
    <x v="3"/>
    <n v="84"/>
    <x v="1718"/>
    <x v="7"/>
    <x v="1"/>
    <m/>
  </r>
  <r>
    <x v="3"/>
    <n v="92"/>
    <x v="1719"/>
    <x v="7"/>
    <x v="1"/>
    <m/>
  </r>
  <r>
    <x v="3"/>
    <n v="80"/>
    <x v="1720"/>
    <x v="7"/>
    <x v="1"/>
    <m/>
  </r>
  <r>
    <x v="3"/>
    <n v="84"/>
    <x v="1721"/>
    <x v="7"/>
    <x v="1"/>
    <m/>
  </r>
  <r>
    <x v="3"/>
    <n v="92"/>
    <x v="1722"/>
    <x v="7"/>
    <x v="1"/>
    <m/>
  </r>
  <r>
    <x v="3"/>
    <n v="98"/>
    <x v="1723"/>
    <x v="7"/>
    <x v="1"/>
    <m/>
  </r>
  <r>
    <x v="3"/>
    <n v="90"/>
    <x v="1724"/>
    <x v="7"/>
    <x v="1"/>
    <m/>
  </r>
  <r>
    <x v="3"/>
    <n v="89"/>
    <x v="1725"/>
    <x v="7"/>
    <x v="1"/>
    <m/>
  </r>
  <r>
    <x v="3"/>
    <n v="85"/>
    <x v="1726"/>
    <x v="7"/>
    <x v="1"/>
    <m/>
  </r>
  <r>
    <x v="3"/>
    <n v="91"/>
    <x v="1727"/>
    <x v="7"/>
    <x v="1"/>
    <m/>
  </r>
  <r>
    <x v="3"/>
    <n v="82"/>
    <x v="1728"/>
    <x v="7"/>
    <x v="1"/>
    <m/>
  </r>
  <r>
    <x v="3"/>
    <n v="82"/>
    <x v="1729"/>
    <x v="7"/>
    <x v="1"/>
    <m/>
  </r>
  <r>
    <x v="3"/>
    <n v="85"/>
    <x v="1730"/>
    <x v="7"/>
    <x v="1"/>
    <m/>
  </r>
  <r>
    <x v="3"/>
    <n v="85"/>
    <x v="1731"/>
    <x v="7"/>
    <x v="1"/>
    <m/>
  </r>
  <r>
    <x v="3"/>
    <n v="102"/>
    <x v="1732"/>
    <x v="7"/>
    <x v="1"/>
    <m/>
  </r>
  <r>
    <x v="3"/>
    <n v="87"/>
    <x v="1733"/>
    <x v="7"/>
    <x v="1"/>
    <m/>
  </r>
  <r>
    <x v="3"/>
    <n v="77"/>
    <x v="1734"/>
    <x v="7"/>
    <x v="1"/>
    <m/>
  </r>
  <r>
    <x v="3"/>
    <n v="87"/>
    <x v="1735"/>
    <x v="7"/>
    <x v="1"/>
    <m/>
  </r>
  <r>
    <x v="3"/>
    <n v="81"/>
    <x v="1736"/>
    <x v="7"/>
    <x v="1"/>
    <m/>
  </r>
  <r>
    <x v="3"/>
    <n v="95"/>
    <x v="1737"/>
    <x v="7"/>
    <x v="1"/>
    <m/>
  </r>
  <r>
    <x v="3"/>
    <n v="95"/>
    <x v="1738"/>
    <x v="7"/>
    <x v="1"/>
    <m/>
  </r>
  <r>
    <x v="3"/>
    <n v="80"/>
    <x v="1739"/>
    <x v="7"/>
    <x v="1"/>
    <m/>
  </r>
  <r>
    <x v="3"/>
    <n v="86"/>
    <x v="1740"/>
    <x v="7"/>
    <x v="1"/>
    <m/>
  </r>
  <r>
    <x v="3"/>
    <n v="97"/>
    <x v="1741"/>
    <x v="7"/>
    <x v="1"/>
    <m/>
  </r>
  <r>
    <x v="3"/>
    <n v="88"/>
    <x v="1742"/>
    <x v="7"/>
    <x v="1"/>
    <m/>
  </r>
  <r>
    <x v="3"/>
    <n v="94"/>
    <x v="1743"/>
    <x v="7"/>
    <x v="1"/>
    <m/>
  </r>
  <r>
    <x v="3"/>
    <n v="80"/>
    <x v="1744"/>
    <x v="7"/>
    <x v="1"/>
    <m/>
  </r>
  <r>
    <x v="3"/>
    <n v="90"/>
    <x v="1745"/>
    <x v="7"/>
    <x v="1"/>
    <m/>
  </r>
  <r>
    <x v="3"/>
    <n v="88"/>
    <x v="1746"/>
    <x v="7"/>
    <x v="1"/>
    <m/>
  </r>
  <r>
    <x v="3"/>
    <n v="80"/>
    <x v="1747"/>
    <x v="7"/>
    <x v="1"/>
    <m/>
  </r>
  <r>
    <x v="3"/>
    <n v="90"/>
    <x v="1748"/>
    <x v="7"/>
    <x v="1"/>
    <m/>
  </r>
  <r>
    <x v="3"/>
    <n v="90"/>
    <x v="1749"/>
    <x v="7"/>
    <x v="1"/>
    <m/>
  </r>
  <r>
    <x v="3"/>
    <n v="85"/>
    <x v="1750"/>
    <x v="7"/>
    <x v="1"/>
    <m/>
  </r>
  <r>
    <x v="3"/>
    <n v="93"/>
    <x v="1751"/>
    <x v="7"/>
    <x v="1"/>
    <m/>
  </r>
  <r>
    <x v="3"/>
    <n v="88"/>
    <x v="1752"/>
    <x v="7"/>
    <x v="1"/>
    <m/>
  </r>
  <r>
    <x v="3"/>
    <n v="84"/>
    <x v="1753"/>
    <x v="7"/>
    <x v="1"/>
    <m/>
  </r>
  <r>
    <x v="3"/>
    <n v="84"/>
    <x v="1754"/>
    <x v="7"/>
    <x v="1"/>
    <m/>
  </r>
  <r>
    <x v="3"/>
    <n v="98"/>
    <x v="1755"/>
    <x v="7"/>
    <x v="1"/>
    <m/>
  </r>
  <r>
    <x v="3"/>
    <n v="87"/>
    <x v="1756"/>
    <x v="7"/>
    <x v="1"/>
    <m/>
  </r>
  <r>
    <x v="3"/>
    <n v="89"/>
    <x v="1757"/>
    <x v="7"/>
    <x v="1"/>
    <m/>
  </r>
  <r>
    <x v="3"/>
    <n v="82"/>
    <x v="1758"/>
    <x v="7"/>
    <x v="1"/>
    <m/>
  </r>
  <r>
    <x v="3"/>
    <n v="85"/>
    <x v="1759"/>
    <x v="7"/>
    <x v="1"/>
    <m/>
  </r>
  <r>
    <x v="3"/>
    <n v="89"/>
    <x v="1760"/>
    <x v="7"/>
    <x v="1"/>
    <m/>
  </r>
  <r>
    <x v="3"/>
    <n v="81"/>
    <x v="1761"/>
    <x v="7"/>
    <x v="1"/>
    <m/>
  </r>
  <r>
    <x v="3"/>
    <n v="88"/>
    <x v="1762"/>
    <x v="7"/>
    <x v="1"/>
    <m/>
  </r>
  <r>
    <x v="3"/>
    <n v="87"/>
    <x v="1763"/>
    <x v="7"/>
    <x v="1"/>
    <m/>
  </r>
  <r>
    <x v="3"/>
    <n v="81"/>
    <x v="1764"/>
    <x v="7"/>
    <x v="1"/>
    <m/>
  </r>
  <r>
    <x v="3"/>
    <n v="90"/>
    <x v="1765"/>
    <x v="7"/>
    <x v="1"/>
    <m/>
  </r>
  <r>
    <x v="3"/>
    <n v="98"/>
    <x v="1766"/>
    <x v="7"/>
    <x v="1"/>
    <m/>
  </r>
  <r>
    <x v="3"/>
    <n v="94"/>
    <x v="1767"/>
    <x v="7"/>
    <x v="1"/>
    <m/>
  </r>
  <r>
    <x v="3"/>
    <n v="80"/>
    <x v="1768"/>
    <x v="7"/>
    <x v="1"/>
    <m/>
  </r>
  <r>
    <x v="3"/>
    <n v="82"/>
    <x v="1769"/>
    <x v="7"/>
    <x v="1"/>
    <m/>
  </r>
  <r>
    <x v="3"/>
    <n v="81"/>
    <x v="1770"/>
    <x v="7"/>
    <x v="1"/>
    <m/>
  </r>
  <r>
    <x v="3"/>
    <n v="109"/>
    <x v="1771"/>
    <x v="7"/>
    <x v="1"/>
    <m/>
  </r>
  <r>
    <x v="3"/>
    <n v="83"/>
    <x v="1772"/>
    <x v="7"/>
    <x v="1"/>
    <m/>
  </r>
  <r>
    <x v="3"/>
    <n v="88"/>
    <x v="1773"/>
    <x v="7"/>
    <x v="1"/>
    <m/>
  </r>
  <r>
    <x v="3"/>
    <n v="85"/>
    <x v="1774"/>
    <x v="7"/>
    <x v="1"/>
    <m/>
  </r>
  <r>
    <x v="3"/>
    <n v="97"/>
    <x v="1775"/>
    <x v="7"/>
    <x v="1"/>
    <m/>
  </r>
  <r>
    <x v="3"/>
    <n v="106"/>
    <x v="1776"/>
    <x v="7"/>
    <x v="1"/>
    <m/>
  </r>
  <r>
    <x v="3"/>
    <n v="97"/>
    <x v="1777"/>
    <x v="7"/>
    <x v="1"/>
    <m/>
  </r>
  <r>
    <x v="3"/>
    <n v="81"/>
    <x v="1778"/>
    <x v="7"/>
    <x v="1"/>
    <m/>
  </r>
  <r>
    <x v="3"/>
    <n v="90"/>
    <x v="1779"/>
    <x v="7"/>
    <x v="1"/>
    <m/>
  </r>
  <r>
    <x v="3"/>
    <n v="91"/>
    <x v="1780"/>
    <x v="7"/>
    <x v="1"/>
    <m/>
  </r>
  <r>
    <x v="3"/>
    <n v="82"/>
    <x v="1781"/>
    <x v="7"/>
    <x v="1"/>
    <m/>
  </r>
  <r>
    <x v="3"/>
    <n v="93"/>
    <x v="1782"/>
    <x v="7"/>
    <x v="1"/>
    <m/>
  </r>
  <r>
    <x v="3"/>
    <n v="81"/>
    <x v="1783"/>
    <x v="7"/>
    <x v="1"/>
    <m/>
  </r>
  <r>
    <x v="3"/>
    <n v="89"/>
    <x v="1784"/>
    <x v="7"/>
    <x v="1"/>
    <m/>
  </r>
  <r>
    <x v="3"/>
    <n v="92"/>
    <x v="1785"/>
    <x v="7"/>
    <x v="1"/>
    <m/>
  </r>
  <r>
    <x v="3"/>
    <n v="81"/>
    <x v="1786"/>
    <x v="7"/>
    <x v="1"/>
    <m/>
  </r>
  <r>
    <x v="3"/>
    <n v="84"/>
    <x v="1787"/>
    <x v="7"/>
    <x v="1"/>
    <m/>
  </r>
  <r>
    <x v="3"/>
    <n v="79"/>
    <x v="1788"/>
    <x v="7"/>
    <x v="1"/>
    <m/>
  </r>
  <r>
    <x v="3"/>
    <n v="85"/>
    <x v="1789"/>
    <x v="7"/>
    <x v="1"/>
    <m/>
  </r>
  <r>
    <x v="3"/>
    <n v="102"/>
    <x v="1790"/>
    <x v="7"/>
    <x v="1"/>
    <m/>
  </r>
  <r>
    <x v="3"/>
    <n v="84"/>
    <x v="1791"/>
    <x v="7"/>
    <x v="1"/>
    <m/>
  </r>
  <r>
    <x v="3"/>
    <n v="94"/>
    <x v="1792"/>
    <x v="7"/>
    <x v="1"/>
    <m/>
  </r>
  <r>
    <x v="3"/>
    <n v="85"/>
    <x v="1793"/>
    <x v="7"/>
    <x v="1"/>
    <m/>
  </r>
  <r>
    <x v="3"/>
    <n v="83"/>
    <x v="1794"/>
    <x v="7"/>
    <x v="1"/>
    <m/>
  </r>
  <r>
    <x v="3"/>
    <n v="81"/>
    <x v="1795"/>
    <x v="7"/>
    <x v="1"/>
    <m/>
  </r>
  <r>
    <x v="3"/>
    <n v="80"/>
    <x v="1796"/>
    <x v="7"/>
    <x v="1"/>
    <m/>
  </r>
  <r>
    <x v="3"/>
    <n v="87"/>
    <x v="1797"/>
    <x v="7"/>
    <x v="1"/>
    <m/>
  </r>
  <r>
    <x v="3"/>
    <n v="99"/>
    <x v="1798"/>
    <x v="7"/>
    <x v="1"/>
    <m/>
  </r>
  <r>
    <x v="3"/>
    <n v="79"/>
    <x v="1799"/>
    <x v="7"/>
    <x v="1"/>
    <m/>
  </r>
  <r>
    <x v="3"/>
    <n v="84"/>
    <x v="1800"/>
    <x v="7"/>
    <x v="1"/>
    <m/>
  </r>
  <r>
    <x v="3"/>
    <n v="85"/>
    <x v="1801"/>
    <x v="7"/>
    <x v="1"/>
    <m/>
  </r>
  <r>
    <x v="3"/>
    <n v="89"/>
    <x v="1802"/>
    <x v="7"/>
    <x v="1"/>
    <m/>
  </r>
  <r>
    <x v="3"/>
    <n v="84"/>
    <x v="1803"/>
    <x v="7"/>
    <x v="1"/>
    <m/>
  </r>
  <r>
    <x v="3"/>
    <n v="88"/>
    <x v="1804"/>
    <x v="7"/>
    <x v="1"/>
    <m/>
  </r>
  <r>
    <x v="3"/>
    <n v="90"/>
    <x v="1805"/>
    <x v="7"/>
    <x v="1"/>
    <m/>
  </r>
  <r>
    <x v="3"/>
    <n v="83"/>
    <x v="1806"/>
    <x v="7"/>
    <x v="1"/>
    <m/>
  </r>
  <r>
    <x v="3"/>
    <n v="81"/>
    <x v="1807"/>
    <x v="7"/>
    <x v="1"/>
    <m/>
  </r>
  <r>
    <x v="3"/>
    <n v="84"/>
    <x v="1808"/>
    <x v="7"/>
    <x v="1"/>
    <m/>
  </r>
  <r>
    <x v="3"/>
    <n v="82"/>
    <x v="1809"/>
    <x v="7"/>
    <x v="1"/>
    <m/>
  </r>
  <r>
    <x v="3"/>
    <n v="90"/>
    <x v="1810"/>
    <x v="7"/>
    <x v="1"/>
    <m/>
  </r>
  <r>
    <x v="3"/>
    <n v="81"/>
    <x v="1811"/>
    <x v="7"/>
    <x v="1"/>
    <m/>
  </r>
  <r>
    <x v="3"/>
    <n v="88"/>
    <x v="1812"/>
    <x v="7"/>
    <x v="1"/>
    <m/>
  </r>
  <r>
    <x v="3"/>
    <n v="84"/>
    <x v="1813"/>
    <x v="7"/>
    <x v="1"/>
    <m/>
  </r>
  <r>
    <x v="3"/>
    <n v="72"/>
    <x v="1814"/>
    <x v="7"/>
    <x v="1"/>
    <m/>
  </r>
  <r>
    <x v="3"/>
    <n v="73"/>
    <x v="1815"/>
    <x v="7"/>
    <x v="1"/>
    <m/>
  </r>
  <r>
    <x v="3"/>
    <n v="71"/>
    <x v="1816"/>
    <x v="7"/>
    <x v="1"/>
    <m/>
  </r>
  <r>
    <x v="3"/>
    <n v="77"/>
    <x v="1817"/>
    <x v="7"/>
    <x v="1"/>
    <m/>
  </r>
  <r>
    <x v="3"/>
    <n v="83"/>
    <x v="1818"/>
    <x v="7"/>
    <x v="1"/>
    <m/>
  </r>
  <r>
    <x v="3"/>
    <n v="88"/>
    <x v="1819"/>
    <x v="7"/>
    <x v="1"/>
    <m/>
  </r>
  <r>
    <x v="3"/>
    <n v="93"/>
    <x v="1820"/>
    <x v="7"/>
    <x v="1"/>
    <m/>
  </r>
  <r>
    <x v="3"/>
    <n v="73"/>
    <x v="1821"/>
    <x v="7"/>
    <x v="1"/>
    <m/>
  </r>
  <r>
    <x v="3"/>
    <n v="72"/>
    <x v="1822"/>
    <x v="7"/>
    <x v="1"/>
    <m/>
  </r>
  <r>
    <x v="3"/>
    <n v="80"/>
    <x v="1823"/>
    <x v="7"/>
    <x v="1"/>
    <m/>
  </r>
  <r>
    <x v="3"/>
    <n v="75"/>
    <x v="1824"/>
    <x v="7"/>
    <x v="1"/>
    <m/>
  </r>
  <r>
    <x v="3"/>
    <n v="74"/>
    <x v="1825"/>
    <x v="7"/>
    <x v="1"/>
    <m/>
  </r>
  <r>
    <x v="3"/>
    <n v="69"/>
    <x v="1826"/>
    <x v="7"/>
    <x v="1"/>
    <m/>
  </r>
  <r>
    <x v="3"/>
    <n v="70"/>
    <x v="1827"/>
    <x v="7"/>
    <x v="1"/>
    <m/>
  </r>
  <r>
    <x v="3"/>
    <n v="77"/>
    <x v="1828"/>
    <x v="7"/>
    <x v="1"/>
    <m/>
  </r>
  <r>
    <x v="3"/>
    <n v="73"/>
    <x v="1829"/>
    <x v="7"/>
    <x v="1"/>
    <m/>
  </r>
  <r>
    <x v="3"/>
    <n v="64"/>
    <x v="1830"/>
    <x v="7"/>
    <x v="1"/>
    <m/>
  </r>
  <r>
    <x v="3"/>
    <n v="78"/>
    <x v="1831"/>
    <x v="7"/>
    <x v="1"/>
    <m/>
  </r>
  <r>
    <x v="3"/>
    <n v="90"/>
    <x v="1832"/>
    <x v="7"/>
    <x v="1"/>
    <m/>
  </r>
  <r>
    <x v="3"/>
    <n v="72"/>
    <x v="1833"/>
    <x v="7"/>
    <x v="1"/>
    <m/>
  </r>
  <r>
    <x v="3"/>
    <n v="70"/>
    <x v="1834"/>
    <x v="7"/>
    <x v="1"/>
    <m/>
  </r>
  <r>
    <x v="3"/>
    <n v="76"/>
    <x v="1835"/>
    <x v="7"/>
    <x v="1"/>
    <m/>
  </r>
  <r>
    <x v="3"/>
    <n v="86"/>
    <x v="1836"/>
    <x v="7"/>
    <x v="1"/>
    <m/>
  </r>
  <r>
    <x v="3"/>
    <n v="78"/>
    <x v="1837"/>
    <x v="7"/>
    <x v="1"/>
    <m/>
  </r>
  <r>
    <x v="3"/>
    <n v="79"/>
    <x v="1838"/>
    <x v="7"/>
    <x v="1"/>
    <m/>
  </r>
  <r>
    <x v="3"/>
    <n v="64"/>
    <x v="1839"/>
    <x v="7"/>
    <x v="1"/>
    <m/>
  </r>
  <r>
    <x v="3"/>
    <n v="73"/>
    <x v="1840"/>
    <x v="7"/>
    <x v="1"/>
    <m/>
  </r>
  <r>
    <x v="3"/>
    <n v="80"/>
    <x v="1841"/>
    <x v="7"/>
    <x v="1"/>
    <m/>
  </r>
  <r>
    <x v="3"/>
    <n v="65"/>
    <x v="1842"/>
    <x v="7"/>
    <x v="1"/>
    <m/>
  </r>
  <r>
    <x v="3"/>
    <n v="74"/>
    <x v="1843"/>
    <x v="7"/>
    <x v="1"/>
    <m/>
  </r>
  <r>
    <x v="3"/>
    <n v="80"/>
    <x v="1844"/>
    <x v="7"/>
    <x v="1"/>
    <m/>
  </r>
  <r>
    <x v="3"/>
    <n v="82"/>
    <x v="1845"/>
    <x v="7"/>
    <x v="1"/>
    <m/>
  </r>
  <r>
    <x v="3"/>
    <n v="69"/>
    <x v="1846"/>
    <x v="7"/>
    <x v="1"/>
    <m/>
  </r>
  <r>
    <x v="3"/>
    <n v="89"/>
    <x v="1847"/>
    <x v="7"/>
    <x v="1"/>
    <m/>
  </r>
  <r>
    <x v="3"/>
    <n v="86"/>
    <x v="1848"/>
    <x v="7"/>
    <x v="1"/>
    <m/>
  </r>
  <r>
    <x v="3"/>
    <n v="84"/>
    <x v="1849"/>
    <x v="7"/>
    <x v="1"/>
    <m/>
  </r>
  <r>
    <x v="3"/>
    <n v="84"/>
    <x v="1850"/>
    <x v="7"/>
    <x v="1"/>
    <m/>
  </r>
  <r>
    <x v="3"/>
    <n v="94"/>
    <x v="1851"/>
    <x v="7"/>
    <x v="1"/>
    <m/>
  </r>
  <r>
    <x v="3"/>
    <n v="85"/>
    <x v="1852"/>
    <x v="7"/>
    <x v="1"/>
    <m/>
  </r>
  <r>
    <x v="3"/>
    <n v="84"/>
    <x v="1853"/>
    <x v="7"/>
    <x v="1"/>
    <m/>
  </r>
  <r>
    <x v="3"/>
    <n v="96"/>
    <x v="1854"/>
    <x v="7"/>
    <x v="1"/>
    <m/>
  </r>
  <r>
    <x v="3"/>
    <n v="89"/>
    <x v="1855"/>
    <x v="7"/>
    <x v="1"/>
    <m/>
  </r>
  <r>
    <x v="3"/>
    <n v="98"/>
    <x v="1856"/>
    <x v="7"/>
    <x v="1"/>
    <m/>
  </r>
  <r>
    <x v="3"/>
    <n v="91"/>
    <x v="1857"/>
    <x v="7"/>
    <x v="1"/>
    <m/>
  </r>
  <r>
    <x v="3"/>
    <n v="83"/>
    <x v="1858"/>
    <x v="7"/>
    <x v="1"/>
    <m/>
  </r>
  <r>
    <x v="3"/>
    <n v="93"/>
    <x v="1859"/>
    <x v="7"/>
    <x v="1"/>
    <m/>
  </r>
  <r>
    <x v="3"/>
    <n v="82"/>
    <x v="1860"/>
    <x v="7"/>
    <x v="1"/>
    <m/>
  </r>
  <r>
    <x v="3"/>
    <n v="90"/>
    <x v="1861"/>
    <x v="7"/>
    <x v="1"/>
    <m/>
  </r>
  <r>
    <x v="3"/>
    <n v="83"/>
    <x v="1862"/>
    <x v="7"/>
    <x v="1"/>
    <m/>
  </r>
  <r>
    <x v="3"/>
    <n v="80"/>
    <x v="1863"/>
    <x v="7"/>
    <x v="1"/>
    <m/>
  </r>
  <r>
    <x v="3"/>
    <n v="80"/>
    <x v="1864"/>
    <x v="7"/>
    <x v="1"/>
    <m/>
  </r>
  <r>
    <x v="3"/>
    <n v="91"/>
    <x v="1865"/>
    <x v="7"/>
    <x v="1"/>
    <m/>
  </r>
  <r>
    <x v="3"/>
    <n v="77"/>
    <x v="1866"/>
    <x v="7"/>
    <x v="1"/>
    <m/>
  </r>
  <r>
    <x v="3"/>
    <n v="89"/>
    <x v="1867"/>
    <x v="7"/>
    <x v="1"/>
    <m/>
  </r>
  <r>
    <x v="3"/>
    <n v="81"/>
    <x v="1868"/>
    <x v="7"/>
    <x v="1"/>
    <m/>
  </r>
  <r>
    <x v="3"/>
    <n v="75"/>
    <x v="1869"/>
    <x v="7"/>
    <x v="1"/>
    <m/>
  </r>
  <r>
    <x v="3"/>
    <n v="67"/>
    <x v="1870"/>
    <x v="7"/>
    <x v="1"/>
    <m/>
  </r>
  <r>
    <x v="3"/>
    <n v="83"/>
    <x v="1871"/>
    <x v="7"/>
    <x v="1"/>
    <m/>
  </r>
  <r>
    <x v="3"/>
    <n v="81"/>
    <x v="1872"/>
    <x v="7"/>
    <x v="1"/>
    <m/>
  </r>
  <r>
    <x v="3"/>
    <n v="76"/>
    <x v="1873"/>
    <x v="7"/>
    <x v="1"/>
    <m/>
  </r>
  <r>
    <x v="3"/>
    <n v="68"/>
    <x v="1874"/>
    <x v="7"/>
    <x v="1"/>
    <m/>
  </r>
  <r>
    <x v="3"/>
    <n v="82"/>
    <x v="1875"/>
    <x v="7"/>
    <x v="1"/>
    <m/>
  </r>
  <r>
    <x v="3"/>
    <n v="82"/>
    <x v="1876"/>
    <x v="7"/>
    <x v="1"/>
    <m/>
  </r>
  <r>
    <x v="3"/>
    <n v="78"/>
    <x v="1877"/>
    <x v="7"/>
    <x v="1"/>
    <m/>
  </r>
  <r>
    <x v="3"/>
    <n v="76"/>
    <x v="1878"/>
    <x v="7"/>
    <x v="1"/>
    <m/>
  </r>
  <r>
    <x v="3"/>
    <n v="72"/>
    <x v="1879"/>
    <x v="7"/>
    <x v="1"/>
    <m/>
  </r>
  <r>
    <x v="3"/>
    <n v="77"/>
    <x v="1880"/>
    <x v="7"/>
    <x v="1"/>
    <m/>
  </r>
  <r>
    <x v="3"/>
    <n v="77"/>
    <x v="1881"/>
    <x v="7"/>
    <x v="1"/>
    <m/>
  </r>
  <r>
    <x v="3"/>
    <n v="69"/>
    <x v="1882"/>
    <x v="7"/>
    <x v="1"/>
    <m/>
  </r>
  <r>
    <x v="3"/>
    <n v="80"/>
    <x v="1883"/>
    <x v="7"/>
    <x v="1"/>
    <m/>
  </r>
  <r>
    <x v="3"/>
    <n v="79"/>
    <x v="1884"/>
    <x v="7"/>
    <x v="1"/>
    <m/>
  </r>
  <r>
    <x v="3"/>
    <n v="74"/>
    <x v="1885"/>
    <x v="7"/>
    <x v="1"/>
    <m/>
  </r>
  <r>
    <x v="3"/>
    <n v="91"/>
    <x v="1886"/>
    <x v="7"/>
    <x v="1"/>
    <m/>
  </r>
  <r>
    <x v="3"/>
    <n v="78"/>
    <x v="1887"/>
    <x v="7"/>
    <x v="1"/>
    <m/>
  </r>
  <r>
    <x v="3"/>
    <n v="80"/>
    <x v="1888"/>
    <x v="7"/>
    <x v="1"/>
    <m/>
  </r>
  <r>
    <x v="3"/>
    <n v="75"/>
    <x v="1889"/>
    <x v="7"/>
    <x v="1"/>
    <m/>
  </r>
  <r>
    <x v="3"/>
    <n v="74"/>
    <x v="1890"/>
    <x v="7"/>
    <x v="1"/>
    <m/>
  </r>
  <r>
    <x v="3"/>
    <n v="96"/>
    <x v="1891"/>
    <x v="7"/>
    <x v="1"/>
    <m/>
  </r>
  <r>
    <x v="3"/>
    <n v="76"/>
    <x v="1892"/>
    <x v="7"/>
    <x v="1"/>
    <m/>
  </r>
  <r>
    <x v="3"/>
    <n v="74"/>
    <x v="1893"/>
    <x v="7"/>
    <x v="1"/>
    <m/>
  </r>
  <r>
    <x v="3"/>
    <n v="78"/>
    <x v="1894"/>
    <x v="7"/>
    <x v="1"/>
    <m/>
  </r>
  <r>
    <x v="3"/>
    <n v="71"/>
    <x v="1895"/>
    <x v="7"/>
    <x v="1"/>
    <m/>
  </r>
  <r>
    <x v="3"/>
    <n v="82"/>
    <x v="1896"/>
    <x v="7"/>
    <x v="1"/>
    <m/>
  </r>
  <r>
    <x v="3"/>
    <n v="79"/>
    <x v="1897"/>
    <x v="7"/>
    <x v="1"/>
    <m/>
  </r>
  <r>
    <x v="3"/>
    <n v="78"/>
    <x v="1898"/>
    <x v="7"/>
    <x v="1"/>
    <m/>
  </r>
  <r>
    <x v="3"/>
    <n v="77"/>
    <x v="1899"/>
    <x v="7"/>
    <x v="1"/>
    <m/>
  </r>
  <r>
    <x v="3"/>
    <n v="80"/>
    <x v="1900"/>
    <x v="7"/>
    <x v="1"/>
    <m/>
  </r>
  <r>
    <x v="3"/>
    <n v="76"/>
    <x v="1901"/>
    <x v="7"/>
    <x v="1"/>
    <m/>
  </r>
  <r>
    <x v="3"/>
    <n v="83"/>
    <x v="1902"/>
    <x v="7"/>
    <x v="1"/>
    <m/>
  </r>
  <r>
    <x v="3"/>
    <n v="84"/>
    <x v="1903"/>
    <x v="7"/>
    <x v="1"/>
    <m/>
  </r>
  <r>
    <x v="3"/>
    <n v="75"/>
    <x v="1904"/>
    <x v="7"/>
    <x v="1"/>
    <m/>
  </r>
  <r>
    <x v="3"/>
    <n v="76"/>
    <x v="1905"/>
    <x v="7"/>
    <x v="1"/>
    <m/>
  </r>
  <r>
    <x v="3"/>
    <n v="81"/>
    <x v="1906"/>
    <x v="7"/>
    <x v="1"/>
    <m/>
  </r>
  <r>
    <x v="3"/>
    <n v="71"/>
    <x v="1907"/>
    <x v="7"/>
    <x v="1"/>
    <m/>
  </r>
  <r>
    <x v="3"/>
    <n v="90"/>
    <x v="1908"/>
    <x v="7"/>
    <x v="1"/>
    <m/>
  </r>
  <r>
    <x v="3"/>
    <n v="78"/>
    <x v="1909"/>
    <x v="7"/>
    <x v="1"/>
    <m/>
  </r>
  <r>
    <x v="3"/>
    <n v="86"/>
    <x v="1910"/>
    <x v="7"/>
    <x v="1"/>
    <m/>
  </r>
  <r>
    <x v="3"/>
    <n v="85"/>
    <x v="1911"/>
    <x v="7"/>
    <x v="1"/>
    <m/>
  </r>
  <r>
    <x v="3"/>
    <n v="79"/>
    <x v="1912"/>
    <x v="7"/>
    <x v="1"/>
    <m/>
  </r>
  <r>
    <x v="3"/>
    <n v="82"/>
    <x v="1913"/>
    <x v="7"/>
    <x v="1"/>
    <m/>
  </r>
  <r>
    <x v="3"/>
    <n v="93"/>
    <x v="1914"/>
    <x v="7"/>
    <x v="1"/>
    <m/>
  </r>
  <r>
    <x v="3"/>
    <n v="80"/>
    <x v="1915"/>
    <x v="7"/>
    <x v="1"/>
    <m/>
  </r>
  <r>
    <x v="3"/>
    <n v="85"/>
    <x v="1916"/>
    <x v="7"/>
    <x v="1"/>
    <m/>
  </r>
  <r>
    <x v="3"/>
    <n v="80"/>
    <x v="1917"/>
    <x v="7"/>
    <x v="1"/>
    <m/>
  </r>
  <r>
    <x v="3"/>
    <n v="79"/>
    <x v="1918"/>
    <x v="7"/>
    <x v="1"/>
    <m/>
  </r>
  <r>
    <x v="3"/>
    <n v="86"/>
    <x v="1919"/>
    <x v="7"/>
    <x v="1"/>
    <m/>
  </r>
  <r>
    <x v="3"/>
    <n v="85"/>
    <x v="1920"/>
    <x v="7"/>
    <x v="1"/>
    <m/>
  </r>
  <r>
    <x v="3"/>
    <n v="84"/>
    <x v="1921"/>
    <x v="7"/>
    <x v="1"/>
    <m/>
  </r>
  <r>
    <x v="3"/>
    <n v="80"/>
    <x v="1922"/>
    <x v="7"/>
    <x v="1"/>
    <m/>
  </r>
  <r>
    <x v="3"/>
    <n v="81"/>
    <x v="1923"/>
    <x v="7"/>
    <x v="1"/>
    <m/>
  </r>
  <r>
    <x v="3"/>
    <n v="79"/>
    <x v="1924"/>
    <x v="7"/>
    <x v="1"/>
    <m/>
  </r>
  <r>
    <x v="3"/>
    <n v="95"/>
    <x v="1925"/>
    <x v="7"/>
    <x v="1"/>
    <m/>
  </r>
  <r>
    <x v="3"/>
    <n v="84"/>
    <x v="1926"/>
    <x v="7"/>
    <x v="1"/>
    <m/>
  </r>
  <r>
    <x v="3"/>
    <n v="88"/>
    <x v="1927"/>
    <x v="7"/>
    <x v="1"/>
    <m/>
  </r>
  <r>
    <x v="3"/>
    <n v="79"/>
    <x v="1928"/>
    <x v="7"/>
    <x v="1"/>
    <m/>
  </r>
  <r>
    <x v="3"/>
    <n v="84"/>
    <x v="1929"/>
    <x v="7"/>
    <x v="1"/>
    <m/>
  </r>
  <r>
    <x v="3"/>
    <n v="83"/>
    <x v="1930"/>
    <x v="7"/>
    <x v="1"/>
    <m/>
  </r>
  <r>
    <x v="3"/>
    <n v="84"/>
    <x v="1931"/>
    <x v="7"/>
    <x v="1"/>
    <m/>
  </r>
  <r>
    <x v="3"/>
    <n v="77"/>
    <x v="1932"/>
    <x v="7"/>
    <x v="1"/>
    <m/>
  </r>
  <r>
    <x v="3"/>
    <n v="84"/>
    <x v="1933"/>
    <x v="7"/>
    <x v="1"/>
    <m/>
  </r>
  <r>
    <x v="3"/>
    <n v="86"/>
    <x v="1934"/>
    <x v="7"/>
    <x v="1"/>
    <m/>
  </r>
  <r>
    <x v="3"/>
    <n v="86"/>
    <x v="1935"/>
    <x v="7"/>
    <x v="1"/>
    <m/>
  </r>
  <r>
    <x v="3"/>
    <n v="78"/>
    <x v="1936"/>
    <x v="7"/>
    <x v="1"/>
    <m/>
  </r>
  <r>
    <x v="3"/>
    <n v="83"/>
    <x v="1937"/>
    <x v="7"/>
    <x v="1"/>
    <m/>
  </r>
  <r>
    <x v="3"/>
    <n v="86"/>
    <x v="1938"/>
    <x v="7"/>
    <x v="1"/>
    <m/>
  </r>
  <r>
    <x v="3"/>
    <n v="81"/>
    <x v="1939"/>
    <x v="7"/>
    <x v="1"/>
    <m/>
  </r>
  <r>
    <x v="3"/>
    <n v="80"/>
    <x v="1940"/>
    <x v="7"/>
    <x v="1"/>
    <m/>
  </r>
  <r>
    <x v="3"/>
    <n v="80"/>
    <x v="1941"/>
    <x v="7"/>
    <x v="1"/>
    <m/>
  </r>
  <r>
    <x v="3"/>
    <n v="84"/>
    <x v="1942"/>
    <x v="7"/>
    <x v="1"/>
    <m/>
  </r>
  <r>
    <x v="3"/>
    <n v="83"/>
    <x v="1943"/>
    <x v="7"/>
    <x v="1"/>
    <m/>
  </r>
  <r>
    <x v="3"/>
    <n v="82"/>
    <x v="1944"/>
    <x v="7"/>
    <x v="1"/>
    <m/>
  </r>
  <r>
    <x v="3"/>
    <n v="81"/>
    <x v="1945"/>
    <x v="7"/>
    <x v="1"/>
    <m/>
  </r>
  <r>
    <x v="3"/>
    <n v="86"/>
    <x v="1946"/>
    <x v="7"/>
    <x v="1"/>
    <m/>
  </r>
  <r>
    <x v="3"/>
    <n v="89"/>
    <x v="1947"/>
    <x v="7"/>
    <x v="1"/>
    <m/>
  </r>
  <r>
    <x v="3"/>
    <n v="80"/>
    <x v="1948"/>
    <x v="7"/>
    <x v="1"/>
    <m/>
  </r>
  <r>
    <x v="3"/>
    <n v="83"/>
    <x v="1949"/>
    <x v="7"/>
    <x v="1"/>
    <m/>
  </r>
  <r>
    <x v="3"/>
    <n v="88"/>
    <x v="1950"/>
    <x v="7"/>
    <x v="1"/>
    <m/>
  </r>
  <r>
    <x v="3"/>
    <n v="99"/>
    <x v="1951"/>
    <x v="7"/>
    <x v="1"/>
    <m/>
  </r>
  <r>
    <x v="3"/>
    <n v="80"/>
    <x v="1952"/>
    <x v="7"/>
    <x v="1"/>
    <m/>
  </r>
  <r>
    <x v="3"/>
    <n v="84"/>
    <x v="1953"/>
    <x v="7"/>
    <x v="1"/>
    <m/>
  </r>
  <r>
    <x v="3"/>
    <n v="81"/>
    <x v="1954"/>
    <x v="7"/>
    <x v="1"/>
    <m/>
  </r>
  <r>
    <x v="3"/>
    <n v="77"/>
    <x v="1955"/>
    <x v="7"/>
    <x v="1"/>
    <m/>
  </r>
  <r>
    <x v="3"/>
    <n v="78"/>
    <x v="1956"/>
    <x v="7"/>
    <x v="1"/>
    <m/>
  </r>
  <r>
    <x v="3"/>
    <n v="76"/>
    <x v="1957"/>
    <x v="7"/>
    <x v="1"/>
    <m/>
  </r>
  <r>
    <x v="3"/>
    <n v="80"/>
    <x v="1958"/>
    <x v="7"/>
    <x v="1"/>
    <m/>
  </r>
  <r>
    <x v="3"/>
    <n v="97"/>
    <x v="1959"/>
    <x v="7"/>
    <x v="1"/>
    <m/>
  </r>
  <r>
    <x v="3"/>
    <n v="91"/>
    <x v="1960"/>
    <x v="7"/>
    <x v="1"/>
    <m/>
  </r>
  <r>
    <x v="3"/>
    <n v="81"/>
    <x v="1961"/>
    <x v="7"/>
    <x v="1"/>
    <m/>
  </r>
  <r>
    <x v="3"/>
    <n v="84"/>
    <x v="1962"/>
    <x v="7"/>
    <x v="1"/>
    <m/>
  </r>
  <r>
    <x v="3"/>
    <n v="80"/>
    <x v="1963"/>
    <x v="7"/>
    <x v="1"/>
    <m/>
  </r>
  <r>
    <x v="3"/>
    <n v="90"/>
    <x v="1964"/>
    <x v="7"/>
    <x v="1"/>
    <m/>
  </r>
  <r>
    <x v="3"/>
    <n v="82"/>
    <x v="1965"/>
    <x v="7"/>
    <x v="1"/>
    <m/>
  </r>
  <r>
    <x v="3"/>
    <n v="111"/>
    <x v="1966"/>
    <x v="7"/>
    <x v="1"/>
    <m/>
  </r>
  <r>
    <x v="3"/>
    <n v="89"/>
    <x v="1967"/>
    <x v="7"/>
    <x v="1"/>
    <m/>
  </r>
  <r>
    <x v="3"/>
    <n v="81"/>
    <x v="1968"/>
    <x v="7"/>
    <x v="1"/>
    <m/>
  </r>
  <r>
    <x v="3"/>
    <n v="83"/>
    <x v="1969"/>
    <x v="7"/>
    <x v="1"/>
    <m/>
  </r>
  <r>
    <x v="3"/>
    <n v="84"/>
    <x v="1970"/>
    <x v="7"/>
    <x v="1"/>
    <m/>
  </r>
  <r>
    <x v="3"/>
    <n v="83"/>
    <x v="1971"/>
    <x v="7"/>
    <x v="1"/>
    <m/>
  </r>
  <r>
    <x v="3"/>
    <n v="78"/>
    <x v="1972"/>
    <x v="7"/>
    <x v="1"/>
    <m/>
  </r>
  <r>
    <x v="3"/>
    <n v="92"/>
    <x v="1973"/>
    <x v="7"/>
    <x v="1"/>
    <m/>
  </r>
  <r>
    <x v="3"/>
    <n v="79"/>
    <x v="1974"/>
    <x v="7"/>
    <x v="1"/>
    <m/>
  </r>
  <r>
    <x v="3"/>
    <n v="94"/>
    <x v="1975"/>
    <x v="7"/>
    <x v="1"/>
    <m/>
  </r>
  <r>
    <x v="3"/>
    <n v="90"/>
    <x v="1976"/>
    <x v="7"/>
    <x v="1"/>
    <m/>
  </r>
  <r>
    <x v="3"/>
    <n v="98"/>
    <x v="1977"/>
    <x v="7"/>
    <x v="1"/>
    <m/>
  </r>
  <r>
    <x v="3"/>
    <n v="81"/>
    <x v="1978"/>
    <x v="7"/>
    <x v="1"/>
    <m/>
  </r>
  <r>
    <x v="3"/>
    <n v="86"/>
    <x v="1979"/>
    <x v="7"/>
    <x v="1"/>
    <m/>
  </r>
  <r>
    <x v="3"/>
    <n v="98"/>
    <x v="1980"/>
    <x v="7"/>
    <x v="1"/>
    <m/>
  </r>
  <r>
    <x v="3"/>
    <n v="83"/>
    <x v="1981"/>
    <x v="7"/>
    <x v="1"/>
    <m/>
  </r>
  <r>
    <x v="3"/>
    <n v="87"/>
    <x v="1982"/>
    <x v="7"/>
    <x v="1"/>
    <m/>
  </r>
  <r>
    <x v="3"/>
    <n v="83"/>
    <x v="1983"/>
    <x v="7"/>
    <x v="1"/>
    <m/>
  </r>
  <r>
    <x v="3"/>
    <n v="91"/>
    <x v="1984"/>
    <x v="7"/>
    <x v="1"/>
    <m/>
  </r>
  <r>
    <x v="3"/>
    <n v="82"/>
    <x v="1985"/>
    <x v="7"/>
    <x v="1"/>
    <m/>
  </r>
  <r>
    <x v="3"/>
    <n v="87"/>
    <x v="1986"/>
    <x v="7"/>
    <x v="1"/>
    <m/>
  </r>
  <r>
    <x v="3"/>
    <n v="89"/>
    <x v="1987"/>
    <x v="7"/>
    <x v="1"/>
    <m/>
  </r>
  <r>
    <x v="3"/>
    <n v="90"/>
    <x v="1988"/>
    <x v="7"/>
    <x v="1"/>
    <m/>
  </r>
  <r>
    <x v="3"/>
    <n v="86"/>
    <x v="1989"/>
    <x v="7"/>
    <x v="1"/>
    <m/>
  </r>
  <r>
    <x v="3"/>
    <n v="88"/>
    <x v="1990"/>
    <x v="7"/>
    <x v="1"/>
    <m/>
  </r>
  <r>
    <x v="3"/>
    <n v="84"/>
    <x v="1991"/>
    <x v="7"/>
    <x v="1"/>
    <m/>
  </r>
  <r>
    <x v="3"/>
    <n v="81"/>
    <x v="1992"/>
    <x v="7"/>
    <x v="1"/>
    <m/>
  </r>
  <r>
    <x v="3"/>
    <n v="80"/>
    <x v="1993"/>
    <x v="7"/>
    <x v="1"/>
    <m/>
  </r>
  <r>
    <x v="3"/>
    <n v="80"/>
    <x v="1994"/>
    <x v="7"/>
    <x v="1"/>
    <m/>
  </r>
  <r>
    <x v="3"/>
    <n v="79"/>
    <x v="1995"/>
    <x v="7"/>
    <x v="1"/>
    <m/>
  </r>
  <r>
    <x v="3"/>
    <n v="75"/>
    <x v="1996"/>
    <x v="7"/>
    <x v="1"/>
    <m/>
  </r>
  <r>
    <x v="3"/>
    <n v="87"/>
    <x v="1997"/>
    <x v="7"/>
    <x v="1"/>
    <m/>
  </r>
  <r>
    <x v="3"/>
    <n v="82"/>
    <x v="1998"/>
    <x v="7"/>
    <x v="1"/>
    <m/>
  </r>
  <r>
    <x v="3"/>
    <n v="83"/>
    <x v="1999"/>
    <x v="7"/>
    <x v="1"/>
    <m/>
  </r>
  <r>
    <x v="3"/>
    <n v="81"/>
    <x v="2000"/>
    <x v="7"/>
    <x v="1"/>
    <m/>
  </r>
  <r>
    <x v="3"/>
    <n v="86"/>
    <x v="2001"/>
    <x v="7"/>
    <x v="1"/>
    <m/>
  </r>
  <r>
    <x v="3"/>
    <n v="90"/>
    <x v="2002"/>
    <x v="7"/>
    <x v="1"/>
    <m/>
  </r>
  <r>
    <x v="3"/>
    <n v="87"/>
    <x v="2003"/>
    <x v="7"/>
    <x v="1"/>
    <m/>
  </r>
  <r>
    <x v="3"/>
    <n v="98"/>
    <x v="2004"/>
    <x v="7"/>
    <x v="1"/>
    <m/>
  </r>
  <r>
    <x v="3"/>
    <n v="102"/>
    <x v="2005"/>
    <x v="7"/>
    <x v="1"/>
    <m/>
  </r>
  <r>
    <x v="3"/>
    <n v="66"/>
    <x v="2006"/>
    <x v="7"/>
    <x v="1"/>
    <m/>
  </r>
  <r>
    <x v="3"/>
    <n v="86"/>
    <x v="2007"/>
    <x v="7"/>
    <x v="1"/>
    <m/>
  </r>
  <r>
    <x v="3"/>
    <n v="77"/>
    <x v="2008"/>
    <x v="7"/>
    <x v="1"/>
    <m/>
  </r>
  <r>
    <x v="3"/>
    <n v="84"/>
    <x v="2009"/>
    <x v="7"/>
    <x v="1"/>
    <m/>
  </r>
  <r>
    <x v="3"/>
    <n v="92"/>
    <x v="2010"/>
    <x v="7"/>
    <x v="1"/>
    <m/>
  </r>
  <r>
    <x v="3"/>
    <n v="90"/>
    <x v="2011"/>
    <x v="7"/>
    <x v="1"/>
    <m/>
  </r>
  <r>
    <x v="3"/>
    <n v="84"/>
    <x v="2012"/>
    <x v="7"/>
    <x v="1"/>
    <m/>
  </r>
  <r>
    <x v="3"/>
    <n v="81"/>
    <x v="2013"/>
    <x v="7"/>
    <x v="1"/>
    <m/>
  </r>
  <r>
    <x v="3"/>
    <n v="110"/>
    <x v="2014"/>
    <x v="7"/>
    <x v="1"/>
    <m/>
  </r>
  <r>
    <x v="3"/>
    <n v="109"/>
    <x v="2015"/>
    <x v="7"/>
    <x v="1"/>
    <m/>
  </r>
  <r>
    <x v="3"/>
    <n v="103"/>
    <x v="2016"/>
    <x v="7"/>
    <x v="1"/>
    <m/>
  </r>
  <r>
    <x v="3"/>
    <n v="105"/>
    <x v="2017"/>
    <x v="7"/>
    <x v="1"/>
    <m/>
  </r>
  <r>
    <x v="3"/>
    <n v="103"/>
    <x v="2018"/>
    <x v="7"/>
    <x v="1"/>
    <m/>
  </r>
  <r>
    <x v="3"/>
    <n v="103"/>
    <x v="2019"/>
    <x v="7"/>
    <x v="1"/>
    <m/>
  </r>
  <r>
    <x v="3"/>
    <n v="87"/>
    <x v="2020"/>
    <x v="7"/>
    <x v="1"/>
    <m/>
  </r>
  <r>
    <x v="3"/>
    <n v="84"/>
    <x v="2021"/>
    <x v="7"/>
    <x v="1"/>
    <m/>
  </r>
  <r>
    <x v="3"/>
    <n v="85"/>
    <x v="2022"/>
    <x v="7"/>
    <x v="1"/>
    <m/>
  </r>
  <r>
    <x v="3"/>
    <n v="93"/>
    <x v="2023"/>
    <x v="7"/>
    <x v="1"/>
    <m/>
  </r>
  <r>
    <x v="3"/>
    <n v="92"/>
    <x v="2024"/>
    <x v="7"/>
    <x v="1"/>
    <m/>
  </r>
  <r>
    <x v="3"/>
    <n v="81"/>
    <x v="2025"/>
    <x v="7"/>
    <x v="1"/>
    <m/>
  </r>
  <r>
    <x v="3"/>
    <n v="82"/>
    <x v="2026"/>
    <x v="7"/>
    <x v="1"/>
    <m/>
  </r>
  <r>
    <x v="3"/>
    <n v="96"/>
    <x v="2027"/>
    <x v="7"/>
    <x v="1"/>
    <m/>
  </r>
  <r>
    <x v="3"/>
    <n v="88"/>
    <x v="2028"/>
    <x v="7"/>
    <x v="1"/>
    <m/>
  </r>
  <r>
    <x v="3"/>
    <n v="100"/>
    <x v="2029"/>
    <x v="7"/>
    <x v="1"/>
    <m/>
  </r>
  <r>
    <x v="3"/>
    <n v="80"/>
    <x v="2030"/>
    <x v="7"/>
    <x v="1"/>
    <m/>
  </r>
  <r>
    <x v="3"/>
    <n v="82"/>
    <x v="2031"/>
    <x v="7"/>
    <x v="1"/>
    <m/>
  </r>
  <r>
    <x v="3"/>
    <n v="93"/>
    <x v="2032"/>
    <x v="7"/>
    <x v="1"/>
    <m/>
  </r>
  <r>
    <x v="3"/>
    <n v="82"/>
    <x v="2033"/>
    <x v="7"/>
    <x v="1"/>
    <m/>
  </r>
  <r>
    <x v="3"/>
    <n v="87"/>
    <x v="2034"/>
    <x v="7"/>
    <x v="1"/>
    <m/>
  </r>
  <r>
    <x v="3"/>
    <n v="73"/>
    <x v="2035"/>
    <x v="7"/>
    <x v="1"/>
    <m/>
  </r>
  <r>
    <x v="3"/>
    <n v="88"/>
    <x v="2036"/>
    <x v="7"/>
    <x v="1"/>
    <m/>
  </r>
  <r>
    <x v="3"/>
    <n v="82"/>
    <x v="2037"/>
    <x v="7"/>
    <x v="1"/>
    <m/>
  </r>
  <r>
    <x v="3"/>
    <n v="83"/>
    <x v="2038"/>
    <x v="7"/>
    <x v="1"/>
    <m/>
  </r>
  <r>
    <x v="3"/>
    <n v="93"/>
    <x v="2039"/>
    <x v="7"/>
    <x v="1"/>
    <m/>
  </r>
  <r>
    <x v="3"/>
    <n v="83"/>
    <x v="2040"/>
    <x v="7"/>
    <x v="1"/>
    <m/>
  </r>
  <r>
    <x v="3"/>
    <n v="82"/>
    <x v="2041"/>
    <x v="7"/>
    <x v="1"/>
    <m/>
  </r>
  <r>
    <x v="3"/>
    <n v="84"/>
    <x v="2042"/>
    <x v="7"/>
    <x v="1"/>
    <m/>
  </r>
  <r>
    <x v="3"/>
    <n v="87"/>
    <x v="2043"/>
    <x v="7"/>
    <x v="1"/>
    <m/>
  </r>
  <r>
    <x v="3"/>
    <n v="90"/>
    <x v="2044"/>
    <x v="7"/>
    <x v="1"/>
    <m/>
  </r>
  <r>
    <x v="3"/>
    <n v="77"/>
    <x v="2045"/>
    <x v="7"/>
    <x v="1"/>
    <m/>
  </r>
  <r>
    <x v="3"/>
    <n v="81"/>
    <x v="2046"/>
    <x v="7"/>
    <x v="1"/>
    <m/>
  </r>
  <r>
    <x v="3"/>
    <n v="75"/>
    <x v="2047"/>
    <x v="7"/>
    <x v="1"/>
    <m/>
  </r>
  <r>
    <x v="3"/>
    <n v="76"/>
    <x v="2048"/>
    <x v="7"/>
    <x v="1"/>
    <m/>
  </r>
  <r>
    <x v="3"/>
    <n v="64"/>
    <x v="2049"/>
    <x v="7"/>
    <x v="1"/>
    <m/>
  </r>
  <r>
    <x v="3"/>
    <n v="75"/>
    <x v="2050"/>
    <x v="7"/>
    <x v="1"/>
    <m/>
  </r>
  <r>
    <x v="3"/>
    <n v="82"/>
    <x v="2051"/>
    <x v="7"/>
    <x v="1"/>
    <m/>
  </r>
  <r>
    <x v="3"/>
    <n v="79"/>
    <x v="2052"/>
    <x v="7"/>
    <x v="1"/>
    <m/>
  </r>
  <r>
    <x v="3"/>
    <n v="81"/>
    <x v="2053"/>
    <x v="7"/>
    <x v="1"/>
    <m/>
  </r>
  <r>
    <x v="3"/>
    <n v="81"/>
    <x v="2054"/>
    <x v="7"/>
    <x v="1"/>
    <m/>
  </r>
  <r>
    <x v="3"/>
    <n v="82"/>
    <x v="2055"/>
    <x v="7"/>
    <x v="1"/>
    <m/>
  </r>
  <r>
    <x v="3"/>
    <n v="87"/>
    <x v="2056"/>
    <x v="7"/>
    <x v="1"/>
    <m/>
  </r>
  <r>
    <x v="3"/>
    <n v="79"/>
    <x v="2057"/>
    <x v="7"/>
    <x v="1"/>
    <m/>
  </r>
  <r>
    <x v="3"/>
    <n v="80"/>
    <x v="2058"/>
    <x v="7"/>
    <x v="1"/>
    <m/>
  </r>
  <r>
    <x v="3"/>
    <n v="81"/>
    <x v="2059"/>
    <x v="7"/>
    <x v="1"/>
    <m/>
  </r>
  <r>
    <x v="3"/>
    <n v="82"/>
    <x v="2060"/>
    <x v="7"/>
    <x v="1"/>
    <m/>
  </r>
  <r>
    <x v="3"/>
    <n v="94"/>
    <x v="2061"/>
    <x v="7"/>
    <x v="1"/>
    <m/>
  </r>
  <r>
    <x v="3"/>
    <n v="81"/>
    <x v="2062"/>
    <x v="7"/>
    <x v="1"/>
    <m/>
  </r>
  <r>
    <x v="3"/>
    <n v="78"/>
    <x v="2063"/>
    <x v="7"/>
    <x v="1"/>
    <m/>
  </r>
  <r>
    <x v="3"/>
    <n v="83"/>
    <x v="2064"/>
    <x v="7"/>
    <x v="1"/>
    <m/>
  </r>
  <r>
    <x v="3"/>
    <n v="99"/>
    <x v="2065"/>
    <x v="7"/>
    <x v="1"/>
    <m/>
  </r>
  <r>
    <x v="3"/>
    <n v="86"/>
    <x v="2066"/>
    <x v="7"/>
    <x v="1"/>
    <m/>
  </r>
  <r>
    <x v="3"/>
    <n v="81"/>
    <x v="2067"/>
    <x v="7"/>
    <x v="1"/>
    <m/>
  </r>
  <r>
    <x v="3"/>
    <n v="81"/>
    <x v="2068"/>
    <x v="7"/>
    <x v="1"/>
    <m/>
  </r>
  <r>
    <x v="3"/>
    <n v="77"/>
    <x v="2069"/>
    <x v="7"/>
    <x v="1"/>
    <m/>
  </r>
  <r>
    <x v="3"/>
    <n v="103"/>
    <x v="2070"/>
    <x v="7"/>
    <x v="1"/>
    <m/>
  </r>
  <r>
    <x v="3"/>
    <n v="102"/>
    <x v="2071"/>
    <x v="7"/>
    <x v="1"/>
    <m/>
  </r>
  <r>
    <x v="3"/>
    <n v="80"/>
    <x v="2072"/>
    <x v="7"/>
    <x v="1"/>
    <m/>
  </r>
  <r>
    <x v="3"/>
    <n v="76"/>
    <x v="2073"/>
    <x v="7"/>
    <x v="1"/>
    <m/>
  </r>
  <r>
    <x v="3"/>
    <n v="85"/>
    <x v="2074"/>
    <x v="7"/>
    <x v="1"/>
    <m/>
  </r>
  <r>
    <x v="3"/>
    <n v="88"/>
    <x v="2075"/>
    <x v="7"/>
    <x v="1"/>
    <m/>
  </r>
  <r>
    <x v="3"/>
    <n v="76"/>
    <x v="2076"/>
    <x v="7"/>
    <x v="1"/>
    <m/>
  </r>
  <r>
    <x v="3"/>
    <n v="82"/>
    <x v="2077"/>
    <x v="7"/>
    <x v="1"/>
    <m/>
  </r>
  <r>
    <x v="3"/>
    <n v="82"/>
    <x v="2078"/>
    <x v="7"/>
    <x v="1"/>
    <m/>
  </r>
  <r>
    <x v="3"/>
    <n v="82"/>
    <x v="2079"/>
    <x v="7"/>
    <x v="1"/>
    <m/>
  </r>
  <r>
    <x v="3"/>
    <n v="81"/>
    <x v="2080"/>
    <x v="7"/>
    <x v="1"/>
    <m/>
  </r>
  <r>
    <x v="3"/>
    <n v="78"/>
    <x v="2081"/>
    <x v="7"/>
    <x v="1"/>
    <m/>
  </r>
  <r>
    <x v="3"/>
    <n v="96"/>
    <x v="2082"/>
    <x v="7"/>
    <x v="1"/>
    <m/>
  </r>
  <r>
    <x v="3"/>
    <n v="107"/>
    <x v="2083"/>
    <x v="7"/>
    <x v="1"/>
    <m/>
  </r>
  <r>
    <x v="3"/>
    <n v="79"/>
    <x v="2084"/>
    <x v="7"/>
    <x v="1"/>
    <m/>
  </r>
  <r>
    <x v="3"/>
    <n v="94"/>
    <x v="2085"/>
    <x v="7"/>
    <x v="1"/>
    <m/>
  </r>
  <r>
    <x v="3"/>
    <n v="100"/>
    <x v="2086"/>
    <x v="7"/>
    <x v="1"/>
    <m/>
  </r>
  <r>
    <x v="3"/>
    <n v="88"/>
    <x v="2087"/>
    <x v="7"/>
    <x v="1"/>
    <m/>
  </r>
  <r>
    <x v="3"/>
    <n v="78"/>
    <x v="2088"/>
    <x v="7"/>
    <x v="1"/>
    <m/>
  </r>
  <r>
    <x v="3"/>
    <n v="81"/>
    <x v="2089"/>
    <x v="7"/>
    <x v="1"/>
    <m/>
  </r>
  <r>
    <x v="3"/>
    <n v="89"/>
    <x v="2090"/>
    <x v="7"/>
    <x v="1"/>
    <m/>
  </r>
  <r>
    <x v="3"/>
    <n v="74"/>
    <x v="2091"/>
    <x v="7"/>
    <x v="1"/>
    <m/>
  </r>
  <r>
    <x v="3"/>
    <n v="79"/>
    <x v="2092"/>
    <x v="7"/>
    <x v="1"/>
    <m/>
  </r>
  <r>
    <x v="3"/>
    <n v="85"/>
    <x v="2093"/>
    <x v="7"/>
    <x v="1"/>
    <m/>
  </r>
  <r>
    <x v="3"/>
    <n v="84"/>
    <x v="2094"/>
    <x v="7"/>
    <x v="1"/>
    <m/>
  </r>
  <r>
    <x v="3"/>
    <n v="89"/>
    <x v="2095"/>
    <x v="7"/>
    <x v="1"/>
    <m/>
  </r>
  <r>
    <x v="3"/>
    <n v="82"/>
    <x v="2096"/>
    <x v="7"/>
    <x v="1"/>
    <m/>
  </r>
  <r>
    <x v="3"/>
    <n v="80"/>
    <x v="2097"/>
    <x v="7"/>
    <x v="1"/>
    <m/>
  </r>
  <r>
    <x v="3"/>
    <n v="81"/>
    <x v="2098"/>
    <x v="7"/>
    <x v="1"/>
    <m/>
  </r>
  <r>
    <x v="3"/>
    <n v="79"/>
    <x v="2099"/>
    <x v="7"/>
    <x v="1"/>
    <m/>
  </r>
  <r>
    <x v="3"/>
    <n v="89"/>
    <x v="2100"/>
    <x v="7"/>
    <x v="1"/>
    <m/>
  </r>
  <r>
    <x v="3"/>
    <n v="91"/>
    <x v="2101"/>
    <x v="7"/>
    <x v="1"/>
    <m/>
  </r>
  <r>
    <x v="3"/>
    <n v="81"/>
    <x v="2102"/>
    <x v="7"/>
    <x v="1"/>
    <m/>
  </r>
  <r>
    <x v="3"/>
    <n v="77"/>
    <x v="2103"/>
    <x v="7"/>
    <x v="1"/>
    <m/>
  </r>
  <r>
    <x v="3"/>
    <n v="74"/>
    <x v="2104"/>
    <x v="7"/>
    <x v="1"/>
    <m/>
  </r>
  <r>
    <x v="3"/>
    <n v="63"/>
    <x v="2105"/>
    <x v="7"/>
    <x v="1"/>
    <m/>
  </r>
  <r>
    <x v="3"/>
    <n v="61"/>
    <x v="2106"/>
    <x v="7"/>
    <x v="1"/>
    <m/>
  </r>
  <r>
    <x v="3"/>
    <n v="82"/>
    <x v="2107"/>
    <x v="7"/>
    <x v="1"/>
    <m/>
  </r>
  <r>
    <x v="3"/>
    <n v="81"/>
    <x v="2108"/>
    <x v="7"/>
    <x v="1"/>
    <m/>
  </r>
  <r>
    <x v="3"/>
    <n v="81"/>
    <x v="2109"/>
    <x v="7"/>
    <x v="1"/>
    <m/>
  </r>
  <r>
    <x v="3"/>
    <n v="90"/>
    <x v="2110"/>
    <x v="7"/>
    <x v="1"/>
    <m/>
  </r>
  <r>
    <x v="3"/>
    <n v="81"/>
    <x v="2111"/>
    <x v="7"/>
    <x v="1"/>
    <m/>
  </r>
  <r>
    <x v="3"/>
    <n v="58"/>
    <x v="2112"/>
    <x v="7"/>
    <x v="1"/>
    <m/>
  </r>
  <r>
    <x v="3"/>
    <n v="87"/>
    <x v="2113"/>
    <x v="7"/>
    <x v="1"/>
    <m/>
  </r>
  <r>
    <x v="3"/>
    <n v="78"/>
    <x v="2114"/>
    <x v="7"/>
    <x v="1"/>
    <m/>
  </r>
  <r>
    <x v="3"/>
    <n v="65"/>
    <x v="2115"/>
    <x v="7"/>
    <x v="1"/>
    <m/>
  </r>
  <r>
    <x v="3"/>
    <n v="79"/>
    <x v="2116"/>
    <x v="7"/>
    <x v="1"/>
    <m/>
  </r>
  <r>
    <x v="3"/>
    <n v="82"/>
    <x v="2117"/>
    <x v="7"/>
    <x v="1"/>
    <m/>
  </r>
  <r>
    <x v="3"/>
    <n v="94"/>
    <x v="2118"/>
    <x v="7"/>
    <x v="1"/>
    <m/>
  </r>
  <r>
    <x v="3"/>
    <n v="94"/>
    <x v="2119"/>
    <x v="7"/>
    <x v="1"/>
    <m/>
  </r>
  <r>
    <x v="3"/>
    <n v="82"/>
    <x v="2120"/>
    <x v="7"/>
    <x v="1"/>
    <m/>
  </r>
  <r>
    <x v="3"/>
    <n v="89"/>
    <x v="2121"/>
    <x v="7"/>
    <x v="1"/>
    <m/>
  </r>
  <r>
    <x v="3"/>
    <n v="95"/>
    <x v="2122"/>
    <x v="7"/>
    <x v="1"/>
    <m/>
  </r>
  <r>
    <x v="3"/>
    <n v="81"/>
    <x v="2123"/>
    <x v="7"/>
    <x v="1"/>
    <m/>
  </r>
  <r>
    <x v="3"/>
    <n v="81"/>
    <x v="2124"/>
    <x v="7"/>
    <x v="1"/>
    <m/>
  </r>
  <r>
    <x v="3"/>
    <n v="88"/>
    <x v="2125"/>
    <x v="7"/>
    <x v="1"/>
    <m/>
  </r>
  <r>
    <x v="3"/>
    <n v="90"/>
    <x v="2126"/>
    <x v="7"/>
    <x v="1"/>
    <m/>
  </r>
  <r>
    <x v="3"/>
    <n v="82"/>
    <x v="2127"/>
    <x v="7"/>
    <x v="1"/>
    <m/>
  </r>
  <r>
    <x v="3"/>
    <n v="76"/>
    <x v="2128"/>
    <x v="7"/>
    <x v="1"/>
    <m/>
  </r>
  <r>
    <x v="3"/>
    <n v="95"/>
    <x v="2129"/>
    <x v="7"/>
    <x v="1"/>
    <m/>
  </r>
  <r>
    <x v="3"/>
    <n v="82"/>
    <x v="2130"/>
    <x v="7"/>
    <x v="1"/>
    <m/>
  </r>
  <r>
    <x v="3"/>
    <n v="90"/>
    <x v="2131"/>
    <x v="7"/>
    <x v="1"/>
    <m/>
  </r>
  <r>
    <x v="3"/>
    <n v="101"/>
    <x v="2132"/>
    <x v="7"/>
    <x v="1"/>
    <m/>
  </r>
  <r>
    <x v="3"/>
    <n v="82"/>
    <x v="2133"/>
    <x v="7"/>
    <x v="1"/>
    <m/>
  </r>
  <r>
    <x v="3"/>
    <n v="111"/>
    <x v="2134"/>
    <x v="7"/>
    <x v="1"/>
    <m/>
  </r>
  <r>
    <x v="3"/>
    <n v="79"/>
    <x v="2135"/>
    <x v="7"/>
    <x v="1"/>
    <m/>
  </r>
  <r>
    <x v="3"/>
    <n v="68"/>
    <x v="2136"/>
    <x v="7"/>
    <x v="1"/>
    <m/>
  </r>
  <r>
    <x v="3"/>
    <n v="65"/>
    <x v="2137"/>
    <x v="7"/>
    <x v="1"/>
    <m/>
  </r>
  <r>
    <x v="3"/>
    <n v="81"/>
    <x v="2138"/>
    <x v="7"/>
    <x v="1"/>
    <m/>
  </r>
  <r>
    <x v="3"/>
    <n v="80"/>
    <x v="2139"/>
    <x v="7"/>
    <x v="1"/>
    <m/>
  </r>
  <r>
    <x v="3"/>
    <n v="78"/>
    <x v="2140"/>
    <x v="7"/>
    <x v="1"/>
    <m/>
  </r>
  <r>
    <x v="3"/>
    <n v="77"/>
    <x v="2141"/>
    <x v="7"/>
    <x v="1"/>
    <m/>
  </r>
  <r>
    <x v="3"/>
    <n v="84"/>
    <x v="2142"/>
    <x v="7"/>
    <x v="1"/>
    <m/>
  </r>
  <r>
    <x v="3"/>
    <n v="77"/>
    <x v="2143"/>
    <x v="7"/>
    <x v="1"/>
    <m/>
  </r>
  <r>
    <x v="3"/>
    <n v="82"/>
    <x v="2144"/>
    <x v="7"/>
    <x v="1"/>
    <m/>
  </r>
  <r>
    <x v="3"/>
    <n v="82"/>
    <x v="2145"/>
    <x v="7"/>
    <x v="1"/>
    <m/>
  </r>
  <r>
    <x v="3"/>
    <n v="91"/>
    <x v="2146"/>
    <x v="7"/>
    <x v="1"/>
    <m/>
  </r>
  <r>
    <x v="3"/>
    <n v="98"/>
    <x v="2147"/>
    <x v="7"/>
    <x v="1"/>
    <m/>
  </r>
  <r>
    <x v="3"/>
    <n v="82"/>
    <x v="2148"/>
    <x v="7"/>
    <x v="1"/>
    <m/>
  </r>
  <r>
    <x v="3"/>
    <n v="80"/>
    <x v="2149"/>
    <x v="7"/>
    <x v="1"/>
    <m/>
  </r>
  <r>
    <x v="3"/>
    <n v="82"/>
    <x v="2150"/>
    <x v="7"/>
    <x v="1"/>
    <m/>
  </r>
  <r>
    <x v="3"/>
    <n v="102"/>
    <x v="2151"/>
    <x v="7"/>
    <x v="1"/>
    <m/>
  </r>
  <r>
    <x v="3"/>
    <n v="82"/>
    <x v="2152"/>
    <x v="7"/>
    <x v="1"/>
    <m/>
  </r>
  <r>
    <x v="3"/>
    <n v="82"/>
    <x v="2153"/>
    <x v="7"/>
    <x v="1"/>
    <m/>
  </r>
  <r>
    <x v="3"/>
    <n v="74"/>
    <x v="2154"/>
    <x v="7"/>
    <x v="1"/>
    <m/>
  </r>
  <r>
    <x v="3"/>
    <n v="63"/>
    <x v="2155"/>
    <x v="7"/>
    <x v="1"/>
    <m/>
  </r>
  <r>
    <x v="3"/>
    <n v="95"/>
    <x v="2156"/>
    <x v="7"/>
    <x v="1"/>
    <m/>
  </r>
  <r>
    <x v="3"/>
    <n v="86"/>
    <x v="2157"/>
    <x v="7"/>
    <x v="1"/>
    <m/>
  </r>
  <r>
    <x v="3"/>
    <n v="89"/>
    <x v="2158"/>
    <x v="7"/>
    <x v="1"/>
    <m/>
  </r>
  <r>
    <x v="3"/>
    <n v="86"/>
    <x v="2159"/>
    <x v="7"/>
    <x v="1"/>
    <m/>
  </r>
  <r>
    <x v="3"/>
    <n v="81"/>
    <x v="2160"/>
    <x v="7"/>
    <x v="1"/>
    <m/>
  </r>
  <r>
    <x v="3"/>
    <n v="92"/>
    <x v="2161"/>
    <x v="7"/>
    <x v="1"/>
    <m/>
  </r>
  <r>
    <x v="3"/>
    <n v="85"/>
    <x v="2162"/>
    <x v="7"/>
    <x v="1"/>
    <m/>
  </r>
  <r>
    <x v="3"/>
    <n v="80"/>
    <x v="2163"/>
    <x v="7"/>
    <x v="1"/>
    <m/>
  </r>
  <r>
    <x v="3"/>
    <n v="92"/>
    <x v="2164"/>
    <x v="7"/>
    <x v="1"/>
    <m/>
  </r>
  <r>
    <x v="3"/>
    <n v="80"/>
    <x v="2165"/>
    <x v="7"/>
    <x v="1"/>
    <m/>
  </r>
  <r>
    <x v="3"/>
    <n v="109"/>
    <x v="2166"/>
    <x v="7"/>
    <x v="1"/>
    <m/>
  </r>
  <r>
    <x v="3"/>
    <n v="97"/>
    <x v="2167"/>
    <x v="7"/>
    <x v="1"/>
    <m/>
  </r>
  <r>
    <x v="3"/>
    <n v="79"/>
    <x v="2168"/>
    <x v="7"/>
    <x v="1"/>
    <m/>
  </r>
  <r>
    <x v="3"/>
    <n v="82"/>
    <x v="2169"/>
    <x v="7"/>
    <x v="1"/>
    <m/>
  </r>
  <r>
    <x v="3"/>
    <n v="82"/>
    <x v="2170"/>
    <x v="7"/>
    <x v="1"/>
    <m/>
  </r>
  <r>
    <x v="3"/>
    <n v="90"/>
    <x v="2171"/>
    <x v="7"/>
    <x v="1"/>
    <m/>
  </r>
  <r>
    <x v="3"/>
    <n v="78"/>
    <x v="2172"/>
    <x v="7"/>
    <x v="1"/>
    <m/>
  </r>
  <r>
    <x v="3"/>
    <n v="80"/>
    <x v="2173"/>
    <x v="7"/>
    <x v="1"/>
    <m/>
  </r>
  <r>
    <x v="3"/>
    <n v="81"/>
    <x v="2174"/>
    <x v="7"/>
    <x v="1"/>
    <m/>
  </r>
  <r>
    <x v="3"/>
    <n v="98"/>
    <x v="2175"/>
    <x v="7"/>
    <x v="1"/>
    <m/>
  </r>
  <r>
    <x v="3"/>
    <n v="80"/>
    <x v="2176"/>
    <x v="7"/>
    <x v="1"/>
    <m/>
  </r>
  <r>
    <x v="3"/>
    <n v="85"/>
    <x v="2177"/>
    <x v="7"/>
    <x v="1"/>
    <m/>
  </r>
  <r>
    <x v="3"/>
    <n v="94"/>
    <x v="2178"/>
    <x v="7"/>
    <x v="1"/>
    <m/>
  </r>
  <r>
    <x v="3"/>
    <n v="94"/>
    <x v="2179"/>
    <x v="7"/>
    <x v="1"/>
    <m/>
  </r>
  <r>
    <x v="3"/>
    <n v="85"/>
    <x v="2180"/>
    <x v="7"/>
    <x v="1"/>
    <m/>
  </r>
  <r>
    <x v="3"/>
    <n v="81"/>
    <x v="2181"/>
    <x v="7"/>
    <x v="1"/>
    <m/>
  </r>
  <r>
    <x v="3"/>
    <n v="81"/>
    <x v="2182"/>
    <x v="7"/>
    <x v="1"/>
    <m/>
  </r>
  <r>
    <x v="3"/>
    <n v="98"/>
    <x v="2183"/>
    <x v="7"/>
    <x v="1"/>
    <m/>
  </r>
  <r>
    <x v="3"/>
    <n v="98"/>
    <x v="2184"/>
    <x v="7"/>
    <x v="1"/>
    <m/>
  </r>
  <r>
    <x v="3"/>
    <n v="82"/>
    <x v="2185"/>
    <x v="7"/>
    <x v="1"/>
    <m/>
  </r>
  <r>
    <x v="3"/>
    <n v="91"/>
    <x v="2186"/>
    <x v="7"/>
    <x v="1"/>
    <m/>
  </r>
  <r>
    <x v="3"/>
    <n v="82"/>
    <x v="2187"/>
    <x v="7"/>
    <x v="1"/>
    <m/>
  </r>
  <r>
    <x v="3"/>
    <n v="83"/>
    <x v="2188"/>
    <x v="7"/>
    <x v="1"/>
    <m/>
  </r>
  <r>
    <x v="3"/>
    <n v="77"/>
    <x v="2189"/>
    <x v="7"/>
    <x v="1"/>
    <m/>
  </r>
  <r>
    <x v="3"/>
    <n v="79"/>
    <x v="2190"/>
    <x v="7"/>
    <x v="1"/>
    <m/>
  </r>
  <r>
    <x v="3"/>
    <n v="79"/>
    <x v="2191"/>
    <x v="7"/>
    <x v="1"/>
    <m/>
  </r>
  <r>
    <x v="3"/>
    <n v="82"/>
    <x v="2192"/>
    <x v="7"/>
    <x v="1"/>
    <m/>
  </r>
  <r>
    <x v="3"/>
    <n v="93"/>
    <x v="2193"/>
    <x v="7"/>
    <x v="1"/>
    <m/>
  </r>
  <r>
    <x v="3"/>
    <n v="88"/>
    <x v="2194"/>
    <x v="7"/>
    <x v="1"/>
    <m/>
  </r>
  <r>
    <x v="3"/>
    <n v="84"/>
    <x v="2195"/>
    <x v="7"/>
    <x v="1"/>
    <m/>
  </r>
  <r>
    <x v="3"/>
    <n v="81"/>
    <x v="2196"/>
    <x v="7"/>
    <x v="1"/>
    <m/>
  </r>
  <r>
    <x v="3"/>
    <n v="79"/>
    <x v="2197"/>
    <x v="7"/>
    <x v="1"/>
    <m/>
  </r>
  <r>
    <x v="3"/>
    <n v="81"/>
    <x v="2198"/>
    <x v="7"/>
    <x v="1"/>
    <m/>
  </r>
  <r>
    <x v="3"/>
    <n v="79"/>
    <x v="2199"/>
    <x v="7"/>
    <x v="1"/>
    <m/>
  </r>
  <r>
    <x v="3"/>
    <n v="81"/>
    <x v="2200"/>
    <x v="7"/>
    <x v="1"/>
    <m/>
  </r>
  <r>
    <x v="3"/>
    <n v="79"/>
    <x v="2201"/>
    <x v="7"/>
    <x v="1"/>
    <m/>
  </r>
  <r>
    <x v="3"/>
    <n v="80"/>
    <x v="2202"/>
    <x v="7"/>
    <x v="1"/>
    <m/>
  </r>
  <r>
    <x v="3"/>
    <n v="77"/>
    <x v="2203"/>
    <x v="7"/>
    <x v="1"/>
    <m/>
  </r>
  <r>
    <x v="3"/>
    <n v="72"/>
    <x v="2204"/>
    <x v="7"/>
    <x v="1"/>
    <m/>
  </r>
  <r>
    <x v="3"/>
    <n v="82"/>
    <x v="2205"/>
    <x v="7"/>
    <x v="1"/>
    <m/>
  </r>
  <r>
    <x v="3"/>
    <n v="87"/>
    <x v="2206"/>
    <x v="7"/>
    <x v="1"/>
    <m/>
  </r>
  <r>
    <x v="3"/>
    <n v="77"/>
    <x v="2207"/>
    <x v="7"/>
    <x v="1"/>
    <m/>
  </r>
  <r>
    <x v="3"/>
    <n v="78"/>
    <x v="2208"/>
    <x v="7"/>
    <x v="1"/>
    <m/>
  </r>
  <r>
    <x v="3"/>
    <n v="82"/>
    <x v="2209"/>
    <x v="7"/>
    <x v="1"/>
    <m/>
  </r>
  <r>
    <x v="3"/>
    <n v="74"/>
    <x v="2210"/>
    <x v="7"/>
    <x v="1"/>
    <m/>
  </r>
  <r>
    <x v="3"/>
    <n v="76"/>
    <x v="2211"/>
    <x v="7"/>
    <x v="1"/>
    <m/>
  </r>
  <r>
    <x v="3"/>
    <n v="80"/>
    <x v="2212"/>
    <x v="7"/>
    <x v="1"/>
    <m/>
  </r>
  <r>
    <x v="3"/>
    <n v="81"/>
    <x v="2213"/>
    <x v="7"/>
    <x v="1"/>
    <m/>
  </r>
  <r>
    <x v="3"/>
    <n v="76"/>
    <x v="2214"/>
    <x v="7"/>
    <x v="1"/>
    <m/>
  </r>
  <r>
    <x v="3"/>
    <n v="84"/>
    <x v="2215"/>
    <x v="7"/>
    <x v="1"/>
    <m/>
  </r>
  <r>
    <x v="3"/>
    <n v="71"/>
    <x v="2216"/>
    <x v="7"/>
    <x v="1"/>
    <m/>
  </r>
  <r>
    <x v="3"/>
    <n v="82"/>
    <x v="2217"/>
    <x v="7"/>
    <x v="1"/>
    <m/>
  </r>
  <r>
    <x v="3"/>
    <n v="80"/>
    <x v="2218"/>
    <x v="7"/>
    <x v="1"/>
    <m/>
  </r>
  <r>
    <x v="3"/>
    <n v="85"/>
    <x v="2219"/>
    <x v="7"/>
    <x v="1"/>
    <m/>
  </r>
  <r>
    <x v="3"/>
    <n v="86"/>
    <x v="2220"/>
    <x v="7"/>
    <x v="1"/>
    <m/>
  </r>
  <r>
    <x v="3"/>
    <n v="90"/>
    <x v="2221"/>
    <x v="7"/>
    <x v="1"/>
    <m/>
  </r>
  <r>
    <x v="3"/>
    <n v="82"/>
    <x v="2222"/>
    <x v="7"/>
    <x v="1"/>
    <m/>
  </r>
  <r>
    <x v="3"/>
    <n v="81"/>
    <x v="2223"/>
    <x v="7"/>
    <x v="1"/>
    <m/>
  </r>
  <r>
    <x v="3"/>
    <n v="82"/>
    <x v="2224"/>
    <x v="7"/>
    <x v="1"/>
    <m/>
  </r>
  <r>
    <x v="3"/>
    <n v="93"/>
    <x v="2225"/>
    <x v="7"/>
    <x v="1"/>
    <m/>
  </r>
  <r>
    <x v="3"/>
    <n v="91"/>
    <x v="2226"/>
    <x v="7"/>
    <x v="1"/>
    <m/>
  </r>
  <r>
    <x v="3"/>
    <n v="83"/>
    <x v="2227"/>
    <x v="7"/>
    <x v="1"/>
    <m/>
  </r>
  <r>
    <x v="3"/>
    <n v="88"/>
    <x v="2228"/>
    <x v="7"/>
    <x v="1"/>
    <m/>
  </r>
  <r>
    <x v="3"/>
    <n v="99"/>
    <x v="2229"/>
    <x v="7"/>
    <x v="1"/>
    <m/>
  </r>
  <r>
    <x v="3"/>
    <n v="102"/>
    <x v="2230"/>
    <x v="7"/>
    <x v="1"/>
    <m/>
  </r>
  <r>
    <x v="3"/>
    <n v="80"/>
    <x v="2231"/>
    <x v="7"/>
    <x v="1"/>
    <m/>
  </r>
  <r>
    <x v="3"/>
    <n v="82"/>
    <x v="2232"/>
    <x v="7"/>
    <x v="1"/>
    <m/>
  </r>
  <r>
    <x v="3"/>
    <n v="81"/>
    <x v="2233"/>
    <x v="7"/>
    <x v="1"/>
    <m/>
  </r>
  <r>
    <x v="3"/>
    <n v="87"/>
    <x v="2234"/>
    <x v="7"/>
    <x v="1"/>
    <m/>
  </r>
  <r>
    <x v="3"/>
    <n v="82"/>
    <x v="2235"/>
    <x v="7"/>
    <x v="1"/>
    <m/>
  </r>
  <r>
    <x v="3"/>
    <n v="87"/>
    <x v="2236"/>
    <x v="7"/>
    <x v="1"/>
    <m/>
  </r>
  <r>
    <x v="3"/>
    <n v="89"/>
    <x v="2237"/>
    <x v="7"/>
    <x v="1"/>
    <m/>
  </r>
  <r>
    <x v="3"/>
    <n v="87"/>
    <x v="2238"/>
    <x v="7"/>
    <x v="1"/>
    <m/>
  </r>
  <r>
    <x v="3"/>
    <n v="90"/>
    <x v="2239"/>
    <x v="7"/>
    <x v="1"/>
    <m/>
  </r>
  <r>
    <x v="3"/>
    <n v="81"/>
    <x v="2240"/>
    <x v="7"/>
    <x v="1"/>
    <m/>
  </r>
  <r>
    <x v="3"/>
    <n v="80"/>
    <x v="2241"/>
    <x v="7"/>
    <x v="1"/>
    <m/>
  </r>
  <r>
    <x v="3"/>
    <n v="75"/>
    <x v="2242"/>
    <x v="7"/>
    <x v="1"/>
    <m/>
  </r>
  <r>
    <x v="3"/>
    <n v="86"/>
    <x v="2243"/>
    <x v="7"/>
    <x v="1"/>
    <m/>
  </r>
  <r>
    <x v="3"/>
    <n v="82"/>
    <x v="2244"/>
    <x v="7"/>
    <x v="1"/>
    <m/>
  </r>
  <r>
    <x v="3"/>
    <n v="86"/>
    <x v="2245"/>
    <x v="7"/>
    <x v="1"/>
    <m/>
  </r>
  <r>
    <x v="3"/>
    <n v="92"/>
    <x v="2246"/>
    <x v="7"/>
    <x v="1"/>
    <m/>
  </r>
  <r>
    <x v="3"/>
    <n v="82"/>
    <x v="2247"/>
    <x v="7"/>
    <x v="1"/>
    <m/>
  </r>
  <r>
    <x v="3"/>
    <n v="83"/>
    <x v="2248"/>
    <x v="7"/>
    <x v="1"/>
    <m/>
  </r>
  <r>
    <x v="3"/>
    <n v="109"/>
    <x v="2249"/>
    <x v="7"/>
    <x v="1"/>
    <m/>
  </r>
  <r>
    <x v="3"/>
    <n v="78"/>
    <x v="2250"/>
    <x v="7"/>
    <x v="1"/>
    <m/>
  </r>
  <r>
    <x v="3"/>
    <n v="83"/>
    <x v="2251"/>
    <x v="7"/>
    <x v="1"/>
    <m/>
  </r>
  <r>
    <x v="3"/>
    <n v="81"/>
    <x v="2252"/>
    <x v="7"/>
    <x v="1"/>
    <m/>
  </r>
  <r>
    <x v="3"/>
    <n v="81"/>
    <x v="2253"/>
    <x v="7"/>
    <x v="1"/>
    <m/>
  </r>
  <r>
    <x v="3"/>
    <n v="87"/>
    <x v="2254"/>
    <x v="7"/>
    <x v="1"/>
    <m/>
  </r>
  <r>
    <x v="3"/>
    <n v="84"/>
    <x v="2255"/>
    <x v="7"/>
    <x v="1"/>
    <m/>
  </r>
  <r>
    <x v="3"/>
    <n v="81"/>
    <x v="2256"/>
    <x v="7"/>
    <x v="1"/>
    <m/>
  </r>
  <r>
    <x v="3"/>
    <n v="82"/>
    <x v="2257"/>
    <x v="7"/>
    <x v="1"/>
    <m/>
  </r>
  <r>
    <x v="3"/>
    <n v="82"/>
    <x v="2258"/>
    <x v="7"/>
    <x v="1"/>
    <m/>
  </r>
  <r>
    <x v="3"/>
    <n v="98"/>
    <x v="2259"/>
    <x v="7"/>
    <x v="1"/>
    <m/>
  </r>
  <r>
    <x v="3"/>
    <n v="112"/>
    <x v="2260"/>
    <x v="7"/>
    <x v="1"/>
    <m/>
  </r>
  <r>
    <x v="3"/>
    <n v="82"/>
    <x v="2261"/>
    <x v="7"/>
    <x v="1"/>
    <m/>
  </r>
  <r>
    <x v="3"/>
    <n v="82"/>
    <x v="2262"/>
    <x v="7"/>
    <x v="1"/>
    <m/>
  </r>
  <r>
    <x v="3"/>
    <n v="82"/>
    <x v="2263"/>
    <x v="7"/>
    <x v="1"/>
    <m/>
  </r>
  <r>
    <x v="3"/>
    <n v="112"/>
    <x v="2264"/>
    <x v="7"/>
    <x v="1"/>
    <m/>
  </r>
  <r>
    <x v="3"/>
    <n v="83"/>
    <x v="2265"/>
    <x v="7"/>
    <x v="1"/>
    <m/>
  </r>
  <r>
    <x v="3"/>
    <n v="78"/>
    <x v="2266"/>
    <x v="7"/>
    <x v="1"/>
    <m/>
  </r>
  <r>
    <x v="3"/>
    <n v="82"/>
    <x v="2267"/>
    <x v="7"/>
    <x v="1"/>
    <m/>
  </r>
  <r>
    <x v="3"/>
    <n v="64"/>
    <x v="2268"/>
    <x v="7"/>
    <x v="1"/>
    <m/>
  </r>
  <r>
    <x v="3"/>
    <n v="64"/>
    <x v="2269"/>
    <x v="7"/>
    <x v="1"/>
    <m/>
  </r>
  <r>
    <x v="3"/>
    <n v="80"/>
    <x v="2270"/>
    <x v="7"/>
    <x v="1"/>
    <m/>
  </r>
  <r>
    <x v="3"/>
    <n v="75"/>
    <x v="2271"/>
    <x v="7"/>
    <x v="1"/>
    <m/>
  </r>
  <r>
    <x v="3"/>
    <n v="68"/>
    <x v="2272"/>
    <x v="7"/>
    <x v="1"/>
    <m/>
  </r>
  <r>
    <x v="3"/>
    <n v="82"/>
    <x v="2273"/>
    <x v="7"/>
    <x v="1"/>
    <m/>
  </r>
  <r>
    <x v="3"/>
    <n v="82"/>
    <x v="2274"/>
    <x v="7"/>
    <x v="1"/>
    <m/>
  </r>
  <r>
    <x v="3"/>
    <n v="76"/>
    <x v="2275"/>
    <x v="7"/>
    <x v="1"/>
    <m/>
  </r>
  <r>
    <x v="3"/>
    <n v="75"/>
    <x v="2276"/>
    <x v="7"/>
    <x v="1"/>
    <m/>
  </r>
  <r>
    <x v="3"/>
    <n v="81"/>
    <x v="2277"/>
    <x v="7"/>
    <x v="1"/>
    <m/>
  </r>
  <r>
    <x v="3"/>
    <n v="87"/>
    <x v="2278"/>
    <x v="7"/>
    <x v="1"/>
    <m/>
  </r>
  <r>
    <x v="3"/>
    <n v="89"/>
    <x v="2279"/>
    <x v="7"/>
    <x v="1"/>
    <m/>
  </r>
  <r>
    <x v="3"/>
    <n v="83"/>
    <x v="2280"/>
    <x v="7"/>
    <x v="1"/>
    <m/>
  </r>
  <r>
    <x v="3"/>
    <n v="77"/>
    <x v="2281"/>
    <x v="7"/>
    <x v="1"/>
    <m/>
  </r>
  <r>
    <x v="3"/>
    <n v="77"/>
    <x v="2282"/>
    <x v="7"/>
    <x v="1"/>
    <m/>
  </r>
  <r>
    <x v="3"/>
    <n v="75"/>
    <x v="2283"/>
    <x v="7"/>
    <x v="1"/>
    <m/>
  </r>
  <r>
    <x v="3"/>
    <n v="86"/>
    <x v="2284"/>
    <x v="7"/>
    <x v="1"/>
    <m/>
  </r>
  <r>
    <x v="3"/>
    <n v="92"/>
    <x v="2285"/>
    <x v="7"/>
    <x v="1"/>
    <m/>
  </r>
  <r>
    <x v="3"/>
    <n v="83"/>
    <x v="2286"/>
    <x v="7"/>
    <x v="1"/>
    <m/>
  </r>
  <r>
    <x v="3"/>
    <n v="83"/>
    <x v="2287"/>
    <x v="7"/>
    <x v="1"/>
    <m/>
  </r>
  <r>
    <x v="3"/>
    <n v="116"/>
    <x v="2288"/>
    <x v="7"/>
    <x v="1"/>
    <m/>
  </r>
  <r>
    <x v="3"/>
    <n v="74"/>
    <x v="2289"/>
    <x v="7"/>
    <x v="1"/>
    <m/>
  </r>
  <r>
    <x v="3"/>
    <n v="98"/>
    <x v="2290"/>
    <x v="7"/>
    <x v="1"/>
    <m/>
  </r>
  <r>
    <x v="3"/>
    <n v="80"/>
    <x v="2291"/>
    <x v="7"/>
    <x v="1"/>
    <m/>
  </r>
  <r>
    <x v="3"/>
    <n v="83"/>
    <x v="2292"/>
    <x v="7"/>
    <x v="1"/>
    <m/>
  </r>
  <r>
    <x v="3"/>
    <n v="81"/>
    <x v="2293"/>
    <x v="7"/>
    <x v="1"/>
    <m/>
  </r>
  <r>
    <x v="3"/>
    <n v="87"/>
    <x v="2294"/>
    <x v="7"/>
    <x v="1"/>
    <m/>
  </r>
  <r>
    <x v="3"/>
    <n v="84"/>
    <x v="2295"/>
    <x v="7"/>
    <x v="1"/>
    <m/>
  </r>
  <r>
    <x v="3"/>
    <n v="91"/>
    <x v="2296"/>
    <x v="7"/>
    <x v="1"/>
    <m/>
  </r>
  <r>
    <x v="3"/>
    <n v="81"/>
    <x v="2297"/>
    <x v="7"/>
    <x v="1"/>
    <m/>
  </r>
  <r>
    <x v="3"/>
    <n v="83"/>
    <x v="2298"/>
    <x v="7"/>
    <x v="1"/>
    <m/>
  </r>
  <r>
    <x v="3"/>
    <n v="82"/>
    <x v="2299"/>
    <x v="7"/>
    <x v="1"/>
    <m/>
  </r>
  <r>
    <x v="3"/>
    <n v="79"/>
    <x v="2300"/>
    <x v="7"/>
    <x v="1"/>
    <m/>
  </r>
  <r>
    <x v="3"/>
    <n v="89"/>
    <x v="2301"/>
    <x v="7"/>
    <x v="1"/>
    <m/>
  </r>
  <r>
    <x v="3"/>
    <n v="85"/>
    <x v="2302"/>
    <x v="7"/>
    <x v="1"/>
    <m/>
  </r>
  <r>
    <x v="3"/>
    <n v="86"/>
    <x v="2303"/>
    <x v="7"/>
    <x v="1"/>
    <m/>
  </r>
  <r>
    <x v="3"/>
    <n v="75"/>
    <x v="2304"/>
    <x v="7"/>
    <x v="1"/>
    <m/>
  </r>
  <r>
    <x v="3"/>
    <n v="88"/>
    <x v="2305"/>
    <x v="7"/>
    <x v="1"/>
    <m/>
  </r>
  <r>
    <x v="3"/>
    <n v="89"/>
    <x v="2306"/>
    <x v="7"/>
    <x v="1"/>
    <m/>
  </r>
  <r>
    <x v="3"/>
    <n v="81"/>
    <x v="2307"/>
    <x v="7"/>
    <x v="1"/>
    <m/>
  </r>
  <r>
    <x v="3"/>
    <n v="81"/>
    <x v="2308"/>
    <x v="7"/>
    <x v="1"/>
    <m/>
  </r>
  <r>
    <x v="3"/>
    <n v="96"/>
    <x v="2309"/>
    <x v="7"/>
    <x v="1"/>
    <m/>
  </r>
  <r>
    <x v="3"/>
    <n v="94"/>
    <x v="2310"/>
    <x v="7"/>
    <x v="1"/>
    <m/>
  </r>
  <r>
    <x v="3"/>
    <n v="79"/>
    <x v="2311"/>
    <x v="7"/>
    <x v="1"/>
    <m/>
  </r>
  <r>
    <x v="3"/>
    <n v="82"/>
    <x v="2312"/>
    <x v="7"/>
    <x v="1"/>
    <m/>
  </r>
  <r>
    <x v="3"/>
    <n v="88"/>
    <x v="2313"/>
    <x v="7"/>
    <x v="1"/>
    <m/>
  </r>
  <r>
    <x v="3"/>
    <n v="80"/>
    <x v="2314"/>
    <x v="7"/>
    <x v="1"/>
    <m/>
  </r>
  <r>
    <x v="3"/>
    <n v="81"/>
    <x v="2315"/>
    <x v="7"/>
    <x v="1"/>
    <m/>
  </r>
  <r>
    <x v="3"/>
    <n v="97"/>
    <x v="2316"/>
    <x v="7"/>
    <x v="1"/>
    <m/>
  </r>
  <r>
    <x v="3"/>
    <n v="94"/>
    <x v="2317"/>
    <x v="7"/>
    <x v="1"/>
    <m/>
  </r>
  <r>
    <x v="3"/>
    <n v="86"/>
    <x v="2318"/>
    <x v="7"/>
    <x v="1"/>
    <m/>
  </r>
  <r>
    <x v="3"/>
    <n v="75"/>
    <x v="2319"/>
    <x v="7"/>
    <x v="1"/>
    <m/>
  </r>
  <r>
    <x v="3"/>
    <n v="87"/>
    <x v="2320"/>
    <x v="7"/>
    <x v="1"/>
    <m/>
  </r>
  <r>
    <x v="3"/>
    <n v="80"/>
    <x v="2321"/>
    <x v="7"/>
    <x v="1"/>
    <m/>
  </r>
  <r>
    <x v="3"/>
    <n v="85"/>
    <x v="2322"/>
    <x v="7"/>
    <x v="1"/>
    <m/>
  </r>
  <r>
    <x v="3"/>
    <n v="86"/>
    <x v="2323"/>
    <x v="7"/>
    <x v="1"/>
    <m/>
  </r>
  <r>
    <x v="3"/>
    <n v="82"/>
    <x v="2324"/>
    <x v="7"/>
    <x v="1"/>
    <m/>
  </r>
  <r>
    <x v="3"/>
    <n v="92"/>
    <x v="2325"/>
    <x v="7"/>
    <x v="1"/>
    <m/>
  </r>
  <r>
    <x v="3"/>
    <n v="91"/>
    <x v="2326"/>
    <x v="7"/>
    <x v="1"/>
    <m/>
  </r>
  <r>
    <x v="3"/>
    <n v="88"/>
    <x v="2327"/>
    <x v="7"/>
    <x v="1"/>
    <m/>
  </r>
  <r>
    <x v="3"/>
    <n v="82"/>
    <x v="2328"/>
    <x v="7"/>
    <x v="1"/>
    <m/>
  </r>
  <r>
    <x v="3"/>
    <n v="92"/>
    <x v="2329"/>
    <x v="7"/>
    <x v="1"/>
    <m/>
  </r>
  <r>
    <x v="3"/>
    <n v="85"/>
    <x v="2330"/>
    <x v="7"/>
    <x v="1"/>
    <m/>
  </r>
  <r>
    <x v="3"/>
    <n v="86"/>
    <x v="2331"/>
    <x v="7"/>
    <x v="1"/>
    <m/>
  </r>
  <r>
    <x v="3"/>
    <n v="87"/>
    <x v="2332"/>
    <x v="7"/>
    <x v="1"/>
    <m/>
  </r>
  <r>
    <x v="3"/>
    <n v="81"/>
    <x v="2333"/>
    <x v="7"/>
    <x v="1"/>
    <m/>
  </r>
  <r>
    <x v="3"/>
    <n v="81"/>
    <x v="2334"/>
    <x v="7"/>
    <x v="1"/>
    <m/>
  </r>
  <r>
    <x v="3"/>
    <n v="95"/>
    <x v="2335"/>
    <x v="7"/>
    <x v="1"/>
    <m/>
  </r>
  <r>
    <x v="3"/>
    <n v="106"/>
    <x v="2336"/>
    <x v="7"/>
    <x v="1"/>
    <m/>
  </r>
  <r>
    <x v="3"/>
    <n v="93"/>
    <x v="2337"/>
    <x v="7"/>
    <x v="1"/>
    <m/>
  </r>
  <r>
    <x v="3"/>
    <n v="89"/>
    <x v="2338"/>
    <x v="7"/>
    <x v="1"/>
    <m/>
  </r>
  <r>
    <x v="3"/>
    <n v="85"/>
    <x v="2339"/>
    <x v="7"/>
    <x v="1"/>
    <m/>
  </r>
  <r>
    <x v="3"/>
    <n v="81"/>
    <x v="2340"/>
    <x v="7"/>
    <x v="1"/>
    <m/>
  </r>
  <r>
    <x v="3"/>
    <n v="83"/>
    <x v="2341"/>
    <x v="7"/>
    <x v="1"/>
    <m/>
  </r>
  <r>
    <x v="3"/>
    <n v="92"/>
    <x v="2342"/>
    <x v="7"/>
    <x v="1"/>
    <m/>
  </r>
  <r>
    <x v="3"/>
    <n v="88"/>
    <x v="2343"/>
    <x v="7"/>
    <x v="1"/>
    <m/>
  </r>
  <r>
    <x v="3"/>
    <n v="104"/>
    <x v="2344"/>
    <x v="7"/>
    <x v="1"/>
    <m/>
  </r>
  <r>
    <x v="3"/>
    <n v="88"/>
    <x v="2345"/>
    <x v="7"/>
    <x v="1"/>
    <m/>
  </r>
  <r>
    <x v="3"/>
    <n v="81"/>
    <x v="2346"/>
    <x v="7"/>
    <x v="1"/>
    <m/>
  </r>
  <r>
    <x v="3"/>
    <n v="91"/>
    <x v="2347"/>
    <x v="7"/>
    <x v="1"/>
    <m/>
  </r>
  <r>
    <x v="3"/>
    <n v="102"/>
    <x v="2348"/>
    <x v="7"/>
    <x v="1"/>
    <m/>
  </r>
  <r>
    <x v="3"/>
    <n v="84"/>
    <x v="2349"/>
    <x v="7"/>
    <x v="1"/>
    <m/>
  </r>
  <r>
    <x v="3"/>
    <n v="84"/>
    <x v="2350"/>
    <x v="7"/>
    <x v="1"/>
    <m/>
  </r>
  <r>
    <x v="3"/>
    <n v="80"/>
    <x v="2351"/>
    <x v="7"/>
    <x v="1"/>
    <m/>
  </r>
  <r>
    <x v="3"/>
    <n v="83"/>
    <x v="2352"/>
    <x v="7"/>
    <x v="1"/>
    <m/>
  </r>
  <r>
    <x v="3"/>
    <n v="92"/>
    <x v="2353"/>
    <x v="7"/>
    <x v="1"/>
    <m/>
  </r>
  <r>
    <x v="3"/>
    <n v="98"/>
    <x v="2354"/>
    <x v="7"/>
    <x v="1"/>
    <m/>
  </r>
  <r>
    <x v="3"/>
    <n v="84"/>
    <x v="2355"/>
    <x v="7"/>
    <x v="1"/>
    <m/>
  </r>
  <r>
    <x v="3"/>
    <n v="92"/>
    <x v="2356"/>
    <x v="7"/>
    <x v="1"/>
    <m/>
  </r>
  <r>
    <x v="3"/>
    <n v="82"/>
    <x v="2357"/>
    <x v="7"/>
    <x v="1"/>
    <m/>
  </r>
  <r>
    <x v="3"/>
    <n v="84"/>
    <x v="2358"/>
    <x v="7"/>
    <x v="1"/>
    <m/>
  </r>
  <r>
    <x v="3"/>
    <n v="81"/>
    <x v="2359"/>
    <x v="7"/>
    <x v="1"/>
    <m/>
  </r>
  <r>
    <x v="3"/>
    <n v="89"/>
    <x v="578"/>
    <x v="7"/>
    <x v="1"/>
    <m/>
  </r>
  <r>
    <x v="3"/>
    <n v="84"/>
    <x v="581"/>
    <x v="7"/>
    <x v="1"/>
    <m/>
  </r>
  <r>
    <x v="3"/>
    <n v="79"/>
    <x v="582"/>
    <x v="7"/>
    <x v="1"/>
    <m/>
  </r>
  <r>
    <x v="3"/>
    <n v="88"/>
    <x v="583"/>
    <x v="7"/>
    <x v="1"/>
    <m/>
  </r>
  <r>
    <x v="3"/>
    <n v="92"/>
    <x v="585"/>
    <x v="7"/>
    <x v="1"/>
    <m/>
  </r>
  <r>
    <x v="3"/>
    <n v="81"/>
    <x v="586"/>
    <x v="7"/>
    <x v="1"/>
    <m/>
  </r>
  <r>
    <x v="3"/>
    <n v="73"/>
    <x v="587"/>
    <x v="7"/>
    <x v="1"/>
    <m/>
  </r>
  <r>
    <x v="3"/>
    <n v="68"/>
    <x v="588"/>
    <x v="7"/>
    <x v="1"/>
    <m/>
  </r>
  <r>
    <x v="3"/>
    <n v="80"/>
    <x v="589"/>
    <x v="7"/>
    <x v="1"/>
    <m/>
  </r>
  <r>
    <x v="3"/>
    <n v="70"/>
    <x v="590"/>
    <x v="7"/>
    <x v="1"/>
    <m/>
  </r>
  <r>
    <x v="3"/>
    <n v="75"/>
    <x v="591"/>
    <x v="7"/>
    <x v="1"/>
    <m/>
  </r>
  <r>
    <x v="3"/>
    <n v="69"/>
    <x v="592"/>
    <x v="7"/>
    <x v="1"/>
    <m/>
  </r>
  <r>
    <x v="3"/>
    <n v="72"/>
    <x v="594"/>
    <x v="7"/>
    <x v="1"/>
    <m/>
  </r>
  <r>
    <x v="3"/>
    <n v="78"/>
    <x v="597"/>
    <x v="7"/>
    <x v="1"/>
    <m/>
  </r>
  <r>
    <x v="3"/>
    <n v="73"/>
    <x v="598"/>
    <x v="7"/>
    <x v="1"/>
    <m/>
  </r>
  <r>
    <x v="3"/>
    <n v="71"/>
    <x v="599"/>
    <x v="7"/>
    <x v="1"/>
    <m/>
  </r>
  <r>
    <x v="3"/>
    <n v="66"/>
    <x v="600"/>
    <x v="7"/>
    <x v="1"/>
    <m/>
  </r>
  <r>
    <x v="3"/>
    <n v="57"/>
    <x v="601"/>
    <x v="7"/>
    <x v="1"/>
    <m/>
  </r>
  <r>
    <x v="3"/>
    <n v="60"/>
    <x v="602"/>
    <x v="7"/>
    <x v="1"/>
    <m/>
  </r>
  <r>
    <x v="3"/>
    <n v="68"/>
    <x v="603"/>
    <x v="7"/>
    <x v="1"/>
    <m/>
  </r>
  <r>
    <x v="3"/>
    <n v="69"/>
    <x v="604"/>
    <x v="7"/>
    <x v="1"/>
    <m/>
  </r>
  <r>
    <x v="3"/>
    <n v="77"/>
    <x v="606"/>
    <x v="7"/>
    <x v="1"/>
    <m/>
  </r>
  <r>
    <x v="3"/>
    <n v="81"/>
    <x v="608"/>
    <x v="7"/>
    <x v="1"/>
    <m/>
  </r>
  <r>
    <x v="3"/>
    <n v="67"/>
    <x v="610"/>
    <x v="7"/>
    <x v="1"/>
    <m/>
  </r>
  <r>
    <x v="3"/>
    <n v="67"/>
    <x v="611"/>
    <x v="7"/>
    <x v="1"/>
    <m/>
  </r>
  <r>
    <x v="3"/>
    <n v="69"/>
    <x v="612"/>
    <x v="7"/>
    <x v="1"/>
    <m/>
  </r>
  <r>
    <x v="3"/>
    <n v="69"/>
    <x v="614"/>
    <x v="7"/>
    <x v="1"/>
    <m/>
  </r>
  <r>
    <x v="3"/>
    <n v="74"/>
    <x v="615"/>
    <x v="7"/>
    <x v="1"/>
    <m/>
  </r>
  <r>
    <x v="3"/>
    <n v="74"/>
    <x v="616"/>
    <x v="7"/>
    <x v="1"/>
    <m/>
  </r>
  <r>
    <x v="3"/>
    <n v="68"/>
    <x v="617"/>
    <x v="7"/>
    <x v="1"/>
    <m/>
  </r>
  <r>
    <x v="3"/>
    <n v="74"/>
    <x v="618"/>
    <x v="7"/>
    <x v="1"/>
    <m/>
  </r>
  <r>
    <x v="3"/>
    <n v="74"/>
    <x v="619"/>
    <x v="7"/>
    <x v="1"/>
    <m/>
  </r>
  <r>
    <x v="3"/>
    <n v="70"/>
    <x v="620"/>
    <x v="7"/>
    <x v="1"/>
    <m/>
  </r>
  <r>
    <x v="3"/>
    <n v="76"/>
    <x v="621"/>
    <x v="7"/>
    <x v="1"/>
    <m/>
  </r>
  <r>
    <x v="3"/>
    <n v="84"/>
    <x v="623"/>
    <x v="7"/>
    <x v="1"/>
    <m/>
  </r>
  <r>
    <x v="3"/>
    <n v="77"/>
    <x v="626"/>
    <x v="7"/>
    <x v="1"/>
    <m/>
  </r>
  <r>
    <x v="3"/>
    <n v="70"/>
    <x v="627"/>
    <x v="7"/>
    <x v="1"/>
    <m/>
  </r>
  <r>
    <x v="3"/>
    <n v="58"/>
    <x v="2360"/>
    <x v="7"/>
    <x v="1"/>
    <m/>
  </r>
  <r>
    <x v="3"/>
    <n v="59"/>
    <x v="686"/>
    <x v="7"/>
    <x v="1"/>
    <m/>
  </r>
  <r>
    <x v="3"/>
    <n v="88"/>
    <x v="2361"/>
    <x v="7"/>
    <x v="1"/>
    <m/>
  </r>
  <r>
    <x v="3"/>
    <n v="81"/>
    <x v="698"/>
    <x v="7"/>
    <x v="1"/>
    <m/>
  </r>
  <r>
    <x v="3"/>
    <n v="82"/>
    <x v="2362"/>
    <x v="7"/>
    <x v="1"/>
    <m/>
  </r>
  <r>
    <x v="3"/>
    <n v="83"/>
    <x v="700"/>
    <x v="7"/>
    <x v="1"/>
    <m/>
  </r>
  <r>
    <x v="3"/>
    <n v="86"/>
    <x v="701"/>
    <x v="7"/>
    <x v="1"/>
    <m/>
  </r>
  <r>
    <x v="3"/>
    <n v="81"/>
    <x v="2363"/>
    <x v="7"/>
    <x v="1"/>
    <m/>
  </r>
  <r>
    <x v="3"/>
    <n v="88"/>
    <x v="2364"/>
    <x v="7"/>
    <x v="1"/>
    <m/>
  </r>
  <r>
    <x v="3"/>
    <n v="59"/>
    <x v="702"/>
    <x v="7"/>
    <x v="1"/>
    <m/>
  </r>
  <r>
    <x v="3"/>
    <n v="81"/>
    <x v="703"/>
    <x v="7"/>
    <x v="1"/>
    <m/>
  </r>
  <r>
    <x v="3"/>
    <n v="87"/>
    <x v="706"/>
    <x v="7"/>
    <x v="1"/>
    <m/>
  </r>
  <r>
    <x v="3"/>
    <n v="94"/>
    <x v="707"/>
    <x v="7"/>
    <x v="1"/>
    <m/>
  </r>
  <r>
    <x v="3"/>
    <n v="75"/>
    <x v="708"/>
    <x v="7"/>
    <x v="1"/>
    <m/>
  </r>
  <r>
    <x v="3"/>
    <n v="67"/>
    <x v="709"/>
    <x v="7"/>
    <x v="1"/>
    <m/>
  </r>
  <r>
    <x v="3"/>
    <n v="56"/>
    <x v="710"/>
    <x v="7"/>
    <x v="1"/>
    <m/>
  </r>
  <r>
    <x v="3"/>
    <n v="57"/>
    <x v="711"/>
    <x v="7"/>
    <x v="1"/>
    <m/>
  </r>
  <r>
    <x v="3"/>
    <n v="91"/>
    <x v="712"/>
    <x v="7"/>
    <x v="1"/>
    <m/>
  </r>
  <r>
    <x v="3"/>
    <n v="84"/>
    <x v="714"/>
    <x v="7"/>
    <x v="1"/>
    <m/>
  </r>
  <r>
    <x v="3"/>
    <n v="86"/>
    <x v="715"/>
    <x v="7"/>
    <x v="1"/>
    <m/>
  </r>
  <r>
    <x v="3"/>
    <n v="86"/>
    <x v="716"/>
    <x v="7"/>
    <x v="1"/>
    <m/>
  </r>
  <r>
    <x v="3"/>
    <n v="87"/>
    <x v="717"/>
    <x v="7"/>
    <x v="1"/>
    <m/>
  </r>
  <r>
    <x v="3"/>
    <n v="83"/>
    <x v="718"/>
    <x v="7"/>
    <x v="1"/>
    <m/>
  </r>
  <r>
    <x v="3"/>
    <n v="79"/>
    <x v="719"/>
    <x v="7"/>
    <x v="1"/>
    <m/>
  </r>
  <r>
    <x v="3"/>
    <n v="92"/>
    <x v="720"/>
    <x v="7"/>
    <x v="1"/>
    <m/>
  </r>
  <r>
    <x v="3"/>
    <n v="92"/>
    <x v="721"/>
    <x v="7"/>
    <x v="1"/>
    <m/>
  </r>
  <r>
    <x v="3"/>
    <n v="80"/>
    <x v="722"/>
    <x v="7"/>
    <x v="1"/>
    <m/>
  </r>
  <r>
    <x v="3"/>
    <n v="85"/>
    <x v="723"/>
    <x v="7"/>
    <x v="1"/>
    <m/>
  </r>
  <r>
    <x v="3"/>
    <n v="88"/>
    <x v="724"/>
    <x v="7"/>
    <x v="1"/>
    <m/>
  </r>
  <r>
    <x v="3"/>
    <n v="101"/>
    <x v="725"/>
    <x v="7"/>
    <x v="1"/>
    <m/>
  </r>
  <r>
    <x v="3"/>
    <n v="84"/>
    <x v="726"/>
    <x v="7"/>
    <x v="1"/>
    <m/>
  </r>
  <r>
    <x v="3"/>
    <n v="54"/>
    <x v="727"/>
    <x v="7"/>
    <x v="1"/>
    <m/>
  </r>
  <r>
    <x v="3"/>
    <n v="68"/>
    <x v="728"/>
    <x v="7"/>
    <x v="1"/>
    <m/>
  </r>
  <r>
    <x v="3"/>
    <n v="80"/>
    <x v="2365"/>
    <x v="7"/>
    <x v="1"/>
    <m/>
  </r>
  <r>
    <x v="3"/>
    <n v="102"/>
    <x v="2366"/>
    <x v="7"/>
    <x v="1"/>
    <m/>
  </r>
  <r>
    <x v="3"/>
    <n v="81"/>
    <x v="2367"/>
    <x v="7"/>
    <x v="1"/>
    <m/>
  </r>
  <r>
    <x v="3"/>
    <n v="82"/>
    <x v="2368"/>
    <x v="7"/>
    <x v="1"/>
    <m/>
  </r>
  <r>
    <x v="3"/>
    <n v="84"/>
    <x v="2369"/>
    <x v="7"/>
    <x v="1"/>
    <m/>
  </r>
  <r>
    <x v="3"/>
    <n v="91"/>
    <x v="2370"/>
    <x v="7"/>
    <x v="1"/>
    <m/>
  </r>
  <r>
    <x v="3"/>
    <n v="89"/>
    <x v="2371"/>
    <x v="7"/>
    <x v="1"/>
    <m/>
  </r>
  <r>
    <x v="3"/>
    <n v="76"/>
    <x v="2372"/>
    <x v="7"/>
    <x v="1"/>
    <m/>
  </r>
  <r>
    <x v="3"/>
    <n v="79"/>
    <x v="2373"/>
    <x v="7"/>
    <x v="1"/>
    <m/>
  </r>
  <r>
    <x v="3"/>
    <n v="80"/>
    <x v="2374"/>
    <x v="7"/>
    <x v="1"/>
    <m/>
  </r>
  <r>
    <x v="3"/>
    <n v="90"/>
    <x v="2375"/>
    <x v="7"/>
    <x v="1"/>
    <m/>
  </r>
  <r>
    <x v="3"/>
    <n v="93"/>
    <x v="2376"/>
    <x v="7"/>
    <x v="1"/>
    <m/>
  </r>
  <r>
    <x v="3"/>
    <n v="95"/>
    <x v="2377"/>
    <x v="7"/>
    <x v="1"/>
    <m/>
  </r>
  <r>
    <x v="3"/>
    <n v="83"/>
    <x v="2378"/>
    <x v="7"/>
    <x v="1"/>
    <m/>
  </r>
  <r>
    <x v="3"/>
    <n v="74"/>
    <x v="2379"/>
    <x v="7"/>
    <x v="1"/>
    <m/>
  </r>
  <r>
    <x v="3"/>
    <n v="84"/>
    <x v="2380"/>
    <x v="7"/>
    <x v="1"/>
    <m/>
  </r>
  <r>
    <x v="3"/>
    <n v="84"/>
    <x v="909"/>
    <x v="7"/>
    <x v="1"/>
    <m/>
  </r>
  <r>
    <x v="3"/>
    <n v="84"/>
    <x v="910"/>
    <x v="7"/>
    <x v="1"/>
    <m/>
  </r>
  <r>
    <x v="3"/>
    <n v="85"/>
    <x v="911"/>
    <x v="7"/>
    <x v="1"/>
    <m/>
  </r>
  <r>
    <x v="3"/>
    <n v="84"/>
    <x v="912"/>
    <x v="7"/>
    <x v="1"/>
    <m/>
  </r>
  <r>
    <x v="3"/>
    <n v="94"/>
    <x v="920"/>
    <x v="7"/>
    <x v="1"/>
    <m/>
  </r>
  <r>
    <x v="3"/>
    <n v="84"/>
    <x v="921"/>
    <x v="7"/>
    <x v="1"/>
    <m/>
  </r>
  <r>
    <x v="3"/>
    <n v="86"/>
    <x v="922"/>
    <x v="7"/>
    <x v="1"/>
    <m/>
  </r>
  <r>
    <x v="3"/>
    <n v="88"/>
    <x v="924"/>
    <x v="7"/>
    <x v="1"/>
    <m/>
  </r>
  <r>
    <x v="3"/>
    <n v="87"/>
    <x v="925"/>
    <x v="7"/>
    <x v="1"/>
    <m/>
  </r>
  <r>
    <x v="3"/>
    <n v="90"/>
    <x v="926"/>
    <x v="7"/>
    <x v="1"/>
    <m/>
  </r>
  <r>
    <x v="3"/>
    <n v="80"/>
    <x v="927"/>
    <x v="7"/>
    <x v="1"/>
    <m/>
  </r>
  <r>
    <x v="3"/>
    <n v="86"/>
    <x v="928"/>
    <x v="7"/>
    <x v="1"/>
    <m/>
  </r>
  <r>
    <x v="3"/>
    <n v="82"/>
    <x v="929"/>
    <x v="7"/>
    <x v="1"/>
    <m/>
  </r>
  <r>
    <x v="3"/>
    <n v="88"/>
    <x v="930"/>
    <x v="7"/>
    <x v="1"/>
    <m/>
  </r>
  <r>
    <x v="3"/>
    <n v="86"/>
    <x v="931"/>
    <x v="7"/>
    <x v="1"/>
    <m/>
  </r>
  <r>
    <x v="3"/>
    <n v="80"/>
    <x v="932"/>
    <x v="7"/>
    <x v="1"/>
    <m/>
  </r>
  <r>
    <x v="3"/>
    <n v="88"/>
    <x v="933"/>
    <x v="7"/>
    <x v="1"/>
    <m/>
  </r>
  <r>
    <x v="3"/>
    <n v="88"/>
    <x v="935"/>
    <x v="7"/>
    <x v="1"/>
    <m/>
  </r>
  <r>
    <x v="3"/>
    <n v="86"/>
    <x v="936"/>
    <x v="7"/>
    <x v="1"/>
    <m/>
  </r>
  <r>
    <x v="3"/>
    <n v="98"/>
    <x v="937"/>
    <x v="7"/>
    <x v="1"/>
    <m/>
  </r>
  <r>
    <x v="3"/>
    <n v="89"/>
    <x v="938"/>
    <x v="7"/>
    <x v="1"/>
    <m/>
  </r>
  <r>
    <x v="3"/>
    <n v="89"/>
    <x v="939"/>
    <x v="7"/>
    <x v="1"/>
    <m/>
  </r>
  <r>
    <x v="3"/>
    <n v="90"/>
    <x v="940"/>
    <x v="7"/>
    <x v="1"/>
    <m/>
  </r>
  <r>
    <x v="3"/>
    <n v="87"/>
    <x v="941"/>
    <x v="7"/>
    <x v="1"/>
    <m/>
  </r>
  <r>
    <x v="3"/>
    <n v="87"/>
    <x v="942"/>
    <x v="7"/>
    <x v="1"/>
    <m/>
  </r>
  <r>
    <x v="3"/>
    <n v="90"/>
    <x v="943"/>
    <x v="7"/>
    <x v="1"/>
    <m/>
  </r>
  <r>
    <x v="3"/>
    <n v="89"/>
    <x v="944"/>
    <x v="7"/>
    <x v="1"/>
    <m/>
  </r>
  <r>
    <x v="3"/>
    <n v="86"/>
    <x v="945"/>
    <x v="7"/>
    <x v="1"/>
    <m/>
  </r>
  <r>
    <x v="3"/>
    <n v="86"/>
    <x v="946"/>
    <x v="7"/>
    <x v="1"/>
    <m/>
  </r>
  <r>
    <x v="3"/>
    <n v="88"/>
    <x v="947"/>
    <x v="7"/>
    <x v="1"/>
    <m/>
  </r>
  <r>
    <x v="3"/>
    <n v="87"/>
    <x v="948"/>
    <x v="7"/>
    <x v="1"/>
    <m/>
  </r>
  <r>
    <x v="3"/>
    <n v="88"/>
    <x v="949"/>
    <x v="7"/>
    <x v="1"/>
    <m/>
  </r>
  <r>
    <x v="3"/>
    <n v="90"/>
    <x v="950"/>
    <x v="7"/>
    <x v="1"/>
    <m/>
  </r>
  <r>
    <x v="3"/>
    <n v="93"/>
    <x v="951"/>
    <x v="7"/>
    <x v="1"/>
    <m/>
  </r>
  <r>
    <x v="3"/>
    <n v="87"/>
    <x v="952"/>
    <x v="7"/>
    <x v="1"/>
    <m/>
  </r>
  <r>
    <x v="3"/>
    <n v="86"/>
    <x v="953"/>
    <x v="7"/>
    <x v="1"/>
    <m/>
  </r>
  <r>
    <x v="3"/>
    <n v="92"/>
    <x v="954"/>
    <x v="7"/>
    <x v="1"/>
    <m/>
  </r>
  <r>
    <x v="3"/>
    <n v="85"/>
    <x v="956"/>
    <x v="7"/>
    <x v="1"/>
    <m/>
  </r>
  <r>
    <x v="3"/>
    <n v="90"/>
    <x v="957"/>
    <x v="7"/>
    <x v="1"/>
    <m/>
  </r>
  <r>
    <x v="3"/>
    <n v="82"/>
    <x v="958"/>
    <x v="7"/>
    <x v="1"/>
    <m/>
  </r>
  <r>
    <x v="3"/>
    <n v="92"/>
    <x v="959"/>
    <x v="7"/>
    <x v="1"/>
    <m/>
  </r>
  <r>
    <x v="3"/>
    <n v="82"/>
    <x v="960"/>
    <x v="7"/>
    <x v="1"/>
    <m/>
  </r>
  <r>
    <x v="3"/>
    <n v="95"/>
    <x v="962"/>
    <x v="7"/>
    <x v="1"/>
    <m/>
  </r>
  <r>
    <x v="3"/>
    <n v="93"/>
    <x v="965"/>
    <x v="7"/>
    <x v="1"/>
    <m/>
  </r>
  <r>
    <x v="3"/>
    <n v="82"/>
    <x v="969"/>
    <x v="7"/>
    <x v="1"/>
    <m/>
  </r>
  <r>
    <x v="3"/>
    <n v="80"/>
    <x v="970"/>
    <x v="7"/>
    <x v="1"/>
    <m/>
  </r>
  <r>
    <x v="3"/>
    <n v="88"/>
    <x v="971"/>
    <x v="7"/>
    <x v="1"/>
    <m/>
  </r>
  <r>
    <x v="3"/>
    <n v="89"/>
    <x v="972"/>
    <x v="7"/>
    <x v="1"/>
    <m/>
  </r>
  <r>
    <x v="3"/>
    <n v="84"/>
    <x v="973"/>
    <x v="7"/>
    <x v="1"/>
    <m/>
  </r>
  <r>
    <x v="3"/>
    <n v="89"/>
    <x v="975"/>
    <x v="7"/>
    <x v="1"/>
    <m/>
  </r>
  <r>
    <x v="3"/>
    <n v="82"/>
    <x v="978"/>
    <x v="7"/>
    <x v="1"/>
    <m/>
  </r>
  <r>
    <x v="3"/>
    <n v="91"/>
    <x v="980"/>
    <x v="7"/>
    <x v="1"/>
    <m/>
  </r>
  <r>
    <x v="3"/>
    <n v="100"/>
    <x v="981"/>
    <x v="7"/>
    <x v="1"/>
    <m/>
  </r>
  <r>
    <x v="3"/>
    <n v="87"/>
    <x v="983"/>
    <x v="7"/>
    <x v="1"/>
    <m/>
  </r>
  <r>
    <x v="3"/>
    <n v="87"/>
    <x v="984"/>
    <x v="7"/>
    <x v="1"/>
    <m/>
  </r>
  <r>
    <x v="3"/>
    <n v="86"/>
    <x v="986"/>
    <x v="7"/>
    <x v="1"/>
    <m/>
  </r>
  <r>
    <x v="3"/>
    <n v="88"/>
    <x v="988"/>
    <x v="7"/>
    <x v="1"/>
    <m/>
  </r>
  <r>
    <x v="3"/>
    <n v="89"/>
    <x v="990"/>
    <x v="7"/>
    <x v="1"/>
    <m/>
  </r>
  <r>
    <x v="3"/>
    <n v="90"/>
    <x v="991"/>
    <x v="7"/>
    <x v="1"/>
    <m/>
  </r>
  <r>
    <x v="3"/>
    <n v="88"/>
    <x v="994"/>
    <x v="7"/>
    <x v="1"/>
    <m/>
  </r>
  <r>
    <x v="3"/>
    <n v="87"/>
    <x v="995"/>
    <x v="7"/>
    <x v="1"/>
    <m/>
  </r>
  <r>
    <x v="3"/>
    <n v="87"/>
    <x v="996"/>
    <x v="7"/>
    <x v="1"/>
    <m/>
  </r>
  <r>
    <x v="3"/>
    <n v="86"/>
    <x v="997"/>
    <x v="7"/>
    <x v="1"/>
    <m/>
  </r>
  <r>
    <x v="3"/>
    <n v="96"/>
    <x v="998"/>
    <x v="7"/>
    <x v="1"/>
    <m/>
  </r>
  <r>
    <x v="3"/>
    <n v="79"/>
    <x v="1027"/>
    <x v="7"/>
    <x v="1"/>
    <m/>
  </r>
  <r>
    <x v="3"/>
    <n v="89"/>
    <x v="1028"/>
    <x v="7"/>
    <x v="1"/>
    <m/>
  </r>
  <r>
    <x v="3"/>
    <n v="83"/>
    <x v="1029"/>
    <x v="7"/>
    <x v="1"/>
    <m/>
  </r>
  <r>
    <x v="3"/>
    <n v="84"/>
    <x v="2381"/>
    <x v="7"/>
    <x v="1"/>
    <m/>
  </r>
  <r>
    <x v="3"/>
    <n v="89"/>
    <x v="1032"/>
    <x v="7"/>
    <x v="1"/>
    <m/>
  </r>
  <r>
    <x v="3"/>
    <n v="88"/>
    <x v="1033"/>
    <x v="7"/>
    <x v="1"/>
    <m/>
  </r>
  <r>
    <x v="3"/>
    <n v="63"/>
    <x v="1036"/>
    <x v="7"/>
    <x v="1"/>
    <m/>
  </r>
  <r>
    <x v="3"/>
    <n v="81"/>
    <x v="1038"/>
    <x v="7"/>
    <x v="1"/>
    <m/>
  </r>
  <r>
    <x v="3"/>
    <n v="91"/>
    <x v="1042"/>
    <x v="7"/>
    <x v="1"/>
    <m/>
  </r>
  <r>
    <x v="3"/>
    <n v="84"/>
    <x v="2382"/>
    <x v="7"/>
    <x v="1"/>
    <m/>
  </r>
  <r>
    <x v="3"/>
    <n v="92"/>
    <x v="1046"/>
    <x v="7"/>
    <x v="1"/>
    <m/>
  </r>
  <r>
    <x v="3"/>
    <n v="87"/>
    <x v="1047"/>
    <x v="7"/>
    <x v="1"/>
    <m/>
  </r>
  <r>
    <x v="3"/>
    <n v="89"/>
    <x v="1048"/>
    <x v="7"/>
    <x v="1"/>
    <m/>
  </r>
  <r>
    <x v="3"/>
    <n v="89"/>
    <x v="1049"/>
    <x v="7"/>
    <x v="1"/>
    <m/>
  </r>
  <r>
    <x v="3"/>
    <n v="85"/>
    <x v="1050"/>
    <x v="7"/>
    <x v="1"/>
    <m/>
  </r>
  <r>
    <x v="3"/>
    <n v="86"/>
    <x v="1051"/>
    <x v="7"/>
    <x v="1"/>
    <m/>
  </r>
  <r>
    <x v="3"/>
    <n v="83"/>
    <x v="1052"/>
    <x v="7"/>
    <x v="1"/>
    <m/>
  </r>
  <r>
    <x v="3"/>
    <n v="91"/>
    <x v="1053"/>
    <x v="7"/>
    <x v="1"/>
    <m/>
  </r>
  <r>
    <x v="3"/>
    <n v="87"/>
    <x v="1054"/>
    <x v="7"/>
    <x v="1"/>
    <m/>
  </r>
  <r>
    <x v="3"/>
    <n v="87"/>
    <x v="1055"/>
    <x v="7"/>
    <x v="1"/>
    <m/>
  </r>
  <r>
    <x v="3"/>
    <n v="86"/>
    <x v="1056"/>
    <x v="7"/>
    <x v="1"/>
    <m/>
  </r>
  <r>
    <x v="3"/>
    <n v="92"/>
    <x v="1057"/>
    <x v="7"/>
    <x v="1"/>
    <m/>
  </r>
  <r>
    <x v="3"/>
    <n v="89"/>
    <x v="1059"/>
    <x v="7"/>
    <x v="1"/>
    <m/>
  </r>
  <r>
    <x v="3"/>
    <n v="89"/>
    <x v="1060"/>
    <x v="7"/>
    <x v="1"/>
    <m/>
  </r>
  <r>
    <x v="3"/>
    <n v="87"/>
    <x v="1061"/>
    <x v="7"/>
    <x v="1"/>
    <m/>
  </r>
  <r>
    <x v="3"/>
    <n v="89"/>
    <x v="1062"/>
    <x v="7"/>
    <x v="1"/>
    <m/>
  </r>
  <r>
    <x v="3"/>
    <n v="89"/>
    <x v="2383"/>
    <x v="7"/>
    <x v="1"/>
    <m/>
  </r>
  <r>
    <x v="3"/>
    <n v="90"/>
    <x v="1063"/>
    <x v="7"/>
    <x v="1"/>
    <m/>
  </r>
  <r>
    <x v="3"/>
    <n v="92"/>
    <x v="1065"/>
    <x v="7"/>
    <x v="1"/>
    <m/>
  </r>
  <r>
    <x v="3"/>
    <n v="81"/>
    <x v="2384"/>
    <x v="7"/>
    <x v="1"/>
    <m/>
  </r>
  <r>
    <x v="3"/>
    <n v="78"/>
    <x v="2385"/>
    <x v="7"/>
    <x v="1"/>
    <m/>
  </r>
  <r>
    <x v="3"/>
    <n v="81"/>
    <x v="2386"/>
    <x v="7"/>
    <x v="1"/>
    <m/>
  </r>
  <r>
    <x v="3"/>
    <n v="82"/>
    <x v="2387"/>
    <x v="7"/>
    <x v="1"/>
    <m/>
  </r>
  <r>
    <x v="3"/>
    <n v="80"/>
    <x v="1067"/>
    <x v="7"/>
    <x v="1"/>
    <m/>
  </r>
  <r>
    <x v="3"/>
    <n v="74"/>
    <x v="1068"/>
    <x v="7"/>
    <x v="1"/>
    <m/>
  </r>
  <r>
    <x v="3"/>
    <n v="82"/>
    <x v="1069"/>
    <x v="7"/>
    <x v="1"/>
    <m/>
  </r>
  <r>
    <x v="3"/>
    <n v="97"/>
    <x v="1071"/>
    <x v="7"/>
    <x v="1"/>
    <m/>
  </r>
  <r>
    <x v="3"/>
    <n v="85"/>
    <x v="1072"/>
    <x v="7"/>
    <x v="1"/>
    <m/>
  </r>
  <r>
    <x v="3"/>
    <n v="85"/>
    <x v="1073"/>
    <x v="7"/>
    <x v="1"/>
    <m/>
  </r>
  <r>
    <x v="3"/>
    <n v="81"/>
    <x v="2388"/>
    <x v="7"/>
    <x v="1"/>
    <m/>
  </r>
  <r>
    <x v="3"/>
    <n v="85"/>
    <x v="1074"/>
    <x v="7"/>
    <x v="1"/>
    <m/>
  </r>
  <r>
    <x v="3"/>
    <n v="85"/>
    <x v="1076"/>
    <x v="7"/>
    <x v="1"/>
    <m/>
  </r>
  <r>
    <x v="3"/>
    <n v="85"/>
    <x v="2389"/>
    <x v="7"/>
    <x v="1"/>
    <m/>
  </r>
  <r>
    <x v="3"/>
    <n v="85"/>
    <x v="2390"/>
    <x v="7"/>
    <x v="1"/>
    <m/>
  </r>
  <r>
    <x v="3"/>
    <n v="86"/>
    <x v="2391"/>
    <x v="7"/>
    <x v="1"/>
    <m/>
  </r>
  <r>
    <x v="3"/>
    <n v="85"/>
    <x v="2392"/>
    <x v="7"/>
    <x v="1"/>
    <m/>
  </r>
  <r>
    <x v="3"/>
    <n v="85"/>
    <x v="2393"/>
    <x v="7"/>
    <x v="1"/>
    <m/>
  </r>
  <r>
    <x v="3"/>
    <n v="85"/>
    <x v="2394"/>
    <x v="7"/>
    <x v="1"/>
    <m/>
  </r>
  <r>
    <x v="3"/>
    <n v="85"/>
    <x v="2395"/>
    <x v="7"/>
    <x v="1"/>
    <m/>
  </r>
  <r>
    <x v="3"/>
    <n v="75"/>
    <x v="2396"/>
    <x v="7"/>
    <x v="1"/>
    <m/>
  </r>
  <r>
    <x v="3"/>
    <n v="103"/>
    <x v="2397"/>
    <x v="7"/>
    <x v="1"/>
    <m/>
  </r>
  <r>
    <x v="3"/>
    <n v="96"/>
    <x v="2398"/>
    <x v="7"/>
    <x v="1"/>
    <m/>
  </r>
  <r>
    <x v="3"/>
    <n v="95"/>
    <x v="2399"/>
    <x v="7"/>
    <x v="1"/>
    <m/>
  </r>
  <r>
    <x v="3"/>
    <n v="79"/>
    <x v="2400"/>
    <x v="7"/>
    <x v="1"/>
    <m/>
  </r>
  <r>
    <x v="3"/>
    <n v="84"/>
    <x v="2401"/>
    <x v="7"/>
    <x v="1"/>
    <m/>
  </r>
  <r>
    <x v="3"/>
    <n v="85"/>
    <x v="2402"/>
    <x v="7"/>
    <x v="1"/>
    <m/>
  </r>
  <r>
    <x v="3"/>
    <n v="85"/>
    <x v="2403"/>
    <x v="7"/>
    <x v="1"/>
    <m/>
  </r>
  <r>
    <x v="3"/>
    <n v="85"/>
    <x v="2404"/>
    <x v="7"/>
    <x v="1"/>
    <m/>
  </r>
  <r>
    <x v="3"/>
    <n v="85"/>
    <x v="2405"/>
    <x v="7"/>
    <x v="1"/>
    <m/>
  </r>
  <r>
    <x v="3"/>
    <n v="82"/>
    <x v="2406"/>
    <x v="7"/>
    <x v="1"/>
    <m/>
  </r>
  <r>
    <x v="3"/>
    <n v="85"/>
    <x v="2407"/>
    <x v="7"/>
    <x v="1"/>
    <m/>
  </r>
  <r>
    <x v="3"/>
    <n v="85"/>
    <x v="2408"/>
    <x v="7"/>
    <x v="1"/>
    <m/>
  </r>
  <r>
    <x v="3"/>
    <n v="85"/>
    <x v="2409"/>
    <x v="7"/>
    <x v="1"/>
    <m/>
  </r>
  <r>
    <x v="3"/>
    <n v="85"/>
    <x v="2410"/>
    <x v="7"/>
    <x v="1"/>
    <m/>
  </r>
  <r>
    <x v="3"/>
    <n v="85"/>
    <x v="2411"/>
    <x v="7"/>
    <x v="1"/>
    <m/>
  </r>
  <r>
    <x v="3"/>
    <n v="85"/>
    <x v="2412"/>
    <x v="7"/>
    <x v="1"/>
    <m/>
  </r>
  <r>
    <x v="3"/>
    <n v="85"/>
    <x v="2413"/>
    <x v="7"/>
    <x v="1"/>
    <m/>
  </r>
  <r>
    <x v="3"/>
    <n v="85"/>
    <x v="2414"/>
    <x v="7"/>
    <x v="1"/>
    <m/>
  </r>
  <r>
    <x v="3"/>
    <n v="85"/>
    <x v="2415"/>
    <x v="7"/>
    <x v="1"/>
    <m/>
  </r>
  <r>
    <x v="3"/>
    <n v="85"/>
    <x v="2416"/>
    <x v="7"/>
    <x v="1"/>
    <m/>
  </r>
  <r>
    <x v="3"/>
    <n v="85"/>
    <x v="2417"/>
    <x v="7"/>
    <x v="1"/>
    <m/>
  </r>
  <r>
    <x v="3"/>
    <n v="85"/>
    <x v="2418"/>
    <x v="7"/>
    <x v="1"/>
    <m/>
  </r>
  <r>
    <x v="3"/>
    <n v="84"/>
    <x v="2419"/>
    <x v="7"/>
    <x v="1"/>
    <m/>
  </r>
  <r>
    <x v="3"/>
    <n v="85"/>
    <x v="2420"/>
    <x v="7"/>
    <x v="1"/>
    <m/>
  </r>
  <r>
    <x v="3"/>
    <n v="86"/>
    <x v="2421"/>
    <x v="7"/>
    <x v="1"/>
    <m/>
  </r>
  <r>
    <x v="3"/>
    <n v="85"/>
    <x v="2422"/>
    <x v="7"/>
    <x v="1"/>
    <m/>
  </r>
  <r>
    <x v="3"/>
    <n v="83"/>
    <x v="2423"/>
    <x v="7"/>
    <x v="1"/>
    <m/>
  </r>
  <r>
    <x v="3"/>
    <n v="85"/>
    <x v="2424"/>
    <x v="7"/>
    <x v="1"/>
    <m/>
  </r>
  <r>
    <x v="3"/>
    <n v="85"/>
    <x v="2425"/>
    <x v="7"/>
    <x v="1"/>
    <m/>
  </r>
  <r>
    <x v="3"/>
    <n v="85"/>
    <x v="2426"/>
    <x v="7"/>
    <x v="1"/>
    <m/>
  </r>
  <r>
    <x v="3"/>
    <n v="85"/>
    <x v="2427"/>
    <x v="7"/>
    <x v="1"/>
    <m/>
  </r>
  <r>
    <x v="3"/>
    <n v="85"/>
    <x v="2428"/>
    <x v="7"/>
    <x v="1"/>
    <m/>
  </r>
  <r>
    <x v="3"/>
    <n v="85"/>
    <x v="2429"/>
    <x v="7"/>
    <x v="1"/>
    <m/>
  </r>
  <r>
    <x v="3"/>
    <n v="85"/>
    <x v="2430"/>
    <x v="7"/>
    <x v="1"/>
    <m/>
  </r>
  <r>
    <x v="3"/>
    <n v="85"/>
    <x v="2431"/>
    <x v="7"/>
    <x v="1"/>
    <m/>
  </r>
  <r>
    <x v="3"/>
    <n v="85"/>
    <x v="1079"/>
    <x v="7"/>
    <x v="1"/>
    <m/>
  </r>
  <r>
    <x v="3"/>
    <n v="85"/>
    <x v="1080"/>
    <x v="7"/>
    <x v="1"/>
    <m/>
  </r>
  <r>
    <x v="3"/>
    <n v="85"/>
    <x v="1081"/>
    <x v="7"/>
    <x v="1"/>
    <m/>
  </r>
  <r>
    <x v="3"/>
    <n v="85"/>
    <x v="1082"/>
    <x v="7"/>
    <x v="1"/>
    <m/>
  </r>
  <r>
    <x v="3"/>
    <n v="79"/>
    <x v="2432"/>
    <x v="7"/>
    <x v="1"/>
    <m/>
  </r>
  <r>
    <x v="3"/>
    <n v="85"/>
    <x v="1083"/>
    <x v="7"/>
    <x v="1"/>
    <m/>
  </r>
  <r>
    <x v="3"/>
    <n v="78"/>
    <x v="1084"/>
    <x v="7"/>
    <x v="1"/>
    <m/>
  </r>
  <r>
    <x v="3"/>
    <n v="74"/>
    <x v="2433"/>
    <x v="7"/>
    <x v="1"/>
    <m/>
  </r>
  <r>
    <x v="3"/>
    <n v="81"/>
    <x v="2434"/>
    <x v="7"/>
    <x v="1"/>
    <m/>
  </r>
  <r>
    <x v="3"/>
    <n v="92"/>
    <x v="2435"/>
    <x v="7"/>
    <x v="1"/>
    <m/>
  </r>
  <r>
    <x v="3"/>
    <n v="82"/>
    <x v="2436"/>
    <x v="7"/>
    <x v="1"/>
    <m/>
  </r>
  <r>
    <x v="3"/>
    <n v="82"/>
    <x v="2437"/>
    <x v="7"/>
    <x v="1"/>
    <m/>
  </r>
  <r>
    <x v="3"/>
    <n v="89"/>
    <x v="1086"/>
    <x v="7"/>
    <x v="1"/>
    <m/>
  </r>
  <r>
    <x v="3"/>
    <n v="81"/>
    <x v="1087"/>
    <x v="7"/>
    <x v="1"/>
    <m/>
  </r>
  <r>
    <x v="3"/>
    <n v="80"/>
    <x v="2438"/>
    <x v="7"/>
    <x v="1"/>
    <m/>
  </r>
  <r>
    <x v="3"/>
    <n v="82"/>
    <x v="2439"/>
    <x v="7"/>
    <x v="1"/>
    <m/>
  </r>
  <r>
    <x v="3"/>
    <n v="97"/>
    <x v="1088"/>
    <x v="7"/>
    <x v="1"/>
    <m/>
  </r>
  <r>
    <x v="3"/>
    <n v="82"/>
    <x v="2440"/>
    <x v="7"/>
    <x v="1"/>
    <m/>
  </r>
  <r>
    <x v="3"/>
    <n v="96"/>
    <x v="1089"/>
    <x v="7"/>
    <x v="1"/>
    <m/>
  </r>
  <r>
    <x v="3"/>
    <n v="82"/>
    <x v="2441"/>
    <x v="7"/>
    <x v="1"/>
    <m/>
  </r>
  <r>
    <x v="3"/>
    <n v="90"/>
    <x v="1091"/>
    <x v="7"/>
    <x v="1"/>
    <m/>
  </r>
  <r>
    <x v="3"/>
    <n v="87"/>
    <x v="1093"/>
    <x v="7"/>
    <x v="1"/>
    <m/>
  </r>
  <r>
    <x v="3"/>
    <n v="105"/>
    <x v="1094"/>
    <x v="7"/>
    <x v="1"/>
    <m/>
  </r>
  <r>
    <x v="3"/>
    <n v="81"/>
    <x v="2442"/>
    <x v="7"/>
    <x v="1"/>
    <m/>
  </r>
  <r>
    <x v="3"/>
    <n v="90"/>
    <x v="1098"/>
    <x v="7"/>
    <x v="1"/>
    <m/>
  </r>
  <r>
    <x v="3"/>
    <n v="96"/>
    <x v="1099"/>
    <x v="7"/>
    <x v="1"/>
    <m/>
  </r>
  <r>
    <x v="3"/>
    <n v="83"/>
    <x v="1100"/>
    <x v="7"/>
    <x v="1"/>
    <m/>
  </r>
  <r>
    <x v="3"/>
    <n v="92"/>
    <x v="1101"/>
    <x v="7"/>
    <x v="1"/>
    <m/>
  </r>
  <r>
    <x v="3"/>
    <n v="87"/>
    <x v="1102"/>
    <x v="7"/>
    <x v="1"/>
    <m/>
  </r>
  <r>
    <x v="3"/>
    <n v="92"/>
    <x v="1103"/>
    <x v="7"/>
    <x v="1"/>
    <m/>
  </r>
  <r>
    <x v="3"/>
    <n v="87"/>
    <x v="1104"/>
    <x v="7"/>
    <x v="1"/>
    <m/>
  </r>
  <r>
    <x v="3"/>
    <n v="84"/>
    <x v="1105"/>
    <x v="7"/>
    <x v="1"/>
    <m/>
  </r>
  <r>
    <x v="3"/>
    <n v="85"/>
    <x v="1107"/>
    <x v="7"/>
    <x v="1"/>
    <m/>
  </r>
  <r>
    <x v="3"/>
    <n v="80"/>
    <x v="2443"/>
    <x v="7"/>
    <x v="1"/>
    <m/>
  </r>
  <r>
    <x v="3"/>
    <n v="77"/>
    <x v="1108"/>
    <x v="7"/>
    <x v="1"/>
    <m/>
  </r>
  <r>
    <x v="3"/>
    <n v="89"/>
    <x v="1109"/>
    <x v="7"/>
    <x v="1"/>
    <m/>
  </r>
  <r>
    <x v="3"/>
    <n v="87"/>
    <x v="1110"/>
    <x v="7"/>
    <x v="1"/>
    <m/>
  </r>
  <r>
    <x v="3"/>
    <n v="87"/>
    <x v="1111"/>
    <x v="7"/>
    <x v="1"/>
    <m/>
  </r>
  <r>
    <x v="3"/>
    <n v="88"/>
    <x v="1112"/>
    <x v="7"/>
    <x v="1"/>
    <m/>
  </r>
  <r>
    <x v="3"/>
    <n v="78"/>
    <x v="1114"/>
    <x v="7"/>
    <x v="1"/>
    <m/>
  </r>
  <r>
    <x v="3"/>
    <n v="88"/>
    <x v="1115"/>
    <x v="7"/>
    <x v="1"/>
    <m/>
  </r>
  <r>
    <x v="3"/>
    <n v="89"/>
    <x v="1116"/>
    <x v="7"/>
    <x v="1"/>
    <m/>
  </r>
  <r>
    <x v="3"/>
    <n v="86"/>
    <x v="1117"/>
    <x v="7"/>
    <x v="1"/>
    <m/>
  </r>
  <r>
    <x v="3"/>
    <n v="87"/>
    <x v="1118"/>
    <x v="7"/>
    <x v="1"/>
    <m/>
  </r>
  <r>
    <x v="3"/>
    <n v="91"/>
    <x v="1121"/>
    <x v="7"/>
    <x v="1"/>
    <m/>
  </r>
  <r>
    <x v="3"/>
    <n v="82"/>
    <x v="1122"/>
    <x v="7"/>
    <x v="1"/>
    <m/>
  </r>
  <r>
    <x v="3"/>
    <n v="97"/>
    <x v="1123"/>
    <x v="7"/>
    <x v="1"/>
    <m/>
  </r>
  <r>
    <x v="3"/>
    <n v="89"/>
    <x v="1126"/>
    <x v="7"/>
    <x v="1"/>
    <m/>
  </r>
  <r>
    <x v="3"/>
    <n v="82"/>
    <x v="2444"/>
    <x v="7"/>
    <x v="1"/>
    <m/>
  </r>
  <r>
    <x v="3"/>
    <n v="94"/>
    <x v="1127"/>
    <x v="7"/>
    <x v="1"/>
    <m/>
  </r>
  <r>
    <x v="3"/>
    <n v="82"/>
    <x v="2445"/>
    <x v="7"/>
    <x v="1"/>
    <m/>
  </r>
  <r>
    <x v="3"/>
    <n v="80"/>
    <x v="1128"/>
    <x v="7"/>
    <x v="1"/>
    <m/>
  </r>
  <r>
    <x v="3"/>
    <n v="81"/>
    <x v="2446"/>
    <x v="7"/>
    <x v="1"/>
    <m/>
  </r>
  <r>
    <x v="3"/>
    <n v="83"/>
    <x v="2447"/>
    <x v="7"/>
    <x v="1"/>
    <m/>
  </r>
  <r>
    <x v="3"/>
    <n v="87"/>
    <x v="1129"/>
    <x v="7"/>
    <x v="1"/>
    <m/>
  </r>
  <r>
    <x v="3"/>
    <n v="87"/>
    <x v="1130"/>
    <x v="7"/>
    <x v="1"/>
    <m/>
  </r>
  <r>
    <x v="3"/>
    <n v="88"/>
    <x v="1131"/>
    <x v="7"/>
    <x v="1"/>
    <m/>
  </r>
  <r>
    <x v="3"/>
    <n v="82"/>
    <x v="2448"/>
    <x v="7"/>
    <x v="1"/>
    <m/>
  </r>
  <r>
    <x v="3"/>
    <n v="82"/>
    <x v="2449"/>
    <x v="7"/>
    <x v="1"/>
    <m/>
  </r>
  <r>
    <x v="3"/>
    <n v="76"/>
    <x v="1132"/>
    <x v="7"/>
    <x v="1"/>
    <m/>
  </r>
  <r>
    <x v="3"/>
    <n v="94"/>
    <x v="1133"/>
    <x v="7"/>
    <x v="1"/>
    <m/>
  </r>
  <r>
    <x v="3"/>
    <n v="89"/>
    <x v="2450"/>
    <x v="7"/>
    <x v="1"/>
    <m/>
  </r>
  <r>
    <x v="3"/>
    <n v="91"/>
    <x v="1134"/>
    <x v="7"/>
    <x v="1"/>
    <m/>
  </r>
  <r>
    <x v="3"/>
    <n v="95"/>
    <x v="1135"/>
    <x v="7"/>
    <x v="1"/>
    <m/>
  </r>
  <r>
    <x v="3"/>
    <n v="68"/>
    <x v="1136"/>
    <x v="7"/>
    <x v="1"/>
    <m/>
  </r>
  <r>
    <x v="3"/>
    <n v="74"/>
    <x v="1137"/>
    <x v="7"/>
    <x v="1"/>
    <m/>
  </r>
  <r>
    <x v="3"/>
    <n v="82"/>
    <x v="1138"/>
    <x v="7"/>
    <x v="1"/>
    <m/>
  </r>
  <r>
    <x v="3"/>
    <n v="72"/>
    <x v="1139"/>
    <x v="7"/>
    <x v="1"/>
    <m/>
  </r>
  <r>
    <x v="3"/>
    <n v="78"/>
    <x v="1140"/>
    <x v="7"/>
    <x v="1"/>
    <m/>
  </r>
  <r>
    <x v="3"/>
    <n v="98"/>
    <x v="1141"/>
    <x v="7"/>
    <x v="1"/>
    <m/>
  </r>
  <r>
    <x v="3"/>
    <n v="73"/>
    <x v="1142"/>
    <x v="7"/>
    <x v="1"/>
    <m/>
  </r>
  <r>
    <x v="3"/>
    <n v="60"/>
    <x v="1143"/>
    <x v="7"/>
    <x v="1"/>
    <m/>
  </r>
  <r>
    <x v="3"/>
    <n v="90"/>
    <x v="1144"/>
    <x v="7"/>
    <x v="1"/>
    <m/>
  </r>
  <r>
    <x v="3"/>
    <n v="84"/>
    <x v="1145"/>
    <x v="7"/>
    <x v="1"/>
    <m/>
  </r>
  <r>
    <x v="3"/>
    <n v="108"/>
    <x v="1146"/>
    <x v="7"/>
    <x v="1"/>
    <m/>
  </r>
  <r>
    <x v="3"/>
    <n v="103"/>
    <x v="1147"/>
    <x v="7"/>
    <x v="1"/>
    <m/>
  </r>
  <r>
    <x v="3"/>
    <n v="90"/>
    <x v="1148"/>
    <x v="7"/>
    <x v="1"/>
    <m/>
  </r>
  <r>
    <x v="3"/>
    <n v="82"/>
    <x v="1149"/>
    <x v="7"/>
    <x v="1"/>
    <m/>
  </r>
  <r>
    <x v="3"/>
    <n v="78"/>
    <x v="1150"/>
    <x v="7"/>
    <x v="1"/>
    <m/>
  </r>
  <r>
    <x v="3"/>
    <n v="92"/>
    <x v="2451"/>
    <x v="7"/>
    <x v="1"/>
    <m/>
  </r>
  <r>
    <x v="3"/>
    <n v="100"/>
    <x v="1152"/>
    <x v="7"/>
    <x v="1"/>
    <m/>
  </r>
  <r>
    <x v="3"/>
    <n v="104"/>
    <x v="1153"/>
    <x v="7"/>
    <x v="1"/>
    <m/>
  </r>
  <r>
    <x v="3"/>
    <n v="106"/>
    <x v="1154"/>
    <x v="7"/>
    <x v="1"/>
    <m/>
  </r>
  <r>
    <x v="3"/>
    <n v="82"/>
    <x v="2452"/>
    <x v="7"/>
    <x v="1"/>
    <m/>
  </r>
  <r>
    <x v="3"/>
    <n v="83"/>
    <x v="2453"/>
    <x v="7"/>
    <x v="1"/>
    <m/>
  </r>
  <r>
    <x v="3"/>
    <n v="95"/>
    <x v="2454"/>
    <x v="7"/>
    <x v="1"/>
    <m/>
  </r>
  <r>
    <x v="3"/>
    <n v="95"/>
    <x v="1155"/>
    <x v="7"/>
    <x v="1"/>
    <m/>
  </r>
  <r>
    <x v="3"/>
    <n v="80"/>
    <x v="2455"/>
    <x v="7"/>
    <x v="1"/>
    <m/>
  </r>
  <r>
    <x v="3"/>
    <n v="79"/>
    <x v="2456"/>
    <x v="7"/>
    <x v="1"/>
    <m/>
  </r>
  <r>
    <x v="3"/>
    <n v="61"/>
    <x v="1156"/>
    <x v="7"/>
    <x v="1"/>
    <m/>
  </r>
  <r>
    <x v="3"/>
    <n v="93"/>
    <x v="1157"/>
    <x v="7"/>
    <x v="1"/>
    <m/>
  </r>
  <r>
    <x v="3"/>
    <n v="84"/>
    <x v="2457"/>
    <x v="7"/>
    <x v="1"/>
    <m/>
  </r>
  <r>
    <x v="3"/>
    <n v="85"/>
    <x v="2458"/>
    <x v="7"/>
    <x v="1"/>
    <m/>
  </r>
  <r>
    <x v="3"/>
    <n v="84"/>
    <x v="1159"/>
    <x v="7"/>
    <x v="1"/>
    <m/>
  </r>
  <r>
    <x v="3"/>
    <n v="90"/>
    <x v="2459"/>
    <x v="7"/>
    <x v="1"/>
    <m/>
  </r>
  <r>
    <x v="3"/>
    <n v="70"/>
    <x v="1160"/>
    <x v="7"/>
    <x v="1"/>
    <m/>
  </r>
  <r>
    <x v="3"/>
    <n v="94"/>
    <x v="1161"/>
    <x v="7"/>
    <x v="1"/>
    <m/>
  </r>
  <r>
    <x v="3"/>
    <n v="81"/>
    <x v="2460"/>
    <x v="7"/>
    <x v="1"/>
    <m/>
  </r>
  <r>
    <x v="3"/>
    <n v="133"/>
    <x v="1163"/>
    <x v="7"/>
    <x v="1"/>
    <m/>
  </r>
  <r>
    <x v="3"/>
    <n v="78"/>
    <x v="2461"/>
    <x v="7"/>
    <x v="1"/>
    <m/>
  </r>
  <r>
    <x v="3"/>
    <n v="80"/>
    <x v="2462"/>
    <x v="7"/>
    <x v="1"/>
    <m/>
  </r>
  <r>
    <x v="3"/>
    <n v="85"/>
    <x v="2463"/>
    <x v="7"/>
    <x v="1"/>
    <m/>
  </r>
  <r>
    <x v="3"/>
    <n v="88"/>
    <x v="1164"/>
    <x v="7"/>
    <x v="1"/>
    <m/>
  </r>
  <r>
    <x v="3"/>
    <n v="124"/>
    <x v="1166"/>
    <x v="7"/>
    <x v="1"/>
    <m/>
  </r>
  <r>
    <x v="3"/>
    <n v="122"/>
    <x v="1167"/>
    <x v="7"/>
    <x v="1"/>
    <m/>
  </r>
  <r>
    <x v="3"/>
    <n v="125"/>
    <x v="1168"/>
    <x v="7"/>
    <x v="1"/>
    <m/>
  </r>
  <r>
    <x v="3"/>
    <n v="117"/>
    <x v="1170"/>
    <x v="7"/>
    <x v="1"/>
    <m/>
  </r>
  <r>
    <x v="3"/>
    <n v="85"/>
    <x v="2464"/>
    <x v="7"/>
    <x v="1"/>
    <m/>
  </r>
  <r>
    <x v="3"/>
    <n v="93"/>
    <x v="2465"/>
    <x v="7"/>
    <x v="1"/>
    <m/>
  </r>
  <r>
    <x v="3"/>
    <n v="84"/>
    <x v="1174"/>
    <x v="7"/>
    <x v="1"/>
    <m/>
  </r>
  <r>
    <x v="3"/>
    <n v="128"/>
    <x v="1175"/>
    <x v="7"/>
    <x v="1"/>
    <m/>
  </r>
  <r>
    <x v="3"/>
    <n v="81"/>
    <x v="2466"/>
    <x v="7"/>
    <x v="1"/>
    <m/>
  </r>
  <r>
    <x v="3"/>
    <n v="82"/>
    <x v="2467"/>
    <x v="7"/>
    <x v="1"/>
    <m/>
  </r>
  <r>
    <x v="3"/>
    <n v="88"/>
    <x v="2468"/>
    <x v="7"/>
    <x v="1"/>
    <m/>
  </r>
  <r>
    <x v="3"/>
    <n v="83"/>
    <x v="2469"/>
    <x v="7"/>
    <x v="1"/>
    <m/>
  </r>
  <r>
    <x v="3"/>
    <n v="79"/>
    <x v="2470"/>
    <x v="7"/>
    <x v="1"/>
    <m/>
  </r>
  <r>
    <x v="3"/>
    <n v="73"/>
    <x v="1177"/>
    <x v="7"/>
    <x v="1"/>
    <m/>
  </r>
  <r>
    <x v="3"/>
    <n v="83"/>
    <x v="2471"/>
    <x v="7"/>
    <x v="1"/>
    <m/>
  </r>
  <r>
    <x v="3"/>
    <n v="82"/>
    <x v="2472"/>
    <x v="7"/>
    <x v="1"/>
    <m/>
  </r>
  <r>
    <x v="3"/>
    <n v="121"/>
    <x v="1178"/>
    <x v="7"/>
    <x v="1"/>
    <m/>
  </r>
  <r>
    <x v="3"/>
    <n v="81"/>
    <x v="163"/>
    <x v="7"/>
    <x v="1"/>
    <m/>
  </r>
  <r>
    <x v="3"/>
    <n v="96"/>
    <x v="1179"/>
    <x v="7"/>
    <x v="1"/>
    <m/>
  </r>
  <r>
    <x v="3"/>
    <n v="95"/>
    <x v="1180"/>
    <x v="7"/>
    <x v="1"/>
    <m/>
  </r>
  <r>
    <x v="3"/>
    <n v="94"/>
    <x v="1181"/>
    <x v="7"/>
    <x v="1"/>
    <m/>
  </r>
  <r>
    <x v="3"/>
    <n v="92"/>
    <x v="1182"/>
    <x v="7"/>
    <x v="1"/>
    <m/>
  </r>
  <r>
    <x v="3"/>
    <n v="113"/>
    <x v="1183"/>
    <x v="7"/>
    <x v="1"/>
    <m/>
  </r>
  <r>
    <x v="3"/>
    <n v="73"/>
    <x v="1185"/>
    <x v="7"/>
    <x v="1"/>
    <m/>
  </r>
  <r>
    <x v="3"/>
    <n v="101"/>
    <x v="1186"/>
    <x v="7"/>
    <x v="1"/>
    <m/>
  </r>
  <r>
    <x v="3"/>
    <n v="90"/>
    <x v="1187"/>
    <x v="7"/>
    <x v="1"/>
    <m/>
  </r>
  <r>
    <x v="3"/>
    <n v="109"/>
    <x v="2473"/>
    <x v="7"/>
    <x v="1"/>
    <m/>
  </r>
  <r>
    <x v="3"/>
    <n v="110"/>
    <x v="1188"/>
    <x v="7"/>
    <x v="1"/>
    <m/>
  </r>
  <r>
    <x v="3"/>
    <n v="79"/>
    <x v="2474"/>
    <x v="7"/>
    <x v="1"/>
    <m/>
  </r>
  <r>
    <x v="3"/>
    <n v="97"/>
    <x v="1192"/>
    <x v="7"/>
    <x v="1"/>
    <m/>
  </r>
  <r>
    <x v="3"/>
    <n v="82"/>
    <x v="2475"/>
    <x v="7"/>
    <x v="1"/>
    <m/>
  </r>
  <r>
    <x v="3"/>
    <n v="90"/>
    <x v="2476"/>
    <x v="7"/>
    <x v="1"/>
    <m/>
  </r>
  <r>
    <x v="3"/>
    <n v="71"/>
    <x v="2477"/>
    <x v="7"/>
    <x v="1"/>
    <m/>
  </r>
  <r>
    <x v="3"/>
    <n v="82"/>
    <x v="2478"/>
    <x v="7"/>
    <x v="1"/>
    <m/>
  </r>
  <r>
    <x v="3"/>
    <n v="106"/>
    <x v="227"/>
    <x v="7"/>
    <x v="1"/>
    <m/>
  </r>
  <r>
    <x v="3"/>
    <n v="109"/>
    <x v="1195"/>
    <x v="7"/>
    <x v="1"/>
    <m/>
  </r>
  <r>
    <x v="3"/>
    <n v="82"/>
    <x v="2479"/>
    <x v="7"/>
    <x v="1"/>
    <m/>
  </r>
  <r>
    <x v="3"/>
    <n v="82"/>
    <x v="2480"/>
    <x v="7"/>
    <x v="1"/>
    <m/>
  </r>
  <r>
    <x v="3"/>
    <n v="85"/>
    <x v="1196"/>
    <x v="7"/>
    <x v="1"/>
    <m/>
  </r>
  <r>
    <x v="3"/>
    <n v="82"/>
    <x v="2481"/>
    <x v="7"/>
    <x v="1"/>
    <m/>
  </r>
  <r>
    <x v="3"/>
    <n v="80"/>
    <x v="1198"/>
    <x v="7"/>
    <x v="1"/>
    <m/>
  </r>
  <r>
    <x v="3"/>
    <n v="92"/>
    <x v="2482"/>
    <x v="7"/>
    <x v="1"/>
    <m/>
  </r>
  <r>
    <x v="3"/>
    <n v="78"/>
    <x v="2483"/>
    <x v="7"/>
    <x v="1"/>
    <m/>
  </r>
  <r>
    <x v="3"/>
    <n v="73"/>
    <x v="2484"/>
    <x v="7"/>
    <x v="1"/>
    <m/>
  </r>
  <r>
    <x v="3"/>
    <n v="78"/>
    <x v="2485"/>
    <x v="7"/>
    <x v="1"/>
    <m/>
  </r>
  <r>
    <x v="3"/>
    <n v="95"/>
    <x v="2486"/>
    <x v="7"/>
    <x v="1"/>
    <m/>
  </r>
  <r>
    <x v="3"/>
    <n v="82"/>
    <x v="2487"/>
    <x v="7"/>
    <x v="1"/>
    <m/>
  </r>
  <r>
    <x v="3"/>
    <n v="90"/>
    <x v="2488"/>
    <x v="7"/>
    <x v="1"/>
    <m/>
  </r>
  <r>
    <x v="3"/>
    <n v="134"/>
    <x v="2489"/>
    <x v="7"/>
    <x v="1"/>
    <m/>
  </r>
  <r>
    <x v="3"/>
    <n v="91"/>
    <x v="2490"/>
    <x v="7"/>
    <x v="1"/>
    <m/>
  </r>
  <r>
    <x v="3"/>
    <n v="82"/>
    <x v="2491"/>
    <x v="7"/>
    <x v="1"/>
    <m/>
  </r>
  <r>
    <x v="3"/>
    <n v="69"/>
    <x v="2492"/>
    <x v="7"/>
    <x v="1"/>
    <m/>
  </r>
  <r>
    <x v="3"/>
    <n v="71"/>
    <x v="2493"/>
    <x v="7"/>
    <x v="1"/>
    <m/>
  </r>
  <r>
    <x v="3"/>
    <n v="82"/>
    <x v="2494"/>
    <x v="7"/>
    <x v="1"/>
    <m/>
  </r>
  <r>
    <x v="3"/>
    <n v="82"/>
    <x v="2495"/>
    <x v="7"/>
    <x v="1"/>
    <m/>
  </r>
  <r>
    <x v="3"/>
    <n v="80"/>
    <x v="2496"/>
    <x v="7"/>
    <x v="1"/>
    <m/>
  </r>
  <r>
    <x v="3"/>
    <n v="82"/>
    <x v="2497"/>
    <x v="7"/>
    <x v="1"/>
    <m/>
  </r>
  <r>
    <x v="3"/>
    <n v="81"/>
    <x v="2498"/>
    <x v="7"/>
    <x v="1"/>
    <m/>
  </r>
  <r>
    <x v="3"/>
    <n v="81"/>
    <x v="2499"/>
    <x v="7"/>
    <x v="1"/>
    <m/>
  </r>
  <r>
    <x v="3"/>
    <n v="100"/>
    <x v="2500"/>
    <x v="7"/>
    <x v="1"/>
    <m/>
  </r>
  <r>
    <x v="3"/>
    <n v="78"/>
    <x v="2501"/>
    <x v="7"/>
    <x v="1"/>
    <m/>
  </r>
  <r>
    <x v="3"/>
    <n v="81"/>
    <x v="2502"/>
    <x v="7"/>
    <x v="1"/>
    <m/>
  </r>
  <r>
    <x v="3"/>
    <n v="99"/>
    <x v="2503"/>
    <x v="7"/>
    <x v="1"/>
    <m/>
  </r>
  <r>
    <x v="3"/>
    <n v="96"/>
    <x v="2504"/>
    <x v="7"/>
    <x v="1"/>
    <m/>
  </r>
  <r>
    <x v="3"/>
    <n v="84"/>
    <x v="2505"/>
    <x v="7"/>
    <x v="1"/>
    <m/>
  </r>
  <r>
    <x v="3"/>
    <n v="101"/>
    <x v="2506"/>
    <x v="7"/>
    <x v="1"/>
    <m/>
  </r>
  <r>
    <x v="3"/>
    <n v="66"/>
    <x v="2507"/>
    <x v="7"/>
    <x v="1"/>
    <m/>
  </r>
  <r>
    <x v="3"/>
    <n v="90"/>
    <x v="2508"/>
    <x v="7"/>
    <x v="1"/>
    <m/>
  </r>
  <r>
    <x v="3"/>
    <n v="102"/>
    <x v="2509"/>
    <x v="7"/>
    <x v="1"/>
    <m/>
  </r>
  <r>
    <x v="3"/>
    <n v="91"/>
    <x v="2510"/>
    <x v="7"/>
    <x v="1"/>
    <m/>
  </r>
  <r>
    <x v="3"/>
    <n v="77"/>
    <x v="2511"/>
    <x v="7"/>
    <x v="1"/>
    <m/>
  </r>
  <r>
    <x v="3"/>
    <n v="105"/>
    <x v="2512"/>
    <x v="7"/>
    <x v="1"/>
    <m/>
  </r>
  <r>
    <x v="3"/>
    <n v="80"/>
    <x v="2513"/>
    <x v="7"/>
    <x v="1"/>
    <m/>
  </r>
  <r>
    <x v="3"/>
    <n v="86"/>
    <x v="2514"/>
    <x v="7"/>
    <x v="1"/>
    <m/>
  </r>
  <r>
    <x v="3"/>
    <n v="88"/>
    <x v="2515"/>
    <x v="7"/>
    <x v="1"/>
    <m/>
  </r>
  <r>
    <x v="3"/>
    <n v="82"/>
    <x v="2516"/>
    <x v="7"/>
    <x v="1"/>
    <m/>
  </r>
  <r>
    <x v="3"/>
    <n v="90"/>
    <x v="2517"/>
    <x v="7"/>
    <x v="1"/>
    <m/>
  </r>
  <r>
    <x v="3"/>
    <n v="85"/>
    <x v="2518"/>
    <x v="7"/>
    <x v="1"/>
    <m/>
  </r>
  <r>
    <x v="3"/>
    <n v="80"/>
    <x v="2519"/>
    <x v="7"/>
    <x v="1"/>
    <m/>
  </r>
  <r>
    <x v="3"/>
    <n v="82"/>
    <x v="2520"/>
    <x v="7"/>
    <x v="1"/>
    <m/>
  </r>
  <r>
    <x v="3"/>
    <n v="94"/>
    <x v="2521"/>
    <x v="7"/>
    <x v="1"/>
    <m/>
  </r>
  <r>
    <x v="3"/>
    <n v="82"/>
    <x v="2522"/>
    <x v="7"/>
    <x v="1"/>
    <m/>
  </r>
  <r>
    <x v="3"/>
    <n v="78"/>
    <x v="2523"/>
    <x v="7"/>
    <x v="1"/>
    <m/>
  </r>
  <r>
    <x v="3"/>
    <n v="113"/>
    <x v="2524"/>
    <x v="7"/>
    <x v="1"/>
    <m/>
  </r>
  <r>
    <x v="3"/>
    <n v="111"/>
    <x v="1202"/>
    <x v="7"/>
    <x v="1"/>
    <m/>
  </r>
  <r>
    <x v="3"/>
    <n v="107"/>
    <x v="2525"/>
    <x v="7"/>
    <x v="1"/>
    <m/>
  </r>
  <r>
    <x v="3"/>
    <n v="108"/>
    <x v="2526"/>
    <x v="7"/>
    <x v="1"/>
    <m/>
  </r>
  <r>
    <x v="3"/>
    <n v="91"/>
    <x v="2527"/>
    <x v="7"/>
    <x v="1"/>
    <m/>
  </r>
  <r>
    <x v="3"/>
    <n v="81"/>
    <x v="2528"/>
    <x v="7"/>
    <x v="1"/>
    <m/>
  </r>
  <r>
    <x v="3"/>
    <n v="98"/>
    <x v="2529"/>
    <x v="7"/>
    <x v="1"/>
    <m/>
  </r>
  <r>
    <x v="3"/>
    <n v="101"/>
    <x v="2530"/>
    <x v="7"/>
    <x v="1"/>
    <m/>
  </r>
  <r>
    <x v="3"/>
    <n v="98"/>
    <x v="2531"/>
    <x v="7"/>
    <x v="1"/>
    <m/>
  </r>
  <r>
    <x v="3"/>
    <n v="91"/>
    <x v="2532"/>
    <x v="7"/>
    <x v="1"/>
    <m/>
  </r>
  <r>
    <x v="3"/>
    <n v="86"/>
    <x v="2533"/>
    <x v="7"/>
    <x v="1"/>
    <m/>
  </r>
  <r>
    <x v="3"/>
    <n v="94"/>
    <x v="2534"/>
    <x v="7"/>
    <x v="1"/>
    <m/>
  </r>
  <r>
    <x v="3"/>
    <n v="99"/>
    <x v="2535"/>
    <x v="7"/>
    <x v="1"/>
    <m/>
  </r>
  <r>
    <x v="3"/>
    <n v="93"/>
    <x v="2536"/>
    <x v="7"/>
    <x v="1"/>
    <m/>
  </r>
  <r>
    <x v="3"/>
    <n v="95"/>
    <x v="2537"/>
    <x v="7"/>
    <x v="1"/>
    <m/>
  </r>
  <r>
    <x v="3"/>
    <n v="92"/>
    <x v="2538"/>
    <x v="7"/>
    <x v="1"/>
    <m/>
  </r>
  <r>
    <x v="3"/>
    <n v="98"/>
    <x v="2539"/>
    <x v="7"/>
    <x v="1"/>
    <m/>
  </r>
  <r>
    <x v="3"/>
    <n v="91"/>
    <x v="2540"/>
    <x v="7"/>
    <x v="1"/>
    <m/>
  </r>
  <r>
    <x v="3"/>
    <n v="97"/>
    <x v="2541"/>
    <x v="7"/>
    <x v="1"/>
    <m/>
  </r>
  <r>
    <x v="3"/>
    <n v="100"/>
    <x v="2542"/>
    <x v="7"/>
    <x v="1"/>
    <m/>
  </r>
  <r>
    <x v="3"/>
    <n v="91"/>
    <x v="2543"/>
    <x v="7"/>
    <x v="1"/>
    <m/>
  </r>
  <r>
    <x v="3"/>
    <n v="86"/>
    <x v="2544"/>
    <x v="7"/>
    <x v="1"/>
    <m/>
  </r>
  <r>
    <x v="3"/>
    <n v="97"/>
    <x v="2545"/>
    <x v="7"/>
    <x v="1"/>
    <m/>
  </r>
  <r>
    <x v="3"/>
    <n v="101"/>
    <x v="2546"/>
    <x v="7"/>
    <x v="1"/>
    <m/>
  </r>
  <r>
    <x v="3"/>
    <n v="66"/>
    <x v="2547"/>
    <x v="7"/>
    <x v="1"/>
    <m/>
  </r>
  <r>
    <x v="3"/>
    <n v="88"/>
    <x v="2548"/>
    <x v="7"/>
    <x v="1"/>
    <m/>
  </r>
  <r>
    <x v="3"/>
    <n v="82"/>
    <x v="2549"/>
    <x v="7"/>
    <x v="1"/>
    <m/>
  </r>
  <r>
    <x v="3"/>
    <n v="89"/>
    <x v="2550"/>
    <x v="7"/>
    <x v="1"/>
    <m/>
  </r>
  <r>
    <x v="3"/>
    <n v="100"/>
    <x v="2551"/>
    <x v="7"/>
    <x v="1"/>
    <m/>
  </r>
  <r>
    <x v="3"/>
    <n v="82"/>
    <x v="2552"/>
    <x v="7"/>
    <x v="1"/>
    <m/>
  </r>
  <r>
    <x v="3"/>
    <n v="64"/>
    <x v="2553"/>
    <x v="7"/>
    <x v="1"/>
    <m/>
  </r>
  <r>
    <x v="3"/>
    <n v="81"/>
    <x v="2554"/>
    <x v="7"/>
    <x v="1"/>
    <m/>
  </r>
  <r>
    <x v="3"/>
    <n v="83"/>
    <x v="2555"/>
    <x v="7"/>
    <x v="1"/>
    <m/>
  </r>
  <r>
    <x v="3"/>
    <n v="118"/>
    <x v="2556"/>
    <x v="7"/>
    <x v="1"/>
    <m/>
  </r>
  <r>
    <x v="3"/>
    <n v="79"/>
    <x v="2557"/>
    <x v="7"/>
    <x v="1"/>
    <m/>
  </r>
  <r>
    <x v="3"/>
    <n v="84"/>
    <x v="2558"/>
    <x v="7"/>
    <x v="1"/>
    <m/>
  </r>
  <r>
    <x v="3"/>
    <n v="83"/>
    <x v="2559"/>
    <x v="7"/>
    <x v="1"/>
    <m/>
  </r>
  <r>
    <x v="3"/>
    <n v="95"/>
    <x v="2560"/>
    <x v="7"/>
    <x v="1"/>
    <m/>
  </r>
  <r>
    <x v="3"/>
    <n v="98"/>
    <x v="2561"/>
    <x v="7"/>
    <x v="1"/>
    <m/>
  </r>
  <r>
    <x v="3"/>
    <n v="91"/>
    <x v="2562"/>
    <x v="7"/>
    <x v="1"/>
    <m/>
  </r>
  <r>
    <x v="3"/>
    <n v="94"/>
    <x v="2563"/>
    <x v="7"/>
    <x v="1"/>
    <m/>
  </r>
  <r>
    <x v="3"/>
    <n v="106"/>
    <x v="2564"/>
    <x v="7"/>
    <x v="1"/>
    <m/>
  </r>
  <r>
    <x v="3"/>
    <n v="92"/>
    <x v="2565"/>
    <x v="7"/>
    <x v="1"/>
    <m/>
  </r>
  <r>
    <x v="3"/>
    <n v="97"/>
    <x v="1211"/>
    <x v="7"/>
    <x v="1"/>
    <m/>
  </r>
  <r>
    <x v="3"/>
    <n v="100"/>
    <x v="1212"/>
    <x v="7"/>
    <x v="1"/>
    <m/>
  </r>
  <r>
    <x v="3"/>
    <n v="81"/>
    <x v="2566"/>
    <x v="7"/>
    <x v="1"/>
    <m/>
  </r>
  <r>
    <x v="3"/>
    <n v="90"/>
    <x v="2567"/>
    <x v="7"/>
    <x v="1"/>
    <m/>
  </r>
  <r>
    <x v="3"/>
    <n v="102"/>
    <x v="1213"/>
    <x v="7"/>
    <x v="1"/>
    <m/>
  </r>
  <r>
    <x v="3"/>
    <n v="91"/>
    <x v="2568"/>
    <x v="7"/>
    <x v="1"/>
    <m/>
  </r>
  <r>
    <x v="3"/>
    <n v="89"/>
    <x v="1214"/>
    <x v="7"/>
    <x v="1"/>
    <m/>
  </r>
  <r>
    <x v="3"/>
    <n v="98"/>
    <x v="1215"/>
    <x v="7"/>
    <x v="1"/>
    <m/>
  </r>
  <r>
    <x v="3"/>
    <n v="84"/>
    <x v="2569"/>
    <x v="7"/>
    <x v="1"/>
    <m/>
  </r>
  <r>
    <x v="3"/>
    <n v="102"/>
    <x v="1216"/>
    <x v="7"/>
    <x v="1"/>
    <m/>
  </r>
  <r>
    <x v="3"/>
    <n v="101"/>
    <x v="2570"/>
    <x v="7"/>
    <x v="1"/>
    <m/>
  </r>
  <r>
    <x v="3"/>
    <n v="115"/>
    <x v="2571"/>
    <x v="7"/>
    <x v="1"/>
    <m/>
  </r>
  <r>
    <x v="3"/>
    <n v="82"/>
    <x v="2572"/>
    <x v="7"/>
    <x v="1"/>
    <m/>
  </r>
  <r>
    <x v="3"/>
    <n v="105"/>
    <x v="2573"/>
    <x v="7"/>
    <x v="1"/>
    <m/>
  </r>
  <r>
    <x v="3"/>
    <n v="95"/>
    <x v="2574"/>
    <x v="7"/>
    <x v="1"/>
    <m/>
  </r>
  <r>
    <x v="3"/>
    <n v="119"/>
    <x v="2575"/>
    <x v="7"/>
    <x v="1"/>
    <m/>
  </r>
  <r>
    <x v="3"/>
    <n v="82"/>
    <x v="2576"/>
    <x v="7"/>
    <x v="1"/>
    <m/>
  </r>
  <r>
    <x v="3"/>
    <n v="90"/>
    <x v="2577"/>
    <x v="7"/>
    <x v="1"/>
    <m/>
  </r>
  <r>
    <x v="3"/>
    <n v="93"/>
    <x v="2578"/>
    <x v="7"/>
    <x v="1"/>
    <m/>
  </r>
  <r>
    <x v="3"/>
    <n v="82"/>
    <x v="2579"/>
    <x v="7"/>
    <x v="1"/>
    <m/>
  </r>
  <r>
    <x v="3"/>
    <n v="79"/>
    <x v="2580"/>
    <x v="7"/>
    <x v="1"/>
    <m/>
  </r>
  <r>
    <x v="3"/>
    <n v="68"/>
    <x v="2581"/>
    <x v="7"/>
    <x v="1"/>
    <m/>
  </r>
  <r>
    <x v="3"/>
    <n v="68"/>
    <x v="2582"/>
    <x v="7"/>
    <x v="1"/>
    <m/>
  </r>
  <r>
    <x v="3"/>
    <n v="82"/>
    <x v="2583"/>
    <x v="7"/>
    <x v="1"/>
    <m/>
  </r>
  <r>
    <x v="3"/>
    <n v="94"/>
    <x v="2584"/>
    <x v="7"/>
    <x v="1"/>
    <m/>
  </r>
  <r>
    <x v="3"/>
    <n v="101"/>
    <x v="2585"/>
    <x v="7"/>
    <x v="1"/>
    <m/>
  </r>
  <r>
    <x v="3"/>
    <n v="87"/>
    <x v="2586"/>
    <x v="7"/>
    <x v="1"/>
    <m/>
  </r>
  <r>
    <x v="3"/>
    <n v="88"/>
    <x v="2587"/>
    <x v="7"/>
    <x v="1"/>
    <m/>
  </r>
  <r>
    <x v="3"/>
    <n v="86"/>
    <x v="2588"/>
    <x v="7"/>
    <x v="1"/>
    <m/>
  </r>
  <r>
    <x v="3"/>
    <n v="86"/>
    <x v="2589"/>
    <x v="7"/>
    <x v="1"/>
    <m/>
  </r>
  <r>
    <x v="3"/>
    <n v="93"/>
    <x v="2590"/>
    <x v="7"/>
    <x v="1"/>
    <m/>
  </r>
  <r>
    <x v="3"/>
    <n v="89"/>
    <x v="2591"/>
    <x v="7"/>
    <x v="1"/>
    <m/>
  </r>
  <r>
    <x v="3"/>
    <n v="83"/>
    <x v="2592"/>
    <x v="7"/>
    <x v="1"/>
    <m/>
  </r>
  <r>
    <x v="3"/>
    <n v="98"/>
    <x v="2593"/>
    <x v="7"/>
    <x v="1"/>
    <m/>
  </r>
  <r>
    <x v="3"/>
    <n v="96"/>
    <x v="2594"/>
    <x v="7"/>
    <x v="1"/>
    <m/>
  </r>
  <r>
    <x v="3"/>
    <n v="91"/>
    <x v="2595"/>
    <x v="7"/>
    <x v="1"/>
    <m/>
  </r>
  <r>
    <x v="3"/>
    <n v="90"/>
    <x v="2596"/>
    <x v="7"/>
    <x v="1"/>
    <m/>
  </r>
  <r>
    <x v="3"/>
    <n v="80"/>
    <x v="2597"/>
    <x v="7"/>
    <x v="1"/>
    <m/>
  </r>
  <r>
    <x v="3"/>
    <n v="91"/>
    <x v="2598"/>
    <x v="7"/>
    <x v="1"/>
    <m/>
  </r>
  <r>
    <x v="3"/>
    <n v="80"/>
    <x v="2599"/>
    <x v="7"/>
    <x v="1"/>
    <m/>
  </r>
  <r>
    <x v="3"/>
    <n v="91"/>
    <x v="2600"/>
    <x v="7"/>
    <x v="1"/>
    <m/>
  </r>
  <r>
    <x v="3"/>
    <n v="100"/>
    <x v="2601"/>
    <x v="7"/>
    <x v="1"/>
    <m/>
  </r>
  <r>
    <x v="3"/>
    <n v="86"/>
    <x v="2602"/>
    <x v="7"/>
    <x v="1"/>
    <m/>
  </r>
  <r>
    <x v="3"/>
    <n v="97"/>
    <x v="2603"/>
    <x v="7"/>
    <x v="1"/>
    <m/>
  </r>
  <r>
    <x v="3"/>
    <n v="87"/>
    <x v="2604"/>
    <x v="7"/>
    <x v="1"/>
    <m/>
  </r>
  <r>
    <x v="3"/>
    <n v="87"/>
    <x v="2605"/>
    <x v="7"/>
    <x v="1"/>
    <m/>
  </r>
  <r>
    <x v="3"/>
    <n v="87"/>
    <x v="2606"/>
    <x v="7"/>
    <x v="1"/>
    <m/>
  </r>
  <r>
    <x v="3"/>
    <n v="86"/>
    <x v="2607"/>
    <x v="7"/>
    <x v="1"/>
    <m/>
  </r>
  <r>
    <x v="3"/>
    <n v="78"/>
    <x v="2608"/>
    <x v="7"/>
    <x v="1"/>
    <m/>
  </r>
  <r>
    <x v="3"/>
    <n v="94"/>
    <x v="2609"/>
    <x v="7"/>
    <x v="1"/>
    <m/>
  </r>
  <r>
    <x v="3"/>
    <n v="85"/>
    <x v="2610"/>
    <x v="7"/>
    <x v="1"/>
    <m/>
  </r>
  <r>
    <x v="3"/>
    <n v="83"/>
    <x v="2611"/>
    <x v="7"/>
    <x v="1"/>
    <m/>
  </r>
  <r>
    <x v="3"/>
    <n v="87"/>
    <x v="2612"/>
    <x v="7"/>
    <x v="1"/>
    <m/>
  </r>
  <r>
    <x v="3"/>
    <n v="80"/>
    <x v="2613"/>
    <x v="7"/>
    <x v="1"/>
    <m/>
  </r>
  <r>
    <x v="3"/>
    <n v="90"/>
    <x v="2614"/>
    <x v="7"/>
    <x v="1"/>
    <m/>
  </r>
  <r>
    <x v="3"/>
    <n v="93"/>
    <x v="2615"/>
    <x v="7"/>
    <x v="1"/>
    <m/>
  </r>
  <r>
    <x v="3"/>
    <n v="79"/>
    <x v="2616"/>
    <x v="7"/>
    <x v="1"/>
    <m/>
  </r>
  <r>
    <x v="3"/>
    <n v="81"/>
    <x v="2617"/>
    <x v="7"/>
    <x v="1"/>
    <m/>
  </r>
  <r>
    <x v="3"/>
    <n v="83"/>
    <x v="2618"/>
    <x v="7"/>
    <x v="1"/>
    <m/>
  </r>
  <r>
    <x v="3"/>
    <n v="79"/>
    <x v="2619"/>
    <x v="7"/>
    <x v="1"/>
    <m/>
  </r>
  <r>
    <x v="3"/>
    <n v="90"/>
    <x v="2620"/>
    <x v="7"/>
    <x v="1"/>
    <m/>
  </r>
  <r>
    <x v="3"/>
    <n v="83"/>
    <x v="2621"/>
    <x v="7"/>
    <x v="1"/>
    <m/>
  </r>
  <r>
    <x v="3"/>
    <n v="85"/>
    <x v="2622"/>
    <x v="7"/>
    <x v="1"/>
    <m/>
  </r>
  <r>
    <x v="3"/>
    <n v="84"/>
    <x v="2623"/>
    <x v="7"/>
    <x v="1"/>
    <m/>
  </r>
  <r>
    <x v="3"/>
    <n v="85"/>
    <x v="2624"/>
    <x v="7"/>
    <x v="1"/>
    <m/>
  </r>
  <r>
    <x v="3"/>
    <n v="85"/>
    <x v="2625"/>
    <x v="7"/>
    <x v="1"/>
    <m/>
  </r>
  <r>
    <x v="3"/>
    <n v="88"/>
    <x v="2626"/>
    <x v="7"/>
    <x v="1"/>
    <m/>
  </r>
  <r>
    <x v="3"/>
    <n v="80"/>
    <x v="2627"/>
    <x v="7"/>
    <x v="1"/>
    <m/>
  </r>
  <r>
    <x v="3"/>
    <n v="93"/>
    <x v="2628"/>
    <x v="7"/>
    <x v="1"/>
    <m/>
  </r>
  <r>
    <x v="3"/>
    <n v="84"/>
    <x v="2629"/>
    <x v="7"/>
    <x v="1"/>
    <m/>
  </r>
  <r>
    <x v="3"/>
    <n v="87"/>
    <x v="2630"/>
    <x v="7"/>
    <x v="1"/>
    <m/>
  </r>
  <r>
    <x v="3"/>
    <n v="86"/>
    <x v="2631"/>
    <x v="7"/>
    <x v="1"/>
    <m/>
  </r>
  <r>
    <x v="3"/>
    <n v="91"/>
    <x v="2632"/>
    <x v="7"/>
    <x v="1"/>
    <m/>
  </r>
  <r>
    <x v="3"/>
    <n v="77"/>
    <x v="2633"/>
    <x v="7"/>
    <x v="1"/>
    <m/>
  </r>
  <r>
    <x v="3"/>
    <n v="84"/>
    <x v="2634"/>
    <x v="7"/>
    <x v="1"/>
    <m/>
  </r>
  <r>
    <x v="3"/>
    <n v="90"/>
    <x v="2635"/>
    <x v="7"/>
    <x v="1"/>
    <m/>
  </r>
  <r>
    <x v="3"/>
    <n v="91"/>
    <x v="2636"/>
    <x v="7"/>
    <x v="1"/>
    <m/>
  </r>
  <r>
    <x v="3"/>
    <n v="81"/>
    <x v="2637"/>
    <x v="7"/>
    <x v="1"/>
    <m/>
  </r>
  <r>
    <x v="3"/>
    <n v="83"/>
    <x v="2638"/>
    <x v="7"/>
    <x v="1"/>
    <m/>
  </r>
  <r>
    <x v="3"/>
    <n v="86"/>
    <x v="2639"/>
    <x v="7"/>
    <x v="1"/>
    <m/>
  </r>
  <r>
    <x v="3"/>
    <n v="80"/>
    <x v="2640"/>
    <x v="7"/>
    <x v="1"/>
    <m/>
  </r>
  <r>
    <x v="3"/>
    <n v="100"/>
    <x v="2641"/>
    <x v="7"/>
    <x v="1"/>
    <m/>
  </r>
  <r>
    <x v="3"/>
    <n v="84"/>
    <x v="2642"/>
    <x v="7"/>
    <x v="1"/>
    <m/>
  </r>
  <r>
    <x v="3"/>
    <n v="79"/>
    <x v="2643"/>
    <x v="7"/>
    <x v="1"/>
    <m/>
  </r>
  <r>
    <x v="3"/>
    <n v="87"/>
    <x v="2644"/>
    <x v="7"/>
    <x v="1"/>
    <m/>
  </r>
  <r>
    <x v="3"/>
    <n v="91"/>
    <x v="2645"/>
    <x v="7"/>
    <x v="1"/>
    <m/>
  </r>
  <r>
    <x v="3"/>
    <n v="94"/>
    <x v="2646"/>
    <x v="7"/>
    <x v="1"/>
    <m/>
  </r>
  <r>
    <x v="3"/>
    <n v="87"/>
    <x v="2647"/>
    <x v="7"/>
    <x v="1"/>
    <m/>
  </r>
  <r>
    <x v="3"/>
    <n v="85"/>
    <x v="2648"/>
    <x v="7"/>
    <x v="1"/>
    <m/>
  </r>
  <r>
    <x v="3"/>
    <n v="91"/>
    <x v="2649"/>
    <x v="7"/>
    <x v="1"/>
    <m/>
  </r>
  <r>
    <x v="3"/>
    <n v="88"/>
    <x v="2650"/>
    <x v="7"/>
    <x v="1"/>
    <m/>
  </r>
  <r>
    <x v="3"/>
    <n v="86"/>
    <x v="2651"/>
    <x v="7"/>
    <x v="1"/>
    <m/>
  </r>
  <r>
    <x v="3"/>
    <n v="78"/>
    <x v="2652"/>
    <x v="7"/>
    <x v="1"/>
    <m/>
  </r>
  <r>
    <x v="3"/>
    <n v="86"/>
    <x v="2653"/>
    <x v="7"/>
    <x v="1"/>
    <m/>
  </r>
  <r>
    <x v="3"/>
    <n v="79"/>
    <x v="2654"/>
    <x v="7"/>
    <x v="1"/>
    <m/>
  </r>
  <r>
    <x v="3"/>
    <n v="82"/>
    <x v="2655"/>
    <x v="7"/>
    <x v="1"/>
    <m/>
  </r>
  <r>
    <x v="3"/>
    <n v="83"/>
    <x v="2656"/>
    <x v="7"/>
    <x v="1"/>
    <m/>
  </r>
  <r>
    <x v="3"/>
    <n v="93"/>
    <x v="2657"/>
    <x v="7"/>
    <x v="1"/>
    <m/>
  </r>
  <r>
    <x v="3"/>
    <n v="87"/>
    <x v="2658"/>
    <x v="7"/>
    <x v="1"/>
    <m/>
  </r>
  <r>
    <x v="3"/>
    <n v="92"/>
    <x v="2659"/>
    <x v="7"/>
    <x v="1"/>
    <m/>
  </r>
  <r>
    <x v="3"/>
    <n v="89"/>
    <x v="2660"/>
    <x v="7"/>
    <x v="1"/>
    <m/>
  </r>
  <r>
    <x v="3"/>
    <n v="89"/>
    <x v="2661"/>
    <x v="7"/>
    <x v="1"/>
    <m/>
  </r>
  <r>
    <x v="3"/>
    <n v="86"/>
    <x v="2662"/>
    <x v="7"/>
    <x v="1"/>
    <m/>
  </r>
  <r>
    <x v="3"/>
    <n v="96"/>
    <x v="2663"/>
    <x v="7"/>
    <x v="1"/>
    <m/>
  </r>
  <r>
    <x v="3"/>
    <n v="82"/>
    <x v="2664"/>
    <x v="7"/>
    <x v="1"/>
    <m/>
  </r>
  <r>
    <x v="3"/>
    <n v="84"/>
    <x v="2665"/>
    <x v="7"/>
    <x v="1"/>
    <m/>
  </r>
  <r>
    <x v="3"/>
    <n v="83"/>
    <x v="2666"/>
    <x v="7"/>
    <x v="1"/>
    <m/>
  </r>
  <r>
    <x v="3"/>
    <n v="87"/>
    <x v="2667"/>
    <x v="7"/>
    <x v="1"/>
    <m/>
  </r>
  <r>
    <x v="3"/>
    <n v="90"/>
    <x v="2668"/>
    <x v="7"/>
    <x v="1"/>
    <m/>
  </r>
  <r>
    <x v="3"/>
    <n v="82"/>
    <x v="2669"/>
    <x v="7"/>
    <x v="1"/>
    <m/>
  </r>
  <r>
    <x v="3"/>
    <n v="77"/>
    <x v="2670"/>
    <x v="7"/>
    <x v="1"/>
    <m/>
  </r>
  <r>
    <x v="3"/>
    <n v="79"/>
    <x v="2671"/>
    <x v="7"/>
    <x v="1"/>
    <m/>
  </r>
  <r>
    <x v="3"/>
    <n v="87"/>
    <x v="2672"/>
    <x v="7"/>
    <x v="1"/>
    <m/>
  </r>
  <r>
    <x v="3"/>
    <n v="93"/>
    <x v="2673"/>
    <x v="7"/>
    <x v="1"/>
    <m/>
  </r>
  <r>
    <x v="3"/>
    <n v="93"/>
    <x v="2674"/>
    <x v="7"/>
    <x v="1"/>
    <m/>
  </r>
  <r>
    <x v="3"/>
    <n v="96"/>
    <x v="2675"/>
    <x v="7"/>
    <x v="1"/>
    <m/>
  </r>
  <r>
    <x v="3"/>
    <n v="94"/>
    <x v="2676"/>
    <x v="7"/>
    <x v="1"/>
    <m/>
  </r>
  <r>
    <x v="3"/>
    <n v="75"/>
    <x v="2677"/>
    <x v="7"/>
    <x v="1"/>
    <m/>
  </r>
  <r>
    <x v="3"/>
    <n v="70"/>
    <x v="2678"/>
    <x v="7"/>
    <x v="1"/>
    <m/>
  </r>
  <r>
    <x v="3"/>
    <n v="72"/>
    <x v="2679"/>
    <x v="7"/>
    <x v="1"/>
    <m/>
  </r>
  <r>
    <x v="3"/>
    <n v="74"/>
    <x v="2680"/>
    <x v="7"/>
    <x v="1"/>
    <m/>
  </r>
  <r>
    <x v="3"/>
    <n v="66"/>
    <x v="2681"/>
    <x v="7"/>
    <x v="1"/>
    <m/>
  </r>
  <r>
    <x v="3"/>
    <n v="67"/>
    <x v="2682"/>
    <x v="7"/>
    <x v="1"/>
    <m/>
  </r>
  <r>
    <x v="3"/>
    <n v="71"/>
    <x v="2683"/>
    <x v="7"/>
    <x v="1"/>
    <m/>
  </r>
  <r>
    <x v="3"/>
    <n v="83"/>
    <x v="2684"/>
    <x v="7"/>
    <x v="1"/>
    <m/>
  </r>
  <r>
    <x v="3"/>
    <n v="83"/>
    <x v="2685"/>
    <x v="7"/>
    <x v="1"/>
    <m/>
  </r>
  <r>
    <x v="3"/>
    <n v="107"/>
    <x v="2686"/>
    <x v="7"/>
    <x v="1"/>
    <m/>
  </r>
  <r>
    <x v="3"/>
    <n v="123"/>
    <x v="2687"/>
    <x v="7"/>
    <x v="1"/>
    <m/>
  </r>
  <r>
    <x v="3"/>
    <n v="126"/>
    <x v="2688"/>
    <x v="7"/>
    <x v="1"/>
    <m/>
  </r>
  <r>
    <x v="3"/>
    <n v="103"/>
    <x v="2689"/>
    <x v="7"/>
    <x v="1"/>
    <m/>
  </r>
  <r>
    <x v="3"/>
    <n v="99"/>
    <x v="2690"/>
    <x v="7"/>
    <x v="1"/>
    <m/>
  </r>
  <r>
    <x v="3"/>
    <n v="89"/>
    <x v="2691"/>
    <x v="7"/>
    <x v="1"/>
    <m/>
  </r>
  <r>
    <x v="3"/>
    <n v="96"/>
    <x v="2692"/>
    <x v="7"/>
    <x v="1"/>
    <m/>
  </r>
  <r>
    <x v="3"/>
    <n v="96"/>
    <x v="2693"/>
    <x v="7"/>
    <x v="1"/>
    <m/>
  </r>
  <r>
    <x v="3"/>
    <n v="97"/>
    <x v="2694"/>
    <x v="7"/>
    <x v="1"/>
    <m/>
  </r>
  <r>
    <x v="3"/>
    <n v="101"/>
    <x v="2695"/>
    <x v="7"/>
    <x v="1"/>
    <m/>
  </r>
  <r>
    <x v="3"/>
    <n v="99"/>
    <x v="2696"/>
    <x v="7"/>
    <x v="1"/>
    <m/>
  </r>
  <r>
    <x v="3"/>
    <n v="96"/>
    <x v="2697"/>
    <x v="7"/>
    <x v="1"/>
    <m/>
  </r>
  <r>
    <x v="3"/>
    <n v="92"/>
    <x v="2698"/>
    <x v="7"/>
    <x v="1"/>
    <m/>
  </r>
  <r>
    <x v="3"/>
    <n v="99"/>
    <x v="2699"/>
    <x v="7"/>
    <x v="1"/>
    <m/>
  </r>
  <r>
    <x v="3"/>
    <n v="107"/>
    <x v="2700"/>
    <x v="7"/>
    <x v="1"/>
    <m/>
  </r>
  <r>
    <x v="3"/>
    <n v="104"/>
    <x v="2701"/>
    <x v="7"/>
    <x v="1"/>
    <m/>
  </r>
  <r>
    <x v="3"/>
    <n v="102"/>
    <x v="2702"/>
    <x v="7"/>
    <x v="1"/>
    <m/>
  </r>
  <r>
    <x v="3"/>
    <n v="101"/>
    <x v="2703"/>
    <x v="7"/>
    <x v="1"/>
    <m/>
  </r>
  <r>
    <x v="3"/>
    <n v="98"/>
    <x v="2704"/>
    <x v="7"/>
    <x v="1"/>
    <m/>
  </r>
  <r>
    <x v="3"/>
    <n v="98"/>
    <x v="2705"/>
    <x v="7"/>
    <x v="1"/>
    <m/>
  </r>
  <r>
    <x v="3"/>
    <n v="93"/>
    <x v="2706"/>
    <x v="7"/>
    <x v="1"/>
    <m/>
  </r>
  <r>
    <x v="3"/>
    <n v="84"/>
    <x v="2707"/>
    <x v="7"/>
    <x v="1"/>
    <m/>
  </r>
  <r>
    <x v="3"/>
    <n v="83"/>
    <x v="2708"/>
    <x v="7"/>
    <x v="1"/>
    <m/>
  </r>
  <r>
    <x v="3"/>
    <n v="85"/>
    <x v="2709"/>
    <x v="7"/>
    <x v="1"/>
    <m/>
  </r>
  <r>
    <x v="3"/>
    <n v="82"/>
    <x v="2710"/>
    <x v="7"/>
    <x v="1"/>
    <m/>
  </r>
  <r>
    <x v="3"/>
    <n v="86"/>
    <x v="2711"/>
    <x v="7"/>
    <x v="1"/>
    <m/>
  </r>
  <r>
    <x v="3"/>
    <n v="85"/>
    <x v="2712"/>
    <x v="7"/>
    <x v="1"/>
    <m/>
  </r>
  <r>
    <x v="3"/>
    <n v="80"/>
    <x v="2713"/>
    <x v="7"/>
    <x v="1"/>
    <m/>
  </r>
  <r>
    <x v="3"/>
    <n v="85"/>
    <x v="2714"/>
    <x v="7"/>
    <x v="1"/>
    <m/>
  </r>
  <r>
    <x v="3"/>
    <n v="96"/>
    <x v="2715"/>
    <x v="7"/>
    <x v="1"/>
    <m/>
  </r>
  <r>
    <x v="3"/>
    <n v="105"/>
    <x v="2716"/>
    <x v="7"/>
    <x v="1"/>
    <m/>
  </r>
  <r>
    <x v="3"/>
    <n v="97"/>
    <x v="2717"/>
    <x v="7"/>
    <x v="1"/>
    <m/>
  </r>
  <r>
    <x v="3"/>
    <n v="100"/>
    <x v="2718"/>
    <x v="7"/>
    <x v="1"/>
    <m/>
  </r>
  <r>
    <x v="3"/>
    <n v="103"/>
    <x v="2719"/>
    <x v="7"/>
    <x v="1"/>
    <m/>
  </r>
  <r>
    <x v="3"/>
    <n v="104"/>
    <x v="2720"/>
    <x v="7"/>
    <x v="1"/>
    <m/>
  </r>
  <r>
    <x v="3"/>
    <n v="100"/>
    <x v="2721"/>
    <x v="7"/>
    <x v="1"/>
    <m/>
  </r>
  <r>
    <x v="3"/>
    <n v="105"/>
    <x v="2722"/>
    <x v="7"/>
    <x v="1"/>
    <m/>
  </r>
  <r>
    <x v="3"/>
    <n v="105"/>
    <x v="2723"/>
    <x v="7"/>
    <x v="1"/>
    <m/>
  </r>
  <r>
    <x v="3"/>
    <n v="103"/>
    <x v="2724"/>
    <x v="7"/>
    <x v="1"/>
    <m/>
  </r>
  <r>
    <x v="3"/>
    <n v="108"/>
    <x v="2725"/>
    <x v="7"/>
    <x v="1"/>
    <m/>
  </r>
  <r>
    <x v="3"/>
    <n v="102"/>
    <x v="2726"/>
    <x v="7"/>
    <x v="1"/>
    <m/>
  </r>
  <r>
    <x v="3"/>
    <n v="98"/>
    <x v="2727"/>
    <x v="7"/>
    <x v="1"/>
    <m/>
  </r>
  <r>
    <x v="3"/>
    <n v="104"/>
    <x v="2728"/>
    <x v="7"/>
    <x v="1"/>
    <m/>
  </r>
  <r>
    <x v="3"/>
    <n v="105"/>
    <x v="2729"/>
    <x v="7"/>
    <x v="1"/>
    <m/>
  </r>
  <r>
    <x v="3"/>
    <n v="99"/>
    <x v="2730"/>
    <x v="7"/>
    <x v="1"/>
    <m/>
  </r>
  <r>
    <x v="3"/>
    <n v="105"/>
    <x v="2731"/>
    <x v="7"/>
    <x v="1"/>
    <m/>
  </r>
  <r>
    <x v="3"/>
    <n v="101"/>
    <x v="2732"/>
    <x v="7"/>
    <x v="1"/>
    <m/>
  </r>
  <r>
    <x v="3"/>
    <n v="103"/>
    <x v="2733"/>
    <x v="7"/>
    <x v="1"/>
    <m/>
  </r>
  <r>
    <x v="3"/>
    <n v="99"/>
    <x v="2734"/>
    <x v="7"/>
    <x v="1"/>
    <m/>
  </r>
  <r>
    <x v="3"/>
    <n v="98"/>
    <x v="2735"/>
    <x v="7"/>
    <x v="1"/>
    <m/>
  </r>
  <r>
    <x v="3"/>
    <n v="92"/>
    <x v="2736"/>
    <x v="7"/>
    <x v="1"/>
    <m/>
  </r>
  <r>
    <x v="3"/>
    <n v="85"/>
    <x v="2737"/>
    <x v="7"/>
    <x v="1"/>
    <m/>
  </r>
  <r>
    <x v="3"/>
    <n v="83"/>
    <x v="2738"/>
    <x v="7"/>
    <x v="1"/>
    <m/>
  </r>
  <r>
    <x v="3"/>
    <n v="74"/>
    <x v="2739"/>
    <x v="7"/>
    <x v="1"/>
    <m/>
  </r>
  <r>
    <x v="3"/>
    <n v="63"/>
    <x v="2740"/>
    <x v="7"/>
    <x v="1"/>
    <m/>
  </r>
  <r>
    <x v="3"/>
    <n v="57"/>
    <x v="2741"/>
    <x v="7"/>
    <x v="1"/>
    <m/>
  </r>
  <r>
    <x v="3"/>
    <n v="62"/>
    <x v="2742"/>
    <x v="7"/>
    <x v="1"/>
    <m/>
  </r>
  <r>
    <x v="3"/>
    <n v="64"/>
    <x v="2743"/>
    <x v="7"/>
    <x v="1"/>
    <m/>
  </r>
  <r>
    <x v="3"/>
    <n v="66"/>
    <x v="2744"/>
    <x v="7"/>
    <x v="1"/>
    <m/>
  </r>
  <r>
    <x v="3"/>
    <n v="66"/>
    <x v="2745"/>
    <x v="7"/>
    <x v="1"/>
    <m/>
  </r>
  <r>
    <x v="3"/>
    <n v="64"/>
    <x v="2746"/>
    <x v="7"/>
    <x v="1"/>
    <m/>
  </r>
  <r>
    <x v="3"/>
    <n v="60"/>
    <x v="2747"/>
    <x v="7"/>
    <x v="1"/>
    <m/>
  </r>
  <r>
    <x v="3"/>
    <n v="67"/>
    <x v="2748"/>
    <x v="7"/>
    <x v="1"/>
    <m/>
  </r>
  <r>
    <x v="3"/>
    <n v="64"/>
    <x v="2749"/>
    <x v="7"/>
    <x v="1"/>
    <m/>
  </r>
  <r>
    <x v="3"/>
    <n v="85"/>
    <x v="2750"/>
    <x v="7"/>
    <x v="1"/>
    <m/>
  </r>
  <r>
    <x v="3"/>
    <n v="89"/>
    <x v="2751"/>
    <x v="7"/>
    <x v="1"/>
    <m/>
  </r>
  <r>
    <x v="3"/>
    <n v="92"/>
    <x v="2752"/>
    <x v="7"/>
    <x v="1"/>
    <m/>
  </r>
  <r>
    <x v="3"/>
    <n v="93"/>
    <x v="2753"/>
    <x v="7"/>
    <x v="1"/>
    <m/>
  </r>
  <r>
    <x v="3"/>
    <n v="96"/>
    <x v="2754"/>
    <x v="7"/>
    <x v="1"/>
    <m/>
  </r>
  <r>
    <x v="3"/>
    <n v="89"/>
    <x v="2755"/>
    <x v="7"/>
    <x v="1"/>
    <m/>
  </r>
  <r>
    <x v="3"/>
    <n v="84"/>
    <x v="2756"/>
    <x v="7"/>
    <x v="1"/>
    <m/>
  </r>
  <r>
    <x v="3"/>
    <n v="99"/>
    <x v="2757"/>
    <x v="7"/>
    <x v="1"/>
    <m/>
  </r>
  <r>
    <x v="3"/>
    <n v="102"/>
    <x v="2758"/>
    <x v="7"/>
    <x v="1"/>
    <m/>
  </r>
  <r>
    <x v="3"/>
    <n v="102"/>
    <x v="2759"/>
    <x v="7"/>
    <x v="1"/>
    <m/>
  </r>
  <r>
    <x v="3"/>
    <n v="96"/>
    <x v="2760"/>
    <x v="7"/>
    <x v="1"/>
    <m/>
  </r>
  <r>
    <x v="3"/>
    <n v="89"/>
    <x v="2761"/>
    <x v="7"/>
    <x v="1"/>
    <m/>
  </r>
  <r>
    <x v="3"/>
    <n v="89"/>
    <x v="2762"/>
    <x v="7"/>
    <x v="1"/>
    <m/>
  </r>
  <r>
    <x v="3"/>
    <n v="92"/>
    <x v="2763"/>
    <x v="7"/>
    <x v="1"/>
    <m/>
  </r>
  <r>
    <x v="3"/>
    <n v="94"/>
    <x v="2764"/>
    <x v="7"/>
    <x v="1"/>
    <m/>
  </r>
  <r>
    <x v="3"/>
    <n v="97"/>
    <x v="2765"/>
    <x v="7"/>
    <x v="1"/>
    <m/>
  </r>
  <r>
    <x v="3"/>
    <n v="80"/>
    <x v="2766"/>
    <x v="7"/>
    <x v="1"/>
    <m/>
  </r>
  <r>
    <x v="3"/>
    <n v="69"/>
    <x v="2767"/>
    <x v="7"/>
    <x v="1"/>
    <m/>
  </r>
  <r>
    <x v="3"/>
    <n v="60"/>
    <x v="2768"/>
    <x v="7"/>
    <x v="1"/>
    <m/>
  </r>
  <r>
    <x v="3"/>
    <n v="59"/>
    <x v="2769"/>
    <x v="7"/>
    <x v="1"/>
    <m/>
  </r>
  <r>
    <x v="3"/>
    <n v="60"/>
    <x v="2770"/>
    <x v="7"/>
    <x v="1"/>
    <m/>
  </r>
  <r>
    <x v="3"/>
    <n v="59"/>
    <x v="2771"/>
    <x v="7"/>
    <x v="1"/>
    <m/>
  </r>
  <r>
    <x v="3"/>
    <n v="71"/>
    <x v="2772"/>
    <x v="7"/>
    <x v="1"/>
    <m/>
  </r>
  <r>
    <x v="3"/>
    <n v="72"/>
    <x v="2773"/>
    <x v="7"/>
    <x v="1"/>
    <m/>
  </r>
  <r>
    <x v="3"/>
    <n v="87"/>
    <x v="2774"/>
    <x v="7"/>
    <x v="1"/>
    <m/>
  </r>
  <r>
    <x v="3"/>
    <n v="76"/>
    <x v="2775"/>
    <x v="7"/>
    <x v="1"/>
    <m/>
  </r>
  <r>
    <x v="3"/>
    <n v="99"/>
    <x v="2776"/>
    <x v="7"/>
    <x v="1"/>
    <m/>
  </r>
  <r>
    <x v="3"/>
    <n v="132"/>
    <x v="2777"/>
    <x v="7"/>
    <x v="1"/>
    <m/>
  </r>
  <r>
    <x v="3"/>
    <n v="133"/>
    <x v="2778"/>
    <x v="7"/>
    <x v="1"/>
    <m/>
  </r>
  <r>
    <x v="3"/>
    <n v="134"/>
    <x v="2779"/>
    <x v="7"/>
    <x v="1"/>
    <m/>
  </r>
  <r>
    <x v="3"/>
    <n v="132"/>
    <x v="2780"/>
    <x v="7"/>
    <x v="1"/>
    <m/>
  </r>
  <r>
    <x v="3"/>
    <n v="133"/>
    <x v="2781"/>
    <x v="7"/>
    <x v="1"/>
    <m/>
  </r>
  <r>
    <x v="3"/>
    <n v="137"/>
    <x v="2782"/>
    <x v="7"/>
    <x v="1"/>
    <m/>
  </r>
  <r>
    <x v="3"/>
    <n v="138"/>
    <x v="2783"/>
    <x v="7"/>
    <x v="1"/>
    <m/>
  </r>
  <r>
    <x v="3"/>
    <n v="134"/>
    <x v="2784"/>
    <x v="7"/>
    <x v="1"/>
    <m/>
  </r>
  <r>
    <x v="3"/>
    <n v="136"/>
    <x v="2785"/>
    <x v="7"/>
    <x v="1"/>
    <m/>
  </r>
  <r>
    <x v="3"/>
    <n v="130"/>
    <x v="2786"/>
    <x v="7"/>
    <x v="1"/>
    <m/>
  </r>
  <r>
    <x v="3"/>
    <n v="123"/>
    <x v="2787"/>
    <x v="7"/>
    <x v="1"/>
    <m/>
  </r>
  <r>
    <x v="3"/>
    <n v="129"/>
    <x v="2788"/>
    <x v="7"/>
    <x v="1"/>
    <m/>
  </r>
  <r>
    <x v="3"/>
    <n v="134"/>
    <x v="2789"/>
    <x v="7"/>
    <x v="1"/>
    <m/>
  </r>
  <r>
    <x v="3"/>
    <n v="136"/>
    <x v="2790"/>
    <x v="7"/>
    <x v="1"/>
    <m/>
  </r>
  <r>
    <x v="3"/>
    <n v="138"/>
    <x v="2791"/>
    <x v="7"/>
    <x v="1"/>
    <m/>
  </r>
  <r>
    <x v="3"/>
    <n v="141"/>
    <x v="2792"/>
    <x v="7"/>
    <x v="1"/>
    <m/>
  </r>
  <r>
    <x v="3"/>
    <n v="138"/>
    <x v="2793"/>
    <x v="7"/>
    <x v="1"/>
    <m/>
  </r>
  <r>
    <x v="3"/>
    <n v="139"/>
    <x v="2794"/>
    <x v="7"/>
    <x v="1"/>
    <m/>
  </r>
  <r>
    <x v="3"/>
    <n v="135"/>
    <x v="2795"/>
    <x v="7"/>
    <x v="1"/>
    <m/>
  </r>
  <r>
    <x v="3"/>
    <n v="131"/>
    <x v="2796"/>
    <x v="7"/>
    <x v="1"/>
    <m/>
  </r>
  <r>
    <x v="3"/>
    <n v="129"/>
    <x v="2797"/>
    <x v="7"/>
    <x v="1"/>
    <m/>
  </r>
  <r>
    <x v="3"/>
    <n v="134"/>
    <x v="2798"/>
    <x v="7"/>
    <x v="1"/>
    <m/>
  </r>
  <r>
    <x v="3"/>
    <n v="141"/>
    <x v="2799"/>
    <x v="7"/>
    <x v="1"/>
    <m/>
  </r>
  <r>
    <x v="3"/>
    <n v="155"/>
    <x v="2800"/>
    <x v="7"/>
    <x v="1"/>
    <m/>
  </r>
  <r>
    <x v="3"/>
    <n v="151"/>
    <x v="2801"/>
    <x v="7"/>
    <x v="1"/>
    <m/>
  </r>
  <r>
    <x v="3"/>
    <n v="137"/>
    <x v="2802"/>
    <x v="7"/>
    <x v="1"/>
    <m/>
  </r>
  <r>
    <x v="3"/>
    <n v="139"/>
    <x v="2803"/>
    <x v="7"/>
    <x v="1"/>
    <m/>
  </r>
  <r>
    <x v="3"/>
    <n v="132"/>
    <x v="2804"/>
    <x v="7"/>
    <x v="1"/>
    <m/>
  </r>
  <r>
    <x v="3"/>
    <n v="134"/>
    <x v="2805"/>
    <x v="7"/>
    <x v="1"/>
    <m/>
  </r>
  <r>
    <x v="3"/>
    <n v="130"/>
    <x v="2806"/>
    <x v="7"/>
    <x v="1"/>
    <m/>
  </r>
  <r>
    <x v="3"/>
    <n v="146"/>
    <x v="2807"/>
    <x v="7"/>
    <x v="1"/>
    <m/>
  </r>
  <r>
    <x v="3"/>
    <n v="143"/>
    <x v="2808"/>
    <x v="7"/>
    <x v="1"/>
    <m/>
  </r>
  <r>
    <x v="3"/>
    <n v="130"/>
    <x v="2809"/>
    <x v="7"/>
    <x v="1"/>
    <m/>
  </r>
  <r>
    <x v="3"/>
    <n v="132"/>
    <x v="2810"/>
    <x v="7"/>
    <x v="1"/>
    <m/>
  </r>
  <r>
    <x v="3"/>
    <n v="128"/>
    <x v="2811"/>
    <x v="7"/>
    <x v="1"/>
    <m/>
  </r>
  <r>
    <x v="3"/>
    <n v="128"/>
    <x v="2812"/>
    <x v="7"/>
    <x v="1"/>
    <m/>
  </r>
  <r>
    <x v="3"/>
    <n v="129"/>
    <x v="2813"/>
    <x v="7"/>
    <x v="1"/>
    <m/>
  </r>
  <r>
    <x v="3"/>
    <n v="140"/>
    <x v="2814"/>
    <x v="7"/>
    <x v="1"/>
    <m/>
  </r>
  <r>
    <x v="3"/>
    <n v="144"/>
    <x v="2815"/>
    <x v="7"/>
    <x v="1"/>
    <m/>
  </r>
  <r>
    <x v="3"/>
    <n v="140"/>
    <x v="2816"/>
    <x v="7"/>
    <x v="1"/>
    <m/>
  </r>
  <r>
    <x v="3"/>
    <n v="128"/>
    <x v="2817"/>
    <x v="7"/>
    <x v="1"/>
    <m/>
  </r>
  <r>
    <x v="3"/>
    <n v="135"/>
    <x v="2818"/>
    <x v="7"/>
    <x v="1"/>
    <m/>
  </r>
  <r>
    <x v="3"/>
    <n v="131"/>
    <x v="2819"/>
    <x v="7"/>
    <x v="1"/>
    <m/>
  </r>
  <r>
    <x v="3"/>
    <n v="125"/>
    <x v="2820"/>
    <x v="7"/>
    <x v="1"/>
    <m/>
  </r>
  <r>
    <x v="3"/>
    <n v="139"/>
    <x v="2821"/>
    <x v="7"/>
    <x v="1"/>
    <m/>
  </r>
  <r>
    <x v="3"/>
    <n v="136"/>
    <x v="2822"/>
    <x v="7"/>
    <x v="1"/>
    <m/>
  </r>
  <r>
    <x v="3"/>
    <n v="127"/>
    <x v="2823"/>
    <x v="7"/>
    <x v="1"/>
    <m/>
  </r>
  <r>
    <x v="3"/>
    <n v="113"/>
    <x v="2824"/>
    <x v="7"/>
    <x v="1"/>
    <m/>
  </r>
  <r>
    <x v="3"/>
    <n v="107"/>
    <x v="2825"/>
    <x v="7"/>
    <x v="1"/>
    <m/>
  </r>
  <r>
    <x v="3"/>
    <n v="104"/>
    <x v="2826"/>
    <x v="7"/>
    <x v="1"/>
    <m/>
  </r>
  <r>
    <x v="3"/>
    <n v="104"/>
    <x v="2827"/>
    <x v="7"/>
    <x v="1"/>
    <m/>
  </r>
  <r>
    <x v="3"/>
    <n v="104"/>
    <x v="2828"/>
    <x v="7"/>
    <x v="1"/>
    <m/>
  </r>
  <r>
    <x v="3"/>
    <n v="106"/>
    <x v="2829"/>
    <x v="7"/>
    <x v="1"/>
    <m/>
  </r>
  <r>
    <x v="3"/>
    <n v="98"/>
    <x v="2830"/>
    <x v="7"/>
    <x v="1"/>
    <m/>
  </r>
  <r>
    <x v="3"/>
    <n v="101"/>
    <x v="2831"/>
    <x v="7"/>
    <x v="1"/>
    <m/>
  </r>
  <r>
    <x v="3"/>
    <n v="100"/>
    <x v="2832"/>
    <x v="7"/>
    <x v="1"/>
    <m/>
  </r>
  <r>
    <x v="3"/>
    <n v="99"/>
    <x v="2833"/>
    <x v="7"/>
    <x v="1"/>
    <m/>
  </r>
  <r>
    <x v="3"/>
    <n v="108"/>
    <x v="2834"/>
    <x v="7"/>
    <x v="1"/>
    <m/>
  </r>
  <r>
    <x v="3"/>
    <n v="106"/>
    <x v="2835"/>
    <x v="7"/>
    <x v="1"/>
    <m/>
  </r>
  <r>
    <x v="3"/>
    <n v="104"/>
    <x v="2836"/>
    <x v="7"/>
    <x v="1"/>
    <m/>
  </r>
  <r>
    <x v="3"/>
    <n v="104"/>
    <x v="2837"/>
    <x v="7"/>
    <x v="1"/>
    <m/>
  </r>
  <r>
    <x v="3"/>
    <n v="112"/>
    <x v="2838"/>
    <x v="7"/>
    <x v="1"/>
    <m/>
  </r>
  <r>
    <x v="3"/>
    <n v="110"/>
    <x v="2839"/>
    <x v="7"/>
    <x v="1"/>
    <m/>
  </r>
  <r>
    <x v="3"/>
    <n v="102"/>
    <x v="2840"/>
    <x v="7"/>
    <x v="1"/>
    <m/>
  </r>
  <r>
    <x v="3"/>
    <n v="103"/>
    <x v="2841"/>
    <x v="7"/>
    <x v="1"/>
    <m/>
  </r>
  <r>
    <x v="3"/>
    <n v="113"/>
    <x v="2842"/>
    <x v="7"/>
    <x v="1"/>
    <m/>
  </r>
  <r>
    <x v="3"/>
    <n v="99"/>
    <x v="2843"/>
    <x v="7"/>
    <x v="1"/>
    <m/>
  </r>
  <r>
    <x v="3"/>
    <n v="94"/>
    <x v="2844"/>
    <x v="7"/>
    <x v="1"/>
    <m/>
  </r>
  <r>
    <x v="3"/>
    <n v="89"/>
    <x v="2845"/>
    <x v="7"/>
    <x v="1"/>
    <m/>
  </r>
  <r>
    <x v="3"/>
    <n v="86"/>
    <x v="2846"/>
    <x v="7"/>
    <x v="1"/>
    <m/>
  </r>
  <r>
    <x v="3"/>
    <n v="85"/>
    <x v="2847"/>
    <x v="7"/>
    <x v="1"/>
    <m/>
  </r>
  <r>
    <x v="3"/>
    <n v="80"/>
    <x v="2848"/>
    <x v="7"/>
    <x v="1"/>
    <m/>
  </r>
  <r>
    <x v="3"/>
    <n v="78"/>
    <x v="2849"/>
    <x v="7"/>
    <x v="1"/>
    <m/>
  </r>
  <r>
    <x v="3"/>
    <n v="72"/>
    <x v="2850"/>
    <x v="7"/>
    <x v="1"/>
    <m/>
  </r>
  <r>
    <x v="3"/>
    <n v="72"/>
    <x v="2851"/>
    <x v="7"/>
    <x v="1"/>
    <m/>
  </r>
  <r>
    <x v="3"/>
    <n v="66"/>
    <x v="2852"/>
    <x v="7"/>
    <x v="1"/>
    <m/>
  </r>
  <r>
    <x v="3"/>
    <n v="116"/>
    <x v="2853"/>
    <x v="7"/>
    <x v="1"/>
    <m/>
  </r>
  <r>
    <x v="3"/>
    <n v="110"/>
    <x v="2854"/>
    <x v="7"/>
    <x v="1"/>
    <m/>
  </r>
  <r>
    <x v="3"/>
    <n v="109"/>
    <x v="2855"/>
    <x v="7"/>
    <x v="1"/>
    <m/>
  </r>
  <r>
    <x v="3"/>
    <n v="111"/>
    <x v="2856"/>
    <x v="7"/>
    <x v="1"/>
    <m/>
  </r>
  <r>
    <x v="3"/>
    <n v="116"/>
    <x v="2857"/>
    <x v="7"/>
    <x v="1"/>
    <m/>
  </r>
  <r>
    <x v="3"/>
    <n v="115"/>
    <x v="2858"/>
    <x v="7"/>
    <x v="1"/>
    <m/>
  </r>
  <r>
    <x v="3"/>
    <n v="117"/>
    <x v="2859"/>
    <x v="7"/>
    <x v="1"/>
    <m/>
  </r>
  <r>
    <x v="3"/>
    <n v="121"/>
    <x v="2860"/>
    <x v="7"/>
    <x v="1"/>
    <m/>
  </r>
  <r>
    <x v="3"/>
    <n v="121"/>
    <x v="2861"/>
    <x v="7"/>
    <x v="1"/>
    <m/>
  </r>
  <r>
    <x v="3"/>
    <n v="122"/>
    <x v="2862"/>
    <x v="7"/>
    <x v="1"/>
    <m/>
  </r>
  <r>
    <x v="3"/>
    <n v="121"/>
    <x v="2863"/>
    <x v="7"/>
    <x v="1"/>
    <m/>
  </r>
  <r>
    <x v="3"/>
    <n v="117"/>
    <x v="2864"/>
    <x v="7"/>
    <x v="1"/>
    <m/>
  </r>
  <r>
    <x v="3"/>
    <n v="115"/>
    <x v="2865"/>
    <x v="7"/>
    <x v="1"/>
    <m/>
  </r>
  <r>
    <x v="3"/>
    <n v="125"/>
    <x v="2866"/>
    <x v="7"/>
    <x v="1"/>
    <m/>
  </r>
  <r>
    <x v="3"/>
    <n v="129"/>
    <x v="2867"/>
    <x v="7"/>
    <x v="1"/>
    <m/>
  </r>
  <r>
    <x v="3"/>
    <n v="130"/>
    <x v="2868"/>
    <x v="7"/>
    <x v="1"/>
    <m/>
  </r>
  <r>
    <x v="3"/>
    <n v="125"/>
    <x v="2869"/>
    <x v="7"/>
    <x v="1"/>
    <m/>
  </r>
  <r>
    <x v="3"/>
    <n v="119"/>
    <x v="2870"/>
    <x v="7"/>
    <x v="1"/>
    <m/>
  </r>
  <r>
    <x v="3"/>
    <n v="113"/>
    <x v="2871"/>
    <x v="7"/>
    <x v="1"/>
    <m/>
  </r>
  <r>
    <x v="3"/>
    <n v="108"/>
    <x v="2872"/>
    <x v="7"/>
    <x v="1"/>
    <m/>
  </r>
  <r>
    <x v="3"/>
    <n v="106"/>
    <x v="2873"/>
    <x v="7"/>
    <x v="1"/>
    <m/>
  </r>
  <r>
    <x v="3"/>
    <n v="118"/>
    <x v="2874"/>
    <x v="7"/>
    <x v="1"/>
    <m/>
  </r>
  <r>
    <x v="3"/>
    <n v="123"/>
    <x v="2875"/>
    <x v="7"/>
    <x v="1"/>
    <m/>
  </r>
  <r>
    <x v="3"/>
    <n v="126"/>
    <x v="2876"/>
    <x v="7"/>
    <x v="1"/>
    <m/>
  </r>
  <r>
    <x v="3"/>
    <n v="127"/>
    <x v="2877"/>
    <x v="7"/>
    <x v="1"/>
    <m/>
  </r>
  <r>
    <x v="3"/>
    <n v="130"/>
    <x v="2878"/>
    <x v="7"/>
    <x v="1"/>
    <m/>
  </r>
  <r>
    <x v="3"/>
    <n v="128"/>
    <x v="2879"/>
    <x v="7"/>
    <x v="1"/>
    <m/>
  </r>
  <r>
    <x v="3"/>
    <n v="121"/>
    <x v="2880"/>
    <x v="7"/>
    <x v="1"/>
    <m/>
  </r>
  <r>
    <x v="3"/>
    <n v="120"/>
    <x v="2881"/>
    <x v="7"/>
    <x v="1"/>
    <m/>
  </r>
  <r>
    <x v="3"/>
    <n v="119"/>
    <x v="2882"/>
    <x v="7"/>
    <x v="1"/>
    <m/>
  </r>
  <r>
    <x v="3"/>
    <n v="118"/>
    <x v="2883"/>
    <x v="7"/>
    <x v="1"/>
    <m/>
  </r>
  <r>
    <x v="3"/>
    <n v="118"/>
    <x v="2884"/>
    <x v="7"/>
    <x v="1"/>
    <m/>
  </r>
  <r>
    <x v="3"/>
    <n v="119"/>
    <x v="2885"/>
    <x v="7"/>
    <x v="1"/>
    <m/>
  </r>
  <r>
    <x v="3"/>
    <n v="116"/>
    <x v="2886"/>
    <x v="7"/>
    <x v="1"/>
    <m/>
  </r>
  <r>
    <x v="3"/>
    <n v="111"/>
    <x v="2887"/>
    <x v="7"/>
    <x v="1"/>
    <m/>
  </r>
  <r>
    <x v="3"/>
    <n v="114"/>
    <x v="2888"/>
    <x v="7"/>
    <x v="1"/>
    <m/>
  </r>
  <r>
    <x v="3"/>
    <n v="107"/>
    <x v="2889"/>
    <x v="7"/>
    <x v="1"/>
    <m/>
  </r>
  <r>
    <x v="3"/>
    <n v="109"/>
    <x v="2890"/>
    <x v="7"/>
    <x v="1"/>
    <m/>
  </r>
  <r>
    <x v="3"/>
    <n v="120"/>
    <x v="2891"/>
    <x v="7"/>
    <x v="1"/>
    <m/>
  </r>
  <r>
    <x v="3"/>
    <n v="118"/>
    <x v="2892"/>
    <x v="7"/>
    <x v="1"/>
    <m/>
  </r>
  <r>
    <x v="3"/>
    <n v="122"/>
    <x v="2893"/>
    <x v="7"/>
    <x v="1"/>
    <m/>
  </r>
  <r>
    <x v="3"/>
    <n v="122"/>
    <x v="2894"/>
    <x v="7"/>
    <x v="1"/>
    <m/>
  </r>
  <r>
    <x v="3"/>
    <n v="119"/>
    <x v="2895"/>
    <x v="7"/>
    <x v="1"/>
    <m/>
  </r>
  <r>
    <x v="3"/>
    <n v="114"/>
    <x v="2896"/>
    <x v="7"/>
    <x v="1"/>
    <m/>
  </r>
  <r>
    <x v="3"/>
    <n v="118"/>
    <x v="2897"/>
    <x v="7"/>
    <x v="1"/>
    <m/>
  </r>
  <r>
    <x v="3"/>
    <n v="114"/>
    <x v="2898"/>
    <x v="7"/>
    <x v="1"/>
    <m/>
  </r>
  <r>
    <x v="3"/>
    <n v="114"/>
    <x v="2899"/>
    <x v="7"/>
    <x v="1"/>
    <m/>
  </r>
  <r>
    <x v="3"/>
    <n v="114"/>
    <x v="2900"/>
    <x v="7"/>
    <x v="1"/>
    <m/>
  </r>
  <r>
    <x v="3"/>
    <n v="115"/>
    <x v="2901"/>
    <x v="7"/>
    <x v="1"/>
    <m/>
  </r>
  <r>
    <x v="3"/>
    <n v="113"/>
    <x v="2902"/>
    <x v="7"/>
    <x v="1"/>
    <m/>
  </r>
  <r>
    <x v="3"/>
    <n v="112"/>
    <x v="2903"/>
    <x v="7"/>
    <x v="1"/>
    <m/>
  </r>
  <r>
    <x v="3"/>
    <n v="113"/>
    <x v="2904"/>
    <x v="7"/>
    <x v="1"/>
    <m/>
  </r>
  <r>
    <x v="3"/>
    <n v="111"/>
    <x v="2905"/>
    <x v="7"/>
    <x v="1"/>
    <m/>
  </r>
  <r>
    <x v="3"/>
    <n v="119"/>
    <x v="2906"/>
    <x v="7"/>
    <x v="1"/>
    <m/>
  </r>
  <r>
    <x v="3"/>
    <n v="112"/>
    <x v="2907"/>
    <x v="7"/>
    <x v="1"/>
    <m/>
  </r>
  <r>
    <x v="3"/>
    <n v="116"/>
    <x v="2908"/>
    <x v="7"/>
    <x v="1"/>
    <m/>
  </r>
  <r>
    <x v="3"/>
    <n v="113"/>
    <x v="2909"/>
    <x v="7"/>
    <x v="1"/>
    <m/>
  </r>
  <r>
    <x v="3"/>
    <n v="116"/>
    <x v="2910"/>
    <x v="7"/>
    <x v="1"/>
    <m/>
  </r>
  <r>
    <x v="3"/>
    <n v="117"/>
    <x v="2911"/>
    <x v="7"/>
    <x v="1"/>
    <m/>
  </r>
  <r>
    <x v="3"/>
    <n v="119"/>
    <x v="2912"/>
    <x v="7"/>
    <x v="1"/>
    <m/>
  </r>
  <r>
    <x v="3"/>
    <n v="118"/>
    <x v="2913"/>
    <x v="7"/>
    <x v="1"/>
    <m/>
  </r>
  <r>
    <x v="3"/>
    <n v="108"/>
    <x v="2914"/>
    <x v="7"/>
    <x v="1"/>
    <m/>
  </r>
  <r>
    <x v="3"/>
    <n v="102"/>
    <x v="2915"/>
    <x v="7"/>
    <x v="1"/>
    <m/>
  </r>
  <r>
    <x v="3"/>
    <n v="101"/>
    <x v="2916"/>
    <x v="7"/>
    <x v="1"/>
    <m/>
  </r>
  <r>
    <x v="3"/>
    <n v="101"/>
    <x v="2917"/>
    <x v="7"/>
    <x v="1"/>
    <m/>
  </r>
  <r>
    <x v="3"/>
    <n v="103"/>
    <x v="2918"/>
    <x v="7"/>
    <x v="1"/>
    <m/>
  </r>
  <r>
    <x v="3"/>
    <n v="109"/>
    <x v="2919"/>
    <x v="7"/>
    <x v="1"/>
    <m/>
  </r>
  <r>
    <x v="3"/>
    <n v="105"/>
    <x v="2920"/>
    <x v="7"/>
    <x v="1"/>
    <m/>
  </r>
  <r>
    <x v="3"/>
    <n v="102"/>
    <x v="2921"/>
    <x v="7"/>
    <x v="1"/>
    <m/>
  </r>
  <r>
    <x v="3"/>
    <n v="111"/>
    <x v="2922"/>
    <x v="7"/>
    <x v="1"/>
    <m/>
  </r>
  <r>
    <x v="3"/>
    <n v="111"/>
    <x v="2923"/>
    <x v="7"/>
    <x v="1"/>
    <m/>
  </r>
  <r>
    <x v="3"/>
    <n v="118"/>
    <x v="2924"/>
    <x v="7"/>
    <x v="1"/>
    <m/>
  </r>
  <r>
    <x v="3"/>
    <n v="123"/>
    <x v="2925"/>
    <x v="7"/>
    <x v="1"/>
    <m/>
  </r>
  <r>
    <x v="3"/>
    <n v="133"/>
    <x v="2926"/>
    <x v="7"/>
    <x v="1"/>
    <m/>
  </r>
  <r>
    <x v="3"/>
    <n v="131"/>
    <x v="2927"/>
    <x v="7"/>
    <x v="1"/>
    <m/>
  </r>
  <r>
    <x v="3"/>
    <n v="128"/>
    <x v="2928"/>
    <x v="7"/>
    <x v="1"/>
    <m/>
  </r>
  <r>
    <x v="3"/>
    <n v="112"/>
    <x v="2929"/>
    <x v="7"/>
    <x v="1"/>
    <m/>
  </r>
  <r>
    <x v="3"/>
    <n v="117"/>
    <x v="2930"/>
    <x v="7"/>
    <x v="1"/>
    <m/>
  </r>
  <r>
    <x v="3"/>
    <n v="109"/>
    <x v="2931"/>
    <x v="7"/>
    <x v="1"/>
    <m/>
  </r>
  <r>
    <x v="3"/>
    <n v="98"/>
    <x v="2932"/>
    <x v="7"/>
    <x v="1"/>
    <m/>
  </r>
  <r>
    <x v="3"/>
    <n v="97"/>
    <x v="2933"/>
    <x v="7"/>
    <x v="1"/>
    <m/>
  </r>
  <r>
    <x v="3"/>
    <n v="97"/>
    <x v="2934"/>
    <x v="7"/>
    <x v="1"/>
    <m/>
  </r>
  <r>
    <x v="3"/>
    <n v="101"/>
    <x v="2935"/>
    <x v="7"/>
    <x v="1"/>
    <m/>
  </r>
  <r>
    <x v="3"/>
    <n v="95"/>
    <x v="2936"/>
    <x v="7"/>
    <x v="1"/>
    <m/>
  </r>
  <r>
    <x v="3"/>
    <n v="96"/>
    <x v="2937"/>
    <x v="7"/>
    <x v="1"/>
    <m/>
  </r>
  <r>
    <x v="3"/>
    <n v="105"/>
    <x v="2938"/>
    <x v="7"/>
    <x v="1"/>
    <m/>
  </r>
  <r>
    <x v="3"/>
    <n v="114"/>
    <x v="2939"/>
    <x v="7"/>
    <x v="1"/>
    <m/>
  </r>
  <r>
    <x v="3"/>
    <n v="99"/>
    <x v="2940"/>
    <x v="7"/>
    <x v="1"/>
    <m/>
  </r>
  <r>
    <x v="3"/>
    <n v="89"/>
    <x v="2941"/>
    <x v="7"/>
    <x v="1"/>
    <m/>
  </r>
  <r>
    <x v="3"/>
    <n v="92"/>
    <x v="2942"/>
    <x v="7"/>
    <x v="1"/>
    <m/>
  </r>
  <r>
    <x v="3"/>
    <n v="85"/>
    <x v="2943"/>
    <x v="7"/>
    <x v="1"/>
    <m/>
  </r>
  <r>
    <x v="3"/>
    <n v="79"/>
    <x v="2944"/>
    <x v="7"/>
    <x v="1"/>
    <m/>
  </r>
  <r>
    <x v="3"/>
    <n v="78"/>
    <x v="2945"/>
    <x v="7"/>
    <x v="1"/>
    <m/>
  </r>
  <r>
    <x v="3"/>
    <n v="71"/>
    <x v="2946"/>
    <x v="7"/>
    <x v="1"/>
    <m/>
  </r>
  <r>
    <x v="3"/>
    <n v="66"/>
    <x v="2947"/>
    <x v="7"/>
    <x v="1"/>
    <m/>
  </r>
  <r>
    <x v="3"/>
    <n v="57"/>
    <x v="2948"/>
    <x v="7"/>
    <x v="1"/>
    <m/>
  </r>
  <r>
    <x v="3"/>
    <n v="48"/>
    <x v="2949"/>
    <x v="7"/>
    <x v="1"/>
    <m/>
  </r>
  <r>
    <x v="3"/>
    <n v="47"/>
    <x v="2950"/>
    <x v="7"/>
    <x v="1"/>
    <m/>
  </r>
  <r>
    <x v="3"/>
    <n v="52"/>
    <x v="2951"/>
    <x v="7"/>
    <x v="1"/>
    <m/>
  </r>
  <r>
    <x v="3"/>
    <n v="52"/>
    <x v="2952"/>
    <x v="7"/>
    <x v="1"/>
    <m/>
  </r>
  <r>
    <x v="3"/>
    <n v="62"/>
    <x v="2953"/>
    <x v="7"/>
    <x v="1"/>
    <m/>
  </r>
  <r>
    <x v="3"/>
    <n v="54"/>
    <x v="2954"/>
    <x v="7"/>
    <x v="1"/>
    <m/>
  </r>
  <r>
    <x v="3"/>
    <n v="53"/>
    <x v="2955"/>
    <x v="7"/>
    <x v="1"/>
    <m/>
  </r>
  <r>
    <x v="3"/>
    <n v="61"/>
    <x v="2956"/>
    <x v="7"/>
    <x v="1"/>
    <m/>
  </r>
  <r>
    <x v="3"/>
    <n v="62"/>
    <x v="2957"/>
    <x v="7"/>
    <x v="1"/>
    <m/>
  </r>
  <r>
    <x v="3"/>
    <n v="65"/>
    <x v="2958"/>
    <x v="7"/>
    <x v="1"/>
    <m/>
  </r>
  <r>
    <x v="3"/>
    <n v="66"/>
    <x v="2959"/>
    <x v="7"/>
    <x v="1"/>
    <m/>
  </r>
  <r>
    <x v="3"/>
    <n v="96"/>
    <x v="2960"/>
    <x v="7"/>
    <x v="1"/>
    <m/>
  </r>
  <r>
    <x v="3"/>
    <n v="87"/>
    <x v="2961"/>
    <x v="7"/>
    <x v="1"/>
    <m/>
  </r>
  <r>
    <x v="3"/>
    <n v="100"/>
    <x v="2962"/>
    <x v="7"/>
    <x v="1"/>
    <m/>
  </r>
  <r>
    <x v="3"/>
    <n v="99"/>
    <x v="2963"/>
    <x v="7"/>
    <x v="1"/>
    <m/>
  </r>
  <r>
    <x v="3"/>
    <n v="102"/>
    <x v="2964"/>
    <x v="7"/>
    <x v="1"/>
    <m/>
  </r>
  <r>
    <x v="3"/>
    <n v="106"/>
    <x v="2965"/>
    <x v="7"/>
    <x v="1"/>
    <m/>
  </r>
  <r>
    <x v="3"/>
    <n v="113"/>
    <x v="2966"/>
    <x v="7"/>
    <x v="1"/>
    <m/>
  </r>
  <r>
    <x v="3"/>
    <n v="106"/>
    <x v="2967"/>
    <x v="7"/>
    <x v="1"/>
    <m/>
  </r>
  <r>
    <x v="3"/>
    <n v="108"/>
    <x v="2968"/>
    <x v="7"/>
    <x v="1"/>
    <m/>
  </r>
  <r>
    <x v="3"/>
    <n v="113"/>
    <x v="2969"/>
    <x v="7"/>
    <x v="1"/>
    <m/>
  </r>
  <r>
    <x v="3"/>
    <n v="108"/>
    <x v="2970"/>
    <x v="7"/>
    <x v="1"/>
    <m/>
  </r>
  <r>
    <x v="3"/>
    <n v="108"/>
    <x v="2971"/>
    <x v="7"/>
    <x v="1"/>
    <m/>
  </r>
  <r>
    <x v="3"/>
    <n v="106"/>
    <x v="2972"/>
    <x v="7"/>
    <x v="1"/>
    <m/>
  </r>
  <r>
    <x v="3"/>
    <n v="112"/>
    <x v="2973"/>
    <x v="7"/>
    <x v="1"/>
    <m/>
  </r>
  <r>
    <x v="3"/>
    <n v="106"/>
    <x v="2974"/>
    <x v="7"/>
    <x v="1"/>
    <m/>
  </r>
  <r>
    <x v="3"/>
    <n v="103"/>
    <x v="2975"/>
    <x v="7"/>
    <x v="1"/>
    <m/>
  </r>
  <r>
    <x v="3"/>
    <n v="109"/>
    <x v="2976"/>
    <x v="7"/>
    <x v="1"/>
    <m/>
  </r>
  <r>
    <x v="3"/>
    <n v="131"/>
    <x v="2977"/>
    <x v="7"/>
    <x v="1"/>
    <m/>
  </r>
  <r>
    <x v="3"/>
    <n v="140"/>
    <x v="2978"/>
    <x v="7"/>
    <x v="1"/>
    <m/>
  </r>
  <r>
    <x v="3"/>
    <n v="138"/>
    <x v="2979"/>
    <x v="7"/>
    <x v="1"/>
    <m/>
  </r>
  <r>
    <x v="3"/>
    <n v="141"/>
    <x v="2980"/>
    <x v="7"/>
    <x v="1"/>
    <m/>
  </r>
  <r>
    <x v="3"/>
    <n v="131"/>
    <x v="2981"/>
    <x v="7"/>
    <x v="1"/>
    <m/>
  </r>
  <r>
    <x v="3"/>
    <n v="129"/>
    <x v="2982"/>
    <x v="7"/>
    <x v="1"/>
    <m/>
  </r>
  <r>
    <x v="3"/>
    <n v="116"/>
    <x v="2983"/>
    <x v="7"/>
    <x v="1"/>
    <m/>
  </r>
  <r>
    <x v="3"/>
    <n v="110"/>
    <x v="2984"/>
    <x v="7"/>
    <x v="1"/>
    <m/>
  </r>
  <r>
    <x v="3"/>
    <n v="109"/>
    <x v="2985"/>
    <x v="7"/>
    <x v="1"/>
    <m/>
  </r>
  <r>
    <x v="3"/>
    <n v="113"/>
    <x v="2986"/>
    <x v="7"/>
    <x v="1"/>
    <m/>
  </r>
  <r>
    <x v="3"/>
    <n v="110"/>
    <x v="2987"/>
    <x v="7"/>
    <x v="1"/>
    <m/>
  </r>
  <r>
    <x v="3"/>
    <n v="110"/>
    <x v="2988"/>
    <x v="7"/>
    <x v="1"/>
    <m/>
  </r>
  <r>
    <x v="3"/>
    <n v="109"/>
    <x v="2989"/>
    <x v="7"/>
    <x v="1"/>
    <m/>
  </r>
  <r>
    <x v="3"/>
    <n v="111"/>
    <x v="2990"/>
    <x v="7"/>
    <x v="1"/>
    <m/>
  </r>
  <r>
    <x v="3"/>
    <n v="114"/>
    <x v="2991"/>
    <x v="7"/>
    <x v="1"/>
    <m/>
  </r>
  <r>
    <x v="3"/>
    <n v="110"/>
    <x v="2992"/>
    <x v="7"/>
    <x v="1"/>
    <m/>
  </r>
  <r>
    <x v="3"/>
    <n v="113"/>
    <x v="2993"/>
    <x v="7"/>
    <x v="1"/>
    <m/>
  </r>
  <r>
    <x v="3"/>
    <n v="117"/>
    <x v="2994"/>
    <x v="7"/>
    <x v="1"/>
    <m/>
  </r>
  <r>
    <x v="3"/>
    <n v="113"/>
    <x v="2995"/>
    <x v="7"/>
    <x v="1"/>
    <m/>
  </r>
  <r>
    <x v="3"/>
    <n v="114"/>
    <x v="2996"/>
    <x v="7"/>
    <x v="1"/>
    <m/>
  </r>
  <r>
    <x v="3"/>
    <n v="113"/>
    <x v="2997"/>
    <x v="7"/>
    <x v="1"/>
    <m/>
  </r>
  <r>
    <x v="3"/>
    <n v="114"/>
    <x v="2998"/>
    <x v="7"/>
    <x v="1"/>
    <m/>
  </r>
  <r>
    <x v="3"/>
    <n v="113"/>
    <x v="2999"/>
    <x v="7"/>
    <x v="1"/>
    <m/>
  </r>
  <r>
    <x v="3"/>
    <n v="114"/>
    <x v="3000"/>
    <x v="7"/>
    <x v="1"/>
    <m/>
  </r>
  <r>
    <x v="3"/>
    <n v="115"/>
    <x v="3001"/>
    <x v="7"/>
    <x v="1"/>
    <m/>
  </r>
  <r>
    <x v="3"/>
    <n v="121"/>
    <x v="3002"/>
    <x v="7"/>
    <x v="1"/>
    <m/>
  </r>
  <r>
    <x v="3"/>
    <n v="116"/>
    <x v="3003"/>
    <x v="7"/>
    <x v="1"/>
    <m/>
  </r>
  <r>
    <x v="3"/>
    <n v="117"/>
    <x v="3004"/>
    <x v="7"/>
    <x v="1"/>
    <m/>
  </r>
  <r>
    <x v="3"/>
    <n v="116"/>
    <x v="3005"/>
    <x v="7"/>
    <x v="1"/>
    <m/>
  </r>
  <r>
    <x v="3"/>
    <n v="113"/>
    <x v="3006"/>
    <x v="7"/>
    <x v="1"/>
    <m/>
  </r>
  <r>
    <x v="3"/>
    <n v="114"/>
    <x v="3007"/>
    <x v="7"/>
    <x v="1"/>
    <m/>
  </r>
  <r>
    <x v="3"/>
    <n v="109"/>
    <x v="3008"/>
    <x v="7"/>
    <x v="1"/>
    <m/>
  </r>
  <r>
    <x v="3"/>
    <n v="107"/>
    <x v="3009"/>
    <x v="7"/>
    <x v="1"/>
    <m/>
  </r>
  <r>
    <x v="3"/>
    <n v="103"/>
    <x v="3010"/>
    <x v="7"/>
    <x v="1"/>
    <m/>
  </r>
  <r>
    <x v="3"/>
    <n v="102"/>
    <x v="3011"/>
    <x v="7"/>
    <x v="1"/>
    <m/>
  </r>
  <r>
    <x v="3"/>
    <n v="103"/>
    <x v="3012"/>
    <x v="7"/>
    <x v="1"/>
    <m/>
  </r>
  <r>
    <x v="3"/>
    <n v="101"/>
    <x v="3013"/>
    <x v="7"/>
    <x v="1"/>
    <m/>
  </r>
  <r>
    <x v="3"/>
    <n v="106"/>
    <x v="3014"/>
    <x v="7"/>
    <x v="1"/>
    <m/>
  </r>
  <r>
    <x v="3"/>
    <n v="109"/>
    <x v="3015"/>
    <x v="7"/>
    <x v="1"/>
    <m/>
  </r>
  <r>
    <x v="3"/>
    <n v="110"/>
    <x v="3016"/>
    <x v="7"/>
    <x v="1"/>
    <m/>
  </r>
  <r>
    <x v="3"/>
    <n v="107"/>
    <x v="3017"/>
    <x v="7"/>
    <x v="1"/>
    <m/>
  </r>
  <r>
    <x v="3"/>
    <n v="110"/>
    <x v="3018"/>
    <x v="7"/>
    <x v="1"/>
    <m/>
  </r>
  <r>
    <x v="3"/>
    <n v="110"/>
    <x v="3019"/>
    <x v="7"/>
    <x v="1"/>
    <m/>
  </r>
  <r>
    <x v="3"/>
    <n v="108"/>
    <x v="3020"/>
    <x v="7"/>
    <x v="1"/>
    <m/>
  </r>
  <r>
    <x v="3"/>
    <n v="107"/>
    <x v="3021"/>
    <x v="7"/>
    <x v="1"/>
    <m/>
  </r>
  <r>
    <x v="3"/>
    <n v="106"/>
    <x v="3022"/>
    <x v="7"/>
    <x v="1"/>
    <m/>
  </r>
  <r>
    <x v="3"/>
    <n v="105"/>
    <x v="3023"/>
    <x v="7"/>
    <x v="1"/>
    <m/>
  </r>
  <r>
    <x v="3"/>
    <n v="101"/>
    <x v="3024"/>
    <x v="7"/>
    <x v="1"/>
    <m/>
  </r>
  <r>
    <x v="3"/>
    <n v="104"/>
    <x v="3025"/>
    <x v="7"/>
    <x v="1"/>
    <m/>
  </r>
  <r>
    <x v="3"/>
    <n v="110"/>
    <x v="3026"/>
    <x v="7"/>
    <x v="1"/>
    <m/>
  </r>
  <r>
    <x v="3"/>
    <n v="112"/>
    <x v="3027"/>
    <x v="7"/>
    <x v="1"/>
    <m/>
  </r>
  <r>
    <x v="3"/>
    <n v="111"/>
    <x v="3028"/>
    <x v="7"/>
    <x v="1"/>
    <m/>
  </r>
  <r>
    <x v="3"/>
    <n v="92"/>
    <x v="3029"/>
    <x v="7"/>
    <x v="1"/>
    <m/>
  </r>
  <r>
    <x v="3"/>
    <n v="60"/>
    <x v="3030"/>
    <x v="7"/>
    <x v="1"/>
    <m/>
  </r>
  <r>
    <x v="3"/>
    <n v="70"/>
    <x v="3031"/>
    <x v="7"/>
    <x v="1"/>
    <m/>
  </r>
  <r>
    <x v="3"/>
    <n v="61"/>
    <x v="3032"/>
    <x v="7"/>
    <x v="1"/>
    <m/>
  </r>
  <r>
    <x v="3"/>
    <n v="62"/>
    <x v="3033"/>
    <x v="7"/>
    <x v="1"/>
    <m/>
  </r>
  <r>
    <x v="3"/>
    <n v="85"/>
    <x v="3034"/>
    <x v="7"/>
    <x v="1"/>
    <m/>
  </r>
  <r>
    <x v="3"/>
    <n v="115"/>
    <x v="3035"/>
    <x v="7"/>
    <x v="1"/>
    <m/>
  </r>
  <r>
    <x v="3"/>
    <n v="131"/>
    <x v="3036"/>
    <x v="7"/>
    <x v="1"/>
    <m/>
  </r>
  <r>
    <x v="3"/>
    <n v="131"/>
    <x v="3037"/>
    <x v="7"/>
    <x v="1"/>
    <m/>
  </r>
  <r>
    <x v="3"/>
    <n v="131"/>
    <x v="3038"/>
    <x v="7"/>
    <x v="1"/>
    <m/>
  </r>
  <r>
    <x v="3"/>
    <n v="133"/>
    <x v="3039"/>
    <x v="7"/>
    <x v="1"/>
    <m/>
  </r>
  <r>
    <x v="3"/>
    <n v="133"/>
    <x v="3040"/>
    <x v="7"/>
    <x v="1"/>
    <m/>
  </r>
  <r>
    <x v="3"/>
    <n v="145"/>
    <x v="3041"/>
    <x v="7"/>
    <x v="1"/>
    <m/>
  </r>
  <r>
    <x v="3"/>
    <n v="145"/>
    <x v="3042"/>
    <x v="7"/>
    <x v="1"/>
    <m/>
  </r>
  <r>
    <x v="3"/>
    <n v="132"/>
    <x v="3043"/>
    <x v="7"/>
    <x v="1"/>
    <m/>
  </r>
  <r>
    <x v="3"/>
    <n v="129"/>
    <x v="3044"/>
    <x v="7"/>
    <x v="1"/>
    <m/>
  </r>
  <r>
    <x v="3"/>
    <n v="134"/>
    <x v="3045"/>
    <x v="7"/>
    <x v="1"/>
    <m/>
  </r>
  <r>
    <x v="3"/>
    <n v="78"/>
    <x v="3046"/>
    <x v="7"/>
    <x v="1"/>
    <m/>
  </r>
  <r>
    <x v="3"/>
    <n v="77"/>
    <x v="3047"/>
    <x v="7"/>
    <x v="1"/>
    <m/>
  </r>
  <r>
    <x v="3"/>
    <n v="73"/>
    <x v="495"/>
    <x v="7"/>
    <x v="1"/>
    <m/>
  </r>
  <r>
    <x v="3"/>
    <n v="70"/>
    <x v="496"/>
    <x v="7"/>
    <x v="1"/>
    <m/>
  </r>
  <r>
    <x v="3"/>
    <n v="67"/>
    <x v="497"/>
    <x v="7"/>
    <x v="1"/>
    <m/>
  </r>
  <r>
    <x v="3"/>
    <n v="59"/>
    <x v="499"/>
    <x v="7"/>
    <x v="1"/>
    <m/>
  </r>
  <r>
    <x v="3"/>
    <n v="105"/>
    <x v="3048"/>
    <x v="7"/>
    <x v="1"/>
    <m/>
  </r>
  <r>
    <x v="3"/>
    <n v="106"/>
    <x v="501"/>
    <x v="7"/>
    <x v="1"/>
    <m/>
  </r>
  <r>
    <x v="3"/>
    <n v="109"/>
    <x v="503"/>
    <x v="7"/>
    <x v="1"/>
    <m/>
  </r>
  <r>
    <x v="3"/>
    <n v="111"/>
    <x v="3049"/>
    <x v="7"/>
    <x v="1"/>
    <m/>
  </r>
  <r>
    <x v="3"/>
    <n v="107"/>
    <x v="507"/>
    <x v="7"/>
    <x v="1"/>
    <m/>
  </r>
  <r>
    <x v="3"/>
    <n v="126"/>
    <x v="508"/>
    <x v="7"/>
    <x v="1"/>
    <m/>
  </r>
  <r>
    <x v="3"/>
    <n v="124"/>
    <x v="509"/>
    <x v="7"/>
    <x v="1"/>
    <m/>
  </r>
  <r>
    <x v="3"/>
    <n v="124"/>
    <x v="511"/>
    <x v="7"/>
    <x v="1"/>
    <m/>
  </r>
  <r>
    <x v="3"/>
    <n v="123"/>
    <x v="512"/>
    <x v="7"/>
    <x v="1"/>
    <m/>
  </r>
  <r>
    <x v="3"/>
    <n v="122"/>
    <x v="514"/>
    <x v="7"/>
    <x v="1"/>
    <m/>
  </r>
  <r>
    <x v="3"/>
    <n v="122"/>
    <x v="517"/>
    <x v="7"/>
    <x v="1"/>
    <m/>
  </r>
  <r>
    <x v="3"/>
    <n v="124"/>
    <x v="519"/>
    <x v="7"/>
    <x v="1"/>
    <m/>
  </r>
  <r>
    <x v="3"/>
    <n v="119"/>
    <x v="3050"/>
    <x v="7"/>
    <x v="1"/>
    <m/>
  </r>
  <r>
    <x v="3"/>
    <n v="123"/>
    <x v="3051"/>
    <x v="7"/>
    <x v="1"/>
    <m/>
  </r>
  <r>
    <x v="3"/>
    <n v="117"/>
    <x v="3052"/>
    <x v="7"/>
    <x v="1"/>
    <m/>
  </r>
  <r>
    <x v="3"/>
    <n v="119"/>
    <x v="3053"/>
    <x v="7"/>
    <x v="1"/>
    <m/>
  </r>
  <r>
    <x v="3"/>
    <n v="117"/>
    <x v="3054"/>
    <x v="7"/>
    <x v="1"/>
    <m/>
  </r>
  <r>
    <x v="3"/>
    <n v="115"/>
    <x v="3055"/>
    <x v="7"/>
    <x v="1"/>
    <m/>
  </r>
  <r>
    <x v="3"/>
    <n v="116"/>
    <x v="3056"/>
    <x v="7"/>
    <x v="1"/>
    <m/>
  </r>
  <r>
    <x v="3"/>
    <n v="105"/>
    <x v="3057"/>
    <x v="7"/>
    <x v="1"/>
    <m/>
  </r>
  <r>
    <x v="3"/>
    <n v="102"/>
    <x v="3058"/>
    <x v="7"/>
    <x v="1"/>
    <m/>
  </r>
  <r>
    <x v="3"/>
    <n v="100"/>
    <x v="3059"/>
    <x v="7"/>
    <x v="1"/>
    <m/>
  </r>
  <r>
    <x v="3"/>
    <n v="102"/>
    <x v="3060"/>
    <x v="7"/>
    <x v="1"/>
    <m/>
  </r>
  <r>
    <x v="3"/>
    <n v="106"/>
    <x v="3061"/>
    <x v="7"/>
    <x v="1"/>
    <m/>
  </r>
  <r>
    <x v="3"/>
    <n v="107"/>
    <x v="3062"/>
    <x v="7"/>
    <x v="1"/>
    <m/>
  </r>
  <r>
    <x v="3"/>
    <n v="110"/>
    <x v="3063"/>
    <x v="7"/>
    <x v="1"/>
    <m/>
  </r>
  <r>
    <x v="3"/>
    <n v="104"/>
    <x v="3064"/>
    <x v="7"/>
    <x v="1"/>
    <m/>
  </r>
  <r>
    <x v="3"/>
    <n v="113"/>
    <x v="3065"/>
    <x v="7"/>
    <x v="1"/>
    <m/>
  </r>
  <r>
    <x v="3"/>
    <n v="115"/>
    <x v="3066"/>
    <x v="7"/>
    <x v="1"/>
    <m/>
  </r>
  <r>
    <x v="3"/>
    <n v="120"/>
    <x v="3067"/>
    <x v="7"/>
    <x v="1"/>
    <m/>
  </r>
  <r>
    <x v="3"/>
    <n v="118"/>
    <x v="3068"/>
    <x v="7"/>
    <x v="1"/>
    <m/>
  </r>
  <r>
    <x v="3"/>
    <n v="117"/>
    <x v="3069"/>
    <x v="7"/>
    <x v="1"/>
    <m/>
  </r>
  <r>
    <x v="3"/>
    <n v="122"/>
    <x v="3070"/>
    <x v="7"/>
    <x v="1"/>
    <m/>
  </r>
  <r>
    <x v="3"/>
    <n v="120"/>
    <x v="3071"/>
    <x v="7"/>
    <x v="1"/>
    <m/>
  </r>
  <r>
    <x v="3"/>
    <n v="113"/>
    <x v="3072"/>
    <x v="7"/>
    <x v="1"/>
    <m/>
  </r>
  <r>
    <x v="3"/>
    <n v="122"/>
    <x v="3073"/>
    <x v="7"/>
    <x v="1"/>
    <m/>
  </r>
  <r>
    <x v="3"/>
    <n v="120"/>
    <x v="3074"/>
    <x v="7"/>
    <x v="1"/>
    <m/>
  </r>
  <r>
    <x v="3"/>
    <n v="113"/>
    <x v="3075"/>
    <x v="7"/>
    <x v="1"/>
    <m/>
  </r>
  <r>
    <x v="3"/>
    <n v="113"/>
    <x v="3076"/>
    <x v="7"/>
    <x v="1"/>
    <m/>
  </r>
  <r>
    <x v="3"/>
    <n v="116"/>
    <x v="3077"/>
    <x v="7"/>
    <x v="1"/>
    <m/>
  </r>
  <r>
    <x v="3"/>
    <n v="100"/>
    <x v="3078"/>
    <x v="7"/>
    <x v="1"/>
    <m/>
  </r>
  <r>
    <x v="3"/>
    <n v="100"/>
    <x v="3079"/>
    <x v="7"/>
    <x v="1"/>
    <m/>
  </r>
  <r>
    <x v="3"/>
    <n v="104"/>
    <x v="3080"/>
    <x v="7"/>
    <x v="1"/>
    <m/>
  </r>
  <r>
    <x v="3"/>
    <n v="95"/>
    <x v="3081"/>
    <x v="7"/>
    <x v="1"/>
    <m/>
  </r>
  <r>
    <x v="3"/>
    <n v="108"/>
    <x v="3082"/>
    <x v="7"/>
    <x v="1"/>
    <m/>
  </r>
  <r>
    <x v="3"/>
    <n v="113"/>
    <x v="3083"/>
    <x v="7"/>
    <x v="1"/>
    <m/>
  </r>
  <r>
    <x v="3"/>
    <n v="118"/>
    <x v="3084"/>
    <x v="7"/>
    <x v="1"/>
    <m/>
  </r>
  <r>
    <x v="3"/>
    <n v="120"/>
    <x v="3085"/>
    <x v="7"/>
    <x v="1"/>
    <m/>
  </r>
  <r>
    <x v="3"/>
    <n v="105"/>
    <x v="3086"/>
    <x v="7"/>
    <x v="1"/>
    <m/>
  </r>
  <r>
    <x v="3"/>
    <n v="105"/>
    <x v="3087"/>
    <x v="7"/>
    <x v="1"/>
    <m/>
  </r>
  <r>
    <x v="3"/>
    <n v="104"/>
    <x v="3088"/>
    <x v="7"/>
    <x v="1"/>
    <m/>
  </r>
  <r>
    <x v="3"/>
    <n v="108"/>
    <x v="3089"/>
    <x v="7"/>
    <x v="1"/>
    <m/>
  </r>
  <r>
    <x v="3"/>
    <n v="104"/>
    <x v="3090"/>
    <x v="7"/>
    <x v="1"/>
    <m/>
  </r>
  <r>
    <x v="3"/>
    <n v="107"/>
    <x v="3091"/>
    <x v="7"/>
    <x v="1"/>
    <m/>
  </r>
  <r>
    <x v="3"/>
    <n v="100"/>
    <x v="3092"/>
    <x v="7"/>
    <x v="1"/>
    <m/>
  </r>
  <r>
    <x v="3"/>
    <n v="104"/>
    <x v="3093"/>
    <x v="7"/>
    <x v="1"/>
    <m/>
  </r>
  <r>
    <x v="3"/>
    <n v="102"/>
    <x v="3094"/>
    <x v="7"/>
    <x v="1"/>
    <m/>
  </r>
  <r>
    <x v="3"/>
    <n v="99"/>
    <x v="3095"/>
    <x v="7"/>
    <x v="1"/>
    <m/>
  </r>
  <r>
    <x v="3"/>
    <n v="101"/>
    <x v="3096"/>
    <x v="7"/>
    <x v="1"/>
    <m/>
  </r>
  <r>
    <x v="3"/>
    <n v="98"/>
    <x v="3097"/>
    <x v="7"/>
    <x v="1"/>
    <m/>
  </r>
  <r>
    <x v="3"/>
    <n v="100"/>
    <x v="3098"/>
    <x v="7"/>
    <x v="1"/>
    <m/>
  </r>
  <r>
    <x v="3"/>
    <n v="99"/>
    <x v="3099"/>
    <x v="7"/>
    <x v="1"/>
    <m/>
  </r>
  <r>
    <x v="3"/>
    <n v="97"/>
    <x v="3100"/>
    <x v="7"/>
    <x v="1"/>
    <m/>
  </r>
  <r>
    <x v="3"/>
    <n v="92"/>
    <x v="3101"/>
    <x v="7"/>
    <x v="1"/>
    <m/>
  </r>
  <r>
    <x v="3"/>
    <n v="97"/>
    <x v="3102"/>
    <x v="7"/>
    <x v="1"/>
    <m/>
  </r>
  <r>
    <x v="3"/>
    <n v="98"/>
    <x v="3103"/>
    <x v="7"/>
    <x v="1"/>
    <m/>
  </r>
  <r>
    <x v="3"/>
    <n v="95"/>
    <x v="3104"/>
    <x v="7"/>
    <x v="1"/>
    <m/>
  </r>
  <r>
    <x v="3"/>
    <n v="99"/>
    <x v="3105"/>
    <x v="7"/>
    <x v="1"/>
    <m/>
  </r>
  <r>
    <x v="3"/>
    <n v="101"/>
    <x v="3106"/>
    <x v="7"/>
    <x v="1"/>
    <m/>
  </r>
  <r>
    <x v="3"/>
    <n v="100"/>
    <x v="3107"/>
    <x v="7"/>
    <x v="1"/>
    <m/>
  </r>
  <r>
    <x v="3"/>
    <n v="94"/>
    <x v="3108"/>
    <x v="7"/>
    <x v="1"/>
    <m/>
  </r>
  <r>
    <x v="3"/>
    <n v="94"/>
    <x v="3109"/>
    <x v="7"/>
    <x v="1"/>
    <m/>
  </r>
  <r>
    <x v="3"/>
    <n v="103"/>
    <x v="3110"/>
    <x v="7"/>
    <x v="1"/>
    <m/>
  </r>
  <r>
    <x v="3"/>
    <n v="99"/>
    <x v="3111"/>
    <x v="7"/>
    <x v="1"/>
    <m/>
  </r>
  <r>
    <x v="3"/>
    <n v="93"/>
    <x v="3112"/>
    <x v="7"/>
    <x v="1"/>
    <m/>
  </r>
  <r>
    <x v="3"/>
    <n v="93"/>
    <x v="3113"/>
    <x v="7"/>
    <x v="1"/>
    <m/>
  </r>
  <r>
    <x v="3"/>
    <n v="95"/>
    <x v="3114"/>
    <x v="7"/>
    <x v="1"/>
    <m/>
  </r>
  <r>
    <x v="3"/>
    <n v="98"/>
    <x v="3115"/>
    <x v="7"/>
    <x v="1"/>
    <m/>
  </r>
  <r>
    <x v="3"/>
    <n v="96"/>
    <x v="3116"/>
    <x v="7"/>
    <x v="1"/>
    <m/>
  </r>
  <r>
    <x v="3"/>
    <n v="93"/>
    <x v="3117"/>
    <x v="7"/>
    <x v="1"/>
    <m/>
  </r>
  <r>
    <x v="3"/>
    <n v="97"/>
    <x v="3118"/>
    <x v="7"/>
    <x v="1"/>
    <m/>
  </r>
  <r>
    <x v="3"/>
    <n v="93"/>
    <x v="3119"/>
    <x v="7"/>
    <x v="1"/>
    <m/>
  </r>
  <r>
    <x v="3"/>
    <n v="97"/>
    <x v="3120"/>
    <x v="7"/>
    <x v="1"/>
    <m/>
  </r>
  <r>
    <x v="3"/>
    <n v="96"/>
    <x v="3121"/>
    <x v="7"/>
    <x v="1"/>
    <m/>
  </r>
  <r>
    <x v="3"/>
    <n v="96"/>
    <x v="3122"/>
    <x v="7"/>
    <x v="1"/>
    <m/>
  </r>
  <r>
    <x v="3"/>
    <n v="91"/>
    <x v="3123"/>
    <x v="7"/>
    <x v="1"/>
    <m/>
  </r>
  <r>
    <x v="3"/>
    <n v="96"/>
    <x v="3124"/>
    <x v="7"/>
    <x v="1"/>
    <m/>
  </r>
  <r>
    <x v="3"/>
    <n v="99"/>
    <x v="3125"/>
    <x v="7"/>
    <x v="1"/>
    <m/>
  </r>
  <r>
    <x v="3"/>
    <n v="103"/>
    <x v="3126"/>
    <x v="7"/>
    <x v="1"/>
    <m/>
  </r>
  <r>
    <x v="3"/>
    <n v="104"/>
    <x v="3127"/>
    <x v="7"/>
    <x v="1"/>
    <m/>
  </r>
  <r>
    <x v="3"/>
    <n v="104"/>
    <x v="3128"/>
    <x v="7"/>
    <x v="1"/>
    <m/>
  </r>
  <r>
    <x v="3"/>
    <n v="98"/>
    <x v="3129"/>
    <x v="7"/>
    <x v="1"/>
    <m/>
  </r>
  <r>
    <x v="3"/>
    <n v="96"/>
    <x v="3130"/>
    <x v="7"/>
    <x v="1"/>
    <m/>
  </r>
  <r>
    <x v="3"/>
    <n v="100"/>
    <x v="3131"/>
    <x v="7"/>
    <x v="1"/>
    <m/>
  </r>
  <r>
    <x v="3"/>
    <n v="98"/>
    <x v="3132"/>
    <x v="7"/>
    <x v="1"/>
    <m/>
  </r>
  <r>
    <x v="3"/>
    <n v="105"/>
    <x v="3133"/>
    <x v="7"/>
    <x v="1"/>
    <m/>
  </r>
  <r>
    <x v="3"/>
    <n v="102"/>
    <x v="3134"/>
    <x v="7"/>
    <x v="1"/>
    <m/>
  </r>
  <r>
    <x v="3"/>
    <n v="101"/>
    <x v="3135"/>
    <x v="7"/>
    <x v="1"/>
    <m/>
  </r>
  <r>
    <x v="3"/>
    <n v="96"/>
    <x v="3136"/>
    <x v="7"/>
    <x v="1"/>
    <m/>
  </r>
  <r>
    <x v="3"/>
    <n v="97"/>
    <x v="3137"/>
    <x v="7"/>
    <x v="1"/>
    <m/>
  </r>
  <r>
    <x v="3"/>
    <n v="105"/>
    <x v="3138"/>
    <x v="7"/>
    <x v="1"/>
    <m/>
  </r>
  <r>
    <x v="3"/>
    <n v="96"/>
    <x v="3139"/>
    <x v="7"/>
    <x v="1"/>
    <m/>
  </r>
  <r>
    <x v="3"/>
    <n v="91"/>
    <x v="3140"/>
    <x v="7"/>
    <x v="1"/>
    <m/>
  </r>
  <r>
    <x v="3"/>
    <n v="95"/>
    <x v="3141"/>
    <x v="7"/>
    <x v="1"/>
    <m/>
  </r>
  <r>
    <x v="3"/>
    <n v="99"/>
    <x v="3142"/>
    <x v="7"/>
    <x v="1"/>
    <m/>
  </r>
  <r>
    <x v="3"/>
    <n v="97"/>
    <x v="3143"/>
    <x v="7"/>
    <x v="1"/>
    <m/>
  </r>
  <r>
    <x v="3"/>
    <n v="94"/>
    <x v="3144"/>
    <x v="7"/>
    <x v="1"/>
    <m/>
  </r>
  <r>
    <x v="3"/>
    <n v="85"/>
    <x v="3145"/>
    <x v="7"/>
    <x v="1"/>
    <m/>
  </r>
  <r>
    <x v="3"/>
    <n v="82"/>
    <x v="3146"/>
    <x v="7"/>
    <x v="1"/>
    <m/>
  </r>
  <r>
    <x v="3"/>
    <n v="72"/>
    <x v="3147"/>
    <x v="7"/>
    <x v="1"/>
    <m/>
  </r>
  <r>
    <x v="3"/>
    <n v="91"/>
    <x v="3148"/>
    <x v="7"/>
    <x v="1"/>
    <m/>
  </r>
  <r>
    <x v="3"/>
    <n v="91"/>
    <x v="3149"/>
    <x v="7"/>
    <x v="1"/>
    <m/>
  </r>
  <r>
    <x v="3"/>
    <n v="88"/>
    <x v="3150"/>
    <x v="7"/>
    <x v="1"/>
    <m/>
  </r>
  <r>
    <x v="3"/>
    <n v="89"/>
    <x v="3151"/>
    <x v="7"/>
    <x v="1"/>
    <m/>
  </r>
  <r>
    <x v="3"/>
    <n v="93"/>
    <x v="3152"/>
    <x v="7"/>
    <x v="1"/>
    <m/>
  </r>
  <r>
    <x v="3"/>
    <n v="90"/>
    <x v="3153"/>
    <x v="7"/>
    <x v="1"/>
    <m/>
  </r>
  <r>
    <x v="3"/>
    <n v="90"/>
    <x v="3154"/>
    <x v="7"/>
    <x v="1"/>
    <m/>
  </r>
  <r>
    <x v="3"/>
    <n v="91"/>
    <x v="3155"/>
    <x v="7"/>
    <x v="1"/>
    <m/>
  </r>
  <r>
    <x v="3"/>
    <n v="93"/>
    <x v="3156"/>
    <x v="7"/>
    <x v="1"/>
    <m/>
  </r>
  <r>
    <x v="3"/>
    <n v="94"/>
    <x v="3157"/>
    <x v="7"/>
    <x v="1"/>
    <m/>
  </r>
  <r>
    <x v="3"/>
    <n v="94"/>
    <x v="3158"/>
    <x v="7"/>
    <x v="1"/>
    <m/>
  </r>
  <r>
    <x v="3"/>
    <n v="97"/>
    <x v="3159"/>
    <x v="7"/>
    <x v="1"/>
    <m/>
  </r>
  <r>
    <x v="3"/>
    <n v="95"/>
    <x v="3160"/>
    <x v="7"/>
    <x v="1"/>
    <m/>
  </r>
  <r>
    <x v="3"/>
    <n v="101"/>
    <x v="3161"/>
    <x v="7"/>
    <x v="1"/>
    <m/>
  </r>
  <r>
    <x v="3"/>
    <n v="93"/>
    <x v="3162"/>
    <x v="7"/>
    <x v="1"/>
    <m/>
  </r>
  <r>
    <x v="3"/>
    <n v="95"/>
    <x v="3163"/>
    <x v="7"/>
    <x v="1"/>
    <m/>
  </r>
  <r>
    <x v="3"/>
    <n v="87"/>
    <x v="3164"/>
    <x v="7"/>
    <x v="1"/>
    <m/>
  </r>
  <r>
    <x v="3"/>
    <n v="85"/>
    <x v="3165"/>
    <x v="7"/>
    <x v="1"/>
    <m/>
  </r>
  <r>
    <x v="3"/>
    <n v="84"/>
    <x v="3166"/>
    <x v="7"/>
    <x v="1"/>
    <m/>
  </r>
  <r>
    <x v="3"/>
    <n v="83"/>
    <x v="3167"/>
    <x v="7"/>
    <x v="1"/>
    <m/>
  </r>
  <r>
    <x v="3"/>
    <n v="72"/>
    <x v="3168"/>
    <x v="7"/>
    <x v="1"/>
    <m/>
  </r>
  <r>
    <x v="3"/>
    <n v="80"/>
    <x v="3169"/>
    <x v="7"/>
    <x v="1"/>
    <m/>
  </r>
  <r>
    <x v="3"/>
    <n v="73"/>
    <x v="3170"/>
    <x v="7"/>
    <x v="1"/>
    <m/>
  </r>
  <r>
    <x v="3"/>
    <n v="73"/>
    <x v="3171"/>
    <x v="7"/>
    <x v="1"/>
    <m/>
  </r>
  <r>
    <x v="3"/>
    <n v="70"/>
    <x v="3172"/>
    <x v="7"/>
    <x v="1"/>
    <m/>
  </r>
  <r>
    <x v="3"/>
    <n v="68"/>
    <x v="3173"/>
    <x v="7"/>
    <x v="1"/>
    <m/>
  </r>
  <r>
    <x v="3"/>
    <n v="55"/>
    <x v="3174"/>
    <x v="7"/>
    <x v="1"/>
    <m/>
  </r>
  <r>
    <x v="3"/>
    <n v="52"/>
    <x v="3175"/>
    <x v="7"/>
    <x v="1"/>
    <m/>
  </r>
  <r>
    <x v="3"/>
    <n v="65"/>
    <x v="3176"/>
    <x v="7"/>
    <x v="1"/>
    <m/>
  </r>
  <r>
    <x v="3"/>
    <n v="73"/>
    <x v="3177"/>
    <x v="7"/>
    <x v="1"/>
    <m/>
  </r>
  <r>
    <x v="3"/>
    <n v="58"/>
    <x v="3178"/>
    <x v="7"/>
    <x v="1"/>
    <m/>
  </r>
  <r>
    <x v="3"/>
    <n v="67"/>
    <x v="3179"/>
    <x v="7"/>
    <x v="1"/>
    <m/>
  </r>
  <r>
    <x v="3"/>
    <n v="68"/>
    <x v="3180"/>
    <x v="7"/>
    <x v="1"/>
    <m/>
  </r>
  <r>
    <x v="3"/>
    <n v="69"/>
    <x v="3181"/>
    <x v="7"/>
    <x v="1"/>
    <m/>
  </r>
  <r>
    <x v="3"/>
    <n v="63"/>
    <x v="3182"/>
    <x v="7"/>
    <x v="1"/>
    <m/>
  </r>
  <r>
    <x v="3"/>
    <n v="64"/>
    <x v="3183"/>
    <x v="7"/>
    <x v="1"/>
    <m/>
  </r>
  <r>
    <x v="3"/>
    <n v="73"/>
    <x v="3184"/>
    <x v="7"/>
    <x v="1"/>
    <m/>
  </r>
  <r>
    <x v="3"/>
    <n v="64"/>
    <x v="3185"/>
    <x v="7"/>
    <x v="1"/>
    <m/>
  </r>
  <r>
    <x v="3"/>
    <n v="74"/>
    <x v="3186"/>
    <x v="7"/>
    <x v="1"/>
    <m/>
  </r>
  <r>
    <x v="3"/>
    <n v="71"/>
    <x v="3187"/>
    <x v="7"/>
    <x v="1"/>
    <m/>
  </r>
  <r>
    <x v="3"/>
    <n v="72"/>
    <x v="3188"/>
    <x v="7"/>
    <x v="1"/>
    <m/>
  </r>
  <r>
    <x v="3"/>
    <n v="74"/>
    <x v="3189"/>
    <x v="7"/>
    <x v="1"/>
    <m/>
  </r>
  <r>
    <x v="3"/>
    <n v="75"/>
    <x v="3190"/>
    <x v="7"/>
    <x v="1"/>
    <m/>
  </r>
  <r>
    <x v="3"/>
    <n v="80"/>
    <x v="3191"/>
    <x v="7"/>
    <x v="1"/>
    <m/>
  </r>
  <r>
    <x v="3"/>
    <n v="83"/>
    <x v="3192"/>
    <x v="7"/>
    <x v="1"/>
    <m/>
  </r>
  <r>
    <x v="3"/>
    <n v="86"/>
    <x v="3193"/>
    <x v="7"/>
    <x v="1"/>
    <m/>
  </r>
  <r>
    <x v="3"/>
    <n v="82"/>
    <x v="3194"/>
    <x v="7"/>
    <x v="1"/>
    <m/>
  </r>
  <r>
    <x v="3"/>
    <n v="82"/>
    <x v="3195"/>
    <x v="7"/>
    <x v="1"/>
    <m/>
  </r>
  <r>
    <x v="3"/>
    <n v="78"/>
    <x v="3196"/>
    <x v="7"/>
    <x v="1"/>
    <m/>
  </r>
  <r>
    <x v="3"/>
    <n v="77"/>
    <x v="3197"/>
    <x v="7"/>
    <x v="1"/>
    <m/>
  </r>
  <r>
    <x v="3"/>
    <n v="57"/>
    <x v="3198"/>
    <x v="7"/>
    <x v="1"/>
    <m/>
  </r>
  <r>
    <x v="3"/>
    <n v="61"/>
    <x v="3199"/>
    <x v="7"/>
    <x v="1"/>
    <m/>
  </r>
  <r>
    <x v="3"/>
    <n v="62"/>
    <x v="3200"/>
    <x v="7"/>
    <x v="1"/>
    <m/>
  </r>
  <r>
    <x v="3"/>
    <n v="65"/>
    <x v="3201"/>
    <x v="7"/>
    <x v="1"/>
    <m/>
  </r>
  <r>
    <x v="3"/>
    <n v="63"/>
    <x v="3202"/>
    <x v="7"/>
    <x v="1"/>
    <m/>
  </r>
  <r>
    <x v="3"/>
    <n v="68"/>
    <x v="3203"/>
    <x v="7"/>
    <x v="1"/>
    <m/>
  </r>
  <r>
    <x v="3"/>
    <n v="65"/>
    <x v="3204"/>
    <x v="7"/>
    <x v="1"/>
    <m/>
  </r>
  <r>
    <x v="3"/>
    <n v="67"/>
    <x v="3205"/>
    <x v="7"/>
    <x v="1"/>
    <m/>
  </r>
  <r>
    <x v="3"/>
    <n v="71"/>
    <x v="3206"/>
    <x v="7"/>
    <x v="1"/>
    <m/>
  </r>
  <r>
    <x v="3"/>
    <n v="63"/>
    <x v="3207"/>
    <x v="7"/>
    <x v="1"/>
    <m/>
  </r>
  <r>
    <x v="3"/>
    <n v="68"/>
    <x v="3208"/>
    <x v="7"/>
    <x v="1"/>
    <m/>
  </r>
  <r>
    <x v="3"/>
    <n v="63"/>
    <x v="3209"/>
    <x v="7"/>
    <x v="1"/>
    <m/>
  </r>
  <r>
    <x v="3"/>
    <n v="63"/>
    <x v="3210"/>
    <x v="7"/>
    <x v="1"/>
    <m/>
  </r>
  <r>
    <x v="3"/>
    <n v="61"/>
    <x v="3211"/>
    <x v="7"/>
    <x v="1"/>
    <m/>
  </r>
  <r>
    <x v="3"/>
    <n v="62"/>
    <x v="3212"/>
    <x v="7"/>
    <x v="1"/>
    <m/>
  </r>
  <r>
    <x v="3"/>
    <n v="61"/>
    <x v="3213"/>
    <x v="7"/>
    <x v="1"/>
    <m/>
  </r>
  <r>
    <x v="3"/>
    <n v="58"/>
    <x v="3214"/>
    <x v="7"/>
    <x v="1"/>
    <m/>
  </r>
  <r>
    <x v="3"/>
    <n v="60"/>
    <x v="3215"/>
    <x v="7"/>
    <x v="1"/>
    <m/>
  </r>
  <r>
    <x v="3"/>
    <n v="74"/>
    <x v="3216"/>
    <x v="7"/>
    <x v="1"/>
    <m/>
  </r>
  <r>
    <x v="3"/>
    <n v="76"/>
    <x v="3217"/>
    <x v="7"/>
    <x v="1"/>
    <m/>
  </r>
  <r>
    <x v="3"/>
    <n v="78"/>
    <x v="3218"/>
    <x v="7"/>
    <x v="1"/>
    <m/>
  </r>
  <r>
    <x v="3"/>
    <n v="78"/>
    <x v="3219"/>
    <x v="7"/>
    <x v="1"/>
    <m/>
  </r>
  <r>
    <x v="3"/>
    <n v="95"/>
    <x v="3220"/>
    <x v="7"/>
    <x v="1"/>
    <m/>
  </r>
  <r>
    <x v="3"/>
    <n v="95"/>
    <x v="3221"/>
    <x v="7"/>
    <x v="1"/>
    <m/>
  </r>
  <r>
    <x v="3"/>
    <n v="94"/>
    <x v="3222"/>
    <x v="7"/>
    <x v="1"/>
    <m/>
  </r>
  <r>
    <x v="3"/>
    <n v="101"/>
    <x v="3223"/>
    <x v="7"/>
    <x v="1"/>
    <m/>
  </r>
  <r>
    <x v="3"/>
    <n v="98"/>
    <x v="3224"/>
    <x v="7"/>
    <x v="1"/>
    <m/>
  </r>
  <r>
    <x v="3"/>
    <n v="97"/>
    <x v="3225"/>
    <x v="7"/>
    <x v="1"/>
    <m/>
  </r>
  <r>
    <x v="3"/>
    <n v="91"/>
    <x v="3226"/>
    <x v="7"/>
    <x v="1"/>
    <m/>
  </r>
  <r>
    <x v="3"/>
    <n v="98"/>
    <x v="3227"/>
    <x v="7"/>
    <x v="1"/>
    <m/>
  </r>
  <r>
    <x v="3"/>
    <n v="100"/>
    <x v="3228"/>
    <x v="7"/>
    <x v="1"/>
    <m/>
  </r>
  <r>
    <x v="3"/>
    <n v="97"/>
    <x v="3229"/>
    <x v="7"/>
    <x v="1"/>
    <m/>
  </r>
  <r>
    <x v="3"/>
    <n v="95"/>
    <x v="3230"/>
    <x v="7"/>
    <x v="1"/>
    <m/>
  </r>
  <r>
    <x v="3"/>
    <n v="99"/>
    <x v="3231"/>
    <x v="7"/>
    <x v="1"/>
    <m/>
  </r>
  <r>
    <x v="3"/>
    <n v="97"/>
    <x v="3232"/>
    <x v="7"/>
    <x v="1"/>
    <m/>
  </r>
  <r>
    <x v="3"/>
    <n v="97"/>
    <x v="3233"/>
    <x v="7"/>
    <x v="1"/>
    <m/>
  </r>
  <r>
    <x v="3"/>
    <n v="96"/>
    <x v="3234"/>
    <x v="7"/>
    <x v="1"/>
    <m/>
  </r>
  <r>
    <x v="3"/>
    <n v="100"/>
    <x v="3235"/>
    <x v="7"/>
    <x v="1"/>
    <m/>
  </r>
  <r>
    <x v="3"/>
    <n v="93"/>
    <x v="3236"/>
    <x v="7"/>
    <x v="1"/>
    <m/>
  </r>
  <r>
    <x v="3"/>
    <n v="90"/>
    <x v="3237"/>
    <x v="7"/>
    <x v="1"/>
    <m/>
  </r>
  <r>
    <x v="3"/>
    <n v="90"/>
    <x v="3238"/>
    <x v="7"/>
    <x v="1"/>
    <m/>
  </r>
  <r>
    <x v="3"/>
    <n v="85"/>
    <x v="3239"/>
    <x v="7"/>
    <x v="1"/>
    <m/>
  </r>
  <r>
    <x v="3"/>
    <n v="88"/>
    <x v="3240"/>
    <x v="7"/>
    <x v="1"/>
    <m/>
  </r>
  <r>
    <x v="3"/>
    <n v="91"/>
    <x v="3241"/>
    <x v="7"/>
    <x v="1"/>
    <m/>
  </r>
  <r>
    <x v="3"/>
    <n v="88"/>
    <x v="3242"/>
    <x v="7"/>
    <x v="1"/>
    <m/>
  </r>
  <r>
    <x v="3"/>
    <n v="87"/>
    <x v="3243"/>
    <x v="7"/>
    <x v="1"/>
    <m/>
  </r>
  <r>
    <x v="3"/>
    <n v="92"/>
    <x v="3244"/>
    <x v="7"/>
    <x v="1"/>
    <m/>
  </r>
  <r>
    <x v="3"/>
    <n v="91"/>
    <x v="3245"/>
    <x v="7"/>
    <x v="1"/>
    <m/>
  </r>
  <r>
    <x v="3"/>
    <n v="95"/>
    <x v="3246"/>
    <x v="7"/>
    <x v="1"/>
    <m/>
  </r>
  <r>
    <x v="3"/>
    <n v="89"/>
    <x v="3247"/>
    <x v="7"/>
    <x v="1"/>
    <m/>
  </r>
  <r>
    <x v="3"/>
    <n v="93"/>
    <x v="3248"/>
    <x v="7"/>
    <x v="1"/>
    <m/>
  </r>
  <r>
    <x v="3"/>
    <n v="93"/>
    <x v="3249"/>
    <x v="7"/>
    <x v="1"/>
    <m/>
  </r>
  <r>
    <x v="3"/>
    <n v="91"/>
    <x v="3250"/>
    <x v="7"/>
    <x v="1"/>
    <m/>
  </r>
  <r>
    <x v="3"/>
    <n v="94"/>
    <x v="3251"/>
    <x v="7"/>
    <x v="1"/>
    <m/>
  </r>
  <r>
    <x v="3"/>
    <n v="97"/>
    <x v="3252"/>
    <x v="7"/>
    <x v="1"/>
    <m/>
  </r>
  <r>
    <x v="3"/>
    <n v="94"/>
    <x v="3253"/>
    <x v="7"/>
    <x v="1"/>
    <m/>
  </r>
  <r>
    <x v="3"/>
    <n v="93"/>
    <x v="3254"/>
    <x v="7"/>
    <x v="1"/>
    <m/>
  </r>
  <r>
    <x v="3"/>
    <n v="92"/>
    <x v="3255"/>
    <x v="7"/>
    <x v="1"/>
    <m/>
  </r>
  <r>
    <x v="3"/>
    <n v="87"/>
    <x v="3256"/>
    <x v="7"/>
    <x v="1"/>
    <m/>
  </r>
  <r>
    <x v="3"/>
    <n v="88"/>
    <x v="3257"/>
    <x v="7"/>
    <x v="1"/>
    <m/>
  </r>
  <r>
    <x v="3"/>
    <n v="86"/>
    <x v="3258"/>
    <x v="7"/>
    <x v="1"/>
    <m/>
  </r>
  <r>
    <x v="3"/>
    <n v="86"/>
    <x v="3259"/>
    <x v="7"/>
    <x v="1"/>
    <m/>
  </r>
  <r>
    <x v="3"/>
    <n v="80"/>
    <x v="3260"/>
    <x v="7"/>
    <x v="1"/>
    <m/>
  </r>
  <r>
    <x v="3"/>
    <n v="78"/>
    <x v="3261"/>
    <x v="7"/>
    <x v="1"/>
    <m/>
  </r>
  <r>
    <x v="3"/>
    <n v="75"/>
    <x v="3262"/>
    <x v="7"/>
    <x v="1"/>
    <m/>
  </r>
  <r>
    <x v="3"/>
    <n v="81"/>
    <x v="3263"/>
    <x v="7"/>
    <x v="1"/>
    <m/>
  </r>
  <r>
    <x v="3"/>
    <n v="86"/>
    <x v="3264"/>
    <x v="7"/>
    <x v="1"/>
    <m/>
  </r>
  <r>
    <x v="3"/>
    <n v="81"/>
    <x v="3265"/>
    <x v="7"/>
    <x v="1"/>
    <m/>
  </r>
  <r>
    <x v="3"/>
    <n v="84"/>
    <x v="3266"/>
    <x v="7"/>
    <x v="1"/>
    <m/>
  </r>
  <r>
    <x v="3"/>
    <n v="82"/>
    <x v="3267"/>
    <x v="7"/>
    <x v="1"/>
    <m/>
  </r>
  <r>
    <x v="3"/>
    <n v="82"/>
    <x v="3268"/>
    <x v="7"/>
    <x v="1"/>
    <m/>
  </r>
  <r>
    <x v="3"/>
    <n v="88"/>
    <x v="3269"/>
    <x v="7"/>
    <x v="1"/>
    <m/>
  </r>
  <r>
    <x v="3"/>
    <n v="84"/>
    <x v="3270"/>
    <x v="7"/>
    <x v="1"/>
    <m/>
  </r>
  <r>
    <x v="3"/>
    <n v="85"/>
    <x v="3271"/>
    <x v="7"/>
    <x v="1"/>
    <m/>
  </r>
  <r>
    <x v="3"/>
    <n v="87"/>
    <x v="3272"/>
    <x v="7"/>
    <x v="1"/>
    <m/>
  </r>
  <r>
    <x v="3"/>
    <n v="79"/>
    <x v="3273"/>
    <x v="7"/>
    <x v="1"/>
    <m/>
  </r>
  <r>
    <x v="3"/>
    <n v="80"/>
    <x v="3274"/>
    <x v="7"/>
    <x v="1"/>
    <m/>
  </r>
  <r>
    <x v="3"/>
    <n v="77"/>
    <x v="3275"/>
    <x v="7"/>
    <x v="1"/>
    <m/>
  </r>
  <r>
    <x v="3"/>
    <n v="75"/>
    <x v="3276"/>
    <x v="7"/>
    <x v="1"/>
    <m/>
  </r>
  <r>
    <x v="3"/>
    <n v="87"/>
    <x v="3277"/>
    <x v="7"/>
    <x v="1"/>
    <m/>
  </r>
  <r>
    <x v="3"/>
    <n v="84"/>
    <x v="3278"/>
    <x v="7"/>
    <x v="1"/>
    <m/>
  </r>
  <r>
    <x v="3"/>
    <n v="86"/>
    <x v="3279"/>
    <x v="7"/>
    <x v="1"/>
    <m/>
  </r>
  <r>
    <x v="3"/>
    <n v="84"/>
    <x v="3280"/>
    <x v="7"/>
    <x v="1"/>
    <m/>
  </r>
  <r>
    <x v="3"/>
    <n v="84"/>
    <x v="3281"/>
    <x v="7"/>
    <x v="1"/>
    <m/>
  </r>
  <r>
    <x v="3"/>
    <n v="76"/>
    <x v="3282"/>
    <x v="7"/>
    <x v="1"/>
    <m/>
  </r>
  <r>
    <x v="3"/>
    <n v="80"/>
    <x v="3283"/>
    <x v="7"/>
    <x v="1"/>
    <m/>
  </r>
  <r>
    <x v="3"/>
    <n v="80"/>
    <x v="3284"/>
    <x v="7"/>
    <x v="1"/>
    <m/>
  </r>
  <r>
    <x v="3"/>
    <n v="75"/>
    <x v="3285"/>
    <x v="7"/>
    <x v="1"/>
    <m/>
  </r>
  <r>
    <x v="3"/>
    <n v="83"/>
    <x v="3286"/>
    <x v="7"/>
    <x v="1"/>
    <m/>
  </r>
  <r>
    <x v="3"/>
    <n v="87"/>
    <x v="3287"/>
    <x v="7"/>
    <x v="1"/>
    <m/>
  </r>
  <r>
    <x v="3"/>
    <n v="83"/>
    <x v="3288"/>
    <x v="7"/>
    <x v="1"/>
    <m/>
  </r>
  <r>
    <x v="3"/>
    <n v="77"/>
    <x v="3289"/>
    <x v="7"/>
    <x v="1"/>
    <m/>
  </r>
  <r>
    <x v="3"/>
    <n v="77"/>
    <x v="3290"/>
    <x v="7"/>
    <x v="1"/>
    <m/>
  </r>
  <r>
    <x v="3"/>
    <n v="75"/>
    <x v="3291"/>
    <x v="7"/>
    <x v="1"/>
    <m/>
  </r>
  <r>
    <x v="3"/>
    <n v="78"/>
    <x v="3292"/>
    <x v="7"/>
    <x v="1"/>
    <m/>
  </r>
  <r>
    <x v="3"/>
    <n v="64"/>
    <x v="3293"/>
    <x v="7"/>
    <x v="1"/>
    <m/>
  </r>
  <r>
    <x v="3"/>
    <n v="73"/>
    <x v="3294"/>
    <x v="7"/>
    <x v="1"/>
    <m/>
  </r>
  <r>
    <x v="3"/>
    <n v="71"/>
    <x v="3295"/>
    <x v="7"/>
    <x v="1"/>
    <m/>
  </r>
  <r>
    <x v="3"/>
    <n v="69"/>
    <x v="3296"/>
    <x v="7"/>
    <x v="1"/>
    <m/>
  </r>
  <r>
    <x v="3"/>
    <n v="70"/>
    <x v="3297"/>
    <x v="7"/>
    <x v="1"/>
    <m/>
  </r>
  <r>
    <x v="3"/>
    <n v="74"/>
    <x v="3298"/>
    <x v="7"/>
    <x v="1"/>
    <m/>
  </r>
  <r>
    <x v="3"/>
    <n v="77"/>
    <x v="3299"/>
    <x v="7"/>
    <x v="1"/>
    <m/>
  </r>
  <r>
    <x v="3"/>
    <n v="81"/>
    <x v="3300"/>
    <x v="7"/>
    <x v="1"/>
    <m/>
  </r>
  <r>
    <x v="3"/>
    <n v="89"/>
    <x v="3301"/>
    <x v="7"/>
    <x v="1"/>
    <m/>
  </r>
  <r>
    <x v="3"/>
    <n v="92"/>
    <x v="3302"/>
    <x v="7"/>
    <x v="1"/>
    <m/>
  </r>
  <r>
    <x v="3"/>
    <n v="89"/>
    <x v="3303"/>
    <x v="7"/>
    <x v="1"/>
    <m/>
  </r>
  <r>
    <x v="3"/>
    <n v="96"/>
    <x v="3304"/>
    <x v="7"/>
    <x v="1"/>
    <m/>
  </r>
  <r>
    <x v="3"/>
    <n v="115"/>
    <x v="3305"/>
    <x v="7"/>
    <x v="1"/>
    <m/>
  </r>
  <r>
    <x v="3"/>
    <n v="110"/>
    <x v="3306"/>
    <x v="7"/>
    <x v="1"/>
    <m/>
  </r>
  <r>
    <x v="3"/>
    <n v="104"/>
    <x v="3307"/>
    <x v="7"/>
    <x v="1"/>
    <m/>
  </r>
  <r>
    <x v="3"/>
    <n v="93"/>
    <x v="3308"/>
    <x v="7"/>
    <x v="1"/>
    <m/>
  </r>
  <r>
    <x v="3"/>
    <n v="83"/>
    <x v="3309"/>
    <x v="7"/>
    <x v="1"/>
    <m/>
  </r>
  <r>
    <x v="3"/>
    <n v="80"/>
    <x v="3310"/>
    <x v="7"/>
    <x v="1"/>
    <m/>
  </r>
  <r>
    <x v="3"/>
    <n v="71"/>
    <x v="3311"/>
    <x v="7"/>
    <x v="1"/>
    <m/>
  </r>
  <r>
    <x v="3"/>
    <n v="60"/>
    <x v="3312"/>
    <x v="7"/>
    <x v="1"/>
    <m/>
  </r>
  <r>
    <x v="3"/>
    <n v="71"/>
    <x v="3313"/>
    <x v="7"/>
    <x v="1"/>
    <m/>
  </r>
  <r>
    <x v="3"/>
    <n v="64"/>
    <x v="3314"/>
    <x v="7"/>
    <x v="1"/>
    <m/>
  </r>
  <r>
    <x v="3"/>
    <n v="68"/>
    <x v="3315"/>
    <x v="7"/>
    <x v="1"/>
    <m/>
  </r>
  <r>
    <x v="3"/>
    <n v="71"/>
    <x v="3316"/>
    <x v="7"/>
    <x v="1"/>
    <m/>
  </r>
  <r>
    <x v="3"/>
    <n v="67"/>
    <x v="3317"/>
    <x v="7"/>
    <x v="1"/>
    <m/>
  </r>
  <r>
    <x v="3"/>
    <n v="71"/>
    <x v="3318"/>
    <x v="7"/>
    <x v="1"/>
    <m/>
  </r>
  <r>
    <x v="3"/>
    <n v="72"/>
    <x v="3319"/>
    <x v="7"/>
    <x v="1"/>
    <m/>
  </r>
  <r>
    <x v="3"/>
    <n v="70"/>
    <x v="3320"/>
    <x v="7"/>
    <x v="1"/>
    <m/>
  </r>
  <r>
    <x v="3"/>
    <n v="67"/>
    <x v="3321"/>
    <x v="7"/>
    <x v="1"/>
    <m/>
  </r>
  <r>
    <x v="3"/>
    <n v="86"/>
    <x v="3322"/>
    <x v="7"/>
    <x v="1"/>
    <m/>
  </r>
  <r>
    <x v="3"/>
    <n v="108"/>
    <x v="3323"/>
    <x v="7"/>
    <x v="1"/>
    <m/>
  </r>
  <r>
    <x v="3"/>
    <n v="106"/>
    <x v="3324"/>
    <x v="7"/>
    <x v="1"/>
    <m/>
  </r>
  <r>
    <x v="3"/>
    <n v="105"/>
    <x v="3325"/>
    <x v="7"/>
    <x v="1"/>
    <m/>
  </r>
  <r>
    <x v="3"/>
    <n v="107"/>
    <x v="3326"/>
    <x v="7"/>
    <x v="1"/>
    <m/>
  </r>
  <r>
    <x v="3"/>
    <n v="100"/>
    <x v="3327"/>
    <x v="7"/>
    <x v="1"/>
    <m/>
  </r>
  <r>
    <x v="3"/>
    <n v="106"/>
    <x v="3328"/>
    <x v="7"/>
    <x v="1"/>
    <m/>
  </r>
  <r>
    <x v="3"/>
    <n v="114"/>
    <x v="3329"/>
    <x v="7"/>
    <x v="1"/>
    <m/>
  </r>
  <r>
    <x v="3"/>
    <n v="116"/>
    <x v="3330"/>
    <x v="7"/>
    <x v="1"/>
    <m/>
  </r>
  <r>
    <x v="3"/>
    <n v="114"/>
    <x v="3331"/>
    <x v="7"/>
    <x v="1"/>
    <m/>
  </r>
  <r>
    <x v="3"/>
    <n v="105"/>
    <x v="3332"/>
    <x v="7"/>
    <x v="1"/>
    <m/>
  </r>
  <r>
    <x v="3"/>
    <n v="98"/>
    <x v="3333"/>
    <x v="7"/>
    <x v="1"/>
    <m/>
  </r>
  <r>
    <x v="3"/>
    <n v="97"/>
    <x v="3334"/>
    <x v="7"/>
    <x v="1"/>
    <m/>
  </r>
  <r>
    <x v="3"/>
    <n v="110"/>
    <x v="3335"/>
    <x v="7"/>
    <x v="1"/>
    <m/>
  </r>
  <r>
    <x v="3"/>
    <n v="115"/>
    <x v="3336"/>
    <x v="7"/>
    <x v="1"/>
    <m/>
  </r>
  <r>
    <x v="3"/>
    <n v="111"/>
    <x v="3337"/>
    <x v="7"/>
    <x v="1"/>
    <m/>
  </r>
  <r>
    <x v="3"/>
    <n v="106"/>
    <x v="3338"/>
    <x v="7"/>
    <x v="1"/>
    <m/>
  </r>
  <r>
    <x v="3"/>
    <n v="111"/>
    <x v="3339"/>
    <x v="7"/>
    <x v="1"/>
    <m/>
  </r>
  <r>
    <x v="3"/>
    <n v="128"/>
    <x v="3340"/>
    <x v="7"/>
    <x v="1"/>
    <m/>
  </r>
  <r>
    <x v="3"/>
    <n v="120"/>
    <x v="3341"/>
    <x v="7"/>
    <x v="1"/>
    <m/>
  </r>
  <r>
    <x v="3"/>
    <n v="126"/>
    <x v="3342"/>
    <x v="7"/>
    <x v="1"/>
    <m/>
  </r>
  <r>
    <x v="3"/>
    <n v="126"/>
    <x v="3343"/>
    <x v="7"/>
    <x v="1"/>
    <m/>
  </r>
  <r>
    <x v="3"/>
    <n v="127"/>
    <x v="3344"/>
    <x v="7"/>
    <x v="1"/>
    <m/>
  </r>
  <r>
    <x v="3"/>
    <n v="135"/>
    <x v="3345"/>
    <x v="7"/>
    <x v="1"/>
    <m/>
  </r>
  <r>
    <x v="3"/>
    <n v="138"/>
    <x v="3346"/>
    <x v="7"/>
    <x v="1"/>
    <m/>
  </r>
  <r>
    <x v="3"/>
    <n v="124"/>
    <x v="3347"/>
    <x v="7"/>
    <x v="1"/>
    <m/>
  </r>
  <r>
    <x v="3"/>
    <n v="120"/>
    <x v="3348"/>
    <x v="7"/>
    <x v="1"/>
    <m/>
  </r>
  <r>
    <x v="3"/>
    <n v="113"/>
    <x v="3349"/>
    <x v="7"/>
    <x v="1"/>
    <m/>
  </r>
  <r>
    <x v="3"/>
    <n v="105"/>
    <x v="3350"/>
    <x v="7"/>
    <x v="1"/>
    <m/>
  </r>
  <r>
    <x v="3"/>
    <n v="105"/>
    <x v="3351"/>
    <x v="7"/>
    <x v="1"/>
    <m/>
  </r>
  <r>
    <x v="3"/>
    <n v="103"/>
    <x v="3352"/>
    <x v="7"/>
    <x v="1"/>
    <m/>
  </r>
  <r>
    <x v="3"/>
    <n v="105"/>
    <x v="3353"/>
    <x v="7"/>
    <x v="1"/>
    <m/>
  </r>
  <r>
    <x v="3"/>
    <n v="101"/>
    <x v="3354"/>
    <x v="7"/>
    <x v="1"/>
    <m/>
  </r>
  <r>
    <x v="3"/>
    <n v="99"/>
    <x v="3355"/>
    <x v="7"/>
    <x v="1"/>
    <m/>
  </r>
  <r>
    <x v="3"/>
    <n v="100"/>
    <x v="3356"/>
    <x v="7"/>
    <x v="1"/>
    <m/>
  </r>
  <r>
    <x v="3"/>
    <n v="99"/>
    <x v="3357"/>
    <x v="7"/>
    <x v="1"/>
    <m/>
  </r>
  <r>
    <x v="3"/>
    <n v="101"/>
    <x v="3358"/>
    <x v="7"/>
    <x v="1"/>
    <m/>
  </r>
  <r>
    <x v="3"/>
    <n v="103"/>
    <x v="3359"/>
    <x v="7"/>
    <x v="1"/>
    <m/>
  </r>
  <r>
    <x v="3"/>
    <n v="95"/>
    <x v="3360"/>
    <x v="7"/>
    <x v="1"/>
    <m/>
  </r>
  <r>
    <x v="3"/>
    <n v="92"/>
    <x v="3361"/>
    <x v="7"/>
    <x v="1"/>
    <m/>
  </r>
  <r>
    <x v="3"/>
    <n v="98"/>
    <x v="3362"/>
    <x v="7"/>
    <x v="1"/>
    <m/>
  </r>
  <r>
    <x v="3"/>
    <n v="87"/>
    <x v="3363"/>
    <x v="7"/>
    <x v="1"/>
    <m/>
  </r>
  <r>
    <x v="3"/>
    <n v="85"/>
    <x v="3364"/>
    <x v="7"/>
    <x v="1"/>
    <m/>
  </r>
  <r>
    <x v="3"/>
    <n v="77"/>
    <x v="3365"/>
    <x v="7"/>
    <x v="1"/>
    <m/>
  </r>
  <r>
    <x v="3"/>
    <n v="69"/>
    <x v="3366"/>
    <x v="7"/>
    <x v="1"/>
    <m/>
  </r>
  <r>
    <x v="3"/>
    <n v="59"/>
    <x v="3367"/>
    <x v="7"/>
    <x v="1"/>
    <m/>
  </r>
  <r>
    <x v="3"/>
    <n v="60"/>
    <x v="3368"/>
    <x v="7"/>
    <x v="1"/>
    <m/>
  </r>
  <r>
    <x v="3"/>
    <n v="70"/>
    <x v="3369"/>
    <x v="7"/>
    <x v="1"/>
    <m/>
  </r>
  <r>
    <x v="3"/>
    <n v="63"/>
    <x v="3370"/>
    <x v="7"/>
    <x v="1"/>
    <m/>
  </r>
  <r>
    <x v="3"/>
    <n v="65"/>
    <x v="3371"/>
    <x v="7"/>
    <x v="1"/>
    <m/>
  </r>
  <r>
    <x v="3"/>
    <n v="62"/>
    <x v="3372"/>
    <x v="7"/>
    <x v="1"/>
    <m/>
  </r>
  <r>
    <x v="3"/>
    <n v="54"/>
    <x v="3373"/>
    <x v="7"/>
    <x v="1"/>
    <m/>
  </r>
  <r>
    <x v="3"/>
    <n v="60"/>
    <x v="3374"/>
    <x v="7"/>
    <x v="1"/>
    <m/>
  </r>
  <r>
    <x v="3"/>
    <n v="62"/>
    <x v="3375"/>
    <x v="7"/>
    <x v="1"/>
    <m/>
  </r>
  <r>
    <x v="3"/>
    <n v="75"/>
    <x v="3376"/>
    <x v="7"/>
    <x v="1"/>
    <m/>
  </r>
  <r>
    <x v="3"/>
    <n v="70"/>
    <x v="3377"/>
    <x v="7"/>
    <x v="1"/>
    <m/>
  </r>
  <r>
    <x v="3"/>
    <n v="64"/>
    <x v="3378"/>
    <x v="7"/>
    <x v="1"/>
    <m/>
  </r>
  <r>
    <x v="3"/>
    <n v="68"/>
    <x v="3379"/>
    <x v="7"/>
    <x v="1"/>
    <m/>
  </r>
  <r>
    <x v="3"/>
    <n v="67"/>
    <x v="3380"/>
    <x v="7"/>
    <x v="1"/>
    <m/>
  </r>
  <r>
    <x v="3"/>
    <n v="65"/>
    <x v="3381"/>
    <x v="7"/>
    <x v="1"/>
    <m/>
  </r>
  <r>
    <x v="3"/>
    <n v="58"/>
    <x v="3382"/>
    <x v="7"/>
    <x v="1"/>
    <m/>
  </r>
  <r>
    <x v="3"/>
    <n v="59"/>
    <x v="3383"/>
    <x v="7"/>
    <x v="1"/>
    <m/>
  </r>
  <r>
    <x v="3"/>
    <n v="58"/>
    <x v="3384"/>
    <x v="7"/>
    <x v="1"/>
    <m/>
  </r>
  <r>
    <x v="3"/>
    <n v="59"/>
    <x v="3385"/>
    <x v="7"/>
    <x v="1"/>
    <m/>
  </r>
  <r>
    <x v="3"/>
    <n v="73"/>
    <x v="3386"/>
    <x v="7"/>
    <x v="1"/>
    <m/>
  </r>
  <r>
    <x v="3"/>
    <n v="80"/>
    <x v="3387"/>
    <x v="7"/>
    <x v="1"/>
    <m/>
  </r>
  <r>
    <x v="3"/>
    <n v="88"/>
    <x v="3388"/>
    <x v="7"/>
    <x v="1"/>
    <m/>
  </r>
  <r>
    <x v="3"/>
    <n v="92"/>
    <x v="3389"/>
    <x v="7"/>
    <x v="1"/>
    <m/>
  </r>
  <r>
    <x v="3"/>
    <n v="90"/>
    <x v="3390"/>
    <x v="7"/>
    <x v="1"/>
    <m/>
  </r>
  <r>
    <x v="3"/>
    <n v="89"/>
    <x v="3391"/>
    <x v="7"/>
    <x v="1"/>
    <m/>
  </r>
  <r>
    <x v="3"/>
    <n v="93"/>
    <x v="3392"/>
    <x v="7"/>
    <x v="1"/>
    <m/>
  </r>
  <r>
    <x v="3"/>
    <n v="86"/>
    <x v="3393"/>
    <x v="7"/>
    <x v="1"/>
    <m/>
  </r>
  <r>
    <x v="3"/>
    <n v="86"/>
    <x v="3394"/>
    <x v="7"/>
    <x v="1"/>
    <m/>
  </r>
  <r>
    <x v="3"/>
    <n v="95"/>
    <x v="3395"/>
    <x v="7"/>
    <x v="1"/>
    <m/>
  </r>
  <r>
    <x v="3"/>
    <n v="103"/>
    <x v="3396"/>
    <x v="7"/>
    <x v="1"/>
    <m/>
  </r>
  <r>
    <x v="3"/>
    <n v="101"/>
    <x v="3397"/>
    <x v="7"/>
    <x v="1"/>
    <m/>
  </r>
  <r>
    <x v="3"/>
    <n v="98"/>
    <x v="3398"/>
    <x v="7"/>
    <x v="1"/>
    <m/>
  </r>
  <r>
    <x v="3"/>
    <n v="93"/>
    <x v="3399"/>
    <x v="7"/>
    <x v="1"/>
    <m/>
  </r>
  <r>
    <x v="3"/>
    <n v="93"/>
    <x v="3400"/>
    <x v="7"/>
    <x v="1"/>
    <m/>
  </r>
  <r>
    <x v="3"/>
    <n v="91"/>
    <x v="3401"/>
    <x v="7"/>
    <x v="1"/>
    <m/>
  </r>
  <r>
    <x v="3"/>
    <n v="88"/>
    <x v="3402"/>
    <x v="7"/>
    <x v="1"/>
    <m/>
  </r>
  <r>
    <x v="3"/>
    <n v="94"/>
    <x v="3403"/>
    <x v="7"/>
    <x v="1"/>
    <m/>
  </r>
  <r>
    <x v="3"/>
    <n v="101"/>
    <x v="3404"/>
    <x v="7"/>
    <x v="1"/>
    <m/>
  </r>
  <r>
    <x v="3"/>
    <n v="97"/>
    <x v="3405"/>
    <x v="7"/>
    <x v="1"/>
    <m/>
  </r>
  <r>
    <x v="3"/>
    <n v="98"/>
    <x v="3406"/>
    <x v="7"/>
    <x v="1"/>
    <m/>
  </r>
  <r>
    <x v="3"/>
    <n v="96"/>
    <x v="3407"/>
    <x v="7"/>
    <x v="1"/>
    <m/>
  </r>
  <r>
    <x v="3"/>
    <n v="96"/>
    <x v="3408"/>
    <x v="7"/>
    <x v="1"/>
    <m/>
  </r>
  <r>
    <x v="3"/>
    <n v="91"/>
    <x v="3409"/>
    <x v="7"/>
    <x v="1"/>
    <m/>
  </r>
  <r>
    <x v="3"/>
    <n v="87"/>
    <x v="3410"/>
    <x v="7"/>
    <x v="1"/>
    <m/>
  </r>
  <r>
    <x v="3"/>
    <n v="89"/>
    <x v="3411"/>
    <x v="7"/>
    <x v="1"/>
    <m/>
  </r>
  <r>
    <x v="3"/>
    <n v="87"/>
    <x v="3412"/>
    <x v="7"/>
    <x v="1"/>
    <m/>
  </r>
  <r>
    <x v="3"/>
    <n v="83"/>
    <x v="3413"/>
    <x v="7"/>
    <x v="1"/>
    <m/>
  </r>
  <r>
    <x v="3"/>
    <n v="92"/>
    <x v="3414"/>
    <x v="7"/>
    <x v="1"/>
    <m/>
  </r>
  <r>
    <x v="3"/>
    <n v="90"/>
    <x v="3415"/>
    <x v="7"/>
    <x v="1"/>
    <m/>
  </r>
  <r>
    <x v="3"/>
    <n v="92"/>
    <x v="3416"/>
    <x v="7"/>
    <x v="1"/>
    <m/>
  </r>
  <r>
    <x v="3"/>
    <n v="95"/>
    <x v="3417"/>
    <x v="7"/>
    <x v="1"/>
    <m/>
  </r>
  <r>
    <x v="3"/>
    <n v="92"/>
    <x v="3418"/>
    <x v="7"/>
    <x v="1"/>
    <m/>
  </r>
  <r>
    <x v="3"/>
    <n v="94"/>
    <x v="3419"/>
    <x v="7"/>
    <x v="1"/>
    <m/>
  </r>
  <r>
    <x v="3"/>
    <n v="91"/>
    <x v="3420"/>
    <x v="7"/>
    <x v="1"/>
    <m/>
  </r>
  <r>
    <x v="3"/>
    <n v="93"/>
    <x v="3421"/>
    <x v="7"/>
    <x v="1"/>
    <m/>
  </r>
  <r>
    <x v="3"/>
    <n v="104"/>
    <x v="3422"/>
    <x v="7"/>
    <x v="1"/>
    <m/>
  </r>
  <r>
    <x v="3"/>
    <n v="104"/>
    <x v="3423"/>
    <x v="7"/>
    <x v="1"/>
    <m/>
  </r>
  <r>
    <x v="3"/>
    <n v="105"/>
    <x v="3424"/>
    <x v="7"/>
    <x v="1"/>
    <m/>
  </r>
  <r>
    <x v="3"/>
    <n v="101"/>
    <x v="3425"/>
    <x v="7"/>
    <x v="1"/>
    <m/>
  </r>
  <r>
    <x v="3"/>
    <n v="95"/>
    <x v="3426"/>
    <x v="7"/>
    <x v="1"/>
    <m/>
  </r>
  <r>
    <x v="3"/>
    <n v="97"/>
    <x v="3427"/>
    <x v="7"/>
    <x v="1"/>
    <m/>
  </r>
  <r>
    <x v="3"/>
    <n v="96"/>
    <x v="3428"/>
    <x v="7"/>
    <x v="1"/>
    <m/>
  </r>
  <r>
    <x v="3"/>
    <n v="94"/>
    <x v="3429"/>
    <x v="7"/>
    <x v="1"/>
    <m/>
  </r>
  <r>
    <x v="3"/>
    <n v="98"/>
    <x v="3430"/>
    <x v="7"/>
    <x v="1"/>
    <m/>
  </r>
  <r>
    <x v="3"/>
    <n v="93"/>
    <x v="3431"/>
    <x v="7"/>
    <x v="1"/>
    <m/>
  </r>
  <r>
    <x v="3"/>
    <n v="89"/>
    <x v="3432"/>
    <x v="7"/>
    <x v="1"/>
    <m/>
  </r>
  <r>
    <x v="3"/>
    <n v="69"/>
    <x v="3433"/>
    <x v="7"/>
    <x v="1"/>
    <m/>
  </r>
  <r>
    <x v="3"/>
    <n v="53"/>
    <x v="3434"/>
    <x v="7"/>
    <x v="1"/>
    <m/>
  </r>
  <r>
    <x v="3"/>
    <n v="55"/>
    <x v="3435"/>
    <x v="7"/>
    <x v="1"/>
    <m/>
  </r>
  <r>
    <x v="3"/>
    <n v="54"/>
    <x v="3436"/>
    <x v="7"/>
    <x v="1"/>
    <m/>
  </r>
  <r>
    <x v="3"/>
    <n v="56"/>
    <x v="3437"/>
    <x v="7"/>
    <x v="1"/>
    <m/>
  </r>
  <r>
    <x v="3"/>
    <n v="61"/>
    <x v="3438"/>
    <x v="7"/>
    <x v="1"/>
    <m/>
  </r>
  <r>
    <x v="3"/>
    <n v="58"/>
    <x v="3439"/>
    <x v="7"/>
    <x v="1"/>
    <m/>
  </r>
  <r>
    <x v="3"/>
    <n v="65"/>
    <x v="3440"/>
    <x v="7"/>
    <x v="1"/>
    <m/>
  </r>
  <r>
    <x v="3"/>
    <n v="56"/>
    <x v="3441"/>
    <x v="7"/>
    <x v="1"/>
    <m/>
  </r>
  <r>
    <x v="3"/>
    <n v="57"/>
    <x v="3442"/>
    <x v="7"/>
    <x v="1"/>
    <m/>
  </r>
  <r>
    <x v="3"/>
    <n v="58"/>
    <x v="3443"/>
    <x v="7"/>
    <x v="1"/>
    <m/>
  </r>
  <r>
    <x v="3"/>
    <n v="55"/>
    <x v="3444"/>
    <x v="7"/>
    <x v="1"/>
    <m/>
  </r>
  <r>
    <x v="3"/>
    <n v="65"/>
    <x v="3445"/>
    <x v="7"/>
    <x v="1"/>
    <m/>
  </r>
  <r>
    <x v="3"/>
    <n v="59"/>
    <x v="3446"/>
    <x v="7"/>
    <x v="1"/>
    <m/>
  </r>
  <r>
    <x v="3"/>
    <n v="60"/>
    <x v="3447"/>
    <x v="7"/>
    <x v="1"/>
    <m/>
  </r>
  <r>
    <x v="3"/>
    <n v="57"/>
    <x v="3448"/>
    <x v="7"/>
    <x v="1"/>
    <m/>
  </r>
  <r>
    <x v="3"/>
    <n v="59"/>
    <x v="3449"/>
    <x v="7"/>
    <x v="1"/>
    <m/>
  </r>
  <r>
    <x v="3"/>
    <n v="89"/>
    <x v="3450"/>
    <x v="7"/>
    <x v="1"/>
    <m/>
  </r>
  <r>
    <x v="3"/>
    <n v="78"/>
    <x v="3451"/>
    <x v="7"/>
    <x v="1"/>
    <m/>
  </r>
  <r>
    <x v="3"/>
    <n v="95"/>
    <x v="3452"/>
    <x v="7"/>
    <x v="1"/>
    <m/>
  </r>
  <r>
    <x v="3"/>
    <n v="95"/>
    <x v="3453"/>
    <x v="7"/>
    <x v="1"/>
    <m/>
  </r>
  <r>
    <x v="3"/>
    <n v="89"/>
    <x v="3454"/>
    <x v="7"/>
    <x v="1"/>
    <m/>
  </r>
  <r>
    <x v="3"/>
    <n v="89"/>
    <x v="3455"/>
    <x v="7"/>
    <x v="1"/>
    <m/>
  </r>
  <r>
    <x v="3"/>
    <n v="95"/>
    <x v="3456"/>
    <x v="7"/>
    <x v="1"/>
    <m/>
  </r>
  <r>
    <x v="3"/>
    <n v="95"/>
    <x v="3457"/>
    <x v="7"/>
    <x v="1"/>
    <m/>
  </r>
  <r>
    <x v="3"/>
    <n v="92"/>
    <x v="3458"/>
    <x v="7"/>
    <x v="1"/>
    <m/>
  </r>
  <r>
    <x v="3"/>
    <n v="94"/>
    <x v="3459"/>
    <x v="7"/>
    <x v="1"/>
    <m/>
  </r>
  <r>
    <x v="3"/>
    <n v="89"/>
    <x v="3460"/>
    <x v="7"/>
    <x v="1"/>
    <m/>
  </r>
  <r>
    <x v="3"/>
    <n v="93"/>
    <x v="3461"/>
    <x v="7"/>
    <x v="1"/>
    <m/>
  </r>
  <r>
    <x v="3"/>
    <n v="99"/>
    <x v="3462"/>
    <x v="7"/>
    <x v="1"/>
    <m/>
  </r>
  <r>
    <x v="3"/>
    <n v="100"/>
    <x v="3463"/>
    <x v="7"/>
    <x v="1"/>
    <m/>
  </r>
  <r>
    <x v="3"/>
    <n v="98"/>
    <x v="3464"/>
    <x v="7"/>
    <x v="1"/>
    <m/>
  </r>
  <r>
    <x v="3"/>
    <n v="94"/>
    <x v="3465"/>
    <x v="7"/>
    <x v="1"/>
    <m/>
  </r>
  <r>
    <x v="3"/>
    <n v="87"/>
    <x v="3466"/>
    <x v="7"/>
    <x v="1"/>
    <m/>
  </r>
  <r>
    <x v="3"/>
    <n v="84"/>
    <x v="3467"/>
    <x v="7"/>
    <x v="1"/>
    <m/>
  </r>
  <r>
    <x v="3"/>
    <n v="84"/>
    <x v="3468"/>
    <x v="7"/>
    <x v="1"/>
    <m/>
  </r>
  <r>
    <x v="3"/>
    <n v="80"/>
    <x v="3469"/>
    <x v="7"/>
    <x v="1"/>
    <m/>
  </r>
  <r>
    <x v="3"/>
    <n v="80"/>
    <x v="3470"/>
    <x v="7"/>
    <x v="1"/>
    <m/>
  </r>
  <r>
    <x v="3"/>
    <n v="80"/>
    <x v="3471"/>
    <x v="7"/>
    <x v="1"/>
    <m/>
  </r>
  <r>
    <x v="3"/>
    <n v="78"/>
    <x v="3472"/>
    <x v="7"/>
    <x v="1"/>
    <m/>
  </r>
  <r>
    <x v="3"/>
    <n v="87"/>
    <x v="3473"/>
    <x v="7"/>
    <x v="1"/>
    <m/>
  </r>
  <r>
    <x v="3"/>
    <n v="79"/>
    <x v="3474"/>
    <x v="7"/>
    <x v="1"/>
    <m/>
  </r>
  <r>
    <x v="3"/>
    <n v="70"/>
    <x v="3475"/>
    <x v="7"/>
    <x v="1"/>
    <m/>
  </r>
  <r>
    <x v="3"/>
    <n v="69"/>
    <x v="3476"/>
    <x v="7"/>
    <x v="1"/>
    <m/>
  </r>
  <r>
    <x v="3"/>
    <n v="72"/>
    <x v="3477"/>
    <x v="7"/>
    <x v="1"/>
    <m/>
  </r>
  <r>
    <x v="3"/>
    <n v="65"/>
    <x v="3478"/>
    <x v="7"/>
    <x v="1"/>
    <m/>
  </r>
  <r>
    <x v="3"/>
    <n v="64"/>
    <x v="3479"/>
    <x v="7"/>
    <x v="1"/>
    <m/>
  </r>
  <r>
    <x v="3"/>
    <n v="61"/>
    <x v="3480"/>
    <x v="7"/>
    <x v="1"/>
    <m/>
  </r>
  <r>
    <x v="3"/>
    <n v="58"/>
    <x v="3481"/>
    <x v="7"/>
    <x v="1"/>
    <m/>
  </r>
  <r>
    <x v="3"/>
    <n v="53"/>
    <x v="3482"/>
    <x v="7"/>
    <x v="1"/>
    <m/>
  </r>
  <r>
    <x v="3"/>
    <n v="95"/>
    <x v="3483"/>
    <x v="7"/>
    <x v="1"/>
    <m/>
  </r>
  <r>
    <x v="3"/>
    <n v="111"/>
    <x v="3484"/>
    <x v="7"/>
    <x v="1"/>
    <m/>
  </r>
  <r>
    <x v="3"/>
    <n v="112"/>
    <x v="3485"/>
    <x v="7"/>
    <x v="1"/>
    <m/>
  </r>
  <r>
    <x v="3"/>
    <n v="107"/>
    <x v="3486"/>
    <x v="7"/>
    <x v="1"/>
    <m/>
  </r>
  <r>
    <x v="3"/>
    <n v="108"/>
    <x v="3487"/>
    <x v="7"/>
    <x v="1"/>
    <m/>
  </r>
  <r>
    <x v="3"/>
    <n v="106"/>
    <x v="3488"/>
    <x v="7"/>
    <x v="1"/>
    <m/>
  </r>
  <r>
    <x v="3"/>
    <n v="117"/>
    <x v="3489"/>
    <x v="7"/>
    <x v="1"/>
    <m/>
  </r>
  <r>
    <x v="3"/>
    <n v="106"/>
    <x v="3490"/>
    <x v="7"/>
    <x v="1"/>
    <m/>
  </r>
  <r>
    <x v="3"/>
    <n v="102"/>
    <x v="3491"/>
    <x v="7"/>
    <x v="1"/>
    <m/>
  </r>
  <r>
    <x v="3"/>
    <n v="97"/>
    <x v="3492"/>
    <x v="7"/>
    <x v="1"/>
    <m/>
  </r>
  <r>
    <x v="3"/>
    <n v="99"/>
    <x v="3493"/>
    <x v="7"/>
    <x v="1"/>
    <m/>
  </r>
  <r>
    <x v="3"/>
    <n v="103"/>
    <x v="3494"/>
    <x v="7"/>
    <x v="1"/>
    <m/>
  </r>
  <r>
    <x v="3"/>
    <n v="99"/>
    <x v="3495"/>
    <x v="7"/>
    <x v="1"/>
    <m/>
  </r>
  <r>
    <x v="3"/>
    <n v="88"/>
    <x v="3496"/>
    <x v="7"/>
    <x v="1"/>
    <m/>
  </r>
  <r>
    <x v="3"/>
    <n v="79"/>
    <x v="3497"/>
    <x v="7"/>
    <x v="1"/>
    <m/>
  </r>
  <r>
    <x v="3"/>
    <n v="79"/>
    <x v="3498"/>
    <x v="7"/>
    <x v="1"/>
    <m/>
  </r>
  <r>
    <x v="3"/>
    <n v="78"/>
    <x v="3499"/>
    <x v="7"/>
    <x v="1"/>
    <m/>
  </r>
  <r>
    <x v="3"/>
    <n v="78"/>
    <x v="3500"/>
    <x v="7"/>
    <x v="1"/>
    <m/>
  </r>
  <r>
    <x v="3"/>
    <n v="77"/>
    <x v="3501"/>
    <x v="7"/>
    <x v="1"/>
    <m/>
  </r>
  <r>
    <x v="3"/>
    <n v="72"/>
    <x v="3502"/>
    <x v="7"/>
    <x v="1"/>
    <m/>
  </r>
  <r>
    <x v="3"/>
    <n v="63"/>
    <x v="3503"/>
    <x v="7"/>
    <x v="1"/>
    <m/>
  </r>
  <r>
    <x v="3"/>
    <n v="73"/>
    <x v="3504"/>
    <x v="7"/>
    <x v="1"/>
    <m/>
  </r>
  <r>
    <x v="3"/>
    <n v="69"/>
    <x v="3505"/>
    <x v="7"/>
    <x v="1"/>
    <m/>
  </r>
  <r>
    <x v="3"/>
    <n v="64"/>
    <x v="3506"/>
    <x v="7"/>
    <x v="1"/>
    <m/>
  </r>
  <r>
    <x v="3"/>
    <n v="64"/>
    <x v="3507"/>
    <x v="7"/>
    <x v="1"/>
    <m/>
  </r>
  <r>
    <x v="3"/>
    <n v="58"/>
    <x v="3508"/>
    <x v="7"/>
    <x v="1"/>
    <m/>
  </r>
  <r>
    <x v="3"/>
    <n v="53"/>
    <x v="3509"/>
    <x v="7"/>
    <x v="1"/>
    <m/>
  </r>
  <r>
    <x v="3"/>
    <n v="59"/>
    <x v="3510"/>
    <x v="7"/>
    <x v="1"/>
    <m/>
  </r>
  <r>
    <x v="3"/>
    <n v="68"/>
    <x v="3511"/>
    <x v="7"/>
    <x v="1"/>
    <m/>
  </r>
  <r>
    <x v="3"/>
    <n v="100"/>
    <x v="3512"/>
    <x v="7"/>
    <x v="1"/>
    <m/>
  </r>
  <r>
    <x v="3"/>
    <n v="97"/>
    <x v="3513"/>
    <x v="7"/>
    <x v="1"/>
    <m/>
  </r>
  <r>
    <x v="3"/>
    <n v="99"/>
    <x v="3514"/>
    <x v="7"/>
    <x v="1"/>
    <m/>
  </r>
  <r>
    <x v="3"/>
    <n v="115"/>
    <x v="3515"/>
    <x v="7"/>
    <x v="1"/>
    <m/>
  </r>
  <r>
    <x v="3"/>
    <n v="116"/>
    <x v="3516"/>
    <x v="7"/>
    <x v="1"/>
    <m/>
  </r>
  <r>
    <x v="3"/>
    <n v="117"/>
    <x v="3517"/>
    <x v="7"/>
    <x v="1"/>
    <m/>
  </r>
  <r>
    <x v="3"/>
    <n v="113"/>
    <x v="3518"/>
    <x v="7"/>
    <x v="1"/>
    <m/>
  </r>
  <r>
    <x v="3"/>
    <n v="117"/>
    <x v="3519"/>
    <x v="7"/>
    <x v="1"/>
    <m/>
  </r>
  <r>
    <x v="3"/>
    <n v="125"/>
    <x v="3520"/>
    <x v="7"/>
    <x v="1"/>
    <m/>
  </r>
  <r>
    <x v="3"/>
    <n v="118"/>
    <x v="3521"/>
    <x v="7"/>
    <x v="1"/>
    <m/>
  </r>
  <r>
    <x v="3"/>
    <n v="111"/>
    <x v="3522"/>
    <x v="7"/>
    <x v="1"/>
    <m/>
  </r>
  <r>
    <x v="3"/>
    <n v="116"/>
    <x v="3523"/>
    <x v="7"/>
    <x v="1"/>
    <m/>
  </r>
  <r>
    <x v="3"/>
    <n v="126"/>
    <x v="3524"/>
    <x v="7"/>
    <x v="1"/>
    <m/>
  </r>
  <r>
    <x v="3"/>
    <n v="114"/>
    <x v="3525"/>
    <x v="7"/>
    <x v="1"/>
    <m/>
  </r>
  <r>
    <x v="3"/>
    <n v="110"/>
    <x v="3526"/>
    <x v="7"/>
    <x v="1"/>
    <m/>
  </r>
  <r>
    <x v="3"/>
    <n v="109"/>
    <x v="3527"/>
    <x v="7"/>
    <x v="1"/>
    <m/>
  </r>
  <r>
    <x v="3"/>
    <n v="106"/>
    <x v="3528"/>
    <x v="7"/>
    <x v="1"/>
    <m/>
  </r>
  <r>
    <x v="3"/>
    <n v="111"/>
    <x v="3529"/>
    <x v="7"/>
    <x v="1"/>
    <m/>
  </r>
  <r>
    <x v="3"/>
    <n v="116"/>
    <x v="3530"/>
    <x v="7"/>
    <x v="1"/>
    <m/>
  </r>
  <r>
    <x v="3"/>
    <n v="120"/>
    <x v="3531"/>
    <x v="7"/>
    <x v="1"/>
    <m/>
  </r>
  <r>
    <x v="3"/>
    <n v="115"/>
    <x v="3532"/>
    <x v="7"/>
    <x v="1"/>
    <m/>
  </r>
  <r>
    <x v="3"/>
    <n v="112"/>
    <x v="3533"/>
    <x v="7"/>
    <x v="1"/>
    <m/>
  </r>
  <r>
    <x v="3"/>
    <n v="105"/>
    <x v="3534"/>
    <x v="7"/>
    <x v="1"/>
    <m/>
  </r>
  <r>
    <x v="3"/>
    <n v="104"/>
    <x v="3535"/>
    <x v="7"/>
    <x v="1"/>
    <m/>
  </r>
  <r>
    <x v="3"/>
    <n v="114"/>
    <x v="3536"/>
    <x v="7"/>
    <x v="1"/>
    <m/>
  </r>
  <r>
    <x v="3"/>
    <n v="112"/>
    <x v="3537"/>
    <x v="7"/>
    <x v="1"/>
    <m/>
  </r>
  <r>
    <x v="3"/>
    <n v="113"/>
    <x v="3538"/>
    <x v="7"/>
    <x v="1"/>
    <m/>
  </r>
  <r>
    <x v="3"/>
    <n v="124"/>
    <x v="3539"/>
    <x v="7"/>
    <x v="1"/>
    <m/>
  </r>
  <r>
    <x v="3"/>
    <n v="115"/>
    <x v="3540"/>
    <x v="7"/>
    <x v="1"/>
    <m/>
  </r>
  <r>
    <x v="3"/>
    <n v="99"/>
    <x v="3541"/>
    <x v="7"/>
    <x v="1"/>
    <m/>
  </r>
  <r>
    <x v="3"/>
    <n v="108"/>
    <x v="3542"/>
    <x v="7"/>
    <x v="1"/>
    <m/>
  </r>
  <r>
    <x v="3"/>
    <n v="108"/>
    <x v="3543"/>
    <x v="7"/>
    <x v="1"/>
    <m/>
  </r>
  <r>
    <x v="3"/>
    <n v="113"/>
    <x v="3544"/>
    <x v="7"/>
    <x v="1"/>
    <m/>
  </r>
  <r>
    <x v="3"/>
    <n v="113"/>
    <x v="3545"/>
    <x v="7"/>
    <x v="1"/>
    <m/>
  </r>
  <r>
    <x v="3"/>
    <n v="98"/>
    <x v="3546"/>
    <x v="7"/>
    <x v="1"/>
    <m/>
  </r>
  <r>
    <x v="3"/>
    <n v="96"/>
    <x v="3547"/>
    <x v="7"/>
    <x v="1"/>
    <m/>
  </r>
  <r>
    <x v="3"/>
    <n v="95"/>
    <x v="3548"/>
    <x v="7"/>
    <x v="1"/>
    <m/>
  </r>
  <r>
    <x v="3"/>
    <n v="92"/>
    <x v="3549"/>
    <x v="7"/>
    <x v="1"/>
    <m/>
  </r>
  <r>
    <x v="3"/>
    <n v="92"/>
    <x v="3550"/>
    <x v="7"/>
    <x v="1"/>
    <m/>
  </r>
  <r>
    <x v="3"/>
    <n v="77"/>
    <x v="3551"/>
    <x v="7"/>
    <x v="1"/>
    <m/>
  </r>
  <r>
    <x v="3"/>
    <n v="61"/>
    <x v="3552"/>
    <x v="7"/>
    <x v="1"/>
    <m/>
  </r>
  <r>
    <x v="3"/>
    <n v="59"/>
    <x v="3553"/>
    <x v="7"/>
    <x v="1"/>
    <m/>
  </r>
  <r>
    <x v="3"/>
    <n v="64"/>
    <x v="3554"/>
    <x v="7"/>
    <x v="1"/>
    <m/>
  </r>
  <r>
    <x v="3"/>
    <n v="102"/>
    <x v="3555"/>
    <x v="7"/>
    <x v="1"/>
    <m/>
  </r>
  <r>
    <x v="3"/>
    <n v="100"/>
    <x v="3556"/>
    <x v="7"/>
    <x v="1"/>
    <m/>
  </r>
  <r>
    <x v="3"/>
    <n v="97"/>
    <x v="3557"/>
    <x v="7"/>
    <x v="1"/>
    <m/>
  </r>
  <r>
    <x v="3"/>
    <n v="97"/>
    <x v="3558"/>
    <x v="7"/>
    <x v="1"/>
    <m/>
  </r>
  <r>
    <x v="3"/>
    <n v="101"/>
    <x v="3559"/>
    <x v="7"/>
    <x v="1"/>
    <m/>
  </r>
  <r>
    <x v="3"/>
    <n v="98"/>
    <x v="3560"/>
    <x v="7"/>
    <x v="1"/>
    <m/>
  </r>
  <r>
    <x v="3"/>
    <n v="104"/>
    <x v="3561"/>
    <x v="7"/>
    <x v="1"/>
    <m/>
  </r>
  <r>
    <x v="3"/>
    <n v="106"/>
    <x v="3562"/>
    <x v="7"/>
    <x v="1"/>
    <m/>
  </r>
  <r>
    <x v="3"/>
    <n v="107"/>
    <x v="3563"/>
    <x v="7"/>
    <x v="1"/>
    <m/>
  </r>
  <r>
    <x v="3"/>
    <n v="103"/>
    <x v="3564"/>
    <x v="7"/>
    <x v="1"/>
    <m/>
  </r>
  <r>
    <x v="3"/>
    <n v="103"/>
    <x v="3565"/>
    <x v="7"/>
    <x v="1"/>
    <m/>
  </r>
  <r>
    <x v="3"/>
    <n v="105"/>
    <x v="3566"/>
    <x v="7"/>
    <x v="1"/>
    <m/>
  </r>
  <r>
    <x v="3"/>
    <n v="96"/>
    <x v="3567"/>
    <x v="7"/>
    <x v="1"/>
    <m/>
  </r>
  <r>
    <x v="3"/>
    <n v="95"/>
    <x v="3568"/>
    <x v="7"/>
    <x v="1"/>
    <m/>
  </r>
  <r>
    <x v="3"/>
    <n v="99"/>
    <x v="3569"/>
    <x v="7"/>
    <x v="1"/>
    <m/>
  </r>
  <r>
    <x v="3"/>
    <n v="94"/>
    <x v="3570"/>
    <x v="7"/>
    <x v="1"/>
    <m/>
  </r>
  <r>
    <x v="3"/>
    <n v="99"/>
    <x v="3571"/>
    <x v="7"/>
    <x v="1"/>
    <m/>
  </r>
  <r>
    <x v="3"/>
    <n v="94"/>
    <x v="3572"/>
    <x v="7"/>
    <x v="1"/>
    <m/>
  </r>
  <r>
    <x v="3"/>
    <n v="94"/>
    <x v="3573"/>
    <x v="7"/>
    <x v="1"/>
    <m/>
  </r>
  <r>
    <x v="3"/>
    <n v="98"/>
    <x v="3574"/>
    <x v="7"/>
    <x v="1"/>
    <m/>
  </r>
  <r>
    <x v="3"/>
    <n v="103"/>
    <x v="3575"/>
    <x v="7"/>
    <x v="1"/>
    <m/>
  </r>
  <r>
    <x v="3"/>
    <n v="106"/>
    <x v="3576"/>
    <x v="7"/>
    <x v="1"/>
    <m/>
  </r>
  <r>
    <x v="3"/>
    <n v="113"/>
    <x v="3577"/>
    <x v="7"/>
    <x v="1"/>
    <m/>
  </r>
  <r>
    <x v="3"/>
    <n v="98"/>
    <x v="3578"/>
    <x v="7"/>
    <x v="1"/>
    <m/>
  </r>
  <r>
    <x v="3"/>
    <n v="86"/>
    <x v="3579"/>
    <x v="7"/>
    <x v="1"/>
    <m/>
  </r>
  <r>
    <x v="3"/>
    <n v="75"/>
    <x v="3580"/>
    <x v="7"/>
    <x v="1"/>
    <m/>
  </r>
  <r>
    <x v="3"/>
    <n v="74"/>
    <x v="3581"/>
    <x v="7"/>
    <x v="1"/>
    <m/>
  </r>
  <r>
    <x v="3"/>
    <n v="72"/>
    <x v="3582"/>
    <x v="7"/>
    <x v="1"/>
    <m/>
  </r>
  <r>
    <x v="3"/>
    <n v="66"/>
    <x v="3583"/>
    <x v="7"/>
    <x v="1"/>
    <m/>
  </r>
  <r>
    <x v="3"/>
    <n v="66"/>
    <x v="3584"/>
    <x v="7"/>
    <x v="1"/>
    <m/>
  </r>
  <r>
    <x v="3"/>
    <n v="71"/>
    <x v="3585"/>
    <x v="7"/>
    <x v="1"/>
    <m/>
  </r>
  <r>
    <x v="3"/>
    <n v="71"/>
    <x v="3586"/>
    <x v="7"/>
    <x v="1"/>
    <m/>
  </r>
  <r>
    <x v="3"/>
    <n v="103"/>
    <x v="3587"/>
    <x v="7"/>
    <x v="1"/>
    <m/>
  </r>
  <r>
    <x v="3"/>
    <n v="105"/>
    <x v="3588"/>
    <x v="7"/>
    <x v="1"/>
    <m/>
  </r>
  <r>
    <x v="3"/>
    <n v="104"/>
    <x v="3589"/>
    <x v="7"/>
    <x v="1"/>
    <m/>
  </r>
  <r>
    <x v="3"/>
    <n v="103"/>
    <x v="3590"/>
    <x v="7"/>
    <x v="1"/>
    <m/>
  </r>
  <r>
    <x v="3"/>
    <n v="102"/>
    <x v="3591"/>
    <x v="7"/>
    <x v="1"/>
    <m/>
  </r>
  <r>
    <x v="3"/>
    <n v="106"/>
    <x v="3592"/>
    <x v="7"/>
    <x v="1"/>
    <m/>
  </r>
  <r>
    <x v="3"/>
    <n v="104"/>
    <x v="3593"/>
    <x v="7"/>
    <x v="1"/>
    <m/>
  </r>
  <r>
    <x v="3"/>
    <n v="100"/>
    <x v="3594"/>
    <x v="7"/>
    <x v="1"/>
    <m/>
  </r>
  <r>
    <x v="3"/>
    <n v="101"/>
    <x v="3595"/>
    <x v="7"/>
    <x v="1"/>
    <m/>
  </r>
  <r>
    <x v="3"/>
    <n v="101"/>
    <x v="3596"/>
    <x v="7"/>
    <x v="1"/>
    <m/>
  </r>
  <r>
    <x v="3"/>
    <n v="96"/>
    <x v="3597"/>
    <x v="7"/>
    <x v="1"/>
    <m/>
  </r>
  <r>
    <x v="3"/>
    <n v="95"/>
    <x v="3598"/>
    <x v="7"/>
    <x v="1"/>
    <m/>
  </r>
  <r>
    <x v="3"/>
    <n v="98"/>
    <x v="3599"/>
    <x v="7"/>
    <x v="1"/>
    <m/>
  </r>
  <r>
    <x v="3"/>
    <n v="108"/>
    <x v="3600"/>
    <x v="7"/>
    <x v="1"/>
    <m/>
  </r>
  <r>
    <x v="3"/>
    <n v="109"/>
    <x v="3601"/>
    <x v="7"/>
    <x v="1"/>
    <m/>
  </r>
  <r>
    <x v="3"/>
    <n v="101"/>
    <x v="3602"/>
    <x v="7"/>
    <x v="1"/>
    <m/>
  </r>
  <r>
    <x v="3"/>
    <n v="103"/>
    <x v="3603"/>
    <x v="7"/>
    <x v="1"/>
    <m/>
  </r>
  <r>
    <x v="3"/>
    <n v="98"/>
    <x v="3604"/>
    <x v="7"/>
    <x v="1"/>
    <m/>
  </r>
  <r>
    <x v="3"/>
    <n v="99"/>
    <x v="3605"/>
    <x v="7"/>
    <x v="1"/>
    <m/>
  </r>
  <r>
    <x v="3"/>
    <n v="96"/>
    <x v="3606"/>
    <x v="7"/>
    <x v="1"/>
    <m/>
  </r>
  <r>
    <x v="3"/>
    <n v="97"/>
    <x v="3607"/>
    <x v="7"/>
    <x v="1"/>
    <m/>
  </r>
  <r>
    <x v="3"/>
    <n v="99"/>
    <x v="3608"/>
    <x v="7"/>
    <x v="1"/>
    <m/>
  </r>
  <r>
    <x v="3"/>
    <n v="97"/>
    <x v="3609"/>
    <x v="7"/>
    <x v="1"/>
    <m/>
  </r>
  <r>
    <x v="3"/>
    <n v="99"/>
    <x v="3610"/>
    <x v="7"/>
    <x v="1"/>
    <m/>
  </r>
  <r>
    <x v="3"/>
    <n v="98"/>
    <x v="3611"/>
    <x v="7"/>
    <x v="1"/>
    <m/>
  </r>
  <r>
    <x v="3"/>
    <n v="92"/>
    <x v="3612"/>
    <x v="7"/>
    <x v="1"/>
    <m/>
  </r>
  <r>
    <x v="3"/>
    <n v="90"/>
    <x v="3613"/>
    <x v="7"/>
    <x v="1"/>
    <m/>
  </r>
  <r>
    <x v="3"/>
    <n v="93"/>
    <x v="3614"/>
    <x v="7"/>
    <x v="1"/>
    <m/>
  </r>
  <r>
    <x v="3"/>
    <n v="94"/>
    <x v="3615"/>
    <x v="7"/>
    <x v="1"/>
    <m/>
  </r>
  <r>
    <x v="3"/>
    <n v="96"/>
    <x v="3616"/>
    <x v="7"/>
    <x v="1"/>
    <m/>
  </r>
  <r>
    <x v="3"/>
    <n v="98"/>
    <x v="3617"/>
    <x v="7"/>
    <x v="1"/>
    <m/>
  </r>
  <r>
    <x v="3"/>
    <n v="105"/>
    <x v="3618"/>
    <x v="7"/>
    <x v="1"/>
    <m/>
  </r>
  <r>
    <x v="3"/>
    <n v="122"/>
    <x v="3619"/>
    <x v="7"/>
    <x v="1"/>
    <m/>
  </r>
  <r>
    <x v="3"/>
    <n v="113"/>
    <x v="3620"/>
    <x v="7"/>
    <x v="1"/>
    <m/>
  </r>
  <r>
    <x v="3"/>
    <n v="109"/>
    <x v="3621"/>
    <x v="7"/>
    <x v="1"/>
    <m/>
  </r>
  <r>
    <x v="3"/>
    <n v="101"/>
    <x v="3622"/>
    <x v="7"/>
    <x v="1"/>
    <m/>
  </r>
  <r>
    <x v="3"/>
    <n v="101"/>
    <x v="3623"/>
    <x v="7"/>
    <x v="1"/>
    <m/>
  </r>
  <r>
    <x v="3"/>
    <n v="95"/>
    <x v="3624"/>
    <x v="7"/>
    <x v="1"/>
    <m/>
  </r>
  <r>
    <x v="3"/>
    <n v="90"/>
    <x v="3625"/>
    <x v="7"/>
    <x v="1"/>
    <m/>
  </r>
  <r>
    <x v="3"/>
    <n v="89"/>
    <x v="3626"/>
    <x v="7"/>
    <x v="1"/>
    <m/>
  </r>
  <r>
    <x v="3"/>
    <n v="88"/>
    <x v="3627"/>
    <x v="7"/>
    <x v="1"/>
    <m/>
  </r>
  <r>
    <x v="3"/>
    <n v="99"/>
    <x v="3628"/>
    <x v="7"/>
    <x v="1"/>
    <m/>
  </r>
  <r>
    <x v="3"/>
    <n v="95"/>
    <x v="3629"/>
    <x v="7"/>
    <x v="1"/>
    <m/>
  </r>
  <r>
    <x v="3"/>
    <n v="99"/>
    <x v="3630"/>
    <x v="7"/>
    <x v="1"/>
    <m/>
  </r>
  <r>
    <x v="3"/>
    <n v="95"/>
    <x v="3631"/>
    <x v="7"/>
    <x v="1"/>
    <m/>
  </r>
  <r>
    <x v="3"/>
    <n v="93"/>
    <x v="3632"/>
    <x v="7"/>
    <x v="1"/>
    <m/>
  </r>
  <r>
    <x v="3"/>
    <n v="96"/>
    <x v="3633"/>
    <x v="7"/>
    <x v="1"/>
    <m/>
  </r>
  <r>
    <x v="3"/>
    <n v="106"/>
    <x v="3634"/>
    <x v="7"/>
    <x v="1"/>
    <m/>
  </r>
  <r>
    <x v="3"/>
    <n v="108"/>
    <x v="3635"/>
    <x v="7"/>
    <x v="1"/>
    <m/>
  </r>
  <r>
    <x v="3"/>
    <n v="101"/>
    <x v="3636"/>
    <x v="7"/>
    <x v="1"/>
    <m/>
  </r>
  <r>
    <x v="3"/>
    <n v="104"/>
    <x v="3637"/>
    <x v="7"/>
    <x v="1"/>
    <m/>
  </r>
  <r>
    <x v="3"/>
    <n v="101"/>
    <x v="3638"/>
    <x v="7"/>
    <x v="1"/>
    <m/>
  </r>
  <r>
    <x v="3"/>
    <n v="103"/>
    <x v="3639"/>
    <x v="7"/>
    <x v="1"/>
    <m/>
  </r>
  <r>
    <x v="3"/>
    <n v="96"/>
    <x v="3640"/>
    <x v="7"/>
    <x v="1"/>
    <m/>
  </r>
  <r>
    <x v="3"/>
    <n v="99"/>
    <x v="3641"/>
    <x v="7"/>
    <x v="1"/>
    <m/>
  </r>
  <r>
    <x v="3"/>
    <n v="96"/>
    <x v="3642"/>
    <x v="7"/>
    <x v="1"/>
    <m/>
  </r>
  <r>
    <x v="3"/>
    <n v="99"/>
    <x v="3643"/>
    <x v="7"/>
    <x v="1"/>
    <m/>
  </r>
  <r>
    <x v="3"/>
    <n v="98"/>
    <x v="3644"/>
    <x v="7"/>
    <x v="1"/>
    <m/>
  </r>
  <r>
    <x v="3"/>
    <n v="98"/>
    <x v="3645"/>
    <x v="7"/>
    <x v="1"/>
    <m/>
  </r>
  <r>
    <x v="3"/>
    <n v="96"/>
    <x v="3646"/>
    <x v="7"/>
    <x v="1"/>
    <m/>
  </r>
  <r>
    <x v="3"/>
    <n v="96"/>
    <x v="3647"/>
    <x v="7"/>
    <x v="1"/>
    <m/>
  </r>
  <r>
    <x v="3"/>
    <n v="94"/>
    <x v="3648"/>
    <x v="7"/>
    <x v="1"/>
    <m/>
  </r>
  <r>
    <x v="3"/>
    <n v="97"/>
    <x v="3649"/>
    <x v="7"/>
    <x v="1"/>
    <m/>
  </r>
  <r>
    <x v="3"/>
    <n v="93"/>
    <x v="3650"/>
    <x v="7"/>
    <x v="1"/>
    <m/>
  </r>
  <r>
    <x v="3"/>
    <n v="87"/>
    <x v="3651"/>
    <x v="7"/>
    <x v="1"/>
    <m/>
  </r>
  <r>
    <x v="3"/>
    <n v="87"/>
    <x v="3652"/>
    <x v="7"/>
    <x v="1"/>
    <m/>
  </r>
  <r>
    <x v="3"/>
    <n v="89"/>
    <x v="3653"/>
    <x v="7"/>
    <x v="1"/>
    <m/>
  </r>
  <r>
    <x v="3"/>
    <n v="91"/>
    <x v="3654"/>
    <x v="7"/>
    <x v="1"/>
    <m/>
  </r>
  <r>
    <x v="3"/>
    <n v="94"/>
    <x v="3655"/>
    <x v="7"/>
    <x v="1"/>
    <m/>
  </r>
  <r>
    <x v="3"/>
    <n v="92"/>
    <x v="3656"/>
    <x v="7"/>
    <x v="1"/>
    <m/>
  </r>
  <r>
    <x v="3"/>
    <n v="93"/>
    <x v="3657"/>
    <x v="7"/>
    <x v="1"/>
    <m/>
  </r>
  <r>
    <x v="3"/>
    <n v="95"/>
    <x v="3658"/>
    <x v="7"/>
    <x v="1"/>
    <m/>
  </r>
  <r>
    <x v="3"/>
    <n v="93"/>
    <x v="3659"/>
    <x v="7"/>
    <x v="1"/>
    <m/>
  </r>
  <r>
    <x v="3"/>
    <n v="99"/>
    <x v="3660"/>
    <x v="7"/>
    <x v="1"/>
    <m/>
  </r>
  <r>
    <x v="3"/>
    <n v="97"/>
    <x v="3661"/>
    <x v="7"/>
    <x v="1"/>
    <m/>
  </r>
  <r>
    <x v="3"/>
    <n v="93"/>
    <x v="3662"/>
    <x v="7"/>
    <x v="1"/>
    <m/>
  </r>
  <r>
    <x v="3"/>
    <n v="89"/>
    <x v="3663"/>
    <x v="7"/>
    <x v="1"/>
    <m/>
  </r>
  <r>
    <x v="3"/>
    <n v="89"/>
    <x v="3664"/>
    <x v="7"/>
    <x v="1"/>
    <m/>
  </r>
  <r>
    <x v="3"/>
    <n v="77"/>
    <x v="3665"/>
    <x v="7"/>
    <x v="1"/>
    <m/>
  </r>
  <r>
    <x v="3"/>
    <n v="74"/>
    <x v="3666"/>
    <x v="7"/>
    <x v="1"/>
    <m/>
  </r>
  <r>
    <x v="3"/>
    <n v="61"/>
    <x v="3667"/>
    <x v="7"/>
    <x v="1"/>
    <m/>
  </r>
  <r>
    <x v="3"/>
    <n v="68"/>
    <x v="3668"/>
    <x v="7"/>
    <x v="1"/>
    <m/>
  </r>
  <r>
    <x v="3"/>
    <n v="65"/>
    <x v="3669"/>
    <x v="7"/>
    <x v="1"/>
    <m/>
  </r>
  <r>
    <x v="3"/>
    <n v="80"/>
    <x v="3670"/>
    <x v="7"/>
    <x v="1"/>
    <m/>
  </r>
  <r>
    <x v="3"/>
    <n v="88"/>
    <x v="3671"/>
    <x v="7"/>
    <x v="1"/>
    <m/>
  </r>
  <r>
    <x v="3"/>
    <n v="75"/>
    <x v="3672"/>
    <x v="7"/>
    <x v="1"/>
    <m/>
  </r>
  <r>
    <x v="3"/>
    <n v="77"/>
    <x v="3673"/>
    <x v="7"/>
    <x v="1"/>
    <m/>
  </r>
  <r>
    <x v="3"/>
    <n v="70"/>
    <x v="3674"/>
    <x v="7"/>
    <x v="1"/>
    <m/>
  </r>
  <r>
    <x v="3"/>
    <n v="69"/>
    <x v="3675"/>
    <x v="7"/>
    <x v="1"/>
    <m/>
  </r>
  <r>
    <x v="3"/>
    <n v="71"/>
    <x v="3676"/>
    <x v="7"/>
    <x v="1"/>
    <m/>
  </r>
  <r>
    <x v="3"/>
    <n v="90"/>
    <x v="3677"/>
    <x v="7"/>
    <x v="1"/>
    <m/>
  </r>
  <r>
    <x v="3"/>
    <n v="94"/>
    <x v="3678"/>
    <x v="7"/>
    <x v="1"/>
    <m/>
  </r>
  <r>
    <x v="3"/>
    <n v="94"/>
    <x v="3679"/>
    <x v="7"/>
    <x v="1"/>
    <m/>
  </r>
  <r>
    <x v="3"/>
    <n v="88"/>
    <x v="3680"/>
    <x v="7"/>
    <x v="1"/>
    <m/>
  </r>
  <r>
    <x v="3"/>
    <n v="87"/>
    <x v="3681"/>
    <x v="7"/>
    <x v="1"/>
    <m/>
  </r>
  <r>
    <x v="3"/>
    <n v="86"/>
    <x v="3682"/>
    <x v="7"/>
    <x v="1"/>
    <m/>
  </r>
  <r>
    <x v="3"/>
    <n v="97"/>
    <x v="3683"/>
    <x v="7"/>
    <x v="1"/>
    <m/>
  </r>
  <r>
    <x v="3"/>
    <n v="94"/>
    <x v="3684"/>
    <x v="7"/>
    <x v="1"/>
    <m/>
  </r>
  <r>
    <x v="3"/>
    <n v="96"/>
    <x v="3685"/>
    <x v="7"/>
    <x v="1"/>
    <m/>
  </r>
  <r>
    <x v="3"/>
    <n v="93"/>
    <x v="3686"/>
    <x v="7"/>
    <x v="1"/>
    <m/>
  </r>
  <r>
    <x v="3"/>
    <n v="86"/>
    <x v="3687"/>
    <x v="7"/>
    <x v="1"/>
    <m/>
  </r>
  <r>
    <x v="3"/>
    <n v="90"/>
    <x v="3688"/>
    <x v="7"/>
    <x v="1"/>
    <m/>
  </r>
  <r>
    <x v="3"/>
    <n v="87"/>
    <x v="3689"/>
    <x v="7"/>
    <x v="1"/>
    <m/>
  </r>
  <r>
    <x v="3"/>
    <n v="96"/>
    <x v="3690"/>
    <x v="7"/>
    <x v="1"/>
    <m/>
  </r>
  <r>
    <x v="3"/>
    <n v="105"/>
    <x v="3691"/>
    <x v="7"/>
    <x v="1"/>
    <m/>
  </r>
  <r>
    <x v="3"/>
    <n v="102"/>
    <x v="3692"/>
    <x v="7"/>
    <x v="1"/>
    <m/>
  </r>
  <r>
    <x v="3"/>
    <n v="91"/>
    <x v="3693"/>
    <x v="7"/>
    <x v="1"/>
    <m/>
  </r>
  <r>
    <x v="3"/>
    <n v="91"/>
    <x v="3694"/>
    <x v="7"/>
    <x v="1"/>
    <m/>
  </r>
  <r>
    <x v="3"/>
    <n v="81"/>
    <x v="3695"/>
    <x v="7"/>
    <x v="1"/>
    <m/>
  </r>
  <r>
    <x v="3"/>
    <n v="85"/>
    <x v="3696"/>
    <x v="7"/>
    <x v="1"/>
    <m/>
  </r>
  <r>
    <x v="3"/>
    <n v="77"/>
    <x v="3697"/>
    <x v="7"/>
    <x v="1"/>
    <m/>
  </r>
  <r>
    <x v="3"/>
    <n v="62"/>
    <x v="3698"/>
    <x v="7"/>
    <x v="1"/>
    <m/>
  </r>
  <r>
    <x v="3"/>
    <n v="59"/>
    <x v="3699"/>
    <x v="7"/>
    <x v="1"/>
    <m/>
  </r>
  <r>
    <x v="3"/>
    <n v="63"/>
    <x v="3700"/>
    <x v="7"/>
    <x v="1"/>
    <m/>
  </r>
  <r>
    <x v="3"/>
    <n v="85"/>
    <x v="3701"/>
    <x v="7"/>
    <x v="1"/>
    <m/>
  </r>
  <r>
    <x v="3"/>
    <n v="88"/>
    <x v="3702"/>
    <x v="7"/>
    <x v="1"/>
    <m/>
  </r>
  <r>
    <x v="3"/>
    <n v="88"/>
    <x v="3703"/>
    <x v="7"/>
    <x v="1"/>
    <m/>
  </r>
  <r>
    <x v="3"/>
    <n v="85"/>
    <x v="3704"/>
    <x v="7"/>
    <x v="1"/>
    <m/>
  </r>
  <r>
    <x v="3"/>
    <n v="89"/>
    <x v="3705"/>
    <x v="7"/>
    <x v="1"/>
    <m/>
  </r>
  <r>
    <x v="3"/>
    <n v="87"/>
    <x v="3706"/>
    <x v="7"/>
    <x v="1"/>
    <m/>
  </r>
  <r>
    <x v="3"/>
    <n v="82"/>
    <x v="3707"/>
    <x v="7"/>
    <x v="1"/>
    <m/>
  </r>
  <r>
    <x v="3"/>
    <n v="87"/>
    <x v="3708"/>
    <x v="7"/>
    <x v="1"/>
    <m/>
  </r>
  <r>
    <x v="3"/>
    <n v="88"/>
    <x v="3709"/>
    <x v="7"/>
    <x v="1"/>
    <m/>
  </r>
  <r>
    <x v="3"/>
    <n v="87"/>
    <x v="3710"/>
    <x v="7"/>
    <x v="1"/>
    <m/>
  </r>
  <r>
    <x v="3"/>
    <n v="86"/>
    <x v="3711"/>
    <x v="7"/>
    <x v="1"/>
    <m/>
  </r>
  <r>
    <x v="3"/>
    <n v="93"/>
    <x v="3712"/>
    <x v="7"/>
    <x v="1"/>
    <m/>
  </r>
  <r>
    <x v="3"/>
    <n v="87"/>
    <x v="3713"/>
    <x v="7"/>
    <x v="1"/>
    <m/>
  </r>
  <r>
    <x v="3"/>
    <n v="83"/>
    <x v="3714"/>
    <x v="7"/>
    <x v="1"/>
    <m/>
  </r>
  <r>
    <x v="3"/>
    <n v="78"/>
    <x v="3715"/>
    <x v="7"/>
    <x v="1"/>
    <m/>
  </r>
  <r>
    <x v="3"/>
    <n v="77"/>
    <x v="3716"/>
    <x v="7"/>
    <x v="1"/>
    <m/>
  </r>
  <r>
    <x v="3"/>
    <n v="79"/>
    <x v="3717"/>
    <x v="7"/>
    <x v="1"/>
    <m/>
  </r>
  <r>
    <x v="3"/>
    <n v="81"/>
    <x v="3718"/>
    <x v="7"/>
    <x v="1"/>
    <m/>
  </r>
  <r>
    <x v="3"/>
    <n v="68"/>
    <x v="3719"/>
    <x v="7"/>
    <x v="1"/>
    <m/>
  </r>
  <r>
    <x v="3"/>
    <n v="63"/>
    <x v="3720"/>
    <x v="7"/>
    <x v="1"/>
    <m/>
  </r>
  <r>
    <x v="3"/>
    <n v="70"/>
    <x v="3721"/>
    <x v="7"/>
    <x v="1"/>
    <m/>
  </r>
  <r>
    <x v="3"/>
    <n v="72"/>
    <x v="3722"/>
    <x v="7"/>
    <x v="1"/>
    <m/>
  </r>
  <r>
    <x v="3"/>
    <n v="76"/>
    <x v="3723"/>
    <x v="7"/>
    <x v="1"/>
    <m/>
  </r>
  <r>
    <x v="4"/>
    <n v="70"/>
    <x v="3724"/>
    <x v="7"/>
    <x v="1"/>
    <m/>
  </r>
  <r>
    <x v="4"/>
    <n v="61"/>
    <x v="3725"/>
    <x v="7"/>
    <x v="1"/>
    <m/>
  </r>
  <r>
    <x v="4"/>
    <n v="68"/>
    <x v="3726"/>
    <x v="7"/>
    <x v="1"/>
    <m/>
  </r>
  <r>
    <x v="4"/>
    <n v="67"/>
    <x v="3727"/>
    <x v="7"/>
    <x v="1"/>
    <m/>
  </r>
  <r>
    <x v="4"/>
    <n v="64"/>
    <x v="3728"/>
    <x v="7"/>
    <x v="1"/>
    <m/>
  </r>
  <r>
    <x v="4"/>
    <n v="70"/>
    <x v="3729"/>
    <x v="7"/>
    <x v="1"/>
    <m/>
  </r>
  <r>
    <x v="4"/>
    <n v="82"/>
    <x v="3730"/>
    <x v="7"/>
    <x v="1"/>
    <m/>
  </r>
  <r>
    <x v="4"/>
    <n v="87"/>
    <x v="3731"/>
    <x v="7"/>
    <x v="1"/>
    <m/>
  </r>
  <r>
    <x v="4"/>
    <n v="77"/>
    <x v="3732"/>
    <x v="7"/>
    <x v="1"/>
    <m/>
  </r>
  <r>
    <x v="4"/>
    <n v="78"/>
    <x v="3733"/>
    <x v="7"/>
    <x v="1"/>
    <m/>
  </r>
  <r>
    <x v="4"/>
    <n v="82"/>
    <x v="3734"/>
    <x v="7"/>
    <x v="1"/>
    <m/>
  </r>
  <r>
    <x v="4"/>
    <n v="82"/>
    <x v="3735"/>
    <x v="7"/>
    <x v="1"/>
    <m/>
  </r>
  <r>
    <x v="4"/>
    <n v="107"/>
    <x v="3736"/>
    <x v="7"/>
    <x v="1"/>
    <m/>
  </r>
  <r>
    <x v="4"/>
    <n v="84"/>
    <x v="3737"/>
    <x v="7"/>
    <x v="1"/>
    <m/>
  </r>
  <r>
    <x v="4"/>
    <n v="85"/>
    <x v="3738"/>
    <x v="7"/>
    <x v="1"/>
    <m/>
  </r>
  <r>
    <x v="4"/>
    <n v="93"/>
    <x v="3739"/>
    <x v="7"/>
    <x v="1"/>
    <m/>
  </r>
  <r>
    <x v="4"/>
    <n v="75"/>
    <x v="3740"/>
    <x v="7"/>
    <x v="1"/>
    <m/>
  </r>
  <r>
    <x v="4"/>
    <n v="88"/>
    <x v="3741"/>
    <x v="7"/>
    <x v="1"/>
    <m/>
  </r>
  <r>
    <x v="4"/>
    <n v="86"/>
    <x v="3742"/>
    <x v="7"/>
    <x v="1"/>
    <m/>
  </r>
  <r>
    <x v="4"/>
    <n v="81"/>
    <x v="3743"/>
    <x v="7"/>
    <x v="1"/>
    <m/>
  </r>
  <r>
    <x v="4"/>
    <n v="91"/>
    <x v="3744"/>
    <x v="7"/>
    <x v="1"/>
    <m/>
  </r>
  <r>
    <x v="4"/>
    <n v="87"/>
    <x v="3745"/>
    <x v="7"/>
    <x v="1"/>
    <m/>
  </r>
  <r>
    <x v="4"/>
    <n v="84"/>
    <x v="3746"/>
    <x v="7"/>
    <x v="1"/>
    <m/>
  </r>
  <r>
    <x v="4"/>
    <n v="73"/>
    <x v="3747"/>
    <x v="7"/>
    <x v="1"/>
    <m/>
  </r>
  <r>
    <x v="4"/>
    <n v="79"/>
    <x v="3748"/>
    <x v="7"/>
    <x v="1"/>
    <m/>
  </r>
  <r>
    <x v="4"/>
    <n v="86"/>
    <x v="3749"/>
    <x v="7"/>
    <x v="1"/>
    <m/>
  </r>
  <r>
    <x v="4"/>
    <n v="83"/>
    <x v="3750"/>
    <x v="7"/>
    <x v="1"/>
    <m/>
  </r>
  <r>
    <x v="4"/>
    <n v="82"/>
    <x v="3751"/>
    <x v="7"/>
    <x v="1"/>
    <m/>
  </r>
  <r>
    <x v="4"/>
    <n v="75"/>
    <x v="3752"/>
    <x v="7"/>
    <x v="1"/>
    <m/>
  </r>
  <r>
    <x v="4"/>
    <n v="92"/>
    <x v="3753"/>
    <x v="7"/>
    <x v="1"/>
    <m/>
  </r>
  <r>
    <x v="4"/>
    <n v="90"/>
    <x v="3754"/>
    <x v="7"/>
    <x v="1"/>
    <m/>
  </r>
  <r>
    <x v="4"/>
    <n v="76"/>
    <x v="3755"/>
    <x v="7"/>
    <x v="1"/>
    <m/>
  </r>
  <r>
    <x v="4"/>
    <n v="82"/>
    <x v="3756"/>
    <x v="7"/>
    <x v="1"/>
    <m/>
  </r>
  <r>
    <x v="4"/>
    <n v="107"/>
    <x v="3757"/>
    <x v="7"/>
    <x v="1"/>
    <m/>
  </r>
  <r>
    <x v="4"/>
    <n v="108"/>
    <x v="3758"/>
    <x v="7"/>
    <x v="1"/>
    <m/>
  </r>
  <r>
    <x v="4"/>
    <n v="90"/>
    <x v="3759"/>
    <x v="7"/>
    <x v="1"/>
    <m/>
  </r>
  <r>
    <x v="4"/>
    <n v="82"/>
    <x v="3760"/>
    <x v="7"/>
    <x v="1"/>
    <m/>
  </r>
  <r>
    <x v="4"/>
    <n v="82"/>
    <x v="3761"/>
    <x v="7"/>
    <x v="1"/>
    <m/>
  </r>
  <r>
    <x v="4"/>
    <n v="102"/>
    <x v="3762"/>
    <x v="7"/>
    <x v="1"/>
    <m/>
  </r>
  <r>
    <x v="4"/>
    <n v="81"/>
    <x v="3763"/>
    <x v="7"/>
    <x v="1"/>
    <m/>
  </r>
  <r>
    <x v="4"/>
    <n v="74"/>
    <x v="3764"/>
    <x v="7"/>
    <x v="1"/>
    <m/>
  </r>
  <r>
    <x v="4"/>
    <n v="86"/>
    <x v="3765"/>
    <x v="7"/>
    <x v="1"/>
    <m/>
  </r>
  <r>
    <x v="4"/>
    <n v="78"/>
    <x v="3766"/>
    <x v="7"/>
    <x v="1"/>
    <m/>
  </r>
  <r>
    <x v="4"/>
    <n v="72"/>
    <x v="3767"/>
    <x v="7"/>
    <x v="1"/>
    <m/>
  </r>
  <r>
    <x v="4"/>
    <n v="85"/>
    <x v="3768"/>
    <x v="7"/>
    <x v="1"/>
    <m/>
  </r>
  <r>
    <x v="4"/>
    <n v="79"/>
    <x v="3769"/>
    <x v="7"/>
    <x v="1"/>
    <m/>
  </r>
  <r>
    <x v="4"/>
    <n v="84"/>
    <x v="3770"/>
    <x v="7"/>
    <x v="1"/>
    <m/>
  </r>
  <r>
    <x v="4"/>
    <n v="90"/>
    <x v="3771"/>
    <x v="7"/>
    <x v="1"/>
    <m/>
  </r>
  <r>
    <x v="4"/>
    <n v="97"/>
    <x v="3772"/>
    <x v="7"/>
    <x v="1"/>
    <m/>
  </r>
  <r>
    <x v="4"/>
    <n v="100"/>
    <x v="3773"/>
    <x v="7"/>
    <x v="1"/>
    <m/>
  </r>
  <r>
    <x v="4"/>
    <n v="87"/>
    <x v="3774"/>
    <x v="7"/>
    <x v="1"/>
    <m/>
  </r>
  <r>
    <x v="4"/>
    <n v="91"/>
    <x v="3775"/>
    <x v="7"/>
    <x v="1"/>
    <m/>
  </r>
  <r>
    <x v="4"/>
    <n v="81"/>
    <x v="3776"/>
    <x v="7"/>
    <x v="1"/>
    <m/>
  </r>
  <r>
    <x v="4"/>
    <n v="81"/>
    <x v="3777"/>
    <x v="7"/>
    <x v="1"/>
    <m/>
  </r>
  <r>
    <x v="4"/>
    <n v="82"/>
    <x v="3778"/>
    <x v="7"/>
    <x v="1"/>
    <m/>
  </r>
  <r>
    <x v="4"/>
    <n v="82"/>
    <x v="3779"/>
    <x v="7"/>
    <x v="1"/>
    <m/>
  </r>
  <r>
    <x v="4"/>
    <n v="82"/>
    <x v="3780"/>
    <x v="7"/>
    <x v="1"/>
    <m/>
  </r>
  <r>
    <x v="4"/>
    <n v="92"/>
    <x v="3781"/>
    <x v="7"/>
    <x v="1"/>
    <m/>
  </r>
  <r>
    <x v="4"/>
    <n v="82"/>
    <x v="3782"/>
    <x v="7"/>
    <x v="1"/>
    <m/>
  </r>
  <r>
    <x v="4"/>
    <n v="81"/>
    <x v="3783"/>
    <x v="7"/>
    <x v="1"/>
    <m/>
  </r>
  <r>
    <x v="4"/>
    <n v="84"/>
    <x v="3784"/>
    <x v="7"/>
    <x v="1"/>
    <m/>
  </r>
  <r>
    <x v="4"/>
    <n v="79"/>
    <x v="3785"/>
    <x v="7"/>
    <x v="1"/>
    <m/>
  </r>
  <r>
    <x v="4"/>
    <n v="80"/>
    <x v="3786"/>
    <x v="7"/>
    <x v="1"/>
    <m/>
  </r>
  <r>
    <x v="4"/>
    <n v="91"/>
    <x v="3787"/>
    <x v="7"/>
    <x v="1"/>
    <m/>
  </r>
  <r>
    <x v="4"/>
    <n v="90"/>
    <x v="3788"/>
    <x v="7"/>
    <x v="1"/>
    <m/>
  </r>
  <r>
    <x v="4"/>
    <n v="115"/>
    <x v="3789"/>
    <x v="7"/>
    <x v="1"/>
    <m/>
  </r>
  <r>
    <x v="4"/>
    <n v="115"/>
    <x v="3790"/>
    <x v="7"/>
    <x v="1"/>
    <m/>
  </r>
  <r>
    <x v="4"/>
    <n v="81"/>
    <x v="3791"/>
    <x v="7"/>
    <x v="1"/>
    <m/>
  </r>
  <r>
    <x v="4"/>
    <n v="111"/>
    <x v="3792"/>
    <x v="7"/>
    <x v="1"/>
    <m/>
  </r>
  <r>
    <x v="4"/>
    <n v="81"/>
    <x v="3793"/>
    <x v="7"/>
    <x v="1"/>
    <m/>
  </r>
  <r>
    <x v="4"/>
    <n v="76"/>
    <x v="3794"/>
    <x v="7"/>
    <x v="1"/>
    <m/>
  </r>
  <r>
    <x v="4"/>
    <n v="80"/>
    <x v="3795"/>
    <x v="7"/>
    <x v="1"/>
    <m/>
  </r>
  <r>
    <x v="4"/>
    <n v="84"/>
    <x v="3796"/>
    <x v="7"/>
    <x v="1"/>
    <m/>
  </r>
  <r>
    <x v="4"/>
    <n v="79"/>
    <x v="3797"/>
    <x v="7"/>
    <x v="1"/>
    <m/>
  </r>
  <r>
    <x v="4"/>
    <n v="83"/>
    <x v="3798"/>
    <x v="7"/>
    <x v="1"/>
    <m/>
  </r>
  <r>
    <x v="4"/>
    <n v="82"/>
    <x v="3799"/>
    <x v="7"/>
    <x v="1"/>
    <m/>
  </r>
  <r>
    <x v="4"/>
    <n v="94"/>
    <x v="3800"/>
    <x v="7"/>
    <x v="1"/>
    <m/>
  </r>
  <r>
    <x v="4"/>
    <n v="82"/>
    <x v="3801"/>
    <x v="7"/>
    <x v="1"/>
    <m/>
  </r>
  <r>
    <x v="4"/>
    <n v="101"/>
    <x v="3802"/>
    <x v="7"/>
    <x v="1"/>
    <m/>
  </r>
  <r>
    <x v="4"/>
    <n v="79"/>
    <x v="3803"/>
    <x v="7"/>
    <x v="1"/>
    <m/>
  </r>
  <r>
    <x v="4"/>
    <n v="107"/>
    <x v="3804"/>
    <x v="7"/>
    <x v="1"/>
    <m/>
  </r>
  <r>
    <x v="4"/>
    <n v="113"/>
    <x v="3805"/>
    <x v="7"/>
    <x v="1"/>
    <m/>
  </r>
  <r>
    <x v="4"/>
    <n v="80"/>
    <x v="3806"/>
    <x v="7"/>
    <x v="1"/>
    <m/>
  </r>
  <r>
    <x v="4"/>
    <n v="100"/>
    <x v="3807"/>
    <x v="7"/>
    <x v="1"/>
    <m/>
  </r>
  <r>
    <x v="4"/>
    <n v="98"/>
    <x v="3808"/>
    <x v="7"/>
    <x v="1"/>
    <m/>
  </r>
  <r>
    <x v="4"/>
    <n v="104"/>
    <x v="3809"/>
    <x v="7"/>
    <x v="1"/>
    <m/>
  </r>
  <r>
    <x v="4"/>
    <n v="81"/>
    <x v="3810"/>
    <x v="7"/>
    <x v="1"/>
    <m/>
  </r>
  <r>
    <x v="4"/>
    <n v="142"/>
    <x v="3811"/>
    <x v="7"/>
    <x v="1"/>
    <m/>
  </r>
  <r>
    <x v="4"/>
    <n v="117"/>
    <x v="3812"/>
    <x v="7"/>
    <x v="1"/>
    <m/>
  </r>
  <r>
    <x v="4"/>
    <n v="81"/>
    <x v="3813"/>
    <x v="7"/>
    <x v="1"/>
    <m/>
  </r>
  <r>
    <x v="4"/>
    <n v="121"/>
    <x v="3814"/>
    <x v="7"/>
    <x v="1"/>
    <m/>
  </r>
  <r>
    <x v="4"/>
    <n v="82"/>
    <x v="3815"/>
    <x v="7"/>
    <x v="1"/>
    <m/>
  </r>
  <r>
    <x v="4"/>
    <n v="100"/>
    <x v="3816"/>
    <x v="7"/>
    <x v="1"/>
    <m/>
  </r>
  <r>
    <x v="4"/>
    <n v="75"/>
    <x v="3817"/>
    <x v="7"/>
    <x v="1"/>
    <m/>
  </r>
  <r>
    <x v="4"/>
    <n v="121"/>
    <x v="3818"/>
    <x v="7"/>
    <x v="1"/>
    <m/>
  </r>
  <r>
    <x v="4"/>
    <n v="81"/>
    <x v="3819"/>
    <x v="7"/>
    <x v="1"/>
    <m/>
  </r>
  <r>
    <x v="4"/>
    <n v="87"/>
    <x v="3820"/>
    <x v="7"/>
    <x v="1"/>
    <m/>
  </r>
  <r>
    <x v="4"/>
    <n v="70"/>
    <x v="3821"/>
    <x v="7"/>
    <x v="1"/>
    <m/>
  </r>
  <r>
    <x v="4"/>
    <n v="82"/>
    <x v="3822"/>
    <x v="7"/>
    <x v="1"/>
    <m/>
  </r>
  <r>
    <x v="4"/>
    <n v="123"/>
    <x v="3823"/>
    <x v="7"/>
    <x v="1"/>
    <m/>
  </r>
  <r>
    <x v="4"/>
    <n v="112"/>
    <x v="3824"/>
    <x v="7"/>
    <x v="1"/>
    <m/>
  </r>
  <r>
    <x v="4"/>
    <n v="112"/>
    <x v="3825"/>
    <x v="7"/>
    <x v="1"/>
    <m/>
  </r>
  <r>
    <x v="4"/>
    <n v="95"/>
    <x v="3826"/>
    <x v="7"/>
    <x v="1"/>
    <m/>
  </r>
  <r>
    <x v="4"/>
    <n v="110"/>
    <x v="3827"/>
    <x v="7"/>
    <x v="1"/>
    <m/>
  </r>
  <r>
    <x v="4"/>
    <n v="82"/>
    <x v="3828"/>
    <x v="7"/>
    <x v="1"/>
    <m/>
  </r>
  <r>
    <x v="4"/>
    <n v="85"/>
    <x v="3829"/>
    <x v="7"/>
    <x v="1"/>
    <m/>
  </r>
  <r>
    <x v="4"/>
    <n v="117"/>
    <x v="3830"/>
    <x v="7"/>
    <x v="1"/>
    <m/>
  </r>
  <r>
    <x v="4"/>
    <n v="83"/>
    <x v="3831"/>
    <x v="7"/>
    <x v="1"/>
    <m/>
  </r>
  <r>
    <x v="4"/>
    <n v="80"/>
    <x v="3832"/>
    <x v="7"/>
    <x v="1"/>
    <m/>
  </r>
  <r>
    <x v="4"/>
    <n v="116"/>
    <x v="3833"/>
    <x v="7"/>
    <x v="1"/>
    <m/>
  </r>
  <r>
    <x v="4"/>
    <n v="82"/>
    <x v="3834"/>
    <x v="7"/>
    <x v="1"/>
    <m/>
  </r>
  <r>
    <x v="4"/>
    <n v="82"/>
    <x v="3835"/>
    <x v="7"/>
    <x v="1"/>
    <m/>
  </r>
  <r>
    <x v="4"/>
    <n v="86"/>
    <x v="3836"/>
    <x v="7"/>
    <x v="1"/>
    <m/>
  </r>
  <r>
    <x v="4"/>
    <n v="64"/>
    <x v="3837"/>
    <x v="7"/>
    <x v="1"/>
    <m/>
  </r>
  <r>
    <x v="4"/>
    <n v="93"/>
    <x v="3838"/>
    <x v="7"/>
    <x v="1"/>
    <m/>
  </r>
  <r>
    <x v="4"/>
    <n v="110"/>
    <x v="3839"/>
    <x v="7"/>
    <x v="1"/>
    <m/>
  </r>
  <r>
    <x v="4"/>
    <n v="86"/>
    <x v="3840"/>
    <x v="7"/>
    <x v="1"/>
    <m/>
  </r>
  <r>
    <x v="4"/>
    <n v="107"/>
    <x v="3841"/>
    <x v="7"/>
    <x v="1"/>
    <m/>
  </r>
  <r>
    <x v="4"/>
    <n v="109"/>
    <x v="3842"/>
    <x v="7"/>
    <x v="1"/>
    <m/>
  </r>
  <r>
    <x v="4"/>
    <n v="105"/>
    <x v="3843"/>
    <x v="7"/>
    <x v="1"/>
    <m/>
  </r>
  <r>
    <x v="4"/>
    <n v="82"/>
    <x v="3844"/>
    <x v="7"/>
    <x v="1"/>
    <m/>
  </r>
  <r>
    <x v="4"/>
    <n v="90"/>
    <x v="3845"/>
    <x v="7"/>
    <x v="1"/>
    <m/>
  </r>
  <r>
    <x v="4"/>
    <n v="83"/>
    <x v="3846"/>
    <x v="7"/>
    <x v="1"/>
    <m/>
  </r>
  <r>
    <x v="4"/>
    <n v="98"/>
    <x v="3847"/>
    <x v="7"/>
    <x v="1"/>
    <m/>
  </r>
  <r>
    <x v="4"/>
    <n v="89"/>
    <x v="3848"/>
    <x v="7"/>
    <x v="1"/>
    <m/>
  </r>
  <r>
    <x v="4"/>
    <n v="83"/>
    <x v="3849"/>
    <x v="7"/>
    <x v="1"/>
    <m/>
  </r>
  <r>
    <x v="4"/>
    <n v="119"/>
    <x v="3850"/>
    <x v="7"/>
    <x v="1"/>
    <m/>
  </r>
  <r>
    <x v="4"/>
    <n v="111"/>
    <x v="3851"/>
    <x v="7"/>
    <x v="1"/>
    <m/>
  </r>
  <r>
    <x v="4"/>
    <n v="113"/>
    <x v="3852"/>
    <x v="7"/>
    <x v="1"/>
    <m/>
  </r>
  <r>
    <x v="4"/>
    <n v="107"/>
    <x v="3853"/>
    <x v="7"/>
    <x v="1"/>
    <m/>
  </r>
  <r>
    <x v="4"/>
    <n v="110"/>
    <x v="3854"/>
    <x v="7"/>
    <x v="1"/>
    <m/>
  </r>
  <r>
    <x v="4"/>
    <n v="107"/>
    <x v="3855"/>
    <x v="7"/>
    <x v="1"/>
    <m/>
  </r>
  <r>
    <x v="4"/>
    <n v="109"/>
    <x v="3856"/>
    <x v="7"/>
    <x v="1"/>
    <m/>
  </r>
  <r>
    <x v="4"/>
    <n v="85"/>
    <x v="3857"/>
    <x v="7"/>
    <x v="1"/>
    <m/>
  </r>
  <r>
    <x v="4"/>
    <n v="130"/>
    <x v="3858"/>
    <x v="7"/>
    <x v="1"/>
    <m/>
  </r>
  <r>
    <x v="4"/>
    <n v="60"/>
    <x v="3859"/>
    <x v="7"/>
    <x v="1"/>
    <m/>
  </r>
  <r>
    <x v="4"/>
    <n v="112"/>
    <x v="3860"/>
    <x v="7"/>
    <x v="1"/>
    <m/>
  </r>
  <r>
    <x v="4"/>
    <n v="109"/>
    <x v="3861"/>
    <x v="7"/>
    <x v="1"/>
    <m/>
  </r>
  <r>
    <x v="4"/>
    <n v="74"/>
    <x v="3862"/>
    <x v="7"/>
    <x v="1"/>
    <m/>
  </r>
  <r>
    <x v="4"/>
    <n v="80"/>
    <x v="3863"/>
    <x v="7"/>
    <x v="1"/>
    <m/>
  </r>
  <r>
    <x v="4"/>
    <n v="88"/>
    <x v="3864"/>
    <x v="7"/>
    <x v="1"/>
    <m/>
  </r>
  <r>
    <x v="4"/>
    <n v="87"/>
    <x v="3865"/>
    <x v="7"/>
    <x v="1"/>
    <m/>
  </r>
  <r>
    <x v="4"/>
    <n v="97"/>
    <x v="3866"/>
    <x v="7"/>
    <x v="1"/>
    <m/>
  </r>
  <r>
    <x v="4"/>
    <n v="91"/>
    <x v="3867"/>
    <x v="7"/>
    <x v="1"/>
    <m/>
  </r>
  <r>
    <x v="4"/>
    <n v="103"/>
    <x v="3868"/>
    <x v="7"/>
    <x v="1"/>
    <m/>
  </r>
  <r>
    <x v="4"/>
    <n v="83"/>
    <x v="3869"/>
    <x v="7"/>
    <x v="1"/>
    <m/>
  </r>
  <r>
    <x v="4"/>
    <n v="87"/>
    <x v="3870"/>
    <x v="7"/>
    <x v="1"/>
    <m/>
  </r>
  <r>
    <x v="4"/>
    <n v="90"/>
    <x v="3871"/>
    <x v="7"/>
    <x v="1"/>
    <m/>
  </r>
  <r>
    <x v="4"/>
    <n v="96"/>
    <x v="3872"/>
    <x v="7"/>
    <x v="1"/>
    <m/>
  </r>
  <r>
    <x v="4"/>
    <n v="88"/>
    <x v="3873"/>
    <x v="7"/>
    <x v="1"/>
    <m/>
  </r>
  <r>
    <x v="4"/>
    <n v="87"/>
    <x v="3874"/>
    <x v="7"/>
    <x v="1"/>
    <m/>
  </r>
  <r>
    <x v="4"/>
    <n v="86"/>
    <x v="3875"/>
    <x v="7"/>
    <x v="1"/>
    <m/>
  </r>
  <r>
    <x v="4"/>
    <n v="84"/>
    <x v="3876"/>
    <x v="7"/>
    <x v="1"/>
    <m/>
  </r>
  <r>
    <x v="4"/>
    <n v="84"/>
    <x v="3877"/>
    <x v="7"/>
    <x v="1"/>
    <m/>
  </r>
  <r>
    <x v="4"/>
    <n v="79"/>
    <x v="3878"/>
    <x v="7"/>
    <x v="1"/>
    <m/>
  </r>
  <r>
    <x v="4"/>
    <n v="98"/>
    <x v="3879"/>
    <x v="7"/>
    <x v="1"/>
    <m/>
  </r>
  <r>
    <x v="4"/>
    <n v="84"/>
    <x v="3880"/>
    <x v="7"/>
    <x v="1"/>
    <m/>
  </r>
  <r>
    <x v="4"/>
    <n v="82"/>
    <x v="3881"/>
    <x v="7"/>
    <x v="1"/>
    <m/>
  </r>
  <r>
    <x v="4"/>
    <n v="90"/>
    <x v="3882"/>
    <x v="7"/>
    <x v="1"/>
    <m/>
  </r>
  <r>
    <x v="4"/>
    <n v="85"/>
    <x v="3883"/>
    <x v="7"/>
    <x v="1"/>
    <m/>
  </r>
  <r>
    <x v="4"/>
    <n v="98"/>
    <x v="3884"/>
    <x v="7"/>
    <x v="1"/>
    <m/>
  </r>
  <r>
    <x v="4"/>
    <n v="97"/>
    <x v="3885"/>
    <x v="7"/>
    <x v="1"/>
    <m/>
  </r>
  <r>
    <x v="4"/>
    <n v="90"/>
    <x v="3886"/>
    <x v="7"/>
    <x v="1"/>
    <m/>
  </r>
  <r>
    <x v="4"/>
    <n v="85"/>
    <x v="3887"/>
    <x v="7"/>
    <x v="1"/>
    <m/>
  </r>
  <r>
    <x v="4"/>
    <n v="89"/>
    <x v="3888"/>
    <x v="7"/>
    <x v="1"/>
    <m/>
  </r>
  <r>
    <x v="4"/>
    <n v="89"/>
    <x v="3889"/>
    <x v="7"/>
    <x v="1"/>
    <m/>
  </r>
  <r>
    <x v="4"/>
    <n v="85"/>
    <x v="3890"/>
    <x v="7"/>
    <x v="1"/>
    <m/>
  </r>
  <r>
    <x v="4"/>
    <n v="89"/>
    <x v="3891"/>
    <x v="7"/>
    <x v="1"/>
    <m/>
  </r>
  <r>
    <x v="4"/>
    <n v="85"/>
    <x v="3892"/>
    <x v="7"/>
    <x v="1"/>
    <m/>
  </r>
  <r>
    <x v="4"/>
    <n v="90"/>
    <x v="3893"/>
    <x v="7"/>
    <x v="1"/>
    <m/>
  </r>
  <r>
    <x v="4"/>
    <n v="91"/>
    <x v="3894"/>
    <x v="7"/>
    <x v="1"/>
    <m/>
  </r>
  <r>
    <x v="4"/>
    <n v="87"/>
    <x v="3895"/>
    <x v="7"/>
    <x v="1"/>
    <m/>
  </r>
  <r>
    <x v="4"/>
    <n v="85"/>
    <x v="3896"/>
    <x v="7"/>
    <x v="1"/>
    <m/>
  </r>
  <r>
    <x v="4"/>
    <n v="89"/>
    <x v="3897"/>
    <x v="7"/>
    <x v="1"/>
    <m/>
  </r>
  <r>
    <x v="4"/>
    <n v="97"/>
    <x v="3898"/>
    <x v="7"/>
    <x v="1"/>
    <m/>
  </r>
  <r>
    <x v="4"/>
    <n v="86"/>
    <x v="3899"/>
    <x v="7"/>
    <x v="1"/>
    <m/>
  </r>
  <r>
    <x v="4"/>
    <n v="86"/>
    <x v="3900"/>
    <x v="7"/>
    <x v="1"/>
    <m/>
  </r>
  <r>
    <x v="4"/>
    <n v="86"/>
    <x v="3901"/>
    <x v="7"/>
    <x v="1"/>
    <m/>
  </r>
  <r>
    <x v="4"/>
    <n v="89"/>
    <x v="3902"/>
    <x v="7"/>
    <x v="1"/>
    <m/>
  </r>
  <r>
    <x v="4"/>
    <n v="89"/>
    <x v="3903"/>
    <x v="7"/>
    <x v="1"/>
    <m/>
  </r>
  <r>
    <x v="4"/>
    <n v="85"/>
    <x v="3904"/>
    <x v="7"/>
    <x v="1"/>
    <m/>
  </r>
  <r>
    <x v="4"/>
    <n v="89"/>
    <x v="3905"/>
    <x v="7"/>
    <x v="1"/>
    <m/>
  </r>
  <r>
    <x v="4"/>
    <n v="88"/>
    <x v="3906"/>
    <x v="7"/>
    <x v="1"/>
    <m/>
  </r>
  <r>
    <x v="4"/>
    <n v="82"/>
    <x v="3907"/>
    <x v="7"/>
    <x v="1"/>
    <m/>
  </r>
  <r>
    <x v="4"/>
    <n v="81"/>
    <x v="3908"/>
    <x v="7"/>
    <x v="1"/>
    <m/>
  </r>
  <r>
    <x v="4"/>
    <n v="87"/>
    <x v="3909"/>
    <x v="7"/>
    <x v="1"/>
    <m/>
  </r>
  <r>
    <x v="4"/>
    <n v="81"/>
    <x v="3910"/>
    <x v="7"/>
    <x v="1"/>
    <m/>
  </r>
  <r>
    <x v="4"/>
    <n v="88"/>
    <x v="3911"/>
    <x v="7"/>
    <x v="1"/>
    <m/>
  </r>
  <r>
    <x v="4"/>
    <n v="80"/>
    <x v="3912"/>
    <x v="7"/>
    <x v="1"/>
    <m/>
  </r>
  <r>
    <x v="4"/>
    <n v="91"/>
    <x v="3913"/>
    <x v="7"/>
    <x v="1"/>
    <m/>
  </r>
  <r>
    <x v="4"/>
    <n v="93"/>
    <x v="3914"/>
    <x v="7"/>
    <x v="1"/>
    <m/>
  </r>
  <r>
    <x v="4"/>
    <n v="83"/>
    <x v="3915"/>
    <x v="7"/>
    <x v="1"/>
    <m/>
  </r>
  <r>
    <x v="4"/>
    <n v="84"/>
    <x v="3916"/>
    <x v="7"/>
    <x v="1"/>
    <m/>
  </r>
  <r>
    <x v="4"/>
    <n v="82"/>
    <x v="3917"/>
    <x v="7"/>
    <x v="1"/>
    <m/>
  </r>
  <r>
    <x v="4"/>
    <n v="84"/>
    <x v="3918"/>
    <x v="7"/>
    <x v="1"/>
    <m/>
  </r>
  <r>
    <x v="4"/>
    <n v="91"/>
    <x v="3919"/>
    <x v="7"/>
    <x v="1"/>
    <m/>
  </r>
  <r>
    <x v="4"/>
    <n v="88"/>
    <x v="3920"/>
    <x v="7"/>
    <x v="1"/>
    <m/>
  </r>
  <r>
    <x v="4"/>
    <n v="90"/>
    <x v="3921"/>
    <x v="7"/>
    <x v="1"/>
    <m/>
  </r>
  <r>
    <x v="4"/>
    <n v="89"/>
    <x v="3922"/>
    <x v="7"/>
    <x v="1"/>
    <m/>
  </r>
  <r>
    <x v="4"/>
    <n v="85"/>
    <x v="3923"/>
    <x v="7"/>
    <x v="1"/>
    <m/>
  </r>
  <r>
    <x v="4"/>
    <n v="92"/>
    <x v="3924"/>
    <x v="7"/>
    <x v="1"/>
    <m/>
  </r>
  <r>
    <x v="4"/>
    <n v="90"/>
    <x v="3925"/>
    <x v="7"/>
    <x v="1"/>
    <m/>
  </r>
  <r>
    <x v="4"/>
    <n v="88"/>
    <x v="3926"/>
    <x v="7"/>
    <x v="1"/>
    <m/>
  </r>
  <r>
    <x v="4"/>
    <n v="81"/>
    <x v="3927"/>
    <x v="7"/>
    <x v="1"/>
    <m/>
  </r>
  <r>
    <x v="4"/>
    <n v="95"/>
    <x v="3928"/>
    <x v="7"/>
    <x v="1"/>
    <m/>
  </r>
  <r>
    <x v="4"/>
    <n v="88"/>
    <x v="3929"/>
    <x v="7"/>
    <x v="1"/>
    <m/>
  </r>
  <r>
    <x v="4"/>
    <n v="92"/>
    <x v="3930"/>
    <x v="7"/>
    <x v="1"/>
    <m/>
  </r>
  <r>
    <x v="4"/>
    <n v="89"/>
    <x v="3931"/>
    <x v="7"/>
    <x v="1"/>
    <m/>
  </r>
  <r>
    <x v="4"/>
    <n v="92"/>
    <x v="3932"/>
    <x v="7"/>
    <x v="1"/>
    <m/>
  </r>
  <r>
    <x v="4"/>
    <n v="86"/>
    <x v="3933"/>
    <x v="7"/>
    <x v="1"/>
    <m/>
  </r>
  <r>
    <x v="4"/>
    <n v="89"/>
    <x v="3934"/>
    <x v="7"/>
    <x v="1"/>
    <m/>
  </r>
  <r>
    <x v="4"/>
    <n v="93"/>
    <x v="3935"/>
    <x v="7"/>
    <x v="1"/>
    <m/>
  </r>
  <r>
    <x v="4"/>
    <n v="90"/>
    <x v="3936"/>
    <x v="7"/>
    <x v="1"/>
    <m/>
  </r>
  <r>
    <x v="4"/>
    <n v="96"/>
    <x v="3937"/>
    <x v="7"/>
    <x v="1"/>
    <m/>
  </r>
  <r>
    <x v="4"/>
    <n v="91"/>
    <x v="3938"/>
    <x v="7"/>
    <x v="1"/>
    <m/>
  </r>
  <r>
    <x v="4"/>
    <n v="93"/>
    <x v="3939"/>
    <x v="7"/>
    <x v="1"/>
    <m/>
  </r>
  <r>
    <x v="4"/>
    <n v="95"/>
    <x v="3940"/>
    <x v="7"/>
    <x v="1"/>
    <m/>
  </r>
  <r>
    <x v="4"/>
    <n v="82"/>
    <x v="3941"/>
    <x v="7"/>
    <x v="1"/>
    <m/>
  </r>
  <r>
    <x v="4"/>
    <n v="90"/>
    <x v="3942"/>
    <x v="7"/>
    <x v="1"/>
    <m/>
  </r>
  <r>
    <x v="4"/>
    <n v="89"/>
    <x v="3943"/>
    <x v="7"/>
    <x v="1"/>
    <m/>
  </r>
  <r>
    <x v="4"/>
    <n v="87"/>
    <x v="3944"/>
    <x v="7"/>
    <x v="1"/>
    <m/>
  </r>
  <r>
    <x v="4"/>
    <n v="81"/>
    <x v="3945"/>
    <x v="7"/>
    <x v="1"/>
    <m/>
  </r>
  <r>
    <x v="4"/>
    <n v="89"/>
    <x v="3946"/>
    <x v="7"/>
    <x v="1"/>
    <m/>
  </r>
  <r>
    <x v="4"/>
    <n v="89"/>
    <x v="3947"/>
    <x v="7"/>
    <x v="1"/>
    <m/>
  </r>
  <r>
    <x v="4"/>
    <n v="89"/>
    <x v="3948"/>
    <x v="7"/>
    <x v="1"/>
    <m/>
  </r>
  <r>
    <x v="4"/>
    <n v="84"/>
    <x v="3949"/>
    <x v="7"/>
    <x v="1"/>
    <m/>
  </r>
  <r>
    <x v="4"/>
    <n v="90"/>
    <x v="3950"/>
    <x v="7"/>
    <x v="1"/>
    <m/>
  </r>
  <r>
    <x v="4"/>
    <n v="88"/>
    <x v="3951"/>
    <x v="7"/>
    <x v="1"/>
    <m/>
  </r>
  <r>
    <x v="4"/>
    <n v="90"/>
    <x v="3952"/>
    <x v="7"/>
    <x v="1"/>
    <m/>
  </r>
  <r>
    <x v="4"/>
    <n v="86"/>
    <x v="3953"/>
    <x v="7"/>
    <x v="1"/>
    <m/>
  </r>
  <r>
    <x v="4"/>
    <n v="95"/>
    <x v="3954"/>
    <x v="7"/>
    <x v="1"/>
    <m/>
  </r>
  <r>
    <x v="4"/>
    <n v="90"/>
    <x v="3955"/>
    <x v="7"/>
    <x v="1"/>
    <m/>
  </r>
  <r>
    <x v="4"/>
    <n v="90"/>
    <x v="3956"/>
    <x v="7"/>
    <x v="1"/>
    <m/>
  </r>
  <r>
    <x v="4"/>
    <n v="94"/>
    <x v="1687"/>
    <x v="7"/>
    <x v="1"/>
    <m/>
  </r>
  <r>
    <x v="4"/>
    <n v="83"/>
    <x v="1688"/>
    <x v="7"/>
    <x v="1"/>
    <m/>
  </r>
  <r>
    <x v="4"/>
    <n v="92"/>
    <x v="1689"/>
    <x v="7"/>
    <x v="1"/>
    <m/>
  </r>
  <r>
    <x v="4"/>
    <n v="90"/>
    <x v="1690"/>
    <x v="7"/>
    <x v="1"/>
    <m/>
  </r>
  <r>
    <x v="4"/>
    <n v="92"/>
    <x v="1691"/>
    <x v="7"/>
    <x v="1"/>
    <m/>
  </r>
  <r>
    <x v="4"/>
    <n v="90"/>
    <x v="1692"/>
    <x v="7"/>
    <x v="1"/>
    <m/>
  </r>
  <r>
    <x v="4"/>
    <n v="94"/>
    <x v="1693"/>
    <x v="7"/>
    <x v="1"/>
    <m/>
  </r>
  <r>
    <x v="4"/>
    <n v="93"/>
    <x v="1694"/>
    <x v="7"/>
    <x v="1"/>
    <m/>
  </r>
  <r>
    <x v="4"/>
    <n v="84"/>
    <x v="1695"/>
    <x v="7"/>
    <x v="1"/>
    <m/>
  </r>
  <r>
    <x v="4"/>
    <n v="85"/>
    <x v="1696"/>
    <x v="7"/>
    <x v="1"/>
    <m/>
  </r>
  <r>
    <x v="4"/>
    <n v="94"/>
    <x v="1697"/>
    <x v="7"/>
    <x v="1"/>
    <m/>
  </r>
  <r>
    <x v="4"/>
    <n v="83"/>
    <x v="1698"/>
    <x v="7"/>
    <x v="1"/>
    <m/>
  </r>
  <r>
    <x v="4"/>
    <n v="89"/>
    <x v="1699"/>
    <x v="7"/>
    <x v="1"/>
    <m/>
  </r>
  <r>
    <x v="4"/>
    <n v="85"/>
    <x v="1700"/>
    <x v="7"/>
    <x v="1"/>
    <m/>
  </r>
  <r>
    <x v="4"/>
    <n v="93"/>
    <x v="1701"/>
    <x v="7"/>
    <x v="1"/>
    <m/>
  </r>
  <r>
    <x v="4"/>
    <n v="88"/>
    <x v="1702"/>
    <x v="7"/>
    <x v="1"/>
    <m/>
  </r>
  <r>
    <x v="4"/>
    <n v="89"/>
    <x v="1703"/>
    <x v="7"/>
    <x v="1"/>
    <m/>
  </r>
  <r>
    <x v="4"/>
    <n v="88"/>
    <x v="1704"/>
    <x v="7"/>
    <x v="1"/>
    <m/>
  </r>
  <r>
    <x v="4"/>
    <n v="92"/>
    <x v="1705"/>
    <x v="7"/>
    <x v="1"/>
    <m/>
  </r>
  <r>
    <x v="4"/>
    <n v="84"/>
    <x v="1706"/>
    <x v="7"/>
    <x v="1"/>
    <m/>
  </r>
  <r>
    <x v="4"/>
    <n v="92"/>
    <x v="1707"/>
    <x v="7"/>
    <x v="1"/>
    <m/>
  </r>
  <r>
    <x v="4"/>
    <n v="92"/>
    <x v="1708"/>
    <x v="7"/>
    <x v="1"/>
    <m/>
  </r>
  <r>
    <x v="4"/>
    <n v="86"/>
    <x v="1709"/>
    <x v="7"/>
    <x v="1"/>
    <m/>
  </r>
  <r>
    <x v="4"/>
    <n v="93"/>
    <x v="1710"/>
    <x v="7"/>
    <x v="1"/>
    <m/>
  </r>
  <r>
    <x v="4"/>
    <n v="85"/>
    <x v="1711"/>
    <x v="7"/>
    <x v="1"/>
    <m/>
  </r>
  <r>
    <x v="4"/>
    <n v="85"/>
    <x v="1712"/>
    <x v="7"/>
    <x v="1"/>
    <m/>
  </r>
  <r>
    <x v="4"/>
    <n v="93"/>
    <x v="1713"/>
    <x v="7"/>
    <x v="1"/>
    <m/>
  </r>
  <r>
    <x v="4"/>
    <n v="92"/>
    <x v="1714"/>
    <x v="7"/>
    <x v="1"/>
    <m/>
  </r>
  <r>
    <x v="4"/>
    <n v="90"/>
    <x v="1715"/>
    <x v="7"/>
    <x v="1"/>
    <m/>
  </r>
  <r>
    <x v="4"/>
    <n v="88"/>
    <x v="1716"/>
    <x v="7"/>
    <x v="1"/>
    <m/>
  </r>
  <r>
    <x v="4"/>
    <n v="80"/>
    <x v="1717"/>
    <x v="7"/>
    <x v="1"/>
    <m/>
  </r>
  <r>
    <x v="4"/>
    <n v="91"/>
    <x v="1718"/>
    <x v="7"/>
    <x v="1"/>
    <m/>
  </r>
  <r>
    <x v="4"/>
    <n v="92"/>
    <x v="1719"/>
    <x v="7"/>
    <x v="1"/>
    <m/>
  </r>
  <r>
    <x v="4"/>
    <n v="87"/>
    <x v="1720"/>
    <x v="7"/>
    <x v="1"/>
    <m/>
  </r>
  <r>
    <x v="4"/>
    <n v="90"/>
    <x v="1721"/>
    <x v="7"/>
    <x v="1"/>
    <m/>
  </r>
  <r>
    <x v="4"/>
    <n v="82"/>
    <x v="1722"/>
    <x v="7"/>
    <x v="1"/>
    <m/>
  </r>
  <r>
    <x v="4"/>
    <n v="92"/>
    <x v="1723"/>
    <x v="7"/>
    <x v="1"/>
    <m/>
  </r>
  <r>
    <x v="4"/>
    <n v="97"/>
    <x v="1724"/>
    <x v="7"/>
    <x v="1"/>
    <m/>
  </r>
  <r>
    <x v="4"/>
    <n v="85"/>
    <x v="1725"/>
    <x v="7"/>
    <x v="1"/>
    <m/>
  </r>
  <r>
    <x v="4"/>
    <n v="82"/>
    <x v="1726"/>
    <x v="7"/>
    <x v="1"/>
    <m/>
  </r>
  <r>
    <x v="4"/>
    <n v="77"/>
    <x v="1727"/>
    <x v="7"/>
    <x v="1"/>
    <m/>
  </r>
  <r>
    <x v="4"/>
    <n v="85"/>
    <x v="1728"/>
    <x v="7"/>
    <x v="1"/>
    <m/>
  </r>
  <r>
    <x v="4"/>
    <n v="88"/>
    <x v="1729"/>
    <x v="7"/>
    <x v="1"/>
    <m/>
  </r>
  <r>
    <x v="4"/>
    <n v="88"/>
    <x v="1730"/>
    <x v="7"/>
    <x v="1"/>
    <m/>
  </r>
  <r>
    <x v="4"/>
    <n v="96"/>
    <x v="1731"/>
    <x v="7"/>
    <x v="1"/>
    <m/>
  </r>
  <r>
    <x v="4"/>
    <n v="88"/>
    <x v="1732"/>
    <x v="7"/>
    <x v="1"/>
    <m/>
  </r>
  <r>
    <x v="4"/>
    <n v="90"/>
    <x v="1733"/>
    <x v="7"/>
    <x v="1"/>
    <m/>
  </r>
  <r>
    <x v="4"/>
    <n v="103"/>
    <x v="1734"/>
    <x v="7"/>
    <x v="1"/>
    <m/>
  </r>
  <r>
    <x v="4"/>
    <n v="94"/>
    <x v="1735"/>
    <x v="7"/>
    <x v="1"/>
    <m/>
  </r>
  <r>
    <x v="4"/>
    <n v="88"/>
    <x v="1736"/>
    <x v="7"/>
    <x v="1"/>
    <m/>
  </r>
  <r>
    <x v="4"/>
    <n v="86"/>
    <x v="1737"/>
    <x v="7"/>
    <x v="1"/>
    <m/>
  </r>
  <r>
    <x v="4"/>
    <n v="89"/>
    <x v="1738"/>
    <x v="7"/>
    <x v="1"/>
    <m/>
  </r>
  <r>
    <x v="4"/>
    <n v="88"/>
    <x v="1739"/>
    <x v="7"/>
    <x v="1"/>
    <m/>
  </r>
  <r>
    <x v="4"/>
    <n v="86"/>
    <x v="1740"/>
    <x v="7"/>
    <x v="1"/>
    <m/>
  </r>
  <r>
    <x v="4"/>
    <n v="95"/>
    <x v="1741"/>
    <x v="7"/>
    <x v="1"/>
    <m/>
  </r>
  <r>
    <x v="4"/>
    <n v="90"/>
    <x v="1742"/>
    <x v="7"/>
    <x v="1"/>
    <m/>
  </r>
  <r>
    <x v="4"/>
    <n v="91"/>
    <x v="1743"/>
    <x v="7"/>
    <x v="1"/>
    <m/>
  </r>
  <r>
    <x v="4"/>
    <n v="90"/>
    <x v="1744"/>
    <x v="7"/>
    <x v="1"/>
    <m/>
  </r>
  <r>
    <x v="4"/>
    <n v="88"/>
    <x v="1746"/>
    <x v="7"/>
    <x v="1"/>
    <m/>
  </r>
  <r>
    <x v="4"/>
    <n v="93"/>
    <x v="1747"/>
    <x v="7"/>
    <x v="1"/>
    <m/>
  </r>
  <r>
    <x v="4"/>
    <n v="85"/>
    <x v="1748"/>
    <x v="7"/>
    <x v="1"/>
    <m/>
  </r>
  <r>
    <x v="4"/>
    <n v="90"/>
    <x v="1749"/>
    <x v="7"/>
    <x v="1"/>
    <m/>
  </r>
  <r>
    <x v="4"/>
    <n v="94"/>
    <x v="1750"/>
    <x v="7"/>
    <x v="1"/>
    <m/>
  </r>
  <r>
    <x v="4"/>
    <n v="86"/>
    <x v="1752"/>
    <x v="7"/>
    <x v="1"/>
    <m/>
  </r>
  <r>
    <x v="4"/>
    <n v="89"/>
    <x v="1753"/>
    <x v="7"/>
    <x v="1"/>
    <m/>
  </r>
  <r>
    <x v="4"/>
    <n v="90"/>
    <x v="1754"/>
    <x v="7"/>
    <x v="1"/>
    <m/>
  </r>
  <r>
    <x v="4"/>
    <n v="84"/>
    <x v="1755"/>
    <x v="7"/>
    <x v="1"/>
    <m/>
  </r>
  <r>
    <x v="4"/>
    <n v="80"/>
    <x v="1756"/>
    <x v="7"/>
    <x v="1"/>
    <m/>
  </r>
  <r>
    <x v="4"/>
    <n v="89"/>
    <x v="1757"/>
    <x v="7"/>
    <x v="1"/>
    <m/>
  </r>
  <r>
    <x v="4"/>
    <n v="91"/>
    <x v="1758"/>
    <x v="7"/>
    <x v="1"/>
    <m/>
  </r>
  <r>
    <x v="4"/>
    <n v="92"/>
    <x v="1759"/>
    <x v="7"/>
    <x v="1"/>
    <m/>
  </r>
  <r>
    <x v="4"/>
    <n v="87"/>
    <x v="1760"/>
    <x v="7"/>
    <x v="1"/>
    <m/>
  </r>
  <r>
    <x v="4"/>
    <n v="91"/>
    <x v="1761"/>
    <x v="7"/>
    <x v="1"/>
    <m/>
  </r>
  <r>
    <x v="4"/>
    <n v="92"/>
    <x v="1762"/>
    <x v="7"/>
    <x v="1"/>
    <m/>
  </r>
  <r>
    <x v="4"/>
    <n v="85"/>
    <x v="1763"/>
    <x v="7"/>
    <x v="1"/>
    <m/>
  </r>
  <r>
    <x v="4"/>
    <n v="98"/>
    <x v="1764"/>
    <x v="7"/>
    <x v="1"/>
    <m/>
  </r>
  <r>
    <x v="4"/>
    <n v="90"/>
    <x v="1765"/>
    <x v="7"/>
    <x v="1"/>
    <m/>
  </r>
  <r>
    <x v="4"/>
    <n v="85"/>
    <x v="1766"/>
    <x v="7"/>
    <x v="1"/>
    <m/>
  </r>
  <r>
    <x v="4"/>
    <n v="92"/>
    <x v="1767"/>
    <x v="7"/>
    <x v="1"/>
    <m/>
  </r>
  <r>
    <x v="4"/>
    <n v="84"/>
    <x v="1768"/>
    <x v="7"/>
    <x v="1"/>
    <m/>
  </r>
  <r>
    <x v="4"/>
    <n v="89"/>
    <x v="1769"/>
    <x v="7"/>
    <x v="1"/>
    <m/>
  </r>
  <r>
    <x v="4"/>
    <n v="82"/>
    <x v="1770"/>
    <x v="7"/>
    <x v="1"/>
    <m/>
  </r>
  <r>
    <x v="4"/>
    <n v="90"/>
    <x v="1771"/>
    <x v="7"/>
    <x v="1"/>
    <m/>
  </r>
  <r>
    <x v="4"/>
    <n v="85"/>
    <x v="1772"/>
    <x v="7"/>
    <x v="1"/>
    <m/>
  </r>
  <r>
    <x v="4"/>
    <n v="87"/>
    <x v="1773"/>
    <x v="7"/>
    <x v="1"/>
    <m/>
  </r>
  <r>
    <x v="4"/>
    <n v="86"/>
    <x v="1774"/>
    <x v="7"/>
    <x v="1"/>
    <m/>
  </r>
  <r>
    <x v="4"/>
    <n v="80"/>
    <x v="1775"/>
    <x v="7"/>
    <x v="1"/>
    <m/>
  </r>
  <r>
    <x v="4"/>
    <n v="89"/>
    <x v="1776"/>
    <x v="7"/>
    <x v="1"/>
    <m/>
  </r>
  <r>
    <x v="4"/>
    <n v="90"/>
    <x v="1777"/>
    <x v="7"/>
    <x v="1"/>
    <m/>
  </r>
  <r>
    <x v="4"/>
    <n v="90"/>
    <x v="1778"/>
    <x v="7"/>
    <x v="1"/>
    <m/>
  </r>
  <r>
    <x v="4"/>
    <n v="82"/>
    <x v="1779"/>
    <x v="7"/>
    <x v="1"/>
    <m/>
  </r>
  <r>
    <x v="4"/>
    <n v="90"/>
    <x v="1780"/>
    <x v="7"/>
    <x v="1"/>
    <m/>
  </r>
  <r>
    <x v="4"/>
    <n v="91"/>
    <x v="1781"/>
    <x v="7"/>
    <x v="1"/>
    <m/>
  </r>
  <r>
    <x v="4"/>
    <n v="98"/>
    <x v="1782"/>
    <x v="7"/>
    <x v="1"/>
    <m/>
  </r>
  <r>
    <x v="4"/>
    <n v="87"/>
    <x v="1783"/>
    <x v="7"/>
    <x v="1"/>
    <m/>
  </r>
  <r>
    <x v="4"/>
    <n v="88"/>
    <x v="1784"/>
    <x v="7"/>
    <x v="1"/>
    <m/>
  </r>
  <r>
    <x v="4"/>
    <n v="86"/>
    <x v="1785"/>
    <x v="7"/>
    <x v="1"/>
    <m/>
  </r>
  <r>
    <x v="4"/>
    <n v="80"/>
    <x v="1806"/>
    <x v="7"/>
    <x v="1"/>
    <m/>
  </r>
  <r>
    <x v="4"/>
    <n v="86"/>
    <x v="1807"/>
    <x v="7"/>
    <x v="1"/>
    <m/>
  </r>
  <r>
    <x v="4"/>
    <n v="85"/>
    <x v="1808"/>
    <x v="7"/>
    <x v="1"/>
    <m/>
  </r>
  <r>
    <x v="4"/>
    <n v="86"/>
    <x v="1809"/>
    <x v="7"/>
    <x v="1"/>
    <m/>
  </r>
  <r>
    <x v="4"/>
    <n v="85"/>
    <x v="1810"/>
    <x v="7"/>
    <x v="1"/>
    <m/>
  </r>
  <r>
    <x v="4"/>
    <n v="92"/>
    <x v="1811"/>
    <x v="7"/>
    <x v="1"/>
    <m/>
  </r>
  <r>
    <x v="4"/>
    <n v="86"/>
    <x v="1812"/>
    <x v="7"/>
    <x v="1"/>
    <m/>
  </r>
  <r>
    <x v="4"/>
    <n v="81"/>
    <x v="1813"/>
    <x v="7"/>
    <x v="1"/>
    <m/>
  </r>
  <r>
    <x v="4"/>
    <n v="87"/>
    <x v="1814"/>
    <x v="7"/>
    <x v="1"/>
    <m/>
  </r>
  <r>
    <x v="4"/>
    <n v="91"/>
    <x v="1815"/>
    <x v="7"/>
    <x v="1"/>
    <m/>
  </r>
  <r>
    <x v="4"/>
    <n v="101"/>
    <x v="1816"/>
    <x v="7"/>
    <x v="1"/>
    <m/>
  </r>
  <r>
    <x v="4"/>
    <n v="87"/>
    <x v="1817"/>
    <x v="7"/>
    <x v="1"/>
    <m/>
  </r>
  <r>
    <x v="4"/>
    <n v="87"/>
    <x v="1818"/>
    <x v="7"/>
    <x v="1"/>
    <m/>
  </r>
  <r>
    <x v="4"/>
    <n v="94"/>
    <x v="1819"/>
    <x v="7"/>
    <x v="1"/>
    <m/>
  </r>
  <r>
    <x v="4"/>
    <n v="99"/>
    <x v="1820"/>
    <x v="7"/>
    <x v="1"/>
    <m/>
  </r>
  <r>
    <x v="4"/>
    <n v="90"/>
    <x v="1821"/>
    <x v="7"/>
    <x v="1"/>
    <m/>
  </r>
  <r>
    <x v="4"/>
    <n v="83"/>
    <x v="1822"/>
    <x v="7"/>
    <x v="1"/>
    <m/>
  </r>
  <r>
    <x v="4"/>
    <n v="87"/>
    <x v="1823"/>
    <x v="7"/>
    <x v="1"/>
    <m/>
  </r>
  <r>
    <x v="4"/>
    <n v="91"/>
    <x v="1824"/>
    <x v="7"/>
    <x v="1"/>
    <m/>
  </r>
  <r>
    <x v="4"/>
    <n v="88"/>
    <x v="1825"/>
    <x v="7"/>
    <x v="1"/>
    <m/>
  </r>
  <r>
    <x v="4"/>
    <n v="103"/>
    <x v="1826"/>
    <x v="7"/>
    <x v="1"/>
    <m/>
  </r>
  <r>
    <x v="4"/>
    <n v="94"/>
    <x v="1827"/>
    <x v="7"/>
    <x v="1"/>
    <m/>
  </r>
  <r>
    <x v="4"/>
    <n v="88"/>
    <x v="1828"/>
    <x v="7"/>
    <x v="1"/>
    <m/>
  </r>
  <r>
    <x v="4"/>
    <n v="90"/>
    <x v="1829"/>
    <x v="7"/>
    <x v="1"/>
    <m/>
  </r>
  <r>
    <x v="4"/>
    <n v="88"/>
    <x v="1830"/>
    <x v="7"/>
    <x v="1"/>
    <m/>
  </r>
  <r>
    <x v="4"/>
    <n v="92"/>
    <x v="1831"/>
    <x v="7"/>
    <x v="1"/>
    <m/>
  </r>
  <r>
    <x v="4"/>
    <n v="89"/>
    <x v="1832"/>
    <x v="7"/>
    <x v="1"/>
    <m/>
  </r>
  <r>
    <x v="4"/>
    <n v="88"/>
    <x v="1833"/>
    <x v="7"/>
    <x v="1"/>
    <m/>
  </r>
  <r>
    <x v="4"/>
    <n v="89"/>
    <x v="1834"/>
    <x v="7"/>
    <x v="1"/>
    <m/>
  </r>
  <r>
    <x v="4"/>
    <n v="85"/>
    <x v="1835"/>
    <x v="7"/>
    <x v="1"/>
    <m/>
  </r>
  <r>
    <x v="4"/>
    <n v="85"/>
    <x v="1836"/>
    <x v="7"/>
    <x v="1"/>
    <m/>
  </r>
  <r>
    <x v="4"/>
    <n v="81"/>
    <x v="3957"/>
    <x v="7"/>
    <x v="1"/>
    <m/>
  </r>
  <r>
    <x v="4"/>
    <n v="91"/>
    <x v="3958"/>
    <x v="7"/>
    <x v="1"/>
    <m/>
  </r>
  <r>
    <x v="4"/>
    <n v="79"/>
    <x v="3959"/>
    <x v="7"/>
    <x v="1"/>
    <m/>
  </r>
  <r>
    <x v="4"/>
    <n v="87"/>
    <x v="3960"/>
    <x v="7"/>
    <x v="1"/>
    <m/>
  </r>
  <r>
    <x v="4"/>
    <n v="81"/>
    <x v="3961"/>
    <x v="7"/>
    <x v="1"/>
    <m/>
  </r>
  <r>
    <x v="4"/>
    <n v="100"/>
    <x v="3962"/>
    <x v="7"/>
    <x v="1"/>
    <m/>
  </r>
  <r>
    <x v="4"/>
    <n v="81"/>
    <x v="2359"/>
    <x v="7"/>
    <x v="1"/>
    <m/>
  </r>
  <r>
    <x v="4"/>
    <n v="83"/>
    <x v="578"/>
    <x v="7"/>
    <x v="1"/>
    <m/>
  </r>
  <r>
    <x v="4"/>
    <n v="80"/>
    <x v="581"/>
    <x v="7"/>
    <x v="1"/>
    <m/>
  </r>
  <r>
    <x v="4"/>
    <n v="86"/>
    <x v="582"/>
    <x v="7"/>
    <x v="1"/>
    <m/>
  </r>
  <r>
    <x v="4"/>
    <n v="90"/>
    <x v="583"/>
    <x v="7"/>
    <x v="1"/>
    <m/>
  </r>
  <r>
    <x v="4"/>
    <n v="77"/>
    <x v="585"/>
    <x v="7"/>
    <x v="1"/>
    <m/>
  </r>
  <r>
    <x v="4"/>
    <n v="88"/>
    <x v="586"/>
    <x v="7"/>
    <x v="1"/>
    <m/>
  </r>
  <r>
    <x v="4"/>
    <n v="90"/>
    <x v="587"/>
    <x v="7"/>
    <x v="1"/>
    <m/>
  </r>
  <r>
    <x v="4"/>
    <n v="84"/>
    <x v="588"/>
    <x v="7"/>
    <x v="1"/>
    <m/>
  </r>
  <r>
    <x v="4"/>
    <n v="87"/>
    <x v="589"/>
    <x v="7"/>
    <x v="1"/>
    <m/>
  </r>
  <r>
    <x v="4"/>
    <n v="88"/>
    <x v="590"/>
    <x v="7"/>
    <x v="1"/>
    <m/>
  </r>
  <r>
    <x v="4"/>
    <n v="77"/>
    <x v="591"/>
    <x v="7"/>
    <x v="1"/>
    <m/>
  </r>
  <r>
    <x v="4"/>
    <n v="79"/>
    <x v="592"/>
    <x v="7"/>
    <x v="1"/>
    <m/>
  </r>
  <r>
    <x v="4"/>
    <n v="105"/>
    <x v="594"/>
    <x v="7"/>
    <x v="1"/>
    <m/>
  </r>
  <r>
    <x v="4"/>
    <n v="81"/>
    <x v="597"/>
    <x v="7"/>
    <x v="1"/>
    <m/>
  </r>
  <r>
    <x v="4"/>
    <n v="87"/>
    <x v="598"/>
    <x v="7"/>
    <x v="1"/>
    <m/>
  </r>
  <r>
    <x v="4"/>
    <n v="81"/>
    <x v="599"/>
    <x v="7"/>
    <x v="1"/>
    <m/>
  </r>
  <r>
    <x v="4"/>
    <n v="83"/>
    <x v="600"/>
    <x v="7"/>
    <x v="1"/>
    <m/>
  </r>
  <r>
    <x v="4"/>
    <n v="99"/>
    <x v="601"/>
    <x v="7"/>
    <x v="1"/>
    <m/>
  </r>
  <r>
    <x v="4"/>
    <n v="85"/>
    <x v="602"/>
    <x v="7"/>
    <x v="1"/>
    <m/>
  </r>
  <r>
    <x v="4"/>
    <n v="87"/>
    <x v="603"/>
    <x v="7"/>
    <x v="1"/>
    <m/>
  </r>
  <r>
    <x v="4"/>
    <n v="87"/>
    <x v="604"/>
    <x v="7"/>
    <x v="1"/>
    <m/>
  </r>
  <r>
    <x v="4"/>
    <n v="81"/>
    <x v="606"/>
    <x v="7"/>
    <x v="1"/>
    <m/>
  </r>
  <r>
    <x v="4"/>
    <n v="87"/>
    <x v="608"/>
    <x v="7"/>
    <x v="1"/>
    <m/>
  </r>
  <r>
    <x v="4"/>
    <n v="98"/>
    <x v="610"/>
    <x v="7"/>
    <x v="1"/>
    <m/>
  </r>
  <r>
    <x v="4"/>
    <n v="79"/>
    <x v="611"/>
    <x v="7"/>
    <x v="1"/>
    <m/>
  </r>
  <r>
    <x v="4"/>
    <n v="83"/>
    <x v="612"/>
    <x v="7"/>
    <x v="1"/>
    <m/>
  </r>
  <r>
    <x v="4"/>
    <n v="84"/>
    <x v="614"/>
    <x v="7"/>
    <x v="1"/>
    <m/>
  </r>
  <r>
    <x v="4"/>
    <n v="89"/>
    <x v="615"/>
    <x v="7"/>
    <x v="1"/>
    <m/>
  </r>
  <r>
    <x v="4"/>
    <n v="82"/>
    <x v="616"/>
    <x v="7"/>
    <x v="1"/>
    <m/>
  </r>
  <r>
    <x v="4"/>
    <n v="80"/>
    <x v="617"/>
    <x v="7"/>
    <x v="1"/>
    <m/>
  </r>
  <r>
    <x v="4"/>
    <n v="80"/>
    <x v="618"/>
    <x v="7"/>
    <x v="1"/>
    <m/>
  </r>
  <r>
    <x v="4"/>
    <n v="83"/>
    <x v="619"/>
    <x v="7"/>
    <x v="1"/>
    <m/>
  </r>
  <r>
    <x v="4"/>
    <n v="82"/>
    <x v="620"/>
    <x v="7"/>
    <x v="1"/>
    <m/>
  </r>
  <r>
    <x v="4"/>
    <n v="83"/>
    <x v="621"/>
    <x v="7"/>
    <x v="1"/>
    <m/>
  </r>
  <r>
    <x v="4"/>
    <n v="80"/>
    <x v="623"/>
    <x v="7"/>
    <x v="1"/>
    <m/>
  </r>
  <r>
    <x v="4"/>
    <n v="85"/>
    <x v="626"/>
    <x v="7"/>
    <x v="1"/>
    <m/>
  </r>
  <r>
    <x v="4"/>
    <n v="80"/>
    <x v="627"/>
    <x v="7"/>
    <x v="1"/>
    <m/>
  </r>
  <r>
    <x v="4"/>
    <n v="83"/>
    <x v="628"/>
    <x v="7"/>
    <x v="1"/>
    <m/>
  </r>
  <r>
    <x v="4"/>
    <n v="98"/>
    <x v="629"/>
    <x v="7"/>
    <x v="1"/>
    <m/>
  </r>
  <r>
    <x v="4"/>
    <n v="91"/>
    <x v="630"/>
    <x v="7"/>
    <x v="1"/>
    <m/>
  </r>
  <r>
    <x v="4"/>
    <n v="92"/>
    <x v="632"/>
    <x v="7"/>
    <x v="1"/>
    <m/>
  </r>
  <r>
    <x v="4"/>
    <n v="93"/>
    <x v="634"/>
    <x v="7"/>
    <x v="1"/>
    <m/>
  </r>
  <r>
    <x v="4"/>
    <n v="92"/>
    <x v="3963"/>
    <x v="7"/>
    <x v="1"/>
    <m/>
  </r>
  <r>
    <x v="4"/>
    <n v="83"/>
    <x v="637"/>
    <x v="7"/>
    <x v="1"/>
    <m/>
  </r>
  <r>
    <x v="4"/>
    <n v="78"/>
    <x v="638"/>
    <x v="7"/>
    <x v="1"/>
    <m/>
  </r>
  <r>
    <x v="4"/>
    <n v="87"/>
    <x v="639"/>
    <x v="7"/>
    <x v="1"/>
    <m/>
  </r>
  <r>
    <x v="4"/>
    <n v="97"/>
    <x v="640"/>
    <x v="7"/>
    <x v="1"/>
    <m/>
  </r>
  <r>
    <x v="4"/>
    <n v="82"/>
    <x v="641"/>
    <x v="7"/>
    <x v="1"/>
    <m/>
  </r>
  <r>
    <x v="4"/>
    <n v="97"/>
    <x v="642"/>
    <x v="7"/>
    <x v="1"/>
    <m/>
  </r>
  <r>
    <x v="4"/>
    <n v="98"/>
    <x v="643"/>
    <x v="7"/>
    <x v="1"/>
    <m/>
  </r>
  <r>
    <x v="4"/>
    <n v="94"/>
    <x v="644"/>
    <x v="7"/>
    <x v="1"/>
    <m/>
  </r>
  <r>
    <x v="4"/>
    <n v="83"/>
    <x v="645"/>
    <x v="7"/>
    <x v="1"/>
    <m/>
  </r>
  <r>
    <x v="4"/>
    <n v="100"/>
    <x v="649"/>
    <x v="7"/>
    <x v="1"/>
    <m/>
  </r>
  <r>
    <x v="4"/>
    <n v="86"/>
    <x v="653"/>
    <x v="7"/>
    <x v="1"/>
    <m/>
  </r>
  <r>
    <x v="4"/>
    <n v="73"/>
    <x v="654"/>
    <x v="7"/>
    <x v="1"/>
    <m/>
  </r>
  <r>
    <x v="4"/>
    <n v="74"/>
    <x v="657"/>
    <x v="7"/>
    <x v="1"/>
    <m/>
  </r>
  <r>
    <x v="4"/>
    <n v="83"/>
    <x v="658"/>
    <x v="7"/>
    <x v="1"/>
    <m/>
  </r>
  <r>
    <x v="4"/>
    <n v="85"/>
    <x v="659"/>
    <x v="7"/>
    <x v="1"/>
    <m/>
  </r>
  <r>
    <x v="4"/>
    <n v="85"/>
    <x v="660"/>
    <x v="7"/>
    <x v="1"/>
    <m/>
  </r>
  <r>
    <x v="4"/>
    <n v="91"/>
    <x v="664"/>
    <x v="7"/>
    <x v="1"/>
    <m/>
  </r>
  <r>
    <x v="4"/>
    <n v="82"/>
    <x v="666"/>
    <x v="7"/>
    <x v="1"/>
    <m/>
  </r>
  <r>
    <x v="4"/>
    <n v="87"/>
    <x v="669"/>
    <x v="7"/>
    <x v="1"/>
    <m/>
  </r>
  <r>
    <x v="4"/>
    <n v="91"/>
    <x v="3964"/>
    <x v="7"/>
    <x v="1"/>
    <m/>
  </r>
  <r>
    <x v="4"/>
    <n v="82"/>
    <x v="677"/>
    <x v="7"/>
    <x v="1"/>
    <m/>
  </r>
  <r>
    <x v="4"/>
    <n v="93"/>
    <x v="681"/>
    <x v="7"/>
    <x v="1"/>
    <m/>
  </r>
  <r>
    <x v="4"/>
    <n v="86"/>
    <x v="2360"/>
    <x v="7"/>
    <x v="1"/>
    <m/>
  </r>
  <r>
    <x v="4"/>
    <n v="85"/>
    <x v="686"/>
    <x v="7"/>
    <x v="1"/>
    <m/>
  </r>
  <r>
    <x v="4"/>
    <n v="81"/>
    <x v="688"/>
    <x v="7"/>
    <x v="1"/>
    <m/>
  </r>
  <r>
    <x v="4"/>
    <n v="81"/>
    <x v="3965"/>
    <x v="7"/>
    <x v="1"/>
    <m/>
  </r>
  <r>
    <x v="4"/>
    <n v="83"/>
    <x v="689"/>
    <x v="7"/>
    <x v="1"/>
    <m/>
  </r>
  <r>
    <x v="4"/>
    <n v="89"/>
    <x v="690"/>
    <x v="7"/>
    <x v="1"/>
    <m/>
  </r>
  <r>
    <x v="4"/>
    <n v="80"/>
    <x v="691"/>
    <x v="7"/>
    <x v="1"/>
    <m/>
  </r>
  <r>
    <x v="4"/>
    <n v="76"/>
    <x v="694"/>
    <x v="7"/>
    <x v="1"/>
    <m/>
  </r>
  <r>
    <x v="4"/>
    <n v="85"/>
    <x v="695"/>
    <x v="7"/>
    <x v="1"/>
    <m/>
  </r>
  <r>
    <x v="4"/>
    <n v="88"/>
    <x v="3966"/>
    <x v="7"/>
    <x v="1"/>
    <m/>
  </r>
  <r>
    <x v="4"/>
    <n v="80"/>
    <x v="3967"/>
    <x v="7"/>
    <x v="1"/>
    <m/>
  </r>
  <r>
    <x v="4"/>
    <n v="90"/>
    <x v="2361"/>
    <x v="7"/>
    <x v="1"/>
    <m/>
  </r>
  <r>
    <x v="4"/>
    <n v="92"/>
    <x v="698"/>
    <x v="7"/>
    <x v="1"/>
    <m/>
  </r>
  <r>
    <x v="4"/>
    <n v="99"/>
    <x v="2362"/>
    <x v="7"/>
    <x v="1"/>
    <m/>
  </r>
  <r>
    <x v="4"/>
    <n v="76"/>
    <x v="700"/>
    <x v="7"/>
    <x v="1"/>
    <m/>
  </r>
  <r>
    <x v="4"/>
    <n v="77"/>
    <x v="701"/>
    <x v="7"/>
    <x v="1"/>
    <m/>
  </r>
  <r>
    <x v="4"/>
    <n v="68"/>
    <x v="2363"/>
    <x v="7"/>
    <x v="1"/>
    <m/>
  </r>
  <r>
    <x v="4"/>
    <n v="69"/>
    <x v="3968"/>
    <x v="7"/>
    <x v="1"/>
    <m/>
  </r>
  <r>
    <x v="4"/>
    <n v="85"/>
    <x v="3969"/>
    <x v="7"/>
    <x v="1"/>
    <m/>
  </r>
  <r>
    <x v="4"/>
    <n v="88"/>
    <x v="3970"/>
    <x v="7"/>
    <x v="1"/>
    <m/>
  </r>
  <r>
    <x v="4"/>
    <n v="85"/>
    <x v="3971"/>
    <x v="7"/>
    <x v="1"/>
    <m/>
  </r>
  <r>
    <x v="4"/>
    <n v="86"/>
    <x v="3972"/>
    <x v="7"/>
    <x v="1"/>
    <m/>
  </r>
  <r>
    <x v="4"/>
    <n v="79"/>
    <x v="3973"/>
    <x v="7"/>
    <x v="1"/>
    <m/>
  </r>
  <r>
    <x v="4"/>
    <n v="71"/>
    <x v="3974"/>
    <x v="7"/>
    <x v="1"/>
    <m/>
  </r>
  <r>
    <x v="4"/>
    <n v="86"/>
    <x v="3975"/>
    <x v="7"/>
    <x v="1"/>
    <m/>
  </r>
  <r>
    <x v="4"/>
    <n v="79"/>
    <x v="3976"/>
    <x v="7"/>
    <x v="1"/>
    <m/>
  </r>
  <r>
    <x v="4"/>
    <n v="95"/>
    <x v="3977"/>
    <x v="7"/>
    <x v="1"/>
    <m/>
  </r>
  <r>
    <x v="4"/>
    <n v="87"/>
    <x v="3978"/>
    <x v="7"/>
    <x v="1"/>
    <m/>
  </r>
  <r>
    <x v="4"/>
    <n v="86"/>
    <x v="3979"/>
    <x v="7"/>
    <x v="1"/>
    <m/>
  </r>
  <r>
    <x v="4"/>
    <n v="84"/>
    <x v="3980"/>
    <x v="7"/>
    <x v="1"/>
    <m/>
  </r>
  <r>
    <x v="4"/>
    <n v="82"/>
    <x v="3981"/>
    <x v="7"/>
    <x v="1"/>
    <m/>
  </r>
  <r>
    <x v="4"/>
    <n v="79"/>
    <x v="3982"/>
    <x v="7"/>
    <x v="1"/>
    <m/>
  </r>
  <r>
    <x v="4"/>
    <n v="93"/>
    <x v="3983"/>
    <x v="7"/>
    <x v="1"/>
    <m/>
  </r>
  <r>
    <x v="4"/>
    <n v="82"/>
    <x v="3984"/>
    <x v="7"/>
    <x v="1"/>
    <m/>
  </r>
  <r>
    <x v="4"/>
    <n v="90"/>
    <x v="3985"/>
    <x v="7"/>
    <x v="1"/>
    <m/>
  </r>
  <r>
    <x v="4"/>
    <n v="71"/>
    <x v="3986"/>
    <x v="7"/>
    <x v="1"/>
    <m/>
  </r>
  <r>
    <x v="4"/>
    <n v="88"/>
    <x v="3987"/>
    <x v="7"/>
    <x v="1"/>
    <m/>
  </r>
  <r>
    <x v="4"/>
    <n v="85"/>
    <x v="3988"/>
    <x v="7"/>
    <x v="1"/>
    <m/>
  </r>
  <r>
    <x v="4"/>
    <n v="85"/>
    <x v="3989"/>
    <x v="7"/>
    <x v="1"/>
    <m/>
  </r>
  <r>
    <x v="4"/>
    <n v="85"/>
    <x v="3990"/>
    <x v="7"/>
    <x v="1"/>
    <m/>
  </r>
  <r>
    <x v="4"/>
    <n v="85"/>
    <x v="3991"/>
    <x v="7"/>
    <x v="1"/>
    <m/>
  </r>
  <r>
    <x v="4"/>
    <n v="85"/>
    <x v="3992"/>
    <x v="7"/>
    <x v="1"/>
    <m/>
  </r>
  <r>
    <x v="4"/>
    <n v="85"/>
    <x v="3993"/>
    <x v="7"/>
    <x v="1"/>
    <m/>
  </r>
  <r>
    <x v="4"/>
    <n v="85"/>
    <x v="3994"/>
    <x v="7"/>
    <x v="1"/>
    <m/>
  </r>
  <r>
    <x v="4"/>
    <n v="85"/>
    <x v="3995"/>
    <x v="7"/>
    <x v="1"/>
    <m/>
  </r>
  <r>
    <x v="4"/>
    <n v="85"/>
    <x v="3996"/>
    <x v="7"/>
    <x v="1"/>
    <m/>
  </r>
  <r>
    <x v="4"/>
    <n v="84"/>
    <x v="3997"/>
    <x v="7"/>
    <x v="1"/>
    <m/>
  </r>
  <r>
    <x v="4"/>
    <n v="85"/>
    <x v="3998"/>
    <x v="7"/>
    <x v="1"/>
    <m/>
  </r>
  <r>
    <x v="4"/>
    <n v="85"/>
    <x v="3999"/>
    <x v="7"/>
    <x v="1"/>
    <m/>
  </r>
  <r>
    <x v="4"/>
    <n v="85"/>
    <x v="4000"/>
    <x v="7"/>
    <x v="1"/>
    <m/>
  </r>
  <r>
    <x v="4"/>
    <n v="85"/>
    <x v="4001"/>
    <x v="7"/>
    <x v="1"/>
    <m/>
  </r>
  <r>
    <x v="4"/>
    <n v="85"/>
    <x v="4002"/>
    <x v="7"/>
    <x v="1"/>
    <m/>
  </r>
  <r>
    <x v="4"/>
    <n v="85"/>
    <x v="4003"/>
    <x v="7"/>
    <x v="1"/>
    <m/>
  </r>
  <r>
    <x v="4"/>
    <n v="85"/>
    <x v="4004"/>
    <x v="7"/>
    <x v="1"/>
    <m/>
  </r>
  <r>
    <x v="4"/>
    <n v="85"/>
    <x v="4005"/>
    <x v="7"/>
    <x v="1"/>
    <m/>
  </r>
  <r>
    <x v="4"/>
    <n v="85"/>
    <x v="4006"/>
    <x v="7"/>
    <x v="1"/>
    <m/>
  </r>
  <r>
    <x v="4"/>
    <n v="84"/>
    <x v="4007"/>
    <x v="7"/>
    <x v="1"/>
    <m/>
  </r>
  <r>
    <x v="4"/>
    <n v="85"/>
    <x v="4008"/>
    <x v="7"/>
    <x v="1"/>
    <m/>
  </r>
  <r>
    <x v="4"/>
    <n v="85"/>
    <x v="4009"/>
    <x v="7"/>
    <x v="1"/>
    <m/>
  </r>
  <r>
    <x v="4"/>
    <n v="85"/>
    <x v="4010"/>
    <x v="7"/>
    <x v="1"/>
    <m/>
  </r>
  <r>
    <x v="4"/>
    <n v="85"/>
    <x v="4011"/>
    <x v="7"/>
    <x v="1"/>
    <m/>
  </r>
  <r>
    <x v="4"/>
    <n v="85"/>
    <x v="4012"/>
    <x v="7"/>
    <x v="1"/>
    <m/>
  </r>
  <r>
    <x v="4"/>
    <n v="85"/>
    <x v="4013"/>
    <x v="7"/>
    <x v="1"/>
    <m/>
  </r>
  <r>
    <x v="4"/>
    <n v="85"/>
    <x v="4014"/>
    <x v="7"/>
    <x v="1"/>
    <m/>
  </r>
  <r>
    <x v="4"/>
    <n v="85"/>
    <x v="4015"/>
    <x v="7"/>
    <x v="1"/>
    <m/>
  </r>
  <r>
    <x v="4"/>
    <n v="85"/>
    <x v="4016"/>
    <x v="7"/>
    <x v="1"/>
    <m/>
  </r>
  <r>
    <x v="4"/>
    <n v="85"/>
    <x v="4017"/>
    <x v="7"/>
    <x v="1"/>
    <m/>
  </r>
  <r>
    <x v="4"/>
    <n v="85"/>
    <x v="4018"/>
    <x v="7"/>
    <x v="1"/>
    <m/>
  </r>
  <r>
    <x v="4"/>
    <n v="85"/>
    <x v="4019"/>
    <x v="7"/>
    <x v="1"/>
    <m/>
  </r>
  <r>
    <x v="4"/>
    <n v="88"/>
    <x v="4020"/>
    <x v="7"/>
    <x v="1"/>
    <m/>
  </r>
  <r>
    <x v="4"/>
    <n v="88"/>
    <x v="4021"/>
    <x v="7"/>
    <x v="1"/>
    <m/>
  </r>
  <r>
    <x v="4"/>
    <n v="85"/>
    <x v="4022"/>
    <x v="7"/>
    <x v="1"/>
    <m/>
  </r>
  <r>
    <x v="4"/>
    <n v="86"/>
    <x v="4023"/>
    <x v="7"/>
    <x v="1"/>
    <m/>
  </r>
  <r>
    <x v="4"/>
    <n v="85"/>
    <x v="4024"/>
    <x v="7"/>
    <x v="1"/>
    <m/>
  </r>
  <r>
    <x v="4"/>
    <n v="88"/>
    <x v="4025"/>
    <x v="7"/>
    <x v="1"/>
    <m/>
  </r>
  <r>
    <x v="4"/>
    <n v="87"/>
    <x v="2372"/>
    <x v="7"/>
    <x v="1"/>
    <m/>
  </r>
  <r>
    <x v="4"/>
    <n v="87"/>
    <x v="2373"/>
    <x v="7"/>
    <x v="1"/>
    <m/>
  </r>
  <r>
    <x v="4"/>
    <n v="96"/>
    <x v="4026"/>
    <x v="7"/>
    <x v="1"/>
    <m/>
  </r>
  <r>
    <x v="4"/>
    <n v="89"/>
    <x v="4027"/>
    <x v="7"/>
    <x v="1"/>
    <m/>
  </r>
  <r>
    <x v="4"/>
    <n v="90"/>
    <x v="4028"/>
    <x v="7"/>
    <x v="1"/>
    <m/>
  </r>
  <r>
    <x v="4"/>
    <n v="89"/>
    <x v="4029"/>
    <x v="7"/>
    <x v="1"/>
    <m/>
  </r>
  <r>
    <x v="4"/>
    <n v="87"/>
    <x v="4030"/>
    <x v="7"/>
    <x v="1"/>
    <m/>
  </r>
  <r>
    <x v="4"/>
    <n v="88"/>
    <x v="4031"/>
    <x v="7"/>
    <x v="1"/>
    <m/>
  </r>
  <r>
    <x v="4"/>
    <n v="88"/>
    <x v="4032"/>
    <x v="7"/>
    <x v="1"/>
    <m/>
  </r>
  <r>
    <x v="4"/>
    <n v="88"/>
    <x v="4033"/>
    <x v="7"/>
    <x v="1"/>
    <m/>
  </r>
  <r>
    <x v="4"/>
    <n v="87"/>
    <x v="4034"/>
    <x v="7"/>
    <x v="1"/>
    <m/>
  </r>
  <r>
    <x v="4"/>
    <n v="90"/>
    <x v="4035"/>
    <x v="7"/>
    <x v="1"/>
    <m/>
  </r>
  <r>
    <x v="4"/>
    <n v="86"/>
    <x v="4036"/>
    <x v="7"/>
    <x v="1"/>
    <m/>
  </r>
  <r>
    <x v="4"/>
    <n v="87"/>
    <x v="4037"/>
    <x v="7"/>
    <x v="1"/>
    <m/>
  </r>
  <r>
    <x v="4"/>
    <n v="86"/>
    <x v="4038"/>
    <x v="7"/>
    <x v="1"/>
    <m/>
  </r>
  <r>
    <x v="4"/>
    <n v="93"/>
    <x v="4039"/>
    <x v="7"/>
    <x v="1"/>
    <m/>
  </r>
  <r>
    <x v="4"/>
    <n v="88"/>
    <x v="4040"/>
    <x v="7"/>
    <x v="1"/>
    <m/>
  </r>
  <r>
    <x v="4"/>
    <n v="89"/>
    <x v="4041"/>
    <x v="7"/>
    <x v="1"/>
    <m/>
  </r>
  <r>
    <x v="4"/>
    <n v="87"/>
    <x v="4042"/>
    <x v="7"/>
    <x v="1"/>
    <m/>
  </r>
  <r>
    <x v="4"/>
    <n v="91"/>
    <x v="4043"/>
    <x v="7"/>
    <x v="1"/>
    <m/>
  </r>
  <r>
    <x v="4"/>
    <n v="88"/>
    <x v="4044"/>
    <x v="7"/>
    <x v="1"/>
    <m/>
  </r>
  <r>
    <x v="4"/>
    <n v="86"/>
    <x v="4045"/>
    <x v="7"/>
    <x v="1"/>
    <m/>
  </r>
  <r>
    <x v="4"/>
    <n v="88"/>
    <x v="4046"/>
    <x v="7"/>
    <x v="1"/>
    <m/>
  </r>
  <r>
    <x v="4"/>
    <n v="90"/>
    <x v="4047"/>
    <x v="7"/>
    <x v="1"/>
    <m/>
  </r>
  <r>
    <x v="4"/>
    <n v="87"/>
    <x v="4048"/>
    <x v="7"/>
    <x v="1"/>
    <m/>
  </r>
  <r>
    <x v="4"/>
    <n v="88"/>
    <x v="4049"/>
    <x v="7"/>
    <x v="1"/>
    <m/>
  </r>
  <r>
    <x v="4"/>
    <n v="87"/>
    <x v="4050"/>
    <x v="7"/>
    <x v="1"/>
    <m/>
  </r>
  <r>
    <x v="4"/>
    <n v="90"/>
    <x v="4051"/>
    <x v="7"/>
    <x v="1"/>
    <m/>
  </r>
  <r>
    <x v="4"/>
    <n v="88"/>
    <x v="4052"/>
    <x v="7"/>
    <x v="1"/>
    <m/>
  </r>
  <r>
    <x v="4"/>
    <n v="88"/>
    <x v="4053"/>
    <x v="7"/>
    <x v="1"/>
    <m/>
  </r>
  <r>
    <x v="4"/>
    <n v="89"/>
    <x v="4054"/>
    <x v="7"/>
    <x v="1"/>
    <m/>
  </r>
  <r>
    <x v="4"/>
    <n v="90"/>
    <x v="4055"/>
    <x v="7"/>
    <x v="1"/>
    <m/>
  </r>
  <r>
    <x v="4"/>
    <n v="85"/>
    <x v="4056"/>
    <x v="7"/>
    <x v="1"/>
    <m/>
  </r>
  <r>
    <x v="4"/>
    <n v="90"/>
    <x v="4057"/>
    <x v="7"/>
    <x v="1"/>
    <m/>
  </r>
  <r>
    <x v="4"/>
    <n v="89"/>
    <x v="4058"/>
    <x v="7"/>
    <x v="1"/>
    <m/>
  </r>
  <r>
    <x v="4"/>
    <n v="87"/>
    <x v="4059"/>
    <x v="7"/>
    <x v="1"/>
    <m/>
  </r>
  <r>
    <x v="4"/>
    <n v="85"/>
    <x v="4060"/>
    <x v="7"/>
    <x v="1"/>
    <m/>
  </r>
  <r>
    <x v="4"/>
    <n v="89"/>
    <x v="4061"/>
    <x v="7"/>
    <x v="1"/>
    <m/>
  </r>
  <r>
    <x v="4"/>
    <n v="87"/>
    <x v="4062"/>
    <x v="7"/>
    <x v="1"/>
    <m/>
  </r>
  <r>
    <x v="4"/>
    <n v="89"/>
    <x v="4063"/>
    <x v="7"/>
    <x v="1"/>
    <m/>
  </r>
  <r>
    <x v="4"/>
    <n v="85"/>
    <x v="4064"/>
    <x v="7"/>
    <x v="1"/>
    <m/>
  </r>
  <r>
    <x v="4"/>
    <n v="85"/>
    <x v="4065"/>
    <x v="7"/>
    <x v="1"/>
    <m/>
  </r>
  <r>
    <x v="4"/>
    <n v="89"/>
    <x v="4066"/>
    <x v="7"/>
    <x v="1"/>
    <m/>
  </r>
  <r>
    <x v="4"/>
    <n v="87"/>
    <x v="4067"/>
    <x v="7"/>
    <x v="1"/>
    <m/>
  </r>
  <r>
    <x v="4"/>
    <n v="88"/>
    <x v="4068"/>
    <x v="7"/>
    <x v="1"/>
    <m/>
  </r>
  <r>
    <x v="4"/>
    <n v="88"/>
    <x v="4069"/>
    <x v="7"/>
    <x v="1"/>
    <m/>
  </r>
  <r>
    <x v="4"/>
    <n v="88"/>
    <x v="4070"/>
    <x v="7"/>
    <x v="1"/>
    <m/>
  </r>
  <r>
    <x v="4"/>
    <n v="91"/>
    <x v="4071"/>
    <x v="7"/>
    <x v="1"/>
    <m/>
  </r>
  <r>
    <x v="4"/>
    <n v="86"/>
    <x v="4072"/>
    <x v="7"/>
    <x v="1"/>
    <m/>
  </r>
  <r>
    <x v="4"/>
    <n v="87"/>
    <x v="4073"/>
    <x v="7"/>
    <x v="1"/>
    <m/>
  </r>
  <r>
    <x v="4"/>
    <n v="88"/>
    <x v="4074"/>
    <x v="7"/>
    <x v="1"/>
    <m/>
  </r>
  <r>
    <x v="4"/>
    <n v="86"/>
    <x v="4075"/>
    <x v="7"/>
    <x v="1"/>
    <m/>
  </r>
  <r>
    <x v="4"/>
    <n v="87"/>
    <x v="4076"/>
    <x v="7"/>
    <x v="1"/>
    <m/>
  </r>
  <r>
    <x v="4"/>
    <n v="87"/>
    <x v="4077"/>
    <x v="7"/>
    <x v="1"/>
    <m/>
  </r>
  <r>
    <x v="4"/>
    <n v="90"/>
    <x v="4078"/>
    <x v="7"/>
    <x v="1"/>
    <m/>
  </r>
  <r>
    <x v="4"/>
    <n v="87"/>
    <x v="4079"/>
    <x v="7"/>
    <x v="1"/>
    <m/>
  </r>
  <r>
    <x v="4"/>
    <n v="89"/>
    <x v="4080"/>
    <x v="7"/>
    <x v="1"/>
    <m/>
  </r>
  <r>
    <x v="4"/>
    <n v="88"/>
    <x v="4081"/>
    <x v="7"/>
    <x v="1"/>
    <m/>
  </r>
  <r>
    <x v="4"/>
    <n v="87"/>
    <x v="4082"/>
    <x v="7"/>
    <x v="1"/>
    <m/>
  </r>
  <r>
    <x v="4"/>
    <n v="87"/>
    <x v="4083"/>
    <x v="7"/>
    <x v="1"/>
    <m/>
  </r>
  <r>
    <x v="4"/>
    <n v="87"/>
    <x v="4084"/>
    <x v="7"/>
    <x v="1"/>
    <m/>
  </r>
  <r>
    <x v="4"/>
    <n v="88"/>
    <x v="4085"/>
    <x v="7"/>
    <x v="1"/>
    <m/>
  </r>
  <r>
    <x v="4"/>
    <n v="88"/>
    <x v="4086"/>
    <x v="7"/>
    <x v="1"/>
    <m/>
  </r>
  <r>
    <x v="4"/>
    <n v="86"/>
    <x v="4087"/>
    <x v="7"/>
    <x v="1"/>
    <m/>
  </r>
  <r>
    <x v="4"/>
    <n v="87"/>
    <x v="4088"/>
    <x v="7"/>
    <x v="1"/>
    <m/>
  </r>
  <r>
    <x v="4"/>
    <n v="86"/>
    <x v="4089"/>
    <x v="7"/>
    <x v="1"/>
    <m/>
  </r>
  <r>
    <x v="4"/>
    <n v="87"/>
    <x v="4090"/>
    <x v="7"/>
    <x v="1"/>
    <m/>
  </r>
  <r>
    <x v="4"/>
    <n v="87"/>
    <x v="4091"/>
    <x v="7"/>
    <x v="1"/>
    <m/>
  </r>
  <r>
    <x v="4"/>
    <n v="89"/>
    <x v="4092"/>
    <x v="7"/>
    <x v="1"/>
    <m/>
  </r>
  <r>
    <x v="4"/>
    <n v="88"/>
    <x v="4093"/>
    <x v="7"/>
    <x v="1"/>
    <m/>
  </r>
  <r>
    <x v="4"/>
    <n v="88"/>
    <x v="4094"/>
    <x v="7"/>
    <x v="1"/>
    <m/>
  </r>
  <r>
    <x v="4"/>
    <n v="89"/>
    <x v="4095"/>
    <x v="7"/>
    <x v="1"/>
    <m/>
  </r>
  <r>
    <x v="4"/>
    <n v="87"/>
    <x v="4096"/>
    <x v="7"/>
    <x v="1"/>
    <m/>
  </r>
  <r>
    <x v="4"/>
    <n v="88"/>
    <x v="4097"/>
    <x v="7"/>
    <x v="1"/>
    <m/>
  </r>
  <r>
    <x v="4"/>
    <n v="91"/>
    <x v="4098"/>
    <x v="7"/>
    <x v="1"/>
    <m/>
  </r>
  <r>
    <x v="4"/>
    <n v="86"/>
    <x v="4099"/>
    <x v="7"/>
    <x v="1"/>
    <m/>
  </r>
  <r>
    <x v="4"/>
    <n v="91"/>
    <x v="4100"/>
    <x v="7"/>
    <x v="1"/>
    <m/>
  </r>
  <r>
    <x v="4"/>
    <n v="88"/>
    <x v="4101"/>
    <x v="7"/>
    <x v="1"/>
    <m/>
  </r>
  <r>
    <x v="4"/>
    <n v="88"/>
    <x v="4102"/>
    <x v="7"/>
    <x v="1"/>
    <m/>
  </r>
  <r>
    <x v="4"/>
    <n v="91"/>
    <x v="4103"/>
    <x v="7"/>
    <x v="1"/>
    <m/>
  </r>
  <r>
    <x v="4"/>
    <n v="89"/>
    <x v="4104"/>
    <x v="7"/>
    <x v="1"/>
    <m/>
  </r>
  <r>
    <x v="4"/>
    <n v="88"/>
    <x v="4105"/>
    <x v="7"/>
    <x v="1"/>
    <m/>
  </r>
  <r>
    <x v="4"/>
    <n v="89"/>
    <x v="4106"/>
    <x v="7"/>
    <x v="1"/>
    <m/>
  </r>
  <r>
    <x v="4"/>
    <n v="89"/>
    <x v="4107"/>
    <x v="7"/>
    <x v="1"/>
    <m/>
  </r>
  <r>
    <x v="4"/>
    <n v="89"/>
    <x v="4108"/>
    <x v="7"/>
    <x v="1"/>
    <m/>
  </r>
  <r>
    <x v="4"/>
    <n v="90"/>
    <x v="4109"/>
    <x v="7"/>
    <x v="1"/>
    <m/>
  </r>
  <r>
    <x v="4"/>
    <n v="87"/>
    <x v="4110"/>
    <x v="7"/>
    <x v="1"/>
    <m/>
  </r>
  <r>
    <x v="4"/>
    <n v="90"/>
    <x v="4111"/>
    <x v="7"/>
    <x v="1"/>
    <m/>
  </r>
  <r>
    <x v="4"/>
    <n v="89"/>
    <x v="4112"/>
    <x v="7"/>
    <x v="1"/>
    <m/>
  </r>
  <r>
    <x v="4"/>
    <n v="86"/>
    <x v="4113"/>
    <x v="7"/>
    <x v="1"/>
    <m/>
  </r>
  <r>
    <x v="4"/>
    <n v="88"/>
    <x v="4114"/>
    <x v="7"/>
    <x v="1"/>
    <m/>
  </r>
  <r>
    <x v="4"/>
    <n v="87"/>
    <x v="4115"/>
    <x v="7"/>
    <x v="1"/>
    <m/>
  </r>
  <r>
    <x v="4"/>
    <n v="89"/>
    <x v="4116"/>
    <x v="7"/>
    <x v="1"/>
    <m/>
  </r>
  <r>
    <x v="4"/>
    <n v="90"/>
    <x v="4117"/>
    <x v="7"/>
    <x v="1"/>
    <m/>
  </r>
  <r>
    <x v="4"/>
    <n v="87"/>
    <x v="4118"/>
    <x v="7"/>
    <x v="1"/>
    <m/>
  </r>
  <r>
    <x v="4"/>
    <n v="88"/>
    <x v="4119"/>
    <x v="7"/>
    <x v="1"/>
    <m/>
  </r>
  <r>
    <x v="4"/>
    <n v="88"/>
    <x v="4120"/>
    <x v="7"/>
    <x v="1"/>
    <m/>
  </r>
  <r>
    <x v="4"/>
    <n v="93"/>
    <x v="4121"/>
    <x v="7"/>
    <x v="1"/>
    <m/>
  </r>
  <r>
    <x v="4"/>
    <n v="91"/>
    <x v="4122"/>
    <x v="7"/>
    <x v="1"/>
    <m/>
  </r>
  <r>
    <x v="4"/>
    <n v="86"/>
    <x v="4123"/>
    <x v="7"/>
    <x v="1"/>
    <m/>
  </r>
  <r>
    <x v="4"/>
    <n v="91"/>
    <x v="4124"/>
    <x v="7"/>
    <x v="1"/>
    <m/>
  </r>
  <r>
    <x v="4"/>
    <n v="90"/>
    <x v="4125"/>
    <x v="7"/>
    <x v="1"/>
    <m/>
  </r>
  <r>
    <x v="4"/>
    <n v="89"/>
    <x v="4126"/>
    <x v="7"/>
    <x v="1"/>
    <m/>
  </r>
  <r>
    <x v="4"/>
    <n v="91"/>
    <x v="4127"/>
    <x v="7"/>
    <x v="1"/>
    <m/>
  </r>
  <r>
    <x v="4"/>
    <n v="87"/>
    <x v="4128"/>
    <x v="7"/>
    <x v="1"/>
    <m/>
  </r>
  <r>
    <x v="4"/>
    <n v="89"/>
    <x v="4129"/>
    <x v="7"/>
    <x v="1"/>
    <m/>
  </r>
  <r>
    <x v="4"/>
    <n v="90"/>
    <x v="4130"/>
    <x v="7"/>
    <x v="1"/>
    <m/>
  </r>
  <r>
    <x v="4"/>
    <n v="87"/>
    <x v="4131"/>
    <x v="7"/>
    <x v="1"/>
    <m/>
  </r>
  <r>
    <x v="4"/>
    <n v="88"/>
    <x v="4132"/>
    <x v="7"/>
    <x v="1"/>
    <m/>
  </r>
  <r>
    <x v="4"/>
    <n v="88"/>
    <x v="4133"/>
    <x v="7"/>
    <x v="1"/>
    <m/>
  </r>
  <r>
    <x v="4"/>
    <n v="89"/>
    <x v="4134"/>
    <x v="7"/>
    <x v="1"/>
    <m/>
  </r>
  <r>
    <x v="4"/>
    <n v="90"/>
    <x v="4135"/>
    <x v="7"/>
    <x v="1"/>
    <m/>
  </r>
  <r>
    <x v="4"/>
    <n v="85"/>
    <x v="4136"/>
    <x v="7"/>
    <x v="1"/>
    <m/>
  </r>
  <r>
    <x v="4"/>
    <n v="88"/>
    <x v="4137"/>
    <x v="7"/>
    <x v="1"/>
    <m/>
  </r>
  <r>
    <x v="4"/>
    <n v="89"/>
    <x v="4138"/>
    <x v="7"/>
    <x v="1"/>
    <m/>
  </r>
  <r>
    <x v="4"/>
    <n v="90"/>
    <x v="4139"/>
    <x v="7"/>
    <x v="1"/>
    <m/>
  </r>
  <r>
    <x v="4"/>
    <n v="89"/>
    <x v="4140"/>
    <x v="7"/>
    <x v="1"/>
    <m/>
  </r>
  <r>
    <x v="4"/>
    <n v="86"/>
    <x v="4141"/>
    <x v="7"/>
    <x v="1"/>
    <m/>
  </r>
  <r>
    <x v="4"/>
    <n v="86"/>
    <x v="4142"/>
    <x v="7"/>
    <x v="1"/>
    <m/>
  </r>
  <r>
    <x v="4"/>
    <n v="89"/>
    <x v="4143"/>
    <x v="7"/>
    <x v="1"/>
    <m/>
  </r>
  <r>
    <x v="4"/>
    <n v="88"/>
    <x v="4144"/>
    <x v="7"/>
    <x v="1"/>
    <m/>
  </r>
  <r>
    <x v="4"/>
    <n v="87"/>
    <x v="4145"/>
    <x v="7"/>
    <x v="1"/>
    <m/>
  </r>
  <r>
    <x v="4"/>
    <n v="89"/>
    <x v="4146"/>
    <x v="7"/>
    <x v="1"/>
    <m/>
  </r>
  <r>
    <x v="4"/>
    <n v="90"/>
    <x v="4147"/>
    <x v="7"/>
    <x v="1"/>
    <m/>
  </r>
  <r>
    <x v="4"/>
    <n v="86"/>
    <x v="4148"/>
    <x v="7"/>
    <x v="1"/>
    <m/>
  </r>
  <r>
    <x v="4"/>
    <n v="87"/>
    <x v="4149"/>
    <x v="7"/>
    <x v="1"/>
    <m/>
  </r>
  <r>
    <x v="4"/>
    <n v="89"/>
    <x v="4150"/>
    <x v="7"/>
    <x v="1"/>
    <m/>
  </r>
  <r>
    <x v="4"/>
    <n v="89"/>
    <x v="4151"/>
    <x v="7"/>
    <x v="1"/>
    <m/>
  </r>
  <r>
    <x v="4"/>
    <n v="89"/>
    <x v="4152"/>
    <x v="7"/>
    <x v="1"/>
    <m/>
  </r>
  <r>
    <x v="4"/>
    <n v="85"/>
    <x v="4153"/>
    <x v="7"/>
    <x v="1"/>
    <m/>
  </r>
  <r>
    <x v="4"/>
    <n v="89"/>
    <x v="4154"/>
    <x v="7"/>
    <x v="1"/>
    <m/>
  </r>
  <r>
    <x v="4"/>
    <n v="86"/>
    <x v="4155"/>
    <x v="7"/>
    <x v="1"/>
    <m/>
  </r>
  <r>
    <x v="4"/>
    <n v="87"/>
    <x v="4156"/>
    <x v="7"/>
    <x v="1"/>
    <m/>
  </r>
  <r>
    <x v="4"/>
    <n v="85"/>
    <x v="4157"/>
    <x v="7"/>
    <x v="1"/>
    <m/>
  </r>
  <r>
    <x v="4"/>
    <n v="89"/>
    <x v="4158"/>
    <x v="7"/>
    <x v="1"/>
    <m/>
  </r>
  <r>
    <x v="4"/>
    <n v="86"/>
    <x v="4159"/>
    <x v="7"/>
    <x v="1"/>
    <m/>
  </r>
  <r>
    <x v="4"/>
    <n v="85"/>
    <x v="4160"/>
    <x v="7"/>
    <x v="1"/>
    <m/>
  </r>
  <r>
    <x v="4"/>
    <n v="87"/>
    <x v="4161"/>
    <x v="7"/>
    <x v="1"/>
    <m/>
  </r>
  <r>
    <x v="4"/>
    <n v="89"/>
    <x v="4162"/>
    <x v="7"/>
    <x v="1"/>
    <m/>
  </r>
  <r>
    <x v="4"/>
    <n v="85"/>
    <x v="4163"/>
    <x v="7"/>
    <x v="1"/>
    <m/>
  </r>
  <r>
    <x v="4"/>
    <n v="103"/>
    <x v="4164"/>
    <x v="7"/>
    <x v="1"/>
    <m/>
  </r>
  <r>
    <x v="4"/>
    <n v="95"/>
    <x v="901"/>
    <x v="7"/>
    <x v="1"/>
    <m/>
  </r>
  <r>
    <x v="4"/>
    <n v="100"/>
    <x v="903"/>
    <x v="7"/>
    <x v="1"/>
    <m/>
  </r>
  <r>
    <x v="4"/>
    <n v="90"/>
    <x v="904"/>
    <x v="7"/>
    <x v="1"/>
    <m/>
  </r>
  <r>
    <x v="4"/>
    <n v="92"/>
    <x v="905"/>
    <x v="7"/>
    <x v="1"/>
    <m/>
  </r>
  <r>
    <x v="4"/>
    <n v="82"/>
    <x v="4165"/>
    <x v="7"/>
    <x v="1"/>
    <m/>
  </r>
  <r>
    <x v="4"/>
    <n v="83"/>
    <x v="4166"/>
    <x v="7"/>
    <x v="1"/>
    <m/>
  </r>
  <r>
    <x v="4"/>
    <n v="102"/>
    <x v="927"/>
    <x v="7"/>
    <x v="1"/>
    <m/>
  </r>
  <r>
    <x v="4"/>
    <n v="97"/>
    <x v="928"/>
    <x v="7"/>
    <x v="1"/>
    <m/>
  </r>
  <r>
    <x v="4"/>
    <n v="83"/>
    <x v="4167"/>
    <x v="7"/>
    <x v="1"/>
    <m/>
  </r>
  <r>
    <x v="4"/>
    <n v="102"/>
    <x v="929"/>
    <x v="7"/>
    <x v="1"/>
    <m/>
  </r>
  <r>
    <x v="4"/>
    <n v="101"/>
    <x v="930"/>
    <x v="7"/>
    <x v="1"/>
    <m/>
  </r>
  <r>
    <x v="4"/>
    <n v="82"/>
    <x v="4168"/>
    <x v="7"/>
    <x v="1"/>
    <m/>
  </r>
  <r>
    <x v="4"/>
    <n v="92"/>
    <x v="931"/>
    <x v="7"/>
    <x v="1"/>
    <m/>
  </r>
  <r>
    <x v="4"/>
    <n v="90"/>
    <x v="932"/>
    <x v="7"/>
    <x v="1"/>
    <m/>
  </r>
  <r>
    <x v="4"/>
    <n v="87"/>
    <x v="933"/>
    <x v="7"/>
    <x v="1"/>
    <m/>
  </r>
  <r>
    <x v="4"/>
    <n v="84"/>
    <x v="935"/>
    <x v="7"/>
    <x v="1"/>
    <m/>
  </r>
  <r>
    <x v="4"/>
    <n v="83"/>
    <x v="936"/>
    <x v="7"/>
    <x v="1"/>
    <m/>
  </r>
  <r>
    <x v="4"/>
    <n v="106"/>
    <x v="937"/>
    <x v="7"/>
    <x v="1"/>
    <m/>
  </r>
  <r>
    <x v="4"/>
    <n v="82"/>
    <x v="4169"/>
    <x v="7"/>
    <x v="1"/>
    <m/>
  </r>
  <r>
    <x v="4"/>
    <n v="82"/>
    <x v="4170"/>
    <x v="7"/>
    <x v="1"/>
    <m/>
  </r>
  <r>
    <x v="4"/>
    <n v="102"/>
    <x v="4171"/>
    <x v="7"/>
    <x v="1"/>
    <m/>
  </r>
  <r>
    <x v="4"/>
    <n v="105"/>
    <x v="938"/>
    <x v="7"/>
    <x v="1"/>
    <m/>
  </r>
  <r>
    <x v="4"/>
    <n v="101"/>
    <x v="939"/>
    <x v="7"/>
    <x v="1"/>
    <m/>
  </r>
  <r>
    <x v="4"/>
    <n v="82"/>
    <x v="4172"/>
    <x v="7"/>
    <x v="1"/>
    <m/>
  </r>
  <r>
    <x v="4"/>
    <n v="82"/>
    <x v="4173"/>
    <x v="7"/>
    <x v="1"/>
    <m/>
  </r>
  <r>
    <x v="4"/>
    <n v="91"/>
    <x v="940"/>
    <x v="7"/>
    <x v="1"/>
    <m/>
  </r>
  <r>
    <x v="4"/>
    <n v="92"/>
    <x v="941"/>
    <x v="7"/>
    <x v="1"/>
    <m/>
  </r>
  <r>
    <x v="4"/>
    <n v="83"/>
    <x v="4174"/>
    <x v="7"/>
    <x v="1"/>
    <m/>
  </r>
  <r>
    <x v="4"/>
    <n v="86"/>
    <x v="4175"/>
    <x v="7"/>
    <x v="1"/>
    <m/>
  </r>
  <r>
    <x v="4"/>
    <n v="95"/>
    <x v="942"/>
    <x v="7"/>
    <x v="1"/>
    <m/>
  </r>
  <r>
    <x v="4"/>
    <n v="98"/>
    <x v="943"/>
    <x v="7"/>
    <x v="1"/>
    <m/>
  </r>
  <r>
    <x v="4"/>
    <n v="82"/>
    <x v="4176"/>
    <x v="7"/>
    <x v="1"/>
    <m/>
  </r>
  <r>
    <x v="4"/>
    <n v="80"/>
    <x v="4177"/>
    <x v="7"/>
    <x v="1"/>
    <m/>
  </r>
  <r>
    <x v="4"/>
    <n v="80"/>
    <x v="4178"/>
    <x v="7"/>
    <x v="1"/>
    <m/>
  </r>
  <r>
    <x v="4"/>
    <n v="84"/>
    <x v="4179"/>
    <x v="7"/>
    <x v="1"/>
    <m/>
  </r>
  <r>
    <x v="4"/>
    <n v="95"/>
    <x v="944"/>
    <x v="7"/>
    <x v="1"/>
    <m/>
  </r>
  <r>
    <x v="4"/>
    <n v="82"/>
    <x v="4180"/>
    <x v="7"/>
    <x v="1"/>
    <m/>
  </r>
  <r>
    <x v="4"/>
    <n v="98"/>
    <x v="945"/>
    <x v="7"/>
    <x v="1"/>
    <m/>
  </r>
  <r>
    <x v="4"/>
    <n v="88"/>
    <x v="4181"/>
    <x v="7"/>
    <x v="1"/>
    <m/>
  </r>
  <r>
    <x v="4"/>
    <n v="87"/>
    <x v="946"/>
    <x v="7"/>
    <x v="1"/>
    <m/>
  </r>
  <r>
    <x v="4"/>
    <n v="81"/>
    <x v="4182"/>
    <x v="7"/>
    <x v="1"/>
    <m/>
  </r>
  <r>
    <x v="4"/>
    <n v="82"/>
    <x v="4183"/>
    <x v="7"/>
    <x v="1"/>
    <m/>
  </r>
  <r>
    <x v="4"/>
    <n v="82"/>
    <x v="4184"/>
    <x v="7"/>
    <x v="1"/>
    <m/>
  </r>
  <r>
    <x v="4"/>
    <n v="90"/>
    <x v="947"/>
    <x v="7"/>
    <x v="1"/>
    <m/>
  </r>
  <r>
    <x v="4"/>
    <n v="77"/>
    <x v="4185"/>
    <x v="7"/>
    <x v="1"/>
    <m/>
  </r>
  <r>
    <x v="4"/>
    <n v="88"/>
    <x v="951"/>
    <x v="7"/>
    <x v="1"/>
    <m/>
  </r>
  <r>
    <x v="4"/>
    <n v="84"/>
    <x v="952"/>
    <x v="7"/>
    <x v="1"/>
    <m/>
  </r>
  <r>
    <x v="4"/>
    <n v="85"/>
    <x v="953"/>
    <x v="7"/>
    <x v="1"/>
    <m/>
  </r>
  <r>
    <x v="4"/>
    <n v="106"/>
    <x v="954"/>
    <x v="7"/>
    <x v="1"/>
    <m/>
  </r>
  <r>
    <x v="4"/>
    <n v="80"/>
    <x v="4186"/>
    <x v="7"/>
    <x v="1"/>
    <m/>
  </r>
  <r>
    <x v="4"/>
    <n v="99"/>
    <x v="956"/>
    <x v="7"/>
    <x v="1"/>
    <m/>
  </r>
  <r>
    <x v="4"/>
    <n v="84"/>
    <x v="957"/>
    <x v="7"/>
    <x v="1"/>
    <m/>
  </r>
  <r>
    <x v="4"/>
    <n v="78"/>
    <x v="4187"/>
    <x v="7"/>
    <x v="1"/>
    <m/>
  </r>
  <r>
    <x v="4"/>
    <n v="88"/>
    <x v="4188"/>
    <x v="7"/>
    <x v="1"/>
    <m/>
  </r>
  <r>
    <x v="4"/>
    <n v="95"/>
    <x v="958"/>
    <x v="7"/>
    <x v="1"/>
    <m/>
  </r>
  <r>
    <x v="4"/>
    <n v="76"/>
    <x v="959"/>
    <x v="7"/>
    <x v="1"/>
    <m/>
  </r>
  <r>
    <x v="4"/>
    <n v="82"/>
    <x v="4189"/>
    <x v="7"/>
    <x v="1"/>
    <m/>
  </r>
  <r>
    <x v="4"/>
    <n v="83"/>
    <x v="4190"/>
    <x v="7"/>
    <x v="1"/>
    <m/>
  </r>
  <r>
    <x v="4"/>
    <n v="89"/>
    <x v="4191"/>
    <x v="7"/>
    <x v="1"/>
    <m/>
  </r>
  <r>
    <x v="4"/>
    <n v="82"/>
    <x v="4192"/>
    <x v="7"/>
    <x v="1"/>
    <m/>
  </r>
  <r>
    <x v="4"/>
    <n v="87"/>
    <x v="4193"/>
    <x v="7"/>
    <x v="1"/>
    <m/>
  </r>
  <r>
    <x v="4"/>
    <n v="94"/>
    <x v="960"/>
    <x v="7"/>
    <x v="1"/>
    <m/>
  </r>
  <r>
    <x v="4"/>
    <n v="97"/>
    <x v="962"/>
    <x v="7"/>
    <x v="1"/>
    <m/>
  </r>
  <r>
    <x v="4"/>
    <n v="97"/>
    <x v="965"/>
    <x v="7"/>
    <x v="1"/>
    <m/>
  </r>
  <r>
    <x v="4"/>
    <n v="81"/>
    <x v="4194"/>
    <x v="7"/>
    <x v="1"/>
    <m/>
  </r>
  <r>
    <x v="4"/>
    <n v="95"/>
    <x v="4195"/>
    <x v="7"/>
    <x v="1"/>
    <m/>
  </r>
  <r>
    <x v="4"/>
    <n v="97"/>
    <x v="4196"/>
    <x v="7"/>
    <x v="1"/>
    <m/>
  </r>
  <r>
    <x v="4"/>
    <n v="98"/>
    <x v="969"/>
    <x v="7"/>
    <x v="1"/>
    <m/>
  </r>
  <r>
    <x v="4"/>
    <n v="81"/>
    <x v="4197"/>
    <x v="7"/>
    <x v="1"/>
    <m/>
  </r>
  <r>
    <x v="4"/>
    <n v="82"/>
    <x v="4198"/>
    <x v="7"/>
    <x v="1"/>
    <m/>
  </r>
  <r>
    <x v="4"/>
    <n v="80"/>
    <x v="4199"/>
    <x v="7"/>
    <x v="1"/>
    <m/>
  </r>
  <r>
    <x v="4"/>
    <n v="87"/>
    <x v="4200"/>
    <x v="7"/>
    <x v="1"/>
    <m/>
  </r>
  <r>
    <x v="4"/>
    <n v="90"/>
    <x v="970"/>
    <x v="7"/>
    <x v="1"/>
    <m/>
  </r>
  <r>
    <x v="4"/>
    <n v="82"/>
    <x v="4201"/>
    <x v="7"/>
    <x v="1"/>
    <m/>
  </r>
  <r>
    <x v="4"/>
    <n v="83"/>
    <x v="4202"/>
    <x v="7"/>
    <x v="1"/>
    <m/>
  </r>
  <r>
    <x v="4"/>
    <n v="81"/>
    <x v="4203"/>
    <x v="7"/>
    <x v="1"/>
    <m/>
  </r>
  <r>
    <x v="4"/>
    <n v="88"/>
    <x v="4204"/>
    <x v="7"/>
    <x v="1"/>
    <m/>
  </r>
  <r>
    <x v="4"/>
    <n v="92"/>
    <x v="971"/>
    <x v="7"/>
    <x v="1"/>
    <m/>
  </r>
  <r>
    <x v="4"/>
    <n v="79"/>
    <x v="4205"/>
    <x v="7"/>
    <x v="1"/>
    <m/>
  </r>
  <r>
    <x v="4"/>
    <n v="83"/>
    <x v="972"/>
    <x v="7"/>
    <x v="1"/>
    <m/>
  </r>
  <r>
    <x v="4"/>
    <n v="96"/>
    <x v="973"/>
    <x v="7"/>
    <x v="1"/>
    <m/>
  </r>
  <r>
    <x v="4"/>
    <n v="95"/>
    <x v="975"/>
    <x v="7"/>
    <x v="1"/>
    <m/>
  </r>
  <r>
    <x v="4"/>
    <n v="100"/>
    <x v="978"/>
    <x v="7"/>
    <x v="1"/>
    <m/>
  </r>
  <r>
    <x v="4"/>
    <n v="81"/>
    <x v="4206"/>
    <x v="7"/>
    <x v="1"/>
    <m/>
  </r>
  <r>
    <x v="4"/>
    <n v="80"/>
    <x v="4207"/>
    <x v="7"/>
    <x v="1"/>
    <m/>
  </r>
  <r>
    <x v="4"/>
    <n v="93"/>
    <x v="4208"/>
    <x v="7"/>
    <x v="1"/>
    <m/>
  </r>
  <r>
    <x v="4"/>
    <n v="106"/>
    <x v="980"/>
    <x v="7"/>
    <x v="1"/>
    <m/>
  </r>
  <r>
    <x v="4"/>
    <n v="81"/>
    <x v="4209"/>
    <x v="7"/>
    <x v="1"/>
    <m/>
  </r>
  <r>
    <x v="4"/>
    <n v="88"/>
    <x v="4210"/>
    <x v="7"/>
    <x v="1"/>
    <m/>
  </r>
  <r>
    <x v="4"/>
    <n v="96"/>
    <x v="4211"/>
    <x v="7"/>
    <x v="1"/>
    <m/>
  </r>
  <r>
    <x v="4"/>
    <n v="101"/>
    <x v="981"/>
    <x v="7"/>
    <x v="1"/>
    <m/>
  </r>
  <r>
    <x v="4"/>
    <n v="93"/>
    <x v="983"/>
    <x v="7"/>
    <x v="1"/>
    <m/>
  </r>
  <r>
    <x v="4"/>
    <n v="100"/>
    <x v="984"/>
    <x v="7"/>
    <x v="1"/>
    <m/>
  </r>
  <r>
    <x v="4"/>
    <n v="83"/>
    <x v="4212"/>
    <x v="7"/>
    <x v="1"/>
    <m/>
  </r>
  <r>
    <x v="4"/>
    <n v="81"/>
    <x v="4213"/>
    <x v="7"/>
    <x v="1"/>
    <m/>
  </r>
  <r>
    <x v="4"/>
    <n v="87"/>
    <x v="986"/>
    <x v="7"/>
    <x v="1"/>
    <m/>
  </r>
  <r>
    <x v="4"/>
    <n v="81"/>
    <x v="4214"/>
    <x v="7"/>
    <x v="1"/>
    <m/>
  </r>
  <r>
    <x v="4"/>
    <n v="81"/>
    <x v="4215"/>
    <x v="7"/>
    <x v="1"/>
    <m/>
  </r>
  <r>
    <x v="4"/>
    <n v="80"/>
    <x v="4216"/>
    <x v="7"/>
    <x v="1"/>
    <m/>
  </r>
  <r>
    <x v="4"/>
    <n v="91"/>
    <x v="988"/>
    <x v="7"/>
    <x v="1"/>
    <m/>
  </r>
  <r>
    <x v="4"/>
    <n v="85"/>
    <x v="990"/>
    <x v="7"/>
    <x v="1"/>
    <m/>
  </r>
  <r>
    <x v="4"/>
    <n v="92"/>
    <x v="991"/>
    <x v="7"/>
    <x v="1"/>
    <m/>
  </r>
  <r>
    <x v="4"/>
    <n v="79"/>
    <x v="4217"/>
    <x v="7"/>
    <x v="1"/>
    <m/>
  </r>
  <r>
    <x v="4"/>
    <n v="83"/>
    <x v="994"/>
    <x v="7"/>
    <x v="1"/>
    <m/>
  </r>
  <r>
    <x v="4"/>
    <n v="92"/>
    <x v="995"/>
    <x v="7"/>
    <x v="1"/>
    <m/>
  </r>
  <r>
    <x v="4"/>
    <n v="81"/>
    <x v="4218"/>
    <x v="7"/>
    <x v="1"/>
    <m/>
  </r>
  <r>
    <x v="4"/>
    <n v="84"/>
    <x v="4219"/>
    <x v="7"/>
    <x v="1"/>
    <m/>
  </r>
  <r>
    <x v="4"/>
    <n v="82"/>
    <x v="4220"/>
    <x v="7"/>
    <x v="1"/>
    <m/>
  </r>
  <r>
    <x v="4"/>
    <n v="94"/>
    <x v="4221"/>
    <x v="7"/>
    <x v="1"/>
    <m/>
  </r>
  <r>
    <x v="4"/>
    <n v="97"/>
    <x v="996"/>
    <x v="7"/>
    <x v="1"/>
    <m/>
  </r>
  <r>
    <x v="4"/>
    <n v="86"/>
    <x v="997"/>
    <x v="7"/>
    <x v="1"/>
    <m/>
  </r>
  <r>
    <x v="4"/>
    <n v="99"/>
    <x v="1028"/>
    <x v="7"/>
    <x v="1"/>
    <m/>
  </r>
  <r>
    <x v="4"/>
    <n v="90"/>
    <x v="1029"/>
    <x v="7"/>
    <x v="1"/>
    <m/>
  </r>
  <r>
    <x v="4"/>
    <n v="83"/>
    <x v="4222"/>
    <x v="7"/>
    <x v="1"/>
    <m/>
  </r>
  <r>
    <x v="4"/>
    <n v="89"/>
    <x v="2381"/>
    <x v="7"/>
    <x v="1"/>
    <m/>
  </r>
  <r>
    <x v="4"/>
    <n v="94"/>
    <x v="1032"/>
    <x v="7"/>
    <x v="1"/>
    <m/>
  </r>
  <r>
    <x v="4"/>
    <n v="90"/>
    <x v="4223"/>
    <x v="7"/>
    <x v="1"/>
    <m/>
  </r>
  <r>
    <x v="4"/>
    <n v="101"/>
    <x v="1033"/>
    <x v="7"/>
    <x v="1"/>
    <m/>
  </r>
  <r>
    <x v="4"/>
    <n v="102"/>
    <x v="1036"/>
    <x v="7"/>
    <x v="1"/>
    <m/>
  </r>
  <r>
    <x v="4"/>
    <n v="81"/>
    <x v="4224"/>
    <x v="7"/>
    <x v="1"/>
    <m/>
  </r>
  <r>
    <x v="4"/>
    <n v="84"/>
    <x v="1038"/>
    <x v="7"/>
    <x v="1"/>
    <m/>
  </r>
  <r>
    <x v="4"/>
    <n v="71"/>
    <x v="1042"/>
    <x v="7"/>
    <x v="1"/>
    <m/>
  </r>
  <r>
    <x v="4"/>
    <n v="96"/>
    <x v="4225"/>
    <x v="7"/>
    <x v="1"/>
    <m/>
  </r>
  <r>
    <x v="4"/>
    <n v="99"/>
    <x v="2382"/>
    <x v="7"/>
    <x v="1"/>
    <m/>
  </r>
  <r>
    <x v="4"/>
    <n v="83"/>
    <x v="4226"/>
    <x v="7"/>
    <x v="1"/>
    <m/>
  </r>
  <r>
    <x v="4"/>
    <n v="90"/>
    <x v="1046"/>
    <x v="7"/>
    <x v="1"/>
    <m/>
  </r>
  <r>
    <x v="4"/>
    <n v="83"/>
    <x v="4227"/>
    <x v="7"/>
    <x v="1"/>
    <m/>
  </r>
  <r>
    <x v="4"/>
    <n v="98"/>
    <x v="1047"/>
    <x v="7"/>
    <x v="1"/>
    <m/>
  </r>
  <r>
    <x v="4"/>
    <n v="93"/>
    <x v="1048"/>
    <x v="7"/>
    <x v="1"/>
    <m/>
  </r>
  <r>
    <x v="4"/>
    <n v="89"/>
    <x v="1049"/>
    <x v="7"/>
    <x v="1"/>
    <m/>
  </r>
  <r>
    <x v="4"/>
    <n v="87"/>
    <x v="1050"/>
    <x v="7"/>
    <x v="1"/>
    <m/>
  </r>
  <r>
    <x v="4"/>
    <n v="91"/>
    <x v="1051"/>
    <x v="7"/>
    <x v="1"/>
    <m/>
  </r>
  <r>
    <x v="4"/>
    <n v="86"/>
    <x v="1052"/>
    <x v="7"/>
    <x v="1"/>
    <m/>
  </r>
  <r>
    <x v="4"/>
    <n v="95"/>
    <x v="1053"/>
    <x v="7"/>
    <x v="1"/>
    <m/>
  </r>
  <r>
    <x v="4"/>
    <n v="93"/>
    <x v="1054"/>
    <x v="7"/>
    <x v="1"/>
    <m/>
  </r>
  <r>
    <x v="4"/>
    <n v="90"/>
    <x v="1055"/>
    <x v="7"/>
    <x v="1"/>
    <m/>
  </r>
  <r>
    <x v="4"/>
    <n v="89"/>
    <x v="1056"/>
    <x v="7"/>
    <x v="1"/>
    <m/>
  </r>
  <r>
    <x v="4"/>
    <n v="81"/>
    <x v="4228"/>
    <x v="7"/>
    <x v="1"/>
    <m/>
  </r>
  <r>
    <x v="4"/>
    <n v="81"/>
    <x v="4229"/>
    <x v="7"/>
    <x v="1"/>
    <m/>
  </r>
  <r>
    <x v="4"/>
    <n v="82"/>
    <x v="4230"/>
    <x v="7"/>
    <x v="1"/>
    <m/>
  </r>
  <r>
    <x v="4"/>
    <n v="79"/>
    <x v="4231"/>
    <x v="7"/>
    <x v="1"/>
    <m/>
  </r>
  <r>
    <x v="4"/>
    <n v="82"/>
    <x v="4232"/>
    <x v="7"/>
    <x v="1"/>
    <m/>
  </r>
  <r>
    <x v="4"/>
    <n v="77"/>
    <x v="4233"/>
    <x v="7"/>
    <x v="1"/>
    <m/>
  </r>
  <r>
    <x v="4"/>
    <n v="104"/>
    <x v="1057"/>
    <x v="7"/>
    <x v="1"/>
    <m/>
  </r>
  <r>
    <x v="4"/>
    <n v="86"/>
    <x v="4234"/>
    <x v="7"/>
    <x v="1"/>
    <m/>
  </r>
  <r>
    <x v="4"/>
    <n v="89"/>
    <x v="1059"/>
    <x v="7"/>
    <x v="1"/>
    <m/>
  </r>
  <r>
    <x v="4"/>
    <n v="96"/>
    <x v="1060"/>
    <x v="7"/>
    <x v="1"/>
    <m/>
  </r>
  <r>
    <x v="4"/>
    <n v="82"/>
    <x v="4235"/>
    <x v="7"/>
    <x v="1"/>
    <m/>
  </r>
  <r>
    <x v="4"/>
    <n v="82"/>
    <x v="4236"/>
    <x v="7"/>
    <x v="1"/>
    <m/>
  </r>
  <r>
    <x v="4"/>
    <n v="82"/>
    <x v="4237"/>
    <x v="7"/>
    <x v="1"/>
    <m/>
  </r>
  <r>
    <x v="4"/>
    <n v="78"/>
    <x v="4238"/>
    <x v="7"/>
    <x v="1"/>
    <m/>
  </r>
  <r>
    <x v="4"/>
    <n v="82"/>
    <x v="4239"/>
    <x v="7"/>
    <x v="1"/>
    <m/>
  </r>
  <r>
    <x v="4"/>
    <n v="87"/>
    <x v="4240"/>
    <x v="7"/>
    <x v="1"/>
    <m/>
  </r>
  <r>
    <x v="4"/>
    <n v="89"/>
    <x v="4241"/>
    <x v="7"/>
    <x v="1"/>
    <m/>
  </r>
  <r>
    <x v="4"/>
    <n v="100"/>
    <x v="1061"/>
    <x v="7"/>
    <x v="1"/>
    <m/>
  </r>
  <r>
    <x v="4"/>
    <n v="97"/>
    <x v="1062"/>
    <x v="7"/>
    <x v="1"/>
    <m/>
  </r>
  <r>
    <x v="4"/>
    <n v="83"/>
    <x v="4242"/>
    <x v="7"/>
    <x v="1"/>
    <m/>
  </r>
  <r>
    <x v="4"/>
    <n v="82"/>
    <x v="4243"/>
    <x v="7"/>
    <x v="1"/>
    <m/>
  </r>
  <r>
    <x v="4"/>
    <n v="94"/>
    <x v="1063"/>
    <x v="7"/>
    <x v="1"/>
    <m/>
  </r>
  <r>
    <x v="4"/>
    <n v="85"/>
    <x v="1065"/>
    <x v="7"/>
    <x v="1"/>
    <m/>
  </r>
  <r>
    <x v="4"/>
    <n v="81"/>
    <x v="4244"/>
    <x v="7"/>
    <x v="1"/>
    <m/>
  </r>
  <r>
    <x v="4"/>
    <n v="80"/>
    <x v="4245"/>
    <x v="7"/>
    <x v="1"/>
    <m/>
  </r>
  <r>
    <x v="4"/>
    <n v="97"/>
    <x v="4246"/>
    <x v="7"/>
    <x v="1"/>
    <m/>
  </r>
  <r>
    <x v="4"/>
    <n v="109"/>
    <x v="4247"/>
    <x v="7"/>
    <x v="1"/>
    <m/>
  </r>
  <r>
    <x v="4"/>
    <n v="111"/>
    <x v="1067"/>
    <x v="7"/>
    <x v="1"/>
    <m/>
  </r>
  <r>
    <x v="4"/>
    <n v="89"/>
    <x v="4248"/>
    <x v="7"/>
    <x v="1"/>
    <m/>
  </r>
  <r>
    <x v="4"/>
    <n v="96"/>
    <x v="1068"/>
    <x v="7"/>
    <x v="1"/>
    <m/>
  </r>
  <r>
    <x v="4"/>
    <n v="117"/>
    <x v="1069"/>
    <x v="7"/>
    <x v="1"/>
    <m/>
  </r>
  <r>
    <x v="4"/>
    <n v="101"/>
    <x v="1071"/>
    <x v="7"/>
    <x v="1"/>
    <m/>
  </r>
  <r>
    <x v="4"/>
    <n v="85"/>
    <x v="1072"/>
    <x v="7"/>
    <x v="1"/>
    <m/>
  </r>
  <r>
    <x v="4"/>
    <n v="82"/>
    <x v="4249"/>
    <x v="7"/>
    <x v="1"/>
    <m/>
  </r>
  <r>
    <x v="4"/>
    <n v="87"/>
    <x v="1073"/>
    <x v="7"/>
    <x v="1"/>
    <m/>
  </r>
  <r>
    <x v="4"/>
    <n v="95"/>
    <x v="1074"/>
    <x v="7"/>
    <x v="1"/>
    <m/>
  </r>
  <r>
    <x v="4"/>
    <n v="92"/>
    <x v="1076"/>
    <x v="7"/>
    <x v="1"/>
    <m/>
  </r>
  <r>
    <x v="4"/>
    <n v="88"/>
    <x v="2389"/>
    <x v="7"/>
    <x v="1"/>
    <m/>
  </r>
  <r>
    <x v="4"/>
    <n v="88"/>
    <x v="2390"/>
    <x v="7"/>
    <x v="1"/>
    <m/>
  </r>
  <r>
    <x v="4"/>
    <n v="85"/>
    <x v="2391"/>
    <x v="7"/>
    <x v="1"/>
    <m/>
  </r>
  <r>
    <x v="4"/>
    <n v="82"/>
    <x v="4250"/>
    <x v="7"/>
    <x v="1"/>
    <m/>
  </r>
  <r>
    <x v="4"/>
    <n v="85"/>
    <x v="2392"/>
    <x v="7"/>
    <x v="1"/>
    <m/>
  </r>
  <r>
    <x v="4"/>
    <n v="87"/>
    <x v="2393"/>
    <x v="7"/>
    <x v="1"/>
    <m/>
  </r>
  <r>
    <x v="4"/>
    <n v="102"/>
    <x v="2394"/>
    <x v="7"/>
    <x v="1"/>
    <m/>
  </r>
  <r>
    <x v="4"/>
    <n v="82"/>
    <x v="4251"/>
    <x v="7"/>
    <x v="1"/>
    <m/>
  </r>
  <r>
    <x v="4"/>
    <n v="87"/>
    <x v="2395"/>
    <x v="7"/>
    <x v="1"/>
    <m/>
  </r>
  <r>
    <x v="4"/>
    <n v="77"/>
    <x v="4252"/>
    <x v="7"/>
    <x v="1"/>
    <m/>
  </r>
  <r>
    <x v="4"/>
    <n v="106"/>
    <x v="2396"/>
    <x v="7"/>
    <x v="1"/>
    <m/>
  </r>
  <r>
    <x v="4"/>
    <n v="81"/>
    <x v="4253"/>
    <x v="7"/>
    <x v="1"/>
    <m/>
  </r>
  <r>
    <x v="4"/>
    <n v="100"/>
    <x v="2397"/>
    <x v="7"/>
    <x v="1"/>
    <m/>
  </r>
  <r>
    <x v="4"/>
    <n v="90"/>
    <x v="2398"/>
    <x v="7"/>
    <x v="1"/>
    <m/>
  </r>
  <r>
    <x v="4"/>
    <n v="82"/>
    <x v="2399"/>
    <x v="7"/>
    <x v="1"/>
    <m/>
  </r>
  <r>
    <x v="4"/>
    <n v="90"/>
    <x v="4254"/>
    <x v="7"/>
    <x v="1"/>
    <m/>
  </r>
  <r>
    <x v="4"/>
    <n v="100"/>
    <x v="4255"/>
    <x v="7"/>
    <x v="1"/>
    <m/>
  </r>
  <r>
    <x v="4"/>
    <n v="80"/>
    <x v="4256"/>
    <x v="7"/>
    <x v="1"/>
    <m/>
  </r>
  <r>
    <x v="4"/>
    <n v="91"/>
    <x v="4257"/>
    <x v="7"/>
    <x v="1"/>
    <m/>
  </r>
  <r>
    <x v="4"/>
    <n v="90"/>
    <x v="4258"/>
    <x v="7"/>
    <x v="1"/>
    <m/>
  </r>
  <r>
    <x v="4"/>
    <n v="94"/>
    <x v="4259"/>
    <x v="7"/>
    <x v="1"/>
    <m/>
  </r>
  <r>
    <x v="4"/>
    <n v="96"/>
    <x v="4260"/>
    <x v="7"/>
    <x v="1"/>
    <m/>
  </r>
  <r>
    <x v="4"/>
    <n v="89"/>
    <x v="4261"/>
    <x v="7"/>
    <x v="1"/>
    <m/>
  </r>
  <r>
    <x v="4"/>
    <n v="110"/>
    <x v="4262"/>
    <x v="7"/>
    <x v="1"/>
    <m/>
  </r>
  <r>
    <x v="4"/>
    <n v="97"/>
    <x v="4263"/>
    <x v="7"/>
    <x v="1"/>
    <m/>
  </r>
  <r>
    <x v="4"/>
    <n v="89"/>
    <x v="4264"/>
    <x v="7"/>
    <x v="1"/>
    <m/>
  </r>
  <r>
    <x v="4"/>
    <n v="83"/>
    <x v="4265"/>
    <x v="7"/>
    <x v="1"/>
    <m/>
  </r>
  <r>
    <x v="4"/>
    <n v="91"/>
    <x v="4266"/>
    <x v="7"/>
    <x v="1"/>
    <m/>
  </r>
  <r>
    <x v="4"/>
    <n v="88"/>
    <x v="4267"/>
    <x v="7"/>
    <x v="1"/>
    <m/>
  </r>
  <r>
    <x v="4"/>
    <n v="90"/>
    <x v="4268"/>
    <x v="7"/>
    <x v="1"/>
    <m/>
  </r>
  <r>
    <x v="4"/>
    <n v="86"/>
    <x v="4269"/>
    <x v="7"/>
    <x v="1"/>
    <m/>
  </r>
  <r>
    <x v="4"/>
    <n v="81"/>
    <x v="4270"/>
    <x v="7"/>
    <x v="1"/>
    <m/>
  </r>
  <r>
    <x v="4"/>
    <n v="94"/>
    <x v="4271"/>
    <x v="7"/>
    <x v="1"/>
    <m/>
  </r>
  <r>
    <x v="4"/>
    <n v="70"/>
    <x v="4272"/>
    <x v="7"/>
    <x v="1"/>
    <m/>
  </r>
  <r>
    <x v="4"/>
    <n v="86"/>
    <x v="4273"/>
    <x v="7"/>
    <x v="1"/>
    <m/>
  </r>
  <r>
    <x v="4"/>
    <n v="95"/>
    <x v="4274"/>
    <x v="7"/>
    <x v="1"/>
    <m/>
  </r>
  <r>
    <x v="4"/>
    <n v="89"/>
    <x v="4275"/>
    <x v="7"/>
    <x v="1"/>
    <m/>
  </r>
  <r>
    <x v="4"/>
    <n v="93"/>
    <x v="4276"/>
    <x v="7"/>
    <x v="1"/>
    <m/>
  </r>
  <r>
    <x v="4"/>
    <n v="69"/>
    <x v="4277"/>
    <x v="7"/>
    <x v="1"/>
    <m/>
  </r>
  <r>
    <x v="4"/>
    <n v="83"/>
    <x v="4278"/>
    <x v="7"/>
    <x v="1"/>
    <m/>
  </r>
  <r>
    <x v="4"/>
    <n v="88"/>
    <x v="4279"/>
    <x v="7"/>
    <x v="1"/>
    <m/>
  </r>
  <r>
    <x v="4"/>
    <n v="86"/>
    <x v="4280"/>
    <x v="7"/>
    <x v="1"/>
    <m/>
  </r>
  <r>
    <x v="4"/>
    <n v="89"/>
    <x v="4281"/>
    <x v="7"/>
    <x v="1"/>
    <m/>
  </r>
  <r>
    <x v="4"/>
    <n v="100"/>
    <x v="4282"/>
    <x v="7"/>
    <x v="1"/>
    <m/>
  </r>
  <r>
    <x v="4"/>
    <n v="90"/>
    <x v="4283"/>
    <x v="7"/>
    <x v="1"/>
    <m/>
  </r>
  <r>
    <x v="4"/>
    <n v="80"/>
    <x v="4284"/>
    <x v="7"/>
    <x v="1"/>
    <m/>
  </r>
  <r>
    <x v="4"/>
    <n v="116"/>
    <x v="4285"/>
    <x v="7"/>
    <x v="1"/>
    <m/>
  </r>
  <r>
    <x v="4"/>
    <n v="96"/>
    <x v="4286"/>
    <x v="7"/>
    <x v="1"/>
    <m/>
  </r>
  <r>
    <x v="4"/>
    <n v="72"/>
    <x v="4287"/>
    <x v="7"/>
    <x v="1"/>
    <m/>
  </r>
  <r>
    <x v="4"/>
    <n v="86"/>
    <x v="4288"/>
    <x v="7"/>
    <x v="1"/>
    <m/>
  </r>
  <r>
    <x v="4"/>
    <n v="84"/>
    <x v="4289"/>
    <x v="7"/>
    <x v="1"/>
    <m/>
  </r>
  <r>
    <x v="4"/>
    <n v="85"/>
    <x v="4290"/>
    <x v="7"/>
    <x v="1"/>
    <m/>
  </r>
  <r>
    <x v="4"/>
    <n v="84"/>
    <x v="4291"/>
    <x v="7"/>
    <x v="1"/>
    <m/>
  </r>
  <r>
    <x v="4"/>
    <n v="105"/>
    <x v="4292"/>
    <x v="7"/>
    <x v="1"/>
    <m/>
  </r>
  <r>
    <x v="4"/>
    <n v="75"/>
    <x v="4293"/>
    <x v="7"/>
    <x v="1"/>
    <m/>
  </r>
  <r>
    <x v="4"/>
    <n v="88"/>
    <x v="4294"/>
    <x v="7"/>
    <x v="1"/>
    <m/>
  </r>
  <r>
    <x v="4"/>
    <n v="88"/>
    <x v="4295"/>
    <x v="7"/>
    <x v="1"/>
    <m/>
  </r>
  <r>
    <x v="4"/>
    <n v="75"/>
    <x v="4296"/>
    <x v="7"/>
    <x v="1"/>
    <m/>
  </r>
  <r>
    <x v="4"/>
    <n v="85"/>
    <x v="4297"/>
    <x v="7"/>
    <x v="1"/>
    <m/>
  </r>
  <r>
    <x v="4"/>
    <n v="87"/>
    <x v="4298"/>
    <x v="7"/>
    <x v="1"/>
    <m/>
  </r>
  <r>
    <x v="4"/>
    <n v="77"/>
    <x v="4299"/>
    <x v="7"/>
    <x v="1"/>
    <m/>
  </r>
  <r>
    <x v="4"/>
    <n v="91"/>
    <x v="4300"/>
    <x v="7"/>
    <x v="1"/>
    <m/>
  </r>
  <r>
    <x v="4"/>
    <n v="82"/>
    <x v="4301"/>
    <x v="7"/>
    <x v="1"/>
    <m/>
  </r>
  <r>
    <x v="4"/>
    <n v="80"/>
    <x v="4302"/>
    <x v="7"/>
    <x v="1"/>
    <m/>
  </r>
  <r>
    <x v="4"/>
    <n v="80"/>
    <x v="4303"/>
    <x v="7"/>
    <x v="1"/>
    <m/>
  </r>
  <r>
    <x v="4"/>
    <n v="78"/>
    <x v="4304"/>
    <x v="7"/>
    <x v="1"/>
    <m/>
  </r>
  <r>
    <x v="4"/>
    <n v="82"/>
    <x v="4305"/>
    <x v="7"/>
    <x v="1"/>
    <m/>
  </r>
  <r>
    <x v="4"/>
    <n v="86"/>
    <x v="4306"/>
    <x v="7"/>
    <x v="1"/>
    <m/>
  </r>
  <r>
    <x v="4"/>
    <n v="85"/>
    <x v="4307"/>
    <x v="7"/>
    <x v="1"/>
    <m/>
  </r>
  <r>
    <x v="4"/>
    <n v="85"/>
    <x v="4308"/>
    <x v="7"/>
    <x v="1"/>
    <m/>
  </r>
  <r>
    <x v="4"/>
    <n v="85"/>
    <x v="4309"/>
    <x v="7"/>
    <x v="1"/>
    <m/>
  </r>
  <r>
    <x v="4"/>
    <n v="81"/>
    <x v="4310"/>
    <x v="7"/>
    <x v="1"/>
    <m/>
  </r>
  <r>
    <x v="4"/>
    <n v="82"/>
    <x v="4311"/>
    <x v="7"/>
    <x v="1"/>
    <m/>
  </r>
  <r>
    <x v="4"/>
    <n v="82"/>
    <x v="4312"/>
    <x v="7"/>
    <x v="1"/>
    <m/>
  </r>
  <r>
    <x v="4"/>
    <n v="84"/>
    <x v="4313"/>
    <x v="7"/>
    <x v="1"/>
    <m/>
  </r>
  <r>
    <x v="4"/>
    <n v="81"/>
    <x v="4314"/>
    <x v="7"/>
    <x v="1"/>
    <m/>
  </r>
  <r>
    <x v="4"/>
    <n v="96"/>
    <x v="4315"/>
    <x v="7"/>
    <x v="1"/>
    <m/>
  </r>
  <r>
    <x v="4"/>
    <n v="94"/>
    <x v="4316"/>
    <x v="7"/>
    <x v="1"/>
    <m/>
  </r>
  <r>
    <x v="4"/>
    <n v="83"/>
    <x v="4317"/>
    <x v="7"/>
    <x v="1"/>
    <m/>
  </r>
  <r>
    <x v="4"/>
    <n v="87"/>
    <x v="4318"/>
    <x v="7"/>
    <x v="1"/>
    <m/>
  </r>
  <r>
    <x v="4"/>
    <n v="84"/>
    <x v="4319"/>
    <x v="7"/>
    <x v="1"/>
    <m/>
  </r>
  <r>
    <x v="4"/>
    <n v="81"/>
    <x v="4320"/>
    <x v="7"/>
    <x v="1"/>
    <m/>
  </r>
  <r>
    <x v="4"/>
    <n v="96"/>
    <x v="4321"/>
    <x v="7"/>
    <x v="1"/>
    <m/>
  </r>
  <r>
    <x v="4"/>
    <n v="83"/>
    <x v="4322"/>
    <x v="7"/>
    <x v="1"/>
    <m/>
  </r>
  <r>
    <x v="4"/>
    <n v="86"/>
    <x v="4323"/>
    <x v="7"/>
    <x v="1"/>
    <m/>
  </r>
  <r>
    <x v="4"/>
    <n v="77"/>
    <x v="4324"/>
    <x v="7"/>
    <x v="1"/>
    <m/>
  </r>
  <r>
    <x v="4"/>
    <n v="83"/>
    <x v="4325"/>
    <x v="7"/>
    <x v="1"/>
    <m/>
  </r>
  <r>
    <x v="4"/>
    <n v="85"/>
    <x v="2400"/>
    <x v="7"/>
    <x v="1"/>
    <m/>
  </r>
  <r>
    <x v="4"/>
    <n v="104"/>
    <x v="2401"/>
    <x v="7"/>
    <x v="1"/>
    <m/>
  </r>
  <r>
    <x v="4"/>
    <n v="81"/>
    <x v="2402"/>
    <x v="7"/>
    <x v="1"/>
    <m/>
  </r>
  <r>
    <x v="4"/>
    <n v="76"/>
    <x v="2403"/>
    <x v="7"/>
    <x v="1"/>
    <m/>
  </r>
  <r>
    <x v="4"/>
    <n v="91"/>
    <x v="2404"/>
    <x v="7"/>
    <x v="1"/>
    <m/>
  </r>
  <r>
    <x v="4"/>
    <n v="87"/>
    <x v="2405"/>
    <x v="7"/>
    <x v="1"/>
    <m/>
  </r>
  <r>
    <x v="4"/>
    <n v="80"/>
    <x v="2406"/>
    <x v="7"/>
    <x v="1"/>
    <m/>
  </r>
  <r>
    <x v="4"/>
    <n v="80"/>
    <x v="2407"/>
    <x v="7"/>
    <x v="1"/>
    <m/>
  </r>
  <r>
    <x v="4"/>
    <n v="82"/>
    <x v="2408"/>
    <x v="7"/>
    <x v="1"/>
    <m/>
  </r>
  <r>
    <x v="4"/>
    <n v="99"/>
    <x v="2409"/>
    <x v="7"/>
    <x v="1"/>
    <m/>
  </r>
  <r>
    <x v="4"/>
    <n v="87"/>
    <x v="2410"/>
    <x v="7"/>
    <x v="1"/>
    <m/>
  </r>
  <r>
    <x v="4"/>
    <n v="75"/>
    <x v="4326"/>
    <x v="7"/>
    <x v="1"/>
    <m/>
  </r>
  <r>
    <x v="4"/>
    <n v="79"/>
    <x v="4327"/>
    <x v="7"/>
    <x v="1"/>
    <m/>
  </r>
  <r>
    <x v="4"/>
    <n v="81"/>
    <x v="4328"/>
    <x v="7"/>
    <x v="1"/>
    <m/>
  </r>
  <r>
    <x v="4"/>
    <n v="105"/>
    <x v="2436"/>
    <x v="7"/>
    <x v="1"/>
    <m/>
  </r>
  <r>
    <x v="4"/>
    <n v="89"/>
    <x v="2437"/>
    <x v="7"/>
    <x v="1"/>
    <m/>
  </r>
  <r>
    <x v="4"/>
    <n v="95"/>
    <x v="1086"/>
    <x v="7"/>
    <x v="1"/>
    <m/>
  </r>
  <r>
    <x v="4"/>
    <n v="82"/>
    <x v="4329"/>
    <x v="7"/>
    <x v="1"/>
    <m/>
  </r>
  <r>
    <x v="4"/>
    <n v="99"/>
    <x v="1087"/>
    <x v="7"/>
    <x v="1"/>
    <m/>
  </r>
  <r>
    <x v="4"/>
    <n v="90"/>
    <x v="1088"/>
    <x v="7"/>
    <x v="1"/>
    <m/>
  </r>
  <r>
    <x v="4"/>
    <n v="55"/>
    <x v="1089"/>
    <x v="7"/>
    <x v="1"/>
    <m/>
  </r>
  <r>
    <x v="4"/>
    <n v="63"/>
    <x v="1091"/>
    <x v="7"/>
    <x v="1"/>
    <m/>
  </r>
  <r>
    <x v="4"/>
    <n v="89"/>
    <x v="1093"/>
    <x v="7"/>
    <x v="1"/>
    <m/>
  </r>
  <r>
    <x v="4"/>
    <n v="98"/>
    <x v="1094"/>
    <x v="7"/>
    <x v="1"/>
    <m/>
  </r>
  <r>
    <x v="4"/>
    <n v="85"/>
    <x v="1098"/>
    <x v="7"/>
    <x v="1"/>
    <m/>
  </r>
  <r>
    <x v="4"/>
    <n v="71"/>
    <x v="1099"/>
    <x v="7"/>
    <x v="1"/>
    <m/>
  </r>
  <r>
    <x v="4"/>
    <n v="82"/>
    <x v="4330"/>
    <x v="7"/>
    <x v="1"/>
    <m/>
  </r>
  <r>
    <x v="4"/>
    <n v="79"/>
    <x v="4331"/>
    <x v="7"/>
    <x v="1"/>
    <m/>
  </r>
  <r>
    <x v="4"/>
    <n v="84"/>
    <x v="1100"/>
    <x v="7"/>
    <x v="1"/>
    <m/>
  </r>
  <r>
    <x v="4"/>
    <n v="70"/>
    <x v="1101"/>
    <x v="7"/>
    <x v="1"/>
    <m/>
  </r>
  <r>
    <x v="4"/>
    <n v="84"/>
    <x v="4332"/>
    <x v="7"/>
    <x v="1"/>
    <m/>
  </r>
  <r>
    <x v="4"/>
    <n v="85"/>
    <x v="1102"/>
    <x v="7"/>
    <x v="1"/>
    <m/>
  </r>
  <r>
    <x v="4"/>
    <n v="82"/>
    <x v="4333"/>
    <x v="7"/>
    <x v="1"/>
    <m/>
  </r>
  <r>
    <x v="4"/>
    <n v="87"/>
    <x v="1103"/>
    <x v="7"/>
    <x v="1"/>
    <m/>
  </r>
  <r>
    <x v="4"/>
    <n v="94"/>
    <x v="1104"/>
    <x v="7"/>
    <x v="1"/>
    <m/>
  </r>
  <r>
    <x v="4"/>
    <n v="77"/>
    <x v="4334"/>
    <x v="7"/>
    <x v="1"/>
    <m/>
  </r>
  <r>
    <x v="4"/>
    <n v="94"/>
    <x v="1105"/>
    <x v="7"/>
    <x v="1"/>
    <m/>
  </r>
  <r>
    <x v="4"/>
    <n v="77"/>
    <x v="4335"/>
    <x v="7"/>
    <x v="1"/>
    <m/>
  </r>
  <r>
    <x v="4"/>
    <n v="96"/>
    <x v="1107"/>
    <x v="7"/>
    <x v="1"/>
    <m/>
  </r>
  <r>
    <x v="4"/>
    <n v="89"/>
    <x v="1108"/>
    <x v="7"/>
    <x v="1"/>
    <m/>
  </r>
  <r>
    <x v="4"/>
    <n v="93"/>
    <x v="1109"/>
    <x v="7"/>
    <x v="1"/>
    <m/>
  </r>
  <r>
    <x v="4"/>
    <n v="91"/>
    <x v="1110"/>
    <x v="7"/>
    <x v="1"/>
    <m/>
  </r>
  <r>
    <x v="4"/>
    <n v="91"/>
    <x v="1111"/>
    <x v="7"/>
    <x v="1"/>
    <m/>
  </r>
  <r>
    <x v="4"/>
    <n v="101"/>
    <x v="1112"/>
    <x v="7"/>
    <x v="1"/>
    <m/>
  </r>
  <r>
    <x v="4"/>
    <n v="91"/>
    <x v="1114"/>
    <x v="7"/>
    <x v="1"/>
    <m/>
  </r>
  <r>
    <x v="4"/>
    <n v="106"/>
    <x v="1115"/>
    <x v="7"/>
    <x v="1"/>
    <m/>
  </r>
  <r>
    <x v="4"/>
    <n v="97"/>
    <x v="1116"/>
    <x v="7"/>
    <x v="1"/>
    <m/>
  </r>
  <r>
    <x v="4"/>
    <n v="94"/>
    <x v="1117"/>
    <x v="7"/>
    <x v="1"/>
    <m/>
  </r>
  <r>
    <x v="4"/>
    <n v="93"/>
    <x v="1118"/>
    <x v="7"/>
    <x v="1"/>
    <m/>
  </r>
  <r>
    <x v="4"/>
    <n v="94"/>
    <x v="1121"/>
    <x v="7"/>
    <x v="1"/>
    <m/>
  </r>
  <r>
    <x v="4"/>
    <n v="90"/>
    <x v="1122"/>
    <x v="7"/>
    <x v="1"/>
    <m/>
  </r>
  <r>
    <x v="4"/>
    <n v="83"/>
    <x v="4336"/>
    <x v="7"/>
    <x v="1"/>
    <m/>
  </r>
  <r>
    <x v="4"/>
    <n v="95"/>
    <x v="4337"/>
    <x v="7"/>
    <x v="1"/>
    <m/>
  </r>
  <r>
    <x v="4"/>
    <n v="91"/>
    <x v="1123"/>
    <x v="7"/>
    <x v="1"/>
    <m/>
  </r>
  <r>
    <x v="4"/>
    <n v="82"/>
    <x v="4338"/>
    <x v="7"/>
    <x v="1"/>
    <m/>
  </r>
  <r>
    <x v="4"/>
    <n v="83"/>
    <x v="4339"/>
    <x v="7"/>
    <x v="1"/>
    <m/>
  </r>
  <r>
    <x v="4"/>
    <n v="96"/>
    <x v="1126"/>
    <x v="7"/>
    <x v="1"/>
    <m/>
  </r>
  <r>
    <x v="4"/>
    <n v="82"/>
    <x v="4340"/>
    <x v="7"/>
    <x v="1"/>
    <m/>
  </r>
  <r>
    <x v="4"/>
    <n v="83"/>
    <x v="4341"/>
    <x v="7"/>
    <x v="1"/>
    <m/>
  </r>
  <r>
    <x v="4"/>
    <n v="89"/>
    <x v="1127"/>
    <x v="7"/>
    <x v="1"/>
    <m/>
  </r>
  <r>
    <x v="4"/>
    <n v="82"/>
    <x v="4342"/>
    <x v="7"/>
    <x v="1"/>
    <m/>
  </r>
  <r>
    <x v="4"/>
    <n v="82"/>
    <x v="4343"/>
    <x v="7"/>
    <x v="1"/>
    <m/>
  </r>
  <r>
    <x v="4"/>
    <n v="85"/>
    <x v="1128"/>
    <x v="7"/>
    <x v="1"/>
    <m/>
  </r>
  <r>
    <x v="4"/>
    <n v="93"/>
    <x v="1129"/>
    <x v="7"/>
    <x v="1"/>
    <m/>
  </r>
  <r>
    <x v="4"/>
    <n v="82"/>
    <x v="4344"/>
    <x v="7"/>
    <x v="1"/>
    <m/>
  </r>
  <r>
    <x v="4"/>
    <n v="82"/>
    <x v="4345"/>
    <x v="7"/>
    <x v="1"/>
    <m/>
  </r>
  <r>
    <x v="4"/>
    <n v="75"/>
    <x v="4346"/>
    <x v="7"/>
    <x v="1"/>
    <m/>
  </r>
  <r>
    <x v="4"/>
    <n v="67"/>
    <x v="1130"/>
    <x v="7"/>
    <x v="1"/>
    <m/>
  </r>
  <r>
    <x v="4"/>
    <n v="82"/>
    <x v="4347"/>
    <x v="7"/>
    <x v="1"/>
    <m/>
  </r>
  <r>
    <x v="4"/>
    <n v="95"/>
    <x v="1131"/>
    <x v="7"/>
    <x v="1"/>
    <m/>
  </r>
  <r>
    <x v="4"/>
    <n v="82"/>
    <x v="4348"/>
    <x v="7"/>
    <x v="1"/>
    <m/>
  </r>
  <r>
    <x v="4"/>
    <n v="96"/>
    <x v="1132"/>
    <x v="7"/>
    <x v="1"/>
    <m/>
  </r>
  <r>
    <x v="4"/>
    <n v="92"/>
    <x v="1133"/>
    <x v="7"/>
    <x v="1"/>
    <m/>
  </r>
  <r>
    <x v="4"/>
    <n v="80"/>
    <x v="4349"/>
    <x v="7"/>
    <x v="1"/>
    <m/>
  </r>
  <r>
    <x v="4"/>
    <n v="85"/>
    <x v="4350"/>
    <x v="7"/>
    <x v="1"/>
    <m/>
  </r>
  <r>
    <x v="4"/>
    <n v="80"/>
    <x v="2450"/>
    <x v="7"/>
    <x v="1"/>
    <m/>
  </r>
  <r>
    <x v="4"/>
    <n v="88"/>
    <x v="1134"/>
    <x v="7"/>
    <x v="1"/>
    <m/>
  </r>
  <r>
    <x v="4"/>
    <n v="83"/>
    <x v="4351"/>
    <x v="7"/>
    <x v="1"/>
    <m/>
  </r>
  <r>
    <x v="4"/>
    <n v="82"/>
    <x v="4352"/>
    <x v="7"/>
    <x v="1"/>
    <m/>
  </r>
  <r>
    <x v="4"/>
    <n v="82"/>
    <x v="4353"/>
    <x v="7"/>
    <x v="1"/>
    <m/>
  </r>
  <r>
    <x v="4"/>
    <n v="81"/>
    <x v="4354"/>
    <x v="7"/>
    <x v="1"/>
    <m/>
  </r>
  <r>
    <x v="4"/>
    <n v="104"/>
    <x v="1156"/>
    <x v="7"/>
    <x v="1"/>
    <m/>
  </r>
  <r>
    <x v="4"/>
    <n v="88"/>
    <x v="1157"/>
    <x v="7"/>
    <x v="1"/>
    <m/>
  </r>
  <r>
    <x v="4"/>
    <n v="101"/>
    <x v="1159"/>
    <x v="7"/>
    <x v="1"/>
    <m/>
  </r>
  <r>
    <x v="4"/>
    <n v="101"/>
    <x v="1160"/>
    <x v="7"/>
    <x v="1"/>
    <m/>
  </r>
  <r>
    <x v="4"/>
    <n v="86"/>
    <x v="1161"/>
    <x v="7"/>
    <x v="1"/>
    <m/>
  </r>
  <r>
    <x v="4"/>
    <n v="111"/>
    <x v="1163"/>
    <x v="7"/>
    <x v="1"/>
    <m/>
  </r>
  <r>
    <x v="4"/>
    <n v="92"/>
    <x v="4355"/>
    <x v="7"/>
    <x v="1"/>
    <m/>
  </r>
  <r>
    <x v="4"/>
    <n v="90"/>
    <x v="1164"/>
    <x v="7"/>
    <x v="1"/>
    <m/>
  </r>
  <r>
    <x v="4"/>
    <n v="82"/>
    <x v="4356"/>
    <x v="7"/>
    <x v="1"/>
    <m/>
  </r>
  <r>
    <x v="4"/>
    <n v="104"/>
    <x v="4357"/>
    <x v="7"/>
    <x v="1"/>
    <m/>
  </r>
  <r>
    <x v="4"/>
    <n v="108"/>
    <x v="1166"/>
    <x v="7"/>
    <x v="1"/>
    <m/>
  </r>
  <r>
    <x v="4"/>
    <n v="109"/>
    <x v="1167"/>
    <x v="7"/>
    <x v="1"/>
    <m/>
  </r>
  <r>
    <x v="4"/>
    <n v="102"/>
    <x v="1168"/>
    <x v="7"/>
    <x v="1"/>
    <m/>
  </r>
  <r>
    <x v="4"/>
    <n v="109"/>
    <x v="1170"/>
    <x v="7"/>
    <x v="1"/>
    <m/>
  </r>
  <r>
    <x v="4"/>
    <n v="100"/>
    <x v="2465"/>
    <x v="7"/>
    <x v="1"/>
    <m/>
  </r>
  <r>
    <x v="4"/>
    <n v="96"/>
    <x v="1174"/>
    <x v="7"/>
    <x v="1"/>
    <m/>
  </r>
  <r>
    <x v="4"/>
    <n v="81"/>
    <x v="4358"/>
    <x v="7"/>
    <x v="1"/>
    <m/>
  </r>
  <r>
    <x v="4"/>
    <n v="82"/>
    <x v="4359"/>
    <x v="7"/>
    <x v="1"/>
    <m/>
  </r>
  <r>
    <x v="4"/>
    <n v="81"/>
    <x v="4360"/>
    <x v="7"/>
    <x v="1"/>
    <m/>
  </r>
  <r>
    <x v="4"/>
    <n v="94"/>
    <x v="1175"/>
    <x v="7"/>
    <x v="1"/>
    <m/>
  </r>
  <r>
    <x v="4"/>
    <n v="83"/>
    <x v="4361"/>
    <x v="7"/>
    <x v="1"/>
    <m/>
  </r>
  <r>
    <x v="4"/>
    <n v="90"/>
    <x v="1176"/>
    <x v="7"/>
    <x v="1"/>
    <m/>
  </r>
  <r>
    <x v="4"/>
    <n v="82"/>
    <x v="4362"/>
    <x v="7"/>
    <x v="1"/>
    <m/>
  </r>
  <r>
    <x v="4"/>
    <n v="70"/>
    <x v="1177"/>
    <x v="7"/>
    <x v="1"/>
    <m/>
  </r>
  <r>
    <x v="4"/>
    <n v="97"/>
    <x v="1178"/>
    <x v="7"/>
    <x v="1"/>
    <m/>
  </r>
  <r>
    <x v="4"/>
    <n v="90"/>
    <x v="1179"/>
    <x v="7"/>
    <x v="1"/>
    <m/>
  </r>
  <r>
    <x v="4"/>
    <n v="84"/>
    <x v="1180"/>
    <x v="7"/>
    <x v="1"/>
    <m/>
  </r>
  <r>
    <x v="4"/>
    <n v="87"/>
    <x v="1181"/>
    <x v="7"/>
    <x v="1"/>
    <m/>
  </r>
  <r>
    <x v="4"/>
    <n v="95"/>
    <x v="1182"/>
    <x v="7"/>
    <x v="1"/>
    <m/>
  </r>
  <r>
    <x v="4"/>
    <n v="87"/>
    <x v="4363"/>
    <x v="7"/>
    <x v="1"/>
    <m/>
  </r>
  <r>
    <x v="4"/>
    <n v="97"/>
    <x v="187"/>
    <x v="7"/>
    <x v="1"/>
    <m/>
  </r>
  <r>
    <x v="4"/>
    <n v="97"/>
    <x v="1183"/>
    <x v="7"/>
    <x v="1"/>
    <m/>
  </r>
  <r>
    <x v="4"/>
    <n v="82"/>
    <x v="4364"/>
    <x v="7"/>
    <x v="1"/>
    <m/>
  </r>
  <r>
    <x v="4"/>
    <n v="82"/>
    <x v="1185"/>
    <x v="7"/>
    <x v="1"/>
    <m/>
  </r>
  <r>
    <x v="4"/>
    <n v="82"/>
    <x v="4365"/>
    <x v="7"/>
    <x v="1"/>
    <m/>
  </r>
  <r>
    <x v="4"/>
    <n v="83"/>
    <x v="1186"/>
    <x v="7"/>
    <x v="1"/>
    <m/>
  </r>
  <r>
    <x v="4"/>
    <n v="94"/>
    <x v="1187"/>
    <x v="7"/>
    <x v="1"/>
    <m/>
  </r>
  <r>
    <x v="4"/>
    <n v="91"/>
    <x v="1188"/>
    <x v="7"/>
    <x v="1"/>
    <m/>
  </r>
  <r>
    <x v="4"/>
    <n v="82"/>
    <x v="4366"/>
    <x v="7"/>
    <x v="1"/>
    <m/>
  </r>
  <r>
    <x v="4"/>
    <n v="116"/>
    <x v="1192"/>
    <x v="7"/>
    <x v="1"/>
    <m/>
  </r>
  <r>
    <x v="4"/>
    <n v="89"/>
    <x v="4367"/>
    <x v="7"/>
    <x v="1"/>
    <m/>
  </r>
  <r>
    <x v="4"/>
    <n v="97"/>
    <x v="4368"/>
    <x v="7"/>
    <x v="1"/>
    <m/>
  </r>
  <r>
    <x v="4"/>
    <n v="99"/>
    <x v="1195"/>
    <x v="7"/>
    <x v="1"/>
    <m/>
  </r>
  <r>
    <x v="4"/>
    <n v="104"/>
    <x v="1196"/>
    <x v="7"/>
    <x v="1"/>
    <m/>
  </r>
  <r>
    <x v="4"/>
    <n v="81"/>
    <x v="4369"/>
    <x v="7"/>
    <x v="1"/>
    <m/>
  </r>
  <r>
    <x v="4"/>
    <n v="82"/>
    <x v="4370"/>
    <x v="7"/>
    <x v="1"/>
    <m/>
  </r>
  <r>
    <x v="4"/>
    <n v="82"/>
    <x v="4371"/>
    <x v="7"/>
    <x v="1"/>
    <m/>
  </r>
  <r>
    <x v="4"/>
    <n v="77"/>
    <x v="4372"/>
    <x v="7"/>
    <x v="1"/>
    <m/>
  </r>
  <r>
    <x v="4"/>
    <n v="80"/>
    <x v="4373"/>
    <x v="7"/>
    <x v="1"/>
    <m/>
  </r>
  <r>
    <x v="4"/>
    <n v="88"/>
    <x v="4374"/>
    <x v="7"/>
    <x v="1"/>
    <m/>
  </r>
  <r>
    <x v="4"/>
    <n v="87"/>
    <x v="1198"/>
    <x v="7"/>
    <x v="1"/>
    <m/>
  </r>
  <r>
    <x v="4"/>
    <n v="81"/>
    <x v="4375"/>
    <x v="7"/>
    <x v="1"/>
    <m/>
  </r>
  <r>
    <x v="4"/>
    <n v="82"/>
    <x v="4376"/>
    <x v="7"/>
    <x v="1"/>
    <m/>
  </r>
  <r>
    <x v="4"/>
    <n v="78"/>
    <x v="4377"/>
    <x v="7"/>
    <x v="1"/>
    <m/>
  </r>
  <r>
    <x v="4"/>
    <n v="97"/>
    <x v="247"/>
    <x v="7"/>
    <x v="1"/>
    <m/>
  </r>
  <r>
    <x v="4"/>
    <n v="97"/>
    <x v="2482"/>
    <x v="7"/>
    <x v="1"/>
    <m/>
  </r>
  <r>
    <x v="4"/>
    <n v="82"/>
    <x v="4378"/>
    <x v="7"/>
    <x v="1"/>
    <m/>
  </r>
  <r>
    <x v="4"/>
    <n v="95"/>
    <x v="2483"/>
    <x v="7"/>
    <x v="1"/>
    <m/>
  </r>
  <r>
    <x v="4"/>
    <n v="79"/>
    <x v="4379"/>
    <x v="7"/>
    <x v="1"/>
    <m/>
  </r>
  <r>
    <x v="4"/>
    <n v="110"/>
    <x v="2485"/>
    <x v="7"/>
    <x v="1"/>
    <m/>
  </r>
  <r>
    <x v="4"/>
    <n v="104"/>
    <x v="2486"/>
    <x v="7"/>
    <x v="1"/>
    <m/>
  </r>
  <r>
    <x v="4"/>
    <n v="103"/>
    <x v="2488"/>
    <x v="7"/>
    <x v="1"/>
    <m/>
  </r>
  <r>
    <x v="4"/>
    <n v="106"/>
    <x v="2489"/>
    <x v="7"/>
    <x v="1"/>
    <m/>
  </r>
  <r>
    <x v="4"/>
    <n v="102"/>
    <x v="2490"/>
    <x v="7"/>
    <x v="1"/>
    <m/>
  </r>
  <r>
    <x v="4"/>
    <n v="108"/>
    <x v="2493"/>
    <x v="7"/>
    <x v="1"/>
    <m/>
  </r>
  <r>
    <x v="4"/>
    <n v="102"/>
    <x v="2496"/>
    <x v="7"/>
    <x v="1"/>
    <m/>
  </r>
  <r>
    <x v="4"/>
    <n v="112"/>
    <x v="2500"/>
    <x v="7"/>
    <x v="1"/>
    <m/>
  </r>
  <r>
    <x v="4"/>
    <n v="77"/>
    <x v="4380"/>
    <x v="7"/>
    <x v="1"/>
    <m/>
  </r>
  <r>
    <x v="4"/>
    <n v="84"/>
    <x v="2504"/>
    <x v="7"/>
    <x v="1"/>
    <m/>
  </r>
  <r>
    <x v="4"/>
    <n v="107"/>
    <x v="2505"/>
    <x v="7"/>
    <x v="1"/>
    <m/>
  </r>
  <r>
    <x v="4"/>
    <n v="91"/>
    <x v="2506"/>
    <x v="7"/>
    <x v="1"/>
    <m/>
  </r>
  <r>
    <x v="4"/>
    <n v="82"/>
    <x v="4381"/>
    <x v="7"/>
    <x v="1"/>
    <m/>
  </r>
  <r>
    <x v="4"/>
    <n v="111"/>
    <x v="4382"/>
    <x v="7"/>
    <x v="1"/>
    <m/>
  </r>
  <r>
    <x v="4"/>
    <n v="83"/>
    <x v="2510"/>
    <x v="7"/>
    <x v="1"/>
    <m/>
  </r>
  <r>
    <x v="4"/>
    <n v="81"/>
    <x v="2512"/>
    <x v="7"/>
    <x v="1"/>
    <m/>
  </r>
  <r>
    <x v="4"/>
    <n v="82"/>
    <x v="4383"/>
    <x v="7"/>
    <x v="1"/>
    <m/>
  </r>
  <r>
    <x v="4"/>
    <n v="85"/>
    <x v="4384"/>
    <x v="7"/>
    <x v="1"/>
    <m/>
  </r>
  <r>
    <x v="4"/>
    <n v="88"/>
    <x v="2515"/>
    <x v="7"/>
    <x v="1"/>
    <m/>
  </r>
  <r>
    <x v="4"/>
    <n v="81"/>
    <x v="4385"/>
    <x v="7"/>
    <x v="1"/>
    <m/>
  </r>
  <r>
    <x v="4"/>
    <n v="80"/>
    <x v="4386"/>
    <x v="7"/>
    <x v="1"/>
    <m/>
  </r>
  <r>
    <x v="4"/>
    <n v="117"/>
    <x v="2518"/>
    <x v="7"/>
    <x v="1"/>
    <m/>
  </r>
  <r>
    <x v="4"/>
    <n v="82"/>
    <x v="4387"/>
    <x v="7"/>
    <x v="1"/>
    <m/>
  </r>
  <r>
    <x v="4"/>
    <n v="78"/>
    <x v="4388"/>
    <x v="7"/>
    <x v="1"/>
    <m/>
  </r>
  <r>
    <x v="4"/>
    <n v="71"/>
    <x v="2521"/>
    <x v="7"/>
    <x v="1"/>
    <m/>
  </r>
  <r>
    <x v="4"/>
    <n v="77"/>
    <x v="4389"/>
    <x v="7"/>
    <x v="1"/>
    <m/>
  </r>
  <r>
    <x v="4"/>
    <n v="81"/>
    <x v="4390"/>
    <x v="7"/>
    <x v="1"/>
    <m/>
  </r>
  <r>
    <x v="4"/>
    <n v="80"/>
    <x v="4391"/>
    <x v="7"/>
    <x v="1"/>
    <m/>
  </r>
  <r>
    <x v="4"/>
    <n v="79"/>
    <x v="4392"/>
    <x v="7"/>
    <x v="1"/>
    <m/>
  </r>
  <r>
    <x v="4"/>
    <n v="82"/>
    <x v="4393"/>
    <x v="7"/>
    <x v="1"/>
    <m/>
  </r>
  <r>
    <x v="4"/>
    <n v="75"/>
    <x v="4394"/>
    <x v="7"/>
    <x v="1"/>
    <m/>
  </r>
  <r>
    <x v="4"/>
    <n v="118"/>
    <x v="4395"/>
    <x v="7"/>
    <x v="1"/>
    <m/>
  </r>
  <r>
    <x v="4"/>
    <n v="113"/>
    <x v="2523"/>
    <x v="7"/>
    <x v="1"/>
    <m/>
  </r>
  <r>
    <x v="4"/>
    <n v="110"/>
    <x v="2524"/>
    <x v="7"/>
    <x v="1"/>
    <m/>
  </r>
  <r>
    <x v="4"/>
    <n v="107"/>
    <x v="1202"/>
    <x v="7"/>
    <x v="1"/>
    <m/>
  </r>
  <r>
    <x v="4"/>
    <n v="114"/>
    <x v="2526"/>
    <x v="7"/>
    <x v="1"/>
    <m/>
  </r>
  <r>
    <x v="4"/>
    <n v="78"/>
    <x v="2527"/>
    <x v="7"/>
    <x v="1"/>
    <m/>
  </r>
  <r>
    <x v="4"/>
    <n v="105"/>
    <x v="2529"/>
    <x v="7"/>
    <x v="1"/>
    <m/>
  </r>
  <r>
    <x v="4"/>
    <n v="108"/>
    <x v="2530"/>
    <x v="7"/>
    <x v="1"/>
    <m/>
  </r>
  <r>
    <x v="4"/>
    <n v="105"/>
    <x v="2531"/>
    <x v="7"/>
    <x v="1"/>
    <m/>
  </r>
  <r>
    <x v="4"/>
    <n v="82"/>
    <x v="4396"/>
    <x v="7"/>
    <x v="1"/>
    <m/>
  </r>
  <r>
    <x v="4"/>
    <n v="106"/>
    <x v="2532"/>
    <x v="7"/>
    <x v="1"/>
    <m/>
  </r>
  <r>
    <x v="4"/>
    <n v="82"/>
    <x v="4397"/>
    <x v="7"/>
    <x v="1"/>
    <m/>
  </r>
  <r>
    <x v="4"/>
    <n v="107"/>
    <x v="4398"/>
    <x v="7"/>
    <x v="1"/>
    <m/>
  </r>
  <r>
    <x v="4"/>
    <n v="108"/>
    <x v="2534"/>
    <x v="7"/>
    <x v="1"/>
    <m/>
  </r>
  <r>
    <x v="4"/>
    <n v="84"/>
    <x v="4399"/>
    <x v="7"/>
    <x v="1"/>
    <m/>
  </r>
  <r>
    <x v="4"/>
    <n v="76"/>
    <x v="2535"/>
    <x v="7"/>
    <x v="1"/>
    <m/>
  </r>
  <r>
    <x v="4"/>
    <n v="103"/>
    <x v="2536"/>
    <x v="7"/>
    <x v="1"/>
    <m/>
  </r>
  <r>
    <x v="4"/>
    <n v="74"/>
    <x v="2537"/>
    <x v="7"/>
    <x v="1"/>
    <m/>
  </r>
  <r>
    <x v="4"/>
    <n v="111"/>
    <x v="2538"/>
    <x v="7"/>
    <x v="1"/>
    <m/>
  </r>
  <r>
    <x v="4"/>
    <n v="88"/>
    <x v="4400"/>
    <x v="7"/>
    <x v="1"/>
    <m/>
  </r>
  <r>
    <x v="4"/>
    <n v="89"/>
    <x v="2539"/>
    <x v="7"/>
    <x v="1"/>
    <m/>
  </r>
  <r>
    <x v="4"/>
    <n v="81"/>
    <x v="4401"/>
    <x v="7"/>
    <x v="1"/>
    <m/>
  </r>
  <r>
    <x v="4"/>
    <n v="81"/>
    <x v="4402"/>
    <x v="7"/>
    <x v="1"/>
    <m/>
  </r>
  <r>
    <x v="4"/>
    <n v="82"/>
    <x v="4403"/>
    <x v="7"/>
    <x v="1"/>
    <m/>
  </r>
  <r>
    <x v="4"/>
    <n v="83"/>
    <x v="2541"/>
    <x v="7"/>
    <x v="1"/>
    <m/>
  </r>
  <r>
    <x v="4"/>
    <n v="96"/>
    <x v="2542"/>
    <x v="7"/>
    <x v="1"/>
    <m/>
  </r>
  <r>
    <x v="4"/>
    <n v="98"/>
    <x v="2543"/>
    <x v="7"/>
    <x v="1"/>
    <m/>
  </r>
  <r>
    <x v="4"/>
    <n v="100"/>
    <x v="2546"/>
    <x v="7"/>
    <x v="1"/>
    <m/>
  </r>
  <r>
    <x v="4"/>
    <n v="84"/>
    <x v="2547"/>
    <x v="7"/>
    <x v="1"/>
    <m/>
  </r>
  <r>
    <x v="4"/>
    <n v="86"/>
    <x v="2548"/>
    <x v="7"/>
    <x v="1"/>
    <m/>
  </r>
  <r>
    <x v="4"/>
    <n v="96"/>
    <x v="2556"/>
    <x v="7"/>
    <x v="1"/>
    <m/>
  </r>
  <r>
    <x v="4"/>
    <n v="82"/>
    <x v="4404"/>
    <x v="7"/>
    <x v="1"/>
    <m/>
  </r>
  <r>
    <x v="4"/>
    <n v="85"/>
    <x v="2557"/>
    <x v="7"/>
    <x v="1"/>
    <m/>
  </r>
  <r>
    <x v="4"/>
    <n v="81"/>
    <x v="4405"/>
    <x v="7"/>
    <x v="1"/>
    <m/>
  </r>
  <r>
    <x v="4"/>
    <n v="72"/>
    <x v="2558"/>
    <x v="7"/>
    <x v="1"/>
    <m/>
  </r>
  <r>
    <x v="4"/>
    <n v="91"/>
    <x v="2560"/>
    <x v="7"/>
    <x v="1"/>
    <m/>
  </r>
  <r>
    <x v="4"/>
    <n v="80"/>
    <x v="2561"/>
    <x v="7"/>
    <x v="1"/>
    <m/>
  </r>
  <r>
    <x v="4"/>
    <n v="85"/>
    <x v="2562"/>
    <x v="7"/>
    <x v="1"/>
    <m/>
  </r>
  <r>
    <x v="4"/>
    <n v="80"/>
    <x v="4406"/>
    <x v="7"/>
    <x v="1"/>
    <m/>
  </r>
  <r>
    <x v="4"/>
    <n v="94"/>
    <x v="4407"/>
    <x v="7"/>
    <x v="1"/>
    <m/>
  </r>
  <r>
    <x v="4"/>
    <n v="99"/>
    <x v="2563"/>
    <x v="7"/>
    <x v="1"/>
    <m/>
  </r>
  <r>
    <x v="4"/>
    <n v="98"/>
    <x v="2564"/>
    <x v="7"/>
    <x v="1"/>
    <m/>
  </r>
  <r>
    <x v="4"/>
    <n v="115"/>
    <x v="2565"/>
    <x v="7"/>
    <x v="1"/>
    <m/>
  </r>
  <r>
    <x v="4"/>
    <n v="80"/>
    <x v="4408"/>
    <x v="7"/>
    <x v="1"/>
    <m/>
  </r>
  <r>
    <x v="4"/>
    <n v="81"/>
    <x v="4409"/>
    <x v="7"/>
    <x v="1"/>
    <m/>
  </r>
  <r>
    <x v="4"/>
    <n v="95"/>
    <x v="1211"/>
    <x v="7"/>
    <x v="1"/>
    <m/>
  </r>
  <r>
    <x v="4"/>
    <n v="98"/>
    <x v="1212"/>
    <x v="7"/>
    <x v="1"/>
    <m/>
  </r>
  <r>
    <x v="4"/>
    <n v="78"/>
    <x v="2566"/>
    <x v="7"/>
    <x v="1"/>
    <m/>
  </r>
  <r>
    <x v="4"/>
    <n v="97"/>
    <x v="2567"/>
    <x v="7"/>
    <x v="1"/>
    <m/>
  </r>
  <r>
    <x v="4"/>
    <n v="92"/>
    <x v="1213"/>
    <x v="7"/>
    <x v="1"/>
    <m/>
  </r>
  <r>
    <x v="4"/>
    <n v="98"/>
    <x v="2568"/>
    <x v="7"/>
    <x v="1"/>
    <m/>
  </r>
  <r>
    <x v="4"/>
    <n v="82"/>
    <x v="4410"/>
    <x v="7"/>
    <x v="1"/>
    <m/>
  </r>
  <r>
    <x v="4"/>
    <n v="103"/>
    <x v="1214"/>
    <x v="7"/>
    <x v="1"/>
    <m/>
  </r>
  <r>
    <x v="4"/>
    <n v="76"/>
    <x v="4411"/>
    <x v="7"/>
    <x v="1"/>
    <m/>
  </r>
  <r>
    <x v="4"/>
    <n v="82"/>
    <x v="4412"/>
    <x v="7"/>
    <x v="1"/>
    <m/>
  </r>
  <r>
    <x v="4"/>
    <n v="79"/>
    <x v="4413"/>
    <x v="7"/>
    <x v="1"/>
    <m/>
  </r>
  <r>
    <x v="4"/>
    <n v="81"/>
    <x v="4414"/>
    <x v="7"/>
    <x v="1"/>
    <m/>
  </r>
  <r>
    <x v="4"/>
    <n v="81"/>
    <x v="4415"/>
    <x v="7"/>
    <x v="1"/>
    <m/>
  </r>
  <r>
    <x v="4"/>
    <n v="80"/>
    <x v="4416"/>
    <x v="7"/>
    <x v="1"/>
    <m/>
  </r>
  <r>
    <x v="4"/>
    <n v="80"/>
    <x v="4417"/>
    <x v="7"/>
    <x v="1"/>
    <m/>
  </r>
  <r>
    <x v="4"/>
    <n v="82"/>
    <x v="4418"/>
    <x v="7"/>
    <x v="1"/>
    <m/>
  </r>
  <r>
    <x v="4"/>
    <n v="97"/>
    <x v="1215"/>
    <x v="7"/>
    <x v="1"/>
    <m/>
  </r>
  <r>
    <x v="4"/>
    <n v="82"/>
    <x v="4419"/>
    <x v="7"/>
    <x v="1"/>
    <m/>
  </r>
  <r>
    <x v="4"/>
    <n v="95"/>
    <x v="4420"/>
    <x v="7"/>
    <x v="1"/>
    <m/>
  </r>
  <r>
    <x v="4"/>
    <n v="95"/>
    <x v="1216"/>
    <x v="7"/>
    <x v="1"/>
    <m/>
  </r>
  <r>
    <x v="4"/>
    <n v="69"/>
    <x v="4421"/>
    <x v="7"/>
    <x v="1"/>
    <m/>
  </r>
  <r>
    <x v="4"/>
    <n v="84"/>
    <x v="4422"/>
    <x v="7"/>
    <x v="1"/>
    <m/>
  </r>
  <r>
    <x v="4"/>
    <n v="79"/>
    <x v="4423"/>
    <x v="7"/>
    <x v="1"/>
    <m/>
  </r>
  <r>
    <x v="4"/>
    <n v="95"/>
    <x v="2570"/>
    <x v="7"/>
    <x v="1"/>
    <m/>
  </r>
  <r>
    <x v="4"/>
    <n v="89"/>
    <x v="4424"/>
    <x v="7"/>
    <x v="1"/>
    <m/>
  </r>
  <r>
    <x v="4"/>
    <n v="89"/>
    <x v="2571"/>
    <x v="7"/>
    <x v="1"/>
    <m/>
  </r>
  <r>
    <x v="4"/>
    <n v="81"/>
    <x v="2572"/>
    <x v="7"/>
    <x v="1"/>
    <m/>
  </r>
  <r>
    <x v="4"/>
    <n v="85"/>
    <x v="2573"/>
    <x v="7"/>
    <x v="1"/>
    <m/>
  </r>
  <r>
    <x v="4"/>
    <n v="69"/>
    <x v="4425"/>
    <x v="7"/>
    <x v="1"/>
    <m/>
  </r>
  <r>
    <x v="4"/>
    <n v="102"/>
    <x v="2574"/>
    <x v="7"/>
    <x v="1"/>
    <m/>
  </r>
  <r>
    <x v="4"/>
    <n v="100"/>
    <x v="2575"/>
    <x v="7"/>
    <x v="1"/>
    <m/>
  </r>
  <r>
    <x v="4"/>
    <n v="104"/>
    <x v="2576"/>
    <x v="7"/>
    <x v="1"/>
    <m/>
  </r>
  <r>
    <x v="4"/>
    <n v="105"/>
    <x v="2577"/>
    <x v="7"/>
    <x v="1"/>
    <m/>
  </r>
  <r>
    <x v="4"/>
    <n v="84"/>
    <x v="4426"/>
    <x v="7"/>
    <x v="1"/>
    <m/>
  </r>
  <r>
    <x v="4"/>
    <n v="102"/>
    <x v="2578"/>
    <x v="7"/>
    <x v="1"/>
    <m/>
  </r>
  <r>
    <x v="4"/>
    <n v="80"/>
    <x v="4427"/>
    <x v="7"/>
    <x v="1"/>
    <m/>
  </r>
  <r>
    <x v="4"/>
    <n v="86"/>
    <x v="1217"/>
    <x v="7"/>
    <x v="1"/>
    <m/>
  </r>
  <r>
    <x v="4"/>
    <n v="70"/>
    <x v="4428"/>
    <x v="7"/>
    <x v="1"/>
    <m/>
  </r>
  <r>
    <x v="4"/>
    <n v="101"/>
    <x v="4429"/>
    <x v="7"/>
    <x v="1"/>
    <m/>
  </r>
  <r>
    <x v="4"/>
    <n v="82"/>
    <x v="4430"/>
    <x v="7"/>
    <x v="1"/>
    <m/>
  </r>
  <r>
    <x v="4"/>
    <n v="102"/>
    <x v="4431"/>
    <x v="7"/>
    <x v="1"/>
    <m/>
  </r>
  <r>
    <x v="4"/>
    <n v="100"/>
    <x v="1219"/>
    <x v="7"/>
    <x v="1"/>
    <m/>
  </r>
  <r>
    <x v="4"/>
    <n v="101"/>
    <x v="1220"/>
    <x v="7"/>
    <x v="1"/>
    <m/>
  </r>
  <r>
    <x v="4"/>
    <n v="81"/>
    <x v="4432"/>
    <x v="7"/>
    <x v="1"/>
    <m/>
  </r>
  <r>
    <x v="4"/>
    <n v="102"/>
    <x v="1221"/>
    <x v="7"/>
    <x v="1"/>
    <m/>
  </r>
  <r>
    <x v="4"/>
    <n v="98"/>
    <x v="1222"/>
    <x v="7"/>
    <x v="1"/>
    <m/>
  </r>
  <r>
    <x v="4"/>
    <n v="98"/>
    <x v="1223"/>
    <x v="7"/>
    <x v="1"/>
    <m/>
  </r>
  <r>
    <x v="4"/>
    <n v="97"/>
    <x v="1224"/>
    <x v="7"/>
    <x v="1"/>
    <m/>
  </r>
  <r>
    <x v="4"/>
    <n v="97"/>
    <x v="1225"/>
    <x v="7"/>
    <x v="1"/>
    <m/>
  </r>
  <r>
    <x v="4"/>
    <n v="99"/>
    <x v="1226"/>
    <x v="7"/>
    <x v="1"/>
    <m/>
  </r>
  <r>
    <x v="4"/>
    <n v="94"/>
    <x v="1227"/>
    <x v="7"/>
    <x v="1"/>
    <m/>
  </r>
  <r>
    <x v="4"/>
    <n v="96"/>
    <x v="1228"/>
    <x v="7"/>
    <x v="1"/>
    <m/>
  </r>
  <r>
    <x v="4"/>
    <n v="94"/>
    <x v="1229"/>
    <x v="7"/>
    <x v="1"/>
    <m/>
  </r>
  <r>
    <x v="4"/>
    <n v="96"/>
    <x v="1230"/>
    <x v="7"/>
    <x v="1"/>
    <m/>
  </r>
  <r>
    <x v="4"/>
    <n v="97"/>
    <x v="1231"/>
    <x v="7"/>
    <x v="1"/>
    <m/>
  </r>
  <r>
    <x v="4"/>
    <n v="105"/>
    <x v="1232"/>
    <x v="7"/>
    <x v="1"/>
    <m/>
  </r>
  <r>
    <x v="4"/>
    <n v="98"/>
    <x v="1233"/>
    <x v="7"/>
    <x v="1"/>
    <m/>
  </r>
  <r>
    <x v="4"/>
    <n v="100"/>
    <x v="1234"/>
    <x v="7"/>
    <x v="1"/>
    <m/>
  </r>
  <r>
    <x v="4"/>
    <n v="99"/>
    <x v="1235"/>
    <x v="7"/>
    <x v="1"/>
    <m/>
  </r>
  <r>
    <x v="4"/>
    <n v="101"/>
    <x v="1236"/>
    <x v="7"/>
    <x v="1"/>
    <m/>
  </r>
  <r>
    <x v="4"/>
    <n v="56"/>
    <x v="1237"/>
    <x v="7"/>
    <x v="1"/>
    <m/>
  </r>
  <r>
    <x v="4"/>
    <n v="82"/>
    <x v="4433"/>
    <x v="7"/>
    <x v="1"/>
    <m/>
  </r>
  <r>
    <x v="4"/>
    <n v="98"/>
    <x v="1238"/>
    <x v="7"/>
    <x v="1"/>
    <m/>
  </r>
  <r>
    <x v="4"/>
    <n v="98"/>
    <x v="1239"/>
    <x v="7"/>
    <x v="1"/>
    <m/>
  </r>
  <r>
    <x v="4"/>
    <n v="102"/>
    <x v="4434"/>
    <x v="7"/>
    <x v="1"/>
    <m/>
  </r>
  <r>
    <x v="4"/>
    <n v="77"/>
    <x v="4435"/>
    <x v="7"/>
    <x v="1"/>
    <m/>
  </r>
  <r>
    <x v="4"/>
    <n v="80"/>
    <x v="4436"/>
    <x v="7"/>
    <x v="1"/>
    <m/>
  </r>
  <r>
    <x v="4"/>
    <n v="79"/>
    <x v="4437"/>
    <x v="7"/>
    <x v="1"/>
    <m/>
  </r>
  <r>
    <x v="4"/>
    <n v="93"/>
    <x v="1240"/>
    <x v="7"/>
    <x v="1"/>
    <m/>
  </r>
  <r>
    <x v="4"/>
    <n v="55"/>
    <x v="1241"/>
    <x v="7"/>
    <x v="1"/>
    <m/>
  </r>
  <r>
    <x v="4"/>
    <n v="98"/>
    <x v="1242"/>
    <x v="7"/>
    <x v="1"/>
    <m/>
  </r>
  <r>
    <x v="4"/>
    <n v="112"/>
    <x v="1243"/>
    <x v="7"/>
    <x v="1"/>
    <m/>
  </r>
  <r>
    <x v="4"/>
    <n v="104"/>
    <x v="1244"/>
    <x v="7"/>
    <x v="1"/>
    <m/>
  </r>
  <r>
    <x v="4"/>
    <n v="82"/>
    <x v="4438"/>
    <x v="7"/>
    <x v="1"/>
    <m/>
  </r>
  <r>
    <x v="4"/>
    <n v="88"/>
    <x v="1245"/>
    <x v="7"/>
    <x v="1"/>
    <m/>
  </r>
  <r>
    <x v="4"/>
    <n v="101"/>
    <x v="4439"/>
    <x v="7"/>
    <x v="1"/>
    <m/>
  </r>
  <r>
    <x v="4"/>
    <n v="85"/>
    <x v="4440"/>
    <x v="7"/>
    <x v="1"/>
    <m/>
  </r>
  <r>
    <x v="4"/>
    <n v="85"/>
    <x v="4441"/>
    <x v="7"/>
    <x v="1"/>
    <m/>
  </r>
  <r>
    <x v="4"/>
    <n v="99"/>
    <x v="4442"/>
    <x v="7"/>
    <x v="1"/>
    <m/>
  </r>
  <r>
    <x v="4"/>
    <n v="79"/>
    <x v="4443"/>
    <x v="7"/>
    <x v="1"/>
    <m/>
  </r>
  <r>
    <x v="4"/>
    <n v="70"/>
    <x v="4444"/>
    <x v="7"/>
    <x v="1"/>
    <m/>
  </r>
  <r>
    <x v="4"/>
    <n v="80"/>
    <x v="4445"/>
    <x v="7"/>
    <x v="1"/>
    <m/>
  </r>
  <r>
    <x v="4"/>
    <n v="86"/>
    <x v="4446"/>
    <x v="7"/>
    <x v="1"/>
    <m/>
  </r>
  <r>
    <x v="4"/>
    <n v="92"/>
    <x v="4447"/>
    <x v="7"/>
    <x v="1"/>
    <m/>
  </r>
  <r>
    <x v="4"/>
    <n v="80"/>
    <x v="4448"/>
    <x v="7"/>
    <x v="1"/>
    <m/>
  </r>
  <r>
    <x v="4"/>
    <n v="86"/>
    <x v="2586"/>
    <x v="7"/>
    <x v="1"/>
    <m/>
  </r>
  <r>
    <x v="4"/>
    <n v="86"/>
    <x v="2587"/>
    <x v="7"/>
    <x v="1"/>
    <m/>
  </r>
  <r>
    <x v="4"/>
    <n v="97"/>
    <x v="2589"/>
    <x v="7"/>
    <x v="1"/>
    <m/>
  </r>
  <r>
    <x v="4"/>
    <n v="90"/>
    <x v="2592"/>
    <x v="7"/>
    <x v="1"/>
    <m/>
  </r>
  <r>
    <x v="4"/>
    <n v="83"/>
    <x v="2596"/>
    <x v="7"/>
    <x v="1"/>
    <m/>
  </r>
  <r>
    <x v="4"/>
    <n v="68"/>
    <x v="2597"/>
    <x v="7"/>
    <x v="1"/>
    <m/>
  </r>
  <r>
    <x v="4"/>
    <n v="82"/>
    <x v="2598"/>
    <x v="7"/>
    <x v="1"/>
    <m/>
  </r>
  <r>
    <x v="4"/>
    <n v="85"/>
    <x v="2599"/>
    <x v="7"/>
    <x v="1"/>
    <m/>
  </r>
  <r>
    <x v="4"/>
    <n v="90"/>
    <x v="2600"/>
    <x v="7"/>
    <x v="1"/>
    <m/>
  </r>
  <r>
    <x v="4"/>
    <n v="86"/>
    <x v="2601"/>
    <x v="7"/>
    <x v="1"/>
    <m/>
  </r>
  <r>
    <x v="4"/>
    <n v="84"/>
    <x v="2604"/>
    <x v="7"/>
    <x v="1"/>
    <m/>
  </r>
  <r>
    <x v="4"/>
    <n v="87"/>
    <x v="2609"/>
    <x v="7"/>
    <x v="1"/>
    <m/>
  </r>
  <r>
    <x v="4"/>
    <n v="89"/>
    <x v="2612"/>
    <x v="7"/>
    <x v="1"/>
    <m/>
  </r>
  <r>
    <x v="4"/>
    <n v="84"/>
    <x v="2613"/>
    <x v="7"/>
    <x v="1"/>
    <m/>
  </r>
  <r>
    <x v="4"/>
    <n v="83"/>
    <x v="2615"/>
    <x v="7"/>
    <x v="1"/>
    <m/>
  </r>
  <r>
    <x v="4"/>
    <n v="78"/>
    <x v="2616"/>
    <x v="7"/>
    <x v="1"/>
    <m/>
  </r>
  <r>
    <x v="4"/>
    <n v="79"/>
    <x v="2617"/>
    <x v="7"/>
    <x v="1"/>
    <m/>
  </r>
  <r>
    <x v="4"/>
    <n v="78"/>
    <x v="2618"/>
    <x v="7"/>
    <x v="1"/>
    <m/>
  </r>
  <r>
    <x v="4"/>
    <n v="92"/>
    <x v="2620"/>
    <x v="7"/>
    <x v="1"/>
    <m/>
  </r>
  <r>
    <x v="4"/>
    <n v="89"/>
    <x v="2623"/>
    <x v="7"/>
    <x v="1"/>
    <m/>
  </r>
  <r>
    <x v="4"/>
    <n v="83"/>
    <x v="2626"/>
    <x v="7"/>
    <x v="1"/>
    <m/>
  </r>
  <r>
    <x v="4"/>
    <n v="95"/>
    <x v="2627"/>
    <x v="7"/>
    <x v="1"/>
    <m/>
  </r>
  <r>
    <x v="4"/>
    <n v="86"/>
    <x v="2628"/>
    <x v="7"/>
    <x v="1"/>
    <m/>
  </r>
  <r>
    <x v="4"/>
    <n v="88"/>
    <x v="2638"/>
    <x v="7"/>
    <x v="1"/>
    <m/>
  </r>
  <r>
    <x v="4"/>
    <n v="83"/>
    <x v="2639"/>
    <x v="7"/>
    <x v="1"/>
    <m/>
  </r>
  <r>
    <x v="4"/>
    <n v="90"/>
    <x v="2640"/>
    <x v="7"/>
    <x v="1"/>
    <m/>
  </r>
  <r>
    <x v="4"/>
    <n v="90"/>
    <x v="2641"/>
    <x v="7"/>
    <x v="1"/>
    <m/>
  </r>
  <r>
    <x v="4"/>
    <n v="79"/>
    <x v="2642"/>
    <x v="7"/>
    <x v="1"/>
    <m/>
  </r>
  <r>
    <x v="4"/>
    <n v="99"/>
    <x v="2643"/>
    <x v="7"/>
    <x v="1"/>
    <m/>
  </r>
  <r>
    <x v="4"/>
    <n v="107"/>
    <x v="2644"/>
    <x v="7"/>
    <x v="1"/>
    <m/>
  </r>
  <r>
    <x v="4"/>
    <n v="85"/>
    <x v="2645"/>
    <x v="7"/>
    <x v="1"/>
    <m/>
  </r>
  <r>
    <x v="4"/>
    <n v="81"/>
    <x v="2646"/>
    <x v="7"/>
    <x v="1"/>
    <m/>
  </r>
  <r>
    <x v="4"/>
    <n v="92"/>
    <x v="2647"/>
    <x v="7"/>
    <x v="1"/>
    <m/>
  </r>
  <r>
    <x v="4"/>
    <n v="89"/>
    <x v="2648"/>
    <x v="7"/>
    <x v="1"/>
    <m/>
  </r>
  <r>
    <x v="4"/>
    <n v="79"/>
    <x v="2649"/>
    <x v="7"/>
    <x v="1"/>
    <m/>
  </r>
  <r>
    <x v="4"/>
    <n v="88"/>
    <x v="2650"/>
    <x v="7"/>
    <x v="1"/>
    <m/>
  </r>
  <r>
    <x v="4"/>
    <n v="92"/>
    <x v="2651"/>
    <x v="7"/>
    <x v="1"/>
    <m/>
  </r>
  <r>
    <x v="4"/>
    <n v="88"/>
    <x v="2652"/>
    <x v="7"/>
    <x v="1"/>
    <m/>
  </r>
  <r>
    <x v="4"/>
    <n v="90"/>
    <x v="2653"/>
    <x v="7"/>
    <x v="1"/>
    <m/>
  </r>
  <r>
    <x v="4"/>
    <n v="84"/>
    <x v="2654"/>
    <x v="7"/>
    <x v="1"/>
    <m/>
  </r>
  <r>
    <x v="4"/>
    <n v="87"/>
    <x v="2655"/>
    <x v="7"/>
    <x v="1"/>
    <m/>
  </r>
  <r>
    <x v="4"/>
    <n v="86"/>
    <x v="2656"/>
    <x v="7"/>
    <x v="1"/>
    <m/>
  </r>
  <r>
    <x v="4"/>
    <n v="79"/>
    <x v="2657"/>
    <x v="7"/>
    <x v="1"/>
    <m/>
  </r>
  <r>
    <x v="4"/>
    <n v="79"/>
    <x v="2658"/>
    <x v="7"/>
    <x v="1"/>
    <m/>
  </r>
  <r>
    <x v="4"/>
    <n v="88"/>
    <x v="2659"/>
    <x v="7"/>
    <x v="1"/>
    <m/>
  </r>
  <r>
    <x v="4"/>
    <n v="77"/>
    <x v="2660"/>
    <x v="7"/>
    <x v="1"/>
    <m/>
  </r>
  <r>
    <x v="4"/>
    <n v="99"/>
    <x v="2661"/>
    <x v="7"/>
    <x v="1"/>
    <m/>
  </r>
  <r>
    <x v="4"/>
    <n v="83"/>
    <x v="2662"/>
    <x v="7"/>
    <x v="1"/>
    <m/>
  </r>
  <r>
    <x v="4"/>
    <n v="90"/>
    <x v="2663"/>
    <x v="7"/>
    <x v="1"/>
    <m/>
  </r>
  <r>
    <x v="4"/>
    <n v="77"/>
    <x v="2664"/>
    <x v="7"/>
    <x v="1"/>
    <m/>
  </r>
  <r>
    <x v="4"/>
    <n v="87"/>
    <x v="2665"/>
    <x v="7"/>
    <x v="1"/>
    <m/>
  </r>
  <r>
    <x v="4"/>
    <n v="83"/>
    <x v="2666"/>
    <x v="7"/>
    <x v="1"/>
    <m/>
  </r>
  <r>
    <x v="4"/>
    <n v="82"/>
    <x v="4449"/>
    <x v="7"/>
    <x v="1"/>
    <m/>
  </r>
  <r>
    <x v="4"/>
    <n v="87"/>
    <x v="2667"/>
    <x v="7"/>
    <x v="1"/>
    <m/>
  </r>
  <r>
    <x v="4"/>
    <n v="70"/>
    <x v="2668"/>
    <x v="7"/>
    <x v="1"/>
    <m/>
  </r>
  <r>
    <x v="4"/>
    <n v="105"/>
    <x v="2669"/>
    <x v="7"/>
    <x v="1"/>
    <m/>
  </r>
  <r>
    <x v="4"/>
    <n v="80"/>
    <x v="4450"/>
    <x v="7"/>
    <x v="1"/>
    <m/>
  </r>
  <r>
    <x v="4"/>
    <n v="92"/>
    <x v="4451"/>
    <x v="7"/>
    <x v="1"/>
    <m/>
  </r>
  <r>
    <x v="4"/>
    <n v="87"/>
    <x v="4452"/>
    <x v="7"/>
    <x v="1"/>
    <m/>
  </r>
  <r>
    <x v="4"/>
    <n v="78"/>
    <x v="4453"/>
    <x v="7"/>
    <x v="1"/>
    <m/>
  </r>
  <r>
    <x v="4"/>
    <n v="100"/>
    <x v="4454"/>
    <x v="7"/>
    <x v="1"/>
    <m/>
  </r>
  <r>
    <x v="4"/>
    <n v="87"/>
    <x v="4455"/>
    <x v="7"/>
    <x v="1"/>
    <m/>
  </r>
  <r>
    <x v="4"/>
    <n v="78"/>
    <x v="4456"/>
    <x v="7"/>
    <x v="1"/>
    <m/>
  </r>
  <r>
    <x v="4"/>
    <n v="81"/>
    <x v="4457"/>
    <x v="7"/>
    <x v="1"/>
    <m/>
  </r>
  <r>
    <x v="4"/>
    <n v="87"/>
    <x v="4458"/>
    <x v="7"/>
    <x v="1"/>
    <m/>
  </r>
  <r>
    <x v="4"/>
    <n v="91"/>
    <x v="4459"/>
    <x v="7"/>
    <x v="1"/>
    <m/>
  </r>
  <r>
    <x v="4"/>
    <n v="81"/>
    <x v="4460"/>
    <x v="7"/>
    <x v="1"/>
    <m/>
  </r>
  <r>
    <x v="4"/>
    <n v="107"/>
    <x v="4461"/>
    <x v="7"/>
    <x v="1"/>
    <m/>
  </r>
  <r>
    <x v="4"/>
    <n v="107"/>
    <x v="4462"/>
    <x v="7"/>
    <x v="1"/>
    <m/>
  </r>
  <r>
    <x v="4"/>
    <n v="105"/>
    <x v="4463"/>
    <x v="7"/>
    <x v="1"/>
    <m/>
  </r>
  <r>
    <x v="4"/>
    <n v="80"/>
    <x v="4464"/>
    <x v="7"/>
    <x v="1"/>
    <m/>
  </r>
  <r>
    <x v="4"/>
    <n v="103"/>
    <x v="4465"/>
    <x v="7"/>
    <x v="1"/>
    <m/>
  </r>
  <r>
    <x v="4"/>
    <n v="99"/>
    <x v="4466"/>
    <x v="7"/>
    <x v="1"/>
    <m/>
  </r>
  <r>
    <x v="4"/>
    <n v="97"/>
    <x v="4467"/>
    <x v="7"/>
    <x v="1"/>
    <m/>
  </r>
  <r>
    <x v="4"/>
    <n v="97"/>
    <x v="4468"/>
    <x v="7"/>
    <x v="1"/>
    <m/>
  </r>
  <r>
    <x v="4"/>
    <n v="99"/>
    <x v="4469"/>
    <x v="7"/>
    <x v="1"/>
    <m/>
  </r>
  <r>
    <x v="4"/>
    <n v="78"/>
    <x v="4470"/>
    <x v="7"/>
    <x v="1"/>
    <m/>
  </r>
  <r>
    <x v="4"/>
    <n v="100"/>
    <x v="4471"/>
    <x v="7"/>
    <x v="1"/>
    <m/>
  </r>
  <r>
    <x v="4"/>
    <n v="99"/>
    <x v="4472"/>
    <x v="7"/>
    <x v="1"/>
    <m/>
  </r>
  <r>
    <x v="4"/>
    <n v="82"/>
    <x v="4473"/>
    <x v="7"/>
    <x v="1"/>
    <m/>
  </r>
  <r>
    <x v="4"/>
    <n v="89"/>
    <x v="4474"/>
    <x v="7"/>
    <x v="1"/>
    <m/>
  </r>
  <r>
    <x v="4"/>
    <n v="97"/>
    <x v="2753"/>
    <x v="7"/>
    <x v="1"/>
    <m/>
  </r>
  <r>
    <x v="4"/>
    <n v="96"/>
    <x v="4475"/>
    <x v="7"/>
    <x v="1"/>
    <m/>
  </r>
  <r>
    <x v="4"/>
    <n v="82"/>
    <x v="4476"/>
    <x v="7"/>
    <x v="1"/>
    <m/>
  </r>
  <r>
    <x v="4"/>
    <n v="107"/>
    <x v="432"/>
    <x v="7"/>
    <x v="1"/>
    <m/>
  </r>
  <r>
    <x v="4"/>
    <n v="94"/>
    <x v="433"/>
    <x v="7"/>
    <x v="1"/>
    <m/>
  </r>
  <r>
    <x v="4"/>
    <n v="132"/>
    <x v="434"/>
    <x v="7"/>
    <x v="1"/>
    <m/>
  </r>
  <r>
    <x v="4"/>
    <n v="121"/>
    <x v="435"/>
    <x v="7"/>
    <x v="1"/>
    <m/>
  </r>
  <r>
    <x v="4"/>
    <n v="82"/>
    <x v="4477"/>
    <x v="7"/>
    <x v="1"/>
    <m/>
  </r>
  <r>
    <x v="4"/>
    <n v="78"/>
    <x v="4478"/>
    <x v="7"/>
    <x v="1"/>
    <m/>
  </r>
  <r>
    <x v="4"/>
    <n v="118"/>
    <x v="4479"/>
    <x v="7"/>
    <x v="1"/>
    <m/>
  </r>
  <r>
    <x v="4"/>
    <n v="115"/>
    <x v="4480"/>
    <x v="7"/>
    <x v="1"/>
    <m/>
  </r>
  <r>
    <x v="4"/>
    <n v="116"/>
    <x v="436"/>
    <x v="7"/>
    <x v="1"/>
    <m/>
  </r>
  <r>
    <x v="4"/>
    <n v="82"/>
    <x v="4481"/>
    <x v="7"/>
    <x v="1"/>
    <m/>
  </r>
  <r>
    <x v="4"/>
    <n v="105"/>
    <x v="437"/>
    <x v="7"/>
    <x v="1"/>
    <m/>
  </r>
  <r>
    <x v="4"/>
    <n v="91"/>
    <x v="438"/>
    <x v="7"/>
    <x v="1"/>
    <m/>
  </r>
  <r>
    <x v="4"/>
    <n v="84"/>
    <x v="4482"/>
    <x v="7"/>
    <x v="1"/>
    <m/>
  </r>
  <r>
    <x v="4"/>
    <n v="139"/>
    <x v="439"/>
    <x v="7"/>
    <x v="1"/>
    <m/>
  </r>
  <r>
    <x v="4"/>
    <n v="86"/>
    <x v="441"/>
    <x v="7"/>
    <x v="1"/>
    <m/>
  </r>
  <r>
    <x v="4"/>
    <n v="82"/>
    <x v="4483"/>
    <x v="7"/>
    <x v="1"/>
    <m/>
  </r>
  <r>
    <x v="4"/>
    <n v="123"/>
    <x v="442"/>
    <x v="7"/>
    <x v="1"/>
    <m/>
  </r>
  <r>
    <x v="4"/>
    <n v="86"/>
    <x v="4484"/>
    <x v="7"/>
    <x v="1"/>
    <m/>
  </r>
  <r>
    <x v="4"/>
    <n v="147"/>
    <x v="443"/>
    <x v="7"/>
    <x v="1"/>
    <m/>
  </r>
  <r>
    <x v="4"/>
    <n v="79"/>
    <x v="444"/>
    <x v="7"/>
    <x v="1"/>
    <m/>
  </r>
  <r>
    <x v="4"/>
    <n v="119"/>
    <x v="445"/>
    <x v="7"/>
    <x v="1"/>
    <m/>
  </r>
  <r>
    <x v="4"/>
    <n v="122"/>
    <x v="446"/>
    <x v="7"/>
    <x v="1"/>
    <m/>
  </r>
  <r>
    <x v="4"/>
    <n v="122"/>
    <x v="448"/>
    <x v="7"/>
    <x v="1"/>
    <m/>
  </r>
  <r>
    <x v="4"/>
    <n v="86"/>
    <x v="4485"/>
    <x v="7"/>
    <x v="1"/>
    <m/>
  </r>
  <r>
    <x v="4"/>
    <n v="124"/>
    <x v="449"/>
    <x v="7"/>
    <x v="1"/>
    <m/>
  </r>
  <r>
    <x v="4"/>
    <n v="90"/>
    <x v="452"/>
    <x v="7"/>
    <x v="1"/>
    <m/>
  </r>
  <r>
    <x v="4"/>
    <n v="92"/>
    <x v="453"/>
    <x v="7"/>
    <x v="1"/>
    <m/>
  </r>
  <r>
    <x v="4"/>
    <n v="86"/>
    <x v="454"/>
    <x v="7"/>
    <x v="1"/>
    <m/>
  </r>
  <r>
    <x v="4"/>
    <n v="87"/>
    <x v="455"/>
    <x v="7"/>
    <x v="1"/>
    <m/>
  </r>
  <r>
    <x v="4"/>
    <n v="85"/>
    <x v="456"/>
    <x v="7"/>
    <x v="1"/>
    <m/>
  </r>
  <r>
    <x v="4"/>
    <n v="82"/>
    <x v="4486"/>
    <x v="7"/>
    <x v="1"/>
    <m/>
  </r>
  <r>
    <x v="4"/>
    <n v="91"/>
    <x v="457"/>
    <x v="7"/>
    <x v="1"/>
    <m/>
  </r>
  <r>
    <x v="4"/>
    <n v="114"/>
    <x v="460"/>
    <x v="7"/>
    <x v="1"/>
    <m/>
  </r>
  <r>
    <x v="4"/>
    <n v="108"/>
    <x v="462"/>
    <x v="7"/>
    <x v="1"/>
    <m/>
  </r>
  <r>
    <x v="4"/>
    <n v="98"/>
    <x v="4487"/>
    <x v="7"/>
    <x v="1"/>
    <m/>
  </r>
  <r>
    <x v="4"/>
    <n v="102"/>
    <x v="463"/>
    <x v="7"/>
    <x v="1"/>
    <m/>
  </r>
  <r>
    <x v="4"/>
    <n v="82"/>
    <x v="2898"/>
    <x v="7"/>
    <x v="1"/>
    <m/>
  </r>
  <r>
    <x v="4"/>
    <n v="103"/>
    <x v="464"/>
    <x v="7"/>
    <x v="1"/>
    <m/>
  </r>
  <r>
    <x v="4"/>
    <n v="107"/>
    <x v="465"/>
    <x v="7"/>
    <x v="1"/>
    <m/>
  </r>
  <r>
    <x v="4"/>
    <n v="80"/>
    <x v="4488"/>
    <x v="7"/>
    <x v="1"/>
    <m/>
  </r>
  <r>
    <x v="4"/>
    <n v="82"/>
    <x v="4489"/>
    <x v="7"/>
    <x v="1"/>
    <m/>
  </r>
  <r>
    <x v="4"/>
    <n v="110"/>
    <x v="466"/>
    <x v="7"/>
    <x v="1"/>
    <m/>
  </r>
  <r>
    <x v="4"/>
    <n v="81"/>
    <x v="4490"/>
    <x v="7"/>
    <x v="1"/>
    <m/>
  </r>
  <r>
    <x v="4"/>
    <n v="80"/>
    <x v="467"/>
    <x v="7"/>
    <x v="1"/>
    <m/>
  </r>
  <r>
    <x v="4"/>
    <n v="83"/>
    <x v="4491"/>
    <x v="7"/>
    <x v="1"/>
    <m/>
  </r>
  <r>
    <x v="4"/>
    <n v="98"/>
    <x v="468"/>
    <x v="7"/>
    <x v="1"/>
    <m/>
  </r>
  <r>
    <x v="4"/>
    <n v="89"/>
    <x v="469"/>
    <x v="7"/>
    <x v="1"/>
    <m/>
  </r>
  <r>
    <x v="4"/>
    <n v="78"/>
    <x v="4492"/>
    <x v="7"/>
    <x v="1"/>
    <m/>
  </r>
  <r>
    <x v="4"/>
    <n v="81"/>
    <x v="4493"/>
    <x v="7"/>
    <x v="1"/>
    <m/>
  </r>
  <r>
    <x v="4"/>
    <n v="83"/>
    <x v="4494"/>
    <x v="7"/>
    <x v="1"/>
    <m/>
  </r>
  <r>
    <x v="4"/>
    <n v="106"/>
    <x v="470"/>
    <x v="7"/>
    <x v="1"/>
    <m/>
  </r>
  <r>
    <x v="4"/>
    <n v="106"/>
    <x v="471"/>
    <x v="7"/>
    <x v="1"/>
    <m/>
  </r>
  <r>
    <x v="4"/>
    <n v="81"/>
    <x v="4495"/>
    <x v="7"/>
    <x v="1"/>
    <m/>
  </r>
  <r>
    <x v="4"/>
    <n v="70"/>
    <x v="4496"/>
    <x v="7"/>
    <x v="1"/>
    <m/>
  </r>
  <r>
    <x v="4"/>
    <n v="70"/>
    <x v="472"/>
    <x v="7"/>
    <x v="1"/>
    <m/>
  </r>
  <r>
    <x v="4"/>
    <n v="82"/>
    <x v="4497"/>
    <x v="7"/>
    <x v="1"/>
    <m/>
  </r>
  <r>
    <x v="4"/>
    <n v="109"/>
    <x v="473"/>
    <x v="7"/>
    <x v="1"/>
    <m/>
  </r>
  <r>
    <x v="4"/>
    <n v="107"/>
    <x v="474"/>
    <x v="7"/>
    <x v="1"/>
    <m/>
  </r>
  <r>
    <x v="4"/>
    <n v="77"/>
    <x v="475"/>
    <x v="7"/>
    <x v="1"/>
    <m/>
  </r>
  <r>
    <x v="4"/>
    <n v="82"/>
    <x v="476"/>
    <x v="7"/>
    <x v="1"/>
    <m/>
  </r>
  <r>
    <x v="4"/>
    <n v="77"/>
    <x v="4498"/>
    <x v="7"/>
    <x v="1"/>
    <m/>
  </r>
  <r>
    <x v="4"/>
    <n v="88"/>
    <x v="4499"/>
    <x v="7"/>
    <x v="1"/>
    <m/>
  </r>
  <r>
    <x v="4"/>
    <n v="93"/>
    <x v="477"/>
    <x v="7"/>
    <x v="1"/>
    <m/>
  </r>
  <r>
    <x v="4"/>
    <n v="78"/>
    <x v="4500"/>
    <x v="7"/>
    <x v="1"/>
    <m/>
  </r>
  <r>
    <x v="4"/>
    <n v="64"/>
    <x v="478"/>
    <x v="7"/>
    <x v="1"/>
    <m/>
  </r>
  <r>
    <x v="4"/>
    <n v="78"/>
    <x v="4501"/>
    <x v="7"/>
    <x v="1"/>
    <m/>
  </r>
  <r>
    <x v="4"/>
    <n v="77"/>
    <x v="4502"/>
    <x v="7"/>
    <x v="1"/>
    <m/>
  </r>
  <r>
    <x v="4"/>
    <n v="81"/>
    <x v="4503"/>
    <x v="7"/>
    <x v="1"/>
    <m/>
  </r>
  <r>
    <x v="4"/>
    <n v="76"/>
    <x v="4504"/>
    <x v="7"/>
    <x v="1"/>
    <m/>
  </r>
  <r>
    <x v="4"/>
    <n v="56"/>
    <x v="479"/>
    <x v="7"/>
    <x v="1"/>
    <m/>
  </r>
  <r>
    <x v="4"/>
    <n v="82"/>
    <x v="4505"/>
    <x v="7"/>
    <x v="1"/>
    <m/>
  </r>
  <r>
    <x v="4"/>
    <n v="79"/>
    <x v="2986"/>
    <x v="7"/>
    <x v="1"/>
    <m/>
  </r>
  <r>
    <x v="4"/>
    <n v="63"/>
    <x v="2987"/>
    <x v="7"/>
    <x v="1"/>
    <m/>
  </r>
  <r>
    <x v="4"/>
    <n v="64"/>
    <x v="2988"/>
    <x v="7"/>
    <x v="1"/>
    <m/>
  </r>
  <r>
    <x v="4"/>
    <n v="107"/>
    <x v="2989"/>
    <x v="7"/>
    <x v="1"/>
    <m/>
  </r>
  <r>
    <x v="4"/>
    <n v="127"/>
    <x v="4506"/>
    <x v="7"/>
    <x v="1"/>
    <m/>
  </r>
  <r>
    <x v="4"/>
    <n v="134"/>
    <x v="4507"/>
    <x v="7"/>
    <x v="1"/>
    <m/>
  </r>
  <r>
    <x v="4"/>
    <n v="134"/>
    <x v="2991"/>
    <x v="7"/>
    <x v="1"/>
    <m/>
  </r>
  <r>
    <x v="4"/>
    <n v="133"/>
    <x v="4508"/>
    <x v="7"/>
    <x v="1"/>
    <m/>
  </r>
  <r>
    <x v="4"/>
    <n v="131"/>
    <x v="2992"/>
    <x v="7"/>
    <x v="1"/>
    <m/>
  </r>
  <r>
    <x v="4"/>
    <n v="105"/>
    <x v="4509"/>
    <x v="7"/>
    <x v="1"/>
    <m/>
  </r>
  <r>
    <x v="4"/>
    <n v="107"/>
    <x v="2993"/>
    <x v="7"/>
    <x v="1"/>
    <m/>
  </r>
  <r>
    <x v="4"/>
    <n v="105"/>
    <x v="4510"/>
    <x v="7"/>
    <x v="1"/>
    <m/>
  </r>
  <r>
    <x v="4"/>
    <n v="105"/>
    <x v="4511"/>
    <x v="7"/>
    <x v="1"/>
    <m/>
  </r>
  <r>
    <x v="4"/>
    <n v="106"/>
    <x v="4512"/>
    <x v="7"/>
    <x v="1"/>
    <m/>
  </r>
  <r>
    <x v="4"/>
    <n v="105"/>
    <x v="2994"/>
    <x v="7"/>
    <x v="1"/>
    <m/>
  </r>
  <r>
    <x v="4"/>
    <n v="106"/>
    <x v="2995"/>
    <x v="7"/>
    <x v="1"/>
    <m/>
  </r>
  <r>
    <x v="4"/>
    <n v="104"/>
    <x v="4513"/>
    <x v="7"/>
    <x v="1"/>
    <m/>
  </r>
  <r>
    <x v="4"/>
    <n v="103"/>
    <x v="2996"/>
    <x v="7"/>
    <x v="1"/>
    <m/>
  </r>
  <r>
    <x v="4"/>
    <n v="112"/>
    <x v="2997"/>
    <x v="7"/>
    <x v="1"/>
    <m/>
  </r>
  <r>
    <x v="4"/>
    <n v="105"/>
    <x v="4514"/>
    <x v="7"/>
    <x v="1"/>
    <m/>
  </r>
  <r>
    <x v="4"/>
    <n v="105"/>
    <x v="2998"/>
    <x v="7"/>
    <x v="1"/>
    <m/>
  </r>
  <r>
    <x v="4"/>
    <n v="105"/>
    <x v="4515"/>
    <x v="7"/>
    <x v="1"/>
    <m/>
  </r>
  <r>
    <x v="4"/>
    <n v="105"/>
    <x v="2999"/>
    <x v="7"/>
    <x v="1"/>
    <m/>
  </r>
  <r>
    <x v="4"/>
    <n v="106"/>
    <x v="4516"/>
    <x v="7"/>
    <x v="1"/>
    <m/>
  </r>
  <r>
    <x v="4"/>
    <n v="100"/>
    <x v="4517"/>
    <x v="7"/>
    <x v="1"/>
    <m/>
  </r>
  <r>
    <x v="4"/>
    <n v="102"/>
    <x v="3000"/>
    <x v="7"/>
    <x v="1"/>
    <m/>
  </r>
  <r>
    <x v="4"/>
    <n v="97"/>
    <x v="484"/>
    <x v="7"/>
    <x v="1"/>
    <m/>
  </r>
  <r>
    <x v="4"/>
    <n v="101"/>
    <x v="3001"/>
    <x v="7"/>
    <x v="1"/>
    <m/>
  </r>
  <r>
    <x v="4"/>
    <n v="95"/>
    <x v="4518"/>
    <x v="7"/>
    <x v="1"/>
    <m/>
  </r>
  <r>
    <x v="4"/>
    <n v="93"/>
    <x v="4519"/>
    <x v="7"/>
    <x v="1"/>
    <m/>
  </r>
  <r>
    <x v="4"/>
    <n v="101"/>
    <x v="4520"/>
    <x v="7"/>
    <x v="1"/>
    <m/>
  </r>
  <r>
    <x v="4"/>
    <n v="100"/>
    <x v="3002"/>
    <x v="7"/>
    <x v="1"/>
    <m/>
  </r>
  <r>
    <x v="4"/>
    <n v="103"/>
    <x v="4521"/>
    <x v="7"/>
    <x v="1"/>
    <m/>
  </r>
  <r>
    <x v="4"/>
    <n v="101"/>
    <x v="4522"/>
    <x v="7"/>
    <x v="1"/>
    <m/>
  </r>
  <r>
    <x v="4"/>
    <n v="103"/>
    <x v="3003"/>
    <x v="7"/>
    <x v="1"/>
    <m/>
  </r>
  <r>
    <x v="4"/>
    <n v="104"/>
    <x v="4523"/>
    <x v="7"/>
    <x v="1"/>
    <m/>
  </r>
  <r>
    <x v="4"/>
    <n v="105"/>
    <x v="486"/>
    <x v="7"/>
    <x v="1"/>
    <m/>
  </r>
  <r>
    <x v="4"/>
    <n v="103"/>
    <x v="3005"/>
    <x v="7"/>
    <x v="1"/>
    <m/>
  </r>
  <r>
    <x v="4"/>
    <n v="103"/>
    <x v="4524"/>
    <x v="7"/>
    <x v="1"/>
    <m/>
  </r>
  <r>
    <x v="4"/>
    <n v="103"/>
    <x v="4525"/>
    <x v="7"/>
    <x v="1"/>
    <m/>
  </r>
  <r>
    <x v="4"/>
    <n v="104"/>
    <x v="4526"/>
    <x v="7"/>
    <x v="1"/>
    <m/>
  </r>
  <r>
    <x v="4"/>
    <n v="101"/>
    <x v="3006"/>
    <x v="7"/>
    <x v="1"/>
    <m/>
  </r>
  <r>
    <x v="4"/>
    <n v="100"/>
    <x v="4527"/>
    <x v="7"/>
    <x v="1"/>
    <m/>
  </r>
  <r>
    <x v="4"/>
    <n v="103"/>
    <x v="4528"/>
    <x v="7"/>
    <x v="1"/>
    <m/>
  </r>
  <r>
    <x v="4"/>
    <n v="103"/>
    <x v="4529"/>
    <x v="7"/>
    <x v="1"/>
    <m/>
  </r>
  <r>
    <x v="4"/>
    <n v="104"/>
    <x v="3007"/>
    <x v="7"/>
    <x v="1"/>
    <m/>
  </r>
  <r>
    <x v="4"/>
    <n v="106"/>
    <x v="4530"/>
    <x v="7"/>
    <x v="1"/>
    <m/>
  </r>
  <r>
    <x v="4"/>
    <n v="102"/>
    <x v="4531"/>
    <x v="7"/>
    <x v="1"/>
    <m/>
  </r>
  <r>
    <x v="4"/>
    <n v="105"/>
    <x v="3012"/>
    <x v="7"/>
    <x v="1"/>
    <m/>
  </r>
  <r>
    <x v="4"/>
    <n v="107"/>
    <x v="3017"/>
    <x v="7"/>
    <x v="1"/>
    <m/>
  </r>
  <r>
    <x v="4"/>
    <n v="120"/>
    <x v="3019"/>
    <x v="7"/>
    <x v="1"/>
    <m/>
  </r>
  <r>
    <x v="4"/>
    <n v="123"/>
    <x v="3020"/>
    <x v="7"/>
    <x v="1"/>
    <m/>
  </r>
  <r>
    <x v="4"/>
    <n v="121"/>
    <x v="3021"/>
    <x v="7"/>
    <x v="1"/>
    <m/>
  </r>
  <r>
    <x v="4"/>
    <n v="110"/>
    <x v="3022"/>
    <x v="7"/>
    <x v="1"/>
    <m/>
  </r>
  <r>
    <x v="4"/>
    <n v="107"/>
    <x v="3023"/>
    <x v="7"/>
    <x v="1"/>
    <m/>
  </r>
  <r>
    <x v="4"/>
    <n v="109"/>
    <x v="3024"/>
    <x v="7"/>
    <x v="1"/>
    <m/>
  </r>
  <r>
    <x v="4"/>
    <n v="107"/>
    <x v="3026"/>
    <x v="7"/>
    <x v="1"/>
    <m/>
  </r>
  <r>
    <x v="4"/>
    <n v="108"/>
    <x v="3028"/>
    <x v="7"/>
    <x v="1"/>
    <m/>
  </r>
  <r>
    <x v="4"/>
    <n v="108"/>
    <x v="3029"/>
    <x v="7"/>
    <x v="1"/>
    <m/>
  </r>
  <r>
    <x v="4"/>
    <n v="104"/>
    <x v="3030"/>
    <x v="7"/>
    <x v="1"/>
    <m/>
  </r>
  <r>
    <x v="4"/>
    <n v="108"/>
    <x v="3031"/>
    <x v="7"/>
    <x v="1"/>
    <m/>
  </r>
  <r>
    <x v="4"/>
    <n v="115"/>
    <x v="3032"/>
    <x v="7"/>
    <x v="1"/>
    <m/>
  </r>
  <r>
    <x v="4"/>
    <n v="124"/>
    <x v="3033"/>
    <x v="7"/>
    <x v="1"/>
    <m/>
  </r>
  <r>
    <x v="4"/>
    <n v="142"/>
    <x v="3034"/>
    <x v="7"/>
    <x v="1"/>
    <m/>
  </r>
  <r>
    <x v="4"/>
    <n v="137"/>
    <x v="3035"/>
    <x v="7"/>
    <x v="1"/>
    <m/>
  </r>
  <r>
    <x v="4"/>
    <n v="130"/>
    <x v="3036"/>
    <x v="7"/>
    <x v="1"/>
    <m/>
  </r>
  <r>
    <x v="4"/>
    <n v="128"/>
    <x v="3037"/>
    <x v="7"/>
    <x v="1"/>
    <m/>
  </r>
  <r>
    <x v="4"/>
    <n v="128"/>
    <x v="3038"/>
    <x v="7"/>
    <x v="1"/>
    <m/>
  </r>
  <r>
    <x v="4"/>
    <n v="129"/>
    <x v="3040"/>
    <x v="7"/>
    <x v="1"/>
    <m/>
  </r>
  <r>
    <x v="4"/>
    <n v="133"/>
    <x v="3041"/>
    <x v="7"/>
    <x v="1"/>
    <m/>
  </r>
  <r>
    <x v="4"/>
    <n v="141"/>
    <x v="3042"/>
    <x v="7"/>
    <x v="1"/>
    <m/>
  </r>
  <r>
    <x v="4"/>
    <n v="133"/>
    <x v="3043"/>
    <x v="7"/>
    <x v="1"/>
    <m/>
  </r>
  <r>
    <x v="4"/>
    <n v="133"/>
    <x v="3045"/>
    <x v="7"/>
    <x v="1"/>
    <m/>
  </r>
  <r>
    <x v="4"/>
    <n v="125"/>
    <x v="3047"/>
    <x v="7"/>
    <x v="1"/>
    <m/>
  </r>
  <r>
    <x v="4"/>
    <n v="122"/>
    <x v="495"/>
    <x v="7"/>
    <x v="1"/>
    <m/>
  </r>
  <r>
    <x v="4"/>
    <n v="123"/>
    <x v="496"/>
    <x v="7"/>
    <x v="1"/>
    <m/>
  </r>
  <r>
    <x v="4"/>
    <n v="124"/>
    <x v="497"/>
    <x v="7"/>
    <x v="1"/>
    <m/>
  </r>
  <r>
    <x v="4"/>
    <n v="119"/>
    <x v="498"/>
    <x v="7"/>
    <x v="1"/>
    <m/>
  </r>
  <r>
    <x v="4"/>
    <n v="119"/>
    <x v="4532"/>
    <x v="7"/>
    <x v="1"/>
    <m/>
  </r>
  <r>
    <x v="4"/>
    <n v="114"/>
    <x v="4533"/>
    <x v="7"/>
    <x v="1"/>
    <m/>
  </r>
  <r>
    <x v="4"/>
    <n v="115"/>
    <x v="4534"/>
    <x v="7"/>
    <x v="1"/>
    <m/>
  </r>
  <r>
    <x v="4"/>
    <n v="116"/>
    <x v="499"/>
    <x v="7"/>
    <x v="1"/>
    <m/>
  </r>
  <r>
    <x v="4"/>
    <n v="115"/>
    <x v="4535"/>
    <x v="7"/>
    <x v="1"/>
    <m/>
  </r>
  <r>
    <x v="4"/>
    <n v="112"/>
    <x v="3048"/>
    <x v="7"/>
    <x v="1"/>
    <m/>
  </r>
  <r>
    <x v="4"/>
    <n v="111"/>
    <x v="4536"/>
    <x v="7"/>
    <x v="1"/>
    <m/>
  </r>
  <r>
    <x v="4"/>
    <n v="113"/>
    <x v="4537"/>
    <x v="7"/>
    <x v="1"/>
    <m/>
  </r>
  <r>
    <x v="4"/>
    <n v="113"/>
    <x v="4538"/>
    <x v="7"/>
    <x v="1"/>
    <m/>
  </r>
  <r>
    <x v="4"/>
    <n v="112"/>
    <x v="501"/>
    <x v="7"/>
    <x v="1"/>
    <m/>
  </r>
  <r>
    <x v="4"/>
    <n v="113"/>
    <x v="4539"/>
    <x v="7"/>
    <x v="1"/>
    <m/>
  </r>
  <r>
    <x v="4"/>
    <n v="116"/>
    <x v="4540"/>
    <x v="7"/>
    <x v="1"/>
    <m/>
  </r>
  <r>
    <x v="4"/>
    <n v="116"/>
    <x v="4541"/>
    <x v="7"/>
    <x v="1"/>
    <m/>
  </r>
  <r>
    <x v="4"/>
    <n v="115"/>
    <x v="503"/>
    <x v="7"/>
    <x v="1"/>
    <m/>
  </r>
  <r>
    <x v="4"/>
    <n v="118"/>
    <x v="507"/>
    <x v="7"/>
    <x v="1"/>
    <m/>
  </r>
  <r>
    <x v="4"/>
    <n v="120"/>
    <x v="508"/>
    <x v="7"/>
    <x v="1"/>
    <m/>
  </r>
  <r>
    <x v="4"/>
    <n v="113"/>
    <x v="4542"/>
    <x v="7"/>
    <x v="1"/>
    <m/>
  </r>
  <r>
    <x v="4"/>
    <n v="111"/>
    <x v="509"/>
    <x v="7"/>
    <x v="1"/>
    <m/>
  </r>
  <r>
    <x v="4"/>
    <n v="109"/>
    <x v="511"/>
    <x v="7"/>
    <x v="1"/>
    <m/>
  </r>
  <r>
    <x v="4"/>
    <n v="113"/>
    <x v="4543"/>
    <x v="7"/>
    <x v="1"/>
    <m/>
  </r>
  <r>
    <x v="4"/>
    <n v="114"/>
    <x v="512"/>
    <x v="7"/>
    <x v="1"/>
    <m/>
  </r>
  <r>
    <x v="4"/>
    <n v="114"/>
    <x v="514"/>
    <x v="7"/>
    <x v="1"/>
    <m/>
  </r>
  <r>
    <x v="4"/>
    <n v="115"/>
    <x v="517"/>
    <x v="7"/>
    <x v="1"/>
    <m/>
  </r>
  <r>
    <x v="4"/>
    <n v="117"/>
    <x v="519"/>
    <x v="7"/>
    <x v="1"/>
    <m/>
  </r>
  <r>
    <x v="4"/>
    <n v="110"/>
    <x v="3050"/>
    <x v="7"/>
    <x v="1"/>
    <m/>
  </r>
  <r>
    <x v="4"/>
    <n v="115"/>
    <x v="4544"/>
    <x v="7"/>
    <x v="1"/>
    <m/>
  </r>
  <r>
    <x v="4"/>
    <n v="112"/>
    <x v="3051"/>
    <x v="7"/>
    <x v="1"/>
    <m/>
  </r>
  <r>
    <x v="4"/>
    <n v="114"/>
    <x v="3052"/>
    <x v="7"/>
    <x v="1"/>
    <m/>
  </r>
  <r>
    <x v="4"/>
    <n v="110"/>
    <x v="3053"/>
    <x v="7"/>
    <x v="1"/>
    <m/>
  </r>
  <r>
    <x v="4"/>
    <n v="119"/>
    <x v="4545"/>
    <x v="7"/>
    <x v="1"/>
    <m/>
  </r>
  <r>
    <x v="4"/>
    <n v="121"/>
    <x v="3055"/>
    <x v="7"/>
    <x v="1"/>
    <m/>
  </r>
  <r>
    <x v="4"/>
    <n v="118"/>
    <x v="3056"/>
    <x v="7"/>
    <x v="1"/>
    <m/>
  </r>
  <r>
    <x v="4"/>
    <n v="110"/>
    <x v="3057"/>
    <x v="7"/>
    <x v="1"/>
    <m/>
  </r>
  <r>
    <x v="4"/>
    <n v="113"/>
    <x v="3058"/>
    <x v="7"/>
    <x v="1"/>
    <m/>
  </r>
  <r>
    <x v="4"/>
    <n v="103"/>
    <x v="3059"/>
    <x v="7"/>
    <x v="1"/>
    <m/>
  </r>
  <r>
    <x v="4"/>
    <n v="99"/>
    <x v="3060"/>
    <x v="7"/>
    <x v="1"/>
    <m/>
  </r>
  <r>
    <x v="4"/>
    <n v="100"/>
    <x v="3061"/>
    <x v="7"/>
    <x v="1"/>
    <m/>
  </r>
  <r>
    <x v="4"/>
    <n v="109"/>
    <x v="3062"/>
    <x v="7"/>
    <x v="1"/>
    <m/>
  </r>
  <r>
    <x v="4"/>
    <n v="103"/>
    <x v="3063"/>
    <x v="7"/>
    <x v="1"/>
    <m/>
  </r>
  <r>
    <x v="4"/>
    <n v="112"/>
    <x v="3064"/>
    <x v="7"/>
    <x v="1"/>
    <m/>
  </r>
  <r>
    <x v="4"/>
    <n v="115"/>
    <x v="3065"/>
    <x v="7"/>
    <x v="1"/>
    <m/>
  </r>
  <r>
    <x v="4"/>
    <n v="110"/>
    <x v="3066"/>
    <x v="7"/>
    <x v="1"/>
    <m/>
  </r>
  <r>
    <x v="4"/>
    <n v="113"/>
    <x v="3067"/>
    <x v="7"/>
    <x v="1"/>
    <m/>
  </r>
  <r>
    <x v="4"/>
    <n v="113"/>
    <x v="3068"/>
    <x v="7"/>
    <x v="1"/>
    <m/>
  </r>
  <r>
    <x v="4"/>
    <n v="111"/>
    <x v="3069"/>
    <x v="7"/>
    <x v="1"/>
    <m/>
  </r>
  <r>
    <x v="4"/>
    <n v="111"/>
    <x v="4546"/>
    <x v="7"/>
    <x v="1"/>
    <m/>
  </r>
  <r>
    <x v="4"/>
    <n v="113"/>
    <x v="4547"/>
    <x v="7"/>
    <x v="1"/>
    <m/>
  </r>
  <r>
    <x v="4"/>
    <n v="112"/>
    <x v="3071"/>
    <x v="7"/>
    <x v="1"/>
    <m/>
  </r>
  <r>
    <x v="4"/>
    <n v="115"/>
    <x v="3072"/>
    <x v="7"/>
    <x v="1"/>
    <m/>
  </r>
  <r>
    <x v="4"/>
    <n v="112"/>
    <x v="3073"/>
    <x v="7"/>
    <x v="1"/>
    <m/>
  </r>
  <r>
    <x v="4"/>
    <n v="115"/>
    <x v="3074"/>
    <x v="7"/>
    <x v="1"/>
    <m/>
  </r>
  <r>
    <x v="4"/>
    <n v="119"/>
    <x v="3076"/>
    <x v="7"/>
    <x v="1"/>
    <m/>
  </r>
  <r>
    <x v="4"/>
    <n v="121"/>
    <x v="3077"/>
    <x v="7"/>
    <x v="1"/>
    <m/>
  </r>
  <r>
    <x v="4"/>
    <n v="108"/>
    <x v="3080"/>
    <x v="7"/>
    <x v="1"/>
    <m/>
  </r>
  <r>
    <x v="4"/>
    <n v="105"/>
    <x v="3081"/>
    <x v="7"/>
    <x v="1"/>
    <m/>
  </r>
  <r>
    <x v="4"/>
    <n v="103"/>
    <x v="3082"/>
    <x v="7"/>
    <x v="1"/>
    <m/>
  </r>
  <r>
    <x v="4"/>
    <n v="108"/>
    <x v="3083"/>
    <x v="7"/>
    <x v="1"/>
    <m/>
  </r>
  <r>
    <x v="4"/>
    <n v="108"/>
    <x v="3084"/>
    <x v="7"/>
    <x v="1"/>
    <m/>
  </r>
  <r>
    <x v="4"/>
    <n v="109"/>
    <x v="3085"/>
    <x v="7"/>
    <x v="1"/>
    <m/>
  </r>
  <r>
    <x v="4"/>
    <n v="106"/>
    <x v="3086"/>
    <x v="7"/>
    <x v="1"/>
    <m/>
  </r>
  <r>
    <x v="4"/>
    <n v="106"/>
    <x v="3087"/>
    <x v="7"/>
    <x v="1"/>
    <m/>
  </r>
  <r>
    <x v="4"/>
    <n v="111"/>
    <x v="3089"/>
    <x v="7"/>
    <x v="1"/>
    <m/>
  </r>
  <r>
    <x v="4"/>
    <n v="113"/>
    <x v="3090"/>
    <x v="7"/>
    <x v="1"/>
    <m/>
  </r>
  <r>
    <x v="4"/>
    <n v="118"/>
    <x v="3091"/>
    <x v="7"/>
    <x v="1"/>
    <m/>
  </r>
  <r>
    <x v="4"/>
    <n v="122"/>
    <x v="3092"/>
    <x v="7"/>
    <x v="1"/>
    <m/>
  </r>
  <r>
    <x v="4"/>
    <n v="117"/>
    <x v="4548"/>
    <x v="7"/>
    <x v="1"/>
    <m/>
  </r>
  <r>
    <x v="4"/>
    <n v="114"/>
    <x v="3093"/>
    <x v="7"/>
    <x v="1"/>
    <m/>
  </r>
  <r>
    <x v="4"/>
    <n v="97"/>
    <x v="3094"/>
    <x v="7"/>
    <x v="1"/>
    <m/>
  </r>
  <r>
    <x v="4"/>
    <n v="91"/>
    <x v="3095"/>
    <x v="7"/>
    <x v="1"/>
    <m/>
  </r>
  <r>
    <x v="4"/>
    <n v="98"/>
    <x v="3096"/>
    <x v="7"/>
    <x v="1"/>
    <m/>
  </r>
  <r>
    <x v="4"/>
    <n v="99"/>
    <x v="3097"/>
    <x v="7"/>
    <x v="1"/>
    <m/>
  </r>
  <r>
    <x v="4"/>
    <n v="100"/>
    <x v="3099"/>
    <x v="7"/>
    <x v="1"/>
    <m/>
  </r>
  <r>
    <x v="4"/>
    <n v="98"/>
    <x v="3100"/>
    <x v="7"/>
    <x v="1"/>
    <m/>
  </r>
  <r>
    <x v="4"/>
    <n v="98"/>
    <x v="3101"/>
    <x v="7"/>
    <x v="1"/>
    <m/>
  </r>
  <r>
    <x v="4"/>
    <n v="97"/>
    <x v="3102"/>
    <x v="7"/>
    <x v="1"/>
    <m/>
  </r>
  <r>
    <x v="4"/>
    <n v="101"/>
    <x v="3103"/>
    <x v="7"/>
    <x v="1"/>
    <m/>
  </r>
  <r>
    <x v="4"/>
    <n v="101"/>
    <x v="3104"/>
    <x v="7"/>
    <x v="1"/>
    <m/>
  </r>
  <r>
    <x v="4"/>
    <n v="104"/>
    <x v="4549"/>
    <x v="7"/>
    <x v="1"/>
    <m/>
  </r>
  <r>
    <x v="4"/>
    <n v="103"/>
    <x v="4550"/>
    <x v="7"/>
    <x v="1"/>
    <m/>
  </r>
  <r>
    <x v="4"/>
    <n v="101"/>
    <x v="4551"/>
    <x v="7"/>
    <x v="1"/>
    <m/>
  </r>
  <r>
    <x v="4"/>
    <n v="100"/>
    <x v="3105"/>
    <x v="7"/>
    <x v="1"/>
    <m/>
  </r>
  <r>
    <x v="4"/>
    <n v="101"/>
    <x v="3106"/>
    <x v="7"/>
    <x v="1"/>
    <m/>
  </r>
  <r>
    <x v="4"/>
    <n v="94"/>
    <x v="3107"/>
    <x v="7"/>
    <x v="1"/>
    <m/>
  </r>
  <r>
    <x v="4"/>
    <n v="94"/>
    <x v="3108"/>
    <x v="7"/>
    <x v="1"/>
    <m/>
  </r>
  <r>
    <x v="4"/>
    <n v="95"/>
    <x v="3109"/>
    <x v="7"/>
    <x v="1"/>
    <m/>
  </r>
  <r>
    <x v="4"/>
    <n v="95"/>
    <x v="3110"/>
    <x v="7"/>
    <x v="1"/>
    <m/>
  </r>
  <r>
    <x v="4"/>
    <n v="101"/>
    <x v="3111"/>
    <x v="7"/>
    <x v="1"/>
    <m/>
  </r>
  <r>
    <x v="4"/>
    <n v="97"/>
    <x v="3112"/>
    <x v="7"/>
    <x v="1"/>
    <m/>
  </r>
  <r>
    <x v="4"/>
    <n v="96"/>
    <x v="3113"/>
    <x v="7"/>
    <x v="1"/>
    <m/>
  </r>
  <r>
    <x v="4"/>
    <n v="95"/>
    <x v="3114"/>
    <x v="7"/>
    <x v="1"/>
    <m/>
  </r>
  <r>
    <x v="4"/>
    <n v="94"/>
    <x v="3115"/>
    <x v="7"/>
    <x v="1"/>
    <m/>
  </r>
  <r>
    <x v="4"/>
    <n v="99"/>
    <x v="3116"/>
    <x v="7"/>
    <x v="1"/>
    <m/>
  </r>
  <r>
    <x v="4"/>
    <n v="99"/>
    <x v="3117"/>
    <x v="7"/>
    <x v="1"/>
    <m/>
  </r>
  <r>
    <x v="4"/>
    <n v="93"/>
    <x v="3118"/>
    <x v="7"/>
    <x v="1"/>
    <m/>
  </r>
  <r>
    <x v="4"/>
    <n v="95"/>
    <x v="3119"/>
    <x v="7"/>
    <x v="1"/>
    <m/>
  </r>
  <r>
    <x v="4"/>
    <n v="98"/>
    <x v="4552"/>
    <x v="7"/>
    <x v="1"/>
    <m/>
  </r>
  <r>
    <x v="4"/>
    <n v="101"/>
    <x v="3121"/>
    <x v="7"/>
    <x v="1"/>
    <m/>
  </r>
  <r>
    <x v="4"/>
    <n v="101"/>
    <x v="3122"/>
    <x v="7"/>
    <x v="1"/>
    <m/>
  </r>
  <r>
    <x v="4"/>
    <n v="102"/>
    <x v="3123"/>
    <x v="7"/>
    <x v="1"/>
    <m/>
  </r>
  <r>
    <x v="4"/>
    <n v="99"/>
    <x v="3124"/>
    <x v="7"/>
    <x v="1"/>
    <m/>
  </r>
  <r>
    <x v="4"/>
    <n v="93"/>
    <x v="3125"/>
    <x v="7"/>
    <x v="1"/>
    <m/>
  </r>
  <r>
    <x v="4"/>
    <n v="98"/>
    <x v="3126"/>
    <x v="7"/>
    <x v="1"/>
    <m/>
  </r>
  <r>
    <x v="4"/>
    <n v="92"/>
    <x v="4553"/>
    <x v="7"/>
    <x v="1"/>
    <m/>
  </r>
  <r>
    <x v="4"/>
    <n v="97"/>
    <x v="4554"/>
    <x v="7"/>
    <x v="1"/>
    <m/>
  </r>
  <r>
    <x v="4"/>
    <n v="94"/>
    <x v="3128"/>
    <x v="7"/>
    <x v="1"/>
    <m/>
  </r>
  <r>
    <x v="4"/>
    <n v="91"/>
    <x v="4555"/>
    <x v="7"/>
    <x v="1"/>
    <m/>
  </r>
  <r>
    <x v="4"/>
    <n v="95"/>
    <x v="3129"/>
    <x v="7"/>
    <x v="1"/>
    <m/>
  </r>
  <r>
    <x v="4"/>
    <n v="101"/>
    <x v="3130"/>
    <x v="7"/>
    <x v="1"/>
    <m/>
  </r>
  <r>
    <x v="4"/>
    <n v="105"/>
    <x v="3131"/>
    <x v="7"/>
    <x v="1"/>
    <m/>
  </r>
  <r>
    <x v="4"/>
    <n v="98"/>
    <x v="3132"/>
    <x v="7"/>
    <x v="1"/>
    <m/>
  </r>
  <r>
    <x v="4"/>
    <n v="102"/>
    <x v="3133"/>
    <x v="7"/>
    <x v="1"/>
    <m/>
  </r>
  <r>
    <x v="4"/>
    <n v="98"/>
    <x v="3134"/>
    <x v="7"/>
    <x v="1"/>
    <m/>
  </r>
  <r>
    <x v="4"/>
    <n v="103"/>
    <x v="3135"/>
    <x v="7"/>
    <x v="1"/>
    <m/>
  </r>
  <r>
    <x v="4"/>
    <n v="110"/>
    <x v="3136"/>
    <x v="7"/>
    <x v="1"/>
    <m/>
  </r>
  <r>
    <x v="4"/>
    <n v="99"/>
    <x v="4556"/>
    <x v="7"/>
    <x v="1"/>
    <m/>
  </r>
  <r>
    <x v="4"/>
    <n v="104"/>
    <x v="4557"/>
    <x v="7"/>
    <x v="1"/>
    <m/>
  </r>
  <r>
    <x v="4"/>
    <n v="103"/>
    <x v="3140"/>
    <x v="7"/>
    <x v="1"/>
    <m/>
  </r>
  <r>
    <x v="4"/>
    <n v="103"/>
    <x v="3141"/>
    <x v="7"/>
    <x v="1"/>
    <m/>
  </r>
  <r>
    <x v="4"/>
    <n v="117"/>
    <x v="3142"/>
    <x v="7"/>
    <x v="1"/>
    <m/>
  </r>
  <r>
    <x v="4"/>
    <n v="140"/>
    <x v="3144"/>
    <x v="7"/>
    <x v="1"/>
    <m/>
  </r>
  <r>
    <x v="4"/>
    <n v="122"/>
    <x v="3145"/>
    <x v="7"/>
    <x v="1"/>
    <m/>
  </r>
  <r>
    <x v="4"/>
    <n v="114"/>
    <x v="3146"/>
    <x v="7"/>
    <x v="1"/>
    <m/>
  </r>
  <r>
    <x v="4"/>
    <n v="120"/>
    <x v="3147"/>
    <x v="7"/>
    <x v="1"/>
    <m/>
  </r>
  <r>
    <x v="4"/>
    <n v="106"/>
    <x v="3148"/>
    <x v="7"/>
    <x v="1"/>
    <m/>
  </r>
  <r>
    <x v="4"/>
    <n v="107"/>
    <x v="3149"/>
    <x v="7"/>
    <x v="1"/>
    <m/>
  </r>
  <r>
    <x v="4"/>
    <n v="112"/>
    <x v="3150"/>
    <x v="7"/>
    <x v="1"/>
    <m/>
  </r>
  <r>
    <x v="4"/>
    <n v="116"/>
    <x v="3151"/>
    <x v="7"/>
    <x v="1"/>
    <m/>
  </r>
  <r>
    <x v="4"/>
    <n v="97"/>
    <x v="3152"/>
    <x v="7"/>
    <x v="1"/>
    <m/>
  </r>
  <r>
    <x v="4"/>
    <n v="93"/>
    <x v="3153"/>
    <x v="7"/>
    <x v="1"/>
    <m/>
  </r>
  <r>
    <x v="4"/>
    <n v="94"/>
    <x v="3154"/>
    <x v="7"/>
    <x v="1"/>
    <m/>
  </r>
  <r>
    <x v="4"/>
    <n v="93"/>
    <x v="3155"/>
    <x v="7"/>
    <x v="1"/>
    <m/>
  </r>
  <r>
    <x v="4"/>
    <n v="86"/>
    <x v="3156"/>
    <x v="7"/>
    <x v="1"/>
    <m/>
  </r>
  <r>
    <x v="4"/>
    <n v="82"/>
    <x v="3158"/>
    <x v="7"/>
    <x v="1"/>
    <m/>
  </r>
  <r>
    <x v="4"/>
    <n v="59"/>
    <x v="3159"/>
    <x v="7"/>
    <x v="1"/>
    <m/>
  </r>
  <r>
    <x v="4"/>
    <n v="66"/>
    <x v="3160"/>
    <x v="7"/>
    <x v="1"/>
    <m/>
  </r>
  <r>
    <x v="4"/>
    <n v="73"/>
    <x v="3161"/>
    <x v="7"/>
    <x v="1"/>
    <m/>
  </r>
  <r>
    <x v="4"/>
    <n v="63"/>
    <x v="3162"/>
    <x v="7"/>
    <x v="1"/>
    <m/>
  </r>
  <r>
    <x v="4"/>
    <n v="65"/>
    <x v="3163"/>
    <x v="7"/>
    <x v="1"/>
    <m/>
  </r>
  <r>
    <x v="4"/>
    <n v="64"/>
    <x v="3164"/>
    <x v="7"/>
    <x v="1"/>
    <m/>
  </r>
  <r>
    <x v="4"/>
    <n v="62"/>
    <x v="3166"/>
    <x v="7"/>
    <x v="1"/>
    <m/>
  </r>
  <r>
    <x v="4"/>
    <n v="65"/>
    <x v="3167"/>
    <x v="7"/>
    <x v="1"/>
    <m/>
  </r>
  <r>
    <x v="4"/>
    <n v="65"/>
    <x v="3168"/>
    <x v="7"/>
    <x v="1"/>
    <m/>
  </r>
  <r>
    <x v="4"/>
    <n v="58"/>
    <x v="3169"/>
    <x v="7"/>
    <x v="1"/>
    <m/>
  </r>
  <r>
    <x v="4"/>
    <n v="60"/>
    <x v="4558"/>
    <x v="7"/>
    <x v="1"/>
    <m/>
  </r>
  <r>
    <x v="4"/>
    <n v="56"/>
    <x v="3170"/>
    <x v="7"/>
    <x v="1"/>
    <m/>
  </r>
  <r>
    <x v="4"/>
    <n v="58"/>
    <x v="3172"/>
    <x v="7"/>
    <x v="1"/>
    <m/>
  </r>
  <r>
    <x v="4"/>
    <n v="61"/>
    <x v="4559"/>
    <x v="7"/>
    <x v="1"/>
    <m/>
  </r>
  <r>
    <x v="4"/>
    <n v="63"/>
    <x v="3178"/>
    <x v="7"/>
    <x v="1"/>
    <m/>
  </r>
  <r>
    <x v="4"/>
    <n v="59"/>
    <x v="3179"/>
    <x v="7"/>
    <x v="1"/>
    <m/>
  </r>
  <r>
    <x v="4"/>
    <n v="61"/>
    <x v="3182"/>
    <x v="7"/>
    <x v="1"/>
    <m/>
  </r>
  <r>
    <x v="4"/>
    <n v="68"/>
    <x v="3183"/>
    <x v="7"/>
    <x v="1"/>
    <m/>
  </r>
  <r>
    <x v="4"/>
    <n v="74"/>
    <x v="3184"/>
    <x v="7"/>
    <x v="1"/>
    <m/>
  </r>
  <r>
    <x v="4"/>
    <n v="75"/>
    <x v="3185"/>
    <x v="7"/>
    <x v="1"/>
    <m/>
  </r>
  <r>
    <x v="4"/>
    <n v="71"/>
    <x v="3186"/>
    <x v="7"/>
    <x v="1"/>
    <m/>
  </r>
  <r>
    <x v="4"/>
    <n v="67"/>
    <x v="3189"/>
    <x v="7"/>
    <x v="1"/>
    <m/>
  </r>
  <r>
    <x v="4"/>
    <n v="84"/>
    <x v="3190"/>
    <x v="7"/>
    <x v="1"/>
    <m/>
  </r>
  <r>
    <x v="4"/>
    <n v="101"/>
    <x v="3191"/>
    <x v="7"/>
    <x v="1"/>
    <m/>
  </r>
  <r>
    <x v="4"/>
    <n v="101"/>
    <x v="3192"/>
    <x v="7"/>
    <x v="1"/>
    <m/>
  </r>
  <r>
    <x v="4"/>
    <n v="101"/>
    <x v="3193"/>
    <x v="7"/>
    <x v="1"/>
    <m/>
  </r>
  <r>
    <x v="4"/>
    <n v="100"/>
    <x v="3194"/>
    <x v="7"/>
    <x v="1"/>
    <m/>
  </r>
  <r>
    <x v="4"/>
    <n v="101"/>
    <x v="3195"/>
    <x v="7"/>
    <x v="1"/>
    <m/>
  </r>
  <r>
    <x v="4"/>
    <n v="101"/>
    <x v="3196"/>
    <x v="7"/>
    <x v="1"/>
    <m/>
  </r>
  <r>
    <x v="4"/>
    <n v="99"/>
    <x v="4560"/>
    <x v="7"/>
    <x v="1"/>
    <m/>
  </r>
  <r>
    <x v="4"/>
    <n v="100"/>
    <x v="3198"/>
    <x v="7"/>
    <x v="1"/>
    <m/>
  </r>
  <r>
    <x v="4"/>
    <n v="99"/>
    <x v="3202"/>
    <x v="7"/>
    <x v="1"/>
    <m/>
  </r>
  <r>
    <x v="4"/>
    <n v="99"/>
    <x v="3203"/>
    <x v="7"/>
    <x v="1"/>
    <m/>
  </r>
  <r>
    <x v="4"/>
    <n v="98"/>
    <x v="3204"/>
    <x v="7"/>
    <x v="1"/>
    <m/>
  </r>
  <r>
    <x v="4"/>
    <n v="99"/>
    <x v="3205"/>
    <x v="7"/>
    <x v="1"/>
    <m/>
  </r>
  <r>
    <x v="4"/>
    <n v="97"/>
    <x v="3206"/>
    <x v="7"/>
    <x v="1"/>
    <m/>
  </r>
  <r>
    <x v="4"/>
    <n v="95"/>
    <x v="3207"/>
    <x v="7"/>
    <x v="1"/>
    <m/>
  </r>
  <r>
    <x v="4"/>
    <n v="94"/>
    <x v="3209"/>
    <x v="7"/>
    <x v="1"/>
    <m/>
  </r>
  <r>
    <x v="4"/>
    <n v="95"/>
    <x v="3210"/>
    <x v="7"/>
    <x v="1"/>
    <m/>
  </r>
  <r>
    <x v="4"/>
    <n v="100"/>
    <x v="4561"/>
    <x v="7"/>
    <x v="1"/>
    <m/>
  </r>
  <r>
    <x v="4"/>
    <n v="95"/>
    <x v="3211"/>
    <x v="7"/>
    <x v="1"/>
    <m/>
  </r>
  <r>
    <x v="4"/>
    <n v="98"/>
    <x v="4562"/>
    <x v="7"/>
    <x v="1"/>
    <m/>
  </r>
  <r>
    <x v="4"/>
    <n v="94"/>
    <x v="3213"/>
    <x v="7"/>
    <x v="1"/>
    <m/>
  </r>
  <r>
    <x v="4"/>
    <n v="96"/>
    <x v="3215"/>
    <x v="7"/>
    <x v="1"/>
    <m/>
  </r>
  <r>
    <x v="4"/>
    <n v="99"/>
    <x v="3216"/>
    <x v="7"/>
    <x v="1"/>
    <m/>
  </r>
  <r>
    <x v="4"/>
    <n v="99"/>
    <x v="3217"/>
    <x v="7"/>
    <x v="1"/>
    <m/>
  </r>
  <r>
    <x v="4"/>
    <n v="98"/>
    <x v="3218"/>
    <x v="7"/>
    <x v="1"/>
    <m/>
  </r>
  <r>
    <x v="4"/>
    <n v="93"/>
    <x v="4563"/>
    <x v="7"/>
    <x v="1"/>
    <m/>
  </r>
  <r>
    <x v="4"/>
    <n v="92"/>
    <x v="4564"/>
    <x v="7"/>
    <x v="1"/>
    <m/>
  </r>
  <r>
    <x v="4"/>
    <n v="95"/>
    <x v="3220"/>
    <x v="7"/>
    <x v="1"/>
    <m/>
  </r>
  <r>
    <x v="4"/>
    <n v="95"/>
    <x v="3221"/>
    <x v="7"/>
    <x v="1"/>
    <m/>
  </r>
  <r>
    <x v="4"/>
    <n v="94"/>
    <x v="3222"/>
    <x v="7"/>
    <x v="1"/>
    <m/>
  </r>
  <r>
    <x v="4"/>
    <n v="95"/>
    <x v="3225"/>
    <x v="7"/>
    <x v="1"/>
    <m/>
  </r>
  <r>
    <x v="4"/>
    <n v="90"/>
    <x v="3226"/>
    <x v="7"/>
    <x v="1"/>
    <m/>
  </r>
  <r>
    <x v="4"/>
    <n v="93"/>
    <x v="3227"/>
    <x v="7"/>
    <x v="1"/>
    <m/>
  </r>
  <r>
    <x v="4"/>
    <n v="92"/>
    <x v="3228"/>
    <x v="7"/>
    <x v="1"/>
    <m/>
  </r>
  <r>
    <x v="4"/>
    <n v="91"/>
    <x v="3229"/>
    <x v="7"/>
    <x v="1"/>
    <m/>
  </r>
  <r>
    <x v="4"/>
    <n v="92"/>
    <x v="3230"/>
    <x v="7"/>
    <x v="1"/>
    <m/>
  </r>
  <r>
    <x v="4"/>
    <n v="90"/>
    <x v="3232"/>
    <x v="7"/>
    <x v="1"/>
    <m/>
  </r>
  <r>
    <x v="4"/>
    <n v="91"/>
    <x v="3233"/>
    <x v="7"/>
    <x v="1"/>
    <m/>
  </r>
  <r>
    <x v="4"/>
    <n v="91"/>
    <x v="3234"/>
    <x v="7"/>
    <x v="1"/>
    <m/>
  </r>
  <r>
    <x v="4"/>
    <n v="90"/>
    <x v="3235"/>
    <x v="7"/>
    <x v="1"/>
    <m/>
  </r>
  <r>
    <x v="4"/>
    <n v="89"/>
    <x v="3236"/>
    <x v="7"/>
    <x v="1"/>
    <m/>
  </r>
  <r>
    <x v="4"/>
    <n v="90"/>
    <x v="3237"/>
    <x v="7"/>
    <x v="1"/>
    <m/>
  </r>
  <r>
    <x v="4"/>
    <n v="86"/>
    <x v="3238"/>
    <x v="7"/>
    <x v="1"/>
    <m/>
  </r>
  <r>
    <x v="4"/>
    <n v="88"/>
    <x v="3239"/>
    <x v="7"/>
    <x v="1"/>
    <m/>
  </r>
  <r>
    <x v="4"/>
    <n v="88"/>
    <x v="3240"/>
    <x v="7"/>
    <x v="1"/>
    <m/>
  </r>
  <r>
    <x v="4"/>
    <n v="88"/>
    <x v="3241"/>
    <x v="7"/>
    <x v="1"/>
    <m/>
  </r>
  <r>
    <x v="4"/>
    <n v="89"/>
    <x v="3242"/>
    <x v="7"/>
    <x v="1"/>
    <m/>
  </r>
  <r>
    <x v="4"/>
    <n v="89"/>
    <x v="3243"/>
    <x v="7"/>
    <x v="1"/>
    <m/>
  </r>
  <r>
    <x v="4"/>
    <n v="85"/>
    <x v="3244"/>
    <x v="7"/>
    <x v="1"/>
    <m/>
  </r>
  <r>
    <x v="4"/>
    <n v="84"/>
    <x v="3245"/>
    <x v="7"/>
    <x v="1"/>
    <m/>
  </r>
  <r>
    <x v="4"/>
    <n v="86"/>
    <x v="3246"/>
    <x v="7"/>
    <x v="1"/>
    <m/>
  </r>
  <r>
    <x v="4"/>
    <n v="88"/>
    <x v="3248"/>
    <x v="7"/>
    <x v="1"/>
    <m/>
  </r>
  <r>
    <x v="4"/>
    <n v="89"/>
    <x v="3250"/>
    <x v="7"/>
    <x v="1"/>
    <m/>
  </r>
  <r>
    <x v="4"/>
    <n v="87"/>
    <x v="3253"/>
    <x v="7"/>
    <x v="1"/>
    <m/>
  </r>
  <r>
    <x v="4"/>
    <n v="87"/>
    <x v="3254"/>
    <x v="7"/>
    <x v="1"/>
    <m/>
  </r>
  <r>
    <x v="4"/>
    <n v="86"/>
    <x v="3255"/>
    <x v="7"/>
    <x v="1"/>
    <m/>
  </r>
  <r>
    <x v="4"/>
    <n v="86"/>
    <x v="4565"/>
    <x v="7"/>
    <x v="1"/>
    <m/>
  </r>
  <r>
    <x v="4"/>
    <n v="85"/>
    <x v="3256"/>
    <x v="7"/>
    <x v="1"/>
    <m/>
  </r>
  <r>
    <x v="4"/>
    <n v="88"/>
    <x v="3257"/>
    <x v="7"/>
    <x v="1"/>
    <m/>
  </r>
  <r>
    <x v="4"/>
    <n v="85"/>
    <x v="3258"/>
    <x v="7"/>
    <x v="1"/>
    <m/>
  </r>
  <r>
    <x v="4"/>
    <n v="86"/>
    <x v="3259"/>
    <x v="7"/>
    <x v="1"/>
    <m/>
  </r>
  <r>
    <x v="4"/>
    <n v="85"/>
    <x v="3261"/>
    <x v="7"/>
    <x v="1"/>
    <m/>
  </r>
  <r>
    <x v="4"/>
    <n v="85"/>
    <x v="3262"/>
    <x v="7"/>
    <x v="1"/>
    <m/>
  </r>
  <r>
    <x v="4"/>
    <n v="84"/>
    <x v="3263"/>
    <x v="7"/>
    <x v="1"/>
    <m/>
  </r>
  <r>
    <x v="4"/>
    <n v="86"/>
    <x v="3265"/>
    <x v="7"/>
    <x v="1"/>
    <m/>
  </r>
  <r>
    <x v="4"/>
    <n v="87"/>
    <x v="3268"/>
    <x v="7"/>
    <x v="1"/>
    <m/>
  </r>
  <r>
    <x v="4"/>
    <n v="84"/>
    <x v="3271"/>
    <x v="7"/>
    <x v="1"/>
    <m/>
  </r>
  <r>
    <x v="4"/>
    <n v="81"/>
    <x v="4566"/>
    <x v="7"/>
    <x v="1"/>
    <m/>
  </r>
  <r>
    <x v="4"/>
    <n v="95"/>
    <x v="4567"/>
    <x v="7"/>
    <x v="1"/>
    <m/>
  </r>
  <r>
    <x v="4"/>
    <n v="79"/>
    <x v="4568"/>
    <x v="7"/>
    <x v="1"/>
    <m/>
  </r>
  <r>
    <x v="4"/>
    <n v="79"/>
    <x v="4569"/>
    <x v="7"/>
    <x v="1"/>
    <m/>
  </r>
  <r>
    <x v="4"/>
    <n v="84"/>
    <x v="4570"/>
    <x v="7"/>
    <x v="1"/>
    <m/>
  </r>
  <r>
    <x v="4"/>
    <n v="94"/>
    <x v="4571"/>
    <x v="7"/>
    <x v="1"/>
    <m/>
  </r>
  <r>
    <x v="4"/>
    <n v="81"/>
    <x v="4572"/>
    <x v="7"/>
    <x v="1"/>
    <m/>
  </r>
  <r>
    <x v="4"/>
    <n v="87"/>
    <x v="4573"/>
    <x v="7"/>
    <x v="1"/>
    <m/>
  </r>
  <r>
    <x v="4"/>
    <n v="80"/>
    <x v="4574"/>
    <x v="7"/>
    <x v="1"/>
    <m/>
  </r>
  <r>
    <x v="4"/>
    <n v="79"/>
    <x v="4575"/>
    <x v="7"/>
    <x v="1"/>
    <m/>
  </r>
  <r>
    <x v="4"/>
    <n v="101"/>
    <x v="4576"/>
    <x v="7"/>
    <x v="1"/>
    <m/>
  </r>
  <r>
    <x v="4"/>
    <n v="93"/>
    <x v="4577"/>
    <x v="7"/>
    <x v="1"/>
    <m/>
  </r>
  <r>
    <x v="4"/>
    <n v="97"/>
    <x v="4578"/>
    <x v="7"/>
    <x v="1"/>
    <m/>
  </r>
  <r>
    <x v="4"/>
    <n v="82"/>
    <x v="4579"/>
    <x v="7"/>
    <x v="1"/>
    <m/>
  </r>
  <r>
    <x v="4"/>
    <n v="80"/>
    <x v="4580"/>
    <x v="7"/>
    <x v="1"/>
    <m/>
  </r>
  <r>
    <x v="4"/>
    <n v="84"/>
    <x v="4581"/>
    <x v="7"/>
    <x v="1"/>
    <m/>
  </r>
  <r>
    <x v="4"/>
    <n v="82"/>
    <x v="4582"/>
    <x v="7"/>
    <x v="1"/>
    <m/>
  </r>
  <r>
    <x v="4"/>
    <n v="105"/>
    <x v="4583"/>
    <x v="7"/>
    <x v="1"/>
    <m/>
  </r>
  <r>
    <x v="4"/>
    <n v="110"/>
    <x v="4584"/>
    <x v="7"/>
    <x v="1"/>
    <m/>
  </r>
  <r>
    <x v="4"/>
    <n v="82"/>
    <x v="4585"/>
    <x v="7"/>
    <x v="1"/>
    <m/>
  </r>
  <r>
    <x v="4"/>
    <n v="138"/>
    <x v="4586"/>
    <x v="7"/>
    <x v="1"/>
    <m/>
  </r>
  <r>
    <x v="4"/>
    <n v="81"/>
    <x v="4587"/>
    <x v="7"/>
    <x v="1"/>
    <m/>
  </r>
  <r>
    <x v="4"/>
    <n v="103"/>
    <x v="4588"/>
    <x v="7"/>
    <x v="1"/>
    <m/>
  </r>
  <r>
    <x v="4"/>
    <n v="104"/>
    <x v="4589"/>
    <x v="7"/>
    <x v="1"/>
    <m/>
  </r>
  <r>
    <x v="4"/>
    <n v="108"/>
    <x v="4590"/>
    <x v="7"/>
    <x v="1"/>
    <m/>
  </r>
  <r>
    <x v="4"/>
    <n v="83"/>
    <x v="4591"/>
    <x v="7"/>
    <x v="1"/>
    <m/>
  </r>
  <r>
    <x v="4"/>
    <n v="80"/>
    <x v="4592"/>
    <x v="7"/>
    <x v="1"/>
    <m/>
  </r>
  <r>
    <x v="4"/>
    <n v="112"/>
    <x v="4593"/>
    <x v="7"/>
    <x v="1"/>
    <m/>
  </r>
  <r>
    <x v="4"/>
    <n v="103"/>
    <x v="4594"/>
    <x v="7"/>
    <x v="1"/>
    <m/>
  </r>
  <r>
    <x v="4"/>
    <n v="97"/>
    <x v="4595"/>
    <x v="7"/>
    <x v="1"/>
    <m/>
  </r>
  <r>
    <x v="4"/>
    <n v="81"/>
    <x v="4596"/>
    <x v="7"/>
    <x v="1"/>
    <m/>
  </r>
  <r>
    <x v="4"/>
    <n v="91"/>
    <x v="4597"/>
    <x v="7"/>
    <x v="1"/>
    <m/>
  </r>
  <r>
    <x v="4"/>
    <n v="82"/>
    <x v="4598"/>
    <x v="7"/>
    <x v="1"/>
    <m/>
  </r>
  <r>
    <x v="4"/>
    <n v="83"/>
    <x v="4599"/>
    <x v="7"/>
    <x v="1"/>
    <m/>
  </r>
  <r>
    <x v="4"/>
    <n v="106"/>
    <x v="4600"/>
    <x v="7"/>
    <x v="1"/>
    <m/>
  </r>
  <r>
    <x v="4"/>
    <n v="103"/>
    <x v="4601"/>
    <x v="7"/>
    <x v="1"/>
    <m/>
  </r>
  <r>
    <x v="4"/>
    <n v="100"/>
    <x v="4602"/>
    <x v="7"/>
    <x v="1"/>
    <m/>
  </r>
  <r>
    <x v="4"/>
    <n v="86"/>
    <x v="4603"/>
    <x v="7"/>
    <x v="1"/>
    <m/>
  </r>
  <r>
    <x v="4"/>
    <n v="98"/>
    <x v="4604"/>
    <x v="7"/>
    <x v="1"/>
    <m/>
  </r>
  <r>
    <x v="4"/>
    <n v="101"/>
    <x v="4605"/>
    <x v="7"/>
    <x v="1"/>
    <m/>
  </r>
  <r>
    <x v="4"/>
    <n v="96"/>
    <x v="4606"/>
    <x v="7"/>
    <x v="1"/>
    <m/>
  </r>
  <r>
    <x v="4"/>
    <n v="80"/>
    <x v="4607"/>
    <x v="7"/>
    <x v="1"/>
    <m/>
  </r>
  <r>
    <x v="4"/>
    <n v="86"/>
    <x v="4608"/>
    <x v="7"/>
    <x v="1"/>
    <m/>
  </r>
  <r>
    <x v="4"/>
    <n v="86"/>
    <x v="4609"/>
    <x v="7"/>
    <x v="1"/>
    <m/>
  </r>
  <r>
    <x v="4"/>
    <n v="91"/>
    <x v="4610"/>
    <x v="7"/>
    <x v="1"/>
    <m/>
  </r>
  <r>
    <x v="4"/>
    <n v="100"/>
    <x v="4611"/>
    <x v="7"/>
    <x v="1"/>
    <m/>
  </r>
  <r>
    <x v="4"/>
    <n v="100"/>
    <x v="4612"/>
    <x v="7"/>
    <x v="1"/>
    <m/>
  </r>
  <r>
    <x v="4"/>
    <n v="75"/>
    <x v="4613"/>
    <x v="7"/>
    <x v="1"/>
    <m/>
  </r>
  <r>
    <x v="4"/>
    <n v="107"/>
    <x v="4614"/>
    <x v="7"/>
    <x v="1"/>
    <m/>
  </r>
  <r>
    <x v="4"/>
    <n v="82"/>
    <x v="4615"/>
    <x v="7"/>
    <x v="1"/>
    <m/>
  </r>
  <r>
    <x v="4"/>
    <n v="96"/>
    <x v="4616"/>
    <x v="7"/>
    <x v="1"/>
    <m/>
  </r>
  <r>
    <x v="4"/>
    <n v="93"/>
    <x v="4617"/>
    <x v="7"/>
    <x v="1"/>
    <m/>
  </r>
  <r>
    <x v="4"/>
    <n v="95"/>
    <x v="4618"/>
    <x v="7"/>
    <x v="1"/>
    <m/>
  </r>
  <r>
    <x v="4"/>
    <n v="93"/>
    <x v="4619"/>
    <x v="7"/>
    <x v="1"/>
    <m/>
  </r>
  <r>
    <x v="4"/>
    <n v="92"/>
    <x v="4620"/>
    <x v="7"/>
    <x v="1"/>
    <m/>
  </r>
  <r>
    <x v="4"/>
    <n v="93"/>
    <x v="4621"/>
    <x v="7"/>
    <x v="1"/>
    <m/>
  </r>
  <r>
    <x v="4"/>
    <n v="92"/>
    <x v="4622"/>
    <x v="7"/>
    <x v="1"/>
    <m/>
  </r>
  <r>
    <x v="4"/>
    <n v="92"/>
    <x v="4623"/>
    <x v="7"/>
    <x v="1"/>
    <m/>
  </r>
  <r>
    <x v="4"/>
    <n v="95"/>
    <x v="4624"/>
    <x v="7"/>
    <x v="1"/>
    <m/>
  </r>
  <r>
    <x v="4"/>
    <n v="82"/>
    <x v="3501"/>
    <x v="7"/>
    <x v="1"/>
    <m/>
  </r>
  <r>
    <x v="4"/>
    <n v="81"/>
    <x v="4625"/>
    <x v="7"/>
    <x v="1"/>
    <m/>
  </r>
  <r>
    <x v="4"/>
    <n v="106"/>
    <x v="4626"/>
    <x v="7"/>
    <x v="1"/>
    <m/>
  </r>
  <r>
    <x v="4"/>
    <n v="76"/>
    <x v="4627"/>
    <x v="7"/>
    <x v="1"/>
    <m/>
  </r>
  <r>
    <x v="4"/>
    <n v="82"/>
    <x v="4628"/>
    <x v="7"/>
    <x v="1"/>
    <m/>
  </r>
  <r>
    <x v="4"/>
    <n v="86"/>
    <x v="4629"/>
    <x v="7"/>
    <x v="1"/>
    <m/>
  </r>
  <r>
    <x v="4"/>
    <n v="82"/>
    <x v="4630"/>
    <x v="7"/>
    <x v="1"/>
    <m/>
  </r>
  <r>
    <x v="4"/>
    <n v="88"/>
    <x v="4631"/>
    <x v="7"/>
    <x v="1"/>
    <m/>
  </r>
  <r>
    <x v="4"/>
    <n v="94"/>
    <x v="4632"/>
    <x v="7"/>
    <x v="1"/>
    <m/>
  </r>
  <r>
    <x v="4"/>
    <n v="82"/>
    <x v="4633"/>
    <x v="7"/>
    <x v="1"/>
    <m/>
  </r>
  <r>
    <x v="4"/>
    <n v="87"/>
    <x v="4634"/>
    <x v="7"/>
    <x v="1"/>
    <m/>
  </r>
  <r>
    <x v="4"/>
    <n v="77"/>
    <x v="4635"/>
    <x v="7"/>
    <x v="1"/>
    <m/>
  </r>
  <r>
    <x v="4"/>
    <n v="82"/>
    <x v="4636"/>
    <x v="7"/>
    <x v="1"/>
    <m/>
  </r>
  <r>
    <x v="4"/>
    <n v="83"/>
    <x v="4637"/>
    <x v="7"/>
    <x v="1"/>
    <m/>
  </r>
  <r>
    <x v="4"/>
    <n v="96"/>
    <x v="4638"/>
    <x v="7"/>
    <x v="1"/>
    <m/>
  </r>
  <r>
    <x v="4"/>
    <n v="105"/>
    <x v="4639"/>
    <x v="7"/>
    <x v="1"/>
    <m/>
  </r>
  <r>
    <x v="4"/>
    <n v="96"/>
    <x v="4640"/>
    <x v="7"/>
    <x v="1"/>
    <m/>
  </r>
  <r>
    <x v="4"/>
    <n v="82"/>
    <x v="4641"/>
    <x v="7"/>
    <x v="1"/>
    <m/>
  </r>
  <r>
    <x v="4"/>
    <n v="83"/>
    <x v="4642"/>
    <x v="7"/>
    <x v="1"/>
    <m/>
  </r>
  <r>
    <x v="4"/>
    <n v="87"/>
    <x v="4643"/>
    <x v="7"/>
    <x v="1"/>
    <m/>
  </r>
  <r>
    <x v="4"/>
    <n v="83"/>
    <x v="4644"/>
    <x v="7"/>
    <x v="1"/>
    <m/>
  </r>
  <r>
    <x v="4"/>
    <n v="81"/>
    <x v="4645"/>
    <x v="7"/>
    <x v="1"/>
    <m/>
  </r>
  <r>
    <x v="4"/>
    <n v="82"/>
    <x v="4646"/>
    <x v="7"/>
    <x v="1"/>
    <m/>
  </r>
  <r>
    <x v="4"/>
    <n v="70"/>
    <x v="4647"/>
    <x v="7"/>
    <x v="1"/>
    <m/>
  </r>
  <r>
    <x v="4"/>
    <n v="77"/>
    <x v="4648"/>
    <x v="7"/>
    <x v="1"/>
    <m/>
  </r>
  <r>
    <x v="4"/>
    <n v="116"/>
    <x v="4649"/>
    <x v="7"/>
    <x v="1"/>
    <m/>
  </r>
  <r>
    <x v="4"/>
    <n v="83"/>
    <x v="4650"/>
    <x v="7"/>
    <x v="1"/>
    <m/>
  </r>
  <r>
    <x v="4"/>
    <n v="95"/>
    <x v="4651"/>
    <x v="7"/>
    <x v="1"/>
    <m/>
  </r>
  <r>
    <x v="4"/>
    <n v="83"/>
    <x v="4652"/>
    <x v="7"/>
    <x v="1"/>
    <m/>
  </r>
  <r>
    <x v="4"/>
    <n v="86"/>
    <x v="4653"/>
    <x v="7"/>
    <x v="1"/>
    <m/>
  </r>
  <r>
    <x v="4"/>
    <n v="87"/>
    <x v="4654"/>
    <x v="7"/>
    <x v="1"/>
    <m/>
  </r>
  <r>
    <x v="4"/>
    <n v="85"/>
    <x v="4655"/>
    <x v="7"/>
    <x v="1"/>
    <m/>
  </r>
  <r>
    <x v="4"/>
    <n v="103"/>
    <x v="4656"/>
    <x v="7"/>
    <x v="1"/>
    <m/>
  </r>
  <r>
    <x v="4"/>
    <n v="82"/>
    <x v="4657"/>
    <x v="7"/>
    <x v="1"/>
    <m/>
  </r>
  <r>
    <x v="4"/>
    <n v="74"/>
    <x v="4658"/>
    <x v="7"/>
    <x v="1"/>
    <m/>
  </r>
  <r>
    <x v="4"/>
    <n v="80"/>
    <x v="4659"/>
    <x v="7"/>
    <x v="1"/>
    <m/>
  </r>
  <r>
    <x v="4"/>
    <n v="92"/>
    <x v="4660"/>
    <x v="7"/>
    <x v="1"/>
    <m/>
  </r>
  <r>
    <x v="4"/>
    <n v="80"/>
    <x v="4661"/>
    <x v="7"/>
    <x v="1"/>
    <m/>
  </r>
  <r>
    <x v="4"/>
    <n v="82"/>
    <x v="4662"/>
    <x v="7"/>
    <x v="1"/>
    <m/>
  </r>
  <r>
    <x v="4"/>
    <n v="66"/>
    <x v="4663"/>
    <x v="7"/>
    <x v="1"/>
    <m/>
  </r>
  <r>
    <x v="4"/>
    <n v="70"/>
    <x v="4664"/>
    <x v="7"/>
    <x v="1"/>
    <m/>
  </r>
  <r>
    <x v="4"/>
    <n v="71"/>
    <x v="4665"/>
    <x v="7"/>
    <x v="1"/>
    <m/>
  </r>
  <r>
    <x v="4"/>
    <n v="86"/>
    <x v="4666"/>
    <x v="7"/>
    <x v="1"/>
    <m/>
  </r>
  <r>
    <x v="4"/>
    <n v="90"/>
    <x v="4667"/>
    <x v="7"/>
    <x v="1"/>
    <m/>
  </r>
  <r>
    <x v="4"/>
    <n v="96"/>
    <x v="4668"/>
    <x v="7"/>
    <x v="1"/>
    <m/>
  </r>
  <r>
    <x v="4"/>
    <n v="83"/>
    <x v="4669"/>
    <x v="7"/>
    <x v="1"/>
    <m/>
  </r>
  <r>
    <x v="4"/>
    <n v="81"/>
    <x v="4670"/>
    <x v="7"/>
    <x v="1"/>
    <m/>
  </r>
  <r>
    <x v="4"/>
    <n v="81"/>
    <x v="4671"/>
    <x v="7"/>
    <x v="1"/>
    <m/>
  </r>
  <r>
    <x v="4"/>
    <n v="96"/>
    <x v="4672"/>
    <x v="7"/>
    <x v="1"/>
    <m/>
  </r>
  <r>
    <x v="4"/>
    <n v="95"/>
    <x v="4673"/>
    <x v="7"/>
    <x v="1"/>
    <m/>
  </r>
  <r>
    <x v="4"/>
    <n v="101"/>
    <x v="4674"/>
    <x v="7"/>
    <x v="1"/>
    <m/>
  </r>
  <r>
    <x v="4"/>
    <n v="82"/>
    <x v="4675"/>
    <x v="7"/>
    <x v="1"/>
    <m/>
  </r>
  <r>
    <x v="4"/>
    <n v="80"/>
    <x v="4676"/>
    <x v="7"/>
    <x v="1"/>
    <m/>
  </r>
  <r>
    <x v="4"/>
    <n v="78"/>
    <x v="4677"/>
    <x v="7"/>
    <x v="1"/>
    <m/>
  </r>
  <r>
    <x v="4"/>
    <n v="93"/>
    <x v="4678"/>
    <x v="7"/>
    <x v="1"/>
    <m/>
  </r>
  <r>
    <x v="4"/>
    <n v="81"/>
    <x v="4679"/>
    <x v="7"/>
    <x v="1"/>
    <m/>
  </r>
  <r>
    <x v="4"/>
    <n v="84"/>
    <x v="4680"/>
    <x v="7"/>
    <x v="1"/>
    <m/>
  </r>
  <r>
    <x v="4"/>
    <n v="82"/>
    <x v="4681"/>
    <x v="7"/>
    <x v="1"/>
    <m/>
  </r>
  <r>
    <x v="4"/>
    <n v="70"/>
    <x v="4682"/>
    <x v="7"/>
    <x v="1"/>
    <m/>
  </r>
  <r>
    <x v="4"/>
    <n v="75"/>
    <x v="4683"/>
    <x v="7"/>
    <x v="1"/>
    <m/>
  </r>
  <r>
    <x v="4"/>
    <n v="71"/>
    <x v="4684"/>
    <x v="7"/>
    <x v="1"/>
    <m/>
  </r>
  <r>
    <x v="4"/>
    <n v="86"/>
    <x v="4685"/>
    <x v="7"/>
    <x v="1"/>
    <m/>
  </r>
  <r>
    <x v="4"/>
    <n v="83"/>
    <x v="4686"/>
    <x v="7"/>
    <x v="1"/>
    <m/>
  </r>
  <r>
    <x v="4"/>
    <n v="82"/>
    <x v="4687"/>
    <x v="7"/>
    <x v="1"/>
    <m/>
  </r>
  <r>
    <x v="4"/>
    <n v="82"/>
    <x v="4688"/>
    <x v="7"/>
    <x v="1"/>
    <m/>
  </r>
  <r>
    <x v="4"/>
    <n v="79"/>
    <x v="4689"/>
    <x v="7"/>
    <x v="1"/>
    <m/>
  </r>
  <r>
    <x v="4"/>
    <n v="87"/>
    <x v="4690"/>
    <x v="7"/>
    <x v="1"/>
    <m/>
  </r>
  <r>
    <x v="4"/>
    <n v="85"/>
    <x v="3594"/>
    <x v="7"/>
    <x v="1"/>
    <m/>
  </r>
  <r>
    <x v="4"/>
    <n v="85"/>
    <x v="4691"/>
    <x v="7"/>
    <x v="1"/>
    <m/>
  </r>
  <r>
    <x v="4"/>
    <n v="68"/>
    <x v="4692"/>
    <x v="7"/>
    <x v="1"/>
    <m/>
  </r>
  <r>
    <x v="4"/>
    <n v="80"/>
    <x v="4693"/>
    <x v="7"/>
    <x v="1"/>
    <m/>
  </r>
  <r>
    <x v="4"/>
    <n v="97"/>
    <x v="4694"/>
    <x v="7"/>
    <x v="1"/>
    <m/>
  </r>
  <r>
    <x v="4"/>
    <n v="103"/>
    <x v="4695"/>
    <x v="7"/>
    <x v="1"/>
    <m/>
  </r>
  <r>
    <x v="4"/>
    <n v="80"/>
    <x v="4696"/>
    <x v="7"/>
    <x v="1"/>
    <m/>
  </r>
  <r>
    <x v="4"/>
    <n v="78"/>
    <x v="4697"/>
    <x v="7"/>
    <x v="1"/>
    <m/>
  </r>
  <r>
    <x v="4"/>
    <n v="65"/>
    <x v="4698"/>
    <x v="7"/>
    <x v="1"/>
    <m/>
  </r>
  <r>
    <x v="4"/>
    <n v="82"/>
    <x v="4699"/>
    <x v="7"/>
    <x v="1"/>
    <m/>
  </r>
  <r>
    <x v="4"/>
    <n v="81"/>
    <x v="4700"/>
    <x v="7"/>
    <x v="1"/>
    <m/>
  </r>
  <r>
    <x v="4"/>
    <n v="74"/>
    <x v="4701"/>
    <x v="7"/>
    <x v="1"/>
    <m/>
  </r>
  <r>
    <x v="4"/>
    <n v="58"/>
    <x v="4702"/>
    <x v="7"/>
    <x v="1"/>
    <m/>
  </r>
  <r>
    <x v="4"/>
    <n v="57"/>
    <x v="4703"/>
    <x v="7"/>
    <x v="1"/>
    <m/>
  </r>
  <r>
    <x v="4"/>
    <n v="83"/>
    <x v="4704"/>
    <x v="7"/>
    <x v="1"/>
    <m/>
  </r>
  <r>
    <x v="4"/>
    <n v="82"/>
    <x v="4705"/>
    <x v="7"/>
    <x v="1"/>
    <m/>
  </r>
  <r>
    <x v="4"/>
    <n v="76"/>
    <x v="4706"/>
    <x v="7"/>
    <x v="1"/>
    <m/>
  </r>
  <r>
    <x v="4"/>
    <n v="72"/>
    <x v="4707"/>
    <x v="7"/>
    <x v="1"/>
    <m/>
  </r>
  <r>
    <x v="4"/>
    <n v="63"/>
    <x v="4708"/>
    <x v="7"/>
    <x v="1"/>
    <m/>
  </r>
  <r>
    <x v="4"/>
    <n v="94"/>
    <x v="4709"/>
    <x v="7"/>
    <x v="1"/>
    <m/>
  </r>
  <r>
    <x v="4"/>
    <n v="93"/>
    <x v="4710"/>
    <x v="7"/>
    <x v="1"/>
    <m/>
  </r>
  <r>
    <x v="4"/>
    <n v="88"/>
    <x v="4711"/>
    <x v="7"/>
    <x v="1"/>
    <m/>
  </r>
  <r>
    <x v="4"/>
    <n v="86"/>
    <x v="4712"/>
    <x v="7"/>
    <x v="1"/>
    <m/>
  </r>
  <r>
    <x v="4"/>
    <n v="85"/>
    <x v="4713"/>
    <x v="7"/>
    <x v="1"/>
    <m/>
  </r>
  <r>
    <x v="4"/>
    <n v="82"/>
    <x v="4714"/>
    <x v="7"/>
    <x v="1"/>
    <m/>
  </r>
  <r>
    <x v="4"/>
    <n v="98"/>
    <x v="4715"/>
    <x v="7"/>
    <x v="1"/>
    <m/>
  </r>
  <r>
    <x v="4"/>
    <n v="94"/>
    <x v="4716"/>
    <x v="7"/>
    <x v="1"/>
    <m/>
  </r>
  <r>
    <x v="4"/>
    <n v="81"/>
    <x v="4717"/>
    <x v="7"/>
    <x v="1"/>
    <m/>
  </r>
  <r>
    <x v="4"/>
    <n v="82"/>
    <x v="4718"/>
    <x v="7"/>
    <x v="1"/>
    <m/>
  </r>
  <r>
    <x v="4"/>
    <n v="101"/>
    <x v="4719"/>
    <x v="7"/>
    <x v="1"/>
    <m/>
  </r>
  <r>
    <x v="4"/>
    <n v="102"/>
    <x v="4720"/>
    <x v="7"/>
    <x v="1"/>
    <m/>
  </r>
  <r>
    <x v="4"/>
    <n v="84"/>
    <x v="4721"/>
    <x v="7"/>
    <x v="1"/>
    <m/>
  </r>
  <r>
    <x v="4"/>
    <n v="82"/>
    <x v="4722"/>
    <x v="7"/>
    <x v="1"/>
    <m/>
  </r>
  <r>
    <x v="4"/>
    <n v="81"/>
    <x v="4723"/>
    <x v="7"/>
    <x v="1"/>
    <m/>
  </r>
  <r>
    <x v="4"/>
    <n v="126"/>
    <x v="4724"/>
    <x v="7"/>
    <x v="1"/>
    <m/>
  </r>
  <r>
    <x v="4"/>
    <n v="99"/>
    <x v="4725"/>
    <x v="7"/>
    <x v="1"/>
    <m/>
  </r>
  <r>
    <x v="4"/>
    <n v="82"/>
    <x v="4726"/>
    <x v="7"/>
    <x v="1"/>
    <m/>
  </r>
  <r>
    <x v="4"/>
    <n v="82"/>
    <x v="4727"/>
    <x v="7"/>
    <x v="1"/>
    <m/>
  </r>
  <r>
    <x v="4"/>
    <n v="82"/>
    <x v="4728"/>
    <x v="7"/>
    <x v="1"/>
    <m/>
  </r>
  <r>
    <x v="4"/>
    <n v="87"/>
    <x v="4729"/>
    <x v="7"/>
    <x v="1"/>
    <m/>
  </r>
  <r>
    <x v="4"/>
    <n v="91"/>
    <x v="4730"/>
    <x v="7"/>
    <x v="1"/>
    <m/>
  </r>
  <r>
    <x v="4"/>
    <n v="100"/>
    <x v="4731"/>
    <x v="7"/>
    <x v="1"/>
    <m/>
  </r>
  <r>
    <x v="4"/>
    <n v="99"/>
    <x v="4732"/>
    <x v="7"/>
    <x v="1"/>
    <m/>
  </r>
  <r>
    <x v="4"/>
    <n v="78"/>
    <x v="4733"/>
    <x v="7"/>
    <x v="1"/>
    <m/>
  </r>
  <r>
    <x v="4"/>
    <n v="78"/>
    <x v="4734"/>
    <x v="7"/>
    <x v="1"/>
    <m/>
  </r>
  <r>
    <x v="4"/>
    <n v="83"/>
    <x v="4735"/>
    <x v="7"/>
    <x v="1"/>
    <m/>
  </r>
  <r>
    <x v="4"/>
    <n v="82"/>
    <x v="4736"/>
    <x v="7"/>
    <x v="1"/>
    <m/>
  </r>
  <r>
    <x v="4"/>
    <n v="105"/>
    <x v="4737"/>
    <x v="7"/>
    <x v="1"/>
    <m/>
  </r>
  <r>
    <x v="4"/>
    <n v="94"/>
    <x v="4738"/>
    <x v="7"/>
    <x v="1"/>
    <m/>
  </r>
  <r>
    <x v="4"/>
    <n v="86"/>
    <x v="4739"/>
    <x v="7"/>
    <x v="1"/>
    <m/>
  </r>
  <r>
    <x v="4"/>
    <n v="83"/>
    <x v="4740"/>
    <x v="7"/>
    <x v="1"/>
    <m/>
  </r>
  <r>
    <x v="4"/>
    <n v="99"/>
    <x v="4741"/>
    <x v="7"/>
    <x v="1"/>
    <m/>
  </r>
  <r>
    <x v="4"/>
    <n v="81"/>
    <x v="4742"/>
    <x v="7"/>
    <x v="1"/>
    <m/>
  </r>
  <r>
    <x v="4"/>
    <n v="93"/>
    <x v="4743"/>
    <x v="7"/>
    <x v="1"/>
    <m/>
  </r>
  <r>
    <x v="4"/>
    <n v="94"/>
    <x v="4744"/>
    <x v="7"/>
    <x v="1"/>
    <m/>
  </r>
  <r>
    <x v="4"/>
    <n v="94"/>
    <x v="4745"/>
    <x v="7"/>
    <x v="1"/>
    <m/>
  </r>
  <r>
    <x v="4"/>
    <n v="92"/>
    <x v="4746"/>
    <x v="7"/>
    <x v="1"/>
    <m/>
  </r>
  <r>
    <x v="4"/>
    <n v="93"/>
    <x v="4747"/>
    <x v="7"/>
    <x v="1"/>
    <m/>
  </r>
  <r>
    <x v="4"/>
    <n v="97"/>
    <x v="4748"/>
    <x v="7"/>
    <x v="1"/>
    <m/>
  </r>
  <r>
    <x v="4"/>
    <n v="87"/>
    <x v="4749"/>
    <x v="7"/>
    <x v="1"/>
    <m/>
  </r>
  <r>
    <x v="4"/>
    <n v="95"/>
    <x v="4750"/>
    <x v="7"/>
    <x v="1"/>
    <m/>
  </r>
  <r>
    <x v="4"/>
    <n v="87"/>
    <x v="4751"/>
    <x v="7"/>
    <x v="1"/>
    <m/>
  </r>
  <r>
    <x v="4"/>
    <n v="82"/>
    <x v="4752"/>
    <x v="7"/>
    <x v="1"/>
    <m/>
  </r>
  <r>
    <x v="4"/>
    <n v="80"/>
    <x v="4753"/>
    <x v="7"/>
    <x v="1"/>
    <m/>
  </r>
  <r>
    <x v="4"/>
    <n v="85"/>
    <x v="4754"/>
    <x v="7"/>
    <x v="1"/>
    <m/>
  </r>
  <r>
    <x v="4"/>
    <n v="88"/>
    <x v="4755"/>
    <x v="7"/>
    <x v="1"/>
    <m/>
  </r>
  <r>
    <x v="4"/>
    <n v="93"/>
    <x v="4756"/>
    <x v="7"/>
    <x v="1"/>
    <m/>
  </r>
  <r>
    <x v="4"/>
    <n v="87"/>
    <x v="4757"/>
    <x v="7"/>
    <x v="1"/>
    <m/>
  </r>
  <r>
    <x v="4"/>
    <n v="83"/>
    <x v="4758"/>
    <x v="7"/>
    <x v="1"/>
    <m/>
  </r>
  <r>
    <x v="4"/>
    <n v="87"/>
    <x v="4759"/>
    <x v="7"/>
    <x v="1"/>
    <m/>
  </r>
  <r>
    <x v="4"/>
    <n v="85"/>
    <x v="4760"/>
    <x v="7"/>
    <x v="1"/>
    <m/>
  </r>
  <r>
    <x v="4"/>
    <n v="82"/>
    <x v="4761"/>
    <x v="7"/>
    <x v="1"/>
    <m/>
  </r>
  <r>
    <x v="4"/>
    <n v="90"/>
    <x v="4762"/>
    <x v="7"/>
    <x v="1"/>
    <m/>
  </r>
  <r>
    <x v="4"/>
    <n v="86"/>
    <x v="4763"/>
    <x v="7"/>
    <x v="1"/>
    <m/>
  </r>
  <r>
    <x v="4"/>
    <n v="81"/>
    <x v="4764"/>
    <x v="7"/>
    <x v="1"/>
    <m/>
  </r>
  <r>
    <x v="4"/>
    <n v="86"/>
    <x v="4765"/>
    <x v="7"/>
    <x v="1"/>
    <m/>
  </r>
  <r>
    <x v="4"/>
    <n v="79"/>
    <x v="4766"/>
    <x v="7"/>
    <x v="1"/>
    <m/>
  </r>
  <r>
    <x v="4"/>
    <n v="89"/>
    <x v="4767"/>
    <x v="7"/>
    <x v="1"/>
    <m/>
  </r>
  <r>
    <x v="4"/>
    <n v="84"/>
    <x v="4768"/>
    <x v="7"/>
    <x v="1"/>
    <m/>
  </r>
  <r>
    <x v="4"/>
    <n v="87"/>
    <x v="4769"/>
    <x v="7"/>
    <x v="1"/>
    <m/>
  </r>
  <r>
    <x v="4"/>
    <n v="88"/>
    <x v="4770"/>
    <x v="7"/>
    <x v="1"/>
    <m/>
  </r>
  <r>
    <x v="4"/>
    <n v="84"/>
    <x v="4771"/>
    <x v="7"/>
    <x v="1"/>
    <m/>
  </r>
  <r>
    <x v="4"/>
    <n v="89"/>
    <x v="4772"/>
    <x v="7"/>
    <x v="1"/>
    <m/>
  </r>
  <r>
    <x v="4"/>
    <n v="80"/>
    <x v="4773"/>
    <x v="7"/>
    <x v="1"/>
    <m/>
  </r>
  <r>
    <x v="4"/>
    <n v="88"/>
    <x v="4774"/>
    <x v="7"/>
    <x v="1"/>
    <m/>
  </r>
  <r>
    <x v="4"/>
    <n v="91"/>
    <x v="4775"/>
    <x v="7"/>
    <x v="1"/>
    <m/>
  </r>
  <r>
    <x v="4"/>
    <n v="93"/>
    <x v="4776"/>
    <x v="7"/>
    <x v="1"/>
    <m/>
  </r>
  <r>
    <x v="4"/>
    <n v="82"/>
    <x v="4777"/>
    <x v="7"/>
    <x v="1"/>
    <m/>
  </r>
  <r>
    <x v="4"/>
    <n v="83"/>
    <x v="4778"/>
    <x v="7"/>
    <x v="1"/>
    <m/>
  </r>
  <r>
    <x v="4"/>
    <n v="85"/>
    <x v="4779"/>
    <x v="7"/>
    <x v="1"/>
    <m/>
  </r>
  <r>
    <x v="4"/>
    <n v="89"/>
    <x v="4780"/>
    <x v="7"/>
    <x v="1"/>
    <m/>
  </r>
  <r>
    <x v="4"/>
    <n v="90"/>
    <x v="4781"/>
    <x v="7"/>
    <x v="1"/>
    <m/>
  </r>
  <r>
    <x v="4"/>
    <n v="95"/>
    <x v="4782"/>
    <x v="7"/>
    <x v="1"/>
    <m/>
  </r>
  <r>
    <x v="4"/>
    <n v="83"/>
    <x v="4783"/>
    <x v="7"/>
    <x v="1"/>
    <m/>
  </r>
  <r>
    <x v="4"/>
    <n v="77"/>
    <x v="4784"/>
    <x v="7"/>
    <x v="1"/>
    <m/>
  </r>
  <r>
    <x v="4"/>
    <n v="95"/>
    <x v="4785"/>
    <x v="7"/>
    <x v="1"/>
    <m/>
  </r>
  <r>
    <x v="4"/>
    <n v="87"/>
    <x v="4786"/>
    <x v="7"/>
    <x v="1"/>
    <m/>
  </r>
  <r>
    <x v="4"/>
    <n v="89"/>
    <x v="4787"/>
    <x v="7"/>
    <x v="1"/>
    <m/>
  </r>
  <r>
    <x v="4"/>
    <n v="85"/>
    <x v="4788"/>
    <x v="7"/>
    <x v="1"/>
    <m/>
  </r>
  <r>
    <x v="4"/>
    <n v="92"/>
    <x v="4789"/>
    <x v="7"/>
    <x v="1"/>
    <m/>
  </r>
  <r>
    <x v="4"/>
    <n v="90"/>
    <x v="4790"/>
    <x v="7"/>
    <x v="1"/>
    <m/>
  </r>
  <r>
    <x v="4"/>
    <n v="97"/>
    <x v="4791"/>
    <x v="7"/>
    <x v="1"/>
    <m/>
  </r>
  <r>
    <x v="4"/>
    <n v="91"/>
    <x v="4792"/>
    <x v="7"/>
    <x v="1"/>
    <m/>
  </r>
  <r>
    <x v="4"/>
    <n v="83"/>
    <x v="4793"/>
    <x v="7"/>
    <x v="1"/>
    <m/>
  </r>
  <r>
    <x v="4"/>
    <n v="85"/>
    <x v="4794"/>
    <x v="7"/>
    <x v="1"/>
    <m/>
  </r>
  <r>
    <x v="4"/>
    <n v="91"/>
    <x v="4795"/>
    <x v="7"/>
    <x v="1"/>
    <m/>
  </r>
  <r>
    <x v="4"/>
    <n v="90"/>
    <x v="4796"/>
    <x v="7"/>
    <x v="1"/>
    <m/>
  </r>
  <r>
    <x v="4"/>
    <n v="83"/>
    <x v="4797"/>
    <x v="7"/>
    <x v="1"/>
    <m/>
  </r>
  <r>
    <x v="4"/>
    <n v="92"/>
    <x v="4798"/>
    <x v="7"/>
    <x v="1"/>
    <m/>
  </r>
  <r>
    <x v="4"/>
    <n v="90"/>
    <x v="4799"/>
    <x v="7"/>
    <x v="1"/>
    <m/>
  </r>
  <r>
    <x v="4"/>
    <n v="90"/>
    <x v="4800"/>
    <x v="7"/>
    <x v="1"/>
    <m/>
  </r>
  <r>
    <x v="4"/>
    <n v="97"/>
    <x v="4801"/>
    <x v="7"/>
    <x v="1"/>
    <m/>
  </r>
  <r>
    <x v="4"/>
    <n v="82"/>
    <x v="4802"/>
    <x v="7"/>
    <x v="1"/>
    <m/>
  </r>
  <r>
    <x v="4"/>
    <n v="82"/>
    <x v="4803"/>
    <x v="7"/>
    <x v="1"/>
    <m/>
  </r>
  <r>
    <x v="4"/>
    <n v="80"/>
    <x v="4804"/>
    <x v="7"/>
    <x v="1"/>
    <m/>
  </r>
  <r>
    <x v="4"/>
    <n v="80"/>
    <x v="4805"/>
    <x v="7"/>
    <x v="1"/>
    <m/>
  </r>
  <r>
    <x v="4"/>
    <n v="92"/>
    <x v="4806"/>
    <x v="7"/>
    <x v="1"/>
    <m/>
  </r>
  <r>
    <x v="4"/>
    <n v="84"/>
    <x v="4807"/>
    <x v="7"/>
    <x v="1"/>
    <m/>
  </r>
  <r>
    <x v="4"/>
    <n v="93"/>
    <x v="4808"/>
    <x v="7"/>
    <x v="1"/>
    <m/>
  </r>
  <r>
    <x v="4"/>
    <n v="95"/>
    <x v="4809"/>
    <x v="7"/>
    <x v="1"/>
    <m/>
  </r>
  <r>
    <x v="4"/>
    <n v="95"/>
    <x v="4810"/>
    <x v="7"/>
    <x v="1"/>
    <m/>
  </r>
  <r>
    <x v="4"/>
    <n v="87"/>
    <x v="4811"/>
    <x v="7"/>
    <x v="1"/>
    <m/>
  </r>
  <r>
    <x v="4"/>
    <n v="87"/>
    <x v="4812"/>
    <x v="7"/>
    <x v="1"/>
    <m/>
  </r>
  <r>
    <x v="4"/>
    <n v="78"/>
    <x v="4813"/>
    <x v="7"/>
    <x v="1"/>
    <m/>
  </r>
  <r>
    <x v="4"/>
    <n v="81"/>
    <x v="4814"/>
    <x v="7"/>
    <x v="1"/>
    <m/>
  </r>
  <r>
    <x v="4"/>
    <n v="87"/>
    <x v="4815"/>
    <x v="7"/>
    <x v="1"/>
    <m/>
  </r>
  <r>
    <x v="4"/>
    <n v="88"/>
    <x v="4816"/>
    <x v="7"/>
    <x v="1"/>
    <m/>
  </r>
  <r>
    <x v="4"/>
    <n v="81"/>
    <x v="4817"/>
    <x v="7"/>
    <x v="1"/>
    <m/>
  </r>
  <r>
    <x v="4"/>
    <n v="80"/>
    <x v="4818"/>
    <x v="7"/>
    <x v="1"/>
    <m/>
  </r>
  <r>
    <x v="4"/>
    <n v="81"/>
    <x v="4819"/>
    <x v="7"/>
    <x v="1"/>
    <m/>
  </r>
  <r>
    <x v="4"/>
    <n v="79"/>
    <x v="4820"/>
    <x v="7"/>
    <x v="1"/>
    <m/>
  </r>
  <r>
    <x v="4"/>
    <n v="85"/>
    <x v="4821"/>
    <x v="7"/>
    <x v="1"/>
    <m/>
  </r>
  <r>
    <x v="4"/>
    <n v="86"/>
    <x v="4822"/>
    <x v="7"/>
    <x v="1"/>
    <m/>
  </r>
  <r>
    <x v="4"/>
    <n v="92"/>
    <x v="4823"/>
    <x v="7"/>
    <x v="1"/>
    <m/>
  </r>
  <r>
    <x v="4"/>
    <n v="89"/>
    <x v="4824"/>
    <x v="7"/>
    <x v="1"/>
    <m/>
  </r>
  <r>
    <x v="4"/>
    <n v="79"/>
    <x v="4825"/>
    <x v="7"/>
    <x v="1"/>
    <m/>
  </r>
  <r>
    <x v="4"/>
    <n v="80"/>
    <x v="4826"/>
    <x v="7"/>
    <x v="1"/>
    <m/>
  </r>
  <r>
    <x v="4"/>
    <n v="88"/>
    <x v="4827"/>
    <x v="7"/>
    <x v="1"/>
    <m/>
  </r>
  <r>
    <x v="4"/>
    <n v="88"/>
    <x v="4828"/>
    <x v="7"/>
    <x v="1"/>
    <m/>
  </r>
  <r>
    <x v="4"/>
    <n v="85"/>
    <x v="4829"/>
    <x v="7"/>
    <x v="1"/>
    <m/>
  </r>
  <r>
    <x v="4"/>
    <n v="84"/>
    <x v="4830"/>
    <x v="7"/>
    <x v="1"/>
    <m/>
  </r>
  <r>
    <x v="4"/>
    <n v="76"/>
    <x v="4831"/>
    <x v="7"/>
    <x v="1"/>
    <m/>
  </r>
  <r>
    <x v="4"/>
    <n v="89"/>
    <x v="4832"/>
    <x v="7"/>
    <x v="1"/>
    <m/>
  </r>
  <r>
    <x v="4"/>
    <n v="89"/>
    <x v="4833"/>
    <x v="7"/>
    <x v="1"/>
    <m/>
  </r>
  <r>
    <x v="4"/>
    <n v="88"/>
    <x v="4834"/>
    <x v="7"/>
    <x v="1"/>
    <m/>
  </r>
  <r>
    <x v="4"/>
    <n v="90"/>
    <x v="4835"/>
    <x v="7"/>
    <x v="1"/>
    <m/>
  </r>
  <r>
    <x v="4"/>
    <n v="85"/>
    <x v="4836"/>
    <x v="7"/>
    <x v="1"/>
    <m/>
  </r>
  <r>
    <x v="4"/>
    <n v="73"/>
    <x v="4837"/>
    <x v="7"/>
    <x v="1"/>
    <m/>
  </r>
  <r>
    <x v="4"/>
    <n v="95"/>
    <x v="4838"/>
    <x v="7"/>
    <x v="1"/>
    <m/>
  </r>
  <r>
    <x v="4"/>
    <n v="81"/>
    <x v="4839"/>
    <x v="7"/>
    <x v="1"/>
    <m/>
  </r>
  <r>
    <x v="4"/>
    <n v="82"/>
    <x v="4840"/>
    <x v="7"/>
    <x v="1"/>
    <m/>
  </r>
  <r>
    <x v="4"/>
    <n v="85"/>
    <x v="4841"/>
    <x v="7"/>
    <x v="1"/>
    <m/>
  </r>
  <r>
    <x v="4"/>
    <n v="87"/>
    <x v="4842"/>
    <x v="7"/>
    <x v="1"/>
    <m/>
  </r>
  <r>
    <x v="4"/>
    <n v="85"/>
    <x v="4843"/>
    <x v="7"/>
    <x v="1"/>
    <m/>
  </r>
  <r>
    <x v="4"/>
    <n v="86"/>
    <x v="4844"/>
    <x v="7"/>
    <x v="1"/>
    <m/>
  </r>
  <r>
    <x v="4"/>
    <n v="93"/>
    <x v="4845"/>
    <x v="7"/>
    <x v="1"/>
    <m/>
  </r>
  <r>
    <x v="4"/>
    <n v="72"/>
    <x v="4846"/>
    <x v="7"/>
    <x v="1"/>
    <m/>
  </r>
  <r>
    <x v="4"/>
    <n v="76"/>
    <x v="4847"/>
    <x v="7"/>
    <x v="1"/>
    <m/>
  </r>
  <r>
    <x v="4"/>
    <n v="106"/>
    <x v="4848"/>
    <x v="7"/>
    <x v="1"/>
    <m/>
  </r>
  <r>
    <x v="4"/>
    <n v="80"/>
    <x v="4849"/>
    <x v="7"/>
    <x v="1"/>
    <m/>
  </r>
  <r>
    <x v="4"/>
    <n v="80"/>
    <x v="4850"/>
    <x v="7"/>
    <x v="1"/>
    <m/>
  </r>
  <r>
    <x v="4"/>
    <n v="90"/>
    <x v="4851"/>
    <x v="7"/>
    <x v="1"/>
    <m/>
  </r>
  <r>
    <x v="4"/>
    <n v="91"/>
    <x v="4852"/>
    <x v="7"/>
    <x v="1"/>
    <m/>
  </r>
  <r>
    <x v="4"/>
    <n v="81"/>
    <x v="4853"/>
    <x v="7"/>
    <x v="1"/>
    <m/>
  </r>
  <r>
    <x v="4"/>
    <n v="83"/>
    <x v="4854"/>
    <x v="7"/>
    <x v="1"/>
    <m/>
  </r>
  <r>
    <x v="4"/>
    <n v="89"/>
    <x v="4855"/>
    <x v="7"/>
    <x v="1"/>
    <m/>
  </r>
  <r>
    <x v="4"/>
    <n v="92"/>
    <x v="4856"/>
    <x v="7"/>
    <x v="1"/>
    <m/>
  </r>
  <r>
    <x v="4"/>
    <n v="89"/>
    <x v="4857"/>
    <x v="7"/>
    <x v="1"/>
    <m/>
  </r>
  <r>
    <x v="4"/>
    <n v="83"/>
    <x v="4858"/>
    <x v="7"/>
    <x v="1"/>
    <m/>
  </r>
  <r>
    <x v="4"/>
    <n v="84"/>
    <x v="4859"/>
    <x v="7"/>
    <x v="1"/>
    <m/>
  </r>
  <r>
    <x v="4"/>
    <n v="90"/>
    <x v="4860"/>
    <x v="7"/>
    <x v="1"/>
    <m/>
  </r>
  <r>
    <x v="4"/>
    <n v="89"/>
    <x v="4861"/>
    <x v="7"/>
    <x v="1"/>
    <m/>
  </r>
  <r>
    <x v="4"/>
    <n v="89"/>
    <x v="4862"/>
    <x v="7"/>
    <x v="1"/>
    <m/>
  </r>
  <r>
    <x v="4"/>
    <n v="94"/>
    <x v="4863"/>
    <x v="7"/>
    <x v="1"/>
    <m/>
  </r>
  <r>
    <x v="4"/>
    <n v="93"/>
    <x v="4864"/>
    <x v="7"/>
    <x v="1"/>
    <m/>
  </r>
  <r>
    <x v="4"/>
    <n v="93"/>
    <x v="4865"/>
    <x v="7"/>
    <x v="1"/>
    <m/>
  </r>
  <r>
    <x v="4"/>
    <n v="86"/>
    <x v="4866"/>
    <x v="7"/>
    <x v="1"/>
    <m/>
  </r>
  <r>
    <x v="4"/>
    <n v="84"/>
    <x v="4867"/>
    <x v="7"/>
    <x v="1"/>
    <m/>
  </r>
  <r>
    <x v="4"/>
    <n v="88"/>
    <x v="4868"/>
    <x v="7"/>
    <x v="1"/>
    <m/>
  </r>
  <r>
    <x v="4"/>
    <n v="89"/>
    <x v="4869"/>
    <x v="7"/>
    <x v="1"/>
    <m/>
  </r>
  <r>
    <x v="4"/>
    <n v="87"/>
    <x v="4870"/>
    <x v="7"/>
    <x v="1"/>
    <m/>
  </r>
  <r>
    <x v="4"/>
    <n v="86"/>
    <x v="4871"/>
    <x v="7"/>
    <x v="1"/>
    <m/>
  </r>
  <r>
    <x v="4"/>
    <n v="86"/>
    <x v="4872"/>
    <x v="7"/>
    <x v="1"/>
    <m/>
  </r>
  <r>
    <x v="4"/>
    <n v="89"/>
    <x v="4873"/>
    <x v="7"/>
    <x v="1"/>
    <m/>
  </r>
  <r>
    <x v="4"/>
    <n v="97"/>
    <x v="4874"/>
    <x v="7"/>
    <x v="1"/>
    <m/>
  </r>
  <r>
    <x v="4"/>
    <n v="82"/>
    <x v="4875"/>
    <x v="7"/>
    <x v="1"/>
    <m/>
  </r>
  <r>
    <x v="4"/>
    <n v="77"/>
    <x v="4876"/>
    <x v="7"/>
    <x v="1"/>
    <m/>
  </r>
  <r>
    <x v="4"/>
    <n v="93"/>
    <x v="4877"/>
    <x v="7"/>
    <x v="1"/>
    <m/>
  </r>
  <r>
    <x v="4"/>
    <n v="86"/>
    <x v="4878"/>
    <x v="7"/>
    <x v="1"/>
    <m/>
  </r>
  <r>
    <x v="4"/>
    <n v="86"/>
    <x v="4879"/>
    <x v="7"/>
    <x v="1"/>
    <m/>
  </r>
  <r>
    <x v="4"/>
    <n v="89"/>
    <x v="4880"/>
    <x v="7"/>
    <x v="1"/>
    <m/>
  </r>
  <r>
    <x v="4"/>
    <n v="81"/>
    <x v="4881"/>
    <x v="7"/>
    <x v="1"/>
    <m/>
  </r>
  <r>
    <x v="4"/>
    <n v="77"/>
    <x v="4882"/>
    <x v="7"/>
    <x v="1"/>
    <m/>
  </r>
  <r>
    <x v="4"/>
    <n v="90"/>
    <x v="4883"/>
    <x v="7"/>
    <x v="1"/>
    <m/>
  </r>
  <r>
    <x v="4"/>
    <n v="89"/>
    <x v="4884"/>
    <x v="7"/>
    <x v="1"/>
    <m/>
  </r>
  <r>
    <x v="4"/>
    <n v="79"/>
    <x v="4885"/>
    <x v="7"/>
    <x v="1"/>
    <m/>
  </r>
  <r>
    <x v="4"/>
    <n v="89"/>
    <x v="4886"/>
    <x v="7"/>
    <x v="1"/>
    <m/>
  </r>
  <r>
    <x v="4"/>
    <n v="85"/>
    <x v="4887"/>
    <x v="7"/>
    <x v="1"/>
    <m/>
  </r>
  <r>
    <x v="4"/>
    <n v="88"/>
    <x v="4888"/>
    <x v="7"/>
    <x v="1"/>
    <m/>
  </r>
  <r>
    <x v="4"/>
    <n v="93"/>
    <x v="4889"/>
    <x v="7"/>
    <x v="1"/>
    <m/>
  </r>
  <r>
    <x v="4"/>
    <n v="86"/>
    <x v="4890"/>
    <x v="7"/>
    <x v="1"/>
    <m/>
  </r>
  <r>
    <x v="4"/>
    <n v="88"/>
    <x v="4891"/>
    <x v="7"/>
    <x v="1"/>
    <m/>
  </r>
  <r>
    <x v="4"/>
    <n v="87"/>
    <x v="4892"/>
    <x v="7"/>
    <x v="1"/>
    <m/>
  </r>
  <r>
    <x v="4"/>
    <n v="89"/>
    <x v="4893"/>
    <x v="7"/>
    <x v="1"/>
    <m/>
  </r>
  <r>
    <x v="4"/>
    <n v="79"/>
    <x v="4894"/>
    <x v="7"/>
    <x v="1"/>
    <m/>
  </r>
  <r>
    <x v="4"/>
    <n v="85"/>
    <x v="4895"/>
    <x v="7"/>
    <x v="1"/>
    <m/>
  </r>
  <r>
    <x v="4"/>
    <n v="91"/>
    <x v="4896"/>
    <x v="7"/>
    <x v="1"/>
    <m/>
  </r>
  <r>
    <x v="4"/>
    <n v="85"/>
    <x v="4897"/>
    <x v="7"/>
    <x v="1"/>
    <m/>
  </r>
  <r>
    <x v="4"/>
    <n v="85"/>
    <x v="4898"/>
    <x v="7"/>
    <x v="1"/>
    <m/>
  </r>
  <r>
    <x v="4"/>
    <n v="84"/>
    <x v="4899"/>
    <x v="7"/>
    <x v="1"/>
    <m/>
  </r>
  <r>
    <x v="4"/>
    <n v="85"/>
    <x v="4900"/>
    <x v="7"/>
    <x v="1"/>
    <m/>
  </r>
  <r>
    <x v="4"/>
    <n v="85"/>
    <x v="4901"/>
    <x v="7"/>
    <x v="1"/>
    <m/>
  </r>
  <r>
    <x v="4"/>
    <n v="85"/>
    <x v="4902"/>
    <x v="7"/>
    <x v="1"/>
    <m/>
  </r>
  <r>
    <x v="4"/>
    <n v="85"/>
    <x v="4903"/>
    <x v="7"/>
    <x v="1"/>
    <m/>
  </r>
  <r>
    <x v="4"/>
    <n v="85"/>
    <x v="4904"/>
    <x v="7"/>
    <x v="1"/>
    <m/>
  </r>
  <r>
    <x v="4"/>
    <n v="85"/>
    <x v="4905"/>
    <x v="7"/>
    <x v="1"/>
    <m/>
  </r>
  <r>
    <x v="4"/>
    <n v="85"/>
    <x v="4906"/>
    <x v="7"/>
    <x v="1"/>
    <m/>
  </r>
  <r>
    <x v="4"/>
    <n v="85"/>
    <x v="4907"/>
    <x v="7"/>
    <x v="1"/>
    <m/>
  </r>
  <r>
    <x v="4"/>
    <n v="85"/>
    <x v="4908"/>
    <x v="7"/>
    <x v="1"/>
    <m/>
  </r>
  <r>
    <x v="4"/>
    <n v="86"/>
    <x v="4909"/>
    <x v="7"/>
    <x v="1"/>
    <m/>
  </r>
  <r>
    <x v="4"/>
    <n v="90"/>
    <x v="4910"/>
    <x v="7"/>
    <x v="1"/>
    <m/>
  </r>
  <r>
    <x v="4"/>
    <n v="89"/>
    <x v="4911"/>
    <x v="7"/>
    <x v="1"/>
    <m/>
  </r>
  <r>
    <x v="4"/>
    <n v="89"/>
    <x v="4912"/>
    <x v="7"/>
    <x v="1"/>
    <m/>
  </r>
  <r>
    <x v="4"/>
    <n v="85"/>
    <x v="4913"/>
    <x v="7"/>
    <x v="1"/>
    <m/>
  </r>
  <r>
    <x v="4"/>
    <n v="85"/>
    <x v="4914"/>
    <x v="7"/>
    <x v="1"/>
    <m/>
  </r>
  <r>
    <x v="4"/>
    <n v="85"/>
    <x v="4915"/>
    <x v="7"/>
    <x v="1"/>
    <m/>
  </r>
  <r>
    <x v="4"/>
    <n v="85"/>
    <x v="4916"/>
    <x v="7"/>
    <x v="1"/>
    <m/>
  </r>
  <r>
    <x v="4"/>
    <n v="85"/>
    <x v="4917"/>
    <x v="7"/>
    <x v="1"/>
    <m/>
  </r>
  <r>
    <x v="4"/>
    <n v="85"/>
    <x v="4918"/>
    <x v="7"/>
    <x v="1"/>
    <m/>
  </r>
  <r>
    <x v="4"/>
    <n v="85"/>
    <x v="4919"/>
    <x v="7"/>
    <x v="1"/>
    <m/>
  </r>
  <r>
    <x v="4"/>
    <n v="85"/>
    <x v="4920"/>
    <x v="7"/>
    <x v="1"/>
    <m/>
  </r>
  <r>
    <x v="4"/>
    <n v="85"/>
    <x v="4921"/>
    <x v="7"/>
    <x v="1"/>
    <m/>
  </r>
  <r>
    <x v="4"/>
    <n v="88"/>
    <x v="4922"/>
    <x v="7"/>
    <x v="1"/>
    <m/>
  </r>
  <r>
    <x v="4"/>
    <n v="85"/>
    <x v="4923"/>
    <x v="7"/>
    <x v="1"/>
    <m/>
  </r>
  <r>
    <x v="4"/>
    <n v="86"/>
    <x v="4924"/>
    <x v="7"/>
    <x v="1"/>
    <m/>
  </r>
  <r>
    <x v="4"/>
    <n v="85"/>
    <x v="4925"/>
    <x v="7"/>
    <x v="1"/>
    <m/>
  </r>
  <r>
    <x v="4"/>
    <n v="85"/>
    <x v="4926"/>
    <x v="7"/>
    <x v="1"/>
    <m/>
  </r>
  <r>
    <x v="4"/>
    <n v="85"/>
    <x v="4927"/>
    <x v="7"/>
    <x v="1"/>
    <m/>
  </r>
  <r>
    <x v="4"/>
    <n v="85"/>
    <x v="4928"/>
    <x v="7"/>
    <x v="1"/>
    <m/>
  </r>
  <r>
    <x v="4"/>
    <n v="85"/>
    <x v="4929"/>
    <x v="7"/>
    <x v="1"/>
    <m/>
  </r>
  <r>
    <x v="4"/>
    <n v="85"/>
    <x v="4930"/>
    <x v="7"/>
    <x v="1"/>
    <m/>
  </r>
  <r>
    <x v="4"/>
    <n v="85"/>
    <x v="4931"/>
    <x v="7"/>
    <x v="1"/>
    <m/>
  </r>
  <r>
    <x v="4"/>
    <n v="85"/>
    <x v="4932"/>
    <x v="7"/>
    <x v="1"/>
    <m/>
  </r>
  <r>
    <x v="4"/>
    <n v="85"/>
    <x v="4933"/>
    <x v="7"/>
    <x v="1"/>
    <m/>
  </r>
  <r>
    <x v="4"/>
    <n v="85"/>
    <x v="4934"/>
    <x v="7"/>
    <x v="1"/>
    <m/>
  </r>
  <r>
    <x v="4"/>
    <n v="85"/>
    <x v="4935"/>
    <x v="7"/>
    <x v="1"/>
    <m/>
  </r>
  <r>
    <x v="4"/>
    <n v="85"/>
    <x v="4936"/>
    <x v="7"/>
    <x v="1"/>
    <m/>
  </r>
  <r>
    <x v="4"/>
    <n v="85"/>
    <x v="4937"/>
    <x v="7"/>
    <x v="1"/>
    <m/>
  </r>
  <r>
    <x v="4"/>
    <n v="85"/>
    <x v="4938"/>
    <x v="7"/>
    <x v="1"/>
    <m/>
  </r>
  <r>
    <x v="4"/>
    <n v="86"/>
    <x v="4939"/>
    <x v="7"/>
    <x v="1"/>
    <m/>
  </r>
  <r>
    <x v="4"/>
    <n v="85"/>
    <x v="4940"/>
    <x v="7"/>
    <x v="1"/>
    <m/>
  </r>
  <r>
    <x v="4"/>
    <n v="85"/>
    <x v="4941"/>
    <x v="7"/>
    <x v="1"/>
    <m/>
  </r>
  <r>
    <x v="4"/>
    <n v="85"/>
    <x v="4942"/>
    <x v="7"/>
    <x v="1"/>
    <m/>
  </r>
  <r>
    <x v="4"/>
    <n v="85"/>
    <x v="4943"/>
    <x v="7"/>
    <x v="1"/>
    <m/>
  </r>
  <r>
    <x v="4"/>
    <n v="85"/>
    <x v="4944"/>
    <x v="7"/>
    <x v="1"/>
    <m/>
  </r>
  <r>
    <x v="4"/>
    <n v="85"/>
    <x v="4945"/>
    <x v="7"/>
    <x v="1"/>
    <m/>
  </r>
  <r>
    <x v="4"/>
    <n v="85"/>
    <x v="4946"/>
    <x v="7"/>
    <x v="1"/>
    <m/>
  </r>
  <r>
    <x v="4"/>
    <n v="85"/>
    <x v="4947"/>
    <x v="7"/>
    <x v="1"/>
    <m/>
  </r>
  <r>
    <x v="4"/>
    <n v="85"/>
    <x v="4948"/>
    <x v="7"/>
    <x v="1"/>
    <m/>
  </r>
  <r>
    <x v="4"/>
    <n v="85"/>
    <x v="4949"/>
    <x v="7"/>
    <x v="1"/>
    <m/>
  </r>
  <r>
    <x v="4"/>
    <n v="85"/>
    <x v="4950"/>
    <x v="7"/>
    <x v="1"/>
    <m/>
  </r>
  <r>
    <x v="4"/>
    <n v="83"/>
    <x v="4951"/>
    <x v="7"/>
    <x v="1"/>
    <m/>
  </r>
  <r>
    <x v="4"/>
    <n v="85"/>
    <x v="4952"/>
    <x v="7"/>
    <x v="1"/>
    <m/>
  </r>
  <r>
    <x v="4"/>
    <n v="85"/>
    <x v="4953"/>
    <x v="7"/>
    <x v="1"/>
    <m/>
  </r>
  <r>
    <x v="4"/>
    <n v="85"/>
    <x v="4954"/>
    <x v="7"/>
    <x v="1"/>
    <m/>
  </r>
  <r>
    <x v="4"/>
    <n v="85"/>
    <x v="4955"/>
    <x v="7"/>
    <x v="1"/>
    <m/>
  </r>
  <r>
    <x v="4"/>
    <n v="85"/>
    <x v="4956"/>
    <x v="7"/>
    <x v="1"/>
    <m/>
  </r>
  <r>
    <x v="4"/>
    <n v="85"/>
    <x v="4957"/>
    <x v="7"/>
    <x v="1"/>
    <m/>
  </r>
  <r>
    <x v="4"/>
    <n v="85"/>
    <x v="4958"/>
    <x v="7"/>
    <x v="1"/>
    <m/>
  </r>
  <r>
    <x v="4"/>
    <n v="86"/>
    <x v="4959"/>
    <x v="7"/>
    <x v="1"/>
    <m/>
  </r>
  <r>
    <x v="4"/>
    <n v="85"/>
    <x v="4960"/>
    <x v="7"/>
    <x v="1"/>
    <m/>
  </r>
  <r>
    <x v="4"/>
    <n v="85"/>
    <x v="4961"/>
    <x v="7"/>
    <x v="1"/>
    <m/>
  </r>
  <r>
    <x v="4"/>
    <n v="85"/>
    <x v="4962"/>
    <x v="7"/>
    <x v="1"/>
    <m/>
  </r>
  <r>
    <x v="4"/>
    <n v="85"/>
    <x v="4963"/>
    <x v="7"/>
    <x v="1"/>
    <m/>
  </r>
  <r>
    <x v="4"/>
    <n v="90"/>
    <x v="4964"/>
    <x v="7"/>
    <x v="1"/>
    <m/>
  </r>
  <r>
    <x v="4"/>
    <n v="85"/>
    <x v="4965"/>
    <x v="7"/>
    <x v="1"/>
    <m/>
  </r>
  <r>
    <x v="4"/>
    <n v="85"/>
    <x v="4966"/>
    <x v="7"/>
    <x v="1"/>
    <m/>
  </r>
  <r>
    <x v="4"/>
    <n v="85"/>
    <x v="4967"/>
    <x v="7"/>
    <x v="1"/>
    <m/>
  </r>
  <r>
    <x v="4"/>
    <n v="85"/>
    <x v="4968"/>
    <x v="7"/>
    <x v="1"/>
    <m/>
  </r>
  <r>
    <x v="4"/>
    <n v="85"/>
    <x v="4969"/>
    <x v="7"/>
    <x v="1"/>
    <m/>
  </r>
  <r>
    <x v="4"/>
    <n v="85"/>
    <x v="4970"/>
    <x v="7"/>
    <x v="1"/>
    <m/>
  </r>
  <r>
    <x v="4"/>
    <n v="85"/>
    <x v="4971"/>
    <x v="7"/>
    <x v="1"/>
    <m/>
  </r>
  <r>
    <x v="4"/>
    <n v="85"/>
    <x v="4972"/>
    <x v="7"/>
    <x v="1"/>
    <m/>
  </r>
  <r>
    <x v="4"/>
    <n v="85"/>
    <x v="4973"/>
    <x v="7"/>
    <x v="1"/>
    <m/>
  </r>
  <r>
    <x v="4"/>
    <n v="85"/>
    <x v="4974"/>
    <x v="7"/>
    <x v="1"/>
    <m/>
  </r>
  <r>
    <x v="4"/>
    <n v="85"/>
    <x v="4975"/>
    <x v="7"/>
    <x v="1"/>
    <m/>
  </r>
  <r>
    <x v="4"/>
    <n v="85"/>
    <x v="4976"/>
    <x v="7"/>
    <x v="1"/>
    <m/>
  </r>
  <r>
    <x v="4"/>
    <n v="85"/>
    <x v="4977"/>
    <x v="7"/>
    <x v="1"/>
    <m/>
  </r>
  <r>
    <x v="4"/>
    <n v="85"/>
    <x v="4978"/>
    <x v="7"/>
    <x v="1"/>
    <m/>
  </r>
  <r>
    <x v="4"/>
    <n v="85"/>
    <x v="4979"/>
    <x v="7"/>
    <x v="1"/>
    <m/>
  </r>
  <r>
    <x v="4"/>
    <n v="85"/>
    <x v="4980"/>
    <x v="7"/>
    <x v="1"/>
    <m/>
  </r>
  <r>
    <x v="4"/>
    <n v="85"/>
    <x v="4981"/>
    <x v="7"/>
    <x v="1"/>
    <m/>
  </r>
  <r>
    <x v="4"/>
    <n v="85"/>
    <x v="4982"/>
    <x v="7"/>
    <x v="1"/>
    <m/>
  </r>
  <r>
    <x v="4"/>
    <n v="85"/>
    <x v="4983"/>
    <x v="7"/>
    <x v="1"/>
    <m/>
  </r>
  <r>
    <x v="4"/>
    <n v="85"/>
    <x v="4984"/>
    <x v="7"/>
    <x v="1"/>
    <m/>
  </r>
  <r>
    <x v="4"/>
    <n v="85"/>
    <x v="4985"/>
    <x v="7"/>
    <x v="1"/>
    <m/>
  </r>
  <r>
    <x v="4"/>
    <n v="85"/>
    <x v="4986"/>
    <x v="7"/>
    <x v="1"/>
    <m/>
  </r>
  <r>
    <x v="4"/>
    <n v="85"/>
    <x v="4987"/>
    <x v="7"/>
    <x v="1"/>
    <m/>
  </r>
  <r>
    <x v="4"/>
    <n v="85"/>
    <x v="4988"/>
    <x v="7"/>
    <x v="1"/>
    <m/>
  </r>
  <r>
    <x v="4"/>
    <n v="85"/>
    <x v="4989"/>
    <x v="7"/>
    <x v="1"/>
    <m/>
  </r>
  <r>
    <x v="4"/>
    <n v="85"/>
    <x v="4990"/>
    <x v="7"/>
    <x v="1"/>
    <m/>
  </r>
  <r>
    <x v="4"/>
    <n v="85"/>
    <x v="4991"/>
    <x v="7"/>
    <x v="1"/>
    <m/>
  </r>
  <r>
    <x v="4"/>
    <n v="85"/>
    <x v="4992"/>
    <x v="7"/>
    <x v="1"/>
    <m/>
  </r>
  <r>
    <x v="4"/>
    <n v="85"/>
    <x v="4993"/>
    <x v="7"/>
    <x v="1"/>
    <m/>
  </r>
  <r>
    <x v="4"/>
    <n v="85"/>
    <x v="4994"/>
    <x v="7"/>
    <x v="1"/>
    <m/>
  </r>
  <r>
    <x v="4"/>
    <n v="85"/>
    <x v="4995"/>
    <x v="7"/>
    <x v="1"/>
    <m/>
  </r>
  <r>
    <x v="4"/>
    <n v="83"/>
    <x v="4996"/>
    <x v="7"/>
    <x v="1"/>
    <m/>
  </r>
  <r>
    <x v="4"/>
    <n v="85"/>
    <x v="4997"/>
    <x v="7"/>
    <x v="1"/>
    <m/>
  </r>
  <r>
    <x v="4"/>
    <n v="85"/>
    <x v="4998"/>
    <x v="7"/>
    <x v="1"/>
    <m/>
  </r>
  <r>
    <x v="4"/>
    <n v="85"/>
    <x v="4999"/>
    <x v="7"/>
    <x v="1"/>
    <m/>
  </r>
  <r>
    <x v="4"/>
    <n v="85"/>
    <x v="5000"/>
    <x v="7"/>
    <x v="1"/>
    <m/>
  </r>
  <r>
    <x v="4"/>
    <n v="85"/>
    <x v="5001"/>
    <x v="7"/>
    <x v="1"/>
    <m/>
  </r>
  <r>
    <x v="4"/>
    <n v="85"/>
    <x v="5002"/>
    <x v="7"/>
    <x v="1"/>
    <m/>
  </r>
  <r>
    <x v="4"/>
    <n v="85"/>
    <x v="5003"/>
    <x v="7"/>
    <x v="1"/>
    <m/>
  </r>
  <r>
    <x v="4"/>
    <n v="85"/>
    <x v="5004"/>
    <x v="7"/>
    <x v="1"/>
    <m/>
  </r>
  <r>
    <x v="4"/>
    <n v="85"/>
    <x v="5005"/>
    <x v="7"/>
    <x v="1"/>
    <m/>
  </r>
  <r>
    <x v="4"/>
    <n v="85"/>
    <x v="5006"/>
    <x v="7"/>
    <x v="1"/>
    <m/>
  </r>
  <r>
    <x v="4"/>
    <n v="85"/>
    <x v="5007"/>
    <x v="7"/>
    <x v="1"/>
    <m/>
  </r>
  <r>
    <x v="4"/>
    <n v="85"/>
    <x v="5008"/>
    <x v="7"/>
    <x v="1"/>
    <m/>
  </r>
  <r>
    <x v="4"/>
    <n v="85"/>
    <x v="5009"/>
    <x v="7"/>
    <x v="1"/>
    <m/>
  </r>
  <r>
    <x v="4"/>
    <n v="85"/>
    <x v="5010"/>
    <x v="7"/>
    <x v="1"/>
    <m/>
  </r>
  <r>
    <x v="4"/>
    <n v="85"/>
    <x v="5011"/>
    <x v="7"/>
    <x v="1"/>
    <m/>
  </r>
  <r>
    <x v="4"/>
    <n v="85"/>
    <x v="5012"/>
    <x v="7"/>
    <x v="1"/>
    <m/>
  </r>
  <r>
    <x v="4"/>
    <n v="85"/>
    <x v="5013"/>
    <x v="7"/>
    <x v="1"/>
    <m/>
  </r>
  <r>
    <x v="4"/>
    <n v="85"/>
    <x v="5014"/>
    <x v="7"/>
    <x v="1"/>
    <m/>
  </r>
  <r>
    <x v="4"/>
    <n v="85"/>
    <x v="5015"/>
    <x v="7"/>
    <x v="1"/>
    <m/>
  </r>
  <r>
    <x v="4"/>
    <n v="85"/>
    <x v="5016"/>
    <x v="7"/>
    <x v="1"/>
    <m/>
  </r>
  <r>
    <x v="4"/>
    <n v="85"/>
    <x v="5017"/>
    <x v="7"/>
    <x v="1"/>
    <m/>
  </r>
  <r>
    <x v="4"/>
    <n v="85"/>
    <x v="5018"/>
    <x v="7"/>
    <x v="1"/>
    <m/>
  </r>
  <r>
    <x v="4"/>
    <n v="85"/>
    <x v="5019"/>
    <x v="7"/>
    <x v="1"/>
    <m/>
  </r>
  <r>
    <x v="4"/>
    <n v="85"/>
    <x v="5020"/>
    <x v="7"/>
    <x v="1"/>
    <m/>
  </r>
  <r>
    <x v="4"/>
    <n v="85"/>
    <x v="5021"/>
    <x v="7"/>
    <x v="1"/>
    <m/>
  </r>
  <r>
    <x v="4"/>
    <n v="85"/>
    <x v="5022"/>
    <x v="7"/>
    <x v="1"/>
    <m/>
  </r>
  <r>
    <x v="4"/>
    <n v="85"/>
    <x v="5023"/>
    <x v="7"/>
    <x v="1"/>
    <m/>
  </r>
  <r>
    <x v="4"/>
    <n v="85"/>
    <x v="5024"/>
    <x v="7"/>
    <x v="1"/>
    <m/>
  </r>
  <r>
    <x v="4"/>
    <n v="85"/>
    <x v="5025"/>
    <x v="7"/>
    <x v="1"/>
    <m/>
  </r>
  <r>
    <x v="4"/>
    <n v="85"/>
    <x v="5026"/>
    <x v="7"/>
    <x v="1"/>
    <m/>
  </r>
  <r>
    <x v="4"/>
    <n v="86"/>
    <x v="5027"/>
    <x v="7"/>
    <x v="1"/>
    <m/>
  </r>
  <r>
    <x v="4"/>
    <n v="85"/>
    <x v="5028"/>
    <x v="7"/>
    <x v="1"/>
    <m/>
  </r>
  <r>
    <x v="4"/>
    <n v="85"/>
    <x v="5029"/>
    <x v="7"/>
    <x v="1"/>
    <m/>
  </r>
  <r>
    <x v="4"/>
    <n v="84"/>
    <x v="5030"/>
    <x v="7"/>
    <x v="1"/>
    <m/>
  </r>
  <r>
    <x v="4"/>
    <n v="85"/>
    <x v="5031"/>
    <x v="7"/>
    <x v="1"/>
    <m/>
  </r>
  <r>
    <x v="4"/>
    <n v="85"/>
    <x v="5032"/>
    <x v="7"/>
    <x v="1"/>
    <m/>
  </r>
  <r>
    <x v="4"/>
    <n v="85"/>
    <x v="5033"/>
    <x v="7"/>
    <x v="1"/>
    <m/>
  </r>
  <r>
    <x v="4"/>
    <n v="85"/>
    <x v="5034"/>
    <x v="7"/>
    <x v="1"/>
    <m/>
  </r>
  <r>
    <x v="4"/>
    <n v="85"/>
    <x v="5035"/>
    <x v="7"/>
    <x v="1"/>
    <m/>
  </r>
  <r>
    <x v="4"/>
    <n v="85"/>
    <x v="5036"/>
    <x v="7"/>
    <x v="1"/>
    <m/>
  </r>
  <r>
    <x v="4"/>
    <n v="85"/>
    <x v="5037"/>
    <x v="7"/>
    <x v="1"/>
    <m/>
  </r>
  <r>
    <x v="4"/>
    <n v="85"/>
    <x v="5038"/>
    <x v="7"/>
    <x v="1"/>
    <m/>
  </r>
  <r>
    <x v="4"/>
    <n v="85"/>
    <x v="5039"/>
    <x v="7"/>
    <x v="1"/>
    <m/>
  </r>
  <r>
    <x v="4"/>
    <n v="85"/>
    <x v="5040"/>
    <x v="7"/>
    <x v="1"/>
    <m/>
  </r>
  <r>
    <x v="4"/>
    <n v="85"/>
    <x v="5041"/>
    <x v="7"/>
    <x v="1"/>
    <m/>
  </r>
  <r>
    <x v="4"/>
    <n v="85"/>
    <x v="5042"/>
    <x v="7"/>
    <x v="1"/>
    <m/>
  </r>
  <r>
    <x v="4"/>
    <n v="85"/>
    <x v="5043"/>
    <x v="7"/>
    <x v="1"/>
    <m/>
  </r>
  <r>
    <x v="4"/>
    <n v="85"/>
    <x v="5044"/>
    <x v="7"/>
    <x v="1"/>
    <m/>
  </r>
  <r>
    <x v="4"/>
    <n v="85"/>
    <x v="5045"/>
    <x v="7"/>
    <x v="1"/>
    <m/>
  </r>
  <r>
    <x v="4"/>
    <n v="85"/>
    <x v="5046"/>
    <x v="7"/>
    <x v="1"/>
    <m/>
  </r>
  <r>
    <x v="4"/>
    <n v="85"/>
    <x v="5047"/>
    <x v="7"/>
    <x v="1"/>
    <m/>
  </r>
  <r>
    <x v="4"/>
    <n v="85"/>
    <x v="5048"/>
    <x v="7"/>
    <x v="1"/>
    <m/>
  </r>
  <r>
    <x v="4"/>
    <n v="85"/>
    <x v="5049"/>
    <x v="7"/>
    <x v="1"/>
    <m/>
  </r>
  <r>
    <x v="4"/>
    <n v="85"/>
    <x v="5050"/>
    <x v="7"/>
    <x v="1"/>
    <m/>
  </r>
  <r>
    <x v="4"/>
    <n v="85"/>
    <x v="5051"/>
    <x v="7"/>
    <x v="1"/>
    <m/>
  </r>
  <r>
    <x v="4"/>
    <n v="85"/>
    <x v="5052"/>
    <x v="7"/>
    <x v="1"/>
    <m/>
  </r>
  <r>
    <x v="4"/>
    <n v="85"/>
    <x v="5053"/>
    <x v="7"/>
    <x v="1"/>
    <m/>
  </r>
  <r>
    <x v="4"/>
    <n v="85"/>
    <x v="5054"/>
    <x v="7"/>
    <x v="1"/>
    <m/>
  </r>
  <r>
    <x v="4"/>
    <n v="85"/>
    <x v="5055"/>
    <x v="7"/>
    <x v="1"/>
    <m/>
  </r>
  <r>
    <x v="4"/>
    <n v="85"/>
    <x v="5056"/>
    <x v="7"/>
    <x v="1"/>
    <m/>
  </r>
  <r>
    <x v="4"/>
    <n v="85"/>
    <x v="5057"/>
    <x v="7"/>
    <x v="1"/>
    <m/>
  </r>
  <r>
    <x v="4"/>
    <n v="85"/>
    <x v="5058"/>
    <x v="7"/>
    <x v="1"/>
    <m/>
  </r>
  <r>
    <x v="4"/>
    <n v="85"/>
    <x v="5059"/>
    <x v="7"/>
    <x v="1"/>
    <m/>
  </r>
  <r>
    <x v="4"/>
    <n v="85"/>
    <x v="5060"/>
    <x v="7"/>
    <x v="1"/>
    <m/>
  </r>
  <r>
    <x v="4"/>
    <n v="85"/>
    <x v="5061"/>
    <x v="7"/>
    <x v="1"/>
    <m/>
  </r>
  <r>
    <x v="4"/>
    <n v="85"/>
    <x v="5062"/>
    <x v="7"/>
    <x v="1"/>
    <m/>
  </r>
  <r>
    <x v="4"/>
    <n v="85"/>
    <x v="5063"/>
    <x v="7"/>
    <x v="1"/>
    <m/>
  </r>
  <r>
    <x v="4"/>
    <n v="85"/>
    <x v="5064"/>
    <x v="7"/>
    <x v="1"/>
    <m/>
  </r>
  <r>
    <x v="4"/>
    <n v="85"/>
    <x v="5065"/>
    <x v="7"/>
    <x v="1"/>
    <m/>
  </r>
  <r>
    <x v="4"/>
    <n v="85"/>
    <x v="5066"/>
    <x v="7"/>
    <x v="1"/>
    <m/>
  </r>
  <r>
    <x v="4"/>
    <n v="85"/>
    <x v="5067"/>
    <x v="7"/>
    <x v="1"/>
    <m/>
  </r>
  <r>
    <x v="4"/>
    <n v="85"/>
    <x v="5068"/>
    <x v="7"/>
    <x v="1"/>
    <m/>
  </r>
  <r>
    <x v="4"/>
    <n v="85"/>
    <x v="5069"/>
    <x v="7"/>
    <x v="1"/>
    <m/>
  </r>
  <r>
    <x v="4"/>
    <n v="85"/>
    <x v="5070"/>
    <x v="7"/>
    <x v="1"/>
    <m/>
  </r>
  <r>
    <x v="4"/>
    <n v="85"/>
    <x v="5071"/>
    <x v="7"/>
    <x v="1"/>
    <m/>
  </r>
  <r>
    <x v="4"/>
    <n v="85"/>
    <x v="5072"/>
    <x v="7"/>
    <x v="1"/>
    <m/>
  </r>
  <r>
    <x v="4"/>
    <n v="85"/>
    <x v="5073"/>
    <x v="7"/>
    <x v="1"/>
    <m/>
  </r>
  <r>
    <x v="4"/>
    <n v="85"/>
    <x v="5074"/>
    <x v="7"/>
    <x v="1"/>
    <m/>
  </r>
  <r>
    <x v="4"/>
    <n v="85"/>
    <x v="5075"/>
    <x v="7"/>
    <x v="1"/>
    <m/>
  </r>
  <r>
    <x v="4"/>
    <n v="85"/>
    <x v="5076"/>
    <x v="7"/>
    <x v="1"/>
    <m/>
  </r>
  <r>
    <x v="4"/>
    <n v="83"/>
    <x v="5077"/>
    <x v="7"/>
    <x v="1"/>
    <m/>
  </r>
  <r>
    <x v="4"/>
    <n v="85"/>
    <x v="5078"/>
    <x v="7"/>
    <x v="1"/>
    <m/>
  </r>
  <r>
    <x v="4"/>
    <n v="85"/>
    <x v="5079"/>
    <x v="7"/>
    <x v="1"/>
    <m/>
  </r>
  <r>
    <x v="4"/>
    <n v="85"/>
    <x v="5080"/>
    <x v="7"/>
    <x v="1"/>
    <m/>
  </r>
  <r>
    <x v="4"/>
    <n v="85"/>
    <x v="5081"/>
    <x v="7"/>
    <x v="1"/>
    <m/>
  </r>
  <r>
    <x v="4"/>
    <n v="85"/>
    <x v="5082"/>
    <x v="7"/>
    <x v="1"/>
    <m/>
  </r>
  <r>
    <x v="4"/>
    <n v="85"/>
    <x v="5083"/>
    <x v="7"/>
    <x v="1"/>
    <m/>
  </r>
  <r>
    <x v="4"/>
    <n v="85"/>
    <x v="5084"/>
    <x v="7"/>
    <x v="1"/>
    <m/>
  </r>
  <r>
    <x v="4"/>
    <n v="85"/>
    <x v="5085"/>
    <x v="7"/>
    <x v="1"/>
    <m/>
  </r>
  <r>
    <x v="4"/>
    <n v="85"/>
    <x v="5086"/>
    <x v="7"/>
    <x v="1"/>
    <m/>
  </r>
  <r>
    <x v="4"/>
    <n v="85"/>
    <x v="5087"/>
    <x v="7"/>
    <x v="1"/>
    <m/>
  </r>
  <r>
    <x v="4"/>
    <n v="85"/>
    <x v="5088"/>
    <x v="7"/>
    <x v="1"/>
    <m/>
  </r>
  <r>
    <x v="4"/>
    <n v="85"/>
    <x v="5089"/>
    <x v="7"/>
    <x v="1"/>
    <m/>
  </r>
  <r>
    <x v="4"/>
    <n v="85"/>
    <x v="5090"/>
    <x v="7"/>
    <x v="1"/>
    <m/>
  </r>
  <r>
    <x v="4"/>
    <n v="85"/>
    <x v="5091"/>
    <x v="7"/>
    <x v="1"/>
    <m/>
  </r>
  <r>
    <x v="4"/>
    <n v="85"/>
    <x v="5092"/>
    <x v="7"/>
    <x v="1"/>
    <m/>
  </r>
  <r>
    <x v="4"/>
    <n v="85"/>
    <x v="5093"/>
    <x v="7"/>
    <x v="1"/>
    <m/>
  </r>
  <r>
    <x v="4"/>
    <n v="85"/>
    <x v="5094"/>
    <x v="7"/>
    <x v="1"/>
    <m/>
  </r>
  <r>
    <x v="4"/>
    <n v="86"/>
    <x v="5095"/>
    <x v="7"/>
    <x v="1"/>
    <m/>
  </r>
  <r>
    <x v="4"/>
    <n v="81"/>
    <x v="5096"/>
    <x v="7"/>
    <x v="1"/>
    <m/>
  </r>
  <r>
    <x v="4"/>
    <n v="79"/>
    <x v="5097"/>
    <x v="7"/>
    <x v="1"/>
    <m/>
  </r>
  <r>
    <x v="4"/>
    <n v="81"/>
    <x v="5098"/>
    <x v="7"/>
    <x v="1"/>
    <m/>
  </r>
  <r>
    <x v="4"/>
    <n v="98"/>
    <x v="5099"/>
    <x v="7"/>
    <x v="1"/>
    <m/>
  </r>
  <r>
    <x v="4"/>
    <n v="81"/>
    <x v="5100"/>
    <x v="7"/>
    <x v="1"/>
    <m/>
  </r>
  <r>
    <x v="4"/>
    <n v="76"/>
    <x v="5101"/>
    <x v="7"/>
    <x v="1"/>
    <m/>
  </r>
  <r>
    <x v="4"/>
    <n v="80"/>
    <x v="5102"/>
    <x v="7"/>
    <x v="1"/>
    <m/>
  </r>
  <r>
    <x v="4"/>
    <n v="78"/>
    <x v="5103"/>
    <x v="7"/>
    <x v="1"/>
    <m/>
  </r>
  <r>
    <x v="4"/>
    <n v="90"/>
    <x v="5104"/>
    <x v="7"/>
    <x v="1"/>
    <m/>
  </r>
  <r>
    <x v="4"/>
    <n v="83"/>
    <x v="5105"/>
    <x v="7"/>
    <x v="1"/>
    <m/>
  </r>
  <r>
    <x v="4"/>
    <n v="89"/>
    <x v="5106"/>
    <x v="7"/>
    <x v="1"/>
    <m/>
  </r>
  <r>
    <x v="4"/>
    <n v="79"/>
    <x v="5107"/>
    <x v="7"/>
    <x v="1"/>
    <m/>
  </r>
  <r>
    <x v="4"/>
    <n v="81"/>
    <x v="5108"/>
    <x v="7"/>
    <x v="1"/>
    <m/>
  </r>
  <r>
    <x v="4"/>
    <n v="93"/>
    <x v="5109"/>
    <x v="7"/>
    <x v="1"/>
    <m/>
  </r>
  <r>
    <x v="4"/>
    <n v="85"/>
    <x v="5110"/>
    <x v="7"/>
    <x v="1"/>
    <m/>
  </r>
  <r>
    <x v="4"/>
    <n v="86"/>
    <x v="5111"/>
    <x v="7"/>
    <x v="1"/>
    <m/>
  </r>
  <r>
    <x v="4"/>
    <n v="81"/>
    <x v="5112"/>
    <x v="7"/>
    <x v="1"/>
    <m/>
  </r>
  <r>
    <x v="4"/>
    <n v="84"/>
    <x v="5113"/>
    <x v="7"/>
    <x v="1"/>
    <m/>
  </r>
  <r>
    <x v="4"/>
    <n v="82"/>
    <x v="5114"/>
    <x v="7"/>
    <x v="1"/>
    <m/>
  </r>
  <r>
    <x v="4"/>
    <n v="101"/>
    <x v="5115"/>
    <x v="7"/>
    <x v="1"/>
    <m/>
  </r>
  <r>
    <x v="4"/>
    <n v="94"/>
    <x v="5116"/>
    <x v="7"/>
    <x v="1"/>
    <m/>
  </r>
  <r>
    <x v="4"/>
    <n v="81"/>
    <x v="5117"/>
    <x v="7"/>
    <x v="1"/>
    <m/>
  </r>
  <r>
    <x v="4"/>
    <n v="84"/>
    <x v="5118"/>
    <x v="7"/>
    <x v="1"/>
    <m/>
  </r>
  <r>
    <x v="4"/>
    <n v="77"/>
    <x v="5119"/>
    <x v="7"/>
    <x v="1"/>
    <m/>
  </r>
  <r>
    <x v="4"/>
    <n v="81"/>
    <x v="5120"/>
    <x v="7"/>
    <x v="1"/>
    <m/>
  </r>
  <r>
    <x v="4"/>
    <n v="85"/>
    <x v="5121"/>
    <x v="7"/>
    <x v="1"/>
    <m/>
  </r>
  <r>
    <x v="4"/>
    <n v="90"/>
    <x v="5122"/>
    <x v="7"/>
    <x v="1"/>
    <m/>
  </r>
  <r>
    <x v="4"/>
    <n v="85"/>
    <x v="5123"/>
    <x v="7"/>
    <x v="1"/>
    <m/>
  </r>
  <r>
    <x v="4"/>
    <n v="84"/>
    <x v="5124"/>
    <x v="7"/>
    <x v="1"/>
    <m/>
  </r>
  <r>
    <x v="4"/>
    <n v="87"/>
    <x v="5125"/>
    <x v="7"/>
    <x v="1"/>
    <m/>
  </r>
  <r>
    <x v="4"/>
    <n v="91"/>
    <x v="5126"/>
    <x v="7"/>
    <x v="1"/>
    <m/>
  </r>
  <r>
    <x v="4"/>
    <n v="85"/>
    <x v="5127"/>
    <x v="7"/>
    <x v="1"/>
    <m/>
  </r>
  <r>
    <x v="4"/>
    <n v="82"/>
    <x v="5128"/>
    <x v="7"/>
    <x v="1"/>
    <m/>
  </r>
  <r>
    <x v="4"/>
    <n v="81"/>
    <x v="5129"/>
    <x v="7"/>
    <x v="1"/>
    <m/>
  </r>
  <r>
    <x v="4"/>
    <n v="101"/>
    <x v="5130"/>
    <x v="7"/>
    <x v="1"/>
    <m/>
  </r>
  <r>
    <x v="4"/>
    <n v="81"/>
    <x v="5131"/>
    <x v="7"/>
    <x v="1"/>
    <m/>
  </r>
  <r>
    <x v="4"/>
    <n v="92"/>
    <x v="5132"/>
    <x v="7"/>
    <x v="1"/>
    <m/>
  </r>
  <r>
    <x v="4"/>
    <n v="84"/>
    <x v="5133"/>
    <x v="7"/>
    <x v="1"/>
    <m/>
  </r>
  <r>
    <x v="4"/>
    <n v="88"/>
    <x v="5134"/>
    <x v="7"/>
    <x v="1"/>
    <m/>
  </r>
  <r>
    <x v="4"/>
    <n v="87"/>
    <x v="5135"/>
    <x v="7"/>
    <x v="1"/>
    <m/>
  </r>
  <r>
    <x v="4"/>
    <n v="90"/>
    <x v="5136"/>
    <x v="7"/>
    <x v="1"/>
    <m/>
  </r>
  <r>
    <x v="4"/>
    <n v="84"/>
    <x v="5137"/>
    <x v="7"/>
    <x v="1"/>
    <m/>
  </r>
  <r>
    <x v="4"/>
    <n v="81"/>
    <x v="5138"/>
    <x v="7"/>
    <x v="1"/>
    <m/>
  </r>
  <r>
    <x v="4"/>
    <n v="81"/>
    <x v="5139"/>
    <x v="7"/>
    <x v="1"/>
    <m/>
  </r>
  <r>
    <x v="4"/>
    <n v="80"/>
    <x v="5140"/>
    <x v="7"/>
    <x v="1"/>
    <m/>
  </r>
  <r>
    <x v="4"/>
    <n v="104"/>
    <x v="5141"/>
    <x v="7"/>
    <x v="1"/>
    <m/>
  </r>
  <r>
    <x v="4"/>
    <n v="81"/>
    <x v="5142"/>
    <x v="7"/>
    <x v="1"/>
    <m/>
  </r>
  <r>
    <x v="4"/>
    <n v="83"/>
    <x v="5143"/>
    <x v="7"/>
    <x v="1"/>
    <m/>
  </r>
  <r>
    <x v="4"/>
    <n v="83"/>
    <x v="5144"/>
    <x v="7"/>
    <x v="1"/>
    <m/>
  </r>
  <r>
    <x v="4"/>
    <n v="82"/>
    <x v="5145"/>
    <x v="7"/>
    <x v="1"/>
    <m/>
  </r>
  <r>
    <x v="4"/>
    <n v="84"/>
    <x v="5146"/>
    <x v="7"/>
    <x v="1"/>
    <m/>
  </r>
  <r>
    <x v="4"/>
    <n v="96"/>
    <x v="5147"/>
    <x v="7"/>
    <x v="1"/>
    <m/>
  </r>
  <r>
    <x v="4"/>
    <n v="87"/>
    <x v="5148"/>
    <x v="7"/>
    <x v="1"/>
    <m/>
  </r>
  <r>
    <x v="4"/>
    <n v="89"/>
    <x v="5149"/>
    <x v="7"/>
    <x v="1"/>
    <m/>
  </r>
  <r>
    <x v="4"/>
    <n v="88"/>
    <x v="5150"/>
    <x v="7"/>
    <x v="1"/>
    <m/>
  </r>
  <r>
    <x v="4"/>
    <n v="97"/>
    <x v="5151"/>
    <x v="7"/>
    <x v="1"/>
    <m/>
  </r>
  <r>
    <x v="4"/>
    <n v="85"/>
    <x v="5152"/>
    <x v="7"/>
    <x v="1"/>
    <m/>
  </r>
  <r>
    <x v="4"/>
    <n v="94"/>
    <x v="5153"/>
    <x v="7"/>
    <x v="1"/>
    <m/>
  </r>
  <r>
    <x v="4"/>
    <n v="84"/>
    <x v="5154"/>
    <x v="7"/>
    <x v="1"/>
    <m/>
  </r>
  <r>
    <x v="4"/>
    <n v="64"/>
    <x v="5155"/>
    <x v="7"/>
    <x v="1"/>
    <m/>
  </r>
  <r>
    <x v="4"/>
    <n v="88"/>
    <x v="5156"/>
    <x v="7"/>
    <x v="1"/>
    <m/>
  </r>
  <r>
    <x v="4"/>
    <n v="79"/>
    <x v="5157"/>
    <x v="7"/>
    <x v="1"/>
    <m/>
  </r>
  <r>
    <x v="4"/>
    <n v="83"/>
    <x v="5158"/>
    <x v="7"/>
    <x v="1"/>
    <m/>
  </r>
  <r>
    <x v="4"/>
    <n v="82"/>
    <x v="5159"/>
    <x v="7"/>
    <x v="1"/>
    <m/>
  </r>
  <r>
    <x v="4"/>
    <n v="88"/>
    <x v="5160"/>
    <x v="7"/>
    <x v="1"/>
    <m/>
  </r>
  <r>
    <x v="4"/>
    <n v="77"/>
    <x v="5161"/>
    <x v="7"/>
    <x v="1"/>
    <m/>
  </r>
  <r>
    <x v="4"/>
    <n v="74"/>
    <x v="5162"/>
    <x v="7"/>
    <x v="1"/>
    <m/>
  </r>
  <r>
    <x v="4"/>
    <n v="73"/>
    <x v="5163"/>
    <x v="7"/>
    <x v="1"/>
    <m/>
  </r>
  <r>
    <x v="4"/>
    <n v="80"/>
    <x v="5164"/>
    <x v="7"/>
    <x v="1"/>
    <m/>
  </r>
  <r>
    <x v="4"/>
    <n v="90"/>
    <x v="5165"/>
    <x v="7"/>
    <x v="1"/>
    <m/>
  </r>
  <r>
    <x v="4"/>
    <n v="87"/>
    <x v="5166"/>
    <x v="7"/>
    <x v="1"/>
    <m/>
  </r>
  <r>
    <x v="4"/>
    <n v="89"/>
    <x v="5167"/>
    <x v="7"/>
    <x v="1"/>
    <m/>
  </r>
  <r>
    <x v="4"/>
    <n v="84"/>
    <x v="5168"/>
    <x v="7"/>
    <x v="1"/>
    <m/>
  </r>
  <r>
    <x v="4"/>
    <n v="94"/>
    <x v="5169"/>
    <x v="7"/>
    <x v="1"/>
    <m/>
  </r>
  <r>
    <x v="4"/>
    <n v="89"/>
    <x v="5170"/>
    <x v="7"/>
    <x v="1"/>
    <m/>
  </r>
  <r>
    <x v="4"/>
    <n v="82"/>
    <x v="5171"/>
    <x v="7"/>
    <x v="1"/>
    <m/>
  </r>
  <r>
    <x v="4"/>
    <n v="89"/>
    <x v="5172"/>
    <x v="7"/>
    <x v="1"/>
    <m/>
  </r>
  <r>
    <x v="4"/>
    <n v="78"/>
    <x v="5173"/>
    <x v="7"/>
    <x v="1"/>
    <m/>
  </r>
  <r>
    <x v="4"/>
    <n v="82"/>
    <x v="5174"/>
    <x v="7"/>
    <x v="1"/>
    <m/>
  </r>
  <r>
    <x v="4"/>
    <n v="81"/>
    <x v="5175"/>
    <x v="7"/>
    <x v="1"/>
    <m/>
  </r>
  <r>
    <x v="4"/>
    <n v="81"/>
    <x v="5176"/>
    <x v="7"/>
    <x v="1"/>
    <m/>
  </r>
  <r>
    <x v="4"/>
    <n v="81"/>
    <x v="5177"/>
    <x v="7"/>
    <x v="1"/>
    <m/>
  </r>
  <r>
    <x v="4"/>
    <n v="71"/>
    <x v="5178"/>
    <x v="7"/>
    <x v="1"/>
    <m/>
  </r>
  <r>
    <x v="4"/>
    <n v="101"/>
    <x v="5179"/>
    <x v="7"/>
    <x v="1"/>
    <m/>
  </r>
  <r>
    <x v="4"/>
    <n v="80"/>
    <x v="5180"/>
    <x v="7"/>
    <x v="1"/>
    <m/>
  </r>
  <r>
    <x v="4"/>
    <n v="91"/>
    <x v="5181"/>
    <x v="7"/>
    <x v="1"/>
    <m/>
  </r>
  <r>
    <x v="4"/>
    <n v="79"/>
    <x v="5182"/>
    <x v="7"/>
    <x v="1"/>
    <m/>
  </r>
  <r>
    <x v="4"/>
    <n v="83"/>
    <x v="5183"/>
    <x v="7"/>
    <x v="1"/>
    <m/>
  </r>
  <r>
    <x v="4"/>
    <n v="82"/>
    <x v="5184"/>
    <x v="7"/>
    <x v="1"/>
    <m/>
  </r>
  <r>
    <x v="4"/>
    <n v="82"/>
    <x v="5185"/>
    <x v="7"/>
    <x v="1"/>
    <m/>
  </r>
  <r>
    <x v="4"/>
    <n v="78"/>
    <x v="5186"/>
    <x v="7"/>
    <x v="1"/>
    <m/>
  </r>
  <r>
    <x v="4"/>
    <n v="95"/>
    <x v="5187"/>
    <x v="7"/>
    <x v="1"/>
    <m/>
  </r>
  <r>
    <x v="4"/>
    <n v="102"/>
    <x v="5188"/>
    <x v="7"/>
    <x v="1"/>
    <m/>
  </r>
  <r>
    <x v="4"/>
    <n v="92"/>
    <x v="5189"/>
    <x v="7"/>
    <x v="1"/>
    <m/>
  </r>
  <r>
    <x v="4"/>
    <n v="82"/>
    <x v="5190"/>
    <x v="7"/>
    <x v="1"/>
    <m/>
  </r>
  <r>
    <x v="4"/>
    <n v="81"/>
    <x v="5191"/>
    <x v="7"/>
    <x v="1"/>
    <m/>
  </r>
  <r>
    <x v="4"/>
    <n v="83"/>
    <x v="5192"/>
    <x v="7"/>
    <x v="1"/>
    <m/>
  </r>
  <r>
    <x v="4"/>
    <n v="82"/>
    <x v="5193"/>
    <x v="7"/>
    <x v="1"/>
    <m/>
  </r>
  <r>
    <x v="4"/>
    <n v="99"/>
    <x v="5194"/>
    <x v="7"/>
    <x v="1"/>
    <m/>
  </r>
  <r>
    <x v="4"/>
    <n v="86"/>
    <x v="5195"/>
    <x v="7"/>
    <x v="1"/>
    <m/>
  </r>
  <r>
    <x v="4"/>
    <n v="90"/>
    <x v="5196"/>
    <x v="7"/>
    <x v="1"/>
    <m/>
  </r>
  <r>
    <x v="4"/>
    <n v="83"/>
    <x v="5197"/>
    <x v="7"/>
    <x v="1"/>
    <m/>
  </r>
  <r>
    <x v="4"/>
    <n v="78"/>
    <x v="5198"/>
    <x v="7"/>
    <x v="1"/>
    <m/>
  </r>
  <r>
    <x v="4"/>
    <n v="79"/>
    <x v="5199"/>
    <x v="7"/>
    <x v="1"/>
    <m/>
  </r>
  <r>
    <x v="4"/>
    <n v="81"/>
    <x v="5200"/>
    <x v="7"/>
    <x v="1"/>
    <m/>
  </r>
  <r>
    <x v="4"/>
    <n v="97"/>
    <x v="5201"/>
    <x v="7"/>
    <x v="1"/>
    <m/>
  </r>
  <r>
    <x v="4"/>
    <n v="84"/>
    <x v="5202"/>
    <x v="7"/>
    <x v="1"/>
    <m/>
  </r>
  <r>
    <x v="4"/>
    <n v="81"/>
    <x v="5203"/>
    <x v="7"/>
    <x v="1"/>
    <m/>
  </r>
  <r>
    <x v="4"/>
    <n v="92"/>
    <x v="5204"/>
    <x v="7"/>
    <x v="1"/>
    <m/>
  </r>
  <r>
    <x v="4"/>
    <n v="85"/>
    <x v="5205"/>
    <x v="7"/>
    <x v="1"/>
    <m/>
  </r>
  <r>
    <x v="4"/>
    <n v="80"/>
    <x v="5206"/>
    <x v="7"/>
    <x v="1"/>
    <m/>
  </r>
  <r>
    <x v="4"/>
    <n v="85"/>
    <x v="5207"/>
    <x v="7"/>
    <x v="1"/>
    <m/>
  </r>
  <r>
    <x v="4"/>
    <n v="83"/>
    <x v="5208"/>
    <x v="7"/>
    <x v="1"/>
    <m/>
  </r>
  <r>
    <x v="4"/>
    <n v="98"/>
    <x v="5209"/>
    <x v="7"/>
    <x v="1"/>
    <m/>
  </r>
  <r>
    <x v="4"/>
    <n v="104"/>
    <x v="5210"/>
    <x v="7"/>
    <x v="1"/>
    <m/>
  </r>
  <r>
    <x v="4"/>
    <n v="80"/>
    <x v="5211"/>
    <x v="7"/>
    <x v="1"/>
    <m/>
  </r>
  <r>
    <x v="4"/>
    <n v="80"/>
    <x v="5212"/>
    <x v="7"/>
    <x v="1"/>
    <m/>
  </r>
  <r>
    <x v="4"/>
    <n v="87"/>
    <x v="5213"/>
    <x v="7"/>
    <x v="1"/>
    <m/>
  </r>
  <r>
    <x v="4"/>
    <n v="98"/>
    <x v="5214"/>
    <x v="7"/>
    <x v="1"/>
    <m/>
  </r>
  <r>
    <x v="4"/>
    <n v="106"/>
    <x v="5215"/>
    <x v="7"/>
    <x v="1"/>
    <m/>
  </r>
  <r>
    <x v="4"/>
    <n v="86"/>
    <x v="5216"/>
    <x v="7"/>
    <x v="1"/>
    <m/>
  </r>
  <r>
    <x v="4"/>
    <n v="83"/>
    <x v="5217"/>
    <x v="7"/>
    <x v="1"/>
    <m/>
  </r>
  <r>
    <x v="4"/>
    <n v="82"/>
    <x v="5218"/>
    <x v="7"/>
    <x v="1"/>
    <m/>
  </r>
  <r>
    <x v="4"/>
    <n v="90"/>
    <x v="5219"/>
    <x v="7"/>
    <x v="1"/>
    <m/>
  </r>
  <r>
    <x v="4"/>
    <n v="95"/>
    <x v="5220"/>
    <x v="7"/>
    <x v="1"/>
    <m/>
  </r>
  <r>
    <x v="4"/>
    <n v="85"/>
    <x v="5221"/>
    <x v="7"/>
    <x v="1"/>
    <m/>
  </r>
  <r>
    <x v="4"/>
    <n v="96"/>
    <x v="5222"/>
    <x v="7"/>
    <x v="1"/>
    <m/>
  </r>
  <r>
    <x v="4"/>
    <n v="87"/>
    <x v="5223"/>
    <x v="7"/>
    <x v="1"/>
    <m/>
  </r>
  <r>
    <x v="4"/>
    <n v="81"/>
    <x v="5224"/>
    <x v="7"/>
    <x v="1"/>
    <m/>
  </r>
  <r>
    <x v="4"/>
    <n v="85"/>
    <x v="5225"/>
    <x v="7"/>
    <x v="1"/>
    <m/>
  </r>
  <r>
    <x v="4"/>
    <n v="86"/>
    <x v="5226"/>
    <x v="7"/>
    <x v="1"/>
    <m/>
  </r>
  <r>
    <x v="4"/>
    <n v="81"/>
    <x v="5227"/>
    <x v="7"/>
    <x v="1"/>
    <m/>
  </r>
  <r>
    <x v="4"/>
    <n v="87"/>
    <x v="5228"/>
    <x v="7"/>
    <x v="1"/>
    <m/>
  </r>
  <r>
    <x v="4"/>
    <n v="79"/>
    <x v="5229"/>
    <x v="7"/>
    <x v="1"/>
    <m/>
  </r>
  <r>
    <x v="4"/>
    <n v="81"/>
    <x v="5230"/>
    <x v="7"/>
    <x v="1"/>
    <m/>
  </r>
  <r>
    <x v="4"/>
    <n v="76"/>
    <x v="5231"/>
    <x v="7"/>
    <x v="1"/>
    <m/>
  </r>
  <r>
    <x v="4"/>
    <n v="95"/>
    <x v="5232"/>
    <x v="7"/>
    <x v="1"/>
    <m/>
  </r>
  <r>
    <x v="4"/>
    <n v="82"/>
    <x v="5233"/>
    <x v="7"/>
    <x v="1"/>
    <m/>
  </r>
  <r>
    <x v="4"/>
    <n v="87"/>
    <x v="5234"/>
    <x v="7"/>
    <x v="1"/>
    <m/>
  </r>
  <r>
    <x v="4"/>
    <n v="85"/>
    <x v="5235"/>
    <x v="7"/>
    <x v="1"/>
    <m/>
  </r>
  <r>
    <x v="4"/>
    <n v="91"/>
    <x v="5236"/>
    <x v="7"/>
    <x v="1"/>
    <m/>
  </r>
  <r>
    <x v="4"/>
    <n v="79"/>
    <x v="5237"/>
    <x v="7"/>
    <x v="1"/>
    <m/>
  </r>
  <r>
    <x v="4"/>
    <n v="85"/>
    <x v="5238"/>
    <x v="7"/>
    <x v="1"/>
    <m/>
  </r>
  <r>
    <x v="4"/>
    <n v="101"/>
    <x v="5239"/>
    <x v="7"/>
    <x v="1"/>
    <m/>
  </r>
  <r>
    <x v="4"/>
    <n v="83"/>
    <x v="5240"/>
    <x v="7"/>
    <x v="1"/>
    <m/>
  </r>
  <r>
    <x v="4"/>
    <n v="88"/>
    <x v="5241"/>
    <x v="7"/>
    <x v="1"/>
    <m/>
  </r>
  <r>
    <x v="4"/>
    <n v="86"/>
    <x v="5242"/>
    <x v="7"/>
    <x v="1"/>
    <m/>
  </r>
  <r>
    <x v="4"/>
    <n v="83"/>
    <x v="5243"/>
    <x v="7"/>
    <x v="1"/>
    <m/>
  </r>
  <r>
    <x v="4"/>
    <n v="98"/>
    <x v="5244"/>
    <x v="7"/>
    <x v="1"/>
    <m/>
  </r>
  <r>
    <x v="4"/>
    <n v="86"/>
    <x v="5245"/>
    <x v="7"/>
    <x v="1"/>
    <m/>
  </r>
  <r>
    <x v="4"/>
    <n v="85"/>
    <x v="5246"/>
    <x v="7"/>
    <x v="1"/>
    <m/>
  </r>
  <r>
    <x v="4"/>
    <n v="79"/>
    <x v="5247"/>
    <x v="7"/>
    <x v="1"/>
    <m/>
  </r>
  <r>
    <x v="4"/>
    <n v="88"/>
    <x v="5248"/>
    <x v="7"/>
    <x v="1"/>
    <m/>
  </r>
  <r>
    <x v="4"/>
    <n v="82"/>
    <x v="5249"/>
    <x v="7"/>
    <x v="1"/>
    <m/>
  </r>
  <r>
    <x v="4"/>
    <n v="92"/>
    <x v="5250"/>
    <x v="7"/>
    <x v="1"/>
    <m/>
  </r>
  <r>
    <x v="4"/>
    <n v="85"/>
    <x v="5251"/>
    <x v="7"/>
    <x v="1"/>
    <m/>
  </r>
  <r>
    <x v="4"/>
    <n v="90"/>
    <x v="5252"/>
    <x v="7"/>
    <x v="1"/>
    <m/>
  </r>
  <r>
    <x v="4"/>
    <n v="82"/>
    <x v="5253"/>
    <x v="7"/>
    <x v="1"/>
    <m/>
  </r>
  <r>
    <x v="4"/>
    <n v="90"/>
    <x v="5254"/>
    <x v="7"/>
    <x v="1"/>
    <m/>
  </r>
  <r>
    <x v="4"/>
    <n v="96"/>
    <x v="5255"/>
    <x v="7"/>
    <x v="1"/>
    <m/>
  </r>
  <r>
    <x v="4"/>
    <n v="99"/>
    <x v="5256"/>
    <x v="7"/>
    <x v="1"/>
    <m/>
  </r>
  <r>
    <x v="4"/>
    <n v="92"/>
    <x v="5257"/>
    <x v="7"/>
    <x v="1"/>
    <m/>
  </r>
  <r>
    <x v="4"/>
    <n v="76"/>
    <x v="5258"/>
    <x v="7"/>
    <x v="1"/>
    <m/>
  </r>
  <r>
    <x v="4"/>
    <n v="88"/>
    <x v="5259"/>
    <x v="7"/>
    <x v="1"/>
    <m/>
  </r>
  <r>
    <x v="4"/>
    <n v="80"/>
    <x v="5260"/>
    <x v="7"/>
    <x v="1"/>
    <m/>
  </r>
  <r>
    <x v="4"/>
    <n v="82"/>
    <x v="5261"/>
    <x v="7"/>
    <x v="1"/>
    <m/>
  </r>
  <r>
    <x v="4"/>
    <n v="78"/>
    <x v="5262"/>
    <x v="7"/>
    <x v="1"/>
    <m/>
  </r>
  <r>
    <x v="4"/>
    <n v="82"/>
    <x v="5263"/>
    <x v="7"/>
    <x v="1"/>
    <m/>
  </r>
  <r>
    <x v="4"/>
    <n v="107"/>
    <x v="5264"/>
    <x v="7"/>
    <x v="1"/>
    <m/>
  </r>
  <r>
    <x v="4"/>
    <n v="78"/>
    <x v="5265"/>
    <x v="7"/>
    <x v="1"/>
    <m/>
  </r>
  <r>
    <x v="4"/>
    <n v="86"/>
    <x v="5266"/>
    <x v="7"/>
    <x v="1"/>
    <m/>
  </r>
  <r>
    <x v="4"/>
    <n v="87"/>
    <x v="5267"/>
    <x v="7"/>
    <x v="1"/>
    <m/>
  </r>
  <r>
    <x v="4"/>
    <n v="75"/>
    <x v="5268"/>
    <x v="7"/>
    <x v="1"/>
    <m/>
  </r>
  <r>
    <x v="4"/>
    <n v="83"/>
    <x v="5269"/>
    <x v="7"/>
    <x v="1"/>
    <m/>
  </r>
  <r>
    <x v="4"/>
    <n v="81"/>
    <x v="5270"/>
    <x v="7"/>
    <x v="1"/>
    <m/>
  </r>
  <r>
    <x v="4"/>
    <n v="85"/>
    <x v="5271"/>
    <x v="7"/>
    <x v="1"/>
    <m/>
  </r>
  <r>
    <x v="4"/>
    <n v="93"/>
    <x v="5272"/>
    <x v="7"/>
    <x v="1"/>
    <m/>
  </r>
  <r>
    <x v="4"/>
    <n v="87"/>
    <x v="5273"/>
    <x v="7"/>
    <x v="1"/>
    <m/>
  </r>
  <r>
    <x v="4"/>
    <n v="82"/>
    <x v="5274"/>
    <x v="7"/>
    <x v="1"/>
    <m/>
  </r>
  <r>
    <x v="4"/>
    <n v="90"/>
    <x v="5275"/>
    <x v="7"/>
    <x v="1"/>
    <m/>
  </r>
  <r>
    <x v="4"/>
    <n v="92"/>
    <x v="5276"/>
    <x v="7"/>
    <x v="1"/>
    <m/>
  </r>
  <r>
    <x v="4"/>
    <n v="86"/>
    <x v="5277"/>
    <x v="7"/>
    <x v="1"/>
    <m/>
  </r>
  <r>
    <x v="4"/>
    <n v="84"/>
    <x v="5278"/>
    <x v="7"/>
    <x v="1"/>
    <m/>
  </r>
  <r>
    <x v="4"/>
    <n v="89"/>
    <x v="5279"/>
    <x v="7"/>
    <x v="1"/>
    <m/>
  </r>
  <r>
    <x v="4"/>
    <n v="92"/>
    <x v="5280"/>
    <x v="7"/>
    <x v="1"/>
    <m/>
  </r>
  <r>
    <x v="4"/>
    <n v="85"/>
    <x v="5281"/>
    <x v="7"/>
    <x v="1"/>
    <m/>
  </r>
  <r>
    <x v="4"/>
    <n v="83"/>
    <x v="5282"/>
    <x v="7"/>
    <x v="1"/>
    <m/>
  </r>
  <r>
    <x v="4"/>
    <n v="92"/>
    <x v="5283"/>
    <x v="7"/>
    <x v="1"/>
    <m/>
  </r>
  <r>
    <x v="4"/>
    <n v="90"/>
    <x v="5284"/>
    <x v="7"/>
    <x v="1"/>
    <m/>
  </r>
  <r>
    <x v="4"/>
    <n v="81"/>
    <x v="5285"/>
    <x v="7"/>
    <x v="1"/>
    <m/>
  </r>
  <r>
    <x v="4"/>
    <n v="89"/>
    <x v="5286"/>
    <x v="7"/>
    <x v="1"/>
    <m/>
  </r>
  <r>
    <x v="4"/>
    <n v="100"/>
    <x v="5287"/>
    <x v="7"/>
    <x v="1"/>
    <m/>
  </r>
  <r>
    <x v="4"/>
    <n v="80"/>
    <x v="5288"/>
    <x v="7"/>
    <x v="1"/>
    <m/>
  </r>
  <r>
    <x v="4"/>
    <n v="92"/>
    <x v="5289"/>
    <x v="7"/>
    <x v="1"/>
    <m/>
  </r>
  <r>
    <x v="4"/>
    <n v="89"/>
    <x v="5290"/>
    <x v="7"/>
    <x v="1"/>
    <m/>
  </r>
  <r>
    <x v="4"/>
    <n v="86"/>
    <x v="5291"/>
    <x v="7"/>
    <x v="1"/>
    <m/>
  </r>
  <r>
    <x v="4"/>
    <n v="82"/>
    <x v="5292"/>
    <x v="7"/>
    <x v="1"/>
    <m/>
  </r>
  <r>
    <x v="4"/>
    <n v="93"/>
    <x v="5293"/>
    <x v="7"/>
    <x v="1"/>
    <m/>
  </r>
  <r>
    <x v="4"/>
    <n v="88"/>
    <x v="5294"/>
    <x v="7"/>
    <x v="1"/>
    <m/>
  </r>
  <r>
    <x v="4"/>
    <n v="96"/>
    <x v="5295"/>
    <x v="7"/>
    <x v="1"/>
    <m/>
  </r>
  <r>
    <x v="4"/>
    <n v="80"/>
    <x v="5296"/>
    <x v="7"/>
    <x v="1"/>
    <m/>
  </r>
  <r>
    <x v="4"/>
    <n v="98"/>
    <x v="5297"/>
    <x v="7"/>
    <x v="1"/>
    <m/>
  </r>
  <r>
    <x v="4"/>
    <n v="84"/>
    <x v="5298"/>
    <x v="7"/>
    <x v="1"/>
    <m/>
  </r>
  <r>
    <x v="4"/>
    <n v="77"/>
    <x v="5299"/>
    <x v="7"/>
    <x v="1"/>
    <m/>
  </r>
  <r>
    <x v="4"/>
    <n v="84"/>
    <x v="5300"/>
    <x v="7"/>
    <x v="1"/>
    <m/>
  </r>
  <r>
    <x v="4"/>
    <n v="84"/>
    <x v="5301"/>
    <x v="7"/>
    <x v="1"/>
    <m/>
  </r>
  <r>
    <x v="4"/>
    <n v="86"/>
    <x v="5302"/>
    <x v="7"/>
    <x v="1"/>
    <m/>
  </r>
  <r>
    <x v="4"/>
    <n v="99"/>
    <x v="5303"/>
    <x v="7"/>
    <x v="1"/>
    <m/>
  </r>
  <r>
    <x v="4"/>
    <n v="83"/>
    <x v="5304"/>
    <x v="7"/>
    <x v="1"/>
    <m/>
  </r>
  <r>
    <x v="4"/>
    <n v="81"/>
    <x v="5305"/>
    <x v="7"/>
    <x v="1"/>
    <m/>
  </r>
  <r>
    <x v="4"/>
    <n v="79"/>
    <x v="5306"/>
    <x v="7"/>
    <x v="1"/>
    <m/>
  </r>
  <r>
    <x v="4"/>
    <n v="89"/>
    <x v="5307"/>
    <x v="7"/>
    <x v="1"/>
    <m/>
  </r>
  <r>
    <x v="4"/>
    <n v="80"/>
    <x v="5308"/>
    <x v="7"/>
    <x v="1"/>
    <m/>
  </r>
  <r>
    <x v="4"/>
    <n v="86"/>
    <x v="5309"/>
    <x v="7"/>
    <x v="1"/>
    <m/>
  </r>
  <r>
    <x v="4"/>
    <n v="86"/>
    <x v="5310"/>
    <x v="7"/>
    <x v="1"/>
    <m/>
  </r>
  <r>
    <x v="4"/>
    <n v="100"/>
    <x v="5311"/>
    <x v="7"/>
    <x v="1"/>
    <m/>
  </r>
  <r>
    <x v="4"/>
    <n v="77"/>
    <x v="5312"/>
    <x v="7"/>
    <x v="1"/>
    <m/>
  </r>
  <r>
    <x v="4"/>
    <n v="81"/>
    <x v="5313"/>
    <x v="7"/>
    <x v="1"/>
    <m/>
  </r>
  <r>
    <x v="4"/>
    <n v="84"/>
    <x v="5314"/>
    <x v="7"/>
    <x v="1"/>
    <m/>
  </r>
  <r>
    <x v="4"/>
    <n v="77"/>
    <x v="5315"/>
    <x v="7"/>
    <x v="1"/>
    <m/>
  </r>
  <r>
    <x v="4"/>
    <n v="79"/>
    <x v="5316"/>
    <x v="7"/>
    <x v="1"/>
    <m/>
  </r>
  <r>
    <x v="4"/>
    <n v="82"/>
    <x v="5317"/>
    <x v="7"/>
    <x v="1"/>
    <m/>
  </r>
  <r>
    <x v="4"/>
    <n v="100"/>
    <x v="5318"/>
    <x v="7"/>
    <x v="1"/>
    <m/>
  </r>
  <r>
    <x v="4"/>
    <n v="90"/>
    <x v="5319"/>
    <x v="7"/>
    <x v="1"/>
    <m/>
  </r>
  <r>
    <x v="4"/>
    <n v="80"/>
    <x v="5320"/>
    <x v="7"/>
    <x v="1"/>
    <m/>
  </r>
  <r>
    <x v="4"/>
    <n v="82"/>
    <x v="5321"/>
    <x v="7"/>
    <x v="1"/>
    <m/>
  </r>
  <r>
    <x v="4"/>
    <n v="81"/>
    <x v="5322"/>
    <x v="7"/>
    <x v="1"/>
    <m/>
  </r>
  <r>
    <x v="4"/>
    <n v="90"/>
    <x v="5323"/>
    <x v="7"/>
    <x v="1"/>
    <m/>
  </r>
  <r>
    <x v="4"/>
    <n v="84"/>
    <x v="5324"/>
    <x v="7"/>
    <x v="1"/>
    <m/>
  </r>
  <r>
    <x v="4"/>
    <n v="86"/>
    <x v="5325"/>
    <x v="7"/>
    <x v="1"/>
    <m/>
  </r>
  <r>
    <x v="4"/>
    <n v="83"/>
    <x v="5326"/>
    <x v="7"/>
    <x v="1"/>
    <m/>
  </r>
  <r>
    <x v="4"/>
    <n v="81"/>
    <x v="5327"/>
    <x v="7"/>
    <x v="1"/>
    <m/>
  </r>
  <r>
    <x v="4"/>
    <n v="95"/>
    <x v="5328"/>
    <x v="7"/>
    <x v="1"/>
    <m/>
  </r>
  <r>
    <x v="4"/>
    <n v="81"/>
    <x v="5329"/>
    <x v="7"/>
    <x v="1"/>
    <m/>
  </r>
  <r>
    <x v="4"/>
    <n v="84"/>
    <x v="5330"/>
    <x v="7"/>
    <x v="1"/>
    <m/>
  </r>
  <r>
    <x v="4"/>
    <n v="86"/>
    <x v="5331"/>
    <x v="7"/>
    <x v="1"/>
    <m/>
  </r>
  <r>
    <x v="4"/>
    <n v="79"/>
    <x v="5332"/>
    <x v="7"/>
    <x v="1"/>
    <m/>
  </r>
  <r>
    <x v="4"/>
    <n v="78"/>
    <x v="5333"/>
    <x v="7"/>
    <x v="1"/>
    <m/>
  </r>
  <r>
    <x v="4"/>
    <n v="92"/>
    <x v="5334"/>
    <x v="7"/>
    <x v="1"/>
    <m/>
  </r>
  <r>
    <x v="4"/>
    <n v="89"/>
    <x v="5335"/>
    <x v="7"/>
    <x v="1"/>
    <m/>
  </r>
  <r>
    <x v="4"/>
    <n v="92"/>
    <x v="5336"/>
    <x v="7"/>
    <x v="1"/>
    <m/>
  </r>
  <r>
    <x v="4"/>
    <n v="93"/>
    <x v="5337"/>
    <x v="7"/>
    <x v="1"/>
    <m/>
  </r>
  <r>
    <x v="4"/>
    <n v="82"/>
    <x v="5338"/>
    <x v="7"/>
    <x v="1"/>
    <m/>
  </r>
  <r>
    <x v="4"/>
    <n v="95"/>
    <x v="5339"/>
    <x v="7"/>
    <x v="1"/>
    <m/>
  </r>
  <r>
    <x v="4"/>
    <n v="86"/>
    <x v="5340"/>
    <x v="7"/>
    <x v="1"/>
    <m/>
  </r>
  <r>
    <x v="4"/>
    <n v="98"/>
    <x v="5341"/>
    <x v="7"/>
    <x v="1"/>
    <m/>
  </r>
  <r>
    <x v="4"/>
    <n v="97"/>
    <x v="5342"/>
    <x v="7"/>
    <x v="1"/>
    <m/>
  </r>
  <r>
    <x v="4"/>
    <n v="81"/>
    <x v="5343"/>
    <x v="7"/>
    <x v="1"/>
    <m/>
  </r>
  <r>
    <x v="4"/>
    <n v="87"/>
    <x v="5344"/>
    <x v="7"/>
    <x v="1"/>
    <m/>
  </r>
  <r>
    <x v="4"/>
    <n v="87"/>
    <x v="5345"/>
    <x v="7"/>
    <x v="1"/>
    <m/>
  </r>
  <r>
    <x v="4"/>
    <n v="82"/>
    <x v="5346"/>
    <x v="7"/>
    <x v="1"/>
    <m/>
  </r>
  <r>
    <x v="4"/>
    <n v="84"/>
    <x v="5347"/>
    <x v="7"/>
    <x v="1"/>
    <m/>
  </r>
  <r>
    <x v="4"/>
    <n v="88"/>
    <x v="5348"/>
    <x v="7"/>
    <x v="1"/>
    <m/>
  </r>
  <r>
    <x v="4"/>
    <n v="76"/>
    <x v="5349"/>
    <x v="7"/>
    <x v="1"/>
    <m/>
  </r>
  <r>
    <x v="4"/>
    <n v="88"/>
    <x v="5350"/>
    <x v="7"/>
    <x v="1"/>
    <m/>
  </r>
  <r>
    <x v="4"/>
    <n v="86"/>
    <x v="5351"/>
    <x v="7"/>
    <x v="1"/>
    <m/>
  </r>
  <r>
    <x v="4"/>
    <n v="94"/>
    <x v="5352"/>
    <x v="7"/>
    <x v="1"/>
    <m/>
  </r>
  <r>
    <x v="4"/>
    <n v="80"/>
    <x v="5353"/>
    <x v="7"/>
    <x v="1"/>
    <m/>
  </r>
  <r>
    <x v="4"/>
    <n v="86"/>
    <x v="5354"/>
    <x v="7"/>
    <x v="1"/>
    <m/>
  </r>
  <r>
    <x v="4"/>
    <n v="100"/>
    <x v="5355"/>
    <x v="7"/>
    <x v="1"/>
    <m/>
  </r>
  <r>
    <x v="4"/>
    <n v="82"/>
    <x v="5356"/>
    <x v="7"/>
    <x v="1"/>
    <m/>
  </r>
  <r>
    <x v="4"/>
    <n v="84"/>
    <x v="5357"/>
    <x v="7"/>
    <x v="1"/>
    <m/>
  </r>
  <r>
    <x v="4"/>
    <n v="87"/>
    <x v="5358"/>
    <x v="7"/>
    <x v="1"/>
    <m/>
  </r>
  <r>
    <x v="4"/>
    <n v="90"/>
    <x v="5359"/>
    <x v="7"/>
    <x v="1"/>
    <m/>
  </r>
  <r>
    <x v="4"/>
    <n v="80"/>
    <x v="5360"/>
    <x v="7"/>
    <x v="1"/>
    <m/>
  </r>
  <r>
    <x v="4"/>
    <n v="88"/>
    <x v="5361"/>
    <x v="7"/>
    <x v="1"/>
    <m/>
  </r>
  <r>
    <x v="4"/>
    <n v="93"/>
    <x v="5362"/>
    <x v="7"/>
    <x v="1"/>
    <m/>
  </r>
  <r>
    <x v="4"/>
    <n v="85"/>
    <x v="5363"/>
    <x v="7"/>
    <x v="1"/>
    <m/>
  </r>
  <r>
    <x v="4"/>
    <n v="82"/>
    <x v="5364"/>
    <x v="7"/>
    <x v="1"/>
    <m/>
  </r>
  <r>
    <x v="4"/>
    <n v="81"/>
    <x v="5365"/>
    <x v="7"/>
    <x v="1"/>
    <m/>
  </r>
  <r>
    <x v="4"/>
    <n v="82"/>
    <x v="5366"/>
    <x v="7"/>
    <x v="1"/>
    <m/>
  </r>
  <r>
    <x v="4"/>
    <n v="80"/>
    <x v="5367"/>
    <x v="7"/>
    <x v="1"/>
    <m/>
  </r>
  <r>
    <x v="4"/>
    <n v="84"/>
    <x v="5368"/>
    <x v="7"/>
    <x v="1"/>
    <m/>
  </r>
  <r>
    <x v="4"/>
    <n v="89"/>
    <x v="5369"/>
    <x v="7"/>
    <x v="1"/>
    <m/>
  </r>
  <r>
    <x v="4"/>
    <n v="79"/>
    <x v="5370"/>
    <x v="7"/>
    <x v="1"/>
    <m/>
  </r>
  <r>
    <x v="4"/>
    <n v="82"/>
    <x v="5371"/>
    <x v="7"/>
    <x v="1"/>
    <m/>
  </r>
  <r>
    <x v="4"/>
    <n v="90"/>
    <x v="5372"/>
    <x v="7"/>
    <x v="1"/>
    <m/>
  </r>
  <r>
    <x v="4"/>
    <n v="87"/>
    <x v="5373"/>
    <x v="7"/>
    <x v="1"/>
    <m/>
  </r>
  <r>
    <x v="4"/>
    <n v="71"/>
    <x v="5374"/>
    <x v="7"/>
    <x v="1"/>
    <m/>
  </r>
  <r>
    <x v="4"/>
    <n v="89"/>
    <x v="5375"/>
    <x v="7"/>
    <x v="1"/>
    <m/>
  </r>
  <r>
    <x v="4"/>
    <n v="79"/>
    <x v="5376"/>
    <x v="7"/>
    <x v="1"/>
    <m/>
  </r>
  <r>
    <x v="4"/>
    <n v="88"/>
    <x v="5377"/>
    <x v="7"/>
    <x v="1"/>
    <m/>
  </r>
  <r>
    <x v="4"/>
    <n v="92"/>
    <x v="5378"/>
    <x v="7"/>
    <x v="1"/>
    <m/>
  </r>
  <r>
    <x v="4"/>
    <n v="76"/>
    <x v="5379"/>
    <x v="7"/>
    <x v="1"/>
    <m/>
  </r>
  <r>
    <x v="4"/>
    <n v="81"/>
    <x v="5380"/>
    <x v="7"/>
    <x v="1"/>
    <m/>
  </r>
  <r>
    <x v="4"/>
    <n v="94"/>
    <x v="5381"/>
    <x v="7"/>
    <x v="1"/>
    <m/>
  </r>
  <r>
    <x v="4"/>
    <n v="80"/>
    <x v="5382"/>
    <x v="7"/>
    <x v="1"/>
    <m/>
  </r>
  <r>
    <x v="4"/>
    <n v="90"/>
    <x v="5383"/>
    <x v="7"/>
    <x v="1"/>
    <m/>
  </r>
  <r>
    <x v="4"/>
    <n v="87"/>
    <x v="5384"/>
    <x v="7"/>
    <x v="1"/>
    <m/>
  </r>
  <r>
    <x v="4"/>
    <n v="93"/>
    <x v="5385"/>
    <x v="7"/>
    <x v="1"/>
    <m/>
  </r>
  <r>
    <x v="4"/>
    <n v="92"/>
    <x v="5386"/>
    <x v="7"/>
    <x v="1"/>
    <m/>
  </r>
  <r>
    <x v="4"/>
    <n v="86"/>
    <x v="5387"/>
    <x v="7"/>
    <x v="1"/>
    <m/>
  </r>
  <r>
    <x v="4"/>
    <n v="86"/>
    <x v="5388"/>
    <x v="7"/>
    <x v="1"/>
    <m/>
  </r>
  <r>
    <x v="4"/>
    <n v="83"/>
    <x v="5389"/>
    <x v="7"/>
    <x v="1"/>
    <m/>
  </r>
  <r>
    <x v="4"/>
    <n v="91"/>
    <x v="5390"/>
    <x v="7"/>
    <x v="1"/>
    <m/>
  </r>
  <r>
    <x v="4"/>
    <n v="86"/>
    <x v="5391"/>
    <x v="7"/>
    <x v="1"/>
    <m/>
  </r>
  <r>
    <x v="4"/>
    <n v="84"/>
    <x v="5392"/>
    <x v="7"/>
    <x v="1"/>
    <m/>
  </r>
  <r>
    <x v="4"/>
    <n v="77"/>
    <x v="5393"/>
    <x v="7"/>
    <x v="1"/>
    <m/>
  </r>
  <r>
    <x v="4"/>
    <n v="86"/>
    <x v="5394"/>
    <x v="7"/>
    <x v="1"/>
    <m/>
  </r>
  <r>
    <x v="4"/>
    <n v="83"/>
    <x v="5395"/>
    <x v="7"/>
    <x v="1"/>
    <m/>
  </r>
  <r>
    <x v="4"/>
    <n v="82"/>
    <x v="5396"/>
    <x v="7"/>
    <x v="1"/>
    <m/>
  </r>
  <r>
    <x v="4"/>
    <n v="77"/>
    <x v="5397"/>
    <x v="7"/>
    <x v="1"/>
    <m/>
  </r>
  <r>
    <x v="4"/>
    <n v="82"/>
    <x v="5398"/>
    <x v="7"/>
    <x v="1"/>
    <m/>
  </r>
  <r>
    <x v="4"/>
    <n v="82"/>
    <x v="5399"/>
    <x v="7"/>
    <x v="1"/>
    <m/>
  </r>
  <r>
    <x v="4"/>
    <n v="87"/>
    <x v="5400"/>
    <x v="7"/>
    <x v="1"/>
    <m/>
  </r>
  <r>
    <x v="4"/>
    <n v="89"/>
    <x v="5401"/>
    <x v="7"/>
    <x v="1"/>
    <m/>
  </r>
  <r>
    <x v="4"/>
    <n v="86"/>
    <x v="5402"/>
    <x v="7"/>
    <x v="1"/>
    <m/>
  </r>
  <r>
    <x v="4"/>
    <n v="89"/>
    <x v="5403"/>
    <x v="7"/>
    <x v="1"/>
    <m/>
  </r>
  <r>
    <x v="4"/>
    <n v="93"/>
    <x v="5404"/>
    <x v="7"/>
    <x v="1"/>
    <m/>
  </r>
  <r>
    <x v="4"/>
    <n v="77"/>
    <x v="5405"/>
    <x v="7"/>
    <x v="1"/>
    <m/>
  </r>
  <r>
    <x v="4"/>
    <n v="81"/>
    <x v="5406"/>
    <x v="7"/>
    <x v="1"/>
    <m/>
  </r>
  <r>
    <x v="4"/>
    <n v="81"/>
    <x v="5407"/>
    <x v="7"/>
    <x v="1"/>
    <m/>
  </r>
  <r>
    <x v="4"/>
    <n v="79"/>
    <x v="5408"/>
    <x v="7"/>
    <x v="1"/>
    <m/>
  </r>
  <r>
    <x v="4"/>
    <n v="83"/>
    <x v="5409"/>
    <x v="7"/>
    <x v="1"/>
    <m/>
  </r>
  <r>
    <x v="4"/>
    <n v="98"/>
    <x v="5410"/>
    <x v="7"/>
    <x v="1"/>
    <m/>
  </r>
  <r>
    <x v="4"/>
    <n v="87"/>
    <x v="5411"/>
    <x v="7"/>
    <x v="1"/>
    <m/>
  </r>
  <r>
    <x v="4"/>
    <n v="77"/>
    <x v="5412"/>
    <x v="7"/>
    <x v="1"/>
    <m/>
  </r>
  <r>
    <x v="4"/>
    <n v="92"/>
    <x v="5413"/>
    <x v="7"/>
    <x v="1"/>
    <m/>
  </r>
  <r>
    <x v="4"/>
    <n v="88"/>
    <x v="5414"/>
    <x v="7"/>
    <x v="1"/>
    <m/>
  </r>
  <r>
    <x v="4"/>
    <n v="78"/>
    <x v="5415"/>
    <x v="7"/>
    <x v="1"/>
    <m/>
  </r>
  <r>
    <x v="4"/>
    <n v="83"/>
    <x v="5416"/>
    <x v="7"/>
    <x v="1"/>
    <m/>
  </r>
  <r>
    <x v="4"/>
    <n v="82"/>
    <x v="5417"/>
    <x v="7"/>
    <x v="1"/>
    <m/>
  </r>
  <r>
    <x v="4"/>
    <n v="90"/>
    <x v="5418"/>
    <x v="7"/>
    <x v="1"/>
    <m/>
  </r>
  <r>
    <x v="4"/>
    <n v="89"/>
    <x v="5419"/>
    <x v="7"/>
    <x v="1"/>
    <m/>
  </r>
  <r>
    <x v="4"/>
    <n v="83"/>
    <x v="5420"/>
    <x v="7"/>
    <x v="1"/>
    <m/>
  </r>
  <r>
    <x v="4"/>
    <n v="92"/>
    <x v="5421"/>
    <x v="7"/>
    <x v="1"/>
    <m/>
  </r>
  <r>
    <x v="4"/>
    <n v="84"/>
    <x v="5422"/>
    <x v="7"/>
    <x v="1"/>
    <m/>
  </r>
  <r>
    <x v="4"/>
    <n v="85"/>
    <x v="5423"/>
    <x v="7"/>
    <x v="1"/>
    <m/>
  </r>
  <r>
    <x v="4"/>
    <n v="88"/>
    <x v="5424"/>
    <x v="7"/>
    <x v="1"/>
    <m/>
  </r>
  <r>
    <x v="4"/>
    <n v="80"/>
    <x v="5425"/>
    <x v="7"/>
    <x v="1"/>
    <m/>
  </r>
  <r>
    <x v="4"/>
    <n v="81"/>
    <x v="5426"/>
    <x v="7"/>
    <x v="1"/>
    <m/>
  </r>
  <r>
    <x v="4"/>
    <n v="89"/>
    <x v="5427"/>
    <x v="7"/>
    <x v="1"/>
    <m/>
  </r>
  <r>
    <x v="4"/>
    <n v="79"/>
    <x v="5428"/>
    <x v="7"/>
    <x v="1"/>
    <m/>
  </r>
  <r>
    <x v="4"/>
    <n v="81"/>
    <x v="5429"/>
    <x v="7"/>
    <x v="1"/>
    <m/>
  </r>
  <r>
    <x v="4"/>
    <n v="84"/>
    <x v="5430"/>
    <x v="7"/>
    <x v="1"/>
    <m/>
  </r>
  <r>
    <x v="4"/>
    <n v="86"/>
    <x v="5431"/>
    <x v="7"/>
    <x v="1"/>
    <m/>
  </r>
  <r>
    <x v="4"/>
    <n v="80"/>
    <x v="5432"/>
    <x v="7"/>
    <x v="1"/>
    <m/>
  </r>
  <r>
    <x v="4"/>
    <n v="82"/>
    <x v="5433"/>
    <x v="7"/>
    <x v="1"/>
    <m/>
  </r>
  <r>
    <x v="4"/>
    <n v="81"/>
    <x v="5434"/>
    <x v="7"/>
    <x v="1"/>
    <m/>
  </r>
  <r>
    <x v="4"/>
    <n v="82"/>
    <x v="5435"/>
    <x v="7"/>
    <x v="1"/>
    <m/>
  </r>
  <r>
    <x v="4"/>
    <n v="81"/>
    <x v="5436"/>
    <x v="7"/>
    <x v="1"/>
    <m/>
  </r>
  <r>
    <x v="4"/>
    <n v="83"/>
    <x v="5437"/>
    <x v="7"/>
    <x v="1"/>
    <m/>
  </r>
  <r>
    <x v="4"/>
    <n v="92"/>
    <x v="5438"/>
    <x v="7"/>
    <x v="1"/>
    <m/>
  </r>
  <r>
    <x v="4"/>
    <n v="95"/>
    <x v="5439"/>
    <x v="7"/>
    <x v="1"/>
    <m/>
  </r>
  <r>
    <x v="4"/>
    <n v="81"/>
    <x v="5440"/>
    <x v="7"/>
    <x v="1"/>
    <m/>
  </r>
  <r>
    <x v="4"/>
    <n v="89"/>
    <x v="5441"/>
    <x v="7"/>
    <x v="1"/>
    <m/>
  </r>
  <r>
    <x v="4"/>
    <n v="86"/>
    <x v="5442"/>
    <x v="7"/>
    <x v="1"/>
    <m/>
  </r>
  <r>
    <x v="4"/>
    <n v="89"/>
    <x v="5443"/>
    <x v="7"/>
    <x v="1"/>
    <m/>
  </r>
  <r>
    <x v="4"/>
    <n v="81"/>
    <x v="5444"/>
    <x v="7"/>
    <x v="1"/>
    <m/>
  </r>
  <r>
    <x v="4"/>
    <n v="79"/>
    <x v="5445"/>
    <x v="7"/>
    <x v="1"/>
    <m/>
  </r>
  <r>
    <x v="4"/>
    <n v="84"/>
    <x v="5446"/>
    <x v="7"/>
    <x v="1"/>
    <m/>
  </r>
  <r>
    <x v="4"/>
    <n v="87"/>
    <x v="5447"/>
    <x v="7"/>
    <x v="1"/>
    <m/>
  </r>
  <r>
    <x v="4"/>
    <n v="90"/>
    <x v="5448"/>
    <x v="7"/>
    <x v="1"/>
    <m/>
  </r>
  <r>
    <x v="4"/>
    <n v="91"/>
    <x v="5449"/>
    <x v="7"/>
    <x v="1"/>
    <m/>
  </r>
  <r>
    <x v="4"/>
    <n v="86"/>
    <x v="5450"/>
    <x v="7"/>
    <x v="1"/>
    <m/>
  </r>
  <r>
    <x v="4"/>
    <n v="85"/>
    <x v="5451"/>
    <x v="7"/>
    <x v="1"/>
    <m/>
  </r>
  <r>
    <x v="4"/>
    <n v="82"/>
    <x v="5452"/>
    <x v="7"/>
    <x v="1"/>
    <m/>
  </r>
  <r>
    <x v="4"/>
    <n v="81"/>
    <x v="5453"/>
    <x v="7"/>
    <x v="1"/>
    <m/>
  </r>
  <r>
    <x v="4"/>
    <n v="93"/>
    <x v="5454"/>
    <x v="7"/>
    <x v="1"/>
    <m/>
  </r>
  <r>
    <x v="4"/>
    <n v="84"/>
    <x v="5455"/>
    <x v="7"/>
    <x v="1"/>
    <m/>
  </r>
  <r>
    <x v="4"/>
    <n v="80"/>
    <x v="5456"/>
    <x v="7"/>
    <x v="1"/>
    <m/>
  </r>
  <r>
    <x v="4"/>
    <n v="101"/>
    <x v="5457"/>
    <x v="7"/>
    <x v="1"/>
    <m/>
  </r>
  <r>
    <x v="4"/>
    <n v="76"/>
    <x v="5458"/>
    <x v="7"/>
    <x v="1"/>
    <m/>
  </r>
  <r>
    <x v="4"/>
    <n v="80"/>
    <x v="5459"/>
    <x v="7"/>
    <x v="1"/>
    <m/>
  </r>
  <r>
    <x v="4"/>
    <n v="88"/>
    <x v="5460"/>
    <x v="7"/>
    <x v="1"/>
    <m/>
  </r>
  <r>
    <x v="4"/>
    <n v="85"/>
    <x v="5461"/>
    <x v="7"/>
    <x v="1"/>
    <m/>
  </r>
  <r>
    <x v="4"/>
    <n v="86"/>
    <x v="5462"/>
    <x v="7"/>
    <x v="1"/>
    <m/>
  </r>
  <r>
    <x v="4"/>
    <n v="93"/>
    <x v="5463"/>
    <x v="7"/>
    <x v="1"/>
    <m/>
  </r>
  <r>
    <x v="4"/>
    <n v="75"/>
    <x v="5464"/>
    <x v="7"/>
    <x v="1"/>
    <m/>
  </r>
  <r>
    <x v="4"/>
    <n v="78"/>
    <x v="5465"/>
    <x v="7"/>
    <x v="1"/>
    <m/>
  </r>
  <r>
    <x v="4"/>
    <n v="87"/>
    <x v="5466"/>
    <x v="7"/>
    <x v="1"/>
    <m/>
  </r>
  <r>
    <x v="4"/>
    <n v="87"/>
    <x v="5467"/>
    <x v="7"/>
    <x v="1"/>
    <m/>
  </r>
  <r>
    <x v="4"/>
    <n v="75"/>
    <x v="5468"/>
    <x v="7"/>
    <x v="1"/>
    <m/>
  </r>
  <r>
    <x v="4"/>
    <n v="86"/>
    <x v="5469"/>
    <x v="7"/>
    <x v="1"/>
    <m/>
  </r>
  <r>
    <x v="4"/>
    <n v="86"/>
    <x v="5470"/>
    <x v="7"/>
    <x v="1"/>
    <m/>
  </r>
  <r>
    <x v="4"/>
    <n v="82"/>
    <x v="5471"/>
    <x v="7"/>
    <x v="1"/>
    <m/>
  </r>
  <r>
    <x v="4"/>
    <n v="88"/>
    <x v="5472"/>
    <x v="7"/>
    <x v="1"/>
    <m/>
  </r>
  <r>
    <x v="4"/>
    <n v="93"/>
    <x v="5473"/>
    <x v="7"/>
    <x v="1"/>
    <m/>
  </r>
  <r>
    <x v="4"/>
    <n v="92"/>
    <x v="5474"/>
    <x v="7"/>
    <x v="1"/>
    <m/>
  </r>
  <r>
    <x v="4"/>
    <n v="79"/>
    <x v="5475"/>
    <x v="7"/>
    <x v="1"/>
    <m/>
  </r>
  <r>
    <x v="4"/>
    <n v="93"/>
    <x v="5476"/>
    <x v="7"/>
    <x v="1"/>
    <m/>
  </r>
  <r>
    <x v="4"/>
    <n v="93"/>
    <x v="5477"/>
    <x v="7"/>
    <x v="1"/>
    <m/>
  </r>
  <r>
    <x v="4"/>
    <n v="84"/>
    <x v="5478"/>
    <x v="7"/>
    <x v="1"/>
    <m/>
  </r>
  <r>
    <x v="4"/>
    <n v="86"/>
    <x v="5479"/>
    <x v="7"/>
    <x v="1"/>
    <m/>
  </r>
  <r>
    <x v="4"/>
    <n v="84"/>
    <x v="5480"/>
    <x v="7"/>
    <x v="1"/>
    <m/>
  </r>
  <r>
    <x v="4"/>
    <n v="81"/>
    <x v="5481"/>
    <x v="7"/>
    <x v="1"/>
    <m/>
  </r>
  <r>
    <x v="4"/>
    <n v="93"/>
    <x v="5482"/>
    <x v="7"/>
    <x v="1"/>
    <m/>
  </r>
  <r>
    <x v="4"/>
    <n v="82"/>
    <x v="5483"/>
    <x v="7"/>
    <x v="1"/>
    <m/>
  </r>
  <r>
    <x v="4"/>
    <n v="90"/>
    <x v="5484"/>
    <x v="7"/>
    <x v="1"/>
    <m/>
  </r>
  <r>
    <x v="4"/>
    <n v="84"/>
    <x v="5485"/>
    <x v="7"/>
    <x v="1"/>
    <m/>
  </r>
  <r>
    <x v="4"/>
    <n v="92"/>
    <x v="5486"/>
    <x v="7"/>
    <x v="1"/>
    <m/>
  </r>
  <r>
    <x v="4"/>
    <n v="88"/>
    <x v="5487"/>
    <x v="7"/>
    <x v="1"/>
    <m/>
  </r>
  <r>
    <x v="4"/>
    <n v="83"/>
    <x v="5488"/>
    <x v="7"/>
    <x v="1"/>
    <m/>
  </r>
  <r>
    <x v="4"/>
    <n v="82"/>
    <x v="5489"/>
    <x v="7"/>
    <x v="1"/>
    <m/>
  </r>
  <r>
    <x v="4"/>
    <n v="86"/>
    <x v="5490"/>
    <x v="7"/>
    <x v="1"/>
    <m/>
  </r>
  <r>
    <x v="4"/>
    <n v="76"/>
    <x v="5491"/>
    <x v="7"/>
    <x v="1"/>
    <m/>
  </r>
  <r>
    <x v="4"/>
    <n v="93"/>
    <x v="5492"/>
    <x v="7"/>
    <x v="1"/>
    <m/>
  </r>
  <r>
    <x v="4"/>
    <n v="86"/>
    <x v="5493"/>
    <x v="7"/>
    <x v="1"/>
    <m/>
  </r>
  <r>
    <x v="4"/>
    <n v="86"/>
    <x v="5494"/>
    <x v="7"/>
    <x v="1"/>
    <m/>
  </r>
  <r>
    <x v="4"/>
    <n v="92"/>
    <x v="5495"/>
    <x v="7"/>
    <x v="1"/>
    <m/>
  </r>
  <r>
    <x v="4"/>
    <n v="82"/>
    <x v="5496"/>
    <x v="7"/>
    <x v="1"/>
    <m/>
  </r>
  <r>
    <x v="4"/>
    <n v="86"/>
    <x v="5497"/>
    <x v="7"/>
    <x v="1"/>
    <m/>
  </r>
  <r>
    <x v="4"/>
    <n v="92"/>
    <x v="5498"/>
    <x v="7"/>
    <x v="1"/>
    <m/>
  </r>
  <r>
    <x v="4"/>
    <n v="78"/>
    <x v="5499"/>
    <x v="7"/>
    <x v="1"/>
    <m/>
  </r>
  <r>
    <x v="4"/>
    <n v="93"/>
    <x v="5500"/>
    <x v="7"/>
    <x v="1"/>
    <m/>
  </r>
  <r>
    <x v="4"/>
    <n v="79"/>
    <x v="5501"/>
    <x v="7"/>
    <x v="1"/>
    <m/>
  </r>
  <r>
    <x v="4"/>
    <n v="90"/>
    <x v="5502"/>
    <x v="7"/>
    <x v="1"/>
    <m/>
  </r>
  <r>
    <x v="4"/>
    <n v="88"/>
    <x v="5503"/>
    <x v="7"/>
    <x v="1"/>
    <m/>
  </r>
  <r>
    <x v="4"/>
    <n v="94"/>
    <x v="5504"/>
    <x v="7"/>
    <x v="1"/>
    <m/>
  </r>
  <r>
    <x v="4"/>
    <n v="83"/>
    <x v="5505"/>
    <x v="7"/>
    <x v="1"/>
    <m/>
  </r>
  <r>
    <x v="4"/>
    <n v="96"/>
    <x v="5506"/>
    <x v="7"/>
    <x v="1"/>
    <m/>
  </r>
  <r>
    <x v="4"/>
    <n v="93"/>
    <x v="5507"/>
    <x v="7"/>
    <x v="1"/>
    <m/>
  </r>
  <r>
    <x v="4"/>
    <n v="100"/>
    <x v="5508"/>
    <x v="7"/>
    <x v="1"/>
    <m/>
  </r>
  <r>
    <x v="4"/>
    <n v="92"/>
    <x v="5509"/>
    <x v="7"/>
    <x v="1"/>
    <m/>
  </r>
  <r>
    <x v="4"/>
    <n v="92"/>
    <x v="5510"/>
    <x v="7"/>
    <x v="1"/>
    <m/>
  </r>
  <r>
    <x v="4"/>
    <n v="75"/>
    <x v="5511"/>
    <x v="7"/>
    <x v="1"/>
    <m/>
  </r>
  <r>
    <x v="4"/>
    <n v="87"/>
    <x v="5512"/>
    <x v="7"/>
    <x v="1"/>
    <m/>
  </r>
  <r>
    <x v="4"/>
    <n v="88"/>
    <x v="5513"/>
    <x v="7"/>
    <x v="1"/>
    <m/>
  </r>
  <r>
    <x v="4"/>
    <n v="79"/>
    <x v="5514"/>
    <x v="7"/>
    <x v="1"/>
    <m/>
  </r>
  <r>
    <x v="4"/>
    <n v="79"/>
    <x v="5515"/>
    <x v="7"/>
    <x v="1"/>
    <m/>
  </r>
  <r>
    <x v="4"/>
    <n v="87"/>
    <x v="5516"/>
    <x v="7"/>
    <x v="1"/>
    <m/>
  </r>
  <r>
    <x v="4"/>
    <n v="99"/>
    <x v="5517"/>
    <x v="7"/>
    <x v="1"/>
    <m/>
  </r>
  <r>
    <x v="4"/>
    <n v="80"/>
    <x v="5518"/>
    <x v="7"/>
    <x v="1"/>
    <m/>
  </r>
  <r>
    <x v="4"/>
    <n v="83"/>
    <x v="5519"/>
    <x v="7"/>
    <x v="1"/>
    <m/>
  </r>
  <r>
    <x v="4"/>
    <n v="86"/>
    <x v="5520"/>
    <x v="7"/>
    <x v="1"/>
    <m/>
  </r>
  <r>
    <x v="4"/>
    <n v="86"/>
    <x v="5521"/>
    <x v="7"/>
    <x v="1"/>
    <m/>
  </r>
  <r>
    <x v="4"/>
    <n v="80"/>
    <x v="5522"/>
    <x v="7"/>
    <x v="1"/>
    <m/>
  </r>
  <r>
    <x v="4"/>
    <n v="83"/>
    <x v="5523"/>
    <x v="7"/>
    <x v="1"/>
    <m/>
  </r>
  <r>
    <x v="4"/>
    <n v="91"/>
    <x v="5524"/>
    <x v="7"/>
    <x v="1"/>
    <m/>
  </r>
  <r>
    <x v="4"/>
    <n v="85"/>
    <x v="5525"/>
    <x v="7"/>
    <x v="1"/>
    <m/>
  </r>
  <r>
    <x v="4"/>
    <n v="86"/>
    <x v="5526"/>
    <x v="7"/>
    <x v="1"/>
    <m/>
  </r>
  <r>
    <x v="4"/>
    <n v="92"/>
    <x v="5527"/>
    <x v="7"/>
    <x v="1"/>
    <m/>
  </r>
  <r>
    <x v="4"/>
    <n v="86"/>
    <x v="5528"/>
    <x v="7"/>
    <x v="1"/>
    <m/>
  </r>
  <r>
    <x v="4"/>
    <n v="91"/>
    <x v="5529"/>
    <x v="7"/>
    <x v="1"/>
    <m/>
  </r>
  <r>
    <x v="4"/>
    <n v="87"/>
    <x v="5530"/>
    <x v="7"/>
    <x v="1"/>
    <m/>
  </r>
  <r>
    <x v="4"/>
    <n v="81"/>
    <x v="5531"/>
    <x v="7"/>
    <x v="1"/>
    <m/>
  </r>
  <r>
    <x v="4"/>
    <n v="86"/>
    <x v="5532"/>
    <x v="7"/>
    <x v="1"/>
    <m/>
  </r>
  <r>
    <x v="4"/>
    <n v="82"/>
    <x v="5533"/>
    <x v="7"/>
    <x v="1"/>
    <m/>
  </r>
  <r>
    <x v="4"/>
    <n v="78"/>
    <x v="5534"/>
    <x v="7"/>
    <x v="1"/>
    <m/>
  </r>
  <r>
    <x v="4"/>
    <n v="84"/>
    <x v="5535"/>
    <x v="7"/>
    <x v="1"/>
    <m/>
  </r>
  <r>
    <x v="4"/>
    <n v="83"/>
    <x v="5536"/>
    <x v="7"/>
    <x v="1"/>
    <m/>
  </r>
  <r>
    <x v="4"/>
    <n v="84"/>
    <x v="5537"/>
    <x v="7"/>
    <x v="1"/>
    <m/>
  </r>
  <r>
    <x v="4"/>
    <n v="81"/>
    <x v="5538"/>
    <x v="7"/>
    <x v="1"/>
    <m/>
  </r>
  <r>
    <x v="4"/>
    <n v="100"/>
    <x v="5539"/>
    <x v="7"/>
    <x v="1"/>
    <m/>
  </r>
  <r>
    <x v="4"/>
    <n v="85"/>
    <x v="5540"/>
    <x v="7"/>
    <x v="1"/>
    <m/>
  </r>
  <r>
    <x v="4"/>
    <n v="83"/>
    <x v="5541"/>
    <x v="7"/>
    <x v="1"/>
    <m/>
  </r>
  <r>
    <x v="4"/>
    <n v="85"/>
    <x v="5542"/>
    <x v="7"/>
    <x v="1"/>
    <m/>
  </r>
  <r>
    <x v="4"/>
    <n v="82"/>
    <x v="5543"/>
    <x v="7"/>
    <x v="1"/>
    <m/>
  </r>
  <r>
    <x v="4"/>
    <n v="90"/>
    <x v="5544"/>
    <x v="7"/>
    <x v="1"/>
    <m/>
  </r>
  <r>
    <x v="4"/>
    <n v="81"/>
    <x v="5545"/>
    <x v="7"/>
    <x v="1"/>
    <m/>
  </r>
  <r>
    <x v="4"/>
    <n v="83"/>
    <x v="5546"/>
    <x v="7"/>
    <x v="1"/>
    <m/>
  </r>
  <r>
    <x v="4"/>
    <n v="89"/>
    <x v="5547"/>
    <x v="7"/>
    <x v="1"/>
    <m/>
  </r>
  <r>
    <x v="4"/>
    <n v="84"/>
    <x v="5548"/>
    <x v="7"/>
    <x v="1"/>
    <m/>
  </r>
  <r>
    <x v="4"/>
    <n v="90"/>
    <x v="5549"/>
    <x v="7"/>
    <x v="1"/>
    <m/>
  </r>
  <r>
    <x v="4"/>
    <n v="88"/>
    <x v="5550"/>
    <x v="7"/>
    <x v="1"/>
    <m/>
  </r>
  <r>
    <x v="4"/>
    <n v="80"/>
    <x v="5551"/>
    <x v="7"/>
    <x v="1"/>
    <m/>
  </r>
  <r>
    <x v="4"/>
    <n v="79"/>
    <x v="5552"/>
    <x v="7"/>
    <x v="1"/>
    <m/>
  </r>
  <r>
    <x v="4"/>
    <n v="79"/>
    <x v="5553"/>
    <x v="7"/>
    <x v="1"/>
    <m/>
  </r>
  <r>
    <x v="4"/>
    <n v="84"/>
    <x v="5554"/>
    <x v="7"/>
    <x v="1"/>
    <m/>
  </r>
  <r>
    <x v="4"/>
    <n v="85"/>
    <x v="5555"/>
    <x v="7"/>
    <x v="1"/>
    <m/>
  </r>
  <r>
    <x v="4"/>
    <n v="96"/>
    <x v="5556"/>
    <x v="7"/>
    <x v="1"/>
    <m/>
  </r>
  <r>
    <x v="4"/>
    <n v="92"/>
    <x v="5557"/>
    <x v="7"/>
    <x v="1"/>
    <m/>
  </r>
  <r>
    <x v="4"/>
    <n v="92"/>
    <x v="5558"/>
    <x v="7"/>
    <x v="1"/>
    <m/>
  </r>
  <r>
    <x v="4"/>
    <n v="98"/>
    <x v="5559"/>
    <x v="7"/>
    <x v="1"/>
    <m/>
  </r>
  <r>
    <x v="4"/>
    <n v="81"/>
    <x v="5560"/>
    <x v="7"/>
    <x v="1"/>
    <m/>
  </r>
  <r>
    <x v="4"/>
    <n v="90"/>
    <x v="5561"/>
    <x v="7"/>
    <x v="1"/>
    <m/>
  </r>
  <r>
    <x v="4"/>
    <n v="82"/>
    <x v="5562"/>
    <x v="7"/>
    <x v="1"/>
    <m/>
  </r>
  <r>
    <x v="4"/>
    <n v="80"/>
    <x v="5563"/>
    <x v="7"/>
    <x v="1"/>
    <m/>
  </r>
  <r>
    <x v="4"/>
    <n v="85"/>
    <x v="5564"/>
    <x v="7"/>
    <x v="1"/>
    <m/>
  </r>
  <r>
    <x v="4"/>
    <n v="85"/>
    <x v="5565"/>
    <x v="7"/>
    <x v="1"/>
    <m/>
  </r>
  <r>
    <x v="4"/>
    <n v="81"/>
    <x v="5566"/>
    <x v="7"/>
    <x v="1"/>
    <m/>
  </r>
  <r>
    <x v="4"/>
    <n v="86"/>
    <x v="5567"/>
    <x v="7"/>
    <x v="1"/>
    <m/>
  </r>
  <r>
    <x v="4"/>
    <n v="81"/>
    <x v="5568"/>
    <x v="7"/>
    <x v="1"/>
    <m/>
  </r>
  <r>
    <x v="4"/>
    <n v="84"/>
    <x v="5569"/>
    <x v="7"/>
    <x v="1"/>
    <m/>
  </r>
  <r>
    <x v="4"/>
    <n v="87"/>
    <x v="5570"/>
    <x v="7"/>
    <x v="1"/>
    <m/>
  </r>
  <r>
    <x v="4"/>
    <n v="72"/>
    <x v="5571"/>
    <x v="7"/>
    <x v="1"/>
    <m/>
  </r>
  <r>
    <x v="4"/>
    <n v="81"/>
    <x v="5572"/>
    <x v="7"/>
    <x v="1"/>
    <m/>
  </r>
  <r>
    <x v="4"/>
    <n v="81"/>
    <x v="5573"/>
    <x v="7"/>
    <x v="1"/>
    <m/>
  </r>
  <r>
    <x v="4"/>
    <n v="82"/>
    <x v="5574"/>
    <x v="7"/>
    <x v="1"/>
    <m/>
  </r>
  <r>
    <x v="4"/>
    <n v="83"/>
    <x v="5575"/>
    <x v="7"/>
    <x v="1"/>
    <m/>
  </r>
  <r>
    <x v="4"/>
    <n v="86"/>
    <x v="5576"/>
    <x v="7"/>
    <x v="1"/>
    <m/>
  </r>
  <r>
    <x v="4"/>
    <n v="78"/>
    <x v="5577"/>
    <x v="7"/>
    <x v="1"/>
    <m/>
  </r>
  <r>
    <x v="4"/>
    <n v="97"/>
    <x v="5578"/>
    <x v="7"/>
    <x v="1"/>
    <m/>
  </r>
  <r>
    <x v="4"/>
    <n v="95"/>
    <x v="5579"/>
    <x v="7"/>
    <x v="1"/>
    <m/>
  </r>
  <r>
    <x v="4"/>
    <n v="91"/>
    <x v="5580"/>
    <x v="7"/>
    <x v="1"/>
    <m/>
  </r>
  <r>
    <x v="4"/>
    <n v="90"/>
    <x v="5581"/>
    <x v="7"/>
    <x v="1"/>
    <m/>
  </r>
  <r>
    <x v="4"/>
    <n v="97"/>
    <x v="5582"/>
    <x v="7"/>
    <x v="1"/>
    <m/>
  </r>
  <r>
    <x v="4"/>
    <n v="98"/>
    <x v="5583"/>
    <x v="7"/>
    <x v="1"/>
    <m/>
  </r>
  <r>
    <x v="4"/>
    <n v="87"/>
    <x v="5584"/>
    <x v="7"/>
    <x v="1"/>
    <m/>
  </r>
  <r>
    <x v="4"/>
    <n v="91"/>
    <x v="5585"/>
    <x v="7"/>
    <x v="1"/>
    <m/>
  </r>
  <r>
    <x v="4"/>
    <n v="80"/>
    <x v="5586"/>
    <x v="7"/>
    <x v="1"/>
    <m/>
  </r>
  <r>
    <x v="4"/>
    <n v="102"/>
    <x v="5587"/>
    <x v="7"/>
    <x v="1"/>
    <m/>
  </r>
  <r>
    <x v="4"/>
    <n v="91"/>
    <x v="5588"/>
    <x v="7"/>
    <x v="1"/>
    <m/>
  </r>
  <r>
    <x v="4"/>
    <n v="90"/>
    <x v="5589"/>
    <x v="7"/>
    <x v="1"/>
    <m/>
  </r>
  <r>
    <x v="4"/>
    <n v="84"/>
    <x v="5590"/>
    <x v="7"/>
    <x v="1"/>
    <m/>
  </r>
  <r>
    <x v="4"/>
    <n v="102"/>
    <x v="5591"/>
    <x v="7"/>
    <x v="1"/>
    <m/>
  </r>
  <r>
    <x v="4"/>
    <n v="94"/>
    <x v="5592"/>
    <x v="7"/>
    <x v="1"/>
    <m/>
  </r>
  <r>
    <x v="4"/>
    <n v="78"/>
    <x v="5593"/>
    <x v="7"/>
    <x v="1"/>
    <m/>
  </r>
  <r>
    <x v="4"/>
    <n v="76"/>
    <x v="5594"/>
    <x v="7"/>
    <x v="1"/>
    <m/>
  </r>
  <r>
    <x v="4"/>
    <n v="82"/>
    <x v="5595"/>
    <x v="7"/>
    <x v="1"/>
    <m/>
  </r>
  <r>
    <x v="4"/>
    <n v="99"/>
    <x v="5596"/>
    <x v="7"/>
    <x v="1"/>
    <m/>
  </r>
  <r>
    <x v="4"/>
    <n v="83"/>
    <x v="5597"/>
    <x v="7"/>
    <x v="1"/>
    <m/>
  </r>
  <r>
    <x v="4"/>
    <n v="92"/>
    <x v="5598"/>
    <x v="7"/>
    <x v="1"/>
    <m/>
  </r>
  <r>
    <x v="4"/>
    <n v="89"/>
    <x v="5599"/>
    <x v="7"/>
    <x v="1"/>
    <m/>
  </r>
  <r>
    <x v="4"/>
    <n v="90"/>
    <x v="5600"/>
    <x v="7"/>
    <x v="1"/>
    <m/>
  </r>
  <r>
    <x v="4"/>
    <n v="98"/>
    <x v="5601"/>
    <x v="7"/>
    <x v="1"/>
    <m/>
  </r>
  <r>
    <x v="4"/>
    <n v="83"/>
    <x v="5602"/>
    <x v="7"/>
    <x v="1"/>
    <m/>
  </r>
  <r>
    <x v="4"/>
    <n v="81"/>
    <x v="5603"/>
    <x v="7"/>
    <x v="1"/>
    <m/>
  </r>
  <r>
    <x v="4"/>
    <n v="80"/>
    <x v="5604"/>
    <x v="7"/>
    <x v="1"/>
    <m/>
  </r>
  <r>
    <x v="4"/>
    <n v="87"/>
    <x v="5605"/>
    <x v="7"/>
    <x v="1"/>
    <m/>
  </r>
  <r>
    <x v="4"/>
    <n v="89"/>
    <x v="5606"/>
    <x v="7"/>
    <x v="1"/>
    <m/>
  </r>
  <r>
    <x v="4"/>
    <n v="83"/>
    <x v="5607"/>
    <x v="7"/>
    <x v="1"/>
    <m/>
  </r>
  <r>
    <x v="4"/>
    <n v="77"/>
    <x v="5608"/>
    <x v="7"/>
    <x v="1"/>
    <m/>
  </r>
  <r>
    <x v="4"/>
    <n v="93"/>
    <x v="5609"/>
    <x v="7"/>
    <x v="1"/>
    <m/>
  </r>
  <r>
    <x v="4"/>
    <n v="93"/>
    <x v="5610"/>
    <x v="7"/>
    <x v="1"/>
    <m/>
  </r>
  <r>
    <x v="4"/>
    <n v="95"/>
    <x v="5611"/>
    <x v="7"/>
    <x v="1"/>
    <m/>
  </r>
  <r>
    <x v="4"/>
    <n v="88"/>
    <x v="5612"/>
    <x v="7"/>
    <x v="1"/>
    <m/>
  </r>
  <r>
    <x v="4"/>
    <n v="92"/>
    <x v="5613"/>
    <x v="7"/>
    <x v="1"/>
    <m/>
  </r>
  <r>
    <x v="4"/>
    <n v="88"/>
    <x v="5614"/>
    <x v="7"/>
    <x v="1"/>
    <m/>
  </r>
  <r>
    <x v="4"/>
    <n v="85"/>
    <x v="5615"/>
    <x v="7"/>
    <x v="1"/>
    <m/>
  </r>
  <r>
    <x v="4"/>
    <n v="77"/>
    <x v="5616"/>
    <x v="7"/>
    <x v="1"/>
    <m/>
  </r>
  <r>
    <x v="4"/>
    <n v="98"/>
    <x v="5617"/>
    <x v="7"/>
    <x v="1"/>
    <m/>
  </r>
  <r>
    <x v="4"/>
    <n v="99"/>
    <x v="5618"/>
    <x v="7"/>
    <x v="1"/>
    <m/>
  </r>
  <r>
    <x v="4"/>
    <n v="80"/>
    <x v="5619"/>
    <x v="7"/>
    <x v="1"/>
    <m/>
  </r>
  <r>
    <x v="4"/>
    <n v="79"/>
    <x v="5620"/>
    <x v="7"/>
    <x v="1"/>
    <m/>
  </r>
  <r>
    <x v="4"/>
    <n v="79"/>
    <x v="5621"/>
    <x v="7"/>
    <x v="1"/>
    <m/>
  </r>
  <r>
    <x v="4"/>
    <n v="90"/>
    <x v="5622"/>
    <x v="7"/>
    <x v="1"/>
    <m/>
  </r>
  <r>
    <x v="4"/>
    <n v="82"/>
    <x v="5623"/>
    <x v="7"/>
    <x v="1"/>
    <m/>
  </r>
  <r>
    <x v="4"/>
    <n v="91"/>
    <x v="5624"/>
    <x v="7"/>
    <x v="1"/>
    <m/>
  </r>
  <r>
    <x v="4"/>
    <n v="83"/>
    <x v="5625"/>
    <x v="7"/>
    <x v="1"/>
    <m/>
  </r>
  <r>
    <x v="4"/>
    <n v="81"/>
    <x v="5626"/>
    <x v="7"/>
    <x v="1"/>
    <m/>
  </r>
  <r>
    <x v="4"/>
    <n v="90"/>
    <x v="5627"/>
    <x v="7"/>
    <x v="1"/>
    <m/>
  </r>
  <r>
    <x v="4"/>
    <n v="83"/>
    <x v="5628"/>
    <x v="7"/>
    <x v="1"/>
    <m/>
  </r>
  <r>
    <x v="4"/>
    <n v="79"/>
    <x v="5629"/>
    <x v="7"/>
    <x v="1"/>
    <m/>
  </r>
  <r>
    <x v="4"/>
    <n v="81"/>
    <x v="5630"/>
    <x v="7"/>
    <x v="1"/>
    <m/>
  </r>
  <r>
    <x v="4"/>
    <n v="81"/>
    <x v="5631"/>
    <x v="7"/>
    <x v="1"/>
    <m/>
  </r>
  <r>
    <x v="4"/>
    <n v="96"/>
    <x v="5632"/>
    <x v="7"/>
    <x v="1"/>
    <m/>
  </r>
  <r>
    <x v="4"/>
    <n v="81"/>
    <x v="5633"/>
    <x v="7"/>
    <x v="1"/>
    <m/>
  </r>
  <r>
    <x v="4"/>
    <n v="89"/>
    <x v="5634"/>
    <x v="7"/>
    <x v="1"/>
    <m/>
  </r>
  <r>
    <x v="4"/>
    <n v="87"/>
    <x v="5635"/>
    <x v="7"/>
    <x v="1"/>
    <m/>
  </r>
  <r>
    <x v="4"/>
    <n v="84"/>
    <x v="5636"/>
    <x v="7"/>
    <x v="1"/>
    <m/>
  </r>
  <r>
    <x v="4"/>
    <n v="79"/>
    <x v="5637"/>
    <x v="7"/>
    <x v="1"/>
    <m/>
  </r>
  <r>
    <x v="4"/>
    <n v="79"/>
    <x v="5638"/>
    <x v="7"/>
    <x v="1"/>
    <m/>
  </r>
  <r>
    <x v="4"/>
    <n v="74"/>
    <x v="5639"/>
    <x v="7"/>
    <x v="1"/>
    <m/>
  </r>
  <r>
    <x v="4"/>
    <n v="78"/>
    <x v="5640"/>
    <x v="7"/>
    <x v="1"/>
    <m/>
  </r>
  <r>
    <x v="4"/>
    <n v="88"/>
    <x v="5641"/>
    <x v="7"/>
    <x v="1"/>
    <m/>
  </r>
  <r>
    <x v="4"/>
    <n v="85"/>
    <x v="5642"/>
    <x v="7"/>
    <x v="1"/>
    <m/>
  </r>
  <r>
    <x v="4"/>
    <n v="84"/>
    <x v="5643"/>
    <x v="7"/>
    <x v="1"/>
    <m/>
  </r>
  <r>
    <x v="4"/>
    <n v="80"/>
    <x v="5644"/>
    <x v="7"/>
    <x v="1"/>
    <m/>
  </r>
  <r>
    <x v="4"/>
    <n v="75"/>
    <x v="5645"/>
    <x v="7"/>
    <x v="1"/>
    <m/>
  </r>
  <r>
    <x v="4"/>
    <n v="92"/>
    <x v="5646"/>
    <x v="7"/>
    <x v="1"/>
    <m/>
  </r>
  <r>
    <x v="4"/>
    <n v="93"/>
    <x v="5647"/>
    <x v="7"/>
    <x v="1"/>
    <m/>
  </r>
  <r>
    <x v="4"/>
    <n v="87"/>
    <x v="5648"/>
    <x v="7"/>
    <x v="1"/>
    <m/>
  </r>
  <r>
    <x v="4"/>
    <n v="72"/>
    <x v="5649"/>
    <x v="7"/>
    <x v="1"/>
    <m/>
  </r>
  <r>
    <x v="4"/>
    <n v="83"/>
    <x v="5650"/>
    <x v="7"/>
    <x v="1"/>
    <m/>
  </r>
  <r>
    <x v="4"/>
    <n v="94"/>
    <x v="5651"/>
    <x v="7"/>
    <x v="1"/>
    <m/>
  </r>
  <r>
    <x v="4"/>
    <n v="91"/>
    <x v="5652"/>
    <x v="7"/>
    <x v="1"/>
    <m/>
  </r>
  <r>
    <x v="4"/>
    <n v="86"/>
    <x v="5653"/>
    <x v="7"/>
    <x v="1"/>
    <m/>
  </r>
  <r>
    <x v="4"/>
    <n v="85"/>
    <x v="5654"/>
    <x v="7"/>
    <x v="1"/>
    <m/>
  </r>
  <r>
    <x v="4"/>
    <n v="80"/>
    <x v="5655"/>
    <x v="7"/>
    <x v="1"/>
    <m/>
  </r>
  <r>
    <x v="4"/>
    <n v="88"/>
    <x v="5656"/>
    <x v="7"/>
    <x v="1"/>
    <m/>
  </r>
  <r>
    <x v="4"/>
    <n v="75"/>
    <x v="5657"/>
    <x v="7"/>
    <x v="1"/>
    <m/>
  </r>
  <r>
    <x v="4"/>
    <n v="74"/>
    <x v="5658"/>
    <x v="7"/>
    <x v="1"/>
    <m/>
  </r>
  <r>
    <x v="4"/>
    <n v="84"/>
    <x v="5659"/>
    <x v="7"/>
    <x v="1"/>
    <m/>
  </r>
  <r>
    <x v="4"/>
    <n v="89"/>
    <x v="5660"/>
    <x v="7"/>
    <x v="1"/>
    <m/>
  </r>
  <r>
    <x v="4"/>
    <n v="88"/>
    <x v="5661"/>
    <x v="7"/>
    <x v="1"/>
    <m/>
  </r>
  <r>
    <x v="4"/>
    <n v="75"/>
    <x v="5662"/>
    <x v="7"/>
    <x v="1"/>
    <m/>
  </r>
  <r>
    <x v="4"/>
    <n v="79"/>
    <x v="5663"/>
    <x v="7"/>
    <x v="1"/>
    <m/>
  </r>
  <r>
    <x v="4"/>
    <n v="97"/>
    <x v="5664"/>
    <x v="7"/>
    <x v="1"/>
    <m/>
  </r>
  <r>
    <x v="4"/>
    <n v="96"/>
    <x v="5665"/>
    <x v="7"/>
    <x v="1"/>
    <m/>
  </r>
  <r>
    <x v="4"/>
    <n v="79"/>
    <x v="5666"/>
    <x v="7"/>
    <x v="1"/>
    <m/>
  </r>
  <r>
    <x v="4"/>
    <n v="89"/>
    <x v="5667"/>
    <x v="7"/>
    <x v="1"/>
    <m/>
  </r>
  <r>
    <x v="4"/>
    <n v="96"/>
    <x v="5668"/>
    <x v="7"/>
    <x v="1"/>
    <m/>
  </r>
  <r>
    <x v="4"/>
    <n v="72"/>
    <x v="5669"/>
    <x v="7"/>
    <x v="1"/>
    <m/>
  </r>
  <r>
    <x v="4"/>
    <n v="95"/>
    <x v="5670"/>
    <x v="7"/>
    <x v="1"/>
    <m/>
  </r>
  <r>
    <x v="4"/>
    <n v="96"/>
    <x v="5671"/>
    <x v="7"/>
    <x v="1"/>
    <m/>
  </r>
  <r>
    <x v="4"/>
    <n v="93"/>
    <x v="5672"/>
    <x v="7"/>
    <x v="1"/>
    <m/>
  </r>
  <r>
    <x v="4"/>
    <n v="78"/>
    <x v="5673"/>
    <x v="7"/>
    <x v="1"/>
    <m/>
  </r>
  <r>
    <x v="4"/>
    <n v="83"/>
    <x v="5674"/>
    <x v="7"/>
    <x v="1"/>
    <m/>
  </r>
  <r>
    <x v="4"/>
    <n v="81"/>
    <x v="5675"/>
    <x v="7"/>
    <x v="1"/>
    <m/>
  </r>
  <r>
    <x v="4"/>
    <n v="85"/>
    <x v="5676"/>
    <x v="7"/>
    <x v="1"/>
    <m/>
  </r>
  <r>
    <x v="4"/>
    <n v="82"/>
    <x v="5677"/>
    <x v="7"/>
    <x v="1"/>
    <m/>
  </r>
  <r>
    <x v="4"/>
    <n v="81"/>
    <x v="5678"/>
    <x v="7"/>
    <x v="1"/>
    <m/>
  </r>
  <r>
    <x v="4"/>
    <n v="82"/>
    <x v="5679"/>
    <x v="7"/>
    <x v="1"/>
    <m/>
  </r>
  <r>
    <x v="4"/>
    <n v="87"/>
    <x v="5680"/>
    <x v="7"/>
    <x v="1"/>
    <m/>
  </r>
  <r>
    <x v="4"/>
    <n v="91"/>
    <x v="5681"/>
    <x v="7"/>
    <x v="1"/>
    <m/>
  </r>
  <r>
    <x v="4"/>
    <n v="79"/>
    <x v="5682"/>
    <x v="7"/>
    <x v="1"/>
    <m/>
  </r>
  <r>
    <x v="4"/>
    <n v="86"/>
    <x v="5683"/>
    <x v="7"/>
    <x v="1"/>
    <m/>
  </r>
  <r>
    <x v="4"/>
    <n v="94"/>
    <x v="5684"/>
    <x v="7"/>
    <x v="1"/>
    <m/>
  </r>
  <r>
    <x v="4"/>
    <n v="78"/>
    <x v="5685"/>
    <x v="7"/>
    <x v="1"/>
    <m/>
  </r>
  <r>
    <x v="4"/>
    <n v="90"/>
    <x v="5686"/>
    <x v="7"/>
    <x v="1"/>
    <m/>
  </r>
  <r>
    <x v="4"/>
    <n v="77"/>
    <x v="5687"/>
    <x v="7"/>
    <x v="1"/>
    <m/>
  </r>
  <r>
    <x v="4"/>
    <n v="80"/>
    <x v="5688"/>
    <x v="7"/>
    <x v="1"/>
    <m/>
  </r>
  <r>
    <x v="4"/>
    <n v="89"/>
    <x v="5689"/>
    <x v="7"/>
    <x v="1"/>
    <m/>
  </r>
  <r>
    <x v="4"/>
    <n v="81"/>
    <x v="5690"/>
    <x v="7"/>
    <x v="1"/>
    <m/>
  </r>
  <r>
    <x v="4"/>
    <n v="85"/>
    <x v="5691"/>
    <x v="7"/>
    <x v="1"/>
    <m/>
  </r>
  <r>
    <x v="4"/>
    <n v="90"/>
    <x v="5692"/>
    <x v="7"/>
    <x v="1"/>
    <m/>
  </r>
  <r>
    <x v="4"/>
    <n v="80"/>
    <x v="5693"/>
    <x v="7"/>
    <x v="1"/>
    <m/>
  </r>
  <r>
    <x v="4"/>
    <n v="83"/>
    <x v="5694"/>
    <x v="7"/>
    <x v="1"/>
    <m/>
  </r>
  <r>
    <x v="4"/>
    <n v="83"/>
    <x v="5695"/>
    <x v="7"/>
    <x v="1"/>
    <m/>
  </r>
  <r>
    <x v="4"/>
    <n v="86"/>
    <x v="5696"/>
    <x v="7"/>
    <x v="1"/>
    <m/>
  </r>
  <r>
    <x v="4"/>
    <n v="85"/>
    <x v="5697"/>
    <x v="7"/>
    <x v="1"/>
    <m/>
  </r>
  <r>
    <x v="4"/>
    <n v="87"/>
    <x v="5698"/>
    <x v="7"/>
    <x v="1"/>
    <m/>
  </r>
  <r>
    <x v="4"/>
    <n v="79"/>
    <x v="5699"/>
    <x v="7"/>
    <x v="1"/>
    <m/>
  </r>
  <r>
    <x v="4"/>
    <n v="88"/>
    <x v="5700"/>
    <x v="7"/>
    <x v="1"/>
    <m/>
  </r>
  <r>
    <x v="4"/>
    <n v="71"/>
    <x v="5701"/>
    <x v="7"/>
    <x v="1"/>
    <m/>
  </r>
  <r>
    <x v="4"/>
    <n v="92"/>
    <x v="5702"/>
    <x v="7"/>
    <x v="1"/>
    <m/>
  </r>
  <r>
    <x v="4"/>
    <n v="85"/>
    <x v="5703"/>
    <x v="7"/>
    <x v="1"/>
    <m/>
  </r>
  <r>
    <x v="4"/>
    <n v="76"/>
    <x v="5704"/>
    <x v="7"/>
    <x v="1"/>
    <m/>
  </r>
  <r>
    <x v="4"/>
    <n v="83"/>
    <x v="5705"/>
    <x v="7"/>
    <x v="1"/>
    <m/>
  </r>
  <r>
    <x v="4"/>
    <n v="80"/>
    <x v="5706"/>
    <x v="7"/>
    <x v="1"/>
    <m/>
  </r>
  <r>
    <x v="4"/>
    <n v="84"/>
    <x v="5707"/>
    <x v="7"/>
    <x v="1"/>
    <m/>
  </r>
  <r>
    <x v="4"/>
    <n v="85"/>
    <x v="5708"/>
    <x v="7"/>
    <x v="1"/>
    <m/>
  </r>
  <r>
    <x v="4"/>
    <n v="99"/>
    <x v="5709"/>
    <x v="7"/>
    <x v="1"/>
    <m/>
  </r>
  <r>
    <x v="4"/>
    <n v="96"/>
    <x v="5710"/>
    <x v="7"/>
    <x v="1"/>
    <m/>
  </r>
  <r>
    <x v="4"/>
    <n v="79"/>
    <x v="5711"/>
    <x v="7"/>
    <x v="1"/>
    <m/>
  </r>
  <r>
    <x v="4"/>
    <n v="75"/>
    <x v="5712"/>
    <x v="7"/>
    <x v="1"/>
    <m/>
  </r>
  <r>
    <x v="4"/>
    <n v="83"/>
    <x v="5713"/>
    <x v="7"/>
    <x v="1"/>
    <m/>
  </r>
  <r>
    <x v="4"/>
    <n v="89"/>
    <x v="5714"/>
    <x v="7"/>
    <x v="1"/>
    <m/>
  </r>
  <r>
    <x v="4"/>
    <n v="87"/>
    <x v="5715"/>
    <x v="7"/>
    <x v="1"/>
    <m/>
  </r>
  <r>
    <x v="4"/>
    <n v="91"/>
    <x v="5716"/>
    <x v="7"/>
    <x v="1"/>
    <m/>
  </r>
  <r>
    <x v="4"/>
    <n v="90"/>
    <x v="5717"/>
    <x v="7"/>
    <x v="1"/>
    <m/>
  </r>
  <r>
    <x v="4"/>
    <n v="88"/>
    <x v="5718"/>
    <x v="7"/>
    <x v="1"/>
    <m/>
  </r>
  <r>
    <x v="4"/>
    <n v="81"/>
    <x v="5719"/>
    <x v="7"/>
    <x v="1"/>
    <m/>
  </r>
  <r>
    <x v="4"/>
    <n v="77"/>
    <x v="5720"/>
    <x v="7"/>
    <x v="1"/>
    <m/>
  </r>
  <r>
    <x v="4"/>
    <n v="78"/>
    <x v="5721"/>
    <x v="7"/>
    <x v="1"/>
    <m/>
  </r>
  <r>
    <x v="4"/>
    <n v="77"/>
    <x v="5722"/>
    <x v="7"/>
    <x v="1"/>
    <m/>
  </r>
  <r>
    <x v="4"/>
    <n v="75"/>
    <x v="5723"/>
    <x v="7"/>
    <x v="1"/>
    <m/>
  </r>
  <r>
    <x v="4"/>
    <n v="66"/>
    <x v="5724"/>
    <x v="7"/>
    <x v="1"/>
    <m/>
  </r>
  <r>
    <x v="4"/>
    <n v="80"/>
    <x v="5725"/>
    <x v="7"/>
    <x v="1"/>
    <m/>
  </r>
  <r>
    <x v="4"/>
    <n v="77"/>
    <x v="5726"/>
    <x v="7"/>
    <x v="1"/>
    <m/>
  </r>
  <r>
    <x v="4"/>
    <n v="83"/>
    <x v="5727"/>
    <x v="7"/>
    <x v="1"/>
    <m/>
  </r>
  <r>
    <x v="4"/>
    <n v="81"/>
    <x v="5728"/>
    <x v="7"/>
    <x v="1"/>
    <m/>
  </r>
  <r>
    <x v="4"/>
    <n v="79"/>
    <x v="5729"/>
    <x v="7"/>
    <x v="1"/>
    <m/>
  </r>
  <r>
    <x v="4"/>
    <n v="80"/>
    <x v="5730"/>
    <x v="7"/>
    <x v="1"/>
    <m/>
  </r>
  <r>
    <x v="4"/>
    <n v="80"/>
    <x v="5731"/>
    <x v="7"/>
    <x v="1"/>
    <m/>
  </r>
  <r>
    <x v="4"/>
    <n v="86"/>
    <x v="5732"/>
    <x v="7"/>
    <x v="1"/>
    <m/>
  </r>
  <r>
    <x v="4"/>
    <n v="84"/>
    <x v="5733"/>
    <x v="7"/>
    <x v="1"/>
    <m/>
  </r>
  <r>
    <x v="4"/>
    <n v="79"/>
    <x v="5734"/>
    <x v="7"/>
    <x v="1"/>
    <m/>
  </r>
  <r>
    <x v="4"/>
    <n v="80"/>
    <x v="5735"/>
    <x v="7"/>
    <x v="1"/>
    <m/>
  </r>
  <r>
    <x v="4"/>
    <n v="95"/>
    <x v="5736"/>
    <x v="7"/>
    <x v="1"/>
    <m/>
  </r>
  <r>
    <x v="4"/>
    <n v="85"/>
    <x v="5737"/>
    <x v="7"/>
    <x v="1"/>
    <m/>
  </r>
  <r>
    <x v="4"/>
    <n v="75"/>
    <x v="5738"/>
    <x v="7"/>
    <x v="1"/>
    <m/>
  </r>
  <r>
    <x v="4"/>
    <n v="88"/>
    <x v="5739"/>
    <x v="7"/>
    <x v="1"/>
    <m/>
  </r>
  <r>
    <x v="4"/>
    <n v="90"/>
    <x v="5740"/>
    <x v="7"/>
    <x v="1"/>
    <m/>
  </r>
  <r>
    <x v="4"/>
    <n v="84"/>
    <x v="5741"/>
    <x v="7"/>
    <x v="1"/>
    <m/>
  </r>
  <r>
    <x v="4"/>
    <n v="94"/>
    <x v="5742"/>
    <x v="7"/>
    <x v="1"/>
    <m/>
  </r>
  <r>
    <x v="4"/>
    <n v="81"/>
    <x v="5743"/>
    <x v="7"/>
    <x v="1"/>
    <m/>
  </r>
  <r>
    <x v="4"/>
    <n v="77"/>
    <x v="5744"/>
    <x v="7"/>
    <x v="1"/>
    <m/>
  </r>
  <r>
    <x v="4"/>
    <n v="67"/>
    <x v="5745"/>
    <x v="7"/>
    <x v="1"/>
    <m/>
  </r>
  <r>
    <x v="4"/>
    <n v="74"/>
    <x v="5746"/>
    <x v="7"/>
    <x v="1"/>
    <m/>
  </r>
  <r>
    <x v="4"/>
    <n v="66"/>
    <x v="5747"/>
    <x v="7"/>
    <x v="1"/>
    <m/>
  </r>
  <r>
    <x v="4"/>
    <n v="89"/>
    <x v="5748"/>
    <x v="7"/>
    <x v="1"/>
    <m/>
  </r>
  <r>
    <x v="4"/>
    <n v="80"/>
    <x v="5749"/>
    <x v="7"/>
    <x v="1"/>
    <m/>
  </r>
  <r>
    <x v="4"/>
    <n v="90"/>
    <x v="5750"/>
    <x v="7"/>
    <x v="1"/>
    <m/>
  </r>
  <r>
    <x v="4"/>
    <n v="82"/>
    <x v="5751"/>
    <x v="7"/>
    <x v="1"/>
    <m/>
  </r>
  <r>
    <x v="4"/>
    <n v="79"/>
    <x v="5752"/>
    <x v="7"/>
    <x v="1"/>
    <m/>
  </r>
  <r>
    <x v="4"/>
    <n v="78"/>
    <x v="5753"/>
    <x v="7"/>
    <x v="1"/>
    <m/>
  </r>
  <r>
    <x v="4"/>
    <n v="77"/>
    <x v="5754"/>
    <x v="7"/>
    <x v="1"/>
    <m/>
  </r>
  <r>
    <x v="4"/>
    <n v="76"/>
    <x v="5755"/>
    <x v="7"/>
    <x v="1"/>
    <m/>
  </r>
  <r>
    <x v="4"/>
    <n v="86"/>
    <x v="5756"/>
    <x v="7"/>
    <x v="1"/>
    <m/>
  </r>
  <r>
    <x v="4"/>
    <n v="94"/>
    <x v="5757"/>
    <x v="7"/>
    <x v="1"/>
    <m/>
  </r>
  <r>
    <x v="4"/>
    <n v="87"/>
    <x v="5758"/>
    <x v="7"/>
    <x v="1"/>
    <m/>
  </r>
  <r>
    <x v="4"/>
    <n v="87"/>
    <x v="5759"/>
    <x v="7"/>
    <x v="1"/>
    <m/>
  </r>
  <r>
    <x v="4"/>
    <n v="85"/>
    <x v="5760"/>
    <x v="7"/>
    <x v="1"/>
    <m/>
  </r>
  <r>
    <x v="4"/>
    <n v="81"/>
    <x v="5761"/>
    <x v="7"/>
    <x v="1"/>
    <m/>
  </r>
  <r>
    <x v="4"/>
    <n v="80"/>
    <x v="5762"/>
    <x v="7"/>
    <x v="1"/>
    <m/>
  </r>
  <r>
    <x v="4"/>
    <n v="77"/>
    <x v="5763"/>
    <x v="7"/>
    <x v="1"/>
    <m/>
  </r>
  <r>
    <x v="4"/>
    <n v="76"/>
    <x v="5764"/>
    <x v="7"/>
    <x v="1"/>
    <m/>
  </r>
  <r>
    <x v="4"/>
    <n v="76"/>
    <x v="5765"/>
    <x v="7"/>
    <x v="1"/>
    <m/>
  </r>
  <r>
    <x v="4"/>
    <n v="58"/>
    <x v="5766"/>
    <x v="7"/>
    <x v="1"/>
    <m/>
  </r>
  <r>
    <x v="4"/>
    <n v="79"/>
    <x v="5767"/>
    <x v="7"/>
    <x v="1"/>
    <m/>
  </r>
  <r>
    <x v="4"/>
    <n v="83"/>
    <x v="5768"/>
    <x v="7"/>
    <x v="1"/>
    <m/>
  </r>
  <r>
    <x v="4"/>
    <n v="72"/>
    <x v="5769"/>
    <x v="7"/>
    <x v="1"/>
    <m/>
  </r>
  <r>
    <x v="4"/>
    <n v="82"/>
    <x v="5770"/>
    <x v="7"/>
    <x v="1"/>
    <m/>
  </r>
  <r>
    <x v="4"/>
    <n v="83"/>
    <x v="5771"/>
    <x v="7"/>
    <x v="1"/>
    <m/>
  </r>
  <r>
    <x v="4"/>
    <n v="72"/>
    <x v="5772"/>
    <x v="7"/>
    <x v="1"/>
    <m/>
  </r>
  <r>
    <x v="4"/>
    <n v="78"/>
    <x v="5773"/>
    <x v="7"/>
    <x v="1"/>
    <m/>
  </r>
  <r>
    <x v="4"/>
    <n v="70"/>
    <x v="5774"/>
    <x v="7"/>
    <x v="1"/>
    <m/>
  </r>
  <r>
    <x v="4"/>
    <n v="69"/>
    <x v="5775"/>
    <x v="7"/>
    <x v="1"/>
    <m/>
  </r>
  <r>
    <x v="4"/>
    <n v="72"/>
    <x v="5776"/>
    <x v="7"/>
    <x v="1"/>
    <m/>
  </r>
  <r>
    <x v="4"/>
    <n v="67"/>
    <x v="5777"/>
    <x v="7"/>
    <x v="1"/>
    <m/>
  </r>
  <r>
    <x v="4"/>
    <n v="82"/>
    <x v="5778"/>
    <x v="7"/>
    <x v="1"/>
    <m/>
  </r>
  <r>
    <x v="4"/>
    <n v="78"/>
    <x v="5779"/>
    <x v="7"/>
    <x v="1"/>
    <m/>
  </r>
  <r>
    <x v="4"/>
    <n v="60"/>
    <x v="5780"/>
    <x v="7"/>
    <x v="1"/>
    <m/>
  </r>
  <r>
    <x v="4"/>
    <n v="102"/>
    <x v="5781"/>
    <x v="7"/>
    <x v="1"/>
    <m/>
  </r>
  <r>
    <x v="4"/>
    <n v="86"/>
    <x v="5782"/>
    <x v="7"/>
    <x v="1"/>
    <m/>
  </r>
  <r>
    <x v="4"/>
    <n v="81"/>
    <x v="5783"/>
    <x v="7"/>
    <x v="1"/>
    <m/>
  </r>
  <r>
    <x v="4"/>
    <n v="77"/>
    <x v="5784"/>
    <x v="7"/>
    <x v="1"/>
    <m/>
  </r>
  <r>
    <x v="4"/>
    <n v="84"/>
    <x v="5785"/>
    <x v="7"/>
    <x v="1"/>
    <m/>
  </r>
  <r>
    <x v="4"/>
    <n v="81"/>
    <x v="5786"/>
    <x v="7"/>
    <x v="1"/>
    <m/>
  </r>
  <r>
    <x v="4"/>
    <n v="87"/>
    <x v="5787"/>
    <x v="7"/>
    <x v="1"/>
    <m/>
  </r>
  <r>
    <x v="4"/>
    <n v="87"/>
    <x v="5788"/>
    <x v="7"/>
    <x v="1"/>
    <m/>
  </r>
  <r>
    <x v="4"/>
    <n v="90"/>
    <x v="5789"/>
    <x v="7"/>
    <x v="1"/>
    <m/>
  </r>
  <r>
    <x v="4"/>
    <n v="80"/>
    <x v="5790"/>
    <x v="7"/>
    <x v="1"/>
    <m/>
  </r>
  <r>
    <x v="4"/>
    <n v="76"/>
    <x v="5791"/>
    <x v="7"/>
    <x v="1"/>
    <m/>
  </r>
  <r>
    <x v="4"/>
    <n v="79"/>
    <x v="5792"/>
    <x v="7"/>
    <x v="1"/>
    <m/>
  </r>
  <r>
    <x v="4"/>
    <n v="79"/>
    <x v="5793"/>
    <x v="7"/>
    <x v="1"/>
    <m/>
  </r>
  <r>
    <x v="4"/>
    <n v="82"/>
    <x v="5794"/>
    <x v="7"/>
    <x v="1"/>
    <m/>
  </r>
  <r>
    <x v="4"/>
    <n v="86"/>
    <x v="5795"/>
    <x v="7"/>
    <x v="1"/>
    <m/>
  </r>
  <r>
    <x v="4"/>
    <n v="85"/>
    <x v="5796"/>
    <x v="7"/>
    <x v="1"/>
    <m/>
  </r>
  <r>
    <x v="4"/>
    <n v="83"/>
    <x v="5797"/>
    <x v="7"/>
    <x v="1"/>
    <m/>
  </r>
  <r>
    <x v="4"/>
    <n v="82"/>
    <x v="5798"/>
    <x v="7"/>
    <x v="1"/>
    <m/>
  </r>
  <r>
    <x v="4"/>
    <n v="82"/>
    <x v="5799"/>
    <x v="7"/>
    <x v="1"/>
    <m/>
  </r>
  <r>
    <x v="4"/>
    <n v="78"/>
    <x v="5800"/>
    <x v="7"/>
    <x v="1"/>
    <m/>
  </r>
  <r>
    <x v="4"/>
    <n v="78"/>
    <x v="5801"/>
    <x v="7"/>
    <x v="1"/>
    <m/>
  </r>
  <r>
    <x v="4"/>
    <n v="79"/>
    <x v="5802"/>
    <x v="7"/>
    <x v="1"/>
    <m/>
  </r>
  <r>
    <x v="4"/>
    <n v="79"/>
    <x v="5803"/>
    <x v="7"/>
    <x v="1"/>
    <m/>
  </r>
  <r>
    <x v="4"/>
    <n v="83"/>
    <x v="5804"/>
    <x v="7"/>
    <x v="1"/>
    <m/>
  </r>
  <r>
    <x v="4"/>
    <n v="92"/>
    <x v="5805"/>
    <x v="7"/>
    <x v="1"/>
    <m/>
  </r>
  <r>
    <x v="4"/>
    <n v="78"/>
    <x v="5806"/>
    <x v="7"/>
    <x v="1"/>
    <m/>
  </r>
  <r>
    <x v="4"/>
    <n v="95"/>
    <x v="5807"/>
    <x v="7"/>
    <x v="1"/>
    <m/>
  </r>
  <r>
    <x v="4"/>
    <n v="90"/>
    <x v="5808"/>
    <x v="7"/>
    <x v="1"/>
    <m/>
  </r>
  <r>
    <x v="4"/>
    <n v="93"/>
    <x v="5809"/>
    <x v="7"/>
    <x v="1"/>
    <m/>
  </r>
  <r>
    <x v="4"/>
    <n v="81"/>
    <x v="5810"/>
    <x v="7"/>
    <x v="1"/>
    <m/>
  </r>
  <r>
    <x v="4"/>
    <n v="100"/>
    <x v="5811"/>
    <x v="7"/>
    <x v="1"/>
    <m/>
  </r>
  <r>
    <x v="4"/>
    <n v="93"/>
    <x v="5812"/>
    <x v="7"/>
    <x v="1"/>
    <m/>
  </r>
  <r>
    <x v="4"/>
    <n v="99"/>
    <x v="5813"/>
    <x v="7"/>
    <x v="1"/>
    <m/>
  </r>
  <r>
    <x v="4"/>
    <n v="85"/>
    <x v="5814"/>
    <x v="7"/>
    <x v="1"/>
    <m/>
  </r>
  <r>
    <x v="4"/>
    <n v="88"/>
    <x v="5815"/>
    <x v="7"/>
    <x v="1"/>
    <m/>
  </r>
  <r>
    <x v="4"/>
    <n v="81"/>
    <x v="5816"/>
    <x v="7"/>
    <x v="1"/>
    <m/>
  </r>
  <r>
    <x v="4"/>
    <n v="84"/>
    <x v="5817"/>
    <x v="7"/>
    <x v="1"/>
    <m/>
  </r>
  <r>
    <x v="4"/>
    <n v="86"/>
    <x v="5818"/>
    <x v="7"/>
    <x v="1"/>
    <m/>
  </r>
  <r>
    <x v="4"/>
    <n v="88"/>
    <x v="5819"/>
    <x v="7"/>
    <x v="1"/>
    <m/>
  </r>
  <r>
    <x v="4"/>
    <n v="81"/>
    <x v="5820"/>
    <x v="7"/>
    <x v="1"/>
    <m/>
  </r>
  <r>
    <x v="4"/>
    <n v="95"/>
    <x v="5821"/>
    <x v="7"/>
    <x v="1"/>
    <m/>
  </r>
  <r>
    <x v="4"/>
    <n v="89"/>
    <x v="5822"/>
    <x v="7"/>
    <x v="1"/>
    <m/>
  </r>
  <r>
    <x v="4"/>
    <n v="84"/>
    <x v="5823"/>
    <x v="7"/>
    <x v="1"/>
    <m/>
  </r>
  <r>
    <x v="4"/>
    <n v="57"/>
    <x v="5824"/>
    <x v="7"/>
    <x v="1"/>
    <m/>
  </r>
  <r>
    <x v="4"/>
    <n v="84"/>
    <x v="5825"/>
    <x v="7"/>
    <x v="1"/>
    <m/>
  </r>
  <r>
    <x v="4"/>
    <n v="80"/>
    <x v="5826"/>
    <x v="7"/>
    <x v="1"/>
    <m/>
  </r>
  <r>
    <x v="4"/>
    <n v="82"/>
    <x v="5827"/>
    <x v="7"/>
    <x v="1"/>
    <m/>
  </r>
  <r>
    <x v="4"/>
    <n v="78"/>
    <x v="5828"/>
    <x v="7"/>
    <x v="1"/>
    <m/>
  </r>
  <r>
    <x v="4"/>
    <n v="73"/>
    <x v="5829"/>
    <x v="7"/>
    <x v="1"/>
    <m/>
  </r>
  <r>
    <x v="4"/>
    <n v="76"/>
    <x v="5830"/>
    <x v="7"/>
    <x v="1"/>
    <m/>
  </r>
  <r>
    <x v="4"/>
    <n v="82"/>
    <x v="5831"/>
    <x v="7"/>
    <x v="1"/>
    <m/>
  </r>
  <r>
    <x v="4"/>
    <n v="83"/>
    <x v="5832"/>
    <x v="7"/>
    <x v="1"/>
    <m/>
  </r>
  <r>
    <x v="4"/>
    <n v="84"/>
    <x v="5833"/>
    <x v="7"/>
    <x v="1"/>
    <m/>
  </r>
  <r>
    <x v="4"/>
    <n v="83"/>
    <x v="5834"/>
    <x v="7"/>
    <x v="1"/>
    <m/>
  </r>
  <r>
    <x v="4"/>
    <n v="83"/>
    <x v="5835"/>
    <x v="7"/>
    <x v="1"/>
    <m/>
  </r>
  <r>
    <x v="4"/>
    <n v="83"/>
    <x v="5836"/>
    <x v="7"/>
    <x v="1"/>
    <m/>
  </r>
  <r>
    <x v="4"/>
    <n v="84"/>
    <x v="5837"/>
    <x v="7"/>
    <x v="1"/>
    <m/>
  </r>
  <r>
    <x v="4"/>
    <n v="82"/>
    <x v="5838"/>
    <x v="7"/>
    <x v="1"/>
    <m/>
  </r>
  <r>
    <x v="4"/>
    <n v="82"/>
    <x v="5839"/>
    <x v="7"/>
    <x v="1"/>
    <m/>
  </r>
  <r>
    <x v="4"/>
    <n v="85"/>
    <x v="5840"/>
    <x v="7"/>
    <x v="1"/>
    <m/>
  </r>
  <r>
    <x v="4"/>
    <n v="89"/>
    <x v="5841"/>
    <x v="7"/>
    <x v="1"/>
    <m/>
  </r>
  <r>
    <x v="4"/>
    <n v="92"/>
    <x v="5842"/>
    <x v="7"/>
    <x v="1"/>
    <m/>
  </r>
  <r>
    <x v="4"/>
    <n v="90"/>
    <x v="5843"/>
    <x v="7"/>
    <x v="1"/>
    <m/>
  </r>
  <r>
    <x v="4"/>
    <n v="94"/>
    <x v="5844"/>
    <x v="7"/>
    <x v="1"/>
    <m/>
  </r>
  <r>
    <x v="4"/>
    <n v="90"/>
    <x v="5845"/>
    <x v="7"/>
    <x v="1"/>
    <m/>
  </r>
  <r>
    <x v="4"/>
    <n v="97"/>
    <x v="5846"/>
    <x v="7"/>
    <x v="1"/>
    <m/>
  </r>
  <r>
    <x v="4"/>
    <n v="86"/>
    <x v="5847"/>
    <x v="7"/>
    <x v="1"/>
    <m/>
  </r>
  <r>
    <x v="4"/>
    <n v="84"/>
    <x v="5848"/>
    <x v="7"/>
    <x v="1"/>
    <m/>
  </r>
  <r>
    <x v="4"/>
    <n v="83"/>
    <x v="5849"/>
    <x v="7"/>
    <x v="1"/>
    <m/>
  </r>
  <r>
    <x v="4"/>
    <n v="83"/>
    <x v="5850"/>
    <x v="7"/>
    <x v="1"/>
    <m/>
  </r>
  <r>
    <x v="4"/>
    <n v="79"/>
    <x v="5851"/>
    <x v="7"/>
    <x v="1"/>
    <m/>
  </r>
  <r>
    <x v="4"/>
    <n v="80"/>
    <x v="5852"/>
    <x v="7"/>
    <x v="1"/>
    <m/>
  </r>
  <r>
    <x v="4"/>
    <n v="87"/>
    <x v="5853"/>
    <x v="7"/>
    <x v="1"/>
    <m/>
  </r>
  <r>
    <x v="4"/>
    <n v="90"/>
    <x v="5854"/>
    <x v="7"/>
    <x v="1"/>
    <m/>
  </r>
  <r>
    <x v="4"/>
    <n v="88"/>
    <x v="5855"/>
    <x v="7"/>
    <x v="1"/>
    <m/>
  </r>
  <r>
    <x v="4"/>
    <n v="92"/>
    <x v="5856"/>
    <x v="7"/>
    <x v="1"/>
    <m/>
  </r>
  <r>
    <x v="4"/>
    <n v="83"/>
    <x v="5857"/>
    <x v="7"/>
    <x v="1"/>
    <m/>
  </r>
  <r>
    <x v="4"/>
    <n v="83"/>
    <x v="5858"/>
    <x v="7"/>
    <x v="1"/>
    <m/>
  </r>
  <r>
    <x v="4"/>
    <n v="72"/>
    <x v="5859"/>
    <x v="7"/>
    <x v="1"/>
    <m/>
  </r>
  <r>
    <x v="4"/>
    <n v="67"/>
    <x v="5860"/>
    <x v="7"/>
    <x v="1"/>
    <m/>
  </r>
  <r>
    <x v="4"/>
    <n v="67"/>
    <x v="5861"/>
    <x v="7"/>
    <x v="1"/>
    <m/>
  </r>
  <r>
    <x v="4"/>
    <n v="67"/>
    <x v="5862"/>
    <x v="7"/>
    <x v="1"/>
    <m/>
  </r>
  <r>
    <x v="4"/>
    <n v="66"/>
    <x v="5863"/>
    <x v="7"/>
    <x v="1"/>
    <m/>
  </r>
  <r>
    <x v="4"/>
    <n v="69"/>
    <x v="5864"/>
    <x v="7"/>
    <x v="1"/>
    <m/>
  </r>
  <r>
    <x v="4"/>
    <n v="73"/>
    <x v="5865"/>
    <x v="7"/>
    <x v="1"/>
    <m/>
  </r>
  <r>
    <x v="4"/>
    <n v="76"/>
    <x v="5866"/>
    <x v="7"/>
    <x v="1"/>
    <m/>
  </r>
  <r>
    <x v="4"/>
    <n v="78"/>
    <x v="5867"/>
    <x v="7"/>
    <x v="1"/>
    <m/>
  </r>
  <r>
    <x v="4"/>
    <n v="71"/>
    <x v="5868"/>
    <x v="7"/>
    <x v="1"/>
    <m/>
  </r>
  <r>
    <x v="4"/>
    <n v="90"/>
    <x v="5869"/>
    <x v="7"/>
    <x v="1"/>
    <m/>
  </r>
  <r>
    <x v="4"/>
    <n v="84"/>
    <x v="5870"/>
    <x v="7"/>
    <x v="1"/>
    <m/>
  </r>
  <r>
    <x v="4"/>
    <n v="86"/>
    <x v="5871"/>
    <x v="7"/>
    <x v="1"/>
    <m/>
  </r>
  <r>
    <x v="4"/>
    <n v="76"/>
    <x v="5872"/>
    <x v="7"/>
    <x v="1"/>
    <m/>
  </r>
  <r>
    <x v="4"/>
    <n v="75"/>
    <x v="5873"/>
    <x v="7"/>
    <x v="1"/>
    <m/>
  </r>
  <r>
    <x v="4"/>
    <n v="71"/>
    <x v="5874"/>
    <x v="7"/>
    <x v="1"/>
    <m/>
  </r>
  <r>
    <x v="4"/>
    <n v="69"/>
    <x v="5875"/>
    <x v="7"/>
    <x v="1"/>
    <m/>
  </r>
  <r>
    <x v="4"/>
    <n v="65"/>
    <x v="5876"/>
    <x v="7"/>
    <x v="1"/>
    <m/>
  </r>
  <r>
    <x v="4"/>
    <n v="65"/>
    <x v="5877"/>
    <x v="7"/>
    <x v="1"/>
    <m/>
  </r>
  <r>
    <x v="4"/>
    <n v="63"/>
    <x v="5878"/>
    <x v="7"/>
    <x v="1"/>
    <m/>
  </r>
  <r>
    <x v="4"/>
    <n v="64"/>
    <x v="5879"/>
    <x v="7"/>
    <x v="1"/>
    <m/>
  </r>
  <r>
    <x v="4"/>
    <n v="63"/>
    <x v="5880"/>
    <x v="7"/>
    <x v="1"/>
    <m/>
  </r>
  <r>
    <x v="4"/>
    <n v="63"/>
    <x v="5881"/>
    <x v="7"/>
    <x v="1"/>
    <m/>
  </r>
  <r>
    <x v="4"/>
    <n v="62"/>
    <x v="5882"/>
    <x v="7"/>
    <x v="1"/>
    <m/>
  </r>
  <r>
    <x v="4"/>
    <n v="69"/>
    <x v="5883"/>
    <x v="7"/>
    <x v="1"/>
    <m/>
  </r>
  <r>
    <x v="4"/>
    <n v="64"/>
    <x v="5884"/>
    <x v="7"/>
    <x v="1"/>
    <m/>
  </r>
  <r>
    <x v="4"/>
    <n v="64"/>
    <x v="5885"/>
    <x v="7"/>
    <x v="1"/>
    <m/>
  </r>
  <r>
    <x v="4"/>
    <n v="61"/>
    <x v="5886"/>
    <x v="7"/>
    <x v="1"/>
    <m/>
  </r>
  <r>
    <x v="4"/>
    <n v="56"/>
    <x v="5887"/>
    <x v="7"/>
    <x v="1"/>
    <m/>
  </r>
  <r>
    <x v="4"/>
    <n v="57"/>
    <x v="5888"/>
    <x v="7"/>
    <x v="1"/>
    <m/>
  </r>
  <r>
    <x v="4"/>
    <n v="56"/>
    <x v="5889"/>
    <x v="7"/>
    <x v="1"/>
    <m/>
  </r>
  <r>
    <x v="4"/>
    <n v="55"/>
    <x v="5890"/>
    <x v="7"/>
    <x v="1"/>
    <m/>
  </r>
  <r>
    <x v="4"/>
    <n v="54"/>
    <x v="5891"/>
    <x v="7"/>
    <x v="1"/>
    <m/>
  </r>
  <r>
    <x v="4"/>
    <n v="54"/>
    <x v="5892"/>
    <x v="7"/>
    <x v="1"/>
    <m/>
  </r>
  <r>
    <x v="4"/>
    <n v="53"/>
    <x v="5893"/>
    <x v="7"/>
    <x v="1"/>
    <m/>
  </r>
  <r>
    <x v="4"/>
    <n v="55"/>
    <x v="5894"/>
    <x v="7"/>
    <x v="1"/>
    <m/>
  </r>
  <r>
    <x v="4"/>
    <n v="56"/>
    <x v="5895"/>
    <x v="7"/>
    <x v="1"/>
    <m/>
  </r>
  <r>
    <x v="4"/>
    <n v="56"/>
    <x v="5896"/>
    <x v="7"/>
    <x v="1"/>
    <m/>
  </r>
  <r>
    <x v="4"/>
    <n v="55"/>
    <x v="5897"/>
    <x v="7"/>
    <x v="1"/>
    <m/>
  </r>
  <r>
    <x v="4"/>
    <n v="58"/>
    <x v="5898"/>
    <x v="7"/>
    <x v="1"/>
    <m/>
  </r>
  <r>
    <x v="4"/>
    <n v="59"/>
    <x v="5899"/>
    <x v="7"/>
    <x v="1"/>
    <m/>
  </r>
  <r>
    <x v="4"/>
    <n v="58"/>
    <x v="5900"/>
    <x v="7"/>
    <x v="1"/>
    <m/>
  </r>
  <r>
    <x v="4"/>
    <n v="63"/>
    <x v="5901"/>
    <x v="7"/>
    <x v="1"/>
    <m/>
  </r>
  <r>
    <x v="4"/>
    <n v="64"/>
    <x v="5902"/>
    <x v="7"/>
    <x v="1"/>
    <m/>
  </r>
  <r>
    <x v="4"/>
    <n v="60"/>
    <x v="5903"/>
    <x v="7"/>
    <x v="1"/>
    <m/>
  </r>
  <r>
    <x v="4"/>
    <n v="60"/>
    <x v="5904"/>
    <x v="7"/>
    <x v="1"/>
    <m/>
  </r>
  <r>
    <x v="4"/>
    <n v="66"/>
    <x v="5905"/>
    <x v="7"/>
    <x v="1"/>
    <m/>
  </r>
  <r>
    <x v="4"/>
    <n v="82"/>
    <x v="5906"/>
    <x v="7"/>
    <x v="1"/>
    <m/>
  </r>
  <r>
    <x v="4"/>
    <n v="85"/>
    <x v="5907"/>
    <x v="7"/>
    <x v="1"/>
    <m/>
  </r>
  <r>
    <x v="4"/>
    <n v="89"/>
    <x v="5908"/>
    <x v="7"/>
    <x v="1"/>
    <m/>
  </r>
  <r>
    <x v="4"/>
    <n v="80"/>
    <x v="5909"/>
    <x v="7"/>
    <x v="1"/>
    <m/>
  </r>
  <r>
    <x v="4"/>
    <n v="80"/>
    <x v="5910"/>
    <x v="7"/>
    <x v="1"/>
    <m/>
  </r>
  <r>
    <x v="4"/>
    <n v="78"/>
    <x v="5911"/>
    <x v="7"/>
    <x v="1"/>
    <m/>
  </r>
  <r>
    <x v="4"/>
    <n v="79"/>
    <x v="5912"/>
    <x v="7"/>
    <x v="1"/>
    <m/>
  </r>
  <r>
    <x v="4"/>
    <n v="79"/>
    <x v="5913"/>
    <x v="7"/>
    <x v="1"/>
    <m/>
  </r>
  <r>
    <x v="4"/>
    <n v="81"/>
    <x v="5914"/>
    <x v="7"/>
    <x v="1"/>
    <m/>
  </r>
  <r>
    <x v="4"/>
    <n v="77"/>
    <x v="5915"/>
    <x v="7"/>
    <x v="1"/>
    <m/>
  </r>
  <r>
    <x v="4"/>
    <n v="78"/>
    <x v="5916"/>
    <x v="7"/>
    <x v="1"/>
    <m/>
  </r>
  <r>
    <x v="4"/>
    <n v="73"/>
    <x v="5917"/>
    <x v="7"/>
    <x v="1"/>
    <m/>
  </r>
  <r>
    <x v="4"/>
    <n v="77"/>
    <x v="5918"/>
    <x v="7"/>
    <x v="1"/>
    <m/>
  </r>
  <r>
    <x v="4"/>
    <n v="79"/>
    <x v="5919"/>
    <x v="7"/>
    <x v="1"/>
    <m/>
  </r>
  <r>
    <x v="4"/>
    <n v="78"/>
    <x v="5920"/>
    <x v="7"/>
    <x v="1"/>
    <m/>
  </r>
  <r>
    <x v="4"/>
    <n v="71"/>
    <x v="5921"/>
    <x v="7"/>
    <x v="1"/>
    <m/>
  </r>
  <r>
    <x v="4"/>
    <n v="69"/>
    <x v="5922"/>
    <x v="7"/>
    <x v="1"/>
    <m/>
  </r>
  <r>
    <x v="4"/>
    <n v="78"/>
    <x v="5923"/>
    <x v="7"/>
    <x v="1"/>
    <m/>
  </r>
  <r>
    <x v="4"/>
    <n v="102"/>
    <x v="5924"/>
    <x v="7"/>
    <x v="1"/>
    <m/>
  </r>
  <r>
    <x v="4"/>
    <n v="97"/>
    <x v="5925"/>
    <x v="7"/>
    <x v="1"/>
    <m/>
  </r>
  <r>
    <x v="4"/>
    <n v="96"/>
    <x v="5926"/>
    <x v="7"/>
    <x v="1"/>
    <m/>
  </r>
  <r>
    <x v="4"/>
    <n v="93"/>
    <x v="5927"/>
    <x v="7"/>
    <x v="1"/>
    <m/>
  </r>
  <r>
    <x v="4"/>
    <n v="96"/>
    <x v="5928"/>
    <x v="7"/>
    <x v="1"/>
    <m/>
  </r>
  <r>
    <x v="4"/>
    <n v="87"/>
    <x v="5929"/>
    <x v="7"/>
    <x v="1"/>
    <m/>
  </r>
  <r>
    <x v="4"/>
    <n v="93"/>
    <x v="5930"/>
    <x v="7"/>
    <x v="1"/>
    <m/>
  </r>
  <r>
    <x v="4"/>
    <n v="102"/>
    <x v="5931"/>
    <x v="7"/>
    <x v="1"/>
    <m/>
  </r>
  <r>
    <x v="4"/>
    <n v="109"/>
    <x v="5932"/>
    <x v="7"/>
    <x v="1"/>
    <m/>
  </r>
  <r>
    <x v="4"/>
    <n v="108"/>
    <x v="5933"/>
    <x v="7"/>
    <x v="1"/>
    <m/>
  </r>
  <r>
    <x v="4"/>
    <n v="104"/>
    <x v="5934"/>
    <x v="7"/>
    <x v="1"/>
    <m/>
  </r>
  <r>
    <x v="4"/>
    <n v="106"/>
    <x v="5935"/>
    <x v="7"/>
    <x v="1"/>
    <m/>
  </r>
  <r>
    <x v="4"/>
    <n v="103"/>
    <x v="5936"/>
    <x v="7"/>
    <x v="1"/>
    <m/>
  </r>
  <r>
    <x v="4"/>
    <n v="99"/>
    <x v="5937"/>
    <x v="7"/>
    <x v="1"/>
    <m/>
  </r>
  <r>
    <x v="4"/>
    <n v="102"/>
    <x v="5938"/>
    <x v="7"/>
    <x v="1"/>
    <m/>
  </r>
  <r>
    <x v="4"/>
    <n v="100"/>
    <x v="5939"/>
    <x v="7"/>
    <x v="1"/>
    <m/>
  </r>
  <r>
    <x v="4"/>
    <n v="103"/>
    <x v="5940"/>
    <x v="7"/>
    <x v="1"/>
    <m/>
  </r>
  <r>
    <x v="4"/>
    <n v="101"/>
    <x v="5941"/>
    <x v="7"/>
    <x v="1"/>
    <m/>
  </r>
  <r>
    <x v="4"/>
    <n v="90"/>
    <x v="5942"/>
    <x v="7"/>
    <x v="1"/>
    <m/>
  </r>
  <r>
    <x v="4"/>
    <n v="91"/>
    <x v="5943"/>
    <x v="7"/>
    <x v="1"/>
    <m/>
  </r>
  <r>
    <x v="4"/>
    <n v="85"/>
    <x v="5944"/>
    <x v="7"/>
    <x v="1"/>
    <m/>
  </r>
  <r>
    <x v="4"/>
    <n v="83"/>
    <x v="5945"/>
    <x v="7"/>
    <x v="1"/>
    <m/>
  </r>
  <r>
    <x v="4"/>
    <n v="78"/>
    <x v="5946"/>
    <x v="7"/>
    <x v="1"/>
    <m/>
  </r>
  <r>
    <x v="4"/>
    <n v="73"/>
    <x v="5947"/>
    <x v="7"/>
    <x v="1"/>
    <m/>
  </r>
  <r>
    <x v="4"/>
    <n v="76"/>
    <x v="5948"/>
    <x v="7"/>
    <x v="1"/>
    <m/>
  </r>
  <r>
    <x v="4"/>
    <n v="75"/>
    <x v="5949"/>
    <x v="7"/>
    <x v="1"/>
    <m/>
  </r>
  <r>
    <x v="4"/>
    <n v="90"/>
    <x v="5950"/>
    <x v="7"/>
    <x v="1"/>
    <m/>
  </r>
  <r>
    <x v="4"/>
    <n v="88"/>
    <x v="5951"/>
    <x v="7"/>
    <x v="1"/>
    <m/>
  </r>
  <r>
    <x v="4"/>
    <n v="88"/>
    <x v="5952"/>
    <x v="7"/>
    <x v="1"/>
    <m/>
  </r>
  <r>
    <x v="4"/>
    <n v="82"/>
    <x v="5953"/>
    <x v="7"/>
    <x v="1"/>
    <m/>
  </r>
  <r>
    <x v="4"/>
    <n v="76"/>
    <x v="5954"/>
    <x v="7"/>
    <x v="1"/>
    <m/>
  </r>
  <r>
    <x v="4"/>
    <n v="81"/>
    <x v="5955"/>
    <x v="7"/>
    <x v="1"/>
    <m/>
  </r>
  <r>
    <x v="4"/>
    <n v="105"/>
    <x v="5956"/>
    <x v="7"/>
    <x v="1"/>
    <m/>
  </r>
  <r>
    <x v="4"/>
    <n v="81"/>
    <x v="5957"/>
    <x v="7"/>
    <x v="1"/>
    <m/>
  </r>
  <r>
    <x v="4"/>
    <n v="78"/>
    <x v="5958"/>
    <x v="7"/>
    <x v="1"/>
    <m/>
  </r>
  <r>
    <x v="4"/>
    <n v="98"/>
    <x v="5959"/>
    <x v="7"/>
    <x v="1"/>
    <m/>
  </r>
  <r>
    <x v="4"/>
    <n v="83"/>
    <x v="5960"/>
    <x v="7"/>
    <x v="1"/>
    <m/>
  </r>
  <r>
    <x v="4"/>
    <n v="82"/>
    <x v="5961"/>
    <x v="7"/>
    <x v="1"/>
    <m/>
  </r>
  <r>
    <x v="4"/>
    <n v="80"/>
    <x v="5962"/>
    <x v="7"/>
    <x v="1"/>
    <m/>
  </r>
  <r>
    <x v="4"/>
    <n v="82"/>
    <x v="5963"/>
    <x v="7"/>
    <x v="1"/>
    <m/>
  </r>
  <r>
    <x v="4"/>
    <n v="87"/>
    <x v="5964"/>
    <x v="7"/>
    <x v="1"/>
    <m/>
  </r>
  <r>
    <x v="4"/>
    <n v="90"/>
    <x v="5965"/>
    <x v="7"/>
    <x v="1"/>
    <m/>
  </r>
  <r>
    <x v="4"/>
    <n v="82"/>
    <x v="5966"/>
    <x v="7"/>
    <x v="1"/>
    <m/>
  </r>
  <r>
    <x v="4"/>
    <n v="82"/>
    <x v="5967"/>
    <x v="7"/>
    <x v="1"/>
    <m/>
  </r>
  <r>
    <x v="4"/>
    <n v="69"/>
    <x v="5968"/>
    <x v="7"/>
    <x v="1"/>
    <m/>
  </r>
  <r>
    <x v="4"/>
    <n v="80"/>
    <x v="5969"/>
    <x v="7"/>
    <x v="1"/>
    <m/>
  </r>
  <r>
    <x v="4"/>
    <n v="90"/>
    <x v="5970"/>
    <x v="7"/>
    <x v="1"/>
    <m/>
  </r>
  <r>
    <x v="4"/>
    <n v="94"/>
    <x v="5971"/>
    <x v="7"/>
    <x v="1"/>
    <m/>
  </r>
  <r>
    <x v="4"/>
    <n v="82"/>
    <x v="5972"/>
    <x v="7"/>
    <x v="1"/>
    <m/>
  </r>
  <r>
    <x v="4"/>
    <n v="82"/>
    <x v="5973"/>
    <x v="7"/>
    <x v="1"/>
    <m/>
  </r>
  <r>
    <x v="4"/>
    <n v="83"/>
    <x v="5974"/>
    <x v="7"/>
    <x v="1"/>
    <m/>
  </r>
  <r>
    <x v="4"/>
    <n v="82"/>
    <x v="5975"/>
    <x v="7"/>
    <x v="1"/>
    <m/>
  </r>
  <r>
    <x v="4"/>
    <n v="91"/>
    <x v="5976"/>
    <x v="7"/>
    <x v="1"/>
    <m/>
  </r>
  <r>
    <x v="4"/>
    <n v="101"/>
    <x v="5977"/>
    <x v="7"/>
    <x v="1"/>
    <m/>
  </r>
  <r>
    <x v="4"/>
    <n v="103"/>
    <x v="5978"/>
    <x v="7"/>
    <x v="1"/>
    <m/>
  </r>
  <r>
    <x v="4"/>
    <n v="83"/>
    <x v="5979"/>
    <x v="7"/>
    <x v="1"/>
    <m/>
  </r>
  <r>
    <x v="4"/>
    <n v="80"/>
    <x v="5980"/>
    <x v="7"/>
    <x v="1"/>
    <m/>
  </r>
  <r>
    <x v="4"/>
    <n v="103"/>
    <x v="5981"/>
    <x v="7"/>
    <x v="1"/>
    <m/>
  </r>
  <r>
    <x v="4"/>
    <n v="102"/>
    <x v="5982"/>
    <x v="7"/>
    <x v="1"/>
    <m/>
  </r>
  <r>
    <x v="4"/>
    <n v="102"/>
    <x v="5983"/>
    <x v="7"/>
    <x v="1"/>
    <m/>
  </r>
  <r>
    <x v="4"/>
    <n v="103"/>
    <x v="5984"/>
    <x v="7"/>
    <x v="1"/>
    <m/>
  </r>
  <r>
    <x v="4"/>
    <n v="106"/>
    <x v="5985"/>
    <x v="7"/>
    <x v="1"/>
    <m/>
  </r>
  <r>
    <x v="4"/>
    <n v="103"/>
    <x v="5986"/>
    <x v="7"/>
    <x v="1"/>
    <m/>
  </r>
  <r>
    <x v="4"/>
    <n v="100"/>
    <x v="5987"/>
    <x v="7"/>
    <x v="1"/>
    <m/>
  </r>
  <r>
    <x v="4"/>
    <n v="100"/>
    <x v="5988"/>
    <x v="7"/>
    <x v="1"/>
    <m/>
  </r>
  <r>
    <x v="4"/>
    <n v="97"/>
    <x v="5989"/>
    <x v="7"/>
    <x v="1"/>
    <m/>
  </r>
  <r>
    <x v="4"/>
    <n v="89"/>
    <x v="5990"/>
    <x v="7"/>
    <x v="1"/>
    <m/>
  </r>
  <r>
    <x v="4"/>
    <n v="82"/>
    <x v="5991"/>
    <x v="7"/>
    <x v="1"/>
    <m/>
  </r>
  <r>
    <x v="4"/>
    <n v="77"/>
    <x v="5992"/>
    <x v="7"/>
    <x v="1"/>
    <m/>
  </r>
  <r>
    <x v="4"/>
    <n v="113"/>
    <x v="5993"/>
    <x v="7"/>
    <x v="1"/>
    <m/>
  </r>
  <r>
    <x v="4"/>
    <n v="113"/>
    <x v="5994"/>
    <x v="7"/>
    <x v="1"/>
    <m/>
  </r>
  <r>
    <x v="4"/>
    <n v="62"/>
    <x v="5995"/>
    <x v="7"/>
    <x v="1"/>
    <m/>
  </r>
  <r>
    <x v="4"/>
    <n v="105"/>
    <x v="5996"/>
    <x v="7"/>
    <x v="1"/>
    <m/>
  </r>
  <r>
    <x v="4"/>
    <n v="83"/>
    <x v="5997"/>
    <x v="7"/>
    <x v="1"/>
    <m/>
  </r>
  <r>
    <x v="4"/>
    <n v="83"/>
    <x v="5998"/>
    <x v="7"/>
    <x v="1"/>
    <m/>
  </r>
  <r>
    <x v="4"/>
    <n v="82"/>
    <x v="5999"/>
    <x v="7"/>
    <x v="1"/>
    <m/>
  </r>
  <r>
    <x v="4"/>
    <n v="82"/>
    <x v="6000"/>
    <x v="7"/>
    <x v="1"/>
    <m/>
  </r>
  <r>
    <x v="4"/>
    <n v="104"/>
    <x v="6001"/>
    <x v="7"/>
    <x v="1"/>
    <m/>
  </r>
  <r>
    <x v="4"/>
    <n v="111"/>
    <x v="6002"/>
    <x v="7"/>
    <x v="1"/>
    <m/>
  </r>
  <r>
    <x v="4"/>
    <n v="82"/>
    <x v="6003"/>
    <x v="7"/>
    <x v="1"/>
    <m/>
  </r>
  <r>
    <x v="4"/>
    <n v="98"/>
    <x v="6004"/>
    <x v="7"/>
    <x v="1"/>
    <m/>
  </r>
  <r>
    <x v="4"/>
    <n v="98"/>
    <x v="6005"/>
    <x v="7"/>
    <x v="1"/>
    <m/>
  </r>
  <r>
    <x v="4"/>
    <n v="83"/>
    <x v="6006"/>
    <x v="7"/>
    <x v="1"/>
    <m/>
  </r>
  <r>
    <x v="4"/>
    <n v="101"/>
    <x v="6007"/>
    <x v="7"/>
    <x v="1"/>
    <m/>
  </r>
  <r>
    <x v="4"/>
    <n v="101"/>
    <x v="6008"/>
    <x v="7"/>
    <x v="1"/>
    <m/>
  </r>
  <r>
    <x v="4"/>
    <n v="101"/>
    <x v="6009"/>
    <x v="7"/>
    <x v="1"/>
    <m/>
  </r>
  <r>
    <x v="4"/>
    <n v="78"/>
    <x v="6010"/>
    <x v="7"/>
    <x v="1"/>
    <m/>
  </r>
  <r>
    <x v="4"/>
    <n v="78"/>
    <x v="6011"/>
    <x v="7"/>
    <x v="1"/>
    <m/>
  </r>
  <r>
    <x v="5"/>
    <n v="93"/>
    <x v="6012"/>
    <x v="7"/>
    <x v="1"/>
    <m/>
  </r>
  <r>
    <x v="5"/>
    <n v="104"/>
    <x v="6013"/>
    <x v="7"/>
    <x v="1"/>
    <m/>
  </r>
  <r>
    <x v="5"/>
    <n v="99"/>
    <x v="6014"/>
    <x v="7"/>
    <x v="1"/>
    <m/>
  </r>
  <r>
    <x v="5"/>
    <n v="95"/>
    <x v="6015"/>
    <x v="7"/>
    <x v="1"/>
    <m/>
  </r>
  <r>
    <x v="5"/>
    <n v="99"/>
    <x v="6016"/>
    <x v="7"/>
    <x v="1"/>
    <m/>
  </r>
  <r>
    <x v="5"/>
    <n v="88"/>
    <x v="6017"/>
    <x v="7"/>
    <x v="1"/>
    <m/>
  </r>
  <r>
    <x v="5"/>
    <n v="92"/>
    <x v="6018"/>
    <x v="7"/>
    <x v="1"/>
    <m/>
  </r>
  <r>
    <x v="5"/>
    <n v="89"/>
    <x v="6019"/>
    <x v="7"/>
    <x v="1"/>
    <m/>
  </r>
  <r>
    <x v="5"/>
    <n v="84"/>
    <x v="6020"/>
    <x v="7"/>
    <x v="1"/>
    <m/>
  </r>
  <r>
    <x v="5"/>
    <n v="85"/>
    <x v="6021"/>
    <x v="7"/>
    <x v="1"/>
    <m/>
  </r>
  <r>
    <x v="5"/>
    <n v="94"/>
    <x v="6022"/>
    <x v="7"/>
    <x v="1"/>
    <m/>
  </r>
  <r>
    <x v="5"/>
    <n v="87"/>
    <x v="6023"/>
    <x v="7"/>
    <x v="1"/>
    <m/>
  </r>
  <r>
    <x v="5"/>
    <n v="88"/>
    <x v="6024"/>
    <x v="7"/>
    <x v="1"/>
    <m/>
  </r>
  <r>
    <x v="5"/>
    <n v="88"/>
    <x v="6025"/>
    <x v="7"/>
    <x v="1"/>
    <m/>
  </r>
  <r>
    <x v="5"/>
    <n v="93"/>
    <x v="6026"/>
    <x v="7"/>
    <x v="1"/>
    <m/>
  </r>
  <r>
    <x v="5"/>
    <n v="91"/>
    <x v="6027"/>
    <x v="7"/>
    <x v="1"/>
    <m/>
  </r>
  <r>
    <x v="5"/>
    <n v="93"/>
    <x v="6028"/>
    <x v="7"/>
    <x v="1"/>
    <m/>
  </r>
  <r>
    <x v="5"/>
    <n v="107"/>
    <x v="6029"/>
    <x v="7"/>
    <x v="1"/>
    <m/>
  </r>
  <r>
    <x v="5"/>
    <n v="107"/>
    <x v="6030"/>
    <x v="7"/>
    <x v="1"/>
    <m/>
  </r>
  <r>
    <x v="5"/>
    <n v="104"/>
    <x v="6031"/>
    <x v="7"/>
    <x v="1"/>
    <m/>
  </r>
  <r>
    <x v="5"/>
    <n v="106"/>
    <x v="6032"/>
    <x v="7"/>
    <x v="1"/>
    <m/>
  </r>
  <r>
    <x v="5"/>
    <n v="104"/>
    <x v="6033"/>
    <x v="7"/>
    <x v="1"/>
    <m/>
  </r>
  <r>
    <x v="5"/>
    <n v="101"/>
    <x v="6034"/>
    <x v="7"/>
    <x v="1"/>
    <m/>
  </r>
  <r>
    <x v="5"/>
    <n v="87"/>
    <x v="6035"/>
    <x v="7"/>
    <x v="1"/>
    <m/>
  </r>
  <r>
    <x v="5"/>
    <n v="83"/>
    <x v="6036"/>
    <x v="7"/>
    <x v="1"/>
    <m/>
  </r>
  <r>
    <x v="5"/>
    <n v="79"/>
    <x v="6037"/>
    <x v="7"/>
    <x v="1"/>
    <m/>
  </r>
  <r>
    <x v="5"/>
    <n v="64"/>
    <x v="6038"/>
    <x v="7"/>
    <x v="1"/>
    <m/>
  </r>
  <r>
    <x v="5"/>
    <n v="76"/>
    <x v="6039"/>
    <x v="7"/>
    <x v="1"/>
    <m/>
  </r>
  <r>
    <x v="5"/>
    <n v="78"/>
    <x v="6040"/>
    <x v="7"/>
    <x v="1"/>
    <m/>
  </r>
  <r>
    <x v="5"/>
    <n v="61"/>
    <x v="6041"/>
    <x v="7"/>
    <x v="1"/>
    <m/>
  </r>
  <r>
    <x v="5"/>
    <n v="57"/>
    <x v="6042"/>
    <x v="7"/>
    <x v="1"/>
    <m/>
  </r>
  <r>
    <x v="5"/>
    <n v="74"/>
    <x v="6043"/>
    <x v="7"/>
    <x v="1"/>
    <m/>
  </r>
  <r>
    <x v="5"/>
    <n v="87"/>
    <x v="6044"/>
    <x v="7"/>
    <x v="1"/>
    <m/>
  </r>
  <r>
    <x v="5"/>
    <n v="93"/>
    <x v="6045"/>
    <x v="7"/>
    <x v="1"/>
    <m/>
  </r>
  <r>
    <x v="5"/>
    <n v="99"/>
    <x v="6046"/>
    <x v="7"/>
    <x v="1"/>
    <m/>
  </r>
  <r>
    <x v="5"/>
    <n v="102"/>
    <x v="6047"/>
    <x v="7"/>
    <x v="1"/>
    <m/>
  </r>
  <r>
    <x v="5"/>
    <n v="92"/>
    <x v="6048"/>
    <x v="7"/>
    <x v="1"/>
    <m/>
  </r>
  <r>
    <x v="5"/>
    <n v="85"/>
    <x v="797"/>
    <x v="7"/>
    <x v="1"/>
    <m/>
  </r>
  <r>
    <x v="5"/>
    <n v="85"/>
    <x v="798"/>
    <x v="7"/>
    <x v="1"/>
    <m/>
  </r>
  <r>
    <x v="5"/>
    <n v="85"/>
    <x v="799"/>
    <x v="7"/>
    <x v="1"/>
    <m/>
  </r>
  <r>
    <x v="5"/>
    <n v="85"/>
    <x v="801"/>
    <x v="7"/>
    <x v="1"/>
    <m/>
  </r>
  <r>
    <x v="5"/>
    <n v="85"/>
    <x v="802"/>
    <x v="7"/>
    <x v="1"/>
    <m/>
  </r>
  <r>
    <x v="5"/>
    <n v="85"/>
    <x v="805"/>
    <x v="7"/>
    <x v="1"/>
    <m/>
  </r>
  <r>
    <x v="5"/>
    <n v="85"/>
    <x v="806"/>
    <x v="7"/>
    <x v="1"/>
    <m/>
  </r>
  <r>
    <x v="5"/>
    <n v="85"/>
    <x v="807"/>
    <x v="7"/>
    <x v="1"/>
    <m/>
  </r>
  <r>
    <x v="5"/>
    <n v="85"/>
    <x v="808"/>
    <x v="7"/>
    <x v="1"/>
    <m/>
  </r>
  <r>
    <x v="5"/>
    <n v="85"/>
    <x v="6049"/>
    <x v="7"/>
    <x v="1"/>
    <m/>
  </r>
  <r>
    <x v="5"/>
    <n v="85"/>
    <x v="814"/>
    <x v="7"/>
    <x v="1"/>
    <m/>
  </r>
  <r>
    <x v="5"/>
    <n v="85"/>
    <x v="815"/>
    <x v="7"/>
    <x v="1"/>
    <m/>
  </r>
  <r>
    <x v="5"/>
    <n v="101"/>
    <x v="816"/>
    <x v="7"/>
    <x v="1"/>
    <m/>
  </r>
  <r>
    <x v="5"/>
    <n v="76"/>
    <x v="817"/>
    <x v="7"/>
    <x v="1"/>
    <m/>
  </r>
  <r>
    <x v="5"/>
    <n v="80"/>
    <x v="827"/>
    <x v="7"/>
    <x v="1"/>
    <m/>
  </r>
  <r>
    <x v="5"/>
    <n v="86"/>
    <x v="828"/>
    <x v="7"/>
    <x v="1"/>
    <m/>
  </r>
  <r>
    <x v="5"/>
    <n v="80"/>
    <x v="831"/>
    <x v="7"/>
    <x v="1"/>
    <m/>
  </r>
  <r>
    <x v="5"/>
    <n v="86"/>
    <x v="832"/>
    <x v="7"/>
    <x v="1"/>
    <m/>
  </r>
  <r>
    <x v="5"/>
    <n v="90"/>
    <x v="834"/>
    <x v="7"/>
    <x v="1"/>
    <m/>
  </r>
  <r>
    <x v="5"/>
    <n v="89"/>
    <x v="836"/>
    <x v="7"/>
    <x v="1"/>
    <m/>
  </r>
  <r>
    <x v="5"/>
    <n v="80"/>
    <x v="837"/>
    <x v="7"/>
    <x v="1"/>
    <m/>
  </r>
  <r>
    <x v="5"/>
    <n v="95"/>
    <x v="838"/>
    <x v="7"/>
    <x v="1"/>
    <m/>
  </r>
  <r>
    <x v="5"/>
    <n v="94"/>
    <x v="839"/>
    <x v="7"/>
    <x v="1"/>
    <m/>
  </r>
  <r>
    <x v="5"/>
    <n v="88"/>
    <x v="840"/>
    <x v="7"/>
    <x v="1"/>
    <m/>
  </r>
  <r>
    <x v="5"/>
    <n v="85"/>
    <x v="846"/>
    <x v="7"/>
    <x v="1"/>
    <m/>
  </r>
  <r>
    <x v="5"/>
    <n v="85"/>
    <x v="847"/>
    <x v="7"/>
    <x v="1"/>
    <m/>
  </r>
  <r>
    <x v="5"/>
    <n v="85"/>
    <x v="848"/>
    <x v="7"/>
    <x v="1"/>
    <m/>
  </r>
  <r>
    <x v="5"/>
    <n v="88"/>
    <x v="6050"/>
    <x v="7"/>
    <x v="1"/>
    <m/>
  </r>
  <r>
    <x v="5"/>
    <n v="80"/>
    <x v="3988"/>
    <x v="7"/>
    <x v="1"/>
    <m/>
  </r>
  <r>
    <x v="5"/>
    <n v="83"/>
    <x v="3989"/>
    <x v="7"/>
    <x v="1"/>
    <m/>
  </r>
  <r>
    <x v="5"/>
    <n v="82"/>
    <x v="3994"/>
    <x v="7"/>
    <x v="1"/>
    <m/>
  </r>
  <r>
    <x v="5"/>
    <n v="83"/>
    <x v="3995"/>
    <x v="7"/>
    <x v="1"/>
    <m/>
  </r>
  <r>
    <x v="5"/>
    <n v="83"/>
    <x v="3996"/>
    <x v="7"/>
    <x v="1"/>
    <m/>
  </r>
  <r>
    <x v="5"/>
    <n v="81"/>
    <x v="3997"/>
    <x v="7"/>
    <x v="1"/>
    <m/>
  </r>
  <r>
    <x v="5"/>
    <n v="86"/>
    <x v="3998"/>
    <x v="7"/>
    <x v="1"/>
    <m/>
  </r>
  <r>
    <x v="5"/>
    <n v="83"/>
    <x v="3999"/>
    <x v="7"/>
    <x v="1"/>
    <m/>
  </r>
  <r>
    <x v="5"/>
    <n v="98"/>
    <x v="4000"/>
    <x v="7"/>
    <x v="1"/>
    <m/>
  </r>
  <r>
    <x v="5"/>
    <n v="85"/>
    <x v="4001"/>
    <x v="7"/>
    <x v="1"/>
    <m/>
  </r>
  <r>
    <x v="5"/>
    <n v="78"/>
    <x v="4002"/>
    <x v="7"/>
    <x v="1"/>
    <m/>
  </r>
  <r>
    <x v="5"/>
    <n v="79"/>
    <x v="4003"/>
    <x v="7"/>
    <x v="1"/>
    <m/>
  </r>
  <r>
    <x v="5"/>
    <n v="80"/>
    <x v="4004"/>
    <x v="7"/>
    <x v="1"/>
    <m/>
  </r>
  <r>
    <x v="5"/>
    <n v="79"/>
    <x v="4005"/>
    <x v="7"/>
    <x v="1"/>
    <m/>
  </r>
  <r>
    <x v="5"/>
    <n v="85"/>
    <x v="4006"/>
    <x v="7"/>
    <x v="1"/>
    <m/>
  </r>
  <r>
    <x v="5"/>
    <n v="77"/>
    <x v="4007"/>
    <x v="7"/>
    <x v="1"/>
    <m/>
  </r>
  <r>
    <x v="5"/>
    <n v="86"/>
    <x v="4008"/>
    <x v="7"/>
    <x v="1"/>
    <m/>
  </r>
  <r>
    <x v="5"/>
    <n v="97"/>
    <x v="4009"/>
    <x v="7"/>
    <x v="1"/>
    <m/>
  </r>
  <r>
    <x v="5"/>
    <n v="79"/>
    <x v="4010"/>
    <x v="7"/>
    <x v="1"/>
    <m/>
  </r>
  <r>
    <x v="5"/>
    <n v="83"/>
    <x v="4011"/>
    <x v="7"/>
    <x v="1"/>
    <m/>
  </r>
  <r>
    <x v="5"/>
    <n v="82"/>
    <x v="4012"/>
    <x v="7"/>
    <x v="1"/>
    <m/>
  </r>
  <r>
    <x v="5"/>
    <n v="83"/>
    <x v="4013"/>
    <x v="7"/>
    <x v="1"/>
    <m/>
  </r>
  <r>
    <x v="5"/>
    <n v="83"/>
    <x v="4014"/>
    <x v="7"/>
    <x v="1"/>
    <m/>
  </r>
  <r>
    <x v="5"/>
    <n v="86"/>
    <x v="4015"/>
    <x v="7"/>
    <x v="1"/>
    <m/>
  </r>
  <r>
    <x v="5"/>
    <n v="94"/>
    <x v="4016"/>
    <x v="7"/>
    <x v="1"/>
    <m/>
  </r>
  <r>
    <x v="5"/>
    <n v="90"/>
    <x v="4017"/>
    <x v="7"/>
    <x v="1"/>
    <m/>
  </r>
  <r>
    <x v="5"/>
    <n v="87"/>
    <x v="4018"/>
    <x v="7"/>
    <x v="1"/>
    <m/>
  </r>
  <r>
    <x v="5"/>
    <n v="82"/>
    <x v="4019"/>
    <x v="7"/>
    <x v="1"/>
    <m/>
  </r>
  <r>
    <x v="5"/>
    <n v="91"/>
    <x v="4020"/>
    <x v="7"/>
    <x v="1"/>
    <m/>
  </r>
  <r>
    <x v="5"/>
    <n v="80"/>
    <x v="4021"/>
    <x v="7"/>
    <x v="1"/>
    <m/>
  </r>
  <r>
    <x v="5"/>
    <n v="99"/>
    <x v="4022"/>
    <x v="7"/>
    <x v="1"/>
    <m/>
  </r>
  <r>
    <x v="5"/>
    <n v="79"/>
    <x v="4023"/>
    <x v="7"/>
    <x v="1"/>
    <m/>
  </r>
  <r>
    <x v="5"/>
    <n v="89"/>
    <x v="4024"/>
    <x v="7"/>
    <x v="1"/>
    <m/>
  </r>
  <r>
    <x v="5"/>
    <n v="101"/>
    <x v="4025"/>
    <x v="7"/>
    <x v="1"/>
    <m/>
  </r>
  <r>
    <x v="5"/>
    <n v="79"/>
    <x v="2372"/>
    <x v="7"/>
    <x v="1"/>
    <m/>
  </r>
  <r>
    <x v="5"/>
    <n v="92"/>
    <x v="2373"/>
    <x v="7"/>
    <x v="1"/>
    <m/>
  </r>
  <r>
    <x v="5"/>
    <n v="81"/>
    <x v="4026"/>
    <x v="7"/>
    <x v="1"/>
    <m/>
  </r>
  <r>
    <x v="5"/>
    <n v="80"/>
    <x v="4027"/>
    <x v="7"/>
    <x v="1"/>
    <m/>
  </r>
  <r>
    <x v="5"/>
    <n v="100"/>
    <x v="4028"/>
    <x v="7"/>
    <x v="1"/>
    <m/>
  </r>
  <r>
    <x v="5"/>
    <n v="89"/>
    <x v="4029"/>
    <x v="7"/>
    <x v="1"/>
    <m/>
  </r>
  <r>
    <x v="5"/>
    <n v="79"/>
    <x v="4030"/>
    <x v="7"/>
    <x v="1"/>
    <m/>
  </r>
  <r>
    <x v="5"/>
    <n v="78"/>
    <x v="4031"/>
    <x v="7"/>
    <x v="1"/>
    <m/>
  </r>
  <r>
    <x v="5"/>
    <n v="89"/>
    <x v="4032"/>
    <x v="7"/>
    <x v="1"/>
    <m/>
  </r>
  <r>
    <x v="5"/>
    <n v="82"/>
    <x v="4033"/>
    <x v="7"/>
    <x v="1"/>
    <m/>
  </r>
  <r>
    <x v="5"/>
    <n v="86"/>
    <x v="4034"/>
    <x v="7"/>
    <x v="1"/>
    <m/>
  </r>
  <r>
    <x v="5"/>
    <n v="80"/>
    <x v="4035"/>
    <x v="7"/>
    <x v="1"/>
    <m/>
  </r>
  <r>
    <x v="5"/>
    <n v="72"/>
    <x v="4036"/>
    <x v="7"/>
    <x v="1"/>
    <m/>
  </r>
  <r>
    <x v="5"/>
    <n v="79"/>
    <x v="4037"/>
    <x v="7"/>
    <x v="1"/>
    <m/>
  </r>
  <r>
    <x v="5"/>
    <n v="85"/>
    <x v="4038"/>
    <x v="7"/>
    <x v="1"/>
    <m/>
  </r>
  <r>
    <x v="5"/>
    <n v="90"/>
    <x v="4039"/>
    <x v="7"/>
    <x v="1"/>
    <m/>
  </r>
  <r>
    <x v="5"/>
    <n v="83"/>
    <x v="4040"/>
    <x v="7"/>
    <x v="1"/>
    <m/>
  </r>
  <r>
    <x v="5"/>
    <n v="75"/>
    <x v="4041"/>
    <x v="7"/>
    <x v="1"/>
    <m/>
  </r>
  <r>
    <x v="5"/>
    <n v="78"/>
    <x v="4042"/>
    <x v="7"/>
    <x v="1"/>
    <m/>
  </r>
  <r>
    <x v="5"/>
    <n v="80"/>
    <x v="4043"/>
    <x v="7"/>
    <x v="1"/>
    <m/>
  </r>
  <r>
    <x v="5"/>
    <n v="68"/>
    <x v="4044"/>
    <x v="7"/>
    <x v="1"/>
    <m/>
  </r>
  <r>
    <x v="5"/>
    <n v="84"/>
    <x v="4045"/>
    <x v="7"/>
    <x v="1"/>
    <m/>
  </r>
  <r>
    <x v="5"/>
    <n v="80"/>
    <x v="4046"/>
    <x v="7"/>
    <x v="1"/>
    <m/>
  </r>
  <r>
    <x v="5"/>
    <n v="82"/>
    <x v="4047"/>
    <x v="7"/>
    <x v="1"/>
    <m/>
  </r>
  <r>
    <x v="5"/>
    <n v="91"/>
    <x v="4048"/>
    <x v="7"/>
    <x v="1"/>
    <m/>
  </r>
  <r>
    <x v="5"/>
    <n v="79"/>
    <x v="4069"/>
    <x v="7"/>
    <x v="1"/>
    <m/>
  </r>
  <r>
    <x v="5"/>
    <n v="79"/>
    <x v="4070"/>
    <x v="7"/>
    <x v="1"/>
    <m/>
  </r>
  <r>
    <x v="5"/>
    <n v="74"/>
    <x v="4071"/>
    <x v="7"/>
    <x v="1"/>
    <m/>
  </r>
  <r>
    <x v="5"/>
    <n v="86"/>
    <x v="4072"/>
    <x v="7"/>
    <x v="1"/>
    <m/>
  </r>
  <r>
    <x v="5"/>
    <n v="84"/>
    <x v="6051"/>
    <x v="7"/>
    <x v="1"/>
    <m/>
  </r>
  <r>
    <x v="5"/>
    <n v="86"/>
    <x v="4073"/>
    <x v="7"/>
    <x v="1"/>
    <m/>
  </r>
  <r>
    <x v="5"/>
    <n v="83"/>
    <x v="4074"/>
    <x v="7"/>
    <x v="1"/>
    <m/>
  </r>
  <r>
    <x v="5"/>
    <n v="77"/>
    <x v="4075"/>
    <x v="7"/>
    <x v="1"/>
    <m/>
  </r>
  <r>
    <x v="5"/>
    <n v="92"/>
    <x v="4076"/>
    <x v="7"/>
    <x v="1"/>
    <m/>
  </r>
  <r>
    <x v="5"/>
    <n v="78"/>
    <x v="4077"/>
    <x v="7"/>
    <x v="1"/>
    <m/>
  </r>
  <r>
    <x v="5"/>
    <n v="84"/>
    <x v="4078"/>
    <x v="7"/>
    <x v="1"/>
    <m/>
  </r>
  <r>
    <x v="5"/>
    <n v="83"/>
    <x v="4079"/>
    <x v="7"/>
    <x v="1"/>
    <m/>
  </r>
  <r>
    <x v="5"/>
    <n v="78"/>
    <x v="4080"/>
    <x v="7"/>
    <x v="1"/>
    <m/>
  </r>
  <r>
    <x v="5"/>
    <n v="84"/>
    <x v="4081"/>
    <x v="7"/>
    <x v="1"/>
    <m/>
  </r>
  <r>
    <x v="5"/>
    <n v="81"/>
    <x v="4082"/>
    <x v="7"/>
    <x v="1"/>
    <m/>
  </r>
  <r>
    <x v="5"/>
    <n v="81"/>
    <x v="4083"/>
    <x v="7"/>
    <x v="1"/>
    <m/>
  </r>
  <r>
    <x v="5"/>
    <n v="78"/>
    <x v="4084"/>
    <x v="7"/>
    <x v="1"/>
    <m/>
  </r>
  <r>
    <x v="5"/>
    <n v="79"/>
    <x v="4085"/>
    <x v="7"/>
    <x v="1"/>
    <m/>
  </r>
  <r>
    <x v="5"/>
    <n v="84"/>
    <x v="4086"/>
    <x v="7"/>
    <x v="1"/>
    <m/>
  </r>
  <r>
    <x v="5"/>
    <n v="81"/>
    <x v="4087"/>
    <x v="7"/>
    <x v="1"/>
    <m/>
  </r>
  <r>
    <x v="5"/>
    <n v="86"/>
    <x v="4088"/>
    <x v="7"/>
    <x v="1"/>
    <m/>
  </r>
  <r>
    <x v="5"/>
    <n v="77"/>
    <x v="4089"/>
    <x v="7"/>
    <x v="1"/>
    <m/>
  </r>
  <r>
    <x v="5"/>
    <n v="80"/>
    <x v="4090"/>
    <x v="7"/>
    <x v="1"/>
    <m/>
  </r>
  <r>
    <x v="5"/>
    <n v="76"/>
    <x v="4091"/>
    <x v="7"/>
    <x v="1"/>
    <m/>
  </r>
  <r>
    <x v="5"/>
    <n v="81"/>
    <x v="4092"/>
    <x v="7"/>
    <x v="1"/>
    <m/>
  </r>
  <r>
    <x v="5"/>
    <n v="92"/>
    <x v="4093"/>
    <x v="7"/>
    <x v="1"/>
    <m/>
  </r>
  <r>
    <x v="5"/>
    <n v="78"/>
    <x v="4094"/>
    <x v="7"/>
    <x v="1"/>
    <m/>
  </r>
  <r>
    <x v="5"/>
    <n v="79"/>
    <x v="4095"/>
    <x v="7"/>
    <x v="1"/>
    <m/>
  </r>
  <r>
    <x v="5"/>
    <n v="84"/>
    <x v="4096"/>
    <x v="7"/>
    <x v="1"/>
    <m/>
  </r>
  <r>
    <x v="5"/>
    <n v="82"/>
    <x v="4097"/>
    <x v="7"/>
    <x v="1"/>
    <m/>
  </r>
  <r>
    <x v="5"/>
    <n v="81"/>
    <x v="4098"/>
    <x v="7"/>
    <x v="1"/>
    <m/>
  </r>
  <r>
    <x v="5"/>
    <n v="80"/>
    <x v="4099"/>
    <x v="7"/>
    <x v="1"/>
    <m/>
  </r>
  <r>
    <x v="5"/>
    <n v="82"/>
    <x v="4100"/>
    <x v="7"/>
    <x v="1"/>
    <m/>
  </r>
  <r>
    <x v="5"/>
    <n v="81"/>
    <x v="4101"/>
    <x v="7"/>
    <x v="1"/>
    <m/>
  </r>
  <r>
    <x v="5"/>
    <n v="80"/>
    <x v="4102"/>
    <x v="7"/>
    <x v="1"/>
    <m/>
  </r>
  <r>
    <x v="5"/>
    <n v="79"/>
    <x v="4103"/>
    <x v="7"/>
    <x v="1"/>
    <m/>
  </r>
  <r>
    <x v="5"/>
    <n v="80"/>
    <x v="4104"/>
    <x v="7"/>
    <x v="1"/>
    <m/>
  </r>
  <r>
    <x v="5"/>
    <n v="83"/>
    <x v="4105"/>
    <x v="7"/>
    <x v="1"/>
    <m/>
  </r>
  <r>
    <x v="5"/>
    <n v="69"/>
    <x v="4106"/>
    <x v="7"/>
    <x v="1"/>
    <m/>
  </r>
  <r>
    <x v="5"/>
    <n v="77"/>
    <x v="4107"/>
    <x v="7"/>
    <x v="1"/>
    <m/>
  </r>
  <r>
    <x v="5"/>
    <n v="80"/>
    <x v="4108"/>
    <x v="7"/>
    <x v="1"/>
    <m/>
  </r>
  <r>
    <x v="5"/>
    <n v="96"/>
    <x v="4109"/>
    <x v="7"/>
    <x v="1"/>
    <m/>
  </r>
  <r>
    <x v="5"/>
    <n v="82"/>
    <x v="4110"/>
    <x v="7"/>
    <x v="1"/>
    <m/>
  </r>
  <r>
    <x v="5"/>
    <n v="75"/>
    <x v="4111"/>
    <x v="7"/>
    <x v="1"/>
    <m/>
  </r>
  <r>
    <x v="5"/>
    <n v="83"/>
    <x v="4112"/>
    <x v="7"/>
    <x v="1"/>
    <m/>
  </r>
  <r>
    <x v="5"/>
    <n v="83"/>
    <x v="4113"/>
    <x v="7"/>
    <x v="1"/>
    <m/>
  </r>
  <r>
    <x v="5"/>
    <n v="81"/>
    <x v="4114"/>
    <x v="7"/>
    <x v="1"/>
    <m/>
  </r>
  <r>
    <x v="5"/>
    <n v="79"/>
    <x v="4115"/>
    <x v="7"/>
    <x v="1"/>
    <m/>
  </r>
  <r>
    <x v="5"/>
    <n v="73"/>
    <x v="4116"/>
    <x v="7"/>
    <x v="1"/>
    <m/>
  </r>
  <r>
    <x v="5"/>
    <n v="75"/>
    <x v="4117"/>
    <x v="7"/>
    <x v="1"/>
    <m/>
  </r>
  <r>
    <x v="5"/>
    <n v="99"/>
    <x v="4118"/>
    <x v="7"/>
    <x v="1"/>
    <m/>
  </r>
  <r>
    <x v="5"/>
    <n v="96"/>
    <x v="4119"/>
    <x v="7"/>
    <x v="1"/>
    <m/>
  </r>
  <r>
    <x v="5"/>
    <n v="71"/>
    <x v="4120"/>
    <x v="7"/>
    <x v="1"/>
    <m/>
  </r>
  <r>
    <x v="5"/>
    <n v="88"/>
    <x v="4121"/>
    <x v="7"/>
    <x v="1"/>
    <m/>
  </r>
  <r>
    <x v="5"/>
    <n v="86"/>
    <x v="4122"/>
    <x v="7"/>
    <x v="1"/>
    <m/>
  </r>
  <r>
    <x v="5"/>
    <n v="86"/>
    <x v="4123"/>
    <x v="7"/>
    <x v="1"/>
    <m/>
  </r>
  <r>
    <x v="5"/>
    <n v="81"/>
    <x v="4124"/>
    <x v="7"/>
    <x v="1"/>
    <m/>
  </r>
  <r>
    <x v="5"/>
    <n v="83"/>
    <x v="4125"/>
    <x v="7"/>
    <x v="1"/>
    <m/>
  </r>
  <r>
    <x v="5"/>
    <n v="92"/>
    <x v="4126"/>
    <x v="7"/>
    <x v="1"/>
    <m/>
  </r>
  <r>
    <x v="5"/>
    <n v="81"/>
    <x v="4127"/>
    <x v="7"/>
    <x v="1"/>
    <m/>
  </r>
  <r>
    <x v="5"/>
    <n v="81"/>
    <x v="4128"/>
    <x v="7"/>
    <x v="1"/>
    <m/>
  </r>
  <r>
    <x v="5"/>
    <n v="77"/>
    <x v="4129"/>
    <x v="7"/>
    <x v="1"/>
    <m/>
  </r>
  <r>
    <x v="5"/>
    <n v="88"/>
    <x v="4130"/>
    <x v="7"/>
    <x v="1"/>
    <m/>
  </r>
  <r>
    <x v="5"/>
    <n v="94"/>
    <x v="4131"/>
    <x v="7"/>
    <x v="1"/>
    <m/>
  </r>
  <r>
    <x v="5"/>
    <n v="80"/>
    <x v="4132"/>
    <x v="7"/>
    <x v="1"/>
    <m/>
  </r>
  <r>
    <x v="5"/>
    <n v="93"/>
    <x v="4133"/>
    <x v="7"/>
    <x v="1"/>
    <m/>
  </r>
  <r>
    <x v="5"/>
    <n v="79"/>
    <x v="4134"/>
    <x v="7"/>
    <x v="1"/>
    <m/>
  </r>
  <r>
    <x v="5"/>
    <n v="80"/>
    <x v="4135"/>
    <x v="7"/>
    <x v="1"/>
    <m/>
  </r>
  <r>
    <x v="5"/>
    <n v="86"/>
    <x v="4136"/>
    <x v="7"/>
    <x v="1"/>
    <m/>
  </r>
  <r>
    <x v="5"/>
    <n v="83"/>
    <x v="4137"/>
    <x v="7"/>
    <x v="1"/>
    <m/>
  </r>
  <r>
    <x v="5"/>
    <n v="79"/>
    <x v="4138"/>
    <x v="7"/>
    <x v="1"/>
    <m/>
  </r>
  <r>
    <x v="5"/>
    <n v="80"/>
    <x v="4139"/>
    <x v="7"/>
    <x v="1"/>
    <m/>
  </r>
  <r>
    <x v="5"/>
    <n v="83"/>
    <x v="4140"/>
    <x v="7"/>
    <x v="1"/>
    <m/>
  </r>
  <r>
    <x v="5"/>
    <n v="97"/>
    <x v="4141"/>
    <x v="7"/>
    <x v="1"/>
    <m/>
  </r>
  <r>
    <x v="5"/>
    <n v="79"/>
    <x v="4142"/>
    <x v="7"/>
    <x v="1"/>
    <m/>
  </r>
  <r>
    <x v="5"/>
    <n v="99"/>
    <x v="4143"/>
    <x v="7"/>
    <x v="1"/>
    <m/>
  </r>
  <r>
    <x v="5"/>
    <n v="83"/>
    <x v="4144"/>
    <x v="7"/>
    <x v="1"/>
    <m/>
  </r>
  <r>
    <x v="5"/>
    <n v="80"/>
    <x v="4145"/>
    <x v="7"/>
    <x v="1"/>
    <m/>
  </r>
  <r>
    <x v="5"/>
    <n v="82"/>
    <x v="4146"/>
    <x v="7"/>
    <x v="1"/>
    <m/>
  </r>
  <r>
    <x v="5"/>
    <n v="84"/>
    <x v="4147"/>
    <x v="7"/>
    <x v="1"/>
    <m/>
  </r>
  <r>
    <x v="5"/>
    <n v="79"/>
    <x v="4148"/>
    <x v="7"/>
    <x v="1"/>
    <m/>
  </r>
  <r>
    <x v="5"/>
    <n v="91"/>
    <x v="4149"/>
    <x v="7"/>
    <x v="1"/>
    <m/>
  </r>
  <r>
    <x v="5"/>
    <n v="84"/>
    <x v="4150"/>
    <x v="7"/>
    <x v="1"/>
    <m/>
  </r>
  <r>
    <x v="5"/>
    <n v="92"/>
    <x v="4151"/>
    <x v="7"/>
    <x v="1"/>
    <m/>
  </r>
  <r>
    <x v="5"/>
    <n v="82"/>
    <x v="4152"/>
    <x v="7"/>
    <x v="1"/>
    <m/>
  </r>
  <r>
    <x v="5"/>
    <n v="81"/>
    <x v="4153"/>
    <x v="7"/>
    <x v="1"/>
    <m/>
  </r>
  <r>
    <x v="5"/>
    <n v="98"/>
    <x v="4154"/>
    <x v="7"/>
    <x v="1"/>
    <m/>
  </r>
  <r>
    <x v="5"/>
    <n v="76"/>
    <x v="4155"/>
    <x v="7"/>
    <x v="1"/>
    <m/>
  </r>
  <r>
    <x v="5"/>
    <n v="89"/>
    <x v="4156"/>
    <x v="7"/>
    <x v="1"/>
    <m/>
  </r>
  <r>
    <x v="5"/>
    <n v="83"/>
    <x v="4157"/>
    <x v="7"/>
    <x v="1"/>
    <m/>
  </r>
  <r>
    <x v="5"/>
    <n v="82"/>
    <x v="4158"/>
    <x v="7"/>
    <x v="1"/>
    <m/>
  </r>
  <r>
    <x v="5"/>
    <n v="88"/>
    <x v="4159"/>
    <x v="7"/>
    <x v="1"/>
    <m/>
  </r>
  <r>
    <x v="5"/>
    <n v="82"/>
    <x v="4160"/>
    <x v="7"/>
    <x v="1"/>
    <m/>
  </r>
  <r>
    <x v="5"/>
    <n v="91"/>
    <x v="4161"/>
    <x v="7"/>
    <x v="1"/>
    <m/>
  </r>
  <r>
    <x v="5"/>
    <n v="91"/>
    <x v="4162"/>
    <x v="7"/>
    <x v="1"/>
    <m/>
  </r>
  <r>
    <x v="5"/>
    <n v="75"/>
    <x v="4163"/>
    <x v="7"/>
    <x v="1"/>
    <m/>
  </r>
  <r>
    <x v="5"/>
    <n v="85"/>
    <x v="6052"/>
    <x v="7"/>
    <x v="1"/>
    <m/>
  </r>
  <r>
    <x v="5"/>
    <n v="80"/>
    <x v="6053"/>
    <x v="7"/>
    <x v="1"/>
    <m/>
  </r>
  <r>
    <x v="5"/>
    <n v="100"/>
    <x v="6054"/>
    <x v="7"/>
    <x v="1"/>
    <m/>
  </r>
  <r>
    <x v="5"/>
    <n v="79"/>
    <x v="6055"/>
    <x v="7"/>
    <x v="1"/>
    <m/>
  </r>
  <r>
    <x v="5"/>
    <n v="86"/>
    <x v="6056"/>
    <x v="7"/>
    <x v="1"/>
    <m/>
  </r>
  <r>
    <x v="5"/>
    <n v="91"/>
    <x v="6057"/>
    <x v="7"/>
    <x v="1"/>
    <m/>
  </r>
  <r>
    <x v="5"/>
    <n v="81"/>
    <x v="6058"/>
    <x v="7"/>
    <x v="1"/>
    <m/>
  </r>
  <r>
    <x v="5"/>
    <n v="96"/>
    <x v="6059"/>
    <x v="7"/>
    <x v="1"/>
    <m/>
  </r>
  <r>
    <x v="5"/>
    <n v="85"/>
    <x v="6060"/>
    <x v="7"/>
    <x v="1"/>
    <m/>
  </r>
  <r>
    <x v="5"/>
    <n v="89"/>
    <x v="6061"/>
    <x v="7"/>
    <x v="1"/>
    <m/>
  </r>
  <r>
    <x v="5"/>
    <n v="96"/>
    <x v="6062"/>
    <x v="7"/>
    <x v="1"/>
    <m/>
  </r>
  <r>
    <x v="5"/>
    <n v="83"/>
    <x v="6063"/>
    <x v="7"/>
    <x v="1"/>
    <m/>
  </r>
  <r>
    <x v="5"/>
    <n v="88"/>
    <x v="2379"/>
    <x v="7"/>
    <x v="1"/>
    <m/>
  </r>
  <r>
    <x v="5"/>
    <n v="87"/>
    <x v="2380"/>
    <x v="7"/>
    <x v="1"/>
    <m/>
  </r>
  <r>
    <x v="5"/>
    <n v="88"/>
    <x v="6064"/>
    <x v="7"/>
    <x v="1"/>
    <m/>
  </r>
  <r>
    <x v="5"/>
    <n v="86"/>
    <x v="6065"/>
    <x v="7"/>
    <x v="1"/>
    <m/>
  </r>
  <r>
    <x v="5"/>
    <n v="100"/>
    <x v="6066"/>
    <x v="7"/>
    <x v="1"/>
    <m/>
  </r>
  <r>
    <x v="5"/>
    <n v="89"/>
    <x v="6067"/>
    <x v="7"/>
    <x v="1"/>
    <m/>
  </r>
  <r>
    <x v="5"/>
    <n v="79"/>
    <x v="6068"/>
    <x v="7"/>
    <x v="1"/>
    <m/>
  </r>
  <r>
    <x v="5"/>
    <n v="86"/>
    <x v="6069"/>
    <x v="7"/>
    <x v="1"/>
    <m/>
  </r>
  <r>
    <x v="5"/>
    <n v="83"/>
    <x v="6070"/>
    <x v="7"/>
    <x v="1"/>
    <m/>
  </r>
  <r>
    <x v="5"/>
    <n v="90"/>
    <x v="6071"/>
    <x v="7"/>
    <x v="1"/>
    <m/>
  </r>
  <r>
    <x v="5"/>
    <n v="84"/>
    <x v="6072"/>
    <x v="7"/>
    <x v="1"/>
    <m/>
  </r>
  <r>
    <x v="5"/>
    <n v="84"/>
    <x v="6073"/>
    <x v="7"/>
    <x v="1"/>
    <m/>
  </r>
  <r>
    <x v="5"/>
    <n v="80"/>
    <x v="6074"/>
    <x v="7"/>
    <x v="1"/>
    <m/>
  </r>
  <r>
    <x v="5"/>
    <n v="83"/>
    <x v="6075"/>
    <x v="7"/>
    <x v="1"/>
    <m/>
  </r>
  <r>
    <x v="5"/>
    <n v="93"/>
    <x v="6076"/>
    <x v="7"/>
    <x v="1"/>
    <m/>
  </r>
  <r>
    <x v="5"/>
    <n v="78"/>
    <x v="6077"/>
    <x v="7"/>
    <x v="1"/>
    <m/>
  </r>
  <r>
    <x v="5"/>
    <n v="81"/>
    <x v="6078"/>
    <x v="7"/>
    <x v="1"/>
    <m/>
  </r>
  <r>
    <x v="5"/>
    <n v="84"/>
    <x v="6079"/>
    <x v="7"/>
    <x v="1"/>
    <m/>
  </r>
  <r>
    <x v="5"/>
    <n v="90"/>
    <x v="6080"/>
    <x v="7"/>
    <x v="1"/>
    <m/>
  </r>
  <r>
    <x v="5"/>
    <n v="91"/>
    <x v="6081"/>
    <x v="7"/>
    <x v="1"/>
    <m/>
  </r>
  <r>
    <x v="5"/>
    <n v="90"/>
    <x v="6082"/>
    <x v="7"/>
    <x v="1"/>
    <m/>
  </r>
  <r>
    <x v="5"/>
    <n v="78"/>
    <x v="6083"/>
    <x v="7"/>
    <x v="1"/>
    <m/>
  </r>
  <r>
    <x v="5"/>
    <n v="89"/>
    <x v="6084"/>
    <x v="7"/>
    <x v="1"/>
    <m/>
  </r>
  <r>
    <x v="5"/>
    <n v="87"/>
    <x v="6085"/>
    <x v="7"/>
    <x v="1"/>
    <m/>
  </r>
  <r>
    <x v="5"/>
    <n v="80"/>
    <x v="6086"/>
    <x v="7"/>
    <x v="1"/>
    <m/>
  </r>
  <r>
    <x v="5"/>
    <n v="86"/>
    <x v="6087"/>
    <x v="7"/>
    <x v="1"/>
    <m/>
  </r>
  <r>
    <x v="5"/>
    <n v="91"/>
    <x v="6088"/>
    <x v="7"/>
    <x v="1"/>
    <m/>
  </r>
  <r>
    <x v="5"/>
    <n v="81"/>
    <x v="6089"/>
    <x v="7"/>
    <x v="1"/>
    <m/>
  </r>
  <r>
    <x v="5"/>
    <n v="82"/>
    <x v="6090"/>
    <x v="7"/>
    <x v="1"/>
    <m/>
  </r>
  <r>
    <x v="5"/>
    <n v="88"/>
    <x v="6091"/>
    <x v="7"/>
    <x v="1"/>
    <m/>
  </r>
  <r>
    <x v="5"/>
    <n v="73"/>
    <x v="6092"/>
    <x v="7"/>
    <x v="1"/>
    <m/>
  </r>
  <r>
    <x v="5"/>
    <n v="71"/>
    <x v="6093"/>
    <x v="7"/>
    <x v="1"/>
    <m/>
  </r>
  <r>
    <x v="5"/>
    <n v="102"/>
    <x v="6094"/>
    <x v="7"/>
    <x v="1"/>
    <m/>
  </r>
  <r>
    <x v="5"/>
    <n v="82"/>
    <x v="6095"/>
    <x v="7"/>
    <x v="1"/>
    <m/>
  </r>
  <r>
    <x v="5"/>
    <n v="83"/>
    <x v="6096"/>
    <x v="7"/>
    <x v="1"/>
    <m/>
  </r>
  <r>
    <x v="5"/>
    <n v="89"/>
    <x v="6097"/>
    <x v="7"/>
    <x v="1"/>
    <m/>
  </r>
  <r>
    <x v="5"/>
    <n v="75"/>
    <x v="6098"/>
    <x v="7"/>
    <x v="1"/>
    <m/>
  </r>
  <r>
    <x v="5"/>
    <n v="81"/>
    <x v="6099"/>
    <x v="7"/>
    <x v="1"/>
    <m/>
  </r>
  <r>
    <x v="5"/>
    <n v="98"/>
    <x v="6100"/>
    <x v="7"/>
    <x v="1"/>
    <m/>
  </r>
  <r>
    <x v="5"/>
    <n v="88"/>
    <x v="6101"/>
    <x v="7"/>
    <x v="1"/>
    <m/>
  </r>
  <r>
    <x v="5"/>
    <n v="87"/>
    <x v="6102"/>
    <x v="7"/>
    <x v="1"/>
    <m/>
  </r>
  <r>
    <x v="5"/>
    <n v="64"/>
    <x v="6103"/>
    <x v="7"/>
    <x v="1"/>
    <m/>
  </r>
  <r>
    <x v="5"/>
    <n v="84"/>
    <x v="6104"/>
    <x v="7"/>
    <x v="1"/>
    <m/>
  </r>
  <r>
    <x v="5"/>
    <n v="94"/>
    <x v="6105"/>
    <x v="7"/>
    <x v="1"/>
    <m/>
  </r>
  <r>
    <x v="5"/>
    <n v="78"/>
    <x v="6106"/>
    <x v="7"/>
    <x v="1"/>
    <m/>
  </r>
  <r>
    <x v="5"/>
    <n v="86"/>
    <x v="6107"/>
    <x v="7"/>
    <x v="1"/>
    <m/>
  </r>
  <r>
    <x v="5"/>
    <n v="93"/>
    <x v="6108"/>
    <x v="7"/>
    <x v="1"/>
    <m/>
  </r>
  <r>
    <x v="5"/>
    <n v="90"/>
    <x v="6109"/>
    <x v="7"/>
    <x v="1"/>
    <m/>
  </r>
  <r>
    <x v="5"/>
    <n v="93"/>
    <x v="6110"/>
    <x v="7"/>
    <x v="1"/>
    <m/>
  </r>
  <r>
    <x v="5"/>
    <n v="94"/>
    <x v="6111"/>
    <x v="7"/>
    <x v="1"/>
    <m/>
  </r>
  <r>
    <x v="5"/>
    <n v="85"/>
    <x v="6112"/>
    <x v="7"/>
    <x v="1"/>
    <m/>
  </r>
  <r>
    <x v="5"/>
    <n v="83"/>
    <x v="6113"/>
    <x v="7"/>
    <x v="1"/>
    <m/>
  </r>
  <r>
    <x v="5"/>
    <n v="83"/>
    <x v="6114"/>
    <x v="7"/>
    <x v="1"/>
    <m/>
  </r>
  <r>
    <x v="5"/>
    <n v="83"/>
    <x v="6115"/>
    <x v="7"/>
    <x v="1"/>
    <m/>
  </r>
  <r>
    <x v="5"/>
    <n v="82"/>
    <x v="6116"/>
    <x v="7"/>
    <x v="1"/>
    <m/>
  </r>
  <r>
    <x v="5"/>
    <n v="97"/>
    <x v="6117"/>
    <x v="7"/>
    <x v="1"/>
    <m/>
  </r>
  <r>
    <x v="5"/>
    <n v="82"/>
    <x v="6118"/>
    <x v="7"/>
    <x v="1"/>
    <m/>
  </r>
  <r>
    <x v="5"/>
    <n v="78"/>
    <x v="6119"/>
    <x v="7"/>
    <x v="1"/>
    <m/>
  </r>
  <r>
    <x v="5"/>
    <n v="91"/>
    <x v="6120"/>
    <x v="7"/>
    <x v="1"/>
    <m/>
  </r>
  <r>
    <x v="5"/>
    <n v="80"/>
    <x v="6121"/>
    <x v="7"/>
    <x v="1"/>
    <m/>
  </r>
  <r>
    <x v="5"/>
    <n v="87"/>
    <x v="6122"/>
    <x v="7"/>
    <x v="1"/>
    <m/>
  </r>
  <r>
    <x v="5"/>
    <n v="88"/>
    <x v="6123"/>
    <x v="7"/>
    <x v="1"/>
    <m/>
  </r>
  <r>
    <x v="5"/>
    <n v="86"/>
    <x v="6124"/>
    <x v="7"/>
    <x v="1"/>
    <m/>
  </r>
  <r>
    <x v="5"/>
    <n v="77"/>
    <x v="6125"/>
    <x v="7"/>
    <x v="1"/>
    <m/>
  </r>
  <r>
    <x v="5"/>
    <n v="89"/>
    <x v="6126"/>
    <x v="7"/>
    <x v="1"/>
    <m/>
  </r>
  <r>
    <x v="5"/>
    <n v="80"/>
    <x v="6127"/>
    <x v="7"/>
    <x v="1"/>
    <m/>
  </r>
  <r>
    <x v="5"/>
    <n v="101"/>
    <x v="6128"/>
    <x v="7"/>
    <x v="1"/>
    <m/>
  </r>
  <r>
    <x v="5"/>
    <n v="89"/>
    <x v="6129"/>
    <x v="7"/>
    <x v="1"/>
    <m/>
  </r>
  <r>
    <x v="5"/>
    <n v="88"/>
    <x v="6130"/>
    <x v="7"/>
    <x v="1"/>
    <m/>
  </r>
  <r>
    <x v="5"/>
    <n v="85"/>
    <x v="6131"/>
    <x v="7"/>
    <x v="1"/>
    <m/>
  </r>
  <r>
    <x v="5"/>
    <n v="84"/>
    <x v="6132"/>
    <x v="7"/>
    <x v="1"/>
    <m/>
  </r>
  <r>
    <x v="5"/>
    <n v="85"/>
    <x v="6133"/>
    <x v="7"/>
    <x v="1"/>
    <m/>
  </r>
  <r>
    <x v="5"/>
    <n v="88"/>
    <x v="6134"/>
    <x v="7"/>
    <x v="1"/>
    <m/>
  </r>
  <r>
    <x v="5"/>
    <n v="90"/>
    <x v="6135"/>
    <x v="7"/>
    <x v="1"/>
    <m/>
  </r>
  <r>
    <x v="5"/>
    <n v="79"/>
    <x v="6136"/>
    <x v="7"/>
    <x v="1"/>
    <m/>
  </r>
  <r>
    <x v="5"/>
    <n v="90"/>
    <x v="6137"/>
    <x v="7"/>
    <x v="1"/>
    <m/>
  </r>
  <r>
    <x v="5"/>
    <n v="84"/>
    <x v="6138"/>
    <x v="7"/>
    <x v="1"/>
    <m/>
  </r>
  <r>
    <x v="5"/>
    <n v="88"/>
    <x v="6139"/>
    <x v="7"/>
    <x v="1"/>
    <m/>
  </r>
  <r>
    <x v="5"/>
    <n v="84"/>
    <x v="6140"/>
    <x v="7"/>
    <x v="1"/>
    <m/>
  </r>
  <r>
    <x v="5"/>
    <n v="94"/>
    <x v="6141"/>
    <x v="7"/>
    <x v="1"/>
    <m/>
  </r>
  <r>
    <x v="5"/>
    <n v="80"/>
    <x v="6142"/>
    <x v="7"/>
    <x v="1"/>
    <m/>
  </r>
  <r>
    <x v="5"/>
    <n v="89"/>
    <x v="6143"/>
    <x v="7"/>
    <x v="1"/>
    <m/>
  </r>
  <r>
    <x v="5"/>
    <n v="81"/>
    <x v="6144"/>
    <x v="7"/>
    <x v="1"/>
    <m/>
  </r>
  <r>
    <x v="5"/>
    <n v="86"/>
    <x v="6145"/>
    <x v="7"/>
    <x v="1"/>
    <m/>
  </r>
  <r>
    <x v="5"/>
    <n v="83"/>
    <x v="6146"/>
    <x v="7"/>
    <x v="1"/>
    <m/>
  </r>
  <r>
    <x v="5"/>
    <n v="93"/>
    <x v="6147"/>
    <x v="7"/>
    <x v="1"/>
    <m/>
  </r>
  <r>
    <x v="5"/>
    <n v="99"/>
    <x v="6148"/>
    <x v="7"/>
    <x v="1"/>
    <m/>
  </r>
  <r>
    <x v="5"/>
    <n v="100"/>
    <x v="6149"/>
    <x v="7"/>
    <x v="1"/>
    <m/>
  </r>
  <r>
    <x v="5"/>
    <n v="87"/>
    <x v="6150"/>
    <x v="7"/>
    <x v="1"/>
    <m/>
  </r>
  <r>
    <x v="5"/>
    <n v="84"/>
    <x v="6151"/>
    <x v="7"/>
    <x v="1"/>
    <m/>
  </r>
  <r>
    <x v="5"/>
    <n v="82"/>
    <x v="6152"/>
    <x v="7"/>
    <x v="1"/>
    <m/>
  </r>
  <r>
    <x v="5"/>
    <n v="77"/>
    <x v="6153"/>
    <x v="7"/>
    <x v="1"/>
    <m/>
  </r>
  <r>
    <x v="5"/>
    <n v="84"/>
    <x v="6154"/>
    <x v="7"/>
    <x v="1"/>
    <m/>
  </r>
  <r>
    <x v="5"/>
    <n v="98"/>
    <x v="6155"/>
    <x v="7"/>
    <x v="1"/>
    <m/>
  </r>
  <r>
    <x v="5"/>
    <n v="84"/>
    <x v="6156"/>
    <x v="7"/>
    <x v="1"/>
    <m/>
  </r>
  <r>
    <x v="5"/>
    <n v="78"/>
    <x v="6157"/>
    <x v="7"/>
    <x v="1"/>
    <m/>
  </r>
  <r>
    <x v="5"/>
    <n v="78"/>
    <x v="6158"/>
    <x v="7"/>
    <x v="1"/>
    <m/>
  </r>
  <r>
    <x v="5"/>
    <n v="85"/>
    <x v="6159"/>
    <x v="7"/>
    <x v="1"/>
    <m/>
  </r>
  <r>
    <x v="5"/>
    <n v="81"/>
    <x v="6160"/>
    <x v="7"/>
    <x v="1"/>
    <m/>
  </r>
  <r>
    <x v="5"/>
    <n v="89"/>
    <x v="6161"/>
    <x v="7"/>
    <x v="1"/>
    <m/>
  </r>
  <r>
    <x v="5"/>
    <n v="85"/>
    <x v="6162"/>
    <x v="7"/>
    <x v="1"/>
    <m/>
  </r>
  <r>
    <x v="5"/>
    <n v="83"/>
    <x v="6163"/>
    <x v="7"/>
    <x v="1"/>
    <m/>
  </r>
  <r>
    <x v="5"/>
    <n v="90"/>
    <x v="6164"/>
    <x v="7"/>
    <x v="1"/>
    <m/>
  </r>
  <r>
    <x v="5"/>
    <n v="90"/>
    <x v="6165"/>
    <x v="7"/>
    <x v="1"/>
    <m/>
  </r>
  <r>
    <x v="5"/>
    <n v="77"/>
    <x v="6166"/>
    <x v="7"/>
    <x v="1"/>
    <m/>
  </r>
  <r>
    <x v="5"/>
    <n v="94"/>
    <x v="6167"/>
    <x v="7"/>
    <x v="1"/>
    <m/>
  </r>
  <r>
    <x v="5"/>
    <n v="75"/>
    <x v="6168"/>
    <x v="7"/>
    <x v="1"/>
    <m/>
  </r>
  <r>
    <x v="5"/>
    <n v="88"/>
    <x v="6169"/>
    <x v="7"/>
    <x v="1"/>
    <m/>
  </r>
  <r>
    <x v="5"/>
    <n v="87"/>
    <x v="6170"/>
    <x v="7"/>
    <x v="1"/>
    <m/>
  </r>
  <r>
    <x v="5"/>
    <n v="80"/>
    <x v="6171"/>
    <x v="7"/>
    <x v="1"/>
    <m/>
  </r>
  <r>
    <x v="5"/>
    <n v="81"/>
    <x v="6172"/>
    <x v="7"/>
    <x v="1"/>
    <m/>
  </r>
  <r>
    <x v="5"/>
    <n v="82"/>
    <x v="6173"/>
    <x v="7"/>
    <x v="1"/>
    <m/>
  </r>
  <r>
    <x v="5"/>
    <n v="79"/>
    <x v="4164"/>
    <x v="7"/>
    <x v="1"/>
    <m/>
  </r>
  <r>
    <x v="5"/>
    <n v="84"/>
    <x v="901"/>
    <x v="7"/>
    <x v="1"/>
    <m/>
  </r>
  <r>
    <x v="5"/>
    <n v="84"/>
    <x v="903"/>
    <x v="7"/>
    <x v="1"/>
    <m/>
  </r>
  <r>
    <x v="5"/>
    <n v="86"/>
    <x v="904"/>
    <x v="7"/>
    <x v="1"/>
    <m/>
  </r>
  <r>
    <x v="5"/>
    <n v="87"/>
    <x v="905"/>
    <x v="7"/>
    <x v="1"/>
    <m/>
  </r>
  <r>
    <x v="5"/>
    <n v="83"/>
    <x v="906"/>
    <x v="7"/>
    <x v="1"/>
    <m/>
  </r>
  <r>
    <x v="5"/>
    <n v="90"/>
    <x v="907"/>
    <x v="7"/>
    <x v="1"/>
    <m/>
  </r>
  <r>
    <x v="5"/>
    <n v="89"/>
    <x v="908"/>
    <x v="7"/>
    <x v="1"/>
    <m/>
  </r>
  <r>
    <x v="5"/>
    <n v="81"/>
    <x v="909"/>
    <x v="7"/>
    <x v="1"/>
    <m/>
  </r>
  <r>
    <x v="5"/>
    <n v="88"/>
    <x v="910"/>
    <x v="7"/>
    <x v="1"/>
    <m/>
  </r>
  <r>
    <x v="5"/>
    <n v="88"/>
    <x v="911"/>
    <x v="7"/>
    <x v="1"/>
    <m/>
  </r>
  <r>
    <x v="5"/>
    <n v="87"/>
    <x v="912"/>
    <x v="7"/>
    <x v="1"/>
    <m/>
  </r>
  <r>
    <x v="5"/>
    <n v="96"/>
    <x v="913"/>
    <x v="7"/>
    <x v="1"/>
    <m/>
  </r>
  <r>
    <x v="5"/>
    <n v="80"/>
    <x v="914"/>
    <x v="7"/>
    <x v="1"/>
    <m/>
  </r>
  <r>
    <x v="5"/>
    <n v="88"/>
    <x v="915"/>
    <x v="7"/>
    <x v="1"/>
    <m/>
  </r>
  <r>
    <x v="5"/>
    <n v="79"/>
    <x v="916"/>
    <x v="7"/>
    <x v="1"/>
    <m/>
  </r>
  <r>
    <x v="5"/>
    <n v="81"/>
    <x v="917"/>
    <x v="7"/>
    <x v="1"/>
    <m/>
  </r>
  <r>
    <x v="5"/>
    <n v="82"/>
    <x v="918"/>
    <x v="7"/>
    <x v="1"/>
    <m/>
  </r>
  <r>
    <x v="5"/>
    <n v="89"/>
    <x v="920"/>
    <x v="7"/>
    <x v="1"/>
    <m/>
  </r>
  <r>
    <x v="5"/>
    <n v="84"/>
    <x v="921"/>
    <x v="7"/>
    <x v="1"/>
    <m/>
  </r>
  <r>
    <x v="5"/>
    <n v="94"/>
    <x v="922"/>
    <x v="7"/>
    <x v="1"/>
    <m/>
  </r>
  <r>
    <x v="5"/>
    <n v="78"/>
    <x v="924"/>
    <x v="7"/>
    <x v="1"/>
    <m/>
  </r>
  <r>
    <x v="5"/>
    <n v="90"/>
    <x v="925"/>
    <x v="7"/>
    <x v="1"/>
    <m/>
  </r>
  <r>
    <x v="5"/>
    <n v="105"/>
    <x v="926"/>
    <x v="7"/>
    <x v="1"/>
    <m/>
  </r>
  <r>
    <x v="5"/>
    <n v="89"/>
    <x v="927"/>
    <x v="7"/>
    <x v="1"/>
    <m/>
  </r>
  <r>
    <x v="5"/>
    <n v="84"/>
    <x v="928"/>
    <x v="7"/>
    <x v="1"/>
    <m/>
  </r>
  <r>
    <x v="5"/>
    <n v="86"/>
    <x v="929"/>
    <x v="7"/>
    <x v="1"/>
    <m/>
  </r>
  <r>
    <x v="5"/>
    <n v="84"/>
    <x v="930"/>
    <x v="7"/>
    <x v="1"/>
    <m/>
  </r>
  <r>
    <x v="5"/>
    <n v="89"/>
    <x v="931"/>
    <x v="7"/>
    <x v="1"/>
    <m/>
  </r>
  <r>
    <x v="5"/>
    <n v="84"/>
    <x v="932"/>
    <x v="7"/>
    <x v="1"/>
    <m/>
  </r>
  <r>
    <x v="5"/>
    <n v="89"/>
    <x v="933"/>
    <x v="7"/>
    <x v="1"/>
    <m/>
  </r>
  <r>
    <x v="5"/>
    <n v="91"/>
    <x v="935"/>
    <x v="7"/>
    <x v="1"/>
    <m/>
  </r>
  <r>
    <x v="5"/>
    <n v="89"/>
    <x v="936"/>
    <x v="7"/>
    <x v="1"/>
    <m/>
  </r>
  <r>
    <x v="5"/>
    <n v="83"/>
    <x v="937"/>
    <x v="7"/>
    <x v="1"/>
    <m/>
  </r>
  <r>
    <x v="5"/>
    <n v="88"/>
    <x v="938"/>
    <x v="7"/>
    <x v="1"/>
    <m/>
  </r>
  <r>
    <x v="5"/>
    <n v="84"/>
    <x v="939"/>
    <x v="7"/>
    <x v="1"/>
    <m/>
  </r>
  <r>
    <x v="5"/>
    <n v="84"/>
    <x v="940"/>
    <x v="7"/>
    <x v="1"/>
    <m/>
  </r>
  <r>
    <x v="5"/>
    <n v="88"/>
    <x v="941"/>
    <x v="7"/>
    <x v="1"/>
    <m/>
  </r>
  <r>
    <x v="5"/>
    <n v="94"/>
    <x v="942"/>
    <x v="7"/>
    <x v="1"/>
    <m/>
  </r>
  <r>
    <x v="5"/>
    <n v="89"/>
    <x v="943"/>
    <x v="7"/>
    <x v="1"/>
    <m/>
  </r>
  <r>
    <x v="5"/>
    <n v="85"/>
    <x v="944"/>
    <x v="7"/>
    <x v="1"/>
    <m/>
  </r>
  <r>
    <x v="5"/>
    <n v="88"/>
    <x v="945"/>
    <x v="7"/>
    <x v="1"/>
    <m/>
  </r>
  <r>
    <x v="5"/>
    <n v="90"/>
    <x v="946"/>
    <x v="7"/>
    <x v="1"/>
    <m/>
  </r>
  <r>
    <x v="5"/>
    <n v="84"/>
    <x v="947"/>
    <x v="7"/>
    <x v="1"/>
    <m/>
  </r>
  <r>
    <x v="5"/>
    <n v="90"/>
    <x v="948"/>
    <x v="7"/>
    <x v="1"/>
    <m/>
  </r>
  <r>
    <x v="5"/>
    <n v="92"/>
    <x v="949"/>
    <x v="7"/>
    <x v="1"/>
    <m/>
  </r>
  <r>
    <x v="5"/>
    <n v="84"/>
    <x v="950"/>
    <x v="7"/>
    <x v="1"/>
    <m/>
  </r>
  <r>
    <x v="5"/>
    <n v="88"/>
    <x v="951"/>
    <x v="7"/>
    <x v="1"/>
    <m/>
  </r>
  <r>
    <x v="5"/>
    <n v="88"/>
    <x v="952"/>
    <x v="7"/>
    <x v="1"/>
    <m/>
  </r>
  <r>
    <x v="5"/>
    <n v="103"/>
    <x v="953"/>
    <x v="7"/>
    <x v="1"/>
    <m/>
  </r>
  <r>
    <x v="5"/>
    <n v="94"/>
    <x v="954"/>
    <x v="7"/>
    <x v="1"/>
    <m/>
  </r>
  <r>
    <x v="5"/>
    <n v="89"/>
    <x v="956"/>
    <x v="7"/>
    <x v="1"/>
    <m/>
  </r>
  <r>
    <x v="5"/>
    <n v="81"/>
    <x v="957"/>
    <x v="7"/>
    <x v="1"/>
    <m/>
  </r>
  <r>
    <x v="5"/>
    <n v="87"/>
    <x v="958"/>
    <x v="7"/>
    <x v="1"/>
    <m/>
  </r>
  <r>
    <x v="5"/>
    <n v="92"/>
    <x v="959"/>
    <x v="7"/>
    <x v="1"/>
    <m/>
  </r>
  <r>
    <x v="5"/>
    <n v="100"/>
    <x v="960"/>
    <x v="7"/>
    <x v="1"/>
    <m/>
  </r>
  <r>
    <x v="5"/>
    <n v="91"/>
    <x v="962"/>
    <x v="7"/>
    <x v="1"/>
    <m/>
  </r>
  <r>
    <x v="5"/>
    <n v="87"/>
    <x v="965"/>
    <x v="7"/>
    <x v="1"/>
    <m/>
  </r>
  <r>
    <x v="5"/>
    <n v="93"/>
    <x v="969"/>
    <x v="7"/>
    <x v="1"/>
    <m/>
  </r>
  <r>
    <x v="5"/>
    <n v="89"/>
    <x v="970"/>
    <x v="7"/>
    <x v="1"/>
    <m/>
  </r>
  <r>
    <x v="5"/>
    <n v="86"/>
    <x v="980"/>
    <x v="7"/>
    <x v="1"/>
    <m/>
  </r>
  <r>
    <x v="5"/>
    <n v="79"/>
    <x v="981"/>
    <x v="7"/>
    <x v="1"/>
    <m/>
  </r>
  <r>
    <x v="5"/>
    <n v="98"/>
    <x v="983"/>
    <x v="7"/>
    <x v="1"/>
    <m/>
  </r>
  <r>
    <x v="5"/>
    <n v="100"/>
    <x v="984"/>
    <x v="7"/>
    <x v="1"/>
    <m/>
  </r>
  <r>
    <x v="5"/>
    <n v="84"/>
    <x v="986"/>
    <x v="7"/>
    <x v="1"/>
    <m/>
  </r>
  <r>
    <x v="5"/>
    <n v="79"/>
    <x v="988"/>
    <x v="7"/>
    <x v="1"/>
    <m/>
  </r>
  <r>
    <x v="5"/>
    <n v="88"/>
    <x v="990"/>
    <x v="7"/>
    <x v="1"/>
    <m/>
  </r>
  <r>
    <x v="5"/>
    <n v="85"/>
    <x v="991"/>
    <x v="7"/>
    <x v="1"/>
    <m/>
  </r>
  <r>
    <x v="5"/>
    <n v="84"/>
    <x v="994"/>
    <x v="7"/>
    <x v="1"/>
    <m/>
  </r>
  <r>
    <x v="5"/>
    <n v="85"/>
    <x v="995"/>
    <x v="7"/>
    <x v="1"/>
    <m/>
  </r>
  <r>
    <x v="5"/>
    <n v="88"/>
    <x v="996"/>
    <x v="7"/>
    <x v="1"/>
    <m/>
  </r>
  <r>
    <x v="5"/>
    <n v="89"/>
    <x v="997"/>
    <x v="7"/>
    <x v="1"/>
    <m/>
  </r>
  <r>
    <x v="5"/>
    <n v="86"/>
    <x v="998"/>
    <x v="7"/>
    <x v="1"/>
    <m/>
  </r>
  <r>
    <x v="5"/>
    <n v="98"/>
    <x v="999"/>
    <x v="7"/>
    <x v="1"/>
    <m/>
  </r>
  <r>
    <x v="5"/>
    <n v="91"/>
    <x v="1000"/>
    <x v="7"/>
    <x v="1"/>
    <m/>
  </r>
  <r>
    <x v="5"/>
    <n v="82"/>
    <x v="2395"/>
    <x v="7"/>
    <x v="1"/>
    <m/>
  </r>
  <r>
    <x v="5"/>
    <n v="84"/>
    <x v="2396"/>
    <x v="7"/>
    <x v="1"/>
    <m/>
  </r>
  <r>
    <x v="5"/>
    <n v="90"/>
    <x v="2397"/>
    <x v="7"/>
    <x v="1"/>
    <m/>
  </r>
  <r>
    <x v="5"/>
    <n v="85"/>
    <x v="2398"/>
    <x v="7"/>
    <x v="1"/>
    <m/>
  </r>
  <r>
    <x v="5"/>
    <n v="88"/>
    <x v="2399"/>
    <x v="7"/>
    <x v="1"/>
    <m/>
  </r>
  <r>
    <x v="5"/>
    <n v="98"/>
    <x v="4254"/>
    <x v="7"/>
    <x v="1"/>
    <m/>
  </r>
  <r>
    <x v="5"/>
    <n v="80"/>
    <x v="4255"/>
    <x v="7"/>
    <x v="1"/>
    <m/>
  </r>
  <r>
    <x v="5"/>
    <n v="97"/>
    <x v="4257"/>
    <x v="7"/>
    <x v="1"/>
    <m/>
  </r>
  <r>
    <x v="5"/>
    <n v="81"/>
    <x v="4258"/>
    <x v="7"/>
    <x v="1"/>
    <m/>
  </r>
  <r>
    <x v="5"/>
    <n v="80"/>
    <x v="4259"/>
    <x v="7"/>
    <x v="1"/>
    <m/>
  </r>
  <r>
    <x v="5"/>
    <n v="82"/>
    <x v="4260"/>
    <x v="7"/>
    <x v="1"/>
    <m/>
  </r>
  <r>
    <x v="5"/>
    <n v="81"/>
    <x v="4261"/>
    <x v="7"/>
    <x v="1"/>
    <m/>
  </r>
  <r>
    <x v="5"/>
    <n v="87"/>
    <x v="4262"/>
    <x v="7"/>
    <x v="1"/>
    <m/>
  </r>
  <r>
    <x v="5"/>
    <n v="90"/>
    <x v="4263"/>
    <x v="7"/>
    <x v="1"/>
    <m/>
  </r>
  <r>
    <x v="5"/>
    <n v="80"/>
    <x v="4264"/>
    <x v="7"/>
    <x v="1"/>
    <m/>
  </r>
  <r>
    <x v="5"/>
    <n v="83"/>
    <x v="4265"/>
    <x v="7"/>
    <x v="1"/>
    <m/>
  </r>
  <r>
    <x v="5"/>
    <n v="88"/>
    <x v="4266"/>
    <x v="7"/>
    <x v="1"/>
    <m/>
  </r>
  <r>
    <x v="5"/>
    <n v="89"/>
    <x v="4267"/>
    <x v="7"/>
    <x v="1"/>
    <m/>
  </r>
  <r>
    <x v="5"/>
    <n v="86"/>
    <x v="4268"/>
    <x v="7"/>
    <x v="1"/>
    <m/>
  </r>
  <r>
    <x v="5"/>
    <n v="79"/>
    <x v="4269"/>
    <x v="7"/>
    <x v="1"/>
    <m/>
  </r>
  <r>
    <x v="5"/>
    <n v="80"/>
    <x v="4270"/>
    <x v="7"/>
    <x v="1"/>
    <m/>
  </r>
  <r>
    <x v="5"/>
    <n v="91"/>
    <x v="4271"/>
    <x v="7"/>
    <x v="1"/>
    <m/>
  </r>
  <r>
    <x v="5"/>
    <n v="99"/>
    <x v="4272"/>
    <x v="7"/>
    <x v="1"/>
    <m/>
  </r>
  <r>
    <x v="5"/>
    <n v="88"/>
    <x v="4273"/>
    <x v="7"/>
    <x v="1"/>
    <m/>
  </r>
  <r>
    <x v="5"/>
    <n v="98"/>
    <x v="4274"/>
    <x v="7"/>
    <x v="1"/>
    <m/>
  </r>
  <r>
    <x v="5"/>
    <n v="76"/>
    <x v="4275"/>
    <x v="7"/>
    <x v="1"/>
    <m/>
  </r>
  <r>
    <x v="5"/>
    <n v="78"/>
    <x v="4276"/>
    <x v="7"/>
    <x v="1"/>
    <m/>
  </r>
  <r>
    <x v="5"/>
    <n v="81"/>
    <x v="4277"/>
    <x v="7"/>
    <x v="1"/>
    <m/>
  </r>
  <r>
    <x v="5"/>
    <n v="80"/>
    <x v="4278"/>
    <x v="7"/>
    <x v="1"/>
    <m/>
  </r>
  <r>
    <x v="5"/>
    <n v="98"/>
    <x v="4279"/>
    <x v="7"/>
    <x v="1"/>
    <m/>
  </r>
  <r>
    <x v="5"/>
    <n v="81"/>
    <x v="4280"/>
    <x v="7"/>
    <x v="1"/>
    <m/>
  </r>
  <r>
    <x v="5"/>
    <n v="78"/>
    <x v="4281"/>
    <x v="7"/>
    <x v="1"/>
    <m/>
  </r>
  <r>
    <x v="5"/>
    <n v="89"/>
    <x v="4282"/>
    <x v="7"/>
    <x v="1"/>
    <m/>
  </r>
  <r>
    <x v="5"/>
    <n v="70"/>
    <x v="4283"/>
    <x v="7"/>
    <x v="1"/>
    <m/>
  </r>
  <r>
    <x v="5"/>
    <n v="95"/>
    <x v="4284"/>
    <x v="7"/>
    <x v="1"/>
    <m/>
  </r>
  <r>
    <x v="5"/>
    <n v="80"/>
    <x v="4285"/>
    <x v="7"/>
    <x v="1"/>
    <m/>
  </r>
  <r>
    <x v="5"/>
    <n v="77"/>
    <x v="4286"/>
    <x v="7"/>
    <x v="1"/>
    <m/>
  </r>
  <r>
    <x v="5"/>
    <n v="86"/>
    <x v="4287"/>
    <x v="7"/>
    <x v="1"/>
    <m/>
  </r>
  <r>
    <x v="5"/>
    <n v="76"/>
    <x v="4288"/>
    <x v="7"/>
    <x v="1"/>
    <m/>
  </r>
  <r>
    <x v="5"/>
    <n v="90"/>
    <x v="4289"/>
    <x v="7"/>
    <x v="1"/>
    <m/>
  </r>
  <r>
    <x v="5"/>
    <n v="82"/>
    <x v="4291"/>
    <x v="7"/>
    <x v="1"/>
    <m/>
  </r>
  <r>
    <x v="5"/>
    <n v="75"/>
    <x v="4292"/>
    <x v="7"/>
    <x v="1"/>
    <m/>
  </r>
  <r>
    <x v="5"/>
    <n v="86"/>
    <x v="6174"/>
    <x v="7"/>
    <x v="1"/>
    <m/>
  </r>
  <r>
    <x v="5"/>
    <n v="86"/>
    <x v="4293"/>
    <x v="7"/>
    <x v="1"/>
    <m/>
  </r>
  <r>
    <x v="5"/>
    <n v="92"/>
    <x v="4295"/>
    <x v="7"/>
    <x v="1"/>
    <m/>
  </r>
  <r>
    <x v="5"/>
    <n v="76"/>
    <x v="4296"/>
    <x v="7"/>
    <x v="1"/>
    <m/>
  </r>
  <r>
    <x v="5"/>
    <n v="86"/>
    <x v="4297"/>
    <x v="7"/>
    <x v="1"/>
    <m/>
  </r>
  <r>
    <x v="5"/>
    <n v="91"/>
    <x v="4298"/>
    <x v="7"/>
    <x v="1"/>
    <m/>
  </r>
  <r>
    <x v="5"/>
    <n v="90"/>
    <x v="4299"/>
    <x v="7"/>
    <x v="1"/>
    <m/>
  </r>
  <r>
    <x v="5"/>
    <n v="92"/>
    <x v="4300"/>
    <x v="7"/>
    <x v="1"/>
    <m/>
  </r>
  <r>
    <x v="5"/>
    <n v="87"/>
    <x v="4301"/>
    <x v="7"/>
    <x v="1"/>
    <m/>
  </r>
  <r>
    <x v="5"/>
    <n v="80"/>
    <x v="4302"/>
    <x v="7"/>
    <x v="1"/>
    <m/>
  </r>
  <r>
    <x v="5"/>
    <n v="89"/>
    <x v="4303"/>
    <x v="7"/>
    <x v="1"/>
    <m/>
  </r>
  <r>
    <x v="5"/>
    <n v="86"/>
    <x v="4304"/>
    <x v="7"/>
    <x v="1"/>
    <m/>
  </r>
  <r>
    <x v="5"/>
    <n v="86"/>
    <x v="4305"/>
    <x v="7"/>
    <x v="1"/>
    <m/>
  </r>
  <r>
    <x v="5"/>
    <n v="90"/>
    <x v="4306"/>
    <x v="7"/>
    <x v="1"/>
    <m/>
  </r>
  <r>
    <x v="5"/>
    <n v="85"/>
    <x v="4307"/>
    <x v="7"/>
    <x v="1"/>
    <m/>
  </r>
  <r>
    <x v="5"/>
    <n v="86"/>
    <x v="4308"/>
    <x v="7"/>
    <x v="1"/>
    <m/>
  </r>
  <r>
    <x v="5"/>
    <n v="88"/>
    <x v="4309"/>
    <x v="7"/>
    <x v="1"/>
    <m/>
  </r>
  <r>
    <x v="5"/>
    <n v="81"/>
    <x v="4310"/>
    <x v="7"/>
    <x v="1"/>
    <m/>
  </r>
  <r>
    <x v="5"/>
    <n v="82"/>
    <x v="4311"/>
    <x v="7"/>
    <x v="1"/>
    <m/>
  </r>
  <r>
    <x v="5"/>
    <n v="89"/>
    <x v="4312"/>
    <x v="7"/>
    <x v="1"/>
    <m/>
  </r>
  <r>
    <x v="5"/>
    <n v="84"/>
    <x v="4313"/>
    <x v="7"/>
    <x v="1"/>
    <m/>
  </r>
  <r>
    <x v="5"/>
    <n v="76"/>
    <x v="4314"/>
    <x v="7"/>
    <x v="1"/>
    <m/>
  </r>
  <r>
    <x v="5"/>
    <n v="85"/>
    <x v="4315"/>
    <x v="7"/>
    <x v="1"/>
    <m/>
  </r>
  <r>
    <x v="5"/>
    <n v="78"/>
    <x v="6175"/>
    <x v="7"/>
    <x v="1"/>
    <m/>
  </r>
  <r>
    <x v="5"/>
    <n v="80"/>
    <x v="6176"/>
    <x v="7"/>
    <x v="1"/>
    <m/>
  </r>
  <r>
    <x v="5"/>
    <n v="107"/>
    <x v="6177"/>
    <x v="7"/>
    <x v="1"/>
    <m/>
  </r>
  <r>
    <x v="5"/>
    <n v="99"/>
    <x v="6178"/>
    <x v="7"/>
    <x v="1"/>
    <m/>
  </r>
  <r>
    <x v="5"/>
    <n v="84"/>
    <x v="6179"/>
    <x v="7"/>
    <x v="1"/>
    <m/>
  </r>
  <r>
    <x v="5"/>
    <n v="83"/>
    <x v="6180"/>
    <x v="7"/>
    <x v="1"/>
    <m/>
  </r>
  <r>
    <x v="5"/>
    <n v="76"/>
    <x v="6181"/>
    <x v="7"/>
    <x v="1"/>
    <m/>
  </r>
  <r>
    <x v="5"/>
    <n v="91"/>
    <x v="6182"/>
    <x v="7"/>
    <x v="1"/>
    <m/>
  </r>
  <r>
    <x v="5"/>
    <n v="79"/>
    <x v="6183"/>
    <x v="7"/>
    <x v="1"/>
    <m/>
  </r>
  <r>
    <x v="5"/>
    <n v="90"/>
    <x v="4316"/>
    <x v="7"/>
    <x v="1"/>
    <m/>
  </r>
  <r>
    <x v="5"/>
    <n v="83"/>
    <x v="4317"/>
    <x v="7"/>
    <x v="1"/>
    <m/>
  </r>
  <r>
    <x v="5"/>
    <n v="84"/>
    <x v="4318"/>
    <x v="7"/>
    <x v="1"/>
    <m/>
  </r>
  <r>
    <x v="5"/>
    <n v="84"/>
    <x v="4319"/>
    <x v="7"/>
    <x v="1"/>
    <m/>
  </r>
  <r>
    <x v="5"/>
    <n v="100"/>
    <x v="4320"/>
    <x v="7"/>
    <x v="1"/>
    <m/>
  </r>
  <r>
    <x v="5"/>
    <n v="90"/>
    <x v="4321"/>
    <x v="7"/>
    <x v="1"/>
    <m/>
  </r>
  <r>
    <x v="5"/>
    <n v="91"/>
    <x v="4322"/>
    <x v="7"/>
    <x v="1"/>
    <m/>
  </r>
  <r>
    <x v="5"/>
    <n v="84"/>
    <x v="4323"/>
    <x v="7"/>
    <x v="1"/>
    <m/>
  </r>
  <r>
    <x v="5"/>
    <n v="93"/>
    <x v="4324"/>
    <x v="7"/>
    <x v="1"/>
    <m/>
  </r>
  <r>
    <x v="5"/>
    <n v="69"/>
    <x v="4325"/>
    <x v="7"/>
    <x v="1"/>
    <m/>
  </r>
  <r>
    <x v="5"/>
    <n v="87"/>
    <x v="2400"/>
    <x v="7"/>
    <x v="1"/>
    <m/>
  </r>
  <r>
    <x v="5"/>
    <n v="77"/>
    <x v="2401"/>
    <x v="7"/>
    <x v="1"/>
    <m/>
  </r>
  <r>
    <x v="5"/>
    <n v="80"/>
    <x v="2402"/>
    <x v="7"/>
    <x v="1"/>
    <m/>
  </r>
  <r>
    <x v="5"/>
    <n v="82"/>
    <x v="2403"/>
    <x v="7"/>
    <x v="1"/>
    <m/>
  </r>
  <r>
    <x v="5"/>
    <n v="78"/>
    <x v="2404"/>
    <x v="7"/>
    <x v="1"/>
    <m/>
  </r>
  <r>
    <x v="5"/>
    <n v="80"/>
    <x v="2405"/>
    <x v="7"/>
    <x v="1"/>
    <m/>
  </r>
  <r>
    <x v="5"/>
    <n v="95"/>
    <x v="2406"/>
    <x v="7"/>
    <x v="1"/>
    <m/>
  </r>
  <r>
    <x v="5"/>
    <n v="85"/>
    <x v="2407"/>
    <x v="7"/>
    <x v="1"/>
    <m/>
  </r>
  <r>
    <x v="5"/>
    <n v="86"/>
    <x v="2408"/>
    <x v="7"/>
    <x v="1"/>
    <m/>
  </r>
  <r>
    <x v="5"/>
    <n v="78"/>
    <x v="2409"/>
    <x v="7"/>
    <x v="1"/>
    <m/>
  </r>
  <r>
    <x v="5"/>
    <n v="72"/>
    <x v="2410"/>
    <x v="7"/>
    <x v="1"/>
    <m/>
  </r>
  <r>
    <x v="5"/>
    <n v="78"/>
    <x v="2411"/>
    <x v="7"/>
    <x v="1"/>
    <m/>
  </r>
  <r>
    <x v="5"/>
    <n v="90"/>
    <x v="2412"/>
    <x v="7"/>
    <x v="1"/>
    <m/>
  </r>
  <r>
    <x v="5"/>
    <n v="87"/>
    <x v="2413"/>
    <x v="7"/>
    <x v="1"/>
    <m/>
  </r>
  <r>
    <x v="5"/>
    <n v="82"/>
    <x v="2414"/>
    <x v="7"/>
    <x v="1"/>
    <m/>
  </r>
  <r>
    <x v="5"/>
    <n v="84"/>
    <x v="2415"/>
    <x v="7"/>
    <x v="1"/>
    <m/>
  </r>
  <r>
    <x v="5"/>
    <n v="91"/>
    <x v="2416"/>
    <x v="7"/>
    <x v="1"/>
    <m/>
  </r>
  <r>
    <x v="5"/>
    <n v="83"/>
    <x v="2417"/>
    <x v="7"/>
    <x v="1"/>
    <m/>
  </r>
  <r>
    <x v="5"/>
    <n v="78"/>
    <x v="2418"/>
    <x v="7"/>
    <x v="1"/>
    <m/>
  </r>
  <r>
    <x v="5"/>
    <n v="87"/>
    <x v="2419"/>
    <x v="7"/>
    <x v="1"/>
    <m/>
  </r>
  <r>
    <x v="5"/>
    <n v="88"/>
    <x v="2420"/>
    <x v="7"/>
    <x v="1"/>
    <m/>
  </r>
  <r>
    <x v="5"/>
    <n v="92"/>
    <x v="2421"/>
    <x v="7"/>
    <x v="1"/>
    <m/>
  </r>
  <r>
    <x v="5"/>
    <n v="81"/>
    <x v="2422"/>
    <x v="7"/>
    <x v="1"/>
    <m/>
  </r>
  <r>
    <x v="5"/>
    <n v="80"/>
    <x v="2423"/>
    <x v="7"/>
    <x v="1"/>
    <m/>
  </r>
  <r>
    <x v="5"/>
    <n v="95"/>
    <x v="2424"/>
    <x v="7"/>
    <x v="1"/>
    <m/>
  </r>
  <r>
    <x v="5"/>
    <n v="90"/>
    <x v="2425"/>
    <x v="7"/>
    <x v="1"/>
    <m/>
  </r>
  <r>
    <x v="5"/>
    <n v="86"/>
    <x v="2426"/>
    <x v="7"/>
    <x v="1"/>
    <m/>
  </r>
  <r>
    <x v="5"/>
    <n v="91"/>
    <x v="6184"/>
    <x v="7"/>
    <x v="1"/>
    <m/>
  </r>
  <r>
    <x v="5"/>
    <n v="84"/>
    <x v="6185"/>
    <x v="7"/>
    <x v="1"/>
    <m/>
  </r>
  <r>
    <x v="5"/>
    <n v="91"/>
    <x v="6186"/>
    <x v="7"/>
    <x v="1"/>
    <m/>
  </r>
  <r>
    <x v="5"/>
    <n v="87"/>
    <x v="6187"/>
    <x v="7"/>
    <x v="1"/>
    <m/>
  </r>
  <r>
    <x v="5"/>
    <n v="87"/>
    <x v="6188"/>
    <x v="7"/>
    <x v="1"/>
    <m/>
  </r>
  <r>
    <x v="5"/>
    <n v="82"/>
    <x v="6189"/>
    <x v="7"/>
    <x v="1"/>
    <m/>
  </r>
  <r>
    <x v="5"/>
    <n v="88"/>
    <x v="6190"/>
    <x v="7"/>
    <x v="1"/>
    <m/>
  </r>
  <r>
    <x v="5"/>
    <n v="77"/>
    <x v="6191"/>
    <x v="7"/>
    <x v="1"/>
    <m/>
  </r>
  <r>
    <x v="5"/>
    <n v="88"/>
    <x v="6192"/>
    <x v="7"/>
    <x v="1"/>
    <m/>
  </r>
  <r>
    <x v="5"/>
    <n v="78"/>
    <x v="6193"/>
    <x v="7"/>
    <x v="1"/>
    <m/>
  </r>
  <r>
    <x v="5"/>
    <n v="91"/>
    <x v="6194"/>
    <x v="7"/>
    <x v="1"/>
    <m/>
  </r>
  <r>
    <x v="5"/>
    <n v="77"/>
    <x v="6195"/>
    <x v="7"/>
    <x v="1"/>
    <m/>
  </r>
  <r>
    <x v="5"/>
    <n v="80"/>
    <x v="6196"/>
    <x v="7"/>
    <x v="1"/>
    <m/>
  </r>
  <r>
    <x v="5"/>
    <n v="81"/>
    <x v="6197"/>
    <x v="7"/>
    <x v="1"/>
    <m/>
  </r>
  <r>
    <x v="5"/>
    <n v="82"/>
    <x v="6198"/>
    <x v="7"/>
    <x v="1"/>
    <m/>
  </r>
  <r>
    <x v="5"/>
    <n v="76"/>
    <x v="6199"/>
    <x v="7"/>
    <x v="1"/>
    <m/>
  </r>
  <r>
    <x v="5"/>
    <n v="96"/>
    <x v="6200"/>
    <x v="7"/>
    <x v="1"/>
    <m/>
  </r>
  <r>
    <x v="5"/>
    <n v="87"/>
    <x v="6201"/>
    <x v="7"/>
    <x v="1"/>
    <m/>
  </r>
  <r>
    <x v="5"/>
    <n v="93"/>
    <x v="6202"/>
    <x v="7"/>
    <x v="1"/>
    <m/>
  </r>
  <r>
    <x v="5"/>
    <n v="85"/>
    <x v="6203"/>
    <x v="7"/>
    <x v="1"/>
    <m/>
  </r>
  <r>
    <x v="5"/>
    <n v="72"/>
    <x v="6204"/>
    <x v="7"/>
    <x v="1"/>
    <m/>
  </r>
  <r>
    <x v="5"/>
    <n v="73"/>
    <x v="6205"/>
    <x v="7"/>
    <x v="1"/>
    <m/>
  </r>
  <r>
    <x v="5"/>
    <n v="83"/>
    <x v="6206"/>
    <x v="7"/>
    <x v="1"/>
    <m/>
  </r>
  <r>
    <x v="5"/>
    <n v="83"/>
    <x v="6207"/>
    <x v="7"/>
    <x v="1"/>
    <m/>
  </r>
  <r>
    <x v="5"/>
    <n v="80"/>
    <x v="6208"/>
    <x v="7"/>
    <x v="1"/>
    <m/>
  </r>
  <r>
    <x v="5"/>
    <n v="84"/>
    <x v="2427"/>
    <x v="7"/>
    <x v="1"/>
    <m/>
  </r>
  <r>
    <x v="5"/>
    <n v="78"/>
    <x v="2428"/>
    <x v="7"/>
    <x v="1"/>
    <m/>
  </r>
  <r>
    <x v="5"/>
    <n v="90"/>
    <x v="2429"/>
    <x v="7"/>
    <x v="1"/>
    <m/>
  </r>
  <r>
    <x v="5"/>
    <n v="90"/>
    <x v="2430"/>
    <x v="7"/>
    <x v="1"/>
    <m/>
  </r>
  <r>
    <x v="5"/>
    <n v="91"/>
    <x v="2431"/>
    <x v="7"/>
    <x v="1"/>
    <m/>
  </r>
  <r>
    <x v="5"/>
    <n v="79"/>
    <x v="1079"/>
    <x v="7"/>
    <x v="1"/>
    <m/>
  </r>
  <r>
    <x v="5"/>
    <n v="90"/>
    <x v="1080"/>
    <x v="7"/>
    <x v="1"/>
    <m/>
  </r>
  <r>
    <x v="5"/>
    <n v="82"/>
    <x v="1081"/>
    <x v="7"/>
    <x v="1"/>
    <m/>
  </r>
  <r>
    <x v="5"/>
    <n v="90"/>
    <x v="1082"/>
    <x v="7"/>
    <x v="1"/>
    <m/>
  </r>
  <r>
    <x v="5"/>
    <n v="82"/>
    <x v="1083"/>
    <x v="7"/>
    <x v="1"/>
    <m/>
  </r>
  <r>
    <x v="5"/>
    <n v="83"/>
    <x v="1084"/>
    <x v="7"/>
    <x v="1"/>
    <m/>
  </r>
  <r>
    <x v="5"/>
    <n v="77"/>
    <x v="6209"/>
    <x v="7"/>
    <x v="1"/>
    <m/>
  </r>
  <r>
    <x v="5"/>
    <n v="83"/>
    <x v="6210"/>
    <x v="7"/>
    <x v="1"/>
    <m/>
  </r>
  <r>
    <x v="5"/>
    <n v="83"/>
    <x v="6211"/>
    <x v="7"/>
    <x v="1"/>
    <m/>
  </r>
  <r>
    <x v="5"/>
    <n v="116"/>
    <x v="2434"/>
    <x v="7"/>
    <x v="1"/>
    <m/>
  </r>
  <r>
    <x v="5"/>
    <n v="95"/>
    <x v="2435"/>
    <x v="7"/>
    <x v="1"/>
    <m/>
  </r>
  <r>
    <x v="5"/>
    <n v="109"/>
    <x v="2436"/>
    <x v="7"/>
    <x v="1"/>
    <m/>
  </r>
  <r>
    <x v="5"/>
    <n v="93"/>
    <x v="2437"/>
    <x v="7"/>
    <x v="1"/>
    <m/>
  </r>
  <r>
    <x v="5"/>
    <n v="87"/>
    <x v="6212"/>
    <x v="7"/>
    <x v="1"/>
    <m/>
  </r>
  <r>
    <x v="5"/>
    <n v="111"/>
    <x v="1086"/>
    <x v="7"/>
    <x v="1"/>
    <m/>
  </r>
  <r>
    <x v="5"/>
    <n v="86"/>
    <x v="1087"/>
    <x v="7"/>
    <x v="1"/>
    <m/>
  </r>
  <r>
    <x v="5"/>
    <n v="82"/>
    <x v="6213"/>
    <x v="7"/>
    <x v="1"/>
    <m/>
  </r>
  <r>
    <x v="5"/>
    <n v="66"/>
    <x v="1088"/>
    <x v="7"/>
    <x v="1"/>
    <m/>
  </r>
  <r>
    <x v="5"/>
    <n v="92"/>
    <x v="1089"/>
    <x v="7"/>
    <x v="1"/>
    <m/>
  </r>
  <r>
    <x v="5"/>
    <n v="80"/>
    <x v="6214"/>
    <x v="7"/>
    <x v="1"/>
    <m/>
  </r>
  <r>
    <x v="5"/>
    <n v="83"/>
    <x v="6215"/>
    <x v="7"/>
    <x v="1"/>
    <m/>
  </r>
  <r>
    <x v="5"/>
    <n v="104"/>
    <x v="1091"/>
    <x v="7"/>
    <x v="1"/>
    <m/>
  </r>
  <r>
    <x v="5"/>
    <n v="82"/>
    <x v="6216"/>
    <x v="7"/>
    <x v="1"/>
    <m/>
  </r>
  <r>
    <x v="5"/>
    <n v="82"/>
    <x v="6217"/>
    <x v="7"/>
    <x v="1"/>
    <m/>
  </r>
  <r>
    <x v="5"/>
    <n v="81"/>
    <x v="1093"/>
    <x v="7"/>
    <x v="1"/>
    <m/>
  </r>
  <r>
    <x v="5"/>
    <n v="86"/>
    <x v="6218"/>
    <x v="7"/>
    <x v="1"/>
    <m/>
  </r>
  <r>
    <x v="5"/>
    <n v="88"/>
    <x v="1094"/>
    <x v="7"/>
    <x v="1"/>
    <m/>
  </r>
  <r>
    <x v="5"/>
    <n v="104"/>
    <x v="1098"/>
    <x v="7"/>
    <x v="1"/>
    <m/>
  </r>
  <r>
    <x v="5"/>
    <n v="89"/>
    <x v="1099"/>
    <x v="7"/>
    <x v="1"/>
    <m/>
  </r>
  <r>
    <x v="5"/>
    <n v="104"/>
    <x v="1100"/>
    <x v="7"/>
    <x v="1"/>
    <m/>
  </r>
  <r>
    <x v="5"/>
    <n v="92"/>
    <x v="1101"/>
    <x v="7"/>
    <x v="1"/>
    <m/>
  </r>
  <r>
    <x v="5"/>
    <n v="90"/>
    <x v="1102"/>
    <x v="7"/>
    <x v="1"/>
    <m/>
  </r>
  <r>
    <x v="5"/>
    <n v="89"/>
    <x v="1103"/>
    <x v="7"/>
    <x v="1"/>
    <m/>
  </r>
  <r>
    <x v="5"/>
    <n v="84"/>
    <x v="1104"/>
    <x v="7"/>
    <x v="1"/>
    <m/>
  </r>
  <r>
    <x v="5"/>
    <n v="85"/>
    <x v="6219"/>
    <x v="7"/>
    <x v="1"/>
    <m/>
  </r>
  <r>
    <x v="5"/>
    <n v="77"/>
    <x v="1105"/>
    <x v="7"/>
    <x v="1"/>
    <m/>
  </r>
  <r>
    <x v="5"/>
    <n v="62"/>
    <x v="1107"/>
    <x v="7"/>
    <x v="1"/>
    <m/>
  </r>
  <r>
    <x v="5"/>
    <n v="72"/>
    <x v="6220"/>
    <x v="7"/>
    <x v="1"/>
    <m/>
  </r>
  <r>
    <x v="5"/>
    <n v="83"/>
    <x v="6221"/>
    <x v="7"/>
    <x v="1"/>
    <m/>
  </r>
  <r>
    <x v="5"/>
    <n v="77"/>
    <x v="6222"/>
    <x v="7"/>
    <x v="1"/>
    <m/>
  </r>
  <r>
    <x v="5"/>
    <n v="77"/>
    <x v="6223"/>
    <x v="7"/>
    <x v="1"/>
    <m/>
  </r>
  <r>
    <x v="5"/>
    <n v="93"/>
    <x v="6224"/>
    <x v="7"/>
    <x v="1"/>
    <m/>
  </r>
  <r>
    <x v="5"/>
    <n v="83"/>
    <x v="6225"/>
    <x v="7"/>
    <x v="1"/>
    <m/>
  </r>
  <r>
    <x v="5"/>
    <n v="76"/>
    <x v="6226"/>
    <x v="7"/>
    <x v="1"/>
    <m/>
  </r>
  <r>
    <x v="5"/>
    <n v="75"/>
    <x v="6227"/>
    <x v="7"/>
    <x v="1"/>
    <m/>
  </r>
  <r>
    <x v="5"/>
    <n v="72"/>
    <x v="6228"/>
    <x v="7"/>
    <x v="1"/>
    <m/>
  </r>
  <r>
    <x v="5"/>
    <n v="72"/>
    <x v="6229"/>
    <x v="7"/>
    <x v="1"/>
    <m/>
  </r>
  <r>
    <x v="5"/>
    <n v="64"/>
    <x v="6230"/>
    <x v="7"/>
    <x v="1"/>
    <m/>
  </r>
  <r>
    <x v="5"/>
    <n v="62"/>
    <x v="6231"/>
    <x v="7"/>
    <x v="1"/>
    <m/>
  </r>
  <r>
    <x v="5"/>
    <n v="73"/>
    <x v="6232"/>
    <x v="7"/>
    <x v="1"/>
    <m/>
  </r>
  <r>
    <x v="5"/>
    <n v="80"/>
    <x v="6233"/>
    <x v="7"/>
    <x v="1"/>
    <m/>
  </r>
  <r>
    <x v="5"/>
    <n v="91"/>
    <x v="6234"/>
    <x v="7"/>
    <x v="1"/>
    <m/>
  </r>
  <r>
    <x v="5"/>
    <n v="79"/>
    <x v="6235"/>
    <x v="7"/>
    <x v="1"/>
    <m/>
  </r>
  <r>
    <x v="5"/>
    <n v="77"/>
    <x v="6236"/>
    <x v="7"/>
    <x v="1"/>
    <m/>
  </r>
  <r>
    <x v="5"/>
    <n v="76"/>
    <x v="6237"/>
    <x v="7"/>
    <x v="1"/>
    <m/>
  </r>
  <r>
    <x v="5"/>
    <n v="71"/>
    <x v="6238"/>
    <x v="7"/>
    <x v="1"/>
    <m/>
  </r>
  <r>
    <x v="5"/>
    <n v="75"/>
    <x v="6239"/>
    <x v="7"/>
    <x v="1"/>
    <m/>
  </r>
  <r>
    <x v="5"/>
    <n v="83"/>
    <x v="6240"/>
    <x v="7"/>
    <x v="1"/>
    <m/>
  </r>
  <r>
    <x v="5"/>
    <n v="81"/>
    <x v="6241"/>
    <x v="7"/>
    <x v="1"/>
    <m/>
  </r>
  <r>
    <x v="5"/>
    <n v="83"/>
    <x v="6242"/>
    <x v="7"/>
    <x v="1"/>
    <m/>
  </r>
  <r>
    <x v="5"/>
    <n v="80"/>
    <x v="6243"/>
    <x v="7"/>
    <x v="1"/>
    <m/>
  </r>
  <r>
    <x v="5"/>
    <n v="79"/>
    <x v="6244"/>
    <x v="7"/>
    <x v="1"/>
    <m/>
  </r>
  <r>
    <x v="5"/>
    <n v="88"/>
    <x v="6245"/>
    <x v="7"/>
    <x v="1"/>
    <m/>
  </r>
  <r>
    <x v="5"/>
    <n v="99"/>
    <x v="6246"/>
    <x v="7"/>
    <x v="1"/>
    <m/>
  </r>
  <r>
    <x v="5"/>
    <n v="83"/>
    <x v="6247"/>
    <x v="7"/>
    <x v="1"/>
    <m/>
  </r>
  <r>
    <x v="5"/>
    <n v="74"/>
    <x v="6248"/>
    <x v="7"/>
    <x v="1"/>
    <m/>
  </r>
  <r>
    <x v="5"/>
    <n v="71"/>
    <x v="6249"/>
    <x v="7"/>
    <x v="1"/>
    <m/>
  </r>
  <r>
    <x v="5"/>
    <n v="85"/>
    <x v="6250"/>
    <x v="7"/>
    <x v="1"/>
    <m/>
  </r>
  <r>
    <x v="5"/>
    <n v="82"/>
    <x v="6251"/>
    <x v="7"/>
    <x v="1"/>
    <m/>
  </r>
  <r>
    <x v="5"/>
    <n v="82"/>
    <x v="6252"/>
    <x v="7"/>
    <x v="1"/>
    <m/>
  </r>
  <r>
    <x v="5"/>
    <n v="82"/>
    <x v="6253"/>
    <x v="7"/>
    <x v="1"/>
    <m/>
  </r>
  <r>
    <x v="5"/>
    <n v="83"/>
    <x v="6254"/>
    <x v="7"/>
    <x v="1"/>
    <m/>
  </r>
  <r>
    <x v="5"/>
    <n v="87"/>
    <x v="6255"/>
    <x v="7"/>
    <x v="1"/>
    <m/>
  </r>
  <r>
    <x v="5"/>
    <n v="68"/>
    <x v="6256"/>
    <x v="7"/>
    <x v="1"/>
    <m/>
  </r>
  <r>
    <x v="5"/>
    <n v="62"/>
    <x v="6257"/>
    <x v="7"/>
    <x v="1"/>
    <m/>
  </r>
  <r>
    <x v="5"/>
    <n v="66"/>
    <x v="6258"/>
    <x v="7"/>
    <x v="1"/>
    <m/>
  </r>
  <r>
    <x v="5"/>
    <n v="69"/>
    <x v="6259"/>
    <x v="7"/>
    <x v="1"/>
    <m/>
  </r>
  <r>
    <x v="5"/>
    <n v="68"/>
    <x v="6260"/>
    <x v="7"/>
    <x v="1"/>
    <m/>
  </r>
  <r>
    <x v="5"/>
    <n v="78"/>
    <x v="6261"/>
    <x v="7"/>
    <x v="1"/>
    <m/>
  </r>
  <r>
    <x v="5"/>
    <n v="86"/>
    <x v="6262"/>
    <x v="7"/>
    <x v="1"/>
    <m/>
  </r>
  <r>
    <x v="5"/>
    <n v="80"/>
    <x v="6263"/>
    <x v="7"/>
    <x v="1"/>
    <m/>
  </r>
  <r>
    <x v="5"/>
    <n v="83"/>
    <x v="6264"/>
    <x v="7"/>
    <x v="1"/>
    <m/>
  </r>
  <r>
    <x v="5"/>
    <n v="89"/>
    <x v="6265"/>
    <x v="7"/>
    <x v="1"/>
    <m/>
  </r>
  <r>
    <x v="5"/>
    <n v="97"/>
    <x v="6266"/>
    <x v="7"/>
    <x v="1"/>
    <m/>
  </r>
  <r>
    <x v="5"/>
    <n v="84"/>
    <x v="6267"/>
    <x v="7"/>
    <x v="1"/>
    <m/>
  </r>
  <r>
    <x v="5"/>
    <n v="84"/>
    <x v="6268"/>
    <x v="7"/>
    <x v="1"/>
    <m/>
  </r>
  <r>
    <x v="5"/>
    <n v="83"/>
    <x v="6269"/>
    <x v="7"/>
    <x v="1"/>
    <m/>
  </r>
  <r>
    <x v="5"/>
    <n v="88"/>
    <x v="6270"/>
    <x v="7"/>
    <x v="1"/>
    <m/>
  </r>
  <r>
    <x v="5"/>
    <n v="80"/>
    <x v="6271"/>
    <x v="7"/>
    <x v="1"/>
    <m/>
  </r>
  <r>
    <x v="5"/>
    <n v="73"/>
    <x v="6272"/>
    <x v="7"/>
    <x v="1"/>
    <m/>
  </r>
  <r>
    <x v="5"/>
    <n v="78"/>
    <x v="6273"/>
    <x v="7"/>
    <x v="1"/>
    <m/>
  </r>
  <r>
    <x v="5"/>
    <n v="88"/>
    <x v="6274"/>
    <x v="7"/>
    <x v="1"/>
    <m/>
  </r>
  <r>
    <x v="5"/>
    <n v="79"/>
    <x v="6275"/>
    <x v="7"/>
    <x v="1"/>
    <m/>
  </r>
  <r>
    <x v="5"/>
    <n v="91"/>
    <x v="6276"/>
    <x v="7"/>
    <x v="1"/>
    <m/>
  </r>
  <r>
    <x v="5"/>
    <n v="96"/>
    <x v="6277"/>
    <x v="7"/>
    <x v="1"/>
    <m/>
  </r>
  <r>
    <x v="5"/>
    <n v="92"/>
    <x v="6278"/>
    <x v="7"/>
    <x v="1"/>
    <m/>
  </r>
  <r>
    <x v="5"/>
    <n v="91"/>
    <x v="6279"/>
    <x v="7"/>
    <x v="1"/>
    <m/>
  </r>
  <r>
    <x v="5"/>
    <n v="76"/>
    <x v="6280"/>
    <x v="7"/>
    <x v="1"/>
    <m/>
  </r>
  <r>
    <x v="5"/>
    <n v="91"/>
    <x v="6281"/>
    <x v="7"/>
    <x v="1"/>
    <m/>
  </r>
  <r>
    <x v="5"/>
    <n v="85"/>
    <x v="6282"/>
    <x v="7"/>
    <x v="1"/>
    <m/>
  </r>
  <r>
    <x v="5"/>
    <n v="83"/>
    <x v="6283"/>
    <x v="7"/>
    <x v="1"/>
    <m/>
  </r>
  <r>
    <x v="5"/>
    <n v="74"/>
    <x v="6284"/>
    <x v="7"/>
    <x v="1"/>
    <m/>
  </r>
  <r>
    <x v="5"/>
    <n v="74"/>
    <x v="6285"/>
    <x v="7"/>
    <x v="1"/>
    <m/>
  </r>
  <r>
    <x v="5"/>
    <n v="71"/>
    <x v="6286"/>
    <x v="7"/>
    <x v="1"/>
    <m/>
  </r>
  <r>
    <x v="5"/>
    <n v="71"/>
    <x v="6287"/>
    <x v="7"/>
    <x v="1"/>
    <m/>
  </r>
  <r>
    <x v="5"/>
    <n v="69"/>
    <x v="6288"/>
    <x v="7"/>
    <x v="1"/>
    <m/>
  </r>
  <r>
    <x v="5"/>
    <n v="69"/>
    <x v="6289"/>
    <x v="7"/>
    <x v="1"/>
    <m/>
  </r>
  <r>
    <x v="5"/>
    <n v="74"/>
    <x v="6290"/>
    <x v="7"/>
    <x v="1"/>
    <m/>
  </r>
  <r>
    <x v="5"/>
    <n v="77"/>
    <x v="6291"/>
    <x v="7"/>
    <x v="1"/>
    <m/>
  </r>
  <r>
    <x v="5"/>
    <n v="78"/>
    <x v="6292"/>
    <x v="7"/>
    <x v="1"/>
    <m/>
  </r>
  <r>
    <x v="5"/>
    <n v="79"/>
    <x v="6293"/>
    <x v="7"/>
    <x v="1"/>
    <m/>
  </r>
  <r>
    <x v="5"/>
    <n v="74"/>
    <x v="6294"/>
    <x v="7"/>
    <x v="1"/>
    <m/>
  </r>
  <r>
    <x v="5"/>
    <n v="79"/>
    <x v="6295"/>
    <x v="7"/>
    <x v="1"/>
    <m/>
  </r>
  <r>
    <x v="5"/>
    <n v="77"/>
    <x v="6296"/>
    <x v="7"/>
    <x v="1"/>
    <m/>
  </r>
  <r>
    <x v="5"/>
    <n v="69"/>
    <x v="6297"/>
    <x v="7"/>
    <x v="1"/>
    <m/>
  </r>
  <r>
    <x v="5"/>
    <n v="68"/>
    <x v="6298"/>
    <x v="7"/>
    <x v="1"/>
    <m/>
  </r>
  <r>
    <x v="5"/>
    <n v="66"/>
    <x v="6299"/>
    <x v="7"/>
    <x v="1"/>
    <m/>
  </r>
  <r>
    <x v="5"/>
    <n v="64"/>
    <x v="6300"/>
    <x v="7"/>
    <x v="1"/>
    <m/>
  </r>
  <r>
    <x v="5"/>
    <n v="68"/>
    <x v="6301"/>
    <x v="7"/>
    <x v="1"/>
    <m/>
  </r>
  <r>
    <x v="5"/>
    <n v="77"/>
    <x v="6302"/>
    <x v="7"/>
    <x v="1"/>
    <m/>
  </r>
  <r>
    <x v="5"/>
    <n v="75"/>
    <x v="6303"/>
    <x v="7"/>
    <x v="1"/>
    <m/>
  </r>
  <r>
    <x v="5"/>
    <n v="75"/>
    <x v="6304"/>
    <x v="7"/>
    <x v="1"/>
    <m/>
  </r>
  <r>
    <x v="5"/>
    <n v="75"/>
    <x v="6305"/>
    <x v="7"/>
    <x v="1"/>
    <m/>
  </r>
  <r>
    <x v="5"/>
    <n v="81"/>
    <x v="6306"/>
    <x v="7"/>
    <x v="1"/>
    <m/>
  </r>
  <r>
    <x v="5"/>
    <n v="72"/>
    <x v="6307"/>
    <x v="7"/>
    <x v="1"/>
    <m/>
  </r>
  <r>
    <x v="5"/>
    <n v="75"/>
    <x v="6308"/>
    <x v="7"/>
    <x v="1"/>
    <m/>
  </r>
  <r>
    <x v="5"/>
    <n v="74"/>
    <x v="6309"/>
    <x v="7"/>
    <x v="1"/>
    <m/>
  </r>
  <r>
    <x v="5"/>
    <n v="73"/>
    <x v="6310"/>
    <x v="7"/>
    <x v="1"/>
    <m/>
  </r>
  <r>
    <x v="5"/>
    <n v="78"/>
    <x v="6311"/>
    <x v="7"/>
    <x v="1"/>
    <m/>
  </r>
  <r>
    <x v="5"/>
    <n v="81"/>
    <x v="6312"/>
    <x v="7"/>
    <x v="1"/>
    <m/>
  </r>
  <r>
    <x v="5"/>
    <n v="80"/>
    <x v="6313"/>
    <x v="7"/>
    <x v="1"/>
    <m/>
  </r>
  <r>
    <x v="5"/>
    <n v="78"/>
    <x v="6314"/>
    <x v="7"/>
    <x v="1"/>
    <m/>
  </r>
  <r>
    <x v="5"/>
    <n v="77"/>
    <x v="6315"/>
    <x v="7"/>
    <x v="1"/>
    <m/>
  </r>
  <r>
    <x v="5"/>
    <n v="75"/>
    <x v="6316"/>
    <x v="7"/>
    <x v="1"/>
    <m/>
  </r>
  <r>
    <x v="5"/>
    <n v="75"/>
    <x v="6317"/>
    <x v="7"/>
    <x v="1"/>
    <m/>
  </r>
  <r>
    <x v="5"/>
    <n v="77"/>
    <x v="6318"/>
    <x v="7"/>
    <x v="1"/>
    <m/>
  </r>
  <r>
    <x v="5"/>
    <n v="76"/>
    <x v="6319"/>
    <x v="7"/>
    <x v="1"/>
    <m/>
  </r>
  <r>
    <x v="5"/>
    <n v="77"/>
    <x v="6320"/>
    <x v="7"/>
    <x v="1"/>
    <m/>
  </r>
  <r>
    <x v="5"/>
    <n v="77"/>
    <x v="6321"/>
    <x v="7"/>
    <x v="1"/>
    <m/>
  </r>
  <r>
    <x v="5"/>
    <n v="77"/>
    <x v="6322"/>
    <x v="7"/>
    <x v="1"/>
    <m/>
  </r>
  <r>
    <x v="5"/>
    <n v="70"/>
    <x v="6323"/>
    <x v="7"/>
    <x v="1"/>
    <m/>
  </r>
  <r>
    <x v="5"/>
    <n v="76"/>
    <x v="6324"/>
    <x v="7"/>
    <x v="1"/>
    <m/>
  </r>
  <r>
    <x v="5"/>
    <n v="71"/>
    <x v="6325"/>
    <x v="7"/>
    <x v="1"/>
    <m/>
  </r>
  <r>
    <x v="5"/>
    <n v="70"/>
    <x v="6326"/>
    <x v="7"/>
    <x v="1"/>
    <m/>
  </r>
  <r>
    <x v="5"/>
    <n v="73"/>
    <x v="6327"/>
    <x v="7"/>
    <x v="1"/>
    <m/>
  </r>
  <r>
    <x v="5"/>
    <n v="72"/>
    <x v="6328"/>
    <x v="7"/>
    <x v="1"/>
    <m/>
  </r>
  <r>
    <x v="5"/>
    <n v="81"/>
    <x v="6329"/>
    <x v="7"/>
    <x v="1"/>
    <m/>
  </r>
  <r>
    <x v="5"/>
    <n v="78"/>
    <x v="6330"/>
    <x v="7"/>
    <x v="1"/>
    <m/>
  </r>
  <r>
    <x v="5"/>
    <n v="73"/>
    <x v="6331"/>
    <x v="7"/>
    <x v="1"/>
    <m/>
  </r>
  <r>
    <x v="5"/>
    <n v="68"/>
    <x v="6332"/>
    <x v="7"/>
    <x v="1"/>
    <m/>
  </r>
  <r>
    <x v="5"/>
    <n v="68"/>
    <x v="6333"/>
    <x v="7"/>
    <x v="1"/>
    <m/>
  </r>
  <r>
    <x v="5"/>
    <n v="69"/>
    <x v="6334"/>
    <x v="7"/>
    <x v="1"/>
    <m/>
  </r>
  <r>
    <x v="5"/>
    <n v="69"/>
    <x v="6335"/>
    <x v="7"/>
    <x v="1"/>
    <m/>
  </r>
  <r>
    <x v="5"/>
    <n v="61"/>
    <x v="6336"/>
    <x v="7"/>
    <x v="1"/>
    <m/>
  </r>
  <r>
    <x v="5"/>
    <n v="60"/>
    <x v="6337"/>
    <x v="7"/>
    <x v="1"/>
    <m/>
  </r>
  <r>
    <x v="5"/>
    <n v="62"/>
    <x v="6338"/>
    <x v="7"/>
    <x v="1"/>
    <m/>
  </r>
  <r>
    <x v="5"/>
    <n v="81"/>
    <x v="6339"/>
    <x v="7"/>
    <x v="1"/>
    <m/>
  </r>
  <r>
    <x v="5"/>
    <n v="87"/>
    <x v="6340"/>
    <x v="7"/>
    <x v="1"/>
    <m/>
  </r>
  <r>
    <x v="5"/>
    <n v="87"/>
    <x v="6341"/>
    <x v="7"/>
    <x v="1"/>
    <m/>
  </r>
  <r>
    <x v="5"/>
    <n v="90"/>
    <x v="6342"/>
    <x v="7"/>
    <x v="1"/>
    <m/>
  </r>
  <r>
    <x v="5"/>
    <n v="89"/>
    <x v="6343"/>
    <x v="7"/>
    <x v="1"/>
    <m/>
  </r>
  <r>
    <x v="5"/>
    <n v="82"/>
    <x v="6344"/>
    <x v="7"/>
    <x v="1"/>
    <m/>
  </r>
  <r>
    <x v="5"/>
    <n v="86"/>
    <x v="6345"/>
    <x v="7"/>
    <x v="1"/>
    <m/>
  </r>
  <r>
    <x v="5"/>
    <n v="83"/>
    <x v="4343"/>
    <x v="7"/>
    <x v="1"/>
    <m/>
  </r>
  <r>
    <x v="5"/>
    <n v="88"/>
    <x v="6346"/>
    <x v="7"/>
    <x v="1"/>
    <m/>
  </r>
  <r>
    <x v="5"/>
    <n v="94"/>
    <x v="6347"/>
    <x v="7"/>
    <x v="1"/>
    <m/>
  </r>
  <r>
    <x v="5"/>
    <n v="92"/>
    <x v="6348"/>
    <x v="7"/>
    <x v="1"/>
    <m/>
  </r>
  <r>
    <x v="5"/>
    <n v="92"/>
    <x v="6349"/>
    <x v="7"/>
    <x v="1"/>
    <m/>
  </r>
  <r>
    <x v="5"/>
    <n v="81"/>
    <x v="6350"/>
    <x v="7"/>
    <x v="1"/>
    <m/>
  </r>
  <r>
    <x v="5"/>
    <n v="86"/>
    <x v="6351"/>
    <x v="7"/>
    <x v="1"/>
    <m/>
  </r>
  <r>
    <x v="5"/>
    <n v="76"/>
    <x v="6352"/>
    <x v="7"/>
    <x v="1"/>
    <m/>
  </r>
  <r>
    <x v="5"/>
    <n v="75"/>
    <x v="6353"/>
    <x v="7"/>
    <x v="1"/>
    <m/>
  </r>
  <r>
    <x v="5"/>
    <n v="75"/>
    <x v="6354"/>
    <x v="7"/>
    <x v="1"/>
    <m/>
  </r>
  <r>
    <x v="5"/>
    <n v="77"/>
    <x v="6355"/>
    <x v="7"/>
    <x v="1"/>
    <m/>
  </r>
  <r>
    <x v="5"/>
    <n v="78"/>
    <x v="6356"/>
    <x v="7"/>
    <x v="1"/>
    <m/>
  </r>
  <r>
    <x v="5"/>
    <n v="76"/>
    <x v="6357"/>
    <x v="7"/>
    <x v="1"/>
    <m/>
  </r>
  <r>
    <x v="5"/>
    <n v="84"/>
    <x v="6358"/>
    <x v="7"/>
    <x v="1"/>
    <m/>
  </r>
  <r>
    <x v="5"/>
    <n v="81"/>
    <x v="6359"/>
    <x v="7"/>
    <x v="1"/>
    <m/>
  </r>
  <r>
    <x v="5"/>
    <n v="76"/>
    <x v="6360"/>
    <x v="7"/>
    <x v="1"/>
    <m/>
  </r>
  <r>
    <x v="5"/>
    <n v="78"/>
    <x v="6361"/>
    <x v="7"/>
    <x v="1"/>
    <m/>
  </r>
  <r>
    <x v="5"/>
    <n v="75"/>
    <x v="6362"/>
    <x v="7"/>
    <x v="1"/>
    <m/>
  </r>
  <r>
    <x v="5"/>
    <n v="84"/>
    <x v="6363"/>
    <x v="7"/>
    <x v="1"/>
    <m/>
  </r>
  <r>
    <x v="5"/>
    <n v="82"/>
    <x v="6364"/>
    <x v="7"/>
    <x v="1"/>
    <m/>
  </r>
  <r>
    <x v="5"/>
    <n v="88"/>
    <x v="6365"/>
    <x v="7"/>
    <x v="1"/>
    <m/>
  </r>
  <r>
    <x v="5"/>
    <n v="78"/>
    <x v="6366"/>
    <x v="7"/>
    <x v="1"/>
    <m/>
  </r>
  <r>
    <x v="5"/>
    <n v="62"/>
    <x v="6367"/>
    <x v="7"/>
    <x v="1"/>
    <m/>
  </r>
  <r>
    <x v="5"/>
    <n v="64"/>
    <x v="4346"/>
    <x v="7"/>
    <x v="1"/>
    <m/>
  </r>
  <r>
    <x v="5"/>
    <n v="63"/>
    <x v="6368"/>
    <x v="7"/>
    <x v="1"/>
    <m/>
  </r>
  <r>
    <x v="5"/>
    <n v="72"/>
    <x v="6369"/>
    <x v="7"/>
    <x v="1"/>
    <m/>
  </r>
  <r>
    <x v="5"/>
    <n v="71"/>
    <x v="6370"/>
    <x v="7"/>
    <x v="1"/>
    <m/>
  </r>
  <r>
    <x v="5"/>
    <n v="75"/>
    <x v="6371"/>
    <x v="7"/>
    <x v="1"/>
    <m/>
  </r>
  <r>
    <x v="5"/>
    <n v="73"/>
    <x v="6372"/>
    <x v="7"/>
    <x v="1"/>
    <m/>
  </r>
  <r>
    <x v="5"/>
    <n v="74"/>
    <x v="6373"/>
    <x v="7"/>
    <x v="1"/>
    <m/>
  </r>
  <r>
    <x v="5"/>
    <n v="74"/>
    <x v="6374"/>
    <x v="7"/>
    <x v="1"/>
    <m/>
  </r>
  <r>
    <x v="5"/>
    <n v="74"/>
    <x v="6375"/>
    <x v="7"/>
    <x v="1"/>
    <m/>
  </r>
  <r>
    <x v="5"/>
    <n v="74"/>
    <x v="6376"/>
    <x v="7"/>
    <x v="1"/>
    <m/>
  </r>
  <r>
    <x v="5"/>
    <n v="69"/>
    <x v="6377"/>
    <x v="7"/>
    <x v="1"/>
    <m/>
  </r>
  <r>
    <x v="5"/>
    <n v="71"/>
    <x v="6378"/>
    <x v="7"/>
    <x v="1"/>
    <m/>
  </r>
  <r>
    <x v="5"/>
    <n v="71"/>
    <x v="6379"/>
    <x v="7"/>
    <x v="1"/>
    <m/>
  </r>
  <r>
    <x v="5"/>
    <n v="68"/>
    <x v="6380"/>
    <x v="7"/>
    <x v="1"/>
    <m/>
  </r>
  <r>
    <x v="5"/>
    <n v="64"/>
    <x v="6381"/>
    <x v="7"/>
    <x v="1"/>
    <m/>
  </r>
  <r>
    <x v="5"/>
    <n v="68"/>
    <x v="6382"/>
    <x v="7"/>
    <x v="1"/>
    <m/>
  </r>
  <r>
    <x v="5"/>
    <n v="67"/>
    <x v="6383"/>
    <x v="7"/>
    <x v="1"/>
    <m/>
  </r>
  <r>
    <x v="5"/>
    <n v="67"/>
    <x v="6384"/>
    <x v="7"/>
    <x v="1"/>
    <m/>
  </r>
  <r>
    <x v="5"/>
    <n v="80"/>
    <x v="6385"/>
    <x v="7"/>
    <x v="1"/>
    <m/>
  </r>
  <r>
    <x v="5"/>
    <n v="73"/>
    <x v="6386"/>
    <x v="7"/>
    <x v="1"/>
    <m/>
  </r>
  <r>
    <x v="5"/>
    <n v="76"/>
    <x v="6387"/>
    <x v="7"/>
    <x v="1"/>
    <m/>
  </r>
  <r>
    <x v="5"/>
    <n v="74"/>
    <x v="6388"/>
    <x v="7"/>
    <x v="1"/>
    <m/>
  </r>
  <r>
    <x v="5"/>
    <n v="74"/>
    <x v="6389"/>
    <x v="7"/>
    <x v="1"/>
    <m/>
  </r>
  <r>
    <x v="5"/>
    <n v="69"/>
    <x v="6390"/>
    <x v="7"/>
    <x v="1"/>
    <m/>
  </r>
  <r>
    <x v="5"/>
    <n v="76"/>
    <x v="6391"/>
    <x v="7"/>
    <x v="1"/>
    <m/>
  </r>
  <r>
    <x v="5"/>
    <n v="79"/>
    <x v="6392"/>
    <x v="7"/>
    <x v="1"/>
    <m/>
  </r>
  <r>
    <x v="5"/>
    <n v="75"/>
    <x v="6393"/>
    <x v="7"/>
    <x v="1"/>
    <m/>
  </r>
  <r>
    <x v="5"/>
    <n v="74"/>
    <x v="6394"/>
    <x v="7"/>
    <x v="1"/>
    <m/>
  </r>
  <r>
    <x v="5"/>
    <n v="71"/>
    <x v="6395"/>
    <x v="7"/>
    <x v="1"/>
    <m/>
  </r>
  <r>
    <x v="5"/>
    <n v="74"/>
    <x v="6396"/>
    <x v="7"/>
    <x v="1"/>
    <m/>
  </r>
  <r>
    <x v="5"/>
    <n v="78"/>
    <x v="6397"/>
    <x v="7"/>
    <x v="1"/>
    <m/>
  </r>
  <r>
    <x v="5"/>
    <n v="78"/>
    <x v="6398"/>
    <x v="7"/>
    <x v="1"/>
    <m/>
  </r>
  <r>
    <x v="5"/>
    <n v="71"/>
    <x v="6399"/>
    <x v="7"/>
    <x v="1"/>
    <m/>
  </r>
  <r>
    <x v="5"/>
    <n v="68"/>
    <x v="6400"/>
    <x v="7"/>
    <x v="1"/>
    <m/>
  </r>
  <r>
    <x v="5"/>
    <n v="64"/>
    <x v="6401"/>
    <x v="7"/>
    <x v="1"/>
    <m/>
  </r>
  <r>
    <x v="5"/>
    <n v="70"/>
    <x v="6402"/>
    <x v="7"/>
    <x v="1"/>
    <m/>
  </r>
  <r>
    <x v="5"/>
    <n v="75"/>
    <x v="6403"/>
    <x v="7"/>
    <x v="1"/>
    <m/>
  </r>
  <r>
    <x v="5"/>
    <n v="78"/>
    <x v="6404"/>
    <x v="7"/>
    <x v="1"/>
    <m/>
  </r>
  <r>
    <x v="5"/>
    <n v="80"/>
    <x v="6405"/>
    <x v="7"/>
    <x v="1"/>
    <m/>
  </r>
  <r>
    <x v="5"/>
    <n v="78"/>
    <x v="6406"/>
    <x v="7"/>
    <x v="1"/>
    <m/>
  </r>
  <r>
    <x v="5"/>
    <n v="73"/>
    <x v="6407"/>
    <x v="7"/>
    <x v="1"/>
    <m/>
  </r>
  <r>
    <x v="5"/>
    <n v="72"/>
    <x v="6408"/>
    <x v="7"/>
    <x v="1"/>
    <m/>
  </r>
  <r>
    <x v="5"/>
    <n v="73"/>
    <x v="6409"/>
    <x v="7"/>
    <x v="1"/>
    <m/>
  </r>
  <r>
    <x v="5"/>
    <n v="78"/>
    <x v="6410"/>
    <x v="7"/>
    <x v="1"/>
    <m/>
  </r>
  <r>
    <x v="5"/>
    <n v="83"/>
    <x v="6411"/>
    <x v="7"/>
    <x v="1"/>
    <m/>
  </r>
  <r>
    <x v="5"/>
    <n v="78"/>
    <x v="6412"/>
    <x v="7"/>
    <x v="1"/>
    <m/>
  </r>
  <r>
    <x v="5"/>
    <n v="75"/>
    <x v="6413"/>
    <x v="7"/>
    <x v="1"/>
    <m/>
  </r>
  <r>
    <x v="5"/>
    <n v="72"/>
    <x v="6414"/>
    <x v="7"/>
    <x v="1"/>
    <m/>
  </r>
  <r>
    <x v="5"/>
    <n v="71"/>
    <x v="6415"/>
    <x v="7"/>
    <x v="1"/>
    <m/>
  </r>
  <r>
    <x v="5"/>
    <n v="69"/>
    <x v="6416"/>
    <x v="7"/>
    <x v="1"/>
    <m/>
  </r>
  <r>
    <x v="5"/>
    <n v="68"/>
    <x v="6417"/>
    <x v="7"/>
    <x v="1"/>
    <m/>
  </r>
  <r>
    <x v="5"/>
    <n v="75"/>
    <x v="6418"/>
    <x v="7"/>
    <x v="1"/>
    <m/>
  </r>
  <r>
    <x v="5"/>
    <n v="75"/>
    <x v="6419"/>
    <x v="7"/>
    <x v="1"/>
    <m/>
  </r>
  <r>
    <x v="5"/>
    <n v="76"/>
    <x v="6420"/>
    <x v="7"/>
    <x v="1"/>
    <m/>
  </r>
  <r>
    <x v="5"/>
    <n v="79"/>
    <x v="6421"/>
    <x v="7"/>
    <x v="1"/>
    <m/>
  </r>
  <r>
    <x v="5"/>
    <n v="78"/>
    <x v="6422"/>
    <x v="7"/>
    <x v="1"/>
    <m/>
  </r>
  <r>
    <x v="5"/>
    <n v="78"/>
    <x v="6423"/>
    <x v="7"/>
    <x v="1"/>
    <m/>
  </r>
  <r>
    <x v="5"/>
    <n v="78"/>
    <x v="6424"/>
    <x v="7"/>
    <x v="1"/>
    <m/>
  </r>
  <r>
    <x v="5"/>
    <n v="76"/>
    <x v="6425"/>
    <x v="7"/>
    <x v="1"/>
    <m/>
  </r>
  <r>
    <x v="5"/>
    <n v="77"/>
    <x v="6426"/>
    <x v="7"/>
    <x v="1"/>
    <m/>
  </r>
  <r>
    <x v="5"/>
    <n v="77"/>
    <x v="6427"/>
    <x v="7"/>
    <x v="1"/>
    <m/>
  </r>
  <r>
    <x v="5"/>
    <n v="78"/>
    <x v="6428"/>
    <x v="7"/>
    <x v="1"/>
    <m/>
  </r>
  <r>
    <x v="5"/>
    <n v="67"/>
    <x v="6429"/>
    <x v="7"/>
    <x v="1"/>
    <m/>
  </r>
  <r>
    <x v="5"/>
    <n v="71"/>
    <x v="6430"/>
    <x v="7"/>
    <x v="1"/>
    <m/>
  </r>
  <r>
    <x v="5"/>
    <n v="67"/>
    <x v="6431"/>
    <x v="7"/>
    <x v="1"/>
    <m/>
  </r>
  <r>
    <x v="5"/>
    <n v="72"/>
    <x v="6432"/>
    <x v="7"/>
    <x v="1"/>
    <m/>
  </r>
  <r>
    <x v="5"/>
    <n v="73"/>
    <x v="6433"/>
    <x v="7"/>
    <x v="1"/>
    <m/>
  </r>
  <r>
    <x v="5"/>
    <n v="70"/>
    <x v="6434"/>
    <x v="7"/>
    <x v="1"/>
    <m/>
  </r>
  <r>
    <x v="5"/>
    <n v="73"/>
    <x v="6435"/>
    <x v="7"/>
    <x v="1"/>
    <m/>
  </r>
  <r>
    <x v="5"/>
    <n v="71"/>
    <x v="6436"/>
    <x v="7"/>
    <x v="1"/>
    <m/>
  </r>
  <r>
    <x v="5"/>
    <n v="75"/>
    <x v="6437"/>
    <x v="7"/>
    <x v="1"/>
    <m/>
  </r>
  <r>
    <x v="5"/>
    <n v="72"/>
    <x v="6438"/>
    <x v="7"/>
    <x v="1"/>
    <m/>
  </r>
  <r>
    <x v="5"/>
    <n v="76"/>
    <x v="6439"/>
    <x v="7"/>
    <x v="1"/>
    <m/>
  </r>
  <r>
    <x v="5"/>
    <n v="77"/>
    <x v="6440"/>
    <x v="7"/>
    <x v="1"/>
    <m/>
  </r>
  <r>
    <x v="5"/>
    <n v="75"/>
    <x v="6441"/>
    <x v="7"/>
    <x v="1"/>
    <m/>
  </r>
  <r>
    <x v="5"/>
    <n v="75"/>
    <x v="6442"/>
    <x v="7"/>
    <x v="1"/>
    <m/>
  </r>
  <r>
    <x v="5"/>
    <n v="72"/>
    <x v="6443"/>
    <x v="7"/>
    <x v="1"/>
    <m/>
  </r>
  <r>
    <x v="5"/>
    <n v="69"/>
    <x v="6444"/>
    <x v="7"/>
    <x v="1"/>
    <m/>
  </r>
  <r>
    <x v="5"/>
    <n v="61"/>
    <x v="6445"/>
    <x v="7"/>
    <x v="1"/>
    <m/>
  </r>
  <r>
    <x v="5"/>
    <n v="71"/>
    <x v="6446"/>
    <x v="7"/>
    <x v="1"/>
    <m/>
  </r>
  <r>
    <x v="5"/>
    <n v="66"/>
    <x v="6447"/>
    <x v="7"/>
    <x v="1"/>
    <m/>
  </r>
  <r>
    <x v="5"/>
    <n v="71"/>
    <x v="6448"/>
    <x v="7"/>
    <x v="1"/>
    <m/>
  </r>
  <r>
    <x v="5"/>
    <n v="69"/>
    <x v="6449"/>
    <x v="7"/>
    <x v="1"/>
    <m/>
  </r>
  <r>
    <x v="5"/>
    <n v="70"/>
    <x v="6450"/>
    <x v="7"/>
    <x v="1"/>
    <m/>
  </r>
  <r>
    <x v="5"/>
    <n v="70"/>
    <x v="6451"/>
    <x v="7"/>
    <x v="1"/>
    <m/>
  </r>
  <r>
    <x v="5"/>
    <n v="69"/>
    <x v="6452"/>
    <x v="7"/>
    <x v="1"/>
    <m/>
  </r>
  <r>
    <x v="5"/>
    <n v="70"/>
    <x v="6453"/>
    <x v="7"/>
    <x v="1"/>
    <m/>
  </r>
  <r>
    <x v="5"/>
    <n v="69"/>
    <x v="6454"/>
    <x v="7"/>
    <x v="1"/>
    <m/>
  </r>
  <r>
    <x v="5"/>
    <n v="66"/>
    <x v="6455"/>
    <x v="7"/>
    <x v="1"/>
    <m/>
  </r>
  <r>
    <x v="5"/>
    <n v="81"/>
    <x v="6456"/>
    <x v="7"/>
    <x v="1"/>
    <m/>
  </r>
  <r>
    <x v="5"/>
    <n v="82"/>
    <x v="6457"/>
    <x v="7"/>
    <x v="1"/>
    <m/>
  </r>
  <r>
    <x v="5"/>
    <n v="79"/>
    <x v="6458"/>
    <x v="7"/>
    <x v="1"/>
    <m/>
  </r>
  <r>
    <x v="5"/>
    <n v="84"/>
    <x v="6459"/>
    <x v="7"/>
    <x v="1"/>
    <m/>
  </r>
  <r>
    <x v="5"/>
    <n v="68"/>
    <x v="6460"/>
    <x v="7"/>
    <x v="1"/>
    <m/>
  </r>
  <r>
    <x v="5"/>
    <n v="76"/>
    <x v="6461"/>
    <x v="7"/>
    <x v="1"/>
    <m/>
  </r>
  <r>
    <x v="5"/>
    <n v="75"/>
    <x v="6462"/>
    <x v="7"/>
    <x v="1"/>
    <m/>
  </r>
  <r>
    <x v="5"/>
    <n v="76"/>
    <x v="6463"/>
    <x v="7"/>
    <x v="1"/>
    <m/>
  </r>
  <r>
    <x v="5"/>
    <n v="70"/>
    <x v="6464"/>
    <x v="7"/>
    <x v="1"/>
    <m/>
  </r>
  <r>
    <x v="5"/>
    <n v="73"/>
    <x v="6465"/>
    <x v="7"/>
    <x v="1"/>
    <m/>
  </r>
  <r>
    <x v="5"/>
    <n v="71"/>
    <x v="6466"/>
    <x v="7"/>
    <x v="1"/>
    <m/>
  </r>
  <r>
    <x v="5"/>
    <n v="63"/>
    <x v="6467"/>
    <x v="7"/>
    <x v="1"/>
    <m/>
  </r>
  <r>
    <x v="5"/>
    <n v="63"/>
    <x v="6468"/>
    <x v="7"/>
    <x v="1"/>
    <m/>
  </r>
  <r>
    <x v="5"/>
    <n v="64"/>
    <x v="6469"/>
    <x v="7"/>
    <x v="1"/>
    <m/>
  </r>
  <r>
    <x v="5"/>
    <n v="66"/>
    <x v="6470"/>
    <x v="7"/>
    <x v="1"/>
    <m/>
  </r>
  <r>
    <x v="5"/>
    <n v="72"/>
    <x v="6471"/>
    <x v="7"/>
    <x v="1"/>
    <m/>
  </r>
  <r>
    <x v="5"/>
    <n v="73"/>
    <x v="6472"/>
    <x v="7"/>
    <x v="1"/>
    <m/>
  </r>
  <r>
    <x v="5"/>
    <n v="72"/>
    <x v="6473"/>
    <x v="7"/>
    <x v="1"/>
    <m/>
  </r>
  <r>
    <x v="5"/>
    <n v="72"/>
    <x v="6474"/>
    <x v="7"/>
    <x v="1"/>
    <m/>
  </r>
  <r>
    <x v="5"/>
    <n v="75"/>
    <x v="6475"/>
    <x v="7"/>
    <x v="1"/>
    <m/>
  </r>
  <r>
    <x v="5"/>
    <n v="77"/>
    <x v="6476"/>
    <x v="7"/>
    <x v="1"/>
    <m/>
  </r>
  <r>
    <x v="5"/>
    <n v="68"/>
    <x v="6477"/>
    <x v="7"/>
    <x v="1"/>
    <m/>
  </r>
  <r>
    <x v="5"/>
    <n v="66"/>
    <x v="6478"/>
    <x v="7"/>
    <x v="1"/>
    <m/>
  </r>
  <r>
    <x v="5"/>
    <n v="71"/>
    <x v="6479"/>
    <x v="7"/>
    <x v="1"/>
    <m/>
  </r>
  <r>
    <x v="5"/>
    <n v="79"/>
    <x v="6480"/>
    <x v="7"/>
    <x v="1"/>
    <m/>
  </r>
  <r>
    <x v="5"/>
    <n v="78"/>
    <x v="6481"/>
    <x v="7"/>
    <x v="1"/>
    <m/>
  </r>
  <r>
    <x v="5"/>
    <n v="73"/>
    <x v="6482"/>
    <x v="7"/>
    <x v="1"/>
    <m/>
  </r>
  <r>
    <x v="5"/>
    <n v="73"/>
    <x v="6483"/>
    <x v="7"/>
    <x v="1"/>
    <m/>
  </r>
  <r>
    <x v="5"/>
    <n v="61"/>
    <x v="6484"/>
    <x v="7"/>
    <x v="1"/>
    <m/>
  </r>
  <r>
    <x v="5"/>
    <n v="70"/>
    <x v="6485"/>
    <x v="7"/>
    <x v="1"/>
    <m/>
  </r>
  <r>
    <x v="5"/>
    <n v="63"/>
    <x v="6486"/>
    <x v="7"/>
    <x v="1"/>
    <m/>
  </r>
  <r>
    <x v="5"/>
    <n v="54"/>
    <x v="6487"/>
    <x v="7"/>
    <x v="1"/>
    <m/>
  </r>
  <r>
    <x v="5"/>
    <n v="56"/>
    <x v="6488"/>
    <x v="7"/>
    <x v="1"/>
    <m/>
  </r>
  <r>
    <x v="5"/>
    <n v="63"/>
    <x v="0"/>
    <x v="7"/>
    <x v="1"/>
    <m/>
  </r>
  <r>
    <x v="5"/>
    <n v="63"/>
    <x v="1"/>
    <x v="7"/>
    <x v="1"/>
    <m/>
  </r>
  <r>
    <x v="5"/>
    <n v="62"/>
    <x v="6489"/>
    <x v="7"/>
    <x v="1"/>
    <m/>
  </r>
  <r>
    <x v="5"/>
    <n v="62"/>
    <x v="6490"/>
    <x v="7"/>
    <x v="1"/>
    <m/>
  </r>
  <r>
    <x v="5"/>
    <n v="60"/>
    <x v="2"/>
    <x v="7"/>
    <x v="1"/>
    <m/>
  </r>
  <r>
    <x v="5"/>
    <n v="61"/>
    <x v="6491"/>
    <x v="7"/>
    <x v="1"/>
    <m/>
  </r>
  <r>
    <x v="5"/>
    <n v="66"/>
    <x v="3"/>
    <x v="7"/>
    <x v="1"/>
    <m/>
  </r>
  <r>
    <x v="5"/>
    <n v="62"/>
    <x v="4"/>
    <x v="7"/>
    <x v="1"/>
    <m/>
  </r>
  <r>
    <x v="5"/>
    <n v="61"/>
    <x v="5"/>
    <x v="7"/>
    <x v="1"/>
    <m/>
  </r>
  <r>
    <x v="5"/>
    <n v="63"/>
    <x v="6492"/>
    <x v="7"/>
    <x v="1"/>
    <m/>
  </r>
  <r>
    <x v="5"/>
    <n v="62"/>
    <x v="6"/>
    <x v="7"/>
    <x v="1"/>
    <m/>
  </r>
  <r>
    <x v="5"/>
    <n v="70"/>
    <x v="7"/>
    <x v="7"/>
    <x v="1"/>
    <m/>
  </r>
  <r>
    <x v="5"/>
    <n v="71"/>
    <x v="6493"/>
    <x v="7"/>
    <x v="1"/>
    <m/>
  </r>
  <r>
    <x v="5"/>
    <n v="79"/>
    <x v="8"/>
    <x v="7"/>
    <x v="1"/>
    <m/>
  </r>
  <r>
    <x v="5"/>
    <n v="102"/>
    <x v="9"/>
    <x v="7"/>
    <x v="1"/>
    <m/>
  </r>
  <r>
    <x v="5"/>
    <n v="92"/>
    <x v="10"/>
    <x v="7"/>
    <x v="1"/>
    <m/>
  </r>
  <r>
    <x v="5"/>
    <n v="100"/>
    <x v="6494"/>
    <x v="7"/>
    <x v="1"/>
    <m/>
  </r>
  <r>
    <x v="5"/>
    <n v="95"/>
    <x v="11"/>
    <x v="7"/>
    <x v="1"/>
    <m/>
  </r>
  <r>
    <x v="5"/>
    <n v="85"/>
    <x v="6495"/>
    <x v="7"/>
    <x v="1"/>
    <m/>
  </r>
  <r>
    <x v="5"/>
    <n v="85"/>
    <x v="13"/>
    <x v="7"/>
    <x v="1"/>
    <m/>
  </r>
  <r>
    <x v="5"/>
    <n v="92"/>
    <x v="6496"/>
    <x v="7"/>
    <x v="1"/>
    <m/>
  </r>
  <r>
    <x v="5"/>
    <n v="90"/>
    <x v="14"/>
    <x v="7"/>
    <x v="1"/>
    <m/>
  </r>
  <r>
    <x v="5"/>
    <n v="104"/>
    <x v="6497"/>
    <x v="7"/>
    <x v="1"/>
    <m/>
  </r>
  <r>
    <x v="5"/>
    <n v="103"/>
    <x v="15"/>
    <x v="7"/>
    <x v="1"/>
    <m/>
  </r>
  <r>
    <x v="5"/>
    <n v="97"/>
    <x v="17"/>
    <x v="7"/>
    <x v="1"/>
    <m/>
  </r>
  <r>
    <x v="5"/>
    <n v="90"/>
    <x v="18"/>
    <x v="7"/>
    <x v="1"/>
    <m/>
  </r>
  <r>
    <x v="5"/>
    <n v="82"/>
    <x v="19"/>
    <x v="7"/>
    <x v="1"/>
    <m/>
  </r>
  <r>
    <x v="5"/>
    <n v="86"/>
    <x v="6498"/>
    <x v="7"/>
    <x v="1"/>
    <m/>
  </r>
  <r>
    <x v="5"/>
    <n v="78"/>
    <x v="20"/>
    <x v="7"/>
    <x v="1"/>
    <m/>
  </r>
  <r>
    <x v="5"/>
    <n v="73"/>
    <x v="21"/>
    <x v="7"/>
    <x v="1"/>
    <m/>
  </r>
  <r>
    <x v="5"/>
    <n v="81"/>
    <x v="6499"/>
    <x v="7"/>
    <x v="1"/>
    <m/>
  </r>
  <r>
    <x v="5"/>
    <n v="81"/>
    <x v="22"/>
    <x v="7"/>
    <x v="1"/>
    <m/>
  </r>
  <r>
    <x v="5"/>
    <n v="80"/>
    <x v="23"/>
    <x v="7"/>
    <x v="1"/>
    <m/>
  </r>
  <r>
    <x v="5"/>
    <n v="71"/>
    <x v="24"/>
    <x v="7"/>
    <x v="1"/>
    <m/>
  </r>
  <r>
    <x v="5"/>
    <n v="71"/>
    <x v="25"/>
    <x v="7"/>
    <x v="1"/>
    <m/>
  </r>
  <r>
    <x v="5"/>
    <n v="71"/>
    <x v="26"/>
    <x v="7"/>
    <x v="1"/>
    <m/>
  </r>
  <r>
    <x v="5"/>
    <n v="75"/>
    <x v="27"/>
    <x v="7"/>
    <x v="1"/>
    <m/>
  </r>
  <r>
    <x v="5"/>
    <n v="92"/>
    <x v="29"/>
    <x v="7"/>
    <x v="1"/>
    <m/>
  </r>
  <r>
    <x v="5"/>
    <n v="99"/>
    <x v="30"/>
    <x v="7"/>
    <x v="1"/>
    <m/>
  </r>
  <r>
    <x v="5"/>
    <n v="102"/>
    <x v="31"/>
    <x v="7"/>
    <x v="1"/>
    <m/>
  </r>
  <r>
    <x v="5"/>
    <n v="90"/>
    <x v="33"/>
    <x v="7"/>
    <x v="1"/>
    <m/>
  </r>
  <r>
    <x v="5"/>
    <n v="91"/>
    <x v="34"/>
    <x v="7"/>
    <x v="1"/>
    <m/>
  </r>
  <r>
    <x v="5"/>
    <n v="83"/>
    <x v="35"/>
    <x v="7"/>
    <x v="1"/>
    <m/>
  </r>
  <r>
    <x v="5"/>
    <n v="82"/>
    <x v="37"/>
    <x v="7"/>
    <x v="1"/>
    <m/>
  </r>
  <r>
    <x v="5"/>
    <n v="85"/>
    <x v="38"/>
    <x v="7"/>
    <x v="1"/>
    <m/>
  </r>
  <r>
    <x v="5"/>
    <n v="95"/>
    <x v="41"/>
    <x v="7"/>
    <x v="1"/>
    <m/>
  </r>
  <r>
    <x v="5"/>
    <n v="84"/>
    <x v="42"/>
    <x v="7"/>
    <x v="1"/>
    <m/>
  </r>
  <r>
    <x v="5"/>
    <n v="80"/>
    <x v="6500"/>
    <x v="7"/>
    <x v="1"/>
    <m/>
  </r>
  <r>
    <x v="5"/>
    <n v="86"/>
    <x v="6501"/>
    <x v="7"/>
    <x v="1"/>
    <m/>
  </r>
  <r>
    <x v="5"/>
    <n v="85"/>
    <x v="43"/>
    <x v="7"/>
    <x v="1"/>
    <m/>
  </r>
  <r>
    <x v="5"/>
    <n v="85"/>
    <x v="6502"/>
    <x v="7"/>
    <x v="1"/>
    <m/>
  </r>
  <r>
    <x v="5"/>
    <n v="84"/>
    <x v="6503"/>
    <x v="7"/>
    <x v="1"/>
    <m/>
  </r>
  <r>
    <x v="5"/>
    <n v="85"/>
    <x v="6504"/>
    <x v="7"/>
    <x v="1"/>
    <m/>
  </r>
  <r>
    <x v="5"/>
    <n v="84"/>
    <x v="6505"/>
    <x v="7"/>
    <x v="1"/>
    <m/>
  </r>
  <r>
    <x v="5"/>
    <n v="84"/>
    <x v="45"/>
    <x v="7"/>
    <x v="1"/>
    <m/>
  </r>
  <r>
    <x v="5"/>
    <n v="81"/>
    <x v="6506"/>
    <x v="7"/>
    <x v="1"/>
    <m/>
  </r>
  <r>
    <x v="5"/>
    <n v="81"/>
    <x v="46"/>
    <x v="7"/>
    <x v="1"/>
    <m/>
  </r>
  <r>
    <x v="5"/>
    <n v="84"/>
    <x v="47"/>
    <x v="7"/>
    <x v="1"/>
    <m/>
  </r>
  <r>
    <x v="5"/>
    <n v="102"/>
    <x v="6507"/>
    <x v="7"/>
    <x v="1"/>
    <m/>
  </r>
  <r>
    <x v="5"/>
    <n v="95"/>
    <x v="48"/>
    <x v="7"/>
    <x v="1"/>
    <m/>
  </r>
  <r>
    <x v="5"/>
    <n v="109"/>
    <x v="49"/>
    <x v="7"/>
    <x v="1"/>
    <m/>
  </r>
  <r>
    <x v="5"/>
    <n v="82"/>
    <x v="51"/>
    <x v="7"/>
    <x v="1"/>
    <m/>
  </r>
  <r>
    <x v="5"/>
    <n v="88"/>
    <x v="6508"/>
    <x v="7"/>
    <x v="1"/>
    <m/>
  </r>
  <r>
    <x v="5"/>
    <n v="88"/>
    <x v="52"/>
    <x v="7"/>
    <x v="1"/>
    <m/>
  </r>
  <r>
    <x v="5"/>
    <n v="89"/>
    <x v="53"/>
    <x v="7"/>
    <x v="1"/>
    <m/>
  </r>
  <r>
    <x v="5"/>
    <n v="86"/>
    <x v="54"/>
    <x v="7"/>
    <x v="1"/>
    <m/>
  </r>
  <r>
    <x v="5"/>
    <n v="85"/>
    <x v="6509"/>
    <x v="7"/>
    <x v="1"/>
    <m/>
  </r>
  <r>
    <x v="5"/>
    <n v="91"/>
    <x v="6510"/>
    <x v="7"/>
    <x v="1"/>
    <m/>
  </r>
  <r>
    <x v="5"/>
    <n v="89"/>
    <x v="6511"/>
    <x v="7"/>
    <x v="1"/>
    <m/>
  </r>
  <r>
    <x v="5"/>
    <n v="89"/>
    <x v="6512"/>
    <x v="7"/>
    <x v="1"/>
    <m/>
  </r>
  <r>
    <x v="5"/>
    <n v="88"/>
    <x v="55"/>
    <x v="7"/>
    <x v="1"/>
    <m/>
  </r>
  <r>
    <x v="5"/>
    <n v="89"/>
    <x v="6513"/>
    <x v="7"/>
    <x v="1"/>
    <m/>
  </r>
  <r>
    <x v="5"/>
    <n v="97"/>
    <x v="6514"/>
    <x v="7"/>
    <x v="1"/>
    <m/>
  </r>
  <r>
    <x v="5"/>
    <n v="88"/>
    <x v="6515"/>
    <x v="7"/>
    <x v="1"/>
    <m/>
  </r>
  <r>
    <x v="5"/>
    <n v="90"/>
    <x v="56"/>
    <x v="7"/>
    <x v="1"/>
    <m/>
  </r>
  <r>
    <x v="5"/>
    <n v="89"/>
    <x v="57"/>
    <x v="7"/>
    <x v="1"/>
    <m/>
  </r>
  <r>
    <x v="5"/>
    <n v="100"/>
    <x v="6516"/>
    <x v="7"/>
    <x v="1"/>
    <m/>
  </r>
  <r>
    <x v="5"/>
    <n v="96"/>
    <x v="6517"/>
    <x v="7"/>
    <x v="1"/>
    <m/>
  </r>
  <r>
    <x v="5"/>
    <n v="93"/>
    <x v="58"/>
    <x v="7"/>
    <x v="1"/>
    <m/>
  </r>
  <r>
    <x v="5"/>
    <n v="92"/>
    <x v="59"/>
    <x v="7"/>
    <x v="1"/>
    <m/>
  </r>
  <r>
    <x v="5"/>
    <n v="80"/>
    <x v="6518"/>
    <x v="7"/>
    <x v="1"/>
    <m/>
  </r>
  <r>
    <x v="5"/>
    <n v="82"/>
    <x v="63"/>
    <x v="7"/>
    <x v="1"/>
    <m/>
  </r>
  <r>
    <x v="5"/>
    <n v="70"/>
    <x v="6519"/>
    <x v="7"/>
    <x v="1"/>
    <m/>
  </r>
  <r>
    <x v="5"/>
    <n v="70"/>
    <x v="2454"/>
    <x v="7"/>
    <x v="1"/>
    <m/>
  </r>
  <r>
    <x v="5"/>
    <n v="59"/>
    <x v="6520"/>
    <x v="7"/>
    <x v="1"/>
    <m/>
  </r>
  <r>
    <x v="5"/>
    <n v="58"/>
    <x v="6521"/>
    <x v="7"/>
    <x v="1"/>
    <m/>
  </r>
  <r>
    <x v="5"/>
    <n v="58"/>
    <x v="64"/>
    <x v="7"/>
    <x v="1"/>
    <m/>
  </r>
  <r>
    <x v="5"/>
    <n v="93"/>
    <x v="6522"/>
    <x v="7"/>
    <x v="1"/>
    <m/>
  </r>
  <r>
    <x v="5"/>
    <n v="97"/>
    <x v="6523"/>
    <x v="7"/>
    <x v="1"/>
    <m/>
  </r>
  <r>
    <x v="5"/>
    <n v="96"/>
    <x v="6524"/>
    <x v="7"/>
    <x v="1"/>
    <m/>
  </r>
  <r>
    <x v="5"/>
    <n v="96"/>
    <x v="6525"/>
    <x v="7"/>
    <x v="1"/>
    <m/>
  </r>
  <r>
    <x v="5"/>
    <n v="102"/>
    <x v="65"/>
    <x v="7"/>
    <x v="1"/>
    <m/>
  </r>
  <r>
    <x v="5"/>
    <n v="105"/>
    <x v="6526"/>
    <x v="7"/>
    <x v="1"/>
    <m/>
  </r>
  <r>
    <x v="5"/>
    <n v="105"/>
    <x v="6527"/>
    <x v="7"/>
    <x v="1"/>
    <m/>
  </r>
  <r>
    <x v="5"/>
    <n v="93"/>
    <x v="6528"/>
    <x v="7"/>
    <x v="1"/>
    <m/>
  </r>
  <r>
    <x v="5"/>
    <n v="104"/>
    <x v="6529"/>
    <x v="7"/>
    <x v="1"/>
    <m/>
  </r>
  <r>
    <x v="5"/>
    <n v="98"/>
    <x v="66"/>
    <x v="7"/>
    <x v="1"/>
    <m/>
  </r>
  <r>
    <x v="5"/>
    <n v="101"/>
    <x v="6530"/>
    <x v="7"/>
    <x v="1"/>
    <m/>
  </r>
  <r>
    <x v="5"/>
    <n v="97"/>
    <x v="67"/>
    <x v="7"/>
    <x v="1"/>
    <m/>
  </r>
  <r>
    <x v="5"/>
    <n v="98"/>
    <x v="68"/>
    <x v="7"/>
    <x v="1"/>
    <m/>
  </r>
  <r>
    <x v="5"/>
    <n v="94"/>
    <x v="71"/>
    <x v="7"/>
    <x v="1"/>
    <m/>
  </r>
  <r>
    <x v="5"/>
    <n v="98"/>
    <x v="6531"/>
    <x v="7"/>
    <x v="1"/>
    <m/>
  </r>
  <r>
    <x v="5"/>
    <n v="95"/>
    <x v="72"/>
    <x v="7"/>
    <x v="1"/>
    <m/>
  </r>
  <r>
    <x v="5"/>
    <n v="102"/>
    <x v="73"/>
    <x v="7"/>
    <x v="1"/>
    <m/>
  </r>
  <r>
    <x v="5"/>
    <n v="101"/>
    <x v="74"/>
    <x v="7"/>
    <x v="1"/>
    <m/>
  </r>
  <r>
    <x v="5"/>
    <n v="104"/>
    <x v="6532"/>
    <x v="7"/>
    <x v="1"/>
    <m/>
  </r>
  <r>
    <x v="5"/>
    <n v="103"/>
    <x v="6533"/>
    <x v="7"/>
    <x v="1"/>
    <m/>
  </r>
  <r>
    <x v="5"/>
    <n v="110"/>
    <x v="75"/>
    <x v="7"/>
    <x v="1"/>
    <m/>
  </r>
  <r>
    <x v="5"/>
    <n v="104"/>
    <x v="76"/>
    <x v="7"/>
    <x v="1"/>
    <m/>
  </r>
  <r>
    <x v="5"/>
    <n v="98"/>
    <x v="77"/>
    <x v="7"/>
    <x v="1"/>
    <m/>
  </r>
  <r>
    <x v="5"/>
    <n v="85"/>
    <x v="79"/>
    <x v="7"/>
    <x v="1"/>
    <m/>
  </r>
  <r>
    <x v="5"/>
    <n v="70"/>
    <x v="82"/>
    <x v="7"/>
    <x v="1"/>
    <m/>
  </r>
  <r>
    <x v="5"/>
    <n v="82"/>
    <x v="84"/>
    <x v="7"/>
    <x v="1"/>
    <m/>
  </r>
  <r>
    <x v="5"/>
    <n v="96"/>
    <x v="6534"/>
    <x v="7"/>
    <x v="1"/>
    <m/>
  </r>
  <r>
    <x v="5"/>
    <n v="101"/>
    <x v="85"/>
    <x v="7"/>
    <x v="1"/>
    <m/>
  </r>
  <r>
    <x v="5"/>
    <n v="95"/>
    <x v="86"/>
    <x v="7"/>
    <x v="1"/>
    <m/>
  </r>
  <r>
    <x v="5"/>
    <n v="102"/>
    <x v="87"/>
    <x v="7"/>
    <x v="1"/>
    <m/>
  </r>
  <r>
    <x v="5"/>
    <n v="100"/>
    <x v="88"/>
    <x v="7"/>
    <x v="1"/>
    <m/>
  </r>
  <r>
    <x v="5"/>
    <n v="93"/>
    <x v="90"/>
    <x v="7"/>
    <x v="1"/>
    <m/>
  </r>
  <r>
    <x v="5"/>
    <n v="96"/>
    <x v="91"/>
    <x v="7"/>
    <x v="1"/>
    <m/>
  </r>
  <r>
    <x v="5"/>
    <n v="98"/>
    <x v="92"/>
    <x v="7"/>
    <x v="1"/>
    <m/>
  </r>
  <r>
    <x v="5"/>
    <n v="109"/>
    <x v="93"/>
    <x v="7"/>
    <x v="1"/>
    <m/>
  </r>
  <r>
    <x v="5"/>
    <n v="112"/>
    <x v="6535"/>
    <x v="7"/>
    <x v="1"/>
    <m/>
  </r>
  <r>
    <x v="5"/>
    <n v="110"/>
    <x v="6536"/>
    <x v="7"/>
    <x v="1"/>
    <m/>
  </r>
  <r>
    <x v="5"/>
    <n v="108"/>
    <x v="94"/>
    <x v="7"/>
    <x v="1"/>
    <m/>
  </r>
  <r>
    <x v="5"/>
    <n v="109"/>
    <x v="95"/>
    <x v="7"/>
    <x v="1"/>
    <m/>
  </r>
  <r>
    <x v="5"/>
    <n v="110"/>
    <x v="6537"/>
    <x v="7"/>
    <x v="1"/>
    <m/>
  </r>
  <r>
    <x v="5"/>
    <n v="112"/>
    <x v="97"/>
    <x v="7"/>
    <x v="1"/>
    <m/>
  </r>
  <r>
    <x v="5"/>
    <n v="112"/>
    <x v="6538"/>
    <x v="7"/>
    <x v="1"/>
    <m/>
  </r>
  <r>
    <x v="5"/>
    <n v="115"/>
    <x v="98"/>
    <x v="7"/>
    <x v="1"/>
    <m/>
  </r>
  <r>
    <x v="5"/>
    <n v="105"/>
    <x v="100"/>
    <x v="7"/>
    <x v="1"/>
    <m/>
  </r>
  <r>
    <x v="5"/>
    <n v="103"/>
    <x v="102"/>
    <x v="7"/>
    <x v="1"/>
    <m/>
  </r>
  <r>
    <x v="5"/>
    <n v="97"/>
    <x v="104"/>
    <x v="7"/>
    <x v="1"/>
    <m/>
  </r>
  <r>
    <x v="5"/>
    <n v="98"/>
    <x v="105"/>
    <x v="7"/>
    <x v="1"/>
    <m/>
  </r>
  <r>
    <x v="5"/>
    <n v="99"/>
    <x v="106"/>
    <x v="7"/>
    <x v="1"/>
    <m/>
  </r>
  <r>
    <x v="5"/>
    <n v="101"/>
    <x v="6539"/>
    <x v="7"/>
    <x v="1"/>
    <m/>
  </r>
  <r>
    <x v="5"/>
    <n v="101"/>
    <x v="6540"/>
    <x v="7"/>
    <x v="1"/>
    <m/>
  </r>
  <r>
    <x v="5"/>
    <n v="99"/>
    <x v="107"/>
    <x v="7"/>
    <x v="1"/>
    <m/>
  </r>
  <r>
    <x v="5"/>
    <n v="106"/>
    <x v="6541"/>
    <x v="7"/>
    <x v="1"/>
    <m/>
  </r>
  <r>
    <x v="5"/>
    <n v="106"/>
    <x v="109"/>
    <x v="7"/>
    <x v="1"/>
    <m/>
  </r>
  <r>
    <x v="5"/>
    <n v="104"/>
    <x v="111"/>
    <x v="7"/>
    <x v="1"/>
    <m/>
  </r>
  <r>
    <x v="5"/>
    <n v="99"/>
    <x v="112"/>
    <x v="7"/>
    <x v="1"/>
    <m/>
  </r>
  <r>
    <x v="5"/>
    <n v="102"/>
    <x v="113"/>
    <x v="7"/>
    <x v="1"/>
    <m/>
  </r>
  <r>
    <x v="5"/>
    <n v="107"/>
    <x v="114"/>
    <x v="7"/>
    <x v="1"/>
    <m/>
  </r>
  <r>
    <x v="5"/>
    <n v="99"/>
    <x v="115"/>
    <x v="7"/>
    <x v="1"/>
    <m/>
  </r>
  <r>
    <x v="5"/>
    <n v="97"/>
    <x v="116"/>
    <x v="7"/>
    <x v="1"/>
    <m/>
  </r>
  <r>
    <x v="5"/>
    <n v="97"/>
    <x v="117"/>
    <x v="7"/>
    <x v="1"/>
    <m/>
  </r>
  <r>
    <x v="5"/>
    <n v="91"/>
    <x v="119"/>
    <x v="7"/>
    <x v="1"/>
    <m/>
  </r>
  <r>
    <x v="5"/>
    <n v="88"/>
    <x v="120"/>
    <x v="7"/>
    <x v="1"/>
    <m/>
  </r>
  <r>
    <x v="5"/>
    <n v="87"/>
    <x v="121"/>
    <x v="7"/>
    <x v="1"/>
    <m/>
  </r>
  <r>
    <x v="5"/>
    <n v="83"/>
    <x v="122"/>
    <x v="7"/>
    <x v="1"/>
    <m/>
  </r>
  <r>
    <x v="5"/>
    <n v="92"/>
    <x v="123"/>
    <x v="7"/>
    <x v="1"/>
    <m/>
  </r>
  <r>
    <x v="5"/>
    <n v="85"/>
    <x v="125"/>
    <x v="7"/>
    <x v="1"/>
    <m/>
  </r>
  <r>
    <x v="5"/>
    <n v="75"/>
    <x v="6542"/>
    <x v="7"/>
    <x v="1"/>
    <m/>
  </r>
  <r>
    <x v="5"/>
    <n v="77"/>
    <x v="126"/>
    <x v="7"/>
    <x v="1"/>
    <m/>
  </r>
  <r>
    <x v="5"/>
    <n v="67"/>
    <x v="127"/>
    <x v="7"/>
    <x v="1"/>
    <m/>
  </r>
  <r>
    <x v="5"/>
    <n v="81"/>
    <x v="129"/>
    <x v="7"/>
    <x v="1"/>
    <m/>
  </r>
  <r>
    <x v="5"/>
    <n v="70"/>
    <x v="130"/>
    <x v="7"/>
    <x v="1"/>
    <m/>
  </r>
  <r>
    <x v="5"/>
    <n v="60"/>
    <x v="131"/>
    <x v="7"/>
    <x v="1"/>
    <m/>
  </r>
  <r>
    <x v="5"/>
    <n v="57"/>
    <x v="132"/>
    <x v="7"/>
    <x v="1"/>
    <m/>
  </r>
  <r>
    <x v="5"/>
    <n v="72"/>
    <x v="133"/>
    <x v="7"/>
    <x v="1"/>
    <m/>
  </r>
  <r>
    <x v="5"/>
    <n v="68"/>
    <x v="134"/>
    <x v="7"/>
    <x v="1"/>
    <m/>
  </r>
  <r>
    <x v="5"/>
    <n v="63"/>
    <x v="135"/>
    <x v="7"/>
    <x v="1"/>
    <m/>
  </r>
  <r>
    <x v="5"/>
    <n v="59"/>
    <x v="6543"/>
    <x v="7"/>
    <x v="1"/>
    <m/>
  </r>
  <r>
    <x v="5"/>
    <n v="65"/>
    <x v="136"/>
    <x v="7"/>
    <x v="1"/>
    <m/>
  </r>
  <r>
    <x v="5"/>
    <n v="54"/>
    <x v="137"/>
    <x v="7"/>
    <x v="1"/>
    <m/>
  </r>
  <r>
    <x v="5"/>
    <n v="53"/>
    <x v="138"/>
    <x v="7"/>
    <x v="1"/>
    <m/>
  </r>
  <r>
    <x v="5"/>
    <n v="61"/>
    <x v="6544"/>
    <x v="7"/>
    <x v="1"/>
    <m/>
  </r>
  <r>
    <x v="5"/>
    <n v="66"/>
    <x v="139"/>
    <x v="7"/>
    <x v="1"/>
    <m/>
  </r>
  <r>
    <x v="5"/>
    <n v="61"/>
    <x v="140"/>
    <x v="7"/>
    <x v="1"/>
    <m/>
  </r>
  <r>
    <x v="5"/>
    <n v="58"/>
    <x v="6545"/>
    <x v="7"/>
    <x v="1"/>
    <m/>
  </r>
  <r>
    <x v="5"/>
    <n v="60"/>
    <x v="141"/>
    <x v="7"/>
    <x v="1"/>
    <m/>
  </r>
  <r>
    <x v="5"/>
    <n v="53"/>
    <x v="142"/>
    <x v="7"/>
    <x v="1"/>
    <m/>
  </r>
  <r>
    <x v="5"/>
    <n v="60"/>
    <x v="143"/>
    <x v="7"/>
    <x v="1"/>
    <m/>
  </r>
  <r>
    <x v="5"/>
    <n v="70"/>
    <x v="145"/>
    <x v="7"/>
    <x v="1"/>
    <m/>
  </r>
  <r>
    <x v="5"/>
    <n v="69"/>
    <x v="146"/>
    <x v="7"/>
    <x v="1"/>
    <m/>
  </r>
  <r>
    <x v="5"/>
    <n v="86"/>
    <x v="6546"/>
    <x v="7"/>
    <x v="1"/>
    <m/>
  </r>
  <r>
    <x v="5"/>
    <n v="77"/>
    <x v="147"/>
    <x v="7"/>
    <x v="1"/>
    <m/>
  </r>
  <r>
    <x v="5"/>
    <n v="88"/>
    <x v="6547"/>
    <x v="7"/>
    <x v="1"/>
    <m/>
  </r>
  <r>
    <x v="5"/>
    <n v="83"/>
    <x v="148"/>
    <x v="7"/>
    <x v="1"/>
    <m/>
  </r>
  <r>
    <x v="5"/>
    <n v="64"/>
    <x v="149"/>
    <x v="7"/>
    <x v="1"/>
    <m/>
  </r>
  <r>
    <x v="5"/>
    <n v="62"/>
    <x v="150"/>
    <x v="7"/>
    <x v="1"/>
    <m/>
  </r>
  <r>
    <x v="5"/>
    <n v="61"/>
    <x v="151"/>
    <x v="7"/>
    <x v="1"/>
    <m/>
  </r>
  <r>
    <x v="5"/>
    <n v="57"/>
    <x v="152"/>
    <x v="7"/>
    <x v="1"/>
    <m/>
  </r>
  <r>
    <x v="5"/>
    <n v="66"/>
    <x v="153"/>
    <x v="7"/>
    <x v="1"/>
    <m/>
  </r>
  <r>
    <x v="5"/>
    <n v="70"/>
    <x v="154"/>
    <x v="7"/>
    <x v="1"/>
    <m/>
  </r>
  <r>
    <x v="5"/>
    <n v="66"/>
    <x v="6548"/>
    <x v="7"/>
    <x v="1"/>
    <m/>
  </r>
  <r>
    <x v="5"/>
    <n v="100"/>
    <x v="155"/>
    <x v="7"/>
    <x v="1"/>
    <m/>
  </r>
  <r>
    <x v="5"/>
    <n v="118"/>
    <x v="156"/>
    <x v="7"/>
    <x v="1"/>
    <m/>
  </r>
  <r>
    <x v="5"/>
    <n v="115"/>
    <x v="157"/>
    <x v="7"/>
    <x v="1"/>
    <m/>
  </r>
  <r>
    <x v="5"/>
    <n v="112"/>
    <x v="161"/>
    <x v="7"/>
    <x v="1"/>
    <m/>
  </r>
  <r>
    <x v="5"/>
    <n v="101"/>
    <x v="162"/>
    <x v="7"/>
    <x v="1"/>
    <m/>
  </r>
  <r>
    <x v="5"/>
    <n v="104"/>
    <x v="163"/>
    <x v="7"/>
    <x v="1"/>
    <m/>
  </r>
  <r>
    <x v="5"/>
    <n v="104"/>
    <x v="164"/>
    <x v="7"/>
    <x v="1"/>
    <m/>
  </r>
  <r>
    <x v="5"/>
    <n v="108"/>
    <x v="165"/>
    <x v="7"/>
    <x v="1"/>
    <m/>
  </r>
  <r>
    <x v="5"/>
    <n v="98"/>
    <x v="166"/>
    <x v="7"/>
    <x v="1"/>
    <m/>
  </r>
  <r>
    <x v="5"/>
    <n v="104"/>
    <x v="167"/>
    <x v="7"/>
    <x v="1"/>
    <m/>
  </r>
  <r>
    <x v="5"/>
    <n v="114"/>
    <x v="168"/>
    <x v="7"/>
    <x v="1"/>
    <m/>
  </r>
  <r>
    <x v="5"/>
    <n v="102"/>
    <x v="169"/>
    <x v="7"/>
    <x v="1"/>
    <m/>
  </r>
  <r>
    <x v="5"/>
    <n v="93"/>
    <x v="170"/>
    <x v="7"/>
    <x v="1"/>
    <m/>
  </r>
  <r>
    <x v="5"/>
    <n v="83"/>
    <x v="171"/>
    <x v="7"/>
    <x v="1"/>
    <m/>
  </r>
  <r>
    <x v="5"/>
    <n v="84"/>
    <x v="172"/>
    <x v="7"/>
    <x v="1"/>
    <m/>
  </r>
  <r>
    <x v="5"/>
    <n v="82"/>
    <x v="174"/>
    <x v="7"/>
    <x v="1"/>
    <m/>
  </r>
  <r>
    <x v="5"/>
    <n v="82"/>
    <x v="175"/>
    <x v="7"/>
    <x v="1"/>
    <m/>
  </r>
  <r>
    <x v="5"/>
    <n v="89"/>
    <x v="176"/>
    <x v="7"/>
    <x v="1"/>
    <m/>
  </r>
  <r>
    <x v="5"/>
    <n v="91"/>
    <x v="178"/>
    <x v="7"/>
    <x v="1"/>
    <m/>
  </r>
  <r>
    <x v="5"/>
    <n v="92"/>
    <x v="179"/>
    <x v="7"/>
    <x v="1"/>
    <m/>
  </r>
  <r>
    <x v="5"/>
    <n v="88"/>
    <x v="180"/>
    <x v="7"/>
    <x v="1"/>
    <m/>
  </r>
  <r>
    <x v="5"/>
    <n v="86"/>
    <x v="181"/>
    <x v="7"/>
    <x v="1"/>
    <m/>
  </r>
  <r>
    <x v="5"/>
    <n v="87"/>
    <x v="182"/>
    <x v="7"/>
    <x v="1"/>
    <m/>
  </r>
  <r>
    <x v="5"/>
    <n v="84"/>
    <x v="183"/>
    <x v="7"/>
    <x v="1"/>
    <m/>
  </r>
  <r>
    <x v="5"/>
    <n v="95"/>
    <x v="184"/>
    <x v="7"/>
    <x v="1"/>
    <m/>
  </r>
  <r>
    <x v="5"/>
    <n v="93"/>
    <x v="185"/>
    <x v="7"/>
    <x v="1"/>
    <m/>
  </r>
  <r>
    <x v="5"/>
    <n v="94"/>
    <x v="186"/>
    <x v="7"/>
    <x v="1"/>
    <m/>
  </r>
  <r>
    <x v="5"/>
    <n v="106"/>
    <x v="187"/>
    <x v="7"/>
    <x v="1"/>
    <m/>
  </r>
  <r>
    <x v="5"/>
    <n v="105"/>
    <x v="188"/>
    <x v="7"/>
    <x v="1"/>
    <m/>
  </r>
  <r>
    <x v="5"/>
    <n v="105"/>
    <x v="189"/>
    <x v="7"/>
    <x v="1"/>
    <m/>
  </r>
  <r>
    <x v="5"/>
    <n v="94"/>
    <x v="192"/>
    <x v="7"/>
    <x v="1"/>
    <m/>
  </r>
  <r>
    <x v="5"/>
    <n v="90"/>
    <x v="193"/>
    <x v="7"/>
    <x v="1"/>
    <m/>
  </r>
  <r>
    <x v="5"/>
    <n v="108"/>
    <x v="194"/>
    <x v="7"/>
    <x v="1"/>
    <m/>
  </r>
  <r>
    <x v="5"/>
    <n v="109"/>
    <x v="195"/>
    <x v="7"/>
    <x v="1"/>
    <m/>
  </r>
  <r>
    <x v="5"/>
    <n v="111"/>
    <x v="6549"/>
    <x v="7"/>
    <x v="1"/>
    <m/>
  </r>
  <r>
    <x v="5"/>
    <n v="103"/>
    <x v="197"/>
    <x v="7"/>
    <x v="1"/>
    <m/>
  </r>
  <r>
    <x v="5"/>
    <n v="91"/>
    <x v="198"/>
    <x v="7"/>
    <x v="1"/>
    <m/>
  </r>
  <r>
    <x v="5"/>
    <n v="82"/>
    <x v="199"/>
    <x v="7"/>
    <x v="1"/>
    <m/>
  </r>
  <r>
    <x v="5"/>
    <n v="101"/>
    <x v="200"/>
    <x v="7"/>
    <x v="1"/>
    <m/>
  </r>
  <r>
    <x v="5"/>
    <n v="104"/>
    <x v="201"/>
    <x v="7"/>
    <x v="1"/>
    <m/>
  </r>
  <r>
    <x v="5"/>
    <n v="104"/>
    <x v="202"/>
    <x v="7"/>
    <x v="1"/>
    <m/>
  </r>
  <r>
    <x v="5"/>
    <n v="104"/>
    <x v="203"/>
    <x v="7"/>
    <x v="1"/>
    <m/>
  </r>
  <r>
    <x v="5"/>
    <n v="109"/>
    <x v="204"/>
    <x v="7"/>
    <x v="1"/>
    <m/>
  </r>
  <r>
    <x v="5"/>
    <n v="123"/>
    <x v="205"/>
    <x v="7"/>
    <x v="1"/>
    <m/>
  </r>
  <r>
    <x v="5"/>
    <n v="156"/>
    <x v="206"/>
    <x v="7"/>
    <x v="1"/>
    <m/>
  </r>
  <r>
    <x v="5"/>
    <n v="139"/>
    <x v="6550"/>
    <x v="7"/>
    <x v="1"/>
    <m/>
  </r>
  <r>
    <x v="5"/>
    <n v="100"/>
    <x v="208"/>
    <x v="7"/>
    <x v="1"/>
    <m/>
  </r>
  <r>
    <x v="5"/>
    <n v="89"/>
    <x v="209"/>
    <x v="7"/>
    <x v="1"/>
    <m/>
  </r>
  <r>
    <x v="5"/>
    <n v="81"/>
    <x v="210"/>
    <x v="7"/>
    <x v="1"/>
    <m/>
  </r>
  <r>
    <x v="5"/>
    <n v="70"/>
    <x v="211"/>
    <x v="7"/>
    <x v="1"/>
    <m/>
  </r>
  <r>
    <x v="5"/>
    <n v="78"/>
    <x v="212"/>
    <x v="7"/>
    <x v="1"/>
    <m/>
  </r>
  <r>
    <x v="5"/>
    <n v="97"/>
    <x v="214"/>
    <x v="7"/>
    <x v="1"/>
    <m/>
  </r>
  <r>
    <x v="5"/>
    <n v="94"/>
    <x v="6551"/>
    <x v="7"/>
    <x v="1"/>
    <m/>
  </r>
  <r>
    <x v="5"/>
    <n v="98"/>
    <x v="215"/>
    <x v="7"/>
    <x v="1"/>
    <m/>
  </r>
  <r>
    <x v="5"/>
    <n v="93"/>
    <x v="6552"/>
    <x v="7"/>
    <x v="1"/>
    <m/>
  </r>
  <r>
    <x v="5"/>
    <n v="96"/>
    <x v="217"/>
    <x v="7"/>
    <x v="1"/>
    <m/>
  </r>
  <r>
    <x v="5"/>
    <n v="97"/>
    <x v="218"/>
    <x v="7"/>
    <x v="1"/>
    <m/>
  </r>
  <r>
    <x v="5"/>
    <n v="90"/>
    <x v="220"/>
    <x v="7"/>
    <x v="1"/>
    <m/>
  </r>
  <r>
    <x v="5"/>
    <n v="81"/>
    <x v="6553"/>
    <x v="7"/>
    <x v="1"/>
    <m/>
  </r>
  <r>
    <x v="5"/>
    <n v="80"/>
    <x v="221"/>
    <x v="7"/>
    <x v="1"/>
    <m/>
  </r>
  <r>
    <x v="5"/>
    <n v="82"/>
    <x v="222"/>
    <x v="7"/>
    <x v="1"/>
    <m/>
  </r>
  <r>
    <x v="5"/>
    <n v="91"/>
    <x v="224"/>
    <x v="7"/>
    <x v="1"/>
    <m/>
  </r>
  <r>
    <x v="5"/>
    <n v="81"/>
    <x v="225"/>
    <x v="7"/>
    <x v="1"/>
    <m/>
  </r>
  <r>
    <x v="5"/>
    <n v="73"/>
    <x v="226"/>
    <x v="7"/>
    <x v="1"/>
    <m/>
  </r>
  <r>
    <x v="5"/>
    <n v="88"/>
    <x v="6554"/>
    <x v="7"/>
    <x v="1"/>
    <m/>
  </r>
  <r>
    <x v="5"/>
    <n v="98"/>
    <x v="231"/>
    <x v="7"/>
    <x v="1"/>
    <m/>
  </r>
  <r>
    <x v="5"/>
    <n v="95"/>
    <x v="232"/>
    <x v="7"/>
    <x v="1"/>
    <m/>
  </r>
  <r>
    <x v="5"/>
    <n v="95"/>
    <x v="233"/>
    <x v="7"/>
    <x v="1"/>
    <m/>
  </r>
  <r>
    <x v="5"/>
    <n v="99"/>
    <x v="234"/>
    <x v="7"/>
    <x v="1"/>
    <m/>
  </r>
  <r>
    <x v="5"/>
    <n v="95"/>
    <x v="235"/>
    <x v="7"/>
    <x v="1"/>
    <m/>
  </r>
  <r>
    <x v="5"/>
    <n v="94"/>
    <x v="236"/>
    <x v="7"/>
    <x v="1"/>
    <m/>
  </r>
  <r>
    <x v="5"/>
    <n v="102"/>
    <x v="6555"/>
    <x v="7"/>
    <x v="1"/>
    <m/>
  </r>
  <r>
    <x v="5"/>
    <n v="100"/>
    <x v="237"/>
    <x v="7"/>
    <x v="1"/>
    <m/>
  </r>
  <r>
    <x v="5"/>
    <n v="96"/>
    <x v="238"/>
    <x v="7"/>
    <x v="1"/>
    <m/>
  </r>
  <r>
    <x v="5"/>
    <n v="97"/>
    <x v="239"/>
    <x v="7"/>
    <x v="1"/>
    <m/>
  </r>
  <r>
    <x v="5"/>
    <n v="97"/>
    <x v="240"/>
    <x v="7"/>
    <x v="1"/>
    <m/>
  </r>
  <r>
    <x v="5"/>
    <n v="95"/>
    <x v="6556"/>
    <x v="7"/>
    <x v="1"/>
    <m/>
  </r>
  <r>
    <x v="5"/>
    <n v="96"/>
    <x v="242"/>
    <x v="7"/>
    <x v="1"/>
    <m/>
  </r>
  <r>
    <x v="5"/>
    <n v="98"/>
    <x v="243"/>
    <x v="7"/>
    <x v="1"/>
    <m/>
  </r>
  <r>
    <x v="5"/>
    <n v="91"/>
    <x v="245"/>
    <x v="7"/>
    <x v="1"/>
    <m/>
  </r>
  <r>
    <x v="5"/>
    <n v="90"/>
    <x v="246"/>
    <x v="7"/>
    <x v="1"/>
    <m/>
  </r>
  <r>
    <x v="5"/>
    <n v="82"/>
    <x v="247"/>
    <x v="7"/>
    <x v="1"/>
    <m/>
  </r>
  <r>
    <x v="5"/>
    <n v="88"/>
    <x v="248"/>
    <x v="7"/>
    <x v="1"/>
    <m/>
  </r>
  <r>
    <x v="5"/>
    <n v="94"/>
    <x v="6557"/>
    <x v="7"/>
    <x v="1"/>
    <m/>
  </r>
  <r>
    <x v="5"/>
    <n v="89"/>
    <x v="6558"/>
    <x v="7"/>
    <x v="1"/>
    <m/>
  </r>
  <r>
    <x v="5"/>
    <n v="89"/>
    <x v="249"/>
    <x v="7"/>
    <x v="1"/>
    <m/>
  </r>
  <r>
    <x v="5"/>
    <n v="95"/>
    <x v="6559"/>
    <x v="7"/>
    <x v="1"/>
    <m/>
  </r>
  <r>
    <x v="5"/>
    <n v="96"/>
    <x v="6560"/>
    <x v="7"/>
    <x v="1"/>
    <m/>
  </r>
  <r>
    <x v="5"/>
    <n v="95"/>
    <x v="250"/>
    <x v="7"/>
    <x v="1"/>
    <m/>
  </r>
  <r>
    <x v="5"/>
    <n v="91"/>
    <x v="252"/>
    <x v="7"/>
    <x v="1"/>
    <m/>
  </r>
  <r>
    <x v="5"/>
    <n v="98"/>
    <x v="253"/>
    <x v="7"/>
    <x v="1"/>
    <m/>
  </r>
  <r>
    <x v="5"/>
    <n v="104"/>
    <x v="254"/>
    <x v="7"/>
    <x v="1"/>
    <m/>
  </r>
  <r>
    <x v="5"/>
    <n v="114"/>
    <x v="255"/>
    <x v="7"/>
    <x v="1"/>
    <m/>
  </r>
  <r>
    <x v="5"/>
    <n v="112"/>
    <x v="256"/>
    <x v="7"/>
    <x v="1"/>
    <m/>
  </r>
  <r>
    <x v="5"/>
    <n v="120"/>
    <x v="257"/>
    <x v="7"/>
    <x v="1"/>
    <m/>
  </r>
  <r>
    <x v="5"/>
    <n v="118"/>
    <x v="258"/>
    <x v="7"/>
    <x v="1"/>
    <m/>
  </r>
  <r>
    <x v="5"/>
    <n v="118"/>
    <x v="259"/>
    <x v="7"/>
    <x v="1"/>
    <m/>
  </r>
  <r>
    <x v="5"/>
    <n v="125"/>
    <x v="261"/>
    <x v="7"/>
    <x v="1"/>
    <m/>
  </r>
  <r>
    <x v="5"/>
    <n v="128"/>
    <x v="262"/>
    <x v="7"/>
    <x v="1"/>
    <m/>
  </r>
  <r>
    <x v="5"/>
    <n v="124"/>
    <x v="6561"/>
    <x v="7"/>
    <x v="1"/>
    <m/>
  </r>
  <r>
    <x v="5"/>
    <n v="120"/>
    <x v="6562"/>
    <x v="7"/>
    <x v="1"/>
    <m/>
  </r>
  <r>
    <x v="5"/>
    <n v="122"/>
    <x v="6563"/>
    <x v="7"/>
    <x v="1"/>
    <m/>
  </r>
  <r>
    <x v="5"/>
    <n v="123"/>
    <x v="263"/>
    <x v="7"/>
    <x v="1"/>
    <m/>
  </r>
  <r>
    <x v="5"/>
    <n v="110"/>
    <x v="6564"/>
    <x v="7"/>
    <x v="1"/>
    <m/>
  </r>
  <r>
    <x v="5"/>
    <n v="105"/>
    <x v="264"/>
    <x v="7"/>
    <x v="1"/>
    <m/>
  </r>
  <r>
    <x v="5"/>
    <n v="99"/>
    <x v="6565"/>
    <x v="7"/>
    <x v="1"/>
    <m/>
  </r>
  <r>
    <x v="5"/>
    <n v="97"/>
    <x v="6566"/>
    <x v="7"/>
    <x v="1"/>
    <m/>
  </r>
  <r>
    <x v="5"/>
    <n v="93"/>
    <x v="265"/>
    <x v="7"/>
    <x v="1"/>
    <m/>
  </r>
  <r>
    <x v="5"/>
    <n v="89"/>
    <x v="266"/>
    <x v="7"/>
    <x v="1"/>
    <m/>
  </r>
  <r>
    <x v="5"/>
    <n v="81"/>
    <x v="267"/>
    <x v="7"/>
    <x v="1"/>
    <m/>
  </r>
  <r>
    <x v="5"/>
    <n v="75"/>
    <x v="268"/>
    <x v="7"/>
    <x v="1"/>
    <m/>
  </r>
  <r>
    <x v="5"/>
    <n v="76"/>
    <x v="270"/>
    <x v="7"/>
    <x v="1"/>
    <m/>
  </r>
  <r>
    <x v="5"/>
    <n v="105"/>
    <x v="271"/>
    <x v="7"/>
    <x v="1"/>
    <m/>
  </r>
  <r>
    <x v="5"/>
    <n v="104"/>
    <x v="272"/>
    <x v="7"/>
    <x v="1"/>
    <m/>
  </r>
  <r>
    <x v="5"/>
    <n v="104"/>
    <x v="6567"/>
    <x v="7"/>
    <x v="1"/>
    <m/>
  </r>
  <r>
    <x v="5"/>
    <n v="106"/>
    <x v="273"/>
    <x v="7"/>
    <x v="1"/>
    <m/>
  </r>
  <r>
    <x v="5"/>
    <n v="102"/>
    <x v="274"/>
    <x v="7"/>
    <x v="1"/>
    <m/>
  </r>
  <r>
    <x v="5"/>
    <n v="100"/>
    <x v="275"/>
    <x v="7"/>
    <x v="1"/>
    <m/>
  </r>
  <r>
    <x v="5"/>
    <n v="106"/>
    <x v="6568"/>
    <x v="7"/>
    <x v="1"/>
    <m/>
  </r>
  <r>
    <x v="5"/>
    <n v="107"/>
    <x v="276"/>
    <x v="7"/>
    <x v="1"/>
    <m/>
  </r>
  <r>
    <x v="5"/>
    <n v="108"/>
    <x v="277"/>
    <x v="7"/>
    <x v="1"/>
    <m/>
  </r>
  <r>
    <x v="5"/>
    <n v="101"/>
    <x v="278"/>
    <x v="7"/>
    <x v="1"/>
    <m/>
  </r>
  <r>
    <x v="5"/>
    <n v="103"/>
    <x v="6569"/>
    <x v="7"/>
    <x v="1"/>
    <m/>
  </r>
  <r>
    <x v="5"/>
    <n v="103"/>
    <x v="279"/>
    <x v="7"/>
    <x v="1"/>
    <m/>
  </r>
  <r>
    <x v="5"/>
    <n v="102"/>
    <x v="6570"/>
    <x v="7"/>
    <x v="1"/>
    <m/>
  </r>
  <r>
    <x v="5"/>
    <n v="104"/>
    <x v="280"/>
    <x v="7"/>
    <x v="1"/>
    <m/>
  </r>
  <r>
    <x v="5"/>
    <n v="102"/>
    <x v="282"/>
    <x v="7"/>
    <x v="1"/>
    <m/>
  </r>
  <r>
    <x v="5"/>
    <n v="100"/>
    <x v="283"/>
    <x v="7"/>
    <x v="1"/>
    <m/>
  </r>
  <r>
    <x v="5"/>
    <n v="106"/>
    <x v="284"/>
    <x v="7"/>
    <x v="1"/>
    <m/>
  </r>
  <r>
    <x v="5"/>
    <n v="102"/>
    <x v="285"/>
    <x v="7"/>
    <x v="1"/>
    <m/>
  </r>
  <r>
    <x v="5"/>
    <n v="101"/>
    <x v="6571"/>
    <x v="7"/>
    <x v="1"/>
    <m/>
  </r>
  <r>
    <x v="5"/>
    <n v="103"/>
    <x v="6572"/>
    <x v="7"/>
    <x v="1"/>
    <m/>
  </r>
  <r>
    <x v="5"/>
    <n v="103"/>
    <x v="287"/>
    <x v="7"/>
    <x v="1"/>
    <m/>
  </r>
  <r>
    <x v="5"/>
    <n v="106"/>
    <x v="288"/>
    <x v="7"/>
    <x v="1"/>
    <m/>
  </r>
  <r>
    <x v="5"/>
    <n v="109"/>
    <x v="6573"/>
    <x v="7"/>
    <x v="1"/>
    <m/>
  </r>
  <r>
    <x v="5"/>
    <n v="106"/>
    <x v="289"/>
    <x v="7"/>
    <x v="1"/>
    <m/>
  </r>
  <r>
    <x v="5"/>
    <n v="108"/>
    <x v="290"/>
    <x v="7"/>
    <x v="1"/>
    <m/>
  </r>
  <r>
    <x v="5"/>
    <n v="115"/>
    <x v="291"/>
    <x v="7"/>
    <x v="1"/>
    <m/>
  </r>
  <r>
    <x v="5"/>
    <n v="113"/>
    <x v="292"/>
    <x v="7"/>
    <x v="1"/>
    <m/>
  </r>
  <r>
    <x v="5"/>
    <n v="112"/>
    <x v="293"/>
    <x v="7"/>
    <x v="1"/>
    <m/>
  </r>
  <r>
    <x v="5"/>
    <n v="112"/>
    <x v="295"/>
    <x v="7"/>
    <x v="1"/>
    <m/>
  </r>
  <r>
    <x v="5"/>
    <n v="114"/>
    <x v="296"/>
    <x v="7"/>
    <x v="1"/>
    <m/>
  </r>
  <r>
    <x v="5"/>
    <n v="107"/>
    <x v="6574"/>
    <x v="7"/>
    <x v="1"/>
    <m/>
  </r>
  <r>
    <x v="5"/>
    <n v="109"/>
    <x v="297"/>
    <x v="7"/>
    <x v="1"/>
    <m/>
  </r>
  <r>
    <x v="5"/>
    <n v="109"/>
    <x v="6575"/>
    <x v="7"/>
    <x v="1"/>
    <m/>
  </r>
  <r>
    <x v="5"/>
    <n v="107"/>
    <x v="6576"/>
    <x v="7"/>
    <x v="1"/>
    <m/>
  </r>
  <r>
    <x v="5"/>
    <n v="108"/>
    <x v="298"/>
    <x v="7"/>
    <x v="1"/>
    <m/>
  </r>
  <r>
    <x v="5"/>
    <n v="107"/>
    <x v="299"/>
    <x v="7"/>
    <x v="1"/>
    <m/>
  </r>
  <r>
    <x v="5"/>
    <n v="112"/>
    <x v="300"/>
    <x v="7"/>
    <x v="1"/>
    <m/>
  </r>
  <r>
    <x v="5"/>
    <n v="109"/>
    <x v="301"/>
    <x v="7"/>
    <x v="1"/>
    <m/>
  </r>
  <r>
    <x v="5"/>
    <n v="113"/>
    <x v="302"/>
    <x v="7"/>
    <x v="1"/>
    <m/>
  </r>
  <r>
    <x v="5"/>
    <n v="108"/>
    <x v="6577"/>
    <x v="7"/>
    <x v="1"/>
    <m/>
  </r>
  <r>
    <x v="5"/>
    <n v="109"/>
    <x v="6578"/>
    <x v="7"/>
    <x v="1"/>
    <m/>
  </r>
  <r>
    <x v="5"/>
    <n v="108"/>
    <x v="303"/>
    <x v="7"/>
    <x v="1"/>
    <m/>
  </r>
  <r>
    <x v="5"/>
    <n v="119"/>
    <x v="304"/>
    <x v="7"/>
    <x v="1"/>
    <m/>
  </r>
  <r>
    <x v="5"/>
    <n v="124"/>
    <x v="6579"/>
    <x v="7"/>
    <x v="1"/>
    <m/>
  </r>
  <r>
    <x v="5"/>
    <n v="117"/>
    <x v="306"/>
    <x v="7"/>
    <x v="1"/>
    <m/>
  </r>
  <r>
    <x v="5"/>
    <n v="119"/>
    <x v="307"/>
    <x v="7"/>
    <x v="1"/>
    <m/>
  </r>
  <r>
    <x v="5"/>
    <n v="123"/>
    <x v="308"/>
    <x v="7"/>
    <x v="1"/>
    <m/>
  </r>
  <r>
    <x v="5"/>
    <n v="118"/>
    <x v="309"/>
    <x v="7"/>
    <x v="1"/>
    <m/>
  </r>
  <r>
    <x v="5"/>
    <n v="115"/>
    <x v="6580"/>
    <x v="7"/>
    <x v="1"/>
    <m/>
  </r>
  <r>
    <x v="5"/>
    <n v="115"/>
    <x v="311"/>
    <x v="7"/>
    <x v="1"/>
    <m/>
  </r>
  <r>
    <x v="5"/>
    <n v="126"/>
    <x v="6581"/>
    <x v="7"/>
    <x v="1"/>
    <m/>
  </r>
  <r>
    <x v="5"/>
    <n v="120"/>
    <x v="312"/>
    <x v="7"/>
    <x v="1"/>
    <m/>
  </r>
  <r>
    <x v="5"/>
    <n v="108"/>
    <x v="313"/>
    <x v="7"/>
    <x v="1"/>
    <m/>
  </r>
  <r>
    <x v="5"/>
    <n v="98"/>
    <x v="314"/>
    <x v="7"/>
    <x v="1"/>
    <m/>
  </r>
  <r>
    <x v="5"/>
    <n v="107"/>
    <x v="6582"/>
    <x v="7"/>
    <x v="1"/>
    <m/>
  </r>
  <r>
    <x v="5"/>
    <n v="101"/>
    <x v="315"/>
    <x v="7"/>
    <x v="1"/>
    <m/>
  </r>
  <r>
    <x v="5"/>
    <n v="106"/>
    <x v="316"/>
    <x v="7"/>
    <x v="1"/>
    <m/>
  </r>
  <r>
    <x v="5"/>
    <n v="104"/>
    <x v="6583"/>
    <x v="7"/>
    <x v="1"/>
    <m/>
  </r>
  <r>
    <x v="5"/>
    <n v="100"/>
    <x v="317"/>
    <x v="7"/>
    <x v="1"/>
    <m/>
  </r>
  <r>
    <x v="5"/>
    <n v="102"/>
    <x v="319"/>
    <x v="7"/>
    <x v="1"/>
    <m/>
  </r>
  <r>
    <x v="5"/>
    <n v="105"/>
    <x v="6584"/>
    <x v="7"/>
    <x v="1"/>
    <m/>
  </r>
  <r>
    <x v="5"/>
    <n v="108"/>
    <x v="320"/>
    <x v="7"/>
    <x v="1"/>
    <m/>
  </r>
  <r>
    <x v="5"/>
    <n v="111"/>
    <x v="321"/>
    <x v="7"/>
    <x v="1"/>
    <m/>
  </r>
  <r>
    <x v="5"/>
    <n v="121"/>
    <x v="322"/>
    <x v="7"/>
    <x v="1"/>
    <m/>
  </r>
  <r>
    <x v="5"/>
    <n v="123"/>
    <x v="323"/>
    <x v="7"/>
    <x v="1"/>
    <m/>
  </r>
  <r>
    <x v="5"/>
    <n v="115"/>
    <x v="6585"/>
    <x v="7"/>
    <x v="1"/>
    <m/>
  </r>
  <r>
    <x v="5"/>
    <n v="112"/>
    <x v="6586"/>
    <x v="7"/>
    <x v="1"/>
    <m/>
  </r>
  <r>
    <x v="5"/>
    <n v="112"/>
    <x v="6587"/>
    <x v="7"/>
    <x v="1"/>
    <m/>
  </r>
  <r>
    <x v="5"/>
    <n v="82"/>
    <x v="6588"/>
    <x v="7"/>
    <x v="1"/>
    <m/>
  </r>
  <r>
    <x v="5"/>
    <n v="90"/>
    <x v="6589"/>
    <x v="7"/>
    <x v="1"/>
    <m/>
  </r>
  <r>
    <x v="5"/>
    <n v="88"/>
    <x v="334"/>
    <x v="7"/>
    <x v="1"/>
    <m/>
  </r>
  <r>
    <x v="5"/>
    <n v="95"/>
    <x v="335"/>
    <x v="7"/>
    <x v="1"/>
    <m/>
  </r>
  <r>
    <x v="5"/>
    <n v="97"/>
    <x v="336"/>
    <x v="7"/>
    <x v="1"/>
    <m/>
  </r>
  <r>
    <x v="5"/>
    <n v="98"/>
    <x v="338"/>
    <x v="7"/>
    <x v="1"/>
    <m/>
  </r>
  <r>
    <x v="5"/>
    <n v="104"/>
    <x v="339"/>
    <x v="7"/>
    <x v="1"/>
    <m/>
  </r>
  <r>
    <x v="5"/>
    <n v="103"/>
    <x v="6590"/>
    <x v="7"/>
    <x v="1"/>
    <m/>
  </r>
  <r>
    <x v="5"/>
    <n v="110"/>
    <x v="340"/>
    <x v="7"/>
    <x v="1"/>
    <m/>
  </r>
  <r>
    <x v="5"/>
    <n v="112"/>
    <x v="6591"/>
    <x v="7"/>
    <x v="1"/>
    <m/>
  </r>
  <r>
    <x v="5"/>
    <n v="110"/>
    <x v="341"/>
    <x v="7"/>
    <x v="1"/>
    <m/>
  </r>
  <r>
    <x v="5"/>
    <n v="108"/>
    <x v="6592"/>
    <x v="7"/>
    <x v="1"/>
    <m/>
  </r>
  <r>
    <x v="5"/>
    <n v="108"/>
    <x v="342"/>
    <x v="7"/>
    <x v="1"/>
    <m/>
  </r>
  <r>
    <x v="5"/>
    <n v="131"/>
    <x v="343"/>
    <x v="7"/>
    <x v="1"/>
    <m/>
  </r>
  <r>
    <x v="5"/>
    <n v="127"/>
    <x v="344"/>
    <x v="7"/>
    <x v="1"/>
    <m/>
  </r>
  <r>
    <x v="5"/>
    <n v="128"/>
    <x v="345"/>
    <x v="7"/>
    <x v="1"/>
    <m/>
  </r>
  <r>
    <x v="5"/>
    <n v="116"/>
    <x v="346"/>
    <x v="7"/>
    <x v="1"/>
    <m/>
  </r>
  <r>
    <x v="5"/>
    <n v="103"/>
    <x v="347"/>
    <x v="7"/>
    <x v="1"/>
    <m/>
  </r>
  <r>
    <x v="5"/>
    <n v="101"/>
    <x v="348"/>
    <x v="7"/>
    <x v="1"/>
    <m/>
  </r>
  <r>
    <x v="5"/>
    <n v="99"/>
    <x v="349"/>
    <x v="7"/>
    <x v="1"/>
    <m/>
  </r>
  <r>
    <x v="5"/>
    <n v="99"/>
    <x v="350"/>
    <x v="7"/>
    <x v="1"/>
    <m/>
  </r>
  <r>
    <x v="5"/>
    <n v="98"/>
    <x v="351"/>
    <x v="7"/>
    <x v="1"/>
    <m/>
  </r>
  <r>
    <x v="5"/>
    <n v="99"/>
    <x v="352"/>
    <x v="7"/>
    <x v="1"/>
    <m/>
  </r>
  <r>
    <x v="5"/>
    <n v="96"/>
    <x v="353"/>
    <x v="7"/>
    <x v="1"/>
    <m/>
  </r>
  <r>
    <x v="5"/>
    <n v="94"/>
    <x v="354"/>
    <x v="7"/>
    <x v="1"/>
    <m/>
  </r>
  <r>
    <x v="5"/>
    <n v="95"/>
    <x v="355"/>
    <x v="7"/>
    <x v="1"/>
    <m/>
  </r>
  <r>
    <x v="5"/>
    <n v="97"/>
    <x v="356"/>
    <x v="7"/>
    <x v="1"/>
    <m/>
  </r>
  <r>
    <x v="5"/>
    <n v="96"/>
    <x v="357"/>
    <x v="7"/>
    <x v="1"/>
    <m/>
  </r>
  <r>
    <x v="5"/>
    <n v="92"/>
    <x v="358"/>
    <x v="7"/>
    <x v="1"/>
    <m/>
  </r>
  <r>
    <x v="5"/>
    <n v="95"/>
    <x v="359"/>
    <x v="7"/>
    <x v="1"/>
    <m/>
  </r>
  <r>
    <x v="5"/>
    <n v="96"/>
    <x v="360"/>
    <x v="7"/>
    <x v="1"/>
    <m/>
  </r>
  <r>
    <x v="5"/>
    <n v="93"/>
    <x v="361"/>
    <x v="7"/>
    <x v="1"/>
    <m/>
  </r>
  <r>
    <x v="5"/>
    <n v="91"/>
    <x v="362"/>
    <x v="7"/>
    <x v="1"/>
    <m/>
  </r>
  <r>
    <x v="5"/>
    <n v="97"/>
    <x v="364"/>
    <x v="7"/>
    <x v="1"/>
    <m/>
  </r>
  <r>
    <x v="5"/>
    <n v="97"/>
    <x v="365"/>
    <x v="7"/>
    <x v="1"/>
    <m/>
  </r>
  <r>
    <x v="5"/>
    <n v="93"/>
    <x v="366"/>
    <x v="7"/>
    <x v="1"/>
    <m/>
  </r>
  <r>
    <x v="5"/>
    <n v="91"/>
    <x v="6593"/>
    <x v="7"/>
    <x v="1"/>
    <m/>
  </r>
  <r>
    <x v="5"/>
    <n v="93"/>
    <x v="367"/>
    <x v="7"/>
    <x v="1"/>
    <m/>
  </r>
  <r>
    <x v="5"/>
    <n v="97"/>
    <x v="368"/>
    <x v="7"/>
    <x v="1"/>
    <m/>
  </r>
  <r>
    <x v="5"/>
    <n v="92"/>
    <x v="369"/>
    <x v="7"/>
    <x v="1"/>
    <m/>
  </r>
  <r>
    <x v="5"/>
    <n v="95"/>
    <x v="6594"/>
    <x v="7"/>
    <x v="1"/>
    <m/>
  </r>
  <r>
    <x v="5"/>
    <n v="96"/>
    <x v="370"/>
    <x v="7"/>
    <x v="1"/>
    <m/>
  </r>
  <r>
    <x v="5"/>
    <n v="91"/>
    <x v="6595"/>
    <x v="7"/>
    <x v="1"/>
    <m/>
  </r>
  <r>
    <x v="5"/>
    <n v="94"/>
    <x v="6596"/>
    <x v="7"/>
    <x v="1"/>
    <m/>
  </r>
  <r>
    <x v="5"/>
    <n v="94"/>
    <x v="371"/>
    <x v="7"/>
    <x v="1"/>
    <m/>
  </r>
  <r>
    <x v="5"/>
    <n v="92"/>
    <x v="372"/>
    <x v="7"/>
    <x v="1"/>
    <m/>
  </r>
  <r>
    <x v="5"/>
    <n v="95"/>
    <x v="6597"/>
    <x v="7"/>
    <x v="1"/>
    <m/>
  </r>
  <r>
    <x v="5"/>
    <n v="93"/>
    <x v="373"/>
    <x v="7"/>
    <x v="1"/>
    <m/>
  </r>
  <r>
    <x v="5"/>
    <n v="96"/>
    <x v="6598"/>
    <x v="7"/>
    <x v="1"/>
    <m/>
  </r>
  <r>
    <x v="5"/>
    <n v="94"/>
    <x v="6599"/>
    <x v="7"/>
    <x v="1"/>
    <m/>
  </r>
  <r>
    <x v="5"/>
    <n v="94"/>
    <x v="6600"/>
    <x v="7"/>
    <x v="1"/>
    <m/>
  </r>
  <r>
    <x v="5"/>
    <n v="95"/>
    <x v="6601"/>
    <x v="7"/>
    <x v="1"/>
    <m/>
  </r>
  <r>
    <x v="5"/>
    <n v="94"/>
    <x v="374"/>
    <x v="7"/>
    <x v="1"/>
    <m/>
  </r>
  <r>
    <x v="5"/>
    <n v="94"/>
    <x v="6602"/>
    <x v="7"/>
    <x v="1"/>
    <m/>
  </r>
  <r>
    <x v="5"/>
    <n v="89"/>
    <x v="375"/>
    <x v="7"/>
    <x v="1"/>
    <m/>
  </r>
  <r>
    <x v="5"/>
    <n v="82"/>
    <x v="376"/>
    <x v="7"/>
    <x v="1"/>
    <m/>
  </r>
  <r>
    <x v="5"/>
    <n v="83"/>
    <x v="377"/>
    <x v="7"/>
    <x v="1"/>
    <m/>
  </r>
  <r>
    <x v="5"/>
    <n v="92"/>
    <x v="378"/>
    <x v="7"/>
    <x v="1"/>
    <m/>
  </r>
  <r>
    <x v="5"/>
    <n v="86"/>
    <x v="379"/>
    <x v="7"/>
    <x v="1"/>
    <m/>
  </r>
  <r>
    <x v="5"/>
    <n v="87"/>
    <x v="380"/>
    <x v="7"/>
    <x v="1"/>
    <m/>
  </r>
  <r>
    <x v="5"/>
    <n v="82"/>
    <x v="6603"/>
    <x v="7"/>
    <x v="1"/>
    <m/>
  </r>
  <r>
    <x v="5"/>
    <n v="89"/>
    <x v="6604"/>
    <x v="7"/>
    <x v="1"/>
    <m/>
  </r>
  <r>
    <x v="5"/>
    <n v="86"/>
    <x v="381"/>
    <x v="7"/>
    <x v="1"/>
    <m/>
  </r>
  <r>
    <x v="5"/>
    <n v="88"/>
    <x v="382"/>
    <x v="7"/>
    <x v="1"/>
    <m/>
  </r>
  <r>
    <x v="5"/>
    <n v="91"/>
    <x v="6605"/>
    <x v="7"/>
    <x v="1"/>
    <m/>
  </r>
  <r>
    <x v="5"/>
    <n v="91"/>
    <x v="384"/>
    <x v="7"/>
    <x v="1"/>
    <m/>
  </r>
  <r>
    <x v="5"/>
    <n v="92"/>
    <x v="6606"/>
    <x v="7"/>
    <x v="1"/>
    <m/>
  </r>
  <r>
    <x v="5"/>
    <n v="92"/>
    <x v="385"/>
    <x v="7"/>
    <x v="1"/>
    <m/>
  </r>
  <r>
    <x v="5"/>
    <n v="100"/>
    <x v="387"/>
    <x v="7"/>
    <x v="1"/>
    <m/>
  </r>
  <r>
    <x v="5"/>
    <n v="105"/>
    <x v="6607"/>
    <x v="7"/>
    <x v="1"/>
    <m/>
  </r>
  <r>
    <x v="5"/>
    <n v="102"/>
    <x v="6608"/>
    <x v="7"/>
    <x v="1"/>
    <m/>
  </r>
  <r>
    <x v="5"/>
    <n v="105"/>
    <x v="388"/>
    <x v="7"/>
    <x v="1"/>
    <m/>
  </r>
  <r>
    <x v="5"/>
    <n v="106"/>
    <x v="6609"/>
    <x v="7"/>
    <x v="1"/>
    <m/>
  </r>
  <r>
    <x v="5"/>
    <n v="98"/>
    <x v="6610"/>
    <x v="7"/>
    <x v="1"/>
    <m/>
  </r>
  <r>
    <x v="5"/>
    <n v="102"/>
    <x v="390"/>
    <x v="7"/>
    <x v="1"/>
    <m/>
  </r>
  <r>
    <x v="5"/>
    <n v="96"/>
    <x v="6611"/>
    <x v="7"/>
    <x v="1"/>
    <m/>
  </r>
  <r>
    <x v="5"/>
    <n v="98"/>
    <x v="6612"/>
    <x v="7"/>
    <x v="1"/>
    <m/>
  </r>
  <r>
    <x v="5"/>
    <n v="98"/>
    <x v="6613"/>
    <x v="7"/>
    <x v="1"/>
    <m/>
  </r>
  <r>
    <x v="5"/>
    <n v="97"/>
    <x v="392"/>
    <x v="7"/>
    <x v="1"/>
    <m/>
  </r>
  <r>
    <x v="5"/>
    <n v="91"/>
    <x v="6614"/>
    <x v="7"/>
    <x v="1"/>
    <m/>
  </r>
  <r>
    <x v="5"/>
    <n v="90"/>
    <x v="393"/>
    <x v="7"/>
    <x v="1"/>
    <m/>
  </r>
  <r>
    <x v="5"/>
    <n v="86"/>
    <x v="394"/>
    <x v="7"/>
    <x v="1"/>
    <m/>
  </r>
  <r>
    <x v="5"/>
    <n v="77"/>
    <x v="395"/>
    <x v="7"/>
    <x v="1"/>
    <m/>
  </r>
  <r>
    <x v="5"/>
    <n v="85"/>
    <x v="6615"/>
    <x v="7"/>
    <x v="1"/>
    <m/>
  </r>
  <r>
    <x v="5"/>
    <n v="85"/>
    <x v="6616"/>
    <x v="7"/>
    <x v="1"/>
    <m/>
  </r>
  <r>
    <x v="5"/>
    <n v="86"/>
    <x v="396"/>
    <x v="7"/>
    <x v="1"/>
    <m/>
  </r>
  <r>
    <x v="5"/>
    <n v="79"/>
    <x v="398"/>
    <x v="7"/>
    <x v="1"/>
    <m/>
  </r>
  <r>
    <x v="5"/>
    <n v="85"/>
    <x v="399"/>
    <x v="7"/>
    <x v="1"/>
    <m/>
  </r>
  <r>
    <x v="5"/>
    <n v="82"/>
    <x v="400"/>
    <x v="7"/>
    <x v="1"/>
    <m/>
  </r>
  <r>
    <x v="5"/>
    <n v="72"/>
    <x v="401"/>
    <x v="7"/>
    <x v="1"/>
    <m/>
  </r>
  <r>
    <x v="5"/>
    <n v="76"/>
    <x v="402"/>
    <x v="7"/>
    <x v="1"/>
    <m/>
  </r>
  <r>
    <x v="5"/>
    <n v="76"/>
    <x v="403"/>
    <x v="7"/>
    <x v="1"/>
    <m/>
  </r>
  <r>
    <x v="5"/>
    <n v="75"/>
    <x v="404"/>
    <x v="7"/>
    <x v="1"/>
    <m/>
  </r>
  <r>
    <x v="5"/>
    <n v="74"/>
    <x v="405"/>
    <x v="7"/>
    <x v="1"/>
    <m/>
  </r>
  <r>
    <x v="5"/>
    <n v="72"/>
    <x v="406"/>
    <x v="7"/>
    <x v="1"/>
    <m/>
  </r>
  <r>
    <x v="5"/>
    <n v="77"/>
    <x v="407"/>
    <x v="7"/>
    <x v="1"/>
    <m/>
  </r>
  <r>
    <x v="5"/>
    <n v="77"/>
    <x v="408"/>
    <x v="7"/>
    <x v="1"/>
    <m/>
  </r>
  <r>
    <x v="5"/>
    <n v="77"/>
    <x v="409"/>
    <x v="7"/>
    <x v="1"/>
    <m/>
  </r>
  <r>
    <x v="5"/>
    <n v="74"/>
    <x v="412"/>
    <x v="7"/>
    <x v="1"/>
    <m/>
  </r>
  <r>
    <x v="5"/>
    <n v="74"/>
    <x v="413"/>
    <x v="7"/>
    <x v="1"/>
    <m/>
  </r>
  <r>
    <x v="5"/>
    <n v="78"/>
    <x v="414"/>
    <x v="7"/>
    <x v="1"/>
    <m/>
  </r>
  <r>
    <x v="5"/>
    <n v="90"/>
    <x v="415"/>
    <x v="7"/>
    <x v="1"/>
    <m/>
  </r>
  <r>
    <x v="5"/>
    <n v="89"/>
    <x v="416"/>
    <x v="7"/>
    <x v="1"/>
    <m/>
  </r>
  <r>
    <x v="5"/>
    <n v="81"/>
    <x v="417"/>
    <x v="7"/>
    <x v="1"/>
    <m/>
  </r>
  <r>
    <x v="5"/>
    <n v="84"/>
    <x v="6617"/>
    <x v="7"/>
    <x v="1"/>
    <m/>
  </r>
  <r>
    <x v="5"/>
    <n v="84"/>
    <x v="418"/>
    <x v="7"/>
    <x v="1"/>
    <m/>
  </r>
  <r>
    <x v="5"/>
    <n v="80"/>
    <x v="419"/>
    <x v="7"/>
    <x v="1"/>
    <m/>
  </r>
  <r>
    <x v="5"/>
    <n v="85"/>
    <x v="4400"/>
    <x v="7"/>
    <x v="1"/>
    <m/>
  </r>
  <r>
    <x v="5"/>
    <n v="74"/>
    <x v="6618"/>
    <x v="7"/>
    <x v="1"/>
    <m/>
  </r>
  <r>
    <x v="5"/>
    <n v="74"/>
    <x v="420"/>
    <x v="7"/>
    <x v="1"/>
    <m/>
  </r>
  <r>
    <x v="5"/>
    <n v="97"/>
    <x v="421"/>
    <x v="7"/>
    <x v="1"/>
    <m/>
  </r>
  <r>
    <x v="5"/>
    <n v="113"/>
    <x v="6619"/>
    <x v="7"/>
    <x v="1"/>
    <m/>
  </r>
  <r>
    <x v="5"/>
    <n v="112"/>
    <x v="422"/>
    <x v="7"/>
    <x v="1"/>
    <m/>
  </r>
  <r>
    <x v="5"/>
    <n v="95"/>
    <x v="6620"/>
    <x v="7"/>
    <x v="1"/>
    <m/>
  </r>
  <r>
    <x v="5"/>
    <n v="97"/>
    <x v="423"/>
    <x v="7"/>
    <x v="1"/>
    <m/>
  </r>
  <r>
    <x v="5"/>
    <n v="94"/>
    <x v="425"/>
    <x v="7"/>
    <x v="1"/>
    <m/>
  </r>
  <r>
    <x v="5"/>
    <n v="93"/>
    <x v="426"/>
    <x v="7"/>
    <x v="1"/>
    <m/>
  </r>
  <r>
    <x v="5"/>
    <n v="71"/>
    <x v="428"/>
    <x v="7"/>
    <x v="1"/>
    <m/>
  </r>
  <r>
    <x v="5"/>
    <n v="80"/>
    <x v="429"/>
    <x v="7"/>
    <x v="1"/>
    <m/>
  </r>
  <r>
    <x v="5"/>
    <n v="95"/>
    <x v="430"/>
    <x v="7"/>
    <x v="1"/>
    <m/>
  </r>
  <r>
    <x v="5"/>
    <n v="93"/>
    <x v="431"/>
    <x v="7"/>
    <x v="1"/>
    <m/>
  </r>
  <r>
    <x v="5"/>
    <n v="95"/>
    <x v="6621"/>
    <x v="7"/>
    <x v="1"/>
    <m/>
  </r>
  <r>
    <x v="5"/>
    <n v="95"/>
    <x v="6622"/>
    <x v="7"/>
    <x v="1"/>
    <m/>
  </r>
  <r>
    <x v="5"/>
    <n v="91"/>
    <x v="6623"/>
    <x v="7"/>
    <x v="1"/>
    <m/>
  </r>
  <r>
    <x v="5"/>
    <n v="91"/>
    <x v="6624"/>
    <x v="7"/>
    <x v="1"/>
    <m/>
  </r>
  <r>
    <x v="5"/>
    <n v="94"/>
    <x v="6625"/>
    <x v="7"/>
    <x v="1"/>
    <m/>
  </r>
  <r>
    <x v="5"/>
    <n v="95"/>
    <x v="6626"/>
    <x v="7"/>
    <x v="1"/>
    <m/>
  </r>
  <r>
    <x v="5"/>
    <n v="99"/>
    <x v="6627"/>
    <x v="7"/>
    <x v="1"/>
    <m/>
  </r>
  <r>
    <x v="5"/>
    <n v="123"/>
    <x v="6628"/>
    <x v="7"/>
    <x v="1"/>
    <m/>
  </r>
  <r>
    <x v="5"/>
    <n v="143"/>
    <x v="6629"/>
    <x v="7"/>
    <x v="1"/>
    <m/>
  </r>
  <r>
    <x v="5"/>
    <n v="129"/>
    <x v="6630"/>
    <x v="7"/>
    <x v="1"/>
    <m/>
  </r>
  <r>
    <x v="5"/>
    <n v="131"/>
    <x v="6631"/>
    <x v="7"/>
    <x v="1"/>
    <m/>
  </r>
  <r>
    <x v="5"/>
    <n v="119"/>
    <x v="6632"/>
    <x v="7"/>
    <x v="1"/>
    <m/>
  </r>
  <r>
    <x v="5"/>
    <n v="116"/>
    <x v="6633"/>
    <x v="7"/>
    <x v="1"/>
    <m/>
  </r>
  <r>
    <x v="5"/>
    <n v="127"/>
    <x v="6634"/>
    <x v="7"/>
    <x v="1"/>
    <m/>
  </r>
  <r>
    <x v="5"/>
    <n v="123"/>
    <x v="6635"/>
    <x v="7"/>
    <x v="1"/>
    <m/>
  </r>
  <r>
    <x v="5"/>
    <n v="123"/>
    <x v="6636"/>
    <x v="7"/>
    <x v="1"/>
    <m/>
  </r>
  <r>
    <x v="5"/>
    <n v="107"/>
    <x v="6637"/>
    <x v="7"/>
    <x v="1"/>
    <m/>
  </r>
  <r>
    <x v="5"/>
    <n v="98"/>
    <x v="6638"/>
    <x v="7"/>
    <x v="1"/>
    <m/>
  </r>
  <r>
    <x v="5"/>
    <n v="102"/>
    <x v="6639"/>
    <x v="7"/>
    <x v="1"/>
    <m/>
  </r>
  <r>
    <x v="5"/>
    <n v="111"/>
    <x v="6640"/>
    <x v="7"/>
    <x v="1"/>
    <m/>
  </r>
  <r>
    <x v="5"/>
    <n v="110"/>
    <x v="6641"/>
    <x v="7"/>
    <x v="1"/>
    <m/>
  </r>
  <r>
    <x v="5"/>
    <n v="100"/>
    <x v="6642"/>
    <x v="7"/>
    <x v="1"/>
    <m/>
  </r>
  <r>
    <x v="5"/>
    <n v="102"/>
    <x v="6643"/>
    <x v="7"/>
    <x v="1"/>
    <m/>
  </r>
  <r>
    <x v="5"/>
    <n v="105"/>
    <x v="6644"/>
    <x v="7"/>
    <x v="1"/>
    <m/>
  </r>
  <r>
    <x v="5"/>
    <n v="108"/>
    <x v="6645"/>
    <x v="7"/>
    <x v="1"/>
    <m/>
  </r>
  <r>
    <x v="5"/>
    <n v="100"/>
    <x v="6646"/>
    <x v="7"/>
    <x v="1"/>
    <m/>
  </r>
  <r>
    <x v="5"/>
    <n v="128"/>
    <x v="6647"/>
    <x v="7"/>
    <x v="1"/>
    <m/>
  </r>
  <r>
    <x v="5"/>
    <n v="114"/>
    <x v="6648"/>
    <x v="7"/>
    <x v="1"/>
    <m/>
  </r>
  <r>
    <x v="5"/>
    <n v="106"/>
    <x v="6649"/>
    <x v="7"/>
    <x v="1"/>
    <m/>
  </r>
  <r>
    <x v="5"/>
    <n v="100"/>
    <x v="6650"/>
    <x v="7"/>
    <x v="1"/>
    <m/>
  </r>
  <r>
    <x v="5"/>
    <n v="86"/>
    <x v="6651"/>
    <x v="7"/>
    <x v="1"/>
    <m/>
  </r>
  <r>
    <x v="5"/>
    <n v="77"/>
    <x v="6652"/>
    <x v="7"/>
    <x v="1"/>
    <m/>
  </r>
  <r>
    <x v="5"/>
    <n v="70"/>
    <x v="6653"/>
    <x v="7"/>
    <x v="1"/>
    <m/>
  </r>
  <r>
    <x v="5"/>
    <n v="66"/>
    <x v="6654"/>
    <x v="7"/>
    <x v="1"/>
    <m/>
  </r>
  <r>
    <x v="5"/>
    <n v="59"/>
    <x v="6655"/>
    <x v="7"/>
    <x v="1"/>
    <m/>
  </r>
  <r>
    <x v="5"/>
    <n v="77"/>
    <x v="6656"/>
    <x v="7"/>
    <x v="1"/>
    <m/>
  </r>
  <r>
    <x v="5"/>
    <n v="70"/>
    <x v="6657"/>
    <x v="7"/>
    <x v="1"/>
    <m/>
  </r>
  <r>
    <x v="5"/>
    <n v="62"/>
    <x v="6658"/>
    <x v="7"/>
    <x v="1"/>
    <m/>
  </r>
  <r>
    <x v="5"/>
    <n v="52"/>
    <x v="6659"/>
    <x v="7"/>
    <x v="1"/>
    <m/>
  </r>
  <r>
    <x v="5"/>
    <n v="53"/>
    <x v="6660"/>
    <x v="7"/>
    <x v="1"/>
    <m/>
  </r>
  <r>
    <x v="5"/>
    <n v="58"/>
    <x v="6661"/>
    <x v="7"/>
    <x v="1"/>
    <m/>
  </r>
  <r>
    <x v="5"/>
    <n v="64"/>
    <x v="6662"/>
    <x v="7"/>
    <x v="1"/>
    <m/>
  </r>
  <r>
    <x v="5"/>
    <n v="54"/>
    <x v="6663"/>
    <x v="7"/>
    <x v="1"/>
    <m/>
  </r>
  <r>
    <x v="5"/>
    <n v="54"/>
    <x v="6664"/>
    <x v="7"/>
    <x v="1"/>
    <m/>
  </r>
  <r>
    <x v="5"/>
    <n v="62"/>
    <x v="6665"/>
    <x v="7"/>
    <x v="1"/>
    <m/>
  </r>
  <r>
    <x v="5"/>
    <n v="58"/>
    <x v="6666"/>
    <x v="7"/>
    <x v="1"/>
    <m/>
  </r>
  <r>
    <x v="5"/>
    <n v="59"/>
    <x v="6667"/>
    <x v="7"/>
    <x v="1"/>
    <m/>
  </r>
  <r>
    <x v="5"/>
    <n v="65"/>
    <x v="6668"/>
    <x v="7"/>
    <x v="1"/>
    <m/>
  </r>
  <r>
    <x v="5"/>
    <n v="61"/>
    <x v="6669"/>
    <x v="7"/>
    <x v="1"/>
    <m/>
  </r>
  <r>
    <x v="5"/>
    <n v="87"/>
    <x v="6670"/>
    <x v="7"/>
    <x v="1"/>
    <m/>
  </r>
  <r>
    <x v="5"/>
    <n v="89"/>
    <x v="6671"/>
    <x v="7"/>
    <x v="1"/>
    <m/>
  </r>
  <r>
    <x v="5"/>
    <n v="93"/>
    <x v="6672"/>
    <x v="7"/>
    <x v="1"/>
    <m/>
  </r>
  <r>
    <x v="5"/>
    <n v="92"/>
    <x v="6673"/>
    <x v="7"/>
    <x v="1"/>
    <m/>
  </r>
  <r>
    <x v="5"/>
    <n v="91"/>
    <x v="6674"/>
    <x v="7"/>
    <x v="1"/>
    <m/>
  </r>
  <r>
    <x v="5"/>
    <n v="93"/>
    <x v="6675"/>
    <x v="7"/>
    <x v="1"/>
    <m/>
  </r>
  <r>
    <x v="5"/>
    <n v="93"/>
    <x v="6676"/>
    <x v="7"/>
    <x v="1"/>
    <m/>
  </r>
  <r>
    <x v="5"/>
    <n v="92"/>
    <x v="6677"/>
    <x v="7"/>
    <x v="1"/>
    <m/>
  </r>
  <r>
    <x v="5"/>
    <n v="88"/>
    <x v="6678"/>
    <x v="7"/>
    <x v="1"/>
    <m/>
  </r>
  <r>
    <x v="5"/>
    <n v="88"/>
    <x v="6679"/>
    <x v="7"/>
    <x v="1"/>
    <m/>
  </r>
  <r>
    <x v="5"/>
    <n v="88"/>
    <x v="6680"/>
    <x v="7"/>
    <x v="1"/>
    <m/>
  </r>
  <r>
    <x v="5"/>
    <n v="88"/>
    <x v="6681"/>
    <x v="7"/>
    <x v="1"/>
    <m/>
  </r>
  <r>
    <x v="5"/>
    <n v="82"/>
    <x v="6682"/>
    <x v="7"/>
    <x v="1"/>
    <m/>
  </r>
  <r>
    <x v="5"/>
    <n v="81"/>
    <x v="6683"/>
    <x v="7"/>
    <x v="1"/>
    <m/>
  </r>
  <r>
    <x v="5"/>
    <n v="80"/>
    <x v="6684"/>
    <x v="7"/>
    <x v="1"/>
    <m/>
  </r>
  <r>
    <x v="5"/>
    <n v="81"/>
    <x v="6685"/>
    <x v="7"/>
    <x v="1"/>
    <m/>
  </r>
  <r>
    <x v="5"/>
    <n v="85"/>
    <x v="6686"/>
    <x v="7"/>
    <x v="1"/>
    <m/>
  </r>
  <r>
    <x v="5"/>
    <n v="82"/>
    <x v="6687"/>
    <x v="7"/>
    <x v="1"/>
    <m/>
  </r>
  <r>
    <x v="5"/>
    <n v="93"/>
    <x v="6688"/>
    <x v="7"/>
    <x v="1"/>
    <m/>
  </r>
  <r>
    <x v="5"/>
    <n v="93"/>
    <x v="6689"/>
    <x v="7"/>
    <x v="1"/>
    <m/>
  </r>
  <r>
    <x v="5"/>
    <n v="95"/>
    <x v="6690"/>
    <x v="7"/>
    <x v="1"/>
    <m/>
  </r>
  <r>
    <x v="5"/>
    <n v="97"/>
    <x v="6691"/>
    <x v="7"/>
    <x v="1"/>
    <m/>
  </r>
  <r>
    <x v="5"/>
    <n v="97"/>
    <x v="6692"/>
    <x v="7"/>
    <x v="1"/>
    <m/>
  </r>
  <r>
    <x v="5"/>
    <n v="88"/>
    <x v="6693"/>
    <x v="7"/>
    <x v="1"/>
    <m/>
  </r>
  <r>
    <x v="5"/>
    <n v="97"/>
    <x v="6694"/>
    <x v="7"/>
    <x v="1"/>
    <m/>
  </r>
  <r>
    <x v="5"/>
    <n v="96"/>
    <x v="6695"/>
    <x v="7"/>
    <x v="1"/>
    <m/>
  </r>
  <r>
    <x v="5"/>
    <n v="86"/>
    <x v="6696"/>
    <x v="7"/>
    <x v="1"/>
    <m/>
  </r>
  <r>
    <x v="5"/>
    <n v="76"/>
    <x v="6697"/>
    <x v="7"/>
    <x v="1"/>
    <m/>
  </r>
  <r>
    <x v="5"/>
    <n v="76"/>
    <x v="6698"/>
    <x v="7"/>
    <x v="1"/>
    <m/>
  </r>
  <r>
    <x v="5"/>
    <n v="77"/>
    <x v="6699"/>
    <x v="7"/>
    <x v="1"/>
    <m/>
  </r>
  <r>
    <x v="5"/>
    <n v="73"/>
    <x v="6700"/>
    <x v="7"/>
    <x v="1"/>
    <m/>
  </r>
  <r>
    <x v="5"/>
    <n v="73"/>
    <x v="6701"/>
    <x v="7"/>
    <x v="1"/>
    <m/>
  </r>
  <r>
    <x v="5"/>
    <n v="65"/>
    <x v="6702"/>
    <x v="7"/>
    <x v="1"/>
    <m/>
  </r>
  <r>
    <x v="5"/>
    <n v="73"/>
    <x v="6703"/>
    <x v="7"/>
    <x v="1"/>
    <m/>
  </r>
  <r>
    <x v="5"/>
    <n v="70"/>
    <x v="6704"/>
    <x v="7"/>
    <x v="1"/>
    <m/>
  </r>
  <r>
    <x v="5"/>
    <n v="67"/>
    <x v="6705"/>
    <x v="7"/>
    <x v="1"/>
    <m/>
  </r>
  <r>
    <x v="5"/>
    <n v="68"/>
    <x v="6706"/>
    <x v="7"/>
    <x v="1"/>
    <m/>
  </r>
  <r>
    <x v="5"/>
    <n v="57"/>
    <x v="6707"/>
    <x v="7"/>
    <x v="1"/>
    <m/>
  </r>
  <r>
    <x v="5"/>
    <n v="56"/>
    <x v="6708"/>
    <x v="7"/>
    <x v="1"/>
    <m/>
  </r>
  <r>
    <x v="5"/>
    <n v="59"/>
    <x v="6709"/>
    <x v="7"/>
    <x v="1"/>
    <m/>
  </r>
  <r>
    <x v="5"/>
    <n v="66"/>
    <x v="6710"/>
    <x v="7"/>
    <x v="1"/>
    <m/>
  </r>
  <r>
    <x v="5"/>
    <n v="79"/>
    <x v="6711"/>
    <x v="7"/>
    <x v="1"/>
    <m/>
  </r>
  <r>
    <x v="5"/>
    <n v="53"/>
    <x v="6712"/>
    <x v="7"/>
    <x v="1"/>
    <m/>
  </r>
  <r>
    <x v="5"/>
    <n v="58"/>
    <x v="6713"/>
    <x v="7"/>
    <x v="1"/>
    <m/>
  </r>
  <r>
    <x v="5"/>
    <n v="60"/>
    <x v="6714"/>
    <x v="7"/>
    <x v="1"/>
    <m/>
  </r>
  <r>
    <x v="5"/>
    <n v="68"/>
    <x v="6715"/>
    <x v="7"/>
    <x v="1"/>
    <m/>
  </r>
  <r>
    <x v="5"/>
    <n v="82"/>
    <x v="6716"/>
    <x v="7"/>
    <x v="1"/>
    <m/>
  </r>
  <r>
    <x v="5"/>
    <n v="80"/>
    <x v="6717"/>
    <x v="7"/>
    <x v="1"/>
    <m/>
  </r>
  <r>
    <x v="5"/>
    <n v="75"/>
    <x v="6718"/>
    <x v="7"/>
    <x v="1"/>
    <m/>
  </r>
  <r>
    <x v="5"/>
    <n v="79"/>
    <x v="6719"/>
    <x v="7"/>
    <x v="1"/>
    <m/>
  </r>
  <r>
    <x v="5"/>
    <n v="70"/>
    <x v="6720"/>
    <x v="7"/>
    <x v="1"/>
    <m/>
  </r>
  <r>
    <x v="5"/>
    <n v="69"/>
    <x v="6721"/>
    <x v="7"/>
    <x v="1"/>
    <m/>
  </r>
  <r>
    <x v="5"/>
    <n v="68"/>
    <x v="6722"/>
    <x v="7"/>
    <x v="1"/>
    <m/>
  </r>
  <r>
    <x v="5"/>
    <n v="61"/>
    <x v="6723"/>
    <x v="7"/>
    <x v="1"/>
    <m/>
  </r>
  <r>
    <x v="5"/>
    <n v="63"/>
    <x v="6724"/>
    <x v="7"/>
    <x v="1"/>
    <m/>
  </r>
  <r>
    <x v="5"/>
    <n v="76"/>
    <x v="6725"/>
    <x v="7"/>
    <x v="1"/>
    <m/>
  </r>
  <r>
    <x v="5"/>
    <n v="78"/>
    <x v="6726"/>
    <x v="7"/>
    <x v="1"/>
    <m/>
  </r>
  <r>
    <x v="5"/>
    <n v="79"/>
    <x v="6727"/>
    <x v="7"/>
    <x v="1"/>
    <m/>
  </r>
  <r>
    <x v="5"/>
    <n v="74"/>
    <x v="6728"/>
    <x v="7"/>
    <x v="1"/>
    <m/>
  </r>
  <r>
    <x v="5"/>
    <n v="80"/>
    <x v="6729"/>
    <x v="7"/>
    <x v="1"/>
    <m/>
  </r>
  <r>
    <x v="5"/>
    <n v="83"/>
    <x v="6730"/>
    <x v="7"/>
    <x v="1"/>
    <m/>
  </r>
  <r>
    <x v="5"/>
    <n v="86"/>
    <x v="6731"/>
    <x v="7"/>
    <x v="1"/>
    <m/>
  </r>
  <r>
    <x v="5"/>
    <n v="85"/>
    <x v="6732"/>
    <x v="7"/>
    <x v="1"/>
    <m/>
  </r>
  <r>
    <x v="5"/>
    <n v="84"/>
    <x v="6733"/>
    <x v="7"/>
    <x v="1"/>
    <m/>
  </r>
  <r>
    <x v="5"/>
    <n v="83"/>
    <x v="6734"/>
    <x v="7"/>
    <x v="1"/>
    <m/>
  </r>
  <r>
    <x v="5"/>
    <n v="79"/>
    <x v="6735"/>
    <x v="7"/>
    <x v="1"/>
    <m/>
  </r>
  <r>
    <x v="5"/>
    <n v="77"/>
    <x v="6736"/>
    <x v="7"/>
    <x v="1"/>
    <m/>
  </r>
  <r>
    <x v="5"/>
    <n v="76"/>
    <x v="6737"/>
    <x v="7"/>
    <x v="1"/>
    <m/>
  </r>
  <r>
    <x v="5"/>
    <n v="80"/>
    <x v="6738"/>
    <x v="7"/>
    <x v="1"/>
    <m/>
  </r>
  <r>
    <x v="5"/>
    <n v="80"/>
    <x v="6739"/>
    <x v="7"/>
    <x v="1"/>
    <m/>
  </r>
  <r>
    <x v="5"/>
    <n v="85"/>
    <x v="6740"/>
    <x v="7"/>
    <x v="1"/>
    <m/>
  </r>
  <r>
    <x v="5"/>
    <n v="111"/>
    <x v="6741"/>
    <x v="7"/>
    <x v="1"/>
    <m/>
  </r>
  <r>
    <x v="5"/>
    <n v="115"/>
    <x v="6742"/>
    <x v="7"/>
    <x v="1"/>
    <m/>
  </r>
  <r>
    <x v="5"/>
    <n v="97"/>
    <x v="6743"/>
    <x v="7"/>
    <x v="1"/>
    <m/>
  </r>
  <r>
    <x v="5"/>
    <n v="92"/>
    <x v="6744"/>
    <x v="7"/>
    <x v="1"/>
    <m/>
  </r>
  <r>
    <x v="5"/>
    <n v="86"/>
    <x v="6745"/>
    <x v="7"/>
    <x v="1"/>
    <m/>
  </r>
  <r>
    <x v="5"/>
    <n v="102"/>
    <x v="6746"/>
    <x v="7"/>
    <x v="1"/>
    <m/>
  </r>
  <r>
    <x v="5"/>
    <n v="89"/>
    <x v="6747"/>
    <x v="7"/>
    <x v="1"/>
    <m/>
  </r>
  <r>
    <x v="5"/>
    <n v="75"/>
    <x v="6748"/>
    <x v="7"/>
    <x v="1"/>
    <m/>
  </r>
  <r>
    <x v="5"/>
    <n v="74"/>
    <x v="6749"/>
    <x v="7"/>
    <x v="1"/>
    <m/>
  </r>
  <r>
    <x v="5"/>
    <n v="69"/>
    <x v="6750"/>
    <x v="7"/>
    <x v="1"/>
    <m/>
  </r>
  <r>
    <x v="5"/>
    <n v="73"/>
    <x v="6751"/>
    <x v="7"/>
    <x v="1"/>
    <m/>
  </r>
  <r>
    <x v="5"/>
    <n v="82"/>
    <x v="6752"/>
    <x v="7"/>
    <x v="1"/>
    <m/>
  </r>
  <r>
    <x v="5"/>
    <n v="81"/>
    <x v="6753"/>
    <x v="7"/>
    <x v="1"/>
    <m/>
  </r>
  <r>
    <x v="5"/>
    <n v="86"/>
    <x v="6754"/>
    <x v="7"/>
    <x v="1"/>
    <m/>
  </r>
  <r>
    <x v="5"/>
    <n v="83"/>
    <x v="6755"/>
    <x v="7"/>
    <x v="1"/>
    <m/>
  </r>
  <r>
    <x v="5"/>
    <n v="85"/>
    <x v="6756"/>
    <x v="7"/>
    <x v="1"/>
    <m/>
  </r>
  <r>
    <x v="5"/>
    <n v="82"/>
    <x v="6757"/>
    <x v="7"/>
    <x v="1"/>
    <m/>
  </r>
  <r>
    <x v="5"/>
    <n v="105"/>
    <x v="6758"/>
    <x v="7"/>
    <x v="1"/>
    <m/>
  </r>
  <r>
    <x v="5"/>
    <n v="82"/>
    <x v="6759"/>
    <x v="7"/>
    <x v="1"/>
    <m/>
  </r>
  <r>
    <x v="5"/>
    <n v="103"/>
    <x v="1213"/>
    <x v="7"/>
    <x v="1"/>
    <m/>
  </r>
  <r>
    <x v="5"/>
    <n v="99"/>
    <x v="2568"/>
    <x v="7"/>
    <x v="1"/>
    <m/>
  </r>
  <r>
    <x v="5"/>
    <n v="93"/>
    <x v="1214"/>
    <x v="7"/>
    <x v="1"/>
    <m/>
  </r>
  <r>
    <x v="5"/>
    <n v="81"/>
    <x v="6760"/>
    <x v="7"/>
    <x v="1"/>
    <m/>
  </r>
  <r>
    <x v="5"/>
    <n v="89"/>
    <x v="1215"/>
    <x v="7"/>
    <x v="1"/>
    <m/>
  </r>
  <r>
    <x v="5"/>
    <n v="81"/>
    <x v="6761"/>
    <x v="7"/>
    <x v="1"/>
    <m/>
  </r>
  <r>
    <x v="5"/>
    <n v="75"/>
    <x v="6762"/>
    <x v="7"/>
    <x v="1"/>
    <m/>
  </r>
  <r>
    <x v="5"/>
    <n v="87"/>
    <x v="6763"/>
    <x v="7"/>
    <x v="1"/>
    <m/>
  </r>
  <r>
    <x v="5"/>
    <n v="88"/>
    <x v="1216"/>
    <x v="7"/>
    <x v="1"/>
    <m/>
  </r>
  <r>
    <x v="5"/>
    <n v="99"/>
    <x v="2570"/>
    <x v="7"/>
    <x v="1"/>
    <m/>
  </r>
  <r>
    <x v="5"/>
    <n v="94"/>
    <x v="2571"/>
    <x v="7"/>
    <x v="1"/>
    <m/>
  </r>
  <r>
    <x v="5"/>
    <n v="100"/>
    <x v="2572"/>
    <x v="7"/>
    <x v="1"/>
    <m/>
  </r>
  <r>
    <x v="5"/>
    <n v="82"/>
    <x v="6764"/>
    <x v="7"/>
    <x v="1"/>
    <m/>
  </r>
  <r>
    <x v="5"/>
    <n v="82"/>
    <x v="6765"/>
    <x v="7"/>
    <x v="1"/>
    <m/>
  </r>
  <r>
    <x v="5"/>
    <n v="90"/>
    <x v="2573"/>
    <x v="7"/>
    <x v="1"/>
    <m/>
  </r>
  <r>
    <x v="5"/>
    <n v="81"/>
    <x v="6766"/>
    <x v="7"/>
    <x v="1"/>
    <m/>
  </r>
  <r>
    <x v="5"/>
    <n v="97"/>
    <x v="2574"/>
    <x v="7"/>
    <x v="1"/>
    <m/>
  </r>
  <r>
    <x v="5"/>
    <n v="82"/>
    <x v="6767"/>
    <x v="7"/>
    <x v="1"/>
    <m/>
  </r>
  <r>
    <x v="5"/>
    <n v="79"/>
    <x v="6768"/>
    <x v="7"/>
    <x v="1"/>
    <m/>
  </r>
  <r>
    <x v="5"/>
    <n v="107"/>
    <x v="2575"/>
    <x v="7"/>
    <x v="1"/>
    <m/>
  </r>
  <r>
    <x v="5"/>
    <n v="103"/>
    <x v="2576"/>
    <x v="7"/>
    <x v="1"/>
    <m/>
  </r>
  <r>
    <x v="5"/>
    <n v="82"/>
    <x v="6769"/>
    <x v="7"/>
    <x v="1"/>
    <m/>
  </r>
  <r>
    <x v="5"/>
    <n v="82"/>
    <x v="2577"/>
    <x v="7"/>
    <x v="1"/>
    <m/>
  </r>
  <r>
    <x v="5"/>
    <n v="89"/>
    <x v="6770"/>
    <x v="7"/>
    <x v="1"/>
    <m/>
  </r>
  <r>
    <x v="5"/>
    <n v="89"/>
    <x v="2578"/>
    <x v="7"/>
    <x v="1"/>
    <m/>
  </r>
  <r>
    <x v="5"/>
    <n v="80"/>
    <x v="1217"/>
    <x v="7"/>
    <x v="1"/>
    <m/>
  </r>
  <r>
    <x v="5"/>
    <n v="79"/>
    <x v="4430"/>
    <x v="7"/>
    <x v="1"/>
    <m/>
  </r>
  <r>
    <x v="5"/>
    <n v="85"/>
    <x v="4431"/>
    <x v="7"/>
    <x v="1"/>
    <m/>
  </r>
  <r>
    <x v="5"/>
    <n v="85"/>
    <x v="1219"/>
    <x v="7"/>
    <x v="1"/>
    <m/>
  </r>
  <r>
    <x v="5"/>
    <n v="87"/>
    <x v="1220"/>
    <x v="7"/>
    <x v="1"/>
    <m/>
  </r>
  <r>
    <x v="5"/>
    <n v="100"/>
    <x v="1221"/>
    <x v="7"/>
    <x v="1"/>
    <m/>
  </r>
  <r>
    <x v="5"/>
    <n v="82"/>
    <x v="1222"/>
    <x v="7"/>
    <x v="1"/>
    <m/>
  </r>
  <r>
    <x v="5"/>
    <n v="81"/>
    <x v="1223"/>
    <x v="7"/>
    <x v="1"/>
    <m/>
  </r>
  <r>
    <x v="5"/>
    <n v="75"/>
    <x v="1224"/>
    <x v="7"/>
    <x v="1"/>
    <m/>
  </r>
  <r>
    <x v="5"/>
    <n v="80"/>
    <x v="1225"/>
    <x v="7"/>
    <x v="1"/>
    <m/>
  </r>
  <r>
    <x v="5"/>
    <n v="96"/>
    <x v="1226"/>
    <x v="7"/>
    <x v="1"/>
    <m/>
  </r>
  <r>
    <x v="5"/>
    <n v="83"/>
    <x v="1227"/>
    <x v="7"/>
    <x v="1"/>
    <m/>
  </r>
  <r>
    <x v="5"/>
    <n v="76"/>
    <x v="1228"/>
    <x v="7"/>
    <x v="1"/>
    <m/>
  </r>
  <r>
    <x v="5"/>
    <n v="70"/>
    <x v="1229"/>
    <x v="7"/>
    <x v="1"/>
    <m/>
  </r>
  <r>
    <x v="5"/>
    <n v="91"/>
    <x v="1230"/>
    <x v="7"/>
    <x v="1"/>
    <m/>
  </r>
  <r>
    <x v="5"/>
    <n v="80"/>
    <x v="1231"/>
    <x v="7"/>
    <x v="1"/>
    <m/>
  </r>
  <r>
    <x v="5"/>
    <n v="81"/>
    <x v="1232"/>
    <x v="7"/>
    <x v="1"/>
    <m/>
  </r>
  <r>
    <x v="5"/>
    <n v="90"/>
    <x v="1233"/>
    <x v="7"/>
    <x v="1"/>
    <m/>
  </r>
  <r>
    <x v="5"/>
    <n v="76"/>
    <x v="1234"/>
    <x v="7"/>
    <x v="1"/>
    <m/>
  </r>
  <r>
    <x v="5"/>
    <n v="73"/>
    <x v="1235"/>
    <x v="7"/>
    <x v="1"/>
    <m/>
  </r>
  <r>
    <x v="5"/>
    <n v="69"/>
    <x v="1236"/>
    <x v="7"/>
    <x v="1"/>
    <m/>
  </r>
  <r>
    <x v="5"/>
    <n v="88"/>
    <x v="1237"/>
    <x v="7"/>
    <x v="1"/>
    <m/>
  </r>
  <r>
    <x v="5"/>
    <n v="93"/>
    <x v="1238"/>
    <x v="7"/>
    <x v="1"/>
    <m/>
  </r>
  <r>
    <x v="5"/>
    <n v="119"/>
    <x v="1239"/>
    <x v="7"/>
    <x v="1"/>
    <m/>
  </r>
  <r>
    <x v="5"/>
    <n v="101"/>
    <x v="1240"/>
    <x v="7"/>
    <x v="1"/>
    <m/>
  </r>
  <r>
    <x v="5"/>
    <n v="76"/>
    <x v="1241"/>
    <x v="7"/>
    <x v="1"/>
    <m/>
  </r>
  <r>
    <x v="5"/>
    <n v="129"/>
    <x v="1242"/>
    <x v="7"/>
    <x v="1"/>
    <m/>
  </r>
  <r>
    <x v="5"/>
    <n v="113"/>
    <x v="1243"/>
    <x v="7"/>
    <x v="1"/>
    <m/>
  </r>
  <r>
    <x v="5"/>
    <n v="112"/>
    <x v="1244"/>
    <x v="7"/>
    <x v="1"/>
    <m/>
  </r>
  <r>
    <x v="5"/>
    <n v="115"/>
    <x v="1245"/>
    <x v="7"/>
    <x v="1"/>
    <m/>
  </r>
  <r>
    <x v="5"/>
    <n v="92"/>
    <x v="1246"/>
    <x v="7"/>
    <x v="1"/>
    <m/>
  </r>
  <r>
    <x v="5"/>
    <n v="78"/>
    <x v="1247"/>
    <x v="7"/>
    <x v="1"/>
    <m/>
  </r>
  <r>
    <x v="5"/>
    <n v="129"/>
    <x v="1248"/>
    <x v="7"/>
    <x v="1"/>
    <m/>
  </r>
  <r>
    <x v="5"/>
    <n v="117"/>
    <x v="1249"/>
    <x v="7"/>
    <x v="1"/>
    <m/>
  </r>
  <r>
    <x v="5"/>
    <n v="127"/>
    <x v="1250"/>
    <x v="7"/>
    <x v="1"/>
    <m/>
  </r>
  <r>
    <x v="5"/>
    <n v="129"/>
    <x v="1251"/>
    <x v="7"/>
    <x v="1"/>
    <m/>
  </r>
  <r>
    <x v="5"/>
    <n v="134"/>
    <x v="1252"/>
    <x v="7"/>
    <x v="1"/>
    <m/>
  </r>
  <r>
    <x v="5"/>
    <n v="132"/>
    <x v="1253"/>
    <x v="7"/>
    <x v="1"/>
    <m/>
  </r>
  <r>
    <x v="5"/>
    <n v="99"/>
    <x v="1254"/>
    <x v="7"/>
    <x v="1"/>
    <m/>
  </r>
  <r>
    <x v="5"/>
    <n v="88"/>
    <x v="1255"/>
    <x v="7"/>
    <x v="1"/>
    <m/>
  </r>
  <r>
    <x v="5"/>
    <n v="129"/>
    <x v="1256"/>
    <x v="7"/>
    <x v="1"/>
    <m/>
  </r>
  <r>
    <x v="5"/>
    <n v="97"/>
    <x v="1257"/>
    <x v="7"/>
    <x v="1"/>
    <m/>
  </r>
  <r>
    <x v="5"/>
    <n v="83"/>
    <x v="1258"/>
    <x v="7"/>
    <x v="1"/>
    <m/>
  </r>
  <r>
    <x v="5"/>
    <n v="81"/>
    <x v="6771"/>
    <x v="7"/>
    <x v="1"/>
    <m/>
  </r>
  <r>
    <x v="5"/>
    <n v="84"/>
    <x v="6772"/>
    <x v="7"/>
    <x v="1"/>
    <m/>
  </r>
  <r>
    <x v="5"/>
    <n v="99"/>
    <x v="6773"/>
    <x v="7"/>
    <x v="1"/>
    <m/>
  </r>
  <r>
    <x v="5"/>
    <n v="105"/>
    <x v="6774"/>
    <x v="7"/>
    <x v="1"/>
    <m/>
  </r>
  <r>
    <x v="5"/>
    <n v="127"/>
    <x v="6775"/>
    <x v="7"/>
    <x v="1"/>
    <m/>
  </r>
  <r>
    <x v="5"/>
    <n v="134"/>
    <x v="6776"/>
    <x v="7"/>
    <x v="1"/>
    <m/>
  </r>
  <r>
    <x v="5"/>
    <n v="134"/>
    <x v="6777"/>
    <x v="7"/>
    <x v="1"/>
    <m/>
  </r>
  <r>
    <x v="5"/>
    <n v="134"/>
    <x v="6778"/>
    <x v="7"/>
    <x v="1"/>
    <m/>
  </r>
  <r>
    <x v="5"/>
    <n v="134"/>
    <x v="6779"/>
    <x v="7"/>
    <x v="1"/>
    <m/>
  </r>
  <r>
    <x v="5"/>
    <n v="130"/>
    <x v="6780"/>
    <x v="7"/>
    <x v="1"/>
    <m/>
  </r>
  <r>
    <x v="5"/>
    <n v="137"/>
    <x v="6781"/>
    <x v="7"/>
    <x v="1"/>
    <m/>
  </r>
  <r>
    <x v="5"/>
    <n v="137"/>
    <x v="6782"/>
    <x v="7"/>
    <x v="1"/>
    <m/>
  </r>
  <r>
    <x v="5"/>
    <n v="138"/>
    <x v="6783"/>
    <x v="7"/>
    <x v="1"/>
    <m/>
  </r>
  <r>
    <x v="5"/>
    <n v="132"/>
    <x v="6784"/>
    <x v="7"/>
    <x v="1"/>
    <m/>
  </r>
  <r>
    <x v="5"/>
    <n v="131"/>
    <x v="6785"/>
    <x v="7"/>
    <x v="1"/>
    <m/>
  </r>
  <r>
    <x v="5"/>
    <n v="131"/>
    <x v="6786"/>
    <x v="7"/>
    <x v="1"/>
    <m/>
  </r>
  <r>
    <x v="5"/>
    <n v="131"/>
    <x v="6787"/>
    <x v="7"/>
    <x v="1"/>
    <m/>
  </r>
  <r>
    <x v="5"/>
    <n v="130"/>
    <x v="6788"/>
    <x v="7"/>
    <x v="1"/>
    <m/>
  </r>
  <r>
    <x v="5"/>
    <n v="132"/>
    <x v="6789"/>
    <x v="7"/>
    <x v="1"/>
    <m/>
  </r>
  <r>
    <x v="5"/>
    <n v="132"/>
    <x v="6790"/>
    <x v="7"/>
    <x v="1"/>
    <m/>
  </r>
  <r>
    <x v="5"/>
    <n v="135"/>
    <x v="6791"/>
    <x v="7"/>
    <x v="1"/>
    <m/>
  </r>
  <r>
    <x v="5"/>
    <n v="133"/>
    <x v="6792"/>
    <x v="7"/>
    <x v="1"/>
    <m/>
  </r>
  <r>
    <x v="5"/>
    <n v="135"/>
    <x v="6793"/>
    <x v="7"/>
    <x v="1"/>
    <m/>
  </r>
  <r>
    <x v="5"/>
    <n v="136"/>
    <x v="6794"/>
    <x v="7"/>
    <x v="1"/>
    <m/>
  </r>
  <r>
    <x v="5"/>
    <n v="135"/>
    <x v="6795"/>
    <x v="7"/>
    <x v="1"/>
    <m/>
  </r>
  <r>
    <x v="5"/>
    <n v="135"/>
    <x v="6796"/>
    <x v="7"/>
    <x v="1"/>
    <m/>
  </r>
  <r>
    <x v="5"/>
    <n v="136"/>
    <x v="6797"/>
    <x v="7"/>
    <x v="1"/>
    <m/>
  </r>
  <r>
    <x v="5"/>
    <n v="136"/>
    <x v="6798"/>
    <x v="7"/>
    <x v="1"/>
    <m/>
  </r>
  <r>
    <x v="5"/>
    <n v="134"/>
    <x v="6799"/>
    <x v="7"/>
    <x v="1"/>
    <m/>
  </r>
  <r>
    <x v="5"/>
    <n v="130"/>
    <x v="6800"/>
    <x v="7"/>
    <x v="1"/>
    <m/>
  </r>
  <r>
    <x v="5"/>
    <n v="133"/>
    <x v="6801"/>
    <x v="7"/>
    <x v="1"/>
    <m/>
  </r>
  <r>
    <x v="5"/>
    <n v="139"/>
    <x v="6802"/>
    <x v="7"/>
    <x v="1"/>
    <m/>
  </r>
  <r>
    <x v="5"/>
    <n v="138"/>
    <x v="6803"/>
    <x v="7"/>
    <x v="1"/>
    <m/>
  </r>
  <r>
    <x v="5"/>
    <n v="139"/>
    <x v="6804"/>
    <x v="7"/>
    <x v="1"/>
    <m/>
  </r>
  <r>
    <x v="5"/>
    <n v="137"/>
    <x v="6805"/>
    <x v="7"/>
    <x v="1"/>
    <m/>
  </r>
  <r>
    <x v="5"/>
    <n v="136"/>
    <x v="6806"/>
    <x v="7"/>
    <x v="1"/>
    <m/>
  </r>
  <r>
    <x v="5"/>
    <n v="134"/>
    <x v="6807"/>
    <x v="7"/>
    <x v="1"/>
    <m/>
  </r>
  <r>
    <x v="5"/>
    <n v="133"/>
    <x v="6808"/>
    <x v="7"/>
    <x v="1"/>
    <m/>
  </r>
  <r>
    <x v="5"/>
    <n v="136"/>
    <x v="6809"/>
    <x v="7"/>
    <x v="1"/>
    <m/>
  </r>
  <r>
    <x v="5"/>
    <n v="134"/>
    <x v="6810"/>
    <x v="7"/>
    <x v="1"/>
    <m/>
  </r>
  <r>
    <x v="5"/>
    <n v="138"/>
    <x v="6811"/>
    <x v="7"/>
    <x v="1"/>
    <m/>
  </r>
  <r>
    <x v="5"/>
    <n v="141"/>
    <x v="6812"/>
    <x v="7"/>
    <x v="1"/>
    <m/>
  </r>
  <r>
    <x v="5"/>
    <n v="145"/>
    <x v="6813"/>
    <x v="7"/>
    <x v="1"/>
    <m/>
  </r>
  <r>
    <x v="5"/>
    <n v="146"/>
    <x v="6814"/>
    <x v="7"/>
    <x v="1"/>
    <m/>
  </r>
  <r>
    <x v="5"/>
    <n v="145"/>
    <x v="6815"/>
    <x v="7"/>
    <x v="1"/>
    <m/>
  </r>
  <r>
    <x v="5"/>
    <n v="148"/>
    <x v="6816"/>
    <x v="7"/>
    <x v="1"/>
    <m/>
  </r>
  <r>
    <x v="5"/>
    <n v="149"/>
    <x v="6817"/>
    <x v="7"/>
    <x v="1"/>
    <m/>
  </r>
  <r>
    <x v="5"/>
    <n v="146"/>
    <x v="6818"/>
    <x v="7"/>
    <x v="1"/>
    <m/>
  </r>
  <r>
    <x v="5"/>
    <n v="142"/>
    <x v="6819"/>
    <x v="7"/>
    <x v="1"/>
    <m/>
  </r>
  <r>
    <x v="5"/>
    <n v="139"/>
    <x v="6820"/>
    <x v="7"/>
    <x v="1"/>
    <m/>
  </r>
  <r>
    <x v="5"/>
    <n v="134"/>
    <x v="6821"/>
    <x v="7"/>
    <x v="1"/>
    <m/>
  </r>
  <r>
    <x v="5"/>
    <n v="127"/>
    <x v="6822"/>
    <x v="7"/>
    <x v="1"/>
    <m/>
  </r>
  <r>
    <x v="5"/>
    <n v="125"/>
    <x v="6823"/>
    <x v="7"/>
    <x v="1"/>
    <m/>
  </r>
  <r>
    <x v="5"/>
    <n v="123"/>
    <x v="6824"/>
    <x v="7"/>
    <x v="1"/>
    <m/>
  </r>
  <r>
    <x v="5"/>
    <n v="124"/>
    <x v="6825"/>
    <x v="7"/>
    <x v="1"/>
    <m/>
  </r>
  <r>
    <x v="5"/>
    <n v="129"/>
    <x v="6826"/>
    <x v="7"/>
    <x v="1"/>
    <m/>
  </r>
  <r>
    <x v="5"/>
    <n v="134"/>
    <x v="6827"/>
    <x v="7"/>
    <x v="1"/>
    <m/>
  </r>
  <r>
    <x v="5"/>
    <n v="134"/>
    <x v="6828"/>
    <x v="7"/>
    <x v="1"/>
    <m/>
  </r>
  <r>
    <x v="5"/>
    <n v="132"/>
    <x v="6829"/>
    <x v="7"/>
    <x v="1"/>
    <m/>
  </r>
  <r>
    <x v="5"/>
    <n v="131"/>
    <x v="6830"/>
    <x v="7"/>
    <x v="1"/>
    <m/>
  </r>
  <r>
    <x v="5"/>
    <n v="130"/>
    <x v="6831"/>
    <x v="7"/>
    <x v="1"/>
    <m/>
  </r>
  <r>
    <x v="5"/>
    <n v="129"/>
    <x v="6832"/>
    <x v="7"/>
    <x v="1"/>
    <m/>
  </r>
  <r>
    <x v="5"/>
    <n v="128"/>
    <x v="6833"/>
    <x v="7"/>
    <x v="1"/>
    <m/>
  </r>
  <r>
    <x v="5"/>
    <n v="126"/>
    <x v="6834"/>
    <x v="7"/>
    <x v="1"/>
    <m/>
  </r>
  <r>
    <x v="5"/>
    <n v="129"/>
    <x v="6835"/>
    <x v="7"/>
    <x v="1"/>
    <m/>
  </r>
  <r>
    <x v="5"/>
    <n v="130"/>
    <x v="6836"/>
    <x v="7"/>
    <x v="1"/>
    <m/>
  </r>
  <r>
    <x v="5"/>
    <n v="133"/>
    <x v="6837"/>
    <x v="7"/>
    <x v="1"/>
    <m/>
  </r>
  <r>
    <x v="5"/>
    <n v="136"/>
    <x v="6838"/>
    <x v="7"/>
    <x v="1"/>
    <m/>
  </r>
  <r>
    <x v="5"/>
    <n v="136"/>
    <x v="6839"/>
    <x v="7"/>
    <x v="1"/>
    <m/>
  </r>
  <r>
    <x v="5"/>
    <n v="137"/>
    <x v="6840"/>
    <x v="7"/>
    <x v="1"/>
    <m/>
  </r>
  <r>
    <x v="5"/>
    <n v="136"/>
    <x v="6841"/>
    <x v="7"/>
    <x v="1"/>
    <m/>
  </r>
  <r>
    <x v="5"/>
    <n v="137"/>
    <x v="6842"/>
    <x v="7"/>
    <x v="1"/>
    <m/>
  </r>
  <r>
    <x v="5"/>
    <n v="138"/>
    <x v="6843"/>
    <x v="7"/>
    <x v="1"/>
    <m/>
  </r>
  <r>
    <x v="5"/>
    <n v="137"/>
    <x v="6844"/>
    <x v="7"/>
    <x v="1"/>
    <m/>
  </r>
  <r>
    <x v="5"/>
    <n v="139"/>
    <x v="6845"/>
    <x v="7"/>
    <x v="1"/>
    <m/>
  </r>
  <r>
    <x v="5"/>
    <n v="137"/>
    <x v="6846"/>
    <x v="7"/>
    <x v="1"/>
    <m/>
  </r>
  <r>
    <x v="5"/>
    <n v="136"/>
    <x v="6847"/>
    <x v="7"/>
    <x v="1"/>
    <m/>
  </r>
  <r>
    <x v="5"/>
    <n v="136"/>
    <x v="6848"/>
    <x v="7"/>
    <x v="1"/>
    <m/>
  </r>
  <r>
    <x v="5"/>
    <n v="136"/>
    <x v="6849"/>
    <x v="7"/>
    <x v="1"/>
    <m/>
  </r>
  <r>
    <x v="5"/>
    <n v="141"/>
    <x v="6850"/>
    <x v="7"/>
    <x v="1"/>
    <m/>
  </r>
  <r>
    <x v="5"/>
    <n v="140"/>
    <x v="6851"/>
    <x v="7"/>
    <x v="1"/>
    <m/>
  </r>
  <r>
    <x v="5"/>
    <n v="138"/>
    <x v="6852"/>
    <x v="7"/>
    <x v="1"/>
    <m/>
  </r>
  <r>
    <x v="5"/>
    <n v="135"/>
    <x v="6853"/>
    <x v="7"/>
    <x v="1"/>
    <m/>
  </r>
  <r>
    <x v="5"/>
    <n v="138"/>
    <x v="6854"/>
    <x v="7"/>
    <x v="1"/>
    <m/>
  </r>
  <r>
    <x v="5"/>
    <n v="140"/>
    <x v="6855"/>
    <x v="7"/>
    <x v="1"/>
    <m/>
  </r>
  <r>
    <x v="5"/>
    <n v="138"/>
    <x v="6856"/>
    <x v="7"/>
    <x v="1"/>
    <m/>
  </r>
  <r>
    <x v="5"/>
    <n v="143"/>
    <x v="6857"/>
    <x v="7"/>
    <x v="1"/>
    <m/>
  </r>
  <r>
    <x v="5"/>
    <n v="139"/>
    <x v="6858"/>
    <x v="7"/>
    <x v="1"/>
    <m/>
  </r>
  <r>
    <x v="5"/>
    <n v="141"/>
    <x v="6859"/>
    <x v="7"/>
    <x v="1"/>
    <m/>
  </r>
  <r>
    <x v="5"/>
    <n v="137"/>
    <x v="6860"/>
    <x v="7"/>
    <x v="1"/>
    <m/>
  </r>
  <r>
    <x v="5"/>
    <n v="138"/>
    <x v="6861"/>
    <x v="7"/>
    <x v="1"/>
    <m/>
  </r>
  <r>
    <x v="5"/>
    <n v="123"/>
    <x v="6862"/>
    <x v="7"/>
    <x v="1"/>
    <m/>
  </r>
  <r>
    <x v="5"/>
    <n v="120"/>
    <x v="6863"/>
    <x v="7"/>
    <x v="1"/>
    <m/>
  </r>
  <r>
    <x v="5"/>
    <n v="122"/>
    <x v="6864"/>
    <x v="7"/>
    <x v="1"/>
    <m/>
  </r>
  <r>
    <x v="5"/>
    <n v="121"/>
    <x v="6865"/>
    <x v="7"/>
    <x v="1"/>
    <m/>
  </r>
  <r>
    <x v="5"/>
    <n v="123"/>
    <x v="6866"/>
    <x v="7"/>
    <x v="1"/>
    <m/>
  </r>
  <r>
    <x v="5"/>
    <n v="124"/>
    <x v="6867"/>
    <x v="7"/>
    <x v="1"/>
    <m/>
  </r>
  <r>
    <x v="5"/>
    <n v="120"/>
    <x v="6868"/>
    <x v="7"/>
    <x v="1"/>
    <m/>
  </r>
  <r>
    <x v="5"/>
    <n v="123"/>
    <x v="6869"/>
    <x v="7"/>
    <x v="1"/>
    <m/>
  </r>
  <r>
    <x v="5"/>
    <n v="125"/>
    <x v="6870"/>
    <x v="7"/>
    <x v="1"/>
    <m/>
  </r>
  <r>
    <x v="5"/>
    <n v="130"/>
    <x v="6871"/>
    <x v="7"/>
    <x v="1"/>
    <m/>
  </r>
  <r>
    <x v="5"/>
    <n v="134"/>
    <x v="6872"/>
    <x v="7"/>
    <x v="1"/>
    <m/>
  </r>
  <r>
    <x v="5"/>
    <n v="139"/>
    <x v="6873"/>
    <x v="7"/>
    <x v="1"/>
    <m/>
  </r>
  <r>
    <x v="5"/>
    <n v="142"/>
    <x v="6874"/>
    <x v="7"/>
    <x v="1"/>
    <m/>
  </r>
  <r>
    <x v="5"/>
    <n v="142"/>
    <x v="6875"/>
    <x v="7"/>
    <x v="1"/>
    <m/>
  </r>
  <r>
    <x v="5"/>
    <n v="143"/>
    <x v="6876"/>
    <x v="7"/>
    <x v="1"/>
    <m/>
  </r>
  <r>
    <x v="5"/>
    <n v="139"/>
    <x v="6877"/>
    <x v="7"/>
    <x v="1"/>
    <m/>
  </r>
  <r>
    <x v="5"/>
    <n v="138"/>
    <x v="6878"/>
    <x v="7"/>
    <x v="1"/>
    <m/>
  </r>
  <r>
    <x v="5"/>
    <n v="139"/>
    <x v="6879"/>
    <x v="7"/>
    <x v="1"/>
    <m/>
  </r>
  <r>
    <x v="5"/>
    <n v="136"/>
    <x v="6880"/>
    <x v="7"/>
    <x v="1"/>
    <m/>
  </r>
  <r>
    <x v="5"/>
    <n v="135"/>
    <x v="6881"/>
    <x v="7"/>
    <x v="1"/>
    <m/>
  </r>
  <r>
    <x v="5"/>
    <n v="135"/>
    <x v="6882"/>
    <x v="7"/>
    <x v="1"/>
    <m/>
  </r>
  <r>
    <x v="5"/>
    <n v="136"/>
    <x v="6883"/>
    <x v="7"/>
    <x v="1"/>
    <m/>
  </r>
  <r>
    <x v="5"/>
    <n v="136"/>
    <x v="6884"/>
    <x v="7"/>
    <x v="1"/>
    <m/>
  </r>
  <r>
    <x v="5"/>
    <n v="138"/>
    <x v="6885"/>
    <x v="7"/>
    <x v="1"/>
    <m/>
  </r>
  <r>
    <x v="5"/>
    <n v="139"/>
    <x v="6886"/>
    <x v="7"/>
    <x v="1"/>
    <m/>
  </r>
  <r>
    <x v="5"/>
    <n v="137"/>
    <x v="6887"/>
    <x v="7"/>
    <x v="1"/>
    <m/>
  </r>
  <r>
    <x v="5"/>
    <n v="135"/>
    <x v="6888"/>
    <x v="7"/>
    <x v="1"/>
    <m/>
  </r>
  <r>
    <x v="5"/>
    <n v="133"/>
    <x v="6889"/>
    <x v="7"/>
    <x v="1"/>
    <m/>
  </r>
  <r>
    <x v="5"/>
    <n v="132"/>
    <x v="6890"/>
    <x v="7"/>
    <x v="1"/>
    <m/>
  </r>
  <r>
    <x v="5"/>
    <n v="135"/>
    <x v="6891"/>
    <x v="7"/>
    <x v="1"/>
    <m/>
  </r>
  <r>
    <x v="5"/>
    <n v="137"/>
    <x v="6892"/>
    <x v="7"/>
    <x v="1"/>
    <m/>
  </r>
  <r>
    <x v="5"/>
    <n v="136"/>
    <x v="6893"/>
    <x v="7"/>
    <x v="1"/>
    <m/>
  </r>
  <r>
    <x v="5"/>
    <n v="134"/>
    <x v="6894"/>
    <x v="7"/>
    <x v="1"/>
    <m/>
  </r>
  <r>
    <x v="5"/>
    <n v="136"/>
    <x v="6895"/>
    <x v="7"/>
    <x v="1"/>
    <m/>
  </r>
  <r>
    <x v="5"/>
    <n v="137"/>
    <x v="6896"/>
    <x v="7"/>
    <x v="1"/>
    <m/>
  </r>
  <r>
    <x v="5"/>
    <n v="137"/>
    <x v="6897"/>
    <x v="7"/>
    <x v="1"/>
    <m/>
  </r>
  <r>
    <x v="5"/>
    <n v="137"/>
    <x v="6898"/>
    <x v="7"/>
    <x v="1"/>
    <m/>
  </r>
  <r>
    <x v="5"/>
    <n v="139"/>
    <x v="6899"/>
    <x v="7"/>
    <x v="1"/>
    <m/>
  </r>
  <r>
    <x v="5"/>
    <n v="137"/>
    <x v="6900"/>
    <x v="7"/>
    <x v="1"/>
    <m/>
  </r>
  <r>
    <x v="5"/>
    <n v="137"/>
    <x v="6901"/>
    <x v="7"/>
    <x v="1"/>
    <m/>
  </r>
  <r>
    <x v="5"/>
    <n v="136"/>
    <x v="6902"/>
    <x v="7"/>
    <x v="1"/>
    <m/>
  </r>
  <r>
    <x v="5"/>
    <n v="132"/>
    <x v="6903"/>
    <x v="7"/>
    <x v="1"/>
    <m/>
  </r>
  <r>
    <x v="5"/>
    <n v="134"/>
    <x v="6904"/>
    <x v="7"/>
    <x v="1"/>
    <m/>
  </r>
  <r>
    <x v="5"/>
    <n v="131"/>
    <x v="6905"/>
    <x v="7"/>
    <x v="1"/>
    <m/>
  </r>
  <r>
    <x v="5"/>
    <n v="129"/>
    <x v="6906"/>
    <x v="7"/>
    <x v="1"/>
    <m/>
  </r>
  <r>
    <x v="5"/>
    <n v="128"/>
    <x v="6907"/>
    <x v="7"/>
    <x v="1"/>
    <m/>
  </r>
  <r>
    <x v="5"/>
    <n v="125"/>
    <x v="6908"/>
    <x v="7"/>
    <x v="1"/>
    <m/>
  </r>
  <r>
    <x v="5"/>
    <n v="126"/>
    <x v="6909"/>
    <x v="7"/>
    <x v="1"/>
    <m/>
  </r>
  <r>
    <x v="5"/>
    <n v="123"/>
    <x v="6910"/>
    <x v="7"/>
    <x v="1"/>
    <m/>
  </r>
  <r>
    <x v="5"/>
    <n v="124"/>
    <x v="6911"/>
    <x v="7"/>
    <x v="1"/>
    <m/>
  </r>
  <r>
    <x v="5"/>
    <n v="129"/>
    <x v="6912"/>
    <x v="7"/>
    <x v="1"/>
    <m/>
  </r>
  <r>
    <x v="5"/>
    <n v="132"/>
    <x v="6913"/>
    <x v="7"/>
    <x v="1"/>
    <m/>
  </r>
  <r>
    <x v="5"/>
    <n v="84"/>
    <x v="6914"/>
    <x v="7"/>
    <x v="1"/>
    <m/>
  </r>
  <r>
    <x v="5"/>
    <n v="86"/>
    <x v="6915"/>
    <x v="7"/>
    <x v="1"/>
    <m/>
  </r>
  <r>
    <x v="5"/>
    <n v="90"/>
    <x v="6916"/>
    <x v="7"/>
    <x v="1"/>
    <m/>
  </r>
  <r>
    <x v="5"/>
    <n v="97"/>
    <x v="6917"/>
    <x v="7"/>
    <x v="1"/>
    <m/>
  </r>
  <r>
    <x v="5"/>
    <n v="92"/>
    <x v="6918"/>
    <x v="7"/>
    <x v="1"/>
    <m/>
  </r>
  <r>
    <x v="5"/>
    <n v="89"/>
    <x v="6919"/>
    <x v="7"/>
    <x v="1"/>
    <m/>
  </r>
  <r>
    <x v="5"/>
    <n v="93"/>
    <x v="6920"/>
    <x v="7"/>
    <x v="1"/>
    <m/>
  </r>
  <r>
    <x v="5"/>
    <n v="98"/>
    <x v="6921"/>
    <x v="7"/>
    <x v="1"/>
    <m/>
  </r>
  <r>
    <x v="5"/>
    <n v="94"/>
    <x v="6922"/>
    <x v="7"/>
    <x v="1"/>
    <m/>
  </r>
  <r>
    <x v="5"/>
    <n v="89"/>
    <x v="6923"/>
    <x v="7"/>
    <x v="1"/>
    <m/>
  </r>
  <r>
    <x v="5"/>
    <n v="86"/>
    <x v="6924"/>
    <x v="7"/>
    <x v="1"/>
    <m/>
  </r>
  <r>
    <x v="5"/>
    <n v="93"/>
    <x v="6925"/>
    <x v="7"/>
    <x v="1"/>
    <m/>
  </r>
  <r>
    <x v="5"/>
    <n v="80"/>
    <x v="6926"/>
    <x v="7"/>
    <x v="1"/>
    <m/>
  </r>
  <r>
    <x v="5"/>
    <n v="73"/>
    <x v="6927"/>
    <x v="7"/>
    <x v="1"/>
    <m/>
  </r>
  <r>
    <x v="5"/>
    <n v="69"/>
    <x v="6928"/>
    <x v="7"/>
    <x v="1"/>
    <m/>
  </r>
  <r>
    <x v="5"/>
    <n v="69"/>
    <x v="6929"/>
    <x v="7"/>
    <x v="1"/>
    <m/>
  </r>
  <r>
    <x v="5"/>
    <n v="75"/>
    <x v="6930"/>
    <x v="7"/>
    <x v="1"/>
    <m/>
  </r>
  <r>
    <x v="5"/>
    <n v="72"/>
    <x v="6931"/>
    <x v="7"/>
    <x v="1"/>
    <m/>
  </r>
  <r>
    <x v="5"/>
    <n v="81"/>
    <x v="6932"/>
    <x v="7"/>
    <x v="1"/>
    <m/>
  </r>
  <r>
    <x v="5"/>
    <n v="86"/>
    <x v="6933"/>
    <x v="7"/>
    <x v="1"/>
    <m/>
  </r>
  <r>
    <x v="5"/>
    <n v="86"/>
    <x v="6934"/>
    <x v="7"/>
    <x v="1"/>
    <m/>
  </r>
  <r>
    <x v="5"/>
    <n v="88"/>
    <x v="6935"/>
    <x v="7"/>
    <x v="1"/>
    <m/>
  </r>
  <r>
    <x v="5"/>
    <n v="88"/>
    <x v="6936"/>
    <x v="7"/>
    <x v="1"/>
    <m/>
  </r>
  <r>
    <x v="5"/>
    <n v="87"/>
    <x v="6937"/>
    <x v="7"/>
    <x v="1"/>
    <m/>
  </r>
  <r>
    <x v="5"/>
    <n v="87"/>
    <x v="6938"/>
    <x v="7"/>
    <x v="1"/>
    <m/>
  </r>
  <r>
    <x v="5"/>
    <n v="84"/>
    <x v="6939"/>
    <x v="7"/>
    <x v="1"/>
    <m/>
  </r>
  <r>
    <x v="5"/>
    <n v="76"/>
    <x v="6940"/>
    <x v="7"/>
    <x v="1"/>
    <m/>
  </r>
  <r>
    <x v="5"/>
    <n v="77"/>
    <x v="6941"/>
    <x v="7"/>
    <x v="1"/>
    <m/>
  </r>
  <r>
    <x v="5"/>
    <n v="71"/>
    <x v="6942"/>
    <x v="7"/>
    <x v="1"/>
    <m/>
  </r>
  <r>
    <x v="5"/>
    <n v="77"/>
    <x v="6943"/>
    <x v="7"/>
    <x v="1"/>
    <m/>
  </r>
  <r>
    <x v="5"/>
    <n v="81"/>
    <x v="6944"/>
    <x v="7"/>
    <x v="1"/>
    <m/>
  </r>
  <r>
    <x v="5"/>
    <n v="83"/>
    <x v="6945"/>
    <x v="7"/>
    <x v="1"/>
    <m/>
  </r>
  <r>
    <x v="5"/>
    <n v="77"/>
    <x v="6946"/>
    <x v="7"/>
    <x v="1"/>
    <m/>
  </r>
  <r>
    <x v="5"/>
    <n v="81"/>
    <x v="6947"/>
    <x v="7"/>
    <x v="1"/>
    <m/>
  </r>
  <r>
    <x v="5"/>
    <n v="80"/>
    <x v="6948"/>
    <x v="7"/>
    <x v="1"/>
    <m/>
  </r>
  <r>
    <x v="5"/>
    <n v="83"/>
    <x v="6949"/>
    <x v="7"/>
    <x v="1"/>
    <m/>
  </r>
  <r>
    <x v="5"/>
    <n v="81"/>
    <x v="6950"/>
    <x v="7"/>
    <x v="1"/>
    <m/>
  </r>
  <r>
    <x v="5"/>
    <n v="82"/>
    <x v="6951"/>
    <x v="7"/>
    <x v="1"/>
    <m/>
  </r>
  <r>
    <x v="5"/>
    <n v="79"/>
    <x v="6952"/>
    <x v="7"/>
    <x v="1"/>
    <m/>
  </r>
  <r>
    <x v="5"/>
    <n v="79"/>
    <x v="6953"/>
    <x v="7"/>
    <x v="1"/>
    <m/>
  </r>
  <r>
    <x v="5"/>
    <n v="79"/>
    <x v="6954"/>
    <x v="7"/>
    <x v="1"/>
    <m/>
  </r>
  <r>
    <x v="5"/>
    <n v="76"/>
    <x v="6955"/>
    <x v="7"/>
    <x v="1"/>
    <m/>
  </r>
  <r>
    <x v="5"/>
    <n v="81"/>
    <x v="6956"/>
    <x v="7"/>
    <x v="1"/>
    <m/>
  </r>
  <r>
    <x v="5"/>
    <n v="82"/>
    <x v="6957"/>
    <x v="7"/>
    <x v="1"/>
    <m/>
  </r>
  <r>
    <x v="5"/>
    <n v="90"/>
    <x v="6958"/>
    <x v="7"/>
    <x v="1"/>
    <m/>
  </r>
  <r>
    <x v="5"/>
    <n v="91"/>
    <x v="6959"/>
    <x v="7"/>
    <x v="1"/>
    <m/>
  </r>
  <r>
    <x v="5"/>
    <n v="91"/>
    <x v="6960"/>
    <x v="7"/>
    <x v="1"/>
    <m/>
  </r>
  <r>
    <x v="5"/>
    <n v="84"/>
    <x v="6961"/>
    <x v="7"/>
    <x v="1"/>
    <m/>
  </r>
  <r>
    <x v="5"/>
    <n v="79"/>
    <x v="6962"/>
    <x v="7"/>
    <x v="1"/>
    <m/>
  </r>
  <r>
    <x v="5"/>
    <n v="73"/>
    <x v="6963"/>
    <x v="7"/>
    <x v="1"/>
    <m/>
  </r>
  <r>
    <x v="5"/>
    <n v="73"/>
    <x v="6964"/>
    <x v="7"/>
    <x v="1"/>
    <m/>
  </r>
  <r>
    <x v="5"/>
    <n v="76"/>
    <x v="6965"/>
    <x v="7"/>
    <x v="1"/>
    <m/>
  </r>
  <r>
    <x v="5"/>
    <n v="74"/>
    <x v="6966"/>
    <x v="7"/>
    <x v="1"/>
    <m/>
  </r>
  <r>
    <x v="5"/>
    <n v="74"/>
    <x v="6967"/>
    <x v="7"/>
    <x v="1"/>
    <m/>
  </r>
  <r>
    <x v="5"/>
    <n v="69"/>
    <x v="6968"/>
    <x v="7"/>
    <x v="1"/>
    <m/>
  </r>
  <r>
    <x v="5"/>
    <n v="69"/>
    <x v="6969"/>
    <x v="7"/>
    <x v="1"/>
    <m/>
  </r>
  <r>
    <x v="5"/>
    <n v="74"/>
    <x v="6970"/>
    <x v="7"/>
    <x v="1"/>
    <m/>
  </r>
  <r>
    <x v="5"/>
    <n v="82"/>
    <x v="6971"/>
    <x v="7"/>
    <x v="1"/>
    <m/>
  </r>
  <r>
    <x v="5"/>
    <n v="89"/>
    <x v="6972"/>
    <x v="7"/>
    <x v="1"/>
    <m/>
  </r>
  <r>
    <x v="5"/>
    <n v="85"/>
    <x v="6973"/>
    <x v="7"/>
    <x v="1"/>
    <m/>
  </r>
  <r>
    <x v="5"/>
    <n v="89"/>
    <x v="2673"/>
    <x v="7"/>
    <x v="1"/>
    <m/>
  </r>
  <r>
    <x v="5"/>
    <n v="89"/>
    <x v="2674"/>
    <x v="7"/>
    <x v="1"/>
    <m/>
  </r>
  <r>
    <x v="5"/>
    <n v="91"/>
    <x v="2675"/>
    <x v="7"/>
    <x v="1"/>
    <m/>
  </r>
  <r>
    <x v="5"/>
    <n v="79"/>
    <x v="2676"/>
    <x v="7"/>
    <x v="1"/>
    <m/>
  </r>
  <r>
    <x v="5"/>
    <n v="80"/>
    <x v="2677"/>
    <x v="7"/>
    <x v="1"/>
    <m/>
  </r>
  <r>
    <x v="5"/>
    <n v="100"/>
    <x v="2678"/>
    <x v="7"/>
    <x v="1"/>
    <m/>
  </r>
  <r>
    <x v="5"/>
    <n v="96"/>
    <x v="2679"/>
    <x v="7"/>
    <x v="1"/>
    <m/>
  </r>
  <r>
    <x v="5"/>
    <n v="100"/>
    <x v="2680"/>
    <x v="7"/>
    <x v="1"/>
    <m/>
  </r>
  <r>
    <x v="5"/>
    <n v="104"/>
    <x v="6974"/>
    <x v="7"/>
    <x v="1"/>
    <m/>
  </r>
  <r>
    <x v="5"/>
    <n v="104"/>
    <x v="2681"/>
    <x v="7"/>
    <x v="1"/>
    <m/>
  </r>
  <r>
    <x v="5"/>
    <n v="101"/>
    <x v="2682"/>
    <x v="7"/>
    <x v="1"/>
    <m/>
  </r>
  <r>
    <x v="5"/>
    <n v="105"/>
    <x v="2683"/>
    <x v="7"/>
    <x v="1"/>
    <m/>
  </r>
  <r>
    <x v="5"/>
    <n v="97"/>
    <x v="2684"/>
    <x v="7"/>
    <x v="1"/>
    <m/>
  </r>
  <r>
    <x v="5"/>
    <n v="99"/>
    <x v="2685"/>
    <x v="7"/>
    <x v="1"/>
    <m/>
  </r>
  <r>
    <x v="5"/>
    <n v="102"/>
    <x v="2686"/>
    <x v="7"/>
    <x v="1"/>
    <m/>
  </r>
  <r>
    <x v="5"/>
    <n v="110"/>
    <x v="2687"/>
    <x v="7"/>
    <x v="1"/>
    <m/>
  </r>
  <r>
    <x v="5"/>
    <n v="111"/>
    <x v="2688"/>
    <x v="7"/>
    <x v="1"/>
    <m/>
  </r>
  <r>
    <x v="5"/>
    <n v="95"/>
    <x v="2689"/>
    <x v="7"/>
    <x v="1"/>
    <m/>
  </r>
  <r>
    <x v="5"/>
    <n v="99"/>
    <x v="2690"/>
    <x v="7"/>
    <x v="1"/>
    <m/>
  </r>
  <r>
    <x v="5"/>
    <n v="96"/>
    <x v="2691"/>
    <x v="7"/>
    <x v="1"/>
    <m/>
  </r>
  <r>
    <x v="5"/>
    <n v="89"/>
    <x v="2692"/>
    <x v="7"/>
    <x v="1"/>
    <m/>
  </r>
  <r>
    <x v="5"/>
    <n v="85"/>
    <x v="2693"/>
    <x v="7"/>
    <x v="1"/>
    <m/>
  </r>
  <r>
    <x v="5"/>
    <n v="93"/>
    <x v="2694"/>
    <x v="7"/>
    <x v="1"/>
    <m/>
  </r>
  <r>
    <x v="5"/>
    <n v="90"/>
    <x v="2695"/>
    <x v="7"/>
    <x v="1"/>
    <m/>
  </r>
  <r>
    <x v="5"/>
    <n v="85"/>
    <x v="6975"/>
    <x v="7"/>
    <x v="1"/>
    <m/>
  </r>
  <r>
    <x v="5"/>
    <n v="91"/>
    <x v="6976"/>
    <x v="7"/>
    <x v="1"/>
    <m/>
  </r>
  <r>
    <x v="5"/>
    <n v="89"/>
    <x v="2696"/>
    <x v="7"/>
    <x v="1"/>
    <m/>
  </r>
  <r>
    <x v="5"/>
    <n v="80"/>
    <x v="2697"/>
    <x v="7"/>
    <x v="1"/>
    <m/>
  </r>
  <r>
    <x v="5"/>
    <n v="81"/>
    <x v="6977"/>
    <x v="7"/>
    <x v="1"/>
    <m/>
  </r>
  <r>
    <x v="5"/>
    <n v="82"/>
    <x v="6978"/>
    <x v="7"/>
    <x v="1"/>
    <m/>
  </r>
  <r>
    <x v="5"/>
    <n v="81"/>
    <x v="2698"/>
    <x v="7"/>
    <x v="1"/>
    <m/>
  </r>
  <r>
    <x v="5"/>
    <n v="85"/>
    <x v="6979"/>
    <x v="7"/>
    <x v="1"/>
    <m/>
  </r>
  <r>
    <x v="5"/>
    <n v="82"/>
    <x v="6980"/>
    <x v="7"/>
    <x v="1"/>
    <m/>
  </r>
  <r>
    <x v="5"/>
    <n v="83"/>
    <x v="2699"/>
    <x v="7"/>
    <x v="1"/>
    <m/>
  </r>
  <r>
    <x v="5"/>
    <n v="80"/>
    <x v="6981"/>
    <x v="7"/>
    <x v="1"/>
    <m/>
  </r>
  <r>
    <x v="5"/>
    <n v="77"/>
    <x v="6982"/>
    <x v="7"/>
    <x v="1"/>
    <m/>
  </r>
  <r>
    <x v="5"/>
    <n v="73"/>
    <x v="6983"/>
    <x v="7"/>
    <x v="1"/>
    <m/>
  </r>
  <r>
    <x v="5"/>
    <n v="73"/>
    <x v="6984"/>
    <x v="7"/>
    <x v="1"/>
    <m/>
  </r>
  <r>
    <x v="5"/>
    <n v="78"/>
    <x v="2700"/>
    <x v="7"/>
    <x v="1"/>
    <m/>
  </r>
  <r>
    <x v="5"/>
    <n v="73"/>
    <x v="6985"/>
    <x v="7"/>
    <x v="1"/>
    <m/>
  </r>
  <r>
    <x v="5"/>
    <n v="76"/>
    <x v="2701"/>
    <x v="7"/>
    <x v="1"/>
    <m/>
  </r>
  <r>
    <x v="5"/>
    <n v="76"/>
    <x v="2702"/>
    <x v="7"/>
    <x v="1"/>
    <m/>
  </r>
  <r>
    <x v="5"/>
    <n v="73"/>
    <x v="2703"/>
    <x v="7"/>
    <x v="1"/>
    <m/>
  </r>
  <r>
    <x v="5"/>
    <n v="71"/>
    <x v="2704"/>
    <x v="7"/>
    <x v="1"/>
    <m/>
  </r>
  <r>
    <x v="5"/>
    <n v="82"/>
    <x v="6986"/>
    <x v="7"/>
    <x v="1"/>
    <m/>
  </r>
  <r>
    <x v="5"/>
    <n v="84"/>
    <x v="6987"/>
    <x v="7"/>
    <x v="1"/>
    <m/>
  </r>
  <r>
    <x v="5"/>
    <n v="79"/>
    <x v="6988"/>
    <x v="7"/>
    <x v="1"/>
    <m/>
  </r>
  <r>
    <x v="5"/>
    <n v="79"/>
    <x v="6989"/>
    <x v="7"/>
    <x v="1"/>
    <m/>
  </r>
  <r>
    <x v="5"/>
    <n v="80"/>
    <x v="2705"/>
    <x v="7"/>
    <x v="1"/>
    <m/>
  </r>
  <r>
    <x v="5"/>
    <n v="82"/>
    <x v="2706"/>
    <x v="7"/>
    <x v="1"/>
    <m/>
  </r>
  <r>
    <x v="5"/>
    <n v="77"/>
    <x v="2707"/>
    <x v="7"/>
    <x v="1"/>
    <m/>
  </r>
  <r>
    <x v="5"/>
    <n v="87"/>
    <x v="6990"/>
    <x v="7"/>
    <x v="1"/>
    <m/>
  </r>
  <r>
    <x v="5"/>
    <n v="89"/>
    <x v="6991"/>
    <x v="7"/>
    <x v="1"/>
    <m/>
  </r>
  <r>
    <x v="5"/>
    <n v="89"/>
    <x v="6992"/>
    <x v="7"/>
    <x v="1"/>
    <m/>
  </r>
  <r>
    <x v="5"/>
    <n v="86"/>
    <x v="2708"/>
    <x v="7"/>
    <x v="1"/>
    <m/>
  </r>
  <r>
    <x v="5"/>
    <n v="81"/>
    <x v="2709"/>
    <x v="7"/>
    <x v="1"/>
    <m/>
  </r>
  <r>
    <x v="5"/>
    <n v="86"/>
    <x v="6993"/>
    <x v="7"/>
    <x v="1"/>
    <m/>
  </r>
  <r>
    <x v="5"/>
    <n v="80"/>
    <x v="2710"/>
    <x v="7"/>
    <x v="1"/>
    <m/>
  </r>
  <r>
    <x v="5"/>
    <n v="84"/>
    <x v="2711"/>
    <x v="7"/>
    <x v="1"/>
    <m/>
  </r>
  <r>
    <x v="5"/>
    <n v="86"/>
    <x v="6994"/>
    <x v="7"/>
    <x v="1"/>
    <m/>
  </r>
  <r>
    <x v="5"/>
    <n v="81"/>
    <x v="6995"/>
    <x v="7"/>
    <x v="1"/>
    <m/>
  </r>
  <r>
    <x v="5"/>
    <n v="82"/>
    <x v="6996"/>
    <x v="7"/>
    <x v="1"/>
    <m/>
  </r>
  <r>
    <x v="5"/>
    <n v="83"/>
    <x v="2712"/>
    <x v="7"/>
    <x v="1"/>
    <m/>
  </r>
  <r>
    <x v="5"/>
    <n v="81"/>
    <x v="6997"/>
    <x v="7"/>
    <x v="1"/>
    <m/>
  </r>
  <r>
    <x v="5"/>
    <n v="81"/>
    <x v="6998"/>
    <x v="7"/>
    <x v="1"/>
    <m/>
  </r>
  <r>
    <x v="5"/>
    <n v="80"/>
    <x v="2713"/>
    <x v="7"/>
    <x v="1"/>
    <m/>
  </r>
  <r>
    <x v="5"/>
    <n v="74"/>
    <x v="6999"/>
    <x v="7"/>
    <x v="1"/>
    <m/>
  </r>
  <r>
    <x v="5"/>
    <n v="78"/>
    <x v="2714"/>
    <x v="7"/>
    <x v="1"/>
    <m/>
  </r>
  <r>
    <x v="5"/>
    <n v="80"/>
    <x v="7000"/>
    <x v="7"/>
    <x v="1"/>
    <m/>
  </r>
  <r>
    <x v="5"/>
    <n v="85"/>
    <x v="2715"/>
    <x v="7"/>
    <x v="1"/>
    <m/>
  </r>
  <r>
    <x v="5"/>
    <n v="85"/>
    <x v="7001"/>
    <x v="7"/>
    <x v="1"/>
    <m/>
  </r>
  <r>
    <x v="5"/>
    <n v="89"/>
    <x v="2716"/>
    <x v="7"/>
    <x v="1"/>
    <m/>
  </r>
  <r>
    <x v="5"/>
    <n v="87"/>
    <x v="7002"/>
    <x v="7"/>
    <x v="1"/>
    <m/>
  </r>
  <r>
    <x v="5"/>
    <n v="86"/>
    <x v="2718"/>
    <x v="7"/>
    <x v="1"/>
    <m/>
  </r>
  <r>
    <x v="5"/>
    <n v="96"/>
    <x v="2719"/>
    <x v="7"/>
    <x v="1"/>
    <m/>
  </r>
  <r>
    <x v="5"/>
    <n v="90"/>
    <x v="2720"/>
    <x v="7"/>
    <x v="1"/>
    <m/>
  </r>
  <r>
    <x v="5"/>
    <n v="86"/>
    <x v="7003"/>
    <x v="7"/>
    <x v="1"/>
    <m/>
  </r>
  <r>
    <x v="5"/>
    <n v="90"/>
    <x v="7004"/>
    <x v="7"/>
    <x v="1"/>
    <m/>
  </r>
  <r>
    <x v="5"/>
    <n v="88"/>
    <x v="2721"/>
    <x v="7"/>
    <x v="1"/>
    <m/>
  </r>
  <r>
    <x v="5"/>
    <n v="90"/>
    <x v="7005"/>
    <x v="7"/>
    <x v="1"/>
    <m/>
  </r>
  <r>
    <x v="5"/>
    <n v="91"/>
    <x v="7006"/>
    <x v="7"/>
    <x v="1"/>
    <m/>
  </r>
  <r>
    <x v="5"/>
    <n v="90"/>
    <x v="2722"/>
    <x v="7"/>
    <x v="1"/>
    <m/>
  </r>
  <r>
    <x v="5"/>
    <n v="90"/>
    <x v="2723"/>
    <x v="7"/>
    <x v="1"/>
    <m/>
  </r>
  <r>
    <x v="5"/>
    <n v="85"/>
    <x v="2724"/>
    <x v="7"/>
    <x v="1"/>
    <m/>
  </r>
  <r>
    <x v="5"/>
    <n v="83"/>
    <x v="2725"/>
    <x v="7"/>
    <x v="1"/>
    <m/>
  </r>
  <r>
    <x v="5"/>
    <n v="84"/>
    <x v="7007"/>
    <x v="7"/>
    <x v="1"/>
    <m/>
  </r>
  <r>
    <x v="5"/>
    <n v="84"/>
    <x v="2726"/>
    <x v="7"/>
    <x v="1"/>
    <m/>
  </r>
  <r>
    <x v="5"/>
    <n v="86"/>
    <x v="2727"/>
    <x v="7"/>
    <x v="1"/>
    <m/>
  </r>
  <r>
    <x v="5"/>
    <n v="87"/>
    <x v="7008"/>
    <x v="7"/>
    <x v="1"/>
    <m/>
  </r>
  <r>
    <x v="5"/>
    <n v="85"/>
    <x v="2728"/>
    <x v="7"/>
    <x v="1"/>
    <m/>
  </r>
  <r>
    <x v="5"/>
    <n v="80"/>
    <x v="7009"/>
    <x v="7"/>
    <x v="1"/>
    <m/>
  </r>
  <r>
    <x v="5"/>
    <n v="87"/>
    <x v="7010"/>
    <x v="7"/>
    <x v="1"/>
    <m/>
  </r>
  <r>
    <x v="5"/>
    <n v="81"/>
    <x v="2729"/>
    <x v="7"/>
    <x v="1"/>
    <m/>
  </r>
  <r>
    <x v="5"/>
    <n v="86"/>
    <x v="2730"/>
    <x v="7"/>
    <x v="1"/>
    <m/>
  </r>
  <r>
    <x v="5"/>
    <n v="95"/>
    <x v="2733"/>
    <x v="7"/>
    <x v="1"/>
    <m/>
  </r>
  <r>
    <x v="5"/>
    <n v="84"/>
    <x v="2735"/>
    <x v="7"/>
    <x v="1"/>
    <m/>
  </r>
  <r>
    <x v="5"/>
    <n v="73"/>
    <x v="2736"/>
    <x v="7"/>
    <x v="1"/>
    <m/>
  </r>
  <r>
    <x v="5"/>
    <n v="76"/>
    <x v="7011"/>
    <x v="7"/>
    <x v="1"/>
    <m/>
  </r>
  <r>
    <x v="5"/>
    <n v="76"/>
    <x v="7012"/>
    <x v="7"/>
    <x v="1"/>
    <m/>
  </r>
  <r>
    <x v="5"/>
    <n v="76"/>
    <x v="2738"/>
    <x v="7"/>
    <x v="1"/>
    <m/>
  </r>
  <r>
    <x v="5"/>
    <n v="79"/>
    <x v="2739"/>
    <x v="7"/>
    <x v="1"/>
    <m/>
  </r>
  <r>
    <x v="5"/>
    <n v="71"/>
    <x v="2740"/>
    <x v="7"/>
    <x v="1"/>
    <m/>
  </r>
  <r>
    <x v="5"/>
    <n v="63"/>
    <x v="2741"/>
    <x v="7"/>
    <x v="1"/>
    <m/>
  </r>
  <r>
    <x v="5"/>
    <n v="57"/>
    <x v="2743"/>
    <x v="7"/>
    <x v="1"/>
    <m/>
  </r>
  <r>
    <x v="5"/>
    <n v="64"/>
    <x v="2744"/>
    <x v="7"/>
    <x v="1"/>
    <m/>
  </r>
  <r>
    <x v="5"/>
    <n v="76"/>
    <x v="2746"/>
    <x v="7"/>
    <x v="1"/>
    <m/>
  </r>
  <r>
    <x v="5"/>
    <n v="72"/>
    <x v="2747"/>
    <x v="7"/>
    <x v="1"/>
    <m/>
  </r>
  <r>
    <x v="5"/>
    <n v="55"/>
    <x v="2748"/>
    <x v="7"/>
    <x v="1"/>
    <m/>
  </r>
  <r>
    <x v="5"/>
    <n v="55"/>
    <x v="2749"/>
    <x v="7"/>
    <x v="1"/>
    <m/>
  </r>
  <r>
    <x v="5"/>
    <n v="62"/>
    <x v="2750"/>
    <x v="7"/>
    <x v="1"/>
    <m/>
  </r>
  <r>
    <x v="5"/>
    <n v="70"/>
    <x v="2751"/>
    <x v="7"/>
    <x v="1"/>
    <m/>
  </r>
  <r>
    <x v="5"/>
    <n v="77"/>
    <x v="7013"/>
    <x v="7"/>
    <x v="1"/>
    <m/>
  </r>
  <r>
    <x v="5"/>
    <n v="78"/>
    <x v="7014"/>
    <x v="7"/>
    <x v="1"/>
    <m/>
  </r>
  <r>
    <x v="5"/>
    <n v="77"/>
    <x v="2752"/>
    <x v="7"/>
    <x v="1"/>
    <m/>
  </r>
  <r>
    <x v="5"/>
    <n v="72"/>
    <x v="2753"/>
    <x v="7"/>
    <x v="1"/>
    <m/>
  </r>
  <r>
    <x v="5"/>
    <n v="70"/>
    <x v="2754"/>
    <x v="7"/>
    <x v="1"/>
    <m/>
  </r>
  <r>
    <x v="5"/>
    <n v="70"/>
    <x v="2755"/>
    <x v="7"/>
    <x v="1"/>
    <m/>
  </r>
  <r>
    <x v="5"/>
    <n v="83"/>
    <x v="2756"/>
    <x v="7"/>
    <x v="1"/>
    <m/>
  </r>
  <r>
    <x v="5"/>
    <n v="87"/>
    <x v="2757"/>
    <x v="7"/>
    <x v="1"/>
    <m/>
  </r>
  <r>
    <x v="5"/>
    <n v="80"/>
    <x v="2758"/>
    <x v="7"/>
    <x v="1"/>
    <m/>
  </r>
  <r>
    <x v="5"/>
    <n v="92"/>
    <x v="2759"/>
    <x v="7"/>
    <x v="1"/>
    <m/>
  </r>
  <r>
    <x v="5"/>
    <n v="92"/>
    <x v="2760"/>
    <x v="7"/>
    <x v="1"/>
    <m/>
  </r>
  <r>
    <x v="5"/>
    <n v="85"/>
    <x v="2762"/>
    <x v="7"/>
    <x v="1"/>
    <m/>
  </r>
  <r>
    <x v="5"/>
    <n v="101"/>
    <x v="2763"/>
    <x v="7"/>
    <x v="1"/>
    <m/>
  </r>
  <r>
    <x v="5"/>
    <n v="107"/>
    <x v="7015"/>
    <x v="7"/>
    <x v="1"/>
    <m/>
  </r>
  <r>
    <x v="5"/>
    <n v="106"/>
    <x v="2764"/>
    <x v="7"/>
    <x v="1"/>
    <m/>
  </r>
  <r>
    <x v="5"/>
    <n v="97"/>
    <x v="2765"/>
    <x v="7"/>
    <x v="1"/>
    <m/>
  </r>
  <r>
    <x v="5"/>
    <n v="82"/>
    <x v="2766"/>
    <x v="7"/>
    <x v="1"/>
    <m/>
  </r>
  <r>
    <x v="5"/>
    <n v="78"/>
    <x v="2767"/>
    <x v="7"/>
    <x v="1"/>
    <m/>
  </r>
  <r>
    <x v="5"/>
    <n v="73"/>
    <x v="2768"/>
    <x v="7"/>
    <x v="1"/>
    <m/>
  </r>
  <r>
    <x v="5"/>
    <n v="71"/>
    <x v="7016"/>
    <x v="7"/>
    <x v="1"/>
    <m/>
  </r>
  <r>
    <x v="5"/>
    <n v="73"/>
    <x v="2769"/>
    <x v="7"/>
    <x v="1"/>
    <m/>
  </r>
  <r>
    <x v="5"/>
    <n v="64"/>
    <x v="2771"/>
    <x v="7"/>
    <x v="1"/>
    <m/>
  </r>
  <r>
    <x v="5"/>
    <n v="65"/>
    <x v="2772"/>
    <x v="7"/>
    <x v="1"/>
    <m/>
  </r>
  <r>
    <x v="5"/>
    <n v="72"/>
    <x v="2773"/>
    <x v="7"/>
    <x v="1"/>
    <m/>
  </r>
  <r>
    <x v="5"/>
    <n v="97"/>
    <x v="7017"/>
    <x v="7"/>
    <x v="1"/>
    <m/>
  </r>
  <r>
    <x v="5"/>
    <n v="69"/>
    <x v="2774"/>
    <x v="7"/>
    <x v="1"/>
    <m/>
  </r>
  <r>
    <x v="5"/>
    <n v="54"/>
    <x v="7018"/>
    <x v="7"/>
    <x v="1"/>
    <m/>
  </r>
  <r>
    <x v="5"/>
    <n v="55"/>
    <x v="2775"/>
    <x v="7"/>
    <x v="1"/>
    <m/>
  </r>
  <r>
    <x v="5"/>
    <n v="77"/>
    <x v="2776"/>
    <x v="7"/>
    <x v="1"/>
    <m/>
  </r>
  <r>
    <x v="5"/>
    <n v="82"/>
    <x v="2777"/>
    <x v="7"/>
    <x v="1"/>
    <m/>
  </r>
  <r>
    <x v="5"/>
    <n v="62"/>
    <x v="2780"/>
    <x v="7"/>
    <x v="1"/>
    <m/>
  </r>
  <r>
    <x v="5"/>
    <n v="75"/>
    <x v="2781"/>
    <x v="7"/>
    <x v="1"/>
    <m/>
  </r>
  <r>
    <x v="5"/>
    <n v="79"/>
    <x v="2782"/>
    <x v="7"/>
    <x v="1"/>
    <m/>
  </r>
  <r>
    <x v="5"/>
    <n v="71"/>
    <x v="2783"/>
    <x v="7"/>
    <x v="1"/>
    <m/>
  </r>
  <r>
    <x v="5"/>
    <n v="60"/>
    <x v="2784"/>
    <x v="7"/>
    <x v="1"/>
    <m/>
  </r>
  <r>
    <x v="5"/>
    <n v="58"/>
    <x v="2785"/>
    <x v="7"/>
    <x v="1"/>
    <m/>
  </r>
  <r>
    <x v="5"/>
    <n v="83"/>
    <x v="2786"/>
    <x v="7"/>
    <x v="1"/>
    <m/>
  </r>
  <r>
    <x v="5"/>
    <n v="95"/>
    <x v="2788"/>
    <x v="7"/>
    <x v="1"/>
    <m/>
  </r>
  <r>
    <x v="5"/>
    <n v="92"/>
    <x v="2790"/>
    <x v="7"/>
    <x v="1"/>
    <m/>
  </r>
  <r>
    <x v="5"/>
    <n v="83"/>
    <x v="2791"/>
    <x v="7"/>
    <x v="1"/>
    <m/>
  </r>
  <r>
    <x v="5"/>
    <n v="72"/>
    <x v="2793"/>
    <x v="7"/>
    <x v="1"/>
    <m/>
  </r>
  <r>
    <x v="5"/>
    <n v="78"/>
    <x v="7019"/>
    <x v="7"/>
    <x v="1"/>
    <m/>
  </r>
  <r>
    <x v="5"/>
    <n v="69"/>
    <x v="2794"/>
    <x v="7"/>
    <x v="1"/>
    <m/>
  </r>
  <r>
    <x v="5"/>
    <n v="74"/>
    <x v="2795"/>
    <x v="7"/>
    <x v="1"/>
    <m/>
  </r>
  <r>
    <x v="5"/>
    <n v="93"/>
    <x v="2796"/>
    <x v="7"/>
    <x v="1"/>
    <m/>
  </r>
  <r>
    <x v="5"/>
    <n v="127"/>
    <x v="2798"/>
    <x v="7"/>
    <x v="1"/>
    <m/>
  </r>
  <r>
    <x v="5"/>
    <n v="137"/>
    <x v="2799"/>
    <x v="7"/>
    <x v="1"/>
    <m/>
  </r>
  <r>
    <x v="5"/>
    <n v="128"/>
    <x v="2800"/>
    <x v="7"/>
    <x v="1"/>
    <m/>
  </r>
  <r>
    <x v="5"/>
    <n v="124"/>
    <x v="2801"/>
    <x v="7"/>
    <x v="1"/>
    <m/>
  </r>
  <r>
    <x v="5"/>
    <n v="112"/>
    <x v="2802"/>
    <x v="7"/>
    <x v="1"/>
    <m/>
  </r>
  <r>
    <x v="5"/>
    <n v="111"/>
    <x v="2803"/>
    <x v="7"/>
    <x v="1"/>
    <m/>
  </r>
  <r>
    <x v="5"/>
    <n v="123"/>
    <x v="2804"/>
    <x v="7"/>
    <x v="1"/>
    <m/>
  </r>
  <r>
    <x v="5"/>
    <n v="120"/>
    <x v="2805"/>
    <x v="7"/>
    <x v="1"/>
    <m/>
  </r>
  <r>
    <x v="5"/>
    <n v="117"/>
    <x v="2806"/>
    <x v="7"/>
    <x v="1"/>
    <m/>
  </r>
  <r>
    <x v="5"/>
    <n v="121"/>
    <x v="2808"/>
    <x v="7"/>
    <x v="1"/>
    <m/>
  </r>
  <r>
    <x v="5"/>
    <n v="114"/>
    <x v="2809"/>
    <x v="7"/>
    <x v="1"/>
    <m/>
  </r>
  <r>
    <x v="5"/>
    <n v="97"/>
    <x v="7020"/>
    <x v="7"/>
    <x v="1"/>
    <m/>
  </r>
  <r>
    <x v="5"/>
    <n v="98"/>
    <x v="2811"/>
    <x v="7"/>
    <x v="1"/>
    <m/>
  </r>
  <r>
    <x v="5"/>
    <n v="99"/>
    <x v="2812"/>
    <x v="7"/>
    <x v="1"/>
    <m/>
  </r>
  <r>
    <x v="5"/>
    <n v="105"/>
    <x v="2813"/>
    <x v="7"/>
    <x v="1"/>
    <m/>
  </r>
  <r>
    <x v="5"/>
    <n v="108"/>
    <x v="2814"/>
    <x v="7"/>
    <x v="1"/>
    <m/>
  </r>
  <r>
    <x v="5"/>
    <n v="104"/>
    <x v="2815"/>
    <x v="7"/>
    <x v="1"/>
    <m/>
  </r>
  <r>
    <x v="5"/>
    <n v="103"/>
    <x v="7021"/>
    <x v="7"/>
    <x v="1"/>
    <m/>
  </r>
  <r>
    <x v="5"/>
    <n v="104"/>
    <x v="2816"/>
    <x v="7"/>
    <x v="1"/>
    <m/>
  </r>
  <r>
    <x v="5"/>
    <n v="110"/>
    <x v="7022"/>
    <x v="7"/>
    <x v="1"/>
    <m/>
  </r>
  <r>
    <x v="5"/>
    <n v="115"/>
    <x v="7023"/>
    <x v="7"/>
    <x v="1"/>
    <m/>
  </r>
  <r>
    <x v="5"/>
    <n v="114"/>
    <x v="2817"/>
    <x v="7"/>
    <x v="1"/>
    <m/>
  </r>
  <r>
    <x v="5"/>
    <n v="121"/>
    <x v="2818"/>
    <x v="7"/>
    <x v="1"/>
    <m/>
  </r>
  <r>
    <x v="5"/>
    <n v="119"/>
    <x v="2819"/>
    <x v="7"/>
    <x v="1"/>
    <m/>
  </r>
  <r>
    <x v="5"/>
    <n v="110"/>
    <x v="2821"/>
    <x v="7"/>
    <x v="1"/>
    <m/>
  </r>
  <r>
    <x v="5"/>
    <n v="90"/>
    <x v="2823"/>
    <x v="7"/>
    <x v="1"/>
    <m/>
  </r>
  <r>
    <x v="5"/>
    <n v="92"/>
    <x v="2824"/>
    <x v="7"/>
    <x v="1"/>
    <m/>
  </r>
  <r>
    <x v="5"/>
    <n v="94"/>
    <x v="2825"/>
    <x v="7"/>
    <x v="1"/>
    <m/>
  </r>
  <r>
    <x v="5"/>
    <n v="98"/>
    <x v="2828"/>
    <x v="7"/>
    <x v="1"/>
    <m/>
  </r>
  <r>
    <x v="5"/>
    <n v="105"/>
    <x v="7024"/>
    <x v="7"/>
    <x v="1"/>
    <m/>
  </r>
  <r>
    <x v="5"/>
    <n v="94"/>
    <x v="7025"/>
    <x v="7"/>
    <x v="1"/>
    <m/>
  </r>
  <r>
    <x v="5"/>
    <n v="95"/>
    <x v="2830"/>
    <x v="7"/>
    <x v="1"/>
    <m/>
  </r>
  <r>
    <x v="5"/>
    <n v="98"/>
    <x v="2833"/>
    <x v="7"/>
    <x v="1"/>
    <m/>
  </r>
  <r>
    <x v="5"/>
    <n v="103"/>
    <x v="2834"/>
    <x v="7"/>
    <x v="1"/>
    <m/>
  </r>
  <r>
    <x v="5"/>
    <n v="118"/>
    <x v="2836"/>
    <x v="7"/>
    <x v="1"/>
    <m/>
  </r>
  <r>
    <x v="5"/>
    <n v="103"/>
    <x v="2839"/>
    <x v="7"/>
    <x v="1"/>
    <m/>
  </r>
  <r>
    <x v="5"/>
    <n v="110"/>
    <x v="2840"/>
    <x v="7"/>
    <x v="1"/>
    <m/>
  </r>
  <r>
    <x v="5"/>
    <n v="119"/>
    <x v="2841"/>
    <x v="7"/>
    <x v="1"/>
    <m/>
  </r>
  <r>
    <x v="5"/>
    <n v="117"/>
    <x v="2842"/>
    <x v="7"/>
    <x v="1"/>
    <m/>
  </r>
  <r>
    <x v="5"/>
    <n v="105"/>
    <x v="2843"/>
    <x v="7"/>
    <x v="1"/>
    <m/>
  </r>
  <r>
    <x v="5"/>
    <n v="112"/>
    <x v="2844"/>
    <x v="7"/>
    <x v="1"/>
    <m/>
  </r>
  <r>
    <x v="5"/>
    <n v="115"/>
    <x v="7026"/>
    <x v="7"/>
    <x v="1"/>
    <m/>
  </r>
  <r>
    <x v="5"/>
    <n v="112"/>
    <x v="2846"/>
    <x v="7"/>
    <x v="1"/>
    <m/>
  </r>
  <r>
    <x v="5"/>
    <n v="107"/>
    <x v="2847"/>
    <x v="7"/>
    <x v="1"/>
    <m/>
  </r>
  <r>
    <x v="5"/>
    <n v="109"/>
    <x v="2849"/>
    <x v="7"/>
    <x v="1"/>
    <m/>
  </r>
  <r>
    <x v="5"/>
    <n v="113"/>
    <x v="7027"/>
    <x v="7"/>
    <x v="1"/>
    <m/>
  </r>
  <r>
    <x v="5"/>
    <n v="111"/>
    <x v="2850"/>
    <x v="7"/>
    <x v="1"/>
    <m/>
  </r>
  <r>
    <x v="5"/>
    <n v="108"/>
    <x v="2851"/>
    <x v="7"/>
    <x v="1"/>
    <m/>
  </r>
  <r>
    <x v="5"/>
    <n v="101"/>
    <x v="2852"/>
    <x v="7"/>
    <x v="1"/>
    <m/>
  </r>
  <r>
    <x v="5"/>
    <n v="89"/>
    <x v="7028"/>
    <x v="7"/>
    <x v="1"/>
    <m/>
  </r>
  <r>
    <x v="5"/>
    <n v="81"/>
    <x v="2853"/>
    <x v="7"/>
    <x v="1"/>
    <m/>
  </r>
  <r>
    <x v="5"/>
    <n v="78"/>
    <x v="2854"/>
    <x v="7"/>
    <x v="1"/>
    <m/>
  </r>
  <r>
    <x v="5"/>
    <n v="71"/>
    <x v="2855"/>
    <x v="7"/>
    <x v="1"/>
    <m/>
  </r>
  <r>
    <x v="5"/>
    <n v="66"/>
    <x v="2856"/>
    <x v="7"/>
    <x v="1"/>
    <m/>
  </r>
  <r>
    <x v="5"/>
    <n v="79"/>
    <x v="2857"/>
    <x v="7"/>
    <x v="1"/>
    <m/>
  </r>
  <r>
    <x v="5"/>
    <n v="80"/>
    <x v="2858"/>
    <x v="7"/>
    <x v="1"/>
    <m/>
  </r>
  <r>
    <x v="5"/>
    <n v="71"/>
    <x v="2859"/>
    <x v="7"/>
    <x v="1"/>
    <m/>
  </r>
  <r>
    <x v="5"/>
    <n v="69"/>
    <x v="2860"/>
    <x v="7"/>
    <x v="1"/>
    <m/>
  </r>
  <r>
    <x v="5"/>
    <n v="63"/>
    <x v="2861"/>
    <x v="7"/>
    <x v="1"/>
    <m/>
  </r>
  <r>
    <x v="5"/>
    <n v="67"/>
    <x v="2862"/>
    <x v="7"/>
    <x v="1"/>
    <m/>
  </r>
  <r>
    <x v="5"/>
    <n v="70"/>
    <x v="7029"/>
    <x v="7"/>
    <x v="1"/>
    <m/>
  </r>
  <r>
    <x v="5"/>
    <n v="67"/>
    <x v="2863"/>
    <x v="7"/>
    <x v="1"/>
    <m/>
  </r>
  <r>
    <x v="5"/>
    <n v="66"/>
    <x v="2864"/>
    <x v="7"/>
    <x v="1"/>
    <m/>
  </r>
  <r>
    <x v="5"/>
    <n v="58"/>
    <x v="2866"/>
    <x v="7"/>
    <x v="1"/>
    <m/>
  </r>
  <r>
    <x v="5"/>
    <n v="60"/>
    <x v="2867"/>
    <x v="7"/>
    <x v="1"/>
    <m/>
  </r>
  <r>
    <x v="5"/>
    <n v="62"/>
    <x v="2868"/>
    <x v="7"/>
    <x v="1"/>
    <m/>
  </r>
  <r>
    <x v="5"/>
    <n v="61"/>
    <x v="7030"/>
    <x v="7"/>
    <x v="1"/>
    <m/>
  </r>
  <r>
    <x v="5"/>
    <n v="61"/>
    <x v="2869"/>
    <x v="7"/>
    <x v="1"/>
    <m/>
  </r>
  <r>
    <x v="5"/>
    <n v="57"/>
    <x v="2870"/>
    <x v="7"/>
    <x v="1"/>
    <m/>
  </r>
  <r>
    <x v="5"/>
    <n v="66"/>
    <x v="2871"/>
    <x v="7"/>
    <x v="1"/>
    <m/>
  </r>
  <r>
    <x v="5"/>
    <n v="67"/>
    <x v="2872"/>
    <x v="7"/>
    <x v="1"/>
    <m/>
  </r>
  <r>
    <x v="5"/>
    <n v="75"/>
    <x v="2873"/>
    <x v="7"/>
    <x v="1"/>
    <m/>
  </r>
  <r>
    <x v="5"/>
    <n v="62"/>
    <x v="2874"/>
    <x v="7"/>
    <x v="1"/>
    <m/>
  </r>
  <r>
    <x v="5"/>
    <n v="56"/>
    <x v="2875"/>
    <x v="7"/>
    <x v="1"/>
    <m/>
  </r>
  <r>
    <x v="5"/>
    <n v="66"/>
    <x v="7031"/>
    <x v="7"/>
    <x v="1"/>
    <m/>
  </r>
  <r>
    <x v="5"/>
    <n v="77"/>
    <x v="7032"/>
    <x v="7"/>
    <x v="1"/>
    <m/>
  </r>
  <r>
    <x v="5"/>
    <n v="71"/>
    <x v="2876"/>
    <x v="7"/>
    <x v="1"/>
    <m/>
  </r>
  <r>
    <x v="5"/>
    <n v="90"/>
    <x v="7033"/>
    <x v="7"/>
    <x v="1"/>
    <m/>
  </r>
  <r>
    <x v="5"/>
    <n v="88"/>
    <x v="2879"/>
    <x v="7"/>
    <x v="1"/>
    <m/>
  </r>
  <r>
    <x v="5"/>
    <n v="93"/>
    <x v="2880"/>
    <x v="7"/>
    <x v="1"/>
    <m/>
  </r>
  <r>
    <x v="5"/>
    <n v="98"/>
    <x v="7034"/>
    <x v="7"/>
    <x v="1"/>
    <m/>
  </r>
  <r>
    <x v="5"/>
    <n v="93"/>
    <x v="2881"/>
    <x v="7"/>
    <x v="1"/>
    <m/>
  </r>
  <r>
    <x v="5"/>
    <n v="92"/>
    <x v="2882"/>
    <x v="7"/>
    <x v="1"/>
    <m/>
  </r>
  <r>
    <x v="5"/>
    <n v="91"/>
    <x v="2883"/>
    <x v="7"/>
    <x v="1"/>
    <m/>
  </r>
  <r>
    <x v="5"/>
    <n v="87"/>
    <x v="2885"/>
    <x v="7"/>
    <x v="1"/>
    <m/>
  </r>
  <r>
    <x v="5"/>
    <n v="90"/>
    <x v="2886"/>
    <x v="7"/>
    <x v="1"/>
    <m/>
  </r>
  <r>
    <x v="5"/>
    <n v="91"/>
    <x v="7035"/>
    <x v="7"/>
    <x v="1"/>
    <m/>
  </r>
  <r>
    <x v="5"/>
    <n v="87"/>
    <x v="2887"/>
    <x v="7"/>
    <x v="1"/>
    <m/>
  </r>
  <r>
    <x v="5"/>
    <n v="91"/>
    <x v="2888"/>
    <x v="7"/>
    <x v="1"/>
    <m/>
  </r>
  <r>
    <x v="5"/>
    <n v="93"/>
    <x v="2889"/>
    <x v="7"/>
    <x v="1"/>
    <m/>
  </r>
  <r>
    <x v="5"/>
    <n v="90"/>
    <x v="2890"/>
    <x v="7"/>
    <x v="1"/>
    <m/>
  </r>
  <r>
    <x v="5"/>
    <n v="84"/>
    <x v="2892"/>
    <x v="7"/>
    <x v="1"/>
    <m/>
  </r>
  <r>
    <x v="5"/>
    <n v="91"/>
    <x v="2893"/>
    <x v="7"/>
    <x v="1"/>
    <m/>
  </r>
  <r>
    <x v="5"/>
    <n v="100"/>
    <x v="2894"/>
    <x v="7"/>
    <x v="1"/>
    <m/>
  </r>
  <r>
    <x v="5"/>
    <n v="109"/>
    <x v="2895"/>
    <x v="7"/>
    <x v="1"/>
    <m/>
  </r>
  <r>
    <x v="5"/>
    <n v="101"/>
    <x v="2896"/>
    <x v="7"/>
    <x v="1"/>
    <m/>
  </r>
  <r>
    <x v="5"/>
    <n v="107"/>
    <x v="2897"/>
    <x v="7"/>
    <x v="1"/>
    <m/>
  </r>
  <r>
    <x v="5"/>
    <n v="110"/>
    <x v="2898"/>
    <x v="7"/>
    <x v="1"/>
    <m/>
  </r>
  <r>
    <x v="5"/>
    <n v="120"/>
    <x v="7036"/>
    <x v="7"/>
    <x v="1"/>
    <m/>
  </r>
  <r>
    <x v="5"/>
    <n v="113"/>
    <x v="2900"/>
    <x v="7"/>
    <x v="1"/>
    <m/>
  </r>
  <r>
    <x v="5"/>
    <n v="96"/>
    <x v="7037"/>
    <x v="7"/>
    <x v="1"/>
    <m/>
  </r>
  <r>
    <x v="5"/>
    <n v="92"/>
    <x v="7038"/>
    <x v="7"/>
    <x v="1"/>
    <m/>
  </r>
  <r>
    <x v="5"/>
    <n v="90"/>
    <x v="2902"/>
    <x v="7"/>
    <x v="1"/>
    <m/>
  </r>
  <r>
    <x v="5"/>
    <n v="91"/>
    <x v="2903"/>
    <x v="7"/>
    <x v="1"/>
    <m/>
  </r>
  <r>
    <x v="5"/>
    <n v="88"/>
    <x v="2904"/>
    <x v="7"/>
    <x v="1"/>
    <m/>
  </r>
  <r>
    <x v="5"/>
    <n v="86"/>
    <x v="7039"/>
    <x v="7"/>
    <x v="1"/>
    <m/>
  </r>
  <r>
    <x v="5"/>
    <n v="88"/>
    <x v="2905"/>
    <x v="7"/>
    <x v="1"/>
    <m/>
  </r>
  <r>
    <x v="5"/>
    <n v="89"/>
    <x v="2906"/>
    <x v="7"/>
    <x v="1"/>
    <m/>
  </r>
  <r>
    <x v="5"/>
    <n v="62"/>
    <x v="2907"/>
    <x v="7"/>
    <x v="1"/>
    <m/>
  </r>
  <r>
    <x v="5"/>
    <n v="68"/>
    <x v="2908"/>
    <x v="7"/>
    <x v="1"/>
    <m/>
  </r>
  <r>
    <x v="5"/>
    <n v="65"/>
    <x v="2909"/>
    <x v="7"/>
    <x v="1"/>
    <m/>
  </r>
  <r>
    <x v="5"/>
    <n v="53"/>
    <x v="2910"/>
    <x v="7"/>
    <x v="1"/>
    <m/>
  </r>
  <r>
    <x v="5"/>
    <n v="58"/>
    <x v="2912"/>
    <x v="7"/>
    <x v="1"/>
    <m/>
  </r>
  <r>
    <x v="5"/>
    <n v="60"/>
    <x v="2913"/>
    <x v="7"/>
    <x v="1"/>
    <m/>
  </r>
  <r>
    <x v="5"/>
    <n v="69"/>
    <x v="7040"/>
    <x v="7"/>
    <x v="1"/>
    <m/>
  </r>
  <r>
    <x v="5"/>
    <n v="70"/>
    <x v="7041"/>
    <x v="7"/>
    <x v="1"/>
    <m/>
  </r>
  <r>
    <x v="5"/>
    <n v="75"/>
    <x v="7042"/>
    <x v="7"/>
    <x v="1"/>
    <m/>
  </r>
  <r>
    <x v="5"/>
    <n v="78"/>
    <x v="7043"/>
    <x v="7"/>
    <x v="1"/>
    <m/>
  </r>
  <r>
    <x v="5"/>
    <n v="72"/>
    <x v="2914"/>
    <x v="7"/>
    <x v="1"/>
    <m/>
  </r>
  <r>
    <x v="5"/>
    <n v="72"/>
    <x v="2915"/>
    <x v="7"/>
    <x v="1"/>
    <m/>
  </r>
  <r>
    <x v="5"/>
    <n v="72"/>
    <x v="2916"/>
    <x v="7"/>
    <x v="1"/>
    <m/>
  </r>
  <r>
    <x v="5"/>
    <n v="88"/>
    <x v="2917"/>
    <x v="7"/>
    <x v="1"/>
    <m/>
  </r>
  <r>
    <x v="5"/>
    <n v="89"/>
    <x v="7044"/>
    <x v="7"/>
    <x v="1"/>
    <m/>
  </r>
  <r>
    <x v="5"/>
    <n v="93"/>
    <x v="2918"/>
    <x v="7"/>
    <x v="1"/>
    <m/>
  </r>
  <r>
    <x v="5"/>
    <n v="94"/>
    <x v="2919"/>
    <x v="7"/>
    <x v="1"/>
    <m/>
  </r>
  <r>
    <x v="5"/>
    <n v="109"/>
    <x v="7045"/>
    <x v="7"/>
    <x v="1"/>
    <m/>
  </r>
  <r>
    <x v="5"/>
    <n v="98"/>
    <x v="2920"/>
    <x v="7"/>
    <x v="1"/>
    <m/>
  </r>
  <r>
    <x v="5"/>
    <n v="103"/>
    <x v="2921"/>
    <x v="7"/>
    <x v="1"/>
    <m/>
  </r>
  <r>
    <x v="5"/>
    <n v="93"/>
    <x v="2922"/>
    <x v="7"/>
    <x v="1"/>
    <m/>
  </r>
  <r>
    <x v="5"/>
    <n v="99"/>
    <x v="2923"/>
    <x v="7"/>
    <x v="1"/>
    <m/>
  </r>
  <r>
    <x v="5"/>
    <n v="106"/>
    <x v="7046"/>
    <x v="7"/>
    <x v="1"/>
    <m/>
  </r>
  <r>
    <x v="5"/>
    <n v="101"/>
    <x v="2924"/>
    <x v="7"/>
    <x v="1"/>
    <m/>
  </r>
  <r>
    <x v="5"/>
    <n v="119"/>
    <x v="2925"/>
    <x v="7"/>
    <x v="1"/>
    <m/>
  </r>
  <r>
    <x v="5"/>
    <n v="117"/>
    <x v="2926"/>
    <x v="7"/>
    <x v="1"/>
    <m/>
  </r>
  <r>
    <x v="5"/>
    <n v="127"/>
    <x v="2928"/>
    <x v="7"/>
    <x v="1"/>
    <m/>
  </r>
  <r>
    <x v="5"/>
    <n v="111"/>
    <x v="2929"/>
    <x v="7"/>
    <x v="1"/>
    <m/>
  </r>
  <r>
    <x v="5"/>
    <n v="104"/>
    <x v="7047"/>
    <x v="7"/>
    <x v="1"/>
    <m/>
  </r>
  <r>
    <x v="5"/>
    <n v="100"/>
    <x v="2930"/>
    <x v="7"/>
    <x v="1"/>
    <m/>
  </r>
  <r>
    <x v="5"/>
    <n v="98"/>
    <x v="7048"/>
    <x v="7"/>
    <x v="1"/>
    <m/>
  </r>
  <r>
    <x v="5"/>
    <n v="109"/>
    <x v="7049"/>
    <x v="7"/>
    <x v="1"/>
    <m/>
  </r>
  <r>
    <x v="5"/>
    <n v="101"/>
    <x v="2931"/>
    <x v="7"/>
    <x v="1"/>
    <m/>
  </r>
  <r>
    <x v="5"/>
    <n v="97"/>
    <x v="7050"/>
    <x v="7"/>
    <x v="1"/>
    <m/>
  </r>
  <r>
    <x v="5"/>
    <n v="93"/>
    <x v="2933"/>
    <x v="7"/>
    <x v="1"/>
    <m/>
  </r>
  <r>
    <x v="5"/>
    <n v="88"/>
    <x v="2934"/>
    <x v="7"/>
    <x v="1"/>
    <m/>
  </r>
  <r>
    <x v="5"/>
    <n v="88"/>
    <x v="7051"/>
    <x v="7"/>
    <x v="1"/>
    <m/>
  </r>
  <r>
    <x v="5"/>
    <n v="82"/>
    <x v="7052"/>
    <x v="7"/>
    <x v="1"/>
    <m/>
  </r>
  <r>
    <x v="5"/>
    <n v="82"/>
    <x v="2935"/>
    <x v="7"/>
    <x v="1"/>
    <m/>
  </r>
  <r>
    <x v="5"/>
    <n v="81"/>
    <x v="7053"/>
    <x v="7"/>
    <x v="1"/>
    <m/>
  </r>
  <r>
    <x v="5"/>
    <n v="79"/>
    <x v="2937"/>
    <x v="7"/>
    <x v="1"/>
    <m/>
  </r>
  <r>
    <x v="5"/>
    <n v="76"/>
    <x v="2938"/>
    <x v="7"/>
    <x v="1"/>
    <m/>
  </r>
  <r>
    <x v="5"/>
    <n v="81"/>
    <x v="2939"/>
    <x v="7"/>
    <x v="1"/>
    <m/>
  </r>
  <r>
    <x v="5"/>
    <n v="89"/>
    <x v="2940"/>
    <x v="7"/>
    <x v="1"/>
    <m/>
  </r>
  <r>
    <x v="5"/>
    <n v="80"/>
    <x v="2942"/>
    <x v="7"/>
    <x v="1"/>
    <m/>
  </r>
  <r>
    <x v="5"/>
    <n v="87"/>
    <x v="2943"/>
    <x v="7"/>
    <x v="1"/>
    <m/>
  </r>
  <r>
    <x v="5"/>
    <n v="96"/>
    <x v="2944"/>
    <x v="7"/>
    <x v="1"/>
    <m/>
  </r>
  <r>
    <x v="5"/>
    <n v="93"/>
    <x v="2945"/>
    <x v="7"/>
    <x v="1"/>
    <m/>
  </r>
  <r>
    <x v="5"/>
    <n v="96"/>
    <x v="2947"/>
    <x v="7"/>
    <x v="1"/>
    <m/>
  </r>
  <r>
    <x v="5"/>
    <n v="99"/>
    <x v="2948"/>
    <x v="7"/>
    <x v="1"/>
    <m/>
  </r>
  <r>
    <x v="5"/>
    <n v="99"/>
    <x v="2949"/>
    <x v="7"/>
    <x v="1"/>
    <m/>
  </r>
  <r>
    <x v="5"/>
    <n v="100"/>
    <x v="2950"/>
    <x v="7"/>
    <x v="1"/>
    <m/>
  </r>
  <r>
    <x v="5"/>
    <n v="99"/>
    <x v="2951"/>
    <x v="7"/>
    <x v="1"/>
    <m/>
  </r>
  <r>
    <x v="5"/>
    <n v="97"/>
    <x v="2952"/>
    <x v="7"/>
    <x v="1"/>
    <m/>
  </r>
  <r>
    <x v="5"/>
    <n v="99"/>
    <x v="2953"/>
    <x v="7"/>
    <x v="1"/>
    <m/>
  </r>
  <r>
    <x v="5"/>
    <n v="98"/>
    <x v="2955"/>
    <x v="7"/>
    <x v="1"/>
    <m/>
  </r>
  <r>
    <x v="5"/>
    <n v="95"/>
    <x v="2957"/>
    <x v="7"/>
    <x v="1"/>
    <m/>
  </r>
  <r>
    <x v="5"/>
    <n v="96"/>
    <x v="2958"/>
    <x v="7"/>
    <x v="1"/>
    <m/>
  </r>
  <r>
    <x v="5"/>
    <n v="97"/>
    <x v="2959"/>
    <x v="7"/>
    <x v="1"/>
    <m/>
  </r>
  <r>
    <x v="5"/>
    <n v="97"/>
    <x v="2961"/>
    <x v="7"/>
    <x v="1"/>
    <m/>
  </r>
  <r>
    <x v="5"/>
    <n v="94"/>
    <x v="2963"/>
    <x v="7"/>
    <x v="1"/>
    <m/>
  </r>
  <r>
    <x v="5"/>
    <n v="94"/>
    <x v="2964"/>
    <x v="7"/>
    <x v="1"/>
    <m/>
  </r>
  <r>
    <x v="5"/>
    <n v="96"/>
    <x v="2965"/>
    <x v="7"/>
    <x v="1"/>
    <m/>
  </r>
  <r>
    <x v="5"/>
    <n v="102"/>
    <x v="2968"/>
    <x v="7"/>
    <x v="1"/>
    <m/>
  </r>
  <r>
    <x v="5"/>
    <n v="101"/>
    <x v="2969"/>
    <x v="7"/>
    <x v="1"/>
    <m/>
  </r>
  <r>
    <x v="5"/>
    <n v="98"/>
    <x v="2971"/>
    <x v="7"/>
    <x v="1"/>
    <m/>
  </r>
  <r>
    <x v="5"/>
    <n v="99"/>
    <x v="2972"/>
    <x v="7"/>
    <x v="1"/>
    <m/>
  </r>
  <r>
    <x v="5"/>
    <n v="102"/>
    <x v="7054"/>
    <x v="7"/>
    <x v="1"/>
    <m/>
  </r>
  <r>
    <x v="5"/>
    <n v="101"/>
    <x v="2973"/>
    <x v="7"/>
    <x v="1"/>
    <m/>
  </r>
  <r>
    <x v="5"/>
    <n v="101"/>
    <x v="7055"/>
    <x v="7"/>
    <x v="1"/>
    <m/>
  </r>
  <r>
    <x v="5"/>
    <n v="104"/>
    <x v="7056"/>
    <x v="7"/>
    <x v="1"/>
    <m/>
  </r>
  <r>
    <x v="5"/>
    <n v="103"/>
    <x v="2974"/>
    <x v="7"/>
    <x v="1"/>
    <m/>
  </r>
  <r>
    <x v="5"/>
    <n v="99"/>
    <x v="2975"/>
    <x v="7"/>
    <x v="1"/>
    <m/>
  </r>
  <r>
    <x v="5"/>
    <n v="106"/>
    <x v="2976"/>
    <x v="7"/>
    <x v="1"/>
    <m/>
  </r>
  <r>
    <x v="5"/>
    <n v="102"/>
    <x v="2977"/>
    <x v="7"/>
    <x v="1"/>
    <m/>
  </r>
  <r>
    <x v="5"/>
    <n v="101"/>
    <x v="2979"/>
    <x v="7"/>
    <x v="1"/>
    <m/>
  </r>
  <r>
    <x v="5"/>
    <n v="101"/>
    <x v="2980"/>
    <x v="7"/>
    <x v="1"/>
    <m/>
  </r>
  <r>
    <x v="5"/>
    <n v="103"/>
    <x v="2982"/>
    <x v="7"/>
    <x v="1"/>
    <m/>
  </r>
  <r>
    <x v="5"/>
    <n v="106"/>
    <x v="2983"/>
    <x v="7"/>
    <x v="1"/>
    <m/>
  </r>
  <r>
    <x v="5"/>
    <n v="107"/>
    <x v="7057"/>
    <x v="7"/>
    <x v="1"/>
    <m/>
  </r>
  <r>
    <x v="5"/>
    <n v="103"/>
    <x v="2985"/>
    <x v="7"/>
    <x v="1"/>
    <m/>
  </r>
  <r>
    <x v="5"/>
    <n v="100"/>
    <x v="2986"/>
    <x v="7"/>
    <x v="1"/>
    <m/>
  </r>
  <r>
    <x v="5"/>
    <n v="100"/>
    <x v="2987"/>
    <x v="7"/>
    <x v="1"/>
    <m/>
  </r>
  <r>
    <x v="5"/>
    <n v="99"/>
    <x v="2988"/>
    <x v="7"/>
    <x v="1"/>
    <m/>
  </r>
  <r>
    <x v="5"/>
    <n v="107"/>
    <x v="7058"/>
    <x v="7"/>
    <x v="1"/>
    <m/>
  </r>
  <r>
    <x v="5"/>
    <n v="107"/>
    <x v="2989"/>
    <x v="7"/>
    <x v="1"/>
    <m/>
  </r>
  <r>
    <x v="5"/>
    <n v="112"/>
    <x v="2990"/>
    <x v="7"/>
    <x v="1"/>
    <m/>
  </r>
  <r>
    <x v="5"/>
    <n v="133"/>
    <x v="4507"/>
    <x v="7"/>
    <x v="1"/>
    <m/>
  </r>
  <r>
    <x v="5"/>
    <n v="135"/>
    <x v="2991"/>
    <x v="7"/>
    <x v="1"/>
    <m/>
  </r>
  <r>
    <x v="5"/>
    <n v="129"/>
    <x v="2992"/>
    <x v="7"/>
    <x v="1"/>
    <m/>
  </r>
  <r>
    <x v="5"/>
    <n v="125"/>
    <x v="2993"/>
    <x v="7"/>
    <x v="1"/>
    <m/>
  </r>
  <r>
    <x v="5"/>
    <n v="122"/>
    <x v="2994"/>
    <x v="7"/>
    <x v="1"/>
    <m/>
  </r>
  <r>
    <x v="5"/>
    <n v="119"/>
    <x v="2995"/>
    <x v="7"/>
    <x v="1"/>
    <m/>
  </r>
  <r>
    <x v="5"/>
    <n v="110"/>
    <x v="2996"/>
    <x v="7"/>
    <x v="1"/>
    <m/>
  </r>
  <r>
    <x v="5"/>
    <n v="105"/>
    <x v="2997"/>
    <x v="7"/>
    <x v="1"/>
    <m/>
  </r>
  <r>
    <x v="5"/>
    <n v="89"/>
    <x v="2998"/>
    <x v="7"/>
    <x v="1"/>
    <m/>
  </r>
  <r>
    <x v="5"/>
    <n v="89"/>
    <x v="2999"/>
    <x v="7"/>
    <x v="1"/>
    <m/>
  </r>
  <r>
    <x v="5"/>
    <n v="80"/>
    <x v="3001"/>
    <x v="7"/>
    <x v="1"/>
    <m/>
  </r>
  <r>
    <x v="5"/>
    <n v="64"/>
    <x v="3002"/>
    <x v="7"/>
    <x v="1"/>
    <m/>
  </r>
  <r>
    <x v="5"/>
    <n v="58"/>
    <x v="3003"/>
    <x v="7"/>
    <x v="1"/>
    <m/>
  </r>
  <r>
    <x v="5"/>
    <n v="63"/>
    <x v="3005"/>
    <x v="7"/>
    <x v="1"/>
    <m/>
  </r>
  <r>
    <x v="5"/>
    <n v="73"/>
    <x v="3006"/>
    <x v="7"/>
    <x v="1"/>
    <m/>
  </r>
  <r>
    <x v="5"/>
    <n v="68"/>
    <x v="3007"/>
    <x v="7"/>
    <x v="1"/>
    <m/>
  </r>
  <r>
    <x v="5"/>
    <n v="59"/>
    <x v="4531"/>
    <x v="7"/>
    <x v="1"/>
    <m/>
  </r>
  <r>
    <x v="5"/>
    <n v="64"/>
    <x v="3011"/>
    <x v="7"/>
    <x v="1"/>
    <m/>
  </r>
  <r>
    <x v="5"/>
    <n v="67"/>
    <x v="3012"/>
    <x v="7"/>
    <x v="1"/>
    <m/>
  </r>
  <r>
    <x v="5"/>
    <n v="56"/>
    <x v="3017"/>
    <x v="7"/>
    <x v="1"/>
    <m/>
  </r>
  <r>
    <x v="5"/>
    <n v="77"/>
    <x v="7059"/>
    <x v="7"/>
    <x v="1"/>
    <m/>
  </r>
  <r>
    <x v="5"/>
    <n v="75"/>
    <x v="3019"/>
    <x v="7"/>
    <x v="1"/>
    <m/>
  </r>
  <r>
    <x v="5"/>
    <n v="80"/>
    <x v="3020"/>
    <x v="7"/>
    <x v="1"/>
    <m/>
  </r>
  <r>
    <x v="5"/>
    <n v="70"/>
    <x v="3021"/>
    <x v="7"/>
    <x v="1"/>
    <m/>
  </r>
  <r>
    <x v="5"/>
    <n v="62"/>
    <x v="3022"/>
    <x v="7"/>
    <x v="1"/>
    <m/>
  </r>
  <r>
    <x v="5"/>
    <n v="68"/>
    <x v="3023"/>
    <x v="7"/>
    <x v="1"/>
    <m/>
  </r>
  <r>
    <x v="5"/>
    <n v="72"/>
    <x v="3024"/>
    <x v="7"/>
    <x v="1"/>
    <m/>
  </r>
  <r>
    <x v="5"/>
    <n v="79"/>
    <x v="3026"/>
    <x v="7"/>
    <x v="1"/>
    <m/>
  </r>
  <r>
    <x v="5"/>
    <n v="113"/>
    <x v="3029"/>
    <x v="7"/>
    <x v="1"/>
    <m/>
  </r>
  <r>
    <x v="5"/>
    <n v="133"/>
    <x v="3030"/>
    <x v="7"/>
    <x v="1"/>
    <m/>
  </r>
  <r>
    <x v="5"/>
    <n v="126"/>
    <x v="3031"/>
    <x v="7"/>
    <x v="1"/>
    <m/>
  </r>
  <r>
    <x v="5"/>
    <n v="124"/>
    <x v="3032"/>
    <x v="7"/>
    <x v="1"/>
    <m/>
  </r>
  <r>
    <x v="5"/>
    <n v="126"/>
    <x v="3033"/>
    <x v="7"/>
    <x v="1"/>
    <m/>
  </r>
  <r>
    <x v="5"/>
    <n v="128"/>
    <x v="3034"/>
    <x v="7"/>
    <x v="1"/>
    <m/>
  </r>
  <r>
    <x v="5"/>
    <n v="128"/>
    <x v="3035"/>
    <x v="7"/>
    <x v="1"/>
    <m/>
  </r>
  <r>
    <x v="5"/>
    <n v="128"/>
    <x v="3036"/>
    <x v="7"/>
    <x v="1"/>
    <m/>
  </r>
  <r>
    <x v="5"/>
    <n v="135"/>
    <x v="3037"/>
    <x v="7"/>
    <x v="1"/>
    <m/>
  </r>
  <r>
    <x v="5"/>
    <n v="132"/>
    <x v="3038"/>
    <x v="7"/>
    <x v="1"/>
    <m/>
  </r>
  <r>
    <x v="5"/>
    <n v="132"/>
    <x v="3040"/>
    <x v="7"/>
    <x v="1"/>
    <m/>
  </r>
  <r>
    <x v="5"/>
    <n v="126"/>
    <x v="3041"/>
    <x v="7"/>
    <x v="1"/>
    <m/>
  </r>
  <r>
    <x v="5"/>
    <n v="119"/>
    <x v="7060"/>
    <x v="7"/>
    <x v="1"/>
    <m/>
  </r>
  <r>
    <x v="5"/>
    <n v="129"/>
    <x v="3042"/>
    <x v="7"/>
    <x v="1"/>
    <m/>
  </r>
  <r>
    <x v="5"/>
    <n v="127"/>
    <x v="3043"/>
    <x v="7"/>
    <x v="1"/>
    <m/>
  </r>
  <r>
    <x v="5"/>
    <n v="135"/>
    <x v="3045"/>
    <x v="7"/>
    <x v="1"/>
    <m/>
  </r>
  <r>
    <x v="5"/>
    <n v="141"/>
    <x v="3047"/>
    <x v="7"/>
    <x v="1"/>
    <m/>
  </r>
  <r>
    <x v="5"/>
    <n v="137"/>
    <x v="495"/>
    <x v="7"/>
    <x v="1"/>
    <m/>
  </r>
  <r>
    <x v="5"/>
    <n v="128"/>
    <x v="7061"/>
    <x v="7"/>
    <x v="1"/>
    <m/>
  </r>
  <r>
    <x v="5"/>
    <n v="120"/>
    <x v="496"/>
    <x v="7"/>
    <x v="1"/>
    <m/>
  </r>
  <r>
    <x v="5"/>
    <n v="113"/>
    <x v="497"/>
    <x v="7"/>
    <x v="1"/>
    <m/>
  </r>
  <r>
    <x v="5"/>
    <n v="120"/>
    <x v="498"/>
    <x v="7"/>
    <x v="1"/>
    <m/>
  </r>
  <r>
    <x v="5"/>
    <n v="118"/>
    <x v="7062"/>
    <x v="7"/>
    <x v="1"/>
    <m/>
  </r>
  <r>
    <x v="5"/>
    <n v="114"/>
    <x v="499"/>
    <x v="7"/>
    <x v="1"/>
    <m/>
  </r>
  <r>
    <x v="5"/>
    <n v="116"/>
    <x v="501"/>
    <x v="7"/>
    <x v="1"/>
    <m/>
  </r>
  <r>
    <x v="5"/>
    <n v="116"/>
    <x v="503"/>
    <x v="7"/>
    <x v="1"/>
    <m/>
  </r>
  <r>
    <x v="5"/>
    <n v="113"/>
    <x v="507"/>
    <x v="7"/>
    <x v="1"/>
    <m/>
  </r>
  <r>
    <x v="5"/>
    <n v="115"/>
    <x v="508"/>
    <x v="7"/>
    <x v="1"/>
    <m/>
  </r>
  <r>
    <x v="5"/>
    <n v="117"/>
    <x v="509"/>
    <x v="7"/>
    <x v="1"/>
    <m/>
  </r>
  <r>
    <x v="5"/>
    <n v="110"/>
    <x v="511"/>
    <x v="7"/>
    <x v="1"/>
    <m/>
  </r>
  <r>
    <x v="5"/>
    <n v="105"/>
    <x v="512"/>
    <x v="7"/>
    <x v="1"/>
    <m/>
  </r>
  <r>
    <x v="5"/>
    <n v="103"/>
    <x v="514"/>
    <x v="7"/>
    <x v="1"/>
    <m/>
  </r>
  <r>
    <x v="5"/>
    <n v="97"/>
    <x v="519"/>
    <x v="7"/>
    <x v="1"/>
    <m/>
  </r>
  <r>
    <x v="5"/>
    <n v="106"/>
    <x v="3050"/>
    <x v="7"/>
    <x v="1"/>
    <m/>
  </r>
  <r>
    <x v="5"/>
    <n v="107"/>
    <x v="3051"/>
    <x v="7"/>
    <x v="1"/>
    <m/>
  </r>
  <r>
    <x v="5"/>
    <n v="106"/>
    <x v="3052"/>
    <x v="7"/>
    <x v="1"/>
    <m/>
  </r>
  <r>
    <x v="5"/>
    <n v="106"/>
    <x v="3053"/>
    <x v="7"/>
    <x v="1"/>
    <m/>
  </r>
  <r>
    <x v="5"/>
    <n v="100"/>
    <x v="3054"/>
    <x v="7"/>
    <x v="1"/>
    <m/>
  </r>
  <r>
    <x v="5"/>
    <n v="97"/>
    <x v="4545"/>
    <x v="7"/>
    <x v="1"/>
    <m/>
  </r>
  <r>
    <x v="5"/>
    <n v="98"/>
    <x v="3055"/>
    <x v="7"/>
    <x v="1"/>
    <m/>
  </r>
  <r>
    <x v="5"/>
    <n v="105"/>
    <x v="3056"/>
    <x v="7"/>
    <x v="1"/>
    <m/>
  </r>
  <r>
    <x v="5"/>
    <n v="124"/>
    <x v="3057"/>
    <x v="7"/>
    <x v="1"/>
    <m/>
  </r>
  <r>
    <x v="5"/>
    <n v="120"/>
    <x v="7063"/>
    <x v="7"/>
    <x v="1"/>
    <m/>
  </r>
  <r>
    <x v="5"/>
    <n v="121"/>
    <x v="3058"/>
    <x v="7"/>
    <x v="1"/>
    <m/>
  </r>
  <r>
    <x v="5"/>
    <n v="116"/>
    <x v="7064"/>
    <x v="7"/>
    <x v="1"/>
    <m/>
  </r>
  <r>
    <x v="5"/>
    <n v="111"/>
    <x v="7065"/>
    <x v="7"/>
    <x v="1"/>
    <m/>
  </r>
  <r>
    <x v="5"/>
    <n v="115"/>
    <x v="3059"/>
    <x v="7"/>
    <x v="1"/>
    <m/>
  </r>
  <r>
    <x v="5"/>
    <n v="114"/>
    <x v="7066"/>
    <x v="7"/>
    <x v="1"/>
    <m/>
  </r>
  <r>
    <x v="5"/>
    <n v="119"/>
    <x v="3060"/>
    <x v="7"/>
    <x v="1"/>
    <m/>
  </r>
  <r>
    <x v="5"/>
    <n v="121"/>
    <x v="3061"/>
    <x v="7"/>
    <x v="1"/>
    <m/>
  </r>
  <r>
    <x v="5"/>
    <n v="123"/>
    <x v="540"/>
    <x v="7"/>
    <x v="1"/>
    <m/>
  </r>
  <r>
    <x v="5"/>
    <n v="118"/>
    <x v="3062"/>
    <x v="7"/>
    <x v="1"/>
    <m/>
  </r>
  <r>
    <x v="5"/>
    <n v="113"/>
    <x v="7067"/>
    <x v="7"/>
    <x v="1"/>
    <m/>
  </r>
  <r>
    <x v="5"/>
    <n v="119"/>
    <x v="7068"/>
    <x v="7"/>
    <x v="1"/>
    <m/>
  </r>
  <r>
    <x v="5"/>
    <n v="113"/>
    <x v="3063"/>
    <x v="7"/>
    <x v="1"/>
    <m/>
  </r>
  <r>
    <x v="5"/>
    <n v="120"/>
    <x v="7069"/>
    <x v="7"/>
    <x v="1"/>
    <m/>
  </r>
  <r>
    <x v="5"/>
    <n v="111"/>
    <x v="3065"/>
    <x v="7"/>
    <x v="1"/>
    <m/>
  </r>
  <r>
    <x v="5"/>
    <n v="107"/>
    <x v="3066"/>
    <x v="7"/>
    <x v="1"/>
    <m/>
  </r>
  <r>
    <x v="5"/>
    <n v="115"/>
    <x v="7070"/>
    <x v="7"/>
    <x v="1"/>
    <m/>
  </r>
  <r>
    <x v="5"/>
    <n v="108"/>
    <x v="3067"/>
    <x v="7"/>
    <x v="1"/>
    <m/>
  </r>
  <r>
    <x v="5"/>
    <n v="114"/>
    <x v="7071"/>
    <x v="7"/>
    <x v="1"/>
    <m/>
  </r>
  <r>
    <x v="5"/>
    <n v="111"/>
    <x v="7072"/>
    <x v="7"/>
    <x v="1"/>
    <m/>
  </r>
  <r>
    <x v="5"/>
    <n v="115"/>
    <x v="7073"/>
    <x v="7"/>
    <x v="1"/>
    <m/>
  </r>
  <r>
    <x v="5"/>
    <n v="113"/>
    <x v="3068"/>
    <x v="7"/>
    <x v="1"/>
    <m/>
  </r>
  <r>
    <x v="5"/>
    <n v="110"/>
    <x v="7074"/>
    <x v="7"/>
    <x v="1"/>
    <m/>
  </r>
  <r>
    <x v="5"/>
    <n v="113"/>
    <x v="7075"/>
    <x v="7"/>
    <x v="1"/>
    <m/>
  </r>
  <r>
    <x v="5"/>
    <n v="111"/>
    <x v="3069"/>
    <x v="7"/>
    <x v="1"/>
    <m/>
  </r>
  <r>
    <x v="5"/>
    <n v="111"/>
    <x v="7076"/>
    <x v="7"/>
    <x v="1"/>
    <m/>
  </r>
  <r>
    <x v="5"/>
    <n v="111"/>
    <x v="7077"/>
    <x v="7"/>
    <x v="1"/>
    <m/>
  </r>
  <r>
    <x v="5"/>
    <n v="110"/>
    <x v="7078"/>
    <x v="7"/>
    <x v="1"/>
    <m/>
  </r>
  <r>
    <x v="5"/>
    <n v="110"/>
    <x v="3070"/>
    <x v="7"/>
    <x v="1"/>
    <m/>
  </r>
  <r>
    <x v="5"/>
    <n v="111"/>
    <x v="7079"/>
    <x v="7"/>
    <x v="1"/>
    <m/>
  </r>
  <r>
    <x v="5"/>
    <n v="116"/>
    <x v="4547"/>
    <x v="7"/>
    <x v="1"/>
    <m/>
  </r>
  <r>
    <x v="5"/>
    <n v="110"/>
    <x v="3071"/>
    <x v="7"/>
    <x v="1"/>
    <m/>
  </r>
  <r>
    <x v="5"/>
    <n v="109"/>
    <x v="3072"/>
    <x v="7"/>
    <x v="1"/>
    <m/>
  </r>
  <r>
    <x v="5"/>
    <n v="114"/>
    <x v="3073"/>
    <x v="7"/>
    <x v="1"/>
    <m/>
  </r>
  <r>
    <x v="5"/>
    <n v="115"/>
    <x v="3074"/>
    <x v="7"/>
    <x v="1"/>
    <m/>
  </r>
  <r>
    <x v="5"/>
    <n v="112"/>
    <x v="3076"/>
    <x v="7"/>
    <x v="1"/>
    <m/>
  </r>
  <r>
    <x v="5"/>
    <n v="105"/>
    <x v="3077"/>
    <x v="7"/>
    <x v="1"/>
    <m/>
  </r>
  <r>
    <x v="5"/>
    <n v="101"/>
    <x v="3080"/>
    <x v="7"/>
    <x v="1"/>
    <m/>
  </r>
  <r>
    <x v="5"/>
    <n v="101"/>
    <x v="7080"/>
    <x v="7"/>
    <x v="1"/>
    <m/>
  </r>
  <r>
    <x v="5"/>
    <n v="102"/>
    <x v="7081"/>
    <x v="7"/>
    <x v="1"/>
    <m/>
  </r>
  <r>
    <x v="5"/>
    <n v="101"/>
    <x v="3081"/>
    <x v="7"/>
    <x v="1"/>
    <m/>
  </r>
  <r>
    <x v="5"/>
    <n v="100"/>
    <x v="3082"/>
    <x v="7"/>
    <x v="1"/>
    <m/>
  </r>
  <r>
    <x v="5"/>
    <n v="88"/>
    <x v="7082"/>
    <x v="7"/>
    <x v="1"/>
    <m/>
  </r>
  <r>
    <x v="5"/>
    <n v="89"/>
    <x v="3084"/>
    <x v="7"/>
    <x v="1"/>
    <m/>
  </r>
  <r>
    <x v="5"/>
    <n v="97"/>
    <x v="7083"/>
    <x v="7"/>
    <x v="1"/>
    <m/>
  </r>
  <r>
    <x v="5"/>
    <n v="94"/>
    <x v="7084"/>
    <x v="7"/>
    <x v="1"/>
    <m/>
  </r>
  <r>
    <x v="5"/>
    <n v="93"/>
    <x v="3085"/>
    <x v="7"/>
    <x v="1"/>
    <m/>
  </r>
  <r>
    <x v="5"/>
    <n v="97"/>
    <x v="7085"/>
    <x v="7"/>
    <x v="1"/>
    <m/>
  </r>
  <r>
    <x v="5"/>
    <n v="96"/>
    <x v="7086"/>
    <x v="7"/>
    <x v="1"/>
    <m/>
  </r>
  <r>
    <x v="5"/>
    <n v="93"/>
    <x v="3086"/>
    <x v="7"/>
    <x v="1"/>
    <m/>
  </r>
  <r>
    <x v="5"/>
    <n v="97"/>
    <x v="7087"/>
    <x v="7"/>
    <x v="1"/>
    <m/>
  </r>
  <r>
    <x v="5"/>
    <n v="105"/>
    <x v="7088"/>
    <x v="7"/>
    <x v="1"/>
    <m/>
  </r>
  <r>
    <x v="5"/>
    <n v="96"/>
    <x v="3087"/>
    <x v="7"/>
    <x v="1"/>
    <m/>
  </r>
  <r>
    <x v="5"/>
    <n v="109"/>
    <x v="7089"/>
    <x v="7"/>
    <x v="1"/>
    <m/>
  </r>
  <r>
    <x v="5"/>
    <n v="111"/>
    <x v="7090"/>
    <x v="7"/>
    <x v="1"/>
    <m/>
  </r>
  <r>
    <x v="5"/>
    <n v="109"/>
    <x v="3089"/>
    <x v="7"/>
    <x v="1"/>
    <m/>
  </r>
  <r>
    <x v="5"/>
    <n v="114"/>
    <x v="3090"/>
    <x v="7"/>
    <x v="1"/>
    <m/>
  </r>
  <r>
    <x v="5"/>
    <n v="108"/>
    <x v="3091"/>
    <x v="7"/>
    <x v="1"/>
    <m/>
  </r>
  <r>
    <x v="5"/>
    <n v="103"/>
    <x v="3092"/>
    <x v="7"/>
    <x v="1"/>
    <m/>
  </r>
  <r>
    <x v="5"/>
    <n v="94"/>
    <x v="3093"/>
    <x v="7"/>
    <x v="1"/>
    <m/>
  </r>
  <r>
    <x v="5"/>
    <n v="92"/>
    <x v="3094"/>
    <x v="7"/>
    <x v="1"/>
    <m/>
  </r>
  <r>
    <x v="5"/>
    <n v="90"/>
    <x v="3095"/>
    <x v="7"/>
    <x v="1"/>
    <m/>
  </r>
  <r>
    <x v="5"/>
    <n v="88"/>
    <x v="3096"/>
    <x v="7"/>
    <x v="1"/>
    <m/>
  </r>
  <r>
    <x v="5"/>
    <n v="93"/>
    <x v="3097"/>
    <x v="7"/>
    <x v="1"/>
    <m/>
  </r>
  <r>
    <x v="5"/>
    <n v="89"/>
    <x v="3099"/>
    <x v="7"/>
    <x v="1"/>
    <m/>
  </r>
  <r>
    <x v="5"/>
    <n v="92"/>
    <x v="3100"/>
    <x v="7"/>
    <x v="1"/>
    <m/>
  </r>
  <r>
    <x v="5"/>
    <n v="87"/>
    <x v="3101"/>
    <x v="7"/>
    <x v="1"/>
    <m/>
  </r>
  <r>
    <x v="5"/>
    <n v="84"/>
    <x v="3102"/>
    <x v="7"/>
    <x v="1"/>
    <m/>
  </r>
  <r>
    <x v="5"/>
    <n v="82"/>
    <x v="3103"/>
    <x v="7"/>
    <x v="1"/>
    <m/>
  </r>
  <r>
    <x v="5"/>
    <n v="83"/>
    <x v="3104"/>
    <x v="7"/>
    <x v="1"/>
    <m/>
  </r>
  <r>
    <x v="5"/>
    <n v="84"/>
    <x v="4550"/>
    <x v="7"/>
    <x v="1"/>
    <m/>
  </r>
  <r>
    <x v="5"/>
    <n v="87"/>
    <x v="3105"/>
    <x v="7"/>
    <x v="1"/>
    <m/>
  </r>
  <r>
    <x v="5"/>
    <n v="88"/>
    <x v="3106"/>
    <x v="7"/>
    <x v="1"/>
    <m/>
  </r>
  <r>
    <x v="5"/>
    <n v="89"/>
    <x v="3107"/>
    <x v="7"/>
    <x v="1"/>
    <m/>
  </r>
  <r>
    <x v="5"/>
    <n v="83"/>
    <x v="3108"/>
    <x v="7"/>
    <x v="1"/>
    <m/>
  </r>
  <r>
    <x v="5"/>
    <n v="83"/>
    <x v="7091"/>
    <x v="7"/>
    <x v="1"/>
    <m/>
  </r>
  <r>
    <x v="5"/>
    <n v="86"/>
    <x v="3109"/>
    <x v="7"/>
    <x v="1"/>
    <m/>
  </r>
  <r>
    <x v="5"/>
    <n v="88"/>
    <x v="3110"/>
    <x v="7"/>
    <x v="1"/>
    <m/>
  </r>
  <r>
    <x v="5"/>
    <n v="91"/>
    <x v="3111"/>
    <x v="7"/>
    <x v="1"/>
    <m/>
  </r>
  <r>
    <x v="5"/>
    <n v="91"/>
    <x v="3112"/>
    <x v="7"/>
    <x v="1"/>
    <m/>
  </r>
  <r>
    <x v="5"/>
    <n v="86"/>
    <x v="3113"/>
    <x v="7"/>
    <x v="1"/>
    <m/>
  </r>
  <r>
    <x v="5"/>
    <n v="76"/>
    <x v="3115"/>
    <x v="7"/>
    <x v="1"/>
    <m/>
  </r>
  <r>
    <x v="5"/>
    <n v="75"/>
    <x v="3116"/>
    <x v="7"/>
    <x v="1"/>
    <m/>
  </r>
  <r>
    <x v="5"/>
    <n v="81"/>
    <x v="7092"/>
    <x v="7"/>
    <x v="1"/>
    <m/>
  </r>
  <r>
    <x v="5"/>
    <n v="79"/>
    <x v="7093"/>
    <x v="7"/>
    <x v="1"/>
    <m/>
  </r>
  <r>
    <x v="5"/>
    <n v="80"/>
    <x v="3117"/>
    <x v="7"/>
    <x v="1"/>
    <m/>
  </r>
  <r>
    <x v="5"/>
    <n v="59"/>
    <x v="7094"/>
    <x v="7"/>
    <x v="1"/>
    <m/>
  </r>
  <r>
    <x v="5"/>
    <n v="64"/>
    <x v="3118"/>
    <x v="7"/>
    <x v="1"/>
    <m/>
  </r>
  <r>
    <x v="5"/>
    <n v="74"/>
    <x v="3119"/>
    <x v="7"/>
    <x v="1"/>
    <m/>
  </r>
  <r>
    <x v="5"/>
    <n v="78"/>
    <x v="3120"/>
    <x v="7"/>
    <x v="1"/>
    <m/>
  </r>
  <r>
    <x v="5"/>
    <n v="81"/>
    <x v="4552"/>
    <x v="7"/>
    <x v="1"/>
    <m/>
  </r>
  <r>
    <x v="5"/>
    <n v="82"/>
    <x v="3121"/>
    <x v="7"/>
    <x v="1"/>
    <m/>
  </r>
  <r>
    <x v="5"/>
    <n v="83"/>
    <x v="3122"/>
    <x v="7"/>
    <x v="1"/>
    <m/>
  </r>
  <r>
    <x v="5"/>
    <n v="80"/>
    <x v="7095"/>
    <x v="7"/>
    <x v="1"/>
    <m/>
  </r>
  <r>
    <x v="5"/>
    <n v="74"/>
    <x v="7096"/>
    <x v="7"/>
    <x v="1"/>
    <m/>
  </r>
  <r>
    <x v="5"/>
    <n v="78"/>
    <x v="3123"/>
    <x v="7"/>
    <x v="1"/>
    <m/>
  </r>
  <r>
    <x v="5"/>
    <n v="81"/>
    <x v="3124"/>
    <x v="7"/>
    <x v="1"/>
    <m/>
  </r>
  <r>
    <x v="5"/>
    <n v="84"/>
    <x v="7097"/>
    <x v="7"/>
    <x v="1"/>
    <m/>
  </r>
  <r>
    <x v="5"/>
    <n v="85"/>
    <x v="7098"/>
    <x v="7"/>
    <x v="1"/>
    <m/>
  </r>
  <r>
    <x v="5"/>
    <n v="83"/>
    <x v="3125"/>
    <x v="7"/>
    <x v="1"/>
    <m/>
  </r>
  <r>
    <x v="5"/>
    <n v="88"/>
    <x v="7099"/>
    <x v="7"/>
    <x v="1"/>
    <m/>
  </r>
  <r>
    <x v="5"/>
    <n v="88"/>
    <x v="3126"/>
    <x v="7"/>
    <x v="1"/>
    <m/>
  </r>
  <r>
    <x v="5"/>
    <n v="84"/>
    <x v="7100"/>
    <x v="7"/>
    <x v="1"/>
    <m/>
  </r>
  <r>
    <x v="5"/>
    <n v="84"/>
    <x v="3128"/>
    <x v="7"/>
    <x v="1"/>
    <m/>
  </r>
  <r>
    <x v="5"/>
    <n v="84"/>
    <x v="7101"/>
    <x v="7"/>
    <x v="1"/>
    <m/>
  </r>
  <r>
    <x v="5"/>
    <n v="86"/>
    <x v="7102"/>
    <x v="7"/>
    <x v="1"/>
    <m/>
  </r>
  <r>
    <x v="5"/>
    <n v="85"/>
    <x v="3129"/>
    <x v="7"/>
    <x v="1"/>
    <m/>
  </r>
  <r>
    <x v="5"/>
    <n v="80"/>
    <x v="3130"/>
    <x v="7"/>
    <x v="1"/>
    <m/>
  </r>
  <r>
    <x v="5"/>
    <n v="73"/>
    <x v="7103"/>
    <x v="7"/>
    <x v="1"/>
    <m/>
  </r>
  <r>
    <x v="5"/>
    <n v="74"/>
    <x v="3132"/>
    <x v="7"/>
    <x v="1"/>
    <m/>
  </r>
  <r>
    <x v="5"/>
    <n v="80"/>
    <x v="7104"/>
    <x v="7"/>
    <x v="1"/>
    <m/>
  </r>
  <r>
    <x v="5"/>
    <n v="69"/>
    <x v="7105"/>
    <x v="7"/>
    <x v="1"/>
    <m/>
  </r>
  <r>
    <x v="5"/>
    <n v="74"/>
    <x v="3133"/>
    <x v="7"/>
    <x v="1"/>
    <m/>
  </r>
  <r>
    <x v="5"/>
    <n v="64"/>
    <x v="3134"/>
    <x v="7"/>
    <x v="1"/>
    <m/>
  </r>
  <r>
    <x v="5"/>
    <n v="86"/>
    <x v="3135"/>
    <x v="7"/>
    <x v="1"/>
    <m/>
  </r>
  <r>
    <x v="5"/>
    <n v="86"/>
    <x v="3136"/>
    <x v="7"/>
    <x v="1"/>
    <m/>
  </r>
  <r>
    <x v="5"/>
    <n v="86"/>
    <x v="3139"/>
    <x v="7"/>
    <x v="1"/>
    <m/>
  </r>
  <r>
    <x v="5"/>
    <n v="78"/>
    <x v="4557"/>
    <x v="7"/>
    <x v="1"/>
    <m/>
  </r>
  <r>
    <x v="5"/>
    <n v="62"/>
    <x v="3140"/>
    <x v="7"/>
    <x v="1"/>
    <m/>
  </r>
  <r>
    <x v="5"/>
    <n v="66"/>
    <x v="7106"/>
    <x v="7"/>
    <x v="1"/>
    <m/>
  </r>
  <r>
    <x v="5"/>
    <n v="61"/>
    <x v="3141"/>
    <x v="7"/>
    <x v="1"/>
    <m/>
  </r>
  <r>
    <x v="5"/>
    <n v="61"/>
    <x v="3142"/>
    <x v="7"/>
    <x v="1"/>
    <m/>
  </r>
  <r>
    <x v="5"/>
    <n v="53"/>
    <x v="7107"/>
    <x v="7"/>
    <x v="1"/>
    <m/>
  </r>
  <r>
    <x v="5"/>
    <n v="58"/>
    <x v="3144"/>
    <x v="7"/>
    <x v="1"/>
    <m/>
  </r>
  <r>
    <x v="5"/>
    <n v="55"/>
    <x v="7108"/>
    <x v="7"/>
    <x v="1"/>
    <m/>
  </r>
  <r>
    <x v="5"/>
    <n v="55"/>
    <x v="3145"/>
    <x v="7"/>
    <x v="1"/>
    <m/>
  </r>
  <r>
    <x v="5"/>
    <n v="89"/>
    <x v="3146"/>
    <x v="7"/>
    <x v="1"/>
    <m/>
  </r>
  <r>
    <x v="5"/>
    <n v="89"/>
    <x v="7109"/>
    <x v="7"/>
    <x v="1"/>
    <m/>
  </r>
  <r>
    <x v="5"/>
    <n v="90"/>
    <x v="3147"/>
    <x v="7"/>
    <x v="1"/>
    <m/>
  </r>
  <r>
    <x v="5"/>
    <n v="89"/>
    <x v="3148"/>
    <x v="7"/>
    <x v="1"/>
    <m/>
  </r>
  <r>
    <x v="5"/>
    <n v="80"/>
    <x v="3149"/>
    <x v="7"/>
    <x v="1"/>
    <m/>
  </r>
  <r>
    <x v="5"/>
    <n v="72"/>
    <x v="3151"/>
    <x v="7"/>
    <x v="1"/>
    <m/>
  </r>
  <r>
    <x v="5"/>
    <n v="64"/>
    <x v="3152"/>
    <x v="7"/>
    <x v="1"/>
    <m/>
  </r>
  <r>
    <x v="5"/>
    <n v="73"/>
    <x v="3153"/>
    <x v="7"/>
    <x v="1"/>
    <m/>
  </r>
  <r>
    <x v="5"/>
    <n v="94"/>
    <x v="3154"/>
    <x v="7"/>
    <x v="1"/>
    <m/>
  </r>
  <r>
    <x v="5"/>
    <n v="93"/>
    <x v="3155"/>
    <x v="7"/>
    <x v="1"/>
    <m/>
  </r>
  <r>
    <x v="5"/>
    <n v="91"/>
    <x v="3156"/>
    <x v="7"/>
    <x v="1"/>
    <m/>
  </r>
  <r>
    <x v="5"/>
    <n v="89"/>
    <x v="3158"/>
    <x v="7"/>
    <x v="1"/>
    <m/>
  </r>
  <r>
    <x v="5"/>
    <n v="85"/>
    <x v="3159"/>
    <x v="7"/>
    <x v="1"/>
    <m/>
  </r>
  <r>
    <x v="5"/>
    <n v="95"/>
    <x v="3160"/>
    <x v="7"/>
    <x v="1"/>
    <m/>
  </r>
  <r>
    <x v="5"/>
    <n v="91"/>
    <x v="3161"/>
    <x v="7"/>
    <x v="1"/>
    <m/>
  </r>
  <r>
    <x v="5"/>
    <n v="96"/>
    <x v="3162"/>
    <x v="7"/>
    <x v="1"/>
    <m/>
  </r>
  <r>
    <x v="5"/>
    <n v="98"/>
    <x v="3163"/>
    <x v="7"/>
    <x v="1"/>
    <m/>
  </r>
  <r>
    <x v="5"/>
    <n v="90"/>
    <x v="3164"/>
    <x v="7"/>
    <x v="1"/>
    <m/>
  </r>
  <r>
    <x v="5"/>
    <n v="87"/>
    <x v="3166"/>
    <x v="7"/>
    <x v="1"/>
    <m/>
  </r>
  <r>
    <x v="5"/>
    <n v="78"/>
    <x v="7110"/>
    <x v="7"/>
    <x v="1"/>
    <m/>
  </r>
  <r>
    <x v="5"/>
    <n v="81"/>
    <x v="3167"/>
    <x v="7"/>
    <x v="1"/>
    <m/>
  </r>
  <r>
    <x v="5"/>
    <n v="74"/>
    <x v="7111"/>
    <x v="7"/>
    <x v="1"/>
    <m/>
  </r>
  <r>
    <x v="5"/>
    <n v="71"/>
    <x v="3168"/>
    <x v="7"/>
    <x v="1"/>
    <m/>
  </r>
  <r>
    <x v="5"/>
    <n v="60"/>
    <x v="3169"/>
    <x v="7"/>
    <x v="1"/>
    <m/>
  </r>
  <r>
    <x v="5"/>
    <n v="56"/>
    <x v="3170"/>
    <x v="7"/>
    <x v="1"/>
    <m/>
  </r>
  <r>
    <x v="5"/>
    <n v="67"/>
    <x v="3172"/>
    <x v="7"/>
    <x v="1"/>
    <m/>
  </r>
  <r>
    <x v="5"/>
    <n v="76"/>
    <x v="4559"/>
    <x v="7"/>
    <x v="1"/>
    <m/>
  </r>
  <r>
    <x v="5"/>
    <n v="80"/>
    <x v="3178"/>
    <x v="7"/>
    <x v="1"/>
    <m/>
  </r>
  <r>
    <x v="5"/>
    <n v="79"/>
    <x v="7112"/>
    <x v="7"/>
    <x v="1"/>
    <m/>
  </r>
  <r>
    <x v="5"/>
    <n v="78"/>
    <x v="3179"/>
    <x v="7"/>
    <x v="1"/>
    <m/>
  </r>
  <r>
    <x v="5"/>
    <n v="71"/>
    <x v="7113"/>
    <x v="7"/>
    <x v="1"/>
    <m/>
  </r>
  <r>
    <x v="5"/>
    <n v="69"/>
    <x v="3182"/>
    <x v="7"/>
    <x v="1"/>
    <m/>
  </r>
  <r>
    <x v="5"/>
    <n v="76"/>
    <x v="7114"/>
    <x v="7"/>
    <x v="1"/>
    <m/>
  </r>
  <r>
    <x v="5"/>
    <n v="77"/>
    <x v="7115"/>
    <x v="7"/>
    <x v="1"/>
    <m/>
  </r>
  <r>
    <x v="5"/>
    <n v="77"/>
    <x v="7116"/>
    <x v="7"/>
    <x v="1"/>
    <m/>
  </r>
  <r>
    <x v="5"/>
    <n v="77"/>
    <x v="3183"/>
    <x v="7"/>
    <x v="1"/>
    <m/>
  </r>
  <r>
    <x v="5"/>
    <n v="75"/>
    <x v="7117"/>
    <x v="7"/>
    <x v="1"/>
    <m/>
  </r>
  <r>
    <x v="5"/>
    <n v="70"/>
    <x v="7118"/>
    <x v="7"/>
    <x v="1"/>
    <m/>
  </r>
  <r>
    <x v="5"/>
    <n v="74"/>
    <x v="3184"/>
    <x v="7"/>
    <x v="1"/>
    <m/>
  </r>
  <r>
    <x v="5"/>
    <n v="69"/>
    <x v="7119"/>
    <x v="7"/>
    <x v="1"/>
    <m/>
  </r>
  <r>
    <x v="5"/>
    <n v="65"/>
    <x v="7120"/>
    <x v="7"/>
    <x v="1"/>
    <m/>
  </r>
  <r>
    <x v="5"/>
    <n v="64"/>
    <x v="7121"/>
    <x v="7"/>
    <x v="1"/>
    <m/>
  </r>
  <r>
    <x v="5"/>
    <n v="63"/>
    <x v="3185"/>
    <x v="7"/>
    <x v="1"/>
    <m/>
  </r>
  <r>
    <x v="5"/>
    <n v="54"/>
    <x v="7122"/>
    <x v="7"/>
    <x v="1"/>
    <m/>
  </r>
  <r>
    <x v="5"/>
    <n v="60"/>
    <x v="3186"/>
    <x v="7"/>
    <x v="1"/>
    <m/>
  </r>
  <r>
    <x v="5"/>
    <n v="58"/>
    <x v="3189"/>
    <x v="7"/>
    <x v="1"/>
    <m/>
  </r>
  <r>
    <x v="5"/>
    <n v="64"/>
    <x v="3190"/>
    <x v="7"/>
    <x v="1"/>
    <m/>
  </r>
  <r>
    <x v="5"/>
    <n v="69"/>
    <x v="7123"/>
    <x v="7"/>
    <x v="1"/>
    <m/>
  </r>
  <r>
    <x v="5"/>
    <n v="66"/>
    <x v="7124"/>
    <x v="7"/>
    <x v="1"/>
    <m/>
  </r>
  <r>
    <x v="5"/>
    <n v="66"/>
    <x v="7125"/>
    <x v="7"/>
    <x v="1"/>
    <m/>
  </r>
  <r>
    <x v="5"/>
    <n v="68"/>
    <x v="3192"/>
    <x v="7"/>
    <x v="1"/>
    <m/>
  </r>
  <r>
    <x v="5"/>
    <n v="81"/>
    <x v="3193"/>
    <x v="7"/>
    <x v="1"/>
    <m/>
  </r>
  <r>
    <x v="5"/>
    <n v="81"/>
    <x v="3194"/>
    <x v="7"/>
    <x v="1"/>
    <m/>
  </r>
  <r>
    <x v="5"/>
    <n v="79"/>
    <x v="3195"/>
    <x v="7"/>
    <x v="1"/>
    <m/>
  </r>
  <r>
    <x v="5"/>
    <n v="80"/>
    <x v="7126"/>
    <x v="7"/>
    <x v="1"/>
    <m/>
  </r>
  <r>
    <x v="5"/>
    <n v="78"/>
    <x v="3196"/>
    <x v="7"/>
    <x v="1"/>
    <m/>
  </r>
  <r>
    <x v="5"/>
    <n v="75"/>
    <x v="3197"/>
    <x v="7"/>
    <x v="1"/>
    <m/>
  </r>
  <r>
    <x v="5"/>
    <n v="77"/>
    <x v="4560"/>
    <x v="7"/>
    <x v="1"/>
    <m/>
  </r>
  <r>
    <x v="5"/>
    <n v="88"/>
    <x v="3198"/>
    <x v="7"/>
    <x v="1"/>
    <m/>
  </r>
  <r>
    <x v="5"/>
    <n v="91"/>
    <x v="7127"/>
    <x v="7"/>
    <x v="1"/>
    <m/>
  </r>
  <r>
    <x v="5"/>
    <n v="91"/>
    <x v="7128"/>
    <x v="7"/>
    <x v="1"/>
    <m/>
  </r>
  <r>
    <x v="5"/>
    <n v="90"/>
    <x v="3201"/>
    <x v="7"/>
    <x v="1"/>
    <m/>
  </r>
  <r>
    <x v="5"/>
    <n v="90"/>
    <x v="3202"/>
    <x v="7"/>
    <x v="1"/>
    <m/>
  </r>
  <r>
    <x v="5"/>
    <n v="91"/>
    <x v="7129"/>
    <x v="7"/>
    <x v="1"/>
    <m/>
  </r>
  <r>
    <x v="5"/>
    <n v="93"/>
    <x v="7130"/>
    <x v="7"/>
    <x v="1"/>
    <m/>
  </r>
  <r>
    <x v="5"/>
    <n v="93"/>
    <x v="7131"/>
    <x v="7"/>
    <x v="1"/>
    <m/>
  </r>
  <r>
    <x v="5"/>
    <n v="89"/>
    <x v="7132"/>
    <x v="7"/>
    <x v="1"/>
    <m/>
  </r>
  <r>
    <x v="5"/>
    <n v="92"/>
    <x v="7133"/>
    <x v="7"/>
    <x v="1"/>
    <m/>
  </r>
  <r>
    <x v="5"/>
    <n v="91"/>
    <x v="3203"/>
    <x v="7"/>
    <x v="1"/>
    <m/>
  </r>
  <r>
    <x v="5"/>
    <n v="90"/>
    <x v="7134"/>
    <x v="7"/>
    <x v="1"/>
    <m/>
  </r>
  <r>
    <x v="5"/>
    <n v="93"/>
    <x v="7135"/>
    <x v="7"/>
    <x v="1"/>
    <m/>
  </r>
  <r>
    <x v="5"/>
    <n v="89"/>
    <x v="7136"/>
    <x v="7"/>
    <x v="1"/>
    <m/>
  </r>
  <r>
    <x v="5"/>
    <n v="91"/>
    <x v="7137"/>
    <x v="7"/>
    <x v="1"/>
    <m/>
  </r>
  <r>
    <x v="5"/>
    <n v="91"/>
    <x v="7138"/>
    <x v="7"/>
    <x v="1"/>
    <m/>
  </r>
  <r>
    <x v="5"/>
    <n v="90"/>
    <x v="3204"/>
    <x v="7"/>
    <x v="1"/>
    <m/>
  </r>
  <r>
    <x v="5"/>
    <n v="84"/>
    <x v="7139"/>
    <x v="7"/>
    <x v="1"/>
    <m/>
  </r>
  <r>
    <x v="5"/>
    <n v="87"/>
    <x v="3205"/>
    <x v="7"/>
    <x v="1"/>
    <m/>
  </r>
  <r>
    <x v="5"/>
    <n v="93"/>
    <x v="7140"/>
    <x v="7"/>
    <x v="1"/>
    <m/>
  </r>
  <r>
    <x v="5"/>
    <n v="96"/>
    <x v="3206"/>
    <x v="7"/>
    <x v="1"/>
    <m/>
  </r>
  <r>
    <x v="5"/>
    <n v="93"/>
    <x v="3207"/>
    <x v="7"/>
    <x v="1"/>
    <m/>
  </r>
  <r>
    <x v="5"/>
    <n v="93"/>
    <x v="3209"/>
    <x v="7"/>
    <x v="1"/>
    <m/>
  </r>
  <r>
    <x v="5"/>
    <n v="97"/>
    <x v="7141"/>
    <x v="7"/>
    <x v="1"/>
    <m/>
  </r>
  <r>
    <x v="5"/>
    <n v="96"/>
    <x v="3210"/>
    <x v="7"/>
    <x v="1"/>
    <m/>
  </r>
  <r>
    <x v="5"/>
    <n v="103"/>
    <x v="7142"/>
    <x v="7"/>
    <x v="1"/>
    <m/>
  </r>
  <r>
    <x v="5"/>
    <n v="99"/>
    <x v="3213"/>
    <x v="7"/>
    <x v="1"/>
    <m/>
  </r>
  <r>
    <x v="5"/>
    <n v="95"/>
    <x v="3215"/>
    <x v="7"/>
    <x v="1"/>
    <m/>
  </r>
  <r>
    <x v="5"/>
    <n v="96"/>
    <x v="3216"/>
    <x v="7"/>
    <x v="1"/>
    <m/>
  </r>
  <r>
    <x v="5"/>
    <n v="89"/>
    <x v="3217"/>
    <x v="7"/>
    <x v="1"/>
    <m/>
  </r>
  <r>
    <x v="5"/>
    <n v="92"/>
    <x v="3218"/>
    <x v="7"/>
    <x v="1"/>
    <m/>
  </r>
  <r>
    <x v="5"/>
    <n v="90"/>
    <x v="3219"/>
    <x v="7"/>
    <x v="1"/>
    <m/>
  </r>
  <r>
    <x v="5"/>
    <n v="95"/>
    <x v="4564"/>
    <x v="7"/>
    <x v="1"/>
    <m/>
  </r>
  <r>
    <x v="5"/>
    <n v="102"/>
    <x v="7143"/>
    <x v="7"/>
    <x v="1"/>
    <m/>
  </r>
  <r>
    <x v="5"/>
    <n v="97"/>
    <x v="3220"/>
    <x v="7"/>
    <x v="1"/>
    <m/>
  </r>
  <r>
    <x v="5"/>
    <n v="87"/>
    <x v="3221"/>
    <x v="7"/>
    <x v="1"/>
    <m/>
  </r>
  <r>
    <x v="5"/>
    <n v="84"/>
    <x v="3222"/>
    <x v="7"/>
    <x v="1"/>
    <m/>
  </r>
  <r>
    <x v="5"/>
    <n v="90"/>
    <x v="3225"/>
    <x v="7"/>
    <x v="1"/>
    <m/>
  </r>
  <r>
    <x v="5"/>
    <n v="95"/>
    <x v="7144"/>
    <x v="7"/>
    <x v="1"/>
    <m/>
  </r>
  <r>
    <x v="5"/>
    <n v="91"/>
    <x v="3226"/>
    <x v="7"/>
    <x v="1"/>
    <m/>
  </r>
  <r>
    <x v="5"/>
    <n v="84"/>
    <x v="3227"/>
    <x v="7"/>
    <x v="1"/>
    <m/>
  </r>
  <r>
    <x v="5"/>
    <n v="85"/>
    <x v="3228"/>
    <x v="7"/>
    <x v="1"/>
    <m/>
  </r>
  <r>
    <x v="5"/>
    <n v="82"/>
    <x v="3229"/>
    <x v="7"/>
    <x v="1"/>
    <m/>
  </r>
  <r>
    <x v="5"/>
    <n v="80"/>
    <x v="7145"/>
    <x v="7"/>
    <x v="1"/>
    <m/>
  </r>
  <r>
    <x v="5"/>
    <n v="84"/>
    <x v="3230"/>
    <x v="7"/>
    <x v="1"/>
    <m/>
  </r>
  <r>
    <x v="5"/>
    <n v="105"/>
    <x v="3233"/>
    <x v="7"/>
    <x v="1"/>
    <m/>
  </r>
  <r>
    <x v="5"/>
    <n v="101"/>
    <x v="3234"/>
    <x v="7"/>
    <x v="1"/>
    <m/>
  </r>
  <r>
    <x v="5"/>
    <n v="86"/>
    <x v="3235"/>
    <x v="7"/>
    <x v="1"/>
    <m/>
  </r>
  <r>
    <x v="5"/>
    <n v="81"/>
    <x v="7146"/>
    <x v="7"/>
    <x v="1"/>
    <m/>
  </r>
  <r>
    <x v="5"/>
    <n v="82"/>
    <x v="3236"/>
    <x v="7"/>
    <x v="1"/>
    <m/>
  </r>
  <r>
    <x v="5"/>
    <n v="82"/>
    <x v="3237"/>
    <x v="7"/>
    <x v="1"/>
    <m/>
  </r>
  <r>
    <x v="5"/>
    <n v="73"/>
    <x v="3238"/>
    <x v="7"/>
    <x v="1"/>
    <m/>
  </r>
  <r>
    <x v="5"/>
    <n v="74"/>
    <x v="3239"/>
    <x v="7"/>
    <x v="1"/>
    <m/>
  </r>
  <r>
    <x v="5"/>
    <n v="78"/>
    <x v="3240"/>
    <x v="7"/>
    <x v="1"/>
    <m/>
  </r>
  <r>
    <x v="5"/>
    <n v="79"/>
    <x v="3241"/>
    <x v="7"/>
    <x v="1"/>
    <m/>
  </r>
  <r>
    <x v="5"/>
    <n v="76"/>
    <x v="3242"/>
    <x v="7"/>
    <x v="1"/>
    <m/>
  </r>
  <r>
    <x v="5"/>
    <n v="73"/>
    <x v="3243"/>
    <x v="7"/>
    <x v="1"/>
    <m/>
  </r>
  <r>
    <x v="5"/>
    <n v="76"/>
    <x v="3244"/>
    <x v="7"/>
    <x v="1"/>
    <m/>
  </r>
  <r>
    <x v="5"/>
    <n v="78"/>
    <x v="3245"/>
    <x v="7"/>
    <x v="1"/>
    <m/>
  </r>
  <r>
    <x v="5"/>
    <n v="82"/>
    <x v="7147"/>
    <x v="7"/>
    <x v="1"/>
    <m/>
  </r>
  <r>
    <x v="5"/>
    <n v="80"/>
    <x v="3246"/>
    <x v="7"/>
    <x v="1"/>
    <m/>
  </r>
  <r>
    <x v="5"/>
    <n v="78"/>
    <x v="3248"/>
    <x v="7"/>
    <x v="1"/>
    <m/>
  </r>
  <r>
    <x v="5"/>
    <n v="85"/>
    <x v="3250"/>
    <x v="7"/>
    <x v="1"/>
    <m/>
  </r>
  <r>
    <x v="5"/>
    <n v="87"/>
    <x v="3253"/>
    <x v="7"/>
    <x v="1"/>
    <m/>
  </r>
  <r>
    <x v="5"/>
    <n v="87"/>
    <x v="3254"/>
    <x v="7"/>
    <x v="1"/>
    <m/>
  </r>
  <r>
    <x v="5"/>
    <n v="85"/>
    <x v="7148"/>
    <x v="7"/>
    <x v="1"/>
    <m/>
  </r>
  <r>
    <x v="5"/>
    <n v="84"/>
    <x v="3255"/>
    <x v="7"/>
    <x v="1"/>
    <m/>
  </r>
  <r>
    <x v="5"/>
    <n v="84"/>
    <x v="4565"/>
    <x v="7"/>
    <x v="1"/>
    <m/>
  </r>
  <r>
    <x v="5"/>
    <n v="82"/>
    <x v="3256"/>
    <x v="7"/>
    <x v="1"/>
    <m/>
  </r>
  <r>
    <x v="5"/>
    <n v="87"/>
    <x v="3257"/>
    <x v="7"/>
    <x v="1"/>
    <m/>
  </r>
  <r>
    <x v="5"/>
    <n v="84"/>
    <x v="3258"/>
    <x v="7"/>
    <x v="1"/>
    <m/>
  </r>
  <r>
    <x v="5"/>
    <n v="80"/>
    <x v="3259"/>
    <x v="7"/>
    <x v="1"/>
    <m/>
  </r>
  <r>
    <x v="5"/>
    <n v="82"/>
    <x v="3261"/>
    <x v="7"/>
    <x v="1"/>
    <m/>
  </r>
  <r>
    <x v="5"/>
    <n v="84"/>
    <x v="7149"/>
    <x v="7"/>
    <x v="1"/>
    <m/>
  </r>
  <r>
    <x v="5"/>
    <n v="84"/>
    <x v="7150"/>
    <x v="7"/>
    <x v="1"/>
    <m/>
  </r>
  <r>
    <x v="5"/>
    <n v="81"/>
    <x v="3262"/>
    <x v="7"/>
    <x v="1"/>
    <m/>
  </r>
  <r>
    <x v="5"/>
    <n v="86"/>
    <x v="7151"/>
    <x v="7"/>
    <x v="1"/>
    <m/>
  </r>
  <r>
    <x v="5"/>
    <n v="85"/>
    <x v="3263"/>
    <x v="7"/>
    <x v="1"/>
    <m/>
  </r>
  <r>
    <x v="5"/>
    <n v="85"/>
    <x v="3265"/>
    <x v="7"/>
    <x v="1"/>
    <m/>
  </r>
  <r>
    <x v="5"/>
    <n v="86"/>
    <x v="3268"/>
    <x v="7"/>
    <x v="1"/>
    <m/>
  </r>
  <r>
    <x v="5"/>
    <n v="82"/>
    <x v="3273"/>
    <x v="7"/>
    <x v="1"/>
    <m/>
  </r>
  <r>
    <x v="5"/>
    <n v="83"/>
    <x v="3274"/>
    <x v="7"/>
    <x v="1"/>
    <m/>
  </r>
  <r>
    <x v="5"/>
    <n v="79"/>
    <x v="3275"/>
    <x v="7"/>
    <x v="1"/>
    <m/>
  </r>
  <r>
    <x v="5"/>
    <n v="75"/>
    <x v="3276"/>
    <x v="7"/>
    <x v="1"/>
    <m/>
  </r>
  <r>
    <x v="5"/>
    <n v="74"/>
    <x v="3280"/>
    <x v="7"/>
    <x v="1"/>
    <m/>
  </r>
  <r>
    <x v="5"/>
    <n v="79"/>
    <x v="3283"/>
    <x v="7"/>
    <x v="1"/>
    <m/>
  </r>
  <r>
    <x v="5"/>
    <n v="85"/>
    <x v="7152"/>
    <x v="7"/>
    <x v="1"/>
    <m/>
  </r>
  <r>
    <x v="5"/>
    <n v="87"/>
    <x v="3288"/>
    <x v="7"/>
    <x v="1"/>
    <m/>
  </r>
  <r>
    <x v="5"/>
    <n v="69"/>
    <x v="3290"/>
    <x v="7"/>
    <x v="1"/>
    <m/>
  </r>
  <r>
    <x v="5"/>
    <n v="71"/>
    <x v="3294"/>
    <x v="7"/>
    <x v="1"/>
    <m/>
  </r>
  <r>
    <x v="5"/>
    <n v="67"/>
    <x v="3295"/>
    <x v="7"/>
    <x v="1"/>
    <m/>
  </r>
  <r>
    <x v="5"/>
    <n v="70"/>
    <x v="3297"/>
    <x v="7"/>
    <x v="1"/>
    <m/>
  </r>
  <r>
    <x v="5"/>
    <n v="65"/>
    <x v="3298"/>
    <x v="7"/>
    <x v="1"/>
    <m/>
  </r>
  <r>
    <x v="5"/>
    <n v="68"/>
    <x v="3299"/>
    <x v="7"/>
    <x v="1"/>
    <m/>
  </r>
  <r>
    <x v="5"/>
    <n v="77"/>
    <x v="3300"/>
    <x v="7"/>
    <x v="1"/>
    <m/>
  </r>
  <r>
    <x v="5"/>
    <n v="80"/>
    <x v="3301"/>
    <x v="7"/>
    <x v="1"/>
    <m/>
  </r>
  <r>
    <x v="5"/>
    <n v="86"/>
    <x v="7153"/>
    <x v="7"/>
    <x v="1"/>
    <m/>
  </r>
  <r>
    <x v="5"/>
    <n v="75"/>
    <x v="3303"/>
    <x v="7"/>
    <x v="1"/>
    <m/>
  </r>
  <r>
    <x v="5"/>
    <n v="78"/>
    <x v="3304"/>
    <x v="7"/>
    <x v="1"/>
    <m/>
  </r>
  <r>
    <x v="5"/>
    <n v="63"/>
    <x v="7154"/>
    <x v="7"/>
    <x v="1"/>
    <m/>
  </r>
  <r>
    <x v="5"/>
    <n v="68"/>
    <x v="3305"/>
    <x v="7"/>
    <x v="1"/>
    <m/>
  </r>
  <r>
    <x v="5"/>
    <n v="68"/>
    <x v="7155"/>
    <x v="7"/>
    <x v="1"/>
    <m/>
  </r>
  <r>
    <x v="5"/>
    <n v="63"/>
    <x v="3306"/>
    <x v="7"/>
    <x v="1"/>
    <m/>
  </r>
  <r>
    <x v="5"/>
    <n v="56"/>
    <x v="3307"/>
    <x v="7"/>
    <x v="1"/>
    <m/>
  </r>
  <r>
    <x v="5"/>
    <n v="64"/>
    <x v="3308"/>
    <x v="7"/>
    <x v="1"/>
    <m/>
  </r>
  <r>
    <x v="5"/>
    <n v="64"/>
    <x v="7156"/>
    <x v="7"/>
    <x v="1"/>
    <m/>
  </r>
  <r>
    <x v="5"/>
    <n v="66"/>
    <x v="3309"/>
    <x v="7"/>
    <x v="1"/>
    <m/>
  </r>
  <r>
    <x v="5"/>
    <n v="87"/>
    <x v="3310"/>
    <x v="7"/>
    <x v="1"/>
    <m/>
  </r>
  <r>
    <x v="5"/>
    <n v="83"/>
    <x v="3311"/>
    <x v="7"/>
    <x v="1"/>
    <m/>
  </r>
  <r>
    <x v="5"/>
    <n v="72"/>
    <x v="3312"/>
    <x v="7"/>
    <x v="1"/>
    <m/>
  </r>
  <r>
    <x v="5"/>
    <n v="76"/>
    <x v="3313"/>
    <x v="7"/>
    <x v="1"/>
    <m/>
  </r>
  <r>
    <x v="5"/>
    <n v="64"/>
    <x v="3314"/>
    <x v="7"/>
    <x v="1"/>
    <m/>
  </r>
  <r>
    <x v="5"/>
    <n v="63"/>
    <x v="3315"/>
    <x v="7"/>
    <x v="1"/>
    <m/>
  </r>
  <r>
    <x v="5"/>
    <n v="58"/>
    <x v="3316"/>
    <x v="7"/>
    <x v="1"/>
    <m/>
  </r>
  <r>
    <x v="5"/>
    <n v="69"/>
    <x v="3317"/>
    <x v="7"/>
    <x v="1"/>
    <m/>
  </r>
  <r>
    <x v="5"/>
    <n v="63"/>
    <x v="3320"/>
    <x v="7"/>
    <x v="1"/>
    <m/>
  </r>
  <r>
    <x v="5"/>
    <n v="60"/>
    <x v="7157"/>
    <x v="7"/>
    <x v="1"/>
    <m/>
  </r>
  <r>
    <x v="5"/>
    <n v="67"/>
    <x v="3321"/>
    <x v="7"/>
    <x v="1"/>
    <m/>
  </r>
  <r>
    <x v="5"/>
    <n v="57"/>
    <x v="3322"/>
    <x v="7"/>
    <x v="1"/>
    <m/>
  </r>
  <r>
    <x v="5"/>
    <n v="53"/>
    <x v="3323"/>
    <x v="7"/>
    <x v="1"/>
    <m/>
  </r>
  <r>
    <x v="5"/>
    <n v="53"/>
    <x v="7158"/>
    <x v="7"/>
    <x v="1"/>
    <m/>
  </r>
  <r>
    <x v="5"/>
    <n v="53"/>
    <x v="7159"/>
    <x v="7"/>
    <x v="1"/>
    <m/>
  </r>
  <r>
    <x v="5"/>
    <n v="58"/>
    <x v="3324"/>
    <x v="7"/>
    <x v="1"/>
    <m/>
  </r>
  <r>
    <x v="5"/>
    <n v="68"/>
    <x v="3325"/>
    <x v="7"/>
    <x v="1"/>
    <m/>
  </r>
  <r>
    <x v="5"/>
    <n v="64"/>
    <x v="3326"/>
    <x v="7"/>
    <x v="1"/>
    <m/>
  </r>
  <r>
    <x v="5"/>
    <n v="61"/>
    <x v="3327"/>
    <x v="7"/>
    <x v="1"/>
    <m/>
  </r>
  <r>
    <x v="5"/>
    <n v="69"/>
    <x v="3328"/>
    <x v="7"/>
    <x v="1"/>
    <m/>
  </r>
  <r>
    <x v="5"/>
    <n v="66"/>
    <x v="3329"/>
    <x v="7"/>
    <x v="1"/>
    <m/>
  </r>
  <r>
    <x v="5"/>
    <n v="75"/>
    <x v="3330"/>
    <x v="7"/>
    <x v="1"/>
    <m/>
  </r>
  <r>
    <x v="5"/>
    <n v="76"/>
    <x v="7160"/>
    <x v="7"/>
    <x v="1"/>
    <m/>
  </r>
  <r>
    <x v="5"/>
    <n v="69"/>
    <x v="3331"/>
    <x v="7"/>
    <x v="1"/>
    <m/>
  </r>
  <r>
    <x v="5"/>
    <n v="60"/>
    <x v="3332"/>
    <x v="7"/>
    <x v="1"/>
    <m/>
  </r>
  <r>
    <x v="5"/>
    <n v="60"/>
    <x v="3333"/>
    <x v="7"/>
    <x v="1"/>
    <m/>
  </r>
  <r>
    <x v="5"/>
    <n v="56"/>
    <x v="3334"/>
    <x v="7"/>
    <x v="1"/>
    <m/>
  </r>
  <r>
    <x v="5"/>
    <n v="54"/>
    <x v="7161"/>
    <x v="7"/>
    <x v="1"/>
    <m/>
  </r>
  <r>
    <x v="5"/>
    <n v="54"/>
    <x v="3335"/>
    <x v="7"/>
    <x v="1"/>
    <m/>
  </r>
  <r>
    <x v="5"/>
    <n v="68"/>
    <x v="7162"/>
    <x v="7"/>
    <x v="1"/>
    <m/>
  </r>
  <r>
    <x v="5"/>
    <n v="64"/>
    <x v="3336"/>
    <x v="7"/>
    <x v="1"/>
    <m/>
  </r>
  <r>
    <x v="5"/>
    <n v="59"/>
    <x v="7163"/>
    <x v="7"/>
    <x v="1"/>
    <m/>
  </r>
  <r>
    <x v="5"/>
    <n v="60"/>
    <x v="3337"/>
    <x v="7"/>
    <x v="1"/>
    <m/>
  </r>
  <r>
    <x v="5"/>
    <n v="62"/>
    <x v="3338"/>
    <x v="7"/>
    <x v="1"/>
    <m/>
  </r>
  <r>
    <x v="5"/>
    <n v="66"/>
    <x v="7164"/>
    <x v="7"/>
    <x v="1"/>
    <m/>
  </r>
  <r>
    <x v="5"/>
    <n v="65"/>
    <x v="7165"/>
    <x v="7"/>
    <x v="1"/>
    <m/>
  </r>
  <r>
    <x v="5"/>
    <n v="69"/>
    <x v="3339"/>
    <x v="7"/>
    <x v="1"/>
    <m/>
  </r>
  <r>
    <x v="5"/>
    <n v="67"/>
    <x v="7166"/>
    <x v="7"/>
    <x v="1"/>
    <m/>
  </r>
  <r>
    <x v="5"/>
    <n v="69"/>
    <x v="3340"/>
    <x v="7"/>
    <x v="1"/>
    <m/>
  </r>
  <r>
    <x v="5"/>
    <n v="61"/>
    <x v="3341"/>
    <x v="7"/>
    <x v="1"/>
    <m/>
  </r>
  <r>
    <x v="5"/>
    <n v="71"/>
    <x v="3342"/>
    <x v="7"/>
    <x v="1"/>
    <m/>
  </r>
  <r>
    <x v="5"/>
    <n v="81"/>
    <x v="3343"/>
    <x v="7"/>
    <x v="1"/>
    <m/>
  </r>
  <r>
    <x v="5"/>
    <n v="89"/>
    <x v="3344"/>
    <x v="7"/>
    <x v="1"/>
    <m/>
  </r>
  <r>
    <x v="5"/>
    <n v="99"/>
    <x v="3345"/>
    <x v="7"/>
    <x v="1"/>
    <m/>
  </r>
  <r>
    <x v="5"/>
    <n v="101"/>
    <x v="3346"/>
    <x v="7"/>
    <x v="1"/>
    <m/>
  </r>
  <r>
    <x v="5"/>
    <n v="90"/>
    <x v="3347"/>
    <x v="7"/>
    <x v="1"/>
    <m/>
  </r>
  <r>
    <x v="5"/>
    <n v="83"/>
    <x v="3349"/>
    <x v="7"/>
    <x v="1"/>
    <m/>
  </r>
  <r>
    <x v="5"/>
    <n v="89"/>
    <x v="3350"/>
    <x v="7"/>
    <x v="1"/>
    <m/>
  </r>
  <r>
    <x v="5"/>
    <n v="90"/>
    <x v="3351"/>
    <x v="7"/>
    <x v="1"/>
    <m/>
  </r>
  <r>
    <x v="5"/>
    <n v="93"/>
    <x v="3352"/>
    <x v="7"/>
    <x v="1"/>
    <m/>
  </r>
  <r>
    <x v="5"/>
    <n v="80"/>
    <x v="3353"/>
    <x v="7"/>
    <x v="1"/>
    <m/>
  </r>
  <r>
    <x v="5"/>
    <n v="77"/>
    <x v="3354"/>
    <x v="7"/>
    <x v="1"/>
    <m/>
  </r>
  <r>
    <x v="5"/>
    <n v="70"/>
    <x v="7167"/>
    <x v="7"/>
    <x v="1"/>
    <m/>
  </r>
  <r>
    <x v="5"/>
    <n v="62"/>
    <x v="3355"/>
    <x v="7"/>
    <x v="1"/>
    <m/>
  </r>
  <r>
    <x v="5"/>
    <n v="62"/>
    <x v="3356"/>
    <x v="7"/>
    <x v="1"/>
    <m/>
  </r>
  <r>
    <x v="5"/>
    <n v="66"/>
    <x v="3357"/>
    <x v="7"/>
    <x v="1"/>
    <m/>
  </r>
  <r>
    <x v="5"/>
    <n v="73"/>
    <x v="3358"/>
    <x v="7"/>
    <x v="1"/>
    <m/>
  </r>
  <r>
    <x v="5"/>
    <n v="69"/>
    <x v="7168"/>
    <x v="7"/>
    <x v="1"/>
    <m/>
  </r>
  <r>
    <x v="5"/>
    <n v="69"/>
    <x v="3359"/>
    <x v="7"/>
    <x v="1"/>
    <m/>
  </r>
  <r>
    <x v="5"/>
    <n v="69"/>
    <x v="7169"/>
    <x v="7"/>
    <x v="1"/>
    <m/>
  </r>
  <r>
    <x v="5"/>
    <n v="70"/>
    <x v="7170"/>
    <x v="7"/>
    <x v="1"/>
    <m/>
  </r>
  <r>
    <x v="5"/>
    <n v="73"/>
    <x v="7171"/>
    <x v="7"/>
    <x v="1"/>
    <m/>
  </r>
  <r>
    <x v="5"/>
    <n v="72"/>
    <x v="3360"/>
    <x v="7"/>
    <x v="1"/>
    <m/>
  </r>
  <r>
    <x v="5"/>
    <n v="79"/>
    <x v="7172"/>
    <x v="7"/>
    <x v="1"/>
    <m/>
  </r>
  <r>
    <x v="5"/>
    <n v="76"/>
    <x v="3361"/>
    <x v="7"/>
    <x v="1"/>
    <m/>
  </r>
  <r>
    <x v="5"/>
    <n v="72"/>
    <x v="3362"/>
    <x v="7"/>
    <x v="1"/>
    <m/>
  </r>
  <r>
    <x v="5"/>
    <n v="69"/>
    <x v="3363"/>
    <x v="7"/>
    <x v="1"/>
    <m/>
  </r>
  <r>
    <x v="5"/>
    <n v="81"/>
    <x v="3365"/>
    <x v="7"/>
    <x v="1"/>
    <m/>
  </r>
  <r>
    <x v="5"/>
    <n v="82"/>
    <x v="3366"/>
    <x v="7"/>
    <x v="1"/>
    <m/>
  </r>
  <r>
    <x v="5"/>
    <n v="82"/>
    <x v="3367"/>
    <x v="7"/>
    <x v="1"/>
    <m/>
  </r>
  <r>
    <x v="5"/>
    <n v="80"/>
    <x v="3368"/>
    <x v="7"/>
    <x v="1"/>
    <m/>
  </r>
  <r>
    <x v="5"/>
    <n v="80"/>
    <x v="3369"/>
    <x v="7"/>
    <x v="1"/>
    <m/>
  </r>
  <r>
    <x v="5"/>
    <n v="80"/>
    <x v="3370"/>
    <x v="7"/>
    <x v="1"/>
    <m/>
  </r>
  <r>
    <x v="5"/>
    <n v="80"/>
    <x v="7173"/>
    <x v="7"/>
    <x v="1"/>
    <m/>
  </r>
  <r>
    <x v="5"/>
    <n v="77"/>
    <x v="3371"/>
    <x v="7"/>
    <x v="1"/>
    <m/>
  </r>
  <r>
    <x v="5"/>
    <n v="75"/>
    <x v="3372"/>
    <x v="7"/>
    <x v="1"/>
    <m/>
  </r>
  <r>
    <x v="5"/>
    <n v="73"/>
    <x v="3373"/>
    <x v="7"/>
    <x v="1"/>
    <m/>
  </r>
  <r>
    <x v="5"/>
    <n v="72"/>
    <x v="3374"/>
    <x v="7"/>
    <x v="1"/>
    <m/>
  </r>
  <r>
    <x v="5"/>
    <n v="75"/>
    <x v="3375"/>
    <x v="7"/>
    <x v="1"/>
    <m/>
  </r>
  <r>
    <x v="5"/>
    <n v="87"/>
    <x v="3376"/>
    <x v="7"/>
    <x v="1"/>
    <m/>
  </r>
  <r>
    <x v="5"/>
    <n v="85"/>
    <x v="3377"/>
    <x v="7"/>
    <x v="1"/>
    <m/>
  </r>
  <r>
    <x v="5"/>
    <n v="87"/>
    <x v="3378"/>
    <x v="7"/>
    <x v="1"/>
    <m/>
  </r>
  <r>
    <x v="5"/>
    <n v="92"/>
    <x v="3379"/>
    <x v="7"/>
    <x v="1"/>
    <m/>
  </r>
  <r>
    <x v="5"/>
    <n v="91"/>
    <x v="3381"/>
    <x v="7"/>
    <x v="1"/>
    <m/>
  </r>
  <r>
    <x v="5"/>
    <n v="88"/>
    <x v="3383"/>
    <x v="7"/>
    <x v="1"/>
    <m/>
  </r>
  <r>
    <x v="5"/>
    <n v="89"/>
    <x v="3386"/>
    <x v="7"/>
    <x v="1"/>
    <m/>
  </r>
  <r>
    <x v="5"/>
    <n v="94"/>
    <x v="3387"/>
    <x v="7"/>
    <x v="1"/>
    <m/>
  </r>
  <r>
    <x v="5"/>
    <n v="96"/>
    <x v="3388"/>
    <x v="7"/>
    <x v="1"/>
    <m/>
  </r>
  <r>
    <x v="5"/>
    <n v="97"/>
    <x v="3389"/>
    <x v="7"/>
    <x v="1"/>
    <m/>
  </r>
  <r>
    <x v="5"/>
    <n v="95"/>
    <x v="3390"/>
    <x v="7"/>
    <x v="1"/>
    <m/>
  </r>
  <r>
    <x v="5"/>
    <n v="95"/>
    <x v="3391"/>
    <x v="7"/>
    <x v="1"/>
    <m/>
  </r>
  <r>
    <x v="5"/>
    <n v="90"/>
    <x v="3392"/>
    <x v="7"/>
    <x v="1"/>
    <m/>
  </r>
  <r>
    <x v="5"/>
    <n v="83"/>
    <x v="3393"/>
    <x v="7"/>
    <x v="1"/>
    <m/>
  </r>
  <r>
    <x v="5"/>
    <n v="79"/>
    <x v="3394"/>
    <x v="7"/>
    <x v="1"/>
    <m/>
  </r>
  <r>
    <x v="5"/>
    <n v="81"/>
    <x v="3395"/>
    <x v="7"/>
    <x v="1"/>
    <m/>
  </r>
  <r>
    <x v="5"/>
    <n v="91"/>
    <x v="3396"/>
    <x v="7"/>
    <x v="1"/>
    <m/>
  </r>
  <r>
    <x v="5"/>
    <n v="83"/>
    <x v="7174"/>
    <x v="7"/>
    <x v="1"/>
    <m/>
  </r>
  <r>
    <x v="5"/>
    <n v="86"/>
    <x v="3397"/>
    <x v="7"/>
    <x v="1"/>
    <m/>
  </r>
  <r>
    <x v="5"/>
    <n v="86"/>
    <x v="3398"/>
    <x v="7"/>
    <x v="1"/>
    <m/>
  </r>
  <r>
    <x v="5"/>
    <n v="81"/>
    <x v="3399"/>
    <x v="7"/>
    <x v="1"/>
    <m/>
  </r>
  <r>
    <x v="5"/>
    <n v="81"/>
    <x v="3400"/>
    <x v="7"/>
    <x v="1"/>
    <m/>
  </r>
  <r>
    <x v="5"/>
    <n v="74"/>
    <x v="3401"/>
    <x v="7"/>
    <x v="1"/>
    <m/>
  </r>
  <r>
    <x v="5"/>
    <n v="82"/>
    <x v="3402"/>
    <x v="7"/>
    <x v="1"/>
    <m/>
  </r>
  <r>
    <x v="5"/>
    <n v="90"/>
    <x v="7175"/>
    <x v="7"/>
    <x v="1"/>
    <m/>
  </r>
  <r>
    <x v="5"/>
    <n v="74"/>
    <x v="3403"/>
    <x v="7"/>
    <x v="1"/>
    <m/>
  </r>
  <r>
    <x v="5"/>
    <n v="59"/>
    <x v="3405"/>
    <x v="7"/>
    <x v="1"/>
    <m/>
  </r>
  <r>
    <x v="5"/>
    <n v="64"/>
    <x v="3407"/>
    <x v="7"/>
    <x v="1"/>
    <m/>
  </r>
  <r>
    <x v="5"/>
    <n v="70"/>
    <x v="3408"/>
    <x v="7"/>
    <x v="1"/>
    <m/>
  </r>
  <r>
    <x v="5"/>
    <n v="67"/>
    <x v="3409"/>
    <x v="7"/>
    <x v="1"/>
    <m/>
  </r>
  <r>
    <x v="5"/>
    <n v="79"/>
    <x v="3411"/>
    <x v="7"/>
    <x v="1"/>
    <m/>
  </r>
  <r>
    <x v="5"/>
    <n v="81"/>
    <x v="3412"/>
    <x v="7"/>
    <x v="1"/>
    <m/>
  </r>
  <r>
    <x v="5"/>
    <n v="86"/>
    <x v="3413"/>
    <x v="7"/>
    <x v="1"/>
    <m/>
  </r>
  <r>
    <x v="5"/>
    <n v="89"/>
    <x v="3414"/>
    <x v="7"/>
    <x v="1"/>
    <m/>
  </r>
  <r>
    <x v="5"/>
    <n v="95"/>
    <x v="7176"/>
    <x v="7"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I452" firstHeaderRow="1" firstDataRow="2" firstDataCol="3"/>
  <pivotFields count="9">
    <pivotField axis="axisCol" compact="0" outline="0" showAll="0">
      <items count="7">
        <item x="0"/>
        <item x="2"/>
        <item x="3"/>
        <item x="4"/>
        <item x="5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2">
        <item sd="0" x="0"/>
        <item sd="0" x="1"/>
        <item x="2"/>
        <item sd="0" x="3"/>
        <item sd="0" x="4"/>
        <item sd="0" x="5"/>
        <item sd="0" x="6"/>
        <item x="7"/>
        <item sd="0" x="8"/>
        <item sd="0" x="9"/>
        <item sd="0" x="10"/>
        <item sd="0" x="11"/>
        <item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x="58"/>
        <item x="59"/>
        <item sd="0" x="60"/>
        <item sd="0" x="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sd="0"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8"/>
    <field x="7"/>
    <field x="6"/>
  </rowFields>
  <rowItems count="448">
    <i>
      <x/>
    </i>
    <i>
      <x v="61"/>
    </i>
    <i>
      <x v="62"/>
    </i>
    <i>
      <x v="67"/>
      <x v="13"/>
      <x v="58"/>
    </i>
    <i r="2">
      <x v="59"/>
    </i>
    <i r="2">
      <x v="60"/>
    </i>
    <i r="1">
      <x v="14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5"/>
      <x v="22"/>
    </i>
    <i r="2">
      <x v="27"/>
    </i>
    <i r="2">
      <x v="32"/>
    </i>
    <i r="2">
      <x v="37"/>
    </i>
    <i r="2">
      <x v="42"/>
    </i>
    <i r="2">
      <x v="47"/>
    </i>
    <i r="2">
      <x v="52"/>
    </i>
    <i r="2">
      <x v="57"/>
    </i>
    <i r="1">
      <x v="16"/>
      <x v="2"/>
    </i>
    <i r="2">
      <x v="7"/>
    </i>
    <i r="2">
      <x v="12"/>
    </i>
    <i r="2">
      <x v="17"/>
    </i>
    <i r="2">
      <x v="22"/>
    </i>
    <i r="2">
      <x v="27"/>
    </i>
    <i r="2">
      <x v="32"/>
    </i>
    <i r="2">
      <x v="37"/>
    </i>
    <i r="2">
      <x v="42"/>
    </i>
    <i r="2">
      <x v="47"/>
    </i>
    <i r="2">
      <x v="52"/>
    </i>
    <i r="2">
      <x v="57"/>
    </i>
    <i r="1">
      <x v="17"/>
      <x v="2"/>
    </i>
    <i r="2">
      <x v="7"/>
    </i>
    <i r="2">
      <x v="12"/>
    </i>
    <i r="2">
      <x v="17"/>
    </i>
    <i r="2">
      <x v="22"/>
    </i>
    <i r="2">
      <x v="27"/>
    </i>
    <i r="2">
      <x v="32"/>
    </i>
    <i r="2">
      <x v="37"/>
    </i>
    <i r="2">
      <x v="42"/>
    </i>
    <i r="2">
      <x v="47"/>
    </i>
    <i r="2">
      <x v="52"/>
    </i>
    <i r="2">
      <x v="57"/>
    </i>
    <i r="1">
      <x v="18"/>
      <x v="2"/>
    </i>
    <i r="2">
      <x v="7"/>
    </i>
    <i r="2">
      <x v="12"/>
    </i>
    <i r="2">
      <x v="17"/>
    </i>
    <i r="2">
      <x v="22"/>
    </i>
    <i r="2">
      <x v="27"/>
    </i>
    <i r="2">
      <x v="32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19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0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1"/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2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4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Average of HeartRate" fld="1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K682" firstHeaderRow="1" firstDataRow="2" firstDataCol="5"/>
  <pivotFields count="9">
    <pivotField axis="axisCol" compact="0" outline="0" showAll="0">
      <items count="7">
        <item x="0"/>
        <item x="2"/>
        <item x="3"/>
        <item x="4"/>
        <item x="5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9">
        <item x="3"/>
        <item x="5"/>
        <item x="0"/>
        <item x="2"/>
        <item x="1"/>
        <item x="4"/>
        <item x="6"/>
        <item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2">
        <item sd="0" x="0"/>
        <item sd="0" x="1"/>
        <item x="2"/>
        <item sd="0" x="3"/>
        <item sd="0" x="4"/>
        <item sd="0" x="5"/>
        <item sd="0" x="6"/>
        <item x="7"/>
        <item sd="0" x="8"/>
        <item sd="0" x="9"/>
        <item sd="0" x="10"/>
        <item sd="0" x="11"/>
        <item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x="58"/>
        <item x="59"/>
        <item sd="0" x="60"/>
        <item sd="0" x="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sd="0"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x="67"/>
        <item sd="0" x="68"/>
        <item sd="0" x="69"/>
        <item sd="0" x="70"/>
        <item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8"/>
    <field x="7"/>
    <field x="6"/>
    <field x="3"/>
    <field x="4"/>
  </rowFields>
  <rowItems count="678">
    <i>
      <x/>
    </i>
    <i>
      <x v="61"/>
    </i>
    <i>
      <x v="62"/>
    </i>
    <i>
      <x v="67"/>
      <x v="13"/>
      <x v="58"/>
      <x v="7"/>
      <x v="1"/>
    </i>
    <i t="default" r="3">
      <x v="7"/>
    </i>
    <i r="2">
      <x v="59"/>
      <x v="7"/>
      <x v="1"/>
    </i>
    <i t="default" r="3">
      <x v="7"/>
    </i>
    <i r="2">
      <x v="60"/>
    </i>
    <i r="1">
      <x v="14"/>
      <x v="1"/>
    </i>
    <i r="2">
      <x v="2"/>
      <x v="7"/>
      <x v="1"/>
    </i>
    <i t="default" r="3">
      <x v="7"/>
    </i>
    <i r="2">
      <x v="3"/>
    </i>
    <i r="2">
      <x v="4"/>
    </i>
    <i r="2">
      <x v="5"/>
    </i>
    <i r="2">
      <x v="6"/>
    </i>
    <i r="2">
      <x v="7"/>
      <x v="7"/>
      <x v="1"/>
    </i>
    <i t="default" r="3">
      <x v="7"/>
    </i>
    <i r="2">
      <x v="8"/>
    </i>
    <i r="2">
      <x v="9"/>
    </i>
    <i r="2">
      <x v="10"/>
    </i>
    <i r="2">
      <x v="11"/>
    </i>
    <i r="2">
      <x v="12"/>
      <x v="7"/>
      <x v="1"/>
    </i>
    <i t="default" r="3">
      <x v="7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5"/>
      <x v="22"/>
    </i>
    <i r="2">
      <x v="27"/>
    </i>
    <i r="2">
      <x v="32"/>
    </i>
    <i r="2">
      <x v="37"/>
    </i>
    <i r="2">
      <x v="42"/>
    </i>
    <i r="2">
      <x v="47"/>
    </i>
    <i r="2">
      <x v="52"/>
    </i>
    <i r="2">
      <x v="57"/>
    </i>
    <i r="1">
      <x v="16"/>
      <x v="2"/>
      <x v="7"/>
      <x v="1"/>
    </i>
    <i t="default" r="3">
      <x v="7"/>
    </i>
    <i r="2">
      <x v="7"/>
      <x v="7"/>
      <x v="1"/>
    </i>
    <i t="default" r="3">
      <x v="7"/>
    </i>
    <i r="2">
      <x v="12"/>
      <x v="7"/>
      <x v="1"/>
    </i>
    <i t="default" r="3">
      <x v="7"/>
    </i>
    <i r="2">
      <x v="17"/>
    </i>
    <i r="2">
      <x v="22"/>
    </i>
    <i r="2">
      <x v="27"/>
    </i>
    <i r="2">
      <x v="32"/>
    </i>
    <i r="2">
      <x v="37"/>
    </i>
    <i r="2">
      <x v="42"/>
    </i>
    <i r="2">
      <x v="47"/>
    </i>
    <i r="2">
      <x v="52"/>
    </i>
    <i r="2">
      <x v="57"/>
    </i>
    <i r="1">
      <x v="17"/>
      <x v="2"/>
      <x v="7"/>
      <x v="1"/>
    </i>
    <i t="default" r="3">
      <x v="7"/>
    </i>
    <i r="2">
      <x v="7"/>
      <x v="7"/>
      <x v="1"/>
    </i>
    <i t="default" r="3">
      <x v="7"/>
    </i>
    <i r="2">
      <x v="12"/>
      <x v="7"/>
      <x v="1"/>
    </i>
    <i t="default" r="3">
      <x v="7"/>
    </i>
    <i r="2">
      <x v="17"/>
    </i>
    <i r="2">
      <x v="22"/>
    </i>
    <i r="2">
      <x v="27"/>
    </i>
    <i r="2">
      <x v="32"/>
    </i>
    <i r="2">
      <x v="37"/>
    </i>
    <i r="2">
      <x v="42"/>
    </i>
    <i r="2">
      <x v="47"/>
    </i>
    <i r="2">
      <x v="52"/>
    </i>
    <i r="2">
      <x v="57"/>
    </i>
    <i r="1">
      <x v="18"/>
      <x v="2"/>
      <x v="7"/>
      <x v="1"/>
    </i>
    <i t="default" r="3">
      <x v="7"/>
    </i>
    <i r="2">
      <x v="7"/>
      <x v="7"/>
      <x v="1"/>
    </i>
    <i t="default" r="3">
      <x v="7"/>
    </i>
    <i r="2">
      <x v="12"/>
      <x v="7"/>
      <x v="1"/>
    </i>
    <i t="default" r="3">
      <x v="7"/>
    </i>
    <i r="2">
      <x v="17"/>
    </i>
    <i r="2">
      <x v="22"/>
    </i>
    <i r="2">
      <x v="27"/>
    </i>
    <i r="2">
      <x v="32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  <x v="7"/>
      <x/>
    </i>
    <i t="default" r="3">
      <x v="7"/>
    </i>
    <i r="2">
      <x v="60"/>
    </i>
    <i r="1">
      <x v="19"/>
      <x v="1"/>
    </i>
    <i r="2">
      <x v="2"/>
      <x v="7"/>
      <x/>
    </i>
    <i r="4">
      <x v="1"/>
    </i>
    <i t="default" r="3">
      <x v="7"/>
    </i>
    <i r="2">
      <x v="3"/>
    </i>
    <i r="2">
      <x v="4"/>
    </i>
    <i r="2">
      <x v="5"/>
    </i>
    <i r="2">
      <x v="6"/>
    </i>
    <i r="2">
      <x v="7"/>
      <x v="7"/>
      <x/>
    </i>
    <i r="4">
      <x v="1"/>
    </i>
    <i t="default" r="3">
      <x v="7"/>
    </i>
    <i r="2">
      <x v="8"/>
    </i>
    <i r="2">
      <x v="9"/>
    </i>
    <i r="2">
      <x v="10"/>
    </i>
    <i r="2">
      <x v="11"/>
    </i>
    <i r="2">
      <x v="12"/>
      <x v="7"/>
      <x/>
    </i>
    <i t="default" r="3">
      <x v="7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  <x v="7"/>
      <x/>
    </i>
    <i t="default" r="3">
      <x v="7"/>
    </i>
    <i r="2">
      <x v="59"/>
      <x v="7"/>
      <x/>
    </i>
    <i t="default" r="3">
      <x v="7"/>
    </i>
    <i r="2">
      <x v="60"/>
    </i>
    <i r="1">
      <x v="20"/>
      <x v="1"/>
    </i>
    <i r="2">
      <x v="2"/>
      <x v="7"/>
      <x/>
    </i>
    <i t="default" r="3">
      <x v="7"/>
    </i>
    <i r="2">
      <x v="3"/>
    </i>
    <i r="2">
      <x v="4"/>
    </i>
    <i r="2">
      <x v="5"/>
    </i>
    <i r="2">
      <x v="6"/>
    </i>
    <i r="2">
      <x v="7"/>
      <x v="7"/>
      <x/>
    </i>
    <i t="default" r="3">
      <x v="7"/>
    </i>
    <i r="2">
      <x v="8"/>
    </i>
    <i r="2">
      <x v="9"/>
    </i>
    <i r="2">
      <x v="10"/>
    </i>
    <i r="2">
      <x v="11"/>
    </i>
    <i r="2">
      <x v="12"/>
      <x v="7"/>
      <x/>
    </i>
    <i t="default" r="3">
      <x v="7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  <x v="7"/>
      <x/>
    </i>
    <i t="default" r="3">
      <x v="7"/>
    </i>
    <i r="2">
      <x v="59"/>
      <x v="7"/>
      <x/>
    </i>
    <i t="default" r="3">
      <x v="7"/>
    </i>
    <i r="2">
      <x v="60"/>
    </i>
    <i r="1">
      <x v="21"/>
      <x v="1"/>
    </i>
    <i r="2">
      <x v="2"/>
      <x v="7"/>
      <x/>
    </i>
    <i t="default" r="3">
      <x v="7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  <x v="7"/>
      <x/>
    </i>
    <i t="default" r="3">
      <x v="7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  <x v="7"/>
      <x v="1"/>
    </i>
    <i t="default" r="3">
      <x v="7"/>
    </i>
    <i r="2">
      <x v="59"/>
      <x v="7"/>
      <x v="1"/>
    </i>
    <i t="default" r="3">
      <x v="7"/>
    </i>
    <i r="2">
      <x v="60"/>
    </i>
    <i r="1">
      <x v="22"/>
      <x v="1"/>
    </i>
    <i r="2">
      <x v="2"/>
      <x v="7"/>
      <x v="1"/>
    </i>
    <i t="default" r="3">
      <x v="7"/>
    </i>
    <i r="2">
      <x v="3"/>
    </i>
    <i r="2">
      <x v="4"/>
    </i>
    <i r="2">
      <x v="5"/>
    </i>
    <i r="2">
      <x v="6"/>
    </i>
    <i r="2">
      <x v="7"/>
      <x v="7"/>
      <x v="1"/>
    </i>
    <i t="default" r="3">
      <x v="7"/>
    </i>
    <i r="2">
      <x v="8"/>
    </i>
    <i r="2">
      <x v="9"/>
    </i>
    <i r="2">
      <x v="10"/>
    </i>
    <i r="2">
      <x v="12"/>
      <x v="7"/>
      <x v="1"/>
    </i>
    <i t="default" r="3">
      <x v="7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  <x v="7"/>
      <x v="1"/>
    </i>
    <i t="default" r="3">
      <x v="7"/>
    </i>
    <i r="2">
      <x v="60"/>
    </i>
    <i r="1">
      <x v="23"/>
      <x v="1"/>
    </i>
    <i r="2">
      <x v="2"/>
      <x v="7"/>
      <x v="1"/>
    </i>
    <i t="default" r="3">
      <x v="7"/>
    </i>
    <i r="2">
      <x v="3"/>
    </i>
    <i r="2">
      <x v="4"/>
    </i>
    <i r="2">
      <x v="5"/>
    </i>
    <i r="2">
      <x v="6"/>
    </i>
    <i r="2">
      <x v="7"/>
      <x v="7"/>
      <x v="1"/>
    </i>
    <i t="default" r="3">
      <x v="7"/>
    </i>
    <i r="2">
      <x v="8"/>
    </i>
    <i r="2">
      <x v="9"/>
    </i>
    <i r="2">
      <x v="10"/>
    </i>
    <i r="2">
      <x v="11"/>
    </i>
    <i r="2">
      <x v="12"/>
      <x v="7"/>
      <x v="1"/>
    </i>
    <i t="default" r="3">
      <x v="7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  <x v="7"/>
      <x v="1"/>
    </i>
    <i t="default" r="3">
      <x v="7"/>
    </i>
    <i r="2">
      <x v="59"/>
      <x v="7"/>
      <x v="1"/>
    </i>
    <i t="default" r="3">
      <x v="7"/>
    </i>
    <i r="2">
      <x v="60"/>
    </i>
    <i r="1">
      <x v="24"/>
      <x v="1"/>
    </i>
    <i r="2">
      <x v="2"/>
      <x v="7"/>
      <x v="1"/>
    </i>
    <i t="default" r="3">
      <x v="7"/>
    </i>
    <i r="2">
      <x v="3"/>
    </i>
    <i r="2">
      <x v="4"/>
    </i>
    <i r="2">
      <x v="5"/>
    </i>
    <i r="2">
      <x v="6"/>
    </i>
    <i r="2">
      <x v="7"/>
      <x v="7"/>
      <x v="1"/>
    </i>
    <i t="default" r="3">
      <x v="7"/>
    </i>
    <i r="2">
      <x v="8"/>
    </i>
    <i r="2">
      <x v="9"/>
    </i>
    <i r="2">
      <x v="10"/>
    </i>
    <i r="2">
      <x v="11"/>
    </i>
    <i r="2">
      <x v="12"/>
      <x v="7"/>
      <x v="1"/>
    </i>
    <i t="default" r="3">
      <x v="7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>
      <x v="68"/>
    </i>
    <i>
      <x v="69"/>
    </i>
    <i>
      <x v="70"/>
    </i>
    <i>
      <x v="71"/>
      <x v="1"/>
    </i>
    <i r="1">
      <x v="2"/>
    </i>
    <i r="1">
      <x v="10"/>
    </i>
    <i r="1">
      <x v="11"/>
    </i>
    <i r="1">
      <x v="12"/>
    </i>
    <i r="1">
      <x v="13"/>
      <x v="2"/>
      <x v="7"/>
      <x/>
    </i>
    <i t="default" r="3">
      <x v="7"/>
    </i>
    <i r="2">
      <x v="7"/>
      <x v="7"/>
      <x/>
    </i>
    <i t="default" r="3">
      <x v="7"/>
    </i>
    <i r="2">
      <x v="12"/>
      <x v="7"/>
      <x/>
    </i>
    <i t="default" r="3">
      <x v="7"/>
    </i>
    <i r="2">
      <x v="17"/>
    </i>
    <i r="2">
      <x v="22"/>
    </i>
    <i r="2">
      <x v="27"/>
    </i>
    <i r="2">
      <x v="32"/>
    </i>
    <i r="2">
      <x v="37"/>
    </i>
    <i r="2">
      <x v="42"/>
    </i>
    <i r="2">
      <x v="47"/>
    </i>
    <i r="2">
      <x v="52"/>
    </i>
    <i r="2">
      <x v="55"/>
    </i>
    <i r="2">
      <x v="57"/>
    </i>
    <i r="1">
      <x v="14"/>
      <x v="2"/>
      <x v="7"/>
      <x/>
    </i>
    <i t="default" r="3">
      <x v="7"/>
    </i>
    <i r="2">
      <x v="7"/>
      <x v="7"/>
      <x/>
    </i>
    <i t="default" r="3">
      <x v="7"/>
    </i>
    <i r="2">
      <x v="12"/>
      <x v="7"/>
      <x/>
    </i>
    <i t="default" r="3">
      <x v="7"/>
    </i>
    <i r="2">
      <x v="17"/>
    </i>
    <i r="2">
      <x v="22"/>
    </i>
    <i r="2">
      <x v="27"/>
    </i>
    <i r="2">
      <x v="32"/>
    </i>
    <i r="2">
      <x v="35"/>
    </i>
    <i r="2">
      <x v="36"/>
    </i>
    <i r="2">
      <x v="37"/>
    </i>
    <i r="2">
      <x v="42"/>
    </i>
    <i r="2">
      <x v="47"/>
    </i>
    <i r="2">
      <x v="49"/>
    </i>
    <i r="2">
      <x v="52"/>
    </i>
    <i r="2">
      <x v="57"/>
    </i>
    <i r="2">
      <x v="59"/>
      <x v="7"/>
      <x/>
    </i>
    <i t="default" r="3">
      <x v="7"/>
    </i>
    <i r="1">
      <x v="15"/>
      <x v="2"/>
      <x v="7"/>
      <x/>
    </i>
    <i r="4">
      <x v="1"/>
    </i>
    <i t="default" r="3">
      <x v="7"/>
    </i>
    <i r="2">
      <x v="7"/>
      <x v="7"/>
      <x/>
    </i>
    <i r="4">
      <x v="1"/>
    </i>
    <i t="default" r="3">
      <x v="7"/>
    </i>
    <i r="2">
      <x v="12"/>
      <x v="7"/>
      <x/>
    </i>
    <i r="4">
      <x v="1"/>
    </i>
    <i t="default" r="3">
      <x v="7"/>
    </i>
    <i r="2">
      <x v="17"/>
    </i>
    <i r="2">
      <x v="22"/>
    </i>
    <i r="2">
      <x v="25"/>
    </i>
    <i r="2">
      <x v="27"/>
    </i>
    <i r="2">
      <x v="32"/>
    </i>
    <i r="2">
      <x v="37"/>
    </i>
    <i r="2">
      <x v="42"/>
    </i>
    <i r="2">
      <x v="47"/>
    </i>
    <i r="2">
      <x v="52"/>
    </i>
    <i r="2">
      <x v="54"/>
    </i>
    <i r="2">
      <x v="57"/>
    </i>
    <i r="2">
      <x v="58"/>
      <x v="7"/>
      <x/>
    </i>
    <i t="default" r="3">
      <x v="7"/>
    </i>
    <i r="1">
      <x v="16"/>
      <x v="2"/>
      <x v="7"/>
      <x/>
    </i>
    <i t="default" r="3">
      <x v="7"/>
    </i>
    <i r="2">
      <x v="7"/>
      <x v="7"/>
      <x/>
    </i>
    <i t="default" r="3">
      <x v="7"/>
    </i>
    <i r="2">
      <x v="12"/>
      <x v="7"/>
      <x/>
    </i>
    <i t="default" r="3">
      <x v="7"/>
    </i>
    <i r="2">
      <x v="17"/>
    </i>
    <i r="2">
      <x v="22"/>
    </i>
    <i r="2">
      <x v="27"/>
    </i>
    <i r="2">
      <x v="31"/>
    </i>
    <i r="2">
      <x v="32"/>
    </i>
    <i r="2">
      <x v="37"/>
    </i>
    <i r="2">
      <x v="39"/>
    </i>
    <i r="2">
      <x v="42"/>
    </i>
    <i r="2">
      <x v="43"/>
    </i>
    <i r="2">
      <x v="47"/>
    </i>
    <i r="2">
      <x v="52"/>
    </i>
    <i r="2">
      <x v="57"/>
    </i>
    <i r="1">
      <x v="17"/>
      <x v="2"/>
      <x v="7"/>
      <x/>
    </i>
    <i r="4">
      <x v="1"/>
    </i>
    <i t="default" r="3">
      <x v="7"/>
    </i>
    <i r="2">
      <x v="7"/>
      <x v="7"/>
      <x/>
    </i>
    <i r="4">
      <x v="1"/>
    </i>
    <i t="default" r="3">
      <x v="7"/>
    </i>
    <i r="2">
      <x v="8"/>
    </i>
    <i r="2">
      <x v="12"/>
      <x v="7"/>
      <x/>
    </i>
    <i t="default" r="3">
      <x v="7"/>
    </i>
    <i r="2">
      <x v="15"/>
    </i>
    <i r="2">
      <x v="17"/>
    </i>
    <i r="2">
      <x v="22"/>
    </i>
    <i r="2">
      <x v="27"/>
    </i>
    <i r="2">
      <x v="32"/>
    </i>
    <i r="2">
      <x v="36"/>
    </i>
    <i r="2">
      <x v="37"/>
    </i>
    <i r="2">
      <x v="42"/>
    </i>
    <i r="2">
      <x v="47"/>
    </i>
    <i r="2">
      <x v="52"/>
    </i>
    <i r="2">
      <x v="57"/>
    </i>
    <i r="1">
      <x v="18"/>
      <x v="1"/>
    </i>
    <i r="2">
      <x v="2"/>
      <x v="7"/>
      <x/>
    </i>
    <i t="default" r="3">
      <x v="7"/>
    </i>
    <i r="2">
      <x v="3"/>
    </i>
    <i r="2">
      <x v="7"/>
      <x v="7"/>
      <x/>
    </i>
    <i t="default" r="3">
      <x v="7"/>
    </i>
    <i r="2">
      <x v="12"/>
      <x v="7"/>
      <x/>
    </i>
    <i t="default" r="3">
      <x v="7"/>
    </i>
    <i r="2">
      <x v="17"/>
    </i>
    <i r="2">
      <x v="22"/>
    </i>
    <i r="2">
      <x v="27"/>
    </i>
    <i r="2">
      <x v="32"/>
    </i>
    <i r="2">
      <x v="37"/>
    </i>
    <i r="2">
      <x v="42"/>
    </i>
    <i r="2">
      <x v="47"/>
    </i>
    <i r="2">
      <x v="52"/>
    </i>
    <i r="2">
      <x v="57"/>
    </i>
    <i r="2">
      <x v="58"/>
      <x v="7"/>
      <x/>
    </i>
    <i t="default" r="3">
      <x v="7"/>
    </i>
    <i r="2">
      <x v="59"/>
      <x v="7"/>
      <x/>
    </i>
    <i t="default" r="3">
      <x v="7"/>
    </i>
    <i r="2">
      <x v="60"/>
    </i>
    <i r="1">
      <x v="19"/>
      <x v="1"/>
    </i>
    <i r="2">
      <x v="2"/>
      <x v="7"/>
      <x/>
    </i>
    <i t="default" r="3">
      <x v="7"/>
    </i>
    <i r="2">
      <x v="7"/>
      <x v="7"/>
      <x/>
    </i>
    <i t="default" r="3">
      <x v="7"/>
    </i>
    <i r="2">
      <x v="9"/>
    </i>
    <i r="2">
      <x v="12"/>
      <x v="7"/>
      <x/>
    </i>
    <i t="default" r="3">
      <x v="7"/>
    </i>
    <i r="2">
      <x v="17"/>
    </i>
    <i r="2">
      <x v="21"/>
    </i>
    <i r="2">
      <x v="22"/>
    </i>
    <i r="2">
      <x v="27"/>
    </i>
    <i r="2">
      <x v="32"/>
    </i>
    <i r="2">
      <x v="37"/>
    </i>
    <i r="2">
      <x v="42"/>
    </i>
    <i r="2">
      <x v="47"/>
    </i>
    <i r="2">
      <x v="52"/>
    </i>
    <i r="2">
      <x v="57"/>
    </i>
    <i r="1">
      <x v="20"/>
      <x v="2"/>
      <x v="7"/>
      <x/>
    </i>
    <i t="default" r="3">
      <x v="7"/>
    </i>
    <i r="2">
      <x v="7"/>
      <x v="7"/>
      <x/>
    </i>
    <i t="default" r="3">
      <x v="7"/>
    </i>
    <i r="2">
      <x v="10"/>
    </i>
    <i r="2">
      <x v="12"/>
      <x v="7"/>
      <x/>
    </i>
    <i t="default" r="3">
      <x v="7"/>
    </i>
    <i r="2">
      <x v="17"/>
    </i>
    <i r="1">
      <x v="21"/>
      <x v="47"/>
    </i>
    <i r="2">
      <x v="52"/>
    </i>
    <i r="2">
      <x v="57"/>
    </i>
    <i r="1">
      <x v="22"/>
      <x v="2"/>
      <x v="7"/>
      <x/>
    </i>
    <i t="default" r="3">
      <x v="7"/>
    </i>
    <i r="2">
      <x v="7"/>
      <x v="7"/>
      <x/>
    </i>
    <i t="default" r="3">
      <x v="7"/>
    </i>
    <i r="2">
      <x v="47"/>
    </i>
    <i r="2">
      <x v="52"/>
    </i>
    <i r="2">
      <x v="57"/>
    </i>
    <i r="1">
      <x v="23"/>
      <x v="2"/>
      <x v="7"/>
      <x v="1"/>
    </i>
    <i t="default" r="3">
      <x v="7"/>
    </i>
    <i r="2">
      <x v="7"/>
      <x v="7"/>
      <x v="1"/>
    </i>
    <i t="default" r="3">
      <x v="7"/>
    </i>
    <i r="2">
      <x v="12"/>
      <x v="7"/>
      <x v="1"/>
    </i>
    <i t="default" r="3">
      <x v="7"/>
    </i>
    <i r="2">
      <x v="17"/>
    </i>
    <i r="2">
      <x v="22"/>
    </i>
    <i r="2">
      <x v="27"/>
    </i>
    <i r="2">
      <x v="32"/>
    </i>
    <i r="2">
      <x v="37"/>
    </i>
    <i r="2">
      <x v="42"/>
    </i>
    <i r="2">
      <x v="47"/>
    </i>
    <i r="2">
      <x v="52"/>
    </i>
    <i r="2">
      <x v="57"/>
    </i>
    <i r="1">
      <x v="24"/>
      <x v="2"/>
      <x v="7"/>
      <x v="1"/>
    </i>
    <i t="default" r="3">
      <x v="7"/>
    </i>
    <i r="2">
      <x v="7"/>
      <x v="7"/>
      <x v="1"/>
    </i>
    <i t="default" r="3">
      <x v="7"/>
    </i>
    <i r="2">
      <x v="12"/>
      <x v="7"/>
      <x v="1"/>
    </i>
    <i t="default" r="3">
      <x v="7"/>
    </i>
    <i r="2">
      <x v="17"/>
    </i>
    <i r="2">
      <x v="22"/>
    </i>
    <i r="2">
      <x v="27"/>
    </i>
    <i r="2">
      <x v="32"/>
    </i>
    <i r="2">
      <x v="37"/>
    </i>
    <i r="2">
      <x v="42"/>
    </i>
    <i r="2">
      <x v="47"/>
    </i>
    <i r="2">
      <x v="52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Average of HeartRate" fld="1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1977"/>
  <sheetViews>
    <sheetView showGridLines="0" tabSelected="1" topLeftCell="J1" workbookViewId="0">
      <selection activeCell="M20" sqref="M20"/>
    </sheetView>
  </sheetViews>
  <sheetFormatPr defaultRowHeight="14.4" x14ac:dyDescent="0.3"/>
  <cols>
    <col min="1" max="1" width="16" style="9" bestFit="1" customWidth="1"/>
    <col min="2" max="2" width="16" style="9" customWidth="1"/>
    <col min="3" max="3" width="16.6640625" style="9" bestFit="1" customWidth="1"/>
    <col min="4" max="4" width="16.33203125" style="9" bestFit="1" customWidth="1"/>
    <col min="5" max="5" width="16.33203125" style="9" customWidth="1"/>
    <col min="6" max="6" width="10.5546875" style="9" bestFit="1" customWidth="1"/>
    <col min="7" max="9" width="16.33203125" style="9" bestFit="1" customWidth="1"/>
    <col min="10" max="11" width="16.6640625" style="9" bestFit="1" customWidth="1"/>
    <col min="12" max="12" width="16" style="9" bestFit="1" customWidth="1"/>
    <col min="13" max="13" width="12.5546875" style="9" bestFit="1" customWidth="1"/>
    <col min="14" max="14" width="16.33203125" style="9" bestFit="1" customWidth="1"/>
    <col min="15" max="15" width="10.5546875" style="9" bestFit="1" customWidth="1"/>
    <col min="16" max="16" width="7.88671875" style="9" bestFit="1" customWidth="1"/>
    <col min="17" max="17" width="20.33203125" style="9" bestFit="1" customWidth="1"/>
    <col min="18" max="18" width="8.88671875" style="9"/>
    <col min="19" max="19" width="14" style="9" customWidth="1"/>
    <col min="20" max="20" width="27.88671875" style="9" customWidth="1"/>
    <col min="21" max="16384" width="8.88671875" style="9"/>
  </cols>
  <sheetData>
    <row r="1" spans="1:20" x14ac:dyDescent="0.3">
      <c r="A1" s="10" t="s">
        <v>131</v>
      </c>
      <c r="B1" s="10"/>
      <c r="C1" s="10" t="s">
        <v>133</v>
      </c>
      <c r="D1" s="10" t="s">
        <v>134</v>
      </c>
      <c r="E1" s="10" t="s">
        <v>189</v>
      </c>
      <c r="F1" s="10" t="s">
        <v>132</v>
      </c>
      <c r="G1" s="10" t="s">
        <v>3</v>
      </c>
      <c r="H1" s="10" t="s">
        <v>4</v>
      </c>
      <c r="I1" s="10" t="s">
        <v>123</v>
      </c>
      <c r="J1" s="10" t="s">
        <v>124</v>
      </c>
      <c r="K1" s="10" t="s">
        <v>125</v>
      </c>
      <c r="L1" s="10" t="s">
        <v>5</v>
      </c>
      <c r="M1" s="10" t="s">
        <v>6</v>
      </c>
      <c r="N1" s="10" t="s">
        <v>7</v>
      </c>
      <c r="O1" s="10" t="s">
        <v>132</v>
      </c>
      <c r="P1" s="10" t="s">
        <v>135</v>
      </c>
      <c r="Q1" s="10" t="s">
        <v>19</v>
      </c>
      <c r="R1" s="10" t="s">
        <v>14</v>
      </c>
      <c r="S1" s="10" t="s">
        <v>16</v>
      </c>
      <c r="T1" s="10" t="s">
        <v>117</v>
      </c>
    </row>
    <row r="2" spans="1:20" x14ac:dyDescent="0.3">
      <c r="A2" s="11">
        <v>44627.540266203701</v>
      </c>
      <c r="B2" s="11">
        <f t="shared" ref="B2:B17" si="0">(A3-A2)*1440</f>
        <v>0.20000000484287739</v>
      </c>
      <c r="C2" s="15">
        <v>44627</v>
      </c>
      <c r="D2" s="16">
        <v>0.54026620370370371</v>
      </c>
      <c r="E2" s="33" t="str">
        <f t="shared" ref="E2:E38" si="1">TEXT(D2-$D$2,"h:mm")</f>
        <v>0:00</v>
      </c>
      <c r="F2" s="13">
        <v>90.326250000000002</v>
      </c>
      <c r="G2" s="12">
        <v>83.7</v>
      </c>
      <c r="H2" s="12">
        <v>85.56</v>
      </c>
      <c r="I2" s="12">
        <v>96.72</v>
      </c>
      <c r="J2" s="12">
        <v>88.35</v>
      </c>
      <c r="K2" s="12">
        <v>91.14</v>
      </c>
      <c r="L2" s="12">
        <v>84.63000000000001</v>
      </c>
      <c r="M2" s="12">
        <v>99.51</v>
      </c>
      <c r="N2" s="12">
        <v>93</v>
      </c>
      <c r="O2" s="13">
        <v>90.326250000000002</v>
      </c>
      <c r="P2" s="17" t="s">
        <v>137</v>
      </c>
      <c r="Q2" s="14" t="s">
        <v>11</v>
      </c>
      <c r="R2" s="14" t="s">
        <v>118</v>
      </c>
      <c r="S2" s="14" t="s">
        <v>119</v>
      </c>
      <c r="T2" s="14" t="s">
        <v>148</v>
      </c>
    </row>
    <row r="3" spans="1:20" x14ac:dyDescent="0.3">
      <c r="A3" s="11">
        <v>44627.540405092594</v>
      </c>
      <c r="B3" s="11">
        <f t="shared" si="0"/>
        <v>0.21666666492819786</v>
      </c>
      <c r="C3" s="15">
        <v>44627</v>
      </c>
      <c r="D3" s="16">
        <v>0.54040509259259262</v>
      </c>
      <c r="E3" s="33" t="str">
        <f t="shared" si="1"/>
        <v>0:00</v>
      </c>
      <c r="F3" s="13">
        <v>101.01</v>
      </c>
      <c r="G3" s="12">
        <v>93.600000000000009</v>
      </c>
      <c r="H3" s="12">
        <v>95.68</v>
      </c>
      <c r="I3" s="12">
        <v>108.16</v>
      </c>
      <c r="J3" s="12">
        <v>98.8</v>
      </c>
      <c r="K3" s="12">
        <v>101.92</v>
      </c>
      <c r="L3" s="12">
        <v>94.64</v>
      </c>
      <c r="M3" s="12">
        <v>111.28</v>
      </c>
      <c r="N3" s="12">
        <v>104</v>
      </c>
      <c r="O3" s="13">
        <v>101.01</v>
      </c>
      <c r="P3" s="17" t="s">
        <v>137</v>
      </c>
      <c r="Q3" s="14" t="s">
        <v>11</v>
      </c>
      <c r="R3" s="14" t="s">
        <v>118</v>
      </c>
      <c r="S3" s="14" t="s">
        <v>119</v>
      </c>
      <c r="T3" s="14" t="s">
        <v>148</v>
      </c>
    </row>
    <row r="4" spans="1:20" x14ac:dyDescent="0.3">
      <c r="A4" s="11">
        <v>44627.540555555555</v>
      </c>
      <c r="B4" s="11">
        <f t="shared" si="0"/>
        <v>0.43333332985639572</v>
      </c>
      <c r="C4" s="15">
        <v>44627</v>
      </c>
      <c r="D4" s="16">
        <v>0.54055555555555557</v>
      </c>
      <c r="E4" s="33" t="str">
        <f t="shared" si="1"/>
        <v>0:00</v>
      </c>
      <c r="F4" s="13">
        <v>96.153750000000002</v>
      </c>
      <c r="G4" s="12">
        <v>89.100000000000009</v>
      </c>
      <c r="H4" s="12">
        <v>91.08</v>
      </c>
      <c r="I4" s="12">
        <v>102.96000000000001</v>
      </c>
      <c r="J4" s="12">
        <v>94.05</v>
      </c>
      <c r="K4" s="12">
        <v>97.02</v>
      </c>
      <c r="L4" s="12">
        <v>90.09</v>
      </c>
      <c r="M4" s="12">
        <v>105.93</v>
      </c>
      <c r="N4" s="12">
        <v>99</v>
      </c>
      <c r="O4" s="13">
        <v>96.153750000000002</v>
      </c>
      <c r="P4" s="17" t="s">
        <v>137</v>
      </c>
      <c r="Q4" s="14" t="s">
        <v>11</v>
      </c>
      <c r="R4" s="14" t="s">
        <v>118</v>
      </c>
      <c r="S4" s="14" t="s">
        <v>119</v>
      </c>
      <c r="T4" s="14" t="s">
        <v>148</v>
      </c>
    </row>
    <row r="5" spans="1:20" x14ac:dyDescent="0.3">
      <c r="A5" s="11">
        <v>44627.540856481479</v>
      </c>
      <c r="B5" s="11">
        <f t="shared" si="0"/>
        <v>0.15000000363215804</v>
      </c>
      <c r="C5" s="15">
        <v>44627</v>
      </c>
      <c r="D5" s="16">
        <v>0.54085648148148147</v>
      </c>
      <c r="E5" s="33" t="str">
        <f t="shared" si="1"/>
        <v>0:00</v>
      </c>
      <c r="F5" s="13">
        <v>92.268749999999997</v>
      </c>
      <c r="G5" s="12">
        <v>85.5</v>
      </c>
      <c r="H5" s="12">
        <v>87.4</v>
      </c>
      <c r="I5" s="12">
        <v>98.8</v>
      </c>
      <c r="J5" s="12">
        <v>90.25</v>
      </c>
      <c r="K5" s="12">
        <v>93.1</v>
      </c>
      <c r="L5" s="12">
        <v>86.45</v>
      </c>
      <c r="M5" s="12">
        <v>101.65</v>
      </c>
      <c r="N5" s="12">
        <v>95</v>
      </c>
      <c r="O5" s="13">
        <v>92.268749999999997</v>
      </c>
      <c r="P5" s="17" t="s">
        <v>137</v>
      </c>
      <c r="Q5" s="14" t="s">
        <v>11</v>
      </c>
      <c r="R5" s="14" t="s">
        <v>118</v>
      </c>
      <c r="S5" s="14" t="s">
        <v>119</v>
      </c>
      <c r="T5" s="14" t="s">
        <v>148</v>
      </c>
    </row>
    <row r="6" spans="1:20" x14ac:dyDescent="0.3">
      <c r="A6" s="11">
        <v>44627.540960648148</v>
      </c>
      <c r="B6" s="11">
        <f t="shared" si="0"/>
        <v>0.63333333469927311</v>
      </c>
      <c r="C6" s="15">
        <v>44627</v>
      </c>
      <c r="D6" s="16">
        <v>0.54096064814814815</v>
      </c>
      <c r="E6" s="33" t="str">
        <f t="shared" si="1"/>
        <v>0:01</v>
      </c>
      <c r="F6" s="13">
        <v>96.153750000000002</v>
      </c>
      <c r="G6" s="12">
        <v>89.100000000000009</v>
      </c>
      <c r="H6" s="12">
        <v>91.08</v>
      </c>
      <c r="I6" s="12">
        <v>102.96000000000001</v>
      </c>
      <c r="J6" s="12">
        <v>94.05</v>
      </c>
      <c r="K6" s="12">
        <v>97.02</v>
      </c>
      <c r="L6" s="12">
        <v>90.09</v>
      </c>
      <c r="M6" s="12">
        <v>105.93</v>
      </c>
      <c r="N6" s="12">
        <v>99</v>
      </c>
      <c r="O6" s="13">
        <v>96.153750000000002</v>
      </c>
      <c r="P6" s="17" t="s">
        <v>137</v>
      </c>
      <c r="Q6" s="14" t="s">
        <v>11</v>
      </c>
      <c r="R6" s="14" t="s">
        <v>118</v>
      </c>
      <c r="S6" s="14" t="s">
        <v>119</v>
      </c>
      <c r="T6" s="14" t="s">
        <v>148</v>
      </c>
    </row>
    <row r="7" spans="1:20" x14ac:dyDescent="0.3">
      <c r="A7" s="11">
        <v>44627.541400462964</v>
      </c>
      <c r="B7" s="11">
        <f t="shared" si="0"/>
        <v>0.3666666685603559</v>
      </c>
      <c r="C7" s="15">
        <v>44627</v>
      </c>
      <c r="D7" s="16">
        <v>0.54140046296296296</v>
      </c>
      <c r="E7" s="33" t="str">
        <f t="shared" si="1"/>
        <v>0:01</v>
      </c>
      <c r="F7" s="13">
        <v>85.47</v>
      </c>
      <c r="G7" s="12">
        <v>79.2</v>
      </c>
      <c r="H7" s="12">
        <v>80.960000000000008</v>
      </c>
      <c r="I7" s="12">
        <v>91.52000000000001</v>
      </c>
      <c r="J7" s="12">
        <v>83.6</v>
      </c>
      <c r="K7" s="12">
        <v>86.24</v>
      </c>
      <c r="L7" s="12">
        <v>80.08</v>
      </c>
      <c r="M7" s="12">
        <v>94.160000000000011</v>
      </c>
      <c r="N7" s="12">
        <v>88</v>
      </c>
      <c r="O7" s="13">
        <v>85.47</v>
      </c>
      <c r="P7" s="17" t="s">
        <v>137</v>
      </c>
      <c r="Q7" s="14" t="s">
        <v>11</v>
      </c>
      <c r="R7" s="14" t="s">
        <v>118</v>
      </c>
      <c r="S7" s="14" t="s">
        <v>119</v>
      </c>
      <c r="T7" s="14" t="s">
        <v>148</v>
      </c>
    </row>
    <row r="8" spans="1:20" x14ac:dyDescent="0.3">
      <c r="A8" s="11">
        <v>44627.541655092595</v>
      </c>
      <c r="B8" s="11">
        <f t="shared" si="0"/>
        <v>0.99999999278225005</v>
      </c>
      <c r="C8" s="15">
        <v>44627</v>
      </c>
      <c r="D8" s="16">
        <v>0.54165509259259259</v>
      </c>
      <c r="E8" s="33" t="str">
        <f t="shared" si="1"/>
        <v>0:02</v>
      </c>
      <c r="F8" s="13">
        <v>89.355000000000004</v>
      </c>
      <c r="G8" s="12">
        <v>82.8</v>
      </c>
      <c r="H8" s="12">
        <v>84.64</v>
      </c>
      <c r="I8" s="12">
        <v>95.68</v>
      </c>
      <c r="J8" s="12">
        <v>87.399999999999991</v>
      </c>
      <c r="K8" s="12">
        <v>90.16</v>
      </c>
      <c r="L8" s="12">
        <v>83.72</v>
      </c>
      <c r="M8" s="12">
        <v>98.440000000000012</v>
      </c>
      <c r="N8" s="12">
        <v>92</v>
      </c>
      <c r="O8" s="13">
        <v>89.355000000000004</v>
      </c>
      <c r="P8" s="17" t="s">
        <v>137</v>
      </c>
      <c r="Q8" s="14" t="s">
        <v>11</v>
      </c>
      <c r="R8" s="14" t="s">
        <v>118</v>
      </c>
      <c r="S8" s="14" t="s">
        <v>119</v>
      </c>
      <c r="T8" s="14" t="s">
        <v>148</v>
      </c>
    </row>
    <row r="9" spans="1:20" x14ac:dyDescent="0.3">
      <c r="A9" s="11">
        <v>44627.542349537034</v>
      </c>
      <c r="B9" s="11">
        <f t="shared" si="0"/>
        <v>0.86666667019017041</v>
      </c>
      <c r="C9" s="15">
        <v>44627</v>
      </c>
      <c r="D9" s="16">
        <v>0.54234953703703703</v>
      </c>
      <c r="E9" s="33" t="str">
        <f t="shared" si="1"/>
        <v>0:03</v>
      </c>
      <c r="F9" s="13">
        <v>86.441250000000011</v>
      </c>
      <c r="G9" s="12">
        <v>80.100000000000009</v>
      </c>
      <c r="H9" s="12">
        <v>81.88000000000001</v>
      </c>
      <c r="I9" s="12">
        <v>92.56</v>
      </c>
      <c r="J9" s="12">
        <v>84.55</v>
      </c>
      <c r="K9" s="12">
        <v>87.22</v>
      </c>
      <c r="L9" s="12">
        <v>80.990000000000009</v>
      </c>
      <c r="M9" s="12">
        <v>95.23</v>
      </c>
      <c r="N9" s="12">
        <v>89</v>
      </c>
      <c r="O9" s="13">
        <v>86.441250000000011</v>
      </c>
      <c r="P9" s="17" t="s">
        <v>10</v>
      </c>
      <c r="Q9" s="14" t="s">
        <v>11</v>
      </c>
      <c r="R9" s="14" t="s">
        <v>118</v>
      </c>
      <c r="S9" s="14" t="s">
        <v>119</v>
      </c>
      <c r="T9" s="14" t="s">
        <v>148</v>
      </c>
    </row>
    <row r="10" spans="1:20" x14ac:dyDescent="0.3">
      <c r="A10" s="11">
        <v>44627.542951388888</v>
      </c>
      <c r="B10" s="11">
        <f t="shared" si="0"/>
        <v>0.1333333330694586</v>
      </c>
      <c r="C10" s="15">
        <v>44627</v>
      </c>
      <c r="D10" s="16">
        <v>0.54295138888888894</v>
      </c>
      <c r="E10" s="33" t="str">
        <f t="shared" si="1"/>
        <v>0:03</v>
      </c>
      <c r="F10" s="13">
        <v>81.585000000000008</v>
      </c>
      <c r="G10" s="12">
        <v>75.600000000000009</v>
      </c>
      <c r="H10" s="12">
        <v>77.28</v>
      </c>
      <c r="I10" s="12">
        <v>87.36</v>
      </c>
      <c r="J10" s="12">
        <v>79.8</v>
      </c>
      <c r="K10" s="12">
        <v>82.32</v>
      </c>
      <c r="L10" s="12">
        <v>76.44</v>
      </c>
      <c r="M10" s="12">
        <v>89.88000000000001</v>
      </c>
      <c r="N10" s="12">
        <v>84</v>
      </c>
      <c r="O10" s="13">
        <v>81.585000000000008</v>
      </c>
      <c r="P10" s="17" t="s">
        <v>10</v>
      </c>
      <c r="Q10" s="14" t="s">
        <v>11</v>
      </c>
      <c r="R10" s="14" t="s">
        <v>118</v>
      </c>
      <c r="S10" s="14" t="s">
        <v>119</v>
      </c>
      <c r="T10" s="14" t="s">
        <v>148</v>
      </c>
    </row>
    <row r="11" spans="1:20" x14ac:dyDescent="0.3">
      <c r="A11" s="11">
        <v>44627.543043981481</v>
      </c>
      <c r="B11" s="11">
        <f t="shared" si="0"/>
        <v>1.000000003259629</v>
      </c>
      <c r="C11" s="15">
        <v>44627</v>
      </c>
      <c r="D11" s="16">
        <v>0.54304398148148147</v>
      </c>
      <c r="E11" s="33" t="str">
        <f t="shared" si="1"/>
        <v>0:04</v>
      </c>
      <c r="F11" s="13">
        <v>82.556250000000006</v>
      </c>
      <c r="G11" s="12">
        <v>76.5</v>
      </c>
      <c r="H11" s="12">
        <v>78.2</v>
      </c>
      <c r="I11" s="12">
        <v>88.4</v>
      </c>
      <c r="J11" s="12">
        <v>80.75</v>
      </c>
      <c r="K11" s="12">
        <v>83.3</v>
      </c>
      <c r="L11" s="12">
        <v>77.350000000000009</v>
      </c>
      <c r="M11" s="12">
        <v>90.95</v>
      </c>
      <c r="N11" s="12">
        <v>85</v>
      </c>
      <c r="O11" s="13">
        <v>82.556250000000006</v>
      </c>
      <c r="P11" s="17" t="s">
        <v>10</v>
      </c>
      <c r="Q11" s="14" t="s">
        <v>11</v>
      </c>
      <c r="R11" s="14" t="s">
        <v>118</v>
      </c>
      <c r="S11" s="14" t="s">
        <v>119</v>
      </c>
      <c r="T11" s="14" t="s">
        <v>148</v>
      </c>
    </row>
    <row r="12" spans="1:20" x14ac:dyDescent="0.3">
      <c r="A12" s="11">
        <v>44627.543738425928</v>
      </c>
      <c r="B12" s="11">
        <f t="shared" si="0"/>
        <v>0.21666666492819786</v>
      </c>
      <c r="C12" s="15">
        <v>44627</v>
      </c>
      <c r="D12" s="16">
        <v>0.54373842592592592</v>
      </c>
      <c r="E12" s="33" t="str">
        <f t="shared" si="1"/>
        <v>0:05</v>
      </c>
      <c r="F12" s="13">
        <v>91.297500000000014</v>
      </c>
      <c r="G12" s="12">
        <v>84.600000000000009</v>
      </c>
      <c r="H12" s="12">
        <v>86.48</v>
      </c>
      <c r="I12" s="12">
        <v>97.76</v>
      </c>
      <c r="J12" s="12">
        <v>89.3</v>
      </c>
      <c r="K12" s="12">
        <v>92.12</v>
      </c>
      <c r="L12" s="12">
        <v>85.54</v>
      </c>
      <c r="M12" s="12">
        <v>100.58000000000001</v>
      </c>
      <c r="N12" s="12">
        <v>94</v>
      </c>
      <c r="O12" s="13">
        <v>91.297500000000014</v>
      </c>
      <c r="P12" s="17" t="s">
        <v>10</v>
      </c>
      <c r="Q12" s="14" t="s">
        <v>11</v>
      </c>
      <c r="R12" s="14" t="s">
        <v>118</v>
      </c>
      <c r="S12" s="14" t="s">
        <v>119</v>
      </c>
      <c r="T12" s="14" t="s">
        <v>148</v>
      </c>
    </row>
    <row r="13" spans="1:20" x14ac:dyDescent="0.3">
      <c r="A13" s="11">
        <v>44627.543888888889</v>
      </c>
      <c r="B13" s="11">
        <f t="shared" si="0"/>
        <v>0.78333332785405219</v>
      </c>
      <c r="C13" s="15">
        <v>44627</v>
      </c>
      <c r="D13" s="16">
        <v>0.54388888888888887</v>
      </c>
      <c r="E13" s="33" t="str">
        <f t="shared" si="1"/>
        <v>0:05</v>
      </c>
      <c r="F13" s="13">
        <v>84.498750000000001</v>
      </c>
      <c r="G13" s="12">
        <v>78.3</v>
      </c>
      <c r="H13" s="12">
        <v>80.040000000000006</v>
      </c>
      <c r="I13" s="12">
        <v>90.48</v>
      </c>
      <c r="J13" s="12">
        <v>82.649999999999991</v>
      </c>
      <c r="K13" s="12">
        <v>85.26</v>
      </c>
      <c r="L13" s="12">
        <v>79.17</v>
      </c>
      <c r="M13" s="12">
        <v>93.09</v>
      </c>
      <c r="N13" s="12">
        <v>87</v>
      </c>
      <c r="O13" s="13">
        <v>84.498750000000001</v>
      </c>
      <c r="P13" s="17" t="s">
        <v>10</v>
      </c>
      <c r="Q13" s="14" t="s">
        <v>11</v>
      </c>
      <c r="R13" s="14" t="s">
        <v>118</v>
      </c>
      <c r="S13" s="14" t="s">
        <v>119</v>
      </c>
      <c r="T13" s="14" t="s">
        <v>148</v>
      </c>
    </row>
    <row r="14" spans="1:20" x14ac:dyDescent="0.3">
      <c r="A14" s="11">
        <v>44627.544432870367</v>
      </c>
      <c r="B14" s="11">
        <f t="shared" si="0"/>
        <v>1.000000003259629</v>
      </c>
      <c r="C14" s="15">
        <v>44627</v>
      </c>
      <c r="D14" s="16">
        <v>0.54443287037037036</v>
      </c>
      <c r="E14" s="33" t="str">
        <f t="shared" si="1"/>
        <v>0:06</v>
      </c>
      <c r="F14" s="13">
        <v>85.47</v>
      </c>
      <c r="G14" s="12">
        <v>79.2</v>
      </c>
      <c r="H14" s="12">
        <v>80.960000000000008</v>
      </c>
      <c r="I14" s="12">
        <v>91.52000000000001</v>
      </c>
      <c r="J14" s="12">
        <v>83.6</v>
      </c>
      <c r="K14" s="12">
        <v>86.24</v>
      </c>
      <c r="L14" s="12">
        <v>80.08</v>
      </c>
      <c r="M14" s="12">
        <v>94.160000000000011</v>
      </c>
      <c r="N14" s="12">
        <v>88</v>
      </c>
      <c r="O14" s="13">
        <v>85.47</v>
      </c>
      <c r="P14" s="17" t="s">
        <v>10</v>
      </c>
      <c r="Q14" s="14" t="s">
        <v>11</v>
      </c>
      <c r="R14" s="14" t="s">
        <v>118</v>
      </c>
      <c r="S14" s="14" t="s">
        <v>119</v>
      </c>
      <c r="T14" s="14" t="s">
        <v>148</v>
      </c>
    </row>
    <row r="15" spans="1:20" x14ac:dyDescent="0.3">
      <c r="A15" s="11">
        <v>44627.545127314814</v>
      </c>
      <c r="B15" s="11">
        <f t="shared" si="0"/>
        <v>0.66666666534729302</v>
      </c>
      <c r="C15" s="15">
        <v>44627</v>
      </c>
      <c r="D15" s="16">
        <v>0.5451273148148148</v>
      </c>
      <c r="E15" s="33" t="str">
        <f t="shared" si="1"/>
        <v>0:07</v>
      </c>
      <c r="F15" s="13">
        <v>85.47</v>
      </c>
      <c r="G15" s="12">
        <v>79.2</v>
      </c>
      <c r="H15" s="12">
        <v>80.960000000000008</v>
      </c>
      <c r="I15" s="12">
        <v>91.52000000000001</v>
      </c>
      <c r="J15" s="12">
        <v>83.6</v>
      </c>
      <c r="K15" s="12">
        <v>86.24</v>
      </c>
      <c r="L15" s="12">
        <v>80.08</v>
      </c>
      <c r="M15" s="12">
        <v>94.160000000000011</v>
      </c>
      <c r="N15" s="12">
        <v>88</v>
      </c>
      <c r="O15" s="13">
        <v>85.47</v>
      </c>
      <c r="P15" s="17" t="s">
        <v>10</v>
      </c>
      <c r="Q15" s="14" t="s">
        <v>11</v>
      </c>
      <c r="R15" s="14" t="s">
        <v>118</v>
      </c>
      <c r="S15" s="14" t="s">
        <v>119</v>
      </c>
      <c r="T15" s="14" t="s">
        <v>148</v>
      </c>
    </row>
    <row r="16" spans="1:20" x14ac:dyDescent="0.3">
      <c r="A16" s="11">
        <v>44627.545590277776</v>
      </c>
      <c r="B16" s="11">
        <f t="shared" si="0"/>
        <v>0.33333333791233599</v>
      </c>
      <c r="C16" s="15">
        <v>44627</v>
      </c>
      <c r="D16" s="16">
        <v>0.5455902777777778</v>
      </c>
      <c r="E16" s="33" t="str">
        <f t="shared" si="1"/>
        <v>0:07</v>
      </c>
      <c r="F16" s="13">
        <v>90.326250000000002</v>
      </c>
      <c r="G16" s="12">
        <v>83.7</v>
      </c>
      <c r="H16" s="12">
        <v>85.56</v>
      </c>
      <c r="I16" s="12">
        <v>96.72</v>
      </c>
      <c r="J16" s="12">
        <v>88.35</v>
      </c>
      <c r="K16" s="12">
        <v>91.14</v>
      </c>
      <c r="L16" s="12">
        <v>84.63000000000001</v>
      </c>
      <c r="M16" s="12">
        <v>99.51</v>
      </c>
      <c r="N16" s="12">
        <v>93</v>
      </c>
      <c r="O16" s="13">
        <v>90.326250000000002</v>
      </c>
      <c r="P16" s="17" t="s">
        <v>10</v>
      </c>
      <c r="Q16" s="14" t="s">
        <v>11</v>
      </c>
      <c r="R16" s="14" t="s">
        <v>118</v>
      </c>
      <c r="S16" s="14" t="s">
        <v>119</v>
      </c>
      <c r="T16" s="14" t="s">
        <v>148</v>
      </c>
    </row>
    <row r="17" spans="1:20" x14ac:dyDescent="0.3">
      <c r="A17" s="11">
        <v>44627.54582175926</v>
      </c>
      <c r="B17" s="11">
        <f t="shared" si="0"/>
        <v>1.000000003259629</v>
      </c>
      <c r="C17" s="15">
        <v>44627</v>
      </c>
      <c r="D17" s="16">
        <v>0.54582175925925924</v>
      </c>
      <c r="E17" s="33" t="str">
        <f t="shared" si="1"/>
        <v>0:08</v>
      </c>
      <c r="F17" s="13">
        <v>88.383750000000006</v>
      </c>
      <c r="G17" s="12">
        <v>81.900000000000006</v>
      </c>
      <c r="H17" s="12">
        <v>83.72</v>
      </c>
      <c r="I17" s="12">
        <v>94.64</v>
      </c>
      <c r="J17" s="12">
        <v>86.45</v>
      </c>
      <c r="K17" s="12">
        <v>89.179999999999993</v>
      </c>
      <c r="L17" s="12">
        <v>82.81</v>
      </c>
      <c r="M17" s="12">
        <v>97.37</v>
      </c>
      <c r="N17" s="12">
        <v>91</v>
      </c>
      <c r="O17" s="13">
        <v>88.383750000000006</v>
      </c>
      <c r="P17" s="17" t="s">
        <v>10</v>
      </c>
      <c r="Q17" s="14" t="s">
        <v>11</v>
      </c>
      <c r="R17" s="14" t="s">
        <v>118</v>
      </c>
      <c r="S17" s="14" t="s">
        <v>119</v>
      </c>
      <c r="T17" s="14" t="s">
        <v>148</v>
      </c>
    </row>
    <row r="18" spans="1:20" x14ac:dyDescent="0.3">
      <c r="A18" s="11">
        <v>44627.546516203707</v>
      </c>
      <c r="B18" s="11"/>
      <c r="C18" s="15">
        <v>44627</v>
      </c>
      <c r="D18" s="16">
        <v>0.54651620370370368</v>
      </c>
      <c r="E18" s="33" t="str">
        <f t="shared" si="1"/>
        <v>0:09</v>
      </c>
      <c r="F18" s="13">
        <v>90.326250000000002</v>
      </c>
      <c r="G18" s="12">
        <v>83.7</v>
      </c>
      <c r="H18" s="12">
        <v>85.56</v>
      </c>
      <c r="I18" s="12">
        <v>96.72</v>
      </c>
      <c r="J18" s="12">
        <v>88.35</v>
      </c>
      <c r="K18" s="12">
        <v>91.14</v>
      </c>
      <c r="L18" s="12">
        <v>84.63000000000001</v>
      </c>
      <c r="M18" s="12">
        <v>99.51</v>
      </c>
      <c r="N18" s="12">
        <v>93</v>
      </c>
      <c r="O18" s="13">
        <v>90.326250000000002</v>
      </c>
      <c r="P18" s="17" t="s">
        <v>10</v>
      </c>
      <c r="Q18" s="14" t="s">
        <v>11</v>
      </c>
      <c r="R18" s="14" t="s">
        <v>118</v>
      </c>
      <c r="S18" s="14" t="s">
        <v>119</v>
      </c>
      <c r="T18" s="14" t="s">
        <v>148</v>
      </c>
    </row>
    <row r="19" spans="1:20" x14ac:dyDescent="0.3">
      <c r="A19" s="11">
        <v>44627.546643518515</v>
      </c>
      <c r="B19" s="11"/>
      <c r="C19" s="15">
        <v>44627</v>
      </c>
      <c r="D19" s="16">
        <v>0.54664351851851845</v>
      </c>
      <c r="E19" s="33" t="str">
        <f t="shared" si="1"/>
        <v>0:09</v>
      </c>
      <c r="F19" s="13">
        <v>103.92375</v>
      </c>
      <c r="G19" s="12">
        <v>96.3</v>
      </c>
      <c r="H19" s="12">
        <v>98.44</v>
      </c>
      <c r="I19" s="12">
        <v>111.28</v>
      </c>
      <c r="J19" s="12">
        <v>101.64999999999999</v>
      </c>
      <c r="K19" s="12">
        <v>104.86</v>
      </c>
      <c r="L19" s="12">
        <v>97.37</v>
      </c>
      <c r="M19" s="12">
        <v>114.49000000000001</v>
      </c>
      <c r="N19" s="12">
        <v>107</v>
      </c>
      <c r="O19" s="13">
        <v>103.92375</v>
      </c>
      <c r="P19" s="17" t="s">
        <v>10</v>
      </c>
      <c r="Q19" s="14" t="s">
        <v>11</v>
      </c>
      <c r="R19" s="14" t="s">
        <v>118</v>
      </c>
      <c r="S19" s="14" t="s">
        <v>119</v>
      </c>
      <c r="T19" s="14" t="s">
        <v>148</v>
      </c>
    </row>
    <row r="20" spans="1:20" x14ac:dyDescent="0.3">
      <c r="A20" s="11">
        <v>44627.546840277777</v>
      </c>
      <c r="B20" s="11"/>
      <c r="C20" s="15">
        <v>44627</v>
      </c>
      <c r="D20" s="16">
        <v>0.54684027777777777</v>
      </c>
      <c r="E20" s="33" t="str">
        <f t="shared" si="1"/>
        <v>0:09</v>
      </c>
      <c r="F20" s="13">
        <v>103.92375</v>
      </c>
      <c r="G20" s="12">
        <v>96.3</v>
      </c>
      <c r="H20" s="12">
        <v>98.44</v>
      </c>
      <c r="I20" s="12">
        <v>111.28</v>
      </c>
      <c r="J20" s="12">
        <v>101.64999999999999</v>
      </c>
      <c r="K20" s="12">
        <v>104.86</v>
      </c>
      <c r="L20" s="12">
        <v>97.37</v>
      </c>
      <c r="M20" s="12">
        <v>114.49000000000001</v>
      </c>
      <c r="N20" s="12">
        <v>107</v>
      </c>
      <c r="O20" s="13">
        <v>103.92375</v>
      </c>
      <c r="P20" s="17" t="s">
        <v>10</v>
      </c>
      <c r="Q20" s="14" t="s">
        <v>11</v>
      </c>
      <c r="R20" s="14" t="s">
        <v>118</v>
      </c>
      <c r="S20" s="14" t="s">
        <v>119</v>
      </c>
      <c r="T20" s="14" t="s">
        <v>148</v>
      </c>
    </row>
    <row r="21" spans="1:20" x14ac:dyDescent="0.3">
      <c r="A21" s="11">
        <v>44627.547164351854</v>
      </c>
      <c r="B21" s="11"/>
      <c r="C21" s="15">
        <v>44627</v>
      </c>
      <c r="D21" s="16">
        <v>0.54716435185185186</v>
      </c>
      <c r="E21" s="33" t="str">
        <f t="shared" si="1"/>
        <v>0:09</v>
      </c>
      <c r="F21" s="13">
        <v>101.01</v>
      </c>
      <c r="G21" s="12">
        <v>93.600000000000009</v>
      </c>
      <c r="H21" s="12">
        <v>95.68</v>
      </c>
      <c r="I21" s="12">
        <v>108.16</v>
      </c>
      <c r="J21" s="12">
        <v>98.8</v>
      </c>
      <c r="K21" s="12">
        <v>101.92</v>
      </c>
      <c r="L21" s="12">
        <v>94.64</v>
      </c>
      <c r="M21" s="12">
        <v>111.28</v>
      </c>
      <c r="N21" s="12">
        <v>104</v>
      </c>
      <c r="O21" s="13">
        <v>101.01</v>
      </c>
      <c r="P21" s="17" t="s">
        <v>10</v>
      </c>
      <c r="Q21" s="14" t="s">
        <v>11</v>
      </c>
      <c r="R21" s="14" t="s">
        <v>118</v>
      </c>
      <c r="S21" s="14" t="s">
        <v>119</v>
      </c>
      <c r="T21" s="14" t="s">
        <v>148</v>
      </c>
    </row>
    <row r="22" spans="1:20" x14ac:dyDescent="0.3">
      <c r="A22" s="11">
        <v>44627.547210648147</v>
      </c>
      <c r="B22" s="11"/>
      <c r="C22" s="15">
        <v>44627</v>
      </c>
      <c r="D22" s="16">
        <v>0.54721064814814813</v>
      </c>
      <c r="E22" s="33" t="str">
        <f t="shared" si="1"/>
        <v>0:10</v>
      </c>
      <c r="F22" s="13">
        <v>102.9525</v>
      </c>
      <c r="G22" s="12">
        <v>95.4</v>
      </c>
      <c r="H22" s="12">
        <v>97.52000000000001</v>
      </c>
      <c r="I22" s="12">
        <v>110.24000000000001</v>
      </c>
      <c r="J22" s="12">
        <v>100.69999999999999</v>
      </c>
      <c r="K22" s="12">
        <v>103.88</v>
      </c>
      <c r="L22" s="12">
        <v>96.460000000000008</v>
      </c>
      <c r="M22" s="12">
        <v>113.42</v>
      </c>
      <c r="N22" s="12">
        <v>106</v>
      </c>
      <c r="O22" s="13">
        <v>102.9525</v>
      </c>
      <c r="P22" s="17" t="s">
        <v>10</v>
      </c>
      <c r="Q22" s="14" t="s">
        <v>11</v>
      </c>
      <c r="R22" s="14" t="s">
        <v>118</v>
      </c>
      <c r="S22" s="14" t="s">
        <v>119</v>
      </c>
      <c r="T22" s="14" t="s">
        <v>148</v>
      </c>
    </row>
    <row r="23" spans="1:20" x14ac:dyDescent="0.3">
      <c r="A23" s="11">
        <v>44627.547442129631</v>
      </c>
      <c r="B23" s="11"/>
      <c r="C23" s="15">
        <v>44627</v>
      </c>
      <c r="D23" s="16">
        <v>0.54744212962962957</v>
      </c>
      <c r="E23" s="33" t="str">
        <f t="shared" si="1"/>
        <v>0:10</v>
      </c>
      <c r="F23" s="13">
        <v>101.01</v>
      </c>
      <c r="G23" s="12">
        <v>93.600000000000009</v>
      </c>
      <c r="H23" s="12">
        <v>95.68</v>
      </c>
      <c r="I23" s="12">
        <v>108.16</v>
      </c>
      <c r="J23" s="12">
        <v>98.8</v>
      </c>
      <c r="K23" s="12">
        <v>101.92</v>
      </c>
      <c r="L23" s="12">
        <v>94.64</v>
      </c>
      <c r="M23" s="12">
        <v>111.28</v>
      </c>
      <c r="N23" s="12">
        <v>104</v>
      </c>
      <c r="O23" s="13">
        <v>101.01</v>
      </c>
      <c r="P23" s="17" t="s">
        <v>10</v>
      </c>
      <c r="Q23" s="14" t="s">
        <v>11</v>
      </c>
      <c r="R23" s="14" t="s">
        <v>118</v>
      </c>
      <c r="S23" s="14" t="s">
        <v>119</v>
      </c>
      <c r="T23" s="14" t="s">
        <v>148</v>
      </c>
    </row>
    <row r="24" spans="1:20" x14ac:dyDescent="0.3">
      <c r="A24" s="11">
        <v>44627.547905092593</v>
      </c>
      <c r="B24" s="11"/>
      <c r="C24" s="15">
        <v>44627</v>
      </c>
      <c r="D24" s="16">
        <v>0.54790509259259257</v>
      </c>
      <c r="E24" s="33" t="str">
        <f t="shared" si="1"/>
        <v>0:11</v>
      </c>
      <c r="F24" s="13">
        <v>98.096250000000012</v>
      </c>
      <c r="G24" s="12">
        <v>90.9</v>
      </c>
      <c r="H24" s="12">
        <v>92.92</v>
      </c>
      <c r="I24" s="12">
        <v>105.04</v>
      </c>
      <c r="J24" s="12">
        <v>95.949999999999989</v>
      </c>
      <c r="K24" s="12">
        <v>98.98</v>
      </c>
      <c r="L24" s="12">
        <v>91.91</v>
      </c>
      <c r="M24" s="12">
        <v>108.07000000000001</v>
      </c>
      <c r="N24" s="12">
        <v>101</v>
      </c>
      <c r="O24" s="13">
        <v>98.096250000000012</v>
      </c>
      <c r="P24" s="17" t="s">
        <v>10</v>
      </c>
      <c r="Q24" s="14" t="s">
        <v>11</v>
      </c>
      <c r="R24" s="14" t="s">
        <v>118</v>
      </c>
      <c r="S24" s="14" t="s">
        <v>119</v>
      </c>
      <c r="T24" s="14" t="s">
        <v>148</v>
      </c>
    </row>
    <row r="25" spans="1:20" x14ac:dyDescent="0.3">
      <c r="A25" s="11">
        <v>44627.54859953704</v>
      </c>
      <c r="B25" s="11"/>
      <c r="C25" s="15">
        <v>44627</v>
      </c>
      <c r="D25" s="16">
        <v>0.54859953703703701</v>
      </c>
      <c r="E25" s="33" t="str">
        <f t="shared" si="1"/>
        <v>0:12</v>
      </c>
      <c r="F25" s="13">
        <v>84.498750000000001</v>
      </c>
      <c r="G25" s="12">
        <v>78.3</v>
      </c>
      <c r="H25" s="12">
        <v>80.040000000000006</v>
      </c>
      <c r="I25" s="12">
        <v>90.48</v>
      </c>
      <c r="J25" s="12">
        <v>82.649999999999991</v>
      </c>
      <c r="K25" s="12">
        <v>85.26</v>
      </c>
      <c r="L25" s="12">
        <v>79.17</v>
      </c>
      <c r="M25" s="12">
        <v>93.09</v>
      </c>
      <c r="N25" s="12">
        <v>87</v>
      </c>
      <c r="O25" s="13">
        <v>84.498750000000001</v>
      </c>
      <c r="P25" s="17" t="s">
        <v>10</v>
      </c>
      <c r="Q25" s="14" t="s">
        <v>11</v>
      </c>
      <c r="R25" s="14" t="s">
        <v>118</v>
      </c>
      <c r="S25" s="14" t="s">
        <v>119</v>
      </c>
      <c r="T25" s="14" t="s">
        <v>148</v>
      </c>
    </row>
    <row r="26" spans="1:20" x14ac:dyDescent="0.3">
      <c r="A26" s="11">
        <v>44627.549293981479</v>
      </c>
      <c r="B26" s="11"/>
      <c r="C26" s="15">
        <v>44627</v>
      </c>
      <c r="D26" s="16">
        <v>0.54929398148148145</v>
      </c>
      <c r="E26" s="33" t="str">
        <f t="shared" si="1"/>
        <v>0:13</v>
      </c>
      <c r="F26" s="13">
        <v>80.61375000000001</v>
      </c>
      <c r="G26" s="12">
        <v>74.7</v>
      </c>
      <c r="H26" s="12">
        <v>76.36</v>
      </c>
      <c r="I26" s="12">
        <v>86.320000000000007</v>
      </c>
      <c r="J26" s="12">
        <v>78.849999999999994</v>
      </c>
      <c r="K26" s="12">
        <v>81.34</v>
      </c>
      <c r="L26" s="12">
        <v>75.53</v>
      </c>
      <c r="M26" s="12">
        <v>88.81</v>
      </c>
      <c r="N26" s="12">
        <v>83</v>
      </c>
      <c r="O26" s="13">
        <v>80.61375000000001</v>
      </c>
      <c r="P26" s="17" t="s">
        <v>10</v>
      </c>
      <c r="Q26" s="14" t="s">
        <v>11</v>
      </c>
      <c r="R26" s="14" t="s">
        <v>118</v>
      </c>
      <c r="S26" s="14" t="s">
        <v>119</v>
      </c>
      <c r="T26" s="14" t="s">
        <v>148</v>
      </c>
    </row>
    <row r="27" spans="1:20" x14ac:dyDescent="0.3">
      <c r="A27" s="11">
        <v>44627.549988425926</v>
      </c>
      <c r="B27" s="11"/>
      <c r="C27" s="15">
        <v>44627</v>
      </c>
      <c r="D27" s="16">
        <v>0.54998842592592589</v>
      </c>
      <c r="E27" s="33" t="str">
        <f t="shared" si="1"/>
        <v>0:14</v>
      </c>
      <c r="F27" s="13">
        <v>76.728750000000005</v>
      </c>
      <c r="G27" s="12">
        <v>71.100000000000009</v>
      </c>
      <c r="H27" s="12">
        <v>72.680000000000007</v>
      </c>
      <c r="I27" s="12">
        <v>82.16</v>
      </c>
      <c r="J27" s="12">
        <v>75.05</v>
      </c>
      <c r="K27" s="12">
        <v>77.42</v>
      </c>
      <c r="L27" s="12">
        <v>71.89</v>
      </c>
      <c r="M27" s="12">
        <v>84.53</v>
      </c>
      <c r="N27" s="12">
        <v>79</v>
      </c>
      <c r="O27" s="13">
        <v>76.728750000000005</v>
      </c>
      <c r="P27" s="17" t="s">
        <v>10</v>
      </c>
      <c r="Q27" s="14" t="s">
        <v>11</v>
      </c>
      <c r="R27" s="14" t="s">
        <v>118</v>
      </c>
      <c r="S27" s="14" t="s">
        <v>119</v>
      </c>
      <c r="T27" s="14" t="s">
        <v>148</v>
      </c>
    </row>
    <row r="28" spans="1:20" x14ac:dyDescent="0.3">
      <c r="A28" s="11">
        <v>44627.550682870373</v>
      </c>
      <c r="B28" s="11"/>
      <c r="C28" s="15">
        <v>44627</v>
      </c>
      <c r="D28" s="16">
        <v>0.55068287037037034</v>
      </c>
      <c r="E28" s="33" t="str">
        <f t="shared" si="1"/>
        <v>0:15</v>
      </c>
      <c r="F28" s="13">
        <v>62.160000000000011</v>
      </c>
      <c r="G28" s="12">
        <v>57.6</v>
      </c>
      <c r="H28" s="12">
        <v>58.88</v>
      </c>
      <c r="I28" s="12">
        <v>66.56</v>
      </c>
      <c r="J28" s="12">
        <v>60.8</v>
      </c>
      <c r="K28" s="12">
        <v>62.72</v>
      </c>
      <c r="L28" s="12">
        <v>58.24</v>
      </c>
      <c r="M28" s="12">
        <v>68.48</v>
      </c>
      <c r="N28" s="12">
        <v>64</v>
      </c>
      <c r="O28" s="13">
        <v>62.160000000000011</v>
      </c>
      <c r="P28" s="17" t="s">
        <v>10</v>
      </c>
      <c r="Q28" s="14" t="s">
        <v>11</v>
      </c>
      <c r="R28" s="14" t="s">
        <v>118</v>
      </c>
      <c r="S28" s="14" t="s">
        <v>119</v>
      </c>
      <c r="T28" s="14" t="s">
        <v>148</v>
      </c>
    </row>
    <row r="29" spans="1:20" x14ac:dyDescent="0.3">
      <c r="A29" s="11">
        <v>44627.552071759259</v>
      </c>
      <c r="B29" s="11"/>
      <c r="C29" s="15">
        <v>44627</v>
      </c>
      <c r="D29" s="16">
        <v>0.55207175925925933</v>
      </c>
      <c r="E29" s="33" t="str">
        <f t="shared" si="1"/>
        <v>0:17</v>
      </c>
      <c r="F29" s="13">
        <v>73.815000000000012</v>
      </c>
      <c r="G29" s="12">
        <v>68.400000000000006</v>
      </c>
      <c r="H29" s="12">
        <v>69.92</v>
      </c>
      <c r="I29" s="12">
        <v>79.040000000000006</v>
      </c>
      <c r="J29" s="12">
        <v>72.2</v>
      </c>
      <c r="K29" s="12">
        <v>74.48</v>
      </c>
      <c r="L29" s="12">
        <v>69.16</v>
      </c>
      <c r="M29" s="12">
        <v>81.320000000000007</v>
      </c>
      <c r="N29" s="12">
        <v>76</v>
      </c>
      <c r="O29" s="13">
        <v>73.815000000000012</v>
      </c>
      <c r="P29" s="17" t="s">
        <v>10</v>
      </c>
      <c r="Q29" s="14" t="s">
        <v>11</v>
      </c>
      <c r="R29" s="14" t="s">
        <v>118</v>
      </c>
      <c r="S29" s="14" t="s">
        <v>119</v>
      </c>
      <c r="T29" s="14" t="s">
        <v>148</v>
      </c>
    </row>
    <row r="30" spans="1:20" x14ac:dyDescent="0.3">
      <c r="A30" s="11">
        <v>44627.552766203706</v>
      </c>
      <c r="B30" s="11"/>
      <c r="C30" s="15">
        <v>44627</v>
      </c>
      <c r="D30" s="16">
        <v>0.55276620370370366</v>
      </c>
      <c r="E30" s="33" t="str">
        <f t="shared" si="1"/>
        <v>0:18</v>
      </c>
      <c r="F30" s="13">
        <v>75.757500000000007</v>
      </c>
      <c r="G30" s="12">
        <v>70.2</v>
      </c>
      <c r="H30" s="12">
        <v>71.760000000000005</v>
      </c>
      <c r="I30" s="12">
        <v>81.12</v>
      </c>
      <c r="J30" s="12">
        <v>74.099999999999994</v>
      </c>
      <c r="K30" s="12">
        <v>76.44</v>
      </c>
      <c r="L30" s="12">
        <v>70.98</v>
      </c>
      <c r="M30" s="12">
        <v>83.460000000000008</v>
      </c>
      <c r="N30" s="12">
        <v>78</v>
      </c>
      <c r="O30" s="13">
        <v>75.757500000000007</v>
      </c>
      <c r="P30" s="17" t="s">
        <v>10</v>
      </c>
      <c r="Q30" s="14" t="s">
        <v>11</v>
      </c>
      <c r="R30" s="14" t="s">
        <v>118</v>
      </c>
      <c r="S30" s="14" t="s">
        <v>119</v>
      </c>
      <c r="T30" s="14" t="s">
        <v>148</v>
      </c>
    </row>
    <row r="31" spans="1:20" x14ac:dyDescent="0.3">
      <c r="A31" s="11">
        <v>44627.553460648145</v>
      </c>
      <c r="B31" s="11"/>
      <c r="C31" s="15">
        <v>44627</v>
      </c>
      <c r="D31" s="16">
        <v>0.55346064814814822</v>
      </c>
      <c r="E31" s="33" t="str">
        <f t="shared" si="1"/>
        <v>0:19</v>
      </c>
      <c r="F31" s="13">
        <v>59.246250000000003</v>
      </c>
      <c r="G31" s="12">
        <v>54.9</v>
      </c>
      <c r="H31" s="12">
        <v>56.120000000000005</v>
      </c>
      <c r="I31" s="12">
        <v>63.440000000000005</v>
      </c>
      <c r="J31" s="12">
        <v>57.949999999999996</v>
      </c>
      <c r="K31" s="12">
        <v>59.78</v>
      </c>
      <c r="L31" s="12">
        <v>55.510000000000005</v>
      </c>
      <c r="M31" s="12">
        <v>65.27000000000001</v>
      </c>
      <c r="N31" s="12">
        <v>61</v>
      </c>
      <c r="O31" s="13">
        <v>59.246250000000003</v>
      </c>
      <c r="P31" s="17" t="s">
        <v>10</v>
      </c>
      <c r="Q31" s="14" t="s">
        <v>11</v>
      </c>
      <c r="R31" s="14" t="s">
        <v>118</v>
      </c>
      <c r="S31" s="14" t="s">
        <v>119</v>
      </c>
      <c r="T31" s="14" t="s">
        <v>148</v>
      </c>
    </row>
    <row r="32" spans="1:20" x14ac:dyDescent="0.3">
      <c r="A32" s="11">
        <v>44627.554155092592</v>
      </c>
      <c r="B32" s="11"/>
      <c r="C32" s="15">
        <v>44627</v>
      </c>
      <c r="D32" s="16">
        <v>0.55415509259259255</v>
      </c>
      <c r="E32" s="33" t="str">
        <f t="shared" si="1"/>
        <v>0:20</v>
      </c>
      <c r="F32" s="13">
        <v>55.361250000000005</v>
      </c>
      <c r="G32" s="12">
        <v>51.300000000000004</v>
      </c>
      <c r="H32" s="12">
        <v>52.440000000000005</v>
      </c>
      <c r="I32" s="12">
        <v>59.28</v>
      </c>
      <c r="J32" s="12">
        <v>54.15</v>
      </c>
      <c r="K32" s="12">
        <v>55.86</v>
      </c>
      <c r="L32" s="12">
        <v>51.870000000000005</v>
      </c>
      <c r="M32" s="12">
        <v>60.99</v>
      </c>
      <c r="N32" s="12">
        <v>57</v>
      </c>
      <c r="O32" s="13">
        <v>55.361250000000005</v>
      </c>
      <c r="P32" s="17" t="s">
        <v>10</v>
      </c>
      <c r="Q32" s="14" t="s">
        <v>11</v>
      </c>
      <c r="R32" s="14" t="s">
        <v>118</v>
      </c>
      <c r="S32" s="14" t="s">
        <v>119</v>
      </c>
      <c r="T32" s="14" t="s">
        <v>148</v>
      </c>
    </row>
    <row r="33" spans="1:20" x14ac:dyDescent="0.3">
      <c r="A33" s="11">
        <v>44627.554849537039</v>
      </c>
      <c r="B33" s="11"/>
      <c r="C33" s="15">
        <v>44627</v>
      </c>
      <c r="D33" s="16">
        <v>0.5548495370370371</v>
      </c>
      <c r="E33" s="33" t="str">
        <f t="shared" si="1"/>
        <v>0:21</v>
      </c>
      <c r="F33" s="13">
        <v>71.872500000000002</v>
      </c>
      <c r="G33" s="12">
        <v>66.600000000000009</v>
      </c>
      <c r="H33" s="12">
        <v>68.08</v>
      </c>
      <c r="I33" s="12">
        <v>76.960000000000008</v>
      </c>
      <c r="J33" s="12">
        <v>70.3</v>
      </c>
      <c r="K33" s="12">
        <v>72.52</v>
      </c>
      <c r="L33" s="12">
        <v>67.34</v>
      </c>
      <c r="M33" s="12">
        <v>79.180000000000007</v>
      </c>
      <c r="N33" s="12">
        <v>74</v>
      </c>
      <c r="O33" s="13">
        <v>71.872500000000002</v>
      </c>
      <c r="P33" s="17" t="s">
        <v>10</v>
      </c>
      <c r="Q33" s="14" t="s">
        <v>11</v>
      </c>
      <c r="R33" s="14" t="s">
        <v>118</v>
      </c>
      <c r="S33" s="14" t="s">
        <v>119</v>
      </c>
      <c r="T33" s="14" t="s">
        <v>148</v>
      </c>
    </row>
    <row r="34" spans="1:20" x14ac:dyDescent="0.3">
      <c r="A34" s="11">
        <v>44627.555543981478</v>
      </c>
      <c r="B34" s="11"/>
      <c r="C34" s="15">
        <v>44627</v>
      </c>
      <c r="D34" s="16">
        <v>0.55554398148148143</v>
      </c>
      <c r="E34" s="33" t="str">
        <f t="shared" si="1"/>
        <v>0:22</v>
      </c>
      <c r="F34" s="13">
        <v>84.498750000000001</v>
      </c>
      <c r="G34" s="12">
        <v>78.3</v>
      </c>
      <c r="H34" s="12">
        <v>80.040000000000006</v>
      </c>
      <c r="I34" s="12">
        <v>90.48</v>
      </c>
      <c r="J34" s="12">
        <v>82.649999999999991</v>
      </c>
      <c r="K34" s="12">
        <v>85.26</v>
      </c>
      <c r="L34" s="12">
        <v>79.17</v>
      </c>
      <c r="M34" s="12">
        <v>93.09</v>
      </c>
      <c r="N34" s="12">
        <v>87</v>
      </c>
      <c r="O34" s="13">
        <v>84.498750000000001</v>
      </c>
      <c r="P34" s="17" t="s">
        <v>10</v>
      </c>
      <c r="Q34" s="14" t="s">
        <v>11</v>
      </c>
      <c r="R34" s="14" t="s">
        <v>118</v>
      </c>
      <c r="S34" s="14" t="s">
        <v>119</v>
      </c>
      <c r="T34" s="14" t="s">
        <v>148</v>
      </c>
    </row>
    <row r="35" spans="1:20" x14ac:dyDescent="0.3">
      <c r="A35" s="11">
        <v>44627.556238425925</v>
      </c>
      <c r="B35" s="11"/>
      <c r="C35" s="15">
        <v>44627</v>
      </c>
      <c r="D35" s="16">
        <v>0.55623842592592598</v>
      </c>
      <c r="E35" s="33" t="str">
        <f t="shared" si="1"/>
        <v>0:23</v>
      </c>
      <c r="F35" s="13">
        <v>90.326250000000002</v>
      </c>
      <c r="G35" s="12">
        <v>83.7</v>
      </c>
      <c r="H35" s="12">
        <v>85.56</v>
      </c>
      <c r="I35" s="12">
        <v>96.72</v>
      </c>
      <c r="J35" s="12">
        <v>88.35</v>
      </c>
      <c r="K35" s="12">
        <v>91.14</v>
      </c>
      <c r="L35" s="12">
        <v>84.63000000000001</v>
      </c>
      <c r="M35" s="12">
        <v>99.51</v>
      </c>
      <c r="N35" s="12">
        <v>93</v>
      </c>
      <c r="O35" s="13">
        <v>90.326250000000002</v>
      </c>
      <c r="P35" s="17" t="s">
        <v>10</v>
      </c>
      <c r="Q35" s="14" t="s">
        <v>11</v>
      </c>
      <c r="R35" s="14" t="s">
        <v>118</v>
      </c>
      <c r="S35" s="14" t="s">
        <v>119</v>
      </c>
      <c r="T35" s="14" t="s">
        <v>148</v>
      </c>
    </row>
    <row r="36" spans="1:20" x14ac:dyDescent="0.3">
      <c r="A36" s="11">
        <v>44627.556932870371</v>
      </c>
      <c r="B36" s="11"/>
      <c r="C36" s="15">
        <v>44627</v>
      </c>
      <c r="D36" s="16">
        <v>0.55693287037037031</v>
      </c>
      <c r="E36" s="33" t="str">
        <f t="shared" si="1"/>
        <v>0:24</v>
      </c>
      <c r="F36" s="13">
        <v>96.153750000000002</v>
      </c>
      <c r="G36" s="12">
        <v>89.100000000000009</v>
      </c>
      <c r="H36" s="12">
        <v>91.08</v>
      </c>
      <c r="I36" s="12">
        <v>102.96000000000001</v>
      </c>
      <c r="J36" s="12">
        <v>94.05</v>
      </c>
      <c r="K36" s="12">
        <v>97.02</v>
      </c>
      <c r="L36" s="12">
        <v>90.09</v>
      </c>
      <c r="M36" s="12">
        <v>105.93</v>
      </c>
      <c r="N36" s="12">
        <v>99</v>
      </c>
      <c r="O36" s="13">
        <v>96.153750000000002</v>
      </c>
      <c r="P36" s="17" t="s">
        <v>10</v>
      </c>
      <c r="Q36" s="14" t="s">
        <v>11</v>
      </c>
      <c r="R36" s="14" t="s">
        <v>118</v>
      </c>
      <c r="S36" s="14" t="s">
        <v>119</v>
      </c>
      <c r="T36" s="14" t="s">
        <v>148</v>
      </c>
    </row>
    <row r="37" spans="1:20" x14ac:dyDescent="0.3">
      <c r="A37" s="11">
        <v>44627.557627314818</v>
      </c>
      <c r="B37" s="11"/>
      <c r="C37" s="15">
        <v>44627</v>
      </c>
      <c r="D37" s="16">
        <v>0.55762731481481487</v>
      </c>
      <c r="E37" s="33" t="str">
        <f t="shared" si="1"/>
        <v>0:25</v>
      </c>
      <c r="F37" s="13">
        <v>99.067499999999995</v>
      </c>
      <c r="G37" s="12">
        <v>91.8</v>
      </c>
      <c r="H37" s="12">
        <v>93.84</v>
      </c>
      <c r="I37" s="12">
        <v>106.08</v>
      </c>
      <c r="J37" s="12">
        <v>96.899999999999991</v>
      </c>
      <c r="K37" s="12">
        <v>99.96</v>
      </c>
      <c r="L37" s="12">
        <v>92.820000000000007</v>
      </c>
      <c r="M37" s="12">
        <v>109.14</v>
      </c>
      <c r="N37" s="12">
        <v>102</v>
      </c>
      <c r="O37" s="13">
        <v>99.067499999999995</v>
      </c>
      <c r="P37" s="17" t="s">
        <v>10</v>
      </c>
      <c r="Q37" s="14" t="s">
        <v>11</v>
      </c>
      <c r="R37" s="14" t="s">
        <v>118</v>
      </c>
      <c r="S37" s="14" t="s">
        <v>119</v>
      </c>
      <c r="T37" s="14" t="s">
        <v>148</v>
      </c>
    </row>
    <row r="38" spans="1:20" x14ac:dyDescent="0.3">
      <c r="A38" s="11">
        <v>44627.558321759258</v>
      </c>
      <c r="B38" s="11"/>
      <c r="C38" s="15">
        <v>44627</v>
      </c>
      <c r="D38" s="16">
        <v>0.5583217592592592</v>
      </c>
      <c r="E38" s="33" t="str">
        <f t="shared" si="1"/>
        <v>0:26</v>
      </c>
      <c r="F38" s="13">
        <v>89.355000000000004</v>
      </c>
      <c r="G38" s="12">
        <v>82.8</v>
      </c>
      <c r="H38" s="12">
        <v>84.64</v>
      </c>
      <c r="I38" s="12">
        <v>95.68</v>
      </c>
      <c r="J38" s="12">
        <v>87.399999999999991</v>
      </c>
      <c r="K38" s="12">
        <v>90.16</v>
      </c>
      <c r="L38" s="12">
        <v>83.72</v>
      </c>
      <c r="M38" s="12">
        <v>98.440000000000012</v>
      </c>
      <c r="N38" s="12">
        <v>92</v>
      </c>
      <c r="O38" s="13">
        <v>89.355000000000004</v>
      </c>
      <c r="P38" s="17" t="s">
        <v>10</v>
      </c>
      <c r="Q38" s="14" t="s">
        <v>11</v>
      </c>
      <c r="R38" s="14" t="s">
        <v>118</v>
      </c>
      <c r="S38" s="14" t="s">
        <v>119</v>
      </c>
      <c r="T38" s="14" t="s">
        <v>148</v>
      </c>
    </row>
    <row r="39" spans="1:20" x14ac:dyDescent="0.3">
      <c r="A39" s="11">
        <v>44628.42083333333</v>
      </c>
      <c r="B39" s="11"/>
      <c r="C39" s="15">
        <v>44628</v>
      </c>
      <c r="D39" s="16">
        <v>0.42083333333333334</v>
      </c>
      <c r="E39" s="33"/>
      <c r="F39" s="13">
        <v>85.15124999999999</v>
      </c>
      <c r="G39" s="12">
        <v>78.3</v>
      </c>
      <c r="H39" s="12">
        <v>80.040000000000006</v>
      </c>
      <c r="I39" s="12">
        <v>90.48</v>
      </c>
      <c r="J39" s="12">
        <v>82.649999999999991</v>
      </c>
      <c r="K39" s="12">
        <v>85.26</v>
      </c>
      <c r="L39" s="12">
        <v>87</v>
      </c>
      <c r="M39" s="12">
        <v>93.09</v>
      </c>
      <c r="N39" s="12">
        <v>84.39</v>
      </c>
      <c r="O39" s="13">
        <v>85.15124999999999</v>
      </c>
      <c r="P39" s="17" t="s">
        <v>136</v>
      </c>
      <c r="Q39" s="14" t="s">
        <v>8</v>
      </c>
      <c r="R39" s="14" t="s">
        <v>118</v>
      </c>
      <c r="S39" s="14" t="s">
        <v>119</v>
      </c>
      <c r="T39" s="14" t="s">
        <v>144</v>
      </c>
    </row>
    <row r="40" spans="1:20" x14ac:dyDescent="0.3">
      <c r="A40" s="11">
        <v>44628.424305555556</v>
      </c>
      <c r="B40" s="11"/>
      <c r="C40" s="15">
        <v>44628</v>
      </c>
      <c r="D40" s="16">
        <v>0.42430555555555555</v>
      </c>
      <c r="E40" s="33"/>
      <c r="F40" s="13">
        <v>96.896250000000009</v>
      </c>
      <c r="G40" s="12">
        <v>89.100000000000009</v>
      </c>
      <c r="H40" s="12">
        <v>91.08</v>
      </c>
      <c r="I40" s="12">
        <v>102.96000000000001</v>
      </c>
      <c r="J40" s="12">
        <v>94.05</v>
      </c>
      <c r="K40" s="12">
        <v>97.02</v>
      </c>
      <c r="L40" s="12">
        <v>99</v>
      </c>
      <c r="M40" s="12">
        <v>105.93</v>
      </c>
      <c r="N40" s="12">
        <v>96.03</v>
      </c>
      <c r="O40" s="13">
        <v>96.896250000000009</v>
      </c>
      <c r="P40" s="17" t="s">
        <v>136</v>
      </c>
      <c r="Q40" s="14" t="s">
        <v>8</v>
      </c>
      <c r="R40" s="14" t="s">
        <v>118</v>
      </c>
      <c r="S40" s="14" t="s">
        <v>119</v>
      </c>
      <c r="T40" s="14" t="s">
        <v>144</v>
      </c>
    </row>
    <row r="41" spans="1:20" x14ac:dyDescent="0.3">
      <c r="A41" s="11">
        <v>44628.427777777775</v>
      </c>
      <c r="B41" s="11"/>
      <c r="C41" s="15">
        <v>44628</v>
      </c>
      <c r="D41" s="16">
        <v>0.42777777777777781</v>
      </c>
      <c r="E41" s="33"/>
      <c r="F41" s="13">
        <v>77.321250000000006</v>
      </c>
      <c r="G41" s="12">
        <v>71.100000000000009</v>
      </c>
      <c r="H41" s="12">
        <v>72.680000000000007</v>
      </c>
      <c r="I41" s="12">
        <v>82.16</v>
      </c>
      <c r="J41" s="12">
        <v>75.05</v>
      </c>
      <c r="K41" s="12">
        <v>77.42</v>
      </c>
      <c r="L41" s="12">
        <v>79</v>
      </c>
      <c r="M41" s="12">
        <v>84.53</v>
      </c>
      <c r="N41" s="12">
        <v>76.63</v>
      </c>
      <c r="O41" s="13">
        <v>77.321250000000006</v>
      </c>
      <c r="P41" s="17" t="s">
        <v>136</v>
      </c>
      <c r="Q41" s="14" t="s">
        <v>8</v>
      </c>
      <c r="R41" s="14" t="s">
        <v>118</v>
      </c>
      <c r="S41" s="14" t="s">
        <v>119</v>
      </c>
      <c r="T41" s="14" t="s">
        <v>144</v>
      </c>
    </row>
    <row r="42" spans="1:20" x14ac:dyDescent="0.3">
      <c r="A42" s="11">
        <v>44628.431250000001</v>
      </c>
      <c r="B42" s="11"/>
      <c r="C42" s="15">
        <v>44628</v>
      </c>
      <c r="D42" s="16">
        <v>0.43124999999999997</v>
      </c>
      <c r="E42" s="33"/>
      <c r="F42" s="13">
        <v>82.215000000000003</v>
      </c>
      <c r="G42" s="12">
        <v>75.600000000000009</v>
      </c>
      <c r="H42" s="12">
        <v>77.28</v>
      </c>
      <c r="I42" s="12">
        <v>87.36</v>
      </c>
      <c r="J42" s="12">
        <v>79.8</v>
      </c>
      <c r="K42" s="12">
        <v>82.32</v>
      </c>
      <c r="L42" s="12">
        <v>84</v>
      </c>
      <c r="M42" s="12">
        <v>89.88000000000001</v>
      </c>
      <c r="N42" s="12">
        <v>81.48</v>
      </c>
      <c r="O42" s="13">
        <v>82.215000000000003</v>
      </c>
      <c r="P42" s="17" t="s">
        <v>136</v>
      </c>
      <c r="Q42" s="14" t="s">
        <v>8</v>
      </c>
      <c r="R42" s="14" t="s">
        <v>118</v>
      </c>
      <c r="S42" s="14" t="s">
        <v>119</v>
      </c>
      <c r="T42" s="14" t="s">
        <v>144</v>
      </c>
    </row>
    <row r="43" spans="1:20" x14ac:dyDescent="0.3">
      <c r="A43" s="11">
        <v>44628.43472222222</v>
      </c>
      <c r="B43" s="11"/>
      <c r="C43" s="15">
        <v>44628</v>
      </c>
      <c r="D43" s="16">
        <v>0.43472222222222223</v>
      </c>
      <c r="E43" s="33"/>
      <c r="F43" s="13">
        <v>83.193750000000009</v>
      </c>
      <c r="G43" s="12">
        <v>76.5</v>
      </c>
      <c r="H43" s="12">
        <v>78.2</v>
      </c>
      <c r="I43" s="12">
        <v>88.4</v>
      </c>
      <c r="J43" s="12">
        <v>80.75</v>
      </c>
      <c r="K43" s="12">
        <v>83.3</v>
      </c>
      <c r="L43" s="12">
        <v>85</v>
      </c>
      <c r="M43" s="12">
        <v>90.95</v>
      </c>
      <c r="N43" s="12">
        <v>82.45</v>
      </c>
      <c r="O43" s="13">
        <v>83.193750000000009</v>
      </c>
      <c r="P43" s="17" t="s">
        <v>136</v>
      </c>
      <c r="Q43" s="14" t="s">
        <v>8</v>
      </c>
      <c r="R43" s="14" t="s">
        <v>118</v>
      </c>
      <c r="S43" s="14" t="s">
        <v>119</v>
      </c>
      <c r="T43" s="14" t="s">
        <v>144</v>
      </c>
    </row>
    <row r="44" spans="1:20" s="28" customFormat="1" x14ac:dyDescent="0.3">
      <c r="A44" s="24"/>
      <c r="B44" s="24"/>
      <c r="C44" s="25"/>
      <c r="D44" s="26"/>
      <c r="E44" s="26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</row>
    <row r="45" spans="1:20" x14ac:dyDescent="0.3">
      <c r="A45" s="11">
        <v>44628.438194444447</v>
      </c>
      <c r="B45" s="11"/>
      <c r="C45" s="15">
        <v>44628</v>
      </c>
      <c r="D45" s="16">
        <v>0.4381944444444445</v>
      </c>
      <c r="E45" s="16"/>
      <c r="F45" s="13">
        <v>87.108750000000015</v>
      </c>
      <c r="G45" s="12">
        <v>80.100000000000009</v>
      </c>
      <c r="H45" s="12">
        <v>81.88000000000001</v>
      </c>
      <c r="I45" s="12">
        <v>92.56</v>
      </c>
      <c r="J45" s="12">
        <v>84.55</v>
      </c>
      <c r="K45" s="12">
        <v>87.22</v>
      </c>
      <c r="L45" s="12">
        <v>89</v>
      </c>
      <c r="M45" s="12">
        <v>95.23</v>
      </c>
      <c r="N45" s="12">
        <v>86.33</v>
      </c>
      <c r="O45" s="13">
        <v>87.108750000000015</v>
      </c>
      <c r="P45" s="17" t="s">
        <v>137</v>
      </c>
      <c r="Q45" s="14" t="s">
        <v>8</v>
      </c>
      <c r="R45" s="14" t="s">
        <v>118</v>
      </c>
      <c r="S45" s="14" t="s">
        <v>119</v>
      </c>
      <c r="T45" s="14" t="s">
        <v>144</v>
      </c>
    </row>
    <row r="46" spans="1:20" x14ac:dyDescent="0.3">
      <c r="A46" s="11">
        <v>44628.441666666666</v>
      </c>
      <c r="B46" s="11"/>
      <c r="C46" s="15">
        <v>44628</v>
      </c>
      <c r="D46" s="16">
        <v>0.44166666666666665</v>
      </c>
      <c r="E46" s="16"/>
      <c r="F46" s="13">
        <v>82.215000000000003</v>
      </c>
      <c r="G46" s="12">
        <v>75.600000000000009</v>
      </c>
      <c r="H46" s="12">
        <v>77.28</v>
      </c>
      <c r="I46" s="12">
        <v>87.36</v>
      </c>
      <c r="J46" s="12">
        <v>79.8</v>
      </c>
      <c r="K46" s="12">
        <v>82.32</v>
      </c>
      <c r="L46" s="12">
        <v>84</v>
      </c>
      <c r="M46" s="12">
        <v>89.88000000000001</v>
      </c>
      <c r="N46" s="12">
        <v>81.48</v>
      </c>
      <c r="O46" s="13">
        <v>82.215000000000003</v>
      </c>
      <c r="P46" s="17" t="s">
        <v>137</v>
      </c>
      <c r="Q46" s="14" t="s">
        <v>9</v>
      </c>
      <c r="R46" s="14" t="s">
        <v>118</v>
      </c>
      <c r="S46" s="14" t="s">
        <v>119</v>
      </c>
      <c r="T46" s="14" t="s">
        <v>144</v>
      </c>
    </row>
    <row r="47" spans="1:20" x14ac:dyDescent="0.3">
      <c r="A47" s="11">
        <v>44628.445138888892</v>
      </c>
      <c r="B47" s="11"/>
      <c r="C47" s="15">
        <v>44628</v>
      </c>
      <c r="D47" s="16">
        <v>0.44513888888888892</v>
      </c>
      <c r="E47" s="16"/>
      <c r="F47" s="13">
        <v>86.13000000000001</v>
      </c>
      <c r="G47" s="12">
        <v>79.2</v>
      </c>
      <c r="H47" s="12">
        <v>80.960000000000008</v>
      </c>
      <c r="I47" s="12">
        <v>91.52000000000001</v>
      </c>
      <c r="J47" s="12">
        <v>83.6</v>
      </c>
      <c r="K47" s="12">
        <v>86.24</v>
      </c>
      <c r="L47" s="12">
        <v>88</v>
      </c>
      <c r="M47" s="12">
        <v>94.160000000000011</v>
      </c>
      <c r="N47" s="12">
        <v>85.36</v>
      </c>
      <c r="O47" s="13">
        <v>86.13000000000001</v>
      </c>
      <c r="P47" s="17" t="s">
        <v>137</v>
      </c>
      <c r="Q47" s="14" t="s">
        <v>9</v>
      </c>
      <c r="R47" s="14" t="s">
        <v>118</v>
      </c>
      <c r="S47" s="14" t="s">
        <v>119</v>
      </c>
      <c r="T47" s="14" t="s">
        <v>144</v>
      </c>
    </row>
    <row r="48" spans="1:20" x14ac:dyDescent="0.3">
      <c r="A48" s="11">
        <v>44628.448611111111</v>
      </c>
      <c r="B48" s="11"/>
      <c r="C48" s="15">
        <v>44628</v>
      </c>
      <c r="D48" s="16">
        <v>0.44861111111111113</v>
      </c>
      <c r="E48" s="16"/>
      <c r="F48" s="13">
        <v>88.087500000000006</v>
      </c>
      <c r="G48" s="12">
        <v>81</v>
      </c>
      <c r="H48" s="12">
        <v>82.8</v>
      </c>
      <c r="I48" s="12">
        <v>93.600000000000009</v>
      </c>
      <c r="J48" s="12">
        <v>85.5</v>
      </c>
      <c r="K48" s="12">
        <v>88.2</v>
      </c>
      <c r="L48" s="12">
        <v>90</v>
      </c>
      <c r="M48" s="12">
        <v>96.300000000000011</v>
      </c>
      <c r="N48" s="12">
        <v>87.3</v>
      </c>
      <c r="O48" s="13">
        <v>88.087500000000006</v>
      </c>
      <c r="P48" s="17" t="s">
        <v>137</v>
      </c>
      <c r="Q48" s="14" t="s">
        <v>9</v>
      </c>
      <c r="R48" s="14" t="s">
        <v>118</v>
      </c>
      <c r="S48" s="14" t="s">
        <v>119</v>
      </c>
      <c r="T48" s="14" t="s">
        <v>144</v>
      </c>
    </row>
    <row r="49" spans="1:20" x14ac:dyDescent="0.3">
      <c r="A49" s="11">
        <v>44628.45208333333</v>
      </c>
      <c r="B49" s="11"/>
      <c r="C49" s="15">
        <v>44628</v>
      </c>
      <c r="D49" s="16">
        <v>0.45208333333333334</v>
      </c>
      <c r="E49" s="16"/>
      <c r="F49" s="13">
        <v>81.236250000000013</v>
      </c>
      <c r="G49" s="12">
        <v>74.7</v>
      </c>
      <c r="H49" s="12">
        <v>76.36</v>
      </c>
      <c r="I49" s="12">
        <v>86.320000000000007</v>
      </c>
      <c r="J49" s="12">
        <v>78.849999999999994</v>
      </c>
      <c r="K49" s="12">
        <v>81.34</v>
      </c>
      <c r="L49" s="12">
        <v>83</v>
      </c>
      <c r="M49" s="12">
        <v>88.81</v>
      </c>
      <c r="N49" s="12">
        <v>80.509999999999991</v>
      </c>
      <c r="O49" s="13">
        <v>81.236250000000013</v>
      </c>
      <c r="P49" s="17" t="s">
        <v>137</v>
      </c>
      <c r="Q49" s="14" t="s">
        <v>9</v>
      </c>
      <c r="R49" s="14" t="s">
        <v>118</v>
      </c>
      <c r="S49" s="14" t="s">
        <v>119</v>
      </c>
      <c r="T49" s="14" t="s">
        <v>144</v>
      </c>
    </row>
    <row r="50" spans="1:20" x14ac:dyDescent="0.3">
      <c r="A50" s="11">
        <v>44628.455555555556</v>
      </c>
      <c r="B50" s="11"/>
      <c r="C50" s="15">
        <v>44628</v>
      </c>
      <c r="D50" s="16">
        <v>0.45555555555555555</v>
      </c>
      <c r="E50" s="16"/>
      <c r="F50" s="13">
        <v>79.278750000000002</v>
      </c>
      <c r="G50" s="12">
        <v>72.900000000000006</v>
      </c>
      <c r="H50" s="12">
        <v>74.52000000000001</v>
      </c>
      <c r="I50" s="12">
        <v>84.240000000000009</v>
      </c>
      <c r="J50" s="12">
        <v>76.95</v>
      </c>
      <c r="K50" s="12">
        <v>79.38</v>
      </c>
      <c r="L50" s="12">
        <v>81</v>
      </c>
      <c r="M50" s="12">
        <v>86.67</v>
      </c>
      <c r="N50" s="12">
        <v>78.569999999999993</v>
      </c>
      <c r="O50" s="13">
        <v>79.278750000000002</v>
      </c>
      <c r="P50" s="17" t="s">
        <v>137</v>
      </c>
      <c r="Q50" s="14" t="s">
        <v>9</v>
      </c>
      <c r="R50" s="14" t="s">
        <v>118</v>
      </c>
      <c r="S50" s="14" t="s">
        <v>119</v>
      </c>
      <c r="T50" s="14" t="s">
        <v>144</v>
      </c>
    </row>
    <row r="51" spans="1:20" x14ac:dyDescent="0.3">
      <c r="A51" s="11">
        <v>44628.459027777775</v>
      </c>
      <c r="B51" s="11"/>
      <c r="C51" s="15">
        <v>44628</v>
      </c>
      <c r="D51" s="16">
        <v>0.45902777777777781</v>
      </c>
      <c r="E51" s="16"/>
      <c r="F51" s="13">
        <v>82.215000000000003</v>
      </c>
      <c r="G51" s="12">
        <v>75.600000000000009</v>
      </c>
      <c r="H51" s="12">
        <v>77.28</v>
      </c>
      <c r="I51" s="12">
        <v>87.36</v>
      </c>
      <c r="J51" s="12">
        <v>79.8</v>
      </c>
      <c r="K51" s="12">
        <v>82.32</v>
      </c>
      <c r="L51" s="12">
        <v>84</v>
      </c>
      <c r="M51" s="12">
        <v>89.88000000000001</v>
      </c>
      <c r="N51" s="12">
        <v>81.48</v>
      </c>
      <c r="O51" s="13">
        <v>82.215000000000003</v>
      </c>
      <c r="P51" s="17" t="s">
        <v>137</v>
      </c>
      <c r="Q51" s="14" t="s">
        <v>10</v>
      </c>
      <c r="R51" s="14" t="s">
        <v>118</v>
      </c>
      <c r="S51" s="14" t="s">
        <v>119</v>
      </c>
      <c r="T51" s="14" t="s">
        <v>144</v>
      </c>
    </row>
    <row r="52" spans="1:20" x14ac:dyDescent="0.3">
      <c r="A52" s="11">
        <v>44628.462500000001</v>
      </c>
      <c r="B52" s="11"/>
      <c r="C52" s="15">
        <v>44628</v>
      </c>
      <c r="D52" s="16">
        <v>0.46249999999999997</v>
      </c>
      <c r="E52" s="16"/>
      <c r="F52" s="13">
        <v>80.257499999999993</v>
      </c>
      <c r="G52" s="12">
        <v>73.8</v>
      </c>
      <c r="H52" s="12">
        <v>75.44</v>
      </c>
      <c r="I52" s="12">
        <v>85.28</v>
      </c>
      <c r="J52" s="12">
        <v>77.899999999999991</v>
      </c>
      <c r="K52" s="12">
        <v>80.36</v>
      </c>
      <c r="L52" s="12">
        <v>82</v>
      </c>
      <c r="M52" s="12">
        <v>87.740000000000009</v>
      </c>
      <c r="N52" s="12">
        <v>79.539999999999992</v>
      </c>
      <c r="O52" s="13">
        <v>80.257499999999993</v>
      </c>
      <c r="P52" s="17" t="s">
        <v>137</v>
      </c>
      <c r="Q52" s="14" t="s">
        <v>10</v>
      </c>
      <c r="R52" s="14" t="s">
        <v>118</v>
      </c>
      <c r="S52" s="14" t="s">
        <v>119</v>
      </c>
      <c r="T52" s="14" t="s">
        <v>144</v>
      </c>
    </row>
    <row r="53" spans="1:20" x14ac:dyDescent="0.3">
      <c r="A53" s="11">
        <v>44628.46597222222</v>
      </c>
      <c r="B53" s="11"/>
      <c r="C53" s="15">
        <v>44628</v>
      </c>
      <c r="D53" s="16">
        <v>0.46597222222222223</v>
      </c>
      <c r="E53" s="16"/>
      <c r="F53" s="13">
        <v>88.087500000000006</v>
      </c>
      <c r="G53" s="12">
        <v>81</v>
      </c>
      <c r="H53" s="12">
        <v>82.8</v>
      </c>
      <c r="I53" s="12">
        <v>93.600000000000009</v>
      </c>
      <c r="J53" s="12">
        <v>85.5</v>
      </c>
      <c r="K53" s="12">
        <v>88.2</v>
      </c>
      <c r="L53" s="12">
        <v>90</v>
      </c>
      <c r="M53" s="12">
        <v>96.300000000000011</v>
      </c>
      <c r="N53" s="12">
        <v>87.3</v>
      </c>
      <c r="O53" s="13">
        <v>88.087500000000006</v>
      </c>
      <c r="P53" s="17" t="s">
        <v>137</v>
      </c>
      <c r="Q53" s="14" t="s">
        <v>10</v>
      </c>
      <c r="R53" s="14" t="s">
        <v>118</v>
      </c>
      <c r="S53" s="14" t="s">
        <v>119</v>
      </c>
      <c r="T53" s="14" t="s">
        <v>144</v>
      </c>
    </row>
    <row r="54" spans="1:20" x14ac:dyDescent="0.3">
      <c r="A54" s="11">
        <v>44628.469444444447</v>
      </c>
      <c r="B54" s="11"/>
      <c r="C54" s="15">
        <v>44628</v>
      </c>
      <c r="D54" s="16">
        <v>0.4694444444444445</v>
      </c>
      <c r="E54" s="16"/>
      <c r="F54" s="13">
        <v>79.278750000000002</v>
      </c>
      <c r="G54" s="12">
        <v>72.900000000000006</v>
      </c>
      <c r="H54" s="12">
        <v>74.52000000000001</v>
      </c>
      <c r="I54" s="12">
        <v>84.240000000000009</v>
      </c>
      <c r="J54" s="12">
        <v>76.95</v>
      </c>
      <c r="K54" s="12">
        <v>79.38</v>
      </c>
      <c r="L54" s="12">
        <v>81</v>
      </c>
      <c r="M54" s="12">
        <v>86.67</v>
      </c>
      <c r="N54" s="12">
        <v>78.569999999999993</v>
      </c>
      <c r="O54" s="13">
        <v>79.278750000000002</v>
      </c>
      <c r="P54" s="17" t="s">
        <v>137</v>
      </c>
      <c r="Q54" s="14" t="s">
        <v>10</v>
      </c>
      <c r="R54" s="14" t="s">
        <v>118</v>
      </c>
      <c r="S54" s="14" t="s">
        <v>119</v>
      </c>
      <c r="T54" s="14" t="s">
        <v>144</v>
      </c>
    </row>
    <row r="55" spans="1:20" x14ac:dyDescent="0.3">
      <c r="A55" s="11">
        <v>44628.472916666666</v>
      </c>
      <c r="B55" s="11"/>
      <c r="C55" s="15">
        <v>44628</v>
      </c>
      <c r="D55" s="16">
        <v>0.47291666666666665</v>
      </c>
      <c r="E55" s="16"/>
      <c r="F55" s="13">
        <v>86.13000000000001</v>
      </c>
      <c r="G55" s="12">
        <v>79.2</v>
      </c>
      <c r="H55" s="12">
        <v>80.960000000000008</v>
      </c>
      <c r="I55" s="12">
        <v>91.52000000000001</v>
      </c>
      <c r="J55" s="12">
        <v>83.6</v>
      </c>
      <c r="K55" s="12">
        <v>86.24</v>
      </c>
      <c r="L55" s="12">
        <v>88</v>
      </c>
      <c r="M55" s="12">
        <v>94.160000000000011</v>
      </c>
      <c r="N55" s="12">
        <v>85.36</v>
      </c>
      <c r="O55" s="13">
        <v>86.13000000000001</v>
      </c>
      <c r="P55" s="17" t="s">
        <v>137</v>
      </c>
      <c r="Q55" s="14" t="s">
        <v>10</v>
      </c>
      <c r="R55" s="14" t="s">
        <v>118</v>
      </c>
      <c r="S55" s="14" t="s">
        <v>119</v>
      </c>
      <c r="T55" s="14" t="s">
        <v>144</v>
      </c>
    </row>
    <row r="56" spans="1:20" x14ac:dyDescent="0.3">
      <c r="A56" s="11">
        <v>44628.476388888892</v>
      </c>
      <c r="B56" s="11"/>
      <c r="C56" s="15">
        <v>44628</v>
      </c>
      <c r="D56" s="16">
        <v>0.47638888888888892</v>
      </c>
      <c r="E56" s="16"/>
      <c r="F56" s="13">
        <v>82.215000000000003</v>
      </c>
      <c r="G56" s="12">
        <v>75.600000000000009</v>
      </c>
      <c r="H56" s="12">
        <v>77.28</v>
      </c>
      <c r="I56" s="12">
        <v>87.36</v>
      </c>
      <c r="J56" s="12">
        <v>79.8</v>
      </c>
      <c r="K56" s="12">
        <v>82.32</v>
      </c>
      <c r="L56" s="12">
        <v>84</v>
      </c>
      <c r="M56" s="12">
        <v>89.88000000000001</v>
      </c>
      <c r="N56" s="12">
        <v>81.48</v>
      </c>
      <c r="O56" s="13">
        <v>82.215000000000003</v>
      </c>
      <c r="P56" s="17" t="s">
        <v>137</v>
      </c>
      <c r="Q56" s="14" t="s">
        <v>10</v>
      </c>
      <c r="R56" s="14" t="s">
        <v>118</v>
      </c>
      <c r="S56" s="14" t="s">
        <v>119</v>
      </c>
      <c r="T56" s="14" t="s">
        <v>144</v>
      </c>
    </row>
    <row r="57" spans="1:20" x14ac:dyDescent="0.3">
      <c r="A57" s="11">
        <v>44628.479861111111</v>
      </c>
      <c r="B57" s="11"/>
      <c r="C57" s="15">
        <v>44628</v>
      </c>
      <c r="D57" s="16">
        <v>0.47986111111111113</v>
      </c>
      <c r="E57" s="16"/>
      <c r="F57" s="13">
        <v>70.47</v>
      </c>
      <c r="G57" s="12">
        <v>64.8</v>
      </c>
      <c r="H57" s="12">
        <v>66.240000000000009</v>
      </c>
      <c r="I57" s="12">
        <v>74.88</v>
      </c>
      <c r="J57" s="12">
        <v>68.399999999999991</v>
      </c>
      <c r="K57" s="12">
        <v>70.56</v>
      </c>
      <c r="L57" s="12">
        <v>72</v>
      </c>
      <c r="M57" s="12">
        <v>77.040000000000006</v>
      </c>
      <c r="N57" s="12">
        <v>69.84</v>
      </c>
      <c r="O57" s="13">
        <v>70.47</v>
      </c>
      <c r="P57" s="17" t="s">
        <v>137</v>
      </c>
      <c r="Q57" s="14" t="s">
        <v>10</v>
      </c>
      <c r="R57" s="14" t="s">
        <v>118</v>
      </c>
      <c r="S57" s="14" t="s">
        <v>119</v>
      </c>
      <c r="T57" s="14" t="s">
        <v>144</v>
      </c>
    </row>
    <row r="58" spans="1:20" x14ac:dyDescent="0.3">
      <c r="A58" s="11">
        <v>44628.48333333333</v>
      </c>
      <c r="B58" s="11"/>
      <c r="C58" s="15">
        <v>44628</v>
      </c>
      <c r="D58" s="16">
        <v>0.48333333333333334</v>
      </c>
      <c r="E58" s="16"/>
      <c r="F58" s="13">
        <v>71.44874999999999</v>
      </c>
      <c r="G58" s="12">
        <v>65.7</v>
      </c>
      <c r="H58" s="12">
        <v>67.16</v>
      </c>
      <c r="I58" s="12">
        <v>75.92</v>
      </c>
      <c r="J58" s="12">
        <v>69.349999999999994</v>
      </c>
      <c r="K58" s="12">
        <v>71.539999999999992</v>
      </c>
      <c r="L58" s="12">
        <v>73</v>
      </c>
      <c r="M58" s="12">
        <v>78.11</v>
      </c>
      <c r="N58" s="12">
        <v>70.81</v>
      </c>
      <c r="O58" s="13">
        <v>71.44874999999999</v>
      </c>
      <c r="P58" s="17" t="s">
        <v>137</v>
      </c>
      <c r="Q58" s="14" t="s">
        <v>10</v>
      </c>
      <c r="R58" s="14" t="s">
        <v>118</v>
      </c>
      <c r="S58" s="14" t="s">
        <v>119</v>
      </c>
      <c r="T58" s="14" t="s">
        <v>144</v>
      </c>
    </row>
    <row r="59" spans="1:20" x14ac:dyDescent="0.3">
      <c r="A59" s="11">
        <v>44628.486805555556</v>
      </c>
      <c r="B59" s="11"/>
      <c r="C59" s="15">
        <v>44628</v>
      </c>
      <c r="D59" s="16">
        <v>0.48680555555555555</v>
      </c>
      <c r="E59" s="16"/>
      <c r="F59" s="13">
        <v>69.491249999999994</v>
      </c>
      <c r="G59" s="12">
        <v>63.9</v>
      </c>
      <c r="H59" s="12">
        <v>65.320000000000007</v>
      </c>
      <c r="I59" s="12">
        <v>73.84</v>
      </c>
      <c r="J59" s="12">
        <v>67.45</v>
      </c>
      <c r="K59" s="12">
        <v>69.58</v>
      </c>
      <c r="L59" s="12">
        <v>71</v>
      </c>
      <c r="M59" s="12">
        <v>75.97</v>
      </c>
      <c r="N59" s="12">
        <v>68.87</v>
      </c>
      <c r="O59" s="13">
        <v>69.491249999999994</v>
      </c>
      <c r="P59" s="17" t="s">
        <v>137</v>
      </c>
      <c r="Q59" s="14" t="s">
        <v>115</v>
      </c>
      <c r="R59" s="14" t="s">
        <v>118</v>
      </c>
      <c r="S59" s="14" t="s">
        <v>119</v>
      </c>
      <c r="T59" s="14" t="s">
        <v>144</v>
      </c>
    </row>
    <row r="60" spans="1:20" x14ac:dyDescent="0.3">
      <c r="A60" s="11">
        <v>44628.490277777775</v>
      </c>
      <c r="B60" s="11"/>
      <c r="C60" s="15">
        <v>44628</v>
      </c>
      <c r="D60" s="16">
        <v>0.49027777777777781</v>
      </c>
      <c r="E60" s="16"/>
      <c r="F60" s="13">
        <v>75.363749999999982</v>
      </c>
      <c r="G60" s="12">
        <v>69.3</v>
      </c>
      <c r="H60" s="12">
        <v>70.84</v>
      </c>
      <c r="I60" s="12">
        <v>80.08</v>
      </c>
      <c r="J60" s="12">
        <v>73.149999999999991</v>
      </c>
      <c r="K60" s="12">
        <v>75.459999999999994</v>
      </c>
      <c r="L60" s="12">
        <v>77</v>
      </c>
      <c r="M60" s="12">
        <v>82.39</v>
      </c>
      <c r="N60" s="12">
        <v>74.69</v>
      </c>
      <c r="O60" s="13">
        <v>75.363749999999982</v>
      </c>
      <c r="P60" s="17" t="s">
        <v>137</v>
      </c>
      <c r="Q60" s="14" t="s">
        <v>115</v>
      </c>
      <c r="R60" s="14" t="s">
        <v>118</v>
      </c>
      <c r="S60" s="14" t="s">
        <v>119</v>
      </c>
      <c r="T60" s="14" t="s">
        <v>144</v>
      </c>
    </row>
    <row r="61" spans="1:20" x14ac:dyDescent="0.3">
      <c r="A61" s="11">
        <v>44628.493750000001</v>
      </c>
      <c r="B61" s="11"/>
      <c r="C61" s="15">
        <v>44628</v>
      </c>
      <c r="D61" s="16">
        <v>0.49374999999999997</v>
      </c>
      <c r="E61" s="16"/>
      <c r="F61" s="13">
        <v>81.236250000000013</v>
      </c>
      <c r="G61" s="12">
        <v>74.7</v>
      </c>
      <c r="H61" s="12">
        <v>76.36</v>
      </c>
      <c r="I61" s="12">
        <v>86.320000000000007</v>
      </c>
      <c r="J61" s="12">
        <v>78.849999999999994</v>
      </c>
      <c r="K61" s="12">
        <v>81.34</v>
      </c>
      <c r="L61" s="12">
        <v>83</v>
      </c>
      <c r="M61" s="12">
        <v>88.81</v>
      </c>
      <c r="N61" s="12">
        <v>80.509999999999991</v>
      </c>
      <c r="O61" s="13">
        <v>81.236250000000013</v>
      </c>
      <c r="P61" s="17" t="s">
        <v>137</v>
      </c>
      <c r="Q61" s="14" t="s">
        <v>115</v>
      </c>
      <c r="R61" s="14" t="s">
        <v>118</v>
      </c>
      <c r="S61" s="14" t="s">
        <v>119</v>
      </c>
      <c r="T61" s="14" t="s">
        <v>144</v>
      </c>
    </row>
    <row r="62" spans="1:20" x14ac:dyDescent="0.3">
      <c r="A62" s="11">
        <v>44628.49722222222</v>
      </c>
      <c r="B62" s="11"/>
      <c r="C62" s="15">
        <v>44628</v>
      </c>
      <c r="D62" s="16">
        <v>0.49722222222222223</v>
      </c>
      <c r="E62" s="16"/>
      <c r="F62" s="13">
        <v>86.13000000000001</v>
      </c>
      <c r="G62" s="12">
        <v>79.2</v>
      </c>
      <c r="H62" s="12">
        <v>80.960000000000008</v>
      </c>
      <c r="I62" s="12">
        <v>91.52000000000001</v>
      </c>
      <c r="J62" s="12">
        <v>83.6</v>
      </c>
      <c r="K62" s="12">
        <v>86.24</v>
      </c>
      <c r="L62" s="12">
        <v>88</v>
      </c>
      <c r="M62" s="12">
        <v>94.160000000000011</v>
      </c>
      <c r="N62" s="12">
        <v>85.36</v>
      </c>
      <c r="O62" s="13">
        <v>86.13000000000001</v>
      </c>
      <c r="P62" s="17" t="s">
        <v>137</v>
      </c>
      <c r="Q62" s="14" t="s">
        <v>115</v>
      </c>
      <c r="R62" s="14" t="s">
        <v>118</v>
      </c>
      <c r="S62" s="14" t="s">
        <v>119</v>
      </c>
      <c r="T62" s="14" t="s">
        <v>144</v>
      </c>
    </row>
    <row r="63" spans="1:20" x14ac:dyDescent="0.3">
      <c r="A63" s="11">
        <v>44628.500694444447</v>
      </c>
      <c r="B63" s="11"/>
      <c r="C63" s="15">
        <v>44628</v>
      </c>
      <c r="D63" s="16">
        <v>0.50069444444444444</v>
      </c>
      <c r="E63" s="16"/>
      <c r="F63" s="13">
        <v>91.023750000000007</v>
      </c>
      <c r="G63" s="12">
        <v>83.7</v>
      </c>
      <c r="H63" s="12">
        <v>85.56</v>
      </c>
      <c r="I63" s="12">
        <v>96.72</v>
      </c>
      <c r="J63" s="12">
        <v>88.35</v>
      </c>
      <c r="K63" s="12">
        <v>91.14</v>
      </c>
      <c r="L63" s="12">
        <v>93</v>
      </c>
      <c r="M63" s="12">
        <v>99.51</v>
      </c>
      <c r="N63" s="12">
        <v>90.21</v>
      </c>
      <c r="O63" s="13">
        <v>91.023750000000007</v>
      </c>
      <c r="P63" s="17" t="s">
        <v>137</v>
      </c>
      <c r="Q63" s="14" t="s">
        <v>115</v>
      </c>
      <c r="R63" s="14" t="s">
        <v>118</v>
      </c>
      <c r="S63" s="14" t="s">
        <v>119</v>
      </c>
      <c r="T63" s="14" t="s">
        <v>144</v>
      </c>
    </row>
    <row r="64" spans="1:20" x14ac:dyDescent="0.3">
      <c r="A64" s="11">
        <v>44628.504166666666</v>
      </c>
      <c r="B64" s="11"/>
      <c r="C64" s="15">
        <v>44628</v>
      </c>
      <c r="D64" s="16">
        <v>0.50416666666666665</v>
      </c>
      <c r="E64" s="16"/>
      <c r="F64" s="13">
        <v>71.44874999999999</v>
      </c>
      <c r="G64" s="12">
        <v>65.7</v>
      </c>
      <c r="H64" s="12">
        <v>67.16</v>
      </c>
      <c r="I64" s="12">
        <v>75.92</v>
      </c>
      <c r="J64" s="12">
        <v>69.349999999999994</v>
      </c>
      <c r="K64" s="12">
        <v>71.539999999999992</v>
      </c>
      <c r="L64" s="12">
        <v>73</v>
      </c>
      <c r="M64" s="12">
        <v>78.11</v>
      </c>
      <c r="N64" s="12">
        <v>70.81</v>
      </c>
      <c r="O64" s="13">
        <v>71.44874999999999</v>
      </c>
      <c r="P64" s="17" t="s">
        <v>137</v>
      </c>
      <c r="Q64" s="14" t="s">
        <v>115</v>
      </c>
      <c r="R64" s="14" t="s">
        <v>118</v>
      </c>
      <c r="S64" s="14" t="s">
        <v>119</v>
      </c>
      <c r="T64" s="14" t="s">
        <v>144</v>
      </c>
    </row>
    <row r="65" spans="1:20" x14ac:dyDescent="0.3">
      <c r="A65" s="11">
        <v>44628.507638888892</v>
      </c>
      <c r="B65" s="11"/>
      <c r="C65" s="15">
        <v>44628</v>
      </c>
      <c r="D65" s="16">
        <v>0.50763888888888886</v>
      </c>
      <c r="E65" s="16"/>
      <c r="F65" s="13">
        <v>70.47</v>
      </c>
      <c r="G65" s="12">
        <v>64.8</v>
      </c>
      <c r="H65" s="12">
        <v>66.240000000000009</v>
      </c>
      <c r="I65" s="12">
        <v>74.88</v>
      </c>
      <c r="J65" s="12">
        <v>68.399999999999991</v>
      </c>
      <c r="K65" s="12">
        <v>70.56</v>
      </c>
      <c r="L65" s="12">
        <v>72</v>
      </c>
      <c r="M65" s="12">
        <v>77.040000000000006</v>
      </c>
      <c r="N65" s="12">
        <v>69.84</v>
      </c>
      <c r="O65" s="13">
        <v>70.47</v>
      </c>
      <c r="P65" s="17" t="s">
        <v>137</v>
      </c>
      <c r="Q65" s="14" t="s">
        <v>115</v>
      </c>
      <c r="R65" s="14" t="s">
        <v>118</v>
      </c>
      <c r="S65" s="14" t="s">
        <v>119</v>
      </c>
      <c r="T65" s="14" t="s">
        <v>144</v>
      </c>
    </row>
    <row r="66" spans="1:20" x14ac:dyDescent="0.3">
      <c r="A66" s="11">
        <v>44628.511111111111</v>
      </c>
      <c r="B66" s="11"/>
      <c r="C66" s="15">
        <v>44628</v>
      </c>
      <c r="D66" s="16">
        <v>0.51111111111111118</v>
      </c>
      <c r="E66" s="16"/>
      <c r="F66" s="13">
        <v>78.300000000000011</v>
      </c>
      <c r="G66" s="12">
        <v>72</v>
      </c>
      <c r="H66" s="12">
        <v>73.600000000000009</v>
      </c>
      <c r="I66" s="12">
        <v>83.2</v>
      </c>
      <c r="J66" s="12">
        <v>76</v>
      </c>
      <c r="K66" s="12">
        <v>78.400000000000006</v>
      </c>
      <c r="L66" s="12">
        <v>80</v>
      </c>
      <c r="M66" s="12">
        <v>85.600000000000009</v>
      </c>
      <c r="N66" s="12">
        <v>77.599999999999994</v>
      </c>
      <c r="O66" s="13">
        <v>78.300000000000011</v>
      </c>
      <c r="P66" s="17" t="s">
        <v>137</v>
      </c>
      <c r="Q66" s="14" t="s">
        <v>115</v>
      </c>
      <c r="R66" s="14" t="s">
        <v>118</v>
      </c>
      <c r="S66" s="14" t="s">
        <v>119</v>
      </c>
      <c r="T66" s="14" t="s">
        <v>144</v>
      </c>
    </row>
    <row r="67" spans="1:20" x14ac:dyDescent="0.3">
      <c r="A67" s="11">
        <v>44628.51458333333</v>
      </c>
      <c r="B67" s="11"/>
      <c r="C67" s="15">
        <v>44628</v>
      </c>
      <c r="D67" s="16">
        <v>0.51458333333333328</v>
      </c>
      <c r="E67" s="16"/>
      <c r="F67" s="13">
        <v>73.40625</v>
      </c>
      <c r="G67" s="12">
        <v>67.5</v>
      </c>
      <c r="H67" s="12">
        <v>69</v>
      </c>
      <c r="I67" s="12">
        <v>78</v>
      </c>
      <c r="J67" s="12">
        <v>71.25</v>
      </c>
      <c r="K67" s="12">
        <v>73.5</v>
      </c>
      <c r="L67" s="12">
        <v>75</v>
      </c>
      <c r="M67" s="12">
        <v>80.25</v>
      </c>
      <c r="N67" s="12">
        <v>72.75</v>
      </c>
      <c r="O67" s="13">
        <v>73.40625</v>
      </c>
      <c r="P67" s="17" t="s">
        <v>137</v>
      </c>
      <c r="Q67" s="14" t="s">
        <v>115</v>
      </c>
      <c r="R67" s="14" t="s">
        <v>118</v>
      </c>
      <c r="S67" s="14" t="s">
        <v>119</v>
      </c>
      <c r="T67" s="14" t="s">
        <v>144</v>
      </c>
    </row>
    <row r="68" spans="1:20" x14ac:dyDescent="0.3">
      <c r="A68" s="11">
        <v>44628.518055555556</v>
      </c>
      <c r="B68" s="11"/>
      <c r="C68" s="15">
        <v>44628</v>
      </c>
      <c r="D68" s="16">
        <v>0.5180555555555556</v>
      </c>
      <c r="E68" s="16"/>
      <c r="F68" s="13">
        <v>72.427499999999995</v>
      </c>
      <c r="G68" s="12">
        <v>66.600000000000009</v>
      </c>
      <c r="H68" s="12">
        <v>68.08</v>
      </c>
      <c r="I68" s="12">
        <v>76.960000000000008</v>
      </c>
      <c r="J68" s="12">
        <v>70.3</v>
      </c>
      <c r="K68" s="12">
        <v>72.52</v>
      </c>
      <c r="L68" s="12">
        <v>74</v>
      </c>
      <c r="M68" s="12">
        <v>79.180000000000007</v>
      </c>
      <c r="N68" s="12">
        <v>71.78</v>
      </c>
      <c r="O68" s="13">
        <v>72.427499999999995</v>
      </c>
      <c r="P68" s="17" t="s">
        <v>137</v>
      </c>
      <c r="Q68" s="14" t="s">
        <v>115</v>
      </c>
      <c r="R68" s="14" t="s">
        <v>118</v>
      </c>
      <c r="S68" s="14" t="s">
        <v>119</v>
      </c>
      <c r="T68" s="14" t="s">
        <v>144</v>
      </c>
    </row>
    <row r="69" spans="1:20" x14ac:dyDescent="0.3">
      <c r="A69" s="11">
        <v>44628.521527777775</v>
      </c>
      <c r="B69" s="11"/>
      <c r="C69" s="15">
        <v>44628</v>
      </c>
      <c r="D69" s="16">
        <v>0.52152777777777781</v>
      </c>
      <c r="E69" s="16"/>
      <c r="F69" s="13">
        <v>67.533749999999998</v>
      </c>
      <c r="G69" s="12">
        <v>62.1</v>
      </c>
      <c r="H69" s="12">
        <v>63.480000000000004</v>
      </c>
      <c r="I69" s="12">
        <v>71.760000000000005</v>
      </c>
      <c r="J69" s="12">
        <v>65.55</v>
      </c>
      <c r="K69" s="12">
        <v>67.62</v>
      </c>
      <c r="L69" s="12">
        <v>69</v>
      </c>
      <c r="M69" s="12">
        <v>73.83</v>
      </c>
      <c r="N69" s="12">
        <v>66.929999999999993</v>
      </c>
      <c r="O69" s="13">
        <v>67.533749999999998</v>
      </c>
      <c r="P69" s="17" t="s">
        <v>137</v>
      </c>
      <c r="Q69" s="14" t="s">
        <v>115</v>
      </c>
      <c r="R69" s="14" t="s">
        <v>118</v>
      </c>
      <c r="S69" s="14" t="s">
        <v>119</v>
      </c>
      <c r="T69" s="14" t="s">
        <v>144</v>
      </c>
    </row>
    <row r="70" spans="1:20" x14ac:dyDescent="0.3">
      <c r="A70" s="11">
        <v>44628.525000000001</v>
      </c>
      <c r="B70" s="11"/>
      <c r="C70" s="15">
        <v>44628</v>
      </c>
      <c r="D70" s="16">
        <v>0.52500000000000002</v>
      </c>
      <c r="E70" s="16"/>
      <c r="F70" s="13">
        <v>68.512499999999989</v>
      </c>
      <c r="G70" s="12">
        <v>63</v>
      </c>
      <c r="H70" s="12">
        <v>64.400000000000006</v>
      </c>
      <c r="I70" s="12">
        <v>72.8</v>
      </c>
      <c r="J70" s="12">
        <v>66.5</v>
      </c>
      <c r="K70" s="12">
        <v>68.599999999999994</v>
      </c>
      <c r="L70" s="12">
        <v>70</v>
      </c>
      <c r="M70" s="12">
        <v>74.900000000000006</v>
      </c>
      <c r="N70" s="12">
        <v>67.899999999999991</v>
      </c>
      <c r="O70" s="13">
        <v>68.512499999999989</v>
      </c>
      <c r="P70" s="17" t="s">
        <v>137</v>
      </c>
      <c r="Q70" s="14" t="s">
        <v>115</v>
      </c>
      <c r="R70" s="14" t="s">
        <v>118</v>
      </c>
      <c r="S70" s="14" t="s">
        <v>119</v>
      </c>
      <c r="T70" s="14" t="s">
        <v>144</v>
      </c>
    </row>
    <row r="71" spans="1:20" x14ac:dyDescent="0.3">
      <c r="A71" s="11">
        <v>44628.52847222222</v>
      </c>
      <c r="B71" s="11"/>
      <c r="C71" s="15">
        <v>44628</v>
      </c>
      <c r="D71" s="16">
        <v>0.52847222222222223</v>
      </c>
      <c r="E71" s="16"/>
      <c r="F71" s="13">
        <v>75.363749999999982</v>
      </c>
      <c r="G71" s="12">
        <v>69.3</v>
      </c>
      <c r="H71" s="12">
        <v>70.84</v>
      </c>
      <c r="I71" s="12">
        <v>80.08</v>
      </c>
      <c r="J71" s="12">
        <v>73.149999999999991</v>
      </c>
      <c r="K71" s="12">
        <v>75.459999999999994</v>
      </c>
      <c r="L71" s="12">
        <v>77</v>
      </c>
      <c r="M71" s="12">
        <v>82.39</v>
      </c>
      <c r="N71" s="12">
        <v>74.69</v>
      </c>
      <c r="O71" s="13">
        <v>75.363749999999982</v>
      </c>
      <c r="P71" s="17" t="s">
        <v>137</v>
      </c>
      <c r="Q71" s="14" t="s">
        <v>115</v>
      </c>
      <c r="R71" s="14" t="s">
        <v>118</v>
      </c>
      <c r="S71" s="14" t="s">
        <v>119</v>
      </c>
      <c r="T71" s="14" t="s">
        <v>144</v>
      </c>
    </row>
    <row r="72" spans="1:20" x14ac:dyDescent="0.3">
      <c r="A72" s="11">
        <v>44628.531944444447</v>
      </c>
      <c r="B72" s="11"/>
      <c r="C72" s="15">
        <v>44628</v>
      </c>
      <c r="D72" s="16">
        <v>0.53194444444444444</v>
      </c>
      <c r="E72" s="16"/>
      <c r="F72" s="13">
        <v>71.44874999999999</v>
      </c>
      <c r="G72" s="12">
        <v>65.7</v>
      </c>
      <c r="H72" s="12">
        <v>67.16</v>
      </c>
      <c r="I72" s="12">
        <v>75.92</v>
      </c>
      <c r="J72" s="12">
        <v>69.349999999999994</v>
      </c>
      <c r="K72" s="12">
        <v>71.539999999999992</v>
      </c>
      <c r="L72" s="12">
        <v>73</v>
      </c>
      <c r="M72" s="12">
        <v>78.11</v>
      </c>
      <c r="N72" s="12">
        <v>70.81</v>
      </c>
      <c r="O72" s="13">
        <v>71.44874999999999</v>
      </c>
      <c r="P72" s="17" t="s">
        <v>137</v>
      </c>
      <c r="Q72" s="14" t="s">
        <v>10</v>
      </c>
      <c r="R72" s="14" t="s">
        <v>118</v>
      </c>
      <c r="S72" s="14" t="s">
        <v>119</v>
      </c>
      <c r="T72" s="14" t="s">
        <v>144</v>
      </c>
    </row>
    <row r="73" spans="1:20" x14ac:dyDescent="0.3">
      <c r="A73" s="11">
        <v>44628.535416666666</v>
      </c>
      <c r="B73" s="11"/>
      <c r="C73" s="15">
        <v>44628</v>
      </c>
      <c r="D73" s="16">
        <v>0.53541666666666665</v>
      </c>
      <c r="E73" s="16"/>
      <c r="F73" s="13">
        <v>62.640000000000008</v>
      </c>
      <c r="G73" s="12">
        <v>57.6</v>
      </c>
      <c r="H73" s="12">
        <v>58.88</v>
      </c>
      <c r="I73" s="12">
        <v>66.56</v>
      </c>
      <c r="J73" s="12">
        <v>60.8</v>
      </c>
      <c r="K73" s="12">
        <v>62.72</v>
      </c>
      <c r="L73" s="12">
        <v>64</v>
      </c>
      <c r="M73" s="12">
        <v>68.48</v>
      </c>
      <c r="N73" s="12">
        <v>62.08</v>
      </c>
      <c r="O73" s="13">
        <v>62.640000000000008</v>
      </c>
      <c r="P73" s="17" t="s">
        <v>137</v>
      </c>
      <c r="Q73" s="14" t="s">
        <v>10</v>
      </c>
      <c r="R73" s="14" t="s">
        <v>118</v>
      </c>
      <c r="S73" s="14" t="s">
        <v>119</v>
      </c>
      <c r="T73" s="14" t="s">
        <v>144</v>
      </c>
    </row>
    <row r="74" spans="1:20" x14ac:dyDescent="0.3">
      <c r="A74" s="11">
        <v>44628.538888888892</v>
      </c>
      <c r="B74" s="11"/>
      <c r="C74" s="15">
        <v>44628</v>
      </c>
      <c r="D74" s="16">
        <v>0.53888888888888886</v>
      </c>
      <c r="E74" s="16"/>
      <c r="F74" s="13">
        <v>76.342500000000001</v>
      </c>
      <c r="G74" s="12">
        <v>70.2</v>
      </c>
      <c r="H74" s="12">
        <v>71.760000000000005</v>
      </c>
      <c r="I74" s="12">
        <v>81.12</v>
      </c>
      <c r="J74" s="12">
        <v>74.099999999999994</v>
      </c>
      <c r="K74" s="12">
        <v>76.44</v>
      </c>
      <c r="L74" s="12">
        <v>78</v>
      </c>
      <c r="M74" s="12">
        <v>83.460000000000008</v>
      </c>
      <c r="N74" s="12">
        <v>75.66</v>
      </c>
      <c r="O74" s="13">
        <v>76.342500000000001</v>
      </c>
      <c r="P74" s="17" t="s">
        <v>137</v>
      </c>
      <c r="Q74" s="14" t="s">
        <v>10</v>
      </c>
      <c r="R74" s="14" t="s">
        <v>118</v>
      </c>
      <c r="S74" s="14" t="s">
        <v>119</v>
      </c>
      <c r="T74" s="14" t="s">
        <v>144</v>
      </c>
    </row>
    <row r="75" spans="1:20" s="28" customFormat="1" x14ac:dyDescent="0.3">
      <c r="A75" s="24"/>
      <c r="B75" s="24"/>
      <c r="C75" s="25"/>
      <c r="D75" s="26"/>
      <c r="E75" s="26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</row>
    <row r="76" spans="1:20" x14ac:dyDescent="0.3">
      <c r="A76" s="11">
        <v>44628.542361111111</v>
      </c>
      <c r="B76" s="11"/>
      <c r="C76" s="15">
        <v>44628</v>
      </c>
      <c r="D76" s="16">
        <v>0.54236111111111118</v>
      </c>
      <c r="E76" s="16"/>
      <c r="F76" s="13">
        <v>88.087500000000006</v>
      </c>
      <c r="G76" s="12">
        <v>81</v>
      </c>
      <c r="H76" s="12">
        <v>82.8</v>
      </c>
      <c r="I76" s="12">
        <v>93.600000000000009</v>
      </c>
      <c r="J76" s="12">
        <v>85.5</v>
      </c>
      <c r="K76" s="12">
        <v>88.2</v>
      </c>
      <c r="L76" s="12">
        <v>90</v>
      </c>
      <c r="M76" s="12">
        <v>96.300000000000011</v>
      </c>
      <c r="N76" s="12">
        <v>87.3</v>
      </c>
      <c r="O76" s="13">
        <v>88.087500000000006</v>
      </c>
      <c r="P76" s="17" t="s">
        <v>10</v>
      </c>
      <c r="Q76" s="14" t="s">
        <v>10</v>
      </c>
      <c r="R76" s="14" t="s">
        <v>118</v>
      </c>
      <c r="S76" s="14" t="s">
        <v>119</v>
      </c>
      <c r="T76" s="14" t="s">
        <v>144</v>
      </c>
    </row>
    <row r="77" spans="1:20" x14ac:dyDescent="0.3">
      <c r="A77" s="11">
        <v>44628.54583333333</v>
      </c>
      <c r="B77" s="11"/>
      <c r="C77" s="15">
        <v>44628</v>
      </c>
      <c r="D77" s="16">
        <v>0.54583333333333328</v>
      </c>
      <c r="E77" s="16"/>
      <c r="F77" s="13">
        <v>70.47</v>
      </c>
      <c r="G77" s="12">
        <v>64.8</v>
      </c>
      <c r="H77" s="12">
        <v>66.240000000000009</v>
      </c>
      <c r="I77" s="12">
        <v>74.88</v>
      </c>
      <c r="J77" s="12">
        <v>68.399999999999991</v>
      </c>
      <c r="K77" s="12">
        <v>70.56</v>
      </c>
      <c r="L77" s="12">
        <v>72</v>
      </c>
      <c r="M77" s="12">
        <v>77.040000000000006</v>
      </c>
      <c r="N77" s="12">
        <v>69.84</v>
      </c>
      <c r="O77" s="13">
        <v>70.47</v>
      </c>
      <c r="P77" s="17" t="s">
        <v>10</v>
      </c>
      <c r="Q77" s="14" t="s">
        <v>10</v>
      </c>
      <c r="R77" s="14" t="s">
        <v>118</v>
      </c>
      <c r="S77" s="14" t="s">
        <v>119</v>
      </c>
      <c r="T77" s="14" t="s">
        <v>144</v>
      </c>
    </row>
    <row r="78" spans="1:20" x14ac:dyDescent="0.3">
      <c r="A78" s="11">
        <v>44628.549305555556</v>
      </c>
      <c r="B78" s="11"/>
      <c r="C78" s="15">
        <v>44628</v>
      </c>
      <c r="D78" s="16">
        <v>0.5493055555555556</v>
      </c>
      <c r="E78" s="16"/>
      <c r="F78" s="13">
        <v>68.512499999999989</v>
      </c>
      <c r="G78" s="12">
        <v>63</v>
      </c>
      <c r="H78" s="12">
        <v>64.400000000000006</v>
      </c>
      <c r="I78" s="12">
        <v>72.8</v>
      </c>
      <c r="J78" s="12">
        <v>66.5</v>
      </c>
      <c r="K78" s="12">
        <v>68.599999999999994</v>
      </c>
      <c r="L78" s="12">
        <v>70</v>
      </c>
      <c r="M78" s="12">
        <v>74.900000000000006</v>
      </c>
      <c r="N78" s="12">
        <v>67.899999999999991</v>
      </c>
      <c r="O78" s="13">
        <v>68.512499999999989</v>
      </c>
      <c r="P78" s="17" t="s">
        <v>10</v>
      </c>
      <c r="Q78" s="14" t="s">
        <v>10</v>
      </c>
      <c r="R78" s="14" t="s">
        <v>118</v>
      </c>
      <c r="S78" s="14" t="s">
        <v>119</v>
      </c>
      <c r="T78" s="14" t="s">
        <v>144</v>
      </c>
    </row>
    <row r="79" spans="1:20" x14ac:dyDescent="0.3">
      <c r="A79" s="11">
        <v>44628.552777777775</v>
      </c>
      <c r="B79" s="11"/>
      <c r="C79" s="15">
        <v>44628</v>
      </c>
      <c r="D79" s="16">
        <v>0.55277777777777781</v>
      </c>
      <c r="E79" s="16"/>
      <c r="F79" s="13">
        <v>74.385000000000005</v>
      </c>
      <c r="G79" s="12">
        <v>68.400000000000006</v>
      </c>
      <c r="H79" s="12">
        <v>69.92</v>
      </c>
      <c r="I79" s="12">
        <v>79.040000000000006</v>
      </c>
      <c r="J79" s="12">
        <v>72.2</v>
      </c>
      <c r="K79" s="12">
        <v>74.48</v>
      </c>
      <c r="L79" s="12">
        <v>76</v>
      </c>
      <c r="M79" s="12">
        <v>81.320000000000007</v>
      </c>
      <c r="N79" s="12">
        <v>73.72</v>
      </c>
      <c r="O79" s="13">
        <v>74.385000000000005</v>
      </c>
      <c r="P79" s="17" t="s">
        <v>10</v>
      </c>
      <c r="Q79" s="14" t="s">
        <v>10</v>
      </c>
      <c r="R79" s="14" t="s">
        <v>118</v>
      </c>
      <c r="S79" s="14" t="s">
        <v>119</v>
      </c>
      <c r="T79" s="14" t="s">
        <v>144</v>
      </c>
    </row>
    <row r="80" spans="1:20" x14ac:dyDescent="0.3">
      <c r="A80" s="11">
        <v>44628.556250000001</v>
      </c>
      <c r="B80" s="11"/>
      <c r="C80" s="15">
        <v>44628</v>
      </c>
      <c r="D80" s="16">
        <v>0.55625000000000002</v>
      </c>
      <c r="E80" s="16"/>
      <c r="F80" s="13">
        <v>84.172499999999999</v>
      </c>
      <c r="G80" s="12">
        <v>77.400000000000006</v>
      </c>
      <c r="H80" s="12">
        <v>79.12</v>
      </c>
      <c r="I80" s="12">
        <v>89.44</v>
      </c>
      <c r="J80" s="12">
        <v>81.7</v>
      </c>
      <c r="K80" s="12">
        <v>84.28</v>
      </c>
      <c r="L80" s="12">
        <v>86</v>
      </c>
      <c r="M80" s="12">
        <v>92.02000000000001</v>
      </c>
      <c r="N80" s="12">
        <v>83.42</v>
      </c>
      <c r="O80" s="13">
        <v>84.172499999999999</v>
      </c>
      <c r="P80" s="17" t="s">
        <v>10</v>
      </c>
      <c r="Q80" s="14" t="s">
        <v>10</v>
      </c>
      <c r="R80" s="14" t="s">
        <v>118</v>
      </c>
      <c r="S80" s="14" t="s">
        <v>119</v>
      </c>
      <c r="T80" s="14" t="s">
        <v>144</v>
      </c>
    </row>
    <row r="81" spans="1:20" x14ac:dyDescent="0.3">
      <c r="A81" s="11">
        <v>44628.55972222222</v>
      </c>
      <c r="B81" s="11"/>
      <c r="C81" s="15">
        <v>44628</v>
      </c>
      <c r="D81" s="16">
        <v>0.55972222222222223</v>
      </c>
      <c r="E81" s="16"/>
      <c r="F81" s="13">
        <v>76.342500000000001</v>
      </c>
      <c r="G81" s="12">
        <v>70.2</v>
      </c>
      <c r="H81" s="12">
        <v>71.760000000000005</v>
      </c>
      <c r="I81" s="12">
        <v>81.12</v>
      </c>
      <c r="J81" s="12">
        <v>74.099999999999994</v>
      </c>
      <c r="K81" s="12">
        <v>76.44</v>
      </c>
      <c r="L81" s="12">
        <v>78</v>
      </c>
      <c r="M81" s="12">
        <v>83.460000000000008</v>
      </c>
      <c r="N81" s="12">
        <v>75.66</v>
      </c>
      <c r="O81" s="13">
        <v>76.342500000000001</v>
      </c>
      <c r="P81" s="17" t="s">
        <v>10</v>
      </c>
      <c r="Q81" s="14" t="s">
        <v>10</v>
      </c>
      <c r="R81" s="14" t="s">
        <v>118</v>
      </c>
      <c r="S81" s="14" t="s">
        <v>119</v>
      </c>
      <c r="T81" s="14" t="s">
        <v>144</v>
      </c>
    </row>
    <row r="82" spans="1:20" x14ac:dyDescent="0.3">
      <c r="A82" s="11">
        <v>44628.563194444447</v>
      </c>
      <c r="B82" s="11"/>
      <c r="C82" s="15">
        <v>44628</v>
      </c>
      <c r="D82" s="16">
        <v>0.56319444444444444</v>
      </c>
      <c r="E82" s="16"/>
      <c r="F82" s="13">
        <v>77.321250000000006</v>
      </c>
      <c r="G82" s="12">
        <v>71.100000000000009</v>
      </c>
      <c r="H82" s="12">
        <v>72.680000000000007</v>
      </c>
      <c r="I82" s="12">
        <v>82.16</v>
      </c>
      <c r="J82" s="12">
        <v>75.05</v>
      </c>
      <c r="K82" s="12">
        <v>77.42</v>
      </c>
      <c r="L82" s="12">
        <v>79</v>
      </c>
      <c r="M82" s="12">
        <v>84.53</v>
      </c>
      <c r="N82" s="12">
        <v>76.63</v>
      </c>
      <c r="O82" s="13">
        <v>77.321250000000006</v>
      </c>
      <c r="P82" s="17" t="s">
        <v>10</v>
      </c>
      <c r="Q82" s="14" t="s">
        <v>10</v>
      </c>
      <c r="R82" s="14" t="s">
        <v>118</v>
      </c>
      <c r="S82" s="14" t="s">
        <v>119</v>
      </c>
      <c r="T82" s="14" t="s">
        <v>144</v>
      </c>
    </row>
    <row r="83" spans="1:20" x14ac:dyDescent="0.3">
      <c r="A83" s="11">
        <v>44628.566666666666</v>
      </c>
      <c r="B83" s="11"/>
      <c r="C83" s="15">
        <v>44628</v>
      </c>
      <c r="D83" s="16">
        <v>0.56666666666666665</v>
      </c>
      <c r="E83" s="16"/>
      <c r="F83" s="13">
        <v>62.640000000000008</v>
      </c>
      <c r="G83" s="12">
        <v>57.6</v>
      </c>
      <c r="H83" s="12">
        <v>58.88</v>
      </c>
      <c r="I83" s="12">
        <v>66.56</v>
      </c>
      <c r="J83" s="12">
        <v>60.8</v>
      </c>
      <c r="K83" s="12">
        <v>62.72</v>
      </c>
      <c r="L83" s="12">
        <v>64</v>
      </c>
      <c r="M83" s="12">
        <v>68.48</v>
      </c>
      <c r="N83" s="12">
        <v>62.08</v>
      </c>
      <c r="O83" s="13">
        <v>62.640000000000008</v>
      </c>
      <c r="P83" s="17" t="s">
        <v>10</v>
      </c>
      <c r="Q83" s="14" t="s">
        <v>10</v>
      </c>
      <c r="R83" s="14" t="s">
        <v>118</v>
      </c>
      <c r="S83" s="14" t="s">
        <v>119</v>
      </c>
      <c r="T83" s="14" t="s">
        <v>144</v>
      </c>
    </row>
    <row r="84" spans="1:20" x14ac:dyDescent="0.3">
      <c r="A84" s="11">
        <v>44628.570138888892</v>
      </c>
      <c r="B84" s="11"/>
      <c r="C84" s="15">
        <v>44628</v>
      </c>
      <c r="D84" s="16">
        <v>0.57013888888888886</v>
      </c>
      <c r="E84" s="16"/>
      <c r="F84" s="13">
        <v>71.44874999999999</v>
      </c>
      <c r="G84" s="12">
        <v>65.7</v>
      </c>
      <c r="H84" s="12">
        <v>67.16</v>
      </c>
      <c r="I84" s="12">
        <v>75.92</v>
      </c>
      <c r="J84" s="12">
        <v>69.349999999999994</v>
      </c>
      <c r="K84" s="12">
        <v>71.539999999999992</v>
      </c>
      <c r="L84" s="12">
        <v>73</v>
      </c>
      <c r="M84" s="12">
        <v>78.11</v>
      </c>
      <c r="N84" s="12">
        <v>70.81</v>
      </c>
      <c r="O84" s="13">
        <v>71.44874999999999</v>
      </c>
      <c r="P84" s="17" t="s">
        <v>10</v>
      </c>
      <c r="Q84" s="14" t="s">
        <v>10</v>
      </c>
      <c r="R84" s="14" t="s">
        <v>118</v>
      </c>
      <c r="S84" s="14" t="s">
        <v>119</v>
      </c>
      <c r="T84" s="14" t="s">
        <v>144</v>
      </c>
    </row>
    <row r="85" spans="1:20" x14ac:dyDescent="0.3">
      <c r="A85" s="11">
        <v>44628.573611111111</v>
      </c>
      <c r="B85" s="11"/>
      <c r="C85" s="15">
        <v>44628</v>
      </c>
      <c r="D85" s="16">
        <v>0.57361111111111118</v>
      </c>
      <c r="E85" s="16"/>
      <c r="F85" s="13">
        <v>78.300000000000011</v>
      </c>
      <c r="G85" s="12">
        <v>72</v>
      </c>
      <c r="H85" s="12">
        <v>73.600000000000009</v>
      </c>
      <c r="I85" s="12">
        <v>83.2</v>
      </c>
      <c r="J85" s="12">
        <v>76</v>
      </c>
      <c r="K85" s="12">
        <v>78.400000000000006</v>
      </c>
      <c r="L85" s="12">
        <v>80</v>
      </c>
      <c r="M85" s="12">
        <v>85.600000000000009</v>
      </c>
      <c r="N85" s="12">
        <v>77.599999999999994</v>
      </c>
      <c r="O85" s="13">
        <v>78.300000000000011</v>
      </c>
      <c r="P85" s="17" t="s">
        <v>10</v>
      </c>
      <c r="Q85" s="14" t="s">
        <v>10</v>
      </c>
      <c r="R85" s="14" t="s">
        <v>118</v>
      </c>
      <c r="S85" s="14" t="s">
        <v>119</v>
      </c>
      <c r="T85" s="14" t="s">
        <v>144</v>
      </c>
    </row>
    <row r="86" spans="1:20" x14ac:dyDescent="0.3">
      <c r="A86" s="11">
        <v>44628.57708333333</v>
      </c>
      <c r="B86" s="11"/>
      <c r="C86" s="15">
        <v>44628</v>
      </c>
      <c r="D86" s="16">
        <v>0.57708333333333328</v>
      </c>
      <c r="E86" s="16"/>
      <c r="F86" s="13">
        <v>63.618750000000006</v>
      </c>
      <c r="G86" s="12">
        <v>58.5</v>
      </c>
      <c r="H86" s="12">
        <v>59.800000000000004</v>
      </c>
      <c r="I86" s="12">
        <v>67.600000000000009</v>
      </c>
      <c r="J86" s="12">
        <v>61.75</v>
      </c>
      <c r="K86" s="12">
        <v>63.699999999999996</v>
      </c>
      <c r="L86" s="12">
        <v>65</v>
      </c>
      <c r="M86" s="12">
        <v>69.55</v>
      </c>
      <c r="N86" s="12">
        <v>63.05</v>
      </c>
      <c r="O86" s="13">
        <v>63.618750000000006</v>
      </c>
      <c r="P86" s="17" t="s">
        <v>10</v>
      </c>
      <c r="Q86" s="14" t="s">
        <v>10</v>
      </c>
      <c r="R86" s="14" t="s">
        <v>118</v>
      </c>
      <c r="S86" s="14" t="s">
        <v>119</v>
      </c>
      <c r="T86" s="14" t="s">
        <v>144</v>
      </c>
    </row>
    <row r="87" spans="1:20" x14ac:dyDescent="0.3">
      <c r="A87" s="11">
        <v>44628.580555555556</v>
      </c>
      <c r="B87" s="11"/>
      <c r="C87" s="15">
        <v>44628</v>
      </c>
      <c r="D87" s="16">
        <v>0.5805555555555556</v>
      </c>
      <c r="E87" s="16"/>
      <c r="F87" s="13">
        <v>72.427499999999995</v>
      </c>
      <c r="G87" s="12">
        <v>66.600000000000009</v>
      </c>
      <c r="H87" s="12">
        <v>68.08</v>
      </c>
      <c r="I87" s="12">
        <v>76.960000000000008</v>
      </c>
      <c r="J87" s="12">
        <v>70.3</v>
      </c>
      <c r="K87" s="12">
        <v>72.52</v>
      </c>
      <c r="L87" s="12">
        <v>74</v>
      </c>
      <c r="M87" s="12">
        <v>79.180000000000007</v>
      </c>
      <c r="N87" s="12">
        <v>71.78</v>
      </c>
      <c r="O87" s="13">
        <v>72.427499999999995</v>
      </c>
      <c r="P87" s="17" t="s">
        <v>10</v>
      </c>
      <c r="Q87" s="14" t="s">
        <v>10</v>
      </c>
      <c r="R87" s="14" t="s">
        <v>118</v>
      </c>
      <c r="S87" s="14" t="s">
        <v>119</v>
      </c>
      <c r="T87" s="14" t="s">
        <v>144</v>
      </c>
    </row>
    <row r="88" spans="1:20" x14ac:dyDescent="0.3">
      <c r="A88" s="11">
        <v>44628.584027777775</v>
      </c>
      <c r="B88" s="11"/>
      <c r="C88" s="15">
        <v>44628</v>
      </c>
      <c r="D88" s="16">
        <v>0.58402777777777781</v>
      </c>
      <c r="E88" s="16"/>
      <c r="F88" s="13">
        <v>78.300000000000011</v>
      </c>
      <c r="G88" s="12">
        <v>72</v>
      </c>
      <c r="H88" s="12">
        <v>73.600000000000009</v>
      </c>
      <c r="I88" s="12">
        <v>83.2</v>
      </c>
      <c r="J88" s="12">
        <v>76</v>
      </c>
      <c r="K88" s="12">
        <v>78.400000000000006</v>
      </c>
      <c r="L88" s="12">
        <v>80</v>
      </c>
      <c r="M88" s="12">
        <v>85.600000000000009</v>
      </c>
      <c r="N88" s="12">
        <v>77.599999999999994</v>
      </c>
      <c r="O88" s="13">
        <v>78.300000000000011</v>
      </c>
      <c r="P88" s="17" t="s">
        <v>138</v>
      </c>
      <c r="Q88" s="14" t="s">
        <v>116</v>
      </c>
      <c r="R88" s="14" t="s">
        <v>118</v>
      </c>
      <c r="S88" s="14" t="s">
        <v>119</v>
      </c>
      <c r="T88" s="14" t="s">
        <v>144</v>
      </c>
    </row>
    <row r="89" spans="1:20" x14ac:dyDescent="0.3">
      <c r="A89" s="11">
        <v>44628.587500000001</v>
      </c>
      <c r="B89" s="11"/>
      <c r="C89" s="15">
        <v>44628</v>
      </c>
      <c r="D89" s="16">
        <v>0.58750000000000002</v>
      </c>
      <c r="E89" s="16"/>
      <c r="F89" s="13">
        <v>80.257499999999993</v>
      </c>
      <c r="G89" s="12">
        <v>73.8</v>
      </c>
      <c r="H89" s="12">
        <v>75.44</v>
      </c>
      <c r="I89" s="12">
        <v>85.28</v>
      </c>
      <c r="J89" s="12">
        <v>77.899999999999991</v>
      </c>
      <c r="K89" s="12">
        <v>80.36</v>
      </c>
      <c r="L89" s="12">
        <v>82</v>
      </c>
      <c r="M89" s="12">
        <v>87.740000000000009</v>
      </c>
      <c r="N89" s="12">
        <v>79.539999999999992</v>
      </c>
      <c r="O89" s="13">
        <v>80.257499999999993</v>
      </c>
      <c r="P89" s="17" t="s">
        <v>138</v>
      </c>
      <c r="Q89" s="14" t="s">
        <v>116</v>
      </c>
      <c r="R89" s="14" t="s">
        <v>118</v>
      </c>
      <c r="S89" s="14" t="s">
        <v>119</v>
      </c>
      <c r="T89" s="14" t="s">
        <v>144</v>
      </c>
    </row>
    <row r="90" spans="1:20" x14ac:dyDescent="0.3">
      <c r="A90" s="11">
        <v>44628.59097222222</v>
      </c>
      <c r="B90" s="11"/>
      <c r="C90" s="15">
        <v>44628</v>
      </c>
      <c r="D90" s="16">
        <v>0.59097222222222223</v>
      </c>
      <c r="E90" s="16"/>
      <c r="F90" s="13">
        <v>67.533749999999998</v>
      </c>
      <c r="G90" s="12">
        <v>62.1</v>
      </c>
      <c r="H90" s="12">
        <v>63.480000000000004</v>
      </c>
      <c r="I90" s="12">
        <v>71.760000000000005</v>
      </c>
      <c r="J90" s="12">
        <v>65.55</v>
      </c>
      <c r="K90" s="12">
        <v>67.62</v>
      </c>
      <c r="L90" s="12">
        <v>69</v>
      </c>
      <c r="M90" s="12">
        <v>73.83</v>
      </c>
      <c r="N90" s="12">
        <v>66.929999999999993</v>
      </c>
      <c r="O90" s="13">
        <v>67.533749999999998</v>
      </c>
      <c r="P90" s="17" t="s">
        <v>138</v>
      </c>
      <c r="Q90" s="14" t="s">
        <v>116</v>
      </c>
      <c r="R90" s="14" t="s">
        <v>118</v>
      </c>
      <c r="S90" s="14" t="s">
        <v>119</v>
      </c>
      <c r="T90" s="14" t="s">
        <v>144</v>
      </c>
    </row>
    <row r="91" spans="1:20" x14ac:dyDescent="0.3">
      <c r="A91" s="11">
        <v>44634.546678240738</v>
      </c>
      <c r="B91" s="11"/>
      <c r="C91" s="15">
        <v>44634</v>
      </c>
      <c r="D91" s="16">
        <v>0.54667824074074078</v>
      </c>
      <c r="E91" s="16"/>
      <c r="F91" s="13">
        <v>77.321250000000006</v>
      </c>
      <c r="G91" s="12">
        <v>71.100000000000009</v>
      </c>
      <c r="H91" s="12">
        <v>72.680000000000007</v>
      </c>
      <c r="I91" s="12">
        <v>82.16</v>
      </c>
      <c r="J91" s="12">
        <v>75.05</v>
      </c>
      <c r="K91" s="12">
        <v>77.42</v>
      </c>
      <c r="L91" s="12">
        <v>79</v>
      </c>
      <c r="M91" s="12">
        <v>84.53</v>
      </c>
      <c r="N91" s="12">
        <v>76.63</v>
      </c>
      <c r="O91" s="13">
        <v>77.321250000000006</v>
      </c>
      <c r="P91" s="17" t="s">
        <v>10</v>
      </c>
      <c r="Q91" s="14" t="s">
        <v>10</v>
      </c>
      <c r="R91" s="14" t="s">
        <v>15</v>
      </c>
      <c r="S91" s="14" t="s">
        <v>17</v>
      </c>
      <c r="T91" s="14" t="s">
        <v>143</v>
      </c>
    </row>
    <row r="92" spans="1:20" x14ac:dyDescent="0.3">
      <c r="A92" s="11">
        <v>44634.546701388892</v>
      </c>
      <c r="B92" s="11"/>
      <c r="C92" s="15">
        <v>44634</v>
      </c>
      <c r="D92" s="16">
        <v>0.54670138888888886</v>
      </c>
      <c r="E92" s="16"/>
      <c r="F92" s="13">
        <v>83.087500000000006</v>
      </c>
      <c r="G92" s="12">
        <v>76.5</v>
      </c>
      <c r="H92" s="12">
        <v>85</v>
      </c>
      <c r="I92" s="12">
        <v>88.4</v>
      </c>
      <c r="J92" s="12">
        <v>80.75</v>
      </c>
      <c r="K92" s="12">
        <v>83.3</v>
      </c>
      <c r="L92" s="12">
        <v>77.350000000000009</v>
      </c>
      <c r="M92" s="12">
        <v>90.95</v>
      </c>
      <c r="N92" s="12">
        <v>82.45</v>
      </c>
      <c r="O92" s="13">
        <v>83.087500000000006</v>
      </c>
      <c r="P92" s="17" t="s">
        <v>10</v>
      </c>
      <c r="Q92" s="14" t="s">
        <v>10</v>
      </c>
      <c r="R92" s="14" t="s">
        <v>15</v>
      </c>
      <c r="S92" s="14" t="s">
        <v>17</v>
      </c>
      <c r="T92" s="14" t="s">
        <v>143</v>
      </c>
    </row>
    <row r="93" spans="1:20" x14ac:dyDescent="0.3">
      <c r="A93" s="11">
        <v>44634.5471412037</v>
      </c>
      <c r="B93" s="11"/>
      <c r="C93" s="15">
        <v>44634</v>
      </c>
      <c r="D93" s="16">
        <v>0.54714120370370367</v>
      </c>
      <c r="E93" s="16"/>
      <c r="F93" s="13">
        <v>80.155000000000001</v>
      </c>
      <c r="G93" s="12">
        <v>73.8</v>
      </c>
      <c r="H93" s="12">
        <v>82</v>
      </c>
      <c r="I93" s="12">
        <v>85.28</v>
      </c>
      <c r="J93" s="12">
        <v>77.899999999999991</v>
      </c>
      <c r="K93" s="12">
        <v>80.36</v>
      </c>
      <c r="L93" s="12">
        <v>74.62</v>
      </c>
      <c r="M93" s="12">
        <v>87.740000000000009</v>
      </c>
      <c r="N93" s="12">
        <v>79.539999999999992</v>
      </c>
      <c r="O93" s="13">
        <v>80.155000000000001</v>
      </c>
      <c r="P93" s="17" t="s">
        <v>10</v>
      </c>
      <c r="Q93" s="14" t="s">
        <v>10</v>
      </c>
      <c r="R93" s="14" t="s">
        <v>15</v>
      </c>
      <c r="S93" s="14" t="s">
        <v>17</v>
      </c>
      <c r="T93" s="14" t="s">
        <v>143</v>
      </c>
    </row>
    <row r="94" spans="1:20" x14ac:dyDescent="0.3">
      <c r="A94" s="11">
        <v>44634.547210648147</v>
      </c>
      <c r="B94" s="11"/>
      <c r="C94" s="15">
        <v>44634</v>
      </c>
      <c r="D94" s="16">
        <v>0.54721064814814813</v>
      </c>
      <c r="E94" s="16"/>
      <c r="F94" s="13">
        <v>80.175625000000011</v>
      </c>
      <c r="G94" s="12">
        <v>93</v>
      </c>
      <c r="H94" s="12">
        <v>74.98</v>
      </c>
      <c r="I94" s="12">
        <v>84.76</v>
      </c>
      <c r="J94" s="12">
        <v>77.424999999999997</v>
      </c>
      <c r="K94" s="12">
        <v>79.87</v>
      </c>
      <c r="L94" s="12">
        <v>74.165000000000006</v>
      </c>
      <c r="M94" s="12">
        <v>87.204999999999998</v>
      </c>
      <c r="N94" s="12">
        <v>70</v>
      </c>
      <c r="O94" s="13">
        <v>80.175625000000011</v>
      </c>
      <c r="P94" s="17" t="s">
        <v>10</v>
      </c>
      <c r="Q94" s="14" t="s">
        <v>10</v>
      </c>
      <c r="R94" s="14" t="s">
        <v>15</v>
      </c>
      <c r="S94" s="14" t="s">
        <v>17</v>
      </c>
      <c r="T94" s="14" t="s">
        <v>143</v>
      </c>
    </row>
    <row r="95" spans="1:20" x14ac:dyDescent="0.3">
      <c r="A95" s="11">
        <v>44634.547905092593</v>
      </c>
      <c r="B95" s="11"/>
      <c r="C95" s="15">
        <v>44634</v>
      </c>
      <c r="D95" s="16">
        <v>0.54790509259259257</v>
      </c>
      <c r="E95" s="16"/>
      <c r="F95" s="13">
        <v>82.143124999999998</v>
      </c>
      <c r="G95" s="12">
        <v>89</v>
      </c>
      <c r="H95" s="12">
        <v>76.820000000000007</v>
      </c>
      <c r="I95" s="12">
        <v>86.84</v>
      </c>
      <c r="J95" s="12">
        <v>79.325000000000003</v>
      </c>
      <c r="K95" s="12">
        <v>81.83</v>
      </c>
      <c r="L95" s="12">
        <v>75.984999999999999</v>
      </c>
      <c r="M95" s="12">
        <v>89.344999999999999</v>
      </c>
      <c r="N95" s="12">
        <v>78</v>
      </c>
      <c r="O95" s="13">
        <v>82.143124999999998</v>
      </c>
      <c r="P95" s="17" t="s">
        <v>10</v>
      </c>
      <c r="Q95" s="14" t="s">
        <v>10</v>
      </c>
      <c r="R95" s="14" t="s">
        <v>15</v>
      </c>
      <c r="S95" s="14" t="s">
        <v>17</v>
      </c>
      <c r="T95" s="14" t="s">
        <v>143</v>
      </c>
    </row>
    <row r="96" spans="1:20" x14ac:dyDescent="0.3">
      <c r="A96" s="11">
        <v>44634.54859953704</v>
      </c>
      <c r="B96" s="11"/>
      <c r="C96" s="15">
        <v>44634</v>
      </c>
      <c r="D96" s="16">
        <v>0.54859953703703701</v>
      </c>
      <c r="E96" s="16"/>
      <c r="F96" s="13">
        <v>90.160000000000011</v>
      </c>
      <c r="G96" s="12">
        <v>92</v>
      </c>
      <c r="H96" s="12">
        <v>84.64</v>
      </c>
      <c r="I96" s="12">
        <v>95.68</v>
      </c>
      <c r="J96" s="12">
        <v>87.399999999999991</v>
      </c>
      <c r="K96" s="12">
        <v>90.16</v>
      </c>
      <c r="L96" s="12">
        <v>83.72</v>
      </c>
      <c r="M96" s="12">
        <v>98.440000000000012</v>
      </c>
      <c r="N96" s="12">
        <v>89.24</v>
      </c>
      <c r="O96" s="13">
        <v>90.160000000000011</v>
      </c>
      <c r="P96" s="17" t="s">
        <v>10</v>
      </c>
      <c r="Q96" s="14" t="s">
        <v>10</v>
      </c>
      <c r="R96" s="14" t="s">
        <v>15</v>
      </c>
      <c r="S96" s="14" t="s">
        <v>17</v>
      </c>
      <c r="T96" s="14" t="s">
        <v>143</v>
      </c>
    </row>
    <row r="97" spans="1:20" x14ac:dyDescent="0.3">
      <c r="A97" s="11">
        <v>44634.548715277779</v>
      </c>
      <c r="B97" s="11"/>
      <c r="C97" s="15">
        <v>44634</v>
      </c>
      <c r="D97" s="16">
        <v>0.54871527777777784</v>
      </c>
      <c r="E97" s="16"/>
      <c r="F97" s="13">
        <v>78.617500000000007</v>
      </c>
      <c r="G97" s="12">
        <v>73.8</v>
      </c>
      <c r="H97" s="12">
        <v>75.44</v>
      </c>
      <c r="I97" s="12">
        <v>85.28</v>
      </c>
      <c r="J97" s="12">
        <v>77.899999999999991</v>
      </c>
      <c r="K97" s="12">
        <v>80.36</v>
      </c>
      <c r="L97" s="12">
        <v>74.62</v>
      </c>
      <c r="M97" s="12">
        <v>82</v>
      </c>
      <c r="N97" s="12">
        <v>79.539999999999992</v>
      </c>
      <c r="O97" s="13">
        <v>78.617500000000007</v>
      </c>
      <c r="P97" s="17" t="s">
        <v>10</v>
      </c>
      <c r="Q97" s="14" t="s">
        <v>10</v>
      </c>
      <c r="R97" s="14" t="s">
        <v>15</v>
      </c>
      <c r="S97" s="14" t="s">
        <v>17</v>
      </c>
      <c r="T97" s="14" t="s">
        <v>143</v>
      </c>
    </row>
    <row r="98" spans="1:20" x14ac:dyDescent="0.3">
      <c r="A98" s="11">
        <v>44634.548981481479</v>
      </c>
      <c r="B98" s="11"/>
      <c r="C98" s="15">
        <v>44634</v>
      </c>
      <c r="D98" s="16">
        <v>0.54898148148148151</v>
      </c>
      <c r="E98" s="16"/>
      <c r="F98" s="13">
        <v>79.177500000000009</v>
      </c>
      <c r="G98" s="12">
        <v>72.900000000000006</v>
      </c>
      <c r="H98" s="12">
        <v>81</v>
      </c>
      <c r="I98" s="12">
        <v>84.240000000000009</v>
      </c>
      <c r="J98" s="12">
        <v>76.95</v>
      </c>
      <c r="K98" s="12">
        <v>79.38</v>
      </c>
      <c r="L98" s="12">
        <v>73.710000000000008</v>
      </c>
      <c r="M98" s="12">
        <v>86.67</v>
      </c>
      <c r="N98" s="12">
        <v>78.569999999999993</v>
      </c>
      <c r="O98" s="13">
        <v>79.177500000000009</v>
      </c>
      <c r="P98" s="17" t="s">
        <v>10</v>
      </c>
      <c r="Q98" s="14" t="s">
        <v>10</v>
      </c>
      <c r="R98" s="14" t="s">
        <v>15</v>
      </c>
      <c r="S98" s="14" t="s">
        <v>17</v>
      </c>
      <c r="T98" s="14" t="s">
        <v>143</v>
      </c>
    </row>
    <row r="99" spans="1:20" x14ac:dyDescent="0.3">
      <c r="A99" s="11">
        <v>44634.549293981479</v>
      </c>
      <c r="B99" s="11"/>
      <c r="C99" s="15">
        <v>44634</v>
      </c>
      <c r="D99" s="16">
        <v>0.54929398148148145</v>
      </c>
      <c r="E99" s="16"/>
      <c r="F99" s="13">
        <v>93.456249999999997</v>
      </c>
      <c r="G99" s="12">
        <v>93</v>
      </c>
      <c r="H99" s="12">
        <v>87.4</v>
      </c>
      <c r="I99" s="12">
        <v>98.8</v>
      </c>
      <c r="J99" s="12">
        <v>90.25</v>
      </c>
      <c r="K99" s="12">
        <v>93.1</v>
      </c>
      <c r="L99" s="12">
        <v>86.45</v>
      </c>
      <c r="M99" s="12">
        <v>101.65</v>
      </c>
      <c r="N99" s="12">
        <v>97</v>
      </c>
      <c r="O99" s="13">
        <v>93.456249999999997</v>
      </c>
      <c r="P99" s="17" t="s">
        <v>10</v>
      </c>
      <c r="Q99" s="14" t="s">
        <v>10</v>
      </c>
      <c r="R99" s="14" t="s">
        <v>15</v>
      </c>
      <c r="S99" s="14" t="s">
        <v>17</v>
      </c>
      <c r="T99" s="14" t="s">
        <v>143</v>
      </c>
    </row>
    <row r="100" spans="1:20" x14ac:dyDescent="0.3">
      <c r="A100" s="11">
        <v>44634.549305555556</v>
      </c>
      <c r="B100" s="11"/>
      <c r="C100" s="15">
        <v>44634</v>
      </c>
      <c r="D100" s="16">
        <v>0.5493055555555556</v>
      </c>
      <c r="E100" s="16"/>
      <c r="F100" s="13">
        <v>94.406666666666666</v>
      </c>
      <c r="G100" s="12">
        <v>86.7</v>
      </c>
      <c r="H100" s="12">
        <v>76</v>
      </c>
      <c r="I100" s="12">
        <v>100.18666666666667</v>
      </c>
      <c r="J100" s="12">
        <v>91.516666666666652</v>
      </c>
      <c r="K100" s="12">
        <v>94.406666666666666</v>
      </c>
      <c r="L100" s="12">
        <v>97</v>
      </c>
      <c r="M100" s="12">
        <v>116</v>
      </c>
      <c r="N100" s="12">
        <v>93.443333333333328</v>
      </c>
      <c r="O100" s="13">
        <v>94.406666666666666</v>
      </c>
      <c r="P100" s="17" t="s">
        <v>10</v>
      </c>
      <c r="Q100" s="14" t="s">
        <v>10</v>
      </c>
      <c r="R100" s="14" t="s">
        <v>15</v>
      </c>
      <c r="S100" s="14" t="s">
        <v>17</v>
      </c>
      <c r="T100" s="14" t="s">
        <v>143</v>
      </c>
    </row>
    <row r="101" spans="1:20" x14ac:dyDescent="0.3">
      <c r="A101" s="11">
        <v>44634.549733796295</v>
      </c>
      <c r="B101" s="11"/>
      <c r="C101" s="15">
        <v>44634</v>
      </c>
      <c r="D101" s="16">
        <v>0.54973379629629626</v>
      </c>
      <c r="E101" s="16"/>
      <c r="F101" s="13">
        <v>79.177500000000009</v>
      </c>
      <c r="G101" s="12">
        <v>72.900000000000006</v>
      </c>
      <c r="H101" s="12">
        <v>81</v>
      </c>
      <c r="I101" s="12">
        <v>84.240000000000009</v>
      </c>
      <c r="J101" s="12">
        <v>76.95</v>
      </c>
      <c r="K101" s="12">
        <v>79.38</v>
      </c>
      <c r="L101" s="12">
        <v>73.710000000000008</v>
      </c>
      <c r="M101" s="12">
        <v>86.67</v>
      </c>
      <c r="N101" s="12">
        <v>78.569999999999993</v>
      </c>
      <c r="O101" s="13">
        <v>79.177500000000009</v>
      </c>
      <c r="P101" s="17" t="s">
        <v>10</v>
      </c>
      <c r="Q101" s="14" t="s">
        <v>10</v>
      </c>
      <c r="R101" s="14" t="s">
        <v>15</v>
      </c>
      <c r="S101" s="14" t="s">
        <v>17</v>
      </c>
      <c r="T101" s="14" t="s">
        <v>143</v>
      </c>
    </row>
    <row r="102" spans="1:20" x14ac:dyDescent="0.3">
      <c r="A102" s="11">
        <v>44634.549780092595</v>
      </c>
      <c r="B102" s="11"/>
      <c r="C102" s="15">
        <v>44634</v>
      </c>
      <c r="D102" s="16">
        <v>0.54978009259259253</v>
      </c>
      <c r="E102" s="16"/>
      <c r="F102" s="13">
        <v>91.297500000000014</v>
      </c>
      <c r="G102" s="12">
        <v>84.600000000000009</v>
      </c>
      <c r="H102" s="12">
        <v>86.48</v>
      </c>
      <c r="I102" s="12">
        <v>97.76</v>
      </c>
      <c r="J102" s="12">
        <v>89.3</v>
      </c>
      <c r="K102" s="12">
        <v>92.12</v>
      </c>
      <c r="L102" s="12">
        <v>85.54</v>
      </c>
      <c r="M102" s="12">
        <v>100.58000000000001</v>
      </c>
      <c r="N102" s="12">
        <v>94</v>
      </c>
      <c r="O102" s="13">
        <v>91.297500000000014</v>
      </c>
      <c r="P102" s="17" t="s">
        <v>10</v>
      </c>
      <c r="Q102" s="14" t="s">
        <v>10</v>
      </c>
      <c r="R102" s="14" t="s">
        <v>15</v>
      </c>
      <c r="S102" s="14" t="s">
        <v>17</v>
      </c>
      <c r="T102" s="14" t="s">
        <v>143</v>
      </c>
    </row>
    <row r="103" spans="1:20" x14ac:dyDescent="0.3">
      <c r="A103" s="11">
        <v>44634.549988425926</v>
      </c>
      <c r="B103" s="11"/>
      <c r="C103" s="15">
        <v>44634</v>
      </c>
      <c r="D103" s="16">
        <v>0.54998842592592589</v>
      </c>
      <c r="E103" s="16"/>
      <c r="F103" s="13">
        <v>99.358750000000015</v>
      </c>
      <c r="G103" s="12">
        <v>104</v>
      </c>
      <c r="H103" s="12">
        <v>92.92</v>
      </c>
      <c r="I103" s="12">
        <v>105.04</v>
      </c>
      <c r="J103" s="12">
        <v>95.949999999999989</v>
      </c>
      <c r="K103" s="12">
        <v>98.98</v>
      </c>
      <c r="L103" s="12">
        <v>91.91</v>
      </c>
      <c r="M103" s="12">
        <v>108.07000000000001</v>
      </c>
      <c r="N103" s="12">
        <v>98</v>
      </c>
      <c r="O103" s="13">
        <v>99.358750000000015</v>
      </c>
      <c r="P103" s="17" t="s">
        <v>10</v>
      </c>
      <c r="Q103" s="14" t="s">
        <v>10</v>
      </c>
      <c r="R103" s="14" t="s">
        <v>15</v>
      </c>
      <c r="S103" s="14" t="s">
        <v>18</v>
      </c>
      <c r="T103" s="14" t="s">
        <v>143</v>
      </c>
    </row>
    <row r="104" spans="1:20" x14ac:dyDescent="0.3">
      <c r="A104" s="11">
        <v>44634.550023148149</v>
      </c>
      <c r="B104" s="11"/>
      <c r="C104" s="15">
        <v>44634</v>
      </c>
      <c r="D104" s="16">
        <v>0.55002314814814812</v>
      </c>
      <c r="E104" s="16"/>
      <c r="F104" s="13">
        <v>90.326250000000002</v>
      </c>
      <c r="G104" s="12">
        <v>83.7</v>
      </c>
      <c r="H104" s="12">
        <v>85.56</v>
      </c>
      <c r="I104" s="12">
        <v>96.72</v>
      </c>
      <c r="J104" s="12">
        <v>88.35</v>
      </c>
      <c r="K104" s="12">
        <v>91.14</v>
      </c>
      <c r="L104" s="12">
        <v>84.63000000000001</v>
      </c>
      <c r="M104" s="12">
        <v>99.51</v>
      </c>
      <c r="N104" s="12">
        <v>93</v>
      </c>
      <c r="O104" s="13">
        <v>90.326250000000002</v>
      </c>
      <c r="P104" s="17" t="s">
        <v>10</v>
      </c>
      <c r="Q104" s="14" t="s">
        <v>10</v>
      </c>
      <c r="R104" s="14" t="s">
        <v>15</v>
      </c>
      <c r="S104" s="14" t="s">
        <v>17</v>
      </c>
      <c r="T104" s="14" t="s">
        <v>143</v>
      </c>
    </row>
    <row r="105" spans="1:20" x14ac:dyDescent="0.3">
      <c r="A105" s="11">
        <v>44634.550104166665</v>
      </c>
      <c r="B105" s="11"/>
      <c r="C105" s="15">
        <v>44634</v>
      </c>
      <c r="D105" s="16">
        <v>0.55010416666666673</v>
      </c>
      <c r="E105" s="16"/>
      <c r="F105" s="13">
        <v>111.72000000000001</v>
      </c>
      <c r="G105" s="12">
        <v>114</v>
      </c>
      <c r="H105" s="12">
        <v>104.88000000000001</v>
      </c>
      <c r="I105" s="12">
        <v>118.56</v>
      </c>
      <c r="J105" s="12">
        <v>108.3</v>
      </c>
      <c r="K105" s="12">
        <v>111.72</v>
      </c>
      <c r="L105" s="12">
        <v>103.74000000000001</v>
      </c>
      <c r="M105" s="12">
        <v>121.98</v>
      </c>
      <c r="N105" s="12">
        <v>110.58</v>
      </c>
      <c r="O105" s="13">
        <v>111.72000000000001</v>
      </c>
      <c r="P105" s="17" t="s">
        <v>10</v>
      </c>
      <c r="Q105" s="14" t="s">
        <v>10</v>
      </c>
      <c r="R105" s="14" t="s">
        <v>15</v>
      </c>
      <c r="S105" s="14" t="s">
        <v>18</v>
      </c>
      <c r="T105" s="14" t="s">
        <v>143</v>
      </c>
    </row>
    <row r="106" spans="1:20" x14ac:dyDescent="0.3">
      <c r="A106" s="11">
        <v>44634.55064814815</v>
      </c>
      <c r="B106" s="11"/>
      <c r="C106" s="15">
        <v>44634</v>
      </c>
      <c r="D106" s="16">
        <v>0.55064814814814811</v>
      </c>
      <c r="E106" s="16"/>
      <c r="F106" s="13">
        <v>80.155000000000001</v>
      </c>
      <c r="G106" s="12">
        <v>73.8</v>
      </c>
      <c r="H106" s="12">
        <v>82</v>
      </c>
      <c r="I106" s="12">
        <v>85.28</v>
      </c>
      <c r="J106" s="12">
        <v>77.899999999999991</v>
      </c>
      <c r="K106" s="12">
        <v>80.36</v>
      </c>
      <c r="L106" s="12">
        <v>74.62</v>
      </c>
      <c r="M106" s="12">
        <v>87.740000000000009</v>
      </c>
      <c r="N106" s="12">
        <v>79.539999999999992</v>
      </c>
      <c r="O106" s="13">
        <v>80.155000000000001</v>
      </c>
      <c r="P106" s="17" t="s">
        <v>10</v>
      </c>
      <c r="Q106" s="14" t="s">
        <v>10</v>
      </c>
      <c r="R106" s="14" t="s">
        <v>15</v>
      </c>
      <c r="S106" s="14" t="s">
        <v>17</v>
      </c>
      <c r="T106" s="14" t="s">
        <v>143</v>
      </c>
    </row>
    <row r="107" spans="1:20" x14ac:dyDescent="0.3">
      <c r="A107" s="11">
        <v>44634.550682870373</v>
      </c>
      <c r="B107" s="11"/>
      <c r="C107" s="15">
        <v>44634</v>
      </c>
      <c r="D107" s="16">
        <v>0.55068287037037034</v>
      </c>
      <c r="E107" s="16"/>
      <c r="F107" s="13">
        <v>103.29375</v>
      </c>
      <c r="G107" s="12">
        <v>114</v>
      </c>
      <c r="H107" s="12">
        <v>96.600000000000009</v>
      </c>
      <c r="I107" s="12">
        <v>109.2</v>
      </c>
      <c r="J107" s="12">
        <v>99.75</v>
      </c>
      <c r="K107" s="12">
        <v>102.89999999999999</v>
      </c>
      <c r="L107" s="12">
        <v>95.55</v>
      </c>
      <c r="M107" s="12">
        <v>112.35000000000001</v>
      </c>
      <c r="N107" s="12">
        <v>96</v>
      </c>
      <c r="O107" s="13">
        <v>103.29375</v>
      </c>
      <c r="P107" s="17" t="s">
        <v>10</v>
      </c>
      <c r="Q107" s="14" t="s">
        <v>10</v>
      </c>
      <c r="R107" s="14" t="s">
        <v>15</v>
      </c>
      <c r="S107" s="14" t="s">
        <v>18</v>
      </c>
      <c r="T107" s="14" t="s">
        <v>143</v>
      </c>
    </row>
    <row r="108" spans="1:20" x14ac:dyDescent="0.3">
      <c r="A108" s="11">
        <v>44634.550833333335</v>
      </c>
      <c r="B108" s="11"/>
      <c r="C108" s="15">
        <v>44634</v>
      </c>
      <c r="D108" s="16">
        <v>0.5508333333333334</v>
      </c>
      <c r="E108" s="16"/>
      <c r="F108" s="13">
        <v>80.257499999999993</v>
      </c>
      <c r="G108" s="12">
        <v>73.8</v>
      </c>
      <c r="H108" s="12">
        <v>75.44</v>
      </c>
      <c r="I108" s="12">
        <v>85.28</v>
      </c>
      <c r="J108" s="12">
        <v>77.899999999999991</v>
      </c>
      <c r="K108" s="12">
        <v>80.36</v>
      </c>
      <c r="L108" s="12">
        <v>82</v>
      </c>
      <c r="M108" s="12">
        <v>87.740000000000009</v>
      </c>
      <c r="N108" s="12">
        <v>79.539999999999992</v>
      </c>
      <c r="O108" s="13">
        <v>80.257499999999993</v>
      </c>
      <c r="P108" s="17" t="s">
        <v>10</v>
      </c>
      <c r="Q108" s="14" t="s">
        <v>10</v>
      </c>
      <c r="R108" s="14" t="s">
        <v>15</v>
      </c>
      <c r="S108" s="14" t="s">
        <v>17</v>
      </c>
      <c r="T108" s="14" t="s">
        <v>143</v>
      </c>
    </row>
    <row r="109" spans="1:20" x14ac:dyDescent="0.3">
      <c r="A109" s="11">
        <v>44634.551377314812</v>
      </c>
      <c r="B109" s="11"/>
      <c r="C109" s="15">
        <v>44634</v>
      </c>
      <c r="D109" s="16">
        <v>0.55137731481481478</v>
      </c>
      <c r="E109" s="16"/>
      <c r="F109" s="13">
        <v>108.70437500000001</v>
      </c>
      <c r="G109" s="12">
        <v>124</v>
      </c>
      <c r="H109" s="12">
        <v>101.66000000000001</v>
      </c>
      <c r="I109" s="12">
        <v>114.92</v>
      </c>
      <c r="J109" s="12">
        <v>104.97499999999999</v>
      </c>
      <c r="K109" s="12">
        <v>108.28999999999999</v>
      </c>
      <c r="L109" s="12">
        <v>100.55500000000001</v>
      </c>
      <c r="M109" s="12">
        <v>118.23500000000001</v>
      </c>
      <c r="N109" s="12">
        <v>97</v>
      </c>
      <c r="O109" s="13">
        <v>108.70437500000001</v>
      </c>
      <c r="P109" s="17" t="s">
        <v>10</v>
      </c>
      <c r="Q109" s="14" t="s">
        <v>10</v>
      </c>
      <c r="R109" s="14" t="s">
        <v>15</v>
      </c>
      <c r="S109" s="14" t="s">
        <v>18</v>
      </c>
      <c r="T109" s="14" t="s">
        <v>143</v>
      </c>
    </row>
    <row r="110" spans="1:20" x14ac:dyDescent="0.3">
      <c r="A110" s="11">
        <v>44634.551759259259</v>
      </c>
      <c r="B110" s="11"/>
      <c r="C110" s="15">
        <v>44634</v>
      </c>
      <c r="D110" s="16">
        <v>0.55175925925925928</v>
      </c>
      <c r="E110" s="16"/>
      <c r="F110" s="13">
        <v>116.62</v>
      </c>
      <c r="G110" s="12">
        <v>119</v>
      </c>
      <c r="H110" s="12">
        <v>109.48</v>
      </c>
      <c r="I110" s="12">
        <v>123.76</v>
      </c>
      <c r="J110" s="12">
        <v>113.05</v>
      </c>
      <c r="K110" s="12">
        <v>116.62</v>
      </c>
      <c r="L110" s="12">
        <v>108.29</v>
      </c>
      <c r="M110" s="12">
        <v>127.33000000000001</v>
      </c>
      <c r="N110" s="12">
        <v>115.42999999999999</v>
      </c>
      <c r="O110" s="13">
        <v>116.62</v>
      </c>
      <c r="P110" s="17" t="s">
        <v>10</v>
      </c>
      <c r="Q110" s="14" t="s">
        <v>10</v>
      </c>
      <c r="R110" s="14" t="s">
        <v>15</v>
      </c>
      <c r="S110" s="14" t="s">
        <v>18</v>
      </c>
      <c r="T110" s="14" t="s">
        <v>143</v>
      </c>
    </row>
    <row r="111" spans="1:20" x14ac:dyDescent="0.3">
      <c r="A111" s="11">
        <v>44634.552071759259</v>
      </c>
      <c r="B111" s="11"/>
      <c r="C111" s="15">
        <v>44634</v>
      </c>
      <c r="D111" s="16">
        <v>0.55207175925925933</v>
      </c>
      <c r="E111" s="16"/>
      <c r="F111" s="13">
        <v>102.80187500000001</v>
      </c>
      <c r="G111" s="12">
        <v>119</v>
      </c>
      <c r="H111" s="12">
        <v>96.14</v>
      </c>
      <c r="I111" s="12">
        <v>108.68</v>
      </c>
      <c r="J111" s="12">
        <v>99.274999999999991</v>
      </c>
      <c r="K111" s="12">
        <v>102.41</v>
      </c>
      <c r="L111" s="12">
        <v>95.094999999999999</v>
      </c>
      <c r="M111" s="12">
        <v>111.81500000000001</v>
      </c>
      <c r="N111" s="12">
        <v>90</v>
      </c>
      <c r="O111" s="13">
        <v>102.80187500000001</v>
      </c>
      <c r="P111" s="17" t="s">
        <v>10</v>
      </c>
      <c r="Q111" s="14" t="s">
        <v>10</v>
      </c>
      <c r="R111" s="14" t="s">
        <v>15</v>
      </c>
      <c r="S111" s="14" t="s">
        <v>18</v>
      </c>
      <c r="T111" s="14" t="s">
        <v>143</v>
      </c>
    </row>
    <row r="112" spans="1:20" x14ac:dyDescent="0.3">
      <c r="A112" s="11">
        <v>44630.42083333333</v>
      </c>
      <c r="B112" s="11"/>
      <c r="C112" s="15">
        <v>44630</v>
      </c>
      <c r="D112" s="16">
        <v>0.42083333333333334</v>
      </c>
      <c r="E112" s="16"/>
      <c r="F112" s="13">
        <v>78.569999999999993</v>
      </c>
      <c r="G112" s="12">
        <v>72.900000000000006</v>
      </c>
      <c r="H112" s="12">
        <v>74.52000000000001</v>
      </c>
      <c r="I112" s="12">
        <v>84.240000000000009</v>
      </c>
      <c r="J112" s="12">
        <v>76.95</v>
      </c>
      <c r="K112" s="12">
        <v>79.38</v>
      </c>
      <c r="L112" s="12">
        <v>81</v>
      </c>
      <c r="M112" s="12">
        <v>81</v>
      </c>
      <c r="N112" s="12">
        <v>78.569999999999993</v>
      </c>
      <c r="O112" s="13">
        <v>78.569999999999993</v>
      </c>
      <c r="P112" s="17" t="s">
        <v>136</v>
      </c>
      <c r="Q112" s="14" t="s">
        <v>8</v>
      </c>
      <c r="R112" s="14" t="s">
        <v>118</v>
      </c>
      <c r="S112" s="14" t="s">
        <v>119</v>
      </c>
      <c r="T112" s="14" t="s">
        <v>144</v>
      </c>
    </row>
    <row r="113" spans="1:20" x14ac:dyDescent="0.3">
      <c r="A113" s="11">
        <v>44630.421423611115</v>
      </c>
      <c r="B113" s="11"/>
      <c r="C113" s="15">
        <v>44630</v>
      </c>
      <c r="D113" s="16">
        <v>0.4214236111111111</v>
      </c>
      <c r="E113" s="16"/>
      <c r="F113" s="13">
        <v>80.155000000000001</v>
      </c>
      <c r="G113" s="12">
        <v>73.8</v>
      </c>
      <c r="H113" s="12">
        <v>82</v>
      </c>
      <c r="I113" s="12">
        <v>85.28</v>
      </c>
      <c r="J113" s="12">
        <v>77.899999999999991</v>
      </c>
      <c r="K113" s="12">
        <v>80.36</v>
      </c>
      <c r="L113" s="12">
        <v>74.62</v>
      </c>
      <c r="M113" s="12">
        <v>87.740000000000009</v>
      </c>
      <c r="N113" s="12">
        <v>79.539999999999992</v>
      </c>
      <c r="O113" s="13">
        <v>80.155000000000001</v>
      </c>
      <c r="P113" s="17" t="s">
        <v>136</v>
      </c>
      <c r="Q113" s="14" t="s">
        <v>8</v>
      </c>
      <c r="R113" s="14" t="s">
        <v>118</v>
      </c>
      <c r="S113" s="14" t="s">
        <v>119</v>
      </c>
      <c r="T113" s="14" t="s">
        <v>144</v>
      </c>
    </row>
    <row r="114" spans="1:20" x14ac:dyDescent="0.3">
      <c r="A114" s="11">
        <v>44630.424097222225</v>
      </c>
      <c r="B114" s="11"/>
      <c r="C114" s="15">
        <v>44630</v>
      </c>
      <c r="D114" s="16">
        <v>0.42409722222222218</v>
      </c>
      <c r="E114" s="16"/>
      <c r="F114" s="13">
        <v>85.042500000000004</v>
      </c>
      <c r="G114" s="12">
        <v>78.3</v>
      </c>
      <c r="H114" s="12">
        <v>87</v>
      </c>
      <c r="I114" s="12">
        <v>90.48</v>
      </c>
      <c r="J114" s="12">
        <v>82.649999999999991</v>
      </c>
      <c r="K114" s="12">
        <v>85.26</v>
      </c>
      <c r="L114" s="12">
        <v>79.17</v>
      </c>
      <c r="M114" s="12">
        <v>93.09</v>
      </c>
      <c r="N114" s="12">
        <v>84.39</v>
      </c>
      <c r="O114" s="13">
        <v>85.042500000000004</v>
      </c>
      <c r="P114" s="17" t="s">
        <v>136</v>
      </c>
      <c r="Q114" s="14" t="s">
        <v>8</v>
      </c>
      <c r="R114" s="14" t="s">
        <v>118</v>
      </c>
      <c r="S114" s="14" t="s">
        <v>119</v>
      </c>
      <c r="T114" s="14" t="s">
        <v>144</v>
      </c>
    </row>
    <row r="115" spans="1:20" x14ac:dyDescent="0.3">
      <c r="A115" s="11">
        <v>44630.424305555556</v>
      </c>
      <c r="B115" s="11"/>
      <c r="C115" s="15">
        <v>44630</v>
      </c>
      <c r="D115" s="16">
        <v>0.42430555555555555</v>
      </c>
      <c r="E115" s="16"/>
      <c r="F115" s="13">
        <v>87.220000000000013</v>
      </c>
      <c r="G115" s="12">
        <v>80.100000000000009</v>
      </c>
      <c r="H115" s="12">
        <v>95</v>
      </c>
      <c r="I115" s="12">
        <v>92.56</v>
      </c>
      <c r="J115" s="12">
        <v>84.55</v>
      </c>
      <c r="K115" s="12">
        <v>87.22</v>
      </c>
      <c r="L115" s="12">
        <v>89</v>
      </c>
      <c r="M115" s="12">
        <v>83</v>
      </c>
      <c r="N115" s="12">
        <v>86.33</v>
      </c>
      <c r="O115" s="13">
        <v>87.220000000000013</v>
      </c>
      <c r="P115" s="17" t="s">
        <v>136</v>
      </c>
      <c r="Q115" s="14" t="s">
        <v>8</v>
      </c>
      <c r="R115" s="14" t="s">
        <v>118</v>
      </c>
      <c r="S115" s="14" t="s">
        <v>119</v>
      </c>
      <c r="T115" s="14" t="s">
        <v>144</v>
      </c>
    </row>
    <row r="116" spans="1:20" x14ac:dyDescent="0.3">
      <c r="A116" s="11">
        <v>44630.426770833335</v>
      </c>
      <c r="B116" s="11"/>
      <c r="C116" s="15">
        <v>44630</v>
      </c>
      <c r="D116" s="16">
        <v>0.42677083333333332</v>
      </c>
      <c r="E116" s="16"/>
      <c r="F116" s="13">
        <v>79.177500000000009</v>
      </c>
      <c r="G116" s="12">
        <v>72.900000000000006</v>
      </c>
      <c r="H116" s="12">
        <v>81</v>
      </c>
      <c r="I116" s="12">
        <v>84.240000000000009</v>
      </c>
      <c r="J116" s="12">
        <v>76.95</v>
      </c>
      <c r="K116" s="12">
        <v>79.38</v>
      </c>
      <c r="L116" s="12">
        <v>73.710000000000008</v>
      </c>
      <c r="M116" s="12">
        <v>86.67</v>
      </c>
      <c r="N116" s="12">
        <v>78.569999999999993</v>
      </c>
      <c r="O116" s="13">
        <v>79.177500000000009</v>
      </c>
      <c r="P116" s="17" t="s">
        <v>136</v>
      </c>
      <c r="Q116" s="14" t="s">
        <v>8</v>
      </c>
      <c r="R116" s="14" t="s">
        <v>118</v>
      </c>
      <c r="S116" s="14" t="s">
        <v>119</v>
      </c>
      <c r="T116" s="14" t="s">
        <v>144</v>
      </c>
    </row>
    <row r="117" spans="1:20" x14ac:dyDescent="0.3">
      <c r="A117" s="11">
        <v>44630.427164351851</v>
      </c>
      <c r="B117" s="11"/>
      <c r="C117" s="15">
        <v>44630</v>
      </c>
      <c r="D117" s="16">
        <v>0.42716435185185181</v>
      </c>
      <c r="E117" s="16"/>
      <c r="F117" s="13">
        <v>80.155000000000001</v>
      </c>
      <c r="G117" s="12">
        <v>73.8</v>
      </c>
      <c r="H117" s="12">
        <v>82</v>
      </c>
      <c r="I117" s="12">
        <v>85.28</v>
      </c>
      <c r="J117" s="12">
        <v>77.899999999999991</v>
      </c>
      <c r="K117" s="12">
        <v>80.36</v>
      </c>
      <c r="L117" s="12">
        <v>74.62</v>
      </c>
      <c r="M117" s="12">
        <v>87.740000000000009</v>
      </c>
      <c r="N117" s="12">
        <v>79.539999999999992</v>
      </c>
      <c r="O117" s="13">
        <v>80.155000000000001</v>
      </c>
      <c r="P117" s="17" t="s">
        <v>136</v>
      </c>
      <c r="Q117" s="14" t="s">
        <v>8</v>
      </c>
      <c r="R117" s="14" t="s">
        <v>118</v>
      </c>
      <c r="S117" s="14" t="s">
        <v>119</v>
      </c>
      <c r="T117" s="14" t="s">
        <v>144</v>
      </c>
    </row>
    <row r="118" spans="1:20" x14ac:dyDescent="0.3">
      <c r="A118" s="11">
        <v>44630.427777777775</v>
      </c>
      <c r="B118" s="11"/>
      <c r="C118" s="15">
        <v>44630</v>
      </c>
      <c r="D118" s="16">
        <v>0.42777777777777781</v>
      </c>
      <c r="E118" s="16"/>
      <c r="F118" s="13">
        <v>81.993333333333325</v>
      </c>
      <c r="G118" s="12">
        <v>75.300000000000011</v>
      </c>
      <c r="H118" s="12">
        <v>87</v>
      </c>
      <c r="I118" s="12">
        <v>87.013333333333335</v>
      </c>
      <c r="J118" s="12">
        <v>79.483333333333334</v>
      </c>
      <c r="K118" s="12">
        <v>81.993333333333339</v>
      </c>
      <c r="L118" s="12">
        <v>84</v>
      </c>
      <c r="M118" s="12">
        <v>80</v>
      </c>
      <c r="N118" s="12">
        <v>81.156666666666666</v>
      </c>
      <c r="O118" s="13">
        <v>81.993333333333325</v>
      </c>
      <c r="P118" s="17" t="s">
        <v>136</v>
      </c>
      <c r="Q118" s="14" t="s">
        <v>8</v>
      </c>
      <c r="R118" s="14" t="s">
        <v>118</v>
      </c>
      <c r="S118" s="14" t="s">
        <v>119</v>
      </c>
      <c r="T118" s="14" t="s">
        <v>144</v>
      </c>
    </row>
    <row r="119" spans="1:20" x14ac:dyDescent="0.3">
      <c r="A119" s="11">
        <v>44630.431250000001</v>
      </c>
      <c r="B119" s="11"/>
      <c r="C119" s="15">
        <v>44630</v>
      </c>
      <c r="D119" s="16">
        <v>0.43124999999999997</v>
      </c>
      <c r="E119" s="16"/>
      <c r="F119" s="13">
        <v>80.36</v>
      </c>
      <c r="G119" s="12">
        <v>73.8</v>
      </c>
      <c r="H119" s="12">
        <v>81</v>
      </c>
      <c r="I119" s="12">
        <v>85.28</v>
      </c>
      <c r="J119" s="12">
        <v>77.899999999999991</v>
      </c>
      <c r="K119" s="12">
        <v>80.36</v>
      </c>
      <c r="L119" s="12">
        <v>79</v>
      </c>
      <c r="M119" s="12">
        <v>86</v>
      </c>
      <c r="N119" s="12">
        <v>79.539999999999992</v>
      </c>
      <c r="O119" s="13">
        <v>80.36</v>
      </c>
      <c r="P119" s="17" t="s">
        <v>136</v>
      </c>
      <c r="Q119" s="14" t="s">
        <v>8</v>
      </c>
      <c r="R119" s="14" t="s">
        <v>118</v>
      </c>
      <c r="S119" s="14" t="s">
        <v>119</v>
      </c>
      <c r="T119" s="14" t="s">
        <v>144</v>
      </c>
    </row>
    <row r="120" spans="1:20" x14ac:dyDescent="0.3">
      <c r="A120" s="11">
        <v>44630.43472222222</v>
      </c>
      <c r="B120" s="11"/>
      <c r="C120" s="15">
        <v>44630</v>
      </c>
      <c r="D120" s="16">
        <v>0.43472222222222223</v>
      </c>
      <c r="E120" s="16"/>
      <c r="F120" s="13">
        <v>85.913333333333327</v>
      </c>
      <c r="G120" s="12">
        <v>78.900000000000006</v>
      </c>
      <c r="H120" s="12">
        <v>85</v>
      </c>
      <c r="I120" s="12">
        <v>91.173333333333346</v>
      </c>
      <c r="J120" s="12">
        <v>83.283333333333331</v>
      </c>
      <c r="K120" s="12">
        <v>85.913333333333341</v>
      </c>
      <c r="L120" s="12">
        <v>88</v>
      </c>
      <c r="M120" s="12">
        <v>90</v>
      </c>
      <c r="N120" s="12">
        <v>85.036666666666676</v>
      </c>
      <c r="O120" s="13">
        <v>85.913333333333327</v>
      </c>
      <c r="P120" s="17" t="s">
        <v>136</v>
      </c>
      <c r="Q120" s="14" t="s">
        <v>8</v>
      </c>
      <c r="R120" s="14" t="s">
        <v>118</v>
      </c>
      <c r="S120" s="14" t="s">
        <v>119</v>
      </c>
      <c r="T120" s="14" t="s">
        <v>144</v>
      </c>
    </row>
    <row r="121" spans="1:20" s="28" customFormat="1" x14ac:dyDescent="0.3">
      <c r="A121" s="24"/>
      <c r="B121" s="24"/>
      <c r="C121" s="25"/>
      <c r="D121" s="26"/>
      <c r="E121" s="26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</row>
    <row r="122" spans="1:20" x14ac:dyDescent="0.3">
      <c r="A122" s="11">
        <v>44630.43818287037</v>
      </c>
      <c r="B122" s="11"/>
      <c r="C122" s="15">
        <v>44630</v>
      </c>
      <c r="D122" s="16">
        <v>0.43818287037037035</v>
      </c>
      <c r="E122" s="16"/>
      <c r="F122" s="13">
        <v>82.110000000000014</v>
      </c>
      <c r="G122" s="12">
        <v>75.600000000000009</v>
      </c>
      <c r="H122" s="12">
        <v>84</v>
      </c>
      <c r="I122" s="12">
        <v>87.36</v>
      </c>
      <c r="J122" s="12">
        <v>79.8</v>
      </c>
      <c r="K122" s="12">
        <v>82.32</v>
      </c>
      <c r="L122" s="12">
        <v>76.44</v>
      </c>
      <c r="M122" s="12">
        <v>89.88000000000001</v>
      </c>
      <c r="N122" s="12">
        <v>81.48</v>
      </c>
      <c r="O122" s="13">
        <v>82.110000000000014</v>
      </c>
      <c r="P122" s="17" t="s">
        <v>137</v>
      </c>
      <c r="Q122" s="14" t="s">
        <v>8</v>
      </c>
      <c r="R122" s="14" t="s">
        <v>118</v>
      </c>
      <c r="S122" s="14" t="s">
        <v>119</v>
      </c>
      <c r="T122" s="14" t="s">
        <v>144</v>
      </c>
    </row>
    <row r="123" spans="1:20" x14ac:dyDescent="0.3">
      <c r="A123" s="11">
        <v>44630.438194444447</v>
      </c>
      <c r="B123" s="11"/>
      <c r="C123" s="15">
        <v>44630</v>
      </c>
      <c r="D123" s="16">
        <v>0.4381944444444445</v>
      </c>
      <c r="E123" s="16"/>
      <c r="F123" s="13">
        <v>82.973333333333343</v>
      </c>
      <c r="G123" s="12">
        <v>76.2</v>
      </c>
      <c r="H123" s="12">
        <v>85</v>
      </c>
      <c r="I123" s="12">
        <v>88.053333333333342</v>
      </c>
      <c r="J123" s="12">
        <v>80.433333333333337</v>
      </c>
      <c r="K123" s="12">
        <v>82.973333333333343</v>
      </c>
      <c r="L123" s="12">
        <v>92</v>
      </c>
      <c r="M123" s="12">
        <v>77</v>
      </c>
      <c r="N123" s="12">
        <v>82.126666666666665</v>
      </c>
      <c r="O123" s="13">
        <v>82.973333333333343</v>
      </c>
      <c r="P123" s="17" t="s">
        <v>137</v>
      </c>
      <c r="Q123" s="14" t="s">
        <v>8</v>
      </c>
      <c r="R123" s="14" t="s">
        <v>118</v>
      </c>
      <c r="S123" s="14" t="s">
        <v>119</v>
      </c>
      <c r="T123" s="14" t="s">
        <v>144</v>
      </c>
    </row>
    <row r="124" spans="1:20" x14ac:dyDescent="0.3">
      <c r="A124" s="11">
        <v>44630.441666666666</v>
      </c>
      <c r="B124" s="11"/>
      <c r="C124" s="15">
        <v>44630</v>
      </c>
      <c r="D124" s="16">
        <v>0.44166666666666665</v>
      </c>
      <c r="E124" s="16"/>
      <c r="F124" s="13">
        <v>83.953333333333333</v>
      </c>
      <c r="G124" s="12">
        <v>77.100000000000009</v>
      </c>
      <c r="H124" s="12">
        <v>88</v>
      </c>
      <c r="I124" s="12">
        <v>89.093333333333348</v>
      </c>
      <c r="J124" s="12">
        <v>81.38333333333334</v>
      </c>
      <c r="K124" s="12">
        <v>83.953333333333333</v>
      </c>
      <c r="L124" s="12">
        <v>81</v>
      </c>
      <c r="M124" s="12">
        <v>88</v>
      </c>
      <c r="N124" s="12">
        <v>83.096666666666664</v>
      </c>
      <c r="O124" s="13">
        <v>83.953333333333333</v>
      </c>
      <c r="P124" s="17" t="s">
        <v>137</v>
      </c>
      <c r="Q124" s="14" t="s">
        <v>9</v>
      </c>
      <c r="R124" s="14" t="s">
        <v>118</v>
      </c>
      <c r="S124" s="14" t="s">
        <v>119</v>
      </c>
      <c r="T124" s="14" t="s">
        <v>144</v>
      </c>
    </row>
    <row r="125" spans="1:20" x14ac:dyDescent="0.3">
      <c r="A125" s="11">
        <v>44630.445138888892</v>
      </c>
      <c r="B125" s="11"/>
      <c r="C125" s="15">
        <v>44630</v>
      </c>
      <c r="D125" s="16">
        <v>0.44513888888888892</v>
      </c>
      <c r="E125" s="16"/>
      <c r="F125" s="13">
        <v>82.320000000000007</v>
      </c>
      <c r="G125" s="12">
        <v>75.600000000000009</v>
      </c>
      <c r="H125" s="12">
        <v>89</v>
      </c>
      <c r="I125" s="12">
        <v>87.36</v>
      </c>
      <c r="J125" s="12">
        <v>79.8</v>
      </c>
      <c r="K125" s="12">
        <v>82.32</v>
      </c>
      <c r="L125" s="12">
        <v>73</v>
      </c>
      <c r="M125" s="12">
        <v>90</v>
      </c>
      <c r="N125" s="12">
        <v>81.48</v>
      </c>
      <c r="O125" s="13">
        <v>82.320000000000007</v>
      </c>
      <c r="P125" s="17" t="s">
        <v>137</v>
      </c>
      <c r="Q125" s="14" t="s">
        <v>9</v>
      </c>
      <c r="R125" s="14" t="s">
        <v>118</v>
      </c>
      <c r="S125" s="14" t="s">
        <v>119</v>
      </c>
      <c r="T125" s="14" t="s">
        <v>144</v>
      </c>
    </row>
    <row r="126" spans="1:20" x14ac:dyDescent="0.3">
      <c r="A126" s="11">
        <v>44630.448611111111</v>
      </c>
      <c r="B126" s="11"/>
      <c r="C126" s="15">
        <v>44630</v>
      </c>
      <c r="D126" s="16">
        <v>0.44861111111111113</v>
      </c>
      <c r="E126" s="16"/>
      <c r="F126" s="13">
        <v>77.42</v>
      </c>
      <c r="G126" s="12">
        <v>71.100000000000009</v>
      </c>
      <c r="H126" s="12">
        <v>85</v>
      </c>
      <c r="I126" s="12">
        <v>82.16</v>
      </c>
      <c r="J126" s="12">
        <v>75.05</v>
      </c>
      <c r="K126" s="12">
        <v>77.42</v>
      </c>
      <c r="L126" s="12">
        <v>68</v>
      </c>
      <c r="M126" s="12">
        <v>84</v>
      </c>
      <c r="N126" s="12">
        <v>76.63</v>
      </c>
      <c r="O126" s="13">
        <v>77.42</v>
      </c>
      <c r="P126" s="17" t="s">
        <v>137</v>
      </c>
      <c r="Q126" s="14" t="s">
        <v>9</v>
      </c>
      <c r="R126" s="14" t="s">
        <v>118</v>
      </c>
      <c r="S126" s="14" t="s">
        <v>119</v>
      </c>
      <c r="T126" s="14" t="s">
        <v>144</v>
      </c>
    </row>
    <row r="127" spans="1:20" x14ac:dyDescent="0.3">
      <c r="A127" s="11">
        <v>44630.45208333333</v>
      </c>
      <c r="B127" s="11"/>
      <c r="C127" s="15">
        <v>44630</v>
      </c>
      <c r="D127" s="16">
        <v>0.45208333333333334</v>
      </c>
      <c r="E127" s="16"/>
      <c r="F127" s="13">
        <v>81.013333333333321</v>
      </c>
      <c r="G127" s="12">
        <v>74.400000000000006</v>
      </c>
      <c r="H127" s="12">
        <v>81</v>
      </c>
      <c r="I127" s="12">
        <v>85.973333333333343</v>
      </c>
      <c r="J127" s="12">
        <v>78.533333333333331</v>
      </c>
      <c r="K127" s="12">
        <v>81.013333333333335</v>
      </c>
      <c r="L127" s="12">
        <v>80</v>
      </c>
      <c r="M127" s="12">
        <v>87</v>
      </c>
      <c r="N127" s="12">
        <v>80.186666666666667</v>
      </c>
      <c r="O127" s="13">
        <v>81.013333333333321</v>
      </c>
      <c r="P127" s="17" t="s">
        <v>137</v>
      </c>
      <c r="Q127" s="14" t="s">
        <v>9</v>
      </c>
      <c r="R127" s="14" t="s">
        <v>118</v>
      </c>
      <c r="S127" s="14" t="s">
        <v>119</v>
      </c>
      <c r="T127" s="14" t="s">
        <v>144</v>
      </c>
    </row>
    <row r="128" spans="1:20" x14ac:dyDescent="0.3">
      <c r="A128" s="11">
        <v>44630.455555555556</v>
      </c>
      <c r="B128" s="11"/>
      <c r="C128" s="15">
        <v>44630</v>
      </c>
      <c r="D128" s="16">
        <v>0.45555555555555555</v>
      </c>
      <c r="E128" s="16"/>
      <c r="F128" s="13">
        <v>81.993333333333325</v>
      </c>
      <c r="G128" s="12">
        <v>75.300000000000011</v>
      </c>
      <c r="H128" s="12">
        <v>93</v>
      </c>
      <c r="I128" s="12">
        <v>87.013333333333335</v>
      </c>
      <c r="J128" s="12">
        <v>79.483333333333334</v>
      </c>
      <c r="K128" s="12">
        <v>81.993333333333339</v>
      </c>
      <c r="L128" s="12">
        <v>70</v>
      </c>
      <c r="M128" s="12">
        <v>88</v>
      </c>
      <c r="N128" s="12">
        <v>81.156666666666666</v>
      </c>
      <c r="O128" s="13">
        <v>81.993333333333325</v>
      </c>
      <c r="P128" s="17" t="s">
        <v>137</v>
      </c>
      <c r="Q128" s="14" t="s">
        <v>9</v>
      </c>
      <c r="R128" s="14" t="s">
        <v>118</v>
      </c>
      <c r="S128" s="14" t="s">
        <v>119</v>
      </c>
      <c r="T128" s="14" t="s">
        <v>144</v>
      </c>
    </row>
    <row r="129" spans="1:23" x14ac:dyDescent="0.3">
      <c r="A129" s="11">
        <v>44630.459027777775</v>
      </c>
      <c r="B129" s="11"/>
      <c r="C129" s="15">
        <v>44630</v>
      </c>
      <c r="D129" s="16">
        <v>0.45902777777777781</v>
      </c>
      <c r="E129" s="16"/>
      <c r="F129" s="13">
        <v>76.113333333333344</v>
      </c>
      <c r="G129" s="12">
        <v>69.900000000000006</v>
      </c>
      <c r="H129" s="12">
        <v>81</v>
      </c>
      <c r="I129" s="12">
        <v>80.773333333333341</v>
      </c>
      <c r="J129" s="12">
        <v>73.783333333333331</v>
      </c>
      <c r="K129" s="12">
        <v>76.11333333333333</v>
      </c>
      <c r="L129" s="12">
        <v>75</v>
      </c>
      <c r="M129" s="12">
        <v>77</v>
      </c>
      <c r="N129" s="12">
        <v>75.336666666666673</v>
      </c>
      <c r="O129" s="13">
        <v>76.113333333333344</v>
      </c>
      <c r="P129" s="17" t="s">
        <v>137</v>
      </c>
      <c r="Q129" s="14" t="s">
        <v>9</v>
      </c>
      <c r="R129" s="14" t="s">
        <v>118</v>
      </c>
      <c r="S129" s="14" t="s">
        <v>119</v>
      </c>
      <c r="T129" s="14" t="s">
        <v>144</v>
      </c>
    </row>
    <row r="130" spans="1:23" x14ac:dyDescent="0.3">
      <c r="A130" s="11">
        <v>44630.462500000001</v>
      </c>
      <c r="B130" s="11"/>
      <c r="C130" s="15">
        <v>44630</v>
      </c>
      <c r="D130" s="16">
        <v>0.46249999999999997</v>
      </c>
      <c r="E130" s="16"/>
      <c r="F130" s="13">
        <v>78.400000000000006</v>
      </c>
      <c r="G130" s="12">
        <v>72</v>
      </c>
      <c r="H130" s="12">
        <v>92</v>
      </c>
      <c r="I130" s="12">
        <v>83.2</v>
      </c>
      <c r="J130" s="12">
        <v>76</v>
      </c>
      <c r="K130" s="12">
        <v>78.400000000000006</v>
      </c>
      <c r="L130" s="12">
        <v>69</v>
      </c>
      <c r="M130" s="12">
        <v>79</v>
      </c>
      <c r="N130" s="12">
        <v>77.599999999999994</v>
      </c>
      <c r="O130" s="13">
        <v>78.400000000000006</v>
      </c>
      <c r="P130" s="17" t="s">
        <v>137</v>
      </c>
      <c r="Q130" s="14" t="s">
        <v>9</v>
      </c>
      <c r="R130" s="14" t="s">
        <v>118</v>
      </c>
      <c r="S130" s="14" t="s">
        <v>119</v>
      </c>
      <c r="T130" s="14" t="s">
        <v>144</v>
      </c>
    </row>
    <row r="131" spans="1:23" x14ac:dyDescent="0.3">
      <c r="A131" s="11">
        <v>44630.465960648151</v>
      </c>
      <c r="B131" s="11"/>
      <c r="C131" s="15">
        <v>44630</v>
      </c>
      <c r="D131" s="16">
        <v>0.46596064814814814</v>
      </c>
      <c r="E131" s="16"/>
      <c r="F131" s="13">
        <v>89.93</v>
      </c>
      <c r="G131" s="12">
        <v>82.8</v>
      </c>
      <c r="H131" s="12">
        <v>92</v>
      </c>
      <c r="I131" s="12">
        <v>95.68</v>
      </c>
      <c r="J131" s="12">
        <v>87.399999999999991</v>
      </c>
      <c r="K131" s="12">
        <v>90.16</v>
      </c>
      <c r="L131" s="12">
        <v>83.72</v>
      </c>
      <c r="M131" s="12">
        <v>98.440000000000012</v>
      </c>
      <c r="N131" s="12">
        <v>89.24</v>
      </c>
      <c r="O131" s="13">
        <v>89.93</v>
      </c>
      <c r="P131" s="17" t="s">
        <v>137</v>
      </c>
      <c r="Q131" s="14" t="s">
        <v>9</v>
      </c>
      <c r="R131" s="14" t="s">
        <v>118</v>
      </c>
      <c r="S131" s="14" t="s">
        <v>119</v>
      </c>
      <c r="T131" s="14" t="s">
        <v>144</v>
      </c>
    </row>
    <row r="132" spans="1:23" x14ac:dyDescent="0.3">
      <c r="A132" s="11">
        <v>44630.46597222222</v>
      </c>
      <c r="B132" s="11"/>
      <c r="C132" s="15">
        <v>44630</v>
      </c>
      <c r="D132" s="16">
        <v>0.46597222222222223</v>
      </c>
      <c r="E132" s="16"/>
      <c r="F132" s="13">
        <v>87.220000000000013</v>
      </c>
      <c r="G132" s="12">
        <v>80.100000000000009</v>
      </c>
      <c r="H132" s="12">
        <v>90</v>
      </c>
      <c r="I132" s="12">
        <v>92.56</v>
      </c>
      <c r="J132" s="12">
        <v>84.55</v>
      </c>
      <c r="K132" s="12">
        <v>87.22</v>
      </c>
      <c r="L132" s="12">
        <v>72</v>
      </c>
      <c r="M132" s="12">
        <v>105</v>
      </c>
      <c r="N132" s="12">
        <v>86.33</v>
      </c>
      <c r="O132" s="13">
        <v>87.220000000000013</v>
      </c>
      <c r="P132" s="17" t="s">
        <v>137</v>
      </c>
      <c r="Q132" s="14" t="s">
        <v>13</v>
      </c>
      <c r="R132" s="14" t="s">
        <v>118</v>
      </c>
      <c r="S132" s="14" t="s">
        <v>119</v>
      </c>
      <c r="T132" s="14" t="s">
        <v>144</v>
      </c>
    </row>
    <row r="133" spans="1:23" x14ac:dyDescent="0.3">
      <c r="A133" s="11">
        <v>44630.46665509259</v>
      </c>
      <c r="B133" s="11"/>
      <c r="C133" s="15">
        <v>44630</v>
      </c>
      <c r="D133" s="16">
        <v>0.46665509259259258</v>
      </c>
      <c r="E133" s="16"/>
      <c r="F133" s="13">
        <v>78.2</v>
      </c>
      <c r="G133" s="12">
        <v>72</v>
      </c>
      <c r="H133" s="12">
        <v>80</v>
      </c>
      <c r="I133" s="12">
        <v>83.2</v>
      </c>
      <c r="J133" s="12">
        <v>76</v>
      </c>
      <c r="K133" s="12">
        <v>78.400000000000006</v>
      </c>
      <c r="L133" s="12">
        <v>72.8</v>
      </c>
      <c r="M133" s="12">
        <v>85.600000000000009</v>
      </c>
      <c r="N133" s="12">
        <v>77.599999999999994</v>
      </c>
      <c r="O133" s="13">
        <v>78.2</v>
      </c>
      <c r="P133" s="17" t="s">
        <v>137</v>
      </c>
      <c r="Q133" s="14" t="s">
        <v>13</v>
      </c>
      <c r="R133" s="14" t="s">
        <v>118</v>
      </c>
      <c r="S133" s="14" t="s">
        <v>119</v>
      </c>
      <c r="T133" s="14" t="s">
        <v>144</v>
      </c>
    </row>
    <row r="134" spans="1:23" x14ac:dyDescent="0.3">
      <c r="A134" s="11">
        <v>44630.469236111108</v>
      </c>
      <c r="B134" s="11"/>
      <c r="C134" s="15">
        <v>44630</v>
      </c>
      <c r="D134" s="16">
        <v>0.46923611111111113</v>
      </c>
      <c r="E134" s="16"/>
      <c r="F134" s="13">
        <v>86.02000000000001</v>
      </c>
      <c r="G134" s="12">
        <v>79.2</v>
      </c>
      <c r="H134" s="12">
        <v>88</v>
      </c>
      <c r="I134" s="12">
        <v>91.52000000000001</v>
      </c>
      <c r="J134" s="12">
        <v>83.6</v>
      </c>
      <c r="K134" s="12">
        <v>86.24</v>
      </c>
      <c r="L134" s="12">
        <v>80.08</v>
      </c>
      <c r="M134" s="12">
        <v>94.160000000000011</v>
      </c>
      <c r="N134" s="12">
        <v>85.36</v>
      </c>
      <c r="O134" s="13">
        <v>86.02000000000001</v>
      </c>
      <c r="P134" s="17" t="s">
        <v>137</v>
      </c>
      <c r="Q134" s="14" t="s">
        <v>13</v>
      </c>
      <c r="R134" s="14" t="s">
        <v>118</v>
      </c>
      <c r="S134" s="14" t="s">
        <v>119</v>
      </c>
      <c r="T134" s="14" t="s">
        <v>144</v>
      </c>
    </row>
    <row r="135" spans="1:23" x14ac:dyDescent="0.3">
      <c r="A135" s="11">
        <v>44630.469444444447</v>
      </c>
      <c r="B135" s="11"/>
      <c r="C135" s="15">
        <v>44630</v>
      </c>
      <c r="D135" s="16">
        <v>0.4694444444444445</v>
      </c>
      <c r="E135" s="16"/>
      <c r="F135" s="13">
        <v>79.706666666666663</v>
      </c>
      <c r="G135" s="12">
        <v>73.2</v>
      </c>
      <c r="H135" s="12">
        <v>85</v>
      </c>
      <c r="I135" s="12">
        <v>84.586666666666659</v>
      </c>
      <c r="J135" s="12">
        <v>77.266666666666652</v>
      </c>
      <c r="K135" s="12">
        <v>79.706666666666663</v>
      </c>
      <c r="L135" s="12">
        <v>78</v>
      </c>
      <c r="M135" s="12">
        <v>81</v>
      </c>
      <c r="N135" s="12">
        <v>78.893333333333331</v>
      </c>
      <c r="O135" s="13">
        <v>79.706666666666663</v>
      </c>
      <c r="P135" s="17" t="s">
        <v>137</v>
      </c>
      <c r="Q135" s="14" t="s">
        <v>13</v>
      </c>
      <c r="R135" s="14" t="s">
        <v>118</v>
      </c>
      <c r="S135" s="14" t="s">
        <v>119</v>
      </c>
      <c r="T135" s="14" t="s">
        <v>144</v>
      </c>
      <c r="V135" s="9" t="s">
        <v>172</v>
      </c>
    </row>
    <row r="136" spans="1:23" x14ac:dyDescent="0.3">
      <c r="A136" s="11">
        <v>44630.472916666666</v>
      </c>
      <c r="B136" s="11"/>
      <c r="C136" s="15">
        <v>44630</v>
      </c>
      <c r="D136" s="16">
        <v>0.47291666666666665</v>
      </c>
      <c r="E136" s="16"/>
      <c r="F136" s="13">
        <v>82.646666666666647</v>
      </c>
      <c r="G136" s="12">
        <v>75.899999999999991</v>
      </c>
      <c r="H136" s="12">
        <v>93</v>
      </c>
      <c r="I136" s="12">
        <v>87.706666666666663</v>
      </c>
      <c r="J136" s="12">
        <v>80.11666666666666</v>
      </c>
      <c r="K136" s="12">
        <v>82.646666666666661</v>
      </c>
      <c r="L136" s="12">
        <v>73</v>
      </c>
      <c r="M136" s="12">
        <v>87</v>
      </c>
      <c r="N136" s="12">
        <v>81.803333333333327</v>
      </c>
      <c r="O136" s="13">
        <v>82.646666666666647</v>
      </c>
      <c r="P136" s="17" t="s">
        <v>137</v>
      </c>
      <c r="Q136" s="14" t="s">
        <v>13</v>
      </c>
      <c r="R136" s="14" t="s">
        <v>118</v>
      </c>
      <c r="S136" s="14" t="s">
        <v>119</v>
      </c>
      <c r="T136" s="14" t="s">
        <v>144</v>
      </c>
      <c r="V136" s="9" t="s">
        <v>13</v>
      </c>
      <c r="W136" s="9">
        <f>AVERAGE(O132,O133,O134,O135,O136,O137,O138,O139,O140,O141,O142,O143,O144,O145,O146,O147,O148,O149,O150,O151,O152,O153,O154,O155,O156,O157,O158,O159,O1856,O1857,O1858,O1859,O1860,O1861,O1957,O1958,O1959,O1960,O1961,O1962,O1963,O1964,O1965,O1966,O1967,O1968,O1969,O1970)</f>
        <v>80.326701388888878</v>
      </c>
    </row>
    <row r="137" spans="1:23" x14ac:dyDescent="0.3">
      <c r="A137" s="11">
        <v>44630.476388888892</v>
      </c>
      <c r="B137" s="11"/>
      <c r="C137" s="15">
        <v>44630</v>
      </c>
      <c r="D137" s="16">
        <v>0.47638888888888892</v>
      </c>
      <c r="E137" s="16"/>
      <c r="F137" s="13">
        <v>78.073333333333323</v>
      </c>
      <c r="G137" s="12">
        <v>71.7</v>
      </c>
      <c r="H137" s="12">
        <v>87</v>
      </c>
      <c r="I137" s="12">
        <v>82.853333333333339</v>
      </c>
      <c r="J137" s="12">
        <v>75.683333333333337</v>
      </c>
      <c r="K137" s="12">
        <v>78.073333333333338</v>
      </c>
      <c r="L137" s="12">
        <v>71</v>
      </c>
      <c r="M137" s="12">
        <v>81</v>
      </c>
      <c r="N137" s="12">
        <v>77.276666666666671</v>
      </c>
      <c r="O137" s="13">
        <v>78.073333333333323</v>
      </c>
      <c r="P137" s="17" t="s">
        <v>137</v>
      </c>
      <c r="Q137" s="14" t="s">
        <v>13</v>
      </c>
      <c r="R137" s="14" t="s">
        <v>118</v>
      </c>
      <c r="S137" s="14" t="s">
        <v>119</v>
      </c>
      <c r="T137" s="14" t="s">
        <v>144</v>
      </c>
    </row>
    <row r="138" spans="1:23" x14ac:dyDescent="0.3">
      <c r="A138" s="11">
        <v>44630.479861111111</v>
      </c>
      <c r="B138" s="11"/>
      <c r="C138" s="15">
        <v>44630</v>
      </c>
      <c r="D138" s="16">
        <v>0.47986111111111113</v>
      </c>
      <c r="E138" s="16"/>
      <c r="F138" s="13">
        <v>79.38</v>
      </c>
      <c r="G138" s="12">
        <v>72.900000000000006</v>
      </c>
      <c r="H138" s="12">
        <v>94</v>
      </c>
      <c r="I138" s="12">
        <v>84.240000000000009</v>
      </c>
      <c r="J138" s="12">
        <v>76.95</v>
      </c>
      <c r="K138" s="12">
        <v>79.38</v>
      </c>
      <c r="L138" s="12">
        <v>66</v>
      </c>
      <c r="M138" s="12">
        <v>83</v>
      </c>
      <c r="N138" s="12">
        <v>78.569999999999993</v>
      </c>
      <c r="O138" s="13">
        <v>79.38</v>
      </c>
      <c r="P138" s="17" t="s">
        <v>137</v>
      </c>
      <c r="Q138" s="14" t="s">
        <v>13</v>
      </c>
      <c r="R138" s="14" t="s">
        <v>118</v>
      </c>
      <c r="S138" s="14" t="s">
        <v>119</v>
      </c>
      <c r="T138" s="14" t="s">
        <v>144</v>
      </c>
    </row>
    <row r="139" spans="1:23" x14ac:dyDescent="0.3">
      <c r="A139" s="11">
        <v>44630.48333333333</v>
      </c>
      <c r="B139" s="11"/>
      <c r="C139" s="15">
        <v>44630</v>
      </c>
      <c r="D139" s="16">
        <v>0.48333333333333334</v>
      </c>
      <c r="E139" s="16"/>
      <c r="F139" s="13">
        <v>77.74666666666667</v>
      </c>
      <c r="G139" s="12">
        <v>71.399999999999991</v>
      </c>
      <c r="H139" s="12">
        <v>82</v>
      </c>
      <c r="I139" s="12">
        <v>82.506666666666661</v>
      </c>
      <c r="J139" s="12">
        <v>75.36666666666666</v>
      </c>
      <c r="K139" s="12">
        <v>77.746666666666655</v>
      </c>
      <c r="L139" s="12">
        <v>57</v>
      </c>
      <c r="M139" s="12">
        <v>99</v>
      </c>
      <c r="N139" s="12">
        <v>76.953333333333333</v>
      </c>
      <c r="O139" s="13">
        <v>77.74666666666667</v>
      </c>
      <c r="P139" s="17" t="s">
        <v>137</v>
      </c>
      <c r="Q139" s="14" t="s">
        <v>13</v>
      </c>
      <c r="R139" s="14" t="s">
        <v>118</v>
      </c>
      <c r="S139" s="14" t="s">
        <v>119</v>
      </c>
      <c r="T139" s="14" t="s">
        <v>144</v>
      </c>
    </row>
    <row r="140" spans="1:23" x14ac:dyDescent="0.3">
      <c r="A140" s="11">
        <v>44630.486805555556</v>
      </c>
      <c r="B140" s="11"/>
      <c r="C140" s="15">
        <v>44630</v>
      </c>
      <c r="D140" s="16">
        <v>0.48680555555555555</v>
      </c>
      <c r="E140" s="16"/>
      <c r="F140" s="13">
        <v>76.766666666666666</v>
      </c>
      <c r="G140" s="12">
        <v>70.5</v>
      </c>
      <c r="H140" s="12">
        <v>90</v>
      </c>
      <c r="I140" s="12">
        <v>81.466666666666669</v>
      </c>
      <c r="J140" s="12">
        <v>74.416666666666657</v>
      </c>
      <c r="K140" s="12">
        <v>76.766666666666666</v>
      </c>
      <c r="L140" s="12">
        <v>60</v>
      </c>
      <c r="M140" s="12">
        <v>85</v>
      </c>
      <c r="N140" s="12">
        <v>75.98333333333332</v>
      </c>
      <c r="O140" s="13">
        <v>76.766666666666666</v>
      </c>
      <c r="P140" s="17" t="s">
        <v>137</v>
      </c>
      <c r="Q140" s="14" t="s">
        <v>13</v>
      </c>
      <c r="R140" s="14" t="s">
        <v>118</v>
      </c>
      <c r="S140" s="14" t="s">
        <v>119</v>
      </c>
      <c r="T140" s="14" t="s">
        <v>144</v>
      </c>
    </row>
    <row r="141" spans="1:23" x14ac:dyDescent="0.3">
      <c r="A141" s="11">
        <v>44630.490277777775</v>
      </c>
      <c r="B141" s="11"/>
      <c r="C141" s="15">
        <v>44630</v>
      </c>
      <c r="D141" s="16">
        <v>0.49027777777777781</v>
      </c>
      <c r="E141" s="16"/>
      <c r="F141" s="13">
        <v>75.460000000000008</v>
      </c>
      <c r="G141" s="12">
        <v>69.3</v>
      </c>
      <c r="H141" s="12">
        <v>76</v>
      </c>
      <c r="I141" s="12">
        <v>80.08</v>
      </c>
      <c r="J141" s="12">
        <v>73.149999999999991</v>
      </c>
      <c r="K141" s="12">
        <v>75.459999999999994</v>
      </c>
      <c r="L141" s="12">
        <v>68</v>
      </c>
      <c r="M141" s="12">
        <v>87</v>
      </c>
      <c r="N141" s="12">
        <v>74.69</v>
      </c>
      <c r="O141" s="13">
        <v>75.460000000000008</v>
      </c>
      <c r="P141" s="17" t="s">
        <v>137</v>
      </c>
      <c r="Q141" s="14" t="s">
        <v>13</v>
      </c>
      <c r="R141" s="14" t="s">
        <v>118</v>
      </c>
      <c r="S141" s="14" t="s">
        <v>119</v>
      </c>
      <c r="T141" s="14" t="s">
        <v>144</v>
      </c>
    </row>
    <row r="142" spans="1:23" x14ac:dyDescent="0.3">
      <c r="A142" s="11">
        <v>44630.493750000001</v>
      </c>
      <c r="B142" s="11"/>
      <c r="C142" s="15">
        <v>44630</v>
      </c>
      <c r="D142" s="16">
        <v>0.49374999999999997</v>
      </c>
      <c r="E142" s="16"/>
      <c r="F142" s="13">
        <v>78.073333333333323</v>
      </c>
      <c r="G142" s="12">
        <v>71.7</v>
      </c>
      <c r="H142" s="12">
        <v>83</v>
      </c>
      <c r="I142" s="12">
        <v>82.853333333333339</v>
      </c>
      <c r="J142" s="12">
        <v>75.683333333333337</v>
      </c>
      <c r="K142" s="12">
        <v>78.073333333333338</v>
      </c>
      <c r="L142" s="12">
        <v>69</v>
      </c>
      <c r="M142" s="12">
        <v>87</v>
      </c>
      <c r="N142" s="12">
        <v>77.276666666666671</v>
      </c>
      <c r="O142" s="13">
        <v>78.073333333333323</v>
      </c>
      <c r="P142" s="17" t="s">
        <v>137</v>
      </c>
      <c r="Q142" s="14" t="s">
        <v>13</v>
      </c>
      <c r="R142" s="14" t="s">
        <v>118</v>
      </c>
      <c r="S142" s="14" t="s">
        <v>119</v>
      </c>
      <c r="T142" s="14" t="s">
        <v>144</v>
      </c>
    </row>
    <row r="143" spans="1:23" x14ac:dyDescent="0.3">
      <c r="A143" s="11">
        <v>44630.496932870374</v>
      </c>
      <c r="B143" s="11"/>
      <c r="C143" s="15">
        <v>44630</v>
      </c>
      <c r="D143" s="16">
        <v>0.49693287037037037</v>
      </c>
      <c r="E143" s="16"/>
      <c r="F143" s="13">
        <v>86.02000000000001</v>
      </c>
      <c r="G143" s="12">
        <v>79.2</v>
      </c>
      <c r="H143" s="12">
        <v>88</v>
      </c>
      <c r="I143" s="12">
        <v>91.52000000000001</v>
      </c>
      <c r="J143" s="12">
        <v>83.6</v>
      </c>
      <c r="K143" s="12">
        <v>86.24</v>
      </c>
      <c r="L143" s="12">
        <v>80.08</v>
      </c>
      <c r="M143" s="12">
        <v>94.160000000000011</v>
      </c>
      <c r="N143" s="12">
        <v>85.36</v>
      </c>
      <c r="O143" s="13">
        <v>86.02000000000001</v>
      </c>
      <c r="P143" s="17" t="s">
        <v>137</v>
      </c>
      <c r="Q143" s="14" t="s">
        <v>13</v>
      </c>
      <c r="R143" s="14" t="s">
        <v>118</v>
      </c>
      <c r="S143" s="14" t="s">
        <v>119</v>
      </c>
      <c r="T143" s="14" t="s">
        <v>144</v>
      </c>
    </row>
    <row r="144" spans="1:23" x14ac:dyDescent="0.3">
      <c r="A144" s="11">
        <v>44630.49722222222</v>
      </c>
      <c r="B144" s="11"/>
      <c r="C144" s="15">
        <v>44630</v>
      </c>
      <c r="D144" s="16">
        <v>0.49722222222222223</v>
      </c>
      <c r="E144" s="16"/>
      <c r="F144" s="13">
        <v>82.646666666666647</v>
      </c>
      <c r="G144" s="12">
        <v>75.899999999999991</v>
      </c>
      <c r="H144" s="12">
        <v>95</v>
      </c>
      <c r="I144" s="12">
        <v>87.706666666666663</v>
      </c>
      <c r="J144" s="12">
        <v>80.11666666666666</v>
      </c>
      <c r="K144" s="12">
        <v>82.646666666666661</v>
      </c>
      <c r="L144" s="12">
        <v>77</v>
      </c>
      <c r="M144" s="12">
        <v>81</v>
      </c>
      <c r="N144" s="12">
        <v>81.803333333333327</v>
      </c>
      <c r="O144" s="13">
        <v>82.646666666666647</v>
      </c>
      <c r="P144" s="17" t="s">
        <v>137</v>
      </c>
      <c r="Q144" s="14" t="s">
        <v>13</v>
      </c>
      <c r="R144" s="14" t="s">
        <v>118</v>
      </c>
      <c r="S144" s="14" t="s">
        <v>119</v>
      </c>
      <c r="T144" s="14" t="s">
        <v>144</v>
      </c>
    </row>
    <row r="145" spans="1:20" x14ac:dyDescent="0.3">
      <c r="A145" s="11">
        <v>44630.497615740744</v>
      </c>
      <c r="B145" s="11"/>
      <c r="C145" s="15">
        <v>44630</v>
      </c>
      <c r="D145" s="16">
        <v>0.49761574074074072</v>
      </c>
      <c r="E145" s="16"/>
      <c r="F145" s="13">
        <v>79.177500000000009</v>
      </c>
      <c r="G145" s="12">
        <v>72.900000000000006</v>
      </c>
      <c r="H145" s="12">
        <v>81</v>
      </c>
      <c r="I145" s="12">
        <v>84.240000000000009</v>
      </c>
      <c r="J145" s="12">
        <v>76.95</v>
      </c>
      <c r="K145" s="12">
        <v>79.38</v>
      </c>
      <c r="L145" s="12">
        <v>73.710000000000008</v>
      </c>
      <c r="M145" s="12">
        <v>86.67</v>
      </c>
      <c r="N145" s="12">
        <v>78.569999999999993</v>
      </c>
      <c r="O145" s="13">
        <v>79.177500000000009</v>
      </c>
      <c r="P145" s="17" t="s">
        <v>137</v>
      </c>
      <c r="Q145" s="14" t="s">
        <v>13</v>
      </c>
      <c r="R145" s="14" t="s">
        <v>118</v>
      </c>
      <c r="S145" s="14" t="s">
        <v>119</v>
      </c>
      <c r="T145" s="14" t="s">
        <v>144</v>
      </c>
    </row>
    <row r="146" spans="1:20" x14ac:dyDescent="0.3">
      <c r="A146" s="11">
        <v>44630.500694444447</v>
      </c>
      <c r="B146" s="11"/>
      <c r="C146" s="15">
        <v>44630</v>
      </c>
      <c r="D146" s="16">
        <v>0.50069444444444444</v>
      </c>
      <c r="E146" s="16"/>
      <c r="F146" s="13">
        <v>81.993333333333325</v>
      </c>
      <c r="G146" s="12">
        <v>75.300000000000011</v>
      </c>
      <c r="H146" s="12">
        <v>83</v>
      </c>
      <c r="I146" s="12">
        <v>87.013333333333335</v>
      </c>
      <c r="J146" s="12">
        <v>79.483333333333334</v>
      </c>
      <c r="K146" s="12">
        <v>81.993333333333339</v>
      </c>
      <c r="L146" s="12">
        <v>81</v>
      </c>
      <c r="M146" s="12">
        <v>87</v>
      </c>
      <c r="N146" s="12">
        <v>81.156666666666666</v>
      </c>
      <c r="O146" s="13">
        <v>81.993333333333325</v>
      </c>
      <c r="P146" s="17" t="s">
        <v>137</v>
      </c>
      <c r="Q146" s="14" t="s">
        <v>13</v>
      </c>
      <c r="R146" s="14" t="s">
        <v>118</v>
      </c>
      <c r="S146" s="14" t="s">
        <v>119</v>
      </c>
      <c r="T146" s="14" t="s">
        <v>144</v>
      </c>
    </row>
    <row r="147" spans="1:20" x14ac:dyDescent="0.3">
      <c r="A147" s="11">
        <v>44630.503344907411</v>
      </c>
      <c r="B147" s="11"/>
      <c r="C147" s="15">
        <v>44630</v>
      </c>
      <c r="D147" s="16">
        <v>0.50334490740740734</v>
      </c>
      <c r="E147" s="16"/>
      <c r="F147" s="13">
        <v>80.155000000000001</v>
      </c>
      <c r="G147" s="12">
        <v>73.8</v>
      </c>
      <c r="H147" s="12">
        <v>82</v>
      </c>
      <c r="I147" s="12">
        <v>85.28</v>
      </c>
      <c r="J147" s="12">
        <v>77.899999999999991</v>
      </c>
      <c r="K147" s="12">
        <v>80.36</v>
      </c>
      <c r="L147" s="12">
        <v>74.62</v>
      </c>
      <c r="M147" s="12">
        <v>87.740000000000009</v>
      </c>
      <c r="N147" s="12">
        <v>79.539999999999992</v>
      </c>
      <c r="O147" s="13">
        <v>80.155000000000001</v>
      </c>
      <c r="P147" s="17" t="s">
        <v>137</v>
      </c>
      <c r="Q147" s="14" t="s">
        <v>13</v>
      </c>
      <c r="R147" s="14" t="s">
        <v>118</v>
      </c>
      <c r="S147" s="14" t="s">
        <v>119</v>
      </c>
      <c r="T147" s="14" t="s">
        <v>144</v>
      </c>
    </row>
    <row r="148" spans="1:20" x14ac:dyDescent="0.3">
      <c r="A148" s="11">
        <v>44630.504166666666</v>
      </c>
      <c r="B148" s="11"/>
      <c r="C148" s="15">
        <v>44630</v>
      </c>
      <c r="D148" s="16">
        <v>0.50416666666666665</v>
      </c>
      <c r="E148" s="16"/>
      <c r="F148" s="13">
        <v>81.013333333333321</v>
      </c>
      <c r="G148" s="12">
        <v>74.400000000000006</v>
      </c>
      <c r="H148" s="12">
        <v>83</v>
      </c>
      <c r="I148" s="12">
        <v>85.973333333333343</v>
      </c>
      <c r="J148" s="12">
        <v>78.533333333333331</v>
      </c>
      <c r="K148" s="12">
        <v>81.013333333333335</v>
      </c>
      <c r="L148" s="12">
        <v>67</v>
      </c>
      <c r="M148" s="12">
        <v>98</v>
      </c>
      <c r="N148" s="12">
        <v>80.186666666666667</v>
      </c>
      <c r="O148" s="13">
        <v>81.013333333333321</v>
      </c>
      <c r="P148" s="17" t="s">
        <v>137</v>
      </c>
      <c r="Q148" s="14" t="s">
        <v>13</v>
      </c>
      <c r="R148" s="14" t="s">
        <v>118</v>
      </c>
      <c r="S148" s="14" t="s">
        <v>119</v>
      </c>
      <c r="T148" s="14" t="s">
        <v>144</v>
      </c>
    </row>
    <row r="149" spans="1:20" x14ac:dyDescent="0.3">
      <c r="A149" s="11">
        <v>44630.507638888892</v>
      </c>
      <c r="B149" s="11"/>
      <c r="C149" s="15">
        <v>44630</v>
      </c>
      <c r="D149" s="16">
        <v>0.50763888888888886</v>
      </c>
      <c r="E149" s="16"/>
      <c r="F149" s="13">
        <v>73.826666666666654</v>
      </c>
      <c r="G149" s="12">
        <v>67.8</v>
      </c>
      <c r="H149" s="12">
        <v>80</v>
      </c>
      <c r="I149" s="12">
        <v>78.346666666666664</v>
      </c>
      <c r="J149" s="12">
        <v>71.566666666666663</v>
      </c>
      <c r="K149" s="12">
        <v>73.826666666666654</v>
      </c>
      <c r="L149" s="12">
        <v>67</v>
      </c>
      <c r="M149" s="12">
        <v>79</v>
      </c>
      <c r="N149" s="12">
        <v>73.073333333333323</v>
      </c>
      <c r="O149" s="13">
        <v>73.826666666666654</v>
      </c>
      <c r="P149" s="17" t="s">
        <v>137</v>
      </c>
      <c r="Q149" s="14" t="s">
        <v>13</v>
      </c>
      <c r="R149" s="14" t="s">
        <v>118</v>
      </c>
      <c r="S149" s="14" t="s">
        <v>119</v>
      </c>
      <c r="T149" s="14" t="s">
        <v>144</v>
      </c>
    </row>
    <row r="150" spans="1:20" x14ac:dyDescent="0.3">
      <c r="A150" s="11">
        <v>44630.511111111111</v>
      </c>
      <c r="B150" s="11"/>
      <c r="C150" s="15">
        <v>44630</v>
      </c>
      <c r="D150" s="16">
        <v>0.51111111111111118</v>
      </c>
      <c r="E150" s="16"/>
      <c r="F150" s="13">
        <v>75.786666666666662</v>
      </c>
      <c r="G150" s="12">
        <v>69.599999999999994</v>
      </c>
      <c r="H150" s="12">
        <v>80</v>
      </c>
      <c r="I150" s="12">
        <v>80.426666666666662</v>
      </c>
      <c r="J150" s="12">
        <v>73.466666666666654</v>
      </c>
      <c r="K150" s="12">
        <v>75.786666666666662</v>
      </c>
      <c r="L150" s="12">
        <v>69</v>
      </c>
      <c r="M150" s="12">
        <v>83</v>
      </c>
      <c r="N150" s="12">
        <v>75.013333333333321</v>
      </c>
      <c r="O150" s="13">
        <v>75.786666666666662</v>
      </c>
      <c r="P150" s="17" t="s">
        <v>137</v>
      </c>
      <c r="Q150" s="14" t="s">
        <v>13</v>
      </c>
      <c r="R150" s="14" t="s">
        <v>118</v>
      </c>
      <c r="S150" s="14" t="s">
        <v>119</v>
      </c>
      <c r="T150" s="14" t="s">
        <v>144</v>
      </c>
    </row>
    <row r="151" spans="1:20" x14ac:dyDescent="0.3">
      <c r="A151" s="11">
        <v>44630.512256944443</v>
      </c>
      <c r="B151" s="11"/>
      <c r="C151" s="15">
        <v>44630</v>
      </c>
      <c r="D151" s="16">
        <v>0.51225694444444447</v>
      </c>
      <c r="E151" s="16"/>
      <c r="F151" s="13">
        <v>80.155000000000001</v>
      </c>
      <c r="G151" s="12">
        <v>73.8</v>
      </c>
      <c r="H151" s="12">
        <v>82</v>
      </c>
      <c r="I151" s="12">
        <v>85.28</v>
      </c>
      <c r="J151" s="12">
        <v>77.899999999999991</v>
      </c>
      <c r="K151" s="12">
        <v>80.36</v>
      </c>
      <c r="L151" s="12">
        <v>74.62</v>
      </c>
      <c r="M151" s="12">
        <v>87.740000000000009</v>
      </c>
      <c r="N151" s="12">
        <v>79.539999999999992</v>
      </c>
      <c r="O151" s="13">
        <v>80.155000000000001</v>
      </c>
      <c r="P151" s="17" t="s">
        <v>137</v>
      </c>
      <c r="Q151" s="14" t="s">
        <v>13</v>
      </c>
      <c r="R151" s="14" t="s">
        <v>118</v>
      </c>
      <c r="S151" s="14" t="s">
        <v>119</v>
      </c>
      <c r="T151" s="14" t="s">
        <v>144</v>
      </c>
    </row>
    <row r="152" spans="1:20" x14ac:dyDescent="0.3">
      <c r="A152" s="11">
        <v>44630.51458333333</v>
      </c>
      <c r="B152" s="11"/>
      <c r="C152" s="15">
        <v>44630</v>
      </c>
      <c r="D152" s="16">
        <v>0.51458333333333328</v>
      </c>
      <c r="E152" s="16"/>
      <c r="F152" s="13">
        <v>75.786666666666662</v>
      </c>
      <c r="G152" s="12">
        <v>69.599999999999994</v>
      </c>
      <c r="H152" s="12">
        <v>79</v>
      </c>
      <c r="I152" s="12">
        <v>80.426666666666662</v>
      </c>
      <c r="J152" s="12">
        <v>73.466666666666654</v>
      </c>
      <c r="K152" s="12">
        <v>75.786666666666662</v>
      </c>
      <c r="L152" s="12">
        <v>69</v>
      </c>
      <c r="M152" s="12">
        <v>84</v>
      </c>
      <c r="N152" s="12">
        <v>75.013333333333321</v>
      </c>
      <c r="O152" s="13">
        <v>75.786666666666662</v>
      </c>
      <c r="P152" s="17" t="s">
        <v>137</v>
      </c>
      <c r="Q152" s="14" t="s">
        <v>13</v>
      </c>
      <c r="R152" s="14" t="s">
        <v>118</v>
      </c>
      <c r="S152" s="14" t="s">
        <v>119</v>
      </c>
      <c r="T152" s="14" t="s">
        <v>144</v>
      </c>
    </row>
    <row r="153" spans="1:20" x14ac:dyDescent="0.3">
      <c r="A153" s="11">
        <v>44630.518055555556</v>
      </c>
      <c r="B153" s="11"/>
      <c r="C153" s="15">
        <v>44630</v>
      </c>
      <c r="D153" s="16">
        <v>0.5180555555555556</v>
      </c>
      <c r="E153" s="16"/>
      <c r="F153" s="13">
        <v>76.113333333333344</v>
      </c>
      <c r="G153" s="12">
        <v>69.900000000000006</v>
      </c>
      <c r="H153" s="12">
        <v>70</v>
      </c>
      <c r="I153" s="12">
        <v>80.773333333333341</v>
      </c>
      <c r="J153" s="12">
        <v>73.783333333333331</v>
      </c>
      <c r="K153" s="12">
        <v>76.11333333333333</v>
      </c>
      <c r="L153" s="12">
        <v>74</v>
      </c>
      <c r="M153" s="12">
        <v>89</v>
      </c>
      <c r="N153" s="12">
        <v>75.336666666666673</v>
      </c>
      <c r="O153" s="13">
        <v>76.113333333333344</v>
      </c>
      <c r="P153" s="17" t="s">
        <v>137</v>
      </c>
      <c r="Q153" s="14" t="s">
        <v>13</v>
      </c>
      <c r="R153" s="14" t="s">
        <v>118</v>
      </c>
      <c r="S153" s="14" t="s">
        <v>119</v>
      </c>
      <c r="T153" s="14" t="s">
        <v>144</v>
      </c>
    </row>
    <row r="154" spans="1:20" x14ac:dyDescent="0.3">
      <c r="A154" s="11">
        <v>44630.521527777775</v>
      </c>
      <c r="B154" s="11"/>
      <c r="C154" s="15">
        <v>44630</v>
      </c>
      <c r="D154" s="16">
        <v>0.52152777777777781</v>
      </c>
      <c r="E154" s="16"/>
      <c r="F154" s="13">
        <v>75.13333333333334</v>
      </c>
      <c r="G154" s="12">
        <v>69</v>
      </c>
      <c r="H154" s="12">
        <v>74</v>
      </c>
      <c r="I154" s="12">
        <v>79.733333333333334</v>
      </c>
      <c r="J154" s="12">
        <v>72.833333333333329</v>
      </c>
      <c r="K154" s="12">
        <v>75.13333333333334</v>
      </c>
      <c r="L154" s="12">
        <v>74</v>
      </c>
      <c r="M154" s="12">
        <v>82</v>
      </c>
      <c r="N154" s="12">
        <v>74.366666666666674</v>
      </c>
      <c r="O154" s="13">
        <v>75.13333333333334</v>
      </c>
      <c r="P154" s="17" t="s">
        <v>137</v>
      </c>
      <c r="Q154" s="14" t="s">
        <v>13</v>
      </c>
      <c r="R154" s="14" t="s">
        <v>118</v>
      </c>
      <c r="S154" s="14" t="s">
        <v>119</v>
      </c>
      <c r="T154" s="14" t="s">
        <v>144</v>
      </c>
    </row>
    <row r="155" spans="1:20" x14ac:dyDescent="0.3">
      <c r="A155" s="11">
        <v>44630.525000000001</v>
      </c>
      <c r="B155" s="11"/>
      <c r="C155" s="15">
        <v>44630</v>
      </c>
      <c r="D155" s="16">
        <v>0.52500000000000002</v>
      </c>
      <c r="E155" s="16"/>
      <c r="F155" s="13">
        <v>72.193333333333342</v>
      </c>
      <c r="G155" s="12">
        <v>66.300000000000011</v>
      </c>
      <c r="H155" s="12">
        <v>73</v>
      </c>
      <c r="I155" s="12">
        <v>76.613333333333344</v>
      </c>
      <c r="J155" s="12">
        <v>69.983333333333334</v>
      </c>
      <c r="K155" s="12">
        <v>72.193333333333342</v>
      </c>
      <c r="L155" s="12">
        <v>68</v>
      </c>
      <c r="M155" s="12">
        <v>80</v>
      </c>
      <c r="N155" s="12">
        <v>71.456666666666663</v>
      </c>
      <c r="O155" s="13">
        <v>72.193333333333342</v>
      </c>
      <c r="P155" s="17" t="s">
        <v>137</v>
      </c>
      <c r="Q155" s="14" t="s">
        <v>13</v>
      </c>
      <c r="R155" s="14" t="s">
        <v>118</v>
      </c>
      <c r="S155" s="14" t="s">
        <v>119</v>
      </c>
      <c r="T155" s="14" t="s">
        <v>144</v>
      </c>
    </row>
    <row r="156" spans="1:20" x14ac:dyDescent="0.3">
      <c r="A156" s="11">
        <v>44630.52847222222</v>
      </c>
      <c r="B156" s="11"/>
      <c r="C156" s="15">
        <v>44630</v>
      </c>
      <c r="D156" s="16">
        <v>0.52847222222222223</v>
      </c>
      <c r="E156" s="16"/>
      <c r="F156" s="13">
        <v>72.846666666666664</v>
      </c>
      <c r="G156" s="12">
        <v>66.899999999999991</v>
      </c>
      <c r="H156" s="12">
        <v>69</v>
      </c>
      <c r="I156" s="12">
        <v>77.306666666666658</v>
      </c>
      <c r="J156" s="12">
        <v>70.61666666666666</v>
      </c>
      <c r="K156" s="12">
        <v>72.846666666666664</v>
      </c>
      <c r="L156" s="12">
        <v>74</v>
      </c>
      <c r="M156" s="12">
        <v>80</v>
      </c>
      <c r="N156" s="12">
        <v>72.103333333333325</v>
      </c>
      <c r="O156" s="13">
        <v>72.846666666666664</v>
      </c>
      <c r="P156" s="17" t="s">
        <v>137</v>
      </c>
      <c r="Q156" s="14" t="s">
        <v>13</v>
      </c>
      <c r="R156" s="14" t="s">
        <v>118</v>
      </c>
      <c r="S156" s="14" t="s">
        <v>119</v>
      </c>
      <c r="T156" s="14" t="s">
        <v>144</v>
      </c>
    </row>
    <row r="157" spans="1:20" x14ac:dyDescent="0.3">
      <c r="A157" s="11">
        <v>44630.531944444447</v>
      </c>
      <c r="B157" s="11"/>
      <c r="C157" s="15">
        <v>44630</v>
      </c>
      <c r="D157" s="16">
        <v>0.53194444444444444</v>
      </c>
      <c r="E157" s="16"/>
      <c r="F157" s="13">
        <v>72.52</v>
      </c>
      <c r="G157" s="12">
        <v>66.600000000000009</v>
      </c>
      <c r="H157" s="12">
        <v>65</v>
      </c>
      <c r="I157" s="12">
        <v>76.960000000000008</v>
      </c>
      <c r="J157" s="12">
        <v>70.3</v>
      </c>
      <c r="K157" s="12">
        <v>72.52</v>
      </c>
      <c r="L157" s="12">
        <v>74</v>
      </c>
      <c r="M157" s="12">
        <v>83</v>
      </c>
      <c r="N157" s="12">
        <v>71.78</v>
      </c>
      <c r="O157" s="13">
        <v>72.52</v>
      </c>
      <c r="P157" s="17" t="s">
        <v>137</v>
      </c>
      <c r="Q157" s="14" t="s">
        <v>13</v>
      </c>
      <c r="R157" s="14" t="s">
        <v>118</v>
      </c>
      <c r="S157" s="14" t="s">
        <v>119</v>
      </c>
      <c r="T157" s="14" t="s">
        <v>144</v>
      </c>
    </row>
    <row r="158" spans="1:20" x14ac:dyDescent="0.3">
      <c r="A158" s="11">
        <v>44630.535416666666</v>
      </c>
      <c r="B158" s="11"/>
      <c r="C158" s="15">
        <v>44630</v>
      </c>
      <c r="D158" s="16">
        <v>0.53541666666666665</v>
      </c>
      <c r="E158" s="16"/>
      <c r="F158" s="13">
        <v>71.539999999999992</v>
      </c>
      <c r="G158" s="12">
        <v>65.7</v>
      </c>
      <c r="H158" s="12">
        <v>67</v>
      </c>
      <c r="I158" s="12">
        <v>75.92</v>
      </c>
      <c r="J158" s="12">
        <v>69.349999999999994</v>
      </c>
      <c r="K158" s="12">
        <v>71.539999999999992</v>
      </c>
      <c r="L158" s="12">
        <v>70</v>
      </c>
      <c r="M158" s="12">
        <v>82</v>
      </c>
      <c r="N158" s="12">
        <v>70.81</v>
      </c>
      <c r="O158" s="13">
        <v>71.539999999999992</v>
      </c>
      <c r="P158" s="17" t="s">
        <v>137</v>
      </c>
      <c r="Q158" s="14" t="s">
        <v>13</v>
      </c>
      <c r="R158" s="14" t="s">
        <v>118</v>
      </c>
      <c r="S158" s="14" t="s">
        <v>119</v>
      </c>
      <c r="T158" s="14" t="s">
        <v>144</v>
      </c>
    </row>
    <row r="159" spans="1:20" x14ac:dyDescent="0.3">
      <c r="A159" s="11">
        <v>44630.538888888892</v>
      </c>
      <c r="B159" s="11"/>
      <c r="C159" s="15">
        <v>44630</v>
      </c>
      <c r="D159" s="16">
        <v>0.53888888888888886</v>
      </c>
      <c r="E159" s="16"/>
      <c r="F159" s="13">
        <v>73.173333333333332</v>
      </c>
      <c r="G159" s="12">
        <v>67.2</v>
      </c>
      <c r="H159" s="12">
        <v>65</v>
      </c>
      <c r="I159" s="12">
        <v>77.653333333333336</v>
      </c>
      <c r="J159" s="12">
        <v>70.933333333333337</v>
      </c>
      <c r="K159" s="12">
        <v>73.173333333333332</v>
      </c>
      <c r="L159" s="12">
        <v>76</v>
      </c>
      <c r="M159" s="12">
        <v>83</v>
      </c>
      <c r="N159" s="12">
        <v>72.426666666666662</v>
      </c>
      <c r="O159" s="13">
        <v>73.173333333333332</v>
      </c>
      <c r="P159" s="17" t="s">
        <v>137</v>
      </c>
      <c r="Q159" s="14" t="s">
        <v>13</v>
      </c>
      <c r="R159" s="14" t="s">
        <v>118</v>
      </c>
      <c r="S159" s="14" t="s">
        <v>119</v>
      </c>
      <c r="T159" s="14" t="s">
        <v>144</v>
      </c>
    </row>
    <row r="160" spans="1:20" x14ac:dyDescent="0.3">
      <c r="A160" s="11">
        <v>44630.540138888886</v>
      </c>
      <c r="B160" s="11"/>
      <c r="C160" s="15">
        <v>44630</v>
      </c>
      <c r="D160" s="16">
        <v>0.54013888888888884</v>
      </c>
      <c r="E160" s="16"/>
      <c r="F160" s="13">
        <v>80.155000000000001</v>
      </c>
      <c r="G160" s="12">
        <v>73.8</v>
      </c>
      <c r="H160" s="12">
        <v>82</v>
      </c>
      <c r="I160" s="12">
        <v>85.28</v>
      </c>
      <c r="J160" s="12">
        <v>77.899999999999991</v>
      </c>
      <c r="K160" s="12">
        <v>80.36</v>
      </c>
      <c r="L160" s="12">
        <v>74.62</v>
      </c>
      <c r="M160" s="12">
        <v>87.740000000000009</v>
      </c>
      <c r="N160" s="12">
        <v>79.539999999999992</v>
      </c>
      <c r="O160" s="13">
        <v>80.155000000000001</v>
      </c>
      <c r="P160" s="17" t="s">
        <v>137</v>
      </c>
      <c r="Q160" s="14" t="s">
        <v>10</v>
      </c>
      <c r="R160" s="14" t="s">
        <v>118</v>
      </c>
      <c r="S160" s="14" t="s">
        <v>119</v>
      </c>
      <c r="T160" s="14" t="s">
        <v>144</v>
      </c>
    </row>
    <row r="161" spans="1:20" s="28" customFormat="1" x14ac:dyDescent="0.3">
      <c r="A161" s="24"/>
      <c r="B161" s="24"/>
      <c r="C161" s="25"/>
      <c r="D161" s="26"/>
      <c r="E161" s="26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</row>
    <row r="162" spans="1:20" x14ac:dyDescent="0.3">
      <c r="A162" s="11">
        <v>44630.542361111111</v>
      </c>
      <c r="B162" s="11"/>
      <c r="C162" s="15">
        <v>44630</v>
      </c>
      <c r="D162" s="16">
        <v>0.54236111111111118</v>
      </c>
      <c r="E162" s="16"/>
      <c r="F162" s="13">
        <v>78.2</v>
      </c>
      <c r="G162" s="12">
        <v>72</v>
      </c>
      <c r="H162" s="12">
        <v>80</v>
      </c>
      <c r="I162" s="12">
        <v>83.2</v>
      </c>
      <c r="J162" s="12">
        <v>76</v>
      </c>
      <c r="K162" s="12">
        <v>78.400000000000006</v>
      </c>
      <c r="L162" s="12">
        <v>72.8</v>
      </c>
      <c r="M162" s="12">
        <v>85.600000000000009</v>
      </c>
      <c r="N162" s="12">
        <v>77.599999999999994</v>
      </c>
      <c r="O162" s="13">
        <v>78.2</v>
      </c>
      <c r="P162" s="17" t="s">
        <v>10</v>
      </c>
      <c r="Q162" s="14" t="s">
        <v>10</v>
      </c>
      <c r="R162" s="14" t="s">
        <v>118</v>
      </c>
      <c r="S162" s="14" t="s">
        <v>119</v>
      </c>
      <c r="T162" s="14" t="s">
        <v>144</v>
      </c>
    </row>
    <row r="163" spans="1:20" x14ac:dyDescent="0.3">
      <c r="A163" s="11">
        <v>44630.543981481482</v>
      </c>
      <c r="B163" s="11"/>
      <c r="C163" s="15">
        <v>44630</v>
      </c>
      <c r="D163" s="16">
        <v>0.54398148148148151</v>
      </c>
      <c r="E163" s="16"/>
      <c r="F163" s="13">
        <v>80.155000000000001</v>
      </c>
      <c r="G163" s="12">
        <v>73.8</v>
      </c>
      <c r="H163" s="12">
        <v>82</v>
      </c>
      <c r="I163" s="12">
        <v>85.28</v>
      </c>
      <c r="J163" s="12">
        <v>77.899999999999991</v>
      </c>
      <c r="K163" s="12">
        <v>80.36</v>
      </c>
      <c r="L163" s="12">
        <v>74.62</v>
      </c>
      <c r="M163" s="12">
        <v>87.740000000000009</v>
      </c>
      <c r="N163" s="12">
        <v>79.539999999999992</v>
      </c>
      <c r="O163" s="13">
        <v>80.155000000000001</v>
      </c>
      <c r="P163" s="17" t="s">
        <v>10</v>
      </c>
      <c r="Q163" s="14" t="s">
        <v>10</v>
      </c>
      <c r="R163" s="14" t="s">
        <v>118</v>
      </c>
      <c r="S163" s="14" t="s">
        <v>119</v>
      </c>
      <c r="T163" s="14" t="s">
        <v>144</v>
      </c>
    </row>
    <row r="164" spans="1:20" x14ac:dyDescent="0.3">
      <c r="A164" s="11">
        <v>44630.545115740744</v>
      </c>
      <c r="B164" s="11"/>
      <c r="C164" s="15">
        <v>44630</v>
      </c>
      <c r="D164" s="16">
        <v>0.54511574074074076</v>
      </c>
      <c r="E164" s="16"/>
      <c r="F164" s="13">
        <v>80.155000000000001</v>
      </c>
      <c r="G164" s="12">
        <v>73.8</v>
      </c>
      <c r="H164" s="12">
        <v>82</v>
      </c>
      <c r="I164" s="12">
        <v>85.28</v>
      </c>
      <c r="J164" s="12">
        <v>77.899999999999991</v>
      </c>
      <c r="K164" s="12">
        <v>80.36</v>
      </c>
      <c r="L164" s="12">
        <v>74.62</v>
      </c>
      <c r="M164" s="12">
        <v>87.740000000000009</v>
      </c>
      <c r="N164" s="12">
        <v>79.539999999999992</v>
      </c>
      <c r="O164" s="13">
        <v>80.155000000000001</v>
      </c>
      <c r="P164" s="17" t="s">
        <v>10</v>
      </c>
      <c r="Q164" s="14" t="s">
        <v>10</v>
      </c>
      <c r="R164" s="14" t="s">
        <v>118</v>
      </c>
      <c r="S164" s="14" t="s">
        <v>119</v>
      </c>
      <c r="T164" s="14" t="s">
        <v>144</v>
      </c>
    </row>
    <row r="165" spans="1:20" x14ac:dyDescent="0.3">
      <c r="A165" s="11">
        <v>44630.54583333333</v>
      </c>
      <c r="B165" s="11"/>
      <c r="C165" s="15">
        <v>44630</v>
      </c>
      <c r="D165" s="16">
        <v>0.54583333333333328</v>
      </c>
      <c r="E165" s="16"/>
      <c r="F165" s="13">
        <v>87.974999999999994</v>
      </c>
      <c r="G165" s="12">
        <v>81</v>
      </c>
      <c r="H165" s="12">
        <v>90</v>
      </c>
      <c r="I165" s="12">
        <v>93.600000000000009</v>
      </c>
      <c r="J165" s="12">
        <v>85.5</v>
      </c>
      <c r="K165" s="12">
        <v>88.2</v>
      </c>
      <c r="L165" s="12">
        <v>81.900000000000006</v>
      </c>
      <c r="M165" s="12">
        <v>96.300000000000011</v>
      </c>
      <c r="N165" s="12">
        <v>87.3</v>
      </c>
      <c r="O165" s="13">
        <v>87.974999999999994</v>
      </c>
      <c r="P165" s="17" t="s">
        <v>10</v>
      </c>
      <c r="Q165" s="14" t="s">
        <v>10</v>
      </c>
      <c r="R165" s="14" t="s">
        <v>118</v>
      </c>
      <c r="S165" s="14" t="s">
        <v>119</v>
      </c>
      <c r="T165" s="14" t="s">
        <v>144</v>
      </c>
    </row>
    <row r="166" spans="1:20" x14ac:dyDescent="0.3">
      <c r="A166" s="11">
        <v>44630.549305555556</v>
      </c>
      <c r="B166" s="11"/>
      <c r="C166" s="15">
        <v>44630</v>
      </c>
      <c r="D166" s="16">
        <v>0.5493055555555556</v>
      </c>
      <c r="E166" s="16"/>
      <c r="F166" s="13">
        <v>90.907499999999999</v>
      </c>
      <c r="G166" s="12">
        <v>83.7</v>
      </c>
      <c r="H166" s="12">
        <v>93</v>
      </c>
      <c r="I166" s="12">
        <v>96.72</v>
      </c>
      <c r="J166" s="12">
        <v>88.35</v>
      </c>
      <c r="K166" s="12">
        <v>91.14</v>
      </c>
      <c r="L166" s="12">
        <v>84.63000000000001</v>
      </c>
      <c r="M166" s="12">
        <v>99.51</v>
      </c>
      <c r="N166" s="12">
        <v>90.21</v>
      </c>
      <c r="O166" s="13">
        <v>90.907499999999999</v>
      </c>
      <c r="P166" s="17" t="s">
        <v>10</v>
      </c>
      <c r="Q166" s="14" t="s">
        <v>10</v>
      </c>
      <c r="R166" s="14" t="s">
        <v>118</v>
      </c>
      <c r="S166" s="14" t="s">
        <v>119</v>
      </c>
      <c r="T166" s="14" t="s">
        <v>144</v>
      </c>
    </row>
    <row r="167" spans="1:20" x14ac:dyDescent="0.3">
      <c r="A167" s="11">
        <v>44630.552777777775</v>
      </c>
      <c r="B167" s="11"/>
      <c r="C167" s="15">
        <v>44630</v>
      </c>
      <c r="D167" s="16">
        <v>0.55277777777777781</v>
      </c>
      <c r="E167" s="16"/>
      <c r="F167" s="13">
        <v>87.974999999999994</v>
      </c>
      <c r="G167" s="12">
        <v>81</v>
      </c>
      <c r="H167" s="12">
        <v>90</v>
      </c>
      <c r="I167" s="12">
        <v>93.600000000000009</v>
      </c>
      <c r="J167" s="12">
        <v>85.5</v>
      </c>
      <c r="K167" s="12">
        <v>88.2</v>
      </c>
      <c r="L167" s="12">
        <v>81.900000000000006</v>
      </c>
      <c r="M167" s="12">
        <v>96.300000000000011</v>
      </c>
      <c r="N167" s="12">
        <v>87.3</v>
      </c>
      <c r="O167" s="13">
        <v>87.974999999999994</v>
      </c>
      <c r="P167" s="17" t="s">
        <v>10</v>
      </c>
      <c r="Q167" s="14" t="s">
        <v>10</v>
      </c>
      <c r="R167" s="14" t="s">
        <v>118</v>
      </c>
      <c r="S167" s="14" t="s">
        <v>119</v>
      </c>
      <c r="T167" s="14" t="s">
        <v>144</v>
      </c>
    </row>
    <row r="168" spans="1:20" x14ac:dyDescent="0.3">
      <c r="A168" s="11">
        <v>44630.556250000001</v>
      </c>
      <c r="B168" s="11"/>
      <c r="C168" s="15">
        <v>44630</v>
      </c>
      <c r="D168" s="16">
        <v>0.55625000000000002</v>
      </c>
      <c r="E168" s="16"/>
      <c r="F168" s="13">
        <v>102.6375</v>
      </c>
      <c r="G168" s="12">
        <v>94.5</v>
      </c>
      <c r="H168" s="12">
        <v>105</v>
      </c>
      <c r="I168" s="12">
        <v>109.2</v>
      </c>
      <c r="J168" s="12">
        <v>99.75</v>
      </c>
      <c r="K168" s="12">
        <v>102.89999999999999</v>
      </c>
      <c r="L168" s="12">
        <v>95.55</v>
      </c>
      <c r="M168" s="12">
        <v>112.35000000000001</v>
      </c>
      <c r="N168" s="12">
        <v>101.85</v>
      </c>
      <c r="O168" s="13">
        <v>102.6375</v>
      </c>
      <c r="P168" s="17" t="s">
        <v>10</v>
      </c>
      <c r="Q168" s="14" t="s">
        <v>10</v>
      </c>
      <c r="R168" s="14" t="s">
        <v>118</v>
      </c>
      <c r="S168" s="14" t="s">
        <v>119</v>
      </c>
      <c r="T168" s="14" t="s">
        <v>144</v>
      </c>
    </row>
    <row r="169" spans="1:20" x14ac:dyDescent="0.3">
      <c r="A169" s="11">
        <v>44630.55972222222</v>
      </c>
      <c r="B169" s="11"/>
      <c r="C169" s="15">
        <v>44630</v>
      </c>
      <c r="D169" s="16">
        <v>0.55972222222222223</v>
      </c>
      <c r="E169" s="16"/>
      <c r="F169" s="13">
        <v>96.772500000000008</v>
      </c>
      <c r="G169" s="12">
        <v>89.100000000000009</v>
      </c>
      <c r="H169" s="12">
        <v>99</v>
      </c>
      <c r="I169" s="12">
        <v>102.96000000000001</v>
      </c>
      <c r="J169" s="12">
        <v>94.05</v>
      </c>
      <c r="K169" s="12">
        <v>97.02</v>
      </c>
      <c r="L169" s="12">
        <v>90.09</v>
      </c>
      <c r="M169" s="12">
        <v>105.93</v>
      </c>
      <c r="N169" s="12">
        <v>96.03</v>
      </c>
      <c r="O169" s="13">
        <v>96.772500000000008</v>
      </c>
      <c r="P169" s="17" t="s">
        <v>10</v>
      </c>
      <c r="Q169" s="14" t="s">
        <v>10</v>
      </c>
      <c r="R169" s="14" t="s">
        <v>118</v>
      </c>
      <c r="S169" s="14" t="s">
        <v>119</v>
      </c>
      <c r="T169" s="14" t="s">
        <v>144</v>
      </c>
    </row>
    <row r="170" spans="1:20" x14ac:dyDescent="0.3">
      <c r="A170" s="11">
        <v>44630.559849537036</v>
      </c>
      <c r="B170" s="11"/>
      <c r="C170" s="15">
        <v>44630</v>
      </c>
      <c r="D170" s="16">
        <v>0.55984953703703699</v>
      </c>
      <c r="E170" s="16"/>
      <c r="F170" s="13">
        <v>82.110000000000014</v>
      </c>
      <c r="G170" s="12">
        <v>75.600000000000009</v>
      </c>
      <c r="H170" s="12">
        <v>84</v>
      </c>
      <c r="I170" s="12">
        <v>87.36</v>
      </c>
      <c r="J170" s="12">
        <v>79.8</v>
      </c>
      <c r="K170" s="12">
        <v>82.32</v>
      </c>
      <c r="L170" s="12">
        <v>76.44</v>
      </c>
      <c r="M170" s="12">
        <v>89.88000000000001</v>
      </c>
      <c r="N170" s="12">
        <v>81.48</v>
      </c>
      <c r="O170" s="13">
        <v>82.110000000000014</v>
      </c>
      <c r="P170" s="17" t="s">
        <v>10</v>
      </c>
      <c r="Q170" s="14" t="s">
        <v>10</v>
      </c>
      <c r="R170" s="14" t="s">
        <v>118</v>
      </c>
      <c r="S170" s="14" t="s">
        <v>119</v>
      </c>
      <c r="T170" s="14" t="s">
        <v>144</v>
      </c>
    </row>
    <row r="171" spans="1:20" x14ac:dyDescent="0.3">
      <c r="A171" s="11">
        <v>44630.563194444447</v>
      </c>
      <c r="B171" s="11"/>
      <c r="C171" s="15">
        <v>44630</v>
      </c>
      <c r="D171" s="16">
        <v>0.56319444444444444</v>
      </c>
      <c r="E171" s="16"/>
      <c r="F171" s="13">
        <v>83.087500000000006</v>
      </c>
      <c r="G171" s="12">
        <v>76.5</v>
      </c>
      <c r="H171" s="12">
        <v>85</v>
      </c>
      <c r="I171" s="12">
        <v>88.4</v>
      </c>
      <c r="J171" s="12">
        <v>80.75</v>
      </c>
      <c r="K171" s="12">
        <v>83.3</v>
      </c>
      <c r="L171" s="12">
        <v>77.350000000000009</v>
      </c>
      <c r="M171" s="12">
        <v>90.95</v>
      </c>
      <c r="N171" s="12">
        <v>82.45</v>
      </c>
      <c r="O171" s="13">
        <v>83.087500000000006</v>
      </c>
      <c r="P171" s="17" t="s">
        <v>10</v>
      </c>
      <c r="Q171" s="14" t="s">
        <v>10</v>
      </c>
      <c r="R171" s="14" t="s">
        <v>118</v>
      </c>
      <c r="S171" s="14" t="s">
        <v>119</v>
      </c>
      <c r="T171" s="14" t="s">
        <v>144</v>
      </c>
    </row>
    <row r="172" spans="1:20" x14ac:dyDescent="0.3">
      <c r="A172" s="11">
        <v>44630.563402777778</v>
      </c>
      <c r="B172" s="11"/>
      <c r="C172" s="15">
        <v>44630</v>
      </c>
      <c r="D172" s="16">
        <v>0.56340277777777781</v>
      </c>
      <c r="E172" s="16"/>
      <c r="F172" s="13">
        <v>79.177500000000009</v>
      </c>
      <c r="G172" s="12">
        <v>72.900000000000006</v>
      </c>
      <c r="H172" s="12">
        <v>81</v>
      </c>
      <c r="I172" s="12">
        <v>84.240000000000009</v>
      </c>
      <c r="J172" s="12">
        <v>76.95</v>
      </c>
      <c r="K172" s="12">
        <v>79.38</v>
      </c>
      <c r="L172" s="12">
        <v>73.710000000000008</v>
      </c>
      <c r="M172" s="12">
        <v>86.67</v>
      </c>
      <c r="N172" s="12">
        <v>78.569999999999993</v>
      </c>
      <c r="O172" s="13">
        <v>79.177500000000009</v>
      </c>
      <c r="P172" s="17" t="s">
        <v>10</v>
      </c>
      <c r="Q172" s="14" t="s">
        <v>10</v>
      </c>
      <c r="R172" s="14" t="s">
        <v>118</v>
      </c>
      <c r="S172" s="14" t="s">
        <v>119</v>
      </c>
      <c r="T172" s="14" t="s">
        <v>144</v>
      </c>
    </row>
    <row r="173" spans="1:20" x14ac:dyDescent="0.3">
      <c r="A173" s="11">
        <v>44630.566666666666</v>
      </c>
      <c r="B173" s="11"/>
      <c r="C173" s="15">
        <v>44630</v>
      </c>
      <c r="D173" s="16">
        <v>0.56666666666666665</v>
      </c>
      <c r="E173" s="16"/>
      <c r="F173" s="13">
        <v>71.357500000000002</v>
      </c>
      <c r="G173" s="12">
        <v>65.7</v>
      </c>
      <c r="H173" s="12">
        <v>73</v>
      </c>
      <c r="I173" s="12">
        <v>75.92</v>
      </c>
      <c r="J173" s="12">
        <v>69.349999999999994</v>
      </c>
      <c r="K173" s="12">
        <v>71.539999999999992</v>
      </c>
      <c r="L173" s="12">
        <v>66.430000000000007</v>
      </c>
      <c r="M173" s="12">
        <v>78.11</v>
      </c>
      <c r="N173" s="12">
        <v>70.81</v>
      </c>
      <c r="O173" s="13">
        <v>71.357500000000002</v>
      </c>
      <c r="P173" s="17" t="s">
        <v>10</v>
      </c>
      <c r="Q173" s="14" t="s">
        <v>10</v>
      </c>
      <c r="R173" s="14" t="s">
        <v>118</v>
      </c>
      <c r="S173" s="14" t="s">
        <v>119</v>
      </c>
      <c r="T173" s="14" t="s">
        <v>144</v>
      </c>
    </row>
    <row r="174" spans="1:20" x14ac:dyDescent="0.3">
      <c r="A174" s="11">
        <v>44630.56758101852</v>
      </c>
      <c r="B174" s="11"/>
      <c r="C174" s="15">
        <v>44630</v>
      </c>
      <c r="D174" s="16">
        <v>0.5675810185185185</v>
      </c>
      <c r="E174" s="16"/>
      <c r="F174" s="13">
        <v>79.177500000000009</v>
      </c>
      <c r="G174" s="12">
        <v>72.900000000000006</v>
      </c>
      <c r="H174" s="12">
        <v>81</v>
      </c>
      <c r="I174" s="12">
        <v>84.240000000000009</v>
      </c>
      <c r="J174" s="12">
        <v>76.95</v>
      </c>
      <c r="K174" s="12">
        <v>79.38</v>
      </c>
      <c r="L174" s="12">
        <v>73.710000000000008</v>
      </c>
      <c r="M174" s="12">
        <v>86.67</v>
      </c>
      <c r="N174" s="12">
        <v>78.569999999999993</v>
      </c>
      <c r="O174" s="13">
        <v>79.177500000000009</v>
      </c>
      <c r="P174" s="17" t="s">
        <v>10</v>
      </c>
      <c r="Q174" s="14" t="s">
        <v>10</v>
      </c>
      <c r="R174" s="14" t="s">
        <v>118</v>
      </c>
      <c r="S174" s="14" t="s">
        <v>119</v>
      </c>
      <c r="T174" s="14" t="s">
        <v>144</v>
      </c>
    </row>
    <row r="175" spans="1:20" x14ac:dyDescent="0.3">
      <c r="A175" s="11">
        <v>44630.570173611108</v>
      </c>
      <c r="B175" s="11"/>
      <c r="C175" s="15">
        <v>44630</v>
      </c>
      <c r="D175" s="16">
        <v>0.57017361111111109</v>
      </c>
      <c r="E175" s="16"/>
      <c r="F175" s="13">
        <v>113.39</v>
      </c>
      <c r="G175" s="12">
        <v>104.4</v>
      </c>
      <c r="H175" s="12">
        <v>116</v>
      </c>
      <c r="I175" s="12">
        <v>120.64</v>
      </c>
      <c r="J175" s="12">
        <v>110.19999999999999</v>
      </c>
      <c r="K175" s="12">
        <v>113.67999999999999</v>
      </c>
      <c r="L175" s="12">
        <v>105.56</v>
      </c>
      <c r="M175" s="12">
        <v>124.12</v>
      </c>
      <c r="N175" s="12">
        <v>112.52</v>
      </c>
      <c r="O175" s="13">
        <v>113.39</v>
      </c>
      <c r="P175" s="17" t="s">
        <v>10</v>
      </c>
      <c r="Q175" s="14" t="s">
        <v>10</v>
      </c>
      <c r="R175" s="14" t="s">
        <v>118</v>
      </c>
      <c r="S175" s="14" t="s">
        <v>119</v>
      </c>
      <c r="T175" s="14" t="s">
        <v>144</v>
      </c>
    </row>
    <row r="176" spans="1:20" x14ac:dyDescent="0.3">
      <c r="A176" s="11">
        <v>44630.573611111111</v>
      </c>
      <c r="B176" s="11"/>
      <c r="C176" s="15">
        <v>44630</v>
      </c>
      <c r="D176" s="16">
        <v>0.57361111111111118</v>
      </c>
      <c r="E176" s="16"/>
      <c r="F176" s="13">
        <v>94.817499999999995</v>
      </c>
      <c r="G176" s="12">
        <v>87.3</v>
      </c>
      <c r="H176" s="12">
        <v>97</v>
      </c>
      <c r="I176" s="12">
        <v>100.88000000000001</v>
      </c>
      <c r="J176" s="12">
        <v>92.149999999999991</v>
      </c>
      <c r="K176" s="12">
        <v>95.06</v>
      </c>
      <c r="L176" s="12">
        <v>88.27</v>
      </c>
      <c r="M176" s="12">
        <v>103.79</v>
      </c>
      <c r="N176" s="12">
        <v>94.09</v>
      </c>
      <c r="O176" s="13">
        <v>94.817499999999995</v>
      </c>
      <c r="P176" s="17" t="s">
        <v>10</v>
      </c>
      <c r="Q176" s="14" t="s">
        <v>10</v>
      </c>
      <c r="R176" s="14" t="s">
        <v>118</v>
      </c>
      <c r="S176" s="14" t="s">
        <v>119</v>
      </c>
      <c r="T176" s="14" t="s">
        <v>144</v>
      </c>
    </row>
    <row r="177" spans="1:20" x14ac:dyDescent="0.3">
      <c r="A177" s="11">
        <v>44630.57708333333</v>
      </c>
      <c r="B177" s="11"/>
      <c r="C177" s="15">
        <v>44630</v>
      </c>
      <c r="D177" s="16">
        <v>0.57708333333333328</v>
      </c>
      <c r="E177" s="16"/>
      <c r="F177" s="13">
        <v>86.997500000000016</v>
      </c>
      <c r="G177" s="12">
        <v>80.100000000000009</v>
      </c>
      <c r="H177" s="12">
        <v>89</v>
      </c>
      <c r="I177" s="12">
        <v>92.56</v>
      </c>
      <c r="J177" s="12">
        <v>84.55</v>
      </c>
      <c r="K177" s="12">
        <v>87.22</v>
      </c>
      <c r="L177" s="12">
        <v>80.990000000000009</v>
      </c>
      <c r="M177" s="12">
        <v>95.23</v>
      </c>
      <c r="N177" s="12">
        <v>86.33</v>
      </c>
      <c r="O177" s="13">
        <v>86.997500000000016</v>
      </c>
      <c r="P177" s="17" t="s">
        <v>10</v>
      </c>
      <c r="Q177" s="14" t="s">
        <v>10</v>
      </c>
      <c r="R177" s="14" t="s">
        <v>118</v>
      </c>
      <c r="S177" s="14" t="s">
        <v>119</v>
      </c>
      <c r="T177" s="14" t="s">
        <v>144</v>
      </c>
    </row>
    <row r="178" spans="1:20" x14ac:dyDescent="0.3">
      <c r="A178" s="11">
        <v>44630.580555555556</v>
      </c>
      <c r="B178" s="11"/>
      <c r="C178" s="15">
        <v>44630</v>
      </c>
      <c r="D178" s="16">
        <v>0.5805555555555556</v>
      </c>
      <c r="E178" s="16"/>
      <c r="F178" s="13">
        <v>87.974999999999994</v>
      </c>
      <c r="G178" s="12">
        <v>81</v>
      </c>
      <c r="H178" s="12">
        <v>90</v>
      </c>
      <c r="I178" s="12">
        <v>93.600000000000009</v>
      </c>
      <c r="J178" s="12">
        <v>85.5</v>
      </c>
      <c r="K178" s="12">
        <v>88.2</v>
      </c>
      <c r="L178" s="12">
        <v>81.900000000000006</v>
      </c>
      <c r="M178" s="12">
        <v>96.300000000000011</v>
      </c>
      <c r="N178" s="12">
        <v>87.3</v>
      </c>
      <c r="O178" s="13">
        <v>87.974999999999994</v>
      </c>
      <c r="P178" s="17" t="s">
        <v>10</v>
      </c>
      <c r="Q178" s="14" t="s">
        <v>10</v>
      </c>
      <c r="R178" s="14" t="s">
        <v>118</v>
      </c>
      <c r="S178" s="14" t="s">
        <v>119</v>
      </c>
      <c r="T178" s="14" t="s">
        <v>144</v>
      </c>
    </row>
    <row r="179" spans="1:20" x14ac:dyDescent="0.3">
      <c r="A179" s="11">
        <v>44630.584027777775</v>
      </c>
      <c r="B179" s="11"/>
      <c r="C179" s="15">
        <v>44630</v>
      </c>
      <c r="D179" s="16">
        <v>0.58402777777777781</v>
      </c>
      <c r="E179" s="16"/>
      <c r="F179" s="13">
        <v>68.424999999999997</v>
      </c>
      <c r="G179" s="12">
        <v>63</v>
      </c>
      <c r="H179" s="12">
        <v>70</v>
      </c>
      <c r="I179" s="12">
        <v>72.8</v>
      </c>
      <c r="J179" s="12">
        <v>66.5</v>
      </c>
      <c r="K179" s="12">
        <v>68.599999999999994</v>
      </c>
      <c r="L179" s="12">
        <v>63.7</v>
      </c>
      <c r="M179" s="12">
        <v>74.900000000000006</v>
      </c>
      <c r="N179" s="12">
        <v>67.899999999999991</v>
      </c>
      <c r="O179" s="13">
        <v>68.424999999999997</v>
      </c>
      <c r="P179" s="17" t="s">
        <v>138</v>
      </c>
      <c r="Q179" s="14" t="s">
        <v>116</v>
      </c>
      <c r="R179" s="14" t="s">
        <v>118</v>
      </c>
      <c r="S179" s="14" t="s">
        <v>119</v>
      </c>
      <c r="T179" s="14" t="s">
        <v>144</v>
      </c>
    </row>
    <row r="180" spans="1:20" x14ac:dyDescent="0.3">
      <c r="A180" s="11">
        <v>44630.587500000001</v>
      </c>
      <c r="B180" s="11"/>
      <c r="C180" s="15">
        <v>44630</v>
      </c>
      <c r="D180" s="16">
        <v>0.58750000000000002</v>
      </c>
      <c r="E180" s="16"/>
      <c r="F180" s="13">
        <v>86.02000000000001</v>
      </c>
      <c r="G180" s="12">
        <v>79.2</v>
      </c>
      <c r="H180" s="12">
        <v>88</v>
      </c>
      <c r="I180" s="12">
        <v>91.52000000000001</v>
      </c>
      <c r="J180" s="12">
        <v>83.6</v>
      </c>
      <c r="K180" s="12">
        <v>86.24</v>
      </c>
      <c r="L180" s="12">
        <v>80.08</v>
      </c>
      <c r="M180" s="12">
        <v>94.160000000000011</v>
      </c>
      <c r="N180" s="12">
        <v>85.36</v>
      </c>
      <c r="O180" s="13">
        <v>86.02000000000001</v>
      </c>
      <c r="P180" s="17" t="s">
        <v>138</v>
      </c>
      <c r="Q180" s="14" t="s">
        <v>116</v>
      </c>
      <c r="R180" s="14" t="s">
        <v>118</v>
      </c>
      <c r="S180" s="14" t="s">
        <v>119</v>
      </c>
      <c r="T180" s="14" t="s">
        <v>144</v>
      </c>
    </row>
    <row r="181" spans="1:20" x14ac:dyDescent="0.3">
      <c r="A181" s="11">
        <v>44630.59097222222</v>
      </c>
      <c r="B181" s="11"/>
      <c r="C181" s="15">
        <v>44630</v>
      </c>
      <c r="D181" s="16">
        <v>0.59097222222222223</v>
      </c>
      <c r="E181" s="16"/>
      <c r="F181" s="13">
        <v>79.177500000000009</v>
      </c>
      <c r="G181" s="12">
        <v>72.900000000000006</v>
      </c>
      <c r="H181" s="12">
        <v>81</v>
      </c>
      <c r="I181" s="12">
        <v>84.240000000000009</v>
      </c>
      <c r="J181" s="12">
        <v>76.95</v>
      </c>
      <c r="K181" s="12">
        <v>79.38</v>
      </c>
      <c r="L181" s="12">
        <v>73.710000000000008</v>
      </c>
      <c r="M181" s="12">
        <v>86.67</v>
      </c>
      <c r="N181" s="12">
        <v>78.569999999999993</v>
      </c>
      <c r="O181" s="13">
        <v>79.177500000000009</v>
      </c>
      <c r="P181" s="17" t="s">
        <v>138</v>
      </c>
      <c r="Q181" s="14" t="s">
        <v>116</v>
      </c>
      <c r="R181" s="14" t="s">
        <v>118</v>
      </c>
      <c r="S181" s="14" t="s">
        <v>119</v>
      </c>
      <c r="T181" s="14" t="s">
        <v>144</v>
      </c>
    </row>
    <row r="182" spans="1:20" x14ac:dyDescent="0.3">
      <c r="A182" s="11">
        <v>44630.594444444447</v>
      </c>
      <c r="B182" s="11"/>
      <c r="C182" s="15">
        <v>44630</v>
      </c>
      <c r="D182" s="16">
        <v>0.59444444444444444</v>
      </c>
      <c r="E182" s="16"/>
      <c r="F182" s="13">
        <v>85.042500000000004</v>
      </c>
      <c r="G182" s="12">
        <v>78.3</v>
      </c>
      <c r="H182" s="12">
        <v>87</v>
      </c>
      <c r="I182" s="12">
        <v>90.48</v>
      </c>
      <c r="J182" s="12">
        <v>82.649999999999991</v>
      </c>
      <c r="K182" s="12">
        <v>85.26</v>
      </c>
      <c r="L182" s="12">
        <v>79.17</v>
      </c>
      <c r="M182" s="12">
        <v>93.09</v>
      </c>
      <c r="N182" s="12">
        <v>84.39</v>
      </c>
      <c r="O182" s="13">
        <v>85.042500000000004</v>
      </c>
      <c r="P182" s="17" t="s">
        <v>138</v>
      </c>
      <c r="Q182" s="14" t="s">
        <v>116</v>
      </c>
      <c r="R182" s="14" t="s">
        <v>118</v>
      </c>
      <c r="S182" s="14" t="s">
        <v>119</v>
      </c>
      <c r="T182" s="14" t="s">
        <v>144</v>
      </c>
    </row>
    <row r="183" spans="1:20" x14ac:dyDescent="0.3">
      <c r="A183" s="11">
        <v>44630.597916666666</v>
      </c>
      <c r="B183" s="11"/>
      <c r="C183" s="15">
        <v>44630</v>
      </c>
      <c r="D183" s="16">
        <v>0.59791666666666665</v>
      </c>
      <c r="E183" s="16"/>
      <c r="F183" s="13">
        <v>83.087500000000006</v>
      </c>
      <c r="G183" s="12">
        <v>76.5</v>
      </c>
      <c r="H183" s="12">
        <v>85</v>
      </c>
      <c r="I183" s="12">
        <v>88.4</v>
      </c>
      <c r="J183" s="12">
        <v>80.75</v>
      </c>
      <c r="K183" s="12">
        <v>83.3</v>
      </c>
      <c r="L183" s="12">
        <v>77.350000000000009</v>
      </c>
      <c r="M183" s="12">
        <v>90.95</v>
      </c>
      <c r="N183" s="12">
        <v>82.45</v>
      </c>
      <c r="O183" s="13">
        <v>83.087500000000006</v>
      </c>
      <c r="P183" s="17" t="s">
        <v>138</v>
      </c>
      <c r="Q183" s="14" t="s">
        <v>116</v>
      </c>
      <c r="R183" s="14" t="s">
        <v>118</v>
      </c>
      <c r="S183" s="14" t="s">
        <v>119</v>
      </c>
      <c r="T183" s="14" t="s">
        <v>144</v>
      </c>
    </row>
    <row r="184" spans="1:20" x14ac:dyDescent="0.3">
      <c r="A184" s="11">
        <v>44630.601388888892</v>
      </c>
      <c r="B184" s="11"/>
      <c r="C184" s="15">
        <v>44630</v>
      </c>
      <c r="D184" s="16">
        <v>0.60138888888888886</v>
      </c>
      <c r="E184" s="16"/>
      <c r="F184" s="13">
        <v>82.110000000000014</v>
      </c>
      <c r="G184" s="12">
        <v>75.600000000000009</v>
      </c>
      <c r="H184" s="12">
        <v>84</v>
      </c>
      <c r="I184" s="12">
        <v>87.36</v>
      </c>
      <c r="J184" s="12">
        <v>79.8</v>
      </c>
      <c r="K184" s="12">
        <v>82.32</v>
      </c>
      <c r="L184" s="12">
        <v>76.44</v>
      </c>
      <c r="M184" s="12">
        <v>89.88000000000001</v>
      </c>
      <c r="N184" s="12">
        <v>81.48</v>
      </c>
      <c r="O184" s="13">
        <v>82.110000000000014</v>
      </c>
      <c r="P184" s="17" t="s">
        <v>138</v>
      </c>
      <c r="Q184" s="14" t="s">
        <v>116</v>
      </c>
      <c r="R184" s="14" t="s">
        <v>118</v>
      </c>
      <c r="S184" s="14" t="s">
        <v>119</v>
      </c>
      <c r="T184" s="14" t="s">
        <v>144</v>
      </c>
    </row>
    <row r="185" spans="1:20" x14ac:dyDescent="0.3">
      <c r="A185" s="11">
        <v>44630.603472222225</v>
      </c>
      <c r="B185" s="11"/>
      <c r="C185" s="15">
        <v>44630</v>
      </c>
      <c r="D185" s="16">
        <v>0.60347222222222219</v>
      </c>
      <c r="E185" s="16"/>
      <c r="F185" s="13">
        <v>86.997500000000016</v>
      </c>
      <c r="G185" s="12">
        <v>80.100000000000009</v>
      </c>
      <c r="H185" s="12">
        <v>89</v>
      </c>
      <c r="I185" s="12">
        <v>92.56</v>
      </c>
      <c r="J185" s="12">
        <v>84.55</v>
      </c>
      <c r="K185" s="12">
        <v>87.22</v>
      </c>
      <c r="L185" s="12">
        <v>80.990000000000009</v>
      </c>
      <c r="M185" s="12">
        <v>95.23</v>
      </c>
      <c r="N185" s="12">
        <v>86.33</v>
      </c>
      <c r="O185" s="13">
        <v>86.997500000000016</v>
      </c>
      <c r="P185" s="17" t="s">
        <v>138</v>
      </c>
      <c r="Q185" s="14" t="s">
        <v>116</v>
      </c>
      <c r="R185" s="14" t="s">
        <v>118</v>
      </c>
      <c r="S185" s="14" t="s">
        <v>119</v>
      </c>
      <c r="T185" s="14" t="s">
        <v>144</v>
      </c>
    </row>
    <row r="186" spans="1:20" x14ac:dyDescent="0.3">
      <c r="A186" s="11">
        <v>44630.60361111111</v>
      </c>
      <c r="B186" s="11"/>
      <c r="C186" s="15">
        <v>44630</v>
      </c>
      <c r="D186" s="16">
        <v>0.6036111111111111</v>
      </c>
      <c r="E186" s="16"/>
      <c r="F186" s="13">
        <v>79.177500000000009</v>
      </c>
      <c r="G186" s="12">
        <v>72.900000000000006</v>
      </c>
      <c r="H186" s="12">
        <v>81</v>
      </c>
      <c r="I186" s="12">
        <v>84.240000000000009</v>
      </c>
      <c r="J186" s="12">
        <v>76.95</v>
      </c>
      <c r="K186" s="12">
        <v>79.38</v>
      </c>
      <c r="L186" s="12">
        <v>73.710000000000008</v>
      </c>
      <c r="M186" s="12">
        <v>86.67</v>
      </c>
      <c r="N186" s="12">
        <v>78.569999999999993</v>
      </c>
      <c r="O186" s="13">
        <v>79.177500000000009</v>
      </c>
      <c r="P186" s="17" t="s">
        <v>138</v>
      </c>
      <c r="Q186" s="14" t="s">
        <v>116</v>
      </c>
      <c r="R186" s="14" t="s">
        <v>118</v>
      </c>
      <c r="S186" s="14" t="s">
        <v>119</v>
      </c>
      <c r="T186" s="14" t="s">
        <v>144</v>
      </c>
    </row>
    <row r="187" spans="1:20" x14ac:dyDescent="0.3">
      <c r="A187" s="11">
        <v>44630.603761574072</v>
      </c>
      <c r="B187" s="11"/>
      <c r="C187" s="15">
        <v>44630</v>
      </c>
      <c r="D187" s="16">
        <v>0.60376157407407405</v>
      </c>
      <c r="E187" s="16"/>
      <c r="F187" s="13">
        <v>80.155000000000001</v>
      </c>
      <c r="G187" s="12">
        <v>73.8</v>
      </c>
      <c r="H187" s="12">
        <v>82</v>
      </c>
      <c r="I187" s="12">
        <v>85.28</v>
      </c>
      <c r="J187" s="12">
        <v>77.899999999999991</v>
      </c>
      <c r="K187" s="12">
        <v>80.36</v>
      </c>
      <c r="L187" s="12">
        <v>74.62</v>
      </c>
      <c r="M187" s="12">
        <v>87.740000000000009</v>
      </c>
      <c r="N187" s="12">
        <v>79.539999999999992</v>
      </c>
      <c r="O187" s="13">
        <v>80.155000000000001</v>
      </c>
      <c r="P187" s="17" t="s">
        <v>138</v>
      </c>
      <c r="Q187" s="14" t="s">
        <v>116</v>
      </c>
      <c r="R187" s="14" t="s">
        <v>118</v>
      </c>
      <c r="S187" s="14" t="s">
        <v>119</v>
      </c>
      <c r="T187" s="14" t="s">
        <v>144</v>
      </c>
    </row>
    <row r="188" spans="1:20" x14ac:dyDescent="0.3">
      <c r="A188" s="11">
        <v>44630.604861111111</v>
      </c>
      <c r="B188" s="11"/>
      <c r="C188" s="15">
        <v>44630</v>
      </c>
      <c r="D188" s="16">
        <v>0.60486111111111118</v>
      </c>
      <c r="E188" s="16"/>
      <c r="F188" s="13">
        <v>87.974999999999994</v>
      </c>
      <c r="G188" s="12">
        <v>81</v>
      </c>
      <c r="H188" s="12">
        <v>90</v>
      </c>
      <c r="I188" s="12">
        <v>93.600000000000009</v>
      </c>
      <c r="J188" s="12">
        <v>85.5</v>
      </c>
      <c r="K188" s="12">
        <v>88.2</v>
      </c>
      <c r="L188" s="12">
        <v>81.900000000000006</v>
      </c>
      <c r="M188" s="12">
        <v>96.300000000000011</v>
      </c>
      <c r="N188" s="12">
        <v>87.3</v>
      </c>
      <c r="O188" s="13">
        <v>87.974999999999994</v>
      </c>
      <c r="P188" s="17" t="s">
        <v>138</v>
      </c>
      <c r="Q188" s="14" t="s">
        <v>116</v>
      </c>
      <c r="R188" s="14" t="s">
        <v>118</v>
      </c>
      <c r="S188" s="14" t="s">
        <v>119</v>
      </c>
      <c r="T188" s="14" t="s">
        <v>144</v>
      </c>
    </row>
    <row r="189" spans="1:20" x14ac:dyDescent="0.3">
      <c r="A189" s="11">
        <v>44630.606261574074</v>
      </c>
      <c r="B189" s="11"/>
      <c r="C189" s="15">
        <v>44630</v>
      </c>
      <c r="D189" s="16">
        <v>0.60626157407407411</v>
      </c>
      <c r="E189" s="16"/>
      <c r="F189" s="13">
        <v>80.155000000000001</v>
      </c>
      <c r="G189" s="12">
        <v>73.8</v>
      </c>
      <c r="H189" s="12">
        <v>82</v>
      </c>
      <c r="I189" s="12">
        <v>85.28</v>
      </c>
      <c r="J189" s="12">
        <v>77.899999999999991</v>
      </c>
      <c r="K189" s="12">
        <v>80.36</v>
      </c>
      <c r="L189" s="12">
        <v>74.62</v>
      </c>
      <c r="M189" s="12">
        <v>87.740000000000009</v>
      </c>
      <c r="N189" s="12">
        <v>79.539999999999992</v>
      </c>
      <c r="O189" s="13">
        <v>80.155000000000001</v>
      </c>
      <c r="P189" s="17" t="s">
        <v>138</v>
      </c>
      <c r="Q189" s="14" t="s">
        <v>116</v>
      </c>
      <c r="R189" s="14" t="s">
        <v>118</v>
      </c>
      <c r="S189" s="14" t="s">
        <v>119</v>
      </c>
      <c r="T189" s="14" t="s">
        <v>144</v>
      </c>
    </row>
    <row r="190" spans="1:20" x14ac:dyDescent="0.3">
      <c r="A190" s="11">
        <v>44630.606782407405</v>
      </c>
      <c r="B190" s="11"/>
      <c r="C190" s="15">
        <v>44630</v>
      </c>
      <c r="D190" s="16">
        <v>0.60678240740740741</v>
      </c>
      <c r="E190" s="16"/>
      <c r="F190" s="13">
        <v>72.335000000000008</v>
      </c>
      <c r="G190" s="12">
        <v>66.600000000000009</v>
      </c>
      <c r="H190" s="12">
        <v>74</v>
      </c>
      <c r="I190" s="12">
        <v>76.960000000000008</v>
      </c>
      <c r="J190" s="12">
        <v>70.3</v>
      </c>
      <c r="K190" s="12">
        <v>72.52</v>
      </c>
      <c r="L190" s="12">
        <v>67.34</v>
      </c>
      <c r="M190" s="12">
        <v>79.180000000000007</v>
      </c>
      <c r="N190" s="12">
        <v>71.78</v>
      </c>
      <c r="O190" s="13">
        <v>72.335000000000008</v>
      </c>
      <c r="P190" s="17" t="s">
        <v>138</v>
      </c>
      <c r="Q190" s="14" t="s">
        <v>116</v>
      </c>
      <c r="R190" s="14" t="s">
        <v>118</v>
      </c>
      <c r="S190" s="14" t="s">
        <v>119</v>
      </c>
      <c r="T190" s="14" t="s">
        <v>144</v>
      </c>
    </row>
    <row r="191" spans="1:20" x14ac:dyDescent="0.3">
      <c r="A191" s="11">
        <v>44630.608043981483</v>
      </c>
      <c r="B191" s="11"/>
      <c r="C191" s="15">
        <v>44630</v>
      </c>
      <c r="D191" s="16">
        <v>0.60804398148148142</v>
      </c>
      <c r="E191" s="16"/>
      <c r="F191" s="13">
        <v>83.087500000000006</v>
      </c>
      <c r="G191" s="12">
        <v>76.5</v>
      </c>
      <c r="H191" s="12">
        <v>85</v>
      </c>
      <c r="I191" s="12">
        <v>88.4</v>
      </c>
      <c r="J191" s="12">
        <v>80.75</v>
      </c>
      <c r="K191" s="12">
        <v>83.3</v>
      </c>
      <c r="L191" s="12">
        <v>77.350000000000009</v>
      </c>
      <c r="M191" s="12">
        <v>90.95</v>
      </c>
      <c r="N191" s="12">
        <v>82.45</v>
      </c>
      <c r="O191" s="13">
        <v>83.087500000000006</v>
      </c>
      <c r="P191" s="17" t="s">
        <v>138</v>
      </c>
      <c r="Q191" s="14" t="s">
        <v>116</v>
      </c>
      <c r="R191" s="14" t="s">
        <v>118</v>
      </c>
      <c r="S191" s="14" t="s">
        <v>119</v>
      </c>
      <c r="T191" s="14" t="s">
        <v>144</v>
      </c>
    </row>
    <row r="192" spans="1:20" x14ac:dyDescent="0.3">
      <c r="A192" s="11">
        <v>44630.60833333333</v>
      </c>
      <c r="B192" s="11"/>
      <c r="C192" s="15">
        <v>44630</v>
      </c>
      <c r="D192" s="16">
        <v>0.60833333333333328</v>
      </c>
      <c r="E192" s="16"/>
      <c r="F192" s="13">
        <v>89.93</v>
      </c>
      <c r="G192" s="12">
        <v>82.8</v>
      </c>
      <c r="H192" s="12">
        <v>92</v>
      </c>
      <c r="I192" s="12">
        <v>95.68</v>
      </c>
      <c r="J192" s="12">
        <v>87.399999999999991</v>
      </c>
      <c r="K192" s="12">
        <v>90.16</v>
      </c>
      <c r="L192" s="12">
        <v>83.72</v>
      </c>
      <c r="M192" s="12">
        <v>98.440000000000012</v>
      </c>
      <c r="N192" s="12">
        <v>89.24</v>
      </c>
      <c r="O192" s="13">
        <v>89.93</v>
      </c>
      <c r="P192" s="17" t="s">
        <v>138</v>
      </c>
      <c r="Q192" s="14" t="s">
        <v>116</v>
      </c>
      <c r="R192" s="14" t="s">
        <v>118</v>
      </c>
      <c r="S192" s="14" t="s">
        <v>119</v>
      </c>
      <c r="T192" s="14" t="s">
        <v>144</v>
      </c>
    </row>
    <row r="193" spans="1:20" x14ac:dyDescent="0.3">
      <c r="A193" s="11">
        <v>44630.611805555556</v>
      </c>
      <c r="B193" s="11"/>
      <c r="C193" s="15">
        <v>44630</v>
      </c>
      <c r="D193" s="16">
        <v>0.6118055555555556</v>
      </c>
      <c r="E193" s="16"/>
      <c r="F193" s="13">
        <v>85.042500000000004</v>
      </c>
      <c r="G193" s="12">
        <v>78.3</v>
      </c>
      <c r="H193" s="12">
        <v>87</v>
      </c>
      <c r="I193" s="12">
        <v>90.48</v>
      </c>
      <c r="J193" s="12">
        <v>82.649999999999991</v>
      </c>
      <c r="K193" s="12">
        <v>85.26</v>
      </c>
      <c r="L193" s="12">
        <v>79.17</v>
      </c>
      <c r="M193" s="12">
        <v>93.09</v>
      </c>
      <c r="N193" s="12">
        <v>84.39</v>
      </c>
      <c r="O193" s="13">
        <v>85.042500000000004</v>
      </c>
      <c r="P193" s="17" t="s">
        <v>138</v>
      </c>
      <c r="Q193" s="14" t="s">
        <v>116</v>
      </c>
      <c r="R193" s="14" t="s">
        <v>118</v>
      </c>
      <c r="S193" s="14" t="s">
        <v>119</v>
      </c>
      <c r="T193" s="14" t="s">
        <v>144</v>
      </c>
    </row>
    <row r="194" spans="1:20" x14ac:dyDescent="0.3">
      <c r="A194" s="11">
        <v>44630.612453703703</v>
      </c>
      <c r="B194" s="11"/>
      <c r="C194" s="15">
        <v>44630</v>
      </c>
      <c r="D194" s="16">
        <v>0.61245370370370367</v>
      </c>
      <c r="E194" s="16"/>
      <c r="F194" s="13">
        <v>77.222499999999997</v>
      </c>
      <c r="G194" s="12">
        <v>71.100000000000009</v>
      </c>
      <c r="H194" s="12">
        <v>79</v>
      </c>
      <c r="I194" s="12">
        <v>82.16</v>
      </c>
      <c r="J194" s="12">
        <v>75.05</v>
      </c>
      <c r="K194" s="12">
        <v>77.42</v>
      </c>
      <c r="L194" s="12">
        <v>71.89</v>
      </c>
      <c r="M194" s="12">
        <v>84.53</v>
      </c>
      <c r="N194" s="12">
        <v>76.63</v>
      </c>
      <c r="O194" s="13">
        <v>77.222499999999997</v>
      </c>
      <c r="P194" s="17" t="s">
        <v>138</v>
      </c>
      <c r="Q194" s="14" t="s">
        <v>116</v>
      </c>
      <c r="R194" s="14" t="s">
        <v>118</v>
      </c>
      <c r="S194" s="14" t="s">
        <v>119</v>
      </c>
      <c r="T194" s="14" t="s">
        <v>144</v>
      </c>
    </row>
    <row r="195" spans="1:20" x14ac:dyDescent="0.3">
      <c r="A195" s="11">
        <v>44630.614861111113</v>
      </c>
      <c r="B195" s="11"/>
      <c r="C195" s="15">
        <v>44630</v>
      </c>
      <c r="D195" s="16">
        <v>0.61486111111111108</v>
      </c>
      <c r="E195" s="16"/>
      <c r="F195" s="13">
        <v>85.042500000000004</v>
      </c>
      <c r="G195" s="12">
        <v>78.3</v>
      </c>
      <c r="H195" s="12">
        <v>87</v>
      </c>
      <c r="I195" s="12">
        <v>90.48</v>
      </c>
      <c r="J195" s="12">
        <v>82.649999999999991</v>
      </c>
      <c r="K195" s="12">
        <v>85.26</v>
      </c>
      <c r="L195" s="12">
        <v>79.17</v>
      </c>
      <c r="M195" s="12">
        <v>93.09</v>
      </c>
      <c r="N195" s="12">
        <v>84.39</v>
      </c>
      <c r="O195" s="13">
        <v>85.042500000000004</v>
      </c>
      <c r="P195" s="17" t="s">
        <v>138</v>
      </c>
      <c r="Q195" s="14" t="s">
        <v>116</v>
      </c>
      <c r="R195" s="14" t="s">
        <v>118</v>
      </c>
      <c r="S195" s="14" t="s">
        <v>119</v>
      </c>
      <c r="T195" s="14" t="s">
        <v>144</v>
      </c>
    </row>
    <row r="196" spans="1:20" x14ac:dyDescent="0.3">
      <c r="A196" s="11">
        <v>44630.615277777775</v>
      </c>
      <c r="B196" s="11"/>
      <c r="C196" s="15">
        <v>44630</v>
      </c>
      <c r="D196" s="16">
        <v>0.61527777777777781</v>
      </c>
      <c r="E196" s="16"/>
      <c r="F196" s="13">
        <v>87.974999999999994</v>
      </c>
      <c r="G196" s="12">
        <v>81</v>
      </c>
      <c r="H196" s="12">
        <v>90</v>
      </c>
      <c r="I196" s="12">
        <v>93.600000000000009</v>
      </c>
      <c r="J196" s="12">
        <v>85.5</v>
      </c>
      <c r="K196" s="12">
        <v>88.2</v>
      </c>
      <c r="L196" s="12">
        <v>81.900000000000006</v>
      </c>
      <c r="M196" s="12">
        <v>96.300000000000011</v>
      </c>
      <c r="N196" s="12">
        <v>87.3</v>
      </c>
      <c r="O196" s="13">
        <v>87.974999999999994</v>
      </c>
      <c r="P196" s="17" t="s">
        <v>138</v>
      </c>
      <c r="Q196" s="14" t="s">
        <v>116</v>
      </c>
      <c r="R196" s="14" t="s">
        <v>118</v>
      </c>
      <c r="S196" s="14" t="s">
        <v>119</v>
      </c>
      <c r="T196" s="14" t="s">
        <v>144</v>
      </c>
    </row>
    <row r="197" spans="1:20" x14ac:dyDescent="0.3">
      <c r="A197" s="11">
        <v>44630.618750000001</v>
      </c>
      <c r="B197" s="11"/>
      <c r="C197" s="15">
        <v>44630</v>
      </c>
      <c r="D197" s="16">
        <v>0.61875000000000002</v>
      </c>
      <c r="E197" s="16"/>
      <c r="F197" s="13">
        <v>94.817499999999995</v>
      </c>
      <c r="G197" s="12">
        <v>87.3</v>
      </c>
      <c r="H197" s="12">
        <v>97</v>
      </c>
      <c r="I197" s="12">
        <v>100.88000000000001</v>
      </c>
      <c r="J197" s="12">
        <v>92.149999999999991</v>
      </c>
      <c r="K197" s="12">
        <v>95.06</v>
      </c>
      <c r="L197" s="12">
        <v>88.27</v>
      </c>
      <c r="M197" s="12">
        <v>103.79</v>
      </c>
      <c r="N197" s="12">
        <v>94.09</v>
      </c>
      <c r="O197" s="13">
        <v>94.817499999999995</v>
      </c>
      <c r="P197" s="17" t="s">
        <v>138</v>
      </c>
      <c r="Q197" s="14" t="s">
        <v>116</v>
      </c>
      <c r="R197" s="14" t="s">
        <v>118</v>
      </c>
      <c r="S197" s="14" t="s">
        <v>119</v>
      </c>
      <c r="T197" s="14" t="s">
        <v>144</v>
      </c>
    </row>
    <row r="198" spans="1:20" x14ac:dyDescent="0.3">
      <c r="A198" s="11">
        <v>44630.62222222222</v>
      </c>
      <c r="B198" s="11"/>
      <c r="C198" s="15">
        <v>44630</v>
      </c>
      <c r="D198" s="16">
        <v>0.62222222222222223</v>
      </c>
      <c r="E198" s="16"/>
      <c r="F198" s="13">
        <v>95.795000000000016</v>
      </c>
      <c r="G198" s="12">
        <v>88.2</v>
      </c>
      <c r="H198" s="12">
        <v>98</v>
      </c>
      <c r="I198" s="12">
        <v>101.92</v>
      </c>
      <c r="J198" s="12">
        <v>93.1</v>
      </c>
      <c r="K198" s="12">
        <v>96.039999999999992</v>
      </c>
      <c r="L198" s="12">
        <v>89.18</v>
      </c>
      <c r="M198" s="12">
        <v>104.86</v>
      </c>
      <c r="N198" s="12">
        <v>95.06</v>
      </c>
      <c r="O198" s="13">
        <v>95.795000000000016</v>
      </c>
      <c r="P198" s="17" t="s">
        <v>138</v>
      </c>
      <c r="Q198" s="14" t="s">
        <v>116</v>
      </c>
      <c r="R198" s="14" t="s">
        <v>118</v>
      </c>
      <c r="S198" s="14" t="s">
        <v>119</v>
      </c>
      <c r="T198" s="14" t="s">
        <v>144</v>
      </c>
    </row>
    <row r="199" spans="1:20" x14ac:dyDescent="0.3">
      <c r="A199" s="11">
        <v>44630.625694444447</v>
      </c>
      <c r="B199" s="11"/>
      <c r="C199" s="15">
        <v>44630</v>
      </c>
      <c r="D199" s="16">
        <v>0.62569444444444444</v>
      </c>
      <c r="E199" s="16"/>
      <c r="F199" s="13">
        <v>96.772500000000008</v>
      </c>
      <c r="G199" s="12">
        <v>89.100000000000009</v>
      </c>
      <c r="H199" s="12">
        <v>99</v>
      </c>
      <c r="I199" s="12">
        <v>102.96000000000001</v>
      </c>
      <c r="J199" s="12">
        <v>94.05</v>
      </c>
      <c r="K199" s="12">
        <v>97.02</v>
      </c>
      <c r="L199" s="12">
        <v>90.09</v>
      </c>
      <c r="M199" s="12">
        <v>105.93</v>
      </c>
      <c r="N199" s="12">
        <v>96.03</v>
      </c>
      <c r="O199" s="13">
        <v>96.772500000000008</v>
      </c>
      <c r="P199" s="17" t="s">
        <v>138</v>
      </c>
      <c r="Q199" s="14" t="s">
        <v>116</v>
      </c>
      <c r="R199" s="14" t="s">
        <v>118</v>
      </c>
      <c r="S199" s="14" t="s">
        <v>119</v>
      </c>
      <c r="T199" s="14" t="s">
        <v>144</v>
      </c>
    </row>
    <row r="200" spans="1:20" x14ac:dyDescent="0.3">
      <c r="A200" s="11">
        <v>44630.626319444447</v>
      </c>
      <c r="B200" s="11"/>
      <c r="C200" s="15">
        <v>44630</v>
      </c>
      <c r="D200" s="16">
        <v>0.62631944444444443</v>
      </c>
      <c r="E200" s="16"/>
      <c r="F200" s="13">
        <v>77.222499999999997</v>
      </c>
      <c r="G200" s="12">
        <v>71.100000000000009</v>
      </c>
      <c r="H200" s="12">
        <v>79</v>
      </c>
      <c r="I200" s="12">
        <v>82.16</v>
      </c>
      <c r="J200" s="12">
        <v>75.05</v>
      </c>
      <c r="K200" s="12">
        <v>77.42</v>
      </c>
      <c r="L200" s="12">
        <v>71.89</v>
      </c>
      <c r="M200" s="12">
        <v>84.53</v>
      </c>
      <c r="N200" s="12">
        <v>76.63</v>
      </c>
      <c r="O200" s="13">
        <v>77.222499999999997</v>
      </c>
      <c r="P200" s="17" t="s">
        <v>138</v>
      </c>
      <c r="Q200" s="14" t="s">
        <v>116</v>
      </c>
      <c r="R200" s="14" t="s">
        <v>118</v>
      </c>
      <c r="S200" s="14" t="s">
        <v>119</v>
      </c>
      <c r="T200" s="14" t="s">
        <v>144</v>
      </c>
    </row>
    <row r="201" spans="1:20" x14ac:dyDescent="0.3">
      <c r="A201" s="11">
        <v>44630.627893518518</v>
      </c>
      <c r="B201" s="11"/>
      <c r="C201" s="15">
        <v>44630</v>
      </c>
      <c r="D201" s="16">
        <v>0.62789351851851849</v>
      </c>
      <c r="E201" s="16"/>
      <c r="F201" s="13">
        <v>80.155000000000001</v>
      </c>
      <c r="G201" s="12">
        <v>73.8</v>
      </c>
      <c r="H201" s="12">
        <v>82</v>
      </c>
      <c r="I201" s="12">
        <v>85.28</v>
      </c>
      <c r="J201" s="12">
        <v>77.899999999999991</v>
      </c>
      <c r="K201" s="12">
        <v>80.36</v>
      </c>
      <c r="L201" s="12">
        <v>74.62</v>
      </c>
      <c r="M201" s="12">
        <v>87.740000000000009</v>
      </c>
      <c r="N201" s="12">
        <v>79.539999999999992</v>
      </c>
      <c r="O201" s="13">
        <v>80.155000000000001</v>
      </c>
      <c r="P201" s="17" t="s">
        <v>138</v>
      </c>
      <c r="Q201" s="14" t="s">
        <v>116</v>
      </c>
      <c r="R201" s="14" t="s">
        <v>118</v>
      </c>
      <c r="S201" s="14" t="s">
        <v>119</v>
      </c>
      <c r="T201" s="14" t="s">
        <v>144</v>
      </c>
    </row>
    <row r="202" spans="1:20" x14ac:dyDescent="0.3">
      <c r="A202" s="11">
        <v>44630.628645833334</v>
      </c>
      <c r="B202" s="11"/>
      <c r="C202" s="15">
        <v>44630</v>
      </c>
      <c r="D202" s="16">
        <v>0.62864583333333335</v>
      </c>
      <c r="E202" s="16"/>
      <c r="F202" s="13">
        <v>83.087500000000006</v>
      </c>
      <c r="G202" s="12">
        <v>76.5</v>
      </c>
      <c r="H202" s="12">
        <v>85</v>
      </c>
      <c r="I202" s="12">
        <v>88.4</v>
      </c>
      <c r="J202" s="12">
        <v>80.75</v>
      </c>
      <c r="K202" s="12">
        <v>83.3</v>
      </c>
      <c r="L202" s="12">
        <v>77.350000000000009</v>
      </c>
      <c r="M202" s="12">
        <v>90.95</v>
      </c>
      <c r="N202" s="12">
        <v>82.45</v>
      </c>
      <c r="O202" s="13">
        <v>83.087500000000006</v>
      </c>
      <c r="P202" s="17" t="s">
        <v>138</v>
      </c>
      <c r="Q202" s="14" t="s">
        <v>116</v>
      </c>
      <c r="R202" s="14" t="s">
        <v>118</v>
      </c>
      <c r="S202" s="14" t="s">
        <v>119</v>
      </c>
      <c r="T202" s="14" t="s">
        <v>144</v>
      </c>
    </row>
    <row r="203" spans="1:20" x14ac:dyDescent="0.3">
      <c r="A203" s="11">
        <v>44630.629166666666</v>
      </c>
      <c r="B203" s="11"/>
      <c r="C203" s="15">
        <v>44630</v>
      </c>
      <c r="D203" s="16">
        <v>0.62916666666666665</v>
      </c>
      <c r="E203" s="16"/>
      <c r="F203" s="13">
        <v>90.907499999999999</v>
      </c>
      <c r="G203" s="12">
        <v>83.7</v>
      </c>
      <c r="H203" s="12">
        <v>93</v>
      </c>
      <c r="I203" s="12">
        <v>96.72</v>
      </c>
      <c r="J203" s="12">
        <v>88.35</v>
      </c>
      <c r="K203" s="12">
        <v>91.14</v>
      </c>
      <c r="L203" s="12">
        <v>84.63000000000001</v>
      </c>
      <c r="M203" s="12">
        <v>99.51</v>
      </c>
      <c r="N203" s="12">
        <v>90.21</v>
      </c>
      <c r="O203" s="13">
        <v>90.907499999999999</v>
      </c>
      <c r="P203" s="17" t="s">
        <v>138</v>
      </c>
      <c r="Q203" s="14" t="s">
        <v>116</v>
      </c>
      <c r="R203" s="14" t="s">
        <v>118</v>
      </c>
      <c r="S203" s="14" t="s">
        <v>119</v>
      </c>
      <c r="T203" s="14" t="s">
        <v>144</v>
      </c>
    </row>
    <row r="204" spans="1:20" x14ac:dyDescent="0.3">
      <c r="A204" s="11">
        <v>44630.631898148145</v>
      </c>
      <c r="B204" s="11"/>
      <c r="C204" s="15">
        <v>44630</v>
      </c>
      <c r="D204" s="16">
        <v>0.63189814814814815</v>
      </c>
      <c r="E204" s="16"/>
      <c r="F204" s="13">
        <v>81.132499999999993</v>
      </c>
      <c r="G204" s="12">
        <v>74.7</v>
      </c>
      <c r="H204" s="12">
        <v>83</v>
      </c>
      <c r="I204" s="12">
        <v>86.320000000000007</v>
      </c>
      <c r="J204" s="12">
        <v>78.849999999999994</v>
      </c>
      <c r="K204" s="12">
        <v>81.34</v>
      </c>
      <c r="L204" s="12">
        <v>75.53</v>
      </c>
      <c r="M204" s="12">
        <v>88.81</v>
      </c>
      <c r="N204" s="12">
        <v>80.509999999999991</v>
      </c>
      <c r="O204" s="13">
        <v>81.132499999999993</v>
      </c>
      <c r="P204" s="17" t="s">
        <v>138</v>
      </c>
      <c r="Q204" s="14" t="s">
        <v>116</v>
      </c>
      <c r="R204" s="14" t="s">
        <v>118</v>
      </c>
      <c r="S204" s="14" t="s">
        <v>119</v>
      </c>
      <c r="T204" s="14" t="s">
        <v>144</v>
      </c>
    </row>
    <row r="205" spans="1:20" x14ac:dyDescent="0.3">
      <c r="A205" s="11">
        <v>44630.632638888892</v>
      </c>
      <c r="B205" s="11"/>
      <c r="C205" s="15">
        <v>44630</v>
      </c>
      <c r="D205" s="16">
        <v>0.63263888888888886</v>
      </c>
      <c r="E205" s="16"/>
      <c r="F205" s="13">
        <v>92.862499999999997</v>
      </c>
      <c r="G205" s="12">
        <v>85.5</v>
      </c>
      <c r="H205" s="12">
        <v>95</v>
      </c>
      <c r="I205" s="12">
        <v>98.8</v>
      </c>
      <c r="J205" s="12">
        <v>90.25</v>
      </c>
      <c r="K205" s="12">
        <v>93.1</v>
      </c>
      <c r="L205" s="12">
        <v>86.45</v>
      </c>
      <c r="M205" s="12">
        <v>101.65</v>
      </c>
      <c r="N205" s="12">
        <v>92.149999999999991</v>
      </c>
      <c r="O205" s="13">
        <v>92.862499999999997</v>
      </c>
      <c r="P205" s="17" t="s">
        <v>138</v>
      </c>
      <c r="Q205" s="14" t="s">
        <v>116</v>
      </c>
      <c r="R205" s="14" t="s">
        <v>118</v>
      </c>
      <c r="S205" s="14" t="s">
        <v>119</v>
      </c>
      <c r="T205" s="14" t="s">
        <v>144</v>
      </c>
    </row>
    <row r="206" spans="1:20" x14ac:dyDescent="0.3">
      <c r="A206" s="11">
        <v>44630.632881944446</v>
      </c>
      <c r="B206" s="11"/>
      <c r="C206" s="15">
        <v>44630</v>
      </c>
      <c r="D206" s="16">
        <v>0.63288194444444446</v>
      </c>
      <c r="E206" s="16"/>
      <c r="F206" s="13">
        <v>80.155000000000001</v>
      </c>
      <c r="G206" s="12">
        <v>73.8</v>
      </c>
      <c r="H206" s="12">
        <v>82</v>
      </c>
      <c r="I206" s="12">
        <v>85.28</v>
      </c>
      <c r="J206" s="12">
        <v>77.899999999999991</v>
      </c>
      <c r="K206" s="12">
        <v>80.36</v>
      </c>
      <c r="L206" s="12">
        <v>74.62</v>
      </c>
      <c r="M206" s="12">
        <v>87.740000000000009</v>
      </c>
      <c r="N206" s="12">
        <v>79.539999999999992</v>
      </c>
      <c r="O206" s="13">
        <v>80.155000000000001</v>
      </c>
      <c r="P206" s="17" t="s">
        <v>138</v>
      </c>
      <c r="Q206" s="14" t="s">
        <v>116</v>
      </c>
      <c r="R206" s="14" t="s">
        <v>118</v>
      </c>
      <c r="S206" s="14" t="s">
        <v>119</v>
      </c>
      <c r="T206" s="14" t="s">
        <v>144</v>
      </c>
    </row>
    <row r="207" spans="1:20" x14ac:dyDescent="0.3">
      <c r="A207" s="11">
        <v>44630.633668981478</v>
      </c>
      <c r="B207" s="11"/>
      <c r="C207" s="15">
        <v>44630</v>
      </c>
      <c r="D207" s="16">
        <v>0.63366898148148143</v>
      </c>
      <c r="E207" s="16"/>
      <c r="F207" s="13">
        <v>92.862499999999997</v>
      </c>
      <c r="G207" s="12">
        <v>85.5</v>
      </c>
      <c r="H207" s="12">
        <v>95</v>
      </c>
      <c r="I207" s="12">
        <v>98.8</v>
      </c>
      <c r="J207" s="12">
        <v>90.25</v>
      </c>
      <c r="K207" s="12">
        <v>93.1</v>
      </c>
      <c r="L207" s="12">
        <v>86.45</v>
      </c>
      <c r="M207" s="12">
        <v>101.65</v>
      </c>
      <c r="N207" s="12">
        <v>92.149999999999991</v>
      </c>
      <c r="O207" s="13">
        <v>92.862499999999997</v>
      </c>
      <c r="P207" s="17" t="s">
        <v>138</v>
      </c>
      <c r="Q207" s="14" t="s">
        <v>116</v>
      </c>
      <c r="R207" s="14" t="s">
        <v>118</v>
      </c>
      <c r="S207" s="14" t="s">
        <v>119</v>
      </c>
      <c r="T207" s="14" t="s">
        <v>144</v>
      </c>
    </row>
    <row r="208" spans="1:20" x14ac:dyDescent="0.3">
      <c r="A208" s="11">
        <v>44630.636111111111</v>
      </c>
      <c r="B208" s="11"/>
      <c r="C208" s="15">
        <v>44630</v>
      </c>
      <c r="D208" s="16">
        <v>0.63611111111111118</v>
      </c>
      <c r="E208" s="16"/>
      <c r="F208" s="13">
        <v>86.02000000000001</v>
      </c>
      <c r="G208" s="12">
        <v>79.2</v>
      </c>
      <c r="H208" s="12">
        <v>88</v>
      </c>
      <c r="I208" s="12">
        <v>91.52000000000001</v>
      </c>
      <c r="J208" s="12">
        <v>83.6</v>
      </c>
      <c r="K208" s="12">
        <v>86.24</v>
      </c>
      <c r="L208" s="12">
        <v>80.08</v>
      </c>
      <c r="M208" s="12">
        <v>94.160000000000011</v>
      </c>
      <c r="N208" s="12">
        <v>85.36</v>
      </c>
      <c r="O208" s="13">
        <v>86.02000000000001</v>
      </c>
      <c r="P208" s="17" t="s">
        <v>138</v>
      </c>
      <c r="Q208" s="14" t="s">
        <v>116</v>
      </c>
      <c r="R208" s="14" t="s">
        <v>118</v>
      </c>
      <c r="S208" s="14" t="s">
        <v>119</v>
      </c>
      <c r="T208" s="14" t="s">
        <v>144</v>
      </c>
    </row>
    <row r="209" spans="1:20" x14ac:dyDescent="0.3">
      <c r="A209" s="11">
        <v>44630.639826388891</v>
      </c>
      <c r="B209" s="11"/>
      <c r="C209" s="15">
        <v>44630</v>
      </c>
      <c r="D209" s="16">
        <v>0.63982638888888888</v>
      </c>
      <c r="E209" s="16"/>
      <c r="F209" s="13">
        <v>79.177500000000009</v>
      </c>
      <c r="G209" s="12">
        <v>72.900000000000006</v>
      </c>
      <c r="H209" s="12">
        <v>81</v>
      </c>
      <c r="I209" s="12">
        <v>84.240000000000009</v>
      </c>
      <c r="J209" s="12">
        <v>76.95</v>
      </c>
      <c r="K209" s="12">
        <v>79.38</v>
      </c>
      <c r="L209" s="12">
        <v>73.710000000000008</v>
      </c>
      <c r="M209" s="12">
        <v>86.67</v>
      </c>
      <c r="N209" s="12">
        <v>78.569999999999993</v>
      </c>
      <c r="O209" s="13">
        <v>79.177500000000009</v>
      </c>
      <c r="P209" s="17" t="s">
        <v>138</v>
      </c>
      <c r="Q209" s="14" t="s">
        <v>116</v>
      </c>
      <c r="R209" s="14" t="s">
        <v>118</v>
      </c>
      <c r="S209" s="14" t="s">
        <v>119</v>
      </c>
      <c r="T209" s="14" t="s">
        <v>144</v>
      </c>
    </row>
    <row r="210" spans="1:20" x14ac:dyDescent="0.3">
      <c r="A210" s="11">
        <v>44630.63994212963</v>
      </c>
      <c r="B210" s="11"/>
      <c r="C210" s="15">
        <v>44630</v>
      </c>
      <c r="D210" s="16">
        <v>0.6399421296296296</v>
      </c>
      <c r="E210" s="16"/>
      <c r="F210" s="13">
        <v>73.3125</v>
      </c>
      <c r="G210" s="12">
        <v>67.5</v>
      </c>
      <c r="H210" s="12">
        <v>75</v>
      </c>
      <c r="I210" s="12">
        <v>78</v>
      </c>
      <c r="J210" s="12">
        <v>71.25</v>
      </c>
      <c r="K210" s="12">
        <v>73.5</v>
      </c>
      <c r="L210" s="12">
        <v>68.25</v>
      </c>
      <c r="M210" s="12">
        <v>80.25</v>
      </c>
      <c r="N210" s="12">
        <v>72.75</v>
      </c>
      <c r="O210" s="13">
        <v>73.3125</v>
      </c>
      <c r="P210" s="17" t="s">
        <v>138</v>
      </c>
      <c r="Q210" s="14" t="s">
        <v>116</v>
      </c>
      <c r="R210" s="14" t="s">
        <v>118</v>
      </c>
      <c r="S210" s="14" t="s">
        <v>119</v>
      </c>
      <c r="T210" s="14" t="s">
        <v>144</v>
      </c>
    </row>
    <row r="211" spans="1:20" x14ac:dyDescent="0.3">
      <c r="A211" s="11">
        <v>44630.640555555554</v>
      </c>
      <c r="B211" s="11"/>
      <c r="C211" s="15">
        <v>44630</v>
      </c>
      <c r="D211" s="16">
        <v>0.64055555555555554</v>
      </c>
      <c r="E211" s="16"/>
      <c r="F211" s="13">
        <v>73.3125</v>
      </c>
      <c r="G211" s="12">
        <v>67.5</v>
      </c>
      <c r="H211" s="12">
        <v>75</v>
      </c>
      <c r="I211" s="12">
        <v>78</v>
      </c>
      <c r="J211" s="12">
        <v>71.25</v>
      </c>
      <c r="K211" s="12">
        <v>73.5</v>
      </c>
      <c r="L211" s="12">
        <v>68.25</v>
      </c>
      <c r="M211" s="12">
        <v>80.25</v>
      </c>
      <c r="N211" s="12">
        <v>72.75</v>
      </c>
      <c r="O211" s="13">
        <v>73.3125</v>
      </c>
      <c r="P211" s="17" t="s">
        <v>138</v>
      </c>
      <c r="Q211" s="14" t="s">
        <v>116</v>
      </c>
      <c r="R211" s="14" t="s">
        <v>118</v>
      </c>
      <c r="S211" s="14" t="s">
        <v>119</v>
      </c>
      <c r="T211" s="14" t="s">
        <v>144</v>
      </c>
    </row>
    <row r="212" spans="1:20" x14ac:dyDescent="0.3">
      <c r="A212" s="11">
        <v>44630.641331018516</v>
      </c>
      <c r="B212" s="11"/>
      <c r="C212" s="15">
        <v>44630</v>
      </c>
      <c r="D212" s="16">
        <v>0.64133101851851848</v>
      </c>
      <c r="E212" s="16"/>
      <c r="F212" s="13">
        <v>79.177500000000009</v>
      </c>
      <c r="G212" s="12">
        <v>72.900000000000006</v>
      </c>
      <c r="H212" s="12">
        <v>81</v>
      </c>
      <c r="I212" s="12">
        <v>84.240000000000009</v>
      </c>
      <c r="J212" s="12">
        <v>76.95</v>
      </c>
      <c r="K212" s="12">
        <v>79.38</v>
      </c>
      <c r="L212" s="12">
        <v>73.710000000000008</v>
      </c>
      <c r="M212" s="12">
        <v>86.67</v>
      </c>
      <c r="N212" s="12">
        <v>78.569999999999993</v>
      </c>
      <c r="O212" s="13">
        <v>79.177500000000009</v>
      </c>
      <c r="P212" s="17" t="s">
        <v>138</v>
      </c>
      <c r="Q212" s="14" t="s">
        <v>116</v>
      </c>
      <c r="R212" s="14" t="s">
        <v>118</v>
      </c>
      <c r="S212" s="14" t="s">
        <v>119</v>
      </c>
      <c r="T212" s="14" t="s">
        <v>144</v>
      </c>
    </row>
    <row r="213" spans="1:20" x14ac:dyDescent="0.3">
      <c r="A213" s="11">
        <v>44630.642638888887</v>
      </c>
      <c r="B213" s="11"/>
      <c r="C213" s="15">
        <v>44630</v>
      </c>
      <c r="D213" s="16">
        <v>0.64263888888888887</v>
      </c>
      <c r="E213" s="16"/>
      <c r="F213" s="13">
        <v>77.222499999999997</v>
      </c>
      <c r="G213" s="12">
        <v>71.100000000000009</v>
      </c>
      <c r="H213" s="12">
        <v>79</v>
      </c>
      <c r="I213" s="12">
        <v>82.16</v>
      </c>
      <c r="J213" s="12">
        <v>75.05</v>
      </c>
      <c r="K213" s="12">
        <v>77.42</v>
      </c>
      <c r="L213" s="12">
        <v>71.89</v>
      </c>
      <c r="M213" s="12">
        <v>84.53</v>
      </c>
      <c r="N213" s="12">
        <v>76.63</v>
      </c>
      <c r="O213" s="13">
        <v>77.222499999999997</v>
      </c>
      <c r="P213" s="17" t="s">
        <v>138</v>
      </c>
      <c r="Q213" s="14" t="s">
        <v>116</v>
      </c>
      <c r="R213" s="14" t="s">
        <v>118</v>
      </c>
      <c r="S213" s="14" t="s">
        <v>119</v>
      </c>
      <c r="T213" s="14" t="s">
        <v>144</v>
      </c>
    </row>
    <row r="214" spans="1:20" x14ac:dyDescent="0.3">
      <c r="A214" s="11">
        <v>44630.642766203702</v>
      </c>
      <c r="B214" s="11"/>
      <c r="C214" s="15">
        <v>44630</v>
      </c>
      <c r="D214" s="16">
        <v>0.64276620370370374</v>
      </c>
      <c r="E214" s="16"/>
      <c r="F214" s="13">
        <v>79.177500000000009</v>
      </c>
      <c r="G214" s="12">
        <v>72.900000000000006</v>
      </c>
      <c r="H214" s="12">
        <v>81</v>
      </c>
      <c r="I214" s="12">
        <v>84.240000000000009</v>
      </c>
      <c r="J214" s="12">
        <v>76.95</v>
      </c>
      <c r="K214" s="12">
        <v>79.38</v>
      </c>
      <c r="L214" s="12">
        <v>73.710000000000008</v>
      </c>
      <c r="M214" s="12">
        <v>86.67</v>
      </c>
      <c r="N214" s="12">
        <v>78.569999999999993</v>
      </c>
      <c r="O214" s="13">
        <v>79.177500000000009</v>
      </c>
      <c r="P214" s="17" t="s">
        <v>138</v>
      </c>
      <c r="Q214" s="14" t="s">
        <v>116</v>
      </c>
      <c r="R214" s="14" t="s">
        <v>118</v>
      </c>
      <c r="S214" s="14" t="s">
        <v>119</v>
      </c>
      <c r="T214" s="14" t="s">
        <v>144</v>
      </c>
    </row>
    <row r="215" spans="1:20" x14ac:dyDescent="0.3">
      <c r="A215" s="11">
        <v>44630.642997685187</v>
      </c>
      <c r="B215" s="11"/>
      <c r="C215" s="15">
        <v>44630</v>
      </c>
      <c r="D215" s="16">
        <v>0.64299768518518519</v>
      </c>
      <c r="E215" s="16"/>
      <c r="F215" s="13">
        <v>85.042500000000004</v>
      </c>
      <c r="G215" s="12">
        <v>78.3</v>
      </c>
      <c r="H215" s="12">
        <v>87</v>
      </c>
      <c r="I215" s="12">
        <v>90.48</v>
      </c>
      <c r="J215" s="12">
        <v>82.649999999999991</v>
      </c>
      <c r="K215" s="12">
        <v>85.26</v>
      </c>
      <c r="L215" s="12">
        <v>79.17</v>
      </c>
      <c r="M215" s="12">
        <v>93.09</v>
      </c>
      <c r="N215" s="12">
        <v>84.39</v>
      </c>
      <c r="O215" s="13">
        <v>85.042500000000004</v>
      </c>
      <c r="P215" s="17" t="s">
        <v>138</v>
      </c>
      <c r="Q215" s="14" t="s">
        <v>116</v>
      </c>
      <c r="R215" s="14" t="s">
        <v>118</v>
      </c>
      <c r="S215" s="14" t="s">
        <v>119</v>
      </c>
      <c r="T215" s="14" t="s">
        <v>144</v>
      </c>
    </row>
    <row r="216" spans="1:20" x14ac:dyDescent="0.3">
      <c r="A216" s="11">
        <v>44630.643055555556</v>
      </c>
      <c r="B216" s="11"/>
      <c r="C216" s="15">
        <v>44630</v>
      </c>
      <c r="D216" s="16">
        <v>0.6430555555555556</v>
      </c>
      <c r="E216" s="16"/>
      <c r="F216" s="13">
        <v>86.02000000000001</v>
      </c>
      <c r="G216" s="12">
        <v>79.2</v>
      </c>
      <c r="H216" s="12">
        <v>88</v>
      </c>
      <c r="I216" s="12">
        <v>91.52000000000001</v>
      </c>
      <c r="J216" s="12">
        <v>83.6</v>
      </c>
      <c r="K216" s="12">
        <v>86.24</v>
      </c>
      <c r="L216" s="12">
        <v>80.08</v>
      </c>
      <c r="M216" s="12">
        <v>94.160000000000011</v>
      </c>
      <c r="N216" s="12">
        <v>85.36</v>
      </c>
      <c r="O216" s="13">
        <v>86.02000000000001</v>
      </c>
      <c r="P216" s="17" t="s">
        <v>138</v>
      </c>
      <c r="Q216" s="14" t="s">
        <v>116</v>
      </c>
      <c r="R216" s="14" t="s">
        <v>118</v>
      </c>
      <c r="S216" s="14" t="s">
        <v>119</v>
      </c>
      <c r="T216" s="14" t="s">
        <v>144</v>
      </c>
    </row>
    <row r="217" spans="1:20" x14ac:dyDescent="0.3">
      <c r="A217" s="11">
        <v>44630.643182870372</v>
      </c>
      <c r="B217" s="11"/>
      <c r="C217" s="15">
        <v>44630</v>
      </c>
      <c r="D217" s="16">
        <v>0.64318287037037036</v>
      </c>
      <c r="E217" s="16"/>
      <c r="F217" s="13">
        <v>75.267499999999984</v>
      </c>
      <c r="G217" s="12">
        <v>69.3</v>
      </c>
      <c r="H217" s="12">
        <v>77</v>
      </c>
      <c r="I217" s="12">
        <v>80.08</v>
      </c>
      <c r="J217" s="12">
        <v>73.149999999999991</v>
      </c>
      <c r="K217" s="12">
        <v>75.459999999999994</v>
      </c>
      <c r="L217" s="12">
        <v>70.070000000000007</v>
      </c>
      <c r="M217" s="12">
        <v>82.39</v>
      </c>
      <c r="N217" s="12">
        <v>74.69</v>
      </c>
      <c r="O217" s="13">
        <v>75.267499999999984</v>
      </c>
      <c r="P217" s="17" t="s">
        <v>138</v>
      </c>
      <c r="Q217" s="14" t="s">
        <v>116</v>
      </c>
      <c r="R217" s="14" t="s">
        <v>118</v>
      </c>
      <c r="S217" s="14" t="s">
        <v>119</v>
      </c>
      <c r="T217" s="14" t="s">
        <v>144</v>
      </c>
    </row>
    <row r="218" spans="1:20" x14ac:dyDescent="0.3">
      <c r="A218" s="11">
        <v>44630.643831018519</v>
      </c>
      <c r="B218" s="11"/>
      <c r="C218" s="15">
        <v>44630</v>
      </c>
      <c r="D218" s="16">
        <v>0.64383101851851854</v>
      </c>
      <c r="E218" s="16"/>
      <c r="F218" s="13">
        <v>81.132499999999993</v>
      </c>
      <c r="G218" s="12">
        <v>74.7</v>
      </c>
      <c r="H218" s="12">
        <v>83</v>
      </c>
      <c r="I218" s="12">
        <v>86.320000000000007</v>
      </c>
      <c r="J218" s="12">
        <v>78.849999999999994</v>
      </c>
      <c r="K218" s="12">
        <v>81.34</v>
      </c>
      <c r="L218" s="12">
        <v>75.53</v>
      </c>
      <c r="M218" s="12">
        <v>88.81</v>
      </c>
      <c r="N218" s="12">
        <v>80.509999999999991</v>
      </c>
      <c r="O218" s="13">
        <v>81.132499999999993</v>
      </c>
      <c r="P218" s="17" t="s">
        <v>138</v>
      </c>
      <c r="Q218" s="14" t="s">
        <v>116</v>
      </c>
      <c r="R218" s="14" t="s">
        <v>118</v>
      </c>
      <c r="S218" s="14" t="s">
        <v>119</v>
      </c>
      <c r="T218" s="14" t="s">
        <v>144</v>
      </c>
    </row>
    <row r="219" spans="1:20" x14ac:dyDescent="0.3">
      <c r="A219" s="11">
        <v>44630.646203703705</v>
      </c>
      <c r="B219" s="11"/>
      <c r="C219" s="15">
        <v>44630</v>
      </c>
      <c r="D219" s="16">
        <v>0.64620370370370372</v>
      </c>
      <c r="E219" s="16"/>
      <c r="F219" s="13">
        <v>89.93</v>
      </c>
      <c r="G219" s="12">
        <v>82.8</v>
      </c>
      <c r="H219" s="12">
        <v>92</v>
      </c>
      <c r="I219" s="12">
        <v>95.68</v>
      </c>
      <c r="J219" s="12">
        <v>87.399999999999991</v>
      </c>
      <c r="K219" s="12">
        <v>90.16</v>
      </c>
      <c r="L219" s="12">
        <v>83.72</v>
      </c>
      <c r="M219" s="12">
        <v>98.440000000000012</v>
      </c>
      <c r="N219" s="12">
        <v>89.24</v>
      </c>
      <c r="O219" s="13">
        <v>89.93</v>
      </c>
      <c r="P219" s="17" t="s">
        <v>138</v>
      </c>
      <c r="Q219" s="14" t="s">
        <v>116</v>
      </c>
      <c r="R219" s="14" t="s">
        <v>118</v>
      </c>
      <c r="S219" s="14" t="s">
        <v>119</v>
      </c>
      <c r="T219" s="14" t="s">
        <v>144</v>
      </c>
    </row>
    <row r="220" spans="1:20" x14ac:dyDescent="0.3">
      <c r="A220" s="11">
        <v>44630.646527777775</v>
      </c>
      <c r="B220" s="11"/>
      <c r="C220" s="15">
        <v>44630</v>
      </c>
      <c r="D220" s="16">
        <v>0.64652777777777781</v>
      </c>
      <c r="E220" s="16"/>
      <c r="F220" s="13">
        <v>86.02000000000001</v>
      </c>
      <c r="G220" s="12">
        <v>79.2</v>
      </c>
      <c r="H220" s="12">
        <v>88</v>
      </c>
      <c r="I220" s="12">
        <v>91.52000000000001</v>
      </c>
      <c r="J220" s="12">
        <v>83.6</v>
      </c>
      <c r="K220" s="12">
        <v>86.24</v>
      </c>
      <c r="L220" s="12">
        <v>80.08</v>
      </c>
      <c r="M220" s="12">
        <v>94.160000000000011</v>
      </c>
      <c r="N220" s="12">
        <v>85.36</v>
      </c>
      <c r="O220" s="13">
        <v>86.02000000000001</v>
      </c>
      <c r="P220" s="17" t="s">
        <v>138</v>
      </c>
      <c r="Q220" s="14" t="s">
        <v>116</v>
      </c>
      <c r="R220" s="14" t="s">
        <v>118</v>
      </c>
      <c r="S220" s="14" t="s">
        <v>119</v>
      </c>
      <c r="T220" s="14" t="s">
        <v>144</v>
      </c>
    </row>
    <row r="221" spans="1:20" x14ac:dyDescent="0.3">
      <c r="A221" s="11">
        <v>44630.646689814814</v>
      </c>
      <c r="B221" s="11"/>
      <c r="C221" s="15">
        <v>44630</v>
      </c>
      <c r="D221" s="16">
        <v>0.6466898148148148</v>
      </c>
      <c r="E221" s="16"/>
      <c r="F221" s="13">
        <v>88.952500000000001</v>
      </c>
      <c r="G221" s="12">
        <v>81.900000000000006</v>
      </c>
      <c r="H221" s="12">
        <v>91</v>
      </c>
      <c r="I221" s="12">
        <v>94.64</v>
      </c>
      <c r="J221" s="12">
        <v>86.45</v>
      </c>
      <c r="K221" s="12">
        <v>89.179999999999993</v>
      </c>
      <c r="L221" s="12">
        <v>82.81</v>
      </c>
      <c r="M221" s="12">
        <v>97.37</v>
      </c>
      <c r="N221" s="12">
        <v>88.27</v>
      </c>
      <c r="O221" s="13">
        <v>88.952500000000001</v>
      </c>
      <c r="P221" s="17" t="s">
        <v>138</v>
      </c>
      <c r="Q221" s="14" t="s">
        <v>11</v>
      </c>
      <c r="R221" s="14" t="s">
        <v>118</v>
      </c>
      <c r="S221" s="14" t="s">
        <v>119</v>
      </c>
      <c r="T221" s="14" t="s">
        <v>144</v>
      </c>
    </row>
    <row r="222" spans="1:20" x14ac:dyDescent="0.3">
      <c r="A222" s="11">
        <v>44630.647974537038</v>
      </c>
      <c r="B222" s="11"/>
      <c r="C222" s="15">
        <v>44630</v>
      </c>
      <c r="D222" s="16">
        <v>0.647974537037037</v>
      </c>
      <c r="E222" s="16"/>
      <c r="F222" s="13">
        <v>89.93</v>
      </c>
      <c r="G222" s="12">
        <v>82.8</v>
      </c>
      <c r="H222" s="12">
        <v>92</v>
      </c>
      <c r="I222" s="12">
        <v>95.68</v>
      </c>
      <c r="J222" s="12">
        <v>87.399999999999991</v>
      </c>
      <c r="K222" s="12">
        <v>90.16</v>
      </c>
      <c r="L222" s="12">
        <v>83.72</v>
      </c>
      <c r="M222" s="12">
        <v>98.440000000000012</v>
      </c>
      <c r="N222" s="12">
        <v>89.24</v>
      </c>
      <c r="O222" s="13">
        <v>89.93</v>
      </c>
      <c r="P222" s="17" t="s">
        <v>138</v>
      </c>
      <c r="Q222" s="14" t="s">
        <v>11</v>
      </c>
      <c r="R222" s="14" t="s">
        <v>118</v>
      </c>
      <c r="S222" s="14" t="s">
        <v>119</v>
      </c>
      <c r="T222" s="14" t="s">
        <v>144</v>
      </c>
    </row>
    <row r="223" spans="1:20" x14ac:dyDescent="0.3">
      <c r="A223" s="11">
        <v>44630.653182870374</v>
      </c>
      <c r="B223" s="11"/>
      <c r="C223" s="15">
        <v>44630</v>
      </c>
      <c r="D223" s="16">
        <v>0.65318287037037037</v>
      </c>
      <c r="E223" s="16"/>
      <c r="F223" s="13">
        <v>99.704999999999984</v>
      </c>
      <c r="G223" s="12">
        <v>91.8</v>
      </c>
      <c r="H223" s="12">
        <v>102</v>
      </c>
      <c r="I223" s="12">
        <v>106.08</v>
      </c>
      <c r="J223" s="12">
        <v>96.899999999999991</v>
      </c>
      <c r="K223" s="12">
        <v>99.96</v>
      </c>
      <c r="L223" s="12">
        <v>92.820000000000007</v>
      </c>
      <c r="M223" s="12">
        <v>109.14</v>
      </c>
      <c r="N223" s="12">
        <v>98.94</v>
      </c>
      <c r="O223" s="13">
        <v>99.704999999999984</v>
      </c>
      <c r="P223" s="17" t="s">
        <v>138</v>
      </c>
      <c r="Q223" s="14" t="s">
        <v>11</v>
      </c>
      <c r="R223" s="14" t="s">
        <v>118</v>
      </c>
      <c r="S223" s="14" t="s">
        <v>119</v>
      </c>
      <c r="T223" s="14" t="s">
        <v>144</v>
      </c>
    </row>
    <row r="224" spans="1:20" x14ac:dyDescent="0.3">
      <c r="A224" s="11">
        <v>44630.653344907405</v>
      </c>
      <c r="B224" s="11"/>
      <c r="C224" s="15">
        <v>44630</v>
      </c>
      <c r="D224" s="16">
        <v>0.65334490740740747</v>
      </c>
      <c r="E224" s="16"/>
      <c r="F224" s="13">
        <v>98.727500000000006</v>
      </c>
      <c r="G224" s="12">
        <v>90.9</v>
      </c>
      <c r="H224" s="12">
        <v>101</v>
      </c>
      <c r="I224" s="12">
        <v>105.04</v>
      </c>
      <c r="J224" s="12">
        <v>95.949999999999989</v>
      </c>
      <c r="K224" s="12">
        <v>98.98</v>
      </c>
      <c r="L224" s="12">
        <v>91.91</v>
      </c>
      <c r="M224" s="12">
        <v>108.07000000000001</v>
      </c>
      <c r="N224" s="12">
        <v>97.97</v>
      </c>
      <c r="O224" s="13">
        <v>98.727500000000006</v>
      </c>
      <c r="P224" s="17" t="s">
        <v>138</v>
      </c>
      <c r="Q224" s="14" t="s">
        <v>11</v>
      </c>
      <c r="R224" s="14" t="s">
        <v>118</v>
      </c>
      <c r="S224" s="14" t="s">
        <v>119</v>
      </c>
      <c r="T224" s="14" t="s">
        <v>144</v>
      </c>
    </row>
    <row r="225" spans="1:20" x14ac:dyDescent="0.3">
      <c r="A225" s="11">
        <v>44630.65347222222</v>
      </c>
      <c r="B225" s="11"/>
      <c r="C225" s="15">
        <v>44630</v>
      </c>
      <c r="D225" s="16">
        <v>0.65347222222222223</v>
      </c>
      <c r="E225" s="16"/>
      <c r="F225" s="13">
        <v>99.704999999999984</v>
      </c>
      <c r="G225" s="12">
        <v>91.8</v>
      </c>
      <c r="H225" s="12">
        <v>102</v>
      </c>
      <c r="I225" s="12">
        <v>106.08</v>
      </c>
      <c r="J225" s="12">
        <v>96.899999999999991</v>
      </c>
      <c r="K225" s="12">
        <v>99.96</v>
      </c>
      <c r="L225" s="12">
        <v>92.820000000000007</v>
      </c>
      <c r="M225" s="12">
        <v>109.14</v>
      </c>
      <c r="N225" s="12">
        <v>98.94</v>
      </c>
      <c r="O225" s="13">
        <v>99.704999999999984</v>
      </c>
      <c r="P225" s="17" t="s">
        <v>138</v>
      </c>
      <c r="Q225" s="14" t="s">
        <v>11</v>
      </c>
      <c r="R225" s="14" t="s">
        <v>118</v>
      </c>
      <c r="S225" s="14" t="s">
        <v>119</v>
      </c>
      <c r="T225" s="14" t="s">
        <v>144</v>
      </c>
    </row>
    <row r="226" spans="1:20" x14ac:dyDescent="0.3">
      <c r="A226" s="11">
        <v>44631.448611111111</v>
      </c>
      <c r="B226" s="11"/>
      <c r="C226" s="15">
        <v>44631</v>
      </c>
      <c r="D226" s="16">
        <v>0.44861111111111113</v>
      </c>
      <c r="E226" s="16"/>
      <c r="F226" s="13">
        <v>93.84</v>
      </c>
      <c r="G226" s="12">
        <v>86.4</v>
      </c>
      <c r="H226" s="12">
        <v>96</v>
      </c>
      <c r="I226" s="12">
        <v>99.84</v>
      </c>
      <c r="J226" s="12">
        <v>91.199999999999989</v>
      </c>
      <c r="K226" s="12">
        <v>94.08</v>
      </c>
      <c r="L226" s="12">
        <v>87.36</v>
      </c>
      <c r="M226" s="12">
        <v>102.72</v>
      </c>
      <c r="N226" s="12">
        <v>93.12</v>
      </c>
      <c r="O226" s="13">
        <v>93.84</v>
      </c>
      <c r="P226" s="17" t="s">
        <v>137</v>
      </c>
      <c r="Q226" s="14" t="s">
        <v>121</v>
      </c>
      <c r="R226" s="14" t="s">
        <v>118</v>
      </c>
      <c r="S226" s="14" t="s">
        <v>119</v>
      </c>
      <c r="T226" s="14" t="s">
        <v>148</v>
      </c>
    </row>
    <row r="227" spans="1:20" x14ac:dyDescent="0.3">
      <c r="A227" s="11">
        <v>44631.45208333333</v>
      </c>
      <c r="B227" s="11"/>
      <c r="C227" s="15">
        <v>44631</v>
      </c>
      <c r="D227" s="16">
        <v>0.45208333333333334</v>
      </c>
      <c r="E227" s="16"/>
      <c r="F227" s="13">
        <v>69.402500000000003</v>
      </c>
      <c r="G227" s="12">
        <v>63.9</v>
      </c>
      <c r="H227" s="12">
        <v>71</v>
      </c>
      <c r="I227" s="12">
        <v>73.84</v>
      </c>
      <c r="J227" s="12">
        <v>67.45</v>
      </c>
      <c r="K227" s="12">
        <v>69.58</v>
      </c>
      <c r="L227" s="12">
        <v>64.61</v>
      </c>
      <c r="M227" s="12">
        <v>75.97</v>
      </c>
      <c r="N227" s="12">
        <v>68.87</v>
      </c>
      <c r="O227" s="13">
        <v>69.402500000000003</v>
      </c>
      <c r="P227" s="17" t="s">
        <v>137</v>
      </c>
      <c r="Q227" s="14" t="s">
        <v>121</v>
      </c>
      <c r="R227" s="14" t="s">
        <v>118</v>
      </c>
      <c r="S227" s="14" t="s">
        <v>119</v>
      </c>
      <c r="T227" s="14" t="s">
        <v>148</v>
      </c>
    </row>
    <row r="228" spans="1:20" x14ac:dyDescent="0.3">
      <c r="A228" s="11">
        <v>44631.455555555556</v>
      </c>
      <c r="B228" s="11"/>
      <c r="C228" s="15">
        <v>44631</v>
      </c>
      <c r="D228" s="16">
        <v>0.45555555555555555</v>
      </c>
      <c r="E228" s="16"/>
      <c r="F228" s="13">
        <v>83.087500000000006</v>
      </c>
      <c r="G228" s="12">
        <v>76.5</v>
      </c>
      <c r="H228" s="12">
        <v>85</v>
      </c>
      <c r="I228" s="12">
        <v>88.4</v>
      </c>
      <c r="J228" s="12">
        <v>80.75</v>
      </c>
      <c r="K228" s="12">
        <v>83.3</v>
      </c>
      <c r="L228" s="12">
        <v>77.350000000000009</v>
      </c>
      <c r="M228" s="12">
        <v>90.95</v>
      </c>
      <c r="N228" s="12">
        <v>82.45</v>
      </c>
      <c r="O228" s="13">
        <v>83.087500000000006</v>
      </c>
      <c r="P228" s="17" t="s">
        <v>137</v>
      </c>
      <c r="Q228" s="14" t="s">
        <v>121</v>
      </c>
      <c r="R228" s="14" t="s">
        <v>118</v>
      </c>
      <c r="S228" s="14" t="s">
        <v>119</v>
      </c>
      <c r="T228" s="14" t="s">
        <v>148</v>
      </c>
    </row>
    <row r="229" spans="1:20" x14ac:dyDescent="0.3">
      <c r="A229" s="11">
        <v>44631.459027777775</v>
      </c>
      <c r="B229" s="11"/>
      <c r="C229" s="15">
        <v>44631</v>
      </c>
      <c r="D229" s="16">
        <v>0.45902777777777781</v>
      </c>
      <c r="E229" s="16"/>
      <c r="F229" s="13">
        <v>89.93</v>
      </c>
      <c r="G229" s="12">
        <v>82.8</v>
      </c>
      <c r="H229" s="12">
        <v>92</v>
      </c>
      <c r="I229" s="12">
        <v>95.68</v>
      </c>
      <c r="J229" s="12">
        <v>87.399999999999991</v>
      </c>
      <c r="K229" s="12">
        <v>90.16</v>
      </c>
      <c r="L229" s="12">
        <v>83.72</v>
      </c>
      <c r="M229" s="12">
        <v>98.440000000000012</v>
      </c>
      <c r="N229" s="12">
        <v>89.24</v>
      </c>
      <c r="O229" s="13">
        <v>89.93</v>
      </c>
      <c r="P229" s="17" t="s">
        <v>137</v>
      </c>
      <c r="Q229" s="14" t="s">
        <v>121</v>
      </c>
      <c r="R229" s="14" t="s">
        <v>118</v>
      </c>
      <c r="S229" s="14" t="s">
        <v>119</v>
      </c>
      <c r="T229" s="14" t="s">
        <v>148</v>
      </c>
    </row>
    <row r="230" spans="1:20" x14ac:dyDescent="0.3">
      <c r="A230" s="11">
        <v>44631.462500000001</v>
      </c>
      <c r="B230" s="11"/>
      <c r="C230" s="15">
        <v>44631</v>
      </c>
      <c r="D230" s="16">
        <v>0.46249999999999997</v>
      </c>
      <c r="E230" s="16"/>
      <c r="F230" s="13">
        <v>86.997500000000016</v>
      </c>
      <c r="G230" s="12">
        <v>80.100000000000009</v>
      </c>
      <c r="H230" s="12">
        <v>89</v>
      </c>
      <c r="I230" s="12">
        <v>92.56</v>
      </c>
      <c r="J230" s="12">
        <v>84.55</v>
      </c>
      <c r="K230" s="12">
        <v>87.22</v>
      </c>
      <c r="L230" s="12">
        <v>80.990000000000009</v>
      </c>
      <c r="M230" s="12">
        <v>95.23</v>
      </c>
      <c r="N230" s="12">
        <v>86.33</v>
      </c>
      <c r="O230" s="13">
        <v>86.997500000000016</v>
      </c>
      <c r="P230" s="17" t="s">
        <v>137</v>
      </c>
      <c r="Q230" s="14" t="s">
        <v>9</v>
      </c>
      <c r="R230" s="14" t="s">
        <v>118</v>
      </c>
      <c r="S230" s="14" t="s">
        <v>119</v>
      </c>
      <c r="T230" s="14" t="s">
        <v>148</v>
      </c>
    </row>
    <row r="231" spans="1:20" x14ac:dyDescent="0.3">
      <c r="A231" s="11">
        <v>44631.46597222222</v>
      </c>
      <c r="B231" s="11"/>
      <c r="C231" s="15">
        <v>44631</v>
      </c>
      <c r="D231" s="16">
        <v>0.46597222222222223</v>
      </c>
      <c r="E231" s="16"/>
      <c r="F231" s="13">
        <v>83.087500000000006</v>
      </c>
      <c r="G231" s="12">
        <v>76.5</v>
      </c>
      <c r="H231" s="12">
        <v>85</v>
      </c>
      <c r="I231" s="12">
        <v>88.4</v>
      </c>
      <c r="J231" s="12">
        <v>80.75</v>
      </c>
      <c r="K231" s="12">
        <v>83.3</v>
      </c>
      <c r="L231" s="12">
        <v>77.350000000000009</v>
      </c>
      <c r="M231" s="12">
        <v>90.95</v>
      </c>
      <c r="N231" s="12">
        <v>82.45</v>
      </c>
      <c r="O231" s="13">
        <v>83.087500000000006</v>
      </c>
      <c r="P231" s="17" t="s">
        <v>137</v>
      </c>
      <c r="Q231" s="14" t="s">
        <v>9</v>
      </c>
      <c r="R231" s="14" t="s">
        <v>118</v>
      </c>
      <c r="S231" s="14" t="s">
        <v>119</v>
      </c>
      <c r="T231" s="14" t="s">
        <v>148</v>
      </c>
    </row>
    <row r="232" spans="1:20" x14ac:dyDescent="0.3">
      <c r="A232" s="11">
        <v>44631.469444444447</v>
      </c>
      <c r="B232" s="11"/>
      <c r="C232" s="15">
        <v>44631</v>
      </c>
      <c r="D232" s="16">
        <v>0.4694444444444445</v>
      </c>
      <c r="E232" s="16"/>
      <c r="F232" s="13">
        <v>83.087500000000006</v>
      </c>
      <c r="G232" s="12">
        <v>76.5</v>
      </c>
      <c r="H232" s="12">
        <v>85</v>
      </c>
      <c r="I232" s="12">
        <v>88.4</v>
      </c>
      <c r="J232" s="12">
        <v>80.75</v>
      </c>
      <c r="K232" s="12">
        <v>83.3</v>
      </c>
      <c r="L232" s="12">
        <v>77.350000000000009</v>
      </c>
      <c r="M232" s="12">
        <v>90.95</v>
      </c>
      <c r="N232" s="12">
        <v>82.45</v>
      </c>
      <c r="O232" s="13">
        <v>83.087500000000006</v>
      </c>
      <c r="P232" s="17" t="s">
        <v>137</v>
      </c>
      <c r="Q232" s="14" t="s">
        <v>9</v>
      </c>
      <c r="R232" s="14" t="s">
        <v>118</v>
      </c>
      <c r="S232" s="14" t="s">
        <v>119</v>
      </c>
      <c r="T232" s="14" t="s">
        <v>148</v>
      </c>
    </row>
    <row r="233" spans="1:20" x14ac:dyDescent="0.3">
      <c r="A233" s="11">
        <v>44631.472916666666</v>
      </c>
      <c r="B233" s="11"/>
      <c r="C233" s="15">
        <v>44631</v>
      </c>
      <c r="D233" s="16">
        <v>0.47291666666666665</v>
      </c>
      <c r="E233" s="16"/>
      <c r="F233" s="13">
        <v>86.02000000000001</v>
      </c>
      <c r="G233" s="12">
        <v>79.2</v>
      </c>
      <c r="H233" s="12">
        <v>88</v>
      </c>
      <c r="I233" s="12">
        <v>91.52000000000001</v>
      </c>
      <c r="J233" s="12">
        <v>83.6</v>
      </c>
      <c r="K233" s="12">
        <v>86.24</v>
      </c>
      <c r="L233" s="12">
        <v>80.08</v>
      </c>
      <c r="M233" s="12">
        <v>94.160000000000011</v>
      </c>
      <c r="N233" s="12">
        <v>85.36</v>
      </c>
      <c r="O233" s="13">
        <v>86.02000000000001</v>
      </c>
      <c r="P233" s="17" t="s">
        <v>137</v>
      </c>
      <c r="Q233" s="14" t="s">
        <v>9</v>
      </c>
      <c r="R233" s="14" t="s">
        <v>118</v>
      </c>
      <c r="S233" s="14" t="s">
        <v>119</v>
      </c>
      <c r="T233" s="14" t="s">
        <v>148</v>
      </c>
    </row>
    <row r="234" spans="1:20" x14ac:dyDescent="0.3">
      <c r="A234" s="11">
        <v>44631.476388888892</v>
      </c>
      <c r="B234" s="11"/>
      <c r="C234" s="15">
        <v>44631</v>
      </c>
      <c r="D234" s="16">
        <v>0.47638888888888892</v>
      </c>
      <c r="E234" s="16"/>
      <c r="F234" s="13">
        <v>71.357500000000002</v>
      </c>
      <c r="G234" s="12">
        <v>65.7</v>
      </c>
      <c r="H234" s="12">
        <v>73</v>
      </c>
      <c r="I234" s="12">
        <v>75.92</v>
      </c>
      <c r="J234" s="12">
        <v>69.349999999999994</v>
      </c>
      <c r="K234" s="12">
        <v>71.539999999999992</v>
      </c>
      <c r="L234" s="12">
        <v>66.430000000000007</v>
      </c>
      <c r="M234" s="12">
        <v>78.11</v>
      </c>
      <c r="N234" s="12">
        <v>70.81</v>
      </c>
      <c r="O234" s="13">
        <v>71.357500000000002</v>
      </c>
      <c r="P234" s="17" t="s">
        <v>137</v>
      </c>
      <c r="Q234" s="14" t="s">
        <v>10</v>
      </c>
      <c r="R234" s="14" t="s">
        <v>118</v>
      </c>
      <c r="S234" s="14" t="s">
        <v>119</v>
      </c>
      <c r="T234" s="14" t="s">
        <v>148</v>
      </c>
    </row>
    <row r="235" spans="1:20" x14ac:dyDescent="0.3">
      <c r="A235" s="11">
        <v>44631.479861111111</v>
      </c>
      <c r="B235" s="11"/>
      <c r="C235" s="15">
        <v>44631</v>
      </c>
      <c r="D235" s="16">
        <v>0.47986111111111113</v>
      </c>
      <c r="E235" s="16"/>
      <c r="F235" s="13">
        <v>67.447500000000005</v>
      </c>
      <c r="G235" s="12">
        <v>62.1</v>
      </c>
      <c r="H235" s="12">
        <v>69</v>
      </c>
      <c r="I235" s="12">
        <v>71.760000000000005</v>
      </c>
      <c r="J235" s="12">
        <v>65.55</v>
      </c>
      <c r="K235" s="12">
        <v>67.62</v>
      </c>
      <c r="L235" s="12">
        <v>62.79</v>
      </c>
      <c r="M235" s="12">
        <v>73.83</v>
      </c>
      <c r="N235" s="12">
        <v>66.929999999999993</v>
      </c>
      <c r="O235" s="13">
        <v>67.447500000000005</v>
      </c>
      <c r="P235" s="17" t="s">
        <v>137</v>
      </c>
      <c r="Q235" s="14" t="s">
        <v>10</v>
      </c>
      <c r="R235" s="14" t="s">
        <v>118</v>
      </c>
      <c r="S235" s="14" t="s">
        <v>119</v>
      </c>
      <c r="T235" s="14" t="s">
        <v>148</v>
      </c>
    </row>
    <row r="236" spans="1:20" x14ac:dyDescent="0.3">
      <c r="A236" s="11">
        <v>44631.480023148149</v>
      </c>
      <c r="B236" s="11"/>
      <c r="C236" s="15">
        <v>44631</v>
      </c>
      <c r="D236" s="16">
        <v>0.48002314814814812</v>
      </c>
      <c r="E236" s="16"/>
      <c r="F236" s="13">
        <v>73.3125</v>
      </c>
      <c r="G236" s="12">
        <v>67.5</v>
      </c>
      <c r="H236" s="12">
        <v>75</v>
      </c>
      <c r="I236" s="12">
        <v>78</v>
      </c>
      <c r="J236" s="12">
        <v>71.25</v>
      </c>
      <c r="K236" s="12">
        <v>73.5</v>
      </c>
      <c r="L236" s="12">
        <v>68.25</v>
      </c>
      <c r="M236" s="12">
        <v>80.25</v>
      </c>
      <c r="N236" s="12">
        <v>72.75</v>
      </c>
      <c r="O236" s="13">
        <v>73.3125</v>
      </c>
      <c r="P236" s="17" t="s">
        <v>137</v>
      </c>
      <c r="Q236" s="14" t="s">
        <v>10</v>
      </c>
      <c r="R236" s="14" t="s">
        <v>118</v>
      </c>
      <c r="S236" s="14" t="s">
        <v>119</v>
      </c>
      <c r="T236" s="14" t="s">
        <v>148</v>
      </c>
    </row>
    <row r="237" spans="1:20" x14ac:dyDescent="0.3">
      <c r="A237" s="11">
        <v>44631.482777777775</v>
      </c>
      <c r="B237" s="11"/>
      <c r="C237" s="15">
        <v>44631</v>
      </c>
      <c r="D237" s="16">
        <v>0.48277777777777775</v>
      </c>
      <c r="E237" s="16"/>
      <c r="F237" s="13">
        <v>80.155000000000001</v>
      </c>
      <c r="G237" s="12">
        <v>73.8</v>
      </c>
      <c r="H237" s="12">
        <v>82</v>
      </c>
      <c r="I237" s="12">
        <v>85.28</v>
      </c>
      <c r="J237" s="12">
        <v>77.899999999999991</v>
      </c>
      <c r="K237" s="12">
        <v>80.36</v>
      </c>
      <c r="L237" s="12">
        <v>74.62</v>
      </c>
      <c r="M237" s="12">
        <v>87.740000000000009</v>
      </c>
      <c r="N237" s="12">
        <v>79.539999999999992</v>
      </c>
      <c r="O237" s="13">
        <v>80.155000000000001</v>
      </c>
      <c r="P237" s="17" t="s">
        <v>137</v>
      </c>
      <c r="Q237" s="14" t="s">
        <v>10</v>
      </c>
      <c r="R237" s="14" t="s">
        <v>118</v>
      </c>
      <c r="S237" s="14" t="s">
        <v>119</v>
      </c>
      <c r="T237" s="14" t="s">
        <v>148</v>
      </c>
    </row>
    <row r="238" spans="1:20" x14ac:dyDescent="0.3">
      <c r="A238" s="11">
        <v>44631.483101851853</v>
      </c>
      <c r="B238" s="11"/>
      <c r="C238" s="15">
        <v>44631</v>
      </c>
      <c r="D238" s="16">
        <v>0.48310185185185189</v>
      </c>
      <c r="E238" s="16"/>
      <c r="F238" s="13">
        <v>84.064999999999998</v>
      </c>
      <c r="G238" s="12">
        <v>77.400000000000006</v>
      </c>
      <c r="H238" s="12">
        <v>86</v>
      </c>
      <c r="I238" s="12">
        <v>89.44</v>
      </c>
      <c r="J238" s="12">
        <v>81.7</v>
      </c>
      <c r="K238" s="12">
        <v>84.28</v>
      </c>
      <c r="L238" s="12">
        <v>78.260000000000005</v>
      </c>
      <c r="M238" s="12">
        <v>92.02000000000001</v>
      </c>
      <c r="N238" s="12">
        <v>83.42</v>
      </c>
      <c r="O238" s="13">
        <v>84.064999999999998</v>
      </c>
      <c r="P238" s="17" t="s">
        <v>137</v>
      </c>
      <c r="Q238" s="14" t="s">
        <v>10</v>
      </c>
      <c r="R238" s="14" t="s">
        <v>118</v>
      </c>
      <c r="S238" s="14" t="s">
        <v>119</v>
      </c>
      <c r="T238" s="14" t="s">
        <v>148</v>
      </c>
    </row>
    <row r="239" spans="1:20" s="28" customFormat="1" x14ac:dyDescent="0.3">
      <c r="A239" s="24"/>
      <c r="B239" s="24"/>
      <c r="C239" s="25"/>
      <c r="D239" s="26"/>
      <c r="E239" s="26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</row>
    <row r="240" spans="1:20" x14ac:dyDescent="0.3">
      <c r="A240" s="11">
        <v>44631.48333333333</v>
      </c>
      <c r="B240" s="11"/>
      <c r="C240" s="15">
        <v>44631</v>
      </c>
      <c r="D240" s="16">
        <v>0.48333333333333334</v>
      </c>
      <c r="E240" s="16"/>
      <c r="F240" s="13">
        <v>94.817499999999995</v>
      </c>
      <c r="G240" s="12">
        <v>87.3</v>
      </c>
      <c r="H240" s="12">
        <v>97</v>
      </c>
      <c r="I240" s="12">
        <v>100.88000000000001</v>
      </c>
      <c r="J240" s="12">
        <v>92.149999999999991</v>
      </c>
      <c r="K240" s="12">
        <v>95.06</v>
      </c>
      <c r="L240" s="12">
        <v>88.27</v>
      </c>
      <c r="M240" s="12">
        <v>103.79</v>
      </c>
      <c r="N240" s="12">
        <v>94.09</v>
      </c>
      <c r="O240" s="13">
        <v>94.817499999999995</v>
      </c>
      <c r="P240" s="17" t="s">
        <v>137</v>
      </c>
      <c r="Q240" s="14" t="s">
        <v>115</v>
      </c>
      <c r="R240" s="14" t="s">
        <v>118</v>
      </c>
      <c r="S240" s="14" t="s">
        <v>119</v>
      </c>
      <c r="T240" s="14" t="s">
        <v>148</v>
      </c>
    </row>
    <row r="241" spans="1:20" x14ac:dyDescent="0.3">
      <c r="A241" s="11">
        <v>44631.486805555556</v>
      </c>
      <c r="B241" s="11"/>
      <c r="C241" s="15">
        <v>44631</v>
      </c>
      <c r="D241" s="16">
        <v>0.48680555555555555</v>
      </c>
      <c r="E241" s="16"/>
      <c r="F241" s="13">
        <v>78.2</v>
      </c>
      <c r="G241" s="12">
        <v>72</v>
      </c>
      <c r="H241" s="12">
        <v>80</v>
      </c>
      <c r="I241" s="12">
        <v>83.2</v>
      </c>
      <c r="J241" s="12">
        <v>76</v>
      </c>
      <c r="K241" s="12">
        <v>78.400000000000006</v>
      </c>
      <c r="L241" s="12">
        <v>72.8</v>
      </c>
      <c r="M241" s="12">
        <v>85.600000000000009</v>
      </c>
      <c r="N241" s="12">
        <v>77.599999999999994</v>
      </c>
      <c r="O241" s="13">
        <v>78.2</v>
      </c>
      <c r="P241" s="17" t="s">
        <v>137</v>
      </c>
      <c r="Q241" s="14" t="s">
        <v>115</v>
      </c>
      <c r="R241" s="14" t="s">
        <v>118</v>
      </c>
      <c r="S241" s="14" t="s">
        <v>119</v>
      </c>
      <c r="T241" s="14" t="s">
        <v>148</v>
      </c>
    </row>
    <row r="242" spans="1:20" x14ac:dyDescent="0.3">
      <c r="A242" s="11">
        <v>44631.487372685187</v>
      </c>
      <c r="B242" s="11"/>
      <c r="C242" s="15">
        <v>44631</v>
      </c>
      <c r="D242" s="16">
        <v>0.48737268518518517</v>
      </c>
      <c r="E242" s="16"/>
      <c r="F242" s="13">
        <v>81.132499999999993</v>
      </c>
      <c r="G242" s="12">
        <v>74.7</v>
      </c>
      <c r="H242" s="12">
        <v>83</v>
      </c>
      <c r="I242" s="12">
        <v>86.320000000000007</v>
      </c>
      <c r="J242" s="12">
        <v>78.849999999999994</v>
      </c>
      <c r="K242" s="12">
        <v>81.34</v>
      </c>
      <c r="L242" s="12">
        <v>75.53</v>
      </c>
      <c r="M242" s="12">
        <v>88.81</v>
      </c>
      <c r="N242" s="12">
        <v>80.509999999999991</v>
      </c>
      <c r="O242" s="13">
        <v>81.132499999999993</v>
      </c>
      <c r="P242" s="17" t="s">
        <v>137</v>
      </c>
      <c r="Q242" s="14" t="s">
        <v>115</v>
      </c>
      <c r="R242" s="14" t="s">
        <v>118</v>
      </c>
      <c r="S242" s="14" t="s">
        <v>119</v>
      </c>
      <c r="T242" s="14" t="s">
        <v>148</v>
      </c>
    </row>
    <row r="243" spans="1:20" x14ac:dyDescent="0.3">
      <c r="A243" s="11">
        <v>44631.490277777775</v>
      </c>
      <c r="B243" s="11"/>
      <c r="C243" s="15">
        <v>44631</v>
      </c>
      <c r="D243" s="16">
        <v>0.49027777777777781</v>
      </c>
      <c r="E243" s="16"/>
      <c r="F243" s="13">
        <v>83.087500000000006</v>
      </c>
      <c r="G243" s="12">
        <v>76.5</v>
      </c>
      <c r="H243" s="12">
        <v>85</v>
      </c>
      <c r="I243" s="12">
        <v>88.4</v>
      </c>
      <c r="J243" s="12">
        <v>80.75</v>
      </c>
      <c r="K243" s="12">
        <v>83.3</v>
      </c>
      <c r="L243" s="12">
        <v>77.350000000000009</v>
      </c>
      <c r="M243" s="12">
        <v>90.95</v>
      </c>
      <c r="N243" s="12">
        <v>82.45</v>
      </c>
      <c r="O243" s="13">
        <v>83.087500000000006</v>
      </c>
      <c r="P243" s="17" t="s">
        <v>137</v>
      </c>
      <c r="Q243" s="14" t="s">
        <v>115</v>
      </c>
      <c r="R243" s="14" t="s">
        <v>118</v>
      </c>
      <c r="S243" s="14" t="s">
        <v>119</v>
      </c>
      <c r="T243" s="14" t="s">
        <v>148</v>
      </c>
    </row>
    <row r="244" spans="1:20" x14ac:dyDescent="0.3">
      <c r="A244" s="11">
        <v>44631.493750000001</v>
      </c>
      <c r="B244" s="11"/>
      <c r="C244" s="15">
        <v>44631</v>
      </c>
      <c r="D244" s="16">
        <v>0.49374999999999997</v>
      </c>
      <c r="E244" s="16"/>
      <c r="F244" s="13">
        <v>89.93</v>
      </c>
      <c r="G244" s="12">
        <v>82.8</v>
      </c>
      <c r="H244" s="12">
        <v>92</v>
      </c>
      <c r="I244" s="12">
        <v>95.68</v>
      </c>
      <c r="J244" s="12">
        <v>87.399999999999991</v>
      </c>
      <c r="K244" s="12">
        <v>90.16</v>
      </c>
      <c r="L244" s="12">
        <v>83.72</v>
      </c>
      <c r="M244" s="12">
        <v>98.440000000000012</v>
      </c>
      <c r="N244" s="12">
        <v>89.24</v>
      </c>
      <c r="O244" s="13">
        <v>89.93</v>
      </c>
      <c r="P244" s="17" t="s">
        <v>137</v>
      </c>
      <c r="Q244" s="14" t="s">
        <v>115</v>
      </c>
      <c r="R244" s="14" t="s">
        <v>118</v>
      </c>
      <c r="S244" s="14" t="s">
        <v>119</v>
      </c>
      <c r="T244" s="14" t="s">
        <v>148</v>
      </c>
    </row>
    <row r="245" spans="1:20" x14ac:dyDescent="0.3">
      <c r="A245" s="11">
        <v>44631.495636574073</v>
      </c>
      <c r="B245" s="11"/>
      <c r="C245" s="15">
        <v>44631</v>
      </c>
      <c r="D245" s="16">
        <v>0.49563657407407408</v>
      </c>
      <c r="E245" s="16"/>
      <c r="F245" s="13">
        <v>81.132499999999993</v>
      </c>
      <c r="G245" s="12">
        <v>74.7</v>
      </c>
      <c r="H245" s="12">
        <v>83</v>
      </c>
      <c r="I245" s="12">
        <v>86.320000000000007</v>
      </c>
      <c r="J245" s="12">
        <v>78.849999999999994</v>
      </c>
      <c r="K245" s="12">
        <v>81.34</v>
      </c>
      <c r="L245" s="12">
        <v>75.53</v>
      </c>
      <c r="M245" s="12">
        <v>88.81</v>
      </c>
      <c r="N245" s="12">
        <v>80.509999999999991</v>
      </c>
      <c r="O245" s="13">
        <v>81.132499999999993</v>
      </c>
      <c r="P245" s="17" t="s">
        <v>137</v>
      </c>
      <c r="Q245" s="14" t="s">
        <v>115</v>
      </c>
      <c r="R245" s="14" t="s">
        <v>118</v>
      </c>
      <c r="S245" s="14" t="s">
        <v>119</v>
      </c>
      <c r="T245" s="14" t="s">
        <v>148</v>
      </c>
    </row>
    <row r="246" spans="1:20" x14ac:dyDescent="0.3">
      <c r="A246" s="11">
        <v>44631.49722222222</v>
      </c>
      <c r="B246" s="11"/>
      <c r="C246" s="15">
        <v>44631</v>
      </c>
      <c r="D246" s="16">
        <v>0.49722222222222223</v>
      </c>
      <c r="E246" s="16"/>
      <c r="F246" s="13">
        <v>82.110000000000014</v>
      </c>
      <c r="G246" s="12">
        <v>75.600000000000009</v>
      </c>
      <c r="H246" s="12">
        <v>84</v>
      </c>
      <c r="I246" s="12">
        <v>87.36</v>
      </c>
      <c r="J246" s="12">
        <v>79.8</v>
      </c>
      <c r="K246" s="12">
        <v>82.32</v>
      </c>
      <c r="L246" s="12">
        <v>76.44</v>
      </c>
      <c r="M246" s="12">
        <v>89.88000000000001</v>
      </c>
      <c r="N246" s="12">
        <v>81.48</v>
      </c>
      <c r="O246" s="13">
        <v>82.110000000000014</v>
      </c>
      <c r="P246" s="17" t="s">
        <v>137</v>
      </c>
      <c r="Q246" s="14" t="s">
        <v>115</v>
      </c>
      <c r="R246" s="14" t="s">
        <v>118</v>
      </c>
      <c r="S246" s="14" t="s">
        <v>119</v>
      </c>
      <c r="T246" s="14" t="s">
        <v>148</v>
      </c>
    </row>
    <row r="247" spans="1:20" x14ac:dyDescent="0.3">
      <c r="A247" s="11">
        <v>44631.500694444447</v>
      </c>
      <c r="B247" s="11"/>
      <c r="C247" s="15">
        <v>44631</v>
      </c>
      <c r="D247" s="16">
        <v>0.50069444444444444</v>
      </c>
      <c r="E247" s="16"/>
      <c r="F247" s="13">
        <v>82.110000000000014</v>
      </c>
      <c r="G247" s="12">
        <v>75.600000000000009</v>
      </c>
      <c r="H247" s="12">
        <v>84</v>
      </c>
      <c r="I247" s="12">
        <v>87.36</v>
      </c>
      <c r="J247" s="12">
        <v>79.8</v>
      </c>
      <c r="K247" s="12">
        <v>82.32</v>
      </c>
      <c r="L247" s="12">
        <v>76.44</v>
      </c>
      <c r="M247" s="12">
        <v>89.88000000000001</v>
      </c>
      <c r="N247" s="12">
        <v>81.48</v>
      </c>
      <c r="O247" s="13">
        <v>82.110000000000014</v>
      </c>
      <c r="P247" s="17" t="s">
        <v>137</v>
      </c>
      <c r="Q247" s="14" t="s">
        <v>115</v>
      </c>
      <c r="R247" s="14" t="s">
        <v>118</v>
      </c>
      <c r="S247" s="14" t="s">
        <v>119</v>
      </c>
      <c r="T247" s="14" t="s">
        <v>148</v>
      </c>
    </row>
    <row r="248" spans="1:20" x14ac:dyDescent="0.3">
      <c r="A248" s="11">
        <v>44631.504166666666</v>
      </c>
      <c r="B248" s="11"/>
      <c r="C248" s="15">
        <v>44631</v>
      </c>
      <c r="D248" s="16">
        <v>0.50416666666666665</v>
      </c>
      <c r="E248" s="16"/>
      <c r="F248" s="13">
        <v>82.110000000000014</v>
      </c>
      <c r="G248" s="12">
        <v>75.600000000000009</v>
      </c>
      <c r="H248" s="12">
        <v>84</v>
      </c>
      <c r="I248" s="12">
        <v>87.36</v>
      </c>
      <c r="J248" s="12">
        <v>79.8</v>
      </c>
      <c r="K248" s="12">
        <v>82.32</v>
      </c>
      <c r="L248" s="12">
        <v>76.44</v>
      </c>
      <c r="M248" s="12">
        <v>89.88000000000001</v>
      </c>
      <c r="N248" s="12">
        <v>81.48</v>
      </c>
      <c r="O248" s="13">
        <v>82.110000000000014</v>
      </c>
      <c r="P248" s="17" t="s">
        <v>137</v>
      </c>
      <c r="Q248" s="14" t="s">
        <v>115</v>
      </c>
      <c r="R248" s="14" t="s">
        <v>118</v>
      </c>
      <c r="S248" s="14" t="s">
        <v>119</v>
      </c>
      <c r="T248" s="14" t="s">
        <v>148</v>
      </c>
    </row>
    <row r="249" spans="1:20" x14ac:dyDescent="0.3">
      <c r="A249" s="11">
        <v>44631.507638888892</v>
      </c>
      <c r="B249" s="11"/>
      <c r="C249" s="15">
        <v>44631</v>
      </c>
      <c r="D249" s="16">
        <v>0.50763888888888886</v>
      </c>
      <c r="E249" s="16"/>
      <c r="F249" s="13">
        <v>79.177500000000009</v>
      </c>
      <c r="G249" s="12">
        <v>72.900000000000006</v>
      </c>
      <c r="H249" s="12">
        <v>81</v>
      </c>
      <c r="I249" s="12">
        <v>84.240000000000009</v>
      </c>
      <c r="J249" s="12">
        <v>76.95</v>
      </c>
      <c r="K249" s="12">
        <v>79.38</v>
      </c>
      <c r="L249" s="12">
        <v>73.710000000000008</v>
      </c>
      <c r="M249" s="12">
        <v>86.67</v>
      </c>
      <c r="N249" s="12">
        <v>78.569999999999993</v>
      </c>
      <c r="O249" s="13">
        <v>79.177500000000009</v>
      </c>
      <c r="P249" s="17" t="s">
        <v>137</v>
      </c>
      <c r="Q249" s="14" t="s">
        <v>115</v>
      </c>
      <c r="R249" s="14" t="s">
        <v>118</v>
      </c>
      <c r="S249" s="14" t="s">
        <v>119</v>
      </c>
      <c r="T249" s="14" t="s">
        <v>148</v>
      </c>
    </row>
    <row r="250" spans="1:20" x14ac:dyDescent="0.3">
      <c r="A250" s="11">
        <v>44631.511111111111</v>
      </c>
      <c r="B250" s="11"/>
      <c r="C250" s="15">
        <v>44631</v>
      </c>
      <c r="D250" s="16">
        <v>0.51111111111111118</v>
      </c>
      <c r="E250" s="16"/>
      <c r="F250" s="13">
        <v>87.974999999999994</v>
      </c>
      <c r="G250" s="12">
        <v>81</v>
      </c>
      <c r="H250" s="12">
        <v>90</v>
      </c>
      <c r="I250" s="12">
        <v>93.600000000000009</v>
      </c>
      <c r="J250" s="12">
        <v>85.5</v>
      </c>
      <c r="K250" s="12">
        <v>88.2</v>
      </c>
      <c r="L250" s="12">
        <v>81.900000000000006</v>
      </c>
      <c r="M250" s="12">
        <v>96.300000000000011</v>
      </c>
      <c r="N250" s="12">
        <v>87.3</v>
      </c>
      <c r="O250" s="13">
        <v>87.974999999999994</v>
      </c>
      <c r="P250" s="17" t="s">
        <v>137</v>
      </c>
      <c r="Q250" s="14" t="s">
        <v>115</v>
      </c>
      <c r="R250" s="14" t="s">
        <v>118</v>
      </c>
      <c r="S250" s="14" t="s">
        <v>119</v>
      </c>
      <c r="T250" s="14" t="s">
        <v>148</v>
      </c>
    </row>
    <row r="251" spans="1:20" x14ac:dyDescent="0.3">
      <c r="A251" s="11">
        <v>44631.51458333333</v>
      </c>
      <c r="B251" s="11"/>
      <c r="C251" s="15">
        <v>44631</v>
      </c>
      <c r="D251" s="16">
        <v>0.51458333333333328</v>
      </c>
      <c r="E251" s="16"/>
      <c r="F251" s="13">
        <v>71.357500000000002</v>
      </c>
      <c r="G251" s="12">
        <v>65.7</v>
      </c>
      <c r="H251" s="12">
        <v>73</v>
      </c>
      <c r="I251" s="12">
        <v>75.92</v>
      </c>
      <c r="J251" s="12">
        <v>69.349999999999994</v>
      </c>
      <c r="K251" s="12">
        <v>71.539999999999992</v>
      </c>
      <c r="L251" s="12">
        <v>66.430000000000007</v>
      </c>
      <c r="M251" s="12">
        <v>78.11</v>
      </c>
      <c r="N251" s="12">
        <v>70.81</v>
      </c>
      <c r="O251" s="13">
        <v>71.357500000000002</v>
      </c>
      <c r="P251" s="17" t="s">
        <v>137</v>
      </c>
      <c r="Q251" s="14" t="s">
        <v>122</v>
      </c>
      <c r="R251" s="14" t="s">
        <v>118</v>
      </c>
      <c r="S251" s="14" t="s">
        <v>119</v>
      </c>
      <c r="T251" s="14" t="s">
        <v>148</v>
      </c>
    </row>
    <row r="252" spans="1:20" x14ac:dyDescent="0.3">
      <c r="A252" s="11">
        <v>44631.518055555556</v>
      </c>
      <c r="B252" s="11"/>
      <c r="C252" s="15">
        <v>44631</v>
      </c>
      <c r="D252" s="16">
        <v>0.5180555555555556</v>
      </c>
      <c r="E252" s="16"/>
      <c r="F252" s="13">
        <v>84.064999999999998</v>
      </c>
      <c r="G252" s="12">
        <v>77.400000000000006</v>
      </c>
      <c r="H252" s="12">
        <v>86</v>
      </c>
      <c r="I252" s="12">
        <v>89.44</v>
      </c>
      <c r="J252" s="12">
        <v>81.7</v>
      </c>
      <c r="K252" s="12">
        <v>84.28</v>
      </c>
      <c r="L252" s="12">
        <v>78.260000000000005</v>
      </c>
      <c r="M252" s="12">
        <v>92.02000000000001</v>
      </c>
      <c r="N252" s="12">
        <v>83.42</v>
      </c>
      <c r="O252" s="13">
        <v>84.064999999999998</v>
      </c>
      <c r="P252" s="17" t="s">
        <v>137</v>
      </c>
      <c r="Q252" s="14" t="s">
        <v>122</v>
      </c>
      <c r="R252" s="14" t="s">
        <v>118</v>
      </c>
      <c r="S252" s="14" t="s">
        <v>119</v>
      </c>
      <c r="T252" s="14" t="s">
        <v>148</v>
      </c>
    </row>
    <row r="253" spans="1:20" x14ac:dyDescent="0.3">
      <c r="A253" s="11">
        <v>44631.521527777775</v>
      </c>
      <c r="B253" s="11"/>
      <c r="C253" s="15">
        <v>44631</v>
      </c>
      <c r="D253" s="16">
        <v>0.52152777777777781</v>
      </c>
      <c r="E253" s="16"/>
      <c r="F253" s="13">
        <v>90.907499999999999</v>
      </c>
      <c r="G253" s="12">
        <v>83.7</v>
      </c>
      <c r="H253" s="12">
        <v>93</v>
      </c>
      <c r="I253" s="12">
        <v>96.72</v>
      </c>
      <c r="J253" s="12">
        <v>88.35</v>
      </c>
      <c r="K253" s="12">
        <v>91.14</v>
      </c>
      <c r="L253" s="12">
        <v>84.63000000000001</v>
      </c>
      <c r="M253" s="12">
        <v>99.51</v>
      </c>
      <c r="N253" s="12">
        <v>90.21</v>
      </c>
      <c r="O253" s="13">
        <v>90.907499999999999</v>
      </c>
      <c r="P253" s="17" t="s">
        <v>137</v>
      </c>
      <c r="Q253" s="14" t="s">
        <v>122</v>
      </c>
      <c r="R253" s="14" t="s">
        <v>118</v>
      </c>
      <c r="S253" s="14" t="s">
        <v>119</v>
      </c>
      <c r="T253" s="14" t="s">
        <v>148</v>
      </c>
    </row>
    <row r="254" spans="1:20" x14ac:dyDescent="0.3">
      <c r="A254" s="11">
        <v>44631.525000000001</v>
      </c>
      <c r="B254" s="11"/>
      <c r="C254" s="15">
        <v>44631</v>
      </c>
      <c r="D254" s="16">
        <v>0.52500000000000002</v>
      </c>
      <c r="E254" s="16"/>
      <c r="F254" s="13">
        <v>86.997500000000016</v>
      </c>
      <c r="G254" s="12">
        <v>80.100000000000009</v>
      </c>
      <c r="H254" s="12">
        <v>89</v>
      </c>
      <c r="I254" s="12">
        <v>92.56</v>
      </c>
      <c r="J254" s="12">
        <v>84.55</v>
      </c>
      <c r="K254" s="12">
        <v>87.22</v>
      </c>
      <c r="L254" s="12">
        <v>80.990000000000009</v>
      </c>
      <c r="M254" s="12">
        <v>95.23</v>
      </c>
      <c r="N254" s="12">
        <v>86.33</v>
      </c>
      <c r="O254" s="13">
        <v>86.997500000000016</v>
      </c>
      <c r="P254" s="17" t="s">
        <v>137</v>
      </c>
      <c r="Q254" s="14" t="s">
        <v>122</v>
      </c>
      <c r="R254" s="14" t="s">
        <v>118</v>
      </c>
      <c r="S254" s="14" t="s">
        <v>119</v>
      </c>
      <c r="T254" s="14" t="s">
        <v>148</v>
      </c>
    </row>
    <row r="255" spans="1:20" x14ac:dyDescent="0.3">
      <c r="A255" s="11">
        <v>44631.52847222222</v>
      </c>
      <c r="B255" s="11"/>
      <c r="C255" s="15">
        <v>44631</v>
      </c>
      <c r="D255" s="16">
        <v>0.52847222222222223</v>
      </c>
      <c r="E255" s="16"/>
      <c r="F255" s="13">
        <v>85.042500000000004</v>
      </c>
      <c r="G255" s="12">
        <v>78.3</v>
      </c>
      <c r="H255" s="12">
        <v>87</v>
      </c>
      <c r="I255" s="12">
        <v>90.48</v>
      </c>
      <c r="J255" s="12">
        <v>82.649999999999991</v>
      </c>
      <c r="K255" s="12">
        <v>85.26</v>
      </c>
      <c r="L255" s="12">
        <v>79.17</v>
      </c>
      <c r="M255" s="12">
        <v>93.09</v>
      </c>
      <c r="N255" s="12">
        <v>84.39</v>
      </c>
      <c r="O255" s="13">
        <v>85.042500000000004</v>
      </c>
      <c r="P255" s="17" t="s">
        <v>137</v>
      </c>
      <c r="Q255" s="14" t="s">
        <v>122</v>
      </c>
      <c r="R255" s="14" t="s">
        <v>118</v>
      </c>
      <c r="S255" s="14" t="s">
        <v>119</v>
      </c>
      <c r="T255" s="14" t="s">
        <v>148</v>
      </c>
    </row>
    <row r="256" spans="1:20" x14ac:dyDescent="0.3">
      <c r="A256" s="11">
        <v>44631.531944444447</v>
      </c>
      <c r="B256" s="11"/>
      <c r="C256" s="15">
        <v>44631</v>
      </c>
      <c r="D256" s="16">
        <v>0.53194444444444444</v>
      </c>
      <c r="E256" s="16"/>
      <c r="F256" s="13">
        <v>87.974999999999994</v>
      </c>
      <c r="G256" s="12">
        <v>81</v>
      </c>
      <c r="H256" s="12">
        <v>90</v>
      </c>
      <c r="I256" s="12">
        <v>93.600000000000009</v>
      </c>
      <c r="J256" s="12">
        <v>85.5</v>
      </c>
      <c r="K256" s="12">
        <v>88.2</v>
      </c>
      <c r="L256" s="12">
        <v>81.900000000000006</v>
      </c>
      <c r="M256" s="12">
        <v>96.300000000000011</v>
      </c>
      <c r="N256" s="12">
        <v>87.3</v>
      </c>
      <c r="O256" s="13">
        <v>87.974999999999994</v>
      </c>
      <c r="P256" s="17" t="s">
        <v>137</v>
      </c>
      <c r="Q256" s="14" t="s">
        <v>122</v>
      </c>
      <c r="R256" s="14" t="s">
        <v>118</v>
      </c>
      <c r="S256" s="14" t="s">
        <v>119</v>
      </c>
      <c r="T256" s="14" t="s">
        <v>148</v>
      </c>
    </row>
    <row r="257" spans="1:20" x14ac:dyDescent="0.3">
      <c r="A257" s="11">
        <v>44631.535416666666</v>
      </c>
      <c r="B257" s="11"/>
      <c r="C257" s="15">
        <v>44631</v>
      </c>
      <c r="D257" s="16">
        <v>0.53541666666666665</v>
      </c>
      <c r="E257" s="16"/>
      <c r="F257" s="13">
        <v>77.222499999999997</v>
      </c>
      <c r="G257" s="12">
        <v>71.100000000000009</v>
      </c>
      <c r="H257" s="12">
        <v>79</v>
      </c>
      <c r="I257" s="12">
        <v>82.16</v>
      </c>
      <c r="J257" s="12">
        <v>75.05</v>
      </c>
      <c r="K257" s="12">
        <v>77.42</v>
      </c>
      <c r="L257" s="12">
        <v>71.89</v>
      </c>
      <c r="M257" s="12">
        <v>84.53</v>
      </c>
      <c r="N257" s="12">
        <v>76.63</v>
      </c>
      <c r="O257" s="13">
        <v>77.222499999999997</v>
      </c>
      <c r="P257" s="17" t="s">
        <v>137</v>
      </c>
      <c r="Q257" s="14" t="s">
        <v>122</v>
      </c>
      <c r="R257" s="14" t="s">
        <v>118</v>
      </c>
      <c r="S257" s="14" t="s">
        <v>119</v>
      </c>
      <c r="T257" s="14" t="s">
        <v>148</v>
      </c>
    </row>
    <row r="258" spans="1:20" x14ac:dyDescent="0.3">
      <c r="A258" s="11">
        <v>44631.537766203706</v>
      </c>
      <c r="B258" s="11"/>
      <c r="C258" s="15">
        <v>44631</v>
      </c>
      <c r="D258" s="16">
        <v>0.53776620370370376</v>
      </c>
      <c r="E258" s="16"/>
      <c r="F258" s="13">
        <v>79.177500000000009</v>
      </c>
      <c r="G258" s="12">
        <v>72.900000000000006</v>
      </c>
      <c r="H258" s="12">
        <v>81</v>
      </c>
      <c r="I258" s="12">
        <v>84.240000000000009</v>
      </c>
      <c r="J258" s="12">
        <v>76.95</v>
      </c>
      <c r="K258" s="12">
        <v>79.38</v>
      </c>
      <c r="L258" s="12">
        <v>73.710000000000008</v>
      </c>
      <c r="M258" s="12">
        <v>86.67</v>
      </c>
      <c r="N258" s="12">
        <v>78.569999999999993</v>
      </c>
      <c r="O258" s="13">
        <v>79.177500000000009</v>
      </c>
      <c r="P258" s="17" t="s">
        <v>137</v>
      </c>
      <c r="Q258" s="14" t="s">
        <v>122</v>
      </c>
      <c r="R258" s="14" t="s">
        <v>118</v>
      </c>
      <c r="S258" s="14" t="s">
        <v>119</v>
      </c>
      <c r="T258" s="14" t="s">
        <v>148</v>
      </c>
    </row>
    <row r="259" spans="1:20" x14ac:dyDescent="0.3">
      <c r="A259" s="11">
        <v>44631.538888888892</v>
      </c>
      <c r="B259" s="11"/>
      <c r="C259" s="15">
        <v>44631</v>
      </c>
      <c r="D259" s="16">
        <v>0.53888888888888886</v>
      </c>
      <c r="E259" s="16"/>
      <c r="F259" s="13">
        <v>73.3125</v>
      </c>
      <c r="G259" s="12">
        <v>67.5</v>
      </c>
      <c r="H259" s="12">
        <v>75</v>
      </c>
      <c r="I259" s="12">
        <v>78</v>
      </c>
      <c r="J259" s="12">
        <v>71.25</v>
      </c>
      <c r="K259" s="12">
        <v>73.5</v>
      </c>
      <c r="L259" s="12">
        <v>68.25</v>
      </c>
      <c r="M259" s="12">
        <v>80.25</v>
      </c>
      <c r="N259" s="12">
        <v>72.75</v>
      </c>
      <c r="O259" s="13">
        <v>73.3125</v>
      </c>
      <c r="P259" s="17" t="s">
        <v>137</v>
      </c>
      <c r="Q259" s="14" t="s">
        <v>122</v>
      </c>
      <c r="R259" s="14" t="s">
        <v>118</v>
      </c>
      <c r="S259" s="14" t="s">
        <v>119</v>
      </c>
      <c r="T259" s="14" t="s">
        <v>148</v>
      </c>
    </row>
    <row r="260" spans="1:20" s="28" customFormat="1" x14ac:dyDescent="0.3">
      <c r="A260" s="24"/>
      <c r="B260" s="24"/>
      <c r="C260" s="25"/>
      <c r="D260" s="26"/>
      <c r="E260" s="26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</row>
    <row r="261" spans="1:20" x14ac:dyDescent="0.3">
      <c r="A261" s="11">
        <v>44631.542361111111</v>
      </c>
      <c r="B261" s="11"/>
      <c r="C261" s="15">
        <v>44631</v>
      </c>
      <c r="D261" s="16">
        <v>0.54236111111111118</v>
      </c>
      <c r="E261" s="16"/>
      <c r="F261" s="13">
        <v>83.087500000000006</v>
      </c>
      <c r="G261" s="12">
        <v>76.5</v>
      </c>
      <c r="H261" s="12">
        <v>85</v>
      </c>
      <c r="I261" s="12">
        <v>88.4</v>
      </c>
      <c r="J261" s="12">
        <v>80.75</v>
      </c>
      <c r="K261" s="12">
        <v>83.3</v>
      </c>
      <c r="L261" s="12">
        <v>77.350000000000009</v>
      </c>
      <c r="M261" s="12">
        <v>90.95</v>
      </c>
      <c r="N261" s="12">
        <v>82.45</v>
      </c>
      <c r="O261" s="13">
        <v>83.087500000000006</v>
      </c>
      <c r="P261" s="17" t="s">
        <v>10</v>
      </c>
      <c r="Q261" s="14" t="s">
        <v>10</v>
      </c>
      <c r="R261" s="14" t="s">
        <v>118</v>
      </c>
      <c r="S261" s="14" t="s">
        <v>119</v>
      </c>
      <c r="T261" s="14" t="s">
        <v>148</v>
      </c>
    </row>
    <row r="262" spans="1:20" x14ac:dyDescent="0.3">
      <c r="A262" s="11">
        <v>44631.54583333333</v>
      </c>
      <c r="B262" s="11"/>
      <c r="C262" s="15">
        <v>44631</v>
      </c>
      <c r="D262" s="16">
        <v>0.54583333333333328</v>
      </c>
      <c r="E262" s="16"/>
      <c r="F262" s="13">
        <v>79.177500000000009</v>
      </c>
      <c r="G262" s="12">
        <v>72.900000000000006</v>
      </c>
      <c r="H262" s="12">
        <v>81</v>
      </c>
      <c r="I262" s="12">
        <v>84.240000000000009</v>
      </c>
      <c r="J262" s="12">
        <v>76.95</v>
      </c>
      <c r="K262" s="12">
        <v>79.38</v>
      </c>
      <c r="L262" s="12">
        <v>73.710000000000008</v>
      </c>
      <c r="M262" s="12">
        <v>86.67</v>
      </c>
      <c r="N262" s="12">
        <v>78.569999999999993</v>
      </c>
      <c r="O262" s="13">
        <v>79.177500000000009</v>
      </c>
      <c r="P262" s="17" t="s">
        <v>10</v>
      </c>
      <c r="Q262" s="14" t="s">
        <v>10</v>
      </c>
      <c r="R262" s="14" t="s">
        <v>118</v>
      </c>
      <c r="S262" s="14" t="s">
        <v>119</v>
      </c>
      <c r="T262" s="14" t="s">
        <v>148</v>
      </c>
    </row>
    <row r="263" spans="1:20" x14ac:dyDescent="0.3">
      <c r="A263" s="11">
        <v>44631.549305555556</v>
      </c>
      <c r="B263" s="11"/>
      <c r="C263" s="15">
        <v>44631</v>
      </c>
      <c r="D263" s="16">
        <v>0.5493055555555556</v>
      </c>
      <c r="E263" s="16"/>
      <c r="F263" s="13">
        <v>70.38</v>
      </c>
      <c r="G263" s="12">
        <v>64.8</v>
      </c>
      <c r="H263" s="12">
        <v>72</v>
      </c>
      <c r="I263" s="12">
        <v>74.88</v>
      </c>
      <c r="J263" s="12">
        <v>68.399999999999991</v>
      </c>
      <c r="K263" s="12">
        <v>70.56</v>
      </c>
      <c r="L263" s="12">
        <v>65.52</v>
      </c>
      <c r="M263" s="12">
        <v>77.040000000000006</v>
      </c>
      <c r="N263" s="12">
        <v>69.84</v>
      </c>
      <c r="O263" s="13">
        <v>70.38</v>
      </c>
      <c r="P263" s="17" t="s">
        <v>10</v>
      </c>
      <c r="Q263" s="14" t="s">
        <v>10</v>
      </c>
      <c r="R263" s="14" t="s">
        <v>118</v>
      </c>
      <c r="S263" s="14" t="s">
        <v>119</v>
      </c>
      <c r="T263" s="14" t="s">
        <v>148</v>
      </c>
    </row>
    <row r="264" spans="1:20" x14ac:dyDescent="0.3">
      <c r="A264" s="11">
        <v>44631.54960648148</v>
      </c>
      <c r="B264" s="11"/>
      <c r="C264" s="15">
        <v>44631</v>
      </c>
      <c r="D264" s="16">
        <v>0.5496064814814815</v>
      </c>
      <c r="E264" s="16"/>
      <c r="F264" s="13">
        <v>80.155000000000001</v>
      </c>
      <c r="G264" s="12">
        <v>73.8</v>
      </c>
      <c r="H264" s="12">
        <v>82</v>
      </c>
      <c r="I264" s="12">
        <v>85.28</v>
      </c>
      <c r="J264" s="12">
        <v>77.899999999999991</v>
      </c>
      <c r="K264" s="12">
        <v>80.36</v>
      </c>
      <c r="L264" s="12">
        <v>74.62</v>
      </c>
      <c r="M264" s="12">
        <v>87.740000000000009</v>
      </c>
      <c r="N264" s="12">
        <v>79.539999999999992</v>
      </c>
      <c r="O264" s="13">
        <v>80.155000000000001</v>
      </c>
      <c r="P264" s="17" t="s">
        <v>10</v>
      </c>
      <c r="Q264" s="14" t="s">
        <v>10</v>
      </c>
      <c r="R264" s="14" t="s">
        <v>118</v>
      </c>
      <c r="S264" s="14" t="s">
        <v>119</v>
      </c>
      <c r="T264" s="14" t="s">
        <v>148</v>
      </c>
    </row>
    <row r="265" spans="1:20" x14ac:dyDescent="0.3">
      <c r="A265" s="11">
        <v>44631.552777777775</v>
      </c>
      <c r="B265" s="11"/>
      <c r="C265" s="15">
        <v>44631</v>
      </c>
      <c r="D265" s="16">
        <v>0.55277777777777781</v>
      </c>
      <c r="E265" s="16"/>
      <c r="F265" s="13">
        <v>83.087500000000006</v>
      </c>
      <c r="G265" s="12">
        <v>76.5</v>
      </c>
      <c r="H265" s="12">
        <v>85</v>
      </c>
      <c r="I265" s="12">
        <v>88.4</v>
      </c>
      <c r="J265" s="12">
        <v>80.75</v>
      </c>
      <c r="K265" s="12">
        <v>83.3</v>
      </c>
      <c r="L265" s="12">
        <v>77.350000000000009</v>
      </c>
      <c r="M265" s="12">
        <v>90.95</v>
      </c>
      <c r="N265" s="12">
        <v>82.45</v>
      </c>
      <c r="O265" s="13">
        <v>83.087500000000006</v>
      </c>
      <c r="P265" s="17" t="s">
        <v>10</v>
      </c>
      <c r="Q265" s="14" t="s">
        <v>10</v>
      </c>
      <c r="R265" s="14" t="s">
        <v>118</v>
      </c>
      <c r="S265" s="14" t="s">
        <v>119</v>
      </c>
      <c r="T265" s="14" t="s">
        <v>148</v>
      </c>
    </row>
    <row r="266" spans="1:20" x14ac:dyDescent="0.3">
      <c r="A266" s="11">
        <v>44631.556250000001</v>
      </c>
      <c r="B266" s="11"/>
      <c r="C266" s="15">
        <v>44631</v>
      </c>
      <c r="D266" s="16">
        <v>0.55625000000000002</v>
      </c>
      <c r="E266" s="16"/>
      <c r="F266" s="13">
        <v>82.110000000000014</v>
      </c>
      <c r="G266" s="12">
        <v>75.600000000000009</v>
      </c>
      <c r="H266" s="12">
        <v>84</v>
      </c>
      <c r="I266" s="12">
        <v>87.36</v>
      </c>
      <c r="J266" s="12">
        <v>79.8</v>
      </c>
      <c r="K266" s="12">
        <v>82.32</v>
      </c>
      <c r="L266" s="12">
        <v>76.44</v>
      </c>
      <c r="M266" s="12">
        <v>89.88000000000001</v>
      </c>
      <c r="N266" s="12">
        <v>81.48</v>
      </c>
      <c r="O266" s="13">
        <v>82.110000000000014</v>
      </c>
      <c r="P266" s="17" t="s">
        <v>10</v>
      </c>
      <c r="Q266" s="14" t="s">
        <v>10</v>
      </c>
      <c r="R266" s="14" t="s">
        <v>118</v>
      </c>
      <c r="S266" s="14" t="s">
        <v>119</v>
      </c>
      <c r="T266" s="14" t="s">
        <v>148</v>
      </c>
    </row>
    <row r="267" spans="1:20" x14ac:dyDescent="0.3">
      <c r="A267" s="11">
        <v>44631.55972222222</v>
      </c>
      <c r="B267" s="11"/>
      <c r="C267" s="15">
        <v>44631</v>
      </c>
      <c r="D267" s="16">
        <v>0.55972222222222223</v>
      </c>
      <c r="E267" s="16"/>
      <c r="F267" s="13">
        <v>86.997500000000016</v>
      </c>
      <c r="G267" s="12">
        <v>80.100000000000009</v>
      </c>
      <c r="H267" s="12">
        <v>89</v>
      </c>
      <c r="I267" s="12">
        <v>92.56</v>
      </c>
      <c r="J267" s="12">
        <v>84.55</v>
      </c>
      <c r="K267" s="12">
        <v>87.22</v>
      </c>
      <c r="L267" s="12">
        <v>80.990000000000009</v>
      </c>
      <c r="M267" s="12">
        <v>95.23</v>
      </c>
      <c r="N267" s="12">
        <v>86.33</v>
      </c>
      <c r="O267" s="13">
        <v>86.997500000000016</v>
      </c>
      <c r="P267" s="17" t="s">
        <v>10</v>
      </c>
      <c r="Q267" s="14" t="s">
        <v>10</v>
      </c>
      <c r="R267" s="14" t="s">
        <v>118</v>
      </c>
      <c r="S267" s="14" t="s">
        <v>119</v>
      </c>
      <c r="T267" s="14" t="s">
        <v>148</v>
      </c>
    </row>
    <row r="268" spans="1:20" x14ac:dyDescent="0.3">
      <c r="A268" s="11">
        <v>44631.563194444447</v>
      </c>
      <c r="B268" s="11"/>
      <c r="C268" s="15">
        <v>44631</v>
      </c>
      <c r="D268" s="16">
        <v>0.56319444444444444</v>
      </c>
      <c r="E268" s="16"/>
      <c r="F268" s="13">
        <v>86.997500000000016</v>
      </c>
      <c r="G268" s="12">
        <v>80.100000000000009</v>
      </c>
      <c r="H268" s="12">
        <v>89</v>
      </c>
      <c r="I268" s="12">
        <v>92.56</v>
      </c>
      <c r="J268" s="12">
        <v>84.55</v>
      </c>
      <c r="K268" s="12">
        <v>87.22</v>
      </c>
      <c r="L268" s="12">
        <v>80.990000000000009</v>
      </c>
      <c r="M268" s="12">
        <v>95.23</v>
      </c>
      <c r="N268" s="12">
        <v>86.33</v>
      </c>
      <c r="O268" s="13">
        <v>86.997500000000016</v>
      </c>
      <c r="P268" s="17" t="s">
        <v>10</v>
      </c>
      <c r="Q268" s="14" t="s">
        <v>10</v>
      </c>
      <c r="R268" s="14" t="s">
        <v>118</v>
      </c>
      <c r="S268" s="14" t="s">
        <v>119</v>
      </c>
      <c r="T268" s="14" t="s">
        <v>148</v>
      </c>
    </row>
    <row r="269" spans="1:20" x14ac:dyDescent="0.3">
      <c r="A269" s="11">
        <v>44631.565474537034</v>
      </c>
      <c r="B269" s="11"/>
      <c r="C269" s="15">
        <v>44631</v>
      </c>
      <c r="D269" s="16">
        <v>0.56547453703703698</v>
      </c>
      <c r="E269" s="16"/>
      <c r="F269" s="13">
        <v>79.177500000000009</v>
      </c>
      <c r="G269" s="12">
        <v>72.900000000000006</v>
      </c>
      <c r="H269" s="12">
        <v>81</v>
      </c>
      <c r="I269" s="12">
        <v>84.240000000000009</v>
      </c>
      <c r="J269" s="12">
        <v>76.95</v>
      </c>
      <c r="K269" s="12">
        <v>79.38</v>
      </c>
      <c r="L269" s="12">
        <v>73.710000000000008</v>
      </c>
      <c r="M269" s="12">
        <v>86.67</v>
      </c>
      <c r="N269" s="12">
        <v>78.569999999999993</v>
      </c>
      <c r="O269" s="13">
        <v>79.177500000000009</v>
      </c>
      <c r="P269" s="17" t="s">
        <v>10</v>
      </c>
      <c r="Q269" s="14" t="s">
        <v>10</v>
      </c>
      <c r="R269" s="14" t="s">
        <v>118</v>
      </c>
      <c r="S269" s="14" t="s">
        <v>119</v>
      </c>
      <c r="T269" s="14" t="s">
        <v>148</v>
      </c>
    </row>
    <row r="270" spans="1:20" x14ac:dyDescent="0.3">
      <c r="A270" s="11">
        <v>44631.566076388888</v>
      </c>
      <c r="B270" s="11"/>
      <c r="C270" s="15">
        <v>44631</v>
      </c>
      <c r="D270" s="16">
        <v>0.56607638888888889</v>
      </c>
      <c r="E270" s="16"/>
      <c r="F270" s="13">
        <v>80.155000000000001</v>
      </c>
      <c r="G270" s="12">
        <v>73.8</v>
      </c>
      <c r="H270" s="12">
        <v>82</v>
      </c>
      <c r="I270" s="12">
        <v>85.28</v>
      </c>
      <c r="J270" s="12">
        <v>77.899999999999991</v>
      </c>
      <c r="K270" s="12">
        <v>80.36</v>
      </c>
      <c r="L270" s="12">
        <v>74.62</v>
      </c>
      <c r="M270" s="12">
        <v>87.740000000000009</v>
      </c>
      <c r="N270" s="12">
        <v>79.539999999999992</v>
      </c>
      <c r="O270" s="13">
        <v>80.155000000000001</v>
      </c>
      <c r="P270" s="17" t="s">
        <v>10</v>
      </c>
      <c r="Q270" s="14" t="s">
        <v>10</v>
      </c>
      <c r="R270" s="14" t="s">
        <v>118</v>
      </c>
      <c r="S270" s="14" t="s">
        <v>119</v>
      </c>
      <c r="T270" s="14" t="s">
        <v>148</v>
      </c>
    </row>
    <row r="271" spans="1:20" x14ac:dyDescent="0.3">
      <c r="A271" s="11">
        <v>44631.566666666666</v>
      </c>
      <c r="B271" s="11"/>
      <c r="C271" s="15">
        <v>44631</v>
      </c>
      <c r="D271" s="16">
        <v>0.56666666666666665</v>
      </c>
      <c r="E271" s="16"/>
      <c r="F271" s="13">
        <v>78.2</v>
      </c>
      <c r="G271" s="12">
        <v>72</v>
      </c>
      <c r="H271" s="12">
        <v>80</v>
      </c>
      <c r="I271" s="12">
        <v>83.2</v>
      </c>
      <c r="J271" s="12">
        <v>76</v>
      </c>
      <c r="K271" s="12">
        <v>78.400000000000006</v>
      </c>
      <c r="L271" s="12">
        <v>72.8</v>
      </c>
      <c r="M271" s="12">
        <v>85.600000000000009</v>
      </c>
      <c r="N271" s="12">
        <v>77.599999999999994</v>
      </c>
      <c r="O271" s="13">
        <v>78.2</v>
      </c>
      <c r="P271" s="17" t="s">
        <v>10</v>
      </c>
      <c r="Q271" s="14" t="s">
        <v>10</v>
      </c>
      <c r="R271" s="14" t="s">
        <v>118</v>
      </c>
      <c r="S271" s="14" t="s">
        <v>119</v>
      </c>
      <c r="T271" s="14" t="s">
        <v>148</v>
      </c>
    </row>
    <row r="272" spans="1:20" x14ac:dyDescent="0.3">
      <c r="A272" s="11">
        <v>44631.570138888892</v>
      </c>
      <c r="B272" s="11"/>
      <c r="C272" s="15">
        <v>44631</v>
      </c>
      <c r="D272" s="16">
        <v>0.57013888888888886</v>
      </c>
      <c r="E272" s="16"/>
      <c r="F272" s="13">
        <v>83.087500000000006</v>
      </c>
      <c r="G272" s="12">
        <v>76.5</v>
      </c>
      <c r="H272" s="12">
        <v>85</v>
      </c>
      <c r="I272" s="12">
        <v>88.4</v>
      </c>
      <c r="J272" s="12">
        <v>80.75</v>
      </c>
      <c r="K272" s="12">
        <v>83.3</v>
      </c>
      <c r="L272" s="12">
        <v>77.350000000000009</v>
      </c>
      <c r="M272" s="12">
        <v>90.95</v>
      </c>
      <c r="N272" s="12">
        <v>82.45</v>
      </c>
      <c r="O272" s="13">
        <v>83.087500000000006</v>
      </c>
      <c r="P272" s="17" t="s">
        <v>10</v>
      </c>
      <c r="Q272" s="14" t="s">
        <v>10</v>
      </c>
      <c r="R272" s="14" t="s">
        <v>118</v>
      </c>
      <c r="S272" s="14" t="s">
        <v>119</v>
      </c>
      <c r="T272" s="14" t="s">
        <v>148</v>
      </c>
    </row>
    <row r="273" spans="1:20" x14ac:dyDescent="0.3">
      <c r="A273" s="11">
        <v>44631.573611111111</v>
      </c>
      <c r="B273" s="11"/>
      <c r="C273" s="15">
        <v>44631</v>
      </c>
      <c r="D273" s="16">
        <v>0.57361111111111118</v>
      </c>
      <c r="E273" s="16"/>
      <c r="F273" s="13">
        <v>99.704999999999984</v>
      </c>
      <c r="G273" s="12">
        <v>91.8</v>
      </c>
      <c r="H273" s="12">
        <v>102</v>
      </c>
      <c r="I273" s="12">
        <v>106.08</v>
      </c>
      <c r="J273" s="12">
        <v>96.899999999999991</v>
      </c>
      <c r="K273" s="12">
        <v>99.96</v>
      </c>
      <c r="L273" s="12">
        <v>92.820000000000007</v>
      </c>
      <c r="M273" s="12">
        <v>109.14</v>
      </c>
      <c r="N273" s="12">
        <v>98.94</v>
      </c>
      <c r="O273" s="13">
        <v>99.704999999999984</v>
      </c>
      <c r="P273" s="17" t="s">
        <v>10</v>
      </c>
      <c r="Q273" s="14" t="s">
        <v>10</v>
      </c>
      <c r="R273" s="14" t="s">
        <v>118</v>
      </c>
      <c r="S273" s="14" t="s">
        <v>119</v>
      </c>
      <c r="T273" s="14" t="s">
        <v>148</v>
      </c>
    </row>
    <row r="274" spans="1:20" x14ac:dyDescent="0.3">
      <c r="A274" s="11">
        <v>44631.575671296298</v>
      </c>
      <c r="B274" s="11"/>
      <c r="C274" s="15">
        <v>44631</v>
      </c>
      <c r="D274" s="16">
        <v>0.57567129629629632</v>
      </c>
      <c r="E274" s="16"/>
      <c r="F274" s="13">
        <v>89.93</v>
      </c>
      <c r="G274" s="12">
        <v>82.8</v>
      </c>
      <c r="H274" s="12">
        <v>92</v>
      </c>
      <c r="I274" s="12">
        <v>95.68</v>
      </c>
      <c r="J274" s="12">
        <v>87.399999999999991</v>
      </c>
      <c r="K274" s="12">
        <v>90.16</v>
      </c>
      <c r="L274" s="12">
        <v>83.72</v>
      </c>
      <c r="M274" s="12">
        <v>98.440000000000012</v>
      </c>
      <c r="N274" s="12">
        <v>89.24</v>
      </c>
      <c r="O274" s="13">
        <v>89.93</v>
      </c>
      <c r="P274" s="17" t="s">
        <v>10</v>
      </c>
      <c r="Q274" s="14" t="s">
        <v>10</v>
      </c>
      <c r="R274" s="14" t="s">
        <v>118</v>
      </c>
      <c r="S274" s="14" t="s">
        <v>119</v>
      </c>
      <c r="T274" s="14" t="s">
        <v>148</v>
      </c>
    </row>
    <row r="275" spans="1:20" x14ac:dyDescent="0.3">
      <c r="A275" s="11">
        <v>44631.57708333333</v>
      </c>
      <c r="B275" s="11"/>
      <c r="C275" s="15">
        <v>44631</v>
      </c>
      <c r="D275" s="16">
        <v>0.57708333333333328</v>
      </c>
      <c r="E275" s="16"/>
      <c r="F275" s="13">
        <v>85.042500000000004</v>
      </c>
      <c r="G275" s="12">
        <v>78.3</v>
      </c>
      <c r="H275" s="12">
        <v>87</v>
      </c>
      <c r="I275" s="12">
        <v>90.48</v>
      </c>
      <c r="J275" s="12">
        <v>82.649999999999991</v>
      </c>
      <c r="K275" s="12">
        <v>85.26</v>
      </c>
      <c r="L275" s="12">
        <v>79.17</v>
      </c>
      <c r="M275" s="12">
        <v>93.09</v>
      </c>
      <c r="N275" s="12">
        <v>84.39</v>
      </c>
      <c r="O275" s="13">
        <v>85.042500000000004</v>
      </c>
      <c r="P275" s="17" t="s">
        <v>10</v>
      </c>
      <c r="Q275" s="14" t="s">
        <v>10</v>
      </c>
      <c r="R275" s="14" t="s">
        <v>118</v>
      </c>
      <c r="S275" s="14" t="s">
        <v>119</v>
      </c>
      <c r="T275" s="14" t="s">
        <v>148</v>
      </c>
    </row>
    <row r="276" spans="1:20" x14ac:dyDescent="0.3">
      <c r="A276" s="11">
        <v>44631.580555555556</v>
      </c>
      <c r="B276" s="11"/>
      <c r="C276" s="15">
        <v>44631</v>
      </c>
      <c r="D276" s="16">
        <v>0.5805555555555556</v>
      </c>
      <c r="E276" s="16"/>
      <c r="F276" s="13">
        <v>93.84</v>
      </c>
      <c r="G276" s="12">
        <v>86.4</v>
      </c>
      <c r="H276" s="12">
        <v>96</v>
      </c>
      <c r="I276" s="12">
        <v>99.84</v>
      </c>
      <c r="J276" s="12">
        <v>91.199999999999989</v>
      </c>
      <c r="K276" s="12">
        <v>94.08</v>
      </c>
      <c r="L276" s="12">
        <v>87.36</v>
      </c>
      <c r="M276" s="12">
        <v>102.72</v>
      </c>
      <c r="N276" s="12">
        <v>93.12</v>
      </c>
      <c r="O276" s="13">
        <v>93.84</v>
      </c>
      <c r="P276" s="17" t="s">
        <v>10</v>
      </c>
      <c r="Q276" s="14" t="s">
        <v>10</v>
      </c>
      <c r="R276" s="14" t="s">
        <v>118</v>
      </c>
      <c r="S276" s="14" t="s">
        <v>119</v>
      </c>
      <c r="T276" s="14" t="s">
        <v>148</v>
      </c>
    </row>
    <row r="277" spans="1:20" x14ac:dyDescent="0.3">
      <c r="A277" s="11">
        <v>44631.581076388888</v>
      </c>
      <c r="B277" s="11"/>
      <c r="C277" s="15">
        <v>44631</v>
      </c>
      <c r="D277" s="16">
        <v>0.58107638888888891</v>
      </c>
      <c r="E277" s="16"/>
      <c r="F277" s="13">
        <v>74.290000000000006</v>
      </c>
      <c r="G277" s="12">
        <v>68.400000000000006</v>
      </c>
      <c r="H277" s="12">
        <v>76</v>
      </c>
      <c r="I277" s="12">
        <v>79.040000000000006</v>
      </c>
      <c r="J277" s="12">
        <v>72.2</v>
      </c>
      <c r="K277" s="12">
        <v>74.48</v>
      </c>
      <c r="L277" s="12">
        <v>69.16</v>
      </c>
      <c r="M277" s="12">
        <v>81.320000000000007</v>
      </c>
      <c r="N277" s="12">
        <v>73.72</v>
      </c>
      <c r="O277" s="13">
        <v>74.290000000000006</v>
      </c>
      <c r="P277" s="17" t="s">
        <v>10</v>
      </c>
      <c r="Q277" s="14" t="s">
        <v>10</v>
      </c>
      <c r="R277" s="14" t="s">
        <v>118</v>
      </c>
      <c r="S277" s="14" t="s">
        <v>119</v>
      </c>
      <c r="T277" s="14" t="s">
        <v>148</v>
      </c>
    </row>
    <row r="278" spans="1:20" x14ac:dyDescent="0.3">
      <c r="A278" s="11">
        <v>44631.581967592596</v>
      </c>
      <c r="B278" s="11"/>
      <c r="C278" s="15">
        <v>44631</v>
      </c>
      <c r="D278" s="16">
        <v>0.58196759259259256</v>
      </c>
      <c r="E278" s="16"/>
      <c r="F278" s="13">
        <v>79.177500000000009</v>
      </c>
      <c r="G278" s="12">
        <v>72.900000000000006</v>
      </c>
      <c r="H278" s="12">
        <v>81</v>
      </c>
      <c r="I278" s="12">
        <v>84.240000000000009</v>
      </c>
      <c r="J278" s="12">
        <v>76.95</v>
      </c>
      <c r="K278" s="12">
        <v>79.38</v>
      </c>
      <c r="L278" s="12">
        <v>73.710000000000008</v>
      </c>
      <c r="M278" s="12">
        <v>86.67</v>
      </c>
      <c r="N278" s="12">
        <v>78.569999999999993</v>
      </c>
      <c r="O278" s="13">
        <v>79.177500000000009</v>
      </c>
      <c r="P278" s="17" t="s">
        <v>10</v>
      </c>
      <c r="Q278" s="14" t="s">
        <v>10</v>
      </c>
      <c r="R278" s="14" t="s">
        <v>118</v>
      </c>
      <c r="S278" s="14" t="s">
        <v>119</v>
      </c>
      <c r="T278" s="14" t="s">
        <v>148</v>
      </c>
    </row>
    <row r="279" spans="1:20" s="28" customFormat="1" x14ac:dyDescent="0.3">
      <c r="A279" s="24"/>
      <c r="B279" s="24"/>
      <c r="C279" s="25"/>
      <c r="D279" s="26"/>
      <c r="E279" s="26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</row>
    <row r="280" spans="1:20" x14ac:dyDescent="0.3">
      <c r="A280" s="11">
        <v>44631.584027777775</v>
      </c>
      <c r="B280" s="11"/>
      <c r="C280" s="15">
        <v>44631</v>
      </c>
      <c r="D280" s="16">
        <v>0.58402777777777781</v>
      </c>
      <c r="E280" s="16"/>
      <c r="F280" s="13">
        <v>81.132499999999993</v>
      </c>
      <c r="G280" s="12">
        <v>74.7</v>
      </c>
      <c r="H280" s="12">
        <v>83</v>
      </c>
      <c r="I280" s="12">
        <v>86.320000000000007</v>
      </c>
      <c r="J280" s="12">
        <v>78.849999999999994</v>
      </c>
      <c r="K280" s="12">
        <v>81.34</v>
      </c>
      <c r="L280" s="12">
        <v>75.53</v>
      </c>
      <c r="M280" s="12">
        <v>88.81</v>
      </c>
      <c r="N280" s="12">
        <v>80.509999999999991</v>
      </c>
      <c r="O280" s="13">
        <v>81.132499999999993</v>
      </c>
      <c r="P280" s="17" t="s">
        <v>138</v>
      </c>
      <c r="Q280" s="14" t="s">
        <v>10</v>
      </c>
      <c r="R280" s="14" t="s">
        <v>118</v>
      </c>
      <c r="S280" s="14" t="s">
        <v>119</v>
      </c>
      <c r="T280" s="14" t="s">
        <v>148</v>
      </c>
    </row>
    <row r="281" spans="1:20" x14ac:dyDescent="0.3">
      <c r="A281" s="11">
        <v>44631.587500000001</v>
      </c>
      <c r="B281" s="11"/>
      <c r="C281" s="15">
        <v>44631</v>
      </c>
      <c r="D281" s="16">
        <v>0.58750000000000002</v>
      </c>
      <c r="E281" s="16"/>
      <c r="F281" s="13">
        <v>84.064999999999998</v>
      </c>
      <c r="G281" s="12">
        <v>77.400000000000006</v>
      </c>
      <c r="H281" s="12">
        <v>86</v>
      </c>
      <c r="I281" s="12">
        <v>89.44</v>
      </c>
      <c r="J281" s="12">
        <v>81.7</v>
      </c>
      <c r="K281" s="12">
        <v>84.28</v>
      </c>
      <c r="L281" s="12">
        <v>78.260000000000005</v>
      </c>
      <c r="M281" s="12">
        <v>92.02000000000001</v>
      </c>
      <c r="N281" s="12">
        <v>83.42</v>
      </c>
      <c r="O281" s="13">
        <v>84.064999999999998</v>
      </c>
      <c r="P281" s="17" t="s">
        <v>138</v>
      </c>
      <c r="Q281" s="14" t="s">
        <v>10</v>
      </c>
      <c r="R281" s="14" t="s">
        <v>118</v>
      </c>
      <c r="S281" s="14" t="s">
        <v>119</v>
      </c>
      <c r="T281" s="14" t="s">
        <v>148</v>
      </c>
    </row>
    <row r="282" spans="1:20" x14ac:dyDescent="0.3">
      <c r="A282" s="11">
        <v>44631.59097222222</v>
      </c>
      <c r="B282" s="11"/>
      <c r="C282" s="15">
        <v>44631</v>
      </c>
      <c r="D282" s="16">
        <v>0.59097222222222223</v>
      </c>
      <c r="E282" s="16"/>
      <c r="F282" s="13">
        <v>76.24499999999999</v>
      </c>
      <c r="G282" s="12">
        <v>70.2</v>
      </c>
      <c r="H282" s="12">
        <v>78</v>
      </c>
      <c r="I282" s="12">
        <v>81.12</v>
      </c>
      <c r="J282" s="12">
        <v>74.099999999999994</v>
      </c>
      <c r="K282" s="12">
        <v>76.44</v>
      </c>
      <c r="L282" s="12">
        <v>70.98</v>
      </c>
      <c r="M282" s="12">
        <v>83.460000000000008</v>
      </c>
      <c r="N282" s="12">
        <v>75.66</v>
      </c>
      <c r="O282" s="13">
        <v>76.24499999999999</v>
      </c>
      <c r="P282" s="17" t="s">
        <v>138</v>
      </c>
      <c r="Q282" s="14" t="s">
        <v>9</v>
      </c>
      <c r="R282" s="14" t="s">
        <v>118</v>
      </c>
      <c r="S282" s="14" t="s">
        <v>119</v>
      </c>
      <c r="T282" s="14" t="s">
        <v>148</v>
      </c>
    </row>
    <row r="283" spans="1:20" x14ac:dyDescent="0.3">
      <c r="A283" s="11">
        <v>44631.594444444447</v>
      </c>
      <c r="B283" s="11"/>
      <c r="C283" s="15">
        <v>44631</v>
      </c>
      <c r="D283" s="16">
        <v>0.59444444444444444</v>
      </c>
      <c r="E283" s="16"/>
      <c r="F283" s="13">
        <v>83.087500000000006</v>
      </c>
      <c r="G283" s="12">
        <v>76.5</v>
      </c>
      <c r="H283" s="12">
        <v>85</v>
      </c>
      <c r="I283" s="12">
        <v>88.4</v>
      </c>
      <c r="J283" s="12">
        <v>80.75</v>
      </c>
      <c r="K283" s="12">
        <v>83.3</v>
      </c>
      <c r="L283" s="12">
        <v>77.350000000000009</v>
      </c>
      <c r="M283" s="12">
        <v>90.95</v>
      </c>
      <c r="N283" s="12">
        <v>82.45</v>
      </c>
      <c r="O283" s="13">
        <v>83.087500000000006</v>
      </c>
      <c r="P283" s="17" t="s">
        <v>138</v>
      </c>
      <c r="Q283" s="14" t="s">
        <v>9</v>
      </c>
      <c r="R283" s="14" t="s">
        <v>118</v>
      </c>
      <c r="S283" s="14" t="s">
        <v>119</v>
      </c>
      <c r="T283" s="14" t="s">
        <v>148</v>
      </c>
    </row>
    <row r="284" spans="1:20" x14ac:dyDescent="0.3">
      <c r="A284" s="11">
        <v>44631.594687500001</v>
      </c>
      <c r="B284" s="11"/>
      <c r="C284" s="15">
        <v>44631</v>
      </c>
      <c r="D284" s="16">
        <v>0.59468750000000004</v>
      </c>
      <c r="E284" s="16"/>
      <c r="F284" s="13">
        <v>80.155000000000001</v>
      </c>
      <c r="G284" s="12">
        <v>73.8</v>
      </c>
      <c r="H284" s="12">
        <v>82</v>
      </c>
      <c r="I284" s="12">
        <v>85.28</v>
      </c>
      <c r="J284" s="12">
        <v>77.899999999999991</v>
      </c>
      <c r="K284" s="12">
        <v>80.36</v>
      </c>
      <c r="L284" s="12">
        <v>74.62</v>
      </c>
      <c r="M284" s="12">
        <v>87.740000000000009</v>
      </c>
      <c r="N284" s="12">
        <v>79.539999999999992</v>
      </c>
      <c r="O284" s="13">
        <v>80.155000000000001</v>
      </c>
      <c r="P284" s="17" t="s">
        <v>138</v>
      </c>
      <c r="Q284" s="14" t="s">
        <v>9</v>
      </c>
      <c r="R284" s="14" t="s">
        <v>118</v>
      </c>
      <c r="S284" s="14" t="s">
        <v>119</v>
      </c>
      <c r="T284" s="14" t="s">
        <v>148</v>
      </c>
    </row>
    <row r="285" spans="1:20" x14ac:dyDescent="0.3">
      <c r="A285" s="11">
        <v>44631.594849537039</v>
      </c>
      <c r="B285" s="11"/>
      <c r="C285" s="15">
        <v>44631</v>
      </c>
      <c r="D285" s="16">
        <v>0.59484953703703702</v>
      </c>
      <c r="E285" s="16"/>
      <c r="F285" s="13">
        <v>81.132499999999993</v>
      </c>
      <c r="G285" s="12">
        <v>74.7</v>
      </c>
      <c r="H285" s="12">
        <v>83</v>
      </c>
      <c r="I285" s="12">
        <v>86.320000000000007</v>
      </c>
      <c r="J285" s="12">
        <v>78.849999999999994</v>
      </c>
      <c r="K285" s="12">
        <v>81.34</v>
      </c>
      <c r="L285" s="12">
        <v>75.53</v>
      </c>
      <c r="M285" s="12">
        <v>88.81</v>
      </c>
      <c r="N285" s="12">
        <v>80.509999999999991</v>
      </c>
      <c r="O285" s="13">
        <v>81.132499999999993</v>
      </c>
      <c r="P285" s="17" t="s">
        <v>138</v>
      </c>
      <c r="Q285" s="14" t="s">
        <v>9</v>
      </c>
      <c r="R285" s="14" t="s">
        <v>118</v>
      </c>
      <c r="S285" s="14" t="s">
        <v>119</v>
      </c>
      <c r="T285" s="14" t="s">
        <v>148</v>
      </c>
    </row>
    <row r="286" spans="1:20" x14ac:dyDescent="0.3">
      <c r="A286" s="11">
        <v>44631.597986111112</v>
      </c>
      <c r="B286" s="11"/>
      <c r="C286" s="15">
        <v>44631</v>
      </c>
      <c r="D286" s="16">
        <v>0.59798611111111111</v>
      </c>
      <c r="E286" s="16"/>
      <c r="F286" s="13">
        <v>91.885000000000005</v>
      </c>
      <c r="G286" s="12">
        <v>84.600000000000009</v>
      </c>
      <c r="H286" s="12">
        <v>94</v>
      </c>
      <c r="I286" s="12">
        <v>97.76</v>
      </c>
      <c r="J286" s="12">
        <v>89.3</v>
      </c>
      <c r="K286" s="12">
        <v>92.12</v>
      </c>
      <c r="L286" s="12">
        <v>85.54</v>
      </c>
      <c r="M286" s="12">
        <v>100.58000000000001</v>
      </c>
      <c r="N286" s="12">
        <v>91.179999999999993</v>
      </c>
      <c r="O286" s="13">
        <v>91.885000000000005</v>
      </c>
      <c r="P286" s="17" t="s">
        <v>138</v>
      </c>
      <c r="Q286" s="14" t="s">
        <v>9</v>
      </c>
      <c r="R286" s="14" t="s">
        <v>118</v>
      </c>
      <c r="S286" s="14" t="s">
        <v>119</v>
      </c>
      <c r="T286" s="14" t="s">
        <v>148</v>
      </c>
    </row>
    <row r="287" spans="1:20" x14ac:dyDescent="0.3">
      <c r="A287" s="11">
        <v>44631.600034722222</v>
      </c>
      <c r="B287" s="11"/>
      <c r="C287" s="15">
        <v>44631</v>
      </c>
      <c r="D287" s="16">
        <v>0.60003472222222221</v>
      </c>
      <c r="E287" s="16"/>
      <c r="F287" s="13">
        <v>86.02000000000001</v>
      </c>
      <c r="G287" s="12">
        <v>79.2</v>
      </c>
      <c r="H287" s="12">
        <v>88</v>
      </c>
      <c r="I287" s="12">
        <v>91.52000000000001</v>
      </c>
      <c r="J287" s="12">
        <v>83.6</v>
      </c>
      <c r="K287" s="12">
        <v>86.24</v>
      </c>
      <c r="L287" s="12">
        <v>80.08</v>
      </c>
      <c r="M287" s="12">
        <v>94.160000000000011</v>
      </c>
      <c r="N287" s="12">
        <v>85.36</v>
      </c>
      <c r="O287" s="13">
        <v>86.02000000000001</v>
      </c>
      <c r="P287" s="17" t="s">
        <v>138</v>
      </c>
      <c r="Q287" s="14" t="s">
        <v>9</v>
      </c>
      <c r="R287" s="14" t="s">
        <v>118</v>
      </c>
      <c r="S287" s="14" t="s">
        <v>119</v>
      </c>
      <c r="T287" s="14" t="s">
        <v>148</v>
      </c>
    </row>
    <row r="288" spans="1:20" x14ac:dyDescent="0.3">
      <c r="A288" s="11">
        <v>44631.600312499999</v>
      </c>
      <c r="B288" s="11"/>
      <c r="C288" s="15">
        <v>44631</v>
      </c>
      <c r="D288" s="16">
        <v>0.60031250000000003</v>
      </c>
      <c r="E288" s="16"/>
      <c r="F288" s="13">
        <v>76.24499999999999</v>
      </c>
      <c r="G288" s="12">
        <v>70.2</v>
      </c>
      <c r="H288" s="12">
        <v>78</v>
      </c>
      <c r="I288" s="12">
        <v>81.12</v>
      </c>
      <c r="J288" s="12">
        <v>74.099999999999994</v>
      </c>
      <c r="K288" s="12">
        <v>76.44</v>
      </c>
      <c r="L288" s="12">
        <v>70.98</v>
      </c>
      <c r="M288" s="12">
        <v>83.460000000000008</v>
      </c>
      <c r="N288" s="12">
        <v>75.66</v>
      </c>
      <c r="O288" s="13">
        <v>76.24499999999999</v>
      </c>
      <c r="P288" s="17" t="s">
        <v>138</v>
      </c>
      <c r="Q288" s="14" t="s">
        <v>9</v>
      </c>
      <c r="R288" s="14" t="s">
        <v>118</v>
      </c>
      <c r="S288" s="14" t="s">
        <v>119</v>
      </c>
      <c r="T288" s="14" t="s">
        <v>148</v>
      </c>
    </row>
    <row r="289" spans="1:20" x14ac:dyDescent="0.3">
      <c r="A289" s="11">
        <v>44631.601388888892</v>
      </c>
      <c r="B289" s="11"/>
      <c r="C289" s="15">
        <v>44631</v>
      </c>
      <c r="D289" s="16">
        <v>0.60138888888888886</v>
      </c>
      <c r="E289" s="16"/>
      <c r="F289" s="13">
        <v>75.267499999999984</v>
      </c>
      <c r="G289" s="12">
        <v>69.3</v>
      </c>
      <c r="H289" s="12">
        <v>77</v>
      </c>
      <c r="I289" s="12">
        <v>80.08</v>
      </c>
      <c r="J289" s="12">
        <v>73.149999999999991</v>
      </c>
      <c r="K289" s="12">
        <v>75.459999999999994</v>
      </c>
      <c r="L289" s="12">
        <v>70.070000000000007</v>
      </c>
      <c r="M289" s="12">
        <v>82.39</v>
      </c>
      <c r="N289" s="12">
        <v>74.69</v>
      </c>
      <c r="O289" s="13">
        <v>75.267499999999984</v>
      </c>
      <c r="P289" s="17" t="s">
        <v>138</v>
      </c>
      <c r="Q289" s="14" t="s">
        <v>9</v>
      </c>
      <c r="R289" s="14" t="s">
        <v>118</v>
      </c>
      <c r="S289" s="14" t="s">
        <v>119</v>
      </c>
      <c r="T289" s="14" t="s">
        <v>148</v>
      </c>
    </row>
    <row r="290" spans="1:20" x14ac:dyDescent="0.3">
      <c r="A290" s="11">
        <v>44631.604861111111</v>
      </c>
      <c r="B290" s="11"/>
      <c r="C290" s="15">
        <v>44631</v>
      </c>
      <c r="D290" s="16">
        <v>0.60486111111111118</v>
      </c>
      <c r="E290" s="16"/>
      <c r="F290" s="13">
        <v>103.61500000000001</v>
      </c>
      <c r="G290" s="12">
        <v>95.4</v>
      </c>
      <c r="H290" s="12">
        <v>106</v>
      </c>
      <c r="I290" s="12">
        <v>110.24000000000001</v>
      </c>
      <c r="J290" s="12">
        <v>100.69999999999999</v>
      </c>
      <c r="K290" s="12">
        <v>103.88</v>
      </c>
      <c r="L290" s="12">
        <v>96.460000000000008</v>
      </c>
      <c r="M290" s="12">
        <v>113.42</v>
      </c>
      <c r="N290" s="12">
        <v>102.82</v>
      </c>
      <c r="O290" s="13">
        <v>103.61500000000001</v>
      </c>
      <c r="P290" s="17" t="s">
        <v>138</v>
      </c>
      <c r="Q290" s="14" t="s">
        <v>115</v>
      </c>
      <c r="R290" s="14" t="s">
        <v>118</v>
      </c>
      <c r="S290" s="14" t="s">
        <v>119</v>
      </c>
      <c r="T290" s="14" t="s">
        <v>148</v>
      </c>
    </row>
    <row r="291" spans="1:20" x14ac:dyDescent="0.3">
      <c r="A291" s="11">
        <v>44631.60833333333</v>
      </c>
      <c r="B291" s="11"/>
      <c r="C291" s="15">
        <v>44631</v>
      </c>
      <c r="D291" s="16">
        <v>0.60833333333333328</v>
      </c>
      <c r="E291" s="16"/>
      <c r="F291" s="13">
        <v>89.93</v>
      </c>
      <c r="G291" s="12">
        <v>82.8</v>
      </c>
      <c r="H291" s="12">
        <v>92</v>
      </c>
      <c r="I291" s="12">
        <v>95.68</v>
      </c>
      <c r="J291" s="12">
        <v>87.399999999999991</v>
      </c>
      <c r="K291" s="12">
        <v>90.16</v>
      </c>
      <c r="L291" s="12">
        <v>83.72</v>
      </c>
      <c r="M291" s="12">
        <v>98.440000000000012</v>
      </c>
      <c r="N291" s="12">
        <v>89.24</v>
      </c>
      <c r="O291" s="13">
        <v>89.93</v>
      </c>
      <c r="P291" s="17" t="s">
        <v>138</v>
      </c>
      <c r="Q291" s="14" t="s">
        <v>115</v>
      </c>
      <c r="R291" s="14" t="s">
        <v>118</v>
      </c>
      <c r="S291" s="14" t="s">
        <v>119</v>
      </c>
      <c r="T291" s="14" t="s">
        <v>148</v>
      </c>
    </row>
    <row r="292" spans="1:20" x14ac:dyDescent="0.3">
      <c r="A292" s="11">
        <v>44631.611805555556</v>
      </c>
      <c r="B292" s="11"/>
      <c r="C292" s="15">
        <v>44631</v>
      </c>
      <c r="D292" s="16">
        <v>0.6118055555555556</v>
      </c>
      <c r="E292" s="16"/>
      <c r="F292" s="13">
        <v>80.155000000000001</v>
      </c>
      <c r="G292" s="12">
        <v>73.8</v>
      </c>
      <c r="H292" s="12">
        <v>82</v>
      </c>
      <c r="I292" s="12">
        <v>85.28</v>
      </c>
      <c r="J292" s="12">
        <v>77.899999999999991</v>
      </c>
      <c r="K292" s="12">
        <v>80.36</v>
      </c>
      <c r="L292" s="12">
        <v>74.62</v>
      </c>
      <c r="M292" s="12">
        <v>87.740000000000009</v>
      </c>
      <c r="N292" s="12">
        <v>79.539999999999992</v>
      </c>
      <c r="O292" s="13">
        <v>80.155000000000001</v>
      </c>
      <c r="P292" s="17" t="s">
        <v>138</v>
      </c>
      <c r="Q292" s="14" t="s">
        <v>115</v>
      </c>
      <c r="R292" s="14" t="s">
        <v>118</v>
      </c>
      <c r="S292" s="14" t="s">
        <v>119</v>
      </c>
      <c r="T292" s="14" t="s">
        <v>148</v>
      </c>
    </row>
    <row r="293" spans="1:20" x14ac:dyDescent="0.3">
      <c r="A293" s="11">
        <v>44631.615277777775</v>
      </c>
      <c r="B293" s="11"/>
      <c r="C293" s="15">
        <v>44631</v>
      </c>
      <c r="D293" s="16">
        <v>0.61527777777777781</v>
      </c>
      <c r="E293" s="16"/>
      <c r="F293" s="13">
        <v>67.447500000000005</v>
      </c>
      <c r="G293" s="12">
        <v>62.1</v>
      </c>
      <c r="H293" s="12">
        <v>69</v>
      </c>
      <c r="I293" s="12">
        <v>71.760000000000005</v>
      </c>
      <c r="J293" s="12">
        <v>65.55</v>
      </c>
      <c r="K293" s="12">
        <v>67.62</v>
      </c>
      <c r="L293" s="12">
        <v>62.79</v>
      </c>
      <c r="M293" s="12">
        <v>73.83</v>
      </c>
      <c r="N293" s="12">
        <v>66.929999999999993</v>
      </c>
      <c r="O293" s="13">
        <v>67.447500000000005</v>
      </c>
      <c r="P293" s="17" t="s">
        <v>138</v>
      </c>
      <c r="Q293" s="14" t="s">
        <v>115</v>
      </c>
      <c r="R293" s="14" t="s">
        <v>118</v>
      </c>
      <c r="S293" s="14" t="s">
        <v>119</v>
      </c>
      <c r="T293" s="14" t="s">
        <v>148</v>
      </c>
    </row>
    <row r="294" spans="1:20" x14ac:dyDescent="0.3">
      <c r="A294" s="11">
        <v>44631.618750000001</v>
      </c>
      <c r="B294" s="11"/>
      <c r="C294" s="15">
        <v>44631</v>
      </c>
      <c r="D294" s="16">
        <v>0.61875000000000002</v>
      </c>
      <c r="E294" s="16"/>
      <c r="F294" s="13">
        <v>87.974999999999994</v>
      </c>
      <c r="G294" s="12">
        <v>81</v>
      </c>
      <c r="H294" s="12">
        <v>90</v>
      </c>
      <c r="I294" s="12">
        <v>93.600000000000009</v>
      </c>
      <c r="J294" s="12">
        <v>85.5</v>
      </c>
      <c r="K294" s="12">
        <v>88.2</v>
      </c>
      <c r="L294" s="12">
        <v>81.900000000000006</v>
      </c>
      <c r="M294" s="12">
        <v>96.300000000000011</v>
      </c>
      <c r="N294" s="12">
        <v>87.3</v>
      </c>
      <c r="O294" s="13">
        <v>87.974999999999994</v>
      </c>
      <c r="P294" s="17" t="s">
        <v>138</v>
      </c>
      <c r="Q294" s="14" t="s">
        <v>115</v>
      </c>
      <c r="R294" s="14" t="s">
        <v>118</v>
      </c>
      <c r="S294" s="14" t="s">
        <v>119</v>
      </c>
      <c r="T294" s="14" t="s">
        <v>148</v>
      </c>
    </row>
    <row r="295" spans="1:20" x14ac:dyDescent="0.3">
      <c r="A295" s="11">
        <v>44631.620405092595</v>
      </c>
      <c r="B295" s="11"/>
      <c r="C295" s="15">
        <v>44631</v>
      </c>
      <c r="D295" s="16">
        <v>0.62040509259259258</v>
      </c>
      <c r="E295" s="16"/>
      <c r="F295" s="13">
        <v>79.177500000000009</v>
      </c>
      <c r="G295" s="12">
        <v>72.900000000000006</v>
      </c>
      <c r="H295" s="12">
        <v>81</v>
      </c>
      <c r="I295" s="12">
        <v>84.240000000000009</v>
      </c>
      <c r="J295" s="12">
        <v>76.95</v>
      </c>
      <c r="K295" s="12">
        <v>79.38</v>
      </c>
      <c r="L295" s="12">
        <v>73.710000000000008</v>
      </c>
      <c r="M295" s="12">
        <v>86.67</v>
      </c>
      <c r="N295" s="12">
        <v>78.569999999999993</v>
      </c>
      <c r="O295" s="13">
        <v>79.177500000000009</v>
      </c>
      <c r="P295" s="17" t="s">
        <v>138</v>
      </c>
      <c r="Q295" s="14" t="s">
        <v>115</v>
      </c>
      <c r="R295" s="14" t="s">
        <v>118</v>
      </c>
      <c r="S295" s="14" t="s">
        <v>119</v>
      </c>
      <c r="T295" s="14" t="s">
        <v>148</v>
      </c>
    </row>
    <row r="296" spans="1:20" x14ac:dyDescent="0.3">
      <c r="A296" s="11">
        <v>44631.62222222222</v>
      </c>
      <c r="B296" s="11"/>
      <c r="C296" s="15">
        <v>44631</v>
      </c>
      <c r="D296" s="16">
        <v>0.62222222222222223</v>
      </c>
      <c r="E296" s="16"/>
      <c r="F296" s="13">
        <v>80.155000000000001</v>
      </c>
      <c r="G296" s="12">
        <v>73.8</v>
      </c>
      <c r="H296" s="12">
        <v>82</v>
      </c>
      <c r="I296" s="12">
        <v>85.28</v>
      </c>
      <c r="J296" s="12">
        <v>77.899999999999991</v>
      </c>
      <c r="K296" s="12">
        <v>80.36</v>
      </c>
      <c r="L296" s="12">
        <v>74.62</v>
      </c>
      <c r="M296" s="12">
        <v>87.740000000000009</v>
      </c>
      <c r="N296" s="12">
        <v>79.539999999999992</v>
      </c>
      <c r="O296" s="13">
        <v>80.155000000000001</v>
      </c>
      <c r="P296" s="17" t="s">
        <v>138</v>
      </c>
      <c r="Q296" s="14" t="s">
        <v>115</v>
      </c>
      <c r="R296" s="14" t="s">
        <v>118</v>
      </c>
      <c r="S296" s="14" t="s">
        <v>119</v>
      </c>
      <c r="T296" s="14" t="s">
        <v>148</v>
      </c>
    </row>
    <row r="297" spans="1:20" x14ac:dyDescent="0.3">
      <c r="A297" s="11">
        <v>44631.623530092591</v>
      </c>
      <c r="B297" s="11"/>
      <c r="C297" s="15">
        <v>44631</v>
      </c>
      <c r="D297" s="16">
        <v>0.62353009259259262</v>
      </c>
      <c r="E297" s="16"/>
      <c r="F297" s="13">
        <v>78.2</v>
      </c>
      <c r="G297" s="12">
        <v>72</v>
      </c>
      <c r="H297" s="12">
        <v>80</v>
      </c>
      <c r="I297" s="12">
        <v>83.2</v>
      </c>
      <c r="J297" s="12">
        <v>76</v>
      </c>
      <c r="K297" s="12">
        <v>78.400000000000006</v>
      </c>
      <c r="L297" s="12">
        <v>72.8</v>
      </c>
      <c r="M297" s="12">
        <v>85.600000000000009</v>
      </c>
      <c r="N297" s="12">
        <v>77.599999999999994</v>
      </c>
      <c r="O297" s="13">
        <v>78.2</v>
      </c>
      <c r="P297" s="17" t="s">
        <v>138</v>
      </c>
      <c r="Q297" s="14" t="s">
        <v>115</v>
      </c>
      <c r="R297" s="14" t="s">
        <v>118</v>
      </c>
      <c r="S297" s="14" t="s">
        <v>119</v>
      </c>
      <c r="T297" s="14" t="s">
        <v>148</v>
      </c>
    </row>
    <row r="298" spans="1:20" x14ac:dyDescent="0.3">
      <c r="A298" s="11">
        <v>44631.625694444447</v>
      </c>
      <c r="B298" s="11"/>
      <c r="C298" s="15">
        <v>44631</v>
      </c>
      <c r="D298" s="16">
        <v>0.62569444444444444</v>
      </c>
      <c r="E298" s="16"/>
      <c r="F298" s="13">
        <v>87.974999999999994</v>
      </c>
      <c r="G298" s="12">
        <v>81</v>
      </c>
      <c r="H298" s="12">
        <v>90</v>
      </c>
      <c r="I298" s="12">
        <v>93.600000000000009</v>
      </c>
      <c r="J298" s="12">
        <v>85.5</v>
      </c>
      <c r="K298" s="12">
        <v>88.2</v>
      </c>
      <c r="L298" s="12">
        <v>81.900000000000006</v>
      </c>
      <c r="M298" s="12">
        <v>96.300000000000011</v>
      </c>
      <c r="N298" s="12">
        <v>87.3</v>
      </c>
      <c r="O298" s="13">
        <v>87.974999999999994</v>
      </c>
      <c r="P298" s="17" t="s">
        <v>138</v>
      </c>
      <c r="Q298" s="14" t="s">
        <v>115</v>
      </c>
      <c r="R298" s="14" t="s">
        <v>118</v>
      </c>
      <c r="S298" s="14" t="s">
        <v>119</v>
      </c>
      <c r="T298" s="14" t="s">
        <v>148</v>
      </c>
    </row>
    <row r="299" spans="1:20" x14ac:dyDescent="0.3">
      <c r="A299" s="11">
        <v>44631.629166666666</v>
      </c>
      <c r="B299" s="11"/>
      <c r="C299" s="15">
        <v>44631</v>
      </c>
      <c r="D299" s="16">
        <v>0.62916666666666665</v>
      </c>
      <c r="E299" s="16"/>
      <c r="F299" s="13">
        <v>91.885000000000005</v>
      </c>
      <c r="G299" s="12">
        <v>84.600000000000009</v>
      </c>
      <c r="H299" s="12">
        <v>94</v>
      </c>
      <c r="I299" s="12">
        <v>97.76</v>
      </c>
      <c r="J299" s="12">
        <v>89.3</v>
      </c>
      <c r="K299" s="12">
        <v>92.12</v>
      </c>
      <c r="L299" s="12">
        <v>85.54</v>
      </c>
      <c r="M299" s="12">
        <v>100.58000000000001</v>
      </c>
      <c r="N299" s="12">
        <v>91.179999999999993</v>
      </c>
      <c r="O299" s="13">
        <v>91.885000000000005</v>
      </c>
      <c r="P299" s="17" t="s">
        <v>138</v>
      </c>
      <c r="Q299" s="14" t="s">
        <v>115</v>
      </c>
      <c r="R299" s="14" t="s">
        <v>118</v>
      </c>
      <c r="S299" s="14" t="s">
        <v>119</v>
      </c>
      <c r="T299" s="14" t="s">
        <v>148</v>
      </c>
    </row>
    <row r="300" spans="1:20" x14ac:dyDescent="0.3">
      <c r="A300" s="11">
        <v>44631.632638888892</v>
      </c>
      <c r="B300" s="11"/>
      <c r="C300" s="15">
        <v>44631</v>
      </c>
      <c r="D300" s="16">
        <v>0.63263888888888886</v>
      </c>
      <c r="E300" s="16"/>
      <c r="F300" s="13">
        <v>75.267499999999984</v>
      </c>
      <c r="G300" s="12">
        <v>69.3</v>
      </c>
      <c r="H300" s="12">
        <v>77</v>
      </c>
      <c r="I300" s="12">
        <v>80.08</v>
      </c>
      <c r="J300" s="12">
        <v>73.149999999999991</v>
      </c>
      <c r="K300" s="12">
        <v>75.459999999999994</v>
      </c>
      <c r="L300" s="12">
        <v>70.070000000000007</v>
      </c>
      <c r="M300" s="12">
        <v>82.39</v>
      </c>
      <c r="N300" s="12">
        <v>74.69</v>
      </c>
      <c r="O300" s="13">
        <v>75.267499999999984</v>
      </c>
      <c r="P300" s="17" t="s">
        <v>138</v>
      </c>
      <c r="Q300" s="14" t="s">
        <v>122</v>
      </c>
      <c r="R300" s="14" t="s">
        <v>118</v>
      </c>
      <c r="S300" s="14" t="s">
        <v>119</v>
      </c>
      <c r="T300" s="14" t="s">
        <v>148</v>
      </c>
    </row>
    <row r="301" spans="1:20" x14ac:dyDescent="0.3">
      <c r="A301" s="11">
        <v>44631.636111111111</v>
      </c>
      <c r="B301" s="11"/>
      <c r="C301" s="15">
        <v>44631</v>
      </c>
      <c r="D301" s="16">
        <v>0.63611111111111118</v>
      </c>
      <c r="E301" s="16"/>
      <c r="F301" s="13">
        <v>90.907499999999999</v>
      </c>
      <c r="G301" s="12">
        <v>83.7</v>
      </c>
      <c r="H301" s="12">
        <v>93</v>
      </c>
      <c r="I301" s="12">
        <v>96.72</v>
      </c>
      <c r="J301" s="12">
        <v>88.35</v>
      </c>
      <c r="K301" s="12">
        <v>91.14</v>
      </c>
      <c r="L301" s="12">
        <v>84.63000000000001</v>
      </c>
      <c r="M301" s="12">
        <v>99.51</v>
      </c>
      <c r="N301" s="12">
        <v>90.21</v>
      </c>
      <c r="O301" s="13">
        <v>90.907499999999999</v>
      </c>
      <c r="P301" s="17" t="s">
        <v>138</v>
      </c>
      <c r="Q301" s="14" t="s">
        <v>122</v>
      </c>
      <c r="R301" s="14" t="s">
        <v>118</v>
      </c>
      <c r="S301" s="14" t="s">
        <v>119</v>
      </c>
      <c r="T301" s="14" t="s">
        <v>148</v>
      </c>
    </row>
    <row r="302" spans="1:20" x14ac:dyDescent="0.3">
      <c r="A302" s="11">
        <v>44631.63958333333</v>
      </c>
      <c r="B302" s="11"/>
      <c r="C302" s="15">
        <v>44631</v>
      </c>
      <c r="D302" s="16">
        <v>0.63958333333333328</v>
      </c>
      <c r="E302" s="16"/>
      <c r="F302" s="13">
        <v>86.997500000000016</v>
      </c>
      <c r="G302" s="12">
        <v>80.100000000000009</v>
      </c>
      <c r="H302" s="12">
        <v>89</v>
      </c>
      <c r="I302" s="12">
        <v>92.56</v>
      </c>
      <c r="J302" s="12">
        <v>84.55</v>
      </c>
      <c r="K302" s="12">
        <v>87.22</v>
      </c>
      <c r="L302" s="12">
        <v>80.990000000000009</v>
      </c>
      <c r="M302" s="12">
        <v>95.23</v>
      </c>
      <c r="N302" s="12">
        <v>86.33</v>
      </c>
      <c r="O302" s="13">
        <v>86.997500000000016</v>
      </c>
      <c r="P302" s="17" t="s">
        <v>138</v>
      </c>
      <c r="Q302" s="14" t="s">
        <v>122</v>
      </c>
      <c r="R302" s="14" t="s">
        <v>118</v>
      </c>
      <c r="S302" s="14" t="s">
        <v>119</v>
      </c>
      <c r="T302" s="14" t="s">
        <v>148</v>
      </c>
    </row>
    <row r="303" spans="1:20" x14ac:dyDescent="0.3">
      <c r="A303" s="11">
        <v>44631.643055555556</v>
      </c>
      <c r="B303" s="11"/>
      <c r="C303" s="15">
        <v>44631</v>
      </c>
      <c r="D303" s="16">
        <v>0.6430555555555556</v>
      </c>
      <c r="E303" s="16"/>
      <c r="F303" s="13">
        <v>85.042500000000004</v>
      </c>
      <c r="G303" s="12">
        <v>78.3</v>
      </c>
      <c r="H303" s="12">
        <v>87</v>
      </c>
      <c r="I303" s="12">
        <v>90.48</v>
      </c>
      <c r="J303" s="12">
        <v>82.649999999999991</v>
      </c>
      <c r="K303" s="12">
        <v>85.26</v>
      </c>
      <c r="L303" s="12">
        <v>79.17</v>
      </c>
      <c r="M303" s="12">
        <v>93.09</v>
      </c>
      <c r="N303" s="12">
        <v>84.39</v>
      </c>
      <c r="O303" s="13">
        <v>85.042500000000004</v>
      </c>
      <c r="P303" s="17" t="s">
        <v>138</v>
      </c>
      <c r="Q303" s="14" t="s">
        <v>122</v>
      </c>
      <c r="R303" s="14" t="s">
        <v>118</v>
      </c>
      <c r="S303" s="14" t="s">
        <v>119</v>
      </c>
      <c r="T303" s="14" t="s">
        <v>148</v>
      </c>
    </row>
    <row r="304" spans="1:20" x14ac:dyDescent="0.3">
      <c r="A304" s="11">
        <v>44631.646215277775</v>
      </c>
      <c r="B304" s="11"/>
      <c r="C304" s="15">
        <v>44631</v>
      </c>
      <c r="D304" s="16">
        <v>0.64621527777777776</v>
      </c>
      <c r="E304" s="16"/>
      <c r="F304" s="13">
        <v>76.24499999999999</v>
      </c>
      <c r="G304" s="12">
        <v>70.2</v>
      </c>
      <c r="H304" s="12">
        <v>78</v>
      </c>
      <c r="I304" s="12">
        <v>81.12</v>
      </c>
      <c r="J304" s="12">
        <v>74.099999999999994</v>
      </c>
      <c r="K304" s="12">
        <v>76.44</v>
      </c>
      <c r="L304" s="12">
        <v>70.98</v>
      </c>
      <c r="M304" s="12">
        <v>83.460000000000008</v>
      </c>
      <c r="N304" s="12">
        <v>75.66</v>
      </c>
      <c r="O304" s="13">
        <v>76.24499999999999</v>
      </c>
      <c r="P304" s="17" t="s">
        <v>138</v>
      </c>
      <c r="Q304" s="14" t="s">
        <v>122</v>
      </c>
      <c r="R304" s="14" t="s">
        <v>118</v>
      </c>
      <c r="S304" s="14" t="s">
        <v>119</v>
      </c>
      <c r="T304" s="14" t="s">
        <v>148</v>
      </c>
    </row>
    <row r="305" spans="1:20" x14ac:dyDescent="0.3">
      <c r="A305" s="11">
        <v>44631.646319444444</v>
      </c>
      <c r="B305" s="11"/>
      <c r="C305" s="15">
        <v>44631</v>
      </c>
      <c r="D305" s="16">
        <v>0.64631944444444445</v>
      </c>
      <c r="E305" s="16"/>
      <c r="F305" s="13">
        <v>89.93</v>
      </c>
      <c r="G305" s="12">
        <v>82.8</v>
      </c>
      <c r="H305" s="12">
        <v>92</v>
      </c>
      <c r="I305" s="12">
        <v>95.68</v>
      </c>
      <c r="J305" s="12">
        <v>87.399999999999991</v>
      </c>
      <c r="K305" s="12">
        <v>90.16</v>
      </c>
      <c r="L305" s="12">
        <v>83.72</v>
      </c>
      <c r="M305" s="12">
        <v>98.440000000000012</v>
      </c>
      <c r="N305" s="12">
        <v>89.24</v>
      </c>
      <c r="O305" s="13">
        <v>89.93</v>
      </c>
      <c r="P305" s="17" t="s">
        <v>138</v>
      </c>
      <c r="Q305" s="14" t="s">
        <v>122</v>
      </c>
      <c r="R305" s="14" t="s">
        <v>118</v>
      </c>
      <c r="S305" s="14" t="s">
        <v>119</v>
      </c>
      <c r="T305" s="14" t="s">
        <v>148</v>
      </c>
    </row>
    <row r="306" spans="1:20" x14ac:dyDescent="0.3">
      <c r="A306" s="11">
        <v>44631.646527777775</v>
      </c>
      <c r="B306" s="11"/>
      <c r="C306" s="15">
        <v>44631</v>
      </c>
      <c r="D306" s="16">
        <v>0.64652777777777781</v>
      </c>
      <c r="E306" s="16"/>
      <c r="F306" s="13">
        <v>93.84</v>
      </c>
      <c r="G306" s="12">
        <v>86.4</v>
      </c>
      <c r="H306" s="12">
        <v>96</v>
      </c>
      <c r="I306" s="12">
        <v>99.84</v>
      </c>
      <c r="J306" s="12">
        <v>91.199999999999989</v>
      </c>
      <c r="K306" s="12">
        <v>94.08</v>
      </c>
      <c r="L306" s="12">
        <v>87.36</v>
      </c>
      <c r="M306" s="12">
        <v>102.72</v>
      </c>
      <c r="N306" s="12">
        <v>93.12</v>
      </c>
      <c r="O306" s="13">
        <v>93.84</v>
      </c>
      <c r="P306" s="17" t="s">
        <v>138</v>
      </c>
      <c r="Q306" s="14" t="s">
        <v>122</v>
      </c>
      <c r="R306" s="14" t="s">
        <v>118</v>
      </c>
      <c r="S306" s="14" t="s">
        <v>119</v>
      </c>
      <c r="T306" s="14" t="s">
        <v>148</v>
      </c>
    </row>
    <row r="307" spans="1:20" x14ac:dyDescent="0.3">
      <c r="A307" s="11">
        <v>44631.65</v>
      </c>
      <c r="B307" s="11"/>
      <c r="C307" s="15">
        <v>44631</v>
      </c>
      <c r="D307" s="16">
        <v>0.65</v>
      </c>
      <c r="E307" s="16"/>
      <c r="F307" s="13">
        <v>94.817499999999995</v>
      </c>
      <c r="G307" s="12">
        <v>87.3</v>
      </c>
      <c r="H307" s="12">
        <v>97</v>
      </c>
      <c r="I307" s="12">
        <v>100.88000000000001</v>
      </c>
      <c r="J307" s="12">
        <v>92.149999999999991</v>
      </c>
      <c r="K307" s="12">
        <v>95.06</v>
      </c>
      <c r="L307" s="12">
        <v>88.27</v>
      </c>
      <c r="M307" s="12">
        <v>103.79</v>
      </c>
      <c r="N307" s="12">
        <v>94.09</v>
      </c>
      <c r="O307" s="13">
        <v>94.817499999999995</v>
      </c>
      <c r="P307" s="17" t="s">
        <v>138</v>
      </c>
      <c r="Q307" s="14" t="s">
        <v>122</v>
      </c>
      <c r="R307" s="14" t="s">
        <v>118</v>
      </c>
      <c r="S307" s="14" t="s">
        <v>119</v>
      </c>
      <c r="T307" s="14" t="s">
        <v>148</v>
      </c>
    </row>
    <row r="308" spans="1:20" x14ac:dyDescent="0.3">
      <c r="A308" s="11">
        <v>44631.65152777778</v>
      </c>
      <c r="B308" s="11"/>
      <c r="C308" s="15">
        <v>44631</v>
      </c>
      <c r="D308" s="16">
        <v>0.65152777777777782</v>
      </c>
      <c r="E308" s="16"/>
      <c r="F308" s="13">
        <v>99.704999999999984</v>
      </c>
      <c r="G308" s="12">
        <v>91.8</v>
      </c>
      <c r="H308" s="12">
        <v>102</v>
      </c>
      <c r="I308" s="12">
        <v>106.08</v>
      </c>
      <c r="J308" s="12">
        <v>96.899999999999991</v>
      </c>
      <c r="K308" s="12">
        <v>99.96</v>
      </c>
      <c r="L308" s="12">
        <v>92.820000000000007</v>
      </c>
      <c r="M308" s="12">
        <v>109.14</v>
      </c>
      <c r="N308" s="12">
        <v>98.94</v>
      </c>
      <c r="O308" s="13">
        <v>99.704999999999984</v>
      </c>
      <c r="P308" s="17" t="s">
        <v>138</v>
      </c>
      <c r="Q308" s="14" t="s">
        <v>11</v>
      </c>
      <c r="R308" s="14" t="s">
        <v>118</v>
      </c>
      <c r="S308" s="14" t="s">
        <v>119</v>
      </c>
      <c r="T308" s="14" t="s">
        <v>148</v>
      </c>
    </row>
    <row r="309" spans="1:20" x14ac:dyDescent="0.3">
      <c r="A309" s="11">
        <v>44631.65347222222</v>
      </c>
      <c r="B309" s="11"/>
      <c r="C309" s="15">
        <v>44631</v>
      </c>
      <c r="D309" s="16">
        <v>0.65347222222222223</v>
      </c>
      <c r="E309" s="16"/>
      <c r="F309" s="13">
        <v>99.704999999999984</v>
      </c>
      <c r="G309" s="12">
        <v>91.8</v>
      </c>
      <c r="H309" s="12">
        <v>102</v>
      </c>
      <c r="I309" s="12">
        <v>106.08</v>
      </c>
      <c r="J309" s="12">
        <v>96.899999999999991</v>
      </c>
      <c r="K309" s="12">
        <v>99.96</v>
      </c>
      <c r="L309" s="12">
        <v>92.820000000000007</v>
      </c>
      <c r="M309" s="12">
        <v>109.14</v>
      </c>
      <c r="N309" s="12">
        <v>98.94</v>
      </c>
      <c r="O309" s="13">
        <v>99.704999999999984</v>
      </c>
      <c r="P309" s="17" t="s">
        <v>138</v>
      </c>
      <c r="Q309" s="14" t="s">
        <v>11</v>
      </c>
      <c r="R309" s="14" t="s">
        <v>118</v>
      </c>
      <c r="S309" s="14" t="s">
        <v>119</v>
      </c>
      <c r="T309" s="14" t="s">
        <v>148</v>
      </c>
    </row>
    <row r="310" spans="1:20" x14ac:dyDescent="0.3">
      <c r="A310" s="11">
        <v>44631.654479166667</v>
      </c>
      <c r="B310" s="11"/>
      <c r="C310" s="15">
        <v>44631</v>
      </c>
      <c r="D310" s="16">
        <v>0.65447916666666661</v>
      </c>
      <c r="E310" s="16"/>
      <c r="F310" s="13">
        <v>80.155000000000001</v>
      </c>
      <c r="G310" s="12">
        <v>73.8</v>
      </c>
      <c r="H310" s="12">
        <v>82</v>
      </c>
      <c r="I310" s="12">
        <v>85.28</v>
      </c>
      <c r="J310" s="12">
        <v>77.899999999999991</v>
      </c>
      <c r="K310" s="12">
        <v>80.36</v>
      </c>
      <c r="L310" s="12">
        <v>74.62</v>
      </c>
      <c r="M310" s="12">
        <v>87.740000000000009</v>
      </c>
      <c r="N310" s="12">
        <v>79.539999999999992</v>
      </c>
      <c r="O310" s="13">
        <v>80.155000000000001</v>
      </c>
      <c r="P310" s="17" t="s">
        <v>138</v>
      </c>
      <c r="Q310" s="14" t="s">
        <v>11</v>
      </c>
      <c r="R310" s="14" t="s">
        <v>118</v>
      </c>
      <c r="S310" s="14" t="s">
        <v>119</v>
      </c>
      <c r="T310" s="14" t="s">
        <v>148</v>
      </c>
    </row>
    <row r="311" spans="1:20" x14ac:dyDescent="0.3">
      <c r="A311" s="11">
        <v>44631.656944444447</v>
      </c>
      <c r="B311" s="11"/>
      <c r="C311" s="15">
        <v>44631</v>
      </c>
      <c r="D311" s="16">
        <v>0.65694444444444444</v>
      </c>
      <c r="E311" s="16"/>
      <c r="F311" s="13">
        <v>89.93</v>
      </c>
      <c r="G311" s="12">
        <v>82.8</v>
      </c>
      <c r="H311" s="12">
        <v>92</v>
      </c>
      <c r="I311" s="12">
        <v>95.68</v>
      </c>
      <c r="J311" s="12">
        <v>87.399999999999991</v>
      </c>
      <c r="K311" s="12">
        <v>90.16</v>
      </c>
      <c r="L311" s="12">
        <v>83.72</v>
      </c>
      <c r="M311" s="12">
        <v>98.440000000000012</v>
      </c>
      <c r="N311" s="12">
        <v>89.24</v>
      </c>
      <c r="O311" s="13">
        <v>89.93</v>
      </c>
      <c r="P311" s="17" t="s">
        <v>138</v>
      </c>
      <c r="Q311" s="14" t="s">
        <v>11</v>
      </c>
      <c r="R311" s="14" t="s">
        <v>118</v>
      </c>
      <c r="S311" s="14" t="s">
        <v>119</v>
      </c>
      <c r="T311" s="14" t="s">
        <v>148</v>
      </c>
    </row>
    <row r="312" spans="1:20" x14ac:dyDescent="0.3">
      <c r="A312" s="11">
        <v>44631.660416666666</v>
      </c>
      <c r="B312" s="11"/>
      <c r="C312" s="15">
        <v>44631</v>
      </c>
      <c r="D312" s="16">
        <v>0.66041666666666665</v>
      </c>
      <c r="E312" s="16"/>
      <c r="F312" s="13">
        <v>85.042500000000004</v>
      </c>
      <c r="G312" s="12">
        <v>78.3</v>
      </c>
      <c r="H312" s="12">
        <v>87</v>
      </c>
      <c r="I312" s="12">
        <v>90.48</v>
      </c>
      <c r="J312" s="12">
        <v>82.649999999999991</v>
      </c>
      <c r="K312" s="12">
        <v>85.26</v>
      </c>
      <c r="L312" s="12">
        <v>79.17</v>
      </c>
      <c r="M312" s="12">
        <v>93.09</v>
      </c>
      <c r="N312" s="12">
        <v>84.39</v>
      </c>
      <c r="O312" s="13">
        <v>85.042500000000004</v>
      </c>
      <c r="P312" s="17" t="s">
        <v>138</v>
      </c>
      <c r="Q312" s="14" t="s">
        <v>11</v>
      </c>
      <c r="R312" s="14" t="s">
        <v>118</v>
      </c>
      <c r="S312" s="14" t="s">
        <v>119</v>
      </c>
      <c r="T312" s="14" t="s">
        <v>148</v>
      </c>
    </row>
    <row r="313" spans="1:20" s="28" customFormat="1" x14ac:dyDescent="0.3">
      <c r="A313" s="24"/>
      <c r="B313" s="24"/>
      <c r="C313" s="25"/>
      <c r="D313" s="26"/>
      <c r="E313" s="26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</row>
    <row r="314" spans="1:20" x14ac:dyDescent="0.3">
      <c r="A314" s="11">
        <v>44634.552407407406</v>
      </c>
      <c r="B314" s="11"/>
      <c r="C314" s="15">
        <v>44634</v>
      </c>
      <c r="D314" s="16">
        <v>0.55240740740740735</v>
      </c>
      <c r="E314" s="16"/>
      <c r="F314" s="13">
        <v>78.671250000000001</v>
      </c>
      <c r="G314" s="12">
        <v>72.900000000000006</v>
      </c>
      <c r="H314" s="12">
        <v>74.52000000000001</v>
      </c>
      <c r="I314" s="12">
        <v>84.240000000000009</v>
      </c>
      <c r="J314" s="12">
        <v>76.95</v>
      </c>
      <c r="K314" s="12">
        <v>79.38</v>
      </c>
      <c r="L314" s="12">
        <v>73.710000000000008</v>
      </c>
      <c r="M314" s="12">
        <v>86.67</v>
      </c>
      <c r="N314" s="12">
        <v>81</v>
      </c>
      <c r="O314" s="13">
        <v>78.671250000000001</v>
      </c>
      <c r="P314" s="17" t="s">
        <v>10</v>
      </c>
      <c r="Q314" s="14" t="s">
        <v>10</v>
      </c>
      <c r="R314" s="14" t="s">
        <v>15</v>
      </c>
      <c r="S314" s="14" t="s">
        <v>17</v>
      </c>
      <c r="T314" s="14" t="s">
        <v>143</v>
      </c>
    </row>
    <row r="315" spans="1:20" x14ac:dyDescent="0.3">
      <c r="A315" s="11">
        <v>44634.552766203706</v>
      </c>
      <c r="B315" s="11"/>
      <c r="C315" s="15">
        <v>44634</v>
      </c>
      <c r="D315" s="16">
        <v>0.55276620370370366</v>
      </c>
      <c r="E315" s="16"/>
      <c r="F315" s="13">
        <v>97.883125000000007</v>
      </c>
      <c r="G315" s="12">
        <v>119</v>
      </c>
      <c r="H315" s="12">
        <v>91.54</v>
      </c>
      <c r="I315" s="12">
        <v>103.48</v>
      </c>
      <c r="J315" s="12">
        <v>94.524999999999991</v>
      </c>
      <c r="K315" s="12">
        <v>97.51</v>
      </c>
      <c r="L315" s="12">
        <v>90.545000000000002</v>
      </c>
      <c r="M315" s="12">
        <v>106.465</v>
      </c>
      <c r="N315" s="12">
        <v>80</v>
      </c>
      <c r="O315" s="13">
        <v>97.883125000000007</v>
      </c>
      <c r="P315" s="17" t="s">
        <v>10</v>
      </c>
      <c r="Q315" s="14" t="s">
        <v>10</v>
      </c>
      <c r="R315" s="14" t="s">
        <v>15</v>
      </c>
      <c r="S315" s="14" t="s">
        <v>17</v>
      </c>
      <c r="T315" s="14" t="s">
        <v>143</v>
      </c>
    </row>
    <row r="316" spans="1:20" x14ac:dyDescent="0.3">
      <c r="A316" s="11">
        <v>44634.552777777775</v>
      </c>
      <c r="B316" s="11"/>
      <c r="C316" s="15">
        <v>44634</v>
      </c>
      <c r="D316" s="16">
        <v>0.55277777777777781</v>
      </c>
      <c r="E316" s="16"/>
      <c r="F316" s="13">
        <v>88.087500000000006</v>
      </c>
      <c r="G316" s="12">
        <v>81</v>
      </c>
      <c r="H316" s="12">
        <v>82.8</v>
      </c>
      <c r="I316" s="12">
        <v>93.600000000000009</v>
      </c>
      <c r="J316" s="12">
        <v>85.5</v>
      </c>
      <c r="K316" s="12">
        <v>88.2</v>
      </c>
      <c r="L316" s="12">
        <v>90</v>
      </c>
      <c r="M316" s="12">
        <v>96.300000000000011</v>
      </c>
      <c r="N316" s="12">
        <v>87.3</v>
      </c>
      <c r="O316" s="13">
        <v>88.087500000000006</v>
      </c>
      <c r="P316" s="17" t="s">
        <v>10</v>
      </c>
      <c r="Q316" s="14" t="s">
        <v>10</v>
      </c>
      <c r="R316" s="14" t="s">
        <v>15</v>
      </c>
      <c r="S316" s="14" t="s">
        <v>17</v>
      </c>
      <c r="T316" s="14" t="s">
        <v>143</v>
      </c>
    </row>
    <row r="317" spans="1:20" x14ac:dyDescent="0.3">
      <c r="A317" s="11">
        <v>44634.55296296296</v>
      </c>
      <c r="B317" s="11"/>
      <c r="C317" s="15">
        <v>44634</v>
      </c>
      <c r="D317" s="16">
        <v>0.55296296296296299</v>
      </c>
      <c r="E317" s="16"/>
      <c r="F317" s="13">
        <v>69.491249999999994</v>
      </c>
      <c r="G317" s="12">
        <v>63.9</v>
      </c>
      <c r="H317" s="12">
        <v>65.320000000000007</v>
      </c>
      <c r="I317" s="12">
        <v>73.84</v>
      </c>
      <c r="J317" s="12">
        <v>67.45</v>
      </c>
      <c r="K317" s="12">
        <v>69.58</v>
      </c>
      <c r="L317" s="12">
        <v>71</v>
      </c>
      <c r="M317" s="12">
        <v>75.97</v>
      </c>
      <c r="N317" s="12">
        <v>68.87</v>
      </c>
      <c r="O317" s="13">
        <v>69.491249999999994</v>
      </c>
      <c r="P317" s="17" t="s">
        <v>10</v>
      </c>
      <c r="Q317" s="14" t="s">
        <v>10</v>
      </c>
      <c r="R317" s="14" t="s">
        <v>15</v>
      </c>
      <c r="S317" s="14" t="s">
        <v>17</v>
      </c>
      <c r="T317" s="14" t="s">
        <v>143</v>
      </c>
    </row>
    <row r="318" spans="1:20" x14ac:dyDescent="0.3">
      <c r="A318" s="11">
        <v>44634.553460648145</v>
      </c>
      <c r="B318" s="11"/>
      <c r="C318" s="15">
        <v>44634</v>
      </c>
      <c r="D318" s="16">
        <v>0.55346064814814822</v>
      </c>
      <c r="E318" s="16"/>
      <c r="F318" s="13">
        <v>99.358750000000001</v>
      </c>
      <c r="G318" s="12">
        <v>120</v>
      </c>
      <c r="H318" s="12">
        <v>92.92</v>
      </c>
      <c r="I318" s="12">
        <v>105.04</v>
      </c>
      <c r="J318" s="12">
        <v>95.949999999999989</v>
      </c>
      <c r="K318" s="12">
        <v>98.98</v>
      </c>
      <c r="L318" s="12">
        <v>91.91</v>
      </c>
      <c r="M318" s="12">
        <v>108.07000000000001</v>
      </c>
      <c r="N318" s="12">
        <v>82</v>
      </c>
      <c r="O318" s="13">
        <v>99.358750000000001</v>
      </c>
      <c r="P318" s="17" t="s">
        <v>10</v>
      </c>
      <c r="Q318" s="14" t="s">
        <v>10</v>
      </c>
      <c r="R318" s="14" t="s">
        <v>15</v>
      </c>
      <c r="S318" s="14" t="s">
        <v>17</v>
      </c>
      <c r="T318" s="14" t="s">
        <v>143</v>
      </c>
    </row>
    <row r="319" spans="1:20" x14ac:dyDescent="0.3">
      <c r="A319" s="11">
        <v>44634.553981481484</v>
      </c>
      <c r="B319" s="11"/>
      <c r="C319" s="15">
        <v>44634</v>
      </c>
      <c r="D319" s="16">
        <v>0.55398148148148152</v>
      </c>
      <c r="E319" s="16"/>
      <c r="F319" s="13">
        <v>113.67999999999999</v>
      </c>
      <c r="G319" s="12">
        <v>116</v>
      </c>
      <c r="H319" s="12">
        <v>106.72</v>
      </c>
      <c r="I319" s="12">
        <v>120.64</v>
      </c>
      <c r="J319" s="12">
        <v>110.19999999999999</v>
      </c>
      <c r="K319" s="12">
        <v>113.67999999999999</v>
      </c>
      <c r="L319" s="12">
        <v>105.56</v>
      </c>
      <c r="M319" s="12">
        <v>124.12</v>
      </c>
      <c r="N319" s="12">
        <v>112.52</v>
      </c>
      <c r="O319" s="13">
        <v>113.67999999999999</v>
      </c>
      <c r="P319" s="17" t="s">
        <v>10</v>
      </c>
      <c r="Q319" s="14" t="s">
        <v>10</v>
      </c>
      <c r="R319" s="14" t="s">
        <v>15</v>
      </c>
      <c r="S319" s="14" t="s">
        <v>17</v>
      </c>
      <c r="T319" s="14" t="s">
        <v>143</v>
      </c>
    </row>
    <row r="320" spans="1:20" x14ac:dyDescent="0.3">
      <c r="A320" s="11">
        <v>44634.554155092592</v>
      </c>
      <c r="B320" s="11"/>
      <c r="C320" s="15">
        <v>44634</v>
      </c>
      <c r="D320" s="16">
        <v>0.55415509259259255</v>
      </c>
      <c r="E320" s="16"/>
      <c r="F320" s="13">
        <v>101.81812499999999</v>
      </c>
      <c r="G320" s="12">
        <v>116</v>
      </c>
      <c r="H320" s="12">
        <v>95.22</v>
      </c>
      <c r="I320" s="12">
        <v>107.64</v>
      </c>
      <c r="J320" s="12">
        <v>98.324999999999989</v>
      </c>
      <c r="K320" s="12">
        <v>101.42999999999999</v>
      </c>
      <c r="L320" s="12">
        <v>94.185000000000002</v>
      </c>
      <c r="M320" s="12">
        <v>110.745</v>
      </c>
      <c r="N320" s="12">
        <v>91</v>
      </c>
      <c r="O320" s="13">
        <v>101.81812499999999</v>
      </c>
      <c r="P320" s="17" t="s">
        <v>10</v>
      </c>
      <c r="Q320" s="14" t="s">
        <v>10</v>
      </c>
      <c r="R320" s="14" t="s">
        <v>15</v>
      </c>
      <c r="S320" s="14" t="s">
        <v>17</v>
      </c>
      <c r="T320" s="14" t="s">
        <v>143</v>
      </c>
    </row>
    <row r="321" spans="1:20" x14ac:dyDescent="0.3">
      <c r="A321" s="11">
        <v>44634.554756944446</v>
      </c>
      <c r="B321" s="11"/>
      <c r="C321" s="15">
        <v>44634</v>
      </c>
      <c r="D321" s="16">
        <v>0.55475694444444446</v>
      </c>
      <c r="E321" s="16"/>
      <c r="F321" s="13">
        <v>80.257499999999993</v>
      </c>
      <c r="G321" s="12">
        <v>73.8</v>
      </c>
      <c r="H321" s="12">
        <v>75.44</v>
      </c>
      <c r="I321" s="12">
        <v>85.28</v>
      </c>
      <c r="J321" s="12">
        <v>77.899999999999991</v>
      </c>
      <c r="K321" s="12">
        <v>80.36</v>
      </c>
      <c r="L321" s="12">
        <v>82</v>
      </c>
      <c r="M321" s="12">
        <v>87.740000000000009</v>
      </c>
      <c r="N321" s="12">
        <v>79.539999999999992</v>
      </c>
      <c r="O321" s="13">
        <v>80.257499999999993</v>
      </c>
      <c r="P321" s="17" t="s">
        <v>10</v>
      </c>
      <c r="Q321" s="14" t="s">
        <v>10</v>
      </c>
      <c r="R321" s="14" t="s">
        <v>15</v>
      </c>
      <c r="S321" s="14" t="s">
        <v>17</v>
      </c>
      <c r="T321" s="14" t="s">
        <v>143</v>
      </c>
    </row>
    <row r="322" spans="1:20" x14ac:dyDescent="0.3">
      <c r="A322" s="11">
        <v>44634.554849537039</v>
      </c>
      <c r="B322" s="11"/>
      <c r="C322" s="15">
        <v>44634</v>
      </c>
      <c r="D322" s="16">
        <v>0.5548495370370371</v>
      </c>
      <c r="E322" s="16"/>
      <c r="F322" s="13">
        <v>96.899374999999992</v>
      </c>
      <c r="G322" s="12">
        <v>116</v>
      </c>
      <c r="H322" s="12">
        <v>90.62</v>
      </c>
      <c r="I322" s="12">
        <v>102.44</v>
      </c>
      <c r="J322" s="12">
        <v>93.574999999999989</v>
      </c>
      <c r="K322" s="12">
        <v>96.53</v>
      </c>
      <c r="L322" s="12">
        <v>89.635000000000005</v>
      </c>
      <c r="M322" s="12">
        <v>105.39500000000001</v>
      </c>
      <c r="N322" s="12">
        <v>81</v>
      </c>
      <c r="O322" s="13">
        <v>96.899374999999992</v>
      </c>
      <c r="P322" s="17" t="s">
        <v>10</v>
      </c>
      <c r="Q322" s="14" t="s">
        <v>10</v>
      </c>
      <c r="R322" s="14" t="s">
        <v>15</v>
      </c>
      <c r="S322" s="14" t="s">
        <v>17</v>
      </c>
      <c r="T322" s="14" t="s">
        <v>143</v>
      </c>
    </row>
    <row r="323" spans="1:20" x14ac:dyDescent="0.3">
      <c r="A323" s="11">
        <v>44634.555543981478</v>
      </c>
      <c r="B323" s="11"/>
      <c r="C323" s="15">
        <v>44634</v>
      </c>
      <c r="D323" s="16">
        <v>0.55554398148148143</v>
      </c>
      <c r="E323" s="16"/>
      <c r="F323" s="13">
        <v>94.44</v>
      </c>
      <c r="G323" s="12">
        <v>119</v>
      </c>
      <c r="H323" s="12">
        <v>88.320000000000007</v>
      </c>
      <c r="I323" s="12">
        <v>99.84</v>
      </c>
      <c r="J323" s="12">
        <v>91.199999999999989</v>
      </c>
      <c r="K323" s="12">
        <v>94.08</v>
      </c>
      <c r="L323" s="12">
        <v>87.36</v>
      </c>
      <c r="M323" s="12">
        <v>102.72</v>
      </c>
      <c r="N323" s="12">
        <v>73</v>
      </c>
      <c r="O323" s="13">
        <v>94.44</v>
      </c>
      <c r="P323" s="17" t="s">
        <v>10</v>
      </c>
      <c r="Q323" s="14" t="s">
        <v>10</v>
      </c>
      <c r="R323" s="14" t="s">
        <v>15</v>
      </c>
      <c r="S323" s="14" t="s">
        <v>17</v>
      </c>
      <c r="T323" s="14" t="s">
        <v>143</v>
      </c>
    </row>
    <row r="324" spans="1:20" x14ac:dyDescent="0.3">
      <c r="A324" s="11">
        <v>44634.555902777778</v>
      </c>
      <c r="B324" s="11"/>
      <c r="C324" s="15">
        <v>44634</v>
      </c>
      <c r="D324" s="16">
        <v>0.55590277777777775</v>
      </c>
      <c r="E324" s="16"/>
      <c r="F324" s="13">
        <v>115.97625000000001</v>
      </c>
      <c r="G324" s="12">
        <v>128</v>
      </c>
      <c r="H324" s="12">
        <v>107.64</v>
      </c>
      <c r="I324" s="12">
        <v>121.68</v>
      </c>
      <c r="J324" s="12">
        <v>111.14999999999999</v>
      </c>
      <c r="K324" s="12">
        <v>114.66</v>
      </c>
      <c r="L324" s="12">
        <v>106</v>
      </c>
      <c r="M324" s="12">
        <v>125.19000000000001</v>
      </c>
      <c r="N324" s="12">
        <v>113.49</v>
      </c>
      <c r="O324" s="13">
        <v>115.97625000000001</v>
      </c>
      <c r="P324" s="17" t="s">
        <v>10</v>
      </c>
      <c r="Q324" s="14" t="s">
        <v>10</v>
      </c>
      <c r="R324" s="14" t="s">
        <v>15</v>
      </c>
      <c r="S324" s="14" t="s">
        <v>17</v>
      </c>
      <c r="T324" s="14" t="s">
        <v>143</v>
      </c>
    </row>
    <row r="325" spans="1:20" x14ac:dyDescent="0.3">
      <c r="A325" s="11">
        <v>44634.555914351855</v>
      </c>
      <c r="B325" s="11"/>
      <c r="C325" s="15">
        <v>44634</v>
      </c>
      <c r="D325" s="16">
        <v>0.55591435185185178</v>
      </c>
      <c r="E325" s="16"/>
      <c r="F325" s="13">
        <v>85.328750000000014</v>
      </c>
      <c r="G325" s="12">
        <v>80.100000000000009</v>
      </c>
      <c r="H325" s="12">
        <v>81.88000000000001</v>
      </c>
      <c r="I325" s="12">
        <v>92.56</v>
      </c>
      <c r="J325" s="12">
        <v>84.55</v>
      </c>
      <c r="K325" s="12">
        <v>87.22</v>
      </c>
      <c r="L325" s="12">
        <v>80.990000000000009</v>
      </c>
      <c r="M325" s="12">
        <v>89</v>
      </c>
      <c r="N325" s="12">
        <v>86.33</v>
      </c>
      <c r="O325" s="13">
        <v>85.328750000000014</v>
      </c>
      <c r="P325" s="17" t="s">
        <v>10</v>
      </c>
      <c r="Q325" s="14" t="s">
        <v>10</v>
      </c>
      <c r="R325" s="14" t="s">
        <v>15</v>
      </c>
      <c r="S325" s="14" t="s">
        <v>17</v>
      </c>
      <c r="T325" s="14" t="s">
        <v>143</v>
      </c>
    </row>
    <row r="326" spans="1:20" x14ac:dyDescent="0.3">
      <c r="A326" s="11">
        <v>44634.556145833332</v>
      </c>
      <c r="B326" s="11"/>
      <c r="C326" s="15">
        <v>44634</v>
      </c>
      <c r="D326" s="16">
        <v>0.55614583333333334</v>
      </c>
      <c r="E326" s="16"/>
      <c r="F326" s="13">
        <v>92.998750000000001</v>
      </c>
      <c r="G326" s="12">
        <v>87.3</v>
      </c>
      <c r="H326" s="12">
        <v>89.240000000000009</v>
      </c>
      <c r="I326" s="12">
        <v>100.88000000000001</v>
      </c>
      <c r="J326" s="12">
        <v>92.149999999999991</v>
      </c>
      <c r="K326" s="12">
        <v>95.06</v>
      </c>
      <c r="L326" s="12">
        <v>88.27</v>
      </c>
      <c r="M326" s="12">
        <v>97</v>
      </c>
      <c r="N326" s="12">
        <v>94.09</v>
      </c>
      <c r="O326" s="13">
        <v>92.998750000000001</v>
      </c>
      <c r="P326" s="17" t="s">
        <v>10</v>
      </c>
      <c r="Q326" s="14" t="s">
        <v>10</v>
      </c>
      <c r="R326" s="14" t="s">
        <v>15</v>
      </c>
      <c r="S326" s="14" t="s">
        <v>119</v>
      </c>
      <c r="T326" s="14" t="s">
        <v>143</v>
      </c>
    </row>
    <row r="327" spans="1:20" x14ac:dyDescent="0.3">
      <c r="A327" s="11">
        <v>44634.556226851855</v>
      </c>
      <c r="B327" s="11"/>
      <c r="C327" s="15">
        <v>44634</v>
      </c>
      <c r="D327" s="16">
        <v>0.55622685185185183</v>
      </c>
      <c r="E327" s="16"/>
      <c r="F327" s="13">
        <v>116.62</v>
      </c>
      <c r="G327" s="12">
        <v>119</v>
      </c>
      <c r="H327" s="12">
        <v>109.48</v>
      </c>
      <c r="I327" s="12">
        <v>123.76</v>
      </c>
      <c r="J327" s="12">
        <v>113.05</v>
      </c>
      <c r="K327" s="12">
        <v>116.62</v>
      </c>
      <c r="L327" s="12">
        <v>108.29</v>
      </c>
      <c r="M327" s="12">
        <v>127.33000000000001</v>
      </c>
      <c r="N327" s="12">
        <v>115.42999999999999</v>
      </c>
      <c r="O327" s="13">
        <v>116.62</v>
      </c>
      <c r="P327" s="17" t="s">
        <v>10</v>
      </c>
      <c r="Q327" s="14" t="s">
        <v>10</v>
      </c>
      <c r="R327" s="14" t="s">
        <v>15</v>
      </c>
      <c r="S327" s="14" t="s">
        <v>119</v>
      </c>
      <c r="T327" s="14" t="s">
        <v>143</v>
      </c>
    </row>
    <row r="328" spans="1:20" x14ac:dyDescent="0.3">
      <c r="A328" s="11">
        <v>44634.556238425925</v>
      </c>
      <c r="B328" s="11"/>
      <c r="C328" s="15">
        <v>44634</v>
      </c>
      <c r="D328" s="16">
        <v>0.55623842592592598</v>
      </c>
      <c r="E328" s="16"/>
      <c r="F328" s="13">
        <v>85.47</v>
      </c>
      <c r="G328" s="12">
        <v>79.2</v>
      </c>
      <c r="H328" s="12">
        <v>80.960000000000008</v>
      </c>
      <c r="I328" s="12">
        <v>91.52000000000001</v>
      </c>
      <c r="J328" s="12">
        <v>83.6</v>
      </c>
      <c r="K328" s="12">
        <v>86.24</v>
      </c>
      <c r="L328" s="12">
        <v>80.08</v>
      </c>
      <c r="M328" s="12">
        <v>94.160000000000011</v>
      </c>
      <c r="N328" s="12">
        <v>88</v>
      </c>
      <c r="O328" s="13">
        <v>85.47</v>
      </c>
      <c r="P328" s="17" t="s">
        <v>10</v>
      </c>
      <c r="Q328" s="14" t="s">
        <v>10</v>
      </c>
      <c r="R328" s="14" t="s">
        <v>15</v>
      </c>
      <c r="S328" s="14" t="s">
        <v>119</v>
      </c>
      <c r="T328" s="14" t="s">
        <v>143</v>
      </c>
    </row>
    <row r="329" spans="1:20" x14ac:dyDescent="0.3">
      <c r="A329" s="11">
        <v>44634.556250000001</v>
      </c>
      <c r="B329" s="11"/>
      <c r="C329" s="15">
        <v>44634</v>
      </c>
      <c r="D329" s="16">
        <v>0.55625000000000002</v>
      </c>
      <c r="E329" s="16"/>
      <c r="F329" s="13">
        <v>95.06</v>
      </c>
      <c r="G329" s="12">
        <v>87.3</v>
      </c>
      <c r="H329" s="12">
        <v>83</v>
      </c>
      <c r="I329" s="12">
        <v>100.88000000000001</v>
      </c>
      <c r="J329" s="12">
        <v>92.149999999999991</v>
      </c>
      <c r="K329" s="12">
        <v>95.06</v>
      </c>
      <c r="L329" s="12">
        <v>109</v>
      </c>
      <c r="M329" s="12">
        <v>99</v>
      </c>
      <c r="N329" s="12">
        <v>94.09</v>
      </c>
      <c r="O329" s="13">
        <v>95.06</v>
      </c>
      <c r="P329" s="17" t="s">
        <v>10</v>
      </c>
      <c r="Q329" s="14" t="s">
        <v>10</v>
      </c>
      <c r="R329" s="14" t="s">
        <v>15</v>
      </c>
      <c r="S329" s="14" t="s">
        <v>119</v>
      </c>
      <c r="T329" s="14" t="s">
        <v>143</v>
      </c>
    </row>
    <row r="330" spans="1:20" x14ac:dyDescent="0.3">
      <c r="A330" s="11">
        <v>44634.55636574074</v>
      </c>
      <c r="B330" s="11"/>
      <c r="C330" s="15">
        <v>44634</v>
      </c>
      <c r="D330" s="16">
        <v>0.55636574074074074</v>
      </c>
      <c r="E330" s="16"/>
      <c r="F330" s="13">
        <v>116.62</v>
      </c>
      <c r="G330" s="12">
        <v>119</v>
      </c>
      <c r="H330" s="12">
        <v>109.48</v>
      </c>
      <c r="I330" s="12">
        <v>123.76</v>
      </c>
      <c r="J330" s="12">
        <v>113.05</v>
      </c>
      <c r="K330" s="12">
        <v>116.62</v>
      </c>
      <c r="L330" s="12">
        <v>108.29</v>
      </c>
      <c r="M330" s="12">
        <v>127.33000000000001</v>
      </c>
      <c r="N330" s="12">
        <v>115.42999999999999</v>
      </c>
      <c r="O330" s="13">
        <v>116.62</v>
      </c>
      <c r="P330" s="17" t="s">
        <v>10</v>
      </c>
      <c r="Q330" s="14" t="s">
        <v>10</v>
      </c>
      <c r="R330" s="14" t="s">
        <v>15</v>
      </c>
      <c r="S330" s="14" t="s">
        <v>119</v>
      </c>
      <c r="T330" s="14" t="s">
        <v>143</v>
      </c>
    </row>
    <row r="331" spans="1:20" x14ac:dyDescent="0.3">
      <c r="A331" s="11">
        <v>44634.556550925925</v>
      </c>
      <c r="B331" s="11"/>
      <c r="C331" s="15">
        <v>44634</v>
      </c>
      <c r="D331" s="16">
        <v>0.55655092592592592</v>
      </c>
      <c r="E331" s="16"/>
      <c r="F331" s="13">
        <v>117.60000000000001</v>
      </c>
      <c r="G331" s="12">
        <v>120</v>
      </c>
      <c r="H331" s="12">
        <v>110.4</v>
      </c>
      <c r="I331" s="12">
        <v>124.80000000000001</v>
      </c>
      <c r="J331" s="12">
        <v>114</v>
      </c>
      <c r="K331" s="12">
        <v>117.6</v>
      </c>
      <c r="L331" s="12">
        <v>109.2</v>
      </c>
      <c r="M331" s="12">
        <v>128.4</v>
      </c>
      <c r="N331" s="12">
        <v>116.39999999999999</v>
      </c>
      <c r="O331" s="13">
        <v>117.60000000000001</v>
      </c>
      <c r="P331" s="17" t="s">
        <v>10</v>
      </c>
      <c r="Q331" s="14" t="s">
        <v>10</v>
      </c>
      <c r="R331" s="14" t="s">
        <v>15</v>
      </c>
      <c r="S331" s="14" t="s">
        <v>119</v>
      </c>
      <c r="T331" s="14" t="s">
        <v>143</v>
      </c>
    </row>
    <row r="332" spans="1:20" x14ac:dyDescent="0.3">
      <c r="A332" s="11">
        <v>44634.556932870371</v>
      </c>
      <c r="B332" s="11"/>
      <c r="C332" s="15">
        <v>44634</v>
      </c>
      <c r="D332" s="16">
        <v>0.55693287037037031</v>
      </c>
      <c r="E332" s="16"/>
      <c r="F332" s="13">
        <v>106.245</v>
      </c>
      <c r="G332" s="12">
        <v>118</v>
      </c>
      <c r="H332" s="12">
        <v>99.36</v>
      </c>
      <c r="I332" s="12">
        <v>112.32000000000001</v>
      </c>
      <c r="J332" s="12">
        <v>102.6</v>
      </c>
      <c r="K332" s="12">
        <v>105.84</v>
      </c>
      <c r="L332" s="12">
        <v>98.28</v>
      </c>
      <c r="M332" s="12">
        <v>115.56</v>
      </c>
      <c r="N332" s="12">
        <v>98</v>
      </c>
      <c r="O332" s="13">
        <v>106.245</v>
      </c>
      <c r="P332" s="17" t="s">
        <v>10</v>
      </c>
      <c r="Q332" s="14" t="s">
        <v>10</v>
      </c>
      <c r="R332" s="14" t="s">
        <v>15</v>
      </c>
      <c r="S332" s="14" t="s">
        <v>119</v>
      </c>
      <c r="T332" s="14" t="s">
        <v>143</v>
      </c>
    </row>
    <row r="333" spans="1:20" x14ac:dyDescent="0.3">
      <c r="A333" s="11">
        <v>44634.557037037041</v>
      </c>
      <c r="B333" s="11"/>
      <c r="C333" s="15">
        <v>44634</v>
      </c>
      <c r="D333" s="16">
        <v>0.55703703703703711</v>
      </c>
      <c r="E333" s="16"/>
      <c r="F333" s="13">
        <v>80.257499999999993</v>
      </c>
      <c r="G333" s="12">
        <v>73.8</v>
      </c>
      <c r="H333" s="12">
        <v>75.44</v>
      </c>
      <c r="I333" s="12">
        <v>85.28</v>
      </c>
      <c r="J333" s="12">
        <v>77.899999999999991</v>
      </c>
      <c r="K333" s="12">
        <v>80.36</v>
      </c>
      <c r="L333" s="12">
        <v>82</v>
      </c>
      <c r="M333" s="12">
        <v>87.740000000000009</v>
      </c>
      <c r="N333" s="12">
        <v>79.539999999999992</v>
      </c>
      <c r="O333" s="13">
        <v>80.257499999999993</v>
      </c>
      <c r="P333" s="17" t="s">
        <v>10</v>
      </c>
      <c r="Q333" s="14" t="s">
        <v>10</v>
      </c>
      <c r="R333" s="14" t="s">
        <v>15</v>
      </c>
      <c r="S333" s="14" t="s">
        <v>119</v>
      </c>
      <c r="T333" s="14" t="s">
        <v>143</v>
      </c>
    </row>
    <row r="334" spans="1:20" x14ac:dyDescent="0.3">
      <c r="A334" s="11">
        <v>44634.557615740741</v>
      </c>
      <c r="B334" s="11"/>
      <c r="C334" s="15">
        <v>44634</v>
      </c>
      <c r="D334" s="16">
        <v>0.55761574074074072</v>
      </c>
      <c r="E334" s="16"/>
      <c r="F334" s="13">
        <v>80.257499999999993</v>
      </c>
      <c r="G334" s="12">
        <v>73.8</v>
      </c>
      <c r="H334" s="12">
        <v>75.44</v>
      </c>
      <c r="I334" s="12">
        <v>85.28</v>
      </c>
      <c r="J334" s="12">
        <v>77.899999999999991</v>
      </c>
      <c r="K334" s="12">
        <v>80.36</v>
      </c>
      <c r="L334" s="12">
        <v>82</v>
      </c>
      <c r="M334" s="12">
        <v>87.740000000000009</v>
      </c>
      <c r="N334" s="12">
        <v>79.539999999999992</v>
      </c>
      <c r="O334" s="13">
        <v>80.257499999999993</v>
      </c>
      <c r="P334" s="17" t="s">
        <v>10</v>
      </c>
      <c r="Q334" s="14" t="s">
        <v>10</v>
      </c>
      <c r="R334" s="14" t="s">
        <v>15</v>
      </c>
      <c r="S334" s="14" t="s">
        <v>119</v>
      </c>
      <c r="T334" s="14" t="s">
        <v>143</v>
      </c>
    </row>
    <row r="335" spans="1:20" x14ac:dyDescent="0.3">
      <c r="A335" s="11">
        <v>44634.557627314818</v>
      </c>
      <c r="B335" s="11"/>
      <c r="C335" s="15">
        <v>44634</v>
      </c>
      <c r="D335" s="16">
        <v>0.55762731481481487</v>
      </c>
      <c r="E335" s="16"/>
      <c r="F335" s="13">
        <v>102.31</v>
      </c>
      <c r="G335" s="12">
        <v>113</v>
      </c>
      <c r="H335" s="12">
        <v>95.68</v>
      </c>
      <c r="I335" s="12">
        <v>108.16</v>
      </c>
      <c r="J335" s="12">
        <v>98.8</v>
      </c>
      <c r="K335" s="12">
        <v>101.92</v>
      </c>
      <c r="L335" s="12">
        <v>94.64</v>
      </c>
      <c r="M335" s="12">
        <v>111.28</v>
      </c>
      <c r="N335" s="12">
        <v>95</v>
      </c>
      <c r="O335" s="13">
        <v>102.31</v>
      </c>
      <c r="P335" s="17" t="s">
        <v>10</v>
      </c>
      <c r="Q335" s="14" t="s">
        <v>10</v>
      </c>
      <c r="R335" s="14" t="s">
        <v>15</v>
      </c>
      <c r="S335" s="14" t="s">
        <v>119</v>
      </c>
      <c r="T335" s="14" t="s">
        <v>143</v>
      </c>
    </row>
    <row r="336" spans="1:20" x14ac:dyDescent="0.3">
      <c r="A336" s="11">
        <v>44634.558321759258</v>
      </c>
      <c r="B336" s="11"/>
      <c r="C336" s="15">
        <v>44634</v>
      </c>
      <c r="D336" s="16">
        <v>0.5583217592592592</v>
      </c>
      <c r="E336" s="16"/>
      <c r="F336" s="13">
        <v>99.358750000000015</v>
      </c>
      <c r="G336" s="12">
        <v>107</v>
      </c>
      <c r="H336" s="12">
        <v>92.92</v>
      </c>
      <c r="I336" s="12">
        <v>105.04</v>
      </c>
      <c r="J336" s="12">
        <v>95.949999999999989</v>
      </c>
      <c r="K336" s="12">
        <v>98.98</v>
      </c>
      <c r="L336" s="12">
        <v>91.91</v>
      </c>
      <c r="M336" s="12">
        <v>108.07000000000001</v>
      </c>
      <c r="N336" s="12">
        <v>95</v>
      </c>
      <c r="O336" s="13">
        <v>99.358750000000015</v>
      </c>
      <c r="P336" s="17" t="s">
        <v>10</v>
      </c>
      <c r="Q336" s="14" t="s">
        <v>10</v>
      </c>
      <c r="R336" s="14" t="s">
        <v>15</v>
      </c>
      <c r="S336" s="14" t="s">
        <v>119</v>
      </c>
      <c r="T336" s="14" t="s">
        <v>143</v>
      </c>
    </row>
    <row r="337" spans="1:20" x14ac:dyDescent="0.3">
      <c r="A337" s="11">
        <v>44634.559016203704</v>
      </c>
      <c r="B337" s="11"/>
      <c r="C337" s="15">
        <v>44634</v>
      </c>
      <c r="D337" s="16">
        <v>0.55901620370370375</v>
      </c>
      <c r="E337" s="16"/>
      <c r="F337" s="13">
        <v>102.31</v>
      </c>
      <c r="G337" s="12">
        <v>109</v>
      </c>
      <c r="H337" s="12">
        <v>95.68</v>
      </c>
      <c r="I337" s="12">
        <v>108.16</v>
      </c>
      <c r="J337" s="12">
        <v>98.8</v>
      </c>
      <c r="K337" s="12">
        <v>101.92</v>
      </c>
      <c r="L337" s="12">
        <v>94.64</v>
      </c>
      <c r="M337" s="12">
        <v>111.28</v>
      </c>
      <c r="N337" s="12">
        <v>99</v>
      </c>
      <c r="O337" s="13">
        <v>102.31</v>
      </c>
      <c r="P337" s="17" t="s">
        <v>10</v>
      </c>
      <c r="Q337" s="14" t="s">
        <v>10</v>
      </c>
      <c r="R337" s="14" t="s">
        <v>15</v>
      </c>
      <c r="S337" s="14" t="s">
        <v>119</v>
      </c>
      <c r="T337" s="14" t="s">
        <v>143</v>
      </c>
    </row>
    <row r="338" spans="1:20" x14ac:dyDescent="0.3">
      <c r="A338" s="11">
        <v>44634.559710648151</v>
      </c>
      <c r="B338" s="11"/>
      <c r="C338" s="15">
        <v>44634</v>
      </c>
      <c r="D338" s="16">
        <v>0.55971064814814808</v>
      </c>
      <c r="E338" s="16"/>
      <c r="F338" s="13">
        <v>102.31</v>
      </c>
      <c r="G338" s="12">
        <v>113</v>
      </c>
      <c r="H338" s="12">
        <v>95.68</v>
      </c>
      <c r="I338" s="12">
        <v>108.16</v>
      </c>
      <c r="J338" s="12">
        <v>98.8</v>
      </c>
      <c r="K338" s="12">
        <v>101.92</v>
      </c>
      <c r="L338" s="12">
        <v>94.64</v>
      </c>
      <c r="M338" s="12">
        <v>111.28</v>
      </c>
      <c r="N338" s="12">
        <v>95</v>
      </c>
      <c r="O338" s="13">
        <v>102.31</v>
      </c>
      <c r="P338" s="17" t="s">
        <v>10</v>
      </c>
      <c r="Q338" s="14" t="s">
        <v>10</v>
      </c>
      <c r="R338" s="14" t="s">
        <v>15</v>
      </c>
      <c r="S338" s="14" t="s">
        <v>119</v>
      </c>
      <c r="T338" s="14" t="s">
        <v>143</v>
      </c>
    </row>
    <row r="339" spans="1:20" x14ac:dyDescent="0.3">
      <c r="A339" s="11">
        <v>44634.55972222222</v>
      </c>
      <c r="B339" s="11"/>
      <c r="C339" s="15">
        <v>44634</v>
      </c>
      <c r="D339" s="16">
        <v>0.55972222222222223</v>
      </c>
      <c r="E339" s="16"/>
      <c r="F339" s="13">
        <v>89.18</v>
      </c>
      <c r="G339" s="12">
        <v>81.900000000000006</v>
      </c>
      <c r="H339" s="12">
        <v>84</v>
      </c>
      <c r="I339" s="12">
        <v>94.64</v>
      </c>
      <c r="J339" s="12">
        <v>86.45</v>
      </c>
      <c r="K339" s="12">
        <v>89.179999999999993</v>
      </c>
      <c r="L339" s="12">
        <v>85</v>
      </c>
      <c r="M339" s="12">
        <v>104</v>
      </c>
      <c r="N339" s="12">
        <v>88.27</v>
      </c>
      <c r="O339" s="13">
        <v>89.18</v>
      </c>
      <c r="P339" s="17" t="s">
        <v>10</v>
      </c>
      <c r="Q339" s="14" t="s">
        <v>10</v>
      </c>
      <c r="R339" s="14" t="s">
        <v>15</v>
      </c>
      <c r="S339" s="14" t="s">
        <v>119</v>
      </c>
      <c r="T339" s="14" t="s">
        <v>143</v>
      </c>
    </row>
    <row r="340" spans="1:20" x14ac:dyDescent="0.3">
      <c r="A340" s="11">
        <v>44634.56040509259</v>
      </c>
      <c r="B340" s="11"/>
      <c r="C340" s="15">
        <v>44634</v>
      </c>
      <c r="D340" s="16">
        <v>0.56040509259259264</v>
      </c>
      <c r="E340" s="16"/>
      <c r="F340" s="13">
        <v>102.31</v>
      </c>
      <c r="G340" s="12">
        <v>114</v>
      </c>
      <c r="H340" s="12">
        <v>95.68</v>
      </c>
      <c r="I340" s="12">
        <v>108.16</v>
      </c>
      <c r="J340" s="12">
        <v>98.8</v>
      </c>
      <c r="K340" s="12">
        <v>101.92</v>
      </c>
      <c r="L340" s="12">
        <v>94.64</v>
      </c>
      <c r="M340" s="12">
        <v>111.28</v>
      </c>
      <c r="N340" s="12">
        <v>94</v>
      </c>
      <c r="O340" s="13">
        <v>102.31</v>
      </c>
      <c r="P340" s="17" t="s">
        <v>10</v>
      </c>
      <c r="Q340" s="14" t="s">
        <v>10</v>
      </c>
      <c r="R340" s="14" t="s">
        <v>15</v>
      </c>
      <c r="S340" s="14" t="s">
        <v>119</v>
      </c>
      <c r="T340" s="14" t="s">
        <v>143</v>
      </c>
    </row>
    <row r="341" spans="1:20" x14ac:dyDescent="0.3">
      <c r="A341" s="11">
        <v>44634.560555555552</v>
      </c>
      <c r="B341" s="11"/>
      <c r="C341" s="15">
        <v>44634</v>
      </c>
      <c r="D341" s="16">
        <v>0.56055555555555558</v>
      </c>
      <c r="E341" s="16"/>
      <c r="F341" s="13">
        <v>80.257499999999993</v>
      </c>
      <c r="G341" s="12">
        <v>73.8</v>
      </c>
      <c r="H341" s="12">
        <v>75.44</v>
      </c>
      <c r="I341" s="12">
        <v>85.28</v>
      </c>
      <c r="J341" s="12">
        <v>77.899999999999991</v>
      </c>
      <c r="K341" s="12">
        <v>80.36</v>
      </c>
      <c r="L341" s="12">
        <v>82</v>
      </c>
      <c r="M341" s="12">
        <v>87.740000000000009</v>
      </c>
      <c r="N341" s="12">
        <v>79.539999999999992</v>
      </c>
      <c r="O341" s="13">
        <v>80.257499999999993</v>
      </c>
      <c r="P341" s="17" t="s">
        <v>10</v>
      </c>
      <c r="Q341" s="14" t="s">
        <v>10</v>
      </c>
      <c r="R341" s="14" t="s">
        <v>15</v>
      </c>
      <c r="S341" s="14" t="s">
        <v>119</v>
      </c>
      <c r="T341" s="14" t="s">
        <v>143</v>
      </c>
    </row>
    <row r="342" spans="1:20" x14ac:dyDescent="0.3">
      <c r="A342" s="11">
        <v>44634.560752314814</v>
      </c>
      <c r="B342" s="11"/>
      <c r="C342" s="15">
        <v>44634</v>
      </c>
      <c r="D342" s="16">
        <v>0.5607523148148148</v>
      </c>
      <c r="E342" s="16"/>
      <c r="F342" s="13">
        <v>99.067499999999995</v>
      </c>
      <c r="G342" s="12">
        <v>91.8</v>
      </c>
      <c r="H342" s="12">
        <v>93.84</v>
      </c>
      <c r="I342" s="12">
        <v>106.08</v>
      </c>
      <c r="J342" s="12">
        <v>96.899999999999991</v>
      </c>
      <c r="K342" s="12">
        <v>99.96</v>
      </c>
      <c r="L342" s="12">
        <v>92.820000000000007</v>
      </c>
      <c r="M342" s="12">
        <v>109.14</v>
      </c>
      <c r="N342" s="12">
        <v>102</v>
      </c>
      <c r="O342" s="13">
        <v>99.067499999999995</v>
      </c>
      <c r="P342" s="17" t="s">
        <v>10</v>
      </c>
      <c r="Q342" s="14" t="s">
        <v>10</v>
      </c>
      <c r="R342" s="14" t="s">
        <v>15</v>
      </c>
      <c r="S342" s="14" t="s">
        <v>119</v>
      </c>
      <c r="T342" s="14" t="s">
        <v>143</v>
      </c>
    </row>
    <row r="343" spans="1:20" x14ac:dyDescent="0.3">
      <c r="A343" s="11">
        <v>44634.56077546296</v>
      </c>
      <c r="B343" s="11"/>
      <c r="C343" s="15">
        <v>44634</v>
      </c>
      <c r="D343" s="16">
        <v>0.56077546296296299</v>
      </c>
      <c r="E343" s="16"/>
      <c r="F343" s="13">
        <v>77.658749999999998</v>
      </c>
      <c r="G343" s="12">
        <v>72.900000000000006</v>
      </c>
      <c r="H343" s="12">
        <v>74.52000000000001</v>
      </c>
      <c r="I343" s="12">
        <v>84.240000000000009</v>
      </c>
      <c r="J343" s="12">
        <v>76.95</v>
      </c>
      <c r="K343" s="12">
        <v>79.38</v>
      </c>
      <c r="L343" s="12">
        <v>73.710000000000008</v>
      </c>
      <c r="M343" s="12">
        <v>81</v>
      </c>
      <c r="N343" s="12">
        <v>78.569999999999993</v>
      </c>
      <c r="O343" s="13">
        <v>77.658749999999998</v>
      </c>
      <c r="P343" s="17" t="s">
        <v>10</v>
      </c>
      <c r="Q343" s="14" t="s">
        <v>10</v>
      </c>
      <c r="R343" s="14" t="s">
        <v>15</v>
      </c>
      <c r="S343" s="14" t="s">
        <v>119</v>
      </c>
      <c r="T343" s="14" t="s">
        <v>143</v>
      </c>
    </row>
    <row r="344" spans="1:20" x14ac:dyDescent="0.3">
      <c r="A344" s="11">
        <v>44634.561018518521</v>
      </c>
      <c r="B344" s="11"/>
      <c r="C344" s="15">
        <v>44634</v>
      </c>
      <c r="D344" s="16">
        <v>0.56101851851851847</v>
      </c>
      <c r="E344" s="16"/>
      <c r="F344" s="13">
        <v>78.617500000000007</v>
      </c>
      <c r="G344" s="12">
        <v>73.8</v>
      </c>
      <c r="H344" s="12">
        <v>75.44</v>
      </c>
      <c r="I344" s="12">
        <v>85.28</v>
      </c>
      <c r="J344" s="12">
        <v>77.899999999999991</v>
      </c>
      <c r="K344" s="12">
        <v>80.36</v>
      </c>
      <c r="L344" s="12">
        <v>74.62</v>
      </c>
      <c r="M344" s="12">
        <v>82</v>
      </c>
      <c r="N344" s="12">
        <v>79.539999999999992</v>
      </c>
      <c r="O344" s="13">
        <v>78.617500000000007</v>
      </c>
      <c r="P344" s="17" t="s">
        <v>10</v>
      </c>
      <c r="Q344" s="14" t="s">
        <v>10</v>
      </c>
      <c r="R344" s="14" t="s">
        <v>15</v>
      </c>
      <c r="S344" s="14" t="s">
        <v>119</v>
      </c>
      <c r="T344" s="14" t="s">
        <v>143</v>
      </c>
    </row>
    <row r="345" spans="1:20" x14ac:dyDescent="0.3">
      <c r="A345" s="11">
        <v>44634.561099537037</v>
      </c>
      <c r="B345" s="11"/>
      <c r="C345" s="15">
        <v>44634</v>
      </c>
      <c r="D345" s="16">
        <v>0.56109953703703697</v>
      </c>
      <c r="E345" s="16"/>
      <c r="F345" s="13">
        <v>103.785625</v>
      </c>
      <c r="G345" s="12">
        <v>111</v>
      </c>
      <c r="H345" s="12">
        <v>97.06</v>
      </c>
      <c r="I345" s="12">
        <v>109.72</v>
      </c>
      <c r="J345" s="12">
        <v>100.22499999999999</v>
      </c>
      <c r="K345" s="12">
        <v>103.39</v>
      </c>
      <c r="L345" s="12">
        <v>96.00500000000001</v>
      </c>
      <c r="M345" s="12">
        <v>112.88500000000001</v>
      </c>
      <c r="N345" s="12">
        <v>100</v>
      </c>
      <c r="O345" s="13">
        <v>103.785625</v>
      </c>
      <c r="P345" s="17" t="s">
        <v>10</v>
      </c>
      <c r="Q345" s="14" t="s">
        <v>10</v>
      </c>
      <c r="R345" s="14" t="s">
        <v>15</v>
      </c>
      <c r="S345" s="14" t="s">
        <v>119</v>
      </c>
      <c r="T345" s="14" t="s">
        <v>143</v>
      </c>
    </row>
    <row r="346" spans="1:20" x14ac:dyDescent="0.3">
      <c r="A346" s="11">
        <v>44634.56113425926</v>
      </c>
      <c r="B346" s="11"/>
      <c r="C346" s="15">
        <v>44634</v>
      </c>
      <c r="D346" s="16">
        <v>0.5611342592592593</v>
      </c>
      <c r="E346" s="16"/>
      <c r="F346" s="13">
        <v>77.222499999999997</v>
      </c>
      <c r="G346" s="12">
        <v>71.100000000000009</v>
      </c>
      <c r="H346" s="12">
        <v>79</v>
      </c>
      <c r="I346" s="12">
        <v>82.16</v>
      </c>
      <c r="J346" s="12">
        <v>75.05</v>
      </c>
      <c r="K346" s="12">
        <v>77.42</v>
      </c>
      <c r="L346" s="12">
        <v>71.89</v>
      </c>
      <c r="M346" s="12">
        <v>84.53</v>
      </c>
      <c r="N346" s="12">
        <v>76.63</v>
      </c>
      <c r="O346" s="13">
        <v>77.222499999999997</v>
      </c>
      <c r="P346" s="17" t="s">
        <v>10</v>
      </c>
      <c r="Q346" s="14" t="s">
        <v>10</v>
      </c>
      <c r="R346" s="14" t="s">
        <v>15</v>
      </c>
      <c r="S346" s="14" t="s">
        <v>119</v>
      </c>
      <c r="T346" s="14" t="s">
        <v>143</v>
      </c>
    </row>
    <row r="347" spans="1:20" x14ac:dyDescent="0.3">
      <c r="A347" s="11">
        <v>44634.561400462961</v>
      </c>
      <c r="B347" s="11"/>
      <c r="C347" s="15">
        <v>44634</v>
      </c>
      <c r="D347" s="16">
        <v>0.56140046296296298</v>
      </c>
      <c r="E347" s="16"/>
      <c r="F347" s="13">
        <v>78.617500000000007</v>
      </c>
      <c r="G347" s="12">
        <v>73.8</v>
      </c>
      <c r="H347" s="12">
        <v>75.44</v>
      </c>
      <c r="I347" s="12">
        <v>85.28</v>
      </c>
      <c r="J347" s="12">
        <v>77.899999999999991</v>
      </c>
      <c r="K347" s="12">
        <v>80.36</v>
      </c>
      <c r="L347" s="12">
        <v>74.62</v>
      </c>
      <c r="M347" s="12">
        <v>82</v>
      </c>
      <c r="N347" s="12">
        <v>79.539999999999992</v>
      </c>
      <c r="O347" s="13">
        <v>78.617500000000007</v>
      </c>
      <c r="P347" s="17" t="s">
        <v>10</v>
      </c>
      <c r="Q347" s="14" t="s">
        <v>10</v>
      </c>
      <c r="R347" s="14" t="s">
        <v>15</v>
      </c>
      <c r="S347" s="14" t="s">
        <v>119</v>
      </c>
      <c r="T347" s="14" t="s">
        <v>143</v>
      </c>
    </row>
    <row r="348" spans="1:20" x14ac:dyDescent="0.3">
      <c r="A348" s="11">
        <v>44634.561793981484</v>
      </c>
      <c r="B348" s="11"/>
      <c r="C348" s="15">
        <v>44634</v>
      </c>
      <c r="D348" s="16">
        <v>0.56179398148148152</v>
      </c>
      <c r="E348" s="16"/>
      <c r="F348" s="13">
        <v>103.785625</v>
      </c>
      <c r="G348" s="12">
        <v>115</v>
      </c>
      <c r="H348" s="12">
        <v>97.06</v>
      </c>
      <c r="I348" s="12">
        <v>109.72</v>
      </c>
      <c r="J348" s="12">
        <v>100.22499999999999</v>
      </c>
      <c r="K348" s="12">
        <v>103.39</v>
      </c>
      <c r="L348" s="12">
        <v>96.00500000000001</v>
      </c>
      <c r="M348" s="12">
        <v>112.88500000000001</v>
      </c>
      <c r="N348" s="12">
        <v>96</v>
      </c>
      <c r="O348" s="13">
        <v>103.785625</v>
      </c>
      <c r="P348" s="17" t="s">
        <v>10</v>
      </c>
      <c r="Q348" s="14" t="s">
        <v>10</v>
      </c>
      <c r="R348" s="14" t="s">
        <v>15</v>
      </c>
      <c r="S348" s="14" t="s">
        <v>119</v>
      </c>
      <c r="T348" s="14" t="s">
        <v>143</v>
      </c>
    </row>
    <row r="349" spans="1:20" x14ac:dyDescent="0.3">
      <c r="A349" s="11">
        <v>44634.561828703707</v>
      </c>
      <c r="B349" s="11"/>
      <c r="C349" s="15">
        <v>44634</v>
      </c>
      <c r="D349" s="16">
        <v>0.56182870370370364</v>
      </c>
      <c r="E349" s="16"/>
      <c r="F349" s="13">
        <v>73.82374999999999</v>
      </c>
      <c r="G349" s="12">
        <v>69.3</v>
      </c>
      <c r="H349" s="12">
        <v>70.84</v>
      </c>
      <c r="I349" s="12">
        <v>80.08</v>
      </c>
      <c r="J349" s="12">
        <v>73.149999999999991</v>
      </c>
      <c r="K349" s="12">
        <v>75.459999999999994</v>
      </c>
      <c r="L349" s="12">
        <v>70.070000000000007</v>
      </c>
      <c r="M349" s="12">
        <v>77</v>
      </c>
      <c r="N349" s="12">
        <v>74.69</v>
      </c>
      <c r="O349" s="13">
        <v>73.82374999999999</v>
      </c>
      <c r="P349" s="17" t="s">
        <v>10</v>
      </c>
      <c r="Q349" s="14" t="s">
        <v>10</v>
      </c>
      <c r="R349" s="14" t="s">
        <v>15</v>
      </c>
      <c r="S349" s="14" t="s">
        <v>119</v>
      </c>
      <c r="T349" s="14" t="s">
        <v>143</v>
      </c>
    </row>
    <row r="350" spans="1:20" x14ac:dyDescent="0.3">
      <c r="A350" s="11">
        <v>44634.561944444446</v>
      </c>
      <c r="B350" s="11"/>
      <c r="C350" s="15">
        <v>44634</v>
      </c>
      <c r="D350" s="16">
        <v>0.56194444444444447</v>
      </c>
      <c r="E350" s="16"/>
      <c r="F350" s="13">
        <v>76.7</v>
      </c>
      <c r="G350" s="12">
        <v>72</v>
      </c>
      <c r="H350" s="12">
        <v>73.600000000000009</v>
      </c>
      <c r="I350" s="12">
        <v>83.2</v>
      </c>
      <c r="J350" s="12">
        <v>76</v>
      </c>
      <c r="K350" s="12">
        <v>78.400000000000006</v>
      </c>
      <c r="L350" s="12">
        <v>72.8</v>
      </c>
      <c r="M350" s="12">
        <v>80</v>
      </c>
      <c r="N350" s="12">
        <v>77.599999999999994</v>
      </c>
      <c r="O350" s="13">
        <v>76.7</v>
      </c>
      <c r="P350" s="17" t="s">
        <v>10</v>
      </c>
      <c r="Q350" s="14" t="s">
        <v>10</v>
      </c>
      <c r="R350" s="14" t="s">
        <v>15</v>
      </c>
      <c r="S350" s="14" t="s">
        <v>119</v>
      </c>
      <c r="T350" s="14" t="s">
        <v>143</v>
      </c>
    </row>
    <row r="351" spans="1:20" x14ac:dyDescent="0.3">
      <c r="A351" s="11">
        <v>44634.562488425923</v>
      </c>
      <c r="B351" s="11"/>
      <c r="C351" s="15">
        <v>44634</v>
      </c>
      <c r="D351" s="16">
        <v>0.56248842592592596</v>
      </c>
      <c r="E351" s="16"/>
      <c r="F351" s="13">
        <v>110.18</v>
      </c>
      <c r="G351" s="12">
        <v>127</v>
      </c>
      <c r="H351" s="12">
        <v>103.04</v>
      </c>
      <c r="I351" s="12">
        <v>116.48</v>
      </c>
      <c r="J351" s="12">
        <v>106.39999999999999</v>
      </c>
      <c r="K351" s="12">
        <v>109.75999999999999</v>
      </c>
      <c r="L351" s="12">
        <v>101.92</v>
      </c>
      <c r="M351" s="12">
        <v>119.84</v>
      </c>
      <c r="N351" s="12">
        <v>97</v>
      </c>
      <c r="O351" s="13">
        <v>110.18</v>
      </c>
      <c r="P351" s="17" t="s">
        <v>10</v>
      </c>
      <c r="Q351" s="14" t="s">
        <v>10</v>
      </c>
      <c r="R351" s="14" t="s">
        <v>15</v>
      </c>
      <c r="S351" s="14" t="s">
        <v>119</v>
      </c>
      <c r="T351" s="14" t="s">
        <v>143</v>
      </c>
    </row>
    <row r="352" spans="1:20" x14ac:dyDescent="0.3">
      <c r="A352" s="11">
        <v>44634.563032407408</v>
      </c>
      <c r="B352" s="11"/>
      <c r="C352" s="15">
        <v>44634</v>
      </c>
      <c r="D352" s="16">
        <v>0.56303240740740745</v>
      </c>
      <c r="E352" s="16"/>
      <c r="F352" s="13">
        <v>84.37</v>
      </c>
      <c r="G352" s="12">
        <v>79.2</v>
      </c>
      <c r="H352" s="12">
        <v>80.960000000000008</v>
      </c>
      <c r="I352" s="12">
        <v>91.52000000000001</v>
      </c>
      <c r="J352" s="12">
        <v>83.6</v>
      </c>
      <c r="K352" s="12">
        <v>86.24</v>
      </c>
      <c r="L352" s="12">
        <v>80.08</v>
      </c>
      <c r="M352" s="12">
        <v>88</v>
      </c>
      <c r="N352" s="12">
        <v>85.36</v>
      </c>
      <c r="O352" s="13">
        <v>84.37</v>
      </c>
      <c r="P352" s="17" t="s">
        <v>10</v>
      </c>
      <c r="Q352" s="14" t="s">
        <v>10</v>
      </c>
      <c r="R352" s="14" t="s">
        <v>15</v>
      </c>
      <c r="S352" s="14" t="s">
        <v>119</v>
      </c>
      <c r="T352" s="14" t="s">
        <v>143</v>
      </c>
    </row>
    <row r="353" spans="1:20" x14ac:dyDescent="0.3">
      <c r="A353" s="11">
        <v>44634.56318287037</v>
      </c>
      <c r="B353" s="11"/>
      <c r="C353" s="15">
        <v>44634</v>
      </c>
      <c r="D353" s="16">
        <v>0.5631828703703704</v>
      </c>
      <c r="E353" s="16"/>
      <c r="F353" s="13">
        <v>109.19624999999999</v>
      </c>
      <c r="G353" s="12">
        <v>125</v>
      </c>
      <c r="H353" s="12">
        <v>102.12</v>
      </c>
      <c r="I353" s="12">
        <v>115.44</v>
      </c>
      <c r="J353" s="12">
        <v>105.44999999999999</v>
      </c>
      <c r="K353" s="12">
        <v>108.78</v>
      </c>
      <c r="L353" s="12">
        <v>101.01</v>
      </c>
      <c r="M353" s="12">
        <v>118.77000000000001</v>
      </c>
      <c r="N353" s="12">
        <v>97</v>
      </c>
      <c r="O353" s="13">
        <v>109.19624999999999</v>
      </c>
      <c r="P353" s="17" t="s">
        <v>10</v>
      </c>
      <c r="Q353" s="14" t="s">
        <v>10</v>
      </c>
      <c r="R353" s="14" t="s">
        <v>15</v>
      </c>
      <c r="S353" s="14" t="s">
        <v>119</v>
      </c>
      <c r="T353" s="14" t="s">
        <v>143</v>
      </c>
    </row>
    <row r="354" spans="1:20" x14ac:dyDescent="0.3">
      <c r="A354" s="11">
        <v>44634.563194444447</v>
      </c>
      <c r="B354" s="11"/>
      <c r="C354" s="15">
        <v>44634</v>
      </c>
      <c r="D354" s="16">
        <v>0.56319444444444444</v>
      </c>
      <c r="E354" s="16"/>
      <c r="F354" s="13">
        <v>72.52</v>
      </c>
      <c r="G354" s="12">
        <v>66.600000000000009</v>
      </c>
      <c r="H354" s="12">
        <v>55</v>
      </c>
      <c r="I354" s="12">
        <v>76.960000000000008</v>
      </c>
      <c r="J354" s="12">
        <v>70.3</v>
      </c>
      <c r="K354" s="12">
        <v>72.52</v>
      </c>
      <c r="L354" s="12">
        <v>80</v>
      </c>
      <c r="M354" s="12">
        <v>87</v>
      </c>
      <c r="N354" s="12">
        <v>71.78</v>
      </c>
      <c r="O354" s="13">
        <v>72.52</v>
      </c>
      <c r="P354" s="17" t="s">
        <v>10</v>
      </c>
      <c r="Q354" s="14" t="s">
        <v>10</v>
      </c>
      <c r="R354" s="14" t="s">
        <v>15</v>
      </c>
      <c r="S354" s="14" t="s">
        <v>119</v>
      </c>
      <c r="T354" s="14" t="s">
        <v>143</v>
      </c>
    </row>
    <row r="355" spans="1:20" x14ac:dyDescent="0.3">
      <c r="A355" s="11">
        <v>44634.563564814816</v>
      </c>
      <c r="B355" s="11"/>
      <c r="C355" s="15">
        <v>44634</v>
      </c>
      <c r="D355" s="16">
        <v>0.5635648148148148</v>
      </c>
      <c r="E355" s="16"/>
      <c r="F355" s="13">
        <v>92.268749999999997</v>
      </c>
      <c r="G355" s="12">
        <v>85.5</v>
      </c>
      <c r="H355" s="12">
        <v>87.4</v>
      </c>
      <c r="I355" s="12">
        <v>98.8</v>
      </c>
      <c r="J355" s="12">
        <v>90.25</v>
      </c>
      <c r="K355" s="12">
        <v>93.1</v>
      </c>
      <c r="L355" s="12">
        <v>86.45</v>
      </c>
      <c r="M355" s="12">
        <v>101.65</v>
      </c>
      <c r="N355" s="12">
        <v>95</v>
      </c>
      <c r="O355" s="13">
        <v>92.268749999999997</v>
      </c>
      <c r="P355" s="17" t="s">
        <v>10</v>
      </c>
      <c r="Q355" s="14" t="s">
        <v>10</v>
      </c>
      <c r="R355" s="14" t="s">
        <v>15</v>
      </c>
      <c r="S355" s="14" t="s">
        <v>119</v>
      </c>
      <c r="T355" s="14" t="s">
        <v>143</v>
      </c>
    </row>
    <row r="356" spans="1:20" x14ac:dyDescent="0.3">
      <c r="A356" s="11">
        <v>44634.563576388886</v>
      </c>
      <c r="B356" s="11"/>
      <c r="C356" s="15">
        <v>44634</v>
      </c>
      <c r="D356" s="16">
        <v>0.56357638888888884</v>
      </c>
      <c r="E356" s="16"/>
      <c r="F356" s="13">
        <v>77.658749999999998</v>
      </c>
      <c r="G356" s="12">
        <v>72.900000000000006</v>
      </c>
      <c r="H356" s="12">
        <v>74.52000000000001</v>
      </c>
      <c r="I356" s="12">
        <v>84.240000000000009</v>
      </c>
      <c r="J356" s="12">
        <v>76.95</v>
      </c>
      <c r="K356" s="12">
        <v>79.38</v>
      </c>
      <c r="L356" s="12">
        <v>73.710000000000008</v>
      </c>
      <c r="M356" s="12">
        <v>81</v>
      </c>
      <c r="N356" s="12">
        <v>78.569999999999993</v>
      </c>
      <c r="O356" s="13">
        <v>77.658749999999998</v>
      </c>
      <c r="P356" s="17" t="s">
        <v>10</v>
      </c>
      <c r="Q356" s="14" t="s">
        <v>10</v>
      </c>
      <c r="R356" s="14" t="s">
        <v>15</v>
      </c>
      <c r="S356" s="14" t="s">
        <v>119</v>
      </c>
      <c r="T356" s="14" t="s">
        <v>143</v>
      </c>
    </row>
    <row r="357" spans="1:20" x14ac:dyDescent="0.3">
      <c r="A357" s="11">
        <v>44634.563784722224</v>
      </c>
      <c r="B357" s="11"/>
      <c r="C357" s="15">
        <v>44634</v>
      </c>
      <c r="D357" s="16">
        <v>0.5637847222222222</v>
      </c>
      <c r="E357" s="16"/>
      <c r="F357" s="13">
        <v>119.55999999999999</v>
      </c>
      <c r="G357" s="12">
        <v>122</v>
      </c>
      <c r="H357" s="12">
        <v>112.24000000000001</v>
      </c>
      <c r="I357" s="12">
        <v>126.88000000000001</v>
      </c>
      <c r="J357" s="12">
        <v>115.89999999999999</v>
      </c>
      <c r="K357" s="12">
        <v>119.56</v>
      </c>
      <c r="L357" s="12">
        <v>111.02000000000001</v>
      </c>
      <c r="M357" s="12">
        <v>130.54000000000002</v>
      </c>
      <c r="N357" s="12">
        <v>118.34</v>
      </c>
      <c r="O357" s="13">
        <v>119.55999999999999</v>
      </c>
      <c r="P357" s="17" t="s">
        <v>10</v>
      </c>
      <c r="Q357" s="14" t="s">
        <v>10</v>
      </c>
      <c r="R357" s="14" t="s">
        <v>15</v>
      </c>
      <c r="S357" s="14" t="s">
        <v>119</v>
      </c>
      <c r="T357" s="14" t="s">
        <v>143</v>
      </c>
    </row>
    <row r="358" spans="1:20" x14ac:dyDescent="0.3">
      <c r="A358" s="11">
        <v>44634.563877314817</v>
      </c>
      <c r="B358" s="11"/>
      <c r="C358" s="15">
        <v>44634</v>
      </c>
      <c r="D358" s="16">
        <v>0.56387731481481485</v>
      </c>
      <c r="E358" s="16"/>
      <c r="F358" s="13">
        <v>108.21250000000001</v>
      </c>
      <c r="G358" s="12">
        <v>124</v>
      </c>
      <c r="H358" s="12">
        <v>101.2</v>
      </c>
      <c r="I358" s="12">
        <v>114.4</v>
      </c>
      <c r="J358" s="12">
        <v>104.5</v>
      </c>
      <c r="K358" s="12">
        <v>107.8</v>
      </c>
      <c r="L358" s="12">
        <v>100.10000000000001</v>
      </c>
      <c r="M358" s="12">
        <v>117.7</v>
      </c>
      <c r="N358" s="12">
        <v>96</v>
      </c>
      <c r="O358" s="13">
        <v>108.21250000000001</v>
      </c>
      <c r="P358" s="17" t="s">
        <v>10</v>
      </c>
      <c r="Q358" s="14" t="s">
        <v>10</v>
      </c>
      <c r="R358" s="14" t="s">
        <v>15</v>
      </c>
      <c r="S358" s="14" t="s">
        <v>119</v>
      </c>
      <c r="T358" s="14" t="s">
        <v>143</v>
      </c>
    </row>
    <row r="359" spans="1:20" x14ac:dyDescent="0.3">
      <c r="A359" s="11">
        <v>44634.564571759256</v>
      </c>
      <c r="B359" s="11"/>
      <c r="C359" s="15">
        <v>44634</v>
      </c>
      <c r="D359" s="16">
        <v>0.56457175925925929</v>
      </c>
      <c r="E359" s="16"/>
      <c r="F359" s="13">
        <v>103.29375</v>
      </c>
      <c r="G359" s="12">
        <v>112</v>
      </c>
      <c r="H359" s="12">
        <v>96.600000000000009</v>
      </c>
      <c r="I359" s="12">
        <v>109.2</v>
      </c>
      <c r="J359" s="12">
        <v>99.75</v>
      </c>
      <c r="K359" s="12">
        <v>102.89999999999999</v>
      </c>
      <c r="L359" s="12">
        <v>95.55</v>
      </c>
      <c r="M359" s="12">
        <v>112.35000000000001</v>
      </c>
      <c r="N359" s="12">
        <v>98</v>
      </c>
      <c r="O359" s="13">
        <v>103.29375</v>
      </c>
      <c r="P359" s="17" t="s">
        <v>10</v>
      </c>
      <c r="Q359" s="14" t="s">
        <v>10</v>
      </c>
      <c r="R359" s="14" t="s">
        <v>15</v>
      </c>
      <c r="S359" s="14" t="s">
        <v>119</v>
      </c>
      <c r="T359" s="14" t="s">
        <v>143</v>
      </c>
    </row>
    <row r="360" spans="1:20" x14ac:dyDescent="0.3">
      <c r="A360" s="11">
        <v>44634.565162037034</v>
      </c>
      <c r="B360" s="11"/>
      <c r="C360" s="15">
        <v>44634</v>
      </c>
      <c r="D360" s="16">
        <v>0.56516203703703705</v>
      </c>
      <c r="E360" s="16"/>
      <c r="F360" s="13">
        <v>107.80000000000001</v>
      </c>
      <c r="G360" s="12">
        <v>110</v>
      </c>
      <c r="H360" s="12">
        <v>101.2</v>
      </c>
      <c r="I360" s="12">
        <v>114.4</v>
      </c>
      <c r="J360" s="12">
        <v>104.5</v>
      </c>
      <c r="K360" s="12">
        <v>107.8</v>
      </c>
      <c r="L360" s="12">
        <v>100.10000000000001</v>
      </c>
      <c r="M360" s="12">
        <v>117.7</v>
      </c>
      <c r="N360" s="12">
        <v>106.7</v>
      </c>
      <c r="O360" s="13">
        <v>107.80000000000001</v>
      </c>
      <c r="P360" s="17" t="s">
        <v>10</v>
      </c>
      <c r="Q360" s="14" t="s">
        <v>10</v>
      </c>
      <c r="R360" s="14" t="s">
        <v>15</v>
      </c>
      <c r="S360" s="14" t="s">
        <v>119</v>
      </c>
      <c r="T360" s="14" t="s">
        <v>143</v>
      </c>
    </row>
    <row r="361" spans="1:20" x14ac:dyDescent="0.3">
      <c r="A361" s="11">
        <v>44634.565266203703</v>
      </c>
      <c r="B361" s="11"/>
      <c r="C361" s="15">
        <v>44634</v>
      </c>
      <c r="D361" s="16">
        <v>0.56526620370370373</v>
      </c>
      <c r="E361" s="16"/>
      <c r="F361" s="13">
        <v>100.83437499999999</v>
      </c>
      <c r="G361" s="12">
        <v>114</v>
      </c>
      <c r="H361" s="12">
        <v>94.3</v>
      </c>
      <c r="I361" s="12">
        <v>106.60000000000001</v>
      </c>
      <c r="J361" s="12">
        <v>97.375</v>
      </c>
      <c r="K361" s="12">
        <v>100.45</v>
      </c>
      <c r="L361" s="12">
        <v>93.275000000000006</v>
      </c>
      <c r="M361" s="12">
        <v>109.67500000000001</v>
      </c>
      <c r="N361" s="12">
        <v>91</v>
      </c>
      <c r="O361" s="13">
        <v>100.83437499999999</v>
      </c>
      <c r="P361" s="17" t="s">
        <v>10</v>
      </c>
      <c r="Q361" s="14" t="s">
        <v>10</v>
      </c>
      <c r="R361" s="14" t="s">
        <v>15</v>
      </c>
      <c r="S361" s="14" t="s">
        <v>119</v>
      </c>
      <c r="T361" s="14" t="s">
        <v>143</v>
      </c>
    </row>
    <row r="362" spans="1:20" x14ac:dyDescent="0.3">
      <c r="A362" s="11">
        <v>44634.565300925926</v>
      </c>
      <c r="B362" s="11"/>
      <c r="C362" s="15">
        <v>44634</v>
      </c>
      <c r="D362" s="16">
        <v>0.56530092592592596</v>
      </c>
      <c r="E362" s="16"/>
      <c r="F362" s="13">
        <v>78.617500000000007</v>
      </c>
      <c r="G362" s="12">
        <v>73.8</v>
      </c>
      <c r="H362" s="12">
        <v>75.44</v>
      </c>
      <c r="I362" s="12">
        <v>85.28</v>
      </c>
      <c r="J362" s="12">
        <v>77.899999999999991</v>
      </c>
      <c r="K362" s="12">
        <v>80.36</v>
      </c>
      <c r="L362" s="12">
        <v>74.62</v>
      </c>
      <c r="M362" s="12">
        <v>82</v>
      </c>
      <c r="N362" s="12">
        <v>79.539999999999992</v>
      </c>
      <c r="O362" s="13">
        <v>78.617500000000007</v>
      </c>
      <c r="P362" s="17" t="s">
        <v>10</v>
      </c>
      <c r="Q362" s="14" t="s">
        <v>10</v>
      </c>
      <c r="R362" s="14" t="s">
        <v>15</v>
      </c>
      <c r="S362" s="14" t="s">
        <v>119</v>
      </c>
      <c r="T362" s="14" t="s">
        <v>143</v>
      </c>
    </row>
    <row r="363" spans="1:20" x14ac:dyDescent="0.3">
      <c r="A363" s="11">
        <v>44634.565474537034</v>
      </c>
      <c r="B363" s="11"/>
      <c r="C363" s="15">
        <v>44634</v>
      </c>
      <c r="D363" s="16">
        <v>0.56547453703703698</v>
      </c>
      <c r="E363" s="16"/>
      <c r="F363" s="13">
        <v>74.782499999999999</v>
      </c>
      <c r="G363" s="12">
        <v>70.2</v>
      </c>
      <c r="H363" s="12">
        <v>71.760000000000005</v>
      </c>
      <c r="I363" s="12">
        <v>81.12</v>
      </c>
      <c r="J363" s="12">
        <v>74.099999999999994</v>
      </c>
      <c r="K363" s="12">
        <v>76.44</v>
      </c>
      <c r="L363" s="12">
        <v>70.98</v>
      </c>
      <c r="M363" s="12">
        <v>78</v>
      </c>
      <c r="N363" s="12">
        <v>75.66</v>
      </c>
      <c r="O363" s="13">
        <v>74.782499999999999</v>
      </c>
      <c r="P363" s="17" t="s">
        <v>10</v>
      </c>
      <c r="Q363" s="14" t="s">
        <v>10</v>
      </c>
      <c r="R363" s="14" t="s">
        <v>15</v>
      </c>
      <c r="S363" s="14" t="s">
        <v>119</v>
      </c>
      <c r="T363" s="14" t="s">
        <v>143</v>
      </c>
    </row>
    <row r="364" spans="1:20" x14ac:dyDescent="0.3">
      <c r="A364" s="11">
        <v>44634.565960648149</v>
      </c>
      <c r="B364" s="11"/>
      <c r="C364" s="15">
        <v>44634</v>
      </c>
      <c r="D364" s="16">
        <v>0.56596064814814817</v>
      </c>
      <c r="E364" s="16"/>
      <c r="F364" s="13">
        <v>101.32625000000002</v>
      </c>
      <c r="G364" s="12">
        <v>116</v>
      </c>
      <c r="H364" s="12">
        <v>94.76</v>
      </c>
      <c r="I364" s="12">
        <v>107.12</v>
      </c>
      <c r="J364" s="12">
        <v>97.85</v>
      </c>
      <c r="K364" s="12">
        <v>100.94</v>
      </c>
      <c r="L364" s="12">
        <v>93.73</v>
      </c>
      <c r="M364" s="12">
        <v>110.21000000000001</v>
      </c>
      <c r="N364" s="12">
        <v>90</v>
      </c>
      <c r="O364" s="13">
        <v>101.32625000000002</v>
      </c>
      <c r="P364" s="17" t="s">
        <v>10</v>
      </c>
      <c r="Q364" s="14" t="s">
        <v>10</v>
      </c>
      <c r="R364" s="14" t="s">
        <v>15</v>
      </c>
      <c r="S364" s="14" t="s">
        <v>119</v>
      </c>
      <c r="T364" s="14" t="s">
        <v>143</v>
      </c>
    </row>
    <row r="365" spans="1:20" x14ac:dyDescent="0.3">
      <c r="A365" s="11">
        <v>44634.566284722219</v>
      </c>
      <c r="B365" s="11"/>
      <c r="C365" s="15">
        <v>44634</v>
      </c>
      <c r="D365" s="16">
        <v>0.56628472222222226</v>
      </c>
      <c r="E365" s="16"/>
      <c r="F365" s="13">
        <v>79.177500000000009</v>
      </c>
      <c r="G365" s="12">
        <v>72.900000000000006</v>
      </c>
      <c r="H365" s="12">
        <v>81</v>
      </c>
      <c r="I365" s="12">
        <v>84.240000000000009</v>
      </c>
      <c r="J365" s="12">
        <v>76.95</v>
      </c>
      <c r="K365" s="12">
        <v>79.38</v>
      </c>
      <c r="L365" s="12">
        <v>73.710000000000008</v>
      </c>
      <c r="M365" s="12">
        <v>86.67</v>
      </c>
      <c r="N365" s="12">
        <v>78.569999999999993</v>
      </c>
      <c r="O365" s="13">
        <v>79.177500000000009</v>
      </c>
      <c r="P365" s="17" t="s">
        <v>10</v>
      </c>
      <c r="Q365" s="14" t="s">
        <v>10</v>
      </c>
      <c r="R365" s="14" t="s">
        <v>15</v>
      </c>
      <c r="S365" s="14" t="s">
        <v>119</v>
      </c>
      <c r="T365" s="14" t="s">
        <v>143</v>
      </c>
    </row>
    <row r="366" spans="1:20" x14ac:dyDescent="0.3">
      <c r="A366" s="11">
        <v>44634.566655092596</v>
      </c>
      <c r="B366" s="11"/>
      <c r="C366" s="15">
        <v>44634</v>
      </c>
      <c r="D366" s="16">
        <v>0.56665509259259261</v>
      </c>
      <c r="E366" s="16"/>
      <c r="F366" s="13">
        <v>102.05000000000001</v>
      </c>
      <c r="G366" s="12">
        <v>135</v>
      </c>
      <c r="H366" s="12">
        <v>96.293333333333337</v>
      </c>
      <c r="I366" s="12">
        <v>108.85333333333334</v>
      </c>
      <c r="J366" s="12">
        <v>99.433333333333337</v>
      </c>
      <c r="K366" s="12">
        <v>102.57333333333334</v>
      </c>
      <c r="L366" s="12">
        <v>95.24666666666667</v>
      </c>
      <c r="M366" s="12">
        <v>97</v>
      </c>
      <c r="N366" s="12">
        <v>82</v>
      </c>
      <c r="O366" s="13">
        <v>102.05000000000001</v>
      </c>
      <c r="P366" s="17" t="s">
        <v>10</v>
      </c>
      <c r="Q366" s="14" t="s">
        <v>10</v>
      </c>
      <c r="R366" s="14" t="s">
        <v>15</v>
      </c>
      <c r="S366" s="14" t="s">
        <v>119</v>
      </c>
      <c r="T366" s="14" t="s">
        <v>143</v>
      </c>
    </row>
    <row r="367" spans="1:20" x14ac:dyDescent="0.3">
      <c r="A367" s="11">
        <v>44634.566666666666</v>
      </c>
      <c r="B367" s="11"/>
      <c r="C367" s="15">
        <v>44634</v>
      </c>
      <c r="D367" s="16">
        <v>0.56666666666666665</v>
      </c>
      <c r="E367" s="16"/>
      <c r="F367" s="13">
        <v>91.664999999999992</v>
      </c>
      <c r="G367" s="12">
        <v>85.05</v>
      </c>
      <c r="H367" s="12">
        <v>86.94</v>
      </c>
      <c r="I367" s="12">
        <v>98.28</v>
      </c>
      <c r="J367" s="12">
        <v>89.774999999999991</v>
      </c>
      <c r="K367" s="12">
        <v>92.61</v>
      </c>
      <c r="L367" s="12">
        <v>92</v>
      </c>
      <c r="M367" s="12">
        <v>97</v>
      </c>
      <c r="N367" s="12">
        <v>91.664999999999992</v>
      </c>
      <c r="O367" s="13">
        <v>91.664999999999992</v>
      </c>
      <c r="P367" s="17" t="s">
        <v>10</v>
      </c>
      <c r="Q367" s="14" t="s">
        <v>10</v>
      </c>
      <c r="R367" s="14" t="s">
        <v>15</v>
      </c>
      <c r="S367" s="14" t="s">
        <v>119</v>
      </c>
      <c r="T367" s="14" t="s">
        <v>143</v>
      </c>
    </row>
    <row r="368" spans="1:20" x14ac:dyDescent="0.3">
      <c r="A368" s="11">
        <v>44634.567349537036</v>
      </c>
      <c r="B368" s="11"/>
      <c r="C368" s="15">
        <v>44634</v>
      </c>
      <c r="D368" s="16">
        <v>0.56734953703703705</v>
      </c>
      <c r="E368" s="16"/>
      <c r="F368" s="13">
        <v>109.68812500000001</v>
      </c>
      <c r="G368" s="12">
        <v>135</v>
      </c>
      <c r="H368" s="12">
        <v>102.58</v>
      </c>
      <c r="I368" s="12">
        <v>115.96000000000001</v>
      </c>
      <c r="J368" s="12">
        <v>105.925</v>
      </c>
      <c r="K368" s="12">
        <v>109.27</v>
      </c>
      <c r="L368" s="12">
        <v>101.465</v>
      </c>
      <c r="M368" s="12">
        <v>119.30500000000001</v>
      </c>
      <c r="N368" s="12">
        <v>88</v>
      </c>
      <c r="O368" s="13">
        <v>109.68812500000001</v>
      </c>
      <c r="P368" s="17" t="s">
        <v>10</v>
      </c>
      <c r="Q368" s="14" t="s">
        <v>10</v>
      </c>
      <c r="R368" s="14" t="s">
        <v>15</v>
      </c>
      <c r="S368" s="14" t="s">
        <v>119</v>
      </c>
      <c r="T368" s="14" t="s">
        <v>143</v>
      </c>
    </row>
    <row r="369" spans="1:20" x14ac:dyDescent="0.3">
      <c r="A369" s="11">
        <v>44634.567615740743</v>
      </c>
      <c r="B369" s="11"/>
      <c r="C369" s="15">
        <v>44634</v>
      </c>
      <c r="D369" s="16">
        <v>0.56761574074074073</v>
      </c>
      <c r="E369" s="16"/>
      <c r="F369" s="13">
        <v>91.297500000000014</v>
      </c>
      <c r="G369" s="12">
        <v>84.600000000000009</v>
      </c>
      <c r="H369" s="12">
        <v>86.48</v>
      </c>
      <c r="I369" s="12">
        <v>97.76</v>
      </c>
      <c r="J369" s="12">
        <v>89.3</v>
      </c>
      <c r="K369" s="12">
        <v>92.12</v>
      </c>
      <c r="L369" s="12">
        <v>85.54</v>
      </c>
      <c r="M369" s="12">
        <v>100.58000000000001</v>
      </c>
      <c r="N369" s="12">
        <v>94</v>
      </c>
      <c r="O369" s="13">
        <v>91.297500000000014</v>
      </c>
      <c r="P369" s="17" t="s">
        <v>10</v>
      </c>
      <c r="Q369" s="14" t="s">
        <v>10</v>
      </c>
      <c r="R369" s="14" t="s">
        <v>15</v>
      </c>
      <c r="S369" s="14" t="s">
        <v>119</v>
      </c>
      <c r="T369" s="14" t="s">
        <v>143</v>
      </c>
    </row>
    <row r="370" spans="1:20" x14ac:dyDescent="0.3">
      <c r="A370" s="11">
        <v>44634.567812499998</v>
      </c>
      <c r="B370" s="11"/>
      <c r="C370" s="15">
        <v>44634</v>
      </c>
      <c r="D370" s="16">
        <v>0.56781249999999994</v>
      </c>
      <c r="E370" s="16"/>
      <c r="F370" s="13">
        <v>86.441250000000011</v>
      </c>
      <c r="G370" s="12">
        <v>80.100000000000009</v>
      </c>
      <c r="H370" s="12">
        <v>81.88000000000001</v>
      </c>
      <c r="I370" s="12">
        <v>92.56</v>
      </c>
      <c r="J370" s="12">
        <v>84.55</v>
      </c>
      <c r="K370" s="12">
        <v>87.22</v>
      </c>
      <c r="L370" s="12">
        <v>80.990000000000009</v>
      </c>
      <c r="M370" s="12">
        <v>95.23</v>
      </c>
      <c r="N370" s="12">
        <v>89</v>
      </c>
      <c r="O370" s="13">
        <v>86.441250000000011</v>
      </c>
      <c r="P370" s="17" t="s">
        <v>10</v>
      </c>
      <c r="Q370" s="14" t="s">
        <v>10</v>
      </c>
      <c r="R370" s="14" t="s">
        <v>15</v>
      </c>
      <c r="S370" s="14" t="s">
        <v>119</v>
      </c>
      <c r="T370" s="14" t="s">
        <v>143</v>
      </c>
    </row>
    <row r="371" spans="1:20" x14ac:dyDescent="0.3">
      <c r="A371" s="11">
        <v>44634.568043981482</v>
      </c>
      <c r="B371" s="11"/>
      <c r="C371" s="15">
        <v>44634</v>
      </c>
      <c r="D371" s="16">
        <v>0.5680439814814815</v>
      </c>
      <c r="E371" s="16"/>
      <c r="F371" s="13">
        <v>108.21250000000001</v>
      </c>
      <c r="G371" s="12">
        <v>131</v>
      </c>
      <c r="H371" s="12">
        <v>101.2</v>
      </c>
      <c r="I371" s="12">
        <v>114.4</v>
      </c>
      <c r="J371" s="12">
        <v>104.5</v>
      </c>
      <c r="K371" s="12">
        <v>107.8</v>
      </c>
      <c r="L371" s="12">
        <v>100.10000000000001</v>
      </c>
      <c r="M371" s="12">
        <v>117.7</v>
      </c>
      <c r="N371" s="12">
        <v>89</v>
      </c>
      <c r="O371" s="13">
        <v>108.21250000000001</v>
      </c>
      <c r="P371" s="17" t="s">
        <v>10</v>
      </c>
      <c r="Q371" s="14" t="s">
        <v>10</v>
      </c>
      <c r="R371" s="14" t="s">
        <v>15</v>
      </c>
      <c r="S371" s="14" t="s">
        <v>119</v>
      </c>
      <c r="T371" s="14" t="s">
        <v>143</v>
      </c>
    </row>
    <row r="372" spans="1:20" x14ac:dyDescent="0.3">
      <c r="A372" s="11">
        <v>44634.568101851852</v>
      </c>
      <c r="B372" s="11"/>
      <c r="C372" s="15">
        <v>44634</v>
      </c>
      <c r="D372" s="16">
        <v>0.5681018518518518</v>
      </c>
      <c r="E372" s="16"/>
      <c r="F372" s="13">
        <v>78.617500000000007</v>
      </c>
      <c r="G372" s="12">
        <v>73.8</v>
      </c>
      <c r="H372" s="12">
        <v>75.44</v>
      </c>
      <c r="I372" s="12">
        <v>85.28</v>
      </c>
      <c r="J372" s="12">
        <v>77.899999999999991</v>
      </c>
      <c r="K372" s="12">
        <v>80.36</v>
      </c>
      <c r="L372" s="12">
        <v>74.62</v>
      </c>
      <c r="M372" s="12">
        <v>82</v>
      </c>
      <c r="N372" s="12">
        <v>79.539999999999992</v>
      </c>
      <c r="O372" s="13">
        <v>78.617500000000007</v>
      </c>
      <c r="P372" s="17" t="s">
        <v>10</v>
      </c>
      <c r="Q372" s="14" t="s">
        <v>10</v>
      </c>
      <c r="R372" s="14" t="s">
        <v>15</v>
      </c>
      <c r="S372" s="14" t="s">
        <v>119</v>
      </c>
      <c r="T372" s="14" t="s">
        <v>143</v>
      </c>
    </row>
    <row r="373" spans="1:20" x14ac:dyDescent="0.3">
      <c r="A373" s="11">
        <v>44634.568229166667</v>
      </c>
      <c r="B373" s="11"/>
      <c r="C373" s="15">
        <v>44634</v>
      </c>
      <c r="D373" s="16">
        <v>0.56822916666666667</v>
      </c>
      <c r="E373" s="16"/>
      <c r="F373" s="13">
        <v>78.2</v>
      </c>
      <c r="G373" s="12">
        <v>72</v>
      </c>
      <c r="H373" s="12">
        <v>80</v>
      </c>
      <c r="I373" s="12">
        <v>83.2</v>
      </c>
      <c r="J373" s="12">
        <v>76</v>
      </c>
      <c r="K373" s="12">
        <v>78.400000000000006</v>
      </c>
      <c r="L373" s="12">
        <v>72.8</v>
      </c>
      <c r="M373" s="12">
        <v>85.600000000000009</v>
      </c>
      <c r="N373" s="12">
        <v>77.599999999999994</v>
      </c>
      <c r="O373" s="13">
        <v>78.2</v>
      </c>
      <c r="P373" s="17" t="s">
        <v>10</v>
      </c>
      <c r="Q373" s="14" t="s">
        <v>10</v>
      </c>
      <c r="R373" s="14" t="s">
        <v>15</v>
      </c>
      <c r="S373" s="14" t="s">
        <v>119</v>
      </c>
      <c r="T373" s="14" t="s">
        <v>143</v>
      </c>
    </row>
    <row r="374" spans="1:20" x14ac:dyDescent="0.3">
      <c r="A374" s="11">
        <v>44634.56832175926</v>
      </c>
      <c r="B374" s="11"/>
      <c r="C374" s="15">
        <v>44634</v>
      </c>
      <c r="D374" s="16">
        <v>0.56832175925925921</v>
      </c>
      <c r="E374" s="16"/>
      <c r="F374" s="13">
        <v>92.268749999999997</v>
      </c>
      <c r="G374" s="12">
        <v>85.5</v>
      </c>
      <c r="H374" s="12">
        <v>87.4</v>
      </c>
      <c r="I374" s="12">
        <v>98.8</v>
      </c>
      <c r="J374" s="12">
        <v>90.25</v>
      </c>
      <c r="K374" s="12">
        <v>93.1</v>
      </c>
      <c r="L374" s="12">
        <v>86.45</v>
      </c>
      <c r="M374" s="12">
        <v>101.65</v>
      </c>
      <c r="N374" s="12">
        <v>95</v>
      </c>
      <c r="O374" s="13">
        <v>92.268749999999997</v>
      </c>
      <c r="P374" s="17" t="s">
        <v>10</v>
      </c>
      <c r="Q374" s="14" t="s">
        <v>10</v>
      </c>
      <c r="R374" s="14" t="s">
        <v>15</v>
      </c>
      <c r="S374" s="14" t="s">
        <v>119</v>
      </c>
      <c r="T374" s="14" t="s">
        <v>143</v>
      </c>
    </row>
    <row r="375" spans="1:20" x14ac:dyDescent="0.3">
      <c r="A375" s="11">
        <v>44634.568437499998</v>
      </c>
      <c r="B375" s="11"/>
      <c r="C375" s="15">
        <v>44634</v>
      </c>
      <c r="D375" s="16">
        <v>0.56843750000000004</v>
      </c>
      <c r="E375" s="16"/>
      <c r="F375" s="13">
        <v>93.240000000000009</v>
      </c>
      <c r="G375" s="12">
        <v>86.4</v>
      </c>
      <c r="H375" s="12">
        <v>88.320000000000007</v>
      </c>
      <c r="I375" s="12">
        <v>99.84</v>
      </c>
      <c r="J375" s="12">
        <v>91.199999999999989</v>
      </c>
      <c r="K375" s="12">
        <v>94.08</v>
      </c>
      <c r="L375" s="12">
        <v>87.36</v>
      </c>
      <c r="M375" s="12">
        <v>102.72</v>
      </c>
      <c r="N375" s="12">
        <v>96</v>
      </c>
      <c r="O375" s="13">
        <v>93.240000000000009</v>
      </c>
      <c r="P375" s="17" t="s">
        <v>10</v>
      </c>
      <c r="Q375" s="14" t="s">
        <v>10</v>
      </c>
      <c r="R375" s="14" t="s">
        <v>15</v>
      </c>
      <c r="S375" s="14" t="s">
        <v>119</v>
      </c>
      <c r="T375" s="14" t="s">
        <v>143</v>
      </c>
    </row>
    <row r="376" spans="1:20" x14ac:dyDescent="0.3">
      <c r="A376" s="11">
        <v>44634.568738425929</v>
      </c>
      <c r="B376" s="11"/>
      <c r="C376" s="15">
        <v>44634</v>
      </c>
      <c r="D376" s="16">
        <v>0.56873842592592594</v>
      </c>
      <c r="E376" s="16"/>
      <c r="F376" s="13">
        <v>117.06625000000001</v>
      </c>
      <c r="G376" s="12">
        <v>143</v>
      </c>
      <c r="H376" s="12">
        <v>109.48</v>
      </c>
      <c r="I376" s="12">
        <v>123.76</v>
      </c>
      <c r="J376" s="12">
        <v>113.05</v>
      </c>
      <c r="K376" s="12">
        <v>116.62</v>
      </c>
      <c r="L376" s="12">
        <v>108.29</v>
      </c>
      <c r="M376" s="12">
        <v>127.33000000000001</v>
      </c>
      <c r="N376" s="12">
        <v>95</v>
      </c>
      <c r="O376" s="13">
        <v>117.06625000000001</v>
      </c>
      <c r="P376" s="17" t="s">
        <v>10</v>
      </c>
      <c r="Q376" s="14" t="s">
        <v>10</v>
      </c>
      <c r="R376" s="14" t="s">
        <v>15</v>
      </c>
      <c r="S376" s="14" t="s">
        <v>119</v>
      </c>
      <c r="T376" s="14" t="s">
        <v>143</v>
      </c>
    </row>
    <row r="377" spans="1:20" x14ac:dyDescent="0.3">
      <c r="A377" s="11">
        <v>44634.569432870368</v>
      </c>
      <c r="B377" s="11"/>
      <c r="C377" s="15">
        <v>44634</v>
      </c>
      <c r="D377" s="16">
        <v>0.56943287037037038</v>
      </c>
      <c r="E377" s="16"/>
      <c r="F377" s="13">
        <v>130.34</v>
      </c>
      <c r="G377" s="12">
        <v>133</v>
      </c>
      <c r="H377" s="12">
        <v>122.36</v>
      </c>
      <c r="I377" s="12">
        <v>138.32</v>
      </c>
      <c r="J377" s="12">
        <v>126.35</v>
      </c>
      <c r="K377" s="12">
        <v>130.34</v>
      </c>
      <c r="L377" s="12">
        <v>121.03</v>
      </c>
      <c r="M377" s="12">
        <v>142.31</v>
      </c>
      <c r="N377" s="12">
        <v>129.01</v>
      </c>
      <c r="O377" s="13">
        <v>130.34</v>
      </c>
      <c r="P377" s="17" t="s">
        <v>10</v>
      </c>
      <c r="Q377" s="14" t="s">
        <v>10</v>
      </c>
      <c r="R377" s="14" t="s">
        <v>15</v>
      </c>
      <c r="S377" s="14" t="s">
        <v>18</v>
      </c>
      <c r="T377" s="14" t="s">
        <v>143</v>
      </c>
    </row>
    <row r="378" spans="1:20" x14ac:dyDescent="0.3">
      <c r="A378" s="11">
        <v>44634.570127314815</v>
      </c>
      <c r="B378" s="11"/>
      <c r="C378" s="15">
        <v>44634</v>
      </c>
      <c r="D378" s="16">
        <v>0.57012731481481482</v>
      </c>
      <c r="E378" s="16"/>
      <c r="F378" s="13">
        <v>108.21250000000001</v>
      </c>
      <c r="G378" s="12">
        <v>129</v>
      </c>
      <c r="H378" s="12">
        <v>101.2</v>
      </c>
      <c r="I378" s="12">
        <v>114.4</v>
      </c>
      <c r="J378" s="12">
        <v>104.5</v>
      </c>
      <c r="K378" s="12">
        <v>107.8</v>
      </c>
      <c r="L378" s="12">
        <v>100.10000000000001</v>
      </c>
      <c r="M378" s="12">
        <v>117.7</v>
      </c>
      <c r="N378" s="12">
        <v>91</v>
      </c>
      <c r="O378" s="13">
        <v>108.21250000000001</v>
      </c>
      <c r="P378" s="17" t="s">
        <v>10</v>
      </c>
      <c r="Q378" s="14" t="s">
        <v>10</v>
      </c>
      <c r="R378" s="14" t="s">
        <v>15</v>
      </c>
      <c r="S378" s="14" t="s">
        <v>119</v>
      </c>
      <c r="T378" s="14" t="s">
        <v>143</v>
      </c>
    </row>
    <row r="379" spans="1:20" x14ac:dyDescent="0.3">
      <c r="A379" s="11">
        <v>44634.570138888892</v>
      </c>
      <c r="B379" s="11"/>
      <c r="C379" s="15">
        <v>44634</v>
      </c>
      <c r="D379" s="16">
        <v>0.57013888888888886</v>
      </c>
      <c r="E379" s="16"/>
      <c r="F379" s="13">
        <v>83.905000000000001</v>
      </c>
      <c r="G379" s="12">
        <v>77.850000000000009</v>
      </c>
      <c r="H379" s="12">
        <v>79.58</v>
      </c>
      <c r="I379" s="12">
        <v>89.960000000000008</v>
      </c>
      <c r="J379" s="12">
        <v>82.174999999999997</v>
      </c>
      <c r="K379" s="12">
        <v>84.77</v>
      </c>
      <c r="L379" s="12">
        <v>78</v>
      </c>
      <c r="M379" s="12">
        <v>95</v>
      </c>
      <c r="N379" s="12">
        <v>83.905000000000001</v>
      </c>
      <c r="O379" s="13">
        <v>83.905000000000001</v>
      </c>
      <c r="P379" s="17" t="s">
        <v>10</v>
      </c>
      <c r="Q379" s="14" t="s">
        <v>10</v>
      </c>
      <c r="R379" s="14" t="s">
        <v>15</v>
      </c>
      <c r="S379" s="14" t="s">
        <v>119</v>
      </c>
      <c r="T379" s="14" t="s">
        <v>143</v>
      </c>
    </row>
    <row r="380" spans="1:20" x14ac:dyDescent="0.3">
      <c r="A380" s="11">
        <v>44634.570763888885</v>
      </c>
      <c r="B380" s="11"/>
      <c r="C380" s="15">
        <v>44634</v>
      </c>
      <c r="D380" s="16">
        <v>0.57076388888888896</v>
      </c>
      <c r="E380" s="16"/>
      <c r="F380" s="13">
        <v>75.741249999999994</v>
      </c>
      <c r="G380" s="12">
        <v>71.100000000000009</v>
      </c>
      <c r="H380" s="12">
        <v>72.680000000000007</v>
      </c>
      <c r="I380" s="12">
        <v>82.16</v>
      </c>
      <c r="J380" s="12">
        <v>75.05</v>
      </c>
      <c r="K380" s="12">
        <v>77.42</v>
      </c>
      <c r="L380" s="12">
        <v>71.89</v>
      </c>
      <c r="M380" s="12">
        <v>79</v>
      </c>
      <c r="N380" s="12">
        <v>76.63</v>
      </c>
      <c r="O380" s="13">
        <v>75.741249999999994</v>
      </c>
      <c r="P380" s="17" t="s">
        <v>10</v>
      </c>
      <c r="Q380" s="14" t="s">
        <v>10</v>
      </c>
      <c r="R380" s="14" t="s">
        <v>15</v>
      </c>
      <c r="S380" s="14" t="s">
        <v>119</v>
      </c>
      <c r="T380" s="14" t="s">
        <v>143</v>
      </c>
    </row>
    <row r="381" spans="1:20" x14ac:dyDescent="0.3">
      <c r="A381" s="11">
        <v>44634.570821759262</v>
      </c>
      <c r="B381" s="11"/>
      <c r="C381" s="15">
        <v>44634</v>
      </c>
      <c r="D381" s="16">
        <v>0.57082175925925926</v>
      </c>
      <c r="E381" s="16"/>
      <c r="F381" s="13">
        <v>109.68812500000001</v>
      </c>
      <c r="G381" s="12">
        <v>125</v>
      </c>
      <c r="H381" s="12">
        <v>102.58</v>
      </c>
      <c r="I381" s="12">
        <v>115.96000000000001</v>
      </c>
      <c r="J381" s="12">
        <v>105.925</v>
      </c>
      <c r="K381" s="12">
        <v>109.27</v>
      </c>
      <c r="L381" s="12">
        <v>101.465</v>
      </c>
      <c r="M381" s="12">
        <v>119.30500000000001</v>
      </c>
      <c r="N381" s="12">
        <v>98</v>
      </c>
      <c r="O381" s="13">
        <v>109.68812500000001</v>
      </c>
      <c r="P381" s="17" t="s">
        <v>10</v>
      </c>
      <c r="Q381" s="14" t="s">
        <v>10</v>
      </c>
      <c r="R381" s="14" t="s">
        <v>15</v>
      </c>
      <c r="S381" s="14" t="s">
        <v>119</v>
      </c>
      <c r="T381" s="14" t="s">
        <v>143</v>
      </c>
    </row>
    <row r="382" spans="1:20" x14ac:dyDescent="0.3">
      <c r="A382" s="11">
        <v>44634.571516203701</v>
      </c>
      <c r="B382" s="11"/>
      <c r="C382" s="15">
        <v>44634</v>
      </c>
      <c r="D382" s="16">
        <v>0.57151620370370371</v>
      </c>
      <c r="E382" s="16"/>
      <c r="F382" s="13">
        <v>112.639375</v>
      </c>
      <c r="G382" s="12">
        <v>125</v>
      </c>
      <c r="H382" s="12">
        <v>105.34</v>
      </c>
      <c r="I382" s="12">
        <v>119.08</v>
      </c>
      <c r="J382" s="12">
        <v>108.77499999999999</v>
      </c>
      <c r="K382" s="12">
        <v>112.21</v>
      </c>
      <c r="L382" s="12">
        <v>104.19500000000001</v>
      </c>
      <c r="M382" s="12">
        <v>122.515</v>
      </c>
      <c r="N382" s="12">
        <v>104</v>
      </c>
      <c r="O382" s="13">
        <v>112.639375</v>
      </c>
      <c r="P382" s="17" t="s">
        <v>10</v>
      </c>
      <c r="Q382" s="14" t="s">
        <v>10</v>
      </c>
      <c r="R382" s="14" t="s">
        <v>15</v>
      </c>
      <c r="S382" s="14" t="s">
        <v>119</v>
      </c>
      <c r="T382" s="14" t="s">
        <v>143</v>
      </c>
    </row>
    <row r="383" spans="1:20" x14ac:dyDescent="0.3">
      <c r="A383" s="11">
        <v>44634.572210648148</v>
      </c>
      <c r="B383" s="11"/>
      <c r="C383" s="15">
        <v>44634</v>
      </c>
      <c r="D383" s="16">
        <v>0.57221064814814815</v>
      </c>
      <c r="E383" s="16"/>
      <c r="F383" s="13">
        <v>116.57437499999999</v>
      </c>
      <c r="G383" s="12">
        <v>123</v>
      </c>
      <c r="H383" s="12">
        <v>109.02000000000001</v>
      </c>
      <c r="I383" s="12">
        <v>123.24000000000001</v>
      </c>
      <c r="J383" s="12">
        <v>112.57499999999999</v>
      </c>
      <c r="K383" s="12">
        <v>116.13</v>
      </c>
      <c r="L383" s="12">
        <v>107.83500000000001</v>
      </c>
      <c r="M383" s="12">
        <v>126.795</v>
      </c>
      <c r="N383" s="12">
        <v>114</v>
      </c>
      <c r="O383" s="13">
        <v>116.57437499999999</v>
      </c>
      <c r="P383" s="17" t="s">
        <v>10</v>
      </c>
      <c r="Q383" s="14" t="s">
        <v>10</v>
      </c>
      <c r="R383" s="14" t="s">
        <v>15</v>
      </c>
      <c r="S383" s="14" t="s">
        <v>119</v>
      </c>
      <c r="T383" s="14" t="s">
        <v>143</v>
      </c>
    </row>
    <row r="384" spans="1:20" x14ac:dyDescent="0.3">
      <c r="A384" s="11">
        <v>44634.572905092595</v>
      </c>
      <c r="B384" s="11"/>
      <c r="C384" s="15">
        <v>44634</v>
      </c>
      <c r="D384" s="16">
        <v>0.57290509259259259</v>
      </c>
      <c r="E384" s="16"/>
      <c r="F384" s="13">
        <v>111.655625</v>
      </c>
      <c r="G384" s="12">
        <v>115</v>
      </c>
      <c r="H384" s="12">
        <v>104.42</v>
      </c>
      <c r="I384" s="12">
        <v>118.04</v>
      </c>
      <c r="J384" s="12">
        <v>107.82499999999999</v>
      </c>
      <c r="K384" s="12">
        <v>111.23</v>
      </c>
      <c r="L384" s="12">
        <v>103.285</v>
      </c>
      <c r="M384" s="12">
        <v>121.44500000000001</v>
      </c>
      <c r="N384" s="12">
        <v>112</v>
      </c>
      <c r="O384" s="13">
        <v>111.655625</v>
      </c>
      <c r="P384" s="17" t="s">
        <v>10</v>
      </c>
      <c r="Q384" s="14" t="s">
        <v>10</v>
      </c>
      <c r="R384" s="14" t="s">
        <v>15</v>
      </c>
      <c r="S384" s="14" t="s">
        <v>119</v>
      </c>
      <c r="T384" s="14" t="s">
        <v>143</v>
      </c>
    </row>
    <row r="385" spans="1:20" x14ac:dyDescent="0.3">
      <c r="A385" s="11">
        <v>44634.573136574072</v>
      </c>
      <c r="B385" s="11"/>
      <c r="C385" s="15">
        <v>44634</v>
      </c>
      <c r="D385" s="16">
        <v>0.57313657407407403</v>
      </c>
      <c r="E385" s="16"/>
      <c r="F385" s="13">
        <v>71.44874999999999</v>
      </c>
      <c r="G385" s="12">
        <v>65.7</v>
      </c>
      <c r="H385" s="12">
        <v>67.16</v>
      </c>
      <c r="I385" s="12">
        <v>75.92</v>
      </c>
      <c r="J385" s="12">
        <v>69.349999999999994</v>
      </c>
      <c r="K385" s="12">
        <v>71.539999999999992</v>
      </c>
      <c r="L385" s="12">
        <v>73</v>
      </c>
      <c r="M385" s="12">
        <v>78.11</v>
      </c>
      <c r="N385" s="12">
        <v>70.81</v>
      </c>
      <c r="O385" s="13">
        <v>71.44874999999999</v>
      </c>
      <c r="P385" s="17" t="s">
        <v>10</v>
      </c>
      <c r="Q385" s="14" t="s">
        <v>10</v>
      </c>
      <c r="R385" s="14" t="s">
        <v>15</v>
      </c>
      <c r="S385" s="14" t="s">
        <v>119</v>
      </c>
      <c r="T385" s="14" t="s">
        <v>143</v>
      </c>
    </row>
    <row r="386" spans="1:20" x14ac:dyDescent="0.3">
      <c r="A386" s="11">
        <v>44634.573599537034</v>
      </c>
      <c r="B386" s="11"/>
      <c r="C386" s="15">
        <v>44634</v>
      </c>
      <c r="D386" s="16">
        <v>0.57359953703703703</v>
      </c>
      <c r="E386" s="16"/>
      <c r="F386" s="13">
        <v>119.52562500000001</v>
      </c>
      <c r="G386" s="12">
        <v>123</v>
      </c>
      <c r="H386" s="12">
        <v>111.78</v>
      </c>
      <c r="I386" s="12">
        <v>126.36</v>
      </c>
      <c r="J386" s="12">
        <v>115.425</v>
      </c>
      <c r="K386" s="12">
        <v>119.07</v>
      </c>
      <c r="L386" s="12">
        <v>110.565</v>
      </c>
      <c r="M386" s="12">
        <v>130.005</v>
      </c>
      <c r="N386" s="12">
        <v>120</v>
      </c>
      <c r="O386" s="13">
        <v>119.52562500000001</v>
      </c>
      <c r="P386" s="17" t="s">
        <v>10</v>
      </c>
      <c r="Q386" s="14" t="s">
        <v>10</v>
      </c>
      <c r="R386" s="14" t="s">
        <v>15</v>
      </c>
      <c r="S386" s="14" t="s">
        <v>119</v>
      </c>
      <c r="T386" s="14" t="s">
        <v>143</v>
      </c>
    </row>
    <row r="387" spans="1:20" x14ac:dyDescent="0.3">
      <c r="A387" s="11">
        <v>44634.573611111111</v>
      </c>
      <c r="B387" s="11"/>
      <c r="C387" s="15">
        <v>44634</v>
      </c>
      <c r="D387" s="16">
        <v>0.57361111111111118</v>
      </c>
      <c r="E387" s="16"/>
      <c r="F387" s="13">
        <v>91.179999999999993</v>
      </c>
      <c r="G387" s="12">
        <v>84.600000000000009</v>
      </c>
      <c r="H387" s="12">
        <v>86.48</v>
      </c>
      <c r="I387" s="12">
        <v>97.76</v>
      </c>
      <c r="J387" s="12">
        <v>89.3</v>
      </c>
      <c r="K387" s="12">
        <v>92.12</v>
      </c>
      <c r="L387" s="12">
        <v>78</v>
      </c>
      <c r="M387" s="12">
        <v>110</v>
      </c>
      <c r="N387" s="12">
        <v>91.179999999999993</v>
      </c>
      <c r="O387" s="13">
        <v>91.179999999999993</v>
      </c>
      <c r="P387" s="17" t="s">
        <v>10</v>
      </c>
      <c r="Q387" s="14" t="s">
        <v>10</v>
      </c>
      <c r="R387" s="14" t="s">
        <v>15</v>
      </c>
      <c r="S387" s="14" t="s">
        <v>119</v>
      </c>
      <c r="T387" s="14" t="s">
        <v>143</v>
      </c>
    </row>
    <row r="388" spans="1:20" x14ac:dyDescent="0.3">
      <c r="A388" s="11">
        <v>44634.573981481481</v>
      </c>
      <c r="B388" s="11"/>
      <c r="C388" s="15">
        <v>44634</v>
      </c>
      <c r="D388" s="16">
        <v>0.57398148148148154</v>
      </c>
      <c r="E388" s="16"/>
      <c r="F388" s="13">
        <v>73.3125</v>
      </c>
      <c r="G388" s="12">
        <v>67.5</v>
      </c>
      <c r="H388" s="12">
        <v>75</v>
      </c>
      <c r="I388" s="12">
        <v>78</v>
      </c>
      <c r="J388" s="12">
        <v>71.25</v>
      </c>
      <c r="K388" s="12">
        <v>73.5</v>
      </c>
      <c r="L388" s="12">
        <v>68.25</v>
      </c>
      <c r="M388" s="12">
        <v>80.25</v>
      </c>
      <c r="N388" s="12">
        <v>72.75</v>
      </c>
      <c r="O388" s="13">
        <v>73.3125</v>
      </c>
      <c r="P388" s="17" t="s">
        <v>10</v>
      </c>
      <c r="Q388" s="14" t="s">
        <v>10</v>
      </c>
      <c r="R388" s="14" t="s">
        <v>15</v>
      </c>
      <c r="S388" s="14" t="s">
        <v>119</v>
      </c>
      <c r="T388" s="14" t="s">
        <v>143</v>
      </c>
    </row>
    <row r="389" spans="1:20" x14ac:dyDescent="0.3">
      <c r="A389" s="11">
        <v>44634.574293981481</v>
      </c>
      <c r="B389" s="11"/>
      <c r="C389" s="15">
        <v>44634</v>
      </c>
      <c r="D389" s="16">
        <v>0.57429398148148147</v>
      </c>
      <c r="E389" s="16"/>
      <c r="F389" s="13">
        <v>117.06625000000001</v>
      </c>
      <c r="G389" s="12">
        <v>120</v>
      </c>
      <c r="H389" s="12">
        <v>109.48</v>
      </c>
      <c r="I389" s="12">
        <v>123.76</v>
      </c>
      <c r="J389" s="12">
        <v>113.05</v>
      </c>
      <c r="K389" s="12">
        <v>116.62</v>
      </c>
      <c r="L389" s="12">
        <v>108.29</v>
      </c>
      <c r="M389" s="12">
        <v>127.33000000000001</v>
      </c>
      <c r="N389" s="12">
        <v>118</v>
      </c>
      <c r="O389" s="13">
        <v>117.06625000000001</v>
      </c>
      <c r="P389" s="17" t="s">
        <v>10</v>
      </c>
      <c r="Q389" s="14" t="s">
        <v>10</v>
      </c>
      <c r="R389" s="14" t="s">
        <v>15</v>
      </c>
      <c r="S389" s="14" t="s">
        <v>119</v>
      </c>
      <c r="T389" s="14" t="s">
        <v>143</v>
      </c>
    </row>
    <row r="390" spans="1:20" x14ac:dyDescent="0.3">
      <c r="A390" s="11">
        <v>44634.574988425928</v>
      </c>
      <c r="B390" s="11"/>
      <c r="C390" s="15">
        <v>44634</v>
      </c>
      <c r="D390" s="16">
        <v>0.57498842592592592</v>
      </c>
      <c r="E390" s="16"/>
      <c r="F390" s="13">
        <v>111.16375000000001</v>
      </c>
      <c r="G390" s="12">
        <v>108</v>
      </c>
      <c r="H390" s="12">
        <v>103.96000000000001</v>
      </c>
      <c r="I390" s="12">
        <v>117.52000000000001</v>
      </c>
      <c r="J390" s="12">
        <v>107.35</v>
      </c>
      <c r="K390" s="12">
        <v>110.74</v>
      </c>
      <c r="L390" s="12">
        <v>102.83</v>
      </c>
      <c r="M390" s="12">
        <v>120.91000000000001</v>
      </c>
      <c r="N390" s="12">
        <v>118</v>
      </c>
      <c r="O390" s="13">
        <v>111.16375000000001</v>
      </c>
      <c r="P390" s="17" t="s">
        <v>10</v>
      </c>
      <c r="Q390" s="14" t="s">
        <v>10</v>
      </c>
      <c r="R390" s="14" t="s">
        <v>15</v>
      </c>
      <c r="S390" s="14" t="s">
        <v>119</v>
      </c>
      <c r="T390" s="14" t="s">
        <v>143</v>
      </c>
    </row>
    <row r="391" spans="1:20" x14ac:dyDescent="0.3">
      <c r="A391" s="11">
        <v>44634.57539351852</v>
      </c>
      <c r="B391" s="11"/>
      <c r="C391" s="15">
        <v>44634</v>
      </c>
      <c r="D391" s="16">
        <v>0.5753935185185185</v>
      </c>
      <c r="E391" s="16"/>
      <c r="F391" s="13">
        <v>95.06</v>
      </c>
      <c r="G391" s="12">
        <v>97</v>
      </c>
      <c r="H391" s="12">
        <v>89.240000000000009</v>
      </c>
      <c r="I391" s="12">
        <v>100.88000000000001</v>
      </c>
      <c r="J391" s="12">
        <v>92.149999999999991</v>
      </c>
      <c r="K391" s="12">
        <v>95.06</v>
      </c>
      <c r="L391" s="12">
        <v>88.27</v>
      </c>
      <c r="M391" s="12">
        <v>103.79</v>
      </c>
      <c r="N391" s="12">
        <v>94.09</v>
      </c>
      <c r="O391" s="13">
        <v>95.06</v>
      </c>
      <c r="P391" s="17" t="s">
        <v>10</v>
      </c>
      <c r="Q391" s="14" t="s">
        <v>10</v>
      </c>
      <c r="R391" s="14" t="s">
        <v>15</v>
      </c>
      <c r="S391" s="14" t="s">
        <v>119</v>
      </c>
      <c r="T391" s="14" t="s">
        <v>143</v>
      </c>
    </row>
    <row r="392" spans="1:20" x14ac:dyDescent="0.3">
      <c r="A392" s="11">
        <v>44634.575682870367</v>
      </c>
      <c r="B392" s="11"/>
      <c r="C392" s="15">
        <v>44634</v>
      </c>
      <c r="D392" s="16">
        <v>0.57568287037037036</v>
      </c>
      <c r="E392" s="16"/>
      <c r="F392" s="13">
        <v>110.18</v>
      </c>
      <c r="G392" s="12">
        <v>99</v>
      </c>
      <c r="H392" s="12">
        <v>103.04</v>
      </c>
      <c r="I392" s="12">
        <v>116.48</v>
      </c>
      <c r="J392" s="12">
        <v>106.39999999999999</v>
      </c>
      <c r="K392" s="12">
        <v>109.75999999999999</v>
      </c>
      <c r="L392" s="12">
        <v>101.92</v>
      </c>
      <c r="M392" s="12">
        <v>119.84</v>
      </c>
      <c r="N392" s="12">
        <v>125</v>
      </c>
      <c r="O392" s="13">
        <v>110.18</v>
      </c>
      <c r="P392" s="17" t="s">
        <v>10</v>
      </c>
      <c r="Q392" s="14" t="s">
        <v>10</v>
      </c>
      <c r="R392" s="14" t="s">
        <v>15</v>
      </c>
      <c r="S392" s="14" t="s">
        <v>119</v>
      </c>
      <c r="T392" s="14" t="s">
        <v>143</v>
      </c>
    </row>
    <row r="393" spans="1:20" x14ac:dyDescent="0.3">
      <c r="A393" s="11">
        <v>44634.576377314814</v>
      </c>
      <c r="B393" s="11"/>
      <c r="C393" s="15">
        <v>44634</v>
      </c>
      <c r="D393" s="16">
        <v>0.5763773148148148</v>
      </c>
      <c r="E393" s="16"/>
      <c r="F393" s="13">
        <v>109.19624999999999</v>
      </c>
      <c r="G393" s="12">
        <v>94</v>
      </c>
      <c r="H393" s="12">
        <v>102.12</v>
      </c>
      <c r="I393" s="12">
        <v>115.44</v>
      </c>
      <c r="J393" s="12">
        <v>105.44999999999999</v>
      </c>
      <c r="K393" s="12">
        <v>108.78</v>
      </c>
      <c r="L393" s="12">
        <v>101.01</v>
      </c>
      <c r="M393" s="12">
        <v>118.77000000000001</v>
      </c>
      <c r="N393" s="12">
        <v>128</v>
      </c>
      <c r="O393" s="13">
        <v>109.19624999999999</v>
      </c>
      <c r="P393" s="17" t="s">
        <v>10</v>
      </c>
      <c r="Q393" s="14" t="s">
        <v>10</v>
      </c>
      <c r="R393" s="14" t="s">
        <v>15</v>
      </c>
      <c r="S393" s="14" t="s">
        <v>119</v>
      </c>
      <c r="T393" s="14" t="s">
        <v>143</v>
      </c>
    </row>
    <row r="394" spans="1:20" x14ac:dyDescent="0.3">
      <c r="A394" s="11">
        <v>44634.576608796298</v>
      </c>
      <c r="B394" s="11"/>
      <c r="C394" s="15">
        <v>44634</v>
      </c>
      <c r="D394" s="16">
        <v>0.57660879629629636</v>
      </c>
      <c r="E394" s="16"/>
      <c r="F394" s="13">
        <v>120.435</v>
      </c>
      <c r="G394" s="12">
        <v>111.60000000000001</v>
      </c>
      <c r="H394" s="12">
        <v>114.08</v>
      </c>
      <c r="I394" s="12">
        <v>128.96</v>
      </c>
      <c r="J394" s="12">
        <v>117.8</v>
      </c>
      <c r="K394" s="12">
        <v>121.52</v>
      </c>
      <c r="L394" s="12">
        <v>112.84</v>
      </c>
      <c r="M394" s="12">
        <v>132.68</v>
      </c>
      <c r="N394" s="12">
        <v>124</v>
      </c>
      <c r="O394" s="13">
        <v>120.435</v>
      </c>
      <c r="P394" s="17" t="s">
        <v>10</v>
      </c>
      <c r="Q394" s="14" t="s">
        <v>10</v>
      </c>
      <c r="R394" s="14" t="s">
        <v>15</v>
      </c>
      <c r="S394" s="14" t="s">
        <v>18</v>
      </c>
      <c r="T394" s="14" t="s">
        <v>143</v>
      </c>
    </row>
    <row r="395" spans="1:20" x14ac:dyDescent="0.3">
      <c r="A395" s="11">
        <v>44634.57675925926</v>
      </c>
      <c r="B395" s="11"/>
      <c r="C395" s="15">
        <v>44634</v>
      </c>
      <c r="D395" s="16">
        <v>0.5767592592592593</v>
      </c>
      <c r="E395" s="16"/>
      <c r="F395" s="13">
        <v>116.55000000000001</v>
      </c>
      <c r="G395" s="12">
        <v>108</v>
      </c>
      <c r="H395" s="12">
        <v>110.4</v>
      </c>
      <c r="I395" s="12">
        <v>124.80000000000001</v>
      </c>
      <c r="J395" s="12">
        <v>114</v>
      </c>
      <c r="K395" s="12">
        <v>117.6</v>
      </c>
      <c r="L395" s="12">
        <v>109.2</v>
      </c>
      <c r="M395" s="12">
        <v>128.4</v>
      </c>
      <c r="N395" s="12">
        <v>120</v>
      </c>
      <c r="O395" s="13">
        <v>116.55000000000001</v>
      </c>
      <c r="P395" s="17" t="s">
        <v>10</v>
      </c>
      <c r="Q395" s="14" t="s">
        <v>10</v>
      </c>
      <c r="R395" s="14" t="s">
        <v>15</v>
      </c>
      <c r="S395" s="14" t="s">
        <v>119</v>
      </c>
      <c r="T395" s="14" t="s">
        <v>143</v>
      </c>
    </row>
    <row r="396" spans="1:20" x14ac:dyDescent="0.3">
      <c r="A396" s="11">
        <v>44634.576886574076</v>
      </c>
      <c r="B396" s="11"/>
      <c r="C396" s="15">
        <v>44634</v>
      </c>
      <c r="D396" s="16">
        <v>0.57688657407407407</v>
      </c>
      <c r="E396" s="16"/>
      <c r="F396" s="13">
        <v>118.49250000000001</v>
      </c>
      <c r="G396" s="12">
        <v>109.8</v>
      </c>
      <c r="H396" s="12">
        <v>112.24000000000001</v>
      </c>
      <c r="I396" s="12">
        <v>126.88000000000001</v>
      </c>
      <c r="J396" s="12">
        <v>115.89999999999999</v>
      </c>
      <c r="K396" s="12">
        <v>119.56</v>
      </c>
      <c r="L396" s="12">
        <v>111.02000000000001</v>
      </c>
      <c r="M396" s="12">
        <v>130.54000000000002</v>
      </c>
      <c r="N396" s="12">
        <v>122</v>
      </c>
      <c r="O396" s="13">
        <v>118.49250000000001</v>
      </c>
      <c r="P396" s="17" t="s">
        <v>10</v>
      </c>
      <c r="Q396" s="14" t="s">
        <v>10</v>
      </c>
      <c r="R396" s="14" t="s">
        <v>15</v>
      </c>
      <c r="S396" s="14" t="s">
        <v>119</v>
      </c>
      <c r="T396" s="14" t="s">
        <v>143</v>
      </c>
    </row>
    <row r="397" spans="1:20" x14ac:dyDescent="0.3">
      <c r="A397" s="11">
        <v>44634.57707175926</v>
      </c>
      <c r="B397" s="11"/>
      <c r="C397" s="15">
        <v>44634</v>
      </c>
      <c r="D397" s="16">
        <v>0.57707175925925924</v>
      </c>
      <c r="E397" s="16"/>
      <c r="F397" s="13">
        <v>108.21250000000001</v>
      </c>
      <c r="G397" s="12">
        <v>97</v>
      </c>
      <c r="H397" s="12">
        <v>101.2</v>
      </c>
      <c r="I397" s="12">
        <v>114.4</v>
      </c>
      <c r="J397" s="12">
        <v>104.5</v>
      </c>
      <c r="K397" s="12">
        <v>107.8</v>
      </c>
      <c r="L397" s="12">
        <v>100.10000000000001</v>
      </c>
      <c r="M397" s="12">
        <v>117.7</v>
      </c>
      <c r="N397" s="12">
        <v>123</v>
      </c>
      <c r="O397" s="13">
        <v>108.21250000000001</v>
      </c>
      <c r="P397" s="17" t="s">
        <v>10</v>
      </c>
      <c r="Q397" s="14" t="s">
        <v>10</v>
      </c>
      <c r="R397" s="14" t="s">
        <v>15</v>
      </c>
      <c r="S397" s="14" t="s">
        <v>119</v>
      </c>
      <c r="T397" s="14" t="s">
        <v>143</v>
      </c>
    </row>
    <row r="398" spans="1:20" x14ac:dyDescent="0.3">
      <c r="A398" s="11">
        <v>44634.57708333333</v>
      </c>
      <c r="B398" s="11"/>
      <c r="C398" s="15">
        <v>44634</v>
      </c>
      <c r="D398" s="16">
        <v>0.57708333333333328</v>
      </c>
      <c r="E398" s="16"/>
      <c r="F398" s="13">
        <v>96.515000000000001</v>
      </c>
      <c r="G398" s="12">
        <v>89.55</v>
      </c>
      <c r="H398" s="12">
        <v>91.54</v>
      </c>
      <c r="I398" s="12">
        <v>103.48</v>
      </c>
      <c r="J398" s="12">
        <v>94.524999999999991</v>
      </c>
      <c r="K398" s="12">
        <v>97.51</v>
      </c>
      <c r="L398" s="12">
        <v>95</v>
      </c>
      <c r="M398" s="12">
        <v>104</v>
      </c>
      <c r="N398" s="12">
        <v>96.515000000000001</v>
      </c>
      <c r="O398" s="13">
        <v>96.515000000000001</v>
      </c>
      <c r="P398" s="17" t="s">
        <v>10</v>
      </c>
      <c r="Q398" s="14" t="s">
        <v>10</v>
      </c>
      <c r="R398" s="14" t="s">
        <v>15</v>
      </c>
      <c r="S398" s="14" t="s">
        <v>119</v>
      </c>
      <c r="T398" s="14" t="s">
        <v>143</v>
      </c>
    </row>
    <row r="399" spans="1:20" x14ac:dyDescent="0.3">
      <c r="A399" s="11">
        <v>44634.577187499999</v>
      </c>
      <c r="B399" s="11"/>
      <c r="C399" s="15">
        <v>44634</v>
      </c>
      <c r="D399" s="16">
        <v>0.57718749999999996</v>
      </c>
      <c r="E399" s="16"/>
      <c r="F399" s="13">
        <v>106.83750000000001</v>
      </c>
      <c r="G399" s="12">
        <v>99</v>
      </c>
      <c r="H399" s="12">
        <v>101.2</v>
      </c>
      <c r="I399" s="12">
        <v>114.4</v>
      </c>
      <c r="J399" s="12">
        <v>104.5</v>
      </c>
      <c r="K399" s="12">
        <v>107.8</v>
      </c>
      <c r="L399" s="12">
        <v>100.10000000000001</v>
      </c>
      <c r="M399" s="12">
        <v>117.7</v>
      </c>
      <c r="N399" s="12">
        <v>110</v>
      </c>
      <c r="O399" s="13">
        <v>106.83750000000001</v>
      </c>
      <c r="P399" s="17" t="s">
        <v>10</v>
      </c>
      <c r="Q399" s="14" t="s">
        <v>10</v>
      </c>
      <c r="R399" s="14" t="s">
        <v>15</v>
      </c>
      <c r="S399" s="14" t="s">
        <v>119</v>
      </c>
      <c r="T399" s="14" t="s">
        <v>143</v>
      </c>
    </row>
    <row r="400" spans="1:20" x14ac:dyDescent="0.3">
      <c r="A400" s="11">
        <v>44634.577766203707</v>
      </c>
      <c r="B400" s="11"/>
      <c r="C400" s="15">
        <v>44634</v>
      </c>
      <c r="D400" s="16">
        <v>0.57776620370370368</v>
      </c>
      <c r="E400" s="16"/>
      <c r="F400" s="13">
        <v>96.407500000000013</v>
      </c>
      <c r="G400" s="12">
        <v>91</v>
      </c>
      <c r="H400" s="12">
        <v>90.160000000000011</v>
      </c>
      <c r="I400" s="12">
        <v>101.92</v>
      </c>
      <c r="J400" s="12">
        <v>93.1</v>
      </c>
      <c r="K400" s="12">
        <v>96.039999999999992</v>
      </c>
      <c r="L400" s="12">
        <v>89.18</v>
      </c>
      <c r="M400" s="12">
        <v>104.86</v>
      </c>
      <c r="N400" s="12">
        <v>105</v>
      </c>
      <c r="O400" s="13">
        <v>96.407500000000013</v>
      </c>
      <c r="P400" s="17" t="s">
        <v>10</v>
      </c>
      <c r="Q400" s="14" t="s">
        <v>10</v>
      </c>
      <c r="R400" s="14" t="s">
        <v>15</v>
      </c>
      <c r="S400" s="14" t="s">
        <v>119</v>
      </c>
      <c r="T400" s="14" t="s">
        <v>143</v>
      </c>
    </row>
    <row r="401" spans="1:20" x14ac:dyDescent="0.3">
      <c r="A401" s="11">
        <v>44634.577870370369</v>
      </c>
      <c r="B401" s="11"/>
      <c r="C401" s="15">
        <v>44634</v>
      </c>
      <c r="D401" s="16">
        <v>0.57787037037037037</v>
      </c>
      <c r="E401" s="16"/>
      <c r="F401" s="13">
        <v>96.153750000000002</v>
      </c>
      <c r="G401" s="12">
        <v>89.100000000000009</v>
      </c>
      <c r="H401" s="12">
        <v>91.08</v>
      </c>
      <c r="I401" s="12">
        <v>102.96000000000001</v>
      </c>
      <c r="J401" s="12">
        <v>94.05</v>
      </c>
      <c r="K401" s="12">
        <v>97.02</v>
      </c>
      <c r="L401" s="12">
        <v>90.09</v>
      </c>
      <c r="M401" s="12">
        <v>105.93</v>
      </c>
      <c r="N401" s="12">
        <v>99</v>
      </c>
      <c r="O401" s="13">
        <v>96.153750000000002</v>
      </c>
      <c r="P401" s="17" t="s">
        <v>10</v>
      </c>
      <c r="Q401" s="14" t="s">
        <v>10</v>
      </c>
      <c r="R401" s="14" t="s">
        <v>15</v>
      </c>
      <c r="S401" s="14" t="s">
        <v>119</v>
      </c>
      <c r="T401" s="14" t="s">
        <v>143</v>
      </c>
    </row>
    <row r="402" spans="1:20" x14ac:dyDescent="0.3">
      <c r="A402" s="11">
        <v>44634.578032407408</v>
      </c>
      <c r="B402" s="11"/>
      <c r="C402" s="15">
        <v>44634</v>
      </c>
      <c r="D402" s="16">
        <v>0.57803240740740736</v>
      </c>
      <c r="E402" s="16"/>
      <c r="F402" s="13">
        <v>94.211249999999993</v>
      </c>
      <c r="G402" s="12">
        <v>87.3</v>
      </c>
      <c r="H402" s="12">
        <v>89.240000000000009</v>
      </c>
      <c r="I402" s="12">
        <v>100.88000000000001</v>
      </c>
      <c r="J402" s="12">
        <v>92.149999999999991</v>
      </c>
      <c r="K402" s="12">
        <v>95.06</v>
      </c>
      <c r="L402" s="12">
        <v>88.27</v>
      </c>
      <c r="M402" s="12">
        <v>103.79</v>
      </c>
      <c r="N402" s="12">
        <v>97</v>
      </c>
      <c r="O402" s="13">
        <v>94.211249999999993</v>
      </c>
      <c r="P402" s="17" t="s">
        <v>10</v>
      </c>
      <c r="Q402" s="14" t="s">
        <v>10</v>
      </c>
      <c r="R402" s="14" t="s">
        <v>15</v>
      </c>
      <c r="S402" s="14" t="s">
        <v>119</v>
      </c>
      <c r="T402" s="14" t="s">
        <v>143</v>
      </c>
    </row>
    <row r="403" spans="1:20" x14ac:dyDescent="0.3">
      <c r="A403" s="11">
        <v>44634.578460648147</v>
      </c>
      <c r="B403" s="11"/>
      <c r="C403" s="15">
        <v>44634</v>
      </c>
      <c r="D403" s="16">
        <v>0.57846064814814813</v>
      </c>
      <c r="E403" s="16"/>
      <c r="F403" s="13">
        <v>89.029375000000002</v>
      </c>
      <c r="G403" s="12">
        <v>88</v>
      </c>
      <c r="H403" s="12">
        <v>83.26</v>
      </c>
      <c r="I403" s="12">
        <v>94.12</v>
      </c>
      <c r="J403" s="12">
        <v>85.974999999999994</v>
      </c>
      <c r="K403" s="12">
        <v>88.69</v>
      </c>
      <c r="L403" s="12">
        <v>82.355000000000004</v>
      </c>
      <c r="M403" s="12">
        <v>96.835000000000008</v>
      </c>
      <c r="N403" s="12">
        <v>93</v>
      </c>
      <c r="O403" s="13">
        <v>89.029375000000002</v>
      </c>
      <c r="P403" s="17" t="s">
        <v>10</v>
      </c>
      <c r="Q403" s="14" t="s">
        <v>10</v>
      </c>
      <c r="R403" s="14" t="s">
        <v>15</v>
      </c>
      <c r="S403" s="14" t="s">
        <v>119</v>
      </c>
      <c r="T403" s="14" t="s">
        <v>143</v>
      </c>
    </row>
    <row r="404" spans="1:20" x14ac:dyDescent="0.3">
      <c r="A404" s="11">
        <v>44634.578715277778</v>
      </c>
      <c r="B404" s="11"/>
      <c r="C404" s="15">
        <v>44634</v>
      </c>
      <c r="D404" s="16">
        <v>0.57871527777777776</v>
      </c>
      <c r="E404" s="16"/>
      <c r="F404" s="13">
        <v>80.257499999999993</v>
      </c>
      <c r="G404" s="12">
        <v>73.8</v>
      </c>
      <c r="H404" s="12">
        <v>75.44</v>
      </c>
      <c r="I404" s="12">
        <v>85.28</v>
      </c>
      <c r="J404" s="12">
        <v>77.899999999999991</v>
      </c>
      <c r="K404" s="12">
        <v>80.36</v>
      </c>
      <c r="L404" s="12">
        <v>82</v>
      </c>
      <c r="M404" s="12">
        <v>87.740000000000009</v>
      </c>
      <c r="N404" s="12">
        <v>79.539999999999992</v>
      </c>
      <c r="O404" s="13">
        <v>80.257499999999993</v>
      </c>
      <c r="P404" s="17" t="s">
        <v>10</v>
      </c>
      <c r="Q404" s="14" t="s">
        <v>10</v>
      </c>
      <c r="R404" s="14" t="s">
        <v>15</v>
      </c>
      <c r="S404" s="14" t="s">
        <v>119</v>
      </c>
      <c r="T404" s="14" t="s">
        <v>143</v>
      </c>
    </row>
    <row r="405" spans="1:20" x14ac:dyDescent="0.3">
      <c r="A405" s="11">
        <v>44634.579155092593</v>
      </c>
      <c r="B405" s="11"/>
      <c r="C405" s="15">
        <v>44634</v>
      </c>
      <c r="D405" s="16">
        <v>0.57915509259259257</v>
      </c>
      <c r="E405" s="16"/>
      <c r="F405" s="13">
        <v>83.126874999999998</v>
      </c>
      <c r="G405" s="12">
        <v>80</v>
      </c>
      <c r="H405" s="12">
        <v>77.740000000000009</v>
      </c>
      <c r="I405" s="12">
        <v>87.88000000000001</v>
      </c>
      <c r="J405" s="12">
        <v>80.274999999999991</v>
      </c>
      <c r="K405" s="12">
        <v>82.81</v>
      </c>
      <c r="L405" s="12">
        <v>76.894999999999996</v>
      </c>
      <c r="M405" s="12">
        <v>90.415000000000006</v>
      </c>
      <c r="N405" s="12">
        <v>89</v>
      </c>
      <c r="O405" s="13">
        <v>83.126874999999998</v>
      </c>
      <c r="P405" s="17" t="s">
        <v>10</v>
      </c>
      <c r="Q405" s="14" t="s">
        <v>10</v>
      </c>
      <c r="R405" s="14" t="s">
        <v>15</v>
      </c>
      <c r="S405" s="14" t="s">
        <v>119</v>
      </c>
      <c r="T405" s="14" t="s">
        <v>143</v>
      </c>
    </row>
    <row r="406" spans="1:20" x14ac:dyDescent="0.3">
      <c r="A406" s="11">
        <v>44634.57984953704</v>
      </c>
      <c r="B406" s="11"/>
      <c r="C406" s="15">
        <v>44634</v>
      </c>
      <c r="D406" s="16">
        <v>0.57984953703703701</v>
      </c>
      <c r="E406" s="16"/>
      <c r="F406" s="13">
        <v>77.716250000000002</v>
      </c>
      <c r="G406" s="12">
        <v>77</v>
      </c>
      <c r="H406" s="12">
        <v>72.680000000000007</v>
      </c>
      <c r="I406" s="12">
        <v>82.16</v>
      </c>
      <c r="J406" s="12">
        <v>75.05</v>
      </c>
      <c r="K406" s="12">
        <v>77.42</v>
      </c>
      <c r="L406" s="12">
        <v>71.89</v>
      </c>
      <c r="M406" s="12">
        <v>84.53</v>
      </c>
      <c r="N406" s="12">
        <v>81</v>
      </c>
      <c r="O406" s="13">
        <v>77.716250000000002</v>
      </c>
      <c r="P406" s="17" t="s">
        <v>10</v>
      </c>
      <c r="Q406" s="14" t="s">
        <v>10</v>
      </c>
      <c r="R406" s="14" t="s">
        <v>15</v>
      </c>
      <c r="S406" s="14" t="s">
        <v>119</v>
      </c>
      <c r="T406" s="14" t="s">
        <v>143</v>
      </c>
    </row>
    <row r="407" spans="1:20" x14ac:dyDescent="0.3">
      <c r="A407" s="11">
        <v>44634.580543981479</v>
      </c>
      <c r="B407" s="11"/>
      <c r="C407" s="15">
        <v>44634</v>
      </c>
      <c r="D407" s="16">
        <v>0.58054398148148145</v>
      </c>
      <c r="E407" s="16"/>
      <c r="F407" s="13">
        <v>81.159374999999997</v>
      </c>
      <c r="G407" s="12">
        <v>90</v>
      </c>
      <c r="H407" s="12">
        <v>75.900000000000006</v>
      </c>
      <c r="I407" s="12">
        <v>85.8</v>
      </c>
      <c r="J407" s="12">
        <v>78.375</v>
      </c>
      <c r="K407" s="12">
        <v>80.849999999999994</v>
      </c>
      <c r="L407" s="12">
        <v>75.075000000000003</v>
      </c>
      <c r="M407" s="12">
        <v>88.275000000000006</v>
      </c>
      <c r="N407" s="12">
        <v>75</v>
      </c>
      <c r="O407" s="13">
        <v>81.159374999999997</v>
      </c>
      <c r="P407" s="17" t="s">
        <v>10</v>
      </c>
      <c r="Q407" s="14" t="s">
        <v>10</v>
      </c>
      <c r="R407" s="14" t="s">
        <v>15</v>
      </c>
      <c r="S407" s="14" t="s">
        <v>119</v>
      </c>
      <c r="T407" s="14" t="s">
        <v>143</v>
      </c>
    </row>
    <row r="408" spans="1:20" x14ac:dyDescent="0.3">
      <c r="A408" s="11">
        <v>44634.580555555556</v>
      </c>
      <c r="B408" s="11"/>
      <c r="C408" s="15">
        <v>44634</v>
      </c>
      <c r="D408" s="16">
        <v>0.5805555555555556</v>
      </c>
      <c r="E408" s="16"/>
      <c r="F408" s="13">
        <v>93.605000000000004</v>
      </c>
      <c r="G408" s="12">
        <v>86.850000000000009</v>
      </c>
      <c r="H408" s="12">
        <v>88.78</v>
      </c>
      <c r="I408" s="12">
        <v>100.36</v>
      </c>
      <c r="J408" s="12">
        <v>91.674999999999997</v>
      </c>
      <c r="K408" s="12">
        <v>94.57</v>
      </c>
      <c r="L408" s="12">
        <v>90</v>
      </c>
      <c r="M408" s="12">
        <v>103</v>
      </c>
      <c r="N408" s="12">
        <v>93.605000000000004</v>
      </c>
      <c r="O408" s="13">
        <v>93.605000000000004</v>
      </c>
      <c r="P408" s="17" t="s">
        <v>10</v>
      </c>
      <c r="Q408" s="14" t="s">
        <v>10</v>
      </c>
      <c r="R408" s="14" t="s">
        <v>15</v>
      </c>
      <c r="S408" s="14" t="s">
        <v>119</v>
      </c>
      <c r="T408" s="14" t="s">
        <v>143</v>
      </c>
    </row>
    <row r="409" spans="1:20" x14ac:dyDescent="0.3">
      <c r="A409" s="11">
        <v>44634.581238425926</v>
      </c>
      <c r="B409" s="11"/>
      <c r="C409" s="15">
        <v>44634</v>
      </c>
      <c r="D409" s="16">
        <v>0.58123842592592589</v>
      </c>
      <c r="E409" s="16"/>
      <c r="F409" s="13">
        <v>79.38</v>
      </c>
      <c r="G409" s="12">
        <v>81</v>
      </c>
      <c r="H409" s="12">
        <v>74.52000000000001</v>
      </c>
      <c r="I409" s="12">
        <v>84.240000000000009</v>
      </c>
      <c r="J409" s="12">
        <v>76.95</v>
      </c>
      <c r="K409" s="12">
        <v>79.38</v>
      </c>
      <c r="L409" s="12">
        <v>73.710000000000008</v>
      </c>
      <c r="M409" s="12">
        <v>86.67</v>
      </c>
      <c r="N409" s="12">
        <v>78.569999999999993</v>
      </c>
      <c r="O409" s="13">
        <v>79.38</v>
      </c>
      <c r="P409" s="17" t="s">
        <v>10</v>
      </c>
      <c r="Q409" s="14" t="s">
        <v>10</v>
      </c>
      <c r="R409" s="14" t="s">
        <v>15</v>
      </c>
      <c r="S409" s="14" t="s">
        <v>119</v>
      </c>
      <c r="T409" s="14" t="s">
        <v>143</v>
      </c>
    </row>
    <row r="410" spans="1:20" x14ac:dyDescent="0.3">
      <c r="A410" s="11">
        <v>44634.581932870373</v>
      </c>
      <c r="B410" s="11"/>
      <c r="C410" s="15">
        <v>44634</v>
      </c>
      <c r="D410" s="16">
        <v>0.58193287037037034</v>
      </c>
      <c r="E410" s="16"/>
      <c r="F410" s="13">
        <v>72.797499999999985</v>
      </c>
      <c r="G410" s="12">
        <v>72</v>
      </c>
      <c r="H410" s="12">
        <v>68.08</v>
      </c>
      <c r="I410" s="12">
        <v>76.960000000000008</v>
      </c>
      <c r="J410" s="12">
        <v>70.3</v>
      </c>
      <c r="K410" s="12">
        <v>72.52</v>
      </c>
      <c r="L410" s="12">
        <v>67.34</v>
      </c>
      <c r="M410" s="12">
        <v>79.180000000000007</v>
      </c>
      <c r="N410" s="12">
        <v>76</v>
      </c>
      <c r="O410" s="13">
        <v>72.797499999999985</v>
      </c>
      <c r="P410" s="17" t="s">
        <v>10</v>
      </c>
      <c r="Q410" s="14" t="s">
        <v>10</v>
      </c>
      <c r="R410" s="14" t="s">
        <v>15</v>
      </c>
      <c r="S410" s="14" t="s">
        <v>119</v>
      </c>
      <c r="T410" s="14" t="s">
        <v>143</v>
      </c>
    </row>
    <row r="411" spans="1:20" x14ac:dyDescent="0.3">
      <c r="A411" s="11">
        <v>44634.582627314812</v>
      </c>
      <c r="B411" s="11"/>
      <c r="C411" s="15">
        <v>44634</v>
      </c>
      <c r="D411" s="16">
        <v>0.58262731481481478</v>
      </c>
      <c r="E411" s="16"/>
      <c r="F411" s="13">
        <v>96.407500000000013</v>
      </c>
      <c r="G411" s="12">
        <v>91</v>
      </c>
      <c r="H411" s="12">
        <v>90.160000000000011</v>
      </c>
      <c r="I411" s="12">
        <v>101.92</v>
      </c>
      <c r="J411" s="12">
        <v>93.1</v>
      </c>
      <c r="K411" s="12">
        <v>96.039999999999992</v>
      </c>
      <c r="L411" s="12">
        <v>89.18</v>
      </c>
      <c r="M411" s="12">
        <v>104.86</v>
      </c>
      <c r="N411" s="12">
        <v>105</v>
      </c>
      <c r="O411" s="13">
        <v>96.407500000000013</v>
      </c>
      <c r="P411" s="17" t="s">
        <v>10</v>
      </c>
      <c r="Q411" s="14" t="s">
        <v>10</v>
      </c>
      <c r="R411" s="14" t="s">
        <v>15</v>
      </c>
      <c r="S411" s="14" t="s">
        <v>119</v>
      </c>
      <c r="T411" s="14" t="s">
        <v>143</v>
      </c>
    </row>
    <row r="412" spans="1:20" x14ac:dyDescent="0.3">
      <c r="A412" s="11">
        <v>44634.583321759259</v>
      </c>
      <c r="B412" s="11"/>
      <c r="C412" s="15">
        <v>44634</v>
      </c>
      <c r="D412" s="16">
        <v>0.58332175925925933</v>
      </c>
      <c r="E412" s="16"/>
      <c r="F412" s="13">
        <v>103.785625</v>
      </c>
      <c r="G412" s="12">
        <v>107</v>
      </c>
      <c r="H412" s="12">
        <v>97.06</v>
      </c>
      <c r="I412" s="12">
        <v>109.72</v>
      </c>
      <c r="J412" s="12">
        <v>100.22499999999999</v>
      </c>
      <c r="K412" s="12">
        <v>103.39</v>
      </c>
      <c r="L412" s="12">
        <v>96.00500000000001</v>
      </c>
      <c r="M412" s="12">
        <v>112.88500000000001</v>
      </c>
      <c r="N412" s="12">
        <v>104</v>
      </c>
      <c r="O412" s="13">
        <v>103.785625</v>
      </c>
      <c r="P412" s="17" t="s">
        <v>10</v>
      </c>
      <c r="Q412" s="14" t="s">
        <v>10</v>
      </c>
      <c r="R412" s="14" t="s">
        <v>15</v>
      </c>
      <c r="S412" s="14" t="s">
        <v>119</v>
      </c>
      <c r="T412" s="14" t="s">
        <v>143</v>
      </c>
    </row>
    <row r="413" spans="1:20" s="28" customFormat="1" x14ac:dyDescent="0.3">
      <c r="A413" s="24"/>
      <c r="B413" s="24"/>
      <c r="C413" s="25"/>
      <c r="D413" s="26"/>
      <c r="E413" s="26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</row>
    <row r="414" spans="1:20" x14ac:dyDescent="0.3">
      <c r="A414" s="11">
        <v>44634.583912037036</v>
      </c>
      <c r="B414" s="11"/>
      <c r="C414" s="15">
        <v>44634</v>
      </c>
      <c r="D414" s="16">
        <v>0.58391203703703709</v>
      </c>
      <c r="E414" s="16"/>
      <c r="F414" s="13">
        <v>101.01</v>
      </c>
      <c r="G414" s="12">
        <v>93.600000000000009</v>
      </c>
      <c r="H414" s="12">
        <v>95.68</v>
      </c>
      <c r="I414" s="12">
        <v>108.16</v>
      </c>
      <c r="J414" s="12">
        <v>98.8</v>
      </c>
      <c r="K414" s="12">
        <v>101.92</v>
      </c>
      <c r="L414" s="12">
        <v>94.64</v>
      </c>
      <c r="M414" s="12">
        <v>111.28</v>
      </c>
      <c r="N414" s="12">
        <v>104</v>
      </c>
      <c r="O414" s="13">
        <v>101.01</v>
      </c>
      <c r="P414" s="17" t="s">
        <v>138</v>
      </c>
      <c r="Q414" s="14" t="s">
        <v>10</v>
      </c>
      <c r="R414" s="14" t="s">
        <v>15</v>
      </c>
      <c r="S414" s="14" t="s">
        <v>119</v>
      </c>
      <c r="T414" s="14" t="s">
        <v>143</v>
      </c>
    </row>
    <row r="415" spans="1:20" x14ac:dyDescent="0.3">
      <c r="A415" s="11">
        <v>44634.584016203706</v>
      </c>
      <c r="B415" s="11"/>
      <c r="C415" s="15">
        <v>44634</v>
      </c>
      <c r="D415" s="16">
        <v>0.58401620370370366</v>
      </c>
      <c r="E415" s="16"/>
      <c r="F415" s="13">
        <v>105.26125</v>
      </c>
      <c r="G415" s="12">
        <v>108</v>
      </c>
      <c r="H415" s="12">
        <v>98.44</v>
      </c>
      <c r="I415" s="12">
        <v>111.28</v>
      </c>
      <c r="J415" s="12">
        <v>101.64999999999999</v>
      </c>
      <c r="K415" s="12">
        <v>104.86</v>
      </c>
      <c r="L415" s="12">
        <v>97.37</v>
      </c>
      <c r="M415" s="12">
        <v>114.49000000000001</v>
      </c>
      <c r="N415" s="12">
        <v>106</v>
      </c>
      <c r="O415" s="13">
        <v>105.26125</v>
      </c>
      <c r="P415" s="17" t="s">
        <v>138</v>
      </c>
      <c r="Q415" s="14" t="s">
        <v>10</v>
      </c>
      <c r="R415" s="14" t="s">
        <v>15</v>
      </c>
      <c r="S415" s="14" t="s">
        <v>119</v>
      </c>
      <c r="T415" s="14" t="s">
        <v>143</v>
      </c>
    </row>
    <row r="416" spans="1:20" x14ac:dyDescent="0.3">
      <c r="A416" s="11">
        <v>44634.584027777775</v>
      </c>
      <c r="B416" s="11"/>
      <c r="C416" s="15">
        <v>44634</v>
      </c>
      <c r="D416" s="16">
        <v>0.58402777777777781</v>
      </c>
      <c r="E416" s="16"/>
      <c r="F416" s="13">
        <v>116.4</v>
      </c>
      <c r="G416" s="12">
        <v>108</v>
      </c>
      <c r="H416" s="12">
        <v>110.4</v>
      </c>
      <c r="I416" s="12">
        <v>124.80000000000001</v>
      </c>
      <c r="J416" s="12">
        <v>114</v>
      </c>
      <c r="K416" s="12">
        <v>117.6</v>
      </c>
      <c r="L416" s="12">
        <v>134</v>
      </c>
      <c r="M416" s="12">
        <v>106</v>
      </c>
      <c r="N416" s="12">
        <v>116.39999999999999</v>
      </c>
      <c r="O416" s="13">
        <v>116.4</v>
      </c>
      <c r="P416" s="17" t="s">
        <v>138</v>
      </c>
      <c r="Q416" s="14" t="s">
        <v>10</v>
      </c>
      <c r="R416" s="14" t="s">
        <v>15</v>
      </c>
      <c r="S416" s="14" t="s">
        <v>119</v>
      </c>
      <c r="T416" s="14" t="s">
        <v>143</v>
      </c>
    </row>
    <row r="417" spans="1:20" x14ac:dyDescent="0.3">
      <c r="A417" s="11">
        <v>44634.584710648145</v>
      </c>
      <c r="B417" s="11"/>
      <c r="C417" s="15">
        <v>44634</v>
      </c>
      <c r="D417" s="16">
        <v>0.58471064814814822</v>
      </c>
      <c r="E417" s="16"/>
      <c r="F417" s="13">
        <v>102.31</v>
      </c>
      <c r="G417" s="12">
        <v>106</v>
      </c>
      <c r="H417" s="12">
        <v>95.68</v>
      </c>
      <c r="I417" s="12">
        <v>108.16</v>
      </c>
      <c r="J417" s="12">
        <v>98.8</v>
      </c>
      <c r="K417" s="12">
        <v>101.92</v>
      </c>
      <c r="L417" s="12">
        <v>94.64</v>
      </c>
      <c r="M417" s="12">
        <v>111.28</v>
      </c>
      <c r="N417" s="12">
        <v>102</v>
      </c>
      <c r="O417" s="13">
        <v>102.31</v>
      </c>
      <c r="P417" s="17" t="s">
        <v>138</v>
      </c>
      <c r="Q417" s="14" t="s">
        <v>10</v>
      </c>
      <c r="R417" s="14" t="s">
        <v>15</v>
      </c>
      <c r="S417" s="14" t="s">
        <v>119</v>
      </c>
      <c r="T417" s="14" t="s">
        <v>143</v>
      </c>
    </row>
    <row r="418" spans="1:20" x14ac:dyDescent="0.3">
      <c r="A418" s="11">
        <v>44634.585405092592</v>
      </c>
      <c r="B418" s="11"/>
      <c r="C418" s="15">
        <v>44634</v>
      </c>
      <c r="D418" s="16">
        <v>0.58540509259259255</v>
      </c>
      <c r="E418" s="16"/>
      <c r="F418" s="13">
        <v>103.785625</v>
      </c>
      <c r="G418" s="12">
        <v>111</v>
      </c>
      <c r="H418" s="12">
        <v>97.06</v>
      </c>
      <c r="I418" s="12">
        <v>109.72</v>
      </c>
      <c r="J418" s="12">
        <v>100.22499999999999</v>
      </c>
      <c r="K418" s="12">
        <v>103.39</v>
      </c>
      <c r="L418" s="12">
        <v>96.00500000000001</v>
      </c>
      <c r="M418" s="12">
        <v>112.88500000000001</v>
      </c>
      <c r="N418" s="12">
        <v>100</v>
      </c>
      <c r="O418" s="13">
        <v>103.785625</v>
      </c>
      <c r="P418" s="17" t="s">
        <v>138</v>
      </c>
      <c r="Q418" s="14" t="s">
        <v>10</v>
      </c>
      <c r="R418" s="14" t="s">
        <v>15</v>
      </c>
      <c r="S418" s="14" t="s">
        <v>119</v>
      </c>
      <c r="T418" s="14" t="s">
        <v>143</v>
      </c>
    </row>
    <row r="419" spans="1:20" x14ac:dyDescent="0.3">
      <c r="A419" s="11">
        <v>44634.585740740738</v>
      </c>
      <c r="B419" s="11"/>
      <c r="C419" s="15">
        <v>44634</v>
      </c>
      <c r="D419" s="16">
        <v>0.58574074074074078</v>
      </c>
      <c r="E419" s="16"/>
      <c r="F419" s="13">
        <v>102.9525</v>
      </c>
      <c r="G419" s="12">
        <v>95.4</v>
      </c>
      <c r="H419" s="12">
        <v>97.52000000000001</v>
      </c>
      <c r="I419" s="12">
        <v>110.24000000000001</v>
      </c>
      <c r="J419" s="12">
        <v>100.69999999999999</v>
      </c>
      <c r="K419" s="12">
        <v>103.88</v>
      </c>
      <c r="L419" s="12">
        <v>96.460000000000008</v>
      </c>
      <c r="M419" s="12">
        <v>113.42</v>
      </c>
      <c r="N419" s="12">
        <v>106</v>
      </c>
      <c r="O419" s="13">
        <v>102.9525</v>
      </c>
      <c r="P419" s="17" t="s">
        <v>138</v>
      </c>
      <c r="Q419" s="14" t="s">
        <v>10</v>
      </c>
      <c r="R419" s="14" t="s">
        <v>15</v>
      </c>
      <c r="S419" s="14" t="s">
        <v>119</v>
      </c>
      <c r="T419" s="14" t="s">
        <v>143</v>
      </c>
    </row>
    <row r="420" spans="1:20" x14ac:dyDescent="0.3">
      <c r="A420" s="11">
        <v>44634.586099537039</v>
      </c>
      <c r="B420" s="11"/>
      <c r="C420" s="15">
        <v>44634</v>
      </c>
      <c r="D420" s="16">
        <v>0.5860995370370371</v>
      </c>
      <c r="E420" s="16"/>
      <c r="F420" s="13">
        <v>108.70437500000001</v>
      </c>
      <c r="G420" s="12">
        <v>114</v>
      </c>
      <c r="H420" s="12">
        <v>101.66000000000001</v>
      </c>
      <c r="I420" s="12">
        <v>114.92</v>
      </c>
      <c r="J420" s="12">
        <v>104.97499999999999</v>
      </c>
      <c r="K420" s="12">
        <v>108.28999999999999</v>
      </c>
      <c r="L420" s="12">
        <v>100.55500000000001</v>
      </c>
      <c r="M420" s="12">
        <v>118.23500000000001</v>
      </c>
      <c r="N420" s="12">
        <v>107</v>
      </c>
      <c r="O420" s="13">
        <v>108.70437500000001</v>
      </c>
      <c r="P420" s="17" t="s">
        <v>138</v>
      </c>
      <c r="Q420" s="14" t="s">
        <v>10</v>
      </c>
      <c r="R420" s="14" t="s">
        <v>15</v>
      </c>
      <c r="S420" s="14" t="s">
        <v>119</v>
      </c>
      <c r="T420" s="14" t="s">
        <v>143</v>
      </c>
    </row>
    <row r="421" spans="1:20" x14ac:dyDescent="0.3">
      <c r="A421" s="11">
        <v>44634.586793981478</v>
      </c>
      <c r="B421" s="11"/>
      <c r="C421" s="15">
        <v>44634</v>
      </c>
      <c r="D421" s="16">
        <v>0.58679398148148143</v>
      </c>
      <c r="E421" s="16"/>
      <c r="F421" s="13">
        <v>110.671875</v>
      </c>
      <c r="G421" s="12">
        <v>117</v>
      </c>
      <c r="H421" s="12">
        <v>103.5</v>
      </c>
      <c r="I421" s="12">
        <v>117</v>
      </c>
      <c r="J421" s="12">
        <v>106.875</v>
      </c>
      <c r="K421" s="12">
        <v>110.25</v>
      </c>
      <c r="L421" s="12">
        <v>102.375</v>
      </c>
      <c r="M421" s="12">
        <v>120.375</v>
      </c>
      <c r="N421" s="12">
        <v>108</v>
      </c>
      <c r="O421" s="13">
        <v>110.671875</v>
      </c>
      <c r="P421" s="17" t="s">
        <v>138</v>
      </c>
      <c r="Q421" s="14" t="s">
        <v>10</v>
      </c>
      <c r="R421" s="14" t="s">
        <v>15</v>
      </c>
      <c r="S421" s="14" t="s">
        <v>119</v>
      </c>
      <c r="T421" s="14" t="s">
        <v>143</v>
      </c>
    </row>
    <row r="422" spans="1:20" x14ac:dyDescent="0.3">
      <c r="A422" s="11">
        <v>44634.587488425925</v>
      </c>
      <c r="B422" s="11"/>
      <c r="C422" s="15">
        <v>44634</v>
      </c>
      <c r="D422" s="16">
        <v>0.58748842592592598</v>
      </c>
      <c r="E422" s="16"/>
      <c r="F422" s="13">
        <v>104.76937500000001</v>
      </c>
      <c r="G422" s="12">
        <v>112</v>
      </c>
      <c r="H422" s="12">
        <v>97.98</v>
      </c>
      <c r="I422" s="12">
        <v>110.76</v>
      </c>
      <c r="J422" s="12">
        <v>101.175</v>
      </c>
      <c r="K422" s="12">
        <v>104.37</v>
      </c>
      <c r="L422" s="12">
        <v>96.915000000000006</v>
      </c>
      <c r="M422" s="12">
        <v>113.95500000000001</v>
      </c>
      <c r="N422" s="12">
        <v>101</v>
      </c>
      <c r="O422" s="13">
        <v>104.76937500000001</v>
      </c>
      <c r="P422" s="17" t="s">
        <v>138</v>
      </c>
      <c r="Q422" s="14" t="s">
        <v>10</v>
      </c>
      <c r="R422" s="14" t="s">
        <v>15</v>
      </c>
      <c r="S422" s="14" t="s">
        <v>119</v>
      </c>
      <c r="T422" s="14" t="s">
        <v>143</v>
      </c>
    </row>
    <row r="423" spans="1:20" x14ac:dyDescent="0.3">
      <c r="A423" s="11">
        <v>44634.587500000001</v>
      </c>
      <c r="B423" s="11"/>
      <c r="C423" s="15">
        <v>44634</v>
      </c>
      <c r="D423" s="16">
        <v>0.58750000000000002</v>
      </c>
      <c r="E423" s="16"/>
      <c r="F423" s="13">
        <v>93.605000000000004</v>
      </c>
      <c r="G423" s="12">
        <v>86.850000000000009</v>
      </c>
      <c r="H423" s="12">
        <v>88.78</v>
      </c>
      <c r="I423" s="12">
        <v>100.36</v>
      </c>
      <c r="J423" s="12">
        <v>91.674999999999997</v>
      </c>
      <c r="K423" s="12">
        <v>94.57</v>
      </c>
      <c r="L423" s="12">
        <v>91</v>
      </c>
      <c r="M423" s="12">
        <v>102</v>
      </c>
      <c r="N423" s="12">
        <v>93.605000000000004</v>
      </c>
      <c r="O423" s="13">
        <v>93.605000000000004</v>
      </c>
      <c r="P423" s="17" t="s">
        <v>138</v>
      </c>
      <c r="Q423" s="14" t="s">
        <v>10</v>
      </c>
      <c r="R423" s="14" t="s">
        <v>15</v>
      </c>
      <c r="S423" s="14" t="s">
        <v>119</v>
      </c>
      <c r="T423" s="14" t="s">
        <v>143</v>
      </c>
    </row>
    <row r="424" spans="1:20" x14ac:dyDescent="0.3">
      <c r="A424" s="11">
        <v>44634.587673611109</v>
      </c>
      <c r="B424" s="11"/>
      <c r="C424" s="15">
        <v>44634</v>
      </c>
      <c r="D424" s="16">
        <v>0.58767361111111105</v>
      </c>
      <c r="E424" s="16"/>
      <c r="F424" s="13">
        <v>100.03875000000001</v>
      </c>
      <c r="G424" s="12">
        <v>92.7</v>
      </c>
      <c r="H424" s="12">
        <v>94.76</v>
      </c>
      <c r="I424" s="12">
        <v>107.12</v>
      </c>
      <c r="J424" s="12">
        <v>97.85</v>
      </c>
      <c r="K424" s="12">
        <v>100.94</v>
      </c>
      <c r="L424" s="12">
        <v>93.73</v>
      </c>
      <c r="M424" s="12">
        <v>110.21000000000001</v>
      </c>
      <c r="N424" s="12">
        <v>103</v>
      </c>
      <c r="O424" s="13">
        <v>100.03875000000001</v>
      </c>
      <c r="P424" s="17" t="s">
        <v>138</v>
      </c>
      <c r="Q424" s="14" t="s">
        <v>10</v>
      </c>
      <c r="R424" s="14" t="s">
        <v>15</v>
      </c>
      <c r="S424" s="14" t="s">
        <v>119</v>
      </c>
      <c r="T424" s="14" t="s">
        <v>143</v>
      </c>
    </row>
    <row r="425" spans="1:20" x14ac:dyDescent="0.3">
      <c r="A425" s="11">
        <v>44634.588182870371</v>
      </c>
      <c r="B425" s="11"/>
      <c r="C425" s="15">
        <v>44634</v>
      </c>
      <c r="D425" s="16">
        <v>0.58818287037037031</v>
      </c>
      <c r="E425" s="16"/>
      <c r="F425" s="13">
        <v>101.32625</v>
      </c>
      <c r="G425" s="12">
        <v>103</v>
      </c>
      <c r="H425" s="12">
        <v>94.76</v>
      </c>
      <c r="I425" s="12">
        <v>107.12</v>
      </c>
      <c r="J425" s="12">
        <v>97.85</v>
      </c>
      <c r="K425" s="12">
        <v>100.94</v>
      </c>
      <c r="L425" s="12">
        <v>93.73</v>
      </c>
      <c r="M425" s="12">
        <v>110.21000000000001</v>
      </c>
      <c r="N425" s="12">
        <v>103</v>
      </c>
      <c r="O425" s="13">
        <v>101.32625</v>
      </c>
      <c r="P425" s="17" t="s">
        <v>138</v>
      </c>
      <c r="Q425" s="14" t="s">
        <v>10</v>
      </c>
      <c r="R425" s="14" t="s">
        <v>15</v>
      </c>
      <c r="S425" s="14" t="s">
        <v>119</v>
      </c>
      <c r="T425" s="14" t="s">
        <v>143</v>
      </c>
    </row>
    <row r="426" spans="1:20" x14ac:dyDescent="0.3">
      <c r="A426" s="11">
        <v>44634.588877314818</v>
      </c>
      <c r="B426" s="11"/>
      <c r="C426" s="15">
        <v>44634</v>
      </c>
      <c r="D426" s="16">
        <v>0.58887731481481487</v>
      </c>
      <c r="E426" s="16"/>
      <c r="F426" s="13">
        <v>99.067499999999995</v>
      </c>
      <c r="G426" s="12">
        <v>91.8</v>
      </c>
      <c r="H426" s="12">
        <v>93.84</v>
      </c>
      <c r="I426" s="12">
        <v>106.08</v>
      </c>
      <c r="J426" s="12">
        <v>96.899999999999991</v>
      </c>
      <c r="K426" s="12">
        <v>99.96</v>
      </c>
      <c r="L426" s="12">
        <v>92.820000000000007</v>
      </c>
      <c r="M426" s="12">
        <v>109.14</v>
      </c>
      <c r="N426" s="12">
        <v>102</v>
      </c>
      <c r="O426" s="13">
        <v>99.067499999999995</v>
      </c>
      <c r="P426" s="17" t="s">
        <v>138</v>
      </c>
      <c r="Q426" s="14" t="s">
        <v>10</v>
      </c>
      <c r="R426" s="14" t="s">
        <v>15</v>
      </c>
      <c r="S426" s="14" t="s">
        <v>119</v>
      </c>
      <c r="T426" s="14" t="s">
        <v>143</v>
      </c>
    </row>
    <row r="427" spans="1:20" x14ac:dyDescent="0.3">
      <c r="A427" s="11">
        <v>44634.588912037034</v>
      </c>
      <c r="B427" s="11"/>
      <c r="C427" s="15">
        <v>44634</v>
      </c>
      <c r="D427" s="16">
        <v>0.58891203703703698</v>
      </c>
      <c r="E427" s="16"/>
      <c r="F427" s="13">
        <v>80.257499999999993</v>
      </c>
      <c r="G427" s="12">
        <v>73.8</v>
      </c>
      <c r="H427" s="12">
        <v>75.44</v>
      </c>
      <c r="I427" s="12">
        <v>85.28</v>
      </c>
      <c r="J427" s="12">
        <v>77.899999999999991</v>
      </c>
      <c r="K427" s="12">
        <v>80.36</v>
      </c>
      <c r="L427" s="12">
        <v>82</v>
      </c>
      <c r="M427" s="12">
        <v>87.740000000000009</v>
      </c>
      <c r="N427" s="12">
        <v>79.539999999999992</v>
      </c>
      <c r="O427" s="13">
        <v>80.257499999999993</v>
      </c>
      <c r="P427" s="17" t="s">
        <v>138</v>
      </c>
      <c r="Q427" s="14" t="s">
        <v>10</v>
      </c>
      <c r="R427" s="14" t="s">
        <v>15</v>
      </c>
      <c r="S427" s="14" t="s">
        <v>119</v>
      </c>
      <c r="T427" s="14" t="s">
        <v>143</v>
      </c>
    </row>
    <row r="428" spans="1:20" x14ac:dyDescent="0.3">
      <c r="A428" s="11">
        <v>44634.589571759258</v>
      </c>
      <c r="B428" s="11"/>
      <c r="C428" s="15">
        <v>44634</v>
      </c>
      <c r="D428" s="16">
        <v>0.5895717592592592</v>
      </c>
      <c r="E428" s="16"/>
      <c r="F428" s="13">
        <v>104.27749999999999</v>
      </c>
      <c r="G428" s="12">
        <v>108</v>
      </c>
      <c r="H428" s="12">
        <v>97.52000000000001</v>
      </c>
      <c r="I428" s="12">
        <v>110.24000000000001</v>
      </c>
      <c r="J428" s="12">
        <v>100.69999999999999</v>
      </c>
      <c r="K428" s="12">
        <v>103.88</v>
      </c>
      <c r="L428" s="12">
        <v>96.460000000000008</v>
      </c>
      <c r="M428" s="12">
        <v>113.42</v>
      </c>
      <c r="N428" s="12">
        <v>104</v>
      </c>
      <c r="O428" s="13">
        <v>104.27749999999999</v>
      </c>
      <c r="P428" s="17" t="s">
        <v>138</v>
      </c>
      <c r="Q428" s="14" t="s">
        <v>10</v>
      </c>
      <c r="R428" s="14" t="s">
        <v>15</v>
      </c>
      <c r="S428" s="14" t="s">
        <v>119</v>
      </c>
      <c r="T428" s="14" t="s">
        <v>143</v>
      </c>
    </row>
    <row r="429" spans="1:20" x14ac:dyDescent="0.3">
      <c r="A429" s="11">
        <v>44634.589687500003</v>
      </c>
      <c r="B429" s="11"/>
      <c r="C429" s="15">
        <v>44634</v>
      </c>
      <c r="D429" s="16">
        <v>0.58968750000000003</v>
      </c>
      <c r="E429" s="16"/>
      <c r="F429" s="13">
        <v>108.77999999999999</v>
      </c>
      <c r="G429" s="12">
        <v>111</v>
      </c>
      <c r="H429" s="12">
        <v>102.12</v>
      </c>
      <c r="I429" s="12">
        <v>115.44</v>
      </c>
      <c r="J429" s="12">
        <v>105.44999999999999</v>
      </c>
      <c r="K429" s="12">
        <v>108.78</v>
      </c>
      <c r="L429" s="12">
        <v>101.01</v>
      </c>
      <c r="M429" s="12">
        <v>118.77000000000001</v>
      </c>
      <c r="N429" s="12">
        <v>107.67</v>
      </c>
      <c r="O429" s="13">
        <v>108.77999999999999</v>
      </c>
      <c r="P429" s="17" t="s">
        <v>138</v>
      </c>
      <c r="Q429" s="14" t="s">
        <v>10</v>
      </c>
      <c r="R429" s="14" t="s">
        <v>15</v>
      </c>
      <c r="S429" s="14" t="s">
        <v>119</v>
      </c>
      <c r="T429" s="14" t="s">
        <v>143</v>
      </c>
    </row>
    <row r="430" spans="1:20" x14ac:dyDescent="0.3">
      <c r="A430" s="11">
        <v>44634.590266203704</v>
      </c>
      <c r="B430" s="11"/>
      <c r="C430" s="15">
        <v>44634</v>
      </c>
      <c r="D430" s="16">
        <v>0.59026620370370375</v>
      </c>
      <c r="E430" s="16"/>
      <c r="F430" s="13">
        <v>105.753125</v>
      </c>
      <c r="G430" s="12">
        <v>113</v>
      </c>
      <c r="H430" s="12">
        <v>98.9</v>
      </c>
      <c r="I430" s="12">
        <v>111.8</v>
      </c>
      <c r="J430" s="12">
        <v>102.125</v>
      </c>
      <c r="K430" s="12">
        <v>105.35</v>
      </c>
      <c r="L430" s="12">
        <v>97.825000000000003</v>
      </c>
      <c r="M430" s="12">
        <v>115.02500000000001</v>
      </c>
      <c r="N430" s="12">
        <v>102</v>
      </c>
      <c r="O430" s="13">
        <v>105.753125</v>
      </c>
      <c r="P430" s="17" t="s">
        <v>138</v>
      </c>
      <c r="Q430" s="14" t="s">
        <v>10</v>
      </c>
      <c r="R430" s="14" t="s">
        <v>15</v>
      </c>
      <c r="S430" s="14" t="s">
        <v>119</v>
      </c>
      <c r="T430" s="14" t="s">
        <v>143</v>
      </c>
    </row>
    <row r="431" spans="1:20" x14ac:dyDescent="0.3">
      <c r="A431" s="11">
        <v>44634.590775462966</v>
      </c>
      <c r="B431" s="11"/>
      <c r="C431" s="15">
        <v>44634</v>
      </c>
      <c r="D431" s="16">
        <v>0.59077546296296302</v>
      </c>
      <c r="E431" s="16"/>
      <c r="F431" s="13">
        <v>67.533749999999998</v>
      </c>
      <c r="G431" s="12">
        <v>62.1</v>
      </c>
      <c r="H431" s="12">
        <v>63.480000000000004</v>
      </c>
      <c r="I431" s="12">
        <v>71.760000000000005</v>
      </c>
      <c r="J431" s="12">
        <v>65.55</v>
      </c>
      <c r="K431" s="12">
        <v>67.62</v>
      </c>
      <c r="L431" s="12">
        <v>69</v>
      </c>
      <c r="M431" s="12">
        <v>73.83</v>
      </c>
      <c r="N431" s="12">
        <v>66.929999999999993</v>
      </c>
      <c r="O431" s="13">
        <v>67.533749999999998</v>
      </c>
      <c r="P431" s="17" t="s">
        <v>138</v>
      </c>
      <c r="Q431" s="14" t="s">
        <v>10</v>
      </c>
      <c r="R431" s="14" t="s">
        <v>15</v>
      </c>
      <c r="S431" s="14" t="s">
        <v>119</v>
      </c>
      <c r="T431" s="14" t="s">
        <v>143</v>
      </c>
    </row>
    <row r="432" spans="1:20" x14ac:dyDescent="0.3">
      <c r="A432" s="11">
        <v>44634.590960648151</v>
      </c>
      <c r="B432" s="11"/>
      <c r="C432" s="15">
        <v>44634</v>
      </c>
      <c r="D432" s="16">
        <v>0.59096064814814808</v>
      </c>
      <c r="E432" s="16"/>
      <c r="F432" s="13">
        <v>106.736875</v>
      </c>
      <c r="G432" s="12">
        <v>117</v>
      </c>
      <c r="H432" s="12">
        <v>99.820000000000007</v>
      </c>
      <c r="I432" s="12">
        <v>112.84</v>
      </c>
      <c r="J432" s="12">
        <v>103.07499999999999</v>
      </c>
      <c r="K432" s="12">
        <v>106.33</v>
      </c>
      <c r="L432" s="12">
        <v>98.734999999999999</v>
      </c>
      <c r="M432" s="12">
        <v>116.09500000000001</v>
      </c>
      <c r="N432" s="12">
        <v>100</v>
      </c>
      <c r="O432" s="13">
        <v>106.736875</v>
      </c>
      <c r="P432" s="17" t="s">
        <v>138</v>
      </c>
      <c r="Q432" s="14" t="s">
        <v>10</v>
      </c>
      <c r="R432" s="14" t="s">
        <v>15</v>
      </c>
      <c r="S432" s="14" t="s">
        <v>119</v>
      </c>
      <c r="T432" s="14" t="s">
        <v>143</v>
      </c>
    </row>
    <row r="433" spans="1:20" x14ac:dyDescent="0.3">
      <c r="A433" s="11">
        <v>44634.59097222222</v>
      </c>
      <c r="B433" s="11"/>
      <c r="C433" s="15">
        <v>44634</v>
      </c>
      <c r="D433" s="16">
        <v>0.59097222222222223</v>
      </c>
      <c r="E433" s="16"/>
      <c r="F433" s="13">
        <v>86.814999999999998</v>
      </c>
      <c r="G433" s="12">
        <v>80.55</v>
      </c>
      <c r="H433" s="12">
        <v>82.34</v>
      </c>
      <c r="I433" s="12">
        <v>93.08</v>
      </c>
      <c r="J433" s="12">
        <v>85.024999999999991</v>
      </c>
      <c r="K433" s="12">
        <v>87.71</v>
      </c>
      <c r="L433" s="12">
        <v>71</v>
      </c>
      <c r="M433" s="12">
        <v>108</v>
      </c>
      <c r="N433" s="12">
        <v>86.814999999999998</v>
      </c>
      <c r="O433" s="13">
        <v>86.814999999999998</v>
      </c>
      <c r="P433" s="17" t="s">
        <v>138</v>
      </c>
      <c r="Q433" s="14" t="s">
        <v>10</v>
      </c>
      <c r="R433" s="14" t="s">
        <v>15</v>
      </c>
      <c r="S433" s="14" t="s">
        <v>119</v>
      </c>
      <c r="T433" s="14" t="s">
        <v>143</v>
      </c>
    </row>
    <row r="434" spans="1:20" x14ac:dyDescent="0.3">
      <c r="A434" s="11">
        <v>44634.591412037036</v>
      </c>
      <c r="B434" s="11"/>
      <c r="C434" s="15">
        <v>44634</v>
      </c>
      <c r="D434" s="16">
        <v>0.59141203703703704</v>
      </c>
      <c r="E434" s="16"/>
      <c r="F434" s="13">
        <v>80.257499999999993</v>
      </c>
      <c r="G434" s="12">
        <v>73.8</v>
      </c>
      <c r="H434" s="12">
        <v>75.44</v>
      </c>
      <c r="I434" s="12">
        <v>85.28</v>
      </c>
      <c r="J434" s="12">
        <v>77.899999999999991</v>
      </c>
      <c r="K434" s="12">
        <v>80.36</v>
      </c>
      <c r="L434" s="12">
        <v>82</v>
      </c>
      <c r="M434" s="12">
        <v>87.740000000000009</v>
      </c>
      <c r="N434" s="12">
        <v>79.539999999999992</v>
      </c>
      <c r="O434" s="13">
        <v>80.257499999999993</v>
      </c>
      <c r="P434" s="17" t="s">
        <v>138</v>
      </c>
      <c r="Q434" s="14" t="s">
        <v>10</v>
      </c>
      <c r="R434" s="14" t="s">
        <v>15</v>
      </c>
      <c r="S434" s="14" t="s">
        <v>119</v>
      </c>
      <c r="T434" s="14" t="s">
        <v>143</v>
      </c>
    </row>
    <row r="435" spans="1:20" x14ac:dyDescent="0.3">
      <c r="A435" s="11">
        <v>44634.59165509259</v>
      </c>
      <c r="B435" s="11"/>
      <c r="C435" s="15">
        <v>44634</v>
      </c>
      <c r="D435" s="16">
        <v>0.59165509259259264</v>
      </c>
      <c r="E435" s="16"/>
      <c r="F435" s="13">
        <v>106.245</v>
      </c>
      <c r="G435" s="12">
        <v>110</v>
      </c>
      <c r="H435" s="12">
        <v>99.36</v>
      </c>
      <c r="I435" s="12">
        <v>112.32000000000001</v>
      </c>
      <c r="J435" s="12">
        <v>102.6</v>
      </c>
      <c r="K435" s="12">
        <v>105.84</v>
      </c>
      <c r="L435" s="12">
        <v>98.28</v>
      </c>
      <c r="M435" s="12">
        <v>115.56</v>
      </c>
      <c r="N435" s="12">
        <v>106</v>
      </c>
      <c r="O435" s="13">
        <v>106.245</v>
      </c>
      <c r="P435" s="17" t="s">
        <v>138</v>
      </c>
      <c r="Q435" s="14" t="s">
        <v>10</v>
      </c>
      <c r="R435" s="14" t="s">
        <v>15</v>
      </c>
      <c r="S435" s="14" t="s">
        <v>119</v>
      </c>
      <c r="T435" s="14" t="s">
        <v>143</v>
      </c>
    </row>
    <row r="436" spans="1:20" x14ac:dyDescent="0.3">
      <c r="A436" s="11">
        <v>44634.592349537037</v>
      </c>
      <c r="B436" s="11"/>
      <c r="C436" s="15">
        <v>44634</v>
      </c>
      <c r="D436" s="16">
        <v>0.59234953703703697</v>
      </c>
      <c r="E436" s="16"/>
      <c r="F436" s="13">
        <v>104.27749999999999</v>
      </c>
      <c r="G436" s="12">
        <v>110</v>
      </c>
      <c r="H436" s="12">
        <v>97.52000000000001</v>
      </c>
      <c r="I436" s="12">
        <v>110.24000000000001</v>
      </c>
      <c r="J436" s="12">
        <v>100.69999999999999</v>
      </c>
      <c r="K436" s="12">
        <v>103.88</v>
      </c>
      <c r="L436" s="12">
        <v>96.460000000000008</v>
      </c>
      <c r="M436" s="12">
        <v>113.42</v>
      </c>
      <c r="N436" s="12">
        <v>102</v>
      </c>
      <c r="O436" s="13">
        <v>104.27749999999999</v>
      </c>
      <c r="P436" s="17" t="s">
        <v>138</v>
      </c>
      <c r="Q436" s="14" t="s">
        <v>10</v>
      </c>
      <c r="R436" s="14" t="s">
        <v>15</v>
      </c>
      <c r="S436" s="14" t="s">
        <v>119</v>
      </c>
      <c r="T436" s="14" t="s">
        <v>143</v>
      </c>
    </row>
    <row r="437" spans="1:20" x14ac:dyDescent="0.3">
      <c r="A437" s="11">
        <v>44634.593043981484</v>
      </c>
      <c r="B437" s="11"/>
      <c r="C437" s="15">
        <v>44634</v>
      </c>
      <c r="D437" s="16">
        <v>0.59304398148148152</v>
      </c>
      <c r="E437" s="16"/>
      <c r="F437" s="13">
        <v>122.5</v>
      </c>
      <c r="G437" s="12">
        <v>125</v>
      </c>
      <c r="H437" s="12">
        <v>115</v>
      </c>
      <c r="I437" s="12">
        <v>130</v>
      </c>
      <c r="J437" s="12">
        <v>118.75</v>
      </c>
      <c r="K437" s="12">
        <v>122.5</v>
      </c>
      <c r="L437" s="12">
        <v>113.75</v>
      </c>
      <c r="M437" s="12">
        <v>133.75</v>
      </c>
      <c r="N437" s="12">
        <v>121.25</v>
      </c>
      <c r="O437" s="13">
        <v>122.5</v>
      </c>
      <c r="P437" s="17" t="s">
        <v>138</v>
      </c>
      <c r="Q437" s="14" t="s">
        <v>10</v>
      </c>
      <c r="R437" s="14" t="s">
        <v>15</v>
      </c>
      <c r="S437" s="14" t="s">
        <v>18</v>
      </c>
      <c r="T437" s="14" t="s">
        <v>143</v>
      </c>
    </row>
    <row r="438" spans="1:20" x14ac:dyDescent="0.3">
      <c r="A438" s="11">
        <v>44634.593252314815</v>
      </c>
      <c r="B438" s="11"/>
      <c r="C438" s="15">
        <v>44634</v>
      </c>
      <c r="D438" s="16">
        <v>0.59325231481481489</v>
      </c>
      <c r="E438" s="16"/>
      <c r="F438" s="13">
        <v>98.096250000000012</v>
      </c>
      <c r="G438" s="12">
        <v>90.9</v>
      </c>
      <c r="H438" s="12">
        <v>92.92</v>
      </c>
      <c r="I438" s="12">
        <v>105.04</v>
      </c>
      <c r="J438" s="12">
        <v>95.949999999999989</v>
      </c>
      <c r="K438" s="12">
        <v>98.98</v>
      </c>
      <c r="L438" s="12">
        <v>91.91</v>
      </c>
      <c r="M438" s="12">
        <v>108.07000000000001</v>
      </c>
      <c r="N438" s="12">
        <v>101</v>
      </c>
      <c r="O438" s="13">
        <v>98.096250000000012</v>
      </c>
      <c r="P438" s="17" t="s">
        <v>138</v>
      </c>
      <c r="Q438" s="14" t="s">
        <v>10</v>
      </c>
      <c r="R438" s="14" t="s">
        <v>15</v>
      </c>
      <c r="S438" s="14" t="s">
        <v>119</v>
      </c>
      <c r="T438" s="14" t="s">
        <v>143</v>
      </c>
    </row>
    <row r="439" spans="1:20" x14ac:dyDescent="0.3">
      <c r="A439" s="11">
        <v>44634.593611111108</v>
      </c>
      <c r="B439" s="11"/>
      <c r="C439" s="15">
        <v>44634</v>
      </c>
      <c r="D439" s="16">
        <v>0.59361111111111109</v>
      </c>
      <c r="E439" s="16"/>
      <c r="F439" s="13">
        <v>100.03875000000001</v>
      </c>
      <c r="G439" s="12">
        <v>92.7</v>
      </c>
      <c r="H439" s="12">
        <v>94.76</v>
      </c>
      <c r="I439" s="12">
        <v>107.12</v>
      </c>
      <c r="J439" s="12">
        <v>97.85</v>
      </c>
      <c r="K439" s="12">
        <v>100.94</v>
      </c>
      <c r="L439" s="12">
        <v>93.73</v>
      </c>
      <c r="M439" s="12">
        <v>110.21000000000001</v>
      </c>
      <c r="N439" s="12">
        <v>103</v>
      </c>
      <c r="O439" s="13">
        <v>100.03875000000001</v>
      </c>
      <c r="P439" s="17" t="s">
        <v>138</v>
      </c>
      <c r="Q439" s="14" t="s">
        <v>10</v>
      </c>
      <c r="R439" s="14" t="s">
        <v>15</v>
      </c>
      <c r="S439" s="14" t="s">
        <v>119</v>
      </c>
      <c r="T439" s="14" t="s">
        <v>143</v>
      </c>
    </row>
    <row r="440" spans="1:20" x14ac:dyDescent="0.3">
      <c r="A440" s="11">
        <v>44634.593668981484</v>
      </c>
      <c r="B440" s="11"/>
      <c r="C440" s="15">
        <v>44634</v>
      </c>
      <c r="D440" s="16">
        <v>0.59366898148148151</v>
      </c>
      <c r="E440" s="16"/>
      <c r="F440" s="13">
        <v>80.257499999999993</v>
      </c>
      <c r="G440" s="12">
        <v>73.8</v>
      </c>
      <c r="H440" s="12">
        <v>75.44</v>
      </c>
      <c r="I440" s="12">
        <v>85.28</v>
      </c>
      <c r="J440" s="12">
        <v>77.899999999999991</v>
      </c>
      <c r="K440" s="12">
        <v>80.36</v>
      </c>
      <c r="L440" s="12">
        <v>82</v>
      </c>
      <c r="M440" s="12">
        <v>87.740000000000009</v>
      </c>
      <c r="N440" s="12">
        <v>79.539999999999992</v>
      </c>
      <c r="O440" s="13">
        <v>80.257499999999993</v>
      </c>
      <c r="P440" s="17" t="s">
        <v>138</v>
      </c>
      <c r="Q440" s="14" t="s">
        <v>10</v>
      </c>
      <c r="R440" s="14" t="s">
        <v>15</v>
      </c>
      <c r="S440" s="14" t="s">
        <v>119</v>
      </c>
      <c r="T440" s="14" t="s">
        <v>143</v>
      </c>
    </row>
    <row r="441" spans="1:20" x14ac:dyDescent="0.3">
      <c r="A441" s="11">
        <v>44634.593738425923</v>
      </c>
      <c r="B441" s="11"/>
      <c r="C441" s="15">
        <v>44634</v>
      </c>
      <c r="D441" s="16">
        <v>0.59373842592592596</v>
      </c>
      <c r="E441" s="16"/>
      <c r="F441" s="13">
        <v>113.13124999999999</v>
      </c>
      <c r="G441" s="12">
        <v>127</v>
      </c>
      <c r="H441" s="12">
        <v>105.80000000000001</v>
      </c>
      <c r="I441" s="12">
        <v>119.60000000000001</v>
      </c>
      <c r="J441" s="12">
        <v>109.25</v>
      </c>
      <c r="K441" s="12">
        <v>112.7</v>
      </c>
      <c r="L441" s="12">
        <v>104.65</v>
      </c>
      <c r="M441" s="12">
        <v>123.05000000000001</v>
      </c>
      <c r="N441" s="12">
        <v>103</v>
      </c>
      <c r="O441" s="13">
        <v>113.13124999999999</v>
      </c>
      <c r="P441" s="17" t="s">
        <v>138</v>
      </c>
      <c r="Q441" s="14" t="s">
        <v>10</v>
      </c>
      <c r="R441" s="14" t="s">
        <v>15</v>
      </c>
      <c r="S441" s="14" t="s">
        <v>119</v>
      </c>
      <c r="T441" s="14" t="s">
        <v>143</v>
      </c>
    </row>
    <row r="442" spans="1:20" x14ac:dyDescent="0.3">
      <c r="A442" s="11">
        <v>44634.59443287037</v>
      </c>
      <c r="B442" s="11"/>
      <c r="C442" s="15">
        <v>44634</v>
      </c>
      <c r="D442" s="16">
        <v>0.5944328703703704</v>
      </c>
      <c r="E442" s="16"/>
      <c r="F442" s="13">
        <v>118.541875</v>
      </c>
      <c r="G442" s="12">
        <v>135</v>
      </c>
      <c r="H442" s="12">
        <v>110.86</v>
      </c>
      <c r="I442" s="12">
        <v>125.32000000000001</v>
      </c>
      <c r="J442" s="12">
        <v>114.47499999999999</v>
      </c>
      <c r="K442" s="12">
        <v>118.09</v>
      </c>
      <c r="L442" s="12">
        <v>109.655</v>
      </c>
      <c r="M442" s="12">
        <v>128.935</v>
      </c>
      <c r="N442" s="12">
        <v>106</v>
      </c>
      <c r="O442" s="13">
        <v>118.541875</v>
      </c>
      <c r="P442" s="17" t="s">
        <v>138</v>
      </c>
      <c r="Q442" s="14" t="s">
        <v>10</v>
      </c>
      <c r="R442" s="14" t="s">
        <v>15</v>
      </c>
      <c r="S442" s="14" t="s">
        <v>119</v>
      </c>
      <c r="T442" s="14" t="s">
        <v>143</v>
      </c>
    </row>
    <row r="443" spans="1:20" x14ac:dyDescent="0.3">
      <c r="A443" s="11">
        <v>44634.594444444447</v>
      </c>
      <c r="B443" s="11"/>
      <c r="C443" s="15">
        <v>44634</v>
      </c>
      <c r="D443" s="16">
        <v>0.59444444444444444</v>
      </c>
      <c r="E443" s="16"/>
      <c r="F443" s="13">
        <v>88.27</v>
      </c>
      <c r="G443" s="12">
        <v>81.900000000000006</v>
      </c>
      <c r="H443" s="12">
        <v>83.72</v>
      </c>
      <c r="I443" s="12">
        <v>94.64</v>
      </c>
      <c r="J443" s="12">
        <v>86.45</v>
      </c>
      <c r="K443" s="12">
        <v>89.179999999999993</v>
      </c>
      <c r="L443" s="12">
        <v>80</v>
      </c>
      <c r="M443" s="12">
        <v>102</v>
      </c>
      <c r="N443" s="12">
        <v>88.27</v>
      </c>
      <c r="O443" s="13">
        <v>88.27</v>
      </c>
      <c r="P443" s="17" t="s">
        <v>138</v>
      </c>
      <c r="Q443" s="14" t="s">
        <v>10</v>
      </c>
      <c r="R443" s="14" t="s">
        <v>15</v>
      </c>
      <c r="S443" s="14" t="s">
        <v>119</v>
      </c>
      <c r="T443" s="14" t="s">
        <v>143</v>
      </c>
    </row>
    <row r="444" spans="1:20" x14ac:dyDescent="0.3">
      <c r="A444" s="11">
        <v>44634.594942129632</v>
      </c>
      <c r="B444" s="11"/>
      <c r="C444" s="15">
        <v>44634</v>
      </c>
      <c r="D444" s="16">
        <v>0.59494212962962967</v>
      </c>
      <c r="E444" s="16"/>
      <c r="F444" s="13">
        <v>80.257499999999993</v>
      </c>
      <c r="G444" s="12">
        <v>73.8</v>
      </c>
      <c r="H444" s="12">
        <v>75.44</v>
      </c>
      <c r="I444" s="12">
        <v>85.28</v>
      </c>
      <c r="J444" s="12">
        <v>77.899999999999991</v>
      </c>
      <c r="K444" s="12">
        <v>80.36</v>
      </c>
      <c r="L444" s="12">
        <v>82</v>
      </c>
      <c r="M444" s="12">
        <v>87.740000000000009</v>
      </c>
      <c r="N444" s="12">
        <v>79.539999999999992</v>
      </c>
      <c r="O444" s="13">
        <v>80.257499999999993</v>
      </c>
      <c r="P444" s="17" t="s">
        <v>138</v>
      </c>
      <c r="Q444" s="14" t="s">
        <v>10</v>
      </c>
      <c r="R444" s="14" t="s">
        <v>15</v>
      </c>
      <c r="S444" s="14" t="s">
        <v>119</v>
      </c>
      <c r="T444" s="14" t="s">
        <v>143</v>
      </c>
    </row>
    <row r="445" spans="1:20" x14ac:dyDescent="0.3">
      <c r="A445" s="11">
        <v>44634.595011574071</v>
      </c>
      <c r="B445" s="11"/>
      <c r="C445" s="15">
        <v>44634</v>
      </c>
      <c r="D445" s="16">
        <v>0.59501157407407412</v>
      </c>
      <c r="E445" s="16"/>
      <c r="F445" s="13">
        <v>105.86624999999999</v>
      </c>
      <c r="G445" s="12">
        <v>98.100000000000009</v>
      </c>
      <c r="H445" s="12">
        <v>100.28</v>
      </c>
      <c r="I445" s="12">
        <v>113.36</v>
      </c>
      <c r="J445" s="12">
        <v>103.55</v>
      </c>
      <c r="K445" s="12">
        <v>106.82</v>
      </c>
      <c r="L445" s="12">
        <v>99.19</v>
      </c>
      <c r="M445" s="12">
        <v>116.63000000000001</v>
      </c>
      <c r="N445" s="12">
        <v>109</v>
      </c>
      <c r="O445" s="13">
        <v>105.86624999999999</v>
      </c>
      <c r="P445" s="17" t="s">
        <v>138</v>
      </c>
      <c r="Q445" s="14" t="s">
        <v>10</v>
      </c>
      <c r="R445" s="14" t="s">
        <v>15</v>
      </c>
      <c r="S445" s="14" t="s">
        <v>119</v>
      </c>
      <c r="T445" s="14" t="s">
        <v>143</v>
      </c>
    </row>
    <row r="446" spans="1:20" x14ac:dyDescent="0.3">
      <c r="A446" s="11">
        <v>44634.595092592594</v>
      </c>
      <c r="B446" s="11"/>
      <c r="C446" s="15">
        <v>44634</v>
      </c>
      <c r="D446" s="16">
        <v>0.59509259259259262</v>
      </c>
      <c r="E446" s="16"/>
      <c r="F446" s="13">
        <v>79.278750000000002</v>
      </c>
      <c r="G446" s="12">
        <v>72.900000000000006</v>
      </c>
      <c r="H446" s="12">
        <v>74.52000000000001</v>
      </c>
      <c r="I446" s="12">
        <v>84.240000000000009</v>
      </c>
      <c r="J446" s="12">
        <v>76.95</v>
      </c>
      <c r="K446" s="12">
        <v>79.38</v>
      </c>
      <c r="L446" s="12">
        <v>81</v>
      </c>
      <c r="M446" s="12">
        <v>86.67</v>
      </c>
      <c r="N446" s="12">
        <v>78.569999999999993</v>
      </c>
      <c r="O446" s="13">
        <v>79.278750000000002</v>
      </c>
      <c r="P446" s="17" t="s">
        <v>138</v>
      </c>
      <c r="Q446" s="14" t="s">
        <v>10</v>
      </c>
      <c r="R446" s="14" t="s">
        <v>15</v>
      </c>
      <c r="S446" s="14" t="s">
        <v>119</v>
      </c>
      <c r="T446" s="14" t="s">
        <v>143</v>
      </c>
    </row>
    <row r="447" spans="1:20" x14ac:dyDescent="0.3">
      <c r="A447" s="11">
        <v>44634.595127314817</v>
      </c>
      <c r="B447" s="11"/>
      <c r="C447" s="15">
        <v>44634</v>
      </c>
      <c r="D447" s="16">
        <v>0.59512731481481485</v>
      </c>
      <c r="E447" s="16"/>
      <c r="F447" s="13">
        <v>114.606875</v>
      </c>
      <c r="G447" s="12">
        <v>127</v>
      </c>
      <c r="H447" s="12">
        <v>107.18</v>
      </c>
      <c r="I447" s="12">
        <v>121.16000000000001</v>
      </c>
      <c r="J447" s="12">
        <v>110.675</v>
      </c>
      <c r="K447" s="12">
        <v>114.17</v>
      </c>
      <c r="L447" s="12">
        <v>106.015</v>
      </c>
      <c r="M447" s="12">
        <v>124.655</v>
      </c>
      <c r="N447" s="12">
        <v>106</v>
      </c>
      <c r="O447" s="13">
        <v>114.606875</v>
      </c>
      <c r="P447" s="17" t="s">
        <v>138</v>
      </c>
      <c r="Q447" s="14" t="s">
        <v>10</v>
      </c>
      <c r="R447" s="14" t="s">
        <v>15</v>
      </c>
      <c r="S447" s="14" t="s">
        <v>119</v>
      </c>
      <c r="T447" s="14" t="s">
        <v>143</v>
      </c>
    </row>
    <row r="448" spans="1:20" x14ac:dyDescent="0.3">
      <c r="A448" s="11">
        <v>44634.595775462964</v>
      </c>
      <c r="B448" s="11"/>
      <c r="C448" s="15">
        <v>44634</v>
      </c>
      <c r="D448" s="16">
        <v>0.59577546296296291</v>
      </c>
      <c r="E448" s="16"/>
      <c r="F448" s="13">
        <v>79.278750000000002</v>
      </c>
      <c r="G448" s="12">
        <v>72.900000000000006</v>
      </c>
      <c r="H448" s="12">
        <v>74.52000000000001</v>
      </c>
      <c r="I448" s="12">
        <v>84.240000000000009</v>
      </c>
      <c r="J448" s="12">
        <v>76.95</v>
      </c>
      <c r="K448" s="12">
        <v>79.38</v>
      </c>
      <c r="L448" s="12">
        <v>81</v>
      </c>
      <c r="M448" s="12">
        <v>86.67</v>
      </c>
      <c r="N448" s="12">
        <v>78.569999999999993</v>
      </c>
      <c r="O448" s="13">
        <v>79.278750000000002</v>
      </c>
      <c r="P448" s="17" t="s">
        <v>138</v>
      </c>
      <c r="Q448" s="14" t="s">
        <v>10</v>
      </c>
      <c r="R448" s="14" t="s">
        <v>15</v>
      </c>
      <c r="S448" s="14" t="s">
        <v>119</v>
      </c>
      <c r="T448" s="14" t="s">
        <v>143</v>
      </c>
    </row>
    <row r="449" spans="1:20" x14ac:dyDescent="0.3">
      <c r="A449" s="11">
        <v>44634.595821759256</v>
      </c>
      <c r="B449" s="11"/>
      <c r="C449" s="15">
        <v>44634</v>
      </c>
      <c r="D449" s="16">
        <v>0.59582175925925929</v>
      </c>
      <c r="E449" s="16"/>
      <c r="F449" s="13">
        <v>115.590625</v>
      </c>
      <c r="G449" s="12">
        <v>127</v>
      </c>
      <c r="H449" s="12">
        <v>108.10000000000001</v>
      </c>
      <c r="I449" s="12">
        <v>122.2</v>
      </c>
      <c r="J449" s="12">
        <v>111.625</v>
      </c>
      <c r="K449" s="12">
        <v>115.14999999999999</v>
      </c>
      <c r="L449" s="12">
        <v>106.925</v>
      </c>
      <c r="M449" s="12">
        <v>125.72500000000001</v>
      </c>
      <c r="N449" s="12">
        <v>108</v>
      </c>
      <c r="O449" s="13">
        <v>115.590625</v>
      </c>
      <c r="P449" s="17" t="s">
        <v>138</v>
      </c>
      <c r="Q449" s="14" t="s">
        <v>10</v>
      </c>
      <c r="R449" s="14" t="s">
        <v>15</v>
      </c>
      <c r="S449" s="14" t="s">
        <v>119</v>
      </c>
      <c r="T449" s="14" t="s">
        <v>143</v>
      </c>
    </row>
    <row r="450" spans="1:20" x14ac:dyDescent="0.3">
      <c r="A450" s="11">
        <v>44634.596516203703</v>
      </c>
      <c r="B450" s="11"/>
      <c r="C450" s="15">
        <v>44634</v>
      </c>
      <c r="D450" s="16">
        <v>0.59651620370370373</v>
      </c>
      <c r="E450" s="16"/>
      <c r="F450" s="13">
        <v>118.05000000000001</v>
      </c>
      <c r="G450" s="12">
        <v>125</v>
      </c>
      <c r="H450" s="12">
        <v>110.4</v>
      </c>
      <c r="I450" s="12">
        <v>124.80000000000001</v>
      </c>
      <c r="J450" s="12">
        <v>114</v>
      </c>
      <c r="K450" s="12">
        <v>117.6</v>
      </c>
      <c r="L450" s="12">
        <v>109.2</v>
      </c>
      <c r="M450" s="12">
        <v>128.4</v>
      </c>
      <c r="N450" s="12">
        <v>115</v>
      </c>
      <c r="O450" s="13">
        <v>118.05000000000001</v>
      </c>
      <c r="P450" s="17" t="s">
        <v>138</v>
      </c>
      <c r="Q450" s="14" t="s">
        <v>10</v>
      </c>
      <c r="R450" s="14" t="s">
        <v>15</v>
      </c>
      <c r="S450" s="14" t="s">
        <v>119</v>
      </c>
      <c r="T450" s="14" t="s">
        <v>143</v>
      </c>
    </row>
    <row r="451" spans="1:20" x14ac:dyDescent="0.3">
      <c r="A451" s="11">
        <v>44634.597210648149</v>
      </c>
      <c r="B451" s="11"/>
      <c r="C451" s="15">
        <v>44634</v>
      </c>
      <c r="D451" s="16">
        <v>0.59721064814814817</v>
      </c>
      <c r="E451" s="16"/>
      <c r="F451" s="13">
        <v>115.590625</v>
      </c>
      <c r="G451" s="12">
        <v>122</v>
      </c>
      <c r="H451" s="12">
        <v>108.10000000000001</v>
      </c>
      <c r="I451" s="12">
        <v>122.2</v>
      </c>
      <c r="J451" s="12">
        <v>111.625</v>
      </c>
      <c r="K451" s="12">
        <v>115.14999999999999</v>
      </c>
      <c r="L451" s="12">
        <v>106.925</v>
      </c>
      <c r="M451" s="12">
        <v>125.72500000000001</v>
      </c>
      <c r="N451" s="12">
        <v>113</v>
      </c>
      <c r="O451" s="13">
        <v>115.590625</v>
      </c>
      <c r="P451" s="17" t="s">
        <v>138</v>
      </c>
      <c r="Q451" s="14" t="s">
        <v>10</v>
      </c>
      <c r="R451" s="14" t="s">
        <v>15</v>
      </c>
      <c r="S451" s="14" t="s">
        <v>119</v>
      </c>
      <c r="T451" s="14" t="s">
        <v>143</v>
      </c>
    </row>
    <row r="452" spans="1:20" x14ac:dyDescent="0.3">
      <c r="A452" s="11">
        <v>44634.597905092596</v>
      </c>
      <c r="B452" s="11"/>
      <c r="C452" s="15">
        <v>44634</v>
      </c>
      <c r="D452" s="16">
        <v>0.59790509259259261</v>
      </c>
      <c r="E452" s="16"/>
      <c r="F452" s="13">
        <v>116.57437499999999</v>
      </c>
      <c r="G452" s="12">
        <v>125</v>
      </c>
      <c r="H452" s="12">
        <v>109.02000000000001</v>
      </c>
      <c r="I452" s="12">
        <v>123.24000000000001</v>
      </c>
      <c r="J452" s="12">
        <v>112.57499999999999</v>
      </c>
      <c r="K452" s="12">
        <v>116.13</v>
      </c>
      <c r="L452" s="12">
        <v>107.83500000000001</v>
      </c>
      <c r="M452" s="12">
        <v>126.795</v>
      </c>
      <c r="N452" s="12">
        <v>112</v>
      </c>
      <c r="O452" s="13">
        <v>116.57437499999999</v>
      </c>
      <c r="P452" s="17" t="s">
        <v>138</v>
      </c>
      <c r="Q452" s="14" t="s">
        <v>10</v>
      </c>
      <c r="R452" s="14" t="s">
        <v>15</v>
      </c>
      <c r="S452" s="14" t="s">
        <v>119</v>
      </c>
      <c r="T452" s="14" t="s">
        <v>143</v>
      </c>
    </row>
    <row r="453" spans="1:20" x14ac:dyDescent="0.3">
      <c r="A453" s="11">
        <v>44634.597916666666</v>
      </c>
      <c r="B453" s="11"/>
      <c r="C453" s="15">
        <v>44634</v>
      </c>
      <c r="D453" s="16">
        <v>0.59791666666666665</v>
      </c>
      <c r="E453" s="16"/>
      <c r="F453" s="13">
        <v>102.82</v>
      </c>
      <c r="G453" s="12">
        <v>95.4</v>
      </c>
      <c r="H453" s="12">
        <v>97.52000000000001</v>
      </c>
      <c r="I453" s="12">
        <v>110.24000000000001</v>
      </c>
      <c r="J453" s="12">
        <v>100.69999999999999</v>
      </c>
      <c r="K453" s="12">
        <v>103.88</v>
      </c>
      <c r="L453" s="12">
        <v>100</v>
      </c>
      <c r="M453" s="12">
        <v>112</v>
      </c>
      <c r="N453" s="12">
        <v>102.82</v>
      </c>
      <c r="O453" s="13">
        <v>102.82</v>
      </c>
      <c r="P453" s="17" t="s">
        <v>138</v>
      </c>
      <c r="Q453" s="14" t="s">
        <v>10</v>
      </c>
      <c r="R453" s="14" t="s">
        <v>15</v>
      </c>
      <c r="S453" s="14" t="s">
        <v>119</v>
      </c>
      <c r="T453" s="14" t="s">
        <v>143</v>
      </c>
    </row>
    <row r="454" spans="1:20" x14ac:dyDescent="0.3">
      <c r="A454" s="11">
        <v>44634.598067129627</v>
      </c>
      <c r="B454" s="11"/>
      <c r="C454" s="15">
        <v>44634</v>
      </c>
      <c r="D454" s="16">
        <v>0.5980671296296296</v>
      </c>
      <c r="E454" s="16"/>
      <c r="F454" s="13">
        <v>73.82374999999999</v>
      </c>
      <c r="G454" s="12">
        <v>69.3</v>
      </c>
      <c r="H454" s="12">
        <v>70.84</v>
      </c>
      <c r="I454" s="12">
        <v>80.08</v>
      </c>
      <c r="J454" s="12">
        <v>73.149999999999991</v>
      </c>
      <c r="K454" s="12">
        <v>75.459999999999994</v>
      </c>
      <c r="L454" s="12">
        <v>70.070000000000007</v>
      </c>
      <c r="M454" s="12">
        <v>77</v>
      </c>
      <c r="N454" s="12">
        <v>74.69</v>
      </c>
      <c r="O454" s="13">
        <v>73.82374999999999</v>
      </c>
      <c r="P454" s="17" t="s">
        <v>138</v>
      </c>
      <c r="Q454" s="14" t="s">
        <v>10</v>
      </c>
      <c r="R454" s="14" t="s">
        <v>15</v>
      </c>
      <c r="S454" s="14" t="s">
        <v>119</v>
      </c>
      <c r="T454" s="14" t="s">
        <v>143</v>
      </c>
    </row>
    <row r="455" spans="1:20" x14ac:dyDescent="0.3">
      <c r="A455" s="11">
        <v>44634.598460648151</v>
      </c>
      <c r="B455" s="11"/>
      <c r="C455" s="15">
        <v>44634</v>
      </c>
      <c r="D455" s="16">
        <v>0.59846064814814814</v>
      </c>
      <c r="E455" s="16"/>
      <c r="F455" s="13">
        <v>121.52000000000001</v>
      </c>
      <c r="G455" s="12">
        <v>124</v>
      </c>
      <c r="H455" s="12">
        <v>114.08</v>
      </c>
      <c r="I455" s="12">
        <v>128.96</v>
      </c>
      <c r="J455" s="12">
        <v>117.8</v>
      </c>
      <c r="K455" s="12">
        <v>121.52</v>
      </c>
      <c r="L455" s="12">
        <v>112.84</v>
      </c>
      <c r="M455" s="12">
        <v>132.68</v>
      </c>
      <c r="N455" s="12">
        <v>120.28</v>
      </c>
      <c r="O455" s="13">
        <v>121.52000000000001</v>
      </c>
      <c r="P455" s="17" t="s">
        <v>138</v>
      </c>
      <c r="Q455" s="14" t="s">
        <v>10</v>
      </c>
      <c r="R455" s="14" t="s">
        <v>15</v>
      </c>
      <c r="S455" s="14" t="s">
        <v>18</v>
      </c>
      <c r="T455" s="14" t="s">
        <v>143</v>
      </c>
    </row>
    <row r="456" spans="1:20" x14ac:dyDescent="0.3">
      <c r="A456" s="11">
        <v>44634.598599537036</v>
      </c>
      <c r="B456" s="11"/>
      <c r="C456" s="15">
        <v>44634</v>
      </c>
      <c r="D456" s="16">
        <v>0.59859953703703705</v>
      </c>
      <c r="E456" s="16"/>
      <c r="F456" s="13">
        <v>116.0825</v>
      </c>
      <c r="G456" s="12">
        <v>124</v>
      </c>
      <c r="H456" s="12">
        <v>108.56</v>
      </c>
      <c r="I456" s="12">
        <v>122.72</v>
      </c>
      <c r="J456" s="12">
        <v>112.1</v>
      </c>
      <c r="K456" s="12">
        <v>115.64</v>
      </c>
      <c r="L456" s="12">
        <v>107.38000000000001</v>
      </c>
      <c r="M456" s="12">
        <v>126.26</v>
      </c>
      <c r="N456" s="12">
        <v>112</v>
      </c>
      <c r="O456" s="13">
        <v>116.0825</v>
      </c>
      <c r="P456" s="17" t="s">
        <v>138</v>
      </c>
      <c r="Q456" s="14" t="s">
        <v>10</v>
      </c>
      <c r="R456" s="14" t="s">
        <v>15</v>
      </c>
      <c r="S456" s="14" t="s">
        <v>119</v>
      </c>
      <c r="T456" s="14" t="s">
        <v>143</v>
      </c>
    </row>
    <row r="457" spans="1:20" x14ac:dyDescent="0.3">
      <c r="A457" s="11">
        <v>44634.599293981482</v>
      </c>
      <c r="B457" s="11"/>
      <c r="C457" s="15">
        <v>44634</v>
      </c>
      <c r="D457" s="16">
        <v>0.5992939814814815</v>
      </c>
      <c r="E457" s="16"/>
      <c r="F457" s="13">
        <v>116.0825</v>
      </c>
      <c r="G457" s="12">
        <v>122</v>
      </c>
      <c r="H457" s="12">
        <v>108.56</v>
      </c>
      <c r="I457" s="12">
        <v>122.72</v>
      </c>
      <c r="J457" s="12">
        <v>112.1</v>
      </c>
      <c r="K457" s="12">
        <v>115.64</v>
      </c>
      <c r="L457" s="12">
        <v>107.38000000000001</v>
      </c>
      <c r="M457" s="12">
        <v>126.26</v>
      </c>
      <c r="N457" s="12">
        <v>114</v>
      </c>
      <c r="O457" s="13">
        <v>116.0825</v>
      </c>
      <c r="P457" s="17" t="s">
        <v>138</v>
      </c>
      <c r="Q457" s="14" t="s">
        <v>10</v>
      </c>
      <c r="R457" s="14" t="s">
        <v>15</v>
      </c>
      <c r="S457" s="14" t="s">
        <v>119</v>
      </c>
      <c r="T457" s="14" t="s">
        <v>143</v>
      </c>
    </row>
    <row r="458" spans="1:20" x14ac:dyDescent="0.3">
      <c r="A458" s="11">
        <v>44634.599664351852</v>
      </c>
      <c r="B458" s="11"/>
      <c r="C458" s="15">
        <v>44634</v>
      </c>
      <c r="D458" s="16">
        <v>0.59966435185185185</v>
      </c>
      <c r="E458" s="16"/>
      <c r="F458" s="13">
        <v>103.92375</v>
      </c>
      <c r="G458" s="12">
        <v>96.3</v>
      </c>
      <c r="H458" s="12">
        <v>98.44</v>
      </c>
      <c r="I458" s="12">
        <v>111.28</v>
      </c>
      <c r="J458" s="12">
        <v>101.64999999999999</v>
      </c>
      <c r="K458" s="12">
        <v>104.86</v>
      </c>
      <c r="L458" s="12">
        <v>97.37</v>
      </c>
      <c r="M458" s="12">
        <v>114.49000000000001</v>
      </c>
      <c r="N458" s="12">
        <v>107</v>
      </c>
      <c r="O458" s="13">
        <v>103.92375</v>
      </c>
      <c r="P458" s="17" t="s">
        <v>138</v>
      </c>
      <c r="Q458" s="14" t="s">
        <v>10</v>
      </c>
      <c r="R458" s="14" t="s">
        <v>15</v>
      </c>
      <c r="S458" s="14" t="s">
        <v>119</v>
      </c>
      <c r="T458" s="14" t="s">
        <v>143</v>
      </c>
    </row>
    <row r="459" spans="1:20" x14ac:dyDescent="0.3">
      <c r="A459" s="11">
        <v>44634.599988425929</v>
      </c>
      <c r="B459" s="11"/>
      <c r="C459" s="15">
        <v>44634</v>
      </c>
      <c r="D459" s="16">
        <v>0.59998842592592594</v>
      </c>
      <c r="E459" s="16"/>
      <c r="F459" s="13">
        <v>114.606875</v>
      </c>
      <c r="G459" s="12">
        <v>124</v>
      </c>
      <c r="H459" s="12">
        <v>107.18</v>
      </c>
      <c r="I459" s="12">
        <v>121.16000000000001</v>
      </c>
      <c r="J459" s="12">
        <v>110.675</v>
      </c>
      <c r="K459" s="12">
        <v>114.17</v>
      </c>
      <c r="L459" s="12">
        <v>106.015</v>
      </c>
      <c r="M459" s="12">
        <v>124.655</v>
      </c>
      <c r="N459" s="12">
        <v>109</v>
      </c>
      <c r="O459" s="13">
        <v>114.606875</v>
      </c>
      <c r="P459" s="17" t="s">
        <v>138</v>
      </c>
      <c r="Q459" s="14" t="s">
        <v>10</v>
      </c>
      <c r="R459" s="14" t="s">
        <v>15</v>
      </c>
      <c r="S459" s="14" t="s">
        <v>119</v>
      </c>
      <c r="T459" s="14" t="s">
        <v>143</v>
      </c>
    </row>
    <row r="460" spans="1:20" x14ac:dyDescent="0.3">
      <c r="A460" s="11">
        <v>44634.600324074076</v>
      </c>
      <c r="B460" s="11"/>
      <c r="C460" s="15">
        <v>44634</v>
      </c>
      <c r="D460" s="16">
        <v>0.60032407407407407</v>
      </c>
      <c r="E460" s="16"/>
      <c r="F460" s="13">
        <v>76.342500000000001</v>
      </c>
      <c r="G460" s="12">
        <v>70.2</v>
      </c>
      <c r="H460" s="12">
        <v>71.760000000000005</v>
      </c>
      <c r="I460" s="12">
        <v>81.12</v>
      </c>
      <c r="J460" s="12">
        <v>74.099999999999994</v>
      </c>
      <c r="K460" s="12">
        <v>76.44</v>
      </c>
      <c r="L460" s="12">
        <v>78</v>
      </c>
      <c r="M460" s="12">
        <v>83.460000000000008</v>
      </c>
      <c r="N460" s="12">
        <v>75.66</v>
      </c>
      <c r="O460" s="13">
        <v>76.342500000000001</v>
      </c>
      <c r="P460" s="17" t="s">
        <v>138</v>
      </c>
      <c r="Q460" s="14" t="s">
        <v>10</v>
      </c>
      <c r="R460" s="14" t="s">
        <v>15</v>
      </c>
      <c r="S460" s="14" t="s">
        <v>119</v>
      </c>
      <c r="T460" s="14" t="s">
        <v>143</v>
      </c>
    </row>
    <row r="461" spans="1:20" x14ac:dyDescent="0.3">
      <c r="A461" s="11">
        <v>44634.600624999999</v>
      </c>
      <c r="B461" s="11"/>
      <c r="C461" s="15">
        <v>44634</v>
      </c>
      <c r="D461" s="16">
        <v>0.60062499999999996</v>
      </c>
      <c r="E461" s="16"/>
      <c r="F461" s="13">
        <v>105.86624999999999</v>
      </c>
      <c r="G461" s="12">
        <v>98.100000000000009</v>
      </c>
      <c r="H461" s="12">
        <v>100.28</v>
      </c>
      <c r="I461" s="12">
        <v>113.36</v>
      </c>
      <c r="J461" s="12">
        <v>103.55</v>
      </c>
      <c r="K461" s="12">
        <v>106.82</v>
      </c>
      <c r="L461" s="12">
        <v>99.19</v>
      </c>
      <c r="M461" s="12">
        <v>116.63000000000001</v>
      </c>
      <c r="N461" s="12">
        <v>109</v>
      </c>
      <c r="O461" s="13">
        <v>105.86624999999999</v>
      </c>
      <c r="P461" s="17" t="s">
        <v>138</v>
      </c>
      <c r="Q461" s="14" t="s">
        <v>10</v>
      </c>
      <c r="R461" s="14" t="s">
        <v>15</v>
      </c>
      <c r="S461" s="14" t="s">
        <v>119</v>
      </c>
      <c r="T461" s="14" t="s">
        <v>143</v>
      </c>
    </row>
    <row r="462" spans="1:20" x14ac:dyDescent="0.3">
      <c r="A462" s="11">
        <v>44634.600682870368</v>
      </c>
      <c r="B462" s="11"/>
      <c r="C462" s="15">
        <v>44634</v>
      </c>
      <c r="D462" s="16">
        <v>0.60068287037037038</v>
      </c>
      <c r="E462" s="16"/>
      <c r="F462" s="13">
        <v>103.92375</v>
      </c>
      <c r="G462" s="12">
        <v>96.3</v>
      </c>
      <c r="H462" s="12">
        <v>98.44</v>
      </c>
      <c r="I462" s="12">
        <v>111.28</v>
      </c>
      <c r="J462" s="12">
        <v>101.64999999999999</v>
      </c>
      <c r="K462" s="12">
        <v>104.86</v>
      </c>
      <c r="L462" s="12">
        <v>97.37</v>
      </c>
      <c r="M462" s="12">
        <v>114.49000000000001</v>
      </c>
      <c r="N462" s="12">
        <v>107</v>
      </c>
      <c r="O462" s="13">
        <v>103.92375</v>
      </c>
      <c r="P462" s="17" t="s">
        <v>138</v>
      </c>
      <c r="Q462" s="14" t="s">
        <v>10</v>
      </c>
      <c r="R462" s="14" t="s">
        <v>15</v>
      </c>
      <c r="S462" s="14" t="s">
        <v>119</v>
      </c>
      <c r="T462" s="14" t="s">
        <v>143</v>
      </c>
    </row>
    <row r="463" spans="1:20" x14ac:dyDescent="0.3">
      <c r="A463" s="11">
        <v>44634.600856481484</v>
      </c>
      <c r="B463" s="11"/>
      <c r="C463" s="15">
        <v>44634</v>
      </c>
      <c r="D463" s="16">
        <v>0.60085648148148152</v>
      </c>
      <c r="E463" s="16"/>
      <c r="F463" s="13">
        <v>79.278750000000002</v>
      </c>
      <c r="G463" s="12">
        <v>72.900000000000006</v>
      </c>
      <c r="H463" s="12">
        <v>74.52000000000001</v>
      </c>
      <c r="I463" s="12">
        <v>84.240000000000009</v>
      </c>
      <c r="J463" s="12">
        <v>76.95</v>
      </c>
      <c r="K463" s="12">
        <v>79.38</v>
      </c>
      <c r="L463" s="12">
        <v>81</v>
      </c>
      <c r="M463" s="12">
        <v>86.67</v>
      </c>
      <c r="N463" s="12">
        <v>78.569999999999993</v>
      </c>
      <c r="O463" s="13">
        <v>79.278750000000002</v>
      </c>
      <c r="P463" s="17" t="s">
        <v>138</v>
      </c>
      <c r="Q463" s="14" t="s">
        <v>10</v>
      </c>
      <c r="R463" s="14" t="s">
        <v>15</v>
      </c>
      <c r="S463" s="14" t="s">
        <v>119</v>
      </c>
      <c r="T463" s="14" t="s">
        <v>143</v>
      </c>
    </row>
    <row r="464" spans="1:20" x14ac:dyDescent="0.3">
      <c r="A464" s="11">
        <v>44634.601041666669</v>
      </c>
      <c r="B464" s="11"/>
      <c r="C464" s="15">
        <v>44634</v>
      </c>
      <c r="D464" s="16">
        <v>0.6010416666666667</v>
      </c>
      <c r="E464" s="16"/>
      <c r="F464" s="13">
        <v>96.896250000000009</v>
      </c>
      <c r="G464" s="12">
        <v>89.100000000000009</v>
      </c>
      <c r="H464" s="12">
        <v>91.08</v>
      </c>
      <c r="I464" s="12">
        <v>102.96000000000001</v>
      </c>
      <c r="J464" s="12">
        <v>94.05</v>
      </c>
      <c r="K464" s="12">
        <v>97.02</v>
      </c>
      <c r="L464" s="12">
        <v>99</v>
      </c>
      <c r="M464" s="12">
        <v>105.93</v>
      </c>
      <c r="N464" s="12">
        <v>96.03</v>
      </c>
      <c r="O464" s="13">
        <v>96.896250000000009</v>
      </c>
      <c r="P464" s="17" t="s">
        <v>138</v>
      </c>
      <c r="Q464" s="14" t="s">
        <v>10</v>
      </c>
      <c r="R464" s="14" t="s">
        <v>15</v>
      </c>
      <c r="S464" s="14" t="s">
        <v>119</v>
      </c>
      <c r="T464" s="14" t="s">
        <v>143</v>
      </c>
    </row>
    <row r="465" spans="1:20" x14ac:dyDescent="0.3">
      <c r="A465" s="11">
        <v>44634.601377314815</v>
      </c>
      <c r="B465" s="11"/>
      <c r="C465" s="15">
        <v>44634</v>
      </c>
      <c r="D465" s="16">
        <v>0.60137731481481482</v>
      </c>
      <c r="E465" s="16"/>
      <c r="F465" s="13">
        <v>105.26125</v>
      </c>
      <c r="G465" s="12">
        <v>106</v>
      </c>
      <c r="H465" s="12">
        <v>98.44</v>
      </c>
      <c r="I465" s="12">
        <v>111.28</v>
      </c>
      <c r="J465" s="12">
        <v>101.64999999999999</v>
      </c>
      <c r="K465" s="12">
        <v>104.86</v>
      </c>
      <c r="L465" s="12">
        <v>97.37</v>
      </c>
      <c r="M465" s="12">
        <v>114.49000000000001</v>
      </c>
      <c r="N465" s="12">
        <v>108</v>
      </c>
      <c r="O465" s="13">
        <v>105.26125</v>
      </c>
      <c r="P465" s="17" t="s">
        <v>138</v>
      </c>
      <c r="Q465" s="14" t="s">
        <v>10</v>
      </c>
      <c r="R465" s="14" t="s">
        <v>15</v>
      </c>
      <c r="S465" s="14" t="s">
        <v>119</v>
      </c>
      <c r="T465" s="14" t="s">
        <v>143</v>
      </c>
    </row>
    <row r="466" spans="1:20" x14ac:dyDescent="0.3">
      <c r="A466" s="11">
        <v>44634.601388888892</v>
      </c>
      <c r="B466" s="11"/>
      <c r="C466" s="15">
        <v>44634</v>
      </c>
      <c r="D466" s="16">
        <v>0.60138888888888886</v>
      </c>
      <c r="E466" s="16"/>
      <c r="F466" s="13">
        <v>87.3</v>
      </c>
      <c r="G466" s="12">
        <v>81</v>
      </c>
      <c r="H466" s="12">
        <v>82.8</v>
      </c>
      <c r="I466" s="12">
        <v>93.600000000000009</v>
      </c>
      <c r="J466" s="12">
        <v>85.5</v>
      </c>
      <c r="K466" s="12">
        <v>88.2</v>
      </c>
      <c r="L466" s="12">
        <v>96</v>
      </c>
      <c r="M466" s="12">
        <v>84</v>
      </c>
      <c r="N466" s="12">
        <v>87.3</v>
      </c>
      <c r="O466" s="13">
        <v>87.3</v>
      </c>
      <c r="P466" s="17" t="s">
        <v>138</v>
      </c>
      <c r="Q466" s="14" t="s">
        <v>10</v>
      </c>
      <c r="R466" s="14" t="s">
        <v>15</v>
      </c>
      <c r="S466" s="14" t="s">
        <v>119</v>
      </c>
      <c r="T466" s="14" t="s">
        <v>143</v>
      </c>
    </row>
    <row r="467" spans="1:20" x14ac:dyDescent="0.3">
      <c r="A467" s="11">
        <v>44634.602071759262</v>
      </c>
      <c r="B467" s="11"/>
      <c r="C467" s="15">
        <v>44634</v>
      </c>
      <c r="D467" s="16">
        <v>0.60207175925925926</v>
      </c>
      <c r="E467" s="16"/>
      <c r="F467" s="13">
        <v>104.27749999999999</v>
      </c>
      <c r="G467" s="12">
        <v>105</v>
      </c>
      <c r="H467" s="12">
        <v>97.52000000000001</v>
      </c>
      <c r="I467" s="12">
        <v>110.24000000000001</v>
      </c>
      <c r="J467" s="12">
        <v>100.69999999999999</v>
      </c>
      <c r="K467" s="12">
        <v>103.88</v>
      </c>
      <c r="L467" s="12">
        <v>96.460000000000008</v>
      </c>
      <c r="M467" s="12">
        <v>113.42</v>
      </c>
      <c r="N467" s="12">
        <v>107</v>
      </c>
      <c r="O467" s="13">
        <v>104.27749999999999</v>
      </c>
      <c r="P467" s="17" t="s">
        <v>138</v>
      </c>
      <c r="Q467" s="14" t="s">
        <v>10</v>
      </c>
      <c r="R467" s="14" t="s">
        <v>15</v>
      </c>
      <c r="S467" s="14" t="s">
        <v>119</v>
      </c>
      <c r="T467" s="14" t="s">
        <v>143</v>
      </c>
    </row>
    <row r="468" spans="1:20" x14ac:dyDescent="0.3">
      <c r="A468" s="11">
        <v>44634.602766203701</v>
      </c>
      <c r="B468" s="11"/>
      <c r="C468" s="15">
        <v>44634</v>
      </c>
      <c r="D468" s="16">
        <v>0.60276620370370371</v>
      </c>
      <c r="E468" s="16"/>
      <c r="F468" s="13">
        <v>109.19624999999999</v>
      </c>
      <c r="G468" s="12">
        <v>110</v>
      </c>
      <c r="H468" s="12">
        <v>102.12</v>
      </c>
      <c r="I468" s="12">
        <v>115.44</v>
      </c>
      <c r="J468" s="12">
        <v>105.44999999999999</v>
      </c>
      <c r="K468" s="12">
        <v>108.78</v>
      </c>
      <c r="L468" s="12">
        <v>101.01</v>
      </c>
      <c r="M468" s="12">
        <v>118.77000000000001</v>
      </c>
      <c r="N468" s="12">
        <v>112</v>
      </c>
      <c r="O468" s="13">
        <v>109.19624999999999</v>
      </c>
      <c r="P468" s="17" t="s">
        <v>138</v>
      </c>
      <c r="Q468" s="14" t="s">
        <v>10</v>
      </c>
      <c r="R468" s="14" t="s">
        <v>15</v>
      </c>
      <c r="S468" s="14" t="s">
        <v>119</v>
      </c>
      <c r="T468" s="14" t="s">
        <v>143</v>
      </c>
    </row>
    <row r="469" spans="1:20" x14ac:dyDescent="0.3">
      <c r="A469" s="11">
        <v>44634.603460648148</v>
      </c>
      <c r="B469" s="11"/>
      <c r="C469" s="15">
        <v>44634</v>
      </c>
      <c r="D469" s="16">
        <v>0.60346064814814815</v>
      </c>
      <c r="E469" s="16"/>
      <c r="F469" s="13">
        <v>111.655625</v>
      </c>
      <c r="G469" s="12">
        <v>118</v>
      </c>
      <c r="H469" s="12">
        <v>104.42</v>
      </c>
      <c r="I469" s="12">
        <v>118.04</v>
      </c>
      <c r="J469" s="12">
        <v>107.82499999999999</v>
      </c>
      <c r="K469" s="12">
        <v>111.23</v>
      </c>
      <c r="L469" s="12">
        <v>103.285</v>
      </c>
      <c r="M469" s="12">
        <v>121.44500000000001</v>
      </c>
      <c r="N469" s="12">
        <v>109</v>
      </c>
      <c r="O469" s="13">
        <v>111.655625</v>
      </c>
      <c r="P469" s="17" t="s">
        <v>138</v>
      </c>
      <c r="Q469" s="14" t="s">
        <v>10</v>
      </c>
      <c r="R469" s="14" t="s">
        <v>15</v>
      </c>
      <c r="S469" s="14" t="s">
        <v>119</v>
      </c>
      <c r="T469" s="14" t="s">
        <v>143</v>
      </c>
    </row>
    <row r="470" spans="1:20" x14ac:dyDescent="0.3">
      <c r="A470" s="11">
        <v>44634.604155092595</v>
      </c>
      <c r="B470" s="11"/>
      <c r="C470" s="15">
        <v>44634</v>
      </c>
      <c r="D470" s="16">
        <v>0.60415509259259259</v>
      </c>
      <c r="E470" s="16"/>
      <c r="F470" s="13">
        <v>112.14750000000001</v>
      </c>
      <c r="G470" s="12">
        <v>115</v>
      </c>
      <c r="H470" s="12">
        <v>104.88000000000001</v>
      </c>
      <c r="I470" s="12">
        <v>118.56</v>
      </c>
      <c r="J470" s="12">
        <v>108.3</v>
      </c>
      <c r="K470" s="12">
        <v>111.72</v>
      </c>
      <c r="L470" s="12">
        <v>103.74000000000001</v>
      </c>
      <c r="M470" s="12">
        <v>121.98</v>
      </c>
      <c r="N470" s="12">
        <v>113</v>
      </c>
      <c r="O470" s="13">
        <v>112.14750000000001</v>
      </c>
      <c r="P470" s="17" t="s">
        <v>138</v>
      </c>
      <c r="Q470" s="14" t="s">
        <v>10</v>
      </c>
      <c r="R470" s="14" t="s">
        <v>15</v>
      </c>
      <c r="S470" s="14" t="s">
        <v>119</v>
      </c>
      <c r="T470" s="14" t="s">
        <v>143</v>
      </c>
    </row>
    <row r="471" spans="1:20" x14ac:dyDescent="0.3">
      <c r="A471" s="11">
        <v>44634.60465277778</v>
      </c>
      <c r="B471" s="11"/>
      <c r="C471" s="15">
        <v>44634</v>
      </c>
      <c r="D471" s="16">
        <v>0.60465277777777782</v>
      </c>
      <c r="E471" s="16"/>
      <c r="F471" s="13">
        <v>104.89500000000001</v>
      </c>
      <c r="G471" s="12">
        <v>97.2</v>
      </c>
      <c r="H471" s="12">
        <v>99.36</v>
      </c>
      <c r="I471" s="12">
        <v>112.32000000000001</v>
      </c>
      <c r="J471" s="12">
        <v>102.6</v>
      </c>
      <c r="K471" s="12">
        <v>105.84</v>
      </c>
      <c r="L471" s="12">
        <v>98.28</v>
      </c>
      <c r="M471" s="12">
        <v>115.56</v>
      </c>
      <c r="N471" s="12">
        <v>108</v>
      </c>
      <c r="O471" s="13">
        <v>104.89500000000001</v>
      </c>
      <c r="P471" s="17" t="s">
        <v>138</v>
      </c>
      <c r="Q471" s="14" t="s">
        <v>10</v>
      </c>
      <c r="R471" s="14" t="s">
        <v>15</v>
      </c>
      <c r="S471" s="14" t="s">
        <v>119</v>
      </c>
      <c r="T471" s="14" t="s">
        <v>143</v>
      </c>
    </row>
    <row r="472" spans="1:20" x14ac:dyDescent="0.3">
      <c r="A472" s="11">
        <v>44634.604780092595</v>
      </c>
      <c r="B472" s="11"/>
      <c r="C472" s="15">
        <v>44634</v>
      </c>
      <c r="D472" s="16">
        <v>0.60478009259259258</v>
      </c>
      <c r="E472" s="16"/>
      <c r="F472" s="13">
        <v>105.86624999999999</v>
      </c>
      <c r="G472" s="12">
        <v>98.100000000000009</v>
      </c>
      <c r="H472" s="12">
        <v>100.28</v>
      </c>
      <c r="I472" s="12">
        <v>113.36</v>
      </c>
      <c r="J472" s="12">
        <v>103.55</v>
      </c>
      <c r="K472" s="12">
        <v>106.82</v>
      </c>
      <c r="L472" s="12">
        <v>99.19</v>
      </c>
      <c r="M472" s="12">
        <v>116.63000000000001</v>
      </c>
      <c r="N472" s="12">
        <v>109</v>
      </c>
      <c r="O472" s="13">
        <v>105.86624999999999</v>
      </c>
      <c r="P472" s="17" t="s">
        <v>138</v>
      </c>
      <c r="Q472" s="14" t="s">
        <v>10</v>
      </c>
      <c r="R472" s="14" t="s">
        <v>15</v>
      </c>
      <c r="S472" s="14" t="s">
        <v>119</v>
      </c>
      <c r="T472" s="14" t="s">
        <v>143</v>
      </c>
    </row>
    <row r="473" spans="1:20" x14ac:dyDescent="0.3">
      <c r="A473" s="11">
        <v>44634.604849537034</v>
      </c>
      <c r="B473" s="11"/>
      <c r="C473" s="15">
        <v>44634</v>
      </c>
      <c r="D473" s="16">
        <v>0.60484953703703703</v>
      </c>
      <c r="E473" s="16"/>
      <c r="F473" s="13">
        <v>111.655625</v>
      </c>
      <c r="G473" s="12">
        <v>119</v>
      </c>
      <c r="H473" s="12">
        <v>104.42</v>
      </c>
      <c r="I473" s="12">
        <v>118.04</v>
      </c>
      <c r="J473" s="12">
        <v>107.82499999999999</v>
      </c>
      <c r="K473" s="12">
        <v>111.23</v>
      </c>
      <c r="L473" s="12">
        <v>103.285</v>
      </c>
      <c r="M473" s="12">
        <v>121.44500000000001</v>
      </c>
      <c r="N473" s="12">
        <v>108</v>
      </c>
      <c r="O473" s="13">
        <v>111.655625</v>
      </c>
      <c r="P473" s="17" t="s">
        <v>138</v>
      </c>
      <c r="Q473" s="14" t="s">
        <v>10</v>
      </c>
      <c r="R473" s="14" t="s">
        <v>15</v>
      </c>
      <c r="S473" s="14" t="s">
        <v>119</v>
      </c>
      <c r="T473" s="14" t="s">
        <v>143</v>
      </c>
    </row>
    <row r="474" spans="1:20" x14ac:dyDescent="0.3">
      <c r="A474" s="11">
        <v>44634.604861111111</v>
      </c>
      <c r="B474" s="11"/>
      <c r="C474" s="15">
        <v>44634</v>
      </c>
      <c r="D474" s="16">
        <v>0.60486111111111118</v>
      </c>
      <c r="E474" s="16"/>
      <c r="F474" s="13">
        <v>92.635000000000005</v>
      </c>
      <c r="G474" s="12">
        <v>85.95</v>
      </c>
      <c r="H474" s="12">
        <v>87.86</v>
      </c>
      <c r="I474" s="12">
        <v>99.320000000000007</v>
      </c>
      <c r="J474" s="12">
        <v>90.724999999999994</v>
      </c>
      <c r="K474" s="12">
        <v>93.59</v>
      </c>
      <c r="L474" s="12">
        <v>84</v>
      </c>
      <c r="M474" s="12">
        <v>107</v>
      </c>
      <c r="N474" s="12">
        <v>92.634999999999991</v>
      </c>
      <c r="O474" s="13">
        <v>92.635000000000005</v>
      </c>
      <c r="P474" s="17" t="s">
        <v>138</v>
      </c>
      <c r="Q474" s="14" t="s">
        <v>10</v>
      </c>
      <c r="R474" s="14" t="s">
        <v>15</v>
      </c>
      <c r="S474" s="14" t="s">
        <v>119</v>
      </c>
      <c r="T474" s="14" t="s">
        <v>143</v>
      </c>
    </row>
    <row r="475" spans="1:20" x14ac:dyDescent="0.3">
      <c r="A475" s="11">
        <v>44634.605543981481</v>
      </c>
      <c r="B475" s="11"/>
      <c r="C475" s="15">
        <v>44634</v>
      </c>
      <c r="D475" s="16">
        <v>0.60554398148148147</v>
      </c>
      <c r="E475" s="16"/>
      <c r="F475" s="13">
        <v>108.70437500000001</v>
      </c>
      <c r="G475" s="12">
        <v>102</v>
      </c>
      <c r="H475" s="12">
        <v>101.66000000000001</v>
      </c>
      <c r="I475" s="12">
        <v>114.92</v>
      </c>
      <c r="J475" s="12">
        <v>104.97499999999999</v>
      </c>
      <c r="K475" s="12">
        <v>108.28999999999999</v>
      </c>
      <c r="L475" s="12">
        <v>100.55500000000001</v>
      </c>
      <c r="M475" s="12">
        <v>118.23500000000001</v>
      </c>
      <c r="N475" s="12">
        <v>119</v>
      </c>
      <c r="O475" s="13">
        <v>108.70437500000001</v>
      </c>
      <c r="P475" s="17" t="s">
        <v>138</v>
      </c>
      <c r="Q475" s="14" t="s">
        <v>10</v>
      </c>
      <c r="R475" s="14" t="s">
        <v>15</v>
      </c>
      <c r="S475" s="14" t="s">
        <v>119</v>
      </c>
      <c r="T475" s="14" t="s">
        <v>143</v>
      </c>
    </row>
    <row r="476" spans="1:20" x14ac:dyDescent="0.3">
      <c r="A476" s="11">
        <v>44634.605624999997</v>
      </c>
      <c r="B476" s="11"/>
      <c r="C476" s="15">
        <v>44634</v>
      </c>
      <c r="D476" s="16">
        <v>0.60562499999999997</v>
      </c>
      <c r="E476" s="16"/>
      <c r="F476" s="13">
        <v>120.435</v>
      </c>
      <c r="G476" s="12">
        <v>111.60000000000001</v>
      </c>
      <c r="H476" s="12">
        <v>114.08</v>
      </c>
      <c r="I476" s="12">
        <v>128.96</v>
      </c>
      <c r="J476" s="12">
        <v>117.8</v>
      </c>
      <c r="K476" s="12">
        <v>121.52</v>
      </c>
      <c r="L476" s="12">
        <v>112.84</v>
      </c>
      <c r="M476" s="12">
        <v>132.68</v>
      </c>
      <c r="N476" s="12">
        <v>124</v>
      </c>
      <c r="O476" s="13">
        <v>120.435</v>
      </c>
      <c r="P476" s="17" t="s">
        <v>138</v>
      </c>
      <c r="Q476" s="14" t="s">
        <v>10</v>
      </c>
      <c r="R476" s="14" t="s">
        <v>15</v>
      </c>
      <c r="S476" s="14" t="s">
        <v>18</v>
      </c>
      <c r="T476" s="14" t="s">
        <v>143</v>
      </c>
    </row>
    <row r="477" spans="1:20" x14ac:dyDescent="0.3">
      <c r="A477" s="11">
        <v>44634.605740740742</v>
      </c>
      <c r="B477" s="11"/>
      <c r="C477" s="15">
        <v>44634</v>
      </c>
      <c r="D477" s="16">
        <v>0.6057407407407408</v>
      </c>
      <c r="E477" s="16"/>
      <c r="F477" s="13">
        <v>101.92</v>
      </c>
      <c r="G477" s="12">
        <v>104</v>
      </c>
      <c r="H477" s="12">
        <v>95.68</v>
      </c>
      <c r="I477" s="12">
        <v>108.16</v>
      </c>
      <c r="J477" s="12">
        <v>98.8</v>
      </c>
      <c r="K477" s="12">
        <v>101.92</v>
      </c>
      <c r="L477" s="12">
        <v>94.64</v>
      </c>
      <c r="M477" s="12">
        <v>111.28</v>
      </c>
      <c r="N477" s="12">
        <v>100.88</v>
      </c>
      <c r="O477" s="13">
        <v>101.92</v>
      </c>
      <c r="P477" s="17" t="s">
        <v>138</v>
      </c>
      <c r="Q477" s="14" t="s">
        <v>10</v>
      </c>
      <c r="R477" s="14" t="s">
        <v>15</v>
      </c>
      <c r="S477" s="14" t="s">
        <v>119</v>
      </c>
      <c r="T477" s="14" t="s">
        <v>143</v>
      </c>
    </row>
    <row r="478" spans="1:20" x14ac:dyDescent="0.3">
      <c r="A478" s="11">
        <v>44634.606238425928</v>
      </c>
      <c r="B478" s="11"/>
      <c r="C478" s="15">
        <v>44634</v>
      </c>
      <c r="D478" s="16">
        <v>0.60623842592592592</v>
      </c>
      <c r="E478" s="16"/>
      <c r="F478" s="13">
        <v>107.72062499999998</v>
      </c>
      <c r="G478" s="12">
        <v>102</v>
      </c>
      <c r="H478" s="12">
        <v>100.74000000000001</v>
      </c>
      <c r="I478" s="12">
        <v>113.88000000000001</v>
      </c>
      <c r="J478" s="12">
        <v>104.02499999999999</v>
      </c>
      <c r="K478" s="12">
        <v>107.31</v>
      </c>
      <c r="L478" s="12">
        <v>99.64500000000001</v>
      </c>
      <c r="M478" s="12">
        <v>117.16500000000001</v>
      </c>
      <c r="N478" s="12">
        <v>117</v>
      </c>
      <c r="O478" s="13">
        <v>107.72062499999998</v>
      </c>
      <c r="P478" s="17" t="s">
        <v>138</v>
      </c>
      <c r="Q478" s="14" t="s">
        <v>10</v>
      </c>
      <c r="R478" s="14" t="s">
        <v>15</v>
      </c>
      <c r="S478" s="14" t="s">
        <v>119</v>
      </c>
      <c r="T478" s="14" t="s">
        <v>143</v>
      </c>
    </row>
    <row r="479" spans="1:20" x14ac:dyDescent="0.3">
      <c r="A479" s="11">
        <v>44634.606932870367</v>
      </c>
      <c r="B479" s="11"/>
      <c r="C479" s="15">
        <v>44634</v>
      </c>
      <c r="D479" s="16">
        <v>0.60693287037037036</v>
      </c>
      <c r="E479" s="16"/>
      <c r="F479" s="13">
        <v>110.671875</v>
      </c>
      <c r="G479" s="12">
        <v>106</v>
      </c>
      <c r="H479" s="12">
        <v>103.5</v>
      </c>
      <c r="I479" s="12">
        <v>117</v>
      </c>
      <c r="J479" s="12">
        <v>106.875</v>
      </c>
      <c r="K479" s="12">
        <v>110.25</v>
      </c>
      <c r="L479" s="12">
        <v>102.375</v>
      </c>
      <c r="M479" s="12">
        <v>120.375</v>
      </c>
      <c r="N479" s="12">
        <v>119</v>
      </c>
      <c r="O479" s="13">
        <v>110.671875</v>
      </c>
      <c r="P479" s="17" t="s">
        <v>138</v>
      </c>
      <c r="Q479" s="14" t="s">
        <v>10</v>
      </c>
      <c r="R479" s="14" t="s">
        <v>15</v>
      </c>
      <c r="S479" s="14" t="s">
        <v>119</v>
      </c>
      <c r="T479" s="14" t="s">
        <v>143</v>
      </c>
    </row>
    <row r="480" spans="1:20" x14ac:dyDescent="0.3">
      <c r="A480" s="11">
        <v>44634.607627314814</v>
      </c>
      <c r="B480" s="11"/>
      <c r="C480" s="15">
        <v>44634</v>
      </c>
      <c r="D480" s="16">
        <v>0.6076273148148148</v>
      </c>
      <c r="E480" s="16"/>
      <c r="F480" s="13">
        <v>111.655625</v>
      </c>
      <c r="G480" s="12">
        <v>104</v>
      </c>
      <c r="H480" s="12">
        <v>104.42</v>
      </c>
      <c r="I480" s="12">
        <v>118.04</v>
      </c>
      <c r="J480" s="12">
        <v>107.82499999999999</v>
      </c>
      <c r="K480" s="12">
        <v>111.23</v>
      </c>
      <c r="L480" s="12">
        <v>103.285</v>
      </c>
      <c r="M480" s="12">
        <v>121.44500000000001</v>
      </c>
      <c r="N480" s="12">
        <v>123</v>
      </c>
      <c r="O480" s="13">
        <v>111.655625</v>
      </c>
      <c r="P480" s="17" t="s">
        <v>138</v>
      </c>
      <c r="Q480" s="14" t="s">
        <v>10</v>
      </c>
      <c r="R480" s="14" t="s">
        <v>15</v>
      </c>
      <c r="S480" s="14" t="s">
        <v>119</v>
      </c>
      <c r="T480" s="14" t="s">
        <v>143</v>
      </c>
    </row>
    <row r="481" spans="1:20" x14ac:dyDescent="0.3">
      <c r="A481" s="11">
        <v>44634.60832175926</v>
      </c>
      <c r="B481" s="11"/>
      <c r="C481" s="15">
        <v>44634</v>
      </c>
      <c r="D481" s="16">
        <v>0.60832175925925924</v>
      </c>
      <c r="E481" s="16"/>
      <c r="F481" s="13">
        <v>110.671875</v>
      </c>
      <c r="G481" s="12">
        <v>107</v>
      </c>
      <c r="H481" s="12">
        <v>103.5</v>
      </c>
      <c r="I481" s="12">
        <v>117</v>
      </c>
      <c r="J481" s="12">
        <v>106.875</v>
      </c>
      <c r="K481" s="12">
        <v>110.25</v>
      </c>
      <c r="L481" s="12">
        <v>102.375</v>
      </c>
      <c r="M481" s="12">
        <v>120.375</v>
      </c>
      <c r="N481" s="12">
        <v>118</v>
      </c>
      <c r="O481" s="13">
        <v>110.671875</v>
      </c>
      <c r="P481" s="17" t="s">
        <v>138</v>
      </c>
      <c r="Q481" s="14" t="s">
        <v>10</v>
      </c>
      <c r="R481" s="14" t="s">
        <v>15</v>
      </c>
      <c r="S481" s="14" t="s">
        <v>119</v>
      </c>
      <c r="T481" s="14" t="s">
        <v>143</v>
      </c>
    </row>
    <row r="482" spans="1:20" x14ac:dyDescent="0.3">
      <c r="A482" s="11">
        <v>44634.60833333333</v>
      </c>
      <c r="B482" s="11"/>
      <c r="C482" s="15">
        <v>44634</v>
      </c>
      <c r="D482" s="16">
        <v>0.60833333333333328</v>
      </c>
      <c r="E482" s="16"/>
      <c r="F482" s="13">
        <v>93.12</v>
      </c>
      <c r="G482" s="12">
        <v>86.4</v>
      </c>
      <c r="H482" s="12">
        <v>88.320000000000007</v>
      </c>
      <c r="I482" s="12">
        <v>99.84</v>
      </c>
      <c r="J482" s="12">
        <v>91.199999999999989</v>
      </c>
      <c r="K482" s="12">
        <v>94.08</v>
      </c>
      <c r="L482" s="12">
        <v>101</v>
      </c>
      <c r="M482" s="12">
        <v>91</v>
      </c>
      <c r="N482" s="12">
        <v>93.12</v>
      </c>
      <c r="O482" s="13">
        <v>93.12</v>
      </c>
      <c r="P482" s="17" t="s">
        <v>138</v>
      </c>
      <c r="Q482" s="14" t="s">
        <v>10</v>
      </c>
      <c r="R482" s="14" t="s">
        <v>15</v>
      </c>
      <c r="S482" s="14" t="s">
        <v>119</v>
      </c>
      <c r="T482" s="14" t="s">
        <v>143</v>
      </c>
    </row>
    <row r="483" spans="1:20" x14ac:dyDescent="0.3">
      <c r="A483" s="11">
        <v>44634.608391203707</v>
      </c>
      <c r="B483" s="11"/>
      <c r="C483" s="15">
        <v>44634</v>
      </c>
      <c r="D483" s="16">
        <v>0.6083912037037037</v>
      </c>
      <c r="E483" s="16"/>
      <c r="F483" s="13">
        <v>101.92</v>
      </c>
      <c r="G483" s="12">
        <v>104</v>
      </c>
      <c r="H483" s="12">
        <v>95.68</v>
      </c>
      <c r="I483" s="12">
        <v>108.16</v>
      </c>
      <c r="J483" s="12">
        <v>98.8</v>
      </c>
      <c r="K483" s="12">
        <v>101.92</v>
      </c>
      <c r="L483" s="12">
        <v>94.64</v>
      </c>
      <c r="M483" s="12">
        <v>111.28</v>
      </c>
      <c r="N483" s="12">
        <v>100.88</v>
      </c>
      <c r="O483" s="13">
        <v>101.92</v>
      </c>
      <c r="P483" s="17" t="s">
        <v>138</v>
      </c>
      <c r="Q483" s="14" t="s">
        <v>10</v>
      </c>
      <c r="R483" s="14" t="s">
        <v>15</v>
      </c>
      <c r="S483" s="14" t="s">
        <v>119</v>
      </c>
      <c r="T483" s="14" t="s">
        <v>143</v>
      </c>
    </row>
    <row r="484" spans="1:20" x14ac:dyDescent="0.3">
      <c r="A484" s="11">
        <v>44634.608738425923</v>
      </c>
      <c r="B484" s="11"/>
      <c r="C484" s="15">
        <v>44634</v>
      </c>
      <c r="D484" s="16">
        <v>0.60873842592592597</v>
      </c>
      <c r="E484" s="16"/>
      <c r="F484" s="13">
        <v>111.69374999999999</v>
      </c>
      <c r="G484" s="12">
        <v>103.5</v>
      </c>
      <c r="H484" s="12">
        <v>105.80000000000001</v>
      </c>
      <c r="I484" s="12">
        <v>119.60000000000001</v>
      </c>
      <c r="J484" s="12">
        <v>109.25</v>
      </c>
      <c r="K484" s="12">
        <v>112.7</v>
      </c>
      <c r="L484" s="12">
        <v>104.65</v>
      </c>
      <c r="M484" s="12">
        <v>123.05000000000001</v>
      </c>
      <c r="N484" s="12">
        <v>115</v>
      </c>
      <c r="O484" s="13">
        <v>111.69374999999999</v>
      </c>
      <c r="P484" s="17" t="s">
        <v>138</v>
      </c>
      <c r="Q484" s="14" t="s">
        <v>10</v>
      </c>
      <c r="R484" s="14" t="s">
        <v>15</v>
      </c>
      <c r="S484" s="14" t="s">
        <v>119</v>
      </c>
      <c r="T484" s="14" t="s">
        <v>143</v>
      </c>
    </row>
    <row r="485" spans="1:20" x14ac:dyDescent="0.3">
      <c r="A485" s="11">
        <v>44634.609016203707</v>
      </c>
      <c r="B485" s="11"/>
      <c r="C485" s="15">
        <v>44634</v>
      </c>
      <c r="D485" s="16">
        <v>0.60901620370370368</v>
      </c>
      <c r="E485" s="16"/>
      <c r="F485" s="13">
        <v>108.70437500000001</v>
      </c>
      <c r="G485" s="12">
        <v>106</v>
      </c>
      <c r="H485" s="12">
        <v>101.66000000000001</v>
      </c>
      <c r="I485" s="12">
        <v>114.92</v>
      </c>
      <c r="J485" s="12">
        <v>104.97499999999999</v>
      </c>
      <c r="K485" s="12">
        <v>108.28999999999999</v>
      </c>
      <c r="L485" s="12">
        <v>100.55500000000001</v>
      </c>
      <c r="M485" s="12">
        <v>118.23500000000001</v>
      </c>
      <c r="N485" s="12">
        <v>115</v>
      </c>
      <c r="O485" s="13">
        <v>108.70437500000001</v>
      </c>
      <c r="P485" s="17" t="s">
        <v>138</v>
      </c>
      <c r="Q485" s="14" t="s">
        <v>10</v>
      </c>
      <c r="R485" s="14" t="s">
        <v>15</v>
      </c>
      <c r="S485" s="14" t="s">
        <v>119</v>
      </c>
      <c r="T485" s="14" t="s">
        <v>143</v>
      </c>
    </row>
    <row r="486" spans="1:20" x14ac:dyDescent="0.3">
      <c r="A486" s="11">
        <v>44634.609305555554</v>
      </c>
      <c r="B486" s="11"/>
      <c r="C486" s="15">
        <v>44634</v>
      </c>
      <c r="D486" s="16">
        <v>0.60930555555555554</v>
      </c>
      <c r="E486" s="16"/>
      <c r="F486" s="13">
        <v>78.617500000000007</v>
      </c>
      <c r="G486" s="12">
        <v>73.8</v>
      </c>
      <c r="H486" s="12">
        <v>75.44</v>
      </c>
      <c r="I486" s="12">
        <v>85.28</v>
      </c>
      <c r="J486" s="12">
        <v>77.899999999999991</v>
      </c>
      <c r="K486" s="12">
        <v>80.36</v>
      </c>
      <c r="L486" s="12">
        <v>74.62</v>
      </c>
      <c r="M486" s="12">
        <v>82</v>
      </c>
      <c r="N486" s="12">
        <v>79.539999999999992</v>
      </c>
      <c r="O486" s="13">
        <v>78.617500000000007</v>
      </c>
      <c r="P486" s="17" t="s">
        <v>138</v>
      </c>
      <c r="Q486" s="14" t="s">
        <v>10</v>
      </c>
      <c r="R486" s="14" t="s">
        <v>15</v>
      </c>
      <c r="S486" s="14" t="s">
        <v>119</v>
      </c>
      <c r="T486" s="14" t="s">
        <v>143</v>
      </c>
    </row>
    <row r="487" spans="1:20" x14ac:dyDescent="0.3">
      <c r="A487" s="11">
        <v>44634.609317129631</v>
      </c>
      <c r="B487" s="11"/>
      <c r="C487" s="15">
        <v>44634</v>
      </c>
      <c r="D487" s="16">
        <v>0.60931712962962969</v>
      </c>
      <c r="E487" s="16"/>
      <c r="F487" s="13">
        <v>122.3775</v>
      </c>
      <c r="G487" s="12">
        <v>113.4</v>
      </c>
      <c r="H487" s="12">
        <v>115.92</v>
      </c>
      <c r="I487" s="12">
        <v>131.04</v>
      </c>
      <c r="J487" s="12">
        <v>119.69999999999999</v>
      </c>
      <c r="K487" s="12">
        <v>123.48</v>
      </c>
      <c r="L487" s="12">
        <v>114.66000000000001</v>
      </c>
      <c r="M487" s="12">
        <v>134.82000000000002</v>
      </c>
      <c r="N487" s="12">
        <v>126</v>
      </c>
      <c r="O487" s="13">
        <v>122.3775</v>
      </c>
      <c r="P487" s="17" t="s">
        <v>138</v>
      </c>
      <c r="Q487" s="14" t="s">
        <v>10</v>
      </c>
      <c r="R487" s="14" t="s">
        <v>15</v>
      </c>
      <c r="S487" s="14" t="s">
        <v>18</v>
      </c>
      <c r="T487" s="14" t="s">
        <v>143</v>
      </c>
    </row>
    <row r="488" spans="1:20" x14ac:dyDescent="0.3">
      <c r="A488" s="11">
        <v>44634.609710648147</v>
      </c>
      <c r="B488" s="11"/>
      <c r="C488" s="15">
        <v>44634</v>
      </c>
      <c r="D488" s="16">
        <v>0.60971064814814813</v>
      </c>
      <c r="E488" s="16"/>
      <c r="F488" s="13">
        <v>112.14750000000001</v>
      </c>
      <c r="G488" s="12">
        <v>108</v>
      </c>
      <c r="H488" s="12">
        <v>104.88000000000001</v>
      </c>
      <c r="I488" s="12">
        <v>118.56</v>
      </c>
      <c r="J488" s="12">
        <v>108.3</v>
      </c>
      <c r="K488" s="12">
        <v>111.72</v>
      </c>
      <c r="L488" s="12">
        <v>103.74000000000001</v>
      </c>
      <c r="M488" s="12">
        <v>121.98</v>
      </c>
      <c r="N488" s="12">
        <v>120</v>
      </c>
      <c r="O488" s="13">
        <v>112.14750000000001</v>
      </c>
      <c r="P488" s="17" t="s">
        <v>138</v>
      </c>
      <c r="Q488" s="14" t="s">
        <v>10</v>
      </c>
      <c r="R488" s="14" t="s">
        <v>15</v>
      </c>
      <c r="S488" s="14" t="s">
        <v>119</v>
      </c>
      <c r="T488" s="14" t="s">
        <v>143</v>
      </c>
    </row>
    <row r="489" spans="1:20" x14ac:dyDescent="0.3">
      <c r="A489" s="11">
        <v>44634.610405092593</v>
      </c>
      <c r="B489" s="11"/>
      <c r="C489" s="15">
        <v>44634</v>
      </c>
      <c r="D489" s="16">
        <v>0.61040509259259257</v>
      </c>
      <c r="E489" s="16"/>
      <c r="F489" s="13">
        <v>111.16375000000001</v>
      </c>
      <c r="G489" s="12">
        <v>118</v>
      </c>
      <c r="H489" s="12">
        <v>103.96000000000001</v>
      </c>
      <c r="I489" s="12">
        <v>117.52000000000001</v>
      </c>
      <c r="J489" s="12">
        <v>107.35</v>
      </c>
      <c r="K489" s="12">
        <v>110.74</v>
      </c>
      <c r="L489" s="12">
        <v>102.83</v>
      </c>
      <c r="M489" s="12">
        <v>120.91000000000001</v>
      </c>
      <c r="N489" s="12">
        <v>108</v>
      </c>
      <c r="O489" s="13">
        <v>111.16375000000001</v>
      </c>
      <c r="P489" s="17" t="s">
        <v>138</v>
      </c>
      <c r="Q489" s="14" t="s">
        <v>10</v>
      </c>
      <c r="R489" s="14" t="s">
        <v>15</v>
      </c>
      <c r="S489" s="14" t="s">
        <v>119</v>
      </c>
      <c r="T489" s="14" t="s">
        <v>143</v>
      </c>
    </row>
    <row r="490" spans="1:20" x14ac:dyDescent="0.3">
      <c r="A490" s="11">
        <v>44634.61109953704</v>
      </c>
      <c r="B490" s="11"/>
      <c r="C490" s="15">
        <v>44634</v>
      </c>
      <c r="D490" s="16">
        <v>0.61109953703703701</v>
      </c>
      <c r="E490" s="16"/>
      <c r="F490" s="13">
        <v>100.83437499999999</v>
      </c>
      <c r="G490" s="12">
        <v>107</v>
      </c>
      <c r="H490" s="12">
        <v>94.3</v>
      </c>
      <c r="I490" s="12">
        <v>106.60000000000001</v>
      </c>
      <c r="J490" s="12">
        <v>97.375</v>
      </c>
      <c r="K490" s="12">
        <v>100.45</v>
      </c>
      <c r="L490" s="12">
        <v>93.275000000000006</v>
      </c>
      <c r="M490" s="12">
        <v>109.67500000000001</v>
      </c>
      <c r="N490" s="12">
        <v>98</v>
      </c>
      <c r="O490" s="13">
        <v>100.83437499999999</v>
      </c>
      <c r="P490" s="17" t="s">
        <v>138</v>
      </c>
      <c r="Q490" s="14" t="s">
        <v>10</v>
      </c>
      <c r="R490" s="14" t="s">
        <v>15</v>
      </c>
      <c r="S490" s="14" t="s">
        <v>119</v>
      </c>
      <c r="T490" s="14" t="s">
        <v>143</v>
      </c>
    </row>
    <row r="491" spans="1:20" x14ac:dyDescent="0.3">
      <c r="A491" s="11">
        <v>44634.611539351848</v>
      </c>
      <c r="B491" s="11"/>
      <c r="C491" s="15">
        <v>44634</v>
      </c>
      <c r="D491" s="16">
        <v>0.61153935185185182</v>
      </c>
      <c r="E491" s="16"/>
      <c r="F491" s="13">
        <v>103.92375</v>
      </c>
      <c r="G491" s="12">
        <v>96.3</v>
      </c>
      <c r="H491" s="12">
        <v>98.44</v>
      </c>
      <c r="I491" s="12">
        <v>111.28</v>
      </c>
      <c r="J491" s="12">
        <v>101.64999999999999</v>
      </c>
      <c r="K491" s="12">
        <v>104.86</v>
      </c>
      <c r="L491" s="12">
        <v>97.37</v>
      </c>
      <c r="M491" s="12">
        <v>114.49000000000001</v>
      </c>
      <c r="N491" s="12">
        <v>107</v>
      </c>
      <c r="O491" s="13">
        <v>103.92375</v>
      </c>
      <c r="P491" s="17" t="s">
        <v>138</v>
      </c>
      <c r="Q491" s="14" t="s">
        <v>10</v>
      </c>
      <c r="R491" s="14" t="s">
        <v>15</v>
      </c>
      <c r="S491" s="14" t="s">
        <v>119</v>
      </c>
      <c r="T491" s="14" t="s">
        <v>143</v>
      </c>
    </row>
    <row r="492" spans="1:20" x14ac:dyDescent="0.3">
      <c r="A492" s="11">
        <v>44634.611793981479</v>
      </c>
      <c r="B492" s="11"/>
      <c r="C492" s="15">
        <v>44634</v>
      </c>
      <c r="D492" s="16">
        <v>0.61179398148148145</v>
      </c>
      <c r="E492" s="16"/>
      <c r="F492" s="13">
        <v>105.26125</v>
      </c>
      <c r="G492" s="12">
        <v>113</v>
      </c>
      <c r="H492" s="12">
        <v>98.44</v>
      </c>
      <c r="I492" s="12">
        <v>111.28</v>
      </c>
      <c r="J492" s="12">
        <v>101.64999999999999</v>
      </c>
      <c r="K492" s="12">
        <v>104.86</v>
      </c>
      <c r="L492" s="12">
        <v>97.37</v>
      </c>
      <c r="M492" s="12">
        <v>114.49000000000001</v>
      </c>
      <c r="N492" s="12">
        <v>101</v>
      </c>
      <c r="O492" s="13">
        <v>105.26125</v>
      </c>
      <c r="P492" s="17" t="s">
        <v>138</v>
      </c>
      <c r="Q492" s="14" t="s">
        <v>10</v>
      </c>
      <c r="R492" s="14" t="s">
        <v>15</v>
      </c>
      <c r="S492" s="14" t="s">
        <v>119</v>
      </c>
      <c r="T492" s="14" t="s">
        <v>143</v>
      </c>
    </row>
    <row r="493" spans="1:20" x14ac:dyDescent="0.3">
      <c r="A493" s="11">
        <v>44634.611805555556</v>
      </c>
      <c r="B493" s="11"/>
      <c r="C493" s="15">
        <v>44634</v>
      </c>
      <c r="D493" s="16">
        <v>0.6118055555555556</v>
      </c>
      <c r="E493" s="16"/>
      <c r="F493" s="13">
        <v>106.42125</v>
      </c>
      <c r="G493" s="12">
        <v>99.9</v>
      </c>
      <c r="H493" s="12">
        <v>102.12</v>
      </c>
      <c r="I493" s="12">
        <v>115.44</v>
      </c>
      <c r="J493" s="12">
        <v>105.44999999999999</v>
      </c>
      <c r="K493" s="12">
        <v>108.78</v>
      </c>
      <c r="L493" s="12">
        <v>101.01</v>
      </c>
      <c r="M493" s="12">
        <v>111</v>
      </c>
      <c r="N493" s="12">
        <v>107.67</v>
      </c>
      <c r="O493" s="13">
        <v>106.42125</v>
      </c>
      <c r="P493" s="17" t="s">
        <v>138</v>
      </c>
      <c r="Q493" s="14" t="s">
        <v>10</v>
      </c>
      <c r="R493" s="14" t="s">
        <v>15</v>
      </c>
      <c r="S493" s="14" t="s">
        <v>119</v>
      </c>
      <c r="T493" s="14" t="s">
        <v>143</v>
      </c>
    </row>
    <row r="494" spans="1:20" x14ac:dyDescent="0.3">
      <c r="A494" s="11">
        <v>44634.611909722225</v>
      </c>
      <c r="B494" s="11"/>
      <c r="C494" s="15">
        <v>44634</v>
      </c>
      <c r="D494" s="16">
        <v>0.61190972222222217</v>
      </c>
      <c r="E494" s="16"/>
      <c r="F494" s="13">
        <v>64.597499999999997</v>
      </c>
      <c r="G494" s="12">
        <v>59.4</v>
      </c>
      <c r="H494" s="12">
        <v>60.720000000000006</v>
      </c>
      <c r="I494" s="12">
        <v>68.64</v>
      </c>
      <c r="J494" s="12">
        <v>62.699999999999996</v>
      </c>
      <c r="K494" s="12">
        <v>64.679999999999993</v>
      </c>
      <c r="L494" s="12">
        <v>66</v>
      </c>
      <c r="M494" s="12">
        <v>70.62</v>
      </c>
      <c r="N494" s="12">
        <v>64.02</v>
      </c>
      <c r="O494" s="13">
        <v>64.597499999999997</v>
      </c>
      <c r="P494" s="17" t="s">
        <v>138</v>
      </c>
      <c r="Q494" s="14" t="s">
        <v>10</v>
      </c>
      <c r="R494" s="14" t="s">
        <v>15</v>
      </c>
      <c r="S494" s="14" t="s">
        <v>119</v>
      </c>
      <c r="T494" s="14" t="s">
        <v>143</v>
      </c>
    </row>
    <row r="495" spans="1:20" x14ac:dyDescent="0.3">
      <c r="A495" s="11">
        <v>44634.612488425926</v>
      </c>
      <c r="B495" s="11"/>
      <c r="C495" s="15">
        <v>44634</v>
      </c>
      <c r="D495" s="16">
        <v>0.61248842592592589</v>
      </c>
      <c r="E495" s="16"/>
      <c r="F495" s="13">
        <v>109.19624999999999</v>
      </c>
      <c r="G495" s="12">
        <v>116</v>
      </c>
      <c r="H495" s="12">
        <v>102.12</v>
      </c>
      <c r="I495" s="12">
        <v>115.44</v>
      </c>
      <c r="J495" s="12">
        <v>105.44999999999999</v>
      </c>
      <c r="K495" s="12">
        <v>108.78</v>
      </c>
      <c r="L495" s="12">
        <v>101.01</v>
      </c>
      <c r="M495" s="12">
        <v>118.77000000000001</v>
      </c>
      <c r="N495" s="12">
        <v>106</v>
      </c>
      <c r="O495" s="13">
        <v>109.19624999999999</v>
      </c>
      <c r="P495" s="17" t="s">
        <v>138</v>
      </c>
      <c r="Q495" s="14" t="s">
        <v>10</v>
      </c>
      <c r="R495" s="14" t="s">
        <v>15</v>
      </c>
      <c r="S495" s="14" t="s">
        <v>119</v>
      </c>
      <c r="T495" s="14" t="s">
        <v>143</v>
      </c>
    </row>
    <row r="496" spans="1:20" x14ac:dyDescent="0.3">
      <c r="A496" s="11">
        <v>44634.612523148149</v>
      </c>
      <c r="B496" s="11"/>
      <c r="C496" s="15">
        <v>44634</v>
      </c>
      <c r="D496" s="16">
        <v>0.61252314814814812</v>
      </c>
      <c r="E496" s="16"/>
      <c r="F496" s="13">
        <v>101.01</v>
      </c>
      <c r="G496" s="12">
        <v>93.600000000000009</v>
      </c>
      <c r="H496" s="12">
        <v>95.68</v>
      </c>
      <c r="I496" s="12">
        <v>108.16</v>
      </c>
      <c r="J496" s="12">
        <v>98.8</v>
      </c>
      <c r="K496" s="12">
        <v>101.92</v>
      </c>
      <c r="L496" s="12">
        <v>94.64</v>
      </c>
      <c r="M496" s="12">
        <v>111.28</v>
      </c>
      <c r="N496" s="12">
        <v>104</v>
      </c>
      <c r="O496" s="13">
        <v>101.01</v>
      </c>
      <c r="P496" s="17" t="s">
        <v>138</v>
      </c>
      <c r="Q496" s="14" t="s">
        <v>10</v>
      </c>
      <c r="R496" s="14" t="s">
        <v>15</v>
      </c>
      <c r="S496" s="14" t="s">
        <v>119</v>
      </c>
      <c r="T496" s="14" t="s">
        <v>143</v>
      </c>
    </row>
    <row r="497" spans="1:20" x14ac:dyDescent="0.3">
      <c r="A497" s="11">
        <v>44634.613182870373</v>
      </c>
      <c r="B497" s="11"/>
      <c r="C497" s="15">
        <v>44634</v>
      </c>
      <c r="D497" s="16">
        <v>0.61318287037037034</v>
      </c>
      <c r="E497" s="16"/>
      <c r="F497" s="13">
        <v>109.19624999999999</v>
      </c>
      <c r="G497" s="12">
        <v>122</v>
      </c>
      <c r="H497" s="12">
        <v>102.12</v>
      </c>
      <c r="I497" s="12">
        <v>115.44</v>
      </c>
      <c r="J497" s="12">
        <v>105.44999999999999</v>
      </c>
      <c r="K497" s="12">
        <v>108.78</v>
      </c>
      <c r="L497" s="12">
        <v>101.01</v>
      </c>
      <c r="M497" s="12">
        <v>118.77000000000001</v>
      </c>
      <c r="N497" s="12">
        <v>100</v>
      </c>
      <c r="O497" s="13">
        <v>109.19624999999999</v>
      </c>
      <c r="P497" s="17" t="s">
        <v>138</v>
      </c>
      <c r="Q497" s="14" t="s">
        <v>10</v>
      </c>
      <c r="R497" s="14" t="s">
        <v>15</v>
      </c>
      <c r="S497" s="14" t="s">
        <v>119</v>
      </c>
      <c r="T497" s="14" t="s">
        <v>143</v>
      </c>
    </row>
    <row r="498" spans="1:20" x14ac:dyDescent="0.3">
      <c r="A498" s="11">
        <v>44634.613194444442</v>
      </c>
      <c r="B498" s="11"/>
      <c r="C498" s="15">
        <v>44634</v>
      </c>
      <c r="D498" s="16">
        <v>0.61319444444444449</v>
      </c>
      <c r="E498" s="16"/>
      <c r="F498" s="13">
        <v>88.087500000000006</v>
      </c>
      <c r="G498" s="12">
        <v>81</v>
      </c>
      <c r="H498" s="12">
        <v>82.8</v>
      </c>
      <c r="I498" s="12">
        <v>93.600000000000009</v>
      </c>
      <c r="J498" s="12">
        <v>85.5</v>
      </c>
      <c r="K498" s="12">
        <v>88.2</v>
      </c>
      <c r="L498" s="12">
        <v>90</v>
      </c>
      <c r="M498" s="12">
        <v>96.300000000000011</v>
      </c>
      <c r="N498" s="12">
        <v>87.3</v>
      </c>
      <c r="O498" s="13">
        <v>88.087500000000006</v>
      </c>
      <c r="P498" s="17" t="s">
        <v>138</v>
      </c>
      <c r="Q498" s="14" t="s">
        <v>10</v>
      </c>
      <c r="R498" s="14" t="s">
        <v>15</v>
      </c>
      <c r="S498" s="14" t="s">
        <v>119</v>
      </c>
      <c r="T498" s="14" t="s">
        <v>143</v>
      </c>
    </row>
    <row r="499" spans="1:20" x14ac:dyDescent="0.3">
      <c r="A499" s="11">
        <v>44634.613391203704</v>
      </c>
      <c r="B499" s="11"/>
      <c r="C499" s="15">
        <v>44634</v>
      </c>
      <c r="D499" s="16">
        <v>0.6133912037037037</v>
      </c>
      <c r="E499" s="16"/>
      <c r="F499" s="13">
        <v>99.832499999999982</v>
      </c>
      <c r="G499" s="12">
        <v>91.8</v>
      </c>
      <c r="H499" s="12">
        <v>93.84</v>
      </c>
      <c r="I499" s="12">
        <v>106.08</v>
      </c>
      <c r="J499" s="12">
        <v>96.899999999999991</v>
      </c>
      <c r="K499" s="12">
        <v>99.96</v>
      </c>
      <c r="L499" s="12">
        <v>102</v>
      </c>
      <c r="M499" s="12">
        <v>109.14</v>
      </c>
      <c r="N499" s="12">
        <v>98.94</v>
      </c>
      <c r="O499" s="13">
        <v>99.832499999999982</v>
      </c>
      <c r="P499" s="17" t="s">
        <v>138</v>
      </c>
      <c r="Q499" s="14" t="s">
        <v>10</v>
      </c>
      <c r="R499" s="14" t="s">
        <v>15</v>
      </c>
      <c r="S499" s="14" t="s">
        <v>119</v>
      </c>
      <c r="T499" s="14" t="s">
        <v>143</v>
      </c>
    </row>
    <row r="500" spans="1:20" x14ac:dyDescent="0.3">
      <c r="A500" s="11">
        <v>44634.613877314812</v>
      </c>
      <c r="B500" s="11"/>
      <c r="C500" s="15">
        <v>44634</v>
      </c>
      <c r="D500" s="16">
        <v>0.61387731481481478</v>
      </c>
      <c r="E500" s="16"/>
      <c r="F500" s="13">
        <v>122.5</v>
      </c>
      <c r="G500" s="12">
        <v>125</v>
      </c>
      <c r="H500" s="12">
        <v>115</v>
      </c>
      <c r="I500" s="12">
        <v>130</v>
      </c>
      <c r="J500" s="12">
        <v>118.75</v>
      </c>
      <c r="K500" s="12">
        <v>122.5</v>
      </c>
      <c r="L500" s="12">
        <v>113.75</v>
      </c>
      <c r="M500" s="12">
        <v>133.75</v>
      </c>
      <c r="N500" s="12">
        <v>121.25</v>
      </c>
      <c r="O500" s="13">
        <v>122.5</v>
      </c>
      <c r="P500" s="17" t="s">
        <v>138</v>
      </c>
      <c r="Q500" s="14" t="s">
        <v>10</v>
      </c>
      <c r="R500" s="14" t="s">
        <v>15</v>
      </c>
      <c r="S500" s="14" t="s">
        <v>18</v>
      </c>
      <c r="T500" s="14" t="s">
        <v>143</v>
      </c>
    </row>
    <row r="501" spans="1:20" x14ac:dyDescent="0.3">
      <c r="A501" s="11">
        <v>44634.614571759259</v>
      </c>
      <c r="B501" s="11"/>
      <c r="C501" s="15">
        <v>44634</v>
      </c>
      <c r="D501" s="16">
        <v>0.61457175925925933</v>
      </c>
      <c r="E501" s="16"/>
      <c r="F501" s="13">
        <v>119.52562500000001</v>
      </c>
      <c r="G501" s="12">
        <v>141</v>
      </c>
      <c r="H501" s="12">
        <v>111.78</v>
      </c>
      <c r="I501" s="12">
        <v>126.36</v>
      </c>
      <c r="J501" s="12">
        <v>115.425</v>
      </c>
      <c r="K501" s="12">
        <v>119.07</v>
      </c>
      <c r="L501" s="12">
        <v>110.565</v>
      </c>
      <c r="M501" s="12">
        <v>130.005</v>
      </c>
      <c r="N501" s="12">
        <v>102</v>
      </c>
      <c r="O501" s="13">
        <v>119.52562500000001</v>
      </c>
      <c r="P501" s="17" t="s">
        <v>138</v>
      </c>
      <c r="Q501" s="14" t="s">
        <v>10</v>
      </c>
      <c r="R501" s="14" t="s">
        <v>15</v>
      </c>
      <c r="S501" s="14" t="s">
        <v>119</v>
      </c>
      <c r="T501" s="14" t="s">
        <v>143</v>
      </c>
    </row>
    <row r="502" spans="1:20" x14ac:dyDescent="0.3">
      <c r="A502" s="11">
        <v>44634.614884259259</v>
      </c>
      <c r="B502" s="11"/>
      <c r="C502" s="15">
        <v>44634</v>
      </c>
      <c r="D502" s="16">
        <v>0.61488425925925927</v>
      </c>
      <c r="E502" s="16"/>
      <c r="F502" s="13">
        <v>101.98125</v>
      </c>
      <c r="G502" s="12">
        <v>94.5</v>
      </c>
      <c r="H502" s="12">
        <v>96.600000000000009</v>
      </c>
      <c r="I502" s="12">
        <v>109.2</v>
      </c>
      <c r="J502" s="12">
        <v>99.75</v>
      </c>
      <c r="K502" s="12">
        <v>102.89999999999999</v>
      </c>
      <c r="L502" s="12">
        <v>95.55</v>
      </c>
      <c r="M502" s="12">
        <v>112.35000000000001</v>
      </c>
      <c r="N502" s="12">
        <v>105</v>
      </c>
      <c r="O502" s="13">
        <v>101.98125</v>
      </c>
      <c r="P502" s="17" t="s">
        <v>138</v>
      </c>
      <c r="Q502" s="14" t="s">
        <v>10</v>
      </c>
      <c r="R502" s="14" t="s">
        <v>15</v>
      </c>
      <c r="S502" s="14" t="s">
        <v>119</v>
      </c>
      <c r="T502" s="14" t="s">
        <v>143</v>
      </c>
    </row>
    <row r="503" spans="1:20" x14ac:dyDescent="0.3">
      <c r="A503" s="11">
        <v>44634.615266203706</v>
      </c>
      <c r="B503" s="11"/>
      <c r="C503" s="15">
        <v>44634</v>
      </c>
      <c r="D503" s="16">
        <v>0.61526620370370366</v>
      </c>
      <c r="E503" s="16"/>
      <c r="F503" s="13">
        <v>128.37937499999998</v>
      </c>
      <c r="G503" s="12">
        <v>153</v>
      </c>
      <c r="H503" s="12">
        <v>120.06</v>
      </c>
      <c r="I503" s="12">
        <v>135.72</v>
      </c>
      <c r="J503" s="12">
        <v>123.97499999999999</v>
      </c>
      <c r="K503" s="12">
        <v>127.89</v>
      </c>
      <c r="L503" s="12">
        <v>118.75500000000001</v>
      </c>
      <c r="M503" s="12">
        <v>139.63500000000002</v>
      </c>
      <c r="N503" s="12">
        <v>108</v>
      </c>
      <c r="O503" s="13">
        <v>128.37937499999998</v>
      </c>
      <c r="P503" s="17" t="s">
        <v>138</v>
      </c>
      <c r="Q503" s="14" t="s">
        <v>10</v>
      </c>
      <c r="R503" s="14" t="s">
        <v>15</v>
      </c>
      <c r="S503" s="14" t="s">
        <v>18</v>
      </c>
      <c r="T503" s="14" t="s">
        <v>143</v>
      </c>
    </row>
    <row r="504" spans="1:20" x14ac:dyDescent="0.3">
      <c r="A504" s="11">
        <v>44634.615277777775</v>
      </c>
      <c r="B504" s="11"/>
      <c r="C504" s="15">
        <v>44634</v>
      </c>
      <c r="D504" s="16">
        <v>0.61527777777777781</v>
      </c>
      <c r="E504" s="16"/>
      <c r="F504" s="13">
        <v>84.39</v>
      </c>
      <c r="G504" s="12">
        <v>78.3</v>
      </c>
      <c r="H504" s="12">
        <v>80.040000000000006</v>
      </c>
      <c r="I504" s="12">
        <v>90.48</v>
      </c>
      <c r="J504" s="12">
        <v>82.649999999999991</v>
      </c>
      <c r="K504" s="12">
        <v>85.26</v>
      </c>
      <c r="L504" s="12">
        <v>91</v>
      </c>
      <c r="M504" s="12">
        <v>83</v>
      </c>
      <c r="N504" s="12">
        <v>84.39</v>
      </c>
      <c r="O504" s="13">
        <v>84.39</v>
      </c>
      <c r="P504" s="17" t="s">
        <v>138</v>
      </c>
      <c r="Q504" s="14" t="s">
        <v>10</v>
      </c>
      <c r="R504" s="14" t="s">
        <v>15</v>
      </c>
      <c r="S504" s="14" t="s">
        <v>119</v>
      </c>
      <c r="T504" s="14" t="s">
        <v>143</v>
      </c>
    </row>
    <row r="505" spans="1:20" x14ac:dyDescent="0.3">
      <c r="A505" s="11">
        <v>44634.615960648145</v>
      </c>
      <c r="B505" s="11"/>
      <c r="C505" s="15">
        <v>44634</v>
      </c>
      <c r="D505" s="16">
        <v>0.61596064814814822</v>
      </c>
      <c r="E505" s="16"/>
      <c r="F505" s="13">
        <v>131.82249999999999</v>
      </c>
      <c r="G505" s="12">
        <v>157</v>
      </c>
      <c r="H505" s="12">
        <v>123.28</v>
      </c>
      <c r="I505" s="12">
        <v>139.36000000000001</v>
      </c>
      <c r="J505" s="12">
        <v>127.3</v>
      </c>
      <c r="K505" s="12">
        <v>131.32</v>
      </c>
      <c r="L505" s="12">
        <v>121.94</v>
      </c>
      <c r="M505" s="12">
        <v>143.38</v>
      </c>
      <c r="N505" s="12">
        <v>111</v>
      </c>
      <c r="O505" s="13">
        <v>131.82249999999999</v>
      </c>
      <c r="P505" s="17" t="s">
        <v>138</v>
      </c>
      <c r="Q505" s="14" t="s">
        <v>10</v>
      </c>
      <c r="R505" s="14" t="s">
        <v>15</v>
      </c>
      <c r="S505" s="14" t="s">
        <v>18</v>
      </c>
      <c r="T505" s="14" t="s">
        <v>143</v>
      </c>
    </row>
    <row r="506" spans="1:20" x14ac:dyDescent="0.3">
      <c r="A506" s="11">
        <v>44634.616655092592</v>
      </c>
      <c r="B506" s="11"/>
      <c r="C506" s="15">
        <v>44634</v>
      </c>
      <c r="D506" s="16">
        <v>0.61665509259259255</v>
      </c>
      <c r="E506" s="16"/>
      <c r="F506" s="13">
        <v>116.57437499999999</v>
      </c>
      <c r="G506" s="12">
        <v>116</v>
      </c>
      <c r="H506" s="12">
        <v>109.02000000000001</v>
      </c>
      <c r="I506" s="12">
        <v>123.24000000000001</v>
      </c>
      <c r="J506" s="12">
        <v>112.57499999999999</v>
      </c>
      <c r="K506" s="12">
        <v>116.13</v>
      </c>
      <c r="L506" s="12">
        <v>107.83500000000001</v>
      </c>
      <c r="M506" s="12">
        <v>126.795</v>
      </c>
      <c r="N506" s="12">
        <v>121</v>
      </c>
      <c r="O506" s="13">
        <v>116.57437499999999</v>
      </c>
      <c r="P506" s="17" t="s">
        <v>138</v>
      </c>
      <c r="Q506" s="14" t="s">
        <v>10</v>
      </c>
      <c r="R506" s="14" t="s">
        <v>15</v>
      </c>
      <c r="S506" s="14" t="s">
        <v>119</v>
      </c>
      <c r="T506" s="14" t="s">
        <v>143</v>
      </c>
    </row>
    <row r="507" spans="1:20" x14ac:dyDescent="0.3">
      <c r="A507" s="11">
        <v>44634.617349537039</v>
      </c>
      <c r="B507" s="11"/>
      <c r="C507" s="15">
        <v>44634</v>
      </c>
      <c r="D507" s="16">
        <v>0.6173495370370371</v>
      </c>
      <c r="E507" s="16"/>
      <c r="F507" s="13">
        <v>115.590625</v>
      </c>
      <c r="G507" s="12">
        <v>112</v>
      </c>
      <c r="H507" s="12">
        <v>108.10000000000001</v>
      </c>
      <c r="I507" s="12">
        <v>122.2</v>
      </c>
      <c r="J507" s="12">
        <v>111.625</v>
      </c>
      <c r="K507" s="12">
        <v>115.14999999999999</v>
      </c>
      <c r="L507" s="12">
        <v>106.925</v>
      </c>
      <c r="M507" s="12">
        <v>125.72500000000001</v>
      </c>
      <c r="N507" s="12">
        <v>123</v>
      </c>
      <c r="O507" s="13">
        <v>115.590625</v>
      </c>
      <c r="P507" s="17" t="s">
        <v>138</v>
      </c>
      <c r="Q507" s="14" t="s">
        <v>10</v>
      </c>
      <c r="R507" s="14" t="s">
        <v>15</v>
      </c>
      <c r="S507" s="14" t="s">
        <v>119</v>
      </c>
      <c r="T507" s="14" t="s">
        <v>143</v>
      </c>
    </row>
    <row r="508" spans="1:20" x14ac:dyDescent="0.3">
      <c r="A508" s="11">
        <v>44634.617372685185</v>
      </c>
      <c r="B508" s="11"/>
      <c r="C508" s="15">
        <v>44634</v>
      </c>
      <c r="D508" s="16">
        <v>0.61737268518518518</v>
      </c>
      <c r="E508" s="16"/>
      <c r="F508" s="13">
        <v>111.69374999999999</v>
      </c>
      <c r="G508" s="12">
        <v>103.5</v>
      </c>
      <c r="H508" s="12">
        <v>105.80000000000001</v>
      </c>
      <c r="I508" s="12">
        <v>119.60000000000001</v>
      </c>
      <c r="J508" s="12">
        <v>109.25</v>
      </c>
      <c r="K508" s="12">
        <v>112.7</v>
      </c>
      <c r="L508" s="12">
        <v>104.65</v>
      </c>
      <c r="M508" s="12">
        <v>123.05000000000001</v>
      </c>
      <c r="N508" s="12">
        <v>115</v>
      </c>
      <c r="O508" s="13">
        <v>111.69374999999999</v>
      </c>
      <c r="P508" s="17" t="s">
        <v>138</v>
      </c>
      <c r="Q508" s="14" t="s">
        <v>10</v>
      </c>
      <c r="R508" s="14" t="s">
        <v>15</v>
      </c>
      <c r="S508" s="14" t="s">
        <v>119</v>
      </c>
      <c r="T508" s="14" t="s">
        <v>143</v>
      </c>
    </row>
    <row r="509" spans="1:20" x14ac:dyDescent="0.3">
      <c r="A509" s="11">
        <v>44634.617685185185</v>
      </c>
      <c r="B509" s="11"/>
      <c r="C509" s="15">
        <v>44634</v>
      </c>
      <c r="D509" s="16">
        <v>0.61768518518518511</v>
      </c>
      <c r="E509" s="16"/>
      <c r="F509" s="13">
        <v>108.78</v>
      </c>
      <c r="G509" s="12">
        <v>100.8</v>
      </c>
      <c r="H509" s="12">
        <v>103.04</v>
      </c>
      <c r="I509" s="12">
        <v>116.48</v>
      </c>
      <c r="J509" s="12">
        <v>106.39999999999999</v>
      </c>
      <c r="K509" s="12">
        <v>109.75999999999999</v>
      </c>
      <c r="L509" s="12">
        <v>101.92</v>
      </c>
      <c r="M509" s="12">
        <v>119.84</v>
      </c>
      <c r="N509" s="12">
        <v>112</v>
      </c>
      <c r="O509" s="13">
        <v>108.78</v>
      </c>
      <c r="P509" s="17" t="s">
        <v>138</v>
      </c>
      <c r="Q509" s="14" t="s">
        <v>10</v>
      </c>
      <c r="R509" s="14" t="s">
        <v>15</v>
      </c>
      <c r="S509" s="14" t="s">
        <v>119</v>
      </c>
      <c r="T509" s="14" t="s">
        <v>143</v>
      </c>
    </row>
    <row r="510" spans="1:20" x14ac:dyDescent="0.3">
      <c r="A510" s="11">
        <v>44634.617835648147</v>
      </c>
      <c r="B510" s="11"/>
      <c r="C510" s="15">
        <v>44634</v>
      </c>
      <c r="D510" s="16">
        <v>0.61783564814814818</v>
      </c>
      <c r="E510" s="16"/>
      <c r="F510" s="13">
        <v>108.78</v>
      </c>
      <c r="G510" s="12">
        <v>100.8</v>
      </c>
      <c r="H510" s="12">
        <v>103.04</v>
      </c>
      <c r="I510" s="12">
        <v>116.48</v>
      </c>
      <c r="J510" s="12">
        <v>106.39999999999999</v>
      </c>
      <c r="K510" s="12">
        <v>109.75999999999999</v>
      </c>
      <c r="L510" s="12">
        <v>101.92</v>
      </c>
      <c r="M510" s="12">
        <v>119.84</v>
      </c>
      <c r="N510" s="12">
        <v>112</v>
      </c>
      <c r="O510" s="13">
        <v>108.78</v>
      </c>
      <c r="P510" s="17" t="s">
        <v>138</v>
      </c>
      <c r="Q510" s="14" t="s">
        <v>10</v>
      </c>
      <c r="R510" s="14" t="s">
        <v>15</v>
      </c>
      <c r="S510" s="14" t="s">
        <v>119</v>
      </c>
      <c r="T510" s="14" t="s">
        <v>143</v>
      </c>
    </row>
    <row r="511" spans="1:20" x14ac:dyDescent="0.3">
      <c r="A511" s="11">
        <v>44634.617847222224</v>
      </c>
      <c r="B511" s="11"/>
      <c r="C511" s="15">
        <v>44634</v>
      </c>
      <c r="D511" s="16">
        <v>0.61784722222222221</v>
      </c>
      <c r="E511" s="16"/>
      <c r="F511" s="13">
        <v>75.363749999999982</v>
      </c>
      <c r="G511" s="12">
        <v>69.3</v>
      </c>
      <c r="H511" s="12">
        <v>70.84</v>
      </c>
      <c r="I511" s="12">
        <v>80.08</v>
      </c>
      <c r="J511" s="12">
        <v>73.149999999999991</v>
      </c>
      <c r="K511" s="12">
        <v>75.459999999999994</v>
      </c>
      <c r="L511" s="12">
        <v>77</v>
      </c>
      <c r="M511" s="12">
        <v>82.39</v>
      </c>
      <c r="N511" s="12">
        <v>74.69</v>
      </c>
      <c r="O511" s="13">
        <v>75.363749999999982</v>
      </c>
      <c r="P511" s="17" t="s">
        <v>138</v>
      </c>
      <c r="Q511" s="14" t="s">
        <v>10</v>
      </c>
      <c r="R511" s="14" t="s">
        <v>15</v>
      </c>
      <c r="S511" s="14" t="s">
        <v>119</v>
      </c>
      <c r="T511" s="14" t="s">
        <v>143</v>
      </c>
    </row>
    <row r="512" spans="1:20" x14ac:dyDescent="0.3">
      <c r="A512" s="11">
        <v>44634.618043981478</v>
      </c>
      <c r="B512" s="11"/>
      <c r="C512" s="15">
        <v>44634</v>
      </c>
      <c r="D512" s="16">
        <v>0.61804398148148143</v>
      </c>
      <c r="E512" s="16"/>
      <c r="F512" s="13">
        <v>108.77999999999999</v>
      </c>
      <c r="G512" s="12">
        <v>111</v>
      </c>
      <c r="H512" s="12">
        <v>102.12</v>
      </c>
      <c r="I512" s="12">
        <v>115.44</v>
      </c>
      <c r="J512" s="12">
        <v>105.44999999999999</v>
      </c>
      <c r="K512" s="12">
        <v>108.78</v>
      </c>
      <c r="L512" s="12">
        <v>101.01</v>
      </c>
      <c r="M512" s="12">
        <v>118.77000000000001</v>
      </c>
      <c r="N512" s="12">
        <v>107.67</v>
      </c>
      <c r="O512" s="13">
        <v>108.77999999999999</v>
      </c>
      <c r="P512" s="17" t="s">
        <v>138</v>
      </c>
      <c r="Q512" s="14" t="s">
        <v>10</v>
      </c>
      <c r="R512" s="14" t="s">
        <v>15</v>
      </c>
      <c r="S512" s="14" t="s">
        <v>119</v>
      </c>
      <c r="T512" s="14" t="s">
        <v>143</v>
      </c>
    </row>
    <row r="513" spans="1:20" x14ac:dyDescent="0.3">
      <c r="A513" s="11">
        <v>44634.618738425925</v>
      </c>
      <c r="B513" s="11"/>
      <c r="C513" s="15">
        <v>44634</v>
      </c>
      <c r="D513" s="16">
        <v>0.61873842592592598</v>
      </c>
      <c r="E513" s="16"/>
      <c r="F513" s="13">
        <v>110.74000000000001</v>
      </c>
      <c r="G513" s="12">
        <v>113</v>
      </c>
      <c r="H513" s="12">
        <v>103.96000000000001</v>
      </c>
      <c r="I513" s="12">
        <v>117.52000000000001</v>
      </c>
      <c r="J513" s="12">
        <v>107.35</v>
      </c>
      <c r="K513" s="12">
        <v>110.74</v>
      </c>
      <c r="L513" s="12">
        <v>102.83</v>
      </c>
      <c r="M513" s="12">
        <v>120.91000000000001</v>
      </c>
      <c r="N513" s="12">
        <v>109.61</v>
      </c>
      <c r="O513" s="13">
        <v>110.74000000000001</v>
      </c>
      <c r="P513" s="17" t="s">
        <v>138</v>
      </c>
      <c r="Q513" s="14" t="s">
        <v>10</v>
      </c>
      <c r="R513" s="14" t="s">
        <v>15</v>
      </c>
      <c r="S513" s="14" t="s">
        <v>119</v>
      </c>
      <c r="T513" s="14" t="s">
        <v>143</v>
      </c>
    </row>
    <row r="514" spans="1:20" x14ac:dyDescent="0.3">
      <c r="A514" s="11">
        <v>44634.618750000001</v>
      </c>
      <c r="B514" s="11"/>
      <c r="C514" s="15">
        <v>44634</v>
      </c>
      <c r="D514" s="16">
        <v>0.61875000000000002</v>
      </c>
      <c r="E514" s="16"/>
      <c r="F514" s="13">
        <v>90.210000000000008</v>
      </c>
      <c r="G514" s="12">
        <v>83.7</v>
      </c>
      <c r="H514" s="12">
        <v>85.56</v>
      </c>
      <c r="I514" s="12">
        <v>96.72</v>
      </c>
      <c r="J514" s="12">
        <v>88.35</v>
      </c>
      <c r="K514" s="12">
        <v>91.14</v>
      </c>
      <c r="L514" s="12">
        <v>105</v>
      </c>
      <c r="M514" s="12">
        <v>81</v>
      </c>
      <c r="N514" s="12">
        <v>90.21</v>
      </c>
      <c r="O514" s="13">
        <v>90.210000000000008</v>
      </c>
      <c r="P514" s="17" t="s">
        <v>138</v>
      </c>
      <c r="Q514" s="14" t="s">
        <v>10</v>
      </c>
      <c r="R514" s="14" t="s">
        <v>15</v>
      </c>
      <c r="S514" s="14" t="s">
        <v>119</v>
      </c>
      <c r="T514" s="14" t="s">
        <v>143</v>
      </c>
    </row>
    <row r="515" spans="1:20" x14ac:dyDescent="0.3">
      <c r="A515" s="11">
        <v>44634.619432870371</v>
      </c>
      <c r="B515" s="11"/>
      <c r="C515" s="15">
        <v>44634</v>
      </c>
      <c r="D515" s="16">
        <v>0.61943287037037031</v>
      </c>
      <c r="E515" s="16"/>
      <c r="F515" s="13">
        <v>106.82000000000001</v>
      </c>
      <c r="G515" s="12">
        <v>109</v>
      </c>
      <c r="H515" s="12">
        <v>100.28</v>
      </c>
      <c r="I515" s="12">
        <v>113.36</v>
      </c>
      <c r="J515" s="12">
        <v>103.55</v>
      </c>
      <c r="K515" s="12">
        <v>106.82</v>
      </c>
      <c r="L515" s="12">
        <v>99.19</v>
      </c>
      <c r="M515" s="12">
        <v>116.63000000000001</v>
      </c>
      <c r="N515" s="12">
        <v>105.73</v>
      </c>
      <c r="O515" s="13">
        <v>106.82000000000001</v>
      </c>
      <c r="P515" s="17" t="s">
        <v>138</v>
      </c>
      <c r="Q515" s="14" t="s">
        <v>10</v>
      </c>
      <c r="R515" s="14" t="s">
        <v>15</v>
      </c>
      <c r="S515" s="14" t="s">
        <v>119</v>
      </c>
      <c r="T515" s="14" t="s">
        <v>143</v>
      </c>
    </row>
    <row r="516" spans="1:20" x14ac:dyDescent="0.3">
      <c r="A516" s="11">
        <v>44634.619942129626</v>
      </c>
      <c r="B516" s="11"/>
      <c r="C516" s="15">
        <v>44634</v>
      </c>
      <c r="D516" s="16">
        <v>0.61994212962962958</v>
      </c>
      <c r="E516" s="16"/>
      <c r="F516" s="13">
        <v>78.617500000000007</v>
      </c>
      <c r="G516" s="12">
        <v>73.8</v>
      </c>
      <c r="H516" s="12">
        <v>75.44</v>
      </c>
      <c r="I516" s="12">
        <v>85.28</v>
      </c>
      <c r="J516" s="12">
        <v>77.899999999999991</v>
      </c>
      <c r="K516" s="12">
        <v>80.36</v>
      </c>
      <c r="L516" s="12">
        <v>74.62</v>
      </c>
      <c r="M516" s="12">
        <v>82</v>
      </c>
      <c r="N516" s="12">
        <v>79.539999999999992</v>
      </c>
      <c r="O516" s="13">
        <v>78.617500000000007</v>
      </c>
      <c r="P516" s="17" t="s">
        <v>138</v>
      </c>
      <c r="Q516" s="14" t="s">
        <v>10</v>
      </c>
      <c r="R516" s="14" t="s">
        <v>15</v>
      </c>
      <c r="S516" s="14" t="s">
        <v>119</v>
      </c>
      <c r="T516" s="14" t="s">
        <v>143</v>
      </c>
    </row>
    <row r="517" spans="1:20" x14ac:dyDescent="0.3">
      <c r="A517" s="11">
        <v>44634.620127314818</v>
      </c>
      <c r="B517" s="11"/>
      <c r="C517" s="15">
        <v>44634</v>
      </c>
      <c r="D517" s="16">
        <v>0.62012731481481487</v>
      </c>
      <c r="E517" s="16"/>
      <c r="F517" s="13">
        <v>107.80000000000001</v>
      </c>
      <c r="G517" s="12">
        <v>110</v>
      </c>
      <c r="H517" s="12">
        <v>101.2</v>
      </c>
      <c r="I517" s="12">
        <v>114.4</v>
      </c>
      <c r="J517" s="12">
        <v>104.5</v>
      </c>
      <c r="K517" s="12">
        <v>107.8</v>
      </c>
      <c r="L517" s="12">
        <v>100.10000000000001</v>
      </c>
      <c r="M517" s="12">
        <v>117.7</v>
      </c>
      <c r="N517" s="12">
        <v>106.7</v>
      </c>
      <c r="O517" s="13">
        <v>107.80000000000001</v>
      </c>
      <c r="P517" s="17" t="s">
        <v>138</v>
      </c>
      <c r="Q517" s="14" t="s">
        <v>10</v>
      </c>
      <c r="R517" s="14" t="s">
        <v>15</v>
      </c>
      <c r="S517" s="14" t="s">
        <v>119</v>
      </c>
      <c r="T517" s="14" t="s">
        <v>143</v>
      </c>
    </row>
    <row r="518" spans="1:20" x14ac:dyDescent="0.3">
      <c r="A518" s="11">
        <v>44634.620821759258</v>
      </c>
      <c r="B518" s="11"/>
      <c r="C518" s="15">
        <v>44634</v>
      </c>
      <c r="D518" s="16">
        <v>0.6208217592592592</v>
      </c>
      <c r="E518" s="16"/>
      <c r="F518" s="13">
        <v>107.80000000000001</v>
      </c>
      <c r="G518" s="12">
        <v>110</v>
      </c>
      <c r="H518" s="12">
        <v>101.2</v>
      </c>
      <c r="I518" s="12">
        <v>114.4</v>
      </c>
      <c r="J518" s="12">
        <v>104.5</v>
      </c>
      <c r="K518" s="12">
        <v>107.8</v>
      </c>
      <c r="L518" s="12">
        <v>100.10000000000001</v>
      </c>
      <c r="M518" s="12">
        <v>117.7</v>
      </c>
      <c r="N518" s="12">
        <v>106.7</v>
      </c>
      <c r="O518" s="13">
        <v>107.80000000000001</v>
      </c>
      <c r="P518" s="17" t="s">
        <v>138</v>
      </c>
      <c r="Q518" s="14" t="s">
        <v>10</v>
      </c>
      <c r="R518" s="14" t="s">
        <v>15</v>
      </c>
      <c r="S518" s="14" t="s">
        <v>119</v>
      </c>
      <c r="T518" s="14" t="s">
        <v>143</v>
      </c>
    </row>
    <row r="519" spans="1:20" x14ac:dyDescent="0.3">
      <c r="A519" s="11">
        <v>44634.621469907404</v>
      </c>
      <c r="B519" s="11"/>
      <c r="C519" s="15">
        <v>44634</v>
      </c>
      <c r="D519" s="16">
        <v>0.62146990740740737</v>
      </c>
      <c r="E519" s="16"/>
      <c r="F519" s="13">
        <v>78.300000000000011</v>
      </c>
      <c r="G519" s="12">
        <v>72</v>
      </c>
      <c r="H519" s="12">
        <v>73.600000000000009</v>
      </c>
      <c r="I519" s="12">
        <v>83.2</v>
      </c>
      <c r="J519" s="12">
        <v>76</v>
      </c>
      <c r="K519" s="12">
        <v>78.400000000000006</v>
      </c>
      <c r="L519" s="12">
        <v>80</v>
      </c>
      <c r="M519" s="12">
        <v>85.600000000000009</v>
      </c>
      <c r="N519" s="12">
        <v>77.599999999999994</v>
      </c>
      <c r="O519" s="13">
        <v>78.300000000000011</v>
      </c>
      <c r="P519" s="17" t="s">
        <v>138</v>
      </c>
      <c r="Q519" s="14" t="s">
        <v>10</v>
      </c>
      <c r="R519" s="14" t="s">
        <v>15</v>
      </c>
      <c r="S519" s="14" t="s">
        <v>119</v>
      </c>
      <c r="T519" s="14" t="s">
        <v>143</v>
      </c>
    </row>
    <row r="520" spans="1:20" x14ac:dyDescent="0.3">
      <c r="A520" s="11">
        <v>44634.621516203704</v>
      </c>
      <c r="B520" s="11"/>
      <c r="C520" s="15">
        <v>44634</v>
      </c>
      <c r="D520" s="16">
        <v>0.62151620370370375</v>
      </c>
      <c r="E520" s="16"/>
      <c r="F520" s="13">
        <v>106.82000000000001</v>
      </c>
      <c r="G520" s="12">
        <v>109</v>
      </c>
      <c r="H520" s="12">
        <v>100.28</v>
      </c>
      <c r="I520" s="12">
        <v>113.36</v>
      </c>
      <c r="J520" s="12">
        <v>103.55</v>
      </c>
      <c r="K520" s="12">
        <v>106.82</v>
      </c>
      <c r="L520" s="12">
        <v>99.19</v>
      </c>
      <c r="M520" s="12">
        <v>116.63000000000001</v>
      </c>
      <c r="N520" s="12">
        <v>105.73</v>
      </c>
      <c r="O520" s="13">
        <v>106.82000000000001</v>
      </c>
      <c r="P520" s="17" t="s">
        <v>138</v>
      </c>
      <c r="Q520" s="14" t="s">
        <v>10</v>
      </c>
      <c r="R520" s="14" t="s">
        <v>15</v>
      </c>
      <c r="S520" s="14" t="s">
        <v>119</v>
      </c>
      <c r="T520" s="14" t="s">
        <v>143</v>
      </c>
    </row>
    <row r="521" spans="1:20" x14ac:dyDescent="0.3">
      <c r="A521" s="11">
        <v>44634.621701388889</v>
      </c>
      <c r="B521" s="11"/>
      <c r="C521" s="15">
        <v>44634</v>
      </c>
      <c r="D521" s="16">
        <v>0.62170138888888882</v>
      </c>
      <c r="E521" s="16"/>
      <c r="F521" s="13">
        <v>84.172499999999999</v>
      </c>
      <c r="G521" s="12">
        <v>77.400000000000006</v>
      </c>
      <c r="H521" s="12">
        <v>79.12</v>
      </c>
      <c r="I521" s="12">
        <v>89.44</v>
      </c>
      <c r="J521" s="12">
        <v>81.7</v>
      </c>
      <c r="K521" s="12">
        <v>84.28</v>
      </c>
      <c r="L521" s="12">
        <v>86</v>
      </c>
      <c r="M521" s="12">
        <v>92.02000000000001</v>
      </c>
      <c r="N521" s="12">
        <v>83.42</v>
      </c>
      <c r="O521" s="13">
        <v>84.172499999999999</v>
      </c>
      <c r="P521" s="17" t="s">
        <v>138</v>
      </c>
      <c r="Q521" s="14" t="s">
        <v>10</v>
      </c>
      <c r="R521" s="14" t="s">
        <v>15</v>
      </c>
      <c r="S521" s="14" t="s">
        <v>119</v>
      </c>
      <c r="T521" s="14" t="s">
        <v>143</v>
      </c>
    </row>
    <row r="522" spans="1:20" x14ac:dyDescent="0.3">
      <c r="A522" s="11">
        <v>44634.621724537035</v>
      </c>
      <c r="B522" s="11"/>
      <c r="C522" s="15">
        <v>44634</v>
      </c>
      <c r="D522" s="16">
        <v>0.62172453703703701</v>
      </c>
      <c r="E522" s="16"/>
      <c r="F522" s="13">
        <v>81.493750000000006</v>
      </c>
      <c r="G522" s="12">
        <v>76.5</v>
      </c>
      <c r="H522" s="12">
        <v>78.2</v>
      </c>
      <c r="I522" s="12">
        <v>88.4</v>
      </c>
      <c r="J522" s="12">
        <v>80.75</v>
      </c>
      <c r="K522" s="12">
        <v>83.3</v>
      </c>
      <c r="L522" s="12">
        <v>77.350000000000009</v>
      </c>
      <c r="M522" s="12">
        <v>85</v>
      </c>
      <c r="N522" s="12">
        <v>82.45</v>
      </c>
      <c r="O522" s="13">
        <v>81.493750000000006</v>
      </c>
      <c r="P522" s="17" t="s">
        <v>138</v>
      </c>
      <c r="Q522" s="14" t="s">
        <v>10</v>
      </c>
      <c r="R522" s="14" t="s">
        <v>15</v>
      </c>
      <c r="S522" s="14" t="s">
        <v>119</v>
      </c>
      <c r="T522" s="14" t="s">
        <v>143</v>
      </c>
    </row>
    <row r="523" spans="1:20" x14ac:dyDescent="0.3">
      <c r="A523" s="11">
        <v>44634.622210648151</v>
      </c>
      <c r="B523" s="11"/>
      <c r="C523" s="15">
        <v>44634</v>
      </c>
      <c r="D523" s="16">
        <v>0.62221064814814808</v>
      </c>
      <c r="E523" s="16"/>
      <c r="F523" s="13">
        <v>105.84</v>
      </c>
      <c r="G523" s="12">
        <v>108</v>
      </c>
      <c r="H523" s="12">
        <v>99.36</v>
      </c>
      <c r="I523" s="12">
        <v>112.32000000000001</v>
      </c>
      <c r="J523" s="12">
        <v>102.6</v>
      </c>
      <c r="K523" s="12">
        <v>105.84</v>
      </c>
      <c r="L523" s="12">
        <v>98.28</v>
      </c>
      <c r="M523" s="12">
        <v>115.56</v>
      </c>
      <c r="N523" s="12">
        <v>104.75999999999999</v>
      </c>
      <c r="O523" s="13">
        <v>105.84</v>
      </c>
      <c r="P523" s="17" t="s">
        <v>138</v>
      </c>
      <c r="Q523" s="14" t="s">
        <v>10</v>
      </c>
      <c r="R523" s="14" t="s">
        <v>15</v>
      </c>
      <c r="S523" s="14" t="s">
        <v>119</v>
      </c>
      <c r="T523" s="14" t="s">
        <v>143</v>
      </c>
    </row>
    <row r="524" spans="1:20" x14ac:dyDescent="0.3">
      <c r="A524" s="11">
        <v>44634.62222222222</v>
      </c>
      <c r="B524" s="11"/>
      <c r="C524" s="15">
        <v>44634</v>
      </c>
      <c r="D524" s="16">
        <v>0.62222222222222223</v>
      </c>
      <c r="E524" s="16"/>
      <c r="F524" s="13">
        <v>85.36</v>
      </c>
      <c r="G524" s="12">
        <v>79.2</v>
      </c>
      <c r="H524" s="12">
        <v>80.960000000000008</v>
      </c>
      <c r="I524" s="12">
        <v>91.52000000000001</v>
      </c>
      <c r="J524" s="12">
        <v>83.6</v>
      </c>
      <c r="K524" s="12">
        <v>86.24</v>
      </c>
      <c r="L524" s="12">
        <v>88</v>
      </c>
      <c r="M524" s="12">
        <v>88</v>
      </c>
      <c r="N524" s="12">
        <v>85.36</v>
      </c>
      <c r="O524" s="13">
        <v>85.36</v>
      </c>
      <c r="P524" s="17" t="s">
        <v>138</v>
      </c>
      <c r="Q524" s="14" t="s">
        <v>10</v>
      </c>
      <c r="R524" s="14" t="s">
        <v>15</v>
      </c>
      <c r="S524" s="14" t="s">
        <v>119</v>
      </c>
      <c r="T524" s="14" t="s">
        <v>143</v>
      </c>
    </row>
    <row r="525" spans="1:20" x14ac:dyDescent="0.3">
      <c r="A525" s="11">
        <v>44634.62290509259</v>
      </c>
      <c r="B525" s="11"/>
      <c r="C525" s="15">
        <v>44634</v>
      </c>
      <c r="D525" s="16">
        <v>0.62290509259259264</v>
      </c>
      <c r="E525" s="16"/>
      <c r="F525" s="13">
        <v>107.80000000000001</v>
      </c>
      <c r="G525" s="12">
        <v>110</v>
      </c>
      <c r="H525" s="12">
        <v>101.2</v>
      </c>
      <c r="I525" s="12">
        <v>114.4</v>
      </c>
      <c r="J525" s="12">
        <v>104.5</v>
      </c>
      <c r="K525" s="12">
        <v>107.8</v>
      </c>
      <c r="L525" s="12">
        <v>100.10000000000001</v>
      </c>
      <c r="M525" s="12">
        <v>117.7</v>
      </c>
      <c r="N525" s="12">
        <v>106.7</v>
      </c>
      <c r="O525" s="13">
        <v>107.80000000000001</v>
      </c>
      <c r="P525" s="17" t="s">
        <v>138</v>
      </c>
      <c r="Q525" s="14" t="s">
        <v>10</v>
      </c>
      <c r="R525" s="14" t="s">
        <v>15</v>
      </c>
      <c r="S525" s="14" t="s">
        <v>119</v>
      </c>
      <c r="T525" s="14" t="s">
        <v>143</v>
      </c>
    </row>
    <row r="526" spans="1:20" x14ac:dyDescent="0.3">
      <c r="A526" s="11">
        <v>44634.623217592591</v>
      </c>
      <c r="B526" s="11"/>
      <c r="C526" s="15">
        <v>44634</v>
      </c>
      <c r="D526" s="16">
        <v>0.62321759259259257</v>
      </c>
      <c r="E526" s="16"/>
      <c r="F526" s="13">
        <v>80.257499999999993</v>
      </c>
      <c r="G526" s="12">
        <v>73.8</v>
      </c>
      <c r="H526" s="12">
        <v>75.44</v>
      </c>
      <c r="I526" s="12">
        <v>85.28</v>
      </c>
      <c r="J526" s="12">
        <v>77.899999999999991</v>
      </c>
      <c r="K526" s="12">
        <v>80.36</v>
      </c>
      <c r="L526" s="12">
        <v>82</v>
      </c>
      <c r="M526" s="12">
        <v>87.740000000000009</v>
      </c>
      <c r="N526" s="12">
        <v>79.539999999999992</v>
      </c>
      <c r="O526" s="13">
        <v>80.257499999999993</v>
      </c>
      <c r="P526" s="17" t="s">
        <v>138</v>
      </c>
      <c r="Q526" s="14" t="s">
        <v>10</v>
      </c>
      <c r="R526" s="14" t="s">
        <v>15</v>
      </c>
      <c r="S526" s="14" t="s">
        <v>119</v>
      </c>
      <c r="T526" s="14" t="s">
        <v>143</v>
      </c>
    </row>
    <row r="527" spans="1:20" x14ac:dyDescent="0.3">
      <c r="A527" s="11">
        <v>44634.623599537037</v>
      </c>
      <c r="B527" s="11"/>
      <c r="C527" s="15">
        <v>44634</v>
      </c>
      <c r="D527" s="16">
        <v>0.62359953703703697</v>
      </c>
      <c r="E527" s="16"/>
      <c r="F527" s="13">
        <v>104.86</v>
      </c>
      <c r="G527" s="12">
        <v>107</v>
      </c>
      <c r="H527" s="12">
        <v>98.44</v>
      </c>
      <c r="I527" s="12">
        <v>111.28</v>
      </c>
      <c r="J527" s="12">
        <v>101.64999999999999</v>
      </c>
      <c r="K527" s="12">
        <v>104.86</v>
      </c>
      <c r="L527" s="12">
        <v>97.37</v>
      </c>
      <c r="M527" s="12">
        <v>114.49000000000001</v>
      </c>
      <c r="N527" s="12">
        <v>103.78999999999999</v>
      </c>
      <c r="O527" s="13">
        <v>104.86</v>
      </c>
      <c r="P527" s="17" t="s">
        <v>138</v>
      </c>
      <c r="Q527" s="14" t="s">
        <v>10</v>
      </c>
      <c r="R527" s="14" t="s">
        <v>15</v>
      </c>
      <c r="S527" s="14" t="s">
        <v>119</v>
      </c>
      <c r="T527" s="14" t="s">
        <v>143</v>
      </c>
    </row>
    <row r="528" spans="1:20" x14ac:dyDescent="0.3">
      <c r="A528" s="11">
        <v>44634.624293981484</v>
      </c>
      <c r="B528" s="11"/>
      <c r="C528" s="15">
        <v>44634</v>
      </c>
      <c r="D528" s="16">
        <v>0.62429398148148152</v>
      </c>
      <c r="E528" s="16"/>
      <c r="F528" s="13">
        <v>103.88</v>
      </c>
      <c r="G528" s="12">
        <v>106</v>
      </c>
      <c r="H528" s="12">
        <v>97.52000000000001</v>
      </c>
      <c r="I528" s="12">
        <v>110.24000000000001</v>
      </c>
      <c r="J528" s="12">
        <v>100.69999999999999</v>
      </c>
      <c r="K528" s="12">
        <v>103.88</v>
      </c>
      <c r="L528" s="12">
        <v>96.460000000000008</v>
      </c>
      <c r="M528" s="12">
        <v>113.42</v>
      </c>
      <c r="N528" s="12">
        <v>102.82</v>
      </c>
      <c r="O528" s="13">
        <v>103.88</v>
      </c>
      <c r="P528" s="17" t="s">
        <v>138</v>
      </c>
      <c r="Q528" s="14" t="s">
        <v>10</v>
      </c>
      <c r="R528" s="14" t="s">
        <v>15</v>
      </c>
      <c r="S528" s="14" t="s">
        <v>119</v>
      </c>
      <c r="T528" s="14" t="s">
        <v>143</v>
      </c>
    </row>
    <row r="529" spans="1:20" x14ac:dyDescent="0.3">
      <c r="A529" s="11">
        <v>44634.624479166669</v>
      </c>
      <c r="B529" s="11"/>
      <c r="C529" s="15">
        <v>44634</v>
      </c>
      <c r="D529" s="16">
        <v>0.6244791666666667</v>
      </c>
      <c r="E529" s="16"/>
      <c r="F529" s="13">
        <v>79.642500000000013</v>
      </c>
      <c r="G529" s="12">
        <v>73.8</v>
      </c>
      <c r="H529" s="12">
        <v>75.44</v>
      </c>
      <c r="I529" s="12">
        <v>85.28</v>
      </c>
      <c r="J529" s="12">
        <v>77.899999999999991</v>
      </c>
      <c r="K529" s="12">
        <v>80.36</v>
      </c>
      <c r="L529" s="12">
        <v>74.62</v>
      </c>
      <c r="M529" s="12">
        <v>87.740000000000009</v>
      </c>
      <c r="N529" s="12">
        <v>82</v>
      </c>
      <c r="O529" s="13">
        <v>79.642500000000013</v>
      </c>
      <c r="P529" s="17" t="s">
        <v>138</v>
      </c>
      <c r="Q529" s="14" t="s">
        <v>10</v>
      </c>
      <c r="R529" s="14" t="s">
        <v>15</v>
      </c>
      <c r="S529" s="14" t="s">
        <v>119</v>
      </c>
      <c r="T529" s="14" t="s">
        <v>143</v>
      </c>
    </row>
    <row r="530" spans="1:20" x14ac:dyDescent="0.3">
      <c r="A530" s="11">
        <v>44634.624814814815</v>
      </c>
      <c r="B530" s="11"/>
      <c r="C530" s="15">
        <v>44634</v>
      </c>
      <c r="D530" s="16">
        <v>0.62481481481481482</v>
      </c>
      <c r="E530" s="16"/>
      <c r="F530" s="13">
        <v>77.658749999999998</v>
      </c>
      <c r="G530" s="12">
        <v>72.900000000000006</v>
      </c>
      <c r="H530" s="12">
        <v>74.52000000000001</v>
      </c>
      <c r="I530" s="12">
        <v>84.240000000000009</v>
      </c>
      <c r="J530" s="12">
        <v>76.95</v>
      </c>
      <c r="K530" s="12">
        <v>79.38</v>
      </c>
      <c r="L530" s="12">
        <v>73.710000000000008</v>
      </c>
      <c r="M530" s="12">
        <v>81</v>
      </c>
      <c r="N530" s="12">
        <v>78.569999999999993</v>
      </c>
      <c r="O530" s="13">
        <v>77.658749999999998</v>
      </c>
      <c r="P530" s="17" t="s">
        <v>138</v>
      </c>
      <c r="Q530" s="14" t="s">
        <v>10</v>
      </c>
      <c r="R530" s="14" t="s">
        <v>15</v>
      </c>
      <c r="S530" s="14" t="s">
        <v>119</v>
      </c>
      <c r="T530" s="14" t="s">
        <v>143</v>
      </c>
    </row>
    <row r="531" spans="1:20" x14ac:dyDescent="0.3">
      <c r="A531" s="11">
        <v>44634.624861111108</v>
      </c>
      <c r="B531" s="11"/>
      <c r="C531" s="15">
        <v>44634</v>
      </c>
      <c r="D531" s="16">
        <v>0.62486111111111109</v>
      </c>
      <c r="E531" s="16"/>
      <c r="F531" s="13">
        <v>87.412499999999994</v>
      </c>
      <c r="G531" s="12">
        <v>81</v>
      </c>
      <c r="H531" s="12">
        <v>82.8</v>
      </c>
      <c r="I531" s="12">
        <v>93.600000000000009</v>
      </c>
      <c r="J531" s="12">
        <v>85.5</v>
      </c>
      <c r="K531" s="12">
        <v>88.2</v>
      </c>
      <c r="L531" s="12">
        <v>81.900000000000006</v>
      </c>
      <c r="M531" s="12">
        <v>96.300000000000011</v>
      </c>
      <c r="N531" s="12">
        <v>90</v>
      </c>
      <c r="O531" s="13">
        <v>87.412499999999994</v>
      </c>
      <c r="P531" s="17" t="s">
        <v>138</v>
      </c>
      <c r="Q531" s="14" t="s">
        <v>10</v>
      </c>
      <c r="R531" s="14" t="s">
        <v>15</v>
      </c>
      <c r="S531" s="14" t="s">
        <v>119</v>
      </c>
      <c r="T531" s="14" t="s">
        <v>143</v>
      </c>
    </row>
    <row r="532" spans="1:20" x14ac:dyDescent="0.3">
      <c r="A532" s="11">
        <v>44634.6249537037</v>
      </c>
      <c r="B532" s="11"/>
      <c r="C532" s="15">
        <v>44634</v>
      </c>
      <c r="D532" s="16">
        <v>0.62495370370370373</v>
      </c>
      <c r="E532" s="16"/>
      <c r="F532" s="13">
        <v>76.7</v>
      </c>
      <c r="G532" s="12">
        <v>72</v>
      </c>
      <c r="H532" s="12">
        <v>73.600000000000009</v>
      </c>
      <c r="I532" s="12">
        <v>83.2</v>
      </c>
      <c r="J532" s="12">
        <v>76</v>
      </c>
      <c r="K532" s="12">
        <v>78.400000000000006</v>
      </c>
      <c r="L532" s="12">
        <v>72.8</v>
      </c>
      <c r="M532" s="12">
        <v>80</v>
      </c>
      <c r="N532" s="12">
        <v>77.599999999999994</v>
      </c>
      <c r="O532" s="13">
        <v>76.7</v>
      </c>
      <c r="P532" s="17" t="s">
        <v>138</v>
      </c>
      <c r="Q532" s="14" t="s">
        <v>10</v>
      </c>
      <c r="R532" s="14" t="s">
        <v>15</v>
      </c>
      <c r="S532" s="14" t="s">
        <v>119</v>
      </c>
      <c r="T532" s="14" t="s">
        <v>143</v>
      </c>
    </row>
    <row r="533" spans="1:20" x14ac:dyDescent="0.3">
      <c r="A533" s="11">
        <v>44634.624988425923</v>
      </c>
      <c r="B533" s="11"/>
      <c r="C533" s="15">
        <v>44634</v>
      </c>
      <c r="D533" s="16">
        <v>0.62498842592592596</v>
      </c>
      <c r="E533" s="16"/>
      <c r="F533" s="13">
        <v>96.899374999999992</v>
      </c>
      <c r="G533" s="12">
        <v>109</v>
      </c>
      <c r="H533" s="12">
        <v>90.62</v>
      </c>
      <c r="I533" s="12">
        <v>102.44</v>
      </c>
      <c r="J533" s="12">
        <v>93.574999999999989</v>
      </c>
      <c r="K533" s="12">
        <v>96.53</v>
      </c>
      <c r="L533" s="12">
        <v>89.635000000000005</v>
      </c>
      <c r="M533" s="12">
        <v>105.39500000000001</v>
      </c>
      <c r="N533" s="12">
        <v>88</v>
      </c>
      <c r="O533" s="13">
        <v>96.899374999999992</v>
      </c>
      <c r="P533" s="17" t="s">
        <v>138</v>
      </c>
      <c r="Q533" s="14" t="s">
        <v>10</v>
      </c>
      <c r="R533" s="14" t="s">
        <v>15</v>
      </c>
      <c r="S533" s="14" t="s">
        <v>119</v>
      </c>
      <c r="T533" s="14" t="s">
        <v>143</v>
      </c>
    </row>
    <row r="534" spans="1:20" x14ac:dyDescent="0.3">
      <c r="A534" s="11">
        <v>44634.625486111108</v>
      </c>
      <c r="B534" s="11"/>
      <c r="C534" s="15">
        <v>44634</v>
      </c>
      <c r="D534" s="16">
        <v>0.62548611111111108</v>
      </c>
      <c r="E534" s="16"/>
      <c r="F534" s="13">
        <v>88.087500000000006</v>
      </c>
      <c r="G534" s="12">
        <v>81</v>
      </c>
      <c r="H534" s="12">
        <v>82.8</v>
      </c>
      <c r="I534" s="12">
        <v>93.600000000000009</v>
      </c>
      <c r="J534" s="12">
        <v>85.5</v>
      </c>
      <c r="K534" s="12">
        <v>88.2</v>
      </c>
      <c r="L534" s="12">
        <v>90</v>
      </c>
      <c r="M534" s="12">
        <v>96.300000000000011</v>
      </c>
      <c r="N534" s="12">
        <v>87.3</v>
      </c>
      <c r="O534" s="13">
        <v>88.087500000000006</v>
      </c>
      <c r="P534" s="17" t="s">
        <v>138</v>
      </c>
      <c r="Q534" s="14" t="s">
        <v>10</v>
      </c>
      <c r="R534" s="14" t="s">
        <v>15</v>
      </c>
      <c r="S534" s="14" t="s">
        <v>119</v>
      </c>
      <c r="T534" s="14" t="s">
        <v>143</v>
      </c>
    </row>
    <row r="535" spans="1:20" x14ac:dyDescent="0.3">
      <c r="A535" s="11">
        <v>44634.62568287037</v>
      </c>
      <c r="B535" s="11"/>
      <c r="C535" s="15">
        <v>44634</v>
      </c>
      <c r="D535" s="16">
        <v>0.6256828703703704</v>
      </c>
      <c r="E535" s="16"/>
      <c r="F535" s="13">
        <v>101.32625</v>
      </c>
      <c r="G535" s="12">
        <v>111</v>
      </c>
      <c r="H535" s="12">
        <v>94.76</v>
      </c>
      <c r="I535" s="12">
        <v>107.12</v>
      </c>
      <c r="J535" s="12">
        <v>97.85</v>
      </c>
      <c r="K535" s="12">
        <v>100.94</v>
      </c>
      <c r="L535" s="12">
        <v>93.73</v>
      </c>
      <c r="M535" s="12">
        <v>110.21000000000001</v>
      </c>
      <c r="N535" s="12">
        <v>95</v>
      </c>
      <c r="O535" s="13">
        <v>101.32625</v>
      </c>
      <c r="P535" s="17" t="s">
        <v>138</v>
      </c>
      <c r="Q535" s="14" t="s">
        <v>10</v>
      </c>
      <c r="R535" s="14" t="s">
        <v>15</v>
      </c>
      <c r="S535" s="14" t="s">
        <v>119</v>
      </c>
      <c r="T535" s="14" t="s">
        <v>143</v>
      </c>
    </row>
    <row r="536" spans="1:20" x14ac:dyDescent="0.3">
      <c r="A536" s="11">
        <v>44635.566666666666</v>
      </c>
      <c r="B536" s="11"/>
      <c r="C536" s="15">
        <v>44635</v>
      </c>
      <c r="D536" s="16">
        <v>0.56666666666666665</v>
      </c>
      <c r="E536" s="16"/>
      <c r="F536" s="13">
        <v>91.783124999999998</v>
      </c>
      <c r="G536" s="12">
        <v>107</v>
      </c>
      <c r="H536" s="12">
        <v>86.94</v>
      </c>
      <c r="I536" s="12">
        <v>98.28</v>
      </c>
      <c r="J536" s="12">
        <v>89.774999999999991</v>
      </c>
      <c r="K536" s="12">
        <v>92.61</v>
      </c>
      <c r="L536" s="12">
        <v>85.995000000000005</v>
      </c>
      <c r="M536" s="12">
        <v>82</v>
      </c>
      <c r="N536" s="12">
        <v>91.664999999999992</v>
      </c>
      <c r="O536" s="13">
        <v>91.783124999999998</v>
      </c>
      <c r="P536" s="17" t="s">
        <v>10</v>
      </c>
      <c r="Q536" s="14" t="s">
        <v>10</v>
      </c>
      <c r="R536" s="14" t="s">
        <v>15</v>
      </c>
      <c r="S536" s="14" t="s">
        <v>119</v>
      </c>
      <c r="T536" s="14" t="s">
        <v>143</v>
      </c>
    </row>
    <row r="537" spans="1:20" x14ac:dyDescent="0.3">
      <c r="A537" s="11">
        <v>44635.567060185182</v>
      </c>
      <c r="B537" s="11"/>
      <c r="C537" s="15">
        <v>44635</v>
      </c>
      <c r="D537" s="16">
        <v>0.56706018518518519</v>
      </c>
      <c r="E537" s="16"/>
      <c r="F537" s="13">
        <v>110.59875000000001</v>
      </c>
      <c r="G537" s="12">
        <v>101.7</v>
      </c>
      <c r="H537" s="12">
        <v>103.96000000000001</v>
      </c>
      <c r="I537" s="12">
        <v>117.52000000000001</v>
      </c>
      <c r="J537" s="12">
        <v>107.35</v>
      </c>
      <c r="K537" s="12">
        <v>110.74</v>
      </c>
      <c r="L537" s="12">
        <v>113</v>
      </c>
      <c r="M537" s="12">
        <v>120.91000000000001</v>
      </c>
      <c r="N537" s="12">
        <v>109.61</v>
      </c>
      <c r="O537" s="13">
        <v>110.59875000000001</v>
      </c>
      <c r="P537" s="17" t="s">
        <v>10</v>
      </c>
      <c r="Q537" s="14" t="s">
        <v>10</v>
      </c>
      <c r="R537" s="14" t="s">
        <v>15</v>
      </c>
      <c r="S537" s="14" t="s">
        <v>119</v>
      </c>
      <c r="T537" s="14" t="s">
        <v>143</v>
      </c>
    </row>
    <row r="538" spans="1:20" x14ac:dyDescent="0.3">
      <c r="A538" s="11">
        <v>44635.56726851852</v>
      </c>
      <c r="B538" s="11"/>
      <c r="C538" s="15">
        <v>44635</v>
      </c>
      <c r="D538" s="16">
        <v>0.56726851851851856</v>
      </c>
      <c r="E538" s="16"/>
      <c r="F538" s="13">
        <v>103.7475</v>
      </c>
      <c r="G538" s="12">
        <v>95.4</v>
      </c>
      <c r="H538" s="12">
        <v>97.52000000000001</v>
      </c>
      <c r="I538" s="12">
        <v>110.24000000000001</v>
      </c>
      <c r="J538" s="12">
        <v>100.69999999999999</v>
      </c>
      <c r="K538" s="12">
        <v>103.88</v>
      </c>
      <c r="L538" s="12">
        <v>106</v>
      </c>
      <c r="M538" s="12">
        <v>113.42</v>
      </c>
      <c r="N538" s="12">
        <v>102.82</v>
      </c>
      <c r="O538" s="13">
        <v>103.7475</v>
      </c>
      <c r="P538" s="17" t="s">
        <v>10</v>
      </c>
      <c r="Q538" s="14" t="s">
        <v>10</v>
      </c>
      <c r="R538" s="14" t="s">
        <v>15</v>
      </c>
      <c r="S538" s="14" t="s">
        <v>119</v>
      </c>
      <c r="T538" s="14" t="s">
        <v>143</v>
      </c>
    </row>
    <row r="539" spans="1:20" x14ac:dyDescent="0.3">
      <c r="A539" s="11">
        <v>44635.567349537036</v>
      </c>
      <c r="B539" s="11"/>
      <c r="C539" s="15">
        <v>44635</v>
      </c>
      <c r="D539" s="16">
        <v>0.56734953703703705</v>
      </c>
      <c r="E539" s="16"/>
      <c r="F539" s="13">
        <v>103.16250000000001</v>
      </c>
      <c r="G539" s="12">
        <v>94.5</v>
      </c>
      <c r="H539" s="12">
        <v>96.600000000000009</v>
      </c>
      <c r="I539" s="12">
        <v>109.2</v>
      </c>
      <c r="J539" s="12">
        <v>99.75</v>
      </c>
      <c r="K539" s="12">
        <v>102.89999999999999</v>
      </c>
      <c r="L539" s="12">
        <v>108</v>
      </c>
      <c r="M539" s="12">
        <v>112.35000000000001</v>
      </c>
      <c r="N539" s="12">
        <v>102</v>
      </c>
      <c r="O539" s="13">
        <v>103.16250000000001</v>
      </c>
      <c r="P539" s="17" t="s">
        <v>10</v>
      </c>
      <c r="Q539" s="14" t="s">
        <v>10</v>
      </c>
      <c r="R539" s="14" t="s">
        <v>15</v>
      </c>
      <c r="S539" s="14" t="s">
        <v>119</v>
      </c>
      <c r="T539" s="14" t="s">
        <v>143</v>
      </c>
    </row>
    <row r="540" spans="1:20" x14ac:dyDescent="0.3">
      <c r="A540" s="11">
        <v>44635.568043981482</v>
      </c>
      <c r="B540" s="11"/>
      <c r="C540" s="15">
        <v>44635</v>
      </c>
      <c r="D540" s="16">
        <v>0.5680439814814815</v>
      </c>
      <c r="E540" s="16"/>
      <c r="F540" s="13">
        <v>105.1275</v>
      </c>
      <c r="G540" s="12">
        <v>96.3</v>
      </c>
      <c r="H540" s="12">
        <v>98.44</v>
      </c>
      <c r="I540" s="12">
        <v>111.28</v>
      </c>
      <c r="J540" s="12">
        <v>101.64999999999999</v>
      </c>
      <c r="K540" s="12">
        <v>104.86</v>
      </c>
      <c r="L540" s="12">
        <v>113</v>
      </c>
      <c r="M540" s="12">
        <v>114.49000000000001</v>
      </c>
      <c r="N540" s="12">
        <v>101</v>
      </c>
      <c r="O540" s="13">
        <v>105.1275</v>
      </c>
      <c r="P540" s="17" t="s">
        <v>10</v>
      </c>
      <c r="Q540" s="14" t="s">
        <v>10</v>
      </c>
      <c r="R540" s="14" t="s">
        <v>15</v>
      </c>
      <c r="S540" s="14" t="s">
        <v>119</v>
      </c>
      <c r="T540" s="14" t="s">
        <v>143</v>
      </c>
    </row>
    <row r="541" spans="1:20" x14ac:dyDescent="0.3">
      <c r="A541" s="11">
        <v>44635.568379629629</v>
      </c>
      <c r="B541" s="11"/>
      <c r="C541" s="15">
        <v>44635</v>
      </c>
      <c r="D541" s="16">
        <v>0.56837962962962962</v>
      </c>
      <c r="E541" s="16"/>
      <c r="F541" s="13">
        <v>105.70500000000001</v>
      </c>
      <c r="G541" s="12">
        <v>97.2</v>
      </c>
      <c r="H541" s="12">
        <v>99.36</v>
      </c>
      <c r="I541" s="12">
        <v>112.32000000000001</v>
      </c>
      <c r="J541" s="12">
        <v>102.6</v>
      </c>
      <c r="K541" s="12">
        <v>105.84</v>
      </c>
      <c r="L541" s="12">
        <v>108</v>
      </c>
      <c r="M541" s="12">
        <v>115.56</v>
      </c>
      <c r="N541" s="12">
        <v>104.75999999999999</v>
      </c>
      <c r="O541" s="13">
        <v>105.70500000000001</v>
      </c>
      <c r="P541" s="17" t="s">
        <v>10</v>
      </c>
      <c r="Q541" s="14" t="s">
        <v>10</v>
      </c>
      <c r="R541" s="14" t="s">
        <v>15</v>
      </c>
      <c r="S541" s="14" t="s">
        <v>119</v>
      </c>
      <c r="T541" s="14" t="s">
        <v>143</v>
      </c>
    </row>
    <row r="542" spans="1:20" x14ac:dyDescent="0.3">
      <c r="A542" s="11">
        <v>44635.56858796296</v>
      </c>
      <c r="B542" s="11"/>
      <c r="C542" s="15">
        <v>44635</v>
      </c>
      <c r="D542" s="16">
        <v>0.56858796296296299</v>
      </c>
      <c r="E542" s="16"/>
      <c r="F542" s="13">
        <v>73.82374999999999</v>
      </c>
      <c r="G542" s="12">
        <v>69.3</v>
      </c>
      <c r="H542" s="12">
        <v>70.84</v>
      </c>
      <c r="I542" s="12">
        <v>80.08</v>
      </c>
      <c r="J542" s="12">
        <v>73.149999999999991</v>
      </c>
      <c r="K542" s="12">
        <v>75.459999999999994</v>
      </c>
      <c r="L542" s="12">
        <v>70.070000000000007</v>
      </c>
      <c r="M542" s="12">
        <v>77</v>
      </c>
      <c r="N542" s="12">
        <v>74.69</v>
      </c>
      <c r="O542" s="13">
        <v>73.82374999999999</v>
      </c>
      <c r="P542" s="17" t="s">
        <v>10</v>
      </c>
      <c r="Q542" s="14" t="s">
        <v>10</v>
      </c>
      <c r="R542" s="14" t="s">
        <v>15</v>
      </c>
      <c r="S542" s="14" t="s">
        <v>119</v>
      </c>
      <c r="T542" s="14" t="s">
        <v>143</v>
      </c>
    </row>
    <row r="543" spans="1:20" x14ac:dyDescent="0.3">
      <c r="A543" s="11">
        <v>44635.568738425929</v>
      </c>
      <c r="B543" s="11"/>
      <c r="C543" s="15">
        <v>44635</v>
      </c>
      <c r="D543" s="16">
        <v>0.56873842592592594</v>
      </c>
      <c r="E543" s="16"/>
      <c r="F543" s="13">
        <v>101.19750000000002</v>
      </c>
      <c r="G543" s="12">
        <v>92.7</v>
      </c>
      <c r="H543" s="12">
        <v>94.76</v>
      </c>
      <c r="I543" s="12">
        <v>107.12</v>
      </c>
      <c r="J543" s="12">
        <v>97.85</v>
      </c>
      <c r="K543" s="12">
        <v>100.94</v>
      </c>
      <c r="L543" s="12">
        <v>108</v>
      </c>
      <c r="M543" s="12">
        <v>110.21000000000001</v>
      </c>
      <c r="N543" s="12">
        <v>98</v>
      </c>
      <c r="O543" s="13">
        <v>101.19750000000002</v>
      </c>
      <c r="P543" s="17" t="s">
        <v>10</v>
      </c>
      <c r="Q543" s="14" t="s">
        <v>10</v>
      </c>
      <c r="R543" s="14" t="s">
        <v>15</v>
      </c>
      <c r="S543" s="14" t="s">
        <v>119</v>
      </c>
      <c r="T543" s="14" t="s">
        <v>143</v>
      </c>
    </row>
    <row r="544" spans="1:20" x14ac:dyDescent="0.3">
      <c r="A544" s="11">
        <v>44635.569432870368</v>
      </c>
      <c r="B544" s="11"/>
      <c r="C544" s="15">
        <v>44635</v>
      </c>
      <c r="D544" s="16">
        <v>0.56943287037037038</v>
      </c>
      <c r="E544" s="16"/>
      <c r="F544" s="13">
        <v>100.70625000000001</v>
      </c>
      <c r="G544" s="12">
        <v>92.25</v>
      </c>
      <c r="H544" s="12">
        <v>94.3</v>
      </c>
      <c r="I544" s="12">
        <v>106.60000000000001</v>
      </c>
      <c r="J544" s="12">
        <v>97.375</v>
      </c>
      <c r="K544" s="12">
        <v>100.45</v>
      </c>
      <c r="L544" s="12">
        <v>106</v>
      </c>
      <c r="M544" s="12">
        <v>109.67500000000001</v>
      </c>
      <c r="N544" s="12">
        <v>99</v>
      </c>
      <c r="O544" s="13">
        <v>100.70625000000001</v>
      </c>
      <c r="P544" s="17" t="s">
        <v>10</v>
      </c>
      <c r="Q544" s="14" t="s">
        <v>10</v>
      </c>
      <c r="R544" s="14" t="s">
        <v>15</v>
      </c>
      <c r="S544" s="14" t="s">
        <v>119</v>
      </c>
      <c r="T544" s="14" t="s">
        <v>143</v>
      </c>
    </row>
    <row r="545" spans="1:20" x14ac:dyDescent="0.3">
      <c r="A545" s="11">
        <v>44635.569768518515</v>
      </c>
      <c r="B545" s="11"/>
      <c r="C545" s="15">
        <v>44635</v>
      </c>
      <c r="D545" s="16">
        <v>0.56976851851851851</v>
      </c>
      <c r="E545" s="16"/>
      <c r="F545" s="13">
        <v>84.37</v>
      </c>
      <c r="G545" s="12">
        <v>79.2</v>
      </c>
      <c r="H545" s="12">
        <v>80.960000000000008</v>
      </c>
      <c r="I545" s="12">
        <v>91.52000000000001</v>
      </c>
      <c r="J545" s="12">
        <v>83.6</v>
      </c>
      <c r="K545" s="12">
        <v>86.24</v>
      </c>
      <c r="L545" s="12">
        <v>80.08</v>
      </c>
      <c r="M545" s="12">
        <v>88</v>
      </c>
      <c r="N545" s="12">
        <v>85.36</v>
      </c>
      <c r="O545" s="13">
        <v>84.37</v>
      </c>
      <c r="P545" s="17" t="s">
        <v>10</v>
      </c>
      <c r="Q545" s="14" t="s">
        <v>10</v>
      </c>
      <c r="R545" s="14" t="s">
        <v>15</v>
      </c>
      <c r="S545" s="14" t="s">
        <v>119</v>
      </c>
      <c r="T545" s="14" t="s">
        <v>143</v>
      </c>
    </row>
    <row r="546" spans="1:20" x14ac:dyDescent="0.3">
      <c r="A546" s="11">
        <v>44635.570127314815</v>
      </c>
      <c r="B546" s="11"/>
      <c r="C546" s="15">
        <v>44635</v>
      </c>
      <c r="D546" s="16">
        <v>0.57012731481481482</v>
      </c>
      <c r="E546" s="16"/>
      <c r="F546" s="13">
        <v>99.067499999999995</v>
      </c>
      <c r="G546" s="12">
        <v>91.8</v>
      </c>
      <c r="H546" s="12">
        <v>93.84</v>
      </c>
      <c r="I546" s="12">
        <v>106.08</v>
      </c>
      <c r="J546" s="12">
        <v>96.899999999999991</v>
      </c>
      <c r="K546" s="12">
        <v>99.96</v>
      </c>
      <c r="L546" s="12">
        <v>92.820000000000007</v>
      </c>
      <c r="M546" s="12">
        <v>109.14</v>
      </c>
      <c r="N546" s="12">
        <v>102</v>
      </c>
      <c r="O546" s="13">
        <v>99.067499999999995</v>
      </c>
      <c r="P546" s="17" t="s">
        <v>10</v>
      </c>
      <c r="Q546" s="14" t="s">
        <v>10</v>
      </c>
      <c r="R546" s="14" t="s">
        <v>15</v>
      </c>
      <c r="S546" s="14" t="s">
        <v>119</v>
      </c>
      <c r="T546" s="14" t="s">
        <v>143</v>
      </c>
    </row>
    <row r="547" spans="1:20" x14ac:dyDescent="0.3">
      <c r="A547" s="11">
        <v>44635.570138888892</v>
      </c>
      <c r="B547" s="11"/>
      <c r="C547" s="15">
        <v>44635</v>
      </c>
      <c r="D547" s="16">
        <v>0.57013888888888886</v>
      </c>
      <c r="E547" s="16"/>
      <c r="F547" s="13">
        <v>88.869375000000005</v>
      </c>
      <c r="G547" s="12">
        <v>90</v>
      </c>
      <c r="H547" s="12">
        <v>84.18</v>
      </c>
      <c r="I547" s="12">
        <v>95.16</v>
      </c>
      <c r="J547" s="12">
        <v>86.924999999999997</v>
      </c>
      <c r="K547" s="12">
        <v>89.67</v>
      </c>
      <c r="L547" s="12">
        <v>83.265000000000001</v>
      </c>
      <c r="M547" s="12">
        <v>93</v>
      </c>
      <c r="N547" s="12">
        <v>88.754999999999995</v>
      </c>
      <c r="O547" s="13">
        <v>88.869375000000005</v>
      </c>
      <c r="P547" s="17" t="s">
        <v>10</v>
      </c>
      <c r="Q547" s="14" t="s">
        <v>10</v>
      </c>
      <c r="R547" s="14" t="s">
        <v>15</v>
      </c>
      <c r="S547" s="14" t="s">
        <v>119</v>
      </c>
      <c r="T547" s="14" t="s">
        <v>143</v>
      </c>
    </row>
    <row r="548" spans="1:20" x14ac:dyDescent="0.3">
      <c r="A548" s="11">
        <v>44635.570821759262</v>
      </c>
      <c r="B548" s="11"/>
      <c r="C548" s="15">
        <v>44635</v>
      </c>
      <c r="D548" s="16">
        <v>0.57082175925925926</v>
      </c>
      <c r="E548" s="16"/>
      <c r="F548" s="13">
        <v>104.63625</v>
      </c>
      <c r="G548" s="12">
        <v>95.850000000000009</v>
      </c>
      <c r="H548" s="12">
        <v>97.98</v>
      </c>
      <c r="I548" s="12">
        <v>110.76</v>
      </c>
      <c r="J548" s="12">
        <v>101.175</v>
      </c>
      <c r="K548" s="12">
        <v>104.37</v>
      </c>
      <c r="L548" s="12">
        <v>112</v>
      </c>
      <c r="M548" s="12">
        <v>113.95500000000001</v>
      </c>
      <c r="N548" s="12">
        <v>101</v>
      </c>
      <c r="O548" s="13">
        <v>104.63625</v>
      </c>
      <c r="P548" s="17" t="s">
        <v>10</v>
      </c>
      <c r="Q548" s="14" t="s">
        <v>10</v>
      </c>
      <c r="R548" s="14" t="s">
        <v>15</v>
      </c>
      <c r="S548" s="14" t="s">
        <v>119</v>
      </c>
      <c r="T548" s="14" t="s">
        <v>143</v>
      </c>
    </row>
    <row r="549" spans="1:20" x14ac:dyDescent="0.3">
      <c r="A549" s="11">
        <v>44635.570972222224</v>
      </c>
      <c r="B549" s="11"/>
      <c r="C549" s="15">
        <v>44635</v>
      </c>
      <c r="D549" s="16">
        <v>0.57097222222222221</v>
      </c>
      <c r="E549" s="16"/>
      <c r="F549" s="13">
        <v>98.096250000000012</v>
      </c>
      <c r="G549" s="12">
        <v>90.9</v>
      </c>
      <c r="H549" s="12">
        <v>92.92</v>
      </c>
      <c r="I549" s="12">
        <v>105.04</v>
      </c>
      <c r="J549" s="12">
        <v>95.949999999999989</v>
      </c>
      <c r="K549" s="12">
        <v>98.98</v>
      </c>
      <c r="L549" s="12">
        <v>91.91</v>
      </c>
      <c r="M549" s="12">
        <v>108.07000000000001</v>
      </c>
      <c r="N549" s="12">
        <v>101</v>
      </c>
      <c r="O549" s="13">
        <v>98.096250000000012</v>
      </c>
      <c r="P549" s="17" t="s">
        <v>10</v>
      </c>
      <c r="Q549" s="14" t="s">
        <v>10</v>
      </c>
      <c r="R549" s="14" t="s">
        <v>15</v>
      </c>
      <c r="S549" s="14" t="s">
        <v>119</v>
      </c>
      <c r="T549" s="14" t="s">
        <v>143</v>
      </c>
    </row>
    <row r="550" spans="1:20" x14ac:dyDescent="0.3">
      <c r="A550" s="11">
        <v>44635.571284722224</v>
      </c>
      <c r="B550" s="11"/>
      <c r="C550" s="15">
        <v>44635</v>
      </c>
      <c r="D550" s="16">
        <v>0.57128472222222226</v>
      </c>
      <c r="E550" s="16"/>
      <c r="F550" s="13">
        <v>101.01</v>
      </c>
      <c r="G550" s="12">
        <v>93.600000000000009</v>
      </c>
      <c r="H550" s="12">
        <v>95.68</v>
      </c>
      <c r="I550" s="12">
        <v>108.16</v>
      </c>
      <c r="J550" s="12">
        <v>98.8</v>
      </c>
      <c r="K550" s="12">
        <v>101.92</v>
      </c>
      <c r="L550" s="12">
        <v>94.64</v>
      </c>
      <c r="M550" s="12">
        <v>111.28</v>
      </c>
      <c r="N550" s="12">
        <v>104</v>
      </c>
      <c r="O550" s="13">
        <v>101.01</v>
      </c>
      <c r="P550" s="17" t="s">
        <v>10</v>
      </c>
      <c r="Q550" s="14" t="s">
        <v>10</v>
      </c>
      <c r="R550" s="14" t="s">
        <v>15</v>
      </c>
      <c r="S550" s="14" t="s">
        <v>119</v>
      </c>
      <c r="T550" s="14" t="s">
        <v>143</v>
      </c>
    </row>
    <row r="551" spans="1:20" x14ac:dyDescent="0.3">
      <c r="A551" s="11">
        <v>44635.571516203701</v>
      </c>
      <c r="B551" s="11"/>
      <c r="C551" s="15">
        <v>44635</v>
      </c>
      <c r="D551" s="16">
        <v>0.57151620370370371</v>
      </c>
      <c r="E551" s="16"/>
      <c r="F551" s="13">
        <v>102.67125</v>
      </c>
      <c r="G551" s="12">
        <v>94.05</v>
      </c>
      <c r="H551" s="12">
        <v>96.14</v>
      </c>
      <c r="I551" s="12">
        <v>108.68</v>
      </c>
      <c r="J551" s="12">
        <v>99.274999999999991</v>
      </c>
      <c r="K551" s="12">
        <v>102.41</v>
      </c>
      <c r="L551" s="12">
        <v>106</v>
      </c>
      <c r="M551" s="12">
        <v>111.81500000000001</v>
      </c>
      <c r="N551" s="12">
        <v>103</v>
      </c>
      <c r="O551" s="13">
        <v>102.67125</v>
      </c>
      <c r="P551" s="17" t="s">
        <v>10</v>
      </c>
      <c r="Q551" s="14" t="s">
        <v>10</v>
      </c>
      <c r="R551" s="14" t="s">
        <v>15</v>
      </c>
      <c r="S551" s="14" t="s">
        <v>119</v>
      </c>
      <c r="T551" s="14" t="s">
        <v>143</v>
      </c>
    </row>
    <row r="552" spans="1:20" x14ac:dyDescent="0.3">
      <c r="A552" s="11">
        <v>44635.571840277778</v>
      </c>
      <c r="B552" s="11"/>
      <c r="C552" s="15">
        <v>44635</v>
      </c>
      <c r="D552" s="16">
        <v>0.57184027777777779</v>
      </c>
      <c r="E552" s="16"/>
      <c r="F552" s="13">
        <v>74.782499999999999</v>
      </c>
      <c r="G552" s="12">
        <v>70.2</v>
      </c>
      <c r="H552" s="12">
        <v>71.760000000000005</v>
      </c>
      <c r="I552" s="12">
        <v>81.12</v>
      </c>
      <c r="J552" s="12">
        <v>74.099999999999994</v>
      </c>
      <c r="K552" s="12">
        <v>76.44</v>
      </c>
      <c r="L552" s="12">
        <v>70.98</v>
      </c>
      <c r="M552" s="12">
        <v>78</v>
      </c>
      <c r="N552" s="12">
        <v>75.66</v>
      </c>
      <c r="O552" s="13">
        <v>74.782499999999999</v>
      </c>
      <c r="P552" s="17" t="s">
        <v>10</v>
      </c>
      <c r="Q552" s="14" t="s">
        <v>10</v>
      </c>
      <c r="R552" s="14" t="s">
        <v>15</v>
      </c>
      <c r="S552" s="14" t="s">
        <v>119</v>
      </c>
      <c r="T552" s="14" t="s">
        <v>143</v>
      </c>
    </row>
    <row r="553" spans="1:20" x14ac:dyDescent="0.3">
      <c r="A553" s="11">
        <v>44635.572210648148</v>
      </c>
      <c r="B553" s="11"/>
      <c r="C553" s="15">
        <v>44635</v>
      </c>
      <c r="D553" s="16">
        <v>0.57221064814814815</v>
      </c>
      <c r="E553" s="16"/>
      <c r="F553" s="13">
        <v>99.232500000000002</v>
      </c>
      <c r="G553" s="12">
        <v>90.9</v>
      </c>
      <c r="H553" s="12">
        <v>92.92</v>
      </c>
      <c r="I553" s="12">
        <v>105.04</v>
      </c>
      <c r="J553" s="12">
        <v>95.949999999999989</v>
      </c>
      <c r="K553" s="12">
        <v>98.98</v>
      </c>
      <c r="L553" s="12">
        <v>103</v>
      </c>
      <c r="M553" s="12">
        <v>108.07000000000001</v>
      </c>
      <c r="N553" s="12">
        <v>99</v>
      </c>
      <c r="O553" s="13">
        <v>99.232500000000002</v>
      </c>
      <c r="P553" s="17" t="s">
        <v>10</v>
      </c>
      <c r="Q553" s="14" t="s">
        <v>10</v>
      </c>
      <c r="R553" s="14" t="s">
        <v>15</v>
      </c>
      <c r="S553" s="14" t="s">
        <v>119</v>
      </c>
      <c r="T553" s="14" t="s">
        <v>143</v>
      </c>
    </row>
    <row r="554" spans="1:20" x14ac:dyDescent="0.3">
      <c r="A554" s="11">
        <v>44635.572905092595</v>
      </c>
      <c r="B554" s="11"/>
      <c r="C554" s="15">
        <v>44635</v>
      </c>
      <c r="D554" s="16">
        <v>0.57290509259259259</v>
      </c>
      <c r="E554" s="16"/>
      <c r="F554" s="13">
        <v>105.61874999999999</v>
      </c>
      <c r="G554" s="12">
        <v>96.75</v>
      </c>
      <c r="H554" s="12">
        <v>98.9</v>
      </c>
      <c r="I554" s="12">
        <v>111.8</v>
      </c>
      <c r="J554" s="12">
        <v>102.125</v>
      </c>
      <c r="K554" s="12">
        <v>105.35</v>
      </c>
      <c r="L554" s="12">
        <v>109</v>
      </c>
      <c r="M554" s="12">
        <v>115.02500000000001</v>
      </c>
      <c r="N554" s="12">
        <v>106</v>
      </c>
      <c r="O554" s="13">
        <v>105.61874999999999</v>
      </c>
      <c r="P554" s="17" t="s">
        <v>10</v>
      </c>
      <c r="Q554" s="14" t="s">
        <v>10</v>
      </c>
      <c r="R554" s="14" t="s">
        <v>15</v>
      </c>
      <c r="S554" s="14" t="s">
        <v>119</v>
      </c>
      <c r="T554" s="14" t="s">
        <v>143</v>
      </c>
    </row>
    <row r="555" spans="1:20" x14ac:dyDescent="0.3">
      <c r="A555" s="11">
        <v>44635.573599537034</v>
      </c>
      <c r="B555" s="11"/>
      <c r="C555" s="15">
        <v>44635</v>
      </c>
      <c r="D555" s="16">
        <v>0.57359953703703703</v>
      </c>
      <c r="E555" s="16"/>
      <c r="F555" s="13">
        <v>114.46125000000001</v>
      </c>
      <c r="G555" s="12">
        <v>104.85000000000001</v>
      </c>
      <c r="H555" s="12">
        <v>107.18</v>
      </c>
      <c r="I555" s="12">
        <v>121.16000000000001</v>
      </c>
      <c r="J555" s="12">
        <v>110.675</v>
      </c>
      <c r="K555" s="12">
        <v>114.17</v>
      </c>
      <c r="L555" s="12">
        <v>131</v>
      </c>
      <c r="M555" s="12">
        <v>124.655</v>
      </c>
      <c r="N555" s="12">
        <v>102</v>
      </c>
      <c r="O555" s="13">
        <v>114.46125000000001</v>
      </c>
      <c r="P555" s="17" t="s">
        <v>10</v>
      </c>
      <c r="Q555" s="14" t="s">
        <v>10</v>
      </c>
      <c r="R555" s="14" t="s">
        <v>15</v>
      </c>
      <c r="S555" s="14" t="s">
        <v>119</v>
      </c>
      <c r="T555" s="14" t="s">
        <v>143</v>
      </c>
    </row>
    <row r="556" spans="1:20" x14ac:dyDescent="0.3">
      <c r="A556" s="11">
        <v>44635.573611111111</v>
      </c>
      <c r="B556" s="11"/>
      <c r="C556" s="15">
        <v>44635</v>
      </c>
      <c r="D556" s="16">
        <v>0.57361111111111118</v>
      </c>
      <c r="E556" s="16"/>
      <c r="F556" s="13">
        <v>86.926874999999995</v>
      </c>
      <c r="G556" s="12">
        <v>115</v>
      </c>
      <c r="H556" s="12">
        <v>82.34</v>
      </c>
      <c r="I556" s="12">
        <v>93.08</v>
      </c>
      <c r="J556" s="12">
        <v>85.024999999999991</v>
      </c>
      <c r="K556" s="12">
        <v>87.71</v>
      </c>
      <c r="L556" s="12">
        <v>81.445000000000007</v>
      </c>
      <c r="M556" s="12">
        <v>64</v>
      </c>
      <c r="N556" s="12">
        <v>86.814999999999998</v>
      </c>
      <c r="O556" s="13">
        <v>86.926874999999995</v>
      </c>
      <c r="P556" s="17" t="s">
        <v>10</v>
      </c>
      <c r="Q556" s="14" t="s">
        <v>10</v>
      </c>
      <c r="R556" s="14" t="s">
        <v>15</v>
      </c>
      <c r="S556" s="14" t="s">
        <v>119</v>
      </c>
      <c r="T556" s="14" t="s">
        <v>143</v>
      </c>
    </row>
    <row r="557" spans="1:20" x14ac:dyDescent="0.3">
      <c r="A557" s="11">
        <v>44635.573923611111</v>
      </c>
      <c r="B557" s="11"/>
      <c r="C557" s="15">
        <v>44635</v>
      </c>
      <c r="D557" s="16">
        <v>0.57392361111111112</v>
      </c>
      <c r="E557" s="16"/>
      <c r="F557" s="13">
        <v>137.02499999999998</v>
      </c>
      <c r="G557" s="12">
        <v>126</v>
      </c>
      <c r="H557" s="12">
        <v>128.80000000000001</v>
      </c>
      <c r="I557" s="12">
        <v>145.6</v>
      </c>
      <c r="J557" s="12">
        <v>133</v>
      </c>
      <c r="K557" s="12">
        <v>137.19999999999999</v>
      </c>
      <c r="L557" s="12">
        <v>140</v>
      </c>
      <c r="M557" s="12">
        <v>149.80000000000001</v>
      </c>
      <c r="N557" s="12">
        <v>135.79999999999998</v>
      </c>
      <c r="O557" s="13">
        <v>137.02499999999998</v>
      </c>
      <c r="P557" s="17" t="s">
        <v>10</v>
      </c>
      <c r="Q557" s="14" t="s">
        <v>10</v>
      </c>
      <c r="R557" s="14" t="s">
        <v>15</v>
      </c>
      <c r="S557" s="14" t="s">
        <v>18</v>
      </c>
      <c r="T557" s="14" t="s">
        <v>143</v>
      </c>
    </row>
    <row r="558" spans="1:20" x14ac:dyDescent="0.3">
      <c r="A558" s="11">
        <v>44635.574004629627</v>
      </c>
      <c r="B558" s="11"/>
      <c r="C558" s="15">
        <v>44635</v>
      </c>
      <c r="D558" s="16">
        <v>0.57400462962962961</v>
      </c>
      <c r="E558" s="16"/>
      <c r="F558" s="13">
        <v>74.782499999999999</v>
      </c>
      <c r="G558" s="12">
        <v>70.2</v>
      </c>
      <c r="H558" s="12">
        <v>71.760000000000005</v>
      </c>
      <c r="I558" s="12">
        <v>81.12</v>
      </c>
      <c r="J558" s="12">
        <v>74.099999999999994</v>
      </c>
      <c r="K558" s="12">
        <v>76.44</v>
      </c>
      <c r="L558" s="12">
        <v>70.98</v>
      </c>
      <c r="M558" s="12">
        <v>78</v>
      </c>
      <c r="N558" s="12">
        <v>75.66</v>
      </c>
      <c r="O558" s="13">
        <v>74.782499999999999</v>
      </c>
      <c r="P558" s="17" t="s">
        <v>10</v>
      </c>
      <c r="Q558" s="14" t="s">
        <v>10</v>
      </c>
      <c r="R558" s="14" t="s">
        <v>15</v>
      </c>
      <c r="S558" s="14" t="s">
        <v>119</v>
      </c>
      <c r="T558" s="14" t="s">
        <v>143</v>
      </c>
    </row>
    <row r="559" spans="1:20" x14ac:dyDescent="0.3">
      <c r="A559" s="11">
        <v>44635.574293981481</v>
      </c>
      <c r="B559" s="11"/>
      <c r="C559" s="15">
        <v>44635</v>
      </c>
      <c r="D559" s="16">
        <v>0.57429398148148147</v>
      </c>
      <c r="E559" s="16"/>
      <c r="F559" s="13">
        <v>117.40875</v>
      </c>
      <c r="G559" s="12">
        <v>107.55</v>
      </c>
      <c r="H559" s="12">
        <v>109.94</v>
      </c>
      <c r="I559" s="12">
        <v>124.28</v>
      </c>
      <c r="J559" s="12">
        <v>113.52499999999999</v>
      </c>
      <c r="K559" s="12">
        <v>117.11</v>
      </c>
      <c r="L559" s="12">
        <v>138</v>
      </c>
      <c r="M559" s="12">
        <v>127.86500000000001</v>
      </c>
      <c r="N559" s="12">
        <v>101</v>
      </c>
      <c r="O559" s="13">
        <v>117.40875</v>
      </c>
      <c r="P559" s="17" t="s">
        <v>10</v>
      </c>
      <c r="Q559" s="14" t="s">
        <v>10</v>
      </c>
      <c r="R559" s="14" t="s">
        <v>15</v>
      </c>
      <c r="S559" s="14" t="s">
        <v>119</v>
      </c>
      <c r="T559" s="14" t="s">
        <v>143</v>
      </c>
    </row>
    <row r="560" spans="1:20" x14ac:dyDescent="0.3">
      <c r="A560" s="11">
        <v>44635.57435185185</v>
      </c>
      <c r="B560" s="11"/>
      <c r="C560" s="15">
        <v>44635</v>
      </c>
      <c r="D560" s="16">
        <v>0.57435185185185189</v>
      </c>
      <c r="E560" s="16"/>
      <c r="F560" s="13">
        <v>73.82374999999999</v>
      </c>
      <c r="G560" s="12">
        <v>69.3</v>
      </c>
      <c r="H560" s="12">
        <v>70.84</v>
      </c>
      <c r="I560" s="12">
        <v>80.08</v>
      </c>
      <c r="J560" s="12">
        <v>73.149999999999991</v>
      </c>
      <c r="K560" s="12">
        <v>75.459999999999994</v>
      </c>
      <c r="L560" s="12">
        <v>70.070000000000007</v>
      </c>
      <c r="M560" s="12">
        <v>77</v>
      </c>
      <c r="N560" s="12">
        <v>74.69</v>
      </c>
      <c r="O560" s="13">
        <v>73.82374999999999</v>
      </c>
      <c r="P560" s="17" t="s">
        <v>10</v>
      </c>
      <c r="Q560" s="14" t="s">
        <v>10</v>
      </c>
      <c r="R560" s="14" t="s">
        <v>15</v>
      </c>
      <c r="S560" s="14" t="s">
        <v>119</v>
      </c>
      <c r="T560" s="14" t="s">
        <v>143</v>
      </c>
    </row>
    <row r="561" spans="1:20" x14ac:dyDescent="0.3">
      <c r="A561" s="11">
        <v>44635.574988425928</v>
      </c>
      <c r="B561" s="11"/>
      <c r="C561" s="15">
        <v>44635</v>
      </c>
      <c r="D561" s="16">
        <v>0.57498842592592592</v>
      </c>
      <c r="E561" s="16"/>
      <c r="F561" s="13">
        <v>118.88250000000001</v>
      </c>
      <c r="G561" s="12">
        <v>108.9</v>
      </c>
      <c r="H561" s="12">
        <v>111.32000000000001</v>
      </c>
      <c r="I561" s="12">
        <v>125.84</v>
      </c>
      <c r="J561" s="12">
        <v>114.94999999999999</v>
      </c>
      <c r="K561" s="12">
        <v>118.58</v>
      </c>
      <c r="L561" s="12">
        <v>141</v>
      </c>
      <c r="M561" s="12">
        <v>129.47</v>
      </c>
      <c r="N561" s="12">
        <v>101</v>
      </c>
      <c r="O561" s="13">
        <v>118.88250000000001</v>
      </c>
      <c r="P561" s="17" t="s">
        <v>10</v>
      </c>
      <c r="Q561" s="14" t="s">
        <v>10</v>
      </c>
      <c r="R561" s="14" t="s">
        <v>15</v>
      </c>
      <c r="S561" s="14" t="s">
        <v>119</v>
      </c>
      <c r="T561" s="14" t="s">
        <v>143</v>
      </c>
    </row>
    <row r="562" spans="1:20" x14ac:dyDescent="0.3">
      <c r="A562" s="11">
        <v>44635.575219907405</v>
      </c>
      <c r="B562" s="11"/>
      <c r="C562" s="15">
        <v>44635</v>
      </c>
      <c r="D562" s="16">
        <v>0.57521990740740747</v>
      </c>
      <c r="E562" s="16"/>
      <c r="F562" s="13">
        <v>77.658749999999998</v>
      </c>
      <c r="G562" s="12">
        <v>72.900000000000006</v>
      </c>
      <c r="H562" s="12">
        <v>74.52000000000001</v>
      </c>
      <c r="I562" s="12">
        <v>84.240000000000009</v>
      </c>
      <c r="J562" s="12">
        <v>76.95</v>
      </c>
      <c r="K562" s="12">
        <v>79.38</v>
      </c>
      <c r="L562" s="12">
        <v>73.710000000000008</v>
      </c>
      <c r="M562" s="12">
        <v>81</v>
      </c>
      <c r="N562" s="12">
        <v>78.569999999999993</v>
      </c>
      <c r="O562" s="13">
        <v>77.658749999999998</v>
      </c>
      <c r="P562" s="17" t="s">
        <v>10</v>
      </c>
      <c r="Q562" s="14" t="s">
        <v>10</v>
      </c>
      <c r="R562" s="14" t="s">
        <v>15</v>
      </c>
      <c r="S562" s="14" t="s">
        <v>119</v>
      </c>
      <c r="T562" s="14" t="s">
        <v>143</v>
      </c>
    </row>
    <row r="563" spans="1:20" x14ac:dyDescent="0.3">
      <c r="A563" s="11">
        <v>44635.575312499997</v>
      </c>
      <c r="B563" s="11"/>
      <c r="C563" s="15">
        <v>44635</v>
      </c>
      <c r="D563" s="16">
        <v>0.5753125</v>
      </c>
      <c r="E563" s="16"/>
      <c r="F563" s="13">
        <v>128.21625</v>
      </c>
      <c r="G563" s="12">
        <v>117.9</v>
      </c>
      <c r="H563" s="12">
        <v>120.52000000000001</v>
      </c>
      <c r="I563" s="12">
        <v>136.24</v>
      </c>
      <c r="J563" s="12">
        <v>124.44999999999999</v>
      </c>
      <c r="K563" s="12">
        <v>128.38</v>
      </c>
      <c r="L563" s="12">
        <v>131</v>
      </c>
      <c r="M563" s="12">
        <v>140.17000000000002</v>
      </c>
      <c r="N563" s="12">
        <v>127.07</v>
      </c>
      <c r="O563" s="13">
        <v>128.21625</v>
      </c>
      <c r="P563" s="17" t="s">
        <v>10</v>
      </c>
      <c r="Q563" s="14" t="s">
        <v>10</v>
      </c>
      <c r="R563" s="14" t="s">
        <v>15</v>
      </c>
      <c r="S563" s="14" t="s">
        <v>18</v>
      </c>
      <c r="T563" s="14" t="s">
        <v>143</v>
      </c>
    </row>
    <row r="564" spans="1:20" x14ac:dyDescent="0.3">
      <c r="A564" s="11">
        <v>44635.575682870367</v>
      </c>
      <c r="B564" s="11"/>
      <c r="C564" s="15">
        <v>44635</v>
      </c>
      <c r="D564" s="16">
        <v>0.57568287037037036</v>
      </c>
      <c r="E564" s="16"/>
      <c r="F564" s="13">
        <v>113.97</v>
      </c>
      <c r="G564" s="12">
        <v>104.4</v>
      </c>
      <c r="H564" s="12">
        <v>106.72</v>
      </c>
      <c r="I564" s="12">
        <v>120.64</v>
      </c>
      <c r="J564" s="12">
        <v>110.19999999999999</v>
      </c>
      <c r="K564" s="12">
        <v>113.67999999999999</v>
      </c>
      <c r="L564" s="12">
        <v>129</v>
      </c>
      <c r="M564" s="12">
        <v>124.12</v>
      </c>
      <c r="N564" s="12">
        <v>103</v>
      </c>
      <c r="O564" s="13">
        <v>113.97</v>
      </c>
      <c r="P564" s="17" t="s">
        <v>10</v>
      </c>
      <c r="Q564" s="14" t="s">
        <v>10</v>
      </c>
      <c r="R564" s="14" t="s">
        <v>15</v>
      </c>
      <c r="S564" s="14" t="s">
        <v>119</v>
      </c>
      <c r="T564" s="14" t="s">
        <v>143</v>
      </c>
    </row>
    <row r="565" spans="1:20" x14ac:dyDescent="0.3">
      <c r="A565" s="11">
        <v>44635.576377314814</v>
      </c>
      <c r="B565" s="11"/>
      <c r="C565" s="15">
        <v>44635</v>
      </c>
      <c r="D565" s="16">
        <v>0.5763773148148148</v>
      </c>
      <c r="E565" s="16"/>
      <c r="F565" s="13">
        <v>109.0575</v>
      </c>
      <c r="G565" s="12">
        <v>99.9</v>
      </c>
      <c r="H565" s="12">
        <v>102.12</v>
      </c>
      <c r="I565" s="12">
        <v>115.44</v>
      </c>
      <c r="J565" s="12">
        <v>105.44999999999999</v>
      </c>
      <c r="K565" s="12">
        <v>108.78</v>
      </c>
      <c r="L565" s="12">
        <v>116</v>
      </c>
      <c r="M565" s="12">
        <v>118.77000000000001</v>
      </c>
      <c r="N565" s="12">
        <v>106</v>
      </c>
      <c r="O565" s="13">
        <v>109.0575</v>
      </c>
      <c r="P565" s="17" t="s">
        <v>10</v>
      </c>
      <c r="Q565" s="14" t="s">
        <v>10</v>
      </c>
      <c r="R565" s="14" t="s">
        <v>15</v>
      </c>
      <c r="S565" s="14" t="s">
        <v>119</v>
      </c>
      <c r="T565" s="14" t="s">
        <v>143</v>
      </c>
    </row>
    <row r="566" spans="1:20" x14ac:dyDescent="0.3">
      <c r="A566" s="11">
        <v>44635.576608796298</v>
      </c>
      <c r="B566" s="11"/>
      <c r="C566" s="15">
        <v>44635</v>
      </c>
      <c r="D566" s="16">
        <v>0.57660879629629636</v>
      </c>
      <c r="E566" s="16"/>
      <c r="F566" s="13">
        <v>72.865000000000009</v>
      </c>
      <c r="G566" s="12">
        <v>68.400000000000006</v>
      </c>
      <c r="H566" s="12">
        <v>69.92</v>
      </c>
      <c r="I566" s="12">
        <v>79.040000000000006</v>
      </c>
      <c r="J566" s="12">
        <v>72.2</v>
      </c>
      <c r="K566" s="12">
        <v>74.48</v>
      </c>
      <c r="L566" s="12">
        <v>69.16</v>
      </c>
      <c r="M566" s="12">
        <v>76</v>
      </c>
      <c r="N566" s="12">
        <v>73.72</v>
      </c>
      <c r="O566" s="13">
        <v>72.865000000000009</v>
      </c>
      <c r="P566" s="17" t="s">
        <v>10</v>
      </c>
      <c r="Q566" s="14" t="s">
        <v>10</v>
      </c>
      <c r="R566" s="14" t="s">
        <v>15</v>
      </c>
      <c r="S566" s="14" t="s">
        <v>119</v>
      </c>
      <c r="T566" s="14" t="s">
        <v>143</v>
      </c>
    </row>
    <row r="567" spans="1:20" x14ac:dyDescent="0.3">
      <c r="A567" s="11">
        <v>44635.576851851853</v>
      </c>
      <c r="B567" s="11"/>
      <c r="C567" s="15">
        <v>44635</v>
      </c>
      <c r="D567" s="16">
        <v>0.57685185185185184</v>
      </c>
      <c r="E567" s="16"/>
      <c r="F567" s="13">
        <v>103.92375</v>
      </c>
      <c r="G567" s="12">
        <v>96.3</v>
      </c>
      <c r="H567" s="12">
        <v>98.44</v>
      </c>
      <c r="I567" s="12">
        <v>111.28</v>
      </c>
      <c r="J567" s="12">
        <v>101.64999999999999</v>
      </c>
      <c r="K567" s="12">
        <v>104.86</v>
      </c>
      <c r="L567" s="12">
        <v>97.37</v>
      </c>
      <c r="M567" s="12">
        <v>114.49000000000001</v>
      </c>
      <c r="N567" s="12">
        <v>107</v>
      </c>
      <c r="O567" s="13">
        <v>103.92375</v>
      </c>
      <c r="P567" s="17" t="s">
        <v>10</v>
      </c>
      <c r="Q567" s="14" t="s">
        <v>10</v>
      </c>
      <c r="R567" s="14" t="s">
        <v>15</v>
      </c>
      <c r="S567" s="14" t="s">
        <v>119</v>
      </c>
      <c r="T567" s="14" t="s">
        <v>143</v>
      </c>
    </row>
    <row r="568" spans="1:20" x14ac:dyDescent="0.3">
      <c r="A568" s="11">
        <v>44635.57707175926</v>
      </c>
      <c r="B568" s="11"/>
      <c r="C568" s="15">
        <v>44635</v>
      </c>
      <c r="D568" s="16">
        <v>0.57707175925925924</v>
      </c>
      <c r="E568" s="16"/>
      <c r="F568" s="13">
        <v>107.66250000000001</v>
      </c>
      <c r="G568" s="12">
        <v>99</v>
      </c>
      <c r="H568" s="12">
        <v>101.2</v>
      </c>
      <c r="I568" s="12">
        <v>114.4</v>
      </c>
      <c r="J568" s="12">
        <v>104.5</v>
      </c>
      <c r="K568" s="12">
        <v>107.8</v>
      </c>
      <c r="L568" s="12">
        <v>110</v>
      </c>
      <c r="M568" s="12">
        <v>117.7</v>
      </c>
      <c r="N568" s="12">
        <v>106.7</v>
      </c>
      <c r="O568" s="13">
        <v>107.66250000000001</v>
      </c>
      <c r="P568" s="17" t="s">
        <v>10</v>
      </c>
      <c r="Q568" s="14" t="s">
        <v>10</v>
      </c>
      <c r="R568" s="14" t="s">
        <v>15</v>
      </c>
      <c r="S568" s="14" t="s">
        <v>119</v>
      </c>
      <c r="T568" s="14" t="s">
        <v>143</v>
      </c>
    </row>
    <row r="569" spans="1:20" x14ac:dyDescent="0.3">
      <c r="A569" s="11">
        <v>44635.57708333333</v>
      </c>
      <c r="B569" s="11"/>
      <c r="C569" s="15">
        <v>44635</v>
      </c>
      <c r="D569" s="16">
        <v>0.57708333333333328</v>
      </c>
      <c r="E569" s="16"/>
      <c r="F569" s="13">
        <v>85.470000000000013</v>
      </c>
      <c r="G569" s="12">
        <v>120</v>
      </c>
      <c r="H569" s="12">
        <v>80.960000000000008</v>
      </c>
      <c r="I569" s="12">
        <v>91.52000000000001</v>
      </c>
      <c r="J569" s="12">
        <v>83.6</v>
      </c>
      <c r="K569" s="12">
        <v>86.24</v>
      </c>
      <c r="L569" s="12">
        <v>80.08</v>
      </c>
      <c r="M569" s="12">
        <v>56</v>
      </c>
      <c r="N569" s="12">
        <v>85.36</v>
      </c>
      <c r="O569" s="13">
        <v>85.470000000000013</v>
      </c>
      <c r="P569" s="17" t="s">
        <v>10</v>
      </c>
      <c r="Q569" s="14" t="s">
        <v>10</v>
      </c>
      <c r="R569" s="14" t="s">
        <v>15</v>
      </c>
      <c r="S569" s="14" t="s">
        <v>119</v>
      </c>
      <c r="T569" s="14" t="s">
        <v>143</v>
      </c>
    </row>
    <row r="570" spans="1:20" x14ac:dyDescent="0.3">
      <c r="A570" s="11">
        <v>44635.577766203707</v>
      </c>
      <c r="B570" s="11"/>
      <c r="C570" s="15">
        <v>44635</v>
      </c>
      <c r="D570" s="16">
        <v>0.57776620370370368</v>
      </c>
      <c r="E570" s="16"/>
      <c r="F570" s="13">
        <v>104.145</v>
      </c>
      <c r="G570" s="12">
        <v>95.4</v>
      </c>
      <c r="H570" s="12">
        <v>97.52000000000001</v>
      </c>
      <c r="I570" s="12">
        <v>110.24000000000001</v>
      </c>
      <c r="J570" s="12">
        <v>100.69999999999999</v>
      </c>
      <c r="K570" s="12">
        <v>103.88</v>
      </c>
      <c r="L570" s="12">
        <v>109</v>
      </c>
      <c r="M570" s="12">
        <v>113.42</v>
      </c>
      <c r="N570" s="12">
        <v>103</v>
      </c>
      <c r="O570" s="13">
        <v>104.145</v>
      </c>
      <c r="P570" s="17" t="s">
        <v>10</v>
      </c>
      <c r="Q570" s="14" t="s">
        <v>10</v>
      </c>
      <c r="R570" s="14" t="s">
        <v>15</v>
      </c>
      <c r="S570" s="14" t="s">
        <v>119</v>
      </c>
      <c r="T570" s="14" t="s">
        <v>143</v>
      </c>
    </row>
    <row r="571" spans="1:20" x14ac:dyDescent="0.3">
      <c r="A571" s="11">
        <v>44635.577997685185</v>
      </c>
      <c r="B571" s="11"/>
      <c r="C571" s="15">
        <v>44635</v>
      </c>
      <c r="D571" s="16">
        <v>0.57799768518518524</v>
      </c>
      <c r="E571" s="16"/>
      <c r="F571" s="13">
        <v>78.617500000000007</v>
      </c>
      <c r="G571" s="12">
        <v>73.8</v>
      </c>
      <c r="H571" s="12">
        <v>75.44</v>
      </c>
      <c r="I571" s="12">
        <v>85.28</v>
      </c>
      <c r="J571" s="12">
        <v>77.899999999999991</v>
      </c>
      <c r="K571" s="12">
        <v>80.36</v>
      </c>
      <c r="L571" s="12">
        <v>74.62</v>
      </c>
      <c r="M571" s="12">
        <v>82</v>
      </c>
      <c r="N571" s="12">
        <v>79.539999999999992</v>
      </c>
      <c r="O571" s="13">
        <v>78.617500000000007</v>
      </c>
      <c r="P571" s="17" t="s">
        <v>10</v>
      </c>
      <c r="Q571" s="14" t="s">
        <v>10</v>
      </c>
      <c r="R571" s="14" t="s">
        <v>15</v>
      </c>
      <c r="S571" s="14" t="s">
        <v>119</v>
      </c>
      <c r="T571" s="14" t="s">
        <v>143</v>
      </c>
    </row>
    <row r="572" spans="1:20" x14ac:dyDescent="0.3">
      <c r="A572" s="11">
        <v>44635.578460648147</v>
      </c>
      <c r="B572" s="11"/>
      <c r="C572" s="15">
        <v>44635</v>
      </c>
      <c r="D572" s="16">
        <v>0.57846064814814813</v>
      </c>
      <c r="E572" s="16"/>
      <c r="F572" s="13">
        <v>94.778333333333336</v>
      </c>
      <c r="G572" s="12">
        <v>87.6</v>
      </c>
      <c r="H572" s="12">
        <v>89.546666666666667</v>
      </c>
      <c r="I572" s="12">
        <v>101.22666666666666</v>
      </c>
      <c r="J572" s="12">
        <v>92.466666666666654</v>
      </c>
      <c r="K572" s="12">
        <v>95.386666666666656</v>
      </c>
      <c r="L572" s="12">
        <v>113</v>
      </c>
      <c r="M572" s="12">
        <v>79</v>
      </c>
      <c r="N572" s="12">
        <v>100</v>
      </c>
      <c r="O572" s="13">
        <v>94.778333333333336</v>
      </c>
      <c r="P572" s="17" t="s">
        <v>10</v>
      </c>
      <c r="Q572" s="14" t="s">
        <v>10</v>
      </c>
      <c r="R572" s="14" t="s">
        <v>15</v>
      </c>
      <c r="S572" s="14" t="s">
        <v>119</v>
      </c>
      <c r="T572" s="14" t="s">
        <v>143</v>
      </c>
    </row>
    <row r="573" spans="1:20" x14ac:dyDescent="0.3">
      <c r="A573" s="11">
        <v>44635.579155092593</v>
      </c>
      <c r="B573" s="11"/>
      <c r="C573" s="15">
        <v>44635</v>
      </c>
      <c r="D573" s="16">
        <v>0.57915509259259257</v>
      </c>
      <c r="E573" s="16"/>
      <c r="F573" s="13">
        <v>88.611249999999998</v>
      </c>
      <c r="G573" s="12">
        <v>81.900000000000006</v>
      </c>
      <c r="H573" s="12">
        <v>83.72</v>
      </c>
      <c r="I573" s="12">
        <v>94.64</v>
      </c>
      <c r="J573" s="12">
        <v>86.45</v>
      </c>
      <c r="K573" s="12">
        <v>89.179999999999993</v>
      </c>
      <c r="L573" s="12">
        <v>110</v>
      </c>
      <c r="M573" s="12">
        <v>63</v>
      </c>
      <c r="N573" s="12">
        <v>100</v>
      </c>
      <c r="O573" s="13">
        <v>88.611249999999998</v>
      </c>
      <c r="P573" s="17" t="s">
        <v>10</v>
      </c>
      <c r="Q573" s="14" t="s">
        <v>10</v>
      </c>
      <c r="R573" s="14" t="s">
        <v>15</v>
      </c>
      <c r="S573" s="14" t="s">
        <v>119</v>
      </c>
      <c r="T573" s="14" t="s">
        <v>143</v>
      </c>
    </row>
    <row r="574" spans="1:20" x14ac:dyDescent="0.3">
      <c r="A574" s="11">
        <v>44635.57984953704</v>
      </c>
      <c r="B574" s="11"/>
      <c r="C574" s="15">
        <v>44635</v>
      </c>
      <c r="D574" s="16">
        <v>0.57984953703703701</v>
      </c>
      <c r="E574" s="16"/>
      <c r="F574" s="13">
        <v>88.611249999999998</v>
      </c>
      <c r="G574" s="12">
        <v>81.900000000000006</v>
      </c>
      <c r="H574" s="12">
        <v>83.72</v>
      </c>
      <c r="I574" s="12">
        <v>94.64</v>
      </c>
      <c r="J574" s="12">
        <v>86.45</v>
      </c>
      <c r="K574" s="12">
        <v>89.179999999999993</v>
      </c>
      <c r="L574" s="12">
        <v>110</v>
      </c>
      <c r="M574" s="12">
        <v>64</v>
      </c>
      <c r="N574" s="12">
        <v>99</v>
      </c>
      <c r="O574" s="13">
        <v>88.611249999999998</v>
      </c>
      <c r="P574" s="17" t="s">
        <v>10</v>
      </c>
      <c r="Q574" s="14" t="s">
        <v>10</v>
      </c>
      <c r="R574" s="14" t="s">
        <v>15</v>
      </c>
      <c r="S574" s="14" t="s">
        <v>119</v>
      </c>
      <c r="T574" s="14" t="s">
        <v>143</v>
      </c>
    </row>
    <row r="575" spans="1:20" x14ac:dyDescent="0.3">
      <c r="A575" s="11">
        <v>44635.580277777779</v>
      </c>
      <c r="B575" s="11"/>
      <c r="C575" s="15">
        <v>44635</v>
      </c>
      <c r="D575" s="16">
        <v>0.58027777777777778</v>
      </c>
      <c r="E575" s="16"/>
      <c r="F575" s="13">
        <v>103.92375</v>
      </c>
      <c r="G575" s="12">
        <v>96.3</v>
      </c>
      <c r="H575" s="12">
        <v>98.44</v>
      </c>
      <c r="I575" s="12">
        <v>111.28</v>
      </c>
      <c r="J575" s="12">
        <v>101.64999999999999</v>
      </c>
      <c r="K575" s="12">
        <v>104.86</v>
      </c>
      <c r="L575" s="12">
        <v>97.37</v>
      </c>
      <c r="M575" s="12">
        <v>114.49000000000001</v>
      </c>
      <c r="N575" s="12">
        <v>107</v>
      </c>
      <c r="O575" s="13">
        <v>103.92375</v>
      </c>
      <c r="P575" s="17" t="s">
        <v>10</v>
      </c>
      <c r="Q575" s="14" t="s">
        <v>10</v>
      </c>
      <c r="R575" s="14" t="s">
        <v>15</v>
      </c>
      <c r="S575" s="14" t="s">
        <v>119</v>
      </c>
      <c r="T575" s="14" t="s">
        <v>143</v>
      </c>
    </row>
    <row r="576" spans="1:20" x14ac:dyDescent="0.3">
      <c r="A576" s="11">
        <v>44635.580543981479</v>
      </c>
      <c r="B576" s="11"/>
      <c r="C576" s="15">
        <v>44635</v>
      </c>
      <c r="D576" s="16">
        <v>0.58054398148148145</v>
      </c>
      <c r="E576" s="16"/>
      <c r="F576" s="13">
        <v>104.84041666666667</v>
      </c>
      <c r="G576" s="12">
        <v>96.9</v>
      </c>
      <c r="H576" s="12">
        <v>99.053333333333342</v>
      </c>
      <c r="I576" s="12">
        <v>111.97333333333334</v>
      </c>
      <c r="J576" s="12">
        <v>102.28333333333333</v>
      </c>
      <c r="K576" s="12">
        <v>105.51333333333334</v>
      </c>
      <c r="L576" s="12">
        <v>109</v>
      </c>
      <c r="M576" s="12">
        <v>107</v>
      </c>
      <c r="N576" s="12">
        <v>107</v>
      </c>
      <c r="O576" s="13">
        <v>104.84041666666667</v>
      </c>
      <c r="P576" s="17" t="s">
        <v>10</v>
      </c>
      <c r="Q576" s="14" t="s">
        <v>10</v>
      </c>
      <c r="R576" s="14" t="s">
        <v>15</v>
      </c>
      <c r="S576" s="14" t="s">
        <v>119</v>
      </c>
      <c r="T576" s="14" t="s">
        <v>143</v>
      </c>
    </row>
    <row r="577" spans="1:20" x14ac:dyDescent="0.3">
      <c r="A577" s="11">
        <v>44635.580555555556</v>
      </c>
      <c r="B577" s="11"/>
      <c r="C577" s="15">
        <v>44635</v>
      </c>
      <c r="D577" s="16">
        <v>0.5805555555555556</v>
      </c>
      <c r="E577" s="16"/>
      <c r="F577" s="13">
        <v>97.019999999999982</v>
      </c>
      <c r="G577" s="12">
        <v>99</v>
      </c>
      <c r="H577" s="12">
        <v>91.08</v>
      </c>
      <c r="I577" s="12">
        <v>102.96000000000001</v>
      </c>
      <c r="J577" s="12">
        <v>94.05</v>
      </c>
      <c r="K577" s="12">
        <v>97.02</v>
      </c>
      <c r="L577" s="12">
        <v>90.09</v>
      </c>
      <c r="M577" s="12">
        <v>105.93</v>
      </c>
      <c r="N577" s="12">
        <v>96.03</v>
      </c>
      <c r="O577" s="13">
        <v>97.019999999999982</v>
      </c>
      <c r="P577" s="17" t="s">
        <v>10</v>
      </c>
      <c r="Q577" s="14" t="s">
        <v>10</v>
      </c>
      <c r="R577" s="14" t="s">
        <v>15</v>
      </c>
      <c r="S577" s="14" t="s">
        <v>119</v>
      </c>
      <c r="T577" s="14" t="s">
        <v>143</v>
      </c>
    </row>
    <row r="578" spans="1:20" x14ac:dyDescent="0.3">
      <c r="A578" s="11">
        <v>44635.580960648149</v>
      </c>
      <c r="B578" s="11"/>
      <c r="C578" s="15">
        <v>44635</v>
      </c>
      <c r="D578" s="16">
        <v>0.58096064814814818</v>
      </c>
      <c r="E578" s="16"/>
      <c r="F578" s="13">
        <v>121.76125000000002</v>
      </c>
      <c r="G578" s="12">
        <v>114.3</v>
      </c>
      <c r="H578" s="12">
        <v>116.84</v>
      </c>
      <c r="I578" s="12">
        <v>132.08000000000001</v>
      </c>
      <c r="J578" s="12">
        <v>120.64999999999999</v>
      </c>
      <c r="K578" s="12">
        <v>124.46</v>
      </c>
      <c r="L578" s="12">
        <v>115.57000000000001</v>
      </c>
      <c r="M578" s="12">
        <v>127</v>
      </c>
      <c r="N578" s="12">
        <v>123.19</v>
      </c>
      <c r="O578" s="13">
        <v>121.76125000000002</v>
      </c>
      <c r="P578" s="17" t="s">
        <v>10</v>
      </c>
      <c r="Q578" s="14" t="s">
        <v>10</v>
      </c>
      <c r="R578" s="14" t="s">
        <v>15</v>
      </c>
      <c r="S578" s="14" t="s">
        <v>18</v>
      </c>
      <c r="T578" s="14" t="s">
        <v>143</v>
      </c>
    </row>
    <row r="579" spans="1:20" x14ac:dyDescent="0.3">
      <c r="A579" s="11">
        <v>44635.581238425926</v>
      </c>
      <c r="B579" s="11"/>
      <c r="C579" s="15">
        <v>44635</v>
      </c>
      <c r="D579" s="16">
        <v>0.58123842592592589</v>
      </c>
      <c r="E579" s="16"/>
      <c r="F579" s="13">
        <v>109.54875000000001</v>
      </c>
      <c r="G579" s="12">
        <v>100.35000000000001</v>
      </c>
      <c r="H579" s="12">
        <v>102.58</v>
      </c>
      <c r="I579" s="12">
        <v>115.96000000000001</v>
      </c>
      <c r="J579" s="12">
        <v>105.925</v>
      </c>
      <c r="K579" s="12">
        <v>109.27</v>
      </c>
      <c r="L579" s="12">
        <v>111</v>
      </c>
      <c r="M579" s="12">
        <v>119.30500000000001</v>
      </c>
      <c r="N579" s="12">
        <v>112</v>
      </c>
      <c r="O579" s="13">
        <v>109.54875000000001</v>
      </c>
      <c r="P579" s="17" t="s">
        <v>10</v>
      </c>
      <c r="Q579" s="14" t="s">
        <v>10</v>
      </c>
      <c r="R579" s="14" t="s">
        <v>15</v>
      </c>
      <c r="S579" s="14" t="s">
        <v>119</v>
      </c>
      <c r="T579" s="14" t="s">
        <v>143</v>
      </c>
    </row>
    <row r="580" spans="1:20" x14ac:dyDescent="0.3">
      <c r="A580" s="11">
        <v>44635.581932870373</v>
      </c>
      <c r="B580" s="11"/>
      <c r="C580" s="15">
        <v>44635</v>
      </c>
      <c r="D580" s="16">
        <v>0.58193287037037034</v>
      </c>
      <c r="E580" s="16"/>
      <c r="F580" s="13">
        <v>128.49375000000001</v>
      </c>
      <c r="G580" s="12">
        <v>120.15</v>
      </c>
      <c r="H580" s="12">
        <v>122.82000000000001</v>
      </c>
      <c r="I580" s="12">
        <v>138.84</v>
      </c>
      <c r="J580" s="12">
        <v>126.82499999999999</v>
      </c>
      <c r="K580" s="12">
        <v>130.82999999999998</v>
      </c>
      <c r="L580" s="12">
        <v>121.485</v>
      </c>
      <c r="M580" s="12">
        <v>134</v>
      </c>
      <c r="N580" s="12">
        <v>133</v>
      </c>
      <c r="O580" s="13">
        <v>128.49375000000001</v>
      </c>
      <c r="P580" s="17" t="s">
        <v>10</v>
      </c>
      <c r="Q580" s="14" t="s">
        <v>10</v>
      </c>
      <c r="R580" s="14" t="s">
        <v>15</v>
      </c>
      <c r="S580" s="14" t="s">
        <v>18</v>
      </c>
      <c r="T580" s="14" t="s">
        <v>143</v>
      </c>
    </row>
    <row r="581" spans="1:20" x14ac:dyDescent="0.3">
      <c r="A581" s="11">
        <v>44635.582627314812</v>
      </c>
      <c r="B581" s="11"/>
      <c r="C581" s="15">
        <v>44635</v>
      </c>
      <c r="D581" s="16">
        <v>0.58262731481481478</v>
      </c>
      <c r="E581" s="16"/>
      <c r="F581" s="13">
        <v>124.31541666666666</v>
      </c>
      <c r="G581" s="12">
        <v>114.9</v>
      </c>
      <c r="H581" s="12">
        <v>117.45333333333335</v>
      </c>
      <c r="I581" s="12">
        <v>132.77333333333334</v>
      </c>
      <c r="J581" s="12">
        <v>121.28333333333333</v>
      </c>
      <c r="K581" s="12">
        <v>125.11333333333333</v>
      </c>
      <c r="L581" s="12">
        <v>114</v>
      </c>
      <c r="M581" s="12">
        <v>134</v>
      </c>
      <c r="N581" s="12">
        <v>135</v>
      </c>
      <c r="O581" s="13">
        <v>124.31541666666666</v>
      </c>
      <c r="P581" s="17" t="s">
        <v>10</v>
      </c>
      <c r="Q581" s="14" t="s">
        <v>10</v>
      </c>
      <c r="R581" s="14" t="s">
        <v>15</v>
      </c>
      <c r="S581" s="14" t="s">
        <v>18</v>
      </c>
      <c r="T581" s="14" t="s">
        <v>143</v>
      </c>
    </row>
    <row r="582" spans="1:20" x14ac:dyDescent="0.3">
      <c r="A582" s="11">
        <v>44635.583009259259</v>
      </c>
      <c r="B582" s="11"/>
      <c r="C582" s="15">
        <v>44635</v>
      </c>
      <c r="D582" s="16">
        <v>0.58300925925925928</v>
      </c>
      <c r="E582" s="16"/>
      <c r="F582" s="13">
        <v>127.51375</v>
      </c>
      <c r="G582" s="12">
        <v>119.7</v>
      </c>
      <c r="H582" s="12">
        <v>122.36</v>
      </c>
      <c r="I582" s="12">
        <v>138.32</v>
      </c>
      <c r="J582" s="12">
        <v>126.35</v>
      </c>
      <c r="K582" s="12">
        <v>130.34</v>
      </c>
      <c r="L582" s="12">
        <v>121.03</v>
      </c>
      <c r="M582" s="12">
        <v>133</v>
      </c>
      <c r="N582" s="12">
        <v>129.01</v>
      </c>
      <c r="O582" s="13">
        <v>127.51375</v>
      </c>
      <c r="P582" s="17" t="s">
        <v>10</v>
      </c>
      <c r="Q582" s="14" t="s">
        <v>10</v>
      </c>
      <c r="R582" s="14" t="s">
        <v>15</v>
      </c>
      <c r="S582" s="14" t="s">
        <v>18</v>
      </c>
      <c r="T582" s="14" t="s">
        <v>143</v>
      </c>
    </row>
    <row r="583" spans="1:20" x14ac:dyDescent="0.3">
      <c r="A583" s="11">
        <v>44635.583321759259</v>
      </c>
      <c r="B583" s="11"/>
      <c r="C583" s="15">
        <v>44635</v>
      </c>
      <c r="D583" s="16">
        <v>0.58332175925925933</v>
      </c>
      <c r="E583" s="16"/>
      <c r="F583" s="13">
        <v>120.09583333333333</v>
      </c>
      <c r="G583" s="12">
        <v>111</v>
      </c>
      <c r="H583" s="12">
        <v>113.46666666666667</v>
      </c>
      <c r="I583" s="12">
        <v>128.26666666666668</v>
      </c>
      <c r="J583" s="12">
        <v>117.16666666666666</v>
      </c>
      <c r="K583" s="12">
        <v>120.86666666666666</v>
      </c>
      <c r="L583" s="12">
        <v>110</v>
      </c>
      <c r="M583" s="12">
        <v>131</v>
      </c>
      <c r="N583" s="12">
        <v>129</v>
      </c>
      <c r="O583" s="13">
        <v>120.09583333333333</v>
      </c>
      <c r="P583" s="17" t="s">
        <v>10</v>
      </c>
      <c r="Q583" s="14" t="s">
        <v>10</v>
      </c>
      <c r="R583" s="14" t="s">
        <v>15</v>
      </c>
      <c r="S583" s="14" t="s">
        <v>18</v>
      </c>
      <c r="T583" s="14" t="s">
        <v>143</v>
      </c>
    </row>
    <row r="584" spans="1:20" x14ac:dyDescent="0.3">
      <c r="A584" s="11">
        <v>44635.583749999998</v>
      </c>
      <c r="B584" s="11"/>
      <c r="C584" s="15">
        <v>44635</v>
      </c>
      <c r="D584" s="16">
        <v>0.58374999999999999</v>
      </c>
      <c r="E584" s="16"/>
      <c r="F584" s="13">
        <v>100.66875</v>
      </c>
      <c r="G584" s="12">
        <v>94.5</v>
      </c>
      <c r="H584" s="12">
        <v>96.600000000000009</v>
      </c>
      <c r="I584" s="12">
        <v>109.2</v>
      </c>
      <c r="J584" s="12">
        <v>99.75</v>
      </c>
      <c r="K584" s="12">
        <v>102.89999999999999</v>
      </c>
      <c r="L584" s="12">
        <v>95.55</v>
      </c>
      <c r="M584" s="12">
        <v>105</v>
      </c>
      <c r="N584" s="12">
        <v>101.85</v>
      </c>
      <c r="O584" s="13">
        <v>100.66875</v>
      </c>
      <c r="P584" s="17" t="s">
        <v>138</v>
      </c>
      <c r="Q584" s="14" t="s">
        <v>10</v>
      </c>
      <c r="R584" s="14" t="s">
        <v>15</v>
      </c>
      <c r="S584" s="14" t="s">
        <v>119</v>
      </c>
      <c r="T584" s="14" t="s">
        <v>143</v>
      </c>
    </row>
    <row r="585" spans="1:20" x14ac:dyDescent="0.3">
      <c r="A585" s="11">
        <v>44635.584016203706</v>
      </c>
      <c r="B585" s="11"/>
      <c r="C585" s="15">
        <v>44635</v>
      </c>
      <c r="D585" s="16">
        <v>0.58401620370370366</v>
      </c>
      <c r="E585" s="16"/>
      <c r="F585" s="13">
        <v>111.98125</v>
      </c>
      <c r="G585" s="12">
        <v>103.5</v>
      </c>
      <c r="H585" s="12">
        <v>105.80000000000001</v>
      </c>
      <c r="I585" s="12">
        <v>119.60000000000001</v>
      </c>
      <c r="J585" s="12">
        <v>109.25</v>
      </c>
      <c r="K585" s="12">
        <v>112.7</v>
      </c>
      <c r="L585" s="12">
        <v>113</v>
      </c>
      <c r="M585" s="12">
        <v>107</v>
      </c>
      <c r="N585" s="12">
        <v>125</v>
      </c>
      <c r="O585" s="13">
        <v>111.98125</v>
      </c>
      <c r="P585" s="17" t="s">
        <v>138</v>
      </c>
      <c r="Q585" s="14" t="s">
        <v>10</v>
      </c>
      <c r="R585" s="14" t="s">
        <v>15</v>
      </c>
      <c r="S585" s="14" t="s">
        <v>119</v>
      </c>
      <c r="T585" s="14" t="s">
        <v>143</v>
      </c>
    </row>
    <row r="586" spans="1:20" x14ac:dyDescent="0.3">
      <c r="A586" s="11">
        <v>44635.584027777775</v>
      </c>
      <c r="B586" s="11"/>
      <c r="C586" s="15">
        <v>44635</v>
      </c>
      <c r="D586" s="16">
        <v>0.58402777777777781</v>
      </c>
      <c r="E586" s="16"/>
      <c r="F586" s="13">
        <v>106.82000000000001</v>
      </c>
      <c r="G586" s="12">
        <v>109</v>
      </c>
      <c r="H586" s="12">
        <v>100.28</v>
      </c>
      <c r="I586" s="12">
        <v>113.36</v>
      </c>
      <c r="J586" s="12">
        <v>103.55</v>
      </c>
      <c r="K586" s="12">
        <v>106.82</v>
      </c>
      <c r="L586" s="12">
        <v>99.19</v>
      </c>
      <c r="M586" s="12">
        <v>116.63000000000001</v>
      </c>
      <c r="N586" s="12">
        <v>105.73</v>
      </c>
      <c r="O586" s="13">
        <v>106.82000000000001</v>
      </c>
      <c r="P586" s="17" t="s">
        <v>138</v>
      </c>
      <c r="Q586" s="14" t="s">
        <v>10</v>
      </c>
      <c r="R586" s="14" t="s">
        <v>15</v>
      </c>
      <c r="S586" s="14" t="s">
        <v>119</v>
      </c>
      <c r="T586" s="14" t="s">
        <v>143</v>
      </c>
    </row>
    <row r="587" spans="1:20" x14ac:dyDescent="0.3">
      <c r="A587" s="11">
        <v>44635.584201388891</v>
      </c>
      <c r="B587" s="11"/>
      <c r="C587" s="15">
        <v>44635</v>
      </c>
      <c r="D587" s="16">
        <v>0.58420138888888895</v>
      </c>
      <c r="E587" s="16"/>
      <c r="F587" s="13">
        <v>100.66875</v>
      </c>
      <c r="G587" s="12">
        <v>94.5</v>
      </c>
      <c r="H587" s="12">
        <v>96.600000000000009</v>
      </c>
      <c r="I587" s="12">
        <v>109.2</v>
      </c>
      <c r="J587" s="12">
        <v>99.75</v>
      </c>
      <c r="K587" s="12">
        <v>102.89999999999999</v>
      </c>
      <c r="L587" s="12">
        <v>95.55</v>
      </c>
      <c r="M587" s="12">
        <v>105</v>
      </c>
      <c r="N587" s="12">
        <v>101.85</v>
      </c>
      <c r="O587" s="13">
        <v>100.66875</v>
      </c>
      <c r="P587" s="17" t="s">
        <v>138</v>
      </c>
      <c r="Q587" s="14" t="s">
        <v>10</v>
      </c>
      <c r="R587" s="14" t="s">
        <v>15</v>
      </c>
      <c r="S587" s="14" t="s">
        <v>119</v>
      </c>
      <c r="T587" s="14" t="s">
        <v>143</v>
      </c>
    </row>
    <row r="588" spans="1:20" x14ac:dyDescent="0.3">
      <c r="A588" s="11">
        <v>44635.584282407406</v>
      </c>
      <c r="B588" s="11"/>
      <c r="C588" s="15">
        <v>44635</v>
      </c>
      <c r="D588" s="16">
        <v>0.58428240740740744</v>
      </c>
      <c r="E588" s="16"/>
      <c r="F588" s="13">
        <v>89.179999999999993</v>
      </c>
      <c r="G588" s="12">
        <v>91</v>
      </c>
      <c r="H588" s="12">
        <v>83.72</v>
      </c>
      <c r="I588" s="12">
        <v>94.64</v>
      </c>
      <c r="J588" s="12">
        <v>86.45</v>
      </c>
      <c r="K588" s="12">
        <v>89.179999999999993</v>
      </c>
      <c r="L588" s="12">
        <v>82.81</v>
      </c>
      <c r="M588" s="12">
        <v>97.37</v>
      </c>
      <c r="N588" s="12">
        <v>88.27</v>
      </c>
      <c r="O588" s="13">
        <v>89.179999999999993</v>
      </c>
      <c r="P588" s="17" t="s">
        <v>138</v>
      </c>
      <c r="Q588" s="14" t="s">
        <v>10</v>
      </c>
      <c r="R588" s="14" t="s">
        <v>15</v>
      </c>
      <c r="S588" s="14" t="s">
        <v>119</v>
      </c>
      <c r="T588" s="14" t="s">
        <v>143</v>
      </c>
    </row>
    <row r="589" spans="1:20" x14ac:dyDescent="0.3">
      <c r="A589" s="11">
        <v>44635.584502314814</v>
      </c>
      <c r="B589" s="11"/>
      <c r="C589" s="15">
        <v>44635</v>
      </c>
      <c r="D589" s="16">
        <v>0.58450231481481485</v>
      </c>
      <c r="E589" s="16"/>
      <c r="F589" s="13">
        <v>100.66875</v>
      </c>
      <c r="G589" s="12">
        <v>94.5</v>
      </c>
      <c r="H589" s="12">
        <v>96.600000000000009</v>
      </c>
      <c r="I589" s="12">
        <v>109.2</v>
      </c>
      <c r="J589" s="12">
        <v>99.75</v>
      </c>
      <c r="K589" s="12">
        <v>102.89999999999999</v>
      </c>
      <c r="L589" s="12">
        <v>95.55</v>
      </c>
      <c r="M589" s="12">
        <v>105</v>
      </c>
      <c r="N589" s="12">
        <v>101.85</v>
      </c>
      <c r="O589" s="13">
        <v>100.66875</v>
      </c>
      <c r="P589" s="17" t="s">
        <v>138</v>
      </c>
      <c r="Q589" s="14" t="s">
        <v>10</v>
      </c>
      <c r="R589" s="14" t="s">
        <v>15</v>
      </c>
      <c r="S589" s="14" t="s">
        <v>119</v>
      </c>
      <c r="T589" s="14" t="s">
        <v>143</v>
      </c>
    </row>
    <row r="590" spans="1:20" x14ac:dyDescent="0.3">
      <c r="A590" s="11">
        <v>44635.584641203706</v>
      </c>
      <c r="B590" s="11"/>
      <c r="C590" s="15">
        <v>44635</v>
      </c>
      <c r="D590" s="16">
        <v>0.58464120370370376</v>
      </c>
      <c r="E590" s="16"/>
      <c r="F590" s="13">
        <v>101.6275</v>
      </c>
      <c r="G590" s="12">
        <v>95.4</v>
      </c>
      <c r="H590" s="12">
        <v>97.52000000000001</v>
      </c>
      <c r="I590" s="12">
        <v>110.24000000000001</v>
      </c>
      <c r="J590" s="12">
        <v>100.69999999999999</v>
      </c>
      <c r="K590" s="12">
        <v>103.88</v>
      </c>
      <c r="L590" s="12">
        <v>96.460000000000008</v>
      </c>
      <c r="M590" s="12">
        <v>106</v>
      </c>
      <c r="N590" s="12">
        <v>102.82</v>
      </c>
      <c r="O590" s="13">
        <v>101.6275</v>
      </c>
      <c r="P590" s="17" t="s">
        <v>138</v>
      </c>
      <c r="Q590" s="14" t="s">
        <v>10</v>
      </c>
      <c r="R590" s="14" t="s">
        <v>15</v>
      </c>
      <c r="S590" s="14" t="s">
        <v>119</v>
      </c>
      <c r="T590" s="14" t="s">
        <v>143</v>
      </c>
    </row>
    <row r="591" spans="1:20" x14ac:dyDescent="0.3">
      <c r="A591" s="11">
        <v>44635.584710648145</v>
      </c>
      <c r="B591" s="11"/>
      <c r="C591" s="15">
        <v>44635</v>
      </c>
      <c r="D591" s="16">
        <v>0.58471064814814822</v>
      </c>
      <c r="E591" s="16"/>
      <c r="F591" s="13">
        <v>111.65666666666667</v>
      </c>
      <c r="G591" s="12">
        <v>103.2</v>
      </c>
      <c r="H591" s="12">
        <v>105.49333333333334</v>
      </c>
      <c r="I591" s="12">
        <v>119.25333333333334</v>
      </c>
      <c r="J591" s="12">
        <v>108.93333333333334</v>
      </c>
      <c r="K591" s="12">
        <v>112.37333333333333</v>
      </c>
      <c r="L591" s="12">
        <v>117</v>
      </c>
      <c r="M591" s="12">
        <v>105</v>
      </c>
      <c r="N591" s="12">
        <v>122</v>
      </c>
      <c r="O591" s="13">
        <v>111.65666666666667</v>
      </c>
      <c r="P591" s="17" t="s">
        <v>138</v>
      </c>
      <c r="Q591" s="14" t="s">
        <v>10</v>
      </c>
      <c r="R591" s="14" t="s">
        <v>15</v>
      </c>
      <c r="S591" s="14" t="s">
        <v>119</v>
      </c>
      <c r="T591" s="14" t="s">
        <v>143</v>
      </c>
    </row>
    <row r="592" spans="1:20" x14ac:dyDescent="0.3">
      <c r="A592" s="11">
        <v>44635.585405092592</v>
      </c>
      <c r="B592" s="11"/>
      <c r="C592" s="15">
        <v>44635</v>
      </c>
      <c r="D592" s="16">
        <v>0.58540509259259255</v>
      </c>
      <c r="E592" s="16"/>
      <c r="F592" s="13">
        <v>109.70916666666666</v>
      </c>
      <c r="G592" s="12">
        <v>101.4</v>
      </c>
      <c r="H592" s="12">
        <v>103.65333333333334</v>
      </c>
      <c r="I592" s="12">
        <v>117.17333333333335</v>
      </c>
      <c r="J592" s="12">
        <v>107.03333333333333</v>
      </c>
      <c r="K592" s="12">
        <v>110.41333333333334</v>
      </c>
      <c r="L592" s="12">
        <v>113</v>
      </c>
      <c r="M592" s="12">
        <v>106</v>
      </c>
      <c r="N592" s="12">
        <v>119</v>
      </c>
      <c r="O592" s="13">
        <v>109.70916666666666</v>
      </c>
      <c r="P592" s="17" t="s">
        <v>138</v>
      </c>
      <c r="Q592" s="14" t="s">
        <v>10</v>
      </c>
      <c r="R592" s="14" t="s">
        <v>15</v>
      </c>
      <c r="S592" s="14" t="s">
        <v>119</v>
      </c>
      <c r="T592" s="14" t="s">
        <v>143</v>
      </c>
    </row>
    <row r="593" spans="1:20" x14ac:dyDescent="0.3">
      <c r="A593" s="11">
        <v>44635.585729166669</v>
      </c>
      <c r="B593" s="11"/>
      <c r="C593" s="15">
        <v>44635</v>
      </c>
      <c r="D593" s="16">
        <v>0.58572916666666663</v>
      </c>
      <c r="E593" s="16"/>
      <c r="F593" s="13">
        <v>99.710000000000008</v>
      </c>
      <c r="G593" s="12">
        <v>93.600000000000009</v>
      </c>
      <c r="H593" s="12">
        <v>95.68</v>
      </c>
      <c r="I593" s="12">
        <v>108.16</v>
      </c>
      <c r="J593" s="12">
        <v>98.8</v>
      </c>
      <c r="K593" s="12">
        <v>101.92</v>
      </c>
      <c r="L593" s="12">
        <v>94.64</v>
      </c>
      <c r="M593" s="12">
        <v>104</v>
      </c>
      <c r="N593" s="12">
        <v>100.88</v>
      </c>
      <c r="O593" s="13">
        <v>99.710000000000008</v>
      </c>
      <c r="P593" s="17" t="s">
        <v>138</v>
      </c>
      <c r="Q593" s="14" t="s">
        <v>10</v>
      </c>
      <c r="R593" s="14" t="s">
        <v>15</v>
      </c>
      <c r="S593" s="14" t="s">
        <v>119</v>
      </c>
      <c r="T593" s="14" t="s">
        <v>143</v>
      </c>
    </row>
    <row r="594" spans="1:20" x14ac:dyDescent="0.3">
      <c r="A594" s="11">
        <v>44635.586099537039</v>
      </c>
      <c r="B594" s="11"/>
      <c r="C594" s="15">
        <v>44635</v>
      </c>
      <c r="D594" s="16">
        <v>0.5860995370370371</v>
      </c>
      <c r="E594" s="16"/>
      <c r="F594" s="13">
        <v>106.13875</v>
      </c>
      <c r="G594" s="12">
        <v>98.100000000000009</v>
      </c>
      <c r="H594" s="12">
        <v>100.28</v>
      </c>
      <c r="I594" s="12">
        <v>113.36</v>
      </c>
      <c r="J594" s="12">
        <v>103.55</v>
      </c>
      <c r="K594" s="12">
        <v>106.82</v>
      </c>
      <c r="L594" s="12">
        <v>114</v>
      </c>
      <c r="M594" s="12">
        <v>103</v>
      </c>
      <c r="N594" s="12">
        <v>110</v>
      </c>
      <c r="O594" s="13">
        <v>106.13875</v>
      </c>
      <c r="P594" s="17" t="s">
        <v>138</v>
      </c>
      <c r="Q594" s="14" t="s">
        <v>10</v>
      </c>
      <c r="R594" s="14" t="s">
        <v>15</v>
      </c>
      <c r="S594" s="14" t="s">
        <v>119</v>
      </c>
      <c r="T594" s="14" t="s">
        <v>143</v>
      </c>
    </row>
    <row r="595" spans="1:20" x14ac:dyDescent="0.3">
      <c r="A595" s="11">
        <v>44635.586793981478</v>
      </c>
      <c r="B595" s="11"/>
      <c r="C595" s="15">
        <v>44635</v>
      </c>
      <c r="D595" s="16">
        <v>0.58679398148148143</v>
      </c>
      <c r="E595" s="16"/>
      <c r="F595" s="13">
        <v>107.1125</v>
      </c>
      <c r="G595" s="12">
        <v>99</v>
      </c>
      <c r="H595" s="12">
        <v>101.2</v>
      </c>
      <c r="I595" s="12">
        <v>114.4</v>
      </c>
      <c r="J595" s="12">
        <v>104.5</v>
      </c>
      <c r="K595" s="12">
        <v>107.8</v>
      </c>
      <c r="L595" s="12">
        <v>113</v>
      </c>
      <c r="M595" s="12">
        <v>112</v>
      </c>
      <c r="N595" s="12">
        <v>105</v>
      </c>
      <c r="O595" s="13">
        <v>107.1125</v>
      </c>
      <c r="P595" s="17" t="s">
        <v>138</v>
      </c>
      <c r="Q595" s="14" t="s">
        <v>10</v>
      </c>
      <c r="R595" s="14" t="s">
        <v>15</v>
      </c>
      <c r="S595" s="14" t="s">
        <v>119</v>
      </c>
      <c r="T595" s="14" t="s">
        <v>143</v>
      </c>
    </row>
    <row r="596" spans="1:20" x14ac:dyDescent="0.3">
      <c r="A596" s="11">
        <v>44635.587407407409</v>
      </c>
      <c r="B596" s="11"/>
      <c r="C596" s="15">
        <v>44635</v>
      </c>
      <c r="D596" s="16">
        <v>0.58740740740740738</v>
      </c>
      <c r="E596" s="16"/>
      <c r="F596" s="13">
        <v>100.66875</v>
      </c>
      <c r="G596" s="12">
        <v>94.5</v>
      </c>
      <c r="H596" s="12">
        <v>96.600000000000009</v>
      </c>
      <c r="I596" s="12">
        <v>109.2</v>
      </c>
      <c r="J596" s="12">
        <v>99.75</v>
      </c>
      <c r="K596" s="12">
        <v>102.89999999999999</v>
      </c>
      <c r="L596" s="12">
        <v>95.55</v>
      </c>
      <c r="M596" s="12">
        <v>105</v>
      </c>
      <c r="N596" s="12">
        <v>101.85</v>
      </c>
      <c r="O596" s="13">
        <v>100.66875</v>
      </c>
      <c r="P596" s="17" t="s">
        <v>138</v>
      </c>
      <c r="Q596" s="14" t="s">
        <v>10</v>
      </c>
      <c r="R596" s="14" t="s">
        <v>15</v>
      </c>
      <c r="S596" s="14" t="s">
        <v>119</v>
      </c>
      <c r="T596" s="14" t="s">
        <v>143</v>
      </c>
    </row>
    <row r="597" spans="1:20" x14ac:dyDescent="0.3">
      <c r="A597" s="11">
        <v>44635.587488425925</v>
      </c>
      <c r="B597" s="11"/>
      <c r="C597" s="15">
        <v>44635</v>
      </c>
      <c r="D597" s="16">
        <v>0.58748842592592598</v>
      </c>
      <c r="E597" s="16"/>
      <c r="F597" s="13">
        <v>99.971666666666664</v>
      </c>
      <c r="G597" s="12">
        <v>92.4</v>
      </c>
      <c r="H597" s="12">
        <v>94.453333333333347</v>
      </c>
      <c r="I597" s="12">
        <v>106.77333333333334</v>
      </c>
      <c r="J597" s="12">
        <v>97.533333333333331</v>
      </c>
      <c r="K597" s="12">
        <v>100.61333333333333</v>
      </c>
      <c r="L597" s="12">
        <v>114</v>
      </c>
      <c r="M597" s="12">
        <v>105</v>
      </c>
      <c r="N597" s="12">
        <v>89</v>
      </c>
      <c r="O597" s="13">
        <v>99.971666666666664</v>
      </c>
      <c r="P597" s="17" t="s">
        <v>138</v>
      </c>
      <c r="Q597" s="14" t="s">
        <v>10</v>
      </c>
      <c r="R597" s="14" t="s">
        <v>15</v>
      </c>
      <c r="S597" s="14" t="s">
        <v>119</v>
      </c>
      <c r="T597" s="14" t="s">
        <v>143</v>
      </c>
    </row>
    <row r="598" spans="1:20" x14ac:dyDescent="0.3">
      <c r="A598" s="11">
        <v>44635.587500000001</v>
      </c>
      <c r="B598" s="11"/>
      <c r="C598" s="15">
        <v>44635</v>
      </c>
      <c r="D598" s="16">
        <v>0.58750000000000002</v>
      </c>
      <c r="E598" s="16"/>
      <c r="F598" s="13">
        <v>102.9</v>
      </c>
      <c r="G598" s="12">
        <v>105</v>
      </c>
      <c r="H598" s="12">
        <v>96.600000000000009</v>
      </c>
      <c r="I598" s="12">
        <v>109.2</v>
      </c>
      <c r="J598" s="12">
        <v>99.75</v>
      </c>
      <c r="K598" s="12">
        <v>102.89999999999999</v>
      </c>
      <c r="L598" s="12">
        <v>95.55</v>
      </c>
      <c r="M598" s="12">
        <v>112.35000000000001</v>
      </c>
      <c r="N598" s="12">
        <v>101.85</v>
      </c>
      <c r="O598" s="13">
        <v>102.9</v>
      </c>
      <c r="P598" s="17" t="s">
        <v>138</v>
      </c>
      <c r="Q598" s="14" t="s">
        <v>10</v>
      </c>
      <c r="R598" s="14" t="s">
        <v>15</v>
      </c>
      <c r="S598" s="14" t="s">
        <v>119</v>
      </c>
      <c r="T598" s="14" t="s">
        <v>143</v>
      </c>
    </row>
    <row r="599" spans="1:20" x14ac:dyDescent="0.3">
      <c r="A599" s="11">
        <v>44635.58803240741</v>
      </c>
      <c r="B599" s="11"/>
      <c r="C599" s="15">
        <v>44635</v>
      </c>
      <c r="D599" s="16">
        <v>0.58803240740740736</v>
      </c>
      <c r="E599" s="16"/>
      <c r="F599" s="13">
        <v>100.66875</v>
      </c>
      <c r="G599" s="12">
        <v>94.5</v>
      </c>
      <c r="H599" s="12">
        <v>96.600000000000009</v>
      </c>
      <c r="I599" s="12">
        <v>109.2</v>
      </c>
      <c r="J599" s="12">
        <v>99.75</v>
      </c>
      <c r="K599" s="12">
        <v>102.89999999999999</v>
      </c>
      <c r="L599" s="12">
        <v>95.55</v>
      </c>
      <c r="M599" s="12">
        <v>105</v>
      </c>
      <c r="N599" s="12">
        <v>101.85</v>
      </c>
      <c r="O599" s="13">
        <v>100.66875</v>
      </c>
      <c r="P599" s="17" t="s">
        <v>138</v>
      </c>
      <c r="Q599" s="14" t="s">
        <v>10</v>
      </c>
      <c r="R599" s="14" t="s">
        <v>15</v>
      </c>
      <c r="S599" s="14" t="s">
        <v>119</v>
      </c>
      <c r="T599" s="14" t="s">
        <v>143</v>
      </c>
    </row>
    <row r="600" spans="1:20" x14ac:dyDescent="0.3">
      <c r="A600" s="11">
        <v>44635.588182870371</v>
      </c>
      <c r="B600" s="11"/>
      <c r="C600" s="15">
        <v>44635</v>
      </c>
      <c r="D600" s="16">
        <v>0.58818287037037031</v>
      </c>
      <c r="E600" s="16"/>
      <c r="F600" s="13">
        <v>99.647083333333327</v>
      </c>
      <c r="G600" s="12">
        <v>92.1</v>
      </c>
      <c r="H600" s="12">
        <v>94.146666666666661</v>
      </c>
      <c r="I600" s="12">
        <v>106.42666666666666</v>
      </c>
      <c r="J600" s="12">
        <v>97.216666666666654</v>
      </c>
      <c r="K600" s="12">
        <v>100.28666666666666</v>
      </c>
      <c r="L600" s="12">
        <v>113</v>
      </c>
      <c r="M600" s="12">
        <v>105</v>
      </c>
      <c r="N600" s="12">
        <v>89</v>
      </c>
      <c r="O600" s="13">
        <v>99.647083333333327</v>
      </c>
      <c r="P600" s="17" t="s">
        <v>138</v>
      </c>
      <c r="Q600" s="14" t="s">
        <v>10</v>
      </c>
      <c r="R600" s="14" t="s">
        <v>15</v>
      </c>
      <c r="S600" s="14" t="s">
        <v>119</v>
      </c>
      <c r="T600" s="14" t="s">
        <v>143</v>
      </c>
    </row>
    <row r="601" spans="1:20" x14ac:dyDescent="0.3">
      <c r="A601" s="11">
        <v>44635.588287037041</v>
      </c>
      <c r="B601" s="11"/>
      <c r="C601" s="15">
        <v>44635</v>
      </c>
      <c r="D601" s="16">
        <v>0.58828703703703711</v>
      </c>
      <c r="E601" s="16"/>
      <c r="F601" s="13">
        <v>101.6275</v>
      </c>
      <c r="G601" s="12">
        <v>95.4</v>
      </c>
      <c r="H601" s="12">
        <v>97.52000000000001</v>
      </c>
      <c r="I601" s="12">
        <v>110.24000000000001</v>
      </c>
      <c r="J601" s="12">
        <v>100.69999999999999</v>
      </c>
      <c r="K601" s="12">
        <v>103.88</v>
      </c>
      <c r="L601" s="12">
        <v>96.460000000000008</v>
      </c>
      <c r="M601" s="12">
        <v>106</v>
      </c>
      <c r="N601" s="12">
        <v>102.82</v>
      </c>
      <c r="O601" s="13">
        <v>101.6275</v>
      </c>
      <c r="P601" s="17" t="s">
        <v>138</v>
      </c>
      <c r="Q601" s="14" t="s">
        <v>10</v>
      </c>
      <c r="R601" s="14" t="s">
        <v>15</v>
      </c>
      <c r="S601" s="14" t="s">
        <v>119</v>
      </c>
      <c r="T601" s="14" t="s">
        <v>143</v>
      </c>
    </row>
    <row r="602" spans="1:20" x14ac:dyDescent="0.3">
      <c r="A602" s="11">
        <v>44635.58866898148</v>
      </c>
      <c r="B602" s="11"/>
      <c r="C602" s="15">
        <v>44635</v>
      </c>
      <c r="D602" s="16">
        <v>0.5886689814814815</v>
      </c>
      <c r="E602" s="16"/>
      <c r="F602" s="13">
        <v>95.875</v>
      </c>
      <c r="G602" s="12">
        <v>90</v>
      </c>
      <c r="H602" s="12">
        <v>92</v>
      </c>
      <c r="I602" s="12">
        <v>104</v>
      </c>
      <c r="J602" s="12">
        <v>95</v>
      </c>
      <c r="K602" s="12">
        <v>98</v>
      </c>
      <c r="L602" s="12">
        <v>91</v>
      </c>
      <c r="M602" s="12">
        <v>100</v>
      </c>
      <c r="N602" s="12">
        <v>97</v>
      </c>
      <c r="O602" s="13">
        <v>95.875</v>
      </c>
      <c r="P602" s="17" t="s">
        <v>138</v>
      </c>
      <c r="Q602" s="14" t="s">
        <v>10</v>
      </c>
      <c r="R602" s="14" t="s">
        <v>15</v>
      </c>
      <c r="S602" s="14" t="s">
        <v>119</v>
      </c>
      <c r="T602" s="14" t="s">
        <v>143</v>
      </c>
    </row>
    <row r="603" spans="1:20" x14ac:dyDescent="0.3">
      <c r="A603" s="11">
        <v>44635.588877314818</v>
      </c>
      <c r="B603" s="11"/>
      <c r="C603" s="15">
        <v>44635</v>
      </c>
      <c r="D603" s="16">
        <v>0.58887731481481487</v>
      </c>
      <c r="E603" s="16"/>
      <c r="F603" s="13">
        <v>104.76</v>
      </c>
      <c r="G603" s="12">
        <v>97.2</v>
      </c>
      <c r="H603" s="12">
        <v>99.36</v>
      </c>
      <c r="I603" s="12">
        <v>112.32000000000001</v>
      </c>
      <c r="J603" s="12">
        <v>102.6</v>
      </c>
      <c r="K603" s="12">
        <v>105.84</v>
      </c>
      <c r="L603" s="12">
        <v>114</v>
      </c>
      <c r="M603" s="12">
        <v>102</v>
      </c>
      <c r="N603" s="12">
        <v>104.75999999999999</v>
      </c>
      <c r="O603" s="13">
        <v>104.76</v>
      </c>
      <c r="P603" s="17" t="s">
        <v>138</v>
      </c>
      <c r="Q603" s="14" t="s">
        <v>10</v>
      </c>
      <c r="R603" s="14" t="s">
        <v>15</v>
      </c>
      <c r="S603" s="14" t="s">
        <v>119</v>
      </c>
      <c r="T603" s="14" t="s">
        <v>143</v>
      </c>
    </row>
    <row r="604" spans="1:20" x14ac:dyDescent="0.3">
      <c r="A604" s="11">
        <v>44635.589502314811</v>
      </c>
      <c r="B604" s="11"/>
      <c r="C604" s="15">
        <v>44635</v>
      </c>
      <c r="D604" s="16">
        <v>0.58950231481481474</v>
      </c>
      <c r="E604" s="16"/>
      <c r="F604" s="13">
        <v>86.926874999999995</v>
      </c>
      <c r="G604" s="12">
        <v>82</v>
      </c>
      <c r="H604" s="12">
        <v>82.34</v>
      </c>
      <c r="I604" s="12">
        <v>93.08</v>
      </c>
      <c r="J604" s="12">
        <v>85.024999999999991</v>
      </c>
      <c r="K604" s="12">
        <v>87.71</v>
      </c>
      <c r="L604" s="12">
        <v>81.445000000000007</v>
      </c>
      <c r="M604" s="12">
        <v>97</v>
      </c>
      <c r="N604" s="12">
        <v>86.814999999999998</v>
      </c>
      <c r="O604" s="13">
        <v>86.926874999999995</v>
      </c>
      <c r="P604" s="17" t="s">
        <v>138</v>
      </c>
      <c r="Q604" s="14" t="s">
        <v>10</v>
      </c>
      <c r="R604" s="14" t="s">
        <v>15</v>
      </c>
      <c r="S604" s="14" t="s">
        <v>119</v>
      </c>
      <c r="T604" s="14" t="s">
        <v>143</v>
      </c>
    </row>
    <row r="605" spans="1:20" x14ac:dyDescent="0.3">
      <c r="A605" s="11">
        <v>44635.589571759258</v>
      </c>
      <c r="B605" s="11"/>
      <c r="C605" s="15">
        <v>44635</v>
      </c>
      <c r="D605" s="16">
        <v>0.5895717592592592</v>
      </c>
      <c r="E605" s="16"/>
      <c r="F605" s="13">
        <v>96.076666666666682</v>
      </c>
      <c r="G605" s="12">
        <v>88.800000000000011</v>
      </c>
      <c r="H605" s="12">
        <v>90.773333333333341</v>
      </c>
      <c r="I605" s="12">
        <v>102.61333333333334</v>
      </c>
      <c r="J605" s="12">
        <v>93.733333333333334</v>
      </c>
      <c r="K605" s="12">
        <v>96.693333333333342</v>
      </c>
      <c r="L605" s="12">
        <v>115</v>
      </c>
      <c r="M605" s="12">
        <v>101</v>
      </c>
      <c r="N605" s="12">
        <v>80</v>
      </c>
      <c r="O605" s="13">
        <v>96.076666666666682</v>
      </c>
      <c r="P605" s="17" t="s">
        <v>138</v>
      </c>
      <c r="Q605" s="14" t="s">
        <v>10</v>
      </c>
      <c r="R605" s="14" t="s">
        <v>15</v>
      </c>
      <c r="S605" s="14" t="s">
        <v>119</v>
      </c>
      <c r="T605" s="14" t="s">
        <v>143</v>
      </c>
    </row>
    <row r="606" spans="1:20" x14ac:dyDescent="0.3">
      <c r="A606" s="11">
        <v>44635.589803240742</v>
      </c>
      <c r="B606" s="11"/>
      <c r="C606" s="15">
        <v>44635</v>
      </c>
      <c r="D606" s="16">
        <v>0.58980324074074075</v>
      </c>
      <c r="E606" s="16"/>
      <c r="F606" s="13">
        <v>91.081249999999997</v>
      </c>
      <c r="G606" s="12">
        <v>85.5</v>
      </c>
      <c r="H606" s="12">
        <v>87.4</v>
      </c>
      <c r="I606" s="12">
        <v>98.8</v>
      </c>
      <c r="J606" s="12">
        <v>90.25</v>
      </c>
      <c r="K606" s="12">
        <v>93.1</v>
      </c>
      <c r="L606" s="12">
        <v>86.45</v>
      </c>
      <c r="M606" s="12">
        <v>95</v>
      </c>
      <c r="N606" s="12">
        <v>92.149999999999991</v>
      </c>
      <c r="O606" s="13">
        <v>91.081249999999997</v>
      </c>
      <c r="P606" s="17" t="s">
        <v>138</v>
      </c>
      <c r="Q606" s="14" t="s">
        <v>10</v>
      </c>
      <c r="R606" s="14" t="s">
        <v>15</v>
      </c>
      <c r="S606" s="14" t="s">
        <v>119</v>
      </c>
      <c r="T606" s="14" t="s">
        <v>143</v>
      </c>
    </row>
    <row r="607" spans="1:20" x14ac:dyDescent="0.3">
      <c r="A607" s="11">
        <v>44635.589930555558</v>
      </c>
      <c r="B607" s="11"/>
      <c r="C607" s="15">
        <v>44635</v>
      </c>
      <c r="D607" s="16">
        <v>0.58993055555555551</v>
      </c>
      <c r="E607" s="16"/>
      <c r="F607" s="13">
        <v>89.163750000000007</v>
      </c>
      <c r="G607" s="12">
        <v>83.7</v>
      </c>
      <c r="H607" s="12">
        <v>85.56</v>
      </c>
      <c r="I607" s="12">
        <v>96.72</v>
      </c>
      <c r="J607" s="12">
        <v>88.35</v>
      </c>
      <c r="K607" s="12">
        <v>91.14</v>
      </c>
      <c r="L607" s="12">
        <v>84.63000000000001</v>
      </c>
      <c r="M607" s="12">
        <v>93</v>
      </c>
      <c r="N607" s="12">
        <v>90.21</v>
      </c>
      <c r="O607" s="13">
        <v>89.163750000000007</v>
      </c>
      <c r="P607" s="17" t="s">
        <v>138</v>
      </c>
      <c r="Q607" s="14" t="s">
        <v>10</v>
      </c>
      <c r="R607" s="14" t="s">
        <v>15</v>
      </c>
      <c r="S607" s="14" t="s">
        <v>119</v>
      </c>
      <c r="T607" s="14" t="s">
        <v>143</v>
      </c>
    </row>
    <row r="608" spans="1:20" x14ac:dyDescent="0.3">
      <c r="A608" s="11">
        <v>44635.590219907404</v>
      </c>
      <c r="B608" s="11"/>
      <c r="C608" s="15">
        <v>44635</v>
      </c>
      <c r="D608" s="16">
        <v>0.59021990740740737</v>
      </c>
      <c r="E608" s="16"/>
      <c r="F608" s="13">
        <v>96.833750000000009</v>
      </c>
      <c r="G608" s="12">
        <v>90.9</v>
      </c>
      <c r="H608" s="12">
        <v>92.92</v>
      </c>
      <c r="I608" s="12">
        <v>105.04</v>
      </c>
      <c r="J608" s="12">
        <v>95.949999999999989</v>
      </c>
      <c r="K608" s="12">
        <v>98.98</v>
      </c>
      <c r="L608" s="12">
        <v>91.91</v>
      </c>
      <c r="M608" s="12">
        <v>101</v>
      </c>
      <c r="N608" s="12">
        <v>97.97</v>
      </c>
      <c r="O608" s="13">
        <v>96.833750000000009</v>
      </c>
      <c r="P608" s="17" t="s">
        <v>138</v>
      </c>
      <c r="Q608" s="14" t="s">
        <v>10</v>
      </c>
      <c r="R608" s="14" t="s">
        <v>15</v>
      </c>
      <c r="S608" s="14" t="s">
        <v>119</v>
      </c>
      <c r="T608" s="14" t="s">
        <v>143</v>
      </c>
    </row>
    <row r="609" spans="1:20" x14ac:dyDescent="0.3">
      <c r="A609" s="11">
        <v>44635.590266203704</v>
      </c>
      <c r="B609" s="11"/>
      <c r="C609" s="15">
        <v>44635</v>
      </c>
      <c r="D609" s="16">
        <v>0.59026620370370375</v>
      </c>
      <c r="E609" s="16"/>
      <c r="F609" s="13">
        <v>92.506249999999994</v>
      </c>
      <c r="G609" s="12">
        <v>85.5</v>
      </c>
      <c r="H609" s="12">
        <v>87.4</v>
      </c>
      <c r="I609" s="12">
        <v>98.8</v>
      </c>
      <c r="J609" s="12">
        <v>90.25</v>
      </c>
      <c r="K609" s="12">
        <v>93.1</v>
      </c>
      <c r="L609" s="12">
        <v>121</v>
      </c>
      <c r="M609" s="12">
        <v>100</v>
      </c>
      <c r="N609" s="12">
        <v>64</v>
      </c>
      <c r="O609" s="13">
        <v>92.506249999999994</v>
      </c>
      <c r="P609" s="17" t="s">
        <v>138</v>
      </c>
      <c r="Q609" s="14" t="s">
        <v>10</v>
      </c>
      <c r="R609" s="14" t="s">
        <v>15</v>
      </c>
      <c r="S609" s="14" t="s">
        <v>119</v>
      </c>
      <c r="T609" s="14" t="s">
        <v>143</v>
      </c>
    </row>
    <row r="610" spans="1:20" x14ac:dyDescent="0.3">
      <c r="A610" s="11">
        <v>44635.59034722222</v>
      </c>
      <c r="B610" s="11"/>
      <c r="C610" s="15">
        <v>44635</v>
      </c>
      <c r="D610" s="16">
        <v>0.59034722222222225</v>
      </c>
      <c r="E610" s="16"/>
      <c r="F610" s="13">
        <v>98.751249999999999</v>
      </c>
      <c r="G610" s="12">
        <v>92.7</v>
      </c>
      <c r="H610" s="12">
        <v>94.76</v>
      </c>
      <c r="I610" s="12">
        <v>107.12</v>
      </c>
      <c r="J610" s="12">
        <v>97.85</v>
      </c>
      <c r="K610" s="12">
        <v>100.94</v>
      </c>
      <c r="L610" s="12">
        <v>93.73</v>
      </c>
      <c r="M610" s="12">
        <v>103</v>
      </c>
      <c r="N610" s="12">
        <v>99.91</v>
      </c>
      <c r="O610" s="13">
        <v>98.751249999999999</v>
      </c>
      <c r="P610" s="17" t="s">
        <v>138</v>
      </c>
      <c r="Q610" s="14" t="s">
        <v>10</v>
      </c>
      <c r="R610" s="14" t="s">
        <v>15</v>
      </c>
      <c r="S610" s="14" t="s">
        <v>119</v>
      </c>
      <c r="T610" s="14" t="s">
        <v>143</v>
      </c>
    </row>
    <row r="611" spans="1:20" x14ac:dyDescent="0.3">
      <c r="A611" s="11">
        <v>44635.590462962966</v>
      </c>
      <c r="B611" s="11"/>
      <c r="C611" s="15">
        <v>44635</v>
      </c>
      <c r="D611" s="16">
        <v>0.59046296296296297</v>
      </c>
      <c r="E611" s="16"/>
      <c r="F611" s="13">
        <v>96.833750000000009</v>
      </c>
      <c r="G611" s="12">
        <v>90.9</v>
      </c>
      <c r="H611" s="12">
        <v>92.92</v>
      </c>
      <c r="I611" s="12">
        <v>105.04</v>
      </c>
      <c r="J611" s="12">
        <v>95.949999999999989</v>
      </c>
      <c r="K611" s="12">
        <v>98.98</v>
      </c>
      <c r="L611" s="12">
        <v>91.91</v>
      </c>
      <c r="M611" s="12">
        <v>101</v>
      </c>
      <c r="N611" s="12">
        <v>97.97</v>
      </c>
      <c r="O611" s="13">
        <v>96.833750000000009</v>
      </c>
      <c r="P611" s="17" t="s">
        <v>138</v>
      </c>
      <c r="Q611" s="14" t="s">
        <v>10</v>
      </c>
      <c r="R611" s="14" t="s">
        <v>15</v>
      </c>
      <c r="S611" s="14" t="s">
        <v>119</v>
      </c>
      <c r="T611" s="14" t="s">
        <v>143</v>
      </c>
    </row>
    <row r="612" spans="1:20" x14ac:dyDescent="0.3">
      <c r="A612" s="11">
        <v>44635.590960648151</v>
      </c>
      <c r="B612" s="11"/>
      <c r="C612" s="15">
        <v>44635</v>
      </c>
      <c r="D612" s="16">
        <v>0.59096064814814808</v>
      </c>
      <c r="E612" s="16"/>
      <c r="F612" s="13">
        <v>89.90958333333333</v>
      </c>
      <c r="G612" s="12">
        <v>83.1</v>
      </c>
      <c r="H612" s="12">
        <v>84.946666666666673</v>
      </c>
      <c r="I612" s="12">
        <v>96.026666666666671</v>
      </c>
      <c r="J612" s="12">
        <v>87.716666666666654</v>
      </c>
      <c r="K612" s="12">
        <v>90.486666666666665</v>
      </c>
      <c r="L612" s="12">
        <v>116</v>
      </c>
      <c r="M612" s="12">
        <v>103</v>
      </c>
      <c r="N612" s="12">
        <v>58</v>
      </c>
      <c r="O612" s="13">
        <v>89.90958333333333</v>
      </c>
      <c r="P612" s="17" t="s">
        <v>138</v>
      </c>
      <c r="Q612" s="14" t="s">
        <v>10</v>
      </c>
      <c r="R612" s="14" t="s">
        <v>15</v>
      </c>
      <c r="S612" s="14" t="s">
        <v>119</v>
      </c>
      <c r="T612" s="14" t="s">
        <v>143</v>
      </c>
    </row>
    <row r="613" spans="1:20" x14ac:dyDescent="0.3">
      <c r="A613" s="11">
        <v>44635.59097222222</v>
      </c>
      <c r="B613" s="11"/>
      <c r="C613" s="15">
        <v>44635</v>
      </c>
      <c r="D613" s="16">
        <v>0.59097222222222223</v>
      </c>
      <c r="E613" s="16"/>
      <c r="F613" s="13">
        <v>97.019999999999982</v>
      </c>
      <c r="G613" s="12">
        <v>99</v>
      </c>
      <c r="H613" s="12">
        <v>91.08</v>
      </c>
      <c r="I613" s="12">
        <v>102.96000000000001</v>
      </c>
      <c r="J613" s="12">
        <v>94.05</v>
      </c>
      <c r="K613" s="12">
        <v>97.02</v>
      </c>
      <c r="L613" s="12">
        <v>90.09</v>
      </c>
      <c r="M613" s="12">
        <v>105.93</v>
      </c>
      <c r="N613" s="12">
        <v>96.03</v>
      </c>
      <c r="O613" s="13">
        <v>97.019999999999982</v>
      </c>
      <c r="P613" s="17" t="s">
        <v>138</v>
      </c>
      <c r="Q613" s="14" t="s">
        <v>10</v>
      </c>
      <c r="R613" s="14" t="s">
        <v>15</v>
      </c>
      <c r="S613" s="14" t="s">
        <v>119</v>
      </c>
      <c r="T613" s="14" t="s">
        <v>143</v>
      </c>
    </row>
    <row r="614" spans="1:20" x14ac:dyDescent="0.3">
      <c r="A614" s="11">
        <v>44635.591064814813</v>
      </c>
      <c r="B614" s="11"/>
      <c r="C614" s="15">
        <v>44635</v>
      </c>
      <c r="D614" s="16">
        <v>0.59106481481481488</v>
      </c>
      <c r="E614" s="16"/>
      <c r="F614" s="13">
        <v>99.710000000000008</v>
      </c>
      <c r="G614" s="12">
        <v>93.600000000000009</v>
      </c>
      <c r="H614" s="12">
        <v>95.68</v>
      </c>
      <c r="I614" s="12">
        <v>108.16</v>
      </c>
      <c r="J614" s="12">
        <v>98.8</v>
      </c>
      <c r="K614" s="12">
        <v>101.92</v>
      </c>
      <c r="L614" s="12">
        <v>94.64</v>
      </c>
      <c r="M614" s="12">
        <v>104</v>
      </c>
      <c r="N614" s="12">
        <v>100.88</v>
      </c>
      <c r="O614" s="13">
        <v>99.710000000000008</v>
      </c>
      <c r="P614" s="17" t="s">
        <v>138</v>
      </c>
      <c r="Q614" s="14" t="s">
        <v>10</v>
      </c>
      <c r="R614" s="14" t="s">
        <v>15</v>
      </c>
      <c r="S614" s="14" t="s">
        <v>119</v>
      </c>
      <c r="T614" s="14" t="s">
        <v>143</v>
      </c>
    </row>
    <row r="615" spans="1:20" x14ac:dyDescent="0.3">
      <c r="A615" s="11">
        <v>44635.591354166667</v>
      </c>
      <c r="B615" s="11"/>
      <c r="C615" s="15">
        <v>44635</v>
      </c>
      <c r="D615" s="16">
        <v>0.59135416666666674</v>
      </c>
      <c r="E615" s="16"/>
      <c r="F615" s="13">
        <v>114.51375</v>
      </c>
      <c r="G615" s="12">
        <v>105.3</v>
      </c>
      <c r="H615" s="12">
        <v>107.64</v>
      </c>
      <c r="I615" s="12">
        <v>121.68</v>
      </c>
      <c r="J615" s="12">
        <v>111.14999999999999</v>
      </c>
      <c r="K615" s="12">
        <v>114.66</v>
      </c>
      <c r="L615" s="12">
        <v>117</v>
      </c>
      <c r="M615" s="12">
        <v>125.19000000000001</v>
      </c>
      <c r="N615" s="12">
        <v>113.49</v>
      </c>
      <c r="O615" s="13">
        <v>114.51375</v>
      </c>
      <c r="P615" s="17" t="s">
        <v>138</v>
      </c>
      <c r="Q615" s="14" t="s">
        <v>10</v>
      </c>
      <c r="R615" s="14" t="s">
        <v>15</v>
      </c>
      <c r="S615" s="14" t="s">
        <v>119</v>
      </c>
      <c r="T615" s="14" t="s">
        <v>143</v>
      </c>
    </row>
    <row r="616" spans="1:20" x14ac:dyDescent="0.3">
      <c r="A616" s="11">
        <v>44635.591400462959</v>
      </c>
      <c r="B616" s="11"/>
      <c r="C616" s="15">
        <v>44635</v>
      </c>
      <c r="D616" s="16">
        <v>0.59140046296296289</v>
      </c>
      <c r="E616" s="16"/>
      <c r="F616" s="13">
        <v>90.811874999999986</v>
      </c>
      <c r="G616" s="12">
        <v>82</v>
      </c>
      <c r="H616" s="12">
        <v>86.02000000000001</v>
      </c>
      <c r="I616" s="12">
        <v>97.240000000000009</v>
      </c>
      <c r="J616" s="12">
        <v>88.825000000000003</v>
      </c>
      <c r="K616" s="12">
        <v>91.63</v>
      </c>
      <c r="L616" s="12">
        <v>85.085000000000008</v>
      </c>
      <c r="M616" s="12">
        <v>105</v>
      </c>
      <c r="N616" s="12">
        <v>90.694999999999993</v>
      </c>
      <c r="O616" s="13">
        <v>90.811874999999986</v>
      </c>
      <c r="P616" s="17" t="s">
        <v>138</v>
      </c>
      <c r="Q616" s="14" t="s">
        <v>10</v>
      </c>
      <c r="R616" s="14" t="s">
        <v>15</v>
      </c>
      <c r="S616" s="14" t="s">
        <v>119</v>
      </c>
      <c r="T616" s="14" t="s">
        <v>143</v>
      </c>
    </row>
    <row r="617" spans="1:20" x14ac:dyDescent="0.3">
      <c r="A617" s="11">
        <v>44635.591585648152</v>
      </c>
      <c r="B617" s="11"/>
      <c r="C617" s="15">
        <v>44635</v>
      </c>
      <c r="D617" s="16">
        <v>0.59158564814814818</v>
      </c>
      <c r="E617" s="16"/>
      <c r="F617" s="13">
        <v>80.36</v>
      </c>
      <c r="G617" s="12">
        <v>82</v>
      </c>
      <c r="H617" s="12">
        <v>75.44</v>
      </c>
      <c r="I617" s="12">
        <v>85.28</v>
      </c>
      <c r="J617" s="12">
        <v>77.899999999999991</v>
      </c>
      <c r="K617" s="12">
        <v>80.36</v>
      </c>
      <c r="L617" s="12">
        <v>74.62</v>
      </c>
      <c r="M617" s="12">
        <v>87.740000000000009</v>
      </c>
      <c r="N617" s="12">
        <v>79.539999999999992</v>
      </c>
      <c r="O617" s="13">
        <v>80.36</v>
      </c>
      <c r="P617" s="17" t="s">
        <v>138</v>
      </c>
      <c r="Q617" s="14" t="s">
        <v>10</v>
      </c>
      <c r="R617" s="14" t="s">
        <v>15</v>
      </c>
      <c r="S617" s="14" t="s">
        <v>119</v>
      </c>
      <c r="T617" s="14" t="s">
        <v>143</v>
      </c>
    </row>
    <row r="618" spans="1:20" x14ac:dyDescent="0.3">
      <c r="A618" s="11">
        <v>44635.59165509259</v>
      </c>
      <c r="B618" s="11"/>
      <c r="C618" s="15">
        <v>44635</v>
      </c>
      <c r="D618" s="16">
        <v>0.59165509259259264</v>
      </c>
      <c r="E618" s="16"/>
      <c r="F618" s="13">
        <v>91.532499999999999</v>
      </c>
      <c r="G618" s="12">
        <v>84.600000000000009</v>
      </c>
      <c r="H618" s="12">
        <v>86.48</v>
      </c>
      <c r="I618" s="12">
        <v>97.76</v>
      </c>
      <c r="J618" s="12">
        <v>89.3</v>
      </c>
      <c r="K618" s="12">
        <v>92.12</v>
      </c>
      <c r="L618" s="12">
        <v>116</v>
      </c>
      <c r="M618" s="12">
        <v>103</v>
      </c>
      <c r="N618" s="12">
        <v>63</v>
      </c>
      <c r="O618" s="13">
        <v>91.532499999999999</v>
      </c>
      <c r="P618" s="17" t="s">
        <v>138</v>
      </c>
      <c r="Q618" s="14" t="s">
        <v>10</v>
      </c>
      <c r="R618" s="14" t="s">
        <v>15</v>
      </c>
      <c r="S618" s="14" t="s">
        <v>119</v>
      </c>
      <c r="T618" s="14" t="s">
        <v>143</v>
      </c>
    </row>
    <row r="619" spans="1:20" x14ac:dyDescent="0.3">
      <c r="A619" s="11">
        <v>44635.591840277775</v>
      </c>
      <c r="B619" s="11"/>
      <c r="C619" s="15">
        <v>44635</v>
      </c>
      <c r="D619" s="16">
        <v>0.59184027777777781</v>
      </c>
      <c r="E619" s="16"/>
      <c r="F619" s="13">
        <v>98.751249999999999</v>
      </c>
      <c r="G619" s="12">
        <v>92.7</v>
      </c>
      <c r="H619" s="12">
        <v>94.76</v>
      </c>
      <c r="I619" s="12">
        <v>107.12</v>
      </c>
      <c r="J619" s="12">
        <v>97.85</v>
      </c>
      <c r="K619" s="12">
        <v>100.94</v>
      </c>
      <c r="L619" s="12">
        <v>93.73</v>
      </c>
      <c r="M619" s="12">
        <v>103</v>
      </c>
      <c r="N619" s="12">
        <v>99.91</v>
      </c>
      <c r="O619" s="13">
        <v>98.751249999999999</v>
      </c>
      <c r="P619" s="17" t="s">
        <v>138</v>
      </c>
      <c r="Q619" s="14" t="s">
        <v>10</v>
      </c>
      <c r="R619" s="14" t="s">
        <v>15</v>
      </c>
      <c r="S619" s="14" t="s">
        <v>119</v>
      </c>
      <c r="T619" s="14" t="s">
        <v>143</v>
      </c>
    </row>
    <row r="620" spans="1:20" x14ac:dyDescent="0.3">
      <c r="A620" s="11">
        <v>44635.592187499999</v>
      </c>
      <c r="B620" s="11"/>
      <c r="C620" s="15">
        <v>44635</v>
      </c>
      <c r="D620" s="16">
        <v>0.59218749999999998</v>
      </c>
      <c r="E620" s="16"/>
      <c r="F620" s="13">
        <v>98.751249999999999</v>
      </c>
      <c r="G620" s="12">
        <v>92.7</v>
      </c>
      <c r="H620" s="12">
        <v>94.76</v>
      </c>
      <c r="I620" s="12">
        <v>107.12</v>
      </c>
      <c r="J620" s="12">
        <v>97.85</v>
      </c>
      <c r="K620" s="12">
        <v>100.94</v>
      </c>
      <c r="L620" s="12">
        <v>93.73</v>
      </c>
      <c r="M620" s="12">
        <v>103</v>
      </c>
      <c r="N620" s="12">
        <v>99.91</v>
      </c>
      <c r="O620" s="13">
        <v>98.751249999999999</v>
      </c>
      <c r="P620" s="17" t="s">
        <v>138</v>
      </c>
      <c r="Q620" s="14" t="s">
        <v>10</v>
      </c>
      <c r="R620" s="14" t="s">
        <v>15</v>
      </c>
      <c r="S620" s="14" t="s">
        <v>119</v>
      </c>
      <c r="T620" s="14" t="s">
        <v>143</v>
      </c>
    </row>
    <row r="621" spans="1:20" x14ac:dyDescent="0.3">
      <c r="A621" s="11">
        <v>44635.592314814814</v>
      </c>
      <c r="B621" s="11"/>
      <c r="C621" s="15">
        <v>44635</v>
      </c>
      <c r="D621" s="16">
        <v>0.59231481481481485</v>
      </c>
      <c r="E621" s="16"/>
      <c r="F621" s="13">
        <v>99.710000000000008</v>
      </c>
      <c r="G621" s="12">
        <v>93.600000000000009</v>
      </c>
      <c r="H621" s="12">
        <v>95.68</v>
      </c>
      <c r="I621" s="12">
        <v>108.16</v>
      </c>
      <c r="J621" s="12">
        <v>98.8</v>
      </c>
      <c r="K621" s="12">
        <v>101.92</v>
      </c>
      <c r="L621" s="12">
        <v>94.64</v>
      </c>
      <c r="M621" s="12">
        <v>104</v>
      </c>
      <c r="N621" s="12">
        <v>100.88</v>
      </c>
      <c r="O621" s="13">
        <v>99.710000000000008</v>
      </c>
      <c r="P621" s="17" t="s">
        <v>138</v>
      </c>
      <c r="Q621" s="14" t="s">
        <v>10</v>
      </c>
      <c r="R621" s="14" t="s">
        <v>15</v>
      </c>
      <c r="S621" s="14" t="s">
        <v>119</v>
      </c>
      <c r="T621" s="14" t="s">
        <v>143</v>
      </c>
    </row>
    <row r="622" spans="1:20" x14ac:dyDescent="0.3">
      <c r="A622" s="11">
        <v>44635.592349537037</v>
      </c>
      <c r="B622" s="11"/>
      <c r="C622" s="15">
        <v>44635</v>
      </c>
      <c r="D622" s="16">
        <v>0.59234953703703697</v>
      </c>
      <c r="E622" s="16"/>
      <c r="F622" s="13">
        <v>93.155416666666667</v>
      </c>
      <c r="G622" s="12">
        <v>86.100000000000009</v>
      </c>
      <c r="H622" s="12">
        <v>88.013333333333335</v>
      </c>
      <c r="I622" s="12">
        <v>99.493333333333339</v>
      </c>
      <c r="J622" s="12">
        <v>90.88333333333334</v>
      </c>
      <c r="K622" s="12">
        <v>93.75333333333333</v>
      </c>
      <c r="L622" s="12">
        <v>113</v>
      </c>
      <c r="M622" s="12">
        <v>101</v>
      </c>
      <c r="N622" s="12">
        <v>73</v>
      </c>
      <c r="O622" s="13">
        <v>93.155416666666667</v>
      </c>
      <c r="P622" s="17" t="s">
        <v>138</v>
      </c>
      <c r="Q622" s="14" t="s">
        <v>10</v>
      </c>
      <c r="R622" s="14" t="s">
        <v>15</v>
      </c>
      <c r="S622" s="14" t="s">
        <v>119</v>
      </c>
      <c r="T622" s="14" t="s">
        <v>143</v>
      </c>
    </row>
    <row r="623" spans="1:20" x14ac:dyDescent="0.3">
      <c r="A623" s="11">
        <v>44635.592465277776</v>
      </c>
      <c r="B623" s="11"/>
      <c r="C623" s="15">
        <v>44635</v>
      </c>
      <c r="D623" s="16">
        <v>0.5924652777777778</v>
      </c>
      <c r="E623" s="16"/>
      <c r="F623" s="13">
        <v>95.875</v>
      </c>
      <c r="G623" s="12">
        <v>90</v>
      </c>
      <c r="H623" s="12">
        <v>92</v>
      </c>
      <c r="I623" s="12">
        <v>104</v>
      </c>
      <c r="J623" s="12">
        <v>95</v>
      </c>
      <c r="K623" s="12">
        <v>98</v>
      </c>
      <c r="L623" s="12">
        <v>91</v>
      </c>
      <c r="M623" s="12">
        <v>100</v>
      </c>
      <c r="N623" s="12">
        <v>97</v>
      </c>
      <c r="O623" s="13">
        <v>95.875</v>
      </c>
      <c r="P623" s="17" t="s">
        <v>138</v>
      </c>
      <c r="Q623" s="14" t="s">
        <v>10</v>
      </c>
      <c r="R623" s="14" t="s">
        <v>15</v>
      </c>
      <c r="S623" s="14" t="s">
        <v>119</v>
      </c>
      <c r="T623" s="14" t="s">
        <v>143</v>
      </c>
    </row>
    <row r="624" spans="1:20" x14ac:dyDescent="0.3">
      <c r="A624" s="11">
        <v>44635.592627314814</v>
      </c>
      <c r="B624" s="11"/>
      <c r="C624" s="15">
        <v>44635</v>
      </c>
      <c r="D624" s="16">
        <v>0.59262731481481479</v>
      </c>
      <c r="E624" s="16"/>
      <c r="F624" s="13">
        <v>98.751249999999999</v>
      </c>
      <c r="G624" s="12">
        <v>92.7</v>
      </c>
      <c r="H624" s="12">
        <v>94.76</v>
      </c>
      <c r="I624" s="12">
        <v>107.12</v>
      </c>
      <c r="J624" s="12">
        <v>97.85</v>
      </c>
      <c r="K624" s="12">
        <v>100.94</v>
      </c>
      <c r="L624" s="12">
        <v>93.73</v>
      </c>
      <c r="M624" s="12">
        <v>103</v>
      </c>
      <c r="N624" s="12">
        <v>99.91</v>
      </c>
      <c r="O624" s="13">
        <v>98.751249999999999</v>
      </c>
      <c r="P624" s="17" t="s">
        <v>138</v>
      </c>
      <c r="Q624" s="14" t="s">
        <v>10</v>
      </c>
      <c r="R624" s="14" t="s">
        <v>15</v>
      </c>
      <c r="S624" s="14" t="s">
        <v>119</v>
      </c>
      <c r="T624" s="14" t="s">
        <v>143</v>
      </c>
    </row>
    <row r="625" spans="1:20" x14ac:dyDescent="0.3">
      <c r="A625" s="11">
        <v>44635.592974537038</v>
      </c>
      <c r="B625" s="11"/>
      <c r="C625" s="15">
        <v>44635</v>
      </c>
      <c r="D625" s="16">
        <v>0.59297453703703706</v>
      </c>
      <c r="E625" s="16"/>
      <c r="F625" s="13">
        <v>98.751249999999999</v>
      </c>
      <c r="G625" s="12">
        <v>92.7</v>
      </c>
      <c r="H625" s="12">
        <v>94.76</v>
      </c>
      <c r="I625" s="12">
        <v>107.12</v>
      </c>
      <c r="J625" s="12">
        <v>97.85</v>
      </c>
      <c r="K625" s="12">
        <v>100.94</v>
      </c>
      <c r="L625" s="12">
        <v>93.73</v>
      </c>
      <c r="M625" s="12">
        <v>103</v>
      </c>
      <c r="N625" s="12">
        <v>99.91</v>
      </c>
      <c r="O625" s="13">
        <v>98.751249999999999</v>
      </c>
      <c r="P625" s="17" t="s">
        <v>138</v>
      </c>
      <c r="Q625" s="14" t="s">
        <v>10</v>
      </c>
      <c r="R625" s="14" t="s">
        <v>15</v>
      </c>
      <c r="S625" s="14" t="s">
        <v>119</v>
      </c>
      <c r="T625" s="14" t="s">
        <v>143</v>
      </c>
    </row>
    <row r="626" spans="1:20" x14ac:dyDescent="0.3">
      <c r="A626" s="11">
        <v>44635.593043981484</v>
      </c>
      <c r="B626" s="11"/>
      <c r="C626" s="15">
        <v>44635</v>
      </c>
      <c r="D626" s="16">
        <v>0.59304398148148152</v>
      </c>
      <c r="E626" s="16"/>
      <c r="F626" s="13">
        <v>92.830833333333331</v>
      </c>
      <c r="G626" s="12">
        <v>85.8</v>
      </c>
      <c r="H626" s="12">
        <v>87.706666666666663</v>
      </c>
      <c r="I626" s="12">
        <v>99.146666666666661</v>
      </c>
      <c r="J626" s="12">
        <v>90.566666666666663</v>
      </c>
      <c r="K626" s="12">
        <v>93.426666666666662</v>
      </c>
      <c r="L626" s="12">
        <v>114</v>
      </c>
      <c r="M626" s="12">
        <v>104</v>
      </c>
      <c r="N626" s="12">
        <v>68</v>
      </c>
      <c r="O626" s="13">
        <v>92.830833333333331</v>
      </c>
      <c r="P626" s="17" t="s">
        <v>138</v>
      </c>
      <c r="Q626" s="14" t="s">
        <v>10</v>
      </c>
      <c r="R626" s="14" t="s">
        <v>15</v>
      </c>
      <c r="S626" s="14" t="s">
        <v>119</v>
      </c>
      <c r="T626" s="14" t="s">
        <v>143</v>
      </c>
    </row>
    <row r="627" spans="1:20" x14ac:dyDescent="0.3">
      <c r="A627" s="11">
        <v>44635.593240740738</v>
      </c>
      <c r="B627" s="11"/>
      <c r="C627" s="15">
        <v>44635</v>
      </c>
      <c r="D627" s="16">
        <v>0.59324074074074074</v>
      </c>
      <c r="E627" s="16"/>
      <c r="F627" s="13">
        <v>101.6275</v>
      </c>
      <c r="G627" s="12">
        <v>95.4</v>
      </c>
      <c r="H627" s="12">
        <v>97.52000000000001</v>
      </c>
      <c r="I627" s="12">
        <v>110.24000000000001</v>
      </c>
      <c r="J627" s="12">
        <v>100.69999999999999</v>
      </c>
      <c r="K627" s="12">
        <v>103.88</v>
      </c>
      <c r="L627" s="12">
        <v>96.460000000000008</v>
      </c>
      <c r="M627" s="12">
        <v>106</v>
      </c>
      <c r="N627" s="12">
        <v>102.82</v>
      </c>
      <c r="O627" s="13">
        <v>101.6275</v>
      </c>
      <c r="P627" s="17" t="s">
        <v>138</v>
      </c>
      <c r="Q627" s="14" t="s">
        <v>10</v>
      </c>
      <c r="R627" s="14" t="s">
        <v>15</v>
      </c>
      <c r="S627" s="14" t="s">
        <v>119</v>
      </c>
      <c r="T627" s="14" t="s">
        <v>143</v>
      </c>
    </row>
    <row r="628" spans="1:20" x14ac:dyDescent="0.3">
      <c r="A628" s="11">
        <v>44635.593738425923</v>
      </c>
      <c r="B628" s="11"/>
      <c r="C628" s="15">
        <v>44635</v>
      </c>
      <c r="D628" s="16">
        <v>0.59373842592592596</v>
      </c>
      <c r="E628" s="16"/>
      <c r="F628" s="13">
        <v>77.481249999999989</v>
      </c>
      <c r="G628" s="12">
        <v>72.45</v>
      </c>
      <c r="H628" s="12">
        <v>74.06</v>
      </c>
      <c r="I628" s="12">
        <v>83.72</v>
      </c>
      <c r="J628" s="12">
        <v>76.474999999999994</v>
      </c>
      <c r="K628" s="12">
        <v>78.89</v>
      </c>
      <c r="L628" s="12">
        <v>73.254999999999995</v>
      </c>
      <c r="M628" s="12">
        <v>102</v>
      </c>
      <c r="N628" s="12">
        <v>59</v>
      </c>
      <c r="O628" s="13">
        <v>77.481249999999989</v>
      </c>
      <c r="P628" s="17" t="s">
        <v>138</v>
      </c>
      <c r="Q628" s="14" t="s">
        <v>10</v>
      </c>
      <c r="R628" s="14" t="s">
        <v>15</v>
      </c>
      <c r="S628" s="14" t="s">
        <v>119</v>
      </c>
      <c r="T628" s="14" t="s">
        <v>143</v>
      </c>
    </row>
    <row r="629" spans="1:20" x14ac:dyDescent="0.3">
      <c r="A629" s="11">
        <v>44635.593807870369</v>
      </c>
      <c r="B629" s="11"/>
      <c r="C629" s="15">
        <v>44635</v>
      </c>
      <c r="D629" s="16">
        <v>0.59380787037037031</v>
      </c>
      <c r="E629" s="16"/>
      <c r="F629" s="13">
        <v>106.68375</v>
      </c>
      <c r="G629" s="12">
        <v>98.100000000000009</v>
      </c>
      <c r="H629" s="12">
        <v>100.28</v>
      </c>
      <c r="I629" s="12">
        <v>113.36</v>
      </c>
      <c r="J629" s="12">
        <v>103.55</v>
      </c>
      <c r="K629" s="12">
        <v>106.82</v>
      </c>
      <c r="L629" s="12">
        <v>109</v>
      </c>
      <c r="M629" s="12">
        <v>116.63000000000001</v>
      </c>
      <c r="N629" s="12">
        <v>105.73</v>
      </c>
      <c r="O629" s="13">
        <v>106.68375</v>
      </c>
      <c r="P629" s="17" t="s">
        <v>138</v>
      </c>
      <c r="Q629" s="14" t="s">
        <v>10</v>
      </c>
      <c r="R629" s="14" t="s">
        <v>15</v>
      </c>
      <c r="S629" s="14" t="s">
        <v>119</v>
      </c>
      <c r="T629" s="14" t="s">
        <v>143</v>
      </c>
    </row>
    <row r="630" spans="1:20" x14ac:dyDescent="0.3">
      <c r="A630" s="11">
        <v>44635.593981481485</v>
      </c>
      <c r="B630" s="11"/>
      <c r="C630" s="15">
        <v>44635</v>
      </c>
      <c r="D630" s="16">
        <v>0.59398148148148155</v>
      </c>
      <c r="E630" s="16"/>
      <c r="F630" s="13">
        <v>104.72624999999999</v>
      </c>
      <c r="G630" s="12">
        <v>96.3</v>
      </c>
      <c r="H630" s="12">
        <v>98.44</v>
      </c>
      <c r="I630" s="12">
        <v>111.28</v>
      </c>
      <c r="J630" s="12">
        <v>101.64999999999999</v>
      </c>
      <c r="K630" s="12">
        <v>104.86</v>
      </c>
      <c r="L630" s="12">
        <v>107</v>
      </c>
      <c r="M630" s="12">
        <v>114.49000000000001</v>
      </c>
      <c r="N630" s="12">
        <v>103.78999999999999</v>
      </c>
      <c r="O630" s="13">
        <v>104.72624999999999</v>
      </c>
      <c r="P630" s="17" t="s">
        <v>138</v>
      </c>
      <c r="Q630" s="14" t="s">
        <v>10</v>
      </c>
      <c r="R630" s="14" t="s">
        <v>15</v>
      </c>
      <c r="S630" s="14" t="s">
        <v>119</v>
      </c>
      <c r="T630" s="14" t="s">
        <v>143</v>
      </c>
    </row>
    <row r="631" spans="1:20" x14ac:dyDescent="0.3">
      <c r="A631" s="11">
        <v>44635.59412037037</v>
      </c>
      <c r="B631" s="11"/>
      <c r="C631" s="15">
        <v>44635</v>
      </c>
      <c r="D631" s="16">
        <v>0.59412037037037035</v>
      </c>
      <c r="E631" s="16"/>
      <c r="F631" s="13">
        <v>100.81125000000002</v>
      </c>
      <c r="G631" s="12">
        <v>92.7</v>
      </c>
      <c r="H631" s="12">
        <v>94.76</v>
      </c>
      <c r="I631" s="12">
        <v>107.12</v>
      </c>
      <c r="J631" s="12">
        <v>97.85</v>
      </c>
      <c r="K631" s="12">
        <v>100.94</v>
      </c>
      <c r="L631" s="12">
        <v>103</v>
      </c>
      <c r="M631" s="12">
        <v>110.21000000000001</v>
      </c>
      <c r="N631" s="12">
        <v>99.91</v>
      </c>
      <c r="O631" s="13">
        <v>100.81125000000002</v>
      </c>
      <c r="P631" s="17" t="s">
        <v>138</v>
      </c>
      <c r="Q631" s="14" t="s">
        <v>10</v>
      </c>
      <c r="R631" s="14" t="s">
        <v>15</v>
      </c>
      <c r="S631" s="14" t="s">
        <v>119</v>
      </c>
      <c r="T631" s="14" t="s">
        <v>143</v>
      </c>
    </row>
    <row r="632" spans="1:20" x14ac:dyDescent="0.3">
      <c r="A632" s="11">
        <v>44635.594247685185</v>
      </c>
      <c r="B632" s="11"/>
      <c r="C632" s="15">
        <v>44635</v>
      </c>
      <c r="D632" s="16">
        <v>0.59424768518518511</v>
      </c>
      <c r="E632" s="16"/>
      <c r="F632" s="13">
        <v>81.547500000000014</v>
      </c>
      <c r="G632" s="12">
        <v>74.7</v>
      </c>
      <c r="H632" s="12">
        <v>76.36</v>
      </c>
      <c r="I632" s="12">
        <v>86.320000000000007</v>
      </c>
      <c r="J632" s="12">
        <v>78.849999999999994</v>
      </c>
      <c r="K632" s="12">
        <v>81.34</v>
      </c>
      <c r="L632" s="12">
        <v>102</v>
      </c>
      <c r="M632" s="12">
        <v>88.81</v>
      </c>
      <c r="N632" s="12">
        <v>64</v>
      </c>
      <c r="O632" s="13">
        <v>81.547500000000014</v>
      </c>
      <c r="P632" s="17" t="s">
        <v>138</v>
      </c>
      <c r="Q632" s="14" t="s">
        <v>10</v>
      </c>
      <c r="R632" s="14" t="s">
        <v>15</v>
      </c>
      <c r="S632" s="14" t="s">
        <v>119</v>
      </c>
      <c r="T632" s="14" t="s">
        <v>143</v>
      </c>
    </row>
    <row r="633" spans="1:20" x14ac:dyDescent="0.3">
      <c r="A633" s="11">
        <v>44635.59443287037</v>
      </c>
      <c r="B633" s="11"/>
      <c r="C633" s="15">
        <v>44635</v>
      </c>
      <c r="D633" s="16">
        <v>0.5944328703703704</v>
      </c>
      <c r="E633" s="16"/>
      <c r="F633" s="13">
        <v>89.260416666666671</v>
      </c>
      <c r="G633" s="12">
        <v>82.5</v>
      </c>
      <c r="H633" s="12">
        <v>84.333333333333343</v>
      </c>
      <c r="I633" s="12">
        <v>95.333333333333343</v>
      </c>
      <c r="J633" s="12">
        <v>87.083333333333329</v>
      </c>
      <c r="K633" s="12">
        <v>89.833333333333343</v>
      </c>
      <c r="L633" s="12">
        <v>103</v>
      </c>
      <c r="M633" s="12">
        <v>105</v>
      </c>
      <c r="N633" s="12">
        <v>67</v>
      </c>
      <c r="O633" s="13">
        <v>89.260416666666671</v>
      </c>
      <c r="P633" s="17" t="s">
        <v>138</v>
      </c>
      <c r="Q633" s="14" t="s">
        <v>10</v>
      </c>
      <c r="R633" s="14" t="s">
        <v>15</v>
      </c>
      <c r="S633" s="14" t="s">
        <v>119</v>
      </c>
      <c r="T633" s="14" t="s">
        <v>143</v>
      </c>
    </row>
    <row r="634" spans="1:20" x14ac:dyDescent="0.3">
      <c r="A634" s="11">
        <v>44635.594444444447</v>
      </c>
      <c r="B634" s="11"/>
      <c r="C634" s="15">
        <v>44635</v>
      </c>
      <c r="D634" s="16">
        <v>0.59444444444444444</v>
      </c>
      <c r="E634" s="16"/>
      <c r="F634" s="13">
        <v>98.980000000000018</v>
      </c>
      <c r="G634" s="12">
        <v>101</v>
      </c>
      <c r="H634" s="12">
        <v>92.92</v>
      </c>
      <c r="I634" s="12">
        <v>105.04</v>
      </c>
      <c r="J634" s="12">
        <v>95.949999999999989</v>
      </c>
      <c r="K634" s="12">
        <v>98.98</v>
      </c>
      <c r="L634" s="12">
        <v>91.91</v>
      </c>
      <c r="M634" s="12">
        <v>108.07000000000001</v>
      </c>
      <c r="N634" s="12">
        <v>97.97</v>
      </c>
      <c r="O634" s="13">
        <v>98.980000000000018</v>
      </c>
      <c r="P634" s="17" t="s">
        <v>138</v>
      </c>
      <c r="Q634" s="14" t="s">
        <v>10</v>
      </c>
      <c r="R634" s="14" t="s">
        <v>15</v>
      </c>
      <c r="S634" s="14" t="s">
        <v>119</v>
      </c>
      <c r="T634" s="14" t="s">
        <v>143</v>
      </c>
    </row>
    <row r="635" spans="1:20" x14ac:dyDescent="0.3">
      <c r="A635" s="11">
        <v>44635.594502314816</v>
      </c>
      <c r="B635" s="11"/>
      <c r="C635" s="15">
        <v>44635</v>
      </c>
      <c r="D635" s="16">
        <v>0.59450231481481486</v>
      </c>
      <c r="E635" s="16"/>
      <c r="F635" s="13">
        <v>98.853750000000005</v>
      </c>
      <c r="G635" s="12">
        <v>90.9</v>
      </c>
      <c r="H635" s="12">
        <v>92.92</v>
      </c>
      <c r="I635" s="12">
        <v>105.04</v>
      </c>
      <c r="J635" s="12">
        <v>95.949999999999989</v>
      </c>
      <c r="K635" s="12">
        <v>98.98</v>
      </c>
      <c r="L635" s="12">
        <v>101</v>
      </c>
      <c r="M635" s="12">
        <v>108.07000000000001</v>
      </c>
      <c r="N635" s="12">
        <v>97.97</v>
      </c>
      <c r="O635" s="13">
        <v>98.853750000000005</v>
      </c>
      <c r="P635" s="17" t="s">
        <v>138</v>
      </c>
      <c r="Q635" s="14" t="s">
        <v>10</v>
      </c>
      <c r="R635" s="14" t="s">
        <v>15</v>
      </c>
      <c r="S635" s="14" t="s">
        <v>119</v>
      </c>
      <c r="T635" s="14" t="s">
        <v>143</v>
      </c>
    </row>
    <row r="636" spans="1:20" x14ac:dyDescent="0.3">
      <c r="A636" s="11">
        <v>44635.594652777778</v>
      </c>
      <c r="B636" s="11"/>
      <c r="C636" s="15">
        <v>44635</v>
      </c>
      <c r="D636" s="16">
        <v>0.59465277777777781</v>
      </c>
      <c r="E636" s="16"/>
      <c r="F636" s="13">
        <v>103.7475</v>
      </c>
      <c r="G636" s="12">
        <v>95.4</v>
      </c>
      <c r="H636" s="12">
        <v>97.52000000000001</v>
      </c>
      <c r="I636" s="12">
        <v>110.24000000000001</v>
      </c>
      <c r="J636" s="12">
        <v>100.69999999999999</v>
      </c>
      <c r="K636" s="12">
        <v>103.88</v>
      </c>
      <c r="L636" s="12">
        <v>106</v>
      </c>
      <c r="M636" s="12">
        <v>113.42</v>
      </c>
      <c r="N636" s="12">
        <v>102.82</v>
      </c>
      <c r="O636" s="13">
        <v>103.7475</v>
      </c>
      <c r="P636" s="17" t="s">
        <v>138</v>
      </c>
      <c r="Q636" s="14" t="s">
        <v>10</v>
      </c>
      <c r="R636" s="14" t="s">
        <v>15</v>
      </c>
      <c r="S636" s="14" t="s">
        <v>119</v>
      </c>
      <c r="T636" s="14" t="s">
        <v>143</v>
      </c>
    </row>
    <row r="637" spans="1:20" x14ac:dyDescent="0.3">
      <c r="A637" s="11">
        <v>44635.594837962963</v>
      </c>
      <c r="B637" s="11"/>
      <c r="C637" s="15">
        <v>44635</v>
      </c>
      <c r="D637" s="16">
        <v>0.59483796296296299</v>
      </c>
      <c r="E637" s="16"/>
      <c r="F637" s="13">
        <v>106.68375</v>
      </c>
      <c r="G637" s="12">
        <v>98.100000000000009</v>
      </c>
      <c r="H637" s="12">
        <v>100.28</v>
      </c>
      <c r="I637" s="12">
        <v>113.36</v>
      </c>
      <c r="J637" s="12">
        <v>103.55</v>
      </c>
      <c r="K637" s="12">
        <v>106.82</v>
      </c>
      <c r="L637" s="12">
        <v>109</v>
      </c>
      <c r="M637" s="12">
        <v>116.63000000000001</v>
      </c>
      <c r="N637" s="12">
        <v>105.73</v>
      </c>
      <c r="O637" s="13">
        <v>106.68375</v>
      </c>
      <c r="P637" s="17" t="s">
        <v>138</v>
      </c>
      <c r="Q637" s="14" t="s">
        <v>10</v>
      </c>
      <c r="R637" s="14" t="s">
        <v>15</v>
      </c>
      <c r="S637" s="14" t="s">
        <v>119</v>
      </c>
      <c r="T637" s="14" t="s">
        <v>143</v>
      </c>
    </row>
    <row r="638" spans="1:20" x14ac:dyDescent="0.3">
      <c r="A638" s="11">
        <v>44635.594965277778</v>
      </c>
      <c r="B638" s="11"/>
      <c r="C638" s="15">
        <v>44635</v>
      </c>
      <c r="D638" s="16">
        <v>0.59496527777777775</v>
      </c>
      <c r="E638" s="16"/>
      <c r="F638" s="13">
        <v>107.66250000000001</v>
      </c>
      <c r="G638" s="12">
        <v>99</v>
      </c>
      <c r="H638" s="12">
        <v>101.2</v>
      </c>
      <c r="I638" s="12">
        <v>114.4</v>
      </c>
      <c r="J638" s="12">
        <v>104.5</v>
      </c>
      <c r="K638" s="12">
        <v>107.8</v>
      </c>
      <c r="L638" s="12">
        <v>110</v>
      </c>
      <c r="M638" s="12">
        <v>117.7</v>
      </c>
      <c r="N638" s="12">
        <v>106.7</v>
      </c>
      <c r="O638" s="13">
        <v>107.66250000000001</v>
      </c>
      <c r="P638" s="17" t="s">
        <v>138</v>
      </c>
      <c r="Q638" s="14" t="s">
        <v>10</v>
      </c>
      <c r="R638" s="14" t="s">
        <v>15</v>
      </c>
      <c r="S638" s="14" t="s">
        <v>119</v>
      </c>
      <c r="T638" s="14" t="s">
        <v>143</v>
      </c>
    </row>
    <row r="639" spans="1:20" x14ac:dyDescent="0.3">
      <c r="A639" s="11">
        <v>44635.595127314817</v>
      </c>
      <c r="B639" s="11"/>
      <c r="C639" s="15">
        <v>44635</v>
      </c>
      <c r="D639" s="16">
        <v>0.59512731481481485</v>
      </c>
      <c r="E639" s="16"/>
      <c r="F639" s="13">
        <v>87.637500000000003</v>
      </c>
      <c r="G639" s="12">
        <v>81</v>
      </c>
      <c r="H639" s="12">
        <v>82.8</v>
      </c>
      <c r="I639" s="12">
        <v>93.600000000000009</v>
      </c>
      <c r="J639" s="12">
        <v>85.5</v>
      </c>
      <c r="K639" s="12">
        <v>88.2</v>
      </c>
      <c r="L639" s="12">
        <v>107</v>
      </c>
      <c r="M639" s="12">
        <v>107</v>
      </c>
      <c r="N639" s="12">
        <v>56</v>
      </c>
      <c r="O639" s="13">
        <v>87.637500000000003</v>
      </c>
      <c r="P639" s="17" t="s">
        <v>138</v>
      </c>
      <c r="Q639" s="14" t="s">
        <v>10</v>
      </c>
      <c r="R639" s="14" t="s">
        <v>15</v>
      </c>
      <c r="S639" s="14" t="s">
        <v>119</v>
      </c>
      <c r="T639" s="14" t="s">
        <v>143</v>
      </c>
    </row>
    <row r="640" spans="1:20" x14ac:dyDescent="0.3">
      <c r="A640" s="11">
        <v>44635.595196759263</v>
      </c>
      <c r="B640" s="11"/>
      <c r="C640" s="15">
        <v>44635</v>
      </c>
      <c r="D640" s="16">
        <v>0.59519675925925919</v>
      </c>
      <c r="E640" s="16"/>
      <c r="F640" s="13">
        <v>107.66250000000001</v>
      </c>
      <c r="G640" s="12">
        <v>99</v>
      </c>
      <c r="H640" s="12">
        <v>101.2</v>
      </c>
      <c r="I640" s="12">
        <v>114.4</v>
      </c>
      <c r="J640" s="12">
        <v>104.5</v>
      </c>
      <c r="K640" s="12">
        <v>107.8</v>
      </c>
      <c r="L640" s="12">
        <v>110</v>
      </c>
      <c r="M640" s="12">
        <v>117.7</v>
      </c>
      <c r="N640" s="12">
        <v>106.7</v>
      </c>
      <c r="O640" s="13">
        <v>107.66250000000001</v>
      </c>
      <c r="P640" s="17" t="s">
        <v>138</v>
      </c>
      <c r="Q640" s="14" t="s">
        <v>10</v>
      </c>
      <c r="R640" s="14" t="s">
        <v>15</v>
      </c>
      <c r="S640" s="14" t="s">
        <v>119</v>
      </c>
      <c r="T640" s="14" t="s">
        <v>143</v>
      </c>
    </row>
    <row r="641" spans="1:20" x14ac:dyDescent="0.3">
      <c r="A641" s="11">
        <v>44635.595555555556</v>
      </c>
      <c r="B641" s="11"/>
      <c r="C641" s="15">
        <v>44635</v>
      </c>
      <c r="D641" s="16">
        <v>0.5955555555555555</v>
      </c>
      <c r="E641" s="16"/>
      <c r="F641" s="13">
        <v>74.786249999999995</v>
      </c>
      <c r="G641" s="12">
        <v>69.3</v>
      </c>
      <c r="H641" s="12">
        <v>70.84</v>
      </c>
      <c r="I641" s="12">
        <v>80.08</v>
      </c>
      <c r="J641" s="12">
        <v>73.149999999999991</v>
      </c>
      <c r="K641" s="12">
        <v>75.459999999999994</v>
      </c>
      <c r="L641" s="12">
        <v>70.070000000000007</v>
      </c>
      <c r="M641" s="12">
        <v>82.39</v>
      </c>
      <c r="N641" s="12">
        <v>77</v>
      </c>
      <c r="O641" s="13">
        <v>74.786249999999995</v>
      </c>
      <c r="P641" s="17" t="s">
        <v>138</v>
      </c>
      <c r="Q641" s="14" t="s">
        <v>10</v>
      </c>
      <c r="R641" s="14" t="s">
        <v>15</v>
      </c>
      <c r="S641" s="14" t="s">
        <v>119</v>
      </c>
      <c r="T641" s="14" t="s">
        <v>143</v>
      </c>
    </row>
    <row r="642" spans="1:20" x14ac:dyDescent="0.3">
      <c r="A642" s="11">
        <v>44635.595821759256</v>
      </c>
      <c r="B642" s="11"/>
      <c r="C642" s="15">
        <v>44635</v>
      </c>
      <c r="D642" s="16">
        <v>0.59582175925925929</v>
      </c>
      <c r="E642" s="16"/>
      <c r="F642" s="13">
        <v>98.997916666666669</v>
      </c>
      <c r="G642" s="12">
        <v>91.5</v>
      </c>
      <c r="H642" s="12">
        <v>93.533333333333346</v>
      </c>
      <c r="I642" s="12">
        <v>105.73333333333335</v>
      </c>
      <c r="J642" s="12">
        <v>96.583333333333329</v>
      </c>
      <c r="K642" s="12">
        <v>99.63333333333334</v>
      </c>
      <c r="L642" s="12">
        <v>110</v>
      </c>
      <c r="M642" s="12">
        <v>120</v>
      </c>
      <c r="N642" s="12">
        <v>75</v>
      </c>
      <c r="O642" s="13">
        <v>98.997916666666669</v>
      </c>
      <c r="P642" s="17" t="s">
        <v>138</v>
      </c>
      <c r="Q642" s="14" t="s">
        <v>10</v>
      </c>
      <c r="R642" s="14" t="s">
        <v>15</v>
      </c>
      <c r="S642" s="14" t="s">
        <v>119</v>
      </c>
      <c r="T642" s="14" t="s">
        <v>143</v>
      </c>
    </row>
    <row r="643" spans="1:20" x14ac:dyDescent="0.3">
      <c r="A643" s="11">
        <v>44635.596516203703</v>
      </c>
      <c r="B643" s="11"/>
      <c r="C643" s="15">
        <v>44635</v>
      </c>
      <c r="D643" s="16">
        <v>0.59651620370370373</v>
      </c>
      <c r="E643" s="16"/>
      <c r="F643" s="13">
        <v>100.94541666666667</v>
      </c>
      <c r="G643" s="12">
        <v>93.300000000000011</v>
      </c>
      <c r="H643" s="12">
        <v>95.373333333333335</v>
      </c>
      <c r="I643" s="12">
        <v>107.81333333333335</v>
      </c>
      <c r="J643" s="12">
        <v>98.483333333333334</v>
      </c>
      <c r="K643" s="12">
        <v>101.59333333333333</v>
      </c>
      <c r="L643" s="12">
        <v>108</v>
      </c>
      <c r="M643" s="12">
        <v>123</v>
      </c>
      <c r="N643" s="12">
        <v>80</v>
      </c>
      <c r="O643" s="13">
        <v>100.94541666666667</v>
      </c>
      <c r="P643" s="17" t="s">
        <v>138</v>
      </c>
      <c r="Q643" s="14" t="s">
        <v>10</v>
      </c>
      <c r="R643" s="14" t="s">
        <v>15</v>
      </c>
      <c r="S643" s="14" t="s">
        <v>119</v>
      </c>
      <c r="T643" s="14" t="s">
        <v>143</v>
      </c>
    </row>
    <row r="644" spans="1:20" x14ac:dyDescent="0.3">
      <c r="A644" s="11">
        <v>44635.597210648149</v>
      </c>
      <c r="B644" s="11"/>
      <c r="C644" s="15">
        <v>44635</v>
      </c>
      <c r="D644" s="16">
        <v>0.59721064814814817</v>
      </c>
      <c r="E644" s="16"/>
      <c r="F644" s="13">
        <v>96.725833333333341</v>
      </c>
      <c r="G644" s="12">
        <v>89.399999999999991</v>
      </c>
      <c r="H644" s="12">
        <v>91.38666666666667</v>
      </c>
      <c r="I644" s="12">
        <v>103.30666666666667</v>
      </c>
      <c r="J644" s="12">
        <v>94.36666666666666</v>
      </c>
      <c r="K644" s="12">
        <v>97.346666666666664</v>
      </c>
      <c r="L644" s="12">
        <v>107</v>
      </c>
      <c r="M644" s="12">
        <v>121</v>
      </c>
      <c r="N644" s="12">
        <v>70</v>
      </c>
      <c r="O644" s="13">
        <v>96.725833333333341</v>
      </c>
      <c r="P644" s="17" t="s">
        <v>138</v>
      </c>
      <c r="Q644" s="14" t="s">
        <v>10</v>
      </c>
      <c r="R644" s="14" t="s">
        <v>15</v>
      </c>
      <c r="S644" s="14" t="s">
        <v>119</v>
      </c>
      <c r="T644" s="14" t="s">
        <v>143</v>
      </c>
    </row>
    <row r="645" spans="1:20" x14ac:dyDescent="0.3">
      <c r="A645" s="11">
        <v>44635.597905092596</v>
      </c>
      <c r="B645" s="11"/>
      <c r="C645" s="15">
        <v>44635</v>
      </c>
      <c r="D645" s="16">
        <v>0.59790509259259261</v>
      </c>
      <c r="E645" s="16"/>
      <c r="F645" s="13">
        <v>90.234166666666681</v>
      </c>
      <c r="G645" s="12">
        <v>83.4</v>
      </c>
      <c r="H645" s="12">
        <v>85.253333333333345</v>
      </c>
      <c r="I645" s="12">
        <v>96.373333333333335</v>
      </c>
      <c r="J645" s="12">
        <v>88.033333333333331</v>
      </c>
      <c r="K645" s="12">
        <v>90.813333333333333</v>
      </c>
      <c r="L645" s="12">
        <v>106</v>
      </c>
      <c r="M645" s="12">
        <v>110</v>
      </c>
      <c r="N645" s="12">
        <v>62</v>
      </c>
      <c r="O645" s="13">
        <v>90.234166666666681</v>
      </c>
      <c r="P645" s="17" t="s">
        <v>138</v>
      </c>
      <c r="Q645" s="14" t="s">
        <v>10</v>
      </c>
      <c r="R645" s="14" t="s">
        <v>15</v>
      </c>
      <c r="S645" s="14" t="s">
        <v>119</v>
      </c>
      <c r="T645" s="14" t="s">
        <v>143</v>
      </c>
    </row>
    <row r="646" spans="1:20" x14ac:dyDescent="0.3">
      <c r="A646" s="11">
        <v>44635.597916666666</v>
      </c>
      <c r="B646" s="11"/>
      <c r="C646" s="15">
        <v>44635</v>
      </c>
      <c r="D646" s="16">
        <v>0.59791666666666665</v>
      </c>
      <c r="E646" s="16"/>
      <c r="F646" s="13">
        <v>106.82000000000001</v>
      </c>
      <c r="G646" s="12">
        <v>109</v>
      </c>
      <c r="H646" s="12">
        <v>100.28</v>
      </c>
      <c r="I646" s="12">
        <v>113.36</v>
      </c>
      <c r="J646" s="12">
        <v>103.55</v>
      </c>
      <c r="K646" s="12">
        <v>106.82</v>
      </c>
      <c r="L646" s="12">
        <v>99.19</v>
      </c>
      <c r="M646" s="12">
        <v>116.63000000000001</v>
      </c>
      <c r="N646" s="12">
        <v>105.73</v>
      </c>
      <c r="O646" s="13">
        <v>106.82000000000001</v>
      </c>
      <c r="P646" s="17" t="s">
        <v>138</v>
      </c>
      <c r="Q646" s="14" t="s">
        <v>10</v>
      </c>
      <c r="R646" s="14" t="s">
        <v>15</v>
      </c>
      <c r="S646" s="14" t="s">
        <v>119</v>
      </c>
      <c r="T646" s="14" t="s">
        <v>143</v>
      </c>
    </row>
    <row r="647" spans="1:20" x14ac:dyDescent="0.3">
      <c r="A647" s="11">
        <v>44635.598599537036</v>
      </c>
      <c r="B647" s="11"/>
      <c r="C647" s="15">
        <v>44635</v>
      </c>
      <c r="D647" s="16">
        <v>0.59859953703703705</v>
      </c>
      <c r="E647" s="16"/>
      <c r="F647" s="13">
        <v>90.883333333333326</v>
      </c>
      <c r="G647" s="12">
        <v>84</v>
      </c>
      <c r="H647" s="12">
        <v>85.86666666666666</v>
      </c>
      <c r="I647" s="12">
        <v>97.066666666666663</v>
      </c>
      <c r="J647" s="12">
        <v>88.666666666666657</v>
      </c>
      <c r="K647" s="12">
        <v>91.466666666666654</v>
      </c>
      <c r="L647" s="12">
        <v>105</v>
      </c>
      <c r="M647" s="12">
        <v>107</v>
      </c>
      <c r="N647" s="12">
        <v>68</v>
      </c>
      <c r="O647" s="13">
        <v>90.883333333333326</v>
      </c>
      <c r="P647" s="17" t="s">
        <v>138</v>
      </c>
      <c r="Q647" s="14" t="s">
        <v>10</v>
      </c>
      <c r="R647" s="14" t="s">
        <v>15</v>
      </c>
      <c r="S647" s="14" t="s">
        <v>119</v>
      </c>
      <c r="T647" s="14" t="s">
        <v>143</v>
      </c>
    </row>
    <row r="648" spans="1:20" x14ac:dyDescent="0.3">
      <c r="A648" s="11">
        <v>44635.599293981482</v>
      </c>
      <c r="B648" s="11"/>
      <c r="C648" s="15">
        <v>44635</v>
      </c>
      <c r="D648" s="16">
        <v>0.5992939814814815</v>
      </c>
      <c r="E648" s="16"/>
      <c r="F648" s="13">
        <v>91.532499999999999</v>
      </c>
      <c r="G648" s="12">
        <v>84.600000000000009</v>
      </c>
      <c r="H648" s="12">
        <v>86.48</v>
      </c>
      <c r="I648" s="12">
        <v>97.76</v>
      </c>
      <c r="J648" s="12">
        <v>89.3</v>
      </c>
      <c r="K648" s="12">
        <v>92.12</v>
      </c>
      <c r="L648" s="12">
        <v>101</v>
      </c>
      <c r="M648" s="12">
        <v>109</v>
      </c>
      <c r="N648" s="12">
        <v>72</v>
      </c>
      <c r="O648" s="13">
        <v>91.532499999999999</v>
      </c>
      <c r="P648" s="17" t="s">
        <v>138</v>
      </c>
      <c r="Q648" s="14" t="s">
        <v>10</v>
      </c>
      <c r="R648" s="14" t="s">
        <v>15</v>
      </c>
      <c r="S648" s="14" t="s">
        <v>119</v>
      </c>
      <c r="T648" s="14" t="s">
        <v>143</v>
      </c>
    </row>
    <row r="649" spans="1:20" x14ac:dyDescent="0.3">
      <c r="A649" s="11">
        <v>44635.59951388889</v>
      </c>
      <c r="B649" s="11"/>
      <c r="C649" s="15">
        <v>44635</v>
      </c>
      <c r="D649" s="16">
        <v>0.5995138888888889</v>
      </c>
      <c r="E649" s="16"/>
      <c r="F649" s="13">
        <v>101.79</v>
      </c>
      <c r="G649" s="12">
        <v>93.600000000000009</v>
      </c>
      <c r="H649" s="12">
        <v>95.68</v>
      </c>
      <c r="I649" s="12">
        <v>108.16</v>
      </c>
      <c r="J649" s="12">
        <v>98.8</v>
      </c>
      <c r="K649" s="12">
        <v>101.92</v>
      </c>
      <c r="L649" s="12">
        <v>104</v>
      </c>
      <c r="M649" s="12">
        <v>111.28</v>
      </c>
      <c r="N649" s="12">
        <v>100.88</v>
      </c>
      <c r="O649" s="13">
        <v>101.79</v>
      </c>
      <c r="P649" s="17" t="s">
        <v>138</v>
      </c>
      <c r="Q649" s="14" t="s">
        <v>10</v>
      </c>
      <c r="R649" s="14" t="s">
        <v>15</v>
      </c>
      <c r="S649" s="14" t="s">
        <v>119</v>
      </c>
      <c r="T649" s="14" t="s">
        <v>143</v>
      </c>
    </row>
    <row r="650" spans="1:20" x14ac:dyDescent="0.3">
      <c r="A650" s="11">
        <v>44635.599988425929</v>
      </c>
      <c r="B650" s="11"/>
      <c r="C650" s="15">
        <v>44635</v>
      </c>
      <c r="D650" s="16">
        <v>0.59998842592592594</v>
      </c>
      <c r="E650" s="16"/>
      <c r="F650" s="13">
        <v>96.076666666666682</v>
      </c>
      <c r="G650" s="12">
        <v>88.800000000000011</v>
      </c>
      <c r="H650" s="12">
        <v>90.773333333333341</v>
      </c>
      <c r="I650" s="12">
        <v>102.61333333333334</v>
      </c>
      <c r="J650" s="12">
        <v>93.733333333333334</v>
      </c>
      <c r="K650" s="12">
        <v>96.693333333333342</v>
      </c>
      <c r="L650" s="12">
        <v>110</v>
      </c>
      <c r="M650" s="12">
        <v>107</v>
      </c>
      <c r="N650" s="12">
        <v>79</v>
      </c>
      <c r="O650" s="13">
        <v>96.076666666666682</v>
      </c>
      <c r="P650" s="17" t="s">
        <v>138</v>
      </c>
      <c r="Q650" s="14" t="s">
        <v>10</v>
      </c>
      <c r="R650" s="14" t="s">
        <v>15</v>
      </c>
      <c r="S650" s="14" t="s">
        <v>119</v>
      </c>
      <c r="T650" s="14" t="s">
        <v>143</v>
      </c>
    </row>
    <row r="651" spans="1:20" x14ac:dyDescent="0.3">
      <c r="A651" s="11">
        <v>44635.600057870368</v>
      </c>
      <c r="B651" s="11"/>
      <c r="C651" s="15">
        <v>44635</v>
      </c>
      <c r="D651" s="16">
        <v>0.60005787037037039</v>
      </c>
      <c r="E651" s="16"/>
      <c r="F651" s="13">
        <v>109.62</v>
      </c>
      <c r="G651" s="12">
        <v>100.8</v>
      </c>
      <c r="H651" s="12">
        <v>103.04</v>
      </c>
      <c r="I651" s="12">
        <v>116.48</v>
      </c>
      <c r="J651" s="12">
        <v>106.39999999999999</v>
      </c>
      <c r="K651" s="12">
        <v>109.75999999999999</v>
      </c>
      <c r="L651" s="12">
        <v>112</v>
      </c>
      <c r="M651" s="12">
        <v>119.84</v>
      </c>
      <c r="N651" s="12">
        <v>108.64</v>
      </c>
      <c r="O651" s="13">
        <v>109.62</v>
      </c>
      <c r="P651" s="17" t="s">
        <v>138</v>
      </c>
      <c r="Q651" s="14" t="s">
        <v>10</v>
      </c>
      <c r="R651" s="14" t="s">
        <v>15</v>
      </c>
      <c r="S651" s="14" t="s">
        <v>119</v>
      </c>
      <c r="T651" s="14" t="s">
        <v>143</v>
      </c>
    </row>
    <row r="652" spans="1:20" x14ac:dyDescent="0.3">
      <c r="A652" s="11">
        <v>44635.600682870368</v>
      </c>
      <c r="B652" s="11"/>
      <c r="C652" s="15">
        <v>44635</v>
      </c>
      <c r="D652" s="16">
        <v>0.60068287037037038</v>
      </c>
      <c r="E652" s="16"/>
      <c r="F652" s="13">
        <v>106.215</v>
      </c>
      <c r="G652" s="12">
        <v>98.55</v>
      </c>
      <c r="H652" s="12">
        <v>100.74000000000001</v>
      </c>
      <c r="I652" s="12">
        <v>113.88000000000001</v>
      </c>
      <c r="J652" s="12">
        <v>104.02499999999999</v>
      </c>
      <c r="K652" s="12">
        <v>107.31</v>
      </c>
      <c r="L652" s="12">
        <v>111</v>
      </c>
      <c r="M652" s="12">
        <v>108</v>
      </c>
      <c r="N652" s="12">
        <v>106.215</v>
      </c>
      <c r="O652" s="13">
        <v>106.215</v>
      </c>
      <c r="P652" s="17" t="s">
        <v>138</v>
      </c>
      <c r="Q652" s="14" t="s">
        <v>10</v>
      </c>
      <c r="R652" s="14" t="s">
        <v>15</v>
      </c>
      <c r="S652" s="14" t="s">
        <v>119</v>
      </c>
      <c r="T652" s="14" t="s">
        <v>143</v>
      </c>
    </row>
    <row r="653" spans="1:20" x14ac:dyDescent="0.3">
      <c r="A653" s="11">
        <v>44635.601377314815</v>
      </c>
      <c r="B653" s="11"/>
      <c r="C653" s="15">
        <v>44635</v>
      </c>
      <c r="D653" s="16">
        <v>0.60137731481481482</v>
      </c>
      <c r="E653" s="16"/>
      <c r="F653" s="13">
        <v>101.59458333333333</v>
      </c>
      <c r="G653" s="12">
        <v>93.899999999999991</v>
      </c>
      <c r="H653" s="12">
        <v>95.986666666666665</v>
      </c>
      <c r="I653" s="12">
        <v>108.50666666666666</v>
      </c>
      <c r="J653" s="12">
        <v>99.11666666666666</v>
      </c>
      <c r="K653" s="12">
        <v>102.24666666666666</v>
      </c>
      <c r="L653" s="12">
        <v>92</v>
      </c>
      <c r="M653" s="12">
        <v>108</v>
      </c>
      <c r="N653" s="12">
        <v>113</v>
      </c>
      <c r="O653" s="13">
        <v>101.59458333333333</v>
      </c>
      <c r="P653" s="17" t="s">
        <v>138</v>
      </c>
      <c r="Q653" s="14" t="s">
        <v>10</v>
      </c>
      <c r="R653" s="14" t="s">
        <v>15</v>
      </c>
      <c r="S653" s="14" t="s">
        <v>119</v>
      </c>
      <c r="T653" s="14" t="s">
        <v>143</v>
      </c>
    </row>
    <row r="654" spans="1:20" x14ac:dyDescent="0.3">
      <c r="A654" s="11">
        <v>44635.601388888892</v>
      </c>
      <c r="B654" s="11"/>
      <c r="C654" s="15">
        <v>44635</v>
      </c>
      <c r="D654" s="16">
        <v>0.60138888888888886</v>
      </c>
      <c r="E654" s="16"/>
      <c r="F654" s="13">
        <v>97.019999999999982</v>
      </c>
      <c r="G654" s="12">
        <v>99</v>
      </c>
      <c r="H654" s="12">
        <v>91.08</v>
      </c>
      <c r="I654" s="12">
        <v>102.96000000000001</v>
      </c>
      <c r="J654" s="12">
        <v>94.05</v>
      </c>
      <c r="K654" s="12">
        <v>97.02</v>
      </c>
      <c r="L654" s="12">
        <v>90.09</v>
      </c>
      <c r="M654" s="12">
        <v>105.93</v>
      </c>
      <c r="N654" s="12">
        <v>96.03</v>
      </c>
      <c r="O654" s="13">
        <v>97.019999999999982</v>
      </c>
      <c r="P654" s="17" t="s">
        <v>138</v>
      </c>
      <c r="Q654" s="14" t="s">
        <v>10</v>
      </c>
      <c r="R654" s="14" t="s">
        <v>15</v>
      </c>
      <c r="S654" s="14" t="s">
        <v>119</v>
      </c>
      <c r="T654" s="14" t="s">
        <v>143</v>
      </c>
    </row>
    <row r="655" spans="1:20" x14ac:dyDescent="0.3">
      <c r="A655" s="11">
        <v>44635.602071759262</v>
      </c>
      <c r="B655" s="11"/>
      <c r="C655" s="15">
        <v>44635</v>
      </c>
      <c r="D655" s="16">
        <v>0.60207175925925926</v>
      </c>
      <c r="E655" s="16"/>
      <c r="F655" s="13">
        <v>96.401250000000005</v>
      </c>
      <c r="G655" s="12">
        <v>89.100000000000009</v>
      </c>
      <c r="H655" s="12">
        <v>91.08</v>
      </c>
      <c r="I655" s="12">
        <v>102.96000000000001</v>
      </c>
      <c r="J655" s="12">
        <v>94.05</v>
      </c>
      <c r="K655" s="12">
        <v>97.02</v>
      </c>
      <c r="L655" s="12">
        <v>60</v>
      </c>
      <c r="M655" s="12">
        <v>104</v>
      </c>
      <c r="N655" s="12">
        <v>133</v>
      </c>
      <c r="O655" s="13">
        <v>96.401250000000005</v>
      </c>
      <c r="P655" s="17" t="s">
        <v>138</v>
      </c>
      <c r="Q655" s="14" t="s">
        <v>10</v>
      </c>
      <c r="R655" s="14" t="s">
        <v>15</v>
      </c>
      <c r="S655" s="14" t="s">
        <v>119</v>
      </c>
      <c r="T655" s="14" t="s">
        <v>143</v>
      </c>
    </row>
    <row r="656" spans="1:20" x14ac:dyDescent="0.3">
      <c r="A656" s="11">
        <v>44635.602766203701</v>
      </c>
      <c r="B656" s="11"/>
      <c r="C656" s="15">
        <v>44635</v>
      </c>
      <c r="D656" s="16">
        <v>0.60276620370370371</v>
      </c>
      <c r="E656" s="16"/>
      <c r="F656" s="13">
        <v>98.673333333333332</v>
      </c>
      <c r="G656" s="12">
        <v>91.2</v>
      </c>
      <c r="H656" s="12">
        <v>93.226666666666659</v>
      </c>
      <c r="I656" s="12">
        <v>105.38666666666667</v>
      </c>
      <c r="J656" s="12">
        <v>96.266666666666652</v>
      </c>
      <c r="K656" s="12">
        <v>99.306666666666658</v>
      </c>
      <c r="L656" s="12">
        <v>70</v>
      </c>
      <c r="M656" s="12">
        <v>108</v>
      </c>
      <c r="N656" s="12">
        <v>126</v>
      </c>
      <c r="O656" s="13">
        <v>98.673333333333332</v>
      </c>
      <c r="P656" s="17" t="s">
        <v>138</v>
      </c>
      <c r="Q656" s="14" t="s">
        <v>10</v>
      </c>
      <c r="R656" s="14" t="s">
        <v>15</v>
      </c>
      <c r="S656" s="14" t="s">
        <v>119</v>
      </c>
      <c r="T656" s="14" t="s">
        <v>143</v>
      </c>
    </row>
    <row r="657" spans="1:20" x14ac:dyDescent="0.3">
      <c r="A657" s="11">
        <v>44635.603460648148</v>
      </c>
      <c r="B657" s="11"/>
      <c r="C657" s="15">
        <v>44635</v>
      </c>
      <c r="D657" s="16">
        <v>0.60346064814814815</v>
      </c>
      <c r="E657" s="16"/>
      <c r="F657" s="13">
        <v>97.375</v>
      </c>
      <c r="G657" s="12">
        <v>90</v>
      </c>
      <c r="H657" s="12">
        <v>92</v>
      </c>
      <c r="I657" s="12">
        <v>104</v>
      </c>
      <c r="J657" s="12">
        <v>95</v>
      </c>
      <c r="K657" s="12">
        <v>98</v>
      </c>
      <c r="L657" s="12">
        <v>61</v>
      </c>
      <c r="M657" s="12">
        <v>115</v>
      </c>
      <c r="N657" s="12">
        <v>124</v>
      </c>
      <c r="O657" s="13">
        <v>97.375</v>
      </c>
      <c r="P657" s="17" t="s">
        <v>138</v>
      </c>
      <c r="Q657" s="14" t="s">
        <v>10</v>
      </c>
      <c r="R657" s="14" t="s">
        <v>15</v>
      </c>
      <c r="S657" s="14" t="s">
        <v>119</v>
      </c>
      <c r="T657" s="14" t="s">
        <v>143</v>
      </c>
    </row>
    <row r="658" spans="1:20" x14ac:dyDescent="0.3">
      <c r="A658" s="11">
        <v>44635.604155092595</v>
      </c>
      <c r="B658" s="11"/>
      <c r="C658" s="15">
        <v>44635</v>
      </c>
      <c r="D658" s="16">
        <v>0.60415509259259259</v>
      </c>
      <c r="E658" s="16"/>
      <c r="F658" s="13">
        <v>101.27000000000001</v>
      </c>
      <c r="G658" s="12">
        <v>93.600000000000009</v>
      </c>
      <c r="H658" s="12">
        <v>95.68</v>
      </c>
      <c r="I658" s="12">
        <v>108.16</v>
      </c>
      <c r="J658" s="12">
        <v>98.8</v>
      </c>
      <c r="K658" s="12">
        <v>101.92</v>
      </c>
      <c r="L658" s="12">
        <v>62</v>
      </c>
      <c r="M658" s="12">
        <v>124</v>
      </c>
      <c r="N658" s="12">
        <v>126</v>
      </c>
      <c r="O658" s="13">
        <v>101.27000000000001</v>
      </c>
      <c r="P658" s="17" t="s">
        <v>138</v>
      </c>
      <c r="Q658" s="14" t="s">
        <v>10</v>
      </c>
      <c r="R658" s="14" t="s">
        <v>15</v>
      </c>
      <c r="S658" s="14" t="s">
        <v>119</v>
      </c>
      <c r="T658" s="14" t="s">
        <v>143</v>
      </c>
    </row>
    <row r="659" spans="1:20" x14ac:dyDescent="0.3">
      <c r="A659" s="11">
        <v>44635.604849537034</v>
      </c>
      <c r="B659" s="11"/>
      <c r="C659" s="15">
        <v>44635</v>
      </c>
      <c r="D659" s="16">
        <v>0.60484953703703703</v>
      </c>
      <c r="E659" s="16"/>
      <c r="F659" s="13">
        <v>115.22708333333334</v>
      </c>
      <c r="G659" s="12">
        <v>106.5</v>
      </c>
      <c r="H659" s="12">
        <v>108.86666666666666</v>
      </c>
      <c r="I659" s="12">
        <v>123.06666666666666</v>
      </c>
      <c r="J659" s="12">
        <v>112.41666666666666</v>
      </c>
      <c r="K659" s="12">
        <v>115.96666666666665</v>
      </c>
      <c r="L659" s="12">
        <v>85</v>
      </c>
      <c r="M659" s="12">
        <v>142</v>
      </c>
      <c r="N659" s="12">
        <v>128</v>
      </c>
      <c r="O659" s="13">
        <v>115.22708333333334</v>
      </c>
      <c r="P659" s="17" t="s">
        <v>138</v>
      </c>
      <c r="Q659" s="14" t="s">
        <v>10</v>
      </c>
      <c r="R659" s="14" t="s">
        <v>15</v>
      </c>
      <c r="S659" s="14" t="s">
        <v>119</v>
      </c>
      <c r="T659" s="14" t="s">
        <v>143</v>
      </c>
    </row>
    <row r="660" spans="1:20" x14ac:dyDescent="0.3">
      <c r="A660" s="11">
        <v>44635.604861111111</v>
      </c>
      <c r="B660" s="11"/>
      <c r="C660" s="15">
        <v>44635</v>
      </c>
      <c r="D660" s="16">
        <v>0.60486111111111118</v>
      </c>
      <c r="E660" s="16"/>
      <c r="F660" s="13">
        <v>119.55999999999999</v>
      </c>
      <c r="G660" s="12">
        <v>122</v>
      </c>
      <c r="H660" s="12">
        <v>112.24000000000001</v>
      </c>
      <c r="I660" s="12">
        <v>126.88000000000001</v>
      </c>
      <c r="J660" s="12">
        <v>115.89999999999999</v>
      </c>
      <c r="K660" s="12">
        <v>119.56</v>
      </c>
      <c r="L660" s="12">
        <v>111.02000000000001</v>
      </c>
      <c r="M660" s="12">
        <v>130.54000000000002</v>
      </c>
      <c r="N660" s="12">
        <v>118.34</v>
      </c>
      <c r="O660" s="13">
        <v>119.55999999999999</v>
      </c>
      <c r="P660" s="17" t="s">
        <v>138</v>
      </c>
      <c r="Q660" s="14" t="s">
        <v>10</v>
      </c>
      <c r="R660" s="14" t="s">
        <v>15</v>
      </c>
      <c r="S660" s="14" t="s">
        <v>119</v>
      </c>
      <c r="T660" s="14" t="s">
        <v>143</v>
      </c>
    </row>
    <row r="661" spans="1:20" x14ac:dyDescent="0.3">
      <c r="A661" s="11">
        <v>44635.605543981481</v>
      </c>
      <c r="B661" s="11"/>
      <c r="C661" s="15">
        <v>44635</v>
      </c>
      <c r="D661" s="16">
        <v>0.60554398148148147</v>
      </c>
      <c r="E661" s="16"/>
      <c r="F661" s="13">
        <v>123.34166666666667</v>
      </c>
      <c r="G661" s="12">
        <v>114</v>
      </c>
      <c r="H661" s="12">
        <v>116.53333333333335</v>
      </c>
      <c r="I661" s="12">
        <v>131.73333333333335</v>
      </c>
      <c r="J661" s="12">
        <v>120.33333333333333</v>
      </c>
      <c r="K661" s="12">
        <v>124.13333333333334</v>
      </c>
      <c r="L661" s="12">
        <v>115</v>
      </c>
      <c r="M661" s="12">
        <v>137</v>
      </c>
      <c r="N661" s="12">
        <v>128</v>
      </c>
      <c r="O661" s="13">
        <v>123.34166666666667</v>
      </c>
      <c r="P661" s="17" t="s">
        <v>138</v>
      </c>
      <c r="Q661" s="14" t="s">
        <v>10</v>
      </c>
      <c r="R661" s="14" t="s">
        <v>15</v>
      </c>
      <c r="S661" s="14" t="s">
        <v>18</v>
      </c>
      <c r="T661" s="14" t="s">
        <v>143</v>
      </c>
    </row>
    <row r="662" spans="1:20" x14ac:dyDescent="0.3">
      <c r="A662" s="11">
        <v>44635.606238425928</v>
      </c>
      <c r="B662" s="11"/>
      <c r="C662" s="15">
        <v>44635</v>
      </c>
      <c r="D662" s="16">
        <v>0.60623842592592592</v>
      </c>
      <c r="E662" s="16"/>
      <c r="F662" s="13">
        <v>126.26291666666667</v>
      </c>
      <c r="G662" s="12">
        <v>116.69999999999999</v>
      </c>
      <c r="H662" s="12">
        <v>119.29333333333334</v>
      </c>
      <c r="I662" s="12">
        <v>134.85333333333332</v>
      </c>
      <c r="J662" s="12">
        <v>123.18333333333332</v>
      </c>
      <c r="K662" s="12">
        <v>127.07333333333332</v>
      </c>
      <c r="L662" s="12">
        <v>131</v>
      </c>
      <c r="M662" s="12">
        <v>130</v>
      </c>
      <c r="N662" s="12">
        <v>128</v>
      </c>
      <c r="O662" s="13">
        <v>126.26291666666667</v>
      </c>
      <c r="P662" s="17" t="s">
        <v>138</v>
      </c>
      <c r="Q662" s="14" t="s">
        <v>10</v>
      </c>
      <c r="R662" s="14" t="s">
        <v>15</v>
      </c>
      <c r="S662" s="14" t="s">
        <v>18</v>
      </c>
      <c r="T662" s="14" t="s">
        <v>143</v>
      </c>
    </row>
    <row r="663" spans="1:20" x14ac:dyDescent="0.3">
      <c r="A663" s="11">
        <v>44635.606932870367</v>
      </c>
      <c r="B663" s="11"/>
      <c r="C663" s="15">
        <v>44635</v>
      </c>
      <c r="D663" s="16">
        <v>0.60693287037037036</v>
      </c>
      <c r="E663" s="16"/>
      <c r="F663" s="13">
        <v>127.88583333333334</v>
      </c>
      <c r="G663" s="12">
        <v>118.20000000000002</v>
      </c>
      <c r="H663" s="12">
        <v>120.82666666666668</v>
      </c>
      <c r="I663" s="12">
        <v>136.58666666666667</v>
      </c>
      <c r="J663" s="12">
        <v>124.76666666666667</v>
      </c>
      <c r="K663" s="12">
        <v>128.70666666666668</v>
      </c>
      <c r="L663" s="12">
        <v>131</v>
      </c>
      <c r="M663" s="12">
        <v>128</v>
      </c>
      <c r="N663" s="12">
        <v>135</v>
      </c>
      <c r="O663" s="13">
        <v>127.88583333333334</v>
      </c>
      <c r="P663" s="17" t="s">
        <v>138</v>
      </c>
      <c r="Q663" s="14" t="s">
        <v>10</v>
      </c>
      <c r="R663" s="14" t="s">
        <v>15</v>
      </c>
      <c r="S663" s="14" t="s">
        <v>18</v>
      </c>
      <c r="T663" s="14" t="s">
        <v>143</v>
      </c>
    </row>
    <row r="664" spans="1:20" x14ac:dyDescent="0.3">
      <c r="A664" s="11">
        <v>44635.607627314814</v>
      </c>
      <c r="B664" s="11"/>
      <c r="C664" s="15">
        <v>44635</v>
      </c>
      <c r="D664" s="16">
        <v>0.6076273148148148</v>
      </c>
      <c r="E664" s="16"/>
      <c r="F664" s="13">
        <v>126.91208333333334</v>
      </c>
      <c r="G664" s="12">
        <v>117.30000000000001</v>
      </c>
      <c r="H664" s="12">
        <v>119.90666666666668</v>
      </c>
      <c r="I664" s="12">
        <v>135.54666666666668</v>
      </c>
      <c r="J664" s="12">
        <v>123.81666666666666</v>
      </c>
      <c r="K664" s="12">
        <v>127.72666666666667</v>
      </c>
      <c r="L664" s="12">
        <v>131</v>
      </c>
      <c r="M664" s="12">
        <v>128</v>
      </c>
      <c r="N664" s="12">
        <v>132</v>
      </c>
      <c r="O664" s="13">
        <v>126.91208333333334</v>
      </c>
      <c r="P664" s="17" t="s">
        <v>138</v>
      </c>
      <c r="Q664" s="14" t="s">
        <v>10</v>
      </c>
      <c r="R664" s="14" t="s">
        <v>15</v>
      </c>
      <c r="S664" s="14" t="s">
        <v>18</v>
      </c>
      <c r="T664" s="14" t="s">
        <v>143</v>
      </c>
    </row>
    <row r="665" spans="1:20" x14ac:dyDescent="0.3">
      <c r="A665" s="11">
        <v>44635.608124999999</v>
      </c>
      <c r="B665" s="11"/>
      <c r="C665" s="15">
        <v>44635</v>
      </c>
      <c r="D665" s="16">
        <v>0.60812500000000003</v>
      </c>
      <c r="E665" s="16"/>
      <c r="F665" s="13">
        <v>130.17375000000001</v>
      </c>
      <c r="G665" s="12">
        <v>119.7</v>
      </c>
      <c r="H665" s="12">
        <v>122.36</v>
      </c>
      <c r="I665" s="12">
        <v>138.32</v>
      </c>
      <c r="J665" s="12">
        <v>126.35</v>
      </c>
      <c r="K665" s="12">
        <v>130.34</v>
      </c>
      <c r="L665" s="12">
        <v>133</v>
      </c>
      <c r="M665" s="12">
        <v>142.31</v>
      </c>
      <c r="N665" s="12">
        <v>129.01</v>
      </c>
      <c r="O665" s="13">
        <v>130.17375000000001</v>
      </c>
      <c r="P665" s="17" t="s">
        <v>138</v>
      </c>
      <c r="Q665" s="14" t="s">
        <v>10</v>
      </c>
      <c r="R665" s="14" t="s">
        <v>15</v>
      </c>
      <c r="S665" s="14" t="s">
        <v>18</v>
      </c>
      <c r="T665" s="14" t="s">
        <v>143</v>
      </c>
    </row>
    <row r="666" spans="1:20" x14ac:dyDescent="0.3">
      <c r="A666" s="11">
        <v>44635.60832175926</v>
      </c>
      <c r="B666" s="11"/>
      <c r="C666" s="15">
        <v>44635</v>
      </c>
      <c r="D666" s="16">
        <v>0.60832175925925924</v>
      </c>
      <c r="E666" s="16"/>
      <c r="F666" s="13">
        <v>127.88583333333334</v>
      </c>
      <c r="G666" s="12">
        <v>118.20000000000002</v>
      </c>
      <c r="H666" s="12">
        <v>120.82666666666668</v>
      </c>
      <c r="I666" s="12">
        <v>136.58666666666667</v>
      </c>
      <c r="J666" s="12">
        <v>124.76666666666667</v>
      </c>
      <c r="K666" s="12">
        <v>128.70666666666668</v>
      </c>
      <c r="L666" s="12">
        <v>133</v>
      </c>
      <c r="M666" s="12">
        <v>129</v>
      </c>
      <c r="N666" s="12">
        <v>132</v>
      </c>
      <c r="O666" s="13">
        <v>127.88583333333334</v>
      </c>
      <c r="P666" s="17" t="s">
        <v>138</v>
      </c>
      <c r="Q666" s="14" t="s">
        <v>10</v>
      </c>
      <c r="R666" s="14" t="s">
        <v>15</v>
      </c>
      <c r="S666" s="14" t="s">
        <v>18</v>
      </c>
      <c r="T666" s="14" t="s">
        <v>143</v>
      </c>
    </row>
    <row r="667" spans="1:20" x14ac:dyDescent="0.3">
      <c r="A667" s="11">
        <v>44635.60833333333</v>
      </c>
      <c r="B667" s="11"/>
      <c r="C667" s="15">
        <v>44635</v>
      </c>
      <c r="D667" s="16">
        <v>0.60833333333333328</v>
      </c>
      <c r="E667" s="16"/>
      <c r="F667" s="13">
        <v>90.160000000000011</v>
      </c>
      <c r="G667" s="12">
        <v>92</v>
      </c>
      <c r="H667" s="12">
        <v>84.64</v>
      </c>
      <c r="I667" s="12">
        <v>95.68</v>
      </c>
      <c r="J667" s="12">
        <v>87.399999999999991</v>
      </c>
      <c r="K667" s="12">
        <v>90.16</v>
      </c>
      <c r="L667" s="12">
        <v>83.72</v>
      </c>
      <c r="M667" s="12">
        <v>98.440000000000012</v>
      </c>
      <c r="N667" s="12">
        <v>89.24</v>
      </c>
      <c r="O667" s="13">
        <v>90.160000000000011</v>
      </c>
      <c r="P667" s="17" t="s">
        <v>138</v>
      </c>
      <c r="Q667" s="14" t="s">
        <v>10</v>
      </c>
      <c r="R667" s="14" t="s">
        <v>15</v>
      </c>
      <c r="S667" s="14" t="s">
        <v>119</v>
      </c>
      <c r="T667" s="14" t="s">
        <v>143</v>
      </c>
    </row>
    <row r="668" spans="1:20" x14ac:dyDescent="0.3">
      <c r="A668" s="11">
        <v>44635.609016203707</v>
      </c>
      <c r="B668" s="11"/>
      <c r="C668" s="15">
        <v>44635</v>
      </c>
      <c r="D668" s="16">
        <v>0.60901620370370368</v>
      </c>
      <c r="E668" s="16"/>
      <c r="F668" s="13">
        <v>131.13166666666666</v>
      </c>
      <c r="G668" s="12">
        <v>121.19999999999999</v>
      </c>
      <c r="H668" s="12">
        <v>123.89333333333333</v>
      </c>
      <c r="I668" s="12">
        <v>140.05333333333334</v>
      </c>
      <c r="J668" s="12">
        <v>127.93333333333332</v>
      </c>
      <c r="K668" s="12">
        <v>131.97333333333333</v>
      </c>
      <c r="L668" s="12">
        <v>145</v>
      </c>
      <c r="M668" s="12">
        <v>133</v>
      </c>
      <c r="N668" s="12">
        <v>126</v>
      </c>
      <c r="O668" s="13">
        <v>131.13166666666666</v>
      </c>
      <c r="P668" s="17" t="s">
        <v>138</v>
      </c>
      <c r="Q668" s="14" t="s">
        <v>10</v>
      </c>
      <c r="R668" s="14" t="s">
        <v>15</v>
      </c>
      <c r="S668" s="14" t="s">
        <v>18</v>
      </c>
      <c r="T668" s="14" t="s">
        <v>143</v>
      </c>
    </row>
    <row r="669" spans="1:20" x14ac:dyDescent="0.3">
      <c r="A669" s="11">
        <v>44635.609537037039</v>
      </c>
      <c r="B669" s="11"/>
      <c r="C669" s="15">
        <v>44635</v>
      </c>
      <c r="D669" s="16">
        <v>0.6095370370370371</v>
      </c>
      <c r="E669" s="16"/>
      <c r="F669" s="13">
        <v>115.57875</v>
      </c>
      <c r="G669" s="12">
        <v>107.10000000000001</v>
      </c>
      <c r="H669" s="12">
        <v>109.48</v>
      </c>
      <c r="I669" s="12">
        <v>123.76</v>
      </c>
      <c r="J669" s="12">
        <v>113.05</v>
      </c>
      <c r="K669" s="12">
        <v>116.62</v>
      </c>
      <c r="L669" s="12">
        <v>108.29</v>
      </c>
      <c r="M669" s="12">
        <v>127.33000000000001</v>
      </c>
      <c r="N669" s="12">
        <v>119</v>
      </c>
      <c r="O669" s="13">
        <v>115.57875</v>
      </c>
      <c r="P669" s="17" t="s">
        <v>138</v>
      </c>
      <c r="Q669" s="14" t="s">
        <v>10</v>
      </c>
      <c r="R669" s="14" t="s">
        <v>15</v>
      </c>
      <c r="S669" s="14" t="s">
        <v>119</v>
      </c>
      <c r="T669" s="14" t="s">
        <v>143</v>
      </c>
    </row>
    <row r="670" spans="1:20" x14ac:dyDescent="0.3">
      <c r="A670" s="11">
        <v>44635.609710648147</v>
      </c>
      <c r="B670" s="11"/>
      <c r="C670" s="15">
        <v>44635</v>
      </c>
      <c r="D670" s="16">
        <v>0.60971064814814813</v>
      </c>
      <c r="E670" s="16"/>
      <c r="F670" s="13">
        <v>134.70208333333335</v>
      </c>
      <c r="G670" s="12">
        <v>124.50000000000001</v>
      </c>
      <c r="H670" s="12">
        <v>127.26666666666668</v>
      </c>
      <c r="I670" s="12">
        <v>143.86666666666667</v>
      </c>
      <c r="J670" s="12">
        <v>131.41666666666666</v>
      </c>
      <c r="K670" s="12">
        <v>135.56666666666666</v>
      </c>
      <c r="L670" s="12">
        <v>145</v>
      </c>
      <c r="M670" s="12">
        <v>141</v>
      </c>
      <c r="N670" s="12">
        <v>129</v>
      </c>
      <c r="O670" s="13">
        <v>134.70208333333335</v>
      </c>
      <c r="P670" s="17" t="s">
        <v>138</v>
      </c>
      <c r="Q670" s="14" t="s">
        <v>10</v>
      </c>
      <c r="R670" s="14" t="s">
        <v>15</v>
      </c>
      <c r="S670" s="14" t="s">
        <v>18</v>
      </c>
      <c r="T670" s="14" t="s">
        <v>143</v>
      </c>
    </row>
    <row r="671" spans="1:20" x14ac:dyDescent="0.3">
      <c r="A671" s="11">
        <v>44635.610405092593</v>
      </c>
      <c r="B671" s="11"/>
      <c r="C671" s="15">
        <v>44635</v>
      </c>
      <c r="D671" s="16">
        <v>0.61040509259259257</v>
      </c>
      <c r="E671" s="16"/>
      <c r="F671" s="13">
        <v>127.23666666666666</v>
      </c>
      <c r="G671" s="12">
        <v>117.6</v>
      </c>
      <c r="H671" s="12">
        <v>120.21333333333332</v>
      </c>
      <c r="I671" s="12">
        <v>135.89333333333332</v>
      </c>
      <c r="J671" s="12">
        <v>124.13333333333331</v>
      </c>
      <c r="K671" s="12">
        <v>128.05333333333331</v>
      </c>
      <c r="L671" s="12">
        <v>132</v>
      </c>
      <c r="M671" s="12">
        <v>133</v>
      </c>
      <c r="N671" s="12">
        <v>127</v>
      </c>
      <c r="O671" s="13">
        <v>127.23666666666666</v>
      </c>
      <c r="P671" s="17" t="s">
        <v>138</v>
      </c>
      <c r="Q671" s="14" t="s">
        <v>10</v>
      </c>
      <c r="R671" s="14" t="s">
        <v>15</v>
      </c>
      <c r="S671" s="14" t="s">
        <v>18</v>
      </c>
      <c r="T671" s="14" t="s">
        <v>143</v>
      </c>
    </row>
    <row r="672" spans="1:20" x14ac:dyDescent="0.3">
      <c r="A672" s="11">
        <v>44635.611006944448</v>
      </c>
      <c r="B672" s="11"/>
      <c r="C672" s="15">
        <v>44635</v>
      </c>
      <c r="D672" s="16">
        <v>0.61100694444444448</v>
      </c>
      <c r="E672" s="16"/>
      <c r="F672" s="13">
        <v>126.25875000000001</v>
      </c>
      <c r="G672" s="12">
        <v>116.10000000000001</v>
      </c>
      <c r="H672" s="12">
        <v>118.68</v>
      </c>
      <c r="I672" s="12">
        <v>134.16</v>
      </c>
      <c r="J672" s="12">
        <v>122.55</v>
      </c>
      <c r="K672" s="12">
        <v>126.42</v>
      </c>
      <c r="L672" s="12">
        <v>129</v>
      </c>
      <c r="M672" s="12">
        <v>138.03</v>
      </c>
      <c r="N672" s="12">
        <v>125.13</v>
      </c>
      <c r="O672" s="13">
        <v>126.25875000000001</v>
      </c>
      <c r="P672" s="17" t="s">
        <v>138</v>
      </c>
      <c r="Q672" s="14" t="s">
        <v>10</v>
      </c>
      <c r="R672" s="14" t="s">
        <v>15</v>
      </c>
      <c r="S672" s="14" t="s">
        <v>18</v>
      </c>
      <c r="T672" s="14" t="s">
        <v>143</v>
      </c>
    </row>
    <row r="673" spans="1:20" x14ac:dyDescent="0.3">
      <c r="A673" s="11">
        <v>44635.61109953704</v>
      </c>
      <c r="B673" s="11"/>
      <c r="C673" s="15">
        <v>44635</v>
      </c>
      <c r="D673" s="16">
        <v>0.61109953703703701</v>
      </c>
      <c r="E673" s="16"/>
      <c r="F673" s="13">
        <v>130.48250000000002</v>
      </c>
      <c r="G673" s="12">
        <v>120.60000000000001</v>
      </c>
      <c r="H673" s="12">
        <v>123.28</v>
      </c>
      <c r="I673" s="12">
        <v>139.36000000000001</v>
      </c>
      <c r="J673" s="12">
        <v>127.3</v>
      </c>
      <c r="K673" s="12">
        <v>131.32</v>
      </c>
      <c r="L673" s="12">
        <v>134</v>
      </c>
      <c r="M673" s="12">
        <v>133</v>
      </c>
      <c r="N673" s="12">
        <v>135</v>
      </c>
      <c r="O673" s="13">
        <v>130.48250000000002</v>
      </c>
      <c r="P673" s="17" t="s">
        <v>138</v>
      </c>
      <c r="Q673" s="14" t="s">
        <v>10</v>
      </c>
      <c r="R673" s="14" t="s">
        <v>15</v>
      </c>
      <c r="S673" s="14" t="s">
        <v>18</v>
      </c>
      <c r="T673" s="14" t="s">
        <v>143</v>
      </c>
    </row>
    <row r="674" spans="1:20" x14ac:dyDescent="0.3">
      <c r="A674" s="11">
        <v>44635.611435185187</v>
      </c>
      <c r="B674" s="11"/>
      <c r="C674" s="15">
        <v>44635</v>
      </c>
      <c r="D674" s="16">
        <v>0.61143518518518525</v>
      </c>
      <c r="E674" s="16"/>
      <c r="F674" s="13">
        <v>74.480000000000018</v>
      </c>
      <c r="G674" s="12">
        <v>76</v>
      </c>
      <c r="H674" s="12">
        <v>69.92</v>
      </c>
      <c r="I674" s="12">
        <v>79.040000000000006</v>
      </c>
      <c r="J674" s="12">
        <v>72.2</v>
      </c>
      <c r="K674" s="12">
        <v>74.48</v>
      </c>
      <c r="L674" s="12">
        <v>69.16</v>
      </c>
      <c r="M674" s="12">
        <v>81.320000000000007</v>
      </c>
      <c r="N674" s="12">
        <v>73.72</v>
      </c>
      <c r="O674" s="13">
        <v>74.480000000000018</v>
      </c>
      <c r="P674" s="17" t="s">
        <v>138</v>
      </c>
      <c r="Q674" s="14" t="s">
        <v>10</v>
      </c>
      <c r="R674" s="14" t="s">
        <v>15</v>
      </c>
      <c r="S674" s="14" t="s">
        <v>119</v>
      </c>
      <c r="T674" s="14" t="s">
        <v>143</v>
      </c>
    </row>
    <row r="675" spans="1:20" x14ac:dyDescent="0.3">
      <c r="A675" s="11">
        <v>44635.611585648148</v>
      </c>
      <c r="B675" s="11"/>
      <c r="C675" s="15">
        <v>44635</v>
      </c>
      <c r="D675" s="16">
        <v>0.6115856481481482</v>
      </c>
      <c r="E675" s="16"/>
      <c r="F675" s="13">
        <v>76.342500000000001</v>
      </c>
      <c r="G675" s="12">
        <v>70.2</v>
      </c>
      <c r="H675" s="12">
        <v>71.760000000000005</v>
      </c>
      <c r="I675" s="12">
        <v>81.12</v>
      </c>
      <c r="J675" s="12">
        <v>74.099999999999994</v>
      </c>
      <c r="K675" s="12">
        <v>76.44</v>
      </c>
      <c r="L675" s="12">
        <v>78</v>
      </c>
      <c r="M675" s="12">
        <v>83.460000000000008</v>
      </c>
      <c r="N675" s="12">
        <v>75.66</v>
      </c>
      <c r="O675" s="13">
        <v>76.342500000000001</v>
      </c>
      <c r="P675" s="17" t="s">
        <v>138</v>
      </c>
      <c r="Q675" s="14" t="s">
        <v>10</v>
      </c>
      <c r="R675" s="14" t="s">
        <v>15</v>
      </c>
      <c r="S675" s="14" t="s">
        <v>119</v>
      </c>
      <c r="T675" s="14" t="s">
        <v>143</v>
      </c>
    </row>
    <row r="676" spans="1:20" x14ac:dyDescent="0.3">
      <c r="A676" s="11">
        <v>44635.611793981479</v>
      </c>
      <c r="B676" s="11"/>
      <c r="C676" s="15">
        <v>44635</v>
      </c>
      <c r="D676" s="16">
        <v>0.61179398148148145</v>
      </c>
      <c r="E676" s="16"/>
      <c r="F676" s="13">
        <v>111.33208333333333</v>
      </c>
      <c r="G676" s="12">
        <v>102.89999999999999</v>
      </c>
      <c r="H676" s="12">
        <v>105.18666666666667</v>
      </c>
      <c r="I676" s="12">
        <v>118.90666666666667</v>
      </c>
      <c r="J676" s="12">
        <v>108.61666666666666</v>
      </c>
      <c r="K676" s="12">
        <v>112.04666666666667</v>
      </c>
      <c r="L676" s="12">
        <v>77</v>
      </c>
      <c r="M676" s="12">
        <v>125</v>
      </c>
      <c r="N676" s="12">
        <v>141</v>
      </c>
      <c r="O676" s="13">
        <v>111.33208333333333</v>
      </c>
      <c r="P676" s="17" t="s">
        <v>138</v>
      </c>
      <c r="Q676" s="14" t="s">
        <v>10</v>
      </c>
      <c r="R676" s="14" t="s">
        <v>15</v>
      </c>
      <c r="S676" s="14" t="s">
        <v>119</v>
      </c>
      <c r="T676" s="14" t="s">
        <v>143</v>
      </c>
    </row>
    <row r="677" spans="1:20" x14ac:dyDescent="0.3">
      <c r="A677" s="11">
        <v>44635.612037037034</v>
      </c>
      <c r="B677" s="11"/>
      <c r="C677" s="15">
        <v>44635</v>
      </c>
      <c r="D677" s="16">
        <v>0.61203703703703705</v>
      </c>
      <c r="E677" s="16"/>
      <c r="F677" s="13">
        <v>78.400000000000006</v>
      </c>
      <c r="G677" s="12">
        <v>80</v>
      </c>
      <c r="H677" s="12">
        <v>73.600000000000009</v>
      </c>
      <c r="I677" s="12">
        <v>83.2</v>
      </c>
      <c r="J677" s="12">
        <v>76</v>
      </c>
      <c r="K677" s="12">
        <v>78.400000000000006</v>
      </c>
      <c r="L677" s="12">
        <v>72.8</v>
      </c>
      <c r="M677" s="12">
        <v>85.600000000000009</v>
      </c>
      <c r="N677" s="12">
        <v>77.599999999999994</v>
      </c>
      <c r="O677" s="13">
        <v>78.400000000000006</v>
      </c>
      <c r="P677" s="17" t="s">
        <v>138</v>
      </c>
      <c r="Q677" s="14" t="s">
        <v>10</v>
      </c>
      <c r="R677" s="14" t="s">
        <v>15</v>
      </c>
      <c r="S677" s="14" t="s">
        <v>119</v>
      </c>
      <c r="T677" s="14" t="s">
        <v>143</v>
      </c>
    </row>
    <row r="678" spans="1:20" x14ac:dyDescent="0.3">
      <c r="A678" s="11">
        <v>44635.612488425926</v>
      </c>
      <c r="B678" s="11"/>
      <c r="C678" s="15">
        <v>44635</v>
      </c>
      <c r="D678" s="16">
        <v>0.61248842592592589</v>
      </c>
      <c r="E678" s="16"/>
      <c r="F678" s="13">
        <v>104.049375</v>
      </c>
      <c r="G678" s="12">
        <v>90</v>
      </c>
      <c r="H678" s="12">
        <v>97.06</v>
      </c>
      <c r="I678" s="12">
        <v>109.72</v>
      </c>
      <c r="J678" s="12">
        <v>100.22499999999999</v>
      </c>
      <c r="K678" s="12">
        <v>103.39</v>
      </c>
      <c r="L678" s="12">
        <v>73</v>
      </c>
      <c r="M678" s="12">
        <v>122</v>
      </c>
      <c r="N678" s="12">
        <v>137</v>
      </c>
      <c r="O678" s="13">
        <v>104.049375</v>
      </c>
      <c r="P678" s="17" t="s">
        <v>138</v>
      </c>
      <c r="Q678" s="14" t="s">
        <v>10</v>
      </c>
      <c r="R678" s="14" t="s">
        <v>15</v>
      </c>
      <c r="S678" s="14" t="s">
        <v>119</v>
      </c>
      <c r="T678" s="14" t="s">
        <v>143</v>
      </c>
    </row>
    <row r="679" spans="1:20" x14ac:dyDescent="0.3">
      <c r="A679" s="11">
        <v>44629.424305555556</v>
      </c>
      <c r="B679" s="11"/>
      <c r="C679" s="15">
        <v>44629</v>
      </c>
      <c r="D679" s="16">
        <v>0.42430555555555555</v>
      </c>
      <c r="E679" s="16"/>
      <c r="F679" s="13">
        <v>99.832499999999982</v>
      </c>
      <c r="G679" s="12">
        <v>91.8</v>
      </c>
      <c r="H679" s="12">
        <v>93.84</v>
      </c>
      <c r="I679" s="12">
        <v>106.08</v>
      </c>
      <c r="J679" s="12">
        <v>96.899999999999991</v>
      </c>
      <c r="K679" s="12">
        <v>99.96</v>
      </c>
      <c r="L679" s="12">
        <v>102</v>
      </c>
      <c r="M679" s="12">
        <v>109.14</v>
      </c>
      <c r="N679" s="12">
        <v>98.94</v>
      </c>
      <c r="O679" s="13">
        <v>99.832499999999982</v>
      </c>
      <c r="P679" s="17" t="s">
        <v>136</v>
      </c>
      <c r="Q679" s="14" t="s">
        <v>11</v>
      </c>
      <c r="R679" s="14" t="s">
        <v>118</v>
      </c>
      <c r="S679" s="14" t="s">
        <v>119</v>
      </c>
      <c r="T679" s="14" t="s">
        <v>143</v>
      </c>
    </row>
    <row r="680" spans="1:20" x14ac:dyDescent="0.3">
      <c r="A680" s="11">
        <v>44629.427777777775</v>
      </c>
      <c r="B680" s="11"/>
      <c r="C680" s="15">
        <v>44629</v>
      </c>
      <c r="D680" s="16">
        <v>0.42777777777777781</v>
      </c>
      <c r="E680" s="16"/>
      <c r="F680" s="13">
        <v>64.597499999999997</v>
      </c>
      <c r="G680" s="12">
        <v>59.4</v>
      </c>
      <c r="H680" s="12">
        <v>60.720000000000006</v>
      </c>
      <c r="I680" s="12">
        <v>68.64</v>
      </c>
      <c r="J680" s="12">
        <v>62.699999999999996</v>
      </c>
      <c r="K680" s="12">
        <v>64.679999999999993</v>
      </c>
      <c r="L680" s="12">
        <v>66</v>
      </c>
      <c r="M680" s="12">
        <v>70.62</v>
      </c>
      <c r="N680" s="12">
        <v>64.02</v>
      </c>
      <c r="O680" s="13">
        <v>64.597499999999997</v>
      </c>
      <c r="P680" s="17" t="s">
        <v>136</v>
      </c>
      <c r="Q680" s="14" t="s">
        <v>11</v>
      </c>
      <c r="R680" s="14" t="s">
        <v>118</v>
      </c>
      <c r="S680" s="14" t="s">
        <v>119</v>
      </c>
      <c r="T680" s="14" t="s">
        <v>143</v>
      </c>
    </row>
    <row r="681" spans="1:20" x14ac:dyDescent="0.3">
      <c r="A681" s="11">
        <v>44629.431250000001</v>
      </c>
      <c r="B681" s="11"/>
      <c r="C681" s="15">
        <v>44629</v>
      </c>
      <c r="D681" s="16">
        <v>0.43124999999999997</v>
      </c>
      <c r="E681" s="16"/>
      <c r="F681" s="13">
        <v>84.172499999999999</v>
      </c>
      <c r="G681" s="12">
        <v>77.400000000000006</v>
      </c>
      <c r="H681" s="12">
        <v>79.12</v>
      </c>
      <c r="I681" s="12">
        <v>89.44</v>
      </c>
      <c r="J681" s="12">
        <v>81.7</v>
      </c>
      <c r="K681" s="12">
        <v>84.28</v>
      </c>
      <c r="L681" s="12">
        <v>86</v>
      </c>
      <c r="M681" s="12">
        <v>92.02000000000001</v>
      </c>
      <c r="N681" s="12">
        <v>83.42</v>
      </c>
      <c r="O681" s="13">
        <v>84.172499999999999</v>
      </c>
      <c r="P681" s="17" t="s">
        <v>136</v>
      </c>
      <c r="Q681" s="14" t="s">
        <v>11</v>
      </c>
      <c r="R681" s="14" t="s">
        <v>118</v>
      </c>
      <c r="S681" s="14" t="s">
        <v>119</v>
      </c>
      <c r="T681" s="14" t="s">
        <v>143</v>
      </c>
    </row>
    <row r="682" spans="1:20" x14ac:dyDescent="0.3">
      <c r="A682" s="11">
        <v>44634.682789351849</v>
      </c>
      <c r="B682" s="11"/>
      <c r="C682" s="15">
        <v>44634</v>
      </c>
      <c r="D682" s="16">
        <v>0.68278935185185186</v>
      </c>
      <c r="E682" s="16"/>
      <c r="F682" s="13">
        <v>92.268749999999997</v>
      </c>
      <c r="G682" s="12">
        <v>85.5</v>
      </c>
      <c r="H682" s="12">
        <v>87.4</v>
      </c>
      <c r="I682" s="12">
        <v>98.8</v>
      </c>
      <c r="J682" s="12">
        <v>90.25</v>
      </c>
      <c r="K682" s="12">
        <v>93.1</v>
      </c>
      <c r="L682" s="12">
        <v>86.45</v>
      </c>
      <c r="M682" s="12">
        <v>101.65</v>
      </c>
      <c r="N682" s="12">
        <v>95</v>
      </c>
      <c r="O682" s="13">
        <v>92.268749999999997</v>
      </c>
      <c r="P682" s="17" t="s">
        <v>139</v>
      </c>
      <c r="Q682" s="14" t="s">
        <v>11</v>
      </c>
      <c r="R682" s="14" t="s">
        <v>15</v>
      </c>
      <c r="S682" s="14" t="s">
        <v>17</v>
      </c>
      <c r="T682" s="14" t="s">
        <v>143</v>
      </c>
    </row>
    <row r="683" spans="1:20" x14ac:dyDescent="0.3">
      <c r="A683" s="11">
        <v>44634.683321759258</v>
      </c>
      <c r="B683" s="11"/>
      <c r="C683" s="15">
        <v>44634</v>
      </c>
      <c r="D683" s="16">
        <v>0.68332175925925931</v>
      </c>
      <c r="E683" s="16"/>
      <c r="F683" s="13">
        <v>95.265000000000001</v>
      </c>
      <c r="G683" s="12">
        <v>100</v>
      </c>
      <c r="H683" s="12">
        <v>89.546666666666667</v>
      </c>
      <c r="I683" s="12">
        <v>95</v>
      </c>
      <c r="J683" s="12">
        <v>92.466666666666654</v>
      </c>
      <c r="K683" s="12">
        <v>95.386666666666656</v>
      </c>
      <c r="L683" s="12">
        <v>88.573333333333338</v>
      </c>
      <c r="M683" s="12">
        <v>104.14666666666666</v>
      </c>
      <c r="N683" s="12">
        <v>97</v>
      </c>
      <c r="O683" s="13">
        <v>95.265000000000001</v>
      </c>
      <c r="P683" s="17" t="s">
        <v>139</v>
      </c>
      <c r="Q683" s="14" t="s">
        <v>11</v>
      </c>
      <c r="R683" s="14" t="s">
        <v>15</v>
      </c>
      <c r="S683" s="14" t="s">
        <v>17</v>
      </c>
      <c r="T683" s="14" t="s">
        <v>143</v>
      </c>
    </row>
    <row r="684" spans="1:20" x14ac:dyDescent="0.3">
      <c r="A684" s="11">
        <v>44634.683796296296</v>
      </c>
      <c r="B684" s="11"/>
      <c r="C684" s="15">
        <v>44634</v>
      </c>
      <c r="D684" s="16">
        <v>0.68379629629629635</v>
      </c>
      <c r="E684" s="16"/>
      <c r="F684" s="13">
        <v>100.5975</v>
      </c>
      <c r="G684" s="12">
        <v>106</v>
      </c>
      <c r="H684" s="12">
        <v>93.84</v>
      </c>
      <c r="I684" s="12">
        <v>106.08</v>
      </c>
      <c r="J684" s="12">
        <v>98</v>
      </c>
      <c r="K684" s="12">
        <v>99.96</v>
      </c>
      <c r="L684" s="12">
        <v>92.820000000000007</v>
      </c>
      <c r="M684" s="12">
        <v>109.14</v>
      </c>
      <c r="N684" s="12">
        <v>98.94</v>
      </c>
      <c r="O684" s="13">
        <v>100.5975</v>
      </c>
      <c r="P684" s="17" t="s">
        <v>139</v>
      </c>
      <c r="Q684" s="14" t="s">
        <v>11</v>
      </c>
      <c r="R684" s="14" t="s">
        <v>15</v>
      </c>
      <c r="S684" s="14" t="s">
        <v>17</v>
      </c>
      <c r="T684" s="14" t="s">
        <v>143</v>
      </c>
    </row>
    <row r="685" spans="1:20" x14ac:dyDescent="0.3">
      <c r="A685" s="11">
        <v>44634.684016203704</v>
      </c>
      <c r="B685" s="11"/>
      <c r="C685" s="15">
        <v>44634</v>
      </c>
      <c r="D685" s="16">
        <v>0.68401620370370375</v>
      </c>
      <c r="E685" s="16"/>
      <c r="F685" s="13">
        <v>97.638749999999987</v>
      </c>
      <c r="G685" s="12">
        <v>106</v>
      </c>
      <c r="H685" s="12">
        <v>91.08</v>
      </c>
      <c r="I685" s="12">
        <v>102.96000000000001</v>
      </c>
      <c r="J685" s="12">
        <v>94.05</v>
      </c>
      <c r="K685" s="12">
        <v>97</v>
      </c>
      <c r="L685" s="12">
        <v>90.09</v>
      </c>
      <c r="M685" s="12">
        <v>105.93</v>
      </c>
      <c r="N685" s="12">
        <v>94</v>
      </c>
      <c r="O685" s="13">
        <v>97.638749999999987</v>
      </c>
      <c r="P685" s="17" t="s">
        <v>139</v>
      </c>
      <c r="Q685" s="14" t="s">
        <v>11</v>
      </c>
      <c r="R685" s="14" t="s">
        <v>15</v>
      </c>
      <c r="S685" s="14" t="s">
        <v>17</v>
      </c>
      <c r="T685" s="14" t="s">
        <v>143</v>
      </c>
    </row>
    <row r="686" spans="1:20" x14ac:dyDescent="0.3">
      <c r="A686" s="11">
        <v>44634.68408564815</v>
      </c>
      <c r="B686" s="11"/>
      <c r="C686" s="15">
        <v>44634</v>
      </c>
      <c r="D686" s="16">
        <v>0.6840856481481481</v>
      </c>
      <c r="E686" s="16"/>
      <c r="F686" s="13">
        <v>77.658749999999998</v>
      </c>
      <c r="G686" s="12">
        <v>72.900000000000006</v>
      </c>
      <c r="H686" s="12">
        <v>74.52000000000001</v>
      </c>
      <c r="I686" s="12">
        <v>84.240000000000009</v>
      </c>
      <c r="J686" s="12">
        <v>76.95</v>
      </c>
      <c r="K686" s="12">
        <v>79.38</v>
      </c>
      <c r="L686" s="12">
        <v>73.710000000000008</v>
      </c>
      <c r="M686" s="12">
        <v>81</v>
      </c>
      <c r="N686" s="12">
        <v>78.569999999999993</v>
      </c>
      <c r="O686" s="13">
        <v>77.658749999999998</v>
      </c>
      <c r="P686" s="17" t="s">
        <v>139</v>
      </c>
      <c r="Q686" s="14" t="s">
        <v>11</v>
      </c>
      <c r="R686" s="14" t="s">
        <v>15</v>
      </c>
      <c r="S686" s="14" t="s">
        <v>17</v>
      </c>
      <c r="T686" s="14" t="s">
        <v>143</v>
      </c>
    </row>
    <row r="687" spans="1:20" x14ac:dyDescent="0.3">
      <c r="A687" s="11">
        <v>44634.684710648151</v>
      </c>
      <c r="B687" s="11"/>
      <c r="C687" s="15">
        <v>44634</v>
      </c>
      <c r="D687" s="16">
        <v>0.68471064814814808</v>
      </c>
      <c r="E687" s="16"/>
      <c r="F687" s="13">
        <v>95.915625000000006</v>
      </c>
      <c r="G687" s="12">
        <v>102</v>
      </c>
      <c r="H687" s="12">
        <v>89.7</v>
      </c>
      <c r="I687" s="12">
        <v>101.4</v>
      </c>
      <c r="J687" s="12">
        <v>92.625</v>
      </c>
      <c r="K687" s="12">
        <v>95.55</v>
      </c>
      <c r="L687" s="12">
        <v>88.725000000000009</v>
      </c>
      <c r="M687" s="12">
        <v>104.325</v>
      </c>
      <c r="N687" s="12">
        <v>93</v>
      </c>
      <c r="O687" s="13">
        <v>95.915625000000006</v>
      </c>
      <c r="P687" s="17" t="s">
        <v>139</v>
      </c>
      <c r="Q687" s="14" t="s">
        <v>11</v>
      </c>
      <c r="R687" s="14" t="s">
        <v>15</v>
      </c>
      <c r="S687" s="14" t="s">
        <v>17</v>
      </c>
      <c r="T687" s="14" t="s">
        <v>143</v>
      </c>
    </row>
    <row r="688" spans="1:20" x14ac:dyDescent="0.3">
      <c r="A688" s="11">
        <v>44634.68472222222</v>
      </c>
      <c r="B688" s="11"/>
      <c r="C688" s="15">
        <v>44634</v>
      </c>
      <c r="D688" s="16">
        <v>0.68472222222222223</v>
      </c>
      <c r="E688" s="16"/>
      <c r="F688" s="13">
        <v>89.066249999999997</v>
      </c>
      <c r="G688" s="12">
        <v>81.900000000000006</v>
      </c>
      <c r="H688" s="12">
        <v>83.72</v>
      </c>
      <c r="I688" s="12">
        <v>94.64</v>
      </c>
      <c r="J688" s="12">
        <v>86.45</v>
      </c>
      <c r="K688" s="12">
        <v>89.179999999999993</v>
      </c>
      <c r="L688" s="12">
        <v>91</v>
      </c>
      <c r="M688" s="12">
        <v>97.37</v>
      </c>
      <c r="N688" s="12">
        <v>88.27</v>
      </c>
      <c r="O688" s="13">
        <v>89.066249999999997</v>
      </c>
      <c r="P688" s="17" t="s">
        <v>139</v>
      </c>
      <c r="Q688" s="14" t="s">
        <v>11</v>
      </c>
      <c r="R688" s="14" t="s">
        <v>15</v>
      </c>
      <c r="S688" s="14" t="s">
        <v>17</v>
      </c>
      <c r="T688" s="14" t="s">
        <v>143</v>
      </c>
    </row>
    <row r="689" spans="1:20" x14ac:dyDescent="0.3">
      <c r="A689" s="11">
        <v>44634.685173611113</v>
      </c>
      <c r="B689" s="11"/>
      <c r="C689" s="15">
        <v>44634</v>
      </c>
      <c r="D689" s="16">
        <v>0.68517361111111119</v>
      </c>
      <c r="E689" s="16"/>
      <c r="F689" s="13">
        <v>96.04000000000002</v>
      </c>
      <c r="G689" s="12">
        <v>98</v>
      </c>
      <c r="H689" s="12">
        <v>90.160000000000011</v>
      </c>
      <c r="I689" s="12">
        <v>101.92</v>
      </c>
      <c r="J689" s="12">
        <v>93.1</v>
      </c>
      <c r="K689" s="12">
        <v>96.039999999999992</v>
      </c>
      <c r="L689" s="12">
        <v>89.18</v>
      </c>
      <c r="M689" s="12">
        <v>104.86</v>
      </c>
      <c r="N689" s="12">
        <v>95.06</v>
      </c>
      <c r="O689" s="13">
        <v>96.04000000000002</v>
      </c>
      <c r="P689" s="17" t="s">
        <v>139</v>
      </c>
      <c r="Q689" s="14" t="s">
        <v>11</v>
      </c>
      <c r="R689" s="14" t="s">
        <v>15</v>
      </c>
      <c r="S689" s="14" t="s">
        <v>17</v>
      </c>
      <c r="T689" s="14" t="s">
        <v>143</v>
      </c>
    </row>
    <row r="690" spans="1:20" x14ac:dyDescent="0.3">
      <c r="A690" s="11">
        <v>44634.68540509259</v>
      </c>
      <c r="B690" s="11"/>
      <c r="C690" s="15">
        <v>44634</v>
      </c>
      <c r="D690" s="16">
        <v>0.68540509259259252</v>
      </c>
      <c r="E690" s="16"/>
      <c r="F690" s="13">
        <v>84.110624999999985</v>
      </c>
      <c r="G690" s="12">
        <v>100</v>
      </c>
      <c r="H690" s="12">
        <v>78.66</v>
      </c>
      <c r="I690" s="12">
        <v>88.92</v>
      </c>
      <c r="J690" s="12">
        <v>81.224999999999994</v>
      </c>
      <c r="K690" s="12">
        <v>83.789999999999992</v>
      </c>
      <c r="L690" s="12">
        <v>77.805000000000007</v>
      </c>
      <c r="M690" s="12">
        <v>91.484999999999999</v>
      </c>
      <c r="N690" s="12">
        <v>71</v>
      </c>
      <c r="O690" s="13">
        <v>84.110624999999985</v>
      </c>
      <c r="P690" s="17" t="s">
        <v>139</v>
      </c>
      <c r="Q690" s="14" t="s">
        <v>11</v>
      </c>
      <c r="R690" s="14" t="s">
        <v>15</v>
      </c>
      <c r="S690" s="14" t="s">
        <v>17</v>
      </c>
      <c r="T690" s="14" t="s">
        <v>143</v>
      </c>
    </row>
    <row r="691" spans="1:20" x14ac:dyDescent="0.3">
      <c r="A691" s="11">
        <v>44634.686099537037</v>
      </c>
      <c r="B691" s="11"/>
      <c r="C691" s="15">
        <v>44634</v>
      </c>
      <c r="D691" s="16">
        <v>0.68609953703703708</v>
      </c>
      <c r="E691" s="16"/>
      <c r="F691" s="13">
        <v>90.50500000000001</v>
      </c>
      <c r="G691" s="12">
        <v>104</v>
      </c>
      <c r="H691" s="12">
        <v>84.64</v>
      </c>
      <c r="I691" s="12">
        <v>95.68</v>
      </c>
      <c r="J691" s="12">
        <v>87.399999999999991</v>
      </c>
      <c r="K691" s="12">
        <v>90.16</v>
      </c>
      <c r="L691" s="12">
        <v>83.72</v>
      </c>
      <c r="M691" s="12">
        <v>98.440000000000012</v>
      </c>
      <c r="N691" s="12">
        <v>80</v>
      </c>
      <c r="O691" s="13">
        <v>90.50500000000001</v>
      </c>
      <c r="P691" s="17" t="s">
        <v>139</v>
      </c>
      <c r="Q691" s="14" t="s">
        <v>11</v>
      </c>
      <c r="R691" s="14" t="s">
        <v>15</v>
      </c>
      <c r="S691" s="14" t="s">
        <v>17</v>
      </c>
      <c r="T691" s="14" t="s">
        <v>143</v>
      </c>
    </row>
    <row r="692" spans="1:20" x14ac:dyDescent="0.3">
      <c r="A692" s="11">
        <v>44634.686249999999</v>
      </c>
      <c r="B692" s="11"/>
      <c r="C692" s="15">
        <v>44634</v>
      </c>
      <c r="D692" s="16">
        <v>0.68624999999999992</v>
      </c>
      <c r="E692" s="16"/>
      <c r="F692" s="13">
        <v>77.658749999999998</v>
      </c>
      <c r="G692" s="12">
        <v>72.900000000000006</v>
      </c>
      <c r="H692" s="12">
        <v>74.52000000000001</v>
      </c>
      <c r="I692" s="12">
        <v>84.240000000000009</v>
      </c>
      <c r="J692" s="12">
        <v>76.95</v>
      </c>
      <c r="K692" s="12">
        <v>79.38</v>
      </c>
      <c r="L692" s="12">
        <v>73.710000000000008</v>
      </c>
      <c r="M692" s="12">
        <v>81</v>
      </c>
      <c r="N692" s="12">
        <v>78.569999999999993</v>
      </c>
      <c r="O692" s="13">
        <v>77.658749999999998</v>
      </c>
      <c r="P692" s="17" t="s">
        <v>139</v>
      </c>
      <c r="Q692" s="14" t="s">
        <v>11</v>
      </c>
      <c r="R692" s="14" t="s">
        <v>15</v>
      </c>
      <c r="S692" s="14" t="s">
        <v>17</v>
      </c>
      <c r="T692" s="14" t="s">
        <v>143</v>
      </c>
    </row>
    <row r="693" spans="1:20" x14ac:dyDescent="0.3">
      <c r="A693" s="11">
        <v>44634.686585648145</v>
      </c>
      <c r="B693" s="11"/>
      <c r="C693" s="15">
        <v>44634</v>
      </c>
      <c r="D693" s="16">
        <v>0.68658564814814815</v>
      </c>
      <c r="E693" s="16"/>
      <c r="F693" s="13">
        <v>78.617500000000007</v>
      </c>
      <c r="G693" s="12">
        <v>73.8</v>
      </c>
      <c r="H693" s="12">
        <v>75.44</v>
      </c>
      <c r="I693" s="12">
        <v>85.28</v>
      </c>
      <c r="J693" s="12">
        <v>77.899999999999991</v>
      </c>
      <c r="K693" s="12">
        <v>80.36</v>
      </c>
      <c r="L693" s="12">
        <v>74.62</v>
      </c>
      <c r="M693" s="12">
        <v>82</v>
      </c>
      <c r="N693" s="12">
        <v>79.539999999999992</v>
      </c>
      <c r="O693" s="13">
        <v>78.617500000000007</v>
      </c>
      <c r="P693" s="17" t="s">
        <v>139</v>
      </c>
      <c r="Q693" s="14" t="s">
        <v>11</v>
      </c>
      <c r="R693" s="14" t="s">
        <v>15</v>
      </c>
      <c r="S693" s="14" t="s">
        <v>17</v>
      </c>
      <c r="T693" s="14" t="s">
        <v>143</v>
      </c>
    </row>
    <row r="694" spans="1:20" x14ac:dyDescent="0.3">
      <c r="A694" s="11">
        <v>44634.686793981484</v>
      </c>
      <c r="B694" s="11"/>
      <c r="C694" s="15">
        <v>44634</v>
      </c>
      <c r="D694" s="16">
        <v>0.68679398148148152</v>
      </c>
      <c r="E694" s="16"/>
      <c r="F694" s="13">
        <v>98.866875000000007</v>
      </c>
      <c r="G694" s="12">
        <v>106</v>
      </c>
      <c r="H694" s="12">
        <v>92.460000000000008</v>
      </c>
      <c r="I694" s="12">
        <v>104.52000000000001</v>
      </c>
      <c r="J694" s="12">
        <v>95.474999999999994</v>
      </c>
      <c r="K694" s="12">
        <v>98.49</v>
      </c>
      <c r="L694" s="12">
        <v>91.454999999999998</v>
      </c>
      <c r="M694" s="12">
        <v>107.53500000000001</v>
      </c>
      <c r="N694" s="12">
        <v>95</v>
      </c>
      <c r="O694" s="13">
        <v>98.866875000000007</v>
      </c>
      <c r="P694" s="17" t="s">
        <v>139</v>
      </c>
      <c r="Q694" s="14" t="s">
        <v>11</v>
      </c>
      <c r="R694" s="14" t="s">
        <v>15</v>
      </c>
      <c r="S694" s="14" t="s">
        <v>17</v>
      </c>
      <c r="T694" s="14" t="s">
        <v>143</v>
      </c>
    </row>
    <row r="695" spans="1:20" x14ac:dyDescent="0.3">
      <c r="A695" s="11">
        <v>44634.687488425923</v>
      </c>
      <c r="B695" s="11"/>
      <c r="C695" s="15">
        <v>44634</v>
      </c>
      <c r="D695" s="16">
        <v>0.68748842592592585</v>
      </c>
      <c r="E695" s="16"/>
      <c r="F695" s="13">
        <v>98.375</v>
      </c>
      <c r="G695" s="12">
        <v>107</v>
      </c>
      <c r="H695" s="12">
        <v>92</v>
      </c>
      <c r="I695" s="12">
        <v>104</v>
      </c>
      <c r="J695" s="12">
        <v>95</v>
      </c>
      <c r="K695" s="12">
        <v>98</v>
      </c>
      <c r="L695" s="12">
        <v>91</v>
      </c>
      <c r="M695" s="12">
        <v>107</v>
      </c>
      <c r="N695" s="12">
        <v>93</v>
      </c>
      <c r="O695" s="13">
        <v>98.375</v>
      </c>
      <c r="P695" s="17" t="s">
        <v>139</v>
      </c>
      <c r="Q695" s="14" t="s">
        <v>11</v>
      </c>
      <c r="R695" s="14" t="s">
        <v>15</v>
      </c>
      <c r="S695" s="14" t="s">
        <v>17</v>
      </c>
      <c r="T695" s="14" t="s">
        <v>143</v>
      </c>
    </row>
    <row r="696" spans="1:20" x14ac:dyDescent="0.3">
      <c r="A696" s="11">
        <v>44634.68818287037</v>
      </c>
      <c r="B696" s="11"/>
      <c r="C696" s="15">
        <v>44634</v>
      </c>
      <c r="D696" s="16">
        <v>0.6881828703703704</v>
      </c>
      <c r="E696" s="16"/>
      <c r="F696" s="13">
        <v>92.268749999999997</v>
      </c>
      <c r="G696" s="12">
        <v>85.5</v>
      </c>
      <c r="H696" s="12">
        <v>87.4</v>
      </c>
      <c r="I696" s="12">
        <v>98.8</v>
      </c>
      <c r="J696" s="12">
        <v>90.25</v>
      </c>
      <c r="K696" s="12">
        <v>93.1</v>
      </c>
      <c r="L696" s="12">
        <v>86.45</v>
      </c>
      <c r="M696" s="12">
        <v>101.65</v>
      </c>
      <c r="N696" s="12">
        <v>95</v>
      </c>
      <c r="O696" s="13">
        <v>92.268749999999997</v>
      </c>
      <c r="P696" s="17" t="s">
        <v>139</v>
      </c>
      <c r="Q696" s="14" t="s">
        <v>11</v>
      </c>
      <c r="R696" s="14" t="s">
        <v>15</v>
      </c>
      <c r="S696" s="14" t="s">
        <v>17</v>
      </c>
      <c r="T696" s="14" t="s">
        <v>143</v>
      </c>
    </row>
    <row r="697" spans="1:20" x14ac:dyDescent="0.3">
      <c r="A697" s="11">
        <v>44634.688194444447</v>
      </c>
      <c r="B697" s="11"/>
      <c r="C697" s="15">
        <v>44634</v>
      </c>
      <c r="D697" s="16">
        <v>0.68819444444444444</v>
      </c>
      <c r="E697" s="16"/>
      <c r="F697" s="13">
        <v>87.3</v>
      </c>
      <c r="G697" s="12">
        <v>81</v>
      </c>
      <c r="H697" s="12">
        <v>82.8</v>
      </c>
      <c r="I697" s="12">
        <v>93.600000000000009</v>
      </c>
      <c r="J697" s="12">
        <v>85.5</v>
      </c>
      <c r="K697" s="12">
        <v>88.2</v>
      </c>
      <c r="L697" s="12">
        <v>97</v>
      </c>
      <c r="M697" s="12">
        <v>83</v>
      </c>
      <c r="N697" s="12">
        <v>87.3</v>
      </c>
      <c r="O697" s="13">
        <v>87.3</v>
      </c>
      <c r="P697" s="17" t="s">
        <v>139</v>
      </c>
      <c r="Q697" s="14" t="s">
        <v>11</v>
      </c>
      <c r="R697" s="14" t="s">
        <v>15</v>
      </c>
      <c r="S697" s="14" t="s">
        <v>17</v>
      </c>
      <c r="T697" s="14" t="s">
        <v>143</v>
      </c>
    </row>
    <row r="698" spans="1:20" x14ac:dyDescent="0.3">
      <c r="A698" s="11">
        <v>44634.691666666666</v>
      </c>
      <c r="B698" s="11"/>
      <c r="C698" s="15">
        <v>44634</v>
      </c>
      <c r="D698" s="16">
        <v>0.69166666666666676</v>
      </c>
      <c r="E698" s="16"/>
      <c r="F698" s="13">
        <v>95.06</v>
      </c>
      <c r="G698" s="12">
        <v>88.2</v>
      </c>
      <c r="H698" s="12">
        <v>90.160000000000011</v>
      </c>
      <c r="I698" s="12">
        <v>101.92</v>
      </c>
      <c r="J698" s="12">
        <v>93.1</v>
      </c>
      <c r="K698" s="12">
        <v>96.039999999999992</v>
      </c>
      <c r="L698" s="12">
        <v>100</v>
      </c>
      <c r="M698" s="12">
        <v>96</v>
      </c>
      <c r="N698" s="12">
        <v>95.06</v>
      </c>
      <c r="O698" s="13">
        <v>95.06</v>
      </c>
      <c r="P698" s="17" t="s">
        <v>139</v>
      </c>
      <c r="Q698" s="14" t="s">
        <v>11</v>
      </c>
      <c r="R698" s="14" t="s">
        <v>15</v>
      </c>
      <c r="S698" s="14" t="s">
        <v>17</v>
      </c>
      <c r="T698" s="14" t="s">
        <v>143</v>
      </c>
    </row>
    <row r="699" spans="1:20" x14ac:dyDescent="0.3">
      <c r="A699" s="11">
        <v>44635.688194444447</v>
      </c>
      <c r="B699" s="11"/>
      <c r="C699" s="15">
        <v>44635</v>
      </c>
      <c r="D699" s="16">
        <v>0.68819444444444444</v>
      </c>
      <c r="E699" s="16"/>
      <c r="F699" s="13">
        <v>104.86</v>
      </c>
      <c r="G699" s="12">
        <v>107</v>
      </c>
      <c r="H699" s="12">
        <v>98.44</v>
      </c>
      <c r="I699" s="12">
        <v>111.28</v>
      </c>
      <c r="J699" s="12">
        <v>101.64999999999999</v>
      </c>
      <c r="K699" s="12">
        <v>104.86</v>
      </c>
      <c r="L699" s="12">
        <v>97.37</v>
      </c>
      <c r="M699" s="12">
        <v>114.49000000000001</v>
      </c>
      <c r="N699" s="12">
        <v>103.78999999999999</v>
      </c>
      <c r="O699" s="13">
        <v>104.86</v>
      </c>
      <c r="P699" s="17" t="s">
        <v>139</v>
      </c>
      <c r="Q699" s="14" t="s">
        <v>11</v>
      </c>
      <c r="R699" s="14" t="s">
        <v>15</v>
      </c>
      <c r="S699" s="14" t="s">
        <v>17</v>
      </c>
      <c r="T699" s="14" t="s">
        <v>143</v>
      </c>
    </row>
    <row r="700" spans="1:20" x14ac:dyDescent="0.3">
      <c r="A700" s="11">
        <v>44635.688877314817</v>
      </c>
      <c r="B700" s="11"/>
      <c r="C700" s="15">
        <v>44635</v>
      </c>
      <c r="D700" s="16">
        <v>0.68887731481481485</v>
      </c>
      <c r="E700" s="16"/>
      <c r="F700" s="13">
        <v>90.234166666666681</v>
      </c>
      <c r="G700" s="12">
        <v>83.4</v>
      </c>
      <c r="H700" s="12">
        <v>85.253333333333345</v>
      </c>
      <c r="I700" s="12">
        <v>96.373333333333335</v>
      </c>
      <c r="J700" s="12">
        <v>88.033333333333331</v>
      </c>
      <c r="K700" s="12">
        <v>90.813333333333333</v>
      </c>
      <c r="L700" s="12">
        <v>91</v>
      </c>
      <c r="M700" s="12">
        <v>107</v>
      </c>
      <c r="N700" s="12">
        <v>80</v>
      </c>
      <c r="O700" s="13">
        <v>90.234166666666681</v>
      </c>
      <c r="P700" s="17" t="s">
        <v>139</v>
      </c>
      <c r="Q700" s="14" t="s">
        <v>11</v>
      </c>
      <c r="R700" s="14" t="s">
        <v>15</v>
      </c>
      <c r="S700" s="14" t="s">
        <v>17</v>
      </c>
      <c r="T700" s="14" t="s">
        <v>143</v>
      </c>
    </row>
    <row r="701" spans="1:20" x14ac:dyDescent="0.3">
      <c r="A701" s="11">
        <v>44635.689571759256</v>
      </c>
      <c r="B701" s="11"/>
      <c r="C701" s="15">
        <v>44635</v>
      </c>
      <c r="D701" s="16">
        <v>0.68957175925925929</v>
      </c>
      <c r="E701" s="16"/>
      <c r="F701" s="13">
        <v>107.38</v>
      </c>
      <c r="G701" s="12">
        <v>100.8</v>
      </c>
      <c r="H701" s="12">
        <v>103.04</v>
      </c>
      <c r="I701" s="12">
        <v>116.48</v>
      </c>
      <c r="J701" s="12">
        <v>106.39999999999999</v>
      </c>
      <c r="K701" s="12">
        <v>109.75999999999999</v>
      </c>
      <c r="L701" s="12">
        <v>101.92</v>
      </c>
      <c r="M701" s="12">
        <v>112</v>
      </c>
      <c r="N701" s="12">
        <v>108.64</v>
      </c>
      <c r="O701" s="13">
        <v>107.38</v>
      </c>
      <c r="P701" s="17" t="s">
        <v>139</v>
      </c>
      <c r="Q701" s="14" t="s">
        <v>11</v>
      </c>
      <c r="R701" s="14" t="s">
        <v>15</v>
      </c>
      <c r="S701" s="14" t="s">
        <v>17</v>
      </c>
      <c r="T701" s="14" t="s">
        <v>143</v>
      </c>
    </row>
    <row r="702" spans="1:20" x14ac:dyDescent="0.3">
      <c r="A702" s="11">
        <v>44635.690266203703</v>
      </c>
      <c r="B702" s="11"/>
      <c r="C702" s="15">
        <v>44635</v>
      </c>
      <c r="D702" s="16">
        <v>0.69026620370370362</v>
      </c>
      <c r="E702" s="16"/>
      <c r="F702" s="13">
        <v>90.475000000000009</v>
      </c>
      <c r="G702" s="12">
        <v>84.600000000000009</v>
      </c>
      <c r="H702" s="12">
        <v>86.48</v>
      </c>
      <c r="I702" s="12">
        <v>97.76</v>
      </c>
      <c r="J702" s="12">
        <v>89.3</v>
      </c>
      <c r="K702" s="12">
        <v>92.12</v>
      </c>
      <c r="L702" s="12">
        <v>85.54</v>
      </c>
      <c r="M702" s="12">
        <v>116</v>
      </c>
      <c r="N702" s="12">
        <v>72</v>
      </c>
      <c r="O702" s="13">
        <v>90.475000000000009</v>
      </c>
      <c r="P702" s="17" t="s">
        <v>139</v>
      </c>
      <c r="Q702" s="14" t="s">
        <v>11</v>
      </c>
      <c r="R702" s="14" t="s">
        <v>15</v>
      </c>
      <c r="S702" s="14" t="s">
        <v>17</v>
      </c>
      <c r="T702" s="14" t="s">
        <v>143</v>
      </c>
    </row>
    <row r="703" spans="1:20" x14ac:dyDescent="0.3">
      <c r="A703" s="11">
        <v>44635.690960648149</v>
      </c>
      <c r="B703" s="11"/>
      <c r="C703" s="15">
        <v>44635</v>
      </c>
      <c r="D703" s="16">
        <v>0.69096064814814817</v>
      </c>
      <c r="E703" s="16"/>
      <c r="F703" s="13">
        <v>62.160000000000011</v>
      </c>
      <c r="G703" s="12">
        <v>57.6</v>
      </c>
      <c r="H703" s="12">
        <v>58.88</v>
      </c>
      <c r="I703" s="12">
        <v>66.56</v>
      </c>
      <c r="J703" s="12">
        <v>60.8</v>
      </c>
      <c r="K703" s="12">
        <v>62.72</v>
      </c>
      <c r="L703" s="12">
        <v>58.24</v>
      </c>
      <c r="M703" s="12">
        <v>68.48</v>
      </c>
      <c r="N703" s="12">
        <v>64</v>
      </c>
      <c r="O703" s="13">
        <v>62.160000000000011</v>
      </c>
      <c r="P703" s="17" t="s">
        <v>139</v>
      </c>
      <c r="Q703" s="14" t="s">
        <v>11</v>
      </c>
      <c r="R703" s="14" t="s">
        <v>15</v>
      </c>
      <c r="S703" s="14" t="s">
        <v>17</v>
      </c>
      <c r="T703" s="14" t="s">
        <v>143</v>
      </c>
    </row>
    <row r="704" spans="1:20" x14ac:dyDescent="0.3">
      <c r="A704" s="11">
        <v>44635.691261574073</v>
      </c>
      <c r="B704" s="11"/>
      <c r="C704" s="15">
        <v>44635</v>
      </c>
      <c r="D704" s="16">
        <v>0.69126157407407407</v>
      </c>
      <c r="E704" s="16"/>
      <c r="F704" s="13">
        <v>93.1</v>
      </c>
      <c r="G704" s="12">
        <v>95</v>
      </c>
      <c r="H704" s="12">
        <v>87.4</v>
      </c>
      <c r="I704" s="12">
        <v>98.8</v>
      </c>
      <c r="J704" s="12">
        <v>90.25</v>
      </c>
      <c r="K704" s="12">
        <v>93.1</v>
      </c>
      <c r="L704" s="12">
        <v>86.45</v>
      </c>
      <c r="M704" s="12">
        <v>101.65</v>
      </c>
      <c r="N704" s="12">
        <v>92.149999999999991</v>
      </c>
      <c r="O704" s="13">
        <v>93.1</v>
      </c>
      <c r="P704" s="17" t="s">
        <v>139</v>
      </c>
      <c r="Q704" s="14" t="s">
        <v>11</v>
      </c>
      <c r="R704" s="14" t="s">
        <v>15</v>
      </c>
      <c r="S704" s="14" t="s">
        <v>17</v>
      </c>
      <c r="T704" s="14" t="s">
        <v>143</v>
      </c>
    </row>
    <row r="705" spans="1:20" x14ac:dyDescent="0.3">
      <c r="A705" s="11">
        <v>44635.691655092596</v>
      </c>
      <c r="B705" s="11"/>
      <c r="C705" s="15">
        <v>44635</v>
      </c>
      <c r="D705" s="16">
        <v>0.69165509259259261</v>
      </c>
      <c r="E705" s="16"/>
      <c r="F705" s="13">
        <v>70.901250000000005</v>
      </c>
      <c r="G705" s="12">
        <v>65.7</v>
      </c>
      <c r="H705" s="12">
        <v>67.16</v>
      </c>
      <c r="I705" s="12">
        <v>75.92</v>
      </c>
      <c r="J705" s="12">
        <v>69.349999999999994</v>
      </c>
      <c r="K705" s="12">
        <v>71.539999999999992</v>
      </c>
      <c r="L705" s="12">
        <v>66.430000000000007</v>
      </c>
      <c r="M705" s="12">
        <v>78.11</v>
      </c>
      <c r="N705" s="12">
        <v>73</v>
      </c>
      <c r="O705" s="13">
        <v>70.901250000000005</v>
      </c>
      <c r="P705" s="17" t="s">
        <v>139</v>
      </c>
      <c r="Q705" s="14" t="s">
        <v>11</v>
      </c>
      <c r="R705" s="14" t="s">
        <v>15</v>
      </c>
      <c r="S705" s="14" t="s">
        <v>17</v>
      </c>
      <c r="T705" s="14" t="s">
        <v>143</v>
      </c>
    </row>
    <row r="706" spans="1:20" x14ac:dyDescent="0.3">
      <c r="A706" s="11">
        <v>44635.691666666666</v>
      </c>
      <c r="B706" s="11"/>
      <c r="C706" s="15">
        <v>44635</v>
      </c>
      <c r="D706" s="16">
        <v>0.69166666666666676</v>
      </c>
      <c r="E706" s="16"/>
      <c r="F706" s="13">
        <v>103.88</v>
      </c>
      <c r="G706" s="12">
        <v>106</v>
      </c>
      <c r="H706" s="12">
        <v>97.52000000000001</v>
      </c>
      <c r="I706" s="12">
        <v>110.24000000000001</v>
      </c>
      <c r="J706" s="12">
        <v>100.69999999999999</v>
      </c>
      <c r="K706" s="12">
        <v>103.88</v>
      </c>
      <c r="L706" s="12">
        <v>96.460000000000008</v>
      </c>
      <c r="M706" s="12">
        <v>113.42</v>
      </c>
      <c r="N706" s="12">
        <v>102.82</v>
      </c>
      <c r="O706" s="13">
        <v>103.88</v>
      </c>
      <c r="P706" s="17" t="s">
        <v>139</v>
      </c>
      <c r="Q706" s="14" t="s">
        <v>11</v>
      </c>
      <c r="R706" s="14" t="s">
        <v>15</v>
      </c>
      <c r="S706" s="14" t="s">
        <v>17</v>
      </c>
      <c r="T706" s="14" t="s">
        <v>143</v>
      </c>
    </row>
    <row r="707" spans="1:20" x14ac:dyDescent="0.3">
      <c r="A707" s="11">
        <v>44635.692349537036</v>
      </c>
      <c r="B707" s="11"/>
      <c r="C707" s="15">
        <v>44635</v>
      </c>
      <c r="D707" s="16">
        <v>0.69234953703703705</v>
      </c>
      <c r="E707" s="16"/>
      <c r="F707" s="13">
        <v>91.297500000000014</v>
      </c>
      <c r="G707" s="12">
        <v>84.600000000000009</v>
      </c>
      <c r="H707" s="12">
        <v>86.48</v>
      </c>
      <c r="I707" s="12">
        <v>97.76</v>
      </c>
      <c r="J707" s="12">
        <v>89.3</v>
      </c>
      <c r="K707" s="12">
        <v>92.12</v>
      </c>
      <c r="L707" s="12">
        <v>85.54</v>
      </c>
      <c r="M707" s="12">
        <v>100.58000000000001</v>
      </c>
      <c r="N707" s="12">
        <v>94</v>
      </c>
      <c r="O707" s="13">
        <v>91.297500000000014</v>
      </c>
      <c r="P707" s="17" t="s">
        <v>139</v>
      </c>
      <c r="Q707" s="14" t="s">
        <v>11</v>
      </c>
      <c r="R707" s="14" t="s">
        <v>15</v>
      </c>
      <c r="S707" s="14" t="s">
        <v>17</v>
      </c>
      <c r="T707" s="14" t="s">
        <v>143</v>
      </c>
    </row>
    <row r="708" spans="1:20" x14ac:dyDescent="0.3">
      <c r="A708" s="11">
        <v>44635.693043981482</v>
      </c>
      <c r="B708" s="11"/>
      <c r="C708" s="15">
        <v>44635</v>
      </c>
      <c r="D708" s="16">
        <v>0.69304398148148139</v>
      </c>
      <c r="E708" s="16"/>
      <c r="F708" s="13">
        <v>90.326250000000002</v>
      </c>
      <c r="G708" s="12">
        <v>83.7</v>
      </c>
      <c r="H708" s="12">
        <v>85.56</v>
      </c>
      <c r="I708" s="12">
        <v>96.72</v>
      </c>
      <c r="J708" s="12">
        <v>88.35</v>
      </c>
      <c r="K708" s="12">
        <v>91.14</v>
      </c>
      <c r="L708" s="12">
        <v>84.63000000000001</v>
      </c>
      <c r="M708" s="12">
        <v>99.51</v>
      </c>
      <c r="N708" s="12">
        <v>93</v>
      </c>
      <c r="O708" s="13">
        <v>90.326250000000002</v>
      </c>
      <c r="P708" s="17" t="s">
        <v>139</v>
      </c>
      <c r="Q708" s="14" t="s">
        <v>11</v>
      </c>
      <c r="R708" s="14" t="s">
        <v>15</v>
      </c>
      <c r="S708" s="14" t="s">
        <v>17</v>
      </c>
      <c r="T708" s="14" t="s">
        <v>143</v>
      </c>
    </row>
    <row r="709" spans="1:20" x14ac:dyDescent="0.3">
      <c r="A709" s="11">
        <v>44635.693738425929</v>
      </c>
      <c r="B709" s="11"/>
      <c r="C709" s="15">
        <v>44635</v>
      </c>
      <c r="D709" s="16">
        <v>0.69373842592592594</v>
      </c>
      <c r="E709" s="16"/>
      <c r="F709" s="13">
        <v>88.383750000000006</v>
      </c>
      <c r="G709" s="12">
        <v>81.900000000000006</v>
      </c>
      <c r="H709" s="12">
        <v>83.72</v>
      </c>
      <c r="I709" s="12">
        <v>94.64</v>
      </c>
      <c r="J709" s="12">
        <v>86.45</v>
      </c>
      <c r="K709" s="12">
        <v>89.179999999999993</v>
      </c>
      <c r="L709" s="12">
        <v>82.81</v>
      </c>
      <c r="M709" s="12">
        <v>97.37</v>
      </c>
      <c r="N709" s="12">
        <v>91</v>
      </c>
      <c r="O709" s="13">
        <v>88.383750000000006</v>
      </c>
      <c r="P709" s="17" t="s">
        <v>139</v>
      </c>
      <c r="Q709" s="14" t="s">
        <v>11</v>
      </c>
      <c r="R709" s="14" t="s">
        <v>15</v>
      </c>
      <c r="S709" s="14" t="s">
        <v>17</v>
      </c>
      <c r="T709" s="14" t="s">
        <v>143</v>
      </c>
    </row>
    <row r="710" spans="1:20" x14ac:dyDescent="0.3">
      <c r="A710" s="11">
        <v>44635.694432870368</v>
      </c>
      <c r="B710" s="11"/>
      <c r="C710" s="15">
        <v>44635</v>
      </c>
      <c r="D710" s="16">
        <v>0.69443287037037038</v>
      </c>
      <c r="E710" s="16"/>
      <c r="F710" s="13">
        <v>86.441250000000011</v>
      </c>
      <c r="G710" s="12">
        <v>80.100000000000009</v>
      </c>
      <c r="H710" s="12">
        <v>81.88000000000001</v>
      </c>
      <c r="I710" s="12">
        <v>92.56</v>
      </c>
      <c r="J710" s="12">
        <v>84.55</v>
      </c>
      <c r="K710" s="12">
        <v>87.22</v>
      </c>
      <c r="L710" s="12">
        <v>80.990000000000009</v>
      </c>
      <c r="M710" s="12">
        <v>95.23</v>
      </c>
      <c r="N710" s="12">
        <v>89</v>
      </c>
      <c r="O710" s="13">
        <v>86.441250000000011</v>
      </c>
      <c r="P710" s="17" t="s">
        <v>139</v>
      </c>
      <c r="Q710" s="14" t="s">
        <v>11</v>
      </c>
      <c r="R710" s="14" t="s">
        <v>15</v>
      </c>
      <c r="S710" s="14" t="s">
        <v>17</v>
      </c>
      <c r="T710" s="14" t="s">
        <v>143</v>
      </c>
    </row>
    <row r="711" spans="1:20" x14ac:dyDescent="0.3">
      <c r="A711" s="11">
        <v>44635.694710648146</v>
      </c>
      <c r="B711" s="11"/>
      <c r="C711" s="15">
        <v>44635</v>
      </c>
      <c r="D711" s="16">
        <v>0.6947106481481482</v>
      </c>
      <c r="E711" s="16"/>
      <c r="F711" s="13">
        <v>98</v>
      </c>
      <c r="G711" s="12">
        <v>100</v>
      </c>
      <c r="H711" s="12">
        <v>92</v>
      </c>
      <c r="I711" s="12">
        <v>104</v>
      </c>
      <c r="J711" s="12">
        <v>95</v>
      </c>
      <c r="K711" s="12">
        <v>98</v>
      </c>
      <c r="L711" s="12">
        <v>91</v>
      </c>
      <c r="M711" s="12">
        <v>107</v>
      </c>
      <c r="N711" s="12">
        <v>97</v>
      </c>
      <c r="O711" s="13">
        <v>98</v>
      </c>
      <c r="P711" s="17" t="s">
        <v>139</v>
      </c>
      <c r="Q711" s="14" t="s">
        <v>11</v>
      </c>
      <c r="R711" s="14" t="s">
        <v>15</v>
      </c>
      <c r="S711" s="14" t="s">
        <v>17</v>
      </c>
      <c r="T711" s="14" t="s">
        <v>143</v>
      </c>
    </row>
    <row r="712" spans="1:20" x14ac:dyDescent="0.3">
      <c r="A712" s="11">
        <v>44635.695127314815</v>
      </c>
      <c r="B712" s="11"/>
      <c r="C712" s="15">
        <v>44635</v>
      </c>
      <c r="D712" s="16">
        <v>0.69512731481481482</v>
      </c>
      <c r="E712" s="16"/>
      <c r="F712" s="13">
        <v>82.556250000000006</v>
      </c>
      <c r="G712" s="12">
        <v>76.5</v>
      </c>
      <c r="H712" s="12">
        <v>78.2</v>
      </c>
      <c r="I712" s="12">
        <v>88.4</v>
      </c>
      <c r="J712" s="12">
        <v>80.75</v>
      </c>
      <c r="K712" s="12">
        <v>83.3</v>
      </c>
      <c r="L712" s="12">
        <v>77.350000000000009</v>
      </c>
      <c r="M712" s="12">
        <v>90.95</v>
      </c>
      <c r="N712" s="12">
        <v>85</v>
      </c>
      <c r="O712" s="13">
        <v>82.556250000000006</v>
      </c>
      <c r="P712" s="17" t="s">
        <v>139</v>
      </c>
      <c r="Q712" s="14" t="s">
        <v>11</v>
      </c>
      <c r="R712" s="14" t="s">
        <v>15</v>
      </c>
      <c r="S712" s="14" t="s">
        <v>17</v>
      </c>
      <c r="T712" s="14" t="s">
        <v>143</v>
      </c>
    </row>
    <row r="713" spans="1:20" x14ac:dyDescent="0.3">
      <c r="A713" s="11">
        <v>44635.695138888892</v>
      </c>
      <c r="B713" s="11"/>
      <c r="C713" s="15">
        <v>44635</v>
      </c>
      <c r="D713" s="16">
        <v>0.69513888888888886</v>
      </c>
      <c r="E713" s="16"/>
      <c r="F713" s="13">
        <v>107.80000000000001</v>
      </c>
      <c r="G713" s="12">
        <v>110</v>
      </c>
      <c r="H713" s="12">
        <v>101.2</v>
      </c>
      <c r="I713" s="12">
        <v>114.4</v>
      </c>
      <c r="J713" s="12">
        <v>104.5</v>
      </c>
      <c r="K713" s="12">
        <v>107.8</v>
      </c>
      <c r="L713" s="12">
        <v>100.10000000000001</v>
      </c>
      <c r="M713" s="12">
        <v>117.7</v>
      </c>
      <c r="N713" s="12">
        <v>106.7</v>
      </c>
      <c r="O713" s="13">
        <v>107.80000000000001</v>
      </c>
      <c r="P713" s="17" t="s">
        <v>139</v>
      </c>
      <c r="Q713" s="14" t="s">
        <v>11</v>
      </c>
      <c r="R713" s="14" t="s">
        <v>15</v>
      </c>
      <c r="S713" s="14" t="s">
        <v>17</v>
      </c>
      <c r="T713" s="14" t="s">
        <v>143</v>
      </c>
    </row>
    <row r="714" spans="1:20" x14ac:dyDescent="0.3">
      <c r="A714" s="11">
        <v>44635.6952662037</v>
      </c>
      <c r="B714" s="11"/>
      <c r="C714" s="15">
        <v>44635</v>
      </c>
      <c r="D714" s="16">
        <v>0.69526620370370373</v>
      </c>
      <c r="E714" s="16"/>
      <c r="F714" s="13">
        <v>76.44</v>
      </c>
      <c r="G714" s="12">
        <v>78</v>
      </c>
      <c r="H714" s="12">
        <v>71.760000000000005</v>
      </c>
      <c r="I714" s="12">
        <v>81.12</v>
      </c>
      <c r="J714" s="12">
        <v>74.099999999999994</v>
      </c>
      <c r="K714" s="12">
        <v>76.44</v>
      </c>
      <c r="L714" s="12">
        <v>70.98</v>
      </c>
      <c r="M714" s="12">
        <v>83.460000000000008</v>
      </c>
      <c r="N714" s="12">
        <v>75.66</v>
      </c>
      <c r="O714" s="13">
        <v>76.44</v>
      </c>
      <c r="P714" s="17" t="s">
        <v>139</v>
      </c>
      <c r="Q714" s="14" t="s">
        <v>11</v>
      </c>
      <c r="R714" s="14" t="s">
        <v>15</v>
      </c>
      <c r="S714" s="14" t="s">
        <v>17</v>
      </c>
      <c r="T714" s="14" t="s">
        <v>143</v>
      </c>
    </row>
    <row r="715" spans="1:20" x14ac:dyDescent="0.3">
      <c r="A715" s="11">
        <v>44635.695821759262</v>
      </c>
      <c r="B715" s="11"/>
      <c r="C715" s="15">
        <v>44635</v>
      </c>
      <c r="D715" s="16">
        <v>0.69582175925925915</v>
      </c>
      <c r="E715" s="16"/>
      <c r="F715" s="13">
        <v>92.268749999999997</v>
      </c>
      <c r="G715" s="12">
        <v>85.5</v>
      </c>
      <c r="H715" s="12">
        <v>87.4</v>
      </c>
      <c r="I715" s="12">
        <v>98.8</v>
      </c>
      <c r="J715" s="12">
        <v>90.25</v>
      </c>
      <c r="K715" s="12">
        <v>93.1</v>
      </c>
      <c r="L715" s="12">
        <v>86.45</v>
      </c>
      <c r="M715" s="12">
        <v>101.65</v>
      </c>
      <c r="N715" s="12">
        <v>95</v>
      </c>
      <c r="O715" s="13">
        <v>92.268749999999997</v>
      </c>
      <c r="P715" s="17" t="s">
        <v>139</v>
      </c>
      <c r="Q715" s="14" t="s">
        <v>11</v>
      </c>
      <c r="R715" s="14" t="s">
        <v>15</v>
      </c>
      <c r="S715" s="14" t="s">
        <v>17</v>
      </c>
      <c r="T715" s="14" t="s">
        <v>143</v>
      </c>
    </row>
    <row r="716" spans="1:20" x14ac:dyDescent="0.3">
      <c r="A716" s="11">
        <v>44635.696516203701</v>
      </c>
      <c r="B716" s="11"/>
      <c r="C716" s="15">
        <v>44635</v>
      </c>
      <c r="D716" s="16">
        <v>0.69651620370370371</v>
      </c>
      <c r="E716" s="16"/>
      <c r="F716" s="13">
        <v>88.383750000000006</v>
      </c>
      <c r="G716" s="12">
        <v>81.900000000000006</v>
      </c>
      <c r="H716" s="12">
        <v>83.72</v>
      </c>
      <c r="I716" s="12">
        <v>94.64</v>
      </c>
      <c r="J716" s="12">
        <v>86.45</v>
      </c>
      <c r="K716" s="12">
        <v>89.179999999999993</v>
      </c>
      <c r="L716" s="12">
        <v>82.81</v>
      </c>
      <c r="M716" s="12">
        <v>97.37</v>
      </c>
      <c r="N716" s="12">
        <v>91</v>
      </c>
      <c r="O716" s="13">
        <v>88.383750000000006</v>
      </c>
      <c r="P716" s="17" t="s">
        <v>139</v>
      </c>
      <c r="Q716" s="14" t="s">
        <v>11</v>
      </c>
      <c r="R716" s="14" t="s">
        <v>15</v>
      </c>
      <c r="S716" s="14" t="s">
        <v>17</v>
      </c>
      <c r="T716" s="14" t="s">
        <v>143</v>
      </c>
    </row>
    <row r="717" spans="1:20" x14ac:dyDescent="0.3">
      <c r="A717" s="11">
        <v>44635.697210648148</v>
      </c>
      <c r="B717" s="11"/>
      <c r="C717" s="15">
        <v>44635</v>
      </c>
      <c r="D717" s="16">
        <v>0.69721064814814815</v>
      </c>
      <c r="E717" s="16"/>
      <c r="F717" s="13">
        <v>93.240000000000009</v>
      </c>
      <c r="G717" s="12">
        <v>86.4</v>
      </c>
      <c r="H717" s="12">
        <v>88.320000000000007</v>
      </c>
      <c r="I717" s="12">
        <v>99.84</v>
      </c>
      <c r="J717" s="12">
        <v>91.199999999999989</v>
      </c>
      <c r="K717" s="12">
        <v>94.08</v>
      </c>
      <c r="L717" s="12">
        <v>87.36</v>
      </c>
      <c r="M717" s="12">
        <v>102.72</v>
      </c>
      <c r="N717" s="12">
        <v>96</v>
      </c>
      <c r="O717" s="13">
        <v>93.240000000000009</v>
      </c>
      <c r="P717" s="17" t="s">
        <v>139</v>
      </c>
      <c r="Q717" s="14" t="s">
        <v>11</v>
      </c>
      <c r="R717" s="14" t="s">
        <v>15</v>
      </c>
      <c r="S717" s="14" t="s">
        <v>17</v>
      </c>
      <c r="T717" s="14" t="s">
        <v>143</v>
      </c>
    </row>
    <row r="718" spans="1:20" x14ac:dyDescent="0.3">
      <c r="A718" s="11">
        <v>44635.697905092595</v>
      </c>
      <c r="B718" s="11"/>
      <c r="C718" s="15">
        <v>44635</v>
      </c>
      <c r="D718" s="16">
        <v>0.69790509259259259</v>
      </c>
      <c r="E718" s="16"/>
      <c r="F718" s="13">
        <v>95.18249999999999</v>
      </c>
      <c r="G718" s="12">
        <v>88.2</v>
      </c>
      <c r="H718" s="12">
        <v>90.160000000000011</v>
      </c>
      <c r="I718" s="12">
        <v>101.92</v>
      </c>
      <c r="J718" s="12">
        <v>93.1</v>
      </c>
      <c r="K718" s="12">
        <v>96.039999999999992</v>
      </c>
      <c r="L718" s="12">
        <v>89.18</v>
      </c>
      <c r="M718" s="12">
        <v>104.86</v>
      </c>
      <c r="N718" s="12">
        <v>98</v>
      </c>
      <c r="O718" s="13">
        <v>95.18249999999999</v>
      </c>
      <c r="P718" s="17" t="s">
        <v>139</v>
      </c>
      <c r="Q718" s="14" t="s">
        <v>11</v>
      </c>
      <c r="R718" s="14" t="s">
        <v>15</v>
      </c>
      <c r="S718" s="14" t="s">
        <v>17</v>
      </c>
      <c r="T718" s="14" t="s">
        <v>143</v>
      </c>
    </row>
    <row r="719" spans="1:20" x14ac:dyDescent="0.3">
      <c r="A719" s="11">
        <v>44635.698599537034</v>
      </c>
      <c r="B719" s="11"/>
      <c r="C719" s="15">
        <v>44635</v>
      </c>
      <c r="D719" s="16">
        <v>0.69859953703703714</v>
      </c>
      <c r="E719" s="16"/>
      <c r="F719" s="13">
        <v>87.412499999999994</v>
      </c>
      <c r="G719" s="12">
        <v>81</v>
      </c>
      <c r="H719" s="12">
        <v>82.8</v>
      </c>
      <c r="I719" s="12">
        <v>93.600000000000009</v>
      </c>
      <c r="J719" s="12">
        <v>85.5</v>
      </c>
      <c r="K719" s="12">
        <v>88.2</v>
      </c>
      <c r="L719" s="12">
        <v>81.900000000000006</v>
      </c>
      <c r="M719" s="12">
        <v>96.300000000000011</v>
      </c>
      <c r="N719" s="12">
        <v>90</v>
      </c>
      <c r="O719" s="13">
        <v>87.412499999999994</v>
      </c>
      <c r="P719" s="17" t="s">
        <v>139</v>
      </c>
      <c r="Q719" s="14" t="s">
        <v>11</v>
      </c>
      <c r="R719" s="14" t="s">
        <v>15</v>
      </c>
      <c r="S719" s="14" t="s">
        <v>17</v>
      </c>
      <c r="T719" s="14" t="s">
        <v>143</v>
      </c>
    </row>
    <row r="720" spans="1:20" x14ac:dyDescent="0.3">
      <c r="A720" s="11">
        <v>44635.698611111111</v>
      </c>
      <c r="B720" s="11"/>
      <c r="C720" s="15">
        <v>44635</v>
      </c>
      <c r="D720" s="16">
        <v>0.69861111111111107</v>
      </c>
      <c r="E720" s="16"/>
      <c r="F720" s="13">
        <v>84.279999999999987</v>
      </c>
      <c r="G720" s="12">
        <v>86</v>
      </c>
      <c r="H720" s="12">
        <v>79.12</v>
      </c>
      <c r="I720" s="12">
        <v>89.44</v>
      </c>
      <c r="J720" s="12">
        <v>81.7</v>
      </c>
      <c r="K720" s="12">
        <v>84.28</v>
      </c>
      <c r="L720" s="12">
        <v>78.260000000000005</v>
      </c>
      <c r="M720" s="12">
        <v>92.02000000000001</v>
      </c>
      <c r="N720" s="12">
        <v>83.42</v>
      </c>
      <c r="O720" s="13">
        <v>84.279999999999987</v>
      </c>
      <c r="P720" s="17" t="s">
        <v>139</v>
      </c>
      <c r="Q720" s="14" t="s">
        <v>11</v>
      </c>
      <c r="R720" s="14" t="s">
        <v>15</v>
      </c>
      <c r="S720" s="14" t="s">
        <v>17</v>
      </c>
      <c r="T720" s="14" t="s">
        <v>143</v>
      </c>
    </row>
    <row r="721" spans="1:20" x14ac:dyDescent="0.3">
      <c r="A721" s="11">
        <v>44635.699293981481</v>
      </c>
      <c r="B721" s="11"/>
      <c r="C721" s="15">
        <v>44635</v>
      </c>
      <c r="D721" s="16">
        <v>0.69929398148148147</v>
      </c>
      <c r="E721" s="16"/>
      <c r="F721" s="13">
        <v>84.498750000000001</v>
      </c>
      <c r="G721" s="12">
        <v>78.3</v>
      </c>
      <c r="H721" s="12">
        <v>80.040000000000006</v>
      </c>
      <c r="I721" s="12">
        <v>90.48</v>
      </c>
      <c r="J721" s="12">
        <v>82.649999999999991</v>
      </c>
      <c r="K721" s="12">
        <v>85.26</v>
      </c>
      <c r="L721" s="12">
        <v>79.17</v>
      </c>
      <c r="M721" s="12">
        <v>93.09</v>
      </c>
      <c r="N721" s="12">
        <v>87</v>
      </c>
      <c r="O721" s="13">
        <v>84.498750000000001</v>
      </c>
      <c r="P721" s="17" t="s">
        <v>139</v>
      </c>
      <c r="Q721" s="14" t="s">
        <v>11</v>
      </c>
      <c r="R721" s="14" t="s">
        <v>15</v>
      </c>
      <c r="S721" s="14" t="s">
        <v>17</v>
      </c>
      <c r="T721" s="14" t="s">
        <v>143</v>
      </c>
    </row>
    <row r="722" spans="1:20" x14ac:dyDescent="0.3">
      <c r="A722" s="11">
        <v>44635.699861111112</v>
      </c>
      <c r="B722" s="11"/>
      <c r="C722" s="15">
        <v>44635</v>
      </c>
      <c r="D722" s="16">
        <v>0.69986111111111116</v>
      </c>
      <c r="E722" s="16"/>
      <c r="F722" s="13">
        <v>75.757500000000007</v>
      </c>
      <c r="G722" s="12">
        <v>70.2</v>
      </c>
      <c r="H722" s="12">
        <v>71.760000000000005</v>
      </c>
      <c r="I722" s="12">
        <v>81.12</v>
      </c>
      <c r="J722" s="12">
        <v>74.099999999999994</v>
      </c>
      <c r="K722" s="12">
        <v>76.44</v>
      </c>
      <c r="L722" s="12">
        <v>70.98</v>
      </c>
      <c r="M722" s="12">
        <v>83.460000000000008</v>
      </c>
      <c r="N722" s="12">
        <v>78</v>
      </c>
      <c r="O722" s="13">
        <v>75.757500000000007</v>
      </c>
      <c r="P722" s="17" t="s">
        <v>139</v>
      </c>
      <c r="Q722" s="14" t="s">
        <v>11</v>
      </c>
      <c r="R722" s="14" t="s">
        <v>15</v>
      </c>
      <c r="S722" s="14" t="s">
        <v>17</v>
      </c>
      <c r="T722" s="14" t="s">
        <v>143</v>
      </c>
    </row>
    <row r="723" spans="1:20" x14ac:dyDescent="0.3">
      <c r="A723" s="11">
        <v>44635.699988425928</v>
      </c>
      <c r="B723" s="11"/>
      <c r="C723" s="15">
        <v>44635</v>
      </c>
      <c r="D723" s="16">
        <v>0.69998842592592592</v>
      </c>
      <c r="E723" s="16"/>
      <c r="F723" s="13">
        <v>78.671250000000001</v>
      </c>
      <c r="G723" s="12">
        <v>72.900000000000006</v>
      </c>
      <c r="H723" s="12">
        <v>74.52000000000001</v>
      </c>
      <c r="I723" s="12">
        <v>84.240000000000009</v>
      </c>
      <c r="J723" s="12">
        <v>76.95</v>
      </c>
      <c r="K723" s="12">
        <v>79.38</v>
      </c>
      <c r="L723" s="12">
        <v>73.710000000000008</v>
      </c>
      <c r="M723" s="12">
        <v>86.67</v>
      </c>
      <c r="N723" s="12">
        <v>81</v>
      </c>
      <c r="O723" s="13">
        <v>78.671250000000001</v>
      </c>
      <c r="P723" s="17" t="s">
        <v>139</v>
      </c>
      <c r="Q723" s="14" t="s">
        <v>11</v>
      </c>
      <c r="R723" s="14" t="s">
        <v>15</v>
      </c>
      <c r="S723" s="14" t="s">
        <v>17</v>
      </c>
      <c r="T723" s="14" t="s">
        <v>143</v>
      </c>
    </row>
    <row r="724" spans="1:20" x14ac:dyDescent="0.3">
      <c r="A724" s="11">
        <v>44635.700011574074</v>
      </c>
      <c r="B724" s="11"/>
      <c r="C724" s="15">
        <v>44635</v>
      </c>
      <c r="D724" s="16">
        <v>0.70001157407407411</v>
      </c>
      <c r="E724" s="16"/>
      <c r="F724" s="13">
        <v>71.872500000000002</v>
      </c>
      <c r="G724" s="12">
        <v>66.600000000000009</v>
      </c>
      <c r="H724" s="12">
        <v>68.08</v>
      </c>
      <c r="I724" s="12">
        <v>76.960000000000008</v>
      </c>
      <c r="J724" s="12">
        <v>70.3</v>
      </c>
      <c r="K724" s="12">
        <v>72.52</v>
      </c>
      <c r="L724" s="12">
        <v>67.34</v>
      </c>
      <c r="M724" s="12">
        <v>79.180000000000007</v>
      </c>
      <c r="N724" s="12">
        <v>74</v>
      </c>
      <c r="O724" s="13">
        <v>71.872500000000002</v>
      </c>
      <c r="P724" s="17" t="s">
        <v>139</v>
      </c>
      <c r="Q724" s="14" t="s">
        <v>11</v>
      </c>
      <c r="R724" s="14" t="s">
        <v>15</v>
      </c>
      <c r="S724" s="14" t="s">
        <v>17</v>
      </c>
      <c r="T724" s="14" t="s">
        <v>143</v>
      </c>
    </row>
    <row r="725" spans="1:20" x14ac:dyDescent="0.3">
      <c r="A725" s="11">
        <v>44635.700648148151</v>
      </c>
      <c r="B725" s="11"/>
      <c r="C725" s="15">
        <v>44635</v>
      </c>
      <c r="D725" s="16">
        <v>0.70064814814814813</v>
      </c>
      <c r="E725" s="16"/>
      <c r="F725" s="13">
        <v>81.34</v>
      </c>
      <c r="G725" s="12">
        <v>83</v>
      </c>
      <c r="H725" s="12">
        <v>76.36</v>
      </c>
      <c r="I725" s="12">
        <v>86.320000000000007</v>
      </c>
      <c r="J725" s="12">
        <v>78.849999999999994</v>
      </c>
      <c r="K725" s="12">
        <v>81.34</v>
      </c>
      <c r="L725" s="12">
        <v>75.53</v>
      </c>
      <c r="M725" s="12">
        <v>88.81</v>
      </c>
      <c r="N725" s="12">
        <v>80.509999999999991</v>
      </c>
      <c r="O725" s="13">
        <v>81.34</v>
      </c>
      <c r="P725" s="17" t="s">
        <v>139</v>
      </c>
      <c r="Q725" s="14" t="s">
        <v>11</v>
      </c>
      <c r="R725" s="14" t="s">
        <v>15</v>
      </c>
      <c r="S725" s="14" t="s">
        <v>17</v>
      </c>
      <c r="T725" s="14" t="s">
        <v>143</v>
      </c>
    </row>
    <row r="726" spans="1:20" x14ac:dyDescent="0.3">
      <c r="A726" s="11">
        <v>44635.700682870367</v>
      </c>
      <c r="B726" s="11"/>
      <c r="C726" s="15">
        <v>44635</v>
      </c>
      <c r="D726" s="16">
        <v>0.70068287037037036</v>
      </c>
      <c r="E726" s="16"/>
      <c r="F726" s="13">
        <v>68.958749999999995</v>
      </c>
      <c r="G726" s="12">
        <v>63.9</v>
      </c>
      <c r="H726" s="12">
        <v>65.320000000000007</v>
      </c>
      <c r="I726" s="12">
        <v>73.84</v>
      </c>
      <c r="J726" s="12">
        <v>67.45</v>
      </c>
      <c r="K726" s="12">
        <v>69.58</v>
      </c>
      <c r="L726" s="12">
        <v>64.61</v>
      </c>
      <c r="M726" s="12">
        <v>75.97</v>
      </c>
      <c r="N726" s="12">
        <v>71</v>
      </c>
      <c r="O726" s="13">
        <v>68.958749999999995</v>
      </c>
      <c r="P726" s="17" t="s">
        <v>139</v>
      </c>
      <c r="Q726" s="14" t="s">
        <v>11</v>
      </c>
      <c r="R726" s="14" t="s">
        <v>15</v>
      </c>
      <c r="S726" s="14" t="s">
        <v>17</v>
      </c>
      <c r="T726" s="14" t="s">
        <v>143</v>
      </c>
    </row>
    <row r="727" spans="1:20" x14ac:dyDescent="0.3">
      <c r="A727" s="11">
        <v>44635.701377314814</v>
      </c>
      <c r="B727" s="11"/>
      <c r="C727" s="15">
        <v>44635</v>
      </c>
      <c r="D727" s="16">
        <v>0.70137731481481491</v>
      </c>
      <c r="E727" s="16"/>
      <c r="F727" s="13">
        <v>58.275000000000006</v>
      </c>
      <c r="G727" s="12">
        <v>54</v>
      </c>
      <c r="H727" s="12">
        <v>55.2</v>
      </c>
      <c r="I727" s="12">
        <v>62.400000000000006</v>
      </c>
      <c r="J727" s="12">
        <v>57</v>
      </c>
      <c r="K727" s="12">
        <v>58.8</v>
      </c>
      <c r="L727" s="12">
        <v>54.6</v>
      </c>
      <c r="M727" s="12">
        <v>64.2</v>
      </c>
      <c r="N727" s="12">
        <v>60</v>
      </c>
      <c r="O727" s="13">
        <v>58.275000000000006</v>
      </c>
      <c r="P727" s="17" t="s">
        <v>139</v>
      </c>
      <c r="Q727" s="14" t="s">
        <v>11</v>
      </c>
      <c r="R727" s="14" t="s">
        <v>15</v>
      </c>
      <c r="S727" s="14" t="s">
        <v>17</v>
      </c>
      <c r="T727" s="14" t="s">
        <v>143</v>
      </c>
    </row>
    <row r="728" spans="1:20" x14ac:dyDescent="0.3">
      <c r="A728" s="11">
        <v>44635.70207175926</v>
      </c>
      <c r="B728" s="11"/>
      <c r="C728" s="15">
        <v>44635</v>
      </c>
      <c r="D728" s="16">
        <v>0.70207175925925924</v>
      </c>
      <c r="E728" s="16"/>
      <c r="F728" s="13">
        <v>54.39</v>
      </c>
      <c r="G728" s="12">
        <v>50.4</v>
      </c>
      <c r="H728" s="12">
        <v>51.52</v>
      </c>
      <c r="I728" s="12">
        <v>58.24</v>
      </c>
      <c r="J728" s="12">
        <v>53.199999999999996</v>
      </c>
      <c r="K728" s="12">
        <v>54.879999999999995</v>
      </c>
      <c r="L728" s="12">
        <v>50.96</v>
      </c>
      <c r="M728" s="12">
        <v>59.92</v>
      </c>
      <c r="N728" s="12">
        <v>56</v>
      </c>
      <c r="O728" s="13">
        <v>54.39</v>
      </c>
      <c r="P728" s="17" t="s">
        <v>139</v>
      </c>
      <c r="Q728" s="14" t="s">
        <v>11</v>
      </c>
      <c r="R728" s="14" t="s">
        <v>15</v>
      </c>
      <c r="S728" s="14" t="s">
        <v>17</v>
      </c>
      <c r="T728" s="14" t="s">
        <v>143</v>
      </c>
    </row>
    <row r="729" spans="1:20" x14ac:dyDescent="0.3">
      <c r="A729" s="11">
        <v>44635.70208333333</v>
      </c>
      <c r="B729" s="11"/>
      <c r="C729" s="15">
        <v>44635</v>
      </c>
      <c r="D729" s="16">
        <v>0.70208333333333339</v>
      </c>
      <c r="E729" s="16"/>
      <c r="F729" s="13">
        <v>106.82000000000001</v>
      </c>
      <c r="G729" s="12">
        <v>109</v>
      </c>
      <c r="H729" s="12">
        <v>100.28</v>
      </c>
      <c r="I729" s="12">
        <v>113.36</v>
      </c>
      <c r="J729" s="12">
        <v>103.55</v>
      </c>
      <c r="K729" s="12">
        <v>106.82</v>
      </c>
      <c r="L729" s="12">
        <v>99.19</v>
      </c>
      <c r="M729" s="12">
        <v>116.63000000000001</v>
      </c>
      <c r="N729" s="12">
        <v>105.73</v>
      </c>
      <c r="O729" s="13">
        <v>106.82000000000001</v>
      </c>
      <c r="P729" s="17" t="s">
        <v>139</v>
      </c>
      <c r="Q729" s="14" t="s">
        <v>11</v>
      </c>
      <c r="R729" s="14" t="s">
        <v>15</v>
      </c>
      <c r="S729" s="14" t="s">
        <v>17</v>
      </c>
      <c r="T729" s="14" t="s">
        <v>143</v>
      </c>
    </row>
    <row r="730" spans="1:20" x14ac:dyDescent="0.3">
      <c r="A730" s="11">
        <v>44635.702766203707</v>
      </c>
      <c r="B730" s="11"/>
      <c r="C730" s="15">
        <v>44635</v>
      </c>
      <c r="D730" s="16">
        <v>0.70276620370370368</v>
      </c>
      <c r="E730" s="16"/>
      <c r="F730" s="13">
        <v>65.07374999999999</v>
      </c>
      <c r="G730" s="12">
        <v>60.300000000000004</v>
      </c>
      <c r="H730" s="12">
        <v>61.64</v>
      </c>
      <c r="I730" s="12">
        <v>69.680000000000007</v>
      </c>
      <c r="J730" s="12">
        <v>63.65</v>
      </c>
      <c r="K730" s="12">
        <v>65.66</v>
      </c>
      <c r="L730" s="12">
        <v>60.97</v>
      </c>
      <c r="M730" s="12">
        <v>71.69</v>
      </c>
      <c r="N730" s="12">
        <v>67</v>
      </c>
      <c r="O730" s="13">
        <v>65.07374999999999</v>
      </c>
      <c r="P730" s="17" t="s">
        <v>139</v>
      </c>
      <c r="Q730" s="14" t="s">
        <v>11</v>
      </c>
      <c r="R730" s="14" t="s">
        <v>15</v>
      </c>
      <c r="S730" s="14" t="s">
        <v>17</v>
      </c>
      <c r="T730" s="14" t="s">
        <v>143</v>
      </c>
    </row>
    <row r="731" spans="1:20" s="28" customFormat="1" x14ac:dyDescent="0.3">
      <c r="A731" s="24"/>
      <c r="B731" s="24"/>
      <c r="C731" s="25"/>
      <c r="D731" s="26"/>
      <c r="E731" s="26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</row>
    <row r="732" spans="1:20" x14ac:dyDescent="0.3">
      <c r="A732" s="11">
        <v>44629.361805555556</v>
      </c>
      <c r="B732" s="11"/>
      <c r="C732" s="15">
        <v>44629</v>
      </c>
      <c r="D732" s="16">
        <v>0.36180555555555555</v>
      </c>
      <c r="E732" s="16"/>
      <c r="F732" s="13">
        <v>87.108750000000015</v>
      </c>
      <c r="G732" s="12">
        <v>80.100000000000009</v>
      </c>
      <c r="H732" s="12">
        <v>81.88000000000001</v>
      </c>
      <c r="I732" s="12">
        <v>92.56</v>
      </c>
      <c r="J732" s="12">
        <v>84.55</v>
      </c>
      <c r="K732" s="12">
        <v>87.22</v>
      </c>
      <c r="L732" s="12">
        <v>89</v>
      </c>
      <c r="M732" s="12">
        <v>95.23</v>
      </c>
      <c r="N732" s="12">
        <v>86.33</v>
      </c>
      <c r="O732" s="13">
        <v>87.108750000000015</v>
      </c>
      <c r="P732" s="17" t="s">
        <v>136</v>
      </c>
      <c r="Q732" s="14" t="s">
        <v>8</v>
      </c>
      <c r="R732" s="14" t="s">
        <v>118</v>
      </c>
      <c r="S732" s="14" t="s">
        <v>119</v>
      </c>
      <c r="T732" s="14" t="s">
        <v>143</v>
      </c>
    </row>
    <row r="733" spans="1:20" x14ac:dyDescent="0.3">
      <c r="A733" s="11">
        <v>44629.365277777775</v>
      </c>
      <c r="B733" s="11"/>
      <c r="C733" s="15">
        <v>44629</v>
      </c>
      <c r="D733" s="16">
        <v>0.36527777777777781</v>
      </c>
      <c r="E733" s="16"/>
      <c r="F733" s="13">
        <v>88.087500000000006</v>
      </c>
      <c r="G733" s="12">
        <v>81</v>
      </c>
      <c r="H733" s="12">
        <v>82.8</v>
      </c>
      <c r="I733" s="12">
        <v>93.600000000000009</v>
      </c>
      <c r="J733" s="12">
        <v>85.5</v>
      </c>
      <c r="K733" s="12">
        <v>88.2</v>
      </c>
      <c r="L733" s="12">
        <v>90</v>
      </c>
      <c r="M733" s="12">
        <v>96.300000000000011</v>
      </c>
      <c r="N733" s="12">
        <v>87.3</v>
      </c>
      <c r="O733" s="13">
        <v>88.087500000000006</v>
      </c>
      <c r="P733" s="17" t="s">
        <v>136</v>
      </c>
      <c r="Q733" s="14" t="s">
        <v>8</v>
      </c>
      <c r="R733" s="14" t="s">
        <v>118</v>
      </c>
      <c r="S733" s="14" t="s">
        <v>119</v>
      </c>
      <c r="T733" s="14" t="s">
        <v>143</v>
      </c>
    </row>
    <row r="734" spans="1:20" x14ac:dyDescent="0.3">
      <c r="A734" s="11">
        <v>44629.368750000001</v>
      </c>
      <c r="B734" s="11"/>
      <c r="C734" s="15">
        <v>44629</v>
      </c>
      <c r="D734" s="16">
        <v>0.36874999999999997</v>
      </c>
      <c r="E734" s="16"/>
      <c r="F734" s="13">
        <v>84.172499999999999</v>
      </c>
      <c r="G734" s="12">
        <v>77.400000000000006</v>
      </c>
      <c r="H734" s="12">
        <v>79.12</v>
      </c>
      <c r="I734" s="12">
        <v>89.44</v>
      </c>
      <c r="J734" s="12">
        <v>81.7</v>
      </c>
      <c r="K734" s="12">
        <v>84.28</v>
      </c>
      <c r="L734" s="12">
        <v>86</v>
      </c>
      <c r="M734" s="12">
        <v>92.02000000000001</v>
      </c>
      <c r="N734" s="12">
        <v>83.42</v>
      </c>
      <c r="O734" s="13">
        <v>84.172499999999999</v>
      </c>
      <c r="P734" s="17" t="s">
        <v>136</v>
      </c>
      <c r="Q734" s="14" t="s">
        <v>8</v>
      </c>
      <c r="R734" s="14" t="s">
        <v>118</v>
      </c>
      <c r="S734" s="14" t="s">
        <v>119</v>
      </c>
      <c r="T734" s="14" t="s">
        <v>143</v>
      </c>
    </row>
    <row r="735" spans="1:20" x14ac:dyDescent="0.3">
      <c r="A735" s="11">
        <v>44629.37222222222</v>
      </c>
      <c r="B735" s="11"/>
      <c r="C735" s="15">
        <v>44629</v>
      </c>
      <c r="D735" s="16">
        <v>0.37222222222222223</v>
      </c>
      <c r="E735" s="16"/>
      <c r="F735" s="13">
        <v>86.13000000000001</v>
      </c>
      <c r="G735" s="12">
        <v>79.2</v>
      </c>
      <c r="H735" s="12">
        <v>80.960000000000008</v>
      </c>
      <c r="I735" s="12">
        <v>91.52000000000001</v>
      </c>
      <c r="J735" s="12">
        <v>83.6</v>
      </c>
      <c r="K735" s="12">
        <v>86.24</v>
      </c>
      <c r="L735" s="12">
        <v>88</v>
      </c>
      <c r="M735" s="12">
        <v>94.160000000000011</v>
      </c>
      <c r="N735" s="12">
        <v>85.36</v>
      </c>
      <c r="O735" s="13">
        <v>86.13000000000001</v>
      </c>
      <c r="P735" s="17" t="s">
        <v>136</v>
      </c>
      <c r="Q735" s="14" t="s">
        <v>8</v>
      </c>
      <c r="R735" s="14" t="s">
        <v>118</v>
      </c>
      <c r="S735" s="14" t="s">
        <v>119</v>
      </c>
      <c r="T735" s="14" t="s">
        <v>143</v>
      </c>
    </row>
    <row r="736" spans="1:20" s="28" customFormat="1" x14ac:dyDescent="0.3">
      <c r="A736" s="24"/>
      <c r="B736" s="24"/>
      <c r="C736" s="25"/>
      <c r="D736" s="26"/>
      <c r="E736" s="26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</row>
    <row r="737" spans="1:20" x14ac:dyDescent="0.3">
      <c r="A737" s="11">
        <v>44634.417349537034</v>
      </c>
      <c r="B737" s="11"/>
      <c r="C737" s="15">
        <v>44634</v>
      </c>
      <c r="D737" s="16">
        <v>0.41734953703703703</v>
      </c>
      <c r="E737" s="16"/>
      <c r="F737" s="13">
        <v>67.878749999999997</v>
      </c>
      <c r="G737" s="12">
        <v>75</v>
      </c>
      <c r="H737" s="12">
        <v>63.480000000000004</v>
      </c>
      <c r="I737" s="12">
        <v>71.760000000000005</v>
      </c>
      <c r="J737" s="12">
        <v>65.55</v>
      </c>
      <c r="K737" s="12">
        <v>67.62</v>
      </c>
      <c r="L737" s="12">
        <v>62.79</v>
      </c>
      <c r="M737" s="12">
        <v>73.83</v>
      </c>
      <c r="N737" s="12">
        <v>63</v>
      </c>
      <c r="O737" s="13">
        <v>67.878749999999997</v>
      </c>
      <c r="P737" s="17" t="s">
        <v>136</v>
      </c>
      <c r="Q737" s="14" t="s">
        <v>8</v>
      </c>
      <c r="R737" s="14" t="s">
        <v>15</v>
      </c>
      <c r="S737" s="14" t="s">
        <v>17</v>
      </c>
      <c r="T737" s="14" t="s">
        <v>143</v>
      </c>
    </row>
    <row r="738" spans="1:20" x14ac:dyDescent="0.3">
      <c r="A738" s="11">
        <v>44634.417361111111</v>
      </c>
      <c r="B738" s="11"/>
      <c r="C738" s="15">
        <v>44634</v>
      </c>
      <c r="D738" s="16">
        <v>0.41736111111111113</v>
      </c>
      <c r="E738" s="16"/>
      <c r="F738" s="13">
        <v>83.055000000000007</v>
      </c>
      <c r="G738" s="12">
        <v>75.600000000000009</v>
      </c>
      <c r="H738" s="12">
        <v>78</v>
      </c>
      <c r="I738" s="12">
        <v>87.36</v>
      </c>
      <c r="J738" s="12">
        <v>79.8</v>
      </c>
      <c r="K738" s="12">
        <v>82.32</v>
      </c>
      <c r="L738" s="12">
        <v>90</v>
      </c>
      <c r="M738" s="12">
        <v>89.88000000000001</v>
      </c>
      <c r="N738" s="12">
        <v>81.48</v>
      </c>
      <c r="O738" s="13">
        <v>83.055000000000007</v>
      </c>
      <c r="P738" s="17" t="s">
        <v>136</v>
      </c>
      <c r="Q738" s="14" t="s">
        <v>8</v>
      </c>
      <c r="R738" s="14" t="s">
        <v>15</v>
      </c>
      <c r="S738" s="14" t="s">
        <v>17</v>
      </c>
      <c r="T738" s="14" t="s">
        <v>143</v>
      </c>
    </row>
    <row r="739" spans="1:20" x14ac:dyDescent="0.3">
      <c r="A739" s="11">
        <v>44634.418043981481</v>
      </c>
      <c r="B739" s="11"/>
      <c r="C739" s="15">
        <v>44634</v>
      </c>
      <c r="D739" s="16">
        <v>0.41804398148148153</v>
      </c>
      <c r="E739" s="16"/>
      <c r="F739" s="13">
        <v>66.894999999999996</v>
      </c>
      <c r="G739" s="12">
        <v>73</v>
      </c>
      <c r="H739" s="12">
        <v>62.56</v>
      </c>
      <c r="I739" s="12">
        <v>70.72</v>
      </c>
      <c r="J739" s="12">
        <v>64.599999999999994</v>
      </c>
      <c r="K739" s="12">
        <v>66.64</v>
      </c>
      <c r="L739" s="12">
        <v>61.88</v>
      </c>
      <c r="M739" s="12">
        <v>72.760000000000005</v>
      </c>
      <c r="N739" s="12">
        <v>63</v>
      </c>
      <c r="O739" s="13">
        <v>66.894999999999996</v>
      </c>
      <c r="P739" s="17" t="s">
        <v>136</v>
      </c>
      <c r="Q739" s="14" t="s">
        <v>8</v>
      </c>
      <c r="R739" s="14" t="s">
        <v>15</v>
      </c>
      <c r="S739" s="14" t="s">
        <v>17</v>
      </c>
      <c r="T739" s="14" t="s">
        <v>143</v>
      </c>
    </row>
    <row r="740" spans="1:20" x14ac:dyDescent="0.3">
      <c r="A740" s="11">
        <v>44634.418067129627</v>
      </c>
      <c r="B740" s="11"/>
      <c r="C740" s="15">
        <v>44634</v>
      </c>
      <c r="D740" s="16">
        <v>0.41806712962962966</v>
      </c>
      <c r="E740" s="16"/>
      <c r="F740" s="13">
        <v>60.217500000000001</v>
      </c>
      <c r="G740" s="12">
        <v>55.800000000000004</v>
      </c>
      <c r="H740" s="12">
        <v>57.04</v>
      </c>
      <c r="I740" s="12">
        <v>64.48</v>
      </c>
      <c r="J740" s="12">
        <v>58.9</v>
      </c>
      <c r="K740" s="12">
        <v>60.76</v>
      </c>
      <c r="L740" s="12">
        <v>56.42</v>
      </c>
      <c r="M740" s="12">
        <v>66.34</v>
      </c>
      <c r="N740" s="12">
        <v>62</v>
      </c>
      <c r="O740" s="13">
        <v>60.217500000000001</v>
      </c>
      <c r="P740" s="17" t="s">
        <v>136</v>
      </c>
      <c r="Q740" s="14" t="s">
        <v>8</v>
      </c>
      <c r="R740" s="14" t="s">
        <v>15</v>
      </c>
      <c r="S740" s="14" t="s">
        <v>17</v>
      </c>
      <c r="T740" s="14" t="s">
        <v>143</v>
      </c>
    </row>
    <row r="741" spans="1:20" x14ac:dyDescent="0.3">
      <c r="A741" s="11">
        <v>44634.418206018519</v>
      </c>
      <c r="B741" s="11"/>
      <c r="C741" s="15">
        <v>44634</v>
      </c>
      <c r="D741" s="16">
        <v>0.41820601851851852</v>
      </c>
      <c r="E741" s="16"/>
      <c r="F741" s="13">
        <v>60.217500000000001</v>
      </c>
      <c r="G741" s="12">
        <v>55.800000000000004</v>
      </c>
      <c r="H741" s="12">
        <v>57.04</v>
      </c>
      <c r="I741" s="12">
        <v>64.48</v>
      </c>
      <c r="J741" s="12">
        <v>58.9</v>
      </c>
      <c r="K741" s="12">
        <v>60.76</v>
      </c>
      <c r="L741" s="12">
        <v>56.42</v>
      </c>
      <c r="M741" s="12">
        <v>66.34</v>
      </c>
      <c r="N741" s="12">
        <v>62</v>
      </c>
      <c r="O741" s="13">
        <v>60.217500000000001</v>
      </c>
      <c r="P741" s="17" t="s">
        <v>136</v>
      </c>
      <c r="Q741" s="14" t="s">
        <v>8</v>
      </c>
      <c r="R741" s="14" t="s">
        <v>15</v>
      </c>
      <c r="S741" s="14" t="s">
        <v>17</v>
      </c>
      <c r="T741" s="14" t="s">
        <v>143</v>
      </c>
    </row>
    <row r="742" spans="1:20" x14ac:dyDescent="0.3">
      <c r="A742" s="11">
        <v>44634.418738425928</v>
      </c>
      <c r="B742" s="11"/>
      <c r="C742" s="15">
        <v>44634</v>
      </c>
      <c r="D742" s="16">
        <v>0.41873842592592592</v>
      </c>
      <c r="E742" s="16"/>
      <c r="F742" s="13">
        <v>66.403125000000017</v>
      </c>
      <c r="G742" s="12">
        <v>75</v>
      </c>
      <c r="H742" s="12">
        <v>62.1</v>
      </c>
      <c r="I742" s="12">
        <v>70.2</v>
      </c>
      <c r="J742" s="12">
        <v>64.125</v>
      </c>
      <c r="K742" s="12">
        <v>66.150000000000006</v>
      </c>
      <c r="L742" s="12">
        <v>61.425000000000004</v>
      </c>
      <c r="M742" s="12">
        <v>72.225000000000009</v>
      </c>
      <c r="N742" s="12">
        <v>60</v>
      </c>
      <c r="O742" s="13">
        <v>66.403125000000017</v>
      </c>
      <c r="P742" s="17" t="s">
        <v>136</v>
      </c>
      <c r="Q742" s="14" t="s">
        <v>8</v>
      </c>
      <c r="R742" s="14" t="s">
        <v>15</v>
      </c>
      <c r="S742" s="14" t="s">
        <v>17</v>
      </c>
      <c r="T742" s="14" t="s">
        <v>143</v>
      </c>
    </row>
    <row r="743" spans="1:20" x14ac:dyDescent="0.3">
      <c r="A743" s="11">
        <v>44634.419062499997</v>
      </c>
      <c r="B743" s="11"/>
      <c r="C743" s="15">
        <v>44634</v>
      </c>
      <c r="D743" s="16">
        <v>0.41906249999999995</v>
      </c>
      <c r="E743" s="16"/>
      <c r="F743" s="13">
        <v>59.246250000000003</v>
      </c>
      <c r="G743" s="12">
        <v>54.9</v>
      </c>
      <c r="H743" s="12">
        <v>56.120000000000005</v>
      </c>
      <c r="I743" s="12">
        <v>63.440000000000005</v>
      </c>
      <c r="J743" s="12">
        <v>57.949999999999996</v>
      </c>
      <c r="K743" s="12">
        <v>59.78</v>
      </c>
      <c r="L743" s="12">
        <v>55.510000000000005</v>
      </c>
      <c r="M743" s="12">
        <v>65.27000000000001</v>
      </c>
      <c r="N743" s="12">
        <v>61</v>
      </c>
      <c r="O743" s="13">
        <v>59.246250000000003</v>
      </c>
      <c r="P743" s="17" t="s">
        <v>136</v>
      </c>
      <c r="Q743" s="14" t="s">
        <v>8</v>
      </c>
      <c r="R743" s="14" t="s">
        <v>15</v>
      </c>
      <c r="S743" s="14" t="s">
        <v>17</v>
      </c>
      <c r="T743" s="14" t="s">
        <v>143</v>
      </c>
    </row>
    <row r="744" spans="1:20" x14ac:dyDescent="0.3">
      <c r="A744" s="11">
        <v>44634.419432870367</v>
      </c>
      <c r="B744" s="11"/>
      <c r="C744" s="15">
        <v>44634</v>
      </c>
      <c r="D744" s="16">
        <v>0.41943287037037041</v>
      </c>
      <c r="E744" s="16"/>
      <c r="F744" s="13">
        <v>69.354375000000005</v>
      </c>
      <c r="G744" s="12">
        <v>75</v>
      </c>
      <c r="H744" s="12">
        <v>64.86</v>
      </c>
      <c r="I744" s="12">
        <v>73.320000000000007</v>
      </c>
      <c r="J744" s="12">
        <v>66.974999999999994</v>
      </c>
      <c r="K744" s="12">
        <v>69.09</v>
      </c>
      <c r="L744" s="12">
        <v>64.155000000000001</v>
      </c>
      <c r="M744" s="12">
        <v>75.435000000000002</v>
      </c>
      <c r="N744" s="12">
        <v>66</v>
      </c>
      <c r="O744" s="13">
        <v>69.354375000000005</v>
      </c>
      <c r="P744" s="17" t="s">
        <v>136</v>
      </c>
      <c r="Q744" s="14" t="s">
        <v>8</v>
      </c>
      <c r="R744" s="14" t="s">
        <v>15</v>
      </c>
      <c r="S744" s="14" t="s">
        <v>17</v>
      </c>
      <c r="T744" s="14" t="s">
        <v>143</v>
      </c>
    </row>
    <row r="745" spans="1:20" x14ac:dyDescent="0.3">
      <c r="A745" s="11">
        <v>44634.420127314814</v>
      </c>
      <c r="B745" s="11"/>
      <c r="C745" s="15">
        <v>44634</v>
      </c>
      <c r="D745" s="16">
        <v>0.4201273148148148</v>
      </c>
      <c r="E745" s="16"/>
      <c r="F745" s="13">
        <v>68.862499999999997</v>
      </c>
      <c r="G745" s="12">
        <v>78</v>
      </c>
      <c r="H745" s="12">
        <v>64.400000000000006</v>
      </c>
      <c r="I745" s="12">
        <v>72.8</v>
      </c>
      <c r="J745" s="12">
        <v>66.5</v>
      </c>
      <c r="K745" s="12">
        <v>68.599999999999994</v>
      </c>
      <c r="L745" s="12">
        <v>63.7</v>
      </c>
      <c r="M745" s="12">
        <v>74.900000000000006</v>
      </c>
      <c r="N745" s="12">
        <v>62</v>
      </c>
      <c r="O745" s="13">
        <v>68.862499999999997</v>
      </c>
      <c r="P745" s="17" t="s">
        <v>136</v>
      </c>
      <c r="Q745" s="14" t="s">
        <v>8</v>
      </c>
      <c r="R745" s="14" t="s">
        <v>15</v>
      </c>
      <c r="S745" s="14" t="s">
        <v>17</v>
      </c>
      <c r="T745" s="14" t="s">
        <v>143</v>
      </c>
    </row>
    <row r="746" spans="1:20" x14ac:dyDescent="0.3">
      <c r="A746" s="11">
        <v>44634.42082175926</v>
      </c>
      <c r="B746" s="11"/>
      <c r="C746" s="15">
        <v>44634</v>
      </c>
      <c r="D746" s="16">
        <v>0.4208217592592593</v>
      </c>
      <c r="E746" s="16"/>
      <c r="F746" s="13">
        <v>68.370625000000004</v>
      </c>
      <c r="G746" s="12">
        <v>78</v>
      </c>
      <c r="H746" s="12">
        <v>63.940000000000005</v>
      </c>
      <c r="I746" s="12">
        <v>72.28</v>
      </c>
      <c r="J746" s="12">
        <v>66.024999999999991</v>
      </c>
      <c r="K746" s="12">
        <v>68.11</v>
      </c>
      <c r="L746" s="12">
        <v>63.245000000000005</v>
      </c>
      <c r="M746" s="12">
        <v>74.365000000000009</v>
      </c>
      <c r="N746" s="12">
        <v>61</v>
      </c>
      <c r="O746" s="13">
        <v>68.370625000000004</v>
      </c>
      <c r="P746" s="17" t="s">
        <v>136</v>
      </c>
      <c r="Q746" s="14" t="s">
        <v>8</v>
      </c>
      <c r="R746" s="14" t="s">
        <v>15</v>
      </c>
      <c r="S746" s="14" t="s">
        <v>17</v>
      </c>
      <c r="T746" s="14" t="s">
        <v>143</v>
      </c>
    </row>
    <row r="747" spans="1:20" x14ac:dyDescent="0.3">
      <c r="A747" s="11">
        <v>44634.42083333333</v>
      </c>
      <c r="B747" s="11"/>
      <c r="C747" s="15">
        <v>44634</v>
      </c>
      <c r="D747" s="16">
        <v>0.42083333333333334</v>
      </c>
      <c r="E747" s="16"/>
      <c r="F747" s="13">
        <v>79.100000000000009</v>
      </c>
      <c r="G747" s="12">
        <v>72</v>
      </c>
      <c r="H747" s="12">
        <v>76</v>
      </c>
      <c r="I747" s="12">
        <v>83.2</v>
      </c>
      <c r="J747" s="12">
        <v>76</v>
      </c>
      <c r="K747" s="12">
        <v>78.400000000000006</v>
      </c>
      <c r="L747" s="12">
        <v>84</v>
      </c>
      <c r="M747" s="12">
        <v>85.600000000000009</v>
      </c>
      <c r="N747" s="12">
        <v>77.599999999999994</v>
      </c>
      <c r="O747" s="13">
        <v>79.100000000000009</v>
      </c>
      <c r="P747" s="17" t="s">
        <v>136</v>
      </c>
      <c r="Q747" s="14" t="s">
        <v>8</v>
      </c>
      <c r="R747" s="14" t="s">
        <v>15</v>
      </c>
      <c r="S747" s="14" t="s">
        <v>17</v>
      </c>
      <c r="T747" s="14" t="s">
        <v>143</v>
      </c>
    </row>
    <row r="748" spans="1:20" x14ac:dyDescent="0.3">
      <c r="A748" s="11">
        <v>44634.420983796299</v>
      </c>
      <c r="B748" s="11"/>
      <c r="C748" s="15">
        <v>44634</v>
      </c>
      <c r="D748" s="16">
        <v>0.42098379629629629</v>
      </c>
      <c r="E748" s="16"/>
      <c r="F748" s="13">
        <v>61.188749999999999</v>
      </c>
      <c r="G748" s="12">
        <v>56.7</v>
      </c>
      <c r="H748" s="12">
        <v>57.96</v>
      </c>
      <c r="I748" s="12">
        <v>65.52</v>
      </c>
      <c r="J748" s="12">
        <v>59.849999999999994</v>
      </c>
      <c r="K748" s="12">
        <v>61.74</v>
      </c>
      <c r="L748" s="12">
        <v>57.330000000000005</v>
      </c>
      <c r="M748" s="12">
        <v>67.410000000000011</v>
      </c>
      <c r="N748" s="12">
        <v>63</v>
      </c>
      <c r="O748" s="13">
        <v>61.188749999999999</v>
      </c>
      <c r="P748" s="17" t="s">
        <v>136</v>
      </c>
      <c r="Q748" s="14" t="s">
        <v>8</v>
      </c>
      <c r="R748" s="14" t="s">
        <v>15</v>
      </c>
      <c r="S748" s="14" t="s">
        <v>17</v>
      </c>
      <c r="T748" s="14" t="s">
        <v>143</v>
      </c>
    </row>
    <row r="749" spans="1:20" x14ac:dyDescent="0.3">
      <c r="A749" s="11">
        <v>44634.421516203707</v>
      </c>
      <c r="B749" s="11"/>
      <c r="C749" s="15">
        <v>44634</v>
      </c>
      <c r="D749" s="16">
        <v>0.42151620370370368</v>
      </c>
      <c r="E749" s="16"/>
      <c r="F749" s="13">
        <v>67.878749999999997</v>
      </c>
      <c r="G749" s="12">
        <v>76</v>
      </c>
      <c r="H749" s="12">
        <v>63.480000000000004</v>
      </c>
      <c r="I749" s="12">
        <v>71.760000000000005</v>
      </c>
      <c r="J749" s="12">
        <v>65.55</v>
      </c>
      <c r="K749" s="12">
        <v>67.62</v>
      </c>
      <c r="L749" s="12">
        <v>62.79</v>
      </c>
      <c r="M749" s="12">
        <v>73.83</v>
      </c>
      <c r="N749" s="12">
        <v>62</v>
      </c>
      <c r="O749" s="13">
        <v>67.878749999999997</v>
      </c>
      <c r="P749" s="17" t="s">
        <v>136</v>
      </c>
      <c r="Q749" s="14" t="s">
        <v>8</v>
      </c>
      <c r="R749" s="14" t="s">
        <v>15</v>
      </c>
      <c r="S749" s="14" t="s">
        <v>17</v>
      </c>
      <c r="T749" s="14" t="s">
        <v>143</v>
      </c>
    </row>
    <row r="750" spans="1:20" x14ac:dyDescent="0.3">
      <c r="A750" s="11">
        <v>44634.422210648147</v>
      </c>
      <c r="B750" s="11"/>
      <c r="C750" s="15">
        <v>44634</v>
      </c>
      <c r="D750" s="16">
        <v>0.42221064814814818</v>
      </c>
      <c r="E750" s="16"/>
      <c r="F750" s="13">
        <v>73.78125</v>
      </c>
      <c r="G750" s="12">
        <v>80</v>
      </c>
      <c r="H750" s="12">
        <v>69</v>
      </c>
      <c r="I750" s="12">
        <v>78</v>
      </c>
      <c r="J750" s="12">
        <v>71.25</v>
      </c>
      <c r="K750" s="12">
        <v>73.5</v>
      </c>
      <c r="L750" s="12">
        <v>68.25</v>
      </c>
      <c r="M750" s="12">
        <v>80.25</v>
      </c>
      <c r="N750" s="12">
        <v>70</v>
      </c>
      <c r="O750" s="13">
        <v>73.78125</v>
      </c>
      <c r="P750" s="17" t="s">
        <v>136</v>
      </c>
      <c r="Q750" s="14" t="s">
        <v>8</v>
      </c>
      <c r="R750" s="14" t="s">
        <v>15</v>
      </c>
      <c r="S750" s="14" t="s">
        <v>17</v>
      </c>
      <c r="T750" s="14" t="s">
        <v>143</v>
      </c>
    </row>
    <row r="751" spans="1:20" x14ac:dyDescent="0.3">
      <c r="A751" s="11">
        <v>44634.422905092593</v>
      </c>
      <c r="B751" s="11"/>
      <c r="C751" s="15">
        <v>44634</v>
      </c>
      <c r="D751" s="16">
        <v>0.42290509259259257</v>
      </c>
      <c r="E751" s="16"/>
      <c r="F751" s="13">
        <v>68.958749999999995</v>
      </c>
      <c r="G751" s="12">
        <v>63.9</v>
      </c>
      <c r="H751" s="12">
        <v>65.320000000000007</v>
      </c>
      <c r="I751" s="12">
        <v>73.84</v>
      </c>
      <c r="J751" s="12">
        <v>67.45</v>
      </c>
      <c r="K751" s="12">
        <v>69.58</v>
      </c>
      <c r="L751" s="12">
        <v>64.61</v>
      </c>
      <c r="M751" s="12">
        <v>75.97</v>
      </c>
      <c r="N751" s="12">
        <v>71</v>
      </c>
      <c r="O751" s="13">
        <v>68.958749999999995</v>
      </c>
      <c r="P751" s="17" t="s">
        <v>136</v>
      </c>
      <c r="Q751" s="14" t="s">
        <v>8</v>
      </c>
      <c r="R751" s="14" t="s">
        <v>15</v>
      </c>
      <c r="S751" s="14" t="s">
        <v>17</v>
      </c>
      <c r="T751" s="14" t="s">
        <v>143</v>
      </c>
    </row>
    <row r="752" spans="1:20" x14ac:dyDescent="0.3">
      <c r="A752" s="11">
        <v>44634.42359953704</v>
      </c>
      <c r="B752" s="11"/>
      <c r="C752" s="15">
        <v>44634</v>
      </c>
      <c r="D752" s="16">
        <v>0.42359953703703707</v>
      </c>
      <c r="E752" s="16"/>
      <c r="F752" s="13">
        <v>76.732500000000002</v>
      </c>
      <c r="G752" s="12">
        <v>77</v>
      </c>
      <c r="H752" s="12">
        <v>71.760000000000005</v>
      </c>
      <c r="I752" s="12">
        <v>81.12</v>
      </c>
      <c r="J752" s="12">
        <v>74.099999999999994</v>
      </c>
      <c r="K752" s="12">
        <v>76.44</v>
      </c>
      <c r="L752" s="12">
        <v>70.98</v>
      </c>
      <c r="M752" s="12">
        <v>83.460000000000008</v>
      </c>
      <c r="N752" s="12">
        <v>79</v>
      </c>
      <c r="O752" s="13">
        <v>76.732500000000002</v>
      </c>
      <c r="P752" s="17" t="s">
        <v>136</v>
      </c>
      <c r="Q752" s="14" t="s">
        <v>8</v>
      </c>
      <c r="R752" s="14" t="s">
        <v>15</v>
      </c>
      <c r="S752" s="14" t="s">
        <v>17</v>
      </c>
      <c r="T752" s="14" t="s">
        <v>143</v>
      </c>
    </row>
    <row r="753" spans="1:20" x14ac:dyDescent="0.3">
      <c r="A753" s="11">
        <v>44634.424293981479</v>
      </c>
      <c r="B753" s="11"/>
      <c r="C753" s="15">
        <v>44634</v>
      </c>
      <c r="D753" s="16">
        <v>0.42429398148148145</v>
      </c>
      <c r="E753" s="16"/>
      <c r="F753" s="13">
        <v>92.472500000000011</v>
      </c>
      <c r="G753" s="12">
        <v>86</v>
      </c>
      <c r="H753" s="12">
        <v>86.48</v>
      </c>
      <c r="I753" s="12">
        <v>97.76</v>
      </c>
      <c r="J753" s="12">
        <v>89.3</v>
      </c>
      <c r="K753" s="12">
        <v>92.12</v>
      </c>
      <c r="L753" s="12">
        <v>85.54</v>
      </c>
      <c r="M753" s="12">
        <v>100.58000000000001</v>
      </c>
      <c r="N753" s="12">
        <v>102</v>
      </c>
      <c r="O753" s="13">
        <v>92.472500000000011</v>
      </c>
      <c r="P753" s="17" t="s">
        <v>136</v>
      </c>
      <c r="Q753" s="14" t="s">
        <v>8</v>
      </c>
      <c r="R753" s="14" t="s">
        <v>15</v>
      </c>
      <c r="S753" s="14" t="s">
        <v>17</v>
      </c>
      <c r="T753" s="14" t="s">
        <v>143</v>
      </c>
    </row>
    <row r="754" spans="1:20" x14ac:dyDescent="0.3">
      <c r="A754" s="11">
        <v>44634.424305555556</v>
      </c>
      <c r="B754" s="11"/>
      <c r="C754" s="15">
        <v>44634</v>
      </c>
      <c r="D754" s="16">
        <v>0.42430555555555555</v>
      </c>
      <c r="E754" s="16"/>
      <c r="F754" s="13">
        <v>99.369375000000005</v>
      </c>
      <c r="G754" s="12">
        <v>90.45</v>
      </c>
      <c r="H754" s="12">
        <v>93</v>
      </c>
      <c r="I754" s="12">
        <v>104.52000000000001</v>
      </c>
      <c r="J754" s="12">
        <v>95.474999999999994</v>
      </c>
      <c r="K754" s="12">
        <v>98.49</v>
      </c>
      <c r="L754" s="12">
        <v>108</v>
      </c>
      <c r="M754" s="12">
        <v>107.53500000000001</v>
      </c>
      <c r="N754" s="12">
        <v>97.484999999999999</v>
      </c>
      <c r="O754" s="13">
        <v>99.369375000000005</v>
      </c>
      <c r="P754" s="17" t="s">
        <v>136</v>
      </c>
      <c r="Q754" s="14" t="s">
        <v>8</v>
      </c>
      <c r="R754" s="14" t="s">
        <v>15</v>
      </c>
      <c r="S754" s="14" t="s">
        <v>17</v>
      </c>
      <c r="T754" s="14" t="s">
        <v>143</v>
      </c>
    </row>
    <row r="755" spans="1:20" x14ac:dyDescent="0.3">
      <c r="A755" s="11">
        <v>44634.424988425926</v>
      </c>
      <c r="B755" s="11"/>
      <c r="C755" s="15">
        <v>44634</v>
      </c>
      <c r="D755" s="16">
        <v>0.42498842592592595</v>
      </c>
      <c r="E755" s="16"/>
      <c r="F755" s="13">
        <v>86.078125</v>
      </c>
      <c r="G755" s="12">
        <v>83</v>
      </c>
      <c r="H755" s="12">
        <v>80.5</v>
      </c>
      <c r="I755" s="12">
        <v>91</v>
      </c>
      <c r="J755" s="12">
        <v>83.125</v>
      </c>
      <c r="K755" s="12">
        <v>85.75</v>
      </c>
      <c r="L755" s="12">
        <v>79.625</v>
      </c>
      <c r="M755" s="12">
        <v>93.625</v>
      </c>
      <c r="N755" s="12">
        <v>92</v>
      </c>
      <c r="O755" s="13">
        <v>86.078125</v>
      </c>
      <c r="P755" s="17" t="s">
        <v>136</v>
      </c>
      <c r="Q755" s="14" t="s">
        <v>8</v>
      </c>
      <c r="R755" s="14" t="s">
        <v>15</v>
      </c>
      <c r="S755" s="14" t="s">
        <v>17</v>
      </c>
      <c r="T755" s="14" t="s">
        <v>143</v>
      </c>
    </row>
    <row r="756" spans="1:20" x14ac:dyDescent="0.3">
      <c r="A756" s="11">
        <v>44634.425173611111</v>
      </c>
      <c r="B756" s="11"/>
      <c r="C756" s="15">
        <v>44634</v>
      </c>
      <c r="D756" s="16">
        <v>0.42517361111111113</v>
      </c>
      <c r="E756" s="16"/>
      <c r="F756" s="13">
        <v>97.125</v>
      </c>
      <c r="G756" s="12">
        <v>90</v>
      </c>
      <c r="H756" s="12">
        <v>92</v>
      </c>
      <c r="I756" s="12">
        <v>104</v>
      </c>
      <c r="J756" s="12">
        <v>95</v>
      </c>
      <c r="K756" s="12">
        <v>98</v>
      </c>
      <c r="L756" s="12">
        <v>91</v>
      </c>
      <c r="M756" s="12">
        <v>107</v>
      </c>
      <c r="N756" s="12">
        <v>100</v>
      </c>
      <c r="O756" s="13">
        <v>97.125</v>
      </c>
      <c r="P756" s="17" t="s">
        <v>136</v>
      </c>
      <c r="Q756" s="14" t="s">
        <v>8</v>
      </c>
      <c r="R756" s="14" t="s">
        <v>15</v>
      </c>
      <c r="S756" s="14" t="s">
        <v>17</v>
      </c>
      <c r="T756" s="14" t="s">
        <v>143</v>
      </c>
    </row>
    <row r="757" spans="1:20" x14ac:dyDescent="0.3">
      <c r="A757" s="11">
        <v>44634.425682870373</v>
      </c>
      <c r="B757" s="11"/>
      <c r="C757" s="15">
        <v>44634</v>
      </c>
      <c r="D757" s="16">
        <v>0.42568287037037034</v>
      </c>
      <c r="E757" s="16"/>
      <c r="F757" s="13">
        <v>84.110624999999985</v>
      </c>
      <c r="G757" s="12">
        <v>76</v>
      </c>
      <c r="H757" s="12">
        <v>78.66</v>
      </c>
      <c r="I757" s="12">
        <v>88.92</v>
      </c>
      <c r="J757" s="12">
        <v>81.224999999999994</v>
      </c>
      <c r="K757" s="12">
        <v>83.789999999999992</v>
      </c>
      <c r="L757" s="12">
        <v>77.805000000000007</v>
      </c>
      <c r="M757" s="12">
        <v>91.484999999999999</v>
      </c>
      <c r="N757" s="12">
        <v>95</v>
      </c>
      <c r="O757" s="13">
        <v>84.110624999999985</v>
      </c>
      <c r="P757" s="17" t="s">
        <v>136</v>
      </c>
      <c r="Q757" s="14" t="s">
        <v>8</v>
      </c>
      <c r="R757" s="14" t="s">
        <v>15</v>
      </c>
      <c r="S757" s="14" t="s">
        <v>17</v>
      </c>
      <c r="T757" s="14" t="s">
        <v>143</v>
      </c>
    </row>
    <row r="758" spans="1:20" x14ac:dyDescent="0.3">
      <c r="A758" s="11">
        <v>44634.425752314812</v>
      </c>
      <c r="B758" s="11"/>
      <c r="C758" s="15">
        <v>44634</v>
      </c>
      <c r="D758" s="16">
        <v>0.42575231481481479</v>
      </c>
      <c r="E758" s="16"/>
      <c r="F758" s="13">
        <v>68.599999999999994</v>
      </c>
      <c r="G758" s="12">
        <v>70</v>
      </c>
      <c r="H758" s="12">
        <v>64.400000000000006</v>
      </c>
      <c r="I758" s="12">
        <v>72.8</v>
      </c>
      <c r="J758" s="12">
        <v>66.5</v>
      </c>
      <c r="K758" s="12">
        <v>68.599999999999994</v>
      </c>
      <c r="L758" s="12">
        <v>63.7</v>
      </c>
      <c r="M758" s="12">
        <v>74.900000000000006</v>
      </c>
      <c r="N758" s="12">
        <v>67.899999999999991</v>
      </c>
      <c r="O758" s="13">
        <v>68.599999999999994</v>
      </c>
      <c r="P758" s="17" t="s">
        <v>136</v>
      </c>
      <c r="Q758" s="14" t="s">
        <v>8</v>
      </c>
      <c r="R758" s="14" t="s">
        <v>15</v>
      </c>
      <c r="S758" s="14" t="s">
        <v>17</v>
      </c>
      <c r="T758" s="14" t="s">
        <v>143</v>
      </c>
    </row>
    <row r="759" spans="1:20" x14ac:dyDescent="0.3">
      <c r="A759" s="11">
        <v>44634.425821759258</v>
      </c>
      <c r="B759" s="11"/>
      <c r="C759" s="15">
        <v>44634</v>
      </c>
      <c r="D759" s="16">
        <v>0.42582175925925925</v>
      </c>
      <c r="E759" s="16"/>
      <c r="F759" s="13">
        <v>82.556250000000006</v>
      </c>
      <c r="G759" s="12">
        <v>76.5</v>
      </c>
      <c r="H759" s="12">
        <v>78.2</v>
      </c>
      <c r="I759" s="12">
        <v>88.4</v>
      </c>
      <c r="J759" s="12">
        <v>80.75</v>
      </c>
      <c r="K759" s="12">
        <v>83.3</v>
      </c>
      <c r="L759" s="12">
        <v>77.350000000000009</v>
      </c>
      <c r="M759" s="12">
        <v>90.95</v>
      </c>
      <c r="N759" s="12">
        <v>85</v>
      </c>
      <c r="O759" s="13">
        <v>82.556250000000006</v>
      </c>
      <c r="P759" s="17" t="s">
        <v>136</v>
      </c>
      <c r="Q759" s="14" t="s">
        <v>8</v>
      </c>
      <c r="R759" s="14" t="s">
        <v>15</v>
      </c>
      <c r="S759" s="14" t="s">
        <v>17</v>
      </c>
      <c r="T759" s="14" t="s">
        <v>143</v>
      </c>
    </row>
    <row r="760" spans="1:20" x14ac:dyDescent="0.3">
      <c r="A760" s="11">
        <v>44634.426377314812</v>
      </c>
      <c r="B760" s="11"/>
      <c r="C760" s="15">
        <v>44634</v>
      </c>
      <c r="D760" s="16">
        <v>0.42637731481481483</v>
      </c>
      <c r="E760" s="16"/>
      <c r="F760" s="13">
        <v>74.765000000000015</v>
      </c>
      <c r="G760" s="12">
        <v>67</v>
      </c>
      <c r="H760" s="12">
        <v>69.92</v>
      </c>
      <c r="I760" s="12">
        <v>79.040000000000006</v>
      </c>
      <c r="J760" s="12">
        <v>72.2</v>
      </c>
      <c r="K760" s="12">
        <v>74.48</v>
      </c>
      <c r="L760" s="12">
        <v>69.16</v>
      </c>
      <c r="M760" s="12">
        <v>81.320000000000007</v>
      </c>
      <c r="N760" s="12">
        <v>85</v>
      </c>
      <c r="O760" s="13">
        <v>74.765000000000015</v>
      </c>
      <c r="P760" s="17" t="s">
        <v>136</v>
      </c>
      <c r="Q760" s="14" t="s">
        <v>8</v>
      </c>
      <c r="R760" s="14" t="s">
        <v>15</v>
      </c>
      <c r="S760" s="14" t="s">
        <v>17</v>
      </c>
      <c r="T760" s="14" t="s">
        <v>143</v>
      </c>
    </row>
    <row r="761" spans="1:20" x14ac:dyDescent="0.3">
      <c r="A761" s="11">
        <v>44634.427002314813</v>
      </c>
      <c r="B761" s="11"/>
      <c r="C761" s="15">
        <v>44634</v>
      </c>
      <c r="D761" s="16">
        <v>0.42700231481481482</v>
      </c>
      <c r="E761" s="16"/>
      <c r="F761" s="13">
        <v>89.355000000000004</v>
      </c>
      <c r="G761" s="12">
        <v>82.8</v>
      </c>
      <c r="H761" s="12">
        <v>84.64</v>
      </c>
      <c r="I761" s="12">
        <v>95.68</v>
      </c>
      <c r="J761" s="12">
        <v>87.399999999999991</v>
      </c>
      <c r="K761" s="12">
        <v>90.16</v>
      </c>
      <c r="L761" s="12">
        <v>83.72</v>
      </c>
      <c r="M761" s="12">
        <v>98.440000000000012</v>
      </c>
      <c r="N761" s="12">
        <v>92</v>
      </c>
      <c r="O761" s="13">
        <v>89.355000000000004</v>
      </c>
      <c r="P761" s="17" t="s">
        <v>136</v>
      </c>
      <c r="Q761" s="14" t="s">
        <v>8</v>
      </c>
      <c r="R761" s="14" t="s">
        <v>15</v>
      </c>
      <c r="S761" s="14" t="s">
        <v>17</v>
      </c>
      <c r="T761" s="14" t="s">
        <v>143</v>
      </c>
    </row>
    <row r="762" spans="1:20" x14ac:dyDescent="0.3">
      <c r="A762" s="11">
        <v>44634.427071759259</v>
      </c>
      <c r="B762" s="11"/>
      <c r="C762" s="15">
        <v>44634</v>
      </c>
      <c r="D762" s="16">
        <v>0.42707175925925928</v>
      </c>
      <c r="E762" s="16"/>
      <c r="F762" s="13">
        <v>77.224375000000009</v>
      </c>
      <c r="G762" s="12">
        <v>67</v>
      </c>
      <c r="H762" s="12">
        <v>72.22</v>
      </c>
      <c r="I762" s="12">
        <v>81.64</v>
      </c>
      <c r="J762" s="12">
        <v>74.575000000000003</v>
      </c>
      <c r="K762" s="12">
        <v>76.929999999999993</v>
      </c>
      <c r="L762" s="12">
        <v>71.435000000000002</v>
      </c>
      <c r="M762" s="12">
        <v>83.995000000000005</v>
      </c>
      <c r="N762" s="12">
        <v>90</v>
      </c>
      <c r="O762" s="13">
        <v>77.224375000000009</v>
      </c>
      <c r="P762" s="17" t="s">
        <v>136</v>
      </c>
      <c r="Q762" s="14" t="s">
        <v>8</v>
      </c>
      <c r="R762" s="14" t="s">
        <v>15</v>
      </c>
      <c r="S762" s="14" t="s">
        <v>17</v>
      </c>
      <c r="T762" s="14" t="s">
        <v>143</v>
      </c>
    </row>
    <row r="763" spans="1:20" x14ac:dyDescent="0.3">
      <c r="A763" s="11">
        <v>44634.427465277775</v>
      </c>
      <c r="B763" s="11"/>
      <c r="C763" s="15">
        <v>44634</v>
      </c>
      <c r="D763" s="16">
        <v>0.42746527777777782</v>
      </c>
      <c r="E763" s="16"/>
      <c r="F763" s="13">
        <v>101.01</v>
      </c>
      <c r="G763" s="12">
        <v>93.600000000000009</v>
      </c>
      <c r="H763" s="12">
        <v>95.68</v>
      </c>
      <c r="I763" s="12">
        <v>108.16</v>
      </c>
      <c r="J763" s="12">
        <v>98.8</v>
      </c>
      <c r="K763" s="12">
        <v>101.92</v>
      </c>
      <c r="L763" s="12">
        <v>94.64</v>
      </c>
      <c r="M763" s="12">
        <v>111.28</v>
      </c>
      <c r="N763" s="12">
        <v>104</v>
      </c>
      <c r="O763" s="13">
        <v>101.01</v>
      </c>
      <c r="P763" s="17" t="s">
        <v>136</v>
      </c>
      <c r="Q763" s="14" t="s">
        <v>8</v>
      </c>
      <c r="R763" s="14" t="s">
        <v>15</v>
      </c>
      <c r="S763" s="14" t="s">
        <v>17</v>
      </c>
      <c r="T763" s="14" t="s">
        <v>143</v>
      </c>
    </row>
    <row r="764" spans="1:20" x14ac:dyDescent="0.3">
      <c r="A764" s="11">
        <v>44634.427766203706</v>
      </c>
      <c r="B764" s="11"/>
      <c r="C764" s="15">
        <v>44634</v>
      </c>
      <c r="D764" s="16">
        <v>0.42776620370370372</v>
      </c>
      <c r="E764" s="16"/>
      <c r="F764" s="13">
        <v>81.651250000000005</v>
      </c>
      <c r="G764" s="12">
        <v>63</v>
      </c>
      <c r="H764" s="12">
        <v>76.36</v>
      </c>
      <c r="I764" s="12">
        <v>86.320000000000007</v>
      </c>
      <c r="J764" s="12">
        <v>78.849999999999994</v>
      </c>
      <c r="K764" s="12">
        <v>81.34</v>
      </c>
      <c r="L764" s="12">
        <v>75.53</v>
      </c>
      <c r="M764" s="12">
        <v>88.81</v>
      </c>
      <c r="N764" s="12">
        <v>103</v>
      </c>
      <c r="O764" s="13">
        <v>81.651250000000005</v>
      </c>
      <c r="P764" s="17" t="s">
        <v>136</v>
      </c>
      <c r="Q764" s="14" t="s">
        <v>8</v>
      </c>
      <c r="R764" s="14" t="s">
        <v>15</v>
      </c>
      <c r="S764" s="14" t="s">
        <v>17</v>
      </c>
      <c r="T764" s="14" t="s">
        <v>143</v>
      </c>
    </row>
    <row r="765" spans="1:20" x14ac:dyDescent="0.3">
      <c r="A765" s="11">
        <v>44634.427777777775</v>
      </c>
      <c r="B765" s="11"/>
      <c r="C765" s="15">
        <v>44634</v>
      </c>
      <c r="D765" s="16">
        <v>0.42777777777777781</v>
      </c>
      <c r="E765" s="16"/>
      <c r="F765" s="13">
        <v>92.942499999999995</v>
      </c>
      <c r="G765" s="12">
        <v>84.600000000000009</v>
      </c>
      <c r="H765" s="12">
        <v>85</v>
      </c>
      <c r="I765" s="12">
        <v>97.76</v>
      </c>
      <c r="J765" s="12">
        <v>89.3</v>
      </c>
      <c r="K765" s="12">
        <v>92.12</v>
      </c>
      <c r="L765" s="12">
        <v>103</v>
      </c>
      <c r="M765" s="12">
        <v>100.58000000000001</v>
      </c>
      <c r="N765" s="12">
        <v>91.179999999999993</v>
      </c>
      <c r="O765" s="13">
        <v>92.942499999999995</v>
      </c>
      <c r="P765" s="17" t="s">
        <v>136</v>
      </c>
      <c r="Q765" s="14" t="s">
        <v>8</v>
      </c>
      <c r="R765" s="14" t="s">
        <v>15</v>
      </c>
      <c r="S765" s="14" t="s">
        <v>17</v>
      </c>
      <c r="T765" s="14" t="s">
        <v>143</v>
      </c>
    </row>
    <row r="766" spans="1:20" x14ac:dyDescent="0.3">
      <c r="A766" s="11">
        <v>44634.427789351852</v>
      </c>
      <c r="B766" s="11"/>
      <c r="C766" s="15">
        <v>44634</v>
      </c>
      <c r="D766" s="16">
        <v>0.42778935185185185</v>
      </c>
      <c r="E766" s="16"/>
      <c r="F766" s="13">
        <v>56.839999999999996</v>
      </c>
      <c r="G766" s="12">
        <v>58</v>
      </c>
      <c r="H766" s="12">
        <v>53.36</v>
      </c>
      <c r="I766" s="12">
        <v>60.32</v>
      </c>
      <c r="J766" s="12">
        <v>55.099999999999994</v>
      </c>
      <c r="K766" s="12">
        <v>56.839999999999996</v>
      </c>
      <c r="L766" s="12">
        <v>52.78</v>
      </c>
      <c r="M766" s="12">
        <v>62.06</v>
      </c>
      <c r="N766" s="12">
        <v>56.26</v>
      </c>
      <c r="O766" s="13">
        <v>56.839999999999996</v>
      </c>
      <c r="P766" s="17" t="s">
        <v>136</v>
      </c>
      <c r="Q766" s="14" t="s">
        <v>8</v>
      </c>
      <c r="R766" s="14" t="s">
        <v>15</v>
      </c>
      <c r="S766" s="14" t="s">
        <v>17</v>
      </c>
      <c r="T766" s="14" t="s">
        <v>143</v>
      </c>
    </row>
    <row r="767" spans="1:20" x14ac:dyDescent="0.3">
      <c r="A767" s="11">
        <v>44634.428460648145</v>
      </c>
      <c r="B767" s="11"/>
      <c r="C767" s="15">
        <v>44634</v>
      </c>
      <c r="D767" s="16">
        <v>0.42846064814814816</v>
      </c>
      <c r="E767" s="16"/>
      <c r="F767" s="13">
        <v>81.651250000000005</v>
      </c>
      <c r="G767" s="12">
        <v>69</v>
      </c>
      <c r="H767" s="12">
        <v>76.36</v>
      </c>
      <c r="I767" s="12">
        <v>86.320000000000007</v>
      </c>
      <c r="J767" s="12">
        <v>78.849999999999994</v>
      </c>
      <c r="K767" s="12">
        <v>81.34</v>
      </c>
      <c r="L767" s="12">
        <v>75.53</v>
      </c>
      <c r="M767" s="12">
        <v>88.81</v>
      </c>
      <c r="N767" s="12">
        <v>97</v>
      </c>
      <c r="O767" s="13">
        <v>81.651250000000005</v>
      </c>
      <c r="P767" s="17" t="s">
        <v>136</v>
      </c>
      <c r="Q767" s="14" t="s">
        <v>8</v>
      </c>
      <c r="R767" s="14" t="s">
        <v>15</v>
      </c>
      <c r="S767" s="14" t="s">
        <v>17</v>
      </c>
      <c r="T767" s="14" t="s">
        <v>143</v>
      </c>
    </row>
    <row r="768" spans="1:20" x14ac:dyDescent="0.3">
      <c r="A768" s="11">
        <v>44634.429155092592</v>
      </c>
      <c r="B768" s="11"/>
      <c r="C768" s="15">
        <v>44634</v>
      </c>
      <c r="D768" s="16">
        <v>0.4291550925925926</v>
      </c>
      <c r="E768" s="16"/>
      <c r="F768" s="13">
        <v>74.765000000000015</v>
      </c>
      <c r="G768" s="12">
        <v>62</v>
      </c>
      <c r="H768" s="12">
        <v>69.92</v>
      </c>
      <c r="I768" s="12">
        <v>79.040000000000006</v>
      </c>
      <c r="J768" s="12">
        <v>72.2</v>
      </c>
      <c r="K768" s="12">
        <v>74.48</v>
      </c>
      <c r="L768" s="12">
        <v>69.16</v>
      </c>
      <c r="M768" s="12">
        <v>81.320000000000007</v>
      </c>
      <c r="N768" s="12">
        <v>90</v>
      </c>
      <c r="O768" s="13">
        <v>74.765000000000015</v>
      </c>
      <c r="P768" s="17" t="s">
        <v>136</v>
      </c>
      <c r="Q768" s="14" t="s">
        <v>8</v>
      </c>
      <c r="R768" s="14" t="s">
        <v>15</v>
      </c>
      <c r="S768" s="14" t="s">
        <v>17</v>
      </c>
      <c r="T768" s="14" t="s">
        <v>143</v>
      </c>
    </row>
    <row r="769" spans="1:20" x14ac:dyDescent="0.3">
      <c r="A769" s="11">
        <v>44634.429849537039</v>
      </c>
      <c r="B769" s="11"/>
      <c r="C769" s="15">
        <v>44634</v>
      </c>
      <c r="D769" s="16">
        <v>0.42984953703703704</v>
      </c>
      <c r="E769" s="16"/>
      <c r="F769" s="13">
        <v>69.846249999999998</v>
      </c>
      <c r="G769" s="12">
        <v>60</v>
      </c>
      <c r="H769" s="12">
        <v>65.320000000000007</v>
      </c>
      <c r="I769" s="12">
        <v>73.84</v>
      </c>
      <c r="J769" s="12">
        <v>67.45</v>
      </c>
      <c r="K769" s="12">
        <v>69.58</v>
      </c>
      <c r="L769" s="12">
        <v>64.61</v>
      </c>
      <c r="M769" s="12">
        <v>75.97</v>
      </c>
      <c r="N769" s="12">
        <v>82</v>
      </c>
      <c r="O769" s="13">
        <v>69.846249999999998</v>
      </c>
      <c r="P769" s="17" t="s">
        <v>136</v>
      </c>
      <c r="Q769" s="14" t="s">
        <v>8</v>
      </c>
      <c r="R769" s="14" t="s">
        <v>15</v>
      </c>
      <c r="S769" s="14" t="s">
        <v>17</v>
      </c>
      <c r="T769" s="14" t="s">
        <v>143</v>
      </c>
    </row>
    <row r="770" spans="1:20" x14ac:dyDescent="0.3">
      <c r="A770" s="11">
        <v>44634.430254629631</v>
      </c>
      <c r="B770" s="11"/>
      <c r="C770" s="15">
        <v>44634</v>
      </c>
      <c r="D770" s="16">
        <v>0.43025462962962963</v>
      </c>
      <c r="E770" s="16"/>
      <c r="F770" s="13">
        <v>83.527500000000003</v>
      </c>
      <c r="G770" s="12">
        <v>77.400000000000006</v>
      </c>
      <c r="H770" s="12">
        <v>79.12</v>
      </c>
      <c r="I770" s="12">
        <v>89.44</v>
      </c>
      <c r="J770" s="12">
        <v>81.7</v>
      </c>
      <c r="K770" s="12">
        <v>84.28</v>
      </c>
      <c r="L770" s="12">
        <v>78.260000000000005</v>
      </c>
      <c r="M770" s="12">
        <v>92.02000000000001</v>
      </c>
      <c r="N770" s="12">
        <v>86</v>
      </c>
      <c r="O770" s="13">
        <v>83.527500000000003</v>
      </c>
      <c r="P770" s="17" t="s">
        <v>136</v>
      </c>
      <c r="Q770" s="14" t="s">
        <v>8</v>
      </c>
      <c r="R770" s="14" t="s">
        <v>15</v>
      </c>
      <c r="S770" s="14" t="s">
        <v>17</v>
      </c>
      <c r="T770" s="14" t="s">
        <v>143</v>
      </c>
    </row>
    <row r="771" spans="1:20" x14ac:dyDescent="0.3">
      <c r="A771" s="11">
        <v>44634.430543981478</v>
      </c>
      <c r="B771" s="11"/>
      <c r="C771" s="15">
        <v>44634</v>
      </c>
      <c r="D771" s="16">
        <v>0.43054398148148149</v>
      </c>
      <c r="E771" s="16"/>
      <c r="F771" s="13">
        <v>68.370625000000004</v>
      </c>
      <c r="G771" s="12">
        <v>61</v>
      </c>
      <c r="H771" s="12">
        <v>63.940000000000005</v>
      </c>
      <c r="I771" s="12">
        <v>72.28</v>
      </c>
      <c r="J771" s="12">
        <v>66.024999999999991</v>
      </c>
      <c r="K771" s="12">
        <v>68.11</v>
      </c>
      <c r="L771" s="12">
        <v>63.245000000000005</v>
      </c>
      <c r="M771" s="12">
        <v>74.365000000000009</v>
      </c>
      <c r="N771" s="12">
        <v>78</v>
      </c>
      <c r="O771" s="13">
        <v>68.370625000000004</v>
      </c>
      <c r="P771" s="17" t="s">
        <v>136</v>
      </c>
      <c r="Q771" s="14" t="s">
        <v>8</v>
      </c>
      <c r="R771" s="14" t="s">
        <v>15</v>
      </c>
      <c r="S771" s="14" t="s">
        <v>17</v>
      </c>
      <c r="T771" s="14" t="s">
        <v>143</v>
      </c>
    </row>
    <row r="772" spans="1:20" x14ac:dyDescent="0.3">
      <c r="A772" s="11">
        <v>44634.431238425925</v>
      </c>
      <c r="B772" s="11"/>
      <c r="C772" s="15">
        <v>44634</v>
      </c>
      <c r="D772" s="16">
        <v>0.43123842592592593</v>
      </c>
      <c r="E772" s="16"/>
      <c r="F772" s="13">
        <v>72.797499999999985</v>
      </c>
      <c r="G772" s="12">
        <v>75</v>
      </c>
      <c r="H772" s="12">
        <v>68.08</v>
      </c>
      <c r="I772" s="12">
        <v>76.960000000000008</v>
      </c>
      <c r="J772" s="12">
        <v>70.3</v>
      </c>
      <c r="K772" s="12">
        <v>72.52</v>
      </c>
      <c r="L772" s="12">
        <v>67.34</v>
      </c>
      <c r="M772" s="12">
        <v>79.180000000000007</v>
      </c>
      <c r="N772" s="12">
        <v>73</v>
      </c>
      <c r="O772" s="13">
        <v>72.797499999999985</v>
      </c>
      <c r="P772" s="17" t="s">
        <v>136</v>
      </c>
      <c r="Q772" s="14" t="s">
        <v>8</v>
      </c>
      <c r="R772" s="14" t="s">
        <v>15</v>
      </c>
      <c r="S772" s="14" t="s">
        <v>17</v>
      </c>
      <c r="T772" s="14" t="s">
        <v>143</v>
      </c>
    </row>
    <row r="773" spans="1:20" x14ac:dyDescent="0.3">
      <c r="A773" s="11">
        <v>44634.431250000001</v>
      </c>
      <c r="B773" s="11"/>
      <c r="C773" s="15">
        <v>44634</v>
      </c>
      <c r="D773" s="16">
        <v>0.43124999999999997</v>
      </c>
      <c r="E773" s="16"/>
      <c r="F773" s="13">
        <v>87.01</v>
      </c>
      <c r="G773" s="12">
        <v>79.2</v>
      </c>
      <c r="H773" s="12">
        <v>86</v>
      </c>
      <c r="I773" s="12">
        <v>91.52000000000001</v>
      </c>
      <c r="J773" s="12">
        <v>83.6</v>
      </c>
      <c r="K773" s="12">
        <v>86.24</v>
      </c>
      <c r="L773" s="12">
        <v>90</v>
      </c>
      <c r="M773" s="12">
        <v>94.160000000000011</v>
      </c>
      <c r="N773" s="12">
        <v>85.36</v>
      </c>
      <c r="O773" s="13">
        <v>87.01</v>
      </c>
      <c r="P773" s="17" t="s">
        <v>136</v>
      </c>
      <c r="Q773" s="14" t="s">
        <v>8</v>
      </c>
      <c r="R773" s="14" t="s">
        <v>15</v>
      </c>
      <c r="S773" s="14" t="s">
        <v>17</v>
      </c>
      <c r="T773" s="14" t="s">
        <v>143</v>
      </c>
    </row>
    <row r="774" spans="1:20" x14ac:dyDescent="0.3">
      <c r="A774" s="11">
        <v>44634.431527777779</v>
      </c>
      <c r="B774" s="11"/>
      <c r="C774" s="15">
        <v>44634</v>
      </c>
      <c r="D774" s="16">
        <v>0.43152777777777779</v>
      </c>
      <c r="E774" s="16"/>
      <c r="F774" s="13">
        <v>78.671250000000001</v>
      </c>
      <c r="G774" s="12">
        <v>72.900000000000006</v>
      </c>
      <c r="H774" s="12">
        <v>74.52000000000001</v>
      </c>
      <c r="I774" s="12">
        <v>84.240000000000009</v>
      </c>
      <c r="J774" s="12">
        <v>76.95</v>
      </c>
      <c r="K774" s="12">
        <v>79.38</v>
      </c>
      <c r="L774" s="12">
        <v>73.710000000000008</v>
      </c>
      <c r="M774" s="12">
        <v>86.67</v>
      </c>
      <c r="N774" s="12">
        <v>81</v>
      </c>
      <c r="O774" s="13">
        <v>78.671250000000001</v>
      </c>
      <c r="P774" s="17" t="s">
        <v>136</v>
      </c>
      <c r="Q774" s="14" t="s">
        <v>8</v>
      </c>
      <c r="R774" s="14" t="s">
        <v>15</v>
      </c>
      <c r="S774" s="14" t="s">
        <v>17</v>
      </c>
      <c r="T774" s="14" t="s">
        <v>143</v>
      </c>
    </row>
    <row r="775" spans="1:20" x14ac:dyDescent="0.3">
      <c r="A775" s="11">
        <v>44634.431932870371</v>
      </c>
      <c r="B775" s="11"/>
      <c r="C775" s="15">
        <v>44634</v>
      </c>
      <c r="D775" s="16">
        <v>0.43193287037037037</v>
      </c>
      <c r="E775" s="16"/>
      <c r="F775" s="13">
        <v>76.732500000000002</v>
      </c>
      <c r="G775" s="12">
        <v>75</v>
      </c>
      <c r="H775" s="12">
        <v>71.760000000000005</v>
      </c>
      <c r="I775" s="12">
        <v>81.12</v>
      </c>
      <c r="J775" s="12">
        <v>74.099999999999994</v>
      </c>
      <c r="K775" s="12">
        <v>76.44</v>
      </c>
      <c r="L775" s="12">
        <v>70.98</v>
      </c>
      <c r="M775" s="12">
        <v>83.460000000000008</v>
      </c>
      <c r="N775" s="12">
        <v>81</v>
      </c>
      <c r="O775" s="13">
        <v>76.732500000000002</v>
      </c>
      <c r="P775" s="17" t="s">
        <v>136</v>
      </c>
      <c r="Q775" s="14" t="s">
        <v>8</v>
      </c>
      <c r="R775" s="14" t="s">
        <v>15</v>
      </c>
      <c r="S775" s="14" t="s">
        <v>17</v>
      </c>
      <c r="T775" s="14" t="s">
        <v>143</v>
      </c>
    </row>
    <row r="776" spans="1:20" x14ac:dyDescent="0.3">
      <c r="A776" s="11">
        <v>44634.432627314818</v>
      </c>
      <c r="B776" s="11"/>
      <c r="C776" s="15">
        <v>44634</v>
      </c>
      <c r="D776" s="16">
        <v>0.43262731481481481</v>
      </c>
      <c r="E776" s="16"/>
      <c r="F776" s="13">
        <v>74.765000000000015</v>
      </c>
      <c r="G776" s="12">
        <v>72</v>
      </c>
      <c r="H776" s="12">
        <v>69.92</v>
      </c>
      <c r="I776" s="12">
        <v>79.040000000000006</v>
      </c>
      <c r="J776" s="12">
        <v>72.2</v>
      </c>
      <c r="K776" s="12">
        <v>74.48</v>
      </c>
      <c r="L776" s="12">
        <v>69.16</v>
      </c>
      <c r="M776" s="12">
        <v>81.320000000000007</v>
      </c>
      <c r="N776" s="12">
        <v>80</v>
      </c>
      <c r="O776" s="13">
        <v>74.765000000000015</v>
      </c>
      <c r="P776" s="17" t="s">
        <v>136</v>
      </c>
      <c r="Q776" s="14" t="s">
        <v>8</v>
      </c>
      <c r="R776" s="14" t="s">
        <v>15</v>
      </c>
      <c r="S776" s="14" t="s">
        <v>17</v>
      </c>
      <c r="T776" s="14" t="s">
        <v>143</v>
      </c>
    </row>
    <row r="777" spans="1:20" x14ac:dyDescent="0.3">
      <c r="A777" s="11">
        <v>44634.433321759258</v>
      </c>
      <c r="B777" s="11"/>
      <c r="C777" s="15">
        <v>44634</v>
      </c>
      <c r="D777" s="16">
        <v>0.43332175925925925</v>
      </c>
      <c r="E777" s="16"/>
      <c r="F777" s="13">
        <v>66.894999999999996</v>
      </c>
      <c r="G777" s="12">
        <v>65</v>
      </c>
      <c r="H777" s="12">
        <v>62.56</v>
      </c>
      <c r="I777" s="12">
        <v>70.72</v>
      </c>
      <c r="J777" s="12">
        <v>64.599999999999994</v>
      </c>
      <c r="K777" s="12">
        <v>66.64</v>
      </c>
      <c r="L777" s="12">
        <v>61.88</v>
      </c>
      <c r="M777" s="12">
        <v>72.760000000000005</v>
      </c>
      <c r="N777" s="12">
        <v>71</v>
      </c>
      <c r="O777" s="13">
        <v>66.894999999999996</v>
      </c>
      <c r="P777" s="17" t="s">
        <v>136</v>
      </c>
      <c r="Q777" s="14" t="s">
        <v>8</v>
      </c>
      <c r="R777" s="14" t="s">
        <v>15</v>
      </c>
      <c r="S777" s="14" t="s">
        <v>17</v>
      </c>
      <c r="T777" s="14" t="s">
        <v>143</v>
      </c>
    </row>
    <row r="778" spans="1:20" x14ac:dyDescent="0.3">
      <c r="A778" s="11">
        <v>44634.434016203704</v>
      </c>
      <c r="B778" s="11"/>
      <c r="C778" s="15">
        <v>44634</v>
      </c>
      <c r="D778" s="16">
        <v>0.4340162037037037</v>
      </c>
      <c r="E778" s="16"/>
      <c r="F778" s="13">
        <v>66.894999999999996</v>
      </c>
      <c r="G778" s="12">
        <v>65</v>
      </c>
      <c r="H778" s="12">
        <v>62.56</v>
      </c>
      <c r="I778" s="12">
        <v>70.72</v>
      </c>
      <c r="J778" s="12">
        <v>64.599999999999994</v>
      </c>
      <c r="K778" s="12">
        <v>66.64</v>
      </c>
      <c r="L778" s="12">
        <v>61.88</v>
      </c>
      <c r="M778" s="12">
        <v>72.760000000000005</v>
      </c>
      <c r="N778" s="12">
        <v>71</v>
      </c>
      <c r="O778" s="13">
        <v>66.894999999999996</v>
      </c>
      <c r="P778" s="17" t="s">
        <v>136</v>
      </c>
      <c r="Q778" s="14" t="s">
        <v>8</v>
      </c>
      <c r="R778" s="14" t="s">
        <v>15</v>
      </c>
      <c r="S778" s="14" t="s">
        <v>17</v>
      </c>
      <c r="T778" s="14" t="s">
        <v>143</v>
      </c>
    </row>
    <row r="779" spans="1:20" x14ac:dyDescent="0.3">
      <c r="A779" s="11">
        <v>44634.434710648151</v>
      </c>
      <c r="B779" s="11"/>
      <c r="C779" s="15">
        <v>44634</v>
      </c>
      <c r="D779" s="16">
        <v>0.43471064814814814</v>
      </c>
      <c r="E779" s="16"/>
      <c r="F779" s="13">
        <v>75.256875000000008</v>
      </c>
      <c r="G779" s="12">
        <v>82</v>
      </c>
      <c r="H779" s="12">
        <v>70.38000000000001</v>
      </c>
      <c r="I779" s="12">
        <v>79.56</v>
      </c>
      <c r="J779" s="12">
        <v>72.674999999999997</v>
      </c>
      <c r="K779" s="12">
        <v>74.97</v>
      </c>
      <c r="L779" s="12">
        <v>69.615000000000009</v>
      </c>
      <c r="M779" s="12">
        <v>81.855000000000004</v>
      </c>
      <c r="N779" s="12">
        <v>71</v>
      </c>
      <c r="O779" s="13">
        <v>75.256875000000008</v>
      </c>
      <c r="P779" s="17" t="s">
        <v>136</v>
      </c>
      <c r="Q779" s="14" t="s">
        <v>8</v>
      </c>
      <c r="R779" s="14" t="s">
        <v>15</v>
      </c>
      <c r="S779" s="14" t="s">
        <v>17</v>
      </c>
      <c r="T779" s="14" t="s">
        <v>143</v>
      </c>
    </row>
    <row r="780" spans="1:20" x14ac:dyDescent="0.3">
      <c r="A780" s="11">
        <v>44634.43472222222</v>
      </c>
      <c r="B780" s="11"/>
      <c r="C780" s="15">
        <v>44634</v>
      </c>
      <c r="D780" s="16">
        <v>0.43472222222222223</v>
      </c>
      <c r="E780" s="16"/>
      <c r="F780" s="13">
        <v>84.043750000000003</v>
      </c>
      <c r="G780" s="12">
        <v>76.5</v>
      </c>
      <c r="H780" s="12">
        <v>88</v>
      </c>
      <c r="I780" s="12">
        <v>88.4</v>
      </c>
      <c r="J780" s="12">
        <v>80.75</v>
      </c>
      <c r="K780" s="12">
        <v>83.3</v>
      </c>
      <c r="L780" s="12">
        <v>82</v>
      </c>
      <c r="M780" s="12">
        <v>90.95</v>
      </c>
      <c r="N780" s="12">
        <v>82.45</v>
      </c>
      <c r="O780" s="13">
        <v>84.043750000000003</v>
      </c>
      <c r="P780" s="17" t="s">
        <v>136</v>
      </c>
      <c r="Q780" s="14" t="s">
        <v>8</v>
      </c>
      <c r="R780" s="14" t="s">
        <v>15</v>
      </c>
      <c r="S780" s="14" t="s">
        <v>17</v>
      </c>
      <c r="T780" s="14" t="s">
        <v>143</v>
      </c>
    </row>
    <row r="781" spans="1:20" x14ac:dyDescent="0.3">
      <c r="A781" s="11">
        <v>44634.43540509259</v>
      </c>
      <c r="B781" s="11"/>
      <c r="C781" s="15">
        <v>44634</v>
      </c>
      <c r="D781" s="16">
        <v>0.43540509259259258</v>
      </c>
      <c r="E781" s="16"/>
      <c r="F781" s="13">
        <v>74.273125000000007</v>
      </c>
      <c r="G781" s="12">
        <v>76</v>
      </c>
      <c r="H781" s="12">
        <v>69.460000000000008</v>
      </c>
      <c r="I781" s="12">
        <v>78.52</v>
      </c>
      <c r="J781" s="12">
        <v>71.724999999999994</v>
      </c>
      <c r="K781" s="12">
        <v>73.989999999999995</v>
      </c>
      <c r="L781" s="12">
        <v>68.704999999999998</v>
      </c>
      <c r="M781" s="12">
        <v>80.785000000000011</v>
      </c>
      <c r="N781" s="12">
        <v>75</v>
      </c>
      <c r="O781" s="13">
        <v>74.273125000000007</v>
      </c>
      <c r="P781" s="17" t="s">
        <v>136</v>
      </c>
      <c r="Q781" s="14" t="s">
        <v>8</v>
      </c>
      <c r="R781" s="14" t="s">
        <v>15</v>
      </c>
      <c r="S781" s="14" t="s">
        <v>17</v>
      </c>
      <c r="T781" s="14" t="s">
        <v>143</v>
      </c>
    </row>
    <row r="782" spans="1:20" x14ac:dyDescent="0.3">
      <c r="A782" s="11">
        <v>44634.436099537037</v>
      </c>
      <c r="B782" s="11"/>
      <c r="C782" s="15">
        <v>44634</v>
      </c>
      <c r="D782" s="16">
        <v>0.43609953703703702</v>
      </c>
      <c r="E782" s="16"/>
      <c r="F782" s="13">
        <v>70.56</v>
      </c>
      <c r="G782" s="12">
        <v>72</v>
      </c>
      <c r="H782" s="12">
        <v>66.240000000000009</v>
      </c>
      <c r="I782" s="12">
        <v>74.88</v>
      </c>
      <c r="J782" s="12">
        <v>68.399999999999991</v>
      </c>
      <c r="K782" s="12">
        <v>70.56</v>
      </c>
      <c r="L782" s="12">
        <v>65.52</v>
      </c>
      <c r="M782" s="12">
        <v>77.040000000000006</v>
      </c>
      <c r="N782" s="12">
        <v>69.84</v>
      </c>
      <c r="O782" s="13">
        <v>70.56</v>
      </c>
      <c r="P782" s="17" t="s">
        <v>136</v>
      </c>
      <c r="Q782" s="14" t="s">
        <v>8</v>
      </c>
      <c r="R782" s="14" t="s">
        <v>15</v>
      </c>
      <c r="S782" s="14" t="s">
        <v>17</v>
      </c>
      <c r="T782" s="14" t="s">
        <v>143</v>
      </c>
    </row>
    <row r="783" spans="1:20" x14ac:dyDescent="0.3">
      <c r="A783" s="11">
        <v>44634.436793981484</v>
      </c>
      <c r="B783" s="11"/>
      <c r="C783" s="15">
        <v>44634</v>
      </c>
      <c r="D783" s="16">
        <v>0.43679398148148146</v>
      </c>
      <c r="E783" s="16"/>
      <c r="F783" s="13">
        <v>83.126874999999998</v>
      </c>
      <c r="G783" s="12">
        <v>77</v>
      </c>
      <c r="H783" s="12">
        <v>77.740000000000009</v>
      </c>
      <c r="I783" s="12">
        <v>87.88000000000001</v>
      </c>
      <c r="J783" s="12">
        <v>80.274999999999991</v>
      </c>
      <c r="K783" s="12">
        <v>82.81</v>
      </c>
      <c r="L783" s="12">
        <v>76.894999999999996</v>
      </c>
      <c r="M783" s="12">
        <v>90.415000000000006</v>
      </c>
      <c r="N783" s="12">
        <v>92</v>
      </c>
      <c r="O783" s="13">
        <v>83.126874999999998</v>
      </c>
      <c r="P783" s="17" t="s">
        <v>136</v>
      </c>
      <c r="Q783" s="14" t="s">
        <v>8</v>
      </c>
      <c r="R783" s="14" t="s">
        <v>15</v>
      </c>
      <c r="S783" s="14" t="s">
        <v>17</v>
      </c>
      <c r="T783" s="14" t="s">
        <v>143</v>
      </c>
    </row>
    <row r="784" spans="1:20" x14ac:dyDescent="0.3">
      <c r="A784" s="11">
        <v>44634.437488425923</v>
      </c>
      <c r="B784" s="11"/>
      <c r="C784" s="15">
        <v>44634</v>
      </c>
      <c r="D784" s="16">
        <v>0.43748842592592596</v>
      </c>
      <c r="E784" s="16"/>
      <c r="F784" s="13">
        <v>75.256875000000008</v>
      </c>
      <c r="G784" s="12">
        <v>54</v>
      </c>
      <c r="H784" s="12">
        <v>70.38000000000001</v>
      </c>
      <c r="I784" s="12">
        <v>79.56</v>
      </c>
      <c r="J784" s="12">
        <v>72.674999999999997</v>
      </c>
      <c r="K784" s="12">
        <v>74.97</v>
      </c>
      <c r="L784" s="12">
        <v>69.615000000000009</v>
      </c>
      <c r="M784" s="12">
        <v>81.855000000000004</v>
      </c>
      <c r="N784" s="12">
        <v>99</v>
      </c>
      <c r="O784" s="13">
        <v>75.256875000000008</v>
      </c>
      <c r="P784" s="17" t="s">
        <v>136</v>
      </c>
      <c r="Q784" s="14" t="s">
        <v>8</v>
      </c>
      <c r="R784" s="14" t="s">
        <v>15</v>
      </c>
      <c r="S784" s="14" t="s">
        <v>17</v>
      </c>
      <c r="T784" s="14" t="s">
        <v>143</v>
      </c>
    </row>
    <row r="785" spans="1:20" x14ac:dyDescent="0.3">
      <c r="A785" s="11">
        <v>44634.43818287037</v>
      </c>
      <c r="B785" s="11"/>
      <c r="C785" s="15">
        <v>44634</v>
      </c>
      <c r="D785" s="16">
        <v>0.43818287037037035</v>
      </c>
      <c r="E785" s="16"/>
      <c r="F785" s="13">
        <v>85.586250000000007</v>
      </c>
      <c r="G785" s="12">
        <v>72</v>
      </c>
      <c r="H785" s="12">
        <v>80.040000000000006</v>
      </c>
      <c r="I785" s="12">
        <v>90.48</v>
      </c>
      <c r="J785" s="12">
        <v>82.649999999999991</v>
      </c>
      <c r="K785" s="12">
        <v>85.26</v>
      </c>
      <c r="L785" s="12">
        <v>79.17</v>
      </c>
      <c r="M785" s="12">
        <v>93.09</v>
      </c>
      <c r="N785" s="12">
        <v>102</v>
      </c>
      <c r="O785" s="13">
        <v>85.586250000000007</v>
      </c>
      <c r="P785" s="17" t="s">
        <v>137</v>
      </c>
      <c r="Q785" s="14" t="s">
        <v>8</v>
      </c>
      <c r="R785" s="14" t="s">
        <v>15</v>
      </c>
      <c r="S785" s="14" t="s">
        <v>17</v>
      </c>
      <c r="T785" s="14" t="s">
        <v>143</v>
      </c>
    </row>
    <row r="786" spans="1:20" x14ac:dyDescent="0.3">
      <c r="A786" s="11">
        <v>44634.438194444447</v>
      </c>
      <c r="B786" s="11"/>
      <c r="C786" s="15">
        <v>44634</v>
      </c>
      <c r="D786" s="16">
        <v>0.4381944444444445</v>
      </c>
      <c r="E786" s="16"/>
      <c r="F786" s="13">
        <v>88.987499999999983</v>
      </c>
      <c r="G786" s="12">
        <v>81</v>
      </c>
      <c r="H786" s="12">
        <v>102</v>
      </c>
      <c r="I786" s="12">
        <v>93.600000000000009</v>
      </c>
      <c r="J786" s="12">
        <v>85.5</v>
      </c>
      <c r="K786" s="12">
        <v>88.2</v>
      </c>
      <c r="L786" s="12">
        <v>78</v>
      </c>
      <c r="M786" s="12">
        <v>96.300000000000011</v>
      </c>
      <c r="N786" s="12">
        <v>87.3</v>
      </c>
      <c r="O786" s="13">
        <v>88.987499999999983</v>
      </c>
      <c r="P786" s="17" t="s">
        <v>137</v>
      </c>
      <c r="Q786" s="14" t="s">
        <v>8</v>
      </c>
      <c r="R786" s="14" t="s">
        <v>15</v>
      </c>
      <c r="S786" s="14" t="s">
        <v>17</v>
      </c>
      <c r="T786" s="14" t="s">
        <v>143</v>
      </c>
    </row>
    <row r="787" spans="1:20" x14ac:dyDescent="0.3">
      <c r="A787" s="11">
        <v>44634.438831018517</v>
      </c>
      <c r="B787" s="11"/>
      <c r="C787" s="15">
        <v>44634</v>
      </c>
      <c r="D787" s="16">
        <v>0.43883101851851852</v>
      </c>
      <c r="E787" s="16"/>
      <c r="F787" s="13">
        <v>57.82</v>
      </c>
      <c r="G787" s="12">
        <v>59</v>
      </c>
      <c r="H787" s="12">
        <v>54.28</v>
      </c>
      <c r="I787" s="12">
        <v>61.36</v>
      </c>
      <c r="J787" s="12">
        <v>56.05</v>
      </c>
      <c r="K787" s="12">
        <v>57.82</v>
      </c>
      <c r="L787" s="12">
        <v>53.690000000000005</v>
      </c>
      <c r="M787" s="12">
        <v>63.13</v>
      </c>
      <c r="N787" s="12">
        <v>57.23</v>
      </c>
      <c r="O787" s="13">
        <v>57.82</v>
      </c>
      <c r="P787" s="17" t="s">
        <v>137</v>
      </c>
      <c r="Q787" s="14" t="s">
        <v>8</v>
      </c>
      <c r="R787" s="14" t="s">
        <v>15</v>
      </c>
      <c r="S787" s="14" t="s">
        <v>17</v>
      </c>
      <c r="T787" s="14" t="s">
        <v>143</v>
      </c>
    </row>
    <row r="788" spans="1:20" x14ac:dyDescent="0.3">
      <c r="A788" s="11">
        <v>44634.438877314817</v>
      </c>
      <c r="B788" s="11"/>
      <c r="C788" s="15">
        <v>44634</v>
      </c>
      <c r="D788" s="16">
        <v>0.43887731481481485</v>
      </c>
      <c r="E788" s="16"/>
      <c r="F788" s="13">
        <v>76.240624999999994</v>
      </c>
      <c r="G788" s="12">
        <v>65</v>
      </c>
      <c r="H788" s="12">
        <v>71.3</v>
      </c>
      <c r="I788" s="12">
        <v>80.600000000000009</v>
      </c>
      <c r="J788" s="12">
        <v>73.625</v>
      </c>
      <c r="K788" s="12">
        <v>75.95</v>
      </c>
      <c r="L788" s="12">
        <v>70.525000000000006</v>
      </c>
      <c r="M788" s="12">
        <v>82.925000000000011</v>
      </c>
      <c r="N788" s="12">
        <v>90</v>
      </c>
      <c r="O788" s="13">
        <v>76.240624999999994</v>
      </c>
      <c r="P788" s="17" t="s">
        <v>137</v>
      </c>
      <c r="Q788" s="14" t="s">
        <v>8</v>
      </c>
      <c r="R788" s="14" t="s">
        <v>15</v>
      </c>
      <c r="S788" s="14" t="s">
        <v>17</v>
      </c>
      <c r="T788" s="14" t="s">
        <v>143</v>
      </c>
    </row>
    <row r="789" spans="1:20" x14ac:dyDescent="0.3">
      <c r="A789" s="11">
        <v>44634.439571759256</v>
      </c>
      <c r="B789" s="11"/>
      <c r="C789" s="15">
        <v>44634</v>
      </c>
      <c r="D789" s="16">
        <v>0.43957175925925923</v>
      </c>
      <c r="E789" s="16"/>
      <c r="F789" s="13">
        <v>71.321875000000006</v>
      </c>
      <c r="G789" s="12">
        <v>54</v>
      </c>
      <c r="H789" s="12">
        <v>66.7</v>
      </c>
      <c r="I789" s="12">
        <v>75.400000000000006</v>
      </c>
      <c r="J789" s="12">
        <v>68.875</v>
      </c>
      <c r="K789" s="12">
        <v>71.05</v>
      </c>
      <c r="L789" s="12">
        <v>65.975000000000009</v>
      </c>
      <c r="M789" s="12">
        <v>77.575000000000003</v>
      </c>
      <c r="N789" s="12">
        <v>91</v>
      </c>
      <c r="O789" s="13">
        <v>71.321875000000006</v>
      </c>
      <c r="P789" s="17" t="s">
        <v>137</v>
      </c>
      <c r="Q789" s="14" t="s">
        <v>8</v>
      </c>
      <c r="R789" s="14" t="s">
        <v>15</v>
      </c>
      <c r="S789" s="14" t="s">
        <v>17</v>
      </c>
      <c r="T789" s="14" t="s">
        <v>143</v>
      </c>
    </row>
    <row r="790" spans="1:20" s="28" customFormat="1" x14ac:dyDescent="0.3">
      <c r="A790" s="24"/>
      <c r="B790" s="24"/>
      <c r="C790" s="25"/>
      <c r="D790" s="26"/>
      <c r="E790" s="26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</row>
    <row r="791" spans="1:20" x14ac:dyDescent="0.3">
      <c r="A791" s="11">
        <v>44641.354861111111</v>
      </c>
      <c r="B791" s="11"/>
      <c r="C791" s="15">
        <v>44641</v>
      </c>
      <c r="D791" s="16">
        <v>0.35486111111111113</v>
      </c>
      <c r="E791" s="16"/>
      <c r="F791" s="13">
        <v>92.04</v>
      </c>
      <c r="G791" s="12">
        <v>86.4</v>
      </c>
      <c r="H791" s="12">
        <v>88.320000000000007</v>
      </c>
      <c r="I791" s="12">
        <v>99.84</v>
      </c>
      <c r="J791" s="12">
        <v>91.199999999999989</v>
      </c>
      <c r="K791" s="12">
        <v>94.08</v>
      </c>
      <c r="L791" s="12">
        <v>87.36</v>
      </c>
      <c r="M791" s="12">
        <v>96</v>
      </c>
      <c r="N791" s="12">
        <v>93.12</v>
      </c>
      <c r="O791" s="13">
        <v>92.04</v>
      </c>
      <c r="P791" s="17" t="s">
        <v>136</v>
      </c>
      <c r="Q791" s="14" t="s">
        <v>8</v>
      </c>
      <c r="R791" s="14" t="s">
        <v>118</v>
      </c>
      <c r="S791" s="14" t="s">
        <v>119</v>
      </c>
      <c r="T791" s="14" t="s">
        <v>143</v>
      </c>
    </row>
    <row r="792" spans="1:20" x14ac:dyDescent="0.3">
      <c r="A792" s="11">
        <v>44641.355381944442</v>
      </c>
      <c r="B792" s="11"/>
      <c r="C792" s="15">
        <v>44641</v>
      </c>
      <c r="D792" s="16">
        <v>0.35538194444444443</v>
      </c>
      <c r="E792" s="16"/>
      <c r="F792" s="13">
        <v>75.741249999999994</v>
      </c>
      <c r="G792" s="12">
        <v>71.100000000000009</v>
      </c>
      <c r="H792" s="12">
        <v>72.680000000000007</v>
      </c>
      <c r="I792" s="12">
        <v>82.16</v>
      </c>
      <c r="J792" s="12">
        <v>75.05</v>
      </c>
      <c r="K792" s="12">
        <v>77.42</v>
      </c>
      <c r="L792" s="12">
        <v>71.89</v>
      </c>
      <c r="M792" s="12">
        <v>79</v>
      </c>
      <c r="N792" s="12">
        <v>76.63</v>
      </c>
      <c r="O792" s="13">
        <v>75.741249999999994</v>
      </c>
      <c r="P792" s="17" t="s">
        <v>136</v>
      </c>
      <c r="Q792" s="14" t="s">
        <v>8</v>
      </c>
      <c r="R792" s="14" t="s">
        <v>118</v>
      </c>
      <c r="S792" s="14" t="s">
        <v>119</v>
      </c>
      <c r="T792" s="14" t="s">
        <v>143</v>
      </c>
    </row>
    <row r="793" spans="1:20" x14ac:dyDescent="0.3">
      <c r="A793" s="11">
        <v>44641.356689814813</v>
      </c>
      <c r="B793" s="11"/>
      <c r="C793" s="15">
        <v>44641</v>
      </c>
      <c r="D793" s="16">
        <v>0.35668981481481482</v>
      </c>
      <c r="E793" s="16"/>
      <c r="F793" s="13">
        <v>71.90625</v>
      </c>
      <c r="G793" s="12">
        <v>67.5</v>
      </c>
      <c r="H793" s="12">
        <v>69</v>
      </c>
      <c r="I793" s="12">
        <v>78</v>
      </c>
      <c r="J793" s="12">
        <v>71.25</v>
      </c>
      <c r="K793" s="12">
        <v>73.5</v>
      </c>
      <c r="L793" s="12">
        <v>68.25</v>
      </c>
      <c r="M793" s="12">
        <v>75</v>
      </c>
      <c r="N793" s="12">
        <v>72.75</v>
      </c>
      <c r="O793" s="13">
        <v>71.90625</v>
      </c>
      <c r="P793" s="17" t="s">
        <v>136</v>
      </c>
      <c r="Q793" s="14" t="s">
        <v>8</v>
      </c>
      <c r="R793" s="14" t="s">
        <v>118</v>
      </c>
      <c r="S793" s="14" t="s">
        <v>119</v>
      </c>
      <c r="T793" s="14" t="s">
        <v>143</v>
      </c>
    </row>
    <row r="794" spans="1:20" s="28" customFormat="1" x14ac:dyDescent="0.3">
      <c r="A794" s="24"/>
      <c r="B794" s="24"/>
      <c r="C794" s="25"/>
      <c r="D794" s="26"/>
      <c r="E794" s="26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</row>
    <row r="795" spans="1:20" x14ac:dyDescent="0.3">
      <c r="A795" s="11">
        <v>44634.479502314818</v>
      </c>
      <c r="B795" s="11"/>
      <c r="C795" s="15">
        <v>44634</v>
      </c>
      <c r="D795" s="16">
        <v>0.47950231481481481</v>
      </c>
      <c r="E795" s="16"/>
      <c r="F795" s="13">
        <v>88.204999999999998</v>
      </c>
      <c r="G795" s="12">
        <v>82.8</v>
      </c>
      <c r="H795" s="12">
        <v>84.64</v>
      </c>
      <c r="I795" s="12">
        <v>95.68</v>
      </c>
      <c r="J795" s="12">
        <v>87.399999999999991</v>
      </c>
      <c r="K795" s="12">
        <v>90.16</v>
      </c>
      <c r="L795" s="12">
        <v>83.72</v>
      </c>
      <c r="M795" s="12">
        <v>92</v>
      </c>
      <c r="N795" s="12">
        <v>89.24</v>
      </c>
      <c r="O795" s="13">
        <v>88.204999999999998</v>
      </c>
      <c r="P795" s="17" t="s">
        <v>137</v>
      </c>
      <c r="Q795" s="14" t="s">
        <v>12</v>
      </c>
      <c r="R795" s="14" t="s">
        <v>15</v>
      </c>
      <c r="S795" s="14" t="s">
        <v>17</v>
      </c>
      <c r="T795" s="14" t="s">
        <v>143</v>
      </c>
    </row>
    <row r="796" spans="1:20" x14ac:dyDescent="0.3">
      <c r="A796" s="11">
        <v>44634.479525462964</v>
      </c>
      <c r="B796" s="11"/>
      <c r="C796" s="15">
        <v>44634</v>
      </c>
      <c r="D796" s="16">
        <v>0.479525462962963</v>
      </c>
      <c r="E796" s="16"/>
      <c r="F796" s="13">
        <v>83.193750000000009</v>
      </c>
      <c r="G796" s="12">
        <v>76.5</v>
      </c>
      <c r="H796" s="12">
        <v>78.2</v>
      </c>
      <c r="I796" s="12">
        <v>88.4</v>
      </c>
      <c r="J796" s="12">
        <v>80.75</v>
      </c>
      <c r="K796" s="12">
        <v>83.3</v>
      </c>
      <c r="L796" s="12">
        <v>85</v>
      </c>
      <c r="M796" s="12">
        <v>90.95</v>
      </c>
      <c r="N796" s="12">
        <v>82.45</v>
      </c>
      <c r="O796" s="13">
        <v>83.193750000000009</v>
      </c>
      <c r="P796" s="17" t="s">
        <v>137</v>
      </c>
      <c r="Q796" s="14" t="s">
        <v>12</v>
      </c>
      <c r="R796" s="14" t="s">
        <v>15</v>
      </c>
      <c r="S796" s="14" t="s">
        <v>17</v>
      </c>
      <c r="T796" s="14" t="s">
        <v>143</v>
      </c>
    </row>
    <row r="797" spans="1:20" x14ac:dyDescent="0.3">
      <c r="A797" s="11">
        <v>44634.479641203703</v>
      </c>
      <c r="B797" s="11"/>
      <c r="C797" s="15">
        <v>44634</v>
      </c>
      <c r="D797" s="16">
        <v>0.47964120370370367</v>
      </c>
      <c r="E797" s="16"/>
      <c r="F797" s="13">
        <v>98.096250000000012</v>
      </c>
      <c r="G797" s="12">
        <v>90.9</v>
      </c>
      <c r="H797" s="12">
        <v>92.92</v>
      </c>
      <c r="I797" s="12">
        <v>105.04</v>
      </c>
      <c r="J797" s="12">
        <v>95.949999999999989</v>
      </c>
      <c r="K797" s="12">
        <v>98.98</v>
      </c>
      <c r="L797" s="12">
        <v>91.91</v>
      </c>
      <c r="M797" s="12">
        <v>108.07000000000001</v>
      </c>
      <c r="N797" s="12">
        <v>101</v>
      </c>
      <c r="O797" s="13">
        <v>98.096250000000012</v>
      </c>
      <c r="P797" s="17" t="s">
        <v>137</v>
      </c>
      <c r="Q797" s="14" t="s">
        <v>12</v>
      </c>
      <c r="R797" s="14" t="s">
        <v>15</v>
      </c>
      <c r="S797" s="14" t="s">
        <v>17</v>
      </c>
      <c r="T797" s="14" t="s">
        <v>143</v>
      </c>
    </row>
    <row r="798" spans="1:20" x14ac:dyDescent="0.3">
      <c r="A798" s="11">
        <v>44634.479803240742</v>
      </c>
      <c r="B798" s="11"/>
      <c r="C798" s="15">
        <v>44634</v>
      </c>
      <c r="D798" s="16">
        <v>0.47980324074074071</v>
      </c>
      <c r="E798" s="16"/>
      <c r="F798" s="13">
        <v>98.096250000000012</v>
      </c>
      <c r="G798" s="12">
        <v>90.9</v>
      </c>
      <c r="H798" s="12">
        <v>92.92</v>
      </c>
      <c r="I798" s="12">
        <v>105.04</v>
      </c>
      <c r="J798" s="12">
        <v>95.949999999999989</v>
      </c>
      <c r="K798" s="12">
        <v>98.98</v>
      </c>
      <c r="L798" s="12">
        <v>91.91</v>
      </c>
      <c r="M798" s="12">
        <v>108.07000000000001</v>
      </c>
      <c r="N798" s="12">
        <v>101</v>
      </c>
      <c r="O798" s="13">
        <v>98.096250000000012</v>
      </c>
      <c r="P798" s="17" t="s">
        <v>137</v>
      </c>
      <c r="Q798" s="14" t="s">
        <v>12</v>
      </c>
      <c r="R798" s="14" t="s">
        <v>15</v>
      </c>
      <c r="S798" s="14" t="s">
        <v>17</v>
      </c>
      <c r="T798" s="14" t="s">
        <v>143</v>
      </c>
    </row>
    <row r="799" spans="1:20" x14ac:dyDescent="0.3">
      <c r="A799" s="11">
        <v>44634.479849537034</v>
      </c>
      <c r="B799" s="11"/>
      <c r="C799" s="15">
        <v>44634</v>
      </c>
      <c r="D799" s="16">
        <v>0.47984953703703703</v>
      </c>
      <c r="E799" s="16"/>
      <c r="F799" s="13">
        <v>102.31</v>
      </c>
      <c r="G799" s="12">
        <v>109</v>
      </c>
      <c r="H799" s="12">
        <v>95.68</v>
      </c>
      <c r="I799" s="12">
        <v>108.16</v>
      </c>
      <c r="J799" s="12">
        <v>98.8</v>
      </c>
      <c r="K799" s="12">
        <v>101.92</v>
      </c>
      <c r="L799" s="12">
        <v>94.64</v>
      </c>
      <c r="M799" s="12">
        <v>111.28</v>
      </c>
      <c r="N799" s="12">
        <v>99</v>
      </c>
      <c r="O799" s="13">
        <v>102.31</v>
      </c>
      <c r="P799" s="17" t="s">
        <v>137</v>
      </c>
      <c r="Q799" s="14" t="s">
        <v>12</v>
      </c>
      <c r="R799" s="14" t="s">
        <v>15</v>
      </c>
      <c r="S799" s="14" t="s">
        <v>17</v>
      </c>
      <c r="T799" s="14" t="s">
        <v>143</v>
      </c>
    </row>
    <row r="800" spans="1:20" x14ac:dyDescent="0.3">
      <c r="A800" s="11">
        <v>44634.479861111111</v>
      </c>
      <c r="B800" s="11"/>
      <c r="C800" s="15">
        <v>44634</v>
      </c>
      <c r="D800" s="16">
        <v>0.47986111111111113</v>
      </c>
      <c r="E800" s="16"/>
      <c r="F800" s="13">
        <v>91.14</v>
      </c>
      <c r="G800" s="12">
        <v>83.7</v>
      </c>
      <c r="H800" s="12">
        <v>101</v>
      </c>
      <c r="I800" s="12">
        <v>96.72</v>
      </c>
      <c r="J800" s="12">
        <v>88.35</v>
      </c>
      <c r="K800" s="12">
        <v>91.14</v>
      </c>
      <c r="L800" s="12">
        <v>88</v>
      </c>
      <c r="M800" s="12">
        <v>90</v>
      </c>
      <c r="N800" s="12">
        <v>90.21</v>
      </c>
      <c r="O800" s="13">
        <v>91.14</v>
      </c>
      <c r="P800" s="17" t="s">
        <v>137</v>
      </c>
      <c r="Q800" s="14" t="s">
        <v>12</v>
      </c>
      <c r="R800" s="14" t="s">
        <v>15</v>
      </c>
      <c r="S800" s="14" t="s">
        <v>17</v>
      </c>
      <c r="T800" s="14" t="s">
        <v>143</v>
      </c>
    </row>
    <row r="801" spans="1:20" x14ac:dyDescent="0.3">
      <c r="A801" s="11">
        <v>44634.480023148149</v>
      </c>
      <c r="B801" s="11"/>
      <c r="C801" s="15">
        <v>44634</v>
      </c>
      <c r="D801" s="16">
        <v>0.48002314814814812</v>
      </c>
      <c r="E801" s="16"/>
      <c r="F801" s="13">
        <v>80.155000000000001</v>
      </c>
      <c r="G801" s="12">
        <v>73.8</v>
      </c>
      <c r="H801" s="12">
        <v>82</v>
      </c>
      <c r="I801" s="12">
        <v>85.28</v>
      </c>
      <c r="J801" s="12">
        <v>77.899999999999991</v>
      </c>
      <c r="K801" s="12">
        <v>80.36</v>
      </c>
      <c r="L801" s="12">
        <v>74.62</v>
      </c>
      <c r="M801" s="12">
        <v>87.740000000000009</v>
      </c>
      <c r="N801" s="12">
        <v>79.539999999999992</v>
      </c>
      <c r="O801" s="13">
        <v>80.155000000000001</v>
      </c>
      <c r="P801" s="17" t="s">
        <v>137</v>
      </c>
      <c r="Q801" s="14" t="s">
        <v>12</v>
      </c>
      <c r="R801" s="14" t="s">
        <v>15</v>
      </c>
      <c r="S801" s="14" t="s">
        <v>17</v>
      </c>
      <c r="T801" s="14" t="s">
        <v>143</v>
      </c>
    </row>
    <row r="802" spans="1:20" x14ac:dyDescent="0.3">
      <c r="A802" s="11">
        <v>44634.480543981481</v>
      </c>
      <c r="B802" s="11"/>
      <c r="C802" s="15">
        <v>44634</v>
      </c>
      <c r="D802" s="16">
        <v>0.48054398148148153</v>
      </c>
      <c r="E802" s="16"/>
      <c r="F802" s="13">
        <v>107.80000000000001</v>
      </c>
      <c r="G802" s="12">
        <v>110</v>
      </c>
      <c r="H802" s="12">
        <v>101.2</v>
      </c>
      <c r="I802" s="12">
        <v>114.4</v>
      </c>
      <c r="J802" s="12">
        <v>104.5</v>
      </c>
      <c r="K802" s="12">
        <v>107.8</v>
      </c>
      <c r="L802" s="12">
        <v>100.10000000000001</v>
      </c>
      <c r="M802" s="12">
        <v>117.7</v>
      </c>
      <c r="N802" s="12">
        <v>106.7</v>
      </c>
      <c r="O802" s="13">
        <v>107.80000000000001</v>
      </c>
      <c r="P802" s="17" t="s">
        <v>137</v>
      </c>
      <c r="Q802" s="14" t="s">
        <v>12</v>
      </c>
      <c r="R802" s="14" t="s">
        <v>15</v>
      </c>
      <c r="S802" s="14" t="s">
        <v>17</v>
      </c>
      <c r="T802" s="14" t="s">
        <v>143</v>
      </c>
    </row>
    <row r="803" spans="1:20" x14ac:dyDescent="0.3">
      <c r="A803" s="11">
        <v>44634.480578703704</v>
      </c>
      <c r="B803" s="11"/>
      <c r="C803" s="15">
        <v>44634</v>
      </c>
      <c r="D803" s="16">
        <v>0.4805787037037037</v>
      </c>
      <c r="E803" s="16"/>
      <c r="F803" s="13">
        <v>78.617500000000007</v>
      </c>
      <c r="G803" s="12">
        <v>73.8</v>
      </c>
      <c r="H803" s="12">
        <v>75.44</v>
      </c>
      <c r="I803" s="12">
        <v>85.28</v>
      </c>
      <c r="J803" s="12">
        <v>77.899999999999991</v>
      </c>
      <c r="K803" s="12">
        <v>80.36</v>
      </c>
      <c r="L803" s="12">
        <v>74.62</v>
      </c>
      <c r="M803" s="12">
        <v>82</v>
      </c>
      <c r="N803" s="12">
        <v>79.539999999999992</v>
      </c>
      <c r="O803" s="13">
        <v>78.617500000000007</v>
      </c>
      <c r="P803" s="17" t="s">
        <v>137</v>
      </c>
      <c r="Q803" s="14" t="s">
        <v>12</v>
      </c>
      <c r="R803" s="14" t="s">
        <v>15</v>
      </c>
      <c r="S803" s="14" t="s">
        <v>17</v>
      </c>
      <c r="T803" s="14" t="s">
        <v>143</v>
      </c>
    </row>
    <row r="804" spans="1:20" x14ac:dyDescent="0.3">
      <c r="A804" s="11">
        <v>44634.480752314812</v>
      </c>
      <c r="B804" s="11"/>
      <c r="C804" s="15">
        <v>44634</v>
      </c>
      <c r="D804" s="16">
        <v>0.48075231481481479</v>
      </c>
      <c r="E804" s="16"/>
      <c r="F804" s="13">
        <v>102.9525</v>
      </c>
      <c r="G804" s="12">
        <v>95.4</v>
      </c>
      <c r="H804" s="12">
        <v>97.52000000000001</v>
      </c>
      <c r="I804" s="12">
        <v>110.24000000000001</v>
      </c>
      <c r="J804" s="12">
        <v>100.69999999999999</v>
      </c>
      <c r="K804" s="12">
        <v>103.88</v>
      </c>
      <c r="L804" s="12">
        <v>96.460000000000008</v>
      </c>
      <c r="M804" s="12">
        <v>113.42</v>
      </c>
      <c r="N804" s="12">
        <v>106</v>
      </c>
      <c r="O804" s="13">
        <v>102.9525</v>
      </c>
      <c r="P804" s="17" t="s">
        <v>137</v>
      </c>
      <c r="Q804" s="14" t="s">
        <v>12</v>
      </c>
      <c r="R804" s="14" t="s">
        <v>15</v>
      </c>
      <c r="S804" s="14" t="s">
        <v>17</v>
      </c>
      <c r="T804" s="14" t="s">
        <v>143</v>
      </c>
    </row>
    <row r="805" spans="1:20" x14ac:dyDescent="0.3">
      <c r="A805" s="11">
        <v>44634.481238425928</v>
      </c>
      <c r="B805" s="11"/>
      <c r="C805" s="15">
        <v>44634</v>
      </c>
      <c r="D805" s="16">
        <v>0.48123842592592592</v>
      </c>
      <c r="E805" s="16"/>
      <c r="F805" s="13">
        <v>97.391249999999985</v>
      </c>
      <c r="G805" s="12">
        <v>92</v>
      </c>
      <c r="H805" s="12">
        <v>91.08</v>
      </c>
      <c r="I805" s="12">
        <v>102.96000000000001</v>
      </c>
      <c r="J805" s="12">
        <v>94.05</v>
      </c>
      <c r="K805" s="12">
        <v>97.02</v>
      </c>
      <c r="L805" s="12">
        <v>90.09</v>
      </c>
      <c r="M805" s="12">
        <v>105.93</v>
      </c>
      <c r="N805" s="12">
        <v>106</v>
      </c>
      <c r="O805" s="13">
        <v>97.391249999999985</v>
      </c>
      <c r="P805" s="17" t="s">
        <v>137</v>
      </c>
      <c r="Q805" s="14" t="s">
        <v>12</v>
      </c>
      <c r="R805" s="14" t="s">
        <v>15</v>
      </c>
      <c r="S805" s="14" t="s">
        <v>17</v>
      </c>
      <c r="T805" s="14" t="s">
        <v>143</v>
      </c>
    </row>
    <row r="806" spans="1:20" x14ac:dyDescent="0.3">
      <c r="A806" s="11">
        <v>44634.481678240743</v>
      </c>
      <c r="B806" s="11"/>
      <c r="C806" s="15">
        <v>44634</v>
      </c>
      <c r="D806" s="16">
        <v>0.48167824074074073</v>
      </c>
      <c r="E806" s="16"/>
      <c r="F806" s="13">
        <v>89.179999999999993</v>
      </c>
      <c r="G806" s="12">
        <v>91</v>
      </c>
      <c r="H806" s="12">
        <v>83.72</v>
      </c>
      <c r="I806" s="12">
        <v>94.64</v>
      </c>
      <c r="J806" s="12">
        <v>86.45</v>
      </c>
      <c r="K806" s="12">
        <v>89.179999999999993</v>
      </c>
      <c r="L806" s="12">
        <v>82.81</v>
      </c>
      <c r="M806" s="12">
        <v>97.37</v>
      </c>
      <c r="N806" s="12">
        <v>88.27</v>
      </c>
      <c r="O806" s="13">
        <v>89.179999999999993</v>
      </c>
      <c r="P806" s="17" t="s">
        <v>137</v>
      </c>
      <c r="Q806" s="14" t="s">
        <v>12</v>
      </c>
      <c r="R806" s="14" t="s">
        <v>15</v>
      </c>
      <c r="S806" s="14" t="s">
        <v>17</v>
      </c>
      <c r="T806" s="14" t="s">
        <v>143</v>
      </c>
    </row>
    <row r="807" spans="1:20" x14ac:dyDescent="0.3">
      <c r="A807" s="11">
        <v>44634.481932870367</v>
      </c>
      <c r="B807" s="11"/>
      <c r="C807" s="15">
        <v>44634</v>
      </c>
      <c r="D807" s="16">
        <v>0.48193287037037041</v>
      </c>
      <c r="E807" s="16"/>
      <c r="F807" s="13">
        <v>92.964375000000004</v>
      </c>
      <c r="G807" s="12">
        <v>85</v>
      </c>
      <c r="H807" s="12">
        <v>86.94</v>
      </c>
      <c r="I807" s="12">
        <v>98.28</v>
      </c>
      <c r="J807" s="12">
        <v>89.774999999999991</v>
      </c>
      <c r="K807" s="12">
        <v>92.61</v>
      </c>
      <c r="L807" s="12">
        <v>85.995000000000005</v>
      </c>
      <c r="M807" s="12">
        <v>101.11500000000001</v>
      </c>
      <c r="N807" s="12">
        <v>104</v>
      </c>
      <c r="O807" s="13">
        <v>92.964375000000004</v>
      </c>
      <c r="P807" s="17" t="s">
        <v>137</v>
      </c>
      <c r="Q807" s="14" t="s">
        <v>12</v>
      </c>
      <c r="R807" s="14" t="s">
        <v>15</v>
      </c>
      <c r="S807" s="14" t="s">
        <v>17</v>
      </c>
      <c r="T807" s="14" t="s">
        <v>143</v>
      </c>
    </row>
    <row r="808" spans="1:20" x14ac:dyDescent="0.3">
      <c r="A808" s="11">
        <v>44634.482627314814</v>
      </c>
      <c r="B808" s="11"/>
      <c r="C808" s="15">
        <v>44634</v>
      </c>
      <c r="D808" s="16">
        <v>0.4826273148148148</v>
      </c>
      <c r="E808" s="16"/>
      <c r="F808" s="13">
        <v>89.521249999999995</v>
      </c>
      <c r="G808" s="12">
        <v>83</v>
      </c>
      <c r="H808" s="12">
        <v>83.72</v>
      </c>
      <c r="I808" s="12">
        <v>94.64</v>
      </c>
      <c r="J808" s="12">
        <v>86.45</v>
      </c>
      <c r="K808" s="12">
        <v>89.179999999999993</v>
      </c>
      <c r="L808" s="12">
        <v>82.81</v>
      </c>
      <c r="M808" s="12">
        <v>97.37</v>
      </c>
      <c r="N808" s="12">
        <v>99</v>
      </c>
      <c r="O808" s="13">
        <v>89.521249999999995</v>
      </c>
      <c r="P808" s="17" t="s">
        <v>137</v>
      </c>
      <c r="Q808" s="14" t="s">
        <v>12</v>
      </c>
      <c r="R808" s="14" t="s">
        <v>15</v>
      </c>
      <c r="S808" s="14" t="s">
        <v>17</v>
      </c>
      <c r="T808" s="14" t="s">
        <v>143</v>
      </c>
    </row>
    <row r="809" spans="1:20" x14ac:dyDescent="0.3">
      <c r="A809" s="11">
        <v>44634.483263888891</v>
      </c>
      <c r="B809" s="11"/>
      <c r="C809" s="15">
        <v>44634</v>
      </c>
      <c r="D809" s="16">
        <v>0.48326388888888888</v>
      </c>
      <c r="E809" s="16"/>
      <c r="F809" s="13">
        <v>99.710000000000008</v>
      </c>
      <c r="G809" s="12">
        <v>93.600000000000009</v>
      </c>
      <c r="H809" s="12">
        <v>95.68</v>
      </c>
      <c r="I809" s="12">
        <v>108.16</v>
      </c>
      <c r="J809" s="12">
        <v>98.8</v>
      </c>
      <c r="K809" s="12">
        <v>101.92</v>
      </c>
      <c r="L809" s="12">
        <v>94.64</v>
      </c>
      <c r="M809" s="12">
        <v>104</v>
      </c>
      <c r="N809" s="12">
        <v>100.88</v>
      </c>
      <c r="O809" s="13">
        <v>99.710000000000008</v>
      </c>
      <c r="P809" s="17" t="s">
        <v>137</v>
      </c>
      <c r="Q809" s="14" t="s">
        <v>12</v>
      </c>
      <c r="R809" s="14" t="s">
        <v>15</v>
      </c>
      <c r="S809" s="14" t="s">
        <v>17</v>
      </c>
      <c r="T809" s="14" t="s">
        <v>143</v>
      </c>
    </row>
    <row r="810" spans="1:20" x14ac:dyDescent="0.3">
      <c r="A810" s="11">
        <v>44634.48332175926</v>
      </c>
      <c r="B810" s="11"/>
      <c r="C810" s="15">
        <v>44634</v>
      </c>
      <c r="D810" s="16">
        <v>0.4833217592592593</v>
      </c>
      <c r="E810" s="16"/>
      <c r="F810" s="13">
        <v>95.423749999999998</v>
      </c>
      <c r="G810" s="12">
        <v>92</v>
      </c>
      <c r="H810" s="12">
        <v>89.240000000000009</v>
      </c>
      <c r="I810" s="12">
        <v>100.88000000000001</v>
      </c>
      <c r="J810" s="12">
        <v>92.149999999999991</v>
      </c>
      <c r="K810" s="12">
        <v>95.06</v>
      </c>
      <c r="L810" s="12">
        <v>88.27</v>
      </c>
      <c r="M810" s="12">
        <v>103.79</v>
      </c>
      <c r="N810" s="12">
        <v>102</v>
      </c>
      <c r="O810" s="13">
        <v>95.423749999999998</v>
      </c>
      <c r="P810" s="17" t="s">
        <v>137</v>
      </c>
      <c r="Q810" s="14" t="s">
        <v>12</v>
      </c>
      <c r="R810" s="14" t="s">
        <v>15</v>
      </c>
      <c r="S810" s="14" t="s">
        <v>17</v>
      </c>
      <c r="T810" s="14" t="s">
        <v>143</v>
      </c>
    </row>
    <row r="811" spans="1:20" x14ac:dyDescent="0.3">
      <c r="A811" s="11">
        <v>44634.48333333333</v>
      </c>
      <c r="B811" s="11"/>
      <c r="C811" s="15">
        <v>44634</v>
      </c>
      <c r="D811" s="16">
        <v>0.48333333333333334</v>
      </c>
      <c r="E811" s="16"/>
      <c r="F811" s="13">
        <v>107.14666666666666</v>
      </c>
      <c r="G811" s="12">
        <v>98.399999999999991</v>
      </c>
      <c r="H811" s="12">
        <v>96</v>
      </c>
      <c r="I811" s="12">
        <v>113.70666666666666</v>
      </c>
      <c r="J811" s="12">
        <v>103.86666666666666</v>
      </c>
      <c r="K811" s="12">
        <v>107.14666666666666</v>
      </c>
      <c r="L811" s="12">
        <v>124</v>
      </c>
      <c r="M811" s="12">
        <v>108</v>
      </c>
      <c r="N811" s="12">
        <v>106.05333333333333</v>
      </c>
      <c r="O811" s="13">
        <v>107.14666666666666</v>
      </c>
      <c r="P811" s="17" t="s">
        <v>137</v>
      </c>
      <c r="Q811" s="14" t="s">
        <v>12</v>
      </c>
      <c r="R811" s="14" t="s">
        <v>15</v>
      </c>
      <c r="S811" s="14" t="s">
        <v>17</v>
      </c>
      <c r="T811" s="14" t="s">
        <v>143</v>
      </c>
    </row>
    <row r="812" spans="1:20" x14ac:dyDescent="0.3">
      <c r="A812" s="11">
        <v>44634.484016203707</v>
      </c>
      <c r="B812" s="11"/>
      <c r="C812" s="15">
        <v>44634</v>
      </c>
      <c r="D812" s="16">
        <v>0.48401620370370368</v>
      </c>
      <c r="E812" s="16"/>
      <c r="F812" s="13">
        <v>101.81812499999999</v>
      </c>
      <c r="G812" s="12">
        <v>100</v>
      </c>
      <c r="H812" s="12">
        <v>95.22</v>
      </c>
      <c r="I812" s="12">
        <v>107.64</v>
      </c>
      <c r="J812" s="12">
        <v>98.324999999999989</v>
      </c>
      <c r="K812" s="12">
        <v>101.42999999999999</v>
      </c>
      <c r="L812" s="12">
        <v>94.185000000000002</v>
      </c>
      <c r="M812" s="12">
        <v>110.745</v>
      </c>
      <c r="N812" s="12">
        <v>107</v>
      </c>
      <c r="O812" s="13">
        <v>101.81812499999999</v>
      </c>
      <c r="P812" s="17" t="s">
        <v>137</v>
      </c>
      <c r="Q812" s="14" t="s">
        <v>12</v>
      </c>
      <c r="R812" s="14" t="s">
        <v>15</v>
      </c>
      <c r="S812" s="14" t="s">
        <v>17</v>
      </c>
      <c r="T812" s="14" t="s">
        <v>143</v>
      </c>
    </row>
    <row r="813" spans="1:20" x14ac:dyDescent="0.3">
      <c r="A813" s="11">
        <v>44634.484710648147</v>
      </c>
      <c r="B813" s="11"/>
      <c r="C813" s="15">
        <v>44634</v>
      </c>
      <c r="D813" s="16">
        <v>0.48471064814814818</v>
      </c>
      <c r="E813" s="16"/>
      <c r="F813" s="13">
        <v>90.013125000000002</v>
      </c>
      <c r="G813" s="12">
        <v>84</v>
      </c>
      <c r="H813" s="12">
        <v>84.18</v>
      </c>
      <c r="I813" s="12">
        <v>95.16</v>
      </c>
      <c r="J813" s="12">
        <v>86.924999999999997</v>
      </c>
      <c r="K813" s="12">
        <v>89.67</v>
      </c>
      <c r="L813" s="12">
        <v>83.265000000000001</v>
      </c>
      <c r="M813" s="12">
        <v>97.905000000000001</v>
      </c>
      <c r="N813" s="12">
        <v>99</v>
      </c>
      <c r="O813" s="13">
        <v>90.013125000000002</v>
      </c>
      <c r="P813" s="17" t="s">
        <v>137</v>
      </c>
      <c r="Q813" s="14" t="s">
        <v>12</v>
      </c>
      <c r="R813" s="14" t="s">
        <v>15</v>
      </c>
      <c r="S813" s="14" t="s">
        <v>17</v>
      </c>
      <c r="T813" s="14" t="s">
        <v>143</v>
      </c>
    </row>
    <row r="814" spans="1:20" x14ac:dyDescent="0.3">
      <c r="A814" s="11">
        <v>44634.485405092593</v>
      </c>
      <c r="B814" s="11"/>
      <c r="C814" s="15">
        <v>44634</v>
      </c>
      <c r="D814" s="16">
        <v>0.48540509259259257</v>
      </c>
      <c r="E814" s="16"/>
      <c r="F814" s="13">
        <v>84.602499999999992</v>
      </c>
      <c r="G814" s="12">
        <v>75</v>
      </c>
      <c r="H814" s="12">
        <v>79.12</v>
      </c>
      <c r="I814" s="12">
        <v>89.44</v>
      </c>
      <c r="J814" s="12">
        <v>81.7</v>
      </c>
      <c r="K814" s="12">
        <v>84.28</v>
      </c>
      <c r="L814" s="12">
        <v>78.260000000000005</v>
      </c>
      <c r="M814" s="12">
        <v>92.02000000000001</v>
      </c>
      <c r="N814" s="12">
        <v>97</v>
      </c>
      <c r="O814" s="13">
        <v>84.602499999999992</v>
      </c>
      <c r="P814" s="17" t="s">
        <v>137</v>
      </c>
      <c r="Q814" s="14" t="s">
        <v>12</v>
      </c>
      <c r="R814" s="14" t="s">
        <v>15</v>
      </c>
      <c r="S814" s="14" t="s">
        <v>17</v>
      </c>
      <c r="T814" s="14" t="s">
        <v>143</v>
      </c>
    </row>
    <row r="815" spans="1:20" x14ac:dyDescent="0.3">
      <c r="A815" s="11">
        <v>44634.48609953704</v>
      </c>
      <c r="B815" s="11"/>
      <c r="C815" s="15">
        <v>44634</v>
      </c>
      <c r="D815" s="16">
        <v>0.48609953703703707</v>
      </c>
      <c r="E815" s="16"/>
      <c r="F815" s="13">
        <v>80.667500000000004</v>
      </c>
      <c r="G815" s="12">
        <v>67</v>
      </c>
      <c r="H815" s="12">
        <v>75.44</v>
      </c>
      <c r="I815" s="12">
        <v>85.28</v>
      </c>
      <c r="J815" s="12">
        <v>77.899999999999991</v>
      </c>
      <c r="K815" s="12">
        <v>80.36</v>
      </c>
      <c r="L815" s="12">
        <v>74.62</v>
      </c>
      <c r="M815" s="12">
        <v>87.740000000000009</v>
      </c>
      <c r="N815" s="12">
        <v>97</v>
      </c>
      <c r="O815" s="13">
        <v>80.667500000000004</v>
      </c>
      <c r="P815" s="17" t="s">
        <v>137</v>
      </c>
      <c r="Q815" s="14" t="s">
        <v>12</v>
      </c>
      <c r="R815" s="14" t="s">
        <v>15</v>
      </c>
      <c r="S815" s="14" t="s">
        <v>17</v>
      </c>
      <c r="T815" s="14" t="s">
        <v>143</v>
      </c>
    </row>
    <row r="816" spans="1:20" x14ac:dyDescent="0.3">
      <c r="A816" s="11">
        <v>44634.486168981479</v>
      </c>
      <c r="B816" s="11"/>
      <c r="C816" s="15">
        <v>44634</v>
      </c>
      <c r="D816" s="16">
        <v>0.48616898148148152</v>
      </c>
      <c r="E816" s="16"/>
      <c r="F816" s="13">
        <v>65.66</v>
      </c>
      <c r="G816" s="12">
        <v>67</v>
      </c>
      <c r="H816" s="12">
        <v>61.64</v>
      </c>
      <c r="I816" s="12">
        <v>69.680000000000007</v>
      </c>
      <c r="J816" s="12">
        <v>63.65</v>
      </c>
      <c r="K816" s="12">
        <v>65.66</v>
      </c>
      <c r="L816" s="12">
        <v>60.97</v>
      </c>
      <c r="M816" s="12">
        <v>71.69</v>
      </c>
      <c r="N816" s="12">
        <v>64.989999999999995</v>
      </c>
      <c r="O816" s="13">
        <v>65.66</v>
      </c>
      <c r="P816" s="17" t="s">
        <v>137</v>
      </c>
      <c r="Q816" s="14" t="s">
        <v>12</v>
      </c>
      <c r="R816" s="14" t="s">
        <v>15</v>
      </c>
      <c r="S816" s="14" t="s">
        <v>17</v>
      </c>
      <c r="T816" s="14" t="s">
        <v>143</v>
      </c>
    </row>
    <row r="817" spans="1:20" x14ac:dyDescent="0.3">
      <c r="A817" s="11">
        <v>44634.486793981479</v>
      </c>
      <c r="B817" s="11"/>
      <c r="C817" s="15">
        <v>44634</v>
      </c>
      <c r="D817" s="16">
        <v>0.48679398148148145</v>
      </c>
      <c r="E817" s="16"/>
      <c r="F817" s="13">
        <v>74.273125000000007</v>
      </c>
      <c r="G817" s="12">
        <v>60</v>
      </c>
      <c r="H817" s="12">
        <v>69.460000000000008</v>
      </c>
      <c r="I817" s="12">
        <v>78.52</v>
      </c>
      <c r="J817" s="12">
        <v>71.724999999999994</v>
      </c>
      <c r="K817" s="12">
        <v>73.989999999999995</v>
      </c>
      <c r="L817" s="12">
        <v>68.704999999999998</v>
      </c>
      <c r="M817" s="12">
        <v>80.785000000000011</v>
      </c>
      <c r="N817" s="12">
        <v>91</v>
      </c>
      <c r="O817" s="13">
        <v>74.273125000000007</v>
      </c>
      <c r="P817" s="17" t="s">
        <v>137</v>
      </c>
      <c r="Q817" s="14" t="s">
        <v>12</v>
      </c>
      <c r="R817" s="14" t="s">
        <v>15</v>
      </c>
      <c r="S817" s="14" t="s">
        <v>17</v>
      </c>
      <c r="T817" s="14" t="s">
        <v>143</v>
      </c>
    </row>
    <row r="818" spans="1:20" x14ac:dyDescent="0.3">
      <c r="A818" s="11">
        <v>44634.486805555556</v>
      </c>
      <c r="B818" s="11"/>
      <c r="C818" s="15">
        <v>44634</v>
      </c>
      <c r="D818" s="16">
        <v>0.48680555555555555</v>
      </c>
      <c r="E818" s="16"/>
      <c r="F818" s="13">
        <v>111.39333333333333</v>
      </c>
      <c r="G818" s="12">
        <v>102.30000000000001</v>
      </c>
      <c r="H818" s="12">
        <v>110</v>
      </c>
      <c r="I818" s="12">
        <v>118.21333333333334</v>
      </c>
      <c r="J818" s="12">
        <v>107.98333333333333</v>
      </c>
      <c r="K818" s="12">
        <v>111.39333333333333</v>
      </c>
      <c r="L818" s="12">
        <v>122</v>
      </c>
      <c r="M818" s="12">
        <v>109</v>
      </c>
      <c r="N818" s="12">
        <v>110.25666666666667</v>
      </c>
      <c r="O818" s="13">
        <v>111.39333333333333</v>
      </c>
      <c r="P818" s="17" t="s">
        <v>137</v>
      </c>
      <c r="Q818" s="14" t="s">
        <v>12</v>
      </c>
      <c r="R818" s="14" t="s">
        <v>15</v>
      </c>
      <c r="S818" s="14" t="s">
        <v>17</v>
      </c>
      <c r="T818" s="14" t="s">
        <v>143</v>
      </c>
    </row>
    <row r="819" spans="1:20" x14ac:dyDescent="0.3">
      <c r="A819" s="11">
        <v>44634.487488425926</v>
      </c>
      <c r="B819" s="11"/>
      <c r="C819" s="15">
        <v>44634</v>
      </c>
      <c r="D819" s="16">
        <v>0.48748842592592595</v>
      </c>
      <c r="E819" s="16"/>
      <c r="F819" s="13">
        <v>72.305624999999992</v>
      </c>
      <c r="G819" s="12">
        <v>59</v>
      </c>
      <c r="H819" s="12">
        <v>67.62</v>
      </c>
      <c r="I819" s="12">
        <v>76.44</v>
      </c>
      <c r="J819" s="12">
        <v>69.825000000000003</v>
      </c>
      <c r="K819" s="12">
        <v>72.03</v>
      </c>
      <c r="L819" s="12">
        <v>66.885000000000005</v>
      </c>
      <c r="M819" s="12">
        <v>78.64500000000001</v>
      </c>
      <c r="N819" s="12">
        <v>88</v>
      </c>
      <c r="O819" s="13">
        <v>72.305624999999992</v>
      </c>
      <c r="P819" s="17" t="s">
        <v>137</v>
      </c>
      <c r="Q819" s="14" t="s">
        <v>12</v>
      </c>
      <c r="R819" s="14" t="s">
        <v>15</v>
      </c>
      <c r="S819" s="14" t="s">
        <v>17</v>
      </c>
      <c r="T819" s="14" t="s">
        <v>143</v>
      </c>
    </row>
    <row r="820" spans="1:20" x14ac:dyDescent="0.3">
      <c r="A820" s="11">
        <v>44634.488182870373</v>
      </c>
      <c r="B820" s="11"/>
      <c r="C820" s="15">
        <v>44634</v>
      </c>
      <c r="D820" s="16">
        <v>0.48818287037037034</v>
      </c>
      <c r="E820" s="16"/>
      <c r="F820" s="13">
        <v>75.748750000000001</v>
      </c>
      <c r="G820" s="12">
        <v>67</v>
      </c>
      <c r="H820" s="12">
        <v>70.84</v>
      </c>
      <c r="I820" s="12">
        <v>80.08</v>
      </c>
      <c r="J820" s="12">
        <v>73.149999999999991</v>
      </c>
      <c r="K820" s="12">
        <v>75.459999999999994</v>
      </c>
      <c r="L820" s="12">
        <v>70.070000000000007</v>
      </c>
      <c r="M820" s="12">
        <v>82.39</v>
      </c>
      <c r="N820" s="12">
        <v>87</v>
      </c>
      <c r="O820" s="13">
        <v>75.748750000000001</v>
      </c>
      <c r="P820" s="17" t="s">
        <v>137</v>
      </c>
      <c r="Q820" s="14" t="s">
        <v>12</v>
      </c>
      <c r="R820" s="14" t="s">
        <v>15</v>
      </c>
      <c r="S820" s="14" t="s">
        <v>17</v>
      </c>
      <c r="T820" s="14" t="s">
        <v>143</v>
      </c>
    </row>
    <row r="821" spans="1:20" x14ac:dyDescent="0.3">
      <c r="A821" s="11">
        <v>44634.488877314812</v>
      </c>
      <c r="B821" s="11"/>
      <c r="C821" s="15">
        <v>44634</v>
      </c>
      <c r="D821" s="16">
        <v>0.48887731481481483</v>
      </c>
      <c r="E821" s="16"/>
      <c r="F821" s="13">
        <v>71.813749999999999</v>
      </c>
      <c r="G821" s="12">
        <v>63</v>
      </c>
      <c r="H821" s="12">
        <v>67.16</v>
      </c>
      <c r="I821" s="12">
        <v>75.92</v>
      </c>
      <c r="J821" s="12">
        <v>69.349999999999994</v>
      </c>
      <c r="K821" s="12">
        <v>71.539999999999992</v>
      </c>
      <c r="L821" s="12">
        <v>66.430000000000007</v>
      </c>
      <c r="M821" s="12">
        <v>78.11</v>
      </c>
      <c r="N821" s="12">
        <v>83</v>
      </c>
      <c r="O821" s="13">
        <v>71.813749999999999</v>
      </c>
      <c r="P821" s="17" t="s">
        <v>137</v>
      </c>
      <c r="Q821" s="14" t="s">
        <v>12</v>
      </c>
      <c r="R821" s="14" t="s">
        <v>15</v>
      </c>
      <c r="S821" s="14" t="s">
        <v>17</v>
      </c>
      <c r="T821" s="14" t="s">
        <v>143</v>
      </c>
    </row>
    <row r="822" spans="1:20" x14ac:dyDescent="0.3">
      <c r="A822" s="11">
        <v>44634.489571759259</v>
      </c>
      <c r="B822" s="11"/>
      <c r="C822" s="15">
        <v>44634</v>
      </c>
      <c r="D822" s="16">
        <v>0.48957175925925928</v>
      </c>
      <c r="E822" s="16"/>
      <c r="F822" s="13">
        <v>75.256875000000008</v>
      </c>
      <c r="G822" s="12">
        <v>61</v>
      </c>
      <c r="H822" s="12">
        <v>70.38000000000001</v>
      </c>
      <c r="I822" s="12">
        <v>79.56</v>
      </c>
      <c r="J822" s="12">
        <v>72.674999999999997</v>
      </c>
      <c r="K822" s="12">
        <v>74.97</v>
      </c>
      <c r="L822" s="12">
        <v>69.615000000000009</v>
      </c>
      <c r="M822" s="12">
        <v>81.855000000000004</v>
      </c>
      <c r="N822" s="12">
        <v>92</v>
      </c>
      <c r="O822" s="13">
        <v>75.256875000000008</v>
      </c>
      <c r="P822" s="17" t="s">
        <v>137</v>
      </c>
      <c r="Q822" s="14" t="s">
        <v>12</v>
      </c>
      <c r="R822" s="14" t="s">
        <v>15</v>
      </c>
      <c r="S822" s="14" t="s">
        <v>17</v>
      </c>
      <c r="T822" s="14" t="s">
        <v>143</v>
      </c>
    </row>
    <row r="823" spans="1:20" x14ac:dyDescent="0.3">
      <c r="A823" s="11">
        <v>44634.490254629629</v>
      </c>
      <c r="B823" s="11"/>
      <c r="C823" s="15">
        <v>44634</v>
      </c>
      <c r="D823" s="16">
        <v>0.49025462962962968</v>
      </c>
      <c r="E823" s="16"/>
      <c r="F823" s="13">
        <v>51.94</v>
      </c>
      <c r="G823" s="12">
        <v>53</v>
      </c>
      <c r="H823" s="12">
        <v>48.760000000000005</v>
      </c>
      <c r="I823" s="12">
        <v>55.120000000000005</v>
      </c>
      <c r="J823" s="12">
        <v>50.349999999999994</v>
      </c>
      <c r="K823" s="12">
        <v>51.94</v>
      </c>
      <c r="L823" s="12">
        <v>48.230000000000004</v>
      </c>
      <c r="M823" s="12">
        <v>56.71</v>
      </c>
      <c r="N823" s="12">
        <v>51.41</v>
      </c>
      <c r="O823" s="13">
        <v>51.94</v>
      </c>
      <c r="P823" s="17" t="s">
        <v>137</v>
      </c>
      <c r="Q823" s="14" t="s">
        <v>12</v>
      </c>
      <c r="R823" s="14" t="s">
        <v>15</v>
      </c>
      <c r="S823" s="14" t="s">
        <v>17</v>
      </c>
      <c r="T823" s="14" t="s">
        <v>143</v>
      </c>
    </row>
    <row r="824" spans="1:20" x14ac:dyDescent="0.3">
      <c r="A824" s="11">
        <v>44634.490266203706</v>
      </c>
      <c r="B824" s="11"/>
      <c r="C824" s="15">
        <v>44634</v>
      </c>
      <c r="D824" s="16">
        <v>0.49026620370370372</v>
      </c>
      <c r="E824" s="16"/>
      <c r="F824" s="13">
        <v>69.846249999999998</v>
      </c>
      <c r="G824" s="12">
        <v>57</v>
      </c>
      <c r="H824" s="12">
        <v>65.320000000000007</v>
      </c>
      <c r="I824" s="12">
        <v>73.84</v>
      </c>
      <c r="J824" s="12">
        <v>67.45</v>
      </c>
      <c r="K824" s="12">
        <v>69.58</v>
      </c>
      <c r="L824" s="12">
        <v>64.61</v>
      </c>
      <c r="M824" s="12">
        <v>75.97</v>
      </c>
      <c r="N824" s="12">
        <v>85</v>
      </c>
      <c r="O824" s="13">
        <v>69.846249999999998</v>
      </c>
      <c r="P824" s="17" t="s">
        <v>137</v>
      </c>
      <c r="Q824" s="14" t="s">
        <v>12</v>
      </c>
      <c r="R824" s="14" t="s">
        <v>15</v>
      </c>
      <c r="S824" s="14" t="s">
        <v>17</v>
      </c>
      <c r="T824" s="14" t="s">
        <v>143</v>
      </c>
    </row>
    <row r="825" spans="1:20" x14ac:dyDescent="0.3">
      <c r="A825" s="11">
        <v>44634.490277777775</v>
      </c>
      <c r="B825" s="11"/>
      <c r="C825" s="15">
        <v>44634</v>
      </c>
      <c r="D825" s="16">
        <v>0.49027777777777781</v>
      </c>
      <c r="E825" s="16"/>
      <c r="F825" s="13">
        <v>108.45333333333335</v>
      </c>
      <c r="G825" s="12">
        <v>99.600000000000009</v>
      </c>
      <c r="H825" s="12">
        <v>105</v>
      </c>
      <c r="I825" s="12">
        <v>115.09333333333335</v>
      </c>
      <c r="J825" s="12">
        <v>105.13333333333334</v>
      </c>
      <c r="K825" s="12">
        <v>108.45333333333333</v>
      </c>
      <c r="L825" s="12">
        <v>125</v>
      </c>
      <c r="M825" s="12">
        <v>102</v>
      </c>
      <c r="N825" s="12">
        <v>107.34666666666666</v>
      </c>
      <c r="O825" s="13">
        <v>108.45333333333335</v>
      </c>
      <c r="P825" s="17" t="s">
        <v>137</v>
      </c>
      <c r="Q825" s="14" t="s">
        <v>12</v>
      </c>
      <c r="R825" s="14" t="s">
        <v>15</v>
      </c>
      <c r="S825" s="14" t="s">
        <v>17</v>
      </c>
      <c r="T825" s="14" t="s">
        <v>143</v>
      </c>
    </row>
    <row r="826" spans="1:20" x14ac:dyDescent="0.3">
      <c r="A826" s="11">
        <v>44634.490601851852</v>
      </c>
      <c r="B826" s="11"/>
      <c r="C826" s="15">
        <v>44634</v>
      </c>
      <c r="D826" s="16">
        <v>0.49060185185185184</v>
      </c>
      <c r="E826" s="16"/>
      <c r="F826" s="13">
        <v>72.84375</v>
      </c>
      <c r="G826" s="12">
        <v>67.5</v>
      </c>
      <c r="H826" s="12">
        <v>69</v>
      </c>
      <c r="I826" s="12">
        <v>78</v>
      </c>
      <c r="J826" s="12">
        <v>71.25</v>
      </c>
      <c r="K826" s="12">
        <v>73.5</v>
      </c>
      <c r="L826" s="12">
        <v>68.25</v>
      </c>
      <c r="M826" s="12">
        <v>80.25</v>
      </c>
      <c r="N826" s="12">
        <v>75</v>
      </c>
      <c r="O826" s="13">
        <v>72.84375</v>
      </c>
      <c r="P826" s="17" t="s">
        <v>137</v>
      </c>
      <c r="Q826" s="14" t="s">
        <v>12</v>
      </c>
      <c r="R826" s="14" t="s">
        <v>15</v>
      </c>
      <c r="S826" s="14" t="s">
        <v>17</v>
      </c>
      <c r="T826" s="14" t="s">
        <v>143</v>
      </c>
    </row>
    <row r="827" spans="1:20" x14ac:dyDescent="0.3">
      <c r="A827" s="11">
        <v>44634.490960648145</v>
      </c>
      <c r="B827" s="11"/>
      <c r="C827" s="15">
        <v>44634</v>
      </c>
      <c r="D827" s="16">
        <v>0.49096064814814816</v>
      </c>
      <c r="E827" s="16"/>
      <c r="F827" s="13">
        <v>65.419375000000002</v>
      </c>
      <c r="G827" s="12">
        <v>56</v>
      </c>
      <c r="H827" s="12">
        <v>61.18</v>
      </c>
      <c r="I827" s="12">
        <v>69.16</v>
      </c>
      <c r="J827" s="12">
        <v>63.174999999999997</v>
      </c>
      <c r="K827" s="12">
        <v>65.17</v>
      </c>
      <c r="L827" s="12">
        <v>60.515000000000001</v>
      </c>
      <c r="M827" s="12">
        <v>71.155000000000001</v>
      </c>
      <c r="N827" s="12">
        <v>77</v>
      </c>
      <c r="O827" s="13">
        <v>65.419375000000002</v>
      </c>
      <c r="P827" s="17" t="s">
        <v>137</v>
      </c>
      <c r="Q827" s="14" t="s">
        <v>12</v>
      </c>
      <c r="R827" s="14" t="s">
        <v>15</v>
      </c>
      <c r="S827" s="14" t="s">
        <v>17</v>
      </c>
      <c r="T827" s="14" t="s">
        <v>143</v>
      </c>
    </row>
    <row r="828" spans="1:20" x14ac:dyDescent="0.3">
      <c r="A828" s="11">
        <v>44634.491655092592</v>
      </c>
      <c r="B828" s="11"/>
      <c r="C828" s="15">
        <v>44634</v>
      </c>
      <c r="D828" s="16">
        <v>0.4916550925925926</v>
      </c>
      <c r="E828" s="16"/>
      <c r="F828" s="13">
        <v>58.041249999999998</v>
      </c>
      <c r="G828" s="12">
        <v>51</v>
      </c>
      <c r="H828" s="12">
        <v>54.28</v>
      </c>
      <c r="I828" s="12">
        <v>61.36</v>
      </c>
      <c r="J828" s="12">
        <v>56.05</v>
      </c>
      <c r="K828" s="12">
        <v>57.82</v>
      </c>
      <c r="L828" s="12">
        <v>53.690000000000005</v>
      </c>
      <c r="M828" s="12">
        <v>63.13</v>
      </c>
      <c r="N828" s="12">
        <v>67</v>
      </c>
      <c r="O828" s="13">
        <v>58.041249999999998</v>
      </c>
      <c r="P828" s="17" t="s">
        <v>137</v>
      </c>
      <c r="Q828" s="14" t="s">
        <v>12</v>
      </c>
      <c r="R828" s="14" t="s">
        <v>15</v>
      </c>
      <c r="S828" s="14" t="s">
        <v>17</v>
      </c>
      <c r="T828" s="14" t="s">
        <v>143</v>
      </c>
    </row>
    <row r="829" spans="1:20" x14ac:dyDescent="0.3">
      <c r="A829" s="11">
        <v>44634.492349537039</v>
      </c>
      <c r="B829" s="11"/>
      <c r="C829" s="15">
        <v>44634</v>
      </c>
      <c r="D829" s="16">
        <v>0.49234953703703704</v>
      </c>
      <c r="E829" s="16"/>
      <c r="F829" s="13">
        <v>51.94</v>
      </c>
      <c r="G829" s="12">
        <v>53</v>
      </c>
      <c r="H829" s="12">
        <v>48.760000000000005</v>
      </c>
      <c r="I829" s="12">
        <v>55.120000000000005</v>
      </c>
      <c r="J829" s="12">
        <v>50.349999999999994</v>
      </c>
      <c r="K829" s="12">
        <v>51.94</v>
      </c>
      <c r="L829" s="12">
        <v>48.230000000000004</v>
      </c>
      <c r="M829" s="12">
        <v>56.71</v>
      </c>
      <c r="N829" s="12">
        <v>51.41</v>
      </c>
      <c r="O829" s="13">
        <v>51.94</v>
      </c>
      <c r="P829" s="17" t="s">
        <v>137</v>
      </c>
      <c r="Q829" s="14" t="s">
        <v>12</v>
      </c>
      <c r="R829" s="14" t="s">
        <v>15</v>
      </c>
      <c r="S829" s="14" t="s">
        <v>17</v>
      </c>
      <c r="T829" s="14" t="s">
        <v>143</v>
      </c>
    </row>
    <row r="830" spans="1:20" x14ac:dyDescent="0.3">
      <c r="A830" s="11">
        <v>44634.492615740739</v>
      </c>
      <c r="B830" s="11"/>
      <c r="C830" s="15">
        <v>44634</v>
      </c>
      <c r="D830" s="16">
        <v>0.49261574074074077</v>
      </c>
      <c r="E830" s="16"/>
      <c r="F830" s="13">
        <v>79.177500000000009</v>
      </c>
      <c r="G830" s="12">
        <v>72.900000000000006</v>
      </c>
      <c r="H830" s="12">
        <v>81</v>
      </c>
      <c r="I830" s="12">
        <v>84.240000000000009</v>
      </c>
      <c r="J830" s="12">
        <v>76.95</v>
      </c>
      <c r="K830" s="12">
        <v>79.38</v>
      </c>
      <c r="L830" s="12">
        <v>73.710000000000008</v>
      </c>
      <c r="M830" s="12">
        <v>86.67</v>
      </c>
      <c r="N830" s="12">
        <v>78.569999999999993</v>
      </c>
      <c r="O830" s="13">
        <v>79.177500000000009</v>
      </c>
      <c r="P830" s="17" t="s">
        <v>137</v>
      </c>
      <c r="Q830" s="14" t="s">
        <v>12</v>
      </c>
      <c r="R830" s="14" t="s">
        <v>15</v>
      </c>
      <c r="S830" s="14" t="s">
        <v>17</v>
      </c>
      <c r="T830" s="14" t="s">
        <v>143</v>
      </c>
    </row>
    <row r="831" spans="1:20" x14ac:dyDescent="0.3">
      <c r="A831" s="11">
        <v>44634.493043981478</v>
      </c>
      <c r="B831" s="11"/>
      <c r="C831" s="15">
        <v>44634</v>
      </c>
      <c r="D831" s="16">
        <v>0.49304398148148149</v>
      </c>
      <c r="E831" s="16"/>
      <c r="F831" s="13">
        <v>66.403125000000017</v>
      </c>
      <c r="G831" s="12">
        <v>54</v>
      </c>
      <c r="H831" s="12">
        <v>62.1</v>
      </c>
      <c r="I831" s="12">
        <v>70.2</v>
      </c>
      <c r="J831" s="12">
        <v>64.125</v>
      </c>
      <c r="K831" s="12">
        <v>66.150000000000006</v>
      </c>
      <c r="L831" s="12">
        <v>61.425000000000004</v>
      </c>
      <c r="M831" s="12">
        <v>72.225000000000009</v>
      </c>
      <c r="N831" s="12">
        <v>81</v>
      </c>
      <c r="O831" s="13">
        <v>66.403125000000017</v>
      </c>
      <c r="P831" s="17" t="s">
        <v>137</v>
      </c>
      <c r="Q831" s="14" t="s">
        <v>12</v>
      </c>
      <c r="R831" s="14" t="s">
        <v>15</v>
      </c>
      <c r="S831" s="14" t="s">
        <v>17</v>
      </c>
      <c r="T831" s="14" t="s">
        <v>143</v>
      </c>
    </row>
    <row r="832" spans="1:20" x14ac:dyDescent="0.3">
      <c r="A832" s="11">
        <v>44634.493738425925</v>
      </c>
      <c r="B832" s="11"/>
      <c r="C832" s="15">
        <v>44634</v>
      </c>
      <c r="D832" s="16">
        <v>0.49373842592592593</v>
      </c>
      <c r="E832" s="16"/>
      <c r="F832" s="13">
        <v>62.960000000000008</v>
      </c>
      <c r="G832" s="12">
        <v>58</v>
      </c>
      <c r="H832" s="12">
        <v>58.88</v>
      </c>
      <c r="I832" s="12">
        <v>66.56</v>
      </c>
      <c r="J832" s="12">
        <v>60.8</v>
      </c>
      <c r="K832" s="12">
        <v>62.72</v>
      </c>
      <c r="L832" s="12">
        <v>58.24</v>
      </c>
      <c r="M832" s="12">
        <v>68.48</v>
      </c>
      <c r="N832" s="12">
        <v>70</v>
      </c>
      <c r="O832" s="13">
        <v>62.960000000000008</v>
      </c>
      <c r="P832" s="17" t="s">
        <v>137</v>
      </c>
      <c r="Q832" s="14" t="s">
        <v>12</v>
      </c>
      <c r="R832" s="14" t="s">
        <v>15</v>
      </c>
      <c r="S832" s="14" t="s">
        <v>17</v>
      </c>
      <c r="T832" s="14" t="s">
        <v>143</v>
      </c>
    </row>
    <row r="833" spans="1:20" x14ac:dyDescent="0.3">
      <c r="A833" s="11">
        <v>44634.493750000001</v>
      </c>
      <c r="B833" s="11"/>
      <c r="C833" s="15">
        <v>44634</v>
      </c>
      <c r="D833" s="16">
        <v>0.49374999999999997</v>
      </c>
      <c r="E833" s="16"/>
      <c r="F833" s="13">
        <v>99.306666666666658</v>
      </c>
      <c r="G833" s="12">
        <v>91.2</v>
      </c>
      <c r="H833" s="12">
        <v>78</v>
      </c>
      <c r="I833" s="12">
        <v>105.38666666666667</v>
      </c>
      <c r="J833" s="12">
        <v>96.266666666666652</v>
      </c>
      <c r="K833" s="12">
        <v>99.306666666666658</v>
      </c>
      <c r="L833" s="12">
        <v>117</v>
      </c>
      <c r="M833" s="12">
        <v>109</v>
      </c>
      <c r="N833" s="12">
        <v>98.293333333333322</v>
      </c>
      <c r="O833" s="13">
        <v>99.306666666666658</v>
      </c>
      <c r="P833" s="17" t="s">
        <v>137</v>
      </c>
      <c r="Q833" s="14" t="s">
        <v>12</v>
      </c>
      <c r="R833" s="14" t="s">
        <v>15</v>
      </c>
      <c r="S833" s="14" t="s">
        <v>17</v>
      </c>
      <c r="T833" s="14" t="s">
        <v>143</v>
      </c>
    </row>
    <row r="834" spans="1:20" x14ac:dyDescent="0.3">
      <c r="A834" s="11">
        <v>44634.494432870371</v>
      </c>
      <c r="B834" s="11"/>
      <c r="C834" s="15">
        <v>44634</v>
      </c>
      <c r="D834" s="16">
        <v>0.49443287037037037</v>
      </c>
      <c r="E834" s="16"/>
      <c r="F834" s="13">
        <v>55.581875000000004</v>
      </c>
      <c r="G834" s="12">
        <v>53</v>
      </c>
      <c r="H834" s="12">
        <v>51.980000000000004</v>
      </c>
      <c r="I834" s="12">
        <v>58.760000000000005</v>
      </c>
      <c r="J834" s="12">
        <v>53.674999999999997</v>
      </c>
      <c r="K834" s="12">
        <v>55.37</v>
      </c>
      <c r="L834" s="12">
        <v>51.414999999999999</v>
      </c>
      <c r="M834" s="12">
        <v>60.455000000000005</v>
      </c>
      <c r="N834" s="12">
        <v>60</v>
      </c>
      <c r="O834" s="13">
        <v>55.581875000000004</v>
      </c>
      <c r="P834" s="17" t="s">
        <v>137</v>
      </c>
      <c r="Q834" s="14" t="s">
        <v>12</v>
      </c>
      <c r="R834" s="14" t="s">
        <v>15</v>
      </c>
      <c r="S834" s="14" t="s">
        <v>17</v>
      </c>
      <c r="T834" s="14" t="s">
        <v>143</v>
      </c>
    </row>
    <row r="835" spans="1:20" x14ac:dyDescent="0.3">
      <c r="A835" s="11">
        <v>44634.495127314818</v>
      </c>
      <c r="B835" s="11"/>
      <c r="C835" s="15">
        <v>44634</v>
      </c>
      <c r="D835" s="16">
        <v>0.49512731481481481</v>
      </c>
      <c r="E835" s="16"/>
      <c r="F835" s="13">
        <v>54.598124999999996</v>
      </c>
      <c r="G835" s="12">
        <v>54</v>
      </c>
      <c r="H835" s="12">
        <v>51.06</v>
      </c>
      <c r="I835" s="12">
        <v>57.72</v>
      </c>
      <c r="J835" s="12">
        <v>52.724999999999994</v>
      </c>
      <c r="K835" s="12">
        <v>54.39</v>
      </c>
      <c r="L835" s="12">
        <v>50.505000000000003</v>
      </c>
      <c r="M835" s="12">
        <v>59.385000000000005</v>
      </c>
      <c r="N835" s="12">
        <v>57</v>
      </c>
      <c r="O835" s="13">
        <v>54.598124999999996</v>
      </c>
      <c r="P835" s="17" t="s">
        <v>137</v>
      </c>
      <c r="Q835" s="14" t="s">
        <v>12</v>
      </c>
      <c r="R835" s="14" t="s">
        <v>15</v>
      </c>
      <c r="S835" s="14" t="s">
        <v>17</v>
      </c>
      <c r="T835" s="14" t="s">
        <v>143</v>
      </c>
    </row>
    <row r="836" spans="1:20" x14ac:dyDescent="0.3">
      <c r="A836" s="11">
        <v>44634.495405092595</v>
      </c>
      <c r="B836" s="11"/>
      <c r="C836" s="15">
        <v>44634</v>
      </c>
      <c r="D836" s="16">
        <v>0.49540509259259258</v>
      </c>
      <c r="E836" s="16"/>
      <c r="F836" s="13">
        <v>80.155000000000001</v>
      </c>
      <c r="G836" s="12">
        <v>73.8</v>
      </c>
      <c r="H836" s="12">
        <v>82</v>
      </c>
      <c r="I836" s="12">
        <v>85.28</v>
      </c>
      <c r="J836" s="12">
        <v>77.899999999999991</v>
      </c>
      <c r="K836" s="12">
        <v>80.36</v>
      </c>
      <c r="L836" s="12">
        <v>74.62</v>
      </c>
      <c r="M836" s="12">
        <v>87.740000000000009</v>
      </c>
      <c r="N836" s="12">
        <v>79.539999999999992</v>
      </c>
      <c r="O836" s="13">
        <v>80.155000000000001</v>
      </c>
      <c r="P836" s="17" t="s">
        <v>137</v>
      </c>
      <c r="Q836" s="14" t="s">
        <v>12</v>
      </c>
      <c r="R836" s="14" t="s">
        <v>15</v>
      </c>
      <c r="S836" s="14" t="s">
        <v>17</v>
      </c>
      <c r="T836" s="14" t="s">
        <v>143</v>
      </c>
    </row>
    <row r="837" spans="1:20" x14ac:dyDescent="0.3">
      <c r="A837" s="11">
        <v>44634.495821759258</v>
      </c>
      <c r="B837" s="11"/>
      <c r="C837" s="15">
        <v>44634</v>
      </c>
      <c r="D837" s="16">
        <v>0.49582175925925925</v>
      </c>
      <c r="E837" s="16"/>
      <c r="F837" s="13">
        <v>60.992500000000007</v>
      </c>
      <c r="G837" s="12">
        <v>52</v>
      </c>
      <c r="H837" s="12">
        <v>57.04</v>
      </c>
      <c r="I837" s="12">
        <v>64.48</v>
      </c>
      <c r="J837" s="12">
        <v>58.9</v>
      </c>
      <c r="K837" s="12">
        <v>60.76</v>
      </c>
      <c r="L837" s="12">
        <v>56.42</v>
      </c>
      <c r="M837" s="12">
        <v>66.34</v>
      </c>
      <c r="N837" s="12">
        <v>72</v>
      </c>
      <c r="O837" s="13">
        <v>60.992500000000007</v>
      </c>
      <c r="P837" s="17" t="s">
        <v>137</v>
      </c>
      <c r="Q837" s="14" t="s">
        <v>12</v>
      </c>
      <c r="R837" s="14" t="s">
        <v>15</v>
      </c>
      <c r="S837" s="14" t="s">
        <v>17</v>
      </c>
      <c r="T837" s="14" t="s">
        <v>143</v>
      </c>
    </row>
    <row r="838" spans="1:20" x14ac:dyDescent="0.3">
      <c r="A838" s="11">
        <v>44634.496516203704</v>
      </c>
      <c r="B838" s="11"/>
      <c r="C838" s="15">
        <v>44634</v>
      </c>
      <c r="D838" s="16">
        <v>0.4965162037037037</v>
      </c>
      <c r="E838" s="16"/>
      <c r="F838" s="13">
        <v>61.484375</v>
      </c>
      <c r="G838" s="12">
        <v>57</v>
      </c>
      <c r="H838" s="12">
        <v>57.5</v>
      </c>
      <c r="I838" s="12">
        <v>65</v>
      </c>
      <c r="J838" s="12">
        <v>59.375</v>
      </c>
      <c r="K838" s="12">
        <v>61.25</v>
      </c>
      <c r="L838" s="12">
        <v>56.875</v>
      </c>
      <c r="M838" s="12">
        <v>66.875</v>
      </c>
      <c r="N838" s="12">
        <v>68</v>
      </c>
      <c r="O838" s="13">
        <v>61.484375</v>
      </c>
      <c r="P838" s="17" t="s">
        <v>137</v>
      </c>
      <c r="Q838" s="14" t="s">
        <v>12</v>
      </c>
      <c r="R838" s="14" t="s">
        <v>15</v>
      </c>
      <c r="S838" s="14" t="s">
        <v>17</v>
      </c>
      <c r="T838" s="14" t="s">
        <v>143</v>
      </c>
    </row>
    <row r="839" spans="1:20" x14ac:dyDescent="0.3">
      <c r="A839" s="11">
        <v>44634.496759259258</v>
      </c>
      <c r="B839" s="11"/>
      <c r="C839" s="15">
        <v>44634</v>
      </c>
      <c r="D839" s="16">
        <v>0.49675925925925929</v>
      </c>
      <c r="E839" s="16"/>
      <c r="F839" s="13">
        <v>83.193750000000009</v>
      </c>
      <c r="G839" s="12">
        <v>76.5</v>
      </c>
      <c r="H839" s="12">
        <v>78.2</v>
      </c>
      <c r="I839" s="12">
        <v>88.4</v>
      </c>
      <c r="J839" s="12">
        <v>80.75</v>
      </c>
      <c r="K839" s="12">
        <v>83.3</v>
      </c>
      <c r="L839" s="12">
        <v>85</v>
      </c>
      <c r="M839" s="12">
        <v>90.95</v>
      </c>
      <c r="N839" s="12">
        <v>82.45</v>
      </c>
      <c r="O839" s="13">
        <v>83.193750000000009</v>
      </c>
      <c r="P839" s="17" t="s">
        <v>137</v>
      </c>
      <c r="Q839" s="14" t="s">
        <v>12</v>
      </c>
      <c r="R839" s="14" t="s">
        <v>15</v>
      </c>
      <c r="S839" s="14" t="s">
        <v>17</v>
      </c>
      <c r="T839" s="14" t="s">
        <v>143</v>
      </c>
    </row>
    <row r="840" spans="1:20" x14ac:dyDescent="0.3">
      <c r="A840" s="11">
        <v>44634.497210648151</v>
      </c>
      <c r="B840" s="11"/>
      <c r="C840" s="15">
        <v>44634</v>
      </c>
      <c r="D840" s="16">
        <v>0.49721064814814814</v>
      </c>
      <c r="E840" s="16"/>
      <c r="F840" s="13">
        <v>58.041249999999998</v>
      </c>
      <c r="G840" s="12">
        <v>55</v>
      </c>
      <c r="H840" s="12">
        <v>54.28</v>
      </c>
      <c r="I840" s="12">
        <v>61.36</v>
      </c>
      <c r="J840" s="12">
        <v>56.05</v>
      </c>
      <c r="K840" s="12">
        <v>57.82</v>
      </c>
      <c r="L840" s="12">
        <v>53.690000000000005</v>
      </c>
      <c r="M840" s="12">
        <v>63.13</v>
      </c>
      <c r="N840" s="12">
        <v>63</v>
      </c>
      <c r="O840" s="13">
        <v>58.041249999999998</v>
      </c>
      <c r="P840" s="17" t="s">
        <v>137</v>
      </c>
      <c r="Q840" s="14" t="s">
        <v>12</v>
      </c>
      <c r="R840" s="14" t="s">
        <v>15</v>
      </c>
      <c r="S840" s="14" t="s">
        <v>17</v>
      </c>
      <c r="T840" s="14" t="s">
        <v>143</v>
      </c>
    </row>
    <row r="841" spans="1:20" x14ac:dyDescent="0.3">
      <c r="A841" s="11">
        <v>44634.49722222222</v>
      </c>
      <c r="B841" s="11"/>
      <c r="C841" s="15">
        <v>44634</v>
      </c>
      <c r="D841" s="16">
        <v>0.49722222222222223</v>
      </c>
      <c r="E841" s="16"/>
      <c r="F841" s="13">
        <v>93.605000000000004</v>
      </c>
      <c r="G841" s="12">
        <v>86.850000000000009</v>
      </c>
      <c r="H841" s="12">
        <v>88.78</v>
      </c>
      <c r="I841" s="12">
        <v>100.36</v>
      </c>
      <c r="J841" s="12">
        <v>91.674999999999997</v>
      </c>
      <c r="K841" s="12">
        <v>94.57</v>
      </c>
      <c r="L841" s="12">
        <v>93</v>
      </c>
      <c r="M841" s="12">
        <v>100</v>
      </c>
      <c r="N841" s="12">
        <v>93.605000000000004</v>
      </c>
      <c r="O841" s="13">
        <v>93.605000000000004</v>
      </c>
      <c r="P841" s="17" t="s">
        <v>137</v>
      </c>
      <c r="Q841" s="14" t="s">
        <v>12</v>
      </c>
      <c r="R841" s="14" t="s">
        <v>15</v>
      </c>
      <c r="S841" s="14" t="s">
        <v>17</v>
      </c>
      <c r="T841" s="14" t="s">
        <v>143</v>
      </c>
    </row>
    <row r="842" spans="1:20" x14ac:dyDescent="0.3">
      <c r="A842" s="11">
        <v>44634.497314814813</v>
      </c>
      <c r="B842" s="11"/>
      <c r="C842" s="15">
        <v>44634</v>
      </c>
      <c r="D842" s="16">
        <v>0.49731481481481482</v>
      </c>
      <c r="E842" s="16"/>
      <c r="F842" s="13">
        <v>132.94</v>
      </c>
      <c r="G842" s="12">
        <v>122.4</v>
      </c>
      <c r="H842" s="12">
        <v>136</v>
      </c>
      <c r="I842" s="12">
        <v>141.44</v>
      </c>
      <c r="J842" s="12">
        <v>129.19999999999999</v>
      </c>
      <c r="K842" s="12">
        <v>133.28</v>
      </c>
      <c r="L842" s="12">
        <v>123.76</v>
      </c>
      <c r="M842" s="12">
        <v>145.52000000000001</v>
      </c>
      <c r="N842" s="12">
        <v>131.91999999999999</v>
      </c>
      <c r="O842" s="13">
        <v>132.94</v>
      </c>
      <c r="P842" s="17" t="s">
        <v>137</v>
      </c>
      <c r="Q842" s="14" t="s">
        <v>12</v>
      </c>
      <c r="R842" s="14" t="s">
        <v>15</v>
      </c>
      <c r="S842" s="14" t="s">
        <v>18</v>
      </c>
      <c r="T842" s="14" t="s">
        <v>143</v>
      </c>
    </row>
    <row r="843" spans="1:20" x14ac:dyDescent="0.3">
      <c r="A843" s="11">
        <v>44634.497430555559</v>
      </c>
      <c r="B843" s="11"/>
      <c r="C843" s="15">
        <v>44634</v>
      </c>
      <c r="D843" s="16">
        <v>0.49743055555555554</v>
      </c>
      <c r="E843" s="16"/>
      <c r="F843" s="13">
        <v>57.303750000000001</v>
      </c>
      <c r="G843" s="12">
        <v>53.1</v>
      </c>
      <c r="H843" s="12">
        <v>54.28</v>
      </c>
      <c r="I843" s="12">
        <v>61.36</v>
      </c>
      <c r="J843" s="12">
        <v>56.05</v>
      </c>
      <c r="K843" s="12">
        <v>57.82</v>
      </c>
      <c r="L843" s="12">
        <v>53.690000000000005</v>
      </c>
      <c r="M843" s="12">
        <v>63.13</v>
      </c>
      <c r="N843" s="12">
        <v>59</v>
      </c>
      <c r="O843" s="13">
        <v>57.303750000000001</v>
      </c>
      <c r="P843" s="17" t="s">
        <v>137</v>
      </c>
      <c r="Q843" s="14" t="s">
        <v>12</v>
      </c>
      <c r="R843" s="14" t="s">
        <v>15</v>
      </c>
      <c r="S843" s="14" t="s">
        <v>17</v>
      </c>
      <c r="T843" s="14" t="s">
        <v>143</v>
      </c>
    </row>
    <row r="844" spans="1:20" x14ac:dyDescent="0.3">
      <c r="A844" s="11">
        <v>44634.49790509259</v>
      </c>
      <c r="B844" s="11"/>
      <c r="C844" s="15">
        <v>44634</v>
      </c>
      <c r="D844" s="16">
        <v>0.49790509259259258</v>
      </c>
      <c r="E844" s="16"/>
      <c r="F844" s="13">
        <v>62.468125000000001</v>
      </c>
      <c r="G844" s="12">
        <v>62</v>
      </c>
      <c r="H844" s="12">
        <v>58.42</v>
      </c>
      <c r="I844" s="12">
        <v>66.040000000000006</v>
      </c>
      <c r="J844" s="12">
        <v>60.324999999999996</v>
      </c>
      <c r="K844" s="12">
        <v>62.23</v>
      </c>
      <c r="L844" s="12">
        <v>57.785000000000004</v>
      </c>
      <c r="M844" s="12">
        <v>67.945000000000007</v>
      </c>
      <c r="N844" s="12">
        <v>65</v>
      </c>
      <c r="O844" s="13">
        <v>62.468125000000001</v>
      </c>
      <c r="P844" s="17" t="s">
        <v>137</v>
      </c>
      <c r="Q844" s="14" t="s">
        <v>12</v>
      </c>
      <c r="R844" s="14" t="s">
        <v>15</v>
      </c>
      <c r="S844" s="14" t="s">
        <v>17</v>
      </c>
      <c r="T844" s="14" t="s">
        <v>143</v>
      </c>
    </row>
    <row r="845" spans="1:20" x14ac:dyDescent="0.3">
      <c r="A845" s="11">
        <v>44634.498599537037</v>
      </c>
      <c r="B845" s="11"/>
      <c r="C845" s="15">
        <v>44634</v>
      </c>
      <c r="D845" s="16">
        <v>0.49859953703703702</v>
      </c>
      <c r="E845" s="16"/>
      <c r="F845" s="13">
        <v>55.581875000000004</v>
      </c>
      <c r="G845" s="12">
        <v>59</v>
      </c>
      <c r="H845" s="12">
        <v>51.980000000000004</v>
      </c>
      <c r="I845" s="12">
        <v>58.760000000000005</v>
      </c>
      <c r="J845" s="12">
        <v>53.674999999999997</v>
      </c>
      <c r="K845" s="12">
        <v>55.37</v>
      </c>
      <c r="L845" s="12">
        <v>51.414999999999999</v>
      </c>
      <c r="M845" s="12">
        <v>60.455000000000005</v>
      </c>
      <c r="N845" s="12">
        <v>54</v>
      </c>
      <c r="O845" s="13">
        <v>55.581875000000004</v>
      </c>
      <c r="P845" s="17" t="s">
        <v>137</v>
      </c>
      <c r="Q845" s="14" t="s">
        <v>12</v>
      </c>
      <c r="R845" s="14" t="s">
        <v>15</v>
      </c>
      <c r="S845" s="14" t="s">
        <v>17</v>
      </c>
      <c r="T845" s="14" t="s">
        <v>143</v>
      </c>
    </row>
    <row r="846" spans="1:20" x14ac:dyDescent="0.3">
      <c r="A846" s="11">
        <v>44634.499293981484</v>
      </c>
      <c r="B846" s="11"/>
      <c r="C846" s="15">
        <v>44634</v>
      </c>
      <c r="D846" s="16">
        <v>0.49929398148148146</v>
      </c>
      <c r="E846" s="16"/>
      <c r="F846" s="13">
        <v>60.008749999999992</v>
      </c>
      <c r="G846" s="12">
        <v>69</v>
      </c>
      <c r="H846" s="12">
        <v>56.120000000000005</v>
      </c>
      <c r="I846" s="12">
        <v>63.440000000000005</v>
      </c>
      <c r="J846" s="12">
        <v>57.949999999999996</v>
      </c>
      <c r="K846" s="12">
        <v>59.78</v>
      </c>
      <c r="L846" s="12">
        <v>55.510000000000005</v>
      </c>
      <c r="M846" s="12">
        <v>65.27000000000001</v>
      </c>
      <c r="N846" s="12">
        <v>53</v>
      </c>
      <c r="O846" s="13">
        <v>60.008749999999992</v>
      </c>
      <c r="P846" s="17" t="s">
        <v>137</v>
      </c>
      <c r="Q846" s="14" t="s">
        <v>12</v>
      </c>
      <c r="R846" s="14" t="s">
        <v>15</v>
      </c>
      <c r="S846" s="14" t="s">
        <v>17</v>
      </c>
      <c r="T846" s="14" t="s">
        <v>143</v>
      </c>
    </row>
    <row r="847" spans="1:20" x14ac:dyDescent="0.3">
      <c r="A847" s="11">
        <v>44634.499988425923</v>
      </c>
      <c r="B847" s="11"/>
      <c r="C847" s="15">
        <v>44634</v>
      </c>
      <c r="D847" s="16">
        <v>0.49998842592592596</v>
      </c>
      <c r="E847" s="16"/>
      <c r="F847" s="13">
        <v>59.246250000000003</v>
      </c>
      <c r="G847" s="12">
        <v>54.9</v>
      </c>
      <c r="H847" s="12">
        <v>56.120000000000005</v>
      </c>
      <c r="I847" s="12">
        <v>63.440000000000005</v>
      </c>
      <c r="J847" s="12">
        <v>57.949999999999996</v>
      </c>
      <c r="K847" s="12">
        <v>59.78</v>
      </c>
      <c r="L847" s="12">
        <v>55.510000000000005</v>
      </c>
      <c r="M847" s="12">
        <v>65.27000000000001</v>
      </c>
      <c r="N847" s="12">
        <v>61</v>
      </c>
      <c r="O847" s="13">
        <v>59.246250000000003</v>
      </c>
      <c r="P847" s="17" t="s">
        <v>137</v>
      </c>
      <c r="Q847" s="14" t="s">
        <v>12</v>
      </c>
      <c r="R847" s="14" t="s">
        <v>15</v>
      </c>
      <c r="S847" s="14" t="s">
        <v>17</v>
      </c>
      <c r="T847" s="14" t="s">
        <v>143</v>
      </c>
    </row>
    <row r="848" spans="1:20" x14ac:dyDescent="0.3">
      <c r="A848" s="11">
        <v>44634.500347222223</v>
      </c>
      <c r="B848" s="11"/>
      <c r="C848" s="15">
        <v>44634</v>
      </c>
      <c r="D848" s="16">
        <v>0.50034722222222217</v>
      </c>
      <c r="E848" s="16"/>
      <c r="F848" s="13">
        <v>91.885000000000005</v>
      </c>
      <c r="G848" s="12">
        <v>84.600000000000009</v>
      </c>
      <c r="H848" s="12">
        <v>94</v>
      </c>
      <c r="I848" s="12">
        <v>97.76</v>
      </c>
      <c r="J848" s="12">
        <v>89.3</v>
      </c>
      <c r="K848" s="12">
        <v>92.12</v>
      </c>
      <c r="L848" s="12">
        <v>85.54</v>
      </c>
      <c r="M848" s="12">
        <v>100.58000000000001</v>
      </c>
      <c r="N848" s="12">
        <v>91.179999999999993</v>
      </c>
      <c r="O848" s="13">
        <v>91.885000000000005</v>
      </c>
      <c r="P848" s="17" t="s">
        <v>137</v>
      </c>
      <c r="Q848" s="14" t="s">
        <v>12</v>
      </c>
      <c r="R848" s="14" t="s">
        <v>15</v>
      </c>
      <c r="S848" s="14" t="s">
        <v>17</v>
      </c>
      <c r="T848" s="14" t="s">
        <v>143</v>
      </c>
    </row>
    <row r="849" spans="1:20" s="28" customFormat="1" x14ac:dyDescent="0.3">
      <c r="A849" s="24"/>
      <c r="B849" s="24"/>
      <c r="C849" s="25"/>
      <c r="D849" s="26"/>
      <c r="E849" s="26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</row>
    <row r="850" spans="1:20" x14ac:dyDescent="0.3">
      <c r="A850" s="11">
        <v>44634.50068287037</v>
      </c>
      <c r="B850" s="11"/>
      <c r="C850" s="15">
        <v>44634</v>
      </c>
      <c r="D850" s="16">
        <v>0.5006828703703704</v>
      </c>
      <c r="E850" s="16"/>
      <c r="F850" s="13">
        <v>81.651250000000005</v>
      </c>
      <c r="G850" s="12">
        <v>100</v>
      </c>
      <c r="H850" s="12">
        <v>76.36</v>
      </c>
      <c r="I850" s="12">
        <v>86.320000000000007</v>
      </c>
      <c r="J850" s="12">
        <v>78.849999999999994</v>
      </c>
      <c r="K850" s="12">
        <v>81.34</v>
      </c>
      <c r="L850" s="12">
        <v>75.53</v>
      </c>
      <c r="M850" s="12">
        <v>88.81</v>
      </c>
      <c r="N850" s="12">
        <v>66</v>
      </c>
      <c r="O850" s="13">
        <v>81.651250000000005</v>
      </c>
      <c r="P850" s="17" t="s">
        <v>137</v>
      </c>
      <c r="Q850" s="14" t="s">
        <v>12</v>
      </c>
      <c r="R850" s="14" t="s">
        <v>15</v>
      </c>
      <c r="S850" s="14" t="s">
        <v>17</v>
      </c>
      <c r="T850" s="14" t="s">
        <v>143</v>
      </c>
    </row>
    <row r="851" spans="1:20" x14ac:dyDescent="0.3">
      <c r="A851" s="11">
        <v>44634.500694444447</v>
      </c>
      <c r="B851" s="11"/>
      <c r="C851" s="15">
        <v>44634</v>
      </c>
      <c r="D851" s="16">
        <v>0.50069444444444444</v>
      </c>
      <c r="E851" s="16"/>
      <c r="F851" s="13">
        <v>98</v>
      </c>
      <c r="G851" s="12">
        <v>90</v>
      </c>
      <c r="H851" s="12">
        <v>120</v>
      </c>
      <c r="I851" s="12">
        <v>104</v>
      </c>
      <c r="J851" s="12">
        <v>95</v>
      </c>
      <c r="K851" s="12">
        <v>98</v>
      </c>
      <c r="L851" s="12">
        <v>84</v>
      </c>
      <c r="M851" s="12">
        <v>96</v>
      </c>
      <c r="N851" s="12">
        <v>97</v>
      </c>
      <c r="O851" s="13">
        <v>98</v>
      </c>
      <c r="P851" s="17" t="s">
        <v>137</v>
      </c>
      <c r="Q851" s="14" t="s">
        <v>12</v>
      </c>
      <c r="R851" s="14" t="s">
        <v>15</v>
      </c>
      <c r="S851" s="14" t="s">
        <v>17</v>
      </c>
      <c r="T851" s="14" t="s">
        <v>143</v>
      </c>
    </row>
    <row r="852" spans="1:20" x14ac:dyDescent="0.3">
      <c r="A852" s="11">
        <v>44634.501377314817</v>
      </c>
      <c r="B852" s="11"/>
      <c r="C852" s="15">
        <v>44634</v>
      </c>
      <c r="D852" s="16">
        <v>0.50137731481481485</v>
      </c>
      <c r="E852" s="16"/>
      <c r="F852" s="13">
        <v>80.667500000000004</v>
      </c>
      <c r="G852" s="12">
        <v>103</v>
      </c>
      <c r="H852" s="12">
        <v>75.44</v>
      </c>
      <c r="I852" s="12">
        <v>85.28</v>
      </c>
      <c r="J852" s="12">
        <v>77.899999999999991</v>
      </c>
      <c r="K852" s="12">
        <v>80.36</v>
      </c>
      <c r="L852" s="12">
        <v>74.62</v>
      </c>
      <c r="M852" s="12">
        <v>87.740000000000009</v>
      </c>
      <c r="N852" s="12">
        <v>61</v>
      </c>
      <c r="O852" s="13">
        <v>80.667500000000004</v>
      </c>
      <c r="P852" s="17" t="s">
        <v>137</v>
      </c>
      <c r="Q852" s="14" t="s">
        <v>12</v>
      </c>
      <c r="R852" s="14" t="s">
        <v>15</v>
      </c>
      <c r="S852" s="14" t="s">
        <v>17</v>
      </c>
      <c r="T852" s="14" t="s">
        <v>143</v>
      </c>
    </row>
    <row r="853" spans="1:20" x14ac:dyDescent="0.3">
      <c r="A853" s="11">
        <v>44634.501689814817</v>
      </c>
      <c r="B853" s="11"/>
      <c r="C853" s="15">
        <v>44634</v>
      </c>
      <c r="D853" s="16">
        <v>0.50168981481481478</v>
      </c>
      <c r="E853" s="16"/>
      <c r="F853" s="13">
        <v>77.658749999999998</v>
      </c>
      <c r="G853" s="12">
        <v>72.900000000000006</v>
      </c>
      <c r="H853" s="12">
        <v>74.52000000000001</v>
      </c>
      <c r="I853" s="12">
        <v>84.240000000000009</v>
      </c>
      <c r="J853" s="12">
        <v>76.95</v>
      </c>
      <c r="K853" s="12">
        <v>79.38</v>
      </c>
      <c r="L853" s="12">
        <v>73.710000000000008</v>
      </c>
      <c r="M853" s="12">
        <v>81</v>
      </c>
      <c r="N853" s="12">
        <v>78.569999999999993</v>
      </c>
      <c r="O853" s="13">
        <v>77.658749999999998</v>
      </c>
      <c r="P853" s="17" t="s">
        <v>137</v>
      </c>
      <c r="Q853" s="14" t="s">
        <v>12</v>
      </c>
      <c r="R853" s="14" t="s">
        <v>15</v>
      </c>
      <c r="S853" s="14" t="s">
        <v>17</v>
      </c>
      <c r="T853" s="14" t="s">
        <v>143</v>
      </c>
    </row>
    <row r="854" spans="1:20" x14ac:dyDescent="0.3">
      <c r="A854" s="11">
        <v>44634.501875000002</v>
      </c>
      <c r="B854" s="11"/>
      <c r="C854" s="15">
        <v>44634</v>
      </c>
      <c r="D854" s="16">
        <v>0.50187499999999996</v>
      </c>
      <c r="E854" s="16"/>
      <c r="F854" s="13">
        <v>56.332500000000003</v>
      </c>
      <c r="G854" s="12">
        <v>52.2</v>
      </c>
      <c r="H854" s="12">
        <v>53.36</v>
      </c>
      <c r="I854" s="12">
        <v>60.32</v>
      </c>
      <c r="J854" s="12">
        <v>55.099999999999994</v>
      </c>
      <c r="K854" s="12">
        <v>56.839999999999996</v>
      </c>
      <c r="L854" s="12">
        <v>52.78</v>
      </c>
      <c r="M854" s="12">
        <v>62.06</v>
      </c>
      <c r="N854" s="12">
        <v>58</v>
      </c>
      <c r="O854" s="13">
        <v>56.332500000000003</v>
      </c>
      <c r="P854" s="17" t="s">
        <v>137</v>
      </c>
      <c r="Q854" s="14" t="s">
        <v>12</v>
      </c>
      <c r="R854" s="14" t="s">
        <v>15</v>
      </c>
      <c r="S854" s="14" t="s">
        <v>17</v>
      </c>
      <c r="T854" s="14" t="s">
        <v>143</v>
      </c>
    </row>
    <row r="855" spans="1:20" x14ac:dyDescent="0.3">
      <c r="A855" s="11">
        <v>44634.502071759256</v>
      </c>
      <c r="B855" s="11"/>
      <c r="C855" s="15">
        <v>44634</v>
      </c>
      <c r="D855" s="16">
        <v>0.50207175925925929</v>
      </c>
      <c r="E855" s="16"/>
      <c r="F855" s="13">
        <v>84.602499999999992</v>
      </c>
      <c r="G855" s="12">
        <v>112</v>
      </c>
      <c r="H855" s="12">
        <v>79.12</v>
      </c>
      <c r="I855" s="12">
        <v>89.44</v>
      </c>
      <c r="J855" s="12">
        <v>81.7</v>
      </c>
      <c r="K855" s="12">
        <v>84.28</v>
      </c>
      <c r="L855" s="12">
        <v>78.260000000000005</v>
      </c>
      <c r="M855" s="12">
        <v>92.02000000000001</v>
      </c>
      <c r="N855" s="12">
        <v>60</v>
      </c>
      <c r="O855" s="13">
        <v>84.602499999999992</v>
      </c>
      <c r="P855" s="17" t="s">
        <v>137</v>
      </c>
      <c r="Q855" s="14" t="s">
        <v>12</v>
      </c>
      <c r="R855" s="14" t="s">
        <v>15</v>
      </c>
      <c r="S855" s="14" t="s">
        <v>17</v>
      </c>
      <c r="T855" s="14" t="s">
        <v>143</v>
      </c>
    </row>
    <row r="856" spans="1:20" x14ac:dyDescent="0.3">
      <c r="A856" s="11">
        <v>44634.502615740741</v>
      </c>
      <c r="B856" s="11"/>
      <c r="C856" s="15">
        <v>44634</v>
      </c>
      <c r="D856" s="16">
        <v>0.50261574074074067</v>
      </c>
      <c r="E856" s="16"/>
      <c r="F856" s="13">
        <v>78.617500000000007</v>
      </c>
      <c r="G856" s="12">
        <v>73.8</v>
      </c>
      <c r="H856" s="12">
        <v>75.44</v>
      </c>
      <c r="I856" s="12">
        <v>85.28</v>
      </c>
      <c r="J856" s="12">
        <v>77.899999999999991</v>
      </c>
      <c r="K856" s="12">
        <v>80.36</v>
      </c>
      <c r="L856" s="12">
        <v>74.62</v>
      </c>
      <c r="M856" s="12">
        <v>82</v>
      </c>
      <c r="N856" s="12">
        <v>79.539999999999992</v>
      </c>
      <c r="O856" s="13">
        <v>78.617500000000007</v>
      </c>
      <c r="P856" s="17" t="s">
        <v>137</v>
      </c>
      <c r="Q856" s="14" t="s">
        <v>12</v>
      </c>
      <c r="R856" s="14" t="s">
        <v>15</v>
      </c>
      <c r="S856" s="14" t="s">
        <v>17</v>
      </c>
      <c r="T856" s="14" t="s">
        <v>143</v>
      </c>
    </row>
    <row r="857" spans="1:20" x14ac:dyDescent="0.3">
      <c r="A857" s="11">
        <v>44634.502766203703</v>
      </c>
      <c r="B857" s="11"/>
      <c r="C857" s="15">
        <v>44634</v>
      </c>
      <c r="D857" s="16">
        <v>0.50276620370370373</v>
      </c>
      <c r="E857" s="16"/>
      <c r="F857" s="13">
        <v>86.078125</v>
      </c>
      <c r="G857" s="12">
        <v>122</v>
      </c>
      <c r="H857" s="12">
        <v>80.5</v>
      </c>
      <c r="I857" s="12">
        <v>91</v>
      </c>
      <c r="J857" s="12">
        <v>83.125</v>
      </c>
      <c r="K857" s="12">
        <v>85.75</v>
      </c>
      <c r="L857" s="12">
        <v>79.625</v>
      </c>
      <c r="M857" s="12">
        <v>93.625</v>
      </c>
      <c r="N857" s="12">
        <v>53</v>
      </c>
      <c r="O857" s="13">
        <v>86.078125</v>
      </c>
      <c r="P857" s="17" t="s">
        <v>137</v>
      </c>
      <c r="Q857" s="14" t="s">
        <v>12</v>
      </c>
      <c r="R857" s="14" t="s">
        <v>15</v>
      </c>
      <c r="S857" s="14" t="s">
        <v>17</v>
      </c>
      <c r="T857" s="14" t="s">
        <v>143</v>
      </c>
    </row>
    <row r="858" spans="1:20" x14ac:dyDescent="0.3">
      <c r="A858" s="11">
        <v>44634.502835648149</v>
      </c>
      <c r="B858" s="11"/>
      <c r="C858" s="15">
        <v>44634</v>
      </c>
      <c r="D858" s="16">
        <v>0.50283564814814818</v>
      </c>
      <c r="E858" s="16"/>
      <c r="F858" s="13">
        <v>77.658749999999998</v>
      </c>
      <c r="G858" s="12">
        <v>72.900000000000006</v>
      </c>
      <c r="H858" s="12">
        <v>74.52000000000001</v>
      </c>
      <c r="I858" s="12">
        <v>84.240000000000009</v>
      </c>
      <c r="J858" s="12">
        <v>76.95</v>
      </c>
      <c r="K858" s="12">
        <v>79.38</v>
      </c>
      <c r="L858" s="12">
        <v>73.710000000000008</v>
      </c>
      <c r="M858" s="12">
        <v>81</v>
      </c>
      <c r="N858" s="12">
        <v>78.569999999999993</v>
      </c>
      <c r="O858" s="13">
        <v>77.658749999999998</v>
      </c>
      <c r="P858" s="17" t="s">
        <v>137</v>
      </c>
      <c r="Q858" s="14" t="s">
        <v>12</v>
      </c>
      <c r="R858" s="14" t="s">
        <v>15</v>
      </c>
      <c r="S858" s="14" t="s">
        <v>17</v>
      </c>
      <c r="T858" s="14" t="s">
        <v>143</v>
      </c>
    </row>
    <row r="859" spans="1:20" x14ac:dyDescent="0.3">
      <c r="A859" s="11">
        <v>44634.503460648149</v>
      </c>
      <c r="B859" s="11"/>
      <c r="C859" s="15">
        <v>44634</v>
      </c>
      <c r="D859" s="16">
        <v>0.50346064814814817</v>
      </c>
      <c r="E859" s="16"/>
      <c r="F859" s="13">
        <v>90.996875000000003</v>
      </c>
      <c r="G859" s="12">
        <v>125</v>
      </c>
      <c r="H859" s="12">
        <v>85.100000000000009</v>
      </c>
      <c r="I859" s="12">
        <v>96.2</v>
      </c>
      <c r="J859" s="12">
        <v>87.875</v>
      </c>
      <c r="K859" s="12">
        <v>90.649999999999991</v>
      </c>
      <c r="L859" s="12">
        <v>84.174999999999997</v>
      </c>
      <c r="M859" s="12">
        <v>98.975000000000009</v>
      </c>
      <c r="N859" s="12">
        <v>60</v>
      </c>
      <c r="O859" s="13">
        <v>90.996875000000003</v>
      </c>
      <c r="P859" s="17" t="s">
        <v>137</v>
      </c>
      <c r="Q859" s="14" t="s">
        <v>12</v>
      </c>
      <c r="R859" s="14" t="s">
        <v>15</v>
      </c>
      <c r="S859" s="14" t="s">
        <v>17</v>
      </c>
      <c r="T859" s="14" t="s">
        <v>143</v>
      </c>
    </row>
    <row r="860" spans="1:20" x14ac:dyDescent="0.3">
      <c r="A860" s="11">
        <v>44634.504155092596</v>
      </c>
      <c r="B860" s="11"/>
      <c r="C860" s="15">
        <v>44634</v>
      </c>
      <c r="D860" s="16">
        <v>0.50415509259259261</v>
      </c>
      <c r="E860" s="16"/>
      <c r="F860" s="13">
        <v>113.67999999999999</v>
      </c>
      <c r="G860" s="12">
        <v>116</v>
      </c>
      <c r="H860" s="12">
        <v>106.72</v>
      </c>
      <c r="I860" s="12">
        <v>120.64</v>
      </c>
      <c r="J860" s="12">
        <v>110.19999999999999</v>
      </c>
      <c r="K860" s="12">
        <v>113.67999999999999</v>
      </c>
      <c r="L860" s="12">
        <v>105.56</v>
      </c>
      <c r="M860" s="12">
        <v>124.12</v>
      </c>
      <c r="N860" s="12">
        <v>112.52</v>
      </c>
      <c r="O860" s="13">
        <v>113.67999999999999</v>
      </c>
      <c r="P860" s="17" t="s">
        <v>137</v>
      </c>
      <c r="Q860" s="14" t="s">
        <v>12</v>
      </c>
      <c r="R860" s="14" t="s">
        <v>15</v>
      </c>
      <c r="S860" s="14" t="s">
        <v>17</v>
      </c>
      <c r="T860" s="14" t="s">
        <v>143</v>
      </c>
    </row>
    <row r="861" spans="1:20" x14ac:dyDescent="0.3">
      <c r="A861" s="11">
        <v>44634.504166666666</v>
      </c>
      <c r="B861" s="11"/>
      <c r="C861" s="15">
        <v>44634</v>
      </c>
      <c r="D861" s="16">
        <v>0.50416666666666665</v>
      </c>
      <c r="E861" s="16"/>
      <c r="F861" s="13">
        <v>99.960000000000008</v>
      </c>
      <c r="G861" s="12">
        <v>91.8</v>
      </c>
      <c r="H861" s="12">
        <v>84</v>
      </c>
      <c r="I861" s="12">
        <v>106.08</v>
      </c>
      <c r="J861" s="12">
        <v>96.899999999999991</v>
      </c>
      <c r="K861" s="12">
        <v>99.96</v>
      </c>
      <c r="L861" s="12">
        <v>128</v>
      </c>
      <c r="M861" s="12">
        <v>94</v>
      </c>
      <c r="N861" s="12">
        <v>98.94</v>
      </c>
      <c r="O861" s="13">
        <v>99.960000000000008</v>
      </c>
      <c r="P861" s="17" t="s">
        <v>137</v>
      </c>
      <c r="Q861" s="14" t="s">
        <v>12</v>
      </c>
      <c r="R861" s="14" t="s">
        <v>15</v>
      </c>
      <c r="S861" s="14" t="s">
        <v>17</v>
      </c>
      <c r="T861" s="14" t="s">
        <v>143</v>
      </c>
    </row>
    <row r="862" spans="1:20" x14ac:dyDescent="0.3">
      <c r="A862" s="11">
        <v>44634.504386574074</v>
      </c>
      <c r="B862" s="11"/>
      <c r="C862" s="15">
        <v>44634</v>
      </c>
      <c r="D862" s="16">
        <v>0.50438657407407406</v>
      </c>
      <c r="E862" s="16"/>
      <c r="F862" s="13">
        <v>79.278750000000002</v>
      </c>
      <c r="G862" s="12">
        <v>72.900000000000006</v>
      </c>
      <c r="H862" s="12">
        <v>74.52000000000001</v>
      </c>
      <c r="I862" s="12">
        <v>84.240000000000009</v>
      </c>
      <c r="J862" s="12">
        <v>76.95</v>
      </c>
      <c r="K862" s="12">
        <v>79.38</v>
      </c>
      <c r="L862" s="12">
        <v>81</v>
      </c>
      <c r="M862" s="12">
        <v>86.67</v>
      </c>
      <c r="N862" s="12">
        <v>78.569999999999993</v>
      </c>
      <c r="O862" s="13">
        <v>79.278750000000002</v>
      </c>
      <c r="P862" s="17" t="s">
        <v>137</v>
      </c>
      <c r="Q862" s="14" t="s">
        <v>12</v>
      </c>
      <c r="R862" s="14" t="s">
        <v>15</v>
      </c>
      <c r="S862" s="14" t="s">
        <v>17</v>
      </c>
      <c r="T862" s="14" t="s">
        <v>143</v>
      </c>
    </row>
    <row r="863" spans="1:20" x14ac:dyDescent="0.3">
      <c r="A863" s="11">
        <v>44634.504803240743</v>
      </c>
      <c r="B863" s="11"/>
      <c r="C863" s="15">
        <v>44634</v>
      </c>
      <c r="D863" s="16">
        <v>0.50480324074074068</v>
      </c>
      <c r="E863" s="16"/>
      <c r="F863" s="13">
        <v>80.257499999999993</v>
      </c>
      <c r="G863" s="12">
        <v>73.8</v>
      </c>
      <c r="H863" s="12">
        <v>75.44</v>
      </c>
      <c r="I863" s="12">
        <v>85.28</v>
      </c>
      <c r="J863" s="12">
        <v>77.899999999999991</v>
      </c>
      <c r="K863" s="12">
        <v>80.36</v>
      </c>
      <c r="L863" s="12">
        <v>82</v>
      </c>
      <c r="M863" s="12">
        <v>87.740000000000009</v>
      </c>
      <c r="N863" s="12">
        <v>79.539999999999992</v>
      </c>
      <c r="O863" s="13">
        <v>80.257499999999993</v>
      </c>
      <c r="P863" s="17" t="s">
        <v>137</v>
      </c>
      <c r="Q863" s="14" t="s">
        <v>12</v>
      </c>
      <c r="R863" s="14" t="s">
        <v>15</v>
      </c>
      <c r="S863" s="14" t="s">
        <v>17</v>
      </c>
      <c r="T863" s="14" t="s">
        <v>143</v>
      </c>
    </row>
    <row r="864" spans="1:20" x14ac:dyDescent="0.3">
      <c r="A864" s="11">
        <v>44634.504849537036</v>
      </c>
      <c r="B864" s="11"/>
      <c r="C864" s="15">
        <v>44634</v>
      </c>
      <c r="D864" s="16">
        <v>0.50484953703703705</v>
      </c>
      <c r="E864" s="16"/>
      <c r="F864" s="13">
        <v>80.175625000000011</v>
      </c>
      <c r="G864" s="12">
        <v>93</v>
      </c>
      <c r="H864" s="12">
        <v>74.98</v>
      </c>
      <c r="I864" s="12">
        <v>84.76</v>
      </c>
      <c r="J864" s="12">
        <v>77.424999999999997</v>
      </c>
      <c r="K864" s="12">
        <v>79.87</v>
      </c>
      <c r="L864" s="12">
        <v>74.165000000000006</v>
      </c>
      <c r="M864" s="12">
        <v>87.204999999999998</v>
      </c>
      <c r="N864" s="12">
        <v>70</v>
      </c>
      <c r="O864" s="13">
        <v>80.175625000000011</v>
      </c>
      <c r="P864" s="17" t="s">
        <v>137</v>
      </c>
      <c r="Q864" s="14" t="s">
        <v>12</v>
      </c>
      <c r="R864" s="14" t="s">
        <v>15</v>
      </c>
      <c r="S864" s="14" t="s">
        <v>17</v>
      </c>
      <c r="T864" s="14" t="s">
        <v>143</v>
      </c>
    </row>
    <row r="865" spans="1:20" x14ac:dyDescent="0.3">
      <c r="A865" s="11">
        <v>44634.505543981482</v>
      </c>
      <c r="B865" s="11"/>
      <c r="C865" s="15">
        <v>44634</v>
      </c>
      <c r="D865" s="16">
        <v>0.5055439814814815</v>
      </c>
      <c r="E865" s="16"/>
      <c r="F865" s="13">
        <v>90.50500000000001</v>
      </c>
      <c r="G865" s="12">
        <v>115</v>
      </c>
      <c r="H865" s="12">
        <v>84.64</v>
      </c>
      <c r="I865" s="12">
        <v>95.68</v>
      </c>
      <c r="J865" s="12">
        <v>87.399999999999991</v>
      </c>
      <c r="K865" s="12">
        <v>90.16</v>
      </c>
      <c r="L865" s="12">
        <v>83.72</v>
      </c>
      <c r="M865" s="12">
        <v>98.440000000000012</v>
      </c>
      <c r="N865" s="12">
        <v>69</v>
      </c>
      <c r="O865" s="13">
        <v>90.50500000000001</v>
      </c>
      <c r="P865" s="17" t="s">
        <v>137</v>
      </c>
      <c r="Q865" s="14" t="s">
        <v>12</v>
      </c>
      <c r="R865" s="14" t="s">
        <v>15</v>
      </c>
      <c r="S865" s="14" t="s">
        <v>17</v>
      </c>
      <c r="T865" s="14" t="s">
        <v>143</v>
      </c>
    </row>
    <row r="866" spans="1:20" x14ac:dyDescent="0.3">
      <c r="A866" s="11">
        <v>44634.506180555552</v>
      </c>
      <c r="B866" s="11"/>
      <c r="C866" s="15">
        <v>44634</v>
      </c>
      <c r="D866" s="16">
        <v>0.50618055555555552</v>
      </c>
      <c r="E866" s="16"/>
      <c r="F866" s="13">
        <v>79.576250000000002</v>
      </c>
      <c r="G866" s="12">
        <v>74.7</v>
      </c>
      <c r="H866" s="12">
        <v>76.36</v>
      </c>
      <c r="I866" s="12">
        <v>86.320000000000007</v>
      </c>
      <c r="J866" s="12">
        <v>78.849999999999994</v>
      </c>
      <c r="K866" s="12">
        <v>81.34</v>
      </c>
      <c r="L866" s="12">
        <v>75.53</v>
      </c>
      <c r="M866" s="12">
        <v>83</v>
      </c>
      <c r="N866" s="12">
        <v>80.509999999999991</v>
      </c>
      <c r="O866" s="13">
        <v>79.576250000000002</v>
      </c>
      <c r="P866" s="17" t="s">
        <v>137</v>
      </c>
      <c r="Q866" s="14" t="s">
        <v>12</v>
      </c>
      <c r="R866" s="14" t="s">
        <v>15</v>
      </c>
      <c r="S866" s="14" t="s">
        <v>17</v>
      </c>
      <c r="T866" s="14" t="s">
        <v>143</v>
      </c>
    </row>
    <row r="867" spans="1:20" x14ac:dyDescent="0.3">
      <c r="A867" s="11">
        <v>44634.506226851852</v>
      </c>
      <c r="B867" s="11"/>
      <c r="C867" s="15">
        <v>44634</v>
      </c>
      <c r="D867" s="16">
        <v>0.5062268518518519</v>
      </c>
      <c r="E867" s="16"/>
      <c r="F867" s="13">
        <v>83.527500000000003</v>
      </c>
      <c r="G867" s="12">
        <v>77.400000000000006</v>
      </c>
      <c r="H867" s="12">
        <v>79.12</v>
      </c>
      <c r="I867" s="12">
        <v>89.44</v>
      </c>
      <c r="J867" s="12">
        <v>81.7</v>
      </c>
      <c r="K867" s="12">
        <v>84.28</v>
      </c>
      <c r="L867" s="12">
        <v>78.260000000000005</v>
      </c>
      <c r="M867" s="12">
        <v>92.02000000000001</v>
      </c>
      <c r="N867" s="12">
        <v>86</v>
      </c>
      <c r="O867" s="13">
        <v>83.527500000000003</v>
      </c>
      <c r="P867" s="17" t="s">
        <v>137</v>
      </c>
      <c r="Q867" s="14" t="s">
        <v>12</v>
      </c>
      <c r="R867" s="14" t="s">
        <v>15</v>
      </c>
      <c r="S867" s="14" t="s">
        <v>17</v>
      </c>
      <c r="T867" s="14" t="s">
        <v>143</v>
      </c>
    </row>
    <row r="868" spans="1:20" x14ac:dyDescent="0.3">
      <c r="A868" s="11">
        <v>44634.506238425929</v>
      </c>
      <c r="B868" s="11"/>
      <c r="C868" s="15">
        <v>44634</v>
      </c>
      <c r="D868" s="16">
        <v>0.50623842592592594</v>
      </c>
      <c r="E868" s="16"/>
      <c r="F868" s="13">
        <v>95.423749999999998</v>
      </c>
      <c r="G868" s="12">
        <v>117</v>
      </c>
      <c r="H868" s="12">
        <v>89.240000000000009</v>
      </c>
      <c r="I868" s="12">
        <v>100.88000000000001</v>
      </c>
      <c r="J868" s="12">
        <v>92.149999999999991</v>
      </c>
      <c r="K868" s="12">
        <v>95.06</v>
      </c>
      <c r="L868" s="12">
        <v>88.27</v>
      </c>
      <c r="M868" s="12">
        <v>103.79</v>
      </c>
      <c r="N868" s="12">
        <v>77</v>
      </c>
      <c r="O868" s="13">
        <v>95.423749999999998</v>
      </c>
      <c r="P868" s="17" t="s">
        <v>137</v>
      </c>
      <c r="Q868" s="14" t="s">
        <v>12</v>
      </c>
      <c r="R868" s="14" t="s">
        <v>15</v>
      </c>
      <c r="S868" s="14" t="s">
        <v>17</v>
      </c>
      <c r="T868" s="14" t="s">
        <v>143</v>
      </c>
    </row>
    <row r="869" spans="1:20" x14ac:dyDescent="0.3">
      <c r="A869" s="11">
        <v>44634.50640046296</v>
      </c>
      <c r="B869" s="11"/>
      <c r="C869" s="15">
        <v>44634</v>
      </c>
      <c r="D869" s="16">
        <v>0.50640046296296293</v>
      </c>
      <c r="E869" s="16"/>
      <c r="F869" s="13">
        <v>85.47</v>
      </c>
      <c r="G869" s="12">
        <v>79.2</v>
      </c>
      <c r="H869" s="12">
        <v>80.960000000000008</v>
      </c>
      <c r="I869" s="12">
        <v>91.52000000000001</v>
      </c>
      <c r="J869" s="12">
        <v>83.6</v>
      </c>
      <c r="K869" s="12">
        <v>86.24</v>
      </c>
      <c r="L869" s="12">
        <v>80.08</v>
      </c>
      <c r="M869" s="12">
        <v>94.160000000000011</v>
      </c>
      <c r="N869" s="12">
        <v>88</v>
      </c>
      <c r="O869" s="13">
        <v>85.47</v>
      </c>
      <c r="P869" s="17" t="s">
        <v>137</v>
      </c>
      <c r="Q869" s="14" t="s">
        <v>12</v>
      </c>
      <c r="R869" s="14" t="s">
        <v>15</v>
      </c>
      <c r="S869" s="14" t="s">
        <v>17</v>
      </c>
      <c r="T869" s="14" t="s">
        <v>143</v>
      </c>
    </row>
    <row r="870" spans="1:20" x14ac:dyDescent="0.3">
      <c r="A870" s="11">
        <v>44634.506932870368</v>
      </c>
      <c r="B870" s="11"/>
      <c r="C870" s="15">
        <v>44634</v>
      </c>
      <c r="D870" s="16">
        <v>0.50693287037037038</v>
      </c>
      <c r="E870" s="16"/>
      <c r="F870" s="13">
        <v>94.931875000000005</v>
      </c>
      <c r="G870" s="12">
        <v>110</v>
      </c>
      <c r="H870" s="12">
        <v>88.78</v>
      </c>
      <c r="I870" s="12">
        <v>100.36</v>
      </c>
      <c r="J870" s="12">
        <v>91.674999999999997</v>
      </c>
      <c r="K870" s="12">
        <v>94.57</v>
      </c>
      <c r="L870" s="12">
        <v>87.814999999999998</v>
      </c>
      <c r="M870" s="12">
        <v>103.25500000000001</v>
      </c>
      <c r="N870" s="12">
        <v>83</v>
      </c>
      <c r="O870" s="13">
        <v>94.931875000000005</v>
      </c>
      <c r="P870" s="17" t="s">
        <v>137</v>
      </c>
      <c r="Q870" s="14" t="s">
        <v>12</v>
      </c>
      <c r="R870" s="14" t="s">
        <v>15</v>
      </c>
      <c r="S870" s="14" t="s">
        <v>17</v>
      </c>
      <c r="T870" s="14" t="s">
        <v>143</v>
      </c>
    </row>
    <row r="871" spans="1:20" x14ac:dyDescent="0.3">
      <c r="A871" s="11">
        <v>44634.507627314815</v>
      </c>
      <c r="B871" s="11"/>
      <c r="C871" s="15">
        <v>44634</v>
      </c>
      <c r="D871" s="16">
        <v>0.50762731481481482</v>
      </c>
      <c r="E871" s="16"/>
      <c r="F871" s="13">
        <v>77.224375000000009</v>
      </c>
      <c r="G871" s="12">
        <v>93</v>
      </c>
      <c r="H871" s="12">
        <v>72.22</v>
      </c>
      <c r="I871" s="12">
        <v>81.64</v>
      </c>
      <c r="J871" s="12">
        <v>74.575000000000003</v>
      </c>
      <c r="K871" s="12">
        <v>76.929999999999993</v>
      </c>
      <c r="L871" s="12">
        <v>71.435000000000002</v>
      </c>
      <c r="M871" s="12">
        <v>83.995000000000005</v>
      </c>
      <c r="N871" s="12">
        <v>64</v>
      </c>
      <c r="O871" s="13">
        <v>77.224375000000009</v>
      </c>
      <c r="P871" s="17" t="s">
        <v>137</v>
      </c>
      <c r="Q871" s="14" t="s">
        <v>12</v>
      </c>
      <c r="R871" s="14" t="s">
        <v>15</v>
      </c>
      <c r="S871" s="14" t="s">
        <v>17</v>
      </c>
      <c r="T871" s="14" t="s">
        <v>143</v>
      </c>
    </row>
    <row r="872" spans="1:20" x14ac:dyDescent="0.3">
      <c r="A872" s="11">
        <v>44634.507638888892</v>
      </c>
      <c r="B872" s="11"/>
      <c r="C872" s="15">
        <v>44634</v>
      </c>
      <c r="D872" s="16">
        <v>0.50763888888888886</v>
      </c>
      <c r="E872" s="16"/>
      <c r="F872" s="13">
        <v>87.1875</v>
      </c>
      <c r="G872" s="12">
        <v>81</v>
      </c>
      <c r="H872" s="12">
        <v>90</v>
      </c>
      <c r="I872" s="12">
        <v>93.600000000000009</v>
      </c>
      <c r="J872" s="12">
        <v>85.5</v>
      </c>
      <c r="K872" s="12">
        <v>88.2</v>
      </c>
      <c r="L872" s="12">
        <v>81.900000000000006</v>
      </c>
      <c r="M872" s="12">
        <v>90</v>
      </c>
      <c r="N872" s="12">
        <v>87.3</v>
      </c>
      <c r="O872" s="13">
        <v>87.1875</v>
      </c>
      <c r="P872" s="17" t="s">
        <v>137</v>
      </c>
      <c r="Q872" s="14" t="s">
        <v>12</v>
      </c>
      <c r="R872" s="14" t="s">
        <v>15</v>
      </c>
      <c r="S872" s="14" t="s">
        <v>17</v>
      </c>
      <c r="T872" s="14" t="s">
        <v>143</v>
      </c>
    </row>
    <row r="873" spans="1:20" x14ac:dyDescent="0.3">
      <c r="A873" s="11">
        <v>44634.507731481484</v>
      </c>
      <c r="B873" s="11"/>
      <c r="C873" s="15">
        <v>44634</v>
      </c>
      <c r="D873" s="16">
        <v>0.50773148148148151</v>
      </c>
      <c r="E873" s="16"/>
      <c r="F873" s="13">
        <v>86.13000000000001</v>
      </c>
      <c r="G873" s="12">
        <v>79.2</v>
      </c>
      <c r="H873" s="12">
        <v>80.960000000000008</v>
      </c>
      <c r="I873" s="12">
        <v>91.52000000000001</v>
      </c>
      <c r="J873" s="12">
        <v>83.6</v>
      </c>
      <c r="K873" s="12">
        <v>86.24</v>
      </c>
      <c r="L873" s="12">
        <v>88</v>
      </c>
      <c r="M873" s="12">
        <v>94.160000000000011</v>
      </c>
      <c r="N873" s="12">
        <v>85.36</v>
      </c>
      <c r="O873" s="13">
        <v>86.13000000000001</v>
      </c>
      <c r="P873" s="17" t="s">
        <v>137</v>
      </c>
      <c r="Q873" s="14" t="s">
        <v>12</v>
      </c>
      <c r="R873" s="14" t="s">
        <v>15</v>
      </c>
      <c r="S873" s="14" t="s">
        <v>17</v>
      </c>
      <c r="T873" s="14" t="s">
        <v>143</v>
      </c>
    </row>
    <row r="874" spans="1:20" x14ac:dyDescent="0.3">
      <c r="A874" s="11">
        <v>44634.508321759262</v>
      </c>
      <c r="B874" s="11"/>
      <c r="C874" s="15">
        <v>44634</v>
      </c>
      <c r="D874" s="16">
        <v>0.50832175925925926</v>
      </c>
      <c r="E874" s="16"/>
      <c r="F874" s="13">
        <v>81.159374999999997</v>
      </c>
      <c r="G874" s="12">
        <v>103</v>
      </c>
      <c r="H874" s="12">
        <v>75.900000000000006</v>
      </c>
      <c r="I874" s="12">
        <v>85.8</v>
      </c>
      <c r="J874" s="12">
        <v>78.375</v>
      </c>
      <c r="K874" s="12">
        <v>80.849999999999994</v>
      </c>
      <c r="L874" s="12">
        <v>75.075000000000003</v>
      </c>
      <c r="M874" s="12">
        <v>88.275000000000006</v>
      </c>
      <c r="N874" s="12">
        <v>62</v>
      </c>
      <c r="O874" s="13">
        <v>81.159374999999997</v>
      </c>
      <c r="P874" s="17" t="s">
        <v>137</v>
      </c>
      <c r="Q874" s="14" t="s">
        <v>12</v>
      </c>
      <c r="R874" s="14" t="s">
        <v>15</v>
      </c>
      <c r="S874" s="14" t="s">
        <v>17</v>
      </c>
      <c r="T874" s="14" t="s">
        <v>143</v>
      </c>
    </row>
    <row r="875" spans="1:20" x14ac:dyDescent="0.3">
      <c r="A875" s="11">
        <v>44634.508344907408</v>
      </c>
      <c r="B875" s="11"/>
      <c r="C875" s="15">
        <v>44634</v>
      </c>
      <c r="D875" s="16">
        <v>0.50834490740740745</v>
      </c>
      <c r="E875" s="16"/>
      <c r="F875" s="13">
        <v>81.236250000000013</v>
      </c>
      <c r="G875" s="12">
        <v>74.7</v>
      </c>
      <c r="H875" s="12">
        <v>76.36</v>
      </c>
      <c r="I875" s="12">
        <v>86.320000000000007</v>
      </c>
      <c r="J875" s="12">
        <v>78.849999999999994</v>
      </c>
      <c r="K875" s="12">
        <v>81.34</v>
      </c>
      <c r="L875" s="12">
        <v>83</v>
      </c>
      <c r="M875" s="12">
        <v>88.81</v>
      </c>
      <c r="N875" s="12">
        <v>80.509999999999991</v>
      </c>
      <c r="O875" s="13">
        <v>81.236250000000013</v>
      </c>
      <c r="P875" s="17" t="s">
        <v>137</v>
      </c>
      <c r="Q875" s="14" t="s">
        <v>12</v>
      </c>
      <c r="R875" s="14" t="s">
        <v>15</v>
      </c>
      <c r="S875" s="14" t="s">
        <v>17</v>
      </c>
      <c r="T875" s="14" t="s">
        <v>143</v>
      </c>
    </row>
    <row r="876" spans="1:20" x14ac:dyDescent="0.3">
      <c r="A876" s="11">
        <v>44634.508784722224</v>
      </c>
      <c r="B876" s="11"/>
      <c r="C876" s="15">
        <v>44634</v>
      </c>
      <c r="D876" s="16">
        <v>0.50878472222222226</v>
      </c>
      <c r="E876" s="16"/>
      <c r="F876" s="13">
        <v>78.617500000000007</v>
      </c>
      <c r="G876" s="12">
        <v>73.8</v>
      </c>
      <c r="H876" s="12">
        <v>75.44</v>
      </c>
      <c r="I876" s="12">
        <v>85.28</v>
      </c>
      <c r="J876" s="12">
        <v>77.899999999999991</v>
      </c>
      <c r="K876" s="12">
        <v>80.36</v>
      </c>
      <c r="L876" s="12">
        <v>74.62</v>
      </c>
      <c r="M876" s="12">
        <v>82</v>
      </c>
      <c r="N876" s="12">
        <v>79.539999999999992</v>
      </c>
      <c r="O876" s="13">
        <v>78.617500000000007</v>
      </c>
      <c r="P876" s="17" t="s">
        <v>137</v>
      </c>
      <c r="Q876" s="14" t="s">
        <v>12</v>
      </c>
      <c r="R876" s="14" t="s">
        <v>15</v>
      </c>
      <c r="S876" s="14" t="s">
        <v>17</v>
      </c>
      <c r="T876" s="14" t="s">
        <v>143</v>
      </c>
    </row>
    <row r="877" spans="1:20" x14ac:dyDescent="0.3">
      <c r="A877" s="11">
        <v>44634.509016203701</v>
      </c>
      <c r="B877" s="11"/>
      <c r="C877" s="15">
        <v>44634</v>
      </c>
      <c r="D877" s="16">
        <v>0.50901620370370371</v>
      </c>
      <c r="E877" s="16"/>
      <c r="F877" s="13">
        <v>90.013125000000002</v>
      </c>
      <c r="G877" s="12">
        <v>122</v>
      </c>
      <c r="H877" s="12">
        <v>84.18</v>
      </c>
      <c r="I877" s="12">
        <v>95.16</v>
      </c>
      <c r="J877" s="12">
        <v>86.924999999999997</v>
      </c>
      <c r="K877" s="12">
        <v>89.67</v>
      </c>
      <c r="L877" s="12">
        <v>83.265000000000001</v>
      </c>
      <c r="M877" s="12">
        <v>97.905000000000001</v>
      </c>
      <c r="N877" s="12">
        <v>61</v>
      </c>
      <c r="O877" s="13">
        <v>90.013125000000002</v>
      </c>
      <c r="P877" s="17" t="s">
        <v>137</v>
      </c>
      <c r="Q877" s="14" t="s">
        <v>12</v>
      </c>
      <c r="R877" s="14" t="s">
        <v>15</v>
      </c>
      <c r="S877" s="14" t="s">
        <v>17</v>
      </c>
      <c r="T877" s="14" t="s">
        <v>143</v>
      </c>
    </row>
    <row r="878" spans="1:20" x14ac:dyDescent="0.3">
      <c r="A878" s="11">
        <v>44634.509710648148</v>
      </c>
      <c r="B878" s="11"/>
      <c r="C878" s="15">
        <v>44634</v>
      </c>
      <c r="D878" s="16">
        <v>0.50971064814814815</v>
      </c>
      <c r="E878" s="16"/>
      <c r="F878" s="13">
        <v>84.602499999999992</v>
      </c>
      <c r="G878" s="12">
        <v>115</v>
      </c>
      <c r="H878" s="12">
        <v>79.12</v>
      </c>
      <c r="I878" s="12">
        <v>89.44</v>
      </c>
      <c r="J878" s="12">
        <v>81.7</v>
      </c>
      <c r="K878" s="12">
        <v>84.28</v>
      </c>
      <c r="L878" s="12">
        <v>78.260000000000005</v>
      </c>
      <c r="M878" s="12">
        <v>92.02000000000001</v>
      </c>
      <c r="N878" s="12">
        <v>57</v>
      </c>
      <c r="O878" s="13">
        <v>84.602499999999992</v>
      </c>
      <c r="P878" s="17" t="s">
        <v>137</v>
      </c>
      <c r="Q878" s="14" t="s">
        <v>12</v>
      </c>
      <c r="R878" s="14" t="s">
        <v>15</v>
      </c>
      <c r="S878" s="14" t="s">
        <v>17</v>
      </c>
      <c r="T878" s="14" t="s">
        <v>143</v>
      </c>
    </row>
    <row r="879" spans="1:20" x14ac:dyDescent="0.3">
      <c r="A879" s="11">
        <v>44634.510185185187</v>
      </c>
      <c r="B879" s="11"/>
      <c r="C879" s="15">
        <v>44634</v>
      </c>
      <c r="D879" s="16">
        <v>0.51018518518518519</v>
      </c>
      <c r="E879" s="16"/>
      <c r="F879" s="13">
        <v>77.321250000000006</v>
      </c>
      <c r="G879" s="12">
        <v>71.100000000000009</v>
      </c>
      <c r="H879" s="12">
        <v>72.680000000000007</v>
      </c>
      <c r="I879" s="12">
        <v>82.16</v>
      </c>
      <c r="J879" s="12">
        <v>75.05</v>
      </c>
      <c r="K879" s="12">
        <v>77.42</v>
      </c>
      <c r="L879" s="12">
        <v>79</v>
      </c>
      <c r="M879" s="12">
        <v>84.53</v>
      </c>
      <c r="N879" s="12">
        <v>76.63</v>
      </c>
      <c r="O879" s="13">
        <v>77.321250000000006</v>
      </c>
      <c r="P879" s="17" t="s">
        <v>137</v>
      </c>
      <c r="Q879" s="14" t="s">
        <v>12</v>
      </c>
      <c r="R879" s="14" t="s">
        <v>15</v>
      </c>
      <c r="S879" s="14" t="s">
        <v>17</v>
      </c>
      <c r="T879" s="14" t="s">
        <v>143</v>
      </c>
    </row>
    <row r="880" spans="1:20" x14ac:dyDescent="0.3">
      <c r="A880" s="11">
        <v>44634.510405092595</v>
      </c>
      <c r="B880" s="11"/>
      <c r="C880" s="15">
        <v>44634</v>
      </c>
      <c r="D880" s="16">
        <v>0.51040509259259259</v>
      </c>
      <c r="E880" s="16"/>
      <c r="F880" s="13">
        <v>86.570000000000007</v>
      </c>
      <c r="G880" s="12">
        <v>110</v>
      </c>
      <c r="H880" s="12">
        <v>80.960000000000008</v>
      </c>
      <c r="I880" s="12">
        <v>91.52000000000001</v>
      </c>
      <c r="J880" s="12">
        <v>83.6</v>
      </c>
      <c r="K880" s="12">
        <v>86.24</v>
      </c>
      <c r="L880" s="12">
        <v>80.08</v>
      </c>
      <c r="M880" s="12">
        <v>94.160000000000011</v>
      </c>
      <c r="N880" s="12">
        <v>66</v>
      </c>
      <c r="O880" s="13">
        <v>86.570000000000007</v>
      </c>
      <c r="P880" s="17" t="s">
        <v>137</v>
      </c>
      <c r="Q880" s="14" t="s">
        <v>12</v>
      </c>
      <c r="R880" s="14" t="s">
        <v>15</v>
      </c>
      <c r="S880" s="14" t="s">
        <v>17</v>
      </c>
      <c r="T880" s="14" t="s">
        <v>143</v>
      </c>
    </row>
    <row r="881" spans="1:20" x14ac:dyDescent="0.3">
      <c r="A881" s="11">
        <v>44634.511099537034</v>
      </c>
      <c r="B881" s="11"/>
      <c r="C881" s="15">
        <v>44634</v>
      </c>
      <c r="D881" s="16">
        <v>0.51109953703703703</v>
      </c>
      <c r="E881" s="16"/>
      <c r="F881" s="13">
        <v>87.553750000000008</v>
      </c>
      <c r="G881" s="12">
        <v>108</v>
      </c>
      <c r="H881" s="12">
        <v>81.88000000000001</v>
      </c>
      <c r="I881" s="12">
        <v>92.56</v>
      </c>
      <c r="J881" s="12">
        <v>84.55</v>
      </c>
      <c r="K881" s="12">
        <v>87.22</v>
      </c>
      <c r="L881" s="12">
        <v>80.990000000000009</v>
      </c>
      <c r="M881" s="12">
        <v>95.23</v>
      </c>
      <c r="N881" s="12">
        <v>70</v>
      </c>
      <c r="O881" s="13">
        <v>87.553750000000008</v>
      </c>
      <c r="P881" s="17" t="s">
        <v>137</v>
      </c>
      <c r="Q881" s="14" t="s">
        <v>12</v>
      </c>
      <c r="R881" s="14" t="s">
        <v>15</v>
      </c>
      <c r="S881" s="14" t="s">
        <v>17</v>
      </c>
      <c r="T881" s="14" t="s">
        <v>143</v>
      </c>
    </row>
    <row r="882" spans="1:20" x14ac:dyDescent="0.3">
      <c r="A882" s="11">
        <v>44634.511111111111</v>
      </c>
      <c r="B882" s="11"/>
      <c r="C882" s="15">
        <v>44634</v>
      </c>
      <c r="D882" s="16">
        <v>0.51111111111111118</v>
      </c>
      <c r="E882" s="16"/>
      <c r="F882" s="13">
        <v>71.539999999999992</v>
      </c>
      <c r="G882" s="12">
        <v>65.7</v>
      </c>
      <c r="H882" s="12">
        <v>76</v>
      </c>
      <c r="I882" s="12">
        <v>75.92</v>
      </c>
      <c r="J882" s="12">
        <v>69.349999999999994</v>
      </c>
      <c r="K882" s="12">
        <v>71.539999999999992</v>
      </c>
      <c r="L882" s="12">
        <v>73</v>
      </c>
      <c r="M882" s="12">
        <v>70</v>
      </c>
      <c r="N882" s="12">
        <v>70.81</v>
      </c>
      <c r="O882" s="13">
        <v>71.539999999999992</v>
      </c>
      <c r="P882" s="17" t="s">
        <v>137</v>
      </c>
      <c r="Q882" s="14" t="s">
        <v>12</v>
      </c>
      <c r="R882" s="14" t="s">
        <v>15</v>
      </c>
      <c r="S882" s="14" t="s">
        <v>17</v>
      </c>
      <c r="T882" s="14" t="s">
        <v>143</v>
      </c>
    </row>
    <row r="883" spans="1:20" x14ac:dyDescent="0.3">
      <c r="A883" s="11">
        <v>44634.511793981481</v>
      </c>
      <c r="B883" s="11"/>
      <c r="C883" s="15">
        <v>44634</v>
      </c>
      <c r="D883" s="16">
        <v>0.51179398148148147</v>
      </c>
      <c r="E883" s="16"/>
      <c r="F883" s="13">
        <v>64.102499999999992</v>
      </c>
      <c r="G883" s="12">
        <v>59.4</v>
      </c>
      <c r="H883" s="12">
        <v>60.720000000000006</v>
      </c>
      <c r="I883" s="12">
        <v>68.64</v>
      </c>
      <c r="J883" s="12">
        <v>62.699999999999996</v>
      </c>
      <c r="K883" s="12">
        <v>64.679999999999993</v>
      </c>
      <c r="L883" s="12">
        <v>60.06</v>
      </c>
      <c r="M883" s="12">
        <v>70.62</v>
      </c>
      <c r="N883" s="12">
        <v>66</v>
      </c>
      <c r="O883" s="13">
        <v>64.102499999999992</v>
      </c>
      <c r="P883" s="17" t="s">
        <v>137</v>
      </c>
      <c r="Q883" s="14" t="s">
        <v>12</v>
      </c>
      <c r="R883" s="14" t="s">
        <v>15</v>
      </c>
      <c r="S883" s="14" t="s">
        <v>17</v>
      </c>
      <c r="T883" s="14" t="s">
        <v>143</v>
      </c>
    </row>
    <row r="884" spans="1:20" x14ac:dyDescent="0.3">
      <c r="A884" s="11">
        <v>44634.512488425928</v>
      </c>
      <c r="B884" s="11"/>
      <c r="C884" s="15">
        <v>44634</v>
      </c>
      <c r="D884" s="16">
        <v>0.51248842592592592</v>
      </c>
      <c r="E884" s="16"/>
      <c r="F884" s="13">
        <v>98.375</v>
      </c>
      <c r="G884" s="12">
        <v>100</v>
      </c>
      <c r="H884" s="12">
        <v>92</v>
      </c>
      <c r="I884" s="12">
        <v>104</v>
      </c>
      <c r="J884" s="12">
        <v>95</v>
      </c>
      <c r="K884" s="12">
        <v>98</v>
      </c>
      <c r="L884" s="12">
        <v>91</v>
      </c>
      <c r="M884" s="12">
        <v>107</v>
      </c>
      <c r="N884" s="12">
        <v>100</v>
      </c>
      <c r="O884" s="13">
        <v>98.375</v>
      </c>
      <c r="P884" s="17" t="s">
        <v>137</v>
      </c>
      <c r="Q884" s="14" t="s">
        <v>12</v>
      </c>
      <c r="R884" s="14" t="s">
        <v>15</v>
      </c>
      <c r="S884" s="14" t="s">
        <v>17</v>
      </c>
      <c r="T884" s="14" t="s">
        <v>143</v>
      </c>
    </row>
    <row r="885" spans="1:20" x14ac:dyDescent="0.3">
      <c r="A885" s="11">
        <v>44634.512685185182</v>
      </c>
      <c r="B885" s="11"/>
      <c r="C885" s="15">
        <v>44634</v>
      </c>
      <c r="D885" s="16">
        <v>0.51268518518518513</v>
      </c>
      <c r="E885" s="16"/>
      <c r="F885" s="13">
        <v>81.236250000000013</v>
      </c>
      <c r="G885" s="12">
        <v>74.7</v>
      </c>
      <c r="H885" s="12">
        <v>76.36</v>
      </c>
      <c r="I885" s="12">
        <v>86.320000000000007</v>
      </c>
      <c r="J885" s="12">
        <v>78.849999999999994</v>
      </c>
      <c r="K885" s="12">
        <v>81.34</v>
      </c>
      <c r="L885" s="12">
        <v>83</v>
      </c>
      <c r="M885" s="12">
        <v>88.81</v>
      </c>
      <c r="N885" s="12">
        <v>80.509999999999991</v>
      </c>
      <c r="O885" s="13">
        <v>81.236250000000013</v>
      </c>
      <c r="P885" s="17" t="s">
        <v>137</v>
      </c>
      <c r="Q885" s="14" t="s">
        <v>12</v>
      </c>
      <c r="R885" s="14" t="s">
        <v>15</v>
      </c>
      <c r="S885" s="14" t="s">
        <v>17</v>
      </c>
      <c r="T885" s="14" t="s">
        <v>143</v>
      </c>
    </row>
    <row r="886" spans="1:20" x14ac:dyDescent="0.3">
      <c r="A886" s="11">
        <v>44634.513148148151</v>
      </c>
      <c r="B886" s="11"/>
      <c r="C886" s="15">
        <v>44634</v>
      </c>
      <c r="D886" s="16">
        <v>0.51314814814814813</v>
      </c>
      <c r="E886" s="16"/>
      <c r="F886" s="13">
        <v>80.257499999999993</v>
      </c>
      <c r="G886" s="12">
        <v>73.8</v>
      </c>
      <c r="H886" s="12">
        <v>75.44</v>
      </c>
      <c r="I886" s="12">
        <v>85.28</v>
      </c>
      <c r="J886" s="12">
        <v>77.899999999999991</v>
      </c>
      <c r="K886" s="12">
        <v>80.36</v>
      </c>
      <c r="L886" s="12">
        <v>82</v>
      </c>
      <c r="M886" s="12">
        <v>87.740000000000009</v>
      </c>
      <c r="N886" s="12">
        <v>79.539999999999992</v>
      </c>
      <c r="O886" s="13">
        <v>80.257499999999993</v>
      </c>
      <c r="P886" s="17" t="s">
        <v>137</v>
      </c>
      <c r="Q886" s="14" t="s">
        <v>12</v>
      </c>
      <c r="R886" s="14" t="s">
        <v>15</v>
      </c>
      <c r="S886" s="14" t="s">
        <v>17</v>
      </c>
      <c r="T886" s="14" t="s">
        <v>143</v>
      </c>
    </row>
    <row r="887" spans="1:20" x14ac:dyDescent="0.3">
      <c r="A887" s="11">
        <v>44634.513182870367</v>
      </c>
      <c r="B887" s="11"/>
      <c r="C887" s="15">
        <v>44634</v>
      </c>
      <c r="D887" s="16">
        <v>0.51318287037037036</v>
      </c>
      <c r="E887" s="16"/>
      <c r="F887" s="13">
        <v>110.671875</v>
      </c>
      <c r="G887" s="12">
        <v>107</v>
      </c>
      <c r="H887" s="12">
        <v>103.5</v>
      </c>
      <c r="I887" s="12">
        <v>117</v>
      </c>
      <c r="J887" s="12">
        <v>106.875</v>
      </c>
      <c r="K887" s="12">
        <v>110.25</v>
      </c>
      <c r="L887" s="12">
        <v>102.375</v>
      </c>
      <c r="M887" s="12">
        <v>120.375</v>
      </c>
      <c r="N887" s="12">
        <v>118</v>
      </c>
      <c r="O887" s="13">
        <v>110.671875</v>
      </c>
      <c r="P887" s="17" t="s">
        <v>137</v>
      </c>
      <c r="Q887" s="14" t="s">
        <v>12</v>
      </c>
      <c r="R887" s="14" t="s">
        <v>15</v>
      </c>
      <c r="S887" s="14" t="s">
        <v>17</v>
      </c>
      <c r="T887" s="14" t="s">
        <v>143</v>
      </c>
    </row>
    <row r="888" spans="1:20" x14ac:dyDescent="0.3">
      <c r="A888" s="11">
        <v>44634.513877314814</v>
      </c>
      <c r="B888" s="11"/>
      <c r="C888" s="15">
        <v>44634</v>
      </c>
      <c r="D888" s="16">
        <v>0.5138773148148148</v>
      </c>
      <c r="E888" s="16"/>
      <c r="F888" s="13">
        <v>108.70437500000001</v>
      </c>
      <c r="G888" s="12">
        <v>106</v>
      </c>
      <c r="H888" s="12">
        <v>101.66000000000001</v>
      </c>
      <c r="I888" s="12">
        <v>114.92</v>
      </c>
      <c r="J888" s="12">
        <v>104.97499999999999</v>
      </c>
      <c r="K888" s="12">
        <v>108.28999999999999</v>
      </c>
      <c r="L888" s="12">
        <v>100.55500000000001</v>
      </c>
      <c r="M888" s="12">
        <v>118.23500000000001</v>
      </c>
      <c r="N888" s="12">
        <v>115</v>
      </c>
      <c r="O888" s="13">
        <v>108.70437500000001</v>
      </c>
      <c r="P888" s="17" t="s">
        <v>137</v>
      </c>
      <c r="Q888" s="14" t="s">
        <v>12</v>
      </c>
      <c r="R888" s="14" t="s">
        <v>15</v>
      </c>
      <c r="S888" s="14" t="s">
        <v>17</v>
      </c>
      <c r="T888" s="14" t="s">
        <v>143</v>
      </c>
    </row>
    <row r="889" spans="1:20" x14ac:dyDescent="0.3">
      <c r="A889" s="11">
        <v>44634.51394675926</v>
      </c>
      <c r="B889" s="11"/>
      <c r="C889" s="15">
        <v>44634</v>
      </c>
      <c r="D889" s="16">
        <v>0.51394675925925926</v>
      </c>
      <c r="E889" s="16"/>
      <c r="F889" s="13">
        <v>101.92</v>
      </c>
      <c r="G889" s="12">
        <v>104</v>
      </c>
      <c r="H889" s="12">
        <v>95.68</v>
      </c>
      <c r="I889" s="12">
        <v>108.16</v>
      </c>
      <c r="J889" s="12">
        <v>98.8</v>
      </c>
      <c r="K889" s="12">
        <v>101.92</v>
      </c>
      <c r="L889" s="12">
        <v>94.64</v>
      </c>
      <c r="M889" s="12">
        <v>111.28</v>
      </c>
      <c r="N889" s="12">
        <v>100.88</v>
      </c>
      <c r="O889" s="13">
        <v>101.92</v>
      </c>
      <c r="P889" s="17" t="s">
        <v>137</v>
      </c>
      <c r="Q889" s="14" t="s">
        <v>12</v>
      </c>
      <c r="R889" s="14" t="s">
        <v>15</v>
      </c>
      <c r="S889" s="14" t="s">
        <v>17</v>
      </c>
      <c r="T889" s="14" t="s">
        <v>143</v>
      </c>
    </row>
    <row r="890" spans="1:20" x14ac:dyDescent="0.3">
      <c r="A890" s="11">
        <v>44634.514131944445</v>
      </c>
      <c r="B890" s="11"/>
      <c r="C890" s="15">
        <v>44634</v>
      </c>
      <c r="D890" s="16">
        <v>0.51413194444444443</v>
      </c>
      <c r="E890" s="16"/>
      <c r="F890" s="13">
        <v>103.88</v>
      </c>
      <c r="G890" s="12">
        <v>106</v>
      </c>
      <c r="H890" s="12">
        <v>97.52000000000001</v>
      </c>
      <c r="I890" s="12">
        <v>110.24000000000001</v>
      </c>
      <c r="J890" s="12">
        <v>100.69999999999999</v>
      </c>
      <c r="K890" s="12">
        <v>103.88</v>
      </c>
      <c r="L890" s="12">
        <v>96.460000000000008</v>
      </c>
      <c r="M890" s="12">
        <v>113.42</v>
      </c>
      <c r="N890" s="12">
        <v>102.82</v>
      </c>
      <c r="O890" s="13">
        <v>103.88</v>
      </c>
      <c r="P890" s="17" t="s">
        <v>137</v>
      </c>
      <c r="Q890" s="14" t="s">
        <v>12</v>
      </c>
      <c r="R890" s="14" t="s">
        <v>15</v>
      </c>
      <c r="S890" s="14" t="s">
        <v>17</v>
      </c>
      <c r="T890" s="14" t="s">
        <v>143</v>
      </c>
    </row>
    <row r="891" spans="1:20" x14ac:dyDescent="0.3">
      <c r="A891" s="11">
        <v>44634.514525462961</v>
      </c>
      <c r="B891" s="11"/>
      <c r="C891" s="15">
        <v>44634</v>
      </c>
      <c r="D891" s="16">
        <v>0.51452546296296298</v>
      </c>
      <c r="E891" s="16"/>
      <c r="F891" s="13">
        <v>85.26</v>
      </c>
      <c r="G891" s="12">
        <v>87</v>
      </c>
      <c r="H891" s="12">
        <v>80.040000000000006</v>
      </c>
      <c r="I891" s="12">
        <v>90.48</v>
      </c>
      <c r="J891" s="12">
        <v>82.649999999999991</v>
      </c>
      <c r="K891" s="12">
        <v>85.26</v>
      </c>
      <c r="L891" s="12">
        <v>79.17</v>
      </c>
      <c r="M891" s="12">
        <v>93.09</v>
      </c>
      <c r="N891" s="12">
        <v>84.39</v>
      </c>
      <c r="O891" s="13">
        <v>85.26</v>
      </c>
      <c r="P891" s="17" t="s">
        <v>137</v>
      </c>
      <c r="Q891" s="14" t="s">
        <v>12</v>
      </c>
      <c r="R891" s="14" t="s">
        <v>15</v>
      </c>
      <c r="S891" s="14" t="s">
        <v>17</v>
      </c>
      <c r="T891" s="14" t="s">
        <v>143</v>
      </c>
    </row>
    <row r="892" spans="1:20" x14ac:dyDescent="0.3">
      <c r="A892" s="11">
        <v>44634.51457175926</v>
      </c>
      <c r="B892" s="11"/>
      <c r="C892" s="15">
        <v>44634</v>
      </c>
      <c r="D892" s="16">
        <v>0.51457175925925924</v>
      </c>
      <c r="E892" s="16"/>
      <c r="F892" s="13">
        <v>101.81812499999999</v>
      </c>
      <c r="G892" s="12">
        <v>95</v>
      </c>
      <c r="H892" s="12">
        <v>95.22</v>
      </c>
      <c r="I892" s="12">
        <v>107.64</v>
      </c>
      <c r="J892" s="12">
        <v>98.324999999999989</v>
      </c>
      <c r="K892" s="12">
        <v>101.42999999999999</v>
      </c>
      <c r="L892" s="12">
        <v>94.185000000000002</v>
      </c>
      <c r="M892" s="12">
        <v>110.745</v>
      </c>
      <c r="N892" s="12">
        <v>112</v>
      </c>
      <c r="O892" s="13">
        <v>101.81812499999999</v>
      </c>
      <c r="P892" s="17" t="s">
        <v>137</v>
      </c>
      <c r="Q892" s="14" t="s">
        <v>12</v>
      </c>
      <c r="R892" s="14" t="s">
        <v>15</v>
      </c>
      <c r="S892" s="14" t="s">
        <v>17</v>
      </c>
      <c r="T892" s="14" t="s">
        <v>143</v>
      </c>
    </row>
    <row r="893" spans="1:20" x14ac:dyDescent="0.3">
      <c r="A893" s="11">
        <v>44634.51458333333</v>
      </c>
      <c r="B893" s="11"/>
      <c r="C893" s="15">
        <v>44634</v>
      </c>
      <c r="D893" s="16">
        <v>0.51458333333333328</v>
      </c>
      <c r="E893" s="16"/>
      <c r="F893" s="13">
        <v>104.86</v>
      </c>
      <c r="G893" s="12">
        <v>96.3</v>
      </c>
      <c r="H893" s="12">
        <v>103</v>
      </c>
      <c r="I893" s="12">
        <v>111.28</v>
      </c>
      <c r="J893" s="12">
        <v>101.64999999999999</v>
      </c>
      <c r="K893" s="12">
        <v>104.86</v>
      </c>
      <c r="L893" s="12">
        <v>121</v>
      </c>
      <c r="M893" s="12">
        <v>97</v>
      </c>
      <c r="N893" s="12">
        <v>103.78999999999999</v>
      </c>
      <c r="O893" s="13">
        <v>104.86</v>
      </c>
      <c r="P893" s="17" t="s">
        <v>137</v>
      </c>
      <c r="Q893" s="14" t="s">
        <v>12</v>
      </c>
      <c r="R893" s="14" t="s">
        <v>15</v>
      </c>
      <c r="S893" s="14" t="s">
        <v>17</v>
      </c>
      <c r="T893" s="14" t="s">
        <v>143</v>
      </c>
    </row>
    <row r="894" spans="1:20" x14ac:dyDescent="0.3">
      <c r="A894" s="11">
        <v>44634.515266203707</v>
      </c>
      <c r="B894" s="11"/>
      <c r="C894" s="15">
        <v>44634</v>
      </c>
      <c r="D894" s="16">
        <v>0.51526620370370368</v>
      </c>
      <c r="E894" s="16"/>
      <c r="F894" s="13">
        <v>91.488749999999996</v>
      </c>
      <c r="G894" s="12">
        <v>85</v>
      </c>
      <c r="H894" s="12">
        <v>85.56</v>
      </c>
      <c r="I894" s="12">
        <v>96.72</v>
      </c>
      <c r="J894" s="12">
        <v>88.35</v>
      </c>
      <c r="K894" s="12">
        <v>91.14</v>
      </c>
      <c r="L894" s="12">
        <v>84.63000000000001</v>
      </c>
      <c r="M894" s="12">
        <v>99.51</v>
      </c>
      <c r="N894" s="12">
        <v>101</v>
      </c>
      <c r="O894" s="13">
        <v>91.488749999999996</v>
      </c>
      <c r="P894" s="17" t="s">
        <v>137</v>
      </c>
      <c r="Q894" s="14" t="s">
        <v>12</v>
      </c>
      <c r="R894" s="14" t="s">
        <v>15</v>
      </c>
      <c r="S894" s="14" t="s">
        <v>17</v>
      </c>
      <c r="T894" s="14" t="s">
        <v>143</v>
      </c>
    </row>
    <row r="895" spans="1:20" x14ac:dyDescent="0.3">
      <c r="A895" s="11">
        <v>44634.515960648147</v>
      </c>
      <c r="B895" s="11"/>
      <c r="C895" s="15">
        <v>44634</v>
      </c>
      <c r="D895" s="16">
        <v>0.51596064814814813</v>
      </c>
      <c r="E895" s="16"/>
      <c r="F895" s="13">
        <v>90.213333333333338</v>
      </c>
      <c r="G895" s="12">
        <v>87</v>
      </c>
      <c r="H895" s="12">
        <v>83.413333333333341</v>
      </c>
      <c r="I895" s="12">
        <v>94.293333333333337</v>
      </c>
      <c r="J895" s="12">
        <v>86.13333333333334</v>
      </c>
      <c r="K895" s="12">
        <v>88.853333333333339</v>
      </c>
      <c r="L895" s="12">
        <v>81</v>
      </c>
      <c r="M895" s="12">
        <v>97.01333333333335</v>
      </c>
      <c r="N895" s="12">
        <v>104</v>
      </c>
      <c r="O895" s="13">
        <v>90.213333333333338</v>
      </c>
      <c r="P895" s="17" t="s">
        <v>137</v>
      </c>
      <c r="Q895" s="14" t="s">
        <v>12</v>
      </c>
      <c r="R895" s="14" t="s">
        <v>15</v>
      </c>
      <c r="S895" s="14" t="s">
        <v>17</v>
      </c>
      <c r="T895" s="14" t="s">
        <v>143</v>
      </c>
    </row>
    <row r="896" spans="1:20" x14ac:dyDescent="0.3">
      <c r="A896" s="11">
        <v>44634.516655092593</v>
      </c>
      <c r="B896" s="11"/>
      <c r="C896" s="15">
        <v>44634</v>
      </c>
      <c r="D896" s="16">
        <v>0.51665509259259257</v>
      </c>
      <c r="E896" s="16"/>
      <c r="F896" s="13">
        <v>95.423749999999998</v>
      </c>
      <c r="G896" s="12">
        <v>90</v>
      </c>
      <c r="H896" s="12">
        <v>89.240000000000009</v>
      </c>
      <c r="I896" s="12">
        <v>100.88000000000001</v>
      </c>
      <c r="J896" s="12">
        <v>92.149999999999991</v>
      </c>
      <c r="K896" s="12">
        <v>95.06</v>
      </c>
      <c r="L896" s="12">
        <v>88.27</v>
      </c>
      <c r="M896" s="12">
        <v>103.79</v>
      </c>
      <c r="N896" s="12">
        <v>104</v>
      </c>
      <c r="O896" s="13">
        <v>95.423749999999998</v>
      </c>
      <c r="P896" s="17" t="s">
        <v>137</v>
      </c>
      <c r="Q896" s="14" t="s">
        <v>12</v>
      </c>
      <c r="R896" s="14" t="s">
        <v>15</v>
      </c>
      <c r="S896" s="14" t="s">
        <v>17</v>
      </c>
      <c r="T896" s="14" t="s">
        <v>143</v>
      </c>
    </row>
    <row r="897" spans="1:20" x14ac:dyDescent="0.3">
      <c r="A897" s="11">
        <v>44634.51734953704</v>
      </c>
      <c r="B897" s="11"/>
      <c r="C897" s="15">
        <v>44634</v>
      </c>
      <c r="D897" s="16">
        <v>0.51734953703703701</v>
      </c>
      <c r="E897" s="16"/>
      <c r="F897" s="13">
        <v>98.375</v>
      </c>
      <c r="G897" s="12">
        <v>92</v>
      </c>
      <c r="H897" s="12">
        <v>92</v>
      </c>
      <c r="I897" s="12">
        <v>104</v>
      </c>
      <c r="J897" s="12">
        <v>95</v>
      </c>
      <c r="K897" s="12">
        <v>98</v>
      </c>
      <c r="L897" s="12">
        <v>91</v>
      </c>
      <c r="M897" s="12">
        <v>107</v>
      </c>
      <c r="N897" s="12">
        <v>108</v>
      </c>
      <c r="O897" s="13">
        <v>98.375</v>
      </c>
      <c r="P897" s="17" t="s">
        <v>137</v>
      </c>
      <c r="Q897" s="14" t="s">
        <v>12</v>
      </c>
      <c r="R897" s="14" t="s">
        <v>15</v>
      </c>
      <c r="S897" s="14" t="s">
        <v>17</v>
      </c>
      <c r="T897" s="14" t="s">
        <v>143</v>
      </c>
    </row>
    <row r="898" spans="1:20" x14ac:dyDescent="0.3">
      <c r="A898" s="11">
        <v>44634.518043981479</v>
      </c>
      <c r="B898" s="11"/>
      <c r="C898" s="15">
        <v>44634</v>
      </c>
      <c r="D898" s="16">
        <v>0.51804398148148145</v>
      </c>
      <c r="E898" s="16"/>
      <c r="F898" s="13">
        <v>92.964375000000004</v>
      </c>
      <c r="G898" s="12">
        <v>91</v>
      </c>
      <c r="H898" s="12">
        <v>86.94</v>
      </c>
      <c r="I898" s="12">
        <v>98.28</v>
      </c>
      <c r="J898" s="12">
        <v>89.774999999999991</v>
      </c>
      <c r="K898" s="12">
        <v>92.61</v>
      </c>
      <c r="L898" s="12">
        <v>85.995000000000005</v>
      </c>
      <c r="M898" s="12">
        <v>101.11500000000001</v>
      </c>
      <c r="N898" s="12">
        <v>98</v>
      </c>
      <c r="O898" s="13">
        <v>92.964375000000004</v>
      </c>
      <c r="P898" s="17" t="s">
        <v>137</v>
      </c>
      <c r="Q898" s="14" t="s">
        <v>12</v>
      </c>
      <c r="R898" s="14" t="s">
        <v>15</v>
      </c>
      <c r="S898" s="14" t="s">
        <v>17</v>
      </c>
      <c r="T898" s="14" t="s">
        <v>143</v>
      </c>
    </row>
    <row r="899" spans="1:20" x14ac:dyDescent="0.3">
      <c r="A899" s="11">
        <v>44634.518055555556</v>
      </c>
      <c r="B899" s="11"/>
      <c r="C899" s="15">
        <v>44634</v>
      </c>
      <c r="D899" s="16">
        <v>0.5180555555555556</v>
      </c>
      <c r="E899" s="16"/>
      <c r="F899" s="13">
        <v>93.1</v>
      </c>
      <c r="G899" s="12">
        <v>85.5</v>
      </c>
      <c r="H899" s="12">
        <v>99</v>
      </c>
      <c r="I899" s="12">
        <v>98.8</v>
      </c>
      <c r="J899" s="12">
        <v>90.25</v>
      </c>
      <c r="K899" s="12">
        <v>93.1</v>
      </c>
      <c r="L899" s="12">
        <v>96</v>
      </c>
      <c r="M899" s="12">
        <v>90</v>
      </c>
      <c r="N899" s="12">
        <v>92.149999999999991</v>
      </c>
      <c r="O899" s="13">
        <v>93.1</v>
      </c>
      <c r="P899" s="17" t="s">
        <v>137</v>
      </c>
      <c r="Q899" s="14" t="s">
        <v>12</v>
      </c>
      <c r="R899" s="14" t="s">
        <v>15</v>
      </c>
      <c r="S899" s="14" t="s">
        <v>17</v>
      </c>
      <c r="T899" s="14" t="s">
        <v>143</v>
      </c>
    </row>
    <row r="900" spans="1:20" x14ac:dyDescent="0.3">
      <c r="A900" s="11">
        <v>44634.518738425926</v>
      </c>
      <c r="B900" s="11"/>
      <c r="C900" s="15">
        <v>44634</v>
      </c>
      <c r="D900" s="16">
        <v>0.51873842592592589</v>
      </c>
      <c r="E900" s="16"/>
      <c r="F900" s="13">
        <v>96.899374999999992</v>
      </c>
      <c r="G900" s="12">
        <v>93</v>
      </c>
      <c r="H900" s="12">
        <v>90.62</v>
      </c>
      <c r="I900" s="12">
        <v>102.44</v>
      </c>
      <c r="J900" s="12">
        <v>93.574999999999989</v>
      </c>
      <c r="K900" s="12">
        <v>96.53</v>
      </c>
      <c r="L900" s="12">
        <v>89.635000000000005</v>
      </c>
      <c r="M900" s="12">
        <v>105.39500000000001</v>
      </c>
      <c r="N900" s="12">
        <v>104</v>
      </c>
      <c r="O900" s="13">
        <v>96.899374999999992</v>
      </c>
      <c r="P900" s="17" t="s">
        <v>137</v>
      </c>
      <c r="Q900" s="14" t="s">
        <v>12</v>
      </c>
      <c r="R900" s="14" t="s">
        <v>15</v>
      </c>
      <c r="S900" s="14" t="s">
        <v>17</v>
      </c>
      <c r="T900" s="14" t="s">
        <v>143</v>
      </c>
    </row>
    <row r="901" spans="1:20" x14ac:dyDescent="0.3">
      <c r="A901" s="11">
        <v>44634.519432870373</v>
      </c>
      <c r="B901" s="11"/>
      <c r="C901" s="15">
        <v>44634</v>
      </c>
      <c r="D901" s="16">
        <v>0.51943287037037034</v>
      </c>
      <c r="E901" s="16"/>
      <c r="F901" s="13">
        <v>101.81812499999999</v>
      </c>
      <c r="G901" s="12">
        <v>93</v>
      </c>
      <c r="H901" s="12">
        <v>95.22</v>
      </c>
      <c r="I901" s="12">
        <v>107.64</v>
      </c>
      <c r="J901" s="12">
        <v>98.324999999999989</v>
      </c>
      <c r="K901" s="12">
        <v>101.42999999999999</v>
      </c>
      <c r="L901" s="12">
        <v>94.185000000000002</v>
      </c>
      <c r="M901" s="12">
        <v>110.745</v>
      </c>
      <c r="N901" s="12">
        <v>114</v>
      </c>
      <c r="O901" s="13">
        <v>101.81812499999999</v>
      </c>
      <c r="P901" s="17" t="s">
        <v>137</v>
      </c>
      <c r="Q901" s="14" t="s">
        <v>12</v>
      </c>
      <c r="R901" s="14" t="s">
        <v>15</v>
      </c>
      <c r="S901" s="14" t="s">
        <v>17</v>
      </c>
      <c r="T901" s="14" t="s">
        <v>143</v>
      </c>
    </row>
    <row r="902" spans="1:20" x14ac:dyDescent="0.3">
      <c r="A902" s="11">
        <v>44634.520127314812</v>
      </c>
      <c r="B902" s="11"/>
      <c r="C902" s="15">
        <v>44634</v>
      </c>
      <c r="D902" s="16">
        <v>0.52012731481481478</v>
      </c>
      <c r="E902" s="16"/>
      <c r="F902" s="13">
        <v>95.915625000000006</v>
      </c>
      <c r="G902" s="12">
        <v>93</v>
      </c>
      <c r="H902" s="12">
        <v>89.7</v>
      </c>
      <c r="I902" s="12">
        <v>101.4</v>
      </c>
      <c r="J902" s="12">
        <v>92.625</v>
      </c>
      <c r="K902" s="12">
        <v>95.55</v>
      </c>
      <c r="L902" s="12">
        <v>88.725000000000009</v>
      </c>
      <c r="M902" s="12">
        <v>104.325</v>
      </c>
      <c r="N902" s="12">
        <v>102</v>
      </c>
      <c r="O902" s="13">
        <v>95.915625000000006</v>
      </c>
      <c r="P902" s="17" t="s">
        <v>137</v>
      </c>
      <c r="Q902" s="14" t="s">
        <v>12</v>
      </c>
      <c r="R902" s="14" t="s">
        <v>15</v>
      </c>
      <c r="S902" s="14" t="s">
        <v>17</v>
      </c>
      <c r="T902" s="14" t="s">
        <v>143</v>
      </c>
    </row>
    <row r="903" spans="1:20" x14ac:dyDescent="0.3">
      <c r="A903" s="11">
        <v>44634.520821759259</v>
      </c>
      <c r="B903" s="11"/>
      <c r="C903" s="15">
        <v>44634</v>
      </c>
      <c r="D903" s="16">
        <v>0.52082175925925933</v>
      </c>
      <c r="E903" s="16"/>
      <c r="F903" s="13">
        <v>95.915625000000006</v>
      </c>
      <c r="G903" s="12">
        <v>102</v>
      </c>
      <c r="H903" s="12">
        <v>89.7</v>
      </c>
      <c r="I903" s="12">
        <v>101.4</v>
      </c>
      <c r="J903" s="12">
        <v>92.625</v>
      </c>
      <c r="K903" s="12">
        <v>95.55</v>
      </c>
      <c r="L903" s="12">
        <v>88.725000000000009</v>
      </c>
      <c r="M903" s="12">
        <v>104.325</v>
      </c>
      <c r="N903" s="12">
        <v>93</v>
      </c>
      <c r="O903" s="13">
        <v>95.915625000000006</v>
      </c>
      <c r="P903" s="17" t="s">
        <v>137</v>
      </c>
      <c r="Q903" s="14" t="s">
        <v>12</v>
      </c>
      <c r="R903" s="14" t="s">
        <v>15</v>
      </c>
      <c r="S903" s="14" t="s">
        <v>17</v>
      </c>
      <c r="T903" s="14" t="s">
        <v>143</v>
      </c>
    </row>
    <row r="904" spans="1:20" x14ac:dyDescent="0.3">
      <c r="A904" s="11">
        <v>44634.521516203706</v>
      </c>
      <c r="B904" s="11"/>
      <c r="C904" s="15">
        <v>44634</v>
      </c>
      <c r="D904" s="16">
        <v>0.52151620370370366</v>
      </c>
      <c r="E904" s="16"/>
      <c r="F904" s="13">
        <v>99.358750000000015</v>
      </c>
      <c r="G904" s="12">
        <v>119</v>
      </c>
      <c r="H904" s="12">
        <v>92.92</v>
      </c>
      <c r="I904" s="12">
        <v>105.04</v>
      </c>
      <c r="J904" s="12">
        <v>95.949999999999989</v>
      </c>
      <c r="K904" s="12">
        <v>98.98</v>
      </c>
      <c r="L904" s="12">
        <v>91.91</v>
      </c>
      <c r="M904" s="12">
        <v>108.07000000000001</v>
      </c>
      <c r="N904" s="12">
        <v>83</v>
      </c>
      <c r="O904" s="13">
        <v>99.358750000000015</v>
      </c>
      <c r="P904" s="17" t="s">
        <v>137</v>
      </c>
      <c r="Q904" s="14" t="s">
        <v>12</v>
      </c>
      <c r="R904" s="14" t="s">
        <v>15</v>
      </c>
      <c r="S904" s="14" t="s">
        <v>17</v>
      </c>
      <c r="T904" s="14" t="s">
        <v>143</v>
      </c>
    </row>
    <row r="905" spans="1:20" x14ac:dyDescent="0.3">
      <c r="A905" s="11">
        <v>44634.521527777775</v>
      </c>
      <c r="B905" s="11"/>
      <c r="C905" s="15">
        <v>44634</v>
      </c>
      <c r="D905" s="16">
        <v>0.52152777777777781</v>
      </c>
      <c r="E905" s="16"/>
      <c r="F905" s="13">
        <v>85.586666666666673</v>
      </c>
      <c r="G905" s="12">
        <v>78.599999999999994</v>
      </c>
      <c r="H905" s="12">
        <v>83</v>
      </c>
      <c r="I905" s="12">
        <v>90.826666666666668</v>
      </c>
      <c r="J905" s="12">
        <v>82.966666666666654</v>
      </c>
      <c r="K905" s="12">
        <v>85.586666666666659</v>
      </c>
      <c r="L905" s="12">
        <v>95</v>
      </c>
      <c r="M905" s="12">
        <v>84</v>
      </c>
      <c r="N905" s="12">
        <v>84.713333333333324</v>
      </c>
      <c r="O905" s="13">
        <v>85.586666666666673</v>
      </c>
      <c r="P905" s="17" t="s">
        <v>137</v>
      </c>
      <c r="Q905" s="14" t="s">
        <v>12</v>
      </c>
      <c r="R905" s="14" t="s">
        <v>15</v>
      </c>
      <c r="S905" s="14" t="s">
        <v>17</v>
      </c>
      <c r="T905" s="14" t="s">
        <v>143</v>
      </c>
    </row>
    <row r="906" spans="1:20" x14ac:dyDescent="0.3">
      <c r="A906" s="11">
        <v>44634.522210648145</v>
      </c>
      <c r="B906" s="11"/>
      <c r="C906" s="15">
        <v>44634</v>
      </c>
      <c r="D906" s="16">
        <v>0.52221064814814822</v>
      </c>
      <c r="E906" s="16"/>
      <c r="F906" s="13">
        <v>108.21250000000001</v>
      </c>
      <c r="G906" s="12">
        <v>136</v>
      </c>
      <c r="H906" s="12">
        <v>101.2</v>
      </c>
      <c r="I906" s="12">
        <v>114.4</v>
      </c>
      <c r="J906" s="12">
        <v>104.5</v>
      </c>
      <c r="K906" s="12">
        <v>107.8</v>
      </c>
      <c r="L906" s="12">
        <v>100.10000000000001</v>
      </c>
      <c r="M906" s="12">
        <v>117.7</v>
      </c>
      <c r="N906" s="12">
        <v>84</v>
      </c>
      <c r="O906" s="13">
        <v>108.21250000000001</v>
      </c>
      <c r="P906" s="17" t="s">
        <v>137</v>
      </c>
      <c r="Q906" s="14" t="s">
        <v>12</v>
      </c>
      <c r="R906" s="14" t="s">
        <v>15</v>
      </c>
      <c r="S906" s="14" t="s">
        <v>17</v>
      </c>
      <c r="T906" s="14" t="s">
        <v>143</v>
      </c>
    </row>
    <row r="907" spans="1:20" x14ac:dyDescent="0.3">
      <c r="A907" s="11">
        <v>44634.522615740738</v>
      </c>
      <c r="B907" s="11"/>
      <c r="C907" s="15">
        <v>44634</v>
      </c>
      <c r="D907" s="16">
        <v>0.52261574074074069</v>
      </c>
      <c r="E907" s="16"/>
      <c r="F907" s="13">
        <v>135.24</v>
      </c>
      <c r="G907" s="12">
        <v>138</v>
      </c>
      <c r="H907" s="12">
        <v>126.96000000000001</v>
      </c>
      <c r="I907" s="12">
        <v>143.52000000000001</v>
      </c>
      <c r="J907" s="12">
        <v>131.1</v>
      </c>
      <c r="K907" s="12">
        <v>135.24</v>
      </c>
      <c r="L907" s="12">
        <v>125.58</v>
      </c>
      <c r="M907" s="12">
        <v>147.66</v>
      </c>
      <c r="N907" s="12">
        <v>133.85999999999999</v>
      </c>
      <c r="O907" s="13">
        <v>135.24</v>
      </c>
      <c r="P907" s="17" t="s">
        <v>137</v>
      </c>
      <c r="Q907" s="14" t="s">
        <v>12</v>
      </c>
      <c r="R907" s="14" t="s">
        <v>15</v>
      </c>
      <c r="S907" s="14" t="s">
        <v>18</v>
      </c>
      <c r="T907" s="14" t="s">
        <v>143</v>
      </c>
    </row>
    <row r="908" spans="1:20" x14ac:dyDescent="0.3">
      <c r="A908" s="11">
        <v>44634.522905092592</v>
      </c>
      <c r="B908" s="11"/>
      <c r="C908" s="15">
        <v>44634</v>
      </c>
      <c r="D908" s="16">
        <v>0.52290509259259255</v>
      </c>
      <c r="E908" s="16"/>
      <c r="F908" s="13">
        <v>108.21250000000001</v>
      </c>
      <c r="G908" s="12">
        <v>138</v>
      </c>
      <c r="H908" s="12">
        <v>101.2</v>
      </c>
      <c r="I908" s="12">
        <v>114.4</v>
      </c>
      <c r="J908" s="12">
        <v>104.5</v>
      </c>
      <c r="K908" s="12">
        <v>107.8</v>
      </c>
      <c r="L908" s="12">
        <v>100.10000000000001</v>
      </c>
      <c r="M908" s="12">
        <v>117.7</v>
      </c>
      <c r="N908" s="12">
        <v>82</v>
      </c>
      <c r="O908" s="13">
        <v>108.21250000000001</v>
      </c>
      <c r="P908" s="17" t="s">
        <v>137</v>
      </c>
      <c r="Q908" s="14" t="s">
        <v>12</v>
      </c>
      <c r="R908" s="14" t="s">
        <v>15</v>
      </c>
      <c r="S908" s="14" t="s">
        <v>17</v>
      </c>
      <c r="T908" s="14" t="s">
        <v>143</v>
      </c>
    </row>
    <row r="909" spans="1:20" x14ac:dyDescent="0.3">
      <c r="A909" s="11">
        <v>44634.523599537039</v>
      </c>
      <c r="B909" s="11"/>
      <c r="C909" s="15">
        <v>44634</v>
      </c>
      <c r="D909" s="16">
        <v>0.5235995370370371</v>
      </c>
      <c r="E909" s="16"/>
      <c r="F909" s="13">
        <v>94.931875000000005</v>
      </c>
      <c r="G909" s="12">
        <v>111</v>
      </c>
      <c r="H909" s="12">
        <v>88.78</v>
      </c>
      <c r="I909" s="12">
        <v>100.36</v>
      </c>
      <c r="J909" s="12">
        <v>91.674999999999997</v>
      </c>
      <c r="K909" s="12">
        <v>94.57</v>
      </c>
      <c r="L909" s="12">
        <v>87.814999999999998</v>
      </c>
      <c r="M909" s="12">
        <v>103.25500000000001</v>
      </c>
      <c r="N909" s="12">
        <v>82</v>
      </c>
      <c r="O909" s="13">
        <v>94.931875000000005</v>
      </c>
      <c r="P909" s="17" t="s">
        <v>137</v>
      </c>
      <c r="Q909" s="14" t="s">
        <v>12</v>
      </c>
      <c r="R909" s="14" t="s">
        <v>15</v>
      </c>
      <c r="S909" s="14" t="s">
        <v>17</v>
      </c>
      <c r="T909" s="14" t="s">
        <v>143</v>
      </c>
    </row>
    <row r="910" spans="1:20" x14ac:dyDescent="0.3">
      <c r="A910" s="11">
        <v>44634.524293981478</v>
      </c>
      <c r="B910" s="11"/>
      <c r="C910" s="15">
        <v>44634</v>
      </c>
      <c r="D910" s="16">
        <v>0.52429398148148143</v>
      </c>
      <c r="E910" s="16"/>
      <c r="F910" s="13">
        <v>98.375</v>
      </c>
      <c r="G910" s="12">
        <v>111</v>
      </c>
      <c r="H910" s="12">
        <v>92</v>
      </c>
      <c r="I910" s="12">
        <v>104</v>
      </c>
      <c r="J910" s="12">
        <v>95</v>
      </c>
      <c r="K910" s="12">
        <v>98</v>
      </c>
      <c r="L910" s="12">
        <v>91</v>
      </c>
      <c r="M910" s="12">
        <v>107</v>
      </c>
      <c r="N910" s="12">
        <v>89</v>
      </c>
      <c r="O910" s="13">
        <v>98.375</v>
      </c>
      <c r="P910" s="17" t="s">
        <v>137</v>
      </c>
      <c r="Q910" s="14" t="s">
        <v>12</v>
      </c>
      <c r="R910" s="14" t="s">
        <v>15</v>
      </c>
      <c r="S910" s="14" t="s">
        <v>17</v>
      </c>
      <c r="T910" s="14" t="s">
        <v>143</v>
      </c>
    </row>
    <row r="911" spans="1:20" x14ac:dyDescent="0.3">
      <c r="A911" s="11">
        <v>44634.524988425925</v>
      </c>
      <c r="B911" s="11"/>
      <c r="C911" s="15">
        <v>44634</v>
      </c>
      <c r="D911" s="16">
        <v>0.52498842592592598</v>
      </c>
      <c r="E911" s="16"/>
      <c r="F911" s="13">
        <v>117.60000000000001</v>
      </c>
      <c r="G911" s="12">
        <v>120</v>
      </c>
      <c r="H911" s="12">
        <v>110.4</v>
      </c>
      <c r="I911" s="12">
        <v>124.80000000000001</v>
      </c>
      <c r="J911" s="12">
        <v>114</v>
      </c>
      <c r="K911" s="12">
        <v>117.6</v>
      </c>
      <c r="L911" s="12">
        <v>109.2</v>
      </c>
      <c r="M911" s="12">
        <v>128.4</v>
      </c>
      <c r="N911" s="12">
        <v>116.39999999999999</v>
      </c>
      <c r="O911" s="13">
        <v>117.60000000000001</v>
      </c>
      <c r="P911" s="17" t="s">
        <v>137</v>
      </c>
      <c r="Q911" s="14" t="s">
        <v>12</v>
      </c>
      <c r="R911" s="14" t="s">
        <v>15</v>
      </c>
      <c r="S911" s="14" t="s">
        <v>17</v>
      </c>
      <c r="T911" s="14" t="s">
        <v>143</v>
      </c>
    </row>
    <row r="912" spans="1:20" x14ac:dyDescent="0.3">
      <c r="A912" s="11">
        <v>44634.525000000001</v>
      </c>
      <c r="B912" s="11"/>
      <c r="C912" s="15">
        <v>44634</v>
      </c>
      <c r="D912" s="16">
        <v>0.52500000000000002</v>
      </c>
      <c r="E912" s="16"/>
      <c r="F912" s="13">
        <v>93.426666666666677</v>
      </c>
      <c r="G912" s="12">
        <v>85.8</v>
      </c>
      <c r="H912" s="12">
        <v>105</v>
      </c>
      <c r="I912" s="12">
        <v>99.146666666666661</v>
      </c>
      <c r="J912" s="12">
        <v>90.566666666666663</v>
      </c>
      <c r="K912" s="12">
        <v>93.426666666666662</v>
      </c>
      <c r="L912" s="12">
        <v>94</v>
      </c>
      <c r="M912" s="12">
        <v>87</v>
      </c>
      <c r="N912" s="12">
        <v>92.473333333333329</v>
      </c>
      <c r="O912" s="13">
        <v>93.426666666666677</v>
      </c>
      <c r="P912" s="17" t="s">
        <v>137</v>
      </c>
      <c r="Q912" s="14" t="s">
        <v>12</v>
      </c>
      <c r="R912" s="14" t="s">
        <v>15</v>
      </c>
      <c r="S912" s="14" t="s">
        <v>17</v>
      </c>
      <c r="T912" s="14" t="s">
        <v>143</v>
      </c>
    </row>
    <row r="913" spans="1:20" x14ac:dyDescent="0.3">
      <c r="A913" s="11">
        <v>44634.525682870371</v>
      </c>
      <c r="B913" s="11"/>
      <c r="C913" s="15">
        <v>44634</v>
      </c>
      <c r="D913" s="16">
        <v>0.52568287037037031</v>
      </c>
      <c r="E913" s="16"/>
      <c r="F913" s="13">
        <v>101.32625000000002</v>
      </c>
      <c r="G913" s="12">
        <v>115</v>
      </c>
      <c r="H913" s="12">
        <v>94.76</v>
      </c>
      <c r="I913" s="12">
        <v>107.12</v>
      </c>
      <c r="J913" s="12">
        <v>97.85</v>
      </c>
      <c r="K913" s="12">
        <v>100.94</v>
      </c>
      <c r="L913" s="12">
        <v>93.73</v>
      </c>
      <c r="M913" s="12">
        <v>110.21000000000001</v>
      </c>
      <c r="N913" s="12">
        <v>91</v>
      </c>
      <c r="O913" s="13">
        <v>101.32625000000002</v>
      </c>
      <c r="P913" s="17" t="s">
        <v>137</v>
      </c>
      <c r="Q913" s="14" t="s">
        <v>12</v>
      </c>
      <c r="R913" s="14" t="s">
        <v>15</v>
      </c>
      <c r="S913" s="14" t="s">
        <v>17</v>
      </c>
      <c r="T913" s="14" t="s">
        <v>143</v>
      </c>
    </row>
    <row r="914" spans="1:20" x14ac:dyDescent="0.3">
      <c r="A914" s="11">
        <v>44634.526377314818</v>
      </c>
      <c r="B914" s="11"/>
      <c r="C914" s="15">
        <v>44634</v>
      </c>
      <c r="D914" s="16">
        <v>0.52637731481481487</v>
      </c>
      <c r="E914" s="16"/>
      <c r="F914" s="13">
        <v>99.358750000000015</v>
      </c>
      <c r="G914" s="12">
        <v>110</v>
      </c>
      <c r="H914" s="12">
        <v>92.92</v>
      </c>
      <c r="I914" s="12">
        <v>105.04</v>
      </c>
      <c r="J914" s="12">
        <v>95.949999999999989</v>
      </c>
      <c r="K914" s="12">
        <v>98.98</v>
      </c>
      <c r="L914" s="12">
        <v>91.91</v>
      </c>
      <c r="M914" s="12">
        <v>108.07000000000001</v>
      </c>
      <c r="N914" s="12">
        <v>92</v>
      </c>
      <c r="O914" s="13">
        <v>99.358750000000015</v>
      </c>
      <c r="P914" s="17" t="s">
        <v>137</v>
      </c>
      <c r="Q914" s="14" t="s">
        <v>12</v>
      </c>
      <c r="R914" s="14" t="s">
        <v>15</v>
      </c>
      <c r="S914" s="14" t="s">
        <v>17</v>
      </c>
      <c r="T914" s="14" t="s">
        <v>143</v>
      </c>
    </row>
    <row r="915" spans="1:20" x14ac:dyDescent="0.3">
      <c r="A915" s="11">
        <v>44634.527071759258</v>
      </c>
      <c r="B915" s="11"/>
      <c r="C915" s="15">
        <v>44634</v>
      </c>
      <c r="D915" s="16">
        <v>0.5270717592592592</v>
      </c>
      <c r="E915" s="16"/>
      <c r="F915" s="13">
        <v>95.423749999999998</v>
      </c>
      <c r="G915" s="12">
        <v>106</v>
      </c>
      <c r="H915" s="12">
        <v>89.240000000000009</v>
      </c>
      <c r="I915" s="12">
        <v>100.88000000000001</v>
      </c>
      <c r="J915" s="12">
        <v>92.149999999999991</v>
      </c>
      <c r="K915" s="12">
        <v>95.06</v>
      </c>
      <c r="L915" s="12">
        <v>88.27</v>
      </c>
      <c r="M915" s="12">
        <v>103.79</v>
      </c>
      <c r="N915" s="12">
        <v>88</v>
      </c>
      <c r="O915" s="13">
        <v>95.423749999999998</v>
      </c>
      <c r="P915" s="17" t="s">
        <v>137</v>
      </c>
      <c r="Q915" s="14" t="s">
        <v>12</v>
      </c>
      <c r="R915" s="14" t="s">
        <v>15</v>
      </c>
      <c r="S915" s="14" t="s">
        <v>17</v>
      </c>
      <c r="T915" s="14" t="s">
        <v>143</v>
      </c>
    </row>
    <row r="916" spans="1:20" x14ac:dyDescent="0.3">
      <c r="A916" s="11">
        <v>44634.527766203704</v>
      </c>
      <c r="B916" s="11"/>
      <c r="C916" s="15">
        <v>44634</v>
      </c>
      <c r="D916" s="16">
        <v>0.52776620370370375</v>
      </c>
      <c r="E916" s="16"/>
      <c r="F916" s="13">
        <v>96.407500000000013</v>
      </c>
      <c r="G916" s="12">
        <v>110</v>
      </c>
      <c r="H916" s="12">
        <v>90.160000000000011</v>
      </c>
      <c r="I916" s="12">
        <v>101.92</v>
      </c>
      <c r="J916" s="12">
        <v>93.1</v>
      </c>
      <c r="K916" s="12">
        <v>96.039999999999992</v>
      </c>
      <c r="L916" s="12">
        <v>89.18</v>
      </c>
      <c r="M916" s="12">
        <v>104.86</v>
      </c>
      <c r="N916" s="12">
        <v>86</v>
      </c>
      <c r="O916" s="13">
        <v>96.407500000000013</v>
      </c>
      <c r="P916" s="17" t="s">
        <v>137</v>
      </c>
      <c r="Q916" s="14" t="s">
        <v>12</v>
      </c>
      <c r="R916" s="14" t="s">
        <v>15</v>
      </c>
      <c r="S916" s="14" t="s">
        <v>17</v>
      </c>
      <c r="T916" s="14" t="s">
        <v>143</v>
      </c>
    </row>
    <row r="917" spans="1:20" x14ac:dyDescent="0.3">
      <c r="A917" s="11">
        <v>44634.528460648151</v>
      </c>
      <c r="B917" s="11"/>
      <c r="C917" s="15">
        <v>44634</v>
      </c>
      <c r="D917" s="16">
        <v>0.52846064814814808</v>
      </c>
      <c r="E917" s="16"/>
      <c r="F917" s="13">
        <v>97.391249999999985</v>
      </c>
      <c r="G917" s="12">
        <v>111</v>
      </c>
      <c r="H917" s="12">
        <v>91.08</v>
      </c>
      <c r="I917" s="12">
        <v>102.96000000000001</v>
      </c>
      <c r="J917" s="12">
        <v>94.05</v>
      </c>
      <c r="K917" s="12">
        <v>97.02</v>
      </c>
      <c r="L917" s="12">
        <v>90.09</v>
      </c>
      <c r="M917" s="12">
        <v>105.93</v>
      </c>
      <c r="N917" s="12">
        <v>87</v>
      </c>
      <c r="O917" s="13">
        <v>97.391249999999985</v>
      </c>
      <c r="P917" s="17" t="s">
        <v>137</v>
      </c>
      <c r="Q917" s="14" t="s">
        <v>12</v>
      </c>
      <c r="R917" s="14" t="s">
        <v>15</v>
      </c>
      <c r="S917" s="14" t="s">
        <v>17</v>
      </c>
      <c r="T917" s="14" t="s">
        <v>143</v>
      </c>
    </row>
    <row r="918" spans="1:20" x14ac:dyDescent="0.3">
      <c r="A918" s="11">
        <v>44634.52847222222</v>
      </c>
      <c r="B918" s="11"/>
      <c r="C918" s="15">
        <v>44634</v>
      </c>
      <c r="D918" s="16">
        <v>0.52847222222222223</v>
      </c>
      <c r="E918" s="16"/>
      <c r="F918" s="13">
        <v>96.693333333333342</v>
      </c>
      <c r="G918" s="12">
        <v>88.800000000000011</v>
      </c>
      <c r="H918" s="12">
        <v>109</v>
      </c>
      <c r="I918" s="12">
        <v>102.61333333333334</v>
      </c>
      <c r="J918" s="12">
        <v>93.733333333333334</v>
      </c>
      <c r="K918" s="12">
        <v>96.693333333333342</v>
      </c>
      <c r="L918" s="12">
        <v>92</v>
      </c>
      <c r="M918" s="12">
        <v>95</v>
      </c>
      <c r="N918" s="12">
        <v>95.706666666666663</v>
      </c>
      <c r="O918" s="13">
        <v>96.693333333333342</v>
      </c>
      <c r="P918" s="17" t="s">
        <v>137</v>
      </c>
      <c r="Q918" s="14" t="s">
        <v>12</v>
      </c>
      <c r="R918" s="14" t="s">
        <v>15</v>
      </c>
      <c r="S918" s="14" t="s">
        <v>17</v>
      </c>
      <c r="T918" s="14" t="s">
        <v>143</v>
      </c>
    </row>
    <row r="919" spans="1:20" x14ac:dyDescent="0.3">
      <c r="A919" s="11">
        <v>44634.52915509259</v>
      </c>
      <c r="B919" s="11"/>
      <c r="C919" s="15">
        <v>44634</v>
      </c>
      <c r="D919" s="16">
        <v>0.52915509259259264</v>
      </c>
      <c r="E919" s="16"/>
      <c r="F919" s="13">
        <v>97.391249999999985</v>
      </c>
      <c r="G919" s="12">
        <v>114</v>
      </c>
      <c r="H919" s="12">
        <v>91.08</v>
      </c>
      <c r="I919" s="12">
        <v>102.96000000000001</v>
      </c>
      <c r="J919" s="12">
        <v>94.05</v>
      </c>
      <c r="K919" s="12">
        <v>97.02</v>
      </c>
      <c r="L919" s="12">
        <v>90.09</v>
      </c>
      <c r="M919" s="12">
        <v>105.93</v>
      </c>
      <c r="N919" s="12">
        <v>84</v>
      </c>
      <c r="O919" s="13">
        <v>97.391249999999985</v>
      </c>
      <c r="P919" s="17" t="s">
        <v>137</v>
      </c>
      <c r="Q919" s="14" t="s">
        <v>12</v>
      </c>
      <c r="R919" s="14" t="s">
        <v>15</v>
      </c>
      <c r="S919" s="14" t="s">
        <v>17</v>
      </c>
      <c r="T919" s="14" t="s">
        <v>143</v>
      </c>
    </row>
    <row r="920" spans="1:20" x14ac:dyDescent="0.3">
      <c r="A920" s="11">
        <v>44634.529849537037</v>
      </c>
      <c r="B920" s="11"/>
      <c r="C920" s="15">
        <v>44634</v>
      </c>
      <c r="D920" s="16">
        <v>0.52984953703703697</v>
      </c>
      <c r="E920" s="16"/>
      <c r="F920" s="13">
        <v>101.32625</v>
      </c>
      <c r="G920" s="12">
        <v>111</v>
      </c>
      <c r="H920" s="12">
        <v>94.76</v>
      </c>
      <c r="I920" s="12">
        <v>107.12</v>
      </c>
      <c r="J920" s="12">
        <v>97.85</v>
      </c>
      <c r="K920" s="12">
        <v>100.94</v>
      </c>
      <c r="L920" s="12">
        <v>93.73</v>
      </c>
      <c r="M920" s="12">
        <v>110.21000000000001</v>
      </c>
      <c r="N920" s="12">
        <v>95</v>
      </c>
      <c r="O920" s="13">
        <v>101.32625</v>
      </c>
      <c r="P920" s="17" t="s">
        <v>137</v>
      </c>
      <c r="Q920" s="14" t="s">
        <v>12</v>
      </c>
      <c r="R920" s="14" t="s">
        <v>15</v>
      </c>
      <c r="S920" s="14" t="s">
        <v>17</v>
      </c>
      <c r="T920" s="14" t="s">
        <v>143</v>
      </c>
    </row>
    <row r="921" spans="1:20" x14ac:dyDescent="0.3">
      <c r="A921" s="11">
        <v>44634.530543981484</v>
      </c>
      <c r="B921" s="11"/>
      <c r="C921" s="15">
        <v>44634</v>
      </c>
      <c r="D921" s="16">
        <v>0.53054398148148152</v>
      </c>
      <c r="E921" s="16"/>
      <c r="F921" s="13">
        <v>100.83437499999999</v>
      </c>
      <c r="G921" s="12">
        <v>112</v>
      </c>
      <c r="H921" s="12">
        <v>94.3</v>
      </c>
      <c r="I921" s="12">
        <v>106.60000000000001</v>
      </c>
      <c r="J921" s="12">
        <v>97.375</v>
      </c>
      <c r="K921" s="12">
        <v>100.45</v>
      </c>
      <c r="L921" s="12">
        <v>93.275000000000006</v>
      </c>
      <c r="M921" s="12">
        <v>109.67500000000001</v>
      </c>
      <c r="N921" s="12">
        <v>93</v>
      </c>
      <c r="O921" s="13">
        <v>100.83437499999999</v>
      </c>
      <c r="P921" s="17" t="s">
        <v>137</v>
      </c>
      <c r="Q921" s="14" t="s">
        <v>12</v>
      </c>
      <c r="R921" s="14" t="s">
        <v>15</v>
      </c>
      <c r="S921" s="14" t="s">
        <v>17</v>
      </c>
      <c r="T921" s="14" t="s">
        <v>143</v>
      </c>
    </row>
    <row r="922" spans="1:20" x14ac:dyDescent="0.3">
      <c r="A922" s="11">
        <v>44634.530925925923</v>
      </c>
      <c r="B922" s="11"/>
      <c r="C922" s="15">
        <v>44634</v>
      </c>
      <c r="D922" s="16">
        <v>0.53092592592592591</v>
      </c>
      <c r="E922" s="16"/>
      <c r="F922" s="13">
        <v>83.411249999999995</v>
      </c>
      <c r="G922" s="12">
        <v>78.3</v>
      </c>
      <c r="H922" s="12">
        <v>80.040000000000006</v>
      </c>
      <c r="I922" s="12">
        <v>90.48</v>
      </c>
      <c r="J922" s="12">
        <v>82.649999999999991</v>
      </c>
      <c r="K922" s="12">
        <v>85.26</v>
      </c>
      <c r="L922" s="12">
        <v>79.17</v>
      </c>
      <c r="M922" s="12">
        <v>87</v>
      </c>
      <c r="N922" s="12">
        <v>84.39</v>
      </c>
      <c r="O922" s="13">
        <v>83.411249999999995</v>
      </c>
      <c r="P922" s="17" t="s">
        <v>137</v>
      </c>
      <c r="Q922" s="14" t="s">
        <v>12</v>
      </c>
      <c r="R922" s="14" t="s">
        <v>15</v>
      </c>
      <c r="S922" s="14" t="s">
        <v>17</v>
      </c>
      <c r="T922" s="14" t="s">
        <v>143</v>
      </c>
    </row>
    <row r="923" spans="1:20" x14ac:dyDescent="0.3">
      <c r="A923" s="11">
        <v>44634.531238425923</v>
      </c>
      <c r="B923" s="11"/>
      <c r="C923" s="15">
        <v>44634</v>
      </c>
      <c r="D923" s="16">
        <v>0.53123842592592596</v>
      </c>
      <c r="E923" s="16"/>
      <c r="F923" s="13">
        <v>99.850625000000008</v>
      </c>
      <c r="G923" s="12">
        <v>109</v>
      </c>
      <c r="H923" s="12">
        <v>93.38000000000001</v>
      </c>
      <c r="I923" s="12">
        <v>105.56</v>
      </c>
      <c r="J923" s="12">
        <v>96.424999999999997</v>
      </c>
      <c r="K923" s="12">
        <v>99.47</v>
      </c>
      <c r="L923" s="12">
        <v>92.365000000000009</v>
      </c>
      <c r="M923" s="12">
        <v>108.605</v>
      </c>
      <c r="N923" s="12">
        <v>94</v>
      </c>
      <c r="O923" s="13">
        <v>99.850625000000008</v>
      </c>
      <c r="P923" s="17" t="s">
        <v>137</v>
      </c>
      <c r="Q923" s="14" t="s">
        <v>12</v>
      </c>
      <c r="R923" s="14" t="s">
        <v>15</v>
      </c>
      <c r="S923" s="14" t="s">
        <v>17</v>
      </c>
      <c r="T923" s="14" t="s">
        <v>143</v>
      </c>
    </row>
    <row r="924" spans="1:20" x14ac:dyDescent="0.3">
      <c r="A924" s="11">
        <v>44634.53193287037</v>
      </c>
      <c r="B924" s="11"/>
      <c r="C924" s="15">
        <v>44634</v>
      </c>
      <c r="D924" s="16">
        <v>0.5319328703703704</v>
      </c>
      <c r="E924" s="16"/>
      <c r="F924" s="13">
        <v>102.375</v>
      </c>
      <c r="G924" s="12">
        <v>112</v>
      </c>
      <c r="H924" s="12">
        <v>96.600000000000009</v>
      </c>
      <c r="I924" s="12">
        <v>109.2</v>
      </c>
      <c r="J924" s="12">
        <v>99.75</v>
      </c>
      <c r="K924" s="12">
        <v>102.89999999999999</v>
      </c>
      <c r="L924" s="12">
        <v>95.55</v>
      </c>
      <c r="M924" s="12">
        <v>97</v>
      </c>
      <c r="N924" s="12">
        <v>106</v>
      </c>
      <c r="O924" s="13">
        <v>102.375</v>
      </c>
      <c r="P924" s="17" t="s">
        <v>137</v>
      </c>
      <c r="Q924" s="14" t="s">
        <v>12</v>
      </c>
      <c r="R924" s="14" t="s">
        <v>15</v>
      </c>
      <c r="S924" s="14" t="s">
        <v>17</v>
      </c>
      <c r="T924" s="14" t="s">
        <v>143</v>
      </c>
    </row>
    <row r="925" spans="1:20" x14ac:dyDescent="0.3">
      <c r="A925" s="11">
        <v>44634.531944444447</v>
      </c>
      <c r="B925" s="11"/>
      <c r="C925" s="15">
        <v>44634</v>
      </c>
      <c r="D925" s="16">
        <v>0.53194444444444444</v>
      </c>
      <c r="E925" s="16"/>
      <c r="F925" s="13">
        <v>95.713333333333338</v>
      </c>
      <c r="G925" s="12">
        <v>87.9</v>
      </c>
      <c r="H925" s="12">
        <v>83</v>
      </c>
      <c r="I925" s="12">
        <v>101.57333333333334</v>
      </c>
      <c r="J925" s="12">
        <v>92.783333333333331</v>
      </c>
      <c r="K925" s="12">
        <v>95.713333333333338</v>
      </c>
      <c r="L925" s="12">
        <v>113</v>
      </c>
      <c r="M925" s="12">
        <v>97</v>
      </c>
      <c r="N925" s="12">
        <v>94.736666666666665</v>
      </c>
      <c r="O925" s="13">
        <v>95.713333333333338</v>
      </c>
      <c r="P925" s="17" t="s">
        <v>137</v>
      </c>
      <c r="Q925" s="14" t="s">
        <v>12</v>
      </c>
      <c r="R925" s="14" t="s">
        <v>15</v>
      </c>
      <c r="S925" s="14" t="s">
        <v>17</v>
      </c>
      <c r="T925" s="14" t="s">
        <v>143</v>
      </c>
    </row>
    <row r="926" spans="1:20" x14ac:dyDescent="0.3">
      <c r="A926" s="11">
        <v>44634.532592592594</v>
      </c>
      <c r="B926" s="11"/>
      <c r="C926" s="15">
        <v>44634</v>
      </c>
      <c r="D926" s="16">
        <v>0.53259259259259262</v>
      </c>
      <c r="E926" s="16"/>
      <c r="F926" s="13">
        <v>78.617500000000007</v>
      </c>
      <c r="G926" s="12">
        <v>73.8</v>
      </c>
      <c r="H926" s="12">
        <v>75.44</v>
      </c>
      <c r="I926" s="12">
        <v>85.28</v>
      </c>
      <c r="J926" s="12">
        <v>77.899999999999991</v>
      </c>
      <c r="K926" s="12">
        <v>80.36</v>
      </c>
      <c r="L926" s="12">
        <v>74.62</v>
      </c>
      <c r="M926" s="12">
        <v>82</v>
      </c>
      <c r="N926" s="12">
        <v>79.539999999999992</v>
      </c>
      <c r="O926" s="13">
        <v>78.617500000000007</v>
      </c>
      <c r="P926" s="17" t="s">
        <v>137</v>
      </c>
      <c r="Q926" s="14" t="s">
        <v>12</v>
      </c>
      <c r="R926" s="14" t="s">
        <v>15</v>
      </c>
      <c r="S926" s="14" t="s">
        <v>17</v>
      </c>
      <c r="T926" s="14" t="s">
        <v>143</v>
      </c>
    </row>
    <row r="927" spans="1:20" x14ac:dyDescent="0.3">
      <c r="A927" s="11">
        <v>44634.532627314817</v>
      </c>
      <c r="B927" s="11"/>
      <c r="C927" s="15">
        <v>44634</v>
      </c>
      <c r="D927" s="16">
        <v>0.53262731481481485</v>
      </c>
      <c r="E927" s="16"/>
      <c r="F927" s="13">
        <v>104.27749999999999</v>
      </c>
      <c r="G927" s="12">
        <v>107</v>
      </c>
      <c r="H927" s="12">
        <v>97.52000000000001</v>
      </c>
      <c r="I927" s="12">
        <v>110.24000000000001</v>
      </c>
      <c r="J927" s="12">
        <v>100.69999999999999</v>
      </c>
      <c r="K927" s="12">
        <v>103.88</v>
      </c>
      <c r="L927" s="12">
        <v>96.460000000000008</v>
      </c>
      <c r="M927" s="12">
        <v>113.42</v>
      </c>
      <c r="N927" s="12">
        <v>105</v>
      </c>
      <c r="O927" s="13">
        <v>104.27749999999999</v>
      </c>
      <c r="P927" s="17" t="s">
        <v>137</v>
      </c>
      <c r="Q927" s="14" t="s">
        <v>12</v>
      </c>
      <c r="R927" s="14" t="s">
        <v>15</v>
      </c>
      <c r="S927" s="14" t="s">
        <v>17</v>
      </c>
      <c r="T927" s="14" t="s">
        <v>143</v>
      </c>
    </row>
    <row r="928" spans="1:20" x14ac:dyDescent="0.3">
      <c r="A928" s="11">
        <v>44634.533321759256</v>
      </c>
      <c r="B928" s="11"/>
      <c r="C928" s="15">
        <v>44634</v>
      </c>
      <c r="D928" s="16">
        <v>0.53332175925925929</v>
      </c>
      <c r="E928" s="16"/>
      <c r="F928" s="13">
        <v>108.70437500000001</v>
      </c>
      <c r="G928" s="12">
        <v>116</v>
      </c>
      <c r="H928" s="12">
        <v>101.66000000000001</v>
      </c>
      <c r="I928" s="12">
        <v>114.92</v>
      </c>
      <c r="J928" s="12">
        <v>104.97499999999999</v>
      </c>
      <c r="K928" s="12">
        <v>108.28999999999999</v>
      </c>
      <c r="L928" s="12">
        <v>100.55500000000001</v>
      </c>
      <c r="M928" s="12">
        <v>118.23500000000001</v>
      </c>
      <c r="N928" s="12">
        <v>105</v>
      </c>
      <c r="O928" s="13">
        <v>108.70437500000001</v>
      </c>
      <c r="P928" s="17" t="s">
        <v>137</v>
      </c>
      <c r="Q928" s="14" t="s">
        <v>12</v>
      </c>
      <c r="R928" s="14" t="s">
        <v>15</v>
      </c>
      <c r="S928" s="14" t="s">
        <v>17</v>
      </c>
      <c r="T928" s="14" t="s">
        <v>143</v>
      </c>
    </row>
    <row r="929" spans="1:20" x14ac:dyDescent="0.3">
      <c r="A929" s="11">
        <v>44634.533784722225</v>
      </c>
      <c r="B929" s="11"/>
      <c r="C929" s="15">
        <v>44634</v>
      </c>
      <c r="D929" s="16">
        <v>0.53378472222222217</v>
      </c>
      <c r="E929" s="16"/>
      <c r="F929" s="13">
        <v>115.64</v>
      </c>
      <c r="G929" s="12">
        <v>118</v>
      </c>
      <c r="H929" s="12">
        <v>108.56</v>
      </c>
      <c r="I929" s="12">
        <v>122.72</v>
      </c>
      <c r="J929" s="12">
        <v>112.1</v>
      </c>
      <c r="K929" s="12">
        <v>115.64</v>
      </c>
      <c r="L929" s="12">
        <v>107.38000000000001</v>
      </c>
      <c r="M929" s="12">
        <v>126.26</v>
      </c>
      <c r="N929" s="12">
        <v>114.46</v>
      </c>
      <c r="O929" s="13">
        <v>115.64</v>
      </c>
      <c r="P929" s="17" t="s">
        <v>137</v>
      </c>
      <c r="Q929" s="14" t="s">
        <v>12</v>
      </c>
      <c r="R929" s="14" t="s">
        <v>15</v>
      </c>
      <c r="S929" s="14" t="s">
        <v>17</v>
      </c>
      <c r="T929" s="14" t="s">
        <v>143</v>
      </c>
    </row>
    <row r="930" spans="1:20" x14ac:dyDescent="0.3">
      <c r="A930" s="11">
        <v>44634.533900462964</v>
      </c>
      <c r="B930" s="11"/>
      <c r="C930" s="15">
        <v>44634</v>
      </c>
      <c r="D930" s="16">
        <v>0.53390046296296301</v>
      </c>
      <c r="E930" s="16"/>
      <c r="F930" s="13">
        <v>117.60000000000001</v>
      </c>
      <c r="G930" s="12">
        <v>120</v>
      </c>
      <c r="H930" s="12">
        <v>110.4</v>
      </c>
      <c r="I930" s="12">
        <v>124.80000000000001</v>
      </c>
      <c r="J930" s="12">
        <v>114</v>
      </c>
      <c r="K930" s="12">
        <v>117.6</v>
      </c>
      <c r="L930" s="12">
        <v>109.2</v>
      </c>
      <c r="M930" s="12">
        <v>128.4</v>
      </c>
      <c r="N930" s="12">
        <v>116.39999999999999</v>
      </c>
      <c r="O930" s="13">
        <v>117.60000000000001</v>
      </c>
      <c r="P930" s="17" t="s">
        <v>137</v>
      </c>
      <c r="Q930" s="14" t="s">
        <v>12</v>
      </c>
      <c r="R930" s="14" t="s">
        <v>15</v>
      </c>
      <c r="S930" s="14" t="s">
        <v>17</v>
      </c>
      <c r="T930" s="14" t="s">
        <v>143</v>
      </c>
    </row>
    <row r="931" spans="1:20" x14ac:dyDescent="0.3">
      <c r="A931" s="11">
        <v>44634.534016203703</v>
      </c>
      <c r="B931" s="11"/>
      <c r="C931" s="15">
        <v>44634</v>
      </c>
      <c r="D931" s="16">
        <v>0.53401620370370373</v>
      </c>
      <c r="E931" s="16"/>
      <c r="F931" s="13">
        <v>104.27749999999999</v>
      </c>
      <c r="G931" s="12">
        <v>118</v>
      </c>
      <c r="H931" s="12">
        <v>97.52000000000001</v>
      </c>
      <c r="I931" s="12">
        <v>110.24000000000001</v>
      </c>
      <c r="J931" s="12">
        <v>100.69999999999999</v>
      </c>
      <c r="K931" s="12">
        <v>103.88</v>
      </c>
      <c r="L931" s="12">
        <v>96.460000000000008</v>
      </c>
      <c r="M931" s="12">
        <v>113.42</v>
      </c>
      <c r="N931" s="12">
        <v>94</v>
      </c>
      <c r="O931" s="13">
        <v>104.27749999999999</v>
      </c>
      <c r="P931" s="17" t="s">
        <v>137</v>
      </c>
      <c r="Q931" s="14" t="s">
        <v>12</v>
      </c>
      <c r="R931" s="14" t="s">
        <v>15</v>
      </c>
      <c r="S931" s="14" t="s">
        <v>17</v>
      </c>
      <c r="T931" s="14" t="s">
        <v>143</v>
      </c>
    </row>
    <row r="932" spans="1:20" x14ac:dyDescent="0.3">
      <c r="A932" s="11">
        <v>44634.534155092595</v>
      </c>
      <c r="B932" s="11"/>
      <c r="C932" s="15">
        <v>44634</v>
      </c>
      <c r="D932" s="16">
        <v>0.53415509259259253</v>
      </c>
      <c r="E932" s="16"/>
      <c r="F932" s="13">
        <v>80.155000000000001</v>
      </c>
      <c r="G932" s="12">
        <v>73.8</v>
      </c>
      <c r="H932" s="12">
        <v>82</v>
      </c>
      <c r="I932" s="12">
        <v>85.28</v>
      </c>
      <c r="J932" s="12">
        <v>77.899999999999991</v>
      </c>
      <c r="K932" s="12">
        <v>80.36</v>
      </c>
      <c r="L932" s="12">
        <v>74.62</v>
      </c>
      <c r="M932" s="12">
        <v>87.740000000000009</v>
      </c>
      <c r="N932" s="12">
        <v>79.539999999999992</v>
      </c>
      <c r="O932" s="13">
        <v>80.155000000000001</v>
      </c>
      <c r="P932" s="17" t="s">
        <v>137</v>
      </c>
      <c r="Q932" s="14" t="s">
        <v>12</v>
      </c>
      <c r="R932" s="14" t="s">
        <v>15</v>
      </c>
      <c r="S932" s="14" t="s">
        <v>17</v>
      </c>
      <c r="T932" s="14" t="s">
        <v>143</v>
      </c>
    </row>
    <row r="933" spans="1:20" x14ac:dyDescent="0.3">
      <c r="A933" s="11">
        <v>44634.534710648149</v>
      </c>
      <c r="B933" s="11"/>
      <c r="C933" s="15">
        <v>44634</v>
      </c>
      <c r="D933" s="16">
        <v>0.53471064814814817</v>
      </c>
      <c r="E933" s="16"/>
      <c r="F933" s="13">
        <v>103.29375</v>
      </c>
      <c r="G933" s="12">
        <v>120</v>
      </c>
      <c r="H933" s="12">
        <v>96.600000000000009</v>
      </c>
      <c r="I933" s="12">
        <v>109.2</v>
      </c>
      <c r="J933" s="12">
        <v>99.75</v>
      </c>
      <c r="K933" s="12">
        <v>102.89999999999999</v>
      </c>
      <c r="L933" s="12">
        <v>95.55</v>
      </c>
      <c r="M933" s="12">
        <v>112.35000000000001</v>
      </c>
      <c r="N933" s="12">
        <v>90</v>
      </c>
      <c r="O933" s="13">
        <v>103.29375</v>
      </c>
      <c r="P933" s="17" t="s">
        <v>137</v>
      </c>
      <c r="Q933" s="14" t="s">
        <v>12</v>
      </c>
      <c r="R933" s="14" t="s">
        <v>15</v>
      </c>
      <c r="S933" s="14" t="s">
        <v>17</v>
      </c>
      <c r="T933" s="14" t="s">
        <v>143</v>
      </c>
    </row>
    <row r="934" spans="1:20" x14ac:dyDescent="0.3">
      <c r="A934" s="11">
        <v>44634.535405092596</v>
      </c>
      <c r="B934" s="11"/>
      <c r="C934" s="15">
        <v>44634</v>
      </c>
      <c r="D934" s="16">
        <v>0.53540509259259261</v>
      </c>
      <c r="E934" s="16"/>
      <c r="F934" s="13">
        <v>113.13124999999999</v>
      </c>
      <c r="G934" s="12">
        <v>122</v>
      </c>
      <c r="H934" s="12">
        <v>105.80000000000001</v>
      </c>
      <c r="I934" s="12">
        <v>119.60000000000001</v>
      </c>
      <c r="J934" s="12">
        <v>109.25</v>
      </c>
      <c r="K934" s="12">
        <v>112.7</v>
      </c>
      <c r="L934" s="12">
        <v>104.65</v>
      </c>
      <c r="M934" s="12">
        <v>123.05000000000001</v>
      </c>
      <c r="N934" s="12">
        <v>108</v>
      </c>
      <c r="O934" s="13">
        <v>113.13124999999999</v>
      </c>
      <c r="P934" s="17" t="s">
        <v>137</v>
      </c>
      <c r="Q934" s="14" t="s">
        <v>12</v>
      </c>
      <c r="R934" s="14" t="s">
        <v>15</v>
      </c>
      <c r="S934" s="14" t="s">
        <v>17</v>
      </c>
      <c r="T934" s="14" t="s">
        <v>143</v>
      </c>
    </row>
    <row r="935" spans="1:20" x14ac:dyDescent="0.3">
      <c r="A935" s="11">
        <v>44634.535416666666</v>
      </c>
      <c r="B935" s="11"/>
      <c r="C935" s="15">
        <v>44634</v>
      </c>
      <c r="D935" s="16">
        <v>0.53541666666666665</v>
      </c>
      <c r="E935" s="16"/>
      <c r="F935" s="13">
        <v>81.34</v>
      </c>
      <c r="G935" s="12">
        <v>74.7</v>
      </c>
      <c r="H935" s="12">
        <v>94</v>
      </c>
      <c r="I935" s="12">
        <v>86.320000000000007</v>
      </c>
      <c r="J935" s="12">
        <v>78.849999999999994</v>
      </c>
      <c r="K935" s="12">
        <v>81.34</v>
      </c>
      <c r="L935" s="12">
        <v>73</v>
      </c>
      <c r="M935" s="12">
        <v>82</v>
      </c>
      <c r="N935" s="12">
        <v>80.509999999999991</v>
      </c>
      <c r="O935" s="13">
        <v>81.34</v>
      </c>
      <c r="P935" s="17" t="s">
        <v>137</v>
      </c>
      <c r="Q935" s="14" t="s">
        <v>12</v>
      </c>
      <c r="R935" s="14" t="s">
        <v>15</v>
      </c>
      <c r="S935" s="14" t="s">
        <v>17</v>
      </c>
      <c r="T935" s="14" t="s">
        <v>143</v>
      </c>
    </row>
    <row r="936" spans="1:20" x14ac:dyDescent="0.3">
      <c r="A936" s="11">
        <v>44634.536099537036</v>
      </c>
      <c r="B936" s="11"/>
      <c r="C936" s="15">
        <v>44634</v>
      </c>
      <c r="D936" s="16">
        <v>0.53609953703703705</v>
      </c>
      <c r="E936" s="16"/>
      <c r="F936" s="13">
        <v>119.03375</v>
      </c>
      <c r="G936" s="12">
        <v>133</v>
      </c>
      <c r="H936" s="12">
        <v>111.32000000000001</v>
      </c>
      <c r="I936" s="12">
        <v>125.84</v>
      </c>
      <c r="J936" s="12">
        <v>114.94999999999999</v>
      </c>
      <c r="K936" s="12">
        <v>118.58</v>
      </c>
      <c r="L936" s="12">
        <v>110.11</v>
      </c>
      <c r="M936" s="12">
        <v>129.47</v>
      </c>
      <c r="N936" s="12">
        <v>109</v>
      </c>
      <c r="O936" s="13">
        <v>119.03375</v>
      </c>
      <c r="P936" s="17" t="s">
        <v>137</v>
      </c>
      <c r="Q936" s="14" t="s">
        <v>12</v>
      </c>
      <c r="R936" s="14" t="s">
        <v>15</v>
      </c>
      <c r="S936" s="14" t="s">
        <v>17</v>
      </c>
      <c r="T936" s="14" t="s">
        <v>143</v>
      </c>
    </row>
    <row r="937" spans="1:20" x14ac:dyDescent="0.3">
      <c r="A937" s="11">
        <v>44634.536770833336</v>
      </c>
      <c r="B937" s="11"/>
      <c r="C937" s="15">
        <v>44634</v>
      </c>
      <c r="D937" s="16">
        <v>0.53677083333333331</v>
      </c>
      <c r="E937" s="16"/>
      <c r="F937" s="13">
        <v>107.80875</v>
      </c>
      <c r="G937" s="12">
        <v>99.9</v>
      </c>
      <c r="H937" s="12">
        <v>102.12</v>
      </c>
      <c r="I937" s="12">
        <v>115.44</v>
      </c>
      <c r="J937" s="12">
        <v>105.44999999999999</v>
      </c>
      <c r="K937" s="12">
        <v>108.78</v>
      </c>
      <c r="L937" s="12">
        <v>101.01</v>
      </c>
      <c r="M937" s="12">
        <v>118.77000000000001</v>
      </c>
      <c r="N937" s="12">
        <v>111</v>
      </c>
      <c r="O937" s="13">
        <v>107.80875</v>
      </c>
      <c r="P937" s="17" t="s">
        <v>137</v>
      </c>
      <c r="Q937" s="14" t="s">
        <v>12</v>
      </c>
      <c r="R937" s="14" t="s">
        <v>15</v>
      </c>
      <c r="S937" s="14" t="s">
        <v>17</v>
      </c>
      <c r="T937" s="14" t="s">
        <v>143</v>
      </c>
    </row>
    <row r="938" spans="1:20" x14ac:dyDescent="0.3">
      <c r="A938" s="11">
        <v>44634.536793981482</v>
      </c>
      <c r="B938" s="11"/>
      <c r="C938" s="15">
        <v>44634</v>
      </c>
      <c r="D938" s="16">
        <v>0.5367939814814815</v>
      </c>
      <c r="E938" s="16"/>
      <c r="F938" s="13">
        <v>104.86</v>
      </c>
      <c r="G938" s="12">
        <v>107</v>
      </c>
      <c r="H938" s="12">
        <v>98.44</v>
      </c>
      <c r="I938" s="12">
        <v>111.28</v>
      </c>
      <c r="J938" s="12">
        <v>101.64999999999999</v>
      </c>
      <c r="K938" s="12">
        <v>104.86</v>
      </c>
      <c r="L938" s="12">
        <v>97.37</v>
      </c>
      <c r="M938" s="12">
        <v>114.49000000000001</v>
      </c>
      <c r="N938" s="12">
        <v>103.78999999999999</v>
      </c>
      <c r="O938" s="13">
        <v>104.86</v>
      </c>
      <c r="P938" s="17" t="s">
        <v>137</v>
      </c>
      <c r="Q938" s="14" t="s">
        <v>12</v>
      </c>
      <c r="R938" s="14" t="s">
        <v>15</v>
      </c>
      <c r="S938" s="14" t="s">
        <v>17</v>
      </c>
      <c r="T938" s="14" t="s">
        <v>143</v>
      </c>
    </row>
    <row r="939" spans="1:20" x14ac:dyDescent="0.3">
      <c r="A939" s="11">
        <v>44634.537488425929</v>
      </c>
      <c r="B939" s="11"/>
      <c r="C939" s="15">
        <v>44634</v>
      </c>
      <c r="D939" s="16">
        <v>0.53748842592592594</v>
      </c>
      <c r="E939" s="16"/>
      <c r="F939" s="13">
        <v>96.899374999999992</v>
      </c>
      <c r="G939" s="12">
        <v>94</v>
      </c>
      <c r="H939" s="12">
        <v>90.62</v>
      </c>
      <c r="I939" s="12">
        <v>102.44</v>
      </c>
      <c r="J939" s="12">
        <v>93.574999999999989</v>
      </c>
      <c r="K939" s="12">
        <v>96.53</v>
      </c>
      <c r="L939" s="12">
        <v>89.635000000000005</v>
      </c>
      <c r="M939" s="12">
        <v>105.39500000000001</v>
      </c>
      <c r="N939" s="12">
        <v>103</v>
      </c>
      <c r="O939" s="13">
        <v>96.899374999999992</v>
      </c>
      <c r="P939" s="17" t="s">
        <v>137</v>
      </c>
      <c r="Q939" s="14" t="s">
        <v>12</v>
      </c>
      <c r="R939" s="14" t="s">
        <v>15</v>
      </c>
      <c r="S939" s="14" t="s">
        <v>17</v>
      </c>
      <c r="T939" s="14" t="s">
        <v>143</v>
      </c>
    </row>
    <row r="940" spans="1:20" x14ac:dyDescent="0.3">
      <c r="A940" s="11">
        <v>44634.53769675926</v>
      </c>
      <c r="B940" s="11"/>
      <c r="C940" s="15">
        <v>44634</v>
      </c>
      <c r="D940" s="16">
        <v>0.5376967592592593</v>
      </c>
      <c r="E940" s="16"/>
      <c r="F940" s="13">
        <v>78.617500000000007</v>
      </c>
      <c r="G940" s="12">
        <v>73.8</v>
      </c>
      <c r="H940" s="12">
        <v>75.44</v>
      </c>
      <c r="I940" s="12">
        <v>85.28</v>
      </c>
      <c r="J940" s="12">
        <v>77.899999999999991</v>
      </c>
      <c r="K940" s="12">
        <v>80.36</v>
      </c>
      <c r="L940" s="12">
        <v>74.62</v>
      </c>
      <c r="M940" s="12">
        <v>82</v>
      </c>
      <c r="N940" s="12">
        <v>79.539999999999992</v>
      </c>
      <c r="O940" s="13">
        <v>78.617500000000007</v>
      </c>
      <c r="P940" s="17" t="s">
        <v>137</v>
      </c>
      <c r="Q940" s="14" t="s">
        <v>12</v>
      </c>
      <c r="R940" s="14" t="s">
        <v>15</v>
      </c>
      <c r="S940" s="14" t="s">
        <v>17</v>
      </c>
      <c r="T940" s="14" t="s">
        <v>143</v>
      </c>
    </row>
    <row r="941" spans="1:20" x14ac:dyDescent="0.3">
      <c r="A941" s="11">
        <v>44634.538182870368</v>
      </c>
      <c r="B941" s="11"/>
      <c r="C941" s="15">
        <v>44634</v>
      </c>
      <c r="D941" s="16">
        <v>0.53818287037037038</v>
      </c>
      <c r="E941" s="16"/>
      <c r="F941" s="13">
        <v>93.948125000000005</v>
      </c>
      <c r="G941" s="12">
        <v>100</v>
      </c>
      <c r="H941" s="12">
        <v>87.86</v>
      </c>
      <c r="I941" s="12">
        <v>99.320000000000007</v>
      </c>
      <c r="J941" s="12">
        <v>90.724999999999994</v>
      </c>
      <c r="K941" s="12">
        <v>93.59</v>
      </c>
      <c r="L941" s="12">
        <v>86.905000000000001</v>
      </c>
      <c r="M941" s="12">
        <v>102.185</v>
      </c>
      <c r="N941" s="12">
        <v>91</v>
      </c>
      <c r="O941" s="13">
        <v>93.948125000000005</v>
      </c>
      <c r="P941" s="17" t="s">
        <v>137</v>
      </c>
      <c r="Q941" s="14" t="s">
        <v>12</v>
      </c>
      <c r="R941" s="14" t="s">
        <v>15</v>
      </c>
      <c r="S941" s="14" t="s">
        <v>17</v>
      </c>
      <c r="T941" s="14" t="s">
        <v>143</v>
      </c>
    </row>
    <row r="942" spans="1:20" x14ac:dyDescent="0.3">
      <c r="A942" s="11">
        <v>44634.538877314815</v>
      </c>
      <c r="B942" s="11"/>
      <c r="C942" s="15">
        <v>44634</v>
      </c>
      <c r="D942" s="16">
        <v>0.53887731481481482</v>
      </c>
      <c r="E942" s="16"/>
      <c r="F942" s="13">
        <v>89.029375000000002</v>
      </c>
      <c r="G942" s="12">
        <v>99</v>
      </c>
      <c r="H942" s="12">
        <v>83.26</v>
      </c>
      <c r="I942" s="12">
        <v>94.12</v>
      </c>
      <c r="J942" s="12">
        <v>85.974999999999994</v>
      </c>
      <c r="K942" s="12">
        <v>88.69</v>
      </c>
      <c r="L942" s="12">
        <v>82.355000000000004</v>
      </c>
      <c r="M942" s="12">
        <v>96.835000000000008</v>
      </c>
      <c r="N942" s="12">
        <v>82</v>
      </c>
      <c r="O942" s="13">
        <v>89.029375000000002</v>
      </c>
      <c r="P942" s="17" t="s">
        <v>137</v>
      </c>
      <c r="Q942" s="14" t="s">
        <v>12</v>
      </c>
      <c r="R942" s="14" t="s">
        <v>15</v>
      </c>
      <c r="S942" s="14" t="s">
        <v>17</v>
      </c>
      <c r="T942" s="14" t="s">
        <v>143</v>
      </c>
    </row>
    <row r="943" spans="1:20" x14ac:dyDescent="0.3">
      <c r="A943" s="11">
        <v>44634.538888888892</v>
      </c>
      <c r="B943" s="11"/>
      <c r="C943" s="15">
        <v>44634</v>
      </c>
      <c r="D943" s="16">
        <v>0.53888888888888886</v>
      </c>
      <c r="E943" s="16"/>
      <c r="F943" s="13">
        <v>90.813333333333318</v>
      </c>
      <c r="G943" s="12">
        <v>83.4</v>
      </c>
      <c r="H943" s="12">
        <v>94</v>
      </c>
      <c r="I943" s="12">
        <v>96.373333333333335</v>
      </c>
      <c r="J943" s="12">
        <v>88.033333333333331</v>
      </c>
      <c r="K943" s="12">
        <v>90.813333333333333</v>
      </c>
      <c r="L943" s="12">
        <v>101</v>
      </c>
      <c r="M943" s="12">
        <v>83</v>
      </c>
      <c r="N943" s="12">
        <v>89.88666666666667</v>
      </c>
      <c r="O943" s="13">
        <v>90.813333333333318</v>
      </c>
      <c r="P943" s="17" t="s">
        <v>137</v>
      </c>
      <c r="Q943" s="14" t="s">
        <v>12</v>
      </c>
      <c r="R943" s="14" t="s">
        <v>15</v>
      </c>
      <c r="S943" s="14" t="s">
        <v>17</v>
      </c>
      <c r="T943" s="14" t="s">
        <v>143</v>
      </c>
    </row>
    <row r="944" spans="1:20" x14ac:dyDescent="0.3">
      <c r="A944" s="11">
        <v>44634.539571759262</v>
      </c>
      <c r="B944" s="11"/>
      <c r="C944" s="15">
        <v>44634</v>
      </c>
      <c r="D944" s="16">
        <v>0.53957175925925926</v>
      </c>
      <c r="E944" s="16"/>
      <c r="F944" s="13">
        <v>102.31</v>
      </c>
      <c r="G944" s="12">
        <v>107</v>
      </c>
      <c r="H944" s="12">
        <v>95.68</v>
      </c>
      <c r="I944" s="12">
        <v>108.16</v>
      </c>
      <c r="J944" s="12">
        <v>98.8</v>
      </c>
      <c r="K944" s="12">
        <v>101.92</v>
      </c>
      <c r="L944" s="12">
        <v>94.64</v>
      </c>
      <c r="M944" s="12">
        <v>111.28</v>
      </c>
      <c r="N944" s="12">
        <v>101</v>
      </c>
      <c r="O944" s="13">
        <v>102.31</v>
      </c>
      <c r="P944" s="17" t="s">
        <v>137</v>
      </c>
      <c r="Q944" s="14" t="s">
        <v>12</v>
      </c>
      <c r="R944" s="14" t="s">
        <v>15</v>
      </c>
      <c r="S944" s="14" t="s">
        <v>17</v>
      </c>
      <c r="T944" s="14" t="s">
        <v>143</v>
      </c>
    </row>
    <row r="945" spans="1:20" x14ac:dyDescent="0.3">
      <c r="A945" s="11">
        <v>44634.540266203701</v>
      </c>
      <c r="B945" s="11"/>
      <c r="C945" s="15">
        <v>44634</v>
      </c>
      <c r="D945" s="16">
        <v>0.54026620370370371</v>
      </c>
      <c r="E945" s="16"/>
      <c r="F945" s="13">
        <v>109.19624999999999</v>
      </c>
      <c r="G945" s="12">
        <v>118</v>
      </c>
      <c r="H945" s="12">
        <v>102.12</v>
      </c>
      <c r="I945" s="12">
        <v>115.44</v>
      </c>
      <c r="J945" s="12">
        <v>105.44999999999999</v>
      </c>
      <c r="K945" s="12">
        <v>108.78</v>
      </c>
      <c r="L945" s="12">
        <v>101.01</v>
      </c>
      <c r="M945" s="12">
        <v>118.77000000000001</v>
      </c>
      <c r="N945" s="12">
        <v>104</v>
      </c>
      <c r="O945" s="13">
        <v>109.19624999999999</v>
      </c>
      <c r="P945" s="17" t="s">
        <v>137</v>
      </c>
      <c r="Q945" s="14" t="s">
        <v>12</v>
      </c>
      <c r="R945" s="14" t="s">
        <v>15</v>
      </c>
      <c r="S945" s="14" t="s">
        <v>17</v>
      </c>
      <c r="T945" s="14" t="s">
        <v>143</v>
      </c>
    </row>
    <row r="946" spans="1:20" x14ac:dyDescent="0.3">
      <c r="A946" s="11">
        <v>44634.540960648148</v>
      </c>
      <c r="B946" s="11"/>
      <c r="C946" s="15">
        <v>44634</v>
      </c>
      <c r="D946" s="16">
        <v>0.54096064814814815</v>
      </c>
      <c r="E946" s="16"/>
      <c r="F946" s="13">
        <v>101.32625</v>
      </c>
      <c r="G946" s="12">
        <v>102</v>
      </c>
      <c r="H946" s="12">
        <v>94.76</v>
      </c>
      <c r="I946" s="12">
        <v>107.12</v>
      </c>
      <c r="J946" s="12">
        <v>97.85</v>
      </c>
      <c r="K946" s="12">
        <v>100.94</v>
      </c>
      <c r="L946" s="12">
        <v>93.73</v>
      </c>
      <c r="M946" s="12">
        <v>110.21000000000001</v>
      </c>
      <c r="N946" s="12">
        <v>104</v>
      </c>
      <c r="O946" s="13">
        <v>101.32625</v>
      </c>
      <c r="P946" s="17" t="s">
        <v>137</v>
      </c>
      <c r="Q946" s="14" t="s">
        <v>12</v>
      </c>
      <c r="R946" s="14" t="s">
        <v>15</v>
      </c>
      <c r="S946" s="14" t="s">
        <v>17</v>
      </c>
      <c r="T946" s="14" t="s">
        <v>143</v>
      </c>
    </row>
    <row r="947" spans="1:20" x14ac:dyDescent="0.3">
      <c r="A947" s="11">
        <v>44634.541655092595</v>
      </c>
      <c r="B947" s="11"/>
      <c r="C947" s="15">
        <v>44634</v>
      </c>
      <c r="D947" s="16">
        <v>0.54165509259259259</v>
      </c>
      <c r="E947" s="16"/>
      <c r="F947" s="13">
        <v>101.32625</v>
      </c>
      <c r="G947" s="12">
        <v>102</v>
      </c>
      <c r="H947" s="12">
        <v>94.76</v>
      </c>
      <c r="I947" s="12">
        <v>107.12</v>
      </c>
      <c r="J947" s="12">
        <v>97.85</v>
      </c>
      <c r="K947" s="12">
        <v>100.94</v>
      </c>
      <c r="L947" s="12">
        <v>93.73</v>
      </c>
      <c r="M947" s="12">
        <v>110.21000000000001</v>
      </c>
      <c r="N947" s="12">
        <v>104</v>
      </c>
      <c r="O947" s="13">
        <v>101.32625</v>
      </c>
      <c r="P947" s="17" t="s">
        <v>137</v>
      </c>
      <c r="Q947" s="14" t="s">
        <v>12</v>
      </c>
      <c r="R947" s="14" t="s">
        <v>15</v>
      </c>
      <c r="S947" s="14" t="s">
        <v>17</v>
      </c>
      <c r="T947" s="14" t="s">
        <v>143</v>
      </c>
    </row>
    <row r="948" spans="1:20" x14ac:dyDescent="0.3">
      <c r="A948" s="11">
        <v>44634.542349537034</v>
      </c>
      <c r="B948" s="11"/>
      <c r="C948" s="15">
        <v>44634</v>
      </c>
      <c r="D948" s="16">
        <v>0.54234953703703703</v>
      </c>
      <c r="E948" s="16"/>
      <c r="F948" s="13">
        <v>100.83437499999999</v>
      </c>
      <c r="G948" s="12">
        <v>96</v>
      </c>
      <c r="H948" s="12">
        <v>94.3</v>
      </c>
      <c r="I948" s="12">
        <v>106.60000000000001</v>
      </c>
      <c r="J948" s="12">
        <v>97.375</v>
      </c>
      <c r="K948" s="12">
        <v>100.45</v>
      </c>
      <c r="L948" s="12">
        <v>93.275000000000006</v>
      </c>
      <c r="M948" s="12">
        <v>109.67500000000001</v>
      </c>
      <c r="N948" s="12">
        <v>109</v>
      </c>
      <c r="O948" s="13">
        <v>100.83437499999999</v>
      </c>
      <c r="P948" s="17" t="s">
        <v>10</v>
      </c>
      <c r="Q948" s="14" t="s">
        <v>12</v>
      </c>
      <c r="R948" s="14" t="s">
        <v>15</v>
      </c>
      <c r="S948" s="14" t="s">
        <v>17</v>
      </c>
      <c r="T948" s="14" t="s">
        <v>143</v>
      </c>
    </row>
    <row r="949" spans="1:20" x14ac:dyDescent="0.3">
      <c r="A949" s="11">
        <v>44634.542361111111</v>
      </c>
      <c r="B949" s="11"/>
      <c r="C949" s="15">
        <v>44634</v>
      </c>
      <c r="D949" s="16">
        <v>0.54236111111111118</v>
      </c>
      <c r="E949" s="16"/>
      <c r="F949" s="13">
        <v>89.833333333333329</v>
      </c>
      <c r="G949" s="12">
        <v>82.5</v>
      </c>
      <c r="H949" s="12">
        <v>91</v>
      </c>
      <c r="I949" s="12">
        <v>95.333333333333343</v>
      </c>
      <c r="J949" s="12">
        <v>87.083333333333329</v>
      </c>
      <c r="K949" s="12">
        <v>89.833333333333343</v>
      </c>
      <c r="L949" s="12">
        <v>90</v>
      </c>
      <c r="M949" s="12">
        <v>94</v>
      </c>
      <c r="N949" s="12">
        <v>88.916666666666671</v>
      </c>
      <c r="O949" s="13">
        <v>89.833333333333329</v>
      </c>
      <c r="P949" s="17" t="s">
        <v>10</v>
      </c>
      <c r="Q949" s="14" t="s">
        <v>12</v>
      </c>
      <c r="R949" s="14" t="s">
        <v>15</v>
      </c>
      <c r="S949" s="14" t="s">
        <v>17</v>
      </c>
      <c r="T949" s="14" t="s">
        <v>143</v>
      </c>
    </row>
    <row r="950" spans="1:20" x14ac:dyDescent="0.3">
      <c r="A950" s="11">
        <v>44634.543043981481</v>
      </c>
      <c r="B950" s="11"/>
      <c r="C950" s="15">
        <v>44634</v>
      </c>
      <c r="D950" s="16">
        <v>0.54304398148148147</v>
      </c>
      <c r="E950" s="16"/>
      <c r="F950" s="13">
        <v>104.27749999999999</v>
      </c>
      <c r="G950" s="12">
        <v>89</v>
      </c>
      <c r="H950" s="12">
        <v>97.52000000000001</v>
      </c>
      <c r="I950" s="12">
        <v>110.24000000000001</v>
      </c>
      <c r="J950" s="12">
        <v>100.69999999999999</v>
      </c>
      <c r="K950" s="12">
        <v>103.88</v>
      </c>
      <c r="L950" s="12">
        <v>96.460000000000008</v>
      </c>
      <c r="M950" s="12">
        <v>113.42</v>
      </c>
      <c r="N950" s="12">
        <v>123</v>
      </c>
      <c r="O950" s="13">
        <v>104.27749999999999</v>
      </c>
      <c r="P950" s="17" t="s">
        <v>10</v>
      </c>
      <c r="Q950" s="14" t="s">
        <v>12</v>
      </c>
      <c r="R950" s="14" t="s">
        <v>15</v>
      </c>
      <c r="S950" s="14" t="s">
        <v>17</v>
      </c>
      <c r="T950" s="14" t="s">
        <v>143</v>
      </c>
    </row>
    <row r="951" spans="1:20" x14ac:dyDescent="0.3">
      <c r="A951" s="11">
        <v>44634.543738425928</v>
      </c>
      <c r="B951" s="11"/>
      <c r="C951" s="15">
        <v>44634</v>
      </c>
      <c r="D951" s="16">
        <v>0.54373842592592592</v>
      </c>
      <c r="E951" s="16"/>
      <c r="F951" s="13">
        <v>121.49312499999999</v>
      </c>
      <c r="G951" s="12">
        <v>91</v>
      </c>
      <c r="H951" s="12">
        <v>113.62</v>
      </c>
      <c r="I951" s="12">
        <v>128.44</v>
      </c>
      <c r="J951" s="12">
        <v>117.32499999999999</v>
      </c>
      <c r="K951" s="12">
        <v>121.03</v>
      </c>
      <c r="L951" s="12">
        <v>112.38500000000001</v>
      </c>
      <c r="M951" s="12">
        <v>132.14500000000001</v>
      </c>
      <c r="N951" s="12">
        <v>156</v>
      </c>
      <c r="O951" s="13">
        <v>121.49312499999999</v>
      </c>
      <c r="P951" s="17" t="s">
        <v>10</v>
      </c>
      <c r="Q951" s="14" t="s">
        <v>12</v>
      </c>
      <c r="R951" s="14" t="s">
        <v>15</v>
      </c>
      <c r="S951" s="14" t="s">
        <v>18</v>
      </c>
      <c r="T951" s="14" t="s">
        <v>143</v>
      </c>
    </row>
    <row r="952" spans="1:20" x14ac:dyDescent="0.3">
      <c r="A952" s="11">
        <v>44634.543807870374</v>
      </c>
      <c r="B952" s="11"/>
      <c r="C952" s="15">
        <v>44634</v>
      </c>
      <c r="D952" s="16">
        <v>0.54380787037037037</v>
      </c>
      <c r="E952" s="16"/>
      <c r="F952" s="13">
        <v>94.08</v>
      </c>
      <c r="G952" s="12">
        <v>96</v>
      </c>
      <c r="H952" s="12">
        <v>88.320000000000007</v>
      </c>
      <c r="I952" s="12">
        <v>99.84</v>
      </c>
      <c r="J952" s="12">
        <v>91.199999999999989</v>
      </c>
      <c r="K952" s="12">
        <v>94.08</v>
      </c>
      <c r="L952" s="12">
        <v>87.36</v>
      </c>
      <c r="M952" s="12">
        <v>102.72</v>
      </c>
      <c r="N952" s="12">
        <v>93.12</v>
      </c>
      <c r="O952" s="13">
        <v>94.08</v>
      </c>
      <c r="P952" s="17" t="s">
        <v>10</v>
      </c>
      <c r="Q952" s="14" t="s">
        <v>12</v>
      </c>
      <c r="R952" s="14" t="s">
        <v>15</v>
      </c>
      <c r="S952" s="14" t="s">
        <v>17</v>
      </c>
      <c r="T952" s="14" t="s">
        <v>143</v>
      </c>
    </row>
    <row r="953" spans="1:20" x14ac:dyDescent="0.3">
      <c r="A953" s="11">
        <v>44634.544432870367</v>
      </c>
      <c r="B953" s="11"/>
      <c r="C953" s="15">
        <v>44634</v>
      </c>
      <c r="D953" s="16">
        <v>0.54443287037037036</v>
      </c>
      <c r="E953" s="16"/>
      <c r="F953" s="13">
        <v>135.00375000000003</v>
      </c>
      <c r="G953" s="12">
        <v>125.10000000000001</v>
      </c>
      <c r="H953" s="12">
        <v>127.88000000000001</v>
      </c>
      <c r="I953" s="12">
        <v>144.56</v>
      </c>
      <c r="J953" s="12">
        <v>132.04999999999998</v>
      </c>
      <c r="K953" s="12">
        <v>136.22</v>
      </c>
      <c r="L953" s="12">
        <v>126.49000000000001</v>
      </c>
      <c r="M953" s="12">
        <v>148.73000000000002</v>
      </c>
      <c r="N953" s="12">
        <v>139</v>
      </c>
      <c r="O953" s="13">
        <v>135.00375000000003</v>
      </c>
      <c r="P953" s="17" t="s">
        <v>10</v>
      </c>
      <c r="Q953" s="14" t="s">
        <v>12</v>
      </c>
      <c r="R953" s="14" t="s">
        <v>15</v>
      </c>
      <c r="S953" s="14" t="s">
        <v>18</v>
      </c>
      <c r="T953" s="14" t="s">
        <v>143</v>
      </c>
    </row>
    <row r="954" spans="1:20" x14ac:dyDescent="0.3">
      <c r="A954" s="11">
        <v>44634.545127314814</v>
      </c>
      <c r="B954" s="11"/>
      <c r="C954" s="15">
        <v>44634</v>
      </c>
      <c r="D954" s="16">
        <v>0.5451273148148148</v>
      </c>
      <c r="E954" s="16"/>
      <c r="F954" s="13">
        <v>99.358750000000015</v>
      </c>
      <c r="G954" s="12">
        <v>102</v>
      </c>
      <c r="H954" s="12">
        <v>92.92</v>
      </c>
      <c r="I954" s="12">
        <v>105.04</v>
      </c>
      <c r="J954" s="12">
        <v>95.949999999999989</v>
      </c>
      <c r="K954" s="12">
        <v>98.98</v>
      </c>
      <c r="L954" s="12">
        <v>91.91</v>
      </c>
      <c r="M954" s="12">
        <v>108.07000000000001</v>
      </c>
      <c r="N954" s="12">
        <v>100</v>
      </c>
      <c r="O954" s="13">
        <v>99.358750000000015</v>
      </c>
      <c r="P954" s="17" t="s">
        <v>10</v>
      </c>
      <c r="Q954" s="14" t="s">
        <v>12</v>
      </c>
      <c r="R954" s="14" t="s">
        <v>15</v>
      </c>
      <c r="S954" s="14" t="s">
        <v>17</v>
      </c>
      <c r="T954" s="14" t="s">
        <v>143</v>
      </c>
    </row>
    <row r="955" spans="1:20" x14ac:dyDescent="0.3">
      <c r="A955" s="11">
        <v>44634.545636574076</v>
      </c>
      <c r="B955" s="11"/>
      <c r="C955" s="15">
        <v>44634</v>
      </c>
      <c r="D955" s="16">
        <v>0.54563657407407407</v>
      </c>
      <c r="E955" s="16"/>
      <c r="F955" s="13">
        <v>106.68375</v>
      </c>
      <c r="G955" s="12">
        <v>98.100000000000009</v>
      </c>
      <c r="H955" s="12">
        <v>100.28</v>
      </c>
      <c r="I955" s="12">
        <v>113.36</v>
      </c>
      <c r="J955" s="12">
        <v>103.55</v>
      </c>
      <c r="K955" s="12">
        <v>106.82</v>
      </c>
      <c r="L955" s="12">
        <v>109</v>
      </c>
      <c r="M955" s="12">
        <v>116.63000000000001</v>
      </c>
      <c r="N955" s="12">
        <v>105.73</v>
      </c>
      <c r="O955" s="13">
        <v>106.68375</v>
      </c>
      <c r="P955" s="17" t="s">
        <v>10</v>
      </c>
      <c r="Q955" s="14" t="s">
        <v>12</v>
      </c>
      <c r="R955" s="14" t="s">
        <v>15</v>
      </c>
      <c r="S955" s="14" t="s">
        <v>17</v>
      </c>
      <c r="T955" s="14" t="s">
        <v>143</v>
      </c>
    </row>
    <row r="956" spans="1:20" x14ac:dyDescent="0.3">
      <c r="A956" s="11">
        <v>44634.54582175926</v>
      </c>
      <c r="B956" s="11"/>
      <c r="C956" s="15">
        <v>44634</v>
      </c>
      <c r="D956" s="16">
        <v>0.54582175925925924</v>
      </c>
      <c r="E956" s="16"/>
      <c r="F956" s="13">
        <v>91.488749999999996</v>
      </c>
      <c r="G956" s="12">
        <v>97</v>
      </c>
      <c r="H956" s="12">
        <v>85.56</v>
      </c>
      <c r="I956" s="12">
        <v>96.72</v>
      </c>
      <c r="J956" s="12">
        <v>88.35</v>
      </c>
      <c r="K956" s="12">
        <v>91.14</v>
      </c>
      <c r="L956" s="12">
        <v>84.63000000000001</v>
      </c>
      <c r="M956" s="12">
        <v>99.51</v>
      </c>
      <c r="N956" s="12">
        <v>89</v>
      </c>
      <c r="O956" s="13">
        <v>91.488749999999996</v>
      </c>
      <c r="P956" s="17" t="s">
        <v>10</v>
      </c>
      <c r="Q956" s="14" t="s">
        <v>12</v>
      </c>
      <c r="R956" s="14" t="s">
        <v>15</v>
      </c>
      <c r="S956" s="14" t="s">
        <v>17</v>
      </c>
      <c r="T956" s="14" t="s">
        <v>143</v>
      </c>
    </row>
    <row r="957" spans="1:20" x14ac:dyDescent="0.3">
      <c r="A957" s="11">
        <v>44634.54583333333</v>
      </c>
      <c r="B957" s="11"/>
      <c r="C957" s="15">
        <v>44634</v>
      </c>
      <c r="D957" s="16">
        <v>0.54583333333333328</v>
      </c>
      <c r="E957" s="16"/>
      <c r="F957" s="13">
        <v>94.733333333333334</v>
      </c>
      <c r="G957" s="12">
        <v>87</v>
      </c>
      <c r="H957" s="12">
        <v>89</v>
      </c>
      <c r="I957" s="12">
        <v>100.53333333333335</v>
      </c>
      <c r="J957" s="12">
        <v>91.833333333333329</v>
      </c>
      <c r="K957" s="12">
        <v>94.733333333333334</v>
      </c>
      <c r="L957" s="12">
        <v>110</v>
      </c>
      <c r="M957" s="12">
        <v>91</v>
      </c>
      <c r="N957" s="12">
        <v>93.766666666666666</v>
      </c>
      <c r="O957" s="13">
        <v>94.733333333333334</v>
      </c>
      <c r="P957" s="17" t="s">
        <v>10</v>
      </c>
      <c r="Q957" s="14" t="s">
        <v>12</v>
      </c>
      <c r="R957" s="14" t="s">
        <v>15</v>
      </c>
      <c r="S957" s="14" t="s">
        <v>17</v>
      </c>
      <c r="T957" s="14" t="s">
        <v>143</v>
      </c>
    </row>
    <row r="958" spans="1:20" x14ac:dyDescent="0.3">
      <c r="A958" s="11">
        <v>44634.546516203707</v>
      </c>
      <c r="B958" s="11"/>
      <c r="C958" s="15">
        <v>44634</v>
      </c>
      <c r="D958" s="16">
        <v>0.54651620370370368</v>
      </c>
      <c r="E958" s="16"/>
      <c r="F958" s="13">
        <v>84.602499999999992</v>
      </c>
      <c r="G958" s="12">
        <v>91</v>
      </c>
      <c r="H958" s="12">
        <v>79.12</v>
      </c>
      <c r="I958" s="12">
        <v>89.44</v>
      </c>
      <c r="J958" s="12">
        <v>81.7</v>
      </c>
      <c r="K958" s="12">
        <v>84.28</v>
      </c>
      <c r="L958" s="12">
        <v>78.260000000000005</v>
      </c>
      <c r="M958" s="12">
        <v>92.02000000000001</v>
      </c>
      <c r="N958" s="12">
        <v>81</v>
      </c>
      <c r="O958" s="13">
        <v>84.602499999999992</v>
      </c>
      <c r="P958" s="17" t="s">
        <v>10</v>
      </c>
      <c r="Q958" s="14" t="s">
        <v>12</v>
      </c>
      <c r="R958" s="14" t="s">
        <v>15</v>
      </c>
      <c r="S958" s="14" t="s">
        <v>17</v>
      </c>
      <c r="T958" s="14" t="s">
        <v>143</v>
      </c>
    </row>
    <row r="959" spans="1:20" s="28" customFormat="1" x14ac:dyDescent="0.3">
      <c r="A959" s="24"/>
      <c r="B959" s="24"/>
      <c r="C959" s="25"/>
      <c r="D959" s="26"/>
      <c r="E959" s="26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</row>
    <row r="960" spans="1:20" x14ac:dyDescent="0.3">
      <c r="A960" s="11">
        <v>44635.448611111111</v>
      </c>
      <c r="B960" s="11"/>
      <c r="C960" s="15">
        <v>44635</v>
      </c>
      <c r="D960" s="16">
        <v>0.44861111111111113</v>
      </c>
      <c r="E960" s="16"/>
      <c r="F960" s="13">
        <v>104.895</v>
      </c>
      <c r="G960" s="12">
        <v>95</v>
      </c>
      <c r="H960" s="12">
        <v>99.36</v>
      </c>
      <c r="I960" s="12">
        <v>112.32000000000001</v>
      </c>
      <c r="J960" s="12">
        <v>102.6</v>
      </c>
      <c r="K960" s="12">
        <v>105.84</v>
      </c>
      <c r="L960" s="12">
        <v>98.28</v>
      </c>
      <c r="M960" s="12">
        <v>121</v>
      </c>
      <c r="N960" s="12">
        <v>104.75999999999999</v>
      </c>
      <c r="O960" s="13">
        <v>104.895</v>
      </c>
      <c r="P960" s="17" t="s">
        <v>137</v>
      </c>
      <c r="Q960" s="14" t="s">
        <v>12</v>
      </c>
      <c r="R960" s="14" t="s">
        <v>15</v>
      </c>
      <c r="S960" s="14" t="s">
        <v>17</v>
      </c>
      <c r="T960" s="14" t="s">
        <v>143</v>
      </c>
    </row>
    <row r="961" spans="1:20" x14ac:dyDescent="0.3">
      <c r="A961" s="11">
        <v>44635.449293981481</v>
      </c>
      <c r="B961" s="11"/>
      <c r="C961" s="15">
        <v>44635</v>
      </c>
      <c r="D961" s="16">
        <v>0.44929398148148153</v>
      </c>
      <c r="E961" s="16"/>
      <c r="F961" s="13">
        <v>76.635000000000005</v>
      </c>
      <c r="G961" s="12">
        <v>70.2</v>
      </c>
      <c r="H961" s="12">
        <v>71.760000000000005</v>
      </c>
      <c r="I961" s="12">
        <v>81.12</v>
      </c>
      <c r="J961" s="12">
        <v>74.099999999999994</v>
      </c>
      <c r="K961" s="12">
        <v>76.44</v>
      </c>
      <c r="L961" s="12">
        <v>87</v>
      </c>
      <c r="M961" s="12">
        <v>83.460000000000008</v>
      </c>
      <c r="N961" s="12">
        <v>69</v>
      </c>
      <c r="O961" s="13">
        <v>76.635000000000005</v>
      </c>
      <c r="P961" s="17" t="s">
        <v>137</v>
      </c>
      <c r="Q961" s="14" t="s">
        <v>12</v>
      </c>
      <c r="R961" s="14" t="s">
        <v>15</v>
      </c>
      <c r="S961" s="14" t="s">
        <v>17</v>
      </c>
      <c r="T961" s="14" t="s">
        <v>143</v>
      </c>
    </row>
    <row r="962" spans="1:20" x14ac:dyDescent="0.3">
      <c r="A962" s="11">
        <v>44635.449837962966</v>
      </c>
      <c r="B962" s="11"/>
      <c r="C962" s="15">
        <v>44635</v>
      </c>
      <c r="D962" s="16">
        <v>0.44983796296296297</v>
      </c>
      <c r="E962" s="16"/>
      <c r="F962" s="13">
        <v>52.447500000000005</v>
      </c>
      <c r="G962" s="12">
        <v>48.6</v>
      </c>
      <c r="H962" s="12">
        <v>49.68</v>
      </c>
      <c r="I962" s="12">
        <v>56.160000000000004</v>
      </c>
      <c r="J962" s="12">
        <v>51.3</v>
      </c>
      <c r="K962" s="12">
        <v>52.92</v>
      </c>
      <c r="L962" s="12">
        <v>49.14</v>
      </c>
      <c r="M962" s="12">
        <v>57.78</v>
      </c>
      <c r="N962" s="12">
        <v>54</v>
      </c>
      <c r="O962" s="13">
        <v>52.447500000000005</v>
      </c>
      <c r="P962" s="17" t="s">
        <v>137</v>
      </c>
      <c r="Q962" s="14" t="s">
        <v>12</v>
      </c>
      <c r="R962" s="14" t="s">
        <v>15</v>
      </c>
      <c r="S962" s="14" t="s">
        <v>17</v>
      </c>
      <c r="T962" s="14" t="s">
        <v>143</v>
      </c>
    </row>
    <row r="963" spans="1:20" x14ac:dyDescent="0.3">
      <c r="A963" s="11">
        <v>44635.449953703705</v>
      </c>
      <c r="B963" s="11"/>
      <c r="C963" s="15">
        <v>44635</v>
      </c>
      <c r="D963" s="16">
        <v>0.44995370370370374</v>
      </c>
      <c r="E963" s="16"/>
      <c r="F963" s="13">
        <v>78.617500000000007</v>
      </c>
      <c r="G963" s="12">
        <v>73.8</v>
      </c>
      <c r="H963" s="12">
        <v>75.44</v>
      </c>
      <c r="I963" s="12">
        <v>85.28</v>
      </c>
      <c r="J963" s="12">
        <v>77.899999999999991</v>
      </c>
      <c r="K963" s="12">
        <v>80.36</v>
      </c>
      <c r="L963" s="12">
        <v>74.62</v>
      </c>
      <c r="M963" s="12">
        <v>82</v>
      </c>
      <c r="N963" s="12">
        <v>79.539999999999992</v>
      </c>
      <c r="O963" s="13">
        <v>78.617500000000007</v>
      </c>
      <c r="P963" s="17" t="s">
        <v>137</v>
      </c>
      <c r="Q963" s="14" t="s">
        <v>12</v>
      </c>
      <c r="R963" s="14" t="s">
        <v>15</v>
      </c>
      <c r="S963" s="14" t="s">
        <v>17</v>
      </c>
      <c r="T963" s="14" t="s">
        <v>143</v>
      </c>
    </row>
    <row r="964" spans="1:20" x14ac:dyDescent="0.3">
      <c r="A964" s="11">
        <v>44635.449988425928</v>
      </c>
      <c r="B964" s="11"/>
      <c r="C964" s="15">
        <v>44635</v>
      </c>
      <c r="D964" s="16">
        <v>0.44998842592592592</v>
      </c>
      <c r="E964" s="16"/>
      <c r="F964" s="13">
        <v>64.353750000000005</v>
      </c>
      <c r="G964" s="12">
        <v>58.95</v>
      </c>
      <c r="H964" s="12">
        <v>60.260000000000005</v>
      </c>
      <c r="I964" s="12">
        <v>68.12</v>
      </c>
      <c r="J964" s="12">
        <v>62.224999999999994</v>
      </c>
      <c r="K964" s="12">
        <v>64.19</v>
      </c>
      <c r="L964" s="12">
        <v>76</v>
      </c>
      <c r="M964" s="12">
        <v>70.085000000000008</v>
      </c>
      <c r="N964" s="12">
        <v>55</v>
      </c>
      <c r="O964" s="13">
        <v>64.353750000000005</v>
      </c>
      <c r="P964" s="17" t="s">
        <v>137</v>
      </c>
      <c r="Q964" s="14" t="s">
        <v>12</v>
      </c>
      <c r="R964" s="14" t="s">
        <v>15</v>
      </c>
      <c r="S964" s="14" t="s">
        <v>17</v>
      </c>
      <c r="T964" s="14" t="s">
        <v>143</v>
      </c>
    </row>
    <row r="965" spans="1:20" x14ac:dyDescent="0.3">
      <c r="A965" s="11">
        <v>44635.450682870367</v>
      </c>
      <c r="B965" s="11"/>
      <c r="C965" s="15">
        <v>44635</v>
      </c>
      <c r="D965" s="16">
        <v>0.45068287037037041</v>
      </c>
      <c r="E965" s="16"/>
      <c r="F965" s="13">
        <v>86.46</v>
      </c>
      <c r="G965" s="12">
        <v>79.2</v>
      </c>
      <c r="H965" s="12">
        <v>80.960000000000008</v>
      </c>
      <c r="I965" s="12">
        <v>91.52000000000001</v>
      </c>
      <c r="J965" s="12">
        <v>83.6</v>
      </c>
      <c r="K965" s="12">
        <v>86.24</v>
      </c>
      <c r="L965" s="12">
        <v>99</v>
      </c>
      <c r="M965" s="12">
        <v>94.160000000000011</v>
      </c>
      <c r="N965" s="12">
        <v>77</v>
      </c>
      <c r="O965" s="13">
        <v>86.46</v>
      </c>
      <c r="P965" s="17" t="s">
        <v>137</v>
      </c>
      <c r="Q965" s="14" t="s">
        <v>12</v>
      </c>
      <c r="R965" s="14" t="s">
        <v>15</v>
      </c>
      <c r="S965" s="14" t="s">
        <v>17</v>
      </c>
      <c r="T965" s="14" t="s">
        <v>143</v>
      </c>
    </row>
    <row r="966" spans="1:20" x14ac:dyDescent="0.3">
      <c r="A966" s="11">
        <v>44635.451006944444</v>
      </c>
      <c r="B966" s="11"/>
      <c r="C966" s="15">
        <v>44635</v>
      </c>
      <c r="D966" s="16">
        <v>0.45100694444444445</v>
      </c>
      <c r="E966" s="16"/>
      <c r="F966" s="13">
        <v>74.782499999999999</v>
      </c>
      <c r="G966" s="12">
        <v>70.2</v>
      </c>
      <c r="H966" s="12">
        <v>71.760000000000005</v>
      </c>
      <c r="I966" s="12">
        <v>81.12</v>
      </c>
      <c r="J966" s="12">
        <v>74.099999999999994</v>
      </c>
      <c r="K966" s="12">
        <v>76.44</v>
      </c>
      <c r="L966" s="12">
        <v>70.98</v>
      </c>
      <c r="M966" s="12">
        <v>78</v>
      </c>
      <c r="N966" s="12">
        <v>75.66</v>
      </c>
      <c r="O966" s="13">
        <v>74.782499999999999</v>
      </c>
      <c r="P966" s="17" t="s">
        <v>137</v>
      </c>
      <c r="Q966" s="14" t="s">
        <v>12</v>
      </c>
      <c r="R966" s="14" t="s">
        <v>15</v>
      </c>
      <c r="S966" s="14" t="s">
        <v>17</v>
      </c>
      <c r="T966" s="14" t="s">
        <v>143</v>
      </c>
    </row>
    <row r="967" spans="1:20" x14ac:dyDescent="0.3">
      <c r="A967" s="11">
        <v>44635.451377314814</v>
      </c>
      <c r="B967" s="11"/>
      <c r="C967" s="15">
        <v>44635</v>
      </c>
      <c r="D967" s="16">
        <v>0.4513773148148148</v>
      </c>
      <c r="E967" s="16"/>
      <c r="F967" s="13">
        <v>105.1275</v>
      </c>
      <c r="G967" s="12">
        <v>96.3</v>
      </c>
      <c r="H967" s="12">
        <v>98.44</v>
      </c>
      <c r="I967" s="12">
        <v>111.28</v>
      </c>
      <c r="J967" s="12">
        <v>101.64999999999999</v>
      </c>
      <c r="K967" s="12">
        <v>104.86</v>
      </c>
      <c r="L967" s="12">
        <v>132</v>
      </c>
      <c r="M967" s="12">
        <v>114.49000000000001</v>
      </c>
      <c r="N967" s="12">
        <v>82</v>
      </c>
      <c r="O967" s="13">
        <v>105.1275</v>
      </c>
      <c r="P967" s="17" t="s">
        <v>137</v>
      </c>
      <c r="Q967" s="14" t="s">
        <v>12</v>
      </c>
      <c r="R967" s="14" t="s">
        <v>15</v>
      </c>
      <c r="S967" s="14" t="s">
        <v>17</v>
      </c>
      <c r="T967" s="14" t="s">
        <v>143</v>
      </c>
    </row>
    <row r="968" spans="1:20" x14ac:dyDescent="0.3">
      <c r="A968" s="11">
        <v>44635.451770833337</v>
      </c>
      <c r="B968" s="11"/>
      <c r="C968" s="15">
        <v>44635</v>
      </c>
      <c r="D968" s="16">
        <v>0.45177083333333329</v>
      </c>
      <c r="E968" s="16"/>
      <c r="F968" s="13">
        <v>113.13250000000001</v>
      </c>
      <c r="G968" s="12">
        <v>106.2</v>
      </c>
      <c r="H968" s="12">
        <v>108.56</v>
      </c>
      <c r="I968" s="12">
        <v>122.72</v>
      </c>
      <c r="J968" s="12">
        <v>112.1</v>
      </c>
      <c r="K968" s="12">
        <v>115.64</v>
      </c>
      <c r="L968" s="12">
        <v>107.38000000000001</v>
      </c>
      <c r="M968" s="12">
        <v>118</v>
      </c>
      <c r="N968" s="12">
        <v>114.46</v>
      </c>
      <c r="O968" s="13">
        <v>113.13250000000001</v>
      </c>
      <c r="P968" s="17" t="s">
        <v>137</v>
      </c>
      <c r="Q968" s="14" t="s">
        <v>12</v>
      </c>
      <c r="R968" s="14" t="s">
        <v>15</v>
      </c>
      <c r="S968" s="14" t="s">
        <v>17</v>
      </c>
      <c r="T968" s="14" t="s">
        <v>143</v>
      </c>
    </row>
    <row r="969" spans="1:20" x14ac:dyDescent="0.3">
      <c r="A969" s="11">
        <v>44635.451805555553</v>
      </c>
      <c r="B969" s="11"/>
      <c r="C969" s="15">
        <v>44635</v>
      </c>
      <c r="D969" s="16">
        <v>0.45180555555555557</v>
      </c>
      <c r="E969" s="16"/>
      <c r="F969" s="13">
        <v>130.17375000000001</v>
      </c>
      <c r="G969" s="12">
        <v>119.7</v>
      </c>
      <c r="H969" s="12">
        <v>122.36</v>
      </c>
      <c r="I969" s="12">
        <v>138.32</v>
      </c>
      <c r="J969" s="12">
        <v>126.35</v>
      </c>
      <c r="K969" s="12">
        <v>130.34</v>
      </c>
      <c r="L969" s="12">
        <v>133</v>
      </c>
      <c r="M969" s="12">
        <v>142.31</v>
      </c>
      <c r="N969" s="12">
        <v>129.01</v>
      </c>
      <c r="O969" s="13">
        <v>130.17375000000001</v>
      </c>
      <c r="P969" s="17" t="s">
        <v>137</v>
      </c>
      <c r="Q969" s="14" t="s">
        <v>12</v>
      </c>
      <c r="R969" s="14" t="s">
        <v>15</v>
      </c>
      <c r="S969" s="14" t="s">
        <v>18</v>
      </c>
      <c r="T969" s="14" t="s">
        <v>143</v>
      </c>
    </row>
    <row r="970" spans="1:20" x14ac:dyDescent="0.3">
      <c r="A970" s="11">
        <v>44635.451909722222</v>
      </c>
      <c r="B970" s="11"/>
      <c r="C970" s="15">
        <v>44635</v>
      </c>
      <c r="D970" s="16">
        <v>0.4519097222222222</v>
      </c>
      <c r="E970" s="16"/>
      <c r="F970" s="13">
        <v>131.1525</v>
      </c>
      <c r="G970" s="12">
        <v>120.60000000000001</v>
      </c>
      <c r="H970" s="12">
        <v>123.28</v>
      </c>
      <c r="I970" s="12">
        <v>139.36000000000001</v>
      </c>
      <c r="J970" s="12">
        <v>127.3</v>
      </c>
      <c r="K970" s="12">
        <v>131.32</v>
      </c>
      <c r="L970" s="12">
        <v>134</v>
      </c>
      <c r="M970" s="12">
        <v>143.38</v>
      </c>
      <c r="N970" s="12">
        <v>129.97999999999999</v>
      </c>
      <c r="O970" s="13">
        <v>131.1525</v>
      </c>
      <c r="P970" s="17" t="s">
        <v>137</v>
      </c>
      <c r="Q970" s="14" t="s">
        <v>12</v>
      </c>
      <c r="R970" s="14" t="s">
        <v>15</v>
      </c>
      <c r="S970" s="14" t="s">
        <v>18</v>
      </c>
      <c r="T970" s="14" t="s">
        <v>143</v>
      </c>
    </row>
    <row r="971" spans="1:20" x14ac:dyDescent="0.3">
      <c r="A971" s="11">
        <v>44635.451921296299</v>
      </c>
      <c r="B971" s="11"/>
      <c r="C971" s="15">
        <v>44635</v>
      </c>
      <c r="D971" s="16">
        <v>0.45192129629629635</v>
      </c>
      <c r="E971" s="16"/>
      <c r="F971" s="13">
        <v>110.25624999999999</v>
      </c>
      <c r="G971" s="12">
        <v>103.5</v>
      </c>
      <c r="H971" s="12">
        <v>105.80000000000001</v>
      </c>
      <c r="I971" s="12">
        <v>119.60000000000001</v>
      </c>
      <c r="J971" s="12">
        <v>109.25</v>
      </c>
      <c r="K971" s="12">
        <v>112.7</v>
      </c>
      <c r="L971" s="12">
        <v>104.65</v>
      </c>
      <c r="M971" s="12">
        <v>115</v>
      </c>
      <c r="N971" s="12">
        <v>111.55</v>
      </c>
      <c r="O971" s="13">
        <v>110.25624999999999</v>
      </c>
      <c r="P971" s="17" t="s">
        <v>137</v>
      </c>
      <c r="Q971" s="14" t="s">
        <v>12</v>
      </c>
      <c r="R971" s="14" t="s">
        <v>15</v>
      </c>
      <c r="S971" s="14" t="s">
        <v>17</v>
      </c>
      <c r="T971" s="14" t="s">
        <v>143</v>
      </c>
    </row>
    <row r="972" spans="1:20" x14ac:dyDescent="0.3">
      <c r="A972" s="11">
        <v>44635.45207175926</v>
      </c>
      <c r="B972" s="11"/>
      <c r="C972" s="15">
        <v>44635</v>
      </c>
      <c r="D972" s="16">
        <v>0.4520717592592593</v>
      </c>
      <c r="E972" s="16"/>
      <c r="F972" s="13">
        <v>95.302499999999995</v>
      </c>
      <c r="G972" s="12">
        <v>87.3</v>
      </c>
      <c r="H972" s="12">
        <v>89.240000000000009</v>
      </c>
      <c r="I972" s="12">
        <v>100.88000000000001</v>
      </c>
      <c r="J972" s="12">
        <v>92.149999999999991</v>
      </c>
      <c r="K972" s="12">
        <v>95.06</v>
      </c>
      <c r="L972" s="12">
        <v>132</v>
      </c>
      <c r="M972" s="12">
        <v>103.79</v>
      </c>
      <c r="N972" s="12">
        <v>62</v>
      </c>
      <c r="O972" s="13">
        <v>95.302499999999995</v>
      </c>
      <c r="P972" s="17" t="s">
        <v>137</v>
      </c>
      <c r="Q972" s="14" t="s">
        <v>12</v>
      </c>
      <c r="R972" s="14" t="s">
        <v>15</v>
      </c>
      <c r="S972" s="14" t="s">
        <v>17</v>
      </c>
      <c r="T972" s="14" t="s">
        <v>143</v>
      </c>
    </row>
    <row r="973" spans="1:20" x14ac:dyDescent="0.3">
      <c r="A973" s="11">
        <v>44635.45208333333</v>
      </c>
      <c r="B973" s="11"/>
      <c r="C973" s="15">
        <v>44635</v>
      </c>
      <c r="D973" s="16">
        <v>0.45208333333333334</v>
      </c>
      <c r="E973" s="16"/>
      <c r="F973" s="13">
        <v>97.610625000000013</v>
      </c>
      <c r="G973" s="12">
        <v>85</v>
      </c>
      <c r="H973" s="12">
        <v>92.460000000000008</v>
      </c>
      <c r="I973" s="12">
        <v>104.52000000000001</v>
      </c>
      <c r="J973" s="12">
        <v>95.474999999999994</v>
      </c>
      <c r="K973" s="12">
        <v>98.49</v>
      </c>
      <c r="L973" s="12">
        <v>91.454999999999998</v>
      </c>
      <c r="M973" s="12">
        <v>116</v>
      </c>
      <c r="N973" s="12">
        <v>97.484999999999999</v>
      </c>
      <c r="O973" s="13">
        <v>97.610625000000013</v>
      </c>
      <c r="P973" s="17" t="s">
        <v>137</v>
      </c>
      <c r="Q973" s="14" t="s">
        <v>12</v>
      </c>
      <c r="R973" s="14" t="s">
        <v>15</v>
      </c>
      <c r="S973" s="14" t="s">
        <v>17</v>
      </c>
      <c r="T973" s="14" t="s">
        <v>143</v>
      </c>
    </row>
    <row r="974" spans="1:20" x14ac:dyDescent="0.3">
      <c r="A974" s="11">
        <v>44635.452766203707</v>
      </c>
      <c r="B974" s="11"/>
      <c r="C974" s="15">
        <v>44635</v>
      </c>
      <c r="D974" s="16">
        <v>0.45276620370370368</v>
      </c>
      <c r="E974" s="16"/>
      <c r="F974" s="13">
        <v>102.18</v>
      </c>
      <c r="G974" s="12">
        <v>93.600000000000009</v>
      </c>
      <c r="H974" s="12">
        <v>95.68</v>
      </c>
      <c r="I974" s="12">
        <v>108.16</v>
      </c>
      <c r="J974" s="12">
        <v>98.8</v>
      </c>
      <c r="K974" s="12">
        <v>101.92</v>
      </c>
      <c r="L974" s="12">
        <v>133</v>
      </c>
      <c r="M974" s="12">
        <v>111.28</v>
      </c>
      <c r="N974" s="12">
        <v>75</v>
      </c>
      <c r="O974" s="13">
        <v>102.18</v>
      </c>
      <c r="P974" s="17" t="s">
        <v>137</v>
      </c>
      <c r="Q974" s="14" t="s">
        <v>12</v>
      </c>
      <c r="R974" s="14" t="s">
        <v>15</v>
      </c>
      <c r="S974" s="14" t="s">
        <v>17</v>
      </c>
      <c r="T974" s="14" t="s">
        <v>143</v>
      </c>
    </row>
    <row r="975" spans="1:20" x14ac:dyDescent="0.3">
      <c r="A975" s="11">
        <v>44635.453043981484</v>
      </c>
      <c r="B975" s="11"/>
      <c r="C975" s="15">
        <v>44635</v>
      </c>
      <c r="D975" s="16">
        <v>0.45304398148148151</v>
      </c>
      <c r="E975" s="16"/>
      <c r="F975" s="13">
        <v>78.617500000000007</v>
      </c>
      <c r="G975" s="12">
        <v>73.8</v>
      </c>
      <c r="H975" s="12">
        <v>75.44</v>
      </c>
      <c r="I975" s="12">
        <v>85.28</v>
      </c>
      <c r="J975" s="12">
        <v>77.899999999999991</v>
      </c>
      <c r="K975" s="12">
        <v>80.36</v>
      </c>
      <c r="L975" s="12">
        <v>74.62</v>
      </c>
      <c r="M975" s="12">
        <v>82</v>
      </c>
      <c r="N975" s="12">
        <v>79.539999999999992</v>
      </c>
      <c r="O975" s="13">
        <v>78.617500000000007</v>
      </c>
      <c r="P975" s="17" t="s">
        <v>137</v>
      </c>
      <c r="Q975" s="14" t="s">
        <v>12</v>
      </c>
      <c r="R975" s="14" t="s">
        <v>15</v>
      </c>
      <c r="S975" s="14" t="s">
        <v>17</v>
      </c>
      <c r="T975" s="14" t="s">
        <v>143</v>
      </c>
    </row>
    <row r="976" spans="1:20" x14ac:dyDescent="0.3">
      <c r="A976" s="11">
        <v>44635.453460648147</v>
      </c>
      <c r="B976" s="11"/>
      <c r="C976" s="15">
        <v>44635</v>
      </c>
      <c r="D976" s="16">
        <v>0.45346064814814818</v>
      </c>
      <c r="E976" s="16"/>
      <c r="F976" s="13">
        <v>106.11000000000001</v>
      </c>
      <c r="G976" s="12">
        <v>97.2</v>
      </c>
      <c r="H976" s="12">
        <v>99.36</v>
      </c>
      <c r="I976" s="12">
        <v>112.32000000000001</v>
      </c>
      <c r="J976" s="12">
        <v>102.6</v>
      </c>
      <c r="K976" s="12">
        <v>105.84</v>
      </c>
      <c r="L976" s="12">
        <v>137</v>
      </c>
      <c r="M976" s="12">
        <v>115.56</v>
      </c>
      <c r="N976" s="12">
        <v>79</v>
      </c>
      <c r="O976" s="13">
        <v>106.11000000000001</v>
      </c>
      <c r="P976" s="17" t="s">
        <v>137</v>
      </c>
      <c r="Q976" s="14" t="s">
        <v>12</v>
      </c>
      <c r="R976" s="14" t="s">
        <v>15</v>
      </c>
      <c r="S976" s="14" t="s">
        <v>17</v>
      </c>
      <c r="T976" s="14" t="s">
        <v>143</v>
      </c>
    </row>
    <row r="977" spans="1:20" x14ac:dyDescent="0.3">
      <c r="A977" s="11">
        <v>44635.454155092593</v>
      </c>
      <c r="B977" s="11"/>
      <c r="C977" s="15">
        <v>44635</v>
      </c>
      <c r="D977" s="16">
        <v>0.45415509259259257</v>
      </c>
      <c r="E977" s="16"/>
      <c r="F977" s="13">
        <v>102.67125</v>
      </c>
      <c r="G977" s="12">
        <v>94.05</v>
      </c>
      <c r="H977" s="12">
        <v>96.14</v>
      </c>
      <c r="I977" s="12">
        <v>108.68</v>
      </c>
      <c r="J977" s="12">
        <v>99.274999999999991</v>
      </c>
      <c r="K977" s="12">
        <v>102.41</v>
      </c>
      <c r="L977" s="12">
        <v>138</v>
      </c>
      <c r="M977" s="12">
        <v>111.81500000000001</v>
      </c>
      <c r="N977" s="12">
        <v>71</v>
      </c>
      <c r="O977" s="13">
        <v>102.67125</v>
      </c>
      <c r="P977" s="17" t="s">
        <v>137</v>
      </c>
      <c r="Q977" s="14" t="s">
        <v>12</v>
      </c>
      <c r="R977" s="14" t="s">
        <v>15</v>
      </c>
      <c r="S977" s="14" t="s">
        <v>17</v>
      </c>
      <c r="T977" s="14" t="s">
        <v>143</v>
      </c>
    </row>
    <row r="978" spans="1:20" x14ac:dyDescent="0.3">
      <c r="A978" s="11">
        <v>44635.45484953704</v>
      </c>
      <c r="B978" s="11"/>
      <c r="C978" s="15">
        <v>44635</v>
      </c>
      <c r="D978" s="16">
        <v>0.45484953703703707</v>
      </c>
      <c r="E978" s="16"/>
      <c r="F978" s="13">
        <v>95.302499999999995</v>
      </c>
      <c r="G978" s="12">
        <v>87.3</v>
      </c>
      <c r="H978" s="12">
        <v>89.240000000000009</v>
      </c>
      <c r="I978" s="12">
        <v>100.88000000000001</v>
      </c>
      <c r="J978" s="12">
        <v>92.149999999999991</v>
      </c>
      <c r="K978" s="12">
        <v>95.06</v>
      </c>
      <c r="L978" s="12">
        <v>134</v>
      </c>
      <c r="M978" s="12">
        <v>103.79</v>
      </c>
      <c r="N978" s="12">
        <v>60</v>
      </c>
      <c r="O978" s="13">
        <v>95.302499999999995</v>
      </c>
      <c r="P978" s="17" t="s">
        <v>137</v>
      </c>
      <c r="Q978" s="14" t="s">
        <v>12</v>
      </c>
      <c r="R978" s="14" t="s">
        <v>15</v>
      </c>
      <c r="S978" s="14" t="s">
        <v>17</v>
      </c>
      <c r="T978" s="14" t="s">
        <v>143</v>
      </c>
    </row>
    <row r="979" spans="1:20" x14ac:dyDescent="0.3">
      <c r="A979" s="11">
        <v>44635.455543981479</v>
      </c>
      <c r="B979" s="11"/>
      <c r="C979" s="15">
        <v>44635</v>
      </c>
      <c r="D979" s="16">
        <v>0.45554398148148145</v>
      </c>
      <c r="E979" s="16"/>
      <c r="F979" s="13">
        <v>95.302499999999995</v>
      </c>
      <c r="G979" s="12">
        <v>87.3</v>
      </c>
      <c r="H979" s="12">
        <v>89.240000000000009</v>
      </c>
      <c r="I979" s="12">
        <v>100.88000000000001</v>
      </c>
      <c r="J979" s="12">
        <v>92.149999999999991</v>
      </c>
      <c r="K979" s="12">
        <v>95.06</v>
      </c>
      <c r="L979" s="12">
        <v>136</v>
      </c>
      <c r="M979" s="12">
        <v>103.79</v>
      </c>
      <c r="N979" s="12">
        <v>58</v>
      </c>
      <c r="O979" s="13">
        <v>95.302499999999995</v>
      </c>
      <c r="P979" s="17" t="s">
        <v>137</v>
      </c>
      <c r="Q979" s="14" t="s">
        <v>12</v>
      </c>
      <c r="R979" s="14" t="s">
        <v>15</v>
      </c>
      <c r="S979" s="14" t="s">
        <v>17</v>
      </c>
      <c r="T979" s="14" t="s">
        <v>143</v>
      </c>
    </row>
    <row r="980" spans="1:20" x14ac:dyDescent="0.3">
      <c r="A980" s="11">
        <v>44635.455555555556</v>
      </c>
      <c r="B980" s="11"/>
      <c r="C980" s="15">
        <v>44635</v>
      </c>
      <c r="D980" s="16">
        <v>0.45555555555555555</v>
      </c>
      <c r="E980" s="16"/>
      <c r="F980" s="13">
        <v>92.754374999999996</v>
      </c>
      <c r="G980" s="12">
        <v>86</v>
      </c>
      <c r="H980" s="12">
        <v>87.86</v>
      </c>
      <c r="I980" s="12">
        <v>99.320000000000007</v>
      </c>
      <c r="J980" s="12">
        <v>90.724999999999994</v>
      </c>
      <c r="K980" s="12">
        <v>93.59</v>
      </c>
      <c r="L980" s="12">
        <v>86.905000000000001</v>
      </c>
      <c r="M980" s="12">
        <v>105</v>
      </c>
      <c r="N980" s="12">
        <v>92.634999999999991</v>
      </c>
      <c r="O980" s="13">
        <v>92.754374999999996</v>
      </c>
      <c r="P980" s="17" t="s">
        <v>137</v>
      </c>
      <c r="Q980" s="14" t="s">
        <v>12</v>
      </c>
      <c r="R980" s="14" t="s">
        <v>15</v>
      </c>
      <c r="S980" s="14" t="s">
        <v>17</v>
      </c>
      <c r="T980" s="14" t="s">
        <v>143</v>
      </c>
    </row>
    <row r="981" spans="1:20" x14ac:dyDescent="0.3">
      <c r="A981" s="11">
        <v>44635.456238425926</v>
      </c>
      <c r="B981" s="11"/>
      <c r="C981" s="15">
        <v>44635</v>
      </c>
      <c r="D981" s="16">
        <v>0.45623842592592595</v>
      </c>
      <c r="E981" s="16"/>
      <c r="F981" s="13">
        <v>104.63625</v>
      </c>
      <c r="G981" s="12">
        <v>95.850000000000009</v>
      </c>
      <c r="H981" s="12">
        <v>97.98</v>
      </c>
      <c r="I981" s="12">
        <v>110.76</v>
      </c>
      <c r="J981" s="12">
        <v>101.175</v>
      </c>
      <c r="K981" s="12">
        <v>104.37</v>
      </c>
      <c r="L981" s="12">
        <v>130</v>
      </c>
      <c r="M981" s="12">
        <v>113.95500000000001</v>
      </c>
      <c r="N981" s="12">
        <v>83</v>
      </c>
      <c r="O981" s="13">
        <v>104.63625</v>
      </c>
      <c r="P981" s="17" t="s">
        <v>137</v>
      </c>
      <c r="Q981" s="14" t="s">
        <v>12</v>
      </c>
      <c r="R981" s="14" t="s">
        <v>15</v>
      </c>
      <c r="S981" s="14" t="s">
        <v>17</v>
      </c>
      <c r="T981" s="14" t="s">
        <v>143</v>
      </c>
    </row>
    <row r="982" spans="1:20" x14ac:dyDescent="0.3">
      <c r="A982" s="11">
        <v>44635.456597222219</v>
      </c>
      <c r="B982" s="11"/>
      <c r="C982" s="15">
        <v>44635</v>
      </c>
      <c r="D982" s="16">
        <v>0.45659722222222227</v>
      </c>
      <c r="E982" s="16"/>
      <c r="F982" s="13">
        <v>120.38624999999999</v>
      </c>
      <c r="G982" s="12">
        <v>110.7</v>
      </c>
      <c r="H982" s="12">
        <v>113.16000000000001</v>
      </c>
      <c r="I982" s="12">
        <v>127.92</v>
      </c>
      <c r="J982" s="12">
        <v>116.85</v>
      </c>
      <c r="K982" s="12">
        <v>120.53999999999999</v>
      </c>
      <c r="L982" s="12">
        <v>123</v>
      </c>
      <c r="M982" s="12">
        <v>131.61000000000001</v>
      </c>
      <c r="N982" s="12">
        <v>119.31</v>
      </c>
      <c r="O982" s="13">
        <v>120.38624999999999</v>
      </c>
      <c r="P982" s="17" t="s">
        <v>137</v>
      </c>
      <c r="Q982" s="14" t="s">
        <v>12</v>
      </c>
      <c r="R982" s="14" t="s">
        <v>15</v>
      </c>
      <c r="S982" s="14" t="s">
        <v>18</v>
      </c>
      <c r="T982" s="14" t="s">
        <v>143</v>
      </c>
    </row>
    <row r="983" spans="1:20" x14ac:dyDescent="0.3">
      <c r="A983" s="11">
        <v>44635.456932870373</v>
      </c>
      <c r="B983" s="11"/>
      <c r="C983" s="15">
        <v>44635</v>
      </c>
      <c r="D983" s="16">
        <v>0.45693287037037034</v>
      </c>
      <c r="E983" s="16"/>
      <c r="F983" s="13">
        <v>110.04</v>
      </c>
      <c r="G983" s="12">
        <v>100.8</v>
      </c>
      <c r="H983" s="12">
        <v>103.04</v>
      </c>
      <c r="I983" s="12">
        <v>116.48</v>
      </c>
      <c r="J983" s="12">
        <v>106.39999999999999</v>
      </c>
      <c r="K983" s="12">
        <v>109.75999999999999</v>
      </c>
      <c r="L983" s="12">
        <v>129</v>
      </c>
      <c r="M983" s="12">
        <v>119.84</v>
      </c>
      <c r="N983" s="12">
        <v>95</v>
      </c>
      <c r="O983" s="13">
        <v>110.04</v>
      </c>
      <c r="P983" s="17" t="s">
        <v>137</v>
      </c>
      <c r="Q983" s="14" t="s">
        <v>12</v>
      </c>
      <c r="R983" s="14" t="s">
        <v>15</v>
      </c>
      <c r="S983" s="14" t="s">
        <v>17</v>
      </c>
      <c r="T983" s="14" t="s">
        <v>143</v>
      </c>
    </row>
    <row r="984" spans="1:20" x14ac:dyDescent="0.3">
      <c r="A984" s="11">
        <v>44635.457627314812</v>
      </c>
      <c r="B984" s="11"/>
      <c r="C984" s="15">
        <v>44635</v>
      </c>
      <c r="D984" s="16">
        <v>0.45762731481481483</v>
      </c>
      <c r="E984" s="16"/>
      <c r="F984" s="13">
        <v>131.1525</v>
      </c>
      <c r="G984" s="12">
        <v>120.60000000000001</v>
      </c>
      <c r="H984" s="12">
        <v>123.28</v>
      </c>
      <c r="I984" s="12">
        <v>139.36000000000001</v>
      </c>
      <c r="J984" s="12">
        <v>127.3</v>
      </c>
      <c r="K984" s="12">
        <v>131.32</v>
      </c>
      <c r="L984" s="12">
        <v>134</v>
      </c>
      <c r="M984" s="12">
        <v>143.38</v>
      </c>
      <c r="N984" s="12">
        <v>129.97999999999999</v>
      </c>
      <c r="O984" s="13">
        <v>131.1525</v>
      </c>
      <c r="P984" s="17" t="s">
        <v>137</v>
      </c>
      <c r="Q984" s="14" t="s">
        <v>12</v>
      </c>
      <c r="R984" s="14" t="s">
        <v>15</v>
      </c>
      <c r="S984" s="14" t="s">
        <v>18</v>
      </c>
      <c r="T984" s="14" t="s">
        <v>143</v>
      </c>
    </row>
    <row r="985" spans="1:20" x14ac:dyDescent="0.3">
      <c r="A985" s="11">
        <v>44635.458321759259</v>
      </c>
      <c r="B985" s="11"/>
      <c r="C985" s="15">
        <v>44635</v>
      </c>
      <c r="D985" s="16">
        <v>0.45832175925925928</v>
      </c>
      <c r="E985" s="16"/>
      <c r="F985" s="13">
        <v>112.00500000000001</v>
      </c>
      <c r="G985" s="12">
        <v>102.60000000000001</v>
      </c>
      <c r="H985" s="12">
        <v>104.88000000000001</v>
      </c>
      <c r="I985" s="12">
        <v>118.56</v>
      </c>
      <c r="J985" s="12">
        <v>108.3</v>
      </c>
      <c r="K985" s="12">
        <v>111.72</v>
      </c>
      <c r="L985" s="12">
        <v>136</v>
      </c>
      <c r="M985" s="12">
        <v>121.98</v>
      </c>
      <c r="N985" s="12">
        <v>92</v>
      </c>
      <c r="O985" s="13">
        <v>112.00500000000001</v>
      </c>
      <c r="P985" s="17" t="s">
        <v>137</v>
      </c>
      <c r="Q985" s="14" t="s">
        <v>12</v>
      </c>
      <c r="R985" s="14" t="s">
        <v>15</v>
      </c>
      <c r="S985" s="14" t="s">
        <v>17</v>
      </c>
      <c r="T985" s="14" t="s">
        <v>143</v>
      </c>
    </row>
    <row r="986" spans="1:20" x14ac:dyDescent="0.3">
      <c r="A986" s="11">
        <v>44635.459016203706</v>
      </c>
      <c r="B986" s="11"/>
      <c r="C986" s="15">
        <v>44635</v>
      </c>
      <c r="D986" s="16">
        <v>0.45901620370370372</v>
      </c>
      <c r="E986" s="16"/>
      <c r="F986" s="13">
        <v>108.56625</v>
      </c>
      <c r="G986" s="12">
        <v>99.45</v>
      </c>
      <c r="H986" s="12">
        <v>101.66000000000001</v>
      </c>
      <c r="I986" s="12">
        <v>114.92</v>
      </c>
      <c r="J986" s="12">
        <v>104.97499999999999</v>
      </c>
      <c r="K986" s="12">
        <v>108.28999999999999</v>
      </c>
      <c r="L986" s="12">
        <v>138</v>
      </c>
      <c r="M986" s="12">
        <v>118.23500000000001</v>
      </c>
      <c r="N986" s="12">
        <v>83</v>
      </c>
      <c r="O986" s="13">
        <v>108.56625</v>
      </c>
      <c r="P986" s="17" t="s">
        <v>137</v>
      </c>
      <c r="Q986" s="14" t="s">
        <v>12</v>
      </c>
      <c r="R986" s="14" t="s">
        <v>15</v>
      </c>
      <c r="S986" s="14" t="s">
        <v>17</v>
      </c>
      <c r="T986" s="14" t="s">
        <v>143</v>
      </c>
    </row>
    <row r="987" spans="1:20" x14ac:dyDescent="0.3">
      <c r="A987" s="11">
        <v>44635.459027777775</v>
      </c>
      <c r="B987" s="11"/>
      <c r="C987" s="15">
        <v>44635</v>
      </c>
      <c r="D987" s="16">
        <v>0.45902777777777781</v>
      </c>
      <c r="E987" s="16"/>
      <c r="F987" s="13">
        <v>92.268749999999997</v>
      </c>
      <c r="G987" s="12">
        <v>99</v>
      </c>
      <c r="H987" s="12">
        <v>87.4</v>
      </c>
      <c r="I987" s="12">
        <v>98.8</v>
      </c>
      <c r="J987" s="12">
        <v>90.25</v>
      </c>
      <c r="K987" s="12">
        <v>93.1</v>
      </c>
      <c r="L987" s="12">
        <v>86.45</v>
      </c>
      <c r="M987" s="12">
        <v>91</v>
      </c>
      <c r="N987" s="12">
        <v>92.149999999999991</v>
      </c>
      <c r="O987" s="13">
        <v>92.268749999999997</v>
      </c>
      <c r="P987" s="17" t="s">
        <v>137</v>
      </c>
      <c r="Q987" s="14" t="s">
        <v>12</v>
      </c>
      <c r="R987" s="14" t="s">
        <v>15</v>
      </c>
      <c r="S987" s="14" t="s">
        <v>17</v>
      </c>
      <c r="T987" s="14" t="s">
        <v>143</v>
      </c>
    </row>
    <row r="988" spans="1:20" x14ac:dyDescent="0.3">
      <c r="A988" s="11">
        <v>44635.459606481483</v>
      </c>
      <c r="B988" s="11"/>
      <c r="C988" s="15">
        <v>44635</v>
      </c>
      <c r="D988" s="16">
        <v>0.45960648148148148</v>
      </c>
      <c r="E988" s="16"/>
      <c r="F988" s="13">
        <v>138.00375000000003</v>
      </c>
      <c r="G988" s="12">
        <v>126.9</v>
      </c>
      <c r="H988" s="12">
        <v>129.72</v>
      </c>
      <c r="I988" s="12">
        <v>146.64000000000001</v>
      </c>
      <c r="J988" s="12">
        <v>133.94999999999999</v>
      </c>
      <c r="K988" s="12">
        <v>138.18</v>
      </c>
      <c r="L988" s="12">
        <v>141</v>
      </c>
      <c r="M988" s="12">
        <v>150.87</v>
      </c>
      <c r="N988" s="12">
        <v>136.77000000000001</v>
      </c>
      <c r="O988" s="13">
        <v>138.00375000000003</v>
      </c>
      <c r="P988" s="17" t="s">
        <v>137</v>
      </c>
      <c r="Q988" s="14" t="s">
        <v>12</v>
      </c>
      <c r="R988" s="14" t="s">
        <v>15</v>
      </c>
      <c r="S988" s="14" t="s">
        <v>18</v>
      </c>
      <c r="T988" s="14" t="s">
        <v>143</v>
      </c>
    </row>
    <row r="989" spans="1:20" x14ac:dyDescent="0.3">
      <c r="A989" s="11">
        <v>44635.459710648145</v>
      </c>
      <c r="B989" s="11"/>
      <c r="C989" s="15">
        <v>44635</v>
      </c>
      <c r="D989" s="16">
        <v>0.45971064814814816</v>
      </c>
      <c r="E989" s="16"/>
      <c r="F989" s="13">
        <v>103.16250000000001</v>
      </c>
      <c r="G989" s="12">
        <v>94.5</v>
      </c>
      <c r="H989" s="12">
        <v>96.600000000000009</v>
      </c>
      <c r="I989" s="12">
        <v>109.2</v>
      </c>
      <c r="J989" s="12">
        <v>99.75</v>
      </c>
      <c r="K989" s="12">
        <v>102.89999999999999</v>
      </c>
      <c r="L989" s="12">
        <v>138</v>
      </c>
      <c r="M989" s="12">
        <v>112.35000000000001</v>
      </c>
      <c r="N989" s="12">
        <v>72</v>
      </c>
      <c r="O989" s="13">
        <v>103.16250000000001</v>
      </c>
      <c r="P989" s="17" t="s">
        <v>137</v>
      </c>
      <c r="Q989" s="14" t="s">
        <v>12</v>
      </c>
      <c r="R989" s="14" t="s">
        <v>15</v>
      </c>
      <c r="S989" s="14" t="s">
        <v>17</v>
      </c>
      <c r="T989" s="14" t="s">
        <v>143</v>
      </c>
    </row>
    <row r="990" spans="1:20" x14ac:dyDescent="0.3">
      <c r="A990" s="11">
        <v>44635.460405092592</v>
      </c>
      <c r="B990" s="11"/>
      <c r="C990" s="15">
        <v>44635</v>
      </c>
      <c r="D990" s="16">
        <v>0.4604050925925926</v>
      </c>
      <c r="E990" s="16"/>
      <c r="F990" s="13">
        <v>75.757500000000007</v>
      </c>
      <c r="G990" s="12">
        <v>70.2</v>
      </c>
      <c r="H990" s="12">
        <v>71.760000000000005</v>
      </c>
      <c r="I990" s="12">
        <v>81.12</v>
      </c>
      <c r="J990" s="12">
        <v>74.099999999999994</v>
      </c>
      <c r="K990" s="12">
        <v>76.44</v>
      </c>
      <c r="L990" s="12">
        <v>70.98</v>
      </c>
      <c r="M990" s="12">
        <v>83.460000000000008</v>
      </c>
      <c r="N990" s="12">
        <v>78</v>
      </c>
      <c r="O990" s="13">
        <v>75.757500000000007</v>
      </c>
      <c r="P990" s="17" t="s">
        <v>137</v>
      </c>
      <c r="Q990" s="14" t="s">
        <v>12</v>
      </c>
      <c r="R990" s="14" t="s">
        <v>15</v>
      </c>
      <c r="S990" s="14" t="s">
        <v>17</v>
      </c>
      <c r="T990" s="14" t="s">
        <v>143</v>
      </c>
    </row>
    <row r="991" spans="1:20" x14ac:dyDescent="0.3">
      <c r="A991" s="11">
        <v>44635.461099537039</v>
      </c>
      <c r="B991" s="11"/>
      <c r="C991" s="15">
        <v>44635</v>
      </c>
      <c r="D991" s="16">
        <v>0.46109953703703704</v>
      </c>
      <c r="E991" s="16"/>
      <c r="F991" s="13">
        <v>102.18</v>
      </c>
      <c r="G991" s="12">
        <v>93.600000000000009</v>
      </c>
      <c r="H991" s="12">
        <v>95.68</v>
      </c>
      <c r="I991" s="12">
        <v>108.16</v>
      </c>
      <c r="J991" s="12">
        <v>98.8</v>
      </c>
      <c r="K991" s="12">
        <v>101.92</v>
      </c>
      <c r="L991" s="12">
        <v>139</v>
      </c>
      <c r="M991" s="12">
        <v>111.28</v>
      </c>
      <c r="N991" s="12">
        <v>69</v>
      </c>
      <c r="O991" s="13">
        <v>102.18</v>
      </c>
      <c r="P991" s="17" t="s">
        <v>137</v>
      </c>
      <c r="Q991" s="14" t="s">
        <v>12</v>
      </c>
      <c r="R991" s="14" t="s">
        <v>15</v>
      </c>
      <c r="S991" s="14" t="s">
        <v>17</v>
      </c>
      <c r="T991" s="14" t="s">
        <v>143</v>
      </c>
    </row>
    <row r="992" spans="1:20" x14ac:dyDescent="0.3">
      <c r="A992" s="11">
        <v>44635.461134259262</v>
      </c>
      <c r="B992" s="11"/>
      <c r="C992" s="15">
        <v>44635</v>
      </c>
      <c r="D992" s="16">
        <v>0.46113425925925927</v>
      </c>
      <c r="E992" s="16"/>
      <c r="F992" s="13">
        <v>80.534999999999997</v>
      </c>
      <c r="G992" s="12">
        <v>75.600000000000009</v>
      </c>
      <c r="H992" s="12">
        <v>77.28</v>
      </c>
      <c r="I992" s="12">
        <v>87.36</v>
      </c>
      <c r="J992" s="12">
        <v>79.8</v>
      </c>
      <c r="K992" s="12">
        <v>82.32</v>
      </c>
      <c r="L992" s="12">
        <v>76.44</v>
      </c>
      <c r="M992" s="12">
        <v>84</v>
      </c>
      <c r="N992" s="12">
        <v>81.48</v>
      </c>
      <c r="O992" s="13">
        <v>80.534999999999997</v>
      </c>
      <c r="P992" s="17" t="s">
        <v>137</v>
      </c>
      <c r="Q992" s="14" t="s">
        <v>12</v>
      </c>
      <c r="R992" s="14" t="s">
        <v>15</v>
      </c>
      <c r="S992" s="14" t="s">
        <v>17</v>
      </c>
      <c r="T992" s="14" t="s">
        <v>143</v>
      </c>
    </row>
    <row r="993" spans="1:20" x14ac:dyDescent="0.3">
      <c r="A993" s="11">
        <v>44635.461793981478</v>
      </c>
      <c r="B993" s="11"/>
      <c r="C993" s="15">
        <v>44635</v>
      </c>
      <c r="D993" s="16">
        <v>0.46179398148148149</v>
      </c>
      <c r="E993" s="16"/>
      <c r="F993" s="13">
        <v>102.67125</v>
      </c>
      <c r="G993" s="12">
        <v>94.05</v>
      </c>
      <c r="H993" s="12">
        <v>96.14</v>
      </c>
      <c r="I993" s="12">
        <v>108.68</v>
      </c>
      <c r="J993" s="12">
        <v>99.274999999999991</v>
      </c>
      <c r="K993" s="12">
        <v>102.41</v>
      </c>
      <c r="L993" s="12">
        <v>135</v>
      </c>
      <c r="M993" s="12">
        <v>111.81500000000001</v>
      </c>
      <c r="N993" s="12">
        <v>74</v>
      </c>
      <c r="O993" s="13">
        <v>102.67125</v>
      </c>
      <c r="P993" s="17" t="s">
        <v>137</v>
      </c>
      <c r="Q993" s="14" t="s">
        <v>12</v>
      </c>
      <c r="R993" s="14" t="s">
        <v>15</v>
      </c>
      <c r="S993" s="14" t="s">
        <v>17</v>
      </c>
      <c r="T993" s="14" t="s">
        <v>143</v>
      </c>
    </row>
    <row r="994" spans="1:20" x14ac:dyDescent="0.3">
      <c r="A994" s="11">
        <v>44635.462488425925</v>
      </c>
      <c r="B994" s="11"/>
      <c r="C994" s="15">
        <v>44635</v>
      </c>
      <c r="D994" s="16">
        <v>0.46248842592592593</v>
      </c>
      <c r="E994" s="16"/>
      <c r="F994" s="13">
        <v>110.04</v>
      </c>
      <c r="G994" s="12">
        <v>100.8</v>
      </c>
      <c r="H994" s="12">
        <v>103.04</v>
      </c>
      <c r="I994" s="12">
        <v>116.48</v>
      </c>
      <c r="J994" s="12">
        <v>106.39999999999999</v>
      </c>
      <c r="K994" s="12">
        <v>109.75999999999999</v>
      </c>
      <c r="L994" s="12">
        <v>131</v>
      </c>
      <c r="M994" s="12">
        <v>119.84</v>
      </c>
      <c r="N994" s="12">
        <v>93</v>
      </c>
      <c r="O994" s="13">
        <v>110.04</v>
      </c>
      <c r="P994" s="17" t="s">
        <v>137</v>
      </c>
      <c r="Q994" s="14" t="s">
        <v>12</v>
      </c>
      <c r="R994" s="14" t="s">
        <v>15</v>
      </c>
      <c r="S994" s="14" t="s">
        <v>17</v>
      </c>
      <c r="T994" s="14" t="s">
        <v>143</v>
      </c>
    </row>
    <row r="995" spans="1:20" x14ac:dyDescent="0.3">
      <c r="A995" s="11">
        <v>44635.462500000001</v>
      </c>
      <c r="B995" s="11"/>
      <c r="C995" s="15">
        <v>44635</v>
      </c>
      <c r="D995" s="16">
        <v>0.46249999999999997</v>
      </c>
      <c r="E995" s="16"/>
      <c r="F995" s="13">
        <v>127.719375</v>
      </c>
      <c r="G995" s="12">
        <v>124</v>
      </c>
      <c r="H995" s="12">
        <v>120.98</v>
      </c>
      <c r="I995" s="12">
        <v>136.76</v>
      </c>
      <c r="J995" s="12">
        <v>124.925</v>
      </c>
      <c r="K995" s="12">
        <v>128.87</v>
      </c>
      <c r="L995" s="12">
        <v>119.66500000000001</v>
      </c>
      <c r="M995" s="12">
        <v>139</v>
      </c>
      <c r="N995" s="12">
        <v>127.55499999999999</v>
      </c>
      <c r="O995" s="13">
        <v>127.719375</v>
      </c>
      <c r="P995" s="17" t="s">
        <v>137</v>
      </c>
      <c r="Q995" s="14" t="s">
        <v>12</v>
      </c>
      <c r="R995" s="14" t="s">
        <v>15</v>
      </c>
      <c r="S995" s="14" t="s">
        <v>18</v>
      </c>
      <c r="T995" s="14" t="s">
        <v>143</v>
      </c>
    </row>
    <row r="996" spans="1:20" x14ac:dyDescent="0.3">
      <c r="A996" s="11">
        <v>44635.46266203704</v>
      </c>
      <c r="B996" s="11"/>
      <c r="C996" s="15">
        <v>44635</v>
      </c>
      <c r="D996" s="16">
        <v>0.46266203703703707</v>
      </c>
      <c r="E996" s="16"/>
      <c r="F996" s="13">
        <v>126.25875000000001</v>
      </c>
      <c r="G996" s="12">
        <v>116.10000000000001</v>
      </c>
      <c r="H996" s="12">
        <v>118.68</v>
      </c>
      <c r="I996" s="12">
        <v>134.16</v>
      </c>
      <c r="J996" s="12">
        <v>122.55</v>
      </c>
      <c r="K996" s="12">
        <v>126.42</v>
      </c>
      <c r="L996" s="12">
        <v>129</v>
      </c>
      <c r="M996" s="12">
        <v>138.03</v>
      </c>
      <c r="N996" s="12">
        <v>125.13</v>
      </c>
      <c r="O996" s="13">
        <v>126.25875000000001</v>
      </c>
      <c r="P996" s="17" t="s">
        <v>137</v>
      </c>
      <c r="Q996" s="14" t="s">
        <v>12</v>
      </c>
      <c r="R996" s="14" t="s">
        <v>15</v>
      </c>
      <c r="S996" s="14" t="s">
        <v>18</v>
      </c>
      <c r="T996" s="14" t="s">
        <v>143</v>
      </c>
    </row>
    <row r="997" spans="1:20" x14ac:dyDescent="0.3">
      <c r="A997" s="11">
        <v>44635.463043981479</v>
      </c>
      <c r="B997" s="11"/>
      <c r="C997" s="15">
        <v>44635</v>
      </c>
      <c r="D997" s="16">
        <v>0.46304398148148151</v>
      </c>
      <c r="E997" s="16"/>
      <c r="F997" s="13">
        <v>79.38</v>
      </c>
      <c r="G997" s="12">
        <v>81</v>
      </c>
      <c r="H997" s="12">
        <v>74.52000000000001</v>
      </c>
      <c r="I997" s="12">
        <v>84.240000000000009</v>
      </c>
      <c r="J997" s="12">
        <v>76.95</v>
      </c>
      <c r="K997" s="12">
        <v>79.38</v>
      </c>
      <c r="L997" s="12">
        <v>73.710000000000008</v>
      </c>
      <c r="M997" s="12">
        <v>86.67</v>
      </c>
      <c r="N997" s="12">
        <v>78.569999999999993</v>
      </c>
      <c r="O997" s="13">
        <v>79.38</v>
      </c>
      <c r="P997" s="17" t="s">
        <v>137</v>
      </c>
      <c r="Q997" s="14" t="s">
        <v>12</v>
      </c>
      <c r="R997" s="14" t="s">
        <v>15</v>
      </c>
      <c r="S997" s="14" t="s">
        <v>17</v>
      </c>
      <c r="T997" s="14" t="s">
        <v>143</v>
      </c>
    </row>
    <row r="998" spans="1:20" x14ac:dyDescent="0.3">
      <c r="A998" s="11">
        <v>44635.463182870371</v>
      </c>
      <c r="B998" s="11"/>
      <c r="C998" s="15">
        <v>44635</v>
      </c>
      <c r="D998" s="16">
        <v>0.46318287037037037</v>
      </c>
      <c r="E998" s="16"/>
      <c r="F998" s="13">
        <v>128.21625</v>
      </c>
      <c r="G998" s="12">
        <v>117.45</v>
      </c>
      <c r="H998" s="12">
        <v>120.06</v>
      </c>
      <c r="I998" s="12">
        <v>135.72</v>
      </c>
      <c r="J998" s="12">
        <v>123.97499999999999</v>
      </c>
      <c r="K998" s="12">
        <v>127.89</v>
      </c>
      <c r="L998" s="12">
        <v>134</v>
      </c>
      <c r="M998" s="12">
        <v>139.63500000000002</v>
      </c>
      <c r="N998" s="12">
        <v>127</v>
      </c>
      <c r="O998" s="13">
        <v>128.21625</v>
      </c>
      <c r="P998" s="17" t="s">
        <v>137</v>
      </c>
      <c r="Q998" s="14" t="s">
        <v>12</v>
      </c>
      <c r="R998" s="14" t="s">
        <v>15</v>
      </c>
      <c r="S998" s="14" t="s">
        <v>18</v>
      </c>
      <c r="T998" s="14" t="s">
        <v>143</v>
      </c>
    </row>
    <row r="999" spans="1:20" x14ac:dyDescent="0.3">
      <c r="A999" s="11">
        <v>44635.463877314818</v>
      </c>
      <c r="B999" s="11"/>
      <c r="C999" s="15">
        <v>44635</v>
      </c>
      <c r="D999" s="16">
        <v>0.46387731481481481</v>
      </c>
      <c r="E999" s="16"/>
      <c r="F999" s="13">
        <v>136.5675</v>
      </c>
      <c r="G999" s="12">
        <v>125.10000000000001</v>
      </c>
      <c r="H999" s="12">
        <v>127.88000000000001</v>
      </c>
      <c r="I999" s="12">
        <v>144.56</v>
      </c>
      <c r="J999" s="12">
        <v>132.04999999999998</v>
      </c>
      <c r="K999" s="12">
        <v>136.22</v>
      </c>
      <c r="L999" s="12">
        <v>141</v>
      </c>
      <c r="M999" s="12">
        <v>148.73000000000002</v>
      </c>
      <c r="N999" s="12">
        <v>137</v>
      </c>
      <c r="O999" s="13">
        <v>136.5675</v>
      </c>
      <c r="P999" s="17" t="s">
        <v>137</v>
      </c>
      <c r="Q999" s="14" t="s">
        <v>12</v>
      </c>
      <c r="R999" s="14" t="s">
        <v>15</v>
      </c>
      <c r="S999" s="14" t="s">
        <v>18</v>
      </c>
      <c r="T999" s="14" t="s">
        <v>143</v>
      </c>
    </row>
    <row r="1000" spans="1:20" x14ac:dyDescent="0.3">
      <c r="A1000" s="11">
        <v>44635.464571759258</v>
      </c>
      <c r="B1000" s="11"/>
      <c r="C1000" s="15">
        <v>44635</v>
      </c>
      <c r="D1000" s="16">
        <v>0.46457175925925925</v>
      </c>
      <c r="E1000" s="16"/>
      <c r="F1000" s="13">
        <v>139.02375000000001</v>
      </c>
      <c r="G1000" s="12">
        <v>127.35000000000001</v>
      </c>
      <c r="H1000" s="12">
        <v>130.18</v>
      </c>
      <c r="I1000" s="12">
        <v>147.16</v>
      </c>
      <c r="J1000" s="12">
        <v>134.42499999999998</v>
      </c>
      <c r="K1000" s="12">
        <v>138.66999999999999</v>
      </c>
      <c r="L1000" s="12">
        <v>155</v>
      </c>
      <c r="M1000" s="12">
        <v>151.405</v>
      </c>
      <c r="N1000" s="12">
        <v>128</v>
      </c>
      <c r="O1000" s="13">
        <v>139.02375000000001</v>
      </c>
      <c r="P1000" s="17" t="s">
        <v>137</v>
      </c>
      <c r="Q1000" s="14" t="s">
        <v>12</v>
      </c>
      <c r="R1000" s="14" t="s">
        <v>15</v>
      </c>
      <c r="S1000" s="14" t="s">
        <v>18</v>
      </c>
      <c r="T1000" s="14" t="s">
        <v>143</v>
      </c>
    </row>
    <row r="1001" spans="1:20" x14ac:dyDescent="0.3">
      <c r="A1001" s="11">
        <v>44635.465266203704</v>
      </c>
      <c r="B1001" s="11"/>
      <c r="C1001" s="15">
        <v>44635</v>
      </c>
      <c r="D1001" s="16">
        <v>0.4652662037037037</v>
      </c>
      <c r="E1001" s="16"/>
      <c r="F1001" s="13">
        <v>135.09375</v>
      </c>
      <c r="G1001" s="12">
        <v>123.75</v>
      </c>
      <c r="H1001" s="12">
        <v>126.5</v>
      </c>
      <c r="I1001" s="12">
        <v>143</v>
      </c>
      <c r="J1001" s="12">
        <v>130.625</v>
      </c>
      <c r="K1001" s="12">
        <v>134.75</v>
      </c>
      <c r="L1001" s="12">
        <v>151</v>
      </c>
      <c r="M1001" s="12">
        <v>147.125</v>
      </c>
      <c r="N1001" s="12">
        <v>124</v>
      </c>
      <c r="O1001" s="13">
        <v>135.09375</v>
      </c>
      <c r="P1001" s="17" t="s">
        <v>137</v>
      </c>
      <c r="Q1001" s="14" t="s">
        <v>12</v>
      </c>
      <c r="R1001" s="14" t="s">
        <v>15</v>
      </c>
      <c r="S1001" s="14" t="s">
        <v>18</v>
      </c>
      <c r="T1001" s="14" t="s">
        <v>143</v>
      </c>
    </row>
    <row r="1002" spans="1:20" x14ac:dyDescent="0.3">
      <c r="A1002" s="11">
        <v>44635.465960648151</v>
      </c>
      <c r="B1002" s="11"/>
      <c r="C1002" s="15">
        <v>44635</v>
      </c>
      <c r="D1002" s="16">
        <v>0.46596064814814814</v>
      </c>
      <c r="E1002" s="16"/>
      <c r="F1002" s="13">
        <v>122.32125000000001</v>
      </c>
      <c r="G1002" s="12">
        <v>112.05</v>
      </c>
      <c r="H1002" s="12">
        <v>114.54</v>
      </c>
      <c r="I1002" s="12">
        <v>129.48000000000002</v>
      </c>
      <c r="J1002" s="12">
        <v>118.27499999999999</v>
      </c>
      <c r="K1002" s="12">
        <v>122.00999999999999</v>
      </c>
      <c r="L1002" s="12">
        <v>137</v>
      </c>
      <c r="M1002" s="12">
        <v>133.215</v>
      </c>
      <c r="N1002" s="12">
        <v>112</v>
      </c>
      <c r="O1002" s="13">
        <v>122.32125000000001</v>
      </c>
      <c r="P1002" s="17" t="s">
        <v>137</v>
      </c>
      <c r="Q1002" s="14" t="s">
        <v>12</v>
      </c>
      <c r="R1002" s="14" t="s">
        <v>15</v>
      </c>
      <c r="S1002" s="14" t="s">
        <v>18</v>
      </c>
      <c r="T1002" s="14" t="s">
        <v>143</v>
      </c>
    </row>
    <row r="1003" spans="1:20" x14ac:dyDescent="0.3">
      <c r="A1003" s="11">
        <v>44635.46597222222</v>
      </c>
      <c r="B1003" s="11"/>
      <c r="C1003" s="15">
        <v>44635</v>
      </c>
      <c r="D1003" s="16">
        <v>0.46597222222222223</v>
      </c>
      <c r="E1003" s="16"/>
      <c r="F1003" s="13">
        <v>85.470000000000013</v>
      </c>
      <c r="G1003" s="12">
        <v>90</v>
      </c>
      <c r="H1003" s="12">
        <v>80.960000000000008</v>
      </c>
      <c r="I1003" s="12">
        <v>91.52000000000001</v>
      </c>
      <c r="J1003" s="12">
        <v>83.6</v>
      </c>
      <c r="K1003" s="12">
        <v>86.24</v>
      </c>
      <c r="L1003" s="12">
        <v>80.08</v>
      </c>
      <c r="M1003" s="12">
        <v>86</v>
      </c>
      <c r="N1003" s="12">
        <v>85.36</v>
      </c>
      <c r="O1003" s="13">
        <v>85.470000000000013</v>
      </c>
      <c r="P1003" s="17" t="s">
        <v>137</v>
      </c>
      <c r="Q1003" s="14" t="s">
        <v>12</v>
      </c>
      <c r="R1003" s="14" t="s">
        <v>15</v>
      </c>
      <c r="S1003" s="14" t="s">
        <v>17</v>
      </c>
      <c r="T1003" s="14" t="s">
        <v>143</v>
      </c>
    </row>
    <row r="1004" spans="1:20" x14ac:dyDescent="0.3">
      <c r="A1004" s="11">
        <v>44635.466516203705</v>
      </c>
      <c r="B1004" s="11"/>
      <c r="C1004" s="15">
        <v>44635</v>
      </c>
      <c r="D1004" s="16">
        <v>0.46651620370370367</v>
      </c>
      <c r="E1004" s="16"/>
      <c r="F1004" s="13">
        <v>78.617500000000007</v>
      </c>
      <c r="G1004" s="12">
        <v>73.8</v>
      </c>
      <c r="H1004" s="12">
        <v>75.44</v>
      </c>
      <c r="I1004" s="12">
        <v>85.28</v>
      </c>
      <c r="J1004" s="12">
        <v>77.899999999999991</v>
      </c>
      <c r="K1004" s="12">
        <v>80.36</v>
      </c>
      <c r="L1004" s="12">
        <v>74.62</v>
      </c>
      <c r="M1004" s="12">
        <v>82</v>
      </c>
      <c r="N1004" s="12">
        <v>79.539999999999992</v>
      </c>
      <c r="O1004" s="13">
        <v>78.617500000000007</v>
      </c>
      <c r="P1004" s="17" t="s">
        <v>137</v>
      </c>
      <c r="Q1004" s="14" t="s">
        <v>12</v>
      </c>
      <c r="R1004" s="14" t="s">
        <v>15</v>
      </c>
      <c r="S1004" s="14" t="s">
        <v>17</v>
      </c>
      <c r="T1004" s="14" t="s">
        <v>143</v>
      </c>
    </row>
    <row r="1005" spans="1:20" x14ac:dyDescent="0.3">
      <c r="A1005" s="11">
        <v>44635.46665509259</v>
      </c>
      <c r="B1005" s="11"/>
      <c r="C1005" s="15">
        <v>44635</v>
      </c>
      <c r="D1005" s="16">
        <v>0.46665509259259258</v>
      </c>
      <c r="E1005" s="16"/>
      <c r="F1005" s="13">
        <v>122.8125</v>
      </c>
      <c r="G1005" s="12">
        <v>112.5</v>
      </c>
      <c r="H1005" s="12">
        <v>115</v>
      </c>
      <c r="I1005" s="12">
        <v>130</v>
      </c>
      <c r="J1005" s="12">
        <v>118.75</v>
      </c>
      <c r="K1005" s="12">
        <v>122.5</v>
      </c>
      <c r="L1005" s="12">
        <v>139</v>
      </c>
      <c r="M1005" s="12">
        <v>133.75</v>
      </c>
      <c r="N1005" s="12">
        <v>111</v>
      </c>
      <c r="O1005" s="13">
        <v>122.8125</v>
      </c>
      <c r="P1005" s="17" t="s">
        <v>137</v>
      </c>
      <c r="Q1005" s="14" t="s">
        <v>12</v>
      </c>
      <c r="R1005" s="14" t="s">
        <v>15</v>
      </c>
      <c r="S1005" s="14" t="s">
        <v>18</v>
      </c>
      <c r="T1005" s="14" t="s">
        <v>143</v>
      </c>
    </row>
    <row r="1006" spans="1:20" x14ac:dyDescent="0.3">
      <c r="A1006" s="11">
        <v>44635.467349537037</v>
      </c>
      <c r="B1006" s="11"/>
      <c r="C1006" s="15">
        <v>44635</v>
      </c>
      <c r="D1006" s="16">
        <v>0.46734953703703702</v>
      </c>
      <c r="E1006" s="16"/>
      <c r="F1006" s="13">
        <v>125.26875000000001</v>
      </c>
      <c r="G1006" s="12">
        <v>114.75</v>
      </c>
      <c r="H1006" s="12">
        <v>117.30000000000001</v>
      </c>
      <c r="I1006" s="12">
        <v>132.6</v>
      </c>
      <c r="J1006" s="12">
        <v>121.125</v>
      </c>
      <c r="K1006" s="12">
        <v>124.95</v>
      </c>
      <c r="L1006" s="12">
        <v>132</v>
      </c>
      <c r="M1006" s="12">
        <v>136.42500000000001</v>
      </c>
      <c r="N1006" s="12">
        <v>123</v>
      </c>
      <c r="O1006" s="13">
        <v>125.26875000000001</v>
      </c>
      <c r="P1006" s="17" t="s">
        <v>137</v>
      </c>
      <c r="Q1006" s="14" t="s">
        <v>12</v>
      </c>
      <c r="R1006" s="14" t="s">
        <v>15</v>
      </c>
      <c r="S1006" s="14" t="s">
        <v>18</v>
      </c>
      <c r="T1006" s="14" t="s">
        <v>143</v>
      </c>
    </row>
    <row r="1007" spans="1:20" x14ac:dyDescent="0.3">
      <c r="A1007" s="11">
        <v>44635.468043981484</v>
      </c>
      <c r="B1007" s="11"/>
      <c r="C1007" s="15">
        <v>44635</v>
      </c>
      <c r="D1007" s="16">
        <v>0.46804398148148146</v>
      </c>
      <c r="E1007" s="16"/>
      <c r="F1007" s="13">
        <v>124.7775</v>
      </c>
      <c r="G1007" s="12">
        <v>114.3</v>
      </c>
      <c r="H1007" s="12">
        <v>116.84</v>
      </c>
      <c r="I1007" s="12">
        <v>132.08000000000001</v>
      </c>
      <c r="J1007" s="12">
        <v>120.64999999999999</v>
      </c>
      <c r="K1007" s="12">
        <v>124.46</v>
      </c>
      <c r="L1007" s="12">
        <v>134</v>
      </c>
      <c r="M1007" s="12">
        <v>135.89000000000001</v>
      </c>
      <c r="N1007" s="12">
        <v>120</v>
      </c>
      <c r="O1007" s="13">
        <v>124.7775</v>
      </c>
      <c r="P1007" s="17" t="s">
        <v>137</v>
      </c>
      <c r="Q1007" s="14" t="s">
        <v>12</v>
      </c>
      <c r="R1007" s="14" t="s">
        <v>15</v>
      </c>
      <c r="S1007" s="14" t="s">
        <v>18</v>
      </c>
      <c r="T1007" s="14" t="s">
        <v>143</v>
      </c>
    </row>
    <row r="1008" spans="1:20" x14ac:dyDescent="0.3">
      <c r="A1008" s="11">
        <v>44635.468738425923</v>
      </c>
      <c r="B1008" s="11"/>
      <c r="C1008" s="15">
        <v>44635</v>
      </c>
      <c r="D1008" s="16">
        <v>0.46873842592592596</v>
      </c>
      <c r="E1008" s="16"/>
      <c r="F1008" s="13">
        <v>121.33875</v>
      </c>
      <c r="G1008" s="12">
        <v>111.15</v>
      </c>
      <c r="H1008" s="12">
        <v>113.62</v>
      </c>
      <c r="I1008" s="12">
        <v>128.44</v>
      </c>
      <c r="J1008" s="12">
        <v>117.32499999999999</v>
      </c>
      <c r="K1008" s="12">
        <v>121.03</v>
      </c>
      <c r="L1008" s="12">
        <v>130</v>
      </c>
      <c r="M1008" s="12">
        <v>132.14500000000001</v>
      </c>
      <c r="N1008" s="12">
        <v>117</v>
      </c>
      <c r="O1008" s="13">
        <v>121.33875</v>
      </c>
      <c r="P1008" s="17" t="s">
        <v>137</v>
      </c>
      <c r="Q1008" s="14" t="s">
        <v>12</v>
      </c>
      <c r="R1008" s="14" t="s">
        <v>15</v>
      </c>
      <c r="S1008" s="14" t="s">
        <v>18</v>
      </c>
      <c r="T1008" s="14" t="s">
        <v>143</v>
      </c>
    </row>
    <row r="1009" spans="1:20" x14ac:dyDescent="0.3">
      <c r="A1009" s="11">
        <v>44635.46943287037</v>
      </c>
      <c r="B1009" s="11"/>
      <c r="C1009" s="15">
        <v>44635</v>
      </c>
      <c r="D1009" s="16">
        <v>0.46943287037037035</v>
      </c>
      <c r="E1009" s="16"/>
      <c r="F1009" s="13">
        <v>142.89749999999998</v>
      </c>
      <c r="G1009" s="12">
        <v>131.4</v>
      </c>
      <c r="H1009" s="12">
        <v>134.32</v>
      </c>
      <c r="I1009" s="12">
        <v>151.84</v>
      </c>
      <c r="J1009" s="12">
        <v>138.69999999999999</v>
      </c>
      <c r="K1009" s="12">
        <v>143.07999999999998</v>
      </c>
      <c r="L1009" s="12">
        <v>146</v>
      </c>
      <c r="M1009" s="12">
        <v>156.22</v>
      </c>
      <c r="N1009" s="12">
        <v>141.62</v>
      </c>
      <c r="O1009" s="13">
        <v>142.89749999999998</v>
      </c>
      <c r="P1009" s="17" t="s">
        <v>137</v>
      </c>
      <c r="Q1009" s="14" t="s">
        <v>12</v>
      </c>
      <c r="R1009" s="14" t="s">
        <v>15</v>
      </c>
      <c r="S1009" s="14" t="s">
        <v>18</v>
      </c>
      <c r="T1009" s="14" t="s">
        <v>143</v>
      </c>
    </row>
    <row r="1010" spans="1:20" x14ac:dyDescent="0.3">
      <c r="A1010" s="11">
        <v>44635.469444444447</v>
      </c>
      <c r="B1010" s="11"/>
      <c r="C1010" s="15">
        <v>44635</v>
      </c>
      <c r="D1010" s="16">
        <v>0.4694444444444445</v>
      </c>
      <c r="E1010" s="16"/>
      <c r="F1010" s="13">
        <v>121.40625</v>
      </c>
      <c r="G1010" s="12">
        <v>127</v>
      </c>
      <c r="H1010" s="12">
        <v>115</v>
      </c>
      <c r="I1010" s="12">
        <v>130</v>
      </c>
      <c r="J1010" s="12">
        <v>118.75</v>
      </c>
      <c r="K1010" s="12">
        <v>122.5</v>
      </c>
      <c r="L1010" s="12">
        <v>113.75</v>
      </c>
      <c r="M1010" s="12">
        <v>123</v>
      </c>
      <c r="N1010" s="12">
        <v>121.25</v>
      </c>
      <c r="O1010" s="13">
        <v>121.40625</v>
      </c>
      <c r="P1010" s="17" t="s">
        <v>137</v>
      </c>
      <c r="Q1010" s="14" t="s">
        <v>12</v>
      </c>
      <c r="R1010" s="14" t="s">
        <v>15</v>
      </c>
      <c r="S1010" s="14" t="s">
        <v>18</v>
      </c>
      <c r="T1010" s="14" t="s">
        <v>143</v>
      </c>
    </row>
    <row r="1011" spans="1:20" x14ac:dyDescent="0.3">
      <c r="A1011" s="11">
        <v>44635.470127314817</v>
      </c>
      <c r="B1011" s="11"/>
      <c r="C1011" s="15">
        <v>44635</v>
      </c>
      <c r="D1011" s="16">
        <v>0.47012731481481485</v>
      </c>
      <c r="E1011" s="16"/>
      <c r="F1011" s="13">
        <v>129.69</v>
      </c>
      <c r="G1011" s="12">
        <v>118.8</v>
      </c>
      <c r="H1011" s="12">
        <v>121.44000000000001</v>
      </c>
      <c r="I1011" s="12">
        <v>137.28</v>
      </c>
      <c r="J1011" s="12">
        <v>125.39999999999999</v>
      </c>
      <c r="K1011" s="12">
        <v>129.35999999999999</v>
      </c>
      <c r="L1011" s="12">
        <v>143</v>
      </c>
      <c r="M1011" s="12">
        <v>141.24</v>
      </c>
      <c r="N1011" s="12">
        <v>121</v>
      </c>
      <c r="O1011" s="13">
        <v>129.69</v>
      </c>
      <c r="P1011" s="17" t="s">
        <v>137</v>
      </c>
      <c r="Q1011" s="14" t="s">
        <v>12</v>
      </c>
      <c r="R1011" s="14" t="s">
        <v>15</v>
      </c>
      <c r="S1011" s="14" t="s">
        <v>18</v>
      </c>
      <c r="T1011" s="14" t="s">
        <v>143</v>
      </c>
    </row>
    <row r="1012" spans="1:20" x14ac:dyDescent="0.3">
      <c r="A1012" s="11">
        <v>44635.470821759256</v>
      </c>
      <c r="B1012" s="11"/>
      <c r="C1012" s="15">
        <v>44635</v>
      </c>
      <c r="D1012" s="16">
        <v>0.47082175925925923</v>
      </c>
      <c r="E1012" s="16"/>
      <c r="F1012" s="13">
        <v>119.86500000000001</v>
      </c>
      <c r="G1012" s="12">
        <v>109.8</v>
      </c>
      <c r="H1012" s="12">
        <v>112.24000000000001</v>
      </c>
      <c r="I1012" s="12">
        <v>126.88000000000001</v>
      </c>
      <c r="J1012" s="12">
        <v>115.89999999999999</v>
      </c>
      <c r="K1012" s="12">
        <v>119.56</v>
      </c>
      <c r="L1012" s="12">
        <v>130</v>
      </c>
      <c r="M1012" s="12">
        <v>130.54000000000002</v>
      </c>
      <c r="N1012" s="12">
        <v>114</v>
      </c>
      <c r="O1012" s="13">
        <v>119.86500000000001</v>
      </c>
      <c r="P1012" s="17" t="s">
        <v>137</v>
      </c>
      <c r="Q1012" s="14" t="s">
        <v>12</v>
      </c>
      <c r="R1012" s="14" t="s">
        <v>15</v>
      </c>
      <c r="S1012" s="14" t="s">
        <v>17</v>
      </c>
      <c r="T1012" s="14" t="s">
        <v>143</v>
      </c>
    </row>
    <row r="1013" spans="1:20" x14ac:dyDescent="0.3">
      <c r="A1013" s="11">
        <v>44635.470833333333</v>
      </c>
      <c r="B1013" s="11"/>
      <c r="C1013" s="15">
        <v>44635</v>
      </c>
      <c r="D1013" s="16">
        <v>0.47083333333333338</v>
      </c>
      <c r="E1013" s="16"/>
      <c r="F1013" s="13">
        <v>129.19499999999999</v>
      </c>
      <c r="G1013" s="12">
        <v>118.8</v>
      </c>
      <c r="H1013" s="12">
        <v>121.44000000000001</v>
      </c>
      <c r="I1013" s="12">
        <v>137.28</v>
      </c>
      <c r="J1013" s="12">
        <v>125.39999999999999</v>
      </c>
      <c r="K1013" s="12">
        <v>129.35999999999999</v>
      </c>
      <c r="L1013" s="12">
        <v>132</v>
      </c>
      <c r="M1013" s="12">
        <v>141.24</v>
      </c>
      <c r="N1013" s="12">
        <v>128.04</v>
      </c>
      <c r="O1013" s="13">
        <v>129.19499999999999</v>
      </c>
      <c r="P1013" s="17" t="s">
        <v>137</v>
      </c>
      <c r="Q1013" s="14" t="s">
        <v>12</v>
      </c>
      <c r="R1013" s="14" t="s">
        <v>15</v>
      </c>
      <c r="S1013" s="14" t="s">
        <v>18</v>
      </c>
      <c r="T1013" s="14" t="s">
        <v>143</v>
      </c>
    </row>
    <row r="1014" spans="1:20" x14ac:dyDescent="0.3">
      <c r="A1014" s="11">
        <v>44635.471226851849</v>
      </c>
      <c r="B1014" s="11"/>
      <c r="C1014" s="15">
        <v>44635</v>
      </c>
      <c r="D1014" s="16">
        <v>0.47122685185185187</v>
      </c>
      <c r="E1014" s="16"/>
      <c r="F1014" s="13">
        <v>94.211249999999993</v>
      </c>
      <c r="G1014" s="12">
        <v>87.3</v>
      </c>
      <c r="H1014" s="12">
        <v>89.240000000000009</v>
      </c>
      <c r="I1014" s="12">
        <v>100.88000000000001</v>
      </c>
      <c r="J1014" s="12">
        <v>92.149999999999991</v>
      </c>
      <c r="K1014" s="12">
        <v>95.06</v>
      </c>
      <c r="L1014" s="12">
        <v>88.27</v>
      </c>
      <c r="M1014" s="12">
        <v>103.79</v>
      </c>
      <c r="N1014" s="12">
        <v>97</v>
      </c>
      <c r="O1014" s="13">
        <v>94.211249999999993</v>
      </c>
      <c r="P1014" s="17" t="s">
        <v>137</v>
      </c>
      <c r="Q1014" s="14" t="s">
        <v>12</v>
      </c>
      <c r="R1014" s="14" t="s">
        <v>15</v>
      </c>
      <c r="S1014" s="14" t="s">
        <v>17</v>
      </c>
      <c r="T1014" s="14" t="s">
        <v>143</v>
      </c>
    </row>
    <row r="1015" spans="1:20" x14ac:dyDescent="0.3">
      <c r="A1015" s="11">
        <v>44635.471516203703</v>
      </c>
      <c r="B1015" s="11"/>
      <c r="C1015" s="15">
        <v>44635</v>
      </c>
      <c r="D1015" s="16">
        <v>0.47151620370370373</v>
      </c>
      <c r="E1015" s="16"/>
      <c r="F1015" s="13">
        <v>111.02250000000001</v>
      </c>
      <c r="G1015" s="12">
        <v>101.7</v>
      </c>
      <c r="H1015" s="12">
        <v>103.96000000000001</v>
      </c>
      <c r="I1015" s="12">
        <v>117.52000000000001</v>
      </c>
      <c r="J1015" s="12">
        <v>107.35</v>
      </c>
      <c r="K1015" s="12">
        <v>110.74</v>
      </c>
      <c r="L1015" s="12">
        <v>128</v>
      </c>
      <c r="M1015" s="12">
        <v>120.91000000000001</v>
      </c>
      <c r="N1015" s="12">
        <v>98</v>
      </c>
      <c r="O1015" s="13">
        <v>111.02250000000001</v>
      </c>
      <c r="P1015" s="17" t="s">
        <v>137</v>
      </c>
      <c r="Q1015" s="14" t="s">
        <v>12</v>
      </c>
      <c r="R1015" s="14" t="s">
        <v>15</v>
      </c>
      <c r="S1015" s="14" t="s">
        <v>17</v>
      </c>
      <c r="T1015" s="14" t="s">
        <v>143</v>
      </c>
    </row>
    <row r="1016" spans="1:20" x14ac:dyDescent="0.3">
      <c r="A1016" s="11">
        <v>44635.472210648149</v>
      </c>
      <c r="B1016" s="11"/>
      <c r="C1016" s="15">
        <v>44635</v>
      </c>
      <c r="D1016" s="16">
        <v>0.47221064814814812</v>
      </c>
      <c r="E1016" s="16"/>
      <c r="F1016" s="13">
        <v>111.51375</v>
      </c>
      <c r="G1016" s="12">
        <v>102.15</v>
      </c>
      <c r="H1016" s="12">
        <v>104.42</v>
      </c>
      <c r="I1016" s="12">
        <v>118.04</v>
      </c>
      <c r="J1016" s="12">
        <v>107.82499999999999</v>
      </c>
      <c r="K1016" s="12">
        <v>111.23</v>
      </c>
      <c r="L1016" s="12">
        <v>128</v>
      </c>
      <c r="M1016" s="12">
        <v>121.44500000000001</v>
      </c>
      <c r="N1016" s="12">
        <v>99</v>
      </c>
      <c r="O1016" s="13">
        <v>111.51375</v>
      </c>
      <c r="P1016" s="17" t="s">
        <v>137</v>
      </c>
      <c r="Q1016" s="14" t="s">
        <v>12</v>
      </c>
      <c r="R1016" s="14" t="s">
        <v>15</v>
      </c>
      <c r="S1016" s="14" t="s">
        <v>17</v>
      </c>
      <c r="T1016" s="14" t="s">
        <v>143</v>
      </c>
    </row>
    <row r="1017" spans="1:20" x14ac:dyDescent="0.3">
      <c r="A1017" s="11">
        <v>44635.472534722219</v>
      </c>
      <c r="B1017" s="11"/>
      <c r="C1017" s="15">
        <v>44635</v>
      </c>
      <c r="D1017" s="16">
        <v>0.4725347222222222</v>
      </c>
      <c r="E1017" s="16"/>
      <c r="F1017" s="13">
        <v>82.452500000000001</v>
      </c>
      <c r="G1017" s="12">
        <v>77.400000000000006</v>
      </c>
      <c r="H1017" s="12">
        <v>79.12</v>
      </c>
      <c r="I1017" s="12">
        <v>89.44</v>
      </c>
      <c r="J1017" s="12">
        <v>81.7</v>
      </c>
      <c r="K1017" s="12">
        <v>84.28</v>
      </c>
      <c r="L1017" s="12">
        <v>78.260000000000005</v>
      </c>
      <c r="M1017" s="12">
        <v>86</v>
      </c>
      <c r="N1017" s="12">
        <v>83.42</v>
      </c>
      <c r="O1017" s="13">
        <v>82.452500000000001</v>
      </c>
      <c r="P1017" s="17" t="s">
        <v>137</v>
      </c>
      <c r="Q1017" s="14" t="s">
        <v>12</v>
      </c>
      <c r="R1017" s="14" t="s">
        <v>15</v>
      </c>
      <c r="S1017" s="14" t="s">
        <v>17</v>
      </c>
      <c r="T1017" s="14" t="s">
        <v>143</v>
      </c>
    </row>
    <row r="1018" spans="1:20" x14ac:dyDescent="0.3">
      <c r="A1018" s="11">
        <v>44635.472905092596</v>
      </c>
      <c r="B1018" s="11"/>
      <c r="C1018" s="15">
        <v>44635</v>
      </c>
      <c r="D1018" s="16">
        <v>0.47290509259259261</v>
      </c>
      <c r="E1018" s="16"/>
      <c r="F1018" s="13">
        <v>114.9525</v>
      </c>
      <c r="G1018" s="12">
        <v>105.3</v>
      </c>
      <c r="H1018" s="12">
        <v>107.64</v>
      </c>
      <c r="I1018" s="12">
        <v>121.68</v>
      </c>
      <c r="J1018" s="12">
        <v>111.14999999999999</v>
      </c>
      <c r="K1018" s="12">
        <v>114.66</v>
      </c>
      <c r="L1018" s="12">
        <v>129</v>
      </c>
      <c r="M1018" s="12">
        <v>125.19000000000001</v>
      </c>
      <c r="N1018" s="12">
        <v>105</v>
      </c>
      <c r="O1018" s="13">
        <v>114.9525</v>
      </c>
      <c r="P1018" s="17" t="s">
        <v>137</v>
      </c>
      <c r="Q1018" s="14" t="s">
        <v>12</v>
      </c>
      <c r="R1018" s="14" t="s">
        <v>15</v>
      </c>
      <c r="S1018" s="14" t="s">
        <v>17</v>
      </c>
      <c r="T1018" s="14" t="s">
        <v>143</v>
      </c>
    </row>
    <row r="1019" spans="1:20" x14ac:dyDescent="0.3">
      <c r="A1019" s="11">
        <v>44635.472916666666</v>
      </c>
      <c r="B1019" s="11"/>
      <c r="C1019" s="15">
        <v>44635</v>
      </c>
      <c r="D1019" s="16">
        <v>0.47291666666666665</v>
      </c>
      <c r="E1019" s="16"/>
      <c r="F1019" s="13">
        <v>116.064375</v>
      </c>
      <c r="G1019" s="12">
        <v>92</v>
      </c>
      <c r="H1019" s="12">
        <v>109.94</v>
      </c>
      <c r="I1019" s="12">
        <v>124.28</v>
      </c>
      <c r="J1019" s="12">
        <v>113.52499999999999</v>
      </c>
      <c r="K1019" s="12">
        <v>117.11</v>
      </c>
      <c r="L1019" s="12">
        <v>108.745</v>
      </c>
      <c r="M1019" s="12">
        <v>147</v>
      </c>
      <c r="N1019" s="12">
        <v>115.91499999999999</v>
      </c>
      <c r="O1019" s="13">
        <v>116.064375</v>
      </c>
      <c r="P1019" s="17" t="s">
        <v>137</v>
      </c>
      <c r="Q1019" s="14" t="s">
        <v>12</v>
      </c>
      <c r="R1019" s="14" t="s">
        <v>15</v>
      </c>
      <c r="S1019" s="14" t="s">
        <v>17</v>
      </c>
      <c r="T1019" s="14" t="s">
        <v>143</v>
      </c>
    </row>
    <row r="1020" spans="1:20" x14ac:dyDescent="0.3">
      <c r="A1020" s="11">
        <v>44635.473599537036</v>
      </c>
      <c r="B1020" s="11"/>
      <c r="C1020" s="15">
        <v>44635</v>
      </c>
      <c r="D1020" s="16">
        <v>0.473599537037037</v>
      </c>
      <c r="E1020" s="16"/>
      <c r="F1020" s="13">
        <v>121.83000000000001</v>
      </c>
      <c r="G1020" s="12">
        <v>111.60000000000001</v>
      </c>
      <c r="H1020" s="12">
        <v>114.08</v>
      </c>
      <c r="I1020" s="12">
        <v>128.96</v>
      </c>
      <c r="J1020" s="12">
        <v>117.8</v>
      </c>
      <c r="K1020" s="12">
        <v>121.52</v>
      </c>
      <c r="L1020" s="12">
        <v>140</v>
      </c>
      <c r="M1020" s="12">
        <v>132.68</v>
      </c>
      <c r="N1020" s="12">
        <v>108</v>
      </c>
      <c r="O1020" s="13">
        <v>121.83000000000001</v>
      </c>
      <c r="P1020" s="17" t="s">
        <v>137</v>
      </c>
      <c r="Q1020" s="14" t="s">
        <v>12</v>
      </c>
      <c r="R1020" s="14" t="s">
        <v>15</v>
      </c>
      <c r="S1020" s="14" t="s">
        <v>18</v>
      </c>
      <c r="T1020" s="14" t="s">
        <v>143</v>
      </c>
    </row>
    <row r="1021" spans="1:20" x14ac:dyDescent="0.3">
      <c r="A1021" s="11">
        <v>44635.474293981482</v>
      </c>
      <c r="B1021" s="11"/>
      <c r="C1021" s="15">
        <v>44635</v>
      </c>
      <c r="D1021" s="16">
        <v>0.4742939814814815</v>
      </c>
      <c r="E1021" s="16"/>
      <c r="F1021" s="13">
        <v>121.83000000000001</v>
      </c>
      <c r="G1021" s="12">
        <v>111.60000000000001</v>
      </c>
      <c r="H1021" s="12">
        <v>114.08</v>
      </c>
      <c r="I1021" s="12">
        <v>128.96</v>
      </c>
      <c r="J1021" s="12">
        <v>117.8</v>
      </c>
      <c r="K1021" s="12">
        <v>121.52</v>
      </c>
      <c r="L1021" s="12">
        <v>144</v>
      </c>
      <c r="M1021" s="12">
        <v>132.68</v>
      </c>
      <c r="N1021" s="12">
        <v>104</v>
      </c>
      <c r="O1021" s="13">
        <v>121.83000000000001</v>
      </c>
      <c r="P1021" s="17" t="s">
        <v>137</v>
      </c>
      <c r="Q1021" s="14" t="s">
        <v>12</v>
      </c>
      <c r="R1021" s="14" t="s">
        <v>15</v>
      </c>
      <c r="S1021" s="14" t="s">
        <v>18</v>
      </c>
      <c r="T1021" s="14" t="s">
        <v>143</v>
      </c>
    </row>
    <row r="1022" spans="1:20" x14ac:dyDescent="0.3">
      <c r="A1022" s="11">
        <v>44635.474687499998</v>
      </c>
      <c r="B1022" s="11"/>
      <c r="C1022" s="15">
        <v>44635</v>
      </c>
      <c r="D1022" s="16">
        <v>0.47468749999999998</v>
      </c>
      <c r="E1022" s="16"/>
      <c r="F1022" s="13">
        <v>100.03875000000001</v>
      </c>
      <c r="G1022" s="12">
        <v>92.7</v>
      </c>
      <c r="H1022" s="12">
        <v>94.76</v>
      </c>
      <c r="I1022" s="12">
        <v>107.12</v>
      </c>
      <c r="J1022" s="12">
        <v>97.85</v>
      </c>
      <c r="K1022" s="12">
        <v>100.94</v>
      </c>
      <c r="L1022" s="12">
        <v>93.73</v>
      </c>
      <c r="M1022" s="12">
        <v>110.21000000000001</v>
      </c>
      <c r="N1022" s="12">
        <v>103</v>
      </c>
      <c r="O1022" s="13">
        <v>100.03875000000001</v>
      </c>
      <c r="P1022" s="17" t="s">
        <v>137</v>
      </c>
      <c r="Q1022" s="14" t="s">
        <v>12</v>
      </c>
      <c r="R1022" s="14" t="s">
        <v>15</v>
      </c>
      <c r="S1022" s="14" t="s">
        <v>17</v>
      </c>
      <c r="T1022" s="14" t="s">
        <v>143</v>
      </c>
    </row>
    <row r="1023" spans="1:20" x14ac:dyDescent="0.3">
      <c r="A1023" s="11">
        <v>44635.474988425929</v>
      </c>
      <c r="B1023" s="11"/>
      <c r="C1023" s="15">
        <v>44635</v>
      </c>
      <c r="D1023" s="16">
        <v>0.47498842592592588</v>
      </c>
      <c r="E1023" s="16"/>
      <c r="F1023" s="13">
        <v>119.86500000000001</v>
      </c>
      <c r="G1023" s="12">
        <v>109.8</v>
      </c>
      <c r="H1023" s="12">
        <v>112.24000000000001</v>
      </c>
      <c r="I1023" s="12">
        <v>126.88000000000001</v>
      </c>
      <c r="J1023" s="12">
        <v>115.89999999999999</v>
      </c>
      <c r="K1023" s="12">
        <v>119.56</v>
      </c>
      <c r="L1023" s="12">
        <v>140</v>
      </c>
      <c r="M1023" s="12">
        <v>130.54000000000002</v>
      </c>
      <c r="N1023" s="12">
        <v>104</v>
      </c>
      <c r="O1023" s="13">
        <v>119.86500000000001</v>
      </c>
      <c r="P1023" s="17" t="s">
        <v>137</v>
      </c>
      <c r="Q1023" s="14" t="s">
        <v>12</v>
      </c>
      <c r="R1023" s="14" t="s">
        <v>15</v>
      </c>
      <c r="S1023" s="14" t="s">
        <v>17</v>
      </c>
      <c r="T1023" s="14" t="s">
        <v>143</v>
      </c>
    </row>
    <row r="1024" spans="1:20" x14ac:dyDescent="0.3">
      <c r="A1024" s="11">
        <v>44635.475254629629</v>
      </c>
      <c r="B1024" s="11"/>
      <c r="C1024" s="15">
        <v>44635</v>
      </c>
      <c r="D1024" s="16">
        <v>0.47525462962962961</v>
      </c>
      <c r="E1024" s="16"/>
      <c r="F1024" s="13">
        <v>106.83750000000001</v>
      </c>
      <c r="G1024" s="12">
        <v>99</v>
      </c>
      <c r="H1024" s="12">
        <v>101.2</v>
      </c>
      <c r="I1024" s="12">
        <v>114.4</v>
      </c>
      <c r="J1024" s="12">
        <v>104.5</v>
      </c>
      <c r="K1024" s="12">
        <v>107.8</v>
      </c>
      <c r="L1024" s="12">
        <v>100.10000000000001</v>
      </c>
      <c r="M1024" s="12">
        <v>117.7</v>
      </c>
      <c r="N1024" s="12">
        <v>110</v>
      </c>
      <c r="O1024" s="13">
        <v>106.83750000000001</v>
      </c>
      <c r="P1024" s="17" t="s">
        <v>137</v>
      </c>
      <c r="Q1024" s="14" t="s">
        <v>12</v>
      </c>
      <c r="R1024" s="14" t="s">
        <v>15</v>
      </c>
      <c r="S1024" s="14" t="s">
        <v>17</v>
      </c>
      <c r="T1024" s="14" t="s">
        <v>143</v>
      </c>
    </row>
    <row r="1025" spans="1:20" x14ac:dyDescent="0.3">
      <c r="A1025" s="11">
        <v>44635.475578703707</v>
      </c>
      <c r="B1025" s="11"/>
      <c r="C1025" s="15">
        <v>44635</v>
      </c>
      <c r="D1025" s="16">
        <v>0.47557870370370375</v>
      </c>
      <c r="E1025" s="16"/>
      <c r="F1025" s="13">
        <v>111.69374999999999</v>
      </c>
      <c r="G1025" s="12">
        <v>103.5</v>
      </c>
      <c r="H1025" s="12">
        <v>105.80000000000001</v>
      </c>
      <c r="I1025" s="12">
        <v>119.60000000000001</v>
      </c>
      <c r="J1025" s="12">
        <v>109.25</v>
      </c>
      <c r="K1025" s="12">
        <v>112.7</v>
      </c>
      <c r="L1025" s="12">
        <v>104.65</v>
      </c>
      <c r="M1025" s="12">
        <v>123.05000000000001</v>
      </c>
      <c r="N1025" s="12">
        <v>115</v>
      </c>
      <c r="O1025" s="13">
        <v>111.69374999999999</v>
      </c>
      <c r="P1025" s="17" t="s">
        <v>137</v>
      </c>
      <c r="Q1025" s="14" t="s">
        <v>12</v>
      </c>
      <c r="R1025" s="14" t="s">
        <v>15</v>
      </c>
      <c r="S1025" s="14" t="s">
        <v>17</v>
      </c>
      <c r="T1025" s="14" t="s">
        <v>143</v>
      </c>
    </row>
    <row r="1026" spans="1:20" x14ac:dyDescent="0.3">
      <c r="A1026" s="11">
        <v>44635.475682870368</v>
      </c>
      <c r="B1026" s="11"/>
      <c r="C1026" s="15">
        <v>44635</v>
      </c>
      <c r="D1026" s="16">
        <v>0.47568287037037038</v>
      </c>
      <c r="E1026" s="16"/>
      <c r="F1026" s="13">
        <v>118.88250000000001</v>
      </c>
      <c r="G1026" s="12">
        <v>108.9</v>
      </c>
      <c r="H1026" s="12">
        <v>111.32000000000001</v>
      </c>
      <c r="I1026" s="12">
        <v>125.84</v>
      </c>
      <c r="J1026" s="12">
        <v>114.94999999999999</v>
      </c>
      <c r="K1026" s="12">
        <v>118.58</v>
      </c>
      <c r="L1026" s="12">
        <v>128</v>
      </c>
      <c r="M1026" s="12">
        <v>129.47</v>
      </c>
      <c r="N1026" s="12">
        <v>114</v>
      </c>
      <c r="O1026" s="13">
        <v>118.88250000000001</v>
      </c>
      <c r="P1026" s="17" t="s">
        <v>137</v>
      </c>
      <c r="Q1026" s="14" t="s">
        <v>12</v>
      </c>
      <c r="R1026" s="14" t="s">
        <v>15</v>
      </c>
      <c r="S1026" s="14" t="s">
        <v>17</v>
      </c>
      <c r="T1026" s="14" t="s">
        <v>143</v>
      </c>
    </row>
    <row r="1027" spans="1:20" x14ac:dyDescent="0.3">
      <c r="A1027" s="11">
        <v>44635.476377314815</v>
      </c>
      <c r="B1027" s="11"/>
      <c r="C1027" s="15">
        <v>44635</v>
      </c>
      <c r="D1027" s="16">
        <v>0.47637731481481477</v>
      </c>
      <c r="E1027" s="16"/>
      <c r="F1027" s="13">
        <v>125.76000000000002</v>
      </c>
      <c r="G1027" s="12">
        <v>115.2</v>
      </c>
      <c r="H1027" s="12">
        <v>117.76</v>
      </c>
      <c r="I1027" s="12">
        <v>133.12</v>
      </c>
      <c r="J1027" s="12">
        <v>121.6</v>
      </c>
      <c r="K1027" s="12">
        <v>125.44</v>
      </c>
      <c r="L1027" s="12">
        <v>135</v>
      </c>
      <c r="M1027" s="12">
        <v>136.96</v>
      </c>
      <c r="N1027" s="12">
        <v>121</v>
      </c>
      <c r="O1027" s="13">
        <v>125.76000000000002</v>
      </c>
      <c r="P1027" s="17" t="s">
        <v>137</v>
      </c>
      <c r="Q1027" s="14" t="s">
        <v>12</v>
      </c>
      <c r="R1027" s="14" t="s">
        <v>15</v>
      </c>
      <c r="S1027" s="14" t="s">
        <v>18</v>
      </c>
      <c r="T1027" s="14" t="s">
        <v>143</v>
      </c>
    </row>
    <row r="1028" spans="1:20" x14ac:dyDescent="0.3">
      <c r="A1028" s="11">
        <v>44635.476388888892</v>
      </c>
      <c r="B1028" s="11"/>
      <c r="C1028" s="15">
        <v>44635</v>
      </c>
      <c r="D1028" s="16">
        <v>0.47638888888888892</v>
      </c>
      <c r="E1028" s="16"/>
      <c r="F1028" s="13">
        <v>87.898124999999993</v>
      </c>
      <c r="G1028" s="12">
        <v>102</v>
      </c>
      <c r="H1028" s="12">
        <v>83.26</v>
      </c>
      <c r="I1028" s="12">
        <v>94.12</v>
      </c>
      <c r="J1028" s="12">
        <v>85.974999999999994</v>
      </c>
      <c r="K1028" s="12">
        <v>88.69</v>
      </c>
      <c r="L1028" s="12">
        <v>82.355000000000004</v>
      </c>
      <c r="M1028" s="12">
        <v>79</v>
      </c>
      <c r="N1028" s="12">
        <v>87.784999999999997</v>
      </c>
      <c r="O1028" s="13">
        <v>87.898124999999993</v>
      </c>
      <c r="P1028" s="17" t="s">
        <v>137</v>
      </c>
      <c r="Q1028" s="14" t="s">
        <v>12</v>
      </c>
      <c r="R1028" s="14" t="s">
        <v>15</v>
      </c>
      <c r="S1028" s="14" t="s">
        <v>17</v>
      </c>
      <c r="T1028" s="14" t="s">
        <v>143</v>
      </c>
    </row>
    <row r="1029" spans="1:20" x14ac:dyDescent="0.3">
      <c r="A1029" s="11">
        <v>44635.477071759262</v>
      </c>
      <c r="B1029" s="11"/>
      <c r="C1029" s="15">
        <v>44635</v>
      </c>
      <c r="D1029" s="16">
        <v>0.47707175925925926</v>
      </c>
      <c r="E1029" s="16"/>
      <c r="F1029" s="13">
        <v>122.8125</v>
      </c>
      <c r="G1029" s="12">
        <v>112.5</v>
      </c>
      <c r="H1029" s="12">
        <v>115</v>
      </c>
      <c r="I1029" s="12">
        <v>130</v>
      </c>
      <c r="J1029" s="12">
        <v>118.75</v>
      </c>
      <c r="K1029" s="12">
        <v>122.5</v>
      </c>
      <c r="L1029" s="12">
        <v>131</v>
      </c>
      <c r="M1029" s="12">
        <v>133.75</v>
      </c>
      <c r="N1029" s="12">
        <v>119</v>
      </c>
      <c r="O1029" s="13">
        <v>122.8125</v>
      </c>
      <c r="P1029" s="17" t="s">
        <v>137</v>
      </c>
      <c r="Q1029" s="14" t="s">
        <v>12</v>
      </c>
      <c r="R1029" s="14" t="s">
        <v>15</v>
      </c>
      <c r="S1029" s="14" t="s">
        <v>18</v>
      </c>
      <c r="T1029" s="14" t="s">
        <v>143</v>
      </c>
    </row>
    <row r="1030" spans="1:20" x14ac:dyDescent="0.3">
      <c r="A1030" s="11">
        <v>44635.477175925924</v>
      </c>
      <c r="B1030" s="11"/>
      <c r="C1030" s="15">
        <v>44635</v>
      </c>
      <c r="D1030" s="16">
        <v>0.47717592592592589</v>
      </c>
      <c r="E1030" s="16"/>
      <c r="F1030" s="13">
        <v>122.34375</v>
      </c>
      <c r="G1030" s="12">
        <v>112.5</v>
      </c>
      <c r="H1030" s="12">
        <v>115</v>
      </c>
      <c r="I1030" s="12">
        <v>130</v>
      </c>
      <c r="J1030" s="12">
        <v>118.75</v>
      </c>
      <c r="K1030" s="12">
        <v>122.5</v>
      </c>
      <c r="L1030" s="12">
        <v>125</v>
      </c>
      <c r="M1030" s="12">
        <v>133.75</v>
      </c>
      <c r="N1030" s="12">
        <v>121.25</v>
      </c>
      <c r="O1030" s="13">
        <v>122.34375</v>
      </c>
      <c r="P1030" s="17" t="s">
        <v>137</v>
      </c>
      <c r="Q1030" s="14" t="s">
        <v>12</v>
      </c>
      <c r="R1030" s="14" t="s">
        <v>15</v>
      </c>
      <c r="S1030" s="14" t="s">
        <v>18</v>
      </c>
      <c r="T1030" s="14" t="s">
        <v>143</v>
      </c>
    </row>
    <row r="1031" spans="1:20" x14ac:dyDescent="0.3">
      <c r="A1031" s="11">
        <v>44635.477766203701</v>
      </c>
      <c r="B1031" s="11"/>
      <c r="C1031" s="15">
        <v>44635</v>
      </c>
      <c r="D1031" s="16">
        <v>0.47776620370370365</v>
      </c>
      <c r="E1031" s="16"/>
      <c r="F1031" s="13">
        <v>122.32125000000001</v>
      </c>
      <c r="G1031" s="12">
        <v>112.05</v>
      </c>
      <c r="H1031" s="12">
        <v>114.54</v>
      </c>
      <c r="I1031" s="12">
        <v>129.48000000000002</v>
      </c>
      <c r="J1031" s="12">
        <v>118.27499999999999</v>
      </c>
      <c r="K1031" s="12">
        <v>122.00999999999999</v>
      </c>
      <c r="L1031" s="12">
        <v>139</v>
      </c>
      <c r="M1031" s="12">
        <v>133.215</v>
      </c>
      <c r="N1031" s="12">
        <v>110</v>
      </c>
      <c r="O1031" s="13">
        <v>122.32125000000001</v>
      </c>
      <c r="P1031" s="17" t="s">
        <v>137</v>
      </c>
      <c r="Q1031" s="14" t="s">
        <v>12</v>
      </c>
      <c r="R1031" s="14" t="s">
        <v>15</v>
      </c>
      <c r="S1031" s="14" t="s">
        <v>18</v>
      </c>
      <c r="T1031" s="14" t="s">
        <v>143</v>
      </c>
    </row>
    <row r="1032" spans="1:20" x14ac:dyDescent="0.3">
      <c r="A1032" s="11">
        <v>44635.478078703702</v>
      </c>
      <c r="B1032" s="11"/>
      <c r="C1032" s="15">
        <v>44635</v>
      </c>
      <c r="D1032" s="16">
        <v>0.4780787037037037</v>
      </c>
      <c r="E1032" s="16"/>
      <c r="F1032" s="13">
        <v>133.11000000000001</v>
      </c>
      <c r="G1032" s="12">
        <v>122.4</v>
      </c>
      <c r="H1032" s="12">
        <v>125.12</v>
      </c>
      <c r="I1032" s="12">
        <v>141.44</v>
      </c>
      <c r="J1032" s="12">
        <v>129.19999999999999</v>
      </c>
      <c r="K1032" s="12">
        <v>133.28</v>
      </c>
      <c r="L1032" s="12">
        <v>136</v>
      </c>
      <c r="M1032" s="12">
        <v>145.52000000000001</v>
      </c>
      <c r="N1032" s="12">
        <v>131.91999999999999</v>
      </c>
      <c r="O1032" s="13">
        <v>133.11000000000001</v>
      </c>
      <c r="P1032" s="17" t="s">
        <v>137</v>
      </c>
      <c r="Q1032" s="14" t="s">
        <v>12</v>
      </c>
      <c r="R1032" s="14" t="s">
        <v>15</v>
      </c>
      <c r="S1032" s="14" t="s">
        <v>18</v>
      </c>
      <c r="T1032" s="14" t="s">
        <v>143</v>
      </c>
    </row>
    <row r="1033" spans="1:20" x14ac:dyDescent="0.3">
      <c r="A1033" s="11">
        <v>44635.478460648148</v>
      </c>
      <c r="B1033" s="11"/>
      <c r="C1033" s="15">
        <v>44635</v>
      </c>
      <c r="D1033" s="16">
        <v>0.47846064814814815</v>
      </c>
      <c r="E1033" s="16"/>
      <c r="F1033" s="13">
        <v>106.60125000000001</v>
      </c>
      <c r="G1033" s="12">
        <v>97.65</v>
      </c>
      <c r="H1033" s="12">
        <v>99.820000000000007</v>
      </c>
      <c r="I1033" s="12">
        <v>112.84</v>
      </c>
      <c r="J1033" s="12">
        <v>103.07499999999999</v>
      </c>
      <c r="K1033" s="12">
        <v>106.33</v>
      </c>
      <c r="L1033" s="12">
        <v>127</v>
      </c>
      <c r="M1033" s="12">
        <v>116.09500000000001</v>
      </c>
      <c r="N1033" s="12">
        <v>90</v>
      </c>
      <c r="O1033" s="13">
        <v>106.60125000000001</v>
      </c>
      <c r="P1033" s="17" t="s">
        <v>137</v>
      </c>
      <c r="Q1033" s="14" t="s">
        <v>12</v>
      </c>
      <c r="R1033" s="14" t="s">
        <v>15</v>
      </c>
      <c r="S1033" s="14" t="s">
        <v>17</v>
      </c>
      <c r="T1033" s="14" t="s">
        <v>143</v>
      </c>
    </row>
    <row r="1034" spans="1:20" x14ac:dyDescent="0.3">
      <c r="A1034" s="11">
        <v>44635.479155092595</v>
      </c>
      <c r="B1034" s="11"/>
      <c r="C1034" s="15">
        <v>44635</v>
      </c>
      <c r="D1034" s="16">
        <v>0.47915509259259265</v>
      </c>
      <c r="E1034" s="16"/>
      <c r="F1034" s="13">
        <v>100.70625000000001</v>
      </c>
      <c r="G1034" s="12">
        <v>92.25</v>
      </c>
      <c r="H1034" s="12">
        <v>94.3</v>
      </c>
      <c r="I1034" s="12">
        <v>106.60000000000001</v>
      </c>
      <c r="J1034" s="12">
        <v>97.375</v>
      </c>
      <c r="K1034" s="12">
        <v>100.45</v>
      </c>
      <c r="L1034" s="12">
        <v>113</v>
      </c>
      <c r="M1034" s="12">
        <v>109.67500000000001</v>
      </c>
      <c r="N1034" s="12">
        <v>92</v>
      </c>
      <c r="O1034" s="13">
        <v>100.70625000000001</v>
      </c>
      <c r="P1034" s="17" t="s">
        <v>137</v>
      </c>
      <c r="Q1034" s="14" t="s">
        <v>12</v>
      </c>
      <c r="R1034" s="14" t="s">
        <v>15</v>
      </c>
      <c r="S1034" s="14" t="s">
        <v>17</v>
      </c>
      <c r="T1034" s="14" t="s">
        <v>143</v>
      </c>
    </row>
    <row r="1035" spans="1:20" x14ac:dyDescent="0.3">
      <c r="A1035" s="11">
        <v>44635.479849537034</v>
      </c>
      <c r="B1035" s="11"/>
      <c r="C1035" s="15">
        <v>44635</v>
      </c>
      <c r="D1035" s="16">
        <v>0.47984953703703703</v>
      </c>
      <c r="E1035" s="16"/>
      <c r="F1035" s="13">
        <v>98.741250000000008</v>
      </c>
      <c r="G1035" s="12">
        <v>90.45</v>
      </c>
      <c r="H1035" s="12">
        <v>92.460000000000008</v>
      </c>
      <c r="I1035" s="12">
        <v>104.52000000000001</v>
      </c>
      <c r="J1035" s="12">
        <v>95.474999999999994</v>
      </c>
      <c r="K1035" s="12">
        <v>98.49</v>
      </c>
      <c r="L1035" s="12">
        <v>107</v>
      </c>
      <c r="M1035" s="12">
        <v>107.53500000000001</v>
      </c>
      <c r="N1035" s="12">
        <v>94</v>
      </c>
      <c r="O1035" s="13">
        <v>98.741250000000008</v>
      </c>
      <c r="P1035" s="17" t="s">
        <v>137</v>
      </c>
      <c r="Q1035" s="14" t="s">
        <v>12</v>
      </c>
      <c r="R1035" s="14" t="s">
        <v>15</v>
      </c>
      <c r="S1035" s="14" t="s">
        <v>17</v>
      </c>
      <c r="T1035" s="14" t="s">
        <v>143</v>
      </c>
    </row>
    <row r="1036" spans="1:20" x14ac:dyDescent="0.3">
      <c r="A1036" s="11">
        <v>44635.479861111111</v>
      </c>
      <c r="B1036" s="11"/>
      <c r="C1036" s="15">
        <v>44635</v>
      </c>
      <c r="D1036" s="16">
        <v>0.47986111111111113</v>
      </c>
      <c r="E1036" s="16"/>
      <c r="F1036" s="13">
        <v>103.92375</v>
      </c>
      <c r="G1036" s="12">
        <v>95</v>
      </c>
      <c r="H1036" s="12">
        <v>98.44</v>
      </c>
      <c r="I1036" s="12">
        <v>111.28</v>
      </c>
      <c r="J1036" s="12">
        <v>101.64999999999999</v>
      </c>
      <c r="K1036" s="12">
        <v>104.86</v>
      </c>
      <c r="L1036" s="12">
        <v>97.37</v>
      </c>
      <c r="M1036" s="12">
        <v>119</v>
      </c>
      <c r="N1036" s="12">
        <v>103.78999999999999</v>
      </c>
      <c r="O1036" s="13">
        <v>103.92375</v>
      </c>
      <c r="P1036" s="17" t="s">
        <v>137</v>
      </c>
      <c r="Q1036" s="14" t="s">
        <v>12</v>
      </c>
      <c r="R1036" s="14" t="s">
        <v>15</v>
      </c>
      <c r="S1036" s="14" t="s">
        <v>17</v>
      </c>
      <c r="T1036" s="14" t="s">
        <v>143</v>
      </c>
    </row>
    <row r="1037" spans="1:20" x14ac:dyDescent="0.3">
      <c r="A1037" s="11">
        <v>44635.48028935185</v>
      </c>
      <c r="B1037" s="11"/>
      <c r="C1037" s="15">
        <v>44635</v>
      </c>
      <c r="D1037" s="16">
        <v>0.48028935185185184</v>
      </c>
      <c r="E1037" s="16"/>
      <c r="F1037" s="13">
        <v>101.79</v>
      </c>
      <c r="G1037" s="12">
        <v>93.600000000000009</v>
      </c>
      <c r="H1037" s="12">
        <v>95.68</v>
      </c>
      <c r="I1037" s="12">
        <v>108.16</v>
      </c>
      <c r="J1037" s="12">
        <v>98.8</v>
      </c>
      <c r="K1037" s="12">
        <v>101.92</v>
      </c>
      <c r="L1037" s="12">
        <v>104</v>
      </c>
      <c r="M1037" s="12">
        <v>111.28</v>
      </c>
      <c r="N1037" s="12">
        <v>100.88</v>
      </c>
      <c r="O1037" s="13">
        <v>101.79</v>
      </c>
      <c r="P1037" s="17" t="s">
        <v>137</v>
      </c>
      <c r="Q1037" s="14" t="s">
        <v>12</v>
      </c>
      <c r="R1037" s="14" t="s">
        <v>15</v>
      </c>
      <c r="S1037" s="14" t="s">
        <v>17</v>
      </c>
      <c r="T1037" s="14" t="s">
        <v>143</v>
      </c>
    </row>
    <row r="1038" spans="1:20" x14ac:dyDescent="0.3">
      <c r="A1038" s="11">
        <v>44635.480451388888</v>
      </c>
      <c r="B1038" s="11"/>
      <c r="C1038" s="15">
        <v>44635</v>
      </c>
      <c r="D1038" s="16">
        <v>0.48045138888888889</v>
      </c>
      <c r="E1038" s="16"/>
      <c r="F1038" s="13">
        <v>101.79</v>
      </c>
      <c r="G1038" s="12">
        <v>93.600000000000009</v>
      </c>
      <c r="H1038" s="12">
        <v>95.68</v>
      </c>
      <c r="I1038" s="12">
        <v>108.16</v>
      </c>
      <c r="J1038" s="12">
        <v>98.8</v>
      </c>
      <c r="K1038" s="12">
        <v>101.92</v>
      </c>
      <c r="L1038" s="12">
        <v>104</v>
      </c>
      <c r="M1038" s="12">
        <v>111.28</v>
      </c>
      <c r="N1038" s="12">
        <v>100.88</v>
      </c>
      <c r="O1038" s="13">
        <v>101.79</v>
      </c>
      <c r="P1038" s="17" t="s">
        <v>137</v>
      </c>
      <c r="Q1038" s="14" t="s">
        <v>12</v>
      </c>
      <c r="R1038" s="14" t="s">
        <v>15</v>
      </c>
      <c r="S1038" s="14" t="s">
        <v>17</v>
      </c>
      <c r="T1038" s="14" t="s">
        <v>143</v>
      </c>
    </row>
    <row r="1039" spans="1:20" x14ac:dyDescent="0.3">
      <c r="A1039" s="11">
        <v>44635.480543981481</v>
      </c>
      <c r="B1039" s="11"/>
      <c r="C1039" s="15">
        <v>44635</v>
      </c>
      <c r="D1039" s="16">
        <v>0.48054398148148153</v>
      </c>
      <c r="E1039" s="16"/>
      <c r="F1039" s="13">
        <v>99.232500000000002</v>
      </c>
      <c r="G1039" s="12">
        <v>90.9</v>
      </c>
      <c r="H1039" s="12">
        <v>92.92</v>
      </c>
      <c r="I1039" s="12">
        <v>105.04</v>
      </c>
      <c r="J1039" s="12">
        <v>95.949999999999989</v>
      </c>
      <c r="K1039" s="12">
        <v>98.98</v>
      </c>
      <c r="L1039" s="12">
        <v>104</v>
      </c>
      <c r="M1039" s="12">
        <v>108.07000000000001</v>
      </c>
      <c r="N1039" s="12">
        <v>98</v>
      </c>
      <c r="O1039" s="13">
        <v>99.232500000000002</v>
      </c>
      <c r="P1039" s="17" t="s">
        <v>137</v>
      </c>
      <c r="Q1039" s="14" t="s">
        <v>12</v>
      </c>
      <c r="R1039" s="14" t="s">
        <v>15</v>
      </c>
      <c r="S1039" s="14" t="s">
        <v>17</v>
      </c>
      <c r="T1039" s="14" t="s">
        <v>143</v>
      </c>
    </row>
    <row r="1040" spans="1:20" x14ac:dyDescent="0.3">
      <c r="A1040" s="11">
        <v>44635.480740740742</v>
      </c>
      <c r="B1040" s="11"/>
      <c r="C1040" s="15">
        <v>44635</v>
      </c>
      <c r="D1040" s="16">
        <v>0.48074074074074075</v>
      </c>
      <c r="E1040" s="16"/>
      <c r="F1040" s="13">
        <v>101.98125</v>
      </c>
      <c r="G1040" s="12">
        <v>94.5</v>
      </c>
      <c r="H1040" s="12">
        <v>96.600000000000009</v>
      </c>
      <c r="I1040" s="12">
        <v>109.2</v>
      </c>
      <c r="J1040" s="12">
        <v>99.75</v>
      </c>
      <c r="K1040" s="12">
        <v>102.89999999999999</v>
      </c>
      <c r="L1040" s="12">
        <v>95.55</v>
      </c>
      <c r="M1040" s="12">
        <v>112.35000000000001</v>
      </c>
      <c r="N1040" s="12">
        <v>105</v>
      </c>
      <c r="O1040" s="13">
        <v>101.98125</v>
      </c>
      <c r="P1040" s="17" t="s">
        <v>137</v>
      </c>
      <c r="Q1040" s="14" t="s">
        <v>12</v>
      </c>
      <c r="R1040" s="14" t="s">
        <v>15</v>
      </c>
      <c r="S1040" s="14" t="s">
        <v>17</v>
      </c>
      <c r="T1040" s="14" t="s">
        <v>143</v>
      </c>
    </row>
    <row r="1041" spans="1:20" x14ac:dyDescent="0.3">
      <c r="A1041" s="11">
        <v>44635.480752314812</v>
      </c>
      <c r="B1041" s="11"/>
      <c r="C1041" s="15">
        <v>44635</v>
      </c>
      <c r="D1041" s="16">
        <v>0.48075231481481479</v>
      </c>
      <c r="E1041" s="16"/>
      <c r="F1041" s="13">
        <v>103.7475</v>
      </c>
      <c r="G1041" s="12">
        <v>95.4</v>
      </c>
      <c r="H1041" s="12">
        <v>97.52000000000001</v>
      </c>
      <c r="I1041" s="12">
        <v>110.24000000000001</v>
      </c>
      <c r="J1041" s="12">
        <v>100.69999999999999</v>
      </c>
      <c r="K1041" s="12">
        <v>103.88</v>
      </c>
      <c r="L1041" s="12">
        <v>106</v>
      </c>
      <c r="M1041" s="12">
        <v>113.42</v>
      </c>
      <c r="N1041" s="12">
        <v>102.82</v>
      </c>
      <c r="O1041" s="13">
        <v>103.7475</v>
      </c>
      <c r="P1041" s="17" t="s">
        <v>137</v>
      </c>
      <c r="Q1041" s="14" t="s">
        <v>12</v>
      </c>
      <c r="R1041" s="14" t="s">
        <v>15</v>
      </c>
      <c r="S1041" s="14" t="s">
        <v>17</v>
      </c>
      <c r="T1041" s="14" t="s">
        <v>143</v>
      </c>
    </row>
    <row r="1042" spans="1:20" x14ac:dyDescent="0.3">
      <c r="A1042" s="11">
        <v>44635.481886574074</v>
      </c>
      <c r="B1042" s="11"/>
      <c r="C1042" s="15">
        <v>44635</v>
      </c>
      <c r="D1042" s="16">
        <v>0.48188657407407409</v>
      </c>
      <c r="E1042" s="16"/>
      <c r="F1042" s="13">
        <v>91.297500000000014</v>
      </c>
      <c r="G1042" s="12">
        <v>84.600000000000009</v>
      </c>
      <c r="H1042" s="12">
        <v>86.48</v>
      </c>
      <c r="I1042" s="12">
        <v>97.76</v>
      </c>
      <c r="J1042" s="12">
        <v>89.3</v>
      </c>
      <c r="K1042" s="12">
        <v>92.12</v>
      </c>
      <c r="L1042" s="12">
        <v>85.54</v>
      </c>
      <c r="M1042" s="12">
        <v>100.58000000000001</v>
      </c>
      <c r="N1042" s="12">
        <v>94</v>
      </c>
      <c r="O1042" s="13">
        <v>91.297500000000014</v>
      </c>
      <c r="P1042" s="17" t="s">
        <v>137</v>
      </c>
      <c r="Q1042" s="14" t="s">
        <v>12</v>
      </c>
      <c r="R1042" s="14" t="s">
        <v>15</v>
      </c>
      <c r="S1042" s="14" t="s">
        <v>17</v>
      </c>
      <c r="T1042" s="14" t="s">
        <v>143</v>
      </c>
    </row>
    <row r="1043" spans="1:20" x14ac:dyDescent="0.3">
      <c r="A1043" s="11">
        <v>44635.481932870367</v>
      </c>
      <c r="B1043" s="11"/>
      <c r="C1043" s="15">
        <v>44635</v>
      </c>
      <c r="D1043" s="16">
        <v>0.48193287037037041</v>
      </c>
      <c r="E1043" s="16"/>
      <c r="F1043" s="13">
        <v>94.811250000000001</v>
      </c>
      <c r="G1043" s="12">
        <v>86.850000000000009</v>
      </c>
      <c r="H1043" s="12">
        <v>88.78</v>
      </c>
      <c r="I1043" s="12">
        <v>100.36</v>
      </c>
      <c r="J1043" s="12">
        <v>91.674999999999997</v>
      </c>
      <c r="K1043" s="12">
        <v>94.57</v>
      </c>
      <c r="L1043" s="12">
        <v>98</v>
      </c>
      <c r="M1043" s="12">
        <v>103.25500000000001</v>
      </c>
      <c r="N1043" s="12">
        <v>95</v>
      </c>
      <c r="O1043" s="13">
        <v>94.811250000000001</v>
      </c>
      <c r="P1043" s="17" t="s">
        <v>137</v>
      </c>
      <c r="Q1043" s="14" t="s">
        <v>12</v>
      </c>
      <c r="R1043" s="14" t="s">
        <v>15</v>
      </c>
      <c r="S1043" s="14" t="s">
        <v>17</v>
      </c>
      <c r="T1043" s="14" t="s">
        <v>143</v>
      </c>
    </row>
    <row r="1044" spans="1:20" x14ac:dyDescent="0.3">
      <c r="A1044" s="11">
        <v>44635.481956018521</v>
      </c>
      <c r="B1044" s="11"/>
      <c r="C1044" s="15">
        <v>44635</v>
      </c>
      <c r="D1044" s="16">
        <v>0.48195601851851855</v>
      </c>
      <c r="E1044" s="16"/>
      <c r="F1044" s="13">
        <v>98.853750000000005</v>
      </c>
      <c r="G1044" s="12">
        <v>90.9</v>
      </c>
      <c r="H1044" s="12">
        <v>92.92</v>
      </c>
      <c r="I1044" s="12">
        <v>105.04</v>
      </c>
      <c r="J1044" s="12">
        <v>95.949999999999989</v>
      </c>
      <c r="K1044" s="12">
        <v>98.98</v>
      </c>
      <c r="L1044" s="12">
        <v>101</v>
      </c>
      <c r="M1044" s="12">
        <v>108.07000000000001</v>
      </c>
      <c r="N1044" s="12">
        <v>97.97</v>
      </c>
      <c r="O1044" s="13">
        <v>98.853750000000005</v>
      </c>
      <c r="P1044" s="17" t="s">
        <v>137</v>
      </c>
      <c r="Q1044" s="14" t="s">
        <v>12</v>
      </c>
      <c r="R1044" s="14" t="s">
        <v>15</v>
      </c>
      <c r="S1044" s="14" t="s">
        <v>17</v>
      </c>
      <c r="T1044" s="14" t="s">
        <v>143</v>
      </c>
    </row>
    <row r="1045" spans="1:20" x14ac:dyDescent="0.3">
      <c r="A1045" s="11">
        <v>44635.482534722221</v>
      </c>
      <c r="B1045" s="11"/>
      <c r="C1045" s="15">
        <v>44635</v>
      </c>
      <c r="D1045" s="16">
        <v>0.48253472222222221</v>
      </c>
      <c r="E1045" s="16"/>
      <c r="F1045" s="13">
        <v>97.875</v>
      </c>
      <c r="G1045" s="12">
        <v>90</v>
      </c>
      <c r="H1045" s="12">
        <v>92</v>
      </c>
      <c r="I1045" s="12">
        <v>104</v>
      </c>
      <c r="J1045" s="12">
        <v>95</v>
      </c>
      <c r="K1045" s="12">
        <v>98</v>
      </c>
      <c r="L1045" s="12">
        <v>100</v>
      </c>
      <c r="M1045" s="12">
        <v>107</v>
      </c>
      <c r="N1045" s="12">
        <v>97</v>
      </c>
      <c r="O1045" s="13">
        <v>97.875</v>
      </c>
      <c r="P1045" s="17" t="s">
        <v>137</v>
      </c>
      <c r="Q1045" s="14" t="s">
        <v>12</v>
      </c>
      <c r="R1045" s="14" t="s">
        <v>15</v>
      </c>
      <c r="S1045" s="14" t="s">
        <v>17</v>
      </c>
      <c r="T1045" s="14" t="s">
        <v>143</v>
      </c>
    </row>
    <row r="1046" spans="1:20" x14ac:dyDescent="0.3">
      <c r="A1046" s="11">
        <v>44635.482627314814</v>
      </c>
      <c r="B1046" s="11"/>
      <c r="C1046" s="15">
        <v>44635</v>
      </c>
      <c r="D1046" s="16">
        <v>0.4826273148148148</v>
      </c>
      <c r="E1046" s="16"/>
      <c r="F1046" s="13">
        <v>96.776250000000005</v>
      </c>
      <c r="G1046" s="12">
        <v>88.65</v>
      </c>
      <c r="H1046" s="12">
        <v>90.62</v>
      </c>
      <c r="I1046" s="12">
        <v>102.44</v>
      </c>
      <c r="J1046" s="12">
        <v>93.574999999999989</v>
      </c>
      <c r="K1046" s="12">
        <v>96.53</v>
      </c>
      <c r="L1046" s="12">
        <v>99</v>
      </c>
      <c r="M1046" s="12">
        <v>105.39500000000001</v>
      </c>
      <c r="N1046" s="12">
        <v>98</v>
      </c>
      <c r="O1046" s="13">
        <v>96.776250000000005</v>
      </c>
      <c r="P1046" s="17" t="s">
        <v>137</v>
      </c>
      <c r="Q1046" s="14" t="s">
        <v>12</v>
      </c>
      <c r="R1046" s="14" t="s">
        <v>15</v>
      </c>
      <c r="S1046" s="14" t="s">
        <v>17</v>
      </c>
      <c r="T1046" s="14" t="s">
        <v>143</v>
      </c>
    </row>
    <row r="1047" spans="1:20" x14ac:dyDescent="0.3">
      <c r="A1047" s="11">
        <v>44635.48332175926</v>
      </c>
      <c r="B1047" s="11"/>
      <c r="C1047" s="15">
        <v>44635</v>
      </c>
      <c r="D1047" s="16">
        <v>0.4833217592592593</v>
      </c>
      <c r="E1047" s="16"/>
      <c r="F1047" s="13">
        <v>103.65375</v>
      </c>
      <c r="G1047" s="12">
        <v>94.95</v>
      </c>
      <c r="H1047" s="12">
        <v>97.06</v>
      </c>
      <c r="I1047" s="12">
        <v>109.72</v>
      </c>
      <c r="J1047" s="12">
        <v>100.22499999999999</v>
      </c>
      <c r="K1047" s="12">
        <v>103.39</v>
      </c>
      <c r="L1047" s="12">
        <v>108</v>
      </c>
      <c r="M1047" s="12">
        <v>112.88500000000001</v>
      </c>
      <c r="N1047" s="12">
        <v>103</v>
      </c>
      <c r="O1047" s="13">
        <v>103.65375</v>
      </c>
      <c r="P1047" s="17" t="s">
        <v>137</v>
      </c>
      <c r="Q1047" s="14" t="s">
        <v>12</v>
      </c>
      <c r="R1047" s="14" t="s">
        <v>15</v>
      </c>
      <c r="S1047" s="14" t="s">
        <v>17</v>
      </c>
      <c r="T1047" s="14" t="s">
        <v>143</v>
      </c>
    </row>
    <row r="1048" spans="1:20" x14ac:dyDescent="0.3">
      <c r="A1048" s="11">
        <v>44635.48333333333</v>
      </c>
      <c r="B1048" s="11"/>
      <c r="C1048" s="15">
        <v>44635</v>
      </c>
      <c r="D1048" s="16">
        <v>0.48333333333333334</v>
      </c>
      <c r="E1048" s="16"/>
      <c r="F1048" s="13">
        <v>109.265625</v>
      </c>
      <c r="G1048" s="12">
        <v>103</v>
      </c>
      <c r="H1048" s="12">
        <v>103.5</v>
      </c>
      <c r="I1048" s="12">
        <v>117</v>
      </c>
      <c r="J1048" s="12">
        <v>106.875</v>
      </c>
      <c r="K1048" s="12">
        <v>110.25</v>
      </c>
      <c r="L1048" s="12">
        <v>102.375</v>
      </c>
      <c r="M1048" s="12">
        <v>122</v>
      </c>
      <c r="N1048" s="12">
        <v>109.125</v>
      </c>
      <c r="O1048" s="13">
        <v>109.265625</v>
      </c>
      <c r="P1048" s="17" t="s">
        <v>137</v>
      </c>
      <c r="Q1048" s="14" t="s">
        <v>12</v>
      </c>
      <c r="R1048" s="14" t="s">
        <v>15</v>
      </c>
      <c r="S1048" s="14" t="s">
        <v>17</v>
      </c>
      <c r="T1048" s="14" t="s">
        <v>143</v>
      </c>
    </row>
    <row r="1049" spans="1:20" x14ac:dyDescent="0.3">
      <c r="A1049" s="11">
        <v>44635.483611111114</v>
      </c>
      <c r="B1049" s="11"/>
      <c r="C1049" s="15">
        <v>44635</v>
      </c>
      <c r="D1049" s="16">
        <v>0.48361111111111116</v>
      </c>
      <c r="E1049" s="16"/>
      <c r="F1049" s="13">
        <v>103.7475</v>
      </c>
      <c r="G1049" s="12">
        <v>95.4</v>
      </c>
      <c r="H1049" s="12">
        <v>97.52000000000001</v>
      </c>
      <c r="I1049" s="12">
        <v>110.24000000000001</v>
      </c>
      <c r="J1049" s="12">
        <v>100.69999999999999</v>
      </c>
      <c r="K1049" s="12">
        <v>103.88</v>
      </c>
      <c r="L1049" s="12">
        <v>106</v>
      </c>
      <c r="M1049" s="12">
        <v>113.42</v>
      </c>
      <c r="N1049" s="12">
        <v>102.82</v>
      </c>
      <c r="O1049" s="13">
        <v>103.7475</v>
      </c>
      <c r="P1049" s="17" t="s">
        <v>137</v>
      </c>
      <c r="Q1049" s="14" t="s">
        <v>12</v>
      </c>
      <c r="R1049" s="14" t="s">
        <v>15</v>
      </c>
      <c r="S1049" s="14" t="s">
        <v>17</v>
      </c>
      <c r="T1049" s="14" t="s">
        <v>143</v>
      </c>
    </row>
    <row r="1050" spans="1:20" x14ac:dyDescent="0.3">
      <c r="A1050" s="11">
        <v>44635.484016203707</v>
      </c>
      <c r="B1050" s="11"/>
      <c r="C1050" s="15">
        <v>44635</v>
      </c>
      <c r="D1050" s="16">
        <v>0.48401620370370368</v>
      </c>
      <c r="E1050" s="16"/>
      <c r="F1050" s="13">
        <v>109.0575</v>
      </c>
      <c r="G1050" s="12">
        <v>99.9</v>
      </c>
      <c r="H1050" s="12">
        <v>102.12</v>
      </c>
      <c r="I1050" s="12">
        <v>115.44</v>
      </c>
      <c r="J1050" s="12">
        <v>105.44999999999999</v>
      </c>
      <c r="K1050" s="12">
        <v>108.78</v>
      </c>
      <c r="L1050" s="12">
        <v>104</v>
      </c>
      <c r="M1050" s="12">
        <v>118.77000000000001</v>
      </c>
      <c r="N1050" s="12">
        <v>118</v>
      </c>
      <c r="O1050" s="13">
        <v>109.0575</v>
      </c>
      <c r="P1050" s="17" t="s">
        <v>137</v>
      </c>
      <c r="Q1050" s="14" t="s">
        <v>12</v>
      </c>
      <c r="R1050" s="14" t="s">
        <v>15</v>
      </c>
      <c r="S1050" s="14" t="s">
        <v>17</v>
      </c>
      <c r="T1050" s="14" t="s">
        <v>143</v>
      </c>
    </row>
    <row r="1051" spans="1:20" x14ac:dyDescent="0.3">
      <c r="A1051" s="11">
        <v>44635.4840625</v>
      </c>
      <c r="B1051" s="11"/>
      <c r="C1051" s="15">
        <v>44635</v>
      </c>
      <c r="D1051" s="16">
        <v>0.48406250000000001</v>
      </c>
      <c r="E1051" s="16"/>
      <c r="F1051" s="13">
        <v>101.79</v>
      </c>
      <c r="G1051" s="12">
        <v>93.600000000000009</v>
      </c>
      <c r="H1051" s="12">
        <v>95.68</v>
      </c>
      <c r="I1051" s="12">
        <v>108.16</v>
      </c>
      <c r="J1051" s="12">
        <v>98.8</v>
      </c>
      <c r="K1051" s="12">
        <v>101.92</v>
      </c>
      <c r="L1051" s="12">
        <v>104</v>
      </c>
      <c r="M1051" s="12">
        <v>111.28</v>
      </c>
      <c r="N1051" s="12">
        <v>100.88</v>
      </c>
      <c r="O1051" s="13">
        <v>101.79</v>
      </c>
      <c r="P1051" s="17" t="s">
        <v>137</v>
      </c>
      <c r="Q1051" s="14" t="s">
        <v>12</v>
      </c>
      <c r="R1051" s="14" t="s">
        <v>15</v>
      </c>
      <c r="S1051" s="14" t="s">
        <v>17</v>
      </c>
      <c r="T1051" s="14" t="s">
        <v>143</v>
      </c>
    </row>
    <row r="1052" spans="1:20" x14ac:dyDescent="0.3">
      <c r="A1052" s="11">
        <v>44635.484270833331</v>
      </c>
      <c r="B1052" s="11"/>
      <c r="C1052" s="15">
        <v>44635</v>
      </c>
      <c r="D1052" s="16">
        <v>0.48427083333333337</v>
      </c>
      <c r="E1052" s="16"/>
      <c r="F1052" s="13">
        <v>109.62</v>
      </c>
      <c r="G1052" s="12">
        <v>100.8</v>
      </c>
      <c r="H1052" s="12">
        <v>103.04</v>
      </c>
      <c r="I1052" s="12">
        <v>116.48</v>
      </c>
      <c r="J1052" s="12">
        <v>106.39999999999999</v>
      </c>
      <c r="K1052" s="12">
        <v>109.75999999999999</v>
      </c>
      <c r="L1052" s="12">
        <v>112</v>
      </c>
      <c r="M1052" s="12">
        <v>119.84</v>
      </c>
      <c r="N1052" s="12">
        <v>108.64</v>
      </c>
      <c r="O1052" s="13">
        <v>109.62</v>
      </c>
      <c r="P1052" s="17" t="s">
        <v>137</v>
      </c>
      <c r="Q1052" s="14" t="s">
        <v>12</v>
      </c>
      <c r="R1052" s="14" t="s">
        <v>15</v>
      </c>
      <c r="S1052" s="14" t="s">
        <v>17</v>
      </c>
      <c r="T1052" s="14" t="s">
        <v>143</v>
      </c>
    </row>
    <row r="1053" spans="1:20" x14ac:dyDescent="0.3">
      <c r="A1053" s="11">
        <v>44635.484710648147</v>
      </c>
      <c r="B1053" s="11"/>
      <c r="C1053" s="15">
        <v>44635</v>
      </c>
      <c r="D1053" s="16">
        <v>0.48471064814814818</v>
      </c>
      <c r="E1053" s="16"/>
      <c r="F1053" s="13">
        <v>104.63625</v>
      </c>
      <c r="G1053" s="12">
        <v>95.850000000000009</v>
      </c>
      <c r="H1053" s="12">
        <v>97.98</v>
      </c>
      <c r="I1053" s="12">
        <v>110.76</v>
      </c>
      <c r="J1053" s="12">
        <v>101.175</v>
      </c>
      <c r="K1053" s="12">
        <v>104.37</v>
      </c>
      <c r="L1053" s="12">
        <v>110</v>
      </c>
      <c r="M1053" s="12">
        <v>113.95500000000001</v>
      </c>
      <c r="N1053" s="12">
        <v>103</v>
      </c>
      <c r="O1053" s="13">
        <v>104.63625</v>
      </c>
      <c r="P1053" s="17" t="s">
        <v>137</v>
      </c>
      <c r="Q1053" s="14" t="s">
        <v>12</v>
      </c>
      <c r="R1053" s="14" t="s">
        <v>15</v>
      </c>
      <c r="S1053" s="14" t="s">
        <v>17</v>
      </c>
      <c r="T1053" s="14" t="s">
        <v>143</v>
      </c>
    </row>
    <row r="1054" spans="1:20" x14ac:dyDescent="0.3">
      <c r="A1054" s="11">
        <v>44635.485405092593</v>
      </c>
      <c r="B1054" s="11"/>
      <c r="C1054" s="15">
        <v>44635</v>
      </c>
      <c r="D1054" s="16">
        <v>0.48540509259259257</v>
      </c>
      <c r="E1054" s="16"/>
      <c r="F1054" s="13">
        <v>104.145</v>
      </c>
      <c r="G1054" s="12">
        <v>95.4</v>
      </c>
      <c r="H1054" s="12">
        <v>97.52000000000001</v>
      </c>
      <c r="I1054" s="12">
        <v>110.24000000000001</v>
      </c>
      <c r="J1054" s="12">
        <v>100.69999999999999</v>
      </c>
      <c r="K1054" s="12">
        <v>103.88</v>
      </c>
      <c r="L1054" s="12">
        <v>102</v>
      </c>
      <c r="M1054" s="12">
        <v>113.42</v>
      </c>
      <c r="N1054" s="12">
        <v>110</v>
      </c>
      <c r="O1054" s="13">
        <v>104.145</v>
      </c>
      <c r="P1054" s="17" t="s">
        <v>137</v>
      </c>
      <c r="Q1054" s="14" t="s">
        <v>12</v>
      </c>
      <c r="R1054" s="14" t="s">
        <v>15</v>
      </c>
      <c r="S1054" s="14" t="s">
        <v>17</v>
      </c>
      <c r="T1054" s="14" t="s">
        <v>143</v>
      </c>
    </row>
    <row r="1055" spans="1:20" x14ac:dyDescent="0.3">
      <c r="A1055" s="11">
        <v>44635.485486111109</v>
      </c>
      <c r="B1055" s="11"/>
      <c r="C1055" s="15">
        <v>44635</v>
      </c>
      <c r="D1055" s="16">
        <v>0.48548611111111112</v>
      </c>
      <c r="E1055" s="16"/>
      <c r="F1055" s="13">
        <v>85.26</v>
      </c>
      <c r="G1055" s="12">
        <v>87</v>
      </c>
      <c r="H1055" s="12">
        <v>80.040000000000006</v>
      </c>
      <c r="I1055" s="12">
        <v>90.48</v>
      </c>
      <c r="J1055" s="12">
        <v>82.649999999999991</v>
      </c>
      <c r="K1055" s="12">
        <v>85.26</v>
      </c>
      <c r="L1055" s="12">
        <v>79.17</v>
      </c>
      <c r="M1055" s="12">
        <v>93.09</v>
      </c>
      <c r="N1055" s="12">
        <v>84.39</v>
      </c>
      <c r="O1055" s="13">
        <v>85.26</v>
      </c>
      <c r="P1055" s="17" t="s">
        <v>137</v>
      </c>
      <c r="Q1055" s="14" t="s">
        <v>12</v>
      </c>
      <c r="R1055" s="14" t="s">
        <v>15</v>
      </c>
      <c r="S1055" s="14" t="s">
        <v>17</v>
      </c>
      <c r="T1055" s="14" t="s">
        <v>143</v>
      </c>
    </row>
    <row r="1056" spans="1:20" x14ac:dyDescent="0.3">
      <c r="A1056" s="11">
        <v>44635.48609953704</v>
      </c>
      <c r="B1056" s="11"/>
      <c r="C1056" s="15">
        <v>44635</v>
      </c>
      <c r="D1056" s="16">
        <v>0.48609953703703707</v>
      </c>
      <c r="E1056" s="16"/>
      <c r="F1056" s="13">
        <v>109.0575</v>
      </c>
      <c r="G1056" s="12">
        <v>99.9</v>
      </c>
      <c r="H1056" s="12">
        <v>102.12</v>
      </c>
      <c r="I1056" s="12">
        <v>115.44</v>
      </c>
      <c r="J1056" s="12">
        <v>105.44999999999999</v>
      </c>
      <c r="K1056" s="12">
        <v>108.78</v>
      </c>
      <c r="L1056" s="12">
        <v>103</v>
      </c>
      <c r="M1056" s="12">
        <v>118.77000000000001</v>
      </c>
      <c r="N1056" s="12">
        <v>119</v>
      </c>
      <c r="O1056" s="13">
        <v>109.0575</v>
      </c>
      <c r="P1056" s="17" t="s">
        <v>137</v>
      </c>
      <c r="Q1056" s="14" t="s">
        <v>12</v>
      </c>
      <c r="R1056" s="14" t="s">
        <v>15</v>
      </c>
      <c r="S1056" s="14" t="s">
        <v>17</v>
      </c>
      <c r="T1056" s="14" t="s">
        <v>143</v>
      </c>
    </row>
    <row r="1057" spans="1:20" x14ac:dyDescent="0.3">
      <c r="A1057" s="11">
        <v>44635.486793981479</v>
      </c>
      <c r="B1057" s="11"/>
      <c r="C1057" s="15">
        <v>44635</v>
      </c>
      <c r="D1057" s="16">
        <v>0.48679398148148145</v>
      </c>
      <c r="E1057" s="16"/>
      <c r="F1057" s="13">
        <v>112.98750000000001</v>
      </c>
      <c r="G1057" s="12">
        <v>103.5</v>
      </c>
      <c r="H1057" s="12">
        <v>105.80000000000001</v>
      </c>
      <c r="I1057" s="12">
        <v>119.60000000000001</v>
      </c>
      <c r="J1057" s="12">
        <v>109.25</v>
      </c>
      <c r="K1057" s="12">
        <v>112.7</v>
      </c>
      <c r="L1057" s="12">
        <v>113</v>
      </c>
      <c r="M1057" s="12">
        <v>123.05000000000001</v>
      </c>
      <c r="N1057" s="12">
        <v>117</v>
      </c>
      <c r="O1057" s="13">
        <v>112.98750000000001</v>
      </c>
      <c r="P1057" s="17" t="s">
        <v>137</v>
      </c>
      <c r="Q1057" s="14" t="s">
        <v>12</v>
      </c>
      <c r="R1057" s="14" t="s">
        <v>15</v>
      </c>
      <c r="S1057" s="14" t="s">
        <v>17</v>
      </c>
      <c r="T1057" s="14" t="s">
        <v>143</v>
      </c>
    </row>
    <row r="1058" spans="1:20" x14ac:dyDescent="0.3">
      <c r="A1058" s="11">
        <v>44635.486805555556</v>
      </c>
      <c r="B1058" s="11"/>
      <c r="C1058" s="15">
        <v>44635</v>
      </c>
      <c r="D1058" s="16">
        <v>0.48680555555555555</v>
      </c>
      <c r="E1058" s="16"/>
      <c r="F1058" s="13">
        <v>110.72250000000001</v>
      </c>
      <c r="G1058" s="12">
        <v>106</v>
      </c>
      <c r="H1058" s="12">
        <v>104.88000000000001</v>
      </c>
      <c r="I1058" s="12">
        <v>118.56</v>
      </c>
      <c r="J1058" s="12">
        <v>108.3</v>
      </c>
      <c r="K1058" s="12">
        <v>111.72</v>
      </c>
      <c r="L1058" s="12">
        <v>103.74000000000001</v>
      </c>
      <c r="M1058" s="12">
        <v>122</v>
      </c>
      <c r="N1058" s="12">
        <v>110.58</v>
      </c>
      <c r="O1058" s="13">
        <v>110.72250000000001</v>
      </c>
      <c r="P1058" s="17" t="s">
        <v>137</v>
      </c>
      <c r="Q1058" s="14" t="s">
        <v>12</v>
      </c>
      <c r="R1058" s="14" t="s">
        <v>15</v>
      </c>
      <c r="S1058" s="14" t="s">
        <v>17</v>
      </c>
      <c r="T1058" s="14" t="s">
        <v>143</v>
      </c>
    </row>
    <row r="1059" spans="1:20" x14ac:dyDescent="0.3">
      <c r="A1059" s="11">
        <v>44635.487488425926</v>
      </c>
      <c r="B1059" s="11"/>
      <c r="C1059" s="15">
        <v>44635</v>
      </c>
      <c r="D1059" s="16">
        <v>0.48748842592592595</v>
      </c>
      <c r="E1059" s="16"/>
      <c r="F1059" s="13">
        <v>100.21499999999999</v>
      </c>
      <c r="G1059" s="12">
        <v>91.8</v>
      </c>
      <c r="H1059" s="12">
        <v>93.84</v>
      </c>
      <c r="I1059" s="12">
        <v>106.08</v>
      </c>
      <c r="J1059" s="12">
        <v>96.899999999999991</v>
      </c>
      <c r="K1059" s="12">
        <v>99.96</v>
      </c>
      <c r="L1059" s="12">
        <v>99</v>
      </c>
      <c r="M1059" s="12">
        <v>109.14</v>
      </c>
      <c r="N1059" s="12">
        <v>105</v>
      </c>
      <c r="O1059" s="13">
        <v>100.21499999999999</v>
      </c>
      <c r="P1059" s="17" t="s">
        <v>137</v>
      </c>
      <c r="Q1059" s="14" t="s">
        <v>12</v>
      </c>
      <c r="R1059" s="14" t="s">
        <v>15</v>
      </c>
      <c r="S1059" s="14" t="s">
        <v>17</v>
      </c>
      <c r="T1059" s="14" t="s">
        <v>143</v>
      </c>
    </row>
    <row r="1060" spans="1:20" x14ac:dyDescent="0.3">
      <c r="A1060" s="11">
        <v>44635.488182870373</v>
      </c>
      <c r="B1060" s="11"/>
      <c r="C1060" s="15">
        <v>44635</v>
      </c>
      <c r="D1060" s="16">
        <v>0.48818287037037034</v>
      </c>
      <c r="E1060" s="16"/>
      <c r="F1060" s="13">
        <v>101.19750000000002</v>
      </c>
      <c r="G1060" s="12">
        <v>92.7</v>
      </c>
      <c r="H1060" s="12">
        <v>94.76</v>
      </c>
      <c r="I1060" s="12">
        <v>107.12</v>
      </c>
      <c r="J1060" s="12">
        <v>97.85</v>
      </c>
      <c r="K1060" s="12">
        <v>100.94</v>
      </c>
      <c r="L1060" s="12">
        <v>94</v>
      </c>
      <c r="M1060" s="12">
        <v>110.21000000000001</v>
      </c>
      <c r="N1060" s="12">
        <v>112</v>
      </c>
      <c r="O1060" s="13">
        <v>101.19750000000002</v>
      </c>
      <c r="P1060" s="17" t="s">
        <v>137</v>
      </c>
      <c r="Q1060" s="14" t="s">
        <v>12</v>
      </c>
      <c r="R1060" s="14" t="s">
        <v>15</v>
      </c>
      <c r="S1060" s="14" t="s">
        <v>17</v>
      </c>
      <c r="T1060" s="14" t="s">
        <v>143</v>
      </c>
    </row>
    <row r="1061" spans="1:20" x14ac:dyDescent="0.3">
      <c r="A1061" s="11">
        <v>44635.488379629627</v>
      </c>
      <c r="B1061" s="11"/>
      <c r="C1061" s="15">
        <v>44635</v>
      </c>
      <c r="D1061" s="16">
        <v>0.48837962962962966</v>
      </c>
      <c r="E1061" s="16"/>
      <c r="F1061" s="13">
        <v>111.69374999999999</v>
      </c>
      <c r="G1061" s="12">
        <v>103.5</v>
      </c>
      <c r="H1061" s="12">
        <v>105.80000000000001</v>
      </c>
      <c r="I1061" s="12">
        <v>119.60000000000001</v>
      </c>
      <c r="J1061" s="12">
        <v>109.25</v>
      </c>
      <c r="K1061" s="12">
        <v>112.7</v>
      </c>
      <c r="L1061" s="12">
        <v>104.65</v>
      </c>
      <c r="M1061" s="12">
        <v>123.05000000000001</v>
      </c>
      <c r="N1061" s="12">
        <v>115</v>
      </c>
      <c r="O1061" s="13">
        <v>111.69374999999999</v>
      </c>
      <c r="P1061" s="17" t="s">
        <v>137</v>
      </c>
      <c r="Q1061" s="14" t="s">
        <v>12</v>
      </c>
      <c r="R1061" s="14" t="s">
        <v>15</v>
      </c>
      <c r="S1061" s="14" t="s">
        <v>17</v>
      </c>
      <c r="T1061" s="14" t="s">
        <v>143</v>
      </c>
    </row>
    <row r="1062" spans="1:20" x14ac:dyDescent="0.3">
      <c r="A1062" s="11">
        <v>44635.488819444443</v>
      </c>
      <c r="B1062" s="11"/>
      <c r="C1062" s="15">
        <v>44635</v>
      </c>
      <c r="D1062" s="16">
        <v>0.48881944444444447</v>
      </c>
      <c r="E1062" s="16"/>
      <c r="F1062" s="13">
        <v>87.108750000000015</v>
      </c>
      <c r="G1062" s="12">
        <v>80.100000000000009</v>
      </c>
      <c r="H1062" s="12">
        <v>81.88000000000001</v>
      </c>
      <c r="I1062" s="12">
        <v>92.56</v>
      </c>
      <c r="J1062" s="12">
        <v>84.55</v>
      </c>
      <c r="K1062" s="12">
        <v>87.22</v>
      </c>
      <c r="L1062" s="12">
        <v>89</v>
      </c>
      <c r="M1062" s="12">
        <v>95.23</v>
      </c>
      <c r="N1062" s="12">
        <v>86.33</v>
      </c>
      <c r="O1062" s="13">
        <v>87.108750000000015</v>
      </c>
      <c r="P1062" s="17" t="s">
        <v>137</v>
      </c>
      <c r="Q1062" s="14" t="s">
        <v>12</v>
      </c>
      <c r="R1062" s="14" t="s">
        <v>15</v>
      </c>
      <c r="S1062" s="14" t="s">
        <v>17</v>
      </c>
      <c r="T1062" s="14" t="s">
        <v>143</v>
      </c>
    </row>
    <row r="1063" spans="1:20" x14ac:dyDescent="0.3">
      <c r="A1063" s="11">
        <v>44635.488877314812</v>
      </c>
      <c r="B1063" s="11"/>
      <c r="C1063" s="15">
        <v>44635</v>
      </c>
      <c r="D1063" s="16">
        <v>0.48887731481481483</v>
      </c>
      <c r="E1063" s="16"/>
      <c r="F1063" s="13">
        <v>97.267500000000013</v>
      </c>
      <c r="G1063" s="12">
        <v>89.100000000000009</v>
      </c>
      <c r="H1063" s="12">
        <v>91.08</v>
      </c>
      <c r="I1063" s="12">
        <v>102.96000000000001</v>
      </c>
      <c r="J1063" s="12">
        <v>94.05</v>
      </c>
      <c r="K1063" s="12">
        <v>97.02</v>
      </c>
      <c r="L1063" s="12">
        <v>86</v>
      </c>
      <c r="M1063" s="12">
        <v>105.93</v>
      </c>
      <c r="N1063" s="12">
        <v>112</v>
      </c>
      <c r="O1063" s="13">
        <v>97.267500000000013</v>
      </c>
      <c r="P1063" s="17" t="s">
        <v>137</v>
      </c>
      <c r="Q1063" s="14" t="s">
        <v>12</v>
      </c>
      <c r="R1063" s="14" t="s">
        <v>15</v>
      </c>
      <c r="S1063" s="14" t="s">
        <v>17</v>
      </c>
      <c r="T1063" s="14" t="s">
        <v>143</v>
      </c>
    </row>
    <row r="1064" spans="1:20" x14ac:dyDescent="0.3">
      <c r="A1064" s="11">
        <v>44635.489571759259</v>
      </c>
      <c r="B1064" s="11"/>
      <c r="C1064" s="15">
        <v>44635</v>
      </c>
      <c r="D1064" s="16">
        <v>0.48957175925925928</v>
      </c>
      <c r="E1064" s="16"/>
      <c r="F1064" s="13">
        <v>94.320000000000007</v>
      </c>
      <c r="G1064" s="12">
        <v>86.4</v>
      </c>
      <c r="H1064" s="12">
        <v>88.320000000000007</v>
      </c>
      <c r="I1064" s="12">
        <v>99.84</v>
      </c>
      <c r="J1064" s="12">
        <v>91.199999999999989</v>
      </c>
      <c r="K1064" s="12">
        <v>94.08</v>
      </c>
      <c r="L1064" s="12">
        <v>85</v>
      </c>
      <c r="M1064" s="12">
        <v>102.72</v>
      </c>
      <c r="N1064" s="12">
        <v>107</v>
      </c>
      <c r="O1064" s="13">
        <v>94.320000000000007</v>
      </c>
      <c r="P1064" s="17" t="s">
        <v>137</v>
      </c>
      <c r="Q1064" s="14" t="s">
        <v>12</v>
      </c>
      <c r="R1064" s="14" t="s">
        <v>15</v>
      </c>
      <c r="S1064" s="14" t="s">
        <v>17</v>
      </c>
      <c r="T1064" s="14" t="s">
        <v>143</v>
      </c>
    </row>
    <row r="1065" spans="1:20" x14ac:dyDescent="0.3">
      <c r="A1065" s="11">
        <v>44635.49013888889</v>
      </c>
      <c r="B1065" s="11"/>
      <c r="C1065" s="15">
        <v>44635</v>
      </c>
      <c r="D1065" s="16">
        <v>0.4901388888888889</v>
      </c>
      <c r="E1065" s="16"/>
      <c r="F1065" s="13">
        <v>82.452500000000001</v>
      </c>
      <c r="G1065" s="12">
        <v>77.400000000000006</v>
      </c>
      <c r="H1065" s="12">
        <v>79.12</v>
      </c>
      <c r="I1065" s="12">
        <v>89.44</v>
      </c>
      <c r="J1065" s="12">
        <v>81.7</v>
      </c>
      <c r="K1065" s="12">
        <v>84.28</v>
      </c>
      <c r="L1065" s="12">
        <v>78.260000000000005</v>
      </c>
      <c r="M1065" s="12">
        <v>86</v>
      </c>
      <c r="N1065" s="12">
        <v>83.42</v>
      </c>
      <c r="O1065" s="13">
        <v>82.452500000000001</v>
      </c>
      <c r="P1065" s="17" t="s">
        <v>137</v>
      </c>
      <c r="Q1065" s="14" t="s">
        <v>12</v>
      </c>
      <c r="R1065" s="14" t="s">
        <v>15</v>
      </c>
      <c r="S1065" s="14" t="s">
        <v>17</v>
      </c>
      <c r="T1065" s="14" t="s">
        <v>143</v>
      </c>
    </row>
    <row r="1066" spans="1:20" x14ac:dyDescent="0.3">
      <c r="A1066" s="11">
        <v>44635.490254629629</v>
      </c>
      <c r="B1066" s="11"/>
      <c r="C1066" s="15">
        <v>44635</v>
      </c>
      <c r="D1066" s="16">
        <v>0.49025462962962968</v>
      </c>
      <c r="E1066" s="16"/>
      <c r="F1066" s="13">
        <v>78.300000000000011</v>
      </c>
      <c r="G1066" s="12">
        <v>72</v>
      </c>
      <c r="H1066" s="12">
        <v>73.600000000000009</v>
      </c>
      <c r="I1066" s="12">
        <v>83.2</v>
      </c>
      <c r="J1066" s="12">
        <v>76</v>
      </c>
      <c r="K1066" s="12">
        <v>78.400000000000006</v>
      </c>
      <c r="L1066" s="12">
        <v>80</v>
      </c>
      <c r="M1066" s="12">
        <v>85.600000000000009</v>
      </c>
      <c r="N1066" s="12">
        <v>77.599999999999994</v>
      </c>
      <c r="O1066" s="13">
        <v>78.300000000000011</v>
      </c>
      <c r="P1066" s="17" t="s">
        <v>137</v>
      </c>
      <c r="Q1066" s="14" t="s">
        <v>12</v>
      </c>
      <c r="R1066" s="14" t="s">
        <v>15</v>
      </c>
      <c r="S1066" s="14" t="s">
        <v>17</v>
      </c>
      <c r="T1066" s="14" t="s">
        <v>143</v>
      </c>
    </row>
    <row r="1067" spans="1:20" x14ac:dyDescent="0.3">
      <c r="A1067" s="11">
        <v>44635.490266203706</v>
      </c>
      <c r="B1067" s="11"/>
      <c r="C1067" s="15">
        <v>44635</v>
      </c>
      <c r="D1067" s="16">
        <v>0.49026620370370372</v>
      </c>
      <c r="E1067" s="16"/>
      <c r="F1067" s="13">
        <v>91.863749999999996</v>
      </c>
      <c r="G1067" s="12">
        <v>84.15</v>
      </c>
      <c r="H1067" s="12">
        <v>86.02000000000001</v>
      </c>
      <c r="I1067" s="12">
        <v>97.240000000000009</v>
      </c>
      <c r="J1067" s="12">
        <v>88.825000000000003</v>
      </c>
      <c r="K1067" s="12">
        <v>91.63</v>
      </c>
      <c r="L1067" s="12">
        <v>78</v>
      </c>
      <c r="M1067" s="12">
        <v>100.045</v>
      </c>
      <c r="N1067" s="12">
        <v>109</v>
      </c>
      <c r="O1067" s="13">
        <v>91.863749999999996</v>
      </c>
      <c r="P1067" s="17" t="s">
        <v>137</v>
      </c>
      <c r="Q1067" s="14" t="s">
        <v>12</v>
      </c>
      <c r="R1067" s="14" t="s">
        <v>15</v>
      </c>
      <c r="S1067" s="14" t="s">
        <v>17</v>
      </c>
      <c r="T1067" s="14" t="s">
        <v>143</v>
      </c>
    </row>
    <row r="1068" spans="1:20" x14ac:dyDescent="0.3">
      <c r="A1068" s="11">
        <v>44635.490277777775</v>
      </c>
      <c r="B1068" s="11"/>
      <c r="C1068" s="15">
        <v>44635</v>
      </c>
      <c r="D1068" s="16">
        <v>0.49027777777777781</v>
      </c>
      <c r="E1068" s="16"/>
      <c r="F1068" s="13">
        <v>108.294375</v>
      </c>
      <c r="G1068" s="12">
        <v>99</v>
      </c>
      <c r="H1068" s="12">
        <v>102.58</v>
      </c>
      <c r="I1068" s="12">
        <v>115.96000000000001</v>
      </c>
      <c r="J1068" s="12">
        <v>105.925</v>
      </c>
      <c r="K1068" s="12">
        <v>109.27</v>
      </c>
      <c r="L1068" s="12">
        <v>101.465</v>
      </c>
      <c r="M1068" s="12">
        <v>124</v>
      </c>
      <c r="N1068" s="12">
        <v>108.155</v>
      </c>
      <c r="O1068" s="13">
        <v>108.294375</v>
      </c>
      <c r="P1068" s="17" t="s">
        <v>137</v>
      </c>
      <c r="Q1068" s="14" t="s">
        <v>12</v>
      </c>
      <c r="R1068" s="14" t="s">
        <v>15</v>
      </c>
      <c r="S1068" s="14" t="s">
        <v>17</v>
      </c>
      <c r="T1068" s="14" t="s">
        <v>143</v>
      </c>
    </row>
    <row r="1069" spans="1:20" x14ac:dyDescent="0.3">
      <c r="A1069" s="11">
        <v>44635.49077546296</v>
      </c>
      <c r="B1069" s="11"/>
      <c r="C1069" s="15">
        <v>44635</v>
      </c>
      <c r="D1069" s="16">
        <v>0.49077546296296298</v>
      </c>
      <c r="E1069" s="16"/>
      <c r="F1069" s="13">
        <v>109.75125000000001</v>
      </c>
      <c r="G1069" s="12">
        <v>101.7</v>
      </c>
      <c r="H1069" s="12">
        <v>103.96000000000001</v>
      </c>
      <c r="I1069" s="12">
        <v>117.52000000000001</v>
      </c>
      <c r="J1069" s="12">
        <v>107.35</v>
      </c>
      <c r="K1069" s="12">
        <v>110.74</v>
      </c>
      <c r="L1069" s="12">
        <v>102.83</v>
      </c>
      <c r="M1069" s="12">
        <v>120.91000000000001</v>
      </c>
      <c r="N1069" s="12">
        <v>113</v>
      </c>
      <c r="O1069" s="13">
        <v>109.75125000000001</v>
      </c>
      <c r="P1069" s="17" t="s">
        <v>137</v>
      </c>
      <c r="Q1069" s="14" t="s">
        <v>12</v>
      </c>
      <c r="R1069" s="14" t="s">
        <v>15</v>
      </c>
      <c r="S1069" s="14" t="s">
        <v>17</v>
      </c>
      <c r="T1069" s="14" t="s">
        <v>143</v>
      </c>
    </row>
    <row r="1070" spans="1:20" x14ac:dyDescent="0.3">
      <c r="A1070" s="11">
        <v>44635.490960648145</v>
      </c>
      <c r="B1070" s="11"/>
      <c r="C1070" s="15">
        <v>44635</v>
      </c>
      <c r="D1070" s="16">
        <v>0.49096064814814816</v>
      </c>
      <c r="E1070" s="16"/>
      <c r="F1070" s="13">
        <v>89.898750000000007</v>
      </c>
      <c r="G1070" s="12">
        <v>82.350000000000009</v>
      </c>
      <c r="H1070" s="12">
        <v>84.18</v>
      </c>
      <c r="I1070" s="12">
        <v>95.16</v>
      </c>
      <c r="J1070" s="12">
        <v>86.924999999999997</v>
      </c>
      <c r="K1070" s="12">
        <v>89.67</v>
      </c>
      <c r="L1070" s="12">
        <v>72</v>
      </c>
      <c r="M1070" s="12">
        <v>97.905000000000001</v>
      </c>
      <c r="N1070" s="12">
        <v>111</v>
      </c>
      <c r="O1070" s="13">
        <v>89.898750000000007</v>
      </c>
      <c r="P1070" s="17" t="s">
        <v>137</v>
      </c>
      <c r="Q1070" s="14" t="s">
        <v>12</v>
      </c>
      <c r="R1070" s="14" t="s">
        <v>15</v>
      </c>
      <c r="S1070" s="14" t="s">
        <v>17</v>
      </c>
      <c r="T1070" s="14" t="s">
        <v>143</v>
      </c>
    </row>
    <row r="1071" spans="1:20" x14ac:dyDescent="0.3">
      <c r="A1071" s="11">
        <v>44635.491655092592</v>
      </c>
      <c r="B1071" s="11"/>
      <c r="C1071" s="15">
        <v>44635</v>
      </c>
      <c r="D1071" s="16">
        <v>0.4916550925925926</v>
      </c>
      <c r="E1071" s="16"/>
      <c r="F1071" s="13">
        <v>88.425000000000011</v>
      </c>
      <c r="G1071" s="12">
        <v>81</v>
      </c>
      <c r="H1071" s="12">
        <v>82.8</v>
      </c>
      <c r="I1071" s="12">
        <v>93.600000000000009</v>
      </c>
      <c r="J1071" s="12">
        <v>85.5</v>
      </c>
      <c r="K1071" s="12">
        <v>88.2</v>
      </c>
      <c r="L1071" s="12">
        <v>72</v>
      </c>
      <c r="M1071" s="12">
        <v>96.300000000000011</v>
      </c>
      <c r="N1071" s="12">
        <v>108</v>
      </c>
      <c r="O1071" s="13">
        <v>88.425000000000011</v>
      </c>
      <c r="P1071" s="17" t="s">
        <v>137</v>
      </c>
      <c r="Q1071" s="14" t="s">
        <v>12</v>
      </c>
      <c r="R1071" s="14" t="s">
        <v>15</v>
      </c>
      <c r="S1071" s="14" t="s">
        <v>17</v>
      </c>
      <c r="T1071" s="14" t="s">
        <v>143</v>
      </c>
    </row>
    <row r="1072" spans="1:20" x14ac:dyDescent="0.3">
      <c r="A1072" s="11">
        <v>44635.491875</v>
      </c>
      <c r="B1072" s="11"/>
      <c r="C1072" s="15">
        <v>44635</v>
      </c>
      <c r="D1072" s="16">
        <v>0.49187500000000001</v>
      </c>
      <c r="E1072" s="16"/>
      <c r="F1072" s="13">
        <v>75.460000000000008</v>
      </c>
      <c r="G1072" s="12">
        <v>77</v>
      </c>
      <c r="H1072" s="12">
        <v>70.84</v>
      </c>
      <c r="I1072" s="12">
        <v>80.08</v>
      </c>
      <c r="J1072" s="12">
        <v>73.149999999999991</v>
      </c>
      <c r="K1072" s="12">
        <v>75.459999999999994</v>
      </c>
      <c r="L1072" s="12">
        <v>70.070000000000007</v>
      </c>
      <c r="M1072" s="12">
        <v>82.39</v>
      </c>
      <c r="N1072" s="12">
        <v>74.69</v>
      </c>
      <c r="O1072" s="13">
        <v>75.460000000000008</v>
      </c>
      <c r="P1072" s="17" t="s">
        <v>137</v>
      </c>
      <c r="Q1072" s="14" t="s">
        <v>12</v>
      </c>
      <c r="R1072" s="14" t="s">
        <v>15</v>
      </c>
      <c r="S1072" s="14" t="s">
        <v>17</v>
      </c>
      <c r="T1072" s="14" t="s">
        <v>143</v>
      </c>
    </row>
    <row r="1073" spans="1:20" x14ac:dyDescent="0.3">
      <c r="A1073" s="11">
        <v>44635.492349537039</v>
      </c>
      <c r="B1073" s="11"/>
      <c r="C1073" s="15">
        <v>44635</v>
      </c>
      <c r="D1073" s="16">
        <v>0.49234953703703704</v>
      </c>
      <c r="E1073" s="16"/>
      <c r="F1073" s="13">
        <v>82.038750000000007</v>
      </c>
      <c r="G1073" s="12">
        <v>75.150000000000006</v>
      </c>
      <c r="H1073" s="12">
        <v>76.820000000000007</v>
      </c>
      <c r="I1073" s="12">
        <v>86.84</v>
      </c>
      <c r="J1073" s="12">
        <v>79.325000000000003</v>
      </c>
      <c r="K1073" s="12">
        <v>81.83</v>
      </c>
      <c r="L1073" s="12">
        <v>66</v>
      </c>
      <c r="M1073" s="12">
        <v>89.344999999999999</v>
      </c>
      <c r="N1073" s="12">
        <v>101</v>
      </c>
      <c r="O1073" s="13">
        <v>82.038750000000007</v>
      </c>
      <c r="P1073" s="17" t="s">
        <v>137</v>
      </c>
      <c r="Q1073" s="14" t="s">
        <v>12</v>
      </c>
      <c r="R1073" s="14" t="s">
        <v>15</v>
      </c>
      <c r="S1073" s="14" t="s">
        <v>17</v>
      </c>
      <c r="T1073" s="14" t="s">
        <v>143</v>
      </c>
    </row>
    <row r="1074" spans="1:20" x14ac:dyDescent="0.3">
      <c r="A1074" s="11">
        <v>44635.492731481485</v>
      </c>
      <c r="B1074" s="11"/>
      <c r="C1074" s="15">
        <v>44635</v>
      </c>
      <c r="D1074" s="16">
        <v>0.49273148148148144</v>
      </c>
      <c r="E1074" s="16"/>
      <c r="F1074" s="13">
        <v>79.38</v>
      </c>
      <c r="G1074" s="12">
        <v>81</v>
      </c>
      <c r="H1074" s="12">
        <v>74.52000000000001</v>
      </c>
      <c r="I1074" s="12">
        <v>84.240000000000009</v>
      </c>
      <c r="J1074" s="12">
        <v>76.95</v>
      </c>
      <c r="K1074" s="12">
        <v>79.38</v>
      </c>
      <c r="L1074" s="12">
        <v>73.710000000000008</v>
      </c>
      <c r="M1074" s="12">
        <v>86.67</v>
      </c>
      <c r="N1074" s="12">
        <v>78.569999999999993</v>
      </c>
      <c r="O1074" s="13">
        <v>79.38</v>
      </c>
      <c r="P1074" s="17" t="s">
        <v>137</v>
      </c>
      <c r="Q1074" s="14" t="s">
        <v>12</v>
      </c>
      <c r="R1074" s="14" t="s">
        <v>15</v>
      </c>
      <c r="S1074" s="14" t="s">
        <v>17</v>
      </c>
      <c r="T1074" s="14" t="s">
        <v>143</v>
      </c>
    </row>
    <row r="1075" spans="1:20" x14ac:dyDescent="0.3">
      <c r="A1075" s="11">
        <v>44635.493043981478</v>
      </c>
      <c r="B1075" s="11"/>
      <c r="C1075" s="15">
        <v>44635</v>
      </c>
      <c r="D1075" s="16">
        <v>0.49304398148148149</v>
      </c>
      <c r="E1075" s="16"/>
      <c r="F1075" s="13">
        <v>86.441250000000011</v>
      </c>
      <c r="G1075" s="12">
        <v>80.100000000000009</v>
      </c>
      <c r="H1075" s="12">
        <v>81.88000000000001</v>
      </c>
      <c r="I1075" s="12">
        <v>92.56</v>
      </c>
      <c r="J1075" s="12">
        <v>84.55</v>
      </c>
      <c r="K1075" s="12">
        <v>87.22</v>
      </c>
      <c r="L1075" s="12">
        <v>80.990000000000009</v>
      </c>
      <c r="M1075" s="12">
        <v>95.23</v>
      </c>
      <c r="N1075" s="12">
        <v>89</v>
      </c>
      <c r="O1075" s="13">
        <v>86.441250000000011</v>
      </c>
      <c r="P1075" s="17" t="s">
        <v>137</v>
      </c>
      <c r="Q1075" s="14" t="s">
        <v>12</v>
      </c>
      <c r="R1075" s="14" t="s">
        <v>15</v>
      </c>
      <c r="S1075" s="14" t="s">
        <v>17</v>
      </c>
      <c r="T1075" s="14" t="s">
        <v>143</v>
      </c>
    </row>
    <row r="1076" spans="1:20" x14ac:dyDescent="0.3">
      <c r="A1076" s="11">
        <v>44635.493738425925</v>
      </c>
      <c r="B1076" s="11"/>
      <c r="C1076" s="15">
        <v>44635</v>
      </c>
      <c r="D1076" s="16">
        <v>0.49373842592592593</v>
      </c>
      <c r="E1076" s="16"/>
      <c r="F1076" s="13">
        <v>96.776250000000005</v>
      </c>
      <c r="G1076" s="12">
        <v>88.65</v>
      </c>
      <c r="H1076" s="12">
        <v>90.62</v>
      </c>
      <c r="I1076" s="12">
        <v>102.44</v>
      </c>
      <c r="J1076" s="12">
        <v>93.574999999999989</v>
      </c>
      <c r="K1076" s="12">
        <v>96.53</v>
      </c>
      <c r="L1076" s="12">
        <v>116</v>
      </c>
      <c r="M1076" s="12">
        <v>105.39500000000001</v>
      </c>
      <c r="N1076" s="12">
        <v>81</v>
      </c>
      <c r="O1076" s="13">
        <v>96.776250000000005</v>
      </c>
      <c r="P1076" s="17" t="s">
        <v>137</v>
      </c>
      <c r="Q1076" s="14" t="s">
        <v>12</v>
      </c>
      <c r="R1076" s="14" t="s">
        <v>15</v>
      </c>
      <c r="S1076" s="14" t="s">
        <v>17</v>
      </c>
      <c r="T1076" s="14" t="s">
        <v>143</v>
      </c>
    </row>
    <row r="1077" spans="1:20" x14ac:dyDescent="0.3">
      <c r="A1077" s="11">
        <v>44635.493750000001</v>
      </c>
      <c r="B1077" s="11"/>
      <c r="C1077" s="15">
        <v>44635</v>
      </c>
      <c r="D1077" s="16">
        <v>0.49374999999999997</v>
      </c>
      <c r="E1077" s="16"/>
      <c r="F1077" s="13">
        <v>94.696875000000006</v>
      </c>
      <c r="G1077" s="12">
        <v>105</v>
      </c>
      <c r="H1077" s="12">
        <v>89.7</v>
      </c>
      <c r="I1077" s="12">
        <v>101.4</v>
      </c>
      <c r="J1077" s="12">
        <v>92.625</v>
      </c>
      <c r="K1077" s="12">
        <v>95.55</v>
      </c>
      <c r="L1077" s="12">
        <v>88.725000000000009</v>
      </c>
      <c r="M1077" s="12">
        <v>90</v>
      </c>
      <c r="N1077" s="12">
        <v>94.575000000000003</v>
      </c>
      <c r="O1077" s="13">
        <v>94.696875000000006</v>
      </c>
      <c r="P1077" s="17" t="s">
        <v>137</v>
      </c>
      <c r="Q1077" s="14" t="s">
        <v>12</v>
      </c>
      <c r="R1077" s="14" t="s">
        <v>15</v>
      </c>
      <c r="S1077" s="14" t="s">
        <v>17</v>
      </c>
      <c r="T1077" s="14" t="s">
        <v>143</v>
      </c>
    </row>
    <row r="1078" spans="1:20" x14ac:dyDescent="0.3">
      <c r="A1078" s="11">
        <v>44635.494432870371</v>
      </c>
      <c r="B1078" s="11"/>
      <c r="C1078" s="15">
        <v>44635</v>
      </c>
      <c r="D1078" s="16">
        <v>0.49443287037037037</v>
      </c>
      <c r="E1078" s="16"/>
      <c r="F1078" s="13">
        <v>92.355000000000004</v>
      </c>
      <c r="G1078" s="12">
        <v>84.600000000000009</v>
      </c>
      <c r="H1078" s="12">
        <v>86.48</v>
      </c>
      <c r="I1078" s="12">
        <v>97.76</v>
      </c>
      <c r="J1078" s="12">
        <v>89.3</v>
      </c>
      <c r="K1078" s="12">
        <v>92.12</v>
      </c>
      <c r="L1078" s="12">
        <v>110</v>
      </c>
      <c r="M1078" s="12">
        <v>100.58000000000001</v>
      </c>
      <c r="N1078" s="12">
        <v>78</v>
      </c>
      <c r="O1078" s="13">
        <v>92.355000000000004</v>
      </c>
      <c r="P1078" s="17" t="s">
        <v>137</v>
      </c>
      <c r="Q1078" s="14" t="s">
        <v>12</v>
      </c>
      <c r="R1078" s="14" t="s">
        <v>15</v>
      </c>
      <c r="S1078" s="14" t="s">
        <v>17</v>
      </c>
      <c r="T1078" s="14" t="s">
        <v>143</v>
      </c>
    </row>
    <row r="1079" spans="1:20" x14ac:dyDescent="0.3">
      <c r="A1079" s="11">
        <v>44635.495127314818</v>
      </c>
      <c r="B1079" s="11"/>
      <c r="C1079" s="15">
        <v>44635</v>
      </c>
      <c r="D1079" s="16">
        <v>0.49512731481481481</v>
      </c>
      <c r="E1079" s="16"/>
      <c r="F1079" s="13">
        <v>88.425000000000011</v>
      </c>
      <c r="G1079" s="12">
        <v>81</v>
      </c>
      <c r="H1079" s="12">
        <v>82.8</v>
      </c>
      <c r="I1079" s="12">
        <v>93.600000000000009</v>
      </c>
      <c r="J1079" s="12">
        <v>85.5</v>
      </c>
      <c r="K1079" s="12">
        <v>88.2</v>
      </c>
      <c r="L1079" s="12">
        <v>109</v>
      </c>
      <c r="M1079" s="12">
        <v>96.300000000000011</v>
      </c>
      <c r="N1079" s="12">
        <v>71</v>
      </c>
      <c r="O1079" s="13">
        <v>88.425000000000011</v>
      </c>
      <c r="P1079" s="17" t="s">
        <v>137</v>
      </c>
      <c r="Q1079" s="14" t="s">
        <v>12</v>
      </c>
      <c r="R1079" s="14" t="s">
        <v>15</v>
      </c>
      <c r="S1079" s="14" t="s">
        <v>17</v>
      </c>
      <c r="T1079" s="14" t="s">
        <v>143</v>
      </c>
    </row>
    <row r="1080" spans="1:20" x14ac:dyDescent="0.3">
      <c r="A1080" s="11">
        <v>44635.495821759258</v>
      </c>
      <c r="B1080" s="11"/>
      <c r="C1080" s="15">
        <v>44635</v>
      </c>
      <c r="D1080" s="16">
        <v>0.49582175925925925</v>
      </c>
      <c r="E1080" s="16"/>
      <c r="F1080" s="13">
        <v>86.951250000000002</v>
      </c>
      <c r="G1080" s="12">
        <v>79.650000000000006</v>
      </c>
      <c r="H1080" s="12">
        <v>81.42</v>
      </c>
      <c r="I1080" s="12">
        <v>92.04</v>
      </c>
      <c r="J1080" s="12">
        <v>84.075000000000003</v>
      </c>
      <c r="K1080" s="12">
        <v>86.73</v>
      </c>
      <c r="L1080" s="12">
        <v>111</v>
      </c>
      <c r="M1080" s="12">
        <v>94.695000000000007</v>
      </c>
      <c r="N1080" s="12">
        <v>66</v>
      </c>
      <c r="O1080" s="13">
        <v>86.951250000000002</v>
      </c>
      <c r="P1080" s="17" t="s">
        <v>137</v>
      </c>
      <c r="Q1080" s="14" t="s">
        <v>12</v>
      </c>
      <c r="R1080" s="14" t="s">
        <v>15</v>
      </c>
      <c r="S1080" s="14" t="s">
        <v>17</v>
      </c>
      <c r="T1080" s="14" t="s">
        <v>143</v>
      </c>
    </row>
    <row r="1081" spans="1:20" x14ac:dyDescent="0.3">
      <c r="A1081" s="11">
        <v>44635.496516203704</v>
      </c>
      <c r="B1081" s="11"/>
      <c r="C1081" s="15">
        <v>44635</v>
      </c>
      <c r="D1081" s="16">
        <v>0.4965162037037037</v>
      </c>
      <c r="E1081" s="16"/>
      <c r="F1081" s="13">
        <v>95.793750000000017</v>
      </c>
      <c r="G1081" s="12">
        <v>87.75</v>
      </c>
      <c r="H1081" s="12">
        <v>89.7</v>
      </c>
      <c r="I1081" s="12">
        <v>101.4</v>
      </c>
      <c r="J1081" s="12">
        <v>92.625</v>
      </c>
      <c r="K1081" s="12">
        <v>95.55</v>
      </c>
      <c r="L1081" s="12">
        <v>116</v>
      </c>
      <c r="M1081" s="12">
        <v>104.325</v>
      </c>
      <c r="N1081" s="12">
        <v>79</v>
      </c>
      <c r="O1081" s="13">
        <v>95.793750000000017</v>
      </c>
      <c r="P1081" s="17" t="s">
        <v>137</v>
      </c>
      <c r="Q1081" s="14" t="s">
        <v>12</v>
      </c>
      <c r="R1081" s="14" t="s">
        <v>15</v>
      </c>
      <c r="S1081" s="14" t="s">
        <v>17</v>
      </c>
      <c r="T1081" s="14" t="s">
        <v>143</v>
      </c>
    </row>
    <row r="1082" spans="1:20" x14ac:dyDescent="0.3">
      <c r="A1082" s="11">
        <v>44635.497210648151</v>
      </c>
      <c r="B1082" s="11"/>
      <c r="C1082" s="15">
        <v>44635</v>
      </c>
      <c r="D1082" s="16">
        <v>0.49721064814814814</v>
      </c>
      <c r="E1082" s="16"/>
      <c r="F1082" s="13">
        <v>95.793750000000017</v>
      </c>
      <c r="G1082" s="12">
        <v>87.75</v>
      </c>
      <c r="H1082" s="12">
        <v>89.7</v>
      </c>
      <c r="I1082" s="12">
        <v>101.4</v>
      </c>
      <c r="J1082" s="12">
        <v>92.625</v>
      </c>
      <c r="K1082" s="12">
        <v>95.55</v>
      </c>
      <c r="L1082" s="12">
        <v>115</v>
      </c>
      <c r="M1082" s="12">
        <v>104.325</v>
      </c>
      <c r="N1082" s="12">
        <v>80</v>
      </c>
      <c r="O1082" s="13">
        <v>95.793750000000017</v>
      </c>
      <c r="P1082" s="17" t="s">
        <v>137</v>
      </c>
      <c r="Q1082" s="14" t="s">
        <v>12</v>
      </c>
      <c r="R1082" s="14" t="s">
        <v>15</v>
      </c>
      <c r="S1082" s="14" t="s">
        <v>17</v>
      </c>
      <c r="T1082" s="14" t="s">
        <v>143</v>
      </c>
    </row>
    <row r="1083" spans="1:20" x14ac:dyDescent="0.3">
      <c r="A1083" s="11">
        <v>44635.49722222222</v>
      </c>
      <c r="B1083" s="11"/>
      <c r="C1083" s="15">
        <v>44635</v>
      </c>
      <c r="D1083" s="16">
        <v>0.49722222222222223</v>
      </c>
      <c r="E1083" s="16"/>
      <c r="F1083" s="13">
        <v>107.80874999999999</v>
      </c>
      <c r="G1083" s="12">
        <v>130</v>
      </c>
      <c r="H1083" s="12">
        <v>102.12</v>
      </c>
      <c r="I1083" s="12">
        <v>115.44</v>
      </c>
      <c r="J1083" s="12">
        <v>105.44999999999999</v>
      </c>
      <c r="K1083" s="12">
        <v>108.78</v>
      </c>
      <c r="L1083" s="12">
        <v>101.01</v>
      </c>
      <c r="M1083" s="12">
        <v>92</v>
      </c>
      <c r="N1083" s="12">
        <v>107.67</v>
      </c>
      <c r="O1083" s="13">
        <v>107.80874999999999</v>
      </c>
      <c r="P1083" s="17" t="s">
        <v>137</v>
      </c>
      <c r="Q1083" s="14" t="s">
        <v>12</v>
      </c>
      <c r="R1083" s="14" t="s">
        <v>15</v>
      </c>
      <c r="S1083" s="14" t="s">
        <v>17</v>
      </c>
      <c r="T1083" s="14" t="s">
        <v>143</v>
      </c>
    </row>
    <row r="1084" spans="1:20" x14ac:dyDescent="0.3">
      <c r="A1084" s="11">
        <v>44635.49790509259</v>
      </c>
      <c r="B1084" s="11"/>
      <c r="C1084" s="15">
        <v>44635</v>
      </c>
      <c r="D1084" s="16">
        <v>0.49790509259259258</v>
      </c>
      <c r="E1084" s="16"/>
      <c r="F1084" s="13">
        <v>92.355000000000004</v>
      </c>
      <c r="G1084" s="12">
        <v>84.600000000000009</v>
      </c>
      <c r="H1084" s="12">
        <v>86.48</v>
      </c>
      <c r="I1084" s="12">
        <v>97.76</v>
      </c>
      <c r="J1084" s="12">
        <v>89.3</v>
      </c>
      <c r="K1084" s="12">
        <v>92.12</v>
      </c>
      <c r="L1084" s="12">
        <v>117</v>
      </c>
      <c r="M1084" s="12">
        <v>100.58000000000001</v>
      </c>
      <c r="N1084" s="12">
        <v>71</v>
      </c>
      <c r="O1084" s="13">
        <v>92.355000000000004</v>
      </c>
      <c r="P1084" s="17" t="s">
        <v>137</v>
      </c>
      <c r="Q1084" s="14" t="s">
        <v>12</v>
      </c>
      <c r="R1084" s="14" t="s">
        <v>15</v>
      </c>
      <c r="S1084" s="14" t="s">
        <v>17</v>
      </c>
      <c r="T1084" s="14" t="s">
        <v>143</v>
      </c>
    </row>
    <row r="1085" spans="1:20" x14ac:dyDescent="0.3">
      <c r="A1085" s="11">
        <v>44635.498599537037</v>
      </c>
      <c r="B1085" s="11"/>
      <c r="C1085" s="15">
        <v>44635</v>
      </c>
      <c r="D1085" s="16">
        <v>0.49859953703703702</v>
      </c>
      <c r="E1085" s="16"/>
      <c r="F1085" s="13">
        <v>93.337499999999991</v>
      </c>
      <c r="G1085" s="12">
        <v>85.5</v>
      </c>
      <c r="H1085" s="12">
        <v>87.4</v>
      </c>
      <c r="I1085" s="12">
        <v>98.8</v>
      </c>
      <c r="J1085" s="12">
        <v>90.25</v>
      </c>
      <c r="K1085" s="12">
        <v>93.1</v>
      </c>
      <c r="L1085" s="12">
        <v>121</v>
      </c>
      <c r="M1085" s="12">
        <v>101.65</v>
      </c>
      <c r="N1085" s="12">
        <v>69</v>
      </c>
      <c r="O1085" s="13">
        <v>93.337499999999991</v>
      </c>
      <c r="P1085" s="17" t="s">
        <v>137</v>
      </c>
      <c r="Q1085" s="14" t="s">
        <v>12</v>
      </c>
      <c r="R1085" s="14" t="s">
        <v>15</v>
      </c>
      <c r="S1085" s="14" t="s">
        <v>17</v>
      </c>
      <c r="T1085" s="14" t="s">
        <v>143</v>
      </c>
    </row>
    <row r="1086" spans="1:20" x14ac:dyDescent="0.3">
      <c r="A1086" s="11">
        <v>44635.499293981484</v>
      </c>
      <c r="B1086" s="11"/>
      <c r="C1086" s="15">
        <v>44635</v>
      </c>
      <c r="D1086" s="16">
        <v>0.49929398148148146</v>
      </c>
      <c r="E1086" s="16"/>
      <c r="F1086" s="13">
        <v>90.39</v>
      </c>
      <c r="G1086" s="12">
        <v>82.8</v>
      </c>
      <c r="H1086" s="12">
        <v>84.64</v>
      </c>
      <c r="I1086" s="12">
        <v>95.68</v>
      </c>
      <c r="J1086" s="12">
        <v>87.399999999999991</v>
      </c>
      <c r="K1086" s="12">
        <v>90.16</v>
      </c>
      <c r="L1086" s="12">
        <v>121</v>
      </c>
      <c r="M1086" s="12">
        <v>98.440000000000012</v>
      </c>
      <c r="N1086" s="12">
        <v>63</v>
      </c>
      <c r="O1086" s="13">
        <v>90.39</v>
      </c>
      <c r="P1086" s="17" t="s">
        <v>137</v>
      </c>
      <c r="Q1086" s="14" t="s">
        <v>12</v>
      </c>
      <c r="R1086" s="14" t="s">
        <v>15</v>
      </c>
      <c r="S1086" s="14" t="s">
        <v>17</v>
      </c>
      <c r="T1086" s="14" t="s">
        <v>143</v>
      </c>
    </row>
    <row r="1087" spans="1:20" x14ac:dyDescent="0.3">
      <c r="A1087" s="11">
        <v>44635.499988425923</v>
      </c>
      <c r="B1087" s="11"/>
      <c r="C1087" s="15">
        <v>44635</v>
      </c>
      <c r="D1087" s="16">
        <v>0.49998842592592596</v>
      </c>
      <c r="E1087" s="16"/>
      <c r="F1087" s="13">
        <v>92.846249999999998</v>
      </c>
      <c r="G1087" s="12">
        <v>85.05</v>
      </c>
      <c r="H1087" s="12">
        <v>86.94</v>
      </c>
      <c r="I1087" s="12">
        <v>98.28</v>
      </c>
      <c r="J1087" s="12">
        <v>89.774999999999991</v>
      </c>
      <c r="K1087" s="12">
        <v>92.61</v>
      </c>
      <c r="L1087" s="12">
        <v>122</v>
      </c>
      <c r="M1087" s="12">
        <v>101.11500000000001</v>
      </c>
      <c r="N1087" s="12">
        <v>67</v>
      </c>
      <c r="O1087" s="13">
        <v>92.846249999999998</v>
      </c>
      <c r="P1087" s="17" t="s">
        <v>137</v>
      </c>
      <c r="Q1087" s="14" t="s">
        <v>12</v>
      </c>
      <c r="R1087" s="14" t="s">
        <v>15</v>
      </c>
      <c r="S1087" s="14" t="s">
        <v>17</v>
      </c>
      <c r="T1087" s="14" t="s">
        <v>143</v>
      </c>
    </row>
    <row r="1088" spans="1:20" x14ac:dyDescent="0.3">
      <c r="A1088" s="11">
        <v>44635.500092592592</v>
      </c>
      <c r="B1088" s="11"/>
      <c r="C1088" s="15">
        <v>44635</v>
      </c>
      <c r="D1088" s="16">
        <v>0.50009259259259264</v>
      </c>
      <c r="E1088" s="16"/>
      <c r="F1088" s="13">
        <v>67.987499999999997</v>
      </c>
      <c r="G1088" s="12">
        <v>63</v>
      </c>
      <c r="H1088" s="12">
        <v>64.400000000000006</v>
      </c>
      <c r="I1088" s="12">
        <v>72.8</v>
      </c>
      <c r="J1088" s="12">
        <v>66.5</v>
      </c>
      <c r="K1088" s="12">
        <v>68.599999999999994</v>
      </c>
      <c r="L1088" s="12">
        <v>63.7</v>
      </c>
      <c r="M1088" s="12">
        <v>74.900000000000006</v>
      </c>
      <c r="N1088" s="12">
        <v>70</v>
      </c>
      <c r="O1088" s="13">
        <v>67.987499999999997</v>
      </c>
      <c r="P1088" s="17" t="s">
        <v>137</v>
      </c>
      <c r="Q1088" s="14" t="s">
        <v>12</v>
      </c>
      <c r="R1088" s="14" t="s">
        <v>15</v>
      </c>
      <c r="S1088" s="14" t="s">
        <v>17</v>
      </c>
      <c r="T1088" s="14" t="s">
        <v>143</v>
      </c>
    </row>
    <row r="1089" spans="1:20" x14ac:dyDescent="0.3">
      <c r="A1089" s="11">
        <v>44635.50068287037</v>
      </c>
      <c r="B1089" s="11"/>
      <c r="C1089" s="15">
        <v>44635</v>
      </c>
      <c r="D1089" s="16">
        <v>0.5006828703703704</v>
      </c>
      <c r="E1089" s="16"/>
      <c r="F1089" s="13">
        <v>92.355000000000004</v>
      </c>
      <c r="G1089" s="12">
        <v>84.600000000000009</v>
      </c>
      <c r="H1089" s="12">
        <v>86.48</v>
      </c>
      <c r="I1089" s="12">
        <v>97.76</v>
      </c>
      <c r="J1089" s="12">
        <v>89.3</v>
      </c>
      <c r="K1089" s="12">
        <v>92.12</v>
      </c>
      <c r="L1089" s="12">
        <v>121</v>
      </c>
      <c r="M1089" s="12">
        <v>100.58000000000001</v>
      </c>
      <c r="N1089" s="12">
        <v>67</v>
      </c>
      <c r="O1089" s="13">
        <v>92.355000000000004</v>
      </c>
      <c r="P1089" s="17" t="s">
        <v>137</v>
      </c>
      <c r="Q1089" s="14" t="s">
        <v>12</v>
      </c>
      <c r="R1089" s="14" t="s">
        <v>15</v>
      </c>
      <c r="S1089" s="14" t="s">
        <v>17</v>
      </c>
      <c r="T1089" s="14" t="s">
        <v>143</v>
      </c>
    </row>
    <row r="1090" spans="1:20" x14ac:dyDescent="0.3">
      <c r="A1090" s="11">
        <v>44635.500694444447</v>
      </c>
      <c r="B1090" s="11"/>
      <c r="C1090" s="15">
        <v>44635</v>
      </c>
      <c r="D1090" s="16">
        <v>0.50069444444444444</v>
      </c>
      <c r="E1090" s="16"/>
      <c r="F1090" s="13">
        <v>110.236875</v>
      </c>
      <c r="G1090" s="12">
        <v>141</v>
      </c>
      <c r="H1090" s="12">
        <v>104.42</v>
      </c>
      <c r="I1090" s="12">
        <v>118.04</v>
      </c>
      <c r="J1090" s="12">
        <v>107.82499999999999</v>
      </c>
      <c r="K1090" s="12">
        <v>111.23</v>
      </c>
      <c r="L1090" s="12">
        <v>103.285</v>
      </c>
      <c r="M1090" s="12">
        <v>86</v>
      </c>
      <c r="N1090" s="12">
        <v>110.095</v>
      </c>
      <c r="O1090" s="13">
        <v>110.236875</v>
      </c>
      <c r="P1090" s="17" t="s">
        <v>137</v>
      </c>
      <c r="Q1090" s="14" t="s">
        <v>12</v>
      </c>
      <c r="R1090" s="14" t="s">
        <v>15</v>
      </c>
      <c r="S1090" s="14" t="s">
        <v>17</v>
      </c>
      <c r="T1090" s="14" t="s">
        <v>143</v>
      </c>
    </row>
    <row r="1091" spans="1:20" x14ac:dyDescent="0.3">
      <c r="A1091" s="11">
        <v>44635.501377314817</v>
      </c>
      <c r="B1091" s="11"/>
      <c r="C1091" s="15">
        <v>44635</v>
      </c>
      <c r="D1091" s="16">
        <v>0.50137731481481485</v>
      </c>
      <c r="E1091" s="16"/>
      <c r="F1091" s="13">
        <v>89.898750000000007</v>
      </c>
      <c r="G1091" s="12">
        <v>82.350000000000009</v>
      </c>
      <c r="H1091" s="12">
        <v>84.18</v>
      </c>
      <c r="I1091" s="12">
        <v>95.16</v>
      </c>
      <c r="J1091" s="12">
        <v>86.924999999999997</v>
      </c>
      <c r="K1091" s="12">
        <v>89.67</v>
      </c>
      <c r="L1091" s="12">
        <v>117</v>
      </c>
      <c r="M1091" s="12">
        <v>97.905000000000001</v>
      </c>
      <c r="N1091" s="12">
        <v>66</v>
      </c>
      <c r="O1091" s="13">
        <v>89.898750000000007</v>
      </c>
      <c r="P1091" s="17" t="s">
        <v>137</v>
      </c>
      <c r="Q1091" s="14" t="s">
        <v>12</v>
      </c>
      <c r="R1091" s="14" t="s">
        <v>15</v>
      </c>
      <c r="S1091" s="14" t="s">
        <v>17</v>
      </c>
      <c r="T1091" s="14" t="s">
        <v>143</v>
      </c>
    </row>
    <row r="1092" spans="1:20" x14ac:dyDescent="0.3">
      <c r="A1092" s="11">
        <v>44635.502071759256</v>
      </c>
      <c r="B1092" s="11"/>
      <c r="C1092" s="15">
        <v>44635</v>
      </c>
      <c r="D1092" s="16">
        <v>0.50207175925925929</v>
      </c>
      <c r="E1092" s="16"/>
      <c r="F1092" s="13">
        <v>112.55625000000001</v>
      </c>
      <c r="G1092" s="12">
        <v>103.5</v>
      </c>
      <c r="H1092" s="12">
        <v>105.80000000000001</v>
      </c>
      <c r="I1092" s="12">
        <v>119.60000000000001</v>
      </c>
      <c r="J1092" s="12">
        <v>109.25</v>
      </c>
      <c r="K1092" s="12">
        <v>112.7</v>
      </c>
      <c r="L1092" s="12">
        <v>115</v>
      </c>
      <c r="M1092" s="12">
        <v>123.05000000000001</v>
      </c>
      <c r="N1092" s="12">
        <v>111.55</v>
      </c>
      <c r="O1092" s="13">
        <v>112.55625000000001</v>
      </c>
      <c r="P1092" s="17" t="s">
        <v>137</v>
      </c>
      <c r="Q1092" s="14" t="s">
        <v>12</v>
      </c>
      <c r="R1092" s="14" t="s">
        <v>15</v>
      </c>
      <c r="S1092" s="14" t="s">
        <v>17</v>
      </c>
      <c r="T1092" s="14" t="s">
        <v>143</v>
      </c>
    </row>
    <row r="1093" spans="1:20" x14ac:dyDescent="0.3">
      <c r="A1093" s="11">
        <v>44635.502766203703</v>
      </c>
      <c r="B1093" s="11"/>
      <c r="C1093" s="15">
        <v>44635</v>
      </c>
      <c r="D1093" s="16">
        <v>0.50276620370370373</v>
      </c>
      <c r="E1093" s="16"/>
      <c r="F1093" s="13">
        <v>89.898750000000007</v>
      </c>
      <c r="G1093" s="12">
        <v>82.350000000000009</v>
      </c>
      <c r="H1093" s="12">
        <v>84.18</v>
      </c>
      <c r="I1093" s="12">
        <v>95.16</v>
      </c>
      <c r="J1093" s="12">
        <v>86.924999999999997</v>
      </c>
      <c r="K1093" s="12">
        <v>89.67</v>
      </c>
      <c r="L1093" s="12">
        <v>125</v>
      </c>
      <c r="M1093" s="12">
        <v>97.905000000000001</v>
      </c>
      <c r="N1093" s="12">
        <v>58</v>
      </c>
      <c r="O1093" s="13">
        <v>89.898750000000007</v>
      </c>
      <c r="P1093" s="17" t="s">
        <v>137</v>
      </c>
      <c r="Q1093" s="14" t="s">
        <v>12</v>
      </c>
      <c r="R1093" s="14" t="s">
        <v>15</v>
      </c>
      <c r="S1093" s="14" t="s">
        <v>17</v>
      </c>
      <c r="T1093" s="14" t="s">
        <v>143</v>
      </c>
    </row>
    <row r="1094" spans="1:20" x14ac:dyDescent="0.3">
      <c r="A1094" s="11">
        <v>44635.503460648149</v>
      </c>
      <c r="B1094" s="11"/>
      <c r="C1094" s="15">
        <v>44635</v>
      </c>
      <c r="D1094" s="16">
        <v>0.50346064814814817</v>
      </c>
      <c r="E1094" s="16"/>
      <c r="F1094" s="13">
        <v>92.846249999999998</v>
      </c>
      <c r="G1094" s="12">
        <v>85.05</v>
      </c>
      <c r="H1094" s="12">
        <v>86.94</v>
      </c>
      <c r="I1094" s="12">
        <v>98.28</v>
      </c>
      <c r="J1094" s="12">
        <v>89.774999999999991</v>
      </c>
      <c r="K1094" s="12">
        <v>92.61</v>
      </c>
      <c r="L1094" s="12">
        <v>129</v>
      </c>
      <c r="M1094" s="12">
        <v>101.11500000000001</v>
      </c>
      <c r="N1094" s="12">
        <v>60</v>
      </c>
      <c r="O1094" s="13">
        <v>92.846249999999998</v>
      </c>
      <c r="P1094" s="17" t="s">
        <v>137</v>
      </c>
      <c r="Q1094" s="14" t="s">
        <v>12</v>
      </c>
      <c r="R1094" s="14" t="s">
        <v>15</v>
      </c>
      <c r="S1094" s="14" t="s">
        <v>17</v>
      </c>
      <c r="T1094" s="14" t="s">
        <v>143</v>
      </c>
    </row>
    <row r="1095" spans="1:20" x14ac:dyDescent="0.3">
      <c r="A1095" s="11">
        <v>44635.504155092596</v>
      </c>
      <c r="B1095" s="11"/>
      <c r="C1095" s="15">
        <v>44635</v>
      </c>
      <c r="D1095" s="16">
        <v>0.50415509259259261</v>
      </c>
      <c r="E1095" s="16"/>
      <c r="F1095" s="13">
        <v>94.320000000000007</v>
      </c>
      <c r="G1095" s="12">
        <v>86.4</v>
      </c>
      <c r="H1095" s="12">
        <v>88.320000000000007</v>
      </c>
      <c r="I1095" s="12">
        <v>99.84</v>
      </c>
      <c r="J1095" s="12">
        <v>91.199999999999989</v>
      </c>
      <c r="K1095" s="12">
        <v>94.08</v>
      </c>
      <c r="L1095" s="12">
        <v>130</v>
      </c>
      <c r="M1095" s="12">
        <v>102.72</v>
      </c>
      <c r="N1095" s="12">
        <v>62</v>
      </c>
      <c r="O1095" s="13">
        <v>94.320000000000007</v>
      </c>
      <c r="P1095" s="17" t="s">
        <v>137</v>
      </c>
      <c r="Q1095" s="14" t="s">
        <v>12</v>
      </c>
      <c r="R1095" s="14" t="s">
        <v>15</v>
      </c>
      <c r="S1095" s="14" t="s">
        <v>17</v>
      </c>
      <c r="T1095" s="14" t="s">
        <v>143</v>
      </c>
    </row>
    <row r="1096" spans="1:20" x14ac:dyDescent="0.3">
      <c r="A1096" s="11">
        <v>44635.504166666666</v>
      </c>
      <c r="B1096" s="11"/>
      <c r="C1096" s="15">
        <v>44635</v>
      </c>
      <c r="D1096" s="16">
        <v>0.50416666666666665</v>
      </c>
      <c r="E1096" s="16"/>
      <c r="F1096" s="13">
        <v>96.153749999999988</v>
      </c>
      <c r="G1096" s="12">
        <v>111</v>
      </c>
      <c r="H1096" s="12">
        <v>91.08</v>
      </c>
      <c r="I1096" s="12">
        <v>102.96000000000001</v>
      </c>
      <c r="J1096" s="12">
        <v>94.05</v>
      </c>
      <c r="K1096" s="12">
        <v>97.02</v>
      </c>
      <c r="L1096" s="12">
        <v>90.09</v>
      </c>
      <c r="M1096" s="12">
        <v>87</v>
      </c>
      <c r="N1096" s="12">
        <v>96.03</v>
      </c>
      <c r="O1096" s="13">
        <v>96.153749999999988</v>
      </c>
      <c r="P1096" s="17" t="s">
        <v>137</v>
      </c>
      <c r="Q1096" s="14" t="s">
        <v>12</v>
      </c>
      <c r="R1096" s="14" t="s">
        <v>15</v>
      </c>
      <c r="S1096" s="14" t="s">
        <v>17</v>
      </c>
      <c r="T1096" s="14" t="s">
        <v>143</v>
      </c>
    </row>
    <row r="1097" spans="1:20" x14ac:dyDescent="0.3">
      <c r="A1097" s="11">
        <v>44635.504849537036</v>
      </c>
      <c r="B1097" s="11"/>
      <c r="C1097" s="15">
        <v>44635</v>
      </c>
      <c r="D1097" s="16">
        <v>0.50484953703703705</v>
      </c>
      <c r="E1097" s="16"/>
      <c r="F1097" s="13">
        <v>59.246250000000003</v>
      </c>
      <c r="G1097" s="12">
        <v>54.9</v>
      </c>
      <c r="H1097" s="12">
        <v>56.120000000000005</v>
      </c>
      <c r="I1097" s="12">
        <v>63.440000000000005</v>
      </c>
      <c r="J1097" s="12">
        <v>57.949999999999996</v>
      </c>
      <c r="K1097" s="12">
        <v>59.78</v>
      </c>
      <c r="L1097" s="12">
        <v>55.510000000000005</v>
      </c>
      <c r="M1097" s="12">
        <v>65.27000000000001</v>
      </c>
      <c r="N1097" s="12">
        <v>61</v>
      </c>
      <c r="O1097" s="13">
        <v>59.246250000000003</v>
      </c>
      <c r="P1097" s="17" t="s">
        <v>137</v>
      </c>
      <c r="Q1097" s="14" t="s">
        <v>12</v>
      </c>
      <c r="R1097" s="14" t="s">
        <v>15</v>
      </c>
      <c r="S1097" s="14" t="s">
        <v>17</v>
      </c>
      <c r="T1097" s="14" t="s">
        <v>143</v>
      </c>
    </row>
    <row r="1098" spans="1:20" x14ac:dyDescent="0.3">
      <c r="A1098" s="11">
        <v>44635.505543981482</v>
      </c>
      <c r="B1098" s="11"/>
      <c r="C1098" s="15">
        <v>44635</v>
      </c>
      <c r="D1098" s="16">
        <v>0.5055439814814815</v>
      </c>
      <c r="E1098" s="16"/>
      <c r="F1098" s="13">
        <v>91.372500000000002</v>
      </c>
      <c r="G1098" s="12">
        <v>83.7</v>
      </c>
      <c r="H1098" s="12">
        <v>85.56</v>
      </c>
      <c r="I1098" s="12">
        <v>96.72</v>
      </c>
      <c r="J1098" s="12">
        <v>88.35</v>
      </c>
      <c r="K1098" s="12">
        <v>91.14</v>
      </c>
      <c r="L1098" s="12">
        <v>125</v>
      </c>
      <c r="M1098" s="12">
        <v>99.51</v>
      </c>
      <c r="N1098" s="12">
        <v>61</v>
      </c>
      <c r="O1098" s="13">
        <v>91.372500000000002</v>
      </c>
      <c r="P1098" s="17" t="s">
        <v>137</v>
      </c>
      <c r="Q1098" s="14" t="s">
        <v>12</v>
      </c>
      <c r="R1098" s="14" t="s">
        <v>15</v>
      </c>
      <c r="S1098" s="14" t="s">
        <v>17</v>
      </c>
      <c r="T1098" s="14" t="s">
        <v>143</v>
      </c>
    </row>
    <row r="1099" spans="1:20" x14ac:dyDescent="0.3">
      <c r="A1099" s="11">
        <v>44635.506238425929</v>
      </c>
      <c r="B1099" s="11"/>
      <c r="C1099" s="15">
        <v>44635</v>
      </c>
      <c r="D1099" s="16">
        <v>0.50623842592592594</v>
      </c>
      <c r="E1099" s="16"/>
      <c r="F1099" s="13">
        <v>86.46</v>
      </c>
      <c r="G1099" s="12">
        <v>79.2</v>
      </c>
      <c r="H1099" s="12">
        <v>80.960000000000008</v>
      </c>
      <c r="I1099" s="12">
        <v>91.52000000000001</v>
      </c>
      <c r="J1099" s="12">
        <v>83.6</v>
      </c>
      <c r="K1099" s="12">
        <v>86.24</v>
      </c>
      <c r="L1099" s="12">
        <v>119</v>
      </c>
      <c r="M1099" s="12">
        <v>94.160000000000011</v>
      </c>
      <c r="N1099" s="12">
        <v>57</v>
      </c>
      <c r="O1099" s="13">
        <v>86.46</v>
      </c>
      <c r="P1099" s="17" t="s">
        <v>137</v>
      </c>
      <c r="Q1099" s="14" t="s">
        <v>12</v>
      </c>
      <c r="R1099" s="14" t="s">
        <v>15</v>
      </c>
      <c r="S1099" s="14" t="s">
        <v>17</v>
      </c>
      <c r="T1099" s="14" t="s">
        <v>143</v>
      </c>
    </row>
    <row r="1100" spans="1:20" x14ac:dyDescent="0.3">
      <c r="A1100" s="11">
        <v>44635.506932870368</v>
      </c>
      <c r="B1100" s="11"/>
      <c r="C1100" s="15">
        <v>44635</v>
      </c>
      <c r="D1100" s="16">
        <v>0.50693287037037038</v>
      </c>
      <c r="E1100" s="16"/>
      <c r="F1100" s="13">
        <v>87.933749999999989</v>
      </c>
      <c r="G1100" s="12">
        <v>80.55</v>
      </c>
      <c r="H1100" s="12">
        <v>82.34</v>
      </c>
      <c r="I1100" s="12">
        <v>93.08</v>
      </c>
      <c r="J1100" s="12">
        <v>85.024999999999991</v>
      </c>
      <c r="K1100" s="12">
        <v>87.71</v>
      </c>
      <c r="L1100" s="12">
        <v>113</v>
      </c>
      <c r="M1100" s="12">
        <v>95.765000000000001</v>
      </c>
      <c r="N1100" s="12">
        <v>66</v>
      </c>
      <c r="O1100" s="13">
        <v>87.933749999999989</v>
      </c>
      <c r="P1100" s="17" t="s">
        <v>137</v>
      </c>
      <c r="Q1100" s="14" t="s">
        <v>12</v>
      </c>
      <c r="R1100" s="14" t="s">
        <v>15</v>
      </c>
      <c r="S1100" s="14" t="s">
        <v>17</v>
      </c>
      <c r="T1100" s="14" t="s">
        <v>143</v>
      </c>
    </row>
    <row r="1101" spans="1:20" x14ac:dyDescent="0.3">
      <c r="A1101" s="11">
        <v>44635.507627314815</v>
      </c>
      <c r="B1101" s="11"/>
      <c r="C1101" s="15">
        <v>44635</v>
      </c>
      <c r="D1101" s="16">
        <v>0.50762731481481482</v>
      </c>
      <c r="E1101" s="16"/>
      <c r="F1101" s="13">
        <v>85.96875</v>
      </c>
      <c r="G1101" s="12">
        <v>78.75</v>
      </c>
      <c r="H1101" s="12">
        <v>80.5</v>
      </c>
      <c r="I1101" s="12">
        <v>91</v>
      </c>
      <c r="J1101" s="12">
        <v>83.125</v>
      </c>
      <c r="K1101" s="12">
        <v>85.75</v>
      </c>
      <c r="L1101" s="12">
        <v>108</v>
      </c>
      <c r="M1101" s="12">
        <v>93.625</v>
      </c>
      <c r="N1101" s="12">
        <v>67</v>
      </c>
      <c r="O1101" s="13">
        <v>85.96875</v>
      </c>
      <c r="P1101" s="17" t="s">
        <v>137</v>
      </c>
      <c r="Q1101" s="14" t="s">
        <v>12</v>
      </c>
      <c r="R1101" s="14" t="s">
        <v>15</v>
      </c>
      <c r="S1101" s="14" t="s">
        <v>17</v>
      </c>
      <c r="T1101" s="14" t="s">
        <v>143</v>
      </c>
    </row>
    <row r="1102" spans="1:20" x14ac:dyDescent="0.3">
      <c r="A1102" s="11">
        <v>44635.507638888892</v>
      </c>
      <c r="B1102" s="11"/>
      <c r="C1102" s="15">
        <v>44635</v>
      </c>
      <c r="D1102" s="16">
        <v>0.50763888888888886</v>
      </c>
      <c r="E1102" s="16"/>
      <c r="F1102" s="13">
        <v>92.754374999999996</v>
      </c>
      <c r="G1102" s="12">
        <v>106</v>
      </c>
      <c r="H1102" s="12">
        <v>87.86</v>
      </c>
      <c r="I1102" s="12">
        <v>99.320000000000007</v>
      </c>
      <c r="J1102" s="12">
        <v>90.724999999999994</v>
      </c>
      <c r="K1102" s="12">
        <v>93.59</v>
      </c>
      <c r="L1102" s="12">
        <v>86.905000000000001</v>
      </c>
      <c r="M1102" s="12">
        <v>85</v>
      </c>
      <c r="N1102" s="12">
        <v>92.634999999999991</v>
      </c>
      <c r="O1102" s="13">
        <v>92.754374999999996</v>
      </c>
      <c r="P1102" s="17" t="s">
        <v>137</v>
      </c>
      <c r="Q1102" s="14" t="s">
        <v>12</v>
      </c>
      <c r="R1102" s="14" t="s">
        <v>15</v>
      </c>
      <c r="S1102" s="14" t="s">
        <v>17</v>
      </c>
      <c r="T1102" s="14" t="s">
        <v>143</v>
      </c>
    </row>
    <row r="1103" spans="1:20" x14ac:dyDescent="0.3">
      <c r="A1103" s="11">
        <v>44635.508321759262</v>
      </c>
      <c r="B1103" s="11"/>
      <c r="C1103" s="15">
        <v>44635</v>
      </c>
      <c r="D1103" s="16">
        <v>0.50832175925925926</v>
      </c>
      <c r="E1103" s="16"/>
      <c r="F1103" s="13">
        <v>88.916250000000019</v>
      </c>
      <c r="G1103" s="12">
        <v>81.45</v>
      </c>
      <c r="H1103" s="12">
        <v>83.26</v>
      </c>
      <c r="I1103" s="12">
        <v>94.12</v>
      </c>
      <c r="J1103" s="12">
        <v>85.974999999999994</v>
      </c>
      <c r="K1103" s="12">
        <v>88.69</v>
      </c>
      <c r="L1103" s="12">
        <v>106</v>
      </c>
      <c r="M1103" s="12">
        <v>96.835000000000008</v>
      </c>
      <c r="N1103" s="12">
        <v>75</v>
      </c>
      <c r="O1103" s="13">
        <v>88.916250000000019</v>
      </c>
      <c r="P1103" s="17" t="s">
        <v>137</v>
      </c>
      <c r="Q1103" s="14" t="s">
        <v>12</v>
      </c>
      <c r="R1103" s="14" t="s">
        <v>15</v>
      </c>
      <c r="S1103" s="14" t="s">
        <v>17</v>
      </c>
      <c r="T1103" s="14" t="s">
        <v>143</v>
      </c>
    </row>
    <row r="1104" spans="1:20" x14ac:dyDescent="0.3">
      <c r="A1104" s="11">
        <v>44635.509016203701</v>
      </c>
      <c r="B1104" s="11"/>
      <c r="C1104" s="15">
        <v>44635</v>
      </c>
      <c r="D1104" s="16">
        <v>0.50901620370370371</v>
      </c>
      <c r="E1104" s="16"/>
      <c r="F1104" s="13">
        <v>88.425000000000011</v>
      </c>
      <c r="G1104" s="12">
        <v>81</v>
      </c>
      <c r="H1104" s="12">
        <v>82.8</v>
      </c>
      <c r="I1104" s="12">
        <v>93.600000000000009</v>
      </c>
      <c r="J1104" s="12">
        <v>85.5</v>
      </c>
      <c r="K1104" s="12">
        <v>88.2</v>
      </c>
      <c r="L1104" s="12">
        <v>118</v>
      </c>
      <c r="M1104" s="12">
        <v>96.300000000000011</v>
      </c>
      <c r="N1104" s="12">
        <v>62</v>
      </c>
      <c r="O1104" s="13">
        <v>88.425000000000011</v>
      </c>
      <c r="P1104" s="17" t="s">
        <v>137</v>
      </c>
      <c r="Q1104" s="14" t="s">
        <v>12</v>
      </c>
      <c r="R1104" s="14" t="s">
        <v>15</v>
      </c>
      <c r="S1104" s="14" t="s">
        <v>17</v>
      </c>
      <c r="T1104" s="14" t="s">
        <v>143</v>
      </c>
    </row>
    <row r="1105" spans="1:20" x14ac:dyDescent="0.3">
      <c r="A1105" s="11">
        <v>44635.509710648148</v>
      </c>
      <c r="B1105" s="11"/>
      <c r="C1105" s="15">
        <v>44635</v>
      </c>
      <c r="D1105" s="16">
        <v>0.50971064814814815</v>
      </c>
      <c r="E1105" s="16"/>
      <c r="F1105" s="13">
        <v>87.933749999999989</v>
      </c>
      <c r="G1105" s="12">
        <v>80.55</v>
      </c>
      <c r="H1105" s="12">
        <v>82.34</v>
      </c>
      <c r="I1105" s="12">
        <v>93.08</v>
      </c>
      <c r="J1105" s="12">
        <v>85.024999999999991</v>
      </c>
      <c r="K1105" s="12">
        <v>87.71</v>
      </c>
      <c r="L1105" s="12">
        <v>123</v>
      </c>
      <c r="M1105" s="12">
        <v>95.765000000000001</v>
      </c>
      <c r="N1105" s="12">
        <v>56</v>
      </c>
      <c r="O1105" s="13">
        <v>87.933749999999989</v>
      </c>
      <c r="P1105" s="17" t="s">
        <v>137</v>
      </c>
      <c r="Q1105" s="14" t="s">
        <v>12</v>
      </c>
      <c r="R1105" s="14" t="s">
        <v>15</v>
      </c>
      <c r="S1105" s="14" t="s">
        <v>17</v>
      </c>
      <c r="T1105" s="14" t="s">
        <v>143</v>
      </c>
    </row>
    <row r="1106" spans="1:20" x14ac:dyDescent="0.3">
      <c r="A1106" s="11">
        <v>44635.510104166664</v>
      </c>
      <c r="B1106" s="11"/>
      <c r="C1106" s="15">
        <v>44635</v>
      </c>
      <c r="D1106" s="16">
        <v>0.51010416666666669</v>
      </c>
      <c r="E1106" s="16"/>
      <c r="F1106" s="13">
        <v>64.102499999999992</v>
      </c>
      <c r="G1106" s="12">
        <v>59.4</v>
      </c>
      <c r="H1106" s="12">
        <v>60.720000000000006</v>
      </c>
      <c r="I1106" s="12">
        <v>68.64</v>
      </c>
      <c r="J1106" s="12">
        <v>62.699999999999996</v>
      </c>
      <c r="K1106" s="12">
        <v>64.679999999999993</v>
      </c>
      <c r="L1106" s="12">
        <v>60.06</v>
      </c>
      <c r="M1106" s="12">
        <v>70.62</v>
      </c>
      <c r="N1106" s="12">
        <v>66</v>
      </c>
      <c r="O1106" s="13">
        <v>64.102499999999992</v>
      </c>
      <c r="P1106" s="17" t="s">
        <v>137</v>
      </c>
      <c r="Q1106" s="14" t="s">
        <v>12</v>
      </c>
      <c r="R1106" s="14" t="s">
        <v>15</v>
      </c>
      <c r="S1106" s="14" t="s">
        <v>17</v>
      </c>
      <c r="T1106" s="14" t="s">
        <v>143</v>
      </c>
    </row>
    <row r="1107" spans="1:20" x14ac:dyDescent="0.3">
      <c r="A1107" s="11">
        <v>44635.510231481479</v>
      </c>
      <c r="B1107" s="11"/>
      <c r="C1107" s="15">
        <v>44635</v>
      </c>
      <c r="D1107" s="16">
        <v>0.51023148148148145</v>
      </c>
      <c r="E1107" s="16"/>
      <c r="F1107" s="13">
        <v>74.786249999999995</v>
      </c>
      <c r="G1107" s="12">
        <v>69.3</v>
      </c>
      <c r="H1107" s="12">
        <v>70.84</v>
      </c>
      <c r="I1107" s="12">
        <v>80.08</v>
      </c>
      <c r="J1107" s="12">
        <v>73.149999999999991</v>
      </c>
      <c r="K1107" s="12">
        <v>75.459999999999994</v>
      </c>
      <c r="L1107" s="12">
        <v>70.070000000000007</v>
      </c>
      <c r="M1107" s="12">
        <v>82.39</v>
      </c>
      <c r="N1107" s="12">
        <v>77</v>
      </c>
      <c r="O1107" s="13">
        <v>74.786249999999995</v>
      </c>
      <c r="P1107" s="17" t="s">
        <v>137</v>
      </c>
      <c r="Q1107" s="14" t="s">
        <v>12</v>
      </c>
      <c r="R1107" s="14" t="s">
        <v>15</v>
      </c>
      <c r="S1107" s="14" t="s">
        <v>17</v>
      </c>
      <c r="T1107" s="14" t="s">
        <v>143</v>
      </c>
    </row>
    <row r="1108" spans="1:20" x14ac:dyDescent="0.3">
      <c r="A1108" s="11">
        <v>44635.510405092595</v>
      </c>
      <c r="B1108" s="11"/>
      <c r="C1108" s="15">
        <v>44635</v>
      </c>
      <c r="D1108" s="16">
        <v>0.51040509259259259</v>
      </c>
      <c r="E1108" s="16"/>
      <c r="F1108" s="13">
        <v>96.776250000000005</v>
      </c>
      <c r="G1108" s="12">
        <v>88.65</v>
      </c>
      <c r="H1108" s="12">
        <v>90.62</v>
      </c>
      <c r="I1108" s="12">
        <v>102.44</v>
      </c>
      <c r="J1108" s="12">
        <v>93.574999999999989</v>
      </c>
      <c r="K1108" s="12">
        <v>96.53</v>
      </c>
      <c r="L1108" s="12">
        <v>126</v>
      </c>
      <c r="M1108" s="12">
        <v>105.39500000000001</v>
      </c>
      <c r="N1108" s="12">
        <v>71</v>
      </c>
      <c r="O1108" s="13">
        <v>96.776250000000005</v>
      </c>
      <c r="P1108" s="17" t="s">
        <v>137</v>
      </c>
      <c r="Q1108" s="14" t="s">
        <v>12</v>
      </c>
      <c r="R1108" s="14" t="s">
        <v>15</v>
      </c>
      <c r="S1108" s="14" t="s">
        <v>17</v>
      </c>
      <c r="T1108" s="14" t="s">
        <v>143</v>
      </c>
    </row>
    <row r="1109" spans="1:20" x14ac:dyDescent="0.3">
      <c r="A1109" s="11">
        <v>44635.510509259257</v>
      </c>
      <c r="B1109" s="11"/>
      <c r="C1109" s="15">
        <v>44635</v>
      </c>
      <c r="D1109" s="16">
        <v>0.51050925925925927</v>
      </c>
      <c r="E1109" s="16"/>
      <c r="F1109" s="13">
        <v>78.617500000000007</v>
      </c>
      <c r="G1109" s="12">
        <v>73.8</v>
      </c>
      <c r="H1109" s="12">
        <v>75.44</v>
      </c>
      <c r="I1109" s="12">
        <v>85.28</v>
      </c>
      <c r="J1109" s="12">
        <v>77.899999999999991</v>
      </c>
      <c r="K1109" s="12">
        <v>80.36</v>
      </c>
      <c r="L1109" s="12">
        <v>74.62</v>
      </c>
      <c r="M1109" s="12">
        <v>82</v>
      </c>
      <c r="N1109" s="12">
        <v>79.539999999999992</v>
      </c>
      <c r="O1109" s="13">
        <v>78.617500000000007</v>
      </c>
      <c r="P1109" s="17" t="s">
        <v>137</v>
      </c>
      <c r="Q1109" s="14" t="s">
        <v>12</v>
      </c>
      <c r="R1109" s="14" t="s">
        <v>15</v>
      </c>
      <c r="S1109" s="14" t="s">
        <v>17</v>
      </c>
      <c r="T1109" s="14" t="s">
        <v>143</v>
      </c>
    </row>
    <row r="1110" spans="1:20" x14ac:dyDescent="0.3">
      <c r="A1110" s="11">
        <v>44635.511099537034</v>
      </c>
      <c r="B1110" s="11"/>
      <c r="C1110" s="15">
        <v>44635</v>
      </c>
      <c r="D1110" s="16">
        <v>0.51109953703703703</v>
      </c>
      <c r="E1110" s="16"/>
      <c r="F1110" s="13">
        <v>124.30125000000001</v>
      </c>
      <c r="G1110" s="12">
        <v>114.3</v>
      </c>
      <c r="H1110" s="12">
        <v>116.84</v>
      </c>
      <c r="I1110" s="12">
        <v>132.08000000000001</v>
      </c>
      <c r="J1110" s="12">
        <v>120.64999999999999</v>
      </c>
      <c r="K1110" s="12">
        <v>124.46</v>
      </c>
      <c r="L1110" s="12">
        <v>127</v>
      </c>
      <c r="M1110" s="12">
        <v>135.89000000000001</v>
      </c>
      <c r="N1110" s="12">
        <v>123.19</v>
      </c>
      <c r="O1110" s="13">
        <v>124.30125000000001</v>
      </c>
      <c r="P1110" s="17" t="s">
        <v>137</v>
      </c>
      <c r="Q1110" s="14" t="s">
        <v>12</v>
      </c>
      <c r="R1110" s="14" t="s">
        <v>15</v>
      </c>
      <c r="S1110" s="14" t="s">
        <v>18</v>
      </c>
      <c r="T1110" s="14" t="s">
        <v>143</v>
      </c>
    </row>
    <row r="1111" spans="1:20" x14ac:dyDescent="0.3">
      <c r="A1111" s="11">
        <v>44635.511111111111</v>
      </c>
      <c r="B1111" s="11"/>
      <c r="C1111" s="15">
        <v>44635</v>
      </c>
      <c r="D1111" s="16">
        <v>0.51111111111111118</v>
      </c>
      <c r="E1111" s="16"/>
      <c r="F1111" s="13">
        <v>86.926874999999995</v>
      </c>
      <c r="G1111" s="12">
        <v>88</v>
      </c>
      <c r="H1111" s="12">
        <v>82.34</v>
      </c>
      <c r="I1111" s="12">
        <v>93.08</v>
      </c>
      <c r="J1111" s="12">
        <v>85.024999999999991</v>
      </c>
      <c r="K1111" s="12">
        <v>87.71</v>
      </c>
      <c r="L1111" s="12">
        <v>81.445000000000007</v>
      </c>
      <c r="M1111" s="12">
        <v>91</v>
      </c>
      <c r="N1111" s="12">
        <v>86.814999999999998</v>
      </c>
      <c r="O1111" s="13">
        <v>86.926874999999995</v>
      </c>
      <c r="P1111" s="17" t="s">
        <v>137</v>
      </c>
      <c r="Q1111" s="14" t="s">
        <v>12</v>
      </c>
      <c r="R1111" s="14" t="s">
        <v>15</v>
      </c>
      <c r="S1111" s="14" t="s">
        <v>17</v>
      </c>
      <c r="T1111" s="14" t="s">
        <v>143</v>
      </c>
    </row>
    <row r="1112" spans="1:20" x14ac:dyDescent="0.3">
      <c r="A1112" s="11">
        <v>44635.511296296296</v>
      </c>
      <c r="B1112" s="11"/>
      <c r="C1112" s="15">
        <v>44635</v>
      </c>
      <c r="D1112" s="16">
        <v>0.51129629629629625</v>
      </c>
      <c r="E1112" s="16"/>
      <c r="F1112" s="13">
        <v>79.38</v>
      </c>
      <c r="G1112" s="12">
        <v>81</v>
      </c>
      <c r="H1112" s="12">
        <v>74.52000000000001</v>
      </c>
      <c r="I1112" s="12">
        <v>84.240000000000009</v>
      </c>
      <c r="J1112" s="12">
        <v>76.95</v>
      </c>
      <c r="K1112" s="12">
        <v>79.38</v>
      </c>
      <c r="L1112" s="12">
        <v>73.710000000000008</v>
      </c>
      <c r="M1112" s="12">
        <v>86.67</v>
      </c>
      <c r="N1112" s="12">
        <v>78.569999999999993</v>
      </c>
      <c r="O1112" s="13">
        <v>79.38</v>
      </c>
      <c r="P1112" s="17" t="s">
        <v>137</v>
      </c>
      <c r="Q1112" s="14" t="s">
        <v>12</v>
      </c>
      <c r="R1112" s="14" t="s">
        <v>15</v>
      </c>
      <c r="S1112" s="14" t="s">
        <v>17</v>
      </c>
      <c r="T1112" s="14" t="s">
        <v>143</v>
      </c>
    </row>
    <row r="1113" spans="1:20" x14ac:dyDescent="0.3">
      <c r="A1113" s="11">
        <v>44635.511793981481</v>
      </c>
      <c r="B1113" s="11"/>
      <c r="C1113" s="15">
        <v>44635</v>
      </c>
      <c r="D1113" s="16">
        <v>0.51179398148148147</v>
      </c>
      <c r="E1113" s="16"/>
      <c r="F1113" s="13">
        <v>127.23750000000001</v>
      </c>
      <c r="G1113" s="12">
        <v>117</v>
      </c>
      <c r="H1113" s="12">
        <v>119.60000000000001</v>
      </c>
      <c r="I1113" s="12">
        <v>135.20000000000002</v>
      </c>
      <c r="J1113" s="12">
        <v>123.5</v>
      </c>
      <c r="K1113" s="12">
        <v>127.39999999999999</v>
      </c>
      <c r="L1113" s="12">
        <v>130</v>
      </c>
      <c r="M1113" s="12">
        <v>139.1</v>
      </c>
      <c r="N1113" s="12">
        <v>126.1</v>
      </c>
      <c r="O1113" s="13">
        <v>127.23750000000001</v>
      </c>
      <c r="P1113" s="17" t="s">
        <v>137</v>
      </c>
      <c r="Q1113" s="14" t="s">
        <v>12</v>
      </c>
      <c r="R1113" s="14" t="s">
        <v>15</v>
      </c>
      <c r="S1113" s="14" t="s">
        <v>18</v>
      </c>
      <c r="T1113" s="14" t="s">
        <v>143</v>
      </c>
    </row>
    <row r="1114" spans="1:20" x14ac:dyDescent="0.3">
      <c r="A1114" s="11">
        <v>44635.511817129627</v>
      </c>
      <c r="B1114" s="11"/>
      <c r="C1114" s="15">
        <v>44635</v>
      </c>
      <c r="D1114" s="16">
        <v>0.51181712962962966</v>
      </c>
      <c r="E1114" s="16"/>
      <c r="F1114" s="13">
        <v>75.460000000000008</v>
      </c>
      <c r="G1114" s="12">
        <v>77</v>
      </c>
      <c r="H1114" s="12">
        <v>70.84</v>
      </c>
      <c r="I1114" s="12">
        <v>80.08</v>
      </c>
      <c r="J1114" s="12">
        <v>73.149999999999991</v>
      </c>
      <c r="K1114" s="12">
        <v>75.459999999999994</v>
      </c>
      <c r="L1114" s="12">
        <v>70.070000000000007</v>
      </c>
      <c r="M1114" s="12">
        <v>82.39</v>
      </c>
      <c r="N1114" s="12">
        <v>74.69</v>
      </c>
      <c r="O1114" s="13">
        <v>75.460000000000008</v>
      </c>
      <c r="P1114" s="17" t="s">
        <v>137</v>
      </c>
      <c r="Q1114" s="14" t="s">
        <v>12</v>
      </c>
      <c r="R1114" s="14" t="s">
        <v>15</v>
      </c>
      <c r="S1114" s="14" t="s">
        <v>17</v>
      </c>
      <c r="T1114" s="14" t="s">
        <v>143</v>
      </c>
    </row>
    <row r="1115" spans="1:20" x14ac:dyDescent="0.3">
      <c r="A1115" s="11">
        <v>44635.512141203704</v>
      </c>
      <c r="B1115" s="11"/>
      <c r="C1115" s="15">
        <v>44635</v>
      </c>
      <c r="D1115" s="16">
        <v>0.51214120370370375</v>
      </c>
      <c r="E1115" s="16"/>
      <c r="F1115" s="13">
        <v>87.412499999999994</v>
      </c>
      <c r="G1115" s="12">
        <v>81</v>
      </c>
      <c r="H1115" s="12">
        <v>82.8</v>
      </c>
      <c r="I1115" s="12">
        <v>93.600000000000009</v>
      </c>
      <c r="J1115" s="12">
        <v>85.5</v>
      </c>
      <c r="K1115" s="12">
        <v>88.2</v>
      </c>
      <c r="L1115" s="12">
        <v>81.900000000000006</v>
      </c>
      <c r="M1115" s="12">
        <v>96.300000000000011</v>
      </c>
      <c r="N1115" s="12">
        <v>90</v>
      </c>
      <c r="O1115" s="13">
        <v>87.412499999999994</v>
      </c>
      <c r="P1115" s="17" t="s">
        <v>137</v>
      </c>
      <c r="Q1115" s="14" t="s">
        <v>12</v>
      </c>
      <c r="R1115" s="14" t="s">
        <v>15</v>
      </c>
      <c r="S1115" s="14" t="s">
        <v>17</v>
      </c>
      <c r="T1115" s="14" t="s">
        <v>143</v>
      </c>
    </row>
    <row r="1116" spans="1:20" x14ac:dyDescent="0.3">
      <c r="A1116" s="11">
        <v>44635.512488425928</v>
      </c>
      <c r="B1116" s="11"/>
      <c r="C1116" s="15">
        <v>44635</v>
      </c>
      <c r="D1116" s="16">
        <v>0.51248842592592592</v>
      </c>
      <c r="E1116" s="16"/>
      <c r="F1116" s="13">
        <v>106.11000000000001</v>
      </c>
      <c r="G1116" s="12">
        <v>97.2</v>
      </c>
      <c r="H1116" s="12">
        <v>99.36</v>
      </c>
      <c r="I1116" s="12">
        <v>112.32000000000001</v>
      </c>
      <c r="J1116" s="12">
        <v>102.6</v>
      </c>
      <c r="K1116" s="12">
        <v>105.84</v>
      </c>
      <c r="L1116" s="12">
        <v>128</v>
      </c>
      <c r="M1116" s="12">
        <v>115.56</v>
      </c>
      <c r="N1116" s="12">
        <v>88</v>
      </c>
      <c r="O1116" s="13">
        <v>106.11000000000001</v>
      </c>
      <c r="P1116" s="17" t="s">
        <v>137</v>
      </c>
      <c r="Q1116" s="14" t="s">
        <v>12</v>
      </c>
      <c r="R1116" s="14" t="s">
        <v>15</v>
      </c>
      <c r="S1116" s="14" t="s">
        <v>17</v>
      </c>
      <c r="T1116" s="14" t="s">
        <v>143</v>
      </c>
    </row>
    <row r="1117" spans="1:20" x14ac:dyDescent="0.3">
      <c r="A1117" s="11">
        <v>44635.513182870367</v>
      </c>
      <c r="B1117" s="11"/>
      <c r="C1117" s="15">
        <v>44635</v>
      </c>
      <c r="D1117" s="16">
        <v>0.51318287037037036</v>
      </c>
      <c r="E1117" s="16"/>
      <c r="F1117" s="13">
        <v>105.1275</v>
      </c>
      <c r="G1117" s="12">
        <v>96.3</v>
      </c>
      <c r="H1117" s="12">
        <v>98.44</v>
      </c>
      <c r="I1117" s="12">
        <v>111.28</v>
      </c>
      <c r="J1117" s="12">
        <v>101.64999999999999</v>
      </c>
      <c r="K1117" s="12">
        <v>104.86</v>
      </c>
      <c r="L1117" s="12">
        <v>121</v>
      </c>
      <c r="M1117" s="12">
        <v>114.49000000000001</v>
      </c>
      <c r="N1117" s="12">
        <v>93</v>
      </c>
      <c r="O1117" s="13">
        <v>105.1275</v>
      </c>
      <c r="P1117" s="17" t="s">
        <v>137</v>
      </c>
      <c r="Q1117" s="14" t="s">
        <v>12</v>
      </c>
      <c r="R1117" s="14" t="s">
        <v>15</v>
      </c>
      <c r="S1117" s="14" t="s">
        <v>17</v>
      </c>
      <c r="T1117" s="14" t="s">
        <v>143</v>
      </c>
    </row>
    <row r="1118" spans="1:20" x14ac:dyDescent="0.3">
      <c r="A1118" s="11">
        <v>44635.513333333336</v>
      </c>
      <c r="B1118" s="11"/>
      <c r="C1118" s="15">
        <v>44635</v>
      </c>
      <c r="D1118" s="16">
        <v>0.51333333333333331</v>
      </c>
      <c r="E1118" s="16"/>
      <c r="F1118" s="13">
        <v>95.18249999999999</v>
      </c>
      <c r="G1118" s="12">
        <v>88.2</v>
      </c>
      <c r="H1118" s="12">
        <v>90.160000000000011</v>
      </c>
      <c r="I1118" s="12">
        <v>101.92</v>
      </c>
      <c r="J1118" s="12">
        <v>93.1</v>
      </c>
      <c r="K1118" s="12">
        <v>96.039999999999992</v>
      </c>
      <c r="L1118" s="12">
        <v>89.18</v>
      </c>
      <c r="M1118" s="12">
        <v>104.86</v>
      </c>
      <c r="N1118" s="12">
        <v>98</v>
      </c>
      <c r="O1118" s="13">
        <v>95.18249999999999</v>
      </c>
      <c r="P1118" s="17" t="s">
        <v>137</v>
      </c>
      <c r="Q1118" s="14" t="s">
        <v>12</v>
      </c>
      <c r="R1118" s="14" t="s">
        <v>15</v>
      </c>
      <c r="S1118" s="14" t="s">
        <v>17</v>
      </c>
      <c r="T1118" s="14" t="s">
        <v>143</v>
      </c>
    </row>
    <row r="1119" spans="1:20" x14ac:dyDescent="0.3">
      <c r="A1119" s="11">
        <v>44635.513877314814</v>
      </c>
      <c r="B1119" s="11"/>
      <c r="C1119" s="15">
        <v>44635</v>
      </c>
      <c r="D1119" s="16">
        <v>0.5138773148148148</v>
      </c>
      <c r="E1119" s="16"/>
      <c r="F1119" s="13">
        <v>104.63625</v>
      </c>
      <c r="G1119" s="12">
        <v>95.850000000000009</v>
      </c>
      <c r="H1119" s="12">
        <v>97.98</v>
      </c>
      <c r="I1119" s="12">
        <v>110.76</v>
      </c>
      <c r="J1119" s="12">
        <v>101.175</v>
      </c>
      <c r="K1119" s="12">
        <v>104.37</v>
      </c>
      <c r="L1119" s="12">
        <v>120</v>
      </c>
      <c r="M1119" s="12">
        <v>113.95500000000001</v>
      </c>
      <c r="N1119" s="12">
        <v>93</v>
      </c>
      <c r="O1119" s="13">
        <v>104.63625</v>
      </c>
      <c r="P1119" s="17" t="s">
        <v>137</v>
      </c>
      <c r="Q1119" s="14" t="s">
        <v>12</v>
      </c>
      <c r="R1119" s="14" t="s">
        <v>15</v>
      </c>
      <c r="S1119" s="14" t="s">
        <v>17</v>
      </c>
      <c r="T1119" s="14" t="s">
        <v>143</v>
      </c>
    </row>
    <row r="1120" spans="1:20" x14ac:dyDescent="0.3">
      <c r="A1120" s="11">
        <v>44635.51457175926</v>
      </c>
      <c r="B1120" s="11"/>
      <c r="C1120" s="15">
        <v>44635</v>
      </c>
      <c r="D1120" s="16">
        <v>0.51457175925925924</v>
      </c>
      <c r="E1120" s="16"/>
      <c r="F1120" s="13">
        <v>103.65375</v>
      </c>
      <c r="G1120" s="12">
        <v>94.95</v>
      </c>
      <c r="H1120" s="12">
        <v>97.06</v>
      </c>
      <c r="I1120" s="12">
        <v>109.72</v>
      </c>
      <c r="J1120" s="12">
        <v>100.22499999999999</v>
      </c>
      <c r="K1120" s="12">
        <v>103.39</v>
      </c>
      <c r="L1120" s="12">
        <v>119</v>
      </c>
      <c r="M1120" s="12">
        <v>112.88500000000001</v>
      </c>
      <c r="N1120" s="12">
        <v>92</v>
      </c>
      <c r="O1120" s="13">
        <v>103.65375</v>
      </c>
      <c r="P1120" s="17" t="s">
        <v>137</v>
      </c>
      <c r="Q1120" s="14" t="s">
        <v>12</v>
      </c>
      <c r="R1120" s="14" t="s">
        <v>15</v>
      </c>
      <c r="S1120" s="14" t="s">
        <v>17</v>
      </c>
      <c r="T1120" s="14" t="s">
        <v>143</v>
      </c>
    </row>
    <row r="1121" spans="1:20" x14ac:dyDescent="0.3">
      <c r="A1121" s="11">
        <v>44635.51458333333</v>
      </c>
      <c r="B1121" s="11"/>
      <c r="C1121" s="15">
        <v>44635</v>
      </c>
      <c r="D1121" s="16">
        <v>0.51458333333333328</v>
      </c>
      <c r="E1121" s="16"/>
      <c r="F1121" s="13">
        <v>105.86625000000001</v>
      </c>
      <c r="G1121" s="12">
        <v>104</v>
      </c>
      <c r="H1121" s="12">
        <v>100.28</v>
      </c>
      <c r="I1121" s="12">
        <v>113.36</v>
      </c>
      <c r="J1121" s="12">
        <v>103.55</v>
      </c>
      <c r="K1121" s="12">
        <v>106.82</v>
      </c>
      <c r="L1121" s="12">
        <v>99.19</v>
      </c>
      <c r="M1121" s="12">
        <v>114</v>
      </c>
      <c r="N1121" s="12">
        <v>105.73</v>
      </c>
      <c r="O1121" s="13">
        <v>105.86625000000001</v>
      </c>
      <c r="P1121" s="17" t="s">
        <v>137</v>
      </c>
      <c r="Q1121" s="14" t="s">
        <v>12</v>
      </c>
      <c r="R1121" s="14" t="s">
        <v>15</v>
      </c>
      <c r="S1121" s="14" t="s">
        <v>17</v>
      </c>
      <c r="T1121" s="14" t="s">
        <v>143</v>
      </c>
    </row>
    <row r="1122" spans="1:20" x14ac:dyDescent="0.3">
      <c r="A1122" s="11">
        <v>44635.515266203707</v>
      </c>
      <c r="B1122" s="11"/>
      <c r="C1122" s="15">
        <v>44635</v>
      </c>
      <c r="D1122" s="16">
        <v>0.51526620370370368</v>
      </c>
      <c r="E1122" s="16"/>
      <c r="F1122" s="13">
        <v>102.67125</v>
      </c>
      <c r="G1122" s="12">
        <v>94.05</v>
      </c>
      <c r="H1122" s="12">
        <v>96.14</v>
      </c>
      <c r="I1122" s="12">
        <v>108.68</v>
      </c>
      <c r="J1122" s="12">
        <v>99.274999999999991</v>
      </c>
      <c r="K1122" s="12">
        <v>102.41</v>
      </c>
      <c r="L1122" s="12">
        <v>118</v>
      </c>
      <c r="M1122" s="12">
        <v>111.81500000000001</v>
      </c>
      <c r="N1122" s="12">
        <v>91</v>
      </c>
      <c r="O1122" s="13">
        <v>102.67125</v>
      </c>
      <c r="P1122" s="17" t="s">
        <v>137</v>
      </c>
      <c r="Q1122" s="14" t="s">
        <v>12</v>
      </c>
      <c r="R1122" s="14" t="s">
        <v>15</v>
      </c>
      <c r="S1122" s="14" t="s">
        <v>17</v>
      </c>
      <c r="T1122" s="14" t="s">
        <v>143</v>
      </c>
    </row>
    <row r="1123" spans="1:20" x14ac:dyDescent="0.3">
      <c r="A1123" s="11">
        <v>44635.515335648146</v>
      </c>
      <c r="B1123" s="11"/>
      <c r="C1123" s="15">
        <v>44635</v>
      </c>
      <c r="D1123" s="16">
        <v>0.51533564814814814</v>
      </c>
      <c r="E1123" s="16"/>
      <c r="F1123" s="13">
        <v>115.49250000000001</v>
      </c>
      <c r="G1123" s="12">
        <v>106.2</v>
      </c>
      <c r="H1123" s="12">
        <v>108.56</v>
      </c>
      <c r="I1123" s="12">
        <v>122.72</v>
      </c>
      <c r="J1123" s="12">
        <v>112.1</v>
      </c>
      <c r="K1123" s="12">
        <v>115.64</v>
      </c>
      <c r="L1123" s="12">
        <v>118</v>
      </c>
      <c r="M1123" s="12">
        <v>126.26</v>
      </c>
      <c r="N1123" s="12">
        <v>114.46</v>
      </c>
      <c r="O1123" s="13">
        <v>115.49250000000001</v>
      </c>
      <c r="P1123" s="17" t="s">
        <v>137</v>
      </c>
      <c r="Q1123" s="14" t="s">
        <v>12</v>
      </c>
      <c r="R1123" s="14" t="s">
        <v>15</v>
      </c>
      <c r="S1123" s="14" t="s">
        <v>17</v>
      </c>
      <c r="T1123" s="14" t="s">
        <v>143</v>
      </c>
    </row>
    <row r="1124" spans="1:20" x14ac:dyDescent="0.3">
      <c r="A1124" s="11">
        <v>44635.515960648147</v>
      </c>
      <c r="B1124" s="11"/>
      <c r="C1124" s="15">
        <v>44635</v>
      </c>
      <c r="D1124" s="16">
        <v>0.51596064814814813</v>
      </c>
      <c r="E1124" s="16"/>
      <c r="F1124" s="13">
        <v>101.19750000000002</v>
      </c>
      <c r="G1124" s="12">
        <v>92.7</v>
      </c>
      <c r="H1124" s="12">
        <v>94.76</v>
      </c>
      <c r="I1124" s="12">
        <v>107.12</v>
      </c>
      <c r="J1124" s="12">
        <v>97.85</v>
      </c>
      <c r="K1124" s="12">
        <v>100.94</v>
      </c>
      <c r="L1124" s="12">
        <v>119</v>
      </c>
      <c r="M1124" s="12">
        <v>110.21000000000001</v>
      </c>
      <c r="N1124" s="12">
        <v>87</v>
      </c>
      <c r="O1124" s="13">
        <v>101.19750000000002</v>
      </c>
      <c r="P1124" s="17" t="s">
        <v>137</v>
      </c>
      <c r="Q1124" s="14" t="s">
        <v>12</v>
      </c>
      <c r="R1124" s="14" t="s">
        <v>15</v>
      </c>
      <c r="S1124" s="14" t="s">
        <v>17</v>
      </c>
      <c r="T1124" s="14" t="s">
        <v>143</v>
      </c>
    </row>
    <row r="1125" spans="1:20" x14ac:dyDescent="0.3">
      <c r="A1125" s="11">
        <v>44635.516504629632</v>
      </c>
      <c r="B1125" s="11"/>
      <c r="C1125" s="15">
        <v>44635</v>
      </c>
      <c r="D1125" s="16">
        <v>0.51650462962962962</v>
      </c>
      <c r="E1125" s="16"/>
      <c r="F1125" s="13">
        <v>90.160000000000011</v>
      </c>
      <c r="G1125" s="12">
        <v>92</v>
      </c>
      <c r="H1125" s="12">
        <v>84.64</v>
      </c>
      <c r="I1125" s="12">
        <v>95.68</v>
      </c>
      <c r="J1125" s="12">
        <v>87.399999999999991</v>
      </c>
      <c r="K1125" s="12">
        <v>90.16</v>
      </c>
      <c r="L1125" s="12">
        <v>83.72</v>
      </c>
      <c r="M1125" s="12">
        <v>98.440000000000012</v>
      </c>
      <c r="N1125" s="12">
        <v>89.24</v>
      </c>
      <c r="O1125" s="13">
        <v>90.160000000000011</v>
      </c>
      <c r="P1125" s="17" t="s">
        <v>137</v>
      </c>
      <c r="Q1125" s="14" t="s">
        <v>12</v>
      </c>
      <c r="R1125" s="14" t="s">
        <v>15</v>
      </c>
      <c r="S1125" s="14" t="s">
        <v>17</v>
      </c>
      <c r="T1125" s="14" t="s">
        <v>143</v>
      </c>
    </row>
    <row r="1126" spans="1:20" x14ac:dyDescent="0.3">
      <c r="A1126" s="11">
        <v>44635.516655092593</v>
      </c>
      <c r="B1126" s="11"/>
      <c r="C1126" s="15">
        <v>44635</v>
      </c>
      <c r="D1126" s="16">
        <v>0.51665509259259257</v>
      </c>
      <c r="E1126" s="16"/>
      <c r="F1126" s="13">
        <v>101.19750000000002</v>
      </c>
      <c r="G1126" s="12">
        <v>92.7</v>
      </c>
      <c r="H1126" s="12">
        <v>94.76</v>
      </c>
      <c r="I1126" s="12">
        <v>107.12</v>
      </c>
      <c r="J1126" s="12">
        <v>97.85</v>
      </c>
      <c r="K1126" s="12">
        <v>100.94</v>
      </c>
      <c r="L1126" s="12">
        <v>116</v>
      </c>
      <c r="M1126" s="12">
        <v>110.21000000000001</v>
      </c>
      <c r="N1126" s="12">
        <v>90</v>
      </c>
      <c r="O1126" s="13">
        <v>101.19750000000002</v>
      </c>
      <c r="P1126" s="17" t="s">
        <v>137</v>
      </c>
      <c r="Q1126" s="14" t="s">
        <v>12</v>
      </c>
      <c r="R1126" s="14" t="s">
        <v>15</v>
      </c>
      <c r="S1126" s="14" t="s">
        <v>17</v>
      </c>
      <c r="T1126" s="14" t="s">
        <v>143</v>
      </c>
    </row>
    <row r="1127" spans="1:20" x14ac:dyDescent="0.3">
      <c r="A1127" s="11">
        <v>44635.517106481479</v>
      </c>
      <c r="B1127" s="11"/>
      <c r="C1127" s="15">
        <v>44635</v>
      </c>
      <c r="D1127" s="16">
        <v>0.51710648148148153</v>
      </c>
      <c r="E1127" s="16"/>
      <c r="F1127" s="13">
        <v>88.383750000000006</v>
      </c>
      <c r="G1127" s="12">
        <v>81.900000000000006</v>
      </c>
      <c r="H1127" s="12">
        <v>83.72</v>
      </c>
      <c r="I1127" s="12">
        <v>94.64</v>
      </c>
      <c r="J1127" s="12">
        <v>86.45</v>
      </c>
      <c r="K1127" s="12">
        <v>89.179999999999993</v>
      </c>
      <c r="L1127" s="12">
        <v>82.81</v>
      </c>
      <c r="M1127" s="12">
        <v>97.37</v>
      </c>
      <c r="N1127" s="12">
        <v>91</v>
      </c>
      <c r="O1127" s="13">
        <v>88.383750000000006</v>
      </c>
      <c r="P1127" s="17" t="s">
        <v>137</v>
      </c>
      <c r="Q1127" s="14" t="s">
        <v>12</v>
      </c>
      <c r="R1127" s="14" t="s">
        <v>15</v>
      </c>
      <c r="S1127" s="14" t="s">
        <v>17</v>
      </c>
      <c r="T1127" s="14" t="s">
        <v>143</v>
      </c>
    </row>
    <row r="1128" spans="1:20" x14ac:dyDescent="0.3">
      <c r="A1128" s="11">
        <v>44635.51734953704</v>
      </c>
      <c r="B1128" s="11"/>
      <c r="C1128" s="15">
        <v>44635</v>
      </c>
      <c r="D1128" s="16">
        <v>0.51734953703703701</v>
      </c>
      <c r="E1128" s="16"/>
      <c r="F1128" s="13">
        <v>97.267500000000013</v>
      </c>
      <c r="G1128" s="12">
        <v>89.100000000000009</v>
      </c>
      <c r="H1128" s="12">
        <v>91.08</v>
      </c>
      <c r="I1128" s="12">
        <v>102.96000000000001</v>
      </c>
      <c r="J1128" s="12">
        <v>94.05</v>
      </c>
      <c r="K1128" s="12">
        <v>97.02</v>
      </c>
      <c r="L1128" s="12">
        <v>111</v>
      </c>
      <c r="M1128" s="12">
        <v>105.93</v>
      </c>
      <c r="N1128" s="12">
        <v>87</v>
      </c>
      <c r="O1128" s="13">
        <v>97.267500000000013</v>
      </c>
      <c r="P1128" s="17" t="s">
        <v>137</v>
      </c>
      <c r="Q1128" s="14" t="s">
        <v>12</v>
      </c>
      <c r="R1128" s="14" t="s">
        <v>15</v>
      </c>
      <c r="S1128" s="14" t="s">
        <v>17</v>
      </c>
      <c r="T1128" s="14" t="s">
        <v>143</v>
      </c>
    </row>
    <row r="1129" spans="1:20" x14ac:dyDescent="0.3">
      <c r="A1129" s="11">
        <v>44635.518043981479</v>
      </c>
      <c r="B1129" s="11"/>
      <c r="C1129" s="15">
        <v>44635</v>
      </c>
      <c r="D1129" s="16">
        <v>0.51804398148148145</v>
      </c>
      <c r="E1129" s="16"/>
      <c r="F1129" s="13">
        <v>100.70625000000001</v>
      </c>
      <c r="G1129" s="12">
        <v>92.25</v>
      </c>
      <c r="H1129" s="12">
        <v>94.3</v>
      </c>
      <c r="I1129" s="12">
        <v>106.60000000000001</v>
      </c>
      <c r="J1129" s="12">
        <v>97.375</v>
      </c>
      <c r="K1129" s="12">
        <v>100.45</v>
      </c>
      <c r="L1129" s="12">
        <v>114</v>
      </c>
      <c r="M1129" s="12">
        <v>109.67500000000001</v>
      </c>
      <c r="N1129" s="12">
        <v>91</v>
      </c>
      <c r="O1129" s="13">
        <v>100.70625000000001</v>
      </c>
      <c r="P1129" s="17" t="s">
        <v>137</v>
      </c>
      <c r="Q1129" s="14" t="s">
        <v>12</v>
      </c>
      <c r="R1129" s="14" t="s">
        <v>15</v>
      </c>
      <c r="S1129" s="14" t="s">
        <v>17</v>
      </c>
      <c r="T1129" s="14" t="s">
        <v>143</v>
      </c>
    </row>
    <row r="1130" spans="1:20" x14ac:dyDescent="0.3">
      <c r="A1130" s="11">
        <v>44635.518055555556</v>
      </c>
      <c r="B1130" s="11"/>
      <c r="C1130" s="15">
        <v>44635</v>
      </c>
      <c r="D1130" s="16">
        <v>0.5180555555555556</v>
      </c>
      <c r="E1130" s="16"/>
      <c r="F1130" s="13">
        <v>100.03874999999999</v>
      </c>
      <c r="G1130" s="12">
        <v>98</v>
      </c>
      <c r="H1130" s="12">
        <v>94.76</v>
      </c>
      <c r="I1130" s="12">
        <v>107.12</v>
      </c>
      <c r="J1130" s="12">
        <v>97.85</v>
      </c>
      <c r="K1130" s="12">
        <v>100.94</v>
      </c>
      <c r="L1130" s="12">
        <v>93.73</v>
      </c>
      <c r="M1130" s="12">
        <v>108</v>
      </c>
      <c r="N1130" s="12">
        <v>99.91</v>
      </c>
      <c r="O1130" s="13">
        <v>100.03874999999999</v>
      </c>
      <c r="P1130" s="17" t="s">
        <v>137</v>
      </c>
      <c r="Q1130" s="14" t="s">
        <v>12</v>
      </c>
      <c r="R1130" s="14" t="s">
        <v>15</v>
      </c>
      <c r="S1130" s="14" t="s">
        <v>17</v>
      </c>
      <c r="T1130" s="14" t="s">
        <v>143</v>
      </c>
    </row>
    <row r="1131" spans="1:20" x14ac:dyDescent="0.3">
      <c r="A1131" s="11">
        <v>44635.518738425926</v>
      </c>
      <c r="B1131" s="11"/>
      <c r="C1131" s="15">
        <v>44635</v>
      </c>
      <c r="D1131" s="16">
        <v>0.51873842592592589</v>
      </c>
      <c r="E1131" s="16"/>
      <c r="F1131" s="13">
        <v>98.25</v>
      </c>
      <c r="G1131" s="12">
        <v>90</v>
      </c>
      <c r="H1131" s="12">
        <v>92</v>
      </c>
      <c r="I1131" s="12">
        <v>104</v>
      </c>
      <c r="J1131" s="12">
        <v>95</v>
      </c>
      <c r="K1131" s="12">
        <v>98</v>
      </c>
      <c r="L1131" s="12">
        <v>107</v>
      </c>
      <c r="M1131" s="12">
        <v>107</v>
      </c>
      <c r="N1131" s="12">
        <v>93</v>
      </c>
      <c r="O1131" s="13">
        <v>98.25</v>
      </c>
      <c r="P1131" s="17" t="s">
        <v>137</v>
      </c>
      <c r="Q1131" s="14" t="s">
        <v>12</v>
      </c>
      <c r="R1131" s="14" t="s">
        <v>15</v>
      </c>
      <c r="S1131" s="14" t="s">
        <v>17</v>
      </c>
      <c r="T1131" s="14" t="s">
        <v>143</v>
      </c>
    </row>
    <row r="1132" spans="1:20" x14ac:dyDescent="0.3">
      <c r="A1132" s="11">
        <v>44635.519432870373</v>
      </c>
      <c r="B1132" s="11"/>
      <c r="C1132" s="15">
        <v>44635</v>
      </c>
      <c r="D1132" s="16">
        <v>0.51943287037037034</v>
      </c>
      <c r="E1132" s="16"/>
      <c r="F1132" s="13">
        <v>97.758750000000006</v>
      </c>
      <c r="G1132" s="12">
        <v>89.55</v>
      </c>
      <c r="H1132" s="12">
        <v>91.54</v>
      </c>
      <c r="I1132" s="12">
        <v>103.48</v>
      </c>
      <c r="J1132" s="12">
        <v>94.524999999999991</v>
      </c>
      <c r="K1132" s="12">
        <v>97.51</v>
      </c>
      <c r="L1132" s="12">
        <v>109</v>
      </c>
      <c r="M1132" s="12">
        <v>106.465</v>
      </c>
      <c r="N1132" s="12">
        <v>90</v>
      </c>
      <c r="O1132" s="13">
        <v>97.758750000000006</v>
      </c>
      <c r="P1132" s="17" t="s">
        <v>137</v>
      </c>
      <c r="Q1132" s="14" t="s">
        <v>12</v>
      </c>
      <c r="R1132" s="14" t="s">
        <v>15</v>
      </c>
      <c r="S1132" s="14" t="s">
        <v>17</v>
      </c>
      <c r="T1132" s="14" t="s">
        <v>143</v>
      </c>
    </row>
    <row r="1133" spans="1:20" x14ac:dyDescent="0.3">
      <c r="A1133" s="11">
        <v>44635.520104166666</v>
      </c>
      <c r="B1133" s="11"/>
      <c r="C1133" s="15">
        <v>44635</v>
      </c>
      <c r="D1133" s="16">
        <v>0.5201041666666667</v>
      </c>
      <c r="E1133" s="16"/>
      <c r="F1133" s="13">
        <v>117.45</v>
      </c>
      <c r="G1133" s="12">
        <v>108</v>
      </c>
      <c r="H1133" s="12">
        <v>110.4</v>
      </c>
      <c r="I1133" s="12">
        <v>124.80000000000001</v>
      </c>
      <c r="J1133" s="12">
        <v>114</v>
      </c>
      <c r="K1133" s="12">
        <v>117.6</v>
      </c>
      <c r="L1133" s="12">
        <v>120</v>
      </c>
      <c r="M1133" s="12">
        <v>128.4</v>
      </c>
      <c r="N1133" s="12">
        <v>116.39999999999999</v>
      </c>
      <c r="O1133" s="13">
        <v>117.45</v>
      </c>
      <c r="P1133" s="17" t="s">
        <v>137</v>
      </c>
      <c r="Q1133" s="14" t="s">
        <v>12</v>
      </c>
      <c r="R1133" s="14" t="s">
        <v>15</v>
      </c>
      <c r="S1133" s="14" t="s">
        <v>17</v>
      </c>
      <c r="T1133" s="14" t="s">
        <v>143</v>
      </c>
    </row>
    <row r="1134" spans="1:20" x14ac:dyDescent="0.3">
      <c r="A1134" s="11">
        <v>44635.520127314812</v>
      </c>
      <c r="B1134" s="11"/>
      <c r="C1134" s="15">
        <v>44635</v>
      </c>
      <c r="D1134" s="16">
        <v>0.52012731481481478</v>
      </c>
      <c r="E1134" s="16"/>
      <c r="F1134" s="13">
        <v>99.232500000000002</v>
      </c>
      <c r="G1134" s="12">
        <v>90.9</v>
      </c>
      <c r="H1134" s="12">
        <v>92.92</v>
      </c>
      <c r="I1134" s="12">
        <v>105.04</v>
      </c>
      <c r="J1134" s="12">
        <v>95.949999999999989</v>
      </c>
      <c r="K1134" s="12">
        <v>98.98</v>
      </c>
      <c r="L1134" s="12">
        <v>118</v>
      </c>
      <c r="M1134" s="12">
        <v>108.07000000000001</v>
      </c>
      <c r="N1134" s="12">
        <v>84</v>
      </c>
      <c r="O1134" s="13">
        <v>99.232500000000002</v>
      </c>
      <c r="P1134" s="17" t="s">
        <v>137</v>
      </c>
      <c r="Q1134" s="14" t="s">
        <v>12</v>
      </c>
      <c r="R1134" s="14" t="s">
        <v>15</v>
      </c>
      <c r="S1134" s="14" t="s">
        <v>17</v>
      </c>
      <c r="T1134" s="14" t="s">
        <v>143</v>
      </c>
    </row>
    <row r="1135" spans="1:20" x14ac:dyDescent="0.3">
      <c r="A1135" s="11">
        <v>44635.520821759259</v>
      </c>
      <c r="B1135" s="11"/>
      <c r="C1135" s="15">
        <v>44635</v>
      </c>
      <c r="D1135" s="16">
        <v>0.52082175925925933</v>
      </c>
      <c r="E1135" s="16"/>
      <c r="F1135" s="13">
        <v>104.63625</v>
      </c>
      <c r="G1135" s="12">
        <v>95.850000000000009</v>
      </c>
      <c r="H1135" s="12">
        <v>97.98</v>
      </c>
      <c r="I1135" s="12">
        <v>110.76</v>
      </c>
      <c r="J1135" s="12">
        <v>101.175</v>
      </c>
      <c r="K1135" s="12">
        <v>104.37</v>
      </c>
      <c r="L1135" s="12">
        <v>122</v>
      </c>
      <c r="M1135" s="12">
        <v>113.95500000000001</v>
      </c>
      <c r="N1135" s="12">
        <v>91</v>
      </c>
      <c r="O1135" s="13">
        <v>104.63625</v>
      </c>
      <c r="P1135" s="17" t="s">
        <v>137</v>
      </c>
      <c r="Q1135" s="14" t="s">
        <v>12</v>
      </c>
      <c r="R1135" s="14" t="s">
        <v>15</v>
      </c>
      <c r="S1135" s="14" t="s">
        <v>17</v>
      </c>
      <c r="T1135" s="14" t="s">
        <v>143</v>
      </c>
    </row>
    <row r="1136" spans="1:20" x14ac:dyDescent="0.3">
      <c r="A1136" s="11">
        <v>44635.520902777775</v>
      </c>
      <c r="B1136" s="11"/>
      <c r="C1136" s="15">
        <v>44635</v>
      </c>
      <c r="D1136" s="16">
        <v>0.52090277777777783</v>
      </c>
      <c r="E1136" s="16"/>
      <c r="F1136" s="13">
        <v>93.957499999999982</v>
      </c>
      <c r="G1136" s="12">
        <v>88.2</v>
      </c>
      <c r="H1136" s="12">
        <v>90.160000000000011</v>
      </c>
      <c r="I1136" s="12">
        <v>101.92</v>
      </c>
      <c r="J1136" s="12">
        <v>93.1</v>
      </c>
      <c r="K1136" s="12">
        <v>96.039999999999992</v>
      </c>
      <c r="L1136" s="12">
        <v>89.18</v>
      </c>
      <c r="M1136" s="12">
        <v>98</v>
      </c>
      <c r="N1136" s="12">
        <v>95.06</v>
      </c>
      <c r="O1136" s="13">
        <v>93.957499999999982</v>
      </c>
      <c r="P1136" s="17" t="s">
        <v>137</v>
      </c>
      <c r="Q1136" s="14" t="s">
        <v>12</v>
      </c>
      <c r="R1136" s="14" t="s">
        <v>15</v>
      </c>
      <c r="S1136" s="14" t="s">
        <v>17</v>
      </c>
      <c r="T1136" s="14" t="s">
        <v>143</v>
      </c>
    </row>
    <row r="1137" spans="1:20" x14ac:dyDescent="0.3">
      <c r="A1137" s="11">
        <v>44635.521516203706</v>
      </c>
      <c r="B1137" s="11"/>
      <c r="C1137" s="15">
        <v>44635</v>
      </c>
      <c r="D1137" s="16">
        <v>0.52151620370370366</v>
      </c>
      <c r="E1137" s="16"/>
      <c r="F1137" s="13">
        <v>109.0575</v>
      </c>
      <c r="G1137" s="12">
        <v>99.9</v>
      </c>
      <c r="H1137" s="12">
        <v>102.12</v>
      </c>
      <c r="I1137" s="12">
        <v>115.44</v>
      </c>
      <c r="J1137" s="12">
        <v>105.44999999999999</v>
      </c>
      <c r="K1137" s="12">
        <v>108.78</v>
      </c>
      <c r="L1137" s="12">
        <v>122</v>
      </c>
      <c r="M1137" s="12">
        <v>118.77000000000001</v>
      </c>
      <c r="N1137" s="12">
        <v>100</v>
      </c>
      <c r="O1137" s="13">
        <v>109.0575</v>
      </c>
      <c r="P1137" s="17" t="s">
        <v>137</v>
      </c>
      <c r="Q1137" s="14" t="s">
        <v>12</v>
      </c>
      <c r="R1137" s="14" t="s">
        <v>15</v>
      </c>
      <c r="S1137" s="14" t="s">
        <v>17</v>
      </c>
      <c r="T1137" s="14" t="s">
        <v>143</v>
      </c>
    </row>
    <row r="1138" spans="1:20" x14ac:dyDescent="0.3">
      <c r="A1138" s="11">
        <v>44635.521527777775</v>
      </c>
      <c r="B1138" s="11"/>
      <c r="C1138" s="15">
        <v>44635</v>
      </c>
      <c r="D1138" s="16">
        <v>0.52152777777777781</v>
      </c>
      <c r="E1138" s="16"/>
      <c r="F1138" s="13">
        <v>92.754374999999996</v>
      </c>
      <c r="G1138" s="12">
        <v>89</v>
      </c>
      <c r="H1138" s="12">
        <v>87.86</v>
      </c>
      <c r="I1138" s="12">
        <v>99.320000000000007</v>
      </c>
      <c r="J1138" s="12">
        <v>90.724999999999994</v>
      </c>
      <c r="K1138" s="12">
        <v>93.59</v>
      </c>
      <c r="L1138" s="12">
        <v>86.905000000000001</v>
      </c>
      <c r="M1138" s="12">
        <v>102</v>
      </c>
      <c r="N1138" s="12">
        <v>92.634999999999991</v>
      </c>
      <c r="O1138" s="13">
        <v>92.754374999999996</v>
      </c>
      <c r="P1138" s="17" t="s">
        <v>137</v>
      </c>
      <c r="Q1138" s="14" t="s">
        <v>12</v>
      </c>
      <c r="R1138" s="14" t="s">
        <v>15</v>
      </c>
      <c r="S1138" s="14" t="s">
        <v>17</v>
      </c>
      <c r="T1138" s="14" t="s">
        <v>143</v>
      </c>
    </row>
    <row r="1139" spans="1:20" x14ac:dyDescent="0.3">
      <c r="A1139" s="11">
        <v>44635.522210648145</v>
      </c>
      <c r="B1139" s="11"/>
      <c r="C1139" s="15">
        <v>44635</v>
      </c>
      <c r="D1139" s="16">
        <v>0.52221064814814822</v>
      </c>
      <c r="E1139" s="16"/>
      <c r="F1139" s="13">
        <v>112.00500000000001</v>
      </c>
      <c r="G1139" s="12">
        <v>102.60000000000001</v>
      </c>
      <c r="H1139" s="12">
        <v>104.88000000000001</v>
      </c>
      <c r="I1139" s="12">
        <v>118.56</v>
      </c>
      <c r="J1139" s="12">
        <v>108.3</v>
      </c>
      <c r="K1139" s="12">
        <v>111.72</v>
      </c>
      <c r="L1139" s="12">
        <v>119</v>
      </c>
      <c r="M1139" s="12">
        <v>121.98</v>
      </c>
      <c r="N1139" s="12">
        <v>109</v>
      </c>
      <c r="O1139" s="13">
        <v>112.00500000000001</v>
      </c>
      <c r="P1139" s="17" t="s">
        <v>137</v>
      </c>
      <c r="Q1139" s="14" t="s">
        <v>12</v>
      </c>
      <c r="R1139" s="14" t="s">
        <v>15</v>
      </c>
      <c r="S1139" s="14" t="s">
        <v>17</v>
      </c>
      <c r="T1139" s="14" t="s">
        <v>143</v>
      </c>
    </row>
    <row r="1140" spans="1:20" x14ac:dyDescent="0.3">
      <c r="A1140" s="11">
        <v>44635.522905092592</v>
      </c>
      <c r="B1140" s="11"/>
      <c r="C1140" s="15">
        <v>44635</v>
      </c>
      <c r="D1140" s="16">
        <v>0.52290509259259255</v>
      </c>
      <c r="E1140" s="16"/>
      <c r="F1140" s="13">
        <v>105.61874999999999</v>
      </c>
      <c r="G1140" s="12">
        <v>96.75</v>
      </c>
      <c r="H1140" s="12">
        <v>98.9</v>
      </c>
      <c r="I1140" s="12">
        <v>111.8</v>
      </c>
      <c r="J1140" s="12">
        <v>102.125</v>
      </c>
      <c r="K1140" s="12">
        <v>105.35</v>
      </c>
      <c r="L1140" s="12">
        <v>114</v>
      </c>
      <c r="M1140" s="12">
        <v>115.02500000000001</v>
      </c>
      <c r="N1140" s="12">
        <v>101</v>
      </c>
      <c r="O1140" s="13">
        <v>105.61874999999999</v>
      </c>
      <c r="P1140" s="17" t="s">
        <v>137</v>
      </c>
      <c r="Q1140" s="14" t="s">
        <v>12</v>
      </c>
      <c r="R1140" s="14" t="s">
        <v>15</v>
      </c>
      <c r="S1140" s="14" t="s">
        <v>17</v>
      </c>
      <c r="T1140" s="14" t="s">
        <v>143</v>
      </c>
    </row>
    <row r="1141" spans="1:20" x14ac:dyDescent="0.3">
      <c r="A1141" s="11">
        <v>44635.523599537039</v>
      </c>
      <c r="B1141" s="11"/>
      <c r="C1141" s="15">
        <v>44635</v>
      </c>
      <c r="D1141" s="16">
        <v>0.5235995370370371</v>
      </c>
      <c r="E1141" s="16"/>
      <c r="F1141" s="13">
        <v>110.53125</v>
      </c>
      <c r="G1141" s="12">
        <v>101.25</v>
      </c>
      <c r="H1141" s="12">
        <v>103.5</v>
      </c>
      <c r="I1141" s="12">
        <v>117</v>
      </c>
      <c r="J1141" s="12">
        <v>106.875</v>
      </c>
      <c r="K1141" s="12">
        <v>110.25</v>
      </c>
      <c r="L1141" s="12">
        <v>118</v>
      </c>
      <c r="M1141" s="12">
        <v>120.375</v>
      </c>
      <c r="N1141" s="12">
        <v>107</v>
      </c>
      <c r="O1141" s="13">
        <v>110.53125</v>
      </c>
      <c r="P1141" s="17" t="s">
        <v>137</v>
      </c>
      <c r="Q1141" s="14" t="s">
        <v>12</v>
      </c>
      <c r="R1141" s="14" t="s">
        <v>15</v>
      </c>
      <c r="S1141" s="14" t="s">
        <v>17</v>
      </c>
      <c r="T1141" s="14" t="s">
        <v>143</v>
      </c>
    </row>
    <row r="1142" spans="1:20" x14ac:dyDescent="0.3">
      <c r="A1142" s="11">
        <v>44635.524293981478</v>
      </c>
      <c r="B1142" s="11"/>
      <c r="C1142" s="15">
        <v>44635</v>
      </c>
      <c r="D1142" s="16">
        <v>0.52429398148148143</v>
      </c>
      <c r="E1142" s="16"/>
      <c r="F1142" s="13">
        <v>99.322499999999991</v>
      </c>
      <c r="G1142" s="12">
        <v>91.8</v>
      </c>
      <c r="H1142" s="12">
        <v>93.84</v>
      </c>
      <c r="I1142" s="12">
        <v>106.08</v>
      </c>
      <c r="J1142" s="12">
        <v>96.899999999999991</v>
      </c>
      <c r="K1142" s="12">
        <v>99.96</v>
      </c>
      <c r="L1142" s="12">
        <v>114</v>
      </c>
      <c r="M1142" s="12">
        <v>82</v>
      </c>
      <c r="N1142" s="12">
        <v>110</v>
      </c>
      <c r="O1142" s="13">
        <v>99.322499999999991</v>
      </c>
      <c r="P1142" s="17" t="s">
        <v>137</v>
      </c>
      <c r="Q1142" s="14" t="s">
        <v>12</v>
      </c>
      <c r="R1142" s="14" t="s">
        <v>15</v>
      </c>
      <c r="S1142" s="14" t="s">
        <v>17</v>
      </c>
      <c r="T1142" s="14" t="s">
        <v>143</v>
      </c>
    </row>
    <row r="1143" spans="1:20" x14ac:dyDescent="0.3">
      <c r="A1143" s="11">
        <v>44635.52449074074</v>
      </c>
      <c r="B1143" s="11"/>
      <c r="C1143" s="15">
        <v>44635</v>
      </c>
      <c r="D1143" s="16">
        <v>0.52449074074074076</v>
      </c>
      <c r="E1143" s="16"/>
      <c r="F1143" s="13">
        <v>111.57750000000001</v>
      </c>
      <c r="G1143" s="12">
        <v>102.60000000000001</v>
      </c>
      <c r="H1143" s="12">
        <v>104.88000000000001</v>
      </c>
      <c r="I1143" s="12">
        <v>118.56</v>
      </c>
      <c r="J1143" s="12">
        <v>108.3</v>
      </c>
      <c r="K1143" s="12">
        <v>111.72</v>
      </c>
      <c r="L1143" s="12">
        <v>114</v>
      </c>
      <c r="M1143" s="12">
        <v>121.98</v>
      </c>
      <c r="N1143" s="12">
        <v>110.58</v>
      </c>
      <c r="O1143" s="13">
        <v>111.57750000000001</v>
      </c>
      <c r="P1143" s="17" t="s">
        <v>137</v>
      </c>
      <c r="Q1143" s="14" t="s">
        <v>12</v>
      </c>
      <c r="R1143" s="14" t="s">
        <v>15</v>
      </c>
      <c r="S1143" s="14" t="s">
        <v>17</v>
      </c>
      <c r="T1143" s="14" t="s">
        <v>143</v>
      </c>
    </row>
    <row r="1144" spans="1:20" x14ac:dyDescent="0.3">
      <c r="A1144" s="11">
        <v>44635.524583333332</v>
      </c>
      <c r="B1144" s="11"/>
      <c r="C1144" s="15">
        <v>44635</v>
      </c>
      <c r="D1144" s="16">
        <v>0.52458333333333329</v>
      </c>
      <c r="E1144" s="16"/>
      <c r="F1144" s="13">
        <v>116.55000000000001</v>
      </c>
      <c r="G1144" s="12">
        <v>108</v>
      </c>
      <c r="H1144" s="12">
        <v>110.4</v>
      </c>
      <c r="I1144" s="12">
        <v>124.80000000000001</v>
      </c>
      <c r="J1144" s="12">
        <v>114</v>
      </c>
      <c r="K1144" s="12">
        <v>117.6</v>
      </c>
      <c r="L1144" s="12">
        <v>109.2</v>
      </c>
      <c r="M1144" s="12">
        <v>128.4</v>
      </c>
      <c r="N1144" s="12">
        <v>120</v>
      </c>
      <c r="O1144" s="13">
        <v>116.55000000000001</v>
      </c>
      <c r="P1144" s="17" t="s">
        <v>137</v>
      </c>
      <c r="Q1144" s="14" t="s">
        <v>12</v>
      </c>
      <c r="R1144" s="14" t="s">
        <v>15</v>
      </c>
      <c r="S1144" s="14" t="s">
        <v>17</v>
      </c>
      <c r="T1144" s="14" t="s">
        <v>143</v>
      </c>
    </row>
    <row r="1145" spans="1:20" x14ac:dyDescent="0.3">
      <c r="A1145" s="11">
        <v>44635.524988425925</v>
      </c>
      <c r="B1145" s="11"/>
      <c r="C1145" s="15">
        <v>44635</v>
      </c>
      <c r="D1145" s="16">
        <v>0.52498842592592598</v>
      </c>
      <c r="E1145" s="16"/>
      <c r="F1145" s="13">
        <v>111.51375</v>
      </c>
      <c r="G1145" s="12">
        <v>102.15</v>
      </c>
      <c r="H1145" s="12">
        <v>104.42</v>
      </c>
      <c r="I1145" s="12">
        <v>118.04</v>
      </c>
      <c r="J1145" s="12">
        <v>107.82499999999999</v>
      </c>
      <c r="K1145" s="12">
        <v>111.23</v>
      </c>
      <c r="L1145" s="12">
        <v>114</v>
      </c>
      <c r="M1145" s="12">
        <v>121.44500000000001</v>
      </c>
      <c r="N1145" s="12">
        <v>113</v>
      </c>
      <c r="O1145" s="13">
        <v>111.51375</v>
      </c>
      <c r="P1145" s="17" t="s">
        <v>137</v>
      </c>
      <c r="Q1145" s="14" t="s">
        <v>12</v>
      </c>
      <c r="R1145" s="14" t="s">
        <v>15</v>
      </c>
      <c r="S1145" s="14" t="s">
        <v>17</v>
      </c>
      <c r="T1145" s="14" t="s">
        <v>143</v>
      </c>
    </row>
    <row r="1146" spans="1:20" x14ac:dyDescent="0.3">
      <c r="A1146" s="11">
        <v>44635.525000000001</v>
      </c>
      <c r="B1146" s="11"/>
      <c r="C1146" s="15">
        <v>44635</v>
      </c>
      <c r="D1146" s="16">
        <v>0.52500000000000002</v>
      </c>
      <c r="E1146" s="16"/>
      <c r="F1146" s="13">
        <v>95.182500000000005</v>
      </c>
      <c r="G1146" s="12">
        <v>93</v>
      </c>
      <c r="H1146" s="12">
        <v>90.160000000000011</v>
      </c>
      <c r="I1146" s="12">
        <v>101.92</v>
      </c>
      <c r="J1146" s="12">
        <v>93.1</v>
      </c>
      <c r="K1146" s="12">
        <v>96.039999999999992</v>
      </c>
      <c r="L1146" s="12">
        <v>89.18</v>
      </c>
      <c r="M1146" s="12">
        <v>103</v>
      </c>
      <c r="N1146" s="12">
        <v>95.06</v>
      </c>
      <c r="O1146" s="13">
        <v>95.182500000000005</v>
      </c>
      <c r="P1146" s="17" t="s">
        <v>137</v>
      </c>
      <c r="Q1146" s="14" t="s">
        <v>12</v>
      </c>
      <c r="R1146" s="14" t="s">
        <v>15</v>
      </c>
      <c r="S1146" s="14" t="s">
        <v>17</v>
      </c>
      <c r="T1146" s="14" t="s">
        <v>143</v>
      </c>
    </row>
    <row r="1147" spans="1:20" x14ac:dyDescent="0.3">
      <c r="A1147" s="11">
        <v>44635.525682870371</v>
      </c>
      <c r="B1147" s="11"/>
      <c r="C1147" s="15">
        <v>44635</v>
      </c>
      <c r="D1147" s="16">
        <v>0.52568287037037031</v>
      </c>
      <c r="E1147" s="16"/>
      <c r="F1147" s="13">
        <v>93.240000000000009</v>
      </c>
      <c r="G1147" s="12">
        <v>86.4</v>
      </c>
      <c r="H1147" s="12">
        <v>88.320000000000007</v>
      </c>
      <c r="I1147" s="12">
        <v>99.84</v>
      </c>
      <c r="J1147" s="12">
        <v>91.199999999999989</v>
      </c>
      <c r="K1147" s="12">
        <v>94.08</v>
      </c>
      <c r="L1147" s="12">
        <v>87.36</v>
      </c>
      <c r="M1147" s="12">
        <v>102.72</v>
      </c>
      <c r="N1147" s="12">
        <v>96</v>
      </c>
      <c r="O1147" s="13">
        <v>93.240000000000009</v>
      </c>
      <c r="P1147" s="17" t="s">
        <v>137</v>
      </c>
      <c r="Q1147" s="14" t="s">
        <v>12</v>
      </c>
      <c r="R1147" s="14" t="s">
        <v>15</v>
      </c>
      <c r="S1147" s="14" t="s">
        <v>17</v>
      </c>
      <c r="T1147" s="14" t="s">
        <v>143</v>
      </c>
    </row>
    <row r="1148" spans="1:20" x14ac:dyDescent="0.3">
      <c r="A1148" s="11">
        <v>44635.525983796295</v>
      </c>
      <c r="B1148" s="11"/>
      <c r="C1148" s="15">
        <v>44635</v>
      </c>
      <c r="D1148" s="16">
        <v>0.52598379629629632</v>
      </c>
      <c r="E1148" s="16"/>
      <c r="F1148" s="13">
        <v>112.55625000000001</v>
      </c>
      <c r="G1148" s="12">
        <v>103.5</v>
      </c>
      <c r="H1148" s="12">
        <v>105.80000000000001</v>
      </c>
      <c r="I1148" s="12">
        <v>119.60000000000001</v>
      </c>
      <c r="J1148" s="12">
        <v>109.25</v>
      </c>
      <c r="K1148" s="12">
        <v>112.7</v>
      </c>
      <c r="L1148" s="12">
        <v>115</v>
      </c>
      <c r="M1148" s="12">
        <v>123.05000000000001</v>
      </c>
      <c r="N1148" s="12">
        <v>111.55</v>
      </c>
      <c r="O1148" s="13">
        <v>112.55625000000001</v>
      </c>
      <c r="P1148" s="17" t="s">
        <v>137</v>
      </c>
      <c r="Q1148" s="14" t="s">
        <v>12</v>
      </c>
      <c r="R1148" s="14" t="s">
        <v>15</v>
      </c>
      <c r="S1148" s="14" t="s">
        <v>17</v>
      </c>
      <c r="T1148" s="14" t="s">
        <v>143</v>
      </c>
    </row>
    <row r="1149" spans="1:20" x14ac:dyDescent="0.3">
      <c r="A1149" s="11">
        <v>44635.526365740741</v>
      </c>
      <c r="B1149" s="11"/>
      <c r="C1149" s="15">
        <v>44635</v>
      </c>
      <c r="D1149" s="16">
        <v>0.52636574074074072</v>
      </c>
      <c r="E1149" s="16"/>
      <c r="F1149" s="13">
        <v>89.355000000000004</v>
      </c>
      <c r="G1149" s="12">
        <v>82.8</v>
      </c>
      <c r="H1149" s="12">
        <v>84.64</v>
      </c>
      <c r="I1149" s="12">
        <v>95.68</v>
      </c>
      <c r="J1149" s="12">
        <v>87.399999999999991</v>
      </c>
      <c r="K1149" s="12">
        <v>90.16</v>
      </c>
      <c r="L1149" s="12">
        <v>83.72</v>
      </c>
      <c r="M1149" s="12">
        <v>98.440000000000012</v>
      </c>
      <c r="N1149" s="12">
        <v>92</v>
      </c>
      <c r="O1149" s="13">
        <v>89.355000000000004</v>
      </c>
      <c r="P1149" s="17" t="s">
        <v>137</v>
      </c>
      <c r="Q1149" s="14" t="s">
        <v>12</v>
      </c>
      <c r="R1149" s="14" t="s">
        <v>15</v>
      </c>
      <c r="S1149" s="14" t="s">
        <v>17</v>
      </c>
      <c r="T1149" s="14" t="s">
        <v>143</v>
      </c>
    </row>
    <row r="1150" spans="1:20" x14ac:dyDescent="0.3">
      <c r="A1150" s="11">
        <v>44635.526377314818</v>
      </c>
      <c r="B1150" s="11"/>
      <c r="C1150" s="15">
        <v>44635</v>
      </c>
      <c r="D1150" s="16">
        <v>0.52637731481481487</v>
      </c>
      <c r="E1150" s="16"/>
      <c r="F1150" s="13">
        <v>99.72375000000001</v>
      </c>
      <c r="G1150" s="12">
        <v>91.350000000000009</v>
      </c>
      <c r="H1150" s="12">
        <v>93.38000000000001</v>
      </c>
      <c r="I1150" s="12">
        <v>105.56</v>
      </c>
      <c r="J1150" s="12">
        <v>96.424999999999997</v>
      </c>
      <c r="K1150" s="12">
        <v>99.47</v>
      </c>
      <c r="L1150" s="12">
        <v>113</v>
      </c>
      <c r="M1150" s="12">
        <v>108.605</v>
      </c>
      <c r="N1150" s="12">
        <v>90</v>
      </c>
      <c r="O1150" s="13">
        <v>99.72375000000001</v>
      </c>
      <c r="P1150" s="17" t="s">
        <v>137</v>
      </c>
      <c r="Q1150" s="14" t="s">
        <v>12</v>
      </c>
      <c r="R1150" s="14" t="s">
        <v>15</v>
      </c>
      <c r="S1150" s="14" t="s">
        <v>17</v>
      </c>
      <c r="T1150" s="14" t="s">
        <v>143</v>
      </c>
    </row>
    <row r="1151" spans="1:20" x14ac:dyDescent="0.3">
      <c r="A1151" s="11">
        <v>44635.527071759258</v>
      </c>
      <c r="B1151" s="11"/>
      <c r="C1151" s="15">
        <v>44635</v>
      </c>
      <c r="D1151" s="16">
        <v>0.5270717592592592</v>
      </c>
      <c r="E1151" s="16"/>
      <c r="F1151" s="13">
        <v>99.72375000000001</v>
      </c>
      <c r="G1151" s="12">
        <v>91.350000000000009</v>
      </c>
      <c r="H1151" s="12">
        <v>93.38000000000001</v>
      </c>
      <c r="I1151" s="12">
        <v>105.56</v>
      </c>
      <c r="J1151" s="12">
        <v>96.424999999999997</v>
      </c>
      <c r="K1151" s="12">
        <v>99.47</v>
      </c>
      <c r="L1151" s="12">
        <v>112</v>
      </c>
      <c r="M1151" s="12">
        <v>108.605</v>
      </c>
      <c r="N1151" s="12">
        <v>91</v>
      </c>
      <c r="O1151" s="13">
        <v>99.72375000000001</v>
      </c>
      <c r="P1151" s="17" t="s">
        <v>137</v>
      </c>
      <c r="Q1151" s="14" t="s">
        <v>12</v>
      </c>
      <c r="R1151" s="14" t="s">
        <v>15</v>
      </c>
      <c r="S1151" s="14" t="s">
        <v>17</v>
      </c>
      <c r="T1151" s="14" t="s">
        <v>143</v>
      </c>
    </row>
    <row r="1152" spans="1:20" x14ac:dyDescent="0.3">
      <c r="A1152" s="11">
        <v>44635.527766203704</v>
      </c>
      <c r="B1152" s="11"/>
      <c r="C1152" s="15">
        <v>44635</v>
      </c>
      <c r="D1152" s="16">
        <v>0.52776620370370375</v>
      </c>
      <c r="E1152" s="16"/>
      <c r="F1152" s="13">
        <v>98.741250000000008</v>
      </c>
      <c r="G1152" s="12">
        <v>90.45</v>
      </c>
      <c r="H1152" s="12">
        <v>92.460000000000008</v>
      </c>
      <c r="I1152" s="12">
        <v>104.52000000000001</v>
      </c>
      <c r="J1152" s="12">
        <v>95.474999999999994</v>
      </c>
      <c r="K1152" s="12">
        <v>98.49</v>
      </c>
      <c r="L1152" s="12">
        <v>113</v>
      </c>
      <c r="M1152" s="12">
        <v>107.53500000000001</v>
      </c>
      <c r="N1152" s="12">
        <v>88</v>
      </c>
      <c r="O1152" s="13">
        <v>98.741250000000008</v>
      </c>
      <c r="P1152" s="17" t="s">
        <v>137</v>
      </c>
      <c r="Q1152" s="14" t="s">
        <v>12</v>
      </c>
      <c r="R1152" s="14" t="s">
        <v>15</v>
      </c>
      <c r="S1152" s="14" t="s">
        <v>17</v>
      </c>
      <c r="T1152" s="14" t="s">
        <v>143</v>
      </c>
    </row>
    <row r="1153" spans="1:20" x14ac:dyDescent="0.3">
      <c r="A1153" s="11">
        <v>44635.528252314813</v>
      </c>
      <c r="B1153" s="11"/>
      <c r="C1153" s="15">
        <v>44635</v>
      </c>
      <c r="D1153" s="16">
        <v>0.52825231481481483</v>
      </c>
      <c r="E1153" s="16"/>
      <c r="F1153" s="13">
        <v>83.527500000000003</v>
      </c>
      <c r="G1153" s="12">
        <v>77.400000000000006</v>
      </c>
      <c r="H1153" s="12">
        <v>79.12</v>
      </c>
      <c r="I1153" s="12">
        <v>89.44</v>
      </c>
      <c r="J1153" s="12">
        <v>81.7</v>
      </c>
      <c r="K1153" s="12">
        <v>84.28</v>
      </c>
      <c r="L1153" s="12">
        <v>78.260000000000005</v>
      </c>
      <c r="M1153" s="12">
        <v>92.02000000000001</v>
      </c>
      <c r="N1153" s="12">
        <v>86</v>
      </c>
      <c r="O1153" s="13">
        <v>83.527500000000003</v>
      </c>
      <c r="P1153" s="17" t="s">
        <v>137</v>
      </c>
      <c r="Q1153" s="14" t="s">
        <v>12</v>
      </c>
      <c r="R1153" s="14" t="s">
        <v>15</v>
      </c>
      <c r="S1153" s="14" t="s">
        <v>17</v>
      </c>
      <c r="T1153" s="14" t="s">
        <v>143</v>
      </c>
    </row>
    <row r="1154" spans="1:20" x14ac:dyDescent="0.3">
      <c r="A1154" s="11">
        <v>44635.528460648151</v>
      </c>
      <c r="B1154" s="11"/>
      <c r="C1154" s="15">
        <v>44635</v>
      </c>
      <c r="D1154" s="16">
        <v>0.52846064814814808</v>
      </c>
      <c r="E1154" s="16"/>
      <c r="F1154" s="13">
        <v>97.758750000000006</v>
      </c>
      <c r="G1154" s="12">
        <v>89.55</v>
      </c>
      <c r="H1154" s="12">
        <v>91.54</v>
      </c>
      <c r="I1154" s="12">
        <v>103.48</v>
      </c>
      <c r="J1154" s="12">
        <v>94.524999999999991</v>
      </c>
      <c r="K1154" s="12">
        <v>97.51</v>
      </c>
      <c r="L1154" s="12">
        <v>111</v>
      </c>
      <c r="M1154" s="12">
        <v>106.465</v>
      </c>
      <c r="N1154" s="12">
        <v>88</v>
      </c>
      <c r="O1154" s="13">
        <v>97.758750000000006</v>
      </c>
      <c r="P1154" s="17" t="s">
        <v>137</v>
      </c>
      <c r="Q1154" s="14" t="s">
        <v>12</v>
      </c>
      <c r="R1154" s="14" t="s">
        <v>15</v>
      </c>
      <c r="S1154" s="14" t="s">
        <v>17</v>
      </c>
      <c r="T1154" s="14" t="s">
        <v>143</v>
      </c>
    </row>
    <row r="1155" spans="1:20" x14ac:dyDescent="0.3">
      <c r="A1155" s="11">
        <v>44635.52847222222</v>
      </c>
      <c r="B1155" s="11"/>
      <c r="C1155" s="15">
        <v>44635</v>
      </c>
      <c r="D1155" s="16">
        <v>0.52847222222222223</v>
      </c>
      <c r="E1155" s="16"/>
      <c r="F1155" s="13">
        <v>97.610625000000013</v>
      </c>
      <c r="G1155" s="12">
        <v>94</v>
      </c>
      <c r="H1155" s="12">
        <v>92.460000000000008</v>
      </c>
      <c r="I1155" s="12">
        <v>104.52000000000001</v>
      </c>
      <c r="J1155" s="12">
        <v>95.474999999999994</v>
      </c>
      <c r="K1155" s="12">
        <v>98.49</v>
      </c>
      <c r="L1155" s="12">
        <v>91.454999999999998</v>
      </c>
      <c r="M1155" s="12">
        <v>107</v>
      </c>
      <c r="N1155" s="12">
        <v>97.484999999999999</v>
      </c>
      <c r="O1155" s="13">
        <v>97.610625000000013</v>
      </c>
      <c r="P1155" s="17" t="s">
        <v>137</v>
      </c>
      <c r="Q1155" s="14" t="s">
        <v>12</v>
      </c>
      <c r="R1155" s="14" t="s">
        <v>15</v>
      </c>
      <c r="S1155" s="14" t="s">
        <v>17</v>
      </c>
      <c r="T1155" s="14" t="s">
        <v>143</v>
      </c>
    </row>
    <row r="1156" spans="1:20" x14ac:dyDescent="0.3">
      <c r="A1156" s="11">
        <v>44635.52915509259</v>
      </c>
      <c r="B1156" s="11"/>
      <c r="C1156" s="15">
        <v>44635</v>
      </c>
      <c r="D1156" s="16">
        <v>0.52915509259259264</v>
      </c>
      <c r="E1156" s="16"/>
      <c r="F1156" s="13">
        <v>102.18</v>
      </c>
      <c r="G1156" s="12">
        <v>93.600000000000009</v>
      </c>
      <c r="H1156" s="12">
        <v>95.68</v>
      </c>
      <c r="I1156" s="12">
        <v>108.16</v>
      </c>
      <c r="J1156" s="12">
        <v>98.8</v>
      </c>
      <c r="K1156" s="12">
        <v>101.92</v>
      </c>
      <c r="L1156" s="12">
        <v>119</v>
      </c>
      <c r="M1156" s="12">
        <v>111.28</v>
      </c>
      <c r="N1156" s="12">
        <v>89</v>
      </c>
      <c r="O1156" s="13">
        <v>102.18</v>
      </c>
      <c r="P1156" s="17" t="s">
        <v>137</v>
      </c>
      <c r="Q1156" s="14" t="s">
        <v>12</v>
      </c>
      <c r="R1156" s="14" t="s">
        <v>15</v>
      </c>
      <c r="S1156" s="14" t="s">
        <v>17</v>
      </c>
      <c r="T1156" s="14" t="s">
        <v>143</v>
      </c>
    </row>
    <row r="1157" spans="1:20" x14ac:dyDescent="0.3">
      <c r="A1157" s="11">
        <v>44635.529849537037</v>
      </c>
      <c r="B1157" s="11"/>
      <c r="C1157" s="15">
        <v>44635</v>
      </c>
      <c r="D1157" s="16">
        <v>0.52984953703703697</v>
      </c>
      <c r="E1157" s="16"/>
      <c r="F1157" s="13">
        <v>85.477500000000006</v>
      </c>
      <c r="G1157" s="12">
        <v>78.3</v>
      </c>
      <c r="H1157" s="12">
        <v>80.040000000000006</v>
      </c>
      <c r="I1157" s="12">
        <v>90.48</v>
      </c>
      <c r="J1157" s="12">
        <v>82.649999999999991</v>
      </c>
      <c r="K1157" s="12">
        <v>85.26</v>
      </c>
      <c r="L1157" s="12">
        <v>112</v>
      </c>
      <c r="M1157" s="12">
        <v>93.09</v>
      </c>
      <c r="N1157" s="12">
        <v>62</v>
      </c>
      <c r="O1157" s="13">
        <v>85.477500000000006</v>
      </c>
      <c r="P1157" s="17" t="s">
        <v>137</v>
      </c>
      <c r="Q1157" s="14" t="s">
        <v>12</v>
      </c>
      <c r="R1157" s="14" t="s">
        <v>15</v>
      </c>
      <c r="S1157" s="14" t="s">
        <v>17</v>
      </c>
      <c r="T1157" s="14" t="s">
        <v>143</v>
      </c>
    </row>
    <row r="1158" spans="1:20" x14ac:dyDescent="0.3">
      <c r="A1158" s="11">
        <v>44635.530543981484</v>
      </c>
      <c r="B1158" s="11"/>
      <c r="C1158" s="15">
        <v>44635</v>
      </c>
      <c r="D1158" s="16">
        <v>0.53054398148148152</v>
      </c>
      <c r="E1158" s="16"/>
      <c r="F1158" s="13">
        <v>90.39</v>
      </c>
      <c r="G1158" s="12">
        <v>82.8</v>
      </c>
      <c r="H1158" s="12">
        <v>84.64</v>
      </c>
      <c r="I1158" s="12">
        <v>95.68</v>
      </c>
      <c r="J1158" s="12">
        <v>87.399999999999991</v>
      </c>
      <c r="K1158" s="12">
        <v>90.16</v>
      </c>
      <c r="L1158" s="12">
        <v>116</v>
      </c>
      <c r="M1158" s="12">
        <v>98.440000000000012</v>
      </c>
      <c r="N1158" s="12">
        <v>68</v>
      </c>
      <c r="O1158" s="13">
        <v>90.39</v>
      </c>
      <c r="P1158" s="17" t="s">
        <v>137</v>
      </c>
      <c r="Q1158" s="14" t="s">
        <v>12</v>
      </c>
      <c r="R1158" s="14" t="s">
        <v>15</v>
      </c>
      <c r="S1158" s="14" t="s">
        <v>17</v>
      </c>
      <c r="T1158" s="14" t="s">
        <v>143</v>
      </c>
    </row>
    <row r="1159" spans="1:20" x14ac:dyDescent="0.3">
      <c r="A1159" s="11">
        <v>44635.530798611115</v>
      </c>
      <c r="B1159" s="11"/>
      <c r="C1159" s="15">
        <v>44635</v>
      </c>
      <c r="D1159" s="16">
        <v>0.53079861111111104</v>
      </c>
      <c r="E1159" s="16"/>
      <c r="F1159" s="13">
        <v>76.7</v>
      </c>
      <c r="G1159" s="12">
        <v>72</v>
      </c>
      <c r="H1159" s="12">
        <v>73.600000000000009</v>
      </c>
      <c r="I1159" s="12">
        <v>83.2</v>
      </c>
      <c r="J1159" s="12">
        <v>76</v>
      </c>
      <c r="K1159" s="12">
        <v>78.400000000000006</v>
      </c>
      <c r="L1159" s="12">
        <v>72.8</v>
      </c>
      <c r="M1159" s="12">
        <v>80</v>
      </c>
      <c r="N1159" s="12">
        <v>77.599999999999994</v>
      </c>
      <c r="O1159" s="13">
        <v>76.7</v>
      </c>
      <c r="P1159" s="17" t="s">
        <v>137</v>
      </c>
      <c r="Q1159" s="14" t="s">
        <v>12</v>
      </c>
      <c r="R1159" s="14" t="s">
        <v>15</v>
      </c>
      <c r="S1159" s="14" t="s">
        <v>17</v>
      </c>
      <c r="T1159" s="14" t="s">
        <v>143</v>
      </c>
    </row>
    <row r="1160" spans="1:20" x14ac:dyDescent="0.3">
      <c r="A1160" s="11">
        <v>44635.531018518515</v>
      </c>
      <c r="B1160" s="11"/>
      <c r="C1160" s="15">
        <v>44635</v>
      </c>
      <c r="D1160" s="16">
        <v>0.53101851851851845</v>
      </c>
      <c r="E1160" s="16"/>
      <c r="F1160" s="13">
        <v>78.617500000000007</v>
      </c>
      <c r="G1160" s="12">
        <v>73.8</v>
      </c>
      <c r="H1160" s="12">
        <v>75.44</v>
      </c>
      <c r="I1160" s="12">
        <v>85.28</v>
      </c>
      <c r="J1160" s="12">
        <v>77.899999999999991</v>
      </c>
      <c r="K1160" s="12">
        <v>80.36</v>
      </c>
      <c r="L1160" s="12">
        <v>74.62</v>
      </c>
      <c r="M1160" s="12">
        <v>82</v>
      </c>
      <c r="N1160" s="12">
        <v>79.539999999999992</v>
      </c>
      <c r="O1160" s="13">
        <v>78.617500000000007</v>
      </c>
      <c r="P1160" s="17" t="s">
        <v>137</v>
      </c>
      <c r="Q1160" s="14" t="s">
        <v>12</v>
      </c>
      <c r="R1160" s="14" t="s">
        <v>15</v>
      </c>
      <c r="S1160" s="14" t="s">
        <v>17</v>
      </c>
      <c r="T1160" s="14" t="s">
        <v>143</v>
      </c>
    </row>
    <row r="1161" spans="1:20" x14ac:dyDescent="0.3">
      <c r="A1161" s="11">
        <v>44635.531238425923</v>
      </c>
      <c r="B1161" s="11"/>
      <c r="C1161" s="15">
        <v>44635</v>
      </c>
      <c r="D1161" s="16">
        <v>0.53123842592592596</v>
      </c>
      <c r="E1161" s="16"/>
      <c r="F1161" s="13">
        <v>87.44250000000001</v>
      </c>
      <c r="G1161" s="12">
        <v>80.100000000000009</v>
      </c>
      <c r="H1161" s="12">
        <v>81.88000000000001</v>
      </c>
      <c r="I1161" s="12">
        <v>92.56</v>
      </c>
      <c r="J1161" s="12">
        <v>84.55</v>
      </c>
      <c r="K1161" s="12">
        <v>87.22</v>
      </c>
      <c r="L1161" s="12">
        <v>113</v>
      </c>
      <c r="M1161" s="12">
        <v>95.23</v>
      </c>
      <c r="N1161" s="12">
        <v>65</v>
      </c>
      <c r="O1161" s="13">
        <v>87.44250000000001</v>
      </c>
      <c r="P1161" s="17" t="s">
        <v>137</v>
      </c>
      <c r="Q1161" s="14" t="s">
        <v>12</v>
      </c>
      <c r="R1161" s="14" t="s">
        <v>15</v>
      </c>
      <c r="S1161" s="14" t="s">
        <v>17</v>
      </c>
      <c r="T1161" s="14" t="s">
        <v>143</v>
      </c>
    </row>
    <row r="1162" spans="1:20" x14ac:dyDescent="0.3">
      <c r="A1162" s="11">
        <v>44635.53193287037</v>
      </c>
      <c r="B1162" s="11"/>
      <c r="C1162" s="15">
        <v>44635</v>
      </c>
      <c r="D1162" s="16">
        <v>0.5319328703703704</v>
      </c>
      <c r="E1162" s="16"/>
      <c r="F1162" s="13">
        <v>83.021249999999995</v>
      </c>
      <c r="G1162" s="12">
        <v>76.05</v>
      </c>
      <c r="H1162" s="12">
        <v>77.740000000000009</v>
      </c>
      <c r="I1162" s="12">
        <v>87.88000000000001</v>
      </c>
      <c r="J1162" s="12">
        <v>80.274999999999991</v>
      </c>
      <c r="K1162" s="12">
        <v>82.81</v>
      </c>
      <c r="L1162" s="12">
        <v>116</v>
      </c>
      <c r="M1162" s="12">
        <v>90.415000000000006</v>
      </c>
      <c r="N1162" s="12">
        <v>53</v>
      </c>
      <c r="O1162" s="13">
        <v>83.021249999999995</v>
      </c>
      <c r="P1162" s="17" t="s">
        <v>137</v>
      </c>
      <c r="Q1162" s="14" t="s">
        <v>12</v>
      </c>
      <c r="R1162" s="14" t="s">
        <v>15</v>
      </c>
      <c r="S1162" s="14" t="s">
        <v>17</v>
      </c>
      <c r="T1162" s="14" t="s">
        <v>143</v>
      </c>
    </row>
    <row r="1163" spans="1:20" x14ac:dyDescent="0.3">
      <c r="A1163" s="11">
        <v>44635.531944444447</v>
      </c>
      <c r="B1163" s="11"/>
      <c r="C1163" s="15">
        <v>44635</v>
      </c>
      <c r="D1163" s="16">
        <v>0.53194444444444444</v>
      </c>
      <c r="E1163" s="16"/>
      <c r="F1163" s="13">
        <v>95.668124999999989</v>
      </c>
      <c r="G1163" s="12">
        <v>87</v>
      </c>
      <c r="H1163" s="12">
        <v>90.62</v>
      </c>
      <c r="I1163" s="12">
        <v>102.44</v>
      </c>
      <c r="J1163" s="12">
        <v>93.574999999999989</v>
      </c>
      <c r="K1163" s="12">
        <v>96.53</v>
      </c>
      <c r="L1163" s="12">
        <v>89.635000000000005</v>
      </c>
      <c r="M1163" s="12">
        <v>110</v>
      </c>
      <c r="N1163" s="12">
        <v>95.545000000000002</v>
      </c>
      <c r="O1163" s="13">
        <v>95.668124999999989</v>
      </c>
      <c r="P1163" s="17" t="s">
        <v>137</v>
      </c>
      <c r="Q1163" s="14" t="s">
        <v>12</v>
      </c>
      <c r="R1163" s="14" t="s">
        <v>15</v>
      </c>
      <c r="S1163" s="14" t="s">
        <v>17</v>
      </c>
      <c r="T1163" s="14" t="s">
        <v>143</v>
      </c>
    </row>
    <row r="1164" spans="1:20" x14ac:dyDescent="0.3">
      <c r="A1164" s="11">
        <v>44635.532627314817</v>
      </c>
      <c r="B1164" s="11"/>
      <c r="C1164" s="15">
        <v>44635</v>
      </c>
      <c r="D1164" s="16">
        <v>0.53262731481481485</v>
      </c>
      <c r="E1164" s="16"/>
      <c r="F1164" s="13">
        <v>114.51375</v>
      </c>
      <c r="G1164" s="12">
        <v>105.3</v>
      </c>
      <c r="H1164" s="12">
        <v>107.64</v>
      </c>
      <c r="I1164" s="12">
        <v>121.68</v>
      </c>
      <c r="J1164" s="12">
        <v>111.14999999999999</v>
      </c>
      <c r="K1164" s="12">
        <v>114.66</v>
      </c>
      <c r="L1164" s="12">
        <v>117</v>
      </c>
      <c r="M1164" s="12">
        <v>125.19000000000001</v>
      </c>
      <c r="N1164" s="12">
        <v>113.49</v>
      </c>
      <c r="O1164" s="13">
        <v>114.51375</v>
      </c>
      <c r="P1164" s="17" t="s">
        <v>137</v>
      </c>
      <c r="Q1164" s="14" t="s">
        <v>12</v>
      </c>
      <c r="R1164" s="14" t="s">
        <v>15</v>
      </c>
      <c r="S1164" s="14" t="s">
        <v>17</v>
      </c>
      <c r="T1164" s="14" t="s">
        <v>143</v>
      </c>
    </row>
    <row r="1165" spans="1:20" x14ac:dyDescent="0.3">
      <c r="A1165" s="11">
        <v>44635.533321759256</v>
      </c>
      <c r="B1165" s="11"/>
      <c r="C1165" s="15">
        <v>44635</v>
      </c>
      <c r="D1165" s="16">
        <v>0.53332175925925929</v>
      </c>
      <c r="E1165" s="16"/>
      <c r="F1165" s="13">
        <v>86.951250000000002</v>
      </c>
      <c r="G1165" s="12">
        <v>79.650000000000006</v>
      </c>
      <c r="H1165" s="12">
        <v>81.42</v>
      </c>
      <c r="I1165" s="12">
        <v>92.04</v>
      </c>
      <c r="J1165" s="12">
        <v>84.075000000000003</v>
      </c>
      <c r="K1165" s="12">
        <v>86.73</v>
      </c>
      <c r="L1165" s="12">
        <v>119</v>
      </c>
      <c r="M1165" s="12">
        <v>94.695000000000007</v>
      </c>
      <c r="N1165" s="12">
        <v>58</v>
      </c>
      <c r="O1165" s="13">
        <v>86.951250000000002</v>
      </c>
      <c r="P1165" s="17" t="s">
        <v>137</v>
      </c>
      <c r="Q1165" s="14" t="s">
        <v>12</v>
      </c>
      <c r="R1165" s="14" t="s">
        <v>15</v>
      </c>
      <c r="S1165" s="14" t="s">
        <v>17</v>
      </c>
      <c r="T1165" s="14" t="s">
        <v>143</v>
      </c>
    </row>
    <row r="1166" spans="1:20" x14ac:dyDescent="0.3">
      <c r="A1166" s="11">
        <v>44635.534016203703</v>
      </c>
      <c r="B1166" s="11"/>
      <c r="C1166" s="15">
        <v>44635</v>
      </c>
      <c r="D1166" s="16">
        <v>0.53401620370370373</v>
      </c>
      <c r="E1166" s="16"/>
      <c r="F1166" s="13">
        <v>87.44250000000001</v>
      </c>
      <c r="G1166" s="12">
        <v>80.100000000000009</v>
      </c>
      <c r="H1166" s="12">
        <v>81.88000000000001</v>
      </c>
      <c r="I1166" s="12">
        <v>92.56</v>
      </c>
      <c r="J1166" s="12">
        <v>84.55</v>
      </c>
      <c r="K1166" s="12">
        <v>87.22</v>
      </c>
      <c r="L1166" s="12">
        <v>118</v>
      </c>
      <c r="M1166" s="12">
        <v>95.23</v>
      </c>
      <c r="N1166" s="12">
        <v>60</v>
      </c>
      <c r="O1166" s="13">
        <v>87.44250000000001</v>
      </c>
      <c r="P1166" s="17" t="s">
        <v>137</v>
      </c>
      <c r="Q1166" s="14" t="s">
        <v>12</v>
      </c>
      <c r="R1166" s="14" t="s">
        <v>15</v>
      </c>
      <c r="S1166" s="14" t="s">
        <v>17</v>
      </c>
      <c r="T1166" s="14" t="s">
        <v>143</v>
      </c>
    </row>
    <row r="1167" spans="1:20" x14ac:dyDescent="0.3">
      <c r="A1167" s="11">
        <v>44635.534212962964</v>
      </c>
      <c r="B1167" s="11"/>
      <c r="C1167" s="15">
        <v>44635</v>
      </c>
      <c r="D1167" s="16">
        <v>0.53421296296296295</v>
      </c>
      <c r="E1167" s="16"/>
      <c r="F1167" s="13">
        <v>67.016250000000014</v>
      </c>
      <c r="G1167" s="12">
        <v>62.1</v>
      </c>
      <c r="H1167" s="12">
        <v>63.480000000000004</v>
      </c>
      <c r="I1167" s="12">
        <v>71.760000000000005</v>
      </c>
      <c r="J1167" s="12">
        <v>65.55</v>
      </c>
      <c r="K1167" s="12">
        <v>67.62</v>
      </c>
      <c r="L1167" s="12">
        <v>62.79</v>
      </c>
      <c r="M1167" s="12">
        <v>73.83</v>
      </c>
      <c r="N1167" s="12">
        <v>69</v>
      </c>
      <c r="O1167" s="13">
        <v>67.016250000000014</v>
      </c>
      <c r="P1167" s="17" t="s">
        <v>137</v>
      </c>
      <c r="Q1167" s="14" t="s">
        <v>12</v>
      </c>
      <c r="R1167" s="14" t="s">
        <v>15</v>
      </c>
      <c r="S1167" s="14" t="s">
        <v>17</v>
      </c>
      <c r="T1167" s="14" t="s">
        <v>143</v>
      </c>
    </row>
    <row r="1168" spans="1:20" x14ac:dyDescent="0.3">
      <c r="A1168" s="11">
        <v>44635.534351851849</v>
      </c>
      <c r="B1168" s="11"/>
      <c r="C1168" s="15">
        <v>44635</v>
      </c>
      <c r="D1168" s="16">
        <v>0.53435185185185186</v>
      </c>
      <c r="E1168" s="16"/>
      <c r="F1168" s="13">
        <v>67.987499999999997</v>
      </c>
      <c r="G1168" s="12">
        <v>63</v>
      </c>
      <c r="H1168" s="12">
        <v>64.400000000000006</v>
      </c>
      <c r="I1168" s="12">
        <v>72.8</v>
      </c>
      <c r="J1168" s="12">
        <v>66.5</v>
      </c>
      <c r="K1168" s="12">
        <v>68.599999999999994</v>
      </c>
      <c r="L1168" s="12">
        <v>63.7</v>
      </c>
      <c r="M1168" s="12">
        <v>74.900000000000006</v>
      </c>
      <c r="N1168" s="12">
        <v>70</v>
      </c>
      <c r="O1168" s="13">
        <v>67.987499999999997</v>
      </c>
      <c r="P1168" s="17" t="s">
        <v>137</v>
      </c>
      <c r="Q1168" s="14" t="s">
        <v>12</v>
      </c>
      <c r="R1168" s="14" t="s">
        <v>15</v>
      </c>
      <c r="S1168" s="14" t="s">
        <v>17</v>
      </c>
      <c r="T1168" s="14" t="s">
        <v>143</v>
      </c>
    </row>
    <row r="1169" spans="1:20" x14ac:dyDescent="0.3">
      <c r="A1169" s="11">
        <v>44635.534398148149</v>
      </c>
      <c r="B1169" s="11"/>
      <c r="C1169" s="15">
        <v>44635</v>
      </c>
      <c r="D1169" s="16">
        <v>0.53439814814814812</v>
      </c>
      <c r="E1169" s="16"/>
      <c r="F1169" s="13">
        <v>77.658749999999998</v>
      </c>
      <c r="G1169" s="12">
        <v>72.900000000000006</v>
      </c>
      <c r="H1169" s="12">
        <v>74.52000000000001</v>
      </c>
      <c r="I1169" s="12">
        <v>84.240000000000009</v>
      </c>
      <c r="J1169" s="12">
        <v>76.95</v>
      </c>
      <c r="K1169" s="12">
        <v>79.38</v>
      </c>
      <c r="L1169" s="12">
        <v>73.710000000000008</v>
      </c>
      <c r="M1169" s="12">
        <v>81</v>
      </c>
      <c r="N1169" s="12">
        <v>78.569999999999993</v>
      </c>
      <c r="O1169" s="13">
        <v>77.658749999999998</v>
      </c>
      <c r="P1169" s="17" t="s">
        <v>137</v>
      </c>
      <c r="Q1169" s="14" t="s">
        <v>12</v>
      </c>
      <c r="R1169" s="14" t="s">
        <v>15</v>
      </c>
      <c r="S1169" s="14" t="s">
        <v>17</v>
      </c>
      <c r="T1169" s="14" t="s">
        <v>143</v>
      </c>
    </row>
    <row r="1170" spans="1:20" x14ac:dyDescent="0.3">
      <c r="A1170" s="11">
        <v>44635.534479166665</v>
      </c>
      <c r="B1170" s="11"/>
      <c r="C1170" s="15">
        <v>44635</v>
      </c>
      <c r="D1170" s="16">
        <v>0.53447916666666673</v>
      </c>
      <c r="E1170" s="16"/>
      <c r="F1170" s="13">
        <v>72.84375</v>
      </c>
      <c r="G1170" s="12">
        <v>67.5</v>
      </c>
      <c r="H1170" s="12">
        <v>69</v>
      </c>
      <c r="I1170" s="12">
        <v>78</v>
      </c>
      <c r="J1170" s="12">
        <v>71.25</v>
      </c>
      <c r="K1170" s="12">
        <v>73.5</v>
      </c>
      <c r="L1170" s="12">
        <v>68.25</v>
      </c>
      <c r="M1170" s="12">
        <v>80.25</v>
      </c>
      <c r="N1170" s="12">
        <v>75</v>
      </c>
      <c r="O1170" s="13">
        <v>72.84375</v>
      </c>
      <c r="P1170" s="17" t="s">
        <v>137</v>
      </c>
      <c r="Q1170" s="14" t="s">
        <v>12</v>
      </c>
      <c r="R1170" s="14" t="s">
        <v>15</v>
      </c>
      <c r="S1170" s="14" t="s">
        <v>17</v>
      </c>
      <c r="T1170" s="14" t="s">
        <v>143</v>
      </c>
    </row>
    <row r="1171" spans="1:20" x14ac:dyDescent="0.3">
      <c r="A1171" s="11">
        <v>44635.53460648148</v>
      </c>
      <c r="B1171" s="11"/>
      <c r="C1171" s="15">
        <v>44635</v>
      </c>
      <c r="D1171" s="16">
        <v>0.53460648148148149</v>
      </c>
      <c r="E1171" s="16"/>
      <c r="F1171" s="13">
        <v>75.757500000000007</v>
      </c>
      <c r="G1171" s="12">
        <v>70.2</v>
      </c>
      <c r="H1171" s="12">
        <v>71.760000000000005</v>
      </c>
      <c r="I1171" s="12">
        <v>81.12</v>
      </c>
      <c r="J1171" s="12">
        <v>74.099999999999994</v>
      </c>
      <c r="K1171" s="12">
        <v>76.44</v>
      </c>
      <c r="L1171" s="12">
        <v>70.98</v>
      </c>
      <c r="M1171" s="12">
        <v>83.460000000000008</v>
      </c>
      <c r="N1171" s="12">
        <v>78</v>
      </c>
      <c r="O1171" s="13">
        <v>75.757500000000007</v>
      </c>
      <c r="P1171" s="17" t="s">
        <v>137</v>
      </c>
      <c r="Q1171" s="14" t="s">
        <v>12</v>
      </c>
      <c r="R1171" s="14" t="s">
        <v>15</v>
      </c>
      <c r="S1171" s="14" t="s">
        <v>17</v>
      </c>
      <c r="T1171" s="14" t="s">
        <v>143</v>
      </c>
    </row>
    <row r="1172" spans="1:20" x14ac:dyDescent="0.3">
      <c r="A1172" s="11">
        <v>44635.534710648149</v>
      </c>
      <c r="B1172" s="11"/>
      <c r="C1172" s="15">
        <v>44635</v>
      </c>
      <c r="D1172" s="16">
        <v>0.53471064814814817</v>
      </c>
      <c r="E1172" s="16"/>
      <c r="F1172" s="13">
        <v>88.425000000000011</v>
      </c>
      <c r="G1172" s="12">
        <v>81</v>
      </c>
      <c r="H1172" s="12">
        <v>82.8</v>
      </c>
      <c r="I1172" s="12">
        <v>93.600000000000009</v>
      </c>
      <c r="J1172" s="12">
        <v>85.5</v>
      </c>
      <c r="K1172" s="12">
        <v>88.2</v>
      </c>
      <c r="L1172" s="12">
        <v>108</v>
      </c>
      <c r="M1172" s="12">
        <v>96.300000000000011</v>
      </c>
      <c r="N1172" s="12">
        <v>72</v>
      </c>
      <c r="O1172" s="13">
        <v>88.425000000000011</v>
      </c>
      <c r="P1172" s="17" t="s">
        <v>137</v>
      </c>
      <c r="Q1172" s="14" t="s">
        <v>12</v>
      </c>
      <c r="R1172" s="14" t="s">
        <v>15</v>
      </c>
      <c r="S1172" s="14" t="s">
        <v>17</v>
      </c>
      <c r="T1172" s="14" t="s">
        <v>143</v>
      </c>
    </row>
    <row r="1173" spans="1:20" x14ac:dyDescent="0.3">
      <c r="A1173" s="11">
        <v>44635.535405092596</v>
      </c>
      <c r="B1173" s="11"/>
      <c r="C1173" s="15">
        <v>44635</v>
      </c>
      <c r="D1173" s="16">
        <v>0.53540509259259261</v>
      </c>
      <c r="E1173" s="16"/>
      <c r="F1173" s="13">
        <v>85.477500000000006</v>
      </c>
      <c r="G1173" s="12">
        <v>78.3</v>
      </c>
      <c r="H1173" s="12">
        <v>80.040000000000006</v>
      </c>
      <c r="I1173" s="12">
        <v>90.48</v>
      </c>
      <c r="J1173" s="12">
        <v>82.649999999999991</v>
      </c>
      <c r="K1173" s="12">
        <v>85.26</v>
      </c>
      <c r="L1173" s="12">
        <v>102</v>
      </c>
      <c r="M1173" s="12">
        <v>93.09</v>
      </c>
      <c r="N1173" s="12">
        <v>72</v>
      </c>
      <c r="O1173" s="13">
        <v>85.477500000000006</v>
      </c>
      <c r="P1173" s="17" t="s">
        <v>137</v>
      </c>
      <c r="Q1173" s="14" t="s">
        <v>12</v>
      </c>
      <c r="R1173" s="14" t="s">
        <v>15</v>
      </c>
      <c r="S1173" s="14" t="s">
        <v>17</v>
      </c>
      <c r="T1173" s="14" t="s">
        <v>143</v>
      </c>
    </row>
    <row r="1174" spans="1:20" x14ac:dyDescent="0.3">
      <c r="A1174" s="11">
        <v>44635.535416666666</v>
      </c>
      <c r="B1174" s="11"/>
      <c r="C1174" s="15">
        <v>44635</v>
      </c>
      <c r="D1174" s="16">
        <v>0.53541666666666665</v>
      </c>
      <c r="E1174" s="16"/>
      <c r="F1174" s="13">
        <v>81.585000000000008</v>
      </c>
      <c r="G1174" s="12">
        <v>88</v>
      </c>
      <c r="H1174" s="12">
        <v>77.28</v>
      </c>
      <c r="I1174" s="12">
        <v>87.36</v>
      </c>
      <c r="J1174" s="12">
        <v>79.8</v>
      </c>
      <c r="K1174" s="12">
        <v>82.32</v>
      </c>
      <c r="L1174" s="12">
        <v>76.44</v>
      </c>
      <c r="M1174" s="12">
        <v>80</v>
      </c>
      <c r="N1174" s="12">
        <v>81.48</v>
      </c>
      <c r="O1174" s="13">
        <v>81.585000000000008</v>
      </c>
      <c r="P1174" s="17" t="s">
        <v>137</v>
      </c>
      <c r="Q1174" s="14" t="s">
        <v>12</v>
      </c>
      <c r="R1174" s="14" t="s">
        <v>15</v>
      </c>
      <c r="S1174" s="14" t="s">
        <v>17</v>
      </c>
      <c r="T1174" s="14" t="s">
        <v>143</v>
      </c>
    </row>
    <row r="1175" spans="1:20" x14ac:dyDescent="0.3">
      <c r="A1175" s="11">
        <v>44635.536099537036</v>
      </c>
      <c r="B1175" s="11"/>
      <c r="C1175" s="15">
        <v>44635</v>
      </c>
      <c r="D1175" s="16">
        <v>0.53609953703703705</v>
      </c>
      <c r="E1175" s="16"/>
      <c r="F1175" s="13">
        <v>84.986250000000013</v>
      </c>
      <c r="G1175" s="12">
        <v>77.850000000000009</v>
      </c>
      <c r="H1175" s="12">
        <v>79.58</v>
      </c>
      <c r="I1175" s="12">
        <v>89.960000000000008</v>
      </c>
      <c r="J1175" s="12">
        <v>82.174999999999997</v>
      </c>
      <c r="K1175" s="12">
        <v>84.77</v>
      </c>
      <c r="L1175" s="12">
        <v>101</v>
      </c>
      <c r="M1175" s="12">
        <v>92.555000000000007</v>
      </c>
      <c r="N1175" s="12">
        <v>72</v>
      </c>
      <c r="O1175" s="13">
        <v>84.986250000000013</v>
      </c>
      <c r="P1175" s="17" t="s">
        <v>137</v>
      </c>
      <c r="Q1175" s="14" t="s">
        <v>12</v>
      </c>
      <c r="R1175" s="14" t="s">
        <v>15</v>
      </c>
      <c r="S1175" s="14" t="s">
        <v>17</v>
      </c>
      <c r="T1175" s="14" t="s">
        <v>143</v>
      </c>
    </row>
    <row r="1176" spans="1:20" x14ac:dyDescent="0.3">
      <c r="A1176" s="11">
        <v>44635.536793981482</v>
      </c>
      <c r="B1176" s="11"/>
      <c r="C1176" s="15">
        <v>44635</v>
      </c>
      <c r="D1176" s="16">
        <v>0.5367939814814815</v>
      </c>
      <c r="E1176" s="16"/>
      <c r="F1176" s="13">
        <v>92.846249999999998</v>
      </c>
      <c r="G1176" s="12">
        <v>85.05</v>
      </c>
      <c r="H1176" s="12">
        <v>86.94</v>
      </c>
      <c r="I1176" s="12">
        <v>98.28</v>
      </c>
      <c r="J1176" s="12">
        <v>89.774999999999991</v>
      </c>
      <c r="K1176" s="12">
        <v>92.61</v>
      </c>
      <c r="L1176" s="12">
        <v>101</v>
      </c>
      <c r="M1176" s="12">
        <v>101.11500000000001</v>
      </c>
      <c r="N1176" s="12">
        <v>88</v>
      </c>
      <c r="O1176" s="13">
        <v>92.846249999999998</v>
      </c>
      <c r="P1176" s="17" t="s">
        <v>137</v>
      </c>
      <c r="Q1176" s="14" t="s">
        <v>12</v>
      </c>
      <c r="R1176" s="14" t="s">
        <v>15</v>
      </c>
      <c r="S1176" s="14" t="s">
        <v>17</v>
      </c>
      <c r="T1176" s="14" t="s">
        <v>143</v>
      </c>
    </row>
    <row r="1177" spans="1:20" x14ac:dyDescent="0.3">
      <c r="A1177" s="11">
        <v>44635.537488425929</v>
      </c>
      <c r="B1177" s="11"/>
      <c r="C1177" s="15">
        <v>44635</v>
      </c>
      <c r="D1177" s="16">
        <v>0.53748842592592594</v>
      </c>
      <c r="E1177" s="16"/>
      <c r="F1177" s="13">
        <v>86.441250000000011</v>
      </c>
      <c r="G1177" s="12">
        <v>80.100000000000009</v>
      </c>
      <c r="H1177" s="12">
        <v>81.88000000000001</v>
      </c>
      <c r="I1177" s="12">
        <v>92.56</v>
      </c>
      <c r="J1177" s="12">
        <v>84.55</v>
      </c>
      <c r="K1177" s="12">
        <v>87.22</v>
      </c>
      <c r="L1177" s="12">
        <v>80.990000000000009</v>
      </c>
      <c r="M1177" s="12">
        <v>95.23</v>
      </c>
      <c r="N1177" s="12">
        <v>89</v>
      </c>
      <c r="O1177" s="13">
        <v>86.441250000000011</v>
      </c>
      <c r="P1177" s="17" t="s">
        <v>137</v>
      </c>
      <c r="Q1177" s="14" t="s">
        <v>12</v>
      </c>
      <c r="R1177" s="14" t="s">
        <v>15</v>
      </c>
      <c r="S1177" s="14" t="s">
        <v>17</v>
      </c>
      <c r="T1177" s="14" t="s">
        <v>143</v>
      </c>
    </row>
    <row r="1178" spans="1:20" x14ac:dyDescent="0.3">
      <c r="A1178" s="11">
        <v>44635.538182870368</v>
      </c>
      <c r="B1178" s="11"/>
      <c r="C1178" s="15">
        <v>44635</v>
      </c>
      <c r="D1178" s="16">
        <v>0.53818287037037038</v>
      </c>
      <c r="E1178" s="16"/>
      <c r="F1178" s="13">
        <v>96.284999999999997</v>
      </c>
      <c r="G1178" s="12">
        <v>88.2</v>
      </c>
      <c r="H1178" s="12">
        <v>90.160000000000011</v>
      </c>
      <c r="I1178" s="12">
        <v>101.92</v>
      </c>
      <c r="J1178" s="12">
        <v>93.1</v>
      </c>
      <c r="K1178" s="12">
        <v>96.039999999999992</v>
      </c>
      <c r="L1178" s="12">
        <v>103</v>
      </c>
      <c r="M1178" s="12">
        <v>104.86</v>
      </c>
      <c r="N1178" s="12">
        <v>93</v>
      </c>
      <c r="O1178" s="13">
        <v>96.284999999999997</v>
      </c>
      <c r="P1178" s="17" t="s">
        <v>137</v>
      </c>
      <c r="Q1178" s="14" t="s">
        <v>12</v>
      </c>
      <c r="R1178" s="14" t="s">
        <v>15</v>
      </c>
      <c r="S1178" s="14" t="s">
        <v>17</v>
      </c>
      <c r="T1178" s="14" t="s">
        <v>143</v>
      </c>
    </row>
    <row r="1179" spans="1:20" x14ac:dyDescent="0.3">
      <c r="A1179" s="11">
        <v>44635.538321759261</v>
      </c>
      <c r="B1179" s="11"/>
      <c r="C1179" s="15">
        <v>44635</v>
      </c>
      <c r="D1179" s="16">
        <v>0.53832175925925929</v>
      </c>
      <c r="E1179" s="16"/>
      <c r="F1179" s="13">
        <v>79.576250000000002</v>
      </c>
      <c r="G1179" s="12">
        <v>74.7</v>
      </c>
      <c r="H1179" s="12">
        <v>76.36</v>
      </c>
      <c r="I1179" s="12">
        <v>86.320000000000007</v>
      </c>
      <c r="J1179" s="12">
        <v>78.849999999999994</v>
      </c>
      <c r="K1179" s="12">
        <v>81.34</v>
      </c>
      <c r="L1179" s="12">
        <v>75.53</v>
      </c>
      <c r="M1179" s="12">
        <v>83</v>
      </c>
      <c r="N1179" s="12">
        <v>80.509999999999991</v>
      </c>
      <c r="O1179" s="13">
        <v>79.576250000000002</v>
      </c>
      <c r="P1179" s="17" t="s">
        <v>137</v>
      </c>
      <c r="Q1179" s="14" t="s">
        <v>12</v>
      </c>
      <c r="R1179" s="14" t="s">
        <v>15</v>
      </c>
      <c r="S1179" s="14" t="s">
        <v>17</v>
      </c>
      <c r="T1179" s="14" t="s">
        <v>143</v>
      </c>
    </row>
    <row r="1180" spans="1:20" x14ac:dyDescent="0.3">
      <c r="A1180" s="11">
        <v>44635.538877314815</v>
      </c>
      <c r="B1180" s="11"/>
      <c r="C1180" s="15">
        <v>44635</v>
      </c>
      <c r="D1180" s="16">
        <v>0.53887731481481482</v>
      </c>
      <c r="E1180" s="16"/>
      <c r="F1180" s="13">
        <v>99.72375000000001</v>
      </c>
      <c r="G1180" s="12">
        <v>91.350000000000009</v>
      </c>
      <c r="H1180" s="12">
        <v>93.38000000000001</v>
      </c>
      <c r="I1180" s="12">
        <v>105.56</v>
      </c>
      <c r="J1180" s="12">
        <v>96.424999999999997</v>
      </c>
      <c r="K1180" s="12">
        <v>99.47</v>
      </c>
      <c r="L1180" s="12">
        <v>109</v>
      </c>
      <c r="M1180" s="12">
        <v>108.605</v>
      </c>
      <c r="N1180" s="12">
        <v>94</v>
      </c>
      <c r="O1180" s="13">
        <v>99.72375000000001</v>
      </c>
      <c r="P1180" s="17" t="s">
        <v>137</v>
      </c>
      <c r="Q1180" s="14" t="s">
        <v>12</v>
      </c>
      <c r="R1180" s="14" t="s">
        <v>15</v>
      </c>
      <c r="S1180" s="14" t="s">
        <v>17</v>
      </c>
      <c r="T1180" s="14" t="s">
        <v>143</v>
      </c>
    </row>
    <row r="1181" spans="1:20" x14ac:dyDescent="0.3">
      <c r="A1181" s="11">
        <v>44635.538888888892</v>
      </c>
      <c r="B1181" s="11"/>
      <c r="C1181" s="15">
        <v>44635</v>
      </c>
      <c r="D1181" s="16">
        <v>0.53888888888888886</v>
      </c>
      <c r="E1181" s="16"/>
      <c r="F1181" s="13">
        <v>93.725625000000008</v>
      </c>
      <c r="G1181" s="12">
        <v>95</v>
      </c>
      <c r="H1181" s="12">
        <v>88.78</v>
      </c>
      <c r="I1181" s="12">
        <v>100.36</v>
      </c>
      <c r="J1181" s="12">
        <v>91.674999999999997</v>
      </c>
      <c r="K1181" s="12">
        <v>94.57</v>
      </c>
      <c r="L1181" s="12">
        <v>87.814999999999998</v>
      </c>
      <c r="M1181" s="12">
        <v>98</v>
      </c>
      <c r="N1181" s="12">
        <v>93.605000000000004</v>
      </c>
      <c r="O1181" s="13">
        <v>93.725625000000008</v>
      </c>
      <c r="P1181" s="17" t="s">
        <v>137</v>
      </c>
      <c r="Q1181" s="14" t="s">
        <v>12</v>
      </c>
      <c r="R1181" s="14" t="s">
        <v>15</v>
      </c>
      <c r="S1181" s="14" t="s">
        <v>17</v>
      </c>
      <c r="T1181" s="14" t="s">
        <v>143</v>
      </c>
    </row>
    <row r="1182" spans="1:20" x14ac:dyDescent="0.3">
      <c r="A1182" s="11">
        <v>44635.539548611108</v>
      </c>
      <c r="B1182" s="11"/>
      <c r="C1182" s="15">
        <v>44635</v>
      </c>
      <c r="D1182" s="16">
        <v>0.53954861111111108</v>
      </c>
      <c r="E1182" s="16"/>
      <c r="F1182" s="13">
        <v>105.86624999999999</v>
      </c>
      <c r="G1182" s="12">
        <v>98.100000000000009</v>
      </c>
      <c r="H1182" s="12">
        <v>100.28</v>
      </c>
      <c r="I1182" s="12">
        <v>113.36</v>
      </c>
      <c r="J1182" s="12">
        <v>103.55</v>
      </c>
      <c r="K1182" s="12">
        <v>106.82</v>
      </c>
      <c r="L1182" s="12">
        <v>99.19</v>
      </c>
      <c r="M1182" s="12">
        <v>116.63000000000001</v>
      </c>
      <c r="N1182" s="12">
        <v>109</v>
      </c>
      <c r="O1182" s="13">
        <v>105.86624999999999</v>
      </c>
      <c r="P1182" s="17" t="s">
        <v>137</v>
      </c>
      <c r="Q1182" s="14" t="s">
        <v>12</v>
      </c>
      <c r="R1182" s="14" t="s">
        <v>15</v>
      </c>
      <c r="S1182" s="14" t="s">
        <v>17</v>
      </c>
      <c r="T1182" s="14" t="s">
        <v>143</v>
      </c>
    </row>
    <row r="1183" spans="1:20" x14ac:dyDescent="0.3">
      <c r="A1183" s="11">
        <v>44635.539571759262</v>
      </c>
      <c r="B1183" s="11"/>
      <c r="C1183" s="15">
        <v>44635</v>
      </c>
      <c r="D1183" s="16">
        <v>0.53957175925925926</v>
      </c>
      <c r="E1183" s="16"/>
      <c r="F1183" s="13">
        <v>99.72375000000001</v>
      </c>
      <c r="G1183" s="12">
        <v>91.350000000000009</v>
      </c>
      <c r="H1183" s="12">
        <v>93.38000000000001</v>
      </c>
      <c r="I1183" s="12">
        <v>105.56</v>
      </c>
      <c r="J1183" s="12">
        <v>96.424999999999997</v>
      </c>
      <c r="K1183" s="12">
        <v>99.47</v>
      </c>
      <c r="L1183" s="12">
        <v>105</v>
      </c>
      <c r="M1183" s="12">
        <v>108.605</v>
      </c>
      <c r="N1183" s="12">
        <v>98</v>
      </c>
      <c r="O1183" s="13">
        <v>99.72375000000001</v>
      </c>
      <c r="P1183" s="17" t="s">
        <v>137</v>
      </c>
      <c r="Q1183" s="14" t="s">
        <v>12</v>
      </c>
      <c r="R1183" s="14" t="s">
        <v>15</v>
      </c>
      <c r="S1183" s="14" t="s">
        <v>17</v>
      </c>
      <c r="T1183" s="14" t="s">
        <v>143</v>
      </c>
    </row>
    <row r="1184" spans="1:20" x14ac:dyDescent="0.3">
      <c r="A1184" s="11">
        <v>44635.540266203701</v>
      </c>
      <c r="B1184" s="11"/>
      <c r="C1184" s="15">
        <v>44635</v>
      </c>
      <c r="D1184" s="16">
        <v>0.54026620370370371</v>
      </c>
      <c r="E1184" s="16"/>
      <c r="F1184" s="13">
        <v>100.70625000000001</v>
      </c>
      <c r="G1184" s="12">
        <v>92.25</v>
      </c>
      <c r="H1184" s="12">
        <v>94.3</v>
      </c>
      <c r="I1184" s="12">
        <v>106.60000000000001</v>
      </c>
      <c r="J1184" s="12">
        <v>97.375</v>
      </c>
      <c r="K1184" s="12">
        <v>100.45</v>
      </c>
      <c r="L1184" s="12">
        <v>102</v>
      </c>
      <c r="M1184" s="12">
        <v>109.67500000000001</v>
      </c>
      <c r="N1184" s="12">
        <v>103</v>
      </c>
      <c r="O1184" s="13">
        <v>100.70625000000001</v>
      </c>
      <c r="P1184" s="17" t="s">
        <v>137</v>
      </c>
      <c r="Q1184" s="14" t="s">
        <v>12</v>
      </c>
      <c r="R1184" s="14" t="s">
        <v>15</v>
      </c>
      <c r="S1184" s="14" t="s">
        <v>17</v>
      </c>
      <c r="T1184" s="14" t="s">
        <v>143</v>
      </c>
    </row>
    <row r="1185" spans="1:20" x14ac:dyDescent="0.3">
      <c r="A1185" s="11">
        <v>44635.540960648148</v>
      </c>
      <c r="B1185" s="11"/>
      <c r="C1185" s="15">
        <v>44635</v>
      </c>
      <c r="D1185" s="16">
        <v>0.54096064814814815</v>
      </c>
      <c r="E1185" s="16"/>
      <c r="F1185" s="13">
        <v>100.21499999999999</v>
      </c>
      <c r="G1185" s="12">
        <v>91.8</v>
      </c>
      <c r="H1185" s="12">
        <v>93.84</v>
      </c>
      <c r="I1185" s="12">
        <v>106.08</v>
      </c>
      <c r="J1185" s="12">
        <v>96.899999999999991</v>
      </c>
      <c r="K1185" s="12">
        <v>99.96</v>
      </c>
      <c r="L1185" s="12">
        <v>111</v>
      </c>
      <c r="M1185" s="12">
        <v>109.14</v>
      </c>
      <c r="N1185" s="12">
        <v>93</v>
      </c>
      <c r="O1185" s="13">
        <v>100.21499999999999</v>
      </c>
      <c r="P1185" s="17" t="s">
        <v>137</v>
      </c>
      <c r="Q1185" s="14" t="s">
        <v>12</v>
      </c>
      <c r="R1185" s="14" t="s">
        <v>15</v>
      </c>
      <c r="S1185" s="14" t="s">
        <v>17</v>
      </c>
      <c r="T1185" s="14" t="s">
        <v>143</v>
      </c>
    </row>
    <row r="1186" spans="1:20" x14ac:dyDescent="0.3">
      <c r="A1186" s="11">
        <v>44635.541655092595</v>
      </c>
      <c r="B1186" s="11"/>
      <c r="C1186" s="15">
        <v>44635</v>
      </c>
      <c r="D1186" s="16">
        <v>0.54165509259259259</v>
      </c>
      <c r="E1186" s="16"/>
      <c r="F1186" s="13">
        <v>103.16250000000001</v>
      </c>
      <c r="G1186" s="12">
        <v>94.5</v>
      </c>
      <c r="H1186" s="12">
        <v>96.600000000000009</v>
      </c>
      <c r="I1186" s="12">
        <v>109.2</v>
      </c>
      <c r="J1186" s="12">
        <v>99.75</v>
      </c>
      <c r="K1186" s="12">
        <v>102.89999999999999</v>
      </c>
      <c r="L1186" s="12">
        <v>111</v>
      </c>
      <c r="M1186" s="12">
        <v>112.35000000000001</v>
      </c>
      <c r="N1186" s="12">
        <v>99</v>
      </c>
      <c r="O1186" s="13">
        <v>103.16250000000001</v>
      </c>
      <c r="P1186" s="17" t="s">
        <v>137</v>
      </c>
      <c r="Q1186" s="14" t="s">
        <v>12</v>
      </c>
      <c r="R1186" s="14" t="s">
        <v>15</v>
      </c>
      <c r="S1186" s="14" t="s">
        <v>17</v>
      </c>
      <c r="T1186" s="14" t="s">
        <v>143</v>
      </c>
    </row>
    <row r="1187" spans="1:20" x14ac:dyDescent="0.3">
      <c r="A1187" s="11">
        <v>44635.541967592595</v>
      </c>
      <c r="B1187" s="11"/>
      <c r="C1187" s="15">
        <v>44635</v>
      </c>
      <c r="D1187" s="16">
        <v>0.54196759259259253</v>
      </c>
      <c r="E1187" s="16"/>
      <c r="F1187" s="13">
        <v>102.9525</v>
      </c>
      <c r="G1187" s="12">
        <v>95.4</v>
      </c>
      <c r="H1187" s="12">
        <v>97.52000000000001</v>
      </c>
      <c r="I1187" s="12">
        <v>110.24000000000001</v>
      </c>
      <c r="J1187" s="12">
        <v>100.69999999999999</v>
      </c>
      <c r="K1187" s="12">
        <v>103.88</v>
      </c>
      <c r="L1187" s="12">
        <v>96.460000000000008</v>
      </c>
      <c r="M1187" s="12">
        <v>113.42</v>
      </c>
      <c r="N1187" s="12">
        <v>106</v>
      </c>
      <c r="O1187" s="13">
        <v>102.9525</v>
      </c>
      <c r="P1187" s="17" t="s">
        <v>10</v>
      </c>
      <c r="Q1187" s="14" t="s">
        <v>12</v>
      </c>
      <c r="R1187" s="14" t="s">
        <v>15</v>
      </c>
      <c r="S1187" s="14" t="s">
        <v>17</v>
      </c>
      <c r="T1187" s="14" t="s">
        <v>143</v>
      </c>
    </row>
    <row r="1188" spans="1:20" x14ac:dyDescent="0.3">
      <c r="A1188" s="11">
        <v>44635.542349537034</v>
      </c>
      <c r="B1188" s="11"/>
      <c r="C1188" s="15">
        <v>44635</v>
      </c>
      <c r="D1188" s="16">
        <v>0.54234953703703703</v>
      </c>
      <c r="E1188" s="16"/>
      <c r="F1188" s="13">
        <v>107.58374999999999</v>
      </c>
      <c r="G1188" s="12">
        <v>98.55</v>
      </c>
      <c r="H1188" s="12">
        <v>100.74000000000001</v>
      </c>
      <c r="I1188" s="12">
        <v>113.88000000000001</v>
      </c>
      <c r="J1188" s="12">
        <v>104.02499999999999</v>
      </c>
      <c r="K1188" s="12">
        <v>107.31</v>
      </c>
      <c r="L1188" s="12">
        <v>118</v>
      </c>
      <c r="M1188" s="12">
        <v>117.16500000000001</v>
      </c>
      <c r="N1188" s="12">
        <v>101</v>
      </c>
      <c r="O1188" s="13">
        <v>107.58374999999999</v>
      </c>
      <c r="P1188" s="17" t="s">
        <v>10</v>
      </c>
      <c r="Q1188" s="14" t="s">
        <v>12</v>
      </c>
      <c r="R1188" s="14" t="s">
        <v>15</v>
      </c>
      <c r="S1188" s="14" t="s">
        <v>17</v>
      </c>
      <c r="T1188" s="14" t="s">
        <v>143</v>
      </c>
    </row>
    <row r="1189" spans="1:20" x14ac:dyDescent="0.3">
      <c r="A1189" s="11">
        <v>44635.542361111111</v>
      </c>
      <c r="B1189" s="11"/>
      <c r="C1189" s="15">
        <v>44635</v>
      </c>
      <c r="D1189" s="16">
        <v>0.54236111111111118</v>
      </c>
      <c r="E1189" s="16"/>
      <c r="F1189" s="13">
        <v>100.52437499999999</v>
      </c>
      <c r="G1189" s="12">
        <v>118</v>
      </c>
      <c r="H1189" s="12">
        <v>95.22</v>
      </c>
      <c r="I1189" s="12">
        <v>107.64</v>
      </c>
      <c r="J1189" s="12">
        <v>98.324999999999989</v>
      </c>
      <c r="K1189" s="12">
        <v>101.42999999999999</v>
      </c>
      <c r="L1189" s="12">
        <v>94.185000000000002</v>
      </c>
      <c r="M1189" s="12">
        <v>89</v>
      </c>
      <c r="N1189" s="12">
        <v>100.395</v>
      </c>
      <c r="O1189" s="13">
        <v>100.52437499999999</v>
      </c>
      <c r="P1189" s="17" t="s">
        <v>10</v>
      </c>
      <c r="Q1189" s="14" t="s">
        <v>12</v>
      </c>
      <c r="R1189" s="14" t="s">
        <v>15</v>
      </c>
      <c r="S1189" s="14" t="s">
        <v>17</v>
      </c>
      <c r="T1189" s="14" t="s">
        <v>143</v>
      </c>
    </row>
    <row r="1190" spans="1:20" x14ac:dyDescent="0.3">
      <c r="A1190" s="11">
        <v>44635.543043981481</v>
      </c>
      <c r="B1190" s="11"/>
      <c r="C1190" s="15">
        <v>44635</v>
      </c>
      <c r="D1190" s="16">
        <v>0.54304398148148147</v>
      </c>
      <c r="E1190" s="16"/>
      <c r="F1190" s="13">
        <v>118.88250000000001</v>
      </c>
      <c r="G1190" s="12">
        <v>108.9</v>
      </c>
      <c r="H1190" s="12">
        <v>111.32000000000001</v>
      </c>
      <c r="I1190" s="12">
        <v>125.84</v>
      </c>
      <c r="J1190" s="12">
        <v>114.94999999999999</v>
      </c>
      <c r="K1190" s="12">
        <v>118.58</v>
      </c>
      <c r="L1190" s="12">
        <v>123</v>
      </c>
      <c r="M1190" s="12">
        <v>129.47</v>
      </c>
      <c r="N1190" s="12">
        <v>119</v>
      </c>
      <c r="O1190" s="13">
        <v>118.88250000000001</v>
      </c>
      <c r="P1190" s="17" t="s">
        <v>10</v>
      </c>
      <c r="Q1190" s="14" t="s">
        <v>12</v>
      </c>
      <c r="R1190" s="14" t="s">
        <v>15</v>
      </c>
      <c r="S1190" s="14" t="s">
        <v>17</v>
      </c>
      <c r="T1190" s="14" t="s">
        <v>143</v>
      </c>
    </row>
    <row r="1191" spans="1:20" x14ac:dyDescent="0.3">
      <c r="A1191" s="11">
        <v>44635.543738425928</v>
      </c>
      <c r="B1191" s="11"/>
      <c r="C1191" s="15">
        <v>44635</v>
      </c>
      <c r="D1191" s="16">
        <v>0.54373842592592592</v>
      </c>
      <c r="E1191" s="16"/>
      <c r="F1191" s="13">
        <v>122.8125</v>
      </c>
      <c r="G1191" s="12">
        <v>112.5</v>
      </c>
      <c r="H1191" s="12">
        <v>115</v>
      </c>
      <c r="I1191" s="12">
        <v>130</v>
      </c>
      <c r="J1191" s="12">
        <v>118.75</v>
      </c>
      <c r="K1191" s="12">
        <v>122.5</v>
      </c>
      <c r="L1191" s="12">
        <v>133</v>
      </c>
      <c r="M1191" s="12">
        <v>133.75</v>
      </c>
      <c r="N1191" s="12">
        <v>117</v>
      </c>
      <c r="O1191" s="13">
        <v>122.8125</v>
      </c>
      <c r="P1191" s="17" t="s">
        <v>10</v>
      </c>
      <c r="Q1191" s="14" t="s">
        <v>12</v>
      </c>
      <c r="R1191" s="14" t="s">
        <v>15</v>
      </c>
      <c r="S1191" s="14" t="s">
        <v>18</v>
      </c>
      <c r="T1191" s="14" t="s">
        <v>143</v>
      </c>
    </row>
    <row r="1192" spans="1:20" x14ac:dyDescent="0.3">
      <c r="A1192" s="11">
        <v>44635.544120370374</v>
      </c>
      <c r="B1192" s="11"/>
      <c r="C1192" s="15">
        <v>44635</v>
      </c>
      <c r="D1192" s="16">
        <v>0.54412037037037042</v>
      </c>
      <c r="E1192" s="16"/>
      <c r="F1192" s="13">
        <v>74.782499999999999</v>
      </c>
      <c r="G1192" s="12">
        <v>70.2</v>
      </c>
      <c r="H1192" s="12">
        <v>71.760000000000005</v>
      </c>
      <c r="I1192" s="12">
        <v>81.12</v>
      </c>
      <c r="J1192" s="12">
        <v>74.099999999999994</v>
      </c>
      <c r="K1192" s="12">
        <v>76.44</v>
      </c>
      <c r="L1192" s="12">
        <v>70.98</v>
      </c>
      <c r="M1192" s="12">
        <v>78</v>
      </c>
      <c r="N1192" s="12">
        <v>75.66</v>
      </c>
      <c r="O1192" s="13">
        <v>74.782499999999999</v>
      </c>
      <c r="P1192" s="17" t="s">
        <v>10</v>
      </c>
      <c r="Q1192" s="14" t="s">
        <v>12</v>
      </c>
      <c r="R1192" s="14" t="s">
        <v>15</v>
      </c>
      <c r="S1192" s="14" t="s">
        <v>17</v>
      </c>
      <c r="T1192" s="14" t="s">
        <v>143</v>
      </c>
    </row>
    <row r="1193" spans="1:20" x14ac:dyDescent="0.3">
      <c r="A1193" s="11">
        <v>44635.544432870367</v>
      </c>
      <c r="B1193" s="11"/>
      <c r="C1193" s="15">
        <v>44635</v>
      </c>
      <c r="D1193" s="16">
        <v>0.54443287037037036</v>
      </c>
      <c r="E1193" s="16"/>
      <c r="F1193" s="13">
        <v>128.21625</v>
      </c>
      <c r="G1193" s="12">
        <v>117.9</v>
      </c>
      <c r="H1193" s="12">
        <v>120.52000000000001</v>
      </c>
      <c r="I1193" s="12">
        <v>136.24</v>
      </c>
      <c r="J1193" s="12">
        <v>124.44999999999999</v>
      </c>
      <c r="K1193" s="12">
        <v>128.38</v>
      </c>
      <c r="L1193" s="12">
        <v>131</v>
      </c>
      <c r="M1193" s="12">
        <v>140.17000000000002</v>
      </c>
      <c r="N1193" s="12">
        <v>127.07</v>
      </c>
      <c r="O1193" s="13">
        <v>128.21625</v>
      </c>
      <c r="P1193" s="17" t="s">
        <v>10</v>
      </c>
      <c r="Q1193" s="14" t="s">
        <v>12</v>
      </c>
      <c r="R1193" s="14" t="s">
        <v>15</v>
      </c>
      <c r="S1193" s="14" t="s">
        <v>18</v>
      </c>
      <c r="T1193" s="14" t="s">
        <v>143</v>
      </c>
    </row>
    <row r="1194" spans="1:20" x14ac:dyDescent="0.3">
      <c r="A1194" s="11">
        <v>44635.544652777775</v>
      </c>
      <c r="B1194" s="11"/>
      <c r="C1194" s="15">
        <v>44635</v>
      </c>
      <c r="D1194" s="16">
        <v>0.54465277777777776</v>
      </c>
      <c r="E1194" s="16"/>
      <c r="F1194" s="13">
        <v>77.658749999999998</v>
      </c>
      <c r="G1194" s="12">
        <v>72.900000000000006</v>
      </c>
      <c r="H1194" s="12">
        <v>74.52000000000001</v>
      </c>
      <c r="I1194" s="12">
        <v>84.240000000000009</v>
      </c>
      <c r="J1194" s="12">
        <v>76.95</v>
      </c>
      <c r="K1194" s="12">
        <v>79.38</v>
      </c>
      <c r="L1194" s="12">
        <v>73.710000000000008</v>
      </c>
      <c r="M1194" s="12">
        <v>81</v>
      </c>
      <c r="N1194" s="12">
        <v>78.569999999999993</v>
      </c>
      <c r="O1194" s="13">
        <v>77.658749999999998</v>
      </c>
      <c r="P1194" s="17" t="s">
        <v>10</v>
      </c>
      <c r="Q1194" s="14" t="s">
        <v>12</v>
      </c>
      <c r="R1194" s="14" t="s">
        <v>15</v>
      </c>
      <c r="S1194" s="14" t="s">
        <v>17</v>
      </c>
      <c r="T1194" s="14" t="s">
        <v>143</v>
      </c>
    </row>
    <row r="1195" spans="1:20" x14ac:dyDescent="0.3">
      <c r="A1195" s="11">
        <v>44635.545034722221</v>
      </c>
      <c r="B1195" s="11"/>
      <c r="C1195" s="15">
        <v>44635</v>
      </c>
      <c r="D1195" s="16">
        <v>0.54503472222222216</v>
      </c>
      <c r="E1195" s="16"/>
      <c r="F1195" s="13">
        <v>79.576250000000002</v>
      </c>
      <c r="G1195" s="12">
        <v>74.7</v>
      </c>
      <c r="H1195" s="12">
        <v>76.36</v>
      </c>
      <c r="I1195" s="12">
        <v>86.320000000000007</v>
      </c>
      <c r="J1195" s="12">
        <v>78.849999999999994</v>
      </c>
      <c r="K1195" s="12">
        <v>81.34</v>
      </c>
      <c r="L1195" s="12">
        <v>75.53</v>
      </c>
      <c r="M1195" s="12">
        <v>83</v>
      </c>
      <c r="N1195" s="12">
        <v>80.509999999999991</v>
      </c>
      <c r="O1195" s="13">
        <v>79.576250000000002</v>
      </c>
      <c r="P1195" s="17" t="s">
        <v>10</v>
      </c>
      <c r="Q1195" s="14" t="s">
        <v>12</v>
      </c>
      <c r="R1195" s="14" t="s">
        <v>15</v>
      </c>
      <c r="S1195" s="14" t="s">
        <v>17</v>
      </c>
      <c r="T1195" s="14" t="s">
        <v>143</v>
      </c>
    </row>
    <row r="1196" spans="1:20" x14ac:dyDescent="0.3">
      <c r="A1196" s="11">
        <v>44635.545127314814</v>
      </c>
      <c r="B1196" s="11"/>
      <c r="C1196" s="15">
        <v>44635</v>
      </c>
      <c r="D1196" s="16">
        <v>0.5451273148148148</v>
      </c>
      <c r="E1196" s="16"/>
      <c r="F1196" s="13">
        <v>125.26875000000001</v>
      </c>
      <c r="G1196" s="12">
        <v>114.75</v>
      </c>
      <c r="H1196" s="12">
        <v>117.30000000000001</v>
      </c>
      <c r="I1196" s="12">
        <v>132.6</v>
      </c>
      <c r="J1196" s="12">
        <v>121.125</v>
      </c>
      <c r="K1196" s="12">
        <v>124.95</v>
      </c>
      <c r="L1196" s="12">
        <v>128</v>
      </c>
      <c r="M1196" s="12">
        <v>136.42500000000001</v>
      </c>
      <c r="N1196" s="12">
        <v>127</v>
      </c>
      <c r="O1196" s="13">
        <v>125.26875000000001</v>
      </c>
      <c r="P1196" s="17" t="s">
        <v>10</v>
      </c>
      <c r="Q1196" s="14" t="s">
        <v>12</v>
      </c>
      <c r="R1196" s="14" t="s">
        <v>15</v>
      </c>
      <c r="S1196" s="14" t="s">
        <v>18</v>
      </c>
      <c r="T1196" s="14" t="s">
        <v>143</v>
      </c>
    </row>
    <row r="1197" spans="1:20" x14ac:dyDescent="0.3">
      <c r="A1197" s="11">
        <v>44635.54582175926</v>
      </c>
      <c r="B1197" s="11"/>
      <c r="C1197" s="15">
        <v>44635</v>
      </c>
      <c r="D1197" s="16">
        <v>0.54582175925925924</v>
      </c>
      <c r="E1197" s="16"/>
      <c r="F1197" s="13">
        <v>109.54875000000001</v>
      </c>
      <c r="G1197" s="12">
        <v>100.35000000000001</v>
      </c>
      <c r="H1197" s="12">
        <v>102.58</v>
      </c>
      <c r="I1197" s="12">
        <v>115.96000000000001</v>
      </c>
      <c r="J1197" s="12">
        <v>105.925</v>
      </c>
      <c r="K1197" s="12">
        <v>109.27</v>
      </c>
      <c r="L1197" s="12">
        <v>112</v>
      </c>
      <c r="M1197" s="12">
        <v>119.30500000000001</v>
      </c>
      <c r="N1197" s="12">
        <v>111</v>
      </c>
      <c r="O1197" s="13">
        <v>109.54875000000001</v>
      </c>
      <c r="P1197" s="17" t="s">
        <v>10</v>
      </c>
      <c r="Q1197" s="14" t="s">
        <v>12</v>
      </c>
      <c r="R1197" s="14" t="s">
        <v>15</v>
      </c>
      <c r="S1197" s="14" t="s">
        <v>17</v>
      </c>
      <c r="T1197" s="14" t="s">
        <v>143</v>
      </c>
    </row>
    <row r="1198" spans="1:20" x14ac:dyDescent="0.3">
      <c r="A1198" s="11">
        <v>44635.54583333333</v>
      </c>
      <c r="B1198" s="11"/>
      <c r="C1198" s="15">
        <v>44635</v>
      </c>
      <c r="D1198" s="16">
        <v>0.54583333333333328</v>
      </c>
      <c r="E1198" s="16"/>
      <c r="F1198" s="13">
        <v>97.125</v>
      </c>
      <c r="G1198" s="12">
        <v>94</v>
      </c>
      <c r="H1198" s="12">
        <v>92</v>
      </c>
      <c r="I1198" s="12">
        <v>104</v>
      </c>
      <c r="J1198" s="12">
        <v>95</v>
      </c>
      <c r="K1198" s="12">
        <v>98</v>
      </c>
      <c r="L1198" s="12">
        <v>91</v>
      </c>
      <c r="M1198" s="12">
        <v>106</v>
      </c>
      <c r="N1198" s="12">
        <v>97</v>
      </c>
      <c r="O1198" s="13">
        <v>97.125</v>
      </c>
      <c r="P1198" s="17" t="s">
        <v>10</v>
      </c>
      <c r="Q1198" s="14" t="s">
        <v>12</v>
      </c>
      <c r="R1198" s="14" t="s">
        <v>15</v>
      </c>
      <c r="S1198" s="14" t="s">
        <v>17</v>
      </c>
      <c r="T1198" s="14" t="s">
        <v>143</v>
      </c>
    </row>
    <row r="1199" spans="1:20" x14ac:dyDescent="0.3">
      <c r="A1199" s="11">
        <v>44635.546203703707</v>
      </c>
      <c r="B1199" s="11"/>
      <c r="C1199" s="15">
        <v>44635</v>
      </c>
      <c r="D1199" s="16">
        <v>0.54620370370370364</v>
      </c>
      <c r="E1199" s="16"/>
      <c r="F1199" s="13">
        <v>101.01</v>
      </c>
      <c r="G1199" s="12">
        <v>93.600000000000009</v>
      </c>
      <c r="H1199" s="12">
        <v>95.68</v>
      </c>
      <c r="I1199" s="12">
        <v>108.16</v>
      </c>
      <c r="J1199" s="12">
        <v>98.8</v>
      </c>
      <c r="K1199" s="12">
        <v>101.92</v>
      </c>
      <c r="L1199" s="12">
        <v>94.64</v>
      </c>
      <c r="M1199" s="12">
        <v>111.28</v>
      </c>
      <c r="N1199" s="12">
        <v>104</v>
      </c>
      <c r="O1199" s="13">
        <v>101.01</v>
      </c>
      <c r="P1199" s="17" t="s">
        <v>10</v>
      </c>
      <c r="Q1199" s="14" t="s">
        <v>12</v>
      </c>
      <c r="R1199" s="14" t="s">
        <v>15</v>
      </c>
      <c r="S1199" s="14" t="s">
        <v>17</v>
      </c>
      <c r="T1199" s="14" t="s">
        <v>143</v>
      </c>
    </row>
    <row r="1200" spans="1:20" x14ac:dyDescent="0.3">
      <c r="A1200" s="11">
        <v>44635.546516203707</v>
      </c>
      <c r="B1200" s="11"/>
      <c r="C1200" s="15">
        <v>44635</v>
      </c>
      <c r="D1200" s="16">
        <v>0.54651620370370368</v>
      </c>
      <c r="E1200" s="16"/>
      <c r="F1200" s="13">
        <v>106.60125000000001</v>
      </c>
      <c r="G1200" s="12">
        <v>97.65</v>
      </c>
      <c r="H1200" s="12">
        <v>99.820000000000007</v>
      </c>
      <c r="I1200" s="12">
        <v>112.84</v>
      </c>
      <c r="J1200" s="12">
        <v>103.07499999999999</v>
      </c>
      <c r="K1200" s="12">
        <v>106.33</v>
      </c>
      <c r="L1200" s="12">
        <v>117</v>
      </c>
      <c r="M1200" s="12">
        <v>116.09500000000001</v>
      </c>
      <c r="N1200" s="12">
        <v>100</v>
      </c>
      <c r="O1200" s="13">
        <v>106.60125000000001</v>
      </c>
      <c r="P1200" s="17" t="s">
        <v>10</v>
      </c>
      <c r="Q1200" s="14" t="s">
        <v>12</v>
      </c>
      <c r="R1200" s="14" t="s">
        <v>15</v>
      </c>
      <c r="S1200" s="14" t="s">
        <v>17</v>
      </c>
      <c r="T1200" s="14" t="s">
        <v>143</v>
      </c>
    </row>
    <row r="1201" spans="1:20" x14ac:dyDescent="0.3">
      <c r="A1201" s="11">
        <v>44635.546747685185</v>
      </c>
      <c r="B1201" s="11"/>
      <c r="C1201" s="15">
        <v>44635</v>
      </c>
      <c r="D1201" s="16">
        <v>0.54674768518518524</v>
      </c>
      <c r="E1201" s="16"/>
      <c r="F1201" s="13">
        <v>95.18249999999999</v>
      </c>
      <c r="G1201" s="12">
        <v>88.2</v>
      </c>
      <c r="H1201" s="12">
        <v>90.160000000000011</v>
      </c>
      <c r="I1201" s="12">
        <v>101.92</v>
      </c>
      <c r="J1201" s="12">
        <v>93.1</v>
      </c>
      <c r="K1201" s="12">
        <v>96.039999999999992</v>
      </c>
      <c r="L1201" s="12">
        <v>89.18</v>
      </c>
      <c r="M1201" s="12">
        <v>104.86</v>
      </c>
      <c r="N1201" s="12">
        <v>98</v>
      </c>
      <c r="O1201" s="13">
        <v>95.18249999999999</v>
      </c>
      <c r="P1201" s="17" t="s">
        <v>10</v>
      </c>
      <c r="Q1201" s="14" t="s">
        <v>12</v>
      </c>
      <c r="R1201" s="14" t="s">
        <v>15</v>
      </c>
      <c r="S1201" s="14" t="s">
        <v>17</v>
      </c>
      <c r="T1201" s="14" t="s">
        <v>143</v>
      </c>
    </row>
    <row r="1202" spans="1:20" x14ac:dyDescent="0.3">
      <c r="A1202" s="11">
        <v>44635.547013888892</v>
      </c>
      <c r="B1202" s="11"/>
      <c r="C1202" s="15">
        <v>44635</v>
      </c>
      <c r="D1202" s="16">
        <v>0.54701388888888891</v>
      </c>
      <c r="E1202" s="16"/>
      <c r="F1202" s="13">
        <v>105.86624999999999</v>
      </c>
      <c r="G1202" s="12">
        <v>98.100000000000009</v>
      </c>
      <c r="H1202" s="12">
        <v>100.28</v>
      </c>
      <c r="I1202" s="12">
        <v>113.36</v>
      </c>
      <c r="J1202" s="12">
        <v>103.55</v>
      </c>
      <c r="K1202" s="12">
        <v>106.82</v>
      </c>
      <c r="L1202" s="12">
        <v>99.19</v>
      </c>
      <c r="M1202" s="12">
        <v>116.63000000000001</v>
      </c>
      <c r="N1202" s="12">
        <v>109</v>
      </c>
      <c r="O1202" s="13">
        <v>105.86624999999999</v>
      </c>
      <c r="P1202" s="17" t="s">
        <v>10</v>
      </c>
      <c r="Q1202" s="14" t="s">
        <v>12</v>
      </c>
      <c r="R1202" s="14" t="s">
        <v>15</v>
      </c>
      <c r="S1202" s="14" t="s">
        <v>17</v>
      </c>
      <c r="T1202" s="14" t="s">
        <v>143</v>
      </c>
    </row>
    <row r="1203" spans="1:20" x14ac:dyDescent="0.3">
      <c r="A1203" s="11">
        <v>44635.547210648147</v>
      </c>
      <c r="B1203" s="11"/>
      <c r="C1203" s="15">
        <v>44635</v>
      </c>
      <c r="D1203" s="16">
        <v>0.54721064814814813</v>
      </c>
      <c r="E1203" s="16"/>
      <c r="F1203" s="13">
        <v>103.16250000000001</v>
      </c>
      <c r="G1203" s="12">
        <v>94.5</v>
      </c>
      <c r="H1203" s="12">
        <v>96.600000000000009</v>
      </c>
      <c r="I1203" s="12">
        <v>109.2</v>
      </c>
      <c r="J1203" s="12">
        <v>99.75</v>
      </c>
      <c r="K1203" s="12">
        <v>102.89999999999999</v>
      </c>
      <c r="L1203" s="12">
        <v>109</v>
      </c>
      <c r="M1203" s="12">
        <v>112.35000000000001</v>
      </c>
      <c r="N1203" s="12">
        <v>101</v>
      </c>
      <c r="O1203" s="13">
        <v>103.16250000000001</v>
      </c>
      <c r="P1203" s="17" t="s">
        <v>10</v>
      </c>
      <c r="Q1203" s="14" t="s">
        <v>12</v>
      </c>
      <c r="R1203" s="14" t="s">
        <v>15</v>
      </c>
      <c r="S1203" s="14" t="s">
        <v>17</v>
      </c>
      <c r="T1203" s="14" t="s">
        <v>143</v>
      </c>
    </row>
    <row r="1204" spans="1:20" x14ac:dyDescent="0.3">
      <c r="A1204" s="11">
        <v>44635.547546296293</v>
      </c>
      <c r="B1204" s="11"/>
      <c r="C1204" s="15">
        <v>44635</v>
      </c>
      <c r="D1204" s="16">
        <v>0.54754629629629636</v>
      </c>
      <c r="E1204" s="16"/>
      <c r="F1204" s="13">
        <v>94.211249999999993</v>
      </c>
      <c r="G1204" s="12">
        <v>87.3</v>
      </c>
      <c r="H1204" s="12">
        <v>89.240000000000009</v>
      </c>
      <c r="I1204" s="12">
        <v>100.88000000000001</v>
      </c>
      <c r="J1204" s="12">
        <v>92.149999999999991</v>
      </c>
      <c r="K1204" s="12">
        <v>95.06</v>
      </c>
      <c r="L1204" s="12">
        <v>88.27</v>
      </c>
      <c r="M1204" s="12">
        <v>103.79</v>
      </c>
      <c r="N1204" s="12">
        <v>97</v>
      </c>
      <c r="O1204" s="13">
        <v>94.211249999999993</v>
      </c>
      <c r="P1204" s="17" t="s">
        <v>10</v>
      </c>
      <c r="Q1204" s="14" t="s">
        <v>12</v>
      </c>
      <c r="R1204" s="14" t="s">
        <v>15</v>
      </c>
      <c r="S1204" s="14" t="s">
        <v>17</v>
      </c>
      <c r="T1204" s="14" t="s">
        <v>143</v>
      </c>
    </row>
    <row r="1205" spans="1:20" x14ac:dyDescent="0.3">
      <c r="A1205" s="11">
        <v>44635.547766203701</v>
      </c>
      <c r="B1205" s="11"/>
      <c r="C1205" s="15">
        <v>44635</v>
      </c>
      <c r="D1205" s="16">
        <v>0.54776620370370377</v>
      </c>
      <c r="E1205" s="16"/>
      <c r="F1205" s="13">
        <v>95.91749999999999</v>
      </c>
      <c r="G1205" s="12">
        <v>88.2</v>
      </c>
      <c r="H1205" s="12">
        <v>90.160000000000011</v>
      </c>
      <c r="I1205" s="12">
        <v>101.92</v>
      </c>
      <c r="J1205" s="12">
        <v>93.1</v>
      </c>
      <c r="K1205" s="12">
        <v>96.039999999999992</v>
      </c>
      <c r="L1205" s="12">
        <v>98</v>
      </c>
      <c r="M1205" s="12">
        <v>104.86</v>
      </c>
      <c r="N1205" s="12">
        <v>95.06</v>
      </c>
      <c r="O1205" s="13">
        <v>95.91749999999999</v>
      </c>
      <c r="P1205" s="17" t="s">
        <v>10</v>
      </c>
      <c r="Q1205" s="14" t="s">
        <v>12</v>
      </c>
      <c r="R1205" s="14" t="s">
        <v>15</v>
      </c>
      <c r="S1205" s="14" t="s">
        <v>17</v>
      </c>
      <c r="T1205" s="14" t="s">
        <v>143</v>
      </c>
    </row>
    <row r="1206" spans="1:20" x14ac:dyDescent="0.3">
      <c r="A1206" s="11">
        <v>44635.547905092593</v>
      </c>
      <c r="B1206" s="11"/>
      <c r="C1206" s="15">
        <v>44635</v>
      </c>
      <c r="D1206" s="16">
        <v>0.54790509259259257</v>
      </c>
      <c r="E1206" s="16"/>
      <c r="F1206" s="13">
        <v>93.337499999999991</v>
      </c>
      <c r="G1206" s="12">
        <v>85.5</v>
      </c>
      <c r="H1206" s="12">
        <v>87.4</v>
      </c>
      <c r="I1206" s="12">
        <v>98.8</v>
      </c>
      <c r="J1206" s="12">
        <v>90.25</v>
      </c>
      <c r="K1206" s="12">
        <v>93.1</v>
      </c>
      <c r="L1206" s="12">
        <v>97</v>
      </c>
      <c r="M1206" s="12">
        <v>101.65</v>
      </c>
      <c r="N1206" s="12">
        <v>93</v>
      </c>
      <c r="O1206" s="13">
        <v>93.337499999999991</v>
      </c>
      <c r="P1206" s="17" t="s">
        <v>10</v>
      </c>
      <c r="Q1206" s="14" t="s">
        <v>12</v>
      </c>
      <c r="R1206" s="14" t="s">
        <v>15</v>
      </c>
      <c r="S1206" s="14" t="s">
        <v>17</v>
      </c>
      <c r="T1206" s="14" t="s">
        <v>143</v>
      </c>
    </row>
    <row r="1207" spans="1:20" x14ac:dyDescent="0.3">
      <c r="A1207" s="11">
        <v>44635.54859953704</v>
      </c>
      <c r="B1207" s="11"/>
      <c r="C1207" s="15">
        <v>44635</v>
      </c>
      <c r="D1207" s="16">
        <v>0.54859953703703701</v>
      </c>
      <c r="E1207" s="16"/>
      <c r="F1207" s="13">
        <v>90.881250000000009</v>
      </c>
      <c r="G1207" s="12">
        <v>83.25</v>
      </c>
      <c r="H1207" s="12">
        <v>85.100000000000009</v>
      </c>
      <c r="I1207" s="12">
        <v>96.2</v>
      </c>
      <c r="J1207" s="12">
        <v>87.875</v>
      </c>
      <c r="K1207" s="12">
        <v>90.649999999999991</v>
      </c>
      <c r="L1207" s="12">
        <v>97</v>
      </c>
      <c r="M1207" s="12">
        <v>98.975000000000009</v>
      </c>
      <c r="N1207" s="12">
        <v>88</v>
      </c>
      <c r="O1207" s="13">
        <v>90.881250000000009</v>
      </c>
      <c r="P1207" s="17" t="s">
        <v>10</v>
      </c>
      <c r="Q1207" s="14" t="s">
        <v>12</v>
      </c>
      <c r="R1207" s="14" t="s">
        <v>15</v>
      </c>
      <c r="S1207" s="14" t="s">
        <v>17</v>
      </c>
      <c r="T1207" s="14" t="s">
        <v>143</v>
      </c>
    </row>
    <row r="1208" spans="1:20" x14ac:dyDescent="0.3">
      <c r="A1208" s="11">
        <v>44635.549293981479</v>
      </c>
      <c r="B1208" s="11"/>
      <c r="C1208" s="15">
        <v>44635</v>
      </c>
      <c r="D1208" s="16">
        <v>0.54929398148148145</v>
      </c>
      <c r="E1208" s="16"/>
      <c r="F1208" s="13">
        <v>85.47</v>
      </c>
      <c r="G1208" s="12">
        <v>79.2</v>
      </c>
      <c r="H1208" s="12">
        <v>80.960000000000008</v>
      </c>
      <c r="I1208" s="12">
        <v>91.52000000000001</v>
      </c>
      <c r="J1208" s="12">
        <v>83.6</v>
      </c>
      <c r="K1208" s="12">
        <v>86.24</v>
      </c>
      <c r="L1208" s="12">
        <v>80.08</v>
      </c>
      <c r="M1208" s="12">
        <v>94.160000000000011</v>
      </c>
      <c r="N1208" s="12">
        <v>88</v>
      </c>
      <c r="O1208" s="13">
        <v>85.47</v>
      </c>
      <c r="P1208" s="17" t="s">
        <v>10</v>
      </c>
      <c r="Q1208" s="14" t="s">
        <v>12</v>
      </c>
      <c r="R1208" s="14" t="s">
        <v>15</v>
      </c>
      <c r="S1208" s="14" t="s">
        <v>17</v>
      </c>
      <c r="T1208" s="14" t="s">
        <v>143</v>
      </c>
    </row>
    <row r="1209" spans="1:20" x14ac:dyDescent="0.3">
      <c r="A1209" s="11">
        <v>44635.549305555556</v>
      </c>
      <c r="B1209" s="11"/>
      <c r="C1209" s="15">
        <v>44635</v>
      </c>
      <c r="D1209" s="16">
        <v>0.5493055555555556</v>
      </c>
      <c r="E1209" s="16"/>
      <c r="F1209" s="13">
        <v>97.125</v>
      </c>
      <c r="G1209" s="12">
        <v>94</v>
      </c>
      <c r="H1209" s="12">
        <v>92</v>
      </c>
      <c r="I1209" s="12">
        <v>104</v>
      </c>
      <c r="J1209" s="12">
        <v>95</v>
      </c>
      <c r="K1209" s="12">
        <v>98</v>
      </c>
      <c r="L1209" s="12">
        <v>91</v>
      </c>
      <c r="M1209" s="12">
        <v>106</v>
      </c>
      <c r="N1209" s="12">
        <v>97</v>
      </c>
      <c r="O1209" s="13">
        <v>97.125</v>
      </c>
      <c r="P1209" s="17" t="s">
        <v>10</v>
      </c>
      <c r="Q1209" s="14" t="s">
        <v>12</v>
      </c>
      <c r="R1209" s="14" t="s">
        <v>15</v>
      </c>
      <c r="S1209" s="14" t="s">
        <v>17</v>
      </c>
      <c r="T1209" s="14" t="s">
        <v>143</v>
      </c>
    </row>
    <row r="1210" spans="1:20" x14ac:dyDescent="0.3">
      <c r="A1210" s="11">
        <v>44635.549467592595</v>
      </c>
      <c r="B1210" s="11"/>
      <c r="C1210" s="15">
        <v>44635</v>
      </c>
      <c r="D1210" s="16">
        <v>0.54946759259259259</v>
      </c>
      <c r="E1210" s="16"/>
      <c r="F1210" s="13">
        <v>77.658749999999998</v>
      </c>
      <c r="G1210" s="12">
        <v>72.900000000000006</v>
      </c>
      <c r="H1210" s="12">
        <v>74.52000000000001</v>
      </c>
      <c r="I1210" s="12">
        <v>84.240000000000009</v>
      </c>
      <c r="J1210" s="12">
        <v>76.95</v>
      </c>
      <c r="K1210" s="12">
        <v>79.38</v>
      </c>
      <c r="L1210" s="12">
        <v>73.710000000000008</v>
      </c>
      <c r="M1210" s="12">
        <v>81</v>
      </c>
      <c r="N1210" s="12">
        <v>78.569999999999993</v>
      </c>
      <c r="O1210" s="13">
        <v>77.658749999999998</v>
      </c>
      <c r="P1210" s="17" t="s">
        <v>10</v>
      </c>
      <c r="Q1210" s="14" t="s">
        <v>12</v>
      </c>
      <c r="R1210" s="14" t="s">
        <v>15</v>
      </c>
      <c r="S1210" s="14" t="s">
        <v>17</v>
      </c>
      <c r="T1210" s="14" t="s">
        <v>143</v>
      </c>
    </row>
    <row r="1211" spans="1:20" x14ac:dyDescent="0.3">
      <c r="A1211" s="11">
        <v>44635.549907407411</v>
      </c>
      <c r="B1211" s="11"/>
      <c r="C1211" s="15">
        <v>44635</v>
      </c>
      <c r="D1211" s="16">
        <v>0.5499074074074074</v>
      </c>
      <c r="E1211" s="16"/>
      <c r="F1211" s="13">
        <v>79.642500000000013</v>
      </c>
      <c r="G1211" s="12">
        <v>73.8</v>
      </c>
      <c r="H1211" s="12">
        <v>75.44</v>
      </c>
      <c r="I1211" s="12">
        <v>85.28</v>
      </c>
      <c r="J1211" s="12">
        <v>77.899999999999991</v>
      </c>
      <c r="K1211" s="12">
        <v>80.36</v>
      </c>
      <c r="L1211" s="12">
        <v>74.62</v>
      </c>
      <c r="M1211" s="12">
        <v>87.740000000000009</v>
      </c>
      <c r="N1211" s="12">
        <v>82</v>
      </c>
      <c r="O1211" s="13">
        <v>79.642500000000013</v>
      </c>
      <c r="P1211" s="17" t="s">
        <v>10</v>
      </c>
      <c r="Q1211" s="14" t="s">
        <v>12</v>
      </c>
      <c r="R1211" s="14" t="s">
        <v>15</v>
      </c>
      <c r="S1211" s="14" t="s">
        <v>17</v>
      </c>
      <c r="T1211" s="14" t="s">
        <v>143</v>
      </c>
    </row>
    <row r="1212" spans="1:20" x14ac:dyDescent="0.3">
      <c r="A1212" s="11">
        <v>44635.549988425926</v>
      </c>
      <c r="B1212" s="11"/>
      <c r="C1212" s="15">
        <v>44635</v>
      </c>
      <c r="D1212" s="16">
        <v>0.54998842592592589</v>
      </c>
      <c r="E1212" s="16"/>
      <c r="F1212" s="13">
        <v>89.898750000000007</v>
      </c>
      <c r="G1212" s="12">
        <v>82.350000000000009</v>
      </c>
      <c r="H1212" s="12">
        <v>84.18</v>
      </c>
      <c r="I1212" s="12">
        <v>95.16</v>
      </c>
      <c r="J1212" s="12">
        <v>86.924999999999997</v>
      </c>
      <c r="K1212" s="12">
        <v>89.67</v>
      </c>
      <c r="L1212" s="12">
        <v>101</v>
      </c>
      <c r="M1212" s="12">
        <v>97.905000000000001</v>
      </c>
      <c r="N1212" s="12">
        <v>82</v>
      </c>
      <c r="O1212" s="13">
        <v>89.898750000000007</v>
      </c>
      <c r="P1212" s="17" t="s">
        <v>10</v>
      </c>
      <c r="Q1212" s="14" t="s">
        <v>12</v>
      </c>
      <c r="R1212" s="14" t="s">
        <v>15</v>
      </c>
      <c r="S1212" s="14" t="s">
        <v>17</v>
      </c>
      <c r="T1212" s="14" t="s">
        <v>143</v>
      </c>
    </row>
    <row r="1213" spans="1:20" x14ac:dyDescent="0.3">
      <c r="A1213" s="11">
        <v>44635.550266203703</v>
      </c>
      <c r="B1213" s="11"/>
      <c r="C1213" s="15">
        <v>44635</v>
      </c>
      <c r="D1213" s="16">
        <v>0.55026620370370372</v>
      </c>
      <c r="E1213" s="16"/>
      <c r="F1213" s="13">
        <v>92.981249999999989</v>
      </c>
      <c r="G1213" s="12">
        <v>85.5</v>
      </c>
      <c r="H1213" s="12">
        <v>87.4</v>
      </c>
      <c r="I1213" s="12">
        <v>98.8</v>
      </c>
      <c r="J1213" s="12">
        <v>90.25</v>
      </c>
      <c r="K1213" s="12">
        <v>93.1</v>
      </c>
      <c r="L1213" s="12">
        <v>95</v>
      </c>
      <c r="M1213" s="12">
        <v>101.65</v>
      </c>
      <c r="N1213" s="12">
        <v>92.149999999999991</v>
      </c>
      <c r="O1213" s="13">
        <v>92.981249999999989</v>
      </c>
      <c r="P1213" s="17" t="s">
        <v>10</v>
      </c>
      <c r="Q1213" s="14" t="s">
        <v>12</v>
      </c>
      <c r="R1213" s="14" t="s">
        <v>15</v>
      </c>
      <c r="S1213" s="14" t="s">
        <v>17</v>
      </c>
      <c r="T1213" s="14" t="s">
        <v>143</v>
      </c>
    </row>
    <row r="1214" spans="1:20" x14ac:dyDescent="0.3">
      <c r="A1214" s="11">
        <v>44635.55060185185</v>
      </c>
      <c r="B1214" s="11"/>
      <c r="C1214" s="15">
        <v>44635</v>
      </c>
      <c r="D1214" s="16">
        <v>0.55060185185185184</v>
      </c>
      <c r="E1214" s="16"/>
      <c r="F1214" s="13">
        <v>78.671250000000001</v>
      </c>
      <c r="G1214" s="12">
        <v>72.900000000000006</v>
      </c>
      <c r="H1214" s="12">
        <v>74.52000000000001</v>
      </c>
      <c r="I1214" s="12">
        <v>84.240000000000009</v>
      </c>
      <c r="J1214" s="12">
        <v>76.95</v>
      </c>
      <c r="K1214" s="12">
        <v>79.38</v>
      </c>
      <c r="L1214" s="12">
        <v>73.710000000000008</v>
      </c>
      <c r="M1214" s="12">
        <v>86.67</v>
      </c>
      <c r="N1214" s="12">
        <v>81</v>
      </c>
      <c r="O1214" s="13">
        <v>78.671250000000001</v>
      </c>
      <c r="P1214" s="17" t="s">
        <v>10</v>
      </c>
      <c r="Q1214" s="14" t="s">
        <v>12</v>
      </c>
      <c r="R1214" s="14" t="s">
        <v>15</v>
      </c>
      <c r="S1214" s="14" t="s">
        <v>17</v>
      </c>
      <c r="T1214" s="14" t="s">
        <v>143</v>
      </c>
    </row>
    <row r="1215" spans="1:20" x14ac:dyDescent="0.3">
      <c r="A1215" s="11">
        <v>44635.550682870373</v>
      </c>
      <c r="B1215" s="11"/>
      <c r="C1215" s="15">
        <v>44635</v>
      </c>
      <c r="D1215" s="16">
        <v>0.55068287037037034</v>
      </c>
      <c r="E1215" s="16"/>
      <c r="F1215" s="13">
        <v>85.96875</v>
      </c>
      <c r="G1215" s="12">
        <v>78.75</v>
      </c>
      <c r="H1215" s="12">
        <v>80.5</v>
      </c>
      <c r="I1215" s="12">
        <v>91</v>
      </c>
      <c r="J1215" s="12">
        <v>83.125</v>
      </c>
      <c r="K1215" s="12">
        <v>85.75</v>
      </c>
      <c r="L1215" s="12">
        <v>96</v>
      </c>
      <c r="M1215" s="12">
        <v>93.625</v>
      </c>
      <c r="N1215" s="12">
        <v>79</v>
      </c>
      <c r="O1215" s="13">
        <v>85.96875</v>
      </c>
      <c r="P1215" s="17" t="s">
        <v>10</v>
      </c>
      <c r="Q1215" s="14" t="s">
        <v>12</v>
      </c>
      <c r="R1215" s="14" t="s">
        <v>15</v>
      </c>
      <c r="S1215" s="14" t="s">
        <v>17</v>
      </c>
      <c r="T1215" s="14" t="s">
        <v>143</v>
      </c>
    </row>
    <row r="1216" spans="1:20" x14ac:dyDescent="0.3">
      <c r="A1216" s="11">
        <v>44635.551377314812</v>
      </c>
      <c r="B1216" s="11"/>
      <c r="C1216" s="15">
        <v>44635</v>
      </c>
      <c r="D1216" s="16">
        <v>0.55137731481481478</v>
      </c>
      <c r="E1216" s="16"/>
      <c r="F1216" s="13">
        <v>88.916250000000019</v>
      </c>
      <c r="G1216" s="12">
        <v>81.45</v>
      </c>
      <c r="H1216" s="12">
        <v>83.26</v>
      </c>
      <c r="I1216" s="12">
        <v>94.12</v>
      </c>
      <c r="J1216" s="12">
        <v>85.974999999999994</v>
      </c>
      <c r="K1216" s="12">
        <v>88.69</v>
      </c>
      <c r="L1216" s="12">
        <v>105</v>
      </c>
      <c r="M1216" s="12">
        <v>96.835000000000008</v>
      </c>
      <c r="N1216" s="12">
        <v>76</v>
      </c>
      <c r="O1216" s="13">
        <v>88.916250000000019</v>
      </c>
      <c r="P1216" s="17" t="s">
        <v>10</v>
      </c>
      <c r="Q1216" s="14" t="s">
        <v>12</v>
      </c>
      <c r="R1216" s="14" t="s">
        <v>15</v>
      </c>
      <c r="S1216" s="14" t="s">
        <v>17</v>
      </c>
      <c r="T1216" s="14" t="s">
        <v>143</v>
      </c>
    </row>
    <row r="1217" spans="1:20" x14ac:dyDescent="0.3">
      <c r="A1217" s="11">
        <v>44635.552071759259</v>
      </c>
      <c r="B1217" s="11"/>
      <c r="C1217" s="15">
        <v>44635</v>
      </c>
      <c r="D1217" s="16">
        <v>0.55207175925925933</v>
      </c>
      <c r="E1217" s="16"/>
      <c r="F1217" s="13">
        <v>95.793750000000017</v>
      </c>
      <c r="G1217" s="12">
        <v>87.75</v>
      </c>
      <c r="H1217" s="12">
        <v>89.7</v>
      </c>
      <c r="I1217" s="12">
        <v>101.4</v>
      </c>
      <c r="J1217" s="12">
        <v>92.625</v>
      </c>
      <c r="K1217" s="12">
        <v>95.55</v>
      </c>
      <c r="L1217" s="12">
        <v>114</v>
      </c>
      <c r="M1217" s="12">
        <v>104.325</v>
      </c>
      <c r="N1217" s="12">
        <v>81</v>
      </c>
      <c r="O1217" s="13">
        <v>95.793750000000017</v>
      </c>
      <c r="P1217" s="17" t="s">
        <v>10</v>
      </c>
      <c r="Q1217" s="14" t="s">
        <v>12</v>
      </c>
      <c r="R1217" s="14" t="s">
        <v>15</v>
      </c>
      <c r="S1217" s="14" t="s">
        <v>17</v>
      </c>
      <c r="T1217" s="14" t="s">
        <v>143</v>
      </c>
    </row>
    <row r="1218" spans="1:20" x14ac:dyDescent="0.3">
      <c r="A1218" s="11">
        <v>44635.552673611113</v>
      </c>
      <c r="B1218" s="11"/>
      <c r="C1218" s="15">
        <v>44635</v>
      </c>
      <c r="D1218" s="16">
        <v>0.55267361111111113</v>
      </c>
      <c r="E1218" s="16"/>
      <c r="F1218" s="13">
        <v>67.112499999999997</v>
      </c>
      <c r="G1218" s="12">
        <v>63</v>
      </c>
      <c r="H1218" s="12">
        <v>64.400000000000006</v>
      </c>
      <c r="I1218" s="12">
        <v>72.8</v>
      </c>
      <c r="J1218" s="12">
        <v>66.5</v>
      </c>
      <c r="K1218" s="12">
        <v>68.599999999999994</v>
      </c>
      <c r="L1218" s="12">
        <v>63.7</v>
      </c>
      <c r="M1218" s="12">
        <v>70</v>
      </c>
      <c r="N1218" s="12">
        <v>67.899999999999991</v>
      </c>
      <c r="O1218" s="13">
        <v>67.112499999999997</v>
      </c>
      <c r="P1218" s="17" t="s">
        <v>10</v>
      </c>
      <c r="Q1218" s="14" t="s">
        <v>12</v>
      </c>
      <c r="R1218" s="14" t="s">
        <v>15</v>
      </c>
      <c r="S1218" s="14" t="s">
        <v>17</v>
      </c>
      <c r="T1218" s="14" t="s">
        <v>143</v>
      </c>
    </row>
    <row r="1219" spans="1:20" x14ac:dyDescent="0.3">
      <c r="A1219" s="11">
        <v>44635.552766203706</v>
      </c>
      <c r="B1219" s="11"/>
      <c r="C1219" s="15">
        <v>44635</v>
      </c>
      <c r="D1219" s="16">
        <v>0.55276620370370366</v>
      </c>
      <c r="E1219" s="16"/>
      <c r="F1219" s="13">
        <v>92.355000000000004</v>
      </c>
      <c r="G1219" s="12">
        <v>84.600000000000009</v>
      </c>
      <c r="H1219" s="12">
        <v>86.48</v>
      </c>
      <c r="I1219" s="12">
        <v>97.76</v>
      </c>
      <c r="J1219" s="12">
        <v>89.3</v>
      </c>
      <c r="K1219" s="12">
        <v>92.12</v>
      </c>
      <c r="L1219" s="12">
        <v>99</v>
      </c>
      <c r="M1219" s="12">
        <v>100.58000000000001</v>
      </c>
      <c r="N1219" s="12">
        <v>89</v>
      </c>
      <c r="O1219" s="13">
        <v>92.355000000000004</v>
      </c>
      <c r="P1219" s="17" t="s">
        <v>10</v>
      </c>
      <c r="Q1219" s="14" t="s">
        <v>12</v>
      </c>
      <c r="R1219" s="14" t="s">
        <v>15</v>
      </c>
      <c r="S1219" s="14" t="s">
        <v>17</v>
      </c>
      <c r="T1219" s="14" t="s">
        <v>143</v>
      </c>
    </row>
    <row r="1220" spans="1:20" x14ac:dyDescent="0.3">
      <c r="A1220" s="11">
        <v>44635.552777777775</v>
      </c>
      <c r="B1220" s="11"/>
      <c r="C1220" s="15">
        <v>44635</v>
      </c>
      <c r="D1220" s="16">
        <v>0.55277777777777781</v>
      </c>
      <c r="E1220" s="16"/>
      <c r="F1220" s="13">
        <v>80.613749999999996</v>
      </c>
      <c r="G1220" s="12">
        <v>96</v>
      </c>
      <c r="H1220" s="12">
        <v>76.36</v>
      </c>
      <c r="I1220" s="12">
        <v>86.320000000000007</v>
      </c>
      <c r="J1220" s="12">
        <v>78.849999999999994</v>
      </c>
      <c r="K1220" s="12">
        <v>81.34</v>
      </c>
      <c r="L1220" s="12">
        <v>75.53</v>
      </c>
      <c r="M1220" s="12">
        <v>70</v>
      </c>
      <c r="N1220" s="12">
        <v>80.509999999999991</v>
      </c>
      <c r="O1220" s="13">
        <v>80.613749999999996</v>
      </c>
      <c r="P1220" s="17" t="s">
        <v>10</v>
      </c>
      <c r="Q1220" s="14" t="s">
        <v>12</v>
      </c>
      <c r="R1220" s="14" t="s">
        <v>15</v>
      </c>
      <c r="S1220" s="14" t="s">
        <v>17</v>
      </c>
      <c r="T1220" s="14" t="s">
        <v>143</v>
      </c>
    </row>
    <row r="1221" spans="1:20" x14ac:dyDescent="0.3">
      <c r="A1221" s="11">
        <v>44635.553368055553</v>
      </c>
      <c r="B1221" s="11"/>
      <c r="C1221" s="15">
        <v>44635</v>
      </c>
      <c r="D1221" s="16">
        <v>0.55336805555555557</v>
      </c>
      <c r="E1221" s="16"/>
      <c r="F1221" s="13">
        <v>87.108750000000015</v>
      </c>
      <c r="G1221" s="12">
        <v>80.100000000000009</v>
      </c>
      <c r="H1221" s="12">
        <v>81.88000000000001</v>
      </c>
      <c r="I1221" s="12">
        <v>92.56</v>
      </c>
      <c r="J1221" s="12">
        <v>84.55</v>
      </c>
      <c r="K1221" s="12">
        <v>87.22</v>
      </c>
      <c r="L1221" s="12">
        <v>89</v>
      </c>
      <c r="M1221" s="12">
        <v>95.23</v>
      </c>
      <c r="N1221" s="12">
        <v>86.33</v>
      </c>
      <c r="O1221" s="13">
        <v>87.108750000000015</v>
      </c>
      <c r="P1221" s="17" t="s">
        <v>10</v>
      </c>
      <c r="Q1221" s="14" t="s">
        <v>12</v>
      </c>
      <c r="R1221" s="14" t="s">
        <v>15</v>
      </c>
      <c r="S1221" s="14" t="s">
        <v>17</v>
      </c>
      <c r="T1221" s="14" t="s">
        <v>143</v>
      </c>
    </row>
    <row r="1222" spans="1:20" x14ac:dyDescent="0.3">
      <c r="A1222" s="11">
        <v>44635.553460648145</v>
      </c>
      <c r="B1222" s="11"/>
      <c r="C1222" s="15">
        <v>44635</v>
      </c>
      <c r="D1222" s="16">
        <v>0.55346064814814822</v>
      </c>
      <c r="E1222" s="16"/>
      <c r="F1222" s="13">
        <v>84.495000000000005</v>
      </c>
      <c r="G1222" s="12">
        <v>77.400000000000006</v>
      </c>
      <c r="H1222" s="12">
        <v>79.12</v>
      </c>
      <c r="I1222" s="12">
        <v>89.44</v>
      </c>
      <c r="J1222" s="12">
        <v>81.7</v>
      </c>
      <c r="K1222" s="12">
        <v>84.28</v>
      </c>
      <c r="L1222" s="12">
        <v>92</v>
      </c>
      <c r="M1222" s="12">
        <v>92.02000000000001</v>
      </c>
      <c r="N1222" s="12">
        <v>80</v>
      </c>
      <c r="O1222" s="13">
        <v>84.495000000000005</v>
      </c>
      <c r="P1222" s="17" t="s">
        <v>10</v>
      </c>
      <c r="Q1222" s="14" t="s">
        <v>12</v>
      </c>
      <c r="R1222" s="14" t="s">
        <v>15</v>
      </c>
      <c r="S1222" s="14" t="s">
        <v>17</v>
      </c>
      <c r="T1222" s="14" t="s">
        <v>143</v>
      </c>
    </row>
    <row r="1223" spans="1:20" x14ac:dyDescent="0.3">
      <c r="A1223" s="11">
        <v>44635.554155092592</v>
      </c>
      <c r="B1223" s="11"/>
      <c r="C1223" s="15">
        <v>44635</v>
      </c>
      <c r="D1223" s="16">
        <v>0.55415509259259255</v>
      </c>
      <c r="E1223" s="16"/>
      <c r="F1223" s="13">
        <v>84.495000000000005</v>
      </c>
      <c r="G1223" s="12">
        <v>77.400000000000006</v>
      </c>
      <c r="H1223" s="12">
        <v>79.12</v>
      </c>
      <c r="I1223" s="12">
        <v>89.44</v>
      </c>
      <c r="J1223" s="12">
        <v>81.7</v>
      </c>
      <c r="K1223" s="12">
        <v>84.28</v>
      </c>
      <c r="L1223" s="12">
        <v>85</v>
      </c>
      <c r="M1223" s="12">
        <v>92.02000000000001</v>
      </c>
      <c r="N1223" s="12">
        <v>87</v>
      </c>
      <c r="O1223" s="13">
        <v>84.495000000000005</v>
      </c>
      <c r="P1223" s="17" t="s">
        <v>10</v>
      </c>
      <c r="Q1223" s="14" t="s">
        <v>12</v>
      </c>
      <c r="R1223" s="14" t="s">
        <v>15</v>
      </c>
      <c r="S1223" s="14" t="s">
        <v>17</v>
      </c>
      <c r="T1223" s="14" t="s">
        <v>143</v>
      </c>
    </row>
    <row r="1224" spans="1:20" x14ac:dyDescent="0.3">
      <c r="A1224" s="11">
        <v>44635.554201388892</v>
      </c>
      <c r="B1224" s="11"/>
      <c r="C1224" s="15">
        <v>44635</v>
      </c>
      <c r="D1224" s="16">
        <v>0.55420138888888892</v>
      </c>
      <c r="E1224" s="16"/>
      <c r="F1224" s="13">
        <v>78.617500000000007</v>
      </c>
      <c r="G1224" s="12">
        <v>73.8</v>
      </c>
      <c r="H1224" s="12">
        <v>75.44</v>
      </c>
      <c r="I1224" s="12">
        <v>85.28</v>
      </c>
      <c r="J1224" s="12">
        <v>77.899999999999991</v>
      </c>
      <c r="K1224" s="12">
        <v>80.36</v>
      </c>
      <c r="L1224" s="12">
        <v>74.62</v>
      </c>
      <c r="M1224" s="12">
        <v>82</v>
      </c>
      <c r="N1224" s="12">
        <v>79.539999999999992</v>
      </c>
      <c r="O1224" s="13">
        <v>78.617500000000007</v>
      </c>
      <c r="P1224" s="17" t="s">
        <v>10</v>
      </c>
      <c r="Q1224" s="14" t="s">
        <v>12</v>
      </c>
      <c r="R1224" s="14" t="s">
        <v>15</v>
      </c>
      <c r="S1224" s="14" t="s">
        <v>17</v>
      </c>
      <c r="T1224" s="14" t="s">
        <v>143</v>
      </c>
    </row>
    <row r="1225" spans="1:20" x14ac:dyDescent="0.3">
      <c r="A1225" s="11">
        <v>44635.554849537039</v>
      </c>
      <c r="B1225" s="11"/>
      <c r="C1225" s="15">
        <v>44635</v>
      </c>
      <c r="D1225" s="16">
        <v>0.5548495370370371</v>
      </c>
      <c r="E1225" s="16"/>
      <c r="F1225" s="13">
        <v>85.96875</v>
      </c>
      <c r="G1225" s="12">
        <v>78.75</v>
      </c>
      <c r="H1225" s="12">
        <v>80.5</v>
      </c>
      <c r="I1225" s="12">
        <v>91</v>
      </c>
      <c r="J1225" s="12">
        <v>83.125</v>
      </c>
      <c r="K1225" s="12">
        <v>85.75</v>
      </c>
      <c r="L1225" s="12">
        <v>79</v>
      </c>
      <c r="M1225" s="12">
        <v>93.625</v>
      </c>
      <c r="N1225" s="12">
        <v>96</v>
      </c>
      <c r="O1225" s="13">
        <v>85.96875</v>
      </c>
      <c r="P1225" s="17" t="s">
        <v>10</v>
      </c>
      <c r="Q1225" s="14" t="s">
        <v>12</v>
      </c>
      <c r="R1225" s="14" t="s">
        <v>15</v>
      </c>
      <c r="S1225" s="14" t="s">
        <v>17</v>
      </c>
      <c r="T1225" s="14" t="s">
        <v>143</v>
      </c>
    </row>
    <row r="1226" spans="1:20" x14ac:dyDescent="0.3">
      <c r="A1226" s="11">
        <v>44635.555543981478</v>
      </c>
      <c r="B1226" s="11"/>
      <c r="C1226" s="15">
        <v>44635</v>
      </c>
      <c r="D1226" s="16">
        <v>0.55554398148148143</v>
      </c>
      <c r="E1226" s="16"/>
      <c r="F1226" s="13">
        <v>84.003749999999997</v>
      </c>
      <c r="G1226" s="12">
        <v>76.95</v>
      </c>
      <c r="H1226" s="12">
        <v>78.66</v>
      </c>
      <c r="I1226" s="12">
        <v>88.92</v>
      </c>
      <c r="J1226" s="12">
        <v>81.224999999999994</v>
      </c>
      <c r="K1226" s="12">
        <v>83.789999999999992</v>
      </c>
      <c r="L1226" s="12">
        <v>78</v>
      </c>
      <c r="M1226" s="12">
        <v>91.484999999999999</v>
      </c>
      <c r="N1226" s="12">
        <v>93</v>
      </c>
      <c r="O1226" s="13">
        <v>84.003749999999997</v>
      </c>
      <c r="P1226" s="17" t="s">
        <v>10</v>
      </c>
      <c r="Q1226" s="14" t="s">
        <v>12</v>
      </c>
      <c r="R1226" s="14" t="s">
        <v>15</v>
      </c>
      <c r="S1226" s="14" t="s">
        <v>17</v>
      </c>
      <c r="T1226" s="14" t="s">
        <v>143</v>
      </c>
    </row>
    <row r="1227" spans="1:20" x14ac:dyDescent="0.3">
      <c r="A1227" s="11">
        <v>44635.556238425925</v>
      </c>
      <c r="B1227" s="11"/>
      <c r="C1227" s="15">
        <v>44635</v>
      </c>
      <c r="D1227" s="16">
        <v>0.55623842592592598</v>
      </c>
      <c r="E1227" s="16"/>
      <c r="F1227" s="13">
        <v>69.491249999999994</v>
      </c>
      <c r="G1227" s="12">
        <v>63.9</v>
      </c>
      <c r="H1227" s="12">
        <v>65.320000000000007</v>
      </c>
      <c r="I1227" s="12">
        <v>73.84</v>
      </c>
      <c r="J1227" s="12">
        <v>67.45</v>
      </c>
      <c r="K1227" s="12">
        <v>69.58</v>
      </c>
      <c r="L1227" s="12">
        <v>71</v>
      </c>
      <c r="M1227" s="12">
        <v>75.97</v>
      </c>
      <c r="N1227" s="12">
        <v>68.87</v>
      </c>
      <c r="O1227" s="13">
        <v>69.491249999999994</v>
      </c>
      <c r="P1227" s="17" t="s">
        <v>10</v>
      </c>
      <c r="Q1227" s="14" t="s">
        <v>12</v>
      </c>
      <c r="R1227" s="14" t="s">
        <v>15</v>
      </c>
      <c r="S1227" s="14" t="s">
        <v>17</v>
      </c>
      <c r="T1227" s="14" t="s">
        <v>143</v>
      </c>
    </row>
    <row r="1228" spans="1:20" x14ac:dyDescent="0.3">
      <c r="A1228" s="11">
        <v>44635.556250000001</v>
      </c>
      <c r="B1228" s="11"/>
      <c r="C1228" s="15">
        <v>44635</v>
      </c>
      <c r="D1228" s="16">
        <v>0.55625000000000002</v>
      </c>
      <c r="E1228" s="16"/>
      <c r="F1228" s="13">
        <v>106.35187499999999</v>
      </c>
      <c r="G1228" s="12">
        <v>110</v>
      </c>
      <c r="H1228" s="12">
        <v>100.74000000000001</v>
      </c>
      <c r="I1228" s="12">
        <v>113.88000000000001</v>
      </c>
      <c r="J1228" s="12">
        <v>104.02499999999999</v>
      </c>
      <c r="K1228" s="12">
        <v>107.31</v>
      </c>
      <c r="L1228" s="12">
        <v>99.64500000000001</v>
      </c>
      <c r="M1228" s="12">
        <v>109</v>
      </c>
      <c r="N1228" s="12">
        <v>106.215</v>
      </c>
      <c r="O1228" s="13">
        <v>106.35187499999999</v>
      </c>
      <c r="P1228" s="17" t="s">
        <v>10</v>
      </c>
      <c r="Q1228" s="14" t="s">
        <v>12</v>
      </c>
      <c r="R1228" s="14" t="s">
        <v>15</v>
      </c>
      <c r="S1228" s="14" t="s">
        <v>17</v>
      </c>
      <c r="T1228" s="14" t="s">
        <v>143</v>
      </c>
    </row>
    <row r="1229" spans="1:20" x14ac:dyDescent="0.3">
      <c r="A1229" s="11">
        <v>44635.556932870371</v>
      </c>
      <c r="B1229" s="11"/>
      <c r="C1229" s="15">
        <v>44635</v>
      </c>
      <c r="D1229" s="16">
        <v>0.55693287037037031</v>
      </c>
      <c r="E1229" s="16"/>
      <c r="F1229" s="13">
        <v>79.582499999999996</v>
      </c>
      <c r="G1229" s="12">
        <v>72.900000000000006</v>
      </c>
      <c r="H1229" s="12">
        <v>74.52000000000001</v>
      </c>
      <c r="I1229" s="12">
        <v>84.240000000000009</v>
      </c>
      <c r="J1229" s="12">
        <v>76.95</v>
      </c>
      <c r="K1229" s="12">
        <v>79.38</v>
      </c>
      <c r="L1229" s="12">
        <v>66</v>
      </c>
      <c r="M1229" s="12">
        <v>86.67</v>
      </c>
      <c r="N1229" s="12">
        <v>96</v>
      </c>
      <c r="O1229" s="13">
        <v>79.582499999999996</v>
      </c>
      <c r="P1229" s="17" t="s">
        <v>10</v>
      </c>
      <c r="Q1229" s="14" t="s">
        <v>12</v>
      </c>
      <c r="R1229" s="14" t="s">
        <v>15</v>
      </c>
      <c r="S1229" s="14" t="s">
        <v>17</v>
      </c>
      <c r="T1229" s="14" t="s">
        <v>143</v>
      </c>
    </row>
    <row r="1230" spans="1:20" x14ac:dyDescent="0.3">
      <c r="A1230" s="11">
        <v>44635.557627314818</v>
      </c>
      <c r="B1230" s="11"/>
      <c r="C1230" s="15">
        <v>44635</v>
      </c>
      <c r="D1230" s="16">
        <v>0.55762731481481487</v>
      </c>
      <c r="E1230" s="16"/>
      <c r="F1230" s="13">
        <v>76.635000000000005</v>
      </c>
      <c r="G1230" s="12">
        <v>70.2</v>
      </c>
      <c r="H1230" s="12">
        <v>71.760000000000005</v>
      </c>
      <c r="I1230" s="12">
        <v>81.12</v>
      </c>
      <c r="J1230" s="12">
        <v>74.099999999999994</v>
      </c>
      <c r="K1230" s="12">
        <v>76.44</v>
      </c>
      <c r="L1230" s="12">
        <v>57</v>
      </c>
      <c r="M1230" s="12">
        <v>83.460000000000008</v>
      </c>
      <c r="N1230" s="12">
        <v>99</v>
      </c>
      <c r="O1230" s="13">
        <v>76.635000000000005</v>
      </c>
      <c r="P1230" s="17" t="s">
        <v>10</v>
      </c>
      <c r="Q1230" s="14" t="s">
        <v>12</v>
      </c>
      <c r="R1230" s="14" t="s">
        <v>15</v>
      </c>
      <c r="S1230" s="14" t="s">
        <v>17</v>
      </c>
      <c r="T1230" s="14" t="s">
        <v>143</v>
      </c>
    </row>
    <row r="1231" spans="1:20" x14ac:dyDescent="0.3">
      <c r="A1231" s="11">
        <v>44635.558321759258</v>
      </c>
      <c r="B1231" s="11"/>
      <c r="C1231" s="15">
        <v>44635</v>
      </c>
      <c r="D1231" s="16">
        <v>0.5583217592592592</v>
      </c>
      <c r="E1231" s="16"/>
      <c r="F1231" s="13">
        <v>72.213750000000005</v>
      </c>
      <c r="G1231" s="12">
        <v>66.150000000000006</v>
      </c>
      <c r="H1231" s="12">
        <v>67.62</v>
      </c>
      <c r="I1231" s="12">
        <v>76.44</v>
      </c>
      <c r="J1231" s="12">
        <v>69.825000000000003</v>
      </c>
      <c r="K1231" s="12">
        <v>72.03</v>
      </c>
      <c r="L1231" s="12">
        <v>48</v>
      </c>
      <c r="M1231" s="12">
        <v>78.64500000000001</v>
      </c>
      <c r="N1231" s="12">
        <v>99</v>
      </c>
      <c r="O1231" s="13">
        <v>72.213750000000005</v>
      </c>
      <c r="P1231" s="17" t="s">
        <v>10</v>
      </c>
      <c r="Q1231" s="14" t="s">
        <v>12</v>
      </c>
      <c r="R1231" s="14" t="s">
        <v>15</v>
      </c>
      <c r="S1231" s="14" t="s">
        <v>17</v>
      </c>
      <c r="T1231" s="14" t="s">
        <v>143</v>
      </c>
    </row>
    <row r="1232" spans="1:20" x14ac:dyDescent="0.3">
      <c r="A1232" s="11">
        <v>44635.559016203704</v>
      </c>
      <c r="B1232" s="11"/>
      <c r="C1232" s="15">
        <v>44635</v>
      </c>
      <c r="D1232" s="16">
        <v>0.55901620370370375</v>
      </c>
      <c r="E1232" s="16"/>
      <c r="F1232" s="13">
        <v>72.213750000000005</v>
      </c>
      <c r="G1232" s="12">
        <v>66.150000000000006</v>
      </c>
      <c r="H1232" s="12">
        <v>67.62</v>
      </c>
      <c r="I1232" s="12">
        <v>76.44</v>
      </c>
      <c r="J1232" s="12">
        <v>69.825000000000003</v>
      </c>
      <c r="K1232" s="12">
        <v>72.03</v>
      </c>
      <c r="L1232" s="12">
        <v>47</v>
      </c>
      <c r="M1232" s="12">
        <v>78.64500000000001</v>
      </c>
      <c r="N1232" s="12">
        <v>100</v>
      </c>
      <c r="O1232" s="13">
        <v>72.213750000000005</v>
      </c>
      <c r="P1232" s="17" t="s">
        <v>10</v>
      </c>
      <c r="Q1232" s="14" t="s">
        <v>12</v>
      </c>
      <c r="R1232" s="14" t="s">
        <v>15</v>
      </c>
      <c r="S1232" s="14" t="s">
        <v>17</v>
      </c>
      <c r="T1232" s="14" t="s">
        <v>143</v>
      </c>
    </row>
    <row r="1233" spans="1:20" x14ac:dyDescent="0.3">
      <c r="A1233" s="11">
        <v>44635.559710648151</v>
      </c>
      <c r="B1233" s="11"/>
      <c r="C1233" s="15">
        <v>44635</v>
      </c>
      <c r="D1233" s="16">
        <v>0.55971064814814808</v>
      </c>
      <c r="E1233" s="16"/>
      <c r="F1233" s="13">
        <v>74.178750000000008</v>
      </c>
      <c r="G1233" s="12">
        <v>67.95</v>
      </c>
      <c r="H1233" s="12">
        <v>69.460000000000008</v>
      </c>
      <c r="I1233" s="12">
        <v>78.52</v>
      </c>
      <c r="J1233" s="12">
        <v>71.724999999999994</v>
      </c>
      <c r="K1233" s="12">
        <v>73.989999999999995</v>
      </c>
      <c r="L1233" s="12">
        <v>52</v>
      </c>
      <c r="M1233" s="12">
        <v>80.785000000000011</v>
      </c>
      <c r="N1233" s="12">
        <v>99</v>
      </c>
      <c r="O1233" s="13">
        <v>74.178750000000008</v>
      </c>
      <c r="P1233" s="17" t="s">
        <v>10</v>
      </c>
      <c r="Q1233" s="14" t="s">
        <v>12</v>
      </c>
      <c r="R1233" s="14" t="s">
        <v>15</v>
      </c>
      <c r="S1233" s="14" t="s">
        <v>17</v>
      </c>
      <c r="T1233" s="14" t="s">
        <v>143</v>
      </c>
    </row>
    <row r="1234" spans="1:20" x14ac:dyDescent="0.3">
      <c r="A1234" s="11">
        <v>44635.55972222222</v>
      </c>
      <c r="B1234" s="11"/>
      <c r="C1234" s="15">
        <v>44635</v>
      </c>
      <c r="D1234" s="16">
        <v>0.55972222222222223</v>
      </c>
      <c r="E1234" s="16"/>
      <c r="F1234" s="13">
        <v>103.438125</v>
      </c>
      <c r="G1234" s="12">
        <v>106</v>
      </c>
      <c r="H1234" s="12">
        <v>97.98</v>
      </c>
      <c r="I1234" s="12">
        <v>110.76</v>
      </c>
      <c r="J1234" s="12">
        <v>101.175</v>
      </c>
      <c r="K1234" s="12">
        <v>104.37</v>
      </c>
      <c r="L1234" s="12">
        <v>96.915000000000006</v>
      </c>
      <c r="M1234" s="12">
        <v>107</v>
      </c>
      <c r="N1234" s="12">
        <v>103.30499999999999</v>
      </c>
      <c r="O1234" s="13">
        <v>103.438125</v>
      </c>
      <c r="P1234" s="17" t="s">
        <v>10</v>
      </c>
      <c r="Q1234" s="14" t="s">
        <v>12</v>
      </c>
      <c r="R1234" s="14" t="s">
        <v>15</v>
      </c>
      <c r="S1234" s="14" t="s">
        <v>17</v>
      </c>
      <c r="T1234" s="14" t="s">
        <v>143</v>
      </c>
    </row>
    <row r="1235" spans="1:20" x14ac:dyDescent="0.3">
      <c r="A1235" s="11">
        <v>44635.56040509259</v>
      </c>
      <c r="B1235" s="11"/>
      <c r="C1235" s="15">
        <v>44635</v>
      </c>
      <c r="D1235" s="16">
        <v>0.56040509259259264</v>
      </c>
      <c r="E1235" s="16"/>
      <c r="F1235" s="13">
        <v>73.196249999999992</v>
      </c>
      <c r="G1235" s="12">
        <v>67.05</v>
      </c>
      <c r="H1235" s="12">
        <v>68.540000000000006</v>
      </c>
      <c r="I1235" s="12">
        <v>77.48</v>
      </c>
      <c r="J1235" s="12">
        <v>70.774999999999991</v>
      </c>
      <c r="K1235" s="12">
        <v>73.010000000000005</v>
      </c>
      <c r="L1235" s="12">
        <v>52</v>
      </c>
      <c r="M1235" s="12">
        <v>79.715000000000003</v>
      </c>
      <c r="N1235" s="12">
        <v>97</v>
      </c>
      <c r="O1235" s="13">
        <v>73.196249999999992</v>
      </c>
      <c r="P1235" s="17" t="s">
        <v>10</v>
      </c>
      <c r="Q1235" s="14" t="s">
        <v>12</v>
      </c>
      <c r="R1235" s="14" t="s">
        <v>15</v>
      </c>
      <c r="S1235" s="14" t="s">
        <v>17</v>
      </c>
      <c r="T1235" s="14" t="s">
        <v>143</v>
      </c>
    </row>
    <row r="1236" spans="1:20" x14ac:dyDescent="0.3">
      <c r="A1236" s="11">
        <v>44635.561099537037</v>
      </c>
      <c r="B1236" s="11"/>
      <c r="C1236" s="15">
        <v>44635</v>
      </c>
      <c r="D1236" s="16">
        <v>0.56109953703703697</v>
      </c>
      <c r="E1236" s="16"/>
      <c r="F1236" s="13">
        <v>79.091250000000002</v>
      </c>
      <c r="G1236" s="12">
        <v>72.45</v>
      </c>
      <c r="H1236" s="12">
        <v>74.06</v>
      </c>
      <c r="I1236" s="12">
        <v>83.72</v>
      </c>
      <c r="J1236" s="12">
        <v>76.474999999999994</v>
      </c>
      <c r="K1236" s="12">
        <v>78.89</v>
      </c>
      <c r="L1236" s="12">
        <v>62</v>
      </c>
      <c r="M1236" s="12">
        <v>86.135000000000005</v>
      </c>
      <c r="N1236" s="12">
        <v>99</v>
      </c>
      <c r="O1236" s="13">
        <v>79.091250000000002</v>
      </c>
      <c r="P1236" s="17" t="s">
        <v>10</v>
      </c>
      <c r="Q1236" s="14" t="s">
        <v>12</v>
      </c>
      <c r="R1236" s="14" t="s">
        <v>15</v>
      </c>
      <c r="S1236" s="14" t="s">
        <v>17</v>
      </c>
      <c r="T1236" s="14" t="s">
        <v>143</v>
      </c>
    </row>
    <row r="1237" spans="1:20" x14ac:dyDescent="0.3">
      <c r="A1237" s="11">
        <v>44635.56177083333</v>
      </c>
      <c r="B1237" s="11"/>
      <c r="C1237" s="15">
        <v>44635</v>
      </c>
      <c r="D1237" s="16">
        <v>0.56177083333333333</v>
      </c>
      <c r="E1237" s="16"/>
      <c r="F1237" s="13">
        <v>52.852500000000006</v>
      </c>
      <c r="G1237" s="12">
        <v>48.6</v>
      </c>
      <c r="H1237" s="12">
        <v>49.68</v>
      </c>
      <c r="I1237" s="12">
        <v>56.160000000000004</v>
      </c>
      <c r="J1237" s="12">
        <v>51.3</v>
      </c>
      <c r="K1237" s="12">
        <v>52.92</v>
      </c>
      <c r="L1237" s="12">
        <v>54</v>
      </c>
      <c r="M1237" s="12">
        <v>57.78</v>
      </c>
      <c r="N1237" s="12">
        <v>52.379999999999995</v>
      </c>
      <c r="O1237" s="13">
        <v>52.852500000000006</v>
      </c>
      <c r="P1237" s="17" t="s">
        <v>10</v>
      </c>
      <c r="Q1237" s="14" t="s">
        <v>12</v>
      </c>
      <c r="R1237" s="14" t="s">
        <v>15</v>
      </c>
      <c r="S1237" s="14" t="s">
        <v>17</v>
      </c>
      <c r="T1237" s="14" t="s">
        <v>143</v>
      </c>
    </row>
    <row r="1238" spans="1:20" x14ac:dyDescent="0.3">
      <c r="A1238" s="11">
        <v>44635.561793981484</v>
      </c>
      <c r="B1238" s="11"/>
      <c r="C1238" s="15">
        <v>44635</v>
      </c>
      <c r="D1238" s="16">
        <v>0.56179398148148152</v>
      </c>
      <c r="E1238" s="16"/>
      <c r="F1238" s="13">
        <v>74.178750000000008</v>
      </c>
      <c r="G1238" s="12">
        <v>67.95</v>
      </c>
      <c r="H1238" s="12">
        <v>69.460000000000008</v>
      </c>
      <c r="I1238" s="12">
        <v>78.52</v>
      </c>
      <c r="J1238" s="12">
        <v>71.724999999999994</v>
      </c>
      <c r="K1238" s="12">
        <v>73.989999999999995</v>
      </c>
      <c r="L1238" s="12">
        <v>53</v>
      </c>
      <c r="M1238" s="12">
        <v>80.785000000000011</v>
      </c>
      <c r="N1238" s="12">
        <v>98</v>
      </c>
      <c r="O1238" s="13">
        <v>74.178750000000008</v>
      </c>
      <c r="P1238" s="17" t="s">
        <v>10</v>
      </c>
      <c r="Q1238" s="14" t="s">
        <v>12</v>
      </c>
      <c r="R1238" s="14" t="s">
        <v>15</v>
      </c>
      <c r="S1238" s="14" t="s">
        <v>17</v>
      </c>
      <c r="T1238" s="14" t="s">
        <v>143</v>
      </c>
    </row>
    <row r="1239" spans="1:20" x14ac:dyDescent="0.3">
      <c r="A1239" s="11">
        <v>44635.561921296299</v>
      </c>
      <c r="B1239" s="11"/>
      <c r="C1239" s="15">
        <v>44635</v>
      </c>
      <c r="D1239" s="16">
        <v>0.56192129629629628</v>
      </c>
      <c r="E1239" s="16"/>
      <c r="F1239" s="13">
        <v>59.703750000000007</v>
      </c>
      <c r="G1239" s="12">
        <v>54.9</v>
      </c>
      <c r="H1239" s="12">
        <v>56.120000000000005</v>
      </c>
      <c r="I1239" s="12">
        <v>63.440000000000005</v>
      </c>
      <c r="J1239" s="12">
        <v>57.949999999999996</v>
      </c>
      <c r="K1239" s="12">
        <v>59.78</v>
      </c>
      <c r="L1239" s="12">
        <v>61</v>
      </c>
      <c r="M1239" s="12">
        <v>65.27000000000001</v>
      </c>
      <c r="N1239" s="12">
        <v>59.17</v>
      </c>
      <c r="O1239" s="13">
        <v>59.703750000000007</v>
      </c>
      <c r="P1239" s="17" t="s">
        <v>10</v>
      </c>
      <c r="Q1239" s="14" t="s">
        <v>12</v>
      </c>
      <c r="R1239" s="14" t="s">
        <v>15</v>
      </c>
      <c r="S1239" s="14" t="s">
        <v>17</v>
      </c>
      <c r="T1239" s="14" t="s">
        <v>143</v>
      </c>
    </row>
    <row r="1240" spans="1:20" x14ac:dyDescent="0.3">
      <c r="A1240" s="11">
        <v>44635.562488425923</v>
      </c>
      <c r="B1240" s="11"/>
      <c r="C1240" s="15">
        <v>44635</v>
      </c>
      <c r="D1240" s="16">
        <v>0.56248842592592596</v>
      </c>
      <c r="E1240" s="16"/>
      <c r="F1240" s="13">
        <v>77.126249999999999</v>
      </c>
      <c r="G1240" s="12">
        <v>70.650000000000006</v>
      </c>
      <c r="H1240" s="12">
        <v>72.22</v>
      </c>
      <c r="I1240" s="12">
        <v>81.64</v>
      </c>
      <c r="J1240" s="12">
        <v>74.575000000000003</v>
      </c>
      <c r="K1240" s="12">
        <v>76.929999999999993</v>
      </c>
      <c r="L1240" s="12">
        <v>62</v>
      </c>
      <c r="M1240" s="12">
        <v>83.995000000000005</v>
      </c>
      <c r="N1240" s="12">
        <v>95</v>
      </c>
      <c r="O1240" s="13">
        <v>77.126249999999999</v>
      </c>
      <c r="P1240" s="17" t="s">
        <v>10</v>
      </c>
      <c r="Q1240" s="14" t="s">
        <v>12</v>
      </c>
      <c r="R1240" s="14" t="s">
        <v>15</v>
      </c>
      <c r="S1240" s="14" t="s">
        <v>17</v>
      </c>
      <c r="T1240" s="14" t="s">
        <v>143</v>
      </c>
    </row>
    <row r="1241" spans="1:20" x14ac:dyDescent="0.3">
      <c r="A1241" s="11">
        <v>44635.56318287037</v>
      </c>
      <c r="B1241" s="11"/>
      <c r="C1241" s="15">
        <v>44635</v>
      </c>
      <c r="D1241" s="16">
        <v>0.5631828703703704</v>
      </c>
      <c r="E1241" s="16"/>
      <c r="F1241" s="13">
        <v>79.091250000000002</v>
      </c>
      <c r="G1241" s="12">
        <v>72.45</v>
      </c>
      <c r="H1241" s="12">
        <v>74.06</v>
      </c>
      <c r="I1241" s="12">
        <v>83.72</v>
      </c>
      <c r="J1241" s="12">
        <v>76.474999999999994</v>
      </c>
      <c r="K1241" s="12">
        <v>78.89</v>
      </c>
      <c r="L1241" s="12">
        <v>65</v>
      </c>
      <c r="M1241" s="12">
        <v>86.135000000000005</v>
      </c>
      <c r="N1241" s="12">
        <v>96</v>
      </c>
      <c r="O1241" s="13">
        <v>79.091250000000002</v>
      </c>
      <c r="P1241" s="17" t="s">
        <v>10</v>
      </c>
      <c r="Q1241" s="14" t="s">
        <v>12</v>
      </c>
      <c r="R1241" s="14" t="s">
        <v>15</v>
      </c>
      <c r="S1241" s="14" t="s">
        <v>17</v>
      </c>
      <c r="T1241" s="14" t="s">
        <v>143</v>
      </c>
    </row>
    <row r="1242" spans="1:20" x14ac:dyDescent="0.3">
      <c r="A1242" s="11">
        <v>44635.563194444447</v>
      </c>
      <c r="B1242" s="11"/>
      <c r="C1242" s="15">
        <v>44635</v>
      </c>
      <c r="D1242" s="16">
        <v>0.56319444444444444</v>
      </c>
      <c r="E1242" s="16"/>
      <c r="F1242" s="13">
        <v>86.926874999999995</v>
      </c>
      <c r="G1242" s="12">
        <v>102</v>
      </c>
      <c r="H1242" s="12">
        <v>82.34</v>
      </c>
      <c r="I1242" s="12">
        <v>93.08</v>
      </c>
      <c r="J1242" s="12">
        <v>85.024999999999991</v>
      </c>
      <c r="K1242" s="12">
        <v>87.71</v>
      </c>
      <c r="L1242" s="12">
        <v>81.445000000000007</v>
      </c>
      <c r="M1242" s="12">
        <v>77</v>
      </c>
      <c r="N1242" s="12">
        <v>86.814999999999998</v>
      </c>
      <c r="O1242" s="13">
        <v>86.926874999999995</v>
      </c>
      <c r="P1242" s="17" t="s">
        <v>10</v>
      </c>
      <c r="Q1242" s="14" t="s">
        <v>12</v>
      </c>
      <c r="R1242" s="14" t="s">
        <v>15</v>
      </c>
      <c r="S1242" s="14" t="s">
        <v>17</v>
      </c>
      <c r="T1242" s="14" t="s">
        <v>143</v>
      </c>
    </row>
    <row r="1243" spans="1:20" x14ac:dyDescent="0.3">
      <c r="A1243" s="11">
        <v>44635.563877314817</v>
      </c>
      <c r="B1243" s="11"/>
      <c r="C1243" s="15">
        <v>44635</v>
      </c>
      <c r="D1243" s="16">
        <v>0.56387731481481485</v>
      </c>
      <c r="E1243" s="16"/>
      <c r="F1243" s="13">
        <v>80.073750000000004</v>
      </c>
      <c r="G1243" s="12">
        <v>73.350000000000009</v>
      </c>
      <c r="H1243" s="12">
        <v>74.98</v>
      </c>
      <c r="I1243" s="12">
        <v>84.76</v>
      </c>
      <c r="J1243" s="12">
        <v>77.424999999999997</v>
      </c>
      <c r="K1243" s="12">
        <v>79.87</v>
      </c>
      <c r="L1243" s="12">
        <v>66</v>
      </c>
      <c r="M1243" s="12">
        <v>87.204999999999998</v>
      </c>
      <c r="N1243" s="12">
        <v>97</v>
      </c>
      <c r="O1243" s="13">
        <v>80.073750000000004</v>
      </c>
      <c r="P1243" s="17" t="s">
        <v>10</v>
      </c>
      <c r="Q1243" s="14" t="s">
        <v>12</v>
      </c>
      <c r="R1243" s="14" t="s">
        <v>15</v>
      </c>
      <c r="S1243" s="14" t="s">
        <v>17</v>
      </c>
      <c r="T1243" s="14" t="s">
        <v>143</v>
      </c>
    </row>
    <row r="1244" spans="1:20" x14ac:dyDescent="0.3">
      <c r="A1244" s="11">
        <v>44635.56454861111</v>
      </c>
      <c r="B1244" s="11"/>
      <c r="C1244" s="15">
        <v>44635</v>
      </c>
      <c r="D1244" s="16">
        <v>0.5645486111111111</v>
      </c>
      <c r="E1244" s="16"/>
      <c r="F1244" s="13">
        <v>93.960000000000008</v>
      </c>
      <c r="G1244" s="12">
        <v>86.4</v>
      </c>
      <c r="H1244" s="12">
        <v>88.320000000000007</v>
      </c>
      <c r="I1244" s="12">
        <v>99.84</v>
      </c>
      <c r="J1244" s="12">
        <v>91.199999999999989</v>
      </c>
      <c r="K1244" s="12">
        <v>94.08</v>
      </c>
      <c r="L1244" s="12">
        <v>96</v>
      </c>
      <c r="M1244" s="12">
        <v>102.72</v>
      </c>
      <c r="N1244" s="12">
        <v>93.12</v>
      </c>
      <c r="O1244" s="13">
        <v>93.960000000000008</v>
      </c>
      <c r="P1244" s="17" t="s">
        <v>10</v>
      </c>
      <c r="Q1244" s="14" t="s">
        <v>12</v>
      </c>
      <c r="R1244" s="14" t="s">
        <v>15</v>
      </c>
      <c r="S1244" s="14" t="s">
        <v>17</v>
      </c>
      <c r="T1244" s="14" t="s">
        <v>143</v>
      </c>
    </row>
    <row r="1245" spans="1:20" x14ac:dyDescent="0.3">
      <c r="A1245" s="11">
        <v>44635.564571759256</v>
      </c>
      <c r="B1245" s="11"/>
      <c r="C1245" s="15">
        <v>44635</v>
      </c>
      <c r="D1245" s="16">
        <v>0.56457175925925929</v>
      </c>
      <c r="E1245" s="16"/>
      <c r="F1245" s="13">
        <v>90.39</v>
      </c>
      <c r="G1245" s="12">
        <v>82.8</v>
      </c>
      <c r="H1245" s="12">
        <v>84.64</v>
      </c>
      <c r="I1245" s="12">
        <v>95.68</v>
      </c>
      <c r="J1245" s="12">
        <v>87.399999999999991</v>
      </c>
      <c r="K1245" s="12">
        <v>90.16</v>
      </c>
      <c r="L1245" s="12">
        <v>87</v>
      </c>
      <c r="M1245" s="12">
        <v>98.440000000000012</v>
      </c>
      <c r="N1245" s="12">
        <v>97</v>
      </c>
      <c r="O1245" s="13">
        <v>90.39</v>
      </c>
      <c r="P1245" s="17" t="s">
        <v>10</v>
      </c>
      <c r="Q1245" s="14" t="s">
        <v>12</v>
      </c>
      <c r="R1245" s="14" t="s">
        <v>15</v>
      </c>
      <c r="S1245" s="14" t="s">
        <v>17</v>
      </c>
      <c r="T1245" s="14" t="s">
        <v>143</v>
      </c>
    </row>
    <row r="1246" spans="1:20" x14ac:dyDescent="0.3">
      <c r="A1246" s="11">
        <v>44635.564756944441</v>
      </c>
      <c r="B1246" s="11"/>
      <c r="C1246" s="15">
        <v>44635</v>
      </c>
      <c r="D1246" s="16">
        <v>0.56475694444444446</v>
      </c>
      <c r="E1246" s="16"/>
      <c r="F1246" s="13">
        <v>97.875</v>
      </c>
      <c r="G1246" s="12">
        <v>90</v>
      </c>
      <c r="H1246" s="12">
        <v>92</v>
      </c>
      <c r="I1246" s="12">
        <v>104</v>
      </c>
      <c r="J1246" s="12">
        <v>95</v>
      </c>
      <c r="K1246" s="12">
        <v>98</v>
      </c>
      <c r="L1246" s="12">
        <v>100</v>
      </c>
      <c r="M1246" s="12">
        <v>107</v>
      </c>
      <c r="N1246" s="12">
        <v>97</v>
      </c>
      <c r="O1246" s="13">
        <v>97.875</v>
      </c>
      <c r="P1246" s="17" t="s">
        <v>10</v>
      </c>
      <c r="Q1246" s="14" t="s">
        <v>12</v>
      </c>
      <c r="R1246" s="14" t="s">
        <v>15</v>
      </c>
      <c r="S1246" s="14" t="s">
        <v>17</v>
      </c>
      <c r="T1246" s="14" t="s">
        <v>143</v>
      </c>
    </row>
    <row r="1247" spans="1:20" x14ac:dyDescent="0.3">
      <c r="A1247" s="11">
        <v>44635.565266203703</v>
      </c>
      <c r="B1247" s="11"/>
      <c r="C1247" s="15">
        <v>44635</v>
      </c>
      <c r="D1247" s="16">
        <v>0.56526620370370373</v>
      </c>
      <c r="E1247" s="16"/>
      <c r="F1247" s="13">
        <v>94.811250000000001</v>
      </c>
      <c r="G1247" s="12">
        <v>86.850000000000009</v>
      </c>
      <c r="H1247" s="12">
        <v>88.78</v>
      </c>
      <c r="I1247" s="12">
        <v>100.36</v>
      </c>
      <c r="J1247" s="12">
        <v>91.674999999999997</v>
      </c>
      <c r="K1247" s="12">
        <v>94.57</v>
      </c>
      <c r="L1247" s="12">
        <v>99</v>
      </c>
      <c r="M1247" s="12">
        <v>103.25500000000001</v>
      </c>
      <c r="N1247" s="12">
        <v>94</v>
      </c>
      <c r="O1247" s="13">
        <v>94.811250000000001</v>
      </c>
      <c r="P1247" s="17" t="s">
        <v>10</v>
      </c>
      <c r="Q1247" s="14" t="s">
        <v>12</v>
      </c>
      <c r="R1247" s="14" t="s">
        <v>15</v>
      </c>
      <c r="S1247" s="14" t="s">
        <v>17</v>
      </c>
      <c r="T1247" s="14" t="s">
        <v>143</v>
      </c>
    </row>
    <row r="1248" spans="1:20" x14ac:dyDescent="0.3">
      <c r="A1248" s="11">
        <v>44635.565960648149</v>
      </c>
      <c r="B1248" s="11"/>
      <c r="C1248" s="15">
        <v>44635</v>
      </c>
      <c r="D1248" s="16">
        <v>0.56596064814814817</v>
      </c>
      <c r="E1248" s="16"/>
      <c r="F1248" s="13">
        <v>96.284999999999997</v>
      </c>
      <c r="G1248" s="12">
        <v>88.2</v>
      </c>
      <c r="H1248" s="12">
        <v>90.160000000000011</v>
      </c>
      <c r="I1248" s="12">
        <v>101.92</v>
      </c>
      <c r="J1248" s="12">
        <v>93.1</v>
      </c>
      <c r="K1248" s="12">
        <v>96.039999999999992</v>
      </c>
      <c r="L1248" s="12">
        <v>102</v>
      </c>
      <c r="M1248" s="12">
        <v>104.86</v>
      </c>
      <c r="N1248" s="12">
        <v>94</v>
      </c>
      <c r="O1248" s="13">
        <v>96.284999999999997</v>
      </c>
      <c r="P1248" s="17" t="s">
        <v>10</v>
      </c>
      <c r="Q1248" s="14" t="s">
        <v>12</v>
      </c>
      <c r="R1248" s="14" t="s">
        <v>15</v>
      </c>
      <c r="S1248" s="14" t="s">
        <v>17</v>
      </c>
      <c r="T1248" s="14" t="s">
        <v>143</v>
      </c>
    </row>
    <row r="1249" spans="1:20" x14ac:dyDescent="0.3">
      <c r="A1249" s="11">
        <v>44635.566655092596</v>
      </c>
      <c r="B1249" s="11"/>
      <c r="C1249" s="15">
        <v>44635</v>
      </c>
      <c r="D1249" s="16">
        <v>0.56665509259259261</v>
      </c>
      <c r="E1249" s="16"/>
      <c r="F1249" s="13">
        <v>99.232500000000002</v>
      </c>
      <c r="G1249" s="12">
        <v>90.9</v>
      </c>
      <c r="H1249" s="12">
        <v>92.92</v>
      </c>
      <c r="I1249" s="12">
        <v>105.04</v>
      </c>
      <c r="J1249" s="12">
        <v>95.949999999999989</v>
      </c>
      <c r="K1249" s="12">
        <v>98.98</v>
      </c>
      <c r="L1249" s="12">
        <v>106</v>
      </c>
      <c r="M1249" s="12">
        <v>108.07000000000001</v>
      </c>
      <c r="N1249" s="12">
        <v>96</v>
      </c>
      <c r="O1249" s="13">
        <v>99.232500000000002</v>
      </c>
      <c r="P1249" s="17" t="s">
        <v>10</v>
      </c>
      <c r="Q1249" s="14" t="s">
        <v>12</v>
      </c>
      <c r="R1249" s="14" t="s">
        <v>15</v>
      </c>
      <c r="S1249" s="14" t="s">
        <v>17</v>
      </c>
      <c r="T1249" s="14" t="s">
        <v>143</v>
      </c>
    </row>
    <row r="1250" spans="1:20" x14ac:dyDescent="0.3">
      <c r="A1250" s="11">
        <v>44635.612615740742</v>
      </c>
      <c r="B1250" s="11"/>
      <c r="C1250" s="15">
        <v>44635</v>
      </c>
      <c r="D1250" s="16">
        <v>0.61261574074074077</v>
      </c>
      <c r="E1250" s="16"/>
      <c r="F1250" s="13">
        <v>124.32000000000002</v>
      </c>
      <c r="G1250" s="12">
        <v>115.2</v>
      </c>
      <c r="H1250" s="12">
        <v>117.76</v>
      </c>
      <c r="I1250" s="12">
        <v>133.12</v>
      </c>
      <c r="J1250" s="12">
        <v>121.6</v>
      </c>
      <c r="K1250" s="12">
        <v>125.44</v>
      </c>
      <c r="L1250" s="12">
        <v>116.48</v>
      </c>
      <c r="M1250" s="12">
        <v>136.96</v>
      </c>
      <c r="N1250" s="12">
        <v>128</v>
      </c>
      <c r="O1250" s="13">
        <v>124.32000000000002</v>
      </c>
      <c r="P1250" s="17" t="s">
        <v>138</v>
      </c>
      <c r="Q1250" s="14" t="s">
        <v>12</v>
      </c>
      <c r="R1250" s="14" t="s">
        <v>15</v>
      </c>
      <c r="S1250" s="14" t="s">
        <v>18</v>
      </c>
      <c r="T1250" s="14" t="s">
        <v>143</v>
      </c>
    </row>
    <row r="1251" spans="1:20" x14ac:dyDescent="0.3">
      <c r="A1251" s="11">
        <v>44635.613182870373</v>
      </c>
      <c r="B1251" s="11"/>
      <c r="C1251" s="15">
        <v>44635</v>
      </c>
      <c r="D1251" s="16">
        <v>0.61318287037037034</v>
      </c>
      <c r="E1251" s="16"/>
      <c r="F1251" s="13">
        <v>106.02187499999999</v>
      </c>
      <c r="G1251" s="12">
        <v>117</v>
      </c>
      <c r="H1251" s="12">
        <v>98.9</v>
      </c>
      <c r="I1251" s="12">
        <v>111.8</v>
      </c>
      <c r="J1251" s="12">
        <v>102.125</v>
      </c>
      <c r="K1251" s="12">
        <v>105.35</v>
      </c>
      <c r="L1251" s="12">
        <v>70</v>
      </c>
      <c r="M1251" s="12">
        <v>123</v>
      </c>
      <c r="N1251" s="12">
        <v>120</v>
      </c>
      <c r="O1251" s="13">
        <v>106.02187499999999</v>
      </c>
      <c r="P1251" s="17" t="s">
        <v>138</v>
      </c>
      <c r="Q1251" s="14" t="s">
        <v>12</v>
      </c>
      <c r="R1251" s="14" t="s">
        <v>15</v>
      </c>
      <c r="S1251" s="14" t="s">
        <v>17</v>
      </c>
      <c r="T1251" s="14" t="s">
        <v>143</v>
      </c>
    </row>
    <row r="1252" spans="1:20" x14ac:dyDescent="0.3">
      <c r="A1252" s="11">
        <v>44635.613877314812</v>
      </c>
      <c r="B1252" s="11"/>
      <c r="C1252" s="15">
        <v>44635</v>
      </c>
      <c r="D1252" s="16">
        <v>0.61387731481481478</v>
      </c>
      <c r="E1252" s="16"/>
      <c r="F1252" s="13">
        <v>103.55625000000001</v>
      </c>
      <c r="G1252" s="12">
        <v>116</v>
      </c>
      <c r="H1252" s="12">
        <v>96.600000000000009</v>
      </c>
      <c r="I1252" s="12">
        <v>109.2</v>
      </c>
      <c r="J1252" s="12">
        <v>99.75</v>
      </c>
      <c r="K1252" s="12">
        <v>102.89999999999999</v>
      </c>
      <c r="L1252" s="12">
        <v>67</v>
      </c>
      <c r="M1252" s="12">
        <v>124</v>
      </c>
      <c r="N1252" s="12">
        <v>113</v>
      </c>
      <c r="O1252" s="13">
        <v>103.55625000000001</v>
      </c>
      <c r="P1252" s="17" t="s">
        <v>138</v>
      </c>
      <c r="Q1252" s="14" t="s">
        <v>12</v>
      </c>
      <c r="R1252" s="14" t="s">
        <v>15</v>
      </c>
      <c r="S1252" s="14" t="s">
        <v>17</v>
      </c>
      <c r="T1252" s="14" t="s">
        <v>143</v>
      </c>
    </row>
    <row r="1253" spans="1:20" x14ac:dyDescent="0.3">
      <c r="A1253" s="11">
        <v>44635.614571759259</v>
      </c>
      <c r="B1253" s="11"/>
      <c r="C1253" s="15">
        <v>44635</v>
      </c>
      <c r="D1253" s="16">
        <v>0.61457175925925933</v>
      </c>
      <c r="E1253" s="16"/>
      <c r="F1253" s="13">
        <v>121.22499999999999</v>
      </c>
      <c r="G1253" s="12">
        <v>134</v>
      </c>
      <c r="H1253" s="12">
        <v>114.38666666666667</v>
      </c>
      <c r="I1253" s="12">
        <v>129.30666666666667</v>
      </c>
      <c r="J1253" s="12">
        <v>118.11666666666666</v>
      </c>
      <c r="K1253" s="12">
        <v>121.84666666666666</v>
      </c>
      <c r="L1253" s="12">
        <v>113.14333333333333</v>
      </c>
      <c r="M1253" s="12">
        <v>119</v>
      </c>
      <c r="N1253" s="12">
        <v>120</v>
      </c>
      <c r="O1253" s="13">
        <v>121.22499999999999</v>
      </c>
      <c r="P1253" s="17" t="s">
        <v>138</v>
      </c>
      <c r="Q1253" s="14" t="s">
        <v>12</v>
      </c>
      <c r="R1253" s="14" t="s">
        <v>15</v>
      </c>
      <c r="S1253" s="14" t="s">
        <v>18</v>
      </c>
      <c r="T1253" s="14" t="s">
        <v>143</v>
      </c>
    </row>
    <row r="1254" spans="1:20" x14ac:dyDescent="0.3">
      <c r="A1254" s="11">
        <v>44635.614814814813</v>
      </c>
      <c r="B1254" s="11"/>
      <c r="C1254" s="15">
        <v>44635</v>
      </c>
      <c r="D1254" s="16">
        <v>0.61481481481481481</v>
      </c>
      <c r="E1254" s="16"/>
      <c r="F1254" s="13">
        <v>114.09124999999999</v>
      </c>
      <c r="G1254" s="12">
        <v>107.10000000000001</v>
      </c>
      <c r="H1254" s="12">
        <v>109.48</v>
      </c>
      <c r="I1254" s="12">
        <v>123.76</v>
      </c>
      <c r="J1254" s="12">
        <v>113.05</v>
      </c>
      <c r="K1254" s="12">
        <v>116.62</v>
      </c>
      <c r="L1254" s="12">
        <v>108.29</v>
      </c>
      <c r="M1254" s="12">
        <v>119</v>
      </c>
      <c r="N1254" s="12">
        <v>115.42999999999999</v>
      </c>
      <c r="O1254" s="13">
        <v>114.09124999999999</v>
      </c>
      <c r="P1254" s="17" t="s">
        <v>138</v>
      </c>
      <c r="Q1254" s="14" t="s">
        <v>12</v>
      </c>
      <c r="R1254" s="14" t="s">
        <v>15</v>
      </c>
      <c r="S1254" s="14" t="s">
        <v>17</v>
      </c>
      <c r="T1254" s="14" t="s">
        <v>143</v>
      </c>
    </row>
    <row r="1255" spans="1:20" x14ac:dyDescent="0.3">
      <c r="A1255" s="11">
        <v>44635.61482638889</v>
      </c>
      <c r="B1255" s="11"/>
      <c r="C1255" s="15">
        <v>44635</v>
      </c>
      <c r="D1255" s="16">
        <v>0.61482638888888885</v>
      </c>
      <c r="E1255" s="16"/>
      <c r="F1255" s="13">
        <v>114.6075</v>
      </c>
      <c r="G1255" s="12">
        <v>106.2</v>
      </c>
      <c r="H1255" s="12">
        <v>108.56</v>
      </c>
      <c r="I1255" s="12">
        <v>122.72</v>
      </c>
      <c r="J1255" s="12">
        <v>112.1</v>
      </c>
      <c r="K1255" s="12">
        <v>115.64</v>
      </c>
      <c r="L1255" s="12">
        <v>107.38000000000001</v>
      </c>
      <c r="M1255" s="12">
        <v>126.26</v>
      </c>
      <c r="N1255" s="12">
        <v>118</v>
      </c>
      <c r="O1255" s="13">
        <v>114.6075</v>
      </c>
      <c r="P1255" s="17" t="s">
        <v>138</v>
      </c>
      <c r="Q1255" s="14" t="s">
        <v>12</v>
      </c>
      <c r="R1255" s="14" t="s">
        <v>15</v>
      </c>
      <c r="S1255" s="14" t="s">
        <v>17</v>
      </c>
      <c r="T1255" s="14" t="s">
        <v>143</v>
      </c>
    </row>
    <row r="1256" spans="1:20" x14ac:dyDescent="0.3">
      <c r="A1256" s="11">
        <v>44635.615104166667</v>
      </c>
      <c r="B1256" s="11"/>
      <c r="C1256" s="15">
        <v>44635</v>
      </c>
      <c r="D1256" s="16">
        <v>0.61510416666666667</v>
      </c>
      <c r="E1256" s="16"/>
      <c r="F1256" s="13">
        <v>109.29750000000001</v>
      </c>
      <c r="G1256" s="12">
        <v>102.60000000000001</v>
      </c>
      <c r="H1256" s="12">
        <v>104.88000000000001</v>
      </c>
      <c r="I1256" s="12">
        <v>118.56</v>
      </c>
      <c r="J1256" s="12">
        <v>108.3</v>
      </c>
      <c r="K1256" s="12">
        <v>111.72</v>
      </c>
      <c r="L1256" s="12">
        <v>103.74000000000001</v>
      </c>
      <c r="M1256" s="12">
        <v>114</v>
      </c>
      <c r="N1256" s="12">
        <v>110.58</v>
      </c>
      <c r="O1256" s="13">
        <v>109.29750000000001</v>
      </c>
      <c r="P1256" s="17" t="s">
        <v>138</v>
      </c>
      <c r="Q1256" s="14" t="s">
        <v>12</v>
      </c>
      <c r="R1256" s="14" t="s">
        <v>15</v>
      </c>
      <c r="S1256" s="14" t="s">
        <v>17</v>
      </c>
      <c r="T1256" s="14" t="s">
        <v>143</v>
      </c>
    </row>
    <row r="1257" spans="1:20" x14ac:dyDescent="0.3">
      <c r="A1257" s="11">
        <v>44635.615173611113</v>
      </c>
      <c r="B1257" s="11"/>
      <c r="C1257" s="15">
        <v>44635</v>
      </c>
      <c r="D1257" s="16">
        <v>0.61517361111111113</v>
      </c>
      <c r="E1257" s="16"/>
      <c r="F1257" s="13">
        <v>110.25624999999999</v>
      </c>
      <c r="G1257" s="12">
        <v>103.5</v>
      </c>
      <c r="H1257" s="12">
        <v>105.80000000000001</v>
      </c>
      <c r="I1257" s="12">
        <v>119.60000000000001</v>
      </c>
      <c r="J1257" s="12">
        <v>109.25</v>
      </c>
      <c r="K1257" s="12">
        <v>112.7</v>
      </c>
      <c r="L1257" s="12">
        <v>104.65</v>
      </c>
      <c r="M1257" s="12">
        <v>115</v>
      </c>
      <c r="N1257" s="12">
        <v>111.55</v>
      </c>
      <c r="O1257" s="13">
        <v>110.25624999999999</v>
      </c>
      <c r="P1257" s="17" t="s">
        <v>138</v>
      </c>
      <c r="Q1257" s="14" t="s">
        <v>12</v>
      </c>
      <c r="R1257" s="14" t="s">
        <v>15</v>
      </c>
      <c r="S1257" s="14" t="s">
        <v>17</v>
      </c>
      <c r="T1257" s="14" t="s">
        <v>143</v>
      </c>
    </row>
    <row r="1258" spans="1:20" x14ac:dyDescent="0.3">
      <c r="A1258" s="11">
        <v>44635.615266203706</v>
      </c>
      <c r="B1258" s="11"/>
      <c r="C1258" s="15">
        <v>44635</v>
      </c>
      <c r="D1258" s="16">
        <v>0.61526620370370366</v>
      </c>
      <c r="E1258" s="16"/>
      <c r="F1258" s="13">
        <v>102.8165625</v>
      </c>
      <c r="G1258" s="12">
        <v>128</v>
      </c>
      <c r="H1258" s="12">
        <v>95.910000000000011</v>
      </c>
      <c r="I1258" s="12">
        <v>108.42</v>
      </c>
      <c r="J1258" s="12">
        <v>99.037499999999994</v>
      </c>
      <c r="K1258" s="12">
        <v>102.16499999999999</v>
      </c>
      <c r="L1258" s="12">
        <v>59</v>
      </c>
      <c r="M1258" s="12">
        <v>116</v>
      </c>
      <c r="N1258" s="12">
        <v>114</v>
      </c>
      <c r="O1258" s="13">
        <v>102.8165625</v>
      </c>
      <c r="P1258" s="17" t="s">
        <v>138</v>
      </c>
      <c r="Q1258" s="14" t="s">
        <v>12</v>
      </c>
      <c r="R1258" s="14" t="s">
        <v>15</v>
      </c>
      <c r="S1258" s="14" t="s">
        <v>17</v>
      </c>
      <c r="T1258" s="14" t="s">
        <v>143</v>
      </c>
    </row>
    <row r="1259" spans="1:20" x14ac:dyDescent="0.3">
      <c r="A1259" s="11">
        <v>44635.615335648145</v>
      </c>
      <c r="B1259" s="11"/>
      <c r="C1259" s="15">
        <v>44635</v>
      </c>
      <c r="D1259" s="16">
        <v>0.61533564814814812</v>
      </c>
      <c r="E1259" s="16"/>
      <c r="F1259" s="13">
        <v>110.25624999999999</v>
      </c>
      <c r="G1259" s="12">
        <v>103.5</v>
      </c>
      <c r="H1259" s="12">
        <v>105.80000000000001</v>
      </c>
      <c r="I1259" s="12">
        <v>119.60000000000001</v>
      </c>
      <c r="J1259" s="12">
        <v>109.25</v>
      </c>
      <c r="K1259" s="12">
        <v>112.7</v>
      </c>
      <c r="L1259" s="12">
        <v>104.65</v>
      </c>
      <c r="M1259" s="12">
        <v>115</v>
      </c>
      <c r="N1259" s="12">
        <v>111.55</v>
      </c>
      <c r="O1259" s="13">
        <v>110.25624999999999</v>
      </c>
      <c r="P1259" s="17" t="s">
        <v>138</v>
      </c>
      <c r="Q1259" s="14" t="s">
        <v>12</v>
      </c>
      <c r="R1259" s="14" t="s">
        <v>15</v>
      </c>
      <c r="S1259" s="14" t="s">
        <v>17</v>
      </c>
      <c r="T1259" s="14" t="s">
        <v>143</v>
      </c>
    </row>
    <row r="1260" spans="1:20" x14ac:dyDescent="0.3">
      <c r="A1260" s="11">
        <v>44635.615381944444</v>
      </c>
      <c r="B1260" s="11"/>
      <c r="C1260" s="15">
        <v>44635</v>
      </c>
      <c r="D1260" s="16">
        <v>0.6153819444444445</v>
      </c>
      <c r="E1260" s="16"/>
      <c r="F1260" s="13">
        <v>135.24</v>
      </c>
      <c r="G1260" s="12">
        <v>138</v>
      </c>
      <c r="H1260" s="12">
        <v>126.96000000000001</v>
      </c>
      <c r="I1260" s="12">
        <v>143.52000000000001</v>
      </c>
      <c r="J1260" s="12">
        <v>131.1</v>
      </c>
      <c r="K1260" s="12">
        <v>135.24</v>
      </c>
      <c r="L1260" s="12">
        <v>125.58</v>
      </c>
      <c r="M1260" s="12">
        <v>147.66</v>
      </c>
      <c r="N1260" s="12">
        <v>133.85999999999999</v>
      </c>
      <c r="O1260" s="13">
        <v>135.24</v>
      </c>
      <c r="P1260" s="17" t="s">
        <v>138</v>
      </c>
      <c r="Q1260" s="14" t="s">
        <v>12</v>
      </c>
      <c r="R1260" s="14" t="s">
        <v>15</v>
      </c>
      <c r="S1260" s="14" t="s">
        <v>18</v>
      </c>
      <c r="T1260" s="14" t="s">
        <v>143</v>
      </c>
    </row>
    <row r="1261" spans="1:20" x14ac:dyDescent="0.3">
      <c r="A1261" s="11">
        <v>44635.615451388891</v>
      </c>
      <c r="B1261" s="11"/>
      <c r="C1261" s="15">
        <v>44635</v>
      </c>
      <c r="D1261" s="16">
        <v>0.61545138888888895</v>
      </c>
      <c r="E1261" s="16"/>
      <c r="F1261" s="13">
        <v>105.245</v>
      </c>
      <c r="G1261" s="12">
        <v>97.65</v>
      </c>
      <c r="H1261" s="12">
        <v>99.820000000000007</v>
      </c>
      <c r="I1261" s="12">
        <v>112.84</v>
      </c>
      <c r="J1261" s="12">
        <v>103.07499999999999</v>
      </c>
      <c r="K1261" s="12">
        <v>106.33</v>
      </c>
      <c r="L1261" s="12">
        <v>105</v>
      </c>
      <c r="M1261" s="12">
        <v>112</v>
      </c>
      <c r="N1261" s="12">
        <v>105.24499999999999</v>
      </c>
      <c r="O1261" s="13">
        <v>105.245</v>
      </c>
      <c r="P1261" s="17" t="s">
        <v>138</v>
      </c>
      <c r="Q1261" s="14" t="s">
        <v>12</v>
      </c>
      <c r="R1261" s="14" t="s">
        <v>15</v>
      </c>
      <c r="S1261" s="14" t="s">
        <v>17</v>
      </c>
      <c r="T1261" s="14" t="s">
        <v>143</v>
      </c>
    </row>
    <row r="1262" spans="1:20" x14ac:dyDescent="0.3">
      <c r="A1262" s="11">
        <v>44635.615543981483</v>
      </c>
      <c r="B1262" s="11"/>
      <c r="C1262" s="15">
        <v>44635</v>
      </c>
      <c r="D1262" s="16">
        <v>0.61554398148148148</v>
      </c>
      <c r="E1262" s="16"/>
      <c r="F1262" s="13">
        <v>106.42125</v>
      </c>
      <c r="G1262" s="12">
        <v>99.9</v>
      </c>
      <c r="H1262" s="12">
        <v>102.12</v>
      </c>
      <c r="I1262" s="12">
        <v>115.44</v>
      </c>
      <c r="J1262" s="12">
        <v>105.44999999999999</v>
      </c>
      <c r="K1262" s="12">
        <v>108.78</v>
      </c>
      <c r="L1262" s="12">
        <v>101.01</v>
      </c>
      <c r="M1262" s="12">
        <v>111</v>
      </c>
      <c r="N1262" s="12">
        <v>107.67</v>
      </c>
      <c r="O1262" s="13">
        <v>106.42125</v>
      </c>
      <c r="P1262" s="17" t="s">
        <v>138</v>
      </c>
      <c r="Q1262" s="14" t="s">
        <v>12</v>
      </c>
      <c r="R1262" s="14" t="s">
        <v>15</v>
      </c>
      <c r="S1262" s="14" t="s">
        <v>17</v>
      </c>
      <c r="T1262" s="14" t="s">
        <v>143</v>
      </c>
    </row>
    <row r="1263" spans="1:20" x14ac:dyDescent="0.3">
      <c r="A1263" s="11">
        <v>44635.615717592591</v>
      </c>
      <c r="B1263" s="11"/>
      <c r="C1263" s="15">
        <v>44635</v>
      </c>
      <c r="D1263" s="16">
        <v>0.61571759259259262</v>
      </c>
      <c r="E1263" s="16"/>
      <c r="F1263" s="13">
        <v>108.33875000000002</v>
      </c>
      <c r="G1263" s="12">
        <v>101.7</v>
      </c>
      <c r="H1263" s="12">
        <v>103.96000000000001</v>
      </c>
      <c r="I1263" s="12">
        <v>117.52000000000001</v>
      </c>
      <c r="J1263" s="12">
        <v>107.35</v>
      </c>
      <c r="K1263" s="12">
        <v>110.74</v>
      </c>
      <c r="L1263" s="12">
        <v>102.83</v>
      </c>
      <c r="M1263" s="12">
        <v>113</v>
      </c>
      <c r="N1263" s="12">
        <v>109.61</v>
      </c>
      <c r="O1263" s="13">
        <v>108.33875000000002</v>
      </c>
      <c r="P1263" s="17" t="s">
        <v>138</v>
      </c>
      <c r="Q1263" s="14" t="s">
        <v>12</v>
      </c>
      <c r="R1263" s="14" t="s">
        <v>15</v>
      </c>
      <c r="S1263" s="14" t="s">
        <v>17</v>
      </c>
      <c r="T1263" s="14" t="s">
        <v>143</v>
      </c>
    </row>
    <row r="1264" spans="1:20" x14ac:dyDescent="0.3">
      <c r="A1264" s="11">
        <v>44635.615810185183</v>
      </c>
      <c r="B1264" s="11"/>
      <c r="C1264" s="15">
        <v>44635</v>
      </c>
      <c r="D1264" s="16">
        <v>0.61581018518518515</v>
      </c>
      <c r="E1264" s="16"/>
      <c r="F1264" s="13">
        <v>108.33875000000002</v>
      </c>
      <c r="G1264" s="12">
        <v>101.7</v>
      </c>
      <c r="H1264" s="12">
        <v>103.96000000000001</v>
      </c>
      <c r="I1264" s="12">
        <v>117.52000000000001</v>
      </c>
      <c r="J1264" s="12">
        <v>107.35</v>
      </c>
      <c r="K1264" s="12">
        <v>110.74</v>
      </c>
      <c r="L1264" s="12">
        <v>102.83</v>
      </c>
      <c r="M1264" s="12">
        <v>113</v>
      </c>
      <c r="N1264" s="12">
        <v>109.61</v>
      </c>
      <c r="O1264" s="13">
        <v>108.33875000000002</v>
      </c>
      <c r="P1264" s="17" t="s">
        <v>138</v>
      </c>
      <c r="Q1264" s="14" t="s">
        <v>12</v>
      </c>
      <c r="R1264" s="14" t="s">
        <v>15</v>
      </c>
      <c r="S1264" s="14" t="s">
        <v>17</v>
      </c>
      <c r="T1264" s="14" t="s">
        <v>143</v>
      </c>
    </row>
    <row r="1265" spans="1:20" x14ac:dyDescent="0.3">
      <c r="A1265" s="11">
        <v>44635.615960648145</v>
      </c>
      <c r="B1265" s="11"/>
      <c r="C1265" s="15">
        <v>44635</v>
      </c>
      <c r="D1265" s="16">
        <v>0.61596064814814822</v>
      </c>
      <c r="E1265" s="16"/>
      <c r="F1265" s="13">
        <v>114.89812500000001</v>
      </c>
      <c r="G1265" s="12">
        <v>132</v>
      </c>
      <c r="H1265" s="12">
        <v>107.18</v>
      </c>
      <c r="I1265" s="12">
        <v>121.16000000000001</v>
      </c>
      <c r="J1265" s="12">
        <v>110.675</v>
      </c>
      <c r="K1265" s="12">
        <v>114.17</v>
      </c>
      <c r="L1265" s="12">
        <v>106</v>
      </c>
      <c r="M1265" s="12">
        <v>112</v>
      </c>
      <c r="N1265" s="12">
        <v>116</v>
      </c>
      <c r="O1265" s="13">
        <v>114.89812500000001</v>
      </c>
      <c r="P1265" s="17" t="s">
        <v>138</v>
      </c>
      <c r="Q1265" s="14" t="s">
        <v>12</v>
      </c>
      <c r="R1265" s="14" t="s">
        <v>15</v>
      </c>
      <c r="S1265" s="14" t="s">
        <v>17</v>
      </c>
      <c r="T1265" s="14" t="s">
        <v>143</v>
      </c>
    </row>
    <row r="1266" spans="1:20" x14ac:dyDescent="0.3">
      <c r="A1266" s="11">
        <v>44635.615972222222</v>
      </c>
      <c r="B1266" s="11"/>
      <c r="C1266" s="15">
        <v>44635</v>
      </c>
      <c r="D1266" s="16">
        <v>0.61597222222222225</v>
      </c>
      <c r="E1266" s="16"/>
      <c r="F1266" s="13">
        <v>108.33875000000002</v>
      </c>
      <c r="G1266" s="12">
        <v>101.7</v>
      </c>
      <c r="H1266" s="12">
        <v>103.96000000000001</v>
      </c>
      <c r="I1266" s="12">
        <v>117.52000000000001</v>
      </c>
      <c r="J1266" s="12">
        <v>107.35</v>
      </c>
      <c r="K1266" s="12">
        <v>110.74</v>
      </c>
      <c r="L1266" s="12">
        <v>102.83</v>
      </c>
      <c r="M1266" s="12">
        <v>113</v>
      </c>
      <c r="N1266" s="12">
        <v>109.61</v>
      </c>
      <c r="O1266" s="13">
        <v>108.33875000000002</v>
      </c>
      <c r="P1266" s="17" t="s">
        <v>138</v>
      </c>
      <c r="Q1266" s="14" t="s">
        <v>12</v>
      </c>
      <c r="R1266" s="14" t="s">
        <v>15</v>
      </c>
      <c r="S1266" s="14" t="s">
        <v>17</v>
      </c>
      <c r="T1266" s="14" t="s">
        <v>143</v>
      </c>
    </row>
    <row r="1267" spans="1:20" x14ac:dyDescent="0.3">
      <c r="A1267" s="11">
        <v>44635.616354166668</v>
      </c>
      <c r="B1267" s="11"/>
      <c r="C1267" s="15">
        <v>44635</v>
      </c>
      <c r="D1267" s="16">
        <v>0.61635416666666665</v>
      </c>
      <c r="E1267" s="16"/>
      <c r="F1267" s="13">
        <v>111.215</v>
      </c>
      <c r="G1267" s="12">
        <v>104.4</v>
      </c>
      <c r="H1267" s="12">
        <v>106.72</v>
      </c>
      <c r="I1267" s="12">
        <v>120.64</v>
      </c>
      <c r="J1267" s="12">
        <v>110.19999999999999</v>
      </c>
      <c r="K1267" s="12">
        <v>113.67999999999999</v>
      </c>
      <c r="L1267" s="12">
        <v>105.56</v>
      </c>
      <c r="M1267" s="12">
        <v>116</v>
      </c>
      <c r="N1267" s="12">
        <v>112.52</v>
      </c>
      <c r="O1267" s="13">
        <v>111.215</v>
      </c>
      <c r="P1267" s="17" t="s">
        <v>138</v>
      </c>
      <c r="Q1267" s="14" t="s">
        <v>12</v>
      </c>
      <c r="R1267" s="14" t="s">
        <v>15</v>
      </c>
      <c r="S1267" s="14" t="s">
        <v>17</v>
      </c>
      <c r="T1267" s="14" t="s">
        <v>143</v>
      </c>
    </row>
    <row r="1268" spans="1:20" x14ac:dyDescent="0.3">
      <c r="A1268" s="11">
        <v>44635.616412037038</v>
      </c>
      <c r="B1268" s="11"/>
      <c r="C1268" s="15">
        <v>44635</v>
      </c>
      <c r="D1268" s="16">
        <v>0.61641203703703706</v>
      </c>
      <c r="E1268" s="16"/>
      <c r="F1268" s="13">
        <v>121.52000000000001</v>
      </c>
      <c r="G1268" s="12">
        <v>124</v>
      </c>
      <c r="H1268" s="12">
        <v>114.08</v>
      </c>
      <c r="I1268" s="12">
        <v>128.96</v>
      </c>
      <c r="J1268" s="12">
        <v>117.8</v>
      </c>
      <c r="K1268" s="12">
        <v>121.52</v>
      </c>
      <c r="L1268" s="12">
        <v>112.84</v>
      </c>
      <c r="M1268" s="12">
        <v>132.68</v>
      </c>
      <c r="N1268" s="12">
        <v>120.28</v>
      </c>
      <c r="O1268" s="13">
        <v>121.52000000000001</v>
      </c>
      <c r="P1268" s="17" t="s">
        <v>138</v>
      </c>
      <c r="Q1268" s="14" t="s">
        <v>12</v>
      </c>
      <c r="R1268" s="14" t="s">
        <v>15</v>
      </c>
      <c r="S1268" s="14" t="s">
        <v>18</v>
      </c>
      <c r="T1268" s="14" t="s">
        <v>143</v>
      </c>
    </row>
    <row r="1269" spans="1:20" x14ac:dyDescent="0.3">
      <c r="A1269" s="11">
        <v>44635.61645833333</v>
      </c>
      <c r="B1269" s="11"/>
      <c r="C1269" s="15">
        <v>44635</v>
      </c>
      <c r="D1269" s="16">
        <v>0.61645833333333333</v>
      </c>
      <c r="E1269" s="16"/>
      <c r="F1269" s="13">
        <v>111.215</v>
      </c>
      <c r="G1269" s="12">
        <v>104.4</v>
      </c>
      <c r="H1269" s="12">
        <v>106.72</v>
      </c>
      <c r="I1269" s="12">
        <v>120.64</v>
      </c>
      <c r="J1269" s="12">
        <v>110.19999999999999</v>
      </c>
      <c r="K1269" s="12">
        <v>113.67999999999999</v>
      </c>
      <c r="L1269" s="12">
        <v>105.56</v>
      </c>
      <c r="M1269" s="12">
        <v>116</v>
      </c>
      <c r="N1269" s="12">
        <v>112.52</v>
      </c>
      <c r="O1269" s="13">
        <v>111.215</v>
      </c>
      <c r="P1269" s="17" t="s">
        <v>138</v>
      </c>
      <c r="Q1269" s="14" t="s">
        <v>12</v>
      </c>
      <c r="R1269" s="14" t="s">
        <v>15</v>
      </c>
      <c r="S1269" s="14" t="s">
        <v>17</v>
      </c>
      <c r="T1269" s="14" t="s">
        <v>143</v>
      </c>
    </row>
    <row r="1270" spans="1:20" x14ac:dyDescent="0.3">
      <c r="A1270" s="11">
        <v>44635.616655092592</v>
      </c>
      <c r="B1270" s="11"/>
      <c r="C1270" s="15">
        <v>44635</v>
      </c>
      <c r="D1270" s="16">
        <v>0.61665509259259255</v>
      </c>
      <c r="E1270" s="16"/>
      <c r="F1270" s="13">
        <v>114.15843749999999</v>
      </c>
      <c r="G1270" s="12">
        <v>123</v>
      </c>
      <c r="H1270" s="12">
        <v>106.49000000000001</v>
      </c>
      <c r="I1270" s="12">
        <v>120.38000000000001</v>
      </c>
      <c r="J1270" s="12">
        <v>109.96249999999999</v>
      </c>
      <c r="K1270" s="12">
        <v>113.435</v>
      </c>
      <c r="L1270" s="12">
        <v>109</v>
      </c>
      <c r="M1270" s="12">
        <v>115</v>
      </c>
      <c r="N1270" s="12">
        <v>116</v>
      </c>
      <c r="O1270" s="13">
        <v>114.15843749999999</v>
      </c>
      <c r="P1270" s="17" t="s">
        <v>138</v>
      </c>
      <c r="Q1270" s="14" t="s">
        <v>12</v>
      </c>
      <c r="R1270" s="14" t="s">
        <v>15</v>
      </c>
      <c r="S1270" s="14" t="s">
        <v>17</v>
      </c>
      <c r="T1270" s="14" t="s">
        <v>143</v>
      </c>
    </row>
    <row r="1271" spans="1:20" x14ac:dyDescent="0.3">
      <c r="A1271" s="11">
        <v>44635.616678240738</v>
      </c>
      <c r="B1271" s="11"/>
      <c r="C1271" s="15">
        <v>44635</v>
      </c>
      <c r="D1271" s="16">
        <v>0.61667824074074074</v>
      </c>
      <c r="E1271" s="16"/>
      <c r="F1271" s="13">
        <v>117.60000000000001</v>
      </c>
      <c r="G1271" s="12">
        <v>120</v>
      </c>
      <c r="H1271" s="12">
        <v>110.4</v>
      </c>
      <c r="I1271" s="12">
        <v>124.80000000000001</v>
      </c>
      <c r="J1271" s="12">
        <v>114</v>
      </c>
      <c r="K1271" s="12">
        <v>117.6</v>
      </c>
      <c r="L1271" s="12">
        <v>109.2</v>
      </c>
      <c r="M1271" s="12">
        <v>128.4</v>
      </c>
      <c r="N1271" s="12">
        <v>116.39999999999999</v>
      </c>
      <c r="O1271" s="13">
        <v>117.60000000000001</v>
      </c>
      <c r="P1271" s="17" t="s">
        <v>138</v>
      </c>
      <c r="Q1271" s="14" t="s">
        <v>12</v>
      </c>
      <c r="R1271" s="14" t="s">
        <v>15</v>
      </c>
      <c r="S1271" s="14" t="s">
        <v>17</v>
      </c>
      <c r="T1271" s="14" t="s">
        <v>143</v>
      </c>
    </row>
    <row r="1272" spans="1:20" x14ac:dyDescent="0.3">
      <c r="A1272" s="11">
        <v>44635.616828703707</v>
      </c>
      <c r="B1272" s="11"/>
      <c r="C1272" s="15">
        <v>44635</v>
      </c>
      <c r="D1272" s="16">
        <v>0.61682870370370368</v>
      </c>
      <c r="E1272" s="16"/>
      <c r="F1272" s="13">
        <v>119.55999999999999</v>
      </c>
      <c r="G1272" s="12">
        <v>122</v>
      </c>
      <c r="H1272" s="12">
        <v>112.24000000000001</v>
      </c>
      <c r="I1272" s="12">
        <v>126.88000000000001</v>
      </c>
      <c r="J1272" s="12">
        <v>115.89999999999999</v>
      </c>
      <c r="K1272" s="12">
        <v>119.56</v>
      </c>
      <c r="L1272" s="12">
        <v>111.02000000000001</v>
      </c>
      <c r="M1272" s="12">
        <v>130.54000000000002</v>
      </c>
      <c r="N1272" s="12">
        <v>118.34</v>
      </c>
      <c r="O1272" s="13">
        <v>119.55999999999999</v>
      </c>
      <c r="P1272" s="17" t="s">
        <v>138</v>
      </c>
      <c r="Q1272" s="14" t="s">
        <v>12</v>
      </c>
      <c r="R1272" s="14" t="s">
        <v>15</v>
      </c>
      <c r="S1272" s="14" t="s">
        <v>17</v>
      </c>
      <c r="T1272" s="14" t="s">
        <v>143</v>
      </c>
    </row>
    <row r="1273" spans="1:20" x14ac:dyDescent="0.3">
      <c r="A1273" s="11">
        <v>44635.616886574076</v>
      </c>
      <c r="B1273" s="11"/>
      <c r="C1273" s="15">
        <v>44635</v>
      </c>
      <c r="D1273" s="16">
        <v>0.6168865740740741</v>
      </c>
      <c r="E1273" s="16"/>
      <c r="F1273" s="13">
        <v>108.64125</v>
      </c>
      <c r="G1273" s="12">
        <v>99.9</v>
      </c>
      <c r="H1273" s="12">
        <v>102.12</v>
      </c>
      <c r="I1273" s="12">
        <v>115.44</v>
      </c>
      <c r="J1273" s="12">
        <v>105.44999999999999</v>
      </c>
      <c r="K1273" s="12">
        <v>108.78</v>
      </c>
      <c r="L1273" s="12">
        <v>111</v>
      </c>
      <c r="M1273" s="12">
        <v>118.77000000000001</v>
      </c>
      <c r="N1273" s="12">
        <v>107.67</v>
      </c>
      <c r="O1273" s="13">
        <v>108.64125</v>
      </c>
      <c r="P1273" s="17" t="s">
        <v>138</v>
      </c>
      <c r="Q1273" s="14" t="s">
        <v>12</v>
      </c>
      <c r="R1273" s="14" t="s">
        <v>15</v>
      </c>
      <c r="S1273" s="14" t="s">
        <v>17</v>
      </c>
      <c r="T1273" s="14" t="s">
        <v>143</v>
      </c>
    </row>
    <row r="1274" spans="1:20" x14ac:dyDescent="0.3">
      <c r="A1274" s="11">
        <v>44635.617037037038</v>
      </c>
      <c r="B1274" s="11"/>
      <c r="C1274" s="15">
        <v>44635</v>
      </c>
      <c r="D1274" s="16">
        <v>0.61703703703703705</v>
      </c>
      <c r="E1274" s="16"/>
      <c r="F1274" s="13">
        <v>121.52000000000001</v>
      </c>
      <c r="G1274" s="12">
        <v>124</v>
      </c>
      <c r="H1274" s="12">
        <v>114.08</v>
      </c>
      <c r="I1274" s="12">
        <v>128.96</v>
      </c>
      <c r="J1274" s="12">
        <v>117.8</v>
      </c>
      <c r="K1274" s="12">
        <v>121.52</v>
      </c>
      <c r="L1274" s="12">
        <v>112.84</v>
      </c>
      <c r="M1274" s="12">
        <v>132.68</v>
      </c>
      <c r="N1274" s="12">
        <v>120.28</v>
      </c>
      <c r="O1274" s="13">
        <v>121.52000000000001</v>
      </c>
      <c r="P1274" s="17" t="s">
        <v>138</v>
      </c>
      <c r="Q1274" s="14" t="s">
        <v>12</v>
      </c>
      <c r="R1274" s="14" t="s">
        <v>15</v>
      </c>
      <c r="S1274" s="14" t="s">
        <v>18</v>
      </c>
      <c r="T1274" s="14" t="s">
        <v>143</v>
      </c>
    </row>
    <row r="1275" spans="1:20" x14ac:dyDescent="0.3">
      <c r="A1275" s="11">
        <v>44635.617349537039</v>
      </c>
      <c r="B1275" s="11"/>
      <c r="C1275" s="15">
        <v>44635</v>
      </c>
      <c r="D1275" s="16">
        <v>0.6173495370370371</v>
      </c>
      <c r="E1275" s="16"/>
      <c r="F1275" s="13">
        <v>113.6653125</v>
      </c>
      <c r="G1275" s="12">
        <v>123</v>
      </c>
      <c r="H1275" s="12">
        <v>106.03</v>
      </c>
      <c r="I1275" s="12">
        <v>119.86</v>
      </c>
      <c r="J1275" s="12">
        <v>109.4875</v>
      </c>
      <c r="K1275" s="12">
        <v>112.94499999999999</v>
      </c>
      <c r="L1275" s="12">
        <v>107</v>
      </c>
      <c r="M1275" s="12">
        <v>118</v>
      </c>
      <c r="N1275" s="12">
        <v>113</v>
      </c>
      <c r="O1275" s="13">
        <v>113.6653125</v>
      </c>
      <c r="P1275" s="17" t="s">
        <v>138</v>
      </c>
      <c r="Q1275" s="14" t="s">
        <v>12</v>
      </c>
      <c r="R1275" s="14" t="s">
        <v>15</v>
      </c>
      <c r="S1275" s="14" t="s">
        <v>17</v>
      </c>
      <c r="T1275" s="14" t="s">
        <v>143</v>
      </c>
    </row>
    <row r="1276" spans="1:20" x14ac:dyDescent="0.3">
      <c r="A1276" s="11">
        <v>44635.618043981478</v>
      </c>
      <c r="B1276" s="11"/>
      <c r="C1276" s="15">
        <v>44635</v>
      </c>
      <c r="D1276" s="16">
        <v>0.61804398148148143</v>
      </c>
      <c r="E1276" s="16"/>
      <c r="F1276" s="13">
        <v>120.815625</v>
      </c>
      <c r="G1276" s="12">
        <v>129</v>
      </c>
      <c r="H1276" s="12">
        <v>112.7</v>
      </c>
      <c r="I1276" s="12">
        <v>127.4</v>
      </c>
      <c r="J1276" s="12">
        <v>116.375</v>
      </c>
      <c r="K1276" s="12">
        <v>120.05</v>
      </c>
      <c r="L1276" s="12">
        <v>126</v>
      </c>
      <c r="M1276" s="12">
        <v>120</v>
      </c>
      <c r="N1276" s="12">
        <v>115</v>
      </c>
      <c r="O1276" s="13">
        <v>120.815625</v>
      </c>
      <c r="P1276" s="17" t="s">
        <v>138</v>
      </c>
      <c r="Q1276" s="14" t="s">
        <v>12</v>
      </c>
      <c r="R1276" s="14" t="s">
        <v>15</v>
      </c>
      <c r="S1276" s="14" t="s">
        <v>18</v>
      </c>
      <c r="T1276" s="14" t="s">
        <v>143</v>
      </c>
    </row>
    <row r="1277" spans="1:20" x14ac:dyDescent="0.3">
      <c r="A1277" s="11">
        <v>44635.618703703702</v>
      </c>
      <c r="B1277" s="11"/>
      <c r="C1277" s="15">
        <v>44635</v>
      </c>
      <c r="D1277" s="16">
        <v>0.61870370370370364</v>
      </c>
      <c r="E1277" s="16"/>
      <c r="F1277" s="13">
        <v>108.33875000000002</v>
      </c>
      <c r="G1277" s="12">
        <v>101.7</v>
      </c>
      <c r="H1277" s="12">
        <v>103.96000000000001</v>
      </c>
      <c r="I1277" s="12">
        <v>117.52000000000001</v>
      </c>
      <c r="J1277" s="12">
        <v>107.35</v>
      </c>
      <c r="K1277" s="12">
        <v>110.74</v>
      </c>
      <c r="L1277" s="12">
        <v>102.83</v>
      </c>
      <c r="M1277" s="12">
        <v>113</v>
      </c>
      <c r="N1277" s="12">
        <v>109.61</v>
      </c>
      <c r="O1277" s="13">
        <v>108.33875000000002</v>
      </c>
      <c r="P1277" s="17" t="s">
        <v>138</v>
      </c>
      <c r="Q1277" s="14" t="s">
        <v>12</v>
      </c>
      <c r="R1277" s="14" t="s">
        <v>15</v>
      </c>
      <c r="S1277" s="14" t="s">
        <v>17</v>
      </c>
      <c r="T1277" s="14" t="s">
        <v>143</v>
      </c>
    </row>
    <row r="1278" spans="1:20" x14ac:dyDescent="0.3">
      <c r="A1278" s="11">
        <v>44635.618738425925</v>
      </c>
      <c r="B1278" s="11"/>
      <c r="C1278" s="15">
        <v>44635</v>
      </c>
      <c r="D1278" s="16">
        <v>0.61873842592592598</v>
      </c>
      <c r="E1278" s="16"/>
      <c r="F1278" s="13">
        <v>118.35000000000001</v>
      </c>
      <c r="G1278" s="12">
        <v>128</v>
      </c>
      <c r="H1278" s="12">
        <v>110.4</v>
      </c>
      <c r="I1278" s="12">
        <v>124.80000000000001</v>
      </c>
      <c r="J1278" s="12">
        <v>114</v>
      </c>
      <c r="K1278" s="12">
        <v>117.6</v>
      </c>
      <c r="L1278" s="12">
        <v>124</v>
      </c>
      <c r="M1278" s="12">
        <v>111</v>
      </c>
      <c r="N1278" s="12">
        <v>117</v>
      </c>
      <c r="O1278" s="13">
        <v>118.35000000000001</v>
      </c>
      <c r="P1278" s="17" t="s">
        <v>138</v>
      </c>
      <c r="Q1278" s="14" t="s">
        <v>12</v>
      </c>
      <c r="R1278" s="14" t="s">
        <v>15</v>
      </c>
      <c r="S1278" s="14" t="s">
        <v>17</v>
      </c>
      <c r="T1278" s="14" t="s">
        <v>143</v>
      </c>
    </row>
    <row r="1279" spans="1:20" x14ac:dyDescent="0.3">
      <c r="A1279" s="11">
        <v>44635.61917824074</v>
      </c>
      <c r="B1279" s="11"/>
      <c r="C1279" s="15">
        <v>44635</v>
      </c>
      <c r="D1279" s="16">
        <v>0.61917824074074079</v>
      </c>
      <c r="E1279" s="16"/>
      <c r="F1279" s="13">
        <v>126.42</v>
      </c>
      <c r="G1279" s="12">
        <v>129</v>
      </c>
      <c r="H1279" s="12">
        <v>118.68</v>
      </c>
      <c r="I1279" s="12">
        <v>134.16</v>
      </c>
      <c r="J1279" s="12">
        <v>122.55</v>
      </c>
      <c r="K1279" s="12">
        <v>126.42</v>
      </c>
      <c r="L1279" s="12">
        <v>117.39</v>
      </c>
      <c r="M1279" s="12">
        <v>138.03</v>
      </c>
      <c r="N1279" s="12">
        <v>125.13</v>
      </c>
      <c r="O1279" s="13">
        <v>126.42</v>
      </c>
      <c r="P1279" s="17" t="s">
        <v>138</v>
      </c>
      <c r="Q1279" s="14" t="s">
        <v>12</v>
      </c>
      <c r="R1279" s="14" t="s">
        <v>15</v>
      </c>
      <c r="S1279" s="14" t="s">
        <v>18</v>
      </c>
      <c r="T1279" s="14" t="s">
        <v>143</v>
      </c>
    </row>
    <row r="1280" spans="1:20" x14ac:dyDescent="0.3">
      <c r="A1280" s="11">
        <v>44635.619432870371</v>
      </c>
      <c r="B1280" s="11"/>
      <c r="C1280" s="15">
        <v>44635</v>
      </c>
      <c r="D1280" s="16">
        <v>0.61943287037037031</v>
      </c>
      <c r="E1280" s="16"/>
      <c r="F1280" s="13">
        <v>116.1309375</v>
      </c>
      <c r="G1280" s="12">
        <v>128</v>
      </c>
      <c r="H1280" s="12">
        <v>108.33</v>
      </c>
      <c r="I1280" s="12">
        <v>122.46000000000001</v>
      </c>
      <c r="J1280" s="12">
        <v>111.8625</v>
      </c>
      <c r="K1280" s="12">
        <v>115.395</v>
      </c>
      <c r="L1280" s="12">
        <v>124</v>
      </c>
      <c r="M1280" s="12">
        <v>109</v>
      </c>
      <c r="N1280" s="12">
        <v>110</v>
      </c>
      <c r="O1280" s="13">
        <v>116.1309375</v>
      </c>
      <c r="P1280" s="17" t="s">
        <v>138</v>
      </c>
      <c r="Q1280" s="14" t="s">
        <v>12</v>
      </c>
      <c r="R1280" s="14" t="s">
        <v>15</v>
      </c>
      <c r="S1280" s="14" t="s">
        <v>17</v>
      </c>
      <c r="T1280" s="14" t="s">
        <v>143</v>
      </c>
    </row>
    <row r="1281" spans="1:20" x14ac:dyDescent="0.3">
      <c r="A1281" s="11">
        <v>44635.619699074072</v>
      </c>
      <c r="B1281" s="11"/>
      <c r="C1281" s="15">
        <v>44635</v>
      </c>
      <c r="D1281" s="16">
        <v>0.6196990740740741</v>
      </c>
      <c r="E1281" s="16"/>
      <c r="F1281" s="13">
        <v>108.33875000000002</v>
      </c>
      <c r="G1281" s="12">
        <v>101.7</v>
      </c>
      <c r="H1281" s="12">
        <v>103.96000000000001</v>
      </c>
      <c r="I1281" s="12">
        <v>117.52000000000001</v>
      </c>
      <c r="J1281" s="12">
        <v>107.35</v>
      </c>
      <c r="K1281" s="12">
        <v>110.74</v>
      </c>
      <c r="L1281" s="12">
        <v>102.83</v>
      </c>
      <c r="M1281" s="12">
        <v>113</v>
      </c>
      <c r="N1281" s="12">
        <v>109.61</v>
      </c>
      <c r="O1281" s="13">
        <v>108.33875000000002</v>
      </c>
      <c r="P1281" s="17" t="s">
        <v>138</v>
      </c>
      <c r="Q1281" s="14" t="s">
        <v>12</v>
      </c>
      <c r="R1281" s="14" t="s">
        <v>15</v>
      </c>
      <c r="S1281" s="14" t="s">
        <v>17</v>
      </c>
      <c r="T1281" s="14" t="s">
        <v>143</v>
      </c>
    </row>
    <row r="1282" spans="1:20" x14ac:dyDescent="0.3">
      <c r="A1282" s="11">
        <v>44635.620127314818</v>
      </c>
      <c r="B1282" s="11"/>
      <c r="C1282" s="15">
        <v>44635</v>
      </c>
      <c r="D1282" s="16">
        <v>0.62012731481481487</v>
      </c>
      <c r="E1282" s="16"/>
      <c r="F1282" s="13">
        <v>116.3775</v>
      </c>
      <c r="G1282" s="12">
        <v>130</v>
      </c>
      <c r="H1282" s="12">
        <v>108.56</v>
      </c>
      <c r="I1282" s="12">
        <v>122.72</v>
      </c>
      <c r="J1282" s="12">
        <v>112.1</v>
      </c>
      <c r="K1282" s="12">
        <v>115.64</v>
      </c>
      <c r="L1282" s="12">
        <v>123</v>
      </c>
      <c r="M1282" s="12">
        <v>114</v>
      </c>
      <c r="N1282" s="12">
        <v>105</v>
      </c>
      <c r="O1282" s="13">
        <v>116.3775</v>
      </c>
      <c r="P1282" s="17" t="s">
        <v>138</v>
      </c>
      <c r="Q1282" s="14" t="s">
        <v>12</v>
      </c>
      <c r="R1282" s="14" t="s">
        <v>15</v>
      </c>
      <c r="S1282" s="14" t="s">
        <v>17</v>
      </c>
      <c r="T1282" s="14" t="s">
        <v>143</v>
      </c>
    </row>
    <row r="1283" spans="1:20" x14ac:dyDescent="0.3">
      <c r="A1283" s="11">
        <v>44635.620509259257</v>
      </c>
      <c r="B1283" s="11"/>
      <c r="C1283" s="15">
        <v>44635</v>
      </c>
      <c r="D1283" s="16">
        <v>0.62050925925925926</v>
      </c>
      <c r="E1283" s="16"/>
      <c r="F1283" s="13">
        <v>124.46000000000001</v>
      </c>
      <c r="G1283" s="12">
        <v>127</v>
      </c>
      <c r="H1283" s="12">
        <v>116.84</v>
      </c>
      <c r="I1283" s="12">
        <v>132.08000000000001</v>
      </c>
      <c r="J1283" s="12">
        <v>120.64999999999999</v>
      </c>
      <c r="K1283" s="12">
        <v>124.46</v>
      </c>
      <c r="L1283" s="12">
        <v>115.57000000000001</v>
      </c>
      <c r="M1283" s="12">
        <v>135.89000000000001</v>
      </c>
      <c r="N1283" s="12">
        <v>123.19</v>
      </c>
      <c r="O1283" s="13">
        <v>124.46000000000001</v>
      </c>
      <c r="P1283" s="17" t="s">
        <v>138</v>
      </c>
      <c r="Q1283" s="14" t="s">
        <v>12</v>
      </c>
      <c r="R1283" s="14" t="s">
        <v>15</v>
      </c>
      <c r="S1283" s="14" t="s">
        <v>18</v>
      </c>
      <c r="T1283" s="14" t="s">
        <v>143</v>
      </c>
    </row>
    <row r="1284" spans="1:20" x14ac:dyDescent="0.3">
      <c r="A1284" s="11">
        <v>44635.620821759258</v>
      </c>
      <c r="B1284" s="11"/>
      <c r="C1284" s="15">
        <v>44635</v>
      </c>
      <c r="D1284" s="16">
        <v>0.6208217592592592</v>
      </c>
      <c r="E1284" s="16"/>
      <c r="F1284" s="13">
        <v>114.6515625</v>
      </c>
      <c r="G1284" s="12">
        <v>126</v>
      </c>
      <c r="H1284" s="12">
        <v>106.95</v>
      </c>
      <c r="I1284" s="12">
        <v>120.9</v>
      </c>
      <c r="J1284" s="12">
        <v>110.4375</v>
      </c>
      <c r="K1284" s="12">
        <v>113.925</v>
      </c>
      <c r="L1284" s="12">
        <v>122</v>
      </c>
      <c r="M1284" s="12">
        <v>114</v>
      </c>
      <c r="N1284" s="12">
        <v>103</v>
      </c>
      <c r="O1284" s="13">
        <v>114.6515625</v>
      </c>
      <c r="P1284" s="17" t="s">
        <v>138</v>
      </c>
      <c r="Q1284" s="14" t="s">
        <v>12</v>
      </c>
      <c r="R1284" s="14" t="s">
        <v>15</v>
      </c>
      <c r="S1284" s="14" t="s">
        <v>17</v>
      </c>
      <c r="T1284" s="14" t="s">
        <v>143</v>
      </c>
    </row>
    <row r="1285" spans="1:20" x14ac:dyDescent="0.3">
      <c r="A1285" s="11">
        <v>44635.621030092596</v>
      </c>
      <c r="B1285" s="11"/>
      <c r="C1285" s="15">
        <v>44635</v>
      </c>
      <c r="D1285" s="16">
        <v>0.62103009259259256</v>
      </c>
      <c r="E1285" s="16"/>
      <c r="F1285" s="13">
        <v>121.52000000000001</v>
      </c>
      <c r="G1285" s="12">
        <v>124</v>
      </c>
      <c r="H1285" s="12">
        <v>114.08</v>
      </c>
      <c r="I1285" s="12">
        <v>128.96</v>
      </c>
      <c r="J1285" s="12">
        <v>117.8</v>
      </c>
      <c r="K1285" s="12">
        <v>121.52</v>
      </c>
      <c r="L1285" s="12">
        <v>112.84</v>
      </c>
      <c r="M1285" s="12">
        <v>132.68</v>
      </c>
      <c r="N1285" s="12">
        <v>120.28</v>
      </c>
      <c r="O1285" s="13">
        <v>121.52000000000001</v>
      </c>
      <c r="P1285" s="17" t="s">
        <v>138</v>
      </c>
      <c r="Q1285" s="14" t="s">
        <v>12</v>
      </c>
      <c r="R1285" s="14" t="s">
        <v>15</v>
      </c>
      <c r="S1285" s="14" t="s">
        <v>18</v>
      </c>
      <c r="T1285" s="14" t="s">
        <v>143</v>
      </c>
    </row>
    <row r="1286" spans="1:20" x14ac:dyDescent="0.3">
      <c r="A1286" s="11">
        <v>44635.621400462966</v>
      </c>
      <c r="B1286" s="11"/>
      <c r="C1286" s="15">
        <v>44635</v>
      </c>
      <c r="D1286" s="16">
        <v>0.62140046296296292</v>
      </c>
      <c r="E1286" s="16"/>
      <c r="F1286" s="13">
        <v>121.52000000000001</v>
      </c>
      <c r="G1286" s="12">
        <v>124</v>
      </c>
      <c r="H1286" s="12">
        <v>114.08</v>
      </c>
      <c r="I1286" s="12">
        <v>128.96</v>
      </c>
      <c r="J1286" s="12">
        <v>117.8</v>
      </c>
      <c r="K1286" s="12">
        <v>121.52</v>
      </c>
      <c r="L1286" s="12">
        <v>112.84</v>
      </c>
      <c r="M1286" s="12">
        <v>132.68</v>
      </c>
      <c r="N1286" s="12">
        <v>120.28</v>
      </c>
      <c r="O1286" s="13">
        <v>121.52000000000001</v>
      </c>
      <c r="P1286" s="17" t="s">
        <v>138</v>
      </c>
      <c r="Q1286" s="14" t="s">
        <v>12</v>
      </c>
      <c r="R1286" s="14" t="s">
        <v>15</v>
      </c>
      <c r="S1286" s="14" t="s">
        <v>18</v>
      </c>
      <c r="T1286" s="14" t="s">
        <v>143</v>
      </c>
    </row>
    <row r="1287" spans="1:20" x14ac:dyDescent="0.3">
      <c r="A1287" s="11">
        <v>44635.621516203704</v>
      </c>
      <c r="B1287" s="11"/>
      <c r="C1287" s="15">
        <v>44635</v>
      </c>
      <c r="D1287" s="16">
        <v>0.62151620370370375</v>
      </c>
      <c r="E1287" s="16"/>
      <c r="F1287" s="13">
        <v>117.9</v>
      </c>
      <c r="G1287" s="12">
        <v>123</v>
      </c>
      <c r="H1287" s="12">
        <v>110.4</v>
      </c>
      <c r="I1287" s="12">
        <v>124.80000000000001</v>
      </c>
      <c r="J1287" s="12">
        <v>114</v>
      </c>
      <c r="K1287" s="12">
        <v>117.6</v>
      </c>
      <c r="L1287" s="12">
        <v>122</v>
      </c>
      <c r="M1287" s="12">
        <v>115</v>
      </c>
      <c r="N1287" s="12">
        <v>116.39999999999999</v>
      </c>
      <c r="O1287" s="13">
        <v>117.9</v>
      </c>
      <c r="P1287" s="17" t="s">
        <v>138</v>
      </c>
      <c r="Q1287" s="14" t="s">
        <v>12</v>
      </c>
      <c r="R1287" s="14" t="s">
        <v>15</v>
      </c>
      <c r="S1287" s="14" t="s">
        <v>17</v>
      </c>
      <c r="T1287" s="14" t="s">
        <v>143</v>
      </c>
    </row>
    <row r="1288" spans="1:20" x14ac:dyDescent="0.3">
      <c r="A1288" s="11">
        <v>44635.621770833335</v>
      </c>
      <c r="B1288" s="11"/>
      <c r="C1288" s="15">
        <v>44635</v>
      </c>
      <c r="D1288" s="16">
        <v>0.62177083333333327</v>
      </c>
      <c r="E1288" s="16"/>
      <c r="F1288" s="13">
        <v>118.58</v>
      </c>
      <c r="G1288" s="12">
        <v>121</v>
      </c>
      <c r="H1288" s="12">
        <v>111.32000000000001</v>
      </c>
      <c r="I1288" s="12">
        <v>125.84</v>
      </c>
      <c r="J1288" s="12">
        <v>114.94999999999999</v>
      </c>
      <c r="K1288" s="12">
        <v>118.58</v>
      </c>
      <c r="L1288" s="12">
        <v>110.11</v>
      </c>
      <c r="M1288" s="12">
        <v>129.47</v>
      </c>
      <c r="N1288" s="12">
        <v>117.36999999999999</v>
      </c>
      <c r="O1288" s="13">
        <v>118.58</v>
      </c>
      <c r="P1288" s="17" t="s">
        <v>138</v>
      </c>
      <c r="Q1288" s="14" t="s">
        <v>12</v>
      </c>
      <c r="R1288" s="14" t="s">
        <v>15</v>
      </c>
      <c r="S1288" s="14" t="s">
        <v>17</v>
      </c>
      <c r="T1288" s="14" t="s">
        <v>143</v>
      </c>
    </row>
    <row r="1289" spans="1:20" x14ac:dyDescent="0.3">
      <c r="A1289" s="11">
        <v>44635.622210648151</v>
      </c>
      <c r="B1289" s="11"/>
      <c r="C1289" s="15">
        <v>44635</v>
      </c>
      <c r="D1289" s="16">
        <v>0.62221064814814808</v>
      </c>
      <c r="E1289" s="16"/>
      <c r="F1289" s="13">
        <v>113.17218749999999</v>
      </c>
      <c r="G1289" s="12">
        <v>121</v>
      </c>
      <c r="H1289" s="12">
        <v>105.57000000000001</v>
      </c>
      <c r="I1289" s="12">
        <v>119.34</v>
      </c>
      <c r="J1289" s="12">
        <v>109.01249999999999</v>
      </c>
      <c r="K1289" s="12">
        <v>112.455</v>
      </c>
      <c r="L1289" s="12">
        <v>124</v>
      </c>
      <c r="M1289" s="12">
        <v>117</v>
      </c>
      <c r="N1289" s="12">
        <v>97</v>
      </c>
      <c r="O1289" s="13">
        <v>113.17218749999999</v>
      </c>
      <c r="P1289" s="17" t="s">
        <v>138</v>
      </c>
      <c r="Q1289" s="14" t="s">
        <v>12</v>
      </c>
      <c r="R1289" s="14" t="s">
        <v>15</v>
      </c>
      <c r="S1289" s="14" t="s">
        <v>17</v>
      </c>
      <c r="T1289" s="14" t="s">
        <v>143</v>
      </c>
    </row>
    <row r="1290" spans="1:20" x14ac:dyDescent="0.3">
      <c r="A1290" s="11">
        <v>44635.622534722221</v>
      </c>
      <c r="B1290" s="11"/>
      <c r="C1290" s="15">
        <v>44635</v>
      </c>
      <c r="D1290" s="16">
        <v>0.62253472222222228</v>
      </c>
      <c r="E1290" s="16"/>
      <c r="F1290" s="13">
        <v>117.60000000000001</v>
      </c>
      <c r="G1290" s="12">
        <v>120</v>
      </c>
      <c r="H1290" s="12">
        <v>110.4</v>
      </c>
      <c r="I1290" s="12">
        <v>124.80000000000001</v>
      </c>
      <c r="J1290" s="12">
        <v>114</v>
      </c>
      <c r="K1290" s="12">
        <v>117.6</v>
      </c>
      <c r="L1290" s="12">
        <v>109.2</v>
      </c>
      <c r="M1290" s="12">
        <v>128.4</v>
      </c>
      <c r="N1290" s="12">
        <v>116.39999999999999</v>
      </c>
      <c r="O1290" s="13">
        <v>117.60000000000001</v>
      </c>
      <c r="P1290" s="17" t="s">
        <v>138</v>
      </c>
      <c r="Q1290" s="14" t="s">
        <v>12</v>
      </c>
      <c r="R1290" s="14" t="s">
        <v>15</v>
      </c>
      <c r="S1290" s="14" t="s">
        <v>17</v>
      </c>
      <c r="T1290" s="14" t="s">
        <v>143</v>
      </c>
    </row>
    <row r="1291" spans="1:20" x14ac:dyDescent="0.3">
      <c r="A1291" s="11">
        <v>44635.622812499998</v>
      </c>
      <c r="B1291" s="11"/>
      <c r="C1291" s="15">
        <v>44635</v>
      </c>
      <c r="D1291" s="16">
        <v>0.62281249999999999</v>
      </c>
      <c r="E1291" s="16"/>
      <c r="F1291" s="13">
        <v>117.60000000000001</v>
      </c>
      <c r="G1291" s="12">
        <v>120</v>
      </c>
      <c r="H1291" s="12">
        <v>110.4</v>
      </c>
      <c r="I1291" s="12">
        <v>124.80000000000001</v>
      </c>
      <c r="J1291" s="12">
        <v>114</v>
      </c>
      <c r="K1291" s="12">
        <v>117.6</v>
      </c>
      <c r="L1291" s="12">
        <v>109.2</v>
      </c>
      <c r="M1291" s="12">
        <v>128.4</v>
      </c>
      <c r="N1291" s="12">
        <v>116.39999999999999</v>
      </c>
      <c r="O1291" s="13">
        <v>117.60000000000001</v>
      </c>
      <c r="P1291" s="17" t="s">
        <v>138</v>
      </c>
      <c r="Q1291" s="14" t="s">
        <v>12</v>
      </c>
      <c r="R1291" s="14" t="s">
        <v>15</v>
      </c>
      <c r="S1291" s="14" t="s">
        <v>17</v>
      </c>
      <c r="T1291" s="14" t="s">
        <v>143</v>
      </c>
    </row>
    <row r="1292" spans="1:20" x14ac:dyDescent="0.3">
      <c r="A1292" s="11">
        <v>44635.62290509259</v>
      </c>
      <c r="B1292" s="11"/>
      <c r="C1292" s="15">
        <v>44635</v>
      </c>
      <c r="D1292" s="16">
        <v>0.62290509259259264</v>
      </c>
      <c r="E1292" s="16"/>
      <c r="F1292" s="13">
        <v>108.73541666666667</v>
      </c>
      <c r="G1292" s="12">
        <v>100.5</v>
      </c>
      <c r="H1292" s="12">
        <v>102.73333333333335</v>
      </c>
      <c r="I1292" s="12">
        <v>116.13333333333334</v>
      </c>
      <c r="J1292" s="12">
        <v>106.08333333333333</v>
      </c>
      <c r="K1292" s="12">
        <v>109.43333333333334</v>
      </c>
      <c r="L1292" s="12">
        <v>119</v>
      </c>
      <c r="M1292" s="12">
        <v>110</v>
      </c>
      <c r="N1292" s="12">
        <v>106</v>
      </c>
      <c r="O1292" s="13">
        <v>108.73541666666667</v>
      </c>
      <c r="P1292" s="17" t="s">
        <v>138</v>
      </c>
      <c r="Q1292" s="14" t="s">
        <v>12</v>
      </c>
      <c r="R1292" s="14" t="s">
        <v>15</v>
      </c>
      <c r="S1292" s="14" t="s">
        <v>17</v>
      </c>
      <c r="T1292" s="14" t="s">
        <v>143</v>
      </c>
    </row>
    <row r="1293" spans="1:20" x14ac:dyDescent="0.3">
      <c r="A1293" s="11">
        <v>44635.623043981483</v>
      </c>
      <c r="B1293" s="11"/>
      <c r="C1293" s="15">
        <v>44635</v>
      </c>
      <c r="D1293" s="16">
        <v>0.62304398148148155</v>
      </c>
      <c r="E1293" s="16"/>
      <c r="F1293" s="13">
        <v>117.60000000000001</v>
      </c>
      <c r="G1293" s="12">
        <v>120</v>
      </c>
      <c r="H1293" s="12">
        <v>110.4</v>
      </c>
      <c r="I1293" s="12">
        <v>124.80000000000001</v>
      </c>
      <c r="J1293" s="12">
        <v>114</v>
      </c>
      <c r="K1293" s="12">
        <v>117.6</v>
      </c>
      <c r="L1293" s="12">
        <v>109.2</v>
      </c>
      <c r="M1293" s="12">
        <v>128.4</v>
      </c>
      <c r="N1293" s="12">
        <v>116.39999999999999</v>
      </c>
      <c r="O1293" s="13">
        <v>117.60000000000001</v>
      </c>
      <c r="P1293" s="17" t="s">
        <v>138</v>
      </c>
      <c r="Q1293" s="14" t="s">
        <v>12</v>
      </c>
      <c r="R1293" s="14" t="s">
        <v>15</v>
      </c>
      <c r="S1293" s="14" t="s">
        <v>17</v>
      </c>
      <c r="T1293" s="14" t="s">
        <v>143</v>
      </c>
    </row>
    <row r="1294" spans="1:20" x14ac:dyDescent="0.3">
      <c r="A1294" s="11">
        <v>44635.623287037037</v>
      </c>
      <c r="B1294" s="11"/>
      <c r="C1294" s="15">
        <v>44635</v>
      </c>
      <c r="D1294" s="16">
        <v>0.62328703703703703</v>
      </c>
      <c r="E1294" s="16"/>
      <c r="F1294" s="13">
        <v>116.62</v>
      </c>
      <c r="G1294" s="12">
        <v>119</v>
      </c>
      <c r="H1294" s="12">
        <v>109.48</v>
      </c>
      <c r="I1294" s="12">
        <v>123.76</v>
      </c>
      <c r="J1294" s="12">
        <v>113.05</v>
      </c>
      <c r="K1294" s="12">
        <v>116.62</v>
      </c>
      <c r="L1294" s="12">
        <v>108.29</v>
      </c>
      <c r="M1294" s="12">
        <v>127.33000000000001</v>
      </c>
      <c r="N1294" s="12">
        <v>115.42999999999999</v>
      </c>
      <c r="O1294" s="13">
        <v>116.62</v>
      </c>
      <c r="P1294" s="17" t="s">
        <v>138</v>
      </c>
      <c r="Q1294" s="14" t="s">
        <v>12</v>
      </c>
      <c r="R1294" s="14" t="s">
        <v>15</v>
      </c>
      <c r="S1294" s="14" t="s">
        <v>17</v>
      </c>
      <c r="T1294" s="14" t="s">
        <v>143</v>
      </c>
    </row>
    <row r="1295" spans="1:20" x14ac:dyDescent="0.3">
      <c r="A1295" s="11">
        <v>44635.623449074075</v>
      </c>
      <c r="B1295" s="11"/>
      <c r="C1295" s="15">
        <v>44635</v>
      </c>
      <c r="D1295" s="16">
        <v>0.62344907407407402</v>
      </c>
      <c r="E1295" s="16"/>
      <c r="F1295" s="13">
        <v>116.62</v>
      </c>
      <c r="G1295" s="12">
        <v>119</v>
      </c>
      <c r="H1295" s="12">
        <v>109.48</v>
      </c>
      <c r="I1295" s="12">
        <v>123.76</v>
      </c>
      <c r="J1295" s="12">
        <v>113.05</v>
      </c>
      <c r="K1295" s="12">
        <v>116.62</v>
      </c>
      <c r="L1295" s="12">
        <v>108.29</v>
      </c>
      <c r="M1295" s="12">
        <v>127.33000000000001</v>
      </c>
      <c r="N1295" s="12">
        <v>115.42999999999999</v>
      </c>
      <c r="O1295" s="13">
        <v>116.62</v>
      </c>
      <c r="P1295" s="17" t="s">
        <v>138</v>
      </c>
      <c r="Q1295" s="14" t="s">
        <v>12</v>
      </c>
      <c r="R1295" s="14" t="s">
        <v>15</v>
      </c>
      <c r="S1295" s="14" t="s">
        <v>17</v>
      </c>
      <c r="T1295" s="14" t="s">
        <v>143</v>
      </c>
    </row>
    <row r="1296" spans="1:20" x14ac:dyDescent="0.3">
      <c r="A1296" s="11">
        <v>44635.623530092591</v>
      </c>
      <c r="B1296" s="11"/>
      <c r="C1296" s="15">
        <v>44635</v>
      </c>
      <c r="D1296" s="16">
        <v>0.62353009259259262</v>
      </c>
      <c r="E1296" s="16"/>
      <c r="F1296" s="13">
        <v>110.25624999999999</v>
      </c>
      <c r="G1296" s="12">
        <v>103.5</v>
      </c>
      <c r="H1296" s="12">
        <v>105.80000000000001</v>
      </c>
      <c r="I1296" s="12">
        <v>119.60000000000001</v>
      </c>
      <c r="J1296" s="12">
        <v>109.25</v>
      </c>
      <c r="K1296" s="12">
        <v>112.7</v>
      </c>
      <c r="L1296" s="12">
        <v>104.65</v>
      </c>
      <c r="M1296" s="12">
        <v>115</v>
      </c>
      <c r="N1296" s="12">
        <v>111.55</v>
      </c>
      <c r="O1296" s="13">
        <v>110.25624999999999</v>
      </c>
      <c r="P1296" s="17" t="s">
        <v>138</v>
      </c>
      <c r="Q1296" s="14" t="s">
        <v>12</v>
      </c>
      <c r="R1296" s="14" t="s">
        <v>15</v>
      </c>
      <c r="S1296" s="14" t="s">
        <v>17</v>
      </c>
      <c r="T1296" s="14" t="s">
        <v>143</v>
      </c>
    </row>
    <row r="1297" spans="1:20" x14ac:dyDescent="0.3">
      <c r="A1297" s="11">
        <v>44635.623599537037</v>
      </c>
      <c r="B1297" s="11"/>
      <c r="C1297" s="15">
        <v>44635</v>
      </c>
      <c r="D1297" s="16">
        <v>0.62359953703703697</v>
      </c>
      <c r="E1297" s="16"/>
      <c r="F1297" s="13">
        <v>111.00750000000001</v>
      </c>
      <c r="G1297" s="12">
        <v>102.60000000000001</v>
      </c>
      <c r="H1297" s="12">
        <v>104.88000000000001</v>
      </c>
      <c r="I1297" s="12">
        <v>118.56</v>
      </c>
      <c r="J1297" s="12">
        <v>108.3</v>
      </c>
      <c r="K1297" s="12">
        <v>111.72</v>
      </c>
      <c r="L1297" s="12">
        <v>123</v>
      </c>
      <c r="M1297" s="12">
        <v>112</v>
      </c>
      <c r="N1297" s="12">
        <v>107</v>
      </c>
      <c r="O1297" s="13">
        <v>111.00750000000001</v>
      </c>
      <c r="P1297" s="17" t="s">
        <v>138</v>
      </c>
      <c r="Q1297" s="14" t="s">
        <v>12</v>
      </c>
      <c r="R1297" s="14" t="s">
        <v>15</v>
      </c>
      <c r="S1297" s="14" t="s">
        <v>17</v>
      </c>
      <c r="T1297" s="14" t="s">
        <v>143</v>
      </c>
    </row>
    <row r="1298" spans="1:20" x14ac:dyDescent="0.3">
      <c r="A1298" s="11">
        <v>44635.623854166668</v>
      </c>
      <c r="B1298" s="11"/>
      <c r="C1298" s="15">
        <v>44635</v>
      </c>
      <c r="D1298" s="16">
        <v>0.62385416666666671</v>
      </c>
      <c r="E1298" s="16"/>
      <c r="F1298" s="13">
        <v>119.55999999999999</v>
      </c>
      <c r="G1298" s="12">
        <v>122</v>
      </c>
      <c r="H1298" s="12">
        <v>112.24000000000001</v>
      </c>
      <c r="I1298" s="12">
        <v>126.88000000000001</v>
      </c>
      <c r="J1298" s="12">
        <v>115.89999999999999</v>
      </c>
      <c r="K1298" s="12">
        <v>119.56</v>
      </c>
      <c r="L1298" s="12">
        <v>111.02000000000001</v>
      </c>
      <c r="M1298" s="12">
        <v>130.54000000000002</v>
      </c>
      <c r="N1298" s="12">
        <v>118.34</v>
      </c>
      <c r="O1298" s="13">
        <v>119.55999999999999</v>
      </c>
      <c r="P1298" s="17" t="s">
        <v>138</v>
      </c>
      <c r="Q1298" s="14" t="s">
        <v>12</v>
      </c>
      <c r="R1298" s="14" t="s">
        <v>15</v>
      </c>
      <c r="S1298" s="14" t="s">
        <v>17</v>
      </c>
      <c r="T1298" s="14" t="s">
        <v>143</v>
      </c>
    </row>
    <row r="1299" spans="1:20" x14ac:dyDescent="0.3">
      <c r="A1299" s="11">
        <v>44635.62400462963</v>
      </c>
      <c r="B1299" s="11"/>
      <c r="C1299" s="15">
        <v>44635</v>
      </c>
      <c r="D1299" s="16">
        <v>0.62400462962962966</v>
      </c>
      <c r="E1299" s="16"/>
      <c r="F1299" s="13">
        <v>117.60000000000001</v>
      </c>
      <c r="G1299" s="12">
        <v>120</v>
      </c>
      <c r="H1299" s="12">
        <v>110.4</v>
      </c>
      <c r="I1299" s="12">
        <v>124.80000000000001</v>
      </c>
      <c r="J1299" s="12">
        <v>114</v>
      </c>
      <c r="K1299" s="12">
        <v>117.6</v>
      </c>
      <c r="L1299" s="12">
        <v>109.2</v>
      </c>
      <c r="M1299" s="12">
        <v>128.4</v>
      </c>
      <c r="N1299" s="12">
        <v>116.39999999999999</v>
      </c>
      <c r="O1299" s="13">
        <v>117.60000000000001</v>
      </c>
      <c r="P1299" s="17" t="s">
        <v>138</v>
      </c>
      <c r="Q1299" s="14" t="s">
        <v>12</v>
      </c>
      <c r="R1299" s="14" t="s">
        <v>15</v>
      </c>
      <c r="S1299" s="14" t="s">
        <v>17</v>
      </c>
      <c r="T1299" s="14" t="s">
        <v>143</v>
      </c>
    </row>
    <row r="1300" spans="1:20" x14ac:dyDescent="0.3">
      <c r="A1300" s="11">
        <v>44635.624293981484</v>
      </c>
      <c r="B1300" s="11"/>
      <c r="C1300" s="15">
        <v>44635</v>
      </c>
      <c r="D1300" s="16">
        <v>0.62429398148148152</v>
      </c>
      <c r="E1300" s="16"/>
      <c r="F1300" s="13">
        <v>109.38458333333332</v>
      </c>
      <c r="G1300" s="12">
        <v>101.1</v>
      </c>
      <c r="H1300" s="12">
        <v>103.34666666666666</v>
      </c>
      <c r="I1300" s="12">
        <v>116.82666666666667</v>
      </c>
      <c r="J1300" s="12">
        <v>106.71666666666665</v>
      </c>
      <c r="K1300" s="12">
        <v>110.08666666666666</v>
      </c>
      <c r="L1300" s="12">
        <v>117</v>
      </c>
      <c r="M1300" s="12">
        <v>114</v>
      </c>
      <c r="N1300" s="12">
        <v>106</v>
      </c>
      <c r="O1300" s="13">
        <v>109.38458333333332</v>
      </c>
      <c r="P1300" s="17" t="s">
        <v>138</v>
      </c>
      <c r="Q1300" s="14" t="s">
        <v>12</v>
      </c>
      <c r="R1300" s="14" t="s">
        <v>15</v>
      </c>
      <c r="S1300" s="14" t="s">
        <v>17</v>
      </c>
      <c r="T1300" s="14" t="s">
        <v>143</v>
      </c>
    </row>
    <row r="1301" spans="1:20" x14ac:dyDescent="0.3">
      <c r="A1301" s="11">
        <v>44635.624340277776</v>
      </c>
      <c r="B1301" s="11"/>
      <c r="C1301" s="15">
        <v>44635</v>
      </c>
      <c r="D1301" s="16">
        <v>0.62434027777777779</v>
      </c>
      <c r="E1301" s="16"/>
      <c r="F1301" s="13">
        <v>116.62</v>
      </c>
      <c r="G1301" s="12">
        <v>119</v>
      </c>
      <c r="H1301" s="12">
        <v>109.48</v>
      </c>
      <c r="I1301" s="12">
        <v>123.76</v>
      </c>
      <c r="J1301" s="12">
        <v>113.05</v>
      </c>
      <c r="K1301" s="12">
        <v>116.62</v>
      </c>
      <c r="L1301" s="12">
        <v>108.29</v>
      </c>
      <c r="M1301" s="12">
        <v>127.33000000000001</v>
      </c>
      <c r="N1301" s="12">
        <v>115.42999999999999</v>
      </c>
      <c r="O1301" s="13">
        <v>116.62</v>
      </c>
      <c r="P1301" s="17" t="s">
        <v>138</v>
      </c>
      <c r="Q1301" s="14" t="s">
        <v>12</v>
      </c>
      <c r="R1301" s="14" t="s">
        <v>15</v>
      </c>
      <c r="S1301" s="14" t="s">
        <v>17</v>
      </c>
      <c r="T1301" s="14" t="s">
        <v>143</v>
      </c>
    </row>
    <row r="1302" spans="1:20" x14ac:dyDescent="0.3">
      <c r="A1302" s="11">
        <v>44635.624456018515</v>
      </c>
      <c r="B1302" s="11"/>
      <c r="C1302" s="15">
        <v>44635</v>
      </c>
      <c r="D1302" s="16">
        <v>0.62445601851851851</v>
      </c>
      <c r="E1302" s="16"/>
      <c r="F1302" s="13">
        <v>115.64</v>
      </c>
      <c r="G1302" s="12">
        <v>118</v>
      </c>
      <c r="H1302" s="12">
        <v>108.56</v>
      </c>
      <c r="I1302" s="12">
        <v>122.72</v>
      </c>
      <c r="J1302" s="12">
        <v>112.1</v>
      </c>
      <c r="K1302" s="12">
        <v>115.64</v>
      </c>
      <c r="L1302" s="12">
        <v>107.38000000000001</v>
      </c>
      <c r="M1302" s="12">
        <v>126.26</v>
      </c>
      <c r="N1302" s="12">
        <v>114.46</v>
      </c>
      <c r="O1302" s="13">
        <v>115.64</v>
      </c>
      <c r="P1302" s="17" t="s">
        <v>138</v>
      </c>
      <c r="Q1302" s="14" t="s">
        <v>12</v>
      </c>
      <c r="R1302" s="14" t="s">
        <v>15</v>
      </c>
      <c r="S1302" s="14" t="s">
        <v>17</v>
      </c>
      <c r="T1302" s="14" t="s">
        <v>143</v>
      </c>
    </row>
    <row r="1303" spans="1:20" x14ac:dyDescent="0.3">
      <c r="A1303" s="11">
        <v>44635.624594907407</v>
      </c>
      <c r="B1303" s="11"/>
      <c r="C1303" s="15">
        <v>44635</v>
      </c>
      <c r="D1303" s="16">
        <v>0.62459490740740742</v>
      </c>
      <c r="E1303" s="16"/>
      <c r="F1303" s="13">
        <v>111.72000000000001</v>
      </c>
      <c r="G1303" s="12">
        <v>114</v>
      </c>
      <c r="H1303" s="12">
        <v>104.88000000000001</v>
      </c>
      <c r="I1303" s="12">
        <v>118.56</v>
      </c>
      <c r="J1303" s="12">
        <v>108.3</v>
      </c>
      <c r="K1303" s="12">
        <v>111.72</v>
      </c>
      <c r="L1303" s="12">
        <v>103.74000000000001</v>
      </c>
      <c r="M1303" s="12">
        <v>121.98</v>
      </c>
      <c r="N1303" s="12">
        <v>110.58</v>
      </c>
      <c r="O1303" s="13">
        <v>111.72000000000001</v>
      </c>
      <c r="P1303" s="17" t="s">
        <v>138</v>
      </c>
      <c r="Q1303" s="14" t="s">
        <v>12</v>
      </c>
      <c r="R1303" s="14" t="s">
        <v>15</v>
      </c>
      <c r="S1303" s="14" t="s">
        <v>17</v>
      </c>
      <c r="T1303" s="14" t="s">
        <v>143</v>
      </c>
    </row>
    <row r="1304" spans="1:20" x14ac:dyDescent="0.3">
      <c r="A1304" s="11">
        <v>44635.624930555554</v>
      </c>
      <c r="B1304" s="11"/>
      <c r="C1304" s="15">
        <v>44635</v>
      </c>
      <c r="D1304" s="16">
        <v>0.62493055555555554</v>
      </c>
      <c r="E1304" s="16"/>
      <c r="F1304" s="13">
        <v>112.69999999999999</v>
      </c>
      <c r="G1304" s="12">
        <v>115</v>
      </c>
      <c r="H1304" s="12">
        <v>105.80000000000001</v>
      </c>
      <c r="I1304" s="12">
        <v>119.60000000000001</v>
      </c>
      <c r="J1304" s="12">
        <v>109.25</v>
      </c>
      <c r="K1304" s="12">
        <v>112.7</v>
      </c>
      <c r="L1304" s="12">
        <v>104.65</v>
      </c>
      <c r="M1304" s="12">
        <v>123.05000000000001</v>
      </c>
      <c r="N1304" s="12">
        <v>111.55</v>
      </c>
      <c r="O1304" s="13">
        <v>112.69999999999999</v>
      </c>
      <c r="P1304" s="17" t="s">
        <v>138</v>
      </c>
      <c r="Q1304" s="14" t="s">
        <v>12</v>
      </c>
      <c r="R1304" s="14" t="s">
        <v>15</v>
      </c>
      <c r="S1304" s="14" t="s">
        <v>17</v>
      </c>
      <c r="T1304" s="14" t="s">
        <v>143</v>
      </c>
    </row>
    <row r="1305" spans="1:20" x14ac:dyDescent="0.3">
      <c r="A1305" s="11">
        <v>44635.624988425923</v>
      </c>
      <c r="B1305" s="11"/>
      <c r="C1305" s="15">
        <v>44635</v>
      </c>
      <c r="D1305" s="16">
        <v>0.62498842592592596</v>
      </c>
      <c r="E1305" s="16"/>
      <c r="F1305" s="13">
        <v>108.73541666666667</v>
      </c>
      <c r="G1305" s="12">
        <v>100.5</v>
      </c>
      <c r="H1305" s="12">
        <v>102.73333333333335</v>
      </c>
      <c r="I1305" s="12">
        <v>116.13333333333334</v>
      </c>
      <c r="J1305" s="12">
        <v>106.08333333333333</v>
      </c>
      <c r="K1305" s="12">
        <v>109.43333333333334</v>
      </c>
      <c r="L1305" s="12">
        <v>119</v>
      </c>
      <c r="M1305" s="12">
        <v>110</v>
      </c>
      <c r="N1305" s="12">
        <v>106</v>
      </c>
      <c r="O1305" s="13">
        <v>108.73541666666667</v>
      </c>
      <c r="P1305" s="17" t="s">
        <v>138</v>
      </c>
      <c r="Q1305" s="14" t="s">
        <v>12</v>
      </c>
      <c r="R1305" s="14" t="s">
        <v>15</v>
      </c>
      <c r="S1305" s="14" t="s">
        <v>17</v>
      </c>
      <c r="T1305" s="14" t="s">
        <v>143</v>
      </c>
    </row>
    <row r="1306" spans="1:20" x14ac:dyDescent="0.3">
      <c r="A1306" s="11">
        <v>44635.625196759262</v>
      </c>
      <c r="B1306" s="11"/>
      <c r="C1306" s="15">
        <v>44635</v>
      </c>
      <c r="D1306" s="16">
        <v>0.62519675925925922</v>
      </c>
      <c r="E1306" s="16"/>
      <c r="F1306" s="13">
        <v>110.74000000000001</v>
      </c>
      <c r="G1306" s="12">
        <v>113</v>
      </c>
      <c r="H1306" s="12">
        <v>103.96000000000001</v>
      </c>
      <c r="I1306" s="12">
        <v>117.52000000000001</v>
      </c>
      <c r="J1306" s="12">
        <v>107.35</v>
      </c>
      <c r="K1306" s="12">
        <v>110.74</v>
      </c>
      <c r="L1306" s="12">
        <v>102.83</v>
      </c>
      <c r="M1306" s="12">
        <v>120.91000000000001</v>
      </c>
      <c r="N1306" s="12">
        <v>109.61</v>
      </c>
      <c r="O1306" s="13">
        <v>110.74000000000001</v>
      </c>
      <c r="P1306" s="17" t="s">
        <v>138</v>
      </c>
      <c r="Q1306" s="14" t="s">
        <v>12</v>
      </c>
      <c r="R1306" s="14" t="s">
        <v>15</v>
      </c>
      <c r="S1306" s="14" t="s">
        <v>17</v>
      </c>
      <c r="T1306" s="14" t="s">
        <v>143</v>
      </c>
    </row>
    <row r="1307" spans="1:20" x14ac:dyDescent="0.3">
      <c r="A1307" s="11">
        <v>44635.625578703701</v>
      </c>
      <c r="B1307" s="11"/>
      <c r="C1307" s="15">
        <v>44635</v>
      </c>
      <c r="D1307" s="16">
        <v>0.62557870370370372</v>
      </c>
      <c r="E1307" s="16"/>
      <c r="F1307" s="13">
        <v>124.46000000000001</v>
      </c>
      <c r="G1307" s="12">
        <v>127</v>
      </c>
      <c r="H1307" s="12">
        <v>116.84</v>
      </c>
      <c r="I1307" s="12">
        <v>132.08000000000001</v>
      </c>
      <c r="J1307" s="12">
        <v>120.64999999999999</v>
      </c>
      <c r="K1307" s="12">
        <v>124.46</v>
      </c>
      <c r="L1307" s="12">
        <v>115.57000000000001</v>
      </c>
      <c r="M1307" s="12">
        <v>135.89000000000001</v>
      </c>
      <c r="N1307" s="12">
        <v>123.19</v>
      </c>
      <c r="O1307" s="13">
        <v>124.46000000000001</v>
      </c>
      <c r="P1307" s="17" t="s">
        <v>138</v>
      </c>
      <c r="Q1307" s="14" t="s">
        <v>12</v>
      </c>
      <c r="R1307" s="14" t="s">
        <v>15</v>
      </c>
      <c r="S1307" s="14" t="s">
        <v>18</v>
      </c>
      <c r="T1307" s="14" t="s">
        <v>143</v>
      </c>
    </row>
    <row r="1308" spans="1:20" x14ac:dyDescent="0.3">
      <c r="A1308" s="11">
        <v>44635.62568287037</v>
      </c>
      <c r="B1308" s="11"/>
      <c r="C1308" s="15">
        <v>44635</v>
      </c>
      <c r="D1308" s="16">
        <v>0.6256828703703704</v>
      </c>
      <c r="E1308" s="16"/>
      <c r="F1308" s="13">
        <v>106.60125000000001</v>
      </c>
      <c r="G1308" s="12">
        <v>97.65</v>
      </c>
      <c r="H1308" s="12">
        <v>99.820000000000007</v>
      </c>
      <c r="I1308" s="12">
        <v>112.84</v>
      </c>
      <c r="J1308" s="12">
        <v>103.07499999999999</v>
      </c>
      <c r="K1308" s="12">
        <v>106.33</v>
      </c>
      <c r="L1308" s="12">
        <v>117</v>
      </c>
      <c r="M1308" s="12">
        <v>116.09500000000001</v>
      </c>
      <c r="N1308" s="12">
        <v>100</v>
      </c>
      <c r="O1308" s="13">
        <v>106.60125000000001</v>
      </c>
      <c r="P1308" s="17" t="s">
        <v>138</v>
      </c>
      <c r="Q1308" s="14" t="s">
        <v>12</v>
      </c>
      <c r="R1308" s="14" t="s">
        <v>15</v>
      </c>
      <c r="S1308" s="14" t="s">
        <v>17</v>
      </c>
      <c r="T1308" s="14" t="s">
        <v>143</v>
      </c>
    </row>
    <row r="1309" spans="1:20" x14ac:dyDescent="0.3">
      <c r="A1309" s="11">
        <v>44635.625891203701</v>
      </c>
      <c r="B1309" s="11"/>
      <c r="C1309" s="15">
        <v>44635</v>
      </c>
      <c r="D1309" s="16">
        <v>0.62589120370370377</v>
      </c>
      <c r="E1309" s="16"/>
      <c r="F1309" s="13">
        <v>121.52000000000001</v>
      </c>
      <c r="G1309" s="12">
        <v>124</v>
      </c>
      <c r="H1309" s="12">
        <v>114.08</v>
      </c>
      <c r="I1309" s="12">
        <v>128.96</v>
      </c>
      <c r="J1309" s="12">
        <v>117.8</v>
      </c>
      <c r="K1309" s="12">
        <v>121.52</v>
      </c>
      <c r="L1309" s="12">
        <v>112.84</v>
      </c>
      <c r="M1309" s="12">
        <v>132.68</v>
      </c>
      <c r="N1309" s="12">
        <v>120.28</v>
      </c>
      <c r="O1309" s="13">
        <v>121.52000000000001</v>
      </c>
      <c r="P1309" s="17" t="s">
        <v>138</v>
      </c>
      <c r="Q1309" s="14" t="s">
        <v>12</v>
      </c>
      <c r="R1309" s="14" t="s">
        <v>15</v>
      </c>
      <c r="S1309" s="14" t="s">
        <v>18</v>
      </c>
      <c r="T1309" s="14" t="s">
        <v>143</v>
      </c>
    </row>
    <row r="1310" spans="1:20" x14ac:dyDescent="0.3">
      <c r="A1310" s="11">
        <v>44635.626331018517</v>
      </c>
      <c r="B1310" s="11"/>
      <c r="C1310" s="15">
        <v>44635</v>
      </c>
      <c r="D1310" s="16">
        <v>0.62633101851851858</v>
      </c>
      <c r="E1310" s="16"/>
      <c r="F1310" s="13">
        <v>123.48</v>
      </c>
      <c r="G1310" s="12">
        <v>126</v>
      </c>
      <c r="H1310" s="12">
        <v>115.92</v>
      </c>
      <c r="I1310" s="12">
        <v>131.04</v>
      </c>
      <c r="J1310" s="12">
        <v>119.69999999999999</v>
      </c>
      <c r="K1310" s="12">
        <v>123.48</v>
      </c>
      <c r="L1310" s="12">
        <v>114.66000000000001</v>
      </c>
      <c r="M1310" s="12">
        <v>134.82000000000002</v>
      </c>
      <c r="N1310" s="12">
        <v>122.22</v>
      </c>
      <c r="O1310" s="13">
        <v>123.48</v>
      </c>
      <c r="P1310" s="17" t="s">
        <v>138</v>
      </c>
      <c r="Q1310" s="14" t="s">
        <v>12</v>
      </c>
      <c r="R1310" s="14" t="s">
        <v>15</v>
      </c>
      <c r="S1310" s="14" t="s">
        <v>18</v>
      </c>
      <c r="T1310" s="14" t="s">
        <v>143</v>
      </c>
    </row>
    <row r="1311" spans="1:20" x14ac:dyDescent="0.3">
      <c r="A1311" s="11">
        <v>44635.626377314817</v>
      </c>
      <c r="B1311" s="11"/>
      <c r="C1311" s="15">
        <v>44635</v>
      </c>
      <c r="D1311" s="16">
        <v>0.62637731481481485</v>
      </c>
      <c r="E1311" s="16"/>
      <c r="F1311" s="13">
        <v>103.95</v>
      </c>
      <c r="G1311" s="12">
        <v>97.2</v>
      </c>
      <c r="H1311" s="12">
        <v>99.36</v>
      </c>
      <c r="I1311" s="12">
        <v>112.32000000000001</v>
      </c>
      <c r="J1311" s="12">
        <v>102.6</v>
      </c>
      <c r="K1311" s="12">
        <v>105.84</v>
      </c>
      <c r="L1311" s="12">
        <v>98.28</v>
      </c>
      <c r="M1311" s="12">
        <v>119</v>
      </c>
      <c r="N1311" s="12">
        <v>97</v>
      </c>
      <c r="O1311" s="13">
        <v>103.95</v>
      </c>
      <c r="P1311" s="17" t="s">
        <v>138</v>
      </c>
      <c r="Q1311" s="14" t="s">
        <v>12</v>
      </c>
      <c r="R1311" s="14" t="s">
        <v>15</v>
      </c>
      <c r="S1311" s="14" t="s">
        <v>17</v>
      </c>
      <c r="T1311" s="14" t="s">
        <v>143</v>
      </c>
    </row>
    <row r="1312" spans="1:20" x14ac:dyDescent="0.3">
      <c r="A1312" s="11">
        <v>44629.375694444447</v>
      </c>
      <c r="B1312" s="11"/>
      <c r="C1312" s="15">
        <v>44629</v>
      </c>
      <c r="D1312" s="16">
        <v>0.3756944444444445</v>
      </c>
      <c r="E1312" s="16"/>
      <c r="F1312" s="13">
        <v>82.215000000000003</v>
      </c>
      <c r="G1312" s="12">
        <v>75.600000000000009</v>
      </c>
      <c r="H1312" s="12">
        <v>77.28</v>
      </c>
      <c r="I1312" s="12">
        <v>87.36</v>
      </c>
      <c r="J1312" s="12">
        <v>79.8</v>
      </c>
      <c r="K1312" s="12">
        <v>82.32</v>
      </c>
      <c r="L1312" s="12">
        <v>84</v>
      </c>
      <c r="M1312" s="12">
        <v>89.88000000000001</v>
      </c>
      <c r="N1312" s="12">
        <v>81.48</v>
      </c>
      <c r="O1312" s="13">
        <v>82.215000000000003</v>
      </c>
      <c r="P1312" s="17" t="s">
        <v>136</v>
      </c>
      <c r="Q1312" s="14" t="s">
        <v>9</v>
      </c>
      <c r="R1312" s="14" t="s">
        <v>118</v>
      </c>
      <c r="S1312" s="14" t="s">
        <v>119</v>
      </c>
      <c r="T1312" s="14" t="s">
        <v>143</v>
      </c>
    </row>
    <row r="1313" spans="1:20" x14ac:dyDescent="0.3">
      <c r="A1313" s="11">
        <v>44629.379166666666</v>
      </c>
      <c r="B1313" s="11"/>
      <c r="C1313" s="15">
        <v>44629</v>
      </c>
      <c r="D1313" s="16">
        <v>0.37916666666666665</v>
      </c>
      <c r="E1313" s="16"/>
      <c r="F1313" s="13">
        <v>79.278750000000002</v>
      </c>
      <c r="G1313" s="12">
        <v>72.900000000000006</v>
      </c>
      <c r="H1313" s="12">
        <v>74.52000000000001</v>
      </c>
      <c r="I1313" s="12">
        <v>84.240000000000009</v>
      </c>
      <c r="J1313" s="12">
        <v>76.95</v>
      </c>
      <c r="K1313" s="12">
        <v>79.38</v>
      </c>
      <c r="L1313" s="12">
        <v>81</v>
      </c>
      <c r="M1313" s="12">
        <v>86.67</v>
      </c>
      <c r="N1313" s="12">
        <v>78.569999999999993</v>
      </c>
      <c r="O1313" s="13">
        <v>79.278750000000002</v>
      </c>
      <c r="P1313" s="17" t="s">
        <v>136</v>
      </c>
      <c r="Q1313" s="14" t="s">
        <v>9</v>
      </c>
      <c r="R1313" s="14" t="s">
        <v>118</v>
      </c>
      <c r="S1313" s="14" t="s">
        <v>119</v>
      </c>
      <c r="T1313" s="14" t="s">
        <v>143</v>
      </c>
    </row>
    <row r="1314" spans="1:20" x14ac:dyDescent="0.3">
      <c r="A1314" s="11">
        <v>44629.382638888892</v>
      </c>
      <c r="B1314" s="11"/>
      <c r="C1314" s="15">
        <v>44629</v>
      </c>
      <c r="D1314" s="16">
        <v>0.38263888888888892</v>
      </c>
      <c r="E1314" s="16"/>
      <c r="F1314" s="13">
        <v>78.300000000000011</v>
      </c>
      <c r="G1314" s="12">
        <v>72</v>
      </c>
      <c r="H1314" s="12">
        <v>73.600000000000009</v>
      </c>
      <c r="I1314" s="12">
        <v>83.2</v>
      </c>
      <c r="J1314" s="12">
        <v>76</v>
      </c>
      <c r="K1314" s="12">
        <v>78.400000000000006</v>
      </c>
      <c r="L1314" s="12">
        <v>80</v>
      </c>
      <c r="M1314" s="12">
        <v>85.600000000000009</v>
      </c>
      <c r="N1314" s="12">
        <v>77.599999999999994</v>
      </c>
      <c r="O1314" s="13">
        <v>78.300000000000011</v>
      </c>
      <c r="P1314" s="17" t="s">
        <v>136</v>
      </c>
      <c r="Q1314" s="14" t="s">
        <v>9</v>
      </c>
      <c r="R1314" s="14" t="s">
        <v>118</v>
      </c>
      <c r="S1314" s="14" t="s">
        <v>119</v>
      </c>
      <c r="T1314" s="14" t="s">
        <v>143</v>
      </c>
    </row>
    <row r="1315" spans="1:20" x14ac:dyDescent="0.3">
      <c r="A1315" s="11">
        <v>44629.386111111111</v>
      </c>
      <c r="B1315" s="11"/>
      <c r="C1315" s="15">
        <v>44629</v>
      </c>
      <c r="D1315" s="16">
        <v>0.38611111111111113</v>
      </c>
      <c r="E1315" s="16"/>
      <c r="F1315" s="13">
        <v>78.300000000000011</v>
      </c>
      <c r="G1315" s="12">
        <v>72</v>
      </c>
      <c r="H1315" s="12">
        <v>73.600000000000009</v>
      </c>
      <c r="I1315" s="12">
        <v>83.2</v>
      </c>
      <c r="J1315" s="12">
        <v>76</v>
      </c>
      <c r="K1315" s="12">
        <v>78.400000000000006</v>
      </c>
      <c r="L1315" s="12">
        <v>80</v>
      </c>
      <c r="M1315" s="12">
        <v>85.600000000000009</v>
      </c>
      <c r="N1315" s="12">
        <v>77.599999999999994</v>
      </c>
      <c r="O1315" s="13">
        <v>78.300000000000011</v>
      </c>
      <c r="P1315" s="17" t="s">
        <v>136</v>
      </c>
      <c r="Q1315" s="14" t="s">
        <v>9</v>
      </c>
      <c r="R1315" s="14" t="s">
        <v>118</v>
      </c>
      <c r="S1315" s="14" t="s">
        <v>119</v>
      </c>
      <c r="T1315" s="14" t="s">
        <v>143</v>
      </c>
    </row>
    <row r="1316" spans="1:20" x14ac:dyDescent="0.3">
      <c r="A1316" s="11">
        <v>44634.440266203703</v>
      </c>
      <c r="B1316" s="11"/>
      <c r="C1316" s="15">
        <v>44634</v>
      </c>
      <c r="D1316" s="16">
        <v>0.44026620370370373</v>
      </c>
      <c r="E1316" s="16"/>
      <c r="F1316" s="13">
        <v>85.586250000000007</v>
      </c>
      <c r="G1316" s="12">
        <v>91</v>
      </c>
      <c r="H1316" s="12">
        <v>80.040000000000006</v>
      </c>
      <c r="I1316" s="12">
        <v>90.48</v>
      </c>
      <c r="J1316" s="12">
        <v>82.649999999999991</v>
      </c>
      <c r="K1316" s="12">
        <v>85.26</v>
      </c>
      <c r="L1316" s="12">
        <v>79.17</v>
      </c>
      <c r="M1316" s="12">
        <v>93.09</v>
      </c>
      <c r="N1316" s="12">
        <v>83</v>
      </c>
      <c r="O1316" s="13">
        <v>85.586250000000007</v>
      </c>
      <c r="P1316" s="17" t="s">
        <v>137</v>
      </c>
      <c r="Q1316" s="14" t="s">
        <v>9</v>
      </c>
      <c r="R1316" s="14" t="s">
        <v>15</v>
      </c>
      <c r="S1316" s="14" t="s">
        <v>18</v>
      </c>
      <c r="T1316" s="14" t="s">
        <v>143</v>
      </c>
    </row>
    <row r="1317" spans="1:20" x14ac:dyDescent="0.3">
      <c r="A1317" s="11">
        <v>44634.440347222226</v>
      </c>
      <c r="B1317" s="11"/>
      <c r="C1317" s="15">
        <v>44634</v>
      </c>
      <c r="D1317" s="16">
        <v>0.44034722222222222</v>
      </c>
      <c r="E1317" s="16"/>
      <c r="F1317" s="13">
        <v>104.86</v>
      </c>
      <c r="G1317" s="12">
        <v>107</v>
      </c>
      <c r="H1317" s="12">
        <v>98.44</v>
      </c>
      <c r="I1317" s="12">
        <v>111.28</v>
      </c>
      <c r="J1317" s="12">
        <v>101.64999999999999</v>
      </c>
      <c r="K1317" s="12">
        <v>104.86</v>
      </c>
      <c r="L1317" s="12">
        <v>97.37</v>
      </c>
      <c r="M1317" s="12">
        <v>114.49000000000001</v>
      </c>
      <c r="N1317" s="12">
        <v>103.78999999999999</v>
      </c>
      <c r="O1317" s="13">
        <v>104.86</v>
      </c>
      <c r="P1317" s="17" t="s">
        <v>137</v>
      </c>
      <c r="Q1317" s="14" t="s">
        <v>9</v>
      </c>
      <c r="R1317" s="14" t="s">
        <v>15</v>
      </c>
      <c r="S1317" s="14" t="s">
        <v>18</v>
      </c>
      <c r="T1317" s="14" t="s">
        <v>143</v>
      </c>
    </row>
    <row r="1318" spans="1:20" x14ac:dyDescent="0.3">
      <c r="A1318" s="11">
        <v>44634.440960648149</v>
      </c>
      <c r="B1318" s="11"/>
      <c r="C1318" s="15">
        <v>44634</v>
      </c>
      <c r="D1318" s="16">
        <v>0.44096064814814812</v>
      </c>
      <c r="E1318" s="16"/>
      <c r="F1318" s="13">
        <v>93.456249999999997</v>
      </c>
      <c r="G1318" s="12">
        <v>108</v>
      </c>
      <c r="H1318" s="12">
        <v>87.4</v>
      </c>
      <c r="I1318" s="12">
        <v>98.8</v>
      </c>
      <c r="J1318" s="12">
        <v>90.25</v>
      </c>
      <c r="K1318" s="12">
        <v>93.1</v>
      </c>
      <c r="L1318" s="12">
        <v>86.45</v>
      </c>
      <c r="M1318" s="12">
        <v>101.65</v>
      </c>
      <c r="N1318" s="12">
        <v>82</v>
      </c>
      <c r="O1318" s="13">
        <v>93.456249999999997</v>
      </c>
      <c r="P1318" s="17" t="s">
        <v>137</v>
      </c>
      <c r="Q1318" s="14" t="s">
        <v>9</v>
      </c>
      <c r="R1318" s="14" t="s">
        <v>15</v>
      </c>
      <c r="S1318" s="14" t="s">
        <v>18</v>
      </c>
      <c r="T1318" s="14" t="s">
        <v>143</v>
      </c>
    </row>
    <row r="1319" spans="1:20" x14ac:dyDescent="0.3">
      <c r="A1319" s="11">
        <v>44634.441655092596</v>
      </c>
      <c r="B1319" s="11"/>
      <c r="C1319" s="15">
        <v>44634</v>
      </c>
      <c r="D1319" s="16">
        <v>0.44165509259259261</v>
      </c>
      <c r="E1319" s="16"/>
      <c r="F1319" s="13">
        <v>94.931875000000005</v>
      </c>
      <c r="G1319" s="12">
        <v>108</v>
      </c>
      <c r="H1319" s="12">
        <v>88.78</v>
      </c>
      <c r="I1319" s="12">
        <v>100.36</v>
      </c>
      <c r="J1319" s="12">
        <v>91.674999999999997</v>
      </c>
      <c r="K1319" s="12">
        <v>94.57</v>
      </c>
      <c r="L1319" s="12">
        <v>87.814999999999998</v>
      </c>
      <c r="M1319" s="12">
        <v>103.25500000000001</v>
      </c>
      <c r="N1319" s="12">
        <v>85</v>
      </c>
      <c r="O1319" s="13">
        <v>94.931875000000005</v>
      </c>
      <c r="P1319" s="17" t="s">
        <v>137</v>
      </c>
      <c r="Q1319" s="14" t="s">
        <v>9</v>
      </c>
      <c r="R1319" s="14" t="s">
        <v>15</v>
      </c>
      <c r="S1319" s="14" t="s">
        <v>18</v>
      </c>
      <c r="T1319" s="14" t="s">
        <v>143</v>
      </c>
    </row>
    <row r="1320" spans="1:20" x14ac:dyDescent="0.3">
      <c r="A1320" s="11">
        <v>44634.441666666666</v>
      </c>
      <c r="B1320" s="11"/>
      <c r="C1320" s="15">
        <v>44634</v>
      </c>
      <c r="D1320" s="16">
        <v>0.44166666666666665</v>
      </c>
      <c r="E1320" s="16"/>
      <c r="F1320" s="13">
        <v>90.045000000000002</v>
      </c>
      <c r="G1320" s="12">
        <v>82.8</v>
      </c>
      <c r="H1320" s="12">
        <v>84.64</v>
      </c>
      <c r="I1320" s="12">
        <v>95.68</v>
      </c>
      <c r="J1320" s="12">
        <v>87.399999999999991</v>
      </c>
      <c r="K1320" s="12">
        <v>90.16</v>
      </c>
      <c r="L1320" s="12">
        <v>92</v>
      </c>
      <c r="M1320" s="12">
        <v>98.440000000000012</v>
      </c>
      <c r="N1320" s="12">
        <v>89.24</v>
      </c>
      <c r="O1320" s="13">
        <v>90.045000000000002</v>
      </c>
      <c r="P1320" s="17" t="s">
        <v>137</v>
      </c>
      <c r="Q1320" s="14" t="s">
        <v>9</v>
      </c>
      <c r="R1320" s="14" t="s">
        <v>15</v>
      </c>
      <c r="S1320" s="14" t="s">
        <v>18</v>
      </c>
      <c r="T1320" s="14" t="s">
        <v>143</v>
      </c>
    </row>
    <row r="1321" spans="1:20" x14ac:dyDescent="0.3">
      <c r="A1321" s="11">
        <v>44634.441678240742</v>
      </c>
      <c r="B1321" s="11"/>
      <c r="C1321" s="15">
        <v>44634</v>
      </c>
      <c r="D1321" s="16">
        <v>0.44167824074074075</v>
      </c>
      <c r="E1321" s="16"/>
      <c r="F1321" s="13">
        <v>86.997500000000016</v>
      </c>
      <c r="G1321" s="12">
        <v>80.100000000000009</v>
      </c>
      <c r="H1321" s="12">
        <v>89</v>
      </c>
      <c r="I1321" s="12">
        <v>92.56</v>
      </c>
      <c r="J1321" s="12">
        <v>84.55</v>
      </c>
      <c r="K1321" s="12">
        <v>87.22</v>
      </c>
      <c r="L1321" s="12">
        <v>80.990000000000009</v>
      </c>
      <c r="M1321" s="12">
        <v>95.23</v>
      </c>
      <c r="N1321" s="12">
        <v>86.33</v>
      </c>
      <c r="O1321" s="13">
        <v>86.997500000000016</v>
      </c>
      <c r="P1321" s="17" t="s">
        <v>137</v>
      </c>
      <c r="Q1321" s="14" t="s">
        <v>9</v>
      </c>
      <c r="R1321" s="14" t="s">
        <v>15</v>
      </c>
      <c r="S1321" s="14" t="s">
        <v>18</v>
      </c>
      <c r="T1321" s="14" t="s">
        <v>143</v>
      </c>
    </row>
    <row r="1322" spans="1:20" x14ac:dyDescent="0.3">
      <c r="A1322" s="11">
        <v>44634.441828703704</v>
      </c>
      <c r="B1322" s="11"/>
      <c r="C1322" s="15">
        <v>44634</v>
      </c>
      <c r="D1322" s="16">
        <v>0.4418287037037037</v>
      </c>
      <c r="E1322" s="16"/>
      <c r="F1322" s="13">
        <v>109.76</v>
      </c>
      <c r="G1322" s="12">
        <v>112</v>
      </c>
      <c r="H1322" s="12">
        <v>103.04</v>
      </c>
      <c r="I1322" s="12">
        <v>116.48</v>
      </c>
      <c r="J1322" s="12">
        <v>106.39999999999999</v>
      </c>
      <c r="K1322" s="12">
        <v>109.75999999999999</v>
      </c>
      <c r="L1322" s="12">
        <v>101.92</v>
      </c>
      <c r="M1322" s="12">
        <v>119.84</v>
      </c>
      <c r="N1322" s="12">
        <v>108.64</v>
      </c>
      <c r="O1322" s="13">
        <v>109.76</v>
      </c>
      <c r="P1322" s="17" t="s">
        <v>137</v>
      </c>
      <c r="Q1322" s="14" t="s">
        <v>9</v>
      </c>
      <c r="R1322" s="14" t="s">
        <v>15</v>
      </c>
      <c r="S1322" s="14" t="s">
        <v>18</v>
      </c>
      <c r="T1322" s="14" t="s">
        <v>143</v>
      </c>
    </row>
    <row r="1323" spans="1:20" x14ac:dyDescent="0.3">
      <c r="A1323" s="11">
        <v>44634.441990740743</v>
      </c>
      <c r="B1323" s="11"/>
      <c r="C1323" s="15">
        <v>44634</v>
      </c>
      <c r="D1323" s="16">
        <v>0.4419907407407408</v>
      </c>
      <c r="E1323" s="16"/>
      <c r="F1323" s="13">
        <v>101.92</v>
      </c>
      <c r="G1323" s="12">
        <v>104</v>
      </c>
      <c r="H1323" s="12">
        <v>95.68</v>
      </c>
      <c r="I1323" s="12">
        <v>108.16</v>
      </c>
      <c r="J1323" s="12">
        <v>98.8</v>
      </c>
      <c r="K1323" s="12">
        <v>101.92</v>
      </c>
      <c r="L1323" s="12">
        <v>94.64</v>
      </c>
      <c r="M1323" s="12">
        <v>111.28</v>
      </c>
      <c r="N1323" s="12">
        <v>100.88</v>
      </c>
      <c r="O1323" s="13">
        <v>101.92</v>
      </c>
      <c r="P1323" s="17" t="s">
        <v>137</v>
      </c>
      <c r="Q1323" s="14" t="s">
        <v>9</v>
      </c>
      <c r="R1323" s="14" t="s">
        <v>15</v>
      </c>
      <c r="S1323" s="14" t="s">
        <v>18</v>
      </c>
      <c r="T1323" s="14" t="s">
        <v>143</v>
      </c>
    </row>
    <row r="1324" spans="1:20" x14ac:dyDescent="0.3">
      <c r="A1324" s="11">
        <v>44634.442349537036</v>
      </c>
      <c r="B1324" s="11"/>
      <c r="C1324" s="15">
        <v>44634</v>
      </c>
      <c r="D1324" s="16">
        <v>0.442349537037037</v>
      </c>
      <c r="E1324" s="16"/>
      <c r="F1324" s="13">
        <v>99.358750000000015</v>
      </c>
      <c r="G1324" s="12">
        <v>107</v>
      </c>
      <c r="H1324" s="12">
        <v>92.92</v>
      </c>
      <c r="I1324" s="12">
        <v>105.04</v>
      </c>
      <c r="J1324" s="12">
        <v>95.949999999999989</v>
      </c>
      <c r="K1324" s="12">
        <v>98.98</v>
      </c>
      <c r="L1324" s="12">
        <v>91.91</v>
      </c>
      <c r="M1324" s="12">
        <v>108.07000000000001</v>
      </c>
      <c r="N1324" s="12">
        <v>95</v>
      </c>
      <c r="O1324" s="13">
        <v>99.358750000000015</v>
      </c>
      <c r="P1324" s="17" t="s">
        <v>137</v>
      </c>
      <c r="Q1324" s="14" t="s">
        <v>9</v>
      </c>
      <c r="R1324" s="14" t="s">
        <v>15</v>
      </c>
      <c r="S1324" s="14" t="s">
        <v>18</v>
      </c>
      <c r="T1324" s="14" t="s">
        <v>143</v>
      </c>
    </row>
    <row r="1325" spans="1:20" x14ac:dyDescent="0.3">
      <c r="A1325" s="11">
        <v>44634.443043981482</v>
      </c>
      <c r="B1325" s="11"/>
      <c r="C1325" s="15">
        <v>44634</v>
      </c>
      <c r="D1325" s="16">
        <v>0.4430439814814815</v>
      </c>
      <c r="E1325" s="16"/>
      <c r="F1325" s="13">
        <v>92.472500000000011</v>
      </c>
      <c r="G1325" s="12">
        <v>104</v>
      </c>
      <c r="H1325" s="12">
        <v>86.48</v>
      </c>
      <c r="I1325" s="12">
        <v>97.76</v>
      </c>
      <c r="J1325" s="12">
        <v>89.3</v>
      </c>
      <c r="K1325" s="12">
        <v>92.12</v>
      </c>
      <c r="L1325" s="12">
        <v>85.54</v>
      </c>
      <c r="M1325" s="12">
        <v>100.58000000000001</v>
      </c>
      <c r="N1325" s="12">
        <v>84</v>
      </c>
      <c r="O1325" s="13">
        <v>92.472500000000011</v>
      </c>
      <c r="P1325" s="17" t="s">
        <v>137</v>
      </c>
      <c r="Q1325" s="14" t="s">
        <v>9</v>
      </c>
      <c r="R1325" s="14" t="s">
        <v>15</v>
      </c>
      <c r="S1325" s="14" t="s">
        <v>18</v>
      </c>
      <c r="T1325" s="14" t="s">
        <v>143</v>
      </c>
    </row>
    <row r="1326" spans="1:20" x14ac:dyDescent="0.3">
      <c r="A1326" s="11">
        <v>44634.443333333336</v>
      </c>
      <c r="B1326" s="11"/>
      <c r="C1326" s="15">
        <v>44634</v>
      </c>
      <c r="D1326" s="16">
        <v>0.44333333333333336</v>
      </c>
      <c r="E1326" s="16"/>
      <c r="F1326" s="13">
        <v>77.7</v>
      </c>
      <c r="G1326" s="12">
        <v>72</v>
      </c>
      <c r="H1326" s="12">
        <v>73.600000000000009</v>
      </c>
      <c r="I1326" s="12">
        <v>83.2</v>
      </c>
      <c r="J1326" s="12">
        <v>76</v>
      </c>
      <c r="K1326" s="12">
        <v>78.400000000000006</v>
      </c>
      <c r="L1326" s="12">
        <v>72.8</v>
      </c>
      <c r="M1326" s="12">
        <v>85.600000000000009</v>
      </c>
      <c r="N1326" s="12">
        <v>80</v>
      </c>
      <c r="O1326" s="13">
        <v>77.7</v>
      </c>
      <c r="P1326" s="17" t="s">
        <v>137</v>
      </c>
      <c r="Q1326" s="14" t="s">
        <v>9</v>
      </c>
      <c r="R1326" s="14" t="s">
        <v>15</v>
      </c>
      <c r="S1326" s="14" t="s">
        <v>18</v>
      </c>
      <c r="T1326" s="14" t="s">
        <v>143</v>
      </c>
    </row>
    <row r="1327" spans="1:20" x14ac:dyDescent="0.3">
      <c r="A1327" s="11">
        <v>44634.443692129629</v>
      </c>
      <c r="B1327" s="11"/>
      <c r="C1327" s="15">
        <v>44634</v>
      </c>
      <c r="D1327" s="16">
        <v>0.44369212962962962</v>
      </c>
      <c r="E1327" s="16"/>
      <c r="F1327" s="13">
        <v>83.527500000000003</v>
      </c>
      <c r="G1327" s="12">
        <v>77.400000000000006</v>
      </c>
      <c r="H1327" s="12">
        <v>79.12</v>
      </c>
      <c r="I1327" s="12">
        <v>89.44</v>
      </c>
      <c r="J1327" s="12">
        <v>81.7</v>
      </c>
      <c r="K1327" s="12">
        <v>84.28</v>
      </c>
      <c r="L1327" s="12">
        <v>78.260000000000005</v>
      </c>
      <c r="M1327" s="12">
        <v>92.02000000000001</v>
      </c>
      <c r="N1327" s="12">
        <v>86</v>
      </c>
      <c r="O1327" s="13">
        <v>83.527500000000003</v>
      </c>
      <c r="P1327" s="17" t="s">
        <v>137</v>
      </c>
      <c r="Q1327" s="14" t="s">
        <v>9</v>
      </c>
      <c r="R1327" s="14" t="s">
        <v>15</v>
      </c>
      <c r="S1327" s="14" t="s">
        <v>18</v>
      </c>
      <c r="T1327" s="14" t="s">
        <v>143</v>
      </c>
    </row>
    <row r="1328" spans="1:20" x14ac:dyDescent="0.3">
      <c r="A1328" s="11">
        <v>44634.443738425929</v>
      </c>
      <c r="B1328" s="11"/>
      <c r="C1328" s="15">
        <v>44634</v>
      </c>
      <c r="D1328" s="16">
        <v>0.44373842592592588</v>
      </c>
      <c r="E1328" s="16"/>
      <c r="F1328" s="13">
        <v>91.980624999999989</v>
      </c>
      <c r="G1328" s="12">
        <v>102</v>
      </c>
      <c r="H1328" s="12">
        <v>86.02000000000001</v>
      </c>
      <c r="I1328" s="12">
        <v>97.240000000000009</v>
      </c>
      <c r="J1328" s="12">
        <v>88.825000000000003</v>
      </c>
      <c r="K1328" s="12">
        <v>91.63</v>
      </c>
      <c r="L1328" s="12">
        <v>85.085000000000008</v>
      </c>
      <c r="M1328" s="12">
        <v>100.045</v>
      </c>
      <c r="N1328" s="12">
        <v>85</v>
      </c>
      <c r="O1328" s="13">
        <v>91.980624999999989</v>
      </c>
      <c r="P1328" s="17" t="s">
        <v>137</v>
      </c>
      <c r="Q1328" s="14" t="s">
        <v>9</v>
      </c>
      <c r="R1328" s="14" t="s">
        <v>15</v>
      </c>
      <c r="S1328" s="14" t="s">
        <v>18</v>
      </c>
      <c r="T1328" s="14" t="s">
        <v>143</v>
      </c>
    </row>
    <row r="1329" spans="1:20" x14ac:dyDescent="0.3">
      <c r="A1329" s="11">
        <v>44634.443865740737</v>
      </c>
      <c r="B1329" s="11"/>
      <c r="C1329" s="15">
        <v>44634</v>
      </c>
      <c r="D1329" s="16">
        <v>0.44386574074074076</v>
      </c>
      <c r="E1329" s="16"/>
      <c r="F1329" s="13">
        <v>82.556250000000006</v>
      </c>
      <c r="G1329" s="12">
        <v>76.5</v>
      </c>
      <c r="H1329" s="12">
        <v>78.2</v>
      </c>
      <c r="I1329" s="12">
        <v>88.4</v>
      </c>
      <c r="J1329" s="12">
        <v>80.75</v>
      </c>
      <c r="K1329" s="12">
        <v>83.3</v>
      </c>
      <c r="L1329" s="12">
        <v>77.350000000000009</v>
      </c>
      <c r="M1329" s="12">
        <v>90.95</v>
      </c>
      <c r="N1329" s="12">
        <v>85</v>
      </c>
      <c r="O1329" s="13">
        <v>82.556250000000006</v>
      </c>
      <c r="P1329" s="17" t="s">
        <v>137</v>
      </c>
      <c r="Q1329" s="14" t="s">
        <v>9</v>
      </c>
      <c r="R1329" s="14" t="s">
        <v>15</v>
      </c>
      <c r="S1329" s="14" t="s">
        <v>18</v>
      </c>
      <c r="T1329" s="14" t="s">
        <v>143</v>
      </c>
    </row>
    <row r="1330" spans="1:20" x14ac:dyDescent="0.3">
      <c r="A1330" s="11">
        <v>44634.444027777776</v>
      </c>
      <c r="B1330" s="11"/>
      <c r="C1330" s="15">
        <v>44634</v>
      </c>
      <c r="D1330" s="16">
        <v>0.44402777777777774</v>
      </c>
      <c r="E1330" s="16"/>
      <c r="F1330" s="13">
        <v>81.585000000000008</v>
      </c>
      <c r="G1330" s="12">
        <v>75.600000000000009</v>
      </c>
      <c r="H1330" s="12">
        <v>77.28</v>
      </c>
      <c r="I1330" s="12">
        <v>87.36</v>
      </c>
      <c r="J1330" s="12">
        <v>79.8</v>
      </c>
      <c r="K1330" s="12">
        <v>82.32</v>
      </c>
      <c r="L1330" s="12">
        <v>76.44</v>
      </c>
      <c r="M1330" s="12">
        <v>89.88000000000001</v>
      </c>
      <c r="N1330" s="12">
        <v>84</v>
      </c>
      <c r="O1330" s="13">
        <v>81.585000000000008</v>
      </c>
      <c r="P1330" s="17" t="s">
        <v>137</v>
      </c>
      <c r="Q1330" s="14" t="s">
        <v>9</v>
      </c>
      <c r="R1330" s="14" t="s">
        <v>15</v>
      </c>
      <c r="S1330" s="14" t="s">
        <v>18</v>
      </c>
      <c r="T1330" s="14" t="s">
        <v>143</v>
      </c>
    </row>
    <row r="1331" spans="1:20" x14ac:dyDescent="0.3">
      <c r="A1331" s="11">
        <v>44634.444085648145</v>
      </c>
      <c r="B1331" s="11"/>
      <c r="C1331" s="15">
        <v>44634</v>
      </c>
      <c r="D1331" s="16">
        <v>0.44408564814814816</v>
      </c>
      <c r="E1331" s="16"/>
      <c r="F1331" s="13">
        <v>103.88</v>
      </c>
      <c r="G1331" s="12">
        <v>106</v>
      </c>
      <c r="H1331" s="12">
        <v>97.52000000000001</v>
      </c>
      <c r="I1331" s="12">
        <v>110.24000000000001</v>
      </c>
      <c r="J1331" s="12">
        <v>100.69999999999999</v>
      </c>
      <c r="K1331" s="12">
        <v>103.88</v>
      </c>
      <c r="L1331" s="12">
        <v>96.460000000000008</v>
      </c>
      <c r="M1331" s="12">
        <v>113.42</v>
      </c>
      <c r="N1331" s="12">
        <v>102.82</v>
      </c>
      <c r="O1331" s="13">
        <v>103.88</v>
      </c>
      <c r="P1331" s="17" t="s">
        <v>137</v>
      </c>
      <c r="Q1331" s="14" t="s">
        <v>9</v>
      </c>
      <c r="R1331" s="14" t="s">
        <v>15</v>
      </c>
      <c r="S1331" s="14" t="s">
        <v>18</v>
      </c>
      <c r="T1331" s="14" t="s">
        <v>143</v>
      </c>
    </row>
    <row r="1332" spans="1:20" x14ac:dyDescent="0.3">
      <c r="A1332" s="11">
        <v>44634.444143518522</v>
      </c>
      <c r="B1332" s="11"/>
      <c r="C1332" s="15">
        <v>44634</v>
      </c>
      <c r="D1332" s="16">
        <v>0.44414351851851852</v>
      </c>
      <c r="E1332" s="16"/>
      <c r="F1332" s="13">
        <v>82.556250000000006</v>
      </c>
      <c r="G1332" s="12">
        <v>76.5</v>
      </c>
      <c r="H1332" s="12">
        <v>78.2</v>
      </c>
      <c r="I1332" s="12">
        <v>88.4</v>
      </c>
      <c r="J1332" s="12">
        <v>80.75</v>
      </c>
      <c r="K1332" s="12">
        <v>83.3</v>
      </c>
      <c r="L1332" s="12">
        <v>77.350000000000009</v>
      </c>
      <c r="M1332" s="12">
        <v>90.95</v>
      </c>
      <c r="N1332" s="12">
        <v>85</v>
      </c>
      <c r="O1332" s="13">
        <v>82.556250000000006</v>
      </c>
      <c r="P1332" s="17" t="s">
        <v>137</v>
      </c>
      <c r="Q1332" s="14" t="s">
        <v>9</v>
      </c>
      <c r="R1332" s="14" t="s">
        <v>15</v>
      </c>
      <c r="S1332" s="14" t="s">
        <v>18</v>
      </c>
      <c r="T1332" s="14" t="s">
        <v>143</v>
      </c>
    </row>
    <row r="1333" spans="1:20" x14ac:dyDescent="0.3">
      <c r="A1333" s="11">
        <v>44634.444328703707</v>
      </c>
      <c r="B1333" s="11"/>
      <c r="C1333" s="15">
        <v>44634</v>
      </c>
      <c r="D1333" s="16">
        <v>0.44432870370370375</v>
      </c>
      <c r="E1333" s="16"/>
      <c r="F1333" s="13">
        <v>81.585000000000008</v>
      </c>
      <c r="G1333" s="12">
        <v>75.600000000000009</v>
      </c>
      <c r="H1333" s="12">
        <v>77.28</v>
      </c>
      <c r="I1333" s="12">
        <v>87.36</v>
      </c>
      <c r="J1333" s="12">
        <v>79.8</v>
      </c>
      <c r="K1333" s="12">
        <v>82.32</v>
      </c>
      <c r="L1333" s="12">
        <v>76.44</v>
      </c>
      <c r="M1333" s="12">
        <v>89.88000000000001</v>
      </c>
      <c r="N1333" s="12">
        <v>84</v>
      </c>
      <c r="O1333" s="13">
        <v>81.585000000000008</v>
      </c>
      <c r="P1333" s="17" t="s">
        <v>137</v>
      </c>
      <c r="Q1333" s="14" t="s">
        <v>9</v>
      </c>
      <c r="R1333" s="14" t="s">
        <v>15</v>
      </c>
      <c r="S1333" s="14" t="s">
        <v>18</v>
      </c>
      <c r="T1333" s="14" t="s">
        <v>143</v>
      </c>
    </row>
    <row r="1334" spans="1:20" x14ac:dyDescent="0.3">
      <c r="A1334" s="11">
        <v>44634.444432870368</v>
      </c>
      <c r="B1334" s="11"/>
      <c r="C1334" s="15">
        <v>44634</v>
      </c>
      <c r="D1334" s="16">
        <v>0.44443287037037038</v>
      </c>
      <c r="E1334" s="16"/>
      <c r="F1334" s="13">
        <v>92.472500000000011</v>
      </c>
      <c r="G1334" s="12">
        <v>104</v>
      </c>
      <c r="H1334" s="12">
        <v>86.48</v>
      </c>
      <c r="I1334" s="12">
        <v>97.76</v>
      </c>
      <c r="J1334" s="12">
        <v>89.3</v>
      </c>
      <c r="K1334" s="12">
        <v>92.12</v>
      </c>
      <c r="L1334" s="12">
        <v>85.54</v>
      </c>
      <c r="M1334" s="12">
        <v>100.58000000000001</v>
      </c>
      <c r="N1334" s="12">
        <v>84</v>
      </c>
      <c r="O1334" s="13">
        <v>92.472500000000011</v>
      </c>
      <c r="P1334" s="17" t="s">
        <v>137</v>
      </c>
      <c r="Q1334" s="14" t="s">
        <v>9</v>
      </c>
      <c r="R1334" s="14" t="s">
        <v>15</v>
      </c>
      <c r="S1334" s="14" t="s">
        <v>18</v>
      </c>
      <c r="T1334" s="14" t="s">
        <v>143</v>
      </c>
    </row>
    <row r="1335" spans="1:20" x14ac:dyDescent="0.3">
      <c r="A1335" s="11">
        <v>44634.444710648146</v>
      </c>
      <c r="B1335" s="11"/>
      <c r="C1335" s="15">
        <v>44634</v>
      </c>
      <c r="D1335" s="16">
        <v>0.44471064814814815</v>
      </c>
      <c r="E1335" s="16"/>
      <c r="F1335" s="13">
        <v>78.671250000000001</v>
      </c>
      <c r="G1335" s="12">
        <v>72.900000000000006</v>
      </c>
      <c r="H1335" s="12">
        <v>74.52000000000001</v>
      </c>
      <c r="I1335" s="12">
        <v>84.240000000000009</v>
      </c>
      <c r="J1335" s="12">
        <v>76.95</v>
      </c>
      <c r="K1335" s="12">
        <v>79.38</v>
      </c>
      <c r="L1335" s="12">
        <v>73.710000000000008</v>
      </c>
      <c r="M1335" s="12">
        <v>86.67</v>
      </c>
      <c r="N1335" s="12">
        <v>81</v>
      </c>
      <c r="O1335" s="13">
        <v>78.671250000000001</v>
      </c>
      <c r="P1335" s="17" t="s">
        <v>137</v>
      </c>
      <c r="Q1335" s="14" t="s">
        <v>9</v>
      </c>
      <c r="R1335" s="14" t="s">
        <v>15</v>
      </c>
      <c r="S1335" s="14" t="s">
        <v>18</v>
      </c>
      <c r="T1335" s="14" t="s">
        <v>143</v>
      </c>
    </row>
    <row r="1336" spans="1:20" x14ac:dyDescent="0.3">
      <c r="A1336" s="11">
        <v>44634.445127314815</v>
      </c>
      <c r="B1336" s="11"/>
      <c r="C1336" s="15">
        <v>44634</v>
      </c>
      <c r="D1336" s="16">
        <v>0.44512731481481477</v>
      </c>
      <c r="E1336" s="16"/>
      <c r="F1336" s="13">
        <v>92.964375000000004</v>
      </c>
      <c r="G1336" s="12">
        <v>108</v>
      </c>
      <c r="H1336" s="12">
        <v>86.94</v>
      </c>
      <c r="I1336" s="12">
        <v>98.28</v>
      </c>
      <c r="J1336" s="12">
        <v>89.774999999999991</v>
      </c>
      <c r="K1336" s="12">
        <v>92.61</v>
      </c>
      <c r="L1336" s="12">
        <v>85.995000000000005</v>
      </c>
      <c r="M1336" s="12">
        <v>101.11500000000001</v>
      </c>
      <c r="N1336" s="12">
        <v>81</v>
      </c>
      <c r="O1336" s="13">
        <v>92.964375000000004</v>
      </c>
      <c r="P1336" s="17" t="s">
        <v>137</v>
      </c>
      <c r="Q1336" s="14" t="s">
        <v>9</v>
      </c>
      <c r="R1336" s="14" t="s">
        <v>15</v>
      </c>
      <c r="S1336" s="14" t="s">
        <v>18</v>
      </c>
      <c r="T1336" s="14" t="s">
        <v>143</v>
      </c>
    </row>
    <row r="1337" spans="1:20" x14ac:dyDescent="0.3">
      <c r="A1337" s="11">
        <v>44634.445138888892</v>
      </c>
      <c r="B1337" s="11"/>
      <c r="C1337" s="15">
        <v>44634</v>
      </c>
      <c r="D1337" s="16">
        <v>0.44513888888888892</v>
      </c>
      <c r="E1337" s="16"/>
      <c r="F1337" s="13">
        <v>94.425624999999997</v>
      </c>
      <c r="G1337" s="12">
        <v>85.95</v>
      </c>
      <c r="H1337" s="12">
        <v>91</v>
      </c>
      <c r="I1337" s="12">
        <v>99.320000000000007</v>
      </c>
      <c r="J1337" s="12">
        <v>90.724999999999994</v>
      </c>
      <c r="K1337" s="12">
        <v>93.59</v>
      </c>
      <c r="L1337" s="12">
        <v>100</v>
      </c>
      <c r="M1337" s="12">
        <v>102.185</v>
      </c>
      <c r="N1337" s="12">
        <v>92.634999999999991</v>
      </c>
      <c r="O1337" s="13">
        <v>94.425624999999997</v>
      </c>
      <c r="P1337" s="17" t="s">
        <v>137</v>
      </c>
      <c r="Q1337" s="14" t="s">
        <v>9</v>
      </c>
      <c r="R1337" s="14" t="s">
        <v>15</v>
      </c>
      <c r="S1337" s="14" t="s">
        <v>18</v>
      </c>
      <c r="T1337" s="14" t="s">
        <v>143</v>
      </c>
    </row>
    <row r="1338" spans="1:20" x14ac:dyDescent="0.3">
      <c r="A1338" s="11">
        <v>44634.445821759262</v>
      </c>
      <c r="B1338" s="11"/>
      <c r="C1338" s="15">
        <v>44634</v>
      </c>
      <c r="D1338" s="16">
        <v>0.44582175925925926</v>
      </c>
      <c r="E1338" s="16"/>
      <c r="F1338" s="13">
        <v>93.948125000000005</v>
      </c>
      <c r="G1338" s="12">
        <v>107</v>
      </c>
      <c r="H1338" s="12">
        <v>87.86</v>
      </c>
      <c r="I1338" s="12">
        <v>99.320000000000007</v>
      </c>
      <c r="J1338" s="12">
        <v>90.724999999999994</v>
      </c>
      <c r="K1338" s="12">
        <v>93.59</v>
      </c>
      <c r="L1338" s="12">
        <v>86.905000000000001</v>
      </c>
      <c r="M1338" s="12">
        <v>102.185</v>
      </c>
      <c r="N1338" s="12">
        <v>84</v>
      </c>
      <c r="O1338" s="13">
        <v>93.948125000000005</v>
      </c>
      <c r="P1338" s="17" t="s">
        <v>137</v>
      </c>
      <c r="Q1338" s="14" t="s">
        <v>9</v>
      </c>
      <c r="R1338" s="14" t="s">
        <v>15</v>
      </c>
      <c r="S1338" s="14" t="s">
        <v>18</v>
      </c>
      <c r="T1338" s="14" t="s">
        <v>143</v>
      </c>
    </row>
    <row r="1339" spans="1:20" x14ac:dyDescent="0.3">
      <c r="A1339" s="11">
        <v>44634.446215277778</v>
      </c>
      <c r="B1339" s="11"/>
      <c r="C1339" s="15">
        <v>44634</v>
      </c>
      <c r="D1339" s="16">
        <v>0.44621527777777775</v>
      </c>
      <c r="E1339" s="16"/>
      <c r="F1339" s="13">
        <v>99.067499999999995</v>
      </c>
      <c r="G1339" s="12">
        <v>91.8</v>
      </c>
      <c r="H1339" s="12">
        <v>93.84</v>
      </c>
      <c r="I1339" s="12">
        <v>106.08</v>
      </c>
      <c r="J1339" s="12">
        <v>96.899999999999991</v>
      </c>
      <c r="K1339" s="12">
        <v>99.96</v>
      </c>
      <c r="L1339" s="12">
        <v>92.820000000000007</v>
      </c>
      <c r="M1339" s="12">
        <v>109.14</v>
      </c>
      <c r="N1339" s="12">
        <v>102</v>
      </c>
      <c r="O1339" s="13">
        <v>99.067499999999995</v>
      </c>
      <c r="P1339" s="17" t="s">
        <v>137</v>
      </c>
      <c r="Q1339" s="14" t="s">
        <v>9</v>
      </c>
      <c r="R1339" s="14" t="s">
        <v>15</v>
      </c>
      <c r="S1339" s="14" t="s">
        <v>18</v>
      </c>
      <c r="T1339" s="14" t="s">
        <v>143</v>
      </c>
    </row>
    <row r="1340" spans="1:20" x14ac:dyDescent="0.3">
      <c r="A1340" s="11">
        <v>44634.446516203701</v>
      </c>
      <c r="B1340" s="11"/>
      <c r="C1340" s="15">
        <v>44634</v>
      </c>
      <c r="D1340" s="16">
        <v>0.44651620370370365</v>
      </c>
      <c r="E1340" s="16"/>
      <c r="F1340" s="13">
        <v>99.358750000000015</v>
      </c>
      <c r="G1340" s="12">
        <v>107</v>
      </c>
      <c r="H1340" s="12">
        <v>92.92</v>
      </c>
      <c r="I1340" s="12">
        <v>105.04</v>
      </c>
      <c r="J1340" s="12">
        <v>95.949999999999989</v>
      </c>
      <c r="K1340" s="12">
        <v>98.98</v>
      </c>
      <c r="L1340" s="12">
        <v>91.91</v>
      </c>
      <c r="M1340" s="12">
        <v>108.07000000000001</v>
      </c>
      <c r="N1340" s="12">
        <v>95</v>
      </c>
      <c r="O1340" s="13">
        <v>99.358750000000015</v>
      </c>
      <c r="P1340" s="17" t="s">
        <v>137</v>
      </c>
      <c r="Q1340" s="14" t="s">
        <v>9</v>
      </c>
      <c r="R1340" s="14" t="s">
        <v>15</v>
      </c>
      <c r="S1340" s="14" t="s">
        <v>18</v>
      </c>
      <c r="T1340" s="14" t="s">
        <v>143</v>
      </c>
    </row>
    <row r="1341" spans="1:20" x14ac:dyDescent="0.3">
      <c r="A1341" s="11">
        <v>44634.447210648148</v>
      </c>
      <c r="B1341" s="11"/>
      <c r="C1341" s="15">
        <v>44634</v>
      </c>
      <c r="D1341" s="16">
        <v>0.44721064814814815</v>
      </c>
      <c r="E1341" s="16"/>
      <c r="F1341" s="13">
        <v>105.26125</v>
      </c>
      <c r="G1341" s="12">
        <v>105</v>
      </c>
      <c r="H1341" s="12">
        <v>98.44</v>
      </c>
      <c r="I1341" s="12">
        <v>111.28</v>
      </c>
      <c r="J1341" s="12">
        <v>101.64999999999999</v>
      </c>
      <c r="K1341" s="12">
        <v>104.86</v>
      </c>
      <c r="L1341" s="12">
        <v>97.37</v>
      </c>
      <c r="M1341" s="12">
        <v>114.49000000000001</v>
      </c>
      <c r="N1341" s="12">
        <v>109</v>
      </c>
      <c r="O1341" s="13">
        <v>105.26125</v>
      </c>
      <c r="P1341" s="17" t="s">
        <v>137</v>
      </c>
      <c r="Q1341" s="14" t="s">
        <v>9</v>
      </c>
      <c r="R1341" s="14" t="s">
        <v>15</v>
      </c>
      <c r="S1341" s="14" t="s">
        <v>18</v>
      </c>
      <c r="T1341" s="14" t="s">
        <v>143</v>
      </c>
    </row>
    <row r="1342" spans="1:20" x14ac:dyDescent="0.3">
      <c r="A1342" s="11">
        <v>44634.447905092595</v>
      </c>
      <c r="B1342" s="11"/>
      <c r="C1342" s="15">
        <v>44634</v>
      </c>
      <c r="D1342" s="16">
        <v>0.44790509259259265</v>
      </c>
      <c r="E1342" s="16"/>
      <c r="F1342" s="13">
        <v>102.9</v>
      </c>
      <c r="G1342" s="12">
        <v>105</v>
      </c>
      <c r="H1342" s="12">
        <v>96.600000000000009</v>
      </c>
      <c r="I1342" s="12">
        <v>109.2</v>
      </c>
      <c r="J1342" s="12">
        <v>99.75</v>
      </c>
      <c r="K1342" s="12">
        <v>102.89999999999999</v>
      </c>
      <c r="L1342" s="12">
        <v>95.55</v>
      </c>
      <c r="M1342" s="12">
        <v>112.35000000000001</v>
      </c>
      <c r="N1342" s="12">
        <v>101.85</v>
      </c>
      <c r="O1342" s="13">
        <v>102.9</v>
      </c>
      <c r="P1342" s="17" t="s">
        <v>137</v>
      </c>
      <c r="Q1342" s="14" t="s">
        <v>9</v>
      </c>
      <c r="R1342" s="14" t="s">
        <v>15</v>
      </c>
      <c r="S1342" s="14" t="s">
        <v>18</v>
      </c>
      <c r="T1342" s="14" t="s">
        <v>143</v>
      </c>
    </row>
    <row r="1343" spans="1:20" x14ac:dyDescent="0.3">
      <c r="A1343" s="11">
        <v>44634.448599537034</v>
      </c>
      <c r="B1343" s="11"/>
      <c r="C1343" s="15">
        <v>44634</v>
      </c>
      <c r="D1343" s="16">
        <v>0.44859953703703703</v>
      </c>
      <c r="E1343" s="16"/>
      <c r="F1343" s="13">
        <v>87.553750000000008</v>
      </c>
      <c r="G1343" s="12">
        <v>96</v>
      </c>
      <c r="H1343" s="12">
        <v>81.88000000000001</v>
      </c>
      <c r="I1343" s="12">
        <v>92.56</v>
      </c>
      <c r="J1343" s="12">
        <v>84.55</v>
      </c>
      <c r="K1343" s="12">
        <v>87.22</v>
      </c>
      <c r="L1343" s="12">
        <v>80.990000000000009</v>
      </c>
      <c r="M1343" s="12">
        <v>95.23</v>
      </c>
      <c r="N1343" s="12">
        <v>82</v>
      </c>
      <c r="O1343" s="13">
        <v>87.553750000000008</v>
      </c>
      <c r="P1343" s="17" t="s">
        <v>137</v>
      </c>
      <c r="Q1343" s="14" t="s">
        <v>9</v>
      </c>
      <c r="R1343" s="14" t="s">
        <v>15</v>
      </c>
      <c r="S1343" s="14" t="s">
        <v>18</v>
      </c>
      <c r="T1343" s="14" t="s">
        <v>143</v>
      </c>
    </row>
    <row r="1344" spans="1:20" x14ac:dyDescent="0.3">
      <c r="A1344" s="11">
        <v>44634.448611111111</v>
      </c>
      <c r="B1344" s="11"/>
      <c r="C1344" s="15">
        <v>44634</v>
      </c>
      <c r="D1344" s="16">
        <v>0.44861111111111113</v>
      </c>
      <c r="E1344" s="16"/>
      <c r="F1344" s="13">
        <v>90.965000000000003</v>
      </c>
      <c r="G1344" s="12">
        <v>82.8</v>
      </c>
      <c r="H1344" s="12">
        <v>80</v>
      </c>
      <c r="I1344" s="12">
        <v>95.68</v>
      </c>
      <c r="J1344" s="12">
        <v>87.399999999999991</v>
      </c>
      <c r="K1344" s="12">
        <v>90.16</v>
      </c>
      <c r="L1344" s="12">
        <v>104</v>
      </c>
      <c r="M1344" s="12">
        <v>98.440000000000012</v>
      </c>
      <c r="N1344" s="12">
        <v>89.24</v>
      </c>
      <c r="O1344" s="13">
        <v>90.965000000000003</v>
      </c>
      <c r="P1344" s="17" t="s">
        <v>137</v>
      </c>
      <c r="Q1344" s="14" t="s">
        <v>9</v>
      </c>
      <c r="R1344" s="14" t="s">
        <v>15</v>
      </c>
      <c r="S1344" s="14" t="s">
        <v>18</v>
      </c>
      <c r="T1344" s="14" t="s">
        <v>143</v>
      </c>
    </row>
    <row r="1345" spans="1:20" x14ac:dyDescent="0.3">
      <c r="A1345" s="11">
        <v>44634.449050925927</v>
      </c>
      <c r="B1345" s="11"/>
      <c r="C1345" s="15">
        <v>44634</v>
      </c>
      <c r="D1345" s="16">
        <v>0.44905092592592594</v>
      </c>
      <c r="E1345" s="16"/>
      <c r="F1345" s="13">
        <v>85.47</v>
      </c>
      <c r="G1345" s="12">
        <v>79.2</v>
      </c>
      <c r="H1345" s="12">
        <v>80.960000000000008</v>
      </c>
      <c r="I1345" s="12">
        <v>91.52000000000001</v>
      </c>
      <c r="J1345" s="12">
        <v>83.6</v>
      </c>
      <c r="K1345" s="12">
        <v>86.24</v>
      </c>
      <c r="L1345" s="12">
        <v>80.08</v>
      </c>
      <c r="M1345" s="12">
        <v>94.160000000000011</v>
      </c>
      <c r="N1345" s="12">
        <v>88</v>
      </c>
      <c r="O1345" s="13">
        <v>85.47</v>
      </c>
      <c r="P1345" s="17" t="s">
        <v>137</v>
      </c>
      <c r="Q1345" s="14" t="s">
        <v>9</v>
      </c>
      <c r="R1345" s="14" t="s">
        <v>15</v>
      </c>
      <c r="S1345" s="14" t="s">
        <v>18</v>
      </c>
      <c r="T1345" s="14" t="s">
        <v>143</v>
      </c>
    </row>
    <row r="1346" spans="1:20" x14ac:dyDescent="0.3">
      <c r="A1346" s="11">
        <v>44634.449293981481</v>
      </c>
      <c r="B1346" s="11"/>
      <c r="C1346" s="15">
        <v>44634</v>
      </c>
      <c r="D1346" s="16">
        <v>0.44929398148148153</v>
      </c>
      <c r="E1346" s="16"/>
      <c r="F1346" s="13">
        <v>92.964375000000004</v>
      </c>
      <c r="G1346" s="12">
        <v>101</v>
      </c>
      <c r="H1346" s="12">
        <v>86.94</v>
      </c>
      <c r="I1346" s="12">
        <v>98.28</v>
      </c>
      <c r="J1346" s="12">
        <v>89.774999999999991</v>
      </c>
      <c r="K1346" s="12">
        <v>92.61</v>
      </c>
      <c r="L1346" s="12">
        <v>85.995000000000005</v>
      </c>
      <c r="M1346" s="12">
        <v>101.11500000000001</v>
      </c>
      <c r="N1346" s="12">
        <v>88</v>
      </c>
      <c r="O1346" s="13">
        <v>92.964375000000004</v>
      </c>
      <c r="P1346" s="17" t="s">
        <v>137</v>
      </c>
      <c r="Q1346" s="14" t="s">
        <v>9</v>
      </c>
      <c r="R1346" s="14" t="s">
        <v>15</v>
      </c>
      <c r="S1346" s="14" t="s">
        <v>18</v>
      </c>
      <c r="T1346" s="14" t="s">
        <v>143</v>
      </c>
    </row>
    <row r="1347" spans="1:20" x14ac:dyDescent="0.3">
      <c r="A1347" s="11">
        <v>44634.449988425928</v>
      </c>
      <c r="B1347" s="11"/>
      <c r="C1347" s="15">
        <v>44634</v>
      </c>
      <c r="D1347" s="16">
        <v>0.44998842592592592</v>
      </c>
      <c r="E1347" s="16"/>
      <c r="F1347" s="13">
        <v>97.391249999999985</v>
      </c>
      <c r="G1347" s="12">
        <v>109</v>
      </c>
      <c r="H1347" s="12">
        <v>91.08</v>
      </c>
      <c r="I1347" s="12">
        <v>102.96000000000001</v>
      </c>
      <c r="J1347" s="12">
        <v>94.05</v>
      </c>
      <c r="K1347" s="12">
        <v>97.02</v>
      </c>
      <c r="L1347" s="12">
        <v>90.09</v>
      </c>
      <c r="M1347" s="12">
        <v>105.93</v>
      </c>
      <c r="N1347" s="12">
        <v>89</v>
      </c>
      <c r="O1347" s="13">
        <v>97.391249999999985</v>
      </c>
      <c r="P1347" s="17" t="s">
        <v>137</v>
      </c>
      <c r="Q1347" s="14" t="s">
        <v>9</v>
      </c>
      <c r="R1347" s="14" t="s">
        <v>15</v>
      </c>
      <c r="S1347" s="14" t="s">
        <v>18</v>
      </c>
      <c r="T1347" s="14" t="s">
        <v>143</v>
      </c>
    </row>
    <row r="1348" spans="1:20" x14ac:dyDescent="0.3">
      <c r="A1348" s="11">
        <v>44634.450682870367</v>
      </c>
      <c r="B1348" s="11"/>
      <c r="C1348" s="15">
        <v>44634</v>
      </c>
      <c r="D1348" s="16">
        <v>0.45068287037037041</v>
      </c>
      <c r="E1348" s="16"/>
      <c r="F1348" s="13">
        <v>94.44</v>
      </c>
      <c r="G1348" s="12">
        <v>106</v>
      </c>
      <c r="H1348" s="12">
        <v>88.320000000000007</v>
      </c>
      <c r="I1348" s="12">
        <v>99.84</v>
      </c>
      <c r="J1348" s="12">
        <v>91.199999999999989</v>
      </c>
      <c r="K1348" s="12">
        <v>94.08</v>
      </c>
      <c r="L1348" s="12">
        <v>87.36</v>
      </c>
      <c r="M1348" s="12">
        <v>102.72</v>
      </c>
      <c r="N1348" s="12">
        <v>86</v>
      </c>
      <c r="O1348" s="13">
        <v>94.44</v>
      </c>
      <c r="P1348" s="17" t="s">
        <v>137</v>
      </c>
      <c r="Q1348" s="14" t="s">
        <v>9</v>
      </c>
      <c r="R1348" s="14" t="s">
        <v>15</v>
      </c>
      <c r="S1348" s="14" t="s">
        <v>18</v>
      </c>
      <c r="T1348" s="14" t="s">
        <v>143</v>
      </c>
    </row>
    <row r="1349" spans="1:20" x14ac:dyDescent="0.3">
      <c r="A1349" s="11">
        <v>44634.450891203705</v>
      </c>
      <c r="B1349" s="11"/>
      <c r="C1349" s="15">
        <v>44634</v>
      </c>
      <c r="D1349" s="16">
        <v>0.45089120370370367</v>
      </c>
      <c r="E1349" s="16"/>
      <c r="F1349" s="13">
        <v>82.556250000000006</v>
      </c>
      <c r="G1349" s="12">
        <v>76.5</v>
      </c>
      <c r="H1349" s="12">
        <v>78.2</v>
      </c>
      <c r="I1349" s="12">
        <v>88.4</v>
      </c>
      <c r="J1349" s="12">
        <v>80.75</v>
      </c>
      <c r="K1349" s="12">
        <v>83.3</v>
      </c>
      <c r="L1349" s="12">
        <v>77.350000000000009</v>
      </c>
      <c r="M1349" s="12">
        <v>90.95</v>
      </c>
      <c r="N1349" s="12">
        <v>85</v>
      </c>
      <c r="O1349" s="13">
        <v>82.556250000000006</v>
      </c>
      <c r="P1349" s="17" t="s">
        <v>137</v>
      </c>
      <c r="Q1349" s="14" t="s">
        <v>9</v>
      </c>
      <c r="R1349" s="14" t="s">
        <v>15</v>
      </c>
      <c r="S1349" s="14" t="s">
        <v>18</v>
      </c>
      <c r="T1349" s="14" t="s">
        <v>143</v>
      </c>
    </row>
    <row r="1350" spans="1:20" x14ac:dyDescent="0.3">
      <c r="A1350" s="11">
        <v>44634.45103009259</v>
      </c>
      <c r="B1350" s="11"/>
      <c r="C1350" s="15">
        <v>44634</v>
      </c>
      <c r="D1350" s="16">
        <v>0.45103009259259258</v>
      </c>
      <c r="E1350" s="16"/>
      <c r="F1350" s="13">
        <v>88.383750000000006</v>
      </c>
      <c r="G1350" s="12">
        <v>81.900000000000006</v>
      </c>
      <c r="H1350" s="12">
        <v>83.72</v>
      </c>
      <c r="I1350" s="12">
        <v>94.64</v>
      </c>
      <c r="J1350" s="12">
        <v>86.45</v>
      </c>
      <c r="K1350" s="12">
        <v>89.179999999999993</v>
      </c>
      <c r="L1350" s="12">
        <v>82.81</v>
      </c>
      <c r="M1350" s="12">
        <v>97.37</v>
      </c>
      <c r="N1350" s="12">
        <v>91</v>
      </c>
      <c r="O1350" s="13">
        <v>88.383750000000006</v>
      </c>
      <c r="P1350" s="17" t="s">
        <v>137</v>
      </c>
      <c r="Q1350" s="14" t="s">
        <v>9</v>
      </c>
      <c r="R1350" s="14" t="s">
        <v>15</v>
      </c>
      <c r="S1350" s="14" t="s">
        <v>18</v>
      </c>
      <c r="T1350" s="14" t="s">
        <v>143</v>
      </c>
    </row>
    <row r="1351" spans="1:20" x14ac:dyDescent="0.3">
      <c r="A1351" s="11">
        <v>44634.451249999998</v>
      </c>
      <c r="B1351" s="11"/>
      <c r="C1351" s="15">
        <v>44634</v>
      </c>
      <c r="D1351" s="16">
        <v>0.45124999999999998</v>
      </c>
      <c r="E1351" s="16"/>
      <c r="F1351" s="13">
        <v>86.441250000000011</v>
      </c>
      <c r="G1351" s="12">
        <v>80.100000000000009</v>
      </c>
      <c r="H1351" s="12">
        <v>81.88000000000001</v>
      </c>
      <c r="I1351" s="12">
        <v>92.56</v>
      </c>
      <c r="J1351" s="12">
        <v>84.55</v>
      </c>
      <c r="K1351" s="12">
        <v>87.22</v>
      </c>
      <c r="L1351" s="12">
        <v>80.990000000000009</v>
      </c>
      <c r="M1351" s="12">
        <v>95.23</v>
      </c>
      <c r="N1351" s="12">
        <v>89</v>
      </c>
      <c r="O1351" s="13">
        <v>86.441250000000011</v>
      </c>
      <c r="P1351" s="17" t="s">
        <v>137</v>
      </c>
      <c r="Q1351" s="14" t="s">
        <v>9</v>
      </c>
      <c r="R1351" s="14" t="s">
        <v>15</v>
      </c>
      <c r="S1351" s="14" t="s">
        <v>18</v>
      </c>
      <c r="T1351" s="14" t="s">
        <v>143</v>
      </c>
    </row>
    <row r="1352" spans="1:20" x14ac:dyDescent="0.3">
      <c r="A1352" s="11">
        <v>44634.451319444444</v>
      </c>
      <c r="B1352" s="11"/>
      <c r="C1352" s="15">
        <v>44634</v>
      </c>
      <c r="D1352" s="16">
        <v>0.45131944444444444</v>
      </c>
      <c r="E1352" s="16"/>
      <c r="F1352" s="13">
        <v>86.441250000000011</v>
      </c>
      <c r="G1352" s="12">
        <v>80.100000000000009</v>
      </c>
      <c r="H1352" s="12">
        <v>81.88000000000001</v>
      </c>
      <c r="I1352" s="12">
        <v>92.56</v>
      </c>
      <c r="J1352" s="12">
        <v>84.55</v>
      </c>
      <c r="K1352" s="12">
        <v>87.22</v>
      </c>
      <c r="L1352" s="12">
        <v>80.990000000000009</v>
      </c>
      <c r="M1352" s="12">
        <v>95.23</v>
      </c>
      <c r="N1352" s="12">
        <v>89</v>
      </c>
      <c r="O1352" s="13">
        <v>86.441250000000011</v>
      </c>
      <c r="P1352" s="17" t="s">
        <v>137</v>
      </c>
      <c r="Q1352" s="14" t="s">
        <v>9</v>
      </c>
      <c r="R1352" s="14" t="s">
        <v>15</v>
      </c>
      <c r="S1352" s="14" t="s">
        <v>18</v>
      </c>
      <c r="T1352" s="14" t="s">
        <v>143</v>
      </c>
    </row>
    <row r="1353" spans="1:20" x14ac:dyDescent="0.3">
      <c r="A1353" s="11">
        <v>44634.451377314814</v>
      </c>
      <c r="B1353" s="11"/>
      <c r="C1353" s="15">
        <v>44634</v>
      </c>
      <c r="D1353" s="16">
        <v>0.4513773148148148</v>
      </c>
      <c r="E1353" s="16"/>
      <c r="F1353" s="13">
        <v>94.44</v>
      </c>
      <c r="G1353" s="12">
        <v>104</v>
      </c>
      <c r="H1353" s="12">
        <v>88.320000000000007</v>
      </c>
      <c r="I1353" s="12">
        <v>99.84</v>
      </c>
      <c r="J1353" s="12">
        <v>91.199999999999989</v>
      </c>
      <c r="K1353" s="12">
        <v>94.08</v>
      </c>
      <c r="L1353" s="12">
        <v>87.36</v>
      </c>
      <c r="M1353" s="12">
        <v>102.72</v>
      </c>
      <c r="N1353" s="12">
        <v>88</v>
      </c>
      <c r="O1353" s="13">
        <v>94.44</v>
      </c>
      <c r="P1353" s="17" t="s">
        <v>137</v>
      </c>
      <c r="Q1353" s="14" t="s">
        <v>9</v>
      </c>
      <c r="R1353" s="14" t="s">
        <v>15</v>
      </c>
      <c r="S1353" s="14" t="s">
        <v>18</v>
      </c>
      <c r="T1353" s="14" t="s">
        <v>143</v>
      </c>
    </row>
    <row r="1354" spans="1:20" x14ac:dyDescent="0.3">
      <c r="A1354" s="11">
        <v>44634.451493055552</v>
      </c>
      <c r="B1354" s="11"/>
      <c r="C1354" s="15">
        <v>44634</v>
      </c>
      <c r="D1354" s="16">
        <v>0.45149305555555558</v>
      </c>
      <c r="E1354" s="16"/>
      <c r="F1354" s="13">
        <v>86.441250000000011</v>
      </c>
      <c r="G1354" s="12">
        <v>80.100000000000009</v>
      </c>
      <c r="H1354" s="12">
        <v>81.88000000000001</v>
      </c>
      <c r="I1354" s="12">
        <v>92.56</v>
      </c>
      <c r="J1354" s="12">
        <v>84.55</v>
      </c>
      <c r="K1354" s="12">
        <v>87.22</v>
      </c>
      <c r="L1354" s="12">
        <v>80.990000000000009</v>
      </c>
      <c r="M1354" s="12">
        <v>95.23</v>
      </c>
      <c r="N1354" s="12">
        <v>89</v>
      </c>
      <c r="O1354" s="13">
        <v>86.441250000000011</v>
      </c>
      <c r="P1354" s="17" t="s">
        <v>137</v>
      </c>
      <c r="Q1354" s="14" t="s">
        <v>9</v>
      </c>
      <c r="R1354" s="14" t="s">
        <v>15</v>
      </c>
      <c r="S1354" s="14" t="s">
        <v>18</v>
      </c>
      <c r="T1354" s="14" t="s">
        <v>143</v>
      </c>
    </row>
    <row r="1355" spans="1:20" x14ac:dyDescent="0.3">
      <c r="A1355" s="11">
        <v>44634.451689814814</v>
      </c>
      <c r="B1355" s="11"/>
      <c r="C1355" s="15">
        <v>44634</v>
      </c>
      <c r="D1355" s="16">
        <v>0.45168981481481479</v>
      </c>
      <c r="E1355" s="16"/>
      <c r="F1355" s="13">
        <v>94.211249999999993</v>
      </c>
      <c r="G1355" s="12">
        <v>87.3</v>
      </c>
      <c r="H1355" s="12">
        <v>89.240000000000009</v>
      </c>
      <c r="I1355" s="12">
        <v>100.88000000000001</v>
      </c>
      <c r="J1355" s="12">
        <v>92.149999999999991</v>
      </c>
      <c r="K1355" s="12">
        <v>95.06</v>
      </c>
      <c r="L1355" s="12">
        <v>88.27</v>
      </c>
      <c r="M1355" s="12">
        <v>103.79</v>
      </c>
      <c r="N1355" s="12">
        <v>97</v>
      </c>
      <c r="O1355" s="13">
        <v>94.211249999999993</v>
      </c>
      <c r="P1355" s="17" t="s">
        <v>137</v>
      </c>
      <c r="Q1355" s="14" t="s">
        <v>9</v>
      </c>
      <c r="R1355" s="14" t="s">
        <v>15</v>
      </c>
      <c r="S1355" s="14" t="s">
        <v>18</v>
      </c>
      <c r="T1355" s="14" t="s">
        <v>143</v>
      </c>
    </row>
    <row r="1356" spans="1:20" x14ac:dyDescent="0.3">
      <c r="A1356" s="11">
        <v>44634.451886574076</v>
      </c>
      <c r="B1356" s="11"/>
      <c r="C1356" s="15">
        <v>44634</v>
      </c>
      <c r="D1356" s="16">
        <v>0.45188657407407407</v>
      </c>
      <c r="E1356" s="16"/>
      <c r="F1356" s="13">
        <v>85.47</v>
      </c>
      <c r="G1356" s="12">
        <v>79.2</v>
      </c>
      <c r="H1356" s="12">
        <v>80.960000000000008</v>
      </c>
      <c r="I1356" s="12">
        <v>91.52000000000001</v>
      </c>
      <c r="J1356" s="12">
        <v>83.6</v>
      </c>
      <c r="K1356" s="12">
        <v>86.24</v>
      </c>
      <c r="L1356" s="12">
        <v>80.08</v>
      </c>
      <c r="M1356" s="12">
        <v>94.160000000000011</v>
      </c>
      <c r="N1356" s="12">
        <v>88</v>
      </c>
      <c r="O1356" s="13">
        <v>85.47</v>
      </c>
      <c r="P1356" s="17" t="s">
        <v>137</v>
      </c>
      <c r="Q1356" s="14" t="s">
        <v>9</v>
      </c>
      <c r="R1356" s="14" t="s">
        <v>15</v>
      </c>
      <c r="S1356" s="14" t="s">
        <v>18</v>
      </c>
      <c r="T1356" s="14" t="s">
        <v>143</v>
      </c>
    </row>
    <row r="1357" spans="1:20" x14ac:dyDescent="0.3">
      <c r="A1357" s="11">
        <v>44634.45207175926</v>
      </c>
      <c r="B1357" s="11"/>
      <c r="C1357" s="15">
        <v>44634</v>
      </c>
      <c r="D1357" s="16">
        <v>0.4520717592592593</v>
      </c>
      <c r="E1357" s="16"/>
      <c r="F1357" s="13">
        <v>94.931875000000005</v>
      </c>
      <c r="G1357" s="12">
        <v>103</v>
      </c>
      <c r="H1357" s="12">
        <v>88.78</v>
      </c>
      <c r="I1357" s="12">
        <v>100.36</v>
      </c>
      <c r="J1357" s="12">
        <v>91.674999999999997</v>
      </c>
      <c r="K1357" s="12">
        <v>94.57</v>
      </c>
      <c r="L1357" s="12">
        <v>87.814999999999998</v>
      </c>
      <c r="M1357" s="12">
        <v>103.25500000000001</v>
      </c>
      <c r="N1357" s="12">
        <v>90</v>
      </c>
      <c r="O1357" s="13">
        <v>94.931875000000005</v>
      </c>
      <c r="P1357" s="17" t="s">
        <v>137</v>
      </c>
      <c r="Q1357" s="14" t="s">
        <v>9</v>
      </c>
      <c r="R1357" s="14" t="s">
        <v>15</v>
      </c>
      <c r="S1357" s="14" t="s">
        <v>18</v>
      </c>
      <c r="T1357" s="14" t="s">
        <v>143</v>
      </c>
    </row>
    <row r="1358" spans="1:20" x14ac:dyDescent="0.3">
      <c r="A1358" s="11">
        <v>44634.45208333333</v>
      </c>
      <c r="B1358" s="11"/>
      <c r="C1358" s="15">
        <v>44634</v>
      </c>
      <c r="D1358" s="16">
        <v>0.45208333333333334</v>
      </c>
      <c r="E1358" s="16"/>
      <c r="F1358" s="13">
        <v>85.52687499999999</v>
      </c>
      <c r="G1358" s="12">
        <v>77.850000000000009</v>
      </c>
      <c r="H1358" s="12">
        <v>67</v>
      </c>
      <c r="I1358" s="12">
        <v>89.960000000000008</v>
      </c>
      <c r="J1358" s="12">
        <v>82.174999999999997</v>
      </c>
      <c r="K1358" s="12">
        <v>84.77</v>
      </c>
      <c r="L1358" s="12">
        <v>106</v>
      </c>
      <c r="M1358" s="12">
        <v>92.555000000000007</v>
      </c>
      <c r="N1358" s="12">
        <v>83.905000000000001</v>
      </c>
      <c r="O1358" s="13">
        <v>85.52687499999999</v>
      </c>
      <c r="P1358" s="17" t="s">
        <v>137</v>
      </c>
      <c r="Q1358" s="14" t="s">
        <v>9</v>
      </c>
      <c r="R1358" s="14" t="s">
        <v>15</v>
      </c>
      <c r="S1358" s="14" t="s">
        <v>18</v>
      </c>
      <c r="T1358" s="14" t="s">
        <v>143</v>
      </c>
    </row>
    <row r="1359" spans="1:20" x14ac:dyDescent="0.3">
      <c r="A1359" s="11">
        <v>44634.452766203707</v>
      </c>
      <c r="B1359" s="11"/>
      <c r="C1359" s="15">
        <v>44634</v>
      </c>
      <c r="D1359" s="16">
        <v>0.45276620370370368</v>
      </c>
      <c r="E1359" s="16"/>
      <c r="F1359" s="13">
        <v>99.358750000000015</v>
      </c>
      <c r="G1359" s="12">
        <v>113</v>
      </c>
      <c r="H1359" s="12">
        <v>92.92</v>
      </c>
      <c r="I1359" s="12">
        <v>105.04</v>
      </c>
      <c r="J1359" s="12">
        <v>95.949999999999989</v>
      </c>
      <c r="K1359" s="12">
        <v>98.98</v>
      </c>
      <c r="L1359" s="12">
        <v>91.91</v>
      </c>
      <c r="M1359" s="12">
        <v>108.07000000000001</v>
      </c>
      <c r="N1359" s="12">
        <v>89</v>
      </c>
      <c r="O1359" s="13">
        <v>99.358750000000015</v>
      </c>
      <c r="P1359" s="17" t="s">
        <v>137</v>
      </c>
      <c r="Q1359" s="14" t="s">
        <v>9</v>
      </c>
      <c r="R1359" s="14" t="s">
        <v>15</v>
      </c>
      <c r="S1359" s="14" t="s">
        <v>18</v>
      </c>
      <c r="T1359" s="14" t="s">
        <v>143</v>
      </c>
    </row>
    <row r="1360" spans="1:20" x14ac:dyDescent="0.3">
      <c r="A1360" s="11">
        <v>44634.452789351853</v>
      </c>
      <c r="B1360" s="11"/>
      <c r="C1360" s="15">
        <v>44634</v>
      </c>
      <c r="D1360" s="16">
        <v>0.45278935185185182</v>
      </c>
      <c r="E1360" s="16"/>
      <c r="F1360" s="13">
        <v>97.125</v>
      </c>
      <c r="G1360" s="12">
        <v>90</v>
      </c>
      <c r="H1360" s="12">
        <v>92</v>
      </c>
      <c r="I1360" s="12">
        <v>104</v>
      </c>
      <c r="J1360" s="12">
        <v>95</v>
      </c>
      <c r="K1360" s="12">
        <v>98</v>
      </c>
      <c r="L1360" s="12">
        <v>91</v>
      </c>
      <c r="M1360" s="12">
        <v>107</v>
      </c>
      <c r="N1360" s="12">
        <v>100</v>
      </c>
      <c r="O1360" s="13">
        <v>97.125</v>
      </c>
      <c r="P1360" s="17" t="s">
        <v>137</v>
      </c>
      <c r="Q1360" s="14" t="s">
        <v>9</v>
      </c>
      <c r="R1360" s="14" t="s">
        <v>15</v>
      </c>
      <c r="S1360" s="14" t="s">
        <v>18</v>
      </c>
      <c r="T1360" s="14" t="s">
        <v>143</v>
      </c>
    </row>
    <row r="1361" spans="1:20" x14ac:dyDescent="0.3">
      <c r="A1361" s="11">
        <v>44634.452986111108</v>
      </c>
      <c r="B1361" s="11"/>
      <c r="C1361" s="15">
        <v>44634</v>
      </c>
      <c r="D1361" s="16">
        <v>0.45298611111111109</v>
      </c>
      <c r="E1361" s="16"/>
      <c r="F1361" s="13">
        <v>93.240000000000009</v>
      </c>
      <c r="G1361" s="12">
        <v>86.4</v>
      </c>
      <c r="H1361" s="12">
        <v>88.320000000000007</v>
      </c>
      <c r="I1361" s="12">
        <v>99.84</v>
      </c>
      <c r="J1361" s="12">
        <v>91.199999999999989</v>
      </c>
      <c r="K1361" s="12">
        <v>94.08</v>
      </c>
      <c r="L1361" s="12">
        <v>87.36</v>
      </c>
      <c r="M1361" s="12">
        <v>102.72</v>
      </c>
      <c r="N1361" s="12">
        <v>96</v>
      </c>
      <c r="O1361" s="13">
        <v>93.240000000000009</v>
      </c>
      <c r="P1361" s="17" t="s">
        <v>137</v>
      </c>
      <c r="Q1361" s="14" t="s">
        <v>9</v>
      </c>
      <c r="R1361" s="14" t="s">
        <v>15</v>
      </c>
      <c r="S1361" s="14" t="s">
        <v>18</v>
      </c>
      <c r="T1361" s="14" t="s">
        <v>143</v>
      </c>
    </row>
    <row r="1362" spans="1:20" x14ac:dyDescent="0.3">
      <c r="A1362" s="11">
        <v>44634.453460648147</v>
      </c>
      <c r="B1362" s="11"/>
      <c r="C1362" s="15">
        <v>44634</v>
      </c>
      <c r="D1362" s="16">
        <v>0.45346064814814818</v>
      </c>
      <c r="E1362" s="16"/>
      <c r="F1362" s="13">
        <v>101.81812499999999</v>
      </c>
      <c r="G1362" s="12">
        <v>114</v>
      </c>
      <c r="H1362" s="12">
        <v>95.22</v>
      </c>
      <c r="I1362" s="12">
        <v>107.64</v>
      </c>
      <c r="J1362" s="12">
        <v>98.324999999999989</v>
      </c>
      <c r="K1362" s="12">
        <v>101.42999999999999</v>
      </c>
      <c r="L1362" s="12">
        <v>94.185000000000002</v>
      </c>
      <c r="M1362" s="12">
        <v>110.745</v>
      </c>
      <c r="N1362" s="12">
        <v>93</v>
      </c>
      <c r="O1362" s="13">
        <v>101.81812499999999</v>
      </c>
      <c r="P1362" s="17" t="s">
        <v>137</v>
      </c>
      <c r="Q1362" s="14" t="s">
        <v>9</v>
      </c>
      <c r="R1362" s="14" t="s">
        <v>15</v>
      </c>
      <c r="S1362" s="14" t="s">
        <v>18</v>
      </c>
      <c r="T1362" s="14" t="s">
        <v>143</v>
      </c>
    </row>
    <row r="1363" spans="1:20" x14ac:dyDescent="0.3">
      <c r="A1363" s="11">
        <v>44634.454155092593</v>
      </c>
      <c r="B1363" s="11"/>
      <c r="C1363" s="15">
        <v>44634</v>
      </c>
      <c r="D1363" s="16">
        <v>0.45415509259259257</v>
      </c>
      <c r="E1363" s="16"/>
      <c r="F1363" s="13">
        <v>98.866875000000007</v>
      </c>
      <c r="G1363" s="12">
        <v>109</v>
      </c>
      <c r="H1363" s="12">
        <v>92.460000000000008</v>
      </c>
      <c r="I1363" s="12">
        <v>104.52000000000001</v>
      </c>
      <c r="J1363" s="12">
        <v>95.474999999999994</v>
      </c>
      <c r="K1363" s="12">
        <v>98.49</v>
      </c>
      <c r="L1363" s="12">
        <v>91.454999999999998</v>
      </c>
      <c r="M1363" s="12">
        <v>107.53500000000001</v>
      </c>
      <c r="N1363" s="12">
        <v>92</v>
      </c>
      <c r="O1363" s="13">
        <v>98.866875000000007</v>
      </c>
      <c r="P1363" s="17" t="s">
        <v>137</v>
      </c>
      <c r="Q1363" s="14" t="s">
        <v>9</v>
      </c>
      <c r="R1363" s="14" t="s">
        <v>15</v>
      </c>
      <c r="S1363" s="14" t="s">
        <v>18</v>
      </c>
      <c r="T1363" s="14" t="s">
        <v>143</v>
      </c>
    </row>
    <row r="1364" spans="1:20" x14ac:dyDescent="0.3">
      <c r="A1364" s="11">
        <v>44634.454236111109</v>
      </c>
      <c r="B1364" s="11"/>
      <c r="C1364" s="15">
        <v>44634</v>
      </c>
      <c r="D1364" s="16">
        <v>0.45423611111111112</v>
      </c>
      <c r="E1364" s="16"/>
      <c r="F1364" s="13">
        <v>102.9</v>
      </c>
      <c r="G1364" s="12">
        <v>105</v>
      </c>
      <c r="H1364" s="12">
        <v>96.600000000000009</v>
      </c>
      <c r="I1364" s="12">
        <v>109.2</v>
      </c>
      <c r="J1364" s="12">
        <v>99.75</v>
      </c>
      <c r="K1364" s="12">
        <v>102.89999999999999</v>
      </c>
      <c r="L1364" s="12">
        <v>95.55</v>
      </c>
      <c r="M1364" s="12">
        <v>112.35000000000001</v>
      </c>
      <c r="N1364" s="12">
        <v>101.85</v>
      </c>
      <c r="O1364" s="13">
        <v>102.9</v>
      </c>
      <c r="P1364" s="17" t="s">
        <v>137</v>
      </c>
      <c r="Q1364" s="14" t="s">
        <v>9</v>
      </c>
      <c r="R1364" s="14" t="s">
        <v>15</v>
      </c>
      <c r="S1364" s="14" t="s">
        <v>18</v>
      </c>
      <c r="T1364" s="14" t="s">
        <v>143</v>
      </c>
    </row>
    <row r="1365" spans="1:20" x14ac:dyDescent="0.3">
      <c r="A1365" s="11">
        <v>44634.454328703701</v>
      </c>
      <c r="B1365" s="11"/>
      <c r="C1365" s="15">
        <v>44634</v>
      </c>
      <c r="D1365" s="16">
        <v>0.45432870370370365</v>
      </c>
      <c r="E1365" s="16"/>
      <c r="F1365" s="13">
        <v>80.257499999999993</v>
      </c>
      <c r="G1365" s="12">
        <v>73.8</v>
      </c>
      <c r="H1365" s="12">
        <v>75.44</v>
      </c>
      <c r="I1365" s="12">
        <v>85.28</v>
      </c>
      <c r="J1365" s="12">
        <v>77.899999999999991</v>
      </c>
      <c r="K1365" s="12">
        <v>80.36</v>
      </c>
      <c r="L1365" s="12">
        <v>82</v>
      </c>
      <c r="M1365" s="12">
        <v>87.740000000000009</v>
      </c>
      <c r="N1365" s="12">
        <v>79.539999999999992</v>
      </c>
      <c r="O1365" s="13">
        <v>80.257499999999993</v>
      </c>
      <c r="P1365" s="17" t="s">
        <v>137</v>
      </c>
      <c r="Q1365" s="14" t="s">
        <v>9</v>
      </c>
      <c r="R1365" s="14" t="s">
        <v>15</v>
      </c>
      <c r="S1365" s="14" t="s">
        <v>18</v>
      </c>
      <c r="T1365" s="14" t="s">
        <v>143</v>
      </c>
    </row>
    <row r="1366" spans="1:20" x14ac:dyDescent="0.3">
      <c r="A1366" s="11">
        <v>44634.454456018517</v>
      </c>
      <c r="B1366" s="11"/>
      <c r="C1366" s="15">
        <v>44634</v>
      </c>
      <c r="D1366" s="16">
        <v>0.45445601851851852</v>
      </c>
      <c r="E1366" s="16"/>
      <c r="F1366" s="13">
        <v>101.92</v>
      </c>
      <c r="G1366" s="12">
        <v>104</v>
      </c>
      <c r="H1366" s="12">
        <v>95.68</v>
      </c>
      <c r="I1366" s="12">
        <v>108.16</v>
      </c>
      <c r="J1366" s="12">
        <v>98.8</v>
      </c>
      <c r="K1366" s="12">
        <v>101.92</v>
      </c>
      <c r="L1366" s="12">
        <v>94.64</v>
      </c>
      <c r="M1366" s="12">
        <v>111.28</v>
      </c>
      <c r="N1366" s="12">
        <v>100.88</v>
      </c>
      <c r="O1366" s="13">
        <v>101.92</v>
      </c>
      <c r="P1366" s="17" t="s">
        <v>137</v>
      </c>
      <c r="Q1366" s="14" t="s">
        <v>9</v>
      </c>
      <c r="R1366" s="14" t="s">
        <v>15</v>
      </c>
      <c r="S1366" s="14" t="s">
        <v>18</v>
      </c>
      <c r="T1366" s="14" t="s">
        <v>143</v>
      </c>
    </row>
    <row r="1367" spans="1:20" x14ac:dyDescent="0.3">
      <c r="A1367" s="11">
        <v>44634.45453703704</v>
      </c>
      <c r="B1367" s="11"/>
      <c r="C1367" s="15">
        <v>44634</v>
      </c>
      <c r="D1367" s="16">
        <v>0.45453703703703702</v>
      </c>
      <c r="E1367" s="16"/>
      <c r="F1367" s="13">
        <v>81.236250000000013</v>
      </c>
      <c r="G1367" s="12">
        <v>74.7</v>
      </c>
      <c r="H1367" s="12">
        <v>76.36</v>
      </c>
      <c r="I1367" s="12">
        <v>86.320000000000007</v>
      </c>
      <c r="J1367" s="12">
        <v>78.849999999999994</v>
      </c>
      <c r="K1367" s="12">
        <v>81.34</v>
      </c>
      <c r="L1367" s="12">
        <v>83</v>
      </c>
      <c r="M1367" s="12">
        <v>88.81</v>
      </c>
      <c r="N1367" s="12">
        <v>80.509999999999991</v>
      </c>
      <c r="O1367" s="13">
        <v>81.236250000000013</v>
      </c>
      <c r="P1367" s="17" t="s">
        <v>137</v>
      </c>
      <c r="Q1367" s="14" t="s">
        <v>9</v>
      </c>
      <c r="R1367" s="14" t="s">
        <v>15</v>
      </c>
      <c r="S1367" s="14" t="s">
        <v>18</v>
      </c>
      <c r="T1367" s="14" t="s">
        <v>143</v>
      </c>
    </row>
    <row r="1368" spans="1:20" x14ac:dyDescent="0.3">
      <c r="A1368" s="11">
        <v>44634.454664351855</v>
      </c>
      <c r="B1368" s="11"/>
      <c r="C1368" s="15">
        <v>44634</v>
      </c>
      <c r="D1368" s="16">
        <v>0.45466435185185183</v>
      </c>
      <c r="E1368" s="16"/>
      <c r="F1368" s="13">
        <v>77.7</v>
      </c>
      <c r="G1368" s="12">
        <v>72</v>
      </c>
      <c r="H1368" s="12">
        <v>73.600000000000009</v>
      </c>
      <c r="I1368" s="12">
        <v>83.2</v>
      </c>
      <c r="J1368" s="12">
        <v>76</v>
      </c>
      <c r="K1368" s="12">
        <v>78.400000000000006</v>
      </c>
      <c r="L1368" s="12">
        <v>72.8</v>
      </c>
      <c r="M1368" s="12">
        <v>85.600000000000009</v>
      </c>
      <c r="N1368" s="12">
        <v>80</v>
      </c>
      <c r="O1368" s="13">
        <v>77.7</v>
      </c>
      <c r="P1368" s="17" t="s">
        <v>137</v>
      </c>
      <c r="Q1368" s="14" t="s">
        <v>9</v>
      </c>
      <c r="R1368" s="14" t="s">
        <v>15</v>
      </c>
      <c r="S1368" s="14" t="s">
        <v>18</v>
      </c>
      <c r="T1368" s="14" t="s">
        <v>143</v>
      </c>
    </row>
    <row r="1369" spans="1:20" x14ac:dyDescent="0.3">
      <c r="A1369" s="11">
        <v>44634.454837962963</v>
      </c>
      <c r="B1369" s="11"/>
      <c r="C1369" s="15">
        <v>44634</v>
      </c>
      <c r="D1369" s="16">
        <v>0.45483796296296292</v>
      </c>
      <c r="E1369" s="16"/>
      <c r="F1369" s="13">
        <v>107.80000000000001</v>
      </c>
      <c r="G1369" s="12">
        <v>110</v>
      </c>
      <c r="H1369" s="12">
        <v>101.2</v>
      </c>
      <c r="I1369" s="12">
        <v>114.4</v>
      </c>
      <c r="J1369" s="12">
        <v>104.5</v>
      </c>
      <c r="K1369" s="12">
        <v>107.8</v>
      </c>
      <c r="L1369" s="12">
        <v>100.10000000000001</v>
      </c>
      <c r="M1369" s="12">
        <v>117.7</v>
      </c>
      <c r="N1369" s="12">
        <v>106.7</v>
      </c>
      <c r="O1369" s="13">
        <v>107.80000000000001</v>
      </c>
      <c r="P1369" s="17" t="s">
        <v>137</v>
      </c>
      <c r="Q1369" s="14" t="s">
        <v>9</v>
      </c>
      <c r="R1369" s="14" t="s">
        <v>15</v>
      </c>
      <c r="S1369" s="14" t="s">
        <v>18</v>
      </c>
      <c r="T1369" s="14" t="s">
        <v>143</v>
      </c>
    </row>
    <row r="1370" spans="1:20" x14ac:dyDescent="0.3">
      <c r="A1370" s="11">
        <v>44634.45484953704</v>
      </c>
      <c r="B1370" s="11"/>
      <c r="C1370" s="15">
        <v>44634</v>
      </c>
      <c r="D1370" s="16">
        <v>0.45484953703703707</v>
      </c>
      <c r="E1370" s="16"/>
      <c r="F1370" s="13">
        <v>92.472500000000011</v>
      </c>
      <c r="G1370" s="12">
        <v>106</v>
      </c>
      <c r="H1370" s="12">
        <v>86.48</v>
      </c>
      <c r="I1370" s="12">
        <v>97.76</v>
      </c>
      <c r="J1370" s="12">
        <v>89.3</v>
      </c>
      <c r="K1370" s="12">
        <v>92.12</v>
      </c>
      <c r="L1370" s="12">
        <v>85.54</v>
      </c>
      <c r="M1370" s="12">
        <v>100.58000000000001</v>
      </c>
      <c r="N1370" s="12">
        <v>82</v>
      </c>
      <c r="O1370" s="13">
        <v>92.472500000000011</v>
      </c>
      <c r="P1370" s="17" t="s">
        <v>137</v>
      </c>
      <c r="Q1370" s="14" t="s">
        <v>9</v>
      </c>
      <c r="R1370" s="14" t="s">
        <v>15</v>
      </c>
      <c r="S1370" s="14" t="s">
        <v>18</v>
      </c>
      <c r="T1370" s="14" t="s">
        <v>143</v>
      </c>
    </row>
    <row r="1371" spans="1:20" x14ac:dyDescent="0.3">
      <c r="A1371" s="11">
        <v>44634.455439814818</v>
      </c>
      <c r="B1371" s="11"/>
      <c r="C1371" s="15">
        <v>44634</v>
      </c>
      <c r="D1371" s="16">
        <v>0.45543981481481483</v>
      </c>
      <c r="E1371" s="16"/>
      <c r="F1371" s="13">
        <v>67.987499999999997</v>
      </c>
      <c r="G1371" s="12">
        <v>63</v>
      </c>
      <c r="H1371" s="12">
        <v>64.400000000000006</v>
      </c>
      <c r="I1371" s="12">
        <v>72.8</v>
      </c>
      <c r="J1371" s="12">
        <v>66.5</v>
      </c>
      <c r="K1371" s="12">
        <v>68.599999999999994</v>
      </c>
      <c r="L1371" s="12">
        <v>63.7</v>
      </c>
      <c r="M1371" s="12">
        <v>74.900000000000006</v>
      </c>
      <c r="N1371" s="12">
        <v>70</v>
      </c>
      <c r="O1371" s="13">
        <v>67.987499999999997</v>
      </c>
      <c r="P1371" s="17" t="s">
        <v>137</v>
      </c>
      <c r="Q1371" s="14" t="s">
        <v>9</v>
      </c>
      <c r="R1371" s="14" t="s">
        <v>15</v>
      </c>
      <c r="S1371" s="14" t="s">
        <v>18</v>
      </c>
      <c r="T1371" s="14" t="s">
        <v>143</v>
      </c>
    </row>
    <row r="1372" spans="1:20" x14ac:dyDescent="0.3">
      <c r="A1372" s="11">
        <v>44634.455543981479</v>
      </c>
      <c r="B1372" s="11"/>
      <c r="C1372" s="15">
        <v>44634</v>
      </c>
      <c r="D1372" s="16">
        <v>0.45554398148148145</v>
      </c>
      <c r="E1372" s="16"/>
      <c r="F1372" s="13">
        <v>81.056249999999991</v>
      </c>
      <c r="G1372" s="12">
        <v>74.25</v>
      </c>
      <c r="H1372" s="12">
        <v>75.900000000000006</v>
      </c>
      <c r="I1372" s="12">
        <v>85.8</v>
      </c>
      <c r="J1372" s="12">
        <v>78.375</v>
      </c>
      <c r="K1372" s="12">
        <v>80.849999999999994</v>
      </c>
      <c r="L1372" s="12">
        <v>95</v>
      </c>
      <c r="M1372" s="12">
        <v>88.275000000000006</v>
      </c>
      <c r="N1372" s="12">
        <v>70</v>
      </c>
      <c r="O1372" s="13">
        <v>81.056249999999991</v>
      </c>
      <c r="P1372" s="17" t="s">
        <v>137</v>
      </c>
      <c r="Q1372" s="14" t="s">
        <v>9</v>
      </c>
      <c r="R1372" s="14" t="s">
        <v>15</v>
      </c>
      <c r="S1372" s="14" t="s">
        <v>18</v>
      </c>
      <c r="T1372" s="14" t="s">
        <v>143</v>
      </c>
    </row>
    <row r="1373" spans="1:20" x14ac:dyDescent="0.3">
      <c r="A1373" s="11">
        <v>44634.455555555556</v>
      </c>
      <c r="B1373" s="11"/>
      <c r="C1373" s="15">
        <v>44634</v>
      </c>
      <c r="D1373" s="16">
        <v>0.45555555555555555</v>
      </c>
      <c r="E1373" s="16"/>
      <c r="F1373" s="13">
        <v>89.976250000000007</v>
      </c>
      <c r="G1373" s="12">
        <v>81.900000000000006</v>
      </c>
      <c r="H1373" s="12">
        <v>87</v>
      </c>
      <c r="I1373" s="12">
        <v>94.64</v>
      </c>
      <c r="J1373" s="12">
        <v>86.45</v>
      </c>
      <c r="K1373" s="12">
        <v>89.179999999999993</v>
      </c>
      <c r="L1373" s="12">
        <v>95</v>
      </c>
      <c r="M1373" s="12">
        <v>97.37</v>
      </c>
      <c r="N1373" s="12">
        <v>88.27</v>
      </c>
      <c r="O1373" s="13">
        <v>89.976250000000007</v>
      </c>
      <c r="P1373" s="17" t="s">
        <v>137</v>
      </c>
      <c r="Q1373" s="14" t="s">
        <v>9</v>
      </c>
      <c r="R1373" s="14" t="s">
        <v>15</v>
      </c>
      <c r="S1373" s="14" t="s">
        <v>18</v>
      </c>
      <c r="T1373" s="14" t="s">
        <v>143</v>
      </c>
    </row>
    <row r="1374" spans="1:20" x14ac:dyDescent="0.3">
      <c r="A1374" s="11">
        <v>44634.455590277779</v>
      </c>
      <c r="B1374" s="11"/>
      <c r="C1374" s="15">
        <v>44634</v>
      </c>
      <c r="D1374" s="16">
        <v>0.45559027777777777</v>
      </c>
      <c r="E1374" s="16"/>
      <c r="F1374" s="13">
        <v>57.303750000000001</v>
      </c>
      <c r="G1374" s="12">
        <v>53.1</v>
      </c>
      <c r="H1374" s="12">
        <v>54.28</v>
      </c>
      <c r="I1374" s="12">
        <v>61.36</v>
      </c>
      <c r="J1374" s="12">
        <v>56.05</v>
      </c>
      <c r="K1374" s="12">
        <v>57.82</v>
      </c>
      <c r="L1374" s="12">
        <v>53.690000000000005</v>
      </c>
      <c r="M1374" s="12">
        <v>63.13</v>
      </c>
      <c r="N1374" s="12">
        <v>59</v>
      </c>
      <c r="O1374" s="13">
        <v>57.303750000000001</v>
      </c>
      <c r="P1374" s="17" t="s">
        <v>137</v>
      </c>
      <c r="Q1374" s="14" t="s">
        <v>9</v>
      </c>
      <c r="R1374" s="14" t="s">
        <v>15</v>
      </c>
      <c r="S1374" s="14" t="s">
        <v>18</v>
      </c>
      <c r="T1374" s="14" t="s">
        <v>143</v>
      </c>
    </row>
    <row r="1375" spans="1:20" x14ac:dyDescent="0.3">
      <c r="A1375" s="11">
        <v>44634.455671296295</v>
      </c>
      <c r="B1375" s="11"/>
      <c r="C1375" s="15">
        <v>44634</v>
      </c>
      <c r="D1375" s="16">
        <v>0.45567129629629632</v>
      </c>
      <c r="E1375" s="16"/>
      <c r="F1375" s="13">
        <v>56.332500000000003</v>
      </c>
      <c r="G1375" s="12">
        <v>52.2</v>
      </c>
      <c r="H1375" s="12">
        <v>53.36</v>
      </c>
      <c r="I1375" s="12">
        <v>60.32</v>
      </c>
      <c r="J1375" s="12">
        <v>55.099999999999994</v>
      </c>
      <c r="K1375" s="12">
        <v>56.839999999999996</v>
      </c>
      <c r="L1375" s="12">
        <v>52.78</v>
      </c>
      <c r="M1375" s="12">
        <v>62.06</v>
      </c>
      <c r="N1375" s="12">
        <v>58</v>
      </c>
      <c r="O1375" s="13">
        <v>56.332500000000003</v>
      </c>
      <c r="P1375" s="17" t="s">
        <v>137</v>
      </c>
      <c r="Q1375" s="14" t="s">
        <v>9</v>
      </c>
      <c r="R1375" s="14" t="s">
        <v>15</v>
      </c>
      <c r="S1375" s="14" t="s">
        <v>18</v>
      </c>
      <c r="T1375" s="14" t="s">
        <v>143</v>
      </c>
    </row>
    <row r="1376" spans="1:20" x14ac:dyDescent="0.3">
      <c r="A1376" s="11">
        <v>44634.456238425926</v>
      </c>
      <c r="B1376" s="11"/>
      <c r="C1376" s="15">
        <v>44634</v>
      </c>
      <c r="D1376" s="16">
        <v>0.45623842592592595</v>
      </c>
      <c r="E1376" s="16"/>
      <c r="F1376" s="13">
        <v>84.110624999999985</v>
      </c>
      <c r="G1376" s="12">
        <v>113</v>
      </c>
      <c r="H1376" s="12">
        <v>78.66</v>
      </c>
      <c r="I1376" s="12">
        <v>88.92</v>
      </c>
      <c r="J1376" s="12">
        <v>81.224999999999994</v>
      </c>
      <c r="K1376" s="12">
        <v>83.789999999999992</v>
      </c>
      <c r="L1376" s="12">
        <v>77.805000000000007</v>
      </c>
      <c r="M1376" s="12">
        <v>91.484999999999999</v>
      </c>
      <c r="N1376" s="12">
        <v>58</v>
      </c>
      <c r="O1376" s="13">
        <v>84.110624999999985</v>
      </c>
      <c r="P1376" s="17" t="s">
        <v>137</v>
      </c>
      <c r="Q1376" s="14" t="s">
        <v>9</v>
      </c>
      <c r="R1376" s="14" t="s">
        <v>15</v>
      </c>
      <c r="S1376" s="14" t="s">
        <v>18</v>
      </c>
      <c r="T1376" s="14" t="s">
        <v>143</v>
      </c>
    </row>
    <row r="1377" spans="1:20" x14ac:dyDescent="0.3">
      <c r="A1377" s="11">
        <v>44634.456388888888</v>
      </c>
      <c r="B1377" s="11"/>
      <c r="C1377" s="15">
        <v>44634</v>
      </c>
      <c r="D1377" s="16">
        <v>0.4563888888888889</v>
      </c>
      <c r="E1377" s="16"/>
      <c r="F1377" s="13">
        <v>90.326250000000002</v>
      </c>
      <c r="G1377" s="12">
        <v>83.7</v>
      </c>
      <c r="H1377" s="12">
        <v>85.56</v>
      </c>
      <c r="I1377" s="12">
        <v>96.72</v>
      </c>
      <c r="J1377" s="12">
        <v>88.35</v>
      </c>
      <c r="K1377" s="12">
        <v>91.14</v>
      </c>
      <c r="L1377" s="12">
        <v>84.63000000000001</v>
      </c>
      <c r="M1377" s="12">
        <v>99.51</v>
      </c>
      <c r="N1377" s="12">
        <v>93</v>
      </c>
      <c r="O1377" s="13">
        <v>90.326250000000002</v>
      </c>
      <c r="P1377" s="17" t="s">
        <v>137</v>
      </c>
      <c r="Q1377" s="14" t="s">
        <v>9</v>
      </c>
      <c r="R1377" s="14" t="s">
        <v>15</v>
      </c>
      <c r="S1377" s="14" t="s">
        <v>18</v>
      </c>
      <c r="T1377" s="14" t="s">
        <v>143</v>
      </c>
    </row>
    <row r="1378" spans="1:20" x14ac:dyDescent="0.3">
      <c r="A1378" s="11">
        <v>44634.456516203703</v>
      </c>
      <c r="B1378" s="11"/>
      <c r="C1378" s="15">
        <v>44634</v>
      </c>
      <c r="D1378" s="16">
        <v>0.45651620370370366</v>
      </c>
      <c r="E1378" s="16"/>
      <c r="F1378" s="13">
        <v>94.211249999999993</v>
      </c>
      <c r="G1378" s="12">
        <v>87.3</v>
      </c>
      <c r="H1378" s="12">
        <v>89.240000000000009</v>
      </c>
      <c r="I1378" s="12">
        <v>100.88000000000001</v>
      </c>
      <c r="J1378" s="12">
        <v>92.149999999999991</v>
      </c>
      <c r="K1378" s="12">
        <v>95.06</v>
      </c>
      <c r="L1378" s="12">
        <v>88.27</v>
      </c>
      <c r="M1378" s="12">
        <v>103.79</v>
      </c>
      <c r="N1378" s="12">
        <v>97</v>
      </c>
      <c r="O1378" s="13">
        <v>94.211249999999993</v>
      </c>
      <c r="P1378" s="17" t="s">
        <v>137</v>
      </c>
      <c r="Q1378" s="14" t="s">
        <v>9</v>
      </c>
      <c r="R1378" s="14" t="s">
        <v>15</v>
      </c>
      <c r="S1378" s="14" t="s">
        <v>18</v>
      </c>
      <c r="T1378" s="14" t="s">
        <v>143</v>
      </c>
    </row>
    <row r="1379" spans="1:20" x14ac:dyDescent="0.3">
      <c r="A1379" s="11">
        <v>44634.456631944442</v>
      </c>
      <c r="B1379" s="11"/>
      <c r="C1379" s="15">
        <v>44634</v>
      </c>
      <c r="D1379" s="16">
        <v>0.45663194444444444</v>
      </c>
      <c r="E1379" s="16"/>
      <c r="F1379" s="13">
        <v>93.240000000000009</v>
      </c>
      <c r="G1379" s="12">
        <v>86.4</v>
      </c>
      <c r="H1379" s="12">
        <v>88.320000000000007</v>
      </c>
      <c r="I1379" s="12">
        <v>99.84</v>
      </c>
      <c r="J1379" s="12">
        <v>91.199999999999989</v>
      </c>
      <c r="K1379" s="12">
        <v>94.08</v>
      </c>
      <c r="L1379" s="12">
        <v>87.36</v>
      </c>
      <c r="M1379" s="12">
        <v>102.72</v>
      </c>
      <c r="N1379" s="12">
        <v>96</v>
      </c>
      <c r="O1379" s="13">
        <v>93.240000000000009</v>
      </c>
      <c r="P1379" s="17" t="s">
        <v>137</v>
      </c>
      <c r="Q1379" s="14" t="s">
        <v>9</v>
      </c>
      <c r="R1379" s="14" t="s">
        <v>15</v>
      </c>
      <c r="S1379" s="14" t="s">
        <v>18</v>
      </c>
      <c r="T1379" s="14" t="s">
        <v>143</v>
      </c>
    </row>
    <row r="1380" spans="1:20" x14ac:dyDescent="0.3">
      <c r="A1380" s="11">
        <v>44634.456793981481</v>
      </c>
      <c r="B1380" s="11"/>
      <c r="C1380" s="15">
        <v>44634</v>
      </c>
      <c r="D1380" s="16">
        <v>0.45679398148148148</v>
      </c>
      <c r="E1380" s="16"/>
      <c r="F1380" s="13">
        <v>93.240000000000009</v>
      </c>
      <c r="G1380" s="12">
        <v>86.4</v>
      </c>
      <c r="H1380" s="12">
        <v>88.320000000000007</v>
      </c>
      <c r="I1380" s="12">
        <v>99.84</v>
      </c>
      <c r="J1380" s="12">
        <v>91.199999999999989</v>
      </c>
      <c r="K1380" s="12">
        <v>94.08</v>
      </c>
      <c r="L1380" s="12">
        <v>87.36</v>
      </c>
      <c r="M1380" s="12">
        <v>102.72</v>
      </c>
      <c r="N1380" s="12">
        <v>96</v>
      </c>
      <c r="O1380" s="13">
        <v>93.240000000000009</v>
      </c>
      <c r="P1380" s="17" t="s">
        <v>137</v>
      </c>
      <c r="Q1380" s="14" t="s">
        <v>9</v>
      </c>
      <c r="R1380" s="14" t="s">
        <v>15</v>
      </c>
      <c r="S1380" s="14" t="s">
        <v>18</v>
      </c>
      <c r="T1380" s="14" t="s">
        <v>143</v>
      </c>
    </row>
    <row r="1381" spans="1:20" x14ac:dyDescent="0.3">
      <c r="A1381" s="11">
        <v>44634.456932870373</v>
      </c>
      <c r="B1381" s="11"/>
      <c r="C1381" s="15">
        <v>44634</v>
      </c>
      <c r="D1381" s="16">
        <v>0.45693287037037034</v>
      </c>
      <c r="E1381" s="16"/>
      <c r="F1381" s="13">
        <v>105.753125</v>
      </c>
      <c r="G1381" s="12">
        <v>113</v>
      </c>
      <c r="H1381" s="12">
        <v>98.9</v>
      </c>
      <c r="I1381" s="12">
        <v>111.8</v>
      </c>
      <c r="J1381" s="12">
        <v>102.125</v>
      </c>
      <c r="K1381" s="12">
        <v>105.35</v>
      </c>
      <c r="L1381" s="12">
        <v>97.825000000000003</v>
      </c>
      <c r="M1381" s="12">
        <v>115.02500000000001</v>
      </c>
      <c r="N1381" s="12">
        <v>102</v>
      </c>
      <c r="O1381" s="13">
        <v>105.753125</v>
      </c>
      <c r="P1381" s="17" t="s">
        <v>137</v>
      </c>
      <c r="Q1381" s="14" t="s">
        <v>9</v>
      </c>
      <c r="R1381" s="14" t="s">
        <v>15</v>
      </c>
      <c r="S1381" s="14" t="s">
        <v>18</v>
      </c>
      <c r="T1381" s="14" t="s">
        <v>143</v>
      </c>
    </row>
    <row r="1382" spans="1:20" x14ac:dyDescent="0.3">
      <c r="A1382" s="11">
        <v>44634.456956018519</v>
      </c>
      <c r="B1382" s="11"/>
      <c r="C1382" s="15">
        <v>44634</v>
      </c>
      <c r="D1382" s="16">
        <v>0.45695601851851847</v>
      </c>
      <c r="E1382" s="16"/>
      <c r="F1382" s="13">
        <v>101.98125</v>
      </c>
      <c r="G1382" s="12">
        <v>94.5</v>
      </c>
      <c r="H1382" s="12">
        <v>96.600000000000009</v>
      </c>
      <c r="I1382" s="12">
        <v>109.2</v>
      </c>
      <c r="J1382" s="12">
        <v>99.75</v>
      </c>
      <c r="K1382" s="12">
        <v>102.89999999999999</v>
      </c>
      <c r="L1382" s="12">
        <v>95.55</v>
      </c>
      <c r="M1382" s="12">
        <v>112.35000000000001</v>
      </c>
      <c r="N1382" s="12">
        <v>105</v>
      </c>
      <c r="O1382" s="13">
        <v>101.98125</v>
      </c>
      <c r="P1382" s="17" t="s">
        <v>137</v>
      </c>
      <c r="Q1382" s="14" t="s">
        <v>9</v>
      </c>
      <c r="R1382" s="14" t="s">
        <v>15</v>
      </c>
      <c r="S1382" s="14" t="s">
        <v>18</v>
      </c>
      <c r="T1382" s="14" t="s">
        <v>143</v>
      </c>
    </row>
    <row r="1383" spans="1:20" x14ac:dyDescent="0.3">
      <c r="A1383" s="11">
        <v>44634.457002314812</v>
      </c>
      <c r="B1383" s="11"/>
      <c r="C1383" s="15">
        <v>44634</v>
      </c>
      <c r="D1383" s="16">
        <v>0.45700231481481479</v>
      </c>
      <c r="E1383" s="16"/>
      <c r="F1383" s="13">
        <v>78.300000000000011</v>
      </c>
      <c r="G1383" s="12">
        <v>72</v>
      </c>
      <c r="H1383" s="12">
        <v>73.600000000000009</v>
      </c>
      <c r="I1383" s="12">
        <v>83.2</v>
      </c>
      <c r="J1383" s="12">
        <v>76</v>
      </c>
      <c r="K1383" s="12">
        <v>78.400000000000006</v>
      </c>
      <c r="L1383" s="12">
        <v>80</v>
      </c>
      <c r="M1383" s="12">
        <v>85.600000000000009</v>
      </c>
      <c r="N1383" s="12">
        <v>77.599999999999994</v>
      </c>
      <c r="O1383" s="13">
        <v>78.300000000000011</v>
      </c>
      <c r="P1383" s="17" t="s">
        <v>137</v>
      </c>
      <c r="Q1383" s="14" t="s">
        <v>9</v>
      </c>
      <c r="R1383" s="14" t="s">
        <v>15</v>
      </c>
      <c r="S1383" s="14" t="s">
        <v>18</v>
      </c>
      <c r="T1383" s="14" t="s">
        <v>143</v>
      </c>
    </row>
    <row r="1384" spans="1:20" x14ac:dyDescent="0.3">
      <c r="A1384" s="11">
        <v>44634.457048611112</v>
      </c>
      <c r="B1384" s="11"/>
      <c r="C1384" s="15">
        <v>44634</v>
      </c>
      <c r="D1384" s="16">
        <v>0.45704861111111111</v>
      </c>
      <c r="E1384" s="16"/>
      <c r="F1384" s="13">
        <v>101.98125</v>
      </c>
      <c r="G1384" s="12">
        <v>94.5</v>
      </c>
      <c r="H1384" s="12">
        <v>96.600000000000009</v>
      </c>
      <c r="I1384" s="12">
        <v>109.2</v>
      </c>
      <c r="J1384" s="12">
        <v>99.75</v>
      </c>
      <c r="K1384" s="12">
        <v>102.89999999999999</v>
      </c>
      <c r="L1384" s="12">
        <v>95.55</v>
      </c>
      <c r="M1384" s="12">
        <v>112.35000000000001</v>
      </c>
      <c r="N1384" s="12">
        <v>105</v>
      </c>
      <c r="O1384" s="13">
        <v>101.98125</v>
      </c>
      <c r="P1384" s="17" t="s">
        <v>137</v>
      </c>
      <c r="Q1384" s="14" t="s">
        <v>9</v>
      </c>
      <c r="R1384" s="14" t="s">
        <v>15</v>
      </c>
      <c r="S1384" s="14" t="s">
        <v>18</v>
      </c>
      <c r="T1384" s="14" t="s">
        <v>143</v>
      </c>
    </row>
    <row r="1385" spans="1:20" x14ac:dyDescent="0.3">
      <c r="A1385" s="11">
        <v>44634.457256944443</v>
      </c>
      <c r="B1385" s="11"/>
      <c r="C1385" s="15">
        <v>44634</v>
      </c>
      <c r="D1385" s="16">
        <v>0.45725694444444448</v>
      </c>
      <c r="E1385" s="16"/>
      <c r="F1385" s="13">
        <v>90.326250000000002</v>
      </c>
      <c r="G1385" s="12">
        <v>83.7</v>
      </c>
      <c r="H1385" s="12">
        <v>85.56</v>
      </c>
      <c r="I1385" s="12">
        <v>96.72</v>
      </c>
      <c r="J1385" s="12">
        <v>88.35</v>
      </c>
      <c r="K1385" s="12">
        <v>91.14</v>
      </c>
      <c r="L1385" s="12">
        <v>84.63000000000001</v>
      </c>
      <c r="M1385" s="12">
        <v>99.51</v>
      </c>
      <c r="N1385" s="12">
        <v>93</v>
      </c>
      <c r="O1385" s="13">
        <v>90.326250000000002</v>
      </c>
      <c r="P1385" s="17" t="s">
        <v>137</v>
      </c>
      <c r="Q1385" s="14" t="s">
        <v>9</v>
      </c>
      <c r="R1385" s="14" t="s">
        <v>15</v>
      </c>
      <c r="S1385" s="14" t="s">
        <v>18</v>
      </c>
      <c r="T1385" s="14" t="s">
        <v>143</v>
      </c>
    </row>
    <row r="1386" spans="1:20" x14ac:dyDescent="0.3">
      <c r="A1386" s="11">
        <v>44634.457488425927</v>
      </c>
      <c r="B1386" s="11"/>
      <c r="C1386" s="15">
        <v>44634</v>
      </c>
      <c r="D1386" s="16">
        <v>0.45748842592592592</v>
      </c>
      <c r="E1386" s="16"/>
      <c r="F1386" s="13">
        <v>101.01</v>
      </c>
      <c r="G1386" s="12">
        <v>93.600000000000009</v>
      </c>
      <c r="H1386" s="12">
        <v>95.68</v>
      </c>
      <c r="I1386" s="12">
        <v>108.16</v>
      </c>
      <c r="J1386" s="12">
        <v>98.8</v>
      </c>
      <c r="K1386" s="12">
        <v>101.92</v>
      </c>
      <c r="L1386" s="12">
        <v>94.64</v>
      </c>
      <c r="M1386" s="12">
        <v>111.28</v>
      </c>
      <c r="N1386" s="12">
        <v>104</v>
      </c>
      <c r="O1386" s="13">
        <v>101.01</v>
      </c>
      <c r="P1386" s="17" t="s">
        <v>137</v>
      </c>
      <c r="Q1386" s="14" t="s">
        <v>9</v>
      </c>
      <c r="R1386" s="14" t="s">
        <v>15</v>
      </c>
      <c r="S1386" s="14" t="s">
        <v>18</v>
      </c>
      <c r="T1386" s="14" t="s">
        <v>143</v>
      </c>
    </row>
    <row r="1387" spans="1:20" x14ac:dyDescent="0.3">
      <c r="A1387" s="11">
        <v>44634.457627314812</v>
      </c>
      <c r="B1387" s="11"/>
      <c r="C1387" s="15">
        <v>44634</v>
      </c>
      <c r="D1387" s="16">
        <v>0.45762731481481483</v>
      </c>
      <c r="E1387" s="16"/>
      <c r="F1387" s="13">
        <v>98.375</v>
      </c>
      <c r="G1387" s="12">
        <v>102</v>
      </c>
      <c r="H1387" s="12">
        <v>92</v>
      </c>
      <c r="I1387" s="12">
        <v>104</v>
      </c>
      <c r="J1387" s="12">
        <v>95</v>
      </c>
      <c r="K1387" s="12">
        <v>98</v>
      </c>
      <c r="L1387" s="12">
        <v>91</v>
      </c>
      <c r="M1387" s="12">
        <v>107</v>
      </c>
      <c r="N1387" s="12">
        <v>98</v>
      </c>
      <c r="O1387" s="13">
        <v>98.375</v>
      </c>
      <c r="P1387" s="17" t="s">
        <v>137</v>
      </c>
      <c r="Q1387" s="14" t="s">
        <v>9</v>
      </c>
      <c r="R1387" s="14" t="s">
        <v>15</v>
      </c>
      <c r="S1387" s="14" t="s">
        <v>18</v>
      </c>
      <c r="T1387" s="14" t="s">
        <v>143</v>
      </c>
    </row>
    <row r="1388" spans="1:20" x14ac:dyDescent="0.3">
      <c r="A1388" s="11">
        <v>44634.457928240743</v>
      </c>
      <c r="B1388" s="11"/>
      <c r="C1388" s="15">
        <v>44634</v>
      </c>
      <c r="D1388" s="16">
        <v>0.45792824074074073</v>
      </c>
      <c r="E1388" s="16"/>
      <c r="F1388" s="13">
        <v>98.096250000000012</v>
      </c>
      <c r="G1388" s="12">
        <v>90.9</v>
      </c>
      <c r="H1388" s="12">
        <v>92.92</v>
      </c>
      <c r="I1388" s="12">
        <v>105.04</v>
      </c>
      <c r="J1388" s="12">
        <v>95.949999999999989</v>
      </c>
      <c r="K1388" s="12">
        <v>98.98</v>
      </c>
      <c r="L1388" s="12">
        <v>91.91</v>
      </c>
      <c r="M1388" s="12">
        <v>108.07000000000001</v>
      </c>
      <c r="N1388" s="12">
        <v>101</v>
      </c>
      <c r="O1388" s="13">
        <v>98.096250000000012</v>
      </c>
      <c r="P1388" s="17" t="s">
        <v>137</v>
      </c>
      <c r="Q1388" s="14" t="s">
        <v>9</v>
      </c>
      <c r="R1388" s="14" t="s">
        <v>15</v>
      </c>
      <c r="S1388" s="14" t="s">
        <v>18</v>
      </c>
      <c r="T1388" s="14" t="s">
        <v>143</v>
      </c>
    </row>
    <row r="1389" spans="1:20" x14ac:dyDescent="0.3">
      <c r="A1389" s="11">
        <v>44634.458321759259</v>
      </c>
      <c r="B1389" s="11"/>
      <c r="C1389" s="15">
        <v>44634</v>
      </c>
      <c r="D1389" s="16">
        <v>0.45832175925925928</v>
      </c>
      <c r="E1389" s="16"/>
      <c r="F1389" s="13">
        <v>106.245</v>
      </c>
      <c r="G1389" s="12">
        <v>119</v>
      </c>
      <c r="H1389" s="12">
        <v>99.36</v>
      </c>
      <c r="I1389" s="12">
        <v>112.32000000000001</v>
      </c>
      <c r="J1389" s="12">
        <v>102.6</v>
      </c>
      <c r="K1389" s="12">
        <v>105.84</v>
      </c>
      <c r="L1389" s="12">
        <v>98.28</v>
      </c>
      <c r="M1389" s="12">
        <v>115.56</v>
      </c>
      <c r="N1389" s="12">
        <v>97</v>
      </c>
      <c r="O1389" s="13">
        <v>106.245</v>
      </c>
      <c r="P1389" s="17" t="s">
        <v>137</v>
      </c>
      <c r="Q1389" s="14" t="s">
        <v>9</v>
      </c>
      <c r="R1389" s="14" t="s">
        <v>15</v>
      </c>
      <c r="S1389" s="14" t="s">
        <v>18</v>
      </c>
      <c r="T1389" s="14" t="s">
        <v>143</v>
      </c>
    </row>
    <row r="1390" spans="1:20" x14ac:dyDescent="0.3">
      <c r="A1390" s="11">
        <v>44634.458622685182</v>
      </c>
      <c r="B1390" s="11"/>
      <c r="C1390" s="15">
        <v>44634</v>
      </c>
      <c r="D1390" s="16">
        <v>0.45862268518518517</v>
      </c>
      <c r="E1390" s="16"/>
      <c r="F1390" s="13">
        <v>77.321250000000006</v>
      </c>
      <c r="G1390" s="12">
        <v>71.100000000000009</v>
      </c>
      <c r="H1390" s="12">
        <v>72.680000000000007</v>
      </c>
      <c r="I1390" s="12">
        <v>82.16</v>
      </c>
      <c r="J1390" s="12">
        <v>75.05</v>
      </c>
      <c r="K1390" s="12">
        <v>77.42</v>
      </c>
      <c r="L1390" s="12">
        <v>79</v>
      </c>
      <c r="M1390" s="12">
        <v>84.53</v>
      </c>
      <c r="N1390" s="12">
        <v>76.63</v>
      </c>
      <c r="O1390" s="13">
        <v>77.321250000000006</v>
      </c>
      <c r="P1390" s="17" t="s">
        <v>137</v>
      </c>
      <c r="Q1390" s="14" t="s">
        <v>9</v>
      </c>
      <c r="R1390" s="14" t="s">
        <v>15</v>
      </c>
      <c r="S1390" s="14" t="s">
        <v>18</v>
      </c>
      <c r="T1390" s="14" t="s">
        <v>143</v>
      </c>
    </row>
    <row r="1391" spans="1:20" x14ac:dyDescent="0.3">
      <c r="A1391" s="11">
        <v>44634.459016203706</v>
      </c>
      <c r="B1391" s="11"/>
      <c r="C1391" s="15">
        <v>44634</v>
      </c>
      <c r="D1391" s="16">
        <v>0.45901620370370372</v>
      </c>
      <c r="E1391" s="16"/>
      <c r="F1391" s="13">
        <v>102.80187500000001</v>
      </c>
      <c r="G1391" s="12">
        <v>111</v>
      </c>
      <c r="H1391" s="12">
        <v>96.14</v>
      </c>
      <c r="I1391" s="12">
        <v>108.68</v>
      </c>
      <c r="J1391" s="12">
        <v>99.274999999999991</v>
      </c>
      <c r="K1391" s="12">
        <v>102.41</v>
      </c>
      <c r="L1391" s="12">
        <v>95.094999999999999</v>
      </c>
      <c r="M1391" s="12">
        <v>111.81500000000001</v>
      </c>
      <c r="N1391" s="12">
        <v>98</v>
      </c>
      <c r="O1391" s="13">
        <v>102.80187500000001</v>
      </c>
      <c r="P1391" s="17" t="s">
        <v>137</v>
      </c>
      <c r="Q1391" s="14" t="s">
        <v>9</v>
      </c>
      <c r="R1391" s="14" t="s">
        <v>15</v>
      </c>
      <c r="S1391" s="14" t="s">
        <v>18</v>
      </c>
      <c r="T1391" s="14" t="s">
        <v>143</v>
      </c>
    </row>
    <row r="1392" spans="1:20" x14ac:dyDescent="0.3">
      <c r="A1392" s="11">
        <v>44634.459027777775</v>
      </c>
      <c r="B1392" s="11"/>
      <c r="C1392" s="15">
        <v>44634</v>
      </c>
      <c r="D1392" s="16">
        <v>0.45902777777777781</v>
      </c>
      <c r="E1392" s="16"/>
      <c r="F1392" s="13">
        <v>84.28</v>
      </c>
      <c r="G1392" s="12">
        <v>77.400000000000006</v>
      </c>
      <c r="H1392" s="12">
        <v>93</v>
      </c>
      <c r="I1392" s="12">
        <v>89.44</v>
      </c>
      <c r="J1392" s="12">
        <v>81.7</v>
      </c>
      <c r="K1392" s="12">
        <v>84.28</v>
      </c>
      <c r="L1392" s="12">
        <v>61</v>
      </c>
      <c r="M1392" s="12">
        <v>104</v>
      </c>
      <c r="N1392" s="12">
        <v>83.42</v>
      </c>
      <c r="O1392" s="13">
        <v>84.28</v>
      </c>
      <c r="P1392" s="17" t="s">
        <v>137</v>
      </c>
      <c r="Q1392" s="14" t="s">
        <v>9</v>
      </c>
      <c r="R1392" s="14" t="s">
        <v>15</v>
      </c>
      <c r="S1392" s="14" t="s">
        <v>18</v>
      </c>
      <c r="T1392" s="14" t="s">
        <v>143</v>
      </c>
    </row>
    <row r="1393" spans="1:20" x14ac:dyDescent="0.3">
      <c r="A1393" s="11">
        <v>44634.459201388891</v>
      </c>
      <c r="B1393" s="11"/>
      <c r="C1393" s="15">
        <v>44634</v>
      </c>
      <c r="D1393" s="16">
        <v>0.4592013888888889</v>
      </c>
      <c r="E1393" s="16"/>
      <c r="F1393" s="13">
        <v>112.69999999999999</v>
      </c>
      <c r="G1393" s="12">
        <v>115</v>
      </c>
      <c r="H1393" s="12">
        <v>105.80000000000001</v>
      </c>
      <c r="I1393" s="12">
        <v>119.60000000000001</v>
      </c>
      <c r="J1393" s="12">
        <v>109.25</v>
      </c>
      <c r="K1393" s="12">
        <v>112.7</v>
      </c>
      <c r="L1393" s="12">
        <v>104.65</v>
      </c>
      <c r="M1393" s="12">
        <v>123.05000000000001</v>
      </c>
      <c r="N1393" s="12">
        <v>111.55</v>
      </c>
      <c r="O1393" s="13">
        <v>112.69999999999999</v>
      </c>
      <c r="P1393" s="17" t="s">
        <v>137</v>
      </c>
      <c r="Q1393" s="14" t="s">
        <v>9</v>
      </c>
      <c r="R1393" s="14" t="s">
        <v>15</v>
      </c>
      <c r="S1393" s="14" t="s">
        <v>18</v>
      </c>
      <c r="T1393" s="14" t="s">
        <v>143</v>
      </c>
    </row>
    <row r="1394" spans="1:20" x14ac:dyDescent="0.3">
      <c r="A1394" s="11">
        <v>44634.459710648145</v>
      </c>
      <c r="B1394" s="11"/>
      <c r="C1394" s="15">
        <v>44634</v>
      </c>
      <c r="D1394" s="16">
        <v>0.45971064814814816</v>
      </c>
      <c r="E1394" s="16"/>
      <c r="F1394" s="13">
        <v>110.74000000000001</v>
      </c>
      <c r="G1394" s="12">
        <v>113</v>
      </c>
      <c r="H1394" s="12">
        <v>103.96000000000001</v>
      </c>
      <c r="I1394" s="12">
        <v>117.52000000000001</v>
      </c>
      <c r="J1394" s="12">
        <v>107.35</v>
      </c>
      <c r="K1394" s="12">
        <v>110.74</v>
      </c>
      <c r="L1394" s="12">
        <v>102.83</v>
      </c>
      <c r="M1394" s="12">
        <v>120.91000000000001</v>
      </c>
      <c r="N1394" s="12">
        <v>109.61</v>
      </c>
      <c r="O1394" s="13">
        <v>110.74000000000001</v>
      </c>
      <c r="P1394" s="17" t="s">
        <v>137</v>
      </c>
      <c r="Q1394" s="14" t="s">
        <v>9</v>
      </c>
      <c r="R1394" s="14" t="s">
        <v>15</v>
      </c>
      <c r="S1394" s="14" t="s">
        <v>18</v>
      </c>
      <c r="T1394" s="14" t="s">
        <v>143</v>
      </c>
    </row>
    <row r="1395" spans="1:20" x14ac:dyDescent="0.3">
      <c r="A1395" s="11">
        <v>44634.460405092592</v>
      </c>
      <c r="B1395" s="11"/>
      <c r="C1395" s="15">
        <v>44634</v>
      </c>
      <c r="D1395" s="16">
        <v>0.4604050925925926</v>
      </c>
      <c r="E1395" s="16"/>
      <c r="F1395" s="13">
        <v>101.81812499999999</v>
      </c>
      <c r="G1395" s="12">
        <v>113</v>
      </c>
      <c r="H1395" s="12">
        <v>95.22</v>
      </c>
      <c r="I1395" s="12">
        <v>107.64</v>
      </c>
      <c r="J1395" s="12">
        <v>98.324999999999989</v>
      </c>
      <c r="K1395" s="12">
        <v>101.42999999999999</v>
      </c>
      <c r="L1395" s="12">
        <v>94.185000000000002</v>
      </c>
      <c r="M1395" s="12">
        <v>110.745</v>
      </c>
      <c r="N1395" s="12">
        <v>94</v>
      </c>
      <c r="O1395" s="13">
        <v>101.81812499999999</v>
      </c>
      <c r="P1395" s="17" t="s">
        <v>137</v>
      </c>
      <c r="Q1395" s="14" t="s">
        <v>9</v>
      </c>
      <c r="R1395" s="14" t="s">
        <v>15</v>
      </c>
      <c r="S1395" s="14" t="s">
        <v>18</v>
      </c>
      <c r="T1395" s="14" t="s">
        <v>143</v>
      </c>
    </row>
    <row r="1396" spans="1:20" x14ac:dyDescent="0.3">
      <c r="A1396" s="11">
        <v>44634.460740740738</v>
      </c>
      <c r="B1396" s="11"/>
      <c r="C1396" s="15">
        <v>44634</v>
      </c>
      <c r="D1396" s="16">
        <v>0.46074074074074073</v>
      </c>
      <c r="E1396" s="16"/>
      <c r="F1396" s="13">
        <v>95.18249999999999</v>
      </c>
      <c r="G1396" s="12">
        <v>88.2</v>
      </c>
      <c r="H1396" s="12">
        <v>90.160000000000011</v>
      </c>
      <c r="I1396" s="12">
        <v>101.92</v>
      </c>
      <c r="J1396" s="12">
        <v>93.1</v>
      </c>
      <c r="K1396" s="12">
        <v>96.039999999999992</v>
      </c>
      <c r="L1396" s="12">
        <v>89.18</v>
      </c>
      <c r="M1396" s="12">
        <v>104.86</v>
      </c>
      <c r="N1396" s="12">
        <v>98</v>
      </c>
      <c r="O1396" s="13">
        <v>95.18249999999999</v>
      </c>
      <c r="P1396" s="17" t="s">
        <v>137</v>
      </c>
      <c r="Q1396" s="14" t="s">
        <v>9</v>
      </c>
      <c r="R1396" s="14" t="s">
        <v>15</v>
      </c>
      <c r="S1396" s="14" t="s">
        <v>18</v>
      </c>
      <c r="T1396" s="14" t="s">
        <v>143</v>
      </c>
    </row>
    <row r="1397" spans="1:20" x14ac:dyDescent="0.3">
      <c r="A1397" s="11">
        <v>44634.461099537039</v>
      </c>
      <c r="B1397" s="11"/>
      <c r="C1397" s="15">
        <v>44634</v>
      </c>
      <c r="D1397" s="16">
        <v>0.46109953703703704</v>
      </c>
      <c r="E1397" s="16"/>
      <c r="F1397" s="13">
        <v>103.785625</v>
      </c>
      <c r="G1397" s="12">
        <v>116</v>
      </c>
      <c r="H1397" s="12">
        <v>97.06</v>
      </c>
      <c r="I1397" s="12">
        <v>109.72</v>
      </c>
      <c r="J1397" s="12">
        <v>100.22499999999999</v>
      </c>
      <c r="K1397" s="12">
        <v>103.39</v>
      </c>
      <c r="L1397" s="12">
        <v>96.00500000000001</v>
      </c>
      <c r="M1397" s="12">
        <v>112.88500000000001</v>
      </c>
      <c r="N1397" s="12">
        <v>95</v>
      </c>
      <c r="O1397" s="13">
        <v>103.785625</v>
      </c>
      <c r="P1397" s="17" t="s">
        <v>137</v>
      </c>
      <c r="Q1397" s="14" t="s">
        <v>9</v>
      </c>
      <c r="R1397" s="14" t="s">
        <v>15</v>
      </c>
      <c r="S1397" s="14" t="s">
        <v>18</v>
      </c>
      <c r="T1397" s="14" t="s">
        <v>143</v>
      </c>
    </row>
    <row r="1398" spans="1:20" x14ac:dyDescent="0.3">
      <c r="A1398" s="11">
        <v>44634.461793981478</v>
      </c>
      <c r="B1398" s="11"/>
      <c r="C1398" s="15">
        <v>44634</v>
      </c>
      <c r="D1398" s="16">
        <v>0.46179398148148149</v>
      </c>
      <c r="E1398" s="16"/>
      <c r="F1398" s="13">
        <v>105.753125</v>
      </c>
      <c r="G1398" s="12">
        <v>113</v>
      </c>
      <c r="H1398" s="12">
        <v>98.9</v>
      </c>
      <c r="I1398" s="12">
        <v>111.8</v>
      </c>
      <c r="J1398" s="12">
        <v>102.125</v>
      </c>
      <c r="K1398" s="12">
        <v>105.35</v>
      </c>
      <c r="L1398" s="12">
        <v>97.825000000000003</v>
      </c>
      <c r="M1398" s="12">
        <v>115.02500000000001</v>
      </c>
      <c r="N1398" s="12">
        <v>102</v>
      </c>
      <c r="O1398" s="13">
        <v>105.753125</v>
      </c>
      <c r="P1398" s="17" t="s">
        <v>137</v>
      </c>
      <c r="Q1398" s="14" t="s">
        <v>9</v>
      </c>
      <c r="R1398" s="14" t="s">
        <v>15</v>
      </c>
      <c r="S1398" s="14" t="s">
        <v>18</v>
      </c>
      <c r="T1398" s="14" t="s">
        <v>143</v>
      </c>
    </row>
    <row r="1399" spans="1:20" x14ac:dyDescent="0.3">
      <c r="A1399" s="11">
        <v>44634.462488425925</v>
      </c>
      <c r="B1399" s="11"/>
      <c r="C1399" s="15">
        <v>44634</v>
      </c>
      <c r="D1399" s="16">
        <v>0.46248842592592593</v>
      </c>
      <c r="E1399" s="16"/>
      <c r="F1399" s="13">
        <v>104.76937500000001</v>
      </c>
      <c r="G1399" s="12">
        <v>112</v>
      </c>
      <c r="H1399" s="12">
        <v>97.98</v>
      </c>
      <c r="I1399" s="12">
        <v>110.76</v>
      </c>
      <c r="J1399" s="12">
        <v>101.175</v>
      </c>
      <c r="K1399" s="12">
        <v>104.37</v>
      </c>
      <c r="L1399" s="12">
        <v>96.915000000000006</v>
      </c>
      <c r="M1399" s="12">
        <v>113.95500000000001</v>
      </c>
      <c r="N1399" s="12">
        <v>101</v>
      </c>
      <c r="O1399" s="13">
        <v>104.76937500000001</v>
      </c>
      <c r="P1399" s="17" t="s">
        <v>137</v>
      </c>
      <c r="Q1399" s="14" t="s">
        <v>9</v>
      </c>
      <c r="R1399" s="14" t="s">
        <v>15</v>
      </c>
      <c r="S1399" s="14" t="s">
        <v>18</v>
      </c>
      <c r="T1399" s="14" t="s">
        <v>143</v>
      </c>
    </row>
    <row r="1400" spans="1:20" x14ac:dyDescent="0.3">
      <c r="A1400" s="11">
        <v>44634.462500000001</v>
      </c>
      <c r="B1400" s="11"/>
      <c r="C1400" s="15">
        <v>44634</v>
      </c>
      <c r="D1400" s="16">
        <v>0.46249999999999997</v>
      </c>
      <c r="E1400" s="16"/>
      <c r="F1400" s="13">
        <v>89.833333333333329</v>
      </c>
      <c r="G1400" s="12">
        <v>82.5</v>
      </c>
      <c r="H1400" s="12">
        <v>94</v>
      </c>
      <c r="I1400" s="12">
        <v>95.333333333333343</v>
      </c>
      <c r="J1400" s="12">
        <v>87.083333333333329</v>
      </c>
      <c r="K1400" s="12">
        <v>89.833333333333343</v>
      </c>
      <c r="L1400" s="12">
        <v>93</v>
      </c>
      <c r="M1400" s="12">
        <v>88</v>
      </c>
      <c r="N1400" s="12">
        <v>88.916666666666671</v>
      </c>
      <c r="O1400" s="13">
        <v>89.833333333333329</v>
      </c>
      <c r="P1400" s="17" t="s">
        <v>137</v>
      </c>
      <c r="Q1400" s="14" t="s">
        <v>9</v>
      </c>
      <c r="R1400" s="14" t="s">
        <v>15</v>
      </c>
      <c r="S1400" s="14" t="s">
        <v>18</v>
      </c>
      <c r="T1400" s="14" t="s">
        <v>143</v>
      </c>
    </row>
    <row r="1401" spans="1:20" x14ac:dyDescent="0.3">
      <c r="A1401" s="11">
        <v>44634.462847222225</v>
      </c>
      <c r="B1401" s="11"/>
      <c r="C1401" s="15">
        <v>44634</v>
      </c>
      <c r="D1401" s="16">
        <v>0.46284722222222219</v>
      </c>
      <c r="E1401" s="16"/>
      <c r="F1401" s="13">
        <v>101.01</v>
      </c>
      <c r="G1401" s="12">
        <v>93.600000000000009</v>
      </c>
      <c r="H1401" s="12">
        <v>95.68</v>
      </c>
      <c r="I1401" s="12">
        <v>108.16</v>
      </c>
      <c r="J1401" s="12">
        <v>98.8</v>
      </c>
      <c r="K1401" s="12">
        <v>101.92</v>
      </c>
      <c r="L1401" s="12">
        <v>94.64</v>
      </c>
      <c r="M1401" s="12">
        <v>111.28</v>
      </c>
      <c r="N1401" s="12">
        <v>104</v>
      </c>
      <c r="O1401" s="13">
        <v>101.01</v>
      </c>
      <c r="P1401" s="17" t="s">
        <v>137</v>
      </c>
      <c r="Q1401" s="14" t="s">
        <v>9</v>
      </c>
      <c r="R1401" s="14" t="s">
        <v>15</v>
      </c>
      <c r="S1401" s="14" t="s">
        <v>18</v>
      </c>
      <c r="T1401" s="14" t="s">
        <v>143</v>
      </c>
    </row>
    <row r="1402" spans="1:20" x14ac:dyDescent="0.3">
      <c r="A1402" s="11">
        <v>44634.462916666664</v>
      </c>
      <c r="B1402" s="11"/>
      <c r="C1402" s="15">
        <v>44634</v>
      </c>
      <c r="D1402" s="16">
        <v>0.46291666666666664</v>
      </c>
      <c r="E1402" s="16"/>
      <c r="F1402" s="13">
        <v>100.03875000000001</v>
      </c>
      <c r="G1402" s="12">
        <v>92.7</v>
      </c>
      <c r="H1402" s="12">
        <v>94.76</v>
      </c>
      <c r="I1402" s="12">
        <v>107.12</v>
      </c>
      <c r="J1402" s="12">
        <v>97.85</v>
      </c>
      <c r="K1402" s="12">
        <v>100.94</v>
      </c>
      <c r="L1402" s="12">
        <v>93.73</v>
      </c>
      <c r="M1402" s="12">
        <v>110.21000000000001</v>
      </c>
      <c r="N1402" s="12">
        <v>103</v>
      </c>
      <c r="O1402" s="13">
        <v>100.03875000000001</v>
      </c>
      <c r="P1402" s="17" t="s">
        <v>137</v>
      </c>
      <c r="Q1402" s="14" t="s">
        <v>9</v>
      </c>
      <c r="R1402" s="14" t="s">
        <v>15</v>
      </c>
      <c r="S1402" s="14" t="s">
        <v>18</v>
      </c>
      <c r="T1402" s="14" t="s">
        <v>143</v>
      </c>
    </row>
    <row r="1403" spans="1:20" x14ac:dyDescent="0.3">
      <c r="A1403" s="11">
        <v>44634.463182870371</v>
      </c>
      <c r="B1403" s="11"/>
      <c r="C1403" s="15">
        <v>44634</v>
      </c>
      <c r="D1403" s="16">
        <v>0.46318287037037037</v>
      </c>
      <c r="E1403" s="16"/>
      <c r="F1403" s="13">
        <v>103.785625</v>
      </c>
      <c r="G1403" s="12">
        <v>101</v>
      </c>
      <c r="H1403" s="12">
        <v>97.06</v>
      </c>
      <c r="I1403" s="12">
        <v>109.72</v>
      </c>
      <c r="J1403" s="12">
        <v>100.22499999999999</v>
      </c>
      <c r="K1403" s="12">
        <v>103.39</v>
      </c>
      <c r="L1403" s="12">
        <v>96.00500000000001</v>
      </c>
      <c r="M1403" s="12">
        <v>112.88500000000001</v>
      </c>
      <c r="N1403" s="12">
        <v>110</v>
      </c>
      <c r="O1403" s="13">
        <v>103.785625</v>
      </c>
      <c r="P1403" s="17" t="s">
        <v>137</v>
      </c>
      <c r="Q1403" s="14" t="s">
        <v>9</v>
      </c>
      <c r="R1403" s="14" t="s">
        <v>15</v>
      </c>
      <c r="S1403" s="14" t="s">
        <v>18</v>
      </c>
      <c r="T1403" s="14" t="s">
        <v>143</v>
      </c>
    </row>
    <row r="1404" spans="1:20" x14ac:dyDescent="0.3">
      <c r="A1404" s="11">
        <v>44634.463877314818</v>
      </c>
      <c r="B1404" s="11"/>
      <c r="C1404" s="15">
        <v>44634</v>
      </c>
      <c r="D1404" s="16">
        <v>0.46387731481481481</v>
      </c>
      <c r="E1404" s="16"/>
      <c r="F1404" s="13">
        <v>102.80187500000001</v>
      </c>
      <c r="G1404" s="12">
        <v>105</v>
      </c>
      <c r="H1404" s="12">
        <v>96.14</v>
      </c>
      <c r="I1404" s="12">
        <v>108.68</v>
      </c>
      <c r="J1404" s="12">
        <v>99.274999999999991</v>
      </c>
      <c r="K1404" s="12">
        <v>102.41</v>
      </c>
      <c r="L1404" s="12">
        <v>95.094999999999999</v>
      </c>
      <c r="M1404" s="12">
        <v>111.81500000000001</v>
      </c>
      <c r="N1404" s="12">
        <v>104</v>
      </c>
      <c r="O1404" s="13">
        <v>102.80187500000001</v>
      </c>
      <c r="P1404" s="17" t="s">
        <v>137</v>
      </c>
      <c r="Q1404" s="14" t="s">
        <v>9</v>
      </c>
      <c r="R1404" s="14" t="s">
        <v>15</v>
      </c>
      <c r="S1404" s="14" t="s">
        <v>18</v>
      </c>
      <c r="T1404" s="14" t="s">
        <v>143</v>
      </c>
    </row>
    <row r="1405" spans="1:20" x14ac:dyDescent="0.3">
      <c r="A1405" s="11">
        <v>44634.464143518519</v>
      </c>
      <c r="B1405" s="11"/>
      <c r="C1405" s="15">
        <v>44634</v>
      </c>
      <c r="D1405" s="16">
        <v>0.46414351851851854</v>
      </c>
      <c r="E1405" s="16"/>
      <c r="F1405" s="13">
        <v>76.24499999999999</v>
      </c>
      <c r="G1405" s="12">
        <v>70.2</v>
      </c>
      <c r="H1405" s="12">
        <v>78</v>
      </c>
      <c r="I1405" s="12">
        <v>81.12</v>
      </c>
      <c r="J1405" s="12">
        <v>74.099999999999994</v>
      </c>
      <c r="K1405" s="12">
        <v>76.44</v>
      </c>
      <c r="L1405" s="12">
        <v>70.98</v>
      </c>
      <c r="M1405" s="12">
        <v>83.460000000000008</v>
      </c>
      <c r="N1405" s="12">
        <v>75.66</v>
      </c>
      <c r="O1405" s="13">
        <v>76.24499999999999</v>
      </c>
      <c r="P1405" s="17" t="s">
        <v>137</v>
      </c>
      <c r="Q1405" s="14" t="s">
        <v>9</v>
      </c>
      <c r="R1405" s="14" t="s">
        <v>15</v>
      </c>
      <c r="S1405" s="14" t="s">
        <v>18</v>
      </c>
      <c r="T1405" s="14" t="s">
        <v>143</v>
      </c>
    </row>
    <row r="1406" spans="1:20" x14ac:dyDescent="0.3">
      <c r="A1406" s="11">
        <v>44634.464571759258</v>
      </c>
      <c r="B1406" s="11"/>
      <c r="C1406" s="15">
        <v>44634</v>
      </c>
      <c r="D1406" s="16">
        <v>0.46457175925925925</v>
      </c>
      <c r="E1406" s="16"/>
      <c r="F1406" s="13">
        <v>101.32625</v>
      </c>
      <c r="G1406" s="12">
        <v>108</v>
      </c>
      <c r="H1406" s="12">
        <v>94.76</v>
      </c>
      <c r="I1406" s="12">
        <v>107.12</v>
      </c>
      <c r="J1406" s="12">
        <v>97.85</v>
      </c>
      <c r="K1406" s="12">
        <v>100.94</v>
      </c>
      <c r="L1406" s="12">
        <v>93.73</v>
      </c>
      <c r="M1406" s="12">
        <v>110.21000000000001</v>
      </c>
      <c r="N1406" s="12">
        <v>98</v>
      </c>
      <c r="O1406" s="13">
        <v>101.32625</v>
      </c>
      <c r="P1406" s="17" t="s">
        <v>137</v>
      </c>
      <c r="Q1406" s="14" t="s">
        <v>9</v>
      </c>
      <c r="R1406" s="14" t="s">
        <v>15</v>
      </c>
      <c r="S1406" s="14" t="s">
        <v>18</v>
      </c>
      <c r="T1406" s="14" t="s">
        <v>143</v>
      </c>
    </row>
    <row r="1407" spans="1:20" x14ac:dyDescent="0.3">
      <c r="A1407" s="11">
        <v>44634.465208333335</v>
      </c>
      <c r="B1407" s="11"/>
      <c r="C1407" s="15">
        <v>44634</v>
      </c>
      <c r="D1407" s="16">
        <v>0.46520833333333328</v>
      </c>
      <c r="E1407" s="16"/>
      <c r="F1407" s="13">
        <v>108.77999999999999</v>
      </c>
      <c r="G1407" s="12">
        <v>111</v>
      </c>
      <c r="H1407" s="12">
        <v>102.12</v>
      </c>
      <c r="I1407" s="12">
        <v>115.44</v>
      </c>
      <c r="J1407" s="12">
        <v>105.44999999999999</v>
      </c>
      <c r="K1407" s="12">
        <v>108.78</v>
      </c>
      <c r="L1407" s="12">
        <v>101.01</v>
      </c>
      <c r="M1407" s="12">
        <v>118.77000000000001</v>
      </c>
      <c r="N1407" s="12">
        <v>107.67</v>
      </c>
      <c r="O1407" s="13">
        <v>108.77999999999999</v>
      </c>
      <c r="P1407" s="17" t="s">
        <v>137</v>
      </c>
      <c r="Q1407" s="14" t="s">
        <v>9</v>
      </c>
      <c r="R1407" s="14" t="s">
        <v>15</v>
      </c>
      <c r="S1407" s="14" t="s">
        <v>18</v>
      </c>
      <c r="T1407" s="14" t="s">
        <v>143</v>
      </c>
    </row>
    <row r="1408" spans="1:20" x14ac:dyDescent="0.3">
      <c r="A1408" s="11">
        <v>44634.465266203704</v>
      </c>
      <c r="B1408" s="11"/>
      <c r="C1408" s="15">
        <v>44634</v>
      </c>
      <c r="D1408" s="16">
        <v>0.4652662037037037</v>
      </c>
      <c r="E1408" s="16"/>
      <c r="F1408" s="13">
        <v>97.391249999999985</v>
      </c>
      <c r="G1408" s="12">
        <v>113</v>
      </c>
      <c r="H1408" s="12">
        <v>91.08</v>
      </c>
      <c r="I1408" s="12">
        <v>102.96000000000001</v>
      </c>
      <c r="J1408" s="12">
        <v>94.05</v>
      </c>
      <c r="K1408" s="12">
        <v>97.02</v>
      </c>
      <c r="L1408" s="12">
        <v>90.09</v>
      </c>
      <c r="M1408" s="12">
        <v>105.93</v>
      </c>
      <c r="N1408" s="12">
        <v>85</v>
      </c>
      <c r="O1408" s="13">
        <v>97.391249999999985</v>
      </c>
      <c r="P1408" s="17" t="s">
        <v>137</v>
      </c>
      <c r="Q1408" s="14" t="s">
        <v>9</v>
      </c>
      <c r="R1408" s="14" t="s">
        <v>15</v>
      </c>
      <c r="S1408" s="14" t="s">
        <v>18</v>
      </c>
      <c r="T1408" s="14" t="s">
        <v>143</v>
      </c>
    </row>
    <row r="1409" spans="1:20" x14ac:dyDescent="0.3">
      <c r="A1409" s="11">
        <v>44634.465624999997</v>
      </c>
      <c r="B1409" s="11"/>
      <c r="C1409" s="15">
        <v>44634</v>
      </c>
      <c r="D1409" s="16">
        <v>0.46562500000000001</v>
      </c>
      <c r="E1409" s="16"/>
      <c r="F1409" s="13">
        <v>82.215000000000003</v>
      </c>
      <c r="G1409" s="12">
        <v>75.600000000000009</v>
      </c>
      <c r="H1409" s="12">
        <v>77.28</v>
      </c>
      <c r="I1409" s="12">
        <v>87.36</v>
      </c>
      <c r="J1409" s="12">
        <v>79.8</v>
      </c>
      <c r="K1409" s="12">
        <v>82.32</v>
      </c>
      <c r="L1409" s="12">
        <v>84</v>
      </c>
      <c r="M1409" s="12">
        <v>89.88000000000001</v>
      </c>
      <c r="N1409" s="12">
        <v>81.48</v>
      </c>
      <c r="O1409" s="13">
        <v>82.215000000000003</v>
      </c>
      <c r="P1409" s="17" t="s">
        <v>137</v>
      </c>
      <c r="Q1409" s="14" t="s">
        <v>9</v>
      </c>
      <c r="R1409" s="14" t="s">
        <v>15</v>
      </c>
      <c r="S1409" s="14" t="s">
        <v>18</v>
      </c>
      <c r="T1409" s="14" t="s">
        <v>143</v>
      </c>
    </row>
    <row r="1410" spans="1:20" x14ac:dyDescent="0.3">
      <c r="A1410" s="11">
        <v>44634.465740740743</v>
      </c>
      <c r="B1410" s="11"/>
      <c r="C1410" s="15">
        <v>44634</v>
      </c>
      <c r="D1410" s="16">
        <v>0.46574074074074073</v>
      </c>
      <c r="E1410" s="16"/>
      <c r="F1410" s="13">
        <v>105.84</v>
      </c>
      <c r="G1410" s="12">
        <v>108</v>
      </c>
      <c r="H1410" s="12">
        <v>99.36</v>
      </c>
      <c r="I1410" s="12">
        <v>112.32000000000001</v>
      </c>
      <c r="J1410" s="12">
        <v>102.6</v>
      </c>
      <c r="K1410" s="12">
        <v>105.84</v>
      </c>
      <c r="L1410" s="12">
        <v>98.28</v>
      </c>
      <c r="M1410" s="12">
        <v>115.56</v>
      </c>
      <c r="N1410" s="12">
        <v>104.75999999999999</v>
      </c>
      <c r="O1410" s="13">
        <v>105.84</v>
      </c>
      <c r="P1410" s="17" t="s">
        <v>137</v>
      </c>
      <c r="Q1410" s="14" t="s">
        <v>9</v>
      </c>
      <c r="R1410" s="14" t="s">
        <v>15</v>
      </c>
      <c r="S1410" s="14" t="s">
        <v>18</v>
      </c>
      <c r="T1410" s="14" t="s">
        <v>143</v>
      </c>
    </row>
    <row r="1411" spans="1:20" x14ac:dyDescent="0.3">
      <c r="A1411" s="11">
        <v>44634.465763888889</v>
      </c>
      <c r="B1411" s="11"/>
      <c r="C1411" s="15">
        <v>44634</v>
      </c>
      <c r="D1411" s="16">
        <v>0.46576388888888887</v>
      </c>
      <c r="E1411" s="16"/>
      <c r="F1411" s="13">
        <v>83.193750000000009</v>
      </c>
      <c r="G1411" s="12">
        <v>76.5</v>
      </c>
      <c r="H1411" s="12">
        <v>78.2</v>
      </c>
      <c r="I1411" s="12">
        <v>88.4</v>
      </c>
      <c r="J1411" s="12">
        <v>80.75</v>
      </c>
      <c r="K1411" s="12">
        <v>83.3</v>
      </c>
      <c r="L1411" s="12">
        <v>85</v>
      </c>
      <c r="M1411" s="12">
        <v>90.95</v>
      </c>
      <c r="N1411" s="12">
        <v>82.45</v>
      </c>
      <c r="O1411" s="13">
        <v>83.193750000000009</v>
      </c>
      <c r="P1411" s="17" t="s">
        <v>137</v>
      </c>
      <c r="Q1411" s="14" t="s">
        <v>9</v>
      </c>
      <c r="R1411" s="14" t="s">
        <v>15</v>
      </c>
      <c r="S1411" s="14" t="s">
        <v>18</v>
      </c>
      <c r="T1411" s="14" t="s">
        <v>143</v>
      </c>
    </row>
    <row r="1412" spans="1:20" x14ac:dyDescent="0.3">
      <c r="A1412" s="11">
        <v>44634.465879629628</v>
      </c>
      <c r="B1412" s="11"/>
      <c r="C1412" s="15">
        <v>44634</v>
      </c>
      <c r="D1412" s="16">
        <v>0.46587962962962964</v>
      </c>
      <c r="E1412" s="16"/>
      <c r="F1412" s="13">
        <v>104.86</v>
      </c>
      <c r="G1412" s="12">
        <v>107</v>
      </c>
      <c r="H1412" s="12">
        <v>98.44</v>
      </c>
      <c r="I1412" s="12">
        <v>111.28</v>
      </c>
      <c r="J1412" s="12">
        <v>101.64999999999999</v>
      </c>
      <c r="K1412" s="12">
        <v>104.86</v>
      </c>
      <c r="L1412" s="12">
        <v>97.37</v>
      </c>
      <c r="M1412" s="12">
        <v>114.49000000000001</v>
      </c>
      <c r="N1412" s="12">
        <v>103.78999999999999</v>
      </c>
      <c r="O1412" s="13">
        <v>104.86</v>
      </c>
      <c r="P1412" s="17" t="s">
        <v>137</v>
      </c>
      <c r="Q1412" s="14" t="s">
        <v>9</v>
      </c>
      <c r="R1412" s="14" t="s">
        <v>15</v>
      </c>
      <c r="S1412" s="14" t="s">
        <v>18</v>
      </c>
      <c r="T1412" s="14" t="s">
        <v>143</v>
      </c>
    </row>
    <row r="1413" spans="1:20" x14ac:dyDescent="0.3">
      <c r="A1413" s="11">
        <v>44634.465960648151</v>
      </c>
      <c r="B1413" s="11"/>
      <c r="C1413" s="15">
        <v>44634</v>
      </c>
      <c r="D1413" s="16">
        <v>0.46596064814814814</v>
      </c>
      <c r="E1413" s="16"/>
      <c r="F1413" s="13">
        <v>87.553750000000008</v>
      </c>
      <c r="G1413" s="12">
        <v>108</v>
      </c>
      <c r="H1413" s="12">
        <v>81.88000000000001</v>
      </c>
      <c r="I1413" s="12">
        <v>92.56</v>
      </c>
      <c r="J1413" s="12">
        <v>84.55</v>
      </c>
      <c r="K1413" s="12">
        <v>87.22</v>
      </c>
      <c r="L1413" s="12">
        <v>80.990000000000009</v>
      </c>
      <c r="M1413" s="12">
        <v>95.23</v>
      </c>
      <c r="N1413" s="12">
        <v>70</v>
      </c>
      <c r="O1413" s="13">
        <v>87.553750000000008</v>
      </c>
      <c r="P1413" s="17" t="s">
        <v>137</v>
      </c>
      <c r="Q1413" s="14" t="s">
        <v>9</v>
      </c>
      <c r="R1413" s="14" t="s">
        <v>15</v>
      </c>
      <c r="S1413" s="14" t="s">
        <v>18</v>
      </c>
      <c r="T1413" s="14" t="s">
        <v>143</v>
      </c>
    </row>
    <row r="1414" spans="1:20" x14ac:dyDescent="0.3">
      <c r="A1414" s="11">
        <v>44634.46597222222</v>
      </c>
      <c r="B1414" s="11"/>
      <c r="C1414" s="15">
        <v>44634</v>
      </c>
      <c r="D1414" s="16">
        <v>0.46597222222222223</v>
      </c>
      <c r="E1414" s="16"/>
      <c r="F1414" s="13">
        <v>92.11999999999999</v>
      </c>
      <c r="G1414" s="12">
        <v>84.600000000000009</v>
      </c>
      <c r="H1414" s="12">
        <v>97</v>
      </c>
      <c r="I1414" s="12">
        <v>97.76</v>
      </c>
      <c r="J1414" s="12">
        <v>89.3</v>
      </c>
      <c r="K1414" s="12">
        <v>92.12</v>
      </c>
      <c r="L1414" s="12">
        <v>84</v>
      </c>
      <c r="M1414" s="12">
        <v>101</v>
      </c>
      <c r="N1414" s="12">
        <v>91.179999999999993</v>
      </c>
      <c r="O1414" s="13">
        <v>92.11999999999999</v>
      </c>
      <c r="P1414" s="17" t="s">
        <v>137</v>
      </c>
      <c r="Q1414" s="14" t="s">
        <v>9</v>
      </c>
      <c r="R1414" s="14" t="s">
        <v>15</v>
      </c>
      <c r="S1414" s="14" t="s">
        <v>18</v>
      </c>
      <c r="T1414" s="14" t="s">
        <v>143</v>
      </c>
    </row>
    <row r="1415" spans="1:20" x14ac:dyDescent="0.3">
      <c r="A1415" s="11">
        <v>44634.46603009259</v>
      </c>
      <c r="B1415" s="11"/>
      <c r="C1415" s="15">
        <v>44634</v>
      </c>
      <c r="D1415" s="16">
        <v>0.46603009259259259</v>
      </c>
      <c r="E1415" s="16"/>
      <c r="F1415" s="13">
        <v>112.69999999999999</v>
      </c>
      <c r="G1415" s="12">
        <v>115</v>
      </c>
      <c r="H1415" s="12">
        <v>105.80000000000001</v>
      </c>
      <c r="I1415" s="12">
        <v>119.60000000000001</v>
      </c>
      <c r="J1415" s="12">
        <v>109.25</v>
      </c>
      <c r="K1415" s="12">
        <v>112.7</v>
      </c>
      <c r="L1415" s="12">
        <v>104.65</v>
      </c>
      <c r="M1415" s="12">
        <v>123.05000000000001</v>
      </c>
      <c r="N1415" s="12">
        <v>111.55</v>
      </c>
      <c r="O1415" s="13">
        <v>112.69999999999999</v>
      </c>
      <c r="P1415" s="17" t="s">
        <v>137</v>
      </c>
      <c r="Q1415" s="14" t="s">
        <v>9</v>
      </c>
      <c r="R1415" s="14" t="s">
        <v>15</v>
      </c>
      <c r="S1415" s="14" t="s">
        <v>18</v>
      </c>
      <c r="T1415" s="14" t="s">
        <v>143</v>
      </c>
    </row>
    <row r="1416" spans="1:20" x14ac:dyDescent="0.3">
      <c r="A1416" s="11">
        <v>44634.46665509259</v>
      </c>
      <c r="B1416" s="11"/>
      <c r="C1416" s="15">
        <v>44634</v>
      </c>
      <c r="D1416" s="16">
        <v>0.46665509259259258</v>
      </c>
      <c r="E1416" s="16"/>
      <c r="F1416" s="13">
        <v>94.44</v>
      </c>
      <c r="G1416" s="12">
        <v>110</v>
      </c>
      <c r="H1416" s="12">
        <v>88.320000000000007</v>
      </c>
      <c r="I1416" s="12">
        <v>99.84</v>
      </c>
      <c r="J1416" s="12">
        <v>91.199999999999989</v>
      </c>
      <c r="K1416" s="12">
        <v>94.08</v>
      </c>
      <c r="L1416" s="12">
        <v>87.36</v>
      </c>
      <c r="M1416" s="12">
        <v>102.72</v>
      </c>
      <c r="N1416" s="12">
        <v>82</v>
      </c>
      <c r="O1416" s="13">
        <v>94.44</v>
      </c>
      <c r="P1416" s="17" t="s">
        <v>137</v>
      </c>
      <c r="Q1416" s="14" t="s">
        <v>9</v>
      </c>
      <c r="R1416" s="14" t="s">
        <v>15</v>
      </c>
      <c r="S1416" s="14" t="s">
        <v>18</v>
      </c>
      <c r="T1416" s="14" t="s">
        <v>143</v>
      </c>
    </row>
    <row r="1417" spans="1:20" x14ac:dyDescent="0.3">
      <c r="A1417" s="11">
        <v>44634.46707175926</v>
      </c>
      <c r="B1417" s="11"/>
      <c r="C1417" s="15">
        <v>44634</v>
      </c>
      <c r="D1417" s="16">
        <v>0.46707175925925926</v>
      </c>
      <c r="E1417" s="16"/>
      <c r="F1417" s="13">
        <v>88.087500000000006</v>
      </c>
      <c r="G1417" s="12">
        <v>81</v>
      </c>
      <c r="H1417" s="12">
        <v>82.8</v>
      </c>
      <c r="I1417" s="12">
        <v>93.600000000000009</v>
      </c>
      <c r="J1417" s="12">
        <v>85.5</v>
      </c>
      <c r="K1417" s="12">
        <v>88.2</v>
      </c>
      <c r="L1417" s="12">
        <v>90</v>
      </c>
      <c r="M1417" s="12">
        <v>96.300000000000011</v>
      </c>
      <c r="N1417" s="12">
        <v>87.3</v>
      </c>
      <c r="O1417" s="13">
        <v>88.087500000000006</v>
      </c>
      <c r="P1417" s="17" t="s">
        <v>137</v>
      </c>
      <c r="Q1417" s="14" t="s">
        <v>9</v>
      </c>
      <c r="R1417" s="14" t="s">
        <v>15</v>
      </c>
      <c r="S1417" s="14" t="s">
        <v>18</v>
      </c>
      <c r="T1417" s="14" t="s">
        <v>143</v>
      </c>
    </row>
    <row r="1418" spans="1:20" x14ac:dyDescent="0.3">
      <c r="A1418" s="11">
        <v>44634.467349537037</v>
      </c>
      <c r="B1418" s="11"/>
      <c r="C1418" s="15">
        <v>44634</v>
      </c>
      <c r="D1418" s="16">
        <v>0.46734953703703702</v>
      </c>
      <c r="E1418" s="16"/>
      <c r="F1418" s="13">
        <v>93.240000000000009</v>
      </c>
      <c r="G1418" s="12">
        <v>86.4</v>
      </c>
      <c r="H1418" s="12">
        <v>88.320000000000007</v>
      </c>
      <c r="I1418" s="12">
        <v>99.84</v>
      </c>
      <c r="J1418" s="12">
        <v>91.199999999999989</v>
      </c>
      <c r="K1418" s="12">
        <v>94.08</v>
      </c>
      <c r="L1418" s="12">
        <v>87.36</v>
      </c>
      <c r="M1418" s="12">
        <v>102.72</v>
      </c>
      <c r="N1418" s="12">
        <v>96</v>
      </c>
      <c r="O1418" s="13">
        <v>93.240000000000009</v>
      </c>
      <c r="P1418" s="17" t="s">
        <v>137</v>
      </c>
      <c r="Q1418" s="14" t="s">
        <v>9</v>
      </c>
      <c r="R1418" s="14" t="s">
        <v>15</v>
      </c>
      <c r="S1418" s="14" t="s">
        <v>18</v>
      </c>
      <c r="T1418" s="14" t="s">
        <v>143</v>
      </c>
    </row>
    <row r="1419" spans="1:20" x14ac:dyDescent="0.3">
      <c r="A1419" s="11">
        <v>44634.468043981484</v>
      </c>
      <c r="B1419" s="11"/>
      <c r="C1419" s="15">
        <v>44634</v>
      </c>
      <c r="D1419" s="16">
        <v>0.46804398148148146</v>
      </c>
      <c r="E1419" s="16"/>
      <c r="F1419" s="13">
        <v>101.32625</v>
      </c>
      <c r="G1419" s="12">
        <v>105</v>
      </c>
      <c r="H1419" s="12">
        <v>94.76</v>
      </c>
      <c r="I1419" s="12">
        <v>107.12</v>
      </c>
      <c r="J1419" s="12">
        <v>97.85</v>
      </c>
      <c r="K1419" s="12">
        <v>100.94</v>
      </c>
      <c r="L1419" s="12">
        <v>93.73</v>
      </c>
      <c r="M1419" s="12">
        <v>110.21000000000001</v>
      </c>
      <c r="N1419" s="12">
        <v>101</v>
      </c>
      <c r="O1419" s="13">
        <v>101.32625</v>
      </c>
      <c r="P1419" s="17" t="s">
        <v>137</v>
      </c>
      <c r="Q1419" s="14" t="s">
        <v>9</v>
      </c>
      <c r="R1419" s="14" t="s">
        <v>15</v>
      </c>
      <c r="S1419" s="14" t="s">
        <v>18</v>
      </c>
      <c r="T1419" s="14" t="s">
        <v>143</v>
      </c>
    </row>
    <row r="1420" spans="1:20" x14ac:dyDescent="0.3">
      <c r="A1420" s="11">
        <v>44634.468738425923</v>
      </c>
      <c r="B1420" s="11"/>
      <c r="C1420" s="15">
        <v>44634</v>
      </c>
      <c r="D1420" s="16">
        <v>0.46873842592592596</v>
      </c>
      <c r="E1420" s="16"/>
      <c r="F1420" s="13">
        <v>97.883125000000007</v>
      </c>
      <c r="G1420" s="12">
        <v>104</v>
      </c>
      <c r="H1420" s="12">
        <v>91.54</v>
      </c>
      <c r="I1420" s="12">
        <v>103.48</v>
      </c>
      <c r="J1420" s="12">
        <v>94.524999999999991</v>
      </c>
      <c r="K1420" s="12">
        <v>97.51</v>
      </c>
      <c r="L1420" s="12">
        <v>90.545000000000002</v>
      </c>
      <c r="M1420" s="12">
        <v>106.465</v>
      </c>
      <c r="N1420" s="12">
        <v>95</v>
      </c>
      <c r="O1420" s="13">
        <v>97.883125000000007</v>
      </c>
      <c r="P1420" s="17" t="s">
        <v>137</v>
      </c>
      <c r="Q1420" s="14" t="s">
        <v>9</v>
      </c>
      <c r="R1420" s="14" t="s">
        <v>15</v>
      </c>
      <c r="S1420" s="14" t="s">
        <v>18</v>
      </c>
      <c r="T1420" s="14" t="s">
        <v>143</v>
      </c>
    </row>
    <row r="1421" spans="1:20" x14ac:dyDescent="0.3">
      <c r="A1421" s="11">
        <v>44634.46943287037</v>
      </c>
      <c r="B1421" s="11"/>
      <c r="C1421" s="15">
        <v>44634</v>
      </c>
      <c r="D1421" s="16">
        <v>0.46943287037037035</v>
      </c>
      <c r="E1421" s="16"/>
      <c r="F1421" s="13">
        <v>101.81812499999999</v>
      </c>
      <c r="G1421" s="12">
        <v>105</v>
      </c>
      <c r="H1421" s="12">
        <v>95.22</v>
      </c>
      <c r="I1421" s="12">
        <v>107.64</v>
      </c>
      <c r="J1421" s="12">
        <v>98.324999999999989</v>
      </c>
      <c r="K1421" s="12">
        <v>101.42999999999999</v>
      </c>
      <c r="L1421" s="12">
        <v>94.185000000000002</v>
      </c>
      <c r="M1421" s="12">
        <v>110.745</v>
      </c>
      <c r="N1421" s="12">
        <v>102</v>
      </c>
      <c r="O1421" s="13">
        <v>101.81812499999999</v>
      </c>
      <c r="P1421" s="17" t="s">
        <v>137</v>
      </c>
      <c r="Q1421" s="14" t="s">
        <v>9</v>
      </c>
      <c r="R1421" s="14" t="s">
        <v>15</v>
      </c>
      <c r="S1421" s="14" t="s">
        <v>18</v>
      </c>
      <c r="T1421" s="14" t="s">
        <v>143</v>
      </c>
    </row>
    <row r="1422" spans="1:20" x14ac:dyDescent="0.3">
      <c r="A1422" s="11">
        <v>44634.469444444447</v>
      </c>
      <c r="B1422" s="11"/>
      <c r="C1422" s="15">
        <v>44634</v>
      </c>
      <c r="D1422" s="16">
        <v>0.4694444444444445</v>
      </c>
      <c r="E1422" s="16"/>
      <c r="F1422" s="13">
        <v>85.586666666666673</v>
      </c>
      <c r="G1422" s="12">
        <v>78.599999999999994</v>
      </c>
      <c r="H1422" s="12">
        <v>91</v>
      </c>
      <c r="I1422" s="12">
        <v>90.826666666666668</v>
      </c>
      <c r="J1422" s="12">
        <v>82.966666666666654</v>
      </c>
      <c r="K1422" s="12">
        <v>85.586666666666659</v>
      </c>
      <c r="L1422" s="12">
        <v>70</v>
      </c>
      <c r="M1422" s="12">
        <v>101</v>
      </c>
      <c r="N1422" s="12">
        <v>84.713333333333324</v>
      </c>
      <c r="O1422" s="13">
        <v>85.586666666666673</v>
      </c>
      <c r="P1422" s="17" t="s">
        <v>137</v>
      </c>
      <c r="Q1422" s="14" t="s">
        <v>9</v>
      </c>
      <c r="R1422" s="14" t="s">
        <v>15</v>
      </c>
      <c r="S1422" s="14" t="s">
        <v>18</v>
      </c>
      <c r="T1422" s="14" t="s">
        <v>143</v>
      </c>
    </row>
    <row r="1423" spans="1:20" x14ac:dyDescent="0.3">
      <c r="A1423" s="11">
        <v>44634.470127314817</v>
      </c>
      <c r="B1423" s="11"/>
      <c r="C1423" s="15">
        <v>44634</v>
      </c>
      <c r="D1423" s="16">
        <v>0.47012731481481485</v>
      </c>
      <c r="E1423" s="16"/>
      <c r="F1423" s="13">
        <v>104.27749999999999</v>
      </c>
      <c r="G1423" s="12">
        <v>112</v>
      </c>
      <c r="H1423" s="12">
        <v>97.52000000000001</v>
      </c>
      <c r="I1423" s="12">
        <v>110.24000000000001</v>
      </c>
      <c r="J1423" s="12">
        <v>100.69999999999999</v>
      </c>
      <c r="K1423" s="12">
        <v>103.88</v>
      </c>
      <c r="L1423" s="12">
        <v>96.460000000000008</v>
      </c>
      <c r="M1423" s="12">
        <v>113.42</v>
      </c>
      <c r="N1423" s="12">
        <v>100</v>
      </c>
      <c r="O1423" s="13">
        <v>104.27749999999999</v>
      </c>
      <c r="P1423" s="17" t="s">
        <v>137</v>
      </c>
      <c r="Q1423" s="14" t="s">
        <v>9</v>
      </c>
      <c r="R1423" s="14" t="s">
        <v>15</v>
      </c>
      <c r="S1423" s="14" t="s">
        <v>18</v>
      </c>
      <c r="T1423" s="14" t="s">
        <v>143</v>
      </c>
    </row>
    <row r="1424" spans="1:20" x14ac:dyDescent="0.3">
      <c r="A1424" s="11">
        <v>44634.470717592594</v>
      </c>
      <c r="B1424" s="11"/>
      <c r="C1424" s="15">
        <v>44634</v>
      </c>
      <c r="D1424" s="16">
        <v>0.4707175925925926</v>
      </c>
      <c r="E1424" s="16"/>
      <c r="F1424" s="13">
        <v>102.9</v>
      </c>
      <c r="G1424" s="12">
        <v>105</v>
      </c>
      <c r="H1424" s="12">
        <v>96.600000000000009</v>
      </c>
      <c r="I1424" s="12">
        <v>109.2</v>
      </c>
      <c r="J1424" s="12">
        <v>99.75</v>
      </c>
      <c r="K1424" s="12">
        <v>102.89999999999999</v>
      </c>
      <c r="L1424" s="12">
        <v>95.55</v>
      </c>
      <c r="M1424" s="12">
        <v>112.35000000000001</v>
      </c>
      <c r="N1424" s="12">
        <v>101.85</v>
      </c>
      <c r="O1424" s="13">
        <v>102.9</v>
      </c>
      <c r="P1424" s="17" t="s">
        <v>137</v>
      </c>
      <c r="Q1424" s="14" t="s">
        <v>9</v>
      </c>
      <c r="R1424" s="14" t="s">
        <v>15</v>
      </c>
      <c r="S1424" s="14" t="s">
        <v>18</v>
      </c>
      <c r="T1424" s="14" t="s">
        <v>143</v>
      </c>
    </row>
    <row r="1425" spans="1:20" x14ac:dyDescent="0.3">
      <c r="A1425" s="11">
        <v>44634.470821759256</v>
      </c>
      <c r="B1425" s="11"/>
      <c r="C1425" s="15">
        <v>44634</v>
      </c>
      <c r="D1425" s="16">
        <v>0.47082175925925923</v>
      </c>
      <c r="E1425" s="16"/>
      <c r="F1425" s="13">
        <v>98.866875000000007</v>
      </c>
      <c r="G1425" s="12">
        <v>108</v>
      </c>
      <c r="H1425" s="12">
        <v>92.460000000000008</v>
      </c>
      <c r="I1425" s="12">
        <v>104.52000000000001</v>
      </c>
      <c r="J1425" s="12">
        <v>95.474999999999994</v>
      </c>
      <c r="K1425" s="12">
        <v>98.49</v>
      </c>
      <c r="L1425" s="12">
        <v>91.454999999999998</v>
      </c>
      <c r="M1425" s="12">
        <v>107.53500000000001</v>
      </c>
      <c r="N1425" s="12">
        <v>93</v>
      </c>
      <c r="O1425" s="13">
        <v>98.866875000000007</v>
      </c>
      <c r="P1425" s="17" t="s">
        <v>137</v>
      </c>
      <c r="Q1425" s="14" t="s">
        <v>9</v>
      </c>
      <c r="R1425" s="14" t="s">
        <v>15</v>
      </c>
      <c r="S1425" s="14" t="s">
        <v>18</v>
      </c>
      <c r="T1425" s="14" t="s">
        <v>143</v>
      </c>
    </row>
    <row r="1426" spans="1:20" x14ac:dyDescent="0.3">
      <c r="A1426" s="11">
        <v>44634.471516203703</v>
      </c>
      <c r="B1426" s="11"/>
      <c r="C1426" s="15">
        <v>44634</v>
      </c>
      <c r="D1426" s="16">
        <v>0.47151620370370373</v>
      </c>
      <c r="E1426" s="16"/>
      <c r="F1426" s="13">
        <v>98.866875000000007</v>
      </c>
      <c r="G1426" s="12">
        <v>105</v>
      </c>
      <c r="H1426" s="12">
        <v>92.460000000000008</v>
      </c>
      <c r="I1426" s="12">
        <v>104.52000000000001</v>
      </c>
      <c r="J1426" s="12">
        <v>95.474999999999994</v>
      </c>
      <c r="K1426" s="12">
        <v>98.49</v>
      </c>
      <c r="L1426" s="12">
        <v>91.454999999999998</v>
      </c>
      <c r="M1426" s="12">
        <v>107.53500000000001</v>
      </c>
      <c r="N1426" s="12">
        <v>96</v>
      </c>
      <c r="O1426" s="13">
        <v>98.866875000000007</v>
      </c>
      <c r="P1426" s="17" t="s">
        <v>137</v>
      </c>
      <c r="Q1426" s="14" t="s">
        <v>9</v>
      </c>
      <c r="R1426" s="14" t="s">
        <v>15</v>
      </c>
      <c r="S1426" s="14" t="s">
        <v>18</v>
      </c>
      <c r="T1426" s="14" t="s">
        <v>143</v>
      </c>
    </row>
    <row r="1427" spans="1:20" x14ac:dyDescent="0.3">
      <c r="A1427" s="11">
        <v>44634.472210648149</v>
      </c>
      <c r="B1427" s="11"/>
      <c r="C1427" s="15">
        <v>44634</v>
      </c>
      <c r="D1427" s="16">
        <v>0.47221064814814812</v>
      </c>
      <c r="E1427" s="16"/>
      <c r="F1427" s="13">
        <v>98.375</v>
      </c>
      <c r="G1427" s="12">
        <v>102</v>
      </c>
      <c r="H1427" s="12">
        <v>92</v>
      </c>
      <c r="I1427" s="12">
        <v>104</v>
      </c>
      <c r="J1427" s="12">
        <v>95</v>
      </c>
      <c r="K1427" s="12">
        <v>98</v>
      </c>
      <c r="L1427" s="12">
        <v>91</v>
      </c>
      <c r="M1427" s="12">
        <v>107</v>
      </c>
      <c r="N1427" s="12">
        <v>98</v>
      </c>
      <c r="O1427" s="13">
        <v>98.375</v>
      </c>
      <c r="P1427" s="17" t="s">
        <v>137</v>
      </c>
      <c r="Q1427" s="14" t="s">
        <v>9</v>
      </c>
      <c r="R1427" s="14" t="s">
        <v>15</v>
      </c>
      <c r="S1427" s="14" t="s">
        <v>18</v>
      </c>
      <c r="T1427" s="14" t="s">
        <v>143</v>
      </c>
    </row>
    <row r="1428" spans="1:20" x14ac:dyDescent="0.3">
      <c r="A1428" s="11">
        <v>44634.472905092596</v>
      </c>
      <c r="B1428" s="11"/>
      <c r="C1428" s="15">
        <v>44634</v>
      </c>
      <c r="D1428" s="16">
        <v>0.47290509259259261</v>
      </c>
      <c r="E1428" s="16"/>
      <c r="F1428" s="13">
        <v>103.785625</v>
      </c>
      <c r="G1428" s="12">
        <v>102</v>
      </c>
      <c r="H1428" s="12">
        <v>97.06</v>
      </c>
      <c r="I1428" s="12">
        <v>109.72</v>
      </c>
      <c r="J1428" s="12">
        <v>100.22499999999999</v>
      </c>
      <c r="K1428" s="12">
        <v>103.39</v>
      </c>
      <c r="L1428" s="12">
        <v>96.00500000000001</v>
      </c>
      <c r="M1428" s="12">
        <v>112.88500000000001</v>
      </c>
      <c r="N1428" s="12">
        <v>109</v>
      </c>
      <c r="O1428" s="13">
        <v>103.785625</v>
      </c>
      <c r="P1428" s="17" t="s">
        <v>137</v>
      </c>
      <c r="Q1428" s="14" t="s">
        <v>9</v>
      </c>
      <c r="R1428" s="14" t="s">
        <v>15</v>
      </c>
      <c r="S1428" s="14" t="s">
        <v>18</v>
      </c>
      <c r="T1428" s="14" t="s">
        <v>143</v>
      </c>
    </row>
    <row r="1429" spans="1:20" x14ac:dyDescent="0.3">
      <c r="A1429" s="11">
        <v>44634.472916666666</v>
      </c>
      <c r="B1429" s="11"/>
      <c r="C1429" s="15">
        <v>44634</v>
      </c>
      <c r="D1429" s="16">
        <v>0.47291666666666665</v>
      </c>
      <c r="E1429" s="16"/>
      <c r="F1429" s="13">
        <v>91.14</v>
      </c>
      <c r="G1429" s="12">
        <v>83.7</v>
      </c>
      <c r="H1429" s="12">
        <v>99</v>
      </c>
      <c r="I1429" s="12">
        <v>96.72</v>
      </c>
      <c r="J1429" s="12">
        <v>88.35</v>
      </c>
      <c r="K1429" s="12">
        <v>91.14</v>
      </c>
      <c r="L1429" s="12">
        <v>94</v>
      </c>
      <c r="M1429" s="12">
        <v>86</v>
      </c>
      <c r="N1429" s="12">
        <v>90.21</v>
      </c>
      <c r="O1429" s="13">
        <v>91.14</v>
      </c>
      <c r="P1429" s="17" t="s">
        <v>137</v>
      </c>
      <c r="Q1429" s="14" t="s">
        <v>9</v>
      </c>
      <c r="R1429" s="14" t="s">
        <v>15</v>
      </c>
      <c r="S1429" s="14" t="s">
        <v>18</v>
      </c>
      <c r="T1429" s="14" t="s">
        <v>143</v>
      </c>
    </row>
    <row r="1430" spans="1:20" x14ac:dyDescent="0.3">
      <c r="A1430" s="11">
        <v>44634.472974537035</v>
      </c>
      <c r="B1430" s="11"/>
      <c r="C1430" s="15">
        <v>44634</v>
      </c>
      <c r="D1430" s="16">
        <v>0.47297453703703707</v>
      </c>
      <c r="E1430" s="16"/>
      <c r="F1430" s="13">
        <v>108.78</v>
      </c>
      <c r="G1430" s="12">
        <v>100.8</v>
      </c>
      <c r="H1430" s="12">
        <v>103.04</v>
      </c>
      <c r="I1430" s="12">
        <v>116.48</v>
      </c>
      <c r="J1430" s="12">
        <v>106.39999999999999</v>
      </c>
      <c r="K1430" s="12">
        <v>109.75999999999999</v>
      </c>
      <c r="L1430" s="12">
        <v>101.92</v>
      </c>
      <c r="M1430" s="12">
        <v>119.84</v>
      </c>
      <c r="N1430" s="12">
        <v>112</v>
      </c>
      <c r="O1430" s="13">
        <v>108.78</v>
      </c>
      <c r="P1430" s="17" t="s">
        <v>137</v>
      </c>
      <c r="Q1430" s="14" t="s">
        <v>9</v>
      </c>
      <c r="R1430" s="14" t="s">
        <v>15</v>
      </c>
      <c r="S1430" s="14" t="s">
        <v>18</v>
      </c>
      <c r="T1430" s="14" t="s">
        <v>143</v>
      </c>
    </row>
    <row r="1431" spans="1:20" x14ac:dyDescent="0.3">
      <c r="A1431" s="11">
        <v>44634.473287037035</v>
      </c>
      <c r="B1431" s="11"/>
      <c r="C1431" s="15">
        <v>44634</v>
      </c>
      <c r="D1431" s="16">
        <v>0.47328703703703701</v>
      </c>
      <c r="E1431" s="16"/>
      <c r="F1431" s="13">
        <v>106.83750000000001</v>
      </c>
      <c r="G1431" s="12">
        <v>99</v>
      </c>
      <c r="H1431" s="12">
        <v>101.2</v>
      </c>
      <c r="I1431" s="12">
        <v>114.4</v>
      </c>
      <c r="J1431" s="12">
        <v>104.5</v>
      </c>
      <c r="K1431" s="12">
        <v>107.8</v>
      </c>
      <c r="L1431" s="12">
        <v>100.10000000000001</v>
      </c>
      <c r="M1431" s="12">
        <v>117.7</v>
      </c>
      <c r="N1431" s="12">
        <v>110</v>
      </c>
      <c r="O1431" s="13">
        <v>106.83750000000001</v>
      </c>
      <c r="P1431" s="17" t="s">
        <v>137</v>
      </c>
      <c r="Q1431" s="14" t="s">
        <v>9</v>
      </c>
      <c r="R1431" s="14" t="s">
        <v>15</v>
      </c>
      <c r="S1431" s="14" t="s">
        <v>18</v>
      </c>
      <c r="T1431" s="14" t="s">
        <v>143</v>
      </c>
    </row>
    <row r="1432" spans="1:20" x14ac:dyDescent="0.3">
      <c r="A1432" s="11">
        <v>44634.473599537036</v>
      </c>
      <c r="B1432" s="11"/>
      <c r="C1432" s="15">
        <v>44634</v>
      </c>
      <c r="D1432" s="16">
        <v>0.473599537037037</v>
      </c>
      <c r="E1432" s="16"/>
      <c r="F1432" s="13">
        <v>107.22875000000001</v>
      </c>
      <c r="G1432" s="12">
        <v>110</v>
      </c>
      <c r="H1432" s="12">
        <v>100.28</v>
      </c>
      <c r="I1432" s="12">
        <v>113.36</v>
      </c>
      <c r="J1432" s="12">
        <v>103.55</v>
      </c>
      <c r="K1432" s="12">
        <v>106.82</v>
      </c>
      <c r="L1432" s="12">
        <v>99.19</v>
      </c>
      <c r="M1432" s="12">
        <v>116.63000000000001</v>
      </c>
      <c r="N1432" s="12">
        <v>108</v>
      </c>
      <c r="O1432" s="13">
        <v>107.22875000000001</v>
      </c>
      <c r="P1432" s="17" t="s">
        <v>137</v>
      </c>
      <c r="Q1432" s="14" t="s">
        <v>9</v>
      </c>
      <c r="R1432" s="14" t="s">
        <v>15</v>
      </c>
      <c r="S1432" s="14" t="s">
        <v>18</v>
      </c>
      <c r="T1432" s="14" t="s">
        <v>143</v>
      </c>
    </row>
    <row r="1433" spans="1:20" x14ac:dyDescent="0.3">
      <c r="A1433" s="11">
        <v>44634.474062499998</v>
      </c>
      <c r="B1433" s="11"/>
      <c r="C1433" s="15">
        <v>44634</v>
      </c>
      <c r="D1433" s="16">
        <v>0.4740625</v>
      </c>
      <c r="E1433" s="16"/>
      <c r="F1433" s="13">
        <v>77.222499999999997</v>
      </c>
      <c r="G1433" s="12">
        <v>71.100000000000009</v>
      </c>
      <c r="H1433" s="12">
        <v>79</v>
      </c>
      <c r="I1433" s="12">
        <v>82.16</v>
      </c>
      <c r="J1433" s="12">
        <v>75.05</v>
      </c>
      <c r="K1433" s="12">
        <v>77.42</v>
      </c>
      <c r="L1433" s="12">
        <v>71.89</v>
      </c>
      <c r="M1433" s="12">
        <v>84.53</v>
      </c>
      <c r="N1433" s="12">
        <v>76.63</v>
      </c>
      <c r="O1433" s="13">
        <v>77.222499999999997</v>
      </c>
      <c r="P1433" s="17" t="s">
        <v>137</v>
      </c>
      <c r="Q1433" s="14" t="s">
        <v>9</v>
      </c>
      <c r="R1433" s="14" t="s">
        <v>15</v>
      </c>
      <c r="S1433" s="14" t="s">
        <v>18</v>
      </c>
      <c r="T1433" s="14" t="s">
        <v>143</v>
      </c>
    </row>
    <row r="1434" spans="1:20" x14ac:dyDescent="0.3">
      <c r="A1434" s="11">
        <v>44634.474293981482</v>
      </c>
      <c r="B1434" s="11"/>
      <c r="C1434" s="15">
        <v>44634</v>
      </c>
      <c r="D1434" s="16">
        <v>0.4742939814814815</v>
      </c>
      <c r="E1434" s="16"/>
      <c r="F1434" s="13">
        <v>111.655625</v>
      </c>
      <c r="G1434" s="12">
        <v>118</v>
      </c>
      <c r="H1434" s="12">
        <v>104.42</v>
      </c>
      <c r="I1434" s="12">
        <v>118.04</v>
      </c>
      <c r="J1434" s="12">
        <v>107.82499999999999</v>
      </c>
      <c r="K1434" s="12">
        <v>111.23</v>
      </c>
      <c r="L1434" s="12">
        <v>103.285</v>
      </c>
      <c r="M1434" s="12">
        <v>121.44500000000001</v>
      </c>
      <c r="N1434" s="12">
        <v>109</v>
      </c>
      <c r="O1434" s="13">
        <v>111.655625</v>
      </c>
      <c r="P1434" s="17" t="s">
        <v>137</v>
      </c>
      <c r="Q1434" s="14" t="s">
        <v>9</v>
      </c>
      <c r="R1434" s="14" t="s">
        <v>15</v>
      </c>
      <c r="S1434" s="14" t="s">
        <v>18</v>
      </c>
      <c r="T1434" s="14" t="s">
        <v>143</v>
      </c>
    </row>
    <row r="1435" spans="1:20" x14ac:dyDescent="0.3">
      <c r="A1435" s="11">
        <v>44634.474490740744</v>
      </c>
      <c r="B1435" s="11"/>
      <c r="C1435" s="15">
        <v>44634</v>
      </c>
      <c r="D1435" s="16">
        <v>0.47449074074074077</v>
      </c>
      <c r="E1435" s="16"/>
      <c r="F1435" s="13">
        <v>79.278750000000002</v>
      </c>
      <c r="G1435" s="12">
        <v>72.900000000000006</v>
      </c>
      <c r="H1435" s="12">
        <v>74.52000000000001</v>
      </c>
      <c r="I1435" s="12">
        <v>84.240000000000009</v>
      </c>
      <c r="J1435" s="12">
        <v>76.95</v>
      </c>
      <c r="K1435" s="12">
        <v>79.38</v>
      </c>
      <c r="L1435" s="12">
        <v>81</v>
      </c>
      <c r="M1435" s="12">
        <v>86.67</v>
      </c>
      <c r="N1435" s="12">
        <v>78.569999999999993</v>
      </c>
      <c r="O1435" s="13">
        <v>79.278750000000002</v>
      </c>
      <c r="P1435" s="17" t="s">
        <v>137</v>
      </c>
      <c r="Q1435" s="14" t="s">
        <v>9</v>
      </c>
      <c r="R1435" s="14" t="s">
        <v>15</v>
      </c>
      <c r="S1435" s="14" t="s">
        <v>18</v>
      </c>
      <c r="T1435" s="14" t="s">
        <v>143</v>
      </c>
    </row>
    <row r="1436" spans="1:20" x14ac:dyDescent="0.3">
      <c r="A1436" s="11">
        <v>44634.474583333336</v>
      </c>
      <c r="B1436" s="11"/>
      <c r="C1436" s="15">
        <v>44634</v>
      </c>
      <c r="D1436" s="16">
        <v>0.47458333333333336</v>
      </c>
      <c r="E1436" s="16"/>
      <c r="F1436" s="13">
        <v>106.83750000000001</v>
      </c>
      <c r="G1436" s="12">
        <v>99</v>
      </c>
      <c r="H1436" s="12">
        <v>101.2</v>
      </c>
      <c r="I1436" s="12">
        <v>114.4</v>
      </c>
      <c r="J1436" s="12">
        <v>104.5</v>
      </c>
      <c r="K1436" s="12">
        <v>107.8</v>
      </c>
      <c r="L1436" s="12">
        <v>100.10000000000001</v>
      </c>
      <c r="M1436" s="12">
        <v>117.7</v>
      </c>
      <c r="N1436" s="12">
        <v>110</v>
      </c>
      <c r="O1436" s="13">
        <v>106.83750000000001</v>
      </c>
      <c r="P1436" s="17" t="s">
        <v>137</v>
      </c>
      <c r="Q1436" s="14" t="s">
        <v>9</v>
      </c>
      <c r="R1436" s="14" t="s">
        <v>15</v>
      </c>
      <c r="S1436" s="14" t="s">
        <v>18</v>
      </c>
      <c r="T1436" s="14" t="s">
        <v>143</v>
      </c>
    </row>
    <row r="1437" spans="1:20" x14ac:dyDescent="0.3">
      <c r="A1437" s="11">
        <v>44634.474629629629</v>
      </c>
      <c r="B1437" s="11"/>
      <c r="C1437" s="15">
        <v>44634</v>
      </c>
      <c r="D1437" s="16">
        <v>0.47462962962962968</v>
      </c>
      <c r="E1437" s="16"/>
      <c r="F1437" s="13">
        <v>110.74000000000001</v>
      </c>
      <c r="G1437" s="12">
        <v>113</v>
      </c>
      <c r="H1437" s="12">
        <v>103.96000000000001</v>
      </c>
      <c r="I1437" s="12">
        <v>117.52000000000001</v>
      </c>
      <c r="J1437" s="12">
        <v>107.35</v>
      </c>
      <c r="K1437" s="12">
        <v>110.74</v>
      </c>
      <c r="L1437" s="12">
        <v>102.83</v>
      </c>
      <c r="M1437" s="12">
        <v>120.91000000000001</v>
      </c>
      <c r="N1437" s="12">
        <v>109.61</v>
      </c>
      <c r="O1437" s="13">
        <v>110.74000000000001</v>
      </c>
      <c r="P1437" s="17" t="s">
        <v>137</v>
      </c>
      <c r="Q1437" s="14" t="s">
        <v>9</v>
      </c>
      <c r="R1437" s="14" t="s">
        <v>15</v>
      </c>
      <c r="S1437" s="14" t="s">
        <v>18</v>
      </c>
      <c r="T1437" s="14" t="s">
        <v>143</v>
      </c>
    </row>
    <row r="1438" spans="1:20" x14ac:dyDescent="0.3">
      <c r="A1438" s="11">
        <v>44634.474988425929</v>
      </c>
      <c r="B1438" s="11"/>
      <c r="C1438" s="15">
        <v>44634</v>
      </c>
      <c r="D1438" s="16">
        <v>0.47498842592592588</v>
      </c>
      <c r="E1438" s="16"/>
      <c r="F1438" s="13">
        <v>112.14750000000001</v>
      </c>
      <c r="G1438" s="12">
        <v>116</v>
      </c>
      <c r="H1438" s="12">
        <v>104.88000000000001</v>
      </c>
      <c r="I1438" s="12">
        <v>118.56</v>
      </c>
      <c r="J1438" s="12">
        <v>108.3</v>
      </c>
      <c r="K1438" s="12">
        <v>111.72</v>
      </c>
      <c r="L1438" s="12">
        <v>103.74000000000001</v>
      </c>
      <c r="M1438" s="12">
        <v>121.98</v>
      </c>
      <c r="N1438" s="12">
        <v>112</v>
      </c>
      <c r="O1438" s="13">
        <v>112.14750000000001</v>
      </c>
      <c r="P1438" s="17" t="s">
        <v>137</v>
      </c>
      <c r="Q1438" s="14" t="s">
        <v>9</v>
      </c>
      <c r="R1438" s="14" t="s">
        <v>15</v>
      </c>
      <c r="S1438" s="14" t="s">
        <v>18</v>
      </c>
      <c r="T1438" s="14" t="s">
        <v>143</v>
      </c>
    </row>
    <row r="1439" spans="1:20" x14ac:dyDescent="0.3">
      <c r="A1439" s="11">
        <v>44634.475671296299</v>
      </c>
      <c r="B1439" s="11"/>
      <c r="C1439" s="15">
        <v>44634</v>
      </c>
      <c r="D1439" s="16">
        <v>0.47567129629629629</v>
      </c>
      <c r="E1439" s="16"/>
      <c r="F1439" s="13">
        <v>108.78</v>
      </c>
      <c r="G1439" s="12">
        <v>100.8</v>
      </c>
      <c r="H1439" s="12">
        <v>103.04</v>
      </c>
      <c r="I1439" s="12">
        <v>116.48</v>
      </c>
      <c r="J1439" s="12">
        <v>106.39999999999999</v>
      </c>
      <c r="K1439" s="12">
        <v>109.75999999999999</v>
      </c>
      <c r="L1439" s="12">
        <v>101.92</v>
      </c>
      <c r="M1439" s="12">
        <v>119.84</v>
      </c>
      <c r="N1439" s="12">
        <v>112</v>
      </c>
      <c r="O1439" s="13">
        <v>108.78</v>
      </c>
      <c r="P1439" s="17" t="s">
        <v>137</v>
      </c>
      <c r="Q1439" s="14" t="s">
        <v>9</v>
      </c>
      <c r="R1439" s="14" t="s">
        <v>15</v>
      </c>
      <c r="S1439" s="14" t="s">
        <v>18</v>
      </c>
      <c r="T1439" s="14" t="s">
        <v>143</v>
      </c>
    </row>
    <row r="1440" spans="1:20" x14ac:dyDescent="0.3">
      <c r="A1440" s="11">
        <v>44634.475682870368</v>
      </c>
      <c r="B1440" s="11"/>
      <c r="C1440" s="15">
        <v>44634</v>
      </c>
      <c r="D1440" s="16">
        <v>0.47568287037037038</v>
      </c>
      <c r="E1440" s="16"/>
      <c r="F1440" s="13">
        <v>113.13124999999999</v>
      </c>
      <c r="G1440" s="12">
        <v>115</v>
      </c>
      <c r="H1440" s="12">
        <v>105.80000000000001</v>
      </c>
      <c r="I1440" s="12">
        <v>119.60000000000001</v>
      </c>
      <c r="J1440" s="12">
        <v>109.25</v>
      </c>
      <c r="K1440" s="12">
        <v>112.7</v>
      </c>
      <c r="L1440" s="12">
        <v>104.65</v>
      </c>
      <c r="M1440" s="12">
        <v>123.05000000000001</v>
      </c>
      <c r="N1440" s="12">
        <v>115</v>
      </c>
      <c r="O1440" s="13">
        <v>113.13124999999999</v>
      </c>
      <c r="P1440" s="17" t="s">
        <v>137</v>
      </c>
      <c r="Q1440" s="14" t="s">
        <v>9</v>
      </c>
      <c r="R1440" s="14" t="s">
        <v>15</v>
      </c>
      <c r="S1440" s="14" t="s">
        <v>18</v>
      </c>
      <c r="T1440" s="14" t="s">
        <v>143</v>
      </c>
    </row>
    <row r="1441" spans="1:20" x14ac:dyDescent="0.3">
      <c r="A1441" s="11">
        <v>44634.475752314815</v>
      </c>
      <c r="B1441" s="11"/>
      <c r="C1441" s="15">
        <v>44634</v>
      </c>
      <c r="D1441" s="16">
        <v>0.47575231481481484</v>
      </c>
      <c r="E1441" s="16"/>
      <c r="F1441" s="13">
        <v>107.80000000000001</v>
      </c>
      <c r="G1441" s="12">
        <v>110</v>
      </c>
      <c r="H1441" s="12">
        <v>101.2</v>
      </c>
      <c r="I1441" s="12">
        <v>114.4</v>
      </c>
      <c r="J1441" s="12">
        <v>104.5</v>
      </c>
      <c r="K1441" s="12">
        <v>107.8</v>
      </c>
      <c r="L1441" s="12">
        <v>100.10000000000001</v>
      </c>
      <c r="M1441" s="12">
        <v>117.7</v>
      </c>
      <c r="N1441" s="12">
        <v>106.7</v>
      </c>
      <c r="O1441" s="13">
        <v>107.80000000000001</v>
      </c>
      <c r="P1441" s="17" t="s">
        <v>137</v>
      </c>
      <c r="Q1441" s="14" t="s">
        <v>9</v>
      </c>
      <c r="R1441" s="14" t="s">
        <v>15</v>
      </c>
      <c r="S1441" s="14" t="s">
        <v>18</v>
      </c>
      <c r="T1441" s="14" t="s">
        <v>143</v>
      </c>
    </row>
    <row r="1442" spans="1:20" x14ac:dyDescent="0.3">
      <c r="A1442" s="11">
        <v>44634.476377314815</v>
      </c>
      <c r="B1442" s="11"/>
      <c r="C1442" s="15">
        <v>44634</v>
      </c>
      <c r="D1442" s="16">
        <v>0.47637731481481477</v>
      </c>
      <c r="E1442" s="16"/>
      <c r="F1442" s="13">
        <v>104.76937500000001</v>
      </c>
      <c r="G1442" s="12">
        <v>108</v>
      </c>
      <c r="H1442" s="12">
        <v>97.98</v>
      </c>
      <c r="I1442" s="12">
        <v>110.76</v>
      </c>
      <c r="J1442" s="12">
        <v>101.175</v>
      </c>
      <c r="K1442" s="12">
        <v>104.37</v>
      </c>
      <c r="L1442" s="12">
        <v>96.915000000000006</v>
      </c>
      <c r="M1442" s="12">
        <v>113.95500000000001</v>
      </c>
      <c r="N1442" s="12">
        <v>105</v>
      </c>
      <c r="O1442" s="13">
        <v>104.76937500000001</v>
      </c>
      <c r="P1442" s="17" t="s">
        <v>137</v>
      </c>
      <c r="Q1442" s="14" t="s">
        <v>9</v>
      </c>
      <c r="R1442" s="14" t="s">
        <v>15</v>
      </c>
      <c r="S1442" s="14" t="s">
        <v>18</v>
      </c>
      <c r="T1442" s="14" t="s">
        <v>143</v>
      </c>
    </row>
    <row r="1443" spans="1:20" x14ac:dyDescent="0.3">
      <c r="A1443" s="11">
        <v>44634.476388888892</v>
      </c>
      <c r="B1443" s="11"/>
      <c r="C1443" s="15">
        <v>44634</v>
      </c>
      <c r="D1443" s="16">
        <v>0.47638888888888892</v>
      </c>
      <c r="E1443" s="16"/>
      <c r="F1443" s="13">
        <v>113.02666666666667</v>
      </c>
      <c r="G1443" s="12">
        <v>103.8</v>
      </c>
      <c r="H1443" s="12">
        <v>102</v>
      </c>
      <c r="I1443" s="12">
        <v>119.94666666666667</v>
      </c>
      <c r="J1443" s="12">
        <v>109.56666666666666</v>
      </c>
      <c r="K1443" s="12">
        <v>113.02666666666666</v>
      </c>
      <c r="L1443" s="12">
        <v>133</v>
      </c>
      <c r="M1443" s="12">
        <v>111</v>
      </c>
      <c r="N1443" s="12">
        <v>111.87333333333332</v>
      </c>
      <c r="O1443" s="13">
        <v>113.02666666666667</v>
      </c>
      <c r="P1443" s="17" t="s">
        <v>137</v>
      </c>
      <c r="Q1443" s="14" t="s">
        <v>9</v>
      </c>
      <c r="R1443" s="14" t="s">
        <v>15</v>
      </c>
      <c r="S1443" s="14" t="s">
        <v>18</v>
      </c>
      <c r="T1443" s="14" t="s">
        <v>143</v>
      </c>
    </row>
    <row r="1444" spans="1:20" x14ac:dyDescent="0.3">
      <c r="A1444" s="11">
        <v>44634.476724537039</v>
      </c>
      <c r="B1444" s="11"/>
      <c r="C1444" s="15">
        <v>44634</v>
      </c>
      <c r="D1444" s="16">
        <v>0.47672453703703704</v>
      </c>
      <c r="E1444" s="16"/>
      <c r="F1444" s="13">
        <v>76.342500000000001</v>
      </c>
      <c r="G1444" s="12">
        <v>70.2</v>
      </c>
      <c r="H1444" s="12">
        <v>71.760000000000005</v>
      </c>
      <c r="I1444" s="12">
        <v>81.12</v>
      </c>
      <c r="J1444" s="12">
        <v>74.099999999999994</v>
      </c>
      <c r="K1444" s="12">
        <v>76.44</v>
      </c>
      <c r="L1444" s="12">
        <v>78</v>
      </c>
      <c r="M1444" s="12">
        <v>83.460000000000008</v>
      </c>
      <c r="N1444" s="12">
        <v>75.66</v>
      </c>
      <c r="O1444" s="13">
        <v>76.342500000000001</v>
      </c>
      <c r="P1444" s="17" t="s">
        <v>137</v>
      </c>
      <c r="Q1444" s="14" t="s">
        <v>9</v>
      </c>
      <c r="R1444" s="14" t="s">
        <v>15</v>
      </c>
      <c r="S1444" s="14" t="s">
        <v>18</v>
      </c>
      <c r="T1444" s="14" t="s">
        <v>143</v>
      </c>
    </row>
    <row r="1445" spans="1:20" x14ac:dyDescent="0.3">
      <c r="A1445" s="11">
        <v>44634.476759259262</v>
      </c>
      <c r="B1445" s="11"/>
      <c r="C1445" s="15">
        <v>44634</v>
      </c>
      <c r="D1445" s="16">
        <v>0.47675925925925927</v>
      </c>
      <c r="E1445" s="16"/>
      <c r="F1445" s="13">
        <v>95.06</v>
      </c>
      <c r="G1445" s="12">
        <v>97</v>
      </c>
      <c r="H1445" s="12">
        <v>89.240000000000009</v>
      </c>
      <c r="I1445" s="12">
        <v>100.88000000000001</v>
      </c>
      <c r="J1445" s="12">
        <v>92.149999999999991</v>
      </c>
      <c r="K1445" s="12">
        <v>95.06</v>
      </c>
      <c r="L1445" s="12">
        <v>88.27</v>
      </c>
      <c r="M1445" s="12">
        <v>103.79</v>
      </c>
      <c r="N1445" s="12">
        <v>94.09</v>
      </c>
      <c r="O1445" s="13">
        <v>95.06</v>
      </c>
      <c r="P1445" s="17" t="s">
        <v>137</v>
      </c>
      <c r="Q1445" s="14" t="s">
        <v>9</v>
      </c>
      <c r="R1445" s="14" t="s">
        <v>15</v>
      </c>
      <c r="S1445" s="14" t="s">
        <v>18</v>
      </c>
      <c r="T1445" s="14" t="s">
        <v>143</v>
      </c>
    </row>
    <row r="1446" spans="1:20" x14ac:dyDescent="0.3">
      <c r="A1446" s="11">
        <v>44634.477071759262</v>
      </c>
      <c r="B1446" s="11"/>
      <c r="C1446" s="15">
        <v>44634</v>
      </c>
      <c r="D1446" s="16">
        <v>0.47707175925925926</v>
      </c>
      <c r="E1446" s="16"/>
      <c r="F1446" s="13">
        <v>98.866875000000007</v>
      </c>
      <c r="G1446" s="12">
        <v>98</v>
      </c>
      <c r="H1446" s="12">
        <v>92.460000000000008</v>
      </c>
      <c r="I1446" s="12">
        <v>104.52000000000001</v>
      </c>
      <c r="J1446" s="12">
        <v>95.474999999999994</v>
      </c>
      <c r="K1446" s="12">
        <v>98.49</v>
      </c>
      <c r="L1446" s="12">
        <v>91.454999999999998</v>
      </c>
      <c r="M1446" s="12">
        <v>107.53500000000001</v>
      </c>
      <c r="N1446" s="12">
        <v>103</v>
      </c>
      <c r="O1446" s="13">
        <v>98.866875000000007</v>
      </c>
      <c r="P1446" s="17" t="s">
        <v>137</v>
      </c>
      <c r="Q1446" s="14" t="s">
        <v>9</v>
      </c>
      <c r="R1446" s="14" t="s">
        <v>15</v>
      </c>
      <c r="S1446" s="14" t="s">
        <v>18</v>
      </c>
      <c r="T1446" s="14" t="s">
        <v>143</v>
      </c>
    </row>
    <row r="1447" spans="1:20" x14ac:dyDescent="0.3">
      <c r="A1447" s="11">
        <v>44634.477106481485</v>
      </c>
      <c r="B1447" s="11"/>
      <c r="C1447" s="15">
        <v>44634</v>
      </c>
      <c r="D1447" s="16">
        <v>0.47710648148148144</v>
      </c>
      <c r="E1447" s="16"/>
      <c r="F1447" s="13">
        <v>91.14</v>
      </c>
      <c r="G1447" s="12">
        <v>93</v>
      </c>
      <c r="H1447" s="12">
        <v>85.56</v>
      </c>
      <c r="I1447" s="12">
        <v>96.72</v>
      </c>
      <c r="J1447" s="12">
        <v>88.35</v>
      </c>
      <c r="K1447" s="12">
        <v>91.14</v>
      </c>
      <c r="L1447" s="12">
        <v>84.63000000000001</v>
      </c>
      <c r="M1447" s="12">
        <v>99.51</v>
      </c>
      <c r="N1447" s="12">
        <v>90.21</v>
      </c>
      <c r="O1447" s="13">
        <v>91.14</v>
      </c>
      <c r="P1447" s="17" t="s">
        <v>137</v>
      </c>
      <c r="Q1447" s="14" t="s">
        <v>9</v>
      </c>
      <c r="R1447" s="14" t="s">
        <v>15</v>
      </c>
      <c r="S1447" s="14" t="s">
        <v>18</v>
      </c>
      <c r="T1447" s="14" t="s">
        <v>143</v>
      </c>
    </row>
    <row r="1448" spans="1:20" x14ac:dyDescent="0.3">
      <c r="A1448" s="11">
        <v>44634.477766203701</v>
      </c>
      <c r="B1448" s="11"/>
      <c r="C1448" s="15">
        <v>44634</v>
      </c>
      <c r="D1448" s="16">
        <v>0.47776620370370365</v>
      </c>
      <c r="E1448" s="16"/>
      <c r="F1448" s="13">
        <v>98.866875000000007</v>
      </c>
      <c r="G1448" s="12">
        <v>104</v>
      </c>
      <c r="H1448" s="12">
        <v>92.460000000000008</v>
      </c>
      <c r="I1448" s="12">
        <v>104.52000000000001</v>
      </c>
      <c r="J1448" s="12">
        <v>95.474999999999994</v>
      </c>
      <c r="K1448" s="12">
        <v>98.49</v>
      </c>
      <c r="L1448" s="12">
        <v>91.454999999999998</v>
      </c>
      <c r="M1448" s="12">
        <v>107.53500000000001</v>
      </c>
      <c r="N1448" s="12">
        <v>97</v>
      </c>
      <c r="O1448" s="13">
        <v>98.866875000000007</v>
      </c>
      <c r="P1448" s="17" t="s">
        <v>137</v>
      </c>
      <c r="Q1448" s="14" t="s">
        <v>9</v>
      </c>
      <c r="R1448" s="14" t="s">
        <v>15</v>
      </c>
      <c r="S1448" s="14" t="s">
        <v>18</v>
      </c>
      <c r="T1448" s="14" t="s">
        <v>143</v>
      </c>
    </row>
    <row r="1449" spans="1:20" x14ac:dyDescent="0.3">
      <c r="A1449" s="11">
        <v>44634.478460648148</v>
      </c>
      <c r="B1449" s="11"/>
      <c r="C1449" s="15">
        <v>44634</v>
      </c>
      <c r="D1449" s="16">
        <v>0.47846064814814815</v>
      </c>
      <c r="E1449" s="16"/>
      <c r="F1449" s="13">
        <v>100.83437499999999</v>
      </c>
      <c r="G1449" s="12">
        <v>107</v>
      </c>
      <c r="H1449" s="12">
        <v>94.3</v>
      </c>
      <c r="I1449" s="12">
        <v>106.60000000000001</v>
      </c>
      <c r="J1449" s="12">
        <v>97.375</v>
      </c>
      <c r="K1449" s="12">
        <v>100.45</v>
      </c>
      <c r="L1449" s="12">
        <v>93.275000000000006</v>
      </c>
      <c r="M1449" s="12">
        <v>109.67500000000001</v>
      </c>
      <c r="N1449" s="12">
        <v>98</v>
      </c>
      <c r="O1449" s="13">
        <v>100.83437499999999</v>
      </c>
      <c r="P1449" s="17" t="s">
        <v>137</v>
      </c>
      <c r="Q1449" s="14" t="s">
        <v>9</v>
      </c>
      <c r="R1449" s="14" t="s">
        <v>15</v>
      </c>
      <c r="S1449" s="14" t="s">
        <v>18</v>
      </c>
      <c r="T1449" s="14" t="s">
        <v>143</v>
      </c>
    </row>
    <row r="1450" spans="1:20" x14ac:dyDescent="0.3">
      <c r="A1450" s="11">
        <v>44634.478831018518</v>
      </c>
      <c r="B1450" s="11"/>
      <c r="C1450" s="15">
        <v>44634</v>
      </c>
      <c r="D1450" s="16">
        <v>0.4788310185185185</v>
      </c>
      <c r="E1450" s="16"/>
      <c r="F1450" s="13">
        <v>78.300000000000011</v>
      </c>
      <c r="G1450" s="12">
        <v>72</v>
      </c>
      <c r="H1450" s="12">
        <v>73.600000000000009</v>
      </c>
      <c r="I1450" s="12">
        <v>83.2</v>
      </c>
      <c r="J1450" s="12">
        <v>76</v>
      </c>
      <c r="K1450" s="12">
        <v>78.400000000000006</v>
      </c>
      <c r="L1450" s="12">
        <v>80</v>
      </c>
      <c r="M1450" s="12">
        <v>85.600000000000009</v>
      </c>
      <c r="N1450" s="12">
        <v>77.599999999999994</v>
      </c>
      <c r="O1450" s="13">
        <v>78.300000000000011</v>
      </c>
      <c r="P1450" s="17" t="s">
        <v>137</v>
      </c>
      <c r="Q1450" s="14" t="s">
        <v>9</v>
      </c>
      <c r="R1450" s="14" t="s">
        <v>15</v>
      </c>
      <c r="S1450" s="14" t="s">
        <v>18</v>
      </c>
      <c r="T1450" s="14" t="s">
        <v>143</v>
      </c>
    </row>
    <row r="1451" spans="1:20" x14ac:dyDescent="0.3">
      <c r="A1451" s="11">
        <v>44634.479155092595</v>
      </c>
      <c r="B1451" s="11"/>
      <c r="C1451" s="15">
        <v>44634</v>
      </c>
      <c r="D1451" s="16">
        <v>0.47915509259259265</v>
      </c>
      <c r="E1451" s="16"/>
      <c r="F1451" s="13">
        <v>99.358750000000015</v>
      </c>
      <c r="G1451" s="12">
        <v>103</v>
      </c>
      <c r="H1451" s="12">
        <v>92.92</v>
      </c>
      <c r="I1451" s="12">
        <v>105.04</v>
      </c>
      <c r="J1451" s="12">
        <v>95.949999999999989</v>
      </c>
      <c r="K1451" s="12">
        <v>98.98</v>
      </c>
      <c r="L1451" s="12">
        <v>91.91</v>
      </c>
      <c r="M1451" s="12">
        <v>108.07000000000001</v>
      </c>
      <c r="N1451" s="12">
        <v>99</v>
      </c>
      <c r="O1451" s="13">
        <v>99.358750000000015</v>
      </c>
      <c r="P1451" s="17" t="s">
        <v>137</v>
      </c>
      <c r="Q1451" s="14" t="s">
        <v>9</v>
      </c>
      <c r="R1451" s="14" t="s">
        <v>15</v>
      </c>
      <c r="S1451" s="14" t="s">
        <v>18</v>
      </c>
      <c r="T1451" s="14" t="s">
        <v>143</v>
      </c>
    </row>
    <row r="1452" spans="1:20" x14ac:dyDescent="0.3">
      <c r="A1452" s="11">
        <v>44635.43818287037</v>
      </c>
      <c r="B1452" s="11"/>
      <c r="C1452" s="15">
        <v>44635</v>
      </c>
      <c r="D1452" s="16">
        <v>0.43818287037037035</v>
      </c>
      <c r="E1452" s="16"/>
      <c r="F1452" s="13">
        <v>84.498750000000001</v>
      </c>
      <c r="G1452" s="12">
        <v>78.3</v>
      </c>
      <c r="H1452" s="12">
        <v>80.040000000000006</v>
      </c>
      <c r="I1452" s="12">
        <v>90.48</v>
      </c>
      <c r="J1452" s="12">
        <v>82.649999999999991</v>
      </c>
      <c r="K1452" s="12">
        <v>85.26</v>
      </c>
      <c r="L1452" s="12">
        <v>79.17</v>
      </c>
      <c r="M1452" s="12">
        <v>93.09</v>
      </c>
      <c r="N1452" s="12">
        <v>87</v>
      </c>
      <c r="O1452" s="13">
        <v>84.498750000000001</v>
      </c>
      <c r="P1452" s="17" t="s">
        <v>137</v>
      </c>
      <c r="Q1452" s="14" t="s">
        <v>9</v>
      </c>
      <c r="R1452" s="14" t="s">
        <v>15</v>
      </c>
      <c r="S1452" s="14" t="s">
        <v>17</v>
      </c>
      <c r="T1452" s="14" t="s">
        <v>143</v>
      </c>
    </row>
    <row r="1453" spans="1:20" x14ac:dyDescent="0.3">
      <c r="A1453" s="11">
        <v>44635.438194444447</v>
      </c>
      <c r="B1453" s="11"/>
      <c r="C1453" s="15">
        <v>44635</v>
      </c>
      <c r="D1453" s="16">
        <v>0.4381944444444445</v>
      </c>
      <c r="E1453" s="16"/>
      <c r="F1453" s="13">
        <v>98.096250000000012</v>
      </c>
      <c r="G1453" s="12">
        <v>95</v>
      </c>
      <c r="H1453" s="12">
        <v>92.92</v>
      </c>
      <c r="I1453" s="12">
        <v>105.04</v>
      </c>
      <c r="J1453" s="12">
        <v>95.949999999999989</v>
      </c>
      <c r="K1453" s="12">
        <v>98.98</v>
      </c>
      <c r="L1453" s="12">
        <v>91.91</v>
      </c>
      <c r="M1453" s="12">
        <v>107</v>
      </c>
      <c r="N1453" s="12">
        <v>97.97</v>
      </c>
      <c r="O1453" s="13">
        <v>98.096250000000012</v>
      </c>
      <c r="P1453" s="17" t="s">
        <v>137</v>
      </c>
      <c r="Q1453" s="14" t="s">
        <v>9</v>
      </c>
      <c r="R1453" s="14" t="s">
        <v>15</v>
      </c>
      <c r="S1453" s="14" t="s">
        <v>17</v>
      </c>
      <c r="T1453" s="14" t="s">
        <v>143</v>
      </c>
    </row>
    <row r="1454" spans="1:20" x14ac:dyDescent="0.3">
      <c r="A1454" s="11">
        <v>44635.438877314817</v>
      </c>
      <c r="B1454" s="11"/>
      <c r="C1454" s="15">
        <v>44635</v>
      </c>
      <c r="D1454" s="16">
        <v>0.43887731481481485</v>
      </c>
      <c r="E1454" s="16"/>
      <c r="F1454" s="13">
        <v>89.407499999999999</v>
      </c>
      <c r="G1454" s="12">
        <v>81.900000000000006</v>
      </c>
      <c r="H1454" s="12">
        <v>83.72</v>
      </c>
      <c r="I1454" s="12">
        <v>94.64</v>
      </c>
      <c r="J1454" s="12">
        <v>86.45</v>
      </c>
      <c r="K1454" s="12">
        <v>89.179999999999993</v>
      </c>
      <c r="L1454" s="12">
        <v>102</v>
      </c>
      <c r="M1454" s="12">
        <v>97.37</v>
      </c>
      <c r="N1454" s="12">
        <v>80</v>
      </c>
      <c r="O1454" s="13">
        <v>89.407499999999999</v>
      </c>
      <c r="P1454" s="17" t="s">
        <v>137</v>
      </c>
      <c r="Q1454" s="14" t="s">
        <v>9</v>
      </c>
      <c r="R1454" s="14" t="s">
        <v>15</v>
      </c>
      <c r="S1454" s="14" t="s">
        <v>17</v>
      </c>
      <c r="T1454" s="14" t="s">
        <v>143</v>
      </c>
    </row>
    <row r="1455" spans="1:20" x14ac:dyDescent="0.3">
      <c r="A1455" s="11">
        <v>44635.439571759256</v>
      </c>
      <c r="B1455" s="11"/>
      <c r="C1455" s="15">
        <v>44635</v>
      </c>
      <c r="D1455" s="16">
        <v>0.43957175925925923</v>
      </c>
      <c r="E1455" s="16"/>
      <c r="F1455" s="13">
        <v>95.302499999999995</v>
      </c>
      <c r="G1455" s="12">
        <v>87.3</v>
      </c>
      <c r="H1455" s="12">
        <v>89.240000000000009</v>
      </c>
      <c r="I1455" s="12">
        <v>100.88000000000001</v>
      </c>
      <c r="J1455" s="12">
        <v>92.149999999999991</v>
      </c>
      <c r="K1455" s="12">
        <v>95.06</v>
      </c>
      <c r="L1455" s="12">
        <v>102</v>
      </c>
      <c r="M1455" s="12">
        <v>103.79</v>
      </c>
      <c r="N1455" s="12">
        <v>92</v>
      </c>
      <c r="O1455" s="13">
        <v>95.302499999999995</v>
      </c>
      <c r="P1455" s="17" t="s">
        <v>137</v>
      </c>
      <c r="Q1455" s="14" t="s">
        <v>9</v>
      </c>
      <c r="R1455" s="14" t="s">
        <v>15</v>
      </c>
      <c r="S1455" s="14" t="s">
        <v>17</v>
      </c>
      <c r="T1455" s="14" t="s">
        <v>143</v>
      </c>
    </row>
    <row r="1456" spans="1:20" x14ac:dyDescent="0.3">
      <c r="A1456" s="11">
        <v>44635.440266203703</v>
      </c>
      <c r="B1456" s="11"/>
      <c r="C1456" s="15">
        <v>44635</v>
      </c>
      <c r="D1456" s="16">
        <v>0.44026620370370373</v>
      </c>
      <c r="E1456" s="16"/>
      <c r="F1456" s="13">
        <v>92.355000000000004</v>
      </c>
      <c r="G1456" s="12">
        <v>84.600000000000009</v>
      </c>
      <c r="H1456" s="12">
        <v>86.48</v>
      </c>
      <c r="I1456" s="12">
        <v>97.76</v>
      </c>
      <c r="J1456" s="12">
        <v>89.3</v>
      </c>
      <c r="K1456" s="12">
        <v>92.12</v>
      </c>
      <c r="L1456" s="12">
        <v>96</v>
      </c>
      <c r="M1456" s="12">
        <v>100.58000000000001</v>
      </c>
      <c r="N1456" s="12">
        <v>92</v>
      </c>
      <c r="O1456" s="13">
        <v>92.355000000000004</v>
      </c>
      <c r="P1456" s="17" t="s">
        <v>137</v>
      </c>
      <c r="Q1456" s="14" t="s">
        <v>9</v>
      </c>
      <c r="R1456" s="14" t="s">
        <v>15</v>
      </c>
      <c r="S1456" s="14" t="s">
        <v>17</v>
      </c>
      <c r="T1456" s="14" t="s">
        <v>143</v>
      </c>
    </row>
    <row r="1457" spans="1:20" x14ac:dyDescent="0.3">
      <c r="A1457" s="11">
        <v>44635.440879629627</v>
      </c>
      <c r="B1457" s="11"/>
      <c r="C1457" s="15">
        <v>44635</v>
      </c>
      <c r="D1457" s="16">
        <v>0.44087962962962962</v>
      </c>
      <c r="E1457" s="16"/>
      <c r="F1457" s="13">
        <v>87.108750000000015</v>
      </c>
      <c r="G1457" s="12">
        <v>80.100000000000009</v>
      </c>
      <c r="H1457" s="12">
        <v>81.88000000000001</v>
      </c>
      <c r="I1457" s="12">
        <v>92.56</v>
      </c>
      <c r="J1457" s="12">
        <v>84.55</v>
      </c>
      <c r="K1457" s="12">
        <v>87.22</v>
      </c>
      <c r="L1457" s="12">
        <v>89</v>
      </c>
      <c r="M1457" s="12">
        <v>95.23</v>
      </c>
      <c r="N1457" s="12">
        <v>86.33</v>
      </c>
      <c r="O1457" s="13">
        <v>87.108750000000015</v>
      </c>
      <c r="P1457" s="17" t="s">
        <v>137</v>
      </c>
      <c r="Q1457" s="14" t="s">
        <v>9</v>
      </c>
      <c r="R1457" s="14" t="s">
        <v>15</v>
      </c>
      <c r="S1457" s="14" t="s">
        <v>17</v>
      </c>
      <c r="T1457" s="14" t="s">
        <v>143</v>
      </c>
    </row>
    <row r="1458" spans="1:20" x14ac:dyDescent="0.3">
      <c r="A1458" s="11">
        <v>44635.440960648149</v>
      </c>
      <c r="B1458" s="11"/>
      <c r="C1458" s="15">
        <v>44635</v>
      </c>
      <c r="D1458" s="16">
        <v>0.44096064814814812</v>
      </c>
      <c r="E1458" s="16"/>
      <c r="F1458" s="13">
        <v>85.477499999999992</v>
      </c>
      <c r="G1458" s="12">
        <v>78.3</v>
      </c>
      <c r="H1458" s="12">
        <v>80.040000000000006</v>
      </c>
      <c r="I1458" s="12">
        <v>90.48</v>
      </c>
      <c r="J1458" s="12">
        <v>82.649999999999991</v>
      </c>
      <c r="K1458" s="12">
        <v>85.26</v>
      </c>
      <c r="L1458" s="12">
        <v>89</v>
      </c>
      <c r="M1458" s="12">
        <v>93.09</v>
      </c>
      <c r="N1458" s="12">
        <v>85</v>
      </c>
      <c r="O1458" s="13">
        <v>85.477499999999992</v>
      </c>
      <c r="P1458" s="17" t="s">
        <v>137</v>
      </c>
      <c r="Q1458" s="14" t="s">
        <v>9</v>
      </c>
      <c r="R1458" s="14" t="s">
        <v>15</v>
      </c>
      <c r="S1458" s="14" t="s">
        <v>17</v>
      </c>
      <c r="T1458" s="14" t="s">
        <v>143</v>
      </c>
    </row>
    <row r="1459" spans="1:20" x14ac:dyDescent="0.3">
      <c r="A1459" s="11">
        <v>44635.441655092596</v>
      </c>
      <c r="B1459" s="11"/>
      <c r="C1459" s="15">
        <v>44635</v>
      </c>
      <c r="D1459" s="16">
        <v>0.44165509259259261</v>
      </c>
      <c r="E1459" s="16"/>
      <c r="F1459" s="13">
        <v>94.811250000000001</v>
      </c>
      <c r="G1459" s="12">
        <v>86.850000000000009</v>
      </c>
      <c r="H1459" s="12">
        <v>88.78</v>
      </c>
      <c r="I1459" s="12">
        <v>100.36</v>
      </c>
      <c r="J1459" s="12">
        <v>91.674999999999997</v>
      </c>
      <c r="K1459" s="12">
        <v>94.57</v>
      </c>
      <c r="L1459" s="12">
        <v>92</v>
      </c>
      <c r="M1459" s="12">
        <v>103.25500000000001</v>
      </c>
      <c r="N1459" s="12">
        <v>101</v>
      </c>
      <c r="O1459" s="13">
        <v>94.811250000000001</v>
      </c>
      <c r="P1459" s="17" t="s">
        <v>137</v>
      </c>
      <c r="Q1459" s="14" t="s">
        <v>9</v>
      </c>
      <c r="R1459" s="14" t="s">
        <v>15</v>
      </c>
      <c r="S1459" s="14" t="s">
        <v>17</v>
      </c>
      <c r="T1459" s="14" t="s">
        <v>143</v>
      </c>
    </row>
    <row r="1460" spans="1:20" x14ac:dyDescent="0.3">
      <c r="A1460" s="11">
        <v>44635.441666666666</v>
      </c>
      <c r="B1460" s="11"/>
      <c r="C1460" s="15">
        <v>44635</v>
      </c>
      <c r="D1460" s="16">
        <v>0.44166666666666665</v>
      </c>
      <c r="E1460" s="16"/>
      <c r="F1460" s="13">
        <v>86.926874999999995</v>
      </c>
      <c r="G1460" s="12">
        <v>85</v>
      </c>
      <c r="H1460" s="12">
        <v>82.34</v>
      </c>
      <c r="I1460" s="12">
        <v>93.08</v>
      </c>
      <c r="J1460" s="12">
        <v>85.024999999999991</v>
      </c>
      <c r="K1460" s="12">
        <v>87.71</v>
      </c>
      <c r="L1460" s="12">
        <v>81.445000000000007</v>
      </c>
      <c r="M1460" s="12">
        <v>94</v>
      </c>
      <c r="N1460" s="12">
        <v>86.814999999999998</v>
      </c>
      <c r="O1460" s="13">
        <v>86.926874999999995</v>
      </c>
      <c r="P1460" s="17" t="s">
        <v>137</v>
      </c>
      <c r="Q1460" s="14" t="s">
        <v>9</v>
      </c>
      <c r="R1460" s="14" t="s">
        <v>15</v>
      </c>
      <c r="S1460" s="14" t="s">
        <v>17</v>
      </c>
      <c r="T1460" s="14" t="s">
        <v>143</v>
      </c>
    </row>
    <row r="1461" spans="1:20" x14ac:dyDescent="0.3">
      <c r="A1461" s="11">
        <v>44635.442060185182</v>
      </c>
      <c r="B1461" s="11"/>
      <c r="C1461" s="15">
        <v>44635</v>
      </c>
      <c r="D1461" s="16">
        <v>0.44206018518518514</v>
      </c>
      <c r="E1461" s="16"/>
      <c r="F1461" s="13">
        <v>103.92375</v>
      </c>
      <c r="G1461" s="12">
        <v>96.3</v>
      </c>
      <c r="H1461" s="12">
        <v>98.44</v>
      </c>
      <c r="I1461" s="12">
        <v>111.28</v>
      </c>
      <c r="J1461" s="12">
        <v>101.64999999999999</v>
      </c>
      <c r="K1461" s="12">
        <v>104.86</v>
      </c>
      <c r="L1461" s="12">
        <v>97.37</v>
      </c>
      <c r="M1461" s="12">
        <v>114.49000000000001</v>
      </c>
      <c r="N1461" s="12">
        <v>107</v>
      </c>
      <c r="O1461" s="13">
        <v>103.92375</v>
      </c>
      <c r="P1461" s="17" t="s">
        <v>137</v>
      </c>
      <c r="Q1461" s="14" t="s">
        <v>9</v>
      </c>
      <c r="R1461" s="14" t="s">
        <v>15</v>
      </c>
      <c r="S1461" s="14" t="s">
        <v>17</v>
      </c>
      <c r="T1461" s="14" t="s">
        <v>143</v>
      </c>
    </row>
    <row r="1462" spans="1:20" x14ac:dyDescent="0.3">
      <c r="A1462" s="11">
        <v>44635.442349537036</v>
      </c>
      <c r="B1462" s="11"/>
      <c r="C1462" s="15">
        <v>44635</v>
      </c>
      <c r="D1462" s="16">
        <v>0.442349537037037</v>
      </c>
      <c r="E1462" s="16"/>
      <c r="F1462" s="13">
        <v>98.25</v>
      </c>
      <c r="G1462" s="12">
        <v>90</v>
      </c>
      <c r="H1462" s="12">
        <v>92</v>
      </c>
      <c r="I1462" s="12">
        <v>104</v>
      </c>
      <c r="J1462" s="12">
        <v>95</v>
      </c>
      <c r="K1462" s="12">
        <v>98</v>
      </c>
      <c r="L1462" s="12">
        <v>94</v>
      </c>
      <c r="M1462" s="12">
        <v>107</v>
      </c>
      <c r="N1462" s="12">
        <v>106</v>
      </c>
      <c r="O1462" s="13">
        <v>98.25</v>
      </c>
      <c r="P1462" s="17" t="s">
        <v>137</v>
      </c>
      <c r="Q1462" s="14" t="s">
        <v>9</v>
      </c>
      <c r="R1462" s="14" t="s">
        <v>15</v>
      </c>
      <c r="S1462" s="14" t="s">
        <v>17</v>
      </c>
      <c r="T1462" s="14" t="s">
        <v>143</v>
      </c>
    </row>
    <row r="1463" spans="1:20" x14ac:dyDescent="0.3">
      <c r="A1463" s="11">
        <v>44635.443043981482</v>
      </c>
      <c r="B1463" s="11"/>
      <c r="C1463" s="15">
        <v>44635</v>
      </c>
      <c r="D1463" s="16">
        <v>0.4430439814814815</v>
      </c>
      <c r="E1463" s="16"/>
      <c r="F1463" s="13">
        <v>95.302499999999995</v>
      </c>
      <c r="G1463" s="12">
        <v>87.3</v>
      </c>
      <c r="H1463" s="12">
        <v>89.240000000000009</v>
      </c>
      <c r="I1463" s="12">
        <v>100.88000000000001</v>
      </c>
      <c r="J1463" s="12">
        <v>92.149999999999991</v>
      </c>
      <c r="K1463" s="12">
        <v>95.06</v>
      </c>
      <c r="L1463" s="12">
        <v>97</v>
      </c>
      <c r="M1463" s="12">
        <v>103.79</v>
      </c>
      <c r="N1463" s="12">
        <v>97</v>
      </c>
      <c r="O1463" s="13">
        <v>95.302499999999995</v>
      </c>
      <c r="P1463" s="17" t="s">
        <v>137</v>
      </c>
      <c r="Q1463" s="14" t="s">
        <v>9</v>
      </c>
      <c r="R1463" s="14" t="s">
        <v>15</v>
      </c>
      <c r="S1463" s="14" t="s">
        <v>17</v>
      </c>
      <c r="T1463" s="14" t="s">
        <v>143</v>
      </c>
    </row>
    <row r="1464" spans="1:20" x14ac:dyDescent="0.3">
      <c r="A1464" s="11">
        <v>44635.443738425929</v>
      </c>
      <c r="B1464" s="11"/>
      <c r="C1464" s="15">
        <v>44635</v>
      </c>
      <c r="D1464" s="16">
        <v>0.44373842592592588</v>
      </c>
      <c r="E1464" s="16"/>
      <c r="F1464" s="13">
        <v>79.582499999999996</v>
      </c>
      <c r="G1464" s="12">
        <v>72.900000000000006</v>
      </c>
      <c r="H1464" s="12">
        <v>74.52000000000001</v>
      </c>
      <c r="I1464" s="12">
        <v>84.240000000000009</v>
      </c>
      <c r="J1464" s="12">
        <v>76.95</v>
      </c>
      <c r="K1464" s="12">
        <v>79.38</v>
      </c>
      <c r="L1464" s="12">
        <v>80</v>
      </c>
      <c r="M1464" s="12">
        <v>86.67</v>
      </c>
      <c r="N1464" s="12">
        <v>82</v>
      </c>
      <c r="O1464" s="13">
        <v>79.582499999999996</v>
      </c>
      <c r="P1464" s="17" t="s">
        <v>137</v>
      </c>
      <c r="Q1464" s="14" t="s">
        <v>9</v>
      </c>
      <c r="R1464" s="14" t="s">
        <v>15</v>
      </c>
      <c r="S1464" s="14" t="s">
        <v>17</v>
      </c>
      <c r="T1464" s="14" t="s">
        <v>143</v>
      </c>
    </row>
    <row r="1465" spans="1:20" x14ac:dyDescent="0.3">
      <c r="A1465" s="11">
        <v>44635.444432870368</v>
      </c>
      <c r="B1465" s="11"/>
      <c r="C1465" s="15">
        <v>44635</v>
      </c>
      <c r="D1465" s="16">
        <v>0.44443287037037038</v>
      </c>
      <c r="E1465" s="16"/>
      <c r="F1465" s="13">
        <v>72.213750000000005</v>
      </c>
      <c r="G1465" s="12">
        <v>66.150000000000006</v>
      </c>
      <c r="H1465" s="12">
        <v>67.62</v>
      </c>
      <c r="I1465" s="12">
        <v>76.44</v>
      </c>
      <c r="J1465" s="12">
        <v>69.825000000000003</v>
      </c>
      <c r="K1465" s="12">
        <v>72.03</v>
      </c>
      <c r="L1465" s="12">
        <v>69</v>
      </c>
      <c r="M1465" s="12">
        <v>78.64500000000001</v>
      </c>
      <c r="N1465" s="12">
        <v>78</v>
      </c>
      <c r="O1465" s="13">
        <v>72.213750000000005</v>
      </c>
      <c r="P1465" s="17" t="s">
        <v>137</v>
      </c>
      <c r="Q1465" s="14" t="s">
        <v>9</v>
      </c>
      <c r="R1465" s="14" t="s">
        <v>15</v>
      </c>
      <c r="S1465" s="14" t="s">
        <v>17</v>
      </c>
      <c r="T1465" s="14" t="s">
        <v>143</v>
      </c>
    </row>
    <row r="1466" spans="1:20" x14ac:dyDescent="0.3">
      <c r="A1466" s="11">
        <v>44635.445127314815</v>
      </c>
      <c r="B1466" s="11"/>
      <c r="C1466" s="15">
        <v>44635</v>
      </c>
      <c r="D1466" s="16">
        <v>0.44512731481481477</v>
      </c>
      <c r="E1466" s="16"/>
      <c r="F1466" s="13">
        <v>65.336250000000007</v>
      </c>
      <c r="G1466" s="12">
        <v>59.85</v>
      </c>
      <c r="H1466" s="12">
        <v>61.18</v>
      </c>
      <c r="I1466" s="12">
        <v>69.16</v>
      </c>
      <c r="J1466" s="12">
        <v>63.174999999999997</v>
      </c>
      <c r="K1466" s="12">
        <v>65.17</v>
      </c>
      <c r="L1466" s="12">
        <v>60</v>
      </c>
      <c r="M1466" s="12">
        <v>71.155000000000001</v>
      </c>
      <c r="N1466" s="12">
        <v>73</v>
      </c>
      <c r="O1466" s="13">
        <v>65.336250000000007</v>
      </c>
      <c r="P1466" s="17" t="s">
        <v>137</v>
      </c>
      <c r="Q1466" s="14" t="s">
        <v>9</v>
      </c>
      <c r="R1466" s="14" t="s">
        <v>15</v>
      </c>
      <c r="S1466" s="14" t="s">
        <v>17</v>
      </c>
      <c r="T1466" s="14" t="s">
        <v>143</v>
      </c>
    </row>
    <row r="1467" spans="1:20" x14ac:dyDescent="0.3">
      <c r="A1467" s="11">
        <v>44635.445138888892</v>
      </c>
      <c r="B1467" s="11"/>
      <c r="C1467" s="15">
        <v>44635</v>
      </c>
      <c r="D1467" s="16">
        <v>0.44513888888888892</v>
      </c>
      <c r="E1467" s="16"/>
      <c r="F1467" s="13">
        <v>120.920625</v>
      </c>
      <c r="G1467" s="12">
        <v>117</v>
      </c>
      <c r="H1467" s="12">
        <v>114.54</v>
      </c>
      <c r="I1467" s="12">
        <v>129.48000000000002</v>
      </c>
      <c r="J1467" s="12">
        <v>118.27499999999999</v>
      </c>
      <c r="K1467" s="12">
        <v>122.00999999999999</v>
      </c>
      <c r="L1467" s="12">
        <v>113.295</v>
      </c>
      <c r="M1467" s="12">
        <v>132</v>
      </c>
      <c r="N1467" s="12">
        <v>120.765</v>
      </c>
      <c r="O1467" s="13">
        <v>120.920625</v>
      </c>
      <c r="P1467" s="17" t="s">
        <v>137</v>
      </c>
      <c r="Q1467" s="14" t="s">
        <v>9</v>
      </c>
      <c r="R1467" s="14" t="s">
        <v>15</v>
      </c>
      <c r="S1467" s="14" t="s">
        <v>18</v>
      </c>
      <c r="T1467" s="14" t="s">
        <v>143</v>
      </c>
    </row>
    <row r="1468" spans="1:20" x14ac:dyDescent="0.3">
      <c r="A1468" s="11">
        <v>44635.445335648146</v>
      </c>
      <c r="B1468" s="11"/>
      <c r="C1468" s="15">
        <v>44635</v>
      </c>
      <c r="D1468" s="16">
        <v>0.44533564814814813</v>
      </c>
      <c r="E1468" s="16"/>
      <c r="F1468" s="13">
        <v>68.958749999999995</v>
      </c>
      <c r="G1468" s="12">
        <v>63.9</v>
      </c>
      <c r="H1468" s="12">
        <v>65.320000000000007</v>
      </c>
      <c r="I1468" s="12">
        <v>73.84</v>
      </c>
      <c r="J1468" s="12">
        <v>67.45</v>
      </c>
      <c r="K1468" s="12">
        <v>69.58</v>
      </c>
      <c r="L1468" s="12">
        <v>64.61</v>
      </c>
      <c r="M1468" s="12">
        <v>75.97</v>
      </c>
      <c r="N1468" s="12">
        <v>71</v>
      </c>
      <c r="O1468" s="13">
        <v>68.958749999999995</v>
      </c>
      <c r="P1468" s="17" t="s">
        <v>137</v>
      </c>
      <c r="Q1468" s="14" t="s">
        <v>9</v>
      </c>
      <c r="R1468" s="14" t="s">
        <v>15</v>
      </c>
      <c r="S1468" s="14" t="s">
        <v>17</v>
      </c>
      <c r="T1468" s="14" t="s">
        <v>143</v>
      </c>
    </row>
    <row r="1469" spans="1:20" x14ac:dyDescent="0.3">
      <c r="A1469" s="11">
        <v>44635.445821759262</v>
      </c>
      <c r="B1469" s="11"/>
      <c r="C1469" s="15">
        <v>44635</v>
      </c>
      <c r="D1469" s="16">
        <v>0.44582175925925926</v>
      </c>
      <c r="E1469" s="16"/>
      <c r="F1469" s="13">
        <v>64.844999999999999</v>
      </c>
      <c r="G1469" s="12">
        <v>59.4</v>
      </c>
      <c r="H1469" s="12">
        <v>60.720000000000006</v>
      </c>
      <c r="I1469" s="12">
        <v>68.64</v>
      </c>
      <c r="J1469" s="12">
        <v>62.699999999999996</v>
      </c>
      <c r="K1469" s="12">
        <v>64.679999999999993</v>
      </c>
      <c r="L1469" s="12">
        <v>59</v>
      </c>
      <c r="M1469" s="12">
        <v>70.62</v>
      </c>
      <c r="N1469" s="12">
        <v>73</v>
      </c>
      <c r="O1469" s="13">
        <v>64.844999999999999</v>
      </c>
      <c r="P1469" s="17" t="s">
        <v>137</v>
      </c>
      <c r="Q1469" s="14" t="s">
        <v>9</v>
      </c>
      <c r="R1469" s="14" t="s">
        <v>15</v>
      </c>
      <c r="S1469" s="14" t="s">
        <v>17</v>
      </c>
      <c r="T1469" s="14" t="s">
        <v>143</v>
      </c>
    </row>
    <row r="1470" spans="1:20" x14ac:dyDescent="0.3">
      <c r="A1470" s="11">
        <v>44635.445960648147</v>
      </c>
      <c r="B1470" s="11"/>
      <c r="C1470" s="15">
        <v>44635</v>
      </c>
      <c r="D1470" s="16">
        <v>0.44596064814814818</v>
      </c>
      <c r="E1470" s="16"/>
      <c r="F1470" s="13">
        <v>58.725000000000001</v>
      </c>
      <c r="G1470" s="12">
        <v>54</v>
      </c>
      <c r="H1470" s="12">
        <v>55.2</v>
      </c>
      <c r="I1470" s="12">
        <v>62.400000000000006</v>
      </c>
      <c r="J1470" s="12">
        <v>57</v>
      </c>
      <c r="K1470" s="12">
        <v>58.8</v>
      </c>
      <c r="L1470" s="12">
        <v>60</v>
      </c>
      <c r="M1470" s="12">
        <v>64.2</v>
      </c>
      <c r="N1470" s="12">
        <v>58.199999999999996</v>
      </c>
      <c r="O1470" s="13">
        <v>58.725000000000001</v>
      </c>
      <c r="P1470" s="17" t="s">
        <v>137</v>
      </c>
      <c r="Q1470" s="14" t="s">
        <v>9</v>
      </c>
      <c r="R1470" s="14" t="s">
        <v>15</v>
      </c>
      <c r="S1470" s="14" t="s">
        <v>17</v>
      </c>
      <c r="T1470" s="14" t="s">
        <v>143</v>
      </c>
    </row>
    <row r="1471" spans="1:20" x14ac:dyDescent="0.3">
      <c r="A1471" s="11">
        <v>44635.446516203701</v>
      </c>
      <c r="B1471" s="11"/>
      <c r="C1471" s="15">
        <v>44635</v>
      </c>
      <c r="D1471" s="16">
        <v>0.44651620370370365</v>
      </c>
      <c r="E1471" s="16"/>
      <c r="F1471" s="13">
        <v>60.423749999999998</v>
      </c>
      <c r="G1471" s="12">
        <v>55.35</v>
      </c>
      <c r="H1471" s="12">
        <v>56.580000000000005</v>
      </c>
      <c r="I1471" s="12">
        <v>63.96</v>
      </c>
      <c r="J1471" s="12">
        <v>58.424999999999997</v>
      </c>
      <c r="K1471" s="12">
        <v>60.269999999999996</v>
      </c>
      <c r="L1471" s="12">
        <v>59</v>
      </c>
      <c r="M1471" s="12">
        <v>65.805000000000007</v>
      </c>
      <c r="N1471" s="12">
        <v>64</v>
      </c>
      <c r="O1471" s="13">
        <v>60.423749999999998</v>
      </c>
      <c r="P1471" s="17" t="s">
        <v>137</v>
      </c>
      <c r="Q1471" s="14" t="s">
        <v>9</v>
      </c>
      <c r="R1471" s="14" t="s">
        <v>15</v>
      </c>
      <c r="S1471" s="14" t="s">
        <v>17</v>
      </c>
      <c r="T1471" s="14" t="s">
        <v>143</v>
      </c>
    </row>
    <row r="1472" spans="1:20" x14ac:dyDescent="0.3">
      <c r="A1472" s="11">
        <v>44635.447210648148</v>
      </c>
      <c r="B1472" s="11"/>
      <c r="C1472" s="15">
        <v>44635</v>
      </c>
      <c r="D1472" s="16">
        <v>0.44721064814814815</v>
      </c>
      <c r="E1472" s="16"/>
      <c r="F1472" s="13">
        <v>66.81</v>
      </c>
      <c r="G1472" s="12">
        <v>61.2</v>
      </c>
      <c r="H1472" s="12">
        <v>62.56</v>
      </c>
      <c r="I1472" s="12">
        <v>70.72</v>
      </c>
      <c r="J1472" s="12">
        <v>64.599999999999994</v>
      </c>
      <c r="K1472" s="12">
        <v>66.64</v>
      </c>
      <c r="L1472" s="12">
        <v>71</v>
      </c>
      <c r="M1472" s="12">
        <v>72.760000000000005</v>
      </c>
      <c r="N1472" s="12">
        <v>65</v>
      </c>
      <c r="O1472" s="13">
        <v>66.81</v>
      </c>
      <c r="P1472" s="17" t="s">
        <v>137</v>
      </c>
      <c r="Q1472" s="14" t="s">
        <v>9</v>
      </c>
      <c r="R1472" s="14" t="s">
        <v>15</v>
      </c>
      <c r="S1472" s="14" t="s">
        <v>17</v>
      </c>
      <c r="T1472" s="14" t="s">
        <v>143</v>
      </c>
    </row>
    <row r="1473" spans="1:20" x14ac:dyDescent="0.3">
      <c r="A1473" s="11">
        <v>44635.447905092595</v>
      </c>
      <c r="B1473" s="11"/>
      <c r="C1473" s="15">
        <v>44635</v>
      </c>
      <c r="D1473" s="16">
        <v>0.44790509259259265</v>
      </c>
      <c r="E1473" s="16"/>
      <c r="F1473" s="13">
        <v>70.740000000000009</v>
      </c>
      <c r="G1473" s="12">
        <v>64.8</v>
      </c>
      <c r="H1473" s="12">
        <v>66.240000000000009</v>
      </c>
      <c r="I1473" s="12">
        <v>74.88</v>
      </c>
      <c r="J1473" s="12">
        <v>68.399999999999991</v>
      </c>
      <c r="K1473" s="12">
        <v>70.56</v>
      </c>
      <c r="L1473" s="12">
        <v>72</v>
      </c>
      <c r="M1473" s="12">
        <v>77.040000000000006</v>
      </c>
      <c r="N1473" s="12">
        <v>72</v>
      </c>
      <c r="O1473" s="13">
        <v>70.740000000000009</v>
      </c>
      <c r="P1473" s="17" t="s">
        <v>137</v>
      </c>
      <c r="Q1473" s="14" t="s">
        <v>9</v>
      </c>
      <c r="R1473" s="14" t="s">
        <v>15</v>
      </c>
      <c r="S1473" s="14" t="s">
        <v>17</v>
      </c>
      <c r="T1473" s="14" t="s">
        <v>143</v>
      </c>
    </row>
    <row r="1474" spans="1:20" x14ac:dyDescent="0.3">
      <c r="A1474" s="11">
        <v>44635.448599537034</v>
      </c>
      <c r="B1474" s="11"/>
      <c r="C1474" s="15">
        <v>44635</v>
      </c>
      <c r="D1474" s="16">
        <v>0.44859953703703703</v>
      </c>
      <c r="E1474" s="16"/>
      <c r="F1474" s="13">
        <v>94.211249999999993</v>
      </c>
      <c r="G1474" s="12">
        <v>87.3</v>
      </c>
      <c r="H1474" s="12">
        <v>89.240000000000009</v>
      </c>
      <c r="I1474" s="12">
        <v>100.88000000000001</v>
      </c>
      <c r="J1474" s="12">
        <v>92.149999999999991</v>
      </c>
      <c r="K1474" s="12">
        <v>95.06</v>
      </c>
      <c r="L1474" s="12">
        <v>88.27</v>
      </c>
      <c r="M1474" s="12">
        <v>103.79</v>
      </c>
      <c r="N1474" s="12">
        <v>97</v>
      </c>
      <c r="O1474" s="13">
        <v>94.211249999999993</v>
      </c>
      <c r="P1474" s="17" t="s">
        <v>137</v>
      </c>
      <c r="Q1474" s="14" t="s">
        <v>9</v>
      </c>
      <c r="R1474" s="14" t="s">
        <v>15</v>
      </c>
      <c r="S1474" s="14" t="s">
        <v>17</v>
      </c>
      <c r="T1474" s="14" t="s">
        <v>143</v>
      </c>
    </row>
    <row r="1475" spans="1:20" x14ac:dyDescent="0.3">
      <c r="A1475" s="11">
        <v>44641.35833333333</v>
      </c>
      <c r="B1475" s="11"/>
      <c r="C1475" s="15">
        <v>44641</v>
      </c>
      <c r="D1475" s="16">
        <v>0.35833333333333334</v>
      </c>
      <c r="E1475" s="16"/>
      <c r="F1475" s="13">
        <v>79.576250000000002</v>
      </c>
      <c r="G1475" s="12">
        <v>74.7</v>
      </c>
      <c r="H1475" s="12">
        <v>76.36</v>
      </c>
      <c r="I1475" s="12">
        <v>86.320000000000007</v>
      </c>
      <c r="J1475" s="12">
        <v>78.849999999999994</v>
      </c>
      <c r="K1475" s="12">
        <v>81.34</v>
      </c>
      <c r="L1475" s="12">
        <v>75.53</v>
      </c>
      <c r="M1475" s="12">
        <v>83</v>
      </c>
      <c r="N1475" s="12">
        <v>80.509999999999991</v>
      </c>
      <c r="O1475" s="13">
        <v>79.576250000000002</v>
      </c>
      <c r="P1475" s="17" t="s">
        <v>136</v>
      </c>
      <c r="Q1475" s="14" t="s">
        <v>9</v>
      </c>
      <c r="R1475" s="14" t="s">
        <v>118</v>
      </c>
      <c r="S1475" s="14" t="s">
        <v>119</v>
      </c>
      <c r="T1475" s="14" t="s">
        <v>143</v>
      </c>
    </row>
    <row r="1476" spans="1:20" x14ac:dyDescent="0.3">
      <c r="A1476" s="11">
        <v>44641.361805555556</v>
      </c>
      <c r="B1476" s="11"/>
      <c r="C1476" s="15">
        <v>44641</v>
      </c>
      <c r="D1476" s="16">
        <v>0.36180555555555555</v>
      </c>
      <c r="E1476" s="16"/>
      <c r="F1476" s="13">
        <v>85.328750000000014</v>
      </c>
      <c r="G1476" s="12">
        <v>80.100000000000009</v>
      </c>
      <c r="H1476" s="12">
        <v>81.88000000000001</v>
      </c>
      <c r="I1476" s="12">
        <v>92.56</v>
      </c>
      <c r="J1476" s="12">
        <v>84.55</v>
      </c>
      <c r="K1476" s="12">
        <v>87.22</v>
      </c>
      <c r="L1476" s="12">
        <v>80.990000000000009</v>
      </c>
      <c r="M1476" s="12">
        <v>89</v>
      </c>
      <c r="N1476" s="12">
        <v>86.33</v>
      </c>
      <c r="O1476" s="13">
        <v>85.328750000000014</v>
      </c>
      <c r="P1476" s="17" t="s">
        <v>136</v>
      </c>
      <c r="Q1476" s="14" t="s">
        <v>9</v>
      </c>
      <c r="R1476" s="14" t="s">
        <v>118</v>
      </c>
      <c r="S1476" s="14" t="s">
        <v>119</v>
      </c>
      <c r="T1476" s="14" t="s">
        <v>143</v>
      </c>
    </row>
    <row r="1477" spans="1:20" x14ac:dyDescent="0.3">
      <c r="A1477" s="11">
        <v>44641.362511574072</v>
      </c>
      <c r="B1477" s="11"/>
      <c r="C1477" s="15">
        <v>44641</v>
      </c>
      <c r="D1477" s="16">
        <v>0.36251157407407408</v>
      </c>
      <c r="E1477" s="16"/>
      <c r="F1477" s="13">
        <v>83.411249999999995</v>
      </c>
      <c r="G1477" s="12">
        <v>78.3</v>
      </c>
      <c r="H1477" s="12">
        <v>80.040000000000006</v>
      </c>
      <c r="I1477" s="12">
        <v>90.48</v>
      </c>
      <c r="J1477" s="12">
        <v>82.649999999999991</v>
      </c>
      <c r="K1477" s="12">
        <v>85.26</v>
      </c>
      <c r="L1477" s="12">
        <v>79.17</v>
      </c>
      <c r="M1477" s="12">
        <v>87</v>
      </c>
      <c r="N1477" s="12">
        <v>84.39</v>
      </c>
      <c r="O1477" s="13">
        <v>83.411249999999995</v>
      </c>
      <c r="P1477" s="17" t="s">
        <v>136</v>
      </c>
      <c r="Q1477" s="14" t="s">
        <v>9</v>
      </c>
      <c r="R1477" s="14" t="s">
        <v>118</v>
      </c>
      <c r="S1477" s="14" t="s">
        <v>119</v>
      </c>
      <c r="T1477" s="14" t="s">
        <v>143</v>
      </c>
    </row>
    <row r="1478" spans="1:20" x14ac:dyDescent="0.3">
      <c r="A1478" s="11">
        <v>44641.365173611113</v>
      </c>
      <c r="B1478" s="11"/>
      <c r="C1478" s="15">
        <v>44641</v>
      </c>
      <c r="D1478" s="16">
        <v>0.36517361111111107</v>
      </c>
      <c r="E1478" s="16"/>
      <c r="F1478" s="13">
        <v>87.246250000000003</v>
      </c>
      <c r="G1478" s="12">
        <v>81.900000000000006</v>
      </c>
      <c r="H1478" s="12">
        <v>83.72</v>
      </c>
      <c r="I1478" s="12">
        <v>94.64</v>
      </c>
      <c r="J1478" s="12">
        <v>86.45</v>
      </c>
      <c r="K1478" s="12">
        <v>89.179999999999993</v>
      </c>
      <c r="L1478" s="12">
        <v>82.81</v>
      </c>
      <c r="M1478" s="12">
        <v>91</v>
      </c>
      <c r="N1478" s="12">
        <v>88.27</v>
      </c>
      <c r="O1478" s="13">
        <v>87.246250000000003</v>
      </c>
      <c r="P1478" s="17" t="s">
        <v>136</v>
      </c>
      <c r="Q1478" s="14" t="s">
        <v>9</v>
      </c>
      <c r="R1478" s="14" t="s">
        <v>118</v>
      </c>
      <c r="S1478" s="14" t="s">
        <v>119</v>
      </c>
      <c r="T1478" s="14" t="s">
        <v>143</v>
      </c>
    </row>
    <row r="1479" spans="1:20" x14ac:dyDescent="0.3">
      <c r="A1479" s="11">
        <v>44641.365277777775</v>
      </c>
      <c r="B1479" s="11"/>
      <c r="C1479" s="15">
        <v>44641</v>
      </c>
      <c r="D1479" s="16">
        <v>0.36527777777777781</v>
      </c>
      <c r="E1479" s="16"/>
      <c r="F1479" s="13">
        <v>86.287499999999994</v>
      </c>
      <c r="G1479" s="12">
        <v>81</v>
      </c>
      <c r="H1479" s="12">
        <v>82.8</v>
      </c>
      <c r="I1479" s="12">
        <v>93.600000000000009</v>
      </c>
      <c r="J1479" s="12">
        <v>85.5</v>
      </c>
      <c r="K1479" s="12">
        <v>88.2</v>
      </c>
      <c r="L1479" s="12">
        <v>81.900000000000006</v>
      </c>
      <c r="M1479" s="12">
        <v>90</v>
      </c>
      <c r="N1479" s="12">
        <v>87.3</v>
      </c>
      <c r="O1479" s="13">
        <v>86.287499999999994</v>
      </c>
      <c r="P1479" s="17" t="s">
        <v>136</v>
      </c>
      <c r="Q1479" s="14" t="s">
        <v>9</v>
      </c>
      <c r="R1479" s="14" t="s">
        <v>118</v>
      </c>
      <c r="S1479" s="14" t="s">
        <v>119</v>
      </c>
      <c r="T1479" s="14" t="s">
        <v>143</v>
      </c>
    </row>
    <row r="1480" spans="1:20" x14ac:dyDescent="0.3">
      <c r="A1480" s="11">
        <v>44641.368750000001</v>
      </c>
      <c r="B1480" s="11"/>
      <c r="C1480" s="15">
        <v>44641</v>
      </c>
      <c r="D1480" s="16">
        <v>0.36874999999999997</v>
      </c>
      <c r="E1480" s="16"/>
      <c r="F1480" s="13">
        <v>84.37</v>
      </c>
      <c r="G1480" s="12">
        <v>79.2</v>
      </c>
      <c r="H1480" s="12">
        <v>80.960000000000008</v>
      </c>
      <c r="I1480" s="12">
        <v>91.52000000000001</v>
      </c>
      <c r="J1480" s="12">
        <v>83.6</v>
      </c>
      <c r="K1480" s="12">
        <v>86.24</v>
      </c>
      <c r="L1480" s="12">
        <v>80.08</v>
      </c>
      <c r="M1480" s="12">
        <v>88</v>
      </c>
      <c r="N1480" s="12">
        <v>85.36</v>
      </c>
      <c r="O1480" s="13">
        <v>84.37</v>
      </c>
      <c r="P1480" s="17" t="s">
        <v>136</v>
      </c>
      <c r="Q1480" s="14" t="s">
        <v>9</v>
      </c>
      <c r="R1480" s="14" t="s">
        <v>118</v>
      </c>
      <c r="S1480" s="14" t="s">
        <v>119</v>
      </c>
      <c r="T1480" s="14" t="s">
        <v>143</v>
      </c>
    </row>
    <row r="1481" spans="1:20" x14ac:dyDescent="0.3">
      <c r="A1481" s="11">
        <v>44641.370196759257</v>
      </c>
      <c r="B1481" s="11"/>
      <c r="C1481" s="15">
        <v>44641</v>
      </c>
      <c r="D1481" s="16">
        <v>0.37019675925925927</v>
      </c>
      <c r="E1481" s="16"/>
      <c r="F1481" s="13">
        <v>77.658749999999998</v>
      </c>
      <c r="G1481" s="12">
        <v>72.900000000000006</v>
      </c>
      <c r="H1481" s="12">
        <v>74.52000000000001</v>
      </c>
      <c r="I1481" s="12">
        <v>84.240000000000009</v>
      </c>
      <c r="J1481" s="12">
        <v>76.95</v>
      </c>
      <c r="K1481" s="12">
        <v>79.38</v>
      </c>
      <c r="L1481" s="12">
        <v>73.710000000000008</v>
      </c>
      <c r="M1481" s="12">
        <v>81</v>
      </c>
      <c r="N1481" s="12">
        <v>78.569999999999993</v>
      </c>
      <c r="O1481" s="13">
        <v>77.658749999999998</v>
      </c>
      <c r="P1481" s="17" t="s">
        <v>136</v>
      </c>
      <c r="Q1481" s="14" t="s">
        <v>9</v>
      </c>
      <c r="R1481" s="14" t="s">
        <v>118</v>
      </c>
      <c r="S1481" s="14" t="s">
        <v>119</v>
      </c>
      <c r="T1481" s="14" t="s">
        <v>143</v>
      </c>
    </row>
    <row r="1482" spans="1:20" s="28" customFormat="1" x14ac:dyDescent="0.3">
      <c r="A1482" s="24"/>
      <c r="B1482" s="24"/>
      <c r="C1482" s="25"/>
      <c r="D1482" s="26"/>
      <c r="E1482" s="26"/>
      <c r="F1482" s="27"/>
      <c r="G1482" s="27"/>
      <c r="H1482" s="27"/>
      <c r="I1482" s="27"/>
      <c r="J1482" s="27"/>
      <c r="K1482" s="27"/>
      <c r="L1482" s="27"/>
      <c r="M1482" s="27"/>
      <c r="N1482" s="27"/>
      <c r="O1482" s="27"/>
      <c r="P1482" s="27"/>
      <c r="Q1482" s="27"/>
      <c r="R1482" s="27"/>
      <c r="S1482" s="27"/>
      <c r="T1482" s="27"/>
    </row>
    <row r="1483" spans="1:20" x14ac:dyDescent="0.3">
      <c r="A1483" s="11">
        <v>44634.625694444447</v>
      </c>
      <c r="B1483" s="11"/>
      <c r="C1483" s="15">
        <v>44634</v>
      </c>
      <c r="D1483" s="16">
        <v>0.62569444444444444</v>
      </c>
      <c r="E1483" s="16"/>
      <c r="F1483" s="13">
        <v>97.97</v>
      </c>
      <c r="G1483" s="12">
        <v>90.9</v>
      </c>
      <c r="H1483" s="12">
        <v>92.92</v>
      </c>
      <c r="I1483" s="12">
        <v>105.04</v>
      </c>
      <c r="J1483" s="12">
        <v>95.949999999999989</v>
      </c>
      <c r="K1483" s="12">
        <v>98.98</v>
      </c>
      <c r="L1483" s="12">
        <v>85</v>
      </c>
      <c r="M1483" s="12">
        <v>117</v>
      </c>
      <c r="N1483" s="12">
        <v>97.97</v>
      </c>
      <c r="O1483" s="13">
        <v>97.97</v>
      </c>
      <c r="P1483" s="17" t="s">
        <v>138</v>
      </c>
      <c r="Q1483" s="14" t="s">
        <v>13</v>
      </c>
      <c r="R1483" s="14" t="s">
        <v>15</v>
      </c>
      <c r="S1483" s="14" t="s">
        <v>119</v>
      </c>
      <c r="T1483" s="14" t="s">
        <v>143</v>
      </c>
    </row>
    <row r="1484" spans="1:20" x14ac:dyDescent="0.3">
      <c r="A1484" s="11">
        <v>44634.625810185185</v>
      </c>
      <c r="B1484" s="11"/>
      <c r="C1484" s="15">
        <v>44634</v>
      </c>
      <c r="D1484" s="16">
        <v>0.62581018518518516</v>
      </c>
      <c r="E1484" s="16"/>
      <c r="F1484" s="13">
        <v>78.300000000000011</v>
      </c>
      <c r="G1484" s="12">
        <v>72</v>
      </c>
      <c r="H1484" s="12">
        <v>73.600000000000009</v>
      </c>
      <c r="I1484" s="12">
        <v>83.2</v>
      </c>
      <c r="J1484" s="12">
        <v>76</v>
      </c>
      <c r="K1484" s="12">
        <v>78.400000000000006</v>
      </c>
      <c r="L1484" s="12">
        <v>80</v>
      </c>
      <c r="M1484" s="12">
        <v>85.600000000000009</v>
      </c>
      <c r="N1484" s="12">
        <v>77.599999999999994</v>
      </c>
      <c r="O1484" s="13">
        <v>78.300000000000011</v>
      </c>
      <c r="P1484" s="17" t="s">
        <v>138</v>
      </c>
      <c r="Q1484" s="14" t="s">
        <v>13</v>
      </c>
      <c r="R1484" s="14" t="s">
        <v>15</v>
      </c>
      <c r="S1484" s="14" t="s">
        <v>119</v>
      </c>
      <c r="T1484" s="14" t="s">
        <v>143</v>
      </c>
    </row>
    <row r="1485" spans="1:20" x14ac:dyDescent="0.3">
      <c r="A1485" s="11">
        <v>44634.625856481478</v>
      </c>
      <c r="B1485" s="11"/>
      <c r="C1485" s="15">
        <v>44634</v>
      </c>
      <c r="D1485" s="16">
        <v>0.62585648148148143</v>
      </c>
      <c r="E1485" s="16"/>
      <c r="F1485" s="13">
        <v>78.617500000000007</v>
      </c>
      <c r="G1485" s="12">
        <v>73.8</v>
      </c>
      <c r="H1485" s="12">
        <v>75.44</v>
      </c>
      <c r="I1485" s="12">
        <v>85.28</v>
      </c>
      <c r="J1485" s="12">
        <v>77.899999999999991</v>
      </c>
      <c r="K1485" s="12">
        <v>80.36</v>
      </c>
      <c r="L1485" s="12">
        <v>74.62</v>
      </c>
      <c r="M1485" s="12">
        <v>82</v>
      </c>
      <c r="N1485" s="12">
        <v>79.539999999999992</v>
      </c>
      <c r="O1485" s="13">
        <v>78.617500000000007</v>
      </c>
      <c r="P1485" s="17" t="s">
        <v>138</v>
      </c>
      <c r="Q1485" s="14" t="s">
        <v>13</v>
      </c>
      <c r="R1485" s="14" t="s">
        <v>15</v>
      </c>
      <c r="S1485" s="14" t="s">
        <v>119</v>
      </c>
      <c r="T1485" s="14" t="s">
        <v>143</v>
      </c>
    </row>
    <row r="1486" spans="1:20" x14ac:dyDescent="0.3">
      <c r="A1486" s="11">
        <v>44634.625972222224</v>
      </c>
      <c r="B1486" s="11"/>
      <c r="C1486" s="15">
        <v>44634</v>
      </c>
      <c r="D1486" s="16">
        <v>0.62597222222222226</v>
      </c>
      <c r="E1486" s="16"/>
      <c r="F1486" s="13">
        <v>74.782499999999999</v>
      </c>
      <c r="G1486" s="12">
        <v>70.2</v>
      </c>
      <c r="H1486" s="12">
        <v>71.760000000000005</v>
      </c>
      <c r="I1486" s="12">
        <v>81.12</v>
      </c>
      <c r="J1486" s="12">
        <v>74.099999999999994</v>
      </c>
      <c r="K1486" s="12">
        <v>76.44</v>
      </c>
      <c r="L1486" s="12">
        <v>70.98</v>
      </c>
      <c r="M1486" s="12">
        <v>78</v>
      </c>
      <c r="N1486" s="12">
        <v>75.66</v>
      </c>
      <c r="O1486" s="13">
        <v>74.782499999999999</v>
      </c>
      <c r="P1486" s="17" t="s">
        <v>138</v>
      </c>
      <c r="Q1486" s="14" t="s">
        <v>13</v>
      </c>
      <c r="R1486" s="14" t="s">
        <v>15</v>
      </c>
      <c r="S1486" s="14" t="s">
        <v>119</v>
      </c>
      <c r="T1486" s="14" t="s">
        <v>143</v>
      </c>
    </row>
    <row r="1487" spans="1:20" x14ac:dyDescent="0.3">
      <c r="A1487" s="11">
        <v>44634.626377314817</v>
      </c>
      <c r="B1487" s="11"/>
      <c r="C1487" s="15">
        <v>44634</v>
      </c>
      <c r="D1487" s="16">
        <v>0.62637731481481485</v>
      </c>
      <c r="E1487" s="16"/>
      <c r="F1487" s="13">
        <v>103.29375</v>
      </c>
      <c r="G1487" s="12">
        <v>113</v>
      </c>
      <c r="H1487" s="12">
        <v>96.600000000000009</v>
      </c>
      <c r="I1487" s="12">
        <v>109.2</v>
      </c>
      <c r="J1487" s="12">
        <v>99.75</v>
      </c>
      <c r="K1487" s="12">
        <v>102.89999999999999</v>
      </c>
      <c r="L1487" s="12">
        <v>95.55</v>
      </c>
      <c r="M1487" s="12">
        <v>112.35000000000001</v>
      </c>
      <c r="N1487" s="12">
        <v>97</v>
      </c>
      <c r="O1487" s="13">
        <v>103.29375</v>
      </c>
      <c r="P1487" s="17" t="s">
        <v>138</v>
      </c>
      <c r="Q1487" s="14" t="s">
        <v>13</v>
      </c>
      <c r="R1487" s="14" t="s">
        <v>15</v>
      </c>
      <c r="S1487" s="14" t="s">
        <v>119</v>
      </c>
      <c r="T1487" s="14" t="s">
        <v>143</v>
      </c>
    </row>
    <row r="1488" spans="1:20" x14ac:dyDescent="0.3">
      <c r="A1488" s="11">
        <v>44634.626446759263</v>
      </c>
      <c r="B1488" s="11"/>
      <c r="C1488" s="15">
        <v>44634</v>
      </c>
      <c r="D1488" s="16">
        <v>0.62644675925925919</v>
      </c>
      <c r="E1488" s="16"/>
      <c r="F1488" s="13">
        <v>118.58</v>
      </c>
      <c r="G1488" s="12">
        <v>121</v>
      </c>
      <c r="H1488" s="12">
        <v>111.32000000000001</v>
      </c>
      <c r="I1488" s="12">
        <v>125.84</v>
      </c>
      <c r="J1488" s="12">
        <v>114.94999999999999</v>
      </c>
      <c r="K1488" s="12">
        <v>118.58</v>
      </c>
      <c r="L1488" s="12">
        <v>110.11</v>
      </c>
      <c r="M1488" s="12">
        <v>129.47</v>
      </c>
      <c r="N1488" s="12">
        <v>117.36999999999999</v>
      </c>
      <c r="O1488" s="13">
        <v>118.58</v>
      </c>
      <c r="P1488" s="17" t="s">
        <v>138</v>
      </c>
      <c r="Q1488" s="14" t="s">
        <v>13</v>
      </c>
      <c r="R1488" s="14" t="s">
        <v>15</v>
      </c>
      <c r="S1488" s="14" t="s">
        <v>119</v>
      </c>
      <c r="T1488" s="14" t="s">
        <v>143</v>
      </c>
    </row>
    <row r="1489" spans="1:20" x14ac:dyDescent="0.3">
      <c r="A1489" s="11">
        <v>44634.626805555556</v>
      </c>
      <c r="B1489" s="11"/>
      <c r="C1489" s="15">
        <v>44634</v>
      </c>
      <c r="D1489" s="16">
        <v>0.6268055555555555</v>
      </c>
      <c r="E1489" s="16"/>
      <c r="F1489" s="13">
        <v>80.257499999999993</v>
      </c>
      <c r="G1489" s="12">
        <v>73.8</v>
      </c>
      <c r="H1489" s="12">
        <v>75.44</v>
      </c>
      <c r="I1489" s="12">
        <v>85.28</v>
      </c>
      <c r="J1489" s="12">
        <v>77.899999999999991</v>
      </c>
      <c r="K1489" s="12">
        <v>80.36</v>
      </c>
      <c r="L1489" s="12">
        <v>82</v>
      </c>
      <c r="M1489" s="12">
        <v>87.740000000000009</v>
      </c>
      <c r="N1489" s="12">
        <v>79.539999999999992</v>
      </c>
      <c r="O1489" s="13">
        <v>80.257499999999993</v>
      </c>
      <c r="P1489" s="17" t="s">
        <v>138</v>
      </c>
      <c r="Q1489" s="14" t="s">
        <v>13</v>
      </c>
      <c r="R1489" s="14" t="s">
        <v>15</v>
      </c>
      <c r="S1489" s="14" t="s">
        <v>119</v>
      </c>
      <c r="T1489" s="14" t="s">
        <v>143</v>
      </c>
    </row>
    <row r="1490" spans="1:20" x14ac:dyDescent="0.3">
      <c r="A1490" s="11">
        <v>44634.627071759256</v>
      </c>
      <c r="B1490" s="11"/>
      <c r="C1490" s="15">
        <v>44634</v>
      </c>
      <c r="D1490" s="16">
        <v>0.62707175925925929</v>
      </c>
      <c r="E1490" s="16"/>
      <c r="F1490" s="13">
        <v>102.80187500000001</v>
      </c>
      <c r="G1490" s="12">
        <v>111</v>
      </c>
      <c r="H1490" s="12">
        <v>96.14</v>
      </c>
      <c r="I1490" s="12">
        <v>108.68</v>
      </c>
      <c r="J1490" s="12">
        <v>99.274999999999991</v>
      </c>
      <c r="K1490" s="12">
        <v>102.41</v>
      </c>
      <c r="L1490" s="12">
        <v>95.094999999999999</v>
      </c>
      <c r="M1490" s="12">
        <v>111.81500000000001</v>
      </c>
      <c r="N1490" s="12">
        <v>98</v>
      </c>
      <c r="O1490" s="13">
        <v>102.80187500000001</v>
      </c>
      <c r="P1490" s="17" t="s">
        <v>138</v>
      </c>
      <c r="Q1490" s="14" t="s">
        <v>13</v>
      </c>
      <c r="R1490" s="14" t="s">
        <v>15</v>
      </c>
      <c r="S1490" s="14" t="s">
        <v>119</v>
      </c>
      <c r="T1490" s="14" t="s">
        <v>143</v>
      </c>
    </row>
    <row r="1491" spans="1:20" x14ac:dyDescent="0.3">
      <c r="A1491" s="11">
        <v>44634.627766203703</v>
      </c>
      <c r="B1491" s="11"/>
      <c r="C1491" s="15">
        <v>44634</v>
      </c>
      <c r="D1491" s="16">
        <v>0.62776620370370373</v>
      </c>
      <c r="E1491" s="16"/>
      <c r="F1491" s="13">
        <v>105.753125</v>
      </c>
      <c r="G1491" s="12">
        <v>111</v>
      </c>
      <c r="H1491" s="12">
        <v>98.9</v>
      </c>
      <c r="I1491" s="12">
        <v>111.8</v>
      </c>
      <c r="J1491" s="12">
        <v>102.125</v>
      </c>
      <c r="K1491" s="12">
        <v>105.35</v>
      </c>
      <c r="L1491" s="12">
        <v>97.825000000000003</v>
      </c>
      <c r="M1491" s="12">
        <v>115.02500000000001</v>
      </c>
      <c r="N1491" s="12">
        <v>104</v>
      </c>
      <c r="O1491" s="13">
        <v>105.753125</v>
      </c>
      <c r="P1491" s="17" t="s">
        <v>138</v>
      </c>
      <c r="Q1491" s="14" t="s">
        <v>13</v>
      </c>
      <c r="R1491" s="14" t="s">
        <v>15</v>
      </c>
      <c r="S1491" s="14" t="s">
        <v>119</v>
      </c>
      <c r="T1491" s="14" t="s">
        <v>143</v>
      </c>
    </row>
    <row r="1492" spans="1:20" x14ac:dyDescent="0.3">
      <c r="A1492" s="11">
        <v>44634.627951388888</v>
      </c>
      <c r="B1492" s="11"/>
      <c r="C1492" s="15">
        <v>44634</v>
      </c>
      <c r="D1492" s="16">
        <v>0.62795138888888891</v>
      </c>
      <c r="E1492" s="16"/>
      <c r="F1492" s="13">
        <v>100.03875000000001</v>
      </c>
      <c r="G1492" s="12">
        <v>92.7</v>
      </c>
      <c r="H1492" s="12">
        <v>94.76</v>
      </c>
      <c r="I1492" s="12">
        <v>107.12</v>
      </c>
      <c r="J1492" s="12">
        <v>97.85</v>
      </c>
      <c r="K1492" s="12">
        <v>100.94</v>
      </c>
      <c r="L1492" s="12">
        <v>93.73</v>
      </c>
      <c r="M1492" s="12">
        <v>110.21000000000001</v>
      </c>
      <c r="N1492" s="12">
        <v>103</v>
      </c>
      <c r="O1492" s="13">
        <v>100.03875000000001</v>
      </c>
      <c r="P1492" s="17" t="s">
        <v>138</v>
      </c>
      <c r="Q1492" s="14" t="s">
        <v>13</v>
      </c>
      <c r="R1492" s="14" t="s">
        <v>15</v>
      </c>
      <c r="S1492" s="14" t="s">
        <v>119</v>
      </c>
      <c r="T1492" s="14" t="s">
        <v>143</v>
      </c>
    </row>
    <row r="1493" spans="1:20" x14ac:dyDescent="0.3">
      <c r="A1493" s="11">
        <v>44634.628460648149</v>
      </c>
      <c r="B1493" s="11"/>
      <c r="C1493" s="15">
        <v>44634</v>
      </c>
      <c r="D1493" s="16">
        <v>0.62846064814814817</v>
      </c>
      <c r="E1493" s="16"/>
      <c r="F1493" s="13">
        <v>107.72062499999998</v>
      </c>
      <c r="G1493" s="12">
        <v>109</v>
      </c>
      <c r="H1493" s="12">
        <v>100.74000000000001</v>
      </c>
      <c r="I1493" s="12">
        <v>113.88000000000001</v>
      </c>
      <c r="J1493" s="12">
        <v>104.02499999999999</v>
      </c>
      <c r="K1493" s="12">
        <v>107.31</v>
      </c>
      <c r="L1493" s="12">
        <v>99.64500000000001</v>
      </c>
      <c r="M1493" s="12">
        <v>117.16500000000001</v>
      </c>
      <c r="N1493" s="12">
        <v>110</v>
      </c>
      <c r="O1493" s="13">
        <v>107.72062499999998</v>
      </c>
      <c r="P1493" s="17" t="s">
        <v>138</v>
      </c>
      <c r="Q1493" s="14" t="s">
        <v>13</v>
      </c>
      <c r="R1493" s="14" t="s">
        <v>15</v>
      </c>
      <c r="S1493" s="14" t="s">
        <v>119</v>
      </c>
      <c r="T1493" s="14" t="s">
        <v>143</v>
      </c>
    </row>
    <row r="1494" spans="1:20" x14ac:dyDescent="0.3">
      <c r="A1494" s="11">
        <v>44634.628692129627</v>
      </c>
      <c r="B1494" s="11"/>
      <c r="C1494" s="15">
        <v>44634</v>
      </c>
      <c r="D1494" s="16">
        <v>0.62869212962962961</v>
      </c>
      <c r="E1494" s="16"/>
      <c r="F1494" s="13">
        <v>108.78</v>
      </c>
      <c r="G1494" s="12">
        <v>100.8</v>
      </c>
      <c r="H1494" s="12">
        <v>103.04</v>
      </c>
      <c r="I1494" s="12">
        <v>116.48</v>
      </c>
      <c r="J1494" s="12">
        <v>106.39999999999999</v>
      </c>
      <c r="K1494" s="12">
        <v>109.75999999999999</v>
      </c>
      <c r="L1494" s="12">
        <v>101.92</v>
      </c>
      <c r="M1494" s="12">
        <v>119.84</v>
      </c>
      <c r="N1494" s="12">
        <v>112</v>
      </c>
      <c r="O1494" s="13">
        <v>108.78</v>
      </c>
      <c r="P1494" s="17" t="s">
        <v>138</v>
      </c>
      <c r="Q1494" s="14" t="s">
        <v>13</v>
      </c>
      <c r="R1494" s="14" t="s">
        <v>15</v>
      </c>
      <c r="S1494" s="14" t="s">
        <v>119</v>
      </c>
      <c r="T1494" s="14" t="s">
        <v>143</v>
      </c>
    </row>
    <row r="1495" spans="1:20" x14ac:dyDescent="0.3">
      <c r="A1495" s="11">
        <v>44634.629155092596</v>
      </c>
      <c r="B1495" s="11"/>
      <c r="C1495" s="15">
        <v>44634</v>
      </c>
      <c r="D1495" s="16">
        <v>0.62915509259259261</v>
      </c>
      <c r="E1495" s="16"/>
      <c r="F1495" s="13">
        <v>106.245</v>
      </c>
      <c r="G1495" s="12">
        <v>106</v>
      </c>
      <c r="H1495" s="12">
        <v>99.36</v>
      </c>
      <c r="I1495" s="12">
        <v>112.32000000000001</v>
      </c>
      <c r="J1495" s="12">
        <v>102.6</v>
      </c>
      <c r="K1495" s="12">
        <v>105.84</v>
      </c>
      <c r="L1495" s="12">
        <v>98.28</v>
      </c>
      <c r="M1495" s="12">
        <v>115.56</v>
      </c>
      <c r="N1495" s="12">
        <v>110</v>
      </c>
      <c r="O1495" s="13">
        <v>106.245</v>
      </c>
      <c r="P1495" s="17" t="s">
        <v>138</v>
      </c>
      <c r="Q1495" s="14" t="s">
        <v>13</v>
      </c>
      <c r="R1495" s="14" t="s">
        <v>15</v>
      </c>
      <c r="S1495" s="14" t="s">
        <v>119</v>
      </c>
      <c r="T1495" s="14" t="s">
        <v>143</v>
      </c>
    </row>
    <row r="1496" spans="1:20" x14ac:dyDescent="0.3">
      <c r="A1496" s="11">
        <v>44634.629166666666</v>
      </c>
      <c r="B1496" s="11"/>
      <c r="C1496" s="15">
        <v>44634</v>
      </c>
      <c r="D1496" s="16">
        <v>0.62916666666666665</v>
      </c>
      <c r="E1496" s="16"/>
      <c r="F1496" s="13">
        <v>80.024999999999991</v>
      </c>
      <c r="G1496" s="12">
        <v>74.25</v>
      </c>
      <c r="H1496" s="12">
        <v>75.900000000000006</v>
      </c>
      <c r="I1496" s="12">
        <v>85.8</v>
      </c>
      <c r="J1496" s="12">
        <v>78.375</v>
      </c>
      <c r="K1496" s="12">
        <v>80.849999999999994</v>
      </c>
      <c r="L1496" s="12">
        <v>94</v>
      </c>
      <c r="M1496" s="12">
        <v>71</v>
      </c>
      <c r="N1496" s="12">
        <v>80.024999999999991</v>
      </c>
      <c r="O1496" s="13">
        <v>80.024999999999991</v>
      </c>
      <c r="P1496" s="17" t="s">
        <v>138</v>
      </c>
      <c r="Q1496" s="14" t="s">
        <v>13</v>
      </c>
      <c r="R1496" s="14" t="s">
        <v>15</v>
      </c>
      <c r="S1496" s="14" t="s">
        <v>119</v>
      </c>
      <c r="T1496" s="14" t="s">
        <v>143</v>
      </c>
    </row>
    <row r="1497" spans="1:20" x14ac:dyDescent="0.3">
      <c r="A1497" s="11">
        <v>44634.629351851851</v>
      </c>
      <c r="B1497" s="11"/>
      <c r="C1497" s="15">
        <v>44634</v>
      </c>
      <c r="D1497" s="16">
        <v>0.62935185185185183</v>
      </c>
      <c r="E1497" s="16"/>
      <c r="F1497" s="13">
        <v>104.89500000000001</v>
      </c>
      <c r="G1497" s="12">
        <v>97.2</v>
      </c>
      <c r="H1497" s="12">
        <v>99.36</v>
      </c>
      <c r="I1497" s="12">
        <v>112.32000000000001</v>
      </c>
      <c r="J1497" s="12">
        <v>102.6</v>
      </c>
      <c r="K1497" s="12">
        <v>105.84</v>
      </c>
      <c r="L1497" s="12">
        <v>98.28</v>
      </c>
      <c r="M1497" s="12">
        <v>115.56</v>
      </c>
      <c r="N1497" s="12">
        <v>108</v>
      </c>
      <c r="O1497" s="13">
        <v>104.89500000000001</v>
      </c>
      <c r="P1497" s="17" t="s">
        <v>138</v>
      </c>
      <c r="Q1497" s="14" t="s">
        <v>13</v>
      </c>
      <c r="R1497" s="14" t="s">
        <v>15</v>
      </c>
      <c r="S1497" s="14" t="s">
        <v>119</v>
      </c>
      <c r="T1497" s="14" t="s">
        <v>143</v>
      </c>
    </row>
    <row r="1498" spans="1:20" x14ac:dyDescent="0.3">
      <c r="A1498" s="11">
        <v>44634.629421296297</v>
      </c>
      <c r="B1498" s="11"/>
      <c r="C1498" s="15">
        <v>44634</v>
      </c>
      <c r="D1498" s="16">
        <v>0.62942129629629628</v>
      </c>
      <c r="E1498" s="16"/>
      <c r="F1498" s="13">
        <v>73.82374999999999</v>
      </c>
      <c r="G1498" s="12">
        <v>69.3</v>
      </c>
      <c r="H1498" s="12">
        <v>70.84</v>
      </c>
      <c r="I1498" s="12">
        <v>80.08</v>
      </c>
      <c r="J1498" s="12">
        <v>73.149999999999991</v>
      </c>
      <c r="K1498" s="12">
        <v>75.459999999999994</v>
      </c>
      <c r="L1498" s="12">
        <v>70.070000000000007</v>
      </c>
      <c r="M1498" s="12">
        <v>77</v>
      </c>
      <c r="N1498" s="12">
        <v>74.69</v>
      </c>
      <c r="O1498" s="13">
        <v>73.82374999999999</v>
      </c>
      <c r="P1498" s="17" t="s">
        <v>138</v>
      </c>
      <c r="Q1498" s="14" t="s">
        <v>13</v>
      </c>
      <c r="R1498" s="14" t="s">
        <v>15</v>
      </c>
      <c r="S1498" s="14" t="s">
        <v>119</v>
      </c>
      <c r="T1498" s="14" t="s">
        <v>143</v>
      </c>
    </row>
    <row r="1499" spans="1:20" x14ac:dyDescent="0.3">
      <c r="A1499" s="11">
        <v>44634.629849537036</v>
      </c>
      <c r="B1499" s="11"/>
      <c r="C1499" s="15">
        <v>44634</v>
      </c>
      <c r="D1499" s="16">
        <v>0.62984953703703705</v>
      </c>
      <c r="E1499" s="16"/>
      <c r="F1499" s="13">
        <v>106.736875</v>
      </c>
      <c r="G1499" s="12">
        <v>109</v>
      </c>
      <c r="H1499" s="12">
        <v>99.820000000000007</v>
      </c>
      <c r="I1499" s="12">
        <v>112.84</v>
      </c>
      <c r="J1499" s="12">
        <v>103.07499999999999</v>
      </c>
      <c r="K1499" s="12">
        <v>106.33</v>
      </c>
      <c r="L1499" s="12">
        <v>98.734999999999999</v>
      </c>
      <c r="M1499" s="12">
        <v>116.09500000000001</v>
      </c>
      <c r="N1499" s="12">
        <v>108</v>
      </c>
      <c r="O1499" s="13">
        <v>106.736875</v>
      </c>
      <c r="P1499" s="17" t="s">
        <v>138</v>
      </c>
      <c r="Q1499" s="14" t="s">
        <v>13</v>
      </c>
      <c r="R1499" s="14" t="s">
        <v>15</v>
      </c>
      <c r="S1499" s="14" t="s">
        <v>119</v>
      </c>
      <c r="T1499" s="14" t="s">
        <v>143</v>
      </c>
    </row>
    <row r="1500" spans="1:20" x14ac:dyDescent="0.3">
      <c r="A1500" s="11">
        <v>44634.630474537036</v>
      </c>
      <c r="B1500" s="11"/>
      <c r="C1500" s="15">
        <v>44634</v>
      </c>
      <c r="D1500" s="16">
        <v>0.63047453703703704</v>
      </c>
      <c r="E1500" s="16"/>
      <c r="F1500" s="13">
        <v>77.658749999999998</v>
      </c>
      <c r="G1500" s="12">
        <v>72.900000000000006</v>
      </c>
      <c r="H1500" s="12">
        <v>74.52000000000001</v>
      </c>
      <c r="I1500" s="12">
        <v>84.240000000000009</v>
      </c>
      <c r="J1500" s="12">
        <v>76.95</v>
      </c>
      <c r="K1500" s="12">
        <v>79.38</v>
      </c>
      <c r="L1500" s="12">
        <v>73.710000000000008</v>
      </c>
      <c r="M1500" s="12">
        <v>81</v>
      </c>
      <c r="N1500" s="12">
        <v>78.569999999999993</v>
      </c>
      <c r="O1500" s="13">
        <v>77.658749999999998</v>
      </c>
      <c r="P1500" s="17" t="s">
        <v>138</v>
      </c>
      <c r="Q1500" s="14" t="s">
        <v>13</v>
      </c>
      <c r="R1500" s="14" t="s">
        <v>15</v>
      </c>
      <c r="S1500" s="14" t="s">
        <v>119</v>
      </c>
      <c r="T1500" s="14" t="s">
        <v>143</v>
      </c>
    </row>
    <row r="1501" spans="1:20" x14ac:dyDescent="0.3">
      <c r="A1501" s="11">
        <v>44634.630543981482</v>
      </c>
      <c r="B1501" s="11"/>
      <c r="C1501" s="15">
        <v>44634</v>
      </c>
      <c r="D1501" s="16">
        <v>0.6305439814814815</v>
      </c>
      <c r="E1501" s="16"/>
      <c r="F1501" s="13">
        <v>120.01749999999998</v>
      </c>
      <c r="G1501" s="12">
        <v>113</v>
      </c>
      <c r="H1501" s="12">
        <v>112.24000000000001</v>
      </c>
      <c r="I1501" s="12">
        <v>126.88000000000001</v>
      </c>
      <c r="J1501" s="12">
        <v>115.89999999999999</v>
      </c>
      <c r="K1501" s="12">
        <v>119.56</v>
      </c>
      <c r="L1501" s="12">
        <v>111.02000000000001</v>
      </c>
      <c r="M1501" s="12">
        <v>130.54000000000002</v>
      </c>
      <c r="N1501" s="12">
        <v>131</v>
      </c>
      <c r="O1501" s="13">
        <v>120.01749999999998</v>
      </c>
      <c r="P1501" s="17" t="s">
        <v>138</v>
      </c>
      <c r="Q1501" s="14" t="s">
        <v>13</v>
      </c>
      <c r="R1501" s="14" t="s">
        <v>15</v>
      </c>
      <c r="S1501" s="14" t="s">
        <v>18</v>
      </c>
      <c r="T1501" s="14" t="s">
        <v>143</v>
      </c>
    </row>
    <row r="1502" spans="1:20" x14ac:dyDescent="0.3">
      <c r="A1502" s="11">
        <v>44634.630624999998</v>
      </c>
      <c r="B1502" s="11"/>
      <c r="C1502" s="15">
        <v>44634</v>
      </c>
      <c r="D1502" s="16">
        <v>0.63062499999999999</v>
      </c>
      <c r="E1502" s="16"/>
      <c r="F1502" s="13">
        <v>76.7</v>
      </c>
      <c r="G1502" s="12">
        <v>72</v>
      </c>
      <c r="H1502" s="12">
        <v>73.600000000000009</v>
      </c>
      <c r="I1502" s="12">
        <v>83.2</v>
      </c>
      <c r="J1502" s="12">
        <v>76</v>
      </c>
      <c r="K1502" s="12">
        <v>78.400000000000006</v>
      </c>
      <c r="L1502" s="12">
        <v>72.8</v>
      </c>
      <c r="M1502" s="12">
        <v>80</v>
      </c>
      <c r="N1502" s="12">
        <v>77.599999999999994</v>
      </c>
      <c r="O1502" s="13">
        <v>76.7</v>
      </c>
      <c r="P1502" s="17" t="s">
        <v>138</v>
      </c>
      <c r="Q1502" s="14" t="s">
        <v>13</v>
      </c>
      <c r="R1502" s="14" t="s">
        <v>15</v>
      </c>
      <c r="S1502" s="14" t="s">
        <v>119</v>
      </c>
      <c r="T1502" s="14" t="s">
        <v>143</v>
      </c>
    </row>
    <row r="1503" spans="1:20" x14ac:dyDescent="0.3">
      <c r="A1503" s="11">
        <v>44634.630752314813</v>
      </c>
      <c r="B1503" s="11"/>
      <c r="C1503" s="15">
        <v>44634</v>
      </c>
      <c r="D1503" s="16">
        <v>0.63075231481481475</v>
      </c>
      <c r="E1503" s="16"/>
      <c r="F1503" s="13">
        <v>75.741249999999994</v>
      </c>
      <c r="G1503" s="12">
        <v>71.100000000000009</v>
      </c>
      <c r="H1503" s="12">
        <v>72.680000000000007</v>
      </c>
      <c r="I1503" s="12">
        <v>82.16</v>
      </c>
      <c r="J1503" s="12">
        <v>75.05</v>
      </c>
      <c r="K1503" s="12">
        <v>77.42</v>
      </c>
      <c r="L1503" s="12">
        <v>71.89</v>
      </c>
      <c r="M1503" s="12">
        <v>79</v>
      </c>
      <c r="N1503" s="12">
        <v>76.63</v>
      </c>
      <c r="O1503" s="13">
        <v>75.741249999999994</v>
      </c>
      <c r="P1503" s="17" t="s">
        <v>138</v>
      </c>
      <c r="Q1503" s="14" t="s">
        <v>13</v>
      </c>
      <c r="R1503" s="14" t="s">
        <v>15</v>
      </c>
      <c r="S1503" s="14" t="s">
        <v>119</v>
      </c>
      <c r="T1503" s="14" t="s">
        <v>143</v>
      </c>
    </row>
    <row r="1504" spans="1:20" x14ac:dyDescent="0.3">
      <c r="A1504" s="11">
        <v>44634.630972222221</v>
      </c>
      <c r="B1504" s="11"/>
      <c r="C1504" s="15">
        <v>44634</v>
      </c>
      <c r="D1504" s="16">
        <v>0.63097222222222216</v>
      </c>
      <c r="E1504" s="16"/>
      <c r="F1504" s="13">
        <v>78.617500000000007</v>
      </c>
      <c r="G1504" s="12">
        <v>73.8</v>
      </c>
      <c r="H1504" s="12">
        <v>75.44</v>
      </c>
      <c r="I1504" s="12">
        <v>85.28</v>
      </c>
      <c r="J1504" s="12">
        <v>77.899999999999991</v>
      </c>
      <c r="K1504" s="12">
        <v>80.36</v>
      </c>
      <c r="L1504" s="12">
        <v>74.62</v>
      </c>
      <c r="M1504" s="12">
        <v>82</v>
      </c>
      <c r="N1504" s="12">
        <v>79.539999999999992</v>
      </c>
      <c r="O1504" s="13">
        <v>78.617500000000007</v>
      </c>
      <c r="P1504" s="17" t="s">
        <v>138</v>
      </c>
      <c r="Q1504" s="14" t="s">
        <v>13</v>
      </c>
      <c r="R1504" s="14" t="s">
        <v>15</v>
      </c>
      <c r="S1504" s="14" t="s">
        <v>119</v>
      </c>
      <c r="T1504" s="14" t="s">
        <v>143</v>
      </c>
    </row>
    <row r="1505" spans="1:20" x14ac:dyDescent="0.3">
      <c r="A1505" s="11">
        <v>44634.631076388891</v>
      </c>
      <c r="B1505" s="11"/>
      <c r="C1505" s="15">
        <v>44634</v>
      </c>
      <c r="D1505" s="16">
        <v>0.63107638888888895</v>
      </c>
      <c r="E1505" s="16"/>
      <c r="F1505" s="13">
        <v>80.257499999999993</v>
      </c>
      <c r="G1505" s="12">
        <v>73.8</v>
      </c>
      <c r="H1505" s="12">
        <v>75.44</v>
      </c>
      <c r="I1505" s="12">
        <v>85.28</v>
      </c>
      <c r="J1505" s="12">
        <v>77.899999999999991</v>
      </c>
      <c r="K1505" s="12">
        <v>80.36</v>
      </c>
      <c r="L1505" s="12">
        <v>82</v>
      </c>
      <c r="M1505" s="12">
        <v>87.740000000000009</v>
      </c>
      <c r="N1505" s="12">
        <v>79.539999999999992</v>
      </c>
      <c r="O1505" s="13">
        <v>80.257499999999993</v>
      </c>
      <c r="P1505" s="17" t="s">
        <v>138</v>
      </c>
      <c r="Q1505" s="14" t="s">
        <v>13</v>
      </c>
      <c r="R1505" s="14" t="s">
        <v>15</v>
      </c>
      <c r="S1505" s="14" t="s">
        <v>119</v>
      </c>
      <c r="T1505" s="14" t="s">
        <v>143</v>
      </c>
    </row>
    <row r="1506" spans="1:20" x14ac:dyDescent="0.3">
      <c r="A1506" s="11">
        <v>44634.631238425929</v>
      </c>
      <c r="B1506" s="11"/>
      <c r="C1506" s="15">
        <v>44634</v>
      </c>
      <c r="D1506" s="16">
        <v>0.63123842592592594</v>
      </c>
      <c r="E1506" s="16"/>
      <c r="F1506" s="13">
        <v>118.05000000000001</v>
      </c>
      <c r="G1506" s="12">
        <v>113</v>
      </c>
      <c r="H1506" s="12">
        <v>110.4</v>
      </c>
      <c r="I1506" s="12">
        <v>124.80000000000001</v>
      </c>
      <c r="J1506" s="12">
        <v>114</v>
      </c>
      <c r="K1506" s="12">
        <v>117.6</v>
      </c>
      <c r="L1506" s="12">
        <v>109.2</v>
      </c>
      <c r="M1506" s="12">
        <v>128.4</v>
      </c>
      <c r="N1506" s="12">
        <v>127</v>
      </c>
      <c r="O1506" s="13">
        <v>118.05000000000001</v>
      </c>
      <c r="P1506" s="17" t="s">
        <v>138</v>
      </c>
      <c r="Q1506" s="14" t="s">
        <v>13</v>
      </c>
      <c r="R1506" s="14" t="s">
        <v>15</v>
      </c>
      <c r="S1506" s="14" t="s">
        <v>119</v>
      </c>
      <c r="T1506" s="14" t="s">
        <v>143</v>
      </c>
    </row>
    <row r="1507" spans="1:20" x14ac:dyDescent="0.3">
      <c r="A1507" s="11">
        <v>44634.631331018521</v>
      </c>
      <c r="B1507" s="11"/>
      <c r="C1507" s="15">
        <v>44634</v>
      </c>
      <c r="D1507" s="16">
        <v>0.63133101851851847</v>
      </c>
      <c r="E1507" s="16"/>
      <c r="F1507" s="13">
        <v>71.90625</v>
      </c>
      <c r="G1507" s="12">
        <v>67.5</v>
      </c>
      <c r="H1507" s="12">
        <v>69</v>
      </c>
      <c r="I1507" s="12">
        <v>78</v>
      </c>
      <c r="J1507" s="12">
        <v>71.25</v>
      </c>
      <c r="K1507" s="12">
        <v>73.5</v>
      </c>
      <c r="L1507" s="12">
        <v>68.25</v>
      </c>
      <c r="M1507" s="12">
        <v>75</v>
      </c>
      <c r="N1507" s="12">
        <v>72.75</v>
      </c>
      <c r="O1507" s="13">
        <v>71.90625</v>
      </c>
      <c r="P1507" s="17" t="s">
        <v>138</v>
      </c>
      <c r="Q1507" s="14" t="s">
        <v>13</v>
      </c>
      <c r="R1507" s="14" t="s">
        <v>15</v>
      </c>
      <c r="S1507" s="14" t="s">
        <v>119</v>
      </c>
      <c r="T1507" s="14" t="s">
        <v>143</v>
      </c>
    </row>
    <row r="1508" spans="1:20" x14ac:dyDescent="0.3">
      <c r="A1508" s="11">
        <v>44634.631932870368</v>
      </c>
      <c r="B1508" s="11"/>
      <c r="C1508" s="15">
        <v>44634</v>
      </c>
      <c r="D1508" s="16">
        <v>0.63193287037037038</v>
      </c>
      <c r="E1508" s="16"/>
      <c r="F1508" s="13">
        <v>115.09875000000001</v>
      </c>
      <c r="G1508" s="12">
        <v>106</v>
      </c>
      <c r="H1508" s="12">
        <v>107.64</v>
      </c>
      <c r="I1508" s="12">
        <v>121.68</v>
      </c>
      <c r="J1508" s="12">
        <v>111.14999999999999</v>
      </c>
      <c r="K1508" s="12">
        <v>114.66</v>
      </c>
      <c r="L1508" s="12">
        <v>106.47</v>
      </c>
      <c r="M1508" s="12">
        <v>125.19000000000001</v>
      </c>
      <c r="N1508" s="12">
        <v>128</v>
      </c>
      <c r="O1508" s="13">
        <v>115.09875000000001</v>
      </c>
      <c r="P1508" s="17" t="s">
        <v>138</v>
      </c>
      <c r="Q1508" s="14" t="s">
        <v>13</v>
      </c>
      <c r="R1508" s="14" t="s">
        <v>15</v>
      </c>
      <c r="S1508" s="14" t="s">
        <v>119</v>
      </c>
      <c r="T1508" s="14" t="s">
        <v>143</v>
      </c>
    </row>
    <row r="1509" spans="1:20" x14ac:dyDescent="0.3">
      <c r="A1509" s="11">
        <v>44634.632372685184</v>
      </c>
      <c r="B1509" s="11"/>
      <c r="C1509" s="15">
        <v>44634</v>
      </c>
      <c r="D1509" s="16">
        <v>0.63237268518518519</v>
      </c>
      <c r="E1509" s="16"/>
      <c r="F1509" s="13">
        <v>113.13250000000001</v>
      </c>
      <c r="G1509" s="12">
        <v>106.2</v>
      </c>
      <c r="H1509" s="12">
        <v>108.56</v>
      </c>
      <c r="I1509" s="12">
        <v>122.72</v>
      </c>
      <c r="J1509" s="12">
        <v>112.1</v>
      </c>
      <c r="K1509" s="12">
        <v>115.64</v>
      </c>
      <c r="L1509" s="12">
        <v>107.38000000000001</v>
      </c>
      <c r="M1509" s="12">
        <v>118</v>
      </c>
      <c r="N1509" s="12">
        <v>114.46</v>
      </c>
      <c r="O1509" s="13">
        <v>113.13250000000001</v>
      </c>
      <c r="P1509" s="17" t="s">
        <v>138</v>
      </c>
      <c r="Q1509" s="14" t="s">
        <v>13</v>
      </c>
      <c r="R1509" s="14" t="s">
        <v>15</v>
      </c>
      <c r="S1509" s="14" t="s">
        <v>119</v>
      </c>
      <c r="T1509" s="14" t="s">
        <v>143</v>
      </c>
    </row>
    <row r="1510" spans="1:20" x14ac:dyDescent="0.3">
      <c r="A1510" s="11">
        <v>44634.632627314815</v>
      </c>
      <c r="B1510" s="11"/>
      <c r="C1510" s="15">
        <v>44634</v>
      </c>
      <c r="D1510" s="16">
        <v>0.63262731481481482</v>
      </c>
      <c r="E1510" s="16"/>
      <c r="F1510" s="13">
        <v>110.18</v>
      </c>
      <c r="G1510" s="12">
        <v>108</v>
      </c>
      <c r="H1510" s="12">
        <v>103.04</v>
      </c>
      <c r="I1510" s="12">
        <v>116.48</v>
      </c>
      <c r="J1510" s="12">
        <v>106.39999999999999</v>
      </c>
      <c r="K1510" s="12">
        <v>109.75999999999999</v>
      </c>
      <c r="L1510" s="12">
        <v>101.92</v>
      </c>
      <c r="M1510" s="12">
        <v>119.84</v>
      </c>
      <c r="N1510" s="12">
        <v>116</v>
      </c>
      <c r="O1510" s="13">
        <v>110.18</v>
      </c>
      <c r="P1510" s="17" t="s">
        <v>138</v>
      </c>
      <c r="Q1510" s="14" t="s">
        <v>13</v>
      </c>
      <c r="R1510" s="14" t="s">
        <v>15</v>
      </c>
      <c r="S1510" s="14" t="s">
        <v>119</v>
      </c>
      <c r="T1510" s="14" t="s">
        <v>143</v>
      </c>
    </row>
    <row r="1511" spans="1:20" x14ac:dyDescent="0.3">
      <c r="A1511" s="11">
        <v>44634.632638888892</v>
      </c>
      <c r="B1511" s="11"/>
      <c r="C1511" s="15">
        <v>44634</v>
      </c>
      <c r="D1511" s="16">
        <v>0.63263888888888886</v>
      </c>
      <c r="E1511" s="16"/>
      <c r="F1511" s="13">
        <v>92.635000000000005</v>
      </c>
      <c r="G1511" s="12">
        <v>85.95</v>
      </c>
      <c r="H1511" s="12">
        <v>87.86</v>
      </c>
      <c r="I1511" s="12">
        <v>99.320000000000007</v>
      </c>
      <c r="J1511" s="12">
        <v>90.724999999999994</v>
      </c>
      <c r="K1511" s="12">
        <v>93.59</v>
      </c>
      <c r="L1511" s="12">
        <v>78</v>
      </c>
      <c r="M1511" s="12">
        <v>113</v>
      </c>
      <c r="N1511" s="12">
        <v>92.634999999999991</v>
      </c>
      <c r="O1511" s="13">
        <v>92.635000000000005</v>
      </c>
      <c r="P1511" s="17" t="s">
        <v>138</v>
      </c>
      <c r="Q1511" s="14" t="s">
        <v>13</v>
      </c>
      <c r="R1511" s="14" t="s">
        <v>15</v>
      </c>
      <c r="S1511" s="14" t="s">
        <v>119</v>
      </c>
      <c r="T1511" s="14" t="s">
        <v>143</v>
      </c>
    </row>
    <row r="1512" spans="1:20" x14ac:dyDescent="0.3">
      <c r="A1512" s="11">
        <v>44634.634016203701</v>
      </c>
      <c r="B1512" s="11"/>
      <c r="C1512" s="15">
        <v>44634</v>
      </c>
      <c r="D1512" s="16">
        <v>0.63401620370370371</v>
      </c>
      <c r="E1512" s="16"/>
      <c r="F1512" s="13">
        <v>102.80187500000001</v>
      </c>
      <c r="G1512" s="12">
        <v>106</v>
      </c>
      <c r="H1512" s="12">
        <v>96.14</v>
      </c>
      <c r="I1512" s="12">
        <v>108.68</v>
      </c>
      <c r="J1512" s="12">
        <v>99.274999999999991</v>
      </c>
      <c r="K1512" s="12">
        <v>102.41</v>
      </c>
      <c r="L1512" s="12">
        <v>95.094999999999999</v>
      </c>
      <c r="M1512" s="12">
        <v>111.81500000000001</v>
      </c>
      <c r="N1512" s="12">
        <v>103</v>
      </c>
      <c r="O1512" s="13">
        <v>102.80187500000001</v>
      </c>
      <c r="P1512" s="17" t="s">
        <v>138</v>
      </c>
      <c r="Q1512" s="14" t="s">
        <v>13</v>
      </c>
      <c r="R1512" s="14" t="s">
        <v>15</v>
      </c>
      <c r="S1512" s="14" t="s">
        <v>119</v>
      </c>
      <c r="T1512" s="14" t="s">
        <v>143</v>
      </c>
    </row>
    <row r="1513" spans="1:20" x14ac:dyDescent="0.3">
      <c r="A1513" s="11">
        <v>44634.634710648148</v>
      </c>
      <c r="B1513" s="11"/>
      <c r="C1513" s="15">
        <v>44634</v>
      </c>
      <c r="D1513" s="16">
        <v>0.63471064814814815</v>
      </c>
      <c r="E1513" s="16"/>
      <c r="F1513" s="13">
        <v>102.31</v>
      </c>
      <c r="G1513" s="12">
        <v>107</v>
      </c>
      <c r="H1513" s="12">
        <v>95.68</v>
      </c>
      <c r="I1513" s="12">
        <v>108.16</v>
      </c>
      <c r="J1513" s="12">
        <v>98.8</v>
      </c>
      <c r="K1513" s="12">
        <v>101.92</v>
      </c>
      <c r="L1513" s="12">
        <v>94.64</v>
      </c>
      <c r="M1513" s="12">
        <v>111.28</v>
      </c>
      <c r="N1513" s="12">
        <v>101</v>
      </c>
      <c r="O1513" s="13">
        <v>102.31</v>
      </c>
      <c r="P1513" s="17" t="s">
        <v>138</v>
      </c>
      <c r="Q1513" s="14" t="s">
        <v>13</v>
      </c>
      <c r="R1513" s="14" t="s">
        <v>15</v>
      </c>
      <c r="S1513" s="14" t="s">
        <v>119</v>
      </c>
      <c r="T1513" s="14" t="s">
        <v>143</v>
      </c>
    </row>
    <row r="1514" spans="1:20" x14ac:dyDescent="0.3">
      <c r="A1514" s="11">
        <v>44634.635405092595</v>
      </c>
      <c r="B1514" s="11"/>
      <c r="C1514" s="15">
        <v>44634</v>
      </c>
      <c r="D1514" s="16">
        <v>0.63540509259259259</v>
      </c>
      <c r="E1514" s="16"/>
      <c r="F1514" s="13">
        <v>99.358750000000015</v>
      </c>
      <c r="G1514" s="12">
        <v>103</v>
      </c>
      <c r="H1514" s="12">
        <v>92.92</v>
      </c>
      <c r="I1514" s="12">
        <v>105.04</v>
      </c>
      <c r="J1514" s="12">
        <v>95.949999999999989</v>
      </c>
      <c r="K1514" s="12">
        <v>98.98</v>
      </c>
      <c r="L1514" s="12">
        <v>91.91</v>
      </c>
      <c r="M1514" s="12">
        <v>108.07000000000001</v>
      </c>
      <c r="N1514" s="12">
        <v>99</v>
      </c>
      <c r="O1514" s="13">
        <v>99.358750000000015</v>
      </c>
      <c r="P1514" s="17" t="s">
        <v>138</v>
      </c>
      <c r="Q1514" s="14" t="s">
        <v>13</v>
      </c>
      <c r="R1514" s="14" t="s">
        <v>15</v>
      </c>
      <c r="S1514" s="14" t="s">
        <v>119</v>
      </c>
      <c r="T1514" s="14" t="s">
        <v>143</v>
      </c>
    </row>
    <row r="1515" spans="1:20" x14ac:dyDescent="0.3">
      <c r="A1515" s="11">
        <v>44634.636099537034</v>
      </c>
      <c r="B1515" s="11"/>
      <c r="C1515" s="15">
        <v>44634</v>
      </c>
      <c r="D1515" s="16">
        <v>0.63609953703703703</v>
      </c>
      <c r="E1515" s="16"/>
      <c r="F1515" s="13">
        <v>97.391249999999985</v>
      </c>
      <c r="G1515" s="12">
        <v>99</v>
      </c>
      <c r="H1515" s="12">
        <v>91.08</v>
      </c>
      <c r="I1515" s="12">
        <v>102.96000000000001</v>
      </c>
      <c r="J1515" s="12">
        <v>94.05</v>
      </c>
      <c r="K1515" s="12">
        <v>97.02</v>
      </c>
      <c r="L1515" s="12">
        <v>90.09</v>
      </c>
      <c r="M1515" s="12">
        <v>105.93</v>
      </c>
      <c r="N1515" s="12">
        <v>99</v>
      </c>
      <c r="O1515" s="13">
        <v>97.391249999999985</v>
      </c>
      <c r="P1515" s="17" t="s">
        <v>138</v>
      </c>
      <c r="Q1515" s="14" t="s">
        <v>13</v>
      </c>
      <c r="R1515" s="14" t="s">
        <v>15</v>
      </c>
      <c r="S1515" s="14" t="s">
        <v>119</v>
      </c>
      <c r="T1515" s="14" t="s">
        <v>143</v>
      </c>
    </row>
    <row r="1516" spans="1:20" x14ac:dyDescent="0.3">
      <c r="A1516" s="11">
        <v>44634.636111111111</v>
      </c>
      <c r="B1516" s="11"/>
      <c r="C1516" s="15">
        <v>44634</v>
      </c>
      <c r="D1516" s="16">
        <v>0.63611111111111118</v>
      </c>
      <c r="E1516" s="16"/>
      <c r="F1516" s="13">
        <v>108.155</v>
      </c>
      <c r="G1516" s="12">
        <v>100.35000000000001</v>
      </c>
      <c r="H1516" s="12">
        <v>102.58</v>
      </c>
      <c r="I1516" s="12">
        <v>115.96000000000001</v>
      </c>
      <c r="J1516" s="12">
        <v>105.925</v>
      </c>
      <c r="K1516" s="12">
        <v>109.27</v>
      </c>
      <c r="L1516" s="12">
        <v>113</v>
      </c>
      <c r="M1516" s="12">
        <v>110</v>
      </c>
      <c r="N1516" s="12">
        <v>108.155</v>
      </c>
      <c r="O1516" s="13">
        <v>108.155</v>
      </c>
      <c r="P1516" s="17" t="s">
        <v>138</v>
      </c>
      <c r="Q1516" s="14" t="s">
        <v>13</v>
      </c>
      <c r="R1516" s="14" t="s">
        <v>15</v>
      </c>
      <c r="S1516" s="14" t="s">
        <v>119</v>
      </c>
      <c r="T1516" s="14" t="s">
        <v>143</v>
      </c>
    </row>
    <row r="1517" spans="1:20" x14ac:dyDescent="0.3">
      <c r="A1517" s="11">
        <v>44634.636793981481</v>
      </c>
      <c r="B1517" s="11"/>
      <c r="C1517" s="15">
        <v>44634</v>
      </c>
      <c r="D1517" s="16">
        <v>0.63679398148148147</v>
      </c>
      <c r="E1517" s="16"/>
      <c r="F1517" s="13">
        <v>100.83437499999999</v>
      </c>
      <c r="G1517" s="12">
        <v>107</v>
      </c>
      <c r="H1517" s="12">
        <v>94.3</v>
      </c>
      <c r="I1517" s="12">
        <v>106.60000000000001</v>
      </c>
      <c r="J1517" s="12">
        <v>97.375</v>
      </c>
      <c r="K1517" s="12">
        <v>100.45</v>
      </c>
      <c r="L1517" s="12">
        <v>93.275000000000006</v>
      </c>
      <c r="M1517" s="12">
        <v>109.67500000000001</v>
      </c>
      <c r="N1517" s="12">
        <v>98</v>
      </c>
      <c r="O1517" s="13">
        <v>100.83437499999999</v>
      </c>
      <c r="P1517" s="17" t="s">
        <v>138</v>
      </c>
      <c r="Q1517" s="14" t="s">
        <v>13</v>
      </c>
      <c r="R1517" s="14" t="s">
        <v>15</v>
      </c>
      <c r="S1517" s="14" t="s">
        <v>119</v>
      </c>
      <c r="T1517" s="14" t="s">
        <v>143</v>
      </c>
    </row>
    <row r="1518" spans="1:20" x14ac:dyDescent="0.3">
      <c r="A1518" s="11">
        <v>44634.637488425928</v>
      </c>
      <c r="B1518" s="11"/>
      <c r="C1518" s="15">
        <v>44634</v>
      </c>
      <c r="D1518" s="16">
        <v>0.63748842592592592</v>
      </c>
      <c r="E1518" s="16"/>
      <c r="F1518" s="13">
        <v>100.83437499999999</v>
      </c>
      <c r="G1518" s="12">
        <v>106</v>
      </c>
      <c r="H1518" s="12">
        <v>94.3</v>
      </c>
      <c r="I1518" s="12">
        <v>106.60000000000001</v>
      </c>
      <c r="J1518" s="12">
        <v>97.375</v>
      </c>
      <c r="K1518" s="12">
        <v>100.45</v>
      </c>
      <c r="L1518" s="12">
        <v>93.275000000000006</v>
      </c>
      <c r="M1518" s="12">
        <v>109.67500000000001</v>
      </c>
      <c r="N1518" s="12">
        <v>99</v>
      </c>
      <c r="O1518" s="13">
        <v>100.83437499999999</v>
      </c>
      <c r="P1518" s="17" t="s">
        <v>138</v>
      </c>
      <c r="Q1518" s="14" t="s">
        <v>13</v>
      </c>
      <c r="R1518" s="14" t="s">
        <v>15</v>
      </c>
      <c r="S1518" s="14" t="s">
        <v>119</v>
      </c>
      <c r="T1518" s="14" t="s">
        <v>143</v>
      </c>
    </row>
    <row r="1519" spans="1:20" x14ac:dyDescent="0.3">
      <c r="A1519" s="11">
        <v>44634.638182870367</v>
      </c>
      <c r="B1519" s="11"/>
      <c r="C1519" s="15">
        <v>44634</v>
      </c>
      <c r="D1519" s="16">
        <v>0.63818287037037036</v>
      </c>
      <c r="E1519" s="16"/>
      <c r="F1519" s="13">
        <v>97.391249999999985</v>
      </c>
      <c r="G1519" s="12">
        <v>102</v>
      </c>
      <c r="H1519" s="12">
        <v>91.08</v>
      </c>
      <c r="I1519" s="12">
        <v>102.96000000000001</v>
      </c>
      <c r="J1519" s="12">
        <v>94.05</v>
      </c>
      <c r="K1519" s="12">
        <v>97.02</v>
      </c>
      <c r="L1519" s="12">
        <v>90.09</v>
      </c>
      <c r="M1519" s="12">
        <v>105.93</v>
      </c>
      <c r="N1519" s="12">
        <v>96</v>
      </c>
      <c r="O1519" s="13">
        <v>97.391249999999985</v>
      </c>
      <c r="P1519" s="17" t="s">
        <v>138</v>
      </c>
      <c r="Q1519" s="14" t="s">
        <v>13</v>
      </c>
      <c r="R1519" s="14" t="s">
        <v>15</v>
      </c>
      <c r="S1519" s="14" t="s">
        <v>119</v>
      </c>
      <c r="T1519" s="14" t="s">
        <v>143</v>
      </c>
    </row>
    <row r="1520" spans="1:20" x14ac:dyDescent="0.3">
      <c r="A1520" s="11">
        <v>44634.638877314814</v>
      </c>
      <c r="B1520" s="11"/>
      <c r="C1520" s="15">
        <v>44634</v>
      </c>
      <c r="D1520" s="16">
        <v>0.6388773148148148</v>
      </c>
      <c r="E1520" s="16"/>
      <c r="F1520" s="13">
        <v>96.407500000000013</v>
      </c>
      <c r="G1520" s="12">
        <v>102</v>
      </c>
      <c r="H1520" s="12">
        <v>90.160000000000011</v>
      </c>
      <c r="I1520" s="12">
        <v>101.92</v>
      </c>
      <c r="J1520" s="12">
        <v>93.1</v>
      </c>
      <c r="K1520" s="12">
        <v>96.039999999999992</v>
      </c>
      <c r="L1520" s="12">
        <v>89.18</v>
      </c>
      <c r="M1520" s="12">
        <v>104.86</v>
      </c>
      <c r="N1520" s="12">
        <v>94</v>
      </c>
      <c r="O1520" s="13">
        <v>96.407500000000013</v>
      </c>
      <c r="P1520" s="17" t="s">
        <v>138</v>
      </c>
      <c r="Q1520" s="14" t="s">
        <v>13</v>
      </c>
      <c r="R1520" s="14" t="s">
        <v>15</v>
      </c>
      <c r="S1520" s="14" t="s">
        <v>119</v>
      </c>
      <c r="T1520" s="14" t="s">
        <v>143</v>
      </c>
    </row>
    <row r="1521" spans="1:20" x14ac:dyDescent="0.3">
      <c r="A1521" s="11">
        <v>44634.63957175926</v>
      </c>
      <c r="B1521" s="11"/>
      <c r="C1521" s="15">
        <v>44634</v>
      </c>
      <c r="D1521" s="16">
        <v>0.63957175925925924</v>
      </c>
      <c r="E1521" s="16"/>
      <c r="F1521" s="13">
        <v>96.407500000000013</v>
      </c>
      <c r="G1521" s="12">
        <v>101</v>
      </c>
      <c r="H1521" s="12">
        <v>90.160000000000011</v>
      </c>
      <c r="I1521" s="12">
        <v>101.92</v>
      </c>
      <c r="J1521" s="12">
        <v>93.1</v>
      </c>
      <c r="K1521" s="12">
        <v>96.039999999999992</v>
      </c>
      <c r="L1521" s="12">
        <v>89.18</v>
      </c>
      <c r="M1521" s="12">
        <v>104.86</v>
      </c>
      <c r="N1521" s="12">
        <v>95</v>
      </c>
      <c r="O1521" s="13">
        <v>96.407500000000013</v>
      </c>
      <c r="P1521" s="17" t="s">
        <v>138</v>
      </c>
      <c r="Q1521" s="14" t="s">
        <v>13</v>
      </c>
      <c r="R1521" s="14" t="s">
        <v>15</v>
      </c>
      <c r="S1521" s="14" t="s">
        <v>119</v>
      </c>
      <c r="T1521" s="14" t="s">
        <v>143</v>
      </c>
    </row>
    <row r="1522" spans="1:20" x14ac:dyDescent="0.3">
      <c r="A1522" s="11">
        <v>44634.63958333333</v>
      </c>
      <c r="B1522" s="11"/>
      <c r="C1522" s="15">
        <v>44634</v>
      </c>
      <c r="D1522" s="16">
        <v>0.63958333333333328</v>
      </c>
      <c r="E1522" s="16"/>
      <c r="F1522" s="13">
        <v>97.346666666666664</v>
      </c>
      <c r="G1522" s="12">
        <v>89.399999999999991</v>
      </c>
      <c r="H1522" s="12">
        <v>80</v>
      </c>
      <c r="I1522" s="12">
        <v>103.30666666666667</v>
      </c>
      <c r="J1522" s="12">
        <v>94.36666666666666</v>
      </c>
      <c r="K1522" s="12">
        <v>97.346666666666664</v>
      </c>
      <c r="L1522" s="12">
        <v>111</v>
      </c>
      <c r="M1522" s="12">
        <v>107</v>
      </c>
      <c r="N1522" s="12">
        <v>96.353333333333325</v>
      </c>
      <c r="O1522" s="13">
        <v>97.346666666666664</v>
      </c>
      <c r="P1522" s="17" t="s">
        <v>138</v>
      </c>
      <c r="Q1522" s="14" t="s">
        <v>13</v>
      </c>
      <c r="R1522" s="14" t="s">
        <v>15</v>
      </c>
      <c r="S1522" s="14" t="s">
        <v>119</v>
      </c>
      <c r="T1522" s="14" t="s">
        <v>143</v>
      </c>
    </row>
    <row r="1523" spans="1:20" x14ac:dyDescent="0.3">
      <c r="A1523" s="11">
        <v>44634.63989583333</v>
      </c>
      <c r="B1523" s="11"/>
      <c r="C1523" s="15">
        <v>44634</v>
      </c>
      <c r="D1523" s="16">
        <v>0.63989583333333333</v>
      </c>
      <c r="E1523" s="16"/>
      <c r="F1523" s="13">
        <v>104.72624999999999</v>
      </c>
      <c r="G1523" s="12">
        <v>96.3</v>
      </c>
      <c r="H1523" s="12">
        <v>98.44</v>
      </c>
      <c r="I1523" s="12">
        <v>111.28</v>
      </c>
      <c r="J1523" s="12">
        <v>101.64999999999999</v>
      </c>
      <c r="K1523" s="12">
        <v>104.86</v>
      </c>
      <c r="L1523" s="12">
        <v>107</v>
      </c>
      <c r="M1523" s="12">
        <v>114.49000000000001</v>
      </c>
      <c r="N1523" s="12">
        <v>103.78999999999999</v>
      </c>
      <c r="O1523" s="13">
        <v>104.72624999999999</v>
      </c>
      <c r="P1523" s="17" t="s">
        <v>138</v>
      </c>
      <c r="Q1523" s="14" t="s">
        <v>13</v>
      </c>
      <c r="R1523" s="14" t="s">
        <v>15</v>
      </c>
      <c r="S1523" s="14" t="s">
        <v>119</v>
      </c>
      <c r="T1523" s="14" t="s">
        <v>143</v>
      </c>
    </row>
    <row r="1524" spans="1:20" x14ac:dyDescent="0.3">
      <c r="A1524" s="11">
        <v>44634.640266203707</v>
      </c>
      <c r="B1524" s="11"/>
      <c r="C1524" s="15">
        <v>44634</v>
      </c>
      <c r="D1524" s="16">
        <v>0.64026620370370368</v>
      </c>
      <c r="E1524" s="16"/>
      <c r="F1524" s="13">
        <v>95.915625000000006</v>
      </c>
      <c r="G1524" s="12">
        <v>98</v>
      </c>
      <c r="H1524" s="12">
        <v>89.7</v>
      </c>
      <c r="I1524" s="12">
        <v>101.4</v>
      </c>
      <c r="J1524" s="12">
        <v>92.625</v>
      </c>
      <c r="K1524" s="12">
        <v>95.55</v>
      </c>
      <c r="L1524" s="12">
        <v>88.725000000000009</v>
      </c>
      <c r="M1524" s="12">
        <v>104.325</v>
      </c>
      <c r="N1524" s="12">
        <v>97</v>
      </c>
      <c r="O1524" s="13">
        <v>95.915625000000006</v>
      </c>
      <c r="P1524" s="17" t="s">
        <v>138</v>
      </c>
      <c r="Q1524" s="14" t="s">
        <v>13</v>
      </c>
      <c r="R1524" s="14" t="s">
        <v>15</v>
      </c>
      <c r="S1524" s="14" t="s">
        <v>119</v>
      </c>
      <c r="T1524" s="14" t="s">
        <v>143</v>
      </c>
    </row>
    <row r="1525" spans="1:20" x14ac:dyDescent="0.3">
      <c r="A1525" s="11">
        <v>44634.640960648147</v>
      </c>
      <c r="B1525" s="11"/>
      <c r="C1525" s="15">
        <v>44634</v>
      </c>
      <c r="D1525" s="16">
        <v>0.64096064814814813</v>
      </c>
      <c r="E1525" s="16"/>
      <c r="F1525" s="13">
        <v>97.883125000000007</v>
      </c>
      <c r="G1525" s="12">
        <v>103</v>
      </c>
      <c r="H1525" s="12">
        <v>91.54</v>
      </c>
      <c r="I1525" s="12">
        <v>103.48</v>
      </c>
      <c r="J1525" s="12">
        <v>94.524999999999991</v>
      </c>
      <c r="K1525" s="12">
        <v>97.51</v>
      </c>
      <c r="L1525" s="12">
        <v>90.545000000000002</v>
      </c>
      <c r="M1525" s="12">
        <v>106.465</v>
      </c>
      <c r="N1525" s="12">
        <v>96</v>
      </c>
      <c r="O1525" s="13">
        <v>97.883125000000007</v>
      </c>
      <c r="P1525" s="17" t="s">
        <v>138</v>
      </c>
      <c r="Q1525" s="14" t="s">
        <v>13</v>
      </c>
      <c r="R1525" s="14" t="s">
        <v>15</v>
      </c>
      <c r="S1525" s="14" t="s">
        <v>119</v>
      </c>
      <c r="T1525" s="14" t="s">
        <v>143</v>
      </c>
    </row>
    <row r="1526" spans="1:20" x14ac:dyDescent="0.3">
      <c r="A1526" s="11">
        <v>44634.641655092593</v>
      </c>
      <c r="B1526" s="11"/>
      <c r="C1526" s="15">
        <v>44634</v>
      </c>
      <c r="D1526" s="16">
        <v>0.64165509259259257</v>
      </c>
      <c r="E1526" s="16"/>
      <c r="F1526" s="13">
        <v>96.899374999999992</v>
      </c>
      <c r="G1526" s="12">
        <v>105</v>
      </c>
      <c r="H1526" s="12">
        <v>90.62</v>
      </c>
      <c r="I1526" s="12">
        <v>102.44</v>
      </c>
      <c r="J1526" s="12">
        <v>93.574999999999989</v>
      </c>
      <c r="K1526" s="12">
        <v>96.53</v>
      </c>
      <c r="L1526" s="12">
        <v>89.635000000000005</v>
      </c>
      <c r="M1526" s="12">
        <v>105.39500000000001</v>
      </c>
      <c r="N1526" s="12">
        <v>92</v>
      </c>
      <c r="O1526" s="13">
        <v>96.899374999999992</v>
      </c>
      <c r="P1526" s="17" t="s">
        <v>138</v>
      </c>
      <c r="Q1526" s="14" t="s">
        <v>13</v>
      </c>
      <c r="R1526" s="14" t="s">
        <v>15</v>
      </c>
      <c r="S1526" s="14" t="s">
        <v>119</v>
      </c>
      <c r="T1526" s="14" t="s">
        <v>143</v>
      </c>
    </row>
    <row r="1527" spans="1:20" x14ac:dyDescent="0.3">
      <c r="A1527" s="11">
        <v>44634.64234953704</v>
      </c>
      <c r="B1527" s="11"/>
      <c r="C1527" s="15">
        <v>44634</v>
      </c>
      <c r="D1527" s="16">
        <v>0.64234953703703701</v>
      </c>
      <c r="E1527" s="16"/>
      <c r="F1527" s="13">
        <v>97.391249999999985</v>
      </c>
      <c r="G1527" s="12">
        <v>103</v>
      </c>
      <c r="H1527" s="12">
        <v>91.08</v>
      </c>
      <c r="I1527" s="12">
        <v>102.96000000000001</v>
      </c>
      <c r="J1527" s="12">
        <v>94.05</v>
      </c>
      <c r="K1527" s="12">
        <v>97.02</v>
      </c>
      <c r="L1527" s="12">
        <v>90.09</v>
      </c>
      <c r="M1527" s="12">
        <v>105.93</v>
      </c>
      <c r="N1527" s="12">
        <v>95</v>
      </c>
      <c r="O1527" s="13">
        <v>97.391249999999985</v>
      </c>
      <c r="P1527" s="17" t="s">
        <v>138</v>
      </c>
      <c r="Q1527" s="14" t="s">
        <v>13</v>
      </c>
      <c r="R1527" s="14" t="s">
        <v>15</v>
      </c>
      <c r="S1527" s="14" t="s">
        <v>119</v>
      </c>
      <c r="T1527" s="14" t="s">
        <v>143</v>
      </c>
    </row>
    <row r="1528" spans="1:20" x14ac:dyDescent="0.3">
      <c r="A1528" s="11">
        <v>44634.643043981479</v>
      </c>
      <c r="B1528" s="11"/>
      <c r="C1528" s="15">
        <v>44634</v>
      </c>
      <c r="D1528" s="16">
        <v>0.64304398148148145</v>
      </c>
      <c r="E1528" s="16"/>
      <c r="F1528" s="13">
        <v>98.866875000000007</v>
      </c>
      <c r="G1528" s="12">
        <v>105</v>
      </c>
      <c r="H1528" s="12">
        <v>92.460000000000008</v>
      </c>
      <c r="I1528" s="12">
        <v>104.52000000000001</v>
      </c>
      <c r="J1528" s="12">
        <v>95.474999999999994</v>
      </c>
      <c r="K1528" s="12">
        <v>98.49</v>
      </c>
      <c r="L1528" s="12">
        <v>91.454999999999998</v>
      </c>
      <c r="M1528" s="12">
        <v>107.53500000000001</v>
      </c>
      <c r="N1528" s="12">
        <v>96</v>
      </c>
      <c r="O1528" s="13">
        <v>98.866875000000007</v>
      </c>
      <c r="P1528" s="17" t="s">
        <v>138</v>
      </c>
      <c r="Q1528" s="14" t="s">
        <v>13</v>
      </c>
      <c r="R1528" s="14" t="s">
        <v>15</v>
      </c>
      <c r="S1528" s="14" t="s">
        <v>119</v>
      </c>
      <c r="T1528" s="14" t="s">
        <v>143</v>
      </c>
    </row>
    <row r="1529" spans="1:20" x14ac:dyDescent="0.3">
      <c r="A1529" s="11">
        <v>44634.643055555556</v>
      </c>
      <c r="B1529" s="11"/>
      <c r="C1529" s="15">
        <v>44634</v>
      </c>
      <c r="D1529" s="16">
        <v>0.6430555555555556</v>
      </c>
      <c r="E1529" s="16"/>
      <c r="F1529" s="13">
        <v>107.67</v>
      </c>
      <c r="G1529" s="12">
        <v>99.9</v>
      </c>
      <c r="H1529" s="12">
        <v>102.12</v>
      </c>
      <c r="I1529" s="12">
        <v>115.44</v>
      </c>
      <c r="J1529" s="12">
        <v>105.44999999999999</v>
      </c>
      <c r="K1529" s="12">
        <v>108.78</v>
      </c>
      <c r="L1529" s="12">
        <v>108</v>
      </c>
      <c r="M1529" s="12">
        <v>114</v>
      </c>
      <c r="N1529" s="12">
        <v>107.67</v>
      </c>
      <c r="O1529" s="13">
        <v>107.67</v>
      </c>
      <c r="P1529" s="17" t="s">
        <v>138</v>
      </c>
      <c r="Q1529" s="14" t="s">
        <v>13</v>
      </c>
      <c r="R1529" s="14" t="s">
        <v>15</v>
      </c>
      <c r="S1529" s="14" t="s">
        <v>119</v>
      </c>
      <c r="T1529" s="14" t="s">
        <v>143</v>
      </c>
    </row>
    <row r="1530" spans="1:20" x14ac:dyDescent="0.3">
      <c r="A1530" s="11">
        <v>44634.643113425926</v>
      </c>
      <c r="B1530" s="11"/>
      <c r="C1530" s="15">
        <v>44634</v>
      </c>
      <c r="D1530" s="16">
        <v>0.64311342592592591</v>
      </c>
      <c r="E1530" s="16"/>
      <c r="F1530" s="13">
        <v>85.042500000000004</v>
      </c>
      <c r="G1530" s="12">
        <v>78.3</v>
      </c>
      <c r="H1530" s="12">
        <v>87</v>
      </c>
      <c r="I1530" s="12">
        <v>90.48</v>
      </c>
      <c r="J1530" s="12">
        <v>82.649999999999991</v>
      </c>
      <c r="K1530" s="12">
        <v>85.26</v>
      </c>
      <c r="L1530" s="12">
        <v>79.17</v>
      </c>
      <c r="M1530" s="12">
        <v>93.09</v>
      </c>
      <c r="N1530" s="12">
        <v>84.39</v>
      </c>
      <c r="O1530" s="13">
        <v>85.042500000000004</v>
      </c>
      <c r="P1530" s="17" t="s">
        <v>138</v>
      </c>
      <c r="Q1530" s="14" t="s">
        <v>13</v>
      </c>
      <c r="R1530" s="14" t="s">
        <v>15</v>
      </c>
      <c r="S1530" s="14" t="s">
        <v>119</v>
      </c>
      <c r="T1530" s="14" t="s">
        <v>143</v>
      </c>
    </row>
    <row r="1531" spans="1:20" x14ac:dyDescent="0.3">
      <c r="A1531" s="11">
        <v>44634.643229166664</v>
      </c>
      <c r="B1531" s="11"/>
      <c r="C1531" s="15">
        <v>44634</v>
      </c>
      <c r="D1531" s="16">
        <v>0.64322916666666663</v>
      </c>
      <c r="E1531" s="16"/>
      <c r="F1531" s="13">
        <v>75.267499999999984</v>
      </c>
      <c r="G1531" s="12">
        <v>69.3</v>
      </c>
      <c r="H1531" s="12">
        <v>77</v>
      </c>
      <c r="I1531" s="12">
        <v>80.08</v>
      </c>
      <c r="J1531" s="12">
        <v>73.149999999999991</v>
      </c>
      <c r="K1531" s="12">
        <v>75.459999999999994</v>
      </c>
      <c r="L1531" s="12">
        <v>70.070000000000007</v>
      </c>
      <c r="M1531" s="12">
        <v>82.39</v>
      </c>
      <c r="N1531" s="12">
        <v>74.69</v>
      </c>
      <c r="O1531" s="13">
        <v>75.267499999999984</v>
      </c>
      <c r="P1531" s="17" t="s">
        <v>138</v>
      </c>
      <c r="Q1531" s="14" t="s">
        <v>13</v>
      </c>
      <c r="R1531" s="14" t="s">
        <v>15</v>
      </c>
      <c r="S1531" s="14" t="s">
        <v>119</v>
      </c>
      <c r="T1531" s="14" t="s">
        <v>143</v>
      </c>
    </row>
    <row r="1532" spans="1:20" x14ac:dyDescent="0.3">
      <c r="A1532" s="11">
        <v>44634.643738425926</v>
      </c>
      <c r="B1532" s="11"/>
      <c r="C1532" s="15">
        <v>44634</v>
      </c>
      <c r="D1532" s="16">
        <v>0.64373842592592589</v>
      </c>
      <c r="E1532" s="16"/>
      <c r="F1532" s="13">
        <v>93.456249999999997</v>
      </c>
      <c r="G1532" s="12">
        <v>97</v>
      </c>
      <c r="H1532" s="12">
        <v>87.4</v>
      </c>
      <c r="I1532" s="12">
        <v>98.8</v>
      </c>
      <c r="J1532" s="12">
        <v>90.25</v>
      </c>
      <c r="K1532" s="12">
        <v>93.1</v>
      </c>
      <c r="L1532" s="12">
        <v>86.45</v>
      </c>
      <c r="M1532" s="12">
        <v>101.65</v>
      </c>
      <c r="N1532" s="12">
        <v>93</v>
      </c>
      <c r="O1532" s="13">
        <v>93.456249999999997</v>
      </c>
      <c r="P1532" s="17" t="s">
        <v>138</v>
      </c>
      <c r="Q1532" s="14" t="s">
        <v>13</v>
      </c>
      <c r="R1532" s="14" t="s">
        <v>15</v>
      </c>
      <c r="S1532" s="14" t="s">
        <v>119</v>
      </c>
      <c r="T1532" s="14" t="s">
        <v>143</v>
      </c>
    </row>
    <row r="1533" spans="1:20" x14ac:dyDescent="0.3">
      <c r="A1533" s="11">
        <v>44634.644432870373</v>
      </c>
      <c r="B1533" s="11"/>
      <c r="C1533" s="15">
        <v>44634</v>
      </c>
      <c r="D1533" s="16">
        <v>0.64443287037037034</v>
      </c>
      <c r="E1533" s="16"/>
      <c r="F1533" s="13">
        <v>93.456249999999997</v>
      </c>
      <c r="G1533" s="12">
        <v>99</v>
      </c>
      <c r="H1533" s="12">
        <v>87.4</v>
      </c>
      <c r="I1533" s="12">
        <v>98.8</v>
      </c>
      <c r="J1533" s="12">
        <v>90.25</v>
      </c>
      <c r="K1533" s="12">
        <v>93.1</v>
      </c>
      <c r="L1533" s="12">
        <v>86.45</v>
      </c>
      <c r="M1533" s="12">
        <v>101.65</v>
      </c>
      <c r="N1533" s="12">
        <v>91</v>
      </c>
      <c r="O1533" s="13">
        <v>93.456249999999997</v>
      </c>
      <c r="P1533" s="17" t="s">
        <v>138</v>
      </c>
      <c r="Q1533" s="14" t="s">
        <v>13</v>
      </c>
      <c r="R1533" s="14" t="s">
        <v>15</v>
      </c>
      <c r="S1533" s="14" t="s">
        <v>119</v>
      </c>
      <c r="T1533" s="14" t="s">
        <v>143</v>
      </c>
    </row>
    <row r="1534" spans="1:20" x14ac:dyDescent="0.3">
      <c r="A1534" s="11">
        <v>44634.645775462966</v>
      </c>
      <c r="B1534" s="11"/>
      <c r="C1534" s="15">
        <v>44634</v>
      </c>
      <c r="D1534" s="16">
        <v>0.64577546296296295</v>
      </c>
      <c r="E1534" s="16"/>
      <c r="F1534" s="13">
        <v>107.80000000000001</v>
      </c>
      <c r="G1534" s="12">
        <v>110</v>
      </c>
      <c r="H1534" s="12">
        <v>101.2</v>
      </c>
      <c r="I1534" s="12">
        <v>114.4</v>
      </c>
      <c r="J1534" s="12">
        <v>104.5</v>
      </c>
      <c r="K1534" s="12">
        <v>107.8</v>
      </c>
      <c r="L1534" s="12">
        <v>100.10000000000001</v>
      </c>
      <c r="M1534" s="12">
        <v>117.7</v>
      </c>
      <c r="N1534" s="12">
        <v>106.7</v>
      </c>
      <c r="O1534" s="13">
        <v>107.80000000000001</v>
      </c>
      <c r="P1534" s="17" t="s">
        <v>138</v>
      </c>
      <c r="Q1534" s="14" t="s">
        <v>13</v>
      </c>
      <c r="R1534" s="14" t="s">
        <v>15</v>
      </c>
      <c r="S1534" s="14" t="s">
        <v>119</v>
      </c>
      <c r="T1534" s="14" t="s">
        <v>143</v>
      </c>
    </row>
    <row r="1535" spans="1:20" x14ac:dyDescent="0.3">
      <c r="A1535" s="11">
        <v>44634.645821759259</v>
      </c>
      <c r="B1535" s="11"/>
      <c r="C1535" s="15">
        <v>44634</v>
      </c>
      <c r="D1535" s="16">
        <v>0.64582175925925933</v>
      </c>
      <c r="E1535" s="16"/>
      <c r="F1535" s="13">
        <v>100.3425</v>
      </c>
      <c r="G1535" s="12">
        <v>107</v>
      </c>
      <c r="H1535" s="12">
        <v>93.84</v>
      </c>
      <c r="I1535" s="12">
        <v>106.08</v>
      </c>
      <c r="J1535" s="12">
        <v>96.899999999999991</v>
      </c>
      <c r="K1535" s="12">
        <v>99.96</v>
      </c>
      <c r="L1535" s="12">
        <v>92.820000000000007</v>
      </c>
      <c r="M1535" s="12">
        <v>109.14</v>
      </c>
      <c r="N1535" s="12">
        <v>97</v>
      </c>
      <c r="O1535" s="13">
        <v>100.3425</v>
      </c>
      <c r="P1535" s="17" t="s">
        <v>138</v>
      </c>
      <c r="Q1535" s="14" t="s">
        <v>13</v>
      </c>
      <c r="R1535" s="14" t="s">
        <v>15</v>
      </c>
      <c r="S1535" s="14" t="s">
        <v>119</v>
      </c>
      <c r="T1535" s="14" t="s">
        <v>143</v>
      </c>
    </row>
    <row r="1536" spans="1:20" x14ac:dyDescent="0.3">
      <c r="A1536" s="11">
        <v>44634.646516203706</v>
      </c>
      <c r="B1536" s="11"/>
      <c r="C1536" s="15">
        <v>44634</v>
      </c>
      <c r="D1536" s="16">
        <v>0.64651620370370366</v>
      </c>
      <c r="E1536" s="16"/>
      <c r="F1536" s="13">
        <v>101.81812499999999</v>
      </c>
      <c r="G1536" s="12">
        <v>110</v>
      </c>
      <c r="H1536" s="12">
        <v>95.22</v>
      </c>
      <c r="I1536" s="12">
        <v>107.64</v>
      </c>
      <c r="J1536" s="12">
        <v>98.324999999999989</v>
      </c>
      <c r="K1536" s="12">
        <v>101.42999999999999</v>
      </c>
      <c r="L1536" s="12">
        <v>94.185000000000002</v>
      </c>
      <c r="M1536" s="12">
        <v>110.745</v>
      </c>
      <c r="N1536" s="12">
        <v>97</v>
      </c>
      <c r="O1536" s="13">
        <v>101.81812499999999</v>
      </c>
      <c r="P1536" s="17" t="s">
        <v>138</v>
      </c>
      <c r="Q1536" s="14" t="s">
        <v>13</v>
      </c>
      <c r="R1536" s="14" t="s">
        <v>15</v>
      </c>
      <c r="S1536" s="14" t="s">
        <v>119</v>
      </c>
      <c r="T1536" s="14" t="s">
        <v>143</v>
      </c>
    </row>
    <row r="1537" spans="1:20" x14ac:dyDescent="0.3">
      <c r="A1537" s="11">
        <v>44634.646527777775</v>
      </c>
      <c r="B1537" s="11"/>
      <c r="C1537" s="15">
        <v>44634</v>
      </c>
      <c r="D1537" s="16">
        <v>0.64652777777777781</v>
      </c>
      <c r="E1537" s="16"/>
      <c r="F1537" s="13">
        <v>81.965000000000003</v>
      </c>
      <c r="G1537" s="12">
        <v>76.05</v>
      </c>
      <c r="H1537" s="12">
        <v>77.740000000000009</v>
      </c>
      <c r="I1537" s="12">
        <v>87.88000000000001</v>
      </c>
      <c r="J1537" s="12">
        <v>80.274999999999991</v>
      </c>
      <c r="K1537" s="12">
        <v>82.81</v>
      </c>
      <c r="L1537" s="12">
        <v>91</v>
      </c>
      <c r="M1537" s="12">
        <v>78</v>
      </c>
      <c r="N1537" s="12">
        <v>81.965000000000003</v>
      </c>
      <c r="O1537" s="13">
        <v>81.965000000000003</v>
      </c>
      <c r="P1537" s="17" t="s">
        <v>138</v>
      </c>
      <c r="Q1537" s="14" t="s">
        <v>13</v>
      </c>
      <c r="R1537" s="14" t="s">
        <v>15</v>
      </c>
      <c r="S1537" s="14" t="s">
        <v>119</v>
      </c>
      <c r="T1537" s="14" t="s">
        <v>143</v>
      </c>
    </row>
    <row r="1538" spans="1:20" x14ac:dyDescent="0.3">
      <c r="A1538" s="11">
        <v>44634.646678240744</v>
      </c>
      <c r="B1538" s="11"/>
      <c r="C1538" s="15">
        <v>44634</v>
      </c>
      <c r="D1538" s="16">
        <v>0.64667824074074076</v>
      </c>
      <c r="E1538" s="16"/>
      <c r="F1538" s="13">
        <v>79.278750000000002</v>
      </c>
      <c r="G1538" s="12">
        <v>72.900000000000006</v>
      </c>
      <c r="H1538" s="12">
        <v>74.52000000000001</v>
      </c>
      <c r="I1538" s="12">
        <v>84.240000000000009</v>
      </c>
      <c r="J1538" s="12">
        <v>76.95</v>
      </c>
      <c r="K1538" s="12">
        <v>79.38</v>
      </c>
      <c r="L1538" s="12">
        <v>81</v>
      </c>
      <c r="M1538" s="12">
        <v>86.67</v>
      </c>
      <c r="N1538" s="12">
        <v>78.569999999999993</v>
      </c>
      <c r="O1538" s="13">
        <v>79.278750000000002</v>
      </c>
      <c r="P1538" s="17" t="s">
        <v>138</v>
      </c>
      <c r="Q1538" s="14" t="s">
        <v>13</v>
      </c>
      <c r="R1538" s="14" t="s">
        <v>15</v>
      </c>
      <c r="S1538" s="14" t="s">
        <v>119</v>
      </c>
      <c r="T1538" s="14" t="s">
        <v>143</v>
      </c>
    </row>
    <row r="1539" spans="1:20" x14ac:dyDescent="0.3">
      <c r="A1539" s="11">
        <v>44634.647210648145</v>
      </c>
      <c r="B1539" s="11"/>
      <c r="C1539" s="15">
        <v>44634</v>
      </c>
      <c r="D1539" s="16">
        <v>0.64721064814814822</v>
      </c>
      <c r="E1539" s="16"/>
      <c r="F1539" s="13">
        <v>94.931875000000005</v>
      </c>
      <c r="G1539" s="12">
        <v>100</v>
      </c>
      <c r="H1539" s="12">
        <v>88.78</v>
      </c>
      <c r="I1539" s="12">
        <v>100.36</v>
      </c>
      <c r="J1539" s="12">
        <v>91.674999999999997</v>
      </c>
      <c r="K1539" s="12">
        <v>94.57</v>
      </c>
      <c r="L1539" s="12">
        <v>87.814999999999998</v>
      </c>
      <c r="M1539" s="12">
        <v>103.25500000000001</v>
      </c>
      <c r="N1539" s="12">
        <v>93</v>
      </c>
      <c r="O1539" s="13">
        <v>94.931875000000005</v>
      </c>
      <c r="P1539" s="17" t="s">
        <v>138</v>
      </c>
      <c r="Q1539" s="14" t="s">
        <v>13</v>
      </c>
      <c r="R1539" s="14" t="s">
        <v>15</v>
      </c>
      <c r="S1539" s="14" t="s">
        <v>119</v>
      </c>
      <c r="T1539" s="14" t="s">
        <v>143</v>
      </c>
    </row>
    <row r="1540" spans="1:20" x14ac:dyDescent="0.3">
      <c r="A1540" s="11">
        <v>44634.647604166668</v>
      </c>
      <c r="B1540" s="11"/>
      <c r="C1540" s="15">
        <v>44634</v>
      </c>
      <c r="D1540" s="16">
        <v>0.64760416666666665</v>
      </c>
      <c r="E1540" s="16"/>
      <c r="F1540" s="13">
        <v>88.383750000000006</v>
      </c>
      <c r="G1540" s="12">
        <v>81.900000000000006</v>
      </c>
      <c r="H1540" s="12">
        <v>83.72</v>
      </c>
      <c r="I1540" s="12">
        <v>94.64</v>
      </c>
      <c r="J1540" s="12">
        <v>86.45</v>
      </c>
      <c r="K1540" s="12">
        <v>89.179999999999993</v>
      </c>
      <c r="L1540" s="12">
        <v>82.81</v>
      </c>
      <c r="M1540" s="12">
        <v>97.37</v>
      </c>
      <c r="N1540" s="12">
        <v>91</v>
      </c>
      <c r="O1540" s="13">
        <v>88.383750000000006</v>
      </c>
      <c r="P1540" s="17" t="s">
        <v>138</v>
      </c>
      <c r="Q1540" s="14" t="s">
        <v>13</v>
      </c>
      <c r="R1540" s="14" t="s">
        <v>15</v>
      </c>
      <c r="S1540" s="14" t="s">
        <v>119</v>
      </c>
      <c r="T1540" s="14" t="s">
        <v>143</v>
      </c>
    </row>
    <row r="1541" spans="1:20" x14ac:dyDescent="0.3">
      <c r="A1541" s="11">
        <v>44634.647905092592</v>
      </c>
      <c r="B1541" s="11"/>
      <c r="C1541" s="15">
        <v>44634</v>
      </c>
      <c r="D1541" s="16">
        <v>0.64790509259259255</v>
      </c>
      <c r="E1541" s="16"/>
      <c r="F1541" s="13">
        <v>94.931875000000005</v>
      </c>
      <c r="G1541" s="12">
        <v>100</v>
      </c>
      <c r="H1541" s="12">
        <v>88.78</v>
      </c>
      <c r="I1541" s="12">
        <v>100.36</v>
      </c>
      <c r="J1541" s="12">
        <v>91.674999999999997</v>
      </c>
      <c r="K1541" s="12">
        <v>94.57</v>
      </c>
      <c r="L1541" s="12">
        <v>87.814999999999998</v>
      </c>
      <c r="M1541" s="12">
        <v>103.25500000000001</v>
      </c>
      <c r="N1541" s="12">
        <v>93</v>
      </c>
      <c r="O1541" s="13">
        <v>94.931875000000005</v>
      </c>
      <c r="P1541" s="17" t="s">
        <v>138</v>
      </c>
      <c r="Q1541" s="14" t="s">
        <v>13</v>
      </c>
      <c r="R1541" s="14" t="s">
        <v>15</v>
      </c>
      <c r="S1541" s="14" t="s">
        <v>119</v>
      </c>
      <c r="T1541" s="14" t="s">
        <v>143</v>
      </c>
    </row>
    <row r="1542" spans="1:20" x14ac:dyDescent="0.3">
      <c r="A1542" s="11">
        <v>44634.648599537039</v>
      </c>
      <c r="B1542" s="11"/>
      <c r="C1542" s="15">
        <v>44634</v>
      </c>
      <c r="D1542" s="16">
        <v>0.6485995370370371</v>
      </c>
      <c r="E1542" s="16"/>
      <c r="F1542" s="13">
        <v>97.883125000000007</v>
      </c>
      <c r="G1542" s="12">
        <v>102</v>
      </c>
      <c r="H1542" s="12">
        <v>91.54</v>
      </c>
      <c r="I1542" s="12">
        <v>103.48</v>
      </c>
      <c r="J1542" s="12">
        <v>94.524999999999991</v>
      </c>
      <c r="K1542" s="12">
        <v>97.51</v>
      </c>
      <c r="L1542" s="12">
        <v>90.545000000000002</v>
      </c>
      <c r="M1542" s="12">
        <v>106.465</v>
      </c>
      <c r="N1542" s="12">
        <v>97</v>
      </c>
      <c r="O1542" s="13">
        <v>97.883125000000007</v>
      </c>
      <c r="P1542" s="17" t="s">
        <v>138</v>
      </c>
      <c r="Q1542" s="14" t="s">
        <v>13</v>
      </c>
      <c r="R1542" s="14" t="s">
        <v>15</v>
      </c>
      <c r="S1542" s="14" t="s">
        <v>119</v>
      </c>
      <c r="T1542" s="14" t="s">
        <v>143</v>
      </c>
    </row>
    <row r="1543" spans="1:20" x14ac:dyDescent="0.3">
      <c r="A1543" s="11">
        <v>44634.649293981478</v>
      </c>
      <c r="B1543" s="11"/>
      <c r="C1543" s="15">
        <v>44634</v>
      </c>
      <c r="D1543" s="16">
        <v>0.64929398148148143</v>
      </c>
      <c r="E1543" s="16"/>
      <c r="F1543" s="13">
        <v>94.931875000000005</v>
      </c>
      <c r="G1543" s="12">
        <v>101</v>
      </c>
      <c r="H1543" s="12">
        <v>88.78</v>
      </c>
      <c r="I1543" s="12">
        <v>100.36</v>
      </c>
      <c r="J1543" s="12">
        <v>91.674999999999997</v>
      </c>
      <c r="K1543" s="12">
        <v>94.57</v>
      </c>
      <c r="L1543" s="12">
        <v>87.814999999999998</v>
      </c>
      <c r="M1543" s="12">
        <v>103.25500000000001</v>
      </c>
      <c r="N1543" s="12">
        <v>92</v>
      </c>
      <c r="O1543" s="13">
        <v>94.931875000000005</v>
      </c>
      <c r="P1543" s="17" t="s">
        <v>138</v>
      </c>
      <c r="Q1543" s="14" t="s">
        <v>13</v>
      </c>
      <c r="R1543" s="14" t="s">
        <v>15</v>
      </c>
      <c r="S1543" s="14" t="s">
        <v>119</v>
      </c>
      <c r="T1543" s="14" t="s">
        <v>143</v>
      </c>
    </row>
    <row r="1544" spans="1:20" x14ac:dyDescent="0.3">
      <c r="A1544" s="11">
        <v>44634.649363425924</v>
      </c>
      <c r="B1544" s="11"/>
      <c r="C1544" s="15">
        <v>44634</v>
      </c>
      <c r="D1544" s="16">
        <v>0.64936342592592589</v>
      </c>
      <c r="E1544" s="16"/>
      <c r="F1544" s="13">
        <v>82.110000000000014</v>
      </c>
      <c r="G1544" s="12">
        <v>75.600000000000009</v>
      </c>
      <c r="H1544" s="12">
        <v>84</v>
      </c>
      <c r="I1544" s="12">
        <v>87.36</v>
      </c>
      <c r="J1544" s="12">
        <v>79.8</v>
      </c>
      <c r="K1544" s="12">
        <v>82.32</v>
      </c>
      <c r="L1544" s="12">
        <v>76.44</v>
      </c>
      <c r="M1544" s="12">
        <v>89.88000000000001</v>
      </c>
      <c r="N1544" s="12">
        <v>81.48</v>
      </c>
      <c r="O1544" s="13">
        <v>82.110000000000014</v>
      </c>
      <c r="P1544" s="17" t="s">
        <v>138</v>
      </c>
      <c r="Q1544" s="14" t="s">
        <v>13</v>
      </c>
      <c r="R1544" s="14" t="s">
        <v>15</v>
      </c>
      <c r="S1544" s="14" t="s">
        <v>119</v>
      </c>
      <c r="T1544" s="14" t="s">
        <v>143</v>
      </c>
    </row>
    <row r="1545" spans="1:20" x14ac:dyDescent="0.3">
      <c r="A1545" s="11">
        <v>44634.649768518517</v>
      </c>
      <c r="B1545" s="11"/>
      <c r="C1545" s="15">
        <v>44634</v>
      </c>
      <c r="D1545" s="16">
        <v>0.64976851851851858</v>
      </c>
      <c r="E1545" s="16"/>
      <c r="F1545" s="13">
        <v>92.268749999999997</v>
      </c>
      <c r="G1545" s="12">
        <v>85.5</v>
      </c>
      <c r="H1545" s="12">
        <v>87.4</v>
      </c>
      <c r="I1545" s="12">
        <v>98.8</v>
      </c>
      <c r="J1545" s="12">
        <v>90.25</v>
      </c>
      <c r="K1545" s="12">
        <v>93.1</v>
      </c>
      <c r="L1545" s="12">
        <v>86.45</v>
      </c>
      <c r="M1545" s="12">
        <v>101.65</v>
      </c>
      <c r="N1545" s="12">
        <v>95</v>
      </c>
      <c r="O1545" s="13">
        <v>92.268749999999997</v>
      </c>
      <c r="P1545" s="17" t="s">
        <v>138</v>
      </c>
      <c r="Q1545" s="14" t="s">
        <v>13</v>
      </c>
      <c r="R1545" s="14" t="s">
        <v>15</v>
      </c>
      <c r="S1545" s="14" t="s">
        <v>119</v>
      </c>
      <c r="T1545" s="14" t="s">
        <v>143</v>
      </c>
    </row>
    <row r="1546" spans="1:20" x14ac:dyDescent="0.3">
      <c r="A1546" s="11">
        <v>44634.649988425925</v>
      </c>
      <c r="B1546" s="11"/>
      <c r="C1546" s="15">
        <v>44634</v>
      </c>
      <c r="D1546" s="16">
        <v>0.64998842592592598</v>
      </c>
      <c r="E1546" s="16"/>
      <c r="F1546" s="13">
        <v>99.358750000000015</v>
      </c>
      <c r="G1546" s="12">
        <v>106</v>
      </c>
      <c r="H1546" s="12">
        <v>92.92</v>
      </c>
      <c r="I1546" s="12">
        <v>105.04</v>
      </c>
      <c r="J1546" s="12">
        <v>95.949999999999989</v>
      </c>
      <c r="K1546" s="12">
        <v>98.98</v>
      </c>
      <c r="L1546" s="12">
        <v>91.91</v>
      </c>
      <c r="M1546" s="12">
        <v>108.07000000000001</v>
      </c>
      <c r="N1546" s="12">
        <v>96</v>
      </c>
      <c r="O1546" s="13">
        <v>99.358750000000015</v>
      </c>
      <c r="P1546" s="17" t="s">
        <v>138</v>
      </c>
      <c r="Q1546" s="14" t="s">
        <v>13</v>
      </c>
      <c r="R1546" s="14" t="s">
        <v>15</v>
      </c>
      <c r="S1546" s="14" t="s">
        <v>119</v>
      </c>
      <c r="T1546" s="14" t="s">
        <v>143</v>
      </c>
    </row>
    <row r="1547" spans="1:20" x14ac:dyDescent="0.3">
      <c r="A1547" s="11">
        <v>44634.65</v>
      </c>
      <c r="B1547" s="11"/>
      <c r="C1547" s="15">
        <v>44634</v>
      </c>
      <c r="D1547" s="16">
        <v>0.65</v>
      </c>
      <c r="E1547" s="16"/>
      <c r="F1547" s="13">
        <v>98.455000000000013</v>
      </c>
      <c r="G1547" s="12">
        <v>91.350000000000009</v>
      </c>
      <c r="H1547" s="12">
        <v>93.38000000000001</v>
      </c>
      <c r="I1547" s="12">
        <v>105.56</v>
      </c>
      <c r="J1547" s="12">
        <v>96.424999999999997</v>
      </c>
      <c r="K1547" s="12">
        <v>99.47</v>
      </c>
      <c r="L1547" s="12">
        <v>98</v>
      </c>
      <c r="M1547" s="12">
        <v>105</v>
      </c>
      <c r="N1547" s="12">
        <v>98.454999999999998</v>
      </c>
      <c r="O1547" s="13">
        <v>98.455000000000013</v>
      </c>
      <c r="P1547" s="17" t="s">
        <v>138</v>
      </c>
      <c r="Q1547" s="14" t="s">
        <v>13</v>
      </c>
      <c r="R1547" s="14" t="s">
        <v>15</v>
      </c>
      <c r="S1547" s="14" t="s">
        <v>119</v>
      </c>
      <c r="T1547" s="14" t="s">
        <v>143</v>
      </c>
    </row>
    <row r="1548" spans="1:20" x14ac:dyDescent="0.3">
      <c r="A1548" s="11">
        <v>44634.650011574071</v>
      </c>
      <c r="B1548" s="11"/>
      <c r="C1548" s="15">
        <v>44634</v>
      </c>
      <c r="D1548" s="16">
        <v>0.65001157407407406</v>
      </c>
      <c r="E1548" s="16"/>
      <c r="F1548" s="13">
        <v>88.383750000000006</v>
      </c>
      <c r="G1548" s="12">
        <v>81.900000000000006</v>
      </c>
      <c r="H1548" s="12">
        <v>83.72</v>
      </c>
      <c r="I1548" s="12">
        <v>94.64</v>
      </c>
      <c r="J1548" s="12">
        <v>86.45</v>
      </c>
      <c r="K1548" s="12">
        <v>89.179999999999993</v>
      </c>
      <c r="L1548" s="12">
        <v>82.81</v>
      </c>
      <c r="M1548" s="12">
        <v>97.37</v>
      </c>
      <c r="N1548" s="12">
        <v>91</v>
      </c>
      <c r="O1548" s="13">
        <v>88.383750000000006</v>
      </c>
      <c r="P1548" s="17" t="s">
        <v>138</v>
      </c>
      <c r="Q1548" s="14" t="s">
        <v>13</v>
      </c>
      <c r="R1548" s="14" t="s">
        <v>15</v>
      </c>
      <c r="S1548" s="14" t="s">
        <v>119</v>
      </c>
      <c r="T1548" s="14" t="s">
        <v>143</v>
      </c>
    </row>
    <row r="1549" spans="1:20" x14ac:dyDescent="0.3">
      <c r="A1549" s="11">
        <v>44634.650567129633</v>
      </c>
      <c r="B1549" s="11"/>
      <c r="C1549" s="15">
        <v>44634</v>
      </c>
      <c r="D1549" s="16">
        <v>0.6505671296296297</v>
      </c>
      <c r="E1549" s="16"/>
      <c r="F1549" s="13">
        <v>91.297500000000014</v>
      </c>
      <c r="G1549" s="12">
        <v>84.600000000000009</v>
      </c>
      <c r="H1549" s="12">
        <v>86.48</v>
      </c>
      <c r="I1549" s="12">
        <v>97.76</v>
      </c>
      <c r="J1549" s="12">
        <v>89.3</v>
      </c>
      <c r="K1549" s="12">
        <v>92.12</v>
      </c>
      <c r="L1549" s="12">
        <v>85.54</v>
      </c>
      <c r="M1549" s="12">
        <v>100.58000000000001</v>
      </c>
      <c r="N1549" s="12">
        <v>94</v>
      </c>
      <c r="O1549" s="13">
        <v>91.297500000000014</v>
      </c>
      <c r="P1549" s="17" t="s">
        <v>138</v>
      </c>
      <c r="Q1549" s="14" t="s">
        <v>13</v>
      </c>
      <c r="R1549" s="14" t="s">
        <v>15</v>
      </c>
      <c r="S1549" s="14" t="s">
        <v>119</v>
      </c>
      <c r="T1549" s="14" t="s">
        <v>143</v>
      </c>
    </row>
    <row r="1550" spans="1:20" x14ac:dyDescent="0.3">
      <c r="A1550" s="11">
        <v>44634.650682870371</v>
      </c>
      <c r="B1550" s="11"/>
      <c r="C1550" s="15">
        <v>44634</v>
      </c>
      <c r="D1550" s="16">
        <v>0.65068287037037031</v>
      </c>
      <c r="E1550" s="16"/>
      <c r="F1550" s="13">
        <v>99.358750000000015</v>
      </c>
      <c r="G1550" s="12">
        <v>108</v>
      </c>
      <c r="H1550" s="12">
        <v>92.92</v>
      </c>
      <c r="I1550" s="12">
        <v>105.04</v>
      </c>
      <c r="J1550" s="12">
        <v>95.949999999999989</v>
      </c>
      <c r="K1550" s="12">
        <v>98.98</v>
      </c>
      <c r="L1550" s="12">
        <v>91.91</v>
      </c>
      <c r="M1550" s="12">
        <v>108.07000000000001</v>
      </c>
      <c r="N1550" s="12">
        <v>94</v>
      </c>
      <c r="O1550" s="13">
        <v>99.358750000000015</v>
      </c>
      <c r="P1550" s="17" t="s">
        <v>138</v>
      </c>
      <c r="Q1550" s="14" t="s">
        <v>13</v>
      </c>
      <c r="R1550" s="14" t="s">
        <v>15</v>
      </c>
      <c r="S1550" s="14" t="s">
        <v>119</v>
      </c>
      <c r="T1550" s="14" t="s">
        <v>143</v>
      </c>
    </row>
    <row r="1551" spans="1:20" x14ac:dyDescent="0.3">
      <c r="A1551" s="11">
        <v>44634.651377314818</v>
      </c>
      <c r="B1551" s="11"/>
      <c r="C1551" s="15">
        <v>44634</v>
      </c>
      <c r="D1551" s="16">
        <v>0.65137731481481487</v>
      </c>
      <c r="E1551" s="16"/>
      <c r="F1551" s="13">
        <v>96.407500000000013</v>
      </c>
      <c r="G1551" s="12">
        <v>104</v>
      </c>
      <c r="H1551" s="12">
        <v>90.160000000000011</v>
      </c>
      <c r="I1551" s="12">
        <v>101.92</v>
      </c>
      <c r="J1551" s="12">
        <v>93.1</v>
      </c>
      <c r="K1551" s="12">
        <v>96.039999999999992</v>
      </c>
      <c r="L1551" s="12">
        <v>89.18</v>
      </c>
      <c r="M1551" s="12">
        <v>104.86</v>
      </c>
      <c r="N1551" s="12">
        <v>92</v>
      </c>
      <c r="O1551" s="13">
        <v>96.407500000000013</v>
      </c>
      <c r="P1551" s="17" t="s">
        <v>138</v>
      </c>
      <c r="Q1551" s="14" t="s">
        <v>13</v>
      </c>
      <c r="R1551" s="14" t="s">
        <v>15</v>
      </c>
      <c r="S1551" s="14" t="s">
        <v>119</v>
      </c>
      <c r="T1551" s="14" t="s">
        <v>143</v>
      </c>
    </row>
    <row r="1552" spans="1:20" x14ac:dyDescent="0.3">
      <c r="A1552" s="11">
        <v>44634.651701388888</v>
      </c>
      <c r="B1552" s="11"/>
      <c r="C1552" s="15">
        <v>44634</v>
      </c>
      <c r="D1552" s="16">
        <v>0.65170138888888884</v>
      </c>
      <c r="E1552" s="16"/>
      <c r="F1552" s="13">
        <v>92.268749999999997</v>
      </c>
      <c r="G1552" s="12">
        <v>85.5</v>
      </c>
      <c r="H1552" s="12">
        <v>87.4</v>
      </c>
      <c r="I1552" s="12">
        <v>98.8</v>
      </c>
      <c r="J1552" s="12">
        <v>90.25</v>
      </c>
      <c r="K1552" s="12">
        <v>93.1</v>
      </c>
      <c r="L1552" s="12">
        <v>86.45</v>
      </c>
      <c r="M1552" s="12">
        <v>101.65</v>
      </c>
      <c r="N1552" s="12">
        <v>95</v>
      </c>
      <c r="O1552" s="13">
        <v>92.268749999999997</v>
      </c>
      <c r="P1552" s="17" t="s">
        <v>138</v>
      </c>
      <c r="Q1552" s="14" t="s">
        <v>13</v>
      </c>
      <c r="R1552" s="14" t="s">
        <v>15</v>
      </c>
      <c r="S1552" s="14" t="s">
        <v>119</v>
      </c>
      <c r="T1552" s="14" t="s">
        <v>143</v>
      </c>
    </row>
    <row r="1553" spans="1:20" x14ac:dyDescent="0.3">
      <c r="A1553" s="11">
        <v>44634.652071759258</v>
      </c>
      <c r="B1553" s="11"/>
      <c r="C1553" s="15">
        <v>44634</v>
      </c>
      <c r="D1553" s="16">
        <v>0.6520717592592592</v>
      </c>
      <c r="E1553" s="16"/>
      <c r="F1553" s="13">
        <v>94.44</v>
      </c>
      <c r="G1553" s="12">
        <v>99</v>
      </c>
      <c r="H1553" s="12">
        <v>88.320000000000007</v>
      </c>
      <c r="I1553" s="12">
        <v>99.84</v>
      </c>
      <c r="J1553" s="12">
        <v>91.199999999999989</v>
      </c>
      <c r="K1553" s="12">
        <v>94.08</v>
      </c>
      <c r="L1553" s="12">
        <v>87.36</v>
      </c>
      <c r="M1553" s="12">
        <v>102.72</v>
      </c>
      <c r="N1553" s="12">
        <v>93</v>
      </c>
      <c r="O1553" s="13">
        <v>94.44</v>
      </c>
      <c r="P1553" s="17" t="s">
        <v>138</v>
      </c>
      <c r="Q1553" s="14" t="s">
        <v>13</v>
      </c>
      <c r="R1553" s="14" t="s">
        <v>15</v>
      </c>
      <c r="S1553" s="14" t="s">
        <v>119</v>
      </c>
      <c r="T1553" s="14" t="s">
        <v>143</v>
      </c>
    </row>
    <row r="1554" spans="1:20" x14ac:dyDescent="0.3">
      <c r="A1554" s="11">
        <v>44634.652129629627</v>
      </c>
      <c r="B1554" s="11"/>
      <c r="C1554" s="15">
        <v>44634</v>
      </c>
      <c r="D1554" s="16">
        <v>0.65212962962962961</v>
      </c>
      <c r="E1554" s="16"/>
      <c r="F1554" s="13">
        <v>93.240000000000009</v>
      </c>
      <c r="G1554" s="12">
        <v>86.4</v>
      </c>
      <c r="H1554" s="12">
        <v>88.320000000000007</v>
      </c>
      <c r="I1554" s="12">
        <v>99.84</v>
      </c>
      <c r="J1554" s="12">
        <v>91.199999999999989</v>
      </c>
      <c r="K1554" s="12">
        <v>94.08</v>
      </c>
      <c r="L1554" s="12">
        <v>87.36</v>
      </c>
      <c r="M1554" s="12">
        <v>102.72</v>
      </c>
      <c r="N1554" s="12">
        <v>96</v>
      </c>
      <c r="O1554" s="13">
        <v>93.240000000000009</v>
      </c>
      <c r="P1554" s="17" t="s">
        <v>138</v>
      </c>
      <c r="Q1554" s="14" t="s">
        <v>13</v>
      </c>
      <c r="R1554" s="14" t="s">
        <v>15</v>
      </c>
      <c r="S1554" s="14" t="s">
        <v>119</v>
      </c>
      <c r="T1554" s="14" t="s">
        <v>143</v>
      </c>
    </row>
    <row r="1555" spans="1:20" x14ac:dyDescent="0.3">
      <c r="A1555" s="11">
        <v>44634.65221064815</v>
      </c>
      <c r="B1555" s="11"/>
      <c r="C1555" s="15">
        <v>44634</v>
      </c>
      <c r="D1555" s="16">
        <v>0.65221064814814811</v>
      </c>
      <c r="E1555" s="16"/>
      <c r="F1555" s="13">
        <v>91.297500000000014</v>
      </c>
      <c r="G1555" s="12">
        <v>84.600000000000009</v>
      </c>
      <c r="H1555" s="12">
        <v>86.48</v>
      </c>
      <c r="I1555" s="12">
        <v>97.76</v>
      </c>
      <c r="J1555" s="12">
        <v>89.3</v>
      </c>
      <c r="K1555" s="12">
        <v>92.12</v>
      </c>
      <c r="L1555" s="12">
        <v>85.54</v>
      </c>
      <c r="M1555" s="12">
        <v>100.58000000000001</v>
      </c>
      <c r="N1555" s="12">
        <v>94</v>
      </c>
      <c r="O1555" s="13">
        <v>91.297500000000014</v>
      </c>
      <c r="P1555" s="17" t="s">
        <v>138</v>
      </c>
      <c r="Q1555" s="14" t="s">
        <v>13</v>
      </c>
      <c r="R1555" s="14" t="s">
        <v>15</v>
      </c>
      <c r="S1555" s="14" t="s">
        <v>119</v>
      </c>
      <c r="T1555" s="14" t="s">
        <v>143</v>
      </c>
    </row>
    <row r="1556" spans="1:20" x14ac:dyDescent="0.3">
      <c r="A1556" s="11">
        <v>44634.652418981481</v>
      </c>
      <c r="B1556" s="11"/>
      <c r="C1556" s="15">
        <v>44634</v>
      </c>
      <c r="D1556" s="16">
        <v>0.65241898148148147</v>
      </c>
      <c r="E1556" s="16"/>
      <c r="F1556" s="13">
        <v>91.297500000000014</v>
      </c>
      <c r="G1556" s="12">
        <v>84.600000000000009</v>
      </c>
      <c r="H1556" s="12">
        <v>86.48</v>
      </c>
      <c r="I1556" s="12">
        <v>97.76</v>
      </c>
      <c r="J1556" s="12">
        <v>89.3</v>
      </c>
      <c r="K1556" s="12">
        <v>92.12</v>
      </c>
      <c r="L1556" s="12">
        <v>85.54</v>
      </c>
      <c r="M1556" s="12">
        <v>100.58000000000001</v>
      </c>
      <c r="N1556" s="12">
        <v>94</v>
      </c>
      <c r="O1556" s="13">
        <v>91.297500000000014</v>
      </c>
      <c r="P1556" s="17" t="s">
        <v>138</v>
      </c>
      <c r="Q1556" s="14" t="s">
        <v>13</v>
      </c>
      <c r="R1556" s="14" t="s">
        <v>15</v>
      </c>
      <c r="S1556" s="14" t="s">
        <v>119</v>
      </c>
      <c r="T1556" s="14" t="s">
        <v>143</v>
      </c>
    </row>
    <row r="1557" spans="1:20" x14ac:dyDescent="0.3">
      <c r="A1557" s="11">
        <v>44634.652685185189</v>
      </c>
      <c r="B1557" s="11"/>
      <c r="C1557" s="15">
        <v>44634</v>
      </c>
      <c r="D1557" s="16">
        <v>0.65268518518518526</v>
      </c>
      <c r="E1557" s="16"/>
      <c r="F1557" s="13">
        <v>92.268749999999997</v>
      </c>
      <c r="G1557" s="12">
        <v>85.5</v>
      </c>
      <c r="H1557" s="12">
        <v>87.4</v>
      </c>
      <c r="I1557" s="12">
        <v>98.8</v>
      </c>
      <c r="J1557" s="12">
        <v>90.25</v>
      </c>
      <c r="K1557" s="12">
        <v>93.1</v>
      </c>
      <c r="L1557" s="12">
        <v>86.45</v>
      </c>
      <c r="M1557" s="12">
        <v>101.65</v>
      </c>
      <c r="N1557" s="12">
        <v>95</v>
      </c>
      <c r="O1557" s="13">
        <v>92.268749999999997</v>
      </c>
      <c r="P1557" s="17" t="s">
        <v>138</v>
      </c>
      <c r="Q1557" s="14" t="s">
        <v>13</v>
      </c>
      <c r="R1557" s="14" t="s">
        <v>15</v>
      </c>
      <c r="S1557" s="14" t="s">
        <v>119</v>
      </c>
      <c r="T1557" s="14" t="s">
        <v>143</v>
      </c>
    </row>
    <row r="1558" spans="1:20" x14ac:dyDescent="0.3">
      <c r="A1558" s="11">
        <v>44634.652766203704</v>
      </c>
      <c r="B1558" s="11"/>
      <c r="C1558" s="15">
        <v>44634</v>
      </c>
      <c r="D1558" s="16">
        <v>0.65276620370370375</v>
      </c>
      <c r="E1558" s="16"/>
      <c r="F1558" s="13">
        <v>94.931875000000005</v>
      </c>
      <c r="G1558" s="12">
        <v>99</v>
      </c>
      <c r="H1558" s="12">
        <v>88.78</v>
      </c>
      <c r="I1558" s="12">
        <v>100.36</v>
      </c>
      <c r="J1558" s="12">
        <v>91.674999999999997</v>
      </c>
      <c r="K1558" s="12">
        <v>94.57</v>
      </c>
      <c r="L1558" s="12">
        <v>87.814999999999998</v>
      </c>
      <c r="M1558" s="12">
        <v>103.25500000000001</v>
      </c>
      <c r="N1558" s="12">
        <v>94</v>
      </c>
      <c r="O1558" s="13">
        <v>94.931875000000005</v>
      </c>
      <c r="P1558" s="17" t="s">
        <v>138</v>
      </c>
      <c r="Q1558" s="14" t="s">
        <v>13</v>
      </c>
      <c r="R1558" s="14" t="s">
        <v>15</v>
      </c>
      <c r="S1558" s="14" t="s">
        <v>119</v>
      </c>
      <c r="T1558" s="14" t="s">
        <v>143</v>
      </c>
    </row>
    <row r="1559" spans="1:20" x14ac:dyDescent="0.3">
      <c r="A1559" s="11">
        <v>44634.65284722222</v>
      </c>
      <c r="B1559" s="11"/>
      <c r="C1559" s="15">
        <v>44634</v>
      </c>
      <c r="D1559" s="16">
        <v>0.65284722222222225</v>
      </c>
      <c r="E1559" s="16"/>
      <c r="F1559" s="13">
        <v>91.297500000000014</v>
      </c>
      <c r="G1559" s="12">
        <v>84.600000000000009</v>
      </c>
      <c r="H1559" s="12">
        <v>86.48</v>
      </c>
      <c r="I1559" s="12">
        <v>97.76</v>
      </c>
      <c r="J1559" s="12">
        <v>89.3</v>
      </c>
      <c r="K1559" s="12">
        <v>92.12</v>
      </c>
      <c r="L1559" s="12">
        <v>85.54</v>
      </c>
      <c r="M1559" s="12">
        <v>100.58000000000001</v>
      </c>
      <c r="N1559" s="12">
        <v>94</v>
      </c>
      <c r="O1559" s="13">
        <v>91.297500000000014</v>
      </c>
      <c r="P1559" s="17" t="s">
        <v>138</v>
      </c>
      <c r="Q1559" s="14" t="s">
        <v>13</v>
      </c>
      <c r="R1559" s="14" t="s">
        <v>15</v>
      </c>
      <c r="S1559" s="14" t="s">
        <v>119</v>
      </c>
      <c r="T1559" s="14" t="s">
        <v>143</v>
      </c>
    </row>
    <row r="1560" spans="1:20" x14ac:dyDescent="0.3">
      <c r="A1560" s="11">
        <v>44634.653460648151</v>
      </c>
      <c r="B1560" s="11"/>
      <c r="C1560" s="15">
        <v>44634</v>
      </c>
      <c r="D1560" s="16">
        <v>0.65346064814814808</v>
      </c>
      <c r="E1560" s="16"/>
      <c r="F1560" s="13">
        <v>93.456249999999997</v>
      </c>
      <c r="G1560" s="12">
        <v>101</v>
      </c>
      <c r="H1560" s="12">
        <v>87.4</v>
      </c>
      <c r="I1560" s="12">
        <v>98.8</v>
      </c>
      <c r="J1560" s="12">
        <v>90.25</v>
      </c>
      <c r="K1560" s="12">
        <v>93.1</v>
      </c>
      <c r="L1560" s="12">
        <v>86.45</v>
      </c>
      <c r="M1560" s="12">
        <v>101.65</v>
      </c>
      <c r="N1560" s="12">
        <v>89</v>
      </c>
      <c r="O1560" s="13">
        <v>93.456249999999997</v>
      </c>
      <c r="P1560" s="17" t="s">
        <v>138</v>
      </c>
      <c r="Q1560" s="14" t="s">
        <v>13</v>
      </c>
      <c r="R1560" s="14" t="s">
        <v>15</v>
      </c>
      <c r="S1560" s="14" t="s">
        <v>119</v>
      </c>
      <c r="T1560" s="14" t="s">
        <v>143</v>
      </c>
    </row>
    <row r="1561" spans="1:20" x14ac:dyDescent="0.3">
      <c r="A1561" s="11">
        <v>44634.65347222222</v>
      </c>
      <c r="B1561" s="11"/>
      <c r="C1561" s="15">
        <v>44634</v>
      </c>
      <c r="D1561" s="16">
        <v>0.65347222222222223</v>
      </c>
      <c r="E1561" s="16"/>
      <c r="F1561" s="13">
        <v>101.36499999999999</v>
      </c>
      <c r="G1561" s="12">
        <v>94.05</v>
      </c>
      <c r="H1561" s="12">
        <v>96.14</v>
      </c>
      <c r="I1561" s="12">
        <v>108.68</v>
      </c>
      <c r="J1561" s="12">
        <v>99.274999999999991</v>
      </c>
      <c r="K1561" s="12">
        <v>102.41</v>
      </c>
      <c r="L1561" s="12">
        <v>101</v>
      </c>
      <c r="M1561" s="12">
        <v>108</v>
      </c>
      <c r="N1561" s="12">
        <v>101.36499999999999</v>
      </c>
      <c r="O1561" s="13">
        <v>101.36499999999999</v>
      </c>
      <c r="P1561" s="17" t="s">
        <v>138</v>
      </c>
      <c r="Q1561" s="14" t="s">
        <v>13</v>
      </c>
      <c r="R1561" s="14" t="s">
        <v>15</v>
      </c>
      <c r="S1561" s="14" t="s">
        <v>119</v>
      </c>
      <c r="T1561" s="14" t="s">
        <v>143</v>
      </c>
    </row>
    <row r="1562" spans="1:20" x14ac:dyDescent="0.3">
      <c r="A1562" s="11">
        <v>44634.65415509259</v>
      </c>
      <c r="B1562" s="11"/>
      <c r="C1562" s="15">
        <v>44634</v>
      </c>
      <c r="D1562" s="16">
        <v>0.65415509259259264</v>
      </c>
      <c r="E1562" s="16"/>
      <c r="F1562" s="13">
        <v>88.045625000000001</v>
      </c>
      <c r="G1562" s="12">
        <v>97</v>
      </c>
      <c r="H1562" s="12">
        <v>82.34</v>
      </c>
      <c r="I1562" s="12">
        <v>93.08</v>
      </c>
      <c r="J1562" s="12">
        <v>85.024999999999991</v>
      </c>
      <c r="K1562" s="12">
        <v>87.71</v>
      </c>
      <c r="L1562" s="12">
        <v>81.445000000000007</v>
      </c>
      <c r="M1562" s="12">
        <v>95.765000000000001</v>
      </c>
      <c r="N1562" s="12">
        <v>82</v>
      </c>
      <c r="O1562" s="13">
        <v>88.045625000000001</v>
      </c>
      <c r="P1562" s="17" t="s">
        <v>138</v>
      </c>
      <c r="Q1562" s="14" t="s">
        <v>13</v>
      </c>
      <c r="R1562" s="14" t="s">
        <v>15</v>
      </c>
      <c r="S1562" s="14" t="s">
        <v>119</v>
      </c>
      <c r="T1562" s="14" t="s">
        <v>143</v>
      </c>
    </row>
    <row r="1563" spans="1:20" x14ac:dyDescent="0.3">
      <c r="A1563" s="11">
        <v>44634.654849537037</v>
      </c>
      <c r="B1563" s="11"/>
      <c r="C1563" s="15">
        <v>44634</v>
      </c>
      <c r="D1563" s="16">
        <v>0.65484953703703697</v>
      </c>
      <c r="E1563" s="16"/>
      <c r="F1563" s="13">
        <v>87.553750000000008</v>
      </c>
      <c r="G1563" s="12">
        <v>95</v>
      </c>
      <c r="H1563" s="12">
        <v>81.88000000000001</v>
      </c>
      <c r="I1563" s="12">
        <v>92.56</v>
      </c>
      <c r="J1563" s="12">
        <v>84.55</v>
      </c>
      <c r="K1563" s="12">
        <v>87.22</v>
      </c>
      <c r="L1563" s="12">
        <v>80.990000000000009</v>
      </c>
      <c r="M1563" s="12">
        <v>95.23</v>
      </c>
      <c r="N1563" s="12">
        <v>83</v>
      </c>
      <c r="O1563" s="13">
        <v>87.553750000000008</v>
      </c>
      <c r="P1563" s="17" t="s">
        <v>138</v>
      </c>
      <c r="Q1563" s="14" t="s">
        <v>13</v>
      </c>
      <c r="R1563" s="14" t="s">
        <v>15</v>
      </c>
      <c r="S1563" s="14" t="s">
        <v>119</v>
      </c>
      <c r="T1563" s="14" t="s">
        <v>143</v>
      </c>
    </row>
    <row r="1564" spans="1:20" x14ac:dyDescent="0.3">
      <c r="A1564" s="11">
        <v>44634.655543981484</v>
      </c>
      <c r="B1564" s="11"/>
      <c r="C1564" s="15">
        <v>44634</v>
      </c>
      <c r="D1564" s="16">
        <v>0.65554398148148152</v>
      </c>
      <c r="E1564" s="16"/>
      <c r="F1564" s="13">
        <v>90.996875000000003</v>
      </c>
      <c r="G1564" s="12">
        <v>93</v>
      </c>
      <c r="H1564" s="12">
        <v>85.100000000000009</v>
      </c>
      <c r="I1564" s="12">
        <v>96.2</v>
      </c>
      <c r="J1564" s="12">
        <v>87.875</v>
      </c>
      <c r="K1564" s="12">
        <v>90.649999999999991</v>
      </c>
      <c r="L1564" s="12">
        <v>84.174999999999997</v>
      </c>
      <c r="M1564" s="12">
        <v>98.975000000000009</v>
      </c>
      <c r="N1564" s="12">
        <v>92</v>
      </c>
      <c r="O1564" s="13">
        <v>90.996875000000003</v>
      </c>
      <c r="P1564" s="17" t="s">
        <v>138</v>
      </c>
      <c r="Q1564" s="14" t="s">
        <v>13</v>
      </c>
      <c r="R1564" s="14" t="s">
        <v>15</v>
      </c>
      <c r="S1564" s="14" t="s">
        <v>119</v>
      </c>
      <c r="T1564" s="14" t="s">
        <v>143</v>
      </c>
    </row>
    <row r="1565" spans="1:20" x14ac:dyDescent="0.3">
      <c r="A1565" s="11">
        <v>44634.656238425923</v>
      </c>
      <c r="B1565" s="11"/>
      <c r="C1565" s="15">
        <v>44634</v>
      </c>
      <c r="D1565" s="16">
        <v>0.65623842592592596</v>
      </c>
      <c r="E1565" s="16"/>
      <c r="F1565" s="13">
        <v>87.061875000000015</v>
      </c>
      <c r="G1565" s="12">
        <v>91</v>
      </c>
      <c r="H1565" s="12">
        <v>81.42</v>
      </c>
      <c r="I1565" s="12">
        <v>92.04</v>
      </c>
      <c r="J1565" s="12">
        <v>84.075000000000003</v>
      </c>
      <c r="K1565" s="12">
        <v>86.73</v>
      </c>
      <c r="L1565" s="12">
        <v>80.534999999999997</v>
      </c>
      <c r="M1565" s="12">
        <v>94.695000000000007</v>
      </c>
      <c r="N1565" s="12">
        <v>86</v>
      </c>
      <c r="O1565" s="13">
        <v>87.061875000000015</v>
      </c>
      <c r="P1565" s="17" t="s">
        <v>138</v>
      </c>
      <c r="Q1565" s="14" t="s">
        <v>13</v>
      </c>
      <c r="R1565" s="14" t="s">
        <v>15</v>
      </c>
      <c r="S1565" s="14" t="s">
        <v>119</v>
      </c>
      <c r="T1565" s="14" t="s">
        <v>143</v>
      </c>
    </row>
    <row r="1566" spans="1:20" x14ac:dyDescent="0.3">
      <c r="A1566" s="11">
        <v>44634.65693287037</v>
      </c>
      <c r="B1566" s="11"/>
      <c r="C1566" s="15">
        <v>44634</v>
      </c>
      <c r="D1566" s="16">
        <v>0.6569328703703704</v>
      </c>
      <c r="E1566" s="16"/>
      <c r="F1566" s="13">
        <v>90.013125000000002</v>
      </c>
      <c r="G1566" s="12">
        <v>96</v>
      </c>
      <c r="H1566" s="12">
        <v>84.18</v>
      </c>
      <c r="I1566" s="12">
        <v>95.16</v>
      </c>
      <c r="J1566" s="12">
        <v>86.924999999999997</v>
      </c>
      <c r="K1566" s="12">
        <v>89.67</v>
      </c>
      <c r="L1566" s="12">
        <v>83.265000000000001</v>
      </c>
      <c r="M1566" s="12">
        <v>97.905000000000001</v>
      </c>
      <c r="N1566" s="12">
        <v>87</v>
      </c>
      <c r="O1566" s="13">
        <v>90.013125000000002</v>
      </c>
      <c r="P1566" s="17" t="s">
        <v>138</v>
      </c>
      <c r="Q1566" s="14" t="s">
        <v>13</v>
      </c>
      <c r="R1566" s="14" t="s">
        <v>15</v>
      </c>
      <c r="S1566" s="14" t="s">
        <v>119</v>
      </c>
      <c r="T1566" s="14" t="s">
        <v>143</v>
      </c>
    </row>
    <row r="1567" spans="1:20" x14ac:dyDescent="0.3">
      <c r="A1567" s="11">
        <v>44634.656944444447</v>
      </c>
      <c r="B1567" s="11"/>
      <c r="C1567" s="15">
        <v>44634</v>
      </c>
      <c r="D1567" s="16">
        <v>0.65694444444444444</v>
      </c>
      <c r="E1567" s="16"/>
      <c r="F1567" s="13">
        <v>98.455000000000013</v>
      </c>
      <c r="G1567" s="12">
        <v>91.350000000000009</v>
      </c>
      <c r="H1567" s="12">
        <v>93.38000000000001</v>
      </c>
      <c r="I1567" s="12">
        <v>105.56</v>
      </c>
      <c r="J1567" s="12">
        <v>96.424999999999997</v>
      </c>
      <c r="K1567" s="12">
        <v>99.47</v>
      </c>
      <c r="L1567" s="12">
        <v>98</v>
      </c>
      <c r="M1567" s="12">
        <v>105</v>
      </c>
      <c r="N1567" s="12">
        <v>98.454999999999998</v>
      </c>
      <c r="O1567" s="13">
        <v>98.455000000000013</v>
      </c>
      <c r="P1567" s="17" t="s">
        <v>138</v>
      </c>
      <c r="Q1567" s="14" t="s">
        <v>13</v>
      </c>
      <c r="R1567" s="14" t="s">
        <v>15</v>
      </c>
      <c r="S1567" s="14" t="s">
        <v>119</v>
      </c>
      <c r="T1567" s="14" t="s">
        <v>143</v>
      </c>
    </row>
    <row r="1568" spans="1:20" x14ac:dyDescent="0.3">
      <c r="A1568" s="11">
        <v>44634.657094907408</v>
      </c>
      <c r="B1568" s="11"/>
      <c r="C1568" s="15">
        <v>44634</v>
      </c>
      <c r="D1568" s="16">
        <v>0.65709490740740739</v>
      </c>
      <c r="E1568" s="16"/>
      <c r="F1568" s="13">
        <v>79.642500000000013</v>
      </c>
      <c r="G1568" s="12">
        <v>73.8</v>
      </c>
      <c r="H1568" s="12">
        <v>75.44</v>
      </c>
      <c r="I1568" s="12">
        <v>85.28</v>
      </c>
      <c r="J1568" s="12">
        <v>77.899999999999991</v>
      </c>
      <c r="K1568" s="12">
        <v>80.36</v>
      </c>
      <c r="L1568" s="12">
        <v>74.62</v>
      </c>
      <c r="M1568" s="12">
        <v>87.740000000000009</v>
      </c>
      <c r="N1568" s="12">
        <v>82</v>
      </c>
      <c r="O1568" s="13">
        <v>79.642500000000013</v>
      </c>
      <c r="P1568" s="17" t="s">
        <v>138</v>
      </c>
      <c r="Q1568" s="14" t="s">
        <v>13</v>
      </c>
      <c r="R1568" s="14" t="s">
        <v>15</v>
      </c>
      <c r="S1568" s="14" t="s">
        <v>119</v>
      </c>
      <c r="T1568" s="14" t="s">
        <v>143</v>
      </c>
    </row>
    <row r="1569" spans="1:20" x14ac:dyDescent="0.3">
      <c r="A1569" s="11">
        <v>44634.657569444447</v>
      </c>
      <c r="B1569" s="11"/>
      <c r="C1569" s="15">
        <v>44634</v>
      </c>
      <c r="D1569" s="16">
        <v>0.65756944444444443</v>
      </c>
      <c r="E1569" s="16"/>
      <c r="F1569" s="13">
        <v>86.441250000000011</v>
      </c>
      <c r="G1569" s="12">
        <v>80.100000000000009</v>
      </c>
      <c r="H1569" s="12">
        <v>81.88000000000001</v>
      </c>
      <c r="I1569" s="12">
        <v>92.56</v>
      </c>
      <c r="J1569" s="12">
        <v>84.55</v>
      </c>
      <c r="K1569" s="12">
        <v>87.22</v>
      </c>
      <c r="L1569" s="12">
        <v>80.990000000000009</v>
      </c>
      <c r="M1569" s="12">
        <v>95.23</v>
      </c>
      <c r="N1569" s="12">
        <v>89</v>
      </c>
      <c r="O1569" s="13">
        <v>86.441250000000011</v>
      </c>
      <c r="P1569" s="17" t="s">
        <v>138</v>
      </c>
      <c r="Q1569" s="14" t="s">
        <v>13</v>
      </c>
      <c r="R1569" s="14" t="s">
        <v>15</v>
      </c>
      <c r="S1569" s="14" t="s">
        <v>119</v>
      </c>
      <c r="T1569" s="14" t="s">
        <v>143</v>
      </c>
    </row>
    <row r="1570" spans="1:20" x14ac:dyDescent="0.3">
      <c r="A1570" s="11">
        <v>44634.657627314817</v>
      </c>
      <c r="B1570" s="11"/>
      <c r="C1570" s="15">
        <v>44634</v>
      </c>
      <c r="D1570" s="16">
        <v>0.65762731481481485</v>
      </c>
      <c r="E1570" s="16"/>
      <c r="F1570" s="13">
        <v>91.980624999999989</v>
      </c>
      <c r="G1570" s="12">
        <v>101</v>
      </c>
      <c r="H1570" s="12">
        <v>86.02000000000001</v>
      </c>
      <c r="I1570" s="12">
        <v>97.240000000000009</v>
      </c>
      <c r="J1570" s="12">
        <v>88.825000000000003</v>
      </c>
      <c r="K1570" s="12">
        <v>91.63</v>
      </c>
      <c r="L1570" s="12">
        <v>85.085000000000008</v>
      </c>
      <c r="M1570" s="12">
        <v>100.045</v>
      </c>
      <c r="N1570" s="12">
        <v>86</v>
      </c>
      <c r="O1570" s="13">
        <v>91.980624999999989</v>
      </c>
      <c r="P1570" s="17" t="s">
        <v>138</v>
      </c>
      <c r="Q1570" s="14" t="s">
        <v>13</v>
      </c>
      <c r="R1570" s="14" t="s">
        <v>15</v>
      </c>
      <c r="S1570" s="14" t="s">
        <v>119</v>
      </c>
      <c r="T1570" s="14" t="s">
        <v>143</v>
      </c>
    </row>
    <row r="1571" spans="1:20" x14ac:dyDescent="0.3">
      <c r="A1571" s="11">
        <v>44634.658321759256</v>
      </c>
      <c r="B1571" s="11"/>
      <c r="C1571" s="15">
        <v>44634</v>
      </c>
      <c r="D1571" s="16">
        <v>0.65832175925925929</v>
      </c>
      <c r="E1571" s="16"/>
      <c r="F1571" s="13">
        <v>92.964375000000004</v>
      </c>
      <c r="G1571" s="12">
        <v>101</v>
      </c>
      <c r="H1571" s="12">
        <v>86.94</v>
      </c>
      <c r="I1571" s="12">
        <v>98.28</v>
      </c>
      <c r="J1571" s="12">
        <v>89.774999999999991</v>
      </c>
      <c r="K1571" s="12">
        <v>92.61</v>
      </c>
      <c r="L1571" s="12">
        <v>85.995000000000005</v>
      </c>
      <c r="M1571" s="12">
        <v>101.11500000000001</v>
      </c>
      <c r="N1571" s="12">
        <v>88</v>
      </c>
      <c r="O1571" s="13">
        <v>92.964375000000004</v>
      </c>
      <c r="P1571" s="17" t="s">
        <v>138</v>
      </c>
      <c r="Q1571" s="14" t="s">
        <v>13</v>
      </c>
      <c r="R1571" s="14" t="s">
        <v>15</v>
      </c>
      <c r="S1571" s="14" t="s">
        <v>119</v>
      </c>
      <c r="T1571" s="14" t="s">
        <v>143</v>
      </c>
    </row>
    <row r="1572" spans="1:20" x14ac:dyDescent="0.3">
      <c r="A1572" s="11">
        <v>44634.658576388887</v>
      </c>
      <c r="B1572" s="11"/>
      <c r="C1572" s="15">
        <v>44634</v>
      </c>
      <c r="D1572" s="16">
        <v>0.65857638888888892</v>
      </c>
      <c r="E1572" s="16"/>
      <c r="F1572" s="13">
        <v>88.383750000000006</v>
      </c>
      <c r="G1572" s="12">
        <v>81.900000000000006</v>
      </c>
      <c r="H1572" s="12">
        <v>83.72</v>
      </c>
      <c r="I1572" s="12">
        <v>94.64</v>
      </c>
      <c r="J1572" s="12">
        <v>86.45</v>
      </c>
      <c r="K1572" s="12">
        <v>89.179999999999993</v>
      </c>
      <c r="L1572" s="12">
        <v>82.81</v>
      </c>
      <c r="M1572" s="12">
        <v>97.37</v>
      </c>
      <c r="N1572" s="12">
        <v>91</v>
      </c>
      <c r="O1572" s="13">
        <v>88.383750000000006</v>
      </c>
      <c r="P1572" s="17" t="s">
        <v>138</v>
      </c>
      <c r="Q1572" s="14" t="s">
        <v>13</v>
      </c>
      <c r="R1572" s="14" t="s">
        <v>15</v>
      </c>
      <c r="S1572" s="14" t="s">
        <v>119</v>
      </c>
      <c r="T1572" s="14" t="s">
        <v>143</v>
      </c>
    </row>
    <row r="1573" spans="1:20" x14ac:dyDescent="0.3">
      <c r="A1573" s="11">
        <v>44634.658668981479</v>
      </c>
      <c r="B1573" s="11"/>
      <c r="C1573" s="15">
        <v>44634</v>
      </c>
      <c r="D1573" s="16">
        <v>0.65866898148148145</v>
      </c>
      <c r="E1573" s="16"/>
      <c r="F1573" s="13">
        <v>100.94</v>
      </c>
      <c r="G1573" s="12">
        <v>103</v>
      </c>
      <c r="H1573" s="12">
        <v>94.76</v>
      </c>
      <c r="I1573" s="12">
        <v>107.12</v>
      </c>
      <c r="J1573" s="12">
        <v>97.85</v>
      </c>
      <c r="K1573" s="12">
        <v>100.94</v>
      </c>
      <c r="L1573" s="12">
        <v>93.73</v>
      </c>
      <c r="M1573" s="12">
        <v>110.21000000000001</v>
      </c>
      <c r="N1573" s="12">
        <v>99.91</v>
      </c>
      <c r="O1573" s="13">
        <v>100.94</v>
      </c>
      <c r="P1573" s="17" t="s">
        <v>138</v>
      </c>
      <c r="Q1573" s="14" t="s">
        <v>13</v>
      </c>
      <c r="R1573" s="14" t="s">
        <v>15</v>
      </c>
      <c r="S1573" s="14" t="s">
        <v>119</v>
      </c>
      <c r="T1573" s="14" t="s">
        <v>143</v>
      </c>
    </row>
    <row r="1574" spans="1:20" x14ac:dyDescent="0.3">
      <c r="A1574" s="11">
        <v>44634.659016203703</v>
      </c>
      <c r="B1574" s="11"/>
      <c r="C1574" s="15">
        <v>44634</v>
      </c>
      <c r="D1574" s="16">
        <v>0.65901620370370373</v>
      </c>
      <c r="E1574" s="16"/>
      <c r="F1574" s="13">
        <v>95.915625000000006</v>
      </c>
      <c r="G1574" s="12">
        <v>104</v>
      </c>
      <c r="H1574" s="12">
        <v>89.7</v>
      </c>
      <c r="I1574" s="12">
        <v>101.4</v>
      </c>
      <c r="J1574" s="12">
        <v>92.625</v>
      </c>
      <c r="K1574" s="12">
        <v>95.55</v>
      </c>
      <c r="L1574" s="12">
        <v>88.725000000000009</v>
      </c>
      <c r="M1574" s="12">
        <v>104.325</v>
      </c>
      <c r="N1574" s="12">
        <v>91</v>
      </c>
      <c r="O1574" s="13">
        <v>95.915625000000006</v>
      </c>
      <c r="P1574" s="17" t="s">
        <v>138</v>
      </c>
      <c r="Q1574" s="14" t="s">
        <v>13</v>
      </c>
      <c r="R1574" s="14" t="s">
        <v>15</v>
      </c>
      <c r="S1574" s="14" t="s">
        <v>119</v>
      </c>
      <c r="T1574" s="14" t="s">
        <v>143</v>
      </c>
    </row>
    <row r="1575" spans="1:20" x14ac:dyDescent="0.3">
      <c r="A1575" s="11">
        <v>44634.659085648149</v>
      </c>
      <c r="B1575" s="11"/>
      <c r="C1575" s="15">
        <v>44634</v>
      </c>
      <c r="D1575" s="16">
        <v>0.65908564814814818</v>
      </c>
      <c r="E1575" s="16"/>
      <c r="F1575" s="13">
        <v>78.617500000000007</v>
      </c>
      <c r="G1575" s="12">
        <v>73.8</v>
      </c>
      <c r="H1575" s="12">
        <v>75.44</v>
      </c>
      <c r="I1575" s="12">
        <v>85.28</v>
      </c>
      <c r="J1575" s="12">
        <v>77.899999999999991</v>
      </c>
      <c r="K1575" s="12">
        <v>80.36</v>
      </c>
      <c r="L1575" s="12">
        <v>74.62</v>
      </c>
      <c r="M1575" s="12">
        <v>82</v>
      </c>
      <c r="N1575" s="12">
        <v>79.539999999999992</v>
      </c>
      <c r="O1575" s="13">
        <v>78.617500000000007</v>
      </c>
      <c r="P1575" s="17" t="s">
        <v>138</v>
      </c>
      <c r="Q1575" s="14" t="s">
        <v>13</v>
      </c>
      <c r="R1575" s="14" t="s">
        <v>15</v>
      </c>
      <c r="S1575" s="14" t="s">
        <v>119</v>
      </c>
      <c r="T1575" s="14" t="s">
        <v>143</v>
      </c>
    </row>
    <row r="1576" spans="1:20" x14ac:dyDescent="0.3">
      <c r="A1576" s="11">
        <v>44634.659120370372</v>
      </c>
      <c r="B1576" s="11"/>
      <c r="C1576" s="15">
        <v>44634</v>
      </c>
      <c r="D1576" s="16">
        <v>0.65912037037037041</v>
      </c>
      <c r="E1576" s="16"/>
      <c r="F1576" s="13">
        <v>89.355000000000004</v>
      </c>
      <c r="G1576" s="12">
        <v>82.8</v>
      </c>
      <c r="H1576" s="12">
        <v>84.64</v>
      </c>
      <c r="I1576" s="12">
        <v>95.68</v>
      </c>
      <c r="J1576" s="12">
        <v>87.399999999999991</v>
      </c>
      <c r="K1576" s="12">
        <v>90.16</v>
      </c>
      <c r="L1576" s="12">
        <v>83.72</v>
      </c>
      <c r="M1576" s="12">
        <v>98.440000000000012</v>
      </c>
      <c r="N1576" s="12">
        <v>92</v>
      </c>
      <c r="O1576" s="13">
        <v>89.355000000000004</v>
      </c>
      <c r="P1576" s="17" t="s">
        <v>138</v>
      </c>
      <c r="Q1576" s="14" t="s">
        <v>13</v>
      </c>
      <c r="R1576" s="14" t="s">
        <v>15</v>
      </c>
      <c r="S1576" s="14" t="s">
        <v>119</v>
      </c>
      <c r="T1576" s="14" t="s">
        <v>143</v>
      </c>
    </row>
    <row r="1577" spans="1:20" x14ac:dyDescent="0.3">
      <c r="A1577" s="11">
        <v>44634.659710648149</v>
      </c>
      <c r="B1577" s="11"/>
      <c r="C1577" s="15">
        <v>44634</v>
      </c>
      <c r="D1577" s="16">
        <v>0.65971064814814817</v>
      </c>
      <c r="E1577" s="16"/>
      <c r="F1577" s="13">
        <v>91.488749999999996</v>
      </c>
      <c r="G1577" s="12">
        <v>94</v>
      </c>
      <c r="H1577" s="12">
        <v>85.56</v>
      </c>
      <c r="I1577" s="12">
        <v>96.72</v>
      </c>
      <c r="J1577" s="12">
        <v>88.35</v>
      </c>
      <c r="K1577" s="12">
        <v>91.14</v>
      </c>
      <c r="L1577" s="12">
        <v>84.63000000000001</v>
      </c>
      <c r="M1577" s="12">
        <v>99.51</v>
      </c>
      <c r="N1577" s="12">
        <v>92</v>
      </c>
      <c r="O1577" s="13">
        <v>91.488749999999996</v>
      </c>
      <c r="P1577" s="17" t="s">
        <v>138</v>
      </c>
      <c r="Q1577" s="14" t="s">
        <v>13</v>
      </c>
      <c r="R1577" s="14" t="s">
        <v>15</v>
      </c>
      <c r="S1577" s="14" t="s">
        <v>119</v>
      </c>
      <c r="T1577" s="14" t="s">
        <v>143</v>
      </c>
    </row>
    <row r="1578" spans="1:20" x14ac:dyDescent="0.3">
      <c r="A1578" s="11">
        <v>44634.659884259258</v>
      </c>
      <c r="B1578" s="11"/>
      <c r="C1578" s="15">
        <v>44634</v>
      </c>
      <c r="D1578" s="16">
        <v>0.6598842592592592</v>
      </c>
      <c r="E1578" s="16"/>
      <c r="F1578" s="13">
        <v>94.08</v>
      </c>
      <c r="G1578" s="12">
        <v>96</v>
      </c>
      <c r="H1578" s="12">
        <v>88.320000000000007</v>
      </c>
      <c r="I1578" s="12">
        <v>99.84</v>
      </c>
      <c r="J1578" s="12">
        <v>91.199999999999989</v>
      </c>
      <c r="K1578" s="12">
        <v>94.08</v>
      </c>
      <c r="L1578" s="12">
        <v>87.36</v>
      </c>
      <c r="M1578" s="12">
        <v>102.72</v>
      </c>
      <c r="N1578" s="12">
        <v>93.12</v>
      </c>
      <c r="O1578" s="13">
        <v>94.08</v>
      </c>
      <c r="P1578" s="17" t="s">
        <v>138</v>
      </c>
      <c r="Q1578" s="14" t="s">
        <v>13</v>
      </c>
      <c r="R1578" s="14" t="s">
        <v>15</v>
      </c>
      <c r="S1578" s="14" t="s">
        <v>119</v>
      </c>
      <c r="T1578" s="14" t="s">
        <v>143</v>
      </c>
    </row>
    <row r="1579" spans="1:20" x14ac:dyDescent="0.3">
      <c r="A1579" s="11">
        <v>44634.660405092596</v>
      </c>
      <c r="B1579" s="11"/>
      <c r="C1579" s="15">
        <v>44634</v>
      </c>
      <c r="D1579" s="16">
        <v>0.66040509259259261</v>
      </c>
      <c r="E1579" s="16"/>
      <c r="F1579" s="13">
        <v>100.3425</v>
      </c>
      <c r="G1579" s="12">
        <v>104</v>
      </c>
      <c r="H1579" s="12">
        <v>93.84</v>
      </c>
      <c r="I1579" s="12">
        <v>106.08</v>
      </c>
      <c r="J1579" s="12">
        <v>96.899999999999991</v>
      </c>
      <c r="K1579" s="12">
        <v>99.96</v>
      </c>
      <c r="L1579" s="12">
        <v>92.820000000000007</v>
      </c>
      <c r="M1579" s="12">
        <v>109.14</v>
      </c>
      <c r="N1579" s="12">
        <v>100</v>
      </c>
      <c r="O1579" s="13">
        <v>100.3425</v>
      </c>
      <c r="P1579" s="17" t="s">
        <v>138</v>
      </c>
      <c r="Q1579" s="14" t="s">
        <v>13</v>
      </c>
      <c r="R1579" s="14" t="s">
        <v>15</v>
      </c>
      <c r="S1579" s="14" t="s">
        <v>119</v>
      </c>
      <c r="T1579" s="14" t="s">
        <v>143</v>
      </c>
    </row>
    <row r="1580" spans="1:20" x14ac:dyDescent="0.3">
      <c r="A1580" s="11">
        <v>44634.660416666666</v>
      </c>
      <c r="B1580" s="11"/>
      <c r="C1580" s="15">
        <v>44634</v>
      </c>
      <c r="D1580" s="16">
        <v>0.66041666666666665</v>
      </c>
      <c r="E1580" s="16"/>
      <c r="F1580" s="13">
        <v>95.545000000000002</v>
      </c>
      <c r="G1580" s="12">
        <v>88.65</v>
      </c>
      <c r="H1580" s="12">
        <v>90.62</v>
      </c>
      <c r="I1580" s="12">
        <v>102.44</v>
      </c>
      <c r="J1580" s="12">
        <v>93.574999999999989</v>
      </c>
      <c r="K1580" s="12">
        <v>96.53</v>
      </c>
      <c r="L1580" s="12">
        <v>91</v>
      </c>
      <c r="M1580" s="12">
        <v>106</v>
      </c>
      <c r="N1580" s="12">
        <v>95.545000000000002</v>
      </c>
      <c r="O1580" s="13">
        <v>95.545000000000002</v>
      </c>
      <c r="P1580" s="17" t="s">
        <v>138</v>
      </c>
      <c r="Q1580" s="14" t="s">
        <v>13</v>
      </c>
      <c r="R1580" s="14" t="s">
        <v>15</v>
      </c>
      <c r="S1580" s="14" t="s">
        <v>119</v>
      </c>
      <c r="T1580" s="14" t="s">
        <v>143</v>
      </c>
    </row>
    <row r="1581" spans="1:20" x14ac:dyDescent="0.3">
      <c r="A1581" s="11">
        <v>44634.660451388889</v>
      </c>
      <c r="B1581" s="11"/>
      <c r="C1581" s="15">
        <v>44634</v>
      </c>
      <c r="D1581" s="16">
        <v>0.66045138888888888</v>
      </c>
      <c r="E1581" s="16"/>
      <c r="F1581" s="13">
        <v>101.98125</v>
      </c>
      <c r="G1581" s="12">
        <v>94.5</v>
      </c>
      <c r="H1581" s="12">
        <v>96.600000000000009</v>
      </c>
      <c r="I1581" s="12">
        <v>109.2</v>
      </c>
      <c r="J1581" s="12">
        <v>99.75</v>
      </c>
      <c r="K1581" s="12">
        <v>102.89999999999999</v>
      </c>
      <c r="L1581" s="12">
        <v>95.55</v>
      </c>
      <c r="M1581" s="12">
        <v>112.35000000000001</v>
      </c>
      <c r="N1581" s="12">
        <v>105</v>
      </c>
      <c r="O1581" s="13">
        <v>101.98125</v>
      </c>
      <c r="P1581" s="17" t="s">
        <v>138</v>
      </c>
      <c r="Q1581" s="14" t="s">
        <v>13</v>
      </c>
      <c r="R1581" s="14" t="s">
        <v>15</v>
      </c>
      <c r="S1581" s="14" t="s">
        <v>119</v>
      </c>
      <c r="T1581" s="14" t="s">
        <v>143</v>
      </c>
    </row>
    <row r="1582" spans="1:20" x14ac:dyDescent="0.3">
      <c r="A1582" s="11">
        <v>44634.660740740743</v>
      </c>
      <c r="B1582" s="11"/>
      <c r="C1582" s="15">
        <v>44634</v>
      </c>
      <c r="D1582" s="16">
        <v>0.66074074074074074</v>
      </c>
      <c r="E1582" s="16"/>
      <c r="F1582" s="13">
        <v>75.267499999999984</v>
      </c>
      <c r="G1582" s="12">
        <v>69.3</v>
      </c>
      <c r="H1582" s="12">
        <v>77</v>
      </c>
      <c r="I1582" s="12">
        <v>80.08</v>
      </c>
      <c r="J1582" s="12">
        <v>73.149999999999991</v>
      </c>
      <c r="K1582" s="12">
        <v>75.459999999999994</v>
      </c>
      <c r="L1582" s="12">
        <v>70.070000000000007</v>
      </c>
      <c r="M1582" s="12">
        <v>82.39</v>
      </c>
      <c r="N1582" s="12">
        <v>74.69</v>
      </c>
      <c r="O1582" s="13">
        <v>75.267499999999984</v>
      </c>
      <c r="P1582" s="17" t="s">
        <v>138</v>
      </c>
      <c r="Q1582" s="14" t="s">
        <v>13</v>
      </c>
      <c r="R1582" s="14" t="s">
        <v>15</v>
      </c>
      <c r="S1582" s="14" t="s">
        <v>119</v>
      </c>
      <c r="T1582" s="14" t="s">
        <v>143</v>
      </c>
    </row>
    <row r="1583" spans="1:20" x14ac:dyDescent="0.3">
      <c r="A1583" s="11">
        <v>44634.660891203705</v>
      </c>
      <c r="B1583" s="11"/>
      <c r="C1583" s="15">
        <v>44634</v>
      </c>
      <c r="D1583" s="16">
        <v>0.66089120370370369</v>
      </c>
      <c r="E1583" s="16"/>
      <c r="F1583" s="13">
        <v>99.067499999999995</v>
      </c>
      <c r="G1583" s="12">
        <v>91.8</v>
      </c>
      <c r="H1583" s="12">
        <v>93.84</v>
      </c>
      <c r="I1583" s="12">
        <v>106.08</v>
      </c>
      <c r="J1583" s="12">
        <v>96.899999999999991</v>
      </c>
      <c r="K1583" s="12">
        <v>99.96</v>
      </c>
      <c r="L1583" s="12">
        <v>92.820000000000007</v>
      </c>
      <c r="M1583" s="12">
        <v>109.14</v>
      </c>
      <c r="N1583" s="12">
        <v>102</v>
      </c>
      <c r="O1583" s="13">
        <v>99.067499999999995</v>
      </c>
      <c r="P1583" s="17" t="s">
        <v>138</v>
      </c>
      <c r="Q1583" s="14" t="s">
        <v>13</v>
      </c>
      <c r="R1583" s="14" t="s">
        <v>15</v>
      </c>
      <c r="S1583" s="14" t="s">
        <v>119</v>
      </c>
      <c r="T1583" s="14" t="s">
        <v>143</v>
      </c>
    </row>
    <row r="1584" spans="1:20" x14ac:dyDescent="0.3">
      <c r="A1584" s="11">
        <v>44634.661099537036</v>
      </c>
      <c r="B1584" s="11"/>
      <c r="C1584" s="15">
        <v>44634</v>
      </c>
      <c r="D1584" s="16">
        <v>0.66109953703703705</v>
      </c>
      <c r="E1584" s="16"/>
      <c r="F1584" s="13">
        <v>98.866875000000007</v>
      </c>
      <c r="G1584" s="12">
        <v>96</v>
      </c>
      <c r="H1584" s="12">
        <v>92.460000000000008</v>
      </c>
      <c r="I1584" s="12">
        <v>104.52000000000001</v>
      </c>
      <c r="J1584" s="12">
        <v>95.474999999999994</v>
      </c>
      <c r="K1584" s="12">
        <v>98.49</v>
      </c>
      <c r="L1584" s="12">
        <v>91.454999999999998</v>
      </c>
      <c r="M1584" s="12">
        <v>107.53500000000001</v>
      </c>
      <c r="N1584" s="12">
        <v>105</v>
      </c>
      <c r="O1584" s="13">
        <v>98.866875000000007</v>
      </c>
      <c r="P1584" s="17" t="s">
        <v>138</v>
      </c>
      <c r="Q1584" s="14" t="s">
        <v>13</v>
      </c>
      <c r="R1584" s="14" t="s">
        <v>15</v>
      </c>
      <c r="S1584" s="14" t="s">
        <v>119</v>
      </c>
      <c r="T1584" s="14" t="s">
        <v>143</v>
      </c>
    </row>
    <row r="1585" spans="1:20" x14ac:dyDescent="0.3">
      <c r="A1585" s="11">
        <v>44634.661400462966</v>
      </c>
      <c r="B1585" s="11"/>
      <c r="C1585" s="15">
        <v>44634</v>
      </c>
      <c r="D1585" s="16">
        <v>0.66140046296296295</v>
      </c>
      <c r="E1585" s="16"/>
      <c r="F1585" s="13">
        <v>102.9525</v>
      </c>
      <c r="G1585" s="12">
        <v>95.4</v>
      </c>
      <c r="H1585" s="12">
        <v>97.52000000000001</v>
      </c>
      <c r="I1585" s="12">
        <v>110.24000000000001</v>
      </c>
      <c r="J1585" s="12">
        <v>100.69999999999999</v>
      </c>
      <c r="K1585" s="12">
        <v>103.88</v>
      </c>
      <c r="L1585" s="12">
        <v>96.460000000000008</v>
      </c>
      <c r="M1585" s="12">
        <v>113.42</v>
      </c>
      <c r="N1585" s="12">
        <v>106</v>
      </c>
      <c r="O1585" s="13">
        <v>102.9525</v>
      </c>
      <c r="P1585" s="17" t="s">
        <v>138</v>
      </c>
      <c r="Q1585" s="14" t="s">
        <v>13</v>
      </c>
      <c r="R1585" s="14" t="s">
        <v>15</v>
      </c>
      <c r="S1585" s="14" t="s">
        <v>119</v>
      </c>
      <c r="T1585" s="14" t="s">
        <v>143</v>
      </c>
    </row>
    <row r="1586" spans="1:20" x14ac:dyDescent="0.3">
      <c r="A1586" s="11">
        <v>44634.661527777775</v>
      </c>
      <c r="B1586" s="11"/>
      <c r="C1586" s="15">
        <v>44634</v>
      </c>
      <c r="D1586" s="16">
        <v>0.66152777777777783</v>
      </c>
      <c r="E1586" s="16"/>
      <c r="F1586" s="13">
        <v>95.18249999999999</v>
      </c>
      <c r="G1586" s="12">
        <v>88.2</v>
      </c>
      <c r="H1586" s="12">
        <v>90.160000000000011</v>
      </c>
      <c r="I1586" s="12">
        <v>101.92</v>
      </c>
      <c r="J1586" s="12">
        <v>93.1</v>
      </c>
      <c r="K1586" s="12">
        <v>96.039999999999992</v>
      </c>
      <c r="L1586" s="12">
        <v>89.18</v>
      </c>
      <c r="M1586" s="12">
        <v>104.86</v>
      </c>
      <c r="N1586" s="12">
        <v>98</v>
      </c>
      <c r="O1586" s="13">
        <v>95.18249999999999</v>
      </c>
      <c r="P1586" s="17" t="s">
        <v>138</v>
      </c>
      <c r="Q1586" s="14" t="s">
        <v>13</v>
      </c>
      <c r="R1586" s="14" t="s">
        <v>15</v>
      </c>
      <c r="S1586" s="14" t="s">
        <v>119</v>
      </c>
      <c r="T1586" s="14" t="s">
        <v>143</v>
      </c>
    </row>
    <row r="1587" spans="1:20" x14ac:dyDescent="0.3">
      <c r="A1587" s="11">
        <v>44634.661631944444</v>
      </c>
      <c r="B1587" s="11"/>
      <c r="C1587" s="15">
        <v>44634</v>
      </c>
      <c r="D1587" s="16">
        <v>0.6616319444444444</v>
      </c>
      <c r="E1587" s="16"/>
      <c r="F1587" s="13">
        <v>102.9</v>
      </c>
      <c r="G1587" s="12">
        <v>105</v>
      </c>
      <c r="H1587" s="12">
        <v>96.600000000000009</v>
      </c>
      <c r="I1587" s="12">
        <v>109.2</v>
      </c>
      <c r="J1587" s="12">
        <v>99.75</v>
      </c>
      <c r="K1587" s="12">
        <v>102.89999999999999</v>
      </c>
      <c r="L1587" s="12">
        <v>95.55</v>
      </c>
      <c r="M1587" s="12">
        <v>112.35000000000001</v>
      </c>
      <c r="N1587" s="12">
        <v>101.85</v>
      </c>
      <c r="O1587" s="13">
        <v>102.9</v>
      </c>
      <c r="P1587" s="17" t="s">
        <v>138</v>
      </c>
      <c r="Q1587" s="14" t="s">
        <v>13</v>
      </c>
      <c r="R1587" s="14" t="s">
        <v>15</v>
      </c>
      <c r="S1587" s="14" t="s">
        <v>119</v>
      </c>
      <c r="T1587" s="14" t="s">
        <v>143</v>
      </c>
    </row>
    <row r="1588" spans="1:20" x14ac:dyDescent="0.3">
      <c r="A1588" s="11">
        <v>44634.661793981482</v>
      </c>
      <c r="B1588" s="11"/>
      <c r="C1588" s="15">
        <v>44634</v>
      </c>
      <c r="D1588" s="16">
        <v>0.6617939814814815</v>
      </c>
      <c r="E1588" s="16"/>
      <c r="F1588" s="13">
        <v>100.3425</v>
      </c>
      <c r="G1588" s="12">
        <v>102</v>
      </c>
      <c r="H1588" s="12">
        <v>93.84</v>
      </c>
      <c r="I1588" s="12">
        <v>106.08</v>
      </c>
      <c r="J1588" s="12">
        <v>96.899999999999991</v>
      </c>
      <c r="K1588" s="12">
        <v>99.96</v>
      </c>
      <c r="L1588" s="12">
        <v>92.820000000000007</v>
      </c>
      <c r="M1588" s="12">
        <v>109.14</v>
      </c>
      <c r="N1588" s="12">
        <v>102</v>
      </c>
      <c r="O1588" s="13">
        <v>100.3425</v>
      </c>
      <c r="P1588" s="17" t="s">
        <v>138</v>
      </c>
      <c r="Q1588" s="14" t="s">
        <v>13</v>
      </c>
      <c r="R1588" s="14" t="s">
        <v>15</v>
      </c>
      <c r="S1588" s="14" t="s">
        <v>119</v>
      </c>
      <c r="T1588" s="14" t="s">
        <v>143</v>
      </c>
    </row>
    <row r="1589" spans="1:20" x14ac:dyDescent="0.3">
      <c r="A1589" s="11">
        <v>44634.661944444444</v>
      </c>
      <c r="B1589" s="11"/>
      <c r="C1589" s="15">
        <v>44634</v>
      </c>
      <c r="D1589" s="16">
        <v>0.66194444444444445</v>
      </c>
      <c r="E1589" s="16"/>
      <c r="F1589" s="13">
        <v>100.94</v>
      </c>
      <c r="G1589" s="12">
        <v>103</v>
      </c>
      <c r="H1589" s="12">
        <v>94.76</v>
      </c>
      <c r="I1589" s="12">
        <v>107.12</v>
      </c>
      <c r="J1589" s="12">
        <v>97.85</v>
      </c>
      <c r="K1589" s="12">
        <v>100.94</v>
      </c>
      <c r="L1589" s="12">
        <v>93.73</v>
      </c>
      <c r="M1589" s="12">
        <v>110.21000000000001</v>
      </c>
      <c r="N1589" s="12">
        <v>99.91</v>
      </c>
      <c r="O1589" s="13">
        <v>100.94</v>
      </c>
      <c r="P1589" s="17" t="s">
        <v>138</v>
      </c>
      <c r="Q1589" s="14" t="s">
        <v>13</v>
      </c>
      <c r="R1589" s="14" t="s">
        <v>15</v>
      </c>
      <c r="S1589" s="14" t="s">
        <v>119</v>
      </c>
      <c r="T1589" s="14" t="s">
        <v>143</v>
      </c>
    </row>
    <row r="1590" spans="1:20" x14ac:dyDescent="0.3">
      <c r="A1590" s="11">
        <v>44634.662002314813</v>
      </c>
      <c r="B1590" s="11"/>
      <c r="C1590" s="15">
        <v>44634</v>
      </c>
      <c r="D1590" s="16">
        <v>0.66200231481481475</v>
      </c>
      <c r="E1590" s="16"/>
      <c r="F1590" s="13">
        <v>93.240000000000009</v>
      </c>
      <c r="G1590" s="12">
        <v>86.4</v>
      </c>
      <c r="H1590" s="12">
        <v>88.320000000000007</v>
      </c>
      <c r="I1590" s="12">
        <v>99.84</v>
      </c>
      <c r="J1590" s="12">
        <v>91.199999999999989</v>
      </c>
      <c r="K1590" s="12">
        <v>94.08</v>
      </c>
      <c r="L1590" s="12">
        <v>87.36</v>
      </c>
      <c r="M1590" s="12">
        <v>102.72</v>
      </c>
      <c r="N1590" s="12">
        <v>96</v>
      </c>
      <c r="O1590" s="13">
        <v>93.240000000000009</v>
      </c>
      <c r="P1590" s="17" t="s">
        <v>138</v>
      </c>
      <c r="Q1590" s="14" t="s">
        <v>13</v>
      </c>
      <c r="R1590" s="14" t="s">
        <v>15</v>
      </c>
      <c r="S1590" s="14" t="s">
        <v>119</v>
      </c>
      <c r="T1590" s="14" t="s">
        <v>143</v>
      </c>
    </row>
    <row r="1591" spans="1:20" x14ac:dyDescent="0.3">
      <c r="A1591" s="11">
        <v>44634.662280092591</v>
      </c>
      <c r="B1591" s="11"/>
      <c r="C1591" s="15">
        <v>44634</v>
      </c>
      <c r="D1591" s="16">
        <v>0.66228009259259257</v>
      </c>
      <c r="E1591" s="16"/>
      <c r="F1591" s="13">
        <v>95.18249999999999</v>
      </c>
      <c r="G1591" s="12">
        <v>88.2</v>
      </c>
      <c r="H1591" s="12">
        <v>90.160000000000011</v>
      </c>
      <c r="I1591" s="12">
        <v>101.92</v>
      </c>
      <c r="J1591" s="12">
        <v>93.1</v>
      </c>
      <c r="K1591" s="12">
        <v>96.039999999999992</v>
      </c>
      <c r="L1591" s="12">
        <v>89.18</v>
      </c>
      <c r="M1591" s="12">
        <v>104.86</v>
      </c>
      <c r="N1591" s="12">
        <v>98</v>
      </c>
      <c r="O1591" s="13">
        <v>95.18249999999999</v>
      </c>
      <c r="P1591" s="17" t="s">
        <v>138</v>
      </c>
      <c r="Q1591" s="14" t="s">
        <v>13</v>
      </c>
      <c r="R1591" s="14" t="s">
        <v>15</v>
      </c>
      <c r="S1591" s="14" t="s">
        <v>119</v>
      </c>
      <c r="T1591" s="14" t="s">
        <v>143</v>
      </c>
    </row>
    <row r="1592" spans="1:20" x14ac:dyDescent="0.3">
      <c r="A1592" s="11">
        <v>44634.662326388891</v>
      </c>
      <c r="B1592" s="11"/>
      <c r="C1592" s="15">
        <v>44634</v>
      </c>
      <c r="D1592" s="16">
        <v>0.66232638888888895</v>
      </c>
      <c r="E1592" s="16"/>
      <c r="F1592" s="13">
        <v>80.155000000000001</v>
      </c>
      <c r="G1592" s="12">
        <v>73.8</v>
      </c>
      <c r="H1592" s="12">
        <v>82</v>
      </c>
      <c r="I1592" s="12">
        <v>85.28</v>
      </c>
      <c r="J1592" s="12">
        <v>77.899999999999991</v>
      </c>
      <c r="K1592" s="12">
        <v>80.36</v>
      </c>
      <c r="L1592" s="12">
        <v>74.62</v>
      </c>
      <c r="M1592" s="12">
        <v>87.740000000000009</v>
      </c>
      <c r="N1592" s="12">
        <v>79.539999999999992</v>
      </c>
      <c r="O1592" s="13">
        <v>80.155000000000001</v>
      </c>
      <c r="P1592" s="17" t="s">
        <v>138</v>
      </c>
      <c r="Q1592" s="14" t="s">
        <v>13</v>
      </c>
      <c r="R1592" s="14" t="s">
        <v>15</v>
      </c>
      <c r="S1592" s="14" t="s">
        <v>119</v>
      </c>
      <c r="T1592" s="14" t="s">
        <v>143</v>
      </c>
    </row>
    <row r="1593" spans="1:20" x14ac:dyDescent="0.3">
      <c r="A1593" s="11">
        <v>44634.662418981483</v>
      </c>
      <c r="B1593" s="11"/>
      <c r="C1593" s="15">
        <v>44634</v>
      </c>
      <c r="D1593" s="16">
        <v>0.66241898148148148</v>
      </c>
      <c r="E1593" s="16"/>
      <c r="F1593" s="13">
        <v>95.18249999999999</v>
      </c>
      <c r="G1593" s="12">
        <v>88.2</v>
      </c>
      <c r="H1593" s="12">
        <v>90.160000000000011</v>
      </c>
      <c r="I1593" s="12">
        <v>101.92</v>
      </c>
      <c r="J1593" s="12">
        <v>93.1</v>
      </c>
      <c r="K1593" s="12">
        <v>96.039999999999992</v>
      </c>
      <c r="L1593" s="12">
        <v>89.18</v>
      </c>
      <c r="M1593" s="12">
        <v>104.86</v>
      </c>
      <c r="N1593" s="12">
        <v>98</v>
      </c>
      <c r="O1593" s="13">
        <v>95.18249999999999</v>
      </c>
      <c r="P1593" s="17" t="s">
        <v>138</v>
      </c>
      <c r="Q1593" s="14" t="s">
        <v>13</v>
      </c>
      <c r="R1593" s="14" t="s">
        <v>15</v>
      </c>
      <c r="S1593" s="14" t="s">
        <v>119</v>
      </c>
      <c r="T1593" s="14" t="s">
        <v>143</v>
      </c>
    </row>
    <row r="1594" spans="1:20" x14ac:dyDescent="0.3">
      <c r="A1594" s="11">
        <v>44634.662430555552</v>
      </c>
      <c r="B1594" s="11"/>
      <c r="C1594" s="15">
        <v>44634</v>
      </c>
      <c r="D1594" s="16">
        <v>0.66243055555555552</v>
      </c>
      <c r="E1594" s="16"/>
      <c r="F1594" s="13">
        <v>78.617500000000007</v>
      </c>
      <c r="G1594" s="12">
        <v>73.8</v>
      </c>
      <c r="H1594" s="12">
        <v>75.44</v>
      </c>
      <c r="I1594" s="12">
        <v>85.28</v>
      </c>
      <c r="J1594" s="12">
        <v>77.899999999999991</v>
      </c>
      <c r="K1594" s="12">
        <v>80.36</v>
      </c>
      <c r="L1594" s="12">
        <v>74.62</v>
      </c>
      <c r="M1594" s="12">
        <v>82</v>
      </c>
      <c r="N1594" s="12">
        <v>79.539999999999992</v>
      </c>
      <c r="O1594" s="13">
        <v>78.617500000000007</v>
      </c>
      <c r="P1594" s="17" t="s">
        <v>138</v>
      </c>
      <c r="Q1594" s="14" t="s">
        <v>13</v>
      </c>
      <c r="R1594" s="14" t="s">
        <v>15</v>
      </c>
      <c r="S1594" s="14" t="s">
        <v>119</v>
      </c>
      <c r="T1594" s="14" t="s">
        <v>143</v>
      </c>
    </row>
    <row r="1595" spans="1:20" x14ac:dyDescent="0.3">
      <c r="A1595" s="11">
        <v>44634.662488425929</v>
      </c>
      <c r="B1595" s="11"/>
      <c r="C1595" s="15">
        <v>44634</v>
      </c>
      <c r="D1595" s="16">
        <v>0.66248842592592594</v>
      </c>
      <c r="E1595" s="16"/>
      <c r="F1595" s="13">
        <v>96.899374999999992</v>
      </c>
      <c r="G1595" s="12">
        <v>100</v>
      </c>
      <c r="H1595" s="12">
        <v>90.62</v>
      </c>
      <c r="I1595" s="12">
        <v>102.44</v>
      </c>
      <c r="J1595" s="12">
        <v>93.574999999999989</v>
      </c>
      <c r="K1595" s="12">
        <v>96.53</v>
      </c>
      <c r="L1595" s="12">
        <v>89.635000000000005</v>
      </c>
      <c r="M1595" s="12">
        <v>105.39500000000001</v>
      </c>
      <c r="N1595" s="12">
        <v>97</v>
      </c>
      <c r="O1595" s="13">
        <v>96.899374999999992</v>
      </c>
      <c r="P1595" s="17" t="s">
        <v>138</v>
      </c>
      <c r="Q1595" s="14" t="s">
        <v>13</v>
      </c>
      <c r="R1595" s="14" t="s">
        <v>15</v>
      </c>
      <c r="S1595" s="14" t="s">
        <v>119</v>
      </c>
      <c r="T1595" s="14" t="s">
        <v>143</v>
      </c>
    </row>
    <row r="1596" spans="1:20" x14ac:dyDescent="0.3">
      <c r="A1596" s="11">
        <v>44634.662962962961</v>
      </c>
      <c r="B1596" s="11"/>
      <c r="C1596" s="15">
        <v>44634</v>
      </c>
      <c r="D1596" s="16">
        <v>0.66296296296296298</v>
      </c>
      <c r="E1596" s="16"/>
      <c r="F1596" s="13">
        <v>88.383750000000006</v>
      </c>
      <c r="G1596" s="12">
        <v>81.900000000000006</v>
      </c>
      <c r="H1596" s="12">
        <v>83.72</v>
      </c>
      <c r="I1596" s="12">
        <v>94.64</v>
      </c>
      <c r="J1596" s="12">
        <v>86.45</v>
      </c>
      <c r="K1596" s="12">
        <v>89.179999999999993</v>
      </c>
      <c r="L1596" s="12">
        <v>82.81</v>
      </c>
      <c r="M1596" s="12">
        <v>97.37</v>
      </c>
      <c r="N1596" s="12">
        <v>91</v>
      </c>
      <c r="O1596" s="13">
        <v>88.383750000000006</v>
      </c>
      <c r="P1596" s="17" t="s">
        <v>138</v>
      </c>
      <c r="Q1596" s="14" t="s">
        <v>13</v>
      </c>
      <c r="R1596" s="14" t="s">
        <v>15</v>
      </c>
      <c r="S1596" s="14" t="s">
        <v>119</v>
      </c>
      <c r="T1596" s="14" t="s">
        <v>143</v>
      </c>
    </row>
    <row r="1597" spans="1:20" x14ac:dyDescent="0.3">
      <c r="A1597" s="11">
        <v>44634.663182870368</v>
      </c>
      <c r="B1597" s="11"/>
      <c r="C1597" s="15">
        <v>44634</v>
      </c>
      <c r="D1597" s="16">
        <v>0.66318287037037038</v>
      </c>
      <c r="E1597" s="16"/>
      <c r="F1597" s="13">
        <v>89.521249999999995</v>
      </c>
      <c r="G1597" s="12">
        <v>92</v>
      </c>
      <c r="H1597" s="12">
        <v>83.72</v>
      </c>
      <c r="I1597" s="12">
        <v>94.64</v>
      </c>
      <c r="J1597" s="12">
        <v>86.45</v>
      </c>
      <c r="K1597" s="12">
        <v>89.179999999999993</v>
      </c>
      <c r="L1597" s="12">
        <v>82.81</v>
      </c>
      <c r="M1597" s="12">
        <v>97.37</v>
      </c>
      <c r="N1597" s="12">
        <v>90</v>
      </c>
      <c r="O1597" s="13">
        <v>89.521249999999995</v>
      </c>
      <c r="P1597" s="17" t="s">
        <v>138</v>
      </c>
      <c r="Q1597" s="14" t="s">
        <v>13</v>
      </c>
      <c r="R1597" s="14" t="s">
        <v>15</v>
      </c>
      <c r="S1597" s="14" t="s">
        <v>119</v>
      </c>
      <c r="T1597" s="14" t="s">
        <v>143</v>
      </c>
    </row>
    <row r="1598" spans="1:20" x14ac:dyDescent="0.3">
      <c r="A1598" s="11">
        <v>44634.663530092592</v>
      </c>
      <c r="B1598" s="11"/>
      <c r="C1598" s="15">
        <v>44634</v>
      </c>
      <c r="D1598" s="16">
        <v>0.66353009259259255</v>
      </c>
      <c r="E1598" s="16"/>
      <c r="F1598" s="13">
        <v>84.172499999999999</v>
      </c>
      <c r="G1598" s="12">
        <v>77.400000000000006</v>
      </c>
      <c r="H1598" s="12">
        <v>79.12</v>
      </c>
      <c r="I1598" s="12">
        <v>89.44</v>
      </c>
      <c r="J1598" s="12">
        <v>81.7</v>
      </c>
      <c r="K1598" s="12">
        <v>84.28</v>
      </c>
      <c r="L1598" s="12">
        <v>86</v>
      </c>
      <c r="M1598" s="12">
        <v>92.02000000000001</v>
      </c>
      <c r="N1598" s="12">
        <v>83.42</v>
      </c>
      <c r="O1598" s="13">
        <v>84.172499999999999</v>
      </c>
      <c r="P1598" s="17" t="s">
        <v>138</v>
      </c>
      <c r="Q1598" s="14" t="s">
        <v>13</v>
      </c>
      <c r="R1598" s="14" t="s">
        <v>15</v>
      </c>
      <c r="S1598" s="14" t="s">
        <v>119</v>
      </c>
      <c r="T1598" s="14" t="s">
        <v>143</v>
      </c>
    </row>
    <row r="1599" spans="1:20" x14ac:dyDescent="0.3">
      <c r="A1599" s="11">
        <v>44634.663634259261</v>
      </c>
      <c r="B1599" s="11"/>
      <c r="C1599" s="15">
        <v>44634</v>
      </c>
      <c r="D1599" s="16">
        <v>0.66363425925925923</v>
      </c>
      <c r="E1599" s="16"/>
      <c r="F1599" s="13">
        <v>64.515000000000001</v>
      </c>
      <c r="G1599" s="12">
        <v>59.4</v>
      </c>
      <c r="H1599" s="12">
        <v>66</v>
      </c>
      <c r="I1599" s="12">
        <v>68.64</v>
      </c>
      <c r="J1599" s="12">
        <v>62.699999999999996</v>
      </c>
      <c r="K1599" s="12">
        <v>64.679999999999993</v>
      </c>
      <c r="L1599" s="12">
        <v>60.06</v>
      </c>
      <c r="M1599" s="12">
        <v>70.62</v>
      </c>
      <c r="N1599" s="12">
        <v>64.02</v>
      </c>
      <c r="O1599" s="13">
        <v>64.515000000000001</v>
      </c>
      <c r="P1599" s="17" t="s">
        <v>138</v>
      </c>
      <c r="Q1599" s="14" t="s">
        <v>13</v>
      </c>
      <c r="R1599" s="14" t="s">
        <v>15</v>
      </c>
      <c r="S1599" s="14" t="s">
        <v>119</v>
      </c>
      <c r="T1599" s="14" t="s">
        <v>143</v>
      </c>
    </row>
    <row r="1600" spans="1:20" x14ac:dyDescent="0.3">
      <c r="A1600" s="11">
        <v>44634.663807870369</v>
      </c>
      <c r="B1600" s="11"/>
      <c r="C1600" s="15">
        <v>44634</v>
      </c>
      <c r="D1600" s="16">
        <v>0.66380787037037037</v>
      </c>
      <c r="E1600" s="16"/>
      <c r="F1600" s="13">
        <v>102.58624999999999</v>
      </c>
      <c r="G1600" s="12">
        <v>96.3</v>
      </c>
      <c r="H1600" s="12">
        <v>98.44</v>
      </c>
      <c r="I1600" s="12">
        <v>111.28</v>
      </c>
      <c r="J1600" s="12">
        <v>101.64999999999999</v>
      </c>
      <c r="K1600" s="12">
        <v>104.86</v>
      </c>
      <c r="L1600" s="12">
        <v>97.37</v>
      </c>
      <c r="M1600" s="12">
        <v>107</v>
      </c>
      <c r="N1600" s="12">
        <v>103.78999999999999</v>
      </c>
      <c r="O1600" s="13">
        <v>102.58624999999999</v>
      </c>
      <c r="P1600" s="17" t="s">
        <v>138</v>
      </c>
      <c r="Q1600" s="14" t="s">
        <v>13</v>
      </c>
      <c r="R1600" s="14" t="s">
        <v>15</v>
      </c>
      <c r="S1600" s="14" t="s">
        <v>119</v>
      </c>
      <c r="T1600" s="14" t="s">
        <v>143</v>
      </c>
    </row>
    <row r="1601" spans="1:20" x14ac:dyDescent="0.3">
      <c r="A1601" s="11">
        <v>44634.663877314815</v>
      </c>
      <c r="B1601" s="11"/>
      <c r="C1601" s="15">
        <v>44634</v>
      </c>
      <c r="D1601" s="16">
        <v>0.66387731481481482</v>
      </c>
      <c r="E1601" s="16"/>
      <c r="F1601" s="13">
        <v>86.078125</v>
      </c>
      <c r="G1601" s="12">
        <v>89</v>
      </c>
      <c r="H1601" s="12">
        <v>80.5</v>
      </c>
      <c r="I1601" s="12">
        <v>91</v>
      </c>
      <c r="J1601" s="12">
        <v>83.125</v>
      </c>
      <c r="K1601" s="12">
        <v>85.75</v>
      </c>
      <c r="L1601" s="12">
        <v>79.625</v>
      </c>
      <c r="M1601" s="12">
        <v>93.625</v>
      </c>
      <c r="N1601" s="12">
        <v>86</v>
      </c>
      <c r="O1601" s="13">
        <v>86.078125</v>
      </c>
      <c r="P1601" s="17" t="s">
        <v>138</v>
      </c>
      <c r="Q1601" s="14" t="s">
        <v>13</v>
      </c>
      <c r="R1601" s="14" t="s">
        <v>15</v>
      </c>
      <c r="S1601" s="14" t="s">
        <v>119</v>
      </c>
      <c r="T1601" s="14" t="s">
        <v>143</v>
      </c>
    </row>
    <row r="1602" spans="1:20" x14ac:dyDescent="0.3">
      <c r="A1602" s="11">
        <v>44634.663888888892</v>
      </c>
      <c r="B1602" s="11"/>
      <c r="C1602" s="15">
        <v>44634</v>
      </c>
      <c r="D1602" s="16">
        <v>0.66388888888888886</v>
      </c>
      <c r="E1602" s="16"/>
      <c r="F1602" s="13">
        <v>97.97</v>
      </c>
      <c r="G1602" s="12">
        <v>90.9</v>
      </c>
      <c r="H1602" s="12">
        <v>92.92</v>
      </c>
      <c r="I1602" s="12">
        <v>105.04</v>
      </c>
      <c r="J1602" s="12">
        <v>95.949999999999989</v>
      </c>
      <c r="K1602" s="12">
        <v>98.98</v>
      </c>
      <c r="L1602" s="12">
        <v>94</v>
      </c>
      <c r="M1602" s="12">
        <v>108</v>
      </c>
      <c r="N1602" s="12">
        <v>97.97</v>
      </c>
      <c r="O1602" s="13">
        <v>97.97</v>
      </c>
      <c r="P1602" s="17" t="s">
        <v>138</v>
      </c>
      <c r="Q1602" s="14" t="s">
        <v>13</v>
      </c>
      <c r="R1602" s="14" t="s">
        <v>15</v>
      </c>
      <c r="S1602" s="14" t="s">
        <v>119</v>
      </c>
      <c r="T1602" s="14" t="s">
        <v>143</v>
      </c>
    </row>
    <row r="1603" spans="1:20" x14ac:dyDescent="0.3">
      <c r="A1603" s="11">
        <v>44634.664571759262</v>
      </c>
      <c r="B1603" s="11"/>
      <c r="C1603" s="15">
        <v>44634</v>
      </c>
      <c r="D1603" s="16">
        <v>0.66457175925925926</v>
      </c>
      <c r="E1603" s="16"/>
      <c r="F1603" s="13">
        <v>80.175625000000011</v>
      </c>
      <c r="G1603" s="12">
        <v>86</v>
      </c>
      <c r="H1603" s="12">
        <v>74.98</v>
      </c>
      <c r="I1603" s="12">
        <v>84.76</v>
      </c>
      <c r="J1603" s="12">
        <v>77.424999999999997</v>
      </c>
      <c r="K1603" s="12">
        <v>79.87</v>
      </c>
      <c r="L1603" s="12">
        <v>74.165000000000006</v>
      </c>
      <c r="M1603" s="12">
        <v>87.204999999999998</v>
      </c>
      <c r="N1603" s="12">
        <v>77</v>
      </c>
      <c r="O1603" s="13">
        <v>80.175625000000011</v>
      </c>
      <c r="P1603" s="17" t="s">
        <v>138</v>
      </c>
      <c r="Q1603" s="14" t="s">
        <v>13</v>
      </c>
      <c r="R1603" s="14" t="s">
        <v>15</v>
      </c>
      <c r="S1603" s="14" t="s">
        <v>119</v>
      </c>
      <c r="T1603" s="14" t="s">
        <v>143</v>
      </c>
    </row>
    <row r="1604" spans="1:20" x14ac:dyDescent="0.3">
      <c r="A1604" s="11">
        <v>44634.664687500001</v>
      </c>
      <c r="B1604" s="11"/>
      <c r="C1604" s="15">
        <v>44634</v>
      </c>
      <c r="D1604" s="16">
        <v>0.66468749999999999</v>
      </c>
      <c r="E1604" s="16"/>
      <c r="F1604" s="13">
        <v>82.556250000000006</v>
      </c>
      <c r="G1604" s="12">
        <v>76.5</v>
      </c>
      <c r="H1604" s="12">
        <v>78.2</v>
      </c>
      <c r="I1604" s="12">
        <v>88.4</v>
      </c>
      <c r="J1604" s="12">
        <v>80.75</v>
      </c>
      <c r="K1604" s="12">
        <v>83.3</v>
      </c>
      <c r="L1604" s="12">
        <v>77.350000000000009</v>
      </c>
      <c r="M1604" s="12">
        <v>90.95</v>
      </c>
      <c r="N1604" s="12">
        <v>85</v>
      </c>
      <c r="O1604" s="13">
        <v>82.556250000000006</v>
      </c>
      <c r="P1604" s="17" t="s">
        <v>138</v>
      </c>
      <c r="Q1604" s="14" t="s">
        <v>13</v>
      </c>
      <c r="R1604" s="14" t="s">
        <v>15</v>
      </c>
      <c r="S1604" s="14" t="s">
        <v>119</v>
      </c>
      <c r="T1604" s="14" t="s">
        <v>143</v>
      </c>
    </row>
    <row r="1605" spans="1:20" x14ac:dyDescent="0.3">
      <c r="A1605" s="11">
        <v>44634.664872685185</v>
      </c>
      <c r="B1605" s="11"/>
      <c r="C1605" s="15">
        <v>44634</v>
      </c>
      <c r="D1605" s="16">
        <v>0.66487268518518516</v>
      </c>
      <c r="E1605" s="16"/>
      <c r="F1605" s="13">
        <v>82.556250000000006</v>
      </c>
      <c r="G1605" s="12">
        <v>76.5</v>
      </c>
      <c r="H1605" s="12">
        <v>78.2</v>
      </c>
      <c r="I1605" s="12">
        <v>88.4</v>
      </c>
      <c r="J1605" s="12">
        <v>80.75</v>
      </c>
      <c r="K1605" s="12">
        <v>83.3</v>
      </c>
      <c r="L1605" s="12">
        <v>77.350000000000009</v>
      </c>
      <c r="M1605" s="12">
        <v>90.95</v>
      </c>
      <c r="N1605" s="12">
        <v>85</v>
      </c>
      <c r="O1605" s="13">
        <v>82.556250000000006</v>
      </c>
      <c r="P1605" s="17" t="s">
        <v>138</v>
      </c>
      <c r="Q1605" s="14" t="s">
        <v>13</v>
      </c>
      <c r="R1605" s="14" t="s">
        <v>15</v>
      </c>
      <c r="S1605" s="14" t="s">
        <v>119</v>
      </c>
      <c r="T1605" s="14" t="s">
        <v>143</v>
      </c>
    </row>
    <row r="1606" spans="1:20" x14ac:dyDescent="0.3">
      <c r="A1606" s="11">
        <v>44634.665266203701</v>
      </c>
      <c r="B1606" s="11"/>
      <c r="C1606" s="15">
        <v>44634</v>
      </c>
      <c r="D1606" s="16">
        <v>0.66526620370370371</v>
      </c>
      <c r="E1606" s="16"/>
      <c r="F1606" s="13">
        <v>85.586250000000007</v>
      </c>
      <c r="G1606" s="12">
        <v>88</v>
      </c>
      <c r="H1606" s="12">
        <v>80.040000000000006</v>
      </c>
      <c r="I1606" s="12">
        <v>90.48</v>
      </c>
      <c r="J1606" s="12">
        <v>82.649999999999991</v>
      </c>
      <c r="K1606" s="12">
        <v>85.26</v>
      </c>
      <c r="L1606" s="12">
        <v>79.17</v>
      </c>
      <c r="M1606" s="12">
        <v>93.09</v>
      </c>
      <c r="N1606" s="12">
        <v>86</v>
      </c>
      <c r="O1606" s="13">
        <v>85.586250000000007</v>
      </c>
      <c r="P1606" s="17" t="s">
        <v>138</v>
      </c>
      <c r="Q1606" s="14" t="s">
        <v>13</v>
      </c>
      <c r="R1606" s="14" t="s">
        <v>15</v>
      </c>
      <c r="S1606" s="14" t="s">
        <v>119</v>
      </c>
      <c r="T1606" s="14" t="s">
        <v>143</v>
      </c>
    </row>
    <row r="1607" spans="1:20" x14ac:dyDescent="0.3">
      <c r="A1607" s="11">
        <v>44634.665821759256</v>
      </c>
      <c r="B1607" s="11"/>
      <c r="C1607" s="15">
        <v>44634</v>
      </c>
      <c r="D1607" s="16">
        <v>0.66582175925925924</v>
      </c>
      <c r="E1607" s="16"/>
      <c r="F1607" s="13">
        <v>77.222499999999997</v>
      </c>
      <c r="G1607" s="12">
        <v>71.100000000000009</v>
      </c>
      <c r="H1607" s="12">
        <v>79</v>
      </c>
      <c r="I1607" s="12">
        <v>82.16</v>
      </c>
      <c r="J1607" s="12">
        <v>75.05</v>
      </c>
      <c r="K1607" s="12">
        <v>77.42</v>
      </c>
      <c r="L1607" s="12">
        <v>71.89</v>
      </c>
      <c r="M1607" s="12">
        <v>84.53</v>
      </c>
      <c r="N1607" s="12">
        <v>76.63</v>
      </c>
      <c r="O1607" s="13">
        <v>77.222499999999997</v>
      </c>
      <c r="P1607" s="17" t="s">
        <v>138</v>
      </c>
      <c r="Q1607" s="14" t="s">
        <v>13</v>
      </c>
      <c r="R1607" s="14" t="s">
        <v>15</v>
      </c>
      <c r="S1607" s="14" t="s">
        <v>119</v>
      </c>
      <c r="T1607" s="14" t="s">
        <v>143</v>
      </c>
    </row>
    <row r="1608" spans="1:20" x14ac:dyDescent="0.3">
      <c r="A1608" s="11">
        <v>44634.665960648148</v>
      </c>
      <c r="B1608" s="11"/>
      <c r="C1608" s="15">
        <v>44634</v>
      </c>
      <c r="D1608" s="16">
        <v>0.66596064814814815</v>
      </c>
      <c r="E1608" s="16"/>
      <c r="F1608" s="13">
        <v>83.300000000000011</v>
      </c>
      <c r="G1608" s="12">
        <v>85</v>
      </c>
      <c r="H1608" s="12">
        <v>78.2</v>
      </c>
      <c r="I1608" s="12">
        <v>88.4</v>
      </c>
      <c r="J1608" s="12">
        <v>80.75</v>
      </c>
      <c r="K1608" s="12">
        <v>83.3</v>
      </c>
      <c r="L1608" s="12">
        <v>77.350000000000009</v>
      </c>
      <c r="M1608" s="12">
        <v>90.95</v>
      </c>
      <c r="N1608" s="12">
        <v>82.45</v>
      </c>
      <c r="O1608" s="13">
        <v>83.300000000000011</v>
      </c>
      <c r="P1608" s="17" t="s">
        <v>138</v>
      </c>
      <c r="Q1608" s="14" t="s">
        <v>13</v>
      </c>
      <c r="R1608" s="14" t="s">
        <v>15</v>
      </c>
      <c r="S1608" s="14" t="s">
        <v>119</v>
      </c>
      <c r="T1608" s="14" t="s">
        <v>143</v>
      </c>
    </row>
    <row r="1609" spans="1:20" x14ac:dyDescent="0.3">
      <c r="A1609" s="11">
        <v>44634.666574074072</v>
      </c>
      <c r="B1609" s="11"/>
      <c r="C1609" s="15">
        <v>44634</v>
      </c>
      <c r="D1609" s="16">
        <v>0.6665740740740741</v>
      </c>
      <c r="E1609" s="16"/>
      <c r="F1609" s="13">
        <v>80.534999999999997</v>
      </c>
      <c r="G1609" s="12">
        <v>75.600000000000009</v>
      </c>
      <c r="H1609" s="12">
        <v>77.28</v>
      </c>
      <c r="I1609" s="12">
        <v>87.36</v>
      </c>
      <c r="J1609" s="12">
        <v>79.8</v>
      </c>
      <c r="K1609" s="12">
        <v>82.32</v>
      </c>
      <c r="L1609" s="12">
        <v>76.44</v>
      </c>
      <c r="M1609" s="12">
        <v>84</v>
      </c>
      <c r="N1609" s="12">
        <v>81.48</v>
      </c>
      <c r="O1609" s="13">
        <v>80.534999999999997</v>
      </c>
      <c r="P1609" s="17" t="s">
        <v>138</v>
      </c>
      <c r="Q1609" s="14" t="s">
        <v>13</v>
      </c>
      <c r="R1609" s="14" t="s">
        <v>15</v>
      </c>
      <c r="S1609" s="14" t="s">
        <v>119</v>
      </c>
      <c r="T1609" s="14" t="s">
        <v>143</v>
      </c>
    </row>
    <row r="1610" spans="1:20" x14ac:dyDescent="0.3">
      <c r="A1610" s="11">
        <v>44634.666655092595</v>
      </c>
      <c r="B1610" s="11"/>
      <c r="C1610" s="15">
        <v>44634</v>
      </c>
      <c r="D1610" s="16">
        <v>0.66665509259259259</v>
      </c>
      <c r="E1610" s="16"/>
      <c r="F1610" s="13">
        <v>80.667500000000004</v>
      </c>
      <c r="G1610" s="12">
        <v>85</v>
      </c>
      <c r="H1610" s="12">
        <v>75.44</v>
      </c>
      <c r="I1610" s="12">
        <v>85.28</v>
      </c>
      <c r="J1610" s="12">
        <v>77.899999999999991</v>
      </c>
      <c r="K1610" s="12">
        <v>80.36</v>
      </c>
      <c r="L1610" s="12">
        <v>74.62</v>
      </c>
      <c r="M1610" s="12">
        <v>87.740000000000009</v>
      </c>
      <c r="N1610" s="12">
        <v>79</v>
      </c>
      <c r="O1610" s="13">
        <v>80.667500000000004</v>
      </c>
      <c r="P1610" s="17" t="s">
        <v>138</v>
      </c>
      <c r="Q1610" s="14" t="s">
        <v>13</v>
      </c>
      <c r="R1610" s="14" t="s">
        <v>15</v>
      </c>
      <c r="S1610" s="14" t="s">
        <v>119</v>
      </c>
      <c r="T1610" s="14" t="s">
        <v>143</v>
      </c>
    </row>
    <row r="1611" spans="1:20" x14ac:dyDescent="0.3">
      <c r="A1611" s="11">
        <v>44634.667349537034</v>
      </c>
      <c r="B1611" s="11"/>
      <c r="C1611" s="15">
        <v>44634</v>
      </c>
      <c r="D1611" s="16">
        <v>0.66734953703703714</v>
      </c>
      <c r="E1611" s="16"/>
      <c r="F1611" s="13">
        <v>83.618750000000006</v>
      </c>
      <c r="G1611" s="12">
        <v>85</v>
      </c>
      <c r="H1611" s="12">
        <v>78.2</v>
      </c>
      <c r="I1611" s="12">
        <v>88.4</v>
      </c>
      <c r="J1611" s="12">
        <v>80.75</v>
      </c>
      <c r="K1611" s="12">
        <v>83.3</v>
      </c>
      <c r="L1611" s="12">
        <v>77.350000000000009</v>
      </c>
      <c r="M1611" s="12">
        <v>90.95</v>
      </c>
      <c r="N1611" s="12">
        <v>85</v>
      </c>
      <c r="O1611" s="13">
        <v>83.618750000000006</v>
      </c>
      <c r="P1611" s="17" t="s">
        <v>139</v>
      </c>
      <c r="Q1611" s="14" t="s">
        <v>13</v>
      </c>
      <c r="R1611" s="14" t="s">
        <v>15</v>
      </c>
      <c r="S1611" s="14" t="s">
        <v>119</v>
      </c>
      <c r="T1611" s="14" t="s">
        <v>143</v>
      </c>
    </row>
    <row r="1612" spans="1:20" x14ac:dyDescent="0.3">
      <c r="A1612" s="11">
        <v>44634.667361111111</v>
      </c>
      <c r="B1612" s="11"/>
      <c r="C1612" s="15">
        <v>44634</v>
      </c>
      <c r="D1612" s="16">
        <v>0.66736111111111107</v>
      </c>
      <c r="E1612" s="16"/>
      <c r="F1612" s="13">
        <v>84.875</v>
      </c>
      <c r="G1612" s="12">
        <v>78.75</v>
      </c>
      <c r="H1612" s="12">
        <v>80.5</v>
      </c>
      <c r="I1612" s="12">
        <v>91</v>
      </c>
      <c r="J1612" s="12">
        <v>83.125</v>
      </c>
      <c r="K1612" s="12">
        <v>85.75</v>
      </c>
      <c r="L1612" s="12">
        <v>99</v>
      </c>
      <c r="M1612" s="12">
        <v>76</v>
      </c>
      <c r="N1612" s="12">
        <v>84.875</v>
      </c>
      <c r="O1612" s="13">
        <v>84.875</v>
      </c>
      <c r="P1612" s="17" t="s">
        <v>139</v>
      </c>
      <c r="Q1612" s="14" t="s">
        <v>13</v>
      </c>
      <c r="R1612" s="14" t="s">
        <v>15</v>
      </c>
      <c r="S1612" s="14" t="s">
        <v>119</v>
      </c>
      <c r="T1612" s="14" t="s">
        <v>143</v>
      </c>
    </row>
    <row r="1613" spans="1:20" x14ac:dyDescent="0.3">
      <c r="A1613" s="11">
        <v>44634.668043981481</v>
      </c>
      <c r="B1613" s="11"/>
      <c r="C1613" s="15">
        <v>44634</v>
      </c>
      <c r="D1613" s="16">
        <v>0.66804398148148147</v>
      </c>
      <c r="E1613" s="16"/>
      <c r="F1613" s="13">
        <v>82.635000000000005</v>
      </c>
      <c r="G1613" s="12">
        <v>86</v>
      </c>
      <c r="H1613" s="12">
        <v>77.28</v>
      </c>
      <c r="I1613" s="12">
        <v>87.36</v>
      </c>
      <c r="J1613" s="12">
        <v>79.8</v>
      </c>
      <c r="K1613" s="12">
        <v>82.32</v>
      </c>
      <c r="L1613" s="12">
        <v>76.44</v>
      </c>
      <c r="M1613" s="12">
        <v>89.88000000000001</v>
      </c>
      <c r="N1613" s="12">
        <v>82</v>
      </c>
      <c r="O1613" s="13">
        <v>82.635000000000005</v>
      </c>
      <c r="P1613" s="17" t="s">
        <v>139</v>
      </c>
      <c r="Q1613" s="14" t="s">
        <v>13</v>
      </c>
      <c r="R1613" s="14" t="s">
        <v>15</v>
      </c>
      <c r="S1613" s="14" t="s">
        <v>119</v>
      </c>
      <c r="T1613" s="14" t="s">
        <v>143</v>
      </c>
    </row>
    <row r="1614" spans="1:20" x14ac:dyDescent="0.3">
      <c r="A1614" s="11">
        <v>44634.668738425928</v>
      </c>
      <c r="B1614" s="11"/>
      <c r="C1614" s="15">
        <v>44634</v>
      </c>
      <c r="D1614" s="16">
        <v>0.66873842592592592</v>
      </c>
      <c r="E1614" s="16"/>
      <c r="F1614" s="13">
        <v>76.240624999999994</v>
      </c>
      <c r="G1614" s="12">
        <v>83</v>
      </c>
      <c r="H1614" s="12">
        <v>71.3</v>
      </c>
      <c r="I1614" s="12">
        <v>80.600000000000009</v>
      </c>
      <c r="J1614" s="12">
        <v>73.625</v>
      </c>
      <c r="K1614" s="12">
        <v>75.95</v>
      </c>
      <c r="L1614" s="12">
        <v>70.525000000000006</v>
      </c>
      <c r="M1614" s="12">
        <v>82.925000000000011</v>
      </c>
      <c r="N1614" s="12">
        <v>72</v>
      </c>
      <c r="O1614" s="13">
        <v>76.240624999999994</v>
      </c>
      <c r="P1614" s="17" t="s">
        <v>139</v>
      </c>
      <c r="Q1614" s="14" t="s">
        <v>13</v>
      </c>
      <c r="R1614" s="14" t="s">
        <v>15</v>
      </c>
      <c r="S1614" s="14" t="s">
        <v>119</v>
      </c>
      <c r="T1614" s="14" t="s">
        <v>143</v>
      </c>
    </row>
    <row r="1615" spans="1:20" x14ac:dyDescent="0.3">
      <c r="A1615" s="11">
        <v>44634.669432870367</v>
      </c>
      <c r="B1615" s="11"/>
      <c r="C1615" s="15">
        <v>44634</v>
      </c>
      <c r="D1615" s="16">
        <v>0.66943287037037036</v>
      </c>
      <c r="E1615" s="16"/>
      <c r="F1615" s="13">
        <v>75.748750000000001</v>
      </c>
      <c r="G1615" s="12">
        <v>78</v>
      </c>
      <c r="H1615" s="12">
        <v>70.84</v>
      </c>
      <c r="I1615" s="12">
        <v>80.08</v>
      </c>
      <c r="J1615" s="12">
        <v>73.149999999999991</v>
      </c>
      <c r="K1615" s="12">
        <v>75.459999999999994</v>
      </c>
      <c r="L1615" s="12">
        <v>70.070000000000007</v>
      </c>
      <c r="M1615" s="12">
        <v>82.39</v>
      </c>
      <c r="N1615" s="12">
        <v>76</v>
      </c>
      <c r="O1615" s="13">
        <v>75.748750000000001</v>
      </c>
      <c r="P1615" s="17" t="s">
        <v>139</v>
      </c>
      <c r="Q1615" s="14" t="s">
        <v>13</v>
      </c>
      <c r="R1615" s="14" t="s">
        <v>15</v>
      </c>
      <c r="S1615" s="14" t="s">
        <v>119</v>
      </c>
      <c r="T1615" s="14" t="s">
        <v>143</v>
      </c>
    </row>
    <row r="1616" spans="1:20" x14ac:dyDescent="0.3">
      <c r="A1616" s="11">
        <v>44634.670127314814</v>
      </c>
      <c r="B1616" s="11"/>
      <c r="C1616" s="15">
        <v>44634</v>
      </c>
      <c r="D1616" s="16">
        <v>0.67012731481481491</v>
      </c>
      <c r="E1616" s="16"/>
      <c r="F1616" s="13">
        <v>78.20812500000001</v>
      </c>
      <c r="G1616" s="12">
        <v>83</v>
      </c>
      <c r="H1616" s="12">
        <v>73.14</v>
      </c>
      <c r="I1616" s="12">
        <v>82.68</v>
      </c>
      <c r="J1616" s="12">
        <v>75.524999999999991</v>
      </c>
      <c r="K1616" s="12">
        <v>77.91</v>
      </c>
      <c r="L1616" s="12">
        <v>72.344999999999999</v>
      </c>
      <c r="M1616" s="12">
        <v>85.065000000000012</v>
      </c>
      <c r="N1616" s="12">
        <v>76</v>
      </c>
      <c r="O1616" s="13">
        <v>78.20812500000001</v>
      </c>
      <c r="P1616" s="17" t="s">
        <v>139</v>
      </c>
      <c r="Q1616" s="14" t="s">
        <v>13</v>
      </c>
      <c r="R1616" s="14" t="s">
        <v>15</v>
      </c>
      <c r="S1616" s="14" t="s">
        <v>119</v>
      </c>
      <c r="T1616" s="14" t="s">
        <v>143</v>
      </c>
    </row>
    <row r="1617" spans="1:20" x14ac:dyDescent="0.3">
      <c r="A1617" s="11">
        <v>44634.67082175926</v>
      </c>
      <c r="B1617" s="11"/>
      <c r="C1617" s="15">
        <v>44634</v>
      </c>
      <c r="D1617" s="16">
        <v>0.67082175925925924</v>
      </c>
      <c r="E1617" s="16"/>
      <c r="F1617" s="13">
        <v>79.191874999999996</v>
      </c>
      <c r="G1617" s="12">
        <v>86</v>
      </c>
      <c r="H1617" s="12">
        <v>74.06</v>
      </c>
      <c r="I1617" s="12">
        <v>83.72</v>
      </c>
      <c r="J1617" s="12">
        <v>76.474999999999994</v>
      </c>
      <c r="K1617" s="12">
        <v>78.89</v>
      </c>
      <c r="L1617" s="12">
        <v>73.254999999999995</v>
      </c>
      <c r="M1617" s="12">
        <v>86.135000000000005</v>
      </c>
      <c r="N1617" s="12">
        <v>75</v>
      </c>
      <c r="O1617" s="13">
        <v>79.191874999999996</v>
      </c>
      <c r="P1617" s="17" t="s">
        <v>139</v>
      </c>
      <c r="Q1617" s="14" t="s">
        <v>13</v>
      </c>
      <c r="R1617" s="14" t="s">
        <v>15</v>
      </c>
      <c r="S1617" s="14" t="s">
        <v>119</v>
      </c>
      <c r="T1617" s="14" t="s">
        <v>143</v>
      </c>
    </row>
    <row r="1618" spans="1:20" x14ac:dyDescent="0.3">
      <c r="A1618" s="11">
        <v>44634.67083333333</v>
      </c>
      <c r="B1618" s="11"/>
      <c r="C1618" s="15">
        <v>44634</v>
      </c>
      <c r="D1618" s="16">
        <v>0.67083333333333339</v>
      </c>
      <c r="E1618" s="16"/>
      <c r="F1618" s="13">
        <v>95.06</v>
      </c>
      <c r="G1618" s="12">
        <v>88.2</v>
      </c>
      <c r="H1618" s="12">
        <v>90.160000000000011</v>
      </c>
      <c r="I1618" s="12">
        <v>101.92</v>
      </c>
      <c r="J1618" s="12">
        <v>93.1</v>
      </c>
      <c r="K1618" s="12">
        <v>96.039999999999992</v>
      </c>
      <c r="L1618" s="12">
        <v>93</v>
      </c>
      <c r="M1618" s="12">
        <v>103</v>
      </c>
      <c r="N1618" s="12">
        <v>95.06</v>
      </c>
      <c r="O1618" s="13">
        <v>95.06</v>
      </c>
      <c r="P1618" s="17" t="s">
        <v>139</v>
      </c>
      <c r="Q1618" s="14" t="s">
        <v>13</v>
      </c>
      <c r="R1618" s="14" t="s">
        <v>15</v>
      </c>
      <c r="S1618" s="14" t="s">
        <v>119</v>
      </c>
      <c r="T1618" s="14" t="s">
        <v>143</v>
      </c>
    </row>
    <row r="1619" spans="1:20" x14ac:dyDescent="0.3">
      <c r="A1619" s="11">
        <v>44634.671516203707</v>
      </c>
      <c r="B1619" s="11"/>
      <c r="C1619" s="15">
        <v>44634</v>
      </c>
      <c r="D1619" s="16">
        <v>0.67151620370370368</v>
      </c>
      <c r="E1619" s="16"/>
      <c r="F1619" s="13">
        <v>79.683750000000003</v>
      </c>
      <c r="G1619" s="12">
        <v>88</v>
      </c>
      <c r="H1619" s="12">
        <v>74.52000000000001</v>
      </c>
      <c r="I1619" s="12">
        <v>84.240000000000009</v>
      </c>
      <c r="J1619" s="12">
        <v>76.95</v>
      </c>
      <c r="K1619" s="12">
        <v>79.38</v>
      </c>
      <c r="L1619" s="12">
        <v>73.710000000000008</v>
      </c>
      <c r="M1619" s="12">
        <v>86.67</v>
      </c>
      <c r="N1619" s="12">
        <v>74</v>
      </c>
      <c r="O1619" s="13">
        <v>79.683750000000003</v>
      </c>
      <c r="P1619" s="17" t="s">
        <v>139</v>
      </c>
      <c r="Q1619" s="14" t="s">
        <v>13</v>
      </c>
      <c r="R1619" s="14" t="s">
        <v>15</v>
      </c>
      <c r="S1619" s="14" t="s">
        <v>119</v>
      </c>
      <c r="T1619" s="14" t="s">
        <v>143</v>
      </c>
    </row>
    <row r="1620" spans="1:20" x14ac:dyDescent="0.3">
      <c r="A1620" s="11">
        <v>44634.672210648147</v>
      </c>
      <c r="B1620" s="11"/>
      <c r="C1620" s="15">
        <v>44634</v>
      </c>
      <c r="D1620" s="16">
        <v>0.67221064814814813</v>
      </c>
      <c r="E1620" s="16"/>
      <c r="F1620" s="13">
        <v>77.716250000000002</v>
      </c>
      <c r="G1620" s="12">
        <v>86</v>
      </c>
      <c r="H1620" s="12">
        <v>72.680000000000007</v>
      </c>
      <c r="I1620" s="12">
        <v>82.16</v>
      </c>
      <c r="J1620" s="12">
        <v>75.05</v>
      </c>
      <c r="K1620" s="12">
        <v>77.42</v>
      </c>
      <c r="L1620" s="12">
        <v>71.89</v>
      </c>
      <c r="M1620" s="12">
        <v>84.53</v>
      </c>
      <c r="N1620" s="12">
        <v>72</v>
      </c>
      <c r="O1620" s="13">
        <v>77.716250000000002</v>
      </c>
      <c r="P1620" s="17" t="s">
        <v>139</v>
      </c>
      <c r="Q1620" s="14" t="s">
        <v>13</v>
      </c>
      <c r="R1620" s="14" t="s">
        <v>15</v>
      </c>
      <c r="S1620" s="14" t="s">
        <v>119</v>
      </c>
      <c r="T1620" s="14" t="s">
        <v>143</v>
      </c>
    </row>
    <row r="1621" spans="1:20" x14ac:dyDescent="0.3">
      <c r="A1621" s="11">
        <v>44634.672905092593</v>
      </c>
      <c r="B1621" s="11"/>
      <c r="C1621" s="15">
        <v>44634</v>
      </c>
      <c r="D1621" s="16">
        <v>0.67290509259259268</v>
      </c>
      <c r="E1621" s="16"/>
      <c r="F1621" s="13">
        <v>78.20812500000001</v>
      </c>
      <c r="G1621" s="12">
        <v>82</v>
      </c>
      <c r="H1621" s="12">
        <v>73.14</v>
      </c>
      <c r="I1621" s="12">
        <v>82.68</v>
      </c>
      <c r="J1621" s="12">
        <v>75.524999999999991</v>
      </c>
      <c r="K1621" s="12">
        <v>77.91</v>
      </c>
      <c r="L1621" s="12">
        <v>72.344999999999999</v>
      </c>
      <c r="M1621" s="12">
        <v>85.065000000000012</v>
      </c>
      <c r="N1621" s="12">
        <v>77</v>
      </c>
      <c r="O1621" s="13">
        <v>78.20812500000001</v>
      </c>
      <c r="P1621" s="17" t="s">
        <v>139</v>
      </c>
      <c r="Q1621" s="14" t="s">
        <v>13</v>
      </c>
      <c r="R1621" s="14" t="s">
        <v>15</v>
      </c>
      <c r="S1621" s="14" t="s">
        <v>119</v>
      </c>
      <c r="T1621" s="14" t="s">
        <v>143</v>
      </c>
    </row>
    <row r="1622" spans="1:20" x14ac:dyDescent="0.3">
      <c r="A1622" s="11">
        <v>44634.67359953704</v>
      </c>
      <c r="B1622" s="11"/>
      <c r="C1622" s="15">
        <v>44634</v>
      </c>
      <c r="D1622" s="16">
        <v>0.67359953703703701</v>
      </c>
      <c r="E1622" s="16"/>
      <c r="F1622" s="13">
        <v>79.683750000000003</v>
      </c>
      <c r="G1622" s="12">
        <v>85</v>
      </c>
      <c r="H1622" s="12">
        <v>74.52000000000001</v>
      </c>
      <c r="I1622" s="12">
        <v>84.240000000000009</v>
      </c>
      <c r="J1622" s="12">
        <v>76.95</v>
      </c>
      <c r="K1622" s="12">
        <v>79.38</v>
      </c>
      <c r="L1622" s="12">
        <v>73.710000000000008</v>
      </c>
      <c r="M1622" s="12">
        <v>86.67</v>
      </c>
      <c r="N1622" s="12">
        <v>77</v>
      </c>
      <c r="O1622" s="13">
        <v>79.683750000000003</v>
      </c>
      <c r="P1622" s="17" t="s">
        <v>139</v>
      </c>
      <c r="Q1622" s="14" t="s">
        <v>13</v>
      </c>
      <c r="R1622" s="14" t="s">
        <v>15</v>
      </c>
      <c r="S1622" s="14" t="s">
        <v>119</v>
      </c>
      <c r="T1622" s="14" t="s">
        <v>143</v>
      </c>
    </row>
    <row r="1623" spans="1:20" x14ac:dyDescent="0.3">
      <c r="A1623" s="11">
        <v>44634.674293981479</v>
      </c>
      <c r="B1623" s="11"/>
      <c r="C1623" s="15">
        <v>44634</v>
      </c>
      <c r="D1623" s="16">
        <v>0.67429398148148145</v>
      </c>
      <c r="E1623" s="16"/>
      <c r="F1623" s="13">
        <v>81.651250000000005</v>
      </c>
      <c r="G1623" s="12">
        <v>89</v>
      </c>
      <c r="H1623" s="12">
        <v>76.36</v>
      </c>
      <c r="I1623" s="12">
        <v>86.320000000000007</v>
      </c>
      <c r="J1623" s="12">
        <v>78.849999999999994</v>
      </c>
      <c r="K1623" s="12">
        <v>81.34</v>
      </c>
      <c r="L1623" s="12">
        <v>75.53</v>
      </c>
      <c r="M1623" s="12">
        <v>88.81</v>
      </c>
      <c r="N1623" s="12">
        <v>77</v>
      </c>
      <c r="O1623" s="13">
        <v>81.651250000000005</v>
      </c>
      <c r="P1623" s="17" t="s">
        <v>139</v>
      </c>
      <c r="Q1623" s="14" t="s">
        <v>13</v>
      </c>
      <c r="R1623" s="14" t="s">
        <v>15</v>
      </c>
      <c r="S1623" s="14" t="s">
        <v>119</v>
      </c>
      <c r="T1623" s="14" t="s">
        <v>143</v>
      </c>
    </row>
    <row r="1624" spans="1:20" x14ac:dyDescent="0.3">
      <c r="A1624" s="11">
        <v>44634.674305555556</v>
      </c>
      <c r="B1624" s="11"/>
      <c r="C1624" s="15">
        <v>44634</v>
      </c>
      <c r="D1624" s="16">
        <v>0.6743055555555556</v>
      </c>
      <c r="E1624" s="16"/>
      <c r="F1624" s="13">
        <v>81.965000000000003</v>
      </c>
      <c r="G1624" s="12">
        <v>76.05</v>
      </c>
      <c r="H1624" s="12">
        <v>77.740000000000009</v>
      </c>
      <c r="I1624" s="12">
        <v>87.88000000000001</v>
      </c>
      <c r="J1624" s="12">
        <v>80.274999999999991</v>
      </c>
      <c r="K1624" s="12">
        <v>82.81</v>
      </c>
      <c r="L1624" s="12">
        <v>95</v>
      </c>
      <c r="M1624" s="12">
        <v>74</v>
      </c>
      <c r="N1624" s="12">
        <v>81.965000000000003</v>
      </c>
      <c r="O1624" s="13">
        <v>81.965000000000003</v>
      </c>
      <c r="P1624" s="17" t="s">
        <v>139</v>
      </c>
      <c r="Q1624" s="14" t="s">
        <v>13</v>
      </c>
      <c r="R1624" s="14" t="s">
        <v>15</v>
      </c>
      <c r="S1624" s="14" t="s">
        <v>119</v>
      </c>
      <c r="T1624" s="14" t="s">
        <v>143</v>
      </c>
    </row>
    <row r="1625" spans="1:20" x14ac:dyDescent="0.3">
      <c r="A1625" s="11">
        <v>44634.674340277779</v>
      </c>
      <c r="B1625" s="11"/>
      <c r="C1625" s="15">
        <v>44634</v>
      </c>
      <c r="D1625" s="16">
        <v>0.67434027777777772</v>
      </c>
      <c r="E1625" s="16"/>
      <c r="F1625" s="13">
        <v>89.179999999999993</v>
      </c>
      <c r="G1625" s="12">
        <v>91</v>
      </c>
      <c r="H1625" s="12">
        <v>83.72</v>
      </c>
      <c r="I1625" s="12">
        <v>94.64</v>
      </c>
      <c r="J1625" s="12">
        <v>86.45</v>
      </c>
      <c r="K1625" s="12">
        <v>89.179999999999993</v>
      </c>
      <c r="L1625" s="12">
        <v>82.81</v>
      </c>
      <c r="M1625" s="12">
        <v>97.37</v>
      </c>
      <c r="N1625" s="12">
        <v>88.27</v>
      </c>
      <c r="O1625" s="13">
        <v>89.179999999999993</v>
      </c>
      <c r="P1625" s="17" t="s">
        <v>139</v>
      </c>
      <c r="Q1625" s="14" t="s">
        <v>13</v>
      </c>
      <c r="R1625" s="14" t="s">
        <v>15</v>
      </c>
      <c r="S1625" s="14" t="s">
        <v>119</v>
      </c>
      <c r="T1625" s="14" t="s">
        <v>143</v>
      </c>
    </row>
    <row r="1626" spans="1:20" x14ac:dyDescent="0.3">
      <c r="A1626" s="11">
        <v>44634.674456018518</v>
      </c>
      <c r="B1626" s="11"/>
      <c r="C1626" s="15">
        <v>44634</v>
      </c>
      <c r="D1626" s="16">
        <v>0.67445601851851855</v>
      </c>
      <c r="E1626" s="16"/>
      <c r="F1626" s="13">
        <v>95.06</v>
      </c>
      <c r="G1626" s="12">
        <v>97</v>
      </c>
      <c r="H1626" s="12">
        <v>89.240000000000009</v>
      </c>
      <c r="I1626" s="12">
        <v>100.88000000000001</v>
      </c>
      <c r="J1626" s="12">
        <v>92.149999999999991</v>
      </c>
      <c r="K1626" s="12">
        <v>95.06</v>
      </c>
      <c r="L1626" s="12">
        <v>88.27</v>
      </c>
      <c r="M1626" s="12">
        <v>103.79</v>
      </c>
      <c r="N1626" s="12">
        <v>94.09</v>
      </c>
      <c r="O1626" s="13">
        <v>95.06</v>
      </c>
      <c r="P1626" s="17" t="s">
        <v>139</v>
      </c>
      <c r="Q1626" s="14" t="s">
        <v>13</v>
      </c>
      <c r="R1626" s="14" t="s">
        <v>15</v>
      </c>
      <c r="S1626" s="14" t="s">
        <v>119</v>
      </c>
      <c r="T1626" s="14" t="s">
        <v>143</v>
      </c>
    </row>
    <row r="1627" spans="1:20" x14ac:dyDescent="0.3">
      <c r="A1627" s="11">
        <v>44634.674988425926</v>
      </c>
      <c r="B1627" s="11"/>
      <c r="C1627" s="15">
        <v>44634</v>
      </c>
      <c r="D1627" s="16">
        <v>0.67498842592592589</v>
      </c>
      <c r="E1627" s="16"/>
      <c r="F1627" s="13">
        <v>81.651250000000005</v>
      </c>
      <c r="G1627" s="12">
        <v>92</v>
      </c>
      <c r="H1627" s="12">
        <v>76.36</v>
      </c>
      <c r="I1627" s="12">
        <v>86.320000000000007</v>
      </c>
      <c r="J1627" s="12">
        <v>78.849999999999994</v>
      </c>
      <c r="K1627" s="12">
        <v>81.34</v>
      </c>
      <c r="L1627" s="12">
        <v>75.53</v>
      </c>
      <c r="M1627" s="12">
        <v>88.81</v>
      </c>
      <c r="N1627" s="12">
        <v>74</v>
      </c>
      <c r="O1627" s="13">
        <v>81.651250000000005</v>
      </c>
      <c r="P1627" s="17" t="s">
        <v>139</v>
      </c>
      <c r="Q1627" s="14" t="s">
        <v>13</v>
      </c>
      <c r="R1627" s="14" t="s">
        <v>15</v>
      </c>
      <c r="S1627" s="14" t="s">
        <v>119</v>
      </c>
      <c r="T1627" s="14" t="s">
        <v>143</v>
      </c>
    </row>
    <row r="1628" spans="1:20" x14ac:dyDescent="0.3">
      <c r="A1628" s="11">
        <v>44634.675682870373</v>
      </c>
      <c r="B1628" s="11"/>
      <c r="C1628" s="15">
        <v>44634</v>
      </c>
      <c r="D1628" s="16">
        <v>0.67568287037037045</v>
      </c>
      <c r="E1628" s="16"/>
      <c r="F1628" s="13">
        <v>81.651250000000005</v>
      </c>
      <c r="G1628" s="12">
        <v>92</v>
      </c>
      <c r="H1628" s="12">
        <v>76.36</v>
      </c>
      <c r="I1628" s="12">
        <v>86.320000000000007</v>
      </c>
      <c r="J1628" s="12">
        <v>78.849999999999994</v>
      </c>
      <c r="K1628" s="12">
        <v>81.34</v>
      </c>
      <c r="L1628" s="12">
        <v>75.53</v>
      </c>
      <c r="M1628" s="12">
        <v>88.81</v>
      </c>
      <c r="N1628" s="12">
        <v>74</v>
      </c>
      <c r="O1628" s="13">
        <v>81.651250000000005</v>
      </c>
      <c r="P1628" s="17" t="s">
        <v>139</v>
      </c>
      <c r="Q1628" s="14" t="s">
        <v>13</v>
      </c>
      <c r="R1628" s="14" t="s">
        <v>15</v>
      </c>
      <c r="S1628" s="14" t="s">
        <v>119</v>
      </c>
      <c r="T1628" s="14" t="s">
        <v>143</v>
      </c>
    </row>
    <row r="1629" spans="1:20" x14ac:dyDescent="0.3">
      <c r="A1629" s="11">
        <v>44634.676377314812</v>
      </c>
      <c r="B1629" s="11"/>
      <c r="C1629" s="15">
        <v>44634</v>
      </c>
      <c r="D1629" s="16">
        <v>0.67637731481481478</v>
      </c>
      <c r="E1629" s="16"/>
      <c r="F1629" s="13">
        <v>81.159374999999997</v>
      </c>
      <c r="G1629" s="12">
        <v>87</v>
      </c>
      <c r="H1629" s="12">
        <v>75.900000000000006</v>
      </c>
      <c r="I1629" s="12">
        <v>85.8</v>
      </c>
      <c r="J1629" s="12">
        <v>78.375</v>
      </c>
      <c r="K1629" s="12">
        <v>80.849999999999994</v>
      </c>
      <c r="L1629" s="12">
        <v>75.075000000000003</v>
      </c>
      <c r="M1629" s="12">
        <v>88.275000000000006</v>
      </c>
      <c r="N1629" s="12">
        <v>78</v>
      </c>
      <c r="O1629" s="13">
        <v>81.159374999999997</v>
      </c>
      <c r="P1629" s="17" t="s">
        <v>139</v>
      </c>
      <c r="Q1629" s="14" t="s">
        <v>13</v>
      </c>
      <c r="R1629" s="14" t="s">
        <v>15</v>
      </c>
      <c r="S1629" s="14" t="s">
        <v>119</v>
      </c>
      <c r="T1629" s="14" t="s">
        <v>143</v>
      </c>
    </row>
    <row r="1630" spans="1:20" x14ac:dyDescent="0.3">
      <c r="A1630" s="11">
        <v>44634.677071759259</v>
      </c>
      <c r="B1630" s="11"/>
      <c r="C1630" s="15">
        <v>44634</v>
      </c>
      <c r="D1630" s="16">
        <v>0.67707175925925922</v>
      </c>
      <c r="E1630" s="16"/>
      <c r="F1630" s="13">
        <v>86.570000000000007</v>
      </c>
      <c r="G1630" s="12">
        <v>86</v>
      </c>
      <c r="H1630" s="12">
        <v>80.960000000000008</v>
      </c>
      <c r="I1630" s="12">
        <v>91.52000000000001</v>
      </c>
      <c r="J1630" s="12">
        <v>83.6</v>
      </c>
      <c r="K1630" s="12">
        <v>86.24</v>
      </c>
      <c r="L1630" s="12">
        <v>80.08</v>
      </c>
      <c r="M1630" s="12">
        <v>94.160000000000011</v>
      </c>
      <c r="N1630" s="12">
        <v>90</v>
      </c>
      <c r="O1630" s="13">
        <v>86.570000000000007</v>
      </c>
      <c r="P1630" s="17" t="s">
        <v>139</v>
      </c>
      <c r="Q1630" s="14" t="s">
        <v>13</v>
      </c>
      <c r="R1630" s="14" t="s">
        <v>15</v>
      </c>
      <c r="S1630" s="14" t="s">
        <v>119</v>
      </c>
      <c r="T1630" s="14" t="s">
        <v>143</v>
      </c>
    </row>
    <row r="1631" spans="1:20" x14ac:dyDescent="0.3">
      <c r="A1631" s="11">
        <v>44634.677777777775</v>
      </c>
      <c r="B1631" s="11"/>
      <c r="C1631" s="15">
        <v>44634</v>
      </c>
      <c r="D1631" s="16">
        <v>0.6777777777777777</v>
      </c>
      <c r="E1631" s="16"/>
      <c r="F1631" s="13">
        <v>98.455000000000013</v>
      </c>
      <c r="G1631" s="12">
        <v>91.350000000000009</v>
      </c>
      <c r="H1631" s="12">
        <v>93.38000000000001</v>
      </c>
      <c r="I1631" s="12">
        <v>105.56</v>
      </c>
      <c r="J1631" s="12">
        <v>96.424999999999997</v>
      </c>
      <c r="K1631" s="12">
        <v>99.47</v>
      </c>
      <c r="L1631" s="12">
        <v>92</v>
      </c>
      <c r="M1631" s="12">
        <v>111</v>
      </c>
      <c r="N1631" s="12">
        <v>98.454999999999998</v>
      </c>
      <c r="O1631" s="13">
        <v>98.455000000000013</v>
      </c>
      <c r="P1631" s="17" t="s">
        <v>139</v>
      </c>
      <c r="Q1631" s="14" t="s">
        <v>13</v>
      </c>
      <c r="R1631" s="14" t="s">
        <v>15</v>
      </c>
      <c r="S1631" s="14" t="s">
        <v>119</v>
      </c>
      <c r="T1631" s="14" t="s">
        <v>143</v>
      </c>
    </row>
    <row r="1632" spans="1:20" x14ac:dyDescent="0.3">
      <c r="A1632" s="11">
        <v>44634.678460648145</v>
      </c>
      <c r="B1632" s="11"/>
      <c r="C1632" s="15">
        <v>44634</v>
      </c>
      <c r="D1632" s="16">
        <v>0.67846064814814822</v>
      </c>
      <c r="E1632" s="16"/>
      <c r="F1632" s="13">
        <v>87.061875000000015</v>
      </c>
      <c r="G1632" s="12">
        <v>88</v>
      </c>
      <c r="H1632" s="12">
        <v>81.42</v>
      </c>
      <c r="I1632" s="12">
        <v>92.04</v>
      </c>
      <c r="J1632" s="12">
        <v>84.075000000000003</v>
      </c>
      <c r="K1632" s="12">
        <v>86.73</v>
      </c>
      <c r="L1632" s="12">
        <v>80.534999999999997</v>
      </c>
      <c r="M1632" s="12">
        <v>94.695000000000007</v>
      </c>
      <c r="N1632" s="12">
        <v>89</v>
      </c>
      <c r="O1632" s="13">
        <v>87.061875000000015</v>
      </c>
      <c r="P1632" s="17" t="s">
        <v>139</v>
      </c>
      <c r="Q1632" s="14" t="s">
        <v>13</v>
      </c>
      <c r="R1632" s="14" t="s">
        <v>15</v>
      </c>
      <c r="S1632" s="14" t="s">
        <v>119</v>
      </c>
      <c r="T1632" s="14" t="s">
        <v>143</v>
      </c>
    </row>
    <row r="1633" spans="1:20" x14ac:dyDescent="0.3">
      <c r="A1633" s="11">
        <v>44634.679155092592</v>
      </c>
      <c r="B1633" s="11"/>
      <c r="C1633" s="15">
        <v>44634</v>
      </c>
      <c r="D1633" s="16">
        <v>0.67915509259259255</v>
      </c>
      <c r="E1633" s="16"/>
      <c r="F1633" s="13">
        <v>86.570000000000007</v>
      </c>
      <c r="G1633" s="12">
        <v>95</v>
      </c>
      <c r="H1633" s="12">
        <v>80.960000000000008</v>
      </c>
      <c r="I1633" s="12">
        <v>91.52000000000001</v>
      </c>
      <c r="J1633" s="12">
        <v>83.6</v>
      </c>
      <c r="K1633" s="12">
        <v>86.24</v>
      </c>
      <c r="L1633" s="12">
        <v>80.08</v>
      </c>
      <c r="M1633" s="12">
        <v>94.160000000000011</v>
      </c>
      <c r="N1633" s="12">
        <v>81</v>
      </c>
      <c r="O1633" s="13">
        <v>86.570000000000007</v>
      </c>
      <c r="P1633" s="17" t="s">
        <v>139</v>
      </c>
      <c r="Q1633" s="14" t="s">
        <v>13</v>
      </c>
      <c r="R1633" s="14" t="s">
        <v>15</v>
      </c>
      <c r="S1633" s="14" t="s">
        <v>119</v>
      </c>
      <c r="T1633" s="14" t="s">
        <v>143</v>
      </c>
    </row>
    <row r="1634" spans="1:20" x14ac:dyDescent="0.3">
      <c r="A1634" s="11">
        <v>44634.679537037038</v>
      </c>
      <c r="B1634" s="11"/>
      <c r="C1634" s="15">
        <v>44634</v>
      </c>
      <c r="D1634" s="16">
        <v>0.67953703703703694</v>
      </c>
      <c r="E1634" s="16"/>
      <c r="F1634" s="13">
        <v>81.585000000000008</v>
      </c>
      <c r="G1634" s="12">
        <v>75.600000000000009</v>
      </c>
      <c r="H1634" s="12">
        <v>77.28</v>
      </c>
      <c r="I1634" s="12">
        <v>87.36</v>
      </c>
      <c r="J1634" s="12">
        <v>79.8</v>
      </c>
      <c r="K1634" s="12">
        <v>82.32</v>
      </c>
      <c r="L1634" s="12">
        <v>76.44</v>
      </c>
      <c r="M1634" s="12">
        <v>89.88000000000001</v>
      </c>
      <c r="N1634" s="12">
        <v>84</v>
      </c>
      <c r="O1634" s="13">
        <v>81.585000000000008</v>
      </c>
      <c r="P1634" s="17" t="s">
        <v>139</v>
      </c>
      <c r="Q1634" s="14" t="s">
        <v>13</v>
      </c>
      <c r="R1634" s="14" t="s">
        <v>15</v>
      </c>
      <c r="S1634" s="14" t="s">
        <v>119</v>
      </c>
      <c r="T1634" s="14" t="s">
        <v>143</v>
      </c>
    </row>
    <row r="1635" spans="1:20" x14ac:dyDescent="0.3">
      <c r="A1635" s="11">
        <v>44634.679849537039</v>
      </c>
      <c r="B1635" s="11"/>
      <c r="C1635" s="15">
        <v>44634</v>
      </c>
      <c r="D1635" s="16">
        <v>0.67984953703703699</v>
      </c>
      <c r="E1635" s="16"/>
      <c r="F1635" s="13">
        <v>90.013125000000002</v>
      </c>
      <c r="G1635" s="12">
        <v>99</v>
      </c>
      <c r="H1635" s="12">
        <v>84.18</v>
      </c>
      <c r="I1635" s="12">
        <v>95.16</v>
      </c>
      <c r="J1635" s="12">
        <v>86.924999999999997</v>
      </c>
      <c r="K1635" s="12">
        <v>89.67</v>
      </c>
      <c r="L1635" s="12">
        <v>83.265000000000001</v>
      </c>
      <c r="M1635" s="12">
        <v>97.905000000000001</v>
      </c>
      <c r="N1635" s="12">
        <v>84</v>
      </c>
      <c r="O1635" s="13">
        <v>90.013125000000002</v>
      </c>
      <c r="P1635" s="17" t="s">
        <v>139</v>
      </c>
      <c r="Q1635" s="14" t="s">
        <v>13</v>
      </c>
      <c r="R1635" s="14" t="s">
        <v>15</v>
      </c>
      <c r="S1635" s="14" t="s">
        <v>119</v>
      </c>
      <c r="T1635" s="14" t="s">
        <v>143</v>
      </c>
    </row>
    <row r="1636" spans="1:20" x14ac:dyDescent="0.3">
      <c r="A1636" s="11">
        <v>44634.680543981478</v>
      </c>
      <c r="B1636" s="11"/>
      <c r="C1636" s="15">
        <v>44634</v>
      </c>
      <c r="D1636" s="16">
        <v>0.68054398148148154</v>
      </c>
      <c r="E1636" s="16"/>
      <c r="F1636" s="13">
        <v>87.061875000000015</v>
      </c>
      <c r="G1636" s="12">
        <v>97</v>
      </c>
      <c r="H1636" s="12">
        <v>81.42</v>
      </c>
      <c r="I1636" s="12">
        <v>92.04</v>
      </c>
      <c r="J1636" s="12">
        <v>84.075000000000003</v>
      </c>
      <c r="K1636" s="12">
        <v>86.73</v>
      </c>
      <c r="L1636" s="12">
        <v>80.534999999999997</v>
      </c>
      <c r="M1636" s="12">
        <v>94.695000000000007</v>
      </c>
      <c r="N1636" s="12">
        <v>80</v>
      </c>
      <c r="O1636" s="13">
        <v>87.061875000000015</v>
      </c>
      <c r="P1636" s="17" t="s">
        <v>139</v>
      </c>
      <c r="Q1636" s="14" t="s">
        <v>13</v>
      </c>
      <c r="R1636" s="14" t="s">
        <v>15</v>
      </c>
      <c r="S1636" s="14" t="s">
        <v>119</v>
      </c>
      <c r="T1636" s="14" t="s">
        <v>143</v>
      </c>
    </row>
    <row r="1637" spans="1:20" x14ac:dyDescent="0.3">
      <c r="A1637" s="11">
        <v>44634.680787037039</v>
      </c>
      <c r="B1637" s="11"/>
      <c r="C1637" s="15">
        <v>44634</v>
      </c>
      <c r="D1637" s="16">
        <v>0.68078703703703702</v>
      </c>
      <c r="E1637" s="16"/>
      <c r="F1637" s="13">
        <v>83.256249999999994</v>
      </c>
      <c r="G1637" s="12">
        <v>77.850000000000009</v>
      </c>
      <c r="H1637" s="12">
        <v>79.58</v>
      </c>
      <c r="I1637" s="12">
        <v>89.960000000000008</v>
      </c>
      <c r="J1637" s="12">
        <v>82.174999999999997</v>
      </c>
      <c r="K1637" s="12">
        <v>84.77</v>
      </c>
      <c r="L1637" s="12">
        <v>78.715000000000003</v>
      </c>
      <c r="M1637" s="12">
        <v>88</v>
      </c>
      <c r="N1637" s="12">
        <v>85</v>
      </c>
      <c r="O1637" s="13">
        <v>83.256249999999994</v>
      </c>
      <c r="P1637" s="17" t="s">
        <v>139</v>
      </c>
      <c r="Q1637" s="14" t="s">
        <v>13</v>
      </c>
      <c r="R1637" s="14" t="s">
        <v>15</v>
      </c>
      <c r="S1637" s="14" t="s">
        <v>119</v>
      </c>
      <c r="T1637" s="14" t="s">
        <v>143</v>
      </c>
    </row>
    <row r="1638" spans="1:20" x14ac:dyDescent="0.3">
      <c r="A1638" s="11">
        <v>44634.681018518517</v>
      </c>
      <c r="B1638" s="11"/>
      <c r="C1638" s="15">
        <v>44634</v>
      </c>
      <c r="D1638" s="16">
        <v>0.68101851851851858</v>
      </c>
      <c r="E1638" s="16"/>
      <c r="F1638" s="13">
        <v>71.872500000000002</v>
      </c>
      <c r="G1638" s="12">
        <v>66.600000000000009</v>
      </c>
      <c r="H1638" s="12">
        <v>68.08</v>
      </c>
      <c r="I1638" s="12">
        <v>76.960000000000008</v>
      </c>
      <c r="J1638" s="12">
        <v>70.3</v>
      </c>
      <c r="K1638" s="12">
        <v>72.52</v>
      </c>
      <c r="L1638" s="12">
        <v>67.34</v>
      </c>
      <c r="M1638" s="12">
        <v>79.180000000000007</v>
      </c>
      <c r="N1638" s="12">
        <v>74</v>
      </c>
      <c r="O1638" s="13">
        <v>71.872500000000002</v>
      </c>
      <c r="P1638" s="17" t="s">
        <v>139</v>
      </c>
      <c r="Q1638" s="14" t="s">
        <v>13</v>
      </c>
      <c r="R1638" s="14" t="s">
        <v>15</v>
      </c>
      <c r="S1638" s="14" t="s">
        <v>119</v>
      </c>
      <c r="T1638" s="14" t="s">
        <v>143</v>
      </c>
    </row>
    <row r="1639" spans="1:20" x14ac:dyDescent="0.3">
      <c r="A1639" s="11">
        <v>44634.681238425925</v>
      </c>
      <c r="B1639" s="11"/>
      <c r="C1639" s="15">
        <v>44634</v>
      </c>
      <c r="D1639" s="16">
        <v>0.68123842592592598</v>
      </c>
      <c r="E1639" s="16"/>
      <c r="F1639" s="13">
        <v>79.191874999999996</v>
      </c>
      <c r="G1639" s="12">
        <v>87</v>
      </c>
      <c r="H1639" s="12">
        <v>74.06</v>
      </c>
      <c r="I1639" s="12">
        <v>83.72</v>
      </c>
      <c r="J1639" s="12">
        <v>76.474999999999994</v>
      </c>
      <c r="K1639" s="12">
        <v>78.89</v>
      </c>
      <c r="L1639" s="12">
        <v>73.254999999999995</v>
      </c>
      <c r="M1639" s="12">
        <v>86.135000000000005</v>
      </c>
      <c r="N1639" s="12">
        <v>74</v>
      </c>
      <c r="O1639" s="13">
        <v>79.191874999999996</v>
      </c>
      <c r="P1639" s="17" t="s">
        <v>139</v>
      </c>
      <c r="Q1639" s="14" t="s">
        <v>13</v>
      </c>
      <c r="R1639" s="14" t="s">
        <v>15</v>
      </c>
      <c r="S1639" s="14" t="s">
        <v>119</v>
      </c>
      <c r="T1639" s="14" t="s">
        <v>143</v>
      </c>
    </row>
    <row r="1640" spans="1:20" x14ac:dyDescent="0.3">
      <c r="A1640" s="11">
        <v>44634.681250000001</v>
      </c>
      <c r="B1640" s="11"/>
      <c r="C1640" s="15">
        <v>44634</v>
      </c>
      <c r="D1640" s="16">
        <v>0.68125000000000002</v>
      </c>
      <c r="E1640" s="16"/>
      <c r="F1640" s="13">
        <v>90.694999999999993</v>
      </c>
      <c r="G1640" s="12">
        <v>84.15</v>
      </c>
      <c r="H1640" s="12">
        <v>86.02000000000001</v>
      </c>
      <c r="I1640" s="12">
        <v>97.240000000000009</v>
      </c>
      <c r="J1640" s="12">
        <v>88.825000000000003</v>
      </c>
      <c r="K1640" s="12">
        <v>91.63</v>
      </c>
      <c r="L1640" s="12">
        <v>98</v>
      </c>
      <c r="M1640" s="12">
        <v>89</v>
      </c>
      <c r="N1640" s="12">
        <v>90.694999999999993</v>
      </c>
      <c r="O1640" s="13">
        <v>90.694999999999993</v>
      </c>
      <c r="P1640" s="17" t="s">
        <v>139</v>
      </c>
      <c r="Q1640" s="14" t="s">
        <v>13</v>
      </c>
      <c r="R1640" s="14" t="s">
        <v>15</v>
      </c>
      <c r="S1640" s="14" t="s">
        <v>119</v>
      </c>
      <c r="T1640" s="14" t="s">
        <v>143</v>
      </c>
    </row>
    <row r="1641" spans="1:20" x14ac:dyDescent="0.3">
      <c r="A1641" s="11">
        <v>44634.681932870371</v>
      </c>
      <c r="B1641" s="11"/>
      <c r="C1641" s="15">
        <v>44634</v>
      </c>
      <c r="D1641" s="16">
        <v>0.68193287037037031</v>
      </c>
      <c r="E1641" s="16"/>
      <c r="F1641" s="13">
        <v>87.553750000000008</v>
      </c>
      <c r="G1641" s="12">
        <v>81</v>
      </c>
      <c r="H1641" s="12">
        <v>81.88000000000001</v>
      </c>
      <c r="I1641" s="12">
        <v>92.56</v>
      </c>
      <c r="J1641" s="12">
        <v>84.55</v>
      </c>
      <c r="K1641" s="12">
        <v>87.22</v>
      </c>
      <c r="L1641" s="12">
        <v>80.990000000000009</v>
      </c>
      <c r="M1641" s="12">
        <v>95.23</v>
      </c>
      <c r="N1641" s="12">
        <v>97</v>
      </c>
      <c r="O1641" s="13">
        <v>87.553750000000008</v>
      </c>
      <c r="P1641" s="17" t="s">
        <v>139</v>
      </c>
      <c r="Q1641" s="14" t="s">
        <v>13</v>
      </c>
      <c r="R1641" s="14" t="s">
        <v>15</v>
      </c>
      <c r="S1641" s="14" t="s">
        <v>119</v>
      </c>
      <c r="T1641" s="14" t="s">
        <v>143</v>
      </c>
    </row>
    <row r="1642" spans="1:20" x14ac:dyDescent="0.3">
      <c r="A1642" s="11">
        <v>44634.682430555556</v>
      </c>
      <c r="B1642" s="11"/>
      <c r="C1642" s="15">
        <v>44634</v>
      </c>
      <c r="D1642" s="16">
        <v>0.68243055555555554</v>
      </c>
      <c r="E1642" s="16"/>
      <c r="F1642" s="13">
        <v>109.75125000000001</v>
      </c>
      <c r="G1642" s="12">
        <v>101.7</v>
      </c>
      <c r="H1642" s="12">
        <v>103.96000000000001</v>
      </c>
      <c r="I1642" s="12">
        <v>117.52000000000001</v>
      </c>
      <c r="J1642" s="12">
        <v>107.35</v>
      </c>
      <c r="K1642" s="12">
        <v>110.74</v>
      </c>
      <c r="L1642" s="12">
        <v>102.83</v>
      </c>
      <c r="M1642" s="12">
        <v>120.91000000000001</v>
      </c>
      <c r="N1642" s="12">
        <v>113</v>
      </c>
      <c r="O1642" s="13">
        <v>109.75125000000001</v>
      </c>
      <c r="P1642" s="17" t="s">
        <v>139</v>
      </c>
      <c r="Q1642" s="14" t="s">
        <v>13</v>
      </c>
      <c r="R1642" s="14" t="s">
        <v>15</v>
      </c>
      <c r="S1642" s="14" t="s">
        <v>119</v>
      </c>
      <c r="T1642" s="14" t="s">
        <v>143</v>
      </c>
    </row>
    <row r="1643" spans="1:20" x14ac:dyDescent="0.3">
      <c r="A1643" s="11">
        <v>44634.682627314818</v>
      </c>
      <c r="B1643" s="11"/>
      <c r="C1643" s="15">
        <v>44634</v>
      </c>
      <c r="D1643" s="16">
        <v>0.68262731481481476</v>
      </c>
      <c r="E1643" s="16"/>
      <c r="F1643" s="13">
        <v>96.899374999999992</v>
      </c>
      <c r="G1643" s="12">
        <v>85</v>
      </c>
      <c r="H1643" s="12">
        <v>90.62</v>
      </c>
      <c r="I1643" s="12">
        <v>102.44</v>
      </c>
      <c r="J1643" s="12">
        <v>93.574999999999989</v>
      </c>
      <c r="K1643" s="12">
        <v>96.53</v>
      </c>
      <c r="L1643" s="12">
        <v>89.635000000000005</v>
      </c>
      <c r="M1643" s="12">
        <v>105.39500000000001</v>
      </c>
      <c r="N1643" s="12">
        <v>112</v>
      </c>
      <c r="O1643" s="13">
        <v>96.899374999999992</v>
      </c>
      <c r="P1643" s="17" t="s">
        <v>139</v>
      </c>
      <c r="Q1643" s="14" t="s">
        <v>13</v>
      </c>
      <c r="R1643" s="14" t="s">
        <v>15</v>
      </c>
      <c r="S1643" s="14" t="s">
        <v>119</v>
      </c>
      <c r="T1643" s="14" t="s">
        <v>143</v>
      </c>
    </row>
    <row r="1644" spans="1:20" s="28" customFormat="1" x14ac:dyDescent="0.3">
      <c r="A1644" s="24"/>
      <c r="B1644" s="24"/>
      <c r="C1644" s="25"/>
      <c r="D1644" s="26"/>
      <c r="E1644" s="26"/>
      <c r="F1644" s="27"/>
      <c r="G1644" s="27"/>
      <c r="H1644" s="27"/>
      <c r="I1644" s="27"/>
      <c r="J1644" s="27"/>
      <c r="K1644" s="27"/>
      <c r="L1644" s="27"/>
      <c r="M1644" s="27"/>
      <c r="N1644" s="27"/>
      <c r="O1644" s="27"/>
      <c r="P1644" s="27"/>
      <c r="Q1644" s="27"/>
      <c r="R1644" s="27"/>
      <c r="S1644" s="27"/>
      <c r="T1644" s="27"/>
    </row>
    <row r="1645" spans="1:20" x14ac:dyDescent="0.3">
      <c r="A1645" s="11">
        <v>44635.626562500001</v>
      </c>
      <c r="B1645" s="11"/>
      <c r="C1645" s="15">
        <v>44635</v>
      </c>
      <c r="D1645" s="16">
        <v>0.62656250000000002</v>
      </c>
      <c r="E1645" s="16"/>
      <c r="F1645" s="13">
        <v>80.36</v>
      </c>
      <c r="G1645" s="12">
        <v>82</v>
      </c>
      <c r="H1645" s="12">
        <v>75.44</v>
      </c>
      <c r="I1645" s="12">
        <v>85.28</v>
      </c>
      <c r="J1645" s="12">
        <v>77.899999999999991</v>
      </c>
      <c r="K1645" s="12">
        <v>80.36</v>
      </c>
      <c r="L1645" s="12">
        <v>74.62</v>
      </c>
      <c r="M1645" s="12">
        <v>87.740000000000009</v>
      </c>
      <c r="N1645" s="12">
        <v>79.539999999999992</v>
      </c>
      <c r="O1645" s="13">
        <v>80.36</v>
      </c>
      <c r="P1645" s="17" t="s">
        <v>138</v>
      </c>
      <c r="Q1645" s="14" t="s">
        <v>13</v>
      </c>
      <c r="R1645" s="14" t="s">
        <v>15</v>
      </c>
      <c r="S1645" s="14" t="s">
        <v>119</v>
      </c>
      <c r="T1645" s="14" t="s">
        <v>143</v>
      </c>
    </row>
    <row r="1646" spans="1:20" x14ac:dyDescent="0.3">
      <c r="A1646" s="11">
        <v>44635.626689814817</v>
      </c>
      <c r="B1646" s="11"/>
      <c r="C1646" s="15">
        <v>44635</v>
      </c>
      <c r="D1646" s="16">
        <v>0.62668981481481478</v>
      </c>
      <c r="E1646" s="16"/>
      <c r="F1646" s="13">
        <v>78.400000000000006</v>
      </c>
      <c r="G1646" s="12">
        <v>80</v>
      </c>
      <c r="H1646" s="12">
        <v>73.600000000000009</v>
      </c>
      <c r="I1646" s="12">
        <v>83.2</v>
      </c>
      <c r="J1646" s="12">
        <v>76</v>
      </c>
      <c r="K1646" s="12">
        <v>78.400000000000006</v>
      </c>
      <c r="L1646" s="12">
        <v>72.8</v>
      </c>
      <c r="M1646" s="12">
        <v>85.600000000000009</v>
      </c>
      <c r="N1646" s="12">
        <v>77.599999999999994</v>
      </c>
      <c r="O1646" s="13">
        <v>78.400000000000006</v>
      </c>
      <c r="P1646" s="17" t="s">
        <v>138</v>
      </c>
      <c r="Q1646" s="14" t="s">
        <v>13</v>
      </c>
      <c r="R1646" s="14" t="s">
        <v>15</v>
      </c>
      <c r="S1646" s="14" t="s">
        <v>119</v>
      </c>
      <c r="T1646" s="14" t="s">
        <v>143</v>
      </c>
    </row>
    <row r="1647" spans="1:20" x14ac:dyDescent="0.3">
      <c r="A1647" s="11">
        <v>44635.627071759256</v>
      </c>
      <c r="B1647" s="11"/>
      <c r="C1647" s="15">
        <v>44635</v>
      </c>
      <c r="D1647" s="16">
        <v>0.62707175925925929</v>
      </c>
      <c r="E1647" s="16"/>
      <c r="F1647" s="13">
        <v>108.41083333333333</v>
      </c>
      <c r="G1647" s="12">
        <v>100.2</v>
      </c>
      <c r="H1647" s="12">
        <v>102.42666666666666</v>
      </c>
      <c r="I1647" s="12">
        <v>115.78666666666666</v>
      </c>
      <c r="J1647" s="12">
        <v>105.76666666666665</v>
      </c>
      <c r="K1647" s="12">
        <v>109.10666666666665</v>
      </c>
      <c r="L1647" s="12">
        <v>115</v>
      </c>
      <c r="M1647" s="12">
        <v>121</v>
      </c>
      <c r="N1647" s="12">
        <v>98</v>
      </c>
      <c r="O1647" s="13">
        <v>108.41083333333333</v>
      </c>
      <c r="P1647" s="17" t="s">
        <v>138</v>
      </c>
      <c r="Q1647" s="14" t="s">
        <v>13</v>
      </c>
      <c r="R1647" s="14" t="s">
        <v>15</v>
      </c>
      <c r="S1647" s="14" t="s">
        <v>119</v>
      </c>
      <c r="T1647" s="14" t="s">
        <v>143</v>
      </c>
    </row>
    <row r="1648" spans="1:20" x14ac:dyDescent="0.3">
      <c r="A1648" s="11">
        <v>44635.62736111111</v>
      </c>
      <c r="B1648" s="11"/>
      <c r="C1648" s="15">
        <v>44635</v>
      </c>
      <c r="D1648" s="16">
        <v>0.62736111111111115</v>
      </c>
      <c r="E1648" s="16"/>
      <c r="F1648" s="13">
        <v>78.400000000000006</v>
      </c>
      <c r="G1648" s="12">
        <v>80</v>
      </c>
      <c r="H1648" s="12">
        <v>73.600000000000009</v>
      </c>
      <c r="I1648" s="12">
        <v>83.2</v>
      </c>
      <c r="J1648" s="12">
        <v>76</v>
      </c>
      <c r="K1648" s="12">
        <v>78.400000000000006</v>
      </c>
      <c r="L1648" s="12">
        <v>72.8</v>
      </c>
      <c r="M1648" s="12">
        <v>85.600000000000009</v>
      </c>
      <c r="N1648" s="12">
        <v>77.599999999999994</v>
      </c>
      <c r="O1648" s="13">
        <v>78.400000000000006</v>
      </c>
      <c r="P1648" s="17" t="s">
        <v>138</v>
      </c>
      <c r="Q1648" s="14" t="s">
        <v>13</v>
      </c>
      <c r="R1648" s="14" t="s">
        <v>15</v>
      </c>
      <c r="S1648" s="14" t="s">
        <v>119</v>
      </c>
      <c r="T1648" s="14" t="s">
        <v>143</v>
      </c>
    </row>
    <row r="1649" spans="1:20" x14ac:dyDescent="0.3">
      <c r="A1649" s="11">
        <v>44635.627766203703</v>
      </c>
      <c r="B1649" s="11"/>
      <c r="C1649" s="15">
        <v>44635</v>
      </c>
      <c r="D1649" s="16">
        <v>0.62776620370370373</v>
      </c>
      <c r="E1649" s="16"/>
      <c r="F1649" s="13">
        <v>110.03375000000001</v>
      </c>
      <c r="G1649" s="12">
        <v>101.7</v>
      </c>
      <c r="H1649" s="12">
        <v>103.96000000000001</v>
      </c>
      <c r="I1649" s="12">
        <v>117.52000000000001</v>
      </c>
      <c r="J1649" s="12">
        <v>107.35</v>
      </c>
      <c r="K1649" s="12">
        <v>110.74</v>
      </c>
      <c r="L1649" s="12">
        <v>116</v>
      </c>
      <c r="M1649" s="12">
        <v>118</v>
      </c>
      <c r="N1649" s="12">
        <v>105</v>
      </c>
      <c r="O1649" s="13">
        <v>110.03375000000001</v>
      </c>
      <c r="P1649" s="17" t="s">
        <v>138</v>
      </c>
      <c r="Q1649" s="14" t="s">
        <v>13</v>
      </c>
      <c r="R1649" s="14" t="s">
        <v>15</v>
      </c>
      <c r="S1649" s="14" t="s">
        <v>119</v>
      </c>
      <c r="T1649" s="14" t="s">
        <v>143</v>
      </c>
    </row>
    <row r="1650" spans="1:20" x14ac:dyDescent="0.3">
      <c r="A1650" s="11">
        <v>44635.628460648149</v>
      </c>
      <c r="B1650" s="11"/>
      <c r="C1650" s="15">
        <v>44635</v>
      </c>
      <c r="D1650" s="16">
        <v>0.62846064814814817</v>
      </c>
      <c r="E1650" s="16"/>
      <c r="F1650" s="13">
        <v>110.03375000000001</v>
      </c>
      <c r="G1650" s="12">
        <v>101.7</v>
      </c>
      <c r="H1650" s="12">
        <v>103.96000000000001</v>
      </c>
      <c r="I1650" s="12">
        <v>117.52000000000001</v>
      </c>
      <c r="J1650" s="12">
        <v>107.35</v>
      </c>
      <c r="K1650" s="12">
        <v>110.74</v>
      </c>
      <c r="L1650" s="12">
        <v>105</v>
      </c>
      <c r="M1650" s="12">
        <v>110</v>
      </c>
      <c r="N1650" s="12">
        <v>124</v>
      </c>
      <c r="O1650" s="13">
        <v>110.03375000000001</v>
      </c>
      <c r="P1650" s="17" t="s">
        <v>138</v>
      </c>
      <c r="Q1650" s="14" t="s">
        <v>13</v>
      </c>
      <c r="R1650" s="14" t="s">
        <v>15</v>
      </c>
      <c r="S1650" s="14" t="s">
        <v>119</v>
      </c>
      <c r="T1650" s="14" t="s">
        <v>143</v>
      </c>
    </row>
    <row r="1651" spans="1:20" x14ac:dyDescent="0.3">
      <c r="A1651" s="11">
        <v>44635.629131944443</v>
      </c>
      <c r="B1651" s="11"/>
      <c r="C1651" s="15">
        <v>44635</v>
      </c>
      <c r="D1651" s="16">
        <v>0.62913194444444442</v>
      </c>
      <c r="E1651" s="16"/>
      <c r="F1651" s="13">
        <v>116.55000000000001</v>
      </c>
      <c r="G1651" s="12">
        <v>108</v>
      </c>
      <c r="H1651" s="12">
        <v>110.4</v>
      </c>
      <c r="I1651" s="12">
        <v>124.80000000000001</v>
      </c>
      <c r="J1651" s="12">
        <v>114</v>
      </c>
      <c r="K1651" s="12">
        <v>117.6</v>
      </c>
      <c r="L1651" s="12">
        <v>109.2</v>
      </c>
      <c r="M1651" s="12">
        <v>128.4</v>
      </c>
      <c r="N1651" s="12">
        <v>120</v>
      </c>
      <c r="O1651" s="13">
        <v>116.55000000000001</v>
      </c>
      <c r="P1651" s="17" t="s">
        <v>138</v>
      </c>
      <c r="Q1651" s="14" t="s">
        <v>13</v>
      </c>
      <c r="R1651" s="14" t="s">
        <v>15</v>
      </c>
      <c r="S1651" s="14" t="s">
        <v>119</v>
      </c>
      <c r="T1651" s="14" t="s">
        <v>143</v>
      </c>
    </row>
    <row r="1652" spans="1:20" x14ac:dyDescent="0.3">
      <c r="A1652" s="11">
        <v>44635.629155092596</v>
      </c>
      <c r="B1652" s="11"/>
      <c r="C1652" s="15">
        <v>44635</v>
      </c>
      <c r="D1652" s="16">
        <v>0.62915509259259261</v>
      </c>
      <c r="E1652" s="16"/>
      <c r="F1652" s="13">
        <v>109.06</v>
      </c>
      <c r="G1652" s="12">
        <v>100.8</v>
      </c>
      <c r="H1652" s="12">
        <v>103.04</v>
      </c>
      <c r="I1652" s="12">
        <v>116.48</v>
      </c>
      <c r="J1652" s="12">
        <v>106.39999999999999</v>
      </c>
      <c r="K1652" s="12">
        <v>109.75999999999999</v>
      </c>
      <c r="L1652" s="12">
        <v>102</v>
      </c>
      <c r="M1652" s="12">
        <v>113</v>
      </c>
      <c r="N1652" s="12">
        <v>121</v>
      </c>
      <c r="O1652" s="13">
        <v>109.06</v>
      </c>
      <c r="P1652" s="17" t="s">
        <v>138</v>
      </c>
      <c r="Q1652" s="14" t="s">
        <v>13</v>
      </c>
      <c r="R1652" s="14" t="s">
        <v>15</v>
      </c>
      <c r="S1652" s="14" t="s">
        <v>119</v>
      </c>
      <c r="T1652" s="14" t="s">
        <v>143</v>
      </c>
    </row>
    <row r="1653" spans="1:20" x14ac:dyDescent="0.3">
      <c r="A1653" s="11">
        <v>44635.629166666666</v>
      </c>
      <c r="B1653" s="11"/>
      <c r="C1653" s="15">
        <v>44635</v>
      </c>
      <c r="D1653" s="16">
        <v>0.62916666666666665</v>
      </c>
      <c r="E1653" s="16"/>
      <c r="F1653" s="13">
        <v>156.80000000000001</v>
      </c>
      <c r="G1653" s="12">
        <v>160</v>
      </c>
      <c r="H1653" s="12">
        <v>147.20000000000002</v>
      </c>
      <c r="I1653" s="12">
        <v>166.4</v>
      </c>
      <c r="J1653" s="12">
        <v>152</v>
      </c>
      <c r="K1653" s="12">
        <v>156.80000000000001</v>
      </c>
      <c r="L1653" s="12">
        <v>145.6</v>
      </c>
      <c r="M1653" s="12">
        <v>171.20000000000002</v>
      </c>
      <c r="N1653" s="12">
        <v>155.19999999999999</v>
      </c>
      <c r="O1653" s="13">
        <v>156.80000000000001</v>
      </c>
      <c r="P1653" s="17" t="s">
        <v>138</v>
      </c>
      <c r="Q1653" s="14" t="s">
        <v>13</v>
      </c>
      <c r="R1653" s="14" t="s">
        <v>15</v>
      </c>
      <c r="S1653" s="14" t="s">
        <v>18</v>
      </c>
      <c r="T1653" s="14" t="s">
        <v>143</v>
      </c>
    </row>
    <row r="1654" spans="1:20" x14ac:dyDescent="0.3">
      <c r="A1654" s="11">
        <v>44635.629641203705</v>
      </c>
      <c r="B1654" s="11"/>
      <c r="C1654" s="15">
        <v>44635</v>
      </c>
      <c r="D1654" s="16">
        <v>0.62964120370370369</v>
      </c>
      <c r="E1654" s="16"/>
      <c r="F1654" s="13">
        <v>112.66500000000001</v>
      </c>
      <c r="G1654" s="12">
        <v>104.4</v>
      </c>
      <c r="H1654" s="12">
        <v>106.72</v>
      </c>
      <c r="I1654" s="12">
        <v>120.64</v>
      </c>
      <c r="J1654" s="12">
        <v>110.19999999999999</v>
      </c>
      <c r="K1654" s="12">
        <v>113.67999999999999</v>
      </c>
      <c r="L1654" s="12">
        <v>105.56</v>
      </c>
      <c r="M1654" s="12">
        <v>124.12</v>
      </c>
      <c r="N1654" s="12">
        <v>116</v>
      </c>
      <c r="O1654" s="13">
        <v>112.66500000000001</v>
      </c>
      <c r="P1654" s="17" t="s">
        <v>138</v>
      </c>
      <c r="Q1654" s="14" t="s">
        <v>13</v>
      </c>
      <c r="R1654" s="14" t="s">
        <v>15</v>
      </c>
      <c r="S1654" s="14" t="s">
        <v>119</v>
      </c>
      <c r="T1654" s="14" t="s">
        <v>143</v>
      </c>
    </row>
    <row r="1655" spans="1:20" x14ac:dyDescent="0.3">
      <c r="A1655" s="11">
        <v>44635.629791666666</v>
      </c>
      <c r="B1655" s="11"/>
      <c r="C1655" s="15">
        <v>44635</v>
      </c>
      <c r="D1655" s="16">
        <v>0.62979166666666664</v>
      </c>
      <c r="E1655" s="16"/>
      <c r="F1655" s="13">
        <v>107.80875</v>
      </c>
      <c r="G1655" s="12">
        <v>99.9</v>
      </c>
      <c r="H1655" s="12">
        <v>102.12</v>
      </c>
      <c r="I1655" s="12">
        <v>115.44</v>
      </c>
      <c r="J1655" s="12">
        <v>105.44999999999999</v>
      </c>
      <c r="K1655" s="12">
        <v>108.78</v>
      </c>
      <c r="L1655" s="12">
        <v>101.01</v>
      </c>
      <c r="M1655" s="12">
        <v>118.77000000000001</v>
      </c>
      <c r="N1655" s="12">
        <v>111</v>
      </c>
      <c r="O1655" s="13">
        <v>107.80875</v>
      </c>
      <c r="P1655" s="17" t="s">
        <v>138</v>
      </c>
      <c r="Q1655" s="14" t="s">
        <v>13</v>
      </c>
      <c r="R1655" s="14" t="s">
        <v>15</v>
      </c>
      <c r="S1655" s="14" t="s">
        <v>119</v>
      </c>
      <c r="T1655" s="14" t="s">
        <v>143</v>
      </c>
    </row>
    <row r="1656" spans="1:20" x14ac:dyDescent="0.3">
      <c r="A1656" s="11">
        <v>44635.629849537036</v>
      </c>
      <c r="B1656" s="11"/>
      <c r="C1656" s="15">
        <v>44635</v>
      </c>
      <c r="D1656" s="16">
        <v>0.62984953703703705</v>
      </c>
      <c r="E1656" s="16"/>
      <c r="F1656" s="13">
        <v>103.2175</v>
      </c>
      <c r="G1656" s="12">
        <v>95.4</v>
      </c>
      <c r="H1656" s="12">
        <v>97.52000000000001</v>
      </c>
      <c r="I1656" s="12">
        <v>110.24000000000001</v>
      </c>
      <c r="J1656" s="12">
        <v>100.69999999999999</v>
      </c>
      <c r="K1656" s="12">
        <v>103.88</v>
      </c>
      <c r="L1656" s="12">
        <v>100</v>
      </c>
      <c r="M1656" s="12">
        <v>103</v>
      </c>
      <c r="N1656" s="12">
        <v>115</v>
      </c>
      <c r="O1656" s="13">
        <v>103.2175</v>
      </c>
      <c r="P1656" s="17" t="s">
        <v>138</v>
      </c>
      <c r="Q1656" s="14" t="s">
        <v>13</v>
      </c>
      <c r="R1656" s="14" t="s">
        <v>15</v>
      </c>
      <c r="S1656" s="14" t="s">
        <v>119</v>
      </c>
      <c r="T1656" s="14" t="s">
        <v>143</v>
      </c>
    </row>
    <row r="1657" spans="1:20" x14ac:dyDescent="0.3">
      <c r="A1657" s="11">
        <v>44635.629988425928</v>
      </c>
      <c r="B1657" s="11"/>
      <c r="C1657" s="15">
        <v>44635</v>
      </c>
      <c r="D1657" s="16">
        <v>0.62998842592592597</v>
      </c>
      <c r="E1657" s="16"/>
      <c r="F1657" s="13">
        <v>110.72250000000001</v>
      </c>
      <c r="G1657" s="12">
        <v>102.60000000000001</v>
      </c>
      <c r="H1657" s="12">
        <v>104.88000000000001</v>
      </c>
      <c r="I1657" s="12">
        <v>118.56</v>
      </c>
      <c r="J1657" s="12">
        <v>108.3</v>
      </c>
      <c r="K1657" s="12">
        <v>111.72</v>
      </c>
      <c r="L1657" s="12">
        <v>103.74000000000001</v>
      </c>
      <c r="M1657" s="12">
        <v>121.98</v>
      </c>
      <c r="N1657" s="12">
        <v>114</v>
      </c>
      <c r="O1657" s="13">
        <v>110.72250000000001</v>
      </c>
      <c r="P1657" s="17" t="s">
        <v>138</v>
      </c>
      <c r="Q1657" s="14" t="s">
        <v>13</v>
      </c>
      <c r="R1657" s="14" t="s">
        <v>15</v>
      </c>
      <c r="S1657" s="14" t="s">
        <v>119</v>
      </c>
      <c r="T1657" s="14" t="s">
        <v>143</v>
      </c>
    </row>
    <row r="1658" spans="1:20" x14ac:dyDescent="0.3">
      <c r="A1658" s="11">
        <v>44635.630162037036</v>
      </c>
      <c r="B1658" s="11"/>
      <c r="C1658" s="15">
        <v>44635</v>
      </c>
      <c r="D1658" s="16">
        <v>0.63016203703703699</v>
      </c>
      <c r="E1658" s="16"/>
      <c r="F1658" s="13">
        <v>77.42</v>
      </c>
      <c r="G1658" s="12">
        <v>79</v>
      </c>
      <c r="H1658" s="12">
        <v>72.680000000000007</v>
      </c>
      <c r="I1658" s="12">
        <v>82.16</v>
      </c>
      <c r="J1658" s="12">
        <v>75.05</v>
      </c>
      <c r="K1658" s="12">
        <v>77.42</v>
      </c>
      <c r="L1658" s="12">
        <v>71.89</v>
      </c>
      <c r="M1658" s="12">
        <v>84.53</v>
      </c>
      <c r="N1658" s="12">
        <v>76.63</v>
      </c>
      <c r="O1658" s="13">
        <v>77.42</v>
      </c>
      <c r="P1658" s="17" t="s">
        <v>138</v>
      </c>
      <c r="Q1658" s="14" t="s">
        <v>13</v>
      </c>
      <c r="R1658" s="14" t="s">
        <v>15</v>
      </c>
      <c r="S1658" s="14" t="s">
        <v>119</v>
      </c>
      <c r="T1658" s="14" t="s">
        <v>143</v>
      </c>
    </row>
    <row r="1659" spans="1:20" x14ac:dyDescent="0.3">
      <c r="A1659" s="11">
        <v>44635.630543981482</v>
      </c>
      <c r="B1659" s="11"/>
      <c r="C1659" s="15">
        <v>44635</v>
      </c>
      <c r="D1659" s="16">
        <v>0.6305439814814815</v>
      </c>
      <c r="E1659" s="16"/>
      <c r="F1659" s="13">
        <v>103.86666666666666</v>
      </c>
      <c r="G1659" s="12">
        <v>96</v>
      </c>
      <c r="H1659" s="12">
        <v>98.13333333333334</v>
      </c>
      <c r="I1659" s="12">
        <v>110.93333333333334</v>
      </c>
      <c r="J1659" s="12">
        <v>101.33333333333333</v>
      </c>
      <c r="K1659" s="12">
        <v>104.53333333333333</v>
      </c>
      <c r="L1659" s="12">
        <v>102</v>
      </c>
      <c r="M1659" s="12">
        <v>99</v>
      </c>
      <c r="N1659" s="12">
        <v>119</v>
      </c>
      <c r="O1659" s="13">
        <v>103.86666666666666</v>
      </c>
      <c r="P1659" s="17" t="s">
        <v>138</v>
      </c>
      <c r="Q1659" s="14" t="s">
        <v>13</v>
      </c>
      <c r="R1659" s="14" t="s">
        <v>15</v>
      </c>
      <c r="S1659" s="14" t="s">
        <v>119</v>
      </c>
      <c r="T1659" s="14" t="s">
        <v>143</v>
      </c>
    </row>
    <row r="1660" spans="1:20" x14ac:dyDescent="0.3">
      <c r="A1660" s="11">
        <v>44635.631238425929</v>
      </c>
      <c r="B1660" s="11"/>
      <c r="C1660" s="15">
        <v>44635</v>
      </c>
      <c r="D1660" s="16">
        <v>0.63123842592592594</v>
      </c>
      <c r="E1660" s="16"/>
      <c r="F1660" s="13">
        <v>106.13875</v>
      </c>
      <c r="G1660" s="12">
        <v>98.100000000000009</v>
      </c>
      <c r="H1660" s="12">
        <v>100.28</v>
      </c>
      <c r="I1660" s="12">
        <v>113.36</v>
      </c>
      <c r="J1660" s="12">
        <v>103.55</v>
      </c>
      <c r="K1660" s="12">
        <v>106.82</v>
      </c>
      <c r="L1660" s="12">
        <v>106</v>
      </c>
      <c r="M1660" s="12">
        <v>100</v>
      </c>
      <c r="N1660" s="12">
        <v>121</v>
      </c>
      <c r="O1660" s="13">
        <v>106.13875</v>
      </c>
      <c r="P1660" s="17" t="s">
        <v>138</v>
      </c>
      <c r="Q1660" s="14" t="s">
        <v>13</v>
      </c>
      <c r="R1660" s="14" t="s">
        <v>15</v>
      </c>
      <c r="S1660" s="14" t="s">
        <v>119</v>
      </c>
      <c r="T1660" s="14" t="s">
        <v>143</v>
      </c>
    </row>
    <row r="1661" spans="1:20" x14ac:dyDescent="0.3">
      <c r="A1661" s="11">
        <v>44635.631296296298</v>
      </c>
      <c r="B1661" s="11"/>
      <c r="C1661" s="15">
        <v>44635</v>
      </c>
      <c r="D1661" s="16">
        <v>0.63129629629629636</v>
      </c>
      <c r="E1661" s="16"/>
      <c r="F1661" s="13">
        <v>98.866875000000007</v>
      </c>
      <c r="G1661" s="12">
        <v>78</v>
      </c>
      <c r="H1661" s="12">
        <v>92.460000000000008</v>
      </c>
      <c r="I1661" s="12">
        <v>104.52000000000001</v>
      </c>
      <c r="J1661" s="12">
        <v>95.474999999999994</v>
      </c>
      <c r="K1661" s="12">
        <v>98.49</v>
      </c>
      <c r="L1661" s="12">
        <v>91.454999999999998</v>
      </c>
      <c r="M1661" s="12">
        <v>107.53500000000001</v>
      </c>
      <c r="N1661" s="12">
        <v>123</v>
      </c>
      <c r="O1661" s="13">
        <v>98.866875000000007</v>
      </c>
      <c r="P1661" s="17" t="s">
        <v>138</v>
      </c>
      <c r="Q1661" s="14" t="s">
        <v>13</v>
      </c>
      <c r="R1661" s="14" t="s">
        <v>15</v>
      </c>
      <c r="S1661" s="14" t="s">
        <v>119</v>
      </c>
      <c r="T1661" s="14" t="s">
        <v>143</v>
      </c>
    </row>
    <row r="1662" spans="1:20" x14ac:dyDescent="0.3">
      <c r="A1662" s="11">
        <v>44635.631932870368</v>
      </c>
      <c r="B1662" s="11"/>
      <c r="C1662" s="15">
        <v>44635</v>
      </c>
      <c r="D1662" s="16">
        <v>0.63193287037037038</v>
      </c>
      <c r="E1662" s="16"/>
      <c r="F1662" s="13">
        <v>108.41083333333333</v>
      </c>
      <c r="G1662" s="12">
        <v>100.2</v>
      </c>
      <c r="H1662" s="12">
        <v>102.42666666666666</v>
      </c>
      <c r="I1662" s="12">
        <v>115.78666666666666</v>
      </c>
      <c r="J1662" s="12">
        <v>105.76666666666665</v>
      </c>
      <c r="K1662" s="12">
        <v>109.10666666666665</v>
      </c>
      <c r="L1662" s="12">
        <v>107</v>
      </c>
      <c r="M1662" s="12">
        <v>109</v>
      </c>
      <c r="N1662" s="12">
        <v>118</v>
      </c>
      <c r="O1662" s="13">
        <v>108.41083333333333</v>
      </c>
      <c r="P1662" s="17" t="s">
        <v>138</v>
      </c>
      <c r="Q1662" s="14" t="s">
        <v>13</v>
      </c>
      <c r="R1662" s="14" t="s">
        <v>15</v>
      </c>
      <c r="S1662" s="14" t="s">
        <v>119</v>
      </c>
      <c r="T1662" s="14" t="s">
        <v>143</v>
      </c>
    </row>
    <row r="1663" spans="1:20" x14ac:dyDescent="0.3">
      <c r="A1663" s="11">
        <v>44635.632118055553</v>
      </c>
      <c r="B1663" s="11"/>
      <c r="C1663" s="15">
        <v>44635</v>
      </c>
      <c r="D1663" s="16">
        <v>0.63211805555555556</v>
      </c>
      <c r="E1663" s="16"/>
      <c r="F1663" s="13">
        <v>109.75125000000001</v>
      </c>
      <c r="G1663" s="12">
        <v>101.7</v>
      </c>
      <c r="H1663" s="12">
        <v>103.96000000000001</v>
      </c>
      <c r="I1663" s="12">
        <v>117.52000000000001</v>
      </c>
      <c r="J1663" s="12">
        <v>107.35</v>
      </c>
      <c r="K1663" s="12">
        <v>110.74</v>
      </c>
      <c r="L1663" s="12">
        <v>102.83</v>
      </c>
      <c r="M1663" s="12">
        <v>120.91000000000001</v>
      </c>
      <c r="N1663" s="12">
        <v>113</v>
      </c>
      <c r="O1663" s="13">
        <v>109.75125000000001</v>
      </c>
      <c r="P1663" s="17" t="s">
        <v>138</v>
      </c>
      <c r="Q1663" s="14" t="s">
        <v>13</v>
      </c>
      <c r="R1663" s="14" t="s">
        <v>15</v>
      </c>
      <c r="S1663" s="14" t="s">
        <v>119</v>
      </c>
      <c r="T1663" s="14" t="s">
        <v>143</v>
      </c>
    </row>
    <row r="1664" spans="1:20" x14ac:dyDescent="0.3">
      <c r="A1664" s="11">
        <v>44635.632569444446</v>
      </c>
      <c r="B1664" s="11"/>
      <c r="C1664" s="15">
        <v>44635</v>
      </c>
      <c r="D1664" s="16">
        <v>0.63256944444444441</v>
      </c>
      <c r="E1664" s="16"/>
      <c r="F1664" s="13">
        <v>115.57875</v>
      </c>
      <c r="G1664" s="12">
        <v>107.10000000000001</v>
      </c>
      <c r="H1664" s="12">
        <v>109.48</v>
      </c>
      <c r="I1664" s="12">
        <v>123.76</v>
      </c>
      <c r="J1664" s="12">
        <v>113.05</v>
      </c>
      <c r="K1664" s="12">
        <v>116.62</v>
      </c>
      <c r="L1664" s="12">
        <v>108.29</v>
      </c>
      <c r="M1664" s="12">
        <v>127.33000000000001</v>
      </c>
      <c r="N1664" s="12">
        <v>119</v>
      </c>
      <c r="O1664" s="13">
        <v>115.57875</v>
      </c>
      <c r="P1664" s="17" t="s">
        <v>138</v>
      </c>
      <c r="Q1664" s="14" t="s">
        <v>13</v>
      </c>
      <c r="R1664" s="14" t="s">
        <v>15</v>
      </c>
      <c r="S1664" s="14" t="s">
        <v>119</v>
      </c>
      <c r="T1664" s="14" t="s">
        <v>143</v>
      </c>
    </row>
    <row r="1665" spans="1:20" x14ac:dyDescent="0.3">
      <c r="A1665" s="11">
        <v>44635.632627314815</v>
      </c>
      <c r="B1665" s="11"/>
      <c r="C1665" s="15">
        <v>44635</v>
      </c>
      <c r="D1665" s="16">
        <v>0.63262731481481482</v>
      </c>
      <c r="E1665" s="16"/>
      <c r="F1665" s="13">
        <v>105.81416666666667</v>
      </c>
      <c r="G1665" s="12">
        <v>97.800000000000011</v>
      </c>
      <c r="H1665" s="12">
        <v>99.973333333333343</v>
      </c>
      <c r="I1665" s="12">
        <v>113.01333333333334</v>
      </c>
      <c r="J1665" s="12">
        <v>103.23333333333333</v>
      </c>
      <c r="K1665" s="12">
        <v>106.49333333333334</v>
      </c>
      <c r="L1665" s="12">
        <v>110</v>
      </c>
      <c r="M1665" s="12">
        <v>103</v>
      </c>
      <c r="N1665" s="12">
        <v>113</v>
      </c>
      <c r="O1665" s="13">
        <v>105.81416666666667</v>
      </c>
      <c r="P1665" s="17" t="s">
        <v>138</v>
      </c>
      <c r="Q1665" s="14" t="s">
        <v>13</v>
      </c>
      <c r="R1665" s="14" t="s">
        <v>15</v>
      </c>
      <c r="S1665" s="14" t="s">
        <v>119</v>
      </c>
      <c r="T1665" s="14" t="s">
        <v>143</v>
      </c>
    </row>
    <row r="1666" spans="1:20" x14ac:dyDescent="0.3">
      <c r="A1666" s="11">
        <v>44635.632638888892</v>
      </c>
      <c r="B1666" s="11"/>
      <c r="C1666" s="15">
        <v>44635</v>
      </c>
      <c r="D1666" s="16">
        <v>0.63263888888888886</v>
      </c>
      <c r="E1666" s="16"/>
      <c r="F1666" s="13">
        <v>75.460000000000008</v>
      </c>
      <c r="G1666" s="12">
        <v>77</v>
      </c>
      <c r="H1666" s="12">
        <v>70.84</v>
      </c>
      <c r="I1666" s="12">
        <v>80.08</v>
      </c>
      <c r="J1666" s="12">
        <v>73.149999999999991</v>
      </c>
      <c r="K1666" s="12">
        <v>75.459999999999994</v>
      </c>
      <c r="L1666" s="12">
        <v>70.070000000000007</v>
      </c>
      <c r="M1666" s="12">
        <v>82.39</v>
      </c>
      <c r="N1666" s="12">
        <v>74.69</v>
      </c>
      <c r="O1666" s="13">
        <v>75.460000000000008</v>
      </c>
      <c r="P1666" s="17" t="s">
        <v>138</v>
      </c>
      <c r="Q1666" s="14" t="s">
        <v>13</v>
      </c>
      <c r="R1666" s="14" t="s">
        <v>15</v>
      </c>
      <c r="S1666" s="14" t="s">
        <v>119</v>
      </c>
      <c r="T1666" s="14" t="s">
        <v>143</v>
      </c>
    </row>
    <row r="1667" spans="1:20" x14ac:dyDescent="0.3">
      <c r="A1667" s="11">
        <v>44635.633321759262</v>
      </c>
      <c r="B1667" s="11"/>
      <c r="C1667" s="15">
        <v>44635</v>
      </c>
      <c r="D1667" s="16">
        <v>0.63332175925925926</v>
      </c>
      <c r="E1667" s="16"/>
      <c r="F1667" s="13">
        <v>104.76</v>
      </c>
      <c r="G1667" s="12">
        <v>97.2</v>
      </c>
      <c r="H1667" s="12">
        <v>99.36</v>
      </c>
      <c r="I1667" s="12">
        <v>112.32000000000001</v>
      </c>
      <c r="J1667" s="12">
        <v>102.6</v>
      </c>
      <c r="K1667" s="12">
        <v>105.84</v>
      </c>
      <c r="L1667" s="12">
        <v>104</v>
      </c>
      <c r="M1667" s="12">
        <v>112</v>
      </c>
      <c r="N1667" s="12">
        <v>104.75999999999999</v>
      </c>
      <c r="O1667" s="13">
        <v>104.76</v>
      </c>
      <c r="P1667" s="17" t="s">
        <v>138</v>
      </c>
      <c r="Q1667" s="14" t="s">
        <v>13</v>
      </c>
      <c r="R1667" s="14" t="s">
        <v>15</v>
      </c>
      <c r="S1667" s="14" t="s">
        <v>119</v>
      </c>
      <c r="T1667" s="14" t="s">
        <v>143</v>
      </c>
    </row>
    <row r="1668" spans="1:20" x14ac:dyDescent="0.3">
      <c r="A1668" s="11">
        <v>44635.633368055554</v>
      </c>
      <c r="B1668" s="11"/>
      <c r="C1668" s="15">
        <v>44635</v>
      </c>
      <c r="D1668" s="16">
        <v>0.63336805555555553</v>
      </c>
      <c r="E1668" s="16"/>
      <c r="F1668" s="13">
        <v>116.55000000000001</v>
      </c>
      <c r="G1668" s="12">
        <v>108</v>
      </c>
      <c r="H1668" s="12">
        <v>110.4</v>
      </c>
      <c r="I1668" s="12">
        <v>124.80000000000001</v>
      </c>
      <c r="J1668" s="12">
        <v>114</v>
      </c>
      <c r="K1668" s="12">
        <v>117.6</v>
      </c>
      <c r="L1668" s="12">
        <v>109.2</v>
      </c>
      <c r="M1668" s="12">
        <v>128.4</v>
      </c>
      <c r="N1668" s="12">
        <v>120</v>
      </c>
      <c r="O1668" s="13">
        <v>116.55000000000001</v>
      </c>
      <c r="P1668" s="17" t="s">
        <v>138</v>
      </c>
      <c r="Q1668" s="14" t="s">
        <v>13</v>
      </c>
      <c r="R1668" s="14" t="s">
        <v>15</v>
      </c>
      <c r="S1668" s="14" t="s">
        <v>119</v>
      </c>
      <c r="T1668" s="14" t="s">
        <v>143</v>
      </c>
    </row>
    <row r="1669" spans="1:20" x14ac:dyDescent="0.3">
      <c r="A1669" s="11">
        <v>44635.634016203701</v>
      </c>
      <c r="B1669" s="11"/>
      <c r="C1669" s="15">
        <v>44635</v>
      </c>
      <c r="D1669" s="16">
        <v>0.63401620370370371</v>
      </c>
      <c r="E1669" s="16"/>
      <c r="F1669" s="13">
        <v>110.03375000000001</v>
      </c>
      <c r="G1669" s="12">
        <v>101.7</v>
      </c>
      <c r="H1669" s="12">
        <v>103.96000000000001</v>
      </c>
      <c r="I1669" s="12">
        <v>117.52000000000001</v>
      </c>
      <c r="J1669" s="12">
        <v>107.35</v>
      </c>
      <c r="K1669" s="12">
        <v>110.74</v>
      </c>
      <c r="L1669" s="12">
        <v>113</v>
      </c>
      <c r="M1669" s="12">
        <v>115</v>
      </c>
      <c r="N1669" s="12">
        <v>111</v>
      </c>
      <c r="O1669" s="13">
        <v>110.03375000000001</v>
      </c>
      <c r="P1669" s="17" t="s">
        <v>138</v>
      </c>
      <c r="Q1669" s="14" t="s">
        <v>13</v>
      </c>
      <c r="R1669" s="14" t="s">
        <v>15</v>
      </c>
      <c r="S1669" s="14" t="s">
        <v>119</v>
      </c>
      <c r="T1669" s="14" t="s">
        <v>143</v>
      </c>
    </row>
    <row r="1670" spans="1:20" x14ac:dyDescent="0.3">
      <c r="A1670" s="11">
        <v>44635.634710648148</v>
      </c>
      <c r="B1670" s="11"/>
      <c r="C1670" s="15">
        <v>44635</v>
      </c>
      <c r="D1670" s="16">
        <v>0.63471064814814815</v>
      </c>
      <c r="E1670" s="16"/>
      <c r="F1670" s="13">
        <v>107.76166666666667</v>
      </c>
      <c r="G1670" s="12">
        <v>99.600000000000009</v>
      </c>
      <c r="H1670" s="12">
        <v>101.81333333333335</v>
      </c>
      <c r="I1670" s="12">
        <v>115.09333333333335</v>
      </c>
      <c r="J1670" s="12">
        <v>105.13333333333334</v>
      </c>
      <c r="K1670" s="12">
        <v>108.45333333333333</v>
      </c>
      <c r="L1670" s="12">
        <v>115</v>
      </c>
      <c r="M1670" s="12">
        <v>110</v>
      </c>
      <c r="N1670" s="12">
        <v>107</v>
      </c>
      <c r="O1670" s="13">
        <v>107.76166666666667</v>
      </c>
      <c r="P1670" s="17" t="s">
        <v>138</v>
      </c>
      <c r="Q1670" s="14" t="s">
        <v>13</v>
      </c>
      <c r="R1670" s="14" t="s">
        <v>15</v>
      </c>
      <c r="S1670" s="14" t="s">
        <v>119</v>
      </c>
      <c r="T1670" s="14" t="s">
        <v>143</v>
      </c>
    </row>
    <row r="1671" spans="1:20" x14ac:dyDescent="0.3">
      <c r="A1671" s="11">
        <v>44635.63521990741</v>
      </c>
      <c r="B1671" s="11"/>
      <c r="C1671" s="15">
        <v>44635</v>
      </c>
      <c r="D1671" s="16">
        <v>0.63521990740740741</v>
      </c>
      <c r="E1671" s="16"/>
      <c r="F1671" s="13">
        <v>111.69374999999999</v>
      </c>
      <c r="G1671" s="12">
        <v>103.5</v>
      </c>
      <c r="H1671" s="12">
        <v>105.80000000000001</v>
      </c>
      <c r="I1671" s="12">
        <v>119.60000000000001</v>
      </c>
      <c r="J1671" s="12">
        <v>109.25</v>
      </c>
      <c r="K1671" s="12">
        <v>112.7</v>
      </c>
      <c r="L1671" s="12">
        <v>104.65</v>
      </c>
      <c r="M1671" s="12">
        <v>123.05000000000001</v>
      </c>
      <c r="N1671" s="12">
        <v>115</v>
      </c>
      <c r="O1671" s="13">
        <v>111.69374999999999</v>
      </c>
      <c r="P1671" s="17" t="s">
        <v>138</v>
      </c>
      <c r="Q1671" s="14" t="s">
        <v>13</v>
      </c>
      <c r="R1671" s="14" t="s">
        <v>15</v>
      </c>
      <c r="S1671" s="14" t="s">
        <v>119</v>
      </c>
      <c r="T1671" s="14" t="s">
        <v>143</v>
      </c>
    </row>
    <row r="1672" spans="1:20" x14ac:dyDescent="0.3">
      <c r="A1672" s="11">
        <v>44635.635381944441</v>
      </c>
      <c r="B1672" s="11"/>
      <c r="C1672" s="15">
        <v>44635</v>
      </c>
      <c r="D1672" s="16">
        <v>0.63538194444444451</v>
      </c>
      <c r="E1672" s="16"/>
      <c r="F1672" s="13">
        <v>104.86</v>
      </c>
      <c r="G1672" s="12">
        <v>107</v>
      </c>
      <c r="H1672" s="12">
        <v>98.44</v>
      </c>
      <c r="I1672" s="12">
        <v>111.28</v>
      </c>
      <c r="J1672" s="12">
        <v>101.64999999999999</v>
      </c>
      <c r="K1672" s="12">
        <v>104.86</v>
      </c>
      <c r="L1672" s="12">
        <v>97.37</v>
      </c>
      <c r="M1672" s="12">
        <v>114.49000000000001</v>
      </c>
      <c r="N1672" s="12">
        <v>103.78999999999999</v>
      </c>
      <c r="O1672" s="13">
        <v>104.86</v>
      </c>
      <c r="P1672" s="17" t="s">
        <v>138</v>
      </c>
      <c r="Q1672" s="14" t="s">
        <v>13</v>
      </c>
      <c r="R1672" s="14" t="s">
        <v>15</v>
      </c>
      <c r="S1672" s="14" t="s">
        <v>119</v>
      </c>
      <c r="T1672" s="14" t="s">
        <v>143</v>
      </c>
    </row>
    <row r="1673" spans="1:20" x14ac:dyDescent="0.3">
      <c r="A1673" s="11">
        <v>44635.635405092595</v>
      </c>
      <c r="B1673" s="11"/>
      <c r="C1673" s="15">
        <v>44635</v>
      </c>
      <c r="D1673" s="16">
        <v>0.63540509259259259</v>
      </c>
      <c r="E1673" s="16"/>
      <c r="F1673" s="13">
        <v>110.68291666666667</v>
      </c>
      <c r="G1673" s="12">
        <v>102.30000000000001</v>
      </c>
      <c r="H1673" s="12">
        <v>104.57333333333334</v>
      </c>
      <c r="I1673" s="12">
        <v>118.21333333333334</v>
      </c>
      <c r="J1673" s="12">
        <v>107.98333333333333</v>
      </c>
      <c r="K1673" s="12">
        <v>111.39333333333333</v>
      </c>
      <c r="L1673" s="12">
        <v>120</v>
      </c>
      <c r="M1673" s="12">
        <v>113</v>
      </c>
      <c r="N1673" s="12">
        <v>108</v>
      </c>
      <c r="O1673" s="13">
        <v>110.68291666666667</v>
      </c>
      <c r="P1673" s="17" t="s">
        <v>138</v>
      </c>
      <c r="Q1673" s="14" t="s">
        <v>13</v>
      </c>
      <c r="R1673" s="14" t="s">
        <v>15</v>
      </c>
      <c r="S1673" s="14" t="s">
        <v>119</v>
      </c>
      <c r="T1673" s="14" t="s">
        <v>143</v>
      </c>
    </row>
    <row r="1674" spans="1:20" x14ac:dyDescent="0.3">
      <c r="A1674" s="11">
        <v>44635.63553240741</v>
      </c>
      <c r="B1674" s="11"/>
      <c r="C1674" s="15">
        <v>44635</v>
      </c>
      <c r="D1674" s="16">
        <v>0.63553240740740746</v>
      </c>
      <c r="E1674" s="16"/>
      <c r="F1674" s="13">
        <v>110.72250000000001</v>
      </c>
      <c r="G1674" s="12">
        <v>102.60000000000001</v>
      </c>
      <c r="H1674" s="12">
        <v>104.88000000000001</v>
      </c>
      <c r="I1674" s="12">
        <v>118.56</v>
      </c>
      <c r="J1674" s="12">
        <v>108.3</v>
      </c>
      <c r="K1674" s="12">
        <v>111.72</v>
      </c>
      <c r="L1674" s="12">
        <v>103.74000000000001</v>
      </c>
      <c r="M1674" s="12">
        <v>121.98</v>
      </c>
      <c r="N1674" s="12">
        <v>114</v>
      </c>
      <c r="O1674" s="13">
        <v>110.72250000000001</v>
      </c>
      <c r="P1674" s="17" t="s">
        <v>138</v>
      </c>
      <c r="Q1674" s="14" t="s">
        <v>13</v>
      </c>
      <c r="R1674" s="14" t="s">
        <v>15</v>
      </c>
      <c r="S1674" s="14" t="s">
        <v>119</v>
      </c>
      <c r="T1674" s="14" t="s">
        <v>143</v>
      </c>
    </row>
    <row r="1675" spans="1:20" x14ac:dyDescent="0.3">
      <c r="A1675" s="11">
        <v>44635.635648148149</v>
      </c>
      <c r="B1675" s="11"/>
      <c r="C1675" s="15">
        <v>44635</v>
      </c>
      <c r="D1675" s="16">
        <v>0.63564814814814818</v>
      </c>
      <c r="E1675" s="16"/>
      <c r="F1675" s="13">
        <v>107.80875</v>
      </c>
      <c r="G1675" s="12">
        <v>99.9</v>
      </c>
      <c r="H1675" s="12">
        <v>102.12</v>
      </c>
      <c r="I1675" s="12">
        <v>115.44</v>
      </c>
      <c r="J1675" s="12">
        <v>105.44999999999999</v>
      </c>
      <c r="K1675" s="12">
        <v>108.78</v>
      </c>
      <c r="L1675" s="12">
        <v>101.01</v>
      </c>
      <c r="M1675" s="12">
        <v>118.77000000000001</v>
      </c>
      <c r="N1675" s="12">
        <v>111</v>
      </c>
      <c r="O1675" s="13">
        <v>107.80875</v>
      </c>
      <c r="P1675" s="17" t="s">
        <v>138</v>
      </c>
      <c r="Q1675" s="14" t="s">
        <v>13</v>
      </c>
      <c r="R1675" s="14" t="s">
        <v>15</v>
      </c>
      <c r="S1675" s="14" t="s">
        <v>119</v>
      </c>
      <c r="T1675" s="14" t="s">
        <v>143</v>
      </c>
    </row>
    <row r="1676" spans="1:20" x14ac:dyDescent="0.3">
      <c r="A1676" s="11">
        <v>44635.635914351849</v>
      </c>
      <c r="B1676" s="11"/>
      <c r="C1676" s="15">
        <v>44635</v>
      </c>
      <c r="D1676" s="16">
        <v>0.63591435185185186</v>
      </c>
      <c r="E1676" s="16"/>
      <c r="F1676" s="13">
        <v>111.69374999999999</v>
      </c>
      <c r="G1676" s="12">
        <v>103.5</v>
      </c>
      <c r="H1676" s="12">
        <v>105.80000000000001</v>
      </c>
      <c r="I1676" s="12">
        <v>119.60000000000001</v>
      </c>
      <c r="J1676" s="12">
        <v>109.25</v>
      </c>
      <c r="K1676" s="12">
        <v>112.7</v>
      </c>
      <c r="L1676" s="12">
        <v>104.65</v>
      </c>
      <c r="M1676" s="12">
        <v>123.05000000000001</v>
      </c>
      <c r="N1676" s="12">
        <v>115</v>
      </c>
      <c r="O1676" s="13">
        <v>111.69374999999999</v>
      </c>
      <c r="P1676" s="17" t="s">
        <v>138</v>
      </c>
      <c r="Q1676" s="14" t="s">
        <v>13</v>
      </c>
      <c r="R1676" s="14" t="s">
        <v>15</v>
      </c>
      <c r="S1676" s="14" t="s">
        <v>119</v>
      </c>
      <c r="T1676" s="14" t="s">
        <v>143</v>
      </c>
    </row>
    <row r="1677" spans="1:20" x14ac:dyDescent="0.3">
      <c r="A1677" s="11">
        <v>44635.636099537034</v>
      </c>
      <c r="B1677" s="11"/>
      <c r="C1677" s="15">
        <v>44635</v>
      </c>
      <c r="D1677" s="16">
        <v>0.63609953703703703</v>
      </c>
      <c r="E1677" s="16"/>
      <c r="F1677" s="13">
        <v>111.65666666666667</v>
      </c>
      <c r="G1677" s="12">
        <v>103.2</v>
      </c>
      <c r="H1677" s="12">
        <v>105.49333333333334</v>
      </c>
      <c r="I1677" s="12">
        <v>119.25333333333334</v>
      </c>
      <c r="J1677" s="12">
        <v>108.93333333333334</v>
      </c>
      <c r="K1677" s="12">
        <v>112.37333333333333</v>
      </c>
      <c r="L1677" s="12">
        <v>118</v>
      </c>
      <c r="M1677" s="12">
        <v>113</v>
      </c>
      <c r="N1677" s="12">
        <v>113</v>
      </c>
      <c r="O1677" s="13">
        <v>111.65666666666667</v>
      </c>
      <c r="P1677" s="17" t="s">
        <v>138</v>
      </c>
      <c r="Q1677" s="14" t="s">
        <v>13</v>
      </c>
      <c r="R1677" s="14" t="s">
        <v>15</v>
      </c>
      <c r="S1677" s="14" t="s">
        <v>119</v>
      </c>
      <c r="T1677" s="14" t="s">
        <v>143</v>
      </c>
    </row>
    <row r="1678" spans="1:20" x14ac:dyDescent="0.3">
      <c r="A1678" s="11">
        <v>44635.636111111111</v>
      </c>
      <c r="B1678" s="11"/>
      <c r="C1678" s="15">
        <v>44635</v>
      </c>
      <c r="D1678" s="16">
        <v>0.63611111111111118</v>
      </c>
      <c r="E1678" s="16"/>
      <c r="F1678" s="13">
        <v>105.84</v>
      </c>
      <c r="G1678" s="12">
        <v>108</v>
      </c>
      <c r="H1678" s="12">
        <v>99.36</v>
      </c>
      <c r="I1678" s="12">
        <v>112.32000000000001</v>
      </c>
      <c r="J1678" s="12">
        <v>102.6</v>
      </c>
      <c r="K1678" s="12">
        <v>105.84</v>
      </c>
      <c r="L1678" s="12">
        <v>98.28</v>
      </c>
      <c r="M1678" s="12">
        <v>115.56</v>
      </c>
      <c r="N1678" s="12">
        <v>104.75999999999999</v>
      </c>
      <c r="O1678" s="13">
        <v>105.84</v>
      </c>
      <c r="P1678" s="17" t="s">
        <v>138</v>
      </c>
      <c r="Q1678" s="14" t="s">
        <v>13</v>
      </c>
      <c r="R1678" s="14" t="s">
        <v>15</v>
      </c>
      <c r="S1678" s="14" t="s">
        <v>119</v>
      </c>
      <c r="T1678" s="14" t="s">
        <v>143</v>
      </c>
    </row>
    <row r="1679" spans="1:20" x14ac:dyDescent="0.3">
      <c r="A1679" s="11">
        <v>44635.636377314811</v>
      </c>
      <c r="B1679" s="11"/>
      <c r="C1679" s="15">
        <v>44635</v>
      </c>
      <c r="D1679" s="16">
        <v>0.63637731481481474</v>
      </c>
      <c r="E1679" s="16"/>
      <c r="F1679" s="13">
        <v>106.83750000000001</v>
      </c>
      <c r="G1679" s="12">
        <v>99</v>
      </c>
      <c r="H1679" s="12">
        <v>101.2</v>
      </c>
      <c r="I1679" s="12">
        <v>114.4</v>
      </c>
      <c r="J1679" s="12">
        <v>104.5</v>
      </c>
      <c r="K1679" s="12">
        <v>107.8</v>
      </c>
      <c r="L1679" s="12">
        <v>100.10000000000001</v>
      </c>
      <c r="M1679" s="12">
        <v>117.7</v>
      </c>
      <c r="N1679" s="12">
        <v>110</v>
      </c>
      <c r="O1679" s="13">
        <v>106.83750000000001</v>
      </c>
      <c r="P1679" s="17" t="s">
        <v>138</v>
      </c>
      <c r="Q1679" s="14" t="s">
        <v>13</v>
      </c>
      <c r="R1679" s="14" t="s">
        <v>15</v>
      </c>
      <c r="S1679" s="14" t="s">
        <v>119</v>
      </c>
      <c r="T1679" s="14" t="s">
        <v>143</v>
      </c>
    </row>
    <row r="1680" spans="1:20" x14ac:dyDescent="0.3">
      <c r="A1680" s="11">
        <v>44635.636608796296</v>
      </c>
      <c r="B1680" s="11"/>
      <c r="C1680" s="15">
        <v>44635</v>
      </c>
      <c r="D1680" s="16">
        <v>0.6366087962962963</v>
      </c>
      <c r="E1680" s="16"/>
      <c r="F1680" s="13">
        <v>109.75125000000001</v>
      </c>
      <c r="G1680" s="12">
        <v>101.7</v>
      </c>
      <c r="H1680" s="12">
        <v>103.96000000000001</v>
      </c>
      <c r="I1680" s="12">
        <v>117.52000000000001</v>
      </c>
      <c r="J1680" s="12">
        <v>107.35</v>
      </c>
      <c r="K1680" s="12">
        <v>110.74</v>
      </c>
      <c r="L1680" s="12">
        <v>102.83</v>
      </c>
      <c r="M1680" s="12">
        <v>120.91000000000001</v>
      </c>
      <c r="N1680" s="12">
        <v>113</v>
      </c>
      <c r="O1680" s="13">
        <v>109.75125000000001</v>
      </c>
      <c r="P1680" s="17" t="s">
        <v>138</v>
      </c>
      <c r="Q1680" s="14" t="s">
        <v>13</v>
      </c>
      <c r="R1680" s="14" t="s">
        <v>15</v>
      </c>
      <c r="S1680" s="14" t="s">
        <v>119</v>
      </c>
      <c r="T1680" s="14" t="s">
        <v>143</v>
      </c>
    </row>
    <row r="1681" spans="1:20" x14ac:dyDescent="0.3">
      <c r="A1681" s="11">
        <v>44635.636793981481</v>
      </c>
      <c r="B1681" s="11"/>
      <c r="C1681" s="15">
        <v>44635</v>
      </c>
      <c r="D1681" s="16">
        <v>0.63679398148148147</v>
      </c>
      <c r="E1681" s="16"/>
      <c r="F1681" s="13">
        <v>110.03375000000001</v>
      </c>
      <c r="G1681" s="12">
        <v>101.7</v>
      </c>
      <c r="H1681" s="12">
        <v>103.96000000000001</v>
      </c>
      <c r="I1681" s="12">
        <v>117.52000000000001</v>
      </c>
      <c r="J1681" s="12">
        <v>107.35</v>
      </c>
      <c r="K1681" s="12">
        <v>110.74</v>
      </c>
      <c r="L1681" s="12">
        <v>117</v>
      </c>
      <c r="M1681" s="12">
        <v>111</v>
      </c>
      <c r="N1681" s="12">
        <v>111</v>
      </c>
      <c r="O1681" s="13">
        <v>110.03375000000001</v>
      </c>
      <c r="P1681" s="17" t="s">
        <v>138</v>
      </c>
      <c r="Q1681" s="14" t="s">
        <v>13</v>
      </c>
      <c r="R1681" s="14" t="s">
        <v>15</v>
      </c>
      <c r="S1681" s="14" t="s">
        <v>119</v>
      </c>
      <c r="T1681" s="14" t="s">
        <v>143</v>
      </c>
    </row>
    <row r="1682" spans="1:20" x14ac:dyDescent="0.3">
      <c r="A1682" s="11">
        <v>44635.636863425927</v>
      </c>
      <c r="B1682" s="11"/>
      <c r="C1682" s="15">
        <v>44635</v>
      </c>
      <c r="D1682" s="16">
        <v>0.63686342592592593</v>
      </c>
      <c r="E1682" s="16"/>
      <c r="F1682" s="13">
        <v>107.80875</v>
      </c>
      <c r="G1682" s="12">
        <v>99.9</v>
      </c>
      <c r="H1682" s="12">
        <v>102.12</v>
      </c>
      <c r="I1682" s="12">
        <v>115.44</v>
      </c>
      <c r="J1682" s="12">
        <v>105.44999999999999</v>
      </c>
      <c r="K1682" s="12">
        <v>108.78</v>
      </c>
      <c r="L1682" s="12">
        <v>101.01</v>
      </c>
      <c r="M1682" s="12">
        <v>118.77000000000001</v>
      </c>
      <c r="N1682" s="12">
        <v>111</v>
      </c>
      <c r="O1682" s="13">
        <v>107.80875</v>
      </c>
      <c r="P1682" s="17" t="s">
        <v>138</v>
      </c>
      <c r="Q1682" s="14" t="s">
        <v>13</v>
      </c>
      <c r="R1682" s="14" t="s">
        <v>15</v>
      </c>
      <c r="S1682" s="14" t="s">
        <v>119</v>
      </c>
      <c r="T1682" s="14" t="s">
        <v>143</v>
      </c>
    </row>
    <row r="1683" spans="1:20" x14ac:dyDescent="0.3">
      <c r="A1683" s="11">
        <v>44635.636944444443</v>
      </c>
      <c r="B1683" s="11"/>
      <c r="C1683" s="15">
        <v>44635</v>
      </c>
      <c r="D1683" s="16">
        <v>0.63694444444444442</v>
      </c>
      <c r="E1683" s="16"/>
      <c r="F1683" s="13">
        <v>107.80875</v>
      </c>
      <c r="G1683" s="12">
        <v>99.9</v>
      </c>
      <c r="H1683" s="12">
        <v>102.12</v>
      </c>
      <c r="I1683" s="12">
        <v>115.44</v>
      </c>
      <c r="J1683" s="12">
        <v>105.44999999999999</v>
      </c>
      <c r="K1683" s="12">
        <v>108.78</v>
      </c>
      <c r="L1683" s="12">
        <v>101.01</v>
      </c>
      <c r="M1683" s="12">
        <v>118.77000000000001</v>
      </c>
      <c r="N1683" s="12">
        <v>111</v>
      </c>
      <c r="O1683" s="13">
        <v>107.80875</v>
      </c>
      <c r="P1683" s="17" t="s">
        <v>138</v>
      </c>
      <c r="Q1683" s="14" t="s">
        <v>13</v>
      </c>
      <c r="R1683" s="14" t="s">
        <v>15</v>
      </c>
      <c r="S1683" s="14" t="s">
        <v>119</v>
      </c>
      <c r="T1683" s="14" t="s">
        <v>143</v>
      </c>
    </row>
    <row r="1684" spans="1:20" x14ac:dyDescent="0.3">
      <c r="A1684" s="11">
        <v>44635.637175925927</v>
      </c>
      <c r="B1684" s="11"/>
      <c r="C1684" s="15">
        <v>44635</v>
      </c>
      <c r="D1684" s="16">
        <v>0.63717592592592587</v>
      </c>
      <c r="E1684" s="16"/>
      <c r="F1684" s="13">
        <v>106.83750000000001</v>
      </c>
      <c r="G1684" s="12">
        <v>99</v>
      </c>
      <c r="H1684" s="12">
        <v>101.2</v>
      </c>
      <c r="I1684" s="12">
        <v>114.4</v>
      </c>
      <c r="J1684" s="12">
        <v>104.5</v>
      </c>
      <c r="K1684" s="12">
        <v>107.8</v>
      </c>
      <c r="L1684" s="12">
        <v>100.10000000000001</v>
      </c>
      <c r="M1684" s="12">
        <v>117.7</v>
      </c>
      <c r="N1684" s="12">
        <v>110</v>
      </c>
      <c r="O1684" s="13">
        <v>106.83750000000001</v>
      </c>
      <c r="P1684" s="17" t="s">
        <v>138</v>
      </c>
      <c r="Q1684" s="14" t="s">
        <v>13</v>
      </c>
      <c r="R1684" s="14" t="s">
        <v>15</v>
      </c>
      <c r="S1684" s="14" t="s">
        <v>119</v>
      </c>
      <c r="T1684" s="14" t="s">
        <v>143</v>
      </c>
    </row>
    <row r="1685" spans="1:20" x14ac:dyDescent="0.3">
      <c r="A1685" s="11">
        <v>44635.637488425928</v>
      </c>
      <c r="B1685" s="11"/>
      <c r="C1685" s="15">
        <v>44635</v>
      </c>
      <c r="D1685" s="16">
        <v>0.63748842592592592</v>
      </c>
      <c r="E1685" s="16"/>
      <c r="F1685" s="13">
        <v>113.97</v>
      </c>
      <c r="G1685" s="12">
        <v>104.4</v>
      </c>
      <c r="H1685" s="12">
        <v>106.72</v>
      </c>
      <c r="I1685" s="12">
        <v>120.64</v>
      </c>
      <c r="J1685" s="12">
        <v>110.19999999999999</v>
      </c>
      <c r="K1685" s="12">
        <v>113.67999999999999</v>
      </c>
      <c r="L1685" s="12">
        <v>122</v>
      </c>
      <c r="M1685" s="12">
        <v>124.12</v>
      </c>
      <c r="N1685" s="12">
        <v>110</v>
      </c>
      <c r="O1685" s="13">
        <v>113.97</v>
      </c>
      <c r="P1685" s="17" t="s">
        <v>138</v>
      </c>
      <c r="Q1685" s="14" t="s">
        <v>13</v>
      </c>
      <c r="R1685" s="14" t="s">
        <v>15</v>
      </c>
      <c r="S1685" s="14" t="s">
        <v>119</v>
      </c>
      <c r="T1685" s="14" t="s">
        <v>143</v>
      </c>
    </row>
    <row r="1686" spans="1:20" x14ac:dyDescent="0.3">
      <c r="A1686" s="11">
        <v>44635.637627314813</v>
      </c>
      <c r="B1686" s="11"/>
      <c r="C1686" s="15">
        <v>44635</v>
      </c>
      <c r="D1686" s="16">
        <v>0.63762731481481483</v>
      </c>
      <c r="E1686" s="16"/>
      <c r="F1686" s="13">
        <v>106.42125</v>
      </c>
      <c r="G1686" s="12">
        <v>99.9</v>
      </c>
      <c r="H1686" s="12">
        <v>102.12</v>
      </c>
      <c r="I1686" s="12">
        <v>115.44</v>
      </c>
      <c r="J1686" s="12">
        <v>105.44999999999999</v>
      </c>
      <c r="K1686" s="12">
        <v>108.78</v>
      </c>
      <c r="L1686" s="12">
        <v>101.01</v>
      </c>
      <c r="M1686" s="12">
        <v>111</v>
      </c>
      <c r="N1686" s="12">
        <v>107.67</v>
      </c>
      <c r="O1686" s="13">
        <v>106.42125</v>
      </c>
      <c r="P1686" s="17" t="s">
        <v>138</v>
      </c>
      <c r="Q1686" s="14" t="s">
        <v>13</v>
      </c>
      <c r="R1686" s="14" t="s">
        <v>15</v>
      </c>
      <c r="S1686" s="14" t="s">
        <v>119</v>
      </c>
      <c r="T1686" s="14" t="s">
        <v>143</v>
      </c>
    </row>
    <row r="1687" spans="1:20" x14ac:dyDescent="0.3">
      <c r="A1687" s="11">
        <v>44635.637685185182</v>
      </c>
      <c r="B1687" s="11"/>
      <c r="C1687" s="15">
        <v>44635</v>
      </c>
      <c r="D1687" s="16">
        <v>0.63768518518518513</v>
      </c>
      <c r="E1687" s="16"/>
      <c r="F1687" s="13">
        <v>107.80875</v>
      </c>
      <c r="G1687" s="12">
        <v>99.9</v>
      </c>
      <c r="H1687" s="12">
        <v>102.12</v>
      </c>
      <c r="I1687" s="12">
        <v>115.44</v>
      </c>
      <c r="J1687" s="12">
        <v>105.44999999999999</v>
      </c>
      <c r="K1687" s="12">
        <v>108.78</v>
      </c>
      <c r="L1687" s="12">
        <v>101.01</v>
      </c>
      <c r="M1687" s="12">
        <v>118.77000000000001</v>
      </c>
      <c r="N1687" s="12">
        <v>111</v>
      </c>
      <c r="O1687" s="13">
        <v>107.80875</v>
      </c>
      <c r="P1687" s="17" t="s">
        <v>138</v>
      </c>
      <c r="Q1687" s="14" t="s">
        <v>13</v>
      </c>
      <c r="R1687" s="14" t="s">
        <v>15</v>
      </c>
      <c r="S1687" s="14" t="s">
        <v>119</v>
      </c>
      <c r="T1687" s="14" t="s">
        <v>143</v>
      </c>
    </row>
    <row r="1688" spans="1:20" x14ac:dyDescent="0.3">
      <c r="A1688" s="11">
        <v>44635.638182870367</v>
      </c>
      <c r="B1688" s="11"/>
      <c r="C1688" s="15">
        <v>44635</v>
      </c>
      <c r="D1688" s="16">
        <v>0.63818287037037036</v>
      </c>
      <c r="E1688" s="16"/>
      <c r="F1688" s="13">
        <v>110.20625</v>
      </c>
      <c r="G1688" s="12">
        <v>103.05</v>
      </c>
      <c r="H1688" s="12">
        <v>105.34</v>
      </c>
      <c r="I1688" s="12">
        <v>119.08</v>
      </c>
      <c r="J1688" s="12">
        <v>108.77499999999999</v>
      </c>
      <c r="K1688" s="12">
        <v>112.21</v>
      </c>
      <c r="L1688" s="12">
        <v>104.19500000000001</v>
      </c>
      <c r="M1688" s="12">
        <v>113</v>
      </c>
      <c r="N1688" s="12">
        <v>116</v>
      </c>
      <c r="O1688" s="13">
        <v>110.20625</v>
      </c>
      <c r="P1688" s="17" t="s">
        <v>138</v>
      </c>
      <c r="Q1688" s="14" t="s">
        <v>13</v>
      </c>
      <c r="R1688" s="14" t="s">
        <v>15</v>
      </c>
      <c r="S1688" s="14" t="s">
        <v>119</v>
      </c>
      <c r="T1688" s="14" t="s">
        <v>143</v>
      </c>
    </row>
    <row r="1689" spans="1:20" x14ac:dyDescent="0.3">
      <c r="A1689" s="11">
        <v>44635.638877314814</v>
      </c>
      <c r="B1689" s="11"/>
      <c r="C1689" s="15">
        <v>44635</v>
      </c>
      <c r="D1689" s="16">
        <v>0.6388773148148148</v>
      </c>
      <c r="E1689" s="16"/>
      <c r="F1689" s="13">
        <v>111.00750000000001</v>
      </c>
      <c r="G1689" s="12">
        <v>102.60000000000001</v>
      </c>
      <c r="H1689" s="12">
        <v>104.88000000000001</v>
      </c>
      <c r="I1689" s="12">
        <v>118.56</v>
      </c>
      <c r="J1689" s="12">
        <v>108.3</v>
      </c>
      <c r="K1689" s="12">
        <v>111.72</v>
      </c>
      <c r="L1689" s="12">
        <v>120</v>
      </c>
      <c r="M1689" s="12">
        <v>112</v>
      </c>
      <c r="N1689" s="12">
        <v>110</v>
      </c>
      <c r="O1689" s="13">
        <v>111.00750000000001</v>
      </c>
      <c r="P1689" s="17" t="s">
        <v>138</v>
      </c>
      <c r="Q1689" s="14" t="s">
        <v>13</v>
      </c>
      <c r="R1689" s="14" t="s">
        <v>15</v>
      </c>
      <c r="S1689" s="14" t="s">
        <v>119</v>
      </c>
      <c r="T1689" s="14" t="s">
        <v>143</v>
      </c>
    </row>
    <row r="1690" spans="1:20" x14ac:dyDescent="0.3">
      <c r="A1690" s="11">
        <v>44635.63957175926</v>
      </c>
      <c r="B1690" s="11"/>
      <c r="C1690" s="15">
        <v>44635</v>
      </c>
      <c r="D1690" s="16">
        <v>0.63957175925925924</v>
      </c>
      <c r="E1690" s="16"/>
      <c r="F1690" s="13">
        <v>109.38458333333332</v>
      </c>
      <c r="G1690" s="12">
        <v>101.1</v>
      </c>
      <c r="H1690" s="12">
        <v>103.34666666666666</v>
      </c>
      <c r="I1690" s="12">
        <v>116.82666666666667</v>
      </c>
      <c r="J1690" s="12">
        <v>106.71666666666665</v>
      </c>
      <c r="K1690" s="12">
        <v>110.08666666666666</v>
      </c>
      <c r="L1690" s="12">
        <v>113</v>
      </c>
      <c r="M1690" s="12">
        <v>115</v>
      </c>
      <c r="N1690" s="12">
        <v>109</v>
      </c>
      <c r="O1690" s="13">
        <v>109.38458333333332</v>
      </c>
      <c r="P1690" s="17" t="s">
        <v>138</v>
      </c>
      <c r="Q1690" s="14" t="s">
        <v>13</v>
      </c>
      <c r="R1690" s="14" t="s">
        <v>15</v>
      </c>
      <c r="S1690" s="14" t="s">
        <v>119</v>
      </c>
      <c r="T1690" s="14" t="s">
        <v>143</v>
      </c>
    </row>
    <row r="1691" spans="1:20" x14ac:dyDescent="0.3">
      <c r="A1691" s="11">
        <v>44635.63958333333</v>
      </c>
      <c r="B1691" s="11"/>
      <c r="C1691" s="15">
        <v>44635</v>
      </c>
      <c r="D1691" s="16">
        <v>0.63958333333333328</v>
      </c>
      <c r="E1691" s="16"/>
      <c r="F1691" s="13">
        <v>98.980000000000018</v>
      </c>
      <c r="G1691" s="12">
        <v>101</v>
      </c>
      <c r="H1691" s="12">
        <v>92.92</v>
      </c>
      <c r="I1691" s="12">
        <v>105.04</v>
      </c>
      <c r="J1691" s="12">
        <v>95.949999999999989</v>
      </c>
      <c r="K1691" s="12">
        <v>98.98</v>
      </c>
      <c r="L1691" s="12">
        <v>91.91</v>
      </c>
      <c r="M1691" s="12">
        <v>108.07000000000001</v>
      </c>
      <c r="N1691" s="12">
        <v>97.97</v>
      </c>
      <c r="O1691" s="13">
        <v>98.980000000000018</v>
      </c>
      <c r="P1691" s="17" t="s">
        <v>138</v>
      </c>
      <c r="Q1691" s="14" t="s">
        <v>13</v>
      </c>
      <c r="R1691" s="14" t="s">
        <v>15</v>
      </c>
      <c r="S1691" s="14" t="s">
        <v>119</v>
      </c>
      <c r="T1691" s="14" t="s">
        <v>143</v>
      </c>
    </row>
    <row r="1692" spans="1:20" x14ac:dyDescent="0.3">
      <c r="A1692" s="11">
        <v>44635.640266203707</v>
      </c>
      <c r="B1692" s="11"/>
      <c r="C1692" s="15">
        <v>44635</v>
      </c>
      <c r="D1692" s="16">
        <v>0.64026620370370368</v>
      </c>
      <c r="E1692" s="16"/>
      <c r="F1692" s="13">
        <v>112.955</v>
      </c>
      <c r="G1692" s="12">
        <v>104.4</v>
      </c>
      <c r="H1692" s="12">
        <v>106.72</v>
      </c>
      <c r="I1692" s="12">
        <v>120.64</v>
      </c>
      <c r="J1692" s="12">
        <v>110.19999999999999</v>
      </c>
      <c r="K1692" s="12">
        <v>113.67999999999999</v>
      </c>
      <c r="L1692" s="12">
        <v>122</v>
      </c>
      <c r="M1692" s="12">
        <v>112</v>
      </c>
      <c r="N1692" s="12">
        <v>114</v>
      </c>
      <c r="O1692" s="13">
        <v>112.955</v>
      </c>
      <c r="P1692" s="17" t="s">
        <v>138</v>
      </c>
      <c r="Q1692" s="14" t="s">
        <v>13</v>
      </c>
      <c r="R1692" s="14" t="s">
        <v>15</v>
      </c>
      <c r="S1692" s="14" t="s">
        <v>119</v>
      </c>
      <c r="T1692" s="14" t="s">
        <v>143</v>
      </c>
    </row>
    <row r="1693" spans="1:20" x14ac:dyDescent="0.3">
      <c r="A1693" s="11">
        <v>44635.640960648147</v>
      </c>
      <c r="B1693" s="11"/>
      <c r="C1693" s="15">
        <v>44635</v>
      </c>
      <c r="D1693" s="16">
        <v>0.64096064814814813</v>
      </c>
      <c r="E1693" s="16"/>
      <c r="F1693" s="13">
        <v>113.60416666666667</v>
      </c>
      <c r="G1693" s="12">
        <v>105</v>
      </c>
      <c r="H1693" s="12">
        <v>107.33333333333334</v>
      </c>
      <c r="I1693" s="12">
        <v>121.33333333333334</v>
      </c>
      <c r="J1693" s="12">
        <v>110.83333333333333</v>
      </c>
      <c r="K1693" s="12">
        <v>114.33333333333334</v>
      </c>
      <c r="L1693" s="12">
        <v>120</v>
      </c>
      <c r="M1693" s="12">
        <v>115</v>
      </c>
      <c r="N1693" s="12">
        <v>115</v>
      </c>
      <c r="O1693" s="13">
        <v>113.60416666666667</v>
      </c>
      <c r="P1693" s="17" t="s">
        <v>138</v>
      </c>
      <c r="Q1693" s="14" t="s">
        <v>13</v>
      </c>
      <c r="R1693" s="14" t="s">
        <v>15</v>
      </c>
      <c r="S1693" s="14" t="s">
        <v>119</v>
      </c>
      <c r="T1693" s="14" t="s">
        <v>143</v>
      </c>
    </row>
    <row r="1694" spans="1:20" x14ac:dyDescent="0.3">
      <c r="A1694" s="11">
        <v>44635.641319444447</v>
      </c>
      <c r="B1694" s="11"/>
      <c r="C1694" s="15">
        <v>44635</v>
      </c>
      <c r="D1694" s="16">
        <v>0.64131944444444444</v>
      </c>
      <c r="E1694" s="16"/>
      <c r="F1694" s="13">
        <v>110.59875000000001</v>
      </c>
      <c r="G1694" s="12">
        <v>101.7</v>
      </c>
      <c r="H1694" s="12">
        <v>103.96000000000001</v>
      </c>
      <c r="I1694" s="12">
        <v>117.52000000000001</v>
      </c>
      <c r="J1694" s="12">
        <v>107.35</v>
      </c>
      <c r="K1694" s="12">
        <v>110.74</v>
      </c>
      <c r="L1694" s="12">
        <v>113</v>
      </c>
      <c r="M1694" s="12">
        <v>120.91000000000001</v>
      </c>
      <c r="N1694" s="12">
        <v>109.61</v>
      </c>
      <c r="O1694" s="13">
        <v>110.59875000000001</v>
      </c>
      <c r="P1694" s="17" t="s">
        <v>138</v>
      </c>
      <c r="Q1694" s="14" t="s">
        <v>13</v>
      </c>
      <c r="R1694" s="14" t="s">
        <v>15</v>
      </c>
      <c r="S1694" s="14" t="s">
        <v>119</v>
      </c>
      <c r="T1694" s="14" t="s">
        <v>143</v>
      </c>
    </row>
    <row r="1695" spans="1:20" x14ac:dyDescent="0.3">
      <c r="A1695" s="11">
        <v>44635.641655092593</v>
      </c>
      <c r="B1695" s="11"/>
      <c r="C1695" s="15">
        <v>44635</v>
      </c>
      <c r="D1695" s="16">
        <v>0.64165509259259257</v>
      </c>
      <c r="E1695" s="16"/>
      <c r="F1695" s="13">
        <v>111.65666666666667</v>
      </c>
      <c r="G1695" s="12">
        <v>103.2</v>
      </c>
      <c r="H1695" s="12">
        <v>105.49333333333334</v>
      </c>
      <c r="I1695" s="12">
        <v>119.25333333333334</v>
      </c>
      <c r="J1695" s="12">
        <v>108.93333333333334</v>
      </c>
      <c r="K1695" s="12">
        <v>112.37333333333333</v>
      </c>
      <c r="L1695" s="12">
        <v>113</v>
      </c>
      <c r="M1695" s="12">
        <v>119</v>
      </c>
      <c r="N1695" s="12">
        <v>112</v>
      </c>
      <c r="O1695" s="13">
        <v>111.65666666666667</v>
      </c>
      <c r="P1695" s="17" t="s">
        <v>138</v>
      </c>
      <c r="Q1695" s="14" t="s">
        <v>13</v>
      </c>
      <c r="R1695" s="14" t="s">
        <v>15</v>
      </c>
      <c r="S1695" s="14" t="s">
        <v>119</v>
      </c>
      <c r="T1695" s="14" t="s">
        <v>143</v>
      </c>
    </row>
    <row r="1696" spans="1:20" x14ac:dyDescent="0.3">
      <c r="A1696" s="11">
        <v>44635.64234953704</v>
      </c>
      <c r="B1696" s="11"/>
      <c r="C1696" s="15">
        <v>44635</v>
      </c>
      <c r="D1696" s="16">
        <v>0.64234953703703701</v>
      </c>
      <c r="E1696" s="16"/>
      <c r="F1696" s="13">
        <v>111.00750000000001</v>
      </c>
      <c r="G1696" s="12">
        <v>102.60000000000001</v>
      </c>
      <c r="H1696" s="12">
        <v>104.88000000000001</v>
      </c>
      <c r="I1696" s="12">
        <v>118.56</v>
      </c>
      <c r="J1696" s="12">
        <v>108.3</v>
      </c>
      <c r="K1696" s="12">
        <v>111.72</v>
      </c>
      <c r="L1696" s="12">
        <v>116</v>
      </c>
      <c r="M1696" s="12">
        <v>121</v>
      </c>
      <c r="N1696" s="12">
        <v>105</v>
      </c>
      <c r="O1696" s="13">
        <v>111.00750000000001</v>
      </c>
      <c r="P1696" s="17" t="s">
        <v>138</v>
      </c>
      <c r="Q1696" s="14" t="s">
        <v>13</v>
      </c>
      <c r="R1696" s="14" t="s">
        <v>15</v>
      </c>
      <c r="S1696" s="14" t="s">
        <v>119</v>
      </c>
      <c r="T1696" s="14" t="s">
        <v>143</v>
      </c>
    </row>
    <row r="1697" spans="1:20" x14ac:dyDescent="0.3">
      <c r="A1697" s="11">
        <v>44635.642557870371</v>
      </c>
      <c r="B1697" s="11"/>
      <c r="C1697" s="15">
        <v>44635</v>
      </c>
      <c r="D1697" s="16">
        <v>0.64255787037037038</v>
      </c>
      <c r="E1697" s="16"/>
      <c r="F1697" s="13">
        <v>82.320000000000007</v>
      </c>
      <c r="G1697" s="12">
        <v>84</v>
      </c>
      <c r="H1697" s="12">
        <v>77.28</v>
      </c>
      <c r="I1697" s="12">
        <v>87.36</v>
      </c>
      <c r="J1697" s="12">
        <v>79.8</v>
      </c>
      <c r="K1697" s="12">
        <v>82.32</v>
      </c>
      <c r="L1697" s="12">
        <v>76.44</v>
      </c>
      <c r="M1697" s="12">
        <v>89.88000000000001</v>
      </c>
      <c r="N1697" s="12">
        <v>81.48</v>
      </c>
      <c r="O1697" s="13">
        <v>82.320000000000007</v>
      </c>
      <c r="P1697" s="17" t="s">
        <v>138</v>
      </c>
      <c r="Q1697" s="14" t="s">
        <v>13</v>
      </c>
      <c r="R1697" s="14" t="s">
        <v>15</v>
      </c>
      <c r="S1697" s="14" t="s">
        <v>119</v>
      </c>
      <c r="T1697" s="14" t="s">
        <v>143</v>
      </c>
    </row>
    <row r="1698" spans="1:20" x14ac:dyDescent="0.3">
      <c r="A1698" s="11">
        <v>44635.642696759256</v>
      </c>
      <c r="B1698" s="11"/>
      <c r="C1698" s="15">
        <v>44635</v>
      </c>
      <c r="D1698" s="16">
        <v>0.64269675925925929</v>
      </c>
      <c r="E1698" s="16"/>
      <c r="F1698" s="13">
        <v>97.875</v>
      </c>
      <c r="G1698" s="12">
        <v>90</v>
      </c>
      <c r="H1698" s="12">
        <v>92</v>
      </c>
      <c r="I1698" s="12">
        <v>104</v>
      </c>
      <c r="J1698" s="12">
        <v>95</v>
      </c>
      <c r="K1698" s="12">
        <v>98</v>
      </c>
      <c r="L1698" s="12">
        <v>100</v>
      </c>
      <c r="M1698" s="12">
        <v>107</v>
      </c>
      <c r="N1698" s="12">
        <v>97</v>
      </c>
      <c r="O1698" s="13">
        <v>97.875</v>
      </c>
      <c r="P1698" s="17" t="s">
        <v>138</v>
      </c>
      <c r="Q1698" s="14" t="s">
        <v>13</v>
      </c>
      <c r="R1698" s="14" t="s">
        <v>15</v>
      </c>
      <c r="S1698" s="14" t="s">
        <v>119</v>
      </c>
      <c r="T1698" s="14" t="s">
        <v>143</v>
      </c>
    </row>
    <row r="1699" spans="1:20" x14ac:dyDescent="0.3">
      <c r="A1699" s="11">
        <v>44635.642997685187</v>
      </c>
      <c r="B1699" s="11"/>
      <c r="C1699" s="15">
        <v>44635</v>
      </c>
      <c r="D1699" s="16">
        <v>0.64299768518518519</v>
      </c>
      <c r="E1699" s="16"/>
      <c r="F1699" s="13">
        <v>97.875</v>
      </c>
      <c r="G1699" s="12">
        <v>90</v>
      </c>
      <c r="H1699" s="12">
        <v>92</v>
      </c>
      <c r="I1699" s="12">
        <v>104</v>
      </c>
      <c r="J1699" s="12">
        <v>95</v>
      </c>
      <c r="K1699" s="12">
        <v>98</v>
      </c>
      <c r="L1699" s="12">
        <v>100</v>
      </c>
      <c r="M1699" s="12">
        <v>107</v>
      </c>
      <c r="N1699" s="12">
        <v>97</v>
      </c>
      <c r="O1699" s="13">
        <v>97.875</v>
      </c>
      <c r="P1699" s="17" t="s">
        <v>138</v>
      </c>
      <c r="Q1699" s="14" t="s">
        <v>13</v>
      </c>
      <c r="R1699" s="14" t="s">
        <v>15</v>
      </c>
      <c r="S1699" s="14" t="s">
        <v>119</v>
      </c>
      <c r="T1699" s="14" t="s">
        <v>143</v>
      </c>
    </row>
    <row r="1700" spans="1:20" x14ac:dyDescent="0.3">
      <c r="A1700" s="11">
        <v>44635.643043981479</v>
      </c>
      <c r="B1700" s="11"/>
      <c r="C1700" s="15">
        <v>44635</v>
      </c>
      <c r="D1700" s="16">
        <v>0.64304398148148145</v>
      </c>
      <c r="E1700" s="16"/>
      <c r="F1700" s="13">
        <v>101.59458333333333</v>
      </c>
      <c r="G1700" s="12">
        <v>93.899999999999991</v>
      </c>
      <c r="H1700" s="12">
        <v>95.986666666666665</v>
      </c>
      <c r="I1700" s="12">
        <v>108.50666666666666</v>
      </c>
      <c r="J1700" s="12">
        <v>99.11666666666666</v>
      </c>
      <c r="K1700" s="12">
        <v>102.24666666666666</v>
      </c>
      <c r="L1700" s="12">
        <v>104</v>
      </c>
      <c r="M1700" s="12">
        <v>108</v>
      </c>
      <c r="N1700" s="12">
        <v>101</v>
      </c>
      <c r="O1700" s="13">
        <v>101.59458333333333</v>
      </c>
      <c r="P1700" s="17" t="s">
        <v>138</v>
      </c>
      <c r="Q1700" s="14" t="s">
        <v>13</v>
      </c>
      <c r="R1700" s="14" t="s">
        <v>15</v>
      </c>
      <c r="S1700" s="14" t="s">
        <v>119</v>
      </c>
      <c r="T1700" s="14" t="s">
        <v>143</v>
      </c>
    </row>
    <row r="1701" spans="1:20" x14ac:dyDescent="0.3">
      <c r="A1701" s="11">
        <v>44635.643055555556</v>
      </c>
      <c r="B1701" s="11"/>
      <c r="C1701" s="15">
        <v>44635</v>
      </c>
      <c r="D1701" s="16">
        <v>0.6430555555555556</v>
      </c>
      <c r="E1701" s="16"/>
      <c r="F1701" s="13">
        <v>99.960000000000008</v>
      </c>
      <c r="G1701" s="12">
        <v>102</v>
      </c>
      <c r="H1701" s="12">
        <v>93.84</v>
      </c>
      <c r="I1701" s="12">
        <v>106.08</v>
      </c>
      <c r="J1701" s="12">
        <v>96.899999999999991</v>
      </c>
      <c r="K1701" s="12">
        <v>99.96</v>
      </c>
      <c r="L1701" s="12">
        <v>92.820000000000007</v>
      </c>
      <c r="M1701" s="12">
        <v>109.14</v>
      </c>
      <c r="N1701" s="12">
        <v>98.94</v>
      </c>
      <c r="O1701" s="13">
        <v>99.960000000000008</v>
      </c>
      <c r="P1701" s="17" t="s">
        <v>138</v>
      </c>
      <c r="Q1701" s="14" t="s">
        <v>13</v>
      </c>
      <c r="R1701" s="14" t="s">
        <v>15</v>
      </c>
      <c r="S1701" s="14" t="s">
        <v>119</v>
      </c>
      <c r="T1701" s="14" t="s">
        <v>143</v>
      </c>
    </row>
    <row r="1702" spans="1:20" x14ac:dyDescent="0.3">
      <c r="A1702" s="11">
        <v>44635.643148148149</v>
      </c>
      <c r="B1702" s="11"/>
      <c r="C1702" s="15">
        <v>44635</v>
      </c>
      <c r="D1702" s="16">
        <v>0.64314814814814814</v>
      </c>
      <c r="E1702" s="16"/>
      <c r="F1702" s="13">
        <v>98.096250000000012</v>
      </c>
      <c r="G1702" s="12">
        <v>90.9</v>
      </c>
      <c r="H1702" s="12">
        <v>92.92</v>
      </c>
      <c r="I1702" s="12">
        <v>105.04</v>
      </c>
      <c r="J1702" s="12">
        <v>95.949999999999989</v>
      </c>
      <c r="K1702" s="12">
        <v>98.98</v>
      </c>
      <c r="L1702" s="12">
        <v>91.91</v>
      </c>
      <c r="M1702" s="12">
        <v>108.07000000000001</v>
      </c>
      <c r="N1702" s="12">
        <v>101</v>
      </c>
      <c r="O1702" s="13">
        <v>98.096250000000012</v>
      </c>
      <c r="P1702" s="17" t="s">
        <v>138</v>
      </c>
      <c r="Q1702" s="14" t="s">
        <v>13</v>
      </c>
      <c r="R1702" s="14" t="s">
        <v>15</v>
      </c>
      <c r="S1702" s="14" t="s">
        <v>119</v>
      </c>
      <c r="T1702" s="14" t="s">
        <v>143</v>
      </c>
    </row>
    <row r="1703" spans="1:20" x14ac:dyDescent="0.3">
      <c r="A1703" s="11">
        <v>44635.643437500003</v>
      </c>
      <c r="B1703" s="11"/>
      <c r="C1703" s="15">
        <v>44635</v>
      </c>
      <c r="D1703" s="16">
        <v>0.6434375</v>
      </c>
      <c r="E1703" s="16"/>
      <c r="F1703" s="13">
        <v>99.067499999999995</v>
      </c>
      <c r="G1703" s="12">
        <v>91.8</v>
      </c>
      <c r="H1703" s="12">
        <v>93.84</v>
      </c>
      <c r="I1703" s="12">
        <v>106.08</v>
      </c>
      <c r="J1703" s="12">
        <v>96.899999999999991</v>
      </c>
      <c r="K1703" s="12">
        <v>99.96</v>
      </c>
      <c r="L1703" s="12">
        <v>92.820000000000007</v>
      </c>
      <c r="M1703" s="12">
        <v>109.14</v>
      </c>
      <c r="N1703" s="12">
        <v>102</v>
      </c>
      <c r="O1703" s="13">
        <v>99.067499999999995</v>
      </c>
      <c r="P1703" s="17" t="s">
        <v>138</v>
      </c>
      <c r="Q1703" s="14" t="s">
        <v>13</v>
      </c>
      <c r="R1703" s="14" t="s">
        <v>15</v>
      </c>
      <c r="S1703" s="14" t="s">
        <v>119</v>
      </c>
      <c r="T1703" s="14" t="s">
        <v>143</v>
      </c>
    </row>
    <row r="1704" spans="1:20" x14ac:dyDescent="0.3">
      <c r="A1704" s="11">
        <v>44635.643483796295</v>
      </c>
      <c r="B1704" s="11"/>
      <c r="C1704" s="15">
        <v>44635</v>
      </c>
      <c r="D1704" s="16">
        <v>0.64348379629629626</v>
      </c>
      <c r="E1704" s="16"/>
      <c r="F1704" s="13">
        <v>82.320000000000007</v>
      </c>
      <c r="G1704" s="12">
        <v>84</v>
      </c>
      <c r="H1704" s="12">
        <v>77.28</v>
      </c>
      <c r="I1704" s="12">
        <v>87.36</v>
      </c>
      <c r="J1704" s="12">
        <v>79.8</v>
      </c>
      <c r="K1704" s="12">
        <v>82.32</v>
      </c>
      <c r="L1704" s="12">
        <v>76.44</v>
      </c>
      <c r="M1704" s="12">
        <v>89.88000000000001</v>
      </c>
      <c r="N1704" s="12">
        <v>81.48</v>
      </c>
      <c r="O1704" s="13">
        <v>82.320000000000007</v>
      </c>
      <c r="P1704" s="17" t="s">
        <v>138</v>
      </c>
      <c r="Q1704" s="14" t="s">
        <v>13</v>
      </c>
      <c r="R1704" s="14" t="s">
        <v>15</v>
      </c>
      <c r="S1704" s="14" t="s">
        <v>119</v>
      </c>
      <c r="T1704" s="14" t="s">
        <v>143</v>
      </c>
    </row>
    <row r="1705" spans="1:20" x14ac:dyDescent="0.3">
      <c r="A1705" s="11">
        <v>44635.643738425926</v>
      </c>
      <c r="B1705" s="11"/>
      <c r="C1705" s="15">
        <v>44635</v>
      </c>
      <c r="D1705" s="16">
        <v>0.64373842592592589</v>
      </c>
      <c r="E1705" s="16"/>
      <c r="F1705" s="13">
        <v>97.699583333333337</v>
      </c>
      <c r="G1705" s="12">
        <v>90.3</v>
      </c>
      <c r="H1705" s="12">
        <v>92.306666666666672</v>
      </c>
      <c r="I1705" s="12">
        <v>104.34666666666666</v>
      </c>
      <c r="J1705" s="12">
        <v>95.316666666666663</v>
      </c>
      <c r="K1705" s="12">
        <v>98.326666666666654</v>
      </c>
      <c r="L1705" s="12">
        <v>95</v>
      </c>
      <c r="M1705" s="12">
        <v>105</v>
      </c>
      <c r="N1705" s="12">
        <v>101</v>
      </c>
      <c r="O1705" s="13">
        <v>97.699583333333337</v>
      </c>
      <c r="P1705" s="17" t="s">
        <v>138</v>
      </c>
      <c r="Q1705" s="14" t="s">
        <v>13</v>
      </c>
      <c r="R1705" s="14" t="s">
        <v>15</v>
      </c>
      <c r="S1705" s="14" t="s">
        <v>119</v>
      </c>
      <c r="T1705" s="14" t="s">
        <v>143</v>
      </c>
    </row>
    <row r="1706" spans="1:20" x14ac:dyDescent="0.3">
      <c r="A1706" s="11">
        <v>44635.644432870373</v>
      </c>
      <c r="B1706" s="11"/>
      <c r="C1706" s="15">
        <v>44635</v>
      </c>
      <c r="D1706" s="16">
        <v>0.64443287037037034</v>
      </c>
      <c r="E1706" s="16"/>
      <c r="F1706" s="13">
        <v>100.94541666666667</v>
      </c>
      <c r="G1706" s="12">
        <v>93.300000000000011</v>
      </c>
      <c r="H1706" s="12">
        <v>95.373333333333335</v>
      </c>
      <c r="I1706" s="12">
        <v>107.81333333333335</v>
      </c>
      <c r="J1706" s="12">
        <v>98.483333333333334</v>
      </c>
      <c r="K1706" s="12">
        <v>101.59333333333333</v>
      </c>
      <c r="L1706" s="12">
        <v>108</v>
      </c>
      <c r="M1706" s="12">
        <v>103</v>
      </c>
      <c r="N1706" s="12">
        <v>100</v>
      </c>
      <c r="O1706" s="13">
        <v>100.94541666666667</v>
      </c>
      <c r="P1706" s="17" t="s">
        <v>138</v>
      </c>
      <c r="Q1706" s="14" t="s">
        <v>13</v>
      </c>
      <c r="R1706" s="14" t="s">
        <v>15</v>
      </c>
      <c r="S1706" s="14" t="s">
        <v>119</v>
      </c>
      <c r="T1706" s="14" t="s">
        <v>143</v>
      </c>
    </row>
    <row r="1707" spans="1:20" x14ac:dyDescent="0.3">
      <c r="A1707" s="11">
        <v>44635.645127314812</v>
      </c>
      <c r="B1707" s="11"/>
      <c r="C1707" s="15">
        <v>44635</v>
      </c>
      <c r="D1707" s="16">
        <v>0.64512731481481478</v>
      </c>
      <c r="E1707" s="16"/>
      <c r="F1707" s="13">
        <v>107.185</v>
      </c>
      <c r="G1707" s="12">
        <v>99.45</v>
      </c>
      <c r="H1707" s="12">
        <v>101.66000000000001</v>
      </c>
      <c r="I1707" s="12">
        <v>114.92</v>
      </c>
      <c r="J1707" s="12">
        <v>104.97499999999999</v>
      </c>
      <c r="K1707" s="12">
        <v>108.28999999999999</v>
      </c>
      <c r="L1707" s="12">
        <v>113</v>
      </c>
      <c r="M1707" s="12">
        <v>108</v>
      </c>
      <c r="N1707" s="12">
        <v>107.185</v>
      </c>
      <c r="O1707" s="13">
        <v>107.185</v>
      </c>
      <c r="P1707" s="17" t="s">
        <v>138</v>
      </c>
      <c r="Q1707" s="14" t="s">
        <v>13</v>
      </c>
      <c r="R1707" s="14" t="s">
        <v>15</v>
      </c>
      <c r="S1707" s="14" t="s">
        <v>119</v>
      </c>
      <c r="T1707" s="14" t="s">
        <v>143</v>
      </c>
    </row>
    <row r="1708" spans="1:20" x14ac:dyDescent="0.3">
      <c r="A1708" s="11">
        <v>44635.64576388889</v>
      </c>
      <c r="B1708" s="11"/>
      <c r="C1708" s="15">
        <v>44635</v>
      </c>
      <c r="D1708" s="16">
        <v>0.64576388888888892</v>
      </c>
      <c r="E1708" s="16"/>
      <c r="F1708" s="13">
        <v>85.47</v>
      </c>
      <c r="G1708" s="12">
        <v>79.2</v>
      </c>
      <c r="H1708" s="12">
        <v>80.960000000000008</v>
      </c>
      <c r="I1708" s="12">
        <v>91.52000000000001</v>
      </c>
      <c r="J1708" s="12">
        <v>83.6</v>
      </c>
      <c r="K1708" s="12">
        <v>86.24</v>
      </c>
      <c r="L1708" s="12">
        <v>80.08</v>
      </c>
      <c r="M1708" s="12">
        <v>94.160000000000011</v>
      </c>
      <c r="N1708" s="12">
        <v>88</v>
      </c>
      <c r="O1708" s="13">
        <v>85.47</v>
      </c>
      <c r="P1708" s="17" t="s">
        <v>138</v>
      </c>
      <c r="Q1708" s="14" t="s">
        <v>13</v>
      </c>
      <c r="R1708" s="14" t="s">
        <v>15</v>
      </c>
      <c r="S1708" s="14" t="s">
        <v>119</v>
      </c>
      <c r="T1708" s="14" t="s">
        <v>143</v>
      </c>
    </row>
    <row r="1709" spans="1:20" x14ac:dyDescent="0.3">
      <c r="A1709" s="11">
        <v>44635.645821759259</v>
      </c>
      <c r="B1709" s="11"/>
      <c r="C1709" s="15">
        <v>44635</v>
      </c>
      <c r="D1709" s="16">
        <v>0.64582175925925933</v>
      </c>
      <c r="E1709" s="16"/>
      <c r="F1709" s="13">
        <v>102.24375000000001</v>
      </c>
      <c r="G1709" s="12">
        <v>94.5</v>
      </c>
      <c r="H1709" s="12">
        <v>96.600000000000009</v>
      </c>
      <c r="I1709" s="12">
        <v>109.2</v>
      </c>
      <c r="J1709" s="12">
        <v>99.75</v>
      </c>
      <c r="K1709" s="12">
        <v>102.89999999999999</v>
      </c>
      <c r="L1709" s="12">
        <v>118</v>
      </c>
      <c r="M1709" s="12">
        <v>108</v>
      </c>
      <c r="N1709" s="12">
        <v>89</v>
      </c>
      <c r="O1709" s="13">
        <v>102.24375000000001</v>
      </c>
      <c r="P1709" s="17" t="s">
        <v>138</v>
      </c>
      <c r="Q1709" s="14" t="s">
        <v>13</v>
      </c>
      <c r="R1709" s="14" t="s">
        <v>15</v>
      </c>
      <c r="S1709" s="14" t="s">
        <v>119</v>
      </c>
      <c r="T1709" s="14" t="s">
        <v>143</v>
      </c>
    </row>
    <row r="1710" spans="1:20" x14ac:dyDescent="0.3">
      <c r="A1710" s="11">
        <v>44635.645983796298</v>
      </c>
      <c r="B1710" s="11"/>
      <c r="C1710" s="15">
        <v>44635</v>
      </c>
      <c r="D1710" s="16">
        <v>0.64598379629629632</v>
      </c>
      <c r="E1710" s="16"/>
      <c r="F1710" s="13">
        <v>94.211249999999993</v>
      </c>
      <c r="G1710" s="12">
        <v>87.3</v>
      </c>
      <c r="H1710" s="12">
        <v>89.240000000000009</v>
      </c>
      <c r="I1710" s="12">
        <v>100.88000000000001</v>
      </c>
      <c r="J1710" s="12">
        <v>92.149999999999991</v>
      </c>
      <c r="K1710" s="12">
        <v>95.06</v>
      </c>
      <c r="L1710" s="12">
        <v>88.27</v>
      </c>
      <c r="M1710" s="12">
        <v>103.79</v>
      </c>
      <c r="N1710" s="12">
        <v>97</v>
      </c>
      <c r="O1710" s="13">
        <v>94.211249999999993</v>
      </c>
      <c r="P1710" s="17" t="s">
        <v>138</v>
      </c>
      <c r="Q1710" s="14" t="s">
        <v>13</v>
      </c>
      <c r="R1710" s="14" t="s">
        <v>15</v>
      </c>
      <c r="S1710" s="14" t="s">
        <v>119</v>
      </c>
      <c r="T1710" s="14" t="s">
        <v>143</v>
      </c>
    </row>
    <row r="1711" spans="1:20" x14ac:dyDescent="0.3">
      <c r="A1711" s="11">
        <v>44635.646423611113</v>
      </c>
      <c r="B1711" s="11"/>
      <c r="C1711" s="15">
        <v>44635</v>
      </c>
      <c r="D1711" s="16">
        <v>0.64642361111111113</v>
      </c>
      <c r="E1711" s="16"/>
      <c r="F1711" s="13">
        <v>91.297500000000014</v>
      </c>
      <c r="G1711" s="12">
        <v>84.600000000000009</v>
      </c>
      <c r="H1711" s="12">
        <v>86.48</v>
      </c>
      <c r="I1711" s="12">
        <v>97.76</v>
      </c>
      <c r="J1711" s="12">
        <v>89.3</v>
      </c>
      <c r="K1711" s="12">
        <v>92.12</v>
      </c>
      <c r="L1711" s="12">
        <v>85.54</v>
      </c>
      <c r="M1711" s="12">
        <v>100.58000000000001</v>
      </c>
      <c r="N1711" s="12">
        <v>94</v>
      </c>
      <c r="O1711" s="13">
        <v>91.297500000000014</v>
      </c>
      <c r="P1711" s="17" t="s">
        <v>138</v>
      </c>
      <c r="Q1711" s="14" t="s">
        <v>13</v>
      </c>
      <c r="R1711" s="14" t="s">
        <v>15</v>
      </c>
      <c r="S1711" s="14" t="s">
        <v>119</v>
      </c>
      <c r="T1711" s="14" t="s">
        <v>143</v>
      </c>
    </row>
    <row r="1712" spans="1:20" x14ac:dyDescent="0.3">
      <c r="A1712" s="11">
        <v>44635.646516203706</v>
      </c>
      <c r="B1712" s="11"/>
      <c r="C1712" s="15">
        <v>44635</v>
      </c>
      <c r="D1712" s="16">
        <v>0.64651620370370366</v>
      </c>
      <c r="E1712" s="16"/>
      <c r="F1712" s="13">
        <v>104.51583333333333</v>
      </c>
      <c r="G1712" s="12">
        <v>96.6</v>
      </c>
      <c r="H1712" s="12">
        <v>98.74666666666667</v>
      </c>
      <c r="I1712" s="12">
        <v>111.62666666666667</v>
      </c>
      <c r="J1712" s="12">
        <v>101.96666666666665</v>
      </c>
      <c r="K1712" s="12">
        <v>105.18666666666665</v>
      </c>
      <c r="L1712" s="12">
        <v>120</v>
      </c>
      <c r="M1712" s="12">
        <v>109</v>
      </c>
      <c r="N1712" s="12">
        <v>93</v>
      </c>
      <c r="O1712" s="13">
        <v>104.51583333333333</v>
      </c>
      <c r="P1712" s="17" t="s">
        <v>138</v>
      </c>
      <c r="Q1712" s="14" t="s">
        <v>13</v>
      </c>
      <c r="R1712" s="14" t="s">
        <v>15</v>
      </c>
      <c r="S1712" s="14" t="s">
        <v>119</v>
      </c>
      <c r="T1712" s="14" t="s">
        <v>143</v>
      </c>
    </row>
    <row r="1713" spans="1:20" x14ac:dyDescent="0.3">
      <c r="A1713" s="11">
        <v>44635.646527777775</v>
      </c>
      <c r="B1713" s="11"/>
      <c r="C1713" s="15">
        <v>44635</v>
      </c>
      <c r="D1713" s="16">
        <v>0.64652777777777781</v>
      </c>
      <c r="E1713" s="16"/>
      <c r="F1713" s="13">
        <v>79.38</v>
      </c>
      <c r="G1713" s="12">
        <v>81</v>
      </c>
      <c r="H1713" s="12">
        <v>74.52000000000001</v>
      </c>
      <c r="I1713" s="12">
        <v>84.240000000000009</v>
      </c>
      <c r="J1713" s="12">
        <v>76.95</v>
      </c>
      <c r="K1713" s="12">
        <v>79.38</v>
      </c>
      <c r="L1713" s="12">
        <v>73.710000000000008</v>
      </c>
      <c r="M1713" s="12">
        <v>86.67</v>
      </c>
      <c r="N1713" s="12">
        <v>78.569999999999993</v>
      </c>
      <c r="O1713" s="13">
        <v>79.38</v>
      </c>
      <c r="P1713" s="17" t="s">
        <v>138</v>
      </c>
      <c r="Q1713" s="14" t="s">
        <v>13</v>
      </c>
      <c r="R1713" s="14" t="s">
        <v>15</v>
      </c>
      <c r="S1713" s="14" t="s">
        <v>119</v>
      </c>
      <c r="T1713" s="14" t="s">
        <v>143</v>
      </c>
    </row>
    <row r="1714" spans="1:20" x14ac:dyDescent="0.3">
      <c r="A1714" s="11">
        <v>44635.646724537037</v>
      </c>
      <c r="B1714" s="11"/>
      <c r="C1714" s="15">
        <v>44635</v>
      </c>
      <c r="D1714" s="16">
        <v>0.64672453703703703</v>
      </c>
      <c r="E1714" s="16"/>
      <c r="F1714" s="13">
        <v>94.211249999999993</v>
      </c>
      <c r="G1714" s="12">
        <v>87.3</v>
      </c>
      <c r="H1714" s="12">
        <v>89.240000000000009</v>
      </c>
      <c r="I1714" s="12">
        <v>100.88000000000001</v>
      </c>
      <c r="J1714" s="12">
        <v>92.149999999999991</v>
      </c>
      <c r="K1714" s="12">
        <v>95.06</v>
      </c>
      <c r="L1714" s="12">
        <v>88.27</v>
      </c>
      <c r="M1714" s="12">
        <v>103.79</v>
      </c>
      <c r="N1714" s="12">
        <v>97</v>
      </c>
      <c r="O1714" s="13">
        <v>94.211249999999993</v>
      </c>
      <c r="P1714" s="17" t="s">
        <v>138</v>
      </c>
      <c r="Q1714" s="14" t="s">
        <v>13</v>
      </c>
      <c r="R1714" s="14" t="s">
        <v>15</v>
      </c>
      <c r="S1714" s="14" t="s">
        <v>119</v>
      </c>
      <c r="T1714" s="14" t="s">
        <v>143</v>
      </c>
    </row>
    <row r="1715" spans="1:20" x14ac:dyDescent="0.3">
      <c r="A1715" s="11">
        <v>44635.64702546296</v>
      </c>
      <c r="B1715" s="11"/>
      <c r="C1715" s="15">
        <v>44635</v>
      </c>
      <c r="D1715" s="16">
        <v>0.64702546296296293</v>
      </c>
      <c r="E1715" s="16"/>
      <c r="F1715" s="13">
        <v>93.240000000000009</v>
      </c>
      <c r="G1715" s="12">
        <v>86.4</v>
      </c>
      <c r="H1715" s="12">
        <v>88.320000000000007</v>
      </c>
      <c r="I1715" s="12">
        <v>99.84</v>
      </c>
      <c r="J1715" s="12">
        <v>91.199999999999989</v>
      </c>
      <c r="K1715" s="12">
        <v>94.08</v>
      </c>
      <c r="L1715" s="12">
        <v>87.36</v>
      </c>
      <c r="M1715" s="12">
        <v>102.72</v>
      </c>
      <c r="N1715" s="12">
        <v>96</v>
      </c>
      <c r="O1715" s="13">
        <v>93.240000000000009</v>
      </c>
      <c r="P1715" s="17" t="s">
        <v>138</v>
      </c>
      <c r="Q1715" s="14" t="s">
        <v>13</v>
      </c>
      <c r="R1715" s="14" t="s">
        <v>15</v>
      </c>
      <c r="S1715" s="14" t="s">
        <v>119</v>
      </c>
      <c r="T1715" s="14" t="s">
        <v>143</v>
      </c>
    </row>
    <row r="1716" spans="1:20" x14ac:dyDescent="0.3">
      <c r="A1716" s="11">
        <v>44635.647210648145</v>
      </c>
      <c r="B1716" s="11"/>
      <c r="C1716" s="15">
        <v>44635</v>
      </c>
      <c r="D1716" s="16">
        <v>0.64721064814814822</v>
      </c>
      <c r="E1716" s="16"/>
      <c r="F1716" s="13">
        <v>98.673333333333332</v>
      </c>
      <c r="G1716" s="12">
        <v>91.2</v>
      </c>
      <c r="H1716" s="12">
        <v>93.226666666666659</v>
      </c>
      <c r="I1716" s="12">
        <v>105.38666666666667</v>
      </c>
      <c r="J1716" s="12">
        <v>96.266666666666652</v>
      </c>
      <c r="K1716" s="12">
        <v>99.306666666666658</v>
      </c>
      <c r="L1716" s="12">
        <v>105</v>
      </c>
      <c r="M1716" s="12">
        <v>106</v>
      </c>
      <c r="N1716" s="12">
        <v>93</v>
      </c>
      <c r="O1716" s="13">
        <v>98.673333333333332</v>
      </c>
      <c r="P1716" s="17" t="s">
        <v>138</v>
      </c>
      <c r="Q1716" s="14" t="s">
        <v>13</v>
      </c>
      <c r="R1716" s="14" t="s">
        <v>15</v>
      </c>
      <c r="S1716" s="14" t="s">
        <v>119</v>
      </c>
      <c r="T1716" s="14" t="s">
        <v>143</v>
      </c>
    </row>
    <row r="1717" spans="1:20" x14ac:dyDescent="0.3">
      <c r="A1717" s="11">
        <v>44635.647650462961</v>
      </c>
      <c r="B1717" s="11"/>
      <c r="C1717" s="15">
        <v>44635</v>
      </c>
      <c r="D1717" s="16">
        <v>0.64765046296296302</v>
      </c>
      <c r="E1717" s="16"/>
      <c r="F1717" s="13">
        <v>94.211249999999993</v>
      </c>
      <c r="G1717" s="12">
        <v>87.3</v>
      </c>
      <c r="H1717" s="12">
        <v>89.240000000000009</v>
      </c>
      <c r="I1717" s="12">
        <v>100.88000000000001</v>
      </c>
      <c r="J1717" s="12">
        <v>92.149999999999991</v>
      </c>
      <c r="K1717" s="12">
        <v>95.06</v>
      </c>
      <c r="L1717" s="12">
        <v>88.27</v>
      </c>
      <c r="M1717" s="12">
        <v>103.79</v>
      </c>
      <c r="N1717" s="12">
        <v>97</v>
      </c>
      <c r="O1717" s="13">
        <v>94.211249999999993</v>
      </c>
      <c r="P1717" s="17" t="s">
        <v>138</v>
      </c>
      <c r="Q1717" s="14" t="s">
        <v>13</v>
      </c>
      <c r="R1717" s="14" t="s">
        <v>15</v>
      </c>
      <c r="S1717" s="14" t="s">
        <v>119</v>
      </c>
      <c r="T1717" s="14" t="s">
        <v>143</v>
      </c>
    </row>
    <row r="1718" spans="1:20" x14ac:dyDescent="0.3">
      <c r="A1718" s="11">
        <v>44635.647893518515</v>
      </c>
      <c r="B1718" s="11"/>
      <c r="C1718" s="15">
        <v>44635</v>
      </c>
      <c r="D1718" s="16">
        <v>0.64789351851851851</v>
      </c>
      <c r="E1718" s="16"/>
      <c r="F1718" s="13">
        <v>101.98125</v>
      </c>
      <c r="G1718" s="12">
        <v>94.5</v>
      </c>
      <c r="H1718" s="12">
        <v>96.600000000000009</v>
      </c>
      <c r="I1718" s="12">
        <v>109.2</v>
      </c>
      <c r="J1718" s="12">
        <v>99.75</v>
      </c>
      <c r="K1718" s="12">
        <v>102.89999999999999</v>
      </c>
      <c r="L1718" s="12">
        <v>95.55</v>
      </c>
      <c r="M1718" s="12">
        <v>112.35000000000001</v>
      </c>
      <c r="N1718" s="12">
        <v>105</v>
      </c>
      <c r="O1718" s="13">
        <v>101.98125</v>
      </c>
      <c r="P1718" s="17" t="s">
        <v>138</v>
      </c>
      <c r="Q1718" s="14" t="s">
        <v>13</v>
      </c>
      <c r="R1718" s="14" t="s">
        <v>15</v>
      </c>
      <c r="S1718" s="14" t="s">
        <v>119</v>
      </c>
      <c r="T1718" s="14" t="s">
        <v>143</v>
      </c>
    </row>
    <row r="1719" spans="1:20" x14ac:dyDescent="0.3">
      <c r="A1719" s="11">
        <v>44635.647905092592</v>
      </c>
      <c r="B1719" s="11"/>
      <c r="C1719" s="15">
        <v>44635</v>
      </c>
      <c r="D1719" s="16">
        <v>0.64790509259259255</v>
      </c>
      <c r="E1719" s="16"/>
      <c r="F1719" s="13">
        <v>99.647083333333327</v>
      </c>
      <c r="G1719" s="12">
        <v>92.1</v>
      </c>
      <c r="H1719" s="12">
        <v>94.146666666666661</v>
      </c>
      <c r="I1719" s="12">
        <v>106.42666666666666</v>
      </c>
      <c r="J1719" s="12">
        <v>97.216666666666654</v>
      </c>
      <c r="K1719" s="12">
        <v>100.28666666666666</v>
      </c>
      <c r="L1719" s="12">
        <v>105</v>
      </c>
      <c r="M1719" s="12">
        <v>106</v>
      </c>
      <c r="N1719" s="12">
        <v>96</v>
      </c>
      <c r="O1719" s="13">
        <v>99.647083333333327</v>
      </c>
      <c r="P1719" s="17" t="s">
        <v>138</v>
      </c>
      <c r="Q1719" s="14" t="s">
        <v>13</v>
      </c>
      <c r="R1719" s="14" t="s">
        <v>15</v>
      </c>
      <c r="S1719" s="14" t="s">
        <v>119</v>
      </c>
      <c r="T1719" s="14" t="s">
        <v>143</v>
      </c>
    </row>
    <row r="1720" spans="1:20" x14ac:dyDescent="0.3">
      <c r="A1720" s="11">
        <v>44635.648356481484</v>
      </c>
      <c r="B1720" s="11"/>
      <c r="C1720" s="15">
        <v>44635</v>
      </c>
      <c r="D1720" s="16">
        <v>0.64835648148148151</v>
      </c>
      <c r="E1720" s="16"/>
      <c r="F1720" s="13">
        <v>105.86624999999999</v>
      </c>
      <c r="G1720" s="12">
        <v>98.100000000000009</v>
      </c>
      <c r="H1720" s="12">
        <v>100.28</v>
      </c>
      <c r="I1720" s="12">
        <v>113.36</v>
      </c>
      <c r="J1720" s="12">
        <v>103.55</v>
      </c>
      <c r="K1720" s="12">
        <v>106.82</v>
      </c>
      <c r="L1720" s="12">
        <v>99.19</v>
      </c>
      <c r="M1720" s="12">
        <v>116.63000000000001</v>
      </c>
      <c r="N1720" s="12">
        <v>109</v>
      </c>
      <c r="O1720" s="13">
        <v>105.86624999999999</v>
      </c>
      <c r="P1720" s="17" t="s">
        <v>138</v>
      </c>
      <c r="Q1720" s="14" t="s">
        <v>13</v>
      </c>
      <c r="R1720" s="14" t="s">
        <v>15</v>
      </c>
      <c r="S1720" s="14" t="s">
        <v>119</v>
      </c>
      <c r="T1720" s="14" t="s">
        <v>143</v>
      </c>
    </row>
    <row r="1721" spans="1:20" x14ac:dyDescent="0.3">
      <c r="A1721" s="11">
        <v>44635.648495370369</v>
      </c>
      <c r="B1721" s="11"/>
      <c r="C1721" s="15">
        <v>44635</v>
      </c>
      <c r="D1721" s="16">
        <v>0.64849537037037031</v>
      </c>
      <c r="E1721" s="16"/>
      <c r="F1721" s="13">
        <v>107.80875</v>
      </c>
      <c r="G1721" s="12">
        <v>99.9</v>
      </c>
      <c r="H1721" s="12">
        <v>102.12</v>
      </c>
      <c r="I1721" s="12">
        <v>115.44</v>
      </c>
      <c r="J1721" s="12">
        <v>105.44999999999999</v>
      </c>
      <c r="K1721" s="12">
        <v>108.78</v>
      </c>
      <c r="L1721" s="12">
        <v>101.01</v>
      </c>
      <c r="M1721" s="12">
        <v>118.77000000000001</v>
      </c>
      <c r="N1721" s="12">
        <v>111</v>
      </c>
      <c r="O1721" s="13">
        <v>107.80875</v>
      </c>
      <c r="P1721" s="17" t="s">
        <v>138</v>
      </c>
      <c r="Q1721" s="14" t="s">
        <v>13</v>
      </c>
      <c r="R1721" s="14" t="s">
        <v>15</v>
      </c>
      <c r="S1721" s="14" t="s">
        <v>119</v>
      </c>
      <c r="T1721" s="14" t="s">
        <v>143</v>
      </c>
    </row>
    <row r="1722" spans="1:20" x14ac:dyDescent="0.3">
      <c r="A1722" s="11">
        <v>44635.648564814815</v>
      </c>
      <c r="B1722" s="11"/>
      <c r="C1722" s="15">
        <v>44635</v>
      </c>
      <c r="D1722" s="16">
        <v>0.64856481481481476</v>
      </c>
      <c r="E1722" s="16"/>
      <c r="F1722" s="13">
        <v>101.79</v>
      </c>
      <c r="G1722" s="12">
        <v>93.600000000000009</v>
      </c>
      <c r="H1722" s="12">
        <v>95.68</v>
      </c>
      <c r="I1722" s="12">
        <v>108.16</v>
      </c>
      <c r="J1722" s="12">
        <v>98.8</v>
      </c>
      <c r="K1722" s="12">
        <v>101.92</v>
      </c>
      <c r="L1722" s="12">
        <v>104</v>
      </c>
      <c r="M1722" s="12">
        <v>111.28</v>
      </c>
      <c r="N1722" s="12">
        <v>100.88</v>
      </c>
      <c r="O1722" s="13">
        <v>101.79</v>
      </c>
      <c r="P1722" s="17" t="s">
        <v>138</v>
      </c>
      <c r="Q1722" s="14" t="s">
        <v>13</v>
      </c>
      <c r="R1722" s="14" t="s">
        <v>15</v>
      </c>
      <c r="S1722" s="14" t="s">
        <v>119</v>
      </c>
      <c r="T1722" s="14" t="s">
        <v>143</v>
      </c>
    </row>
    <row r="1723" spans="1:20" x14ac:dyDescent="0.3">
      <c r="A1723" s="11">
        <v>44635.648599537039</v>
      </c>
      <c r="B1723" s="11"/>
      <c r="C1723" s="15">
        <v>44635</v>
      </c>
      <c r="D1723" s="16">
        <v>0.6485995370370371</v>
      </c>
      <c r="E1723" s="16"/>
      <c r="F1723" s="13">
        <v>106.46333333333334</v>
      </c>
      <c r="G1723" s="12">
        <v>98.399999999999991</v>
      </c>
      <c r="H1723" s="12">
        <v>100.58666666666667</v>
      </c>
      <c r="I1723" s="12">
        <v>113.70666666666666</v>
      </c>
      <c r="J1723" s="12">
        <v>103.86666666666666</v>
      </c>
      <c r="K1723" s="12">
        <v>107.14666666666666</v>
      </c>
      <c r="L1723" s="12">
        <v>108</v>
      </c>
      <c r="M1723" s="12">
        <v>111</v>
      </c>
      <c r="N1723" s="12">
        <v>109</v>
      </c>
      <c r="O1723" s="13">
        <v>106.46333333333334</v>
      </c>
      <c r="P1723" s="17" t="s">
        <v>138</v>
      </c>
      <c r="Q1723" s="14" t="s">
        <v>13</v>
      </c>
      <c r="R1723" s="14" t="s">
        <v>15</v>
      </c>
      <c r="S1723" s="14" t="s">
        <v>119</v>
      </c>
      <c r="T1723" s="14" t="s">
        <v>143</v>
      </c>
    </row>
    <row r="1724" spans="1:20" x14ac:dyDescent="0.3">
      <c r="A1724" s="11">
        <v>44635.649293981478</v>
      </c>
      <c r="B1724" s="11"/>
      <c r="C1724" s="15">
        <v>44635</v>
      </c>
      <c r="D1724" s="16">
        <v>0.64929398148148143</v>
      </c>
      <c r="E1724" s="16"/>
      <c r="F1724" s="13">
        <v>107.43708333333333</v>
      </c>
      <c r="G1724" s="12">
        <v>99.3</v>
      </c>
      <c r="H1724" s="12">
        <v>101.50666666666666</v>
      </c>
      <c r="I1724" s="12">
        <v>114.74666666666667</v>
      </c>
      <c r="J1724" s="12">
        <v>104.81666666666666</v>
      </c>
      <c r="K1724" s="12">
        <v>108.12666666666667</v>
      </c>
      <c r="L1724" s="12">
        <v>104</v>
      </c>
      <c r="M1724" s="12">
        <v>113</v>
      </c>
      <c r="N1724" s="12">
        <v>114</v>
      </c>
      <c r="O1724" s="13">
        <v>107.43708333333333</v>
      </c>
      <c r="P1724" s="17" t="s">
        <v>138</v>
      </c>
      <c r="Q1724" s="14" t="s">
        <v>13</v>
      </c>
      <c r="R1724" s="14" t="s">
        <v>15</v>
      </c>
      <c r="S1724" s="14" t="s">
        <v>119</v>
      </c>
      <c r="T1724" s="14" t="s">
        <v>143</v>
      </c>
    </row>
    <row r="1725" spans="1:20" x14ac:dyDescent="0.3">
      <c r="A1725" s="11">
        <v>44635.649444444447</v>
      </c>
      <c r="B1725" s="11"/>
      <c r="C1725" s="15">
        <v>44635</v>
      </c>
      <c r="D1725" s="16">
        <v>0.64944444444444438</v>
      </c>
      <c r="E1725" s="16"/>
      <c r="F1725" s="13">
        <v>81.34</v>
      </c>
      <c r="G1725" s="12">
        <v>83</v>
      </c>
      <c r="H1725" s="12">
        <v>76.36</v>
      </c>
      <c r="I1725" s="12">
        <v>86.320000000000007</v>
      </c>
      <c r="J1725" s="12">
        <v>78.849999999999994</v>
      </c>
      <c r="K1725" s="12">
        <v>81.34</v>
      </c>
      <c r="L1725" s="12">
        <v>75.53</v>
      </c>
      <c r="M1725" s="12">
        <v>88.81</v>
      </c>
      <c r="N1725" s="12">
        <v>80.509999999999991</v>
      </c>
      <c r="O1725" s="13">
        <v>81.34</v>
      </c>
      <c r="P1725" s="17" t="s">
        <v>138</v>
      </c>
      <c r="Q1725" s="14" t="s">
        <v>13</v>
      </c>
      <c r="R1725" s="14" t="s">
        <v>15</v>
      </c>
      <c r="S1725" s="14" t="s">
        <v>119</v>
      </c>
      <c r="T1725" s="14" t="s">
        <v>143</v>
      </c>
    </row>
    <row r="1726" spans="1:20" x14ac:dyDescent="0.3">
      <c r="A1726" s="11">
        <v>44635.649988425925</v>
      </c>
      <c r="B1726" s="11"/>
      <c r="C1726" s="15">
        <v>44635</v>
      </c>
      <c r="D1726" s="16">
        <v>0.64998842592592598</v>
      </c>
      <c r="E1726" s="16"/>
      <c r="F1726" s="13">
        <v>108.08625000000001</v>
      </c>
      <c r="G1726" s="12">
        <v>99.9</v>
      </c>
      <c r="H1726" s="12">
        <v>102.12</v>
      </c>
      <c r="I1726" s="12">
        <v>115.44</v>
      </c>
      <c r="J1726" s="12">
        <v>105.44999999999999</v>
      </c>
      <c r="K1726" s="12">
        <v>108.78</v>
      </c>
      <c r="L1726" s="12">
        <v>107</v>
      </c>
      <c r="M1726" s="12">
        <v>118</v>
      </c>
      <c r="N1726" s="12">
        <v>108</v>
      </c>
      <c r="O1726" s="13">
        <v>108.08625000000001</v>
      </c>
      <c r="P1726" s="17" t="s">
        <v>138</v>
      </c>
      <c r="Q1726" s="14" t="s">
        <v>13</v>
      </c>
      <c r="R1726" s="14" t="s">
        <v>15</v>
      </c>
      <c r="S1726" s="14" t="s">
        <v>119</v>
      </c>
      <c r="T1726" s="14" t="s">
        <v>143</v>
      </c>
    </row>
    <row r="1727" spans="1:20" x14ac:dyDescent="0.3">
      <c r="A1727" s="11">
        <v>44635.65</v>
      </c>
      <c r="B1727" s="11"/>
      <c r="C1727" s="15">
        <v>44635</v>
      </c>
      <c r="D1727" s="16">
        <v>0.65</v>
      </c>
      <c r="E1727" s="16"/>
      <c r="F1727" s="13">
        <v>102.9</v>
      </c>
      <c r="G1727" s="12">
        <v>105</v>
      </c>
      <c r="H1727" s="12">
        <v>96.600000000000009</v>
      </c>
      <c r="I1727" s="12">
        <v>109.2</v>
      </c>
      <c r="J1727" s="12">
        <v>99.75</v>
      </c>
      <c r="K1727" s="12">
        <v>102.89999999999999</v>
      </c>
      <c r="L1727" s="12">
        <v>95.55</v>
      </c>
      <c r="M1727" s="12">
        <v>112.35000000000001</v>
      </c>
      <c r="N1727" s="12">
        <v>101.85</v>
      </c>
      <c r="O1727" s="13">
        <v>102.9</v>
      </c>
      <c r="P1727" s="17" t="s">
        <v>138</v>
      </c>
      <c r="Q1727" s="14" t="s">
        <v>13</v>
      </c>
      <c r="R1727" s="14" t="s">
        <v>15</v>
      </c>
      <c r="S1727" s="14" t="s">
        <v>119</v>
      </c>
      <c r="T1727" s="14" t="s">
        <v>143</v>
      </c>
    </row>
    <row r="1728" spans="1:20" x14ac:dyDescent="0.3">
      <c r="A1728" s="11">
        <v>44635.650682870371</v>
      </c>
      <c r="B1728" s="11"/>
      <c r="C1728" s="15">
        <v>44635</v>
      </c>
      <c r="D1728" s="16">
        <v>0.65068287037037031</v>
      </c>
      <c r="E1728" s="16"/>
      <c r="F1728" s="13">
        <v>105.48958333333333</v>
      </c>
      <c r="G1728" s="12">
        <v>97.5</v>
      </c>
      <c r="H1728" s="12">
        <v>99.666666666666671</v>
      </c>
      <c r="I1728" s="12">
        <v>112.66666666666667</v>
      </c>
      <c r="J1728" s="12">
        <v>102.91666666666666</v>
      </c>
      <c r="K1728" s="12">
        <v>106.16666666666666</v>
      </c>
      <c r="L1728" s="12">
        <v>100</v>
      </c>
      <c r="M1728" s="12">
        <v>122</v>
      </c>
      <c r="N1728" s="12">
        <v>103</v>
      </c>
      <c r="O1728" s="13">
        <v>105.48958333333333</v>
      </c>
      <c r="P1728" s="17" t="s">
        <v>138</v>
      </c>
      <c r="Q1728" s="14" t="s">
        <v>13</v>
      </c>
      <c r="R1728" s="14" t="s">
        <v>15</v>
      </c>
      <c r="S1728" s="14" t="s">
        <v>119</v>
      </c>
      <c r="T1728" s="14" t="s">
        <v>143</v>
      </c>
    </row>
    <row r="1729" spans="1:20" x14ac:dyDescent="0.3">
      <c r="A1729" s="11">
        <v>44635.650868055556</v>
      </c>
      <c r="B1729" s="11"/>
      <c r="C1729" s="15">
        <v>44635</v>
      </c>
      <c r="D1729" s="16">
        <v>0.6508680555555556</v>
      </c>
      <c r="E1729" s="16"/>
      <c r="F1729" s="13">
        <v>112.17375</v>
      </c>
      <c r="G1729" s="12">
        <v>105.3</v>
      </c>
      <c r="H1729" s="12">
        <v>107.64</v>
      </c>
      <c r="I1729" s="12">
        <v>121.68</v>
      </c>
      <c r="J1729" s="12">
        <v>111.14999999999999</v>
      </c>
      <c r="K1729" s="12">
        <v>114.66</v>
      </c>
      <c r="L1729" s="12">
        <v>106.47</v>
      </c>
      <c r="M1729" s="12">
        <v>117</v>
      </c>
      <c r="N1729" s="12">
        <v>113.49</v>
      </c>
      <c r="O1729" s="13">
        <v>112.17375</v>
      </c>
      <c r="P1729" s="17" t="s">
        <v>138</v>
      </c>
      <c r="Q1729" s="14" t="s">
        <v>13</v>
      </c>
      <c r="R1729" s="14" t="s">
        <v>15</v>
      </c>
      <c r="S1729" s="14" t="s">
        <v>119</v>
      </c>
      <c r="T1729" s="14" t="s">
        <v>143</v>
      </c>
    </row>
    <row r="1730" spans="1:20" x14ac:dyDescent="0.3">
      <c r="A1730" s="11">
        <v>44635.651377314818</v>
      </c>
      <c r="B1730" s="11"/>
      <c r="C1730" s="15">
        <v>44635</v>
      </c>
      <c r="D1730" s="16">
        <v>0.65137731481481487</v>
      </c>
      <c r="E1730" s="16"/>
      <c r="F1730" s="13">
        <v>101.27000000000001</v>
      </c>
      <c r="G1730" s="12">
        <v>93.600000000000009</v>
      </c>
      <c r="H1730" s="12">
        <v>95.68</v>
      </c>
      <c r="I1730" s="12">
        <v>108.16</v>
      </c>
      <c r="J1730" s="12">
        <v>98.8</v>
      </c>
      <c r="K1730" s="12">
        <v>101.92</v>
      </c>
      <c r="L1730" s="12">
        <v>104</v>
      </c>
      <c r="M1730" s="12">
        <v>114</v>
      </c>
      <c r="N1730" s="12">
        <v>94</v>
      </c>
      <c r="O1730" s="13">
        <v>101.27000000000001</v>
      </c>
      <c r="P1730" s="17" t="s">
        <v>138</v>
      </c>
      <c r="Q1730" s="14" t="s">
        <v>13</v>
      </c>
      <c r="R1730" s="14" t="s">
        <v>15</v>
      </c>
      <c r="S1730" s="14" t="s">
        <v>119</v>
      </c>
      <c r="T1730" s="14" t="s">
        <v>143</v>
      </c>
    </row>
    <row r="1731" spans="1:20" x14ac:dyDescent="0.3">
      <c r="A1731" s="11">
        <v>44635.652071759258</v>
      </c>
      <c r="B1731" s="11"/>
      <c r="C1731" s="15">
        <v>44635</v>
      </c>
      <c r="D1731" s="16">
        <v>0.6520717592592592</v>
      </c>
      <c r="E1731" s="16"/>
      <c r="F1731" s="13">
        <v>94.453749999999999</v>
      </c>
      <c r="G1731" s="12">
        <v>87.3</v>
      </c>
      <c r="H1731" s="12">
        <v>89.240000000000009</v>
      </c>
      <c r="I1731" s="12">
        <v>100.88000000000001</v>
      </c>
      <c r="J1731" s="12">
        <v>92.149999999999991</v>
      </c>
      <c r="K1731" s="12">
        <v>95.06</v>
      </c>
      <c r="L1731" s="12">
        <v>102</v>
      </c>
      <c r="M1731" s="12">
        <v>97</v>
      </c>
      <c r="N1731" s="12">
        <v>92</v>
      </c>
      <c r="O1731" s="13">
        <v>94.453749999999999</v>
      </c>
      <c r="P1731" s="17" t="s">
        <v>138</v>
      </c>
      <c r="Q1731" s="14" t="s">
        <v>13</v>
      </c>
      <c r="R1731" s="14" t="s">
        <v>15</v>
      </c>
      <c r="S1731" s="14" t="s">
        <v>119</v>
      </c>
      <c r="T1731" s="14" t="s">
        <v>143</v>
      </c>
    </row>
    <row r="1732" spans="1:20" x14ac:dyDescent="0.3">
      <c r="A1732" s="11">
        <v>44635.652766203704</v>
      </c>
      <c r="B1732" s="11"/>
      <c r="C1732" s="15">
        <v>44635</v>
      </c>
      <c r="D1732" s="16">
        <v>0.65276620370370375</v>
      </c>
      <c r="E1732" s="16"/>
      <c r="F1732" s="13">
        <v>90.883333333333326</v>
      </c>
      <c r="G1732" s="12">
        <v>84</v>
      </c>
      <c r="H1732" s="12">
        <v>85.86666666666666</v>
      </c>
      <c r="I1732" s="12">
        <v>97.066666666666663</v>
      </c>
      <c r="J1732" s="12">
        <v>88.666666666666657</v>
      </c>
      <c r="K1732" s="12">
        <v>91.466666666666654</v>
      </c>
      <c r="L1732" s="12">
        <v>99</v>
      </c>
      <c r="M1732" s="12">
        <v>91</v>
      </c>
      <c r="N1732" s="12">
        <v>90</v>
      </c>
      <c r="O1732" s="13">
        <v>90.883333333333326</v>
      </c>
      <c r="P1732" s="17" t="s">
        <v>138</v>
      </c>
      <c r="Q1732" s="14" t="s">
        <v>13</v>
      </c>
      <c r="R1732" s="14" t="s">
        <v>15</v>
      </c>
      <c r="S1732" s="14" t="s">
        <v>119</v>
      </c>
      <c r="T1732" s="14" t="s">
        <v>143</v>
      </c>
    </row>
    <row r="1733" spans="1:20" x14ac:dyDescent="0.3">
      <c r="A1733" s="11">
        <v>44635.653460648151</v>
      </c>
      <c r="B1733" s="11"/>
      <c r="C1733" s="15">
        <v>44635</v>
      </c>
      <c r="D1733" s="16">
        <v>0.65346064814814808</v>
      </c>
      <c r="E1733" s="16"/>
      <c r="F1733" s="13">
        <v>93.155416666666667</v>
      </c>
      <c r="G1733" s="12">
        <v>86.100000000000009</v>
      </c>
      <c r="H1733" s="12">
        <v>88.013333333333335</v>
      </c>
      <c r="I1733" s="12">
        <v>99.493333333333339</v>
      </c>
      <c r="J1733" s="12">
        <v>90.88333333333334</v>
      </c>
      <c r="K1733" s="12">
        <v>93.75333333333333</v>
      </c>
      <c r="L1733" s="12">
        <v>101</v>
      </c>
      <c r="M1733" s="12">
        <v>98</v>
      </c>
      <c r="N1733" s="12">
        <v>88</v>
      </c>
      <c r="O1733" s="13">
        <v>93.155416666666667</v>
      </c>
      <c r="P1733" s="17" t="s">
        <v>138</v>
      </c>
      <c r="Q1733" s="14" t="s">
        <v>13</v>
      </c>
      <c r="R1733" s="14" t="s">
        <v>15</v>
      </c>
      <c r="S1733" s="14" t="s">
        <v>119</v>
      </c>
      <c r="T1733" s="14" t="s">
        <v>143</v>
      </c>
    </row>
    <row r="1734" spans="1:20" x14ac:dyDescent="0.3">
      <c r="A1734" s="11">
        <v>44635.65347222222</v>
      </c>
      <c r="B1734" s="11"/>
      <c r="C1734" s="15">
        <v>44635</v>
      </c>
      <c r="D1734" s="16">
        <v>0.65347222222222223</v>
      </c>
      <c r="E1734" s="16"/>
      <c r="F1734" s="13">
        <v>103.88</v>
      </c>
      <c r="G1734" s="12">
        <v>106</v>
      </c>
      <c r="H1734" s="12">
        <v>97.52000000000001</v>
      </c>
      <c r="I1734" s="12">
        <v>110.24000000000001</v>
      </c>
      <c r="J1734" s="12">
        <v>100.69999999999999</v>
      </c>
      <c r="K1734" s="12">
        <v>103.88</v>
      </c>
      <c r="L1734" s="12">
        <v>96.460000000000008</v>
      </c>
      <c r="M1734" s="12">
        <v>113.42</v>
      </c>
      <c r="N1734" s="12">
        <v>102.82</v>
      </c>
      <c r="O1734" s="13">
        <v>103.88</v>
      </c>
      <c r="P1734" s="17" t="s">
        <v>138</v>
      </c>
      <c r="Q1734" s="14" t="s">
        <v>13</v>
      </c>
      <c r="R1734" s="14" t="s">
        <v>15</v>
      </c>
      <c r="S1734" s="14" t="s">
        <v>119</v>
      </c>
      <c r="T1734" s="14" t="s">
        <v>143</v>
      </c>
    </row>
    <row r="1735" spans="1:20" x14ac:dyDescent="0.3">
      <c r="A1735" s="11">
        <v>44635.65415509259</v>
      </c>
      <c r="B1735" s="11"/>
      <c r="C1735" s="15">
        <v>44635</v>
      </c>
      <c r="D1735" s="16">
        <v>0.65415509259259264</v>
      </c>
      <c r="E1735" s="16"/>
      <c r="F1735" s="13">
        <v>94.129166666666663</v>
      </c>
      <c r="G1735" s="12">
        <v>87</v>
      </c>
      <c r="H1735" s="12">
        <v>88.933333333333337</v>
      </c>
      <c r="I1735" s="12">
        <v>100.53333333333335</v>
      </c>
      <c r="J1735" s="12">
        <v>91.833333333333329</v>
      </c>
      <c r="K1735" s="12">
        <v>94.733333333333334</v>
      </c>
      <c r="L1735" s="12">
        <v>98</v>
      </c>
      <c r="M1735" s="12">
        <v>99</v>
      </c>
      <c r="N1735" s="12">
        <v>93</v>
      </c>
      <c r="O1735" s="13">
        <v>94.129166666666663</v>
      </c>
      <c r="P1735" s="17" t="s">
        <v>138</v>
      </c>
      <c r="Q1735" s="14" t="s">
        <v>13</v>
      </c>
      <c r="R1735" s="14" t="s">
        <v>15</v>
      </c>
      <c r="S1735" s="14" t="s">
        <v>119</v>
      </c>
      <c r="T1735" s="14" t="s">
        <v>143</v>
      </c>
    </row>
    <row r="1736" spans="1:20" x14ac:dyDescent="0.3">
      <c r="A1736" s="11">
        <v>44635.654803240737</v>
      </c>
      <c r="B1736" s="11"/>
      <c r="C1736" s="15">
        <v>44635</v>
      </c>
      <c r="D1736" s="16">
        <v>0.65480324074074081</v>
      </c>
      <c r="E1736" s="16"/>
      <c r="F1736" s="13">
        <v>97.875</v>
      </c>
      <c r="G1736" s="12">
        <v>90</v>
      </c>
      <c r="H1736" s="12">
        <v>92</v>
      </c>
      <c r="I1736" s="12">
        <v>104</v>
      </c>
      <c r="J1736" s="12">
        <v>95</v>
      </c>
      <c r="K1736" s="12">
        <v>98</v>
      </c>
      <c r="L1736" s="12">
        <v>100</v>
      </c>
      <c r="M1736" s="12">
        <v>107</v>
      </c>
      <c r="N1736" s="12">
        <v>97</v>
      </c>
      <c r="O1736" s="13">
        <v>97.875</v>
      </c>
      <c r="P1736" s="17" t="s">
        <v>138</v>
      </c>
      <c r="Q1736" s="14" t="s">
        <v>13</v>
      </c>
      <c r="R1736" s="14" t="s">
        <v>15</v>
      </c>
      <c r="S1736" s="14" t="s">
        <v>119</v>
      </c>
      <c r="T1736" s="14" t="s">
        <v>143</v>
      </c>
    </row>
    <row r="1737" spans="1:20" x14ac:dyDescent="0.3">
      <c r="A1737" s="11">
        <v>44635.654814814814</v>
      </c>
      <c r="B1737" s="11"/>
      <c r="C1737" s="15">
        <v>44635</v>
      </c>
      <c r="D1737" s="16">
        <v>0.65481481481481485</v>
      </c>
      <c r="E1737" s="16"/>
      <c r="F1737" s="13">
        <v>97.019999999999982</v>
      </c>
      <c r="G1737" s="12">
        <v>99</v>
      </c>
      <c r="H1737" s="12">
        <v>91.08</v>
      </c>
      <c r="I1737" s="12">
        <v>102.96000000000001</v>
      </c>
      <c r="J1737" s="12">
        <v>94.05</v>
      </c>
      <c r="K1737" s="12">
        <v>97.02</v>
      </c>
      <c r="L1737" s="12">
        <v>90.09</v>
      </c>
      <c r="M1737" s="12">
        <v>105.93</v>
      </c>
      <c r="N1737" s="12">
        <v>96.03</v>
      </c>
      <c r="O1737" s="13">
        <v>97.019999999999982</v>
      </c>
      <c r="P1737" s="17" t="s">
        <v>138</v>
      </c>
      <c r="Q1737" s="14" t="s">
        <v>13</v>
      </c>
      <c r="R1737" s="14" t="s">
        <v>15</v>
      </c>
      <c r="S1737" s="14" t="s">
        <v>119</v>
      </c>
      <c r="T1737" s="14" t="s">
        <v>143</v>
      </c>
    </row>
    <row r="1738" spans="1:20" x14ac:dyDescent="0.3">
      <c r="A1738" s="11">
        <v>44635.654849537037</v>
      </c>
      <c r="B1738" s="11"/>
      <c r="C1738" s="15">
        <v>44635</v>
      </c>
      <c r="D1738" s="16">
        <v>0.65484953703703697</v>
      </c>
      <c r="E1738" s="16"/>
      <c r="F1738" s="13">
        <v>93.48</v>
      </c>
      <c r="G1738" s="12">
        <v>86.4</v>
      </c>
      <c r="H1738" s="12">
        <v>88.320000000000007</v>
      </c>
      <c r="I1738" s="12">
        <v>99.84</v>
      </c>
      <c r="J1738" s="12">
        <v>91.199999999999989</v>
      </c>
      <c r="K1738" s="12">
        <v>94.08</v>
      </c>
      <c r="L1738" s="12">
        <v>99</v>
      </c>
      <c r="M1738" s="12">
        <v>100</v>
      </c>
      <c r="N1738" s="12">
        <v>89</v>
      </c>
      <c r="O1738" s="13">
        <v>93.48</v>
      </c>
      <c r="P1738" s="17" t="s">
        <v>138</v>
      </c>
      <c r="Q1738" s="14" t="s">
        <v>13</v>
      </c>
      <c r="R1738" s="14" t="s">
        <v>15</v>
      </c>
      <c r="S1738" s="14" t="s">
        <v>119</v>
      </c>
      <c r="T1738" s="14" t="s">
        <v>143</v>
      </c>
    </row>
    <row r="1739" spans="1:20" x14ac:dyDescent="0.3">
      <c r="A1739" s="11">
        <v>44635.655543981484</v>
      </c>
      <c r="B1739" s="11"/>
      <c r="C1739" s="15">
        <v>44635</v>
      </c>
      <c r="D1739" s="16">
        <v>0.65554398148148152</v>
      </c>
      <c r="E1739" s="16"/>
      <c r="F1739" s="13">
        <v>93.155416666666667</v>
      </c>
      <c r="G1739" s="12">
        <v>86.100000000000009</v>
      </c>
      <c r="H1739" s="12">
        <v>88.013333333333335</v>
      </c>
      <c r="I1739" s="12">
        <v>99.493333333333339</v>
      </c>
      <c r="J1739" s="12">
        <v>90.88333333333334</v>
      </c>
      <c r="K1739" s="12">
        <v>93.75333333333333</v>
      </c>
      <c r="L1739" s="12">
        <v>97</v>
      </c>
      <c r="M1739" s="12">
        <v>98</v>
      </c>
      <c r="N1739" s="12">
        <v>92</v>
      </c>
      <c r="O1739" s="13">
        <v>93.155416666666667</v>
      </c>
      <c r="P1739" s="17" t="s">
        <v>138</v>
      </c>
      <c r="Q1739" s="14" t="s">
        <v>13</v>
      </c>
      <c r="R1739" s="14" t="s">
        <v>15</v>
      </c>
      <c r="S1739" s="14" t="s">
        <v>119</v>
      </c>
      <c r="T1739" s="14" t="s">
        <v>143</v>
      </c>
    </row>
    <row r="1740" spans="1:20" x14ac:dyDescent="0.3">
      <c r="A1740" s="11">
        <v>44635.656238425923</v>
      </c>
      <c r="B1740" s="11"/>
      <c r="C1740" s="15">
        <v>44635</v>
      </c>
      <c r="D1740" s="16">
        <v>0.65623842592592596</v>
      </c>
      <c r="E1740" s="16"/>
      <c r="F1740" s="13">
        <v>89.90958333333333</v>
      </c>
      <c r="G1740" s="12">
        <v>83.1</v>
      </c>
      <c r="H1740" s="12">
        <v>84.946666666666673</v>
      </c>
      <c r="I1740" s="12">
        <v>96.026666666666671</v>
      </c>
      <c r="J1740" s="12">
        <v>87.716666666666654</v>
      </c>
      <c r="K1740" s="12">
        <v>90.486666666666665</v>
      </c>
      <c r="L1740" s="12">
        <v>92</v>
      </c>
      <c r="M1740" s="12">
        <v>98</v>
      </c>
      <c r="N1740" s="12">
        <v>87</v>
      </c>
      <c r="O1740" s="13">
        <v>89.90958333333333</v>
      </c>
      <c r="P1740" s="17" t="s">
        <v>138</v>
      </c>
      <c r="Q1740" s="14" t="s">
        <v>13</v>
      </c>
      <c r="R1740" s="14" t="s">
        <v>15</v>
      </c>
      <c r="S1740" s="14" t="s">
        <v>119</v>
      </c>
      <c r="T1740" s="14" t="s">
        <v>143</v>
      </c>
    </row>
    <row r="1741" spans="1:20" x14ac:dyDescent="0.3">
      <c r="A1741" s="11">
        <v>44635.65693287037</v>
      </c>
      <c r="B1741" s="11"/>
      <c r="C1741" s="15">
        <v>44635</v>
      </c>
      <c r="D1741" s="16">
        <v>0.6569328703703704</v>
      </c>
      <c r="E1741" s="16"/>
      <c r="F1741" s="13">
        <v>90.234166666666681</v>
      </c>
      <c r="G1741" s="12">
        <v>83.4</v>
      </c>
      <c r="H1741" s="12">
        <v>85.253333333333345</v>
      </c>
      <c r="I1741" s="12">
        <v>96.373333333333335</v>
      </c>
      <c r="J1741" s="12">
        <v>88.033333333333331</v>
      </c>
      <c r="K1741" s="12">
        <v>90.813333333333333</v>
      </c>
      <c r="L1741" s="12">
        <v>97</v>
      </c>
      <c r="M1741" s="12">
        <v>97</v>
      </c>
      <c r="N1741" s="12">
        <v>84</v>
      </c>
      <c r="O1741" s="13">
        <v>90.234166666666681</v>
      </c>
      <c r="P1741" s="17" t="s">
        <v>138</v>
      </c>
      <c r="Q1741" s="14" t="s">
        <v>13</v>
      </c>
      <c r="R1741" s="14" t="s">
        <v>15</v>
      </c>
      <c r="S1741" s="14" t="s">
        <v>119</v>
      </c>
      <c r="T1741" s="14" t="s">
        <v>143</v>
      </c>
    </row>
    <row r="1742" spans="1:20" x14ac:dyDescent="0.3">
      <c r="A1742" s="11">
        <v>44635.656944444447</v>
      </c>
      <c r="B1742" s="11"/>
      <c r="C1742" s="15">
        <v>44635</v>
      </c>
      <c r="D1742" s="16">
        <v>0.65694444444444444</v>
      </c>
      <c r="E1742" s="16"/>
      <c r="F1742" s="13">
        <v>90.160000000000011</v>
      </c>
      <c r="G1742" s="12">
        <v>92</v>
      </c>
      <c r="H1742" s="12">
        <v>84.64</v>
      </c>
      <c r="I1742" s="12">
        <v>95.68</v>
      </c>
      <c r="J1742" s="12">
        <v>87.399999999999991</v>
      </c>
      <c r="K1742" s="12">
        <v>90.16</v>
      </c>
      <c r="L1742" s="12">
        <v>83.72</v>
      </c>
      <c r="M1742" s="12">
        <v>98.440000000000012</v>
      </c>
      <c r="N1742" s="12">
        <v>89.24</v>
      </c>
      <c r="O1742" s="13">
        <v>90.160000000000011</v>
      </c>
      <c r="P1742" s="17" t="s">
        <v>138</v>
      </c>
      <c r="Q1742" s="14" t="s">
        <v>13</v>
      </c>
      <c r="R1742" s="14" t="s">
        <v>15</v>
      </c>
      <c r="S1742" s="14" t="s">
        <v>119</v>
      </c>
      <c r="T1742" s="14" t="s">
        <v>143</v>
      </c>
    </row>
    <row r="1743" spans="1:20" x14ac:dyDescent="0.3">
      <c r="A1743" s="11">
        <v>44635.657627314817</v>
      </c>
      <c r="B1743" s="11"/>
      <c r="C1743" s="15">
        <v>44635</v>
      </c>
      <c r="D1743" s="16">
        <v>0.65762731481481485</v>
      </c>
      <c r="E1743" s="16"/>
      <c r="F1743" s="13">
        <v>91.207916666666677</v>
      </c>
      <c r="G1743" s="12">
        <v>84.300000000000011</v>
      </c>
      <c r="H1743" s="12">
        <v>86.173333333333346</v>
      </c>
      <c r="I1743" s="12">
        <v>97.413333333333341</v>
      </c>
      <c r="J1743" s="12">
        <v>88.983333333333334</v>
      </c>
      <c r="K1743" s="12">
        <v>91.793333333333337</v>
      </c>
      <c r="L1743" s="12">
        <v>98</v>
      </c>
      <c r="M1743" s="12">
        <v>101</v>
      </c>
      <c r="N1743" s="12">
        <v>82</v>
      </c>
      <c r="O1743" s="13">
        <v>91.207916666666677</v>
      </c>
      <c r="P1743" s="17" t="s">
        <v>138</v>
      </c>
      <c r="Q1743" s="14" t="s">
        <v>13</v>
      </c>
      <c r="R1743" s="14" t="s">
        <v>15</v>
      </c>
      <c r="S1743" s="14" t="s">
        <v>119</v>
      </c>
      <c r="T1743" s="14" t="s">
        <v>143</v>
      </c>
    </row>
    <row r="1744" spans="1:20" x14ac:dyDescent="0.3">
      <c r="A1744" s="11">
        <v>44635.658321759256</v>
      </c>
      <c r="B1744" s="11"/>
      <c r="C1744" s="15">
        <v>44635</v>
      </c>
      <c r="D1744" s="16">
        <v>0.65832175925925929</v>
      </c>
      <c r="E1744" s="16"/>
      <c r="F1744" s="13">
        <v>90.558750000000003</v>
      </c>
      <c r="G1744" s="12">
        <v>83.7</v>
      </c>
      <c r="H1744" s="12">
        <v>85.56</v>
      </c>
      <c r="I1744" s="12">
        <v>96.72</v>
      </c>
      <c r="J1744" s="12">
        <v>88.35</v>
      </c>
      <c r="K1744" s="12">
        <v>91.14</v>
      </c>
      <c r="L1744" s="12">
        <v>95</v>
      </c>
      <c r="M1744" s="12">
        <v>101</v>
      </c>
      <c r="N1744" s="12">
        <v>83</v>
      </c>
      <c r="O1744" s="13">
        <v>90.558750000000003</v>
      </c>
      <c r="P1744" s="17" t="s">
        <v>138</v>
      </c>
      <c r="Q1744" s="14" t="s">
        <v>13</v>
      </c>
      <c r="R1744" s="14" t="s">
        <v>15</v>
      </c>
      <c r="S1744" s="14" t="s">
        <v>119</v>
      </c>
      <c r="T1744" s="14" t="s">
        <v>143</v>
      </c>
    </row>
    <row r="1745" spans="1:20" x14ac:dyDescent="0.3">
      <c r="A1745" s="11">
        <v>44635.658599537041</v>
      </c>
      <c r="B1745" s="11"/>
      <c r="C1745" s="15">
        <v>44635</v>
      </c>
      <c r="D1745" s="16">
        <v>0.65859953703703711</v>
      </c>
      <c r="E1745" s="16"/>
      <c r="F1745" s="13">
        <v>99.710000000000008</v>
      </c>
      <c r="G1745" s="12">
        <v>93.600000000000009</v>
      </c>
      <c r="H1745" s="12">
        <v>95.68</v>
      </c>
      <c r="I1745" s="12">
        <v>108.16</v>
      </c>
      <c r="J1745" s="12">
        <v>98.8</v>
      </c>
      <c r="K1745" s="12">
        <v>101.92</v>
      </c>
      <c r="L1745" s="12">
        <v>94.64</v>
      </c>
      <c r="M1745" s="12">
        <v>104</v>
      </c>
      <c r="N1745" s="12">
        <v>100.88</v>
      </c>
      <c r="O1745" s="13">
        <v>99.710000000000008</v>
      </c>
      <c r="P1745" s="17" t="s">
        <v>138</v>
      </c>
      <c r="Q1745" s="14" t="s">
        <v>13</v>
      </c>
      <c r="R1745" s="14" t="s">
        <v>15</v>
      </c>
      <c r="S1745" s="14" t="s">
        <v>119</v>
      </c>
      <c r="T1745" s="14" t="s">
        <v>143</v>
      </c>
    </row>
    <row r="1746" spans="1:20" x14ac:dyDescent="0.3">
      <c r="A1746" s="11">
        <v>44635.659016203703</v>
      </c>
      <c r="B1746" s="11"/>
      <c r="C1746" s="15">
        <v>44635</v>
      </c>
      <c r="D1746" s="16">
        <v>0.65901620370370373</v>
      </c>
      <c r="E1746" s="16"/>
      <c r="F1746" s="13">
        <v>89.993750000000006</v>
      </c>
      <c r="G1746" s="12">
        <v>84.15</v>
      </c>
      <c r="H1746" s="12">
        <v>86.02000000000001</v>
      </c>
      <c r="I1746" s="12">
        <v>97.240000000000009</v>
      </c>
      <c r="J1746" s="12">
        <v>88.825000000000003</v>
      </c>
      <c r="K1746" s="12">
        <v>91.63</v>
      </c>
      <c r="L1746" s="12">
        <v>85.085000000000008</v>
      </c>
      <c r="M1746" s="12">
        <v>103</v>
      </c>
      <c r="N1746" s="12">
        <v>84</v>
      </c>
      <c r="O1746" s="13">
        <v>89.993750000000006</v>
      </c>
      <c r="P1746" s="17" t="s">
        <v>138</v>
      </c>
      <c r="Q1746" s="14" t="s">
        <v>13</v>
      </c>
      <c r="R1746" s="14" t="s">
        <v>15</v>
      </c>
      <c r="S1746" s="14" t="s">
        <v>119</v>
      </c>
      <c r="T1746" s="14" t="s">
        <v>143</v>
      </c>
    </row>
    <row r="1747" spans="1:20" x14ac:dyDescent="0.3">
      <c r="A1747" s="11">
        <v>44635.659525462965</v>
      </c>
      <c r="B1747" s="11"/>
      <c r="C1747" s="15">
        <v>44635</v>
      </c>
      <c r="D1747" s="16">
        <v>0.65952546296296299</v>
      </c>
      <c r="E1747" s="16"/>
      <c r="F1747" s="13">
        <v>96.833750000000009</v>
      </c>
      <c r="G1747" s="12">
        <v>90.9</v>
      </c>
      <c r="H1747" s="12">
        <v>92.92</v>
      </c>
      <c r="I1747" s="12">
        <v>105.04</v>
      </c>
      <c r="J1747" s="12">
        <v>95.949999999999989</v>
      </c>
      <c r="K1747" s="12">
        <v>98.98</v>
      </c>
      <c r="L1747" s="12">
        <v>91.91</v>
      </c>
      <c r="M1747" s="12">
        <v>101</v>
      </c>
      <c r="N1747" s="12">
        <v>97.97</v>
      </c>
      <c r="O1747" s="13">
        <v>96.833750000000009</v>
      </c>
      <c r="P1747" s="17" t="s">
        <v>138</v>
      </c>
      <c r="Q1747" s="14" t="s">
        <v>13</v>
      </c>
      <c r="R1747" s="14" t="s">
        <v>15</v>
      </c>
      <c r="S1747" s="14" t="s">
        <v>119</v>
      </c>
      <c r="T1747" s="14" t="s">
        <v>143</v>
      </c>
    </row>
    <row r="1748" spans="1:20" x14ac:dyDescent="0.3">
      <c r="A1748" s="11">
        <v>44635.659710648149</v>
      </c>
      <c r="B1748" s="11"/>
      <c r="C1748" s="15">
        <v>44635</v>
      </c>
      <c r="D1748" s="16">
        <v>0.65971064814814817</v>
      </c>
      <c r="E1748" s="16"/>
      <c r="F1748" s="13">
        <v>92.830833333333331</v>
      </c>
      <c r="G1748" s="12">
        <v>85.8</v>
      </c>
      <c r="H1748" s="12">
        <v>87.706666666666663</v>
      </c>
      <c r="I1748" s="12">
        <v>99.146666666666661</v>
      </c>
      <c r="J1748" s="12">
        <v>90.566666666666663</v>
      </c>
      <c r="K1748" s="12">
        <v>93.426666666666662</v>
      </c>
      <c r="L1748" s="12">
        <v>99</v>
      </c>
      <c r="M1748" s="12">
        <v>100</v>
      </c>
      <c r="N1748" s="12">
        <v>87</v>
      </c>
      <c r="O1748" s="13">
        <v>92.830833333333331</v>
      </c>
      <c r="P1748" s="17" t="s">
        <v>138</v>
      </c>
      <c r="Q1748" s="14" t="s">
        <v>13</v>
      </c>
      <c r="R1748" s="14" t="s">
        <v>15</v>
      </c>
      <c r="S1748" s="14" t="s">
        <v>119</v>
      </c>
      <c r="T1748" s="14" t="s">
        <v>143</v>
      </c>
    </row>
    <row r="1749" spans="1:20" x14ac:dyDescent="0.3">
      <c r="A1749" s="11">
        <v>44635.660405092596</v>
      </c>
      <c r="B1749" s="11"/>
      <c r="C1749" s="15">
        <v>44635</v>
      </c>
      <c r="D1749" s="16">
        <v>0.66040509259259261</v>
      </c>
      <c r="E1749" s="16"/>
      <c r="F1749" s="13">
        <v>94.129166666666663</v>
      </c>
      <c r="G1749" s="12">
        <v>87</v>
      </c>
      <c r="H1749" s="12">
        <v>88.933333333333337</v>
      </c>
      <c r="I1749" s="12">
        <v>100.53333333333335</v>
      </c>
      <c r="J1749" s="12">
        <v>91.833333333333329</v>
      </c>
      <c r="K1749" s="12">
        <v>94.733333333333334</v>
      </c>
      <c r="L1749" s="12">
        <v>101</v>
      </c>
      <c r="M1749" s="12">
        <v>101</v>
      </c>
      <c r="N1749" s="12">
        <v>88</v>
      </c>
      <c r="O1749" s="13">
        <v>94.129166666666663</v>
      </c>
      <c r="P1749" s="17" t="s">
        <v>138</v>
      </c>
      <c r="Q1749" s="14" t="s">
        <v>13</v>
      </c>
      <c r="R1749" s="14" t="s">
        <v>15</v>
      </c>
      <c r="S1749" s="14" t="s">
        <v>119</v>
      </c>
      <c r="T1749" s="14" t="s">
        <v>143</v>
      </c>
    </row>
    <row r="1750" spans="1:20" x14ac:dyDescent="0.3">
      <c r="A1750" s="11">
        <v>44635.660416666666</v>
      </c>
      <c r="B1750" s="11"/>
      <c r="C1750" s="15">
        <v>44635</v>
      </c>
      <c r="D1750" s="16">
        <v>0.66041666666666665</v>
      </c>
      <c r="E1750" s="16"/>
      <c r="F1750" s="13">
        <v>88.199999999999989</v>
      </c>
      <c r="G1750" s="12">
        <v>90</v>
      </c>
      <c r="H1750" s="12">
        <v>82.8</v>
      </c>
      <c r="I1750" s="12">
        <v>93.600000000000009</v>
      </c>
      <c r="J1750" s="12">
        <v>85.5</v>
      </c>
      <c r="K1750" s="12">
        <v>88.2</v>
      </c>
      <c r="L1750" s="12">
        <v>81.900000000000006</v>
      </c>
      <c r="M1750" s="12">
        <v>96.300000000000011</v>
      </c>
      <c r="N1750" s="12">
        <v>87.3</v>
      </c>
      <c r="O1750" s="13">
        <v>88.199999999999989</v>
      </c>
      <c r="P1750" s="17" t="s">
        <v>138</v>
      </c>
      <c r="Q1750" s="14" t="s">
        <v>13</v>
      </c>
      <c r="R1750" s="14" t="s">
        <v>15</v>
      </c>
      <c r="S1750" s="14" t="s">
        <v>119</v>
      </c>
      <c r="T1750" s="14" t="s">
        <v>143</v>
      </c>
    </row>
    <row r="1751" spans="1:20" x14ac:dyDescent="0.3">
      <c r="A1751" s="11">
        <v>44635.661099537036</v>
      </c>
      <c r="B1751" s="11"/>
      <c r="C1751" s="15">
        <v>44635</v>
      </c>
      <c r="D1751" s="16">
        <v>0.66109953703703705</v>
      </c>
      <c r="E1751" s="16"/>
      <c r="F1751" s="13">
        <v>91.857083333333335</v>
      </c>
      <c r="G1751" s="12">
        <v>84.899999999999991</v>
      </c>
      <c r="H1751" s="12">
        <v>86.786666666666662</v>
      </c>
      <c r="I1751" s="12">
        <v>98.106666666666669</v>
      </c>
      <c r="J1751" s="12">
        <v>89.61666666666666</v>
      </c>
      <c r="K1751" s="12">
        <v>92.446666666666658</v>
      </c>
      <c r="L1751" s="12">
        <v>100</v>
      </c>
      <c r="M1751" s="12">
        <v>94</v>
      </c>
      <c r="N1751" s="12">
        <v>89</v>
      </c>
      <c r="O1751" s="13">
        <v>91.857083333333335</v>
      </c>
      <c r="P1751" s="17" t="s">
        <v>138</v>
      </c>
      <c r="Q1751" s="14" t="s">
        <v>13</v>
      </c>
      <c r="R1751" s="14" t="s">
        <v>15</v>
      </c>
      <c r="S1751" s="14" t="s">
        <v>119</v>
      </c>
      <c r="T1751" s="14" t="s">
        <v>143</v>
      </c>
    </row>
    <row r="1752" spans="1:20" x14ac:dyDescent="0.3">
      <c r="A1752" s="11">
        <v>44635.661793981482</v>
      </c>
      <c r="B1752" s="11"/>
      <c r="C1752" s="15">
        <v>44635</v>
      </c>
      <c r="D1752" s="16">
        <v>0.6617939814814815</v>
      </c>
      <c r="E1752" s="16"/>
      <c r="F1752" s="13">
        <v>87.962083333333339</v>
      </c>
      <c r="G1752" s="12">
        <v>81.3</v>
      </c>
      <c r="H1752" s="12">
        <v>83.106666666666669</v>
      </c>
      <c r="I1752" s="12">
        <v>93.946666666666658</v>
      </c>
      <c r="J1752" s="12">
        <v>85.816666666666663</v>
      </c>
      <c r="K1752" s="12">
        <v>88.526666666666657</v>
      </c>
      <c r="L1752" s="12">
        <v>94</v>
      </c>
      <c r="M1752" s="12">
        <v>94</v>
      </c>
      <c r="N1752" s="12">
        <v>83</v>
      </c>
      <c r="O1752" s="13">
        <v>87.962083333333339</v>
      </c>
      <c r="P1752" s="17" t="s">
        <v>138</v>
      </c>
      <c r="Q1752" s="14" t="s">
        <v>13</v>
      </c>
      <c r="R1752" s="14" t="s">
        <v>15</v>
      </c>
      <c r="S1752" s="14" t="s">
        <v>119</v>
      </c>
      <c r="T1752" s="14" t="s">
        <v>143</v>
      </c>
    </row>
    <row r="1753" spans="1:20" x14ac:dyDescent="0.3">
      <c r="A1753" s="11">
        <v>44635.661863425928</v>
      </c>
      <c r="B1753" s="11"/>
      <c r="C1753" s="15">
        <v>44635</v>
      </c>
      <c r="D1753" s="16">
        <v>0.66186342592592595</v>
      </c>
      <c r="E1753" s="16"/>
      <c r="F1753" s="13">
        <v>80.61375000000001</v>
      </c>
      <c r="G1753" s="12">
        <v>74.7</v>
      </c>
      <c r="H1753" s="12">
        <v>76.36</v>
      </c>
      <c r="I1753" s="12">
        <v>86.320000000000007</v>
      </c>
      <c r="J1753" s="12">
        <v>78.849999999999994</v>
      </c>
      <c r="K1753" s="12">
        <v>81.34</v>
      </c>
      <c r="L1753" s="12">
        <v>75.53</v>
      </c>
      <c r="M1753" s="12">
        <v>88.81</v>
      </c>
      <c r="N1753" s="12">
        <v>83</v>
      </c>
      <c r="O1753" s="13">
        <v>80.61375000000001</v>
      </c>
      <c r="P1753" s="17" t="s">
        <v>138</v>
      </c>
      <c r="Q1753" s="14" t="s">
        <v>13</v>
      </c>
      <c r="R1753" s="14" t="s">
        <v>15</v>
      </c>
      <c r="S1753" s="14" t="s">
        <v>119</v>
      </c>
      <c r="T1753" s="14" t="s">
        <v>143</v>
      </c>
    </row>
    <row r="1754" spans="1:20" x14ac:dyDescent="0.3">
      <c r="A1754" s="11">
        <v>44635.662488425929</v>
      </c>
      <c r="B1754" s="11"/>
      <c r="C1754" s="15">
        <v>44635</v>
      </c>
      <c r="D1754" s="16">
        <v>0.66248842592592594</v>
      </c>
      <c r="E1754" s="16"/>
      <c r="F1754" s="13">
        <v>89.260416666666671</v>
      </c>
      <c r="G1754" s="12">
        <v>82.5</v>
      </c>
      <c r="H1754" s="12">
        <v>84.333333333333343</v>
      </c>
      <c r="I1754" s="12">
        <v>95.333333333333343</v>
      </c>
      <c r="J1754" s="12">
        <v>87.083333333333329</v>
      </c>
      <c r="K1754" s="12">
        <v>89.833333333333343</v>
      </c>
      <c r="L1754" s="12">
        <v>94</v>
      </c>
      <c r="M1754" s="12">
        <v>95</v>
      </c>
      <c r="N1754" s="12">
        <v>86</v>
      </c>
      <c r="O1754" s="13">
        <v>89.260416666666671</v>
      </c>
      <c r="P1754" s="17" t="s">
        <v>138</v>
      </c>
      <c r="Q1754" s="14" t="s">
        <v>13</v>
      </c>
      <c r="R1754" s="14" t="s">
        <v>15</v>
      </c>
      <c r="S1754" s="14" t="s">
        <v>119</v>
      </c>
      <c r="T1754" s="14" t="s">
        <v>143</v>
      </c>
    </row>
    <row r="1755" spans="1:20" x14ac:dyDescent="0.3">
      <c r="A1755" s="11">
        <v>44635.663055555553</v>
      </c>
      <c r="B1755" s="11"/>
      <c r="C1755" s="15">
        <v>44635</v>
      </c>
      <c r="D1755" s="16">
        <v>0.66305555555555562</v>
      </c>
      <c r="E1755" s="16"/>
      <c r="F1755" s="13">
        <v>70.56</v>
      </c>
      <c r="G1755" s="12">
        <v>72</v>
      </c>
      <c r="H1755" s="12">
        <v>66.240000000000009</v>
      </c>
      <c r="I1755" s="12">
        <v>74.88</v>
      </c>
      <c r="J1755" s="12">
        <v>68.399999999999991</v>
      </c>
      <c r="K1755" s="12">
        <v>70.56</v>
      </c>
      <c r="L1755" s="12">
        <v>65.52</v>
      </c>
      <c r="M1755" s="12">
        <v>77.040000000000006</v>
      </c>
      <c r="N1755" s="12">
        <v>69.84</v>
      </c>
      <c r="O1755" s="13">
        <v>70.56</v>
      </c>
      <c r="P1755" s="17" t="s">
        <v>138</v>
      </c>
      <c r="Q1755" s="14" t="s">
        <v>13</v>
      </c>
      <c r="R1755" s="14" t="s">
        <v>15</v>
      </c>
      <c r="S1755" s="14" t="s">
        <v>119</v>
      </c>
      <c r="T1755" s="14" t="s">
        <v>143</v>
      </c>
    </row>
    <row r="1756" spans="1:20" x14ac:dyDescent="0.3">
      <c r="A1756" s="11">
        <v>44635.663182870368</v>
      </c>
      <c r="B1756" s="11"/>
      <c r="C1756" s="15">
        <v>44635</v>
      </c>
      <c r="D1756" s="16">
        <v>0.66318287037037038</v>
      </c>
      <c r="E1756" s="16"/>
      <c r="F1756" s="13">
        <v>92.830833333333331</v>
      </c>
      <c r="G1756" s="12">
        <v>85.8</v>
      </c>
      <c r="H1756" s="12">
        <v>87.706666666666663</v>
      </c>
      <c r="I1756" s="12">
        <v>99.146666666666661</v>
      </c>
      <c r="J1756" s="12">
        <v>90.566666666666663</v>
      </c>
      <c r="K1756" s="12">
        <v>93.426666666666662</v>
      </c>
      <c r="L1756" s="12">
        <v>103</v>
      </c>
      <c r="M1756" s="12">
        <v>95</v>
      </c>
      <c r="N1756" s="12">
        <v>88</v>
      </c>
      <c r="O1756" s="13">
        <v>92.830833333333331</v>
      </c>
      <c r="P1756" s="17" t="s">
        <v>138</v>
      </c>
      <c r="Q1756" s="14" t="s">
        <v>13</v>
      </c>
      <c r="R1756" s="14" t="s">
        <v>15</v>
      </c>
      <c r="S1756" s="14" t="s">
        <v>119</v>
      </c>
      <c r="T1756" s="14" t="s">
        <v>143</v>
      </c>
    </row>
    <row r="1757" spans="1:20" x14ac:dyDescent="0.3">
      <c r="A1757" s="11">
        <v>44635.663877314815</v>
      </c>
      <c r="B1757" s="11"/>
      <c r="C1757" s="15">
        <v>44635</v>
      </c>
      <c r="D1757" s="16">
        <v>0.66387731481481482</v>
      </c>
      <c r="E1757" s="16"/>
      <c r="F1757" s="13">
        <v>94.453749999999999</v>
      </c>
      <c r="G1757" s="12">
        <v>87.3</v>
      </c>
      <c r="H1757" s="12">
        <v>89.240000000000009</v>
      </c>
      <c r="I1757" s="12">
        <v>100.88000000000001</v>
      </c>
      <c r="J1757" s="12">
        <v>92.149999999999991</v>
      </c>
      <c r="K1757" s="12">
        <v>95.06</v>
      </c>
      <c r="L1757" s="12">
        <v>99</v>
      </c>
      <c r="M1757" s="12">
        <v>101</v>
      </c>
      <c r="N1757" s="12">
        <v>91</v>
      </c>
      <c r="O1757" s="13">
        <v>94.453749999999999</v>
      </c>
      <c r="P1757" s="17" t="s">
        <v>138</v>
      </c>
      <c r="Q1757" s="14" t="s">
        <v>13</v>
      </c>
      <c r="R1757" s="14" t="s">
        <v>15</v>
      </c>
      <c r="S1757" s="14" t="s">
        <v>119</v>
      </c>
      <c r="T1757" s="14" t="s">
        <v>143</v>
      </c>
    </row>
    <row r="1758" spans="1:20" x14ac:dyDescent="0.3">
      <c r="A1758" s="11">
        <v>44635.663888888892</v>
      </c>
      <c r="B1758" s="11"/>
      <c r="C1758" s="15">
        <v>44635</v>
      </c>
      <c r="D1758" s="16">
        <v>0.66388888888888886</v>
      </c>
      <c r="E1758" s="16"/>
      <c r="F1758" s="13">
        <v>89.179999999999993</v>
      </c>
      <c r="G1758" s="12">
        <v>91</v>
      </c>
      <c r="H1758" s="12">
        <v>83.72</v>
      </c>
      <c r="I1758" s="12">
        <v>94.64</v>
      </c>
      <c r="J1758" s="12">
        <v>86.45</v>
      </c>
      <c r="K1758" s="12">
        <v>89.179999999999993</v>
      </c>
      <c r="L1758" s="12">
        <v>82.81</v>
      </c>
      <c r="M1758" s="12">
        <v>97.37</v>
      </c>
      <c r="N1758" s="12">
        <v>88.27</v>
      </c>
      <c r="O1758" s="13">
        <v>89.179999999999993</v>
      </c>
      <c r="P1758" s="17" t="s">
        <v>138</v>
      </c>
      <c r="Q1758" s="14" t="s">
        <v>13</v>
      </c>
      <c r="R1758" s="14" t="s">
        <v>15</v>
      </c>
      <c r="S1758" s="14" t="s">
        <v>119</v>
      </c>
      <c r="T1758" s="14" t="s">
        <v>143</v>
      </c>
    </row>
    <row r="1759" spans="1:20" x14ac:dyDescent="0.3">
      <c r="A1759" s="11">
        <v>44635.664571759262</v>
      </c>
      <c r="B1759" s="11"/>
      <c r="C1759" s="15">
        <v>44635</v>
      </c>
      <c r="D1759" s="16">
        <v>0.66457175925925926</v>
      </c>
      <c r="E1759" s="16"/>
      <c r="F1759" s="13">
        <v>91.207916666666677</v>
      </c>
      <c r="G1759" s="12">
        <v>84.300000000000011</v>
      </c>
      <c r="H1759" s="12">
        <v>86.173333333333346</v>
      </c>
      <c r="I1759" s="12">
        <v>97.413333333333341</v>
      </c>
      <c r="J1759" s="12">
        <v>88.983333333333334</v>
      </c>
      <c r="K1759" s="12">
        <v>91.793333333333337</v>
      </c>
      <c r="L1759" s="12">
        <v>93</v>
      </c>
      <c r="M1759" s="12">
        <v>97</v>
      </c>
      <c r="N1759" s="12">
        <v>91</v>
      </c>
      <c r="O1759" s="13">
        <v>91.207916666666677</v>
      </c>
      <c r="P1759" s="17" t="s">
        <v>138</v>
      </c>
      <c r="Q1759" s="14" t="s">
        <v>13</v>
      </c>
      <c r="R1759" s="14" t="s">
        <v>15</v>
      </c>
      <c r="S1759" s="14" t="s">
        <v>119</v>
      </c>
      <c r="T1759" s="14" t="s">
        <v>143</v>
      </c>
    </row>
    <row r="1760" spans="1:20" x14ac:dyDescent="0.3">
      <c r="A1760" s="11">
        <v>44635.665266203701</v>
      </c>
      <c r="B1760" s="11"/>
      <c r="C1760" s="15">
        <v>44635</v>
      </c>
      <c r="D1760" s="16">
        <v>0.66526620370370371</v>
      </c>
      <c r="E1760" s="16"/>
      <c r="F1760" s="13">
        <v>89.260416666666671</v>
      </c>
      <c r="G1760" s="12">
        <v>82.5</v>
      </c>
      <c r="H1760" s="12">
        <v>84.333333333333343</v>
      </c>
      <c r="I1760" s="12">
        <v>95.333333333333343</v>
      </c>
      <c r="J1760" s="12">
        <v>87.083333333333329</v>
      </c>
      <c r="K1760" s="12">
        <v>89.833333333333343</v>
      </c>
      <c r="L1760" s="12">
        <v>93</v>
      </c>
      <c r="M1760" s="12">
        <v>96</v>
      </c>
      <c r="N1760" s="12">
        <v>86</v>
      </c>
      <c r="O1760" s="13">
        <v>89.260416666666671</v>
      </c>
      <c r="P1760" s="17" t="s">
        <v>138</v>
      </c>
      <c r="Q1760" s="14" t="s">
        <v>13</v>
      </c>
      <c r="R1760" s="14" t="s">
        <v>15</v>
      </c>
      <c r="S1760" s="14" t="s">
        <v>119</v>
      </c>
      <c r="T1760" s="14" t="s">
        <v>143</v>
      </c>
    </row>
    <row r="1761" spans="1:20" x14ac:dyDescent="0.3">
      <c r="A1761" s="11">
        <v>44635.665844907409</v>
      </c>
      <c r="B1761" s="11"/>
      <c r="C1761" s="15">
        <v>44635</v>
      </c>
      <c r="D1761" s="16">
        <v>0.66584490740740743</v>
      </c>
      <c r="E1761" s="16"/>
      <c r="F1761" s="13">
        <v>79.38</v>
      </c>
      <c r="G1761" s="12">
        <v>81</v>
      </c>
      <c r="H1761" s="12">
        <v>74.52000000000001</v>
      </c>
      <c r="I1761" s="12">
        <v>84.240000000000009</v>
      </c>
      <c r="J1761" s="12">
        <v>76.95</v>
      </c>
      <c r="K1761" s="12">
        <v>79.38</v>
      </c>
      <c r="L1761" s="12">
        <v>73.710000000000008</v>
      </c>
      <c r="M1761" s="12">
        <v>86.67</v>
      </c>
      <c r="N1761" s="12">
        <v>78.569999999999993</v>
      </c>
      <c r="O1761" s="13">
        <v>79.38</v>
      </c>
      <c r="P1761" s="17" t="s">
        <v>138</v>
      </c>
      <c r="Q1761" s="14" t="s">
        <v>13</v>
      </c>
      <c r="R1761" s="14" t="s">
        <v>15</v>
      </c>
      <c r="S1761" s="14" t="s">
        <v>119</v>
      </c>
      <c r="T1761" s="14" t="s">
        <v>143</v>
      </c>
    </row>
    <row r="1762" spans="1:20" x14ac:dyDescent="0.3">
      <c r="A1762" s="11">
        <v>44635.665960648148</v>
      </c>
      <c r="B1762" s="11"/>
      <c r="C1762" s="15">
        <v>44635</v>
      </c>
      <c r="D1762" s="16">
        <v>0.66596064814814815</v>
      </c>
      <c r="E1762" s="16"/>
      <c r="F1762" s="13">
        <v>92.149999999999991</v>
      </c>
      <c r="G1762" s="12">
        <v>85.5</v>
      </c>
      <c r="H1762" s="12">
        <v>87.4</v>
      </c>
      <c r="I1762" s="12">
        <v>98.8</v>
      </c>
      <c r="J1762" s="12">
        <v>90.25</v>
      </c>
      <c r="K1762" s="12">
        <v>93.1</v>
      </c>
      <c r="L1762" s="12">
        <v>95</v>
      </c>
      <c r="M1762" s="12">
        <v>95</v>
      </c>
      <c r="N1762" s="12">
        <v>92.149999999999991</v>
      </c>
      <c r="O1762" s="13">
        <v>92.149999999999991</v>
      </c>
      <c r="P1762" s="17" t="s">
        <v>138</v>
      </c>
      <c r="Q1762" s="14" t="s">
        <v>13</v>
      </c>
      <c r="R1762" s="14" t="s">
        <v>15</v>
      </c>
      <c r="S1762" s="14" t="s">
        <v>119</v>
      </c>
      <c r="T1762" s="14" t="s">
        <v>143</v>
      </c>
    </row>
    <row r="1763" spans="1:20" x14ac:dyDescent="0.3">
      <c r="A1763" s="11">
        <v>44635.666655092595</v>
      </c>
      <c r="B1763" s="11"/>
      <c r="C1763" s="15">
        <v>44635</v>
      </c>
      <c r="D1763" s="16">
        <v>0.66665509259259259</v>
      </c>
      <c r="E1763" s="16"/>
      <c r="F1763" s="13">
        <v>86.98833333333333</v>
      </c>
      <c r="G1763" s="12">
        <v>80.399999999999991</v>
      </c>
      <c r="H1763" s="12">
        <v>82.186666666666667</v>
      </c>
      <c r="I1763" s="12">
        <v>92.906666666666666</v>
      </c>
      <c r="J1763" s="12">
        <v>84.86666666666666</v>
      </c>
      <c r="K1763" s="12">
        <v>87.546666666666667</v>
      </c>
      <c r="L1763" s="12">
        <v>98</v>
      </c>
      <c r="M1763" s="12">
        <v>94</v>
      </c>
      <c r="N1763" s="12">
        <v>76</v>
      </c>
      <c r="O1763" s="13">
        <v>86.98833333333333</v>
      </c>
      <c r="P1763" s="17" t="s">
        <v>138</v>
      </c>
      <c r="Q1763" s="14" t="s">
        <v>13</v>
      </c>
      <c r="R1763" s="14" t="s">
        <v>15</v>
      </c>
      <c r="S1763" s="14" t="s">
        <v>119</v>
      </c>
      <c r="T1763" s="14" t="s">
        <v>143</v>
      </c>
    </row>
    <row r="1764" spans="1:20" x14ac:dyDescent="0.3">
      <c r="A1764" s="11">
        <v>44635.667349537034</v>
      </c>
      <c r="B1764" s="11"/>
      <c r="C1764" s="15">
        <v>44635</v>
      </c>
      <c r="D1764" s="16">
        <v>0.66734953703703714</v>
      </c>
      <c r="E1764" s="16"/>
      <c r="F1764" s="13">
        <v>87.637500000000003</v>
      </c>
      <c r="G1764" s="12">
        <v>81</v>
      </c>
      <c r="H1764" s="12">
        <v>82.8</v>
      </c>
      <c r="I1764" s="12">
        <v>93.600000000000009</v>
      </c>
      <c r="J1764" s="12">
        <v>85.5</v>
      </c>
      <c r="K1764" s="12">
        <v>88.2</v>
      </c>
      <c r="L1764" s="12">
        <v>96</v>
      </c>
      <c r="M1764" s="12">
        <v>99</v>
      </c>
      <c r="N1764" s="12">
        <v>75</v>
      </c>
      <c r="O1764" s="13">
        <v>87.637500000000003</v>
      </c>
      <c r="P1764" s="17" t="s">
        <v>139</v>
      </c>
      <c r="Q1764" s="14" t="s">
        <v>13</v>
      </c>
      <c r="R1764" s="14" t="s">
        <v>15</v>
      </c>
      <c r="S1764" s="14" t="s">
        <v>119</v>
      </c>
      <c r="T1764" s="14" t="s">
        <v>143</v>
      </c>
    </row>
    <row r="1765" spans="1:20" x14ac:dyDescent="0.3">
      <c r="A1765" s="11">
        <v>44635.667361111111</v>
      </c>
      <c r="B1765" s="11"/>
      <c r="C1765" s="15">
        <v>44635</v>
      </c>
      <c r="D1765" s="16">
        <v>0.66736111111111107</v>
      </c>
      <c r="E1765" s="16"/>
      <c r="F1765" s="13">
        <v>94.08</v>
      </c>
      <c r="G1765" s="12">
        <v>96</v>
      </c>
      <c r="H1765" s="12">
        <v>88.320000000000007</v>
      </c>
      <c r="I1765" s="12">
        <v>99.84</v>
      </c>
      <c r="J1765" s="12">
        <v>91.199999999999989</v>
      </c>
      <c r="K1765" s="12">
        <v>94.08</v>
      </c>
      <c r="L1765" s="12">
        <v>87.36</v>
      </c>
      <c r="M1765" s="12">
        <v>102.72</v>
      </c>
      <c r="N1765" s="12">
        <v>93.12</v>
      </c>
      <c r="O1765" s="13">
        <v>94.08</v>
      </c>
      <c r="P1765" s="17" t="s">
        <v>139</v>
      </c>
      <c r="Q1765" s="14" t="s">
        <v>13</v>
      </c>
      <c r="R1765" s="14" t="s">
        <v>15</v>
      </c>
      <c r="S1765" s="14" t="s">
        <v>119</v>
      </c>
      <c r="T1765" s="14" t="s">
        <v>143</v>
      </c>
    </row>
    <row r="1766" spans="1:20" x14ac:dyDescent="0.3">
      <c r="A1766" s="11">
        <v>44635.667812500003</v>
      </c>
      <c r="B1766" s="11"/>
      <c r="C1766" s="15">
        <v>44635</v>
      </c>
      <c r="D1766" s="16">
        <v>0.66781250000000003</v>
      </c>
      <c r="E1766" s="16"/>
      <c r="F1766" s="13">
        <v>78.671250000000001</v>
      </c>
      <c r="G1766" s="12">
        <v>72.900000000000006</v>
      </c>
      <c r="H1766" s="12">
        <v>74.52000000000001</v>
      </c>
      <c r="I1766" s="12">
        <v>84.240000000000009</v>
      </c>
      <c r="J1766" s="12">
        <v>76.95</v>
      </c>
      <c r="K1766" s="12">
        <v>79.38</v>
      </c>
      <c r="L1766" s="12">
        <v>73.710000000000008</v>
      </c>
      <c r="M1766" s="12">
        <v>86.67</v>
      </c>
      <c r="N1766" s="12">
        <v>81</v>
      </c>
      <c r="O1766" s="13">
        <v>78.671250000000001</v>
      </c>
      <c r="P1766" s="17" t="s">
        <v>139</v>
      </c>
      <c r="Q1766" s="14" t="s">
        <v>13</v>
      </c>
      <c r="R1766" s="14" t="s">
        <v>15</v>
      </c>
      <c r="S1766" s="14" t="s">
        <v>119</v>
      </c>
      <c r="T1766" s="14" t="s">
        <v>143</v>
      </c>
    </row>
    <row r="1767" spans="1:20" x14ac:dyDescent="0.3">
      <c r="A1767" s="11">
        <v>44635.667916666665</v>
      </c>
      <c r="B1767" s="11"/>
      <c r="C1767" s="15">
        <v>44635</v>
      </c>
      <c r="D1767" s="16">
        <v>0.66791666666666671</v>
      </c>
      <c r="E1767" s="16"/>
      <c r="F1767" s="13">
        <v>76.728750000000005</v>
      </c>
      <c r="G1767" s="12">
        <v>71.100000000000009</v>
      </c>
      <c r="H1767" s="12">
        <v>72.680000000000007</v>
      </c>
      <c r="I1767" s="12">
        <v>82.16</v>
      </c>
      <c r="J1767" s="12">
        <v>75.05</v>
      </c>
      <c r="K1767" s="12">
        <v>77.42</v>
      </c>
      <c r="L1767" s="12">
        <v>71.89</v>
      </c>
      <c r="M1767" s="12">
        <v>84.53</v>
      </c>
      <c r="N1767" s="12">
        <v>79</v>
      </c>
      <c r="O1767" s="13">
        <v>76.728750000000005</v>
      </c>
      <c r="P1767" s="17" t="s">
        <v>139</v>
      </c>
      <c r="Q1767" s="14" t="s">
        <v>13</v>
      </c>
      <c r="R1767" s="14" t="s">
        <v>15</v>
      </c>
      <c r="S1767" s="14" t="s">
        <v>119</v>
      </c>
      <c r="T1767" s="14" t="s">
        <v>143</v>
      </c>
    </row>
    <row r="1768" spans="1:20" x14ac:dyDescent="0.3">
      <c r="A1768" s="11">
        <v>44635.668043981481</v>
      </c>
      <c r="B1768" s="11"/>
      <c r="C1768" s="15">
        <v>44635</v>
      </c>
      <c r="D1768" s="16">
        <v>0.66804398148148147</v>
      </c>
      <c r="E1768" s="16"/>
      <c r="F1768" s="13">
        <v>88.286666666666662</v>
      </c>
      <c r="G1768" s="12">
        <v>81.600000000000009</v>
      </c>
      <c r="H1768" s="12">
        <v>83.413333333333341</v>
      </c>
      <c r="I1768" s="12">
        <v>94.293333333333337</v>
      </c>
      <c r="J1768" s="12">
        <v>86.13333333333334</v>
      </c>
      <c r="K1768" s="12">
        <v>88.853333333333339</v>
      </c>
      <c r="L1768" s="12">
        <v>93</v>
      </c>
      <c r="M1768" s="12">
        <v>99</v>
      </c>
      <c r="N1768" s="12">
        <v>80</v>
      </c>
      <c r="O1768" s="13">
        <v>88.286666666666662</v>
      </c>
      <c r="P1768" s="17" t="s">
        <v>139</v>
      </c>
      <c r="Q1768" s="14" t="s">
        <v>13</v>
      </c>
      <c r="R1768" s="14" t="s">
        <v>15</v>
      </c>
      <c r="S1768" s="14" t="s">
        <v>119</v>
      </c>
      <c r="T1768" s="14" t="s">
        <v>143</v>
      </c>
    </row>
    <row r="1769" spans="1:20" x14ac:dyDescent="0.3">
      <c r="A1769" s="11">
        <v>44635.668587962966</v>
      </c>
      <c r="B1769" s="11"/>
      <c r="C1769" s="15">
        <v>44635</v>
      </c>
      <c r="D1769" s="16">
        <v>0.66858796296296286</v>
      </c>
      <c r="E1769" s="16"/>
      <c r="F1769" s="13">
        <v>57.303750000000001</v>
      </c>
      <c r="G1769" s="12">
        <v>53.1</v>
      </c>
      <c r="H1769" s="12">
        <v>54.28</v>
      </c>
      <c r="I1769" s="12">
        <v>61.36</v>
      </c>
      <c r="J1769" s="12">
        <v>56.05</v>
      </c>
      <c r="K1769" s="12">
        <v>57.82</v>
      </c>
      <c r="L1769" s="12">
        <v>53.690000000000005</v>
      </c>
      <c r="M1769" s="12">
        <v>63.13</v>
      </c>
      <c r="N1769" s="12">
        <v>59</v>
      </c>
      <c r="O1769" s="13">
        <v>57.303750000000001</v>
      </c>
      <c r="P1769" s="17" t="s">
        <v>139</v>
      </c>
      <c r="Q1769" s="14" t="s">
        <v>13</v>
      </c>
      <c r="R1769" s="14" t="s">
        <v>15</v>
      </c>
      <c r="S1769" s="14" t="s">
        <v>119</v>
      </c>
      <c r="T1769" s="14" t="s">
        <v>143</v>
      </c>
    </row>
    <row r="1770" spans="1:20" x14ac:dyDescent="0.3">
      <c r="A1770" s="11">
        <v>44635.668738425928</v>
      </c>
      <c r="B1770" s="11"/>
      <c r="C1770" s="15">
        <v>44635</v>
      </c>
      <c r="D1770" s="16">
        <v>0.66873842592592592</v>
      </c>
      <c r="E1770" s="16"/>
      <c r="F1770" s="13">
        <v>82.444166666666675</v>
      </c>
      <c r="G1770" s="12">
        <v>76.2</v>
      </c>
      <c r="H1770" s="12">
        <v>77.893333333333345</v>
      </c>
      <c r="I1770" s="12">
        <v>88.053333333333342</v>
      </c>
      <c r="J1770" s="12">
        <v>80.433333333333337</v>
      </c>
      <c r="K1770" s="12">
        <v>82.973333333333343</v>
      </c>
      <c r="L1770" s="12">
        <v>97</v>
      </c>
      <c r="M1770" s="12">
        <v>93</v>
      </c>
      <c r="N1770" s="12">
        <v>64</v>
      </c>
      <c r="O1770" s="13">
        <v>82.444166666666675</v>
      </c>
      <c r="P1770" s="17" t="s">
        <v>139</v>
      </c>
      <c r="Q1770" s="14" t="s">
        <v>13</v>
      </c>
      <c r="R1770" s="14" t="s">
        <v>15</v>
      </c>
      <c r="S1770" s="14" t="s">
        <v>119</v>
      </c>
      <c r="T1770" s="14" t="s">
        <v>143</v>
      </c>
    </row>
    <row r="1771" spans="1:20" x14ac:dyDescent="0.3">
      <c r="A1771" s="11">
        <v>44635.669432870367</v>
      </c>
      <c r="B1771" s="11"/>
      <c r="C1771" s="15">
        <v>44635</v>
      </c>
      <c r="D1771" s="16">
        <v>0.66943287037037036</v>
      </c>
      <c r="E1771" s="16"/>
      <c r="F1771" s="13">
        <v>85.040833333333325</v>
      </c>
      <c r="G1771" s="12">
        <v>78.599999999999994</v>
      </c>
      <c r="H1771" s="12">
        <v>80.346666666666664</v>
      </c>
      <c r="I1771" s="12">
        <v>90.826666666666668</v>
      </c>
      <c r="J1771" s="12">
        <v>82.966666666666654</v>
      </c>
      <c r="K1771" s="12">
        <v>85.586666666666659</v>
      </c>
      <c r="L1771" s="12">
        <v>93</v>
      </c>
      <c r="M1771" s="12">
        <v>95</v>
      </c>
      <c r="N1771" s="12">
        <v>74</v>
      </c>
      <c r="O1771" s="13">
        <v>85.040833333333325</v>
      </c>
      <c r="P1771" s="17" t="s">
        <v>139</v>
      </c>
      <c r="Q1771" s="14" t="s">
        <v>13</v>
      </c>
      <c r="R1771" s="14" t="s">
        <v>15</v>
      </c>
      <c r="S1771" s="14" t="s">
        <v>119</v>
      </c>
      <c r="T1771" s="14" t="s">
        <v>143</v>
      </c>
    </row>
    <row r="1772" spans="1:20" x14ac:dyDescent="0.3">
      <c r="A1772" s="11">
        <v>44635.670127314814</v>
      </c>
      <c r="B1772" s="11"/>
      <c r="C1772" s="15">
        <v>44635</v>
      </c>
      <c r="D1772" s="16">
        <v>0.67012731481481491</v>
      </c>
      <c r="E1772" s="16"/>
      <c r="F1772" s="13">
        <v>85.96875</v>
      </c>
      <c r="G1772" s="12">
        <v>78.75</v>
      </c>
      <c r="H1772" s="12">
        <v>80.5</v>
      </c>
      <c r="I1772" s="12">
        <v>91</v>
      </c>
      <c r="J1772" s="12">
        <v>83.125</v>
      </c>
      <c r="K1772" s="12">
        <v>85.75</v>
      </c>
      <c r="L1772" s="12">
        <v>97</v>
      </c>
      <c r="M1772" s="12">
        <v>93.625</v>
      </c>
      <c r="N1772" s="12">
        <v>78</v>
      </c>
      <c r="O1772" s="13">
        <v>85.96875</v>
      </c>
      <c r="P1772" s="17" t="s">
        <v>139</v>
      </c>
      <c r="Q1772" s="14" t="s">
        <v>13</v>
      </c>
      <c r="R1772" s="14" t="s">
        <v>15</v>
      </c>
      <c r="S1772" s="14" t="s">
        <v>119</v>
      </c>
      <c r="T1772" s="14" t="s">
        <v>143</v>
      </c>
    </row>
    <row r="1773" spans="1:20" x14ac:dyDescent="0.3">
      <c r="A1773" s="11">
        <v>44635.670532407406</v>
      </c>
      <c r="B1773" s="11"/>
      <c r="C1773" s="15">
        <v>44635</v>
      </c>
      <c r="D1773" s="16">
        <v>0.67053240740740738</v>
      </c>
      <c r="E1773" s="16"/>
      <c r="F1773" s="13">
        <v>85.26</v>
      </c>
      <c r="G1773" s="12">
        <v>87</v>
      </c>
      <c r="H1773" s="12">
        <v>80.040000000000006</v>
      </c>
      <c r="I1773" s="12">
        <v>90.48</v>
      </c>
      <c r="J1773" s="12">
        <v>82.649999999999991</v>
      </c>
      <c r="K1773" s="12">
        <v>85.26</v>
      </c>
      <c r="L1773" s="12">
        <v>79.17</v>
      </c>
      <c r="M1773" s="12">
        <v>93.09</v>
      </c>
      <c r="N1773" s="12">
        <v>84.39</v>
      </c>
      <c r="O1773" s="13">
        <v>85.26</v>
      </c>
      <c r="P1773" s="17" t="s">
        <v>139</v>
      </c>
      <c r="Q1773" s="14" t="s">
        <v>13</v>
      </c>
      <c r="R1773" s="14" t="s">
        <v>15</v>
      </c>
      <c r="S1773" s="14" t="s">
        <v>119</v>
      </c>
      <c r="T1773" s="14" t="s">
        <v>143</v>
      </c>
    </row>
    <row r="1774" spans="1:20" x14ac:dyDescent="0.3">
      <c r="A1774" s="11">
        <v>44635.67082175926</v>
      </c>
      <c r="B1774" s="11"/>
      <c r="C1774" s="15">
        <v>44635</v>
      </c>
      <c r="D1774" s="16">
        <v>0.67082175925925924</v>
      </c>
      <c r="E1774" s="16"/>
      <c r="F1774" s="13">
        <v>86.143749999999983</v>
      </c>
      <c r="G1774" s="12">
        <v>80.55</v>
      </c>
      <c r="H1774" s="12">
        <v>82.34</v>
      </c>
      <c r="I1774" s="12">
        <v>93.08</v>
      </c>
      <c r="J1774" s="12">
        <v>85.024999999999991</v>
      </c>
      <c r="K1774" s="12">
        <v>87.71</v>
      </c>
      <c r="L1774" s="12">
        <v>81.445000000000007</v>
      </c>
      <c r="M1774" s="12">
        <v>98</v>
      </c>
      <c r="N1774" s="12">
        <v>81</v>
      </c>
      <c r="O1774" s="13">
        <v>86.143749999999983</v>
      </c>
      <c r="P1774" s="17" t="s">
        <v>139</v>
      </c>
      <c r="Q1774" s="14" t="s">
        <v>13</v>
      </c>
      <c r="R1774" s="14" t="s">
        <v>15</v>
      </c>
      <c r="S1774" s="14" t="s">
        <v>119</v>
      </c>
      <c r="T1774" s="14" t="s">
        <v>143</v>
      </c>
    </row>
    <row r="1775" spans="1:20" x14ac:dyDescent="0.3">
      <c r="A1775" s="11">
        <v>44635.67083333333</v>
      </c>
      <c r="B1775" s="11"/>
      <c r="C1775" s="15">
        <v>44635</v>
      </c>
      <c r="D1775" s="16">
        <v>0.67083333333333339</v>
      </c>
      <c r="E1775" s="16"/>
      <c r="F1775" s="13">
        <v>87.220000000000013</v>
      </c>
      <c r="G1775" s="12">
        <v>89</v>
      </c>
      <c r="H1775" s="12">
        <v>81.88000000000001</v>
      </c>
      <c r="I1775" s="12">
        <v>92.56</v>
      </c>
      <c r="J1775" s="12">
        <v>84.55</v>
      </c>
      <c r="K1775" s="12">
        <v>87.22</v>
      </c>
      <c r="L1775" s="12">
        <v>80.990000000000009</v>
      </c>
      <c r="M1775" s="12">
        <v>95.23</v>
      </c>
      <c r="N1775" s="12">
        <v>86.33</v>
      </c>
      <c r="O1775" s="13">
        <v>87.220000000000013</v>
      </c>
      <c r="P1775" s="17" t="s">
        <v>139</v>
      </c>
      <c r="Q1775" s="14" t="s">
        <v>13</v>
      </c>
      <c r="R1775" s="14" t="s">
        <v>15</v>
      </c>
      <c r="S1775" s="14" t="s">
        <v>119</v>
      </c>
      <c r="T1775" s="14" t="s">
        <v>143</v>
      </c>
    </row>
    <row r="1776" spans="1:20" x14ac:dyDescent="0.3">
      <c r="A1776" s="11">
        <v>44635.671516203707</v>
      </c>
      <c r="B1776" s="11"/>
      <c r="C1776" s="15">
        <v>44635</v>
      </c>
      <c r="D1776" s="16">
        <v>0.67151620370370368</v>
      </c>
      <c r="E1776" s="16"/>
      <c r="F1776" s="13">
        <v>90.558750000000003</v>
      </c>
      <c r="G1776" s="12">
        <v>83.7</v>
      </c>
      <c r="H1776" s="12">
        <v>85.56</v>
      </c>
      <c r="I1776" s="12">
        <v>96.72</v>
      </c>
      <c r="J1776" s="12">
        <v>88.35</v>
      </c>
      <c r="K1776" s="12">
        <v>91.14</v>
      </c>
      <c r="L1776" s="12">
        <v>96</v>
      </c>
      <c r="M1776" s="12">
        <v>101</v>
      </c>
      <c r="N1776" s="12">
        <v>82</v>
      </c>
      <c r="O1776" s="13">
        <v>90.558750000000003</v>
      </c>
      <c r="P1776" s="17" t="s">
        <v>139</v>
      </c>
      <c r="Q1776" s="14" t="s">
        <v>13</v>
      </c>
      <c r="R1776" s="14" t="s">
        <v>15</v>
      </c>
      <c r="S1776" s="14" t="s">
        <v>119</v>
      </c>
      <c r="T1776" s="14" t="s">
        <v>143</v>
      </c>
    </row>
    <row r="1777" spans="1:20" x14ac:dyDescent="0.3">
      <c r="A1777" s="11">
        <v>44635.672210648147</v>
      </c>
      <c r="B1777" s="11"/>
      <c r="C1777" s="15">
        <v>44635</v>
      </c>
      <c r="D1777" s="16">
        <v>0.67221064814814813</v>
      </c>
      <c r="E1777" s="16"/>
      <c r="F1777" s="13">
        <v>90.883333333333326</v>
      </c>
      <c r="G1777" s="12">
        <v>84</v>
      </c>
      <c r="H1777" s="12">
        <v>85.86666666666666</v>
      </c>
      <c r="I1777" s="12">
        <v>97.066666666666663</v>
      </c>
      <c r="J1777" s="12">
        <v>88.666666666666657</v>
      </c>
      <c r="K1777" s="12">
        <v>91.466666666666654</v>
      </c>
      <c r="L1777" s="12">
        <v>96</v>
      </c>
      <c r="M1777" s="12">
        <v>101</v>
      </c>
      <c r="N1777" s="12">
        <v>83</v>
      </c>
      <c r="O1777" s="13">
        <v>90.883333333333326</v>
      </c>
      <c r="P1777" s="17" t="s">
        <v>139</v>
      </c>
      <c r="Q1777" s="14" t="s">
        <v>13</v>
      </c>
      <c r="R1777" s="14" t="s">
        <v>15</v>
      </c>
      <c r="S1777" s="14" t="s">
        <v>119</v>
      </c>
      <c r="T1777" s="14" t="s">
        <v>143</v>
      </c>
    </row>
    <row r="1778" spans="1:20" x14ac:dyDescent="0.3">
      <c r="A1778" s="11">
        <v>44635.672511574077</v>
      </c>
      <c r="B1778" s="11"/>
      <c r="C1778" s="15">
        <v>44635</v>
      </c>
      <c r="D1778" s="16">
        <v>0.67251157407407414</v>
      </c>
      <c r="E1778" s="16"/>
      <c r="F1778" s="13">
        <v>77.7</v>
      </c>
      <c r="G1778" s="12">
        <v>72</v>
      </c>
      <c r="H1778" s="12">
        <v>73.600000000000009</v>
      </c>
      <c r="I1778" s="12">
        <v>83.2</v>
      </c>
      <c r="J1778" s="12">
        <v>76</v>
      </c>
      <c r="K1778" s="12">
        <v>78.400000000000006</v>
      </c>
      <c r="L1778" s="12">
        <v>72.8</v>
      </c>
      <c r="M1778" s="12">
        <v>85.600000000000009</v>
      </c>
      <c r="N1778" s="12">
        <v>80</v>
      </c>
      <c r="O1778" s="13">
        <v>77.7</v>
      </c>
      <c r="P1778" s="17" t="s">
        <v>139</v>
      </c>
      <c r="Q1778" s="14" t="s">
        <v>13</v>
      </c>
      <c r="R1778" s="14" t="s">
        <v>15</v>
      </c>
      <c r="S1778" s="14" t="s">
        <v>119</v>
      </c>
      <c r="T1778" s="14" t="s">
        <v>143</v>
      </c>
    </row>
    <row r="1779" spans="1:20" x14ac:dyDescent="0.3">
      <c r="A1779" s="11">
        <v>44635.672743055555</v>
      </c>
      <c r="B1779" s="11"/>
      <c r="C1779" s="15">
        <v>44635</v>
      </c>
      <c r="D1779" s="16">
        <v>0.67274305555555547</v>
      </c>
      <c r="E1779" s="16"/>
      <c r="F1779" s="13">
        <v>71.872500000000002</v>
      </c>
      <c r="G1779" s="12">
        <v>66.600000000000009</v>
      </c>
      <c r="H1779" s="12">
        <v>68.08</v>
      </c>
      <c r="I1779" s="12">
        <v>76.960000000000008</v>
      </c>
      <c r="J1779" s="12">
        <v>70.3</v>
      </c>
      <c r="K1779" s="12">
        <v>72.52</v>
      </c>
      <c r="L1779" s="12">
        <v>67.34</v>
      </c>
      <c r="M1779" s="12">
        <v>79.180000000000007</v>
      </c>
      <c r="N1779" s="12">
        <v>74</v>
      </c>
      <c r="O1779" s="13">
        <v>71.872500000000002</v>
      </c>
      <c r="P1779" s="17" t="s">
        <v>139</v>
      </c>
      <c r="Q1779" s="14" t="s">
        <v>13</v>
      </c>
      <c r="R1779" s="14" t="s">
        <v>15</v>
      </c>
      <c r="S1779" s="14" t="s">
        <v>119</v>
      </c>
      <c r="T1779" s="14" t="s">
        <v>143</v>
      </c>
    </row>
    <row r="1780" spans="1:20" x14ac:dyDescent="0.3">
      <c r="A1780" s="11">
        <v>44635.672905092593</v>
      </c>
      <c r="B1780" s="11"/>
      <c r="C1780" s="15">
        <v>44635</v>
      </c>
      <c r="D1780" s="16">
        <v>0.67290509259259268</v>
      </c>
      <c r="E1780" s="16"/>
      <c r="F1780" s="13">
        <v>87.962083333333339</v>
      </c>
      <c r="G1780" s="12">
        <v>81.3</v>
      </c>
      <c r="H1780" s="12">
        <v>83.106666666666669</v>
      </c>
      <c r="I1780" s="12">
        <v>93.946666666666658</v>
      </c>
      <c r="J1780" s="12">
        <v>85.816666666666663</v>
      </c>
      <c r="K1780" s="12">
        <v>88.526666666666657</v>
      </c>
      <c r="L1780" s="12">
        <v>91</v>
      </c>
      <c r="M1780" s="12">
        <v>102</v>
      </c>
      <c r="N1780" s="12">
        <v>78</v>
      </c>
      <c r="O1780" s="13">
        <v>87.962083333333339</v>
      </c>
      <c r="P1780" s="17" t="s">
        <v>139</v>
      </c>
      <c r="Q1780" s="14" t="s">
        <v>13</v>
      </c>
      <c r="R1780" s="14" t="s">
        <v>15</v>
      </c>
      <c r="S1780" s="14" t="s">
        <v>119</v>
      </c>
      <c r="T1780" s="14" t="s">
        <v>143</v>
      </c>
    </row>
    <row r="1781" spans="1:20" x14ac:dyDescent="0.3">
      <c r="A1781" s="11">
        <v>44635.67359953704</v>
      </c>
      <c r="B1781" s="11"/>
      <c r="C1781" s="15">
        <v>44635</v>
      </c>
      <c r="D1781" s="16">
        <v>0.67359953703703701</v>
      </c>
      <c r="E1781" s="16"/>
      <c r="F1781" s="13">
        <v>89.584999999999994</v>
      </c>
      <c r="G1781" s="12">
        <v>82.8</v>
      </c>
      <c r="H1781" s="12">
        <v>84.64</v>
      </c>
      <c r="I1781" s="12">
        <v>95.68</v>
      </c>
      <c r="J1781" s="12">
        <v>87.399999999999991</v>
      </c>
      <c r="K1781" s="12">
        <v>90.16</v>
      </c>
      <c r="L1781" s="12">
        <v>96</v>
      </c>
      <c r="M1781" s="12">
        <v>99</v>
      </c>
      <c r="N1781" s="12">
        <v>81</v>
      </c>
      <c r="O1781" s="13">
        <v>89.584999999999994</v>
      </c>
      <c r="P1781" s="17" t="s">
        <v>139</v>
      </c>
      <c r="Q1781" s="14" t="s">
        <v>13</v>
      </c>
      <c r="R1781" s="14" t="s">
        <v>15</v>
      </c>
      <c r="S1781" s="14" t="s">
        <v>119</v>
      </c>
      <c r="T1781" s="14" t="s">
        <v>143</v>
      </c>
    </row>
    <row r="1782" spans="1:20" x14ac:dyDescent="0.3">
      <c r="A1782" s="11">
        <v>44635.674050925925</v>
      </c>
      <c r="B1782" s="11"/>
      <c r="C1782" s="15">
        <v>44635</v>
      </c>
      <c r="D1782" s="16">
        <v>0.67405092592592597</v>
      </c>
      <c r="E1782" s="16"/>
      <c r="F1782" s="13">
        <v>81.585000000000008</v>
      </c>
      <c r="G1782" s="12">
        <v>75.600000000000009</v>
      </c>
      <c r="H1782" s="12">
        <v>77.28</v>
      </c>
      <c r="I1782" s="12">
        <v>87.36</v>
      </c>
      <c r="J1782" s="12">
        <v>79.8</v>
      </c>
      <c r="K1782" s="12">
        <v>82.32</v>
      </c>
      <c r="L1782" s="12">
        <v>76.44</v>
      </c>
      <c r="M1782" s="12">
        <v>89.88000000000001</v>
      </c>
      <c r="N1782" s="12">
        <v>84</v>
      </c>
      <c r="O1782" s="13">
        <v>81.585000000000008</v>
      </c>
      <c r="P1782" s="17" t="s">
        <v>139</v>
      </c>
      <c r="Q1782" s="14" t="s">
        <v>13</v>
      </c>
      <c r="R1782" s="14" t="s">
        <v>15</v>
      </c>
      <c r="S1782" s="14" t="s">
        <v>119</v>
      </c>
      <c r="T1782" s="14" t="s">
        <v>143</v>
      </c>
    </row>
    <row r="1783" spans="1:20" x14ac:dyDescent="0.3">
      <c r="A1783" s="11">
        <v>44635.67423611111</v>
      </c>
      <c r="B1783" s="11"/>
      <c r="C1783" s="15">
        <v>44635</v>
      </c>
      <c r="D1783" s="16">
        <v>0.67423611111111115</v>
      </c>
      <c r="E1783" s="16"/>
      <c r="F1783" s="13">
        <v>82.556250000000006</v>
      </c>
      <c r="G1783" s="12">
        <v>76.5</v>
      </c>
      <c r="H1783" s="12">
        <v>78.2</v>
      </c>
      <c r="I1783" s="12">
        <v>88.4</v>
      </c>
      <c r="J1783" s="12">
        <v>80.75</v>
      </c>
      <c r="K1783" s="12">
        <v>83.3</v>
      </c>
      <c r="L1783" s="12">
        <v>77.350000000000009</v>
      </c>
      <c r="M1783" s="12">
        <v>90.95</v>
      </c>
      <c r="N1783" s="12">
        <v>85</v>
      </c>
      <c r="O1783" s="13">
        <v>82.556250000000006</v>
      </c>
      <c r="P1783" s="17" t="s">
        <v>139</v>
      </c>
      <c r="Q1783" s="14" t="s">
        <v>13</v>
      </c>
      <c r="R1783" s="14" t="s">
        <v>15</v>
      </c>
      <c r="S1783" s="14" t="s">
        <v>119</v>
      </c>
      <c r="T1783" s="14" t="s">
        <v>143</v>
      </c>
    </row>
    <row r="1784" spans="1:20" x14ac:dyDescent="0.3">
      <c r="A1784" s="11">
        <v>44635.674293981479</v>
      </c>
      <c r="B1784" s="11"/>
      <c r="C1784" s="15">
        <v>44635</v>
      </c>
      <c r="D1784" s="16">
        <v>0.67429398148148145</v>
      </c>
      <c r="E1784" s="16"/>
      <c r="F1784" s="13">
        <v>89.260416666666671</v>
      </c>
      <c r="G1784" s="12">
        <v>82.5</v>
      </c>
      <c r="H1784" s="12">
        <v>84.333333333333343</v>
      </c>
      <c r="I1784" s="12">
        <v>95.333333333333343</v>
      </c>
      <c r="J1784" s="12">
        <v>87.083333333333329</v>
      </c>
      <c r="K1784" s="12">
        <v>89.833333333333343</v>
      </c>
      <c r="L1784" s="12">
        <v>99</v>
      </c>
      <c r="M1784" s="12">
        <v>93</v>
      </c>
      <c r="N1784" s="12">
        <v>83</v>
      </c>
      <c r="O1784" s="13">
        <v>89.260416666666671</v>
      </c>
      <c r="P1784" s="17" t="s">
        <v>139</v>
      </c>
      <c r="Q1784" s="14" t="s">
        <v>13</v>
      </c>
      <c r="R1784" s="14" t="s">
        <v>15</v>
      </c>
      <c r="S1784" s="14" t="s">
        <v>119</v>
      </c>
      <c r="T1784" s="14" t="s">
        <v>143</v>
      </c>
    </row>
    <row r="1785" spans="1:20" x14ac:dyDescent="0.3">
      <c r="A1785" s="11">
        <v>44635.674305555556</v>
      </c>
      <c r="B1785" s="11"/>
      <c r="C1785" s="15">
        <v>44635</v>
      </c>
      <c r="D1785" s="16">
        <v>0.6743055555555556</v>
      </c>
      <c r="E1785" s="16"/>
      <c r="F1785" s="13">
        <v>89.179999999999993</v>
      </c>
      <c r="G1785" s="12">
        <v>91</v>
      </c>
      <c r="H1785" s="12">
        <v>83.72</v>
      </c>
      <c r="I1785" s="12">
        <v>94.64</v>
      </c>
      <c r="J1785" s="12">
        <v>86.45</v>
      </c>
      <c r="K1785" s="12">
        <v>89.179999999999993</v>
      </c>
      <c r="L1785" s="12">
        <v>82.81</v>
      </c>
      <c r="M1785" s="12">
        <v>97.37</v>
      </c>
      <c r="N1785" s="12">
        <v>88.27</v>
      </c>
      <c r="O1785" s="13">
        <v>89.179999999999993</v>
      </c>
      <c r="P1785" s="17" t="s">
        <v>139</v>
      </c>
      <c r="Q1785" s="14" t="s">
        <v>13</v>
      </c>
      <c r="R1785" s="14" t="s">
        <v>15</v>
      </c>
      <c r="S1785" s="14" t="s">
        <v>119</v>
      </c>
      <c r="T1785" s="14" t="s">
        <v>143</v>
      </c>
    </row>
    <row r="1786" spans="1:20" x14ac:dyDescent="0.3">
      <c r="A1786" s="11">
        <v>44635.674513888887</v>
      </c>
      <c r="B1786" s="11"/>
      <c r="C1786" s="15">
        <v>44635</v>
      </c>
      <c r="D1786" s="16">
        <v>0.67451388888888886</v>
      </c>
      <c r="E1786" s="16"/>
      <c r="F1786" s="13">
        <v>85.47</v>
      </c>
      <c r="G1786" s="12">
        <v>79.2</v>
      </c>
      <c r="H1786" s="12">
        <v>80.960000000000008</v>
      </c>
      <c r="I1786" s="12">
        <v>91.52000000000001</v>
      </c>
      <c r="J1786" s="12">
        <v>83.6</v>
      </c>
      <c r="K1786" s="12">
        <v>86.24</v>
      </c>
      <c r="L1786" s="12">
        <v>80.08</v>
      </c>
      <c r="M1786" s="12">
        <v>94.160000000000011</v>
      </c>
      <c r="N1786" s="12">
        <v>88</v>
      </c>
      <c r="O1786" s="13">
        <v>85.47</v>
      </c>
      <c r="P1786" s="17" t="s">
        <v>139</v>
      </c>
      <c r="Q1786" s="14" t="s">
        <v>13</v>
      </c>
      <c r="R1786" s="14" t="s">
        <v>15</v>
      </c>
      <c r="S1786" s="14" t="s">
        <v>119</v>
      </c>
      <c r="T1786" s="14" t="s">
        <v>143</v>
      </c>
    </row>
    <row r="1787" spans="1:20" x14ac:dyDescent="0.3">
      <c r="A1787" s="11">
        <v>44635.674988425926</v>
      </c>
      <c r="B1787" s="11"/>
      <c r="C1787" s="15">
        <v>44635</v>
      </c>
      <c r="D1787" s="16">
        <v>0.67498842592592589</v>
      </c>
      <c r="E1787" s="16"/>
      <c r="F1787" s="13">
        <v>93.804583333333326</v>
      </c>
      <c r="G1787" s="12">
        <v>86.7</v>
      </c>
      <c r="H1787" s="12">
        <v>88.626666666666665</v>
      </c>
      <c r="I1787" s="12">
        <v>100.18666666666667</v>
      </c>
      <c r="J1787" s="12">
        <v>91.516666666666652</v>
      </c>
      <c r="K1787" s="12">
        <v>94.406666666666666</v>
      </c>
      <c r="L1787" s="12">
        <v>103</v>
      </c>
      <c r="M1787" s="12">
        <v>98</v>
      </c>
      <c r="N1787" s="12">
        <v>88</v>
      </c>
      <c r="O1787" s="13">
        <v>93.804583333333326</v>
      </c>
      <c r="P1787" s="17" t="s">
        <v>139</v>
      </c>
      <c r="Q1787" s="14" t="s">
        <v>13</v>
      </c>
      <c r="R1787" s="14" t="s">
        <v>15</v>
      </c>
      <c r="S1787" s="14" t="s">
        <v>119</v>
      </c>
      <c r="T1787" s="14" t="s">
        <v>143</v>
      </c>
    </row>
    <row r="1788" spans="1:20" x14ac:dyDescent="0.3">
      <c r="A1788" s="11">
        <v>44635.67527777778</v>
      </c>
      <c r="B1788" s="11"/>
      <c r="C1788" s="15">
        <v>44635</v>
      </c>
      <c r="D1788" s="16">
        <v>0.67527777777777775</v>
      </c>
      <c r="E1788" s="16"/>
      <c r="F1788" s="13">
        <v>88.204999999999998</v>
      </c>
      <c r="G1788" s="12">
        <v>82.8</v>
      </c>
      <c r="H1788" s="12">
        <v>84.64</v>
      </c>
      <c r="I1788" s="12">
        <v>95.68</v>
      </c>
      <c r="J1788" s="12">
        <v>87.399999999999991</v>
      </c>
      <c r="K1788" s="12">
        <v>90.16</v>
      </c>
      <c r="L1788" s="12">
        <v>83.72</v>
      </c>
      <c r="M1788" s="12">
        <v>92</v>
      </c>
      <c r="N1788" s="12">
        <v>89.24</v>
      </c>
      <c r="O1788" s="13">
        <v>88.204999999999998</v>
      </c>
      <c r="P1788" s="17" t="s">
        <v>139</v>
      </c>
      <c r="Q1788" s="14" t="s">
        <v>13</v>
      </c>
      <c r="R1788" s="14" t="s">
        <v>15</v>
      </c>
      <c r="S1788" s="14" t="s">
        <v>119</v>
      </c>
      <c r="T1788" s="14" t="s">
        <v>143</v>
      </c>
    </row>
    <row r="1789" spans="1:20" x14ac:dyDescent="0.3">
      <c r="A1789" s="11">
        <v>44635.675370370373</v>
      </c>
      <c r="B1789" s="11"/>
      <c r="C1789" s="15">
        <v>44635</v>
      </c>
      <c r="D1789" s="16">
        <v>0.6753703703703704</v>
      </c>
      <c r="E1789" s="16"/>
      <c r="F1789" s="13">
        <v>81.585000000000008</v>
      </c>
      <c r="G1789" s="12">
        <v>75.600000000000009</v>
      </c>
      <c r="H1789" s="12">
        <v>77.28</v>
      </c>
      <c r="I1789" s="12">
        <v>87.36</v>
      </c>
      <c r="J1789" s="12">
        <v>79.8</v>
      </c>
      <c r="K1789" s="12">
        <v>82.32</v>
      </c>
      <c r="L1789" s="12">
        <v>76.44</v>
      </c>
      <c r="M1789" s="12">
        <v>89.88000000000001</v>
      </c>
      <c r="N1789" s="12">
        <v>84</v>
      </c>
      <c r="O1789" s="13">
        <v>81.585000000000008</v>
      </c>
      <c r="P1789" s="17" t="s">
        <v>139</v>
      </c>
      <c r="Q1789" s="14" t="s">
        <v>13</v>
      </c>
      <c r="R1789" s="14" t="s">
        <v>15</v>
      </c>
      <c r="S1789" s="14" t="s">
        <v>119</v>
      </c>
      <c r="T1789" s="14" t="s">
        <v>143</v>
      </c>
    </row>
    <row r="1790" spans="1:20" x14ac:dyDescent="0.3">
      <c r="A1790" s="11">
        <v>44635.675393518519</v>
      </c>
      <c r="B1790" s="11"/>
      <c r="C1790" s="15">
        <v>44635</v>
      </c>
      <c r="D1790" s="16">
        <v>0.67539351851851848</v>
      </c>
      <c r="E1790" s="16"/>
      <c r="F1790" s="13">
        <v>101.79</v>
      </c>
      <c r="G1790" s="12">
        <v>93.600000000000009</v>
      </c>
      <c r="H1790" s="12">
        <v>95.68</v>
      </c>
      <c r="I1790" s="12">
        <v>108.16</v>
      </c>
      <c r="J1790" s="12">
        <v>98.8</v>
      </c>
      <c r="K1790" s="12">
        <v>101.92</v>
      </c>
      <c r="L1790" s="12">
        <v>104</v>
      </c>
      <c r="M1790" s="12">
        <v>111.28</v>
      </c>
      <c r="N1790" s="12">
        <v>100.88</v>
      </c>
      <c r="O1790" s="13">
        <v>101.79</v>
      </c>
      <c r="P1790" s="17" t="s">
        <v>139</v>
      </c>
      <c r="Q1790" s="14" t="s">
        <v>13</v>
      </c>
      <c r="R1790" s="14" t="s">
        <v>15</v>
      </c>
      <c r="S1790" s="14" t="s">
        <v>119</v>
      </c>
      <c r="T1790" s="14" t="s">
        <v>143</v>
      </c>
    </row>
    <row r="1791" spans="1:20" x14ac:dyDescent="0.3">
      <c r="A1791" s="11">
        <v>44635.675555555557</v>
      </c>
      <c r="B1791" s="11"/>
      <c r="C1791" s="15">
        <v>44635</v>
      </c>
      <c r="D1791" s="16">
        <v>0.67555555555555558</v>
      </c>
      <c r="E1791" s="16"/>
      <c r="F1791" s="13">
        <v>92.998750000000001</v>
      </c>
      <c r="G1791" s="12">
        <v>87.3</v>
      </c>
      <c r="H1791" s="12">
        <v>89.240000000000009</v>
      </c>
      <c r="I1791" s="12">
        <v>100.88000000000001</v>
      </c>
      <c r="J1791" s="12">
        <v>92.149999999999991</v>
      </c>
      <c r="K1791" s="12">
        <v>95.06</v>
      </c>
      <c r="L1791" s="12">
        <v>88.27</v>
      </c>
      <c r="M1791" s="12">
        <v>97</v>
      </c>
      <c r="N1791" s="12">
        <v>94.09</v>
      </c>
      <c r="O1791" s="13">
        <v>92.998750000000001</v>
      </c>
      <c r="P1791" s="17" t="s">
        <v>139</v>
      </c>
      <c r="Q1791" s="14" t="s">
        <v>13</v>
      </c>
      <c r="R1791" s="14" t="s">
        <v>15</v>
      </c>
      <c r="S1791" s="14" t="s">
        <v>119</v>
      </c>
      <c r="T1791" s="14" t="s">
        <v>143</v>
      </c>
    </row>
    <row r="1792" spans="1:20" x14ac:dyDescent="0.3">
      <c r="A1792" s="11">
        <v>44635.675682870373</v>
      </c>
      <c r="B1792" s="11"/>
      <c r="C1792" s="15">
        <v>44635</v>
      </c>
      <c r="D1792" s="16">
        <v>0.67568287037037045</v>
      </c>
      <c r="E1792" s="16"/>
      <c r="F1792" s="13">
        <v>91.532499999999999</v>
      </c>
      <c r="G1792" s="12">
        <v>84.600000000000009</v>
      </c>
      <c r="H1792" s="12">
        <v>86.48</v>
      </c>
      <c r="I1792" s="12">
        <v>97.76</v>
      </c>
      <c r="J1792" s="12">
        <v>89.3</v>
      </c>
      <c r="K1792" s="12">
        <v>92.12</v>
      </c>
      <c r="L1792" s="12">
        <v>104</v>
      </c>
      <c r="M1792" s="12">
        <v>94</v>
      </c>
      <c r="N1792" s="12">
        <v>84</v>
      </c>
      <c r="O1792" s="13">
        <v>91.532499999999999</v>
      </c>
      <c r="P1792" s="17" t="s">
        <v>139</v>
      </c>
      <c r="Q1792" s="14" t="s">
        <v>13</v>
      </c>
      <c r="R1792" s="14" t="s">
        <v>15</v>
      </c>
      <c r="S1792" s="14" t="s">
        <v>119</v>
      </c>
      <c r="T1792" s="14" t="s">
        <v>143</v>
      </c>
    </row>
    <row r="1793" spans="1:20" x14ac:dyDescent="0.3">
      <c r="A1793" s="11">
        <v>44635.675787037035</v>
      </c>
      <c r="B1793" s="11"/>
      <c r="C1793" s="15">
        <v>44635</v>
      </c>
      <c r="D1793" s="16">
        <v>0.67578703703703702</v>
      </c>
      <c r="E1793" s="16"/>
      <c r="F1793" s="13">
        <v>81.585000000000008</v>
      </c>
      <c r="G1793" s="12">
        <v>75.600000000000009</v>
      </c>
      <c r="H1793" s="12">
        <v>77.28</v>
      </c>
      <c r="I1793" s="12">
        <v>87.36</v>
      </c>
      <c r="J1793" s="12">
        <v>79.8</v>
      </c>
      <c r="K1793" s="12">
        <v>82.32</v>
      </c>
      <c r="L1793" s="12">
        <v>76.44</v>
      </c>
      <c r="M1793" s="12">
        <v>89.88000000000001</v>
      </c>
      <c r="N1793" s="12">
        <v>84</v>
      </c>
      <c r="O1793" s="13">
        <v>81.585000000000008</v>
      </c>
      <c r="P1793" s="17" t="s">
        <v>139</v>
      </c>
      <c r="Q1793" s="14" t="s">
        <v>13</v>
      </c>
      <c r="R1793" s="14" t="s">
        <v>15</v>
      </c>
      <c r="S1793" s="14" t="s">
        <v>119</v>
      </c>
      <c r="T1793" s="14" t="s">
        <v>143</v>
      </c>
    </row>
    <row r="1794" spans="1:20" x14ac:dyDescent="0.3">
      <c r="A1794" s="11">
        <v>44635.67597222222</v>
      </c>
      <c r="B1794" s="11"/>
      <c r="C1794" s="15">
        <v>44635</v>
      </c>
      <c r="D1794" s="16">
        <v>0.6759722222222222</v>
      </c>
      <c r="E1794" s="16"/>
      <c r="F1794" s="13">
        <v>83.527500000000003</v>
      </c>
      <c r="G1794" s="12">
        <v>77.400000000000006</v>
      </c>
      <c r="H1794" s="12">
        <v>79.12</v>
      </c>
      <c r="I1794" s="12">
        <v>89.44</v>
      </c>
      <c r="J1794" s="12">
        <v>81.7</v>
      </c>
      <c r="K1794" s="12">
        <v>84.28</v>
      </c>
      <c r="L1794" s="12">
        <v>78.260000000000005</v>
      </c>
      <c r="M1794" s="12">
        <v>92.02000000000001</v>
      </c>
      <c r="N1794" s="12">
        <v>86</v>
      </c>
      <c r="O1794" s="13">
        <v>83.527500000000003</v>
      </c>
      <c r="P1794" s="17" t="s">
        <v>139</v>
      </c>
      <c r="Q1794" s="14" t="s">
        <v>13</v>
      </c>
      <c r="R1794" s="14" t="s">
        <v>15</v>
      </c>
      <c r="S1794" s="14" t="s">
        <v>119</v>
      </c>
      <c r="T1794" s="14" t="s">
        <v>143</v>
      </c>
    </row>
    <row r="1795" spans="1:20" x14ac:dyDescent="0.3">
      <c r="A1795" s="11">
        <v>44635.675995370373</v>
      </c>
      <c r="B1795" s="11"/>
      <c r="C1795" s="15">
        <v>44635</v>
      </c>
      <c r="D1795" s="16">
        <v>0.67599537037037039</v>
      </c>
      <c r="E1795" s="16"/>
      <c r="F1795" s="13">
        <v>87.246250000000003</v>
      </c>
      <c r="G1795" s="12">
        <v>81.900000000000006</v>
      </c>
      <c r="H1795" s="12">
        <v>83.72</v>
      </c>
      <c r="I1795" s="12">
        <v>94.64</v>
      </c>
      <c r="J1795" s="12">
        <v>86.45</v>
      </c>
      <c r="K1795" s="12">
        <v>89.179999999999993</v>
      </c>
      <c r="L1795" s="12">
        <v>82.81</v>
      </c>
      <c r="M1795" s="12">
        <v>91</v>
      </c>
      <c r="N1795" s="12">
        <v>88.27</v>
      </c>
      <c r="O1795" s="13">
        <v>87.246250000000003</v>
      </c>
      <c r="P1795" s="17" t="s">
        <v>139</v>
      </c>
      <c r="Q1795" s="14" t="s">
        <v>13</v>
      </c>
      <c r="R1795" s="14" t="s">
        <v>15</v>
      </c>
      <c r="S1795" s="14" t="s">
        <v>119</v>
      </c>
      <c r="T1795" s="14" t="s">
        <v>143</v>
      </c>
    </row>
    <row r="1796" spans="1:20" x14ac:dyDescent="0.3">
      <c r="A1796" s="11">
        <v>44635.676377314812</v>
      </c>
      <c r="B1796" s="11"/>
      <c r="C1796" s="15">
        <v>44635</v>
      </c>
      <c r="D1796" s="16">
        <v>0.67637731481481478</v>
      </c>
      <c r="E1796" s="16"/>
      <c r="F1796" s="13">
        <v>90.234166666666681</v>
      </c>
      <c r="G1796" s="12">
        <v>83.4</v>
      </c>
      <c r="H1796" s="12">
        <v>85.253333333333345</v>
      </c>
      <c r="I1796" s="12">
        <v>96.373333333333335</v>
      </c>
      <c r="J1796" s="12">
        <v>88.033333333333331</v>
      </c>
      <c r="K1796" s="12">
        <v>90.813333333333333</v>
      </c>
      <c r="L1796" s="12">
        <v>98</v>
      </c>
      <c r="M1796" s="12">
        <v>95</v>
      </c>
      <c r="N1796" s="12">
        <v>85</v>
      </c>
      <c r="O1796" s="13">
        <v>90.234166666666681</v>
      </c>
      <c r="P1796" s="17" t="s">
        <v>139</v>
      </c>
      <c r="Q1796" s="14" t="s">
        <v>13</v>
      </c>
      <c r="R1796" s="14" t="s">
        <v>15</v>
      </c>
      <c r="S1796" s="14" t="s">
        <v>119</v>
      </c>
      <c r="T1796" s="14" t="s">
        <v>143</v>
      </c>
    </row>
    <row r="1797" spans="1:20" x14ac:dyDescent="0.3">
      <c r="A1797" s="11">
        <v>44635.677071759259</v>
      </c>
      <c r="B1797" s="11"/>
      <c r="C1797" s="15">
        <v>44635</v>
      </c>
      <c r="D1797" s="16">
        <v>0.67707175925925922</v>
      </c>
      <c r="E1797" s="16"/>
      <c r="F1797" s="13">
        <v>89.90958333333333</v>
      </c>
      <c r="G1797" s="12">
        <v>83.1</v>
      </c>
      <c r="H1797" s="12">
        <v>84.946666666666673</v>
      </c>
      <c r="I1797" s="12">
        <v>96.026666666666671</v>
      </c>
      <c r="J1797" s="12">
        <v>87.716666666666654</v>
      </c>
      <c r="K1797" s="12">
        <v>90.486666666666665</v>
      </c>
      <c r="L1797" s="12">
        <v>96</v>
      </c>
      <c r="M1797" s="12">
        <v>101</v>
      </c>
      <c r="N1797" s="12">
        <v>80</v>
      </c>
      <c r="O1797" s="13">
        <v>89.90958333333333</v>
      </c>
      <c r="P1797" s="17" t="s">
        <v>139</v>
      </c>
      <c r="Q1797" s="14" t="s">
        <v>13</v>
      </c>
      <c r="R1797" s="14" t="s">
        <v>15</v>
      </c>
      <c r="S1797" s="14" t="s">
        <v>119</v>
      </c>
      <c r="T1797" s="14" t="s">
        <v>143</v>
      </c>
    </row>
    <row r="1798" spans="1:20" x14ac:dyDescent="0.3">
      <c r="A1798" s="11">
        <v>44635.677766203706</v>
      </c>
      <c r="B1798" s="11"/>
      <c r="C1798" s="15">
        <v>44635</v>
      </c>
      <c r="D1798" s="16">
        <v>0.67776620370370377</v>
      </c>
      <c r="E1798" s="16"/>
      <c r="F1798" s="13">
        <v>99.424999999999997</v>
      </c>
      <c r="G1798" s="12">
        <v>92.25</v>
      </c>
      <c r="H1798" s="12">
        <v>94.3</v>
      </c>
      <c r="I1798" s="12">
        <v>106.60000000000001</v>
      </c>
      <c r="J1798" s="12">
        <v>97.375</v>
      </c>
      <c r="K1798" s="12">
        <v>100.45</v>
      </c>
      <c r="L1798" s="12">
        <v>100</v>
      </c>
      <c r="M1798" s="12">
        <v>105</v>
      </c>
      <c r="N1798" s="12">
        <v>99.424999999999997</v>
      </c>
      <c r="O1798" s="13">
        <v>99.424999999999997</v>
      </c>
      <c r="P1798" s="17" t="s">
        <v>139</v>
      </c>
      <c r="Q1798" s="14" t="s">
        <v>13</v>
      </c>
      <c r="R1798" s="14" t="s">
        <v>15</v>
      </c>
      <c r="S1798" s="14" t="s">
        <v>119</v>
      </c>
      <c r="T1798" s="14" t="s">
        <v>143</v>
      </c>
    </row>
    <row r="1799" spans="1:20" x14ac:dyDescent="0.3">
      <c r="A1799" s="11">
        <v>44635.677777777775</v>
      </c>
      <c r="B1799" s="11"/>
      <c r="C1799" s="15">
        <v>44635</v>
      </c>
      <c r="D1799" s="16">
        <v>0.6777777777777777</v>
      </c>
      <c r="E1799" s="16"/>
      <c r="F1799" s="13">
        <v>85.26</v>
      </c>
      <c r="G1799" s="12">
        <v>87</v>
      </c>
      <c r="H1799" s="12">
        <v>80.040000000000006</v>
      </c>
      <c r="I1799" s="12">
        <v>90.48</v>
      </c>
      <c r="J1799" s="12">
        <v>82.649999999999991</v>
      </c>
      <c r="K1799" s="12">
        <v>85.26</v>
      </c>
      <c r="L1799" s="12">
        <v>79.17</v>
      </c>
      <c r="M1799" s="12">
        <v>93.09</v>
      </c>
      <c r="N1799" s="12">
        <v>84.39</v>
      </c>
      <c r="O1799" s="13">
        <v>85.26</v>
      </c>
      <c r="P1799" s="17" t="s">
        <v>139</v>
      </c>
      <c r="Q1799" s="14" t="s">
        <v>13</v>
      </c>
      <c r="R1799" s="14" t="s">
        <v>15</v>
      </c>
      <c r="S1799" s="14" t="s">
        <v>119</v>
      </c>
      <c r="T1799" s="14" t="s">
        <v>143</v>
      </c>
    </row>
    <row r="1800" spans="1:20" x14ac:dyDescent="0.3">
      <c r="A1800" s="11">
        <v>44635.678078703706</v>
      </c>
      <c r="B1800" s="11"/>
      <c r="C1800" s="15">
        <v>44635</v>
      </c>
      <c r="D1800" s="16">
        <v>0.6780787037037036</v>
      </c>
      <c r="E1800" s="16"/>
      <c r="F1800" s="13">
        <v>70.901250000000005</v>
      </c>
      <c r="G1800" s="12">
        <v>65.7</v>
      </c>
      <c r="H1800" s="12">
        <v>67.16</v>
      </c>
      <c r="I1800" s="12">
        <v>75.92</v>
      </c>
      <c r="J1800" s="12">
        <v>69.349999999999994</v>
      </c>
      <c r="K1800" s="12">
        <v>71.539999999999992</v>
      </c>
      <c r="L1800" s="12">
        <v>66.430000000000007</v>
      </c>
      <c r="M1800" s="12">
        <v>78.11</v>
      </c>
      <c r="N1800" s="12">
        <v>73</v>
      </c>
      <c r="O1800" s="13">
        <v>70.901250000000005</v>
      </c>
      <c r="P1800" s="17" t="s">
        <v>139</v>
      </c>
      <c r="Q1800" s="14" t="s">
        <v>13</v>
      </c>
      <c r="R1800" s="14" t="s">
        <v>15</v>
      </c>
      <c r="S1800" s="14" t="s">
        <v>119</v>
      </c>
      <c r="T1800" s="14" t="s">
        <v>143</v>
      </c>
    </row>
    <row r="1801" spans="1:20" x14ac:dyDescent="0.3">
      <c r="A1801" s="11">
        <v>44635.678460648145</v>
      </c>
      <c r="B1801" s="11"/>
      <c r="C1801" s="15">
        <v>44635</v>
      </c>
      <c r="D1801" s="16">
        <v>0.67846064814814822</v>
      </c>
      <c r="E1801" s="16"/>
      <c r="F1801" s="13">
        <v>87.637500000000003</v>
      </c>
      <c r="G1801" s="12">
        <v>81</v>
      </c>
      <c r="H1801" s="12">
        <v>82.8</v>
      </c>
      <c r="I1801" s="12">
        <v>93.600000000000009</v>
      </c>
      <c r="J1801" s="12">
        <v>85.5</v>
      </c>
      <c r="K1801" s="12">
        <v>88.2</v>
      </c>
      <c r="L1801" s="12">
        <v>98</v>
      </c>
      <c r="M1801" s="12">
        <v>98</v>
      </c>
      <c r="N1801" s="12">
        <v>74</v>
      </c>
      <c r="O1801" s="13">
        <v>87.637500000000003</v>
      </c>
      <c r="P1801" s="17" t="s">
        <v>139</v>
      </c>
      <c r="Q1801" s="14" t="s">
        <v>13</v>
      </c>
      <c r="R1801" s="14" t="s">
        <v>15</v>
      </c>
      <c r="S1801" s="14" t="s">
        <v>119</v>
      </c>
      <c r="T1801" s="14" t="s">
        <v>143</v>
      </c>
    </row>
    <row r="1802" spans="1:20" x14ac:dyDescent="0.3">
      <c r="A1802" s="11">
        <v>44635.678680555553</v>
      </c>
      <c r="B1802" s="11"/>
      <c r="C1802" s="15">
        <v>44635</v>
      </c>
      <c r="D1802" s="16">
        <v>0.67868055555555562</v>
      </c>
      <c r="E1802" s="16"/>
      <c r="F1802" s="13">
        <v>77.7</v>
      </c>
      <c r="G1802" s="12">
        <v>72</v>
      </c>
      <c r="H1802" s="12">
        <v>73.600000000000009</v>
      </c>
      <c r="I1802" s="12">
        <v>83.2</v>
      </c>
      <c r="J1802" s="12">
        <v>76</v>
      </c>
      <c r="K1802" s="12">
        <v>78.400000000000006</v>
      </c>
      <c r="L1802" s="12">
        <v>72.8</v>
      </c>
      <c r="M1802" s="12">
        <v>85.600000000000009</v>
      </c>
      <c r="N1802" s="12">
        <v>80</v>
      </c>
      <c r="O1802" s="13">
        <v>77.7</v>
      </c>
      <c r="P1802" s="17" t="s">
        <v>139</v>
      </c>
      <c r="Q1802" s="14" t="s">
        <v>13</v>
      </c>
      <c r="R1802" s="14" t="s">
        <v>15</v>
      </c>
      <c r="S1802" s="14" t="s">
        <v>119</v>
      </c>
      <c r="T1802" s="14" t="s">
        <v>143</v>
      </c>
    </row>
    <row r="1803" spans="1:20" x14ac:dyDescent="0.3">
      <c r="A1803" s="11">
        <v>44635.678981481484</v>
      </c>
      <c r="B1803" s="11"/>
      <c r="C1803" s="15">
        <v>44635</v>
      </c>
      <c r="D1803" s="16">
        <v>0.67898148148148152</v>
      </c>
      <c r="E1803" s="16"/>
      <c r="F1803" s="13">
        <v>67.016250000000014</v>
      </c>
      <c r="G1803" s="12">
        <v>62.1</v>
      </c>
      <c r="H1803" s="12">
        <v>63.480000000000004</v>
      </c>
      <c r="I1803" s="12">
        <v>71.760000000000005</v>
      </c>
      <c r="J1803" s="12">
        <v>65.55</v>
      </c>
      <c r="K1803" s="12">
        <v>67.62</v>
      </c>
      <c r="L1803" s="12">
        <v>62.79</v>
      </c>
      <c r="M1803" s="12">
        <v>73.83</v>
      </c>
      <c r="N1803" s="12">
        <v>69</v>
      </c>
      <c r="O1803" s="13">
        <v>67.016250000000014</v>
      </c>
      <c r="P1803" s="17" t="s">
        <v>139</v>
      </c>
      <c r="Q1803" s="14" t="s">
        <v>13</v>
      </c>
      <c r="R1803" s="14" t="s">
        <v>15</v>
      </c>
      <c r="S1803" s="14" t="s">
        <v>119</v>
      </c>
      <c r="T1803" s="14" t="s">
        <v>143</v>
      </c>
    </row>
    <row r="1804" spans="1:20" x14ac:dyDescent="0.3">
      <c r="A1804" s="11">
        <v>44635.679155092592</v>
      </c>
      <c r="B1804" s="11"/>
      <c r="C1804" s="15">
        <v>44635</v>
      </c>
      <c r="D1804" s="16">
        <v>0.67915509259259255</v>
      </c>
      <c r="E1804" s="16"/>
      <c r="F1804" s="13">
        <v>91.207916666666677</v>
      </c>
      <c r="G1804" s="12">
        <v>84.300000000000011</v>
      </c>
      <c r="H1804" s="12">
        <v>86.173333333333346</v>
      </c>
      <c r="I1804" s="12">
        <v>97.413333333333341</v>
      </c>
      <c r="J1804" s="12">
        <v>88.983333333333334</v>
      </c>
      <c r="K1804" s="12">
        <v>91.793333333333337</v>
      </c>
      <c r="L1804" s="12">
        <v>105</v>
      </c>
      <c r="M1804" s="12">
        <v>102</v>
      </c>
      <c r="N1804" s="12">
        <v>74</v>
      </c>
      <c r="O1804" s="13">
        <v>91.207916666666677</v>
      </c>
      <c r="P1804" s="17" t="s">
        <v>139</v>
      </c>
      <c r="Q1804" s="14" t="s">
        <v>13</v>
      </c>
      <c r="R1804" s="14" t="s">
        <v>15</v>
      </c>
      <c r="S1804" s="14" t="s">
        <v>119</v>
      </c>
      <c r="T1804" s="14" t="s">
        <v>143</v>
      </c>
    </row>
    <row r="1805" spans="1:20" x14ac:dyDescent="0.3">
      <c r="A1805" s="11">
        <v>44635.679849537039</v>
      </c>
      <c r="B1805" s="11"/>
      <c r="C1805" s="15">
        <v>44635</v>
      </c>
      <c r="D1805" s="16">
        <v>0.67984953703703699</v>
      </c>
      <c r="E1805" s="16"/>
      <c r="F1805" s="13">
        <v>85.69</v>
      </c>
      <c r="G1805" s="12">
        <v>79.2</v>
      </c>
      <c r="H1805" s="12">
        <v>80.960000000000008</v>
      </c>
      <c r="I1805" s="12">
        <v>91.52000000000001</v>
      </c>
      <c r="J1805" s="12">
        <v>83.6</v>
      </c>
      <c r="K1805" s="12">
        <v>86.24</v>
      </c>
      <c r="L1805" s="12">
        <v>102</v>
      </c>
      <c r="M1805" s="12">
        <v>98</v>
      </c>
      <c r="N1805" s="12">
        <v>64</v>
      </c>
      <c r="O1805" s="13">
        <v>85.69</v>
      </c>
      <c r="P1805" s="17" t="s">
        <v>139</v>
      </c>
      <c r="Q1805" s="14" t="s">
        <v>13</v>
      </c>
      <c r="R1805" s="14" t="s">
        <v>15</v>
      </c>
      <c r="S1805" s="14" t="s">
        <v>119</v>
      </c>
      <c r="T1805" s="14" t="s">
        <v>143</v>
      </c>
    </row>
    <row r="1806" spans="1:20" x14ac:dyDescent="0.3">
      <c r="A1806" s="11">
        <v>44635.680543981478</v>
      </c>
      <c r="B1806" s="11"/>
      <c r="C1806" s="15">
        <v>44635</v>
      </c>
      <c r="D1806" s="16">
        <v>0.68054398148148154</v>
      </c>
      <c r="E1806" s="16"/>
      <c r="F1806" s="13">
        <v>94.129166666666663</v>
      </c>
      <c r="G1806" s="12">
        <v>87</v>
      </c>
      <c r="H1806" s="12">
        <v>88.933333333333337</v>
      </c>
      <c r="I1806" s="12">
        <v>100.53333333333335</v>
      </c>
      <c r="J1806" s="12">
        <v>91.833333333333329</v>
      </c>
      <c r="K1806" s="12">
        <v>94.733333333333334</v>
      </c>
      <c r="L1806" s="12">
        <v>101</v>
      </c>
      <c r="M1806" s="12">
        <v>103</v>
      </c>
      <c r="N1806" s="12">
        <v>86</v>
      </c>
      <c r="O1806" s="13">
        <v>94.129166666666663</v>
      </c>
      <c r="P1806" s="17" t="s">
        <v>139</v>
      </c>
      <c r="Q1806" s="14" t="s">
        <v>13</v>
      </c>
      <c r="R1806" s="14" t="s">
        <v>15</v>
      </c>
      <c r="S1806" s="14" t="s">
        <v>119</v>
      </c>
      <c r="T1806" s="14" t="s">
        <v>143</v>
      </c>
    </row>
    <row r="1807" spans="1:20" x14ac:dyDescent="0.3">
      <c r="A1807" s="11">
        <v>44635.681238425925</v>
      </c>
      <c r="B1807" s="11"/>
      <c r="C1807" s="15">
        <v>44635</v>
      </c>
      <c r="D1807" s="16">
        <v>0.68123842592592598</v>
      </c>
      <c r="E1807" s="16"/>
      <c r="F1807" s="13">
        <v>94.778333333333336</v>
      </c>
      <c r="G1807" s="12">
        <v>87.6</v>
      </c>
      <c r="H1807" s="12">
        <v>89.546666666666667</v>
      </c>
      <c r="I1807" s="12">
        <v>101.22666666666666</v>
      </c>
      <c r="J1807" s="12">
        <v>92.466666666666654</v>
      </c>
      <c r="K1807" s="12">
        <v>95.386666666666656</v>
      </c>
      <c r="L1807" s="12">
        <v>96</v>
      </c>
      <c r="M1807" s="12">
        <v>110</v>
      </c>
      <c r="N1807" s="12">
        <v>86</v>
      </c>
      <c r="O1807" s="13">
        <v>94.778333333333336</v>
      </c>
      <c r="P1807" s="17" t="s">
        <v>139</v>
      </c>
      <c r="Q1807" s="14" t="s">
        <v>13</v>
      </c>
      <c r="R1807" s="14" t="s">
        <v>15</v>
      </c>
      <c r="S1807" s="14" t="s">
        <v>119</v>
      </c>
      <c r="T1807" s="14" t="s">
        <v>143</v>
      </c>
    </row>
    <row r="1808" spans="1:20" x14ac:dyDescent="0.3">
      <c r="A1808" s="11">
        <v>44635.681250000001</v>
      </c>
      <c r="B1808" s="11"/>
      <c r="C1808" s="15">
        <v>44635</v>
      </c>
      <c r="D1808" s="16">
        <v>0.68125000000000002</v>
      </c>
      <c r="E1808" s="16"/>
      <c r="F1808" s="13">
        <v>87.220000000000013</v>
      </c>
      <c r="G1808" s="12">
        <v>89</v>
      </c>
      <c r="H1808" s="12">
        <v>81.88000000000001</v>
      </c>
      <c r="I1808" s="12">
        <v>92.56</v>
      </c>
      <c r="J1808" s="12">
        <v>84.55</v>
      </c>
      <c r="K1808" s="12">
        <v>87.22</v>
      </c>
      <c r="L1808" s="12">
        <v>80.990000000000009</v>
      </c>
      <c r="M1808" s="12">
        <v>95.23</v>
      </c>
      <c r="N1808" s="12">
        <v>86.33</v>
      </c>
      <c r="O1808" s="13">
        <v>87.220000000000013</v>
      </c>
      <c r="P1808" s="17" t="s">
        <v>139</v>
      </c>
      <c r="Q1808" s="14" t="s">
        <v>13</v>
      </c>
      <c r="R1808" s="14" t="s">
        <v>15</v>
      </c>
      <c r="S1808" s="14" t="s">
        <v>119</v>
      </c>
      <c r="T1808" s="14" t="s">
        <v>143</v>
      </c>
    </row>
    <row r="1809" spans="1:20" x14ac:dyDescent="0.3">
      <c r="A1809" s="11">
        <v>44635.681296296294</v>
      </c>
      <c r="B1809" s="11"/>
      <c r="C1809" s="15">
        <v>44635</v>
      </c>
      <c r="D1809" s="16">
        <v>0.6812962962962964</v>
      </c>
      <c r="E1809" s="16"/>
      <c r="F1809" s="13">
        <v>94.938749999999999</v>
      </c>
      <c r="G1809" s="12">
        <v>87.3</v>
      </c>
      <c r="H1809" s="12">
        <v>89.240000000000009</v>
      </c>
      <c r="I1809" s="12">
        <v>100.88000000000001</v>
      </c>
      <c r="J1809" s="12">
        <v>92.149999999999991</v>
      </c>
      <c r="K1809" s="12">
        <v>95.06</v>
      </c>
      <c r="L1809" s="12">
        <v>97</v>
      </c>
      <c r="M1809" s="12">
        <v>103.79</v>
      </c>
      <c r="N1809" s="12">
        <v>94.09</v>
      </c>
      <c r="O1809" s="13">
        <v>94.938749999999999</v>
      </c>
      <c r="P1809" s="17" t="s">
        <v>139</v>
      </c>
      <c r="Q1809" s="14" t="s">
        <v>13</v>
      </c>
      <c r="R1809" s="14" t="s">
        <v>15</v>
      </c>
      <c r="S1809" s="14" t="s">
        <v>119</v>
      </c>
      <c r="T1809" s="14" t="s">
        <v>143</v>
      </c>
    </row>
    <row r="1810" spans="1:20" x14ac:dyDescent="0.3">
      <c r="A1810" s="11">
        <v>44635.681423611109</v>
      </c>
      <c r="B1810" s="11"/>
      <c r="C1810" s="15">
        <v>44635</v>
      </c>
      <c r="D1810" s="16">
        <v>0.68142361111111116</v>
      </c>
      <c r="E1810" s="16"/>
      <c r="F1810" s="13">
        <v>102.76875000000001</v>
      </c>
      <c r="G1810" s="12">
        <v>94.5</v>
      </c>
      <c r="H1810" s="12">
        <v>96.600000000000009</v>
      </c>
      <c r="I1810" s="12">
        <v>109.2</v>
      </c>
      <c r="J1810" s="12">
        <v>99.75</v>
      </c>
      <c r="K1810" s="12">
        <v>102.89999999999999</v>
      </c>
      <c r="L1810" s="12">
        <v>105</v>
      </c>
      <c r="M1810" s="12">
        <v>112.35000000000001</v>
      </c>
      <c r="N1810" s="12">
        <v>101.85</v>
      </c>
      <c r="O1810" s="13">
        <v>102.76875000000001</v>
      </c>
      <c r="P1810" s="17" t="s">
        <v>139</v>
      </c>
      <c r="Q1810" s="14" t="s">
        <v>13</v>
      </c>
      <c r="R1810" s="14" t="s">
        <v>15</v>
      </c>
      <c r="S1810" s="14" t="s">
        <v>119</v>
      </c>
      <c r="T1810" s="14" t="s">
        <v>143</v>
      </c>
    </row>
    <row r="1811" spans="1:20" x14ac:dyDescent="0.3">
      <c r="A1811" s="11">
        <v>44635.681932870371</v>
      </c>
      <c r="B1811" s="11"/>
      <c r="C1811" s="15">
        <v>44635</v>
      </c>
      <c r="D1811" s="16">
        <v>0.68193287037037031</v>
      </c>
      <c r="E1811" s="16"/>
      <c r="F1811" s="13">
        <v>89.407499999999999</v>
      </c>
      <c r="G1811" s="12">
        <v>81.900000000000006</v>
      </c>
      <c r="H1811" s="12">
        <v>83.72</v>
      </c>
      <c r="I1811" s="12">
        <v>94.64</v>
      </c>
      <c r="J1811" s="12">
        <v>86.45</v>
      </c>
      <c r="K1811" s="12">
        <v>89.179999999999993</v>
      </c>
      <c r="L1811" s="12">
        <v>96</v>
      </c>
      <c r="M1811" s="12">
        <v>97.37</v>
      </c>
      <c r="N1811" s="12">
        <v>86</v>
      </c>
      <c r="O1811" s="13">
        <v>89.407499999999999</v>
      </c>
      <c r="P1811" s="17" t="s">
        <v>139</v>
      </c>
      <c r="Q1811" s="14" t="s">
        <v>13</v>
      </c>
      <c r="R1811" s="14" t="s">
        <v>15</v>
      </c>
      <c r="S1811" s="14" t="s">
        <v>119</v>
      </c>
      <c r="T1811" s="14" t="s">
        <v>143</v>
      </c>
    </row>
    <row r="1812" spans="1:20" x14ac:dyDescent="0.3">
      <c r="A1812" s="11">
        <v>44635.681956018518</v>
      </c>
      <c r="B1812" s="11"/>
      <c r="C1812" s="15">
        <v>44635</v>
      </c>
      <c r="D1812" s="16">
        <v>0.68195601851851861</v>
      </c>
      <c r="E1812" s="16"/>
      <c r="F1812" s="13">
        <v>94.916249999999991</v>
      </c>
      <c r="G1812" s="12">
        <v>89.100000000000009</v>
      </c>
      <c r="H1812" s="12">
        <v>91.08</v>
      </c>
      <c r="I1812" s="12">
        <v>102.96000000000001</v>
      </c>
      <c r="J1812" s="12">
        <v>94.05</v>
      </c>
      <c r="K1812" s="12">
        <v>97.02</v>
      </c>
      <c r="L1812" s="12">
        <v>90.09</v>
      </c>
      <c r="M1812" s="12">
        <v>99</v>
      </c>
      <c r="N1812" s="12">
        <v>96.03</v>
      </c>
      <c r="O1812" s="13">
        <v>94.916249999999991</v>
      </c>
      <c r="P1812" s="17" t="s">
        <v>139</v>
      </c>
      <c r="Q1812" s="14" t="s">
        <v>13</v>
      </c>
      <c r="R1812" s="14" t="s">
        <v>15</v>
      </c>
      <c r="S1812" s="14" t="s">
        <v>119</v>
      </c>
      <c r="T1812" s="14" t="s">
        <v>143</v>
      </c>
    </row>
    <row r="1813" spans="1:20" x14ac:dyDescent="0.3">
      <c r="A1813" s="11">
        <v>44635.682627314818</v>
      </c>
      <c r="B1813" s="11"/>
      <c r="C1813" s="15">
        <v>44635</v>
      </c>
      <c r="D1813" s="16">
        <v>0.68262731481481476</v>
      </c>
      <c r="E1813" s="16"/>
      <c r="F1813" s="13">
        <v>87.587500000000006</v>
      </c>
      <c r="G1813" s="12">
        <v>81.900000000000006</v>
      </c>
      <c r="H1813" s="12">
        <v>83.72</v>
      </c>
      <c r="I1813" s="12">
        <v>94.64</v>
      </c>
      <c r="J1813" s="12">
        <v>86.45</v>
      </c>
      <c r="K1813" s="12">
        <v>89.179999999999993</v>
      </c>
      <c r="L1813" s="12">
        <v>82.81</v>
      </c>
      <c r="M1813" s="12">
        <v>104</v>
      </c>
      <c r="N1813" s="12">
        <v>78</v>
      </c>
      <c r="O1813" s="13">
        <v>87.587500000000006</v>
      </c>
      <c r="P1813" s="17" t="s">
        <v>139</v>
      </c>
      <c r="Q1813" s="14" t="s">
        <v>13</v>
      </c>
      <c r="R1813" s="14" t="s">
        <v>15</v>
      </c>
      <c r="S1813" s="14" t="s">
        <v>119</v>
      </c>
      <c r="T1813" s="14" t="s">
        <v>143</v>
      </c>
    </row>
    <row r="1814" spans="1:20" x14ac:dyDescent="0.3">
      <c r="A1814" s="11">
        <v>44635.683321759258</v>
      </c>
      <c r="B1814" s="11"/>
      <c r="C1814" s="15">
        <v>44635</v>
      </c>
      <c r="D1814" s="16">
        <v>0.68332175925925931</v>
      </c>
      <c r="E1814" s="16"/>
      <c r="F1814" s="13">
        <v>83.093333333333334</v>
      </c>
      <c r="G1814" s="12">
        <v>76.8</v>
      </c>
      <c r="H1814" s="12">
        <v>78.506666666666661</v>
      </c>
      <c r="I1814" s="12">
        <v>88.74666666666667</v>
      </c>
      <c r="J1814" s="12">
        <v>81.066666666666663</v>
      </c>
      <c r="K1814" s="12">
        <v>83.626666666666665</v>
      </c>
      <c r="L1814" s="12">
        <v>91</v>
      </c>
      <c r="M1814" s="12">
        <v>103</v>
      </c>
      <c r="N1814" s="12">
        <v>62</v>
      </c>
      <c r="O1814" s="13">
        <v>83.093333333333334</v>
      </c>
      <c r="P1814" s="17" t="s">
        <v>139</v>
      </c>
      <c r="Q1814" s="14" t="s">
        <v>13</v>
      </c>
      <c r="R1814" s="14" t="s">
        <v>15</v>
      </c>
      <c r="S1814" s="14" t="s">
        <v>119</v>
      </c>
      <c r="T1814" s="14" t="s">
        <v>143</v>
      </c>
    </row>
    <row r="1815" spans="1:20" x14ac:dyDescent="0.3">
      <c r="A1815" s="11">
        <v>44635.683634259258</v>
      </c>
      <c r="B1815" s="11"/>
      <c r="C1815" s="15">
        <v>44635</v>
      </c>
      <c r="D1815" s="16">
        <v>0.68363425925925936</v>
      </c>
      <c r="E1815" s="16"/>
      <c r="F1815" s="13">
        <v>64.102499999999992</v>
      </c>
      <c r="G1815" s="12">
        <v>59.4</v>
      </c>
      <c r="H1815" s="12">
        <v>60.720000000000006</v>
      </c>
      <c r="I1815" s="12">
        <v>68.64</v>
      </c>
      <c r="J1815" s="12">
        <v>62.699999999999996</v>
      </c>
      <c r="K1815" s="12">
        <v>64.679999999999993</v>
      </c>
      <c r="L1815" s="12">
        <v>60.06</v>
      </c>
      <c r="M1815" s="12">
        <v>70.62</v>
      </c>
      <c r="N1815" s="12">
        <v>66</v>
      </c>
      <c r="O1815" s="13">
        <v>64.102499999999992</v>
      </c>
      <c r="P1815" s="17" t="s">
        <v>139</v>
      </c>
      <c r="Q1815" s="14" t="s">
        <v>13</v>
      </c>
      <c r="R1815" s="14" t="s">
        <v>15</v>
      </c>
      <c r="S1815" s="14" t="s">
        <v>119</v>
      </c>
      <c r="T1815" s="14" t="s">
        <v>143</v>
      </c>
    </row>
    <row r="1816" spans="1:20" x14ac:dyDescent="0.3">
      <c r="A1816" s="11">
        <v>44635.684016203704</v>
      </c>
      <c r="B1816" s="11"/>
      <c r="C1816" s="15">
        <v>44635</v>
      </c>
      <c r="D1816" s="16">
        <v>0.68401620370370375</v>
      </c>
      <c r="E1816" s="16"/>
      <c r="F1816" s="13">
        <v>84.067083333333329</v>
      </c>
      <c r="G1816" s="12">
        <v>77.7</v>
      </c>
      <c r="H1816" s="12">
        <v>79.426666666666662</v>
      </c>
      <c r="I1816" s="12">
        <v>89.786666666666662</v>
      </c>
      <c r="J1816" s="12">
        <v>82.016666666666652</v>
      </c>
      <c r="K1816" s="12">
        <v>84.606666666666655</v>
      </c>
      <c r="L1816" s="12">
        <v>95</v>
      </c>
      <c r="M1816" s="12">
        <v>103</v>
      </c>
      <c r="N1816" s="12">
        <v>61</v>
      </c>
      <c r="O1816" s="13">
        <v>84.067083333333329</v>
      </c>
      <c r="P1816" s="17" t="s">
        <v>139</v>
      </c>
      <c r="Q1816" s="14" t="s">
        <v>13</v>
      </c>
      <c r="R1816" s="14" t="s">
        <v>15</v>
      </c>
      <c r="S1816" s="14" t="s">
        <v>119</v>
      </c>
      <c r="T1816" s="14" t="s">
        <v>143</v>
      </c>
    </row>
    <row r="1817" spans="1:20" x14ac:dyDescent="0.3">
      <c r="A1817" s="11">
        <v>44635.684710648151</v>
      </c>
      <c r="B1817" s="11"/>
      <c r="C1817" s="15">
        <v>44635</v>
      </c>
      <c r="D1817" s="16">
        <v>0.68471064814814808</v>
      </c>
      <c r="E1817" s="16"/>
      <c r="F1817" s="13">
        <v>89.90958333333333</v>
      </c>
      <c r="G1817" s="12">
        <v>83.1</v>
      </c>
      <c r="H1817" s="12">
        <v>84.946666666666673</v>
      </c>
      <c r="I1817" s="12">
        <v>96.026666666666671</v>
      </c>
      <c r="J1817" s="12">
        <v>87.716666666666654</v>
      </c>
      <c r="K1817" s="12">
        <v>90.486666666666665</v>
      </c>
      <c r="L1817" s="12">
        <v>99</v>
      </c>
      <c r="M1817" s="12">
        <v>117</v>
      </c>
      <c r="N1817" s="12">
        <v>61</v>
      </c>
      <c r="O1817" s="13">
        <v>89.90958333333333</v>
      </c>
      <c r="P1817" s="17" t="s">
        <v>139</v>
      </c>
      <c r="Q1817" s="14" t="s">
        <v>13</v>
      </c>
      <c r="R1817" s="14" t="s">
        <v>15</v>
      </c>
      <c r="S1817" s="14" t="s">
        <v>119</v>
      </c>
      <c r="T1817" s="14" t="s">
        <v>143</v>
      </c>
    </row>
    <row r="1818" spans="1:20" x14ac:dyDescent="0.3">
      <c r="A1818" s="11">
        <v>44635.68472222222</v>
      </c>
      <c r="B1818" s="11"/>
      <c r="C1818" s="15">
        <v>44635</v>
      </c>
      <c r="D1818" s="16">
        <v>0.68472222222222223</v>
      </c>
      <c r="E1818" s="16"/>
      <c r="F1818" s="13">
        <v>97.019999999999982</v>
      </c>
      <c r="G1818" s="12">
        <v>99</v>
      </c>
      <c r="H1818" s="12">
        <v>91.08</v>
      </c>
      <c r="I1818" s="12">
        <v>102.96000000000001</v>
      </c>
      <c r="J1818" s="12">
        <v>94.05</v>
      </c>
      <c r="K1818" s="12">
        <v>97.02</v>
      </c>
      <c r="L1818" s="12">
        <v>90.09</v>
      </c>
      <c r="M1818" s="12">
        <v>105.93</v>
      </c>
      <c r="N1818" s="12">
        <v>96.03</v>
      </c>
      <c r="O1818" s="13">
        <v>97.019999999999982</v>
      </c>
      <c r="P1818" s="17" t="s">
        <v>139</v>
      </c>
      <c r="Q1818" s="14" t="s">
        <v>13</v>
      </c>
      <c r="R1818" s="14" t="s">
        <v>15</v>
      </c>
      <c r="S1818" s="14" t="s">
        <v>119</v>
      </c>
      <c r="T1818" s="14" t="s">
        <v>143</v>
      </c>
    </row>
    <row r="1819" spans="1:20" x14ac:dyDescent="0.3">
      <c r="A1819" s="11">
        <v>44635.684733796297</v>
      </c>
      <c r="B1819" s="11"/>
      <c r="C1819" s="15">
        <v>44635</v>
      </c>
      <c r="D1819" s="16">
        <v>0.68473379629629638</v>
      </c>
      <c r="E1819" s="16"/>
      <c r="F1819" s="13">
        <v>94.938749999999999</v>
      </c>
      <c r="G1819" s="12">
        <v>87.3</v>
      </c>
      <c r="H1819" s="12">
        <v>89.240000000000009</v>
      </c>
      <c r="I1819" s="12">
        <v>100.88000000000001</v>
      </c>
      <c r="J1819" s="12">
        <v>92.149999999999991</v>
      </c>
      <c r="K1819" s="12">
        <v>95.06</v>
      </c>
      <c r="L1819" s="12">
        <v>97</v>
      </c>
      <c r="M1819" s="12">
        <v>103.79</v>
      </c>
      <c r="N1819" s="12">
        <v>94.09</v>
      </c>
      <c r="O1819" s="13">
        <v>94.938749999999999</v>
      </c>
      <c r="P1819" s="17" t="s">
        <v>139</v>
      </c>
      <c r="Q1819" s="14" t="s">
        <v>13</v>
      </c>
      <c r="R1819" s="14" t="s">
        <v>15</v>
      </c>
      <c r="S1819" s="14" t="s">
        <v>119</v>
      </c>
      <c r="T1819" s="14" t="s">
        <v>143</v>
      </c>
    </row>
    <row r="1820" spans="1:20" x14ac:dyDescent="0.3">
      <c r="A1820" s="11">
        <v>44635.685266203705</v>
      </c>
      <c r="B1820" s="11"/>
      <c r="C1820" s="15">
        <v>44635</v>
      </c>
      <c r="D1820" s="16">
        <v>0.68526620370370372</v>
      </c>
      <c r="E1820" s="16"/>
      <c r="F1820" s="13">
        <v>51.47625</v>
      </c>
      <c r="G1820" s="12">
        <v>47.7</v>
      </c>
      <c r="H1820" s="12">
        <v>48.760000000000005</v>
      </c>
      <c r="I1820" s="12">
        <v>55.120000000000005</v>
      </c>
      <c r="J1820" s="12">
        <v>50.349999999999994</v>
      </c>
      <c r="K1820" s="12">
        <v>51.94</v>
      </c>
      <c r="L1820" s="12">
        <v>48.230000000000004</v>
      </c>
      <c r="M1820" s="12">
        <v>56.71</v>
      </c>
      <c r="N1820" s="12">
        <v>53</v>
      </c>
      <c r="O1820" s="13">
        <v>51.47625</v>
      </c>
      <c r="P1820" s="17" t="s">
        <v>139</v>
      </c>
      <c r="Q1820" s="14" t="s">
        <v>13</v>
      </c>
      <c r="R1820" s="14" t="s">
        <v>15</v>
      </c>
      <c r="S1820" s="14" t="s">
        <v>119</v>
      </c>
      <c r="T1820" s="14" t="s">
        <v>143</v>
      </c>
    </row>
    <row r="1821" spans="1:20" x14ac:dyDescent="0.3">
      <c r="A1821" s="11">
        <v>44635.68540509259</v>
      </c>
      <c r="B1821" s="11"/>
      <c r="C1821" s="15">
        <v>44635</v>
      </c>
      <c r="D1821" s="16">
        <v>0.68540509259259252</v>
      </c>
      <c r="E1821" s="16"/>
      <c r="F1821" s="13">
        <v>94.778333333333336</v>
      </c>
      <c r="G1821" s="12">
        <v>87.6</v>
      </c>
      <c r="H1821" s="12">
        <v>89.546666666666667</v>
      </c>
      <c r="I1821" s="12">
        <v>101.22666666666666</v>
      </c>
      <c r="J1821" s="12">
        <v>92.466666666666654</v>
      </c>
      <c r="K1821" s="12">
        <v>95.386666666666656</v>
      </c>
      <c r="L1821" s="12">
        <v>94</v>
      </c>
      <c r="M1821" s="12">
        <v>140</v>
      </c>
      <c r="N1821" s="12">
        <v>58</v>
      </c>
      <c r="O1821" s="13">
        <v>94.778333333333336</v>
      </c>
      <c r="P1821" s="17" t="s">
        <v>139</v>
      </c>
      <c r="Q1821" s="14" t="s">
        <v>13</v>
      </c>
      <c r="R1821" s="14" t="s">
        <v>15</v>
      </c>
      <c r="S1821" s="14" t="s">
        <v>119</v>
      </c>
      <c r="T1821" s="14" t="s">
        <v>143</v>
      </c>
    </row>
    <row r="1822" spans="1:20" x14ac:dyDescent="0.3">
      <c r="A1822" s="11">
        <v>44635.685925925929</v>
      </c>
      <c r="B1822" s="11"/>
      <c r="C1822" s="15">
        <v>44635</v>
      </c>
      <c r="D1822" s="16">
        <v>0.68592592592592594</v>
      </c>
      <c r="E1822" s="16"/>
      <c r="F1822" s="13">
        <v>53.418750000000003</v>
      </c>
      <c r="G1822" s="12">
        <v>49.5</v>
      </c>
      <c r="H1822" s="12">
        <v>50.6</v>
      </c>
      <c r="I1822" s="12">
        <v>57.2</v>
      </c>
      <c r="J1822" s="12">
        <v>52.25</v>
      </c>
      <c r="K1822" s="12">
        <v>53.9</v>
      </c>
      <c r="L1822" s="12">
        <v>50.050000000000004</v>
      </c>
      <c r="M1822" s="12">
        <v>58.85</v>
      </c>
      <c r="N1822" s="12">
        <v>55</v>
      </c>
      <c r="O1822" s="13">
        <v>53.418750000000003</v>
      </c>
      <c r="P1822" s="17" t="s">
        <v>139</v>
      </c>
      <c r="Q1822" s="14" t="s">
        <v>13</v>
      </c>
      <c r="R1822" s="14" t="s">
        <v>15</v>
      </c>
      <c r="S1822" s="14" t="s">
        <v>119</v>
      </c>
      <c r="T1822" s="14" t="s">
        <v>143</v>
      </c>
    </row>
    <row r="1823" spans="1:20" x14ac:dyDescent="0.3">
      <c r="A1823" s="11">
        <v>44635.686099537037</v>
      </c>
      <c r="B1823" s="11"/>
      <c r="C1823" s="15">
        <v>44635</v>
      </c>
      <c r="D1823" s="16">
        <v>0.68609953703703708</v>
      </c>
      <c r="E1823" s="16"/>
      <c r="F1823" s="13">
        <v>85.040833333333325</v>
      </c>
      <c r="G1823" s="12">
        <v>78.599999999999994</v>
      </c>
      <c r="H1823" s="12">
        <v>80.346666666666664</v>
      </c>
      <c r="I1823" s="12">
        <v>90.826666666666668</v>
      </c>
      <c r="J1823" s="12">
        <v>82.966666666666654</v>
      </c>
      <c r="K1823" s="12">
        <v>85.586666666666659</v>
      </c>
      <c r="L1823" s="12">
        <v>85</v>
      </c>
      <c r="M1823" s="12">
        <v>122</v>
      </c>
      <c r="N1823" s="12">
        <v>55</v>
      </c>
      <c r="O1823" s="13">
        <v>85.040833333333325</v>
      </c>
      <c r="P1823" s="17" t="s">
        <v>139</v>
      </c>
      <c r="Q1823" s="14" t="s">
        <v>13</v>
      </c>
      <c r="R1823" s="14" t="s">
        <v>15</v>
      </c>
      <c r="S1823" s="14" t="s">
        <v>119</v>
      </c>
      <c r="T1823" s="14" t="s">
        <v>143</v>
      </c>
    </row>
    <row r="1824" spans="1:20" x14ac:dyDescent="0.3">
      <c r="A1824" s="11">
        <v>44635.686689814815</v>
      </c>
      <c r="B1824" s="11"/>
      <c r="C1824" s="15">
        <v>44635</v>
      </c>
      <c r="D1824" s="16">
        <v>0.68668981481481473</v>
      </c>
      <c r="E1824" s="16"/>
      <c r="F1824" s="13">
        <v>86.240000000000009</v>
      </c>
      <c r="G1824" s="12">
        <v>88</v>
      </c>
      <c r="H1824" s="12">
        <v>80.960000000000008</v>
      </c>
      <c r="I1824" s="12">
        <v>91.52000000000001</v>
      </c>
      <c r="J1824" s="12">
        <v>83.6</v>
      </c>
      <c r="K1824" s="12">
        <v>86.24</v>
      </c>
      <c r="L1824" s="12">
        <v>80.08</v>
      </c>
      <c r="M1824" s="12">
        <v>94.160000000000011</v>
      </c>
      <c r="N1824" s="12">
        <v>85.36</v>
      </c>
      <c r="O1824" s="13">
        <v>86.240000000000009</v>
      </c>
      <c r="P1824" s="17" t="s">
        <v>139</v>
      </c>
      <c r="Q1824" s="14" t="s">
        <v>13</v>
      </c>
      <c r="R1824" s="14" t="s">
        <v>15</v>
      </c>
      <c r="S1824" s="14" t="s">
        <v>119</v>
      </c>
      <c r="T1824" s="14" t="s">
        <v>143</v>
      </c>
    </row>
    <row r="1825" spans="1:20" x14ac:dyDescent="0.3">
      <c r="A1825" s="11">
        <v>44635.686793981484</v>
      </c>
      <c r="B1825" s="11"/>
      <c r="C1825" s="15">
        <v>44635</v>
      </c>
      <c r="D1825" s="16">
        <v>0.68679398148148152</v>
      </c>
      <c r="E1825" s="16"/>
      <c r="F1825" s="13">
        <v>92.506249999999994</v>
      </c>
      <c r="G1825" s="12">
        <v>85.5</v>
      </c>
      <c r="H1825" s="12">
        <v>87.4</v>
      </c>
      <c r="I1825" s="12">
        <v>98.8</v>
      </c>
      <c r="J1825" s="12">
        <v>90.25</v>
      </c>
      <c r="K1825" s="12">
        <v>93.1</v>
      </c>
      <c r="L1825" s="12">
        <v>82</v>
      </c>
      <c r="M1825" s="12">
        <v>114</v>
      </c>
      <c r="N1825" s="12">
        <v>89</v>
      </c>
      <c r="O1825" s="13">
        <v>92.506249999999994</v>
      </c>
      <c r="P1825" s="17" t="s">
        <v>139</v>
      </c>
      <c r="Q1825" s="14" t="s">
        <v>13</v>
      </c>
      <c r="R1825" s="14" t="s">
        <v>15</v>
      </c>
      <c r="S1825" s="14" t="s">
        <v>119</v>
      </c>
      <c r="T1825" s="14" t="s">
        <v>143</v>
      </c>
    </row>
    <row r="1826" spans="1:20" x14ac:dyDescent="0.3">
      <c r="A1826" s="11">
        <v>44635.686828703707</v>
      </c>
      <c r="B1826" s="11"/>
      <c r="C1826" s="15">
        <v>44635</v>
      </c>
      <c r="D1826" s="16">
        <v>0.68682870370370364</v>
      </c>
      <c r="E1826" s="16"/>
      <c r="F1826" s="13">
        <v>86.441250000000011</v>
      </c>
      <c r="G1826" s="12">
        <v>80.100000000000009</v>
      </c>
      <c r="H1826" s="12">
        <v>81.88000000000001</v>
      </c>
      <c r="I1826" s="12">
        <v>92.56</v>
      </c>
      <c r="J1826" s="12">
        <v>84.55</v>
      </c>
      <c r="K1826" s="12">
        <v>87.22</v>
      </c>
      <c r="L1826" s="12">
        <v>80.990000000000009</v>
      </c>
      <c r="M1826" s="12">
        <v>95.23</v>
      </c>
      <c r="N1826" s="12">
        <v>89</v>
      </c>
      <c r="O1826" s="13">
        <v>86.441250000000011</v>
      </c>
      <c r="P1826" s="17" t="s">
        <v>139</v>
      </c>
      <c r="Q1826" s="14" t="s">
        <v>13</v>
      </c>
      <c r="R1826" s="14" t="s">
        <v>15</v>
      </c>
      <c r="S1826" s="14" t="s">
        <v>119</v>
      </c>
      <c r="T1826" s="14" t="s">
        <v>143</v>
      </c>
    </row>
    <row r="1827" spans="1:20" x14ac:dyDescent="0.3">
      <c r="A1827" s="11">
        <v>44635.687488425923</v>
      </c>
      <c r="B1827" s="11"/>
      <c r="C1827" s="15">
        <v>44635</v>
      </c>
      <c r="D1827" s="16">
        <v>0.68748842592592585</v>
      </c>
      <c r="E1827" s="16"/>
      <c r="F1827" s="13">
        <v>91.532499999999999</v>
      </c>
      <c r="G1827" s="12">
        <v>84.600000000000009</v>
      </c>
      <c r="H1827" s="12">
        <v>86.48</v>
      </c>
      <c r="I1827" s="12">
        <v>97.76</v>
      </c>
      <c r="J1827" s="12">
        <v>89.3</v>
      </c>
      <c r="K1827" s="12">
        <v>92.12</v>
      </c>
      <c r="L1827" s="12">
        <v>72</v>
      </c>
      <c r="M1827" s="12">
        <v>120</v>
      </c>
      <c r="N1827" s="12">
        <v>90</v>
      </c>
      <c r="O1827" s="13">
        <v>91.532499999999999</v>
      </c>
      <c r="P1827" s="17" t="s">
        <v>139</v>
      </c>
      <c r="Q1827" s="14" t="s">
        <v>13</v>
      </c>
      <c r="R1827" s="14" t="s">
        <v>15</v>
      </c>
      <c r="S1827" s="14" t="s">
        <v>119</v>
      </c>
      <c r="T1827" s="14" t="s">
        <v>143</v>
      </c>
    </row>
    <row r="1828" spans="1:20" x14ac:dyDescent="0.3">
      <c r="A1828" s="11">
        <v>44635.68818287037</v>
      </c>
      <c r="B1828" s="11"/>
      <c r="C1828" s="15">
        <v>44635</v>
      </c>
      <c r="D1828" s="16">
        <v>0.6881828703703704</v>
      </c>
      <c r="E1828" s="16"/>
      <c r="F1828" s="13">
        <v>92.830833333333331</v>
      </c>
      <c r="G1828" s="12">
        <v>85.8</v>
      </c>
      <c r="H1828" s="12">
        <v>87.706666666666663</v>
      </c>
      <c r="I1828" s="12">
        <v>99.146666666666661</v>
      </c>
      <c r="J1828" s="12">
        <v>90.566666666666663</v>
      </c>
      <c r="K1828" s="12">
        <v>93.426666666666662</v>
      </c>
      <c r="L1828" s="12">
        <v>91</v>
      </c>
      <c r="M1828" s="12">
        <v>106</v>
      </c>
      <c r="N1828" s="12">
        <v>89</v>
      </c>
      <c r="O1828" s="13">
        <v>92.830833333333331</v>
      </c>
      <c r="P1828" s="17" t="s">
        <v>139</v>
      </c>
      <c r="Q1828" s="14" t="s">
        <v>13</v>
      </c>
      <c r="R1828" s="14" t="s">
        <v>15</v>
      </c>
      <c r="S1828" s="14" t="s">
        <v>119</v>
      </c>
      <c r="T1828" s="14" t="s">
        <v>143</v>
      </c>
    </row>
    <row r="1829" spans="1:20" s="28" customFormat="1" x14ac:dyDescent="0.3">
      <c r="A1829" s="24"/>
      <c r="B1829" s="24"/>
      <c r="C1829" s="25"/>
      <c r="D1829" s="26"/>
      <c r="E1829" s="26"/>
      <c r="F1829" s="27"/>
      <c r="G1829" s="27"/>
      <c r="H1829" s="27"/>
      <c r="I1829" s="27"/>
      <c r="J1829" s="27"/>
      <c r="K1829" s="27"/>
      <c r="L1829" s="27"/>
      <c r="M1829" s="27"/>
      <c r="N1829" s="27"/>
      <c r="O1829" s="27"/>
      <c r="P1829" s="27"/>
      <c r="Q1829" s="27"/>
      <c r="R1829" s="27"/>
      <c r="S1829" s="27"/>
      <c r="T1829" s="27"/>
    </row>
    <row r="1830" spans="1:20" x14ac:dyDescent="0.3">
      <c r="A1830" s="11">
        <v>44629.38958333333</v>
      </c>
      <c r="B1830" s="11"/>
      <c r="C1830" s="15">
        <v>44629</v>
      </c>
      <c r="D1830" s="16">
        <v>0.38958333333333334</v>
      </c>
      <c r="E1830" s="16"/>
      <c r="F1830" s="13">
        <v>77.321250000000006</v>
      </c>
      <c r="G1830" s="12">
        <v>71.100000000000009</v>
      </c>
      <c r="H1830" s="12">
        <v>72.680000000000007</v>
      </c>
      <c r="I1830" s="12">
        <v>82.16</v>
      </c>
      <c r="J1830" s="12">
        <v>75.05</v>
      </c>
      <c r="K1830" s="12">
        <v>77.42</v>
      </c>
      <c r="L1830" s="12">
        <v>79</v>
      </c>
      <c r="M1830" s="12">
        <v>84.53</v>
      </c>
      <c r="N1830" s="12">
        <v>76.63</v>
      </c>
      <c r="O1830" s="13">
        <v>77.321250000000006</v>
      </c>
      <c r="P1830" s="17" t="s">
        <v>136</v>
      </c>
      <c r="Q1830" s="14" t="s">
        <v>116</v>
      </c>
      <c r="R1830" s="14" t="s">
        <v>118</v>
      </c>
      <c r="S1830" s="14" t="s">
        <v>119</v>
      </c>
      <c r="T1830" s="14" t="s">
        <v>143</v>
      </c>
    </row>
    <row r="1831" spans="1:20" x14ac:dyDescent="0.3">
      <c r="A1831" s="11">
        <v>44629.393055555556</v>
      </c>
      <c r="B1831" s="11"/>
      <c r="C1831" s="15">
        <v>44629</v>
      </c>
      <c r="D1831" s="16">
        <v>0.39305555555555555</v>
      </c>
      <c r="E1831" s="16"/>
      <c r="F1831" s="13">
        <v>73.40625</v>
      </c>
      <c r="G1831" s="12">
        <v>67.5</v>
      </c>
      <c r="H1831" s="12">
        <v>69</v>
      </c>
      <c r="I1831" s="12">
        <v>78</v>
      </c>
      <c r="J1831" s="12">
        <v>71.25</v>
      </c>
      <c r="K1831" s="12">
        <v>73.5</v>
      </c>
      <c r="L1831" s="12">
        <v>75</v>
      </c>
      <c r="M1831" s="12">
        <v>80.25</v>
      </c>
      <c r="N1831" s="12">
        <v>72.75</v>
      </c>
      <c r="O1831" s="13">
        <v>73.40625</v>
      </c>
      <c r="P1831" s="17" t="s">
        <v>136</v>
      </c>
      <c r="Q1831" s="14" t="s">
        <v>116</v>
      </c>
      <c r="R1831" s="14" t="s">
        <v>118</v>
      </c>
      <c r="S1831" s="14" t="s">
        <v>119</v>
      </c>
      <c r="T1831" s="14" t="s">
        <v>143</v>
      </c>
    </row>
    <row r="1832" spans="1:20" x14ac:dyDescent="0.3">
      <c r="A1832" s="11">
        <v>44629.396527777775</v>
      </c>
      <c r="B1832" s="11"/>
      <c r="C1832" s="15">
        <v>44629</v>
      </c>
      <c r="D1832" s="16">
        <v>0.39652777777777781</v>
      </c>
      <c r="E1832" s="16"/>
      <c r="F1832" s="13">
        <v>85.15124999999999</v>
      </c>
      <c r="G1832" s="12">
        <v>78.3</v>
      </c>
      <c r="H1832" s="12">
        <v>80.040000000000006</v>
      </c>
      <c r="I1832" s="12">
        <v>90.48</v>
      </c>
      <c r="J1832" s="12">
        <v>82.649999999999991</v>
      </c>
      <c r="K1832" s="12">
        <v>85.26</v>
      </c>
      <c r="L1832" s="12">
        <v>87</v>
      </c>
      <c r="M1832" s="12">
        <v>93.09</v>
      </c>
      <c r="N1832" s="12">
        <v>84.39</v>
      </c>
      <c r="O1832" s="13">
        <v>85.15124999999999</v>
      </c>
      <c r="P1832" s="17" t="s">
        <v>136</v>
      </c>
      <c r="Q1832" s="14" t="s">
        <v>116</v>
      </c>
      <c r="R1832" s="14" t="s">
        <v>118</v>
      </c>
      <c r="S1832" s="14" t="s">
        <v>119</v>
      </c>
      <c r="T1832" s="14" t="s">
        <v>143</v>
      </c>
    </row>
    <row r="1833" spans="1:20" x14ac:dyDescent="0.3">
      <c r="A1833" s="11">
        <v>44629.4</v>
      </c>
      <c r="B1833" s="11"/>
      <c r="C1833" s="15">
        <v>44629</v>
      </c>
      <c r="D1833" s="16">
        <v>0.39999999999999997</v>
      </c>
      <c r="E1833" s="16"/>
      <c r="F1833" s="13">
        <v>80.257499999999993</v>
      </c>
      <c r="G1833" s="12">
        <v>73.8</v>
      </c>
      <c r="H1833" s="12">
        <v>75.44</v>
      </c>
      <c r="I1833" s="12">
        <v>85.28</v>
      </c>
      <c r="J1833" s="12">
        <v>77.899999999999991</v>
      </c>
      <c r="K1833" s="12">
        <v>80.36</v>
      </c>
      <c r="L1833" s="12">
        <v>82</v>
      </c>
      <c r="M1833" s="12">
        <v>87.740000000000009</v>
      </c>
      <c r="N1833" s="12">
        <v>79.539999999999992</v>
      </c>
      <c r="O1833" s="13">
        <v>80.257499999999993</v>
      </c>
      <c r="P1833" s="17" t="s">
        <v>136</v>
      </c>
      <c r="Q1833" s="14" t="s">
        <v>116</v>
      </c>
      <c r="R1833" s="14" t="s">
        <v>118</v>
      </c>
      <c r="S1833" s="14" t="s">
        <v>119</v>
      </c>
      <c r="T1833" s="14" t="s">
        <v>143</v>
      </c>
    </row>
    <row r="1834" spans="1:20" x14ac:dyDescent="0.3">
      <c r="A1834" s="11">
        <v>44629.40347222222</v>
      </c>
      <c r="B1834" s="11"/>
      <c r="C1834" s="15">
        <v>44629</v>
      </c>
      <c r="D1834" s="16">
        <v>0.40347222222222223</v>
      </c>
      <c r="E1834" s="16"/>
      <c r="F1834" s="13">
        <v>81.236250000000013</v>
      </c>
      <c r="G1834" s="12">
        <v>74.7</v>
      </c>
      <c r="H1834" s="12">
        <v>76.36</v>
      </c>
      <c r="I1834" s="12">
        <v>86.320000000000007</v>
      </c>
      <c r="J1834" s="12">
        <v>78.849999999999994</v>
      </c>
      <c r="K1834" s="12">
        <v>81.34</v>
      </c>
      <c r="L1834" s="12">
        <v>83</v>
      </c>
      <c r="M1834" s="12">
        <v>88.81</v>
      </c>
      <c r="N1834" s="12">
        <v>80.509999999999991</v>
      </c>
      <c r="O1834" s="13">
        <v>81.236250000000013</v>
      </c>
      <c r="P1834" s="17" t="s">
        <v>136</v>
      </c>
      <c r="Q1834" s="14" t="s">
        <v>116</v>
      </c>
      <c r="R1834" s="14" t="s">
        <v>118</v>
      </c>
      <c r="S1834" s="14" t="s">
        <v>119</v>
      </c>
      <c r="T1834" s="14" t="s">
        <v>143</v>
      </c>
    </row>
    <row r="1835" spans="1:20" x14ac:dyDescent="0.3">
      <c r="A1835" s="11">
        <v>44629.406944444447</v>
      </c>
      <c r="B1835" s="11"/>
      <c r="C1835" s="15">
        <v>44629</v>
      </c>
      <c r="D1835" s="16">
        <v>0.4069444444444445</v>
      </c>
      <c r="E1835" s="16"/>
      <c r="F1835" s="13">
        <v>79.278750000000002</v>
      </c>
      <c r="G1835" s="12">
        <v>72.900000000000006</v>
      </c>
      <c r="H1835" s="12">
        <v>74.52000000000001</v>
      </c>
      <c r="I1835" s="12">
        <v>84.240000000000009</v>
      </c>
      <c r="J1835" s="12">
        <v>76.95</v>
      </c>
      <c r="K1835" s="12">
        <v>79.38</v>
      </c>
      <c r="L1835" s="12">
        <v>81</v>
      </c>
      <c r="M1835" s="12">
        <v>86.67</v>
      </c>
      <c r="N1835" s="12">
        <v>78.569999999999993</v>
      </c>
      <c r="O1835" s="13">
        <v>79.278750000000002</v>
      </c>
      <c r="P1835" s="17" t="s">
        <v>136</v>
      </c>
      <c r="Q1835" s="14" t="s">
        <v>116</v>
      </c>
      <c r="R1835" s="14" t="s">
        <v>118</v>
      </c>
      <c r="S1835" s="14" t="s">
        <v>119</v>
      </c>
      <c r="T1835" s="14" t="s">
        <v>143</v>
      </c>
    </row>
    <row r="1836" spans="1:20" x14ac:dyDescent="0.3">
      <c r="A1836" s="11">
        <v>44629.410416666666</v>
      </c>
      <c r="B1836" s="11"/>
      <c r="C1836" s="15">
        <v>44629</v>
      </c>
      <c r="D1836" s="16">
        <v>0.41041666666666665</v>
      </c>
      <c r="E1836" s="16"/>
      <c r="F1836" s="13">
        <v>84.172499999999999</v>
      </c>
      <c r="G1836" s="12">
        <v>77.400000000000006</v>
      </c>
      <c r="H1836" s="12">
        <v>79.12</v>
      </c>
      <c r="I1836" s="12">
        <v>89.44</v>
      </c>
      <c r="J1836" s="12">
        <v>81.7</v>
      </c>
      <c r="K1836" s="12">
        <v>84.28</v>
      </c>
      <c r="L1836" s="12">
        <v>86</v>
      </c>
      <c r="M1836" s="12">
        <v>92.02000000000001</v>
      </c>
      <c r="N1836" s="12">
        <v>83.42</v>
      </c>
      <c r="O1836" s="13">
        <v>84.172499999999999</v>
      </c>
      <c r="P1836" s="17" t="s">
        <v>136</v>
      </c>
      <c r="Q1836" s="14" t="s">
        <v>116</v>
      </c>
      <c r="R1836" s="14" t="s">
        <v>118</v>
      </c>
      <c r="S1836" s="14" t="s">
        <v>119</v>
      </c>
      <c r="T1836" s="14" t="s">
        <v>143</v>
      </c>
    </row>
    <row r="1837" spans="1:20" x14ac:dyDescent="0.3">
      <c r="A1837" s="11">
        <v>44629.413888888892</v>
      </c>
      <c r="B1837" s="11"/>
      <c r="C1837" s="15">
        <v>44629</v>
      </c>
      <c r="D1837" s="16">
        <v>0.41388888888888892</v>
      </c>
      <c r="E1837" s="16"/>
      <c r="F1837" s="13">
        <v>88.087500000000006</v>
      </c>
      <c r="G1837" s="12">
        <v>81</v>
      </c>
      <c r="H1837" s="12">
        <v>82.8</v>
      </c>
      <c r="I1837" s="12">
        <v>93.600000000000009</v>
      </c>
      <c r="J1837" s="12">
        <v>85.5</v>
      </c>
      <c r="K1837" s="12">
        <v>88.2</v>
      </c>
      <c r="L1837" s="12">
        <v>90</v>
      </c>
      <c r="M1837" s="12">
        <v>96.300000000000011</v>
      </c>
      <c r="N1837" s="12">
        <v>87.3</v>
      </c>
      <c r="O1837" s="13">
        <v>88.087500000000006</v>
      </c>
      <c r="P1837" s="17" t="s">
        <v>136</v>
      </c>
      <c r="Q1837" s="14" t="s">
        <v>116</v>
      </c>
      <c r="R1837" s="14" t="s">
        <v>118</v>
      </c>
      <c r="S1837" s="14" t="s">
        <v>119</v>
      </c>
      <c r="T1837" s="14" t="s">
        <v>143</v>
      </c>
    </row>
    <row r="1838" spans="1:20" x14ac:dyDescent="0.3">
      <c r="A1838" s="11">
        <v>44629.417361111111</v>
      </c>
      <c r="B1838" s="11"/>
      <c r="C1838" s="15">
        <v>44629</v>
      </c>
      <c r="D1838" s="16">
        <v>0.41736111111111113</v>
      </c>
      <c r="E1838" s="16"/>
      <c r="F1838" s="13">
        <v>85.15124999999999</v>
      </c>
      <c r="G1838" s="12">
        <v>78.3</v>
      </c>
      <c r="H1838" s="12">
        <v>80.040000000000006</v>
      </c>
      <c r="I1838" s="12">
        <v>90.48</v>
      </c>
      <c r="J1838" s="12">
        <v>82.649999999999991</v>
      </c>
      <c r="K1838" s="12">
        <v>85.26</v>
      </c>
      <c r="L1838" s="12">
        <v>87</v>
      </c>
      <c r="M1838" s="12">
        <v>93.09</v>
      </c>
      <c r="N1838" s="12">
        <v>84.39</v>
      </c>
      <c r="O1838" s="13">
        <v>85.15124999999999</v>
      </c>
      <c r="P1838" s="17" t="s">
        <v>136</v>
      </c>
      <c r="Q1838" s="14" t="s">
        <v>116</v>
      </c>
      <c r="R1838" s="14" t="s">
        <v>118</v>
      </c>
      <c r="S1838" s="14" t="s">
        <v>119</v>
      </c>
      <c r="T1838" s="14" t="s">
        <v>143</v>
      </c>
    </row>
    <row r="1839" spans="1:20" x14ac:dyDescent="0.3">
      <c r="A1839" s="11">
        <v>44629.42083333333</v>
      </c>
      <c r="B1839" s="11"/>
      <c r="C1839" s="15">
        <v>44629</v>
      </c>
      <c r="D1839" s="16">
        <v>0.42083333333333334</v>
      </c>
      <c r="E1839" s="16"/>
      <c r="F1839" s="13">
        <v>95.91749999999999</v>
      </c>
      <c r="G1839" s="12">
        <v>88.2</v>
      </c>
      <c r="H1839" s="12">
        <v>90.160000000000011</v>
      </c>
      <c r="I1839" s="12">
        <v>101.92</v>
      </c>
      <c r="J1839" s="12">
        <v>93.1</v>
      </c>
      <c r="K1839" s="12">
        <v>96.039999999999992</v>
      </c>
      <c r="L1839" s="12">
        <v>98</v>
      </c>
      <c r="M1839" s="12">
        <v>104.86</v>
      </c>
      <c r="N1839" s="12">
        <v>95.06</v>
      </c>
      <c r="O1839" s="13">
        <v>95.91749999999999</v>
      </c>
      <c r="P1839" s="17" t="s">
        <v>136</v>
      </c>
      <c r="Q1839" s="14" t="s">
        <v>116</v>
      </c>
      <c r="R1839" s="14" t="s">
        <v>118</v>
      </c>
      <c r="S1839" s="14" t="s">
        <v>119</v>
      </c>
      <c r="T1839" s="14" t="s">
        <v>143</v>
      </c>
    </row>
    <row r="1840" spans="1:20" x14ac:dyDescent="0.3">
      <c r="A1840" s="11">
        <v>44641.37222222222</v>
      </c>
      <c r="B1840" s="11"/>
      <c r="C1840" s="15">
        <v>44641</v>
      </c>
      <c r="D1840" s="16">
        <v>0.37222222222222223</v>
      </c>
      <c r="E1840" s="16"/>
      <c r="F1840" s="13">
        <v>73.82374999999999</v>
      </c>
      <c r="G1840" s="12">
        <v>69.3</v>
      </c>
      <c r="H1840" s="12">
        <v>70.84</v>
      </c>
      <c r="I1840" s="12">
        <v>80.08</v>
      </c>
      <c r="J1840" s="12">
        <v>73.149999999999991</v>
      </c>
      <c r="K1840" s="12">
        <v>75.459999999999994</v>
      </c>
      <c r="L1840" s="12">
        <v>70.070000000000007</v>
      </c>
      <c r="M1840" s="12">
        <v>77</v>
      </c>
      <c r="N1840" s="12">
        <v>74.69</v>
      </c>
      <c r="O1840" s="13">
        <v>73.82374999999999</v>
      </c>
      <c r="P1840" s="17" t="s">
        <v>136</v>
      </c>
      <c r="Q1840" s="14" t="s">
        <v>116</v>
      </c>
      <c r="R1840" s="14" t="s">
        <v>118</v>
      </c>
      <c r="S1840" s="14" t="s">
        <v>119</v>
      </c>
      <c r="T1840" s="14" t="s">
        <v>143</v>
      </c>
    </row>
    <row r="1841" spans="1:20" x14ac:dyDescent="0.3">
      <c r="A1841" s="11">
        <v>44641.375694444447</v>
      </c>
      <c r="B1841" s="11"/>
      <c r="C1841" s="15">
        <v>44641</v>
      </c>
      <c r="D1841" s="16">
        <v>0.3756944444444445</v>
      </c>
      <c r="E1841" s="16"/>
      <c r="F1841" s="13">
        <v>74.782499999999999</v>
      </c>
      <c r="G1841" s="12">
        <v>70.2</v>
      </c>
      <c r="H1841" s="12">
        <v>71.760000000000005</v>
      </c>
      <c r="I1841" s="12">
        <v>81.12</v>
      </c>
      <c r="J1841" s="12">
        <v>74.099999999999994</v>
      </c>
      <c r="K1841" s="12">
        <v>76.44</v>
      </c>
      <c r="L1841" s="12">
        <v>70.98</v>
      </c>
      <c r="M1841" s="12">
        <v>78</v>
      </c>
      <c r="N1841" s="12">
        <v>75.66</v>
      </c>
      <c r="O1841" s="13">
        <v>74.782499999999999</v>
      </c>
      <c r="P1841" s="17" t="s">
        <v>136</v>
      </c>
      <c r="Q1841" s="14" t="s">
        <v>116</v>
      </c>
      <c r="R1841" s="14" t="s">
        <v>118</v>
      </c>
      <c r="S1841" s="14" t="s">
        <v>119</v>
      </c>
      <c r="T1841" s="14" t="s">
        <v>143</v>
      </c>
    </row>
    <row r="1842" spans="1:20" x14ac:dyDescent="0.3">
      <c r="A1842" s="11">
        <v>44641.379166666666</v>
      </c>
      <c r="B1842" s="11"/>
      <c r="C1842" s="15">
        <v>44641</v>
      </c>
      <c r="D1842" s="16">
        <v>0.37916666666666665</v>
      </c>
      <c r="E1842" s="16"/>
      <c r="F1842" s="13">
        <v>73.82374999999999</v>
      </c>
      <c r="G1842" s="12">
        <v>69.3</v>
      </c>
      <c r="H1842" s="12">
        <v>70.84</v>
      </c>
      <c r="I1842" s="12">
        <v>80.08</v>
      </c>
      <c r="J1842" s="12">
        <v>73.149999999999991</v>
      </c>
      <c r="K1842" s="12">
        <v>75.459999999999994</v>
      </c>
      <c r="L1842" s="12">
        <v>70.070000000000007</v>
      </c>
      <c r="M1842" s="12">
        <v>77</v>
      </c>
      <c r="N1842" s="12">
        <v>74.69</v>
      </c>
      <c r="O1842" s="13">
        <v>73.82374999999999</v>
      </c>
      <c r="P1842" s="17" t="s">
        <v>136</v>
      </c>
      <c r="Q1842" s="14" t="s">
        <v>116</v>
      </c>
      <c r="R1842" s="14" t="s">
        <v>118</v>
      </c>
      <c r="S1842" s="14" t="s">
        <v>119</v>
      </c>
      <c r="T1842" s="14" t="s">
        <v>143</v>
      </c>
    </row>
    <row r="1843" spans="1:20" x14ac:dyDescent="0.3">
      <c r="A1843" s="11">
        <v>44641.382638888892</v>
      </c>
      <c r="B1843" s="11"/>
      <c r="C1843" s="15">
        <v>44641</v>
      </c>
      <c r="D1843" s="16">
        <v>0.38263888888888892</v>
      </c>
      <c r="E1843" s="16"/>
      <c r="F1843" s="13">
        <v>71.90625</v>
      </c>
      <c r="G1843" s="12">
        <v>67.5</v>
      </c>
      <c r="H1843" s="12">
        <v>69</v>
      </c>
      <c r="I1843" s="12">
        <v>78</v>
      </c>
      <c r="J1843" s="12">
        <v>71.25</v>
      </c>
      <c r="K1843" s="12">
        <v>73.5</v>
      </c>
      <c r="L1843" s="12">
        <v>68.25</v>
      </c>
      <c r="M1843" s="12">
        <v>75</v>
      </c>
      <c r="N1843" s="12">
        <v>72.75</v>
      </c>
      <c r="O1843" s="13">
        <v>71.90625</v>
      </c>
      <c r="P1843" s="17" t="s">
        <v>136</v>
      </c>
      <c r="Q1843" s="14" t="s">
        <v>116</v>
      </c>
      <c r="R1843" s="14" t="s">
        <v>118</v>
      </c>
      <c r="S1843" s="14" t="s">
        <v>119</v>
      </c>
      <c r="T1843" s="14" t="s">
        <v>143</v>
      </c>
    </row>
    <row r="1844" spans="1:20" x14ac:dyDescent="0.3">
      <c r="A1844" s="11">
        <v>44641.386111111111</v>
      </c>
      <c r="B1844" s="11"/>
      <c r="C1844" s="15">
        <v>44641</v>
      </c>
      <c r="D1844" s="16">
        <v>0.38611111111111113</v>
      </c>
      <c r="E1844" s="16"/>
      <c r="F1844" s="13">
        <v>63.277499999999996</v>
      </c>
      <c r="G1844" s="12">
        <v>59.4</v>
      </c>
      <c r="H1844" s="12">
        <v>60.720000000000006</v>
      </c>
      <c r="I1844" s="12">
        <v>68.64</v>
      </c>
      <c r="J1844" s="12">
        <v>62.699999999999996</v>
      </c>
      <c r="K1844" s="12">
        <v>64.679999999999993</v>
      </c>
      <c r="L1844" s="12">
        <v>60.06</v>
      </c>
      <c r="M1844" s="12">
        <v>66</v>
      </c>
      <c r="N1844" s="12">
        <v>64.02</v>
      </c>
      <c r="O1844" s="13">
        <v>63.277499999999996</v>
      </c>
      <c r="P1844" s="17" t="s">
        <v>136</v>
      </c>
      <c r="Q1844" s="14" t="s">
        <v>116</v>
      </c>
      <c r="R1844" s="14" t="s">
        <v>118</v>
      </c>
      <c r="S1844" s="14" t="s">
        <v>119</v>
      </c>
      <c r="T1844" s="14" t="s">
        <v>143</v>
      </c>
    </row>
    <row r="1845" spans="1:20" x14ac:dyDescent="0.3">
      <c r="A1845" s="11">
        <v>44641.38958333333</v>
      </c>
      <c r="B1845" s="11"/>
      <c r="C1845" s="15">
        <v>44641</v>
      </c>
      <c r="D1845" s="16">
        <v>0.38958333333333334</v>
      </c>
      <c r="E1845" s="16"/>
      <c r="F1845" s="13">
        <v>76.7</v>
      </c>
      <c r="G1845" s="12">
        <v>72</v>
      </c>
      <c r="H1845" s="12">
        <v>73.600000000000009</v>
      </c>
      <c r="I1845" s="12">
        <v>83.2</v>
      </c>
      <c r="J1845" s="12">
        <v>76</v>
      </c>
      <c r="K1845" s="12">
        <v>78.400000000000006</v>
      </c>
      <c r="L1845" s="12">
        <v>72.8</v>
      </c>
      <c r="M1845" s="12">
        <v>80</v>
      </c>
      <c r="N1845" s="12">
        <v>77.599999999999994</v>
      </c>
      <c r="O1845" s="13">
        <v>76.7</v>
      </c>
      <c r="P1845" s="17" t="s">
        <v>136</v>
      </c>
      <c r="Q1845" s="14" t="s">
        <v>116</v>
      </c>
      <c r="R1845" s="14" t="s">
        <v>118</v>
      </c>
      <c r="S1845" s="14" t="s">
        <v>119</v>
      </c>
      <c r="T1845" s="14" t="s">
        <v>143</v>
      </c>
    </row>
    <row r="1846" spans="1:20" x14ac:dyDescent="0.3">
      <c r="A1846" s="11">
        <v>44641.393055555556</v>
      </c>
      <c r="B1846" s="11"/>
      <c r="C1846" s="15">
        <v>44641</v>
      </c>
      <c r="D1846" s="16">
        <v>0.39305555555555555</v>
      </c>
      <c r="E1846" s="16"/>
      <c r="F1846" s="13">
        <v>73.82374999999999</v>
      </c>
      <c r="G1846" s="12">
        <v>69.3</v>
      </c>
      <c r="H1846" s="12">
        <v>70.84</v>
      </c>
      <c r="I1846" s="12">
        <v>80.08</v>
      </c>
      <c r="J1846" s="12">
        <v>73.149999999999991</v>
      </c>
      <c r="K1846" s="12">
        <v>75.459999999999994</v>
      </c>
      <c r="L1846" s="12">
        <v>70.070000000000007</v>
      </c>
      <c r="M1846" s="12">
        <v>77</v>
      </c>
      <c r="N1846" s="12">
        <v>74.69</v>
      </c>
      <c r="O1846" s="13">
        <v>73.82374999999999</v>
      </c>
      <c r="P1846" s="17" t="s">
        <v>136</v>
      </c>
      <c r="Q1846" s="14" t="s">
        <v>116</v>
      </c>
      <c r="R1846" s="14" t="s">
        <v>118</v>
      </c>
      <c r="S1846" s="14" t="s">
        <v>119</v>
      </c>
      <c r="T1846" s="14" t="s">
        <v>143</v>
      </c>
    </row>
    <row r="1847" spans="1:20" x14ac:dyDescent="0.3">
      <c r="A1847" s="11">
        <v>44641.396527777775</v>
      </c>
      <c r="B1847" s="11"/>
      <c r="C1847" s="15">
        <v>44641</v>
      </c>
      <c r="D1847" s="16">
        <v>0.39652777777777781</v>
      </c>
      <c r="E1847" s="16"/>
      <c r="F1847" s="13">
        <v>79.576250000000002</v>
      </c>
      <c r="G1847" s="12">
        <v>74.7</v>
      </c>
      <c r="H1847" s="12">
        <v>76.36</v>
      </c>
      <c r="I1847" s="12">
        <v>86.320000000000007</v>
      </c>
      <c r="J1847" s="12">
        <v>78.849999999999994</v>
      </c>
      <c r="K1847" s="12">
        <v>81.34</v>
      </c>
      <c r="L1847" s="12">
        <v>75.53</v>
      </c>
      <c r="M1847" s="12">
        <v>83</v>
      </c>
      <c r="N1847" s="12">
        <v>80.509999999999991</v>
      </c>
      <c r="O1847" s="13">
        <v>79.576250000000002</v>
      </c>
      <c r="P1847" s="17" t="s">
        <v>136</v>
      </c>
      <c r="Q1847" s="14" t="s">
        <v>116</v>
      </c>
      <c r="R1847" s="14" t="s">
        <v>118</v>
      </c>
      <c r="S1847" s="14" t="s">
        <v>119</v>
      </c>
      <c r="T1847" s="14" t="s">
        <v>143</v>
      </c>
    </row>
    <row r="1848" spans="1:20" x14ac:dyDescent="0.3">
      <c r="A1848" s="11">
        <v>44641.399375000001</v>
      </c>
      <c r="B1848" s="11"/>
      <c r="C1848" s="15">
        <v>44641</v>
      </c>
      <c r="D1848" s="16">
        <v>0.39937500000000004</v>
      </c>
      <c r="E1848" s="16"/>
      <c r="F1848" s="13">
        <v>77.658749999999998</v>
      </c>
      <c r="G1848" s="12">
        <v>72.900000000000006</v>
      </c>
      <c r="H1848" s="12">
        <v>74.52000000000001</v>
      </c>
      <c r="I1848" s="12">
        <v>84.240000000000009</v>
      </c>
      <c r="J1848" s="12">
        <v>76.95</v>
      </c>
      <c r="K1848" s="12">
        <v>79.38</v>
      </c>
      <c r="L1848" s="12">
        <v>73.710000000000008</v>
      </c>
      <c r="M1848" s="12">
        <v>81</v>
      </c>
      <c r="N1848" s="12">
        <v>78.569999999999993</v>
      </c>
      <c r="O1848" s="13">
        <v>77.658749999999998</v>
      </c>
      <c r="P1848" s="17" t="s">
        <v>136</v>
      </c>
      <c r="Q1848" s="14" t="s">
        <v>116</v>
      </c>
      <c r="R1848" s="14" t="s">
        <v>118</v>
      </c>
      <c r="S1848" s="14" t="s">
        <v>119</v>
      </c>
      <c r="T1848" s="14" t="s">
        <v>143</v>
      </c>
    </row>
    <row r="1849" spans="1:20" x14ac:dyDescent="0.3">
      <c r="A1849" s="11">
        <v>44641.4</v>
      </c>
      <c r="B1849" s="11"/>
      <c r="C1849" s="15">
        <v>44641</v>
      </c>
      <c r="D1849" s="16">
        <v>0.39999999999999997</v>
      </c>
      <c r="E1849" s="16"/>
      <c r="F1849" s="13">
        <v>75.741249999999994</v>
      </c>
      <c r="G1849" s="12">
        <v>71.100000000000009</v>
      </c>
      <c r="H1849" s="12">
        <v>72.680000000000007</v>
      </c>
      <c r="I1849" s="12">
        <v>82.16</v>
      </c>
      <c r="J1849" s="12">
        <v>75.05</v>
      </c>
      <c r="K1849" s="12">
        <v>77.42</v>
      </c>
      <c r="L1849" s="12">
        <v>71.89</v>
      </c>
      <c r="M1849" s="12">
        <v>79</v>
      </c>
      <c r="N1849" s="12">
        <v>76.63</v>
      </c>
      <c r="O1849" s="13">
        <v>75.741249999999994</v>
      </c>
      <c r="P1849" s="17" t="s">
        <v>136</v>
      </c>
      <c r="Q1849" s="14" t="s">
        <v>116</v>
      </c>
      <c r="R1849" s="14" t="s">
        <v>118</v>
      </c>
      <c r="S1849" s="14" t="s">
        <v>119</v>
      </c>
      <c r="T1849" s="14" t="s">
        <v>143</v>
      </c>
    </row>
    <row r="1850" spans="1:20" x14ac:dyDescent="0.3">
      <c r="A1850" s="11">
        <v>44641.400196759256</v>
      </c>
      <c r="B1850" s="11"/>
      <c r="C1850" s="15">
        <v>44641</v>
      </c>
      <c r="D1850" s="16">
        <v>0.40019675925925924</v>
      </c>
      <c r="E1850" s="16"/>
      <c r="F1850" s="13">
        <v>76.7</v>
      </c>
      <c r="G1850" s="12">
        <v>72</v>
      </c>
      <c r="H1850" s="12">
        <v>73.600000000000009</v>
      </c>
      <c r="I1850" s="12">
        <v>83.2</v>
      </c>
      <c r="J1850" s="12">
        <v>76</v>
      </c>
      <c r="K1850" s="12">
        <v>78.400000000000006</v>
      </c>
      <c r="L1850" s="12">
        <v>72.8</v>
      </c>
      <c r="M1850" s="12">
        <v>80</v>
      </c>
      <c r="N1850" s="12">
        <v>77.599999999999994</v>
      </c>
      <c r="O1850" s="13">
        <v>76.7</v>
      </c>
      <c r="P1850" s="17" t="s">
        <v>136</v>
      </c>
      <c r="Q1850" s="14" t="s">
        <v>116</v>
      </c>
      <c r="R1850" s="14" t="s">
        <v>118</v>
      </c>
      <c r="S1850" s="14" t="s">
        <v>119</v>
      </c>
      <c r="T1850" s="14" t="s">
        <v>143</v>
      </c>
    </row>
    <row r="1851" spans="1:20" x14ac:dyDescent="0.3">
      <c r="A1851" s="11">
        <v>44641.40347222222</v>
      </c>
      <c r="B1851" s="11"/>
      <c r="C1851" s="15">
        <v>44641</v>
      </c>
      <c r="D1851" s="16">
        <v>0.40347222222222223</v>
      </c>
      <c r="E1851" s="16"/>
      <c r="F1851" s="13">
        <v>76.7</v>
      </c>
      <c r="G1851" s="12">
        <v>72</v>
      </c>
      <c r="H1851" s="12">
        <v>73.600000000000009</v>
      </c>
      <c r="I1851" s="12">
        <v>83.2</v>
      </c>
      <c r="J1851" s="12">
        <v>76</v>
      </c>
      <c r="K1851" s="12">
        <v>78.400000000000006</v>
      </c>
      <c r="L1851" s="12">
        <v>72.8</v>
      </c>
      <c r="M1851" s="12">
        <v>80</v>
      </c>
      <c r="N1851" s="12">
        <v>77.599999999999994</v>
      </c>
      <c r="O1851" s="13">
        <v>76.7</v>
      </c>
      <c r="P1851" s="17" t="s">
        <v>136</v>
      </c>
      <c r="Q1851" s="14" t="s">
        <v>116</v>
      </c>
      <c r="R1851" s="14" t="s">
        <v>118</v>
      </c>
      <c r="S1851" s="14" t="s">
        <v>119</v>
      </c>
      <c r="T1851" s="14" t="s">
        <v>143</v>
      </c>
    </row>
    <row r="1852" spans="1:20" x14ac:dyDescent="0.3">
      <c r="A1852" s="11">
        <v>44641.406539351854</v>
      </c>
      <c r="B1852" s="11"/>
      <c r="C1852" s="15">
        <v>44641</v>
      </c>
      <c r="D1852" s="16">
        <v>0.40653935185185186</v>
      </c>
      <c r="E1852" s="16"/>
      <c r="F1852" s="13">
        <v>82.452500000000001</v>
      </c>
      <c r="G1852" s="12">
        <v>77.400000000000006</v>
      </c>
      <c r="H1852" s="12">
        <v>79.12</v>
      </c>
      <c r="I1852" s="12">
        <v>89.44</v>
      </c>
      <c r="J1852" s="12">
        <v>81.7</v>
      </c>
      <c r="K1852" s="12">
        <v>84.28</v>
      </c>
      <c r="L1852" s="12">
        <v>78.260000000000005</v>
      </c>
      <c r="M1852" s="12">
        <v>86</v>
      </c>
      <c r="N1852" s="12">
        <v>83.42</v>
      </c>
      <c r="O1852" s="13">
        <v>82.452500000000001</v>
      </c>
      <c r="P1852" s="17" t="s">
        <v>136</v>
      </c>
      <c r="Q1852" s="14" t="s">
        <v>116</v>
      </c>
      <c r="R1852" s="14" t="s">
        <v>118</v>
      </c>
      <c r="S1852" s="14" t="s">
        <v>119</v>
      </c>
      <c r="T1852" s="14" t="s">
        <v>143</v>
      </c>
    </row>
    <row r="1853" spans="1:20" x14ac:dyDescent="0.3">
      <c r="A1853" s="11">
        <v>44641.406944444447</v>
      </c>
      <c r="B1853" s="11"/>
      <c r="C1853" s="15">
        <v>44641</v>
      </c>
      <c r="D1853" s="16">
        <v>0.4069444444444445</v>
      </c>
      <c r="E1853" s="16"/>
      <c r="F1853" s="13">
        <v>80.534999999999997</v>
      </c>
      <c r="G1853" s="12">
        <v>75.600000000000009</v>
      </c>
      <c r="H1853" s="12">
        <v>77.28</v>
      </c>
      <c r="I1853" s="12">
        <v>87.36</v>
      </c>
      <c r="J1853" s="12">
        <v>79.8</v>
      </c>
      <c r="K1853" s="12">
        <v>82.32</v>
      </c>
      <c r="L1853" s="12">
        <v>76.44</v>
      </c>
      <c r="M1853" s="12">
        <v>84</v>
      </c>
      <c r="N1853" s="12">
        <v>81.48</v>
      </c>
      <c r="O1853" s="13">
        <v>80.534999999999997</v>
      </c>
      <c r="P1853" s="17" t="s">
        <v>136</v>
      </c>
      <c r="Q1853" s="14" t="s">
        <v>116</v>
      </c>
      <c r="R1853" s="14" t="s">
        <v>118</v>
      </c>
      <c r="S1853" s="14" t="s">
        <v>119</v>
      </c>
      <c r="T1853" s="14" t="s">
        <v>143</v>
      </c>
    </row>
    <row r="1854" spans="1:20" x14ac:dyDescent="0.3">
      <c r="A1854" s="11">
        <v>44641.410416666666</v>
      </c>
      <c r="B1854" s="11"/>
      <c r="C1854" s="15">
        <v>44641</v>
      </c>
      <c r="D1854" s="16">
        <v>0.41041666666666665</v>
      </c>
      <c r="E1854" s="16"/>
      <c r="F1854" s="13">
        <v>75.741249999999994</v>
      </c>
      <c r="G1854" s="12">
        <v>71.100000000000009</v>
      </c>
      <c r="H1854" s="12">
        <v>72.680000000000007</v>
      </c>
      <c r="I1854" s="12">
        <v>82.16</v>
      </c>
      <c r="J1854" s="12">
        <v>75.05</v>
      </c>
      <c r="K1854" s="12">
        <v>77.42</v>
      </c>
      <c r="L1854" s="12">
        <v>71.89</v>
      </c>
      <c r="M1854" s="12">
        <v>79</v>
      </c>
      <c r="N1854" s="12">
        <v>76.63</v>
      </c>
      <c r="O1854" s="13">
        <v>75.741249999999994</v>
      </c>
      <c r="P1854" s="17" t="s">
        <v>136</v>
      </c>
      <c r="Q1854" s="14" t="s">
        <v>116</v>
      </c>
      <c r="R1854" s="14" t="s">
        <v>118</v>
      </c>
      <c r="S1854" s="14" t="s">
        <v>119</v>
      </c>
      <c r="T1854" s="14" t="s">
        <v>143</v>
      </c>
    </row>
    <row r="1855" spans="1:20" x14ac:dyDescent="0.3">
      <c r="A1855" s="11">
        <v>44641.413888888892</v>
      </c>
      <c r="B1855" s="11"/>
      <c r="C1855" s="15">
        <v>44641</v>
      </c>
      <c r="D1855" s="16">
        <v>0.41388888888888892</v>
      </c>
      <c r="E1855" s="16"/>
      <c r="F1855" s="13">
        <v>76.7</v>
      </c>
      <c r="G1855" s="12">
        <v>72</v>
      </c>
      <c r="H1855" s="12">
        <v>73.600000000000009</v>
      </c>
      <c r="I1855" s="12">
        <v>83.2</v>
      </c>
      <c r="J1855" s="12">
        <v>76</v>
      </c>
      <c r="K1855" s="12">
        <v>78.400000000000006</v>
      </c>
      <c r="L1855" s="12">
        <v>72.8</v>
      </c>
      <c r="M1855" s="12">
        <v>80</v>
      </c>
      <c r="N1855" s="12">
        <v>77.599999999999994</v>
      </c>
      <c r="O1855" s="13">
        <v>76.7</v>
      </c>
      <c r="P1855" s="17" t="s">
        <v>136</v>
      </c>
      <c r="Q1855" s="14" t="s">
        <v>116</v>
      </c>
      <c r="R1855" s="14" t="s">
        <v>118</v>
      </c>
      <c r="S1855" s="14" t="s">
        <v>119</v>
      </c>
      <c r="T1855" s="14" t="s">
        <v>143</v>
      </c>
    </row>
    <row r="1856" spans="1:20" x14ac:dyDescent="0.3">
      <c r="A1856" s="11">
        <v>44641.417361111111</v>
      </c>
      <c r="B1856" s="11"/>
      <c r="C1856" s="15">
        <v>44641</v>
      </c>
      <c r="D1856" s="16">
        <v>0.41736111111111113</v>
      </c>
      <c r="E1856" s="16"/>
      <c r="F1856" s="13">
        <v>91.081249999999997</v>
      </c>
      <c r="G1856" s="12">
        <v>85.5</v>
      </c>
      <c r="H1856" s="12">
        <v>87.4</v>
      </c>
      <c r="I1856" s="12">
        <v>98.8</v>
      </c>
      <c r="J1856" s="12">
        <v>90.25</v>
      </c>
      <c r="K1856" s="12">
        <v>93.1</v>
      </c>
      <c r="L1856" s="12">
        <v>86.45</v>
      </c>
      <c r="M1856" s="12">
        <v>95</v>
      </c>
      <c r="N1856" s="12">
        <v>92.149999999999991</v>
      </c>
      <c r="O1856" s="13">
        <v>91.081249999999997</v>
      </c>
      <c r="P1856" s="17" t="s">
        <v>136</v>
      </c>
      <c r="Q1856" s="14" t="s">
        <v>13</v>
      </c>
      <c r="R1856" s="14" t="s">
        <v>118</v>
      </c>
      <c r="S1856" s="14" t="s">
        <v>119</v>
      </c>
      <c r="T1856" s="14" t="s">
        <v>148</v>
      </c>
    </row>
    <row r="1857" spans="1:20" x14ac:dyDescent="0.3">
      <c r="A1857" s="11">
        <v>44641.42083333333</v>
      </c>
      <c r="B1857" s="11"/>
      <c r="C1857" s="15">
        <v>44641</v>
      </c>
      <c r="D1857" s="16">
        <v>0.42083333333333334</v>
      </c>
      <c r="E1857" s="16"/>
      <c r="F1857" s="13">
        <v>81.493750000000006</v>
      </c>
      <c r="G1857" s="12">
        <v>76.5</v>
      </c>
      <c r="H1857" s="12">
        <v>78.2</v>
      </c>
      <c r="I1857" s="12">
        <v>88.4</v>
      </c>
      <c r="J1857" s="12">
        <v>80.75</v>
      </c>
      <c r="K1857" s="12">
        <v>83.3</v>
      </c>
      <c r="L1857" s="12">
        <v>77.350000000000009</v>
      </c>
      <c r="M1857" s="12">
        <v>85</v>
      </c>
      <c r="N1857" s="12">
        <v>82.45</v>
      </c>
      <c r="O1857" s="13">
        <v>81.493750000000006</v>
      </c>
      <c r="P1857" s="17" t="s">
        <v>136</v>
      </c>
      <c r="Q1857" s="14" t="s">
        <v>13</v>
      </c>
      <c r="R1857" s="14" t="s">
        <v>118</v>
      </c>
      <c r="S1857" s="14" t="s">
        <v>119</v>
      </c>
      <c r="T1857" s="14" t="s">
        <v>148</v>
      </c>
    </row>
    <row r="1858" spans="1:20" x14ac:dyDescent="0.3">
      <c r="A1858" s="11">
        <v>44641.424305555556</v>
      </c>
      <c r="B1858" s="11"/>
      <c r="C1858" s="15">
        <v>44641</v>
      </c>
      <c r="D1858" s="16">
        <v>0.42430555555555555</v>
      </c>
      <c r="E1858" s="16"/>
      <c r="F1858" s="13">
        <v>71.90625</v>
      </c>
      <c r="G1858" s="12">
        <v>67.5</v>
      </c>
      <c r="H1858" s="12">
        <v>69</v>
      </c>
      <c r="I1858" s="12">
        <v>78</v>
      </c>
      <c r="J1858" s="12">
        <v>71.25</v>
      </c>
      <c r="K1858" s="12">
        <v>73.5</v>
      </c>
      <c r="L1858" s="12">
        <v>68.25</v>
      </c>
      <c r="M1858" s="12">
        <v>75</v>
      </c>
      <c r="N1858" s="12">
        <v>72.75</v>
      </c>
      <c r="O1858" s="13">
        <v>71.90625</v>
      </c>
      <c r="P1858" s="17" t="s">
        <v>136</v>
      </c>
      <c r="Q1858" s="14" t="s">
        <v>13</v>
      </c>
      <c r="R1858" s="14" t="s">
        <v>118</v>
      </c>
      <c r="S1858" s="14" t="s">
        <v>119</v>
      </c>
      <c r="T1858" s="14" t="s">
        <v>148</v>
      </c>
    </row>
    <row r="1859" spans="1:20" x14ac:dyDescent="0.3">
      <c r="A1859" s="11">
        <v>44641.427777777775</v>
      </c>
      <c r="B1859" s="11"/>
      <c r="C1859" s="15">
        <v>44641</v>
      </c>
      <c r="D1859" s="16">
        <v>0.42777777777777781</v>
      </c>
      <c r="E1859" s="16"/>
      <c r="F1859" s="13">
        <v>84.37</v>
      </c>
      <c r="G1859" s="12">
        <v>79.2</v>
      </c>
      <c r="H1859" s="12">
        <v>80.960000000000008</v>
      </c>
      <c r="I1859" s="12">
        <v>91.52000000000001</v>
      </c>
      <c r="J1859" s="12">
        <v>83.6</v>
      </c>
      <c r="K1859" s="12">
        <v>86.24</v>
      </c>
      <c r="L1859" s="12">
        <v>80.08</v>
      </c>
      <c r="M1859" s="12">
        <v>88</v>
      </c>
      <c r="N1859" s="12">
        <v>85.36</v>
      </c>
      <c r="O1859" s="13">
        <v>84.37</v>
      </c>
      <c r="P1859" s="17" t="s">
        <v>136</v>
      </c>
      <c r="Q1859" s="14" t="s">
        <v>13</v>
      </c>
      <c r="R1859" s="14" t="s">
        <v>118</v>
      </c>
      <c r="S1859" s="14" t="s">
        <v>119</v>
      </c>
      <c r="T1859" s="14" t="s">
        <v>148</v>
      </c>
    </row>
    <row r="1860" spans="1:20" x14ac:dyDescent="0.3">
      <c r="A1860" s="11">
        <v>44641.431250000001</v>
      </c>
      <c r="B1860" s="11"/>
      <c r="C1860" s="15">
        <v>44641</v>
      </c>
      <c r="D1860" s="16">
        <v>0.43124999999999997</v>
      </c>
      <c r="E1860" s="16"/>
      <c r="F1860" s="13">
        <v>86.287499999999994</v>
      </c>
      <c r="G1860" s="12">
        <v>81</v>
      </c>
      <c r="H1860" s="12">
        <v>82.8</v>
      </c>
      <c r="I1860" s="12">
        <v>93.600000000000009</v>
      </c>
      <c r="J1860" s="12">
        <v>85.5</v>
      </c>
      <c r="K1860" s="12">
        <v>88.2</v>
      </c>
      <c r="L1860" s="12">
        <v>81.900000000000006</v>
      </c>
      <c r="M1860" s="12">
        <v>90</v>
      </c>
      <c r="N1860" s="12">
        <v>87.3</v>
      </c>
      <c r="O1860" s="13">
        <v>86.287499999999994</v>
      </c>
      <c r="P1860" s="17" t="s">
        <v>136</v>
      </c>
      <c r="Q1860" s="14" t="s">
        <v>13</v>
      </c>
      <c r="R1860" s="14" t="s">
        <v>118</v>
      </c>
      <c r="S1860" s="14" t="s">
        <v>119</v>
      </c>
      <c r="T1860" s="14" t="s">
        <v>148</v>
      </c>
    </row>
    <row r="1861" spans="1:20" x14ac:dyDescent="0.3">
      <c r="A1861" s="11">
        <v>44641.433958333335</v>
      </c>
      <c r="B1861" s="11"/>
      <c r="C1861" s="15">
        <v>44641</v>
      </c>
      <c r="D1861" s="16">
        <v>0.43395833333333328</v>
      </c>
      <c r="E1861" s="16"/>
      <c r="F1861" s="13">
        <v>80.534999999999997</v>
      </c>
      <c r="G1861" s="12">
        <v>75.600000000000009</v>
      </c>
      <c r="H1861" s="12">
        <v>77.28</v>
      </c>
      <c r="I1861" s="12">
        <v>87.36</v>
      </c>
      <c r="J1861" s="12">
        <v>79.8</v>
      </c>
      <c r="K1861" s="12">
        <v>82.32</v>
      </c>
      <c r="L1861" s="12">
        <v>76.44</v>
      </c>
      <c r="M1861" s="12">
        <v>84</v>
      </c>
      <c r="N1861" s="12">
        <v>81.48</v>
      </c>
      <c r="O1861" s="13">
        <v>80.534999999999997</v>
      </c>
      <c r="P1861" s="17" t="s">
        <v>136</v>
      </c>
      <c r="Q1861" s="14" t="s">
        <v>13</v>
      </c>
      <c r="R1861" s="14" t="s">
        <v>118</v>
      </c>
      <c r="S1861" s="14" t="s">
        <v>119</v>
      </c>
      <c r="T1861" s="14" t="s">
        <v>148</v>
      </c>
    </row>
    <row r="1862" spans="1:20" x14ac:dyDescent="0.3">
      <c r="A1862" s="11">
        <v>44641.43472222222</v>
      </c>
      <c r="B1862" s="11"/>
      <c r="C1862" s="15">
        <v>44641</v>
      </c>
      <c r="D1862" s="16">
        <v>0.43472222222222223</v>
      </c>
      <c r="E1862" s="16"/>
      <c r="F1862" s="13">
        <v>90.122500000000002</v>
      </c>
      <c r="G1862" s="12">
        <v>84.600000000000009</v>
      </c>
      <c r="H1862" s="12">
        <v>86.48</v>
      </c>
      <c r="I1862" s="12">
        <v>97.76</v>
      </c>
      <c r="J1862" s="12">
        <v>89.3</v>
      </c>
      <c r="K1862" s="12">
        <v>92.12</v>
      </c>
      <c r="L1862" s="12">
        <v>85.54</v>
      </c>
      <c r="M1862" s="12">
        <v>94</v>
      </c>
      <c r="N1862" s="12">
        <v>91.179999999999993</v>
      </c>
      <c r="O1862" s="13">
        <v>90.122500000000002</v>
      </c>
      <c r="P1862" s="17" t="s">
        <v>136</v>
      </c>
      <c r="Q1862" s="14" t="s">
        <v>11</v>
      </c>
      <c r="R1862" s="14" t="s">
        <v>118</v>
      </c>
      <c r="S1862" s="14" t="s">
        <v>119</v>
      </c>
      <c r="T1862" s="14" t="s">
        <v>148</v>
      </c>
    </row>
    <row r="1863" spans="1:20" x14ac:dyDescent="0.3">
      <c r="A1863" s="11">
        <v>44641.436192129629</v>
      </c>
      <c r="B1863" s="11"/>
      <c r="C1863" s="15">
        <v>44641</v>
      </c>
      <c r="D1863" s="16">
        <v>0.43619212962962961</v>
      </c>
      <c r="E1863" s="16"/>
      <c r="F1863" s="13">
        <v>85.23</v>
      </c>
      <c r="G1863" s="12">
        <v>72.900000000000006</v>
      </c>
      <c r="H1863" s="12">
        <v>74.52000000000001</v>
      </c>
      <c r="I1863" s="12">
        <v>84.240000000000009</v>
      </c>
      <c r="J1863" s="12">
        <v>76.95</v>
      </c>
      <c r="K1863" s="12">
        <v>79.38</v>
      </c>
      <c r="L1863" s="12">
        <v>73.710000000000008</v>
      </c>
      <c r="M1863" s="12">
        <v>81</v>
      </c>
      <c r="N1863" s="12">
        <v>78.569999999999993</v>
      </c>
      <c r="O1863" s="13">
        <v>85.23</v>
      </c>
      <c r="P1863" s="17" t="s">
        <v>136</v>
      </c>
      <c r="Q1863" s="14" t="s">
        <v>11</v>
      </c>
      <c r="R1863" s="14" t="s">
        <v>118</v>
      </c>
      <c r="S1863" s="14" t="s">
        <v>119</v>
      </c>
      <c r="T1863" s="14" t="s">
        <v>148</v>
      </c>
    </row>
    <row r="1864" spans="1:20" x14ac:dyDescent="0.3">
      <c r="A1864" s="11">
        <v>44641.437731481485</v>
      </c>
      <c r="B1864" s="11"/>
      <c r="C1864" s="15">
        <v>44641</v>
      </c>
      <c r="D1864" s="16">
        <v>0.4377314814814815</v>
      </c>
      <c r="E1864" s="16"/>
      <c r="F1864" s="13">
        <v>87.65</v>
      </c>
      <c r="G1864" s="12">
        <v>69.3</v>
      </c>
      <c r="H1864" s="12">
        <v>70.84</v>
      </c>
      <c r="I1864" s="12">
        <v>80.08</v>
      </c>
      <c r="J1864" s="12">
        <v>73.149999999999991</v>
      </c>
      <c r="K1864" s="12">
        <v>75.459999999999994</v>
      </c>
      <c r="L1864" s="12">
        <v>70.070000000000007</v>
      </c>
      <c r="M1864" s="12">
        <v>77</v>
      </c>
      <c r="N1864" s="12">
        <v>74.69</v>
      </c>
      <c r="O1864" s="13">
        <v>87.65</v>
      </c>
      <c r="P1864" s="17" t="s">
        <v>137</v>
      </c>
      <c r="Q1864" s="14" t="s">
        <v>11</v>
      </c>
      <c r="R1864" s="14" t="s">
        <v>118</v>
      </c>
      <c r="S1864" s="14" t="s">
        <v>119</v>
      </c>
      <c r="T1864" s="14" t="s">
        <v>148</v>
      </c>
    </row>
    <row r="1865" spans="1:20" x14ac:dyDescent="0.3">
      <c r="A1865" s="11">
        <v>44641.437858796293</v>
      </c>
      <c r="B1865" s="11"/>
      <c r="C1865" s="15">
        <v>44641</v>
      </c>
      <c r="D1865" s="16">
        <v>0.43785879629629632</v>
      </c>
      <c r="E1865" s="16"/>
      <c r="F1865" s="13">
        <v>64.236249999999998</v>
      </c>
      <c r="G1865" s="12">
        <v>60.300000000000004</v>
      </c>
      <c r="H1865" s="12">
        <v>61.64</v>
      </c>
      <c r="I1865" s="12">
        <v>69.680000000000007</v>
      </c>
      <c r="J1865" s="12">
        <v>63.65</v>
      </c>
      <c r="K1865" s="12">
        <v>65.66</v>
      </c>
      <c r="L1865" s="12">
        <v>60.97</v>
      </c>
      <c r="M1865" s="12">
        <v>67</v>
      </c>
      <c r="N1865" s="12">
        <v>64.989999999999995</v>
      </c>
      <c r="O1865" s="13">
        <v>64.236249999999998</v>
      </c>
      <c r="P1865" s="17" t="s">
        <v>137</v>
      </c>
      <c r="Q1865" s="14" t="s">
        <v>10</v>
      </c>
      <c r="R1865" s="14" t="s">
        <v>118</v>
      </c>
      <c r="S1865" s="14" t="s">
        <v>119</v>
      </c>
      <c r="T1865" s="14" t="s">
        <v>148</v>
      </c>
    </row>
    <row r="1866" spans="1:20" x14ac:dyDescent="0.3">
      <c r="A1866" s="11">
        <v>44641.438194444447</v>
      </c>
      <c r="B1866" s="11"/>
      <c r="C1866" s="15">
        <v>44641</v>
      </c>
      <c r="D1866" s="16">
        <v>0.4381944444444445</v>
      </c>
      <c r="E1866" s="16"/>
      <c r="F1866" s="13">
        <v>70.947499999999991</v>
      </c>
      <c r="G1866" s="12">
        <v>66.600000000000009</v>
      </c>
      <c r="H1866" s="12">
        <v>68.08</v>
      </c>
      <c r="I1866" s="12">
        <v>76.960000000000008</v>
      </c>
      <c r="J1866" s="12">
        <v>70.3</v>
      </c>
      <c r="K1866" s="12">
        <v>72.52</v>
      </c>
      <c r="L1866" s="12">
        <v>67.34</v>
      </c>
      <c r="M1866" s="12">
        <v>74</v>
      </c>
      <c r="N1866" s="12">
        <v>71.78</v>
      </c>
      <c r="O1866" s="13">
        <v>70.947499999999991</v>
      </c>
      <c r="P1866" s="17" t="s">
        <v>137</v>
      </c>
      <c r="Q1866" s="14" t="s">
        <v>10</v>
      </c>
      <c r="R1866" s="14" t="s">
        <v>118</v>
      </c>
      <c r="S1866" s="14" t="s">
        <v>119</v>
      </c>
      <c r="T1866" s="14" t="s">
        <v>148</v>
      </c>
    </row>
    <row r="1867" spans="1:20" x14ac:dyDescent="0.3">
      <c r="A1867" s="11">
        <v>44641.441666666666</v>
      </c>
      <c r="B1867" s="11"/>
      <c r="C1867" s="15">
        <v>44641</v>
      </c>
      <c r="D1867" s="16">
        <v>0.44166666666666665</v>
      </c>
      <c r="E1867" s="16"/>
      <c r="F1867" s="13">
        <v>63.277499999999996</v>
      </c>
      <c r="G1867" s="12">
        <v>59.4</v>
      </c>
      <c r="H1867" s="12">
        <v>60.720000000000006</v>
      </c>
      <c r="I1867" s="12">
        <v>68.64</v>
      </c>
      <c r="J1867" s="12">
        <v>62.699999999999996</v>
      </c>
      <c r="K1867" s="12">
        <v>64.679999999999993</v>
      </c>
      <c r="L1867" s="12">
        <v>60.06</v>
      </c>
      <c r="M1867" s="12">
        <v>66</v>
      </c>
      <c r="N1867" s="12">
        <v>64.02</v>
      </c>
      <c r="O1867" s="13">
        <v>63.277499999999996</v>
      </c>
      <c r="P1867" s="17" t="s">
        <v>137</v>
      </c>
      <c r="Q1867" s="14" t="s">
        <v>10</v>
      </c>
      <c r="R1867" s="14" t="s">
        <v>118</v>
      </c>
      <c r="S1867" s="14" t="s">
        <v>119</v>
      </c>
      <c r="T1867" s="14" t="s">
        <v>148</v>
      </c>
    </row>
    <row r="1868" spans="1:20" x14ac:dyDescent="0.3">
      <c r="A1868" s="11">
        <v>44641.445138888892</v>
      </c>
      <c r="B1868" s="11"/>
      <c r="C1868" s="15">
        <v>44641</v>
      </c>
      <c r="D1868" s="16">
        <v>0.44513888888888892</v>
      </c>
      <c r="E1868" s="16"/>
      <c r="F1868" s="13">
        <v>85.328750000000014</v>
      </c>
      <c r="G1868" s="12">
        <v>80.100000000000009</v>
      </c>
      <c r="H1868" s="12">
        <v>81.88000000000001</v>
      </c>
      <c r="I1868" s="12">
        <v>92.56</v>
      </c>
      <c r="J1868" s="12">
        <v>84.55</v>
      </c>
      <c r="K1868" s="12">
        <v>87.22</v>
      </c>
      <c r="L1868" s="12">
        <v>80.990000000000009</v>
      </c>
      <c r="M1868" s="12">
        <v>89</v>
      </c>
      <c r="N1868" s="12">
        <v>86.33</v>
      </c>
      <c r="O1868" s="13">
        <v>85.328750000000014</v>
      </c>
      <c r="P1868" s="17" t="s">
        <v>137</v>
      </c>
      <c r="Q1868" s="14" t="s">
        <v>10</v>
      </c>
      <c r="R1868" s="14" t="s">
        <v>118</v>
      </c>
      <c r="S1868" s="14" t="s">
        <v>119</v>
      </c>
      <c r="T1868" s="14" t="s">
        <v>148</v>
      </c>
    </row>
    <row r="1869" spans="1:20" x14ac:dyDescent="0.3">
      <c r="A1869" s="11">
        <v>44641.448611111111</v>
      </c>
      <c r="B1869" s="11"/>
      <c r="C1869" s="15">
        <v>44641</v>
      </c>
      <c r="D1869" s="16">
        <v>0.44861111111111113</v>
      </c>
      <c r="E1869" s="16"/>
      <c r="F1869" s="13">
        <v>76.7</v>
      </c>
      <c r="G1869" s="12">
        <v>72</v>
      </c>
      <c r="H1869" s="12">
        <v>73.600000000000009</v>
      </c>
      <c r="I1869" s="12">
        <v>83.2</v>
      </c>
      <c r="J1869" s="12">
        <v>76</v>
      </c>
      <c r="K1869" s="12">
        <v>78.400000000000006</v>
      </c>
      <c r="L1869" s="12">
        <v>72.8</v>
      </c>
      <c r="M1869" s="12">
        <v>80</v>
      </c>
      <c r="N1869" s="12">
        <v>77.599999999999994</v>
      </c>
      <c r="O1869" s="13">
        <v>76.7</v>
      </c>
      <c r="P1869" s="17" t="s">
        <v>137</v>
      </c>
      <c r="Q1869" s="14" t="s">
        <v>10</v>
      </c>
      <c r="R1869" s="14" t="s">
        <v>118</v>
      </c>
      <c r="S1869" s="14" t="s">
        <v>119</v>
      </c>
      <c r="T1869" s="14" t="s">
        <v>148</v>
      </c>
    </row>
    <row r="1870" spans="1:20" x14ac:dyDescent="0.3">
      <c r="A1870" s="11">
        <v>44641.448981481481</v>
      </c>
      <c r="B1870" s="11"/>
      <c r="C1870" s="15">
        <v>44641</v>
      </c>
      <c r="D1870" s="16">
        <v>0.44898148148148148</v>
      </c>
      <c r="E1870" s="16"/>
      <c r="F1870" s="13">
        <v>86.287499999999994</v>
      </c>
      <c r="G1870" s="12">
        <v>81</v>
      </c>
      <c r="H1870" s="12">
        <v>82.8</v>
      </c>
      <c r="I1870" s="12">
        <v>93.600000000000009</v>
      </c>
      <c r="J1870" s="12">
        <v>85.5</v>
      </c>
      <c r="K1870" s="12">
        <v>88.2</v>
      </c>
      <c r="L1870" s="12">
        <v>81.900000000000006</v>
      </c>
      <c r="M1870" s="12">
        <v>90</v>
      </c>
      <c r="N1870" s="12">
        <v>87.3</v>
      </c>
      <c r="O1870" s="13">
        <v>86.287499999999994</v>
      </c>
      <c r="P1870" s="17" t="s">
        <v>137</v>
      </c>
      <c r="Q1870" s="14" t="s">
        <v>10</v>
      </c>
      <c r="R1870" s="14" t="s">
        <v>118</v>
      </c>
      <c r="S1870" s="14" t="s">
        <v>119</v>
      </c>
      <c r="T1870" s="14" t="s">
        <v>148</v>
      </c>
    </row>
    <row r="1871" spans="1:20" x14ac:dyDescent="0.3">
      <c r="A1871" s="11">
        <v>44641.449953703705</v>
      </c>
      <c r="B1871" s="11"/>
      <c r="C1871" s="15">
        <v>44641</v>
      </c>
      <c r="D1871" s="16">
        <v>0.44995370370370374</v>
      </c>
      <c r="E1871" s="16"/>
      <c r="F1871" s="13">
        <v>78.617500000000007</v>
      </c>
      <c r="G1871" s="12">
        <v>73.8</v>
      </c>
      <c r="H1871" s="12">
        <v>75.44</v>
      </c>
      <c r="I1871" s="12">
        <v>85.28</v>
      </c>
      <c r="J1871" s="12">
        <v>77.899999999999991</v>
      </c>
      <c r="K1871" s="12">
        <v>80.36</v>
      </c>
      <c r="L1871" s="12">
        <v>74.62</v>
      </c>
      <c r="M1871" s="12">
        <v>82</v>
      </c>
      <c r="N1871" s="12">
        <v>79.539999999999992</v>
      </c>
      <c r="O1871" s="13">
        <v>78.617500000000007</v>
      </c>
      <c r="P1871" s="17" t="s">
        <v>137</v>
      </c>
      <c r="Q1871" s="14" t="s">
        <v>10</v>
      </c>
      <c r="R1871" s="14" t="s">
        <v>118</v>
      </c>
      <c r="S1871" s="14" t="s">
        <v>119</v>
      </c>
      <c r="T1871" s="14" t="s">
        <v>148</v>
      </c>
    </row>
    <row r="1872" spans="1:20" x14ac:dyDescent="0.3">
      <c r="A1872" s="11">
        <v>44641.45107638889</v>
      </c>
      <c r="B1872" s="11"/>
      <c r="C1872" s="15">
        <v>44641</v>
      </c>
      <c r="D1872" s="16">
        <v>0.4510763888888889</v>
      </c>
      <c r="E1872" s="16"/>
      <c r="F1872" s="13">
        <v>75.741249999999994</v>
      </c>
      <c r="G1872" s="12">
        <v>71.100000000000009</v>
      </c>
      <c r="H1872" s="12">
        <v>72.680000000000007</v>
      </c>
      <c r="I1872" s="12">
        <v>82.16</v>
      </c>
      <c r="J1872" s="12">
        <v>75.05</v>
      </c>
      <c r="K1872" s="12">
        <v>77.42</v>
      </c>
      <c r="L1872" s="12">
        <v>71.89</v>
      </c>
      <c r="M1872" s="12">
        <v>79</v>
      </c>
      <c r="N1872" s="12">
        <v>76.63</v>
      </c>
      <c r="O1872" s="13">
        <v>75.741249999999994</v>
      </c>
      <c r="P1872" s="17" t="s">
        <v>137</v>
      </c>
      <c r="Q1872" s="14" t="s">
        <v>10</v>
      </c>
      <c r="R1872" s="14" t="s">
        <v>118</v>
      </c>
      <c r="S1872" s="14" t="s">
        <v>119</v>
      </c>
      <c r="T1872" s="14" t="s">
        <v>148</v>
      </c>
    </row>
    <row r="1873" spans="1:20" x14ac:dyDescent="0.3">
      <c r="A1873" s="11">
        <v>44641.45208333333</v>
      </c>
      <c r="B1873" s="11"/>
      <c r="C1873" s="15">
        <v>44641</v>
      </c>
      <c r="D1873" s="16">
        <v>0.45208333333333334</v>
      </c>
      <c r="E1873" s="16"/>
      <c r="F1873" s="13">
        <v>74.782499999999999</v>
      </c>
      <c r="G1873" s="12">
        <v>70.2</v>
      </c>
      <c r="H1873" s="12">
        <v>71.760000000000005</v>
      </c>
      <c r="I1873" s="12">
        <v>81.12</v>
      </c>
      <c r="J1873" s="12">
        <v>74.099999999999994</v>
      </c>
      <c r="K1873" s="12">
        <v>76.44</v>
      </c>
      <c r="L1873" s="12">
        <v>70.98</v>
      </c>
      <c r="M1873" s="12">
        <v>78</v>
      </c>
      <c r="N1873" s="12">
        <v>75.66</v>
      </c>
      <c r="O1873" s="13">
        <v>74.782499999999999</v>
      </c>
      <c r="P1873" s="17" t="s">
        <v>137</v>
      </c>
      <c r="Q1873" s="14" t="s">
        <v>10</v>
      </c>
      <c r="R1873" s="14" t="s">
        <v>118</v>
      </c>
      <c r="S1873" s="14" t="s">
        <v>119</v>
      </c>
      <c r="T1873" s="14" t="s">
        <v>148</v>
      </c>
    </row>
    <row r="1874" spans="1:20" x14ac:dyDescent="0.3">
      <c r="A1874" s="11">
        <v>44641.455555555556</v>
      </c>
      <c r="B1874" s="11"/>
      <c r="C1874" s="15">
        <v>44641</v>
      </c>
      <c r="D1874" s="16">
        <v>0.45555555555555555</v>
      </c>
      <c r="E1874" s="16"/>
      <c r="F1874" s="13">
        <v>73.82374999999999</v>
      </c>
      <c r="G1874" s="12">
        <v>69.3</v>
      </c>
      <c r="H1874" s="12">
        <v>70.84</v>
      </c>
      <c r="I1874" s="12">
        <v>80.08</v>
      </c>
      <c r="J1874" s="12">
        <v>73.149999999999991</v>
      </c>
      <c r="K1874" s="12">
        <v>75.459999999999994</v>
      </c>
      <c r="L1874" s="12">
        <v>70.070000000000007</v>
      </c>
      <c r="M1874" s="12">
        <v>77</v>
      </c>
      <c r="N1874" s="12">
        <v>74.69</v>
      </c>
      <c r="O1874" s="13">
        <v>73.82374999999999</v>
      </c>
      <c r="P1874" s="17" t="s">
        <v>137</v>
      </c>
      <c r="Q1874" s="14" t="s">
        <v>10</v>
      </c>
      <c r="R1874" s="14" t="s">
        <v>118</v>
      </c>
      <c r="S1874" s="14" t="s">
        <v>119</v>
      </c>
      <c r="T1874" s="14" t="s">
        <v>148</v>
      </c>
    </row>
    <row r="1875" spans="1:20" x14ac:dyDescent="0.3">
      <c r="A1875" s="11">
        <v>44641.459027777775</v>
      </c>
      <c r="B1875" s="11"/>
      <c r="C1875" s="15">
        <v>44641</v>
      </c>
      <c r="D1875" s="16">
        <v>0.45902777777777781</v>
      </c>
      <c r="E1875" s="16"/>
      <c r="F1875" s="13">
        <v>72.865000000000009</v>
      </c>
      <c r="G1875" s="12">
        <v>68.400000000000006</v>
      </c>
      <c r="H1875" s="12">
        <v>69.92</v>
      </c>
      <c r="I1875" s="12">
        <v>79.040000000000006</v>
      </c>
      <c r="J1875" s="12">
        <v>72.2</v>
      </c>
      <c r="K1875" s="12">
        <v>74.48</v>
      </c>
      <c r="L1875" s="12">
        <v>69.16</v>
      </c>
      <c r="M1875" s="12">
        <v>76</v>
      </c>
      <c r="N1875" s="12">
        <v>73.72</v>
      </c>
      <c r="O1875" s="13">
        <v>72.865000000000009</v>
      </c>
      <c r="P1875" s="17" t="s">
        <v>137</v>
      </c>
      <c r="Q1875" s="14" t="s">
        <v>10</v>
      </c>
      <c r="R1875" s="14" t="s">
        <v>118</v>
      </c>
      <c r="S1875" s="14" t="s">
        <v>119</v>
      </c>
      <c r="T1875" s="14" t="s">
        <v>148</v>
      </c>
    </row>
    <row r="1876" spans="1:20" x14ac:dyDescent="0.3">
      <c r="A1876" s="11">
        <v>44641.46197916667</v>
      </c>
      <c r="B1876" s="11"/>
      <c r="C1876" s="15">
        <v>44641</v>
      </c>
      <c r="D1876" s="16">
        <v>0.46197916666666666</v>
      </c>
      <c r="E1876" s="16"/>
      <c r="F1876" s="13">
        <v>82.452500000000001</v>
      </c>
      <c r="G1876" s="12">
        <v>77.400000000000006</v>
      </c>
      <c r="H1876" s="12">
        <v>79.12</v>
      </c>
      <c r="I1876" s="12">
        <v>89.44</v>
      </c>
      <c r="J1876" s="12">
        <v>81.7</v>
      </c>
      <c r="K1876" s="12">
        <v>84.28</v>
      </c>
      <c r="L1876" s="12">
        <v>78.260000000000005</v>
      </c>
      <c r="M1876" s="12">
        <v>86</v>
      </c>
      <c r="N1876" s="12">
        <v>83.42</v>
      </c>
      <c r="O1876" s="13">
        <v>82.452500000000001</v>
      </c>
      <c r="P1876" s="17" t="s">
        <v>137</v>
      </c>
      <c r="Q1876" s="14" t="s">
        <v>8</v>
      </c>
      <c r="R1876" s="14" t="s">
        <v>118</v>
      </c>
      <c r="S1876" s="14" t="s">
        <v>119</v>
      </c>
      <c r="T1876" s="14" t="s">
        <v>148</v>
      </c>
    </row>
    <row r="1877" spans="1:20" x14ac:dyDescent="0.3">
      <c r="A1877" s="11">
        <v>44641.462500000001</v>
      </c>
      <c r="B1877" s="11"/>
      <c r="C1877" s="15">
        <v>44641</v>
      </c>
      <c r="D1877" s="16">
        <v>0.46249999999999997</v>
      </c>
      <c r="E1877" s="16"/>
      <c r="F1877" s="13">
        <v>90.122500000000002</v>
      </c>
      <c r="G1877" s="12">
        <v>84.600000000000009</v>
      </c>
      <c r="H1877" s="12">
        <v>86.48</v>
      </c>
      <c r="I1877" s="12">
        <v>97.76</v>
      </c>
      <c r="J1877" s="12">
        <v>89.3</v>
      </c>
      <c r="K1877" s="12">
        <v>92.12</v>
      </c>
      <c r="L1877" s="12">
        <v>85.54</v>
      </c>
      <c r="M1877" s="12">
        <v>94</v>
      </c>
      <c r="N1877" s="12">
        <v>91.179999999999993</v>
      </c>
      <c r="O1877" s="13">
        <v>90.122500000000002</v>
      </c>
      <c r="P1877" s="17" t="s">
        <v>137</v>
      </c>
      <c r="Q1877" s="14" t="s">
        <v>8</v>
      </c>
      <c r="R1877" s="14" t="s">
        <v>118</v>
      </c>
      <c r="S1877" s="14" t="s">
        <v>119</v>
      </c>
      <c r="T1877" s="14" t="s">
        <v>148</v>
      </c>
    </row>
    <row r="1878" spans="1:20" x14ac:dyDescent="0.3">
      <c r="A1878" s="11">
        <v>44641.46597222222</v>
      </c>
      <c r="B1878" s="11"/>
      <c r="C1878" s="15">
        <v>44641</v>
      </c>
      <c r="D1878" s="16">
        <v>0.46597222222222223</v>
      </c>
      <c r="E1878" s="16"/>
      <c r="F1878" s="13">
        <v>83.411249999999995</v>
      </c>
      <c r="G1878" s="12">
        <v>78.3</v>
      </c>
      <c r="H1878" s="12">
        <v>80.040000000000006</v>
      </c>
      <c r="I1878" s="12">
        <v>90.48</v>
      </c>
      <c r="J1878" s="12">
        <v>82.649999999999991</v>
      </c>
      <c r="K1878" s="12">
        <v>85.26</v>
      </c>
      <c r="L1878" s="12">
        <v>79.17</v>
      </c>
      <c r="M1878" s="12">
        <v>87</v>
      </c>
      <c r="N1878" s="12">
        <v>84.39</v>
      </c>
      <c r="O1878" s="13">
        <v>83.411249999999995</v>
      </c>
      <c r="P1878" s="17" t="s">
        <v>137</v>
      </c>
      <c r="Q1878" s="14" t="s">
        <v>9</v>
      </c>
      <c r="R1878" s="14" t="s">
        <v>118</v>
      </c>
      <c r="S1878" s="14" t="s">
        <v>119</v>
      </c>
      <c r="T1878" s="14" t="s">
        <v>148</v>
      </c>
    </row>
    <row r="1879" spans="1:20" x14ac:dyDescent="0.3">
      <c r="A1879" s="11">
        <v>44641.468668981484</v>
      </c>
      <c r="B1879" s="11"/>
      <c r="C1879" s="15">
        <v>44641</v>
      </c>
      <c r="D1879" s="16">
        <v>0.46866898148148151</v>
      </c>
      <c r="E1879" s="16"/>
      <c r="F1879" s="13">
        <v>83.411249999999995</v>
      </c>
      <c r="G1879" s="12">
        <v>78.3</v>
      </c>
      <c r="H1879" s="12">
        <v>80.040000000000006</v>
      </c>
      <c r="I1879" s="12">
        <v>90.48</v>
      </c>
      <c r="J1879" s="12">
        <v>82.649999999999991</v>
      </c>
      <c r="K1879" s="12">
        <v>85.26</v>
      </c>
      <c r="L1879" s="12">
        <v>79.17</v>
      </c>
      <c r="M1879" s="12">
        <v>87</v>
      </c>
      <c r="N1879" s="12">
        <v>84.39</v>
      </c>
      <c r="O1879" s="13">
        <v>83.411249999999995</v>
      </c>
      <c r="P1879" s="17" t="s">
        <v>137</v>
      </c>
      <c r="Q1879" s="14" t="s">
        <v>9</v>
      </c>
      <c r="R1879" s="14" t="s">
        <v>118</v>
      </c>
      <c r="S1879" s="14" t="s">
        <v>119</v>
      </c>
      <c r="T1879" s="14" t="s">
        <v>148</v>
      </c>
    </row>
    <row r="1880" spans="1:20" x14ac:dyDescent="0.3">
      <c r="A1880" s="11">
        <v>44641.469166666669</v>
      </c>
      <c r="B1880" s="11"/>
      <c r="C1880" s="15">
        <v>44641</v>
      </c>
      <c r="D1880" s="16">
        <v>0.46916666666666668</v>
      </c>
      <c r="E1880" s="16"/>
      <c r="F1880" s="13">
        <v>81.493750000000006</v>
      </c>
      <c r="G1880" s="12">
        <v>76.5</v>
      </c>
      <c r="H1880" s="12">
        <v>78.2</v>
      </c>
      <c r="I1880" s="12">
        <v>88.4</v>
      </c>
      <c r="J1880" s="12">
        <v>80.75</v>
      </c>
      <c r="K1880" s="12">
        <v>83.3</v>
      </c>
      <c r="L1880" s="12">
        <v>77.350000000000009</v>
      </c>
      <c r="M1880" s="12">
        <v>85</v>
      </c>
      <c r="N1880" s="12">
        <v>82.45</v>
      </c>
      <c r="O1880" s="13">
        <v>81.493750000000006</v>
      </c>
      <c r="P1880" s="17" t="s">
        <v>137</v>
      </c>
      <c r="Q1880" s="14" t="s">
        <v>9</v>
      </c>
      <c r="R1880" s="14" t="s">
        <v>118</v>
      </c>
      <c r="S1880" s="14" t="s">
        <v>119</v>
      </c>
      <c r="T1880" s="14" t="s">
        <v>148</v>
      </c>
    </row>
    <row r="1881" spans="1:20" x14ac:dyDescent="0.3">
      <c r="A1881" s="11">
        <v>44641.469444444447</v>
      </c>
      <c r="B1881" s="11"/>
      <c r="C1881" s="15">
        <v>44641</v>
      </c>
      <c r="D1881" s="16">
        <v>0.4694444444444445</v>
      </c>
      <c r="E1881" s="16"/>
      <c r="F1881" s="13">
        <v>77.658749999999998</v>
      </c>
      <c r="G1881" s="12">
        <v>72.900000000000006</v>
      </c>
      <c r="H1881" s="12">
        <v>74.52000000000001</v>
      </c>
      <c r="I1881" s="12">
        <v>84.240000000000009</v>
      </c>
      <c r="J1881" s="12">
        <v>76.95</v>
      </c>
      <c r="K1881" s="12">
        <v>79.38</v>
      </c>
      <c r="L1881" s="12">
        <v>73.710000000000008</v>
      </c>
      <c r="M1881" s="12">
        <v>81</v>
      </c>
      <c r="N1881" s="12">
        <v>78.569999999999993</v>
      </c>
      <c r="O1881" s="13">
        <v>77.658749999999998</v>
      </c>
      <c r="P1881" s="17" t="s">
        <v>137</v>
      </c>
      <c r="Q1881" s="14" t="s">
        <v>9</v>
      </c>
      <c r="R1881" s="14" t="s">
        <v>118</v>
      </c>
      <c r="S1881" s="14" t="s">
        <v>119</v>
      </c>
      <c r="T1881" s="14" t="s">
        <v>148</v>
      </c>
    </row>
    <row r="1882" spans="1:20" x14ac:dyDescent="0.3">
      <c r="A1882" s="11">
        <v>44641.472916666666</v>
      </c>
      <c r="B1882" s="11"/>
      <c r="C1882" s="15">
        <v>44641</v>
      </c>
      <c r="D1882" s="16">
        <v>0.47291666666666665</v>
      </c>
      <c r="E1882" s="16"/>
      <c r="F1882" s="13">
        <v>76.7</v>
      </c>
      <c r="G1882" s="12">
        <v>72</v>
      </c>
      <c r="H1882" s="12">
        <v>73.600000000000009</v>
      </c>
      <c r="I1882" s="12">
        <v>83.2</v>
      </c>
      <c r="J1882" s="12">
        <v>76</v>
      </c>
      <c r="K1882" s="12">
        <v>78.400000000000006</v>
      </c>
      <c r="L1882" s="12">
        <v>72.8</v>
      </c>
      <c r="M1882" s="12">
        <v>80</v>
      </c>
      <c r="N1882" s="12">
        <v>77.599999999999994</v>
      </c>
      <c r="O1882" s="13">
        <v>76.7</v>
      </c>
      <c r="P1882" s="17" t="s">
        <v>137</v>
      </c>
      <c r="Q1882" s="14" t="s">
        <v>9</v>
      </c>
      <c r="R1882" s="14" t="s">
        <v>118</v>
      </c>
      <c r="S1882" s="14" t="s">
        <v>119</v>
      </c>
      <c r="T1882" s="14" t="s">
        <v>148</v>
      </c>
    </row>
    <row r="1883" spans="1:20" x14ac:dyDescent="0.3">
      <c r="A1883" s="11">
        <v>44641.476388888892</v>
      </c>
      <c r="B1883" s="11"/>
      <c r="C1883" s="15">
        <v>44641</v>
      </c>
      <c r="D1883" s="16">
        <v>0.47638888888888892</v>
      </c>
      <c r="E1883" s="16"/>
      <c r="F1883" s="13">
        <v>73.82374999999999</v>
      </c>
      <c r="G1883" s="12">
        <v>69.3</v>
      </c>
      <c r="H1883" s="12">
        <v>70.84</v>
      </c>
      <c r="I1883" s="12">
        <v>80.08</v>
      </c>
      <c r="J1883" s="12">
        <v>73.149999999999991</v>
      </c>
      <c r="K1883" s="12">
        <v>75.459999999999994</v>
      </c>
      <c r="L1883" s="12">
        <v>70.070000000000007</v>
      </c>
      <c r="M1883" s="12">
        <v>77</v>
      </c>
      <c r="N1883" s="12">
        <v>74.69</v>
      </c>
      <c r="O1883" s="13">
        <v>73.82374999999999</v>
      </c>
      <c r="P1883" s="17" t="s">
        <v>137</v>
      </c>
      <c r="Q1883" s="14" t="s">
        <v>122</v>
      </c>
      <c r="R1883" s="14" t="s">
        <v>118</v>
      </c>
      <c r="S1883" s="14" t="s">
        <v>119</v>
      </c>
      <c r="T1883" s="14" t="s">
        <v>148</v>
      </c>
    </row>
    <row r="1884" spans="1:20" x14ac:dyDescent="0.3">
      <c r="A1884" s="11">
        <v>44641.479861111111</v>
      </c>
      <c r="B1884" s="11"/>
      <c r="C1884" s="15">
        <v>44641</v>
      </c>
      <c r="D1884" s="16">
        <v>0.47986111111111113</v>
      </c>
      <c r="E1884" s="16"/>
      <c r="F1884" s="13">
        <v>72.865000000000009</v>
      </c>
      <c r="G1884" s="12">
        <v>68.400000000000006</v>
      </c>
      <c r="H1884" s="12">
        <v>69.92</v>
      </c>
      <c r="I1884" s="12">
        <v>79.040000000000006</v>
      </c>
      <c r="J1884" s="12">
        <v>72.2</v>
      </c>
      <c r="K1884" s="12">
        <v>74.48</v>
      </c>
      <c r="L1884" s="12">
        <v>69.16</v>
      </c>
      <c r="M1884" s="12">
        <v>76</v>
      </c>
      <c r="N1884" s="12">
        <v>73.72</v>
      </c>
      <c r="O1884" s="13">
        <v>72.865000000000009</v>
      </c>
      <c r="P1884" s="17" t="s">
        <v>137</v>
      </c>
      <c r="Q1884" s="14" t="s">
        <v>122</v>
      </c>
      <c r="R1884" s="14" t="s">
        <v>118</v>
      </c>
      <c r="S1884" s="14" t="s">
        <v>119</v>
      </c>
      <c r="T1884" s="14" t="s">
        <v>148</v>
      </c>
    </row>
    <row r="1885" spans="1:20" x14ac:dyDescent="0.3">
      <c r="A1885" s="11">
        <v>44641.481446759259</v>
      </c>
      <c r="B1885" s="11"/>
      <c r="C1885" s="15">
        <v>44641</v>
      </c>
      <c r="D1885" s="16">
        <v>0.48144675925925928</v>
      </c>
      <c r="E1885" s="16"/>
      <c r="F1885" s="13">
        <v>72.865000000000009</v>
      </c>
      <c r="G1885" s="12">
        <v>68.400000000000006</v>
      </c>
      <c r="H1885" s="12">
        <v>69.92</v>
      </c>
      <c r="I1885" s="12">
        <v>79.040000000000006</v>
      </c>
      <c r="J1885" s="12">
        <v>72.2</v>
      </c>
      <c r="K1885" s="12">
        <v>74.48</v>
      </c>
      <c r="L1885" s="12">
        <v>69.16</v>
      </c>
      <c r="M1885" s="12">
        <v>76</v>
      </c>
      <c r="N1885" s="12">
        <v>73.72</v>
      </c>
      <c r="O1885" s="13">
        <v>72.865000000000009</v>
      </c>
      <c r="P1885" s="17" t="s">
        <v>137</v>
      </c>
      <c r="Q1885" s="14" t="s">
        <v>122</v>
      </c>
      <c r="R1885" s="14" t="s">
        <v>118</v>
      </c>
      <c r="S1885" s="14" t="s">
        <v>119</v>
      </c>
      <c r="T1885" s="14" t="s">
        <v>148</v>
      </c>
    </row>
    <row r="1886" spans="1:20" x14ac:dyDescent="0.3">
      <c r="A1886" s="11">
        <v>44641.48333333333</v>
      </c>
      <c r="B1886" s="11"/>
      <c r="C1886" s="15">
        <v>44641</v>
      </c>
      <c r="D1886" s="16">
        <v>0.48333333333333334</v>
      </c>
      <c r="E1886" s="16"/>
      <c r="F1886" s="13">
        <v>55.607500000000002</v>
      </c>
      <c r="G1886" s="12">
        <v>52.2</v>
      </c>
      <c r="H1886" s="12">
        <v>53.36</v>
      </c>
      <c r="I1886" s="12">
        <v>60.32</v>
      </c>
      <c r="J1886" s="12">
        <v>55.099999999999994</v>
      </c>
      <c r="K1886" s="12">
        <v>56.839999999999996</v>
      </c>
      <c r="L1886" s="12">
        <v>52.78</v>
      </c>
      <c r="M1886" s="12">
        <v>58</v>
      </c>
      <c r="N1886" s="12">
        <v>56.26</v>
      </c>
      <c r="O1886" s="13">
        <v>55.607500000000002</v>
      </c>
      <c r="P1886" s="17" t="s">
        <v>137</v>
      </c>
      <c r="Q1886" s="14" t="s">
        <v>122</v>
      </c>
      <c r="R1886" s="14" t="s">
        <v>118</v>
      </c>
      <c r="S1886" s="14" t="s">
        <v>119</v>
      </c>
      <c r="T1886" s="14" t="s">
        <v>148</v>
      </c>
    </row>
    <row r="1887" spans="1:20" x14ac:dyDescent="0.3">
      <c r="A1887" s="11">
        <v>44641.486805555556</v>
      </c>
      <c r="B1887" s="11"/>
      <c r="C1887" s="15">
        <v>44641</v>
      </c>
      <c r="D1887" s="16">
        <v>0.48680555555555555</v>
      </c>
      <c r="E1887" s="16"/>
      <c r="F1887" s="13">
        <v>75.741249999999994</v>
      </c>
      <c r="G1887" s="12">
        <v>71.100000000000009</v>
      </c>
      <c r="H1887" s="12">
        <v>72.680000000000007</v>
      </c>
      <c r="I1887" s="12">
        <v>82.16</v>
      </c>
      <c r="J1887" s="12">
        <v>75.05</v>
      </c>
      <c r="K1887" s="12">
        <v>77.42</v>
      </c>
      <c r="L1887" s="12">
        <v>71.89</v>
      </c>
      <c r="M1887" s="12">
        <v>79</v>
      </c>
      <c r="N1887" s="12">
        <v>76.63</v>
      </c>
      <c r="O1887" s="13">
        <v>75.741249999999994</v>
      </c>
      <c r="P1887" s="17" t="s">
        <v>137</v>
      </c>
      <c r="Q1887" s="14" t="s">
        <v>122</v>
      </c>
      <c r="R1887" s="14" t="s">
        <v>118</v>
      </c>
      <c r="S1887" s="14" t="s">
        <v>119</v>
      </c>
      <c r="T1887" s="14" t="s">
        <v>148</v>
      </c>
    </row>
    <row r="1888" spans="1:20" x14ac:dyDescent="0.3">
      <c r="A1888" s="11">
        <v>44641.490277777775</v>
      </c>
      <c r="B1888" s="11"/>
      <c r="C1888" s="15">
        <v>44641</v>
      </c>
      <c r="D1888" s="16">
        <v>0.49027777777777781</v>
      </c>
      <c r="E1888" s="16"/>
      <c r="F1888" s="13">
        <v>79.576250000000002</v>
      </c>
      <c r="G1888" s="12">
        <v>74.7</v>
      </c>
      <c r="H1888" s="12">
        <v>76.36</v>
      </c>
      <c r="I1888" s="12">
        <v>86.320000000000007</v>
      </c>
      <c r="J1888" s="12">
        <v>78.849999999999994</v>
      </c>
      <c r="K1888" s="12">
        <v>81.34</v>
      </c>
      <c r="L1888" s="12">
        <v>75.53</v>
      </c>
      <c r="M1888" s="12">
        <v>83</v>
      </c>
      <c r="N1888" s="12">
        <v>80.509999999999991</v>
      </c>
      <c r="O1888" s="13">
        <v>79.576250000000002</v>
      </c>
      <c r="P1888" s="17" t="s">
        <v>137</v>
      </c>
      <c r="Q1888" s="14" t="s">
        <v>122</v>
      </c>
      <c r="R1888" s="14" t="s">
        <v>118</v>
      </c>
      <c r="S1888" s="14" t="s">
        <v>119</v>
      </c>
      <c r="T1888" s="14" t="s">
        <v>148</v>
      </c>
    </row>
    <row r="1889" spans="1:20" x14ac:dyDescent="0.3">
      <c r="A1889" s="11">
        <v>44641.493750000001</v>
      </c>
      <c r="B1889" s="11"/>
      <c r="C1889" s="15">
        <v>44641</v>
      </c>
      <c r="D1889" s="16">
        <v>0.49374999999999997</v>
      </c>
      <c r="E1889" s="16"/>
      <c r="F1889" s="13">
        <v>69.03</v>
      </c>
      <c r="G1889" s="12">
        <v>64.8</v>
      </c>
      <c r="H1889" s="12">
        <v>66.240000000000009</v>
      </c>
      <c r="I1889" s="12">
        <v>74.88</v>
      </c>
      <c r="J1889" s="12">
        <v>68.399999999999991</v>
      </c>
      <c r="K1889" s="12">
        <v>70.56</v>
      </c>
      <c r="L1889" s="12">
        <v>65.52</v>
      </c>
      <c r="M1889" s="12">
        <v>72</v>
      </c>
      <c r="N1889" s="12">
        <v>69.84</v>
      </c>
      <c r="O1889" s="13">
        <v>69.03</v>
      </c>
      <c r="P1889" s="17" t="s">
        <v>137</v>
      </c>
      <c r="Q1889" s="14" t="s">
        <v>122</v>
      </c>
      <c r="R1889" s="14" t="s">
        <v>118</v>
      </c>
      <c r="S1889" s="14" t="s">
        <v>119</v>
      </c>
      <c r="T1889" s="14" t="s">
        <v>148</v>
      </c>
    </row>
    <row r="1890" spans="1:20" x14ac:dyDescent="0.3">
      <c r="A1890" s="11">
        <v>44641.496342592596</v>
      </c>
      <c r="B1890" s="11"/>
      <c r="C1890" s="15">
        <v>44641</v>
      </c>
      <c r="D1890" s="16">
        <v>0.49634259259259261</v>
      </c>
      <c r="E1890" s="16"/>
      <c r="F1890" s="13">
        <v>78.617500000000007</v>
      </c>
      <c r="G1890" s="12">
        <v>73.8</v>
      </c>
      <c r="H1890" s="12">
        <v>75.44</v>
      </c>
      <c r="I1890" s="12">
        <v>85.28</v>
      </c>
      <c r="J1890" s="12">
        <v>77.899999999999991</v>
      </c>
      <c r="K1890" s="12">
        <v>80.36</v>
      </c>
      <c r="L1890" s="12">
        <v>74.62</v>
      </c>
      <c r="M1890" s="12">
        <v>82</v>
      </c>
      <c r="N1890" s="12">
        <v>79.539999999999992</v>
      </c>
      <c r="O1890" s="13">
        <v>78.617500000000007</v>
      </c>
      <c r="P1890" s="17" t="s">
        <v>137</v>
      </c>
      <c r="Q1890" s="14" t="s">
        <v>115</v>
      </c>
      <c r="R1890" s="14" t="s">
        <v>118</v>
      </c>
      <c r="S1890" s="14" t="s">
        <v>119</v>
      </c>
      <c r="T1890" s="14" t="s">
        <v>148</v>
      </c>
    </row>
    <row r="1891" spans="1:20" x14ac:dyDescent="0.3">
      <c r="A1891" s="11">
        <v>44641.49722222222</v>
      </c>
      <c r="B1891" s="11"/>
      <c r="C1891" s="15">
        <v>44641</v>
      </c>
      <c r="D1891" s="16">
        <v>0.49722222222222223</v>
      </c>
      <c r="E1891" s="16"/>
      <c r="F1891" s="13">
        <v>79.576250000000002</v>
      </c>
      <c r="G1891" s="12">
        <v>74.7</v>
      </c>
      <c r="H1891" s="12">
        <v>76.36</v>
      </c>
      <c r="I1891" s="12">
        <v>86.320000000000007</v>
      </c>
      <c r="J1891" s="12">
        <v>78.849999999999994</v>
      </c>
      <c r="K1891" s="12">
        <v>81.34</v>
      </c>
      <c r="L1891" s="12">
        <v>75.53</v>
      </c>
      <c r="M1891" s="12">
        <v>83</v>
      </c>
      <c r="N1891" s="12">
        <v>80.509999999999991</v>
      </c>
      <c r="O1891" s="13">
        <v>79.576250000000002</v>
      </c>
      <c r="P1891" s="17" t="s">
        <v>137</v>
      </c>
      <c r="Q1891" s="14" t="s">
        <v>115</v>
      </c>
      <c r="R1891" s="14" t="s">
        <v>118</v>
      </c>
      <c r="S1891" s="14" t="s">
        <v>119</v>
      </c>
      <c r="T1891" s="14" t="s">
        <v>148</v>
      </c>
    </row>
    <row r="1892" spans="1:20" x14ac:dyDescent="0.3">
      <c r="A1892" s="11">
        <v>44641.500694444447</v>
      </c>
      <c r="B1892" s="11"/>
      <c r="C1892" s="15">
        <v>44641</v>
      </c>
      <c r="D1892" s="16">
        <v>0.50069444444444444</v>
      </c>
      <c r="E1892" s="16"/>
      <c r="F1892" s="13">
        <v>69.03</v>
      </c>
      <c r="G1892" s="12">
        <v>64.8</v>
      </c>
      <c r="H1892" s="12">
        <v>66.240000000000009</v>
      </c>
      <c r="I1892" s="12">
        <v>74.88</v>
      </c>
      <c r="J1892" s="12">
        <v>68.399999999999991</v>
      </c>
      <c r="K1892" s="12">
        <v>70.56</v>
      </c>
      <c r="L1892" s="12">
        <v>65.52</v>
      </c>
      <c r="M1892" s="12">
        <v>72</v>
      </c>
      <c r="N1892" s="12">
        <v>69.84</v>
      </c>
      <c r="O1892" s="13">
        <v>69.03</v>
      </c>
      <c r="P1892" s="17" t="s">
        <v>137</v>
      </c>
      <c r="Q1892" s="14" t="s">
        <v>115</v>
      </c>
      <c r="R1892" s="14" t="s">
        <v>118</v>
      </c>
      <c r="S1892" s="14" t="s">
        <v>119</v>
      </c>
      <c r="T1892" s="14" t="s">
        <v>148</v>
      </c>
    </row>
    <row r="1893" spans="1:20" x14ac:dyDescent="0.3">
      <c r="A1893" s="11">
        <v>44641.503310185188</v>
      </c>
      <c r="B1893" s="11"/>
      <c r="C1893" s="15">
        <v>44641</v>
      </c>
      <c r="D1893" s="16">
        <v>0.50331018518518522</v>
      </c>
      <c r="E1893" s="16"/>
      <c r="F1893" s="13">
        <v>74.782499999999999</v>
      </c>
      <c r="G1893" s="12">
        <v>70.2</v>
      </c>
      <c r="H1893" s="12">
        <v>71.760000000000005</v>
      </c>
      <c r="I1893" s="12">
        <v>81.12</v>
      </c>
      <c r="J1893" s="12">
        <v>74.099999999999994</v>
      </c>
      <c r="K1893" s="12">
        <v>76.44</v>
      </c>
      <c r="L1893" s="12">
        <v>70.98</v>
      </c>
      <c r="M1893" s="12">
        <v>78</v>
      </c>
      <c r="N1893" s="12">
        <v>75.66</v>
      </c>
      <c r="O1893" s="13">
        <v>74.782499999999999</v>
      </c>
      <c r="P1893" s="17" t="s">
        <v>137</v>
      </c>
      <c r="Q1893" s="14" t="s">
        <v>115</v>
      </c>
      <c r="R1893" s="14" t="s">
        <v>118</v>
      </c>
      <c r="S1893" s="14" t="s">
        <v>119</v>
      </c>
      <c r="T1893" s="14" t="s">
        <v>148</v>
      </c>
    </row>
    <row r="1894" spans="1:20" x14ac:dyDescent="0.3">
      <c r="A1894" s="11">
        <v>44641.503587962965</v>
      </c>
      <c r="B1894" s="11"/>
      <c r="C1894" s="15">
        <v>44641</v>
      </c>
      <c r="D1894" s="16">
        <v>0.50358796296296293</v>
      </c>
      <c r="E1894" s="16"/>
      <c r="F1894" s="13">
        <v>67.112499999999997</v>
      </c>
      <c r="G1894" s="12">
        <v>63</v>
      </c>
      <c r="H1894" s="12">
        <v>64.400000000000006</v>
      </c>
      <c r="I1894" s="12">
        <v>72.8</v>
      </c>
      <c r="J1894" s="12">
        <v>66.5</v>
      </c>
      <c r="K1894" s="12">
        <v>68.599999999999994</v>
      </c>
      <c r="L1894" s="12">
        <v>63.7</v>
      </c>
      <c r="M1894" s="12">
        <v>70</v>
      </c>
      <c r="N1894" s="12">
        <v>67.899999999999991</v>
      </c>
      <c r="O1894" s="13">
        <v>67.112499999999997</v>
      </c>
      <c r="P1894" s="17" t="s">
        <v>137</v>
      </c>
      <c r="Q1894" s="14" t="s">
        <v>115</v>
      </c>
      <c r="R1894" s="14" t="s">
        <v>118</v>
      </c>
      <c r="S1894" s="14" t="s">
        <v>119</v>
      </c>
      <c r="T1894" s="14" t="s">
        <v>148</v>
      </c>
    </row>
    <row r="1895" spans="1:20" x14ac:dyDescent="0.3">
      <c r="A1895" s="11">
        <v>44641.503680555557</v>
      </c>
      <c r="B1895" s="11"/>
      <c r="C1895" s="15">
        <v>44641</v>
      </c>
      <c r="D1895" s="16">
        <v>0.50368055555555558</v>
      </c>
      <c r="E1895" s="16"/>
      <c r="F1895" s="13">
        <v>66.153750000000002</v>
      </c>
      <c r="G1895" s="12">
        <v>62.1</v>
      </c>
      <c r="H1895" s="12">
        <v>63.480000000000004</v>
      </c>
      <c r="I1895" s="12">
        <v>71.760000000000005</v>
      </c>
      <c r="J1895" s="12">
        <v>65.55</v>
      </c>
      <c r="K1895" s="12">
        <v>67.62</v>
      </c>
      <c r="L1895" s="12">
        <v>62.79</v>
      </c>
      <c r="M1895" s="12">
        <v>69</v>
      </c>
      <c r="N1895" s="12">
        <v>66.929999999999993</v>
      </c>
      <c r="O1895" s="13">
        <v>66.153750000000002</v>
      </c>
      <c r="P1895" s="17" t="s">
        <v>137</v>
      </c>
      <c r="Q1895" s="14" t="s">
        <v>115</v>
      </c>
      <c r="R1895" s="14" t="s">
        <v>118</v>
      </c>
      <c r="S1895" s="14" t="s">
        <v>119</v>
      </c>
      <c r="T1895" s="14" t="s">
        <v>148</v>
      </c>
    </row>
    <row r="1896" spans="1:20" x14ac:dyDescent="0.3">
      <c r="A1896" s="11">
        <v>44641.503912037035</v>
      </c>
      <c r="B1896" s="11"/>
      <c r="C1896" s="15">
        <v>44641</v>
      </c>
      <c r="D1896" s="16">
        <v>0.50391203703703702</v>
      </c>
      <c r="E1896" s="16"/>
      <c r="F1896" s="13">
        <v>69.03</v>
      </c>
      <c r="G1896" s="12">
        <v>64.8</v>
      </c>
      <c r="H1896" s="12">
        <v>66.240000000000009</v>
      </c>
      <c r="I1896" s="12">
        <v>74.88</v>
      </c>
      <c r="J1896" s="12">
        <v>68.399999999999991</v>
      </c>
      <c r="K1896" s="12">
        <v>70.56</v>
      </c>
      <c r="L1896" s="12">
        <v>65.52</v>
      </c>
      <c r="M1896" s="12">
        <v>72</v>
      </c>
      <c r="N1896" s="12">
        <v>69.84</v>
      </c>
      <c r="O1896" s="13">
        <v>69.03</v>
      </c>
      <c r="P1896" s="17" t="s">
        <v>137</v>
      </c>
      <c r="Q1896" s="14" t="s">
        <v>115</v>
      </c>
      <c r="R1896" s="14" t="s">
        <v>118</v>
      </c>
      <c r="S1896" s="14" t="s">
        <v>119</v>
      </c>
      <c r="T1896" s="14" t="s">
        <v>148</v>
      </c>
    </row>
    <row r="1897" spans="1:20" x14ac:dyDescent="0.3">
      <c r="A1897" s="11">
        <v>44641.504178240742</v>
      </c>
      <c r="B1897" s="11"/>
      <c r="C1897" s="15">
        <v>44641</v>
      </c>
      <c r="D1897" s="16">
        <v>0.5041782407407408</v>
      </c>
      <c r="E1897" s="16"/>
      <c r="F1897" s="13">
        <v>64.236249999999998</v>
      </c>
      <c r="G1897" s="12">
        <v>60.300000000000004</v>
      </c>
      <c r="H1897" s="12">
        <v>61.64</v>
      </c>
      <c r="I1897" s="12">
        <v>69.680000000000007</v>
      </c>
      <c r="J1897" s="12">
        <v>63.65</v>
      </c>
      <c r="K1897" s="12">
        <v>65.66</v>
      </c>
      <c r="L1897" s="12">
        <v>60.97</v>
      </c>
      <c r="M1897" s="12">
        <v>67</v>
      </c>
      <c r="N1897" s="12">
        <v>64.989999999999995</v>
      </c>
      <c r="O1897" s="13">
        <v>64.236249999999998</v>
      </c>
      <c r="P1897" s="17" t="s">
        <v>137</v>
      </c>
      <c r="Q1897" s="14" t="s">
        <v>115</v>
      </c>
      <c r="R1897" s="14" t="s">
        <v>118</v>
      </c>
      <c r="S1897" s="14" t="s">
        <v>119</v>
      </c>
      <c r="T1897" s="14" t="s">
        <v>148</v>
      </c>
    </row>
    <row r="1898" spans="1:20" x14ac:dyDescent="0.3">
      <c r="A1898" s="11">
        <v>44641.504317129627</v>
      </c>
      <c r="B1898" s="11"/>
      <c r="C1898" s="15">
        <v>44641</v>
      </c>
      <c r="D1898" s="16">
        <v>0.5043171296296296</v>
      </c>
      <c r="E1898" s="16"/>
      <c r="F1898" s="13">
        <v>78.617500000000007</v>
      </c>
      <c r="G1898" s="12">
        <v>73.8</v>
      </c>
      <c r="H1898" s="12">
        <v>75.44</v>
      </c>
      <c r="I1898" s="12">
        <v>85.28</v>
      </c>
      <c r="J1898" s="12">
        <v>77.899999999999991</v>
      </c>
      <c r="K1898" s="12">
        <v>80.36</v>
      </c>
      <c r="L1898" s="12">
        <v>74.62</v>
      </c>
      <c r="M1898" s="12">
        <v>82</v>
      </c>
      <c r="N1898" s="12">
        <v>79.539999999999992</v>
      </c>
      <c r="O1898" s="13">
        <v>78.617500000000007</v>
      </c>
      <c r="P1898" s="17" t="s">
        <v>137</v>
      </c>
      <c r="Q1898" s="14" t="s">
        <v>115</v>
      </c>
      <c r="R1898" s="14" t="s">
        <v>118</v>
      </c>
      <c r="S1898" s="14" t="s">
        <v>119</v>
      </c>
      <c r="T1898" s="14" t="s">
        <v>148</v>
      </c>
    </row>
    <row r="1899" spans="1:20" x14ac:dyDescent="0.3">
      <c r="A1899" s="11">
        <v>44641.507638888892</v>
      </c>
      <c r="B1899" s="11"/>
      <c r="C1899" s="15">
        <v>44641</v>
      </c>
      <c r="D1899" s="16">
        <v>0.50763888888888886</v>
      </c>
      <c r="E1899" s="16"/>
      <c r="F1899" s="13">
        <v>74.782499999999999</v>
      </c>
      <c r="G1899" s="12">
        <v>70.2</v>
      </c>
      <c r="H1899" s="12">
        <v>71.760000000000005</v>
      </c>
      <c r="I1899" s="12">
        <v>81.12</v>
      </c>
      <c r="J1899" s="12">
        <v>74.099999999999994</v>
      </c>
      <c r="K1899" s="12">
        <v>76.44</v>
      </c>
      <c r="L1899" s="12">
        <v>70.98</v>
      </c>
      <c r="M1899" s="12">
        <v>78</v>
      </c>
      <c r="N1899" s="12">
        <v>75.66</v>
      </c>
      <c r="O1899" s="13">
        <v>74.782499999999999</v>
      </c>
      <c r="P1899" s="17" t="s">
        <v>137</v>
      </c>
      <c r="Q1899" s="14" t="s">
        <v>115</v>
      </c>
      <c r="R1899" s="14" t="s">
        <v>118</v>
      </c>
      <c r="S1899" s="14" t="s">
        <v>119</v>
      </c>
      <c r="T1899" s="14" t="s">
        <v>148</v>
      </c>
    </row>
    <row r="1900" spans="1:20" x14ac:dyDescent="0.3">
      <c r="A1900" s="11">
        <v>44641.511111111111</v>
      </c>
      <c r="B1900" s="11"/>
      <c r="C1900" s="15">
        <v>44641</v>
      </c>
      <c r="D1900" s="16">
        <v>0.51111111111111118</v>
      </c>
      <c r="E1900" s="16"/>
      <c r="F1900" s="13">
        <v>57.525000000000006</v>
      </c>
      <c r="G1900" s="12">
        <v>54</v>
      </c>
      <c r="H1900" s="12">
        <v>55.2</v>
      </c>
      <c r="I1900" s="12">
        <v>62.400000000000006</v>
      </c>
      <c r="J1900" s="12">
        <v>57</v>
      </c>
      <c r="K1900" s="12">
        <v>58.8</v>
      </c>
      <c r="L1900" s="12">
        <v>54.6</v>
      </c>
      <c r="M1900" s="12">
        <v>60</v>
      </c>
      <c r="N1900" s="12">
        <v>58.199999999999996</v>
      </c>
      <c r="O1900" s="13">
        <v>57.525000000000006</v>
      </c>
      <c r="P1900" s="17" t="s">
        <v>137</v>
      </c>
      <c r="Q1900" s="14" t="s">
        <v>115</v>
      </c>
      <c r="R1900" s="14" t="s">
        <v>118</v>
      </c>
      <c r="S1900" s="14" t="s">
        <v>119</v>
      </c>
      <c r="T1900" s="14" t="s">
        <v>148</v>
      </c>
    </row>
    <row r="1901" spans="1:20" x14ac:dyDescent="0.3">
      <c r="A1901" s="11">
        <v>44641.51458333333</v>
      </c>
      <c r="B1901" s="11"/>
      <c r="C1901" s="15">
        <v>44641</v>
      </c>
      <c r="D1901" s="16">
        <v>0.51458333333333328</v>
      </c>
      <c r="E1901" s="16"/>
      <c r="F1901" s="13">
        <v>97.79249999999999</v>
      </c>
      <c r="G1901" s="12">
        <v>91.8</v>
      </c>
      <c r="H1901" s="12">
        <v>93.84</v>
      </c>
      <c r="I1901" s="12">
        <v>106.08</v>
      </c>
      <c r="J1901" s="12">
        <v>96.899999999999991</v>
      </c>
      <c r="K1901" s="12">
        <v>99.96</v>
      </c>
      <c r="L1901" s="12">
        <v>92.820000000000007</v>
      </c>
      <c r="M1901" s="12">
        <v>102</v>
      </c>
      <c r="N1901" s="12">
        <v>98.94</v>
      </c>
      <c r="O1901" s="13">
        <v>97.79249999999999</v>
      </c>
      <c r="P1901" s="17" t="s">
        <v>137</v>
      </c>
      <c r="Q1901" s="14" t="s">
        <v>115</v>
      </c>
      <c r="R1901" s="14" t="s">
        <v>118</v>
      </c>
      <c r="S1901" s="14" t="s">
        <v>119</v>
      </c>
      <c r="T1901" s="14" t="s">
        <v>148</v>
      </c>
    </row>
    <row r="1902" spans="1:20" x14ac:dyDescent="0.3">
      <c r="A1902" s="11">
        <v>44641.518055555556</v>
      </c>
      <c r="B1902" s="11"/>
      <c r="C1902" s="15">
        <v>44641</v>
      </c>
      <c r="D1902" s="16">
        <v>0.5180555555555556</v>
      </c>
      <c r="E1902" s="16"/>
      <c r="F1902" s="13">
        <v>82.452500000000001</v>
      </c>
      <c r="G1902" s="12">
        <v>77.400000000000006</v>
      </c>
      <c r="H1902" s="12">
        <v>79.12</v>
      </c>
      <c r="I1902" s="12">
        <v>89.44</v>
      </c>
      <c r="J1902" s="12">
        <v>81.7</v>
      </c>
      <c r="K1902" s="12">
        <v>84.28</v>
      </c>
      <c r="L1902" s="12">
        <v>78.260000000000005</v>
      </c>
      <c r="M1902" s="12">
        <v>86</v>
      </c>
      <c r="N1902" s="12">
        <v>83.42</v>
      </c>
      <c r="O1902" s="13">
        <v>82.452500000000001</v>
      </c>
      <c r="P1902" s="17" t="s">
        <v>137</v>
      </c>
      <c r="Q1902" s="14" t="s">
        <v>122</v>
      </c>
      <c r="R1902" s="14" t="s">
        <v>118</v>
      </c>
      <c r="S1902" s="14" t="s">
        <v>119</v>
      </c>
      <c r="T1902" s="14" t="s">
        <v>148</v>
      </c>
    </row>
    <row r="1903" spans="1:20" x14ac:dyDescent="0.3">
      <c r="A1903" s="11">
        <v>44641.52008101852</v>
      </c>
      <c r="B1903" s="11"/>
      <c r="C1903" s="15">
        <v>44641</v>
      </c>
      <c r="D1903" s="16">
        <v>0.52008101851851851</v>
      </c>
      <c r="E1903" s="16"/>
      <c r="F1903" s="13">
        <v>77.658749999999998</v>
      </c>
      <c r="G1903" s="12">
        <v>72.900000000000006</v>
      </c>
      <c r="H1903" s="12">
        <v>74.52000000000001</v>
      </c>
      <c r="I1903" s="12">
        <v>84.240000000000009</v>
      </c>
      <c r="J1903" s="12">
        <v>76.95</v>
      </c>
      <c r="K1903" s="12">
        <v>79.38</v>
      </c>
      <c r="L1903" s="12">
        <v>73.710000000000008</v>
      </c>
      <c r="M1903" s="12">
        <v>81</v>
      </c>
      <c r="N1903" s="12">
        <v>78.569999999999993</v>
      </c>
      <c r="O1903" s="13">
        <v>77.658749999999998</v>
      </c>
      <c r="P1903" s="17" t="s">
        <v>137</v>
      </c>
      <c r="Q1903" s="14" t="s">
        <v>122</v>
      </c>
      <c r="R1903" s="14" t="s">
        <v>118</v>
      </c>
      <c r="S1903" s="14" t="s">
        <v>119</v>
      </c>
      <c r="T1903" s="14" t="s">
        <v>148</v>
      </c>
    </row>
    <row r="1904" spans="1:20" x14ac:dyDescent="0.3">
      <c r="A1904" s="11">
        <v>44641.520995370367</v>
      </c>
      <c r="B1904" s="11"/>
      <c r="C1904" s="15">
        <v>44641</v>
      </c>
      <c r="D1904" s="16">
        <v>0.52099537037037036</v>
      </c>
      <c r="E1904" s="16"/>
      <c r="F1904" s="13">
        <v>73.82374999999999</v>
      </c>
      <c r="G1904" s="12">
        <v>69.3</v>
      </c>
      <c r="H1904" s="12">
        <v>70.84</v>
      </c>
      <c r="I1904" s="12">
        <v>80.08</v>
      </c>
      <c r="J1904" s="12">
        <v>73.149999999999991</v>
      </c>
      <c r="K1904" s="12">
        <v>75.459999999999994</v>
      </c>
      <c r="L1904" s="12">
        <v>70.070000000000007</v>
      </c>
      <c r="M1904" s="12">
        <v>77</v>
      </c>
      <c r="N1904" s="12">
        <v>74.69</v>
      </c>
      <c r="O1904" s="13">
        <v>73.82374999999999</v>
      </c>
      <c r="P1904" s="17" t="s">
        <v>137</v>
      </c>
      <c r="Q1904" s="14" t="s">
        <v>122</v>
      </c>
      <c r="R1904" s="14" t="s">
        <v>118</v>
      </c>
      <c r="S1904" s="14" t="s">
        <v>119</v>
      </c>
      <c r="T1904" s="14" t="s">
        <v>148</v>
      </c>
    </row>
    <row r="1905" spans="1:20" x14ac:dyDescent="0.3">
      <c r="A1905" s="11">
        <v>44641.521527777775</v>
      </c>
      <c r="B1905" s="11"/>
      <c r="C1905" s="15">
        <v>44641</v>
      </c>
      <c r="D1905" s="16">
        <v>0.52152777777777781</v>
      </c>
      <c r="E1905" s="16"/>
      <c r="F1905" s="13">
        <v>80.534999999999997</v>
      </c>
      <c r="G1905" s="12">
        <v>75.600000000000009</v>
      </c>
      <c r="H1905" s="12">
        <v>77.28</v>
      </c>
      <c r="I1905" s="12">
        <v>87.36</v>
      </c>
      <c r="J1905" s="12">
        <v>79.8</v>
      </c>
      <c r="K1905" s="12">
        <v>82.32</v>
      </c>
      <c r="L1905" s="12">
        <v>76.44</v>
      </c>
      <c r="M1905" s="12">
        <v>84</v>
      </c>
      <c r="N1905" s="12">
        <v>81.48</v>
      </c>
      <c r="O1905" s="13">
        <v>80.534999999999997</v>
      </c>
      <c r="P1905" s="17" t="s">
        <v>137</v>
      </c>
      <c r="Q1905" s="14" t="s">
        <v>122</v>
      </c>
      <c r="R1905" s="14" t="s">
        <v>118</v>
      </c>
      <c r="S1905" s="14" t="s">
        <v>119</v>
      </c>
      <c r="T1905" s="14" t="s">
        <v>148</v>
      </c>
    </row>
    <row r="1906" spans="1:20" x14ac:dyDescent="0.3">
      <c r="A1906" s="11">
        <v>44641.523020833331</v>
      </c>
      <c r="B1906" s="11"/>
      <c r="C1906" s="15">
        <v>44641</v>
      </c>
      <c r="D1906" s="16">
        <v>0.52302083333333338</v>
      </c>
      <c r="E1906" s="16"/>
      <c r="F1906" s="13">
        <v>77.658749999999998</v>
      </c>
      <c r="G1906" s="12">
        <v>72.900000000000006</v>
      </c>
      <c r="H1906" s="12">
        <v>74.52000000000001</v>
      </c>
      <c r="I1906" s="12">
        <v>84.240000000000009</v>
      </c>
      <c r="J1906" s="12">
        <v>76.95</v>
      </c>
      <c r="K1906" s="12">
        <v>79.38</v>
      </c>
      <c r="L1906" s="12">
        <v>73.710000000000008</v>
      </c>
      <c r="M1906" s="12">
        <v>81</v>
      </c>
      <c r="N1906" s="12">
        <v>78.569999999999993</v>
      </c>
      <c r="O1906" s="13">
        <v>77.658749999999998</v>
      </c>
      <c r="P1906" s="17" t="s">
        <v>137</v>
      </c>
      <c r="Q1906" s="14" t="s">
        <v>122</v>
      </c>
      <c r="R1906" s="14" t="s">
        <v>118</v>
      </c>
      <c r="S1906" s="14" t="s">
        <v>119</v>
      </c>
      <c r="T1906" s="14" t="s">
        <v>148</v>
      </c>
    </row>
    <row r="1907" spans="1:20" x14ac:dyDescent="0.3">
      <c r="A1907" s="11">
        <v>44641.524837962963</v>
      </c>
      <c r="B1907" s="11"/>
      <c r="C1907" s="15">
        <v>44641</v>
      </c>
      <c r="D1907" s="16">
        <v>0.52483796296296303</v>
      </c>
      <c r="E1907" s="16"/>
      <c r="F1907" s="13">
        <v>83.411249999999995</v>
      </c>
      <c r="G1907" s="12">
        <v>78.3</v>
      </c>
      <c r="H1907" s="12">
        <v>80.040000000000006</v>
      </c>
      <c r="I1907" s="12">
        <v>90.48</v>
      </c>
      <c r="J1907" s="12">
        <v>82.649999999999991</v>
      </c>
      <c r="K1907" s="12">
        <v>85.26</v>
      </c>
      <c r="L1907" s="12">
        <v>79.17</v>
      </c>
      <c r="M1907" s="12">
        <v>87</v>
      </c>
      <c r="N1907" s="12">
        <v>84.39</v>
      </c>
      <c r="O1907" s="13">
        <v>83.411249999999995</v>
      </c>
      <c r="P1907" s="17" t="s">
        <v>137</v>
      </c>
      <c r="Q1907" s="14" t="s">
        <v>122</v>
      </c>
      <c r="R1907" s="14" t="s">
        <v>118</v>
      </c>
      <c r="S1907" s="14" t="s">
        <v>119</v>
      </c>
      <c r="T1907" s="14" t="s">
        <v>148</v>
      </c>
    </row>
    <row r="1908" spans="1:20" x14ac:dyDescent="0.3">
      <c r="A1908" s="11">
        <v>44641.525000000001</v>
      </c>
      <c r="B1908" s="11"/>
      <c r="C1908" s="15">
        <v>44641</v>
      </c>
      <c r="D1908" s="16">
        <v>0.52500000000000002</v>
      </c>
      <c r="E1908" s="16"/>
      <c r="F1908" s="13">
        <v>83.411249999999995</v>
      </c>
      <c r="G1908" s="12">
        <v>78.3</v>
      </c>
      <c r="H1908" s="12">
        <v>80.040000000000006</v>
      </c>
      <c r="I1908" s="12">
        <v>90.48</v>
      </c>
      <c r="J1908" s="12">
        <v>82.649999999999991</v>
      </c>
      <c r="K1908" s="12">
        <v>85.26</v>
      </c>
      <c r="L1908" s="12">
        <v>79.17</v>
      </c>
      <c r="M1908" s="12">
        <v>87</v>
      </c>
      <c r="N1908" s="12">
        <v>84.39</v>
      </c>
      <c r="O1908" s="13">
        <v>83.411249999999995</v>
      </c>
      <c r="P1908" s="17" t="s">
        <v>137</v>
      </c>
      <c r="Q1908" s="14" t="s">
        <v>122</v>
      </c>
      <c r="R1908" s="14" t="s">
        <v>118</v>
      </c>
      <c r="S1908" s="14" t="s">
        <v>119</v>
      </c>
      <c r="T1908" s="14" t="s">
        <v>148</v>
      </c>
    </row>
    <row r="1909" spans="1:20" x14ac:dyDescent="0.3">
      <c r="A1909" s="11">
        <v>44641.52847222222</v>
      </c>
      <c r="B1909" s="11"/>
      <c r="C1909" s="15">
        <v>44641</v>
      </c>
      <c r="D1909" s="16">
        <v>0.52847222222222223</v>
      </c>
      <c r="E1909" s="16"/>
      <c r="F1909" s="13">
        <v>86.287499999999994</v>
      </c>
      <c r="G1909" s="12">
        <v>81</v>
      </c>
      <c r="H1909" s="12">
        <v>82.8</v>
      </c>
      <c r="I1909" s="12">
        <v>93.600000000000009</v>
      </c>
      <c r="J1909" s="12">
        <v>85.5</v>
      </c>
      <c r="K1909" s="12">
        <v>88.2</v>
      </c>
      <c r="L1909" s="12">
        <v>81.900000000000006</v>
      </c>
      <c r="M1909" s="12">
        <v>90</v>
      </c>
      <c r="N1909" s="12">
        <v>87.3</v>
      </c>
      <c r="O1909" s="13">
        <v>86.287499999999994</v>
      </c>
      <c r="P1909" s="17" t="s">
        <v>137</v>
      </c>
      <c r="Q1909" s="14" t="s">
        <v>122</v>
      </c>
      <c r="R1909" s="14" t="s">
        <v>118</v>
      </c>
      <c r="S1909" s="14" t="s">
        <v>119</v>
      </c>
      <c r="T1909" s="14" t="s">
        <v>148</v>
      </c>
    </row>
    <row r="1910" spans="1:20" x14ac:dyDescent="0.3">
      <c r="A1910" s="11">
        <v>44641.529131944444</v>
      </c>
      <c r="B1910" s="11"/>
      <c r="C1910" s="15">
        <v>44641</v>
      </c>
      <c r="D1910" s="16">
        <v>0.52913194444444445</v>
      </c>
      <c r="E1910" s="16"/>
      <c r="F1910" s="13">
        <v>76.7</v>
      </c>
      <c r="G1910" s="12">
        <v>72</v>
      </c>
      <c r="H1910" s="12">
        <v>73.600000000000009</v>
      </c>
      <c r="I1910" s="12">
        <v>83.2</v>
      </c>
      <c r="J1910" s="12">
        <v>76</v>
      </c>
      <c r="K1910" s="12">
        <v>78.400000000000006</v>
      </c>
      <c r="L1910" s="12">
        <v>72.8</v>
      </c>
      <c r="M1910" s="12">
        <v>80</v>
      </c>
      <c r="N1910" s="12">
        <v>77.599999999999994</v>
      </c>
      <c r="O1910" s="13">
        <v>76.7</v>
      </c>
      <c r="P1910" s="17" t="s">
        <v>137</v>
      </c>
      <c r="Q1910" s="14" t="s">
        <v>122</v>
      </c>
      <c r="R1910" s="14" t="s">
        <v>118</v>
      </c>
      <c r="S1910" s="14" t="s">
        <v>119</v>
      </c>
      <c r="T1910" s="14" t="s">
        <v>148</v>
      </c>
    </row>
    <row r="1911" spans="1:20" x14ac:dyDescent="0.3">
      <c r="A1911" s="11">
        <v>44641.529224537036</v>
      </c>
      <c r="B1911" s="11"/>
      <c r="C1911" s="15">
        <v>44641</v>
      </c>
      <c r="D1911" s="16">
        <v>0.52922453703703709</v>
      </c>
      <c r="E1911" s="16"/>
      <c r="F1911" s="13">
        <v>72.865000000000009</v>
      </c>
      <c r="G1911" s="12">
        <v>68.400000000000006</v>
      </c>
      <c r="H1911" s="12">
        <v>69.92</v>
      </c>
      <c r="I1911" s="12">
        <v>79.040000000000006</v>
      </c>
      <c r="J1911" s="12">
        <v>72.2</v>
      </c>
      <c r="K1911" s="12">
        <v>74.48</v>
      </c>
      <c r="L1911" s="12">
        <v>69.16</v>
      </c>
      <c r="M1911" s="12">
        <v>76</v>
      </c>
      <c r="N1911" s="12">
        <v>73.72</v>
      </c>
      <c r="O1911" s="13">
        <v>72.865000000000009</v>
      </c>
      <c r="P1911" s="17" t="s">
        <v>137</v>
      </c>
      <c r="Q1911" s="14" t="s">
        <v>122</v>
      </c>
      <c r="R1911" s="14" t="s">
        <v>118</v>
      </c>
      <c r="S1911" s="14" t="s">
        <v>119</v>
      </c>
      <c r="T1911" s="14" t="s">
        <v>148</v>
      </c>
    </row>
    <row r="1912" spans="1:20" x14ac:dyDescent="0.3">
      <c r="A1912" s="11">
        <v>44641.529432870368</v>
      </c>
      <c r="B1912" s="11"/>
      <c r="C1912" s="15">
        <v>44641</v>
      </c>
      <c r="D1912" s="16">
        <v>0.52943287037037035</v>
      </c>
      <c r="E1912" s="16"/>
      <c r="F1912" s="13">
        <v>75.741249999999994</v>
      </c>
      <c r="G1912" s="12">
        <v>71.100000000000009</v>
      </c>
      <c r="H1912" s="12">
        <v>72.680000000000007</v>
      </c>
      <c r="I1912" s="12">
        <v>82.16</v>
      </c>
      <c r="J1912" s="12">
        <v>75.05</v>
      </c>
      <c r="K1912" s="12">
        <v>77.42</v>
      </c>
      <c r="L1912" s="12">
        <v>71.89</v>
      </c>
      <c r="M1912" s="12">
        <v>79</v>
      </c>
      <c r="N1912" s="12">
        <v>76.63</v>
      </c>
      <c r="O1912" s="13">
        <v>75.741249999999994</v>
      </c>
      <c r="P1912" s="17" t="s">
        <v>137</v>
      </c>
      <c r="Q1912" s="14" t="s">
        <v>122</v>
      </c>
      <c r="R1912" s="14" t="s">
        <v>118</v>
      </c>
      <c r="S1912" s="14" t="s">
        <v>119</v>
      </c>
      <c r="T1912" s="14" t="s">
        <v>148</v>
      </c>
    </row>
    <row r="1913" spans="1:20" x14ac:dyDescent="0.3">
      <c r="A1913" s="11">
        <v>44641.530347222222</v>
      </c>
      <c r="B1913" s="11"/>
      <c r="C1913" s="15">
        <v>44641</v>
      </c>
      <c r="D1913" s="16">
        <v>0.53034722222222219</v>
      </c>
      <c r="E1913" s="16"/>
      <c r="F1913" s="13">
        <v>75.741249999999994</v>
      </c>
      <c r="G1913" s="12">
        <v>71.100000000000009</v>
      </c>
      <c r="H1913" s="12">
        <v>72.680000000000007</v>
      </c>
      <c r="I1913" s="12">
        <v>82.16</v>
      </c>
      <c r="J1913" s="12">
        <v>75.05</v>
      </c>
      <c r="K1913" s="12">
        <v>77.42</v>
      </c>
      <c r="L1913" s="12">
        <v>71.89</v>
      </c>
      <c r="M1913" s="12">
        <v>79</v>
      </c>
      <c r="N1913" s="12">
        <v>76.63</v>
      </c>
      <c r="O1913" s="13">
        <v>75.741249999999994</v>
      </c>
      <c r="P1913" s="17" t="s">
        <v>137</v>
      </c>
      <c r="Q1913" s="14" t="s">
        <v>122</v>
      </c>
      <c r="R1913" s="14" t="s">
        <v>118</v>
      </c>
      <c r="S1913" s="14" t="s">
        <v>119</v>
      </c>
      <c r="T1913" s="14" t="s">
        <v>148</v>
      </c>
    </row>
    <row r="1914" spans="1:20" x14ac:dyDescent="0.3">
      <c r="A1914" s="11">
        <v>44641.530636574076</v>
      </c>
      <c r="B1914" s="11"/>
      <c r="C1914" s="15">
        <v>44641</v>
      </c>
      <c r="D1914" s="16">
        <v>0.53063657407407405</v>
      </c>
      <c r="E1914" s="16"/>
      <c r="F1914" s="13">
        <v>78.617500000000007</v>
      </c>
      <c r="G1914" s="12">
        <v>73.8</v>
      </c>
      <c r="H1914" s="12">
        <v>75.44</v>
      </c>
      <c r="I1914" s="12">
        <v>85.28</v>
      </c>
      <c r="J1914" s="12">
        <v>77.899999999999991</v>
      </c>
      <c r="K1914" s="12">
        <v>80.36</v>
      </c>
      <c r="L1914" s="12">
        <v>74.62</v>
      </c>
      <c r="M1914" s="12">
        <v>82</v>
      </c>
      <c r="N1914" s="12">
        <v>79.539999999999992</v>
      </c>
      <c r="O1914" s="13">
        <v>78.617500000000007</v>
      </c>
      <c r="P1914" s="17" t="s">
        <v>137</v>
      </c>
      <c r="Q1914" s="14" t="s">
        <v>122</v>
      </c>
      <c r="R1914" s="14" t="s">
        <v>118</v>
      </c>
      <c r="S1914" s="14" t="s">
        <v>119</v>
      </c>
      <c r="T1914" s="14" t="s">
        <v>148</v>
      </c>
    </row>
    <row r="1915" spans="1:20" x14ac:dyDescent="0.3">
      <c r="A1915" s="11">
        <v>44641.531944444447</v>
      </c>
      <c r="B1915" s="11"/>
      <c r="C1915" s="15">
        <v>44641</v>
      </c>
      <c r="D1915" s="16">
        <v>0.53194444444444444</v>
      </c>
      <c r="E1915" s="16"/>
      <c r="F1915" s="13">
        <v>82.452500000000001</v>
      </c>
      <c r="G1915" s="12">
        <v>77.400000000000006</v>
      </c>
      <c r="H1915" s="12">
        <v>79.12</v>
      </c>
      <c r="I1915" s="12">
        <v>89.44</v>
      </c>
      <c r="J1915" s="12">
        <v>81.7</v>
      </c>
      <c r="K1915" s="12">
        <v>84.28</v>
      </c>
      <c r="L1915" s="12">
        <v>78.260000000000005</v>
      </c>
      <c r="M1915" s="12">
        <v>86</v>
      </c>
      <c r="N1915" s="12">
        <v>83.42</v>
      </c>
      <c r="O1915" s="13">
        <v>82.452500000000001</v>
      </c>
      <c r="P1915" s="17" t="s">
        <v>137</v>
      </c>
      <c r="Q1915" s="14" t="s">
        <v>122</v>
      </c>
      <c r="R1915" s="14" t="s">
        <v>118</v>
      </c>
      <c r="S1915" s="14" t="s">
        <v>119</v>
      </c>
      <c r="T1915" s="14" t="s">
        <v>148</v>
      </c>
    </row>
    <row r="1916" spans="1:20" x14ac:dyDescent="0.3">
      <c r="A1916" s="11">
        <v>44641.535416666666</v>
      </c>
      <c r="B1916" s="11"/>
      <c r="C1916" s="15">
        <v>44641</v>
      </c>
      <c r="D1916" s="16">
        <v>0.53541666666666665</v>
      </c>
      <c r="E1916" s="16"/>
      <c r="F1916" s="13">
        <v>81.493750000000006</v>
      </c>
      <c r="G1916" s="12">
        <v>76.5</v>
      </c>
      <c r="H1916" s="12">
        <v>78.2</v>
      </c>
      <c r="I1916" s="12">
        <v>88.4</v>
      </c>
      <c r="J1916" s="12">
        <v>80.75</v>
      </c>
      <c r="K1916" s="12">
        <v>83.3</v>
      </c>
      <c r="L1916" s="12">
        <v>77.350000000000009</v>
      </c>
      <c r="M1916" s="12">
        <v>85</v>
      </c>
      <c r="N1916" s="12">
        <v>82.45</v>
      </c>
      <c r="O1916" s="13">
        <v>81.493750000000006</v>
      </c>
      <c r="P1916" s="17" t="s">
        <v>137</v>
      </c>
      <c r="Q1916" s="14" t="s">
        <v>122</v>
      </c>
      <c r="R1916" s="14" t="s">
        <v>118</v>
      </c>
      <c r="S1916" s="14" t="s">
        <v>119</v>
      </c>
      <c r="T1916" s="14" t="s">
        <v>148</v>
      </c>
    </row>
    <row r="1917" spans="1:20" x14ac:dyDescent="0.3">
      <c r="A1917" s="11">
        <v>44641.538888888892</v>
      </c>
      <c r="B1917" s="11"/>
      <c r="C1917" s="15">
        <v>44641</v>
      </c>
      <c r="D1917" s="16">
        <v>0.53888888888888886</v>
      </c>
      <c r="E1917" s="16"/>
      <c r="F1917" s="13">
        <v>79.576250000000002</v>
      </c>
      <c r="G1917" s="12">
        <v>74.7</v>
      </c>
      <c r="H1917" s="12">
        <v>76.36</v>
      </c>
      <c r="I1917" s="12">
        <v>86.320000000000007</v>
      </c>
      <c r="J1917" s="12">
        <v>78.849999999999994</v>
      </c>
      <c r="K1917" s="12">
        <v>81.34</v>
      </c>
      <c r="L1917" s="12">
        <v>75.53</v>
      </c>
      <c r="M1917" s="12">
        <v>83</v>
      </c>
      <c r="N1917" s="12">
        <v>80.509999999999991</v>
      </c>
      <c r="O1917" s="13">
        <v>79.576250000000002</v>
      </c>
      <c r="P1917" s="17" t="s">
        <v>137</v>
      </c>
      <c r="Q1917" s="14" t="s">
        <v>122</v>
      </c>
      <c r="R1917" s="14" t="s">
        <v>118</v>
      </c>
      <c r="S1917" s="14" t="s">
        <v>119</v>
      </c>
      <c r="T1917" s="14" t="s">
        <v>148</v>
      </c>
    </row>
    <row r="1918" spans="1:20" x14ac:dyDescent="0.3">
      <c r="A1918" s="11">
        <v>44641.541284722225</v>
      </c>
      <c r="B1918" s="11"/>
      <c r="C1918" s="15">
        <v>44641</v>
      </c>
      <c r="D1918" s="16">
        <v>0.54128472222222224</v>
      </c>
      <c r="E1918" s="16"/>
      <c r="F1918" s="13">
        <v>78.617500000000007</v>
      </c>
      <c r="G1918" s="12">
        <v>73.8</v>
      </c>
      <c r="H1918" s="12">
        <v>75.44</v>
      </c>
      <c r="I1918" s="12">
        <v>85.28</v>
      </c>
      <c r="J1918" s="12">
        <v>77.899999999999991</v>
      </c>
      <c r="K1918" s="12">
        <v>80.36</v>
      </c>
      <c r="L1918" s="12">
        <v>74.62</v>
      </c>
      <c r="M1918" s="12">
        <v>82</v>
      </c>
      <c r="N1918" s="12">
        <v>79.539999999999992</v>
      </c>
      <c r="O1918" s="13">
        <v>78.617500000000007</v>
      </c>
      <c r="P1918" s="17" t="s">
        <v>137</v>
      </c>
      <c r="Q1918" s="14" t="s">
        <v>122</v>
      </c>
      <c r="R1918" s="14" t="s">
        <v>118</v>
      </c>
      <c r="S1918" s="14" t="s">
        <v>119</v>
      </c>
      <c r="T1918" s="14" t="s">
        <v>148</v>
      </c>
    </row>
    <row r="1919" spans="1:20" x14ac:dyDescent="0.3">
      <c r="A1919" s="11">
        <v>44641.542361111111</v>
      </c>
      <c r="B1919" s="11"/>
      <c r="C1919" s="15">
        <v>44641</v>
      </c>
      <c r="D1919" s="16">
        <v>0.54236111111111118</v>
      </c>
      <c r="E1919" s="16"/>
      <c r="F1919" s="13">
        <v>78.617500000000007</v>
      </c>
      <c r="G1919" s="12">
        <v>73.8</v>
      </c>
      <c r="H1919" s="12">
        <v>75.44</v>
      </c>
      <c r="I1919" s="12">
        <v>85.28</v>
      </c>
      <c r="J1919" s="12">
        <v>77.899999999999991</v>
      </c>
      <c r="K1919" s="12">
        <v>80.36</v>
      </c>
      <c r="L1919" s="12">
        <v>74.62</v>
      </c>
      <c r="M1919" s="12">
        <v>82</v>
      </c>
      <c r="N1919" s="12">
        <v>79.539999999999992</v>
      </c>
      <c r="O1919" s="13">
        <v>78.617500000000007</v>
      </c>
      <c r="P1919" s="17" t="s">
        <v>10</v>
      </c>
      <c r="Q1919" s="14" t="s">
        <v>10</v>
      </c>
      <c r="R1919" s="14" t="s">
        <v>118</v>
      </c>
      <c r="S1919" s="14" t="s">
        <v>119</v>
      </c>
      <c r="T1919" s="14" t="s">
        <v>148</v>
      </c>
    </row>
    <row r="1920" spans="1:20" x14ac:dyDescent="0.3">
      <c r="A1920" s="11">
        <v>44641.544004629628</v>
      </c>
      <c r="B1920" s="11"/>
      <c r="C1920" s="15">
        <v>44641</v>
      </c>
      <c r="D1920" s="16">
        <v>0.54400462962962959</v>
      </c>
      <c r="E1920" s="16"/>
      <c r="F1920" s="13">
        <v>74.782499999999999</v>
      </c>
      <c r="G1920" s="12">
        <v>70.2</v>
      </c>
      <c r="H1920" s="12">
        <v>71.760000000000005</v>
      </c>
      <c r="I1920" s="12">
        <v>81.12</v>
      </c>
      <c r="J1920" s="12">
        <v>74.099999999999994</v>
      </c>
      <c r="K1920" s="12">
        <v>76.44</v>
      </c>
      <c r="L1920" s="12">
        <v>70.98</v>
      </c>
      <c r="M1920" s="12">
        <v>78</v>
      </c>
      <c r="N1920" s="12">
        <v>75.66</v>
      </c>
      <c r="O1920" s="13">
        <v>74.782499999999999</v>
      </c>
      <c r="P1920" s="17" t="s">
        <v>10</v>
      </c>
      <c r="Q1920" s="14" t="s">
        <v>10</v>
      </c>
      <c r="R1920" s="14" t="s">
        <v>118</v>
      </c>
      <c r="S1920" s="14" t="s">
        <v>119</v>
      </c>
      <c r="T1920" s="14" t="s">
        <v>148</v>
      </c>
    </row>
    <row r="1921" spans="1:20" x14ac:dyDescent="0.3">
      <c r="A1921" s="11">
        <v>44641.54583333333</v>
      </c>
      <c r="B1921" s="11"/>
      <c r="C1921" s="15">
        <v>44641</v>
      </c>
      <c r="D1921" s="16">
        <v>0.54583333333333328</v>
      </c>
      <c r="E1921" s="16"/>
      <c r="F1921" s="13">
        <v>74.782499999999999</v>
      </c>
      <c r="G1921" s="12">
        <v>70.2</v>
      </c>
      <c r="H1921" s="12">
        <v>71.760000000000005</v>
      </c>
      <c r="I1921" s="12">
        <v>81.12</v>
      </c>
      <c r="J1921" s="12">
        <v>74.099999999999994</v>
      </c>
      <c r="K1921" s="12">
        <v>76.44</v>
      </c>
      <c r="L1921" s="12">
        <v>70.98</v>
      </c>
      <c r="M1921" s="12">
        <v>78</v>
      </c>
      <c r="N1921" s="12">
        <v>75.66</v>
      </c>
      <c r="O1921" s="13">
        <v>74.782499999999999</v>
      </c>
      <c r="P1921" s="17" t="s">
        <v>10</v>
      </c>
      <c r="Q1921" s="14" t="s">
        <v>10</v>
      </c>
      <c r="R1921" s="14" t="s">
        <v>118</v>
      </c>
      <c r="S1921" s="14" t="s">
        <v>119</v>
      </c>
      <c r="T1921" s="14" t="s">
        <v>148</v>
      </c>
    </row>
    <row r="1922" spans="1:20" x14ac:dyDescent="0.3">
      <c r="A1922" s="11">
        <v>44641.547546296293</v>
      </c>
      <c r="B1922" s="11"/>
      <c r="C1922" s="15">
        <v>44641</v>
      </c>
      <c r="D1922" s="16">
        <v>0.54754629629629636</v>
      </c>
      <c r="E1922" s="16"/>
      <c r="F1922" s="13">
        <v>75.741249999999994</v>
      </c>
      <c r="G1922" s="12">
        <v>71.100000000000009</v>
      </c>
      <c r="H1922" s="12">
        <v>72.680000000000007</v>
      </c>
      <c r="I1922" s="12">
        <v>82.16</v>
      </c>
      <c r="J1922" s="12">
        <v>75.05</v>
      </c>
      <c r="K1922" s="12">
        <v>77.42</v>
      </c>
      <c r="L1922" s="12">
        <v>71.89</v>
      </c>
      <c r="M1922" s="12">
        <v>79</v>
      </c>
      <c r="N1922" s="12">
        <v>76.63</v>
      </c>
      <c r="O1922" s="13">
        <v>75.741249999999994</v>
      </c>
      <c r="P1922" s="17" t="s">
        <v>10</v>
      </c>
      <c r="Q1922" s="14" t="s">
        <v>10</v>
      </c>
      <c r="R1922" s="14" t="s">
        <v>118</v>
      </c>
      <c r="S1922" s="14" t="s">
        <v>119</v>
      </c>
      <c r="T1922" s="14" t="s">
        <v>148</v>
      </c>
    </row>
    <row r="1923" spans="1:20" x14ac:dyDescent="0.3">
      <c r="A1923" s="11">
        <v>44641.547824074078</v>
      </c>
      <c r="B1923" s="11"/>
      <c r="C1923" s="15">
        <v>44641</v>
      </c>
      <c r="D1923" s="16">
        <v>0.54782407407407407</v>
      </c>
      <c r="E1923" s="16"/>
      <c r="F1923" s="13">
        <v>75.741249999999994</v>
      </c>
      <c r="G1923" s="12">
        <v>71.100000000000009</v>
      </c>
      <c r="H1923" s="12">
        <v>72.680000000000007</v>
      </c>
      <c r="I1923" s="12">
        <v>82.16</v>
      </c>
      <c r="J1923" s="12">
        <v>75.05</v>
      </c>
      <c r="K1923" s="12">
        <v>77.42</v>
      </c>
      <c r="L1923" s="12">
        <v>71.89</v>
      </c>
      <c r="M1923" s="12">
        <v>79</v>
      </c>
      <c r="N1923" s="12">
        <v>76.63</v>
      </c>
      <c r="O1923" s="13">
        <v>75.741249999999994</v>
      </c>
      <c r="P1923" s="17" t="s">
        <v>10</v>
      </c>
      <c r="Q1923" s="14" t="s">
        <v>10</v>
      </c>
      <c r="R1923" s="14" t="s">
        <v>118</v>
      </c>
      <c r="S1923" s="14" t="s">
        <v>119</v>
      </c>
      <c r="T1923" s="14" t="s">
        <v>148</v>
      </c>
    </row>
    <row r="1924" spans="1:20" x14ac:dyDescent="0.3">
      <c r="A1924" s="11">
        <v>44641.549305555556</v>
      </c>
      <c r="B1924" s="11"/>
      <c r="C1924" s="15">
        <v>44641</v>
      </c>
      <c r="D1924" s="16">
        <v>0.5493055555555556</v>
      </c>
      <c r="E1924" s="16"/>
      <c r="F1924" s="13">
        <v>79.576250000000002</v>
      </c>
      <c r="G1924" s="12">
        <v>74.7</v>
      </c>
      <c r="H1924" s="12">
        <v>76.36</v>
      </c>
      <c r="I1924" s="12">
        <v>86.320000000000007</v>
      </c>
      <c r="J1924" s="12">
        <v>78.849999999999994</v>
      </c>
      <c r="K1924" s="12">
        <v>81.34</v>
      </c>
      <c r="L1924" s="12">
        <v>75.53</v>
      </c>
      <c r="M1924" s="12">
        <v>83</v>
      </c>
      <c r="N1924" s="12">
        <v>80.509999999999991</v>
      </c>
      <c r="O1924" s="13">
        <v>79.576250000000002</v>
      </c>
      <c r="P1924" s="17" t="s">
        <v>10</v>
      </c>
      <c r="Q1924" s="14" t="s">
        <v>10</v>
      </c>
      <c r="R1924" s="14" t="s">
        <v>118</v>
      </c>
      <c r="S1924" s="14" t="s">
        <v>119</v>
      </c>
      <c r="T1924" s="14" t="s">
        <v>148</v>
      </c>
    </row>
    <row r="1925" spans="1:20" x14ac:dyDescent="0.3">
      <c r="A1925" s="11">
        <v>44641.552777777775</v>
      </c>
      <c r="B1925" s="11"/>
      <c r="C1925" s="15">
        <v>44641</v>
      </c>
      <c r="D1925" s="16">
        <v>0.55277777777777781</v>
      </c>
      <c r="E1925" s="16"/>
      <c r="F1925" s="13">
        <v>88.204999999999998</v>
      </c>
      <c r="G1925" s="12">
        <v>82.8</v>
      </c>
      <c r="H1925" s="12">
        <v>84.64</v>
      </c>
      <c r="I1925" s="12">
        <v>95.68</v>
      </c>
      <c r="J1925" s="12">
        <v>87.399999999999991</v>
      </c>
      <c r="K1925" s="12">
        <v>90.16</v>
      </c>
      <c r="L1925" s="12">
        <v>83.72</v>
      </c>
      <c r="M1925" s="12">
        <v>92</v>
      </c>
      <c r="N1925" s="12">
        <v>89.24</v>
      </c>
      <c r="O1925" s="13">
        <v>88.204999999999998</v>
      </c>
      <c r="P1925" s="17" t="s">
        <v>10</v>
      </c>
      <c r="Q1925" s="14" t="s">
        <v>10</v>
      </c>
      <c r="R1925" s="14" t="s">
        <v>118</v>
      </c>
      <c r="S1925" s="14" t="s">
        <v>119</v>
      </c>
      <c r="T1925" s="14" t="s">
        <v>148</v>
      </c>
    </row>
    <row r="1926" spans="1:20" x14ac:dyDescent="0.3">
      <c r="A1926" s="11">
        <v>44641.555289351854</v>
      </c>
      <c r="B1926" s="11"/>
      <c r="C1926" s="15">
        <v>44641</v>
      </c>
      <c r="D1926" s="16">
        <v>0.55528935185185191</v>
      </c>
      <c r="E1926" s="16"/>
      <c r="F1926" s="13">
        <v>74.782499999999999</v>
      </c>
      <c r="G1926" s="12">
        <v>70.2</v>
      </c>
      <c r="H1926" s="12">
        <v>71.760000000000005</v>
      </c>
      <c r="I1926" s="12">
        <v>81.12</v>
      </c>
      <c r="J1926" s="12">
        <v>74.099999999999994</v>
      </c>
      <c r="K1926" s="12">
        <v>76.44</v>
      </c>
      <c r="L1926" s="12">
        <v>70.98</v>
      </c>
      <c r="M1926" s="12">
        <v>78</v>
      </c>
      <c r="N1926" s="12">
        <v>75.66</v>
      </c>
      <c r="O1926" s="13">
        <v>74.782499999999999</v>
      </c>
      <c r="P1926" s="17" t="s">
        <v>10</v>
      </c>
      <c r="Q1926" s="14" t="s">
        <v>10</v>
      </c>
      <c r="R1926" s="14" t="s">
        <v>118</v>
      </c>
      <c r="S1926" s="14" t="s">
        <v>119</v>
      </c>
      <c r="T1926" s="14" t="s">
        <v>148</v>
      </c>
    </row>
    <row r="1927" spans="1:20" x14ac:dyDescent="0.3">
      <c r="A1927" s="11">
        <v>44641.556250000001</v>
      </c>
      <c r="B1927" s="11"/>
      <c r="C1927" s="15">
        <v>44641</v>
      </c>
      <c r="D1927" s="16">
        <v>0.55625000000000002</v>
      </c>
      <c r="E1927" s="16"/>
      <c r="F1927" s="13">
        <v>91.081249999999997</v>
      </c>
      <c r="G1927" s="12">
        <v>85.5</v>
      </c>
      <c r="H1927" s="12">
        <v>87.4</v>
      </c>
      <c r="I1927" s="12">
        <v>98.8</v>
      </c>
      <c r="J1927" s="12">
        <v>90.25</v>
      </c>
      <c r="K1927" s="12">
        <v>93.1</v>
      </c>
      <c r="L1927" s="12">
        <v>86.45</v>
      </c>
      <c r="M1927" s="12">
        <v>95</v>
      </c>
      <c r="N1927" s="12">
        <v>92.149999999999991</v>
      </c>
      <c r="O1927" s="13">
        <v>91.081249999999997</v>
      </c>
      <c r="P1927" s="17" t="s">
        <v>10</v>
      </c>
      <c r="Q1927" s="14" t="s">
        <v>10</v>
      </c>
      <c r="R1927" s="14" t="s">
        <v>118</v>
      </c>
      <c r="S1927" s="14" t="s">
        <v>119</v>
      </c>
      <c r="T1927" s="14" t="s">
        <v>148</v>
      </c>
    </row>
    <row r="1928" spans="1:20" x14ac:dyDescent="0.3">
      <c r="A1928" s="11">
        <v>44641.55972222222</v>
      </c>
      <c r="B1928" s="11"/>
      <c r="C1928" s="15">
        <v>44641</v>
      </c>
      <c r="D1928" s="16">
        <v>0.55972222222222223</v>
      </c>
      <c r="E1928" s="16"/>
      <c r="F1928" s="13">
        <v>86.287499999999994</v>
      </c>
      <c r="G1928" s="12">
        <v>81</v>
      </c>
      <c r="H1928" s="12">
        <v>82.8</v>
      </c>
      <c r="I1928" s="12">
        <v>93.600000000000009</v>
      </c>
      <c r="J1928" s="12">
        <v>85.5</v>
      </c>
      <c r="K1928" s="12">
        <v>88.2</v>
      </c>
      <c r="L1928" s="12">
        <v>81.900000000000006</v>
      </c>
      <c r="M1928" s="12">
        <v>90</v>
      </c>
      <c r="N1928" s="12">
        <v>87.3</v>
      </c>
      <c r="O1928" s="13">
        <v>86.287499999999994</v>
      </c>
      <c r="P1928" s="17" t="s">
        <v>10</v>
      </c>
      <c r="Q1928" s="14" t="s">
        <v>10</v>
      </c>
      <c r="R1928" s="14" t="s">
        <v>118</v>
      </c>
      <c r="S1928" s="14" t="s">
        <v>119</v>
      </c>
      <c r="T1928" s="14" t="s">
        <v>148</v>
      </c>
    </row>
    <row r="1929" spans="1:20" x14ac:dyDescent="0.3">
      <c r="A1929" s="11">
        <v>44641.563194444447</v>
      </c>
      <c r="B1929" s="11"/>
      <c r="C1929" s="15">
        <v>44641</v>
      </c>
      <c r="D1929" s="16">
        <v>0.56319444444444444</v>
      </c>
      <c r="E1929" s="16"/>
      <c r="F1929" s="13">
        <v>89.163750000000007</v>
      </c>
      <c r="G1929" s="12">
        <v>83.7</v>
      </c>
      <c r="H1929" s="12">
        <v>85.56</v>
      </c>
      <c r="I1929" s="12">
        <v>96.72</v>
      </c>
      <c r="J1929" s="12">
        <v>88.35</v>
      </c>
      <c r="K1929" s="12">
        <v>91.14</v>
      </c>
      <c r="L1929" s="12">
        <v>84.63000000000001</v>
      </c>
      <c r="M1929" s="12">
        <v>93</v>
      </c>
      <c r="N1929" s="12">
        <v>90.21</v>
      </c>
      <c r="O1929" s="13">
        <v>89.163750000000007</v>
      </c>
      <c r="P1929" s="17" t="s">
        <v>10</v>
      </c>
      <c r="Q1929" s="14" t="s">
        <v>10</v>
      </c>
      <c r="R1929" s="14" t="s">
        <v>118</v>
      </c>
      <c r="S1929" s="14" t="s">
        <v>119</v>
      </c>
      <c r="T1929" s="14" t="s">
        <v>148</v>
      </c>
    </row>
    <row r="1930" spans="1:20" x14ac:dyDescent="0.3">
      <c r="A1930" s="11">
        <v>44641.563888888886</v>
      </c>
      <c r="B1930" s="11"/>
      <c r="C1930" s="15">
        <v>44641</v>
      </c>
      <c r="D1930" s="16">
        <v>0.56388888888888888</v>
      </c>
      <c r="E1930" s="16"/>
      <c r="F1930" s="13">
        <v>77.658749999999998</v>
      </c>
      <c r="G1930" s="12">
        <v>72.900000000000006</v>
      </c>
      <c r="H1930" s="12">
        <v>74.52000000000001</v>
      </c>
      <c r="I1930" s="12">
        <v>84.240000000000009</v>
      </c>
      <c r="J1930" s="12">
        <v>76.95</v>
      </c>
      <c r="K1930" s="12">
        <v>79.38</v>
      </c>
      <c r="L1930" s="12">
        <v>73.710000000000008</v>
      </c>
      <c r="M1930" s="12">
        <v>81</v>
      </c>
      <c r="N1930" s="12">
        <v>78.569999999999993</v>
      </c>
      <c r="O1930" s="13">
        <v>77.658749999999998</v>
      </c>
      <c r="P1930" s="17" t="s">
        <v>10</v>
      </c>
      <c r="Q1930" s="14" t="s">
        <v>10</v>
      </c>
      <c r="R1930" s="14" t="s">
        <v>118</v>
      </c>
      <c r="S1930" s="14" t="s">
        <v>119</v>
      </c>
      <c r="T1930" s="14" t="s">
        <v>148</v>
      </c>
    </row>
    <row r="1931" spans="1:20" x14ac:dyDescent="0.3">
      <c r="A1931" s="11">
        <v>44641.566666666666</v>
      </c>
      <c r="B1931" s="11"/>
      <c r="C1931" s="15">
        <v>44641</v>
      </c>
      <c r="D1931" s="16">
        <v>0.56666666666666665</v>
      </c>
      <c r="E1931" s="16"/>
      <c r="F1931" s="13">
        <v>95.875</v>
      </c>
      <c r="G1931" s="12">
        <v>90</v>
      </c>
      <c r="H1931" s="12">
        <v>92</v>
      </c>
      <c r="I1931" s="12">
        <v>104</v>
      </c>
      <c r="J1931" s="12">
        <v>95</v>
      </c>
      <c r="K1931" s="12">
        <v>98</v>
      </c>
      <c r="L1931" s="12">
        <v>91</v>
      </c>
      <c r="M1931" s="12">
        <v>100</v>
      </c>
      <c r="N1931" s="12">
        <v>97</v>
      </c>
      <c r="O1931" s="13">
        <v>95.875</v>
      </c>
      <c r="P1931" s="17" t="s">
        <v>10</v>
      </c>
      <c r="Q1931" s="14" t="s">
        <v>10</v>
      </c>
      <c r="R1931" s="14" t="s">
        <v>118</v>
      </c>
      <c r="S1931" s="14" t="s">
        <v>119</v>
      </c>
      <c r="T1931" s="14" t="s">
        <v>148</v>
      </c>
    </row>
    <row r="1932" spans="1:20" x14ac:dyDescent="0.3">
      <c r="A1932" s="11">
        <v>44641.570138888892</v>
      </c>
      <c r="B1932" s="11"/>
      <c r="C1932" s="15">
        <v>44641</v>
      </c>
      <c r="D1932" s="16">
        <v>0.57013888888888886</v>
      </c>
      <c r="E1932" s="16"/>
      <c r="F1932" s="13">
        <v>89.163750000000007</v>
      </c>
      <c r="G1932" s="12">
        <v>83.7</v>
      </c>
      <c r="H1932" s="12">
        <v>85.56</v>
      </c>
      <c r="I1932" s="12">
        <v>96.72</v>
      </c>
      <c r="J1932" s="12">
        <v>88.35</v>
      </c>
      <c r="K1932" s="12">
        <v>91.14</v>
      </c>
      <c r="L1932" s="12">
        <v>84.63000000000001</v>
      </c>
      <c r="M1932" s="12">
        <v>93</v>
      </c>
      <c r="N1932" s="12">
        <v>90.21</v>
      </c>
      <c r="O1932" s="13">
        <v>89.163750000000007</v>
      </c>
      <c r="P1932" s="17" t="s">
        <v>10</v>
      </c>
      <c r="Q1932" s="14" t="s">
        <v>10</v>
      </c>
      <c r="R1932" s="14" t="s">
        <v>118</v>
      </c>
      <c r="S1932" s="14" t="s">
        <v>119</v>
      </c>
      <c r="T1932" s="14" t="s">
        <v>148</v>
      </c>
    </row>
    <row r="1933" spans="1:20" x14ac:dyDescent="0.3">
      <c r="A1933" s="11">
        <v>44641.573611111111</v>
      </c>
      <c r="B1933" s="11"/>
      <c r="C1933" s="15">
        <v>44641</v>
      </c>
      <c r="D1933" s="16">
        <v>0.57361111111111118</v>
      </c>
      <c r="E1933" s="16"/>
      <c r="F1933" s="13">
        <v>94.916249999999991</v>
      </c>
      <c r="G1933" s="12">
        <v>89.100000000000009</v>
      </c>
      <c r="H1933" s="12">
        <v>91.08</v>
      </c>
      <c r="I1933" s="12">
        <v>102.96000000000001</v>
      </c>
      <c r="J1933" s="12">
        <v>94.05</v>
      </c>
      <c r="K1933" s="12">
        <v>97.02</v>
      </c>
      <c r="L1933" s="12">
        <v>90.09</v>
      </c>
      <c r="M1933" s="12">
        <v>99</v>
      </c>
      <c r="N1933" s="12">
        <v>96.03</v>
      </c>
      <c r="O1933" s="13">
        <v>94.916249999999991</v>
      </c>
      <c r="P1933" s="17" t="s">
        <v>10</v>
      </c>
      <c r="Q1933" s="14" t="s">
        <v>10</v>
      </c>
      <c r="R1933" s="14" t="s">
        <v>118</v>
      </c>
      <c r="S1933" s="14" t="s">
        <v>119</v>
      </c>
      <c r="T1933" s="14" t="s">
        <v>148</v>
      </c>
    </row>
    <row r="1934" spans="1:20" x14ac:dyDescent="0.3">
      <c r="A1934" s="11">
        <v>44641.576157407406</v>
      </c>
      <c r="B1934" s="11"/>
      <c r="C1934" s="15">
        <v>44641</v>
      </c>
      <c r="D1934" s="16">
        <v>0.5761574074074074</v>
      </c>
      <c r="E1934" s="16"/>
      <c r="F1934" s="13">
        <v>81.493750000000006</v>
      </c>
      <c r="G1934" s="12">
        <v>76.5</v>
      </c>
      <c r="H1934" s="12">
        <v>78.2</v>
      </c>
      <c r="I1934" s="12">
        <v>88.4</v>
      </c>
      <c r="J1934" s="12">
        <v>80.75</v>
      </c>
      <c r="K1934" s="12">
        <v>83.3</v>
      </c>
      <c r="L1934" s="12">
        <v>77.350000000000009</v>
      </c>
      <c r="M1934" s="12">
        <v>85</v>
      </c>
      <c r="N1934" s="12">
        <v>82.45</v>
      </c>
      <c r="O1934" s="13">
        <v>81.493750000000006</v>
      </c>
      <c r="P1934" s="17" t="s">
        <v>10</v>
      </c>
      <c r="Q1934" s="14" t="s">
        <v>10</v>
      </c>
      <c r="R1934" s="14" t="s">
        <v>118</v>
      </c>
      <c r="S1934" s="14" t="s">
        <v>119</v>
      </c>
      <c r="T1934" s="14" t="s">
        <v>148</v>
      </c>
    </row>
    <row r="1935" spans="1:20" x14ac:dyDescent="0.3">
      <c r="A1935" s="11">
        <v>44641.57708333333</v>
      </c>
      <c r="B1935" s="11"/>
      <c r="C1935" s="15">
        <v>44641</v>
      </c>
      <c r="D1935" s="16">
        <v>0.57708333333333328</v>
      </c>
      <c r="E1935" s="16"/>
      <c r="F1935" s="13">
        <v>84.37</v>
      </c>
      <c r="G1935" s="12">
        <v>79.2</v>
      </c>
      <c r="H1935" s="12">
        <v>80.960000000000008</v>
      </c>
      <c r="I1935" s="12">
        <v>91.52000000000001</v>
      </c>
      <c r="J1935" s="12">
        <v>83.6</v>
      </c>
      <c r="K1935" s="12">
        <v>86.24</v>
      </c>
      <c r="L1935" s="12">
        <v>80.08</v>
      </c>
      <c r="M1935" s="12">
        <v>88</v>
      </c>
      <c r="N1935" s="12">
        <v>85.36</v>
      </c>
      <c r="O1935" s="13">
        <v>84.37</v>
      </c>
      <c r="P1935" s="17" t="s">
        <v>10</v>
      </c>
      <c r="Q1935" s="14" t="s">
        <v>10</v>
      </c>
      <c r="R1935" s="14" t="s">
        <v>118</v>
      </c>
      <c r="S1935" s="14" t="s">
        <v>119</v>
      </c>
      <c r="T1935" s="14" t="s">
        <v>148</v>
      </c>
    </row>
    <row r="1936" spans="1:20" x14ac:dyDescent="0.3">
      <c r="A1936" s="11">
        <v>44641.580555555556</v>
      </c>
      <c r="B1936" s="11"/>
      <c r="C1936" s="15">
        <v>44641</v>
      </c>
      <c r="D1936" s="16">
        <v>0.5805555555555556</v>
      </c>
      <c r="E1936" s="16"/>
      <c r="F1936" s="13">
        <v>77.658749999999998</v>
      </c>
      <c r="G1936" s="12">
        <v>72.900000000000006</v>
      </c>
      <c r="H1936" s="12">
        <v>74.52000000000001</v>
      </c>
      <c r="I1936" s="12">
        <v>84.240000000000009</v>
      </c>
      <c r="J1936" s="12">
        <v>76.95</v>
      </c>
      <c r="K1936" s="12">
        <v>79.38</v>
      </c>
      <c r="L1936" s="12">
        <v>73.710000000000008</v>
      </c>
      <c r="M1936" s="12">
        <v>81</v>
      </c>
      <c r="N1936" s="12">
        <v>78.569999999999993</v>
      </c>
      <c r="O1936" s="13">
        <v>77.658749999999998</v>
      </c>
      <c r="P1936" s="17" t="s">
        <v>10</v>
      </c>
      <c r="Q1936" s="14" t="s">
        <v>10</v>
      </c>
      <c r="R1936" s="14" t="s">
        <v>118</v>
      </c>
      <c r="S1936" s="14" t="s">
        <v>119</v>
      </c>
      <c r="T1936" s="14" t="s">
        <v>148</v>
      </c>
    </row>
    <row r="1937" spans="1:20" x14ac:dyDescent="0.3">
      <c r="A1937" s="11">
        <v>44641.584027777775</v>
      </c>
      <c r="B1937" s="11"/>
      <c r="C1937" s="15">
        <v>44641</v>
      </c>
      <c r="D1937" s="16">
        <v>0.58402777777777781</v>
      </c>
      <c r="E1937" s="16"/>
      <c r="F1937" s="13">
        <v>80.534999999999997</v>
      </c>
      <c r="G1937" s="12">
        <v>75.600000000000009</v>
      </c>
      <c r="H1937" s="12">
        <v>77.28</v>
      </c>
      <c r="I1937" s="12">
        <v>87.36</v>
      </c>
      <c r="J1937" s="12">
        <v>79.8</v>
      </c>
      <c r="K1937" s="12">
        <v>82.32</v>
      </c>
      <c r="L1937" s="12">
        <v>76.44</v>
      </c>
      <c r="M1937" s="12">
        <v>84</v>
      </c>
      <c r="N1937" s="12">
        <v>81.48</v>
      </c>
      <c r="O1937" s="13">
        <v>80.534999999999997</v>
      </c>
      <c r="P1937" s="17" t="s">
        <v>138</v>
      </c>
      <c r="Q1937" s="14" t="s">
        <v>8</v>
      </c>
      <c r="R1937" s="14" t="s">
        <v>118</v>
      </c>
      <c r="S1937" s="14" t="s">
        <v>119</v>
      </c>
      <c r="T1937" s="14" t="s">
        <v>148</v>
      </c>
    </row>
    <row r="1938" spans="1:20" x14ac:dyDescent="0.3">
      <c r="A1938" s="11">
        <v>44641.587500000001</v>
      </c>
      <c r="B1938" s="11"/>
      <c r="C1938" s="15">
        <v>44641</v>
      </c>
      <c r="D1938" s="16">
        <v>0.58750000000000002</v>
      </c>
      <c r="E1938" s="16"/>
      <c r="F1938" s="13">
        <v>82.452500000000001</v>
      </c>
      <c r="G1938" s="12">
        <v>77.400000000000006</v>
      </c>
      <c r="H1938" s="12">
        <v>79.12</v>
      </c>
      <c r="I1938" s="12">
        <v>89.44</v>
      </c>
      <c r="J1938" s="12">
        <v>81.7</v>
      </c>
      <c r="K1938" s="12">
        <v>84.28</v>
      </c>
      <c r="L1938" s="12">
        <v>78.260000000000005</v>
      </c>
      <c r="M1938" s="12">
        <v>86</v>
      </c>
      <c r="N1938" s="12">
        <v>83.42</v>
      </c>
      <c r="O1938" s="13">
        <v>82.452500000000001</v>
      </c>
      <c r="P1938" s="17" t="s">
        <v>138</v>
      </c>
      <c r="Q1938" s="14" t="s">
        <v>8</v>
      </c>
      <c r="R1938" s="14" t="s">
        <v>118</v>
      </c>
      <c r="S1938" s="14" t="s">
        <v>119</v>
      </c>
      <c r="T1938" s="14" t="s">
        <v>148</v>
      </c>
    </row>
    <row r="1939" spans="1:20" x14ac:dyDescent="0.3">
      <c r="A1939" s="11">
        <v>44641.59097222222</v>
      </c>
      <c r="B1939" s="11"/>
      <c r="C1939" s="15">
        <v>44641</v>
      </c>
      <c r="D1939" s="16">
        <v>0.59097222222222223</v>
      </c>
      <c r="E1939" s="16"/>
      <c r="F1939" s="13">
        <v>84.37</v>
      </c>
      <c r="G1939" s="12">
        <v>79.2</v>
      </c>
      <c r="H1939" s="12">
        <v>80.960000000000008</v>
      </c>
      <c r="I1939" s="12">
        <v>91.52000000000001</v>
      </c>
      <c r="J1939" s="12">
        <v>83.6</v>
      </c>
      <c r="K1939" s="12">
        <v>86.24</v>
      </c>
      <c r="L1939" s="12">
        <v>80.08</v>
      </c>
      <c r="M1939" s="12">
        <v>88</v>
      </c>
      <c r="N1939" s="12">
        <v>85.36</v>
      </c>
      <c r="O1939" s="13">
        <v>84.37</v>
      </c>
      <c r="P1939" s="17" t="s">
        <v>138</v>
      </c>
      <c r="Q1939" s="14" t="s">
        <v>8</v>
      </c>
      <c r="R1939" s="14" t="s">
        <v>118</v>
      </c>
      <c r="S1939" s="14" t="s">
        <v>119</v>
      </c>
      <c r="T1939" s="14" t="s">
        <v>148</v>
      </c>
    </row>
    <row r="1940" spans="1:20" x14ac:dyDescent="0.3">
      <c r="A1940" s="11">
        <v>44641.594444444447</v>
      </c>
      <c r="B1940" s="11"/>
      <c r="C1940" s="15">
        <v>44641</v>
      </c>
      <c r="D1940" s="16">
        <v>0.59444444444444444</v>
      </c>
      <c r="E1940" s="16"/>
      <c r="F1940" s="13">
        <v>77.658749999999998</v>
      </c>
      <c r="G1940" s="12">
        <v>72.900000000000006</v>
      </c>
      <c r="H1940" s="12">
        <v>74.52000000000001</v>
      </c>
      <c r="I1940" s="12">
        <v>84.240000000000009</v>
      </c>
      <c r="J1940" s="12">
        <v>76.95</v>
      </c>
      <c r="K1940" s="12">
        <v>79.38</v>
      </c>
      <c r="L1940" s="12">
        <v>73.710000000000008</v>
      </c>
      <c r="M1940" s="12">
        <v>81</v>
      </c>
      <c r="N1940" s="12">
        <v>78.569999999999993</v>
      </c>
      <c r="O1940" s="13">
        <v>77.658749999999998</v>
      </c>
      <c r="P1940" s="17" t="s">
        <v>138</v>
      </c>
      <c r="Q1940" s="14" t="s">
        <v>8</v>
      </c>
      <c r="R1940" s="14" t="s">
        <v>118</v>
      </c>
      <c r="S1940" s="14" t="s">
        <v>119</v>
      </c>
      <c r="T1940" s="14" t="s">
        <v>148</v>
      </c>
    </row>
    <row r="1941" spans="1:20" x14ac:dyDescent="0.3">
      <c r="A1941" s="11">
        <v>44641.597916666666</v>
      </c>
      <c r="B1941" s="11"/>
      <c r="C1941" s="15">
        <v>44641</v>
      </c>
      <c r="D1941" s="16">
        <v>0.59791666666666665</v>
      </c>
      <c r="E1941" s="16"/>
      <c r="F1941" s="13">
        <v>91.081249999999997</v>
      </c>
      <c r="G1941" s="12">
        <v>85.5</v>
      </c>
      <c r="H1941" s="12">
        <v>87.4</v>
      </c>
      <c r="I1941" s="12">
        <v>98.8</v>
      </c>
      <c r="J1941" s="12">
        <v>90.25</v>
      </c>
      <c r="K1941" s="12">
        <v>93.1</v>
      </c>
      <c r="L1941" s="12">
        <v>86.45</v>
      </c>
      <c r="M1941" s="12">
        <v>95</v>
      </c>
      <c r="N1941" s="12">
        <v>92.149999999999991</v>
      </c>
      <c r="O1941" s="13">
        <v>91.081249999999997</v>
      </c>
      <c r="P1941" s="17" t="s">
        <v>138</v>
      </c>
      <c r="Q1941" s="14" t="s">
        <v>115</v>
      </c>
      <c r="R1941" s="14" t="s">
        <v>118</v>
      </c>
      <c r="S1941" s="14" t="s">
        <v>119</v>
      </c>
      <c r="T1941" s="14" t="s">
        <v>148</v>
      </c>
    </row>
    <row r="1942" spans="1:20" x14ac:dyDescent="0.3">
      <c r="A1942" s="11">
        <v>44641.601388888892</v>
      </c>
      <c r="B1942" s="11"/>
      <c r="C1942" s="15">
        <v>44641</v>
      </c>
      <c r="D1942" s="16">
        <v>0.60138888888888886</v>
      </c>
      <c r="E1942" s="16"/>
      <c r="F1942" s="13">
        <v>85.328750000000014</v>
      </c>
      <c r="G1942" s="12">
        <v>80.100000000000009</v>
      </c>
      <c r="H1942" s="12">
        <v>81.88000000000001</v>
      </c>
      <c r="I1942" s="12">
        <v>92.56</v>
      </c>
      <c r="J1942" s="12">
        <v>84.55</v>
      </c>
      <c r="K1942" s="12">
        <v>87.22</v>
      </c>
      <c r="L1942" s="12">
        <v>80.990000000000009</v>
      </c>
      <c r="M1942" s="12">
        <v>89</v>
      </c>
      <c r="N1942" s="12">
        <v>86.33</v>
      </c>
      <c r="O1942" s="13">
        <v>85.328750000000014</v>
      </c>
      <c r="P1942" s="17" t="s">
        <v>138</v>
      </c>
      <c r="Q1942" s="14" t="s">
        <v>115</v>
      </c>
      <c r="R1942" s="14" t="s">
        <v>118</v>
      </c>
      <c r="S1942" s="14" t="s">
        <v>119</v>
      </c>
      <c r="T1942" s="14" t="s">
        <v>148</v>
      </c>
    </row>
    <row r="1943" spans="1:20" x14ac:dyDescent="0.3">
      <c r="A1943" s="11">
        <v>44641.604861111111</v>
      </c>
      <c r="B1943" s="11"/>
      <c r="C1943" s="15">
        <v>44641</v>
      </c>
      <c r="D1943" s="16">
        <v>0.60486111111111118</v>
      </c>
      <c r="E1943" s="16"/>
      <c r="F1943" s="13">
        <v>80.534999999999997</v>
      </c>
      <c r="G1943" s="12">
        <v>75.600000000000009</v>
      </c>
      <c r="H1943" s="12">
        <v>77.28</v>
      </c>
      <c r="I1943" s="12">
        <v>87.36</v>
      </c>
      <c r="J1943" s="12">
        <v>79.8</v>
      </c>
      <c r="K1943" s="12">
        <v>82.32</v>
      </c>
      <c r="L1943" s="12">
        <v>76.44</v>
      </c>
      <c r="M1943" s="12">
        <v>84</v>
      </c>
      <c r="N1943" s="12">
        <v>81.48</v>
      </c>
      <c r="O1943" s="13">
        <v>80.534999999999997</v>
      </c>
      <c r="P1943" s="17" t="s">
        <v>138</v>
      </c>
      <c r="Q1943" s="14" t="s">
        <v>115</v>
      </c>
      <c r="R1943" s="14" t="s">
        <v>118</v>
      </c>
      <c r="S1943" s="14" t="s">
        <v>119</v>
      </c>
      <c r="T1943" s="14" t="s">
        <v>148</v>
      </c>
    </row>
    <row r="1944" spans="1:20" x14ac:dyDescent="0.3">
      <c r="A1944" s="11">
        <v>44641.60833333333</v>
      </c>
      <c r="B1944" s="11"/>
      <c r="C1944" s="15">
        <v>44641</v>
      </c>
      <c r="D1944" s="16">
        <v>0.60833333333333328</v>
      </c>
      <c r="E1944" s="16"/>
      <c r="F1944" s="13">
        <v>54.648750000000007</v>
      </c>
      <c r="G1944" s="12">
        <v>51.300000000000004</v>
      </c>
      <c r="H1944" s="12">
        <v>52.440000000000005</v>
      </c>
      <c r="I1944" s="12">
        <v>59.28</v>
      </c>
      <c r="J1944" s="12">
        <v>54.15</v>
      </c>
      <c r="K1944" s="12">
        <v>55.86</v>
      </c>
      <c r="L1944" s="12">
        <v>51.870000000000005</v>
      </c>
      <c r="M1944" s="12">
        <v>57</v>
      </c>
      <c r="N1944" s="12">
        <v>55.29</v>
      </c>
      <c r="O1944" s="13">
        <v>54.648750000000007</v>
      </c>
      <c r="P1944" s="17" t="s">
        <v>138</v>
      </c>
      <c r="Q1944" s="14" t="s">
        <v>115</v>
      </c>
      <c r="R1944" s="14" t="s">
        <v>118</v>
      </c>
      <c r="S1944" s="14" t="s">
        <v>119</v>
      </c>
      <c r="T1944" s="14" t="s">
        <v>148</v>
      </c>
    </row>
    <row r="1945" spans="1:20" x14ac:dyDescent="0.3">
      <c r="A1945" s="11">
        <v>44641.609189814815</v>
      </c>
      <c r="B1945" s="11"/>
      <c r="C1945" s="15">
        <v>44641</v>
      </c>
      <c r="D1945" s="16">
        <v>0.60918981481481482</v>
      </c>
      <c r="E1945" s="16"/>
      <c r="F1945" s="13">
        <v>80.534999999999997</v>
      </c>
      <c r="G1945" s="12">
        <v>75.600000000000009</v>
      </c>
      <c r="H1945" s="12">
        <v>77.28</v>
      </c>
      <c r="I1945" s="12">
        <v>87.36</v>
      </c>
      <c r="J1945" s="12">
        <v>79.8</v>
      </c>
      <c r="K1945" s="12">
        <v>82.32</v>
      </c>
      <c r="L1945" s="12">
        <v>76.44</v>
      </c>
      <c r="M1945" s="12">
        <v>84</v>
      </c>
      <c r="N1945" s="12">
        <v>81.48</v>
      </c>
      <c r="O1945" s="13">
        <v>80.534999999999997</v>
      </c>
      <c r="P1945" s="17" t="s">
        <v>138</v>
      </c>
      <c r="Q1945" s="14" t="s">
        <v>115</v>
      </c>
      <c r="R1945" s="14" t="s">
        <v>118</v>
      </c>
      <c r="S1945" s="14" t="s">
        <v>119</v>
      </c>
      <c r="T1945" s="14" t="s">
        <v>148</v>
      </c>
    </row>
    <row r="1946" spans="1:20" x14ac:dyDescent="0.3">
      <c r="A1946" s="11">
        <v>44641.609710648147</v>
      </c>
      <c r="B1946" s="11"/>
      <c r="C1946" s="15">
        <v>44641</v>
      </c>
      <c r="D1946" s="16">
        <v>0.60971064814814813</v>
      </c>
      <c r="E1946" s="16"/>
      <c r="F1946" s="13">
        <v>76.7</v>
      </c>
      <c r="G1946" s="12">
        <v>72</v>
      </c>
      <c r="H1946" s="12">
        <v>73.600000000000009</v>
      </c>
      <c r="I1946" s="12">
        <v>83.2</v>
      </c>
      <c r="J1946" s="12">
        <v>76</v>
      </c>
      <c r="K1946" s="12">
        <v>78.400000000000006</v>
      </c>
      <c r="L1946" s="12">
        <v>72.8</v>
      </c>
      <c r="M1946" s="12">
        <v>80</v>
      </c>
      <c r="N1946" s="12">
        <v>77.599999999999994</v>
      </c>
      <c r="O1946" s="13">
        <v>76.7</v>
      </c>
      <c r="P1946" s="17" t="s">
        <v>138</v>
      </c>
      <c r="Q1946" s="14" t="s">
        <v>115</v>
      </c>
      <c r="R1946" s="14" t="s">
        <v>118</v>
      </c>
      <c r="S1946" s="14" t="s">
        <v>119</v>
      </c>
      <c r="T1946" s="14" t="s">
        <v>148</v>
      </c>
    </row>
    <row r="1947" spans="1:20" x14ac:dyDescent="0.3">
      <c r="A1947" s="11">
        <v>44641.609884259262</v>
      </c>
      <c r="B1947" s="11"/>
      <c r="C1947" s="15">
        <v>44641</v>
      </c>
      <c r="D1947" s="16">
        <v>0.60988425925925926</v>
      </c>
      <c r="E1947" s="16"/>
      <c r="F1947" s="13">
        <v>78.617500000000007</v>
      </c>
      <c r="G1947" s="12">
        <v>73.8</v>
      </c>
      <c r="H1947" s="12">
        <v>75.44</v>
      </c>
      <c r="I1947" s="12">
        <v>85.28</v>
      </c>
      <c r="J1947" s="12">
        <v>77.899999999999991</v>
      </c>
      <c r="K1947" s="12">
        <v>80.36</v>
      </c>
      <c r="L1947" s="12">
        <v>74.62</v>
      </c>
      <c r="M1947" s="12">
        <v>82</v>
      </c>
      <c r="N1947" s="12">
        <v>79.539999999999992</v>
      </c>
      <c r="O1947" s="13">
        <v>78.617500000000007</v>
      </c>
      <c r="P1947" s="17" t="s">
        <v>138</v>
      </c>
      <c r="Q1947" s="14" t="s">
        <v>115</v>
      </c>
      <c r="R1947" s="14" t="s">
        <v>118</v>
      </c>
      <c r="S1947" s="14" t="s">
        <v>119</v>
      </c>
      <c r="T1947" s="14" t="s">
        <v>148</v>
      </c>
    </row>
    <row r="1948" spans="1:20" x14ac:dyDescent="0.3">
      <c r="A1948" s="11">
        <v>44641.610405092593</v>
      </c>
      <c r="B1948" s="11"/>
      <c r="C1948" s="15">
        <v>44641</v>
      </c>
      <c r="D1948" s="16">
        <v>0.61040509259259257</v>
      </c>
      <c r="E1948" s="16"/>
      <c r="F1948" s="13">
        <v>74.782499999999999</v>
      </c>
      <c r="G1948" s="12">
        <v>70.2</v>
      </c>
      <c r="H1948" s="12">
        <v>71.760000000000005</v>
      </c>
      <c r="I1948" s="12">
        <v>81.12</v>
      </c>
      <c r="J1948" s="12">
        <v>74.099999999999994</v>
      </c>
      <c r="K1948" s="12">
        <v>76.44</v>
      </c>
      <c r="L1948" s="12">
        <v>70.98</v>
      </c>
      <c r="M1948" s="12">
        <v>78</v>
      </c>
      <c r="N1948" s="12">
        <v>75.66</v>
      </c>
      <c r="O1948" s="13">
        <v>74.782499999999999</v>
      </c>
      <c r="P1948" s="17" t="s">
        <v>138</v>
      </c>
      <c r="Q1948" s="14" t="s">
        <v>122</v>
      </c>
      <c r="R1948" s="14" t="s">
        <v>118</v>
      </c>
      <c r="S1948" s="14" t="s">
        <v>119</v>
      </c>
      <c r="T1948" s="14" t="s">
        <v>148</v>
      </c>
    </row>
    <row r="1949" spans="1:20" x14ac:dyDescent="0.3">
      <c r="A1949" s="11">
        <v>44641.61109953704</v>
      </c>
      <c r="B1949" s="11"/>
      <c r="C1949" s="15">
        <v>44641</v>
      </c>
      <c r="D1949" s="16">
        <v>0.61109953703703701</v>
      </c>
      <c r="E1949" s="16"/>
      <c r="F1949" s="13">
        <v>69.988749999999996</v>
      </c>
      <c r="G1949" s="12">
        <v>65.7</v>
      </c>
      <c r="H1949" s="12">
        <v>67.16</v>
      </c>
      <c r="I1949" s="12">
        <v>75.92</v>
      </c>
      <c r="J1949" s="12">
        <v>69.349999999999994</v>
      </c>
      <c r="K1949" s="12">
        <v>71.539999999999992</v>
      </c>
      <c r="L1949" s="12">
        <v>66.430000000000007</v>
      </c>
      <c r="M1949" s="12">
        <v>73</v>
      </c>
      <c r="N1949" s="12">
        <v>70.81</v>
      </c>
      <c r="O1949" s="13">
        <v>69.988749999999996</v>
      </c>
      <c r="P1949" s="17" t="s">
        <v>138</v>
      </c>
      <c r="Q1949" s="14" t="s">
        <v>122</v>
      </c>
      <c r="R1949" s="14" t="s">
        <v>118</v>
      </c>
      <c r="S1949" s="14" t="s">
        <v>119</v>
      </c>
      <c r="T1949" s="14" t="s">
        <v>148</v>
      </c>
    </row>
    <row r="1950" spans="1:20" x14ac:dyDescent="0.3">
      <c r="A1950" s="11">
        <v>44641.611793981479</v>
      </c>
      <c r="B1950" s="11"/>
      <c r="C1950" s="15">
        <v>44641</v>
      </c>
      <c r="D1950" s="16">
        <v>0.61179398148148145</v>
      </c>
      <c r="E1950" s="16"/>
      <c r="F1950" s="13">
        <v>72.865000000000009</v>
      </c>
      <c r="G1950" s="12">
        <v>68.400000000000006</v>
      </c>
      <c r="H1950" s="12">
        <v>69.92</v>
      </c>
      <c r="I1950" s="12">
        <v>79.040000000000006</v>
      </c>
      <c r="J1950" s="12">
        <v>72.2</v>
      </c>
      <c r="K1950" s="12">
        <v>74.48</v>
      </c>
      <c r="L1950" s="12">
        <v>69.16</v>
      </c>
      <c r="M1950" s="12">
        <v>76</v>
      </c>
      <c r="N1950" s="12">
        <v>73.72</v>
      </c>
      <c r="O1950" s="13">
        <v>72.865000000000009</v>
      </c>
      <c r="P1950" s="17" t="s">
        <v>138</v>
      </c>
      <c r="Q1950" s="14" t="s">
        <v>122</v>
      </c>
      <c r="R1950" s="14" t="s">
        <v>118</v>
      </c>
      <c r="S1950" s="14" t="s">
        <v>119</v>
      </c>
      <c r="T1950" s="14" t="s">
        <v>148</v>
      </c>
    </row>
    <row r="1951" spans="1:20" x14ac:dyDescent="0.3">
      <c r="A1951" s="11">
        <v>44641.613182870373</v>
      </c>
      <c r="B1951" s="11"/>
      <c r="C1951" s="15">
        <v>44641</v>
      </c>
      <c r="D1951" s="16">
        <v>0.61318287037037034</v>
      </c>
      <c r="E1951" s="16"/>
      <c r="F1951" s="13">
        <v>78.617500000000007</v>
      </c>
      <c r="G1951" s="12">
        <v>73.8</v>
      </c>
      <c r="H1951" s="12">
        <v>75.44</v>
      </c>
      <c r="I1951" s="12">
        <v>85.28</v>
      </c>
      <c r="J1951" s="12">
        <v>77.899999999999991</v>
      </c>
      <c r="K1951" s="12">
        <v>80.36</v>
      </c>
      <c r="L1951" s="12">
        <v>74.62</v>
      </c>
      <c r="M1951" s="12">
        <v>82</v>
      </c>
      <c r="N1951" s="12">
        <v>79.539999999999992</v>
      </c>
      <c r="O1951" s="13">
        <v>78.617500000000007</v>
      </c>
      <c r="P1951" s="17" t="s">
        <v>138</v>
      </c>
      <c r="Q1951" s="14" t="s">
        <v>122</v>
      </c>
      <c r="R1951" s="14" t="s">
        <v>118</v>
      </c>
      <c r="S1951" s="14" t="s">
        <v>119</v>
      </c>
      <c r="T1951" s="14" t="s">
        <v>148</v>
      </c>
    </row>
    <row r="1952" spans="1:20" x14ac:dyDescent="0.3">
      <c r="A1952" s="11">
        <v>44641.613333333335</v>
      </c>
      <c r="B1952" s="11"/>
      <c r="C1952" s="15">
        <v>44641</v>
      </c>
      <c r="D1952" s="16">
        <v>0.6133333333333334</v>
      </c>
      <c r="E1952" s="16"/>
      <c r="F1952" s="13">
        <v>79.576250000000002</v>
      </c>
      <c r="G1952" s="12">
        <v>74.7</v>
      </c>
      <c r="H1952" s="12">
        <v>76.36</v>
      </c>
      <c r="I1952" s="12">
        <v>86.320000000000007</v>
      </c>
      <c r="J1952" s="12">
        <v>78.849999999999994</v>
      </c>
      <c r="K1952" s="12">
        <v>81.34</v>
      </c>
      <c r="L1952" s="12">
        <v>75.53</v>
      </c>
      <c r="M1952" s="12">
        <v>83</v>
      </c>
      <c r="N1952" s="12">
        <v>80.509999999999991</v>
      </c>
      <c r="O1952" s="13">
        <v>79.576250000000002</v>
      </c>
      <c r="P1952" s="17" t="s">
        <v>138</v>
      </c>
      <c r="Q1952" s="14" t="s">
        <v>122</v>
      </c>
      <c r="R1952" s="14" t="s">
        <v>118</v>
      </c>
      <c r="S1952" s="14" t="s">
        <v>119</v>
      </c>
      <c r="T1952" s="14" t="s">
        <v>148</v>
      </c>
    </row>
    <row r="1953" spans="1:20" x14ac:dyDescent="0.3">
      <c r="A1953" s="11">
        <v>44641.613819444443</v>
      </c>
      <c r="B1953" s="11"/>
      <c r="C1953" s="15">
        <v>44641</v>
      </c>
      <c r="D1953" s="16">
        <v>0.61381944444444447</v>
      </c>
      <c r="E1953" s="16"/>
      <c r="F1953" s="13">
        <v>80.534999999999997</v>
      </c>
      <c r="G1953" s="12">
        <v>75.600000000000009</v>
      </c>
      <c r="H1953" s="12">
        <v>77.28</v>
      </c>
      <c r="I1953" s="12">
        <v>87.36</v>
      </c>
      <c r="J1953" s="12">
        <v>79.8</v>
      </c>
      <c r="K1953" s="12">
        <v>82.32</v>
      </c>
      <c r="L1953" s="12">
        <v>76.44</v>
      </c>
      <c r="M1953" s="12">
        <v>84</v>
      </c>
      <c r="N1953" s="12">
        <v>81.48</v>
      </c>
      <c r="O1953" s="13">
        <v>80.534999999999997</v>
      </c>
      <c r="P1953" s="17" t="s">
        <v>138</v>
      </c>
      <c r="Q1953" s="14" t="s">
        <v>122</v>
      </c>
      <c r="R1953" s="14" t="s">
        <v>118</v>
      </c>
      <c r="S1953" s="14" t="s">
        <v>119</v>
      </c>
      <c r="T1953" s="14" t="s">
        <v>148</v>
      </c>
    </row>
    <row r="1954" spans="1:20" x14ac:dyDescent="0.3">
      <c r="A1954" s="11">
        <v>44641.613877314812</v>
      </c>
      <c r="B1954" s="11"/>
      <c r="C1954" s="15">
        <v>44641</v>
      </c>
      <c r="D1954" s="16">
        <v>0.61387731481481478</v>
      </c>
      <c r="E1954" s="16"/>
      <c r="F1954" s="13">
        <v>79.576250000000002</v>
      </c>
      <c r="G1954" s="12">
        <v>74.7</v>
      </c>
      <c r="H1954" s="12">
        <v>76.36</v>
      </c>
      <c r="I1954" s="12">
        <v>86.320000000000007</v>
      </c>
      <c r="J1954" s="12">
        <v>78.849999999999994</v>
      </c>
      <c r="K1954" s="12">
        <v>81.34</v>
      </c>
      <c r="L1954" s="12">
        <v>75.53</v>
      </c>
      <c r="M1954" s="12">
        <v>83</v>
      </c>
      <c r="N1954" s="12">
        <v>80.509999999999991</v>
      </c>
      <c r="O1954" s="13">
        <v>79.576250000000002</v>
      </c>
      <c r="P1954" s="17" t="s">
        <v>138</v>
      </c>
      <c r="Q1954" s="14" t="s">
        <v>122</v>
      </c>
      <c r="R1954" s="14" t="s">
        <v>118</v>
      </c>
      <c r="S1954" s="14" t="s">
        <v>119</v>
      </c>
      <c r="T1954" s="14" t="s">
        <v>148</v>
      </c>
    </row>
    <row r="1955" spans="1:20" x14ac:dyDescent="0.3">
      <c r="A1955" s="11">
        <v>44641.613912037035</v>
      </c>
      <c r="B1955" s="11"/>
      <c r="C1955" s="15">
        <v>44641</v>
      </c>
      <c r="D1955" s="16">
        <v>0.61391203703703701</v>
      </c>
      <c r="E1955" s="16"/>
      <c r="F1955" s="13">
        <v>79.576250000000002</v>
      </c>
      <c r="G1955" s="12">
        <v>74.7</v>
      </c>
      <c r="H1955" s="12">
        <v>76.36</v>
      </c>
      <c r="I1955" s="12">
        <v>86.320000000000007</v>
      </c>
      <c r="J1955" s="12">
        <v>78.849999999999994</v>
      </c>
      <c r="K1955" s="12">
        <v>81.34</v>
      </c>
      <c r="L1955" s="12">
        <v>75.53</v>
      </c>
      <c r="M1955" s="12">
        <v>83</v>
      </c>
      <c r="N1955" s="12">
        <v>80.509999999999991</v>
      </c>
      <c r="O1955" s="13">
        <v>79.576250000000002</v>
      </c>
      <c r="P1955" s="17" t="s">
        <v>138</v>
      </c>
      <c r="Q1955" s="14" t="s">
        <v>122</v>
      </c>
      <c r="R1955" s="14" t="s">
        <v>118</v>
      </c>
      <c r="S1955" s="14" t="s">
        <v>119</v>
      </c>
      <c r="T1955" s="14" t="s">
        <v>148</v>
      </c>
    </row>
    <row r="1956" spans="1:20" x14ac:dyDescent="0.3">
      <c r="A1956" s="11">
        <v>44641.614074074074</v>
      </c>
      <c r="B1956" s="11"/>
      <c r="C1956" s="15">
        <v>44641</v>
      </c>
      <c r="D1956" s="16">
        <v>0.61407407407407411</v>
      </c>
      <c r="E1956" s="16"/>
      <c r="F1956" s="13">
        <v>79.576250000000002</v>
      </c>
      <c r="G1956" s="12">
        <v>74.7</v>
      </c>
      <c r="H1956" s="12">
        <v>76.36</v>
      </c>
      <c r="I1956" s="12">
        <v>86.320000000000007</v>
      </c>
      <c r="J1956" s="12">
        <v>78.849999999999994</v>
      </c>
      <c r="K1956" s="12">
        <v>81.34</v>
      </c>
      <c r="L1956" s="12">
        <v>75.53</v>
      </c>
      <c r="M1956" s="12">
        <v>83</v>
      </c>
      <c r="N1956" s="12">
        <v>80.509999999999991</v>
      </c>
      <c r="O1956" s="13">
        <v>79.576250000000002</v>
      </c>
      <c r="P1956" s="17" t="s">
        <v>138</v>
      </c>
      <c r="Q1956" s="14" t="s">
        <v>122</v>
      </c>
      <c r="R1956" s="14" t="s">
        <v>118</v>
      </c>
      <c r="S1956" s="14" t="s">
        <v>119</v>
      </c>
      <c r="T1956" s="14" t="s">
        <v>148</v>
      </c>
    </row>
    <row r="1957" spans="1:20" x14ac:dyDescent="0.3">
      <c r="A1957" s="11">
        <v>44641.614189814813</v>
      </c>
      <c r="B1957" s="11"/>
      <c r="C1957" s="15">
        <v>44641</v>
      </c>
      <c r="D1957" s="16">
        <v>0.61418981481481483</v>
      </c>
      <c r="E1957" s="16"/>
      <c r="F1957" s="13">
        <v>80.534999999999997</v>
      </c>
      <c r="G1957" s="12">
        <v>75.600000000000009</v>
      </c>
      <c r="H1957" s="12">
        <v>77.28</v>
      </c>
      <c r="I1957" s="12">
        <v>87.36</v>
      </c>
      <c r="J1957" s="12">
        <v>79.8</v>
      </c>
      <c r="K1957" s="12">
        <v>82.32</v>
      </c>
      <c r="L1957" s="12">
        <v>76.44</v>
      </c>
      <c r="M1957" s="12">
        <v>84</v>
      </c>
      <c r="N1957" s="12">
        <v>81.48</v>
      </c>
      <c r="O1957" s="13">
        <v>80.534999999999997</v>
      </c>
      <c r="P1957" s="17" t="s">
        <v>138</v>
      </c>
      <c r="Q1957" s="14" t="s">
        <v>13</v>
      </c>
      <c r="R1957" s="14" t="s">
        <v>118</v>
      </c>
      <c r="S1957" s="14" t="s">
        <v>119</v>
      </c>
      <c r="T1957" s="14" t="s">
        <v>148</v>
      </c>
    </row>
    <row r="1958" spans="1:20" x14ac:dyDescent="0.3">
      <c r="A1958" s="11">
        <v>44641.614328703705</v>
      </c>
      <c r="B1958" s="11"/>
      <c r="C1958" s="15">
        <v>44641</v>
      </c>
      <c r="D1958" s="16">
        <v>0.61432870370370374</v>
      </c>
      <c r="E1958" s="16"/>
      <c r="F1958" s="13">
        <v>78.617500000000007</v>
      </c>
      <c r="G1958" s="12">
        <v>73.8</v>
      </c>
      <c r="H1958" s="12">
        <v>75.44</v>
      </c>
      <c r="I1958" s="12">
        <v>85.28</v>
      </c>
      <c r="J1958" s="12">
        <v>77.899999999999991</v>
      </c>
      <c r="K1958" s="12">
        <v>80.36</v>
      </c>
      <c r="L1958" s="12">
        <v>74.62</v>
      </c>
      <c r="M1958" s="12">
        <v>82</v>
      </c>
      <c r="N1958" s="12">
        <v>79.539999999999992</v>
      </c>
      <c r="O1958" s="13">
        <v>78.617500000000007</v>
      </c>
      <c r="P1958" s="17" t="s">
        <v>138</v>
      </c>
      <c r="Q1958" s="14" t="s">
        <v>13</v>
      </c>
      <c r="R1958" s="14" t="s">
        <v>118</v>
      </c>
      <c r="S1958" s="14" t="s">
        <v>119</v>
      </c>
      <c r="T1958" s="14" t="s">
        <v>148</v>
      </c>
    </row>
    <row r="1959" spans="1:20" x14ac:dyDescent="0.3">
      <c r="A1959" s="11">
        <v>44641.61446759259</v>
      </c>
      <c r="B1959" s="11"/>
      <c r="C1959" s="15">
        <v>44641</v>
      </c>
      <c r="D1959" s="16">
        <v>0.61446759259259254</v>
      </c>
      <c r="E1959" s="16"/>
      <c r="F1959" s="13">
        <v>78.617500000000007</v>
      </c>
      <c r="G1959" s="12">
        <v>73.8</v>
      </c>
      <c r="H1959" s="12">
        <v>75.44</v>
      </c>
      <c r="I1959" s="12">
        <v>85.28</v>
      </c>
      <c r="J1959" s="12">
        <v>77.899999999999991</v>
      </c>
      <c r="K1959" s="12">
        <v>80.36</v>
      </c>
      <c r="L1959" s="12">
        <v>74.62</v>
      </c>
      <c r="M1959" s="12">
        <v>82</v>
      </c>
      <c r="N1959" s="12">
        <v>79.539999999999992</v>
      </c>
      <c r="O1959" s="13">
        <v>78.617500000000007</v>
      </c>
      <c r="P1959" s="17" t="s">
        <v>138</v>
      </c>
      <c r="Q1959" s="14" t="s">
        <v>13</v>
      </c>
      <c r="R1959" s="14" t="s">
        <v>118</v>
      </c>
      <c r="S1959" s="14" t="s">
        <v>119</v>
      </c>
      <c r="T1959" s="14" t="s">
        <v>148</v>
      </c>
    </row>
    <row r="1960" spans="1:20" x14ac:dyDescent="0.3">
      <c r="A1960" s="11">
        <v>44641.614571759259</v>
      </c>
      <c r="B1960" s="11"/>
      <c r="C1960" s="15">
        <v>44641</v>
      </c>
      <c r="D1960" s="16">
        <v>0.61457175925925933</v>
      </c>
      <c r="E1960" s="16"/>
      <c r="F1960" s="13">
        <v>81.493750000000006</v>
      </c>
      <c r="G1960" s="12">
        <v>76.5</v>
      </c>
      <c r="H1960" s="12">
        <v>78.2</v>
      </c>
      <c r="I1960" s="12">
        <v>88.4</v>
      </c>
      <c r="J1960" s="12">
        <v>80.75</v>
      </c>
      <c r="K1960" s="12">
        <v>83.3</v>
      </c>
      <c r="L1960" s="12">
        <v>77.350000000000009</v>
      </c>
      <c r="M1960" s="12">
        <v>85</v>
      </c>
      <c r="N1960" s="12">
        <v>82.45</v>
      </c>
      <c r="O1960" s="13">
        <v>81.493750000000006</v>
      </c>
      <c r="P1960" s="17" t="s">
        <v>138</v>
      </c>
      <c r="Q1960" s="14" t="s">
        <v>13</v>
      </c>
      <c r="R1960" s="14" t="s">
        <v>118</v>
      </c>
      <c r="S1960" s="14" t="s">
        <v>119</v>
      </c>
      <c r="T1960" s="14" t="s">
        <v>148</v>
      </c>
    </row>
    <row r="1961" spans="1:20" x14ac:dyDescent="0.3">
      <c r="A1961" s="11">
        <v>44641.615266203706</v>
      </c>
      <c r="B1961" s="11"/>
      <c r="C1961" s="15">
        <v>44641</v>
      </c>
      <c r="D1961" s="16">
        <v>0.61526620370370366</v>
      </c>
      <c r="E1961" s="16"/>
      <c r="F1961" s="13">
        <v>85.328750000000014</v>
      </c>
      <c r="G1961" s="12">
        <v>80.100000000000009</v>
      </c>
      <c r="H1961" s="12">
        <v>81.88000000000001</v>
      </c>
      <c r="I1961" s="12">
        <v>92.56</v>
      </c>
      <c r="J1961" s="12">
        <v>84.55</v>
      </c>
      <c r="K1961" s="12">
        <v>87.22</v>
      </c>
      <c r="L1961" s="12">
        <v>80.990000000000009</v>
      </c>
      <c r="M1961" s="12">
        <v>89</v>
      </c>
      <c r="N1961" s="12">
        <v>86.33</v>
      </c>
      <c r="O1961" s="13">
        <v>85.328750000000014</v>
      </c>
      <c r="P1961" s="17" t="s">
        <v>138</v>
      </c>
      <c r="Q1961" s="14" t="s">
        <v>13</v>
      </c>
      <c r="R1961" s="14" t="s">
        <v>118</v>
      </c>
      <c r="S1961" s="14" t="s">
        <v>119</v>
      </c>
      <c r="T1961" s="14" t="s">
        <v>148</v>
      </c>
    </row>
    <row r="1962" spans="1:20" x14ac:dyDescent="0.3">
      <c r="A1962" s="11">
        <v>44641.615960648145</v>
      </c>
      <c r="B1962" s="11"/>
      <c r="C1962" s="15">
        <v>44641</v>
      </c>
      <c r="D1962" s="16">
        <v>0.61596064814814822</v>
      </c>
      <c r="E1962" s="16"/>
      <c r="F1962" s="13">
        <v>88.204999999999998</v>
      </c>
      <c r="G1962" s="12">
        <v>82.8</v>
      </c>
      <c r="H1962" s="12">
        <v>84.64</v>
      </c>
      <c r="I1962" s="12">
        <v>95.68</v>
      </c>
      <c r="J1962" s="12">
        <v>87.399999999999991</v>
      </c>
      <c r="K1962" s="12">
        <v>90.16</v>
      </c>
      <c r="L1962" s="12">
        <v>83.72</v>
      </c>
      <c r="M1962" s="12">
        <v>92</v>
      </c>
      <c r="N1962" s="12">
        <v>89.24</v>
      </c>
      <c r="O1962" s="13">
        <v>88.204999999999998</v>
      </c>
      <c r="P1962" s="17" t="s">
        <v>138</v>
      </c>
      <c r="Q1962" s="14" t="s">
        <v>13</v>
      </c>
      <c r="R1962" s="14" t="s">
        <v>118</v>
      </c>
      <c r="S1962" s="14" t="s">
        <v>119</v>
      </c>
      <c r="T1962" s="14" t="s">
        <v>148</v>
      </c>
    </row>
    <row r="1963" spans="1:20" x14ac:dyDescent="0.3">
      <c r="A1963" s="11">
        <v>44641.616168981483</v>
      </c>
      <c r="B1963" s="11"/>
      <c r="C1963" s="15">
        <v>44641</v>
      </c>
      <c r="D1963" s="16">
        <v>0.61616898148148147</v>
      </c>
      <c r="E1963" s="16"/>
      <c r="F1963" s="13">
        <v>86.287499999999994</v>
      </c>
      <c r="G1963" s="12">
        <v>81</v>
      </c>
      <c r="H1963" s="12">
        <v>82.8</v>
      </c>
      <c r="I1963" s="12">
        <v>93.600000000000009</v>
      </c>
      <c r="J1963" s="12">
        <v>85.5</v>
      </c>
      <c r="K1963" s="12">
        <v>88.2</v>
      </c>
      <c r="L1963" s="12">
        <v>81.900000000000006</v>
      </c>
      <c r="M1963" s="12">
        <v>90</v>
      </c>
      <c r="N1963" s="12">
        <v>87.3</v>
      </c>
      <c r="O1963" s="13">
        <v>86.287499999999994</v>
      </c>
      <c r="P1963" s="17" t="s">
        <v>138</v>
      </c>
      <c r="Q1963" s="14" t="s">
        <v>13</v>
      </c>
      <c r="R1963" s="14" t="s">
        <v>118</v>
      </c>
      <c r="S1963" s="14" t="s">
        <v>119</v>
      </c>
      <c r="T1963" s="14" t="s">
        <v>148</v>
      </c>
    </row>
    <row r="1964" spans="1:20" x14ac:dyDescent="0.3">
      <c r="A1964" s="11">
        <v>44641.616469907407</v>
      </c>
      <c r="B1964" s="11"/>
      <c r="C1964" s="15">
        <v>44641</v>
      </c>
      <c r="D1964" s="16">
        <v>0.61646990740740748</v>
      </c>
      <c r="E1964" s="16"/>
      <c r="F1964" s="13">
        <v>90.122500000000002</v>
      </c>
      <c r="G1964" s="12">
        <v>84.600000000000009</v>
      </c>
      <c r="H1964" s="12">
        <v>86.48</v>
      </c>
      <c r="I1964" s="12">
        <v>97.76</v>
      </c>
      <c r="J1964" s="12">
        <v>89.3</v>
      </c>
      <c r="K1964" s="12">
        <v>92.12</v>
      </c>
      <c r="L1964" s="12">
        <v>85.54</v>
      </c>
      <c r="M1964" s="12">
        <v>94</v>
      </c>
      <c r="N1964" s="12">
        <v>91.179999999999993</v>
      </c>
      <c r="O1964" s="13">
        <v>90.122500000000002</v>
      </c>
      <c r="P1964" s="17" t="s">
        <v>138</v>
      </c>
      <c r="Q1964" s="14" t="s">
        <v>13</v>
      </c>
      <c r="R1964" s="14" t="s">
        <v>118</v>
      </c>
      <c r="S1964" s="14" t="s">
        <v>119</v>
      </c>
      <c r="T1964" s="14" t="s">
        <v>148</v>
      </c>
    </row>
    <row r="1965" spans="1:20" x14ac:dyDescent="0.3">
      <c r="A1965" s="11">
        <v>44641.616655092592</v>
      </c>
      <c r="B1965" s="11"/>
      <c r="C1965" s="15">
        <v>44641</v>
      </c>
      <c r="D1965" s="16">
        <v>0.61665509259259255</v>
      </c>
      <c r="E1965" s="16"/>
      <c r="F1965" s="13">
        <v>86.287499999999994</v>
      </c>
      <c r="G1965" s="12">
        <v>81</v>
      </c>
      <c r="H1965" s="12">
        <v>82.8</v>
      </c>
      <c r="I1965" s="12">
        <v>93.600000000000009</v>
      </c>
      <c r="J1965" s="12">
        <v>85.5</v>
      </c>
      <c r="K1965" s="12">
        <v>88.2</v>
      </c>
      <c r="L1965" s="12">
        <v>81.900000000000006</v>
      </c>
      <c r="M1965" s="12">
        <v>90</v>
      </c>
      <c r="N1965" s="12">
        <v>87.3</v>
      </c>
      <c r="O1965" s="13">
        <v>86.287499999999994</v>
      </c>
      <c r="P1965" s="17" t="s">
        <v>138</v>
      </c>
      <c r="Q1965" s="14" t="s">
        <v>13</v>
      </c>
      <c r="R1965" s="14" t="s">
        <v>118</v>
      </c>
      <c r="S1965" s="14" t="s">
        <v>119</v>
      </c>
      <c r="T1965" s="14" t="s">
        <v>148</v>
      </c>
    </row>
    <row r="1966" spans="1:20" x14ac:dyDescent="0.3">
      <c r="A1966" s="11">
        <v>44641.617337962962</v>
      </c>
      <c r="B1966" s="11"/>
      <c r="C1966" s="15">
        <v>44641</v>
      </c>
      <c r="D1966" s="16">
        <v>0.61733796296296295</v>
      </c>
      <c r="E1966" s="16"/>
      <c r="F1966" s="13">
        <v>92.998750000000001</v>
      </c>
      <c r="G1966" s="12">
        <v>87.3</v>
      </c>
      <c r="H1966" s="12">
        <v>89.240000000000009</v>
      </c>
      <c r="I1966" s="12">
        <v>100.88000000000001</v>
      </c>
      <c r="J1966" s="12">
        <v>92.149999999999991</v>
      </c>
      <c r="K1966" s="12">
        <v>95.06</v>
      </c>
      <c r="L1966" s="12">
        <v>88.27</v>
      </c>
      <c r="M1966" s="12">
        <v>97</v>
      </c>
      <c r="N1966" s="12">
        <v>94.09</v>
      </c>
      <c r="O1966" s="13">
        <v>92.998750000000001</v>
      </c>
      <c r="P1966" s="17" t="s">
        <v>138</v>
      </c>
      <c r="Q1966" s="14" t="s">
        <v>13</v>
      </c>
      <c r="R1966" s="14" t="s">
        <v>118</v>
      </c>
      <c r="S1966" s="14" t="s">
        <v>119</v>
      </c>
      <c r="T1966" s="14" t="s">
        <v>148</v>
      </c>
    </row>
    <row r="1967" spans="1:20" x14ac:dyDescent="0.3">
      <c r="A1967" s="11">
        <v>44641.617349537039</v>
      </c>
      <c r="B1967" s="11"/>
      <c r="C1967" s="15">
        <v>44641</v>
      </c>
      <c r="D1967" s="16">
        <v>0.6173495370370371</v>
      </c>
      <c r="E1967" s="16"/>
      <c r="F1967" s="13">
        <v>82.452500000000001</v>
      </c>
      <c r="G1967" s="12">
        <v>77.400000000000006</v>
      </c>
      <c r="H1967" s="12">
        <v>79.12</v>
      </c>
      <c r="I1967" s="12">
        <v>89.44</v>
      </c>
      <c r="J1967" s="12">
        <v>81.7</v>
      </c>
      <c r="K1967" s="12">
        <v>84.28</v>
      </c>
      <c r="L1967" s="12">
        <v>78.260000000000005</v>
      </c>
      <c r="M1967" s="12">
        <v>86</v>
      </c>
      <c r="N1967" s="12">
        <v>83.42</v>
      </c>
      <c r="O1967" s="13">
        <v>82.452500000000001</v>
      </c>
      <c r="P1967" s="17" t="s">
        <v>138</v>
      </c>
      <c r="Q1967" s="14" t="s">
        <v>13</v>
      </c>
      <c r="R1967" s="14" t="s">
        <v>118</v>
      </c>
      <c r="S1967" s="14" t="s">
        <v>119</v>
      </c>
      <c r="T1967" s="14" t="s">
        <v>148</v>
      </c>
    </row>
    <row r="1968" spans="1:20" x14ac:dyDescent="0.3">
      <c r="A1968" s="11">
        <v>44641.617743055554</v>
      </c>
      <c r="B1968" s="11"/>
      <c r="C1968" s="15">
        <v>44641</v>
      </c>
      <c r="D1968" s="16">
        <v>0.61774305555555553</v>
      </c>
      <c r="E1968" s="16"/>
      <c r="F1968" s="13">
        <v>80.534999999999997</v>
      </c>
      <c r="G1968" s="12">
        <v>75.600000000000009</v>
      </c>
      <c r="H1968" s="12">
        <v>77.28</v>
      </c>
      <c r="I1968" s="12">
        <v>87.36</v>
      </c>
      <c r="J1968" s="12">
        <v>79.8</v>
      </c>
      <c r="K1968" s="12">
        <v>82.32</v>
      </c>
      <c r="L1968" s="12">
        <v>76.44</v>
      </c>
      <c r="M1968" s="12">
        <v>84</v>
      </c>
      <c r="N1968" s="12">
        <v>81.48</v>
      </c>
      <c r="O1968" s="13">
        <v>80.534999999999997</v>
      </c>
      <c r="P1968" s="17" t="s">
        <v>138</v>
      </c>
      <c r="Q1968" s="14" t="s">
        <v>13</v>
      </c>
      <c r="R1968" s="14" t="s">
        <v>118</v>
      </c>
      <c r="S1968" s="14" t="s">
        <v>119</v>
      </c>
      <c r="T1968" s="14" t="s">
        <v>148</v>
      </c>
    </row>
    <row r="1969" spans="1:20" x14ac:dyDescent="0.3">
      <c r="A1969" s="11">
        <v>44641.618043981478</v>
      </c>
      <c r="B1969" s="11"/>
      <c r="C1969" s="15">
        <v>44641</v>
      </c>
      <c r="D1969" s="16">
        <v>0.61804398148148143</v>
      </c>
      <c r="E1969" s="16"/>
      <c r="F1969" s="13">
        <v>79.576250000000002</v>
      </c>
      <c r="G1969" s="12">
        <v>74.7</v>
      </c>
      <c r="H1969" s="12">
        <v>76.36</v>
      </c>
      <c r="I1969" s="12">
        <v>86.320000000000007</v>
      </c>
      <c r="J1969" s="12">
        <v>78.849999999999994</v>
      </c>
      <c r="K1969" s="12">
        <v>81.34</v>
      </c>
      <c r="L1969" s="12">
        <v>75.53</v>
      </c>
      <c r="M1969" s="12">
        <v>83</v>
      </c>
      <c r="N1969" s="12">
        <v>80.509999999999991</v>
      </c>
      <c r="O1969" s="13">
        <v>79.576250000000002</v>
      </c>
      <c r="P1969" s="17" t="s">
        <v>138</v>
      </c>
      <c r="Q1969" s="14" t="s">
        <v>13</v>
      </c>
      <c r="R1969" s="14" t="s">
        <v>118</v>
      </c>
      <c r="S1969" s="14" t="s">
        <v>119</v>
      </c>
      <c r="T1969" s="14" t="s">
        <v>148</v>
      </c>
    </row>
    <row r="1970" spans="1:20" x14ac:dyDescent="0.3">
      <c r="A1970" s="11">
        <v>44641.618738425925</v>
      </c>
      <c r="B1970" s="11"/>
      <c r="C1970" s="15">
        <v>44641</v>
      </c>
      <c r="D1970" s="16">
        <v>0.61873842592592598</v>
      </c>
      <c r="E1970" s="16"/>
      <c r="F1970" s="13">
        <v>79.576250000000002</v>
      </c>
      <c r="G1970" s="12">
        <v>74.7</v>
      </c>
      <c r="H1970" s="12">
        <v>76.36</v>
      </c>
      <c r="I1970" s="12">
        <v>86.320000000000007</v>
      </c>
      <c r="J1970" s="12">
        <v>78.849999999999994</v>
      </c>
      <c r="K1970" s="12">
        <v>81.34</v>
      </c>
      <c r="L1970" s="12">
        <v>75.53</v>
      </c>
      <c r="M1970" s="12">
        <v>83</v>
      </c>
      <c r="N1970" s="12">
        <v>80.509999999999991</v>
      </c>
      <c r="O1970" s="13">
        <v>79.576250000000002</v>
      </c>
      <c r="P1970" s="17" t="s">
        <v>138</v>
      </c>
      <c r="Q1970" s="14" t="s">
        <v>13</v>
      </c>
      <c r="R1970" s="14" t="s">
        <v>118</v>
      </c>
      <c r="S1970" s="14" t="s">
        <v>119</v>
      </c>
      <c r="T1970" s="14" t="s">
        <v>148</v>
      </c>
    </row>
    <row r="1971" spans="1:20" x14ac:dyDescent="0.3">
      <c r="A1971" s="11">
        <v>44641.61891203704</v>
      </c>
      <c r="B1971" s="11"/>
      <c r="C1971" s="15">
        <v>44641</v>
      </c>
      <c r="D1971" s="16">
        <v>0.61891203703703701</v>
      </c>
      <c r="E1971" s="16"/>
      <c r="F1971" s="13">
        <v>75.741249999999994</v>
      </c>
      <c r="G1971" s="12">
        <v>71.100000000000009</v>
      </c>
      <c r="H1971" s="12">
        <v>72.680000000000007</v>
      </c>
      <c r="I1971" s="12">
        <v>82.16</v>
      </c>
      <c r="J1971" s="12">
        <v>75.05</v>
      </c>
      <c r="K1971" s="12">
        <v>77.42</v>
      </c>
      <c r="L1971" s="12">
        <v>71.89</v>
      </c>
      <c r="M1971" s="12">
        <v>79</v>
      </c>
      <c r="N1971" s="12">
        <v>76.63</v>
      </c>
      <c r="O1971" s="13">
        <v>75.741249999999994</v>
      </c>
      <c r="P1971" s="17" t="s">
        <v>138</v>
      </c>
      <c r="Q1971" s="14" t="s">
        <v>122</v>
      </c>
      <c r="R1971" s="14" t="s">
        <v>118</v>
      </c>
      <c r="S1971" s="14" t="s">
        <v>119</v>
      </c>
      <c r="T1971" s="14" t="s">
        <v>148</v>
      </c>
    </row>
    <row r="1972" spans="1:20" x14ac:dyDescent="0.3">
      <c r="A1972" s="11">
        <v>44641.619074074071</v>
      </c>
      <c r="B1972" s="11"/>
      <c r="C1972" s="15">
        <v>44641</v>
      </c>
      <c r="D1972" s="16">
        <v>0.61907407407407411</v>
      </c>
      <c r="E1972" s="16"/>
      <c r="F1972" s="13">
        <v>76.7</v>
      </c>
      <c r="G1972" s="12">
        <v>72</v>
      </c>
      <c r="H1972" s="12">
        <v>73.600000000000009</v>
      </c>
      <c r="I1972" s="12">
        <v>83.2</v>
      </c>
      <c r="J1972" s="12">
        <v>76</v>
      </c>
      <c r="K1972" s="12">
        <v>78.400000000000006</v>
      </c>
      <c r="L1972" s="12">
        <v>72.8</v>
      </c>
      <c r="M1972" s="12">
        <v>80</v>
      </c>
      <c r="N1972" s="12">
        <v>77.599999999999994</v>
      </c>
      <c r="O1972" s="13">
        <v>76.7</v>
      </c>
      <c r="P1972" s="17" t="s">
        <v>138</v>
      </c>
      <c r="Q1972" s="14" t="s">
        <v>122</v>
      </c>
      <c r="R1972" s="14" t="s">
        <v>118</v>
      </c>
      <c r="S1972" s="14" t="s">
        <v>119</v>
      </c>
      <c r="T1972" s="14" t="s">
        <v>148</v>
      </c>
    </row>
    <row r="1973" spans="1:20" x14ac:dyDescent="0.3">
      <c r="A1973" s="11">
        <v>44641.619432870371</v>
      </c>
      <c r="B1973" s="11"/>
      <c r="C1973" s="15">
        <v>44641</v>
      </c>
      <c r="D1973" s="16">
        <v>0.61943287037037031</v>
      </c>
      <c r="E1973" s="16"/>
      <c r="F1973" s="13">
        <v>83.411249999999995</v>
      </c>
      <c r="G1973" s="12">
        <v>78.3</v>
      </c>
      <c r="H1973" s="12">
        <v>80.040000000000006</v>
      </c>
      <c r="I1973" s="12">
        <v>90.48</v>
      </c>
      <c r="J1973" s="12">
        <v>82.649999999999991</v>
      </c>
      <c r="K1973" s="12">
        <v>85.26</v>
      </c>
      <c r="L1973" s="12">
        <v>79.17</v>
      </c>
      <c r="M1973" s="12">
        <v>87</v>
      </c>
      <c r="N1973" s="12">
        <v>84.39</v>
      </c>
      <c r="O1973" s="13">
        <v>83.411249999999995</v>
      </c>
      <c r="P1973" s="17" t="s">
        <v>138</v>
      </c>
      <c r="Q1973" s="14" t="s">
        <v>122</v>
      </c>
      <c r="R1973" s="14" t="s">
        <v>118</v>
      </c>
      <c r="S1973" s="14" t="s">
        <v>119</v>
      </c>
      <c r="T1973" s="14" t="s">
        <v>148</v>
      </c>
    </row>
    <row r="1974" spans="1:20" x14ac:dyDescent="0.3">
      <c r="A1974" s="11">
        <v>44641.619444444441</v>
      </c>
      <c r="B1974" s="11"/>
      <c r="C1974" s="15">
        <v>44641</v>
      </c>
      <c r="D1974" s="16">
        <v>0.61944444444444446</v>
      </c>
      <c r="E1974" s="16"/>
      <c r="F1974" s="13">
        <v>86.287499999999994</v>
      </c>
      <c r="G1974" s="12">
        <v>81</v>
      </c>
      <c r="H1974" s="12">
        <v>82.8</v>
      </c>
      <c r="I1974" s="12">
        <v>93.600000000000009</v>
      </c>
      <c r="J1974" s="12">
        <v>85.5</v>
      </c>
      <c r="K1974" s="12">
        <v>88.2</v>
      </c>
      <c r="L1974" s="12">
        <v>81.900000000000006</v>
      </c>
      <c r="M1974" s="12">
        <v>90</v>
      </c>
      <c r="N1974" s="12">
        <v>87.3</v>
      </c>
      <c r="O1974" s="13">
        <v>86.287499999999994</v>
      </c>
      <c r="P1974" s="17" t="s">
        <v>138</v>
      </c>
      <c r="Q1974" s="14" t="s">
        <v>122</v>
      </c>
      <c r="R1974" s="14" t="s">
        <v>118</v>
      </c>
      <c r="S1974" s="14" t="s">
        <v>119</v>
      </c>
      <c r="T1974" s="14" t="s">
        <v>148</v>
      </c>
    </row>
    <row r="1975" spans="1:20" x14ac:dyDescent="0.3">
      <c r="A1975" s="11">
        <v>44641.619826388887</v>
      </c>
      <c r="B1975" s="11"/>
      <c r="C1975" s="15">
        <v>44641</v>
      </c>
      <c r="D1975" s="16">
        <v>0.61982638888888886</v>
      </c>
      <c r="E1975" s="16"/>
      <c r="F1975" s="13">
        <v>84.37</v>
      </c>
      <c r="G1975" s="12">
        <v>79.2</v>
      </c>
      <c r="H1975" s="12">
        <v>80.960000000000008</v>
      </c>
      <c r="I1975" s="12">
        <v>91.52000000000001</v>
      </c>
      <c r="J1975" s="12">
        <v>83.6</v>
      </c>
      <c r="K1975" s="12">
        <v>86.24</v>
      </c>
      <c r="L1975" s="12">
        <v>80.08</v>
      </c>
      <c r="M1975" s="12">
        <v>88</v>
      </c>
      <c r="N1975" s="12">
        <v>85.36</v>
      </c>
      <c r="O1975" s="13">
        <v>84.37</v>
      </c>
      <c r="P1975" s="17" t="s">
        <v>138</v>
      </c>
      <c r="Q1975" s="14" t="s">
        <v>122</v>
      </c>
      <c r="R1975" s="14" t="s">
        <v>118</v>
      </c>
      <c r="S1975" s="14" t="s">
        <v>119</v>
      </c>
      <c r="T1975" s="14" t="s">
        <v>148</v>
      </c>
    </row>
    <row r="1976" spans="1:20" x14ac:dyDescent="0.3">
      <c r="A1976" s="11">
        <v>44641.620821759258</v>
      </c>
      <c r="B1976" s="11"/>
      <c r="C1976" s="15">
        <v>44641</v>
      </c>
      <c r="D1976" s="16">
        <v>0.6208217592592592</v>
      </c>
      <c r="E1976" s="16"/>
      <c r="F1976" s="13">
        <v>88.204999999999998</v>
      </c>
      <c r="G1976" s="12">
        <v>82.8</v>
      </c>
      <c r="H1976" s="12">
        <v>84.64</v>
      </c>
      <c r="I1976" s="12">
        <v>95.68</v>
      </c>
      <c r="J1976" s="12">
        <v>87.399999999999991</v>
      </c>
      <c r="K1976" s="12">
        <v>90.16</v>
      </c>
      <c r="L1976" s="12">
        <v>83.72</v>
      </c>
      <c r="M1976" s="12">
        <v>92</v>
      </c>
      <c r="N1976" s="12">
        <v>89.24</v>
      </c>
      <c r="O1976" s="13">
        <v>88.204999999999998</v>
      </c>
      <c r="P1976" s="17" t="s">
        <v>138</v>
      </c>
      <c r="Q1976" s="14" t="s">
        <v>122</v>
      </c>
      <c r="R1976" s="14" t="s">
        <v>118</v>
      </c>
      <c r="S1976" s="14" t="s">
        <v>119</v>
      </c>
      <c r="T1976" s="14" t="s">
        <v>148</v>
      </c>
    </row>
    <row r="1977" spans="1:20" x14ac:dyDescent="0.3">
      <c r="A1977" s="11">
        <v>44641.621516203704</v>
      </c>
      <c r="B1977" s="11"/>
      <c r="C1977" s="15">
        <v>44641</v>
      </c>
      <c r="D1977" s="16">
        <v>0.62151620370370375</v>
      </c>
      <c r="E1977" s="16"/>
      <c r="F1977" s="13">
        <v>79.576250000000002</v>
      </c>
      <c r="G1977" s="12">
        <v>74.7</v>
      </c>
      <c r="H1977" s="12">
        <v>76.36</v>
      </c>
      <c r="I1977" s="12">
        <v>86.320000000000007</v>
      </c>
      <c r="J1977" s="12">
        <v>78.849999999999994</v>
      </c>
      <c r="K1977" s="12">
        <v>81.34</v>
      </c>
      <c r="L1977" s="12">
        <v>75.53</v>
      </c>
      <c r="M1977" s="12">
        <v>83</v>
      </c>
      <c r="N1977" s="12">
        <v>80.509999999999991</v>
      </c>
      <c r="O1977" s="13">
        <v>79.576250000000002</v>
      </c>
      <c r="P1977" s="17" t="s">
        <v>138</v>
      </c>
      <c r="Q1977" s="14" t="s">
        <v>11</v>
      </c>
      <c r="R1977" s="14" t="s">
        <v>118</v>
      </c>
      <c r="S1977" s="14" t="s">
        <v>119</v>
      </c>
      <c r="T1977" s="14" t="s">
        <v>148</v>
      </c>
    </row>
  </sheetData>
  <sheetProtection selectLockedCells="1" autoFilter="0"/>
  <autoFilter ref="A1:T1977" xr:uid="{00000000-0009-0000-0000-000007000000}"/>
  <sortState xmlns:xlrd2="http://schemas.microsoft.com/office/spreadsheetml/2017/richdata2" ref="A89:T1837">
    <sortCondition ref="Q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I452"/>
  <sheetViews>
    <sheetView workbookViewId="0"/>
  </sheetViews>
  <sheetFormatPr defaultRowHeight="14.4" x14ac:dyDescent="0.3"/>
  <cols>
    <col min="1" max="1" width="21.88671875" customWidth="1"/>
    <col min="2" max="2" width="19.109375" bestFit="1" customWidth="1"/>
    <col min="3" max="3" width="10.109375" customWidth="1"/>
    <col min="4" max="4" width="16.6640625" customWidth="1"/>
    <col min="5" max="5" width="16.33203125" customWidth="1"/>
    <col min="6" max="6" width="16.6640625" customWidth="1"/>
    <col min="7" max="7" width="16.6640625" bestFit="1" customWidth="1"/>
    <col min="8" max="8" width="16" customWidth="1"/>
    <col min="9" max="10" width="7" customWidth="1"/>
    <col min="11" max="11" width="12" customWidth="1"/>
    <col min="12" max="18" width="15.5546875" bestFit="1" customWidth="1"/>
    <col min="19" max="19" width="10.77734375" customWidth="1"/>
    <col min="20" max="7177" width="15.5546875" bestFit="1" customWidth="1"/>
    <col min="7178" max="7178" width="10.77734375" bestFit="1" customWidth="1"/>
  </cols>
  <sheetData>
    <row r="3" spans="1:9" x14ac:dyDescent="0.3">
      <c r="A3" s="3" t="s">
        <v>40</v>
      </c>
      <c r="D3" s="3" t="s">
        <v>0</v>
      </c>
    </row>
    <row r="4" spans="1:9" x14ac:dyDescent="0.3">
      <c r="A4" s="3" t="s">
        <v>41</v>
      </c>
      <c r="B4" s="3" t="s">
        <v>42</v>
      </c>
      <c r="C4" s="3" t="s">
        <v>43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54</v>
      </c>
    </row>
    <row r="5" spans="1:9" x14ac:dyDescent="0.3">
      <c r="A5" t="s">
        <v>20</v>
      </c>
    </row>
    <row r="6" spans="1:9" x14ac:dyDescent="0.3">
      <c r="A6" t="s">
        <v>21</v>
      </c>
      <c r="G6">
        <v>71.125</v>
      </c>
    </row>
    <row r="7" spans="1:9" x14ac:dyDescent="0.3">
      <c r="A7" t="s">
        <v>22</v>
      </c>
      <c r="G7">
        <v>91.248175182481745</v>
      </c>
    </row>
    <row r="8" spans="1:9" x14ac:dyDescent="0.3">
      <c r="A8" t="s">
        <v>23</v>
      </c>
      <c r="B8" t="s">
        <v>44</v>
      </c>
      <c r="C8" t="s">
        <v>55</v>
      </c>
      <c r="H8">
        <v>93</v>
      </c>
    </row>
    <row r="9" spans="1:9" x14ac:dyDescent="0.3">
      <c r="A9" t="s">
        <v>23</v>
      </c>
      <c r="B9" t="s">
        <v>44</v>
      </c>
      <c r="C9" t="s">
        <v>56</v>
      </c>
      <c r="H9">
        <v>99.25</v>
      </c>
    </row>
    <row r="10" spans="1:9" x14ac:dyDescent="0.3">
      <c r="A10" t="s">
        <v>23</v>
      </c>
      <c r="B10" t="s">
        <v>44</v>
      </c>
      <c r="C10" t="s">
        <v>57</v>
      </c>
      <c r="H10">
        <v>90</v>
      </c>
    </row>
    <row r="11" spans="1:9" x14ac:dyDescent="0.3">
      <c r="A11" t="s">
        <v>23</v>
      </c>
      <c r="B11" t="s">
        <v>45</v>
      </c>
      <c r="C11" t="s">
        <v>73</v>
      </c>
      <c r="H11">
        <v>89</v>
      </c>
    </row>
    <row r="12" spans="1:9" x14ac:dyDescent="0.3">
      <c r="A12" t="s">
        <v>23</v>
      </c>
      <c r="B12" t="s">
        <v>45</v>
      </c>
      <c r="C12" t="s">
        <v>61</v>
      </c>
      <c r="H12">
        <v>84.5</v>
      </c>
    </row>
    <row r="13" spans="1:9" x14ac:dyDescent="0.3">
      <c r="A13" t="s">
        <v>23</v>
      </c>
      <c r="B13" t="s">
        <v>45</v>
      </c>
      <c r="C13" t="s">
        <v>91</v>
      </c>
      <c r="H13">
        <v>94</v>
      </c>
    </row>
    <row r="14" spans="1:9" x14ac:dyDescent="0.3">
      <c r="A14" t="s">
        <v>23</v>
      </c>
      <c r="B14" t="s">
        <v>45</v>
      </c>
      <c r="C14" t="s">
        <v>92</v>
      </c>
      <c r="H14">
        <v>87.5</v>
      </c>
    </row>
    <row r="15" spans="1:9" x14ac:dyDescent="0.3">
      <c r="A15" t="s">
        <v>23</v>
      </c>
      <c r="B15" t="s">
        <v>45</v>
      </c>
      <c r="C15" t="s">
        <v>72</v>
      </c>
      <c r="H15">
        <v>88</v>
      </c>
    </row>
    <row r="16" spans="1:9" x14ac:dyDescent="0.3">
      <c r="A16" t="s">
        <v>23</v>
      </c>
      <c r="B16" t="s">
        <v>45</v>
      </c>
      <c r="C16" t="s">
        <v>93</v>
      </c>
      <c r="H16">
        <v>92</v>
      </c>
    </row>
    <row r="17" spans="1:8" x14ac:dyDescent="0.3">
      <c r="A17" t="s">
        <v>23</v>
      </c>
      <c r="B17" t="s">
        <v>45</v>
      </c>
      <c r="C17" t="s">
        <v>62</v>
      </c>
      <c r="H17">
        <v>93</v>
      </c>
    </row>
    <row r="18" spans="1:8" x14ac:dyDescent="0.3">
      <c r="A18" t="s">
        <v>23</v>
      </c>
      <c r="B18" t="s">
        <v>45</v>
      </c>
      <c r="C18" t="s">
        <v>94</v>
      </c>
      <c r="H18">
        <v>106</v>
      </c>
    </row>
    <row r="19" spans="1:8" x14ac:dyDescent="0.3">
      <c r="A19" t="s">
        <v>23</v>
      </c>
      <c r="B19" t="s">
        <v>45</v>
      </c>
      <c r="C19" t="s">
        <v>95</v>
      </c>
      <c r="H19">
        <v>102.5</v>
      </c>
    </row>
    <row r="20" spans="1:8" x14ac:dyDescent="0.3">
      <c r="A20" t="s">
        <v>23</v>
      </c>
      <c r="B20" t="s">
        <v>45</v>
      </c>
      <c r="C20" t="s">
        <v>96</v>
      </c>
      <c r="H20">
        <v>87</v>
      </c>
    </row>
    <row r="21" spans="1:8" x14ac:dyDescent="0.3">
      <c r="A21" t="s">
        <v>23</v>
      </c>
      <c r="B21" t="s">
        <v>45</v>
      </c>
      <c r="C21" t="s">
        <v>97</v>
      </c>
      <c r="H21">
        <v>83</v>
      </c>
    </row>
    <row r="22" spans="1:8" x14ac:dyDescent="0.3">
      <c r="A22" t="s">
        <v>23</v>
      </c>
      <c r="B22" t="s">
        <v>45</v>
      </c>
      <c r="C22" t="s">
        <v>58</v>
      </c>
      <c r="H22">
        <v>79</v>
      </c>
    </row>
    <row r="23" spans="1:8" x14ac:dyDescent="0.3">
      <c r="A23" t="s">
        <v>23</v>
      </c>
      <c r="B23" t="s">
        <v>45</v>
      </c>
      <c r="C23" t="s">
        <v>98</v>
      </c>
      <c r="H23">
        <v>64</v>
      </c>
    </row>
    <row r="24" spans="1:8" x14ac:dyDescent="0.3">
      <c r="A24" t="s">
        <v>23</v>
      </c>
      <c r="B24" t="s">
        <v>45</v>
      </c>
      <c r="C24" t="s">
        <v>99</v>
      </c>
      <c r="H24">
        <v>76</v>
      </c>
    </row>
    <row r="25" spans="1:8" x14ac:dyDescent="0.3">
      <c r="A25" t="s">
        <v>23</v>
      </c>
      <c r="B25" t="s">
        <v>45</v>
      </c>
      <c r="C25" t="s">
        <v>100</v>
      </c>
      <c r="H25">
        <v>78</v>
      </c>
    </row>
    <row r="26" spans="1:8" x14ac:dyDescent="0.3">
      <c r="A26" t="s">
        <v>23</v>
      </c>
      <c r="B26" t="s">
        <v>45</v>
      </c>
      <c r="C26" t="s">
        <v>63</v>
      </c>
      <c r="H26">
        <v>61</v>
      </c>
    </row>
    <row r="27" spans="1:8" x14ac:dyDescent="0.3">
      <c r="A27" t="s">
        <v>23</v>
      </c>
      <c r="B27" t="s">
        <v>45</v>
      </c>
      <c r="C27" t="s">
        <v>101</v>
      </c>
      <c r="H27">
        <v>57</v>
      </c>
    </row>
    <row r="28" spans="1:8" x14ac:dyDescent="0.3">
      <c r="A28" t="s">
        <v>23</v>
      </c>
      <c r="B28" t="s">
        <v>45</v>
      </c>
      <c r="C28" t="s">
        <v>102</v>
      </c>
      <c r="H28">
        <v>74</v>
      </c>
    </row>
    <row r="29" spans="1:8" x14ac:dyDescent="0.3">
      <c r="A29" t="s">
        <v>23</v>
      </c>
      <c r="B29" t="s">
        <v>45</v>
      </c>
      <c r="C29" t="s">
        <v>103</v>
      </c>
      <c r="H29">
        <v>87</v>
      </c>
    </row>
    <row r="30" spans="1:8" x14ac:dyDescent="0.3">
      <c r="A30" t="s">
        <v>23</v>
      </c>
      <c r="B30" t="s">
        <v>45</v>
      </c>
      <c r="C30" t="s">
        <v>104</v>
      </c>
      <c r="H30">
        <v>93</v>
      </c>
    </row>
    <row r="31" spans="1:8" x14ac:dyDescent="0.3">
      <c r="A31" t="s">
        <v>23</v>
      </c>
      <c r="B31" t="s">
        <v>45</v>
      </c>
      <c r="C31" t="s">
        <v>64</v>
      </c>
      <c r="H31">
        <v>99</v>
      </c>
    </row>
    <row r="32" spans="1:8" x14ac:dyDescent="0.3">
      <c r="A32" t="s">
        <v>23</v>
      </c>
      <c r="B32" t="s">
        <v>45</v>
      </c>
      <c r="C32" t="s">
        <v>105</v>
      </c>
      <c r="H32">
        <v>102</v>
      </c>
    </row>
    <row r="33" spans="1:8" x14ac:dyDescent="0.3">
      <c r="A33" t="s">
        <v>23</v>
      </c>
      <c r="B33" t="s">
        <v>45</v>
      </c>
      <c r="C33" t="s">
        <v>106</v>
      </c>
      <c r="H33">
        <v>92</v>
      </c>
    </row>
    <row r="34" spans="1:8" x14ac:dyDescent="0.3">
      <c r="A34" t="s">
        <v>23</v>
      </c>
      <c r="B34" t="s">
        <v>46</v>
      </c>
      <c r="C34" t="s">
        <v>64</v>
      </c>
      <c r="G34">
        <v>83</v>
      </c>
    </row>
    <row r="35" spans="1:8" x14ac:dyDescent="0.3">
      <c r="A35" t="s">
        <v>23</v>
      </c>
      <c r="B35" t="s">
        <v>46</v>
      </c>
      <c r="C35" t="s">
        <v>65</v>
      </c>
      <c r="G35">
        <v>87</v>
      </c>
    </row>
    <row r="36" spans="1:8" x14ac:dyDescent="0.3">
      <c r="A36" t="s">
        <v>23</v>
      </c>
      <c r="B36" t="s">
        <v>46</v>
      </c>
      <c r="C36" t="s">
        <v>66</v>
      </c>
      <c r="G36">
        <v>90</v>
      </c>
    </row>
    <row r="37" spans="1:8" x14ac:dyDescent="0.3">
      <c r="A37" t="s">
        <v>23</v>
      </c>
      <c r="B37" t="s">
        <v>46</v>
      </c>
      <c r="C37" t="s">
        <v>67</v>
      </c>
      <c r="G37">
        <v>96</v>
      </c>
    </row>
    <row r="38" spans="1:8" x14ac:dyDescent="0.3">
      <c r="A38" t="s">
        <v>23</v>
      </c>
      <c r="B38" t="s">
        <v>46</v>
      </c>
      <c r="C38" t="s">
        <v>68</v>
      </c>
      <c r="G38">
        <v>88</v>
      </c>
    </row>
    <row r="39" spans="1:8" x14ac:dyDescent="0.3">
      <c r="A39" t="s">
        <v>23</v>
      </c>
      <c r="B39" t="s">
        <v>46</v>
      </c>
      <c r="C39" t="s">
        <v>69</v>
      </c>
      <c r="G39">
        <v>87</v>
      </c>
    </row>
    <row r="40" spans="1:8" x14ac:dyDescent="0.3">
      <c r="A40" t="s">
        <v>23</v>
      </c>
      <c r="B40" t="s">
        <v>46</v>
      </c>
      <c r="C40" t="s">
        <v>70</v>
      </c>
      <c r="G40">
        <v>86</v>
      </c>
    </row>
    <row r="41" spans="1:8" x14ac:dyDescent="0.3">
      <c r="A41" t="s">
        <v>23</v>
      </c>
      <c r="B41" t="s">
        <v>46</v>
      </c>
      <c r="C41" t="s">
        <v>71</v>
      </c>
      <c r="G41">
        <v>84</v>
      </c>
    </row>
    <row r="42" spans="1:8" x14ac:dyDescent="0.3">
      <c r="A42" t="s">
        <v>23</v>
      </c>
      <c r="B42" t="s">
        <v>47</v>
      </c>
      <c r="C42" t="s">
        <v>61</v>
      </c>
      <c r="G42">
        <v>84</v>
      </c>
    </row>
    <row r="43" spans="1:8" x14ac:dyDescent="0.3">
      <c r="A43" t="s">
        <v>23</v>
      </c>
      <c r="B43" t="s">
        <v>47</v>
      </c>
      <c r="C43" t="s">
        <v>62</v>
      </c>
      <c r="G43">
        <v>79</v>
      </c>
    </row>
    <row r="44" spans="1:8" x14ac:dyDescent="0.3">
      <c r="A44" t="s">
        <v>23</v>
      </c>
      <c r="B44" t="s">
        <v>47</v>
      </c>
      <c r="C44" t="s">
        <v>58</v>
      </c>
      <c r="G44">
        <v>98</v>
      </c>
    </row>
    <row r="45" spans="1:8" x14ac:dyDescent="0.3">
      <c r="A45" t="s">
        <v>23</v>
      </c>
      <c r="B45" t="s">
        <v>47</v>
      </c>
      <c r="C45" t="s">
        <v>63</v>
      </c>
      <c r="G45">
        <v>84</v>
      </c>
    </row>
    <row r="46" spans="1:8" x14ac:dyDescent="0.3">
      <c r="A46" t="s">
        <v>23</v>
      </c>
      <c r="B46" t="s">
        <v>47</v>
      </c>
      <c r="C46" t="s">
        <v>64</v>
      </c>
      <c r="G46">
        <v>82</v>
      </c>
    </row>
    <row r="47" spans="1:8" x14ac:dyDescent="0.3">
      <c r="A47" t="s">
        <v>23</v>
      </c>
      <c r="B47" t="s">
        <v>47</v>
      </c>
      <c r="C47" t="s">
        <v>65</v>
      </c>
      <c r="G47">
        <v>90</v>
      </c>
    </row>
    <row r="48" spans="1:8" x14ac:dyDescent="0.3">
      <c r="A48" t="s">
        <v>23</v>
      </c>
      <c r="B48" t="s">
        <v>47</v>
      </c>
      <c r="C48" t="s">
        <v>66</v>
      </c>
      <c r="G48">
        <v>85</v>
      </c>
    </row>
    <row r="49" spans="1:7" x14ac:dyDescent="0.3">
      <c r="A49" t="s">
        <v>23</v>
      </c>
      <c r="B49" t="s">
        <v>47</v>
      </c>
      <c r="C49" t="s">
        <v>67</v>
      </c>
      <c r="G49">
        <v>98</v>
      </c>
    </row>
    <row r="50" spans="1:7" x14ac:dyDescent="0.3">
      <c r="A50" t="s">
        <v>23</v>
      </c>
      <c r="B50" t="s">
        <v>47</v>
      </c>
      <c r="C50" t="s">
        <v>68</v>
      </c>
      <c r="G50">
        <v>97</v>
      </c>
    </row>
    <row r="51" spans="1:7" x14ac:dyDescent="0.3">
      <c r="A51" t="s">
        <v>23</v>
      </c>
      <c r="B51" t="s">
        <v>47</v>
      </c>
      <c r="C51" t="s">
        <v>69</v>
      </c>
      <c r="G51">
        <v>90</v>
      </c>
    </row>
    <row r="52" spans="1:7" x14ac:dyDescent="0.3">
      <c r="A52" t="s">
        <v>23</v>
      </c>
      <c r="B52" t="s">
        <v>47</v>
      </c>
      <c r="C52" t="s">
        <v>70</v>
      </c>
      <c r="G52">
        <v>85</v>
      </c>
    </row>
    <row r="53" spans="1:7" x14ac:dyDescent="0.3">
      <c r="A53" t="s">
        <v>23</v>
      </c>
      <c r="B53" t="s">
        <v>47</v>
      </c>
      <c r="C53" t="s">
        <v>71</v>
      </c>
      <c r="G53">
        <v>89</v>
      </c>
    </row>
    <row r="54" spans="1:7" x14ac:dyDescent="0.3">
      <c r="A54" t="s">
        <v>23</v>
      </c>
      <c r="B54" t="s">
        <v>48</v>
      </c>
      <c r="C54" t="s">
        <v>61</v>
      </c>
      <c r="G54">
        <v>89</v>
      </c>
    </row>
    <row r="55" spans="1:7" x14ac:dyDescent="0.3">
      <c r="A55" t="s">
        <v>23</v>
      </c>
      <c r="B55" t="s">
        <v>48</v>
      </c>
      <c r="C55" t="s">
        <v>62</v>
      </c>
      <c r="G55">
        <v>85</v>
      </c>
    </row>
    <row r="56" spans="1:7" x14ac:dyDescent="0.3">
      <c r="A56" t="s">
        <v>23</v>
      </c>
      <c r="B56" t="s">
        <v>48</v>
      </c>
      <c r="C56" t="s">
        <v>58</v>
      </c>
      <c r="G56">
        <v>89</v>
      </c>
    </row>
    <row r="57" spans="1:7" x14ac:dyDescent="0.3">
      <c r="A57" t="s">
        <v>23</v>
      </c>
      <c r="B57" t="s">
        <v>48</v>
      </c>
      <c r="C57" t="s">
        <v>63</v>
      </c>
      <c r="G57">
        <v>85</v>
      </c>
    </row>
    <row r="58" spans="1:7" x14ac:dyDescent="0.3">
      <c r="A58" t="s">
        <v>23</v>
      </c>
      <c r="B58" t="s">
        <v>48</v>
      </c>
      <c r="C58" t="s">
        <v>64</v>
      </c>
      <c r="G58">
        <v>90</v>
      </c>
    </row>
    <row r="59" spans="1:7" x14ac:dyDescent="0.3">
      <c r="A59" t="s">
        <v>23</v>
      </c>
      <c r="B59" t="s">
        <v>48</v>
      </c>
      <c r="C59" t="s">
        <v>65</v>
      </c>
      <c r="G59">
        <v>91</v>
      </c>
    </row>
    <row r="60" spans="1:7" x14ac:dyDescent="0.3">
      <c r="A60" t="s">
        <v>23</v>
      </c>
      <c r="B60" t="s">
        <v>48</v>
      </c>
      <c r="C60" t="s">
        <v>66</v>
      </c>
      <c r="G60">
        <v>87</v>
      </c>
    </row>
    <row r="61" spans="1:7" x14ac:dyDescent="0.3">
      <c r="A61" t="s">
        <v>23</v>
      </c>
      <c r="B61" t="s">
        <v>48</v>
      </c>
      <c r="C61" t="s">
        <v>67</v>
      </c>
      <c r="G61">
        <v>85</v>
      </c>
    </row>
    <row r="62" spans="1:7" x14ac:dyDescent="0.3">
      <c r="A62" t="s">
        <v>23</v>
      </c>
      <c r="B62" t="s">
        <v>48</v>
      </c>
      <c r="C62" t="s">
        <v>68</v>
      </c>
      <c r="G62">
        <v>89</v>
      </c>
    </row>
    <row r="63" spans="1:7" x14ac:dyDescent="0.3">
      <c r="A63" t="s">
        <v>23</v>
      </c>
      <c r="B63" t="s">
        <v>48</v>
      </c>
      <c r="C63" t="s">
        <v>69</v>
      </c>
      <c r="G63">
        <v>97</v>
      </c>
    </row>
    <row r="64" spans="1:7" x14ac:dyDescent="0.3">
      <c r="A64" t="s">
        <v>23</v>
      </c>
      <c r="B64" t="s">
        <v>48</v>
      </c>
      <c r="C64" t="s">
        <v>70</v>
      </c>
      <c r="G64">
        <v>86</v>
      </c>
    </row>
    <row r="65" spans="1:7" x14ac:dyDescent="0.3">
      <c r="A65" t="s">
        <v>23</v>
      </c>
      <c r="B65" t="s">
        <v>48</v>
      </c>
      <c r="C65" t="s">
        <v>71</v>
      </c>
      <c r="G65">
        <v>86</v>
      </c>
    </row>
    <row r="66" spans="1:7" x14ac:dyDescent="0.3">
      <c r="A66" t="s">
        <v>23</v>
      </c>
      <c r="B66" t="s">
        <v>49</v>
      </c>
      <c r="C66" t="s">
        <v>61</v>
      </c>
      <c r="G66">
        <v>86</v>
      </c>
    </row>
    <row r="67" spans="1:7" x14ac:dyDescent="0.3">
      <c r="A67" t="s">
        <v>23</v>
      </c>
      <c r="B67" t="s">
        <v>49</v>
      </c>
      <c r="C67" t="s">
        <v>62</v>
      </c>
      <c r="G67">
        <v>89</v>
      </c>
    </row>
    <row r="68" spans="1:7" x14ac:dyDescent="0.3">
      <c r="A68" t="s">
        <v>23</v>
      </c>
      <c r="B68" t="s">
        <v>49</v>
      </c>
      <c r="C68" t="s">
        <v>58</v>
      </c>
      <c r="G68">
        <v>89</v>
      </c>
    </row>
    <row r="69" spans="1:7" x14ac:dyDescent="0.3">
      <c r="A69" t="s">
        <v>23</v>
      </c>
      <c r="B69" t="s">
        <v>49</v>
      </c>
      <c r="C69" t="s">
        <v>63</v>
      </c>
      <c r="G69">
        <v>85</v>
      </c>
    </row>
    <row r="70" spans="1:7" x14ac:dyDescent="0.3">
      <c r="A70" t="s">
        <v>23</v>
      </c>
      <c r="B70" t="s">
        <v>49</v>
      </c>
      <c r="C70" t="s">
        <v>64</v>
      </c>
      <c r="G70">
        <v>89</v>
      </c>
    </row>
    <row r="71" spans="1:7" x14ac:dyDescent="0.3">
      <c r="A71" t="s">
        <v>23</v>
      </c>
      <c r="B71" t="s">
        <v>49</v>
      </c>
      <c r="C71" t="s">
        <v>65</v>
      </c>
      <c r="G71">
        <v>88</v>
      </c>
    </row>
    <row r="72" spans="1:7" x14ac:dyDescent="0.3">
      <c r="A72" t="s">
        <v>23</v>
      </c>
      <c r="B72" t="s">
        <v>49</v>
      </c>
      <c r="C72" t="s">
        <v>66</v>
      </c>
      <c r="G72">
        <v>82</v>
      </c>
    </row>
    <row r="73" spans="1:7" x14ac:dyDescent="0.3">
      <c r="A73" t="s">
        <v>23</v>
      </c>
      <c r="B73" t="s">
        <v>49</v>
      </c>
      <c r="C73" t="s">
        <v>74</v>
      </c>
      <c r="F73">
        <v>79</v>
      </c>
    </row>
    <row r="74" spans="1:7" x14ac:dyDescent="0.3">
      <c r="A74" t="s">
        <v>23</v>
      </c>
      <c r="B74" t="s">
        <v>49</v>
      </c>
      <c r="C74" t="s">
        <v>75</v>
      </c>
      <c r="F74">
        <v>80</v>
      </c>
    </row>
    <row r="75" spans="1:7" x14ac:dyDescent="0.3">
      <c r="A75" t="s">
        <v>23</v>
      </c>
      <c r="B75" t="s">
        <v>49</v>
      </c>
      <c r="C75" t="s">
        <v>67</v>
      </c>
      <c r="F75">
        <v>83</v>
      </c>
      <c r="G75">
        <v>81</v>
      </c>
    </row>
    <row r="76" spans="1:7" x14ac:dyDescent="0.3">
      <c r="A76" t="s">
        <v>23</v>
      </c>
      <c r="B76" t="s">
        <v>49</v>
      </c>
      <c r="C76" t="s">
        <v>76</v>
      </c>
      <c r="F76">
        <v>85</v>
      </c>
    </row>
    <row r="77" spans="1:7" x14ac:dyDescent="0.3">
      <c r="A77" t="s">
        <v>23</v>
      </c>
      <c r="B77" t="s">
        <v>49</v>
      </c>
      <c r="C77" t="s">
        <v>77</v>
      </c>
      <c r="F77">
        <v>87</v>
      </c>
    </row>
    <row r="78" spans="1:7" x14ac:dyDescent="0.3">
      <c r="A78" t="s">
        <v>23</v>
      </c>
      <c r="B78" t="s">
        <v>49</v>
      </c>
      <c r="C78" t="s">
        <v>78</v>
      </c>
      <c r="F78">
        <v>86</v>
      </c>
    </row>
    <row r="79" spans="1:7" x14ac:dyDescent="0.3">
      <c r="A79" t="s">
        <v>23</v>
      </c>
      <c r="B79" t="s">
        <v>49</v>
      </c>
      <c r="C79" t="s">
        <v>79</v>
      </c>
      <c r="F79">
        <v>86</v>
      </c>
    </row>
    <row r="80" spans="1:7" x14ac:dyDescent="0.3">
      <c r="A80" t="s">
        <v>23</v>
      </c>
      <c r="B80" t="s">
        <v>49</v>
      </c>
      <c r="C80" t="s">
        <v>68</v>
      </c>
      <c r="G80">
        <v>87</v>
      </c>
    </row>
    <row r="81" spans="1:7" x14ac:dyDescent="0.3">
      <c r="A81" t="s">
        <v>23</v>
      </c>
      <c r="B81" t="s">
        <v>49</v>
      </c>
      <c r="C81" t="s">
        <v>80</v>
      </c>
      <c r="F81">
        <v>92</v>
      </c>
    </row>
    <row r="82" spans="1:7" x14ac:dyDescent="0.3">
      <c r="A82" t="s">
        <v>23</v>
      </c>
      <c r="B82" t="s">
        <v>49</v>
      </c>
      <c r="C82" t="s">
        <v>81</v>
      </c>
      <c r="F82">
        <v>92</v>
      </c>
    </row>
    <row r="83" spans="1:7" x14ac:dyDescent="0.3">
      <c r="A83" t="s">
        <v>23</v>
      </c>
      <c r="B83" t="s">
        <v>49</v>
      </c>
      <c r="C83" t="s">
        <v>82</v>
      </c>
      <c r="F83">
        <v>90</v>
      </c>
    </row>
    <row r="84" spans="1:7" x14ac:dyDescent="0.3">
      <c r="A84" t="s">
        <v>23</v>
      </c>
      <c r="B84" t="s">
        <v>49</v>
      </c>
      <c r="C84" t="s">
        <v>83</v>
      </c>
      <c r="F84">
        <v>92</v>
      </c>
    </row>
    <row r="85" spans="1:7" x14ac:dyDescent="0.3">
      <c r="A85" t="s">
        <v>23</v>
      </c>
      <c r="B85" t="s">
        <v>49</v>
      </c>
      <c r="C85" t="s">
        <v>69</v>
      </c>
      <c r="F85">
        <v>93</v>
      </c>
      <c r="G85">
        <v>81</v>
      </c>
    </row>
    <row r="86" spans="1:7" x14ac:dyDescent="0.3">
      <c r="A86" t="s">
        <v>23</v>
      </c>
      <c r="B86" t="s">
        <v>49</v>
      </c>
      <c r="C86" t="s">
        <v>84</v>
      </c>
      <c r="F86">
        <v>91</v>
      </c>
    </row>
    <row r="87" spans="1:7" x14ac:dyDescent="0.3">
      <c r="A87" t="s">
        <v>23</v>
      </c>
      <c r="B87" t="s">
        <v>49</v>
      </c>
      <c r="C87" t="s">
        <v>85</v>
      </c>
      <c r="F87">
        <v>91</v>
      </c>
    </row>
    <row r="88" spans="1:7" x14ac:dyDescent="0.3">
      <c r="A88" t="s">
        <v>23</v>
      </c>
      <c r="B88" t="s">
        <v>49</v>
      </c>
      <c r="C88" t="s">
        <v>86</v>
      </c>
      <c r="F88">
        <v>89</v>
      </c>
    </row>
    <row r="89" spans="1:7" x14ac:dyDescent="0.3">
      <c r="A89" t="s">
        <v>23</v>
      </c>
      <c r="B89" t="s">
        <v>49</v>
      </c>
      <c r="C89" t="s">
        <v>60</v>
      </c>
      <c r="F89">
        <v>90</v>
      </c>
    </row>
    <row r="90" spans="1:7" x14ac:dyDescent="0.3">
      <c r="A90" t="s">
        <v>23</v>
      </c>
      <c r="B90" t="s">
        <v>49</v>
      </c>
      <c r="C90" t="s">
        <v>70</v>
      </c>
      <c r="F90">
        <v>90</v>
      </c>
      <c r="G90">
        <v>88</v>
      </c>
    </row>
    <row r="91" spans="1:7" x14ac:dyDescent="0.3">
      <c r="A91" t="s">
        <v>23</v>
      </c>
      <c r="B91" t="s">
        <v>49</v>
      </c>
      <c r="C91" t="s">
        <v>87</v>
      </c>
      <c r="F91">
        <v>89</v>
      </c>
    </row>
    <row r="92" spans="1:7" x14ac:dyDescent="0.3">
      <c r="A92" t="s">
        <v>23</v>
      </c>
      <c r="B92" t="s">
        <v>49</v>
      </c>
      <c r="C92" t="s">
        <v>88</v>
      </c>
      <c r="F92">
        <v>91</v>
      </c>
    </row>
    <row r="93" spans="1:7" x14ac:dyDescent="0.3">
      <c r="A93" t="s">
        <v>23</v>
      </c>
      <c r="B93" t="s">
        <v>49</v>
      </c>
      <c r="C93" t="s">
        <v>89</v>
      </c>
      <c r="F93">
        <v>88</v>
      </c>
    </row>
    <row r="94" spans="1:7" x14ac:dyDescent="0.3">
      <c r="A94" t="s">
        <v>23</v>
      </c>
      <c r="B94" t="s">
        <v>49</v>
      </c>
      <c r="C94" t="s">
        <v>90</v>
      </c>
      <c r="F94">
        <v>93</v>
      </c>
    </row>
    <row r="95" spans="1:7" x14ac:dyDescent="0.3">
      <c r="A95" t="s">
        <v>23</v>
      </c>
      <c r="B95" t="s">
        <v>49</v>
      </c>
      <c r="C95" t="s">
        <v>71</v>
      </c>
      <c r="F95">
        <v>92</v>
      </c>
      <c r="G95">
        <v>80</v>
      </c>
    </row>
    <row r="96" spans="1:7" x14ac:dyDescent="0.3">
      <c r="A96" t="s">
        <v>23</v>
      </c>
      <c r="B96" t="s">
        <v>49</v>
      </c>
      <c r="C96" t="s">
        <v>55</v>
      </c>
      <c r="F96">
        <v>93</v>
      </c>
    </row>
    <row r="97" spans="1:7" x14ac:dyDescent="0.3">
      <c r="A97" t="s">
        <v>23</v>
      </c>
      <c r="B97" t="s">
        <v>49</v>
      </c>
      <c r="C97" t="s">
        <v>57</v>
      </c>
      <c r="F97">
        <v>90</v>
      </c>
    </row>
    <row r="98" spans="1:7" x14ac:dyDescent="0.3">
      <c r="A98" t="s">
        <v>23</v>
      </c>
      <c r="B98" t="s">
        <v>50</v>
      </c>
      <c r="C98" t="s">
        <v>73</v>
      </c>
      <c r="F98">
        <v>91</v>
      </c>
    </row>
    <row r="99" spans="1:7" x14ac:dyDescent="0.3">
      <c r="A99" t="s">
        <v>23</v>
      </c>
      <c r="B99" t="s">
        <v>50</v>
      </c>
      <c r="C99" t="s">
        <v>61</v>
      </c>
      <c r="F99">
        <v>88.666666666666671</v>
      </c>
      <c r="G99">
        <v>91</v>
      </c>
    </row>
    <row r="100" spans="1:7" x14ac:dyDescent="0.3">
      <c r="A100" t="s">
        <v>23</v>
      </c>
      <c r="B100" t="s">
        <v>50</v>
      </c>
      <c r="C100" t="s">
        <v>91</v>
      </c>
      <c r="F100">
        <v>92.5</v>
      </c>
    </row>
    <row r="101" spans="1:7" x14ac:dyDescent="0.3">
      <c r="A101" t="s">
        <v>23</v>
      </c>
      <c r="B101" t="s">
        <v>50</v>
      </c>
      <c r="C101" t="s">
        <v>92</v>
      </c>
      <c r="F101">
        <v>90.5</v>
      </c>
    </row>
    <row r="102" spans="1:7" x14ac:dyDescent="0.3">
      <c r="A102" t="s">
        <v>23</v>
      </c>
      <c r="B102" t="s">
        <v>50</v>
      </c>
      <c r="C102" t="s">
        <v>72</v>
      </c>
      <c r="F102">
        <v>92.5</v>
      </c>
    </row>
    <row r="103" spans="1:7" x14ac:dyDescent="0.3">
      <c r="A103" t="s">
        <v>23</v>
      </c>
      <c r="B103" t="s">
        <v>50</v>
      </c>
      <c r="C103" t="s">
        <v>93</v>
      </c>
      <c r="F103">
        <v>86</v>
      </c>
    </row>
    <row r="104" spans="1:7" x14ac:dyDescent="0.3">
      <c r="A104" t="s">
        <v>23</v>
      </c>
      <c r="B104" t="s">
        <v>50</v>
      </c>
      <c r="C104" t="s">
        <v>62</v>
      </c>
      <c r="F104">
        <v>87</v>
      </c>
      <c r="G104">
        <v>93</v>
      </c>
    </row>
    <row r="105" spans="1:7" x14ac:dyDescent="0.3">
      <c r="A105" t="s">
        <v>23</v>
      </c>
      <c r="B105" t="s">
        <v>50</v>
      </c>
      <c r="C105" t="s">
        <v>94</v>
      </c>
      <c r="F105">
        <v>90</v>
      </c>
    </row>
    <row r="106" spans="1:7" x14ac:dyDescent="0.3">
      <c r="A106" t="s">
        <v>23</v>
      </c>
      <c r="B106" t="s">
        <v>50</v>
      </c>
      <c r="C106" t="s">
        <v>95</v>
      </c>
      <c r="F106">
        <v>89</v>
      </c>
    </row>
    <row r="107" spans="1:7" x14ac:dyDescent="0.3">
      <c r="A107" t="s">
        <v>23</v>
      </c>
      <c r="B107" t="s">
        <v>50</v>
      </c>
      <c r="C107" t="s">
        <v>96</v>
      </c>
      <c r="F107">
        <v>91</v>
      </c>
    </row>
    <row r="108" spans="1:7" x14ac:dyDescent="0.3">
      <c r="A108" t="s">
        <v>23</v>
      </c>
      <c r="B108" t="s">
        <v>50</v>
      </c>
      <c r="C108" t="s">
        <v>97</v>
      </c>
      <c r="F108">
        <v>93</v>
      </c>
    </row>
    <row r="109" spans="1:7" x14ac:dyDescent="0.3">
      <c r="A109" t="s">
        <v>23</v>
      </c>
      <c r="B109" t="s">
        <v>50</v>
      </c>
      <c r="C109" t="s">
        <v>58</v>
      </c>
      <c r="F109">
        <v>92.666666666666671</v>
      </c>
    </row>
    <row r="110" spans="1:7" x14ac:dyDescent="0.3">
      <c r="A110" t="s">
        <v>23</v>
      </c>
      <c r="B110" t="s">
        <v>50</v>
      </c>
      <c r="C110" t="s">
        <v>98</v>
      </c>
      <c r="F110">
        <v>95</v>
      </c>
    </row>
    <row r="111" spans="1:7" x14ac:dyDescent="0.3">
      <c r="A111" t="s">
        <v>23</v>
      </c>
      <c r="B111" t="s">
        <v>50</v>
      </c>
      <c r="C111" t="s">
        <v>107</v>
      </c>
      <c r="F111">
        <v>101</v>
      </c>
    </row>
    <row r="112" spans="1:7" x14ac:dyDescent="0.3">
      <c r="A112" t="s">
        <v>23</v>
      </c>
      <c r="B112" t="s">
        <v>50</v>
      </c>
      <c r="C112" t="s">
        <v>99</v>
      </c>
      <c r="F112">
        <v>100</v>
      </c>
    </row>
    <row r="113" spans="1:6" x14ac:dyDescent="0.3">
      <c r="A113" t="s">
        <v>23</v>
      </c>
      <c r="B113" t="s">
        <v>50</v>
      </c>
      <c r="C113" t="s">
        <v>63</v>
      </c>
      <c r="F113">
        <v>101</v>
      </c>
    </row>
    <row r="114" spans="1:6" x14ac:dyDescent="0.3">
      <c r="A114" t="s">
        <v>23</v>
      </c>
      <c r="B114" t="s">
        <v>50</v>
      </c>
      <c r="C114" t="s">
        <v>101</v>
      </c>
      <c r="F114">
        <v>95.5</v>
      </c>
    </row>
    <row r="115" spans="1:6" x14ac:dyDescent="0.3">
      <c r="A115" t="s">
        <v>23</v>
      </c>
      <c r="B115" t="s">
        <v>50</v>
      </c>
      <c r="C115" t="s">
        <v>102</v>
      </c>
      <c r="F115">
        <v>96.666666666666671</v>
      </c>
    </row>
    <row r="116" spans="1:6" x14ac:dyDescent="0.3">
      <c r="A116" t="s">
        <v>23</v>
      </c>
      <c r="B116" t="s">
        <v>50</v>
      </c>
      <c r="C116" t="s">
        <v>103</v>
      </c>
      <c r="F116">
        <v>93</v>
      </c>
    </row>
    <row r="117" spans="1:6" x14ac:dyDescent="0.3">
      <c r="A117" t="s">
        <v>23</v>
      </c>
      <c r="B117" t="s">
        <v>50</v>
      </c>
      <c r="C117" t="s">
        <v>104</v>
      </c>
      <c r="F117">
        <v>95</v>
      </c>
    </row>
    <row r="118" spans="1:6" x14ac:dyDescent="0.3">
      <c r="A118" t="s">
        <v>23</v>
      </c>
      <c r="B118" t="s">
        <v>50</v>
      </c>
      <c r="C118" t="s">
        <v>64</v>
      </c>
      <c r="F118">
        <v>94</v>
      </c>
    </row>
    <row r="119" spans="1:6" x14ac:dyDescent="0.3">
      <c r="A119" t="s">
        <v>23</v>
      </c>
      <c r="B119" t="s">
        <v>50</v>
      </c>
      <c r="C119" t="s">
        <v>105</v>
      </c>
      <c r="F119">
        <v>97</v>
      </c>
    </row>
    <row r="120" spans="1:6" x14ac:dyDescent="0.3">
      <c r="A120" t="s">
        <v>23</v>
      </c>
      <c r="B120" t="s">
        <v>50</v>
      </c>
      <c r="C120" t="s">
        <v>106</v>
      </c>
      <c r="F120">
        <v>98</v>
      </c>
    </row>
    <row r="121" spans="1:6" x14ac:dyDescent="0.3">
      <c r="A121" t="s">
        <v>23</v>
      </c>
      <c r="B121" t="s">
        <v>50</v>
      </c>
      <c r="C121" t="s">
        <v>59</v>
      </c>
      <c r="F121">
        <v>89</v>
      </c>
    </row>
    <row r="122" spans="1:6" x14ac:dyDescent="0.3">
      <c r="A122" t="s">
        <v>23</v>
      </c>
      <c r="B122" t="s">
        <v>50</v>
      </c>
      <c r="C122" t="s">
        <v>108</v>
      </c>
      <c r="F122">
        <v>93</v>
      </c>
    </row>
    <row r="123" spans="1:6" x14ac:dyDescent="0.3">
      <c r="A123" t="s">
        <v>23</v>
      </c>
      <c r="B123" t="s">
        <v>50</v>
      </c>
      <c r="C123" t="s">
        <v>65</v>
      </c>
      <c r="F123">
        <v>92</v>
      </c>
    </row>
    <row r="124" spans="1:6" x14ac:dyDescent="0.3">
      <c r="A124" t="s">
        <v>23</v>
      </c>
      <c r="B124" t="s">
        <v>50</v>
      </c>
      <c r="C124" t="s">
        <v>109</v>
      </c>
      <c r="F124">
        <v>89</v>
      </c>
    </row>
    <row r="125" spans="1:6" x14ac:dyDescent="0.3">
      <c r="A125" t="s">
        <v>23</v>
      </c>
      <c r="B125" t="s">
        <v>50</v>
      </c>
      <c r="C125" t="s">
        <v>110</v>
      </c>
      <c r="F125">
        <v>85</v>
      </c>
    </row>
    <row r="126" spans="1:6" x14ac:dyDescent="0.3">
      <c r="A126" t="s">
        <v>23</v>
      </c>
      <c r="B126" t="s">
        <v>50</v>
      </c>
      <c r="C126" t="s">
        <v>111</v>
      </c>
      <c r="F126">
        <v>87</v>
      </c>
    </row>
    <row r="127" spans="1:6" x14ac:dyDescent="0.3">
      <c r="A127" t="s">
        <v>23</v>
      </c>
      <c r="B127" t="s">
        <v>50</v>
      </c>
      <c r="C127" t="s">
        <v>112</v>
      </c>
      <c r="F127">
        <v>93</v>
      </c>
    </row>
    <row r="128" spans="1:6" x14ac:dyDescent="0.3">
      <c r="A128" t="s">
        <v>23</v>
      </c>
      <c r="B128" t="s">
        <v>50</v>
      </c>
      <c r="C128" t="s">
        <v>66</v>
      </c>
      <c r="F128">
        <v>92</v>
      </c>
    </row>
    <row r="129" spans="1:6" x14ac:dyDescent="0.3">
      <c r="A129" t="s">
        <v>23</v>
      </c>
      <c r="B129" t="s">
        <v>50</v>
      </c>
      <c r="C129" t="s">
        <v>113</v>
      </c>
      <c r="F129">
        <v>92</v>
      </c>
    </row>
    <row r="130" spans="1:6" x14ac:dyDescent="0.3">
      <c r="A130" t="s">
        <v>23</v>
      </c>
      <c r="B130" t="s">
        <v>50</v>
      </c>
      <c r="C130" t="s">
        <v>114</v>
      </c>
      <c r="F130">
        <v>91</v>
      </c>
    </row>
    <row r="131" spans="1:6" x14ac:dyDescent="0.3">
      <c r="A131" t="s">
        <v>23</v>
      </c>
      <c r="B131" t="s">
        <v>50</v>
      </c>
      <c r="C131" t="s">
        <v>74</v>
      </c>
      <c r="F131">
        <v>92.5</v>
      </c>
    </row>
    <row r="132" spans="1:6" x14ac:dyDescent="0.3">
      <c r="A132" t="s">
        <v>23</v>
      </c>
      <c r="B132" t="s">
        <v>50</v>
      </c>
      <c r="C132" t="s">
        <v>75</v>
      </c>
      <c r="F132">
        <v>93</v>
      </c>
    </row>
    <row r="133" spans="1:6" x14ac:dyDescent="0.3">
      <c r="A133" t="s">
        <v>23</v>
      </c>
      <c r="B133" t="s">
        <v>50</v>
      </c>
      <c r="C133" t="s">
        <v>67</v>
      </c>
      <c r="F133">
        <v>88.5</v>
      </c>
    </row>
    <row r="134" spans="1:6" x14ac:dyDescent="0.3">
      <c r="A134" t="s">
        <v>23</v>
      </c>
      <c r="B134" t="s">
        <v>50</v>
      </c>
      <c r="C134" t="s">
        <v>76</v>
      </c>
      <c r="F134">
        <v>92.5</v>
      </c>
    </row>
    <row r="135" spans="1:6" x14ac:dyDescent="0.3">
      <c r="A135" t="s">
        <v>23</v>
      </c>
      <c r="B135" t="s">
        <v>50</v>
      </c>
      <c r="C135" t="s">
        <v>77</v>
      </c>
      <c r="F135">
        <v>91.5</v>
      </c>
    </row>
    <row r="136" spans="1:6" x14ac:dyDescent="0.3">
      <c r="A136" t="s">
        <v>23</v>
      </c>
      <c r="B136" t="s">
        <v>50</v>
      </c>
      <c r="C136" t="s">
        <v>78</v>
      </c>
      <c r="F136">
        <v>87.5</v>
      </c>
    </row>
    <row r="137" spans="1:6" x14ac:dyDescent="0.3">
      <c r="A137" t="s">
        <v>23</v>
      </c>
      <c r="B137" t="s">
        <v>50</v>
      </c>
      <c r="C137" t="s">
        <v>79</v>
      </c>
      <c r="F137">
        <v>88</v>
      </c>
    </row>
    <row r="138" spans="1:6" x14ac:dyDescent="0.3">
      <c r="A138" t="s">
        <v>23</v>
      </c>
      <c r="B138" t="s">
        <v>50</v>
      </c>
      <c r="C138" t="s">
        <v>68</v>
      </c>
      <c r="F138">
        <v>86</v>
      </c>
    </row>
    <row r="139" spans="1:6" x14ac:dyDescent="0.3">
      <c r="A139" t="s">
        <v>23</v>
      </c>
      <c r="B139" t="s">
        <v>50</v>
      </c>
      <c r="C139" t="s">
        <v>80</v>
      </c>
      <c r="F139">
        <v>89</v>
      </c>
    </row>
    <row r="140" spans="1:6" x14ac:dyDescent="0.3">
      <c r="A140" t="s">
        <v>23</v>
      </c>
      <c r="B140" t="s">
        <v>50</v>
      </c>
      <c r="C140" t="s">
        <v>81</v>
      </c>
      <c r="F140">
        <v>86.666666666666671</v>
      </c>
    </row>
    <row r="141" spans="1:6" x14ac:dyDescent="0.3">
      <c r="A141" t="s">
        <v>23</v>
      </c>
      <c r="B141" t="s">
        <v>50</v>
      </c>
      <c r="C141" t="s">
        <v>82</v>
      </c>
      <c r="F141">
        <v>88.333333333333329</v>
      </c>
    </row>
    <row r="142" spans="1:6" x14ac:dyDescent="0.3">
      <c r="A142" t="s">
        <v>23</v>
      </c>
      <c r="B142" t="s">
        <v>50</v>
      </c>
      <c r="C142" t="s">
        <v>83</v>
      </c>
      <c r="F142">
        <v>89</v>
      </c>
    </row>
    <row r="143" spans="1:6" x14ac:dyDescent="0.3">
      <c r="A143" t="s">
        <v>23</v>
      </c>
      <c r="B143" t="s">
        <v>50</v>
      </c>
      <c r="C143" t="s">
        <v>69</v>
      </c>
      <c r="F143">
        <v>88.5</v>
      </c>
    </row>
    <row r="144" spans="1:6" x14ac:dyDescent="0.3">
      <c r="A144" t="s">
        <v>23</v>
      </c>
      <c r="B144" t="s">
        <v>50</v>
      </c>
      <c r="C144" t="s">
        <v>84</v>
      </c>
      <c r="F144">
        <v>93</v>
      </c>
    </row>
    <row r="145" spans="1:6" x14ac:dyDescent="0.3">
      <c r="A145" t="s">
        <v>23</v>
      </c>
      <c r="B145" t="s">
        <v>50</v>
      </c>
      <c r="C145" t="s">
        <v>85</v>
      </c>
      <c r="F145">
        <v>85.5</v>
      </c>
    </row>
    <row r="146" spans="1:6" x14ac:dyDescent="0.3">
      <c r="A146" t="s">
        <v>23</v>
      </c>
      <c r="B146" t="s">
        <v>50</v>
      </c>
      <c r="C146" t="s">
        <v>86</v>
      </c>
      <c r="F146">
        <v>91</v>
      </c>
    </row>
    <row r="147" spans="1:6" x14ac:dyDescent="0.3">
      <c r="A147" t="s">
        <v>23</v>
      </c>
      <c r="B147" t="s">
        <v>50</v>
      </c>
      <c r="C147" t="s">
        <v>60</v>
      </c>
      <c r="F147">
        <v>86</v>
      </c>
    </row>
    <row r="148" spans="1:6" x14ac:dyDescent="0.3">
      <c r="A148" t="s">
        <v>23</v>
      </c>
      <c r="B148" t="s">
        <v>50</v>
      </c>
      <c r="C148" t="s">
        <v>70</v>
      </c>
      <c r="F148">
        <v>82</v>
      </c>
    </row>
    <row r="149" spans="1:6" x14ac:dyDescent="0.3">
      <c r="A149" t="s">
        <v>23</v>
      </c>
      <c r="B149" t="s">
        <v>50</v>
      </c>
      <c r="C149" t="s">
        <v>87</v>
      </c>
      <c r="F149">
        <v>81</v>
      </c>
    </row>
    <row r="150" spans="1:6" x14ac:dyDescent="0.3">
      <c r="A150" t="s">
        <v>23</v>
      </c>
      <c r="B150" t="s">
        <v>50</v>
      </c>
      <c r="C150" t="s">
        <v>88</v>
      </c>
      <c r="F150">
        <v>83</v>
      </c>
    </row>
    <row r="151" spans="1:6" x14ac:dyDescent="0.3">
      <c r="A151" t="s">
        <v>23</v>
      </c>
      <c r="B151" t="s">
        <v>50</v>
      </c>
      <c r="C151" t="s">
        <v>89</v>
      </c>
      <c r="F151">
        <v>80</v>
      </c>
    </row>
    <row r="152" spans="1:6" x14ac:dyDescent="0.3">
      <c r="A152" t="s">
        <v>23</v>
      </c>
      <c r="B152" t="s">
        <v>50</v>
      </c>
      <c r="C152" t="s">
        <v>90</v>
      </c>
      <c r="F152">
        <v>85</v>
      </c>
    </row>
    <row r="153" spans="1:6" x14ac:dyDescent="0.3">
      <c r="A153" t="s">
        <v>23</v>
      </c>
      <c r="B153" t="s">
        <v>50</v>
      </c>
      <c r="C153" t="s">
        <v>71</v>
      </c>
      <c r="F153">
        <v>84</v>
      </c>
    </row>
    <row r="154" spans="1:6" x14ac:dyDescent="0.3">
      <c r="A154" t="s">
        <v>23</v>
      </c>
      <c r="B154" t="s">
        <v>50</v>
      </c>
      <c r="C154" t="s">
        <v>55</v>
      </c>
      <c r="F154">
        <v>76</v>
      </c>
    </row>
    <row r="155" spans="1:6" x14ac:dyDescent="0.3">
      <c r="A155" t="s">
        <v>23</v>
      </c>
      <c r="B155" t="s">
        <v>50</v>
      </c>
      <c r="C155" t="s">
        <v>56</v>
      </c>
      <c r="F155">
        <v>81</v>
      </c>
    </row>
    <row r="156" spans="1:6" x14ac:dyDescent="0.3">
      <c r="A156" t="s">
        <v>23</v>
      </c>
      <c r="B156" t="s">
        <v>50</v>
      </c>
      <c r="C156" t="s">
        <v>57</v>
      </c>
      <c r="F156">
        <v>81</v>
      </c>
    </row>
    <row r="157" spans="1:6" x14ac:dyDescent="0.3">
      <c r="A157" t="s">
        <v>23</v>
      </c>
      <c r="B157" t="s">
        <v>51</v>
      </c>
      <c r="C157" t="s">
        <v>73</v>
      </c>
      <c r="F157">
        <v>81</v>
      </c>
    </row>
    <row r="158" spans="1:6" x14ac:dyDescent="0.3">
      <c r="A158" t="s">
        <v>23</v>
      </c>
      <c r="B158" t="s">
        <v>51</v>
      </c>
      <c r="C158" t="s">
        <v>61</v>
      </c>
      <c r="F158">
        <v>86</v>
      </c>
    </row>
    <row r="159" spans="1:6" x14ac:dyDescent="0.3">
      <c r="A159" t="s">
        <v>23</v>
      </c>
      <c r="B159" t="s">
        <v>51</v>
      </c>
      <c r="C159" t="s">
        <v>91</v>
      </c>
      <c r="F159">
        <v>87.5</v>
      </c>
    </row>
    <row r="160" spans="1:6" x14ac:dyDescent="0.3">
      <c r="A160" t="s">
        <v>23</v>
      </c>
      <c r="B160" t="s">
        <v>51</v>
      </c>
      <c r="C160" t="s">
        <v>92</v>
      </c>
      <c r="F160">
        <v>89</v>
      </c>
    </row>
    <row r="161" spans="1:6" x14ac:dyDescent="0.3">
      <c r="A161" t="s">
        <v>23</v>
      </c>
      <c r="B161" t="s">
        <v>51</v>
      </c>
      <c r="C161" t="s">
        <v>72</v>
      </c>
      <c r="F161">
        <v>85</v>
      </c>
    </row>
    <row r="162" spans="1:6" x14ac:dyDescent="0.3">
      <c r="A162" t="s">
        <v>23</v>
      </c>
      <c r="B162" t="s">
        <v>51</v>
      </c>
      <c r="C162" t="s">
        <v>93</v>
      </c>
      <c r="F162">
        <v>87</v>
      </c>
    </row>
    <row r="163" spans="1:6" x14ac:dyDescent="0.3">
      <c r="A163" t="s">
        <v>23</v>
      </c>
      <c r="B163" t="s">
        <v>51</v>
      </c>
      <c r="C163" t="s">
        <v>62</v>
      </c>
      <c r="F163">
        <v>83</v>
      </c>
    </row>
    <row r="164" spans="1:6" x14ac:dyDescent="0.3">
      <c r="A164" t="s">
        <v>23</v>
      </c>
      <c r="B164" t="s">
        <v>51</v>
      </c>
      <c r="C164" t="s">
        <v>94</v>
      </c>
      <c r="F164">
        <v>85</v>
      </c>
    </row>
    <row r="165" spans="1:6" x14ac:dyDescent="0.3">
      <c r="A165" t="s">
        <v>23</v>
      </c>
      <c r="B165" t="s">
        <v>51</v>
      </c>
      <c r="C165" t="s">
        <v>95</v>
      </c>
      <c r="F165">
        <v>92</v>
      </c>
    </row>
    <row r="166" spans="1:6" x14ac:dyDescent="0.3">
      <c r="A166" t="s">
        <v>23</v>
      </c>
      <c r="B166" t="s">
        <v>51</v>
      </c>
      <c r="C166" t="s">
        <v>96</v>
      </c>
      <c r="F166">
        <v>80</v>
      </c>
    </row>
    <row r="167" spans="1:6" x14ac:dyDescent="0.3">
      <c r="A167" t="s">
        <v>23</v>
      </c>
      <c r="B167" t="s">
        <v>51</v>
      </c>
      <c r="C167" t="s">
        <v>97</v>
      </c>
      <c r="F167">
        <v>90.5</v>
      </c>
    </row>
    <row r="168" spans="1:6" x14ac:dyDescent="0.3">
      <c r="A168" t="s">
        <v>23</v>
      </c>
      <c r="B168" t="s">
        <v>51</v>
      </c>
      <c r="C168" t="s">
        <v>58</v>
      </c>
      <c r="F168">
        <v>82</v>
      </c>
    </row>
    <row r="169" spans="1:6" x14ac:dyDescent="0.3">
      <c r="A169" t="s">
        <v>23</v>
      </c>
      <c r="B169" t="s">
        <v>51</v>
      </c>
      <c r="C169" t="s">
        <v>98</v>
      </c>
      <c r="F169">
        <v>69</v>
      </c>
    </row>
    <row r="170" spans="1:6" x14ac:dyDescent="0.3">
      <c r="A170" t="s">
        <v>23</v>
      </c>
      <c r="B170" t="s">
        <v>51</v>
      </c>
      <c r="C170" t="s">
        <v>107</v>
      </c>
      <c r="F170">
        <v>68</v>
      </c>
    </row>
    <row r="171" spans="1:6" x14ac:dyDescent="0.3">
      <c r="A171" t="s">
        <v>23</v>
      </c>
      <c r="B171" t="s">
        <v>51</v>
      </c>
      <c r="C171" t="s">
        <v>99</v>
      </c>
      <c r="F171">
        <v>77</v>
      </c>
    </row>
    <row r="172" spans="1:6" x14ac:dyDescent="0.3">
      <c r="A172" t="s">
        <v>23</v>
      </c>
      <c r="B172" t="s">
        <v>51</v>
      </c>
      <c r="C172" t="s">
        <v>100</v>
      </c>
      <c r="F172">
        <v>85</v>
      </c>
    </row>
    <row r="173" spans="1:6" x14ac:dyDescent="0.3">
      <c r="A173" t="s">
        <v>23</v>
      </c>
      <c r="B173" t="s">
        <v>51</v>
      </c>
      <c r="C173" t="s">
        <v>63</v>
      </c>
      <c r="F173">
        <v>87</v>
      </c>
    </row>
    <row r="174" spans="1:6" x14ac:dyDescent="0.3">
      <c r="A174" t="s">
        <v>23</v>
      </c>
      <c r="B174" t="s">
        <v>51</v>
      </c>
      <c r="C174" t="s">
        <v>101</v>
      </c>
      <c r="F174">
        <v>90</v>
      </c>
    </row>
    <row r="175" spans="1:6" x14ac:dyDescent="0.3">
      <c r="A175" t="s">
        <v>23</v>
      </c>
      <c r="B175" t="s">
        <v>51</v>
      </c>
      <c r="C175" t="s">
        <v>102</v>
      </c>
      <c r="F175">
        <v>93</v>
      </c>
    </row>
    <row r="176" spans="1:6" x14ac:dyDescent="0.3">
      <c r="A176" t="s">
        <v>23</v>
      </c>
      <c r="B176" t="s">
        <v>51</v>
      </c>
      <c r="C176" t="s">
        <v>104</v>
      </c>
      <c r="F176">
        <v>90</v>
      </c>
    </row>
    <row r="177" spans="1:6" x14ac:dyDescent="0.3">
      <c r="A177" t="s">
        <v>23</v>
      </c>
      <c r="B177" t="s">
        <v>51</v>
      </c>
      <c r="C177" t="s">
        <v>64</v>
      </c>
      <c r="F177">
        <v>90</v>
      </c>
    </row>
    <row r="178" spans="1:6" x14ac:dyDescent="0.3">
      <c r="A178" t="s">
        <v>23</v>
      </c>
      <c r="B178" t="s">
        <v>51</v>
      </c>
      <c r="C178" t="s">
        <v>105</v>
      </c>
      <c r="F178">
        <v>86.5</v>
      </c>
    </row>
    <row r="179" spans="1:6" x14ac:dyDescent="0.3">
      <c r="A179" t="s">
        <v>23</v>
      </c>
      <c r="B179" t="s">
        <v>51</v>
      </c>
      <c r="C179" t="s">
        <v>106</v>
      </c>
      <c r="F179">
        <v>86</v>
      </c>
    </row>
    <row r="180" spans="1:6" x14ac:dyDescent="0.3">
      <c r="A180" t="s">
        <v>23</v>
      </c>
      <c r="B180" t="s">
        <v>51</v>
      </c>
      <c r="C180" t="s">
        <v>59</v>
      </c>
      <c r="F180">
        <v>87</v>
      </c>
    </row>
    <row r="181" spans="1:6" x14ac:dyDescent="0.3">
      <c r="A181" t="s">
        <v>23</v>
      </c>
      <c r="B181" t="s">
        <v>51</v>
      </c>
      <c r="C181" t="s">
        <v>108</v>
      </c>
      <c r="F181">
        <v>88</v>
      </c>
    </row>
    <row r="182" spans="1:6" x14ac:dyDescent="0.3">
      <c r="A182" t="s">
        <v>23</v>
      </c>
      <c r="B182" t="s">
        <v>51</v>
      </c>
      <c r="C182" t="s">
        <v>65</v>
      </c>
      <c r="F182">
        <v>86</v>
      </c>
    </row>
    <row r="183" spans="1:6" x14ac:dyDescent="0.3">
      <c r="A183" t="s">
        <v>23</v>
      </c>
      <c r="B183" t="s">
        <v>51</v>
      </c>
      <c r="C183" t="s">
        <v>109</v>
      </c>
      <c r="F183">
        <v>85</v>
      </c>
    </row>
    <row r="184" spans="1:6" x14ac:dyDescent="0.3">
      <c r="A184" t="s">
        <v>23</v>
      </c>
      <c r="B184" t="s">
        <v>51</v>
      </c>
      <c r="C184" t="s">
        <v>110</v>
      </c>
      <c r="F184">
        <v>89</v>
      </c>
    </row>
    <row r="185" spans="1:6" x14ac:dyDescent="0.3">
      <c r="A185" t="s">
        <v>23</v>
      </c>
      <c r="B185" t="s">
        <v>51</v>
      </c>
      <c r="C185" t="s">
        <v>111</v>
      </c>
      <c r="F185">
        <v>84</v>
      </c>
    </row>
    <row r="186" spans="1:6" x14ac:dyDescent="0.3">
      <c r="A186" t="s">
        <v>23</v>
      </c>
      <c r="B186" t="s">
        <v>51</v>
      </c>
      <c r="C186" t="s">
        <v>112</v>
      </c>
      <c r="F186">
        <v>85</v>
      </c>
    </row>
    <row r="187" spans="1:6" x14ac:dyDescent="0.3">
      <c r="A187" t="s">
        <v>23</v>
      </c>
      <c r="B187" t="s">
        <v>51</v>
      </c>
      <c r="C187" t="s">
        <v>66</v>
      </c>
      <c r="F187">
        <v>87</v>
      </c>
    </row>
    <row r="188" spans="1:6" x14ac:dyDescent="0.3">
      <c r="A188" t="s">
        <v>23</v>
      </c>
      <c r="B188" t="s">
        <v>51</v>
      </c>
      <c r="C188" t="s">
        <v>113</v>
      </c>
      <c r="F188">
        <v>91</v>
      </c>
    </row>
    <row r="189" spans="1:6" x14ac:dyDescent="0.3">
      <c r="A189" t="s">
        <v>23</v>
      </c>
      <c r="B189" t="s">
        <v>51</v>
      </c>
      <c r="C189" t="s">
        <v>114</v>
      </c>
      <c r="F189">
        <v>86</v>
      </c>
    </row>
    <row r="190" spans="1:6" x14ac:dyDescent="0.3">
      <c r="A190" t="s">
        <v>23</v>
      </c>
      <c r="B190" t="s">
        <v>51</v>
      </c>
      <c r="C190" t="s">
        <v>74</v>
      </c>
      <c r="F190">
        <v>87</v>
      </c>
    </row>
    <row r="191" spans="1:6" x14ac:dyDescent="0.3">
      <c r="A191" t="s">
        <v>23</v>
      </c>
      <c r="B191" t="s">
        <v>51</v>
      </c>
      <c r="C191" t="s">
        <v>75</v>
      </c>
      <c r="F191">
        <v>84</v>
      </c>
    </row>
    <row r="192" spans="1:6" x14ac:dyDescent="0.3">
      <c r="A192" t="s">
        <v>23</v>
      </c>
      <c r="B192" t="s">
        <v>51</v>
      </c>
      <c r="C192" t="s">
        <v>67</v>
      </c>
      <c r="F192">
        <v>83</v>
      </c>
    </row>
    <row r="193" spans="1:6" x14ac:dyDescent="0.3">
      <c r="A193" t="s">
        <v>23</v>
      </c>
      <c r="B193" t="s">
        <v>51</v>
      </c>
      <c r="C193" t="s">
        <v>76</v>
      </c>
      <c r="F193">
        <v>89</v>
      </c>
    </row>
    <row r="194" spans="1:6" x14ac:dyDescent="0.3">
      <c r="A194" t="s">
        <v>23</v>
      </c>
      <c r="B194" t="s">
        <v>51</v>
      </c>
      <c r="C194" t="s">
        <v>77</v>
      </c>
      <c r="F194">
        <v>88</v>
      </c>
    </row>
    <row r="195" spans="1:6" x14ac:dyDescent="0.3">
      <c r="A195" t="s">
        <v>23</v>
      </c>
      <c r="B195" t="s">
        <v>51</v>
      </c>
      <c r="C195" t="s">
        <v>78</v>
      </c>
      <c r="F195">
        <v>83</v>
      </c>
    </row>
    <row r="196" spans="1:6" x14ac:dyDescent="0.3">
      <c r="A196" t="s">
        <v>23</v>
      </c>
      <c r="B196" t="s">
        <v>51</v>
      </c>
      <c r="C196" t="s">
        <v>79</v>
      </c>
      <c r="F196">
        <v>85</v>
      </c>
    </row>
    <row r="197" spans="1:6" x14ac:dyDescent="0.3">
      <c r="A197" t="s">
        <v>23</v>
      </c>
      <c r="B197" t="s">
        <v>51</v>
      </c>
      <c r="C197" t="s">
        <v>68</v>
      </c>
      <c r="F197">
        <v>94</v>
      </c>
    </row>
    <row r="198" spans="1:6" x14ac:dyDescent="0.3">
      <c r="A198" t="s">
        <v>23</v>
      </c>
      <c r="B198" t="s">
        <v>51</v>
      </c>
      <c r="C198" t="s">
        <v>80</v>
      </c>
      <c r="F198">
        <v>98</v>
      </c>
    </row>
    <row r="199" spans="1:6" x14ac:dyDescent="0.3">
      <c r="A199" t="s">
        <v>23</v>
      </c>
      <c r="B199" t="s">
        <v>51</v>
      </c>
      <c r="C199" t="s">
        <v>81</v>
      </c>
      <c r="F199">
        <v>100</v>
      </c>
    </row>
    <row r="200" spans="1:6" x14ac:dyDescent="0.3">
      <c r="A200" t="s">
        <v>23</v>
      </c>
      <c r="B200" t="s">
        <v>51</v>
      </c>
      <c r="C200" t="s">
        <v>82</v>
      </c>
      <c r="F200">
        <v>94</v>
      </c>
    </row>
    <row r="201" spans="1:6" x14ac:dyDescent="0.3">
      <c r="A201" t="s">
        <v>23</v>
      </c>
      <c r="B201" t="s">
        <v>51</v>
      </c>
      <c r="C201" t="s">
        <v>83</v>
      </c>
      <c r="F201">
        <v>85</v>
      </c>
    </row>
    <row r="202" spans="1:6" x14ac:dyDescent="0.3">
      <c r="A202" t="s">
        <v>23</v>
      </c>
      <c r="B202" t="s">
        <v>51</v>
      </c>
      <c r="C202" t="s">
        <v>69</v>
      </c>
      <c r="F202">
        <v>85.666666666666671</v>
      </c>
    </row>
    <row r="203" spans="1:6" x14ac:dyDescent="0.3">
      <c r="A203" t="s">
        <v>23</v>
      </c>
      <c r="B203" t="s">
        <v>51</v>
      </c>
      <c r="C203" t="s">
        <v>84</v>
      </c>
      <c r="F203">
        <v>85.666666666666671</v>
      </c>
    </row>
    <row r="204" spans="1:6" x14ac:dyDescent="0.3">
      <c r="A204" t="s">
        <v>23</v>
      </c>
      <c r="B204" t="s">
        <v>51</v>
      </c>
      <c r="C204" t="s">
        <v>85</v>
      </c>
      <c r="F204">
        <v>86.5</v>
      </c>
    </row>
    <row r="205" spans="1:6" x14ac:dyDescent="0.3">
      <c r="A205" t="s">
        <v>23</v>
      </c>
      <c r="B205" t="s">
        <v>51</v>
      </c>
      <c r="C205" t="s">
        <v>60</v>
      </c>
      <c r="F205">
        <v>81</v>
      </c>
    </row>
    <row r="206" spans="1:6" x14ac:dyDescent="0.3">
      <c r="A206" t="s">
        <v>23</v>
      </c>
      <c r="B206" t="s">
        <v>51</v>
      </c>
      <c r="C206" t="s">
        <v>70</v>
      </c>
      <c r="F206">
        <v>86</v>
      </c>
    </row>
    <row r="207" spans="1:6" x14ac:dyDescent="0.3">
      <c r="A207" t="s">
        <v>23</v>
      </c>
      <c r="B207" t="s">
        <v>51</v>
      </c>
      <c r="C207" t="s">
        <v>87</v>
      </c>
      <c r="F207">
        <v>84</v>
      </c>
    </row>
    <row r="208" spans="1:6" x14ac:dyDescent="0.3">
      <c r="A208" t="s">
        <v>23</v>
      </c>
      <c r="B208" t="s">
        <v>51</v>
      </c>
      <c r="C208" t="s">
        <v>88</v>
      </c>
      <c r="F208">
        <v>72</v>
      </c>
    </row>
    <row r="209" spans="1:6" x14ac:dyDescent="0.3">
      <c r="A209" t="s">
        <v>23</v>
      </c>
      <c r="B209" t="s">
        <v>51</v>
      </c>
      <c r="C209" t="s">
        <v>89</v>
      </c>
      <c r="F209">
        <v>77</v>
      </c>
    </row>
    <row r="210" spans="1:6" x14ac:dyDescent="0.3">
      <c r="A210" t="s">
        <v>23</v>
      </c>
      <c r="B210" t="s">
        <v>51</v>
      </c>
      <c r="C210" t="s">
        <v>90</v>
      </c>
      <c r="F210">
        <v>78</v>
      </c>
    </row>
    <row r="211" spans="1:6" x14ac:dyDescent="0.3">
      <c r="A211" t="s">
        <v>23</v>
      </c>
      <c r="B211" t="s">
        <v>51</v>
      </c>
      <c r="C211" t="s">
        <v>71</v>
      </c>
      <c r="F211">
        <v>75.666666666666671</v>
      </c>
    </row>
    <row r="212" spans="1:6" x14ac:dyDescent="0.3">
      <c r="A212" t="s">
        <v>23</v>
      </c>
      <c r="B212" t="s">
        <v>51</v>
      </c>
      <c r="C212" t="s">
        <v>55</v>
      </c>
      <c r="F212">
        <v>82</v>
      </c>
    </row>
    <row r="213" spans="1:6" x14ac:dyDescent="0.3">
      <c r="A213" t="s">
        <v>23</v>
      </c>
      <c r="B213" t="s">
        <v>51</v>
      </c>
      <c r="C213" t="s">
        <v>56</v>
      </c>
      <c r="F213">
        <v>80</v>
      </c>
    </row>
    <row r="214" spans="1:6" x14ac:dyDescent="0.3">
      <c r="A214" t="s">
        <v>23</v>
      </c>
      <c r="B214" t="s">
        <v>51</v>
      </c>
      <c r="C214" t="s">
        <v>57</v>
      </c>
      <c r="F214">
        <v>77</v>
      </c>
    </row>
    <row r="215" spans="1:6" x14ac:dyDescent="0.3">
      <c r="A215" t="s">
        <v>23</v>
      </c>
      <c r="B215" t="s">
        <v>38</v>
      </c>
      <c r="C215" t="s">
        <v>73</v>
      </c>
      <c r="F215">
        <v>70</v>
      </c>
    </row>
    <row r="216" spans="1:6" x14ac:dyDescent="0.3">
      <c r="A216" t="s">
        <v>23</v>
      </c>
      <c r="B216" t="s">
        <v>38</v>
      </c>
      <c r="C216" t="s">
        <v>61</v>
      </c>
      <c r="F216">
        <v>66</v>
      </c>
    </row>
    <row r="217" spans="1:6" x14ac:dyDescent="0.3">
      <c r="A217" t="s">
        <v>23</v>
      </c>
      <c r="B217" t="s">
        <v>38</v>
      </c>
      <c r="C217" t="s">
        <v>91</v>
      </c>
      <c r="F217">
        <v>85</v>
      </c>
    </row>
    <row r="218" spans="1:6" x14ac:dyDescent="0.3">
      <c r="A218" t="s">
        <v>23</v>
      </c>
      <c r="B218" t="s">
        <v>38</v>
      </c>
      <c r="C218" t="s">
        <v>92</v>
      </c>
      <c r="F218">
        <v>80</v>
      </c>
    </row>
    <row r="219" spans="1:6" x14ac:dyDescent="0.3">
      <c r="A219" t="s">
        <v>23</v>
      </c>
      <c r="B219" t="s">
        <v>38</v>
      </c>
      <c r="C219" t="s">
        <v>72</v>
      </c>
      <c r="F219">
        <v>79.5</v>
      </c>
    </row>
    <row r="220" spans="1:6" x14ac:dyDescent="0.3">
      <c r="A220" t="s">
        <v>23</v>
      </c>
      <c r="B220" t="s">
        <v>38</v>
      </c>
      <c r="C220" t="s">
        <v>93</v>
      </c>
      <c r="F220">
        <v>81</v>
      </c>
    </row>
    <row r="221" spans="1:6" x14ac:dyDescent="0.3">
      <c r="A221" t="s">
        <v>23</v>
      </c>
      <c r="B221" t="s">
        <v>38</v>
      </c>
      <c r="C221" t="s">
        <v>94</v>
      </c>
      <c r="F221">
        <v>80</v>
      </c>
    </row>
    <row r="222" spans="1:6" x14ac:dyDescent="0.3">
      <c r="A222" t="s">
        <v>23</v>
      </c>
      <c r="B222" t="s">
        <v>38</v>
      </c>
      <c r="C222" t="s">
        <v>95</v>
      </c>
      <c r="F222">
        <v>80</v>
      </c>
    </row>
    <row r="223" spans="1:6" x14ac:dyDescent="0.3">
      <c r="A223" t="s">
        <v>23</v>
      </c>
      <c r="B223" t="s">
        <v>38</v>
      </c>
      <c r="C223" t="s">
        <v>96</v>
      </c>
      <c r="F223">
        <v>71</v>
      </c>
    </row>
    <row r="224" spans="1:6" x14ac:dyDescent="0.3">
      <c r="A224" t="s">
        <v>23</v>
      </c>
      <c r="B224" t="s">
        <v>38</v>
      </c>
      <c r="C224" t="s">
        <v>97</v>
      </c>
      <c r="F224">
        <v>77</v>
      </c>
    </row>
    <row r="225" spans="1:6" x14ac:dyDescent="0.3">
      <c r="A225" t="s">
        <v>23</v>
      </c>
      <c r="B225" t="s">
        <v>38</v>
      </c>
      <c r="C225" t="s">
        <v>58</v>
      </c>
      <c r="F225">
        <v>74</v>
      </c>
    </row>
    <row r="226" spans="1:6" x14ac:dyDescent="0.3">
      <c r="A226" t="s">
        <v>23</v>
      </c>
      <c r="B226" t="s">
        <v>38</v>
      </c>
      <c r="C226" t="s">
        <v>98</v>
      </c>
      <c r="F226">
        <v>76</v>
      </c>
    </row>
    <row r="227" spans="1:6" x14ac:dyDescent="0.3">
      <c r="A227" t="s">
        <v>23</v>
      </c>
      <c r="B227" t="s">
        <v>38</v>
      </c>
      <c r="C227" t="s">
        <v>107</v>
      </c>
      <c r="F227">
        <v>77</v>
      </c>
    </row>
    <row r="228" spans="1:6" x14ac:dyDescent="0.3">
      <c r="A228" t="s">
        <v>23</v>
      </c>
      <c r="B228" t="s">
        <v>38</v>
      </c>
      <c r="C228" t="s">
        <v>99</v>
      </c>
      <c r="F228">
        <v>77</v>
      </c>
    </row>
    <row r="229" spans="1:6" x14ac:dyDescent="0.3">
      <c r="A229" t="s">
        <v>23</v>
      </c>
      <c r="B229" t="s">
        <v>38</v>
      </c>
      <c r="C229" t="s">
        <v>100</v>
      </c>
      <c r="F229">
        <v>80</v>
      </c>
    </row>
    <row r="230" spans="1:6" x14ac:dyDescent="0.3">
      <c r="A230" t="s">
        <v>23</v>
      </c>
      <c r="B230" t="s">
        <v>38</v>
      </c>
      <c r="C230" t="s">
        <v>63</v>
      </c>
      <c r="F230">
        <v>78</v>
      </c>
    </row>
    <row r="231" spans="1:6" x14ac:dyDescent="0.3">
      <c r="A231" t="s">
        <v>23</v>
      </c>
      <c r="B231" t="s">
        <v>38</v>
      </c>
      <c r="C231" t="s">
        <v>101</v>
      </c>
      <c r="F231">
        <v>81</v>
      </c>
    </row>
    <row r="232" spans="1:6" x14ac:dyDescent="0.3">
      <c r="A232" t="s">
        <v>23</v>
      </c>
      <c r="B232" t="s">
        <v>38</v>
      </c>
      <c r="C232" t="s">
        <v>102</v>
      </c>
      <c r="F232">
        <v>80.833333333333329</v>
      </c>
    </row>
    <row r="233" spans="1:6" x14ac:dyDescent="0.3">
      <c r="A233" t="s">
        <v>23</v>
      </c>
      <c r="B233" t="s">
        <v>38</v>
      </c>
      <c r="C233" t="s">
        <v>103</v>
      </c>
      <c r="F233">
        <v>80.333333333333329</v>
      </c>
    </row>
    <row r="234" spans="1:6" x14ac:dyDescent="0.3">
      <c r="A234" t="s">
        <v>23</v>
      </c>
      <c r="B234" t="s">
        <v>38</v>
      </c>
      <c r="C234" t="s">
        <v>104</v>
      </c>
      <c r="F234">
        <v>77.75</v>
      </c>
    </row>
    <row r="235" spans="1:6" x14ac:dyDescent="0.3">
      <c r="A235" t="s">
        <v>23</v>
      </c>
      <c r="B235" t="s">
        <v>38</v>
      </c>
      <c r="C235" t="s">
        <v>64</v>
      </c>
      <c r="F235">
        <v>87</v>
      </c>
    </row>
    <row r="236" spans="1:6" x14ac:dyDescent="0.3">
      <c r="A236" t="s">
        <v>23</v>
      </c>
      <c r="B236" t="s">
        <v>38</v>
      </c>
      <c r="C236" t="s">
        <v>105</v>
      </c>
      <c r="F236">
        <v>86.333333333333329</v>
      </c>
    </row>
    <row r="237" spans="1:6" x14ac:dyDescent="0.3">
      <c r="A237" t="s">
        <v>23</v>
      </c>
      <c r="B237" t="s">
        <v>38</v>
      </c>
      <c r="C237" t="s">
        <v>106</v>
      </c>
      <c r="F237">
        <v>91</v>
      </c>
    </row>
    <row r="238" spans="1:6" x14ac:dyDescent="0.3">
      <c r="A238" t="s">
        <v>23</v>
      </c>
      <c r="B238" t="s">
        <v>38</v>
      </c>
      <c r="C238" t="s">
        <v>59</v>
      </c>
      <c r="F238">
        <v>79.333333333333329</v>
      </c>
    </row>
    <row r="239" spans="1:6" x14ac:dyDescent="0.3">
      <c r="A239" t="s">
        <v>23</v>
      </c>
      <c r="B239" t="s">
        <v>38</v>
      </c>
      <c r="C239" t="s">
        <v>108</v>
      </c>
      <c r="F239">
        <v>87</v>
      </c>
    </row>
    <row r="240" spans="1:6" x14ac:dyDescent="0.3">
      <c r="A240" t="s">
        <v>23</v>
      </c>
      <c r="B240" t="s">
        <v>38</v>
      </c>
      <c r="C240" t="s">
        <v>65</v>
      </c>
      <c r="F240">
        <v>81</v>
      </c>
    </row>
    <row r="241" spans="1:6" x14ac:dyDescent="0.3">
      <c r="A241" t="s">
        <v>23</v>
      </c>
      <c r="B241" t="s">
        <v>38</v>
      </c>
      <c r="C241" t="s">
        <v>109</v>
      </c>
      <c r="F241">
        <v>81</v>
      </c>
    </row>
    <row r="242" spans="1:6" x14ac:dyDescent="0.3">
      <c r="A242" t="s">
        <v>23</v>
      </c>
      <c r="B242" t="s">
        <v>38</v>
      </c>
      <c r="C242" t="s">
        <v>110</v>
      </c>
      <c r="F242">
        <v>79</v>
      </c>
    </row>
    <row r="243" spans="1:6" x14ac:dyDescent="0.3">
      <c r="A243" t="s">
        <v>23</v>
      </c>
      <c r="B243" t="s">
        <v>38</v>
      </c>
      <c r="C243" t="s">
        <v>111</v>
      </c>
      <c r="F243">
        <v>77</v>
      </c>
    </row>
    <row r="244" spans="1:6" x14ac:dyDescent="0.3">
      <c r="A244" t="s">
        <v>23</v>
      </c>
      <c r="B244" t="s">
        <v>38</v>
      </c>
      <c r="C244" t="s">
        <v>112</v>
      </c>
      <c r="F244">
        <v>81</v>
      </c>
    </row>
    <row r="245" spans="1:6" x14ac:dyDescent="0.3">
      <c r="A245" t="s">
        <v>23</v>
      </c>
      <c r="B245" t="s">
        <v>38</v>
      </c>
      <c r="C245" t="s">
        <v>66</v>
      </c>
      <c r="F245">
        <v>86</v>
      </c>
    </row>
    <row r="246" spans="1:6" x14ac:dyDescent="0.3">
      <c r="A246" t="s">
        <v>23</v>
      </c>
      <c r="B246" t="s">
        <v>38</v>
      </c>
      <c r="C246" t="s">
        <v>113</v>
      </c>
      <c r="F246">
        <v>81</v>
      </c>
    </row>
    <row r="247" spans="1:6" x14ac:dyDescent="0.3">
      <c r="A247" t="s">
        <v>23</v>
      </c>
      <c r="B247" t="s">
        <v>38</v>
      </c>
      <c r="C247" t="s">
        <v>114</v>
      </c>
      <c r="F247">
        <v>78</v>
      </c>
    </row>
    <row r="248" spans="1:6" x14ac:dyDescent="0.3">
      <c r="A248" t="s">
        <v>23</v>
      </c>
      <c r="B248" t="s">
        <v>38</v>
      </c>
      <c r="C248" t="s">
        <v>74</v>
      </c>
      <c r="F248">
        <v>84</v>
      </c>
    </row>
    <row r="249" spans="1:6" x14ac:dyDescent="0.3">
      <c r="A249" t="s">
        <v>23</v>
      </c>
      <c r="B249" t="s">
        <v>38</v>
      </c>
      <c r="C249" t="s">
        <v>75</v>
      </c>
      <c r="F249">
        <v>76</v>
      </c>
    </row>
    <row r="250" spans="1:6" x14ac:dyDescent="0.3">
      <c r="A250" t="s">
        <v>23</v>
      </c>
      <c r="B250" t="s">
        <v>38</v>
      </c>
      <c r="C250" t="s">
        <v>67</v>
      </c>
      <c r="F250">
        <v>62</v>
      </c>
    </row>
    <row r="251" spans="1:6" x14ac:dyDescent="0.3">
      <c r="A251" t="s">
        <v>23</v>
      </c>
      <c r="B251" t="s">
        <v>38</v>
      </c>
      <c r="C251" t="s">
        <v>76</v>
      </c>
      <c r="F251">
        <v>57</v>
      </c>
    </row>
    <row r="252" spans="1:6" x14ac:dyDescent="0.3">
      <c r="A252" t="s">
        <v>23</v>
      </c>
      <c r="B252" t="s">
        <v>38</v>
      </c>
      <c r="C252" t="s">
        <v>77</v>
      </c>
      <c r="F252">
        <v>54</v>
      </c>
    </row>
    <row r="253" spans="1:6" x14ac:dyDescent="0.3">
      <c r="A253" t="s">
        <v>23</v>
      </c>
      <c r="B253" t="s">
        <v>38</v>
      </c>
      <c r="C253" t="s">
        <v>78</v>
      </c>
      <c r="F253">
        <v>59</v>
      </c>
    </row>
    <row r="254" spans="1:6" x14ac:dyDescent="0.3">
      <c r="A254" t="s">
        <v>23</v>
      </c>
      <c r="B254" t="s">
        <v>38</v>
      </c>
      <c r="C254" t="s">
        <v>79</v>
      </c>
      <c r="F254">
        <v>68</v>
      </c>
    </row>
    <row r="255" spans="1:6" x14ac:dyDescent="0.3">
      <c r="A255" t="s">
        <v>23</v>
      </c>
      <c r="B255" t="s">
        <v>38</v>
      </c>
      <c r="C255" t="s">
        <v>68</v>
      </c>
      <c r="F255">
        <v>75</v>
      </c>
    </row>
    <row r="256" spans="1:6" x14ac:dyDescent="0.3">
      <c r="A256" t="s">
        <v>23</v>
      </c>
      <c r="B256" t="s">
        <v>38</v>
      </c>
      <c r="C256" t="s">
        <v>80</v>
      </c>
      <c r="F256">
        <v>79</v>
      </c>
    </row>
    <row r="257" spans="1:6" x14ac:dyDescent="0.3">
      <c r="A257" t="s">
        <v>23</v>
      </c>
      <c r="B257" t="s">
        <v>38</v>
      </c>
      <c r="C257" t="s">
        <v>81</v>
      </c>
      <c r="F257">
        <v>85</v>
      </c>
    </row>
    <row r="258" spans="1:6" x14ac:dyDescent="0.3">
      <c r="A258" t="s">
        <v>23</v>
      </c>
      <c r="B258" t="s">
        <v>38</v>
      </c>
      <c r="C258" t="s">
        <v>82</v>
      </c>
      <c r="F258">
        <v>92</v>
      </c>
    </row>
    <row r="259" spans="1:6" x14ac:dyDescent="0.3">
      <c r="A259" t="s">
        <v>23</v>
      </c>
      <c r="B259" t="s">
        <v>38</v>
      </c>
      <c r="C259" t="s">
        <v>83</v>
      </c>
      <c r="F259">
        <v>86</v>
      </c>
    </row>
    <row r="260" spans="1:6" x14ac:dyDescent="0.3">
      <c r="A260" t="s">
        <v>23</v>
      </c>
      <c r="B260" t="s">
        <v>38</v>
      </c>
      <c r="C260" t="s">
        <v>69</v>
      </c>
      <c r="F260">
        <v>87</v>
      </c>
    </row>
    <row r="261" spans="1:6" x14ac:dyDescent="0.3">
      <c r="A261" t="s">
        <v>23</v>
      </c>
      <c r="B261" t="s">
        <v>38</v>
      </c>
      <c r="C261" t="s">
        <v>84</v>
      </c>
      <c r="F261">
        <v>87</v>
      </c>
    </row>
    <row r="262" spans="1:6" x14ac:dyDescent="0.3">
      <c r="A262" t="s">
        <v>23</v>
      </c>
      <c r="B262" t="s">
        <v>38</v>
      </c>
      <c r="C262" t="s">
        <v>85</v>
      </c>
      <c r="F262">
        <v>90</v>
      </c>
    </row>
    <row r="263" spans="1:6" x14ac:dyDescent="0.3">
      <c r="A263" t="s">
        <v>23</v>
      </c>
      <c r="B263" t="s">
        <v>38</v>
      </c>
      <c r="C263" t="s">
        <v>86</v>
      </c>
      <c r="F263">
        <v>74</v>
      </c>
    </row>
    <row r="264" spans="1:6" x14ac:dyDescent="0.3">
      <c r="A264" t="s">
        <v>23</v>
      </c>
      <c r="B264" t="s">
        <v>38</v>
      </c>
      <c r="C264" t="s">
        <v>60</v>
      </c>
      <c r="F264">
        <v>73</v>
      </c>
    </row>
    <row r="265" spans="1:6" x14ac:dyDescent="0.3">
      <c r="A265" t="s">
        <v>23</v>
      </c>
      <c r="B265" t="s">
        <v>38</v>
      </c>
      <c r="C265" t="s">
        <v>70</v>
      </c>
      <c r="F265">
        <v>99</v>
      </c>
    </row>
    <row r="266" spans="1:6" x14ac:dyDescent="0.3">
      <c r="A266" t="s">
        <v>23</v>
      </c>
      <c r="B266" t="s">
        <v>38</v>
      </c>
      <c r="C266" t="s">
        <v>87</v>
      </c>
      <c r="F266">
        <v>97</v>
      </c>
    </row>
    <row r="267" spans="1:6" x14ac:dyDescent="0.3">
      <c r="A267" t="s">
        <v>23</v>
      </c>
      <c r="B267" t="s">
        <v>38</v>
      </c>
      <c r="C267" t="s">
        <v>89</v>
      </c>
      <c r="F267">
        <v>104</v>
      </c>
    </row>
    <row r="268" spans="1:6" x14ac:dyDescent="0.3">
      <c r="A268" t="s">
        <v>23</v>
      </c>
      <c r="B268" t="s">
        <v>38</v>
      </c>
      <c r="C268" t="s">
        <v>90</v>
      </c>
      <c r="F268">
        <v>90</v>
      </c>
    </row>
    <row r="269" spans="1:6" x14ac:dyDescent="0.3">
      <c r="A269" t="s">
        <v>23</v>
      </c>
      <c r="B269" t="s">
        <v>38</v>
      </c>
      <c r="C269" t="s">
        <v>71</v>
      </c>
      <c r="F269">
        <v>90</v>
      </c>
    </row>
    <row r="270" spans="1:6" x14ac:dyDescent="0.3">
      <c r="A270" t="s">
        <v>23</v>
      </c>
      <c r="B270" t="s">
        <v>38</v>
      </c>
      <c r="C270" t="s">
        <v>55</v>
      </c>
      <c r="F270">
        <v>92</v>
      </c>
    </row>
    <row r="271" spans="1:6" x14ac:dyDescent="0.3">
      <c r="A271" t="s">
        <v>23</v>
      </c>
      <c r="B271" t="s">
        <v>38</v>
      </c>
      <c r="C271" t="s">
        <v>56</v>
      </c>
      <c r="F271">
        <v>88</v>
      </c>
    </row>
    <row r="272" spans="1:6" x14ac:dyDescent="0.3">
      <c r="A272" t="s">
        <v>23</v>
      </c>
      <c r="B272" t="s">
        <v>38</v>
      </c>
      <c r="C272" t="s">
        <v>57</v>
      </c>
      <c r="F272">
        <v>88</v>
      </c>
    </row>
    <row r="273" spans="1:6" x14ac:dyDescent="0.3">
      <c r="A273" t="s">
        <v>23</v>
      </c>
      <c r="B273" t="s">
        <v>52</v>
      </c>
      <c r="C273" t="s">
        <v>73</v>
      </c>
      <c r="F273">
        <v>89</v>
      </c>
    </row>
    <row r="274" spans="1:6" x14ac:dyDescent="0.3">
      <c r="A274" t="s">
        <v>23</v>
      </c>
      <c r="B274" t="s">
        <v>52</v>
      </c>
      <c r="C274" t="s">
        <v>61</v>
      </c>
      <c r="F274">
        <v>83</v>
      </c>
    </row>
    <row r="275" spans="1:6" x14ac:dyDescent="0.3">
      <c r="A275" t="s">
        <v>23</v>
      </c>
      <c r="B275" t="s">
        <v>52</v>
      </c>
      <c r="C275" t="s">
        <v>91</v>
      </c>
      <c r="F275">
        <v>86</v>
      </c>
    </row>
    <row r="276" spans="1:6" x14ac:dyDescent="0.3">
      <c r="A276" t="s">
        <v>23</v>
      </c>
      <c r="B276" t="s">
        <v>52</v>
      </c>
      <c r="C276" t="s">
        <v>92</v>
      </c>
      <c r="F276">
        <v>82</v>
      </c>
    </row>
    <row r="277" spans="1:6" x14ac:dyDescent="0.3">
      <c r="A277" t="s">
        <v>23</v>
      </c>
      <c r="B277" t="s">
        <v>52</v>
      </c>
      <c r="C277" t="s">
        <v>72</v>
      </c>
      <c r="F277">
        <v>83</v>
      </c>
    </row>
    <row r="278" spans="1:6" x14ac:dyDescent="0.3">
      <c r="A278" t="s">
        <v>23</v>
      </c>
      <c r="B278" t="s">
        <v>52</v>
      </c>
      <c r="C278" t="s">
        <v>93</v>
      </c>
      <c r="F278">
        <v>61</v>
      </c>
    </row>
    <row r="279" spans="1:6" x14ac:dyDescent="0.3">
      <c r="A279" t="s">
        <v>23</v>
      </c>
      <c r="B279" t="s">
        <v>52</v>
      </c>
      <c r="C279" t="s">
        <v>62</v>
      </c>
      <c r="F279">
        <v>52</v>
      </c>
    </row>
    <row r="280" spans="1:6" x14ac:dyDescent="0.3">
      <c r="A280" t="s">
        <v>23</v>
      </c>
      <c r="B280" t="s">
        <v>52</v>
      </c>
      <c r="C280" t="s">
        <v>94</v>
      </c>
      <c r="F280">
        <v>55</v>
      </c>
    </row>
    <row r="281" spans="1:6" x14ac:dyDescent="0.3">
      <c r="A281" t="s">
        <v>23</v>
      </c>
      <c r="B281" t="s">
        <v>52</v>
      </c>
      <c r="C281" t="s">
        <v>95</v>
      </c>
      <c r="F281">
        <v>59</v>
      </c>
    </row>
    <row r="282" spans="1:6" x14ac:dyDescent="0.3">
      <c r="A282" t="s">
        <v>23</v>
      </c>
      <c r="B282" t="s">
        <v>52</v>
      </c>
      <c r="C282" t="s">
        <v>96</v>
      </c>
      <c r="F282">
        <v>56</v>
      </c>
    </row>
    <row r="283" spans="1:6" x14ac:dyDescent="0.3">
      <c r="A283" t="s">
        <v>23</v>
      </c>
      <c r="B283" t="s">
        <v>52</v>
      </c>
      <c r="C283" t="s">
        <v>58</v>
      </c>
      <c r="F283">
        <v>64</v>
      </c>
    </row>
    <row r="284" spans="1:6" x14ac:dyDescent="0.3">
      <c r="A284" t="s">
        <v>23</v>
      </c>
      <c r="B284" t="s">
        <v>52</v>
      </c>
      <c r="C284" t="s">
        <v>98</v>
      </c>
      <c r="F284">
        <v>65</v>
      </c>
    </row>
    <row r="285" spans="1:6" x14ac:dyDescent="0.3">
      <c r="A285" t="s">
        <v>23</v>
      </c>
      <c r="B285" t="s">
        <v>52</v>
      </c>
      <c r="C285" t="s">
        <v>107</v>
      </c>
      <c r="F285">
        <v>65</v>
      </c>
    </row>
    <row r="286" spans="1:6" x14ac:dyDescent="0.3">
      <c r="A286" t="s">
        <v>23</v>
      </c>
      <c r="B286" t="s">
        <v>52</v>
      </c>
      <c r="C286" t="s">
        <v>99</v>
      </c>
      <c r="F286">
        <v>59</v>
      </c>
    </row>
    <row r="287" spans="1:6" x14ac:dyDescent="0.3">
      <c r="A287" t="s">
        <v>23</v>
      </c>
      <c r="B287" t="s">
        <v>52</v>
      </c>
      <c r="C287" t="s">
        <v>100</v>
      </c>
      <c r="F287">
        <v>60</v>
      </c>
    </row>
    <row r="288" spans="1:6" x14ac:dyDescent="0.3">
      <c r="A288" t="s">
        <v>23</v>
      </c>
      <c r="B288" t="s">
        <v>52</v>
      </c>
      <c r="C288" t="s">
        <v>63</v>
      </c>
      <c r="F288">
        <v>58</v>
      </c>
    </row>
    <row r="289" spans="1:7" x14ac:dyDescent="0.3">
      <c r="A289" t="s">
        <v>23</v>
      </c>
      <c r="B289" t="s">
        <v>52</v>
      </c>
      <c r="C289" t="s">
        <v>101</v>
      </c>
      <c r="F289">
        <v>54</v>
      </c>
    </row>
    <row r="290" spans="1:7" x14ac:dyDescent="0.3">
      <c r="A290" t="s">
        <v>23</v>
      </c>
      <c r="B290" t="s">
        <v>52</v>
      </c>
      <c r="C290" t="s">
        <v>102</v>
      </c>
      <c r="F290">
        <v>61</v>
      </c>
    </row>
    <row r="291" spans="1:7" x14ac:dyDescent="0.3">
      <c r="A291" t="s">
        <v>23</v>
      </c>
      <c r="B291" t="s">
        <v>52</v>
      </c>
      <c r="C291" t="s">
        <v>103</v>
      </c>
      <c r="F291">
        <v>65</v>
      </c>
    </row>
    <row r="292" spans="1:7" x14ac:dyDescent="0.3">
      <c r="A292" t="s">
        <v>23</v>
      </c>
      <c r="B292" t="s">
        <v>52</v>
      </c>
      <c r="C292" t="s">
        <v>104</v>
      </c>
      <c r="F292">
        <v>64</v>
      </c>
    </row>
    <row r="293" spans="1:7" x14ac:dyDescent="0.3">
      <c r="A293" t="s">
        <v>23</v>
      </c>
      <c r="B293" t="s">
        <v>52</v>
      </c>
      <c r="C293" t="s">
        <v>64</v>
      </c>
      <c r="F293">
        <v>57</v>
      </c>
    </row>
    <row r="294" spans="1:7" x14ac:dyDescent="0.3">
      <c r="A294" t="s">
        <v>23</v>
      </c>
      <c r="B294" t="s">
        <v>52</v>
      </c>
      <c r="C294" t="s">
        <v>105</v>
      </c>
      <c r="F294">
        <v>59</v>
      </c>
    </row>
    <row r="295" spans="1:7" x14ac:dyDescent="0.3">
      <c r="A295" t="s">
        <v>23</v>
      </c>
      <c r="B295" t="s">
        <v>52</v>
      </c>
      <c r="C295" t="s">
        <v>106</v>
      </c>
      <c r="F295">
        <v>58</v>
      </c>
    </row>
    <row r="296" spans="1:7" x14ac:dyDescent="0.3">
      <c r="A296" t="s">
        <v>23</v>
      </c>
      <c r="B296" t="s">
        <v>52</v>
      </c>
      <c r="C296" t="s">
        <v>59</v>
      </c>
      <c r="F296">
        <v>67</v>
      </c>
    </row>
    <row r="297" spans="1:7" x14ac:dyDescent="0.3">
      <c r="A297" t="s">
        <v>23</v>
      </c>
      <c r="B297" t="s">
        <v>52</v>
      </c>
      <c r="C297" t="s">
        <v>108</v>
      </c>
      <c r="F297">
        <v>79</v>
      </c>
    </row>
    <row r="298" spans="1:7" x14ac:dyDescent="0.3">
      <c r="A298" t="s">
        <v>23</v>
      </c>
      <c r="B298" t="s">
        <v>52</v>
      </c>
      <c r="C298" t="s">
        <v>65</v>
      </c>
      <c r="F298">
        <v>96</v>
      </c>
    </row>
    <row r="299" spans="1:7" x14ac:dyDescent="0.3">
      <c r="A299" t="s">
        <v>23</v>
      </c>
      <c r="B299" t="s">
        <v>52</v>
      </c>
      <c r="C299" t="s">
        <v>110</v>
      </c>
      <c r="F299">
        <v>104</v>
      </c>
    </row>
    <row r="300" spans="1:7" x14ac:dyDescent="0.3">
      <c r="A300" t="s">
        <v>23</v>
      </c>
      <c r="B300" t="s">
        <v>52</v>
      </c>
      <c r="C300" t="s">
        <v>111</v>
      </c>
      <c r="F300">
        <v>100</v>
      </c>
    </row>
    <row r="301" spans="1:7" x14ac:dyDescent="0.3">
      <c r="A301" t="s">
        <v>23</v>
      </c>
      <c r="B301" t="s">
        <v>52</v>
      </c>
      <c r="C301" t="s">
        <v>112</v>
      </c>
      <c r="F301">
        <v>122</v>
      </c>
    </row>
    <row r="302" spans="1:7" x14ac:dyDescent="0.3">
      <c r="A302" t="s">
        <v>23</v>
      </c>
      <c r="B302" t="s">
        <v>52</v>
      </c>
      <c r="C302" t="s">
        <v>66</v>
      </c>
      <c r="F302">
        <v>119</v>
      </c>
      <c r="G302">
        <v>83</v>
      </c>
    </row>
    <row r="303" spans="1:7" x14ac:dyDescent="0.3">
      <c r="A303" t="s">
        <v>23</v>
      </c>
      <c r="B303" t="s">
        <v>52</v>
      </c>
      <c r="C303" t="s">
        <v>113</v>
      </c>
      <c r="F303">
        <v>119</v>
      </c>
    </row>
    <row r="304" spans="1:7" x14ac:dyDescent="0.3">
      <c r="A304" t="s">
        <v>23</v>
      </c>
      <c r="B304" t="s">
        <v>52</v>
      </c>
      <c r="C304" t="s">
        <v>114</v>
      </c>
      <c r="F304">
        <v>121</v>
      </c>
    </row>
    <row r="305" spans="1:7" x14ac:dyDescent="0.3">
      <c r="A305" t="s">
        <v>23</v>
      </c>
      <c r="B305" t="s">
        <v>52</v>
      </c>
      <c r="C305" t="s">
        <v>74</v>
      </c>
      <c r="F305">
        <v>87</v>
      </c>
    </row>
    <row r="306" spans="1:7" x14ac:dyDescent="0.3">
      <c r="A306" t="s">
        <v>23</v>
      </c>
      <c r="B306" t="s">
        <v>52</v>
      </c>
      <c r="C306" t="s">
        <v>75</v>
      </c>
      <c r="F306">
        <v>95</v>
      </c>
    </row>
    <row r="307" spans="1:7" x14ac:dyDescent="0.3">
      <c r="A307" t="s">
        <v>23</v>
      </c>
      <c r="B307" t="s">
        <v>52</v>
      </c>
      <c r="C307" t="s">
        <v>67</v>
      </c>
      <c r="F307">
        <v>97</v>
      </c>
      <c r="G307">
        <v>84</v>
      </c>
    </row>
    <row r="308" spans="1:7" x14ac:dyDescent="0.3">
      <c r="A308" t="s">
        <v>23</v>
      </c>
      <c r="B308" t="s">
        <v>52</v>
      </c>
      <c r="C308" t="s">
        <v>76</v>
      </c>
      <c r="F308">
        <v>92</v>
      </c>
    </row>
    <row r="309" spans="1:7" x14ac:dyDescent="0.3">
      <c r="A309" t="s">
        <v>23</v>
      </c>
      <c r="B309" t="s">
        <v>52</v>
      </c>
      <c r="C309" t="s">
        <v>77</v>
      </c>
      <c r="F309">
        <v>84</v>
      </c>
    </row>
    <row r="310" spans="1:7" x14ac:dyDescent="0.3">
      <c r="A310" t="s">
        <v>23</v>
      </c>
      <c r="B310" t="s">
        <v>52</v>
      </c>
      <c r="C310" t="s">
        <v>78</v>
      </c>
      <c r="F310">
        <v>91</v>
      </c>
    </row>
    <row r="311" spans="1:7" x14ac:dyDescent="0.3">
      <c r="A311" t="s">
        <v>23</v>
      </c>
      <c r="B311" t="s">
        <v>52</v>
      </c>
      <c r="C311" t="s">
        <v>79</v>
      </c>
      <c r="F311">
        <v>86</v>
      </c>
    </row>
    <row r="312" spans="1:7" x14ac:dyDescent="0.3">
      <c r="A312" t="s">
        <v>23</v>
      </c>
      <c r="B312" t="s">
        <v>52</v>
      </c>
      <c r="C312" t="s">
        <v>68</v>
      </c>
      <c r="F312">
        <v>89</v>
      </c>
      <c r="G312">
        <v>82</v>
      </c>
    </row>
    <row r="313" spans="1:7" x14ac:dyDescent="0.3">
      <c r="A313" t="s">
        <v>23</v>
      </c>
      <c r="B313" t="s">
        <v>52</v>
      </c>
      <c r="C313" t="s">
        <v>80</v>
      </c>
      <c r="F313">
        <v>89</v>
      </c>
    </row>
    <row r="314" spans="1:7" x14ac:dyDescent="0.3">
      <c r="A314" t="s">
        <v>23</v>
      </c>
      <c r="B314" t="s">
        <v>52</v>
      </c>
      <c r="C314" t="s">
        <v>81</v>
      </c>
      <c r="F314">
        <v>90</v>
      </c>
    </row>
    <row r="315" spans="1:7" x14ac:dyDescent="0.3">
      <c r="A315" t="s">
        <v>23</v>
      </c>
      <c r="B315" t="s">
        <v>52</v>
      </c>
      <c r="C315" t="s">
        <v>82</v>
      </c>
      <c r="F315">
        <v>89</v>
      </c>
    </row>
    <row r="316" spans="1:7" x14ac:dyDescent="0.3">
      <c r="A316" t="s">
        <v>23</v>
      </c>
      <c r="B316" t="s">
        <v>52</v>
      </c>
      <c r="C316" t="s">
        <v>83</v>
      </c>
      <c r="F316">
        <v>89</v>
      </c>
    </row>
    <row r="317" spans="1:7" x14ac:dyDescent="0.3">
      <c r="A317" t="s">
        <v>23</v>
      </c>
      <c r="B317" t="s">
        <v>52</v>
      </c>
      <c r="C317" t="s">
        <v>69</v>
      </c>
      <c r="F317">
        <v>90</v>
      </c>
      <c r="G317">
        <v>84</v>
      </c>
    </row>
    <row r="318" spans="1:7" x14ac:dyDescent="0.3">
      <c r="A318" t="s">
        <v>23</v>
      </c>
      <c r="B318" t="s">
        <v>52</v>
      </c>
      <c r="C318" t="s">
        <v>84</v>
      </c>
      <c r="F318">
        <v>88</v>
      </c>
    </row>
    <row r="319" spans="1:7" x14ac:dyDescent="0.3">
      <c r="A319" t="s">
        <v>23</v>
      </c>
      <c r="B319" t="s">
        <v>52</v>
      </c>
      <c r="C319" t="s">
        <v>85</v>
      </c>
      <c r="F319">
        <v>94</v>
      </c>
    </row>
    <row r="320" spans="1:7" x14ac:dyDescent="0.3">
      <c r="A320" t="s">
        <v>23</v>
      </c>
      <c r="B320" t="s">
        <v>52</v>
      </c>
      <c r="C320" t="s">
        <v>86</v>
      </c>
      <c r="F320">
        <v>92</v>
      </c>
    </row>
    <row r="321" spans="1:7" x14ac:dyDescent="0.3">
      <c r="A321" t="s">
        <v>23</v>
      </c>
      <c r="B321" t="s">
        <v>52</v>
      </c>
      <c r="C321" t="s">
        <v>60</v>
      </c>
      <c r="F321">
        <v>91</v>
      </c>
    </row>
    <row r="322" spans="1:7" x14ac:dyDescent="0.3">
      <c r="A322" t="s">
        <v>23</v>
      </c>
      <c r="B322" t="s">
        <v>52</v>
      </c>
      <c r="C322" t="s">
        <v>70</v>
      </c>
      <c r="F322">
        <v>88</v>
      </c>
      <c r="G322">
        <v>91</v>
      </c>
    </row>
    <row r="323" spans="1:7" x14ac:dyDescent="0.3">
      <c r="A323" t="s">
        <v>23</v>
      </c>
      <c r="B323" t="s">
        <v>52</v>
      </c>
      <c r="C323" t="s">
        <v>87</v>
      </c>
      <c r="F323">
        <v>88</v>
      </c>
    </row>
    <row r="324" spans="1:7" x14ac:dyDescent="0.3">
      <c r="A324" t="s">
        <v>23</v>
      </c>
      <c r="B324" t="s">
        <v>52</v>
      </c>
      <c r="C324" t="s">
        <v>88</v>
      </c>
      <c r="F324">
        <v>92</v>
      </c>
    </row>
    <row r="325" spans="1:7" x14ac:dyDescent="0.3">
      <c r="A325" t="s">
        <v>23</v>
      </c>
      <c r="B325" t="s">
        <v>52</v>
      </c>
      <c r="C325" t="s">
        <v>89</v>
      </c>
      <c r="F325">
        <v>90</v>
      </c>
    </row>
    <row r="326" spans="1:7" x14ac:dyDescent="0.3">
      <c r="A326" t="s">
        <v>23</v>
      </c>
      <c r="B326" t="s">
        <v>52</v>
      </c>
      <c r="C326" t="s">
        <v>90</v>
      </c>
      <c r="F326">
        <v>92</v>
      </c>
    </row>
    <row r="327" spans="1:7" x14ac:dyDescent="0.3">
      <c r="A327" t="s">
        <v>23</v>
      </c>
      <c r="B327" t="s">
        <v>52</v>
      </c>
      <c r="C327" t="s">
        <v>71</v>
      </c>
      <c r="F327">
        <v>91</v>
      </c>
      <c r="G327">
        <v>88</v>
      </c>
    </row>
    <row r="328" spans="1:7" x14ac:dyDescent="0.3">
      <c r="A328" t="s">
        <v>23</v>
      </c>
      <c r="B328" t="s">
        <v>52</v>
      </c>
      <c r="C328" t="s">
        <v>56</v>
      </c>
      <c r="F328">
        <v>92</v>
      </c>
    </row>
    <row r="329" spans="1:7" x14ac:dyDescent="0.3">
      <c r="A329" t="s">
        <v>23</v>
      </c>
      <c r="B329" t="s">
        <v>52</v>
      </c>
      <c r="C329" t="s">
        <v>57</v>
      </c>
      <c r="F329">
        <v>99</v>
      </c>
    </row>
    <row r="330" spans="1:7" x14ac:dyDescent="0.3">
      <c r="A330" t="s">
        <v>23</v>
      </c>
      <c r="B330" t="s">
        <v>39</v>
      </c>
      <c r="C330" t="s">
        <v>73</v>
      </c>
      <c r="F330">
        <v>84</v>
      </c>
    </row>
    <row r="331" spans="1:7" x14ac:dyDescent="0.3">
      <c r="A331" t="s">
        <v>23</v>
      </c>
      <c r="B331" t="s">
        <v>39</v>
      </c>
      <c r="C331" t="s">
        <v>61</v>
      </c>
      <c r="F331">
        <v>80</v>
      </c>
      <c r="G331">
        <v>90</v>
      </c>
    </row>
    <row r="332" spans="1:7" x14ac:dyDescent="0.3">
      <c r="A332" t="s">
        <v>23</v>
      </c>
      <c r="B332" t="s">
        <v>39</v>
      </c>
      <c r="C332" t="s">
        <v>91</v>
      </c>
      <c r="F332">
        <v>81</v>
      </c>
    </row>
    <row r="333" spans="1:7" x14ac:dyDescent="0.3">
      <c r="A333" t="s">
        <v>23</v>
      </c>
      <c r="B333" t="s">
        <v>39</v>
      </c>
      <c r="C333" t="s">
        <v>92</v>
      </c>
      <c r="F333">
        <v>88</v>
      </c>
    </row>
    <row r="334" spans="1:7" x14ac:dyDescent="0.3">
      <c r="A334" t="s">
        <v>23</v>
      </c>
      <c r="B334" t="s">
        <v>39</v>
      </c>
      <c r="C334" t="s">
        <v>72</v>
      </c>
      <c r="F334">
        <v>90</v>
      </c>
    </row>
    <row r="335" spans="1:7" x14ac:dyDescent="0.3">
      <c r="A335" t="s">
        <v>23</v>
      </c>
      <c r="B335" t="s">
        <v>39</v>
      </c>
      <c r="C335" t="s">
        <v>93</v>
      </c>
      <c r="F335">
        <v>97</v>
      </c>
    </row>
    <row r="336" spans="1:7" x14ac:dyDescent="0.3">
      <c r="A336" t="s">
        <v>23</v>
      </c>
      <c r="B336" t="s">
        <v>39</v>
      </c>
      <c r="C336" t="s">
        <v>62</v>
      </c>
      <c r="F336">
        <v>90</v>
      </c>
      <c r="G336">
        <v>89</v>
      </c>
    </row>
    <row r="337" spans="1:7" x14ac:dyDescent="0.3">
      <c r="A337" t="s">
        <v>23</v>
      </c>
      <c r="B337" t="s">
        <v>39</v>
      </c>
      <c r="C337" t="s">
        <v>94</v>
      </c>
      <c r="F337">
        <v>86</v>
      </c>
    </row>
    <row r="338" spans="1:7" x14ac:dyDescent="0.3">
      <c r="A338" t="s">
        <v>23</v>
      </c>
      <c r="B338" t="s">
        <v>39</v>
      </c>
      <c r="C338" t="s">
        <v>95</v>
      </c>
      <c r="F338">
        <v>91</v>
      </c>
    </row>
    <row r="339" spans="1:7" x14ac:dyDescent="0.3">
      <c r="A339" t="s">
        <v>23</v>
      </c>
      <c r="B339" t="s">
        <v>39</v>
      </c>
      <c r="C339" t="s">
        <v>96</v>
      </c>
      <c r="F339">
        <v>94</v>
      </c>
    </row>
    <row r="340" spans="1:7" x14ac:dyDescent="0.3">
      <c r="A340" t="s">
        <v>23</v>
      </c>
      <c r="B340" t="s">
        <v>39</v>
      </c>
      <c r="C340" t="s">
        <v>97</v>
      </c>
      <c r="F340">
        <v>91</v>
      </c>
    </row>
    <row r="341" spans="1:7" x14ac:dyDescent="0.3">
      <c r="A341" t="s">
        <v>23</v>
      </c>
      <c r="B341" t="s">
        <v>39</v>
      </c>
      <c r="C341" t="s">
        <v>58</v>
      </c>
      <c r="F341">
        <v>88</v>
      </c>
      <c r="G341">
        <v>85</v>
      </c>
    </row>
    <row r="342" spans="1:7" x14ac:dyDescent="0.3">
      <c r="A342" t="s">
        <v>23</v>
      </c>
      <c r="B342" t="s">
        <v>39</v>
      </c>
      <c r="C342" t="s">
        <v>98</v>
      </c>
      <c r="F342">
        <v>86</v>
      </c>
    </row>
    <row r="343" spans="1:7" x14ac:dyDescent="0.3">
      <c r="A343" t="s">
        <v>23</v>
      </c>
      <c r="B343" t="s">
        <v>39</v>
      </c>
      <c r="C343" t="s">
        <v>107</v>
      </c>
      <c r="F343">
        <v>95</v>
      </c>
    </row>
    <row r="344" spans="1:7" x14ac:dyDescent="0.3">
      <c r="A344" t="s">
        <v>23</v>
      </c>
      <c r="B344" t="s">
        <v>39</v>
      </c>
      <c r="C344" t="s">
        <v>100</v>
      </c>
      <c r="F344">
        <v>89</v>
      </c>
    </row>
    <row r="345" spans="1:7" x14ac:dyDescent="0.3">
      <c r="A345" t="s">
        <v>23</v>
      </c>
      <c r="B345" t="s">
        <v>39</v>
      </c>
      <c r="C345" t="s">
        <v>63</v>
      </c>
      <c r="F345">
        <v>89</v>
      </c>
      <c r="G345">
        <v>92</v>
      </c>
    </row>
    <row r="346" spans="1:7" x14ac:dyDescent="0.3">
      <c r="A346" t="s">
        <v>23</v>
      </c>
      <c r="B346" t="s">
        <v>39</v>
      </c>
      <c r="C346" t="s">
        <v>101</v>
      </c>
      <c r="F346">
        <v>89</v>
      </c>
    </row>
    <row r="347" spans="1:7" x14ac:dyDescent="0.3">
      <c r="A347" t="s">
        <v>23</v>
      </c>
      <c r="B347" t="s">
        <v>39</v>
      </c>
      <c r="C347" t="s">
        <v>102</v>
      </c>
      <c r="F347">
        <v>87</v>
      </c>
    </row>
    <row r="348" spans="1:7" x14ac:dyDescent="0.3">
      <c r="A348" t="s">
        <v>23</v>
      </c>
      <c r="B348" t="s">
        <v>39</v>
      </c>
      <c r="C348" t="s">
        <v>103</v>
      </c>
      <c r="F348">
        <v>85</v>
      </c>
    </row>
    <row r="349" spans="1:7" x14ac:dyDescent="0.3">
      <c r="A349" t="s">
        <v>23</v>
      </c>
      <c r="B349" t="s">
        <v>39</v>
      </c>
      <c r="C349" t="s">
        <v>104</v>
      </c>
      <c r="F349">
        <v>87</v>
      </c>
    </row>
    <row r="350" spans="1:7" x14ac:dyDescent="0.3">
      <c r="A350" t="s">
        <v>23</v>
      </c>
      <c r="B350" t="s">
        <v>39</v>
      </c>
      <c r="C350" t="s">
        <v>64</v>
      </c>
      <c r="F350">
        <v>87</v>
      </c>
      <c r="G350">
        <v>90</v>
      </c>
    </row>
    <row r="351" spans="1:7" x14ac:dyDescent="0.3">
      <c r="A351" t="s">
        <v>23</v>
      </c>
      <c r="B351" t="s">
        <v>39</v>
      </c>
      <c r="C351" t="s">
        <v>105</v>
      </c>
      <c r="F351">
        <v>89</v>
      </c>
    </row>
    <row r="352" spans="1:7" x14ac:dyDescent="0.3">
      <c r="A352" t="s">
        <v>23</v>
      </c>
      <c r="B352" t="s">
        <v>39</v>
      </c>
      <c r="C352" t="s">
        <v>106</v>
      </c>
      <c r="F352">
        <v>88</v>
      </c>
    </row>
    <row r="353" spans="1:7" x14ac:dyDescent="0.3">
      <c r="A353" t="s">
        <v>23</v>
      </c>
      <c r="B353" t="s">
        <v>39</v>
      </c>
      <c r="C353" t="s">
        <v>59</v>
      </c>
      <c r="F353">
        <v>89</v>
      </c>
    </row>
    <row r="354" spans="1:7" x14ac:dyDescent="0.3">
      <c r="A354" t="s">
        <v>23</v>
      </c>
      <c r="B354" t="s">
        <v>39</v>
      </c>
      <c r="C354" t="s">
        <v>108</v>
      </c>
      <c r="F354">
        <v>87</v>
      </c>
    </row>
    <row r="355" spans="1:7" x14ac:dyDescent="0.3">
      <c r="A355" t="s">
        <v>23</v>
      </c>
      <c r="B355" t="s">
        <v>39</v>
      </c>
      <c r="C355" t="s">
        <v>65</v>
      </c>
      <c r="F355">
        <v>90</v>
      </c>
      <c r="G355">
        <v>88</v>
      </c>
    </row>
    <row r="356" spans="1:7" x14ac:dyDescent="0.3">
      <c r="A356" t="s">
        <v>23</v>
      </c>
      <c r="B356" t="s">
        <v>39</v>
      </c>
      <c r="C356" t="s">
        <v>109</v>
      </c>
      <c r="F356">
        <v>90</v>
      </c>
    </row>
    <row r="357" spans="1:7" x14ac:dyDescent="0.3">
      <c r="A357" t="s">
        <v>23</v>
      </c>
      <c r="B357" t="s">
        <v>39</v>
      </c>
      <c r="C357" t="s">
        <v>110</v>
      </c>
      <c r="F357">
        <v>87</v>
      </c>
    </row>
    <row r="358" spans="1:7" x14ac:dyDescent="0.3">
      <c r="A358" t="s">
        <v>23</v>
      </c>
      <c r="B358" t="s">
        <v>39</v>
      </c>
      <c r="C358" t="s">
        <v>111</v>
      </c>
      <c r="F358">
        <v>82</v>
      </c>
    </row>
    <row r="359" spans="1:7" x14ac:dyDescent="0.3">
      <c r="A359" t="s">
        <v>23</v>
      </c>
      <c r="B359" t="s">
        <v>39</v>
      </c>
      <c r="C359" t="s">
        <v>112</v>
      </c>
      <c r="F359">
        <v>85</v>
      </c>
    </row>
    <row r="360" spans="1:7" x14ac:dyDescent="0.3">
      <c r="A360" t="s">
        <v>23</v>
      </c>
      <c r="B360" t="s">
        <v>39</v>
      </c>
      <c r="C360" t="s">
        <v>66</v>
      </c>
      <c r="G360">
        <v>81</v>
      </c>
    </row>
    <row r="361" spans="1:7" x14ac:dyDescent="0.3">
      <c r="A361" t="s">
        <v>23</v>
      </c>
      <c r="B361" t="s">
        <v>39</v>
      </c>
      <c r="C361" t="s">
        <v>113</v>
      </c>
      <c r="F361">
        <v>88</v>
      </c>
    </row>
    <row r="362" spans="1:7" x14ac:dyDescent="0.3">
      <c r="A362" t="s">
        <v>23</v>
      </c>
      <c r="B362" t="s">
        <v>39</v>
      </c>
      <c r="C362" t="s">
        <v>114</v>
      </c>
      <c r="F362">
        <v>88</v>
      </c>
    </row>
    <row r="363" spans="1:7" x14ac:dyDescent="0.3">
      <c r="A363" t="s">
        <v>23</v>
      </c>
      <c r="B363" t="s">
        <v>39</v>
      </c>
      <c r="C363" t="s">
        <v>74</v>
      </c>
      <c r="F363">
        <v>84</v>
      </c>
    </row>
    <row r="364" spans="1:7" x14ac:dyDescent="0.3">
      <c r="A364" t="s">
        <v>23</v>
      </c>
      <c r="B364" t="s">
        <v>39</v>
      </c>
      <c r="C364" t="s">
        <v>75</v>
      </c>
      <c r="F364">
        <v>79</v>
      </c>
    </row>
    <row r="365" spans="1:7" x14ac:dyDescent="0.3">
      <c r="A365" t="s">
        <v>23</v>
      </c>
      <c r="B365" t="s">
        <v>39</v>
      </c>
      <c r="C365" t="s">
        <v>67</v>
      </c>
      <c r="F365">
        <v>82</v>
      </c>
      <c r="G365">
        <v>95</v>
      </c>
    </row>
    <row r="366" spans="1:7" x14ac:dyDescent="0.3">
      <c r="A366" t="s">
        <v>23</v>
      </c>
      <c r="B366" t="s">
        <v>39</v>
      </c>
      <c r="C366" t="s">
        <v>76</v>
      </c>
      <c r="F366">
        <v>81</v>
      </c>
    </row>
    <row r="367" spans="1:7" x14ac:dyDescent="0.3">
      <c r="A367" t="s">
        <v>23</v>
      </c>
      <c r="B367" t="s">
        <v>39</v>
      </c>
      <c r="C367" t="s">
        <v>77</v>
      </c>
      <c r="F367">
        <v>89</v>
      </c>
    </row>
    <row r="368" spans="1:7" x14ac:dyDescent="0.3">
      <c r="A368" t="s">
        <v>23</v>
      </c>
      <c r="B368" t="s">
        <v>39</v>
      </c>
      <c r="C368" t="s">
        <v>78</v>
      </c>
      <c r="F368">
        <v>90</v>
      </c>
    </row>
    <row r="369" spans="1:7" x14ac:dyDescent="0.3">
      <c r="A369" t="s">
        <v>23</v>
      </c>
      <c r="B369" t="s">
        <v>39</v>
      </c>
      <c r="C369" t="s">
        <v>79</v>
      </c>
      <c r="F369">
        <v>80</v>
      </c>
    </row>
    <row r="370" spans="1:7" x14ac:dyDescent="0.3">
      <c r="A370" t="s">
        <v>23</v>
      </c>
      <c r="B370" t="s">
        <v>39</v>
      </c>
      <c r="C370" t="s">
        <v>68</v>
      </c>
      <c r="F370">
        <v>84</v>
      </c>
      <c r="G370">
        <v>88</v>
      </c>
    </row>
    <row r="371" spans="1:7" x14ac:dyDescent="0.3">
      <c r="A371" t="s">
        <v>23</v>
      </c>
      <c r="B371" t="s">
        <v>39</v>
      </c>
      <c r="C371" t="s">
        <v>80</v>
      </c>
      <c r="F371">
        <v>87</v>
      </c>
    </row>
    <row r="372" spans="1:7" x14ac:dyDescent="0.3">
      <c r="A372" t="s">
        <v>23</v>
      </c>
      <c r="B372" t="s">
        <v>39</v>
      </c>
      <c r="C372" t="s">
        <v>81</v>
      </c>
      <c r="F372">
        <v>86</v>
      </c>
    </row>
    <row r="373" spans="1:7" x14ac:dyDescent="0.3">
      <c r="A373" t="s">
        <v>23</v>
      </c>
      <c r="B373" t="s">
        <v>39</v>
      </c>
      <c r="C373" t="s">
        <v>82</v>
      </c>
      <c r="F373">
        <v>83</v>
      </c>
    </row>
    <row r="374" spans="1:7" x14ac:dyDescent="0.3">
      <c r="A374" t="s">
        <v>23</v>
      </c>
      <c r="B374" t="s">
        <v>39</v>
      </c>
      <c r="C374" t="s">
        <v>83</v>
      </c>
      <c r="F374">
        <v>88</v>
      </c>
    </row>
    <row r="375" spans="1:7" x14ac:dyDescent="0.3">
      <c r="A375" t="s">
        <v>23</v>
      </c>
      <c r="B375" t="s">
        <v>39</v>
      </c>
      <c r="C375" t="s">
        <v>69</v>
      </c>
      <c r="F375">
        <v>91</v>
      </c>
      <c r="G375">
        <v>92</v>
      </c>
    </row>
    <row r="376" spans="1:7" x14ac:dyDescent="0.3">
      <c r="A376" t="s">
        <v>23</v>
      </c>
      <c r="B376" t="s">
        <v>39</v>
      </c>
      <c r="C376" t="s">
        <v>84</v>
      </c>
      <c r="F376">
        <v>88</v>
      </c>
    </row>
    <row r="377" spans="1:7" x14ac:dyDescent="0.3">
      <c r="A377" t="s">
        <v>23</v>
      </c>
      <c r="B377" t="s">
        <v>39</v>
      </c>
      <c r="C377" t="s">
        <v>85</v>
      </c>
      <c r="F377">
        <v>91</v>
      </c>
    </row>
    <row r="378" spans="1:7" x14ac:dyDescent="0.3">
      <c r="A378" t="s">
        <v>23</v>
      </c>
      <c r="B378" t="s">
        <v>39</v>
      </c>
      <c r="C378" t="s">
        <v>86</v>
      </c>
      <c r="F378">
        <v>89</v>
      </c>
    </row>
    <row r="379" spans="1:7" x14ac:dyDescent="0.3">
      <c r="A379" t="s">
        <v>23</v>
      </c>
      <c r="B379" t="s">
        <v>39</v>
      </c>
      <c r="C379" t="s">
        <v>60</v>
      </c>
      <c r="F379">
        <v>88</v>
      </c>
    </row>
    <row r="380" spans="1:7" x14ac:dyDescent="0.3">
      <c r="A380" t="s">
        <v>23</v>
      </c>
      <c r="B380" t="s">
        <v>39</v>
      </c>
      <c r="C380" t="s">
        <v>70</v>
      </c>
      <c r="F380">
        <v>89</v>
      </c>
      <c r="G380">
        <v>89</v>
      </c>
    </row>
    <row r="381" spans="1:7" x14ac:dyDescent="0.3">
      <c r="A381" t="s">
        <v>23</v>
      </c>
      <c r="B381" t="s">
        <v>39</v>
      </c>
      <c r="C381" t="s">
        <v>87</v>
      </c>
      <c r="F381">
        <v>89</v>
      </c>
    </row>
    <row r="382" spans="1:7" x14ac:dyDescent="0.3">
      <c r="A382" t="s">
        <v>23</v>
      </c>
      <c r="B382" t="s">
        <v>39</v>
      </c>
      <c r="C382" t="s">
        <v>88</v>
      </c>
      <c r="F382">
        <v>87</v>
      </c>
    </row>
    <row r="383" spans="1:7" x14ac:dyDescent="0.3">
      <c r="A383" t="s">
        <v>23</v>
      </c>
      <c r="B383" t="s">
        <v>39</v>
      </c>
      <c r="C383" t="s">
        <v>89</v>
      </c>
      <c r="F383">
        <v>88</v>
      </c>
    </row>
    <row r="384" spans="1:7" x14ac:dyDescent="0.3">
      <c r="A384" t="s">
        <v>23</v>
      </c>
      <c r="B384" t="s">
        <v>39</v>
      </c>
      <c r="C384" t="s">
        <v>90</v>
      </c>
      <c r="F384">
        <v>83</v>
      </c>
    </row>
    <row r="385" spans="1:7" x14ac:dyDescent="0.3">
      <c r="A385" t="s">
        <v>23</v>
      </c>
      <c r="B385" t="s">
        <v>39</v>
      </c>
      <c r="C385" t="s">
        <v>71</v>
      </c>
      <c r="F385">
        <v>81</v>
      </c>
      <c r="G385">
        <v>92</v>
      </c>
    </row>
    <row r="386" spans="1:7" x14ac:dyDescent="0.3">
      <c r="A386" t="s">
        <v>23</v>
      </c>
      <c r="B386" t="s">
        <v>39</v>
      </c>
      <c r="C386" t="s">
        <v>55</v>
      </c>
      <c r="F386">
        <v>84</v>
      </c>
    </row>
    <row r="387" spans="1:7" x14ac:dyDescent="0.3">
      <c r="A387" t="s">
        <v>23</v>
      </c>
      <c r="B387" t="s">
        <v>39</v>
      </c>
      <c r="C387" t="s">
        <v>56</v>
      </c>
      <c r="F387">
        <v>83</v>
      </c>
    </row>
    <row r="388" spans="1:7" x14ac:dyDescent="0.3">
      <c r="A388" t="s">
        <v>23</v>
      </c>
      <c r="B388" t="s">
        <v>39</v>
      </c>
      <c r="C388" t="s">
        <v>57</v>
      </c>
      <c r="F388">
        <v>83</v>
      </c>
    </row>
    <row r="389" spans="1:7" x14ac:dyDescent="0.3">
      <c r="A389" t="s">
        <v>23</v>
      </c>
      <c r="B389" t="s">
        <v>53</v>
      </c>
      <c r="C389" t="s">
        <v>73</v>
      </c>
      <c r="F389">
        <v>83</v>
      </c>
    </row>
    <row r="390" spans="1:7" x14ac:dyDescent="0.3">
      <c r="A390" t="s">
        <v>23</v>
      </c>
      <c r="B390" t="s">
        <v>53</v>
      </c>
      <c r="C390" t="s">
        <v>61</v>
      </c>
      <c r="G390">
        <v>86</v>
      </c>
    </row>
    <row r="391" spans="1:7" x14ac:dyDescent="0.3">
      <c r="A391" t="s">
        <v>23</v>
      </c>
      <c r="B391" t="s">
        <v>53</v>
      </c>
      <c r="C391" t="s">
        <v>91</v>
      </c>
      <c r="F391">
        <v>84</v>
      </c>
    </row>
    <row r="392" spans="1:7" x14ac:dyDescent="0.3">
      <c r="A392" t="s">
        <v>23</v>
      </c>
      <c r="B392" t="s">
        <v>53</v>
      </c>
      <c r="C392" t="s">
        <v>92</v>
      </c>
      <c r="F392">
        <v>86</v>
      </c>
    </row>
    <row r="393" spans="1:7" x14ac:dyDescent="0.3">
      <c r="A393" t="s">
        <v>23</v>
      </c>
      <c r="B393" t="s">
        <v>53</v>
      </c>
      <c r="C393" t="s">
        <v>72</v>
      </c>
      <c r="F393">
        <v>80</v>
      </c>
    </row>
    <row r="394" spans="1:7" x14ac:dyDescent="0.3">
      <c r="A394" t="s">
        <v>23</v>
      </c>
      <c r="B394" t="s">
        <v>53</v>
      </c>
      <c r="C394" t="s">
        <v>93</v>
      </c>
      <c r="F394">
        <v>80</v>
      </c>
    </row>
    <row r="395" spans="1:7" x14ac:dyDescent="0.3">
      <c r="A395" t="s">
        <v>23</v>
      </c>
      <c r="B395" t="s">
        <v>53</v>
      </c>
      <c r="C395" t="s">
        <v>62</v>
      </c>
      <c r="F395">
        <v>82</v>
      </c>
      <c r="G395">
        <v>89</v>
      </c>
    </row>
    <row r="396" spans="1:7" x14ac:dyDescent="0.3">
      <c r="A396" t="s">
        <v>23</v>
      </c>
      <c r="B396" t="s">
        <v>53</v>
      </c>
      <c r="C396" t="s">
        <v>94</v>
      </c>
      <c r="F396">
        <v>81</v>
      </c>
    </row>
    <row r="397" spans="1:7" x14ac:dyDescent="0.3">
      <c r="A397" t="s">
        <v>23</v>
      </c>
      <c r="B397" t="s">
        <v>53</v>
      </c>
      <c r="C397" t="s">
        <v>95</v>
      </c>
      <c r="F397">
        <v>82</v>
      </c>
    </row>
    <row r="398" spans="1:7" x14ac:dyDescent="0.3">
      <c r="A398" t="s">
        <v>23</v>
      </c>
      <c r="B398" t="s">
        <v>53</v>
      </c>
      <c r="C398" t="s">
        <v>96</v>
      </c>
      <c r="F398">
        <v>81</v>
      </c>
    </row>
    <row r="399" spans="1:7" x14ac:dyDescent="0.3">
      <c r="A399" t="s">
        <v>23</v>
      </c>
      <c r="B399" t="s">
        <v>53</v>
      </c>
      <c r="C399" t="s">
        <v>97</v>
      </c>
      <c r="F399">
        <v>87</v>
      </c>
    </row>
    <row r="400" spans="1:7" x14ac:dyDescent="0.3">
      <c r="A400" t="s">
        <v>23</v>
      </c>
      <c r="B400" t="s">
        <v>53</v>
      </c>
      <c r="C400" t="s">
        <v>58</v>
      </c>
      <c r="F400">
        <v>89</v>
      </c>
      <c r="G400">
        <v>93</v>
      </c>
    </row>
    <row r="401" spans="1:7" x14ac:dyDescent="0.3">
      <c r="A401" t="s">
        <v>23</v>
      </c>
      <c r="B401" t="s">
        <v>53</v>
      </c>
      <c r="C401" t="s">
        <v>98</v>
      </c>
      <c r="F401">
        <v>91</v>
      </c>
    </row>
    <row r="402" spans="1:7" x14ac:dyDescent="0.3">
      <c r="A402" t="s">
        <v>23</v>
      </c>
      <c r="B402" t="s">
        <v>53</v>
      </c>
      <c r="C402" t="s">
        <v>107</v>
      </c>
      <c r="F402">
        <v>83</v>
      </c>
    </row>
    <row r="403" spans="1:7" x14ac:dyDescent="0.3">
      <c r="A403" t="s">
        <v>23</v>
      </c>
      <c r="B403" t="s">
        <v>53</v>
      </c>
      <c r="C403" t="s">
        <v>99</v>
      </c>
      <c r="F403">
        <v>89</v>
      </c>
    </row>
    <row r="404" spans="1:7" x14ac:dyDescent="0.3">
      <c r="A404" t="s">
        <v>23</v>
      </c>
      <c r="B404" t="s">
        <v>53</v>
      </c>
      <c r="C404" t="s">
        <v>100</v>
      </c>
      <c r="F404">
        <v>87</v>
      </c>
    </row>
    <row r="405" spans="1:7" x14ac:dyDescent="0.3">
      <c r="A405" t="s">
        <v>23</v>
      </c>
      <c r="B405" t="s">
        <v>53</v>
      </c>
      <c r="C405" t="s">
        <v>63</v>
      </c>
      <c r="F405">
        <v>88</v>
      </c>
      <c r="G405">
        <v>90</v>
      </c>
    </row>
    <row r="406" spans="1:7" x14ac:dyDescent="0.3">
      <c r="A406" t="s">
        <v>23</v>
      </c>
      <c r="B406" t="s">
        <v>53</v>
      </c>
      <c r="C406" t="s">
        <v>101</v>
      </c>
      <c r="F406">
        <v>90</v>
      </c>
    </row>
    <row r="407" spans="1:7" x14ac:dyDescent="0.3">
      <c r="A407" t="s">
        <v>23</v>
      </c>
      <c r="B407" t="s">
        <v>53</v>
      </c>
      <c r="C407" t="s">
        <v>103</v>
      </c>
      <c r="F407">
        <v>92</v>
      </c>
    </row>
    <row r="408" spans="1:7" x14ac:dyDescent="0.3">
      <c r="A408" t="s">
        <v>23</v>
      </c>
      <c r="B408" t="s">
        <v>53</v>
      </c>
      <c r="C408" t="s">
        <v>104</v>
      </c>
      <c r="F408">
        <v>86</v>
      </c>
    </row>
    <row r="409" spans="1:7" x14ac:dyDescent="0.3">
      <c r="A409" t="s">
        <v>23</v>
      </c>
      <c r="B409" t="s">
        <v>53</v>
      </c>
      <c r="C409" t="s">
        <v>64</v>
      </c>
      <c r="F409">
        <v>92</v>
      </c>
      <c r="G409">
        <v>96</v>
      </c>
    </row>
    <row r="410" spans="1:7" x14ac:dyDescent="0.3">
      <c r="A410" t="s">
        <v>23</v>
      </c>
      <c r="B410" t="s">
        <v>53</v>
      </c>
      <c r="C410" t="s">
        <v>105</v>
      </c>
      <c r="F410">
        <v>85</v>
      </c>
    </row>
    <row r="411" spans="1:7" x14ac:dyDescent="0.3">
      <c r="A411" t="s">
        <v>23</v>
      </c>
      <c r="B411" t="s">
        <v>53</v>
      </c>
      <c r="C411" t="s">
        <v>106</v>
      </c>
      <c r="F411">
        <v>84</v>
      </c>
    </row>
    <row r="412" spans="1:7" x14ac:dyDescent="0.3">
      <c r="A412" t="s">
        <v>23</v>
      </c>
      <c r="B412" t="s">
        <v>53</v>
      </c>
      <c r="C412" t="s">
        <v>59</v>
      </c>
      <c r="F412">
        <v>88</v>
      </c>
    </row>
    <row r="413" spans="1:7" x14ac:dyDescent="0.3">
      <c r="A413" t="s">
        <v>23</v>
      </c>
      <c r="B413" t="s">
        <v>53</v>
      </c>
      <c r="C413" t="s">
        <v>108</v>
      </c>
      <c r="F413">
        <v>85</v>
      </c>
    </row>
    <row r="414" spans="1:7" x14ac:dyDescent="0.3">
      <c r="A414" t="s">
        <v>23</v>
      </c>
      <c r="B414" t="s">
        <v>53</v>
      </c>
      <c r="C414" t="s">
        <v>65</v>
      </c>
      <c r="F414">
        <v>89</v>
      </c>
      <c r="G414">
        <v>91</v>
      </c>
    </row>
    <row r="415" spans="1:7" x14ac:dyDescent="0.3">
      <c r="A415" t="s">
        <v>23</v>
      </c>
      <c r="B415" t="s">
        <v>53</v>
      </c>
      <c r="C415" t="s">
        <v>109</v>
      </c>
      <c r="F415">
        <v>86</v>
      </c>
    </row>
    <row r="416" spans="1:7" x14ac:dyDescent="0.3">
      <c r="A416" t="s">
        <v>23</v>
      </c>
      <c r="B416" t="s">
        <v>53</v>
      </c>
      <c r="C416" t="s">
        <v>110</v>
      </c>
      <c r="F416">
        <v>77</v>
      </c>
    </row>
    <row r="417" spans="1:7" x14ac:dyDescent="0.3">
      <c r="A417" t="s">
        <v>23</v>
      </c>
      <c r="B417" t="s">
        <v>53</v>
      </c>
      <c r="C417" t="s">
        <v>111</v>
      </c>
      <c r="F417">
        <v>81</v>
      </c>
    </row>
    <row r="418" spans="1:7" x14ac:dyDescent="0.3">
      <c r="A418" t="s">
        <v>23</v>
      </c>
      <c r="B418" t="s">
        <v>53</v>
      </c>
      <c r="C418" t="s">
        <v>112</v>
      </c>
      <c r="F418">
        <v>80</v>
      </c>
    </row>
    <row r="419" spans="1:7" x14ac:dyDescent="0.3">
      <c r="A419" t="s">
        <v>23</v>
      </c>
      <c r="B419" t="s">
        <v>53</v>
      </c>
      <c r="C419" t="s">
        <v>66</v>
      </c>
      <c r="F419">
        <v>82</v>
      </c>
      <c r="G419">
        <v>93</v>
      </c>
    </row>
    <row r="420" spans="1:7" x14ac:dyDescent="0.3">
      <c r="A420" t="s">
        <v>23</v>
      </c>
      <c r="B420" t="s">
        <v>53</v>
      </c>
      <c r="C420" t="s">
        <v>113</v>
      </c>
      <c r="F420">
        <v>80</v>
      </c>
    </row>
    <row r="421" spans="1:7" x14ac:dyDescent="0.3">
      <c r="A421" t="s">
        <v>23</v>
      </c>
      <c r="B421" t="s">
        <v>53</v>
      </c>
      <c r="C421" t="s">
        <v>114</v>
      </c>
      <c r="F421">
        <v>76</v>
      </c>
    </row>
    <row r="422" spans="1:7" x14ac:dyDescent="0.3">
      <c r="A422" t="s">
        <v>23</v>
      </c>
      <c r="B422" t="s">
        <v>53</v>
      </c>
      <c r="C422" t="s">
        <v>74</v>
      </c>
      <c r="F422">
        <v>77</v>
      </c>
    </row>
    <row r="423" spans="1:7" x14ac:dyDescent="0.3">
      <c r="A423" t="s">
        <v>23</v>
      </c>
      <c r="B423" t="s">
        <v>53</v>
      </c>
      <c r="C423" t="s">
        <v>67</v>
      </c>
      <c r="F423">
        <v>79</v>
      </c>
      <c r="G423">
        <v>95</v>
      </c>
    </row>
    <row r="424" spans="1:7" x14ac:dyDescent="0.3">
      <c r="A424" t="s">
        <v>23</v>
      </c>
      <c r="B424" t="s">
        <v>53</v>
      </c>
      <c r="C424" t="s">
        <v>76</v>
      </c>
      <c r="F424">
        <v>76</v>
      </c>
    </row>
    <row r="425" spans="1:7" x14ac:dyDescent="0.3">
      <c r="A425" t="s">
        <v>23</v>
      </c>
      <c r="B425" t="s">
        <v>53</v>
      </c>
      <c r="C425" t="s">
        <v>77</v>
      </c>
      <c r="F425">
        <v>77</v>
      </c>
    </row>
    <row r="426" spans="1:7" x14ac:dyDescent="0.3">
      <c r="A426" t="s">
        <v>23</v>
      </c>
      <c r="B426" t="s">
        <v>53</v>
      </c>
      <c r="C426" t="s">
        <v>78</v>
      </c>
      <c r="F426">
        <v>76</v>
      </c>
    </row>
    <row r="427" spans="1:7" x14ac:dyDescent="0.3">
      <c r="A427" t="s">
        <v>23</v>
      </c>
      <c r="B427" t="s">
        <v>53</v>
      </c>
      <c r="C427" t="s">
        <v>79</v>
      </c>
      <c r="F427">
        <v>72</v>
      </c>
    </row>
    <row r="428" spans="1:7" x14ac:dyDescent="0.3">
      <c r="A428" t="s">
        <v>23</v>
      </c>
      <c r="B428" t="s">
        <v>53</v>
      </c>
      <c r="C428" t="s">
        <v>68</v>
      </c>
      <c r="F428">
        <v>71</v>
      </c>
      <c r="G428">
        <v>82</v>
      </c>
    </row>
    <row r="429" spans="1:7" x14ac:dyDescent="0.3">
      <c r="A429" t="s">
        <v>23</v>
      </c>
      <c r="B429" t="s">
        <v>53</v>
      </c>
      <c r="C429" t="s">
        <v>80</v>
      </c>
      <c r="F429">
        <v>83</v>
      </c>
    </row>
    <row r="430" spans="1:7" x14ac:dyDescent="0.3">
      <c r="A430" t="s">
        <v>23</v>
      </c>
      <c r="B430" t="s">
        <v>53</v>
      </c>
      <c r="C430" t="s">
        <v>81</v>
      </c>
      <c r="F430">
        <v>84</v>
      </c>
    </row>
    <row r="431" spans="1:7" x14ac:dyDescent="0.3">
      <c r="A431" t="s">
        <v>23</v>
      </c>
      <c r="B431" t="s">
        <v>53</v>
      </c>
      <c r="C431" t="s">
        <v>82</v>
      </c>
      <c r="F431">
        <v>65</v>
      </c>
    </row>
    <row r="432" spans="1:7" x14ac:dyDescent="0.3">
      <c r="A432" t="s">
        <v>23</v>
      </c>
      <c r="B432" t="s">
        <v>53</v>
      </c>
      <c r="C432" t="s">
        <v>83</v>
      </c>
      <c r="F432">
        <v>64</v>
      </c>
    </row>
    <row r="433" spans="1:8" x14ac:dyDescent="0.3">
      <c r="A433" t="s">
        <v>23</v>
      </c>
      <c r="B433" t="s">
        <v>53</v>
      </c>
      <c r="C433" t="s">
        <v>69</v>
      </c>
      <c r="F433">
        <v>74</v>
      </c>
      <c r="G433">
        <v>90</v>
      </c>
    </row>
    <row r="434" spans="1:8" x14ac:dyDescent="0.3">
      <c r="A434" t="s">
        <v>23</v>
      </c>
      <c r="B434" t="s">
        <v>53</v>
      </c>
      <c r="C434" t="s">
        <v>84</v>
      </c>
      <c r="F434">
        <v>76</v>
      </c>
    </row>
    <row r="435" spans="1:8" x14ac:dyDescent="0.3">
      <c r="A435" t="s">
        <v>23</v>
      </c>
      <c r="B435" t="s">
        <v>53</v>
      </c>
      <c r="C435" t="s">
        <v>85</v>
      </c>
      <c r="F435">
        <v>77</v>
      </c>
    </row>
    <row r="436" spans="1:8" x14ac:dyDescent="0.3">
      <c r="A436" t="s">
        <v>23</v>
      </c>
      <c r="B436" t="s">
        <v>53</v>
      </c>
      <c r="C436" t="s">
        <v>86</v>
      </c>
      <c r="F436">
        <v>78</v>
      </c>
    </row>
    <row r="437" spans="1:8" x14ac:dyDescent="0.3">
      <c r="A437" t="s">
        <v>23</v>
      </c>
      <c r="B437" t="s">
        <v>53</v>
      </c>
      <c r="C437" t="s">
        <v>60</v>
      </c>
      <c r="F437">
        <v>81</v>
      </c>
    </row>
    <row r="438" spans="1:8" x14ac:dyDescent="0.3">
      <c r="A438" t="s">
        <v>23</v>
      </c>
      <c r="B438" t="s">
        <v>53</v>
      </c>
      <c r="C438" t="s">
        <v>70</v>
      </c>
      <c r="G438">
        <v>89</v>
      </c>
    </row>
    <row r="439" spans="1:8" x14ac:dyDescent="0.3">
      <c r="A439" t="s">
        <v>24</v>
      </c>
      <c r="F439">
        <v>83.804545454545448</v>
      </c>
      <c r="G439">
        <v>88.780141843971634</v>
      </c>
    </row>
    <row r="440" spans="1:8" x14ac:dyDescent="0.3">
      <c r="A440" t="s">
        <v>25</v>
      </c>
      <c r="F440">
        <v>84.356020942408378</v>
      </c>
    </row>
    <row r="441" spans="1:8" x14ac:dyDescent="0.3">
      <c r="A441" t="s">
        <v>26</v>
      </c>
      <c r="E441">
        <v>86.742138364779876</v>
      </c>
      <c r="F441">
        <v>81.496453900709213</v>
      </c>
      <c r="G441">
        <v>85.146788990825684</v>
      </c>
    </row>
    <row r="442" spans="1:8" x14ac:dyDescent="0.3">
      <c r="A442" t="s">
        <v>27</v>
      </c>
      <c r="E442">
        <v>88.42771084337349</v>
      </c>
      <c r="F442">
        <v>87</v>
      </c>
      <c r="G442">
        <v>84.92</v>
      </c>
      <c r="H442">
        <v>84.836734693877546</v>
      </c>
    </row>
    <row r="443" spans="1:8" x14ac:dyDescent="0.3">
      <c r="A443" t="s">
        <v>28</v>
      </c>
      <c r="F443">
        <v>83.777777777777771</v>
      </c>
      <c r="G443">
        <v>87.901960784313729</v>
      </c>
      <c r="H443">
        <v>84.185714285714283</v>
      </c>
    </row>
    <row r="444" spans="1:8" x14ac:dyDescent="0.3">
      <c r="A444" t="s">
        <v>29</v>
      </c>
      <c r="E444">
        <v>88.630681818181813</v>
      </c>
      <c r="F444">
        <v>86.820512820512818</v>
      </c>
      <c r="G444">
        <v>88.420233463035018</v>
      </c>
      <c r="H444">
        <v>86.430693069306926</v>
      </c>
    </row>
    <row r="445" spans="1:8" x14ac:dyDescent="0.3">
      <c r="A445" t="s">
        <v>30</v>
      </c>
      <c r="D445">
        <v>101.28472222222223</v>
      </c>
      <c r="E445">
        <v>86.983606557377044</v>
      </c>
      <c r="F445">
        <v>88.550522648083628</v>
      </c>
      <c r="G445">
        <v>89.493243243243242</v>
      </c>
      <c r="H445">
        <v>88.790990990990991</v>
      </c>
    </row>
    <row r="446" spans="1:8" x14ac:dyDescent="0.3">
      <c r="A446" t="s">
        <v>31</v>
      </c>
      <c r="D446">
        <v>103.52447552447552</v>
      </c>
      <c r="F446">
        <v>95.483227561196742</v>
      </c>
      <c r="G446">
        <v>94.751219512195121</v>
      </c>
      <c r="H446">
        <v>91.77235772357723</v>
      </c>
    </row>
    <row r="447" spans="1:8" x14ac:dyDescent="0.3">
      <c r="A447" t="s">
        <v>32</v>
      </c>
      <c r="F447">
        <v>83.938775510204081</v>
      </c>
      <c r="G447">
        <v>87.172774869109944</v>
      </c>
    </row>
    <row r="448" spans="1:8" x14ac:dyDescent="0.3">
      <c r="A448" t="s">
        <v>33</v>
      </c>
      <c r="G448">
        <v>85.102150537634415</v>
      </c>
    </row>
    <row r="449" spans="1:7" x14ac:dyDescent="0.3">
      <c r="A449" t="s">
        <v>34</v>
      </c>
      <c r="G449">
        <v>85.713450292397667</v>
      </c>
    </row>
    <row r="450" spans="1:7" x14ac:dyDescent="0.3">
      <c r="A450" t="s">
        <v>35</v>
      </c>
      <c r="G450">
        <v>85.567567567567565</v>
      </c>
    </row>
    <row r="451" spans="1:7" x14ac:dyDescent="0.3">
      <c r="A451" t="s">
        <v>36</v>
      </c>
      <c r="G451">
        <v>86.075376884422113</v>
      </c>
    </row>
    <row r="452" spans="1:7" x14ac:dyDescent="0.3">
      <c r="A452" t="s">
        <v>37</v>
      </c>
      <c r="G452">
        <v>82.54371584699453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K682"/>
  <sheetViews>
    <sheetView workbookViewId="0">
      <selection activeCell="L5" sqref="L5"/>
    </sheetView>
  </sheetViews>
  <sheetFormatPr defaultRowHeight="14.4" x14ac:dyDescent="0.3"/>
  <cols>
    <col min="1" max="1" width="13.33203125" bestFit="1" customWidth="1"/>
    <col min="2" max="2" width="19.109375" bestFit="1" customWidth="1"/>
    <col min="3" max="3" width="10.109375" customWidth="1"/>
    <col min="4" max="4" width="9.5546875" bestFit="1" customWidth="1"/>
    <col min="5" max="5" width="10.5546875" bestFit="1" customWidth="1"/>
    <col min="6" max="6" width="16.6640625" bestFit="1" customWidth="1"/>
    <col min="7" max="7" width="16.33203125" bestFit="1" customWidth="1"/>
    <col min="8" max="9" width="16.6640625" bestFit="1" customWidth="1"/>
    <col min="10" max="10" width="16" bestFit="1" customWidth="1"/>
    <col min="11" max="11" width="7" bestFit="1" customWidth="1"/>
    <col min="12" max="18" width="15.5546875" bestFit="1" customWidth="1"/>
    <col min="19" max="19" width="10.77734375" customWidth="1"/>
    <col min="20" max="7177" width="15.5546875" bestFit="1" customWidth="1"/>
    <col min="7178" max="7178" width="10.77734375" bestFit="1" customWidth="1"/>
  </cols>
  <sheetData>
    <row r="3" spans="1:11" x14ac:dyDescent="0.3">
      <c r="A3" s="3" t="s">
        <v>40</v>
      </c>
      <c r="F3" s="3" t="s">
        <v>0</v>
      </c>
    </row>
    <row r="4" spans="1:11" x14ac:dyDescent="0.3">
      <c r="A4" s="3" t="s">
        <v>41</v>
      </c>
      <c r="B4" s="3" t="s">
        <v>42</v>
      </c>
      <c r="C4" s="3" t="s">
        <v>43</v>
      </c>
      <c r="D4" s="3" t="s">
        <v>19</v>
      </c>
      <c r="E4" s="3" t="s">
        <v>14</v>
      </c>
      <c r="F4" t="s">
        <v>3</v>
      </c>
      <c r="G4" t="s">
        <v>4</v>
      </c>
      <c r="H4" t="s">
        <v>5</v>
      </c>
      <c r="I4" t="s">
        <v>6</v>
      </c>
      <c r="J4" t="s">
        <v>7</v>
      </c>
      <c r="K4" t="s">
        <v>54</v>
      </c>
    </row>
    <row r="5" spans="1:11" x14ac:dyDescent="0.3">
      <c r="A5" t="s">
        <v>20</v>
      </c>
    </row>
    <row r="6" spans="1:11" x14ac:dyDescent="0.3">
      <c r="A6" t="s">
        <v>21</v>
      </c>
      <c r="I6">
        <v>71.125</v>
      </c>
    </row>
    <row r="7" spans="1:11" x14ac:dyDescent="0.3">
      <c r="A7" t="s">
        <v>22</v>
      </c>
      <c r="I7">
        <v>91.248175182481745</v>
      </c>
    </row>
    <row r="8" spans="1:11" x14ac:dyDescent="0.3">
      <c r="A8" t="s">
        <v>23</v>
      </c>
      <c r="B8" t="s">
        <v>44</v>
      </c>
      <c r="C8" t="s">
        <v>55</v>
      </c>
      <c r="D8" t="s">
        <v>54</v>
      </c>
      <c r="E8" t="s">
        <v>54</v>
      </c>
      <c r="J8">
        <v>93</v>
      </c>
    </row>
    <row r="9" spans="1:11" x14ac:dyDescent="0.3">
      <c r="A9" t="s">
        <v>23</v>
      </c>
      <c r="B9" t="s">
        <v>44</v>
      </c>
      <c r="C9" t="s">
        <v>55</v>
      </c>
      <c r="D9" t="s">
        <v>171</v>
      </c>
      <c r="J9">
        <v>93</v>
      </c>
    </row>
    <row r="10" spans="1:11" x14ac:dyDescent="0.3">
      <c r="A10" t="s">
        <v>23</v>
      </c>
      <c r="B10" t="s">
        <v>44</v>
      </c>
      <c r="C10" t="s">
        <v>56</v>
      </c>
      <c r="D10" t="s">
        <v>54</v>
      </c>
      <c r="E10" t="s">
        <v>54</v>
      </c>
      <c r="J10">
        <v>99.25</v>
      </c>
    </row>
    <row r="11" spans="1:11" x14ac:dyDescent="0.3">
      <c r="A11" t="s">
        <v>23</v>
      </c>
      <c r="B11" t="s">
        <v>44</v>
      </c>
      <c r="C11" t="s">
        <v>56</v>
      </c>
      <c r="D11" t="s">
        <v>171</v>
      </c>
      <c r="J11">
        <v>99.25</v>
      </c>
    </row>
    <row r="12" spans="1:11" x14ac:dyDescent="0.3">
      <c r="A12" t="s">
        <v>23</v>
      </c>
      <c r="B12" t="s">
        <v>44</v>
      </c>
      <c r="C12" t="s">
        <v>57</v>
      </c>
      <c r="J12">
        <v>90</v>
      </c>
    </row>
    <row r="13" spans="1:11" x14ac:dyDescent="0.3">
      <c r="A13" t="s">
        <v>23</v>
      </c>
      <c r="B13" t="s">
        <v>45</v>
      </c>
      <c r="C13" t="s">
        <v>73</v>
      </c>
      <c r="J13">
        <v>89</v>
      </c>
    </row>
    <row r="14" spans="1:11" x14ac:dyDescent="0.3">
      <c r="A14" t="s">
        <v>23</v>
      </c>
      <c r="B14" t="s">
        <v>45</v>
      </c>
      <c r="C14" t="s">
        <v>61</v>
      </c>
      <c r="D14" t="s">
        <v>54</v>
      </c>
      <c r="E14" t="s">
        <v>54</v>
      </c>
      <c r="J14">
        <v>84.5</v>
      </c>
    </row>
    <row r="15" spans="1:11" x14ac:dyDescent="0.3">
      <c r="A15" t="s">
        <v>23</v>
      </c>
      <c r="B15" t="s">
        <v>45</v>
      </c>
      <c r="C15" t="s">
        <v>61</v>
      </c>
      <c r="D15" t="s">
        <v>171</v>
      </c>
      <c r="J15">
        <v>84.5</v>
      </c>
    </row>
    <row r="16" spans="1:11" x14ac:dyDescent="0.3">
      <c r="A16" t="s">
        <v>23</v>
      </c>
      <c r="B16" t="s">
        <v>45</v>
      </c>
      <c r="C16" t="s">
        <v>91</v>
      </c>
      <c r="J16">
        <v>94</v>
      </c>
    </row>
    <row r="17" spans="1:10" x14ac:dyDescent="0.3">
      <c r="A17" t="s">
        <v>23</v>
      </c>
      <c r="B17" t="s">
        <v>45</v>
      </c>
      <c r="C17" t="s">
        <v>92</v>
      </c>
      <c r="J17">
        <v>87.5</v>
      </c>
    </row>
    <row r="18" spans="1:10" x14ac:dyDescent="0.3">
      <c r="A18" t="s">
        <v>23</v>
      </c>
      <c r="B18" t="s">
        <v>45</v>
      </c>
      <c r="C18" t="s">
        <v>72</v>
      </c>
      <c r="J18">
        <v>88</v>
      </c>
    </row>
    <row r="19" spans="1:10" x14ac:dyDescent="0.3">
      <c r="A19" t="s">
        <v>23</v>
      </c>
      <c r="B19" t="s">
        <v>45</v>
      </c>
      <c r="C19" t="s">
        <v>93</v>
      </c>
      <c r="J19">
        <v>92</v>
      </c>
    </row>
    <row r="20" spans="1:10" x14ac:dyDescent="0.3">
      <c r="A20" t="s">
        <v>23</v>
      </c>
      <c r="B20" t="s">
        <v>45</v>
      </c>
      <c r="C20" t="s">
        <v>62</v>
      </c>
      <c r="D20" t="s">
        <v>54</v>
      </c>
      <c r="E20" t="s">
        <v>54</v>
      </c>
      <c r="J20">
        <v>93</v>
      </c>
    </row>
    <row r="21" spans="1:10" x14ac:dyDescent="0.3">
      <c r="A21" t="s">
        <v>23</v>
      </c>
      <c r="B21" t="s">
        <v>45</v>
      </c>
      <c r="C21" t="s">
        <v>62</v>
      </c>
      <c r="D21" t="s">
        <v>171</v>
      </c>
      <c r="J21">
        <v>93</v>
      </c>
    </row>
    <row r="22" spans="1:10" x14ac:dyDescent="0.3">
      <c r="A22" t="s">
        <v>23</v>
      </c>
      <c r="B22" t="s">
        <v>45</v>
      </c>
      <c r="C22" t="s">
        <v>94</v>
      </c>
      <c r="J22">
        <v>106</v>
      </c>
    </row>
    <row r="23" spans="1:10" x14ac:dyDescent="0.3">
      <c r="A23" t="s">
        <v>23</v>
      </c>
      <c r="B23" t="s">
        <v>45</v>
      </c>
      <c r="C23" t="s">
        <v>95</v>
      </c>
      <c r="J23">
        <v>102.5</v>
      </c>
    </row>
    <row r="24" spans="1:10" x14ac:dyDescent="0.3">
      <c r="A24" t="s">
        <v>23</v>
      </c>
      <c r="B24" t="s">
        <v>45</v>
      </c>
      <c r="C24" t="s">
        <v>96</v>
      </c>
      <c r="J24">
        <v>87</v>
      </c>
    </row>
    <row r="25" spans="1:10" x14ac:dyDescent="0.3">
      <c r="A25" t="s">
        <v>23</v>
      </c>
      <c r="B25" t="s">
        <v>45</v>
      </c>
      <c r="C25" t="s">
        <v>97</v>
      </c>
      <c r="J25">
        <v>83</v>
      </c>
    </row>
    <row r="26" spans="1:10" x14ac:dyDescent="0.3">
      <c r="A26" t="s">
        <v>23</v>
      </c>
      <c r="B26" t="s">
        <v>45</v>
      </c>
      <c r="C26" t="s">
        <v>58</v>
      </c>
      <c r="D26" t="s">
        <v>54</v>
      </c>
      <c r="E26" t="s">
        <v>54</v>
      </c>
      <c r="J26">
        <v>79</v>
      </c>
    </row>
    <row r="27" spans="1:10" x14ac:dyDescent="0.3">
      <c r="A27" t="s">
        <v>23</v>
      </c>
      <c r="B27" t="s">
        <v>45</v>
      </c>
      <c r="C27" t="s">
        <v>58</v>
      </c>
      <c r="D27" t="s">
        <v>171</v>
      </c>
      <c r="J27">
        <v>79</v>
      </c>
    </row>
    <row r="28" spans="1:10" x14ac:dyDescent="0.3">
      <c r="A28" t="s">
        <v>23</v>
      </c>
      <c r="B28" t="s">
        <v>45</v>
      </c>
      <c r="C28" t="s">
        <v>98</v>
      </c>
      <c r="J28">
        <v>64</v>
      </c>
    </row>
    <row r="29" spans="1:10" x14ac:dyDescent="0.3">
      <c r="A29" t="s">
        <v>23</v>
      </c>
      <c r="B29" t="s">
        <v>45</v>
      </c>
      <c r="C29" t="s">
        <v>99</v>
      </c>
      <c r="J29">
        <v>76</v>
      </c>
    </row>
    <row r="30" spans="1:10" x14ac:dyDescent="0.3">
      <c r="A30" t="s">
        <v>23</v>
      </c>
      <c r="B30" t="s">
        <v>45</v>
      </c>
      <c r="C30" t="s">
        <v>100</v>
      </c>
      <c r="J30">
        <v>78</v>
      </c>
    </row>
    <row r="31" spans="1:10" x14ac:dyDescent="0.3">
      <c r="A31" t="s">
        <v>23</v>
      </c>
      <c r="B31" t="s">
        <v>45</v>
      </c>
      <c r="C31" t="s">
        <v>63</v>
      </c>
      <c r="J31">
        <v>61</v>
      </c>
    </row>
    <row r="32" spans="1:10" x14ac:dyDescent="0.3">
      <c r="A32" t="s">
        <v>23</v>
      </c>
      <c r="B32" t="s">
        <v>45</v>
      </c>
      <c r="C32" t="s">
        <v>101</v>
      </c>
      <c r="J32">
        <v>57</v>
      </c>
    </row>
    <row r="33" spans="1:10" x14ac:dyDescent="0.3">
      <c r="A33" t="s">
        <v>23</v>
      </c>
      <c r="B33" t="s">
        <v>45</v>
      </c>
      <c r="C33" t="s">
        <v>102</v>
      </c>
      <c r="J33">
        <v>74</v>
      </c>
    </row>
    <row r="34" spans="1:10" x14ac:dyDescent="0.3">
      <c r="A34" t="s">
        <v>23</v>
      </c>
      <c r="B34" t="s">
        <v>45</v>
      </c>
      <c r="C34" t="s">
        <v>103</v>
      </c>
      <c r="J34">
        <v>87</v>
      </c>
    </row>
    <row r="35" spans="1:10" x14ac:dyDescent="0.3">
      <c r="A35" t="s">
        <v>23</v>
      </c>
      <c r="B35" t="s">
        <v>45</v>
      </c>
      <c r="C35" t="s">
        <v>104</v>
      </c>
      <c r="J35">
        <v>93</v>
      </c>
    </row>
    <row r="36" spans="1:10" x14ac:dyDescent="0.3">
      <c r="A36" t="s">
        <v>23</v>
      </c>
      <c r="B36" t="s">
        <v>45</v>
      </c>
      <c r="C36" t="s">
        <v>64</v>
      </c>
      <c r="J36">
        <v>99</v>
      </c>
    </row>
    <row r="37" spans="1:10" x14ac:dyDescent="0.3">
      <c r="A37" t="s">
        <v>23</v>
      </c>
      <c r="B37" t="s">
        <v>45</v>
      </c>
      <c r="C37" t="s">
        <v>105</v>
      </c>
      <c r="J37">
        <v>102</v>
      </c>
    </row>
    <row r="38" spans="1:10" x14ac:dyDescent="0.3">
      <c r="A38" t="s">
        <v>23</v>
      </c>
      <c r="B38" t="s">
        <v>45</v>
      </c>
      <c r="C38" t="s">
        <v>106</v>
      </c>
      <c r="J38">
        <v>92</v>
      </c>
    </row>
    <row r="39" spans="1:10" x14ac:dyDescent="0.3">
      <c r="A39" t="s">
        <v>23</v>
      </c>
      <c r="B39" t="s">
        <v>46</v>
      </c>
      <c r="C39" t="s">
        <v>64</v>
      </c>
      <c r="I39">
        <v>83</v>
      </c>
    </row>
    <row r="40" spans="1:10" x14ac:dyDescent="0.3">
      <c r="A40" t="s">
        <v>23</v>
      </c>
      <c r="B40" t="s">
        <v>46</v>
      </c>
      <c r="C40" t="s">
        <v>65</v>
      </c>
      <c r="I40">
        <v>87</v>
      </c>
    </row>
    <row r="41" spans="1:10" x14ac:dyDescent="0.3">
      <c r="A41" t="s">
        <v>23</v>
      </c>
      <c r="B41" t="s">
        <v>46</v>
      </c>
      <c r="C41" t="s">
        <v>66</v>
      </c>
      <c r="I41">
        <v>90</v>
      </c>
    </row>
    <row r="42" spans="1:10" x14ac:dyDescent="0.3">
      <c r="A42" t="s">
        <v>23</v>
      </c>
      <c r="B42" t="s">
        <v>46</v>
      </c>
      <c r="C42" t="s">
        <v>67</v>
      </c>
      <c r="I42">
        <v>96</v>
      </c>
    </row>
    <row r="43" spans="1:10" x14ac:dyDescent="0.3">
      <c r="A43" t="s">
        <v>23</v>
      </c>
      <c r="B43" t="s">
        <v>46</v>
      </c>
      <c r="C43" t="s">
        <v>68</v>
      </c>
      <c r="I43">
        <v>88</v>
      </c>
    </row>
    <row r="44" spans="1:10" x14ac:dyDescent="0.3">
      <c r="A44" t="s">
        <v>23</v>
      </c>
      <c r="B44" t="s">
        <v>46</v>
      </c>
      <c r="C44" t="s">
        <v>69</v>
      </c>
      <c r="I44">
        <v>87</v>
      </c>
    </row>
    <row r="45" spans="1:10" x14ac:dyDescent="0.3">
      <c r="A45" t="s">
        <v>23</v>
      </c>
      <c r="B45" t="s">
        <v>46</v>
      </c>
      <c r="C45" t="s">
        <v>70</v>
      </c>
      <c r="I45">
        <v>86</v>
      </c>
    </row>
    <row r="46" spans="1:10" x14ac:dyDescent="0.3">
      <c r="A46" t="s">
        <v>23</v>
      </c>
      <c r="B46" t="s">
        <v>46</v>
      </c>
      <c r="C46" t="s">
        <v>71</v>
      </c>
      <c r="I46">
        <v>84</v>
      </c>
    </row>
    <row r="47" spans="1:10" x14ac:dyDescent="0.3">
      <c r="A47" t="s">
        <v>23</v>
      </c>
      <c r="B47" t="s">
        <v>47</v>
      </c>
      <c r="C47" t="s">
        <v>61</v>
      </c>
      <c r="D47" t="s">
        <v>54</v>
      </c>
      <c r="E47" t="s">
        <v>54</v>
      </c>
      <c r="I47">
        <v>84</v>
      </c>
    </row>
    <row r="48" spans="1:10" x14ac:dyDescent="0.3">
      <c r="A48" t="s">
        <v>23</v>
      </c>
      <c r="B48" t="s">
        <v>47</v>
      </c>
      <c r="C48" t="s">
        <v>61</v>
      </c>
      <c r="D48" t="s">
        <v>171</v>
      </c>
      <c r="I48">
        <v>84</v>
      </c>
    </row>
    <row r="49" spans="1:9" x14ac:dyDescent="0.3">
      <c r="A49" t="s">
        <v>23</v>
      </c>
      <c r="B49" t="s">
        <v>47</v>
      </c>
      <c r="C49" t="s">
        <v>62</v>
      </c>
      <c r="D49" t="s">
        <v>54</v>
      </c>
      <c r="E49" t="s">
        <v>54</v>
      </c>
      <c r="I49">
        <v>79</v>
      </c>
    </row>
    <row r="50" spans="1:9" x14ac:dyDescent="0.3">
      <c r="A50" t="s">
        <v>23</v>
      </c>
      <c r="B50" t="s">
        <v>47</v>
      </c>
      <c r="C50" t="s">
        <v>62</v>
      </c>
      <c r="D50" t="s">
        <v>171</v>
      </c>
      <c r="I50">
        <v>79</v>
      </c>
    </row>
    <row r="51" spans="1:9" x14ac:dyDescent="0.3">
      <c r="A51" t="s">
        <v>23</v>
      </c>
      <c r="B51" t="s">
        <v>47</v>
      </c>
      <c r="C51" t="s">
        <v>58</v>
      </c>
      <c r="D51" t="s">
        <v>54</v>
      </c>
      <c r="E51" t="s">
        <v>54</v>
      </c>
      <c r="I51">
        <v>98</v>
      </c>
    </row>
    <row r="52" spans="1:9" x14ac:dyDescent="0.3">
      <c r="A52" t="s">
        <v>23</v>
      </c>
      <c r="B52" t="s">
        <v>47</v>
      </c>
      <c r="C52" t="s">
        <v>58</v>
      </c>
      <c r="D52" t="s">
        <v>171</v>
      </c>
      <c r="I52">
        <v>98</v>
      </c>
    </row>
    <row r="53" spans="1:9" x14ac:dyDescent="0.3">
      <c r="A53" t="s">
        <v>23</v>
      </c>
      <c r="B53" t="s">
        <v>47</v>
      </c>
      <c r="C53" t="s">
        <v>63</v>
      </c>
      <c r="I53">
        <v>84</v>
      </c>
    </row>
    <row r="54" spans="1:9" x14ac:dyDescent="0.3">
      <c r="A54" t="s">
        <v>23</v>
      </c>
      <c r="B54" t="s">
        <v>47</v>
      </c>
      <c r="C54" t="s">
        <v>64</v>
      </c>
      <c r="I54">
        <v>82</v>
      </c>
    </row>
    <row r="55" spans="1:9" x14ac:dyDescent="0.3">
      <c r="A55" t="s">
        <v>23</v>
      </c>
      <c r="B55" t="s">
        <v>47</v>
      </c>
      <c r="C55" t="s">
        <v>65</v>
      </c>
      <c r="I55">
        <v>90</v>
      </c>
    </row>
    <row r="56" spans="1:9" x14ac:dyDescent="0.3">
      <c r="A56" t="s">
        <v>23</v>
      </c>
      <c r="B56" t="s">
        <v>47</v>
      </c>
      <c r="C56" t="s">
        <v>66</v>
      </c>
      <c r="I56">
        <v>85</v>
      </c>
    </row>
    <row r="57" spans="1:9" x14ac:dyDescent="0.3">
      <c r="A57" t="s">
        <v>23</v>
      </c>
      <c r="B57" t="s">
        <v>47</v>
      </c>
      <c r="C57" t="s">
        <v>67</v>
      </c>
      <c r="I57">
        <v>98</v>
      </c>
    </row>
    <row r="58" spans="1:9" x14ac:dyDescent="0.3">
      <c r="A58" t="s">
        <v>23</v>
      </c>
      <c r="B58" t="s">
        <v>47</v>
      </c>
      <c r="C58" t="s">
        <v>68</v>
      </c>
      <c r="I58">
        <v>97</v>
      </c>
    </row>
    <row r="59" spans="1:9" x14ac:dyDescent="0.3">
      <c r="A59" t="s">
        <v>23</v>
      </c>
      <c r="B59" t="s">
        <v>47</v>
      </c>
      <c r="C59" t="s">
        <v>69</v>
      </c>
      <c r="I59">
        <v>90</v>
      </c>
    </row>
    <row r="60" spans="1:9" x14ac:dyDescent="0.3">
      <c r="A60" t="s">
        <v>23</v>
      </c>
      <c r="B60" t="s">
        <v>47</v>
      </c>
      <c r="C60" t="s">
        <v>70</v>
      </c>
      <c r="I60">
        <v>85</v>
      </c>
    </row>
    <row r="61" spans="1:9" x14ac:dyDescent="0.3">
      <c r="A61" t="s">
        <v>23</v>
      </c>
      <c r="B61" t="s">
        <v>47</v>
      </c>
      <c r="C61" t="s">
        <v>71</v>
      </c>
      <c r="I61">
        <v>89</v>
      </c>
    </row>
    <row r="62" spans="1:9" x14ac:dyDescent="0.3">
      <c r="A62" t="s">
        <v>23</v>
      </c>
      <c r="B62" t="s">
        <v>48</v>
      </c>
      <c r="C62" t="s">
        <v>61</v>
      </c>
      <c r="D62" t="s">
        <v>54</v>
      </c>
      <c r="E62" t="s">
        <v>54</v>
      </c>
      <c r="I62">
        <v>89</v>
      </c>
    </row>
    <row r="63" spans="1:9" x14ac:dyDescent="0.3">
      <c r="A63" t="s">
        <v>23</v>
      </c>
      <c r="B63" t="s">
        <v>48</v>
      </c>
      <c r="C63" t="s">
        <v>61</v>
      </c>
      <c r="D63" t="s">
        <v>171</v>
      </c>
      <c r="I63">
        <v>89</v>
      </c>
    </row>
    <row r="64" spans="1:9" x14ac:dyDescent="0.3">
      <c r="A64" t="s">
        <v>23</v>
      </c>
      <c r="B64" t="s">
        <v>48</v>
      </c>
      <c r="C64" t="s">
        <v>62</v>
      </c>
      <c r="D64" t="s">
        <v>54</v>
      </c>
      <c r="E64" t="s">
        <v>54</v>
      </c>
      <c r="I64">
        <v>85</v>
      </c>
    </row>
    <row r="65" spans="1:9" x14ac:dyDescent="0.3">
      <c r="A65" t="s">
        <v>23</v>
      </c>
      <c r="B65" t="s">
        <v>48</v>
      </c>
      <c r="C65" t="s">
        <v>62</v>
      </c>
      <c r="D65" t="s">
        <v>171</v>
      </c>
      <c r="I65">
        <v>85</v>
      </c>
    </row>
    <row r="66" spans="1:9" x14ac:dyDescent="0.3">
      <c r="A66" t="s">
        <v>23</v>
      </c>
      <c r="B66" t="s">
        <v>48</v>
      </c>
      <c r="C66" t="s">
        <v>58</v>
      </c>
      <c r="D66" t="s">
        <v>54</v>
      </c>
      <c r="E66" t="s">
        <v>54</v>
      </c>
      <c r="I66">
        <v>89</v>
      </c>
    </row>
    <row r="67" spans="1:9" x14ac:dyDescent="0.3">
      <c r="A67" t="s">
        <v>23</v>
      </c>
      <c r="B67" t="s">
        <v>48</v>
      </c>
      <c r="C67" t="s">
        <v>58</v>
      </c>
      <c r="D67" t="s">
        <v>171</v>
      </c>
      <c r="I67">
        <v>89</v>
      </c>
    </row>
    <row r="68" spans="1:9" x14ac:dyDescent="0.3">
      <c r="A68" t="s">
        <v>23</v>
      </c>
      <c r="B68" t="s">
        <v>48</v>
      </c>
      <c r="C68" t="s">
        <v>63</v>
      </c>
      <c r="I68">
        <v>85</v>
      </c>
    </row>
    <row r="69" spans="1:9" x14ac:dyDescent="0.3">
      <c r="A69" t="s">
        <v>23</v>
      </c>
      <c r="B69" t="s">
        <v>48</v>
      </c>
      <c r="C69" t="s">
        <v>64</v>
      </c>
      <c r="I69">
        <v>90</v>
      </c>
    </row>
    <row r="70" spans="1:9" x14ac:dyDescent="0.3">
      <c r="A70" t="s">
        <v>23</v>
      </c>
      <c r="B70" t="s">
        <v>48</v>
      </c>
      <c r="C70" t="s">
        <v>65</v>
      </c>
      <c r="I70">
        <v>91</v>
      </c>
    </row>
    <row r="71" spans="1:9" x14ac:dyDescent="0.3">
      <c r="A71" t="s">
        <v>23</v>
      </c>
      <c r="B71" t="s">
        <v>48</v>
      </c>
      <c r="C71" t="s">
        <v>66</v>
      </c>
      <c r="I71">
        <v>87</v>
      </c>
    </row>
    <row r="72" spans="1:9" x14ac:dyDescent="0.3">
      <c r="A72" t="s">
        <v>23</v>
      </c>
      <c r="B72" t="s">
        <v>48</v>
      </c>
      <c r="C72" t="s">
        <v>67</v>
      </c>
      <c r="I72">
        <v>85</v>
      </c>
    </row>
    <row r="73" spans="1:9" x14ac:dyDescent="0.3">
      <c r="A73" t="s">
        <v>23</v>
      </c>
      <c r="B73" t="s">
        <v>48</v>
      </c>
      <c r="C73" t="s">
        <v>68</v>
      </c>
      <c r="I73">
        <v>89</v>
      </c>
    </row>
    <row r="74" spans="1:9" x14ac:dyDescent="0.3">
      <c r="A74" t="s">
        <v>23</v>
      </c>
      <c r="B74" t="s">
        <v>48</v>
      </c>
      <c r="C74" t="s">
        <v>69</v>
      </c>
      <c r="I74">
        <v>97</v>
      </c>
    </row>
    <row r="75" spans="1:9" x14ac:dyDescent="0.3">
      <c r="A75" t="s">
        <v>23</v>
      </c>
      <c r="B75" t="s">
        <v>48</v>
      </c>
      <c r="C75" t="s">
        <v>70</v>
      </c>
      <c r="I75">
        <v>86</v>
      </c>
    </row>
    <row r="76" spans="1:9" x14ac:dyDescent="0.3">
      <c r="A76" t="s">
        <v>23</v>
      </c>
      <c r="B76" t="s">
        <v>48</v>
      </c>
      <c r="C76" t="s">
        <v>71</v>
      </c>
      <c r="I76">
        <v>86</v>
      </c>
    </row>
    <row r="77" spans="1:9" x14ac:dyDescent="0.3">
      <c r="A77" t="s">
        <v>23</v>
      </c>
      <c r="B77" t="s">
        <v>49</v>
      </c>
      <c r="C77" t="s">
        <v>61</v>
      </c>
      <c r="D77" t="s">
        <v>54</v>
      </c>
      <c r="E77" t="s">
        <v>54</v>
      </c>
      <c r="I77">
        <v>86</v>
      </c>
    </row>
    <row r="78" spans="1:9" x14ac:dyDescent="0.3">
      <c r="A78" t="s">
        <v>23</v>
      </c>
      <c r="B78" t="s">
        <v>49</v>
      </c>
      <c r="C78" t="s">
        <v>61</v>
      </c>
      <c r="D78" t="s">
        <v>171</v>
      </c>
      <c r="I78">
        <v>86</v>
      </c>
    </row>
    <row r="79" spans="1:9" x14ac:dyDescent="0.3">
      <c r="A79" t="s">
        <v>23</v>
      </c>
      <c r="B79" t="s">
        <v>49</v>
      </c>
      <c r="C79" t="s">
        <v>62</v>
      </c>
      <c r="D79" t="s">
        <v>54</v>
      </c>
      <c r="E79" t="s">
        <v>54</v>
      </c>
      <c r="I79">
        <v>89</v>
      </c>
    </row>
    <row r="80" spans="1:9" x14ac:dyDescent="0.3">
      <c r="A80" t="s">
        <v>23</v>
      </c>
      <c r="B80" t="s">
        <v>49</v>
      </c>
      <c r="C80" t="s">
        <v>62</v>
      </c>
      <c r="D80" t="s">
        <v>171</v>
      </c>
      <c r="I80">
        <v>89</v>
      </c>
    </row>
    <row r="81" spans="1:9" x14ac:dyDescent="0.3">
      <c r="A81" t="s">
        <v>23</v>
      </c>
      <c r="B81" t="s">
        <v>49</v>
      </c>
      <c r="C81" t="s">
        <v>58</v>
      </c>
      <c r="D81" t="s">
        <v>54</v>
      </c>
      <c r="E81" t="s">
        <v>54</v>
      </c>
      <c r="I81">
        <v>89</v>
      </c>
    </row>
    <row r="82" spans="1:9" x14ac:dyDescent="0.3">
      <c r="A82" t="s">
        <v>23</v>
      </c>
      <c r="B82" t="s">
        <v>49</v>
      </c>
      <c r="C82" t="s">
        <v>58</v>
      </c>
      <c r="D82" t="s">
        <v>171</v>
      </c>
      <c r="I82">
        <v>89</v>
      </c>
    </row>
    <row r="83" spans="1:9" x14ac:dyDescent="0.3">
      <c r="A83" t="s">
        <v>23</v>
      </c>
      <c r="B83" t="s">
        <v>49</v>
      </c>
      <c r="C83" t="s">
        <v>63</v>
      </c>
      <c r="I83">
        <v>85</v>
      </c>
    </row>
    <row r="84" spans="1:9" x14ac:dyDescent="0.3">
      <c r="A84" t="s">
        <v>23</v>
      </c>
      <c r="B84" t="s">
        <v>49</v>
      </c>
      <c r="C84" t="s">
        <v>64</v>
      </c>
      <c r="I84">
        <v>89</v>
      </c>
    </row>
    <row r="85" spans="1:9" x14ac:dyDescent="0.3">
      <c r="A85" t="s">
        <v>23</v>
      </c>
      <c r="B85" t="s">
        <v>49</v>
      </c>
      <c r="C85" t="s">
        <v>65</v>
      </c>
      <c r="I85">
        <v>88</v>
      </c>
    </row>
    <row r="86" spans="1:9" x14ac:dyDescent="0.3">
      <c r="A86" t="s">
        <v>23</v>
      </c>
      <c r="B86" t="s">
        <v>49</v>
      </c>
      <c r="C86" t="s">
        <v>66</v>
      </c>
      <c r="I86">
        <v>82</v>
      </c>
    </row>
    <row r="87" spans="1:9" x14ac:dyDescent="0.3">
      <c r="A87" t="s">
        <v>23</v>
      </c>
      <c r="B87" t="s">
        <v>49</v>
      </c>
      <c r="C87" t="s">
        <v>74</v>
      </c>
      <c r="H87">
        <v>79</v>
      </c>
    </row>
    <row r="88" spans="1:9" x14ac:dyDescent="0.3">
      <c r="A88" t="s">
        <v>23</v>
      </c>
      <c r="B88" t="s">
        <v>49</v>
      </c>
      <c r="C88" t="s">
        <v>75</v>
      </c>
      <c r="H88">
        <v>80</v>
      </c>
    </row>
    <row r="89" spans="1:9" x14ac:dyDescent="0.3">
      <c r="A89" t="s">
        <v>23</v>
      </c>
      <c r="B89" t="s">
        <v>49</v>
      </c>
      <c r="C89" t="s">
        <v>67</v>
      </c>
      <c r="H89">
        <v>83</v>
      </c>
      <c r="I89">
        <v>81</v>
      </c>
    </row>
    <row r="90" spans="1:9" x14ac:dyDescent="0.3">
      <c r="A90" t="s">
        <v>23</v>
      </c>
      <c r="B90" t="s">
        <v>49</v>
      </c>
      <c r="C90" t="s">
        <v>76</v>
      </c>
      <c r="H90">
        <v>85</v>
      </c>
    </row>
    <row r="91" spans="1:9" x14ac:dyDescent="0.3">
      <c r="A91" t="s">
        <v>23</v>
      </c>
      <c r="B91" t="s">
        <v>49</v>
      </c>
      <c r="C91" t="s">
        <v>77</v>
      </c>
      <c r="H91">
        <v>87</v>
      </c>
    </row>
    <row r="92" spans="1:9" x14ac:dyDescent="0.3">
      <c r="A92" t="s">
        <v>23</v>
      </c>
      <c r="B92" t="s">
        <v>49</v>
      </c>
      <c r="C92" t="s">
        <v>78</v>
      </c>
      <c r="H92">
        <v>86</v>
      </c>
    </row>
    <row r="93" spans="1:9" x14ac:dyDescent="0.3">
      <c r="A93" t="s">
        <v>23</v>
      </c>
      <c r="B93" t="s">
        <v>49</v>
      </c>
      <c r="C93" t="s">
        <v>79</v>
      </c>
      <c r="H93">
        <v>86</v>
      </c>
    </row>
    <row r="94" spans="1:9" x14ac:dyDescent="0.3">
      <c r="A94" t="s">
        <v>23</v>
      </c>
      <c r="B94" t="s">
        <v>49</v>
      </c>
      <c r="C94" t="s">
        <v>68</v>
      </c>
      <c r="I94">
        <v>87</v>
      </c>
    </row>
    <row r="95" spans="1:9" x14ac:dyDescent="0.3">
      <c r="A95" t="s">
        <v>23</v>
      </c>
      <c r="B95" t="s">
        <v>49</v>
      </c>
      <c r="C95" t="s">
        <v>80</v>
      </c>
      <c r="H95">
        <v>92</v>
      </c>
    </row>
    <row r="96" spans="1:9" x14ac:dyDescent="0.3">
      <c r="A96" t="s">
        <v>23</v>
      </c>
      <c r="B96" t="s">
        <v>49</v>
      </c>
      <c r="C96" t="s">
        <v>81</v>
      </c>
      <c r="H96">
        <v>92</v>
      </c>
    </row>
    <row r="97" spans="1:9" x14ac:dyDescent="0.3">
      <c r="A97" t="s">
        <v>23</v>
      </c>
      <c r="B97" t="s">
        <v>49</v>
      </c>
      <c r="C97" t="s">
        <v>82</v>
      </c>
      <c r="H97">
        <v>90</v>
      </c>
    </row>
    <row r="98" spans="1:9" x14ac:dyDescent="0.3">
      <c r="A98" t="s">
        <v>23</v>
      </c>
      <c r="B98" t="s">
        <v>49</v>
      </c>
      <c r="C98" t="s">
        <v>83</v>
      </c>
      <c r="H98">
        <v>92</v>
      </c>
    </row>
    <row r="99" spans="1:9" x14ac:dyDescent="0.3">
      <c r="A99" t="s">
        <v>23</v>
      </c>
      <c r="B99" t="s">
        <v>49</v>
      </c>
      <c r="C99" t="s">
        <v>69</v>
      </c>
      <c r="H99">
        <v>93</v>
      </c>
      <c r="I99">
        <v>81</v>
      </c>
    </row>
    <row r="100" spans="1:9" x14ac:dyDescent="0.3">
      <c r="A100" t="s">
        <v>23</v>
      </c>
      <c r="B100" t="s">
        <v>49</v>
      </c>
      <c r="C100" t="s">
        <v>84</v>
      </c>
      <c r="H100">
        <v>91</v>
      </c>
    </row>
    <row r="101" spans="1:9" x14ac:dyDescent="0.3">
      <c r="A101" t="s">
        <v>23</v>
      </c>
      <c r="B101" t="s">
        <v>49</v>
      </c>
      <c r="C101" t="s">
        <v>85</v>
      </c>
      <c r="H101">
        <v>91</v>
      </c>
    </row>
    <row r="102" spans="1:9" x14ac:dyDescent="0.3">
      <c r="A102" t="s">
        <v>23</v>
      </c>
      <c r="B102" t="s">
        <v>49</v>
      </c>
      <c r="C102" t="s">
        <v>86</v>
      </c>
      <c r="H102">
        <v>89</v>
      </c>
    </row>
    <row r="103" spans="1:9" x14ac:dyDescent="0.3">
      <c r="A103" t="s">
        <v>23</v>
      </c>
      <c r="B103" t="s">
        <v>49</v>
      </c>
      <c r="C103" t="s">
        <v>60</v>
      </c>
      <c r="H103">
        <v>90</v>
      </c>
    </row>
    <row r="104" spans="1:9" x14ac:dyDescent="0.3">
      <c r="A104" t="s">
        <v>23</v>
      </c>
      <c r="B104" t="s">
        <v>49</v>
      </c>
      <c r="C104" t="s">
        <v>70</v>
      </c>
      <c r="H104">
        <v>90</v>
      </c>
      <c r="I104">
        <v>88</v>
      </c>
    </row>
    <row r="105" spans="1:9" x14ac:dyDescent="0.3">
      <c r="A105" t="s">
        <v>23</v>
      </c>
      <c r="B105" t="s">
        <v>49</v>
      </c>
      <c r="C105" t="s">
        <v>87</v>
      </c>
      <c r="H105">
        <v>89</v>
      </c>
    </row>
    <row r="106" spans="1:9" x14ac:dyDescent="0.3">
      <c r="A106" t="s">
        <v>23</v>
      </c>
      <c r="B106" t="s">
        <v>49</v>
      </c>
      <c r="C106" t="s">
        <v>88</v>
      </c>
      <c r="H106">
        <v>91</v>
      </c>
    </row>
    <row r="107" spans="1:9" x14ac:dyDescent="0.3">
      <c r="A107" t="s">
        <v>23</v>
      </c>
      <c r="B107" t="s">
        <v>49</v>
      </c>
      <c r="C107" t="s">
        <v>89</v>
      </c>
      <c r="H107">
        <v>88</v>
      </c>
    </row>
    <row r="108" spans="1:9" x14ac:dyDescent="0.3">
      <c r="A108" t="s">
        <v>23</v>
      </c>
      <c r="B108" t="s">
        <v>49</v>
      </c>
      <c r="C108" t="s">
        <v>90</v>
      </c>
      <c r="H108">
        <v>93</v>
      </c>
    </row>
    <row r="109" spans="1:9" x14ac:dyDescent="0.3">
      <c r="A109" t="s">
        <v>23</v>
      </c>
      <c r="B109" t="s">
        <v>49</v>
      </c>
      <c r="C109" t="s">
        <v>71</v>
      </c>
      <c r="H109">
        <v>92</v>
      </c>
      <c r="I109">
        <v>80</v>
      </c>
    </row>
    <row r="110" spans="1:9" x14ac:dyDescent="0.3">
      <c r="A110" t="s">
        <v>23</v>
      </c>
      <c r="B110" t="s">
        <v>49</v>
      </c>
      <c r="C110" t="s">
        <v>55</v>
      </c>
      <c r="D110" t="s">
        <v>54</v>
      </c>
      <c r="E110" t="s">
        <v>15</v>
      </c>
      <c r="H110">
        <v>93</v>
      </c>
    </row>
    <row r="111" spans="1:9" x14ac:dyDescent="0.3">
      <c r="A111" t="s">
        <v>23</v>
      </c>
      <c r="B111" t="s">
        <v>49</v>
      </c>
      <c r="C111" t="s">
        <v>55</v>
      </c>
      <c r="D111" t="s">
        <v>171</v>
      </c>
      <c r="H111">
        <v>93</v>
      </c>
    </row>
    <row r="112" spans="1:9" x14ac:dyDescent="0.3">
      <c r="A112" t="s">
        <v>23</v>
      </c>
      <c r="B112" t="s">
        <v>49</v>
      </c>
      <c r="C112" t="s">
        <v>57</v>
      </c>
      <c r="H112">
        <v>90</v>
      </c>
    </row>
    <row r="113" spans="1:9" x14ac:dyDescent="0.3">
      <c r="A113" t="s">
        <v>23</v>
      </c>
      <c r="B113" t="s">
        <v>50</v>
      </c>
      <c r="C113" t="s">
        <v>73</v>
      </c>
      <c r="H113">
        <v>91</v>
      </c>
    </row>
    <row r="114" spans="1:9" x14ac:dyDescent="0.3">
      <c r="A114" t="s">
        <v>23</v>
      </c>
      <c r="B114" t="s">
        <v>50</v>
      </c>
      <c r="C114" t="s">
        <v>61</v>
      </c>
      <c r="D114" t="s">
        <v>54</v>
      </c>
      <c r="E114" t="s">
        <v>15</v>
      </c>
      <c r="H114">
        <v>88.666666666666671</v>
      </c>
    </row>
    <row r="115" spans="1:9" x14ac:dyDescent="0.3">
      <c r="A115" t="s">
        <v>23</v>
      </c>
      <c r="B115" t="s">
        <v>50</v>
      </c>
      <c r="C115" t="s">
        <v>61</v>
      </c>
      <c r="D115" t="s">
        <v>54</v>
      </c>
      <c r="E115" t="s">
        <v>54</v>
      </c>
      <c r="I115">
        <v>91</v>
      </c>
    </row>
    <row r="116" spans="1:9" x14ac:dyDescent="0.3">
      <c r="A116" t="s">
        <v>23</v>
      </c>
      <c r="B116" t="s">
        <v>50</v>
      </c>
      <c r="C116" t="s">
        <v>61</v>
      </c>
      <c r="D116" t="s">
        <v>171</v>
      </c>
      <c r="H116">
        <v>88.666666666666671</v>
      </c>
      <c r="I116">
        <v>91</v>
      </c>
    </row>
    <row r="117" spans="1:9" x14ac:dyDescent="0.3">
      <c r="A117" t="s">
        <v>23</v>
      </c>
      <c r="B117" t="s">
        <v>50</v>
      </c>
      <c r="C117" t="s">
        <v>91</v>
      </c>
      <c r="H117">
        <v>92.5</v>
      </c>
    </row>
    <row r="118" spans="1:9" x14ac:dyDescent="0.3">
      <c r="A118" t="s">
        <v>23</v>
      </c>
      <c r="B118" t="s">
        <v>50</v>
      </c>
      <c r="C118" t="s">
        <v>92</v>
      </c>
      <c r="H118">
        <v>90.5</v>
      </c>
    </row>
    <row r="119" spans="1:9" x14ac:dyDescent="0.3">
      <c r="A119" t="s">
        <v>23</v>
      </c>
      <c r="B119" t="s">
        <v>50</v>
      </c>
      <c r="C119" t="s">
        <v>72</v>
      </c>
      <c r="H119">
        <v>92.5</v>
      </c>
    </row>
    <row r="120" spans="1:9" x14ac:dyDescent="0.3">
      <c r="A120" t="s">
        <v>23</v>
      </c>
      <c r="B120" t="s">
        <v>50</v>
      </c>
      <c r="C120" t="s">
        <v>93</v>
      </c>
      <c r="H120">
        <v>86</v>
      </c>
    </row>
    <row r="121" spans="1:9" x14ac:dyDescent="0.3">
      <c r="A121" t="s">
        <v>23</v>
      </c>
      <c r="B121" t="s">
        <v>50</v>
      </c>
      <c r="C121" t="s">
        <v>62</v>
      </c>
      <c r="D121" t="s">
        <v>54</v>
      </c>
      <c r="E121" t="s">
        <v>15</v>
      </c>
      <c r="H121">
        <v>87</v>
      </c>
    </row>
    <row r="122" spans="1:9" x14ac:dyDescent="0.3">
      <c r="A122" t="s">
        <v>23</v>
      </c>
      <c r="B122" t="s">
        <v>50</v>
      </c>
      <c r="C122" t="s">
        <v>62</v>
      </c>
      <c r="D122" t="s">
        <v>54</v>
      </c>
      <c r="E122" t="s">
        <v>54</v>
      </c>
      <c r="I122">
        <v>93</v>
      </c>
    </row>
    <row r="123" spans="1:9" x14ac:dyDescent="0.3">
      <c r="A123" t="s">
        <v>23</v>
      </c>
      <c r="B123" t="s">
        <v>50</v>
      </c>
      <c r="C123" t="s">
        <v>62</v>
      </c>
      <c r="D123" t="s">
        <v>171</v>
      </c>
      <c r="H123">
        <v>87</v>
      </c>
      <c r="I123">
        <v>93</v>
      </c>
    </row>
    <row r="124" spans="1:9" x14ac:dyDescent="0.3">
      <c r="A124" t="s">
        <v>23</v>
      </c>
      <c r="B124" t="s">
        <v>50</v>
      </c>
      <c r="C124" t="s">
        <v>94</v>
      </c>
      <c r="H124">
        <v>90</v>
      </c>
    </row>
    <row r="125" spans="1:9" x14ac:dyDescent="0.3">
      <c r="A125" t="s">
        <v>23</v>
      </c>
      <c r="B125" t="s">
        <v>50</v>
      </c>
      <c r="C125" t="s">
        <v>95</v>
      </c>
      <c r="H125">
        <v>89</v>
      </c>
    </row>
    <row r="126" spans="1:9" x14ac:dyDescent="0.3">
      <c r="A126" t="s">
        <v>23</v>
      </c>
      <c r="B126" t="s">
        <v>50</v>
      </c>
      <c r="C126" t="s">
        <v>96</v>
      </c>
      <c r="H126">
        <v>91</v>
      </c>
    </row>
    <row r="127" spans="1:9" x14ac:dyDescent="0.3">
      <c r="A127" t="s">
        <v>23</v>
      </c>
      <c r="B127" t="s">
        <v>50</v>
      </c>
      <c r="C127" t="s">
        <v>97</v>
      </c>
      <c r="H127">
        <v>93</v>
      </c>
    </row>
    <row r="128" spans="1:9" x14ac:dyDescent="0.3">
      <c r="A128" t="s">
        <v>23</v>
      </c>
      <c r="B128" t="s">
        <v>50</v>
      </c>
      <c r="C128" t="s">
        <v>58</v>
      </c>
      <c r="D128" t="s">
        <v>54</v>
      </c>
      <c r="E128" t="s">
        <v>15</v>
      </c>
      <c r="H128">
        <v>92.666666666666671</v>
      </c>
    </row>
    <row r="129" spans="1:8" x14ac:dyDescent="0.3">
      <c r="A129" t="s">
        <v>23</v>
      </c>
      <c r="B129" t="s">
        <v>50</v>
      </c>
      <c r="C129" t="s">
        <v>58</v>
      </c>
      <c r="D129" t="s">
        <v>171</v>
      </c>
      <c r="H129">
        <v>92.666666666666671</v>
      </c>
    </row>
    <row r="130" spans="1:8" x14ac:dyDescent="0.3">
      <c r="A130" t="s">
        <v>23</v>
      </c>
      <c r="B130" t="s">
        <v>50</v>
      </c>
      <c r="C130" t="s">
        <v>98</v>
      </c>
      <c r="H130">
        <v>95</v>
      </c>
    </row>
    <row r="131" spans="1:8" x14ac:dyDescent="0.3">
      <c r="A131" t="s">
        <v>23</v>
      </c>
      <c r="B131" t="s">
        <v>50</v>
      </c>
      <c r="C131" t="s">
        <v>107</v>
      </c>
      <c r="H131">
        <v>101</v>
      </c>
    </row>
    <row r="132" spans="1:8" x14ac:dyDescent="0.3">
      <c r="A132" t="s">
        <v>23</v>
      </c>
      <c r="B132" t="s">
        <v>50</v>
      </c>
      <c r="C132" t="s">
        <v>99</v>
      </c>
      <c r="H132">
        <v>100</v>
      </c>
    </row>
    <row r="133" spans="1:8" x14ac:dyDescent="0.3">
      <c r="A133" t="s">
        <v>23</v>
      </c>
      <c r="B133" t="s">
        <v>50</v>
      </c>
      <c r="C133" t="s">
        <v>63</v>
      </c>
      <c r="H133">
        <v>101</v>
      </c>
    </row>
    <row r="134" spans="1:8" x14ac:dyDescent="0.3">
      <c r="A134" t="s">
        <v>23</v>
      </c>
      <c r="B134" t="s">
        <v>50</v>
      </c>
      <c r="C134" t="s">
        <v>101</v>
      </c>
      <c r="H134">
        <v>95.5</v>
      </c>
    </row>
    <row r="135" spans="1:8" x14ac:dyDescent="0.3">
      <c r="A135" t="s">
        <v>23</v>
      </c>
      <c r="B135" t="s">
        <v>50</v>
      </c>
      <c r="C135" t="s">
        <v>102</v>
      </c>
      <c r="H135">
        <v>96.666666666666671</v>
      </c>
    </row>
    <row r="136" spans="1:8" x14ac:dyDescent="0.3">
      <c r="A136" t="s">
        <v>23</v>
      </c>
      <c r="B136" t="s">
        <v>50</v>
      </c>
      <c r="C136" t="s">
        <v>103</v>
      </c>
      <c r="H136">
        <v>93</v>
      </c>
    </row>
    <row r="137" spans="1:8" x14ac:dyDescent="0.3">
      <c r="A137" t="s">
        <v>23</v>
      </c>
      <c r="B137" t="s">
        <v>50</v>
      </c>
      <c r="C137" t="s">
        <v>104</v>
      </c>
      <c r="H137">
        <v>95</v>
      </c>
    </row>
    <row r="138" spans="1:8" x14ac:dyDescent="0.3">
      <c r="A138" t="s">
        <v>23</v>
      </c>
      <c r="B138" t="s">
        <v>50</v>
      </c>
      <c r="C138" t="s">
        <v>64</v>
      </c>
      <c r="H138">
        <v>94</v>
      </c>
    </row>
    <row r="139" spans="1:8" x14ac:dyDescent="0.3">
      <c r="A139" t="s">
        <v>23</v>
      </c>
      <c r="B139" t="s">
        <v>50</v>
      </c>
      <c r="C139" t="s">
        <v>105</v>
      </c>
      <c r="H139">
        <v>97</v>
      </c>
    </row>
    <row r="140" spans="1:8" x14ac:dyDescent="0.3">
      <c r="A140" t="s">
        <v>23</v>
      </c>
      <c r="B140" t="s">
        <v>50</v>
      </c>
      <c r="C140" t="s">
        <v>106</v>
      </c>
      <c r="H140">
        <v>98</v>
      </c>
    </row>
    <row r="141" spans="1:8" x14ac:dyDescent="0.3">
      <c r="A141" t="s">
        <v>23</v>
      </c>
      <c r="B141" t="s">
        <v>50</v>
      </c>
      <c r="C141" t="s">
        <v>59</v>
      </c>
      <c r="H141">
        <v>89</v>
      </c>
    </row>
    <row r="142" spans="1:8" x14ac:dyDescent="0.3">
      <c r="A142" t="s">
        <v>23</v>
      </c>
      <c r="B142" t="s">
        <v>50</v>
      </c>
      <c r="C142" t="s">
        <v>108</v>
      </c>
      <c r="H142">
        <v>93</v>
      </c>
    </row>
    <row r="143" spans="1:8" x14ac:dyDescent="0.3">
      <c r="A143" t="s">
        <v>23</v>
      </c>
      <c r="B143" t="s">
        <v>50</v>
      </c>
      <c r="C143" t="s">
        <v>65</v>
      </c>
      <c r="H143">
        <v>92</v>
      </c>
    </row>
    <row r="144" spans="1:8" x14ac:dyDescent="0.3">
      <c r="A144" t="s">
        <v>23</v>
      </c>
      <c r="B144" t="s">
        <v>50</v>
      </c>
      <c r="C144" t="s">
        <v>109</v>
      </c>
      <c r="H144">
        <v>89</v>
      </c>
    </row>
    <row r="145" spans="1:8" x14ac:dyDescent="0.3">
      <c r="A145" t="s">
        <v>23</v>
      </c>
      <c r="B145" t="s">
        <v>50</v>
      </c>
      <c r="C145" t="s">
        <v>110</v>
      </c>
      <c r="H145">
        <v>85</v>
      </c>
    </row>
    <row r="146" spans="1:8" x14ac:dyDescent="0.3">
      <c r="A146" t="s">
        <v>23</v>
      </c>
      <c r="B146" t="s">
        <v>50</v>
      </c>
      <c r="C146" t="s">
        <v>111</v>
      </c>
      <c r="H146">
        <v>87</v>
      </c>
    </row>
    <row r="147" spans="1:8" x14ac:dyDescent="0.3">
      <c r="A147" t="s">
        <v>23</v>
      </c>
      <c r="B147" t="s">
        <v>50</v>
      </c>
      <c r="C147" t="s">
        <v>112</v>
      </c>
      <c r="H147">
        <v>93</v>
      </c>
    </row>
    <row r="148" spans="1:8" x14ac:dyDescent="0.3">
      <c r="A148" t="s">
        <v>23</v>
      </c>
      <c r="B148" t="s">
        <v>50</v>
      </c>
      <c r="C148" t="s">
        <v>66</v>
      </c>
      <c r="H148">
        <v>92</v>
      </c>
    </row>
    <row r="149" spans="1:8" x14ac:dyDescent="0.3">
      <c r="A149" t="s">
        <v>23</v>
      </c>
      <c r="B149" t="s">
        <v>50</v>
      </c>
      <c r="C149" t="s">
        <v>113</v>
      </c>
      <c r="H149">
        <v>92</v>
      </c>
    </row>
    <row r="150" spans="1:8" x14ac:dyDescent="0.3">
      <c r="A150" t="s">
        <v>23</v>
      </c>
      <c r="B150" t="s">
        <v>50</v>
      </c>
      <c r="C150" t="s">
        <v>114</v>
      </c>
      <c r="H150">
        <v>91</v>
      </c>
    </row>
    <row r="151" spans="1:8" x14ac:dyDescent="0.3">
      <c r="A151" t="s">
        <v>23</v>
      </c>
      <c r="B151" t="s">
        <v>50</v>
      </c>
      <c r="C151" t="s">
        <v>74</v>
      </c>
      <c r="H151">
        <v>92.5</v>
      </c>
    </row>
    <row r="152" spans="1:8" x14ac:dyDescent="0.3">
      <c r="A152" t="s">
        <v>23</v>
      </c>
      <c r="B152" t="s">
        <v>50</v>
      </c>
      <c r="C152" t="s">
        <v>75</v>
      </c>
      <c r="H152">
        <v>93</v>
      </c>
    </row>
    <row r="153" spans="1:8" x14ac:dyDescent="0.3">
      <c r="A153" t="s">
        <v>23</v>
      </c>
      <c r="B153" t="s">
        <v>50</v>
      </c>
      <c r="C153" t="s">
        <v>67</v>
      </c>
      <c r="H153">
        <v>88.5</v>
      </c>
    </row>
    <row r="154" spans="1:8" x14ac:dyDescent="0.3">
      <c r="A154" t="s">
        <v>23</v>
      </c>
      <c r="B154" t="s">
        <v>50</v>
      </c>
      <c r="C154" t="s">
        <v>76</v>
      </c>
      <c r="H154">
        <v>92.5</v>
      </c>
    </row>
    <row r="155" spans="1:8" x14ac:dyDescent="0.3">
      <c r="A155" t="s">
        <v>23</v>
      </c>
      <c r="B155" t="s">
        <v>50</v>
      </c>
      <c r="C155" t="s">
        <v>77</v>
      </c>
      <c r="H155">
        <v>91.5</v>
      </c>
    </row>
    <row r="156" spans="1:8" x14ac:dyDescent="0.3">
      <c r="A156" t="s">
        <v>23</v>
      </c>
      <c r="B156" t="s">
        <v>50</v>
      </c>
      <c r="C156" t="s">
        <v>78</v>
      </c>
      <c r="H156">
        <v>87.5</v>
      </c>
    </row>
    <row r="157" spans="1:8" x14ac:dyDescent="0.3">
      <c r="A157" t="s">
        <v>23</v>
      </c>
      <c r="B157" t="s">
        <v>50</v>
      </c>
      <c r="C157" t="s">
        <v>79</v>
      </c>
      <c r="H157">
        <v>88</v>
      </c>
    </row>
    <row r="158" spans="1:8" x14ac:dyDescent="0.3">
      <c r="A158" t="s">
        <v>23</v>
      </c>
      <c r="B158" t="s">
        <v>50</v>
      </c>
      <c r="C158" t="s">
        <v>68</v>
      </c>
      <c r="H158">
        <v>86</v>
      </c>
    </row>
    <row r="159" spans="1:8" x14ac:dyDescent="0.3">
      <c r="A159" t="s">
        <v>23</v>
      </c>
      <c r="B159" t="s">
        <v>50</v>
      </c>
      <c r="C159" t="s">
        <v>80</v>
      </c>
      <c r="H159">
        <v>89</v>
      </c>
    </row>
    <row r="160" spans="1:8" x14ac:dyDescent="0.3">
      <c r="A160" t="s">
        <v>23</v>
      </c>
      <c r="B160" t="s">
        <v>50</v>
      </c>
      <c r="C160" t="s">
        <v>81</v>
      </c>
      <c r="H160">
        <v>86.666666666666671</v>
      </c>
    </row>
    <row r="161" spans="1:8" x14ac:dyDescent="0.3">
      <c r="A161" t="s">
        <v>23</v>
      </c>
      <c r="B161" t="s">
        <v>50</v>
      </c>
      <c r="C161" t="s">
        <v>82</v>
      </c>
      <c r="H161">
        <v>88.333333333333329</v>
      </c>
    </row>
    <row r="162" spans="1:8" x14ac:dyDescent="0.3">
      <c r="A162" t="s">
        <v>23</v>
      </c>
      <c r="B162" t="s">
        <v>50</v>
      </c>
      <c r="C162" t="s">
        <v>83</v>
      </c>
      <c r="H162">
        <v>89</v>
      </c>
    </row>
    <row r="163" spans="1:8" x14ac:dyDescent="0.3">
      <c r="A163" t="s">
        <v>23</v>
      </c>
      <c r="B163" t="s">
        <v>50</v>
      </c>
      <c r="C163" t="s">
        <v>69</v>
      </c>
      <c r="H163">
        <v>88.5</v>
      </c>
    </row>
    <row r="164" spans="1:8" x14ac:dyDescent="0.3">
      <c r="A164" t="s">
        <v>23</v>
      </c>
      <c r="B164" t="s">
        <v>50</v>
      </c>
      <c r="C164" t="s">
        <v>84</v>
      </c>
      <c r="H164">
        <v>93</v>
      </c>
    </row>
    <row r="165" spans="1:8" x14ac:dyDescent="0.3">
      <c r="A165" t="s">
        <v>23</v>
      </c>
      <c r="B165" t="s">
        <v>50</v>
      </c>
      <c r="C165" t="s">
        <v>85</v>
      </c>
      <c r="H165">
        <v>85.5</v>
      </c>
    </row>
    <row r="166" spans="1:8" x14ac:dyDescent="0.3">
      <c r="A166" t="s">
        <v>23</v>
      </c>
      <c r="B166" t="s">
        <v>50</v>
      </c>
      <c r="C166" t="s">
        <v>86</v>
      </c>
      <c r="H166">
        <v>91</v>
      </c>
    </row>
    <row r="167" spans="1:8" x14ac:dyDescent="0.3">
      <c r="A167" t="s">
        <v>23</v>
      </c>
      <c r="B167" t="s">
        <v>50</v>
      </c>
      <c r="C167" t="s">
        <v>60</v>
      </c>
      <c r="H167">
        <v>86</v>
      </c>
    </row>
    <row r="168" spans="1:8" x14ac:dyDescent="0.3">
      <c r="A168" t="s">
        <v>23</v>
      </c>
      <c r="B168" t="s">
        <v>50</v>
      </c>
      <c r="C168" t="s">
        <v>70</v>
      </c>
      <c r="H168">
        <v>82</v>
      </c>
    </row>
    <row r="169" spans="1:8" x14ac:dyDescent="0.3">
      <c r="A169" t="s">
        <v>23</v>
      </c>
      <c r="B169" t="s">
        <v>50</v>
      </c>
      <c r="C169" t="s">
        <v>87</v>
      </c>
      <c r="H169">
        <v>81</v>
      </c>
    </row>
    <row r="170" spans="1:8" x14ac:dyDescent="0.3">
      <c r="A170" t="s">
        <v>23</v>
      </c>
      <c r="B170" t="s">
        <v>50</v>
      </c>
      <c r="C170" t="s">
        <v>88</v>
      </c>
      <c r="H170">
        <v>83</v>
      </c>
    </row>
    <row r="171" spans="1:8" x14ac:dyDescent="0.3">
      <c r="A171" t="s">
        <v>23</v>
      </c>
      <c r="B171" t="s">
        <v>50</v>
      </c>
      <c r="C171" t="s">
        <v>89</v>
      </c>
      <c r="H171">
        <v>80</v>
      </c>
    </row>
    <row r="172" spans="1:8" x14ac:dyDescent="0.3">
      <c r="A172" t="s">
        <v>23</v>
      </c>
      <c r="B172" t="s">
        <v>50</v>
      </c>
      <c r="C172" t="s">
        <v>90</v>
      </c>
      <c r="H172">
        <v>85</v>
      </c>
    </row>
    <row r="173" spans="1:8" x14ac:dyDescent="0.3">
      <c r="A173" t="s">
        <v>23</v>
      </c>
      <c r="B173" t="s">
        <v>50</v>
      </c>
      <c r="C173" t="s">
        <v>71</v>
      </c>
      <c r="H173">
        <v>84</v>
      </c>
    </row>
    <row r="174" spans="1:8" x14ac:dyDescent="0.3">
      <c r="A174" t="s">
        <v>23</v>
      </c>
      <c r="B174" t="s">
        <v>50</v>
      </c>
      <c r="C174" t="s">
        <v>55</v>
      </c>
      <c r="D174" t="s">
        <v>54</v>
      </c>
      <c r="E174" t="s">
        <v>15</v>
      </c>
      <c r="H174">
        <v>76</v>
      </c>
    </row>
    <row r="175" spans="1:8" x14ac:dyDescent="0.3">
      <c r="A175" t="s">
        <v>23</v>
      </c>
      <c r="B175" t="s">
        <v>50</v>
      </c>
      <c r="C175" t="s">
        <v>55</v>
      </c>
      <c r="D175" t="s">
        <v>171</v>
      </c>
      <c r="H175">
        <v>76</v>
      </c>
    </row>
    <row r="176" spans="1:8" x14ac:dyDescent="0.3">
      <c r="A176" t="s">
        <v>23</v>
      </c>
      <c r="B176" t="s">
        <v>50</v>
      </c>
      <c r="C176" t="s">
        <v>56</v>
      </c>
      <c r="D176" t="s">
        <v>54</v>
      </c>
      <c r="E176" t="s">
        <v>15</v>
      </c>
      <c r="H176">
        <v>81</v>
      </c>
    </row>
    <row r="177" spans="1:8" x14ac:dyDescent="0.3">
      <c r="A177" t="s">
        <v>23</v>
      </c>
      <c r="B177" t="s">
        <v>50</v>
      </c>
      <c r="C177" t="s">
        <v>56</v>
      </c>
      <c r="D177" t="s">
        <v>171</v>
      </c>
      <c r="H177">
        <v>81</v>
      </c>
    </row>
    <row r="178" spans="1:8" x14ac:dyDescent="0.3">
      <c r="A178" t="s">
        <v>23</v>
      </c>
      <c r="B178" t="s">
        <v>50</v>
      </c>
      <c r="C178" t="s">
        <v>57</v>
      </c>
      <c r="H178">
        <v>81</v>
      </c>
    </row>
    <row r="179" spans="1:8" x14ac:dyDescent="0.3">
      <c r="A179" t="s">
        <v>23</v>
      </c>
      <c r="B179" t="s">
        <v>51</v>
      </c>
      <c r="C179" t="s">
        <v>73</v>
      </c>
      <c r="H179">
        <v>81</v>
      </c>
    </row>
    <row r="180" spans="1:8" x14ac:dyDescent="0.3">
      <c r="A180" t="s">
        <v>23</v>
      </c>
      <c r="B180" t="s">
        <v>51</v>
      </c>
      <c r="C180" t="s">
        <v>61</v>
      </c>
      <c r="D180" t="s">
        <v>54</v>
      </c>
      <c r="E180" t="s">
        <v>15</v>
      </c>
      <c r="H180">
        <v>86</v>
      </c>
    </row>
    <row r="181" spans="1:8" x14ac:dyDescent="0.3">
      <c r="A181" t="s">
        <v>23</v>
      </c>
      <c r="B181" t="s">
        <v>51</v>
      </c>
      <c r="C181" t="s">
        <v>61</v>
      </c>
      <c r="D181" t="s">
        <v>171</v>
      </c>
      <c r="H181">
        <v>86</v>
      </c>
    </row>
    <row r="182" spans="1:8" x14ac:dyDescent="0.3">
      <c r="A182" t="s">
        <v>23</v>
      </c>
      <c r="B182" t="s">
        <v>51</v>
      </c>
      <c r="C182" t="s">
        <v>91</v>
      </c>
      <c r="H182">
        <v>87.5</v>
      </c>
    </row>
    <row r="183" spans="1:8" x14ac:dyDescent="0.3">
      <c r="A183" t="s">
        <v>23</v>
      </c>
      <c r="B183" t="s">
        <v>51</v>
      </c>
      <c r="C183" t="s">
        <v>92</v>
      </c>
      <c r="H183">
        <v>89</v>
      </c>
    </row>
    <row r="184" spans="1:8" x14ac:dyDescent="0.3">
      <c r="A184" t="s">
        <v>23</v>
      </c>
      <c r="B184" t="s">
        <v>51</v>
      </c>
      <c r="C184" t="s">
        <v>72</v>
      </c>
      <c r="H184">
        <v>85</v>
      </c>
    </row>
    <row r="185" spans="1:8" x14ac:dyDescent="0.3">
      <c r="A185" t="s">
        <v>23</v>
      </c>
      <c r="B185" t="s">
        <v>51</v>
      </c>
      <c r="C185" t="s">
        <v>93</v>
      </c>
      <c r="H185">
        <v>87</v>
      </c>
    </row>
    <row r="186" spans="1:8" x14ac:dyDescent="0.3">
      <c r="A186" t="s">
        <v>23</v>
      </c>
      <c r="B186" t="s">
        <v>51</v>
      </c>
      <c r="C186" t="s">
        <v>62</v>
      </c>
      <c r="D186" t="s">
        <v>54</v>
      </c>
      <c r="E186" t="s">
        <v>15</v>
      </c>
      <c r="H186">
        <v>83</v>
      </c>
    </row>
    <row r="187" spans="1:8" x14ac:dyDescent="0.3">
      <c r="A187" t="s">
        <v>23</v>
      </c>
      <c r="B187" t="s">
        <v>51</v>
      </c>
      <c r="C187" t="s">
        <v>62</v>
      </c>
      <c r="D187" t="s">
        <v>171</v>
      </c>
      <c r="H187">
        <v>83</v>
      </c>
    </row>
    <row r="188" spans="1:8" x14ac:dyDescent="0.3">
      <c r="A188" t="s">
        <v>23</v>
      </c>
      <c r="B188" t="s">
        <v>51</v>
      </c>
      <c r="C188" t="s">
        <v>94</v>
      </c>
      <c r="H188">
        <v>85</v>
      </c>
    </row>
    <row r="189" spans="1:8" x14ac:dyDescent="0.3">
      <c r="A189" t="s">
        <v>23</v>
      </c>
      <c r="B189" t="s">
        <v>51</v>
      </c>
      <c r="C189" t="s">
        <v>95</v>
      </c>
      <c r="H189">
        <v>92</v>
      </c>
    </row>
    <row r="190" spans="1:8" x14ac:dyDescent="0.3">
      <c r="A190" t="s">
        <v>23</v>
      </c>
      <c r="B190" t="s">
        <v>51</v>
      </c>
      <c r="C190" t="s">
        <v>96</v>
      </c>
      <c r="H190">
        <v>80</v>
      </c>
    </row>
    <row r="191" spans="1:8" x14ac:dyDescent="0.3">
      <c r="A191" t="s">
        <v>23</v>
      </c>
      <c r="B191" t="s">
        <v>51</v>
      </c>
      <c r="C191" t="s">
        <v>97</v>
      </c>
      <c r="H191">
        <v>90.5</v>
      </c>
    </row>
    <row r="192" spans="1:8" x14ac:dyDescent="0.3">
      <c r="A192" t="s">
        <v>23</v>
      </c>
      <c r="B192" t="s">
        <v>51</v>
      </c>
      <c r="C192" t="s">
        <v>58</v>
      </c>
      <c r="D192" t="s">
        <v>54</v>
      </c>
      <c r="E192" t="s">
        <v>15</v>
      </c>
      <c r="H192">
        <v>82</v>
      </c>
    </row>
    <row r="193" spans="1:8" x14ac:dyDescent="0.3">
      <c r="A193" t="s">
        <v>23</v>
      </c>
      <c r="B193" t="s">
        <v>51</v>
      </c>
      <c r="C193" t="s">
        <v>58</v>
      </c>
      <c r="D193" t="s">
        <v>171</v>
      </c>
      <c r="H193">
        <v>82</v>
      </c>
    </row>
    <row r="194" spans="1:8" x14ac:dyDescent="0.3">
      <c r="A194" t="s">
        <v>23</v>
      </c>
      <c r="B194" t="s">
        <v>51</v>
      </c>
      <c r="C194" t="s">
        <v>98</v>
      </c>
      <c r="H194">
        <v>69</v>
      </c>
    </row>
    <row r="195" spans="1:8" x14ac:dyDescent="0.3">
      <c r="A195" t="s">
        <v>23</v>
      </c>
      <c r="B195" t="s">
        <v>51</v>
      </c>
      <c r="C195" t="s">
        <v>107</v>
      </c>
      <c r="H195">
        <v>68</v>
      </c>
    </row>
    <row r="196" spans="1:8" x14ac:dyDescent="0.3">
      <c r="A196" t="s">
        <v>23</v>
      </c>
      <c r="B196" t="s">
        <v>51</v>
      </c>
      <c r="C196" t="s">
        <v>99</v>
      </c>
      <c r="H196">
        <v>77</v>
      </c>
    </row>
    <row r="197" spans="1:8" x14ac:dyDescent="0.3">
      <c r="A197" t="s">
        <v>23</v>
      </c>
      <c r="B197" t="s">
        <v>51</v>
      </c>
      <c r="C197" t="s">
        <v>100</v>
      </c>
      <c r="H197">
        <v>85</v>
      </c>
    </row>
    <row r="198" spans="1:8" x14ac:dyDescent="0.3">
      <c r="A198" t="s">
        <v>23</v>
      </c>
      <c r="B198" t="s">
        <v>51</v>
      </c>
      <c r="C198" t="s">
        <v>63</v>
      </c>
      <c r="H198">
        <v>87</v>
      </c>
    </row>
    <row r="199" spans="1:8" x14ac:dyDescent="0.3">
      <c r="A199" t="s">
        <v>23</v>
      </c>
      <c r="B199" t="s">
        <v>51</v>
      </c>
      <c r="C199" t="s">
        <v>101</v>
      </c>
      <c r="H199">
        <v>90</v>
      </c>
    </row>
    <row r="200" spans="1:8" x14ac:dyDescent="0.3">
      <c r="A200" t="s">
        <v>23</v>
      </c>
      <c r="B200" t="s">
        <v>51</v>
      </c>
      <c r="C200" t="s">
        <v>102</v>
      </c>
      <c r="H200">
        <v>93</v>
      </c>
    </row>
    <row r="201" spans="1:8" x14ac:dyDescent="0.3">
      <c r="A201" t="s">
        <v>23</v>
      </c>
      <c r="B201" t="s">
        <v>51</v>
      </c>
      <c r="C201" t="s">
        <v>104</v>
      </c>
      <c r="H201">
        <v>90</v>
      </c>
    </row>
    <row r="202" spans="1:8" x14ac:dyDescent="0.3">
      <c r="A202" t="s">
        <v>23</v>
      </c>
      <c r="B202" t="s">
        <v>51</v>
      </c>
      <c r="C202" t="s">
        <v>64</v>
      </c>
      <c r="H202">
        <v>90</v>
      </c>
    </row>
    <row r="203" spans="1:8" x14ac:dyDescent="0.3">
      <c r="A203" t="s">
        <v>23</v>
      </c>
      <c r="B203" t="s">
        <v>51</v>
      </c>
      <c r="C203" t="s">
        <v>105</v>
      </c>
      <c r="H203">
        <v>86.5</v>
      </c>
    </row>
    <row r="204" spans="1:8" x14ac:dyDescent="0.3">
      <c r="A204" t="s">
        <v>23</v>
      </c>
      <c r="B204" t="s">
        <v>51</v>
      </c>
      <c r="C204" t="s">
        <v>106</v>
      </c>
      <c r="H204">
        <v>86</v>
      </c>
    </row>
    <row r="205" spans="1:8" x14ac:dyDescent="0.3">
      <c r="A205" t="s">
        <v>23</v>
      </c>
      <c r="B205" t="s">
        <v>51</v>
      </c>
      <c r="C205" t="s">
        <v>59</v>
      </c>
      <c r="H205">
        <v>87</v>
      </c>
    </row>
    <row r="206" spans="1:8" x14ac:dyDescent="0.3">
      <c r="A206" t="s">
        <v>23</v>
      </c>
      <c r="B206" t="s">
        <v>51</v>
      </c>
      <c r="C206" t="s">
        <v>108</v>
      </c>
      <c r="H206">
        <v>88</v>
      </c>
    </row>
    <row r="207" spans="1:8" x14ac:dyDescent="0.3">
      <c r="A207" t="s">
        <v>23</v>
      </c>
      <c r="B207" t="s">
        <v>51</v>
      </c>
      <c r="C207" t="s">
        <v>65</v>
      </c>
      <c r="H207">
        <v>86</v>
      </c>
    </row>
    <row r="208" spans="1:8" x14ac:dyDescent="0.3">
      <c r="A208" t="s">
        <v>23</v>
      </c>
      <c r="B208" t="s">
        <v>51</v>
      </c>
      <c r="C208" t="s">
        <v>109</v>
      </c>
      <c r="H208">
        <v>85</v>
      </c>
    </row>
    <row r="209" spans="1:8" x14ac:dyDescent="0.3">
      <c r="A209" t="s">
        <v>23</v>
      </c>
      <c r="B209" t="s">
        <v>51</v>
      </c>
      <c r="C209" t="s">
        <v>110</v>
      </c>
      <c r="H209">
        <v>89</v>
      </c>
    </row>
    <row r="210" spans="1:8" x14ac:dyDescent="0.3">
      <c r="A210" t="s">
        <v>23</v>
      </c>
      <c r="B210" t="s">
        <v>51</v>
      </c>
      <c r="C210" t="s">
        <v>111</v>
      </c>
      <c r="H210">
        <v>84</v>
      </c>
    </row>
    <row r="211" spans="1:8" x14ac:dyDescent="0.3">
      <c r="A211" t="s">
        <v>23</v>
      </c>
      <c r="B211" t="s">
        <v>51</v>
      </c>
      <c r="C211" t="s">
        <v>112</v>
      </c>
      <c r="H211">
        <v>85</v>
      </c>
    </row>
    <row r="212" spans="1:8" x14ac:dyDescent="0.3">
      <c r="A212" t="s">
        <v>23</v>
      </c>
      <c r="B212" t="s">
        <v>51</v>
      </c>
      <c r="C212" t="s">
        <v>66</v>
      </c>
      <c r="H212">
        <v>87</v>
      </c>
    </row>
    <row r="213" spans="1:8" x14ac:dyDescent="0.3">
      <c r="A213" t="s">
        <v>23</v>
      </c>
      <c r="B213" t="s">
        <v>51</v>
      </c>
      <c r="C213" t="s">
        <v>113</v>
      </c>
      <c r="H213">
        <v>91</v>
      </c>
    </row>
    <row r="214" spans="1:8" x14ac:dyDescent="0.3">
      <c r="A214" t="s">
        <v>23</v>
      </c>
      <c r="B214" t="s">
        <v>51</v>
      </c>
      <c r="C214" t="s">
        <v>114</v>
      </c>
      <c r="H214">
        <v>86</v>
      </c>
    </row>
    <row r="215" spans="1:8" x14ac:dyDescent="0.3">
      <c r="A215" t="s">
        <v>23</v>
      </c>
      <c r="B215" t="s">
        <v>51</v>
      </c>
      <c r="C215" t="s">
        <v>74</v>
      </c>
      <c r="H215">
        <v>87</v>
      </c>
    </row>
    <row r="216" spans="1:8" x14ac:dyDescent="0.3">
      <c r="A216" t="s">
        <v>23</v>
      </c>
      <c r="B216" t="s">
        <v>51</v>
      </c>
      <c r="C216" t="s">
        <v>75</v>
      </c>
      <c r="H216">
        <v>84</v>
      </c>
    </row>
    <row r="217" spans="1:8" x14ac:dyDescent="0.3">
      <c r="A217" t="s">
        <v>23</v>
      </c>
      <c r="B217" t="s">
        <v>51</v>
      </c>
      <c r="C217" t="s">
        <v>67</v>
      </c>
      <c r="H217">
        <v>83</v>
      </c>
    </row>
    <row r="218" spans="1:8" x14ac:dyDescent="0.3">
      <c r="A218" t="s">
        <v>23</v>
      </c>
      <c r="B218" t="s">
        <v>51</v>
      </c>
      <c r="C218" t="s">
        <v>76</v>
      </c>
      <c r="H218">
        <v>89</v>
      </c>
    </row>
    <row r="219" spans="1:8" x14ac:dyDescent="0.3">
      <c r="A219" t="s">
        <v>23</v>
      </c>
      <c r="B219" t="s">
        <v>51</v>
      </c>
      <c r="C219" t="s">
        <v>77</v>
      </c>
      <c r="H219">
        <v>88</v>
      </c>
    </row>
    <row r="220" spans="1:8" x14ac:dyDescent="0.3">
      <c r="A220" t="s">
        <v>23</v>
      </c>
      <c r="B220" t="s">
        <v>51</v>
      </c>
      <c r="C220" t="s">
        <v>78</v>
      </c>
      <c r="H220">
        <v>83</v>
      </c>
    </row>
    <row r="221" spans="1:8" x14ac:dyDescent="0.3">
      <c r="A221" t="s">
        <v>23</v>
      </c>
      <c r="B221" t="s">
        <v>51</v>
      </c>
      <c r="C221" t="s">
        <v>79</v>
      </c>
      <c r="H221">
        <v>85</v>
      </c>
    </row>
    <row r="222" spans="1:8" x14ac:dyDescent="0.3">
      <c r="A222" t="s">
        <v>23</v>
      </c>
      <c r="B222" t="s">
        <v>51</v>
      </c>
      <c r="C222" t="s">
        <v>68</v>
      </c>
      <c r="H222">
        <v>94</v>
      </c>
    </row>
    <row r="223" spans="1:8" x14ac:dyDescent="0.3">
      <c r="A223" t="s">
        <v>23</v>
      </c>
      <c r="B223" t="s">
        <v>51</v>
      </c>
      <c r="C223" t="s">
        <v>80</v>
      </c>
      <c r="H223">
        <v>98</v>
      </c>
    </row>
    <row r="224" spans="1:8" x14ac:dyDescent="0.3">
      <c r="A224" t="s">
        <v>23</v>
      </c>
      <c r="B224" t="s">
        <v>51</v>
      </c>
      <c r="C224" t="s">
        <v>81</v>
      </c>
      <c r="H224">
        <v>100</v>
      </c>
    </row>
    <row r="225" spans="1:8" x14ac:dyDescent="0.3">
      <c r="A225" t="s">
        <v>23</v>
      </c>
      <c r="B225" t="s">
        <v>51</v>
      </c>
      <c r="C225" t="s">
        <v>82</v>
      </c>
      <c r="H225">
        <v>94</v>
      </c>
    </row>
    <row r="226" spans="1:8" x14ac:dyDescent="0.3">
      <c r="A226" t="s">
        <v>23</v>
      </c>
      <c r="B226" t="s">
        <v>51</v>
      </c>
      <c r="C226" t="s">
        <v>83</v>
      </c>
      <c r="H226">
        <v>85</v>
      </c>
    </row>
    <row r="227" spans="1:8" x14ac:dyDescent="0.3">
      <c r="A227" t="s">
        <v>23</v>
      </c>
      <c r="B227" t="s">
        <v>51</v>
      </c>
      <c r="C227" t="s">
        <v>69</v>
      </c>
      <c r="H227">
        <v>85.666666666666671</v>
      </c>
    </row>
    <row r="228" spans="1:8" x14ac:dyDescent="0.3">
      <c r="A228" t="s">
        <v>23</v>
      </c>
      <c r="B228" t="s">
        <v>51</v>
      </c>
      <c r="C228" t="s">
        <v>84</v>
      </c>
      <c r="H228">
        <v>85.666666666666671</v>
      </c>
    </row>
    <row r="229" spans="1:8" x14ac:dyDescent="0.3">
      <c r="A229" t="s">
        <v>23</v>
      </c>
      <c r="B229" t="s">
        <v>51</v>
      </c>
      <c r="C229" t="s">
        <v>85</v>
      </c>
      <c r="H229">
        <v>86.5</v>
      </c>
    </row>
    <row r="230" spans="1:8" x14ac:dyDescent="0.3">
      <c r="A230" t="s">
        <v>23</v>
      </c>
      <c r="B230" t="s">
        <v>51</v>
      </c>
      <c r="C230" t="s">
        <v>60</v>
      </c>
      <c r="H230">
        <v>81</v>
      </c>
    </row>
    <row r="231" spans="1:8" x14ac:dyDescent="0.3">
      <c r="A231" t="s">
        <v>23</v>
      </c>
      <c r="B231" t="s">
        <v>51</v>
      </c>
      <c r="C231" t="s">
        <v>70</v>
      </c>
      <c r="H231">
        <v>86</v>
      </c>
    </row>
    <row r="232" spans="1:8" x14ac:dyDescent="0.3">
      <c r="A232" t="s">
        <v>23</v>
      </c>
      <c r="B232" t="s">
        <v>51</v>
      </c>
      <c r="C232" t="s">
        <v>87</v>
      </c>
      <c r="H232">
        <v>84</v>
      </c>
    </row>
    <row r="233" spans="1:8" x14ac:dyDescent="0.3">
      <c r="A233" t="s">
        <v>23</v>
      </c>
      <c r="B233" t="s">
        <v>51</v>
      </c>
      <c r="C233" t="s">
        <v>88</v>
      </c>
      <c r="H233">
        <v>72</v>
      </c>
    </row>
    <row r="234" spans="1:8" x14ac:dyDescent="0.3">
      <c r="A234" t="s">
        <v>23</v>
      </c>
      <c r="B234" t="s">
        <v>51</v>
      </c>
      <c r="C234" t="s">
        <v>89</v>
      </c>
      <c r="H234">
        <v>77</v>
      </c>
    </row>
    <row r="235" spans="1:8" x14ac:dyDescent="0.3">
      <c r="A235" t="s">
        <v>23</v>
      </c>
      <c r="B235" t="s">
        <v>51</v>
      </c>
      <c r="C235" t="s">
        <v>90</v>
      </c>
      <c r="H235">
        <v>78</v>
      </c>
    </row>
    <row r="236" spans="1:8" x14ac:dyDescent="0.3">
      <c r="A236" t="s">
        <v>23</v>
      </c>
      <c r="B236" t="s">
        <v>51</v>
      </c>
      <c r="C236" t="s">
        <v>71</v>
      </c>
      <c r="H236">
        <v>75.666666666666671</v>
      </c>
    </row>
    <row r="237" spans="1:8" x14ac:dyDescent="0.3">
      <c r="A237" t="s">
        <v>23</v>
      </c>
      <c r="B237" t="s">
        <v>51</v>
      </c>
      <c r="C237" t="s">
        <v>55</v>
      </c>
      <c r="D237" t="s">
        <v>54</v>
      </c>
      <c r="E237" t="s">
        <v>15</v>
      </c>
      <c r="H237">
        <v>82</v>
      </c>
    </row>
    <row r="238" spans="1:8" x14ac:dyDescent="0.3">
      <c r="A238" t="s">
        <v>23</v>
      </c>
      <c r="B238" t="s">
        <v>51</v>
      </c>
      <c r="C238" t="s">
        <v>55</v>
      </c>
      <c r="D238" t="s">
        <v>171</v>
      </c>
      <c r="H238">
        <v>82</v>
      </c>
    </row>
    <row r="239" spans="1:8" x14ac:dyDescent="0.3">
      <c r="A239" t="s">
        <v>23</v>
      </c>
      <c r="B239" t="s">
        <v>51</v>
      </c>
      <c r="C239" t="s">
        <v>56</v>
      </c>
      <c r="D239" t="s">
        <v>54</v>
      </c>
      <c r="E239" t="s">
        <v>15</v>
      </c>
      <c r="H239">
        <v>80</v>
      </c>
    </row>
    <row r="240" spans="1:8" x14ac:dyDescent="0.3">
      <c r="A240" t="s">
        <v>23</v>
      </c>
      <c r="B240" t="s">
        <v>51</v>
      </c>
      <c r="C240" t="s">
        <v>56</v>
      </c>
      <c r="D240" t="s">
        <v>171</v>
      </c>
      <c r="H240">
        <v>80</v>
      </c>
    </row>
    <row r="241" spans="1:8" x14ac:dyDescent="0.3">
      <c r="A241" t="s">
        <v>23</v>
      </c>
      <c r="B241" t="s">
        <v>51</v>
      </c>
      <c r="C241" t="s">
        <v>57</v>
      </c>
      <c r="H241">
        <v>77</v>
      </c>
    </row>
    <row r="242" spans="1:8" x14ac:dyDescent="0.3">
      <c r="A242" t="s">
        <v>23</v>
      </c>
      <c r="B242" t="s">
        <v>38</v>
      </c>
      <c r="C242" t="s">
        <v>73</v>
      </c>
      <c r="H242">
        <v>70</v>
      </c>
    </row>
    <row r="243" spans="1:8" x14ac:dyDescent="0.3">
      <c r="A243" t="s">
        <v>23</v>
      </c>
      <c r="B243" t="s">
        <v>38</v>
      </c>
      <c r="C243" t="s">
        <v>61</v>
      </c>
      <c r="D243" t="s">
        <v>54</v>
      </c>
      <c r="E243" t="s">
        <v>15</v>
      </c>
      <c r="H243">
        <v>66</v>
      </c>
    </row>
    <row r="244" spans="1:8" x14ac:dyDescent="0.3">
      <c r="A244" t="s">
        <v>23</v>
      </c>
      <c r="B244" t="s">
        <v>38</v>
      </c>
      <c r="C244" t="s">
        <v>61</v>
      </c>
      <c r="D244" t="s">
        <v>171</v>
      </c>
      <c r="H244">
        <v>66</v>
      </c>
    </row>
    <row r="245" spans="1:8" x14ac:dyDescent="0.3">
      <c r="A245" t="s">
        <v>23</v>
      </c>
      <c r="B245" t="s">
        <v>38</v>
      </c>
      <c r="C245" t="s">
        <v>91</v>
      </c>
      <c r="H245">
        <v>85</v>
      </c>
    </row>
    <row r="246" spans="1:8" x14ac:dyDescent="0.3">
      <c r="A246" t="s">
        <v>23</v>
      </c>
      <c r="B246" t="s">
        <v>38</v>
      </c>
      <c r="C246" t="s">
        <v>92</v>
      </c>
      <c r="H246">
        <v>80</v>
      </c>
    </row>
    <row r="247" spans="1:8" x14ac:dyDescent="0.3">
      <c r="A247" t="s">
        <v>23</v>
      </c>
      <c r="B247" t="s">
        <v>38</v>
      </c>
      <c r="C247" t="s">
        <v>72</v>
      </c>
      <c r="H247">
        <v>79.5</v>
      </c>
    </row>
    <row r="248" spans="1:8" x14ac:dyDescent="0.3">
      <c r="A248" t="s">
        <v>23</v>
      </c>
      <c r="B248" t="s">
        <v>38</v>
      </c>
      <c r="C248" t="s">
        <v>93</v>
      </c>
      <c r="H248">
        <v>81</v>
      </c>
    </row>
    <row r="249" spans="1:8" x14ac:dyDescent="0.3">
      <c r="A249" t="s">
        <v>23</v>
      </c>
      <c r="B249" t="s">
        <v>38</v>
      </c>
      <c r="C249" t="s">
        <v>94</v>
      </c>
      <c r="H249">
        <v>80</v>
      </c>
    </row>
    <row r="250" spans="1:8" x14ac:dyDescent="0.3">
      <c r="A250" t="s">
        <v>23</v>
      </c>
      <c r="B250" t="s">
        <v>38</v>
      </c>
      <c r="C250" t="s">
        <v>95</v>
      </c>
      <c r="H250">
        <v>80</v>
      </c>
    </row>
    <row r="251" spans="1:8" x14ac:dyDescent="0.3">
      <c r="A251" t="s">
        <v>23</v>
      </c>
      <c r="B251" t="s">
        <v>38</v>
      </c>
      <c r="C251" t="s">
        <v>96</v>
      </c>
      <c r="H251">
        <v>71</v>
      </c>
    </row>
    <row r="252" spans="1:8" x14ac:dyDescent="0.3">
      <c r="A252" t="s">
        <v>23</v>
      </c>
      <c r="B252" t="s">
        <v>38</v>
      </c>
      <c r="C252" t="s">
        <v>97</v>
      </c>
      <c r="H252">
        <v>77</v>
      </c>
    </row>
    <row r="253" spans="1:8" x14ac:dyDescent="0.3">
      <c r="A253" t="s">
        <v>23</v>
      </c>
      <c r="B253" t="s">
        <v>38</v>
      </c>
      <c r="C253" t="s">
        <v>58</v>
      </c>
      <c r="D253" t="s">
        <v>54</v>
      </c>
      <c r="E253" t="s">
        <v>15</v>
      </c>
      <c r="H253">
        <v>74</v>
      </c>
    </row>
    <row r="254" spans="1:8" x14ac:dyDescent="0.3">
      <c r="A254" t="s">
        <v>23</v>
      </c>
      <c r="B254" t="s">
        <v>38</v>
      </c>
      <c r="C254" t="s">
        <v>58</v>
      </c>
      <c r="D254" t="s">
        <v>171</v>
      </c>
      <c r="H254">
        <v>74</v>
      </c>
    </row>
    <row r="255" spans="1:8" x14ac:dyDescent="0.3">
      <c r="A255" t="s">
        <v>23</v>
      </c>
      <c r="B255" t="s">
        <v>38</v>
      </c>
      <c r="C255" t="s">
        <v>98</v>
      </c>
      <c r="H255">
        <v>76</v>
      </c>
    </row>
    <row r="256" spans="1:8" x14ac:dyDescent="0.3">
      <c r="A256" t="s">
        <v>23</v>
      </c>
      <c r="B256" t="s">
        <v>38</v>
      </c>
      <c r="C256" t="s">
        <v>107</v>
      </c>
      <c r="H256">
        <v>77</v>
      </c>
    </row>
    <row r="257" spans="1:8" x14ac:dyDescent="0.3">
      <c r="A257" t="s">
        <v>23</v>
      </c>
      <c r="B257" t="s">
        <v>38</v>
      </c>
      <c r="C257" t="s">
        <v>99</v>
      </c>
      <c r="H257">
        <v>77</v>
      </c>
    </row>
    <row r="258" spans="1:8" x14ac:dyDescent="0.3">
      <c r="A258" t="s">
        <v>23</v>
      </c>
      <c r="B258" t="s">
        <v>38</v>
      </c>
      <c r="C258" t="s">
        <v>100</v>
      </c>
      <c r="H258">
        <v>80</v>
      </c>
    </row>
    <row r="259" spans="1:8" x14ac:dyDescent="0.3">
      <c r="A259" t="s">
        <v>23</v>
      </c>
      <c r="B259" t="s">
        <v>38</v>
      </c>
      <c r="C259" t="s">
        <v>63</v>
      </c>
      <c r="H259">
        <v>78</v>
      </c>
    </row>
    <row r="260" spans="1:8" x14ac:dyDescent="0.3">
      <c r="A260" t="s">
        <v>23</v>
      </c>
      <c r="B260" t="s">
        <v>38</v>
      </c>
      <c r="C260" t="s">
        <v>101</v>
      </c>
      <c r="H260">
        <v>81</v>
      </c>
    </row>
    <row r="261" spans="1:8" x14ac:dyDescent="0.3">
      <c r="A261" t="s">
        <v>23</v>
      </c>
      <c r="B261" t="s">
        <v>38</v>
      </c>
      <c r="C261" t="s">
        <v>102</v>
      </c>
      <c r="H261">
        <v>80.833333333333329</v>
      </c>
    </row>
    <row r="262" spans="1:8" x14ac:dyDescent="0.3">
      <c r="A262" t="s">
        <v>23</v>
      </c>
      <c r="B262" t="s">
        <v>38</v>
      </c>
      <c r="C262" t="s">
        <v>103</v>
      </c>
      <c r="H262">
        <v>80.333333333333329</v>
      </c>
    </row>
    <row r="263" spans="1:8" x14ac:dyDescent="0.3">
      <c r="A263" t="s">
        <v>23</v>
      </c>
      <c r="B263" t="s">
        <v>38</v>
      </c>
      <c r="C263" t="s">
        <v>104</v>
      </c>
      <c r="H263">
        <v>77.75</v>
      </c>
    </row>
    <row r="264" spans="1:8" x14ac:dyDescent="0.3">
      <c r="A264" t="s">
        <v>23</v>
      </c>
      <c r="B264" t="s">
        <v>38</v>
      </c>
      <c r="C264" t="s">
        <v>64</v>
      </c>
      <c r="H264">
        <v>87</v>
      </c>
    </row>
    <row r="265" spans="1:8" x14ac:dyDescent="0.3">
      <c r="A265" t="s">
        <v>23</v>
      </c>
      <c r="B265" t="s">
        <v>38</v>
      </c>
      <c r="C265" t="s">
        <v>105</v>
      </c>
      <c r="H265">
        <v>86.333333333333329</v>
      </c>
    </row>
    <row r="266" spans="1:8" x14ac:dyDescent="0.3">
      <c r="A266" t="s">
        <v>23</v>
      </c>
      <c r="B266" t="s">
        <v>38</v>
      </c>
      <c r="C266" t="s">
        <v>106</v>
      </c>
      <c r="H266">
        <v>91</v>
      </c>
    </row>
    <row r="267" spans="1:8" x14ac:dyDescent="0.3">
      <c r="A267" t="s">
        <v>23</v>
      </c>
      <c r="B267" t="s">
        <v>38</v>
      </c>
      <c r="C267" t="s">
        <v>59</v>
      </c>
      <c r="H267">
        <v>79.333333333333329</v>
      </c>
    </row>
    <row r="268" spans="1:8" x14ac:dyDescent="0.3">
      <c r="A268" t="s">
        <v>23</v>
      </c>
      <c r="B268" t="s">
        <v>38</v>
      </c>
      <c r="C268" t="s">
        <v>108</v>
      </c>
      <c r="H268">
        <v>87</v>
      </c>
    </row>
    <row r="269" spans="1:8" x14ac:dyDescent="0.3">
      <c r="A269" t="s">
        <v>23</v>
      </c>
      <c r="B269" t="s">
        <v>38</v>
      </c>
      <c r="C269" t="s">
        <v>65</v>
      </c>
      <c r="H269">
        <v>81</v>
      </c>
    </row>
    <row r="270" spans="1:8" x14ac:dyDescent="0.3">
      <c r="A270" t="s">
        <v>23</v>
      </c>
      <c r="B270" t="s">
        <v>38</v>
      </c>
      <c r="C270" t="s">
        <v>109</v>
      </c>
      <c r="H270">
        <v>81</v>
      </c>
    </row>
    <row r="271" spans="1:8" x14ac:dyDescent="0.3">
      <c r="A271" t="s">
        <v>23</v>
      </c>
      <c r="B271" t="s">
        <v>38</v>
      </c>
      <c r="C271" t="s">
        <v>110</v>
      </c>
      <c r="H271">
        <v>79</v>
      </c>
    </row>
    <row r="272" spans="1:8" x14ac:dyDescent="0.3">
      <c r="A272" t="s">
        <v>23</v>
      </c>
      <c r="B272" t="s">
        <v>38</v>
      </c>
      <c r="C272" t="s">
        <v>111</v>
      </c>
      <c r="H272">
        <v>77</v>
      </c>
    </row>
    <row r="273" spans="1:8" x14ac:dyDescent="0.3">
      <c r="A273" t="s">
        <v>23</v>
      </c>
      <c r="B273" t="s">
        <v>38</v>
      </c>
      <c r="C273" t="s">
        <v>112</v>
      </c>
      <c r="H273">
        <v>81</v>
      </c>
    </row>
    <row r="274" spans="1:8" x14ac:dyDescent="0.3">
      <c r="A274" t="s">
        <v>23</v>
      </c>
      <c r="B274" t="s">
        <v>38</v>
      </c>
      <c r="C274" t="s">
        <v>66</v>
      </c>
      <c r="H274">
        <v>86</v>
      </c>
    </row>
    <row r="275" spans="1:8" x14ac:dyDescent="0.3">
      <c r="A275" t="s">
        <v>23</v>
      </c>
      <c r="B275" t="s">
        <v>38</v>
      </c>
      <c r="C275" t="s">
        <v>113</v>
      </c>
      <c r="H275">
        <v>81</v>
      </c>
    </row>
    <row r="276" spans="1:8" x14ac:dyDescent="0.3">
      <c r="A276" t="s">
        <v>23</v>
      </c>
      <c r="B276" t="s">
        <v>38</v>
      </c>
      <c r="C276" t="s">
        <v>114</v>
      </c>
      <c r="H276">
        <v>78</v>
      </c>
    </row>
    <row r="277" spans="1:8" x14ac:dyDescent="0.3">
      <c r="A277" t="s">
        <v>23</v>
      </c>
      <c r="B277" t="s">
        <v>38</v>
      </c>
      <c r="C277" t="s">
        <v>74</v>
      </c>
      <c r="H277">
        <v>84</v>
      </c>
    </row>
    <row r="278" spans="1:8" x14ac:dyDescent="0.3">
      <c r="A278" t="s">
        <v>23</v>
      </c>
      <c r="B278" t="s">
        <v>38</v>
      </c>
      <c r="C278" t="s">
        <v>75</v>
      </c>
      <c r="H278">
        <v>76</v>
      </c>
    </row>
    <row r="279" spans="1:8" x14ac:dyDescent="0.3">
      <c r="A279" t="s">
        <v>23</v>
      </c>
      <c r="B279" t="s">
        <v>38</v>
      </c>
      <c r="C279" t="s">
        <v>67</v>
      </c>
      <c r="H279">
        <v>62</v>
      </c>
    </row>
    <row r="280" spans="1:8" x14ac:dyDescent="0.3">
      <c r="A280" t="s">
        <v>23</v>
      </c>
      <c r="B280" t="s">
        <v>38</v>
      </c>
      <c r="C280" t="s">
        <v>76</v>
      </c>
      <c r="H280">
        <v>57</v>
      </c>
    </row>
    <row r="281" spans="1:8" x14ac:dyDescent="0.3">
      <c r="A281" t="s">
        <v>23</v>
      </c>
      <c r="B281" t="s">
        <v>38</v>
      </c>
      <c r="C281" t="s">
        <v>77</v>
      </c>
      <c r="H281">
        <v>54</v>
      </c>
    </row>
    <row r="282" spans="1:8" x14ac:dyDescent="0.3">
      <c r="A282" t="s">
        <v>23</v>
      </c>
      <c r="B282" t="s">
        <v>38</v>
      </c>
      <c r="C282" t="s">
        <v>78</v>
      </c>
      <c r="H282">
        <v>59</v>
      </c>
    </row>
    <row r="283" spans="1:8" x14ac:dyDescent="0.3">
      <c r="A283" t="s">
        <v>23</v>
      </c>
      <c r="B283" t="s">
        <v>38</v>
      </c>
      <c r="C283" t="s">
        <v>79</v>
      </c>
      <c r="H283">
        <v>68</v>
      </c>
    </row>
    <row r="284" spans="1:8" x14ac:dyDescent="0.3">
      <c r="A284" t="s">
        <v>23</v>
      </c>
      <c r="B284" t="s">
        <v>38</v>
      </c>
      <c r="C284" t="s">
        <v>68</v>
      </c>
      <c r="H284">
        <v>75</v>
      </c>
    </row>
    <row r="285" spans="1:8" x14ac:dyDescent="0.3">
      <c r="A285" t="s">
        <v>23</v>
      </c>
      <c r="B285" t="s">
        <v>38</v>
      </c>
      <c r="C285" t="s">
        <v>80</v>
      </c>
      <c r="H285">
        <v>79</v>
      </c>
    </row>
    <row r="286" spans="1:8" x14ac:dyDescent="0.3">
      <c r="A286" t="s">
        <v>23</v>
      </c>
      <c r="B286" t="s">
        <v>38</v>
      </c>
      <c r="C286" t="s">
        <v>81</v>
      </c>
      <c r="H286">
        <v>85</v>
      </c>
    </row>
    <row r="287" spans="1:8" x14ac:dyDescent="0.3">
      <c r="A287" t="s">
        <v>23</v>
      </c>
      <c r="B287" t="s">
        <v>38</v>
      </c>
      <c r="C287" t="s">
        <v>82</v>
      </c>
      <c r="H287">
        <v>92</v>
      </c>
    </row>
    <row r="288" spans="1:8" x14ac:dyDescent="0.3">
      <c r="A288" t="s">
        <v>23</v>
      </c>
      <c r="B288" t="s">
        <v>38</v>
      </c>
      <c r="C288" t="s">
        <v>83</v>
      </c>
      <c r="H288">
        <v>86</v>
      </c>
    </row>
    <row r="289" spans="1:8" x14ac:dyDescent="0.3">
      <c r="A289" t="s">
        <v>23</v>
      </c>
      <c r="B289" t="s">
        <v>38</v>
      </c>
      <c r="C289" t="s">
        <v>69</v>
      </c>
      <c r="H289">
        <v>87</v>
      </c>
    </row>
    <row r="290" spans="1:8" x14ac:dyDescent="0.3">
      <c r="A290" t="s">
        <v>23</v>
      </c>
      <c r="B290" t="s">
        <v>38</v>
      </c>
      <c r="C290" t="s">
        <v>84</v>
      </c>
      <c r="H290">
        <v>87</v>
      </c>
    </row>
    <row r="291" spans="1:8" x14ac:dyDescent="0.3">
      <c r="A291" t="s">
        <v>23</v>
      </c>
      <c r="B291" t="s">
        <v>38</v>
      </c>
      <c r="C291" t="s">
        <v>85</v>
      </c>
      <c r="H291">
        <v>90</v>
      </c>
    </row>
    <row r="292" spans="1:8" x14ac:dyDescent="0.3">
      <c r="A292" t="s">
        <v>23</v>
      </c>
      <c r="B292" t="s">
        <v>38</v>
      </c>
      <c r="C292" t="s">
        <v>86</v>
      </c>
      <c r="H292">
        <v>74</v>
      </c>
    </row>
    <row r="293" spans="1:8" x14ac:dyDescent="0.3">
      <c r="A293" t="s">
        <v>23</v>
      </c>
      <c r="B293" t="s">
        <v>38</v>
      </c>
      <c r="C293" t="s">
        <v>60</v>
      </c>
      <c r="H293">
        <v>73</v>
      </c>
    </row>
    <row r="294" spans="1:8" x14ac:dyDescent="0.3">
      <c r="A294" t="s">
        <v>23</v>
      </c>
      <c r="B294" t="s">
        <v>38</v>
      </c>
      <c r="C294" t="s">
        <v>70</v>
      </c>
      <c r="H294">
        <v>99</v>
      </c>
    </row>
    <row r="295" spans="1:8" x14ac:dyDescent="0.3">
      <c r="A295" t="s">
        <v>23</v>
      </c>
      <c r="B295" t="s">
        <v>38</v>
      </c>
      <c r="C295" t="s">
        <v>87</v>
      </c>
      <c r="H295">
        <v>97</v>
      </c>
    </row>
    <row r="296" spans="1:8" x14ac:dyDescent="0.3">
      <c r="A296" t="s">
        <v>23</v>
      </c>
      <c r="B296" t="s">
        <v>38</v>
      </c>
      <c r="C296" t="s">
        <v>89</v>
      </c>
      <c r="H296">
        <v>104</v>
      </c>
    </row>
    <row r="297" spans="1:8" x14ac:dyDescent="0.3">
      <c r="A297" t="s">
        <v>23</v>
      </c>
      <c r="B297" t="s">
        <v>38</v>
      </c>
      <c r="C297" t="s">
        <v>90</v>
      </c>
      <c r="H297">
        <v>90</v>
      </c>
    </row>
    <row r="298" spans="1:8" x14ac:dyDescent="0.3">
      <c r="A298" t="s">
        <v>23</v>
      </c>
      <c r="B298" t="s">
        <v>38</v>
      </c>
      <c r="C298" t="s">
        <v>71</v>
      </c>
      <c r="H298">
        <v>90</v>
      </c>
    </row>
    <row r="299" spans="1:8" x14ac:dyDescent="0.3">
      <c r="A299" t="s">
        <v>23</v>
      </c>
      <c r="B299" t="s">
        <v>38</v>
      </c>
      <c r="C299" t="s">
        <v>55</v>
      </c>
      <c r="D299" t="s">
        <v>54</v>
      </c>
      <c r="E299" t="s">
        <v>54</v>
      </c>
      <c r="H299">
        <v>92</v>
      </c>
    </row>
    <row r="300" spans="1:8" x14ac:dyDescent="0.3">
      <c r="A300" t="s">
        <v>23</v>
      </c>
      <c r="B300" t="s">
        <v>38</v>
      </c>
      <c r="C300" t="s">
        <v>55</v>
      </c>
      <c r="D300" t="s">
        <v>171</v>
      </c>
      <c r="H300">
        <v>92</v>
      </c>
    </row>
    <row r="301" spans="1:8" x14ac:dyDescent="0.3">
      <c r="A301" t="s">
        <v>23</v>
      </c>
      <c r="B301" t="s">
        <v>38</v>
      </c>
      <c r="C301" t="s">
        <v>56</v>
      </c>
      <c r="D301" t="s">
        <v>54</v>
      </c>
      <c r="E301" t="s">
        <v>54</v>
      </c>
      <c r="H301">
        <v>88</v>
      </c>
    </row>
    <row r="302" spans="1:8" x14ac:dyDescent="0.3">
      <c r="A302" t="s">
        <v>23</v>
      </c>
      <c r="B302" t="s">
        <v>38</v>
      </c>
      <c r="C302" t="s">
        <v>56</v>
      </c>
      <c r="D302" t="s">
        <v>171</v>
      </c>
      <c r="H302">
        <v>88</v>
      </c>
    </row>
    <row r="303" spans="1:8" x14ac:dyDescent="0.3">
      <c r="A303" t="s">
        <v>23</v>
      </c>
      <c r="B303" t="s">
        <v>38</v>
      </c>
      <c r="C303" t="s">
        <v>57</v>
      </c>
      <c r="H303">
        <v>88</v>
      </c>
    </row>
    <row r="304" spans="1:8" x14ac:dyDescent="0.3">
      <c r="A304" t="s">
        <v>23</v>
      </c>
      <c r="B304" t="s">
        <v>52</v>
      </c>
      <c r="C304" t="s">
        <v>73</v>
      </c>
      <c r="H304">
        <v>89</v>
      </c>
    </row>
    <row r="305" spans="1:8" x14ac:dyDescent="0.3">
      <c r="A305" t="s">
        <v>23</v>
      </c>
      <c r="B305" t="s">
        <v>52</v>
      </c>
      <c r="C305" t="s">
        <v>61</v>
      </c>
      <c r="D305" t="s">
        <v>54</v>
      </c>
      <c r="E305" t="s">
        <v>54</v>
      </c>
      <c r="H305">
        <v>83</v>
      </c>
    </row>
    <row r="306" spans="1:8" x14ac:dyDescent="0.3">
      <c r="A306" t="s">
        <v>23</v>
      </c>
      <c r="B306" t="s">
        <v>52</v>
      </c>
      <c r="C306" t="s">
        <v>61</v>
      </c>
      <c r="D306" t="s">
        <v>171</v>
      </c>
      <c r="H306">
        <v>83</v>
      </c>
    </row>
    <row r="307" spans="1:8" x14ac:dyDescent="0.3">
      <c r="A307" t="s">
        <v>23</v>
      </c>
      <c r="B307" t="s">
        <v>52</v>
      </c>
      <c r="C307" t="s">
        <v>91</v>
      </c>
      <c r="H307">
        <v>86</v>
      </c>
    </row>
    <row r="308" spans="1:8" x14ac:dyDescent="0.3">
      <c r="A308" t="s">
        <v>23</v>
      </c>
      <c r="B308" t="s">
        <v>52</v>
      </c>
      <c r="C308" t="s">
        <v>92</v>
      </c>
      <c r="H308">
        <v>82</v>
      </c>
    </row>
    <row r="309" spans="1:8" x14ac:dyDescent="0.3">
      <c r="A309" t="s">
        <v>23</v>
      </c>
      <c r="B309" t="s">
        <v>52</v>
      </c>
      <c r="C309" t="s">
        <v>72</v>
      </c>
      <c r="H309">
        <v>83</v>
      </c>
    </row>
    <row r="310" spans="1:8" x14ac:dyDescent="0.3">
      <c r="A310" t="s">
        <v>23</v>
      </c>
      <c r="B310" t="s">
        <v>52</v>
      </c>
      <c r="C310" t="s">
        <v>93</v>
      </c>
      <c r="H310">
        <v>61</v>
      </c>
    </row>
    <row r="311" spans="1:8" x14ac:dyDescent="0.3">
      <c r="A311" t="s">
        <v>23</v>
      </c>
      <c r="B311" t="s">
        <v>52</v>
      </c>
      <c r="C311" t="s">
        <v>62</v>
      </c>
      <c r="D311" t="s">
        <v>54</v>
      </c>
      <c r="E311" t="s">
        <v>54</v>
      </c>
      <c r="H311">
        <v>52</v>
      </c>
    </row>
    <row r="312" spans="1:8" x14ac:dyDescent="0.3">
      <c r="A312" t="s">
        <v>23</v>
      </c>
      <c r="B312" t="s">
        <v>52</v>
      </c>
      <c r="C312" t="s">
        <v>62</v>
      </c>
      <c r="D312" t="s">
        <v>171</v>
      </c>
      <c r="H312">
        <v>52</v>
      </c>
    </row>
    <row r="313" spans="1:8" x14ac:dyDescent="0.3">
      <c r="A313" t="s">
        <v>23</v>
      </c>
      <c r="B313" t="s">
        <v>52</v>
      </c>
      <c r="C313" t="s">
        <v>94</v>
      </c>
      <c r="H313">
        <v>55</v>
      </c>
    </row>
    <row r="314" spans="1:8" x14ac:dyDescent="0.3">
      <c r="A314" t="s">
        <v>23</v>
      </c>
      <c r="B314" t="s">
        <v>52</v>
      </c>
      <c r="C314" t="s">
        <v>95</v>
      </c>
      <c r="H314">
        <v>59</v>
      </c>
    </row>
    <row r="315" spans="1:8" x14ac:dyDescent="0.3">
      <c r="A315" t="s">
        <v>23</v>
      </c>
      <c r="B315" t="s">
        <v>52</v>
      </c>
      <c r="C315" t="s">
        <v>96</v>
      </c>
      <c r="H315">
        <v>56</v>
      </c>
    </row>
    <row r="316" spans="1:8" x14ac:dyDescent="0.3">
      <c r="A316" t="s">
        <v>23</v>
      </c>
      <c r="B316" t="s">
        <v>52</v>
      </c>
      <c r="C316" t="s">
        <v>58</v>
      </c>
      <c r="D316" t="s">
        <v>54</v>
      </c>
      <c r="E316" t="s">
        <v>54</v>
      </c>
      <c r="H316">
        <v>64</v>
      </c>
    </row>
    <row r="317" spans="1:8" x14ac:dyDescent="0.3">
      <c r="A317" t="s">
        <v>23</v>
      </c>
      <c r="B317" t="s">
        <v>52</v>
      </c>
      <c r="C317" t="s">
        <v>58</v>
      </c>
      <c r="D317" t="s">
        <v>171</v>
      </c>
      <c r="H317">
        <v>64</v>
      </c>
    </row>
    <row r="318" spans="1:8" x14ac:dyDescent="0.3">
      <c r="A318" t="s">
        <v>23</v>
      </c>
      <c r="B318" t="s">
        <v>52</v>
      </c>
      <c r="C318" t="s">
        <v>98</v>
      </c>
      <c r="H318">
        <v>65</v>
      </c>
    </row>
    <row r="319" spans="1:8" x14ac:dyDescent="0.3">
      <c r="A319" t="s">
        <v>23</v>
      </c>
      <c r="B319" t="s">
        <v>52</v>
      </c>
      <c r="C319" t="s">
        <v>107</v>
      </c>
      <c r="H319">
        <v>65</v>
      </c>
    </row>
    <row r="320" spans="1:8" x14ac:dyDescent="0.3">
      <c r="A320" t="s">
        <v>23</v>
      </c>
      <c r="B320" t="s">
        <v>52</v>
      </c>
      <c r="C320" t="s">
        <v>99</v>
      </c>
      <c r="H320">
        <v>59</v>
      </c>
    </row>
    <row r="321" spans="1:9" x14ac:dyDescent="0.3">
      <c r="A321" t="s">
        <v>23</v>
      </c>
      <c r="B321" t="s">
        <v>52</v>
      </c>
      <c r="C321" t="s">
        <v>100</v>
      </c>
      <c r="H321">
        <v>60</v>
      </c>
    </row>
    <row r="322" spans="1:9" x14ac:dyDescent="0.3">
      <c r="A322" t="s">
        <v>23</v>
      </c>
      <c r="B322" t="s">
        <v>52</v>
      </c>
      <c r="C322" t="s">
        <v>63</v>
      </c>
      <c r="H322">
        <v>58</v>
      </c>
    </row>
    <row r="323" spans="1:9" x14ac:dyDescent="0.3">
      <c r="A323" t="s">
        <v>23</v>
      </c>
      <c r="B323" t="s">
        <v>52</v>
      </c>
      <c r="C323" t="s">
        <v>101</v>
      </c>
      <c r="H323">
        <v>54</v>
      </c>
    </row>
    <row r="324" spans="1:9" x14ac:dyDescent="0.3">
      <c r="A324" t="s">
        <v>23</v>
      </c>
      <c r="B324" t="s">
        <v>52</v>
      </c>
      <c r="C324" t="s">
        <v>102</v>
      </c>
      <c r="H324">
        <v>61</v>
      </c>
    </row>
    <row r="325" spans="1:9" x14ac:dyDescent="0.3">
      <c r="A325" t="s">
        <v>23</v>
      </c>
      <c r="B325" t="s">
        <v>52</v>
      </c>
      <c r="C325" t="s">
        <v>103</v>
      </c>
      <c r="H325">
        <v>65</v>
      </c>
    </row>
    <row r="326" spans="1:9" x14ac:dyDescent="0.3">
      <c r="A326" t="s">
        <v>23</v>
      </c>
      <c r="B326" t="s">
        <v>52</v>
      </c>
      <c r="C326" t="s">
        <v>104</v>
      </c>
      <c r="H326">
        <v>64</v>
      </c>
    </row>
    <row r="327" spans="1:9" x14ac:dyDescent="0.3">
      <c r="A327" t="s">
        <v>23</v>
      </c>
      <c r="B327" t="s">
        <v>52</v>
      </c>
      <c r="C327" t="s">
        <v>64</v>
      </c>
      <c r="H327">
        <v>57</v>
      </c>
    </row>
    <row r="328" spans="1:9" x14ac:dyDescent="0.3">
      <c r="A328" t="s">
        <v>23</v>
      </c>
      <c r="B328" t="s">
        <v>52</v>
      </c>
      <c r="C328" t="s">
        <v>105</v>
      </c>
      <c r="H328">
        <v>59</v>
      </c>
    </row>
    <row r="329" spans="1:9" x14ac:dyDescent="0.3">
      <c r="A329" t="s">
        <v>23</v>
      </c>
      <c r="B329" t="s">
        <v>52</v>
      </c>
      <c r="C329" t="s">
        <v>106</v>
      </c>
      <c r="H329">
        <v>58</v>
      </c>
    </row>
    <row r="330" spans="1:9" x14ac:dyDescent="0.3">
      <c r="A330" t="s">
        <v>23</v>
      </c>
      <c r="B330" t="s">
        <v>52</v>
      </c>
      <c r="C330" t="s">
        <v>59</v>
      </c>
      <c r="H330">
        <v>67</v>
      </c>
    </row>
    <row r="331" spans="1:9" x14ac:dyDescent="0.3">
      <c r="A331" t="s">
        <v>23</v>
      </c>
      <c r="B331" t="s">
        <v>52</v>
      </c>
      <c r="C331" t="s">
        <v>108</v>
      </c>
      <c r="H331">
        <v>79</v>
      </c>
    </row>
    <row r="332" spans="1:9" x14ac:dyDescent="0.3">
      <c r="A332" t="s">
        <v>23</v>
      </c>
      <c r="B332" t="s">
        <v>52</v>
      </c>
      <c r="C332" t="s">
        <v>65</v>
      </c>
      <c r="H332">
        <v>96</v>
      </c>
    </row>
    <row r="333" spans="1:9" x14ac:dyDescent="0.3">
      <c r="A333" t="s">
        <v>23</v>
      </c>
      <c r="B333" t="s">
        <v>52</v>
      </c>
      <c r="C333" t="s">
        <v>110</v>
      </c>
      <c r="H333">
        <v>104</v>
      </c>
    </row>
    <row r="334" spans="1:9" x14ac:dyDescent="0.3">
      <c r="A334" t="s">
        <v>23</v>
      </c>
      <c r="B334" t="s">
        <v>52</v>
      </c>
      <c r="C334" t="s">
        <v>111</v>
      </c>
      <c r="H334">
        <v>100</v>
      </c>
    </row>
    <row r="335" spans="1:9" x14ac:dyDescent="0.3">
      <c r="A335" t="s">
        <v>23</v>
      </c>
      <c r="B335" t="s">
        <v>52</v>
      </c>
      <c r="C335" t="s">
        <v>112</v>
      </c>
      <c r="H335">
        <v>122</v>
      </c>
    </row>
    <row r="336" spans="1:9" x14ac:dyDescent="0.3">
      <c r="A336" t="s">
        <v>23</v>
      </c>
      <c r="B336" t="s">
        <v>52</v>
      </c>
      <c r="C336" t="s">
        <v>66</v>
      </c>
      <c r="H336">
        <v>119</v>
      </c>
      <c r="I336">
        <v>83</v>
      </c>
    </row>
    <row r="337" spans="1:9" x14ac:dyDescent="0.3">
      <c r="A337" t="s">
        <v>23</v>
      </c>
      <c r="B337" t="s">
        <v>52</v>
      </c>
      <c r="C337" t="s">
        <v>113</v>
      </c>
      <c r="H337">
        <v>119</v>
      </c>
    </row>
    <row r="338" spans="1:9" x14ac:dyDescent="0.3">
      <c r="A338" t="s">
        <v>23</v>
      </c>
      <c r="B338" t="s">
        <v>52</v>
      </c>
      <c r="C338" t="s">
        <v>114</v>
      </c>
      <c r="H338">
        <v>121</v>
      </c>
    </row>
    <row r="339" spans="1:9" x14ac:dyDescent="0.3">
      <c r="A339" t="s">
        <v>23</v>
      </c>
      <c r="B339" t="s">
        <v>52</v>
      </c>
      <c r="C339" t="s">
        <v>74</v>
      </c>
      <c r="H339">
        <v>87</v>
      </c>
    </row>
    <row r="340" spans="1:9" x14ac:dyDescent="0.3">
      <c r="A340" t="s">
        <v>23</v>
      </c>
      <c r="B340" t="s">
        <v>52</v>
      </c>
      <c r="C340" t="s">
        <v>75</v>
      </c>
      <c r="H340">
        <v>95</v>
      </c>
    </row>
    <row r="341" spans="1:9" x14ac:dyDescent="0.3">
      <c r="A341" t="s">
        <v>23</v>
      </c>
      <c r="B341" t="s">
        <v>52</v>
      </c>
      <c r="C341" t="s">
        <v>67</v>
      </c>
      <c r="H341">
        <v>97</v>
      </c>
      <c r="I341">
        <v>84</v>
      </c>
    </row>
    <row r="342" spans="1:9" x14ac:dyDescent="0.3">
      <c r="A342" t="s">
        <v>23</v>
      </c>
      <c r="B342" t="s">
        <v>52</v>
      </c>
      <c r="C342" t="s">
        <v>76</v>
      </c>
      <c r="H342">
        <v>92</v>
      </c>
    </row>
    <row r="343" spans="1:9" x14ac:dyDescent="0.3">
      <c r="A343" t="s">
        <v>23</v>
      </c>
      <c r="B343" t="s">
        <v>52</v>
      </c>
      <c r="C343" t="s">
        <v>77</v>
      </c>
      <c r="H343">
        <v>84</v>
      </c>
    </row>
    <row r="344" spans="1:9" x14ac:dyDescent="0.3">
      <c r="A344" t="s">
        <v>23</v>
      </c>
      <c r="B344" t="s">
        <v>52</v>
      </c>
      <c r="C344" t="s">
        <v>78</v>
      </c>
      <c r="H344">
        <v>91</v>
      </c>
    </row>
    <row r="345" spans="1:9" x14ac:dyDescent="0.3">
      <c r="A345" t="s">
        <v>23</v>
      </c>
      <c r="B345" t="s">
        <v>52</v>
      </c>
      <c r="C345" t="s">
        <v>79</v>
      </c>
      <c r="H345">
        <v>86</v>
      </c>
    </row>
    <row r="346" spans="1:9" x14ac:dyDescent="0.3">
      <c r="A346" t="s">
        <v>23</v>
      </c>
      <c r="B346" t="s">
        <v>52</v>
      </c>
      <c r="C346" t="s">
        <v>68</v>
      </c>
      <c r="H346">
        <v>89</v>
      </c>
      <c r="I346">
        <v>82</v>
      </c>
    </row>
    <row r="347" spans="1:9" x14ac:dyDescent="0.3">
      <c r="A347" t="s">
        <v>23</v>
      </c>
      <c r="B347" t="s">
        <v>52</v>
      </c>
      <c r="C347" t="s">
        <v>80</v>
      </c>
      <c r="H347">
        <v>89</v>
      </c>
    </row>
    <row r="348" spans="1:9" x14ac:dyDescent="0.3">
      <c r="A348" t="s">
        <v>23</v>
      </c>
      <c r="B348" t="s">
        <v>52</v>
      </c>
      <c r="C348" t="s">
        <v>81</v>
      </c>
      <c r="H348">
        <v>90</v>
      </c>
    </row>
    <row r="349" spans="1:9" x14ac:dyDescent="0.3">
      <c r="A349" t="s">
        <v>23</v>
      </c>
      <c r="B349" t="s">
        <v>52</v>
      </c>
      <c r="C349" t="s">
        <v>82</v>
      </c>
      <c r="H349">
        <v>89</v>
      </c>
    </row>
    <row r="350" spans="1:9" x14ac:dyDescent="0.3">
      <c r="A350" t="s">
        <v>23</v>
      </c>
      <c r="B350" t="s">
        <v>52</v>
      </c>
      <c r="C350" t="s">
        <v>83</v>
      </c>
      <c r="H350">
        <v>89</v>
      </c>
    </row>
    <row r="351" spans="1:9" x14ac:dyDescent="0.3">
      <c r="A351" t="s">
        <v>23</v>
      </c>
      <c r="B351" t="s">
        <v>52</v>
      </c>
      <c r="C351" t="s">
        <v>69</v>
      </c>
      <c r="H351">
        <v>90</v>
      </c>
      <c r="I351">
        <v>84</v>
      </c>
    </row>
    <row r="352" spans="1:9" x14ac:dyDescent="0.3">
      <c r="A352" t="s">
        <v>23</v>
      </c>
      <c r="B352" t="s">
        <v>52</v>
      </c>
      <c r="C352" t="s">
        <v>84</v>
      </c>
      <c r="H352">
        <v>88</v>
      </c>
    </row>
    <row r="353" spans="1:9" x14ac:dyDescent="0.3">
      <c r="A353" t="s">
        <v>23</v>
      </c>
      <c r="B353" t="s">
        <v>52</v>
      </c>
      <c r="C353" t="s">
        <v>85</v>
      </c>
      <c r="H353">
        <v>94</v>
      </c>
    </row>
    <row r="354" spans="1:9" x14ac:dyDescent="0.3">
      <c r="A354" t="s">
        <v>23</v>
      </c>
      <c r="B354" t="s">
        <v>52</v>
      </c>
      <c r="C354" t="s">
        <v>86</v>
      </c>
      <c r="H354">
        <v>92</v>
      </c>
    </row>
    <row r="355" spans="1:9" x14ac:dyDescent="0.3">
      <c r="A355" t="s">
        <v>23</v>
      </c>
      <c r="B355" t="s">
        <v>52</v>
      </c>
      <c r="C355" t="s">
        <v>60</v>
      </c>
      <c r="H355">
        <v>91</v>
      </c>
    </row>
    <row r="356" spans="1:9" x14ac:dyDescent="0.3">
      <c r="A356" t="s">
        <v>23</v>
      </c>
      <c r="B356" t="s">
        <v>52</v>
      </c>
      <c r="C356" t="s">
        <v>70</v>
      </c>
      <c r="H356">
        <v>88</v>
      </c>
      <c r="I356">
        <v>91</v>
      </c>
    </row>
    <row r="357" spans="1:9" x14ac:dyDescent="0.3">
      <c r="A357" t="s">
        <v>23</v>
      </c>
      <c r="B357" t="s">
        <v>52</v>
      </c>
      <c r="C357" t="s">
        <v>87</v>
      </c>
      <c r="H357">
        <v>88</v>
      </c>
    </row>
    <row r="358" spans="1:9" x14ac:dyDescent="0.3">
      <c r="A358" t="s">
        <v>23</v>
      </c>
      <c r="B358" t="s">
        <v>52</v>
      </c>
      <c r="C358" t="s">
        <v>88</v>
      </c>
      <c r="H358">
        <v>92</v>
      </c>
    </row>
    <row r="359" spans="1:9" x14ac:dyDescent="0.3">
      <c r="A359" t="s">
        <v>23</v>
      </c>
      <c r="B359" t="s">
        <v>52</v>
      </c>
      <c r="C359" t="s">
        <v>89</v>
      </c>
      <c r="H359">
        <v>90</v>
      </c>
    </row>
    <row r="360" spans="1:9" x14ac:dyDescent="0.3">
      <c r="A360" t="s">
        <v>23</v>
      </c>
      <c r="B360" t="s">
        <v>52</v>
      </c>
      <c r="C360" t="s">
        <v>90</v>
      </c>
      <c r="H360">
        <v>92</v>
      </c>
    </row>
    <row r="361" spans="1:9" x14ac:dyDescent="0.3">
      <c r="A361" t="s">
        <v>23</v>
      </c>
      <c r="B361" t="s">
        <v>52</v>
      </c>
      <c r="C361" t="s">
        <v>71</v>
      </c>
      <c r="H361">
        <v>91</v>
      </c>
      <c r="I361">
        <v>88</v>
      </c>
    </row>
    <row r="362" spans="1:9" x14ac:dyDescent="0.3">
      <c r="A362" t="s">
        <v>23</v>
      </c>
      <c r="B362" t="s">
        <v>52</v>
      </c>
      <c r="C362" t="s">
        <v>56</v>
      </c>
      <c r="D362" t="s">
        <v>54</v>
      </c>
      <c r="E362" t="s">
        <v>54</v>
      </c>
      <c r="H362">
        <v>92</v>
      </c>
    </row>
    <row r="363" spans="1:9" x14ac:dyDescent="0.3">
      <c r="A363" t="s">
        <v>23</v>
      </c>
      <c r="B363" t="s">
        <v>52</v>
      </c>
      <c r="C363" t="s">
        <v>56</v>
      </c>
      <c r="D363" t="s">
        <v>171</v>
      </c>
      <c r="H363">
        <v>92</v>
      </c>
    </row>
    <row r="364" spans="1:9" x14ac:dyDescent="0.3">
      <c r="A364" t="s">
        <v>23</v>
      </c>
      <c r="B364" t="s">
        <v>52</v>
      </c>
      <c r="C364" t="s">
        <v>57</v>
      </c>
      <c r="H364">
        <v>99</v>
      </c>
    </row>
    <row r="365" spans="1:9" x14ac:dyDescent="0.3">
      <c r="A365" t="s">
        <v>23</v>
      </c>
      <c r="B365" t="s">
        <v>39</v>
      </c>
      <c r="C365" t="s">
        <v>73</v>
      </c>
      <c r="H365">
        <v>84</v>
      </c>
    </row>
    <row r="366" spans="1:9" x14ac:dyDescent="0.3">
      <c r="A366" t="s">
        <v>23</v>
      </c>
      <c r="B366" t="s">
        <v>39</v>
      </c>
      <c r="C366" t="s">
        <v>61</v>
      </c>
      <c r="D366" t="s">
        <v>54</v>
      </c>
      <c r="E366" t="s">
        <v>54</v>
      </c>
      <c r="H366">
        <v>80</v>
      </c>
      <c r="I366">
        <v>90</v>
      </c>
    </row>
    <row r="367" spans="1:9" x14ac:dyDescent="0.3">
      <c r="A367" t="s">
        <v>23</v>
      </c>
      <c r="B367" t="s">
        <v>39</v>
      </c>
      <c r="C367" t="s">
        <v>61</v>
      </c>
      <c r="D367" t="s">
        <v>171</v>
      </c>
      <c r="H367">
        <v>80</v>
      </c>
      <c r="I367">
        <v>90</v>
      </c>
    </row>
    <row r="368" spans="1:9" x14ac:dyDescent="0.3">
      <c r="A368" t="s">
        <v>23</v>
      </c>
      <c r="B368" t="s">
        <v>39</v>
      </c>
      <c r="C368" t="s">
        <v>91</v>
      </c>
      <c r="H368">
        <v>81</v>
      </c>
    </row>
    <row r="369" spans="1:9" x14ac:dyDescent="0.3">
      <c r="A369" t="s">
        <v>23</v>
      </c>
      <c r="B369" t="s">
        <v>39</v>
      </c>
      <c r="C369" t="s">
        <v>92</v>
      </c>
      <c r="H369">
        <v>88</v>
      </c>
    </row>
    <row r="370" spans="1:9" x14ac:dyDescent="0.3">
      <c r="A370" t="s">
        <v>23</v>
      </c>
      <c r="B370" t="s">
        <v>39</v>
      </c>
      <c r="C370" t="s">
        <v>72</v>
      </c>
      <c r="H370">
        <v>90</v>
      </c>
    </row>
    <row r="371" spans="1:9" x14ac:dyDescent="0.3">
      <c r="A371" t="s">
        <v>23</v>
      </c>
      <c r="B371" t="s">
        <v>39</v>
      </c>
      <c r="C371" t="s">
        <v>93</v>
      </c>
      <c r="H371">
        <v>97</v>
      </c>
    </row>
    <row r="372" spans="1:9" x14ac:dyDescent="0.3">
      <c r="A372" t="s">
        <v>23</v>
      </c>
      <c r="B372" t="s">
        <v>39</v>
      </c>
      <c r="C372" t="s">
        <v>62</v>
      </c>
      <c r="D372" t="s">
        <v>54</v>
      </c>
      <c r="E372" t="s">
        <v>54</v>
      </c>
      <c r="H372">
        <v>90</v>
      </c>
      <c r="I372">
        <v>89</v>
      </c>
    </row>
    <row r="373" spans="1:9" x14ac:dyDescent="0.3">
      <c r="A373" t="s">
        <v>23</v>
      </c>
      <c r="B373" t="s">
        <v>39</v>
      </c>
      <c r="C373" t="s">
        <v>62</v>
      </c>
      <c r="D373" t="s">
        <v>171</v>
      </c>
      <c r="H373">
        <v>90</v>
      </c>
      <c r="I373">
        <v>89</v>
      </c>
    </row>
    <row r="374" spans="1:9" x14ac:dyDescent="0.3">
      <c r="A374" t="s">
        <v>23</v>
      </c>
      <c r="B374" t="s">
        <v>39</v>
      </c>
      <c r="C374" t="s">
        <v>94</v>
      </c>
      <c r="H374">
        <v>86</v>
      </c>
    </row>
    <row r="375" spans="1:9" x14ac:dyDescent="0.3">
      <c r="A375" t="s">
        <v>23</v>
      </c>
      <c r="B375" t="s">
        <v>39</v>
      </c>
      <c r="C375" t="s">
        <v>95</v>
      </c>
      <c r="H375">
        <v>91</v>
      </c>
    </row>
    <row r="376" spans="1:9" x14ac:dyDescent="0.3">
      <c r="A376" t="s">
        <v>23</v>
      </c>
      <c r="B376" t="s">
        <v>39</v>
      </c>
      <c r="C376" t="s">
        <v>96</v>
      </c>
      <c r="H376">
        <v>94</v>
      </c>
    </row>
    <row r="377" spans="1:9" x14ac:dyDescent="0.3">
      <c r="A377" t="s">
        <v>23</v>
      </c>
      <c r="B377" t="s">
        <v>39</v>
      </c>
      <c r="C377" t="s">
        <v>97</v>
      </c>
      <c r="H377">
        <v>91</v>
      </c>
    </row>
    <row r="378" spans="1:9" x14ac:dyDescent="0.3">
      <c r="A378" t="s">
        <v>23</v>
      </c>
      <c r="B378" t="s">
        <v>39</v>
      </c>
      <c r="C378" t="s">
        <v>58</v>
      </c>
      <c r="D378" t="s">
        <v>54</v>
      </c>
      <c r="E378" t="s">
        <v>54</v>
      </c>
      <c r="H378">
        <v>88</v>
      </c>
      <c r="I378">
        <v>85</v>
      </c>
    </row>
    <row r="379" spans="1:9" x14ac:dyDescent="0.3">
      <c r="A379" t="s">
        <v>23</v>
      </c>
      <c r="B379" t="s">
        <v>39</v>
      </c>
      <c r="C379" t="s">
        <v>58</v>
      </c>
      <c r="D379" t="s">
        <v>171</v>
      </c>
      <c r="H379">
        <v>88</v>
      </c>
      <c r="I379">
        <v>85</v>
      </c>
    </row>
    <row r="380" spans="1:9" x14ac:dyDescent="0.3">
      <c r="A380" t="s">
        <v>23</v>
      </c>
      <c r="B380" t="s">
        <v>39</v>
      </c>
      <c r="C380" t="s">
        <v>98</v>
      </c>
      <c r="H380">
        <v>86</v>
      </c>
    </row>
    <row r="381" spans="1:9" x14ac:dyDescent="0.3">
      <c r="A381" t="s">
        <v>23</v>
      </c>
      <c r="B381" t="s">
        <v>39</v>
      </c>
      <c r="C381" t="s">
        <v>107</v>
      </c>
      <c r="H381">
        <v>95</v>
      </c>
    </row>
    <row r="382" spans="1:9" x14ac:dyDescent="0.3">
      <c r="A382" t="s">
        <v>23</v>
      </c>
      <c r="B382" t="s">
        <v>39</v>
      </c>
      <c r="C382" t="s">
        <v>100</v>
      </c>
      <c r="H382">
        <v>89</v>
      </c>
    </row>
    <row r="383" spans="1:9" x14ac:dyDescent="0.3">
      <c r="A383" t="s">
        <v>23</v>
      </c>
      <c r="B383" t="s">
        <v>39</v>
      </c>
      <c r="C383" t="s">
        <v>63</v>
      </c>
      <c r="H383">
        <v>89</v>
      </c>
      <c r="I383">
        <v>92</v>
      </c>
    </row>
    <row r="384" spans="1:9" x14ac:dyDescent="0.3">
      <c r="A384" t="s">
        <v>23</v>
      </c>
      <c r="B384" t="s">
        <v>39</v>
      </c>
      <c r="C384" t="s">
        <v>101</v>
      </c>
      <c r="H384">
        <v>89</v>
      </c>
    </row>
    <row r="385" spans="1:9" x14ac:dyDescent="0.3">
      <c r="A385" t="s">
        <v>23</v>
      </c>
      <c r="B385" t="s">
        <v>39</v>
      </c>
      <c r="C385" t="s">
        <v>102</v>
      </c>
      <c r="H385">
        <v>87</v>
      </c>
    </row>
    <row r="386" spans="1:9" x14ac:dyDescent="0.3">
      <c r="A386" t="s">
        <v>23</v>
      </c>
      <c r="B386" t="s">
        <v>39</v>
      </c>
      <c r="C386" t="s">
        <v>103</v>
      </c>
      <c r="H386">
        <v>85</v>
      </c>
    </row>
    <row r="387" spans="1:9" x14ac:dyDescent="0.3">
      <c r="A387" t="s">
        <v>23</v>
      </c>
      <c r="B387" t="s">
        <v>39</v>
      </c>
      <c r="C387" t="s">
        <v>104</v>
      </c>
      <c r="H387">
        <v>87</v>
      </c>
    </row>
    <row r="388" spans="1:9" x14ac:dyDescent="0.3">
      <c r="A388" t="s">
        <v>23</v>
      </c>
      <c r="B388" t="s">
        <v>39</v>
      </c>
      <c r="C388" t="s">
        <v>64</v>
      </c>
      <c r="H388">
        <v>87</v>
      </c>
      <c r="I388">
        <v>90</v>
      </c>
    </row>
    <row r="389" spans="1:9" x14ac:dyDescent="0.3">
      <c r="A389" t="s">
        <v>23</v>
      </c>
      <c r="B389" t="s">
        <v>39</v>
      </c>
      <c r="C389" t="s">
        <v>105</v>
      </c>
      <c r="H389">
        <v>89</v>
      </c>
    </row>
    <row r="390" spans="1:9" x14ac:dyDescent="0.3">
      <c r="A390" t="s">
        <v>23</v>
      </c>
      <c r="B390" t="s">
        <v>39</v>
      </c>
      <c r="C390" t="s">
        <v>106</v>
      </c>
      <c r="H390">
        <v>88</v>
      </c>
    </row>
    <row r="391" spans="1:9" x14ac:dyDescent="0.3">
      <c r="A391" t="s">
        <v>23</v>
      </c>
      <c r="B391" t="s">
        <v>39</v>
      </c>
      <c r="C391" t="s">
        <v>59</v>
      </c>
      <c r="H391">
        <v>89</v>
      </c>
    </row>
    <row r="392" spans="1:9" x14ac:dyDescent="0.3">
      <c r="A392" t="s">
        <v>23</v>
      </c>
      <c r="B392" t="s">
        <v>39</v>
      </c>
      <c r="C392" t="s">
        <v>108</v>
      </c>
      <c r="H392">
        <v>87</v>
      </c>
    </row>
    <row r="393" spans="1:9" x14ac:dyDescent="0.3">
      <c r="A393" t="s">
        <v>23</v>
      </c>
      <c r="B393" t="s">
        <v>39</v>
      </c>
      <c r="C393" t="s">
        <v>65</v>
      </c>
      <c r="H393">
        <v>90</v>
      </c>
      <c r="I393">
        <v>88</v>
      </c>
    </row>
    <row r="394" spans="1:9" x14ac:dyDescent="0.3">
      <c r="A394" t="s">
        <v>23</v>
      </c>
      <c r="B394" t="s">
        <v>39</v>
      </c>
      <c r="C394" t="s">
        <v>109</v>
      </c>
      <c r="H394">
        <v>90</v>
      </c>
    </row>
    <row r="395" spans="1:9" x14ac:dyDescent="0.3">
      <c r="A395" t="s">
        <v>23</v>
      </c>
      <c r="B395" t="s">
        <v>39</v>
      </c>
      <c r="C395" t="s">
        <v>110</v>
      </c>
      <c r="H395">
        <v>87</v>
      </c>
    </row>
    <row r="396" spans="1:9" x14ac:dyDescent="0.3">
      <c r="A396" t="s">
        <v>23</v>
      </c>
      <c r="B396" t="s">
        <v>39</v>
      </c>
      <c r="C396" t="s">
        <v>111</v>
      </c>
      <c r="H396">
        <v>82</v>
      </c>
    </row>
    <row r="397" spans="1:9" x14ac:dyDescent="0.3">
      <c r="A397" t="s">
        <v>23</v>
      </c>
      <c r="B397" t="s">
        <v>39</v>
      </c>
      <c r="C397" t="s">
        <v>112</v>
      </c>
      <c r="H397">
        <v>85</v>
      </c>
    </row>
    <row r="398" spans="1:9" x14ac:dyDescent="0.3">
      <c r="A398" t="s">
        <v>23</v>
      </c>
      <c r="B398" t="s">
        <v>39</v>
      </c>
      <c r="C398" t="s">
        <v>66</v>
      </c>
      <c r="I398">
        <v>81</v>
      </c>
    </row>
    <row r="399" spans="1:9" x14ac:dyDescent="0.3">
      <c r="A399" t="s">
        <v>23</v>
      </c>
      <c r="B399" t="s">
        <v>39</v>
      </c>
      <c r="C399" t="s">
        <v>113</v>
      </c>
      <c r="H399">
        <v>88</v>
      </c>
    </row>
    <row r="400" spans="1:9" x14ac:dyDescent="0.3">
      <c r="A400" t="s">
        <v>23</v>
      </c>
      <c r="B400" t="s">
        <v>39</v>
      </c>
      <c r="C400" t="s">
        <v>114</v>
      </c>
      <c r="H400">
        <v>88</v>
      </c>
    </row>
    <row r="401" spans="1:9" x14ac:dyDescent="0.3">
      <c r="A401" t="s">
        <v>23</v>
      </c>
      <c r="B401" t="s">
        <v>39</v>
      </c>
      <c r="C401" t="s">
        <v>74</v>
      </c>
      <c r="H401">
        <v>84</v>
      </c>
    </row>
    <row r="402" spans="1:9" x14ac:dyDescent="0.3">
      <c r="A402" t="s">
        <v>23</v>
      </c>
      <c r="B402" t="s">
        <v>39</v>
      </c>
      <c r="C402" t="s">
        <v>75</v>
      </c>
      <c r="H402">
        <v>79</v>
      </c>
    </row>
    <row r="403" spans="1:9" x14ac:dyDescent="0.3">
      <c r="A403" t="s">
        <v>23</v>
      </c>
      <c r="B403" t="s">
        <v>39</v>
      </c>
      <c r="C403" t="s">
        <v>67</v>
      </c>
      <c r="H403">
        <v>82</v>
      </c>
      <c r="I403">
        <v>95</v>
      </c>
    </row>
    <row r="404" spans="1:9" x14ac:dyDescent="0.3">
      <c r="A404" t="s">
        <v>23</v>
      </c>
      <c r="B404" t="s">
        <v>39</v>
      </c>
      <c r="C404" t="s">
        <v>76</v>
      </c>
      <c r="H404">
        <v>81</v>
      </c>
    </row>
    <row r="405" spans="1:9" x14ac:dyDescent="0.3">
      <c r="A405" t="s">
        <v>23</v>
      </c>
      <c r="B405" t="s">
        <v>39</v>
      </c>
      <c r="C405" t="s">
        <v>77</v>
      </c>
      <c r="H405">
        <v>89</v>
      </c>
    </row>
    <row r="406" spans="1:9" x14ac:dyDescent="0.3">
      <c r="A406" t="s">
        <v>23</v>
      </c>
      <c r="B406" t="s">
        <v>39</v>
      </c>
      <c r="C406" t="s">
        <v>78</v>
      </c>
      <c r="H406">
        <v>90</v>
      </c>
    </row>
    <row r="407" spans="1:9" x14ac:dyDescent="0.3">
      <c r="A407" t="s">
        <v>23</v>
      </c>
      <c r="B407" t="s">
        <v>39</v>
      </c>
      <c r="C407" t="s">
        <v>79</v>
      </c>
      <c r="H407">
        <v>80</v>
      </c>
    </row>
    <row r="408" spans="1:9" x14ac:dyDescent="0.3">
      <c r="A408" t="s">
        <v>23</v>
      </c>
      <c r="B408" t="s">
        <v>39</v>
      </c>
      <c r="C408" t="s">
        <v>68</v>
      </c>
      <c r="H408">
        <v>84</v>
      </c>
      <c r="I408">
        <v>88</v>
      </c>
    </row>
    <row r="409" spans="1:9" x14ac:dyDescent="0.3">
      <c r="A409" t="s">
        <v>23</v>
      </c>
      <c r="B409" t="s">
        <v>39</v>
      </c>
      <c r="C409" t="s">
        <v>80</v>
      </c>
      <c r="H409">
        <v>87</v>
      </c>
    </row>
    <row r="410" spans="1:9" x14ac:dyDescent="0.3">
      <c r="A410" t="s">
        <v>23</v>
      </c>
      <c r="B410" t="s">
        <v>39</v>
      </c>
      <c r="C410" t="s">
        <v>81</v>
      </c>
      <c r="H410">
        <v>86</v>
      </c>
    </row>
    <row r="411" spans="1:9" x14ac:dyDescent="0.3">
      <c r="A411" t="s">
        <v>23</v>
      </c>
      <c r="B411" t="s">
        <v>39</v>
      </c>
      <c r="C411" t="s">
        <v>82</v>
      </c>
      <c r="H411">
        <v>83</v>
      </c>
    </row>
    <row r="412" spans="1:9" x14ac:dyDescent="0.3">
      <c r="A412" t="s">
        <v>23</v>
      </c>
      <c r="B412" t="s">
        <v>39</v>
      </c>
      <c r="C412" t="s">
        <v>83</v>
      </c>
      <c r="H412">
        <v>88</v>
      </c>
    </row>
    <row r="413" spans="1:9" x14ac:dyDescent="0.3">
      <c r="A413" t="s">
        <v>23</v>
      </c>
      <c r="B413" t="s">
        <v>39</v>
      </c>
      <c r="C413" t="s">
        <v>69</v>
      </c>
      <c r="H413">
        <v>91</v>
      </c>
      <c r="I413">
        <v>92</v>
      </c>
    </row>
    <row r="414" spans="1:9" x14ac:dyDescent="0.3">
      <c r="A414" t="s">
        <v>23</v>
      </c>
      <c r="B414" t="s">
        <v>39</v>
      </c>
      <c r="C414" t="s">
        <v>84</v>
      </c>
      <c r="H414">
        <v>88</v>
      </c>
    </row>
    <row r="415" spans="1:9" x14ac:dyDescent="0.3">
      <c r="A415" t="s">
        <v>23</v>
      </c>
      <c r="B415" t="s">
        <v>39</v>
      </c>
      <c r="C415" t="s">
        <v>85</v>
      </c>
      <c r="H415">
        <v>91</v>
      </c>
    </row>
    <row r="416" spans="1:9" x14ac:dyDescent="0.3">
      <c r="A416" t="s">
        <v>23</v>
      </c>
      <c r="B416" t="s">
        <v>39</v>
      </c>
      <c r="C416" t="s">
        <v>86</v>
      </c>
      <c r="H416">
        <v>89</v>
      </c>
    </row>
    <row r="417" spans="1:9" x14ac:dyDescent="0.3">
      <c r="A417" t="s">
        <v>23</v>
      </c>
      <c r="B417" t="s">
        <v>39</v>
      </c>
      <c r="C417" t="s">
        <v>60</v>
      </c>
      <c r="H417">
        <v>88</v>
      </c>
    </row>
    <row r="418" spans="1:9" x14ac:dyDescent="0.3">
      <c r="A418" t="s">
        <v>23</v>
      </c>
      <c r="B418" t="s">
        <v>39</v>
      </c>
      <c r="C418" t="s">
        <v>70</v>
      </c>
      <c r="H418">
        <v>89</v>
      </c>
      <c r="I418">
        <v>89</v>
      </c>
    </row>
    <row r="419" spans="1:9" x14ac:dyDescent="0.3">
      <c r="A419" t="s">
        <v>23</v>
      </c>
      <c r="B419" t="s">
        <v>39</v>
      </c>
      <c r="C419" t="s">
        <v>87</v>
      </c>
      <c r="H419">
        <v>89</v>
      </c>
    </row>
    <row r="420" spans="1:9" x14ac:dyDescent="0.3">
      <c r="A420" t="s">
        <v>23</v>
      </c>
      <c r="B420" t="s">
        <v>39</v>
      </c>
      <c r="C420" t="s">
        <v>88</v>
      </c>
      <c r="H420">
        <v>87</v>
      </c>
    </row>
    <row r="421" spans="1:9" x14ac:dyDescent="0.3">
      <c r="A421" t="s">
        <v>23</v>
      </c>
      <c r="B421" t="s">
        <v>39</v>
      </c>
      <c r="C421" t="s">
        <v>89</v>
      </c>
      <c r="H421">
        <v>88</v>
      </c>
    </row>
    <row r="422" spans="1:9" x14ac:dyDescent="0.3">
      <c r="A422" t="s">
        <v>23</v>
      </c>
      <c r="B422" t="s">
        <v>39</v>
      </c>
      <c r="C422" t="s">
        <v>90</v>
      </c>
      <c r="H422">
        <v>83</v>
      </c>
    </row>
    <row r="423" spans="1:9" x14ac:dyDescent="0.3">
      <c r="A423" t="s">
        <v>23</v>
      </c>
      <c r="B423" t="s">
        <v>39</v>
      </c>
      <c r="C423" t="s">
        <v>71</v>
      </c>
      <c r="H423">
        <v>81</v>
      </c>
      <c r="I423">
        <v>92</v>
      </c>
    </row>
    <row r="424" spans="1:9" x14ac:dyDescent="0.3">
      <c r="A424" t="s">
        <v>23</v>
      </c>
      <c r="B424" t="s">
        <v>39</v>
      </c>
      <c r="C424" t="s">
        <v>55</v>
      </c>
      <c r="D424" t="s">
        <v>54</v>
      </c>
      <c r="E424" t="s">
        <v>54</v>
      </c>
      <c r="H424">
        <v>84</v>
      </c>
    </row>
    <row r="425" spans="1:9" x14ac:dyDescent="0.3">
      <c r="A425" t="s">
        <v>23</v>
      </c>
      <c r="B425" t="s">
        <v>39</v>
      </c>
      <c r="C425" t="s">
        <v>55</v>
      </c>
      <c r="D425" t="s">
        <v>171</v>
      </c>
      <c r="H425">
        <v>84</v>
      </c>
    </row>
    <row r="426" spans="1:9" x14ac:dyDescent="0.3">
      <c r="A426" t="s">
        <v>23</v>
      </c>
      <c r="B426" t="s">
        <v>39</v>
      </c>
      <c r="C426" t="s">
        <v>56</v>
      </c>
      <c r="D426" t="s">
        <v>54</v>
      </c>
      <c r="E426" t="s">
        <v>54</v>
      </c>
      <c r="H426">
        <v>83</v>
      </c>
    </row>
    <row r="427" spans="1:9" x14ac:dyDescent="0.3">
      <c r="A427" t="s">
        <v>23</v>
      </c>
      <c r="B427" t="s">
        <v>39</v>
      </c>
      <c r="C427" t="s">
        <v>56</v>
      </c>
      <c r="D427" t="s">
        <v>171</v>
      </c>
      <c r="H427">
        <v>83</v>
      </c>
    </row>
    <row r="428" spans="1:9" x14ac:dyDescent="0.3">
      <c r="A428" t="s">
        <v>23</v>
      </c>
      <c r="B428" t="s">
        <v>39</v>
      </c>
      <c r="C428" t="s">
        <v>57</v>
      </c>
      <c r="H428">
        <v>83</v>
      </c>
    </row>
    <row r="429" spans="1:9" x14ac:dyDescent="0.3">
      <c r="A429" t="s">
        <v>23</v>
      </c>
      <c r="B429" t="s">
        <v>53</v>
      </c>
      <c r="C429" t="s">
        <v>73</v>
      </c>
      <c r="H429">
        <v>83</v>
      </c>
    </row>
    <row r="430" spans="1:9" x14ac:dyDescent="0.3">
      <c r="A430" t="s">
        <v>23</v>
      </c>
      <c r="B430" t="s">
        <v>53</v>
      </c>
      <c r="C430" t="s">
        <v>61</v>
      </c>
      <c r="D430" t="s">
        <v>54</v>
      </c>
      <c r="E430" t="s">
        <v>54</v>
      </c>
      <c r="I430">
        <v>86</v>
      </c>
    </row>
    <row r="431" spans="1:9" x14ac:dyDescent="0.3">
      <c r="A431" t="s">
        <v>23</v>
      </c>
      <c r="B431" t="s">
        <v>53</v>
      </c>
      <c r="C431" t="s">
        <v>61</v>
      </c>
      <c r="D431" t="s">
        <v>171</v>
      </c>
      <c r="I431">
        <v>86</v>
      </c>
    </row>
    <row r="432" spans="1:9" x14ac:dyDescent="0.3">
      <c r="A432" t="s">
        <v>23</v>
      </c>
      <c r="B432" t="s">
        <v>53</v>
      </c>
      <c r="C432" t="s">
        <v>91</v>
      </c>
      <c r="H432">
        <v>84</v>
      </c>
    </row>
    <row r="433" spans="1:9" x14ac:dyDescent="0.3">
      <c r="A433" t="s">
        <v>23</v>
      </c>
      <c r="B433" t="s">
        <v>53</v>
      </c>
      <c r="C433" t="s">
        <v>92</v>
      </c>
      <c r="H433">
        <v>86</v>
      </c>
    </row>
    <row r="434" spans="1:9" x14ac:dyDescent="0.3">
      <c r="A434" t="s">
        <v>23</v>
      </c>
      <c r="B434" t="s">
        <v>53</v>
      </c>
      <c r="C434" t="s">
        <v>72</v>
      </c>
      <c r="H434">
        <v>80</v>
      </c>
    </row>
    <row r="435" spans="1:9" x14ac:dyDescent="0.3">
      <c r="A435" t="s">
        <v>23</v>
      </c>
      <c r="B435" t="s">
        <v>53</v>
      </c>
      <c r="C435" t="s">
        <v>93</v>
      </c>
      <c r="H435">
        <v>80</v>
      </c>
    </row>
    <row r="436" spans="1:9" x14ac:dyDescent="0.3">
      <c r="A436" t="s">
        <v>23</v>
      </c>
      <c r="B436" t="s">
        <v>53</v>
      </c>
      <c r="C436" t="s">
        <v>62</v>
      </c>
      <c r="D436" t="s">
        <v>54</v>
      </c>
      <c r="E436" t="s">
        <v>54</v>
      </c>
      <c r="H436">
        <v>82</v>
      </c>
      <c r="I436">
        <v>89</v>
      </c>
    </row>
    <row r="437" spans="1:9" x14ac:dyDescent="0.3">
      <c r="A437" t="s">
        <v>23</v>
      </c>
      <c r="B437" t="s">
        <v>53</v>
      </c>
      <c r="C437" t="s">
        <v>62</v>
      </c>
      <c r="D437" t="s">
        <v>171</v>
      </c>
      <c r="H437">
        <v>82</v>
      </c>
      <c r="I437">
        <v>89</v>
      </c>
    </row>
    <row r="438" spans="1:9" x14ac:dyDescent="0.3">
      <c r="A438" t="s">
        <v>23</v>
      </c>
      <c r="B438" t="s">
        <v>53</v>
      </c>
      <c r="C438" t="s">
        <v>94</v>
      </c>
      <c r="H438">
        <v>81</v>
      </c>
    </row>
    <row r="439" spans="1:9" x14ac:dyDescent="0.3">
      <c r="A439" t="s">
        <v>23</v>
      </c>
      <c r="B439" t="s">
        <v>53</v>
      </c>
      <c r="C439" t="s">
        <v>95</v>
      </c>
      <c r="H439">
        <v>82</v>
      </c>
    </row>
    <row r="440" spans="1:9" x14ac:dyDescent="0.3">
      <c r="A440" t="s">
        <v>23</v>
      </c>
      <c r="B440" t="s">
        <v>53</v>
      </c>
      <c r="C440" t="s">
        <v>96</v>
      </c>
      <c r="H440">
        <v>81</v>
      </c>
    </row>
    <row r="441" spans="1:9" x14ac:dyDescent="0.3">
      <c r="A441" t="s">
        <v>23</v>
      </c>
      <c r="B441" t="s">
        <v>53</v>
      </c>
      <c r="C441" t="s">
        <v>97</v>
      </c>
      <c r="H441">
        <v>87</v>
      </c>
    </row>
    <row r="442" spans="1:9" x14ac:dyDescent="0.3">
      <c r="A442" t="s">
        <v>23</v>
      </c>
      <c r="B442" t="s">
        <v>53</v>
      </c>
      <c r="C442" t="s">
        <v>58</v>
      </c>
      <c r="D442" t="s">
        <v>54</v>
      </c>
      <c r="E442" t="s">
        <v>54</v>
      </c>
      <c r="H442">
        <v>89</v>
      </c>
      <c r="I442">
        <v>93</v>
      </c>
    </row>
    <row r="443" spans="1:9" x14ac:dyDescent="0.3">
      <c r="A443" t="s">
        <v>23</v>
      </c>
      <c r="B443" t="s">
        <v>53</v>
      </c>
      <c r="C443" t="s">
        <v>58</v>
      </c>
      <c r="D443" t="s">
        <v>171</v>
      </c>
      <c r="H443">
        <v>89</v>
      </c>
      <c r="I443">
        <v>93</v>
      </c>
    </row>
    <row r="444" spans="1:9" x14ac:dyDescent="0.3">
      <c r="A444" t="s">
        <v>23</v>
      </c>
      <c r="B444" t="s">
        <v>53</v>
      </c>
      <c r="C444" t="s">
        <v>98</v>
      </c>
      <c r="H444">
        <v>91</v>
      </c>
    </row>
    <row r="445" spans="1:9" x14ac:dyDescent="0.3">
      <c r="A445" t="s">
        <v>23</v>
      </c>
      <c r="B445" t="s">
        <v>53</v>
      </c>
      <c r="C445" t="s">
        <v>107</v>
      </c>
      <c r="H445">
        <v>83</v>
      </c>
    </row>
    <row r="446" spans="1:9" x14ac:dyDescent="0.3">
      <c r="A446" t="s">
        <v>23</v>
      </c>
      <c r="B446" t="s">
        <v>53</v>
      </c>
      <c r="C446" t="s">
        <v>99</v>
      </c>
      <c r="H446">
        <v>89</v>
      </c>
    </row>
    <row r="447" spans="1:9" x14ac:dyDescent="0.3">
      <c r="A447" t="s">
        <v>23</v>
      </c>
      <c r="B447" t="s">
        <v>53</v>
      </c>
      <c r="C447" t="s">
        <v>100</v>
      </c>
      <c r="H447">
        <v>87</v>
      </c>
    </row>
    <row r="448" spans="1:9" x14ac:dyDescent="0.3">
      <c r="A448" t="s">
        <v>23</v>
      </c>
      <c r="B448" t="s">
        <v>53</v>
      </c>
      <c r="C448" t="s">
        <v>63</v>
      </c>
      <c r="H448">
        <v>88</v>
      </c>
      <c r="I448">
        <v>90</v>
      </c>
    </row>
    <row r="449" spans="1:9" x14ac:dyDescent="0.3">
      <c r="A449" t="s">
        <v>23</v>
      </c>
      <c r="B449" t="s">
        <v>53</v>
      </c>
      <c r="C449" t="s">
        <v>101</v>
      </c>
      <c r="H449">
        <v>90</v>
      </c>
    </row>
    <row r="450" spans="1:9" x14ac:dyDescent="0.3">
      <c r="A450" t="s">
        <v>23</v>
      </c>
      <c r="B450" t="s">
        <v>53</v>
      </c>
      <c r="C450" t="s">
        <v>103</v>
      </c>
      <c r="H450">
        <v>92</v>
      </c>
    </row>
    <row r="451" spans="1:9" x14ac:dyDescent="0.3">
      <c r="A451" t="s">
        <v>23</v>
      </c>
      <c r="B451" t="s">
        <v>53</v>
      </c>
      <c r="C451" t="s">
        <v>104</v>
      </c>
      <c r="H451">
        <v>86</v>
      </c>
    </row>
    <row r="452" spans="1:9" x14ac:dyDescent="0.3">
      <c r="A452" t="s">
        <v>23</v>
      </c>
      <c r="B452" t="s">
        <v>53</v>
      </c>
      <c r="C452" t="s">
        <v>64</v>
      </c>
      <c r="H452">
        <v>92</v>
      </c>
      <c r="I452">
        <v>96</v>
      </c>
    </row>
    <row r="453" spans="1:9" x14ac:dyDescent="0.3">
      <c r="A453" t="s">
        <v>23</v>
      </c>
      <c r="B453" t="s">
        <v>53</v>
      </c>
      <c r="C453" t="s">
        <v>105</v>
      </c>
      <c r="H453">
        <v>85</v>
      </c>
    </row>
    <row r="454" spans="1:9" x14ac:dyDescent="0.3">
      <c r="A454" t="s">
        <v>23</v>
      </c>
      <c r="B454" t="s">
        <v>53</v>
      </c>
      <c r="C454" t="s">
        <v>106</v>
      </c>
      <c r="H454">
        <v>84</v>
      </c>
    </row>
    <row r="455" spans="1:9" x14ac:dyDescent="0.3">
      <c r="A455" t="s">
        <v>23</v>
      </c>
      <c r="B455" t="s">
        <v>53</v>
      </c>
      <c r="C455" t="s">
        <v>59</v>
      </c>
      <c r="H455">
        <v>88</v>
      </c>
    </row>
    <row r="456" spans="1:9" x14ac:dyDescent="0.3">
      <c r="A456" t="s">
        <v>23</v>
      </c>
      <c r="B456" t="s">
        <v>53</v>
      </c>
      <c r="C456" t="s">
        <v>108</v>
      </c>
      <c r="H456">
        <v>85</v>
      </c>
    </row>
    <row r="457" spans="1:9" x14ac:dyDescent="0.3">
      <c r="A457" t="s">
        <v>23</v>
      </c>
      <c r="B457" t="s">
        <v>53</v>
      </c>
      <c r="C457" t="s">
        <v>65</v>
      </c>
      <c r="H457">
        <v>89</v>
      </c>
      <c r="I457">
        <v>91</v>
      </c>
    </row>
    <row r="458" spans="1:9" x14ac:dyDescent="0.3">
      <c r="A458" t="s">
        <v>23</v>
      </c>
      <c r="B458" t="s">
        <v>53</v>
      </c>
      <c r="C458" t="s">
        <v>109</v>
      </c>
      <c r="H458">
        <v>86</v>
      </c>
    </row>
    <row r="459" spans="1:9" x14ac:dyDescent="0.3">
      <c r="A459" t="s">
        <v>23</v>
      </c>
      <c r="B459" t="s">
        <v>53</v>
      </c>
      <c r="C459" t="s">
        <v>110</v>
      </c>
      <c r="H459">
        <v>77</v>
      </c>
    </row>
    <row r="460" spans="1:9" x14ac:dyDescent="0.3">
      <c r="A460" t="s">
        <v>23</v>
      </c>
      <c r="B460" t="s">
        <v>53</v>
      </c>
      <c r="C460" t="s">
        <v>111</v>
      </c>
      <c r="H460">
        <v>81</v>
      </c>
    </row>
    <row r="461" spans="1:9" x14ac:dyDescent="0.3">
      <c r="A461" t="s">
        <v>23</v>
      </c>
      <c r="B461" t="s">
        <v>53</v>
      </c>
      <c r="C461" t="s">
        <v>112</v>
      </c>
      <c r="H461">
        <v>80</v>
      </c>
    </row>
    <row r="462" spans="1:9" x14ac:dyDescent="0.3">
      <c r="A462" t="s">
        <v>23</v>
      </c>
      <c r="B462" t="s">
        <v>53</v>
      </c>
      <c r="C462" t="s">
        <v>66</v>
      </c>
      <c r="H462">
        <v>82</v>
      </c>
      <c r="I462">
        <v>93</v>
      </c>
    </row>
    <row r="463" spans="1:9" x14ac:dyDescent="0.3">
      <c r="A463" t="s">
        <v>23</v>
      </c>
      <c r="B463" t="s">
        <v>53</v>
      </c>
      <c r="C463" t="s">
        <v>113</v>
      </c>
      <c r="H463">
        <v>80</v>
      </c>
    </row>
    <row r="464" spans="1:9" x14ac:dyDescent="0.3">
      <c r="A464" t="s">
        <v>23</v>
      </c>
      <c r="B464" t="s">
        <v>53</v>
      </c>
      <c r="C464" t="s">
        <v>114</v>
      </c>
      <c r="H464">
        <v>76</v>
      </c>
    </row>
    <row r="465" spans="1:9" x14ac:dyDescent="0.3">
      <c r="A465" t="s">
        <v>23</v>
      </c>
      <c r="B465" t="s">
        <v>53</v>
      </c>
      <c r="C465" t="s">
        <v>74</v>
      </c>
      <c r="H465">
        <v>77</v>
      </c>
    </row>
    <row r="466" spans="1:9" x14ac:dyDescent="0.3">
      <c r="A466" t="s">
        <v>23</v>
      </c>
      <c r="B466" t="s">
        <v>53</v>
      </c>
      <c r="C466" t="s">
        <v>67</v>
      </c>
      <c r="H466">
        <v>79</v>
      </c>
      <c r="I466">
        <v>95</v>
      </c>
    </row>
    <row r="467" spans="1:9" x14ac:dyDescent="0.3">
      <c r="A467" t="s">
        <v>23</v>
      </c>
      <c r="B467" t="s">
        <v>53</v>
      </c>
      <c r="C467" t="s">
        <v>76</v>
      </c>
      <c r="H467">
        <v>76</v>
      </c>
    </row>
    <row r="468" spans="1:9" x14ac:dyDescent="0.3">
      <c r="A468" t="s">
        <v>23</v>
      </c>
      <c r="B468" t="s">
        <v>53</v>
      </c>
      <c r="C468" t="s">
        <v>77</v>
      </c>
      <c r="H468">
        <v>77</v>
      </c>
    </row>
    <row r="469" spans="1:9" x14ac:dyDescent="0.3">
      <c r="A469" t="s">
        <v>23</v>
      </c>
      <c r="B469" t="s">
        <v>53</v>
      </c>
      <c r="C469" t="s">
        <v>78</v>
      </c>
      <c r="H469">
        <v>76</v>
      </c>
    </row>
    <row r="470" spans="1:9" x14ac:dyDescent="0.3">
      <c r="A470" t="s">
        <v>23</v>
      </c>
      <c r="B470" t="s">
        <v>53</v>
      </c>
      <c r="C470" t="s">
        <v>79</v>
      </c>
      <c r="H470">
        <v>72</v>
      </c>
    </row>
    <row r="471" spans="1:9" x14ac:dyDescent="0.3">
      <c r="A471" t="s">
        <v>23</v>
      </c>
      <c r="B471" t="s">
        <v>53</v>
      </c>
      <c r="C471" t="s">
        <v>68</v>
      </c>
      <c r="H471">
        <v>71</v>
      </c>
      <c r="I471">
        <v>82</v>
      </c>
    </row>
    <row r="472" spans="1:9" x14ac:dyDescent="0.3">
      <c r="A472" t="s">
        <v>23</v>
      </c>
      <c r="B472" t="s">
        <v>53</v>
      </c>
      <c r="C472" t="s">
        <v>80</v>
      </c>
      <c r="H472">
        <v>83</v>
      </c>
    </row>
    <row r="473" spans="1:9" x14ac:dyDescent="0.3">
      <c r="A473" t="s">
        <v>23</v>
      </c>
      <c r="B473" t="s">
        <v>53</v>
      </c>
      <c r="C473" t="s">
        <v>81</v>
      </c>
      <c r="H473">
        <v>84</v>
      </c>
    </row>
    <row r="474" spans="1:9" x14ac:dyDescent="0.3">
      <c r="A474" t="s">
        <v>23</v>
      </c>
      <c r="B474" t="s">
        <v>53</v>
      </c>
      <c r="C474" t="s">
        <v>82</v>
      </c>
      <c r="H474">
        <v>65</v>
      </c>
    </row>
    <row r="475" spans="1:9" x14ac:dyDescent="0.3">
      <c r="A475" t="s">
        <v>23</v>
      </c>
      <c r="B475" t="s">
        <v>53</v>
      </c>
      <c r="C475" t="s">
        <v>83</v>
      </c>
      <c r="H475">
        <v>64</v>
      </c>
    </row>
    <row r="476" spans="1:9" x14ac:dyDescent="0.3">
      <c r="A476" t="s">
        <v>23</v>
      </c>
      <c r="B476" t="s">
        <v>53</v>
      </c>
      <c r="C476" t="s">
        <v>69</v>
      </c>
      <c r="H476">
        <v>74</v>
      </c>
      <c r="I476">
        <v>90</v>
      </c>
    </row>
    <row r="477" spans="1:9" x14ac:dyDescent="0.3">
      <c r="A477" t="s">
        <v>23</v>
      </c>
      <c r="B477" t="s">
        <v>53</v>
      </c>
      <c r="C477" t="s">
        <v>84</v>
      </c>
      <c r="H477">
        <v>76</v>
      </c>
    </row>
    <row r="478" spans="1:9" x14ac:dyDescent="0.3">
      <c r="A478" t="s">
        <v>23</v>
      </c>
      <c r="B478" t="s">
        <v>53</v>
      </c>
      <c r="C478" t="s">
        <v>85</v>
      </c>
      <c r="H478">
        <v>77</v>
      </c>
    </row>
    <row r="479" spans="1:9" x14ac:dyDescent="0.3">
      <c r="A479" t="s">
        <v>23</v>
      </c>
      <c r="B479" t="s">
        <v>53</v>
      </c>
      <c r="C479" t="s">
        <v>86</v>
      </c>
      <c r="H479">
        <v>78</v>
      </c>
    </row>
    <row r="480" spans="1:9" x14ac:dyDescent="0.3">
      <c r="A480" t="s">
        <v>23</v>
      </c>
      <c r="B480" t="s">
        <v>53</v>
      </c>
      <c r="C480" t="s">
        <v>60</v>
      </c>
      <c r="H480">
        <v>81</v>
      </c>
    </row>
    <row r="481" spans="1:9" x14ac:dyDescent="0.3">
      <c r="A481" t="s">
        <v>23</v>
      </c>
      <c r="B481" t="s">
        <v>53</v>
      </c>
      <c r="C481" t="s">
        <v>70</v>
      </c>
      <c r="I481">
        <v>89</v>
      </c>
    </row>
    <row r="482" spans="1:9" x14ac:dyDescent="0.3">
      <c r="A482" t="s">
        <v>24</v>
      </c>
      <c r="H482">
        <v>83.804545454545448</v>
      </c>
      <c r="I482">
        <v>88.780141843971634</v>
      </c>
    </row>
    <row r="483" spans="1:9" x14ac:dyDescent="0.3">
      <c r="A483" t="s">
        <v>25</v>
      </c>
      <c r="H483">
        <v>84.356020942408378</v>
      </c>
    </row>
    <row r="484" spans="1:9" x14ac:dyDescent="0.3">
      <c r="A484" t="s">
        <v>26</v>
      </c>
      <c r="G484">
        <v>86.742138364779876</v>
      </c>
      <c r="H484">
        <v>81.496453900709213</v>
      </c>
      <c r="I484">
        <v>85.146788990825684</v>
      </c>
    </row>
    <row r="485" spans="1:9" x14ac:dyDescent="0.3">
      <c r="A485" t="s">
        <v>27</v>
      </c>
      <c r="B485" t="s">
        <v>126</v>
      </c>
      <c r="G485">
        <v>98.25</v>
      </c>
    </row>
    <row r="486" spans="1:9" x14ac:dyDescent="0.3">
      <c r="A486" t="s">
        <v>27</v>
      </c>
      <c r="B486" t="s">
        <v>127</v>
      </c>
      <c r="G486">
        <v>95.857142857142861</v>
      </c>
    </row>
    <row r="487" spans="1:9" x14ac:dyDescent="0.3">
      <c r="A487" t="s">
        <v>27</v>
      </c>
      <c r="B487" t="s">
        <v>128</v>
      </c>
      <c r="H487">
        <v>87</v>
      </c>
    </row>
    <row r="488" spans="1:9" x14ac:dyDescent="0.3">
      <c r="A488" t="s">
        <v>27</v>
      </c>
      <c r="B488" t="s">
        <v>129</v>
      </c>
      <c r="G488">
        <v>84</v>
      </c>
    </row>
    <row r="489" spans="1:9" x14ac:dyDescent="0.3">
      <c r="A489" t="s">
        <v>27</v>
      </c>
      <c r="B489" t="s">
        <v>130</v>
      </c>
      <c r="G489">
        <v>84</v>
      </c>
    </row>
    <row r="490" spans="1:9" x14ac:dyDescent="0.3">
      <c r="A490" t="s">
        <v>27</v>
      </c>
      <c r="B490" t="s">
        <v>44</v>
      </c>
      <c r="C490" t="s">
        <v>61</v>
      </c>
      <c r="D490" t="s">
        <v>54</v>
      </c>
      <c r="E490" t="s">
        <v>15</v>
      </c>
      <c r="G490">
        <v>84</v>
      </c>
    </row>
    <row r="491" spans="1:9" x14ac:dyDescent="0.3">
      <c r="A491" t="s">
        <v>27</v>
      </c>
      <c r="B491" t="s">
        <v>44</v>
      </c>
      <c r="C491" t="s">
        <v>61</v>
      </c>
      <c r="D491" t="s">
        <v>171</v>
      </c>
      <c r="G491">
        <v>84</v>
      </c>
    </row>
    <row r="492" spans="1:9" x14ac:dyDescent="0.3">
      <c r="A492" t="s">
        <v>27</v>
      </c>
      <c r="B492" t="s">
        <v>44</v>
      </c>
      <c r="C492" t="s">
        <v>62</v>
      </c>
      <c r="D492" t="s">
        <v>54</v>
      </c>
      <c r="E492" t="s">
        <v>15</v>
      </c>
      <c r="G492">
        <v>84</v>
      </c>
    </row>
    <row r="493" spans="1:9" x14ac:dyDescent="0.3">
      <c r="A493" t="s">
        <v>27</v>
      </c>
      <c r="B493" t="s">
        <v>44</v>
      </c>
      <c r="C493" t="s">
        <v>62</v>
      </c>
      <c r="D493" t="s">
        <v>171</v>
      </c>
      <c r="G493">
        <v>84</v>
      </c>
    </row>
    <row r="494" spans="1:9" x14ac:dyDescent="0.3">
      <c r="A494" t="s">
        <v>27</v>
      </c>
      <c r="B494" t="s">
        <v>44</v>
      </c>
      <c r="C494" t="s">
        <v>58</v>
      </c>
      <c r="D494" t="s">
        <v>54</v>
      </c>
      <c r="E494" t="s">
        <v>15</v>
      </c>
      <c r="G494">
        <v>81</v>
      </c>
    </row>
    <row r="495" spans="1:9" x14ac:dyDescent="0.3">
      <c r="A495" t="s">
        <v>27</v>
      </c>
      <c r="B495" t="s">
        <v>44</v>
      </c>
      <c r="C495" t="s">
        <v>58</v>
      </c>
      <c r="D495" t="s">
        <v>171</v>
      </c>
      <c r="G495">
        <v>81</v>
      </c>
    </row>
    <row r="496" spans="1:9" x14ac:dyDescent="0.3">
      <c r="A496" t="s">
        <v>27</v>
      </c>
      <c r="B496" t="s">
        <v>44</v>
      </c>
      <c r="C496" t="s">
        <v>63</v>
      </c>
      <c r="G496">
        <v>90</v>
      </c>
    </row>
    <row r="497" spans="1:7" x14ac:dyDescent="0.3">
      <c r="A497" t="s">
        <v>27</v>
      </c>
      <c r="B497" t="s">
        <v>44</v>
      </c>
      <c r="C497" t="s">
        <v>64</v>
      </c>
      <c r="G497">
        <v>73</v>
      </c>
    </row>
    <row r="498" spans="1:7" x14ac:dyDescent="0.3">
      <c r="A498" t="s">
        <v>27</v>
      </c>
      <c r="B498" t="s">
        <v>44</v>
      </c>
      <c r="C498" t="s">
        <v>65</v>
      </c>
      <c r="G498">
        <v>86</v>
      </c>
    </row>
    <row r="499" spans="1:7" x14ac:dyDescent="0.3">
      <c r="A499" t="s">
        <v>27</v>
      </c>
      <c r="B499" t="s">
        <v>44</v>
      </c>
      <c r="C499" t="s">
        <v>66</v>
      </c>
      <c r="G499">
        <v>93</v>
      </c>
    </row>
    <row r="500" spans="1:7" x14ac:dyDescent="0.3">
      <c r="A500" t="s">
        <v>27</v>
      </c>
      <c r="B500" t="s">
        <v>44</v>
      </c>
      <c r="C500" t="s">
        <v>67</v>
      </c>
      <c r="G500">
        <v>89</v>
      </c>
    </row>
    <row r="501" spans="1:7" x14ac:dyDescent="0.3">
      <c r="A501" t="s">
        <v>27</v>
      </c>
      <c r="B501" t="s">
        <v>44</v>
      </c>
      <c r="C501" t="s">
        <v>68</v>
      </c>
      <c r="G501">
        <v>87</v>
      </c>
    </row>
    <row r="502" spans="1:7" x14ac:dyDescent="0.3">
      <c r="A502" t="s">
        <v>27</v>
      </c>
      <c r="B502" t="s">
        <v>44</v>
      </c>
      <c r="C502" t="s">
        <v>69</v>
      </c>
      <c r="G502">
        <v>90</v>
      </c>
    </row>
    <row r="503" spans="1:7" x14ac:dyDescent="0.3">
      <c r="A503" t="s">
        <v>27</v>
      </c>
      <c r="B503" t="s">
        <v>44</v>
      </c>
      <c r="C503" t="s">
        <v>70</v>
      </c>
      <c r="G503">
        <v>79</v>
      </c>
    </row>
    <row r="504" spans="1:7" x14ac:dyDescent="0.3">
      <c r="A504" t="s">
        <v>27</v>
      </c>
      <c r="B504" t="s">
        <v>44</v>
      </c>
      <c r="C504" t="s">
        <v>89</v>
      </c>
      <c r="G504">
        <v>81</v>
      </c>
    </row>
    <row r="505" spans="1:7" x14ac:dyDescent="0.3">
      <c r="A505" t="s">
        <v>27</v>
      </c>
      <c r="B505" t="s">
        <v>44</v>
      </c>
      <c r="C505" t="s">
        <v>71</v>
      </c>
      <c r="G505">
        <v>75</v>
      </c>
    </row>
    <row r="506" spans="1:7" x14ac:dyDescent="0.3">
      <c r="A506" t="s">
        <v>27</v>
      </c>
      <c r="B506" t="s">
        <v>45</v>
      </c>
      <c r="C506" t="s">
        <v>61</v>
      </c>
      <c r="D506" t="s">
        <v>54</v>
      </c>
      <c r="E506" t="s">
        <v>15</v>
      </c>
      <c r="G506">
        <v>85</v>
      </c>
    </row>
    <row r="507" spans="1:7" x14ac:dyDescent="0.3">
      <c r="A507" t="s">
        <v>27</v>
      </c>
      <c r="B507" t="s">
        <v>45</v>
      </c>
      <c r="C507" t="s">
        <v>61</v>
      </c>
      <c r="D507" t="s">
        <v>171</v>
      </c>
      <c r="G507">
        <v>85</v>
      </c>
    </row>
    <row r="508" spans="1:7" x14ac:dyDescent="0.3">
      <c r="A508" t="s">
        <v>27</v>
      </c>
      <c r="B508" t="s">
        <v>45</v>
      </c>
      <c r="C508" t="s">
        <v>62</v>
      </c>
      <c r="D508" t="s">
        <v>54</v>
      </c>
      <c r="E508" t="s">
        <v>15</v>
      </c>
      <c r="G508">
        <v>81</v>
      </c>
    </row>
    <row r="509" spans="1:7" x14ac:dyDescent="0.3">
      <c r="A509" t="s">
        <v>27</v>
      </c>
      <c r="B509" t="s">
        <v>45</v>
      </c>
      <c r="C509" t="s">
        <v>62</v>
      </c>
      <c r="D509" t="s">
        <v>171</v>
      </c>
      <c r="G509">
        <v>81</v>
      </c>
    </row>
    <row r="510" spans="1:7" x14ac:dyDescent="0.3">
      <c r="A510" t="s">
        <v>27</v>
      </c>
      <c r="B510" t="s">
        <v>45</v>
      </c>
      <c r="C510" t="s">
        <v>58</v>
      </c>
      <c r="D510" t="s">
        <v>54</v>
      </c>
      <c r="E510" t="s">
        <v>15</v>
      </c>
      <c r="G510">
        <v>77</v>
      </c>
    </row>
    <row r="511" spans="1:7" x14ac:dyDescent="0.3">
      <c r="A511" t="s">
        <v>27</v>
      </c>
      <c r="B511" t="s">
        <v>45</v>
      </c>
      <c r="C511" t="s">
        <v>58</v>
      </c>
      <c r="D511" t="s">
        <v>171</v>
      </c>
      <c r="G511">
        <v>77</v>
      </c>
    </row>
    <row r="512" spans="1:7" x14ac:dyDescent="0.3">
      <c r="A512" t="s">
        <v>27</v>
      </c>
      <c r="B512" t="s">
        <v>45</v>
      </c>
      <c r="C512" t="s">
        <v>63</v>
      </c>
      <c r="G512">
        <v>85</v>
      </c>
    </row>
    <row r="513" spans="1:10" x14ac:dyDescent="0.3">
      <c r="A513" t="s">
        <v>27</v>
      </c>
      <c r="B513" t="s">
        <v>45</v>
      </c>
      <c r="C513" t="s">
        <v>64</v>
      </c>
      <c r="G513">
        <v>84</v>
      </c>
    </row>
    <row r="514" spans="1:10" x14ac:dyDescent="0.3">
      <c r="A514" t="s">
        <v>27</v>
      </c>
      <c r="B514" t="s">
        <v>45</v>
      </c>
      <c r="C514" t="s">
        <v>65</v>
      </c>
      <c r="G514">
        <v>89</v>
      </c>
    </row>
    <row r="515" spans="1:10" x14ac:dyDescent="0.3">
      <c r="A515" t="s">
        <v>27</v>
      </c>
      <c r="B515" t="s">
        <v>45</v>
      </c>
      <c r="C515" t="s">
        <v>66</v>
      </c>
      <c r="G515">
        <v>89</v>
      </c>
    </row>
    <row r="516" spans="1:10" x14ac:dyDescent="0.3">
      <c r="A516" t="s">
        <v>27</v>
      </c>
      <c r="B516" t="s">
        <v>45</v>
      </c>
      <c r="C516" t="s">
        <v>74</v>
      </c>
      <c r="G516">
        <v>81</v>
      </c>
    </row>
    <row r="517" spans="1:10" x14ac:dyDescent="0.3">
      <c r="A517" t="s">
        <v>27</v>
      </c>
      <c r="B517" t="s">
        <v>45</v>
      </c>
      <c r="C517" t="s">
        <v>75</v>
      </c>
      <c r="G517">
        <v>82</v>
      </c>
    </row>
    <row r="518" spans="1:10" x14ac:dyDescent="0.3">
      <c r="A518" t="s">
        <v>27</v>
      </c>
      <c r="B518" t="s">
        <v>45</v>
      </c>
      <c r="C518" t="s">
        <v>67</v>
      </c>
      <c r="G518">
        <v>80</v>
      </c>
      <c r="J518">
        <v>85</v>
      </c>
    </row>
    <row r="519" spans="1:10" x14ac:dyDescent="0.3">
      <c r="A519" t="s">
        <v>27</v>
      </c>
      <c r="B519" t="s">
        <v>45</v>
      </c>
      <c r="C519" t="s">
        <v>68</v>
      </c>
      <c r="G519">
        <v>85</v>
      </c>
      <c r="J519">
        <v>85</v>
      </c>
    </row>
    <row r="520" spans="1:10" x14ac:dyDescent="0.3">
      <c r="A520" t="s">
        <v>27</v>
      </c>
      <c r="B520" t="s">
        <v>45</v>
      </c>
      <c r="C520" t="s">
        <v>69</v>
      </c>
      <c r="G520">
        <v>102</v>
      </c>
      <c r="J520">
        <v>85</v>
      </c>
    </row>
    <row r="521" spans="1:10" x14ac:dyDescent="0.3">
      <c r="A521" t="s">
        <v>27</v>
      </c>
      <c r="B521" t="s">
        <v>45</v>
      </c>
      <c r="C521" t="s">
        <v>85</v>
      </c>
      <c r="G521">
        <v>92</v>
      </c>
    </row>
    <row r="522" spans="1:10" x14ac:dyDescent="0.3">
      <c r="A522" t="s">
        <v>27</v>
      </c>
      <c r="B522" t="s">
        <v>45</v>
      </c>
      <c r="C522" t="s">
        <v>70</v>
      </c>
      <c r="G522">
        <v>87</v>
      </c>
      <c r="J522">
        <v>85</v>
      </c>
    </row>
    <row r="523" spans="1:10" x14ac:dyDescent="0.3">
      <c r="A523" t="s">
        <v>27</v>
      </c>
      <c r="B523" t="s">
        <v>45</v>
      </c>
      <c r="C523" t="s">
        <v>71</v>
      </c>
      <c r="G523">
        <v>86</v>
      </c>
      <c r="J523">
        <v>85</v>
      </c>
    </row>
    <row r="524" spans="1:10" x14ac:dyDescent="0.3">
      <c r="A524" t="s">
        <v>27</v>
      </c>
      <c r="B524" t="s">
        <v>45</v>
      </c>
      <c r="C524" t="s">
        <v>56</v>
      </c>
      <c r="D524" t="s">
        <v>54</v>
      </c>
      <c r="E524" t="s">
        <v>15</v>
      </c>
      <c r="G524">
        <v>81</v>
      </c>
    </row>
    <row r="525" spans="1:10" x14ac:dyDescent="0.3">
      <c r="A525" t="s">
        <v>27</v>
      </c>
      <c r="B525" t="s">
        <v>45</v>
      </c>
      <c r="C525" t="s">
        <v>56</v>
      </c>
      <c r="D525" t="s">
        <v>171</v>
      </c>
      <c r="G525">
        <v>81</v>
      </c>
    </row>
    <row r="526" spans="1:10" x14ac:dyDescent="0.3">
      <c r="A526" t="s">
        <v>27</v>
      </c>
      <c r="B526" t="s">
        <v>46</v>
      </c>
      <c r="C526" t="s">
        <v>61</v>
      </c>
      <c r="D526" t="s">
        <v>54</v>
      </c>
      <c r="E526" t="s">
        <v>15</v>
      </c>
      <c r="G526">
        <v>83</v>
      </c>
    </row>
    <row r="527" spans="1:10" x14ac:dyDescent="0.3">
      <c r="A527" t="s">
        <v>27</v>
      </c>
      <c r="B527" t="s">
        <v>46</v>
      </c>
      <c r="C527" t="s">
        <v>61</v>
      </c>
      <c r="D527" t="s">
        <v>54</v>
      </c>
      <c r="E527" t="s">
        <v>54</v>
      </c>
      <c r="J527">
        <v>85</v>
      </c>
    </row>
    <row r="528" spans="1:10" x14ac:dyDescent="0.3">
      <c r="A528" t="s">
        <v>27</v>
      </c>
      <c r="B528" t="s">
        <v>46</v>
      </c>
      <c r="C528" t="s">
        <v>61</v>
      </c>
      <c r="D528" t="s">
        <v>171</v>
      </c>
      <c r="G528">
        <v>83</v>
      </c>
      <c r="J528">
        <v>85</v>
      </c>
    </row>
    <row r="529" spans="1:10" x14ac:dyDescent="0.3">
      <c r="A529" t="s">
        <v>27</v>
      </c>
      <c r="B529" t="s">
        <v>46</v>
      </c>
      <c r="C529" t="s">
        <v>62</v>
      </c>
      <c r="D529" t="s">
        <v>54</v>
      </c>
      <c r="E529" t="s">
        <v>15</v>
      </c>
      <c r="G529">
        <v>86</v>
      </c>
    </row>
    <row r="530" spans="1:10" x14ac:dyDescent="0.3">
      <c r="A530" t="s">
        <v>27</v>
      </c>
      <c r="B530" t="s">
        <v>46</v>
      </c>
      <c r="C530" t="s">
        <v>62</v>
      </c>
      <c r="D530" t="s">
        <v>54</v>
      </c>
      <c r="E530" t="s">
        <v>54</v>
      </c>
      <c r="J530">
        <v>85</v>
      </c>
    </row>
    <row r="531" spans="1:10" x14ac:dyDescent="0.3">
      <c r="A531" t="s">
        <v>27</v>
      </c>
      <c r="B531" t="s">
        <v>46</v>
      </c>
      <c r="C531" t="s">
        <v>62</v>
      </c>
      <c r="D531" t="s">
        <v>171</v>
      </c>
      <c r="G531">
        <v>86</v>
      </c>
      <c r="J531">
        <v>85</v>
      </c>
    </row>
    <row r="532" spans="1:10" x14ac:dyDescent="0.3">
      <c r="A532" t="s">
        <v>27</v>
      </c>
      <c r="B532" t="s">
        <v>46</v>
      </c>
      <c r="C532" t="s">
        <v>58</v>
      </c>
      <c r="D532" t="s">
        <v>54</v>
      </c>
      <c r="E532" t="s">
        <v>15</v>
      </c>
      <c r="G532">
        <v>78</v>
      </c>
    </row>
    <row r="533" spans="1:10" x14ac:dyDescent="0.3">
      <c r="A533" t="s">
        <v>27</v>
      </c>
      <c r="B533" t="s">
        <v>46</v>
      </c>
      <c r="C533" t="s">
        <v>58</v>
      </c>
      <c r="D533" t="s">
        <v>54</v>
      </c>
      <c r="E533" t="s">
        <v>54</v>
      </c>
      <c r="J533">
        <v>85</v>
      </c>
    </row>
    <row r="534" spans="1:10" x14ac:dyDescent="0.3">
      <c r="A534" t="s">
        <v>27</v>
      </c>
      <c r="B534" t="s">
        <v>46</v>
      </c>
      <c r="C534" t="s">
        <v>58</v>
      </c>
      <c r="D534" t="s">
        <v>171</v>
      </c>
      <c r="G534">
        <v>78</v>
      </c>
      <c r="J534">
        <v>85</v>
      </c>
    </row>
    <row r="535" spans="1:10" x14ac:dyDescent="0.3">
      <c r="A535" t="s">
        <v>27</v>
      </c>
      <c r="B535" t="s">
        <v>46</v>
      </c>
      <c r="C535" t="s">
        <v>63</v>
      </c>
      <c r="G535">
        <v>83.333333333333329</v>
      </c>
      <c r="J535">
        <v>85</v>
      </c>
    </row>
    <row r="536" spans="1:10" x14ac:dyDescent="0.3">
      <c r="A536" t="s">
        <v>27</v>
      </c>
      <c r="B536" t="s">
        <v>46</v>
      </c>
      <c r="C536" t="s">
        <v>64</v>
      </c>
      <c r="G536">
        <v>94</v>
      </c>
      <c r="J536">
        <v>85</v>
      </c>
    </row>
    <row r="537" spans="1:10" x14ac:dyDescent="0.3">
      <c r="A537" t="s">
        <v>27</v>
      </c>
      <c r="B537" t="s">
        <v>46</v>
      </c>
      <c r="C537" t="s">
        <v>59</v>
      </c>
      <c r="G537">
        <v>83</v>
      </c>
    </row>
    <row r="538" spans="1:10" x14ac:dyDescent="0.3">
      <c r="A538" t="s">
        <v>27</v>
      </c>
      <c r="B538" t="s">
        <v>46</v>
      </c>
      <c r="C538" t="s">
        <v>65</v>
      </c>
      <c r="G538">
        <v>77</v>
      </c>
      <c r="J538">
        <v>85</v>
      </c>
    </row>
    <row r="539" spans="1:10" x14ac:dyDescent="0.3">
      <c r="A539" t="s">
        <v>27</v>
      </c>
      <c r="B539" t="s">
        <v>46</v>
      </c>
      <c r="C539" t="s">
        <v>66</v>
      </c>
      <c r="G539">
        <v>106</v>
      </c>
      <c r="J539">
        <v>85</v>
      </c>
    </row>
    <row r="540" spans="1:10" x14ac:dyDescent="0.3">
      <c r="A540" t="s">
        <v>27</v>
      </c>
      <c r="B540" t="s">
        <v>46</v>
      </c>
      <c r="C540" t="s">
        <v>67</v>
      </c>
      <c r="G540">
        <v>92</v>
      </c>
      <c r="J540">
        <v>101</v>
      </c>
    </row>
    <row r="541" spans="1:10" x14ac:dyDescent="0.3">
      <c r="A541" t="s">
        <v>27</v>
      </c>
      <c r="B541" t="s">
        <v>46</v>
      </c>
      <c r="C541" t="s">
        <v>68</v>
      </c>
      <c r="G541">
        <v>82</v>
      </c>
      <c r="J541">
        <v>76</v>
      </c>
    </row>
    <row r="542" spans="1:10" x14ac:dyDescent="0.3">
      <c r="A542" t="s">
        <v>27</v>
      </c>
      <c r="B542" t="s">
        <v>46</v>
      </c>
      <c r="C542" t="s">
        <v>69</v>
      </c>
      <c r="G542">
        <v>69</v>
      </c>
    </row>
    <row r="543" spans="1:10" x14ac:dyDescent="0.3">
      <c r="A543" t="s">
        <v>27</v>
      </c>
      <c r="B543" t="s">
        <v>46</v>
      </c>
      <c r="C543" t="s">
        <v>70</v>
      </c>
      <c r="G543">
        <v>90</v>
      </c>
    </row>
    <row r="544" spans="1:10" x14ac:dyDescent="0.3">
      <c r="A544" t="s">
        <v>27</v>
      </c>
      <c r="B544" t="s">
        <v>46</v>
      </c>
      <c r="C544" t="s">
        <v>88</v>
      </c>
      <c r="G544">
        <v>81</v>
      </c>
    </row>
    <row r="545" spans="1:10" x14ac:dyDescent="0.3">
      <c r="A545" t="s">
        <v>27</v>
      </c>
      <c r="B545" t="s">
        <v>46</v>
      </c>
      <c r="C545" t="s">
        <v>71</v>
      </c>
      <c r="G545">
        <v>82</v>
      </c>
    </row>
    <row r="546" spans="1:10" x14ac:dyDescent="0.3">
      <c r="A546" t="s">
        <v>27</v>
      </c>
      <c r="B546" t="s">
        <v>46</v>
      </c>
      <c r="C546" t="s">
        <v>55</v>
      </c>
      <c r="D546" t="s">
        <v>54</v>
      </c>
      <c r="E546" t="s">
        <v>15</v>
      </c>
      <c r="G546">
        <v>80</v>
      </c>
    </row>
    <row r="547" spans="1:10" x14ac:dyDescent="0.3">
      <c r="A547" t="s">
        <v>27</v>
      </c>
      <c r="B547" t="s">
        <v>46</v>
      </c>
      <c r="C547" t="s">
        <v>55</v>
      </c>
      <c r="D547" t="s">
        <v>171</v>
      </c>
      <c r="G547">
        <v>80</v>
      </c>
    </row>
    <row r="548" spans="1:10" x14ac:dyDescent="0.3">
      <c r="A548" t="s">
        <v>27</v>
      </c>
      <c r="B548" t="s">
        <v>47</v>
      </c>
      <c r="C548" t="s">
        <v>61</v>
      </c>
      <c r="D548" t="s">
        <v>54</v>
      </c>
      <c r="E548" t="s">
        <v>15</v>
      </c>
      <c r="G548">
        <v>90</v>
      </c>
    </row>
    <row r="549" spans="1:10" x14ac:dyDescent="0.3">
      <c r="A549" t="s">
        <v>27</v>
      </c>
      <c r="B549" t="s">
        <v>47</v>
      </c>
      <c r="C549" t="s">
        <v>61</v>
      </c>
      <c r="D549" t="s">
        <v>171</v>
      </c>
      <c r="G549">
        <v>90</v>
      </c>
    </row>
    <row r="550" spans="1:10" x14ac:dyDescent="0.3">
      <c r="A550" t="s">
        <v>27</v>
      </c>
      <c r="B550" t="s">
        <v>47</v>
      </c>
      <c r="C550" t="s">
        <v>62</v>
      </c>
      <c r="D550" t="s">
        <v>54</v>
      </c>
      <c r="E550" t="s">
        <v>15</v>
      </c>
      <c r="G550">
        <v>94</v>
      </c>
    </row>
    <row r="551" spans="1:10" x14ac:dyDescent="0.3">
      <c r="A551" t="s">
        <v>27</v>
      </c>
      <c r="B551" t="s">
        <v>47</v>
      </c>
      <c r="C551" t="s">
        <v>62</v>
      </c>
      <c r="D551" t="s">
        <v>171</v>
      </c>
      <c r="G551">
        <v>94</v>
      </c>
    </row>
    <row r="552" spans="1:10" x14ac:dyDescent="0.3">
      <c r="A552" t="s">
        <v>27</v>
      </c>
      <c r="B552" t="s">
        <v>47</v>
      </c>
      <c r="C552" t="s">
        <v>58</v>
      </c>
      <c r="D552" t="s">
        <v>54</v>
      </c>
      <c r="E552" t="s">
        <v>15</v>
      </c>
      <c r="G552">
        <v>77</v>
      </c>
    </row>
    <row r="553" spans="1:10" x14ac:dyDescent="0.3">
      <c r="A553" t="s">
        <v>27</v>
      </c>
      <c r="B553" t="s">
        <v>47</v>
      </c>
      <c r="C553" t="s">
        <v>58</v>
      </c>
      <c r="D553" t="s">
        <v>171</v>
      </c>
      <c r="G553">
        <v>77</v>
      </c>
    </row>
    <row r="554" spans="1:10" x14ac:dyDescent="0.3">
      <c r="A554" t="s">
        <v>27</v>
      </c>
      <c r="B554" t="s">
        <v>47</v>
      </c>
      <c r="C554" t="s">
        <v>63</v>
      </c>
      <c r="G554">
        <v>93</v>
      </c>
    </row>
    <row r="555" spans="1:10" x14ac:dyDescent="0.3">
      <c r="A555" t="s">
        <v>27</v>
      </c>
      <c r="B555" t="s">
        <v>47</v>
      </c>
      <c r="C555" t="s">
        <v>64</v>
      </c>
      <c r="G555">
        <v>89</v>
      </c>
      <c r="J555">
        <v>80</v>
      </c>
    </row>
    <row r="556" spans="1:10" x14ac:dyDescent="0.3">
      <c r="A556" t="s">
        <v>27</v>
      </c>
      <c r="B556" t="s">
        <v>47</v>
      </c>
      <c r="C556" t="s">
        <v>65</v>
      </c>
      <c r="G556">
        <v>87</v>
      </c>
      <c r="J556">
        <v>86</v>
      </c>
    </row>
    <row r="557" spans="1:10" x14ac:dyDescent="0.3">
      <c r="A557" t="s">
        <v>27</v>
      </c>
      <c r="B557" t="s">
        <v>47</v>
      </c>
      <c r="C557" t="s">
        <v>112</v>
      </c>
      <c r="G557">
        <v>85</v>
      </c>
    </row>
    <row r="558" spans="1:10" x14ac:dyDescent="0.3">
      <c r="A558" t="s">
        <v>27</v>
      </c>
      <c r="B558" t="s">
        <v>47</v>
      </c>
      <c r="C558" t="s">
        <v>66</v>
      </c>
      <c r="G558">
        <v>96</v>
      </c>
      <c r="J558">
        <v>80</v>
      </c>
    </row>
    <row r="559" spans="1:10" x14ac:dyDescent="0.3">
      <c r="A559" t="s">
        <v>27</v>
      </c>
      <c r="B559" t="s">
        <v>47</v>
      </c>
      <c r="C559" t="s">
        <v>67</v>
      </c>
      <c r="G559">
        <v>97</v>
      </c>
      <c r="J559">
        <v>86</v>
      </c>
    </row>
    <row r="560" spans="1:10" x14ac:dyDescent="0.3">
      <c r="A560" t="s">
        <v>27</v>
      </c>
      <c r="B560" t="s">
        <v>47</v>
      </c>
      <c r="C560" t="s">
        <v>77</v>
      </c>
      <c r="G560">
        <v>102</v>
      </c>
    </row>
    <row r="561" spans="1:10" x14ac:dyDescent="0.3">
      <c r="A561" t="s">
        <v>27</v>
      </c>
      <c r="B561" t="s">
        <v>47</v>
      </c>
      <c r="C561" t="s">
        <v>68</v>
      </c>
      <c r="G561">
        <v>102</v>
      </c>
      <c r="J561">
        <v>90</v>
      </c>
    </row>
    <row r="562" spans="1:10" x14ac:dyDescent="0.3">
      <c r="A562" t="s">
        <v>27</v>
      </c>
      <c r="B562" t="s">
        <v>47</v>
      </c>
      <c r="C562" t="s">
        <v>80</v>
      </c>
      <c r="G562">
        <v>82</v>
      </c>
    </row>
    <row r="563" spans="1:10" x14ac:dyDescent="0.3">
      <c r="A563" t="s">
        <v>27</v>
      </c>
      <c r="B563" t="s">
        <v>47</v>
      </c>
      <c r="C563" t="s">
        <v>69</v>
      </c>
      <c r="G563">
        <v>92</v>
      </c>
      <c r="J563">
        <v>89</v>
      </c>
    </row>
    <row r="564" spans="1:10" x14ac:dyDescent="0.3">
      <c r="A564" t="s">
        <v>27</v>
      </c>
      <c r="B564" t="s">
        <v>47</v>
      </c>
      <c r="C564" t="s">
        <v>70</v>
      </c>
      <c r="G564">
        <v>87</v>
      </c>
      <c r="J564">
        <v>80</v>
      </c>
    </row>
    <row r="565" spans="1:10" x14ac:dyDescent="0.3">
      <c r="A565" t="s">
        <v>27</v>
      </c>
      <c r="B565" t="s">
        <v>47</v>
      </c>
      <c r="C565" t="s">
        <v>71</v>
      </c>
      <c r="G565">
        <v>83</v>
      </c>
      <c r="J565">
        <v>95</v>
      </c>
    </row>
    <row r="566" spans="1:10" x14ac:dyDescent="0.3">
      <c r="A566" t="s">
        <v>27</v>
      </c>
      <c r="B566" t="s">
        <v>48</v>
      </c>
      <c r="C566" t="s">
        <v>61</v>
      </c>
      <c r="D566" t="s">
        <v>54</v>
      </c>
      <c r="E566" t="s">
        <v>15</v>
      </c>
      <c r="G566">
        <v>87</v>
      </c>
    </row>
    <row r="567" spans="1:10" x14ac:dyDescent="0.3">
      <c r="A567" t="s">
        <v>27</v>
      </c>
      <c r="B567" t="s">
        <v>48</v>
      </c>
      <c r="C567" t="s">
        <v>61</v>
      </c>
      <c r="D567" t="s">
        <v>54</v>
      </c>
      <c r="E567" t="s">
        <v>54</v>
      </c>
      <c r="J567">
        <v>94</v>
      </c>
    </row>
    <row r="568" spans="1:10" x14ac:dyDescent="0.3">
      <c r="A568" t="s">
        <v>27</v>
      </c>
      <c r="B568" t="s">
        <v>48</v>
      </c>
      <c r="C568" t="s">
        <v>61</v>
      </c>
      <c r="D568" t="s">
        <v>171</v>
      </c>
      <c r="G568">
        <v>87</v>
      </c>
      <c r="J568">
        <v>94</v>
      </c>
    </row>
    <row r="569" spans="1:10" x14ac:dyDescent="0.3">
      <c r="A569" t="s">
        <v>27</v>
      </c>
      <c r="B569" t="s">
        <v>48</v>
      </c>
      <c r="C569" t="s">
        <v>62</v>
      </c>
      <c r="D569" t="s">
        <v>54</v>
      </c>
      <c r="E569" t="s">
        <v>15</v>
      </c>
      <c r="G569">
        <v>89.5</v>
      </c>
    </row>
    <row r="570" spans="1:10" x14ac:dyDescent="0.3">
      <c r="A570" t="s">
        <v>27</v>
      </c>
      <c r="B570" t="s">
        <v>48</v>
      </c>
      <c r="C570" t="s">
        <v>62</v>
      </c>
      <c r="D570" t="s">
        <v>54</v>
      </c>
      <c r="E570" t="s">
        <v>54</v>
      </c>
      <c r="J570">
        <v>88</v>
      </c>
    </row>
    <row r="571" spans="1:10" x14ac:dyDescent="0.3">
      <c r="A571" t="s">
        <v>27</v>
      </c>
      <c r="B571" t="s">
        <v>48</v>
      </c>
      <c r="C571" t="s">
        <v>62</v>
      </c>
      <c r="D571" t="s">
        <v>171</v>
      </c>
      <c r="G571">
        <v>89.5</v>
      </c>
      <c r="J571">
        <v>88</v>
      </c>
    </row>
    <row r="572" spans="1:10" x14ac:dyDescent="0.3">
      <c r="A572" t="s">
        <v>27</v>
      </c>
      <c r="B572" t="s">
        <v>48</v>
      </c>
      <c r="C572" t="s">
        <v>94</v>
      </c>
      <c r="G572">
        <v>83</v>
      </c>
    </row>
    <row r="573" spans="1:10" x14ac:dyDescent="0.3">
      <c r="A573" t="s">
        <v>27</v>
      </c>
      <c r="B573" t="s">
        <v>48</v>
      </c>
      <c r="C573" t="s">
        <v>58</v>
      </c>
      <c r="D573" t="s">
        <v>54</v>
      </c>
      <c r="E573" t="s">
        <v>15</v>
      </c>
      <c r="G573">
        <v>83</v>
      </c>
    </row>
    <row r="574" spans="1:10" x14ac:dyDescent="0.3">
      <c r="A574" t="s">
        <v>27</v>
      </c>
      <c r="B574" t="s">
        <v>48</v>
      </c>
      <c r="C574" t="s">
        <v>58</v>
      </c>
      <c r="D574" t="s">
        <v>171</v>
      </c>
      <c r="G574">
        <v>83</v>
      </c>
    </row>
    <row r="575" spans="1:10" x14ac:dyDescent="0.3">
      <c r="A575" t="s">
        <v>27</v>
      </c>
      <c r="B575" t="s">
        <v>48</v>
      </c>
      <c r="C575" t="s">
        <v>99</v>
      </c>
      <c r="G575">
        <v>79.5</v>
      </c>
    </row>
    <row r="576" spans="1:10" x14ac:dyDescent="0.3">
      <c r="A576" t="s">
        <v>27</v>
      </c>
      <c r="B576" t="s">
        <v>48</v>
      </c>
      <c r="C576" t="s">
        <v>63</v>
      </c>
      <c r="G576">
        <v>105</v>
      </c>
      <c r="J576">
        <v>85</v>
      </c>
    </row>
    <row r="577" spans="1:10" x14ac:dyDescent="0.3">
      <c r="A577" t="s">
        <v>27</v>
      </c>
      <c r="B577" t="s">
        <v>48</v>
      </c>
      <c r="C577" t="s">
        <v>64</v>
      </c>
      <c r="G577">
        <v>94</v>
      </c>
      <c r="J577">
        <v>85</v>
      </c>
    </row>
    <row r="578" spans="1:10" x14ac:dyDescent="0.3">
      <c r="A578" t="s">
        <v>27</v>
      </c>
      <c r="B578" t="s">
        <v>48</v>
      </c>
      <c r="C578" t="s">
        <v>65</v>
      </c>
      <c r="G578">
        <v>95</v>
      </c>
      <c r="J578">
        <v>85</v>
      </c>
    </row>
    <row r="579" spans="1:10" x14ac:dyDescent="0.3">
      <c r="A579" t="s">
        <v>27</v>
      </c>
      <c r="B579" t="s">
        <v>48</v>
      </c>
      <c r="C579" t="s">
        <v>66</v>
      </c>
      <c r="G579">
        <v>90</v>
      </c>
    </row>
    <row r="580" spans="1:10" x14ac:dyDescent="0.3">
      <c r="A580" t="s">
        <v>27</v>
      </c>
      <c r="B580" t="s">
        <v>48</v>
      </c>
      <c r="C580" t="s">
        <v>75</v>
      </c>
      <c r="G580">
        <v>86</v>
      </c>
    </row>
    <row r="581" spans="1:10" x14ac:dyDescent="0.3">
      <c r="A581" t="s">
        <v>27</v>
      </c>
      <c r="B581" t="s">
        <v>48</v>
      </c>
      <c r="C581" t="s">
        <v>67</v>
      </c>
      <c r="G581">
        <v>87</v>
      </c>
    </row>
    <row r="582" spans="1:10" x14ac:dyDescent="0.3">
      <c r="A582" t="s">
        <v>27</v>
      </c>
      <c r="B582" t="s">
        <v>48</v>
      </c>
      <c r="C582" t="s">
        <v>68</v>
      </c>
      <c r="G582">
        <v>106</v>
      </c>
    </row>
    <row r="583" spans="1:10" x14ac:dyDescent="0.3">
      <c r="A583" t="s">
        <v>27</v>
      </c>
      <c r="B583" t="s">
        <v>48</v>
      </c>
      <c r="C583" t="s">
        <v>69</v>
      </c>
      <c r="G583">
        <v>85</v>
      </c>
    </row>
    <row r="584" spans="1:10" x14ac:dyDescent="0.3">
      <c r="A584" t="s">
        <v>27</v>
      </c>
      <c r="B584" t="s">
        <v>48</v>
      </c>
      <c r="C584" t="s">
        <v>70</v>
      </c>
      <c r="G584">
        <v>86</v>
      </c>
    </row>
    <row r="585" spans="1:10" x14ac:dyDescent="0.3">
      <c r="A585" t="s">
        <v>27</v>
      </c>
      <c r="B585" t="s">
        <v>48</v>
      </c>
      <c r="C585" t="s">
        <v>71</v>
      </c>
      <c r="G585">
        <v>90</v>
      </c>
    </row>
    <row r="586" spans="1:10" x14ac:dyDescent="0.3">
      <c r="A586" t="s">
        <v>27</v>
      </c>
      <c r="B586" t="s">
        <v>49</v>
      </c>
      <c r="C586" t="s">
        <v>73</v>
      </c>
      <c r="G586">
        <v>93</v>
      </c>
    </row>
    <row r="587" spans="1:10" x14ac:dyDescent="0.3">
      <c r="A587" t="s">
        <v>27</v>
      </c>
      <c r="B587" t="s">
        <v>49</v>
      </c>
      <c r="C587" t="s">
        <v>61</v>
      </c>
      <c r="D587" t="s">
        <v>54</v>
      </c>
      <c r="E587" t="s">
        <v>15</v>
      </c>
      <c r="G587">
        <v>92</v>
      </c>
    </row>
    <row r="588" spans="1:10" x14ac:dyDescent="0.3">
      <c r="A588" t="s">
        <v>27</v>
      </c>
      <c r="B588" t="s">
        <v>49</v>
      </c>
      <c r="C588" t="s">
        <v>61</v>
      </c>
      <c r="D588" t="s">
        <v>171</v>
      </c>
      <c r="G588">
        <v>92</v>
      </c>
    </row>
    <row r="589" spans="1:10" x14ac:dyDescent="0.3">
      <c r="A589" t="s">
        <v>27</v>
      </c>
      <c r="B589" t="s">
        <v>49</v>
      </c>
      <c r="C589" t="s">
        <v>91</v>
      </c>
      <c r="G589">
        <v>81</v>
      </c>
    </row>
    <row r="590" spans="1:10" x14ac:dyDescent="0.3">
      <c r="A590" t="s">
        <v>27</v>
      </c>
      <c r="B590" t="s">
        <v>49</v>
      </c>
      <c r="C590" t="s">
        <v>62</v>
      </c>
      <c r="D590" t="s">
        <v>54</v>
      </c>
      <c r="E590" t="s">
        <v>15</v>
      </c>
      <c r="G590">
        <v>84</v>
      </c>
    </row>
    <row r="591" spans="1:10" x14ac:dyDescent="0.3">
      <c r="A591" t="s">
        <v>27</v>
      </c>
      <c r="B591" t="s">
        <v>49</v>
      </c>
      <c r="C591" t="s">
        <v>62</v>
      </c>
      <c r="D591" t="s">
        <v>171</v>
      </c>
      <c r="G591">
        <v>84</v>
      </c>
    </row>
    <row r="592" spans="1:10" x14ac:dyDescent="0.3">
      <c r="A592" t="s">
        <v>27</v>
      </c>
      <c r="B592" t="s">
        <v>49</v>
      </c>
      <c r="C592" t="s">
        <v>58</v>
      </c>
      <c r="D592" t="s">
        <v>54</v>
      </c>
      <c r="E592" t="s">
        <v>15</v>
      </c>
      <c r="G592">
        <v>91</v>
      </c>
    </row>
    <row r="593" spans="1:7" x14ac:dyDescent="0.3">
      <c r="A593" t="s">
        <v>27</v>
      </c>
      <c r="B593" t="s">
        <v>49</v>
      </c>
      <c r="C593" t="s">
        <v>58</v>
      </c>
      <c r="D593" t="s">
        <v>171</v>
      </c>
      <c r="G593">
        <v>91</v>
      </c>
    </row>
    <row r="594" spans="1:7" x14ac:dyDescent="0.3">
      <c r="A594" t="s">
        <v>27</v>
      </c>
      <c r="B594" t="s">
        <v>49</v>
      </c>
      <c r="C594" t="s">
        <v>63</v>
      </c>
      <c r="G594">
        <v>82</v>
      </c>
    </row>
    <row r="595" spans="1:7" x14ac:dyDescent="0.3">
      <c r="A595" t="s">
        <v>27</v>
      </c>
      <c r="B595" t="s">
        <v>49</v>
      </c>
      <c r="C595" t="s">
        <v>64</v>
      </c>
      <c r="G595">
        <v>89</v>
      </c>
    </row>
    <row r="596" spans="1:7" x14ac:dyDescent="0.3">
      <c r="A596" t="s">
        <v>27</v>
      </c>
      <c r="B596" t="s">
        <v>49</v>
      </c>
      <c r="C596" t="s">
        <v>65</v>
      </c>
      <c r="G596">
        <v>90</v>
      </c>
    </row>
    <row r="597" spans="1:7" x14ac:dyDescent="0.3">
      <c r="A597" t="s">
        <v>27</v>
      </c>
      <c r="B597" t="s">
        <v>49</v>
      </c>
      <c r="C597" t="s">
        <v>66</v>
      </c>
      <c r="G597">
        <v>94</v>
      </c>
    </row>
    <row r="598" spans="1:7" x14ac:dyDescent="0.3">
      <c r="A598" t="s">
        <v>27</v>
      </c>
      <c r="B598" t="s">
        <v>49</v>
      </c>
      <c r="C598" t="s">
        <v>67</v>
      </c>
      <c r="G598">
        <v>83</v>
      </c>
    </row>
    <row r="599" spans="1:7" x14ac:dyDescent="0.3">
      <c r="A599" t="s">
        <v>27</v>
      </c>
      <c r="B599" t="s">
        <v>49</v>
      </c>
      <c r="C599" t="s">
        <v>68</v>
      </c>
      <c r="G599">
        <v>88</v>
      </c>
    </row>
    <row r="600" spans="1:7" x14ac:dyDescent="0.3">
      <c r="A600" t="s">
        <v>27</v>
      </c>
      <c r="B600" t="s">
        <v>49</v>
      </c>
      <c r="C600" t="s">
        <v>69</v>
      </c>
      <c r="G600">
        <v>94</v>
      </c>
    </row>
    <row r="601" spans="1:7" x14ac:dyDescent="0.3">
      <c r="A601" t="s">
        <v>27</v>
      </c>
      <c r="B601" t="s">
        <v>49</v>
      </c>
      <c r="C601" t="s">
        <v>70</v>
      </c>
      <c r="G601">
        <v>91</v>
      </c>
    </row>
    <row r="602" spans="1:7" x14ac:dyDescent="0.3">
      <c r="A602" t="s">
        <v>27</v>
      </c>
      <c r="B602" t="s">
        <v>49</v>
      </c>
      <c r="C602" t="s">
        <v>71</v>
      </c>
      <c r="G602">
        <v>91</v>
      </c>
    </row>
    <row r="603" spans="1:7" x14ac:dyDescent="0.3">
      <c r="A603" t="s">
        <v>27</v>
      </c>
      <c r="B603" t="s">
        <v>49</v>
      </c>
      <c r="C603" t="s">
        <v>55</v>
      </c>
      <c r="D603" t="s">
        <v>54</v>
      </c>
      <c r="E603" t="s">
        <v>15</v>
      </c>
      <c r="G603">
        <v>81</v>
      </c>
    </row>
    <row r="604" spans="1:7" x14ac:dyDescent="0.3">
      <c r="A604" t="s">
        <v>27</v>
      </c>
      <c r="B604" t="s">
        <v>49</v>
      </c>
      <c r="C604" t="s">
        <v>55</v>
      </c>
      <c r="D604" t="s">
        <v>171</v>
      </c>
      <c r="G604">
        <v>81</v>
      </c>
    </row>
    <row r="605" spans="1:7" x14ac:dyDescent="0.3">
      <c r="A605" t="s">
        <v>27</v>
      </c>
      <c r="B605" t="s">
        <v>49</v>
      </c>
      <c r="C605" t="s">
        <v>56</v>
      </c>
      <c r="D605" t="s">
        <v>54</v>
      </c>
      <c r="E605" t="s">
        <v>15</v>
      </c>
      <c r="G605">
        <v>82</v>
      </c>
    </row>
    <row r="606" spans="1:7" x14ac:dyDescent="0.3">
      <c r="A606" t="s">
        <v>27</v>
      </c>
      <c r="B606" t="s">
        <v>49</v>
      </c>
      <c r="C606" t="s">
        <v>56</v>
      </c>
      <c r="D606" t="s">
        <v>171</v>
      </c>
      <c r="G606">
        <v>82</v>
      </c>
    </row>
    <row r="607" spans="1:7" x14ac:dyDescent="0.3">
      <c r="A607" t="s">
        <v>27</v>
      </c>
      <c r="B607" t="s">
        <v>49</v>
      </c>
      <c r="C607" t="s">
        <v>57</v>
      </c>
      <c r="G607">
        <v>88</v>
      </c>
    </row>
    <row r="608" spans="1:7" x14ac:dyDescent="0.3">
      <c r="A608" t="s">
        <v>27</v>
      </c>
      <c r="B608" t="s">
        <v>50</v>
      </c>
      <c r="C608" t="s">
        <v>73</v>
      </c>
      <c r="G608">
        <v>88</v>
      </c>
    </row>
    <row r="609" spans="1:7" x14ac:dyDescent="0.3">
      <c r="A609" t="s">
        <v>27</v>
      </c>
      <c r="B609" t="s">
        <v>50</v>
      </c>
      <c r="C609" t="s">
        <v>61</v>
      </c>
      <c r="D609" t="s">
        <v>54</v>
      </c>
      <c r="E609" t="s">
        <v>15</v>
      </c>
      <c r="G609">
        <v>80.333333333333329</v>
      </c>
    </row>
    <row r="610" spans="1:7" x14ac:dyDescent="0.3">
      <c r="A610" t="s">
        <v>27</v>
      </c>
      <c r="B610" t="s">
        <v>50</v>
      </c>
      <c r="C610" t="s">
        <v>61</v>
      </c>
      <c r="D610" t="s">
        <v>171</v>
      </c>
      <c r="G610">
        <v>80.333333333333329</v>
      </c>
    </row>
    <row r="611" spans="1:7" x14ac:dyDescent="0.3">
      <c r="A611" t="s">
        <v>27</v>
      </c>
      <c r="B611" t="s">
        <v>50</v>
      </c>
      <c r="C611" t="s">
        <v>62</v>
      </c>
      <c r="D611" t="s">
        <v>54</v>
      </c>
      <c r="E611" t="s">
        <v>15</v>
      </c>
      <c r="G611">
        <v>92</v>
      </c>
    </row>
    <row r="612" spans="1:7" x14ac:dyDescent="0.3">
      <c r="A612" t="s">
        <v>27</v>
      </c>
      <c r="B612" t="s">
        <v>50</v>
      </c>
      <c r="C612" t="s">
        <v>62</v>
      </c>
      <c r="D612" t="s">
        <v>171</v>
      </c>
      <c r="G612">
        <v>92</v>
      </c>
    </row>
    <row r="613" spans="1:7" x14ac:dyDescent="0.3">
      <c r="A613" t="s">
        <v>27</v>
      </c>
      <c r="B613" t="s">
        <v>50</v>
      </c>
      <c r="C613" t="s">
        <v>95</v>
      </c>
      <c r="G613">
        <v>82</v>
      </c>
    </row>
    <row r="614" spans="1:7" x14ac:dyDescent="0.3">
      <c r="A614" t="s">
        <v>27</v>
      </c>
      <c r="B614" t="s">
        <v>50</v>
      </c>
      <c r="C614" t="s">
        <v>58</v>
      </c>
      <c r="D614" t="s">
        <v>54</v>
      </c>
      <c r="E614" t="s">
        <v>15</v>
      </c>
      <c r="G614">
        <v>108</v>
      </c>
    </row>
    <row r="615" spans="1:7" x14ac:dyDescent="0.3">
      <c r="A615" t="s">
        <v>27</v>
      </c>
      <c r="B615" t="s">
        <v>50</v>
      </c>
      <c r="C615" t="s">
        <v>58</v>
      </c>
      <c r="D615" t="s">
        <v>171</v>
      </c>
      <c r="G615">
        <v>108</v>
      </c>
    </row>
    <row r="616" spans="1:7" x14ac:dyDescent="0.3">
      <c r="A616" t="s">
        <v>27</v>
      </c>
      <c r="B616" t="s">
        <v>50</v>
      </c>
      <c r="C616" t="s">
        <v>63</v>
      </c>
      <c r="G616">
        <v>77</v>
      </c>
    </row>
    <row r="617" spans="1:7" x14ac:dyDescent="0.3">
      <c r="A617" t="s">
        <v>27</v>
      </c>
      <c r="B617" t="s">
        <v>50</v>
      </c>
      <c r="C617" t="s">
        <v>104</v>
      </c>
      <c r="G617">
        <v>89</v>
      </c>
    </row>
    <row r="618" spans="1:7" x14ac:dyDescent="0.3">
      <c r="A618" t="s">
        <v>27</v>
      </c>
      <c r="B618" t="s">
        <v>50</v>
      </c>
      <c r="C618" t="s">
        <v>64</v>
      </c>
      <c r="G618">
        <v>95.5</v>
      </c>
    </row>
    <row r="619" spans="1:7" x14ac:dyDescent="0.3">
      <c r="A619" t="s">
        <v>27</v>
      </c>
      <c r="B619" t="s">
        <v>50</v>
      </c>
      <c r="C619" t="s">
        <v>65</v>
      </c>
      <c r="G619">
        <v>89</v>
      </c>
    </row>
    <row r="620" spans="1:7" x14ac:dyDescent="0.3">
      <c r="A620" t="s">
        <v>27</v>
      </c>
      <c r="B620" t="s">
        <v>50</v>
      </c>
      <c r="C620" t="s">
        <v>66</v>
      </c>
      <c r="G620">
        <v>122</v>
      </c>
    </row>
    <row r="621" spans="1:7" x14ac:dyDescent="0.3">
      <c r="A621" t="s">
        <v>27</v>
      </c>
      <c r="B621" t="s">
        <v>50</v>
      </c>
      <c r="C621" t="s">
        <v>67</v>
      </c>
      <c r="G621">
        <v>108</v>
      </c>
    </row>
    <row r="622" spans="1:7" x14ac:dyDescent="0.3">
      <c r="A622" t="s">
        <v>27</v>
      </c>
      <c r="B622" t="s">
        <v>50</v>
      </c>
      <c r="C622" t="s">
        <v>68</v>
      </c>
      <c r="G622">
        <v>113</v>
      </c>
    </row>
    <row r="623" spans="1:7" x14ac:dyDescent="0.3">
      <c r="A623" t="s">
        <v>27</v>
      </c>
      <c r="B623" t="s">
        <v>50</v>
      </c>
      <c r="C623" t="s">
        <v>69</v>
      </c>
      <c r="G623">
        <v>98</v>
      </c>
    </row>
    <row r="624" spans="1:7" x14ac:dyDescent="0.3">
      <c r="A624" t="s">
        <v>27</v>
      </c>
      <c r="B624" t="s">
        <v>50</v>
      </c>
      <c r="C624" t="s">
        <v>70</v>
      </c>
      <c r="G624">
        <v>98</v>
      </c>
    </row>
    <row r="625" spans="1:7" x14ac:dyDescent="0.3">
      <c r="A625" t="s">
        <v>27</v>
      </c>
      <c r="B625" t="s">
        <v>50</v>
      </c>
      <c r="C625" t="s">
        <v>71</v>
      </c>
      <c r="G625">
        <v>106</v>
      </c>
    </row>
    <row r="626" spans="1:7" x14ac:dyDescent="0.3">
      <c r="A626" t="s">
        <v>27</v>
      </c>
      <c r="B626" t="s">
        <v>51</v>
      </c>
      <c r="C626" t="s">
        <v>61</v>
      </c>
      <c r="D626" t="s">
        <v>54</v>
      </c>
      <c r="E626" t="s">
        <v>15</v>
      </c>
      <c r="G626">
        <v>102</v>
      </c>
    </row>
    <row r="627" spans="1:7" x14ac:dyDescent="0.3">
      <c r="A627" t="s">
        <v>27</v>
      </c>
      <c r="B627" t="s">
        <v>51</v>
      </c>
      <c r="C627" t="s">
        <v>61</v>
      </c>
      <c r="D627" t="s">
        <v>171</v>
      </c>
      <c r="G627">
        <v>102</v>
      </c>
    </row>
    <row r="628" spans="1:7" x14ac:dyDescent="0.3">
      <c r="A628" t="s">
        <v>27</v>
      </c>
      <c r="B628" t="s">
        <v>51</v>
      </c>
      <c r="C628" t="s">
        <v>62</v>
      </c>
      <c r="D628" t="s">
        <v>54</v>
      </c>
      <c r="E628" t="s">
        <v>15</v>
      </c>
      <c r="G628">
        <v>88</v>
      </c>
    </row>
    <row r="629" spans="1:7" x14ac:dyDescent="0.3">
      <c r="A629" t="s">
        <v>27</v>
      </c>
      <c r="B629" t="s">
        <v>51</v>
      </c>
      <c r="C629" t="s">
        <v>62</v>
      </c>
      <c r="D629" t="s">
        <v>171</v>
      </c>
      <c r="G629">
        <v>88</v>
      </c>
    </row>
    <row r="630" spans="1:7" x14ac:dyDescent="0.3">
      <c r="A630" t="s">
        <v>27</v>
      </c>
      <c r="B630" t="s">
        <v>51</v>
      </c>
      <c r="C630" t="s">
        <v>96</v>
      </c>
      <c r="G630">
        <v>80</v>
      </c>
    </row>
    <row r="631" spans="1:7" x14ac:dyDescent="0.3">
      <c r="A631" t="s">
        <v>27</v>
      </c>
      <c r="B631" t="s">
        <v>51</v>
      </c>
      <c r="C631" t="s">
        <v>58</v>
      </c>
      <c r="D631" t="s">
        <v>54</v>
      </c>
      <c r="E631" t="s">
        <v>15</v>
      </c>
      <c r="G631">
        <v>78</v>
      </c>
    </row>
    <row r="632" spans="1:7" x14ac:dyDescent="0.3">
      <c r="A632" t="s">
        <v>27</v>
      </c>
      <c r="B632" t="s">
        <v>51</v>
      </c>
      <c r="C632" t="s">
        <v>58</v>
      </c>
      <c r="D632" t="s">
        <v>171</v>
      </c>
      <c r="G632">
        <v>78</v>
      </c>
    </row>
    <row r="633" spans="1:7" x14ac:dyDescent="0.3">
      <c r="A633" t="s">
        <v>27</v>
      </c>
      <c r="B633" t="s">
        <v>51</v>
      </c>
      <c r="C633" t="s">
        <v>63</v>
      </c>
      <c r="G633">
        <v>77</v>
      </c>
    </row>
    <row r="634" spans="1:7" x14ac:dyDescent="0.3">
      <c r="A634" t="s">
        <v>27</v>
      </c>
      <c r="B634" t="s">
        <v>38</v>
      </c>
      <c r="C634" t="s">
        <v>69</v>
      </c>
      <c r="G634">
        <v>90</v>
      </c>
    </row>
    <row r="635" spans="1:7" x14ac:dyDescent="0.3">
      <c r="A635" t="s">
        <v>27</v>
      </c>
      <c r="B635" t="s">
        <v>38</v>
      </c>
      <c r="C635" t="s">
        <v>70</v>
      </c>
      <c r="G635">
        <v>98</v>
      </c>
    </row>
    <row r="636" spans="1:7" x14ac:dyDescent="0.3">
      <c r="A636" t="s">
        <v>27</v>
      </c>
      <c r="B636" t="s">
        <v>38</v>
      </c>
      <c r="C636" t="s">
        <v>71</v>
      </c>
      <c r="G636">
        <v>88</v>
      </c>
    </row>
    <row r="637" spans="1:7" x14ac:dyDescent="0.3">
      <c r="A637" t="s">
        <v>27</v>
      </c>
      <c r="B637" t="s">
        <v>52</v>
      </c>
      <c r="C637" t="s">
        <v>61</v>
      </c>
      <c r="D637" t="s">
        <v>54</v>
      </c>
      <c r="E637" t="s">
        <v>15</v>
      </c>
      <c r="G637">
        <v>75</v>
      </c>
    </row>
    <row r="638" spans="1:7" x14ac:dyDescent="0.3">
      <c r="A638" t="s">
        <v>27</v>
      </c>
      <c r="B638" t="s">
        <v>52</v>
      </c>
      <c r="C638" t="s">
        <v>61</v>
      </c>
      <c r="D638" t="s">
        <v>171</v>
      </c>
      <c r="G638">
        <v>75</v>
      </c>
    </row>
    <row r="639" spans="1:7" x14ac:dyDescent="0.3">
      <c r="A639" t="s">
        <v>27</v>
      </c>
      <c r="B639" t="s">
        <v>52</v>
      </c>
      <c r="C639" t="s">
        <v>62</v>
      </c>
      <c r="D639" t="s">
        <v>54</v>
      </c>
      <c r="E639" t="s">
        <v>15</v>
      </c>
      <c r="G639">
        <v>84</v>
      </c>
    </row>
    <row r="640" spans="1:7" x14ac:dyDescent="0.3">
      <c r="A640" t="s">
        <v>27</v>
      </c>
      <c r="B640" t="s">
        <v>52</v>
      </c>
      <c r="C640" t="s">
        <v>62</v>
      </c>
      <c r="D640" t="s">
        <v>171</v>
      </c>
      <c r="G640">
        <v>84</v>
      </c>
    </row>
    <row r="641" spans="1:10" x14ac:dyDescent="0.3">
      <c r="A641" t="s">
        <v>27</v>
      </c>
      <c r="B641" t="s">
        <v>52</v>
      </c>
      <c r="C641" t="s">
        <v>69</v>
      </c>
      <c r="J641">
        <v>88</v>
      </c>
    </row>
    <row r="642" spans="1:10" x14ac:dyDescent="0.3">
      <c r="A642" t="s">
        <v>27</v>
      </c>
      <c r="B642" t="s">
        <v>52</v>
      </c>
      <c r="C642" t="s">
        <v>70</v>
      </c>
      <c r="I642">
        <v>85</v>
      </c>
      <c r="J642">
        <v>80</v>
      </c>
    </row>
    <row r="643" spans="1:10" x14ac:dyDescent="0.3">
      <c r="A643" t="s">
        <v>27</v>
      </c>
      <c r="B643" t="s">
        <v>52</v>
      </c>
      <c r="C643" t="s">
        <v>71</v>
      </c>
      <c r="I643">
        <v>85</v>
      </c>
      <c r="J643">
        <v>83</v>
      </c>
    </row>
    <row r="644" spans="1:10" x14ac:dyDescent="0.3">
      <c r="A644" t="s">
        <v>27</v>
      </c>
      <c r="B644" t="s">
        <v>39</v>
      </c>
      <c r="C644" t="s">
        <v>61</v>
      </c>
      <c r="D644" t="s">
        <v>54</v>
      </c>
      <c r="E644" t="s">
        <v>54</v>
      </c>
      <c r="I644">
        <v>85</v>
      </c>
    </row>
    <row r="645" spans="1:10" x14ac:dyDescent="0.3">
      <c r="A645" t="s">
        <v>27</v>
      </c>
      <c r="B645" t="s">
        <v>39</v>
      </c>
      <c r="C645" t="s">
        <v>61</v>
      </c>
      <c r="D645" t="s">
        <v>171</v>
      </c>
      <c r="I645">
        <v>85</v>
      </c>
    </row>
    <row r="646" spans="1:10" x14ac:dyDescent="0.3">
      <c r="A646" t="s">
        <v>27</v>
      </c>
      <c r="B646" t="s">
        <v>39</v>
      </c>
      <c r="C646" t="s">
        <v>62</v>
      </c>
      <c r="D646" t="s">
        <v>54</v>
      </c>
      <c r="E646" t="s">
        <v>54</v>
      </c>
      <c r="I646">
        <v>85</v>
      </c>
    </row>
    <row r="647" spans="1:10" x14ac:dyDescent="0.3">
      <c r="A647" t="s">
        <v>27</v>
      </c>
      <c r="B647" t="s">
        <v>39</v>
      </c>
      <c r="C647" t="s">
        <v>62</v>
      </c>
      <c r="D647" t="s">
        <v>171</v>
      </c>
      <c r="I647">
        <v>85</v>
      </c>
    </row>
    <row r="648" spans="1:10" x14ac:dyDescent="0.3">
      <c r="A648" t="s">
        <v>27</v>
      </c>
      <c r="B648" t="s">
        <v>39</v>
      </c>
      <c r="C648" t="s">
        <v>58</v>
      </c>
      <c r="D648" t="s">
        <v>54</v>
      </c>
      <c r="E648" t="s">
        <v>54</v>
      </c>
      <c r="I648">
        <v>85</v>
      </c>
    </row>
    <row r="649" spans="1:10" x14ac:dyDescent="0.3">
      <c r="A649" t="s">
        <v>27</v>
      </c>
      <c r="B649" t="s">
        <v>39</v>
      </c>
      <c r="C649" t="s">
        <v>58</v>
      </c>
      <c r="D649" t="s">
        <v>171</v>
      </c>
      <c r="I649">
        <v>85</v>
      </c>
    </row>
    <row r="650" spans="1:10" x14ac:dyDescent="0.3">
      <c r="A650" t="s">
        <v>27</v>
      </c>
      <c r="B650" t="s">
        <v>39</v>
      </c>
      <c r="C650" t="s">
        <v>63</v>
      </c>
      <c r="I650">
        <v>85</v>
      </c>
    </row>
    <row r="651" spans="1:10" x14ac:dyDescent="0.3">
      <c r="A651" t="s">
        <v>27</v>
      </c>
      <c r="B651" t="s">
        <v>39</v>
      </c>
      <c r="C651" t="s">
        <v>64</v>
      </c>
      <c r="I651">
        <v>85</v>
      </c>
      <c r="J651">
        <v>82</v>
      </c>
    </row>
    <row r="652" spans="1:10" x14ac:dyDescent="0.3">
      <c r="A652" t="s">
        <v>27</v>
      </c>
      <c r="B652" t="s">
        <v>39</v>
      </c>
      <c r="C652" t="s">
        <v>65</v>
      </c>
      <c r="I652">
        <v>85</v>
      </c>
      <c r="J652">
        <v>83</v>
      </c>
    </row>
    <row r="653" spans="1:10" x14ac:dyDescent="0.3">
      <c r="A653" t="s">
        <v>27</v>
      </c>
      <c r="B653" t="s">
        <v>39</v>
      </c>
      <c r="C653" t="s">
        <v>66</v>
      </c>
      <c r="I653">
        <v>85</v>
      </c>
      <c r="J653">
        <v>83</v>
      </c>
    </row>
    <row r="654" spans="1:10" x14ac:dyDescent="0.3">
      <c r="A654" t="s">
        <v>27</v>
      </c>
      <c r="B654" t="s">
        <v>39</v>
      </c>
      <c r="C654" t="s">
        <v>67</v>
      </c>
      <c r="I654">
        <v>84</v>
      </c>
      <c r="J654">
        <v>81</v>
      </c>
    </row>
    <row r="655" spans="1:10" x14ac:dyDescent="0.3">
      <c r="A655" t="s">
        <v>27</v>
      </c>
      <c r="B655" t="s">
        <v>39</v>
      </c>
      <c r="C655" t="s">
        <v>68</v>
      </c>
      <c r="I655">
        <v>85</v>
      </c>
      <c r="J655">
        <v>86</v>
      </c>
    </row>
    <row r="656" spans="1:10" x14ac:dyDescent="0.3">
      <c r="A656" t="s">
        <v>27</v>
      </c>
      <c r="B656" t="s">
        <v>39</v>
      </c>
      <c r="C656" t="s">
        <v>69</v>
      </c>
      <c r="I656">
        <v>85</v>
      </c>
      <c r="J656">
        <v>83</v>
      </c>
    </row>
    <row r="657" spans="1:10" x14ac:dyDescent="0.3">
      <c r="A657" t="s">
        <v>27</v>
      </c>
      <c r="B657" t="s">
        <v>39</v>
      </c>
      <c r="C657" t="s">
        <v>70</v>
      </c>
      <c r="I657">
        <v>85</v>
      </c>
      <c r="J657">
        <v>98</v>
      </c>
    </row>
    <row r="658" spans="1:10" x14ac:dyDescent="0.3">
      <c r="A658" t="s">
        <v>27</v>
      </c>
      <c r="B658" t="s">
        <v>39</v>
      </c>
      <c r="C658" t="s">
        <v>71</v>
      </c>
      <c r="I658">
        <v>85</v>
      </c>
      <c r="J658">
        <v>85</v>
      </c>
    </row>
    <row r="659" spans="1:10" x14ac:dyDescent="0.3">
      <c r="A659" t="s">
        <v>27</v>
      </c>
      <c r="B659" t="s">
        <v>53</v>
      </c>
      <c r="C659" t="s">
        <v>61</v>
      </c>
      <c r="D659" t="s">
        <v>54</v>
      </c>
      <c r="E659" t="s">
        <v>54</v>
      </c>
      <c r="I659">
        <v>85</v>
      </c>
      <c r="J659">
        <v>78</v>
      </c>
    </row>
    <row r="660" spans="1:10" x14ac:dyDescent="0.3">
      <c r="A660" t="s">
        <v>27</v>
      </c>
      <c r="B660" t="s">
        <v>53</v>
      </c>
      <c r="C660" t="s">
        <v>61</v>
      </c>
      <c r="D660" t="s">
        <v>171</v>
      </c>
      <c r="I660">
        <v>85</v>
      </c>
      <c r="J660">
        <v>78</v>
      </c>
    </row>
    <row r="661" spans="1:10" x14ac:dyDescent="0.3">
      <c r="A661" t="s">
        <v>27</v>
      </c>
      <c r="B661" t="s">
        <v>53</v>
      </c>
      <c r="C661" t="s">
        <v>62</v>
      </c>
      <c r="D661" t="s">
        <v>54</v>
      </c>
      <c r="E661" t="s">
        <v>54</v>
      </c>
      <c r="I661">
        <v>85</v>
      </c>
      <c r="J661">
        <v>79</v>
      </c>
    </row>
    <row r="662" spans="1:10" x14ac:dyDescent="0.3">
      <c r="A662" t="s">
        <v>27</v>
      </c>
      <c r="B662" t="s">
        <v>53</v>
      </c>
      <c r="C662" t="s">
        <v>62</v>
      </c>
      <c r="D662" t="s">
        <v>171</v>
      </c>
      <c r="I662">
        <v>85</v>
      </c>
      <c r="J662">
        <v>79</v>
      </c>
    </row>
    <row r="663" spans="1:10" x14ac:dyDescent="0.3">
      <c r="A663" t="s">
        <v>27</v>
      </c>
      <c r="B663" t="s">
        <v>53</v>
      </c>
      <c r="C663" t="s">
        <v>58</v>
      </c>
      <c r="D663" t="s">
        <v>54</v>
      </c>
      <c r="E663" t="s">
        <v>54</v>
      </c>
      <c r="I663">
        <v>85</v>
      </c>
      <c r="J663">
        <v>80</v>
      </c>
    </row>
    <row r="664" spans="1:10" x14ac:dyDescent="0.3">
      <c r="A664" t="s">
        <v>27</v>
      </c>
      <c r="B664" t="s">
        <v>53</v>
      </c>
      <c r="C664" t="s">
        <v>58</v>
      </c>
      <c r="D664" t="s">
        <v>171</v>
      </c>
      <c r="I664">
        <v>85</v>
      </c>
      <c r="J664">
        <v>80</v>
      </c>
    </row>
    <row r="665" spans="1:10" x14ac:dyDescent="0.3">
      <c r="A665" t="s">
        <v>27</v>
      </c>
      <c r="B665" t="s">
        <v>53</v>
      </c>
      <c r="C665" t="s">
        <v>63</v>
      </c>
      <c r="I665">
        <v>85</v>
      </c>
      <c r="J665">
        <v>79</v>
      </c>
    </row>
    <row r="666" spans="1:10" x14ac:dyDescent="0.3">
      <c r="A666" t="s">
        <v>27</v>
      </c>
      <c r="B666" t="s">
        <v>53</v>
      </c>
      <c r="C666" t="s">
        <v>64</v>
      </c>
      <c r="I666">
        <v>85</v>
      </c>
      <c r="J666">
        <v>85</v>
      </c>
    </row>
    <row r="667" spans="1:10" x14ac:dyDescent="0.3">
      <c r="A667" t="s">
        <v>27</v>
      </c>
      <c r="B667" t="s">
        <v>53</v>
      </c>
      <c r="C667" t="s">
        <v>65</v>
      </c>
      <c r="I667">
        <v>84</v>
      </c>
      <c r="J667">
        <v>77</v>
      </c>
    </row>
    <row r="668" spans="1:10" x14ac:dyDescent="0.3">
      <c r="A668" t="s">
        <v>27</v>
      </c>
      <c r="B668" t="s">
        <v>53</v>
      </c>
      <c r="C668" t="s">
        <v>66</v>
      </c>
      <c r="I668">
        <v>85</v>
      </c>
      <c r="J668">
        <v>86</v>
      </c>
    </row>
    <row r="669" spans="1:10" x14ac:dyDescent="0.3">
      <c r="A669" t="s">
        <v>27</v>
      </c>
      <c r="B669" t="s">
        <v>53</v>
      </c>
      <c r="C669" t="s">
        <v>67</v>
      </c>
      <c r="I669">
        <v>85</v>
      </c>
      <c r="J669">
        <v>97</v>
      </c>
    </row>
    <row r="670" spans="1:10" x14ac:dyDescent="0.3">
      <c r="A670" t="s">
        <v>27</v>
      </c>
      <c r="B670" t="s">
        <v>53</v>
      </c>
      <c r="C670" t="s">
        <v>68</v>
      </c>
      <c r="I670">
        <v>85</v>
      </c>
      <c r="J670">
        <v>79</v>
      </c>
    </row>
    <row r="671" spans="1:10" x14ac:dyDescent="0.3">
      <c r="A671" t="s">
        <v>27</v>
      </c>
      <c r="B671" t="s">
        <v>53</v>
      </c>
      <c r="C671" t="s">
        <v>69</v>
      </c>
      <c r="I671">
        <v>85</v>
      </c>
      <c r="J671">
        <v>83</v>
      </c>
    </row>
    <row r="672" spans="1:10" x14ac:dyDescent="0.3">
      <c r="A672" t="s">
        <v>27</v>
      </c>
      <c r="B672" t="s">
        <v>53</v>
      </c>
      <c r="C672" t="s">
        <v>70</v>
      </c>
      <c r="I672">
        <v>85</v>
      </c>
      <c r="J672">
        <v>82</v>
      </c>
    </row>
    <row r="673" spans="1:10" x14ac:dyDescent="0.3">
      <c r="A673" t="s">
        <v>28</v>
      </c>
      <c r="H673">
        <v>83.777777777777771</v>
      </c>
      <c r="I673">
        <v>87.901960784313729</v>
      </c>
      <c r="J673">
        <v>84.185714285714283</v>
      </c>
    </row>
    <row r="674" spans="1:10" x14ac:dyDescent="0.3">
      <c r="A674" t="s">
        <v>29</v>
      </c>
      <c r="G674">
        <v>88.630681818181813</v>
      </c>
      <c r="H674">
        <v>86.820512820512818</v>
      </c>
      <c r="I674">
        <v>88.420233463035018</v>
      </c>
      <c r="J674">
        <v>86.430693069306926</v>
      </c>
    </row>
    <row r="675" spans="1:10" x14ac:dyDescent="0.3">
      <c r="A675" t="s">
        <v>30</v>
      </c>
      <c r="F675">
        <v>101.28472222222223</v>
      </c>
      <c r="G675">
        <v>86.983606557377044</v>
      </c>
      <c r="H675">
        <v>88.550522648083628</v>
      </c>
      <c r="I675">
        <v>89.493243243243242</v>
      </c>
      <c r="J675">
        <v>88.790990990990991</v>
      </c>
    </row>
    <row r="676" spans="1:10" x14ac:dyDescent="0.3">
      <c r="A676" t="s">
        <v>31</v>
      </c>
      <c r="F676">
        <v>103.52447552447552</v>
      </c>
      <c r="H676">
        <v>95.483227561196742</v>
      </c>
      <c r="I676">
        <v>94.751219512195121</v>
      </c>
      <c r="J676">
        <v>91.77235772357723</v>
      </c>
    </row>
    <row r="677" spans="1:10" x14ac:dyDescent="0.3">
      <c r="A677" t="s">
        <v>32</v>
      </c>
      <c r="H677">
        <v>83.938775510204081</v>
      </c>
      <c r="I677">
        <v>87.172774869109944</v>
      </c>
    </row>
    <row r="678" spans="1:10" x14ac:dyDescent="0.3">
      <c r="A678" t="s">
        <v>33</v>
      </c>
      <c r="I678">
        <v>85.102150537634415</v>
      </c>
    </row>
    <row r="679" spans="1:10" x14ac:dyDescent="0.3">
      <c r="A679" t="s">
        <v>34</v>
      </c>
      <c r="I679">
        <v>85.713450292397667</v>
      </c>
    </row>
    <row r="680" spans="1:10" x14ac:dyDescent="0.3">
      <c r="A680" t="s">
        <v>35</v>
      </c>
      <c r="I680">
        <v>85.567567567567565</v>
      </c>
    </row>
    <row r="681" spans="1:10" x14ac:dyDescent="0.3">
      <c r="A681" t="s">
        <v>36</v>
      </c>
      <c r="I681">
        <v>86.075376884422113</v>
      </c>
    </row>
    <row r="682" spans="1:10" x14ac:dyDescent="0.3">
      <c r="A682" t="s">
        <v>37</v>
      </c>
      <c r="I682">
        <v>82.54371584699453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4"/>
  <sheetViews>
    <sheetView workbookViewId="0"/>
  </sheetViews>
  <sheetFormatPr defaultRowHeight="14.4" x14ac:dyDescent="0.3"/>
  <cols>
    <col min="1" max="1" width="30.44140625" customWidth="1"/>
    <col min="2" max="3" width="26.77734375" customWidth="1"/>
  </cols>
  <sheetData>
    <row r="1" spans="1:3" x14ac:dyDescent="0.3">
      <c r="A1" t="s">
        <v>150</v>
      </c>
    </row>
    <row r="2" spans="1:3" ht="15" thickBot="1" x14ac:dyDescent="0.35"/>
    <row r="3" spans="1:3" x14ac:dyDescent="0.3">
      <c r="A3" s="23"/>
      <c r="B3" s="23" t="s">
        <v>132</v>
      </c>
      <c r="C3" s="23" t="s">
        <v>134</v>
      </c>
    </row>
    <row r="4" spans="1:3" x14ac:dyDescent="0.3">
      <c r="A4" t="s">
        <v>151</v>
      </c>
      <c r="B4">
        <v>92.200719696969742</v>
      </c>
      <c r="C4">
        <v>0.55561026344909736</v>
      </c>
    </row>
    <row r="5" spans="1:3" x14ac:dyDescent="0.3">
      <c r="A5" t="s">
        <v>152</v>
      </c>
      <c r="B5">
        <v>230.34871754954642</v>
      </c>
      <c r="C5">
        <v>6.1876245176223704E-3</v>
      </c>
    </row>
    <row r="6" spans="1:3" x14ac:dyDescent="0.3">
      <c r="A6" t="s">
        <v>153</v>
      </c>
      <c r="B6">
        <v>1958</v>
      </c>
      <c r="C6">
        <v>1958</v>
      </c>
    </row>
    <row r="7" spans="1:3" x14ac:dyDescent="0.3">
      <c r="A7" t="s">
        <v>154</v>
      </c>
      <c r="B7">
        <v>0.15388008307216008</v>
      </c>
    </row>
    <row r="8" spans="1:3" x14ac:dyDescent="0.3">
      <c r="A8" t="s">
        <v>155</v>
      </c>
      <c r="B8">
        <v>0</v>
      </c>
    </row>
    <row r="9" spans="1:3" x14ac:dyDescent="0.3">
      <c r="A9" t="s">
        <v>156</v>
      </c>
      <c r="B9">
        <v>1957</v>
      </c>
    </row>
    <row r="10" spans="1:3" x14ac:dyDescent="0.3">
      <c r="A10" t="s">
        <v>157</v>
      </c>
      <c r="B10">
        <v>267.40131536610318</v>
      </c>
    </row>
    <row r="11" spans="1:3" x14ac:dyDescent="0.3">
      <c r="A11" t="s">
        <v>158</v>
      </c>
      <c r="B11">
        <v>0</v>
      </c>
    </row>
    <row r="12" spans="1:3" x14ac:dyDescent="0.3">
      <c r="A12" t="s">
        <v>159</v>
      </c>
      <c r="B12">
        <v>1.6456326229189058</v>
      </c>
    </row>
    <row r="13" spans="1:3" x14ac:dyDescent="0.3">
      <c r="A13" t="s">
        <v>160</v>
      </c>
      <c r="B13">
        <v>0</v>
      </c>
    </row>
    <row r="14" spans="1:3" ht="15" thickBot="1" x14ac:dyDescent="0.35">
      <c r="A14" s="22" t="s">
        <v>161</v>
      </c>
      <c r="B14" s="22">
        <v>1.9611769197243718</v>
      </c>
      <c r="C14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53"/>
  <sheetViews>
    <sheetView showGridLines="0" workbookViewId="0">
      <selection activeCell="G2" sqref="G2:H2"/>
    </sheetView>
  </sheetViews>
  <sheetFormatPr defaultRowHeight="14.4" x14ac:dyDescent="0.3"/>
  <cols>
    <col min="7" max="8" width="29" customWidth="1"/>
  </cols>
  <sheetData>
    <row r="1" spans="1:11" ht="15" thickBot="1" x14ac:dyDescent="0.35"/>
    <row r="2" spans="1:11" ht="15" thickBot="1" x14ac:dyDescent="0.35">
      <c r="A2" s="23"/>
      <c r="B2" s="23" t="s">
        <v>134</v>
      </c>
      <c r="C2" s="23" t="s">
        <v>195</v>
      </c>
      <c r="E2" t="s">
        <v>13</v>
      </c>
      <c r="G2" s="43" t="s">
        <v>181</v>
      </c>
      <c r="H2" s="43"/>
      <c r="J2" s="44" t="s">
        <v>196</v>
      </c>
      <c r="K2" s="44"/>
    </row>
    <row r="3" spans="1:11" x14ac:dyDescent="0.3">
      <c r="A3" t="s">
        <v>134</v>
      </c>
      <c r="B3">
        <v>1</v>
      </c>
      <c r="G3" s="29" t="s">
        <v>173</v>
      </c>
      <c r="H3" s="29" t="s">
        <v>162</v>
      </c>
    </row>
    <row r="4" spans="1:11" ht="15" thickBot="1" x14ac:dyDescent="0.35">
      <c r="A4" s="22" t="s">
        <v>162</v>
      </c>
      <c r="B4" s="22">
        <v>-0.65282220083893083</v>
      </c>
      <c r="C4" s="22">
        <v>1</v>
      </c>
      <c r="G4" s="29" t="s">
        <v>177</v>
      </c>
      <c r="H4" s="29">
        <f>AVERAGE(B4,B20,B36)</f>
        <v>-0.62190038412660897</v>
      </c>
      <c r="J4" s="32" t="s">
        <v>188</v>
      </c>
    </row>
    <row r="5" spans="1:11" ht="15" thickBot="1" x14ac:dyDescent="0.35">
      <c r="G5" s="29" t="s">
        <v>178</v>
      </c>
      <c r="H5" s="29">
        <f>AVERAGE(B8,B24,B40)</f>
        <v>-0.57761709113895032</v>
      </c>
      <c r="J5" s="31" t="s">
        <v>183</v>
      </c>
      <c r="K5" s="31" t="s">
        <v>182</v>
      </c>
    </row>
    <row r="6" spans="1:11" x14ac:dyDescent="0.3">
      <c r="A6" s="23"/>
      <c r="B6" s="23" t="s">
        <v>175</v>
      </c>
      <c r="C6" s="23" t="s">
        <v>176</v>
      </c>
      <c r="E6" t="s">
        <v>115</v>
      </c>
      <c r="G6" s="29" t="s">
        <v>179</v>
      </c>
      <c r="H6" s="29">
        <f>AVERAGE(B12,B28,B44)</f>
        <v>-0.37876222304763568</v>
      </c>
      <c r="J6" s="31" t="s">
        <v>184</v>
      </c>
      <c r="K6" s="31" t="s">
        <v>185</v>
      </c>
    </row>
    <row r="7" spans="1:11" ht="15" thickBot="1" x14ac:dyDescent="0.35">
      <c r="A7" t="s">
        <v>175</v>
      </c>
      <c r="B7">
        <v>1</v>
      </c>
      <c r="G7" s="30" t="s">
        <v>180</v>
      </c>
      <c r="H7" s="30">
        <f>AVERAGE(B16,B32,B48)</f>
        <v>-0.19785370201451169</v>
      </c>
      <c r="J7" s="31" t="s">
        <v>186</v>
      </c>
      <c r="K7" s="31" t="s">
        <v>187</v>
      </c>
    </row>
    <row r="8" spans="1:11" ht="15" thickBot="1" x14ac:dyDescent="0.35">
      <c r="A8" s="22" t="s">
        <v>176</v>
      </c>
      <c r="B8" s="22">
        <v>-0.59524828824012699</v>
      </c>
      <c r="C8" s="22">
        <v>1</v>
      </c>
    </row>
    <row r="9" spans="1:11" ht="15" thickBot="1" x14ac:dyDescent="0.35"/>
    <row r="10" spans="1:11" x14ac:dyDescent="0.3">
      <c r="A10" s="23"/>
      <c r="B10" s="23" t="s">
        <v>175</v>
      </c>
      <c r="C10" s="23" t="s">
        <v>176</v>
      </c>
      <c r="E10" t="s">
        <v>12</v>
      </c>
    </row>
    <row r="11" spans="1:11" x14ac:dyDescent="0.3">
      <c r="A11" t="s">
        <v>175</v>
      </c>
      <c r="B11">
        <v>1</v>
      </c>
    </row>
    <row r="12" spans="1:11" ht="15" thickBot="1" x14ac:dyDescent="0.35">
      <c r="A12" s="22" t="s">
        <v>176</v>
      </c>
      <c r="B12" s="22">
        <v>-0.39805524467537001</v>
      </c>
      <c r="C12" s="22">
        <v>1</v>
      </c>
    </row>
    <row r="13" spans="1:11" ht="15" thickBot="1" x14ac:dyDescent="0.35"/>
    <row r="14" spans="1:11" x14ac:dyDescent="0.3">
      <c r="A14" s="23"/>
      <c r="B14" s="23" t="s">
        <v>175</v>
      </c>
      <c r="C14" s="23" t="s">
        <v>176</v>
      </c>
      <c r="E14" t="s">
        <v>116</v>
      </c>
    </row>
    <row r="15" spans="1:11" x14ac:dyDescent="0.3">
      <c r="A15" t="s">
        <v>175</v>
      </c>
      <c r="B15">
        <v>1</v>
      </c>
    </row>
    <row r="16" spans="1:11" ht="15" thickBot="1" x14ac:dyDescent="0.35">
      <c r="A16" s="22" t="s">
        <v>176</v>
      </c>
      <c r="B16" s="22">
        <v>-0.20358978</v>
      </c>
      <c r="C16" s="22">
        <v>1</v>
      </c>
    </row>
    <row r="17" spans="1:5" ht="15" thickBot="1" x14ac:dyDescent="0.35"/>
    <row r="18" spans="1:5" x14ac:dyDescent="0.3">
      <c r="A18" s="23"/>
      <c r="B18" s="23" t="s">
        <v>175</v>
      </c>
      <c r="C18" s="23" t="s">
        <v>176</v>
      </c>
      <c r="E18" t="s">
        <v>13</v>
      </c>
    </row>
    <row r="19" spans="1:5" x14ac:dyDescent="0.3">
      <c r="A19" t="s">
        <v>175</v>
      </c>
      <c r="B19">
        <v>1</v>
      </c>
    </row>
    <row r="20" spans="1:5" ht="15" thickBot="1" x14ac:dyDescent="0.35">
      <c r="A20" s="22" t="s">
        <v>176</v>
      </c>
      <c r="B20" s="22">
        <v>-0.76019895154089601</v>
      </c>
      <c r="C20" s="22">
        <v>1</v>
      </c>
    </row>
    <row r="21" spans="1:5" ht="15" thickBot="1" x14ac:dyDescent="0.35"/>
    <row r="22" spans="1:5" x14ac:dyDescent="0.3">
      <c r="A22" s="23"/>
      <c r="B22" s="23" t="s">
        <v>175</v>
      </c>
      <c r="C22" s="23" t="s">
        <v>176</v>
      </c>
      <c r="E22" t="s">
        <v>115</v>
      </c>
    </row>
    <row r="23" spans="1:5" x14ac:dyDescent="0.3">
      <c r="A23" t="s">
        <v>175</v>
      </c>
      <c r="B23">
        <v>1</v>
      </c>
    </row>
    <row r="24" spans="1:5" ht="15" thickBot="1" x14ac:dyDescent="0.35">
      <c r="A24" s="22" t="s">
        <v>176</v>
      </c>
      <c r="B24" s="22">
        <v>-0.618806665176724</v>
      </c>
      <c r="C24" s="22">
        <v>1</v>
      </c>
    </row>
    <row r="25" spans="1:5" ht="15" thickBot="1" x14ac:dyDescent="0.35"/>
    <row r="26" spans="1:5" x14ac:dyDescent="0.3">
      <c r="A26" s="23"/>
      <c r="B26" s="23" t="s">
        <v>175</v>
      </c>
      <c r="C26" s="23" t="s">
        <v>176</v>
      </c>
      <c r="E26" t="s">
        <v>12</v>
      </c>
    </row>
    <row r="27" spans="1:5" x14ac:dyDescent="0.3">
      <c r="A27" t="s">
        <v>175</v>
      </c>
      <c r="B27">
        <v>1</v>
      </c>
    </row>
    <row r="28" spans="1:5" ht="15" thickBot="1" x14ac:dyDescent="0.35">
      <c r="A28" s="22" t="s">
        <v>176</v>
      </c>
      <c r="B28" s="22">
        <v>-0.33980552446753698</v>
      </c>
      <c r="C28" s="22">
        <v>1</v>
      </c>
    </row>
    <row r="29" spans="1:5" ht="15" thickBot="1" x14ac:dyDescent="0.35"/>
    <row r="30" spans="1:5" x14ac:dyDescent="0.3">
      <c r="A30" s="23"/>
      <c r="B30" s="23" t="s">
        <v>175</v>
      </c>
      <c r="C30" s="23" t="s">
        <v>176</v>
      </c>
      <c r="E30" t="s">
        <v>116</v>
      </c>
    </row>
    <row r="31" spans="1:5" x14ac:dyDescent="0.3">
      <c r="A31" t="s">
        <v>175</v>
      </c>
      <c r="B31">
        <v>1</v>
      </c>
    </row>
    <row r="32" spans="1:5" ht="15" thickBot="1" x14ac:dyDescent="0.35">
      <c r="A32" s="22" t="s">
        <v>176</v>
      </c>
      <c r="B32" s="22">
        <v>-0.102557426043535</v>
      </c>
      <c r="C32" s="22">
        <v>1</v>
      </c>
    </row>
    <row r="33" spans="1:5" ht="15" thickBot="1" x14ac:dyDescent="0.35"/>
    <row r="34" spans="1:5" x14ac:dyDescent="0.3">
      <c r="A34" s="23"/>
      <c r="B34" s="23" t="s">
        <v>175</v>
      </c>
      <c r="C34" s="23" t="s">
        <v>176</v>
      </c>
      <c r="E34" t="s">
        <v>13</v>
      </c>
    </row>
    <row r="35" spans="1:5" x14ac:dyDescent="0.3">
      <c r="A35" t="s">
        <v>175</v>
      </c>
      <c r="B35">
        <v>1</v>
      </c>
    </row>
    <row r="36" spans="1:5" ht="15" thickBot="1" x14ac:dyDescent="0.35">
      <c r="A36" s="22" t="s">
        <v>176</v>
      </c>
      <c r="B36" s="22">
        <v>-0.45268000000000003</v>
      </c>
      <c r="C36" s="22">
        <v>1</v>
      </c>
    </row>
    <row r="37" spans="1:5" ht="15" thickBot="1" x14ac:dyDescent="0.35"/>
    <row r="38" spans="1:5" x14ac:dyDescent="0.3">
      <c r="A38" s="23"/>
      <c r="B38" s="23" t="s">
        <v>175</v>
      </c>
      <c r="C38" s="23" t="s">
        <v>176</v>
      </c>
      <c r="E38" t="s">
        <v>115</v>
      </c>
    </row>
    <row r="39" spans="1:5" x14ac:dyDescent="0.3">
      <c r="A39" t="s">
        <v>175</v>
      </c>
      <c r="B39">
        <v>1</v>
      </c>
    </row>
    <row r="40" spans="1:5" ht="15" thickBot="1" x14ac:dyDescent="0.35">
      <c r="A40" s="22" t="s">
        <v>176</v>
      </c>
      <c r="B40" s="22">
        <v>-0.51879631999999998</v>
      </c>
      <c r="C40" s="22">
        <v>1</v>
      </c>
    </row>
    <row r="41" spans="1:5" ht="15" thickBot="1" x14ac:dyDescent="0.35"/>
    <row r="42" spans="1:5" x14ac:dyDescent="0.3">
      <c r="A42" s="23"/>
      <c r="B42" s="23" t="s">
        <v>175</v>
      </c>
      <c r="C42" s="23" t="s">
        <v>176</v>
      </c>
      <c r="E42" t="s">
        <v>12</v>
      </c>
    </row>
    <row r="43" spans="1:5" x14ac:dyDescent="0.3">
      <c r="A43" t="s">
        <v>175</v>
      </c>
      <c r="B43">
        <v>1</v>
      </c>
    </row>
    <row r="44" spans="1:5" ht="15" thickBot="1" x14ac:dyDescent="0.35">
      <c r="A44" s="22" t="s">
        <v>176</v>
      </c>
      <c r="B44" s="22">
        <v>-0.3984259</v>
      </c>
      <c r="C44" s="22">
        <v>1</v>
      </c>
    </row>
    <row r="45" spans="1:5" ht="15" thickBot="1" x14ac:dyDescent="0.35"/>
    <row r="46" spans="1:5" x14ac:dyDescent="0.3">
      <c r="A46" s="23"/>
      <c r="B46" s="23" t="s">
        <v>175</v>
      </c>
      <c r="C46" s="23" t="s">
        <v>176</v>
      </c>
      <c r="E46" t="s">
        <v>116</v>
      </c>
    </row>
    <row r="47" spans="1:5" x14ac:dyDescent="0.3">
      <c r="A47" t="s">
        <v>175</v>
      </c>
      <c r="B47">
        <v>1</v>
      </c>
    </row>
    <row r="48" spans="1:5" ht="15" thickBot="1" x14ac:dyDescent="0.35">
      <c r="A48" s="22" t="s">
        <v>176</v>
      </c>
      <c r="B48" s="22">
        <v>-0.2874139</v>
      </c>
      <c r="C48" s="22">
        <v>1</v>
      </c>
    </row>
    <row r="50" spans="1:5" ht="15" thickBot="1" x14ac:dyDescent="0.35"/>
    <row r="51" spans="1:5" x14ac:dyDescent="0.3">
      <c r="A51" s="23"/>
      <c r="B51" s="23" t="s">
        <v>175</v>
      </c>
      <c r="C51" s="23" t="s">
        <v>176</v>
      </c>
      <c r="E51" t="s">
        <v>10</v>
      </c>
    </row>
    <row r="52" spans="1:5" x14ac:dyDescent="0.3">
      <c r="A52" t="s">
        <v>175</v>
      </c>
      <c r="B52">
        <v>1</v>
      </c>
    </row>
    <row r="53" spans="1:5" ht="15" thickBot="1" x14ac:dyDescent="0.35">
      <c r="A53" s="22" t="s">
        <v>176</v>
      </c>
      <c r="B53" s="22">
        <v>-3.3293222762699998E-2</v>
      </c>
      <c r="C53" s="22">
        <v>1</v>
      </c>
    </row>
  </sheetData>
  <mergeCells count="2">
    <mergeCell ref="G2:H2"/>
    <mergeCell ref="J2:K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4:C8"/>
  <sheetViews>
    <sheetView workbookViewId="0">
      <selection activeCell="C5" sqref="C5"/>
    </sheetView>
  </sheetViews>
  <sheetFormatPr defaultRowHeight="14.4" x14ac:dyDescent="0.3"/>
  <cols>
    <col min="1" max="1" width="20" customWidth="1"/>
    <col min="2" max="2" width="16" customWidth="1"/>
  </cols>
  <sheetData>
    <row r="4" spans="1:3" x14ac:dyDescent="0.3">
      <c r="B4" t="s">
        <v>173</v>
      </c>
      <c r="C4" s="9" t="s">
        <v>174</v>
      </c>
    </row>
    <row r="5" spans="1:3" x14ac:dyDescent="0.3">
      <c r="A5" s="9" t="s">
        <v>172</v>
      </c>
      <c r="B5" s="9" t="s">
        <v>13</v>
      </c>
      <c r="C5" s="9">
        <f>AVERAGE(Data_Cleaning!O132,Data_Cleaning!O133,Data_Cleaning!O134,Data_Cleaning!O135,Data_Cleaning!O136,Data_Cleaning!O137,Data_Cleaning!O138,Data_Cleaning!O139,Data_Cleaning!O140,Data_Cleaning!O141,Data_Cleaning!O142,Data_Cleaning!O143,Data_Cleaning!O145,Data_Cleaning!O144,Data_Cleaning!O146,Data_Cleaning!O147,Data_Cleaning!O148,Data_Cleaning!O149,Data_Cleaning!O150,Data_Cleaning!O151,Data_Cleaning!O152,Data_Cleaning!O153,Data_Cleaning!O154,Data_Cleaning!O155,Data_Cleaning!O156,Data_Cleaning!O157,Data_Cleaning!O158,Data_Cleaning!O159,Data_Cleaning!O1857,Data_Cleaning!O1858,Data_Cleaning!O1859,Data_Cleaning!O1860,Data_Cleaning!O1861,Data_Cleaning!O1957,Data_Cleaning!O1958,Data_Cleaning!O1959,Data_Cleaning!O1960,Data_Cleaning!O1961,Data_Cleaning!O1962,Data_Cleaning!O1963,Data_Cleaning!O1964,Data_Cleaning!O1856,Data_Cleaning!O1856,Data_Cleaning!O1965,Data_Cleaning!O1966,Data_Cleaning!O1966,Data_Cleaning!O1967,Data_Cleaning!O1968,Data_Cleaning!O1969,Data_Cleaning!O1970)</f>
        <v>80.795233333333329</v>
      </c>
    </row>
    <row r="6" spans="1:3" x14ac:dyDescent="0.3">
      <c r="B6" s="9" t="s">
        <v>115</v>
      </c>
      <c r="C6" s="9">
        <f>AVERAGE(Data_Cleaning!O59,Data_Cleaning!O60,Data_Cleaning!O61,Data_Cleaning!O62,Data_Cleaning!O63,Data_Cleaning!O64,Data_Cleaning!O65,Data_Cleaning!O66,Data_Cleaning!O67,Data_Cleaning!O68,Data_Cleaning!O69,Data_Cleaning!O70,Data_Cleaning!O71,Data_Cleaning!O240,Data_Cleaning!O241,Data_Cleaning!O242,Data_Cleaning!O243,Data_Cleaning!O244,Data_Cleaning!O245,Data_Cleaning!O246,Data_Cleaning!O247,Data_Cleaning!O248,Data_Cleaning!O249,Data_Cleaning!O250,,Data_Cleaning!O292,Data_Cleaning!O293,Data_Cleaning!O294,Data_Cleaning!O295,Data_Cleaning!O296,Data_Cleaning!O297,Data_Cleaning!O298,Data_Cleaning!O299,Data_Cleaning!O1890,Data_Cleaning!O1891,Data_Cleaning!O1892,Data_Cleaning!O1893,Data_Cleaning!O1894,Data_Cleaning!O1895,Data_Cleaning!O1896,Data_Cleaning!O1897,Data_Cleaning!O1898,Data_Cleaning!O1899,Data_Cleaning!O1942,Data_Cleaning!O1943,Data_Cleaning!O1944,Data_Cleaning!O1945,Data_Cleaning!O1946,Data_Cleaning!O1947,Data_Cleaning!O1941,Data_Cleaning!O1901,Data_Cleaning!O290)</f>
        <v>77.427932692307706</v>
      </c>
    </row>
    <row r="7" spans="1:3" x14ac:dyDescent="0.3">
      <c r="B7" t="s">
        <v>116</v>
      </c>
      <c r="C7" s="9">
        <f>AVERAGE(Data_Cleaning!O88,Data_Cleaning!O89,Data_Cleaning!O90,Data_Cleaning!O179,Data_Cleaning!O180,Data_Cleaning!O181,Data_Cleaning!O182,Data_Cleaning!O183,Data_Cleaning!O184,Data_Cleaning!O185,Data_Cleaning!O186,Data_Cleaning!O187,Data_Cleaning!O188,Data_Cleaning!O189,Data_Cleaning!O190,Data_Cleaning!O191,Data_Cleaning!O193,Data_Cleaning!O194,Data_Cleaning!O195,Data_Cleaning!O196,Data_Cleaning!O200,Data_Cleaning!O201,Data_Cleaning!O202,Data_Cleaning!O192,Data_Cleaning!O203,Data_Cleaning!O204,Data_Cleaning!O206,Data_Cleaning!O208,Data_Cleaning!O209,Data_Cleaning!O211,Data_Cleaning!O212,Data_Cleaning!O213,Data_Cleaning!O214,Data_Cleaning!O215,Data_Cleaning!O216,Data_Cleaning!O217,Data_Cleaning!O218,Data_Cleaning!O219,Data_Cleaning!O220,Data_Cleaning!O210,Data_Cleaning!O197,Data_Cleaning!O197,Data_Cleaning!O198,Data_Cleaning!O1830,Data_Cleaning!O1831,Data_Cleaning!O1832,Data_Cleaning!O1833,Data_Cleaning!O1834,Data_Cleaning!O1835,Data_Cleaning!O1836,Data_Cleaning!O1837,Data_Cleaning!O1838,Data_Cleaning!O1840,Data_Cleaning!O1841,Data_Cleaning!O1842,Data_Cleaning!O1843,Data_Cleaning!O1844,Data_Cleaning!O1845,Data_Cleaning!O1846,Data_Cleaning!O1847,Data_Cleaning!O1848,Data_Cleaning!O1849,Data_Cleaning!O1849,Data_Cleaning!O1850,Data_Cleaning!O1851,Data_Cleaning!O1852,Data_Cleaning!O1853,Data_Cleaning!O1854,Data_Cleaning!O1855)</f>
        <v>80.488369565217369</v>
      </c>
    </row>
    <row r="8" spans="1:3" x14ac:dyDescent="0.3">
      <c r="B8" t="s">
        <v>122</v>
      </c>
      <c r="C8" s="9">
        <f>AVERAGE(Data_Cleaning!O252,Data_Cleaning!O253,Data_Cleaning!O254,Data_Cleaning!O255,Data_Cleaning!O256,Data_Cleaning!O301,Data_Cleaning!O302,Data_Cleaning!O303,Data_Cleaning!O305,Data_Cleaning!O306,Data_Cleaning!O307,Data_Cleaning!O1902,Data_Cleaning!O1905,Data_Cleaning!O1907,Data_Cleaning!O1908,Data_Cleaning!O1908,Data_Cleaning!O1909,Data_Cleaning!O1915,Data_Cleaning!O1916,Data_Cleaning!O1953,Data_Cleaning!O1973,Data_Cleaning!O1974,Data_Cleaning!O1975,Data_Cleaning!O1976)</f>
        <v>85.949427083333362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F7"/>
  <sheetViews>
    <sheetView workbookViewId="0">
      <selection activeCell="K18" sqref="K18"/>
    </sheetView>
  </sheetViews>
  <sheetFormatPr defaultRowHeight="14.4" x14ac:dyDescent="0.3"/>
  <cols>
    <col min="1" max="1" width="16.88671875" style="21" customWidth="1"/>
    <col min="2" max="2" width="15.5546875" style="20" customWidth="1"/>
    <col min="3" max="3" width="15.44140625" style="20" customWidth="1"/>
    <col min="4" max="4" width="12.109375" style="20" customWidth="1"/>
    <col min="5" max="5" width="16.77734375" style="20" customWidth="1"/>
    <col min="6" max="6" width="10.77734375" style="20" customWidth="1"/>
    <col min="7" max="16384" width="8.88671875" style="21"/>
  </cols>
  <sheetData>
    <row r="2" spans="1:6" s="20" customFormat="1" ht="41.4" x14ac:dyDescent="0.3">
      <c r="A2" s="38"/>
      <c r="B2" s="39" t="s">
        <v>147</v>
      </c>
      <c r="C2" s="39" t="s">
        <v>140</v>
      </c>
      <c r="D2" s="39" t="s">
        <v>141</v>
      </c>
      <c r="E2" s="39" t="s">
        <v>149</v>
      </c>
      <c r="F2" s="39" t="s">
        <v>142</v>
      </c>
    </row>
    <row r="3" spans="1:6" x14ac:dyDescent="0.3">
      <c r="A3" s="40" t="s">
        <v>143</v>
      </c>
      <c r="B3" s="41">
        <v>18</v>
      </c>
      <c r="C3" s="41">
        <v>3</v>
      </c>
      <c r="D3" s="41">
        <v>2</v>
      </c>
      <c r="E3" s="41">
        <v>2</v>
      </c>
      <c r="F3" s="41">
        <f>B3-C3-D3</f>
        <v>13</v>
      </c>
    </row>
    <row r="4" spans="1:6" x14ac:dyDescent="0.3">
      <c r="A4" s="40" t="s">
        <v>144</v>
      </c>
      <c r="B4" s="41">
        <v>12</v>
      </c>
      <c r="C4" s="41">
        <v>4</v>
      </c>
      <c r="D4" s="41">
        <v>0</v>
      </c>
      <c r="E4" s="41">
        <v>1</v>
      </c>
      <c r="F4" s="41">
        <f t="shared" ref="F4:F6" si="0">B4-C4-D4</f>
        <v>8</v>
      </c>
    </row>
    <row r="5" spans="1:6" x14ac:dyDescent="0.3">
      <c r="A5" s="40" t="s">
        <v>145</v>
      </c>
      <c r="B5" s="41">
        <v>10</v>
      </c>
      <c r="C5" s="41">
        <v>4</v>
      </c>
      <c r="D5" s="41">
        <v>0</v>
      </c>
      <c r="E5" s="41">
        <v>0</v>
      </c>
      <c r="F5" s="41">
        <f t="shared" si="0"/>
        <v>6</v>
      </c>
    </row>
    <row r="6" spans="1:6" x14ac:dyDescent="0.3">
      <c r="A6" s="40" t="s">
        <v>146</v>
      </c>
      <c r="B6" s="41">
        <v>14</v>
      </c>
      <c r="C6" s="41">
        <v>12</v>
      </c>
      <c r="D6" s="41">
        <v>0</v>
      </c>
      <c r="E6" s="41">
        <v>2</v>
      </c>
      <c r="F6" s="41">
        <f t="shared" si="0"/>
        <v>2</v>
      </c>
    </row>
    <row r="7" spans="1:6" x14ac:dyDescent="0.3">
      <c r="A7" s="29"/>
      <c r="B7" s="42"/>
      <c r="C7" s="42"/>
      <c r="D7" s="42"/>
      <c r="E7" s="42"/>
      <c r="F7" s="42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1961"/>
  <sheetViews>
    <sheetView topLeftCell="G1" workbookViewId="0">
      <selection activeCell="L23" sqref="L23:L24"/>
    </sheetView>
  </sheetViews>
  <sheetFormatPr defaultRowHeight="14.4" x14ac:dyDescent="0.3"/>
  <cols>
    <col min="1" max="1" width="15.44140625" bestFit="1" customWidth="1"/>
    <col min="2" max="2" width="16.6640625" bestFit="1" customWidth="1"/>
    <col min="3" max="6" width="16.33203125" bestFit="1" customWidth="1"/>
    <col min="7" max="7" width="16.6640625" bestFit="1" customWidth="1"/>
    <col min="8" max="8" width="16.5546875" bestFit="1" customWidth="1"/>
    <col min="9" max="9" width="16" bestFit="1" customWidth="1"/>
    <col min="10" max="10" width="12.21875" bestFit="1" customWidth="1"/>
    <col min="14" max="14" width="15.44140625" bestFit="1" customWidth="1"/>
    <col min="15" max="16" width="15.44140625" customWidth="1"/>
    <col min="26" max="26" width="11.21875" bestFit="1" customWidth="1"/>
    <col min="27" max="27" width="16.33203125" bestFit="1" customWidth="1"/>
    <col min="28" max="28" width="10.5546875" bestFit="1" customWidth="1"/>
    <col min="29" max="29" width="7.88671875" bestFit="1" customWidth="1"/>
    <col min="30" max="30" width="20.33203125" bestFit="1" customWidth="1"/>
  </cols>
  <sheetData>
    <row r="1" spans="1:37" x14ac:dyDescent="0.3">
      <c r="N1" s="9"/>
      <c r="O1" s="9"/>
      <c r="P1" s="9"/>
      <c r="Q1" s="9">
        <v>0.9</v>
      </c>
      <c r="R1" s="9">
        <v>0.92</v>
      </c>
      <c r="S1" s="9">
        <v>1.04</v>
      </c>
      <c r="T1" s="9">
        <v>0.95</v>
      </c>
      <c r="U1" s="9">
        <v>0.98</v>
      </c>
      <c r="V1" s="9">
        <v>0.91</v>
      </c>
      <c r="W1" s="9">
        <v>1.07</v>
      </c>
      <c r="X1" s="9">
        <v>0.97</v>
      </c>
      <c r="Y1" s="9"/>
      <c r="Z1" s="9"/>
      <c r="AA1" s="9"/>
      <c r="AB1" s="9"/>
      <c r="AC1" s="9"/>
      <c r="AD1" s="9"/>
    </row>
    <row r="2" spans="1:37" x14ac:dyDescent="0.3">
      <c r="A2" s="4" t="s">
        <v>131</v>
      </c>
      <c r="B2" s="4" t="s">
        <v>3</v>
      </c>
      <c r="C2" s="4" t="s">
        <v>4</v>
      </c>
      <c r="D2" s="4" t="s">
        <v>123</v>
      </c>
      <c r="E2" s="4" t="s">
        <v>124</v>
      </c>
      <c r="F2" s="4" t="s">
        <v>125</v>
      </c>
      <c r="G2" s="4" t="s">
        <v>5</v>
      </c>
      <c r="H2" s="4" t="s">
        <v>6</v>
      </c>
      <c r="I2" s="4" t="s">
        <v>7</v>
      </c>
      <c r="J2" s="4" t="s">
        <v>132</v>
      </c>
      <c r="N2" s="10" t="s">
        <v>131</v>
      </c>
      <c r="O2" s="10" t="s">
        <v>133</v>
      </c>
      <c r="P2" s="10" t="s">
        <v>134</v>
      </c>
      <c r="Q2" s="10" t="s">
        <v>3</v>
      </c>
      <c r="R2" s="10" t="s">
        <v>4</v>
      </c>
      <c r="S2" s="10" t="s">
        <v>123</v>
      </c>
      <c r="T2" s="10" t="s">
        <v>124</v>
      </c>
      <c r="U2" s="10" t="s">
        <v>125</v>
      </c>
      <c r="V2" s="10" t="s">
        <v>5</v>
      </c>
      <c r="W2" s="10" t="s">
        <v>6</v>
      </c>
      <c r="X2" s="10" t="s">
        <v>7</v>
      </c>
      <c r="Y2" s="10" t="s">
        <v>132</v>
      </c>
      <c r="Z2" s="10" t="s">
        <v>135</v>
      </c>
      <c r="AA2" s="10" t="s">
        <v>19</v>
      </c>
      <c r="AB2" s="10" t="s">
        <v>14</v>
      </c>
      <c r="AC2" s="10" t="s">
        <v>16</v>
      </c>
      <c r="AD2" s="10" t="s">
        <v>117</v>
      </c>
      <c r="AF2" s="10" t="s">
        <v>133</v>
      </c>
      <c r="AG2" s="10" t="s">
        <v>134</v>
      </c>
      <c r="AJ2">
        <v>0</v>
      </c>
    </row>
    <row r="3" spans="1:37" x14ac:dyDescent="0.3">
      <c r="A3" s="5">
        <v>44627.540266203701</v>
      </c>
      <c r="B3" t="str">
        <f>IFERROR(AVERAGEIFS('HeartRate-2022-03-21-1647950188'!$B:$B,'HeartRate-2022-03-21-1647950188'!$A:$A,Data_Extraction!B$2,'HeartRate-2022-03-21-1647950188'!$C:$C,Data_Extraction!$A3),"")</f>
        <v/>
      </c>
      <c r="C3" t="str">
        <f>IFERROR(AVERAGEIFS('HeartRate-2022-03-21-1647950188'!$B:$B,'HeartRate-2022-03-21-1647950188'!$A:$A,Data_Extraction!C$2,'HeartRate-2022-03-21-1647950188'!$C:$C,Data_Extraction!$A3),"")</f>
        <v/>
      </c>
      <c r="D3" t="str">
        <f>IFERROR(AVERAGEIFS('HeartRate-2022-03-21-1647950188'!$B:$B,'HeartRate-2022-03-21-1647950188'!$A:$A,Data_Extraction!D$2,'HeartRate-2022-03-21-1647950188'!$C:$C,Data_Extraction!$A3),"")</f>
        <v/>
      </c>
      <c r="E3" t="str">
        <f>IFERROR(AVERAGEIFS('HeartRate-2022-03-21-1647950188'!$B:$B,'HeartRate-2022-03-21-1647950188'!$A:$A,Data_Extraction!E$2,'HeartRate-2022-03-21-1647950188'!$C:$C,Data_Extraction!$A3),"")</f>
        <v/>
      </c>
      <c r="F3" t="str">
        <f>IFERROR(AVERAGEIFS('HeartRate-2022-03-21-1647950188'!$B:$B,'HeartRate-2022-03-21-1647950188'!$A:$A,Data_Extraction!F$2,'HeartRate-2022-03-21-1647950188'!$C:$C,Data_Extraction!$A3),"")</f>
        <v/>
      </c>
      <c r="G3" t="str">
        <f>IFERROR(AVERAGEIFS('HeartRate-2022-03-21-1647950188'!$B:$B,'HeartRate-2022-03-21-1647950188'!$A:$A,Data_Extraction!G$2,'HeartRate-2022-03-21-1647950188'!$C:$C,Data_Extraction!$A3),"")</f>
        <v/>
      </c>
      <c r="H3" t="str">
        <f>IFERROR(AVERAGEIFS('HeartRate-2022-03-21-1647950188'!$B:$B,'HeartRate-2022-03-21-1647950188'!$A:$A,Data_Extraction!H$2,'HeartRate-2022-03-21-1647950188'!$C:$C,Data_Extraction!$A3),"")</f>
        <v/>
      </c>
      <c r="I3">
        <f>IFERROR(AVERAGEIFS('HeartRate-2022-03-21-1647950188'!$B:$B,'HeartRate-2022-03-21-1647950188'!$A:$A,Data_Extraction!I$2,'HeartRate-2022-03-21-1647950188'!$C:$C,Data_Extraction!$A3),"")</f>
        <v>93</v>
      </c>
      <c r="J3" s="8">
        <f>AVERAGE(B3:I3)</f>
        <v>93</v>
      </c>
      <c r="N3" s="11">
        <f>Data_Extraction!A3</f>
        <v>44627.540266203701</v>
      </c>
      <c r="O3" s="15">
        <f>AF3</f>
        <v>44627</v>
      </c>
      <c r="P3" s="16">
        <f>AG3</f>
        <v>0.54026620370370371</v>
      </c>
      <c r="Q3" s="12">
        <f>IF(Data_Extraction!B3="",Data_Extraction!$J3*(Q$1),Data_Extraction!B3)</f>
        <v>83.7</v>
      </c>
      <c r="R3" s="12">
        <f>IF(Data_Extraction!C3="",Data_Extraction!$J3*(R$1),Data_Extraction!C3)</f>
        <v>85.56</v>
      </c>
      <c r="S3" s="12">
        <f>IF(Data_Extraction!D3="",Data_Extraction!$J3*(S$1),Data_Extraction!D3)</f>
        <v>96.72</v>
      </c>
      <c r="T3" s="12">
        <f>IF(Data_Extraction!E3="",Data_Extraction!$J3*(T$1),Data_Extraction!E3)</f>
        <v>88.35</v>
      </c>
      <c r="U3" s="12">
        <f>IF(Data_Extraction!F3="",Data_Extraction!$J3*(U$1),Data_Extraction!F3)</f>
        <v>91.14</v>
      </c>
      <c r="V3" s="12">
        <f>IF(Data_Extraction!G3="",Data_Extraction!$J3*(V$1),Data_Extraction!G3)</f>
        <v>84.63000000000001</v>
      </c>
      <c r="W3" s="12">
        <f>IF(Data_Extraction!H3="",Data_Extraction!$J3*(W$1),Data_Extraction!H3)</f>
        <v>99.51</v>
      </c>
      <c r="X3" s="12">
        <f>IF(Data_Extraction!I3="",Data_Extraction!$J3*(X$1),Data_Extraction!I3)</f>
        <v>93</v>
      </c>
      <c r="Y3" s="13">
        <f t="shared" ref="Y3:Y66" si="0">AVERAGE(Q3:X3)</f>
        <v>90.326250000000002</v>
      </c>
      <c r="Z3" s="17" t="str">
        <f>VLOOKUP(P3,$AJ$2:$AK$7,2,1)</f>
        <v>Afternoon</v>
      </c>
      <c r="AA3" s="14" t="str">
        <f>VLOOKUP($N3,'HeartRate-2022-03-21-1647950188'!$C:$G,2,0)</f>
        <v>Closing</v>
      </c>
      <c r="AB3" s="14" t="str">
        <f>VLOOKUP($N3,'HeartRate-2022-03-21-1647950188'!$C:$G,3,0)</f>
        <v>On Campus</v>
      </c>
      <c r="AC3" s="14" t="str">
        <f>VLOOKUP($N3,'HeartRate-2022-03-21-1647950188'!$C:$G,4,0)</f>
        <v>Sitting</v>
      </c>
      <c r="AD3" s="14" t="str">
        <f>VLOOKUP($N3,'HeartRate-2022-03-21-1647950188'!$C:$G,5,0)</f>
        <v>Tools_Digital Drawing</v>
      </c>
      <c r="AE3">
        <f>IF(Y3&gt;120,1,0)</f>
        <v>0</v>
      </c>
      <c r="AF3" s="18">
        <v>44627</v>
      </c>
      <c r="AG3" s="19">
        <v>0.54026620370370371</v>
      </c>
      <c r="AJ3" s="9">
        <f>TIME(8,30,0)</f>
        <v>0.35416666666666669</v>
      </c>
      <c r="AK3" t="s">
        <v>136</v>
      </c>
    </row>
    <row r="4" spans="1:37" x14ac:dyDescent="0.3">
      <c r="A4" s="5">
        <v>44627.540405092594</v>
      </c>
      <c r="B4" t="str">
        <f>IFERROR(AVERAGEIFS('HeartRate-2022-03-21-1647950188'!$B:$B,'HeartRate-2022-03-21-1647950188'!$A:$A,Data_Extraction!B$2,'HeartRate-2022-03-21-1647950188'!$C:$C,Data_Extraction!$A4),"")</f>
        <v/>
      </c>
      <c r="C4" t="str">
        <f>IFERROR(AVERAGEIFS('HeartRate-2022-03-21-1647950188'!$B:$B,'HeartRate-2022-03-21-1647950188'!$A:$A,Data_Extraction!C$2,'HeartRate-2022-03-21-1647950188'!$C:$C,Data_Extraction!$A4),"")</f>
        <v/>
      </c>
      <c r="D4" t="str">
        <f>IFERROR(AVERAGEIFS('HeartRate-2022-03-21-1647950188'!$B:$B,'HeartRate-2022-03-21-1647950188'!$A:$A,Data_Extraction!D$2,'HeartRate-2022-03-21-1647950188'!$C:$C,Data_Extraction!$A4),"")</f>
        <v/>
      </c>
      <c r="E4" t="str">
        <f>IFERROR(AVERAGEIFS('HeartRate-2022-03-21-1647950188'!$B:$B,'HeartRate-2022-03-21-1647950188'!$A:$A,Data_Extraction!E$2,'HeartRate-2022-03-21-1647950188'!$C:$C,Data_Extraction!$A4),"")</f>
        <v/>
      </c>
      <c r="F4" t="str">
        <f>IFERROR(AVERAGEIFS('HeartRate-2022-03-21-1647950188'!$B:$B,'HeartRate-2022-03-21-1647950188'!$A:$A,Data_Extraction!F$2,'HeartRate-2022-03-21-1647950188'!$C:$C,Data_Extraction!$A4),"")</f>
        <v/>
      </c>
      <c r="G4" t="str">
        <f>IFERROR(AVERAGEIFS('HeartRate-2022-03-21-1647950188'!$B:$B,'HeartRate-2022-03-21-1647950188'!$A:$A,Data_Extraction!G$2,'HeartRate-2022-03-21-1647950188'!$C:$C,Data_Extraction!$A4),"")</f>
        <v/>
      </c>
      <c r="H4" t="str">
        <f>IFERROR(AVERAGEIFS('HeartRate-2022-03-21-1647950188'!$B:$B,'HeartRate-2022-03-21-1647950188'!$A:$A,Data_Extraction!H$2,'HeartRate-2022-03-21-1647950188'!$C:$C,Data_Extraction!$A4),"")</f>
        <v/>
      </c>
      <c r="I4">
        <f>IFERROR(AVERAGEIFS('HeartRate-2022-03-21-1647950188'!$B:$B,'HeartRate-2022-03-21-1647950188'!$A:$A,Data_Extraction!I$2,'HeartRate-2022-03-21-1647950188'!$C:$C,Data_Extraction!$A4),"")</f>
        <v>104</v>
      </c>
      <c r="J4" s="8">
        <f t="shared" ref="J4:J67" si="1">AVERAGE(B4:I4)</f>
        <v>104</v>
      </c>
      <c r="N4" s="11">
        <f>Data_Extraction!A4</f>
        <v>44627.540405092594</v>
      </c>
      <c r="O4" s="15">
        <f t="shared" ref="O4:O67" si="2">AF4</f>
        <v>44627</v>
      </c>
      <c r="P4" s="16">
        <f t="shared" ref="P4:P67" si="3">AG4</f>
        <v>0.54040509259259262</v>
      </c>
      <c r="Q4" s="12">
        <f>IF(Data_Extraction!B4="",Data_Extraction!$J4*(Q$1),Data_Extraction!B4)</f>
        <v>93.600000000000009</v>
      </c>
      <c r="R4" s="12">
        <f>IF(Data_Extraction!C4="",Data_Extraction!$J4*(R$1),Data_Extraction!C4)</f>
        <v>95.68</v>
      </c>
      <c r="S4" s="12">
        <f>IF(Data_Extraction!D4="",Data_Extraction!$J4*(S$1),Data_Extraction!D4)</f>
        <v>108.16</v>
      </c>
      <c r="T4" s="12">
        <f>IF(Data_Extraction!E4="",Data_Extraction!$J4*(T$1),Data_Extraction!E4)</f>
        <v>98.8</v>
      </c>
      <c r="U4" s="12">
        <f>IF(Data_Extraction!F4="",Data_Extraction!$J4*(U$1),Data_Extraction!F4)</f>
        <v>101.92</v>
      </c>
      <c r="V4" s="12">
        <f>IF(Data_Extraction!G4="",Data_Extraction!$J4*(V$1),Data_Extraction!G4)</f>
        <v>94.64</v>
      </c>
      <c r="W4" s="12">
        <f>IF(Data_Extraction!H4="",Data_Extraction!$J4*(W$1),Data_Extraction!H4)</f>
        <v>111.28</v>
      </c>
      <c r="X4" s="12">
        <f>IF(Data_Extraction!I4="",Data_Extraction!$J4*(X$1),Data_Extraction!I4)</f>
        <v>104</v>
      </c>
      <c r="Y4" s="13">
        <f t="shared" si="0"/>
        <v>101.01</v>
      </c>
      <c r="Z4" s="17" t="str">
        <f t="shared" ref="Z4:Z67" si="4">VLOOKUP(P4,$AJ$2:$AK$7,2,1)</f>
        <v>Afternoon</v>
      </c>
      <c r="AA4" s="14" t="str">
        <f>VLOOKUP($N4,'HeartRate-2022-03-21-1647950188'!$C:$G,2,0)</f>
        <v>Closing</v>
      </c>
      <c r="AB4" s="14" t="str">
        <f>VLOOKUP($N4,'HeartRate-2022-03-21-1647950188'!$C:$G,3,0)</f>
        <v>On Campus</v>
      </c>
      <c r="AC4" s="14" t="str">
        <f>VLOOKUP($N4,'HeartRate-2022-03-21-1647950188'!$C:$G,4,0)</f>
        <v>Sitting</v>
      </c>
      <c r="AD4" s="14" t="str">
        <f>VLOOKUP($N4,'HeartRate-2022-03-21-1647950188'!$C:$G,5,0)</f>
        <v>Tools_Digital Drawing</v>
      </c>
      <c r="AE4">
        <f t="shared" ref="AE4:AE67" si="5">IF(Y4&gt;120,1,0)</f>
        <v>0</v>
      </c>
      <c r="AF4" s="18">
        <v>44627</v>
      </c>
      <c r="AG4" s="19">
        <v>0.54040509259259262</v>
      </c>
      <c r="AJ4" s="9">
        <f>TIME(10,30,0)</f>
        <v>0.4375</v>
      </c>
      <c r="AK4" t="s">
        <v>137</v>
      </c>
    </row>
    <row r="5" spans="1:37" x14ac:dyDescent="0.3">
      <c r="A5" s="5">
        <v>44627.540555555555</v>
      </c>
      <c r="B5" t="str">
        <f>IFERROR(AVERAGEIFS('HeartRate-2022-03-21-1647950188'!$B:$B,'HeartRate-2022-03-21-1647950188'!$A:$A,Data_Extraction!B$2,'HeartRate-2022-03-21-1647950188'!$C:$C,Data_Extraction!$A5),"")</f>
        <v/>
      </c>
      <c r="C5" t="str">
        <f>IFERROR(AVERAGEIFS('HeartRate-2022-03-21-1647950188'!$B:$B,'HeartRate-2022-03-21-1647950188'!$A:$A,Data_Extraction!C$2,'HeartRate-2022-03-21-1647950188'!$C:$C,Data_Extraction!$A5),"")</f>
        <v/>
      </c>
      <c r="D5" t="str">
        <f>IFERROR(AVERAGEIFS('HeartRate-2022-03-21-1647950188'!$B:$B,'HeartRate-2022-03-21-1647950188'!$A:$A,Data_Extraction!D$2,'HeartRate-2022-03-21-1647950188'!$C:$C,Data_Extraction!$A5),"")</f>
        <v/>
      </c>
      <c r="E5" t="str">
        <f>IFERROR(AVERAGEIFS('HeartRate-2022-03-21-1647950188'!$B:$B,'HeartRate-2022-03-21-1647950188'!$A:$A,Data_Extraction!E$2,'HeartRate-2022-03-21-1647950188'!$C:$C,Data_Extraction!$A5),"")</f>
        <v/>
      </c>
      <c r="F5" t="str">
        <f>IFERROR(AVERAGEIFS('HeartRate-2022-03-21-1647950188'!$B:$B,'HeartRate-2022-03-21-1647950188'!$A:$A,Data_Extraction!F$2,'HeartRate-2022-03-21-1647950188'!$C:$C,Data_Extraction!$A5),"")</f>
        <v/>
      </c>
      <c r="G5" t="str">
        <f>IFERROR(AVERAGEIFS('HeartRate-2022-03-21-1647950188'!$B:$B,'HeartRate-2022-03-21-1647950188'!$A:$A,Data_Extraction!G$2,'HeartRate-2022-03-21-1647950188'!$C:$C,Data_Extraction!$A5),"")</f>
        <v/>
      </c>
      <c r="H5" t="str">
        <f>IFERROR(AVERAGEIFS('HeartRate-2022-03-21-1647950188'!$B:$B,'HeartRate-2022-03-21-1647950188'!$A:$A,Data_Extraction!H$2,'HeartRate-2022-03-21-1647950188'!$C:$C,Data_Extraction!$A5),"")</f>
        <v/>
      </c>
      <c r="I5">
        <f>IFERROR(AVERAGEIFS('HeartRate-2022-03-21-1647950188'!$B:$B,'HeartRate-2022-03-21-1647950188'!$A:$A,Data_Extraction!I$2,'HeartRate-2022-03-21-1647950188'!$C:$C,Data_Extraction!$A5),"")</f>
        <v>99</v>
      </c>
      <c r="J5" s="8">
        <f t="shared" si="1"/>
        <v>99</v>
      </c>
      <c r="N5" s="11">
        <f>Data_Extraction!A5</f>
        <v>44627.540555555555</v>
      </c>
      <c r="O5" s="15">
        <f t="shared" si="2"/>
        <v>44627</v>
      </c>
      <c r="P5" s="16">
        <f t="shared" si="3"/>
        <v>0.54055555555555557</v>
      </c>
      <c r="Q5" s="12">
        <f>IF(Data_Extraction!B5="",Data_Extraction!$J5*(Q$1),Data_Extraction!B5)</f>
        <v>89.100000000000009</v>
      </c>
      <c r="R5" s="12">
        <f>IF(Data_Extraction!C5="",Data_Extraction!$J5*(R$1),Data_Extraction!C5)</f>
        <v>91.08</v>
      </c>
      <c r="S5" s="12">
        <f>IF(Data_Extraction!D5="",Data_Extraction!$J5*(S$1),Data_Extraction!D5)</f>
        <v>102.96000000000001</v>
      </c>
      <c r="T5" s="12">
        <f>IF(Data_Extraction!E5="",Data_Extraction!$J5*(T$1),Data_Extraction!E5)</f>
        <v>94.05</v>
      </c>
      <c r="U5" s="12">
        <f>IF(Data_Extraction!F5="",Data_Extraction!$J5*(U$1),Data_Extraction!F5)</f>
        <v>97.02</v>
      </c>
      <c r="V5" s="12">
        <f>IF(Data_Extraction!G5="",Data_Extraction!$J5*(V$1),Data_Extraction!G5)</f>
        <v>90.09</v>
      </c>
      <c r="W5" s="12">
        <f>IF(Data_Extraction!H5="",Data_Extraction!$J5*(W$1),Data_Extraction!H5)</f>
        <v>105.93</v>
      </c>
      <c r="X5" s="12">
        <f>IF(Data_Extraction!I5="",Data_Extraction!$J5*(X$1),Data_Extraction!I5)</f>
        <v>99</v>
      </c>
      <c r="Y5" s="13">
        <f t="shared" si="0"/>
        <v>96.153750000000002</v>
      </c>
      <c r="Z5" s="17" t="str">
        <f t="shared" si="4"/>
        <v>Afternoon</v>
      </c>
      <c r="AA5" s="14" t="str">
        <f>VLOOKUP($N5,'HeartRate-2022-03-21-1647950188'!$C:$G,2,0)</f>
        <v>Closing</v>
      </c>
      <c r="AB5" s="14" t="str">
        <f>VLOOKUP($N5,'HeartRate-2022-03-21-1647950188'!$C:$G,3,0)</f>
        <v>On Campus</v>
      </c>
      <c r="AC5" s="14" t="str">
        <f>VLOOKUP($N5,'HeartRate-2022-03-21-1647950188'!$C:$G,4,0)</f>
        <v>Sitting</v>
      </c>
      <c r="AD5" s="14" t="str">
        <f>VLOOKUP($N5,'HeartRate-2022-03-21-1647950188'!$C:$G,5,0)</f>
        <v>Tools_Digital Drawing</v>
      </c>
      <c r="AE5">
        <f t="shared" si="5"/>
        <v>0</v>
      </c>
      <c r="AF5" s="18">
        <v>44627</v>
      </c>
      <c r="AG5" s="19">
        <v>0.54055555555555557</v>
      </c>
      <c r="AJ5" s="9">
        <f>TIME(13,0,0)</f>
        <v>0.54166666666666663</v>
      </c>
      <c r="AK5" t="s">
        <v>10</v>
      </c>
    </row>
    <row r="6" spans="1:37" x14ac:dyDescent="0.3">
      <c r="A6" s="5">
        <v>44627.540856481479</v>
      </c>
      <c r="B6" t="str">
        <f>IFERROR(AVERAGEIFS('HeartRate-2022-03-21-1647950188'!$B:$B,'HeartRate-2022-03-21-1647950188'!$A:$A,Data_Extraction!B$2,'HeartRate-2022-03-21-1647950188'!$C:$C,Data_Extraction!$A6),"")</f>
        <v/>
      </c>
      <c r="C6" t="str">
        <f>IFERROR(AVERAGEIFS('HeartRate-2022-03-21-1647950188'!$B:$B,'HeartRate-2022-03-21-1647950188'!$A:$A,Data_Extraction!C$2,'HeartRate-2022-03-21-1647950188'!$C:$C,Data_Extraction!$A6),"")</f>
        <v/>
      </c>
      <c r="D6" t="str">
        <f>IFERROR(AVERAGEIFS('HeartRate-2022-03-21-1647950188'!$B:$B,'HeartRate-2022-03-21-1647950188'!$A:$A,Data_Extraction!D$2,'HeartRate-2022-03-21-1647950188'!$C:$C,Data_Extraction!$A6),"")</f>
        <v/>
      </c>
      <c r="E6" t="str">
        <f>IFERROR(AVERAGEIFS('HeartRate-2022-03-21-1647950188'!$B:$B,'HeartRate-2022-03-21-1647950188'!$A:$A,Data_Extraction!E$2,'HeartRate-2022-03-21-1647950188'!$C:$C,Data_Extraction!$A6),"")</f>
        <v/>
      </c>
      <c r="F6" t="str">
        <f>IFERROR(AVERAGEIFS('HeartRate-2022-03-21-1647950188'!$B:$B,'HeartRate-2022-03-21-1647950188'!$A:$A,Data_Extraction!F$2,'HeartRate-2022-03-21-1647950188'!$C:$C,Data_Extraction!$A6),"")</f>
        <v/>
      </c>
      <c r="G6" t="str">
        <f>IFERROR(AVERAGEIFS('HeartRate-2022-03-21-1647950188'!$B:$B,'HeartRate-2022-03-21-1647950188'!$A:$A,Data_Extraction!G$2,'HeartRate-2022-03-21-1647950188'!$C:$C,Data_Extraction!$A6),"")</f>
        <v/>
      </c>
      <c r="H6" t="str">
        <f>IFERROR(AVERAGEIFS('HeartRate-2022-03-21-1647950188'!$B:$B,'HeartRate-2022-03-21-1647950188'!$A:$A,Data_Extraction!H$2,'HeartRate-2022-03-21-1647950188'!$C:$C,Data_Extraction!$A6),"")</f>
        <v/>
      </c>
      <c r="I6">
        <f>IFERROR(AVERAGEIFS('HeartRate-2022-03-21-1647950188'!$B:$B,'HeartRate-2022-03-21-1647950188'!$A:$A,Data_Extraction!I$2,'HeartRate-2022-03-21-1647950188'!$C:$C,Data_Extraction!$A6),"")</f>
        <v>95</v>
      </c>
      <c r="J6" s="8">
        <f t="shared" si="1"/>
        <v>95</v>
      </c>
      <c r="N6" s="11">
        <f>Data_Extraction!A6</f>
        <v>44627.540856481479</v>
      </c>
      <c r="O6" s="15">
        <f t="shared" si="2"/>
        <v>44627</v>
      </c>
      <c r="P6" s="16">
        <f t="shared" si="3"/>
        <v>0.54085648148148147</v>
      </c>
      <c r="Q6" s="12">
        <f>IF(Data_Extraction!B6="",Data_Extraction!$J6*(Q$1),Data_Extraction!B6)</f>
        <v>85.5</v>
      </c>
      <c r="R6" s="12">
        <f>IF(Data_Extraction!C6="",Data_Extraction!$J6*(R$1),Data_Extraction!C6)</f>
        <v>87.4</v>
      </c>
      <c r="S6" s="12">
        <f>IF(Data_Extraction!D6="",Data_Extraction!$J6*(S$1),Data_Extraction!D6)</f>
        <v>98.8</v>
      </c>
      <c r="T6" s="12">
        <f>IF(Data_Extraction!E6="",Data_Extraction!$J6*(T$1),Data_Extraction!E6)</f>
        <v>90.25</v>
      </c>
      <c r="U6" s="12">
        <f>IF(Data_Extraction!F6="",Data_Extraction!$J6*(U$1),Data_Extraction!F6)</f>
        <v>93.1</v>
      </c>
      <c r="V6" s="12">
        <f>IF(Data_Extraction!G6="",Data_Extraction!$J6*(V$1),Data_Extraction!G6)</f>
        <v>86.45</v>
      </c>
      <c r="W6" s="12">
        <f>IF(Data_Extraction!H6="",Data_Extraction!$J6*(W$1),Data_Extraction!H6)</f>
        <v>101.65</v>
      </c>
      <c r="X6" s="12">
        <f>IF(Data_Extraction!I6="",Data_Extraction!$J6*(X$1),Data_Extraction!I6)</f>
        <v>95</v>
      </c>
      <c r="Y6" s="13">
        <f t="shared" si="0"/>
        <v>92.268749999999997</v>
      </c>
      <c r="Z6" s="17" t="str">
        <f t="shared" si="4"/>
        <v>Afternoon</v>
      </c>
      <c r="AA6" s="14" t="str">
        <f>VLOOKUP($N6,'HeartRate-2022-03-21-1647950188'!$C:$G,2,0)</f>
        <v>Closing</v>
      </c>
      <c r="AB6" s="14" t="str">
        <f>VLOOKUP($N6,'HeartRate-2022-03-21-1647950188'!$C:$G,3,0)</f>
        <v>On Campus</v>
      </c>
      <c r="AC6" s="14" t="str">
        <f>VLOOKUP($N6,'HeartRate-2022-03-21-1647950188'!$C:$G,4,0)</f>
        <v>Sitting</v>
      </c>
      <c r="AD6" s="14" t="str">
        <f>VLOOKUP($N6,'HeartRate-2022-03-21-1647950188'!$C:$G,5,0)</f>
        <v>Tools_Digital Drawing</v>
      </c>
      <c r="AE6">
        <f t="shared" si="5"/>
        <v>0</v>
      </c>
      <c r="AF6" s="18">
        <v>44627</v>
      </c>
      <c r="AG6" s="19">
        <v>0.54085648148148147</v>
      </c>
      <c r="AJ6" s="9">
        <f>TIME(14,0,0)</f>
        <v>0.58333333333333337</v>
      </c>
      <c r="AK6" t="s">
        <v>138</v>
      </c>
    </row>
    <row r="7" spans="1:37" x14ac:dyDescent="0.3">
      <c r="A7" s="5">
        <v>44627.540960648148</v>
      </c>
      <c r="B7" t="str">
        <f>IFERROR(AVERAGEIFS('HeartRate-2022-03-21-1647950188'!$B:$B,'HeartRate-2022-03-21-1647950188'!$A:$A,Data_Extraction!B$2,'HeartRate-2022-03-21-1647950188'!$C:$C,Data_Extraction!$A7),"")</f>
        <v/>
      </c>
      <c r="C7" t="str">
        <f>IFERROR(AVERAGEIFS('HeartRate-2022-03-21-1647950188'!$B:$B,'HeartRate-2022-03-21-1647950188'!$A:$A,Data_Extraction!C$2,'HeartRate-2022-03-21-1647950188'!$C:$C,Data_Extraction!$A7),"")</f>
        <v/>
      </c>
      <c r="D7" t="str">
        <f>IFERROR(AVERAGEIFS('HeartRate-2022-03-21-1647950188'!$B:$B,'HeartRate-2022-03-21-1647950188'!$A:$A,Data_Extraction!D$2,'HeartRate-2022-03-21-1647950188'!$C:$C,Data_Extraction!$A7),"")</f>
        <v/>
      </c>
      <c r="E7" t="str">
        <f>IFERROR(AVERAGEIFS('HeartRate-2022-03-21-1647950188'!$B:$B,'HeartRate-2022-03-21-1647950188'!$A:$A,Data_Extraction!E$2,'HeartRate-2022-03-21-1647950188'!$C:$C,Data_Extraction!$A7),"")</f>
        <v/>
      </c>
      <c r="F7" t="str">
        <f>IFERROR(AVERAGEIFS('HeartRate-2022-03-21-1647950188'!$B:$B,'HeartRate-2022-03-21-1647950188'!$A:$A,Data_Extraction!F$2,'HeartRate-2022-03-21-1647950188'!$C:$C,Data_Extraction!$A7),"")</f>
        <v/>
      </c>
      <c r="G7" t="str">
        <f>IFERROR(AVERAGEIFS('HeartRate-2022-03-21-1647950188'!$B:$B,'HeartRate-2022-03-21-1647950188'!$A:$A,Data_Extraction!G$2,'HeartRate-2022-03-21-1647950188'!$C:$C,Data_Extraction!$A7),"")</f>
        <v/>
      </c>
      <c r="H7" t="str">
        <f>IFERROR(AVERAGEIFS('HeartRate-2022-03-21-1647950188'!$B:$B,'HeartRate-2022-03-21-1647950188'!$A:$A,Data_Extraction!H$2,'HeartRate-2022-03-21-1647950188'!$C:$C,Data_Extraction!$A7),"")</f>
        <v/>
      </c>
      <c r="I7">
        <f>IFERROR(AVERAGEIFS('HeartRate-2022-03-21-1647950188'!$B:$B,'HeartRate-2022-03-21-1647950188'!$A:$A,Data_Extraction!I$2,'HeartRate-2022-03-21-1647950188'!$C:$C,Data_Extraction!$A7),"")</f>
        <v>99</v>
      </c>
      <c r="J7" s="8">
        <f t="shared" si="1"/>
        <v>99</v>
      </c>
      <c r="N7" s="11">
        <f>Data_Extraction!A7</f>
        <v>44627.540960648148</v>
      </c>
      <c r="O7" s="15">
        <f t="shared" si="2"/>
        <v>44627</v>
      </c>
      <c r="P7" s="16">
        <f t="shared" si="3"/>
        <v>0.54096064814814815</v>
      </c>
      <c r="Q7" s="12">
        <f>IF(Data_Extraction!B7="",Data_Extraction!$J7*(Q$1),Data_Extraction!B7)</f>
        <v>89.100000000000009</v>
      </c>
      <c r="R7" s="12">
        <f>IF(Data_Extraction!C7="",Data_Extraction!$J7*(R$1),Data_Extraction!C7)</f>
        <v>91.08</v>
      </c>
      <c r="S7" s="12">
        <f>IF(Data_Extraction!D7="",Data_Extraction!$J7*(S$1),Data_Extraction!D7)</f>
        <v>102.96000000000001</v>
      </c>
      <c r="T7" s="12">
        <f>IF(Data_Extraction!E7="",Data_Extraction!$J7*(T$1),Data_Extraction!E7)</f>
        <v>94.05</v>
      </c>
      <c r="U7" s="12">
        <f>IF(Data_Extraction!F7="",Data_Extraction!$J7*(U$1),Data_Extraction!F7)</f>
        <v>97.02</v>
      </c>
      <c r="V7" s="12">
        <f>IF(Data_Extraction!G7="",Data_Extraction!$J7*(V$1),Data_Extraction!G7)</f>
        <v>90.09</v>
      </c>
      <c r="W7" s="12">
        <f>IF(Data_Extraction!H7="",Data_Extraction!$J7*(W$1),Data_Extraction!H7)</f>
        <v>105.93</v>
      </c>
      <c r="X7" s="12">
        <f>IF(Data_Extraction!I7="",Data_Extraction!$J7*(X$1),Data_Extraction!I7)</f>
        <v>99</v>
      </c>
      <c r="Y7" s="13">
        <f t="shared" si="0"/>
        <v>96.153750000000002</v>
      </c>
      <c r="Z7" s="17" t="str">
        <f t="shared" si="4"/>
        <v>Afternoon</v>
      </c>
      <c r="AA7" s="14" t="str">
        <f>VLOOKUP($N7,'HeartRate-2022-03-21-1647950188'!$C:$G,2,0)</f>
        <v>Closing</v>
      </c>
      <c r="AB7" s="14" t="str">
        <f>VLOOKUP($N7,'HeartRate-2022-03-21-1647950188'!$C:$G,3,0)</f>
        <v>On Campus</v>
      </c>
      <c r="AC7" s="14" t="str">
        <f>VLOOKUP($N7,'HeartRate-2022-03-21-1647950188'!$C:$G,4,0)</f>
        <v>Sitting</v>
      </c>
      <c r="AD7" s="14" t="str">
        <f>VLOOKUP($N7,'HeartRate-2022-03-21-1647950188'!$C:$G,5,0)</f>
        <v>Tools_Digital Drawing</v>
      </c>
      <c r="AE7">
        <f t="shared" si="5"/>
        <v>0</v>
      </c>
      <c r="AF7" s="18">
        <v>44627</v>
      </c>
      <c r="AG7" s="19">
        <v>0.54096064814814815</v>
      </c>
      <c r="AJ7" s="9">
        <f>TIME(16,0,0)</f>
        <v>0.66666666666666663</v>
      </c>
      <c r="AK7" t="s">
        <v>139</v>
      </c>
    </row>
    <row r="8" spans="1:37" x14ac:dyDescent="0.3">
      <c r="A8" s="5">
        <v>44627.541400462964</v>
      </c>
      <c r="B8" t="str">
        <f>IFERROR(AVERAGEIFS('HeartRate-2022-03-21-1647950188'!$B:$B,'HeartRate-2022-03-21-1647950188'!$A:$A,Data_Extraction!B$2,'HeartRate-2022-03-21-1647950188'!$C:$C,Data_Extraction!$A8),"")</f>
        <v/>
      </c>
      <c r="C8" t="str">
        <f>IFERROR(AVERAGEIFS('HeartRate-2022-03-21-1647950188'!$B:$B,'HeartRate-2022-03-21-1647950188'!$A:$A,Data_Extraction!C$2,'HeartRate-2022-03-21-1647950188'!$C:$C,Data_Extraction!$A8),"")</f>
        <v/>
      </c>
      <c r="D8" t="str">
        <f>IFERROR(AVERAGEIFS('HeartRate-2022-03-21-1647950188'!$B:$B,'HeartRate-2022-03-21-1647950188'!$A:$A,Data_Extraction!D$2,'HeartRate-2022-03-21-1647950188'!$C:$C,Data_Extraction!$A8),"")</f>
        <v/>
      </c>
      <c r="E8" t="str">
        <f>IFERROR(AVERAGEIFS('HeartRate-2022-03-21-1647950188'!$B:$B,'HeartRate-2022-03-21-1647950188'!$A:$A,Data_Extraction!E$2,'HeartRate-2022-03-21-1647950188'!$C:$C,Data_Extraction!$A8),"")</f>
        <v/>
      </c>
      <c r="F8" t="str">
        <f>IFERROR(AVERAGEIFS('HeartRate-2022-03-21-1647950188'!$B:$B,'HeartRate-2022-03-21-1647950188'!$A:$A,Data_Extraction!F$2,'HeartRate-2022-03-21-1647950188'!$C:$C,Data_Extraction!$A8),"")</f>
        <v/>
      </c>
      <c r="G8" t="str">
        <f>IFERROR(AVERAGEIFS('HeartRate-2022-03-21-1647950188'!$B:$B,'HeartRate-2022-03-21-1647950188'!$A:$A,Data_Extraction!G$2,'HeartRate-2022-03-21-1647950188'!$C:$C,Data_Extraction!$A8),"")</f>
        <v/>
      </c>
      <c r="H8" t="str">
        <f>IFERROR(AVERAGEIFS('HeartRate-2022-03-21-1647950188'!$B:$B,'HeartRate-2022-03-21-1647950188'!$A:$A,Data_Extraction!H$2,'HeartRate-2022-03-21-1647950188'!$C:$C,Data_Extraction!$A8),"")</f>
        <v/>
      </c>
      <c r="I8">
        <f>IFERROR(AVERAGEIFS('HeartRate-2022-03-21-1647950188'!$B:$B,'HeartRate-2022-03-21-1647950188'!$A:$A,Data_Extraction!I$2,'HeartRate-2022-03-21-1647950188'!$C:$C,Data_Extraction!$A8),"")</f>
        <v>88</v>
      </c>
      <c r="J8" s="8">
        <f t="shared" si="1"/>
        <v>88</v>
      </c>
      <c r="N8" s="11">
        <f>Data_Extraction!A8</f>
        <v>44627.541400462964</v>
      </c>
      <c r="O8" s="15">
        <f t="shared" si="2"/>
        <v>44627</v>
      </c>
      <c r="P8" s="16">
        <f t="shared" si="3"/>
        <v>0.54140046296296296</v>
      </c>
      <c r="Q8" s="12">
        <f>IF(Data_Extraction!B8="",Data_Extraction!$J8*(Q$1),Data_Extraction!B8)</f>
        <v>79.2</v>
      </c>
      <c r="R8" s="12">
        <f>IF(Data_Extraction!C8="",Data_Extraction!$J8*(R$1),Data_Extraction!C8)</f>
        <v>80.960000000000008</v>
      </c>
      <c r="S8" s="12">
        <f>IF(Data_Extraction!D8="",Data_Extraction!$J8*(S$1),Data_Extraction!D8)</f>
        <v>91.52000000000001</v>
      </c>
      <c r="T8" s="12">
        <f>IF(Data_Extraction!E8="",Data_Extraction!$J8*(T$1),Data_Extraction!E8)</f>
        <v>83.6</v>
      </c>
      <c r="U8" s="12">
        <f>IF(Data_Extraction!F8="",Data_Extraction!$J8*(U$1),Data_Extraction!F8)</f>
        <v>86.24</v>
      </c>
      <c r="V8" s="12">
        <f>IF(Data_Extraction!G8="",Data_Extraction!$J8*(V$1),Data_Extraction!G8)</f>
        <v>80.08</v>
      </c>
      <c r="W8" s="12">
        <f>IF(Data_Extraction!H8="",Data_Extraction!$J8*(W$1),Data_Extraction!H8)</f>
        <v>94.160000000000011</v>
      </c>
      <c r="X8" s="12">
        <f>IF(Data_Extraction!I8="",Data_Extraction!$J8*(X$1),Data_Extraction!I8)</f>
        <v>88</v>
      </c>
      <c r="Y8" s="13">
        <f t="shared" si="0"/>
        <v>85.47</v>
      </c>
      <c r="Z8" s="17" t="str">
        <f t="shared" si="4"/>
        <v>Afternoon</v>
      </c>
      <c r="AA8" s="14" t="str">
        <f>VLOOKUP($N8,'HeartRate-2022-03-21-1647950188'!$C:$G,2,0)</f>
        <v>Closing</v>
      </c>
      <c r="AB8" s="14" t="str">
        <f>VLOOKUP($N8,'HeartRate-2022-03-21-1647950188'!$C:$G,3,0)</f>
        <v>On Campus</v>
      </c>
      <c r="AC8" s="14" t="str">
        <f>VLOOKUP($N8,'HeartRate-2022-03-21-1647950188'!$C:$G,4,0)</f>
        <v>Sitting</v>
      </c>
      <c r="AD8" s="14" t="str">
        <f>VLOOKUP($N8,'HeartRate-2022-03-21-1647950188'!$C:$G,5,0)</f>
        <v>Tools_Digital Drawing</v>
      </c>
      <c r="AE8">
        <f t="shared" si="5"/>
        <v>0</v>
      </c>
      <c r="AF8" s="18">
        <v>44627</v>
      </c>
      <c r="AG8" s="19">
        <v>0.54140046296296296</v>
      </c>
    </row>
    <row r="9" spans="1:37" x14ac:dyDescent="0.3">
      <c r="A9" s="5">
        <v>44627.541655092595</v>
      </c>
      <c r="B9" t="str">
        <f>IFERROR(AVERAGEIFS('HeartRate-2022-03-21-1647950188'!$B:$B,'HeartRate-2022-03-21-1647950188'!$A:$A,Data_Extraction!B$2,'HeartRate-2022-03-21-1647950188'!$C:$C,Data_Extraction!$A9),"")</f>
        <v/>
      </c>
      <c r="C9" t="str">
        <f>IFERROR(AVERAGEIFS('HeartRate-2022-03-21-1647950188'!$B:$B,'HeartRate-2022-03-21-1647950188'!$A:$A,Data_Extraction!C$2,'HeartRate-2022-03-21-1647950188'!$C:$C,Data_Extraction!$A9),"")</f>
        <v/>
      </c>
      <c r="D9" t="str">
        <f>IFERROR(AVERAGEIFS('HeartRate-2022-03-21-1647950188'!$B:$B,'HeartRate-2022-03-21-1647950188'!$A:$A,Data_Extraction!D$2,'HeartRate-2022-03-21-1647950188'!$C:$C,Data_Extraction!$A9),"")</f>
        <v/>
      </c>
      <c r="E9" t="str">
        <f>IFERROR(AVERAGEIFS('HeartRate-2022-03-21-1647950188'!$B:$B,'HeartRate-2022-03-21-1647950188'!$A:$A,Data_Extraction!E$2,'HeartRate-2022-03-21-1647950188'!$C:$C,Data_Extraction!$A9),"")</f>
        <v/>
      </c>
      <c r="F9" t="str">
        <f>IFERROR(AVERAGEIFS('HeartRate-2022-03-21-1647950188'!$B:$B,'HeartRate-2022-03-21-1647950188'!$A:$A,Data_Extraction!F$2,'HeartRate-2022-03-21-1647950188'!$C:$C,Data_Extraction!$A9),"")</f>
        <v/>
      </c>
      <c r="G9" t="str">
        <f>IFERROR(AVERAGEIFS('HeartRate-2022-03-21-1647950188'!$B:$B,'HeartRate-2022-03-21-1647950188'!$A:$A,Data_Extraction!G$2,'HeartRate-2022-03-21-1647950188'!$C:$C,Data_Extraction!$A9),"")</f>
        <v/>
      </c>
      <c r="H9" t="str">
        <f>IFERROR(AVERAGEIFS('HeartRate-2022-03-21-1647950188'!$B:$B,'HeartRate-2022-03-21-1647950188'!$A:$A,Data_Extraction!H$2,'HeartRate-2022-03-21-1647950188'!$C:$C,Data_Extraction!$A9),"")</f>
        <v/>
      </c>
      <c r="I9">
        <f>IFERROR(AVERAGEIFS('HeartRate-2022-03-21-1647950188'!$B:$B,'HeartRate-2022-03-21-1647950188'!$A:$A,Data_Extraction!I$2,'HeartRate-2022-03-21-1647950188'!$C:$C,Data_Extraction!$A9),"")</f>
        <v>92</v>
      </c>
      <c r="J9" s="8">
        <f t="shared" si="1"/>
        <v>92</v>
      </c>
      <c r="N9" s="11">
        <f>Data_Extraction!A9</f>
        <v>44627.541655092595</v>
      </c>
      <c r="O9" s="15">
        <f t="shared" si="2"/>
        <v>44627</v>
      </c>
      <c r="P9" s="16">
        <f t="shared" si="3"/>
        <v>0.54165509259259259</v>
      </c>
      <c r="Q9" s="12">
        <f>IF(Data_Extraction!B9="",Data_Extraction!$J9*(Q$1),Data_Extraction!B9)</f>
        <v>82.8</v>
      </c>
      <c r="R9" s="12">
        <f>IF(Data_Extraction!C9="",Data_Extraction!$J9*(R$1),Data_Extraction!C9)</f>
        <v>84.64</v>
      </c>
      <c r="S9" s="12">
        <f>IF(Data_Extraction!D9="",Data_Extraction!$J9*(S$1),Data_Extraction!D9)</f>
        <v>95.68</v>
      </c>
      <c r="T9" s="12">
        <f>IF(Data_Extraction!E9="",Data_Extraction!$J9*(T$1),Data_Extraction!E9)</f>
        <v>87.399999999999991</v>
      </c>
      <c r="U9" s="12">
        <f>IF(Data_Extraction!F9="",Data_Extraction!$J9*(U$1),Data_Extraction!F9)</f>
        <v>90.16</v>
      </c>
      <c r="V9" s="12">
        <f>IF(Data_Extraction!G9="",Data_Extraction!$J9*(V$1),Data_Extraction!G9)</f>
        <v>83.72</v>
      </c>
      <c r="W9" s="12">
        <f>IF(Data_Extraction!H9="",Data_Extraction!$J9*(W$1),Data_Extraction!H9)</f>
        <v>98.440000000000012</v>
      </c>
      <c r="X9" s="12">
        <f>IF(Data_Extraction!I9="",Data_Extraction!$J9*(X$1),Data_Extraction!I9)</f>
        <v>92</v>
      </c>
      <c r="Y9" s="13">
        <f t="shared" si="0"/>
        <v>89.355000000000004</v>
      </c>
      <c r="Z9" s="17" t="str">
        <f t="shared" si="4"/>
        <v>Afternoon</v>
      </c>
      <c r="AA9" s="14" t="str">
        <f>VLOOKUP($N9,'HeartRate-2022-03-21-1647950188'!$C:$G,2,0)</f>
        <v>Closing</v>
      </c>
      <c r="AB9" s="14" t="str">
        <f>VLOOKUP($N9,'HeartRate-2022-03-21-1647950188'!$C:$G,3,0)</f>
        <v>On Campus</v>
      </c>
      <c r="AC9" s="14" t="str">
        <f>VLOOKUP($N9,'HeartRate-2022-03-21-1647950188'!$C:$G,4,0)</f>
        <v>Sitting</v>
      </c>
      <c r="AD9" s="14" t="str">
        <f>VLOOKUP($N9,'HeartRate-2022-03-21-1647950188'!$C:$G,5,0)</f>
        <v>Tools_Digital Drawing</v>
      </c>
      <c r="AE9">
        <f t="shared" si="5"/>
        <v>0</v>
      </c>
      <c r="AF9" s="18">
        <v>44627</v>
      </c>
      <c r="AG9" s="19">
        <v>0.54165509259259259</v>
      </c>
    </row>
    <row r="10" spans="1:37" x14ac:dyDescent="0.3">
      <c r="A10" s="5">
        <v>44627.542349537034</v>
      </c>
      <c r="B10" t="str">
        <f>IFERROR(AVERAGEIFS('HeartRate-2022-03-21-1647950188'!$B:$B,'HeartRate-2022-03-21-1647950188'!$A:$A,Data_Extraction!B$2,'HeartRate-2022-03-21-1647950188'!$C:$C,Data_Extraction!$A10),"")</f>
        <v/>
      </c>
      <c r="C10" t="str">
        <f>IFERROR(AVERAGEIFS('HeartRate-2022-03-21-1647950188'!$B:$B,'HeartRate-2022-03-21-1647950188'!$A:$A,Data_Extraction!C$2,'HeartRate-2022-03-21-1647950188'!$C:$C,Data_Extraction!$A10),"")</f>
        <v/>
      </c>
      <c r="D10" t="str">
        <f>IFERROR(AVERAGEIFS('HeartRate-2022-03-21-1647950188'!$B:$B,'HeartRate-2022-03-21-1647950188'!$A:$A,Data_Extraction!D$2,'HeartRate-2022-03-21-1647950188'!$C:$C,Data_Extraction!$A10),"")</f>
        <v/>
      </c>
      <c r="E10" t="str">
        <f>IFERROR(AVERAGEIFS('HeartRate-2022-03-21-1647950188'!$B:$B,'HeartRate-2022-03-21-1647950188'!$A:$A,Data_Extraction!E$2,'HeartRate-2022-03-21-1647950188'!$C:$C,Data_Extraction!$A10),"")</f>
        <v/>
      </c>
      <c r="F10" t="str">
        <f>IFERROR(AVERAGEIFS('HeartRate-2022-03-21-1647950188'!$B:$B,'HeartRate-2022-03-21-1647950188'!$A:$A,Data_Extraction!F$2,'HeartRate-2022-03-21-1647950188'!$C:$C,Data_Extraction!$A10),"")</f>
        <v/>
      </c>
      <c r="G10" t="str">
        <f>IFERROR(AVERAGEIFS('HeartRate-2022-03-21-1647950188'!$B:$B,'HeartRate-2022-03-21-1647950188'!$A:$A,Data_Extraction!G$2,'HeartRate-2022-03-21-1647950188'!$C:$C,Data_Extraction!$A10),"")</f>
        <v/>
      </c>
      <c r="H10" t="str">
        <f>IFERROR(AVERAGEIFS('HeartRate-2022-03-21-1647950188'!$B:$B,'HeartRate-2022-03-21-1647950188'!$A:$A,Data_Extraction!H$2,'HeartRate-2022-03-21-1647950188'!$C:$C,Data_Extraction!$A10),"")</f>
        <v/>
      </c>
      <c r="I10">
        <f>IFERROR(AVERAGEIFS('HeartRate-2022-03-21-1647950188'!$B:$B,'HeartRate-2022-03-21-1647950188'!$A:$A,Data_Extraction!I$2,'HeartRate-2022-03-21-1647950188'!$C:$C,Data_Extraction!$A10),"")</f>
        <v>89</v>
      </c>
      <c r="J10" s="8">
        <f t="shared" si="1"/>
        <v>89</v>
      </c>
      <c r="N10" s="11">
        <f>Data_Extraction!A10</f>
        <v>44627.542349537034</v>
      </c>
      <c r="O10" s="15">
        <f t="shared" si="2"/>
        <v>44627</v>
      </c>
      <c r="P10" s="16">
        <f t="shared" si="3"/>
        <v>0.54234953703703703</v>
      </c>
      <c r="Q10" s="12">
        <f>IF(Data_Extraction!B10="",Data_Extraction!$J10*(Q$1),Data_Extraction!B10)</f>
        <v>80.100000000000009</v>
      </c>
      <c r="R10" s="12">
        <f>IF(Data_Extraction!C10="",Data_Extraction!$J10*(R$1),Data_Extraction!C10)</f>
        <v>81.88000000000001</v>
      </c>
      <c r="S10" s="12">
        <f>IF(Data_Extraction!D10="",Data_Extraction!$J10*(S$1),Data_Extraction!D10)</f>
        <v>92.56</v>
      </c>
      <c r="T10" s="12">
        <f>IF(Data_Extraction!E10="",Data_Extraction!$J10*(T$1),Data_Extraction!E10)</f>
        <v>84.55</v>
      </c>
      <c r="U10" s="12">
        <f>IF(Data_Extraction!F10="",Data_Extraction!$J10*(U$1),Data_Extraction!F10)</f>
        <v>87.22</v>
      </c>
      <c r="V10" s="12">
        <f>IF(Data_Extraction!G10="",Data_Extraction!$J10*(V$1),Data_Extraction!G10)</f>
        <v>80.990000000000009</v>
      </c>
      <c r="W10" s="12">
        <f>IF(Data_Extraction!H10="",Data_Extraction!$J10*(W$1),Data_Extraction!H10)</f>
        <v>95.23</v>
      </c>
      <c r="X10" s="12">
        <f>IF(Data_Extraction!I10="",Data_Extraction!$J10*(X$1),Data_Extraction!I10)</f>
        <v>89</v>
      </c>
      <c r="Y10" s="13">
        <f t="shared" si="0"/>
        <v>86.441250000000011</v>
      </c>
      <c r="Z10" s="17" t="str">
        <f t="shared" si="4"/>
        <v>Break</v>
      </c>
      <c r="AA10" s="14" t="str">
        <f>VLOOKUP($N10,'HeartRate-2022-03-21-1647950188'!$C:$G,2,0)</f>
        <v>Closing</v>
      </c>
      <c r="AB10" s="14" t="str">
        <f>VLOOKUP($N10,'HeartRate-2022-03-21-1647950188'!$C:$G,3,0)</f>
        <v>On Campus</v>
      </c>
      <c r="AC10" s="14" t="str">
        <f>VLOOKUP($N10,'HeartRate-2022-03-21-1647950188'!$C:$G,4,0)</f>
        <v>Sitting</v>
      </c>
      <c r="AD10" s="14" t="str">
        <f>VLOOKUP($N10,'HeartRate-2022-03-21-1647950188'!$C:$G,5,0)</f>
        <v>Tools_Digital Drawing</v>
      </c>
      <c r="AE10">
        <f t="shared" si="5"/>
        <v>0</v>
      </c>
      <c r="AF10" s="18">
        <v>44627</v>
      </c>
      <c r="AG10" s="19">
        <v>0.54234953703703703</v>
      </c>
    </row>
    <row r="11" spans="1:37" x14ac:dyDescent="0.3">
      <c r="A11" s="5">
        <v>44627.542951388888</v>
      </c>
      <c r="B11" t="str">
        <f>IFERROR(AVERAGEIFS('HeartRate-2022-03-21-1647950188'!$B:$B,'HeartRate-2022-03-21-1647950188'!$A:$A,Data_Extraction!B$2,'HeartRate-2022-03-21-1647950188'!$C:$C,Data_Extraction!$A11),"")</f>
        <v/>
      </c>
      <c r="C11" t="str">
        <f>IFERROR(AVERAGEIFS('HeartRate-2022-03-21-1647950188'!$B:$B,'HeartRate-2022-03-21-1647950188'!$A:$A,Data_Extraction!C$2,'HeartRate-2022-03-21-1647950188'!$C:$C,Data_Extraction!$A11),"")</f>
        <v/>
      </c>
      <c r="D11" t="str">
        <f>IFERROR(AVERAGEIFS('HeartRate-2022-03-21-1647950188'!$B:$B,'HeartRate-2022-03-21-1647950188'!$A:$A,Data_Extraction!D$2,'HeartRate-2022-03-21-1647950188'!$C:$C,Data_Extraction!$A11),"")</f>
        <v/>
      </c>
      <c r="E11" t="str">
        <f>IFERROR(AVERAGEIFS('HeartRate-2022-03-21-1647950188'!$B:$B,'HeartRate-2022-03-21-1647950188'!$A:$A,Data_Extraction!E$2,'HeartRate-2022-03-21-1647950188'!$C:$C,Data_Extraction!$A11),"")</f>
        <v/>
      </c>
      <c r="F11" t="str">
        <f>IFERROR(AVERAGEIFS('HeartRate-2022-03-21-1647950188'!$B:$B,'HeartRate-2022-03-21-1647950188'!$A:$A,Data_Extraction!F$2,'HeartRate-2022-03-21-1647950188'!$C:$C,Data_Extraction!$A11),"")</f>
        <v/>
      </c>
      <c r="G11" t="str">
        <f>IFERROR(AVERAGEIFS('HeartRate-2022-03-21-1647950188'!$B:$B,'HeartRate-2022-03-21-1647950188'!$A:$A,Data_Extraction!G$2,'HeartRate-2022-03-21-1647950188'!$C:$C,Data_Extraction!$A11),"")</f>
        <v/>
      </c>
      <c r="H11" t="str">
        <f>IFERROR(AVERAGEIFS('HeartRate-2022-03-21-1647950188'!$B:$B,'HeartRate-2022-03-21-1647950188'!$A:$A,Data_Extraction!H$2,'HeartRate-2022-03-21-1647950188'!$C:$C,Data_Extraction!$A11),"")</f>
        <v/>
      </c>
      <c r="I11">
        <f>IFERROR(AVERAGEIFS('HeartRate-2022-03-21-1647950188'!$B:$B,'HeartRate-2022-03-21-1647950188'!$A:$A,Data_Extraction!I$2,'HeartRate-2022-03-21-1647950188'!$C:$C,Data_Extraction!$A11),"")</f>
        <v>84</v>
      </c>
      <c r="J11" s="8">
        <f t="shared" si="1"/>
        <v>84</v>
      </c>
      <c r="N11" s="11">
        <f>Data_Extraction!A11</f>
        <v>44627.542951388888</v>
      </c>
      <c r="O11" s="15">
        <f t="shared" si="2"/>
        <v>44627</v>
      </c>
      <c r="P11" s="16">
        <f t="shared" si="3"/>
        <v>0.54295138888888894</v>
      </c>
      <c r="Q11" s="12">
        <f>IF(Data_Extraction!B11="",Data_Extraction!$J11*(Q$1),Data_Extraction!B11)</f>
        <v>75.600000000000009</v>
      </c>
      <c r="R11" s="12">
        <f>IF(Data_Extraction!C11="",Data_Extraction!$J11*(R$1),Data_Extraction!C11)</f>
        <v>77.28</v>
      </c>
      <c r="S11" s="12">
        <f>IF(Data_Extraction!D11="",Data_Extraction!$J11*(S$1),Data_Extraction!D11)</f>
        <v>87.36</v>
      </c>
      <c r="T11" s="12">
        <f>IF(Data_Extraction!E11="",Data_Extraction!$J11*(T$1),Data_Extraction!E11)</f>
        <v>79.8</v>
      </c>
      <c r="U11" s="12">
        <f>IF(Data_Extraction!F11="",Data_Extraction!$J11*(U$1),Data_Extraction!F11)</f>
        <v>82.32</v>
      </c>
      <c r="V11" s="12">
        <f>IF(Data_Extraction!G11="",Data_Extraction!$J11*(V$1),Data_Extraction!G11)</f>
        <v>76.44</v>
      </c>
      <c r="W11" s="12">
        <f>IF(Data_Extraction!H11="",Data_Extraction!$J11*(W$1),Data_Extraction!H11)</f>
        <v>89.88000000000001</v>
      </c>
      <c r="X11" s="12">
        <f>IF(Data_Extraction!I11="",Data_Extraction!$J11*(X$1),Data_Extraction!I11)</f>
        <v>84</v>
      </c>
      <c r="Y11" s="13">
        <f t="shared" si="0"/>
        <v>81.585000000000008</v>
      </c>
      <c r="Z11" s="17" t="str">
        <f t="shared" si="4"/>
        <v>Break</v>
      </c>
      <c r="AA11" s="14" t="str">
        <f>VLOOKUP($N11,'HeartRate-2022-03-21-1647950188'!$C:$G,2,0)</f>
        <v>Closing</v>
      </c>
      <c r="AB11" s="14" t="str">
        <f>VLOOKUP($N11,'HeartRate-2022-03-21-1647950188'!$C:$G,3,0)</f>
        <v>On Campus</v>
      </c>
      <c r="AC11" s="14" t="str">
        <f>VLOOKUP($N11,'HeartRate-2022-03-21-1647950188'!$C:$G,4,0)</f>
        <v>Sitting</v>
      </c>
      <c r="AD11" s="14" t="str">
        <f>VLOOKUP($N11,'HeartRate-2022-03-21-1647950188'!$C:$G,5,0)</f>
        <v>Tools_Digital Drawing</v>
      </c>
      <c r="AE11">
        <f t="shared" si="5"/>
        <v>0</v>
      </c>
      <c r="AF11" s="18">
        <v>44627</v>
      </c>
      <c r="AG11" s="19">
        <v>0.54295138888888894</v>
      </c>
    </row>
    <row r="12" spans="1:37" x14ac:dyDescent="0.3">
      <c r="A12" s="5">
        <v>44627.543043981481</v>
      </c>
      <c r="B12" t="str">
        <f>IFERROR(AVERAGEIFS('HeartRate-2022-03-21-1647950188'!$B:$B,'HeartRate-2022-03-21-1647950188'!$A:$A,Data_Extraction!B$2,'HeartRate-2022-03-21-1647950188'!$C:$C,Data_Extraction!$A12),"")</f>
        <v/>
      </c>
      <c r="C12" t="str">
        <f>IFERROR(AVERAGEIFS('HeartRate-2022-03-21-1647950188'!$B:$B,'HeartRate-2022-03-21-1647950188'!$A:$A,Data_Extraction!C$2,'HeartRate-2022-03-21-1647950188'!$C:$C,Data_Extraction!$A12),"")</f>
        <v/>
      </c>
      <c r="D12" t="str">
        <f>IFERROR(AVERAGEIFS('HeartRate-2022-03-21-1647950188'!$B:$B,'HeartRate-2022-03-21-1647950188'!$A:$A,Data_Extraction!D$2,'HeartRate-2022-03-21-1647950188'!$C:$C,Data_Extraction!$A12),"")</f>
        <v/>
      </c>
      <c r="E12" t="str">
        <f>IFERROR(AVERAGEIFS('HeartRate-2022-03-21-1647950188'!$B:$B,'HeartRate-2022-03-21-1647950188'!$A:$A,Data_Extraction!E$2,'HeartRate-2022-03-21-1647950188'!$C:$C,Data_Extraction!$A12),"")</f>
        <v/>
      </c>
      <c r="F12" t="str">
        <f>IFERROR(AVERAGEIFS('HeartRate-2022-03-21-1647950188'!$B:$B,'HeartRate-2022-03-21-1647950188'!$A:$A,Data_Extraction!F$2,'HeartRate-2022-03-21-1647950188'!$C:$C,Data_Extraction!$A12),"")</f>
        <v/>
      </c>
      <c r="G12" t="str">
        <f>IFERROR(AVERAGEIFS('HeartRate-2022-03-21-1647950188'!$B:$B,'HeartRate-2022-03-21-1647950188'!$A:$A,Data_Extraction!G$2,'HeartRate-2022-03-21-1647950188'!$C:$C,Data_Extraction!$A12),"")</f>
        <v/>
      </c>
      <c r="H12" t="str">
        <f>IFERROR(AVERAGEIFS('HeartRate-2022-03-21-1647950188'!$B:$B,'HeartRate-2022-03-21-1647950188'!$A:$A,Data_Extraction!H$2,'HeartRate-2022-03-21-1647950188'!$C:$C,Data_Extraction!$A12),"")</f>
        <v/>
      </c>
      <c r="I12">
        <f>IFERROR(AVERAGEIFS('HeartRate-2022-03-21-1647950188'!$B:$B,'HeartRate-2022-03-21-1647950188'!$A:$A,Data_Extraction!I$2,'HeartRate-2022-03-21-1647950188'!$C:$C,Data_Extraction!$A12),"")</f>
        <v>85</v>
      </c>
      <c r="J12" s="8">
        <f t="shared" si="1"/>
        <v>85</v>
      </c>
      <c r="N12" s="11">
        <f>Data_Extraction!A12</f>
        <v>44627.543043981481</v>
      </c>
      <c r="O12" s="15">
        <f t="shared" si="2"/>
        <v>44627</v>
      </c>
      <c r="P12" s="16">
        <f t="shared" si="3"/>
        <v>0.54304398148148147</v>
      </c>
      <c r="Q12" s="12">
        <f>IF(Data_Extraction!B12="",Data_Extraction!$J12*(Q$1),Data_Extraction!B12)</f>
        <v>76.5</v>
      </c>
      <c r="R12" s="12">
        <f>IF(Data_Extraction!C12="",Data_Extraction!$J12*(R$1),Data_Extraction!C12)</f>
        <v>78.2</v>
      </c>
      <c r="S12" s="12">
        <f>IF(Data_Extraction!D12="",Data_Extraction!$J12*(S$1),Data_Extraction!D12)</f>
        <v>88.4</v>
      </c>
      <c r="T12" s="12">
        <f>IF(Data_Extraction!E12="",Data_Extraction!$J12*(T$1),Data_Extraction!E12)</f>
        <v>80.75</v>
      </c>
      <c r="U12" s="12">
        <f>IF(Data_Extraction!F12="",Data_Extraction!$J12*(U$1),Data_Extraction!F12)</f>
        <v>83.3</v>
      </c>
      <c r="V12" s="12">
        <f>IF(Data_Extraction!G12="",Data_Extraction!$J12*(V$1),Data_Extraction!G12)</f>
        <v>77.350000000000009</v>
      </c>
      <c r="W12" s="12">
        <f>IF(Data_Extraction!H12="",Data_Extraction!$J12*(W$1),Data_Extraction!H12)</f>
        <v>90.95</v>
      </c>
      <c r="X12" s="12">
        <f>IF(Data_Extraction!I12="",Data_Extraction!$J12*(X$1),Data_Extraction!I12)</f>
        <v>85</v>
      </c>
      <c r="Y12" s="13">
        <f t="shared" si="0"/>
        <v>82.556250000000006</v>
      </c>
      <c r="Z12" s="17" t="str">
        <f t="shared" si="4"/>
        <v>Break</v>
      </c>
      <c r="AA12" s="14" t="str">
        <f>VLOOKUP($N12,'HeartRate-2022-03-21-1647950188'!$C:$G,2,0)</f>
        <v>Closing</v>
      </c>
      <c r="AB12" s="14" t="str">
        <f>VLOOKUP($N12,'HeartRate-2022-03-21-1647950188'!$C:$G,3,0)</f>
        <v>On Campus</v>
      </c>
      <c r="AC12" s="14" t="str">
        <f>VLOOKUP($N12,'HeartRate-2022-03-21-1647950188'!$C:$G,4,0)</f>
        <v>Sitting</v>
      </c>
      <c r="AD12" s="14" t="str">
        <f>VLOOKUP($N12,'HeartRate-2022-03-21-1647950188'!$C:$G,5,0)</f>
        <v>Tools_Digital Drawing</v>
      </c>
      <c r="AE12">
        <f t="shared" si="5"/>
        <v>0</v>
      </c>
      <c r="AF12" s="18">
        <v>44627</v>
      </c>
      <c r="AG12" s="19">
        <v>0.54304398148148147</v>
      </c>
    </row>
    <row r="13" spans="1:37" x14ac:dyDescent="0.3">
      <c r="A13" s="5">
        <v>44627.543738425928</v>
      </c>
      <c r="B13" t="str">
        <f>IFERROR(AVERAGEIFS('HeartRate-2022-03-21-1647950188'!$B:$B,'HeartRate-2022-03-21-1647950188'!$A:$A,Data_Extraction!B$2,'HeartRate-2022-03-21-1647950188'!$C:$C,Data_Extraction!$A13),"")</f>
        <v/>
      </c>
      <c r="C13" t="str">
        <f>IFERROR(AVERAGEIFS('HeartRate-2022-03-21-1647950188'!$B:$B,'HeartRate-2022-03-21-1647950188'!$A:$A,Data_Extraction!C$2,'HeartRate-2022-03-21-1647950188'!$C:$C,Data_Extraction!$A13),"")</f>
        <v/>
      </c>
      <c r="D13" t="str">
        <f>IFERROR(AVERAGEIFS('HeartRate-2022-03-21-1647950188'!$B:$B,'HeartRate-2022-03-21-1647950188'!$A:$A,Data_Extraction!D$2,'HeartRate-2022-03-21-1647950188'!$C:$C,Data_Extraction!$A13),"")</f>
        <v/>
      </c>
      <c r="E13" t="str">
        <f>IFERROR(AVERAGEIFS('HeartRate-2022-03-21-1647950188'!$B:$B,'HeartRate-2022-03-21-1647950188'!$A:$A,Data_Extraction!E$2,'HeartRate-2022-03-21-1647950188'!$C:$C,Data_Extraction!$A13),"")</f>
        <v/>
      </c>
      <c r="F13" t="str">
        <f>IFERROR(AVERAGEIFS('HeartRate-2022-03-21-1647950188'!$B:$B,'HeartRate-2022-03-21-1647950188'!$A:$A,Data_Extraction!F$2,'HeartRate-2022-03-21-1647950188'!$C:$C,Data_Extraction!$A13),"")</f>
        <v/>
      </c>
      <c r="G13" t="str">
        <f>IFERROR(AVERAGEIFS('HeartRate-2022-03-21-1647950188'!$B:$B,'HeartRate-2022-03-21-1647950188'!$A:$A,Data_Extraction!G$2,'HeartRate-2022-03-21-1647950188'!$C:$C,Data_Extraction!$A13),"")</f>
        <v/>
      </c>
      <c r="H13" t="str">
        <f>IFERROR(AVERAGEIFS('HeartRate-2022-03-21-1647950188'!$B:$B,'HeartRate-2022-03-21-1647950188'!$A:$A,Data_Extraction!H$2,'HeartRate-2022-03-21-1647950188'!$C:$C,Data_Extraction!$A13),"")</f>
        <v/>
      </c>
      <c r="I13">
        <f>IFERROR(AVERAGEIFS('HeartRate-2022-03-21-1647950188'!$B:$B,'HeartRate-2022-03-21-1647950188'!$A:$A,Data_Extraction!I$2,'HeartRate-2022-03-21-1647950188'!$C:$C,Data_Extraction!$A13),"")</f>
        <v>94</v>
      </c>
      <c r="J13" s="8">
        <f t="shared" si="1"/>
        <v>94</v>
      </c>
      <c r="N13" s="11">
        <f>Data_Extraction!A13</f>
        <v>44627.543738425928</v>
      </c>
      <c r="O13" s="15">
        <f t="shared" si="2"/>
        <v>44627</v>
      </c>
      <c r="P13" s="16">
        <f t="shared" si="3"/>
        <v>0.54373842592592592</v>
      </c>
      <c r="Q13" s="12">
        <f>IF(Data_Extraction!B13="",Data_Extraction!$J13*(Q$1),Data_Extraction!B13)</f>
        <v>84.600000000000009</v>
      </c>
      <c r="R13" s="12">
        <f>IF(Data_Extraction!C13="",Data_Extraction!$J13*(R$1),Data_Extraction!C13)</f>
        <v>86.48</v>
      </c>
      <c r="S13" s="12">
        <f>IF(Data_Extraction!D13="",Data_Extraction!$J13*(S$1),Data_Extraction!D13)</f>
        <v>97.76</v>
      </c>
      <c r="T13" s="12">
        <f>IF(Data_Extraction!E13="",Data_Extraction!$J13*(T$1),Data_Extraction!E13)</f>
        <v>89.3</v>
      </c>
      <c r="U13" s="12">
        <f>IF(Data_Extraction!F13="",Data_Extraction!$J13*(U$1),Data_Extraction!F13)</f>
        <v>92.12</v>
      </c>
      <c r="V13" s="12">
        <f>IF(Data_Extraction!G13="",Data_Extraction!$J13*(V$1),Data_Extraction!G13)</f>
        <v>85.54</v>
      </c>
      <c r="W13" s="12">
        <f>IF(Data_Extraction!H13="",Data_Extraction!$J13*(W$1),Data_Extraction!H13)</f>
        <v>100.58000000000001</v>
      </c>
      <c r="X13" s="12">
        <f>IF(Data_Extraction!I13="",Data_Extraction!$J13*(X$1),Data_Extraction!I13)</f>
        <v>94</v>
      </c>
      <c r="Y13" s="13">
        <f t="shared" si="0"/>
        <v>91.297500000000014</v>
      </c>
      <c r="Z13" s="17" t="str">
        <f t="shared" si="4"/>
        <v>Break</v>
      </c>
      <c r="AA13" s="14" t="str">
        <f>VLOOKUP($N13,'HeartRate-2022-03-21-1647950188'!$C:$G,2,0)</f>
        <v>Closing</v>
      </c>
      <c r="AB13" s="14" t="str">
        <f>VLOOKUP($N13,'HeartRate-2022-03-21-1647950188'!$C:$G,3,0)</f>
        <v>On Campus</v>
      </c>
      <c r="AC13" s="14" t="str">
        <f>VLOOKUP($N13,'HeartRate-2022-03-21-1647950188'!$C:$G,4,0)</f>
        <v>Sitting</v>
      </c>
      <c r="AD13" s="14" t="str">
        <f>VLOOKUP($N13,'HeartRate-2022-03-21-1647950188'!$C:$G,5,0)</f>
        <v>Tools_Digital Drawing</v>
      </c>
      <c r="AE13">
        <f t="shared" si="5"/>
        <v>0</v>
      </c>
      <c r="AF13" s="18">
        <v>44627</v>
      </c>
      <c r="AG13" s="19">
        <v>0.54373842592592592</v>
      </c>
    </row>
    <row r="14" spans="1:37" x14ac:dyDescent="0.3">
      <c r="A14" s="5">
        <v>44627.543888888889</v>
      </c>
      <c r="B14" t="str">
        <f>IFERROR(AVERAGEIFS('HeartRate-2022-03-21-1647950188'!$B:$B,'HeartRate-2022-03-21-1647950188'!$A:$A,Data_Extraction!B$2,'HeartRate-2022-03-21-1647950188'!$C:$C,Data_Extraction!$A14),"")</f>
        <v/>
      </c>
      <c r="C14" t="str">
        <f>IFERROR(AVERAGEIFS('HeartRate-2022-03-21-1647950188'!$B:$B,'HeartRate-2022-03-21-1647950188'!$A:$A,Data_Extraction!C$2,'HeartRate-2022-03-21-1647950188'!$C:$C,Data_Extraction!$A14),"")</f>
        <v/>
      </c>
      <c r="D14" t="str">
        <f>IFERROR(AVERAGEIFS('HeartRate-2022-03-21-1647950188'!$B:$B,'HeartRate-2022-03-21-1647950188'!$A:$A,Data_Extraction!D$2,'HeartRate-2022-03-21-1647950188'!$C:$C,Data_Extraction!$A14),"")</f>
        <v/>
      </c>
      <c r="E14" t="str">
        <f>IFERROR(AVERAGEIFS('HeartRate-2022-03-21-1647950188'!$B:$B,'HeartRate-2022-03-21-1647950188'!$A:$A,Data_Extraction!E$2,'HeartRate-2022-03-21-1647950188'!$C:$C,Data_Extraction!$A14),"")</f>
        <v/>
      </c>
      <c r="F14" t="str">
        <f>IFERROR(AVERAGEIFS('HeartRate-2022-03-21-1647950188'!$B:$B,'HeartRate-2022-03-21-1647950188'!$A:$A,Data_Extraction!F$2,'HeartRate-2022-03-21-1647950188'!$C:$C,Data_Extraction!$A14),"")</f>
        <v/>
      </c>
      <c r="G14" t="str">
        <f>IFERROR(AVERAGEIFS('HeartRate-2022-03-21-1647950188'!$B:$B,'HeartRate-2022-03-21-1647950188'!$A:$A,Data_Extraction!G$2,'HeartRate-2022-03-21-1647950188'!$C:$C,Data_Extraction!$A14),"")</f>
        <v/>
      </c>
      <c r="H14" t="str">
        <f>IFERROR(AVERAGEIFS('HeartRate-2022-03-21-1647950188'!$B:$B,'HeartRate-2022-03-21-1647950188'!$A:$A,Data_Extraction!H$2,'HeartRate-2022-03-21-1647950188'!$C:$C,Data_Extraction!$A14),"")</f>
        <v/>
      </c>
      <c r="I14">
        <f>IFERROR(AVERAGEIFS('HeartRate-2022-03-21-1647950188'!$B:$B,'HeartRate-2022-03-21-1647950188'!$A:$A,Data_Extraction!I$2,'HeartRate-2022-03-21-1647950188'!$C:$C,Data_Extraction!$A14),"")</f>
        <v>87</v>
      </c>
      <c r="J14" s="8">
        <f t="shared" si="1"/>
        <v>87</v>
      </c>
      <c r="N14" s="11">
        <f>Data_Extraction!A14</f>
        <v>44627.543888888889</v>
      </c>
      <c r="O14" s="15">
        <f t="shared" si="2"/>
        <v>44627</v>
      </c>
      <c r="P14" s="16">
        <f t="shared" si="3"/>
        <v>0.54388888888888887</v>
      </c>
      <c r="Q14" s="12">
        <f>IF(Data_Extraction!B14="",Data_Extraction!$J14*(Q$1),Data_Extraction!B14)</f>
        <v>78.3</v>
      </c>
      <c r="R14" s="12">
        <f>IF(Data_Extraction!C14="",Data_Extraction!$J14*(R$1),Data_Extraction!C14)</f>
        <v>80.040000000000006</v>
      </c>
      <c r="S14" s="12">
        <f>IF(Data_Extraction!D14="",Data_Extraction!$J14*(S$1),Data_Extraction!D14)</f>
        <v>90.48</v>
      </c>
      <c r="T14" s="12">
        <f>IF(Data_Extraction!E14="",Data_Extraction!$J14*(T$1),Data_Extraction!E14)</f>
        <v>82.649999999999991</v>
      </c>
      <c r="U14" s="12">
        <f>IF(Data_Extraction!F14="",Data_Extraction!$J14*(U$1),Data_Extraction!F14)</f>
        <v>85.26</v>
      </c>
      <c r="V14" s="12">
        <f>IF(Data_Extraction!G14="",Data_Extraction!$J14*(V$1),Data_Extraction!G14)</f>
        <v>79.17</v>
      </c>
      <c r="W14" s="12">
        <f>IF(Data_Extraction!H14="",Data_Extraction!$J14*(W$1),Data_Extraction!H14)</f>
        <v>93.09</v>
      </c>
      <c r="X14" s="12">
        <f>IF(Data_Extraction!I14="",Data_Extraction!$J14*(X$1),Data_Extraction!I14)</f>
        <v>87</v>
      </c>
      <c r="Y14" s="13">
        <f t="shared" si="0"/>
        <v>84.498750000000001</v>
      </c>
      <c r="Z14" s="17" t="str">
        <f t="shared" si="4"/>
        <v>Break</v>
      </c>
      <c r="AA14" s="14" t="str">
        <f>VLOOKUP($N14,'HeartRate-2022-03-21-1647950188'!$C:$G,2,0)</f>
        <v>Closing</v>
      </c>
      <c r="AB14" s="14" t="str">
        <f>VLOOKUP($N14,'HeartRate-2022-03-21-1647950188'!$C:$G,3,0)</f>
        <v>On Campus</v>
      </c>
      <c r="AC14" s="14" t="str">
        <f>VLOOKUP($N14,'HeartRate-2022-03-21-1647950188'!$C:$G,4,0)</f>
        <v>Sitting</v>
      </c>
      <c r="AD14" s="14" t="str">
        <f>VLOOKUP($N14,'HeartRate-2022-03-21-1647950188'!$C:$G,5,0)</f>
        <v>Tools_Digital Drawing</v>
      </c>
      <c r="AE14">
        <f t="shared" si="5"/>
        <v>0</v>
      </c>
      <c r="AF14" s="18">
        <v>44627</v>
      </c>
      <c r="AG14" s="19">
        <v>0.54388888888888887</v>
      </c>
    </row>
    <row r="15" spans="1:37" x14ac:dyDescent="0.3">
      <c r="A15" s="5">
        <v>44627.544432870367</v>
      </c>
      <c r="B15" t="str">
        <f>IFERROR(AVERAGEIFS('HeartRate-2022-03-21-1647950188'!$B:$B,'HeartRate-2022-03-21-1647950188'!$A:$A,Data_Extraction!B$2,'HeartRate-2022-03-21-1647950188'!$C:$C,Data_Extraction!$A15),"")</f>
        <v/>
      </c>
      <c r="C15" t="str">
        <f>IFERROR(AVERAGEIFS('HeartRate-2022-03-21-1647950188'!$B:$B,'HeartRate-2022-03-21-1647950188'!$A:$A,Data_Extraction!C$2,'HeartRate-2022-03-21-1647950188'!$C:$C,Data_Extraction!$A15),"")</f>
        <v/>
      </c>
      <c r="D15" t="str">
        <f>IFERROR(AVERAGEIFS('HeartRate-2022-03-21-1647950188'!$B:$B,'HeartRate-2022-03-21-1647950188'!$A:$A,Data_Extraction!D$2,'HeartRate-2022-03-21-1647950188'!$C:$C,Data_Extraction!$A15),"")</f>
        <v/>
      </c>
      <c r="E15" t="str">
        <f>IFERROR(AVERAGEIFS('HeartRate-2022-03-21-1647950188'!$B:$B,'HeartRate-2022-03-21-1647950188'!$A:$A,Data_Extraction!E$2,'HeartRate-2022-03-21-1647950188'!$C:$C,Data_Extraction!$A15),"")</f>
        <v/>
      </c>
      <c r="F15" t="str">
        <f>IFERROR(AVERAGEIFS('HeartRate-2022-03-21-1647950188'!$B:$B,'HeartRate-2022-03-21-1647950188'!$A:$A,Data_Extraction!F$2,'HeartRate-2022-03-21-1647950188'!$C:$C,Data_Extraction!$A15),"")</f>
        <v/>
      </c>
      <c r="G15" t="str">
        <f>IFERROR(AVERAGEIFS('HeartRate-2022-03-21-1647950188'!$B:$B,'HeartRate-2022-03-21-1647950188'!$A:$A,Data_Extraction!G$2,'HeartRate-2022-03-21-1647950188'!$C:$C,Data_Extraction!$A15),"")</f>
        <v/>
      </c>
      <c r="H15" t="str">
        <f>IFERROR(AVERAGEIFS('HeartRate-2022-03-21-1647950188'!$B:$B,'HeartRate-2022-03-21-1647950188'!$A:$A,Data_Extraction!H$2,'HeartRate-2022-03-21-1647950188'!$C:$C,Data_Extraction!$A15),"")</f>
        <v/>
      </c>
      <c r="I15">
        <f>IFERROR(AVERAGEIFS('HeartRate-2022-03-21-1647950188'!$B:$B,'HeartRate-2022-03-21-1647950188'!$A:$A,Data_Extraction!I$2,'HeartRate-2022-03-21-1647950188'!$C:$C,Data_Extraction!$A15),"")</f>
        <v>88</v>
      </c>
      <c r="J15" s="8">
        <f t="shared" si="1"/>
        <v>88</v>
      </c>
      <c r="N15" s="11">
        <f>Data_Extraction!A15</f>
        <v>44627.544432870367</v>
      </c>
      <c r="O15" s="15">
        <f t="shared" si="2"/>
        <v>44627</v>
      </c>
      <c r="P15" s="16">
        <f t="shared" si="3"/>
        <v>0.54443287037037036</v>
      </c>
      <c r="Q15" s="12">
        <f>IF(Data_Extraction!B15="",Data_Extraction!$J15*(Q$1),Data_Extraction!B15)</f>
        <v>79.2</v>
      </c>
      <c r="R15" s="12">
        <f>IF(Data_Extraction!C15="",Data_Extraction!$J15*(R$1),Data_Extraction!C15)</f>
        <v>80.960000000000008</v>
      </c>
      <c r="S15" s="12">
        <f>IF(Data_Extraction!D15="",Data_Extraction!$J15*(S$1),Data_Extraction!D15)</f>
        <v>91.52000000000001</v>
      </c>
      <c r="T15" s="12">
        <f>IF(Data_Extraction!E15="",Data_Extraction!$J15*(T$1),Data_Extraction!E15)</f>
        <v>83.6</v>
      </c>
      <c r="U15" s="12">
        <f>IF(Data_Extraction!F15="",Data_Extraction!$J15*(U$1),Data_Extraction!F15)</f>
        <v>86.24</v>
      </c>
      <c r="V15" s="12">
        <f>IF(Data_Extraction!G15="",Data_Extraction!$J15*(V$1),Data_Extraction!G15)</f>
        <v>80.08</v>
      </c>
      <c r="W15" s="12">
        <f>IF(Data_Extraction!H15="",Data_Extraction!$J15*(W$1),Data_Extraction!H15)</f>
        <v>94.160000000000011</v>
      </c>
      <c r="X15" s="12">
        <f>IF(Data_Extraction!I15="",Data_Extraction!$J15*(X$1),Data_Extraction!I15)</f>
        <v>88</v>
      </c>
      <c r="Y15" s="13">
        <f t="shared" si="0"/>
        <v>85.47</v>
      </c>
      <c r="Z15" s="17" t="str">
        <f t="shared" si="4"/>
        <v>Break</v>
      </c>
      <c r="AA15" s="14" t="str">
        <f>VLOOKUP($N15,'HeartRate-2022-03-21-1647950188'!$C:$G,2,0)</f>
        <v>Closing</v>
      </c>
      <c r="AB15" s="14" t="str">
        <f>VLOOKUP($N15,'HeartRate-2022-03-21-1647950188'!$C:$G,3,0)</f>
        <v>On Campus</v>
      </c>
      <c r="AC15" s="14" t="str">
        <f>VLOOKUP($N15,'HeartRate-2022-03-21-1647950188'!$C:$G,4,0)</f>
        <v>Sitting</v>
      </c>
      <c r="AD15" s="14" t="str">
        <f>VLOOKUP($N15,'HeartRate-2022-03-21-1647950188'!$C:$G,5,0)</f>
        <v>Tools_Digital Drawing</v>
      </c>
      <c r="AE15">
        <f t="shared" si="5"/>
        <v>0</v>
      </c>
      <c r="AF15" s="18">
        <v>44627</v>
      </c>
      <c r="AG15" s="19">
        <v>0.54443287037037036</v>
      </c>
    </row>
    <row r="16" spans="1:37" x14ac:dyDescent="0.3">
      <c r="A16" s="5">
        <v>44627.545127314814</v>
      </c>
      <c r="B16" t="str">
        <f>IFERROR(AVERAGEIFS('HeartRate-2022-03-21-1647950188'!$B:$B,'HeartRate-2022-03-21-1647950188'!$A:$A,Data_Extraction!B$2,'HeartRate-2022-03-21-1647950188'!$C:$C,Data_Extraction!$A16),"")</f>
        <v/>
      </c>
      <c r="C16" t="str">
        <f>IFERROR(AVERAGEIFS('HeartRate-2022-03-21-1647950188'!$B:$B,'HeartRate-2022-03-21-1647950188'!$A:$A,Data_Extraction!C$2,'HeartRate-2022-03-21-1647950188'!$C:$C,Data_Extraction!$A16),"")</f>
        <v/>
      </c>
      <c r="D16" t="str">
        <f>IFERROR(AVERAGEIFS('HeartRate-2022-03-21-1647950188'!$B:$B,'HeartRate-2022-03-21-1647950188'!$A:$A,Data_Extraction!D$2,'HeartRate-2022-03-21-1647950188'!$C:$C,Data_Extraction!$A16),"")</f>
        <v/>
      </c>
      <c r="E16" t="str">
        <f>IFERROR(AVERAGEIFS('HeartRate-2022-03-21-1647950188'!$B:$B,'HeartRate-2022-03-21-1647950188'!$A:$A,Data_Extraction!E$2,'HeartRate-2022-03-21-1647950188'!$C:$C,Data_Extraction!$A16),"")</f>
        <v/>
      </c>
      <c r="F16" t="str">
        <f>IFERROR(AVERAGEIFS('HeartRate-2022-03-21-1647950188'!$B:$B,'HeartRate-2022-03-21-1647950188'!$A:$A,Data_Extraction!F$2,'HeartRate-2022-03-21-1647950188'!$C:$C,Data_Extraction!$A16),"")</f>
        <v/>
      </c>
      <c r="G16" t="str">
        <f>IFERROR(AVERAGEIFS('HeartRate-2022-03-21-1647950188'!$B:$B,'HeartRate-2022-03-21-1647950188'!$A:$A,Data_Extraction!G$2,'HeartRate-2022-03-21-1647950188'!$C:$C,Data_Extraction!$A16),"")</f>
        <v/>
      </c>
      <c r="H16" t="str">
        <f>IFERROR(AVERAGEIFS('HeartRate-2022-03-21-1647950188'!$B:$B,'HeartRate-2022-03-21-1647950188'!$A:$A,Data_Extraction!H$2,'HeartRate-2022-03-21-1647950188'!$C:$C,Data_Extraction!$A16),"")</f>
        <v/>
      </c>
      <c r="I16">
        <f>IFERROR(AVERAGEIFS('HeartRate-2022-03-21-1647950188'!$B:$B,'HeartRate-2022-03-21-1647950188'!$A:$A,Data_Extraction!I$2,'HeartRate-2022-03-21-1647950188'!$C:$C,Data_Extraction!$A16),"")</f>
        <v>88</v>
      </c>
      <c r="J16" s="8">
        <f t="shared" si="1"/>
        <v>88</v>
      </c>
      <c r="N16" s="11">
        <f>Data_Extraction!A16</f>
        <v>44627.545127314814</v>
      </c>
      <c r="O16" s="15">
        <f t="shared" si="2"/>
        <v>44627</v>
      </c>
      <c r="P16" s="16">
        <f t="shared" si="3"/>
        <v>0.5451273148148148</v>
      </c>
      <c r="Q16" s="12">
        <f>IF(Data_Extraction!B16="",Data_Extraction!$J16*(Q$1),Data_Extraction!B16)</f>
        <v>79.2</v>
      </c>
      <c r="R16" s="12">
        <f>IF(Data_Extraction!C16="",Data_Extraction!$J16*(R$1),Data_Extraction!C16)</f>
        <v>80.960000000000008</v>
      </c>
      <c r="S16" s="12">
        <f>IF(Data_Extraction!D16="",Data_Extraction!$J16*(S$1),Data_Extraction!D16)</f>
        <v>91.52000000000001</v>
      </c>
      <c r="T16" s="12">
        <f>IF(Data_Extraction!E16="",Data_Extraction!$J16*(T$1),Data_Extraction!E16)</f>
        <v>83.6</v>
      </c>
      <c r="U16" s="12">
        <f>IF(Data_Extraction!F16="",Data_Extraction!$J16*(U$1),Data_Extraction!F16)</f>
        <v>86.24</v>
      </c>
      <c r="V16" s="12">
        <f>IF(Data_Extraction!G16="",Data_Extraction!$J16*(V$1),Data_Extraction!G16)</f>
        <v>80.08</v>
      </c>
      <c r="W16" s="12">
        <f>IF(Data_Extraction!H16="",Data_Extraction!$J16*(W$1),Data_Extraction!H16)</f>
        <v>94.160000000000011</v>
      </c>
      <c r="X16" s="12">
        <f>IF(Data_Extraction!I16="",Data_Extraction!$J16*(X$1),Data_Extraction!I16)</f>
        <v>88</v>
      </c>
      <c r="Y16" s="13">
        <f t="shared" si="0"/>
        <v>85.47</v>
      </c>
      <c r="Z16" s="17" t="str">
        <f t="shared" si="4"/>
        <v>Break</v>
      </c>
      <c r="AA16" s="14" t="str">
        <f>VLOOKUP($N16,'HeartRate-2022-03-21-1647950188'!$C:$G,2,0)</f>
        <v>Closing</v>
      </c>
      <c r="AB16" s="14" t="str">
        <f>VLOOKUP($N16,'HeartRate-2022-03-21-1647950188'!$C:$G,3,0)</f>
        <v>On Campus</v>
      </c>
      <c r="AC16" s="14" t="str">
        <f>VLOOKUP($N16,'HeartRate-2022-03-21-1647950188'!$C:$G,4,0)</f>
        <v>Sitting</v>
      </c>
      <c r="AD16" s="14" t="str">
        <f>VLOOKUP($N16,'HeartRate-2022-03-21-1647950188'!$C:$G,5,0)</f>
        <v>Tools_Digital Drawing</v>
      </c>
      <c r="AE16">
        <f t="shared" si="5"/>
        <v>0</v>
      </c>
      <c r="AF16" s="18">
        <v>44627</v>
      </c>
      <c r="AG16" s="19">
        <v>0.5451273148148148</v>
      </c>
    </row>
    <row r="17" spans="1:33" x14ac:dyDescent="0.3">
      <c r="A17" s="5">
        <v>44627.545590277776</v>
      </c>
      <c r="B17" t="str">
        <f>IFERROR(AVERAGEIFS('HeartRate-2022-03-21-1647950188'!$B:$B,'HeartRate-2022-03-21-1647950188'!$A:$A,Data_Extraction!B$2,'HeartRate-2022-03-21-1647950188'!$C:$C,Data_Extraction!$A17),"")</f>
        <v/>
      </c>
      <c r="C17" t="str">
        <f>IFERROR(AVERAGEIFS('HeartRate-2022-03-21-1647950188'!$B:$B,'HeartRate-2022-03-21-1647950188'!$A:$A,Data_Extraction!C$2,'HeartRate-2022-03-21-1647950188'!$C:$C,Data_Extraction!$A17),"")</f>
        <v/>
      </c>
      <c r="D17" t="str">
        <f>IFERROR(AVERAGEIFS('HeartRate-2022-03-21-1647950188'!$B:$B,'HeartRate-2022-03-21-1647950188'!$A:$A,Data_Extraction!D$2,'HeartRate-2022-03-21-1647950188'!$C:$C,Data_Extraction!$A17),"")</f>
        <v/>
      </c>
      <c r="E17" t="str">
        <f>IFERROR(AVERAGEIFS('HeartRate-2022-03-21-1647950188'!$B:$B,'HeartRate-2022-03-21-1647950188'!$A:$A,Data_Extraction!E$2,'HeartRate-2022-03-21-1647950188'!$C:$C,Data_Extraction!$A17),"")</f>
        <v/>
      </c>
      <c r="F17" t="str">
        <f>IFERROR(AVERAGEIFS('HeartRate-2022-03-21-1647950188'!$B:$B,'HeartRate-2022-03-21-1647950188'!$A:$A,Data_Extraction!F$2,'HeartRate-2022-03-21-1647950188'!$C:$C,Data_Extraction!$A17),"")</f>
        <v/>
      </c>
      <c r="G17" t="str">
        <f>IFERROR(AVERAGEIFS('HeartRate-2022-03-21-1647950188'!$B:$B,'HeartRate-2022-03-21-1647950188'!$A:$A,Data_Extraction!G$2,'HeartRate-2022-03-21-1647950188'!$C:$C,Data_Extraction!$A17),"")</f>
        <v/>
      </c>
      <c r="H17" t="str">
        <f>IFERROR(AVERAGEIFS('HeartRate-2022-03-21-1647950188'!$B:$B,'HeartRate-2022-03-21-1647950188'!$A:$A,Data_Extraction!H$2,'HeartRate-2022-03-21-1647950188'!$C:$C,Data_Extraction!$A17),"")</f>
        <v/>
      </c>
      <c r="I17">
        <f>IFERROR(AVERAGEIFS('HeartRate-2022-03-21-1647950188'!$B:$B,'HeartRate-2022-03-21-1647950188'!$A:$A,Data_Extraction!I$2,'HeartRate-2022-03-21-1647950188'!$C:$C,Data_Extraction!$A17),"")</f>
        <v>93</v>
      </c>
      <c r="J17" s="8">
        <f t="shared" si="1"/>
        <v>93</v>
      </c>
      <c r="N17" s="11">
        <f>Data_Extraction!A17</f>
        <v>44627.545590277776</v>
      </c>
      <c r="O17" s="15">
        <f t="shared" si="2"/>
        <v>44627</v>
      </c>
      <c r="P17" s="16">
        <f t="shared" si="3"/>
        <v>0.5455902777777778</v>
      </c>
      <c r="Q17" s="12">
        <f>IF(Data_Extraction!B17="",Data_Extraction!$J17*(Q$1),Data_Extraction!B17)</f>
        <v>83.7</v>
      </c>
      <c r="R17" s="12">
        <f>IF(Data_Extraction!C17="",Data_Extraction!$J17*(R$1),Data_Extraction!C17)</f>
        <v>85.56</v>
      </c>
      <c r="S17" s="12">
        <f>IF(Data_Extraction!D17="",Data_Extraction!$J17*(S$1),Data_Extraction!D17)</f>
        <v>96.72</v>
      </c>
      <c r="T17" s="12">
        <f>IF(Data_Extraction!E17="",Data_Extraction!$J17*(T$1),Data_Extraction!E17)</f>
        <v>88.35</v>
      </c>
      <c r="U17" s="12">
        <f>IF(Data_Extraction!F17="",Data_Extraction!$J17*(U$1),Data_Extraction!F17)</f>
        <v>91.14</v>
      </c>
      <c r="V17" s="12">
        <f>IF(Data_Extraction!G17="",Data_Extraction!$J17*(V$1),Data_Extraction!G17)</f>
        <v>84.63000000000001</v>
      </c>
      <c r="W17" s="12">
        <f>IF(Data_Extraction!H17="",Data_Extraction!$J17*(W$1),Data_Extraction!H17)</f>
        <v>99.51</v>
      </c>
      <c r="X17" s="12">
        <f>IF(Data_Extraction!I17="",Data_Extraction!$J17*(X$1),Data_Extraction!I17)</f>
        <v>93</v>
      </c>
      <c r="Y17" s="13">
        <f t="shared" si="0"/>
        <v>90.326250000000002</v>
      </c>
      <c r="Z17" s="17" t="str">
        <f t="shared" si="4"/>
        <v>Break</v>
      </c>
      <c r="AA17" s="14" t="str">
        <f>VLOOKUP($N17,'HeartRate-2022-03-21-1647950188'!$C:$G,2,0)</f>
        <v>Closing</v>
      </c>
      <c r="AB17" s="14" t="str">
        <f>VLOOKUP($N17,'HeartRate-2022-03-21-1647950188'!$C:$G,3,0)</f>
        <v>On Campus</v>
      </c>
      <c r="AC17" s="14" t="str">
        <f>VLOOKUP($N17,'HeartRate-2022-03-21-1647950188'!$C:$G,4,0)</f>
        <v>Sitting</v>
      </c>
      <c r="AD17" s="14" t="str">
        <f>VLOOKUP($N17,'HeartRate-2022-03-21-1647950188'!$C:$G,5,0)</f>
        <v>Tools_Digital Drawing</v>
      </c>
      <c r="AE17">
        <f t="shared" si="5"/>
        <v>0</v>
      </c>
      <c r="AF17" s="18">
        <v>44627</v>
      </c>
      <c r="AG17" s="19">
        <v>0.5455902777777778</v>
      </c>
    </row>
    <row r="18" spans="1:33" x14ac:dyDescent="0.3">
      <c r="A18" s="5">
        <v>44627.54582175926</v>
      </c>
      <c r="B18" t="str">
        <f>IFERROR(AVERAGEIFS('HeartRate-2022-03-21-1647950188'!$B:$B,'HeartRate-2022-03-21-1647950188'!$A:$A,Data_Extraction!B$2,'HeartRate-2022-03-21-1647950188'!$C:$C,Data_Extraction!$A18),"")</f>
        <v/>
      </c>
      <c r="C18" t="str">
        <f>IFERROR(AVERAGEIFS('HeartRate-2022-03-21-1647950188'!$B:$B,'HeartRate-2022-03-21-1647950188'!$A:$A,Data_Extraction!C$2,'HeartRate-2022-03-21-1647950188'!$C:$C,Data_Extraction!$A18),"")</f>
        <v/>
      </c>
      <c r="D18" t="str">
        <f>IFERROR(AVERAGEIFS('HeartRate-2022-03-21-1647950188'!$B:$B,'HeartRate-2022-03-21-1647950188'!$A:$A,Data_Extraction!D$2,'HeartRate-2022-03-21-1647950188'!$C:$C,Data_Extraction!$A18),"")</f>
        <v/>
      </c>
      <c r="E18" t="str">
        <f>IFERROR(AVERAGEIFS('HeartRate-2022-03-21-1647950188'!$B:$B,'HeartRate-2022-03-21-1647950188'!$A:$A,Data_Extraction!E$2,'HeartRate-2022-03-21-1647950188'!$C:$C,Data_Extraction!$A18),"")</f>
        <v/>
      </c>
      <c r="F18" t="str">
        <f>IFERROR(AVERAGEIFS('HeartRate-2022-03-21-1647950188'!$B:$B,'HeartRate-2022-03-21-1647950188'!$A:$A,Data_Extraction!F$2,'HeartRate-2022-03-21-1647950188'!$C:$C,Data_Extraction!$A18),"")</f>
        <v/>
      </c>
      <c r="G18" t="str">
        <f>IFERROR(AVERAGEIFS('HeartRate-2022-03-21-1647950188'!$B:$B,'HeartRate-2022-03-21-1647950188'!$A:$A,Data_Extraction!G$2,'HeartRate-2022-03-21-1647950188'!$C:$C,Data_Extraction!$A18),"")</f>
        <v/>
      </c>
      <c r="H18" t="str">
        <f>IFERROR(AVERAGEIFS('HeartRate-2022-03-21-1647950188'!$B:$B,'HeartRate-2022-03-21-1647950188'!$A:$A,Data_Extraction!H$2,'HeartRate-2022-03-21-1647950188'!$C:$C,Data_Extraction!$A18),"")</f>
        <v/>
      </c>
      <c r="I18">
        <f>IFERROR(AVERAGEIFS('HeartRate-2022-03-21-1647950188'!$B:$B,'HeartRate-2022-03-21-1647950188'!$A:$A,Data_Extraction!I$2,'HeartRate-2022-03-21-1647950188'!$C:$C,Data_Extraction!$A18),"")</f>
        <v>91</v>
      </c>
      <c r="J18" s="8">
        <f t="shared" si="1"/>
        <v>91</v>
      </c>
      <c r="N18" s="11">
        <f>Data_Extraction!A18</f>
        <v>44627.54582175926</v>
      </c>
      <c r="O18" s="15">
        <f t="shared" si="2"/>
        <v>44627</v>
      </c>
      <c r="P18" s="16">
        <f t="shared" si="3"/>
        <v>0.54582175925925924</v>
      </c>
      <c r="Q18" s="12">
        <f>IF(Data_Extraction!B18="",Data_Extraction!$J18*(Q$1),Data_Extraction!B18)</f>
        <v>81.900000000000006</v>
      </c>
      <c r="R18" s="12">
        <f>IF(Data_Extraction!C18="",Data_Extraction!$J18*(R$1),Data_Extraction!C18)</f>
        <v>83.72</v>
      </c>
      <c r="S18" s="12">
        <f>IF(Data_Extraction!D18="",Data_Extraction!$J18*(S$1),Data_Extraction!D18)</f>
        <v>94.64</v>
      </c>
      <c r="T18" s="12">
        <f>IF(Data_Extraction!E18="",Data_Extraction!$J18*(T$1),Data_Extraction!E18)</f>
        <v>86.45</v>
      </c>
      <c r="U18" s="12">
        <f>IF(Data_Extraction!F18="",Data_Extraction!$J18*(U$1),Data_Extraction!F18)</f>
        <v>89.179999999999993</v>
      </c>
      <c r="V18" s="12">
        <f>IF(Data_Extraction!G18="",Data_Extraction!$J18*(V$1),Data_Extraction!G18)</f>
        <v>82.81</v>
      </c>
      <c r="W18" s="12">
        <f>IF(Data_Extraction!H18="",Data_Extraction!$J18*(W$1),Data_Extraction!H18)</f>
        <v>97.37</v>
      </c>
      <c r="X18" s="12">
        <f>IF(Data_Extraction!I18="",Data_Extraction!$J18*(X$1),Data_Extraction!I18)</f>
        <v>91</v>
      </c>
      <c r="Y18" s="13">
        <f t="shared" si="0"/>
        <v>88.383750000000006</v>
      </c>
      <c r="Z18" s="17" t="str">
        <f t="shared" si="4"/>
        <v>Break</v>
      </c>
      <c r="AA18" s="14" t="str">
        <f>VLOOKUP($N18,'HeartRate-2022-03-21-1647950188'!$C:$G,2,0)</f>
        <v>Closing</v>
      </c>
      <c r="AB18" s="14" t="str">
        <f>VLOOKUP($N18,'HeartRate-2022-03-21-1647950188'!$C:$G,3,0)</f>
        <v>On Campus</v>
      </c>
      <c r="AC18" s="14" t="str">
        <f>VLOOKUP($N18,'HeartRate-2022-03-21-1647950188'!$C:$G,4,0)</f>
        <v>Sitting</v>
      </c>
      <c r="AD18" s="14" t="str">
        <f>VLOOKUP($N18,'HeartRate-2022-03-21-1647950188'!$C:$G,5,0)</f>
        <v>Tools_Digital Drawing</v>
      </c>
      <c r="AE18">
        <f t="shared" si="5"/>
        <v>0</v>
      </c>
      <c r="AF18" s="18">
        <v>44627</v>
      </c>
      <c r="AG18" s="19">
        <v>0.54582175925925924</v>
      </c>
    </row>
    <row r="19" spans="1:33" x14ac:dyDescent="0.3">
      <c r="A19" s="5">
        <v>44627.546516203707</v>
      </c>
      <c r="B19" t="str">
        <f>IFERROR(AVERAGEIFS('HeartRate-2022-03-21-1647950188'!$B:$B,'HeartRate-2022-03-21-1647950188'!$A:$A,Data_Extraction!B$2,'HeartRate-2022-03-21-1647950188'!$C:$C,Data_Extraction!$A19),"")</f>
        <v/>
      </c>
      <c r="C19" t="str">
        <f>IFERROR(AVERAGEIFS('HeartRate-2022-03-21-1647950188'!$B:$B,'HeartRate-2022-03-21-1647950188'!$A:$A,Data_Extraction!C$2,'HeartRate-2022-03-21-1647950188'!$C:$C,Data_Extraction!$A19),"")</f>
        <v/>
      </c>
      <c r="D19" t="str">
        <f>IFERROR(AVERAGEIFS('HeartRate-2022-03-21-1647950188'!$B:$B,'HeartRate-2022-03-21-1647950188'!$A:$A,Data_Extraction!D$2,'HeartRate-2022-03-21-1647950188'!$C:$C,Data_Extraction!$A19),"")</f>
        <v/>
      </c>
      <c r="E19" t="str">
        <f>IFERROR(AVERAGEIFS('HeartRate-2022-03-21-1647950188'!$B:$B,'HeartRate-2022-03-21-1647950188'!$A:$A,Data_Extraction!E$2,'HeartRate-2022-03-21-1647950188'!$C:$C,Data_Extraction!$A19),"")</f>
        <v/>
      </c>
      <c r="F19" t="str">
        <f>IFERROR(AVERAGEIFS('HeartRate-2022-03-21-1647950188'!$B:$B,'HeartRate-2022-03-21-1647950188'!$A:$A,Data_Extraction!F$2,'HeartRate-2022-03-21-1647950188'!$C:$C,Data_Extraction!$A19),"")</f>
        <v/>
      </c>
      <c r="G19" t="str">
        <f>IFERROR(AVERAGEIFS('HeartRate-2022-03-21-1647950188'!$B:$B,'HeartRate-2022-03-21-1647950188'!$A:$A,Data_Extraction!G$2,'HeartRate-2022-03-21-1647950188'!$C:$C,Data_Extraction!$A19),"")</f>
        <v/>
      </c>
      <c r="H19" t="str">
        <f>IFERROR(AVERAGEIFS('HeartRate-2022-03-21-1647950188'!$B:$B,'HeartRate-2022-03-21-1647950188'!$A:$A,Data_Extraction!H$2,'HeartRate-2022-03-21-1647950188'!$C:$C,Data_Extraction!$A19),"")</f>
        <v/>
      </c>
      <c r="I19">
        <f>IFERROR(AVERAGEIFS('HeartRate-2022-03-21-1647950188'!$B:$B,'HeartRate-2022-03-21-1647950188'!$A:$A,Data_Extraction!I$2,'HeartRate-2022-03-21-1647950188'!$C:$C,Data_Extraction!$A19),"")</f>
        <v>93</v>
      </c>
      <c r="J19" s="8">
        <f t="shared" si="1"/>
        <v>93</v>
      </c>
      <c r="N19" s="11">
        <f>Data_Extraction!A19</f>
        <v>44627.546516203707</v>
      </c>
      <c r="O19" s="15">
        <f t="shared" si="2"/>
        <v>44627</v>
      </c>
      <c r="P19" s="16">
        <f t="shared" si="3"/>
        <v>0.54651620370370368</v>
      </c>
      <c r="Q19" s="12">
        <f>IF(Data_Extraction!B19="",Data_Extraction!$J19*(Q$1),Data_Extraction!B19)</f>
        <v>83.7</v>
      </c>
      <c r="R19" s="12">
        <f>IF(Data_Extraction!C19="",Data_Extraction!$J19*(R$1),Data_Extraction!C19)</f>
        <v>85.56</v>
      </c>
      <c r="S19" s="12">
        <f>IF(Data_Extraction!D19="",Data_Extraction!$J19*(S$1),Data_Extraction!D19)</f>
        <v>96.72</v>
      </c>
      <c r="T19" s="12">
        <f>IF(Data_Extraction!E19="",Data_Extraction!$J19*(T$1),Data_Extraction!E19)</f>
        <v>88.35</v>
      </c>
      <c r="U19" s="12">
        <f>IF(Data_Extraction!F19="",Data_Extraction!$J19*(U$1),Data_Extraction!F19)</f>
        <v>91.14</v>
      </c>
      <c r="V19" s="12">
        <f>IF(Data_Extraction!G19="",Data_Extraction!$J19*(V$1),Data_Extraction!G19)</f>
        <v>84.63000000000001</v>
      </c>
      <c r="W19" s="12">
        <f>IF(Data_Extraction!H19="",Data_Extraction!$J19*(W$1),Data_Extraction!H19)</f>
        <v>99.51</v>
      </c>
      <c r="X19" s="12">
        <f>IF(Data_Extraction!I19="",Data_Extraction!$J19*(X$1),Data_Extraction!I19)</f>
        <v>93</v>
      </c>
      <c r="Y19" s="13">
        <f t="shared" si="0"/>
        <v>90.326250000000002</v>
      </c>
      <c r="Z19" s="17" t="str">
        <f t="shared" si="4"/>
        <v>Break</v>
      </c>
      <c r="AA19" s="14" t="str">
        <f>VLOOKUP($N19,'HeartRate-2022-03-21-1647950188'!$C:$G,2,0)</f>
        <v>Closing</v>
      </c>
      <c r="AB19" s="14" t="str">
        <f>VLOOKUP($N19,'HeartRate-2022-03-21-1647950188'!$C:$G,3,0)</f>
        <v>On Campus</v>
      </c>
      <c r="AC19" s="14" t="str">
        <f>VLOOKUP($N19,'HeartRate-2022-03-21-1647950188'!$C:$G,4,0)</f>
        <v>Sitting</v>
      </c>
      <c r="AD19" s="14" t="str">
        <f>VLOOKUP($N19,'HeartRate-2022-03-21-1647950188'!$C:$G,5,0)</f>
        <v>Tools_Digital Drawing</v>
      </c>
      <c r="AE19">
        <f t="shared" si="5"/>
        <v>0</v>
      </c>
      <c r="AF19" s="18">
        <v>44627</v>
      </c>
      <c r="AG19" s="19">
        <v>0.54651620370370368</v>
      </c>
    </row>
    <row r="20" spans="1:33" x14ac:dyDescent="0.3">
      <c r="A20" s="5">
        <v>44627.546643518515</v>
      </c>
      <c r="B20" t="str">
        <f>IFERROR(AVERAGEIFS('HeartRate-2022-03-21-1647950188'!$B:$B,'HeartRate-2022-03-21-1647950188'!$A:$A,Data_Extraction!B$2,'HeartRate-2022-03-21-1647950188'!$C:$C,Data_Extraction!$A20),"")</f>
        <v/>
      </c>
      <c r="C20" t="str">
        <f>IFERROR(AVERAGEIFS('HeartRate-2022-03-21-1647950188'!$B:$B,'HeartRate-2022-03-21-1647950188'!$A:$A,Data_Extraction!C$2,'HeartRate-2022-03-21-1647950188'!$C:$C,Data_Extraction!$A20),"")</f>
        <v/>
      </c>
      <c r="D20" t="str">
        <f>IFERROR(AVERAGEIFS('HeartRate-2022-03-21-1647950188'!$B:$B,'HeartRate-2022-03-21-1647950188'!$A:$A,Data_Extraction!D$2,'HeartRate-2022-03-21-1647950188'!$C:$C,Data_Extraction!$A20),"")</f>
        <v/>
      </c>
      <c r="E20" t="str">
        <f>IFERROR(AVERAGEIFS('HeartRate-2022-03-21-1647950188'!$B:$B,'HeartRate-2022-03-21-1647950188'!$A:$A,Data_Extraction!E$2,'HeartRate-2022-03-21-1647950188'!$C:$C,Data_Extraction!$A20),"")</f>
        <v/>
      </c>
      <c r="F20" t="str">
        <f>IFERROR(AVERAGEIFS('HeartRate-2022-03-21-1647950188'!$B:$B,'HeartRate-2022-03-21-1647950188'!$A:$A,Data_Extraction!F$2,'HeartRate-2022-03-21-1647950188'!$C:$C,Data_Extraction!$A20),"")</f>
        <v/>
      </c>
      <c r="G20" t="str">
        <f>IFERROR(AVERAGEIFS('HeartRate-2022-03-21-1647950188'!$B:$B,'HeartRate-2022-03-21-1647950188'!$A:$A,Data_Extraction!G$2,'HeartRate-2022-03-21-1647950188'!$C:$C,Data_Extraction!$A20),"")</f>
        <v/>
      </c>
      <c r="H20" t="str">
        <f>IFERROR(AVERAGEIFS('HeartRate-2022-03-21-1647950188'!$B:$B,'HeartRate-2022-03-21-1647950188'!$A:$A,Data_Extraction!H$2,'HeartRate-2022-03-21-1647950188'!$C:$C,Data_Extraction!$A20),"")</f>
        <v/>
      </c>
      <c r="I20">
        <f>IFERROR(AVERAGEIFS('HeartRate-2022-03-21-1647950188'!$B:$B,'HeartRate-2022-03-21-1647950188'!$A:$A,Data_Extraction!I$2,'HeartRate-2022-03-21-1647950188'!$C:$C,Data_Extraction!$A20),"")</f>
        <v>107</v>
      </c>
      <c r="J20" s="8">
        <f t="shared" si="1"/>
        <v>107</v>
      </c>
      <c r="N20" s="11">
        <f>Data_Extraction!A20</f>
        <v>44627.546643518515</v>
      </c>
      <c r="O20" s="15">
        <f t="shared" si="2"/>
        <v>44627</v>
      </c>
      <c r="P20" s="16">
        <f t="shared" si="3"/>
        <v>0.54664351851851845</v>
      </c>
      <c r="Q20" s="12">
        <f>IF(Data_Extraction!B20="",Data_Extraction!$J20*(Q$1),Data_Extraction!B20)</f>
        <v>96.3</v>
      </c>
      <c r="R20" s="12">
        <f>IF(Data_Extraction!C20="",Data_Extraction!$J20*(R$1),Data_Extraction!C20)</f>
        <v>98.44</v>
      </c>
      <c r="S20" s="12">
        <f>IF(Data_Extraction!D20="",Data_Extraction!$J20*(S$1),Data_Extraction!D20)</f>
        <v>111.28</v>
      </c>
      <c r="T20" s="12">
        <f>IF(Data_Extraction!E20="",Data_Extraction!$J20*(T$1),Data_Extraction!E20)</f>
        <v>101.64999999999999</v>
      </c>
      <c r="U20" s="12">
        <f>IF(Data_Extraction!F20="",Data_Extraction!$J20*(U$1),Data_Extraction!F20)</f>
        <v>104.86</v>
      </c>
      <c r="V20" s="12">
        <f>IF(Data_Extraction!G20="",Data_Extraction!$J20*(V$1),Data_Extraction!G20)</f>
        <v>97.37</v>
      </c>
      <c r="W20" s="12">
        <f>IF(Data_Extraction!H20="",Data_Extraction!$J20*(W$1),Data_Extraction!H20)</f>
        <v>114.49000000000001</v>
      </c>
      <c r="X20" s="12">
        <f>IF(Data_Extraction!I20="",Data_Extraction!$J20*(X$1),Data_Extraction!I20)</f>
        <v>107</v>
      </c>
      <c r="Y20" s="13">
        <f t="shared" si="0"/>
        <v>103.92375</v>
      </c>
      <c r="Z20" s="17" t="str">
        <f t="shared" si="4"/>
        <v>Break</v>
      </c>
      <c r="AA20" s="14" t="str">
        <f>VLOOKUP($N20,'HeartRate-2022-03-21-1647950188'!$C:$G,2,0)</f>
        <v>Closing</v>
      </c>
      <c r="AB20" s="14" t="str">
        <f>VLOOKUP($N20,'HeartRate-2022-03-21-1647950188'!$C:$G,3,0)</f>
        <v>On Campus</v>
      </c>
      <c r="AC20" s="14" t="str">
        <f>VLOOKUP($N20,'HeartRate-2022-03-21-1647950188'!$C:$G,4,0)</f>
        <v>Sitting</v>
      </c>
      <c r="AD20" s="14" t="str">
        <f>VLOOKUP($N20,'HeartRate-2022-03-21-1647950188'!$C:$G,5,0)</f>
        <v>Tools_Digital Drawing</v>
      </c>
      <c r="AE20">
        <f t="shared" si="5"/>
        <v>0</v>
      </c>
      <c r="AF20" s="18">
        <v>44627</v>
      </c>
      <c r="AG20" s="19">
        <v>0.54664351851851845</v>
      </c>
    </row>
    <row r="21" spans="1:33" x14ac:dyDescent="0.3">
      <c r="A21" s="5">
        <v>44627.546840277777</v>
      </c>
      <c r="B21" t="str">
        <f>IFERROR(AVERAGEIFS('HeartRate-2022-03-21-1647950188'!$B:$B,'HeartRate-2022-03-21-1647950188'!$A:$A,Data_Extraction!B$2,'HeartRate-2022-03-21-1647950188'!$C:$C,Data_Extraction!$A21),"")</f>
        <v/>
      </c>
      <c r="C21" t="str">
        <f>IFERROR(AVERAGEIFS('HeartRate-2022-03-21-1647950188'!$B:$B,'HeartRate-2022-03-21-1647950188'!$A:$A,Data_Extraction!C$2,'HeartRate-2022-03-21-1647950188'!$C:$C,Data_Extraction!$A21),"")</f>
        <v/>
      </c>
      <c r="D21" t="str">
        <f>IFERROR(AVERAGEIFS('HeartRate-2022-03-21-1647950188'!$B:$B,'HeartRate-2022-03-21-1647950188'!$A:$A,Data_Extraction!D$2,'HeartRate-2022-03-21-1647950188'!$C:$C,Data_Extraction!$A21),"")</f>
        <v/>
      </c>
      <c r="E21" t="str">
        <f>IFERROR(AVERAGEIFS('HeartRate-2022-03-21-1647950188'!$B:$B,'HeartRate-2022-03-21-1647950188'!$A:$A,Data_Extraction!E$2,'HeartRate-2022-03-21-1647950188'!$C:$C,Data_Extraction!$A21),"")</f>
        <v/>
      </c>
      <c r="F21" t="str">
        <f>IFERROR(AVERAGEIFS('HeartRate-2022-03-21-1647950188'!$B:$B,'HeartRate-2022-03-21-1647950188'!$A:$A,Data_Extraction!F$2,'HeartRate-2022-03-21-1647950188'!$C:$C,Data_Extraction!$A21),"")</f>
        <v/>
      </c>
      <c r="G21" t="str">
        <f>IFERROR(AVERAGEIFS('HeartRate-2022-03-21-1647950188'!$B:$B,'HeartRate-2022-03-21-1647950188'!$A:$A,Data_Extraction!G$2,'HeartRate-2022-03-21-1647950188'!$C:$C,Data_Extraction!$A21),"")</f>
        <v/>
      </c>
      <c r="H21" t="str">
        <f>IFERROR(AVERAGEIFS('HeartRate-2022-03-21-1647950188'!$B:$B,'HeartRate-2022-03-21-1647950188'!$A:$A,Data_Extraction!H$2,'HeartRate-2022-03-21-1647950188'!$C:$C,Data_Extraction!$A21),"")</f>
        <v/>
      </c>
      <c r="I21">
        <f>IFERROR(AVERAGEIFS('HeartRate-2022-03-21-1647950188'!$B:$B,'HeartRate-2022-03-21-1647950188'!$A:$A,Data_Extraction!I$2,'HeartRate-2022-03-21-1647950188'!$C:$C,Data_Extraction!$A21),"")</f>
        <v>107</v>
      </c>
      <c r="J21" s="8">
        <f t="shared" si="1"/>
        <v>107</v>
      </c>
      <c r="N21" s="11">
        <f>Data_Extraction!A21</f>
        <v>44627.546840277777</v>
      </c>
      <c r="O21" s="15">
        <f t="shared" si="2"/>
        <v>44627</v>
      </c>
      <c r="P21" s="16">
        <f t="shared" si="3"/>
        <v>0.54684027777777777</v>
      </c>
      <c r="Q21" s="12">
        <f>IF(Data_Extraction!B21="",Data_Extraction!$J21*(Q$1),Data_Extraction!B21)</f>
        <v>96.3</v>
      </c>
      <c r="R21" s="12">
        <f>IF(Data_Extraction!C21="",Data_Extraction!$J21*(R$1),Data_Extraction!C21)</f>
        <v>98.44</v>
      </c>
      <c r="S21" s="12">
        <f>IF(Data_Extraction!D21="",Data_Extraction!$J21*(S$1),Data_Extraction!D21)</f>
        <v>111.28</v>
      </c>
      <c r="T21" s="12">
        <f>IF(Data_Extraction!E21="",Data_Extraction!$J21*(T$1),Data_Extraction!E21)</f>
        <v>101.64999999999999</v>
      </c>
      <c r="U21" s="12">
        <f>IF(Data_Extraction!F21="",Data_Extraction!$J21*(U$1),Data_Extraction!F21)</f>
        <v>104.86</v>
      </c>
      <c r="V21" s="12">
        <f>IF(Data_Extraction!G21="",Data_Extraction!$J21*(V$1),Data_Extraction!G21)</f>
        <v>97.37</v>
      </c>
      <c r="W21" s="12">
        <f>IF(Data_Extraction!H21="",Data_Extraction!$J21*(W$1),Data_Extraction!H21)</f>
        <v>114.49000000000001</v>
      </c>
      <c r="X21" s="12">
        <f>IF(Data_Extraction!I21="",Data_Extraction!$J21*(X$1),Data_Extraction!I21)</f>
        <v>107</v>
      </c>
      <c r="Y21" s="13">
        <f t="shared" si="0"/>
        <v>103.92375</v>
      </c>
      <c r="Z21" s="17" t="str">
        <f t="shared" si="4"/>
        <v>Break</v>
      </c>
      <c r="AA21" s="14" t="str">
        <f>VLOOKUP($N21,'HeartRate-2022-03-21-1647950188'!$C:$G,2,0)</f>
        <v>Closing</v>
      </c>
      <c r="AB21" s="14" t="str">
        <f>VLOOKUP($N21,'HeartRate-2022-03-21-1647950188'!$C:$G,3,0)</f>
        <v>On Campus</v>
      </c>
      <c r="AC21" s="14" t="str">
        <f>VLOOKUP($N21,'HeartRate-2022-03-21-1647950188'!$C:$G,4,0)</f>
        <v>Sitting</v>
      </c>
      <c r="AD21" s="14" t="str">
        <f>VLOOKUP($N21,'HeartRate-2022-03-21-1647950188'!$C:$G,5,0)</f>
        <v>Tools_Digital Drawing</v>
      </c>
      <c r="AE21">
        <f t="shared" si="5"/>
        <v>0</v>
      </c>
      <c r="AF21" s="18">
        <v>44627</v>
      </c>
      <c r="AG21" s="19">
        <v>0.54684027777777777</v>
      </c>
    </row>
    <row r="22" spans="1:33" x14ac:dyDescent="0.3">
      <c r="A22" s="5">
        <v>44627.547164351854</v>
      </c>
      <c r="B22" t="str">
        <f>IFERROR(AVERAGEIFS('HeartRate-2022-03-21-1647950188'!$B:$B,'HeartRate-2022-03-21-1647950188'!$A:$A,Data_Extraction!B$2,'HeartRate-2022-03-21-1647950188'!$C:$C,Data_Extraction!$A22),"")</f>
        <v/>
      </c>
      <c r="C22" t="str">
        <f>IFERROR(AVERAGEIFS('HeartRate-2022-03-21-1647950188'!$B:$B,'HeartRate-2022-03-21-1647950188'!$A:$A,Data_Extraction!C$2,'HeartRate-2022-03-21-1647950188'!$C:$C,Data_Extraction!$A22),"")</f>
        <v/>
      </c>
      <c r="D22" t="str">
        <f>IFERROR(AVERAGEIFS('HeartRate-2022-03-21-1647950188'!$B:$B,'HeartRate-2022-03-21-1647950188'!$A:$A,Data_Extraction!D$2,'HeartRate-2022-03-21-1647950188'!$C:$C,Data_Extraction!$A22),"")</f>
        <v/>
      </c>
      <c r="E22" t="str">
        <f>IFERROR(AVERAGEIFS('HeartRate-2022-03-21-1647950188'!$B:$B,'HeartRate-2022-03-21-1647950188'!$A:$A,Data_Extraction!E$2,'HeartRate-2022-03-21-1647950188'!$C:$C,Data_Extraction!$A22),"")</f>
        <v/>
      </c>
      <c r="F22" t="str">
        <f>IFERROR(AVERAGEIFS('HeartRate-2022-03-21-1647950188'!$B:$B,'HeartRate-2022-03-21-1647950188'!$A:$A,Data_Extraction!F$2,'HeartRate-2022-03-21-1647950188'!$C:$C,Data_Extraction!$A22),"")</f>
        <v/>
      </c>
      <c r="G22" t="str">
        <f>IFERROR(AVERAGEIFS('HeartRate-2022-03-21-1647950188'!$B:$B,'HeartRate-2022-03-21-1647950188'!$A:$A,Data_Extraction!G$2,'HeartRate-2022-03-21-1647950188'!$C:$C,Data_Extraction!$A22),"")</f>
        <v/>
      </c>
      <c r="H22" t="str">
        <f>IFERROR(AVERAGEIFS('HeartRate-2022-03-21-1647950188'!$B:$B,'HeartRate-2022-03-21-1647950188'!$A:$A,Data_Extraction!H$2,'HeartRate-2022-03-21-1647950188'!$C:$C,Data_Extraction!$A22),"")</f>
        <v/>
      </c>
      <c r="I22">
        <f>IFERROR(AVERAGEIFS('HeartRate-2022-03-21-1647950188'!$B:$B,'HeartRate-2022-03-21-1647950188'!$A:$A,Data_Extraction!I$2,'HeartRate-2022-03-21-1647950188'!$C:$C,Data_Extraction!$A22),"")</f>
        <v>104</v>
      </c>
      <c r="J22" s="8">
        <f t="shared" si="1"/>
        <v>104</v>
      </c>
      <c r="N22" s="11">
        <f>Data_Extraction!A22</f>
        <v>44627.547164351854</v>
      </c>
      <c r="O22" s="15">
        <f t="shared" si="2"/>
        <v>44627</v>
      </c>
      <c r="P22" s="16">
        <f t="shared" si="3"/>
        <v>0.54716435185185186</v>
      </c>
      <c r="Q22" s="12">
        <f>IF(Data_Extraction!B22="",Data_Extraction!$J22*(Q$1),Data_Extraction!B22)</f>
        <v>93.600000000000009</v>
      </c>
      <c r="R22" s="12">
        <f>IF(Data_Extraction!C22="",Data_Extraction!$J22*(R$1),Data_Extraction!C22)</f>
        <v>95.68</v>
      </c>
      <c r="S22" s="12">
        <f>IF(Data_Extraction!D22="",Data_Extraction!$J22*(S$1),Data_Extraction!D22)</f>
        <v>108.16</v>
      </c>
      <c r="T22" s="12">
        <f>IF(Data_Extraction!E22="",Data_Extraction!$J22*(T$1),Data_Extraction!E22)</f>
        <v>98.8</v>
      </c>
      <c r="U22" s="12">
        <f>IF(Data_Extraction!F22="",Data_Extraction!$J22*(U$1),Data_Extraction!F22)</f>
        <v>101.92</v>
      </c>
      <c r="V22" s="12">
        <f>IF(Data_Extraction!G22="",Data_Extraction!$J22*(V$1),Data_Extraction!G22)</f>
        <v>94.64</v>
      </c>
      <c r="W22" s="12">
        <f>IF(Data_Extraction!H22="",Data_Extraction!$J22*(W$1),Data_Extraction!H22)</f>
        <v>111.28</v>
      </c>
      <c r="X22" s="12">
        <f>IF(Data_Extraction!I22="",Data_Extraction!$J22*(X$1),Data_Extraction!I22)</f>
        <v>104</v>
      </c>
      <c r="Y22" s="13">
        <f t="shared" si="0"/>
        <v>101.01</v>
      </c>
      <c r="Z22" s="17" t="str">
        <f t="shared" si="4"/>
        <v>Break</v>
      </c>
      <c r="AA22" s="14" t="str">
        <f>VLOOKUP($N22,'HeartRate-2022-03-21-1647950188'!$C:$G,2,0)</f>
        <v>Closing</v>
      </c>
      <c r="AB22" s="14" t="str">
        <f>VLOOKUP($N22,'HeartRate-2022-03-21-1647950188'!$C:$G,3,0)</f>
        <v>On Campus</v>
      </c>
      <c r="AC22" s="14" t="str">
        <f>VLOOKUP($N22,'HeartRate-2022-03-21-1647950188'!$C:$G,4,0)</f>
        <v>Sitting</v>
      </c>
      <c r="AD22" s="14" t="str">
        <f>VLOOKUP($N22,'HeartRate-2022-03-21-1647950188'!$C:$G,5,0)</f>
        <v>Tools_Digital Drawing</v>
      </c>
      <c r="AE22">
        <f t="shared" si="5"/>
        <v>0</v>
      </c>
      <c r="AF22" s="18">
        <v>44627</v>
      </c>
      <c r="AG22" s="19">
        <v>0.54716435185185186</v>
      </c>
    </row>
    <row r="23" spans="1:33" x14ac:dyDescent="0.3">
      <c r="A23" s="5">
        <v>44627.547210648147</v>
      </c>
      <c r="B23" t="str">
        <f>IFERROR(AVERAGEIFS('HeartRate-2022-03-21-1647950188'!$B:$B,'HeartRate-2022-03-21-1647950188'!$A:$A,Data_Extraction!B$2,'HeartRate-2022-03-21-1647950188'!$C:$C,Data_Extraction!$A23),"")</f>
        <v/>
      </c>
      <c r="C23" t="str">
        <f>IFERROR(AVERAGEIFS('HeartRate-2022-03-21-1647950188'!$B:$B,'HeartRate-2022-03-21-1647950188'!$A:$A,Data_Extraction!C$2,'HeartRate-2022-03-21-1647950188'!$C:$C,Data_Extraction!$A23),"")</f>
        <v/>
      </c>
      <c r="D23" t="str">
        <f>IFERROR(AVERAGEIFS('HeartRate-2022-03-21-1647950188'!$B:$B,'HeartRate-2022-03-21-1647950188'!$A:$A,Data_Extraction!D$2,'HeartRate-2022-03-21-1647950188'!$C:$C,Data_Extraction!$A23),"")</f>
        <v/>
      </c>
      <c r="E23" t="str">
        <f>IFERROR(AVERAGEIFS('HeartRate-2022-03-21-1647950188'!$B:$B,'HeartRate-2022-03-21-1647950188'!$A:$A,Data_Extraction!E$2,'HeartRate-2022-03-21-1647950188'!$C:$C,Data_Extraction!$A23),"")</f>
        <v/>
      </c>
      <c r="F23" t="str">
        <f>IFERROR(AVERAGEIFS('HeartRate-2022-03-21-1647950188'!$B:$B,'HeartRate-2022-03-21-1647950188'!$A:$A,Data_Extraction!F$2,'HeartRate-2022-03-21-1647950188'!$C:$C,Data_Extraction!$A23),"")</f>
        <v/>
      </c>
      <c r="G23" t="str">
        <f>IFERROR(AVERAGEIFS('HeartRate-2022-03-21-1647950188'!$B:$B,'HeartRate-2022-03-21-1647950188'!$A:$A,Data_Extraction!G$2,'HeartRate-2022-03-21-1647950188'!$C:$C,Data_Extraction!$A23),"")</f>
        <v/>
      </c>
      <c r="H23" t="str">
        <f>IFERROR(AVERAGEIFS('HeartRate-2022-03-21-1647950188'!$B:$B,'HeartRate-2022-03-21-1647950188'!$A:$A,Data_Extraction!H$2,'HeartRate-2022-03-21-1647950188'!$C:$C,Data_Extraction!$A23),"")</f>
        <v/>
      </c>
      <c r="I23">
        <f>IFERROR(AVERAGEIFS('HeartRate-2022-03-21-1647950188'!$B:$B,'HeartRate-2022-03-21-1647950188'!$A:$A,Data_Extraction!I$2,'HeartRate-2022-03-21-1647950188'!$C:$C,Data_Extraction!$A23),"")</f>
        <v>106</v>
      </c>
      <c r="J23" s="8">
        <f t="shared" si="1"/>
        <v>106</v>
      </c>
      <c r="N23" s="11">
        <f>Data_Extraction!A23</f>
        <v>44627.547210648147</v>
      </c>
      <c r="O23" s="15">
        <f t="shared" si="2"/>
        <v>44627</v>
      </c>
      <c r="P23" s="16">
        <f t="shared" si="3"/>
        <v>0.54721064814814813</v>
      </c>
      <c r="Q23" s="12">
        <f>IF(Data_Extraction!B23="",Data_Extraction!$J23*(Q$1),Data_Extraction!B23)</f>
        <v>95.4</v>
      </c>
      <c r="R23" s="12">
        <f>IF(Data_Extraction!C23="",Data_Extraction!$J23*(R$1),Data_Extraction!C23)</f>
        <v>97.52000000000001</v>
      </c>
      <c r="S23" s="12">
        <f>IF(Data_Extraction!D23="",Data_Extraction!$J23*(S$1),Data_Extraction!D23)</f>
        <v>110.24000000000001</v>
      </c>
      <c r="T23" s="12">
        <f>IF(Data_Extraction!E23="",Data_Extraction!$J23*(T$1),Data_Extraction!E23)</f>
        <v>100.69999999999999</v>
      </c>
      <c r="U23" s="12">
        <f>IF(Data_Extraction!F23="",Data_Extraction!$J23*(U$1),Data_Extraction!F23)</f>
        <v>103.88</v>
      </c>
      <c r="V23" s="12">
        <f>IF(Data_Extraction!G23="",Data_Extraction!$J23*(V$1),Data_Extraction!G23)</f>
        <v>96.460000000000008</v>
      </c>
      <c r="W23" s="12">
        <f>IF(Data_Extraction!H23="",Data_Extraction!$J23*(W$1),Data_Extraction!H23)</f>
        <v>113.42</v>
      </c>
      <c r="X23" s="12">
        <f>IF(Data_Extraction!I23="",Data_Extraction!$J23*(X$1),Data_Extraction!I23)</f>
        <v>106</v>
      </c>
      <c r="Y23" s="13">
        <f t="shared" si="0"/>
        <v>102.9525</v>
      </c>
      <c r="Z23" s="17" t="str">
        <f t="shared" si="4"/>
        <v>Break</v>
      </c>
      <c r="AA23" s="14" t="str">
        <f>VLOOKUP($N23,'HeartRate-2022-03-21-1647950188'!$C:$G,2,0)</f>
        <v>Closing</v>
      </c>
      <c r="AB23" s="14" t="str">
        <f>VLOOKUP($N23,'HeartRate-2022-03-21-1647950188'!$C:$G,3,0)</f>
        <v>On Campus</v>
      </c>
      <c r="AC23" s="14" t="str">
        <f>VLOOKUP($N23,'HeartRate-2022-03-21-1647950188'!$C:$G,4,0)</f>
        <v>Sitting</v>
      </c>
      <c r="AD23" s="14" t="str">
        <f>VLOOKUP($N23,'HeartRate-2022-03-21-1647950188'!$C:$G,5,0)</f>
        <v>Tools_Digital Drawing</v>
      </c>
      <c r="AE23">
        <f t="shared" si="5"/>
        <v>0</v>
      </c>
      <c r="AF23" s="18">
        <v>44627</v>
      </c>
      <c r="AG23" s="19">
        <v>0.54721064814814813</v>
      </c>
    </row>
    <row r="24" spans="1:33" x14ac:dyDescent="0.3">
      <c r="A24" s="5">
        <v>44627.547442129631</v>
      </c>
      <c r="B24" t="str">
        <f>IFERROR(AVERAGEIFS('HeartRate-2022-03-21-1647950188'!$B:$B,'HeartRate-2022-03-21-1647950188'!$A:$A,Data_Extraction!B$2,'HeartRate-2022-03-21-1647950188'!$C:$C,Data_Extraction!$A24),"")</f>
        <v/>
      </c>
      <c r="C24" t="str">
        <f>IFERROR(AVERAGEIFS('HeartRate-2022-03-21-1647950188'!$B:$B,'HeartRate-2022-03-21-1647950188'!$A:$A,Data_Extraction!C$2,'HeartRate-2022-03-21-1647950188'!$C:$C,Data_Extraction!$A24),"")</f>
        <v/>
      </c>
      <c r="D24" t="str">
        <f>IFERROR(AVERAGEIFS('HeartRate-2022-03-21-1647950188'!$B:$B,'HeartRate-2022-03-21-1647950188'!$A:$A,Data_Extraction!D$2,'HeartRate-2022-03-21-1647950188'!$C:$C,Data_Extraction!$A24),"")</f>
        <v/>
      </c>
      <c r="E24" t="str">
        <f>IFERROR(AVERAGEIFS('HeartRate-2022-03-21-1647950188'!$B:$B,'HeartRate-2022-03-21-1647950188'!$A:$A,Data_Extraction!E$2,'HeartRate-2022-03-21-1647950188'!$C:$C,Data_Extraction!$A24),"")</f>
        <v/>
      </c>
      <c r="F24" t="str">
        <f>IFERROR(AVERAGEIFS('HeartRate-2022-03-21-1647950188'!$B:$B,'HeartRate-2022-03-21-1647950188'!$A:$A,Data_Extraction!F$2,'HeartRate-2022-03-21-1647950188'!$C:$C,Data_Extraction!$A24),"")</f>
        <v/>
      </c>
      <c r="G24" t="str">
        <f>IFERROR(AVERAGEIFS('HeartRate-2022-03-21-1647950188'!$B:$B,'HeartRate-2022-03-21-1647950188'!$A:$A,Data_Extraction!G$2,'HeartRate-2022-03-21-1647950188'!$C:$C,Data_Extraction!$A24),"")</f>
        <v/>
      </c>
      <c r="H24" t="str">
        <f>IFERROR(AVERAGEIFS('HeartRate-2022-03-21-1647950188'!$B:$B,'HeartRate-2022-03-21-1647950188'!$A:$A,Data_Extraction!H$2,'HeartRate-2022-03-21-1647950188'!$C:$C,Data_Extraction!$A24),"")</f>
        <v/>
      </c>
      <c r="I24">
        <f>IFERROR(AVERAGEIFS('HeartRate-2022-03-21-1647950188'!$B:$B,'HeartRate-2022-03-21-1647950188'!$A:$A,Data_Extraction!I$2,'HeartRate-2022-03-21-1647950188'!$C:$C,Data_Extraction!$A24),"")</f>
        <v>104</v>
      </c>
      <c r="J24" s="8">
        <f t="shared" si="1"/>
        <v>104</v>
      </c>
      <c r="N24" s="11">
        <f>Data_Extraction!A24</f>
        <v>44627.547442129631</v>
      </c>
      <c r="O24" s="15">
        <f t="shared" si="2"/>
        <v>44627</v>
      </c>
      <c r="P24" s="16">
        <f t="shared" si="3"/>
        <v>0.54744212962962957</v>
      </c>
      <c r="Q24" s="12">
        <f>IF(Data_Extraction!B24="",Data_Extraction!$J24*(Q$1),Data_Extraction!B24)</f>
        <v>93.600000000000009</v>
      </c>
      <c r="R24" s="12">
        <f>IF(Data_Extraction!C24="",Data_Extraction!$J24*(R$1),Data_Extraction!C24)</f>
        <v>95.68</v>
      </c>
      <c r="S24" s="12">
        <f>IF(Data_Extraction!D24="",Data_Extraction!$J24*(S$1),Data_Extraction!D24)</f>
        <v>108.16</v>
      </c>
      <c r="T24" s="12">
        <f>IF(Data_Extraction!E24="",Data_Extraction!$J24*(T$1),Data_Extraction!E24)</f>
        <v>98.8</v>
      </c>
      <c r="U24" s="12">
        <f>IF(Data_Extraction!F24="",Data_Extraction!$J24*(U$1),Data_Extraction!F24)</f>
        <v>101.92</v>
      </c>
      <c r="V24" s="12">
        <f>IF(Data_Extraction!G24="",Data_Extraction!$J24*(V$1),Data_Extraction!G24)</f>
        <v>94.64</v>
      </c>
      <c r="W24" s="12">
        <f>IF(Data_Extraction!H24="",Data_Extraction!$J24*(W$1),Data_Extraction!H24)</f>
        <v>111.28</v>
      </c>
      <c r="X24" s="12">
        <f>IF(Data_Extraction!I24="",Data_Extraction!$J24*(X$1),Data_Extraction!I24)</f>
        <v>104</v>
      </c>
      <c r="Y24" s="13">
        <f t="shared" si="0"/>
        <v>101.01</v>
      </c>
      <c r="Z24" s="17" t="str">
        <f t="shared" si="4"/>
        <v>Break</v>
      </c>
      <c r="AA24" s="14" t="str">
        <f>VLOOKUP($N24,'HeartRate-2022-03-21-1647950188'!$C:$G,2,0)</f>
        <v>Closing</v>
      </c>
      <c r="AB24" s="14" t="str">
        <f>VLOOKUP($N24,'HeartRate-2022-03-21-1647950188'!$C:$G,3,0)</f>
        <v>On Campus</v>
      </c>
      <c r="AC24" s="14" t="str">
        <f>VLOOKUP($N24,'HeartRate-2022-03-21-1647950188'!$C:$G,4,0)</f>
        <v>Sitting</v>
      </c>
      <c r="AD24" s="14" t="str">
        <f>VLOOKUP($N24,'HeartRate-2022-03-21-1647950188'!$C:$G,5,0)</f>
        <v>Tools_Digital Drawing</v>
      </c>
      <c r="AE24">
        <f t="shared" si="5"/>
        <v>0</v>
      </c>
      <c r="AF24" s="18">
        <v>44627</v>
      </c>
      <c r="AG24" s="19">
        <v>0.54744212962962957</v>
      </c>
    </row>
    <row r="25" spans="1:33" x14ac:dyDescent="0.3">
      <c r="A25" s="5">
        <v>44627.547905092593</v>
      </c>
      <c r="B25" t="str">
        <f>IFERROR(AVERAGEIFS('HeartRate-2022-03-21-1647950188'!$B:$B,'HeartRate-2022-03-21-1647950188'!$A:$A,Data_Extraction!B$2,'HeartRate-2022-03-21-1647950188'!$C:$C,Data_Extraction!$A25),"")</f>
        <v/>
      </c>
      <c r="C25" t="str">
        <f>IFERROR(AVERAGEIFS('HeartRate-2022-03-21-1647950188'!$B:$B,'HeartRate-2022-03-21-1647950188'!$A:$A,Data_Extraction!C$2,'HeartRate-2022-03-21-1647950188'!$C:$C,Data_Extraction!$A25),"")</f>
        <v/>
      </c>
      <c r="D25" t="str">
        <f>IFERROR(AVERAGEIFS('HeartRate-2022-03-21-1647950188'!$B:$B,'HeartRate-2022-03-21-1647950188'!$A:$A,Data_Extraction!D$2,'HeartRate-2022-03-21-1647950188'!$C:$C,Data_Extraction!$A25),"")</f>
        <v/>
      </c>
      <c r="E25" t="str">
        <f>IFERROR(AVERAGEIFS('HeartRate-2022-03-21-1647950188'!$B:$B,'HeartRate-2022-03-21-1647950188'!$A:$A,Data_Extraction!E$2,'HeartRate-2022-03-21-1647950188'!$C:$C,Data_Extraction!$A25),"")</f>
        <v/>
      </c>
      <c r="F25" t="str">
        <f>IFERROR(AVERAGEIFS('HeartRate-2022-03-21-1647950188'!$B:$B,'HeartRate-2022-03-21-1647950188'!$A:$A,Data_Extraction!F$2,'HeartRate-2022-03-21-1647950188'!$C:$C,Data_Extraction!$A25),"")</f>
        <v/>
      </c>
      <c r="G25" t="str">
        <f>IFERROR(AVERAGEIFS('HeartRate-2022-03-21-1647950188'!$B:$B,'HeartRate-2022-03-21-1647950188'!$A:$A,Data_Extraction!G$2,'HeartRate-2022-03-21-1647950188'!$C:$C,Data_Extraction!$A25),"")</f>
        <v/>
      </c>
      <c r="H25" t="str">
        <f>IFERROR(AVERAGEIFS('HeartRate-2022-03-21-1647950188'!$B:$B,'HeartRate-2022-03-21-1647950188'!$A:$A,Data_Extraction!H$2,'HeartRate-2022-03-21-1647950188'!$C:$C,Data_Extraction!$A25),"")</f>
        <v/>
      </c>
      <c r="I25">
        <f>IFERROR(AVERAGEIFS('HeartRate-2022-03-21-1647950188'!$B:$B,'HeartRate-2022-03-21-1647950188'!$A:$A,Data_Extraction!I$2,'HeartRate-2022-03-21-1647950188'!$C:$C,Data_Extraction!$A25),"")</f>
        <v>101</v>
      </c>
      <c r="J25" s="8">
        <f t="shared" si="1"/>
        <v>101</v>
      </c>
      <c r="N25" s="11">
        <f>Data_Extraction!A25</f>
        <v>44627.547905092593</v>
      </c>
      <c r="O25" s="15">
        <f t="shared" si="2"/>
        <v>44627</v>
      </c>
      <c r="P25" s="16">
        <f t="shared" si="3"/>
        <v>0.54790509259259257</v>
      </c>
      <c r="Q25" s="12">
        <f>IF(Data_Extraction!B25="",Data_Extraction!$J25*(Q$1),Data_Extraction!B25)</f>
        <v>90.9</v>
      </c>
      <c r="R25" s="12">
        <f>IF(Data_Extraction!C25="",Data_Extraction!$J25*(R$1),Data_Extraction!C25)</f>
        <v>92.92</v>
      </c>
      <c r="S25" s="12">
        <f>IF(Data_Extraction!D25="",Data_Extraction!$J25*(S$1),Data_Extraction!D25)</f>
        <v>105.04</v>
      </c>
      <c r="T25" s="12">
        <f>IF(Data_Extraction!E25="",Data_Extraction!$J25*(T$1),Data_Extraction!E25)</f>
        <v>95.949999999999989</v>
      </c>
      <c r="U25" s="12">
        <f>IF(Data_Extraction!F25="",Data_Extraction!$J25*(U$1),Data_Extraction!F25)</f>
        <v>98.98</v>
      </c>
      <c r="V25" s="12">
        <f>IF(Data_Extraction!G25="",Data_Extraction!$J25*(V$1),Data_Extraction!G25)</f>
        <v>91.91</v>
      </c>
      <c r="W25" s="12">
        <f>IF(Data_Extraction!H25="",Data_Extraction!$J25*(W$1),Data_Extraction!H25)</f>
        <v>108.07000000000001</v>
      </c>
      <c r="X25" s="12">
        <f>IF(Data_Extraction!I25="",Data_Extraction!$J25*(X$1),Data_Extraction!I25)</f>
        <v>101</v>
      </c>
      <c r="Y25" s="13">
        <f t="shared" si="0"/>
        <v>98.096250000000012</v>
      </c>
      <c r="Z25" s="17" t="str">
        <f t="shared" si="4"/>
        <v>Break</v>
      </c>
      <c r="AA25" s="14" t="str">
        <f>VLOOKUP($N25,'HeartRate-2022-03-21-1647950188'!$C:$G,2,0)</f>
        <v>Closing</v>
      </c>
      <c r="AB25" s="14" t="str">
        <f>VLOOKUP($N25,'HeartRate-2022-03-21-1647950188'!$C:$G,3,0)</f>
        <v>On Campus</v>
      </c>
      <c r="AC25" s="14" t="str">
        <f>VLOOKUP($N25,'HeartRate-2022-03-21-1647950188'!$C:$G,4,0)</f>
        <v>Sitting</v>
      </c>
      <c r="AD25" s="14" t="str">
        <f>VLOOKUP($N25,'HeartRate-2022-03-21-1647950188'!$C:$G,5,0)</f>
        <v>Tools_Digital Drawing</v>
      </c>
      <c r="AE25">
        <f t="shared" si="5"/>
        <v>0</v>
      </c>
      <c r="AF25" s="18">
        <v>44627</v>
      </c>
      <c r="AG25" s="19">
        <v>0.54790509259259257</v>
      </c>
    </row>
    <row r="26" spans="1:33" x14ac:dyDescent="0.3">
      <c r="A26" s="5">
        <v>44627.54859953704</v>
      </c>
      <c r="B26" t="str">
        <f>IFERROR(AVERAGEIFS('HeartRate-2022-03-21-1647950188'!$B:$B,'HeartRate-2022-03-21-1647950188'!$A:$A,Data_Extraction!B$2,'HeartRate-2022-03-21-1647950188'!$C:$C,Data_Extraction!$A26),"")</f>
        <v/>
      </c>
      <c r="C26" t="str">
        <f>IFERROR(AVERAGEIFS('HeartRate-2022-03-21-1647950188'!$B:$B,'HeartRate-2022-03-21-1647950188'!$A:$A,Data_Extraction!C$2,'HeartRate-2022-03-21-1647950188'!$C:$C,Data_Extraction!$A26),"")</f>
        <v/>
      </c>
      <c r="D26" t="str">
        <f>IFERROR(AVERAGEIFS('HeartRate-2022-03-21-1647950188'!$B:$B,'HeartRate-2022-03-21-1647950188'!$A:$A,Data_Extraction!D$2,'HeartRate-2022-03-21-1647950188'!$C:$C,Data_Extraction!$A26),"")</f>
        <v/>
      </c>
      <c r="E26" t="str">
        <f>IFERROR(AVERAGEIFS('HeartRate-2022-03-21-1647950188'!$B:$B,'HeartRate-2022-03-21-1647950188'!$A:$A,Data_Extraction!E$2,'HeartRate-2022-03-21-1647950188'!$C:$C,Data_Extraction!$A26),"")</f>
        <v/>
      </c>
      <c r="F26" t="str">
        <f>IFERROR(AVERAGEIFS('HeartRate-2022-03-21-1647950188'!$B:$B,'HeartRate-2022-03-21-1647950188'!$A:$A,Data_Extraction!F$2,'HeartRate-2022-03-21-1647950188'!$C:$C,Data_Extraction!$A26),"")</f>
        <v/>
      </c>
      <c r="G26" t="str">
        <f>IFERROR(AVERAGEIFS('HeartRate-2022-03-21-1647950188'!$B:$B,'HeartRate-2022-03-21-1647950188'!$A:$A,Data_Extraction!G$2,'HeartRate-2022-03-21-1647950188'!$C:$C,Data_Extraction!$A26),"")</f>
        <v/>
      </c>
      <c r="H26" t="str">
        <f>IFERROR(AVERAGEIFS('HeartRate-2022-03-21-1647950188'!$B:$B,'HeartRate-2022-03-21-1647950188'!$A:$A,Data_Extraction!H$2,'HeartRate-2022-03-21-1647950188'!$C:$C,Data_Extraction!$A26),"")</f>
        <v/>
      </c>
      <c r="I26">
        <f>IFERROR(AVERAGEIFS('HeartRate-2022-03-21-1647950188'!$B:$B,'HeartRate-2022-03-21-1647950188'!$A:$A,Data_Extraction!I$2,'HeartRate-2022-03-21-1647950188'!$C:$C,Data_Extraction!$A26),"")</f>
        <v>87</v>
      </c>
      <c r="J26" s="8">
        <f t="shared" si="1"/>
        <v>87</v>
      </c>
      <c r="N26" s="11">
        <f>Data_Extraction!A26</f>
        <v>44627.54859953704</v>
      </c>
      <c r="O26" s="15">
        <f t="shared" si="2"/>
        <v>44627</v>
      </c>
      <c r="P26" s="16">
        <f t="shared" si="3"/>
        <v>0.54859953703703701</v>
      </c>
      <c r="Q26" s="12">
        <f>IF(Data_Extraction!B26="",Data_Extraction!$J26*(Q$1),Data_Extraction!B26)</f>
        <v>78.3</v>
      </c>
      <c r="R26" s="12">
        <f>IF(Data_Extraction!C26="",Data_Extraction!$J26*(R$1),Data_Extraction!C26)</f>
        <v>80.040000000000006</v>
      </c>
      <c r="S26" s="12">
        <f>IF(Data_Extraction!D26="",Data_Extraction!$J26*(S$1),Data_Extraction!D26)</f>
        <v>90.48</v>
      </c>
      <c r="T26" s="12">
        <f>IF(Data_Extraction!E26="",Data_Extraction!$J26*(T$1),Data_Extraction!E26)</f>
        <v>82.649999999999991</v>
      </c>
      <c r="U26" s="12">
        <f>IF(Data_Extraction!F26="",Data_Extraction!$J26*(U$1),Data_Extraction!F26)</f>
        <v>85.26</v>
      </c>
      <c r="V26" s="12">
        <f>IF(Data_Extraction!G26="",Data_Extraction!$J26*(V$1),Data_Extraction!G26)</f>
        <v>79.17</v>
      </c>
      <c r="W26" s="12">
        <f>IF(Data_Extraction!H26="",Data_Extraction!$J26*(W$1),Data_Extraction!H26)</f>
        <v>93.09</v>
      </c>
      <c r="X26" s="12">
        <f>IF(Data_Extraction!I26="",Data_Extraction!$J26*(X$1),Data_Extraction!I26)</f>
        <v>87</v>
      </c>
      <c r="Y26" s="13">
        <f t="shared" si="0"/>
        <v>84.498750000000001</v>
      </c>
      <c r="Z26" s="17" t="str">
        <f t="shared" si="4"/>
        <v>Break</v>
      </c>
      <c r="AA26" s="14" t="str">
        <f>VLOOKUP($N26,'HeartRate-2022-03-21-1647950188'!$C:$G,2,0)</f>
        <v>Closing</v>
      </c>
      <c r="AB26" s="14" t="str">
        <f>VLOOKUP($N26,'HeartRate-2022-03-21-1647950188'!$C:$G,3,0)</f>
        <v>On Campus</v>
      </c>
      <c r="AC26" s="14" t="str">
        <f>VLOOKUP($N26,'HeartRate-2022-03-21-1647950188'!$C:$G,4,0)</f>
        <v>Sitting</v>
      </c>
      <c r="AD26" s="14" t="str">
        <f>VLOOKUP($N26,'HeartRate-2022-03-21-1647950188'!$C:$G,5,0)</f>
        <v>Tools_Digital Drawing</v>
      </c>
      <c r="AE26">
        <f t="shared" si="5"/>
        <v>0</v>
      </c>
      <c r="AF26" s="18">
        <v>44627</v>
      </c>
      <c r="AG26" s="19">
        <v>0.54859953703703701</v>
      </c>
    </row>
    <row r="27" spans="1:33" x14ac:dyDescent="0.3">
      <c r="A27" s="5">
        <v>44627.549293981479</v>
      </c>
      <c r="B27" t="str">
        <f>IFERROR(AVERAGEIFS('HeartRate-2022-03-21-1647950188'!$B:$B,'HeartRate-2022-03-21-1647950188'!$A:$A,Data_Extraction!B$2,'HeartRate-2022-03-21-1647950188'!$C:$C,Data_Extraction!$A27),"")</f>
        <v/>
      </c>
      <c r="C27" t="str">
        <f>IFERROR(AVERAGEIFS('HeartRate-2022-03-21-1647950188'!$B:$B,'HeartRate-2022-03-21-1647950188'!$A:$A,Data_Extraction!C$2,'HeartRate-2022-03-21-1647950188'!$C:$C,Data_Extraction!$A27),"")</f>
        <v/>
      </c>
      <c r="D27" t="str">
        <f>IFERROR(AVERAGEIFS('HeartRate-2022-03-21-1647950188'!$B:$B,'HeartRate-2022-03-21-1647950188'!$A:$A,Data_Extraction!D$2,'HeartRate-2022-03-21-1647950188'!$C:$C,Data_Extraction!$A27),"")</f>
        <v/>
      </c>
      <c r="E27" t="str">
        <f>IFERROR(AVERAGEIFS('HeartRate-2022-03-21-1647950188'!$B:$B,'HeartRate-2022-03-21-1647950188'!$A:$A,Data_Extraction!E$2,'HeartRate-2022-03-21-1647950188'!$C:$C,Data_Extraction!$A27),"")</f>
        <v/>
      </c>
      <c r="F27" t="str">
        <f>IFERROR(AVERAGEIFS('HeartRate-2022-03-21-1647950188'!$B:$B,'HeartRate-2022-03-21-1647950188'!$A:$A,Data_Extraction!F$2,'HeartRate-2022-03-21-1647950188'!$C:$C,Data_Extraction!$A27),"")</f>
        <v/>
      </c>
      <c r="G27" t="str">
        <f>IFERROR(AVERAGEIFS('HeartRate-2022-03-21-1647950188'!$B:$B,'HeartRate-2022-03-21-1647950188'!$A:$A,Data_Extraction!G$2,'HeartRate-2022-03-21-1647950188'!$C:$C,Data_Extraction!$A27),"")</f>
        <v/>
      </c>
      <c r="H27" t="str">
        <f>IFERROR(AVERAGEIFS('HeartRate-2022-03-21-1647950188'!$B:$B,'HeartRate-2022-03-21-1647950188'!$A:$A,Data_Extraction!H$2,'HeartRate-2022-03-21-1647950188'!$C:$C,Data_Extraction!$A27),"")</f>
        <v/>
      </c>
      <c r="I27">
        <f>IFERROR(AVERAGEIFS('HeartRate-2022-03-21-1647950188'!$B:$B,'HeartRate-2022-03-21-1647950188'!$A:$A,Data_Extraction!I$2,'HeartRate-2022-03-21-1647950188'!$C:$C,Data_Extraction!$A27),"")</f>
        <v>83</v>
      </c>
      <c r="J27" s="8">
        <f t="shared" si="1"/>
        <v>83</v>
      </c>
      <c r="N27" s="11">
        <f>Data_Extraction!A27</f>
        <v>44627.549293981479</v>
      </c>
      <c r="O27" s="15">
        <f t="shared" si="2"/>
        <v>44627</v>
      </c>
      <c r="P27" s="16">
        <f t="shared" si="3"/>
        <v>0.54929398148148145</v>
      </c>
      <c r="Q27" s="12">
        <f>IF(Data_Extraction!B27="",Data_Extraction!$J27*(Q$1),Data_Extraction!B27)</f>
        <v>74.7</v>
      </c>
      <c r="R27" s="12">
        <f>IF(Data_Extraction!C27="",Data_Extraction!$J27*(R$1),Data_Extraction!C27)</f>
        <v>76.36</v>
      </c>
      <c r="S27" s="12">
        <f>IF(Data_Extraction!D27="",Data_Extraction!$J27*(S$1),Data_Extraction!D27)</f>
        <v>86.320000000000007</v>
      </c>
      <c r="T27" s="12">
        <f>IF(Data_Extraction!E27="",Data_Extraction!$J27*(T$1),Data_Extraction!E27)</f>
        <v>78.849999999999994</v>
      </c>
      <c r="U27" s="12">
        <f>IF(Data_Extraction!F27="",Data_Extraction!$J27*(U$1),Data_Extraction!F27)</f>
        <v>81.34</v>
      </c>
      <c r="V27" s="12">
        <f>IF(Data_Extraction!G27="",Data_Extraction!$J27*(V$1),Data_Extraction!G27)</f>
        <v>75.53</v>
      </c>
      <c r="W27" s="12">
        <f>IF(Data_Extraction!H27="",Data_Extraction!$J27*(W$1),Data_Extraction!H27)</f>
        <v>88.81</v>
      </c>
      <c r="X27" s="12">
        <f>IF(Data_Extraction!I27="",Data_Extraction!$J27*(X$1),Data_Extraction!I27)</f>
        <v>83</v>
      </c>
      <c r="Y27" s="13">
        <f t="shared" si="0"/>
        <v>80.61375000000001</v>
      </c>
      <c r="Z27" s="17" t="str">
        <f t="shared" si="4"/>
        <v>Break</v>
      </c>
      <c r="AA27" s="14" t="str">
        <f>VLOOKUP($N27,'HeartRate-2022-03-21-1647950188'!$C:$G,2,0)</f>
        <v>Closing</v>
      </c>
      <c r="AB27" s="14" t="str">
        <f>VLOOKUP($N27,'HeartRate-2022-03-21-1647950188'!$C:$G,3,0)</f>
        <v>On Campus</v>
      </c>
      <c r="AC27" s="14" t="str">
        <f>VLOOKUP($N27,'HeartRate-2022-03-21-1647950188'!$C:$G,4,0)</f>
        <v>Sitting</v>
      </c>
      <c r="AD27" s="14" t="str">
        <f>VLOOKUP($N27,'HeartRate-2022-03-21-1647950188'!$C:$G,5,0)</f>
        <v>Tools_Digital Drawing</v>
      </c>
      <c r="AE27">
        <f t="shared" si="5"/>
        <v>0</v>
      </c>
      <c r="AF27" s="18">
        <v>44627</v>
      </c>
      <c r="AG27" s="19">
        <v>0.54929398148148145</v>
      </c>
    </row>
    <row r="28" spans="1:33" x14ac:dyDescent="0.3">
      <c r="A28" s="5">
        <v>44627.549988425926</v>
      </c>
      <c r="B28" t="str">
        <f>IFERROR(AVERAGEIFS('HeartRate-2022-03-21-1647950188'!$B:$B,'HeartRate-2022-03-21-1647950188'!$A:$A,Data_Extraction!B$2,'HeartRate-2022-03-21-1647950188'!$C:$C,Data_Extraction!$A28),"")</f>
        <v/>
      </c>
      <c r="C28" t="str">
        <f>IFERROR(AVERAGEIFS('HeartRate-2022-03-21-1647950188'!$B:$B,'HeartRate-2022-03-21-1647950188'!$A:$A,Data_Extraction!C$2,'HeartRate-2022-03-21-1647950188'!$C:$C,Data_Extraction!$A28),"")</f>
        <v/>
      </c>
      <c r="D28" t="str">
        <f>IFERROR(AVERAGEIFS('HeartRate-2022-03-21-1647950188'!$B:$B,'HeartRate-2022-03-21-1647950188'!$A:$A,Data_Extraction!D$2,'HeartRate-2022-03-21-1647950188'!$C:$C,Data_Extraction!$A28),"")</f>
        <v/>
      </c>
      <c r="E28" t="str">
        <f>IFERROR(AVERAGEIFS('HeartRate-2022-03-21-1647950188'!$B:$B,'HeartRate-2022-03-21-1647950188'!$A:$A,Data_Extraction!E$2,'HeartRate-2022-03-21-1647950188'!$C:$C,Data_Extraction!$A28),"")</f>
        <v/>
      </c>
      <c r="F28" t="str">
        <f>IFERROR(AVERAGEIFS('HeartRate-2022-03-21-1647950188'!$B:$B,'HeartRate-2022-03-21-1647950188'!$A:$A,Data_Extraction!F$2,'HeartRate-2022-03-21-1647950188'!$C:$C,Data_Extraction!$A28),"")</f>
        <v/>
      </c>
      <c r="G28" t="str">
        <f>IFERROR(AVERAGEIFS('HeartRate-2022-03-21-1647950188'!$B:$B,'HeartRate-2022-03-21-1647950188'!$A:$A,Data_Extraction!G$2,'HeartRate-2022-03-21-1647950188'!$C:$C,Data_Extraction!$A28),"")</f>
        <v/>
      </c>
      <c r="H28" t="str">
        <f>IFERROR(AVERAGEIFS('HeartRate-2022-03-21-1647950188'!$B:$B,'HeartRate-2022-03-21-1647950188'!$A:$A,Data_Extraction!H$2,'HeartRate-2022-03-21-1647950188'!$C:$C,Data_Extraction!$A28),"")</f>
        <v/>
      </c>
      <c r="I28">
        <f>IFERROR(AVERAGEIFS('HeartRate-2022-03-21-1647950188'!$B:$B,'HeartRate-2022-03-21-1647950188'!$A:$A,Data_Extraction!I$2,'HeartRate-2022-03-21-1647950188'!$C:$C,Data_Extraction!$A28),"")</f>
        <v>79</v>
      </c>
      <c r="J28" s="8">
        <f t="shared" si="1"/>
        <v>79</v>
      </c>
      <c r="N28" s="11">
        <f>Data_Extraction!A28</f>
        <v>44627.549988425926</v>
      </c>
      <c r="O28" s="15">
        <f t="shared" si="2"/>
        <v>44627</v>
      </c>
      <c r="P28" s="16">
        <f t="shared" si="3"/>
        <v>0.54998842592592589</v>
      </c>
      <c r="Q28" s="12">
        <f>IF(Data_Extraction!B28="",Data_Extraction!$J28*(Q$1),Data_Extraction!B28)</f>
        <v>71.100000000000009</v>
      </c>
      <c r="R28" s="12">
        <f>IF(Data_Extraction!C28="",Data_Extraction!$J28*(R$1),Data_Extraction!C28)</f>
        <v>72.680000000000007</v>
      </c>
      <c r="S28" s="12">
        <f>IF(Data_Extraction!D28="",Data_Extraction!$J28*(S$1),Data_Extraction!D28)</f>
        <v>82.16</v>
      </c>
      <c r="T28" s="12">
        <f>IF(Data_Extraction!E28="",Data_Extraction!$J28*(T$1),Data_Extraction!E28)</f>
        <v>75.05</v>
      </c>
      <c r="U28" s="12">
        <f>IF(Data_Extraction!F28="",Data_Extraction!$J28*(U$1),Data_Extraction!F28)</f>
        <v>77.42</v>
      </c>
      <c r="V28" s="12">
        <f>IF(Data_Extraction!G28="",Data_Extraction!$J28*(V$1),Data_Extraction!G28)</f>
        <v>71.89</v>
      </c>
      <c r="W28" s="12">
        <f>IF(Data_Extraction!H28="",Data_Extraction!$J28*(W$1),Data_Extraction!H28)</f>
        <v>84.53</v>
      </c>
      <c r="X28" s="12">
        <f>IF(Data_Extraction!I28="",Data_Extraction!$J28*(X$1),Data_Extraction!I28)</f>
        <v>79</v>
      </c>
      <c r="Y28" s="13">
        <f t="shared" si="0"/>
        <v>76.728750000000005</v>
      </c>
      <c r="Z28" s="17" t="str">
        <f t="shared" si="4"/>
        <v>Break</v>
      </c>
      <c r="AA28" s="14" t="str">
        <f>VLOOKUP($N28,'HeartRate-2022-03-21-1647950188'!$C:$G,2,0)</f>
        <v>Closing</v>
      </c>
      <c r="AB28" s="14" t="str">
        <f>VLOOKUP($N28,'HeartRate-2022-03-21-1647950188'!$C:$G,3,0)</f>
        <v>On Campus</v>
      </c>
      <c r="AC28" s="14" t="str">
        <f>VLOOKUP($N28,'HeartRate-2022-03-21-1647950188'!$C:$G,4,0)</f>
        <v>Sitting</v>
      </c>
      <c r="AD28" s="14" t="str">
        <f>VLOOKUP($N28,'HeartRate-2022-03-21-1647950188'!$C:$G,5,0)</f>
        <v>Tools_Digital Drawing</v>
      </c>
      <c r="AE28">
        <f t="shared" si="5"/>
        <v>0</v>
      </c>
      <c r="AF28" s="18">
        <v>44627</v>
      </c>
      <c r="AG28" s="19">
        <v>0.54998842592592589</v>
      </c>
    </row>
    <row r="29" spans="1:33" x14ac:dyDescent="0.3">
      <c r="A29" s="5">
        <v>44627.550682870373</v>
      </c>
      <c r="B29" t="str">
        <f>IFERROR(AVERAGEIFS('HeartRate-2022-03-21-1647950188'!$B:$B,'HeartRate-2022-03-21-1647950188'!$A:$A,Data_Extraction!B$2,'HeartRate-2022-03-21-1647950188'!$C:$C,Data_Extraction!$A29),"")</f>
        <v/>
      </c>
      <c r="C29" t="str">
        <f>IFERROR(AVERAGEIFS('HeartRate-2022-03-21-1647950188'!$B:$B,'HeartRate-2022-03-21-1647950188'!$A:$A,Data_Extraction!C$2,'HeartRate-2022-03-21-1647950188'!$C:$C,Data_Extraction!$A29),"")</f>
        <v/>
      </c>
      <c r="D29" t="str">
        <f>IFERROR(AVERAGEIFS('HeartRate-2022-03-21-1647950188'!$B:$B,'HeartRate-2022-03-21-1647950188'!$A:$A,Data_Extraction!D$2,'HeartRate-2022-03-21-1647950188'!$C:$C,Data_Extraction!$A29),"")</f>
        <v/>
      </c>
      <c r="E29" t="str">
        <f>IFERROR(AVERAGEIFS('HeartRate-2022-03-21-1647950188'!$B:$B,'HeartRate-2022-03-21-1647950188'!$A:$A,Data_Extraction!E$2,'HeartRate-2022-03-21-1647950188'!$C:$C,Data_Extraction!$A29),"")</f>
        <v/>
      </c>
      <c r="F29" t="str">
        <f>IFERROR(AVERAGEIFS('HeartRate-2022-03-21-1647950188'!$B:$B,'HeartRate-2022-03-21-1647950188'!$A:$A,Data_Extraction!F$2,'HeartRate-2022-03-21-1647950188'!$C:$C,Data_Extraction!$A29),"")</f>
        <v/>
      </c>
      <c r="G29" t="str">
        <f>IFERROR(AVERAGEIFS('HeartRate-2022-03-21-1647950188'!$B:$B,'HeartRate-2022-03-21-1647950188'!$A:$A,Data_Extraction!G$2,'HeartRate-2022-03-21-1647950188'!$C:$C,Data_Extraction!$A29),"")</f>
        <v/>
      </c>
      <c r="H29" t="str">
        <f>IFERROR(AVERAGEIFS('HeartRate-2022-03-21-1647950188'!$B:$B,'HeartRate-2022-03-21-1647950188'!$A:$A,Data_Extraction!H$2,'HeartRate-2022-03-21-1647950188'!$C:$C,Data_Extraction!$A29),"")</f>
        <v/>
      </c>
      <c r="I29">
        <f>IFERROR(AVERAGEIFS('HeartRate-2022-03-21-1647950188'!$B:$B,'HeartRate-2022-03-21-1647950188'!$A:$A,Data_Extraction!I$2,'HeartRate-2022-03-21-1647950188'!$C:$C,Data_Extraction!$A29),"")</f>
        <v>64</v>
      </c>
      <c r="J29" s="8">
        <f t="shared" si="1"/>
        <v>64</v>
      </c>
      <c r="N29" s="11">
        <f>Data_Extraction!A29</f>
        <v>44627.550682870373</v>
      </c>
      <c r="O29" s="15">
        <f t="shared" si="2"/>
        <v>44627</v>
      </c>
      <c r="P29" s="16">
        <f t="shared" si="3"/>
        <v>0.55068287037037034</v>
      </c>
      <c r="Q29" s="12">
        <f>IF(Data_Extraction!B29="",Data_Extraction!$J29*(Q$1),Data_Extraction!B29)</f>
        <v>57.6</v>
      </c>
      <c r="R29" s="12">
        <f>IF(Data_Extraction!C29="",Data_Extraction!$J29*(R$1),Data_Extraction!C29)</f>
        <v>58.88</v>
      </c>
      <c r="S29" s="12">
        <f>IF(Data_Extraction!D29="",Data_Extraction!$J29*(S$1),Data_Extraction!D29)</f>
        <v>66.56</v>
      </c>
      <c r="T29" s="12">
        <f>IF(Data_Extraction!E29="",Data_Extraction!$J29*(T$1),Data_Extraction!E29)</f>
        <v>60.8</v>
      </c>
      <c r="U29" s="12">
        <f>IF(Data_Extraction!F29="",Data_Extraction!$J29*(U$1),Data_Extraction!F29)</f>
        <v>62.72</v>
      </c>
      <c r="V29" s="12">
        <f>IF(Data_Extraction!G29="",Data_Extraction!$J29*(V$1),Data_Extraction!G29)</f>
        <v>58.24</v>
      </c>
      <c r="W29" s="12">
        <f>IF(Data_Extraction!H29="",Data_Extraction!$J29*(W$1),Data_Extraction!H29)</f>
        <v>68.48</v>
      </c>
      <c r="X29" s="12">
        <f>IF(Data_Extraction!I29="",Data_Extraction!$J29*(X$1),Data_Extraction!I29)</f>
        <v>64</v>
      </c>
      <c r="Y29" s="13">
        <f t="shared" si="0"/>
        <v>62.160000000000011</v>
      </c>
      <c r="Z29" s="17" t="str">
        <f t="shared" si="4"/>
        <v>Break</v>
      </c>
      <c r="AA29" s="14" t="str">
        <f>VLOOKUP($N29,'HeartRate-2022-03-21-1647950188'!$C:$G,2,0)</f>
        <v>Closing</v>
      </c>
      <c r="AB29" s="14" t="str">
        <f>VLOOKUP($N29,'HeartRate-2022-03-21-1647950188'!$C:$G,3,0)</f>
        <v>On Campus</v>
      </c>
      <c r="AC29" s="14" t="str">
        <f>VLOOKUP($N29,'HeartRate-2022-03-21-1647950188'!$C:$G,4,0)</f>
        <v>Sitting</v>
      </c>
      <c r="AD29" s="14" t="str">
        <f>VLOOKUP($N29,'HeartRate-2022-03-21-1647950188'!$C:$G,5,0)</f>
        <v>Tools_Digital Drawing</v>
      </c>
      <c r="AE29">
        <f t="shared" si="5"/>
        <v>0</v>
      </c>
      <c r="AF29" s="18">
        <v>44627</v>
      </c>
      <c r="AG29" s="19">
        <v>0.55068287037037034</v>
      </c>
    </row>
    <row r="30" spans="1:33" x14ac:dyDescent="0.3">
      <c r="A30" s="5">
        <v>44627.552071759259</v>
      </c>
      <c r="B30" t="str">
        <f>IFERROR(AVERAGEIFS('HeartRate-2022-03-21-1647950188'!$B:$B,'HeartRate-2022-03-21-1647950188'!$A:$A,Data_Extraction!B$2,'HeartRate-2022-03-21-1647950188'!$C:$C,Data_Extraction!$A30),"")</f>
        <v/>
      </c>
      <c r="C30" t="str">
        <f>IFERROR(AVERAGEIFS('HeartRate-2022-03-21-1647950188'!$B:$B,'HeartRate-2022-03-21-1647950188'!$A:$A,Data_Extraction!C$2,'HeartRate-2022-03-21-1647950188'!$C:$C,Data_Extraction!$A30),"")</f>
        <v/>
      </c>
      <c r="D30" t="str">
        <f>IFERROR(AVERAGEIFS('HeartRate-2022-03-21-1647950188'!$B:$B,'HeartRate-2022-03-21-1647950188'!$A:$A,Data_Extraction!D$2,'HeartRate-2022-03-21-1647950188'!$C:$C,Data_Extraction!$A30),"")</f>
        <v/>
      </c>
      <c r="E30" t="str">
        <f>IFERROR(AVERAGEIFS('HeartRate-2022-03-21-1647950188'!$B:$B,'HeartRate-2022-03-21-1647950188'!$A:$A,Data_Extraction!E$2,'HeartRate-2022-03-21-1647950188'!$C:$C,Data_Extraction!$A30),"")</f>
        <v/>
      </c>
      <c r="F30" t="str">
        <f>IFERROR(AVERAGEIFS('HeartRate-2022-03-21-1647950188'!$B:$B,'HeartRate-2022-03-21-1647950188'!$A:$A,Data_Extraction!F$2,'HeartRate-2022-03-21-1647950188'!$C:$C,Data_Extraction!$A30),"")</f>
        <v/>
      </c>
      <c r="G30" t="str">
        <f>IFERROR(AVERAGEIFS('HeartRate-2022-03-21-1647950188'!$B:$B,'HeartRate-2022-03-21-1647950188'!$A:$A,Data_Extraction!G$2,'HeartRate-2022-03-21-1647950188'!$C:$C,Data_Extraction!$A30),"")</f>
        <v/>
      </c>
      <c r="H30" t="str">
        <f>IFERROR(AVERAGEIFS('HeartRate-2022-03-21-1647950188'!$B:$B,'HeartRate-2022-03-21-1647950188'!$A:$A,Data_Extraction!H$2,'HeartRate-2022-03-21-1647950188'!$C:$C,Data_Extraction!$A30),"")</f>
        <v/>
      </c>
      <c r="I30">
        <f>IFERROR(AVERAGEIFS('HeartRate-2022-03-21-1647950188'!$B:$B,'HeartRate-2022-03-21-1647950188'!$A:$A,Data_Extraction!I$2,'HeartRate-2022-03-21-1647950188'!$C:$C,Data_Extraction!$A30),"")</f>
        <v>76</v>
      </c>
      <c r="J30" s="8">
        <f t="shared" si="1"/>
        <v>76</v>
      </c>
      <c r="N30" s="11">
        <f>Data_Extraction!A30</f>
        <v>44627.552071759259</v>
      </c>
      <c r="O30" s="15">
        <f t="shared" si="2"/>
        <v>44627</v>
      </c>
      <c r="P30" s="16">
        <f t="shared" si="3"/>
        <v>0.55207175925925933</v>
      </c>
      <c r="Q30" s="12">
        <f>IF(Data_Extraction!B30="",Data_Extraction!$J30*(Q$1),Data_Extraction!B30)</f>
        <v>68.400000000000006</v>
      </c>
      <c r="R30" s="12">
        <f>IF(Data_Extraction!C30="",Data_Extraction!$J30*(R$1),Data_Extraction!C30)</f>
        <v>69.92</v>
      </c>
      <c r="S30" s="12">
        <f>IF(Data_Extraction!D30="",Data_Extraction!$J30*(S$1),Data_Extraction!D30)</f>
        <v>79.040000000000006</v>
      </c>
      <c r="T30" s="12">
        <f>IF(Data_Extraction!E30="",Data_Extraction!$J30*(T$1),Data_Extraction!E30)</f>
        <v>72.2</v>
      </c>
      <c r="U30" s="12">
        <f>IF(Data_Extraction!F30="",Data_Extraction!$J30*(U$1),Data_Extraction!F30)</f>
        <v>74.48</v>
      </c>
      <c r="V30" s="12">
        <f>IF(Data_Extraction!G30="",Data_Extraction!$J30*(V$1),Data_Extraction!G30)</f>
        <v>69.16</v>
      </c>
      <c r="W30" s="12">
        <f>IF(Data_Extraction!H30="",Data_Extraction!$J30*(W$1),Data_Extraction!H30)</f>
        <v>81.320000000000007</v>
      </c>
      <c r="X30" s="12">
        <f>IF(Data_Extraction!I30="",Data_Extraction!$J30*(X$1),Data_Extraction!I30)</f>
        <v>76</v>
      </c>
      <c r="Y30" s="13">
        <f t="shared" si="0"/>
        <v>73.815000000000012</v>
      </c>
      <c r="Z30" s="17" t="str">
        <f t="shared" si="4"/>
        <v>Break</v>
      </c>
      <c r="AA30" s="14" t="str">
        <f>VLOOKUP($N30,'HeartRate-2022-03-21-1647950188'!$C:$G,2,0)</f>
        <v>Closing</v>
      </c>
      <c r="AB30" s="14" t="str">
        <f>VLOOKUP($N30,'HeartRate-2022-03-21-1647950188'!$C:$G,3,0)</f>
        <v>On Campus</v>
      </c>
      <c r="AC30" s="14" t="str">
        <f>VLOOKUP($N30,'HeartRate-2022-03-21-1647950188'!$C:$G,4,0)</f>
        <v>Sitting</v>
      </c>
      <c r="AD30" s="14" t="str">
        <f>VLOOKUP($N30,'HeartRate-2022-03-21-1647950188'!$C:$G,5,0)</f>
        <v>Tools_Digital Drawing</v>
      </c>
      <c r="AE30">
        <f t="shared" si="5"/>
        <v>0</v>
      </c>
      <c r="AF30" s="18">
        <v>44627</v>
      </c>
      <c r="AG30" s="19">
        <v>0.55207175925925933</v>
      </c>
    </row>
    <row r="31" spans="1:33" x14ac:dyDescent="0.3">
      <c r="A31" s="5">
        <v>44627.552766203706</v>
      </c>
      <c r="B31" t="str">
        <f>IFERROR(AVERAGEIFS('HeartRate-2022-03-21-1647950188'!$B:$B,'HeartRate-2022-03-21-1647950188'!$A:$A,Data_Extraction!B$2,'HeartRate-2022-03-21-1647950188'!$C:$C,Data_Extraction!$A31),"")</f>
        <v/>
      </c>
      <c r="C31" t="str">
        <f>IFERROR(AVERAGEIFS('HeartRate-2022-03-21-1647950188'!$B:$B,'HeartRate-2022-03-21-1647950188'!$A:$A,Data_Extraction!C$2,'HeartRate-2022-03-21-1647950188'!$C:$C,Data_Extraction!$A31),"")</f>
        <v/>
      </c>
      <c r="D31" t="str">
        <f>IFERROR(AVERAGEIFS('HeartRate-2022-03-21-1647950188'!$B:$B,'HeartRate-2022-03-21-1647950188'!$A:$A,Data_Extraction!D$2,'HeartRate-2022-03-21-1647950188'!$C:$C,Data_Extraction!$A31),"")</f>
        <v/>
      </c>
      <c r="E31" t="str">
        <f>IFERROR(AVERAGEIFS('HeartRate-2022-03-21-1647950188'!$B:$B,'HeartRate-2022-03-21-1647950188'!$A:$A,Data_Extraction!E$2,'HeartRate-2022-03-21-1647950188'!$C:$C,Data_Extraction!$A31),"")</f>
        <v/>
      </c>
      <c r="F31" t="str">
        <f>IFERROR(AVERAGEIFS('HeartRate-2022-03-21-1647950188'!$B:$B,'HeartRate-2022-03-21-1647950188'!$A:$A,Data_Extraction!F$2,'HeartRate-2022-03-21-1647950188'!$C:$C,Data_Extraction!$A31),"")</f>
        <v/>
      </c>
      <c r="G31" t="str">
        <f>IFERROR(AVERAGEIFS('HeartRate-2022-03-21-1647950188'!$B:$B,'HeartRate-2022-03-21-1647950188'!$A:$A,Data_Extraction!G$2,'HeartRate-2022-03-21-1647950188'!$C:$C,Data_Extraction!$A31),"")</f>
        <v/>
      </c>
      <c r="H31" t="str">
        <f>IFERROR(AVERAGEIFS('HeartRate-2022-03-21-1647950188'!$B:$B,'HeartRate-2022-03-21-1647950188'!$A:$A,Data_Extraction!H$2,'HeartRate-2022-03-21-1647950188'!$C:$C,Data_Extraction!$A31),"")</f>
        <v/>
      </c>
      <c r="I31">
        <f>IFERROR(AVERAGEIFS('HeartRate-2022-03-21-1647950188'!$B:$B,'HeartRate-2022-03-21-1647950188'!$A:$A,Data_Extraction!I$2,'HeartRate-2022-03-21-1647950188'!$C:$C,Data_Extraction!$A31),"")</f>
        <v>78</v>
      </c>
      <c r="J31" s="8">
        <f t="shared" si="1"/>
        <v>78</v>
      </c>
      <c r="N31" s="11">
        <f>Data_Extraction!A31</f>
        <v>44627.552766203706</v>
      </c>
      <c r="O31" s="15">
        <f t="shared" si="2"/>
        <v>44627</v>
      </c>
      <c r="P31" s="16">
        <f t="shared" si="3"/>
        <v>0.55276620370370366</v>
      </c>
      <c r="Q31" s="12">
        <f>IF(Data_Extraction!B31="",Data_Extraction!$J31*(Q$1),Data_Extraction!B31)</f>
        <v>70.2</v>
      </c>
      <c r="R31" s="12">
        <f>IF(Data_Extraction!C31="",Data_Extraction!$J31*(R$1),Data_Extraction!C31)</f>
        <v>71.760000000000005</v>
      </c>
      <c r="S31" s="12">
        <f>IF(Data_Extraction!D31="",Data_Extraction!$J31*(S$1),Data_Extraction!D31)</f>
        <v>81.12</v>
      </c>
      <c r="T31" s="12">
        <f>IF(Data_Extraction!E31="",Data_Extraction!$J31*(T$1),Data_Extraction!E31)</f>
        <v>74.099999999999994</v>
      </c>
      <c r="U31" s="12">
        <f>IF(Data_Extraction!F31="",Data_Extraction!$J31*(U$1),Data_Extraction!F31)</f>
        <v>76.44</v>
      </c>
      <c r="V31" s="12">
        <f>IF(Data_Extraction!G31="",Data_Extraction!$J31*(V$1),Data_Extraction!G31)</f>
        <v>70.98</v>
      </c>
      <c r="W31" s="12">
        <f>IF(Data_Extraction!H31="",Data_Extraction!$J31*(W$1),Data_Extraction!H31)</f>
        <v>83.460000000000008</v>
      </c>
      <c r="X31" s="12">
        <f>IF(Data_Extraction!I31="",Data_Extraction!$J31*(X$1),Data_Extraction!I31)</f>
        <v>78</v>
      </c>
      <c r="Y31" s="13">
        <f t="shared" si="0"/>
        <v>75.757500000000007</v>
      </c>
      <c r="Z31" s="17" t="str">
        <f t="shared" si="4"/>
        <v>Break</v>
      </c>
      <c r="AA31" s="14" t="str">
        <f>VLOOKUP($N31,'HeartRate-2022-03-21-1647950188'!$C:$G,2,0)</f>
        <v>Closing</v>
      </c>
      <c r="AB31" s="14" t="str">
        <f>VLOOKUP($N31,'HeartRate-2022-03-21-1647950188'!$C:$G,3,0)</f>
        <v>On Campus</v>
      </c>
      <c r="AC31" s="14" t="str">
        <f>VLOOKUP($N31,'HeartRate-2022-03-21-1647950188'!$C:$G,4,0)</f>
        <v>Sitting</v>
      </c>
      <c r="AD31" s="14" t="str">
        <f>VLOOKUP($N31,'HeartRate-2022-03-21-1647950188'!$C:$G,5,0)</f>
        <v>Tools_Digital Drawing</v>
      </c>
      <c r="AE31">
        <f t="shared" si="5"/>
        <v>0</v>
      </c>
      <c r="AF31" s="18">
        <v>44627</v>
      </c>
      <c r="AG31" s="19">
        <v>0.55276620370370366</v>
      </c>
    </row>
    <row r="32" spans="1:33" x14ac:dyDescent="0.3">
      <c r="A32" s="5">
        <v>44627.553460648145</v>
      </c>
      <c r="B32" t="str">
        <f>IFERROR(AVERAGEIFS('HeartRate-2022-03-21-1647950188'!$B:$B,'HeartRate-2022-03-21-1647950188'!$A:$A,Data_Extraction!B$2,'HeartRate-2022-03-21-1647950188'!$C:$C,Data_Extraction!$A32),"")</f>
        <v/>
      </c>
      <c r="C32" t="str">
        <f>IFERROR(AVERAGEIFS('HeartRate-2022-03-21-1647950188'!$B:$B,'HeartRate-2022-03-21-1647950188'!$A:$A,Data_Extraction!C$2,'HeartRate-2022-03-21-1647950188'!$C:$C,Data_Extraction!$A32),"")</f>
        <v/>
      </c>
      <c r="D32" t="str">
        <f>IFERROR(AVERAGEIFS('HeartRate-2022-03-21-1647950188'!$B:$B,'HeartRate-2022-03-21-1647950188'!$A:$A,Data_Extraction!D$2,'HeartRate-2022-03-21-1647950188'!$C:$C,Data_Extraction!$A32),"")</f>
        <v/>
      </c>
      <c r="E32" t="str">
        <f>IFERROR(AVERAGEIFS('HeartRate-2022-03-21-1647950188'!$B:$B,'HeartRate-2022-03-21-1647950188'!$A:$A,Data_Extraction!E$2,'HeartRate-2022-03-21-1647950188'!$C:$C,Data_Extraction!$A32),"")</f>
        <v/>
      </c>
      <c r="F32" t="str">
        <f>IFERROR(AVERAGEIFS('HeartRate-2022-03-21-1647950188'!$B:$B,'HeartRate-2022-03-21-1647950188'!$A:$A,Data_Extraction!F$2,'HeartRate-2022-03-21-1647950188'!$C:$C,Data_Extraction!$A32),"")</f>
        <v/>
      </c>
      <c r="G32" t="str">
        <f>IFERROR(AVERAGEIFS('HeartRate-2022-03-21-1647950188'!$B:$B,'HeartRate-2022-03-21-1647950188'!$A:$A,Data_Extraction!G$2,'HeartRate-2022-03-21-1647950188'!$C:$C,Data_Extraction!$A32),"")</f>
        <v/>
      </c>
      <c r="H32" t="str">
        <f>IFERROR(AVERAGEIFS('HeartRate-2022-03-21-1647950188'!$B:$B,'HeartRate-2022-03-21-1647950188'!$A:$A,Data_Extraction!H$2,'HeartRate-2022-03-21-1647950188'!$C:$C,Data_Extraction!$A32),"")</f>
        <v/>
      </c>
      <c r="I32">
        <f>IFERROR(AVERAGEIFS('HeartRate-2022-03-21-1647950188'!$B:$B,'HeartRate-2022-03-21-1647950188'!$A:$A,Data_Extraction!I$2,'HeartRate-2022-03-21-1647950188'!$C:$C,Data_Extraction!$A32),"")</f>
        <v>61</v>
      </c>
      <c r="J32" s="8">
        <f t="shared" si="1"/>
        <v>61</v>
      </c>
      <c r="N32" s="11">
        <f>Data_Extraction!A32</f>
        <v>44627.553460648145</v>
      </c>
      <c r="O32" s="15">
        <f t="shared" si="2"/>
        <v>44627</v>
      </c>
      <c r="P32" s="16">
        <f t="shared" si="3"/>
        <v>0.55346064814814822</v>
      </c>
      <c r="Q32" s="12">
        <f>IF(Data_Extraction!B32="",Data_Extraction!$J32*(Q$1),Data_Extraction!B32)</f>
        <v>54.9</v>
      </c>
      <c r="R32" s="12">
        <f>IF(Data_Extraction!C32="",Data_Extraction!$J32*(R$1),Data_Extraction!C32)</f>
        <v>56.120000000000005</v>
      </c>
      <c r="S32" s="12">
        <f>IF(Data_Extraction!D32="",Data_Extraction!$J32*(S$1),Data_Extraction!D32)</f>
        <v>63.440000000000005</v>
      </c>
      <c r="T32" s="12">
        <f>IF(Data_Extraction!E32="",Data_Extraction!$J32*(T$1),Data_Extraction!E32)</f>
        <v>57.949999999999996</v>
      </c>
      <c r="U32" s="12">
        <f>IF(Data_Extraction!F32="",Data_Extraction!$J32*(U$1),Data_Extraction!F32)</f>
        <v>59.78</v>
      </c>
      <c r="V32" s="12">
        <f>IF(Data_Extraction!G32="",Data_Extraction!$J32*(V$1),Data_Extraction!G32)</f>
        <v>55.510000000000005</v>
      </c>
      <c r="W32" s="12">
        <f>IF(Data_Extraction!H32="",Data_Extraction!$J32*(W$1),Data_Extraction!H32)</f>
        <v>65.27000000000001</v>
      </c>
      <c r="X32" s="12">
        <f>IF(Data_Extraction!I32="",Data_Extraction!$J32*(X$1),Data_Extraction!I32)</f>
        <v>61</v>
      </c>
      <c r="Y32" s="13">
        <f t="shared" si="0"/>
        <v>59.246250000000003</v>
      </c>
      <c r="Z32" s="17" t="str">
        <f t="shared" si="4"/>
        <v>Break</v>
      </c>
      <c r="AA32" s="14" t="str">
        <f>VLOOKUP($N32,'HeartRate-2022-03-21-1647950188'!$C:$G,2,0)</f>
        <v>Closing</v>
      </c>
      <c r="AB32" s="14" t="str">
        <f>VLOOKUP($N32,'HeartRate-2022-03-21-1647950188'!$C:$G,3,0)</f>
        <v>On Campus</v>
      </c>
      <c r="AC32" s="14" t="str">
        <f>VLOOKUP($N32,'HeartRate-2022-03-21-1647950188'!$C:$G,4,0)</f>
        <v>Sitting</v>
      </c>
      <c r="AD32" s="14" t="str">
        <f>VLOOKUP($N32,'HeartRate-2022-03-21-1647950188'!$C:$G,5,0)</f>
        <v>Tools_Digital Drawing</v>
      </c>
      <c r="AE32">
        <f t="shared" si="5"/>
        <v>0</v>
      </c>
      <c r="AF32" s="18">
        <v>44627</v>
      </c>
      <c r="AG32" s="19">
        <v>0.55346064814814822</v>
      </c>
    </row>
    <row r="33" spans="1:33" x14ac:dyDescent="0.3">
      <c r="A33" s="5">
        <v>44627.554155092592</v>
      </c>
      <c r="B33" t="str">
        <f>IFERROR(AVERAGEIFS('HeartRate-2022-03-21-1647950188'!$B:$B,'HeartRate-2022-03-21-1647950188'!$A:$A,Data_Extraction!B$2,'HeartRate-2022-03-21-1647950188'!$C:$C,Data_Extraction!$A33),"")</f>
        <v/>
      </c>
      <c r="C33" t="str">
        <f>IFERROR(AVERAGEIFS('HeartRate-2022-03-21-1647950188'!$B:$B,'HeartRate-2022-03-21-1647950188'!$A:$A,Data_Extraction!C$2,'HeartRate-2022-03-21-1647950188'!$C:$C,Data_Extraction!$A33),"")</f>
        <v/>
      </c>
      <c r="D33" t="str">
        <f>IFERROR(AVERAGEIFS('HeartRate-2022-03-21-1647950188'!$B:$B,'HeartRate-2022-03-21-1647950188'!$A:$A,Data_Extraction!D$2,'HeartRate-2022-03-21-1647950188'!$C:$C,Data_Extraction!$A33),"")</f>
        <v/>
      </c>
      <c r="E33" t="str">
        <f>IFERROR(AVERAGEIFS('HeartRate-2022-03-21-1647950188'!$B:$B,'HeartRate-2022-03-21-1647950188'!$A:$A,Data_Extraction!E$2,'HeartRate-2022-03-21-1647950188'!$C:$C,Data_Extraction!$A33),"")</f>
        <v/>
      </c>
      <c r="F33" t="str">
        <f>IFERROR(AVERAGEIFS('HeartRate-2022-03-21-1647950188'!$B:$B,'HeartRate-2022-03-21-1647950188'!$A:$A,Data_Extraction!F$2,'HeartRate-2022-03-21-1647950188'!$C:$C,Data_Extraction!$A33),"")</f>
        <v/>
      </c>
      <c r="G33" t="str">
        <f>IFERROR(AVERAGEIFS('HeartRate-2022-03-21-1647950188'!$B:$B,'HeartRate-2022-03-21-1647950188'!$A:$A,Data_Extraction!G$2,'HeartRate-2022-03-21-1647950188'!$C:$C,Data_Extraction!$A33),"")</f>
        <v/>
      </c>
      <c r="H33" t="str">
        <f>IFERROR(AVERAGEIFS('HeartRate-2022-03-21-1647950188'!$B:$B,'HeartRate-2022-03-21-1647950188'!$A:$A,Data_Extraction!H$2,'HeartRate-2022-03-21-1647950188'!$C:$C,Data_Extraction!$A33),"")</f>
        <v/>
      </c>
      <c r="I33">
        <f>IFERROR(AVERAGEIFS('HeartRate-2022-03-21-1647950188'!$B:$B,'HeartRate-2022-03-21-1647950188'!$A:$A,Data_Extraction!I$2,'HeartRate-2022-03-21-1647950188'!$C:$C,Data_Extraction!$A33),"")</f>
        <v>57</v>
      </c>
      <c r="J33" s="8">
        <f t="shared" si="1"/>
        <v>57</v>
      </c>
      <c r="N33" s="11">
        <f>Data_Extraction!A33</f>
        <v>44627.554155092592</v>
      </c>
      <c r="O33" s="15">
        <f t="shared" si="2"/>
        <v>44627</v>
      </c>
      <c r="P33" s="16">
        <f t="shared" si="3"/>
        <v>0.55415509259259255</v>
      </c>
      <c r="Q33" s="12">
        <f>IF(Data_Extraction!B33="",Data_Extraction!$J33*(Q$1),Data_Extraction!B33)</f>
        <v>51.300000000000004</v>
      </c>
      <c r="R33" s="12">
        <f>IF(Data_Extraction!C33="",Data_Extraction!$J33*(R$1),Data_Extraction!C33)</f>
        <v>52.440000000000005</v>
      </c>
      <c r="S33" s="12">
        <f>IF(Data_Extraction!D33="",Data_Extraction!$J33*(S$1),Data_Extraction!D33)</f>
        <v>59.28</v>
      </c>
      <c r="T33" s="12">
        <f>IF(Data_Extraction!E33="",Data_Extraction!$J33*(T$1),Data_Extraction!E33)</f>
        <v>54.15</v>
      </c>
      <c r="U33" s="12">
        <f>IF(Data_Extraction!F33="",Data_Extraction!$J33*(U$1),Data_Extraction!F33)</f>
        <v>55.86</v>
      </c>
      <c r="V33" s="12">
        <f>IF(Data_Extraction!G33="",Data_Extraction!$J33*(V$1),Data_Extraction!G33)</f>
        <v>51.870000000000005</v>
      </c>
      <c r="W33" s="12">
        <f>IF(Data_Extraction!H33="",Data_Extraction!$J33*(W$1),Data_Extraction!H33)</f>
        <v>60.99</v>
      </c>
      <c r="X33" s="12">
        <f>IF(Data_Extraction!I33="",Data_Extraction!$J33*(X$1),Data_Extraction!I33)</f>
        <v>57</v>
      </c>
      <c r="Y33" s="13">
        <f t="shared" si="0"/>
        <v>55.361250000000005</v>
      </c>
      <c r="Z33" s="17" t="str">
        <f t="shared" si="4"/>
        <v>Break</v>
      </c>
      <c r="AA33" s="14" t="str">
        <f>VLOOKUP($N33,'HeartRate-2022-03-21-1647950188'!$C:$G,2,0)</f>
        <v>Closing</v>
      </c>
      <c r="AB33" s="14" t="str">
        <f>VLOOKUP($N33,'HeartRate-2022-03-21-1647950188'!$C:$G,3,0)</f>
        <v>On Campus</v>
      </c>
      <c r="AC33" s="14" t="str">
        <f>VLOOKUP($N33,'HeartRate-2022-03-21-1647950188'!$C:$G,4,0)</f>
        <v>Sitting</v>
      </c>
      <c r="AD33" s="14" t="str">
        <f>VLOOKUP($N33,'HeartRate-2022-03-21-1647950188'!$C:$G,5,0)</f>
        <v>Tools_Digital Drawing</v>
      </c>
      <c r="AE33">
        <f t="shared" si="5"/>
        <v>0</v>
      </c>
      <c r="AF33" s="18">
        <v>44627</v>
      </c>
      <c r="AG33" s="19">
        <v>0.55415509259259255</v>
      </c>
    </row>
    <row r="34" spans="1:33" x14ac:dyDescent="0.3">
      <c r="A34" s="5">
        <v>44627.554849537039</v>
      </c>
      <c r="B34" t="str">
        <f>IFERROR(AVERAGEIFS('HeartRate-2022-03-21-1647950188'!$B:$B,'HeartRate-2022-03-21-1647950188'!$A:$A,Data_Extraction!B$2,'HeartRate-2022-03-21-1647950188'!$C:$C,Data_Extraction!$A34),"")</f>
        <v/>
      </c>
      <c r="C34" t="str">
        <f>IFERROR(AVERAGEIFS('HeartRate-2022-03-21-1647950188'!$B:$B,'HeartRate-2022-03-21-1647950188'!$A:$A,Data_Extraction!C$2,'HeartRate-2022-03-21-1647950188'!$C:$C,Data_Extraction!$A34),"")</f>
        <v/>
      </c>
      <c r="D34" t="str">
        <f>IFERROR(AVERAGEIFS('HeartRate-2022-03-21-1647950188'!$B:$B,'HeartRate-2022-03-21-1647950188'!$A:$A,Data_Extraction!D$2,'HeartRate-2022-03-21-1647950188'!$C:$C,Data_Extraction!$A34),"")</f>
        <v/>
      </c>
      <c r="E34" t="str">
        <f>IFERROR(AVERAGEIFS('HeartRate-2022-03-21-1647950188'!$B:$B,'HeartRate-2022-03-21-1647950188'!$A:$A,Data_Extraction!E$2,'HeartRate-2022-03-21-1647950188'!$C:$C,Data_Extraction!$A34),"")</f>
        <v/>
      </c>
      <c r="F34" t="str">
        <f>IFERROR(AVERAGEIFS('HeartRate-2022-03-21-1647950188'!$B:$B,'HeartRate-2022-03-21-1647950188'!$A:$A,Data_Extraction!F$2,'HeartRate-2022-03-21-1647950188'!$C:$C,Data_Extraction!$A34),"")</f>
        <v/>
      </c>
      <c r="G34" t="str">
        <f>IFERROR(AVERAGEIFS('HeartRate-2022-03-21-1647950188'!$B:$B,'HeartRate-2022-03-21-1647950188'!$A:$A,Data_Extraction!G$2,'HeartRate-2022-03-21-1647950188'!$C:$C,Data_Extraction!$A34),"")</f>
        <v/>
      </c>
      <c r="H34" t="str">
        <f>IFERROR(AVERAGEIFS('HeartRate-2022-03-21-1647950188'!$B:$B,'HeartRate-2022-03-21-1647950188'!$A:$A,Data_Extraction!H$2,'HeartRate-2022-03-21-1647950188'!$C:$C,Data_Extraction!$A34),"")</f>
        <v/>
      </c>
      <c r="I34">
        <f>IFERROR(AVERAGEIFS('HeartRate-2022-03-21-1647950188'!$B:$B,'HeartRate-2022-03-21-1647950188'!$A:$A,Data_Extraction!I$2,'HeartRate-2022-03-21-1647950188'!$C:$C,Data_Extraction!$A34),"")</f>
        <v>74</v>
      </c>
      <c r="J34" s="8">
        <f t="shared" si="1"/>
        <v>74</v>
      </c>
      <c r="N34" s="11">
        <f>Data_Extraction!A34</f>
        <v>44627.554849537039</v>
      </c>
      <c r="O34" s="15">
        <f t="shared" si="2"/>
        <v>44627</v>
      </c>
      <c r="P34" s="16">
        <f t="shared" si="3"/>
        <v>0.5548495370370371</v>
      </c>
      <c r="Q34" s="12">
        <f>IF(Data_Extraction!B34="",Data_Extraction!$J34*(Q$1),Data_Extraction!B34)</f>
        <v>66.600000000000009</v>
      </c>
      <c r="R34" s="12">
        <f>IF(Data_Extraction!C34="",Data_Extraction!$J34*(R$1),Data_Extraction!C34)</f>
        <v>68.08</v>
      </c>
      <c r="S34" s="12">
        <f>IF(Data_Extraction!D34="",Data_Extraction!$J34*(S$1),Data_Extraction!D34)</f>
        <v>76.960000000000008</v>
      </c>
      <c r="T34" s="12">
        <f>IF(Data_Extraction!E34="",Data_Extraction!$J34*(T$1),Data_Extraction!E34)</f>
        <v>70.3</v>
      </c>
      <c r="U34" s="12">
        <f>IF(Data_Extraction!F34="",Data_Extraction!$J34*(U$1),Data_Extraction!F34)</f>
        <v>72.52</v>
      </c>
      <c r="V34" s="12">
        <f>IF(Data_Extraction!G34="",Data_Extraction!$J34*(V$1),Data_Extraction!G34)</f>
        <v>67.34</v>
      </c>
      <c r="W34" s="12">
        <f>IF(Data_Extraction!H34="",Data_Extraction!$J34*(W$1),Data_Extraction!H34)</f>
        <v>79.180000000000007</v>
      </c>
      <c r="X34" s="12">
        <f>IF(Data_Extraction!I34="",Data_Extraction!$J34*(X$1),Data_Extraction!I34)</f>
        <v>74</v>
      </c>
      <c r="Y34" s="13">
        <f t="shared" si="0"/>
        <v>71.872500000000002</v>
      </c>
      <c r="Z34" s="17" t="str">
        <f t="shared" si="4"/>
        <v>Break</v>
      </c>
      <c r="AA34" s="14" t="str">
        <f>VLOOKUP($N34,'HeartRate-2022-03-21-1647950188'!$C:$G,2,0)</f>
        <v>Closing</v>
      </c>
      <c r="AB34" s="14" t="str">
        <f>VLOOKUP($N34,'HeartRate-2022-03-21-1647950188'!$C:$G,3,0)</f>
        <v>On Campus</v>
      </c>
      <c r="AC34" s="14" t="str">
        <f>VLOOKUP($N34,'HeartRate-2022-03-21-1647950188'!$C:$G,4,0)</f>
        <v>Sitting</v>
      </c>
      <c r="AD34" s="14" t="str">
        <f>VLOOKUP($N34,'HeartRate-2022-03-21-1647950188'!$C:$G,5,0)</f>
        <v>Tools_Digital Drawing</v>
      </c>
      <c r="AE34">
        <f t="shared" si="5"/>
        <v>0</v>
      </c>
      <c r="AF34" s="18">
        <v>44627</v>
      </c>
      <c r="AG34" s="19">
        <v>0.5548495370370371</v>
      </c>
    </row>
    <row r="35" spans="1:33" x14ac:dyDescent="0.3">
      <c r="A35" s="5">
        <v>44627.555543981478</v>
      </c>
      <c r="B35" t="str">
        <f>IFERROR(AVERAGEIFS('HeartRate-2022-03-21-1647950188'!$B:$B,'HeartRate-2022-03-21-1647950188'!$A:$A,Data_Extraction!B$2,'HeartRate-2022-03-21-1647950188'!$C:$C,Data_Extraction!$A35),"")</f>
        <v/>
      </c>
      <c r="C35" t="str">
        <f>IFERROR(AVERAGEIFS('HeartRate-2022-03-21-1647950188'!$B:$B,'HeartRate-2022-03-21-1647950188'!$A:$A,Data_Extraction!C$2,'HeartRate-2022-03-21-1647950188'!$C:$C,Data_Extraction!$A35),"")</f>
        <v/>
      </c>
      <c r="D35" t="str">
        <f>IFERROR(AVERAGEIFS('HeartRate-2022-03-21-1647950188'!$B:$B,'HeartRate-2022-03-21-1647950188'!$A:$A,Data_Extraction!D$2,'HeartRate-2022-03-21-1647950188'!$C:$C,Data_Extraction!$A35),"")</f>
        <v/>
      </c>
      <c r="E35" t="str">
        <f>IFERROR(AVERAGEIFS('HeartRate-2022-03-21-1647950188'!$B:$B,'HeartRate-2022-03-21-1647950188'!$A:$A,Data_Extraction!E$2,'HeartRate-2022-03-21-1647950188'!$C:$C,Data_Extraction!$A35),"")</f>
        <v/>
      </c>
      <c r="F35" t="str">
        <f>IFERROR(AVERAGEIFS('HeartRate-2022-03-21-1647950188'!$B:$B,'HeartRate-2022-03-21-1647950188'!$A:$A,Data_Extraction!F$2,'HeartRate-2022-03-21-1647950188'!$C:$C,Data_Extraction!$A35),"")</f>
        <v/>
      </c>
      <c r="G35" t="str">
        <f>IFERROR(AVERAGEIFS('HeartRate-2022-03-21-1647950188'!$B:$B,'HeartRate-2022-03-21-1647950188'!$A:$A,Data_Extraction!G$2,'HeartRate-2022-03-21-1647950188'!$C:$C,Data_Extraction!$A35),"")</f>
        <v/>
      </c>
      <c r="H35" t="str">
        <f>IFERROR(AVERAGEIFS('HeartRate-2022-03-21-1647950188'!$B:$B,'HeartRate-2022-03-21-1647950188'!$A:$A,Data_Extraction!H$2,'HeartRate-2022-03-21-1647950188'!$C:$C,Data_Extraction!$A35),"")</f>
        <v/>
      </c>
      <c r="I35">
        <f>IFERROR(AVERAGEIFS('HeartRate-2022-03-21-1647950188'!$B:$B,'HeartRate-2022-03-21-1647950188'!$A:$A,Data_Extraction!I$2,'HeartRate-2022-03-21-1647950188'!$C:$C,Data_Extraction!$A35),"")</f>
        <v>87</v>
      </c>
      <c r="J35" s="8">
        <f t="shared" si="1"/>
        <v>87</v>
      </c>
      <c r="N35" s="11">
        <f>Data_Extraction!A35</f>
        <v>44627.555543981478</v>
      </c>
      <c r="O35" s="15">
        <f t="shared" si="2"/>
        <v>44627</v>
      </c>
      <c r="P35" s="16">
        <f t="shared" si="3"/>
        <v>0.55554398148148143</v>
      </c>
      <c r="Q35" s="12">
        <f>IF(Data_Extraction!B35="",Data_Extraction!$J35*(Q$1),Data_Extraction!B35)</f>
        <v>78.3</v>
      </c>
      <c r="R35" s="12">
        <f>IF(Data_Extraction!C35="",Data_Extraction!$J35*(R$1),Data_Extraction!C35)</f>
        <v>80.040000000000006</v>
      </c>
      <c r="S35" s="12">
        <f>IF(Data_Extraction!D35="",Data_Extraction!$J35*(S$1),Data_Extraction!D35)</f>
        <v>90.48</v>
      </c>
      <c r="T35" s="12">
        <f>IF(Data_Extraction!E35="",Data_Extraction!$J35*(T$1),Data_Extraction!E35)</f>
        <v>82.649999999999991</v>
      </c>
      <c r="U35" s="12">
        <f>IF(Data_Extraction!F35="",Data_Extraction!$J35*(U$1),Data_Extraction!F35)</f>
        <v>85.26</v>
      </c>
      <c r="V35" s="12">
        <f>IF(Data_Extraction!G35="",Data_Extraction!$J35*(V$1),Data_Extraction!G35)</f>
        <v>79.17</v>
      </c>
      <c r="W35" s="12">
        <f>IF(Data_Extraction!H35="",Data_Extraction!$J35*(W$1),Data_Extraction!H35)</f>
        <v>93.09</v>
      </c>
      <c r="X35" s="12">
        <f>IF(Data_Extraction!I35="",Data_Extraction!$J35*(X$1),Data_Extraction!I35)</f>
        <v>87</v>
      </c>
      <c r="Y35" s="13">
        <f t="shared" si="0"/>
        <v>84.498750000000001</v>
      </c>
      <c r="Z35" s="17" t="str">
        <f t="shared" si="4"/>
        <v>Break</v>
      </c>
      <c r="AA35" s="14" t="str">
        <f>VLOOKUP($N35,'HeartRate-2022-03-21-1647950188'!$C:$G,2,0)</f>
        <v>Closing</v>
      </c>
      <c r="AB35" s="14" t="str">
        <f>VLOOKUP($N35,'HeartRate-2022-03-21-1647950188'!$C:$G,3,0)</f>
        <v>On Campus</v>
      </c>
      <c r="AC35" s="14" t="str">
        <f>VLOOKUP($N35,'HeartRate-2022-03-21-1647950188'!$C:$G,4,0)</f>
        <v>Sitting</v>
      </c>
      <c r="AD35" s="14" t="str">
        <f>VLOOKUP($N35,'HeartRate-2022-03-21-1647950188'!$C:$G,5,0)</f>
        <v>Tools_Digital Drawing</v>
      </c>
      <c r="AE35">
        <f t="shared" si="5"/>
        <v>0</v>
      </c>
      <c r="AF35" s="18">
        <v>44627</v>
      </c>
      <c r="AG35" s="19">
        <v>0.55554398148148143</v>
      </c>
    </row>
    <row r="36" spans="1:33" x14ac:dyDescent="0.3">
      <c r="A36" s="5">
        <v>44627.556238425925</v>
      </c>
      <c r="B36" t="str">
        <f>IFERROR(AVERAGEIFS('HeartRate-2022-03-21-1647950188'!$B:$B,'HeartRate-2022-03-21-1647950188'!$A:$A,Data_Extraction!B$2,'HeartRate-2022-03-21-1647950188'!$C:$C,Data_Extraction!$A36),"")</f>
        <v/>
      </c>
      <c r="C36" t="str">
        <f>IFERROR(AVERAGEIFS('HeartRate-2022-03-21-1647950188'!$B:$B,'HeartRate-2022-03-21-1647950188'!$A:$A,Data_Extraction!C$2,'HeartRate-2022-03-21-1647950188'!$C:$C,Data_Extraction!$A36),"")</f>
        <v/>
      </c>
      <c r="D36" t="str">
        <f>IFERROR(AVERAGEIFS('HeartRate-2022-03-21-1647950188'!$B:$B,'HeartRate-2022-03-21-1647950188'!$A:$A,Data_Extraction!D$2,'HeartRate-2022-03-21-1647950188'!$C:$C,Data_Extraction!$A36),"")</f>
        <v/>
      </c>
      <c r="E36" t="str">
        <f>IFERROR(AVERAGEIFS('HeartRate-2022-03-21-1647950188'!$B:$B,'HeartRate-2022-03-21-1647950188'!$A:$A,Data_Extraction!E$2,'HeartRate-2022-03-21-1647950188'!$C:$C,Data_Extraction!$A36),"")</f>
        <v/>
      </c>
      <c r="F36" t="str">
        <f>IFERROR(AVERAGEIFS('HeartRate-2022-03-21-1647950188'!$B:$B,'HeartRate-2022-03-21-1647950188'!$A:$A,Data_Extraction!F$2,'HeartRate-2022-03-21-1647950188'!$C:$C,Data_Extraction!$A36),"")</f>
        <v/>
      </c>
      <c r="G36" t="str">
        <f>IFERROR(AVERAGEIFS('HeartRate-2022-03-21-1647950188'!$B:$B,'HeartRate-2022-03-21-1647950188'!$A:$A,Data_Extraction!G$2,'HeartRate-2022-03-21-1647950188'!$C:$C,Data_Extraction!$A36),"")</f>
        <v/>
      </c>
      <c r="H36" t="str">
        <f>IFERROR(AVERAGEIFS('HeartRate-2022-03-21-1647950188'!$B:$B,'HeartRate-2022-03-21-1647950188'!$A:$A,Data_Extraction!H$2,'HeartRate-2022-03-21-1647950188'!$C:$C,Data_Extraction!$A36),"")</f>
        <v/>
      </c>
      <c r="I36">
        <f>IFERROR(AVERAGEIFS('HeartRate-2022-03-21-1647950188'!$B:$B,'HeartRate-2022-03-21-1647950188'!$A:$A,Data_Extraction!I$2,'HeartRate-2022-03-21-1647950188'!$C:$C,Data_Extraction!$A36),"")</f>
        <v>93</v>
      </c>
      <c r="J36" s="8">
        <f t="shared" si="1"/>
        <v>93</v>
      </c>
      <c r="N36" s="11">
        <f>Data_Extraction!A36</f>
        <v>44627.556238425925</v>
      </c>
      <c r="O36" s="15">
        <f t="shared" si="2"/>
        <v>44627</v>
      </c>
      <c r="P36" s="16">
        <f t="shared" si="3"/>
        <v>0.55623842592592598</v>
      </c>
      <c r="Q36" s="12">
        <f>IF(Data_Extraction!B36="",Data_Extraction!$J36*(Q$1),Data_Extraction!B36)</f>
        <v>83.7</v>
      </c>
      <c r="R36" s="12">
        <f>IF(Data_Extraction!C36="",Data_Extraction!$J36*(R$1),Data_Extraction!C36)</f>
        <v>85.56</v>
      </c>
      <c r="S36" s="12">
        <f>IF(Data_Extraction!D36="",Data_Extraction!$J36*(S$1),Data_Extraction!D36)</f>
        <v>96.72</v>
      </c>
      <c r="T36" s="12">
        <f>IF(Data_Extraction!E36="",Data_Extraction!$J36*(T$1),Data_Extraction!E36)</f>
        <v>88.35</v>
      </c>
      <c r="U36" s="12">
        <f>IF(Data_Extraction!F36="",Data_Extraction!$J36*(U$1),Data_Extraction!F36)</f>
        <v>91.14</v>
      </c>
      <c r="V36" s="12">
        <f>IF(Data_Extraction!G36="",Data_Extraction!$J36*(V$1),Data_Extraction!G36)</f>
        <v>84.63000000000001</v>
      </c>
      <c r="W36" s="12">
        <f>IF(Data_Extraction!H36="",Data_Extraction!$J36*(W$1),Data_Extraction!H36)</f>
        <v>99.51</v>
      </c>
      <c r="X36" s="12">
        <f>IF(Data_Extraction!I36="",Data_Extraction!$J36*(X$1),Data_Extraction!I36)</f>
        <v>93</v>
      </c>
      <c r="Y36" s="13">
        <f t="shared" si="0"/>
        <v>90.326250000000002</v>
      </c>
      <c r="Z36" s="17" t="str">
        <f t="shared" si="4"/>
        <v>Break</v>
      </c>
      <c r="AA36" s="14" t="str">
        <f>VLOOKUP($N36,'HeartRate-2022-03-21-1647950188'!$C:$G,2,0)</f>
        <v>Closing</v>
      </c>
      <c r="AB36" s="14" t="str">
        <f>VLOOKUP($N36,'HeartRate-2022-03-21-1647950188'!$C:$G,3,0)</f>
        <v>On Campus</v>
      </c>
      <c r="AC36" s="14" t="str">
        <f>VLOOKUP($N36,'HeartRate-2022-03-21-1647950188'!$C:$G,4,0)</f>
        <v>Sitting</v>
      </c>
      <c r="AD36" s="14" t="str">
        <f>VLOOKUP($N36,'HeartRate-2022-03-21-1647950188'!$C:$G,5,0)</f>
        <v>Tools_Digital Drawing</v>
      </c>
      <c r="AE36">
        <f t="shared" si="5"/>
        <v>0</v>
      </c>
      <c r="AF36" s="18">
        <v>44627</v>
      </c>
      <c r="AG36" s="19">
        <v>0.55623842592592598</v>
      </c>
    </row>
    <row r="37" spans="1:33" x14ac:dyDescent="0.3">
      <c r="A37" s="5">
        <v>44627.556932870371</v>
      </c>
      <c r="B37" t="str">
        <f>IFERROR(AVERAGEIFS('HeartRate-2022-03-21-1647950188'!$B:$B,'HeartRate-2022-03-21-1647950188'!$A:$A,Data_Extraction!B$2,'HeartRate-2022-03-21-1647950188'!$C:$C,Data_Extraction!$A37),"")</f>
        <v/>
      </c>
      <c r="C37" t="str">
        <f>IFERROR(AVERAGEIFS('HeartRate-2022-03-21-1647950188'!$B:$B,'HeartRate-2022-03-21-1647950188'!$A:$A,Data_Extraction!C$2,'HeartRate-2022-03-21-1647950188'!$C:$C,Data_Extraction!$A37),"")</f>
        <v/>
      </c>
      <c r="D37" t="str">
        <f>IFERROR(AVERAGEIFS('HeartRate-2022-03-21-1647950188'!$B:$B,'HeartRate-2022-03-21-1647950188'!$A:$A,Data_Extraction!D$2,'HeartRate-2022-03-21-1647950188'!$C:$C,Data_Extraction!$A37),"")</f>
        <v/>
      </c>
      <c r="E37" t="str">
        <f>IFERROR(AVERAGEIFS('HeartRate-2022-03-21-1647950188'!$B:$B,'HeartRate-2022-03-21-1647950188'!$A:$A,Data_Extraction!E$2,'HeartRate-2022-03-21-1647950188'!$C:$C,Data_Extraction!$A37),"")</f>
        <v/>
      </c>
      <c r="F37" t="str">
        <f>IFERROR(AVERAGEIFS('HeartRate-2022-03-21-1647950188'!$B:$B,'HeartRate-2022-03-21-1647950188'!$A:$A,Data_Extraction!F$2,'HeartRate-2022-03-21-1647950188'!$C:$C,Data_Extraction!$A37),"")</f>
        <v/>
      </c>
      <c r="G37" t="str">
        <f>IFERROR(AVERAGEIFS('HeartRate-2022-03-21-1647950188'!$B:$B,'HeartRate-2022-03-21-1647950188'!$A:$A,Data_Extraction!G$2,'HeartRate-2022-03-21-1647950188'!$C:$C,Data_Extraction!$A37),"")</f>
        <v/>
      </c>
      <c r="H37" t="str">
        <f>IFERROR(AVERAGEIFS('HeartRate-2022-03-21-1647950188'!$B:$B,'HeartRate-2022-03-21-1647950188'!$A:$A,Data_Extraction!H$2,'HeartRate-2022-03-21-1647950188'!$C:$C,Data_Extraction!$A37),"")</f>
        <v/>
      </c>
      <c r="I37">
        <f>IFERROR(AVERAGEIFS('HeartRate-2022-03-21-1647950188'!$B:$B,'HeartRate-2022-03-21-1647950188'!$A:$A,Data_Extraction!I$2,'HeartRate-2022-03-21-1647950188'!$C:$C,Data_Extraction!$A37),"")</f>
        <v>99</v>
      </c>
      <c r="J37" s="8">
        <f t="shared" si="1"/>
        <v>99</v>
      </c>
      <c r="N37" s="11">
        <f>Data_Extraction!A37</f>
        <v>44627.556932870371</v>
      </c>
      <c r="O37" s="15">
        <f t="shared" si="2"/>
        <v>44627</v>
      </c>
      <c r="P37" s="16">
        <f t="shared" si="3"/>
        <v>0.55693287037037031</v>
      </c>
      <c r="Q37" s="12">
        <f>IF(Data_Extraction!B37="",Data_Extraction!$J37*(Q$1),Data_Extraction!B37)</f>
        <v>89.100000000000009</v>
      </c>
      <c r="R37" s="12">
        <f>IF(Data_Extraction!C37="",Data_Extraction!$J37*(R$1),Data_Extraction!C37)</f>
        <v>91.08</v>
      </c>
      <c r="S37" s="12">
        <f>IF(Data_Extraction!D37="",Data_Extraction!$J37*(S$1),Data_Extraction!D37)</f>
        <v>102.96000000000001</v>
      </c>
      <c r="T37" s="12">
        <f>IF(Data_Extraction!E37="",Data_Extraction!$J37*(T$1),Data_Extraction!E37)</f>
        <v>94.05</v>
      </c>
      <c r="U37" s="12">
        <f>IF(Data_Extraction!F37="",Data_Extraction!$J37*(U$1),Data_Extraction!F37)</f>
        <v>97.02</v>
      </c>
      <c r="V37" s="12">
        <f>IF(Data_Extraction!G37="",Data_Extraction!$J37*(V$1),Data_Extraction!G37)</f>
        <v>90.09</v>
      </c>
      <c r="W37" s="12">
        <f>IF(Data_Extraction!H37="",Data_Extraction!$J37*(W$1),Data_Extraction!H37)</f>
        <v>105.93</v>
      </c>
      <c r="X37" s="12">
        <f>IF(Data_Extraction!I37="",Data_Extraction!$J37*(X$1),Data_Extraction!I37)</f>
        <v>99</v>
      </c>
      <c r="Y37" s="13">
        <f t="shared" si="0"/>
        <v>96.153750000000002</v>
      </c>
      <c r="Z37" s="17" t="str">
        <f t="shared" si="4"/>
        <v>Break</v>
      </c>
      <c r="AA37" s="14" t="str">
        <f>VLOOKUP($N37,'HeartRate-2022-03-21-1647950188'!$C:$G,2,0)</f>
        <v>Closing</v>
      </c>
      <c r="AB37" s="14" t="str">
        <f>VLOOKUP($N37,'HeartRate-2022-03-21-1647950188'!$C:$G,3,0)</f>
        <v>On Campus</v>
      </c>
      <c r="AC37" s="14" t="str">
        <f>VLOOKUP($N37,'HeartRate-2022-03-21-1647950188'!$C:$G,4,0)</f>
        <v>Sitting</v>
      </c>
      <c r="AD37" s="14" t="str">
        <f>VLOOKUP($N37,'HeartRate-2022-03-21-1647950188'!$C:$G,5,0)</f>
        <v>Tools_Digital Drawing</v>
      </c>
      <c r="AE37">
        <f t="shared" si="5"/>
        <v>0</v>
      </c>
      <c r="AF37" s="18">
        <v>44627</v>
      </c>
      <c r="AG37" s="19">
        <v>0.55693287037037031</v>
      </c>
    </row>
    <row r="38" spans="1:33" x14ac:dyDescent="0.3">
      <c r="A38" s="5">
        <v>44627.557627314818</v>
      </c>
      <c r="B38" t="str">
        <f>IFERROR(AVERAGEIFS('HeartRate-2022-03-21-1647950188'!$B:$B,'HeartRate-2022-03-21-1647950188'!$A:$A,Data_Extraction!B$2,'HeartRate-2022-03-21-1647950188'!$C:$C,Data_Extraction!$A38),"")</f>
        <v/>
      </c>
      <c r="C38" t="str">
        <f>IFERROR(AVERAGEIFS('HeartRate-2022-03-21-1647950188'!$B:$B,'HeartRate-2022-03-21-1647950188'!$A:$A,Data_Extraction!C$2,'HeartRate-2022-03-21-1647950188'!$C:$C,Data_Extraction!$A38),"")</f>
        <v/>
      </c>
      <c r="D38" t="str">
        <f>IFERROR(AVERAGEIFS('HeartRate-2022-03-21-1647950188'!$B:$B,'HeartRate-2022-03-21-1647950188'!$A:$A,Data_Extraction!D$2,'HeartRate-2022-03-21-1647950188'!$C:$C,Data_Extraction!$A38),"")</f>
        <v/>
      </c>
      <c r="E38" t="str">
        <f>IFERROR(AVERAGEIFS('HeartRate-2022-03-21-1647950188'!$B:$B,'HeartRate-2022-03-21-1647950188'!$A:$A,Data_Extraction!E$2,'HeartRate-2022-03-21-1647950188'!$C:$C,Data_Extraction!$A38),"")</f>
        <v/>
      </c>
      <c r="F38" t="str">
        <f>IFERROR(AVERAGEIFS('HeartRate-2022-03-21-1647950188'!$B:$B,'HeartRate-2022-03-21-1647950188'!$A:$A,Data_Extraction!F$2,'HeartRate-2022-03-21-1647950188'!$C:$C,Data_Extraction!$A38),"")</f>
        <v/>
      </c>
      <c r="G38" t="str">
        <f>IFERROR(AVERAGEIFS('HeartRate-2022-03-21-1647950188'!$B:$B,'HeartRate-2022-03-21-1647950188'!$A:$A,Data_Extraction!G$2,'HeartRate-2022-03-21-1647950188'!$C:$C,Data_Extraction!$A38),"")</f>
        <v/>
      </c>
      <c r="H38" t="str">
        <f>IFERROR(AVERAGEIFS('HeartRate-2022-03-21-1647950188'!$B:$B,'HeartRate-2022-03-21-1647950188'!$A:$A,Data_Extraction!H$2,'HeartRate-2022-03-21-1647950188'!$C:$C,Data_Extraction!$A38),"")</f>
        <v/>
      </c>
      <c r="I38">
        <f>IFERROR(AVERAGEIFS('HeartRate-2022-03-21-1647950188'!$B:$B,'HeartRate-2022-03-21-1647950188'!$A:$A,Data_Extraction!I$2,'HeartRate-2022-03-21-1647950188'!$C:$C,Data_Extraction!$A38),"")</f>
        <v>102</v>
      </c>
      <c r="J38" s="8">
        <f t="shared" si="1"/>
        <v>102</v>
      </c>
      <c r="N38" s="11">
        <f>Data_Extraction!A38</f>
        <v>44627.557627314818</v>
      </c>
      <c r="O38" s="15">
        <f t="shared" si="2"/>
        <v>44627</v>
      </c>
      <c r="P38" s="16">
        <f t="shared" si="3"/>
        <v>0.55762731481481487</v>
      </c>
      <c r="Q38" s="12">
        <f>IF(Data_Extraction!B38="",Data_Extraction!$J38*(Q$1),Data_Extraction!B38)</f>
        <v>91.8</v>
      </c>
      <c r="R38" s="12">
        <f>IF(Data_Extraction!C38="",Data_Extraction!$J38*(R$1),Data_Extraction!C38)</f>
        <v>93.84</v>
      </c>
      <c r="S38" s="12">
        <f>IF(Data_Extraction!D38="",Data_Extraction!$J38*(S$1),Data_Extraction!D38)</f>
        <v>106.08</v>
      </c>
      <c r="T38" s="12">
        <f>IF(Data_Extraction!E38="",Data_Extraction!$J38*(T$1),Data_Extraction!E38)</f>
        <v>96.899999999999991</v>
      </c>
      <c r="U38" s="12">
        <f>IF(Data_Extraction!F38="",Data_Extraction!$J38*(U$1),Data_Extraction!F38)</f>
        <v>99.96</v>
      </c>
      <c r="V38" s="12">
        <f>IF(Data_Extraction!G38="",Data_Extraction!$J38*(V$1),Data_Extraction!G38)</f>
        <v>92.820000000000007</v>
      </c>
      <c r="W38" s="12">
        <f>IF(Data_Extraction!H38="",Data_Extraction!$J38*(W$1),Data_Extraction!H38)</f>
        <v>109.14</v>
      </c>
      <c r="X38" s="12">
        <f>IF(Data_Extraction!I38="",Data_Extraction!$J38*(X$1),Data_Extraction!I38)</f>
        <v>102</v>
      </c>
      <c r="Y38" s="13">
        <f t="shared" si="0"/>
        <v>99.067499999999995</v>
      </c>
      <c r="Z38" s="17" t="str">
        <f t="shared" si="4"/>
        <v>Break</v>
      </c>
      <c r="AA38" s="14" t="str">
        <f>VLOOKUP($N38,'HeartRate-2022-03-21-1647950188'!$C:$G,2,0)</f>
        <v>Closing</v>
      </c>
      <c r="AB38" s="14" t="str">
        <f>VLOOKUP($N38,'HeartRate-2022-03-21-1647950188'!$C:$G,3,0)</f>
        <v>On Campus</v>
      </c>
      <c r="AC38" s="14" t="str">
        <f>VLOOKUP($N38,'HeartRate-2022-03-21-1647950188'!$C:$G,4,0)</f>
        <v>Sitting</v>
      </c>
      <c r="AD38" s="14" t="str">
        <f>VLOOKUP($N38,'HeartRate-2022-03-21-1647950188'!$C:$G,5,0)</f>
        <v>Tools_Digital Drawing</v>
      </c>
      <c r="AE38">
        <f t="shared" si="5"/>
        <v>0</v>
      </c>
      <c r="AF38" s="18">
        <v>44627</v>
      </c>
      <c r="AG38" s="19">
        <v>0.55762731481481487</v>
      </c>
    </row>
    <row r="39" spans="1:33" x14ac:dyDescent="0.3">
      <c r="A39" s="5">
        <v>44627.558321759258</v>
      </c>
      <c r="B39" t="str">
        <f>IFERROR(AVERAGEIFS('HeartRate-2022-03-21-1647950188'!$B:$B,'HeartRate-2022-03-21-1647950188'!$A:$A,Data_Extraction!B$2,'HeartRate-2022-03-21-1647950188'!$C:$C,Data_Extraction!$A39),"")</f>
        <v/>
      </c>
      <c r="C39" t="str">
        <f>IFERROR(AVERAGEIFS('HeartRate-2022-03-21-1647950188'!$B:$B,'HeartRate-2022-03-21-1647950188'!$A:$A,Data_Extraction!C$2,'HeartRate-2022-03-21-1647950188'!$C:$C,Data_Extraction!$A39),"")</f>
        <v/>
      </c>
      <c r="D39" t="str">
        <f>IFERROR(AVERAGEIFS('HeartRate-2022-03-21-1647950188'!$B:$B,'HeartRate-2022-03-21-1647950188'!$A:$A,Data_Extraction!D$2,'HeartRate-2022-03-21-1647950188'!$C:$C,Data_Extraction!$A39),"")</f>
        <v/>
      </c>
      <c r="E39" t="str">
        <f>IFERROR(AVERAGEIFS('HeartRate-2022-03-21-1647950188'!$B:$B,'HeartRate-2022-03-21-1647950188'!$A:$A,Data_Extraction!E$2,'HeartRate-2022-03-21-1647950188'!$C:$C,Data_Extraction!$A39),"")</f>
        <v/>
      </c>
      <c r="F39" t="str">
        <f>IFERROR(AVERAGEIFS('HeartRate-2022-03-21-1647950188'!$B:$B,'HeartRate-2022-03-21-1647950188'!$A:$A,Data_Extraction!F$2,'HeartRate-2022-03-21-1647950188'!$C:$C,Data_Extraction!$A39),"")</f>
        <v/>
      </c>
      <c r="G39" t="str">
        <f>IFERROR(AVERAGEIFS('HeartRate-2022-03-21-1647950188'!$B:$B,'HeartRate-2022-03-21-1647950188'!$A:$A,Data_Extraction!G$2,'HeartRate-2022-03-21-1647950188'!$C:$C,Data_Extraction!$A39),"")</f>
        <v/>
      </c>
      <c r="H39" t="str">
        <f>IFERROR(AVERAGEIFS('HeartRate-2022-03-21-1647950188'!$B:$B,'HeartRate-2022-03-21-1647950188'!$A:$A,Data_Extraction!H$2,'HeartRate-2022-03-21-1647950188'!$C:$C,Data_Extraction!$A39),"")</f>
        <v/>
      </c>
      <c r="I39">
        <f>IFERROR(AVERAGEIFS('HeartRate-2022-03-21-1647950188'!$B:$B,'HeartRate-2022-03-21-1647950188'!$A:$A,Data_Extraction!I$2,'HeartRate-2022-03-21-1647950188'!$C:$C,Data_Extraction!$A39),"")</f>
        <v>92</v>
      </c>
      <c r="J39" s="8">
        <f t="shared" si="1"/>
        <v>92</v>
      </c>
      <c r="N39" s="11">
        <f>Data_Extraction!A39</f>
        <v>44627.558321759258</v>
      </c>
      <c r="O39" s="15">
        <f t="shared" si="2"/>
        <v>44627</v>
      </c>
      <c r="P39" s="16">
        <f t="shared" si="3"/>
        <v>0.5583217592592592</v>
      </c>
      <c r="Q39" s="12">
        <f>IF(Data_Extraction!B39="",Data_Extraction!$J39*(Q$1),Data_Extraction!B39)</f>
        <v>82.8</v>
      </c>
      <c r="R39" s="12">
        <f>IF(Data_Extraction!C39="",Data_Extraction!$J39*(R$1),Data_Extraction!C39)</f>
        <v>84.64</v>
      </c>
      <c r="S39" s="12">
        <f>IF(Data_Extraction!D39="",Data_Extraction!$J39*(S$1),Data_Extraction!D39)</f>
        <v>95.68</v>
      </c>
      <c r="T39" s="12">
        <f>IF(Data_Extraction!E39="",Data_Extraction!$J39*(T$1),Data_Extraction!E39)</f>
        <v>87.399999999999991</v>
      </c>
      <c r="U39" s="12">
        <f>IF(Data_Extraction!F39="",Data_Extraction!$J39*(U$1),Data_Extraction!F39)</f>
        <v>90.16</v>
      </c>
      <c r="V39" s="12">
        <f>IF(Data_Extraction!G39="",Data_Extraction!$J39*(V$1),Data_Extraction!G39)</f>
        <v>83.72</v>
      </c>
      <c r="W39" s="12">
        <f>IF(Data_Extraction!H39="",Data_Extraction!$J39*(W$1),Data_Extraction!H39)</f>
        <v>98.440000000000012</v>
      </c>
      <c r="X39" s="12">
        <f>IF(Data_Extraction!I39="",Data_Extraction!$J39*(X$1),Data_Extraction!I39)</f>
        <v>92</v>
      </c>
      <c r="Y39" s="13">
        <f t="shared" si="0"/>
        <v>89.355000000000004</v>
      </c>
      <c r="Z39" s="17" t="str">
        <f t="shared" si="4"/>
        <v>Break</v>
      </c>
      <c r="AA39" s="14" t="str">
        <f>VLOOKUP($N39,'HeartRate-2022-03-21-1647950188'!$C:$G,2,0)</f>
        <v>Closing</v>
      </c>
      <c r="AB39" s="14" t="str">
        <f>VLOOKUP($N39,'HeartRate-2022-03-21-1647950188'!$C:$G,3,0)</f>
        <v>On Campus</v>
      </c>
      <c r="AC39" s="14" t="str">
        <f>VLOOKUP($N39,'HeartRate-2022-03-21-1647950188'!$C:$G,4,0)</f>
        <v>Sitting</v>
      </c>
      <c r="AD39" s="14" t="str">
        <f>VLOOKUP($N39,'HeartRate-2022-03-21-1647950188'!$C:$G,5,0)</f>
        <v>Tools_Digital Drawing</v>
      </c>
      <c r="AE39">
        <f t="shared" si="5"/>
        <v>0</v>
      </c>
      <c r="AF39" s="18">
        <v>44627</v>
      </c>
      <c r="AG39" s="19">
        <v>0.5583217592592592</v>
      </c>
    </row>
    <row r="40" spans="1:33" x14ac:dyDescent="0.3">
      <c r="A40" s="5">
        <v>44628.42083333333</v>
      </c>
      <c r="B40" t="str">
        <f>IFERROR(AVERAGEIFS('HeartRate-2022-03-21-1647950188'!$B:$B,'HeartRate-2022-03-21-1647950188'!$A:$A,Data_Extraction!B$2,'HeartRate-2022-03-21-1647950188'!$C:$C,Data_Extraction!$A40),"")</f>
        <v/>
      </c>
      <c r="C40" t="str">
        <f>IFERROR(AVERAGEIFS('HeartRate-2022-03-21-1647950188'!$B:$B,'HeartRate-2022-03-21-1647950188'!$A:$A,Data_Extraction!C$2,'HeartRate-2022-03-21-1647950188'!$C:$C,Data_Extraction!$A40),"")</f>
        <v/>
      </c>
      <c r="D40" t="str">
        <f>IFERROR(AVERAGEIFS('HeartRate-2022-03-21-1647950188'!$B:$B,'HeartRate-2022-03-21-1647950188'!$A:$A,Data_Extraction!D$2,'HeartRate-2022-03-21-1647950188'!$C:$C,Data_Extraction!$A40),"")</f>
        <v/>
      </c>
      <c r="E40" t="str">
        <f>IFERROR(AVERAGEIFS('HeartRate-2022-03-21-1647950188'!$B:$B,'HeartRate-2022-03-21-1647950188'!$A:$A,Data_Extraction!E$2,'HeartRate-2022-03-21-1647950188'!$C:$C,Data_Extraction!$A40),"")</f>
        <v/>
      </c>
      <c r="F40" t="str">
        <f>IFERROR(AVERAGEIFS('HeartRate-2022-03-21-1647950188'!$B:$B,'HeartRate-2022-03-21-1647950188'!$A:$A,Data_Extraction!F$2,'HeartRate-2022-03-21-1647950188'!$C:$C,Data_Extraction!$A40),"")</f>
        <v/>
      </c>
      <c r="G40">
        <f>IFERROR(AVERAGEIFS('HeartRate-2022-03-21-1647950188'!$B:$B,'HeartRate-2022-03-21-1647950188'!$A:$A,Data_Extraction!G$2,'HeartRate-2022-03-21-1647950188'!$C:$C,Data_Extraction!$A40),"")</f>
        <v>87</v>
      </c>
      <c r="H40" t="str">
        <f>IFERROR(AVERAGEIFS('HeartRate-2022-03-21-1647950188'!$B:$B,'HeartRate-2022-03-21-1647950188'!$A:$A,Data_Extraction!H$2,'HeartRate-2022-03-21-1647950188'!$C:$C,Data_Extraction!$A40),"")</f>
        <v/>
      </c>
      <c r="I40" t="str">
        <f>IFERROR(AVERAGEIFS('HeartRate-2022-03-21-1647950188'!$B:$B,'HeartRate-2022-03-21-1647950188'!$A:$A,Data_Extraction!I$2,'HeartRate-2022-03-21-1647950188'!$C:$C,Data_Extraction!$A40),"")</f>
        <v/>
      </c>
      <c r="J40" s="8">
        <f t="shared" si="1"/>
        <v>87</v>
      </c>
      <c r="N40" s="11">
        <f>Data_Extraction!A40</f>
        <v>44628.42083333333</v>
      </c>
      <c r="O40" s="15">
        <f t="shared" si="2"/>
        <v>44628</v>
      </c>
      <c r="P40" s="16">
        <f t="shared" si="3"/>
        <v>0.42083333333333334</v>
      </c>
      <c r="Q40" s="12">
        <f>IF(Data_Extraction!B40="",Data_Extraction!$J40*(Q$1),Data_Extraction!B40)</f>
        <v>78.3</v>
      </c>
      <c r="R40" s="12">
        <f>IF(Data_Extraction!C40="",Data_Extraction!$J40*(R$1),Data_Extraction!C40)</f>
        <v>80.040000000000006</v>
      </c>
      <c r="S40" s="12">
        <f>IF(Data_Extraction!D40="",Data_Extraction!$J40*(S$1),Data_Extraction!D40)</f>
        <v>90.48</v>
      </c>
      <c r="T40" s="12">
        <f>IF(Data_Extraction!E40="",Data_Extraction!$J40*(T$1),Data_Extraction!E40)</f>
        <v>82.649999999999991</v>
      </c>
      <c r="U40" s="12">
        <f>IF(Data_Extraction!F40="",Data_Extraction!$J40*(U$1),Data_Extraction!F40)</f>
        <v>85.26</v>
      </c>
      <c r="V40" s="12">
        <f>IF(Data_Extraction!G40="",Data_Extraction!$J40*(V$1),Data_Extraction!G40)</f>
        <v>87</v>
      </c>
      <c r="W40" s="12">
        <f>IF(Data_Extraction!H40="",Data_Extraction!$J40*(W$1),Data_Extraction!H40)</f>
        <v>93.09</v>
      </c>
      <c r="X40" s="12">
        <f>IF(Data_Extraction!I40="",Data_Extraction!$J40*(X$1),Data_Extraction!I40)</f>
        <v>84.39</v>
      </c>
      <c r="Y40" s="13">
        <f t="shared" si="0"/>
        <v>85.15124999999999</v>
      </c>
      <c r="Z40" s="17" t="str">
        <f t="shared" si="4"/>
        <v>Morning</v>
      </c>
      <c r="AA40" s="14" t="str">
        <f>VLOOKUP($N40,'HeartRate-2022-03-21-1647950188'!$C:$G,2,0)</f>
        <v>Greetings</v>
      </c>
      <c r="AB40" s="14" t="str">
        <f>VLOOKUP($N40,'HeartRate-2022-03-21-1647950188'!$C:$G,3,0)</f>
        <v>On Campus</v>
      </c>
      <c r="AC40" s="14" t="str">
        <f>VLOOKUP($N40,'HeartRate-2022-03-21-1647950188'!$C:$G,4,0)</f>
        <v>Sitting</v>
      </c>
      <c r="AD40" s="14" t="str">
        <f>VLOOKUP($N40,'HeartRate-2022-03-21-1647950188'!$C:$G,5,0)</f>
        <v>Spatial Design</v>
      </c>
      <c r="AE40">
        <f t="shared" si="5"/>
        <v>0</v>
      </c>
      <c r="AF40" s="18">
        <v>44628</v>
      </c>
      <c r="AG40" s="19">
        <v>0.42083333333333334</v>
      </c>
    </row>
    <row r="41" spans="1:33" x14ac:dyDescent="0.3">
      <c r="A41" s="5">
        <v>44628.424305555556</v>
      </c>
      <c r="B41" t="str">
        <f>IFERROR(AVERAGEIFS('HeartRate-2022-03-21-1647950188'!$B:$B,'HeartRate-2022-03-21-1647950188'!$A:$A,Data_Extraction!B$2,'HeartRate-2022-03-21-1647950188'!$C:$C,Data_Extraction!$A41),"")</f>
        <v/>
      </c>
      <c r="C41" t="str">
        <f>IFERROR(AVERAGEIFS('HeartRate-2022-03-21-1647950188'!$B:$B,'HeartRate-2022-03-21-1647950188'!$A:$A,Data_Extraction!C$2,'HeartRate-2022-03-21-1647950188'!$C:$C,Data_Extraction!$A41),"")</f>
        <v/>
      </c>
      <c r="D41" t="str">
        <f>IFERROR(AVERAGEIFS('HeartRate-2022-03-21-1647950188'!$B:$B,'HeartRate-2022-03-21-1647950188'!$A:$A,Data_Extraction!D$2,'HeartRate-2022-03-21-1647950188'!$C:$C,Data_Extraction!$A41),"")</f>
        <v/>
      </c>
      <c r="E41" t="str">
        <f>IFERROR(AVERAGEIFS('HeartRate-2022-03-21-1647950188'!$B:$B,'HeartRate-2022-03-21-1647950188'!$A:$A,Data_Extraction!E$2,'HeartRate-2022-03-21-1647950188'!$C:$C,Data_Extraction!$A41),"")</f>
        <v/>
      </c>
      <c r="F41" t="str">
        <f>IFERROR(AVERAGEIFS('HeartRate-2022-03-21-1647950188'!$B:$B,'HeartRate-2022-03-21-1647950188'!$A:$A,Data_Extraction!F$2,'HeartRate-2022-03-21-1647950188'!$C:$C,Data_Extraction!$A41),"")</f>
        <v/>
      </c>
      <c r="G41">
        <f>IFERROR(AVERAGEIFS('HeartRate-2022-03-21-1647950188'!$B:$B,'HeartRate-2022-03-21-1647950188'!$A:$A,Data_Extraction!G$2,'HeartRate-2022-03-21-1647950188'!$C:$C,Data_Extraction!$A41),"")</f>
        <v>99</v>
      </c>
      <c r="H41" t="str">
        <f>IFERROR(AVERAGEIFS('HeartRate-2022-03-21-1647950188'!$B:$B,'HeartRate-2022-03-21-1647950188'!$A:$A,Data_Extraction!H$2,'HeartRate-2022-03-21-1647950188'!$C:$C,Data_Extraction!$A41),"")</f>
        <v/>
      </c>
      <c r="I41" t="str">
        <f>IFERROR(AVERAGEIFS('HeartRate-2022-03-21-1647950188'!$B:$B,'HeartRate-2022-03-21-1647950188'!$A:$A,Data_Extraction!I$2,'HeartRate-2022-03-21-1647950188'!$C:$C,Data_Extraction!$A41),"")</f>
        <v/>
      </c>
      <c r="J41" s="8">
        <f t="shared" si="1"/>
        <v>99</v>
      </c>
      <c r="N41" s="11">
        <f>Data_Extraction!A41</f>
        <v>44628.424305555556</v>
      </c>
      <c r="O41" s="15">
        <f t="shared" si="2"/>
        <v>44628</v>
      </c>
      <c r="P41" s="16">
        <f t="shared" si="3"/>
        <v>0.42430555555555555</v>
      </c>
      <c r="Q41" s="12">
        <f>IF(Data_Extraction!B41="",Data_Extraction!$J41*(Q$1),Data_Extraction!B41)</f>
        <v>89.100000000000009</v>
      </c>
      <c r="R41" s="12">
        <f>IF(Data_Extraction!C41="",Data_Extraction!$J41*(R$1),Data_Extraction!C41)</f>
        <v>91.08</v>
      </c>
      <c r="S41" s="12">
        <f>IF(Data_Extraction!D41="",Data_Extraction!$J41*(S$1),Data_Extraction!D41)</f>
        <v>102.96000000000001</v>
      </c>
      <c r="T41" s="12">
        <f>IF(Data_Extraction!E41="",Data_Extraction!$J41*(T$1),Data_Extraction!E41)</f>
        <v>94.05</v>
      </c>
      <c r="U41" s="12">
        <f>IF(Data_Extraction!F41="",Data_Extraction!$J41*(U$1),Data_Extraction!F41)</f>
        <v>97.02</v>
      </c>
      <c r="V41" s="12">
        <f>IF(Data_Extraction!G41="",Data_Extraction!$J41*(V$1),Data_Extraction!G41)</f>
        <v>99</v>
      </c>
      <c r="W41" s="12">
        <f>IF(Data_Extraction!H41="",Data_Extraction!$J41*(W$1),Data_Extraction!H41)</f>
        <v>105.93</v>
      </c>
      <c r="X41" s="12">
        <f>IF(Data_Extraction!I41="",Data_Extraction!$J41*(X$1),Data_Extraction!I41)</f>
        <v>96.03</v>
      </c>
      <c r="Y41" s="13">
        <f t="shared" si="0"/>
        <v>96.896250000000009</v>
      </c>
      <c r="Z41" s="17" t="str">
        <f t="shared" si="4"/>
        <v>Morning</v>
      </c>
      <c r="AA41" s="14" t="str">
        <f>VLOOKUP($N41,'HeartRate-2022-03-21-1647950188'!$C:$G,2,0)</f>
        <v>Greetings</v>
      </c>
      <c r="AB41" s="14" t="str">
        <f>VLOOKUP($N41,'HeartRate-2022-03-21-1647950188'!$C:$G,3,0)</f>
        <v>On Campus</v>
      </c>
      <c r="AC41" s="14" t="str">
        <f>VLOOKUP($N41,'HeartRate-2022-03-21-1647950188'!$C:$G,4,0)</f>
        <v>Sitting</v>
      </c>
      <c r="AD41" s="14" t="str">
        <f>VLOOKUP($N41,'HeartRate-2022-03-21-1647950188'!$C:$G,5,0)</f>
        <v>Spatial Design</v>
      </c>
      <c r="AE41">
        <f t="shared" si="5"/>
        <v>0</v>
      </c>
      <c r="AF41" s="18">
        <v>44628</v>
      </c>
      <c r="AG41" s="19">
        <v>0.42430555555555555</v>
      </c>
    </row>
    <row r="42" spans="1:33" x14ac:dyDescent="0.3">
      <c r="A42" s="5">
        <v>44628.427777777775</v>
      </c>
      <c r="B42" t="str">
        <f>IFERROR(AVERAGEIFS('HeartRate-2022-03-21-1647950188'!$B:$B,'HeartRate-2022-03-21-1647950188'!$A:$A,Data_Extraction!B$2,'HeartRate-2022-03-21-1647950188'!$C:$C,Data_Extraction!$A42),"")</f>
        <v/>
      </c>
      <c r="C42" t="str">
        <f>IFERROR(AVERAGEIFS('HeartRate-2022-03-21-1647950188'!$B:$B,'HeartRate-2022-03-21-1647950188'!$A:$A,Data_Extraction!C$2,'HeartRate-2022-03-21-1647950188'!$C:$C,Data_Extraction!$A42),"")</f>
        <v/>
      </c>
      <c r="D42" t="str">
        <f>IFERROR(AVERAGEIFS('HeartRate-2022-03-21-1647950188'!$B:$B,'HeartRate-2022-03-21-1647950188'!$A:$A,Data_Extraction!D$2,'HeartRate-2022-03-21-1647950188'!$C:$C,Data_Extraction!$A42),"")</f>
        <v/>
      </c>
      <c r="E42" t="str">
        <f>IFERROR(AVERAGEIFS('HeartRate-2022-03-21-1647950188'!$B:$B,'HeartRate-2022-03-21-1647950188'!$A:$A,Data_Extraction!E$2,'HeartRate-2022-03-21-1647950188'!$C:$C,Data_Extraction!$A42),"")</f>
        <v/>
      </c>
      <c r="F42" t="str">
        <f>IFERROR(AVERAGEIFS('HeartRate-2022-03-21-1647950188'!$B:$B,'HeartRate-2022-03-21-1647950188'!$A:$A,Data_Extraction!F$2,'HeartRate-2022-03-21-1647950188'!$C:$C,Data_Extraction!$A42),"")</f>
        <v/>
      </c>
      <c r="G42">
        <f>IFERROR(AVERAGEIFS('HeartRate-2022-03-21-1647950188'!$B:$B,'HeartRate-2022-03-21-1647950188'!$A:$A,Data_Extraction!G$2,'HeartRate-2022-03-21-1647950188'!$C:$C,Data_Extraction!$A42),"")</f>
        <v>79</v>
      </c>
      <c r="H42" t="str">
        <f>IFERROR(AVERAGEIFS('HeartRate-2022-03-21-1647950188'!$B:$B,'HeartRate-2022-03-21-1647950188'!$A:$A,Data_Extraction!H$2,'HeartRate-2022-03-21-1647950188'!$C:$C,Data_Extraction!$A42),"")</f>
        <v/>
      </c>
      <c r="I42" t="str">
        <f>IFERROR(AVERAGEIFS('HeartRate-2022-03-21-1647950188'!$B:$B,'HeartRate-2022-03-21-1647950188'!$A:$A,Data_Extraction!I$2,'HeartRate-2022-03-21-1647950188'!$C:$C,Data_Extraction!$A42),"")</f>
        <v/>
      </c>
      <c r="J42" s="8">
        <f t="shared" si="1"/>
        <v>79</v>
      </c>
      <c r="N42" s="11">
        <f>Data_Extraction!A42</f>
        <v>44628.427777777775</v>
      </c>
      <c r="O42" s="15">
        <f t="shared" si="2"/>
        <v>44628</v>
      </c>
      <c r="P42" s="16">
        <f t="shared" si="3"/>
        <v>0.42777777777777781</v>
      </c>
      <c r="Q42" s="12">
        <f>IF(Data_Extraction!B42="",Data_Extraction!$J42*(Q$1),Data_Extraction!B42)</f>
        <v>71.100000000000009</v>
      </c>
      <c r="R42" s="12">
        <f>IF(Data_Extraction!C42="",Data_Extraction!$J42*(R$1),Data_Extraction!C42)</f>
        <v>72.680000000000007</v>
      </c>
      <c r="S42" s="12">
        <f>IF(Data_Extraction!D42="",Data_Extraction!$J42*(S$1),Data_Extraction!D42)</f>
        <v>82.16</v>
      </c>
      <c r="T42" s="12">
        <f>IF(Data_Extraction!E42="",Data_Extraction!$J42*(T$1),Data_Extraction!E42)</f>
        <v>75.05</v>
      </c>
      <c r="U42" s="12">
        <f>IF(Data_Extraction!F42="",Data_Extraction!$J42*(U$1),Data_Extraction!F42)</f>
        <v>77.42</v>
      </c>
      <c r="V42" s="12">
        <f>IF(Data_Extraction!G42="",Data_Extraction!$J42*(V$1),Data_Extraction!G42)</f>
        <v>79</v>
      </c>
      <c r="W42" s="12">
        <f>IF(Data_Extraction!H42="",Data_Extraction!$J42*(W$1),Data_Extraction!H42)</f>
        <v>84.53</v>
      </c>
      <c r="X42" s="12">
        <f>IF(Data_Extraction!I42="",Data_Extraction!$J42*(X$1),Data_Extraction!I42)</f>
        <v>76.63</v>
      </c>
      <c r="Y42" s="13">
        <f t="shared" si="0"/>
        <v>77.321250000000006</v>
      </c>
      <c r="Z42" s="17" t="str">
        <f t="shared" si="4"/>
        <v>Morning</v>
      </c>
      <c r="AA42" s="14" t="str">
        <f>VLOOKUP($N42,'HeartRate-2022-03-21-1647950188'!$C:$G,2,0)</f>
        <v>Greetings</v>
      </c>
      <c r="AB42" s="14" t="str">
        <f>VLOOKUP($N42,'HeartRate-2022-03-21-1647950188'!$C:$G,3,0)</f>
        <v>On Campus</v>
      </c>
      <c r="AC42" s="14" t="str">
        <f>VLOOKUP($N42,'HeartRate-2022-03-21-1647950188'!$C:$G,4,0)</f>
        <v>Sitting</v>
      </c>
      <c r="AD42" s="14" t="str">
        <f>VLOOKUP($N42,'HeartRate-2022-03-21-1647950188'!$C:$G,5,0)</f>
        <v>Spatial Design</v>
      </c>
      <c r="AE42">
        <f t="shared" si="5"/>
        <v>0</v>
      </c>
      <c r="AF42" s="18">
        <v>44628</v>
      </c>
      <c r="AG42" s="19">
        <v>0.42777777777777781</v>
      </c>
    </row>
    <row r="43" spans="1:33" x14ac:dyDescent="0.3">
      <c r="A43" s="5">
        <v>44628.431250000001</v>
      </c>
      <c r="B43" t="str">
        <f>IFERROR(AVERAGEIFS('HeartRate-2022-03-21-1647950188'!$B:$B,'HeartRate-2022-03-21-1647950188'!$A:$A,Data_Extraction!B$2,'HeartRate-2022-03-21-1647950188'!$C:$C,Data_Extraction!$A43),"")</f>
        <v/>
      </c>
      <c r="C43" t="str">
        <f>IFERROR(AVERAGEIFS('HeartRate-2022-03-21-1647950188'!$B:$B,'HeartRate-2022-03-21-1647950188'!$A:$A,Data_Extraction!C$2,'HeartRate-2022-03-21-1647950188'!$C:$C,Data_Extraction!$A43),"")</f>
        <v/>
      </c>
      <c r="D43" t="str">
        <f>IFERROR(AVERAGEIFS('HeartRate-2022-03-21-1647950188'!$B:$B,'HeartRate-2022-03-21-1647950188'!$A:$A,Data_Extraction!D$2,'HeartRate-2022-03-21-1647950188'!$C:$C,Data_Extraction!$A43),"")</f>
        <v/>
      </c>
      <c r="E43" t="str">
        <f>IFERROR(AVERAGEIFS('HeartRate-2022-03-21-1647950188'!$B:$B,'HeartRate-2022-03-21-1647950188'!$A:$A,Data_Extraction!E$2,'HeartRate-2022-03-21-1647950188'!$C:$C,Data_Extraction!$A43),"")</f>
        <v/>
      </c>
      <c r="F43" t="str">
        <f>IFERROR(AVERAGEIFS('HeartRate-2022-03-21-1647950188'!$B:$B,'HeartRate-2022-03-21-1647950188'!$A:$A,Data_Extraction!F$2,'HeartRate-2022-03-21-1647950188'!$C:$C,Data_Extraction!$A43),"")</f>
        <v/>
      </c>
      <c r="G43">
        <f>IFERROR(AVERAGEIFS('HeartRate-2022-03-21-1647950188'!$B:$B,'HeartRate-2022-03-21-1647950188'!$A:$A,Data_Extraction!G$2,'HeartRate-2022-03-21-1647950188'!$C:$C,Data_Extraction!$A43),"")</f>
        <v>84</v>
      </c>
      <c r="H43" t="str">
        <f>IFERROR(AVERAGEIFS('HeartRate-2022-03-21-1647950188'!$B:$B,'HeartRate-2022-03-21-1647950188'!$A:$A,Data_Extraction!H$2,'HeartRate-2022-03-21-1647950188'!$C:$C,Data_Extraction!$A43),"")</f>
        <v/>
      </c>
      <c r="I43" t="str">
        <f>IFERROR(AVERAGEIFS('HeartRate-2022-03-21-1647950188'!$B:$B,'HeartRate-2022-03-21-1647950188'!$A:$A,Data_Extraction!I$2,'HeartRate-2022-03-21-1647950188'!$C:$C,Data_Extraction!$A43),"")</f>
        <v/>
      </c>
      <c r="J43" s="8">
        <f t="shared" si="1"/>
        <v>84</v>
      </c>
      <c r="N43" s="11">
        <f>Data_Extraction!A43</f>
        <v>44628.431250000001</v>
      </c>
      <c r="O43" s="15">
        <f t="shared" si="2"/>
        <v>44628</v>
      </c>
      <c r="P43" s="16">
        <f t="shared" si="3"/>
        <v>0.43124999999999997</v>
      </c>
      <c r="Q43" s="12">
        <f>IF(Data_Extraction!B43="",Data_Extraction!$J43*(Q$1),Data_Extraction!B43)</f>
        <v>75.600000000000009</v>
      </c>
      <c r="R43" s="12">
        <f>IF(Data_Extraction!C43="",Data_Extraction!$J43*(R$1),Data_Extraction!C43)</f>
        <v>77.28</v>
      </c>
      <c r="S43" s="12">
        <f>IF(Data_Extraction!D43="",Data_Extraction!$J43*(S$1),Data_Extraction!D43)</f>
        <v>87.36</v>
      </c>
      <c r="T43" s="12">
        <f>IF(Data_Extraction!E43="",Data_Extraction!$J43*(T$1),Data_Extraction!E43)</f>
        <v>79.8</v>
      </c>
      <c r="U43" s="12">
        <f>IF(Data_Extraction!F43="",Data_Extraction!$J43*(U$1),Data_Extraction!F43)</f>
        <v>82.32</v>
      </c>
      <c r="V43" s="12">
        <f>IF(Data_Extraction!G43="",Data_Extraction!$J43*(V$1),Data_Extraction!G43)</f>
        <v>84</v>
      </c>
      <c r="W43" s="12">
        <f>IF(Data_Extraction!H43="",Data_Extraction!$J43*(W$1),Data_Extraction!H43)</f>
        <v>89.88000000000001</v>
      </c>
      <c r="X43" s="12">
        <f>IF(Data_Extraction!I43="",Data_Extraction!$J43*(X$1),Data_Extraction!I43)</f>
        <v>81.48</v>
      </c>
      <c r="Y43" s="13">
        <f t="shared" si="0"/>
        <v>82.215000000000003</v>
      </c>
      <c r="Z43" s="17" t="str">
        <f t="shared" si="4"/>
        <v>Morning</v>
      </c>
      <c r="AA43" s="14" t="str">
        <f>VLOOKUP($N43,'HeartRate-2022-03-21-1647950188'!$C:$G,2,0)</f>
        <v>Greetings</v>
      </c>
      <c r="AB43" s="14" t="str">
        <f>VLOOKUP($N43,'HeartRate-2022-03-21-1647950188'!$C:$G,3,0)</f>
        <v>On Campus</v>
      </c>
      <c r="AC43" s="14" t="str">
        <f>VLOOKUP($N43,'HeartRate-2022-03-21-1647950188'!$C:$G,4,0)</f>
        <v>Sitting</v>
      </c>
      <c r="AD43" s="14" t="str">
        <f>VLOOKUP($N43,'HeartRate-2022-03-21-1647950188'!$C:$G,5,0)</f>
        <v>Spatial Design</v>
      </c>
      <c r="AE43">
        <f t="shared" si="5"/>
        <v>0</v>
      </c>
      <c r="AF43" s="18">
        <v>44628</v>
      </c>
      <c r="AG43" s="19">
        <v>0.43124999999999997</v>
      </c>
    </row>
    <row r="44" spans="1:33" x14ac:dyDescent="0.3">
      <c r="A44" s="5">
        <v>44628.43472222222</v>
      </c>
      <c r="B44" t="str">
        <f>IFERROR(AVERAGEIFS('HeartRate-2022-03-21-1647950188'!$B:$B,'HeartRate-2022-03-21-1647950188'!$A:$A,Data_Extraction!B$2,'HeartRate-2022-03-21-1647950188'!$C:$C,Data_Extraction!$A44),"")</f>
        <v/>
      </c>
      <c r="C44" t="str">
        <f>IFERROR(AVERAGEIFS('HeartRate-2022-03-21-1647950188'!$B:$B,'HeartRate-2022-03-21-1647950188'!$A:$A,Data_Extraction!C$2,'HeartRate-2022-03-21-1647950188'!$C:$C,Data_Extraction!$A44),"")</f>
        <v/>
      </c>
      <c r="D44" t="str">
        <f>IFERROR(AVERAGEIFS('HeartRate-2022-03-21-1647950188'!$B:$B,'HeartRate-2022-03-21-1647950188'!$A:$A,Data_Extraction!D$2,'HeartRate-2022-03-21-1647950188'!$C:$C,Data_Extraction!$A44),"")</f>
        <v/>
      </c>
      <c r="E44" t="str">
        <f>IFERROR(AVERAGEIFS('HeartRate-2022-03-21-1647950188'!$B:$B,'HeartRate-2022-03-21-1647950188'!$A:$A,Data_Extraction!E$2,'HeartRate-2022-03-21-1647950188'!$C:$C,Data_Extraction!$A44),"")</f>
        <v/>
      </c>
      <c r="F44" t="str">
        <f>IFERROR(AVERAGEIFS('HeartRate-2022-03-21-1647950188'!$B:$B,'HeartRate-2022-03-21-1647950188'!$A:$A,Data_Extraction!F$2,'HeartRate-2022-03-21-1647950188'!$C:$C,Data_Extraction!$A44),"")</f>
        <v/>
      </c>
      <c r="G44">
        <f>IFERROR(AVERAGEIFS('HeartRate-2022-03-21-1647950188'!$B:$B,'HeartRate-2022-03-21-1647950188'!$A:$A,Data_Extraction!G$2,'HeartRate-2022-03-21-1647950188'!$C:$C,Data_Extraction!$A44),"")</f>
        <v>85</v>
      </c>
      <c r="H44" t="str">
        <f>IFERROR(AVERAGEIFS('HeartRate-2022-03-21-1647950188'!$B:$B,'HeartRate-2022-03-21-1647950188'!$A:$A,Data_Extraction!H$2,'HeartRate-2022-03-21-1647950188'!$C:$C,Data_Extraction!$A44),"")</f>
        <v/>
      </c>
      <c r="I44" t="str">
        <f>IFERROR(AVERAGEIFS('HeartRate-2022-03-21-1647950188'!$B:$B,'HeartRate-2022-03-21-1647950188'!$A:$A,Data_Extraction!I$2,'HeartRate-2022-03-21-1647950188'!$C:$C,Data_Extraction!$A44),"")</f>
        <v/>
      </c>
      <c r="J44" s="8">
        <f t="shared" si="1"/>
        <v>85</v>
      </c>
      <c r="N44" s="11">
        <f>Data_Extraction!A44</f>
        <v>44628.43472222222</v>
      </c>
      <c r="O44" s="15">
        <f t="shared" si="2"/>
        <v>44628</v>
      </c>
      <c r="P44" s="16">
        <f t="shared" si="3"/>
        <v>0.43472222222222223</v>
      </c>
      <c r="Q44" s="12">
        <f>IF(Data_Extraction!B44="",Data_Extraction!$J44*(Q$1),Data_Extraction!B44)</f>
        <v>76.5</v>
      </c>
      <c r="R44" s="12">
        <f>IF(Data_Extraction!C44="",Data_Extraction!$J44*(R$1),Data_Extraction!C44)</f>
        <v>78.2</v>
      </c>
      <c r="S44" s="12">
        <f>IF(Data_Extraction!D44="",Data_Extraction!$J44*(S$1),Data_Extraction!D44)</f>
        <v>88.4</v>
      </c>
      <c r="T44" s="12">
        <f>IF(Data_Extraction!E44="",Data_Extraction!$J44*(T$1),Data_Extraction!E44)</f>
        <v>80.75</v>
      </c>
      <c r="U44" s="12">
        <f>IF(Data_Extraction!F44="",Data_Extraction!$J44*(U$1),Data_Extraction!F44)</f>
        <v>83.3</v>
      </c>
      <c r="V44" s="12">
        <f>IF(Data_Extraction!G44="",Data_Extraction!$J44*(V$1),Data_Extraction!G44)</f>
        <v>85</v>
      </c>
      <c r="W44" s="12">
        <f>IF(Data_Extraction!H44="",Data_Extraction!$J44*(W$1),Data_Extraction!H44)</f>
        <v>90.95</v>
      </c>
      <c r="X44" s="12">
        <f>IF(Data_Extraction!I44="",Data_Extraction!$J44*(X$1),Data_Extraction!I44)</f>
        <v>82.45</v>
      </c>
      <c r="Y44" s="13">
        <f t="shared" si="0"/>
        <v>83.193750000000009</v>
      </c>
      <c r="Z44" s="17" t="str">
        <f t="shared" si="4"/>
        <v>Morning</v>
      </c>
      <c r="AA44" s="14" t="str">
        <f>VLOOKUP($N44,'HeartRate-2022-03-21-1647950188'!$C:$G,2,0)</f>
        <v>Greetings</v>
      </c>
      <c r="AB44" s="14" t="str">
        <f>VLOOKUP($N44,'HeartRate-2022-03-21-1647950188'!$C:$G,3,0)</f>
        <v>On Campus</v>
      </c>
      <c r="AC44" s="14" t="str">
        <f>VLOOKUP($N44,'HeartRate-2022-03-21-1647950188'!$C:$G,4,0)</f>
        <v>Sitting</v>
      </c>
      <c r="AD44" s="14" t="str">
        <f>VLOOKUP($N44,'HeartRate-2022-03-21-1647950188'!$C:$G,5,0)</f>
        <v>Spatial Design</v>
      </c>
      <c r="AE44">
        <f t="shared" si="5"/>
        <v>0</v>
      </c>
      <c r="AF44" s="18">
        <v>44628</v>
      </c>
      <c r="AG44" s="19">
        <v>0.43472222222222223</v>
      </c>
    </row>
    <row r="45" spans="1:33" x14ac:dyDescent="0.3">
      <c r="A45" s="5">
        <v>44628.438194444447</v>
      </c>
      <c r="B45" t="str">
        <f>IFERROR(AVERAGEIFS('HeartRate-2022-03-21-1647950188'!$B:$B,'HeartRate-2022-03-21-1647950188'!$A:$A,Data_Extraction!B$2,'HeartRate-2022-03-21-1647950188'!$C:$C,Data_Extraction!$A45),"")</f>
        <v/>
      </c>
      <c r="C45" t="str">
        <f>IFERROR(AVERAGEIFS('HeartRate-2022-03-21-1647950188'!$B:$B,'HeartRate-2022-03-21-1647950188'!$A:$A,Data_Extraction!C$2,'HeartRate-2022-03-21-1647950188'!$C:$C,Data_Extraction!$A45),"")</f>
        <v/>
      </c>
      <c r="D45" t="str">
        <f>IFERROR(AVERAGEIFS('HeartRate-2022-03-21-1647950188'!$B:$B,'HeartRate-2022-03-21-1647950188'!$A:$A,Data_Extraction!D$2,'HeartRate-2022-03-21-1647950188'!$C:$C,Data_Extraction!$A45),"")</f>
        <v/>
      </c>
      <c r="E45" t="str">
        <f>IFERROR(AVERAGEIFS('HeartRate-2022-03-21-1647950188'!$B:$B,'HeartRate-2022-03-21-1647950188'!$A:$A,Data_Extraction!E$2,'HeartRate-2022-03-21-1647950188'!$C:$C,Data_Extraction!$A45),"")</f>
        <v/>
      </c>
      <c r="F45" t="str">
        <f>IFERROR(AVERAGEIFS('HeartRate-2022-03-21-1647950188'!$B:$B,'HeartRate-2022-03-21-1647950188'!$A:$A,Data_Extraction!F$2,'HeartRate-2022-03-21-1647950188'!$C:$C,Data_Extraction!$A45),"")</f>
        <v/>
      </c>
      <c r="G45">
        <f>IFERROR(AVERAGEIFS('HeartRate-2022-03-21-1647950188'!$B:$B,'HeartRate-2022-03-21-1647950188'!$A:$A,Data_Extraction!G$2,'HeartRate-2022-03-21-1647950188'!$C:$C,Data_Extraction!$A45),"")</f>
        <v>89</v>
      </c>
      <c r="H45" t="str">
        <f>IFERROR(AVERAGEIFS('HeartRate-2022-03-21-1647950188'!$B:$B,'HeartRate-2022-03-21-1647950188'!$A:$A,Data_Extraction!H$2,'HeartRate-2022-03-21-1647950188'!$C:$C,Data_Extraction!$A45),"")</f>
        <v/>
      </c>
      <c r="I45" t="str">
        <f>IFERROR(AVERAGEIFS('HeartRate-2022-03-21-1647950188'!$B:$B,'HeartRate-2022-03-21-1647950188'!$A:$A,Data_Extraction!I$2,'HeartRate-2022-03-21-1647950188'!$C:$C,Data_Extraction!$A45),"")</f>
        <v/>
      </c>
      <c r="J45" s="8">
        <f t="shared" si="1"/>
        <v>89</v>
      </c>
      <c r="N45" s="11">
        <f>Data_Extraction!A45</f>
        <v>44628.438194444447</v>
      </c>
      <c r="O45" s="15">
        <f t="shared" si="2"/>
        <v>44628</v>
      </c>
      <c r="P45" s="16">
        <f t="shared" si="3"/>
        <v>0.4381944444444445</v>
      </c>
      <c r="Q45" s="12">
        <f>IF(Data_Extraction!B45="",Data_Extraction!$J45*(Q$1),Data_Extraction!B45)</f>
        <v>80.100000000000009</v>
      </c>
      <c r="R45" s="12">
        <f>IF(Data_Extraction!C45="",Data_Extraction!$J45*(R$1),Data_Extraction!C45)</f>
        <v>81.88000000000001</v>
      </c>
      <c r="S45" s="12">
        <f>IF(Data_Extraction!D45="",Data_Extraction!$J45*(S$1),Data_Extraction!D45)</f>
        <v>92.56</v>
      </c>
      <c r="T45" s="12">
        <f>IF(Data_Extraction!E45="",Data_Extraction!$J45*(T$1),Data_Extraction!E45)</f>
        <v>84.55</v>
      </c>
      <c r="U45" s="12">
        <f>IF(Data_Extraction!F45="",Data_Extraction!$J45*(U$1),Data_Extraction!F45)</f>
        <v>87.22</v>
      </c>
      <c r="V45" s="12">
        <f>IF(Data_Extraction!G45="",Data_Extraction!$J45*(V$1),Data_Extraction!G45)</f>
        <v>89</v>
      </c>
      <c r="W45" s="12">
        <f>IF(Data_Extraction!H45="",Data_Extraction!$J45*(W$1),Data_Extraction!H45)</f>
        <v>95.23</v>
      </c>
      <c r="X45" s="12">
        <f>IF(Data_Extraction!I45="",Data_Extraction!$J45*(X$1),Data_Extraction!I45)</f>
        <v>86.33</v>
      </c>
      <c r="Y45" s="13">
        <f t="shared" si="0"/>
        <v>87.108750000000015</v>
      </c>
      <c r="Z45" s="17" t="str">
        <f t="shared" si="4"/>
        <v>Afternoon</v>
      </c>
      <c r="AA45" s="14" t="str">
        <f>VLOOKUP($N45,'HeartRate-2022-03-21-1647950188'!$C:$G,2,0)</f>
        <v>Greetings</v>
      </c>
      <c r="AB45" s="14" t="str">
        <f>VLOOKUP($N45,'HeartRate-2022-03-21-1647950188'!$C:$G,3,0)</f>
        <v>On Campus</v>
      </c>
      <c r="AC45" s="14" t="str">
        <f>VLOOKUP($N45,'HeartRate-2022-03-21-1647950188'!$C:$G,4,0)</f>
        <v>Sitting</v>
      </c>
      <c r="AD45" s="14" t="str">
        <f>VLOOKUP($N45,'HeartRate-2022-03-21-1647950188'!$C:$G,5,0)</f>
        <v>Spatial Design</v>
      </c>
      <c r="AE45">
        <f t="shared" si="5"/>
        <v>0</v>
      </c>
      <c r="AF45" s="18">
        <v>44628</v>
      </c>
      <c r="AG45" s="19">
        <v>0.4381944444444445</v>
      </c>
    </row>
    <row r="46" spans="1:33" x14ac:dyDescent="0.3">
      <c r="A46" s="5">
        <v>44628.441666666666</v>
      </c>
      <c r="B46" t="str">
        <f>IFERROR(AVERAGEIFS('HeartRate-2022-03-21-1647950188'!$B:$B,'HeartRate-2022-03-21-1647950188'!$A:$A,Data_Extraction!B$2,'HeartRate-2022-03-21-1647950188'!$C:$C,Data_Extraction!$A46),"")</f>
        <v/>
      </c>
      <c r="C46" t="str">
        <f>IFERROR(AVERAGEIFS('HeartRate-2022-03-21-1647950188'!$B:$B,'HeartRate-2022-03-21-1647950188'!$A:$A,Data_Extraction!C$2,'HeartRate-2022-03-21-1647950188'!$C:$C,Data_Extraction!$A46),"")</f>
        <v/>
      </c>
      <c r="D46" t="str">
        <f>IFERROR(AVERAGEIFS('HeartRate-2022-03-21-1647950188'!$B:$B,'HeartRate-2022-03-21-1647950188'!$A:$A,Data_Extraction!D$2,'HeartRate-2022-03-21-1647950188'!$C:$C,Data_Extraction!$A46),"")</f>
        <v/>
      </c>
      <c r="E46" t="str">
        <f>IFERROR(AVERAGEIFS('HeartRate-2022-03-21-1647950188'!$B:$B,'HeartRate-2022-03-21-1647950188'!$A:$A,Data_Extraction!E$2,'HeartRate-2022-03-21-1647950188'!$C:$C,Data_Extraction!$A46),"")</f>
        <v/>
      </c>
      <c r="F46" t="str">
        <f>IFERROR(AVERAGEIFS('HeartRate-2022-03-21-1647950188'!$B:$B,'HeartRate-2022-03-21-1647950188'!$A:$A,Data_Extraction!F$2,'HeartRate-2022-03-21-1647950188'!$C:$C,Data_Extraction!$A46),"")</f>
        <v/>
      </c>
      <c r="G46">
        <f>IFERROR(AVERAGEIFS('HeartRate-2022-03-21-1647950188'!$B:$B,'HeartRate-2022-03-21-1647950188'!$A:$A,Data_Extraction!G$2,'HeartRate-2022-03-21-1647950188'!$C:$C,Data_Extraction!$A46),"")</f>
        <v>84</v>
      </c>
      <c r="H46" t="str">
        <f>IFERROR(AVERAGEIFS('HeartRate-2022-03-21-1647950188'!$B:$B,'HeartRate-2022-03-21-1647950188'!$A:$A,Data_Extraction!H$2,'HeartRate-2022-03-21-1647950188'!$C:$C,Data_Extraction!$A46),"")</f>
        <v/>
      </c>
      <c r="I46" t="str">
        <f>IFERROR(AVERAGEIFS('HeartRate-2022-03-21-1647950188'!$B:$B,'HeartRate-2022-03-21-1647950188'!$A:$A,Data_Extraction!I$2,'HeartRate-2022-03-21-1647950188'!$C:$C,Data_Extraction!$A46),"")</f>
        <v/>
      </c>
      <c r="J46" s="8">
        <f t="shared" si="1"/>
        <v>84</v>
      </c>
      <c r="N46" s="11">
        <f>Data_Extraction!A46</f>
        <v>44628.441666666666</v>
      </c>
      <c r="O46" s="15">
        <f t="shared" si="2"/>
        <v>44628</v>
      </c>
      <c r="P46" s="16">
        <f t="shared" si="3"/>
        <v>0.44166666666666665</v>
      </c>
      <c r="Q46" s="12">
        <f>IF(Data_Extraction!B46="",Data_Extraction!$J46*(Q$1),Data_Extraction!B46)</f>
        <v>75.600000000000009</v>
      </c>
      <c r="R46" s="12">
        <f>IF(Data_Extraction!C46="",Data_Extraction!$J46*(R$1),Data_Extraction!C46)</f>
        <v>77.28</v>
      </c>
      <c r="S46" s="12">
        <f>IF(Data_Extraction!D46="",Data_Extraction!$J46*(S$1),Data_Extraction!D46)</f>
        <v>87.36</v>
      </c>
      <c r="T46" s="12">
        <f>IF(Data_Extraction!E46="",Data_Extraction!$J46*(T$1),Data_Extraction!E46)</f>
        <v>79.8</v>
      </c>
      <c r="U46" s="12">
        <f>IF(Data_Extraction!F46="",Data_Extraction!$J46*(U$1),Data_Extraction!F46)</f>
        <v>82.32</v>
      </c>
      <c r="V46" s="12">
        <f>IF(Data_Extraction!G46="",Data_Extraction!$J46*(V$1),Data_Extraction!G46)</f>
        <v>84</v>
      </c>
      <c r="W46" s="12">
        <f>IF(Data_Extraction!H46="",Data_Extraction!$J46*(W$1),Data_Extraction!H46)</f>
        <v>89.88000000000001</v>
      </c>
      <c r="X46" s="12">
        <f>IF(Data_Extraction!I46="",Data_Extraction!$J46*(X$1),Data_Extraction!I46)</f>
        <v>81.48</v>
      </c>
      <c r="Y46" s="13">
        <f t="shared" si="0"/>
        <v>82.215000000000003</v>
      </c>
      <c r="Z46" s="17" t="str">
        <f t="shared" si="4"/>
        <v>Afternoon</v>
      </c>
      <c r="AA46" s="14" t="str">
        <f>VLOOKUP($N46,'HeartRate-2022-03-21-1647950188'!$C:$G,2,0)</f>
        <v>Introduction</v>
      </c>
      <c r="AB46" s="14" t="str">
        <f>VLOOKUP($N46,'HeartRate-2022-03-21-1647950188'!$C:$G,3,0)</f>
        <v>On Campus</v>
      </c>
      <c r="AC46" s="14" t="str">
        <f>VLOOKUP($N46,'HeartRate-2022-03-21-1647950188'!$C:$G,4,0)</f>
        <v>Sitting</v>
      </c>
      <c r="AD46" s="14" t="str">
        <f>VLOOKUP($N46,'HeartRate-2022-03-21-1647950188'!$C:$G,5,0)</f>
        <v>Spatial Design</v>
      </c>
      <c r="AE46">
        <f t="shared" si="5"/>
        <v>0</v>
      </c>
      <c r="AF46" s="18">
        <v>44628</v>
      </c>
      <c r="AG46" s="19">
        <v>0.44166666666666665</v>
      </c>
    </row>
    <row r="47" spans="1:33" x14ac:dyDescent="0.3">
      <c r="A47" s="5">
        <v>44628.445138888892</v>
      </c>
      <c r="B47" t="str">
        <f>IFERROR(AVERAGEIFS('HeartRate-2022-03-21-1647950188'!$B:$B,'HeartRate-2022-03-21-1647950188'!$A:$A,Data_Extraction!B$2,'HeartRate-2022-03-21-1647950188'!$C:$C,Data_Extraction!$A47),"")</f>
        <v/>
      </c>
      <c r="C47" t="str">
        <f>IFERROR(AVERAGEIFS('HeartRate-2022-03-21-1647950188'!$B:$B,'HeartRate-2022-03-21-1647950188'!$A:$A,Data_Extraction!C$2,'HeartRate-2022-03-21-1647950188'!$C:$C,Data_Extraction!$A47),"")</f>
        <v/>
      </c>
      <c r="D47" t="str">
        <f>IFERROR(AVERAGEIFS('HeartRate-2022-03-21-1647950188'!$B:$B,'HeartRate-2022-03-21-1647950188'!$A:$A,Data_Extraction!D$2,'HeartRate-2022-03-21-1647950188'!$C:$C,Data_Extraction!$A47),"")</f>
        <v/>
      </c>
      <c r="E47" t="str">
        <f>IFERROR(AVERAGEIFS('HeartRate-2022-03-21-1647950188'!$B:$B,'HeartRate-2022-03-21-1647950188'!$A:$A,Data_Extraction!E$2,'HeartRate-2022-03-21-1647950188'!$C:$C,Data_Extraction!$A47),"")</f>
        <v/>
      </c>
      <c r="F47" t="str">
        <f>IFERROR(AVERAGEIFS('HeartRate-2022-03-21-1647950188'!$B:$B,'HeartRate-2022-03-21-1647950188'!$A:$A,Data_Extraction!F$2,'HeartRate-2022-03-21-1647950188'!$C:$C,Data_Extraction!$A47),"")</f>
        <v/>
      </c>
      <c r="G47">
        <f>IFERROR(AVERAGEIFS('HeartRate-2022-03-21-1647950188'!$B:$B,'HeartRate-2022-03-21-1647950188'!$A:$A,Data_Extraction!G$2,'HeartRate-2022-03-21-1647950188'!$C:$C,Data_Extraction!$A47),"")</f>
        <v>88</v>
      </c>
      <c r="H47" t="str">
        <f>IFERROR(AVERAGEIFS('HeartRate-2022-03-21-1647950188'!$B:$B,'HeartRate-2022-03-21-1647950188'!$A:$A,Data_Extraction!H$2,'HeartRate-2022-03-21-1647950188'!$C:$C,Data_Extraction!$A47),"")</f>
        <v/>
      </c>
      <c r="I47" t="str">
        <f>IFERROR(AVERAGEIFS('HeartRate-2022-03-21-1647950188'!$B:$B,'HeartRate-2022-03-21-1647950188'!$A:$A,Data_Extraction!I$2,'HeartRate-2022-03-21-1647950188'!$C:$C,Data_Extraction!$A47),"")</f>
        <v/>
      </c>
      <c r="J47" s="8">
        <f t="shared" si="1"/>
        <v>88</v>
      </c>
      <c r="N47" s="11">
        <f>Data_Extraction!A47</f>
        <v>44628.445138888892</v>
      </c>
      <c r="O47" s="15">
        <f t="shared" si="2"/>
        <v>44628</v>
      </c>
      <c r="P47" s="16">
        <f t="shared" si="3"/>
        <v>0.44513888888888892</v>
      </c>
      <c r="Q47" s="12">
        <f>IF(Data_Extraction!B47="",Data_Extraction!$J47*(Q$1),Data_Extraction!B47)</f>
        <v>79.2</v>
      </c>
      <c r="R47" s="12">
        <f>IF(Data_Extraction!C47="",Data_Extraction!$J47*(R$1),Data_Extraction!C47)</f>
        <v>80.960000000000008</v>
      </c>
      <c r="S47" s="12">
        <f>IF(Data_Extraction!D47="",Data_Extraction!$J47*(S$1),Data_Extraction!D47)</f>
        <v>91.52000000000001</v>
      </c>
      <c r="T47" s="12">
        <f>IF(Data_Extraction!E47="",Data_Extraction!$J47*(T$1),Data_Extraction!E47)</f>
        <v>83.6</v>
      </c>
      <c r="U47" s="12">
        <f>IF(Data_Extraction!F47="",Data_Extraction!$J47*(U$1),Data_Extraction!F47)</f>
        <v>86.24</v>
      </c>
      <c r="V47" s="12">
        <f>IF(Data_Extraction!G47="",Data_Extraction!$J47*(V$1),Data_Extraction!G47)</f>
        <v>88</v>
      </c>
      <c r="W47" s="12">
        <f>IF(Data_Extraction!H47="",Data_Extraction!$J47*(W$1),Data_Extraction!H47)</f>
        <v>94.160000000000011</v>
      </c>
      <c r="X47" s="12">
        <f>IF(Data_Extraction!I47="",Data_Extraction!$J47*(X$1),Data_Extraction!I47)</f>
        <v>85.36</v>
      </c>
      <c r="Y47" s="13">
        <f t="shared" si="0"/>
        <v>86.13000000000001</v>
      </c>
      <c r="Z47" s="17" t="str">
        <f t="shared" si="4"/>
        <v>Afternoon</v>
      </c>
      <c r="AA47" s="14" t="str">
        <f>VLOOKUP($N47,'HeartRate-2022-03-21-1647950188'!$C:$G,2,0)</f>
        <v>Introduction</v>
      </c>
      <c r="AB47" s="14" t="str">
        <f>VLOOKUP($N47,'HeartRate-2022-03-21-1647950188'!$C:$G,3,0)</f>
        <v>On Campus</v>
      </c>
      <c r="AC47" s="14" t="str">
        <f>VLOOKUP($N47,'HeartRate-2022-03-21-1647950188'!$C:$G,4,0)</f>
        <v>Sitting</v>
      </c>
      <c r="AD47" s="14" t="str">
        <f>VLOOKUP($N47,'HeartRate-2022-03-21-1647950188'!$C:$G,5,0)</f>
        <v>Spatial Design</v>
      </c>
      <c r="AE47">
        <f t="shared" si="5"/>
        <v>0</v>
      </c>
      <c r="AF47" s="18">
        <v>44628</v>
      </c>
      <c r="AG47" s="19">
        <v>0.44513888888888892</v>
      </c>
    </row>
    <row r="48" spans="1:33" x14ac:dyDescent="0.3">
      <c r="A48" s="5">
        <v>44628.448611111111</v>
      </c>
      <c r="B48" t="str">
        <f>IFERROR(AVERAGEIFS('HeartRate-2022-03-21-1647950188'!$B:$B,'HeartRate-2022-03-21-1647950188'!$A:$A,Data_Extraction!B$2,'HeartRate-2022-03-21-1647950188'!$C:$C,Data_Extraction!$A48),"")</f>
        <v/>
      </c>
      <c r="C48" t="str">
        <f>IFERROR(AVERAGEIFS('HeartRate-2022-03-21-1647950188'!$B:$B,'HeartRate-2022-03-21-1647950188'!$A:$A,Data_Extraction!C$2,'HeartRate-2022-03-21-1647950188'!$C:$C,Data_Extraction!$A48),"")</f>
        <v/>
      </c>
      <c r="D48" t="str">
        <f>IFERROR(AVERAGEIFS('HeartRate-2022-03-21-1647950188'!$B:$B,'HeartRate-2022-03-21-1647950188'!$A:$A,Data_Extraction!D$2,'HeartRate-2022-03-21-1647950188'!$C:$C,Data_Extraction!$A48),"")</f>
        <v/>
      </c>
      <c r="E48" t="str">
        <f>IFERROR(AVERAGEIFS('HeartRate-2022-03-21-1647950188'!$B:$B,'HeartRate-2022-03-21-1647950188'!$A:$A,Data_Extraction!E$2,'HeartRate-2022-03-21-1647950188'!$C:$C,Data_Extraction!$A48),"")</f>
        <v/>
      </c>
      <c r="F48" t="str">
        <f>IFERROR(AVERAGEIFS('HeartRate-2022-03-21-1647950188'!$B:$B,'HeartRate-2022-03-21-1647950188'!$A:$A,Data_Extraction!F$2,'HeartRate-2022-03-21-1647950188'!$C:$C,Data_Extraction!$A48),"")</f>
        <v/>
      </c>
      <c r="G48">
        <f>IFERROR(AVERAGEIFS('HeartRate-2022-03-21-1647950188'!$B:$B,'HeartRate-2022-03-21-1647950188'!$A:$A,Data_Extraction!G$2,'HeartRate-2022-03-21-1647950188'!$C:$C,Data_Extraction!$A48),"")</f>
        <v>90</v>
      </c>
      <c r="H48" t="str">
        <f>IFERROR(AVERAGEIFS('HeartRate-2022-03-21-1647950188'!$B:$B,'HeartRate-2022-03-21-1647950188'!$A:$A,Data_Extraction!H$2,'HeartRate-2022-03-21-1647950188'!$C:$C,Data_Extraction!$A48),"")</f>
        <v/>
      </c>
      <c r="I48" t="str">
        <f>IFERROR(AVERAGEIFS('HeartRate-2022-03-21-1647950188'!$B:$B,'HeartRate-2022-03-21-1647950188'!$A:$A,Data_Extraction!I$2,'HeartRate-2022-03-21-1647950188'!$C:$C,Data_Extraction!$A48),"")</f>
        <v/>
      </c>
      <c r="J48" s="8">
        <f t="shared" si="1"/>
        <v>90</v>
      </c>
      <c r="N48" s="11">
        <f>Data_Extraction!A48</f>
        <v>44628.448611111111</v>
      </c>
      <c r="O48" s="15">
        <f t="shared" si="2"/>
        <v>44628</v>
      </c>
      <c r="P48" s="16">
        <f t="shared" si="3"/>
        <v>0.44861111111111113</v>
      </c>
      <c r="Q48" s="12">
        <f>IF(Data_Extraction!B48="",Data_Extraction!$J48*(Q$1),Data_Extraction!B48)</f>
        <v>81</v>
      </c>
      <c r="R48" s="12">
        <f>IF(Data_Extraction!C48="",Data_Extraction!$J48*(R$1),Data_Extraction!C48)</f>
        <v>82.8</v>
      </c>
      <c r="S48" s="12">
        <f>IF(Data_Extraction!D48="",Data_Extraction!$J48*(S$1),Data_Extraction!D48)</f>
        <v>93.600000000000009</v>
      </c>
      <c r="T48" s="12">
        <f>IF(Data_Extraction!E48="",Data_Extraction!$J48*(T$1),Data_Extraction!E48)</f>
        <v>85.5</v>
      </c>
      <c r="U48" s="12">
        <f>IF(Data_Extraction!F48="",Data_Extraction!$J48*(U$1),Data_Extraction!F48)</f>
        <v>88.2</v>
      </c>
      <c r="V48" s="12">
        <f>IF(Data_Extraction!G48="",Data_Extraction!$J48*(V$1),Data_Extraction!G48)</f>
        <v>90</v>
      </c>
      <c r="W48" s="12">
        <f>IF(Data_Extraction!H48="",Data_Extraction!$J48*(W$1),Data_Extraction!H48)</f>
        <v>96.300000000000011</v>
      </c>
      <c r="X48" s="12">
        <f>IF(Data_Extraction!I48="",Data_Extraction!$J48*(X$1),Data_Extraction!I48)</f>
        <v>87.3</v>
      </c>
      <c r="Y48" s="13">
        <f t="shared" si="0"/>
        <v>88.087500000000006</v>
      </c>
      <c r="Z48" s="17" t="str">
        <f t="shared" si="4"/>
        <v>Afternoon</v>
      </c>
      <c r="AA48" s="14" t="str">
        <f>VLOOKUP($N48,'HeartRate-2022-03-21-1647950188'!$C:$G,2,0)</f>
        <v>Introduction</v>
      </c>
      <c r="AB48" s="14" t="str">
        <f>VLOOKUP($N48,'HeartRate-2022-03-21-1647950188'!$C:$G,3,0)</f>
        <v>On Campus</v>
      </c>
      <c r="AC48" s="14" t="str">
        <f>VLOOKUP($N48,'HeartRate-2022-03-21-1647950188'!$C:$G,4,0)</f>
        <v>Sitting</v>
      </c>
      <c r="AD48" s="14" t="str">
        <f>VLOOKUP($N48,'HeartRate-2022-03-21-1647950188'!$C:$G,5,0)</f>
        <v>Spatial Design</v>
      </c>
      <c r="AE48">
        <f t="shared" si="5"/>
        <v>0</v>
      </c>
      <c r="AF48" s="18">
        <v>44628</v>
      </c>
      <c r="AG48" s="19">
        <v>0.44861111111111113</v>
      </c>
    </row>
    <row r="49" spans="1:33" x14ac:dyDescent="0.3">
      <c r="A49" s="5">
        <v>44628.45208333333</v>
      </c>
      <c r="B49" t="str">
        <f>IFERROR(AVERAGEIFS('HeartRate-2022-03-21-1647950188'!$B:$B,'HeartRate-2022-03-21-1647950188'!$A:$A,Data_Extraction!B$2,'HeartRate-2022-03-21-1647950188'!$C:$C,Data_Extraction!$A49),"")</f>
        <v/>
      </c>
      <c r="C49" t="str">
        <f>IFERROR(AVERAGEIFS('HeartRate-2022-03-21-1647950188'!$B:$B,'HeartRate-2022-03-21-1647950188'!$A:$A,Data_Extraction!C$2,'HeartRate-2022-03-21-1647950188'!$C:$C,Data_Extraction!$A49),"")</f>
        <v/>
      </c>
      <c r="D49" t="str">
        <f>IFERROR(AVERAGEIFS('HeartRate-2022-03-21-1647950188'!$B:$B,'HeartRate-2022-03-21-1647950188'!$A:$A,Data_Extraction!D$2,'HeartRate-2022-03-21-1647950188'!$C:$C,Data_Extraction!$A49),"")</f>
        <v/>
      </c>
      <c r="E49" t="str">
        <f>IFERROR(AVERAGEIFS('HeartRate-2022-03-21-1647950188'!$B:$B,'HeartRate-2022-03-21-1647950188'!$A:$A,Data_Extraction!E$2,'HeartRate-2022-03-21-1647950188'!$C:$C,Data_Extraction!$A49),"")</f>
        <v/>
      </c>
      <c r="F49" t="str">
        <f>IFERROR(AVERAGEIFS('HeartRate-2022-03-21-1647950188'!$B:$B,'HeartRate-2022-03-21-1647950188'!$A:$A,Data_Extraction!F$2,'HeartRate-2022-03-21-1647950188'!$C:$C,Data_Extraction!$A49),"")</f>
        <v/>
      </c>
      <c r="G49">
        <f>IFERROR(AVERAGEIFS('HeartRate-2022-03-21-1647950188'!$B:$B,'HeartRate-2022-03-21-1647950188'!$A:$A,Data_Extraction!G$2,'HeartRate-2022-03-21-1647950188'!$C:$C,Data_Extraction!$A49),"")</f>
        <v>83</v>
      </c>
      <c r="H49" t="str">
        <f>IFERROR(AVERAGEIFS('HeartRate-2022-03-21-1647950188'!$B:$B,'HeartRate-2022-03-21-1647950188'!$A:$A,Data_Extraction!H$2,'HeartRate-2022-03-21-1647950188'!$C:$C,Data_Extraction!$A49),"")</f>
        <v/>
      </c>
      <c r="I49" t="str">
        <f>IFERROR(AVERAGEIFS('HeartRate-2022-03-21-1647950188'!$B:$B,'HeartRate-2022-03-21-1647950188'!$A:$A,Data_Extraction!I$2,'HeartRate-2022-03-21-1647950188'!$C:$C,Data_Extraction!$A49),"")</f>
        <v/>
      </c>
      <c r="J49" s="8">
        <f t="shared" si="1"/>
        <v>83</v>
      </c>
      <c r="N49" s="11">
        <f>Data_Extraction!A49</f>
        <v>44628.45208333333</v>
      </c>
      <c r="O49" s="15">
        <f t="shared" si="2"/>
        <v>44628</v>
      </c>
      <c r="P49" s="16">
        <f t="shared" si="3"/>
        <v>0.45208333333333334</v>
      </c>
      <c r="Q49" s="12">
        <f>IF(Data_Extraction!B49="",Data_Extraction!$J49*(Q$1),Data_Extraction!B49)</f>
        <v>74.7</v>
      </c>
      <c r="R49" s="12">
        <f>IF(Data_Extraction!C49="",Data_Extraction!$J49*(R$1),Data_Extraction!C49)</f>
        <v>76.36</v>
      </c>
      <c r="S49" s="12">
        <f>IF(Data_Extraction!D49="",Data_Extraction!$J49*(S$1),Data_Extraction!D49)</f>
        <v>86.320000000000007</v>
      </c>
      <c r="T49" s="12">
        <f>IF(Data_Extraction!E49="",Data_Extraction!$J49*(T$1),Data_Extraction!E49)</f>
        <v>78.849999999999994</v>
      </c>
      <c r="U49" s="12">
        <f>IF(Data_Extraction!F49="",Data_Extraction!$J49*(U$1),Data_Extraction!F49)</f>
        <v>81.34</v>
      </c>
      <c r="V49" s="12">
        <f>IF(Data_Extraction!G49="",Data_Extraction!$J49*(V$1),Data_Extraction!G49)</f>
        <v>83</v>
      </c>
      <c r="W49" s="12">
        <f>IF(Data_Extraction!H49="",Data_Extraction!$J49*(W$1),Data_Extraction!H49)</f>
        <v>88.81</v>
      </c>
      <c r="X49" s="12">
        <f>IF(Data_Extraction!I49="",Data_Extraction!$J49*(X$1),Data_Extraction!I49)</f>
        <v>80.509999999999991</v>
      </c>
      <c r="Y49" s="13">
        <f t="shared" si="0"/>
        <v>81.236250000000013</v>
      </c>
      <c r="Z49" s="17" t="str">
        <f t="shared" si="4"/>
        <v>Afternoon</v>
      </c>
      <c r="AA49" s="14" t="str">
        <f>VLOOKUP($N49,'HeartRate-2022-03-21-1647950188'!$C:$G,2,0)</f>
        <v>Introduction</v>
      </c>
      <c r="AB49" s="14" t="str">
        <f>VLOOKUP($N49,'HeartRate-2022-03-21-1647950188'!$C:$G,3,0)</f>
        <v>On Campus</v>
      </c>
      <c r="AC49" s="14" t="str">
        <f>VLOOKUP($N49,'HeartRate-2022-03-21-1647950188'!$C:$G,4,0)</f>
        <v>Sitting</v>
      </c>
      <c r="AD49" s="14" t="str">
        <f>VLOOKUP($N49,'HeartRate-2022-03-21-1647950188'!$C:$G,5,0)</f>
        <v>Spatial Design</v>
      </c>
      <c r="AE49">
        <f t="shared" si="5"/>
        <v>0</v>
      </c>
      <c r="AF49" s="18">
        <v>44628</v>
      </c>
      <c r="AG49" s="19">
        <v>0.45208333333333334</v>
      </c>
    </row>
    <row r="50" spans="1:33" x14ac:dyDescent="0.3">
      <c r="A50" s="5">
        <v>44628.455555555556</v>
      </c>
      <c r="B50" t="str">
        <f>IFERROR(AVERAGEIFS('HeartRate-2022-03-21-1647950188'!$B:$B,'HeartRate-2022-03-21-1647950188'!$A:$A,Data_Extraction!B$2,'HeartRate-2022-03-21-1647950188'!$C:$C,Data_Extraction!$A50),"")</f>
        <v/>
      </c>
      <c r="C50" t="str">
        <f>IFERROR(AVERAGEIFS('HeartRate-2022-03-21-1647950188'!$B:$B,'HeartRate-2022-03-21-1647950188'!$A:$A,Data_Extraction!C$2,'HeartRate-2022-03-21-1647950188'!$C:$C,Data_Extraction!$A50),"")</f>
        <v/>
      </c>
      <c r="D50" t="str">
        <f>IFERROR(AVERAGEIFS('HeartRate-2022-03-21-1647950188'!$B:$B,'HeartRate-2022-03-21-1647950188'!$A:$A,Data_Extraction!D$2,'HeartRate-2022-03-21-1647950188'!$C:$C,Data_Extraction!$A50),"")</f>
        <v/>
      </c>
      <c r="E50" t="str">
        <f>IFERROR(AVERAGEIFS('HeartRate-2022-03-21-1647950188'!$B:$B,'HeartRate-2022-03-21-1647950188'!$A:$A,Data_Extraction!E$2,'HeartRate-2022-03-21-1647950188'!$C:$C,Data_Extraction!$A50),"")</f>
        <v/>
      </c>
      <c r="F50" t="str">
        <f>IFERROR(AVERAGEIFS('HeartRate-2022-03-21-1647950188'!$B:$B,'HeartRate-2022-03-21-1647950188'!$A:$A,Data_Extraction!F$2,'HeartRate-2022-03-21-1647950188'!$C:$C,Data_Extraction!$A50),"")</f>
        <v/>
      </c>
      <c r="G50">
        <f>IFERROR(AVERAGEIFS('HeartRate-2022-03-21-1647950188'!$B:$B,'HeartRate-2022-03-21-1647950188'!$A:$A,Data_Extraction!G$2,'HeartRate-2022-03-21-1647950188'!$C:$C,Data_Extraction!$A50),"")</f>
        <v>81</v>
      </c>
      <c r="H50" t="str">
        <f>IFERROR(AVERAGEIFS('HeartRate-2022-03-21-1647950188'!$B:$B,'HeartRate-2022-03-21-1647950188'!$A:$A,Data_Extraction!H$2,'HeartRate-2022-03-21-1647950188'!$C:$C,Data_Extraction!$A50),"")</f>
        <v/>
      </c>
      <c r="I50" t="str">
        <f>IFERROR(AVERAGEIFS('HeartRate-2022-03-21-1647950188'!$B:$B,'HeartRate-2022-03-21-1647950188'!$A:$A,Data_Extraction!I$2,'HeartRate-2022-03-21-1647950188'!$C:$C,Data_Extraction!$A50),"")</f>
        <v/>
      </c>
      <c r="J50" s="8">
        <f t="shared" si="1"/>
        <v>81</v>
      </c>
      <c r="N50" s="11">
        <f>Data_Extraction!A50</f>
        <v>44628.455555555556</v>
      </c>
      <c r="O50" s="15">
        <f t="shared" si="2"/>
        <v>44628</v>
      </c>
      <c r="P50" s="16">
        <f t="shared" si="3"/>
        <v>0.45555555555555555</v>
      </c>
      <c r="Q50" s="12">
        <f>IF(Data_Extraction!B50="",Data_Extraction!$J50*(Q$1),Data_Extraction!B50)</f>
        <v>72.900000000000006</v>
      </c>
      <c r="R50" s="12">
        <f>IF(Data_Extraction!C50="",Data_Extraction!$J50*(R$1),Data_Extraction!C50)</f>
        <v>74.52000000000001</v>
      </c>
      <c r="S50" s="12">
        <f>IF(Data_Extraction!D50="",Data_Extraction!$J50*(S$1),Data_Extraction!D50)</f>
        <v>84.240000000000009</v>
      </c>
      <c r="T50" s="12">
        <f>IF(Data_Extraction!E50="",Data_Extraction!$J50*(T$1),Data_Extraction!E50)</f>
        <v>76.95</v>
      </c>
      <c r="U50" s="12">
        <f>IF(Data_Extraction!F50="",Data_Extraction!$J50*(U$1),Data_Extraction!F50)</f>
        <v>79.38</v>
      </c>
      <c r="V50" s="12">
        <f>IF(Data_Extraction!G50="",Data_Extraction!$J50*(V$1),Data_Extraction!G50)</f>
        <v>81</v>
      </c>
      <c r="W50" s="12">
        <f>IF(Data_Extraction!H50="",Data_Extraction!$J50*(W$1),Data_Extraction!H50)</f>
        <v>86.67</v>
      </c>
      <c r="X50" s="12">
        <f>IF(Data_Extraction!I50="",Data_Extraction!$J50*(X$1),Data_Extraction!I50)</f>
        <v>78.569999999999993</v>
      </c>
      <c r="Y50" s="13">
        <f t="shared" si="0"/>
        <v>79.278750000000002</v>
      </c>
      <c r="Z50" s="17" t="str">
        <f t="shared" si="4"/>
        <v>Afternoon</v>
      </c>
      <c r="AA50" s="14" t="str">
        <f>VLOOKUP($N50,'HeartRate-2022-03-21-1647950188'!$C:$G,2,0)</f>
        <v>Introduction</v>
      </c>
      <c r="AB50" s="14" t="str">
        <f>VLOOKUP($N50,'HeartRate-2022-03-21-1647950188'!$C:$G,3,0)</f>
        <v>On Campus</v>
      </c>
      <c r="AC50" s="14" t="str">
        <f>VLOOKUP($N50,'HeartRate-2022-03-21-1647950188'!$C:$G,4,0)</f>
        <v>Sitting</v>
      </c>
      <c r="AD50" s="14" t="str">
        <f>VLOOKUP($N50,'HeartRate-2022-03-21-1647950188'!$C:$G,5,0)</f>
        <v>Spatial Design</v>
      </c>
      <c r="AE50">
        <f t="shared" si="5"/>
        <v>0</v>
      </c>
      <c r="AF50" s="18">
        <v>44628</v>
      </c>
      <c r="AG50" s="19">
        <v>0.45555555555555555</v>
      </c>
    </row>
    <row r="51" spans="1:33" x14ac:dyDescent="0.3">
      <c r="A51" s="5">
        <v>44628.459027777775</v>
      </c>
      <c r="B51" t="str">
        <f>IFERROR(AVERAGEIFS('HeartRate-2022-03-21-1647950188'!$B:$B,'HeartRate-2022-03-21-1647950188'!$A:$A,Data_Extraction!B$2,'HeartRate-2022-03-21-1647950188'!$C:$C,Data_Extraction!$A51),"")</f>
        <v/>
      </c>
      <c r="C51" t="str">
        <f>IFERROR(AVERAGEIFS('HeartRate-2022-03-21-1647950188'!$B:$B,'HeartRate-2022-03-21-1647950188'!$A:$A,Data_Extraction!C$2,'HeartRate-2022-03-21-1647950188'!$C:$C,Data_Extraction!$A51),"")</f>
        <v/>
      </c>
      <c r="D51" t="str">
        <f>IFERROR(AVERAGEIFS('HeartRate-2022-03-21-1647950188'!$B:$B,'HeartRate-2022-03-21-1647950188'!$A:$A,Data_Extraction!D$2,'HeartRate-2022-03-21-1647950188'!$C:$C,Data_Extraction!$A51),"")</f>
        <v/>
      </c>
      <c r="E51" t="str">
        <f>IFERROR(AVERAGEIFS('HeartRate-2022-03-21-1647950188'!$B:$B,'HeartRate-2022-03-21-1647950188'!$A:$A,Data_Extraction!E$2,'HeartRate-2022-03-21-1647950188'!$C:$C,Data_Extraction!$A51),"")</f>
        <v/>
      </c>
      <c r="F51" t="str">
        <f>IFERROR(AVERAGEIFS('HeartRate-2022-03-21-1647950188'!$B:$B,'HeartRate-2022-03-21-1647950188'!$A:$A,Data_Extraction!F$2,'HeartRate-2022-03-21-1647950188'!$C:$C,Data_Extraction!$A51),"")</f>
        <v/>
      </c>
      <c r="G51">
        <f>IFERROR(AVERAGEIFS('HeartRate-2022-03-21-1647950188'!$B:$B,'HeartRate-2022-03-21-1647950188'!$A:$A,Data_Extraction!G$2,'HeartRate-2022-03-21-1647950188'!$C:$C,Data_Extraction!$A51),"")</f>
        <v>84</v>
      </c>
      <c r="H51" t="str">
        <f>IFERROR(AVERAGEIFS('HeartRate-2022-03-21-1647950188'!$B:$B,'HeartRate-2022-03-21-1647950188'!$A:$A,Data_Extraction!H$2,'HeartRate-2022-03-21-1647950188'!$C:$C,Data_Extraction!$A51),"")</f>
        <v/>
      </c>
      <c r="I51" t="str">
        <f>IFERROR(AVERAGEIFS('HeartRate-2022-03-21-1647950188'!$B:$B,'HeartRate-2022-03-21-1647950188'!$A:$A,Data_Extraction!I$2,'HeartRate-2022-03-21-1647950188'!$C:$C,Data_Extraction!$A51),"")</f>
        <v/>
      </c>
      <c r="J51" s="8">
        <f t="shared" si="1"/>
        <v>84</v>
      </c>
      <c r="N51" s="11">
        <f>Data_Extraction!A51</f>
        <v>44628.459027777775</v>
      </c>
      <c r="O51" s="15">
        <f t="shared" si="2"/>
        <v>44628</v>
      </c>
      <c r="P51" s="16">
        <f t="shared" si="3"/>
        <v>0.45902777777777781</v>
      </c>
      <c r="Q51" s="12">
        <f>IF(Data_Extraction!B51="",Data_Extraction!$J51*(Q$1),Data_Extraction!B51)</f>
        <v>75.600000000000009</v>
      </c>
      <c r="R51" s="12">
        <f>IF(Data_Extraction!C51="",Data_Extraction!$J51*(R$1),Data_Extraction!C51)</f>
        <v>77.28</v>
      </c>
      <c r="S51" s="12">
        <f>IF(Data_Extraction!D51="",Data_Extraction!$J51*(S$1),Data_Extraction!D51)</f>
        <v>87.36</v>
      </c>
      <c r="T51" s="12">
        <f>IF(Data_Extraction!E51="",Data_Extraction!$J51*(T$1),Data_Extraction!E51)</f>
        <v>79.8</v>
      </c>
      <c r="U51" s="12">
        <f>IF(Data_Extraction!F51="",Data_Extraction!$J51*(U$1),Data_Extraction!F51)</f>
        <v>82.32</v>
      </c>
      <c r="V51" s="12">
        <f>IF(Data_Extraction!G51="",Data_Extraction!$J51*(V$1),Data_Extraction!G51)</f>
        <v>84</v>
      </c>
      <c r="W51" s="12">
        <f>IF(Data_Extraction!H51="",Data_Extraction!$J51*(W$1),Data_Extraction!H51)</f>
        <v>89.88000000000001</v>
      </c>
      <c r="X51" s="12">
        <f>IF(Data_Extraction!I51="",Data_Extraction!$J51*(X$1),Data_Extraction!I51)</f>
        <v>81.48</v>
      </c>
      <c r="Y51" s="13">
        <f t="shared" si="0"/>
        <v>82.215000000000003</v>
      </c>
      <c r="Z51" s="17" t="str">
        <f t="shared" si="4"/>
        <v>Afternoon</v>
      </c>
      <c r="AA51" s="14" t="str">
        <f>VLOOKUP($N51,'HeartRate-2022-03-21-1647950188'!$C:$G,2,0)</f>
        <v>Break</v>
      </c>
      <c r="AB51" s="14" t="str">
        <f>VLOOKUP($N51,'HeartRate-2022-03-21-1647950188'!$C:$G,3,0)</f>
        <v>On Campus</v>
      </c>
      <c r="AC51" s="14" t="str">
        <f>VLOOKUP($N51,'HeartRate-2022-03-21-1647950188'!$C:$G,4,0)</f>
        <v>Sitting</v>
      </c>
      <c r="AD51" s="14" t="str">
        <f>VLOOKUP($N51,'HeartRate-2022-03-21-1647950188'!$C:$G,5,0)</f>
        <v>Spatial Design</v>
      </c>
      <c r="AE51">
        <f t="shared" si="5"/>
        <v>0</v>
      </c>
      <c r="AF51" s="18">
        <v>44628</v>
      </c>
      <c r="AG51" s="19">
        <v>0.45902777777777781</v>
      </c>
    </row>
    <row r="52" spans="1:33" x14ac:dyDescent="0.3">
      <c r="A52" s="5">
        <v>44628.462500000001</v>
      </c>
      <c r="B52" t="str">
        <f>IFERROR(AVERAGEIFS('HeartRate-2022-03-21-1647950188'!$B:$B,'HeartRate-2022-03-21-1647950188'!$A:$A,Data_Extraction!B$2,'HeartRate-2022-03-21-1647950188'!$C:$C,Data_Extraction!$A52),"")</f>
        <v/>
      </c>
      <c r="C52" t="str">
        <f>IFERROR(AVERAGEIFS('HeartRate-2022-03-21-1647950188'!$B:$B,'HeartRate-2022-03-21-1647950188'!$A:$A,Data_Extraction!C$2,'HeartRate-2022-03-21-1647950188'!$C:$C,Data_Extraction!$A52),"")</f>
        <v/>
      </c>
      <c r="D52" t="str">
        <f>IFERROR(AVERAGEIFS('HeartRate-2022-03-21-1647950188'!$B:$B,'HeartRate-2022-03-21-1647950188'!$A:$A,Data_Extraction!D$2,'HeartRate-2022-03-21-1647950188'!$C:$C,Data_Extraction!$A52),"")</f>
        <v/>
      </c>
      <c r="E52" t="str">
        <f>IFERROR(AVERAGEIFS('HeartRate-2022-03-21-1647950188'!$B:$B,'HeartRate-2022-03-21-1647950188'!$A:$A,Data_Extraction!E$2,'HeartRate-2022-03-21-1647950188'!$C:$C,Data_Extraction!$A52),"")</f>
        <v/>
      </c>
      <c r="F52" t="str">
        <f>IFERROR(AVERAGEIFS('HeartRate-2022-03-21-1647950188'!$B:$B,'HeartRate-2022-03-21-1647950188'!$A:$A,Data_Extraction!F$2,'HeartRate-2022-03-21-1647950188'!$C:$C,Data_Extraction!$A52),"")</f>
        <v/>
      </c>
      <c r="G52">
        <f>IFERROR(AVERAGEIFS('HeartRate-2022-03-21-1647950188'!$B:$B,'HeartRate-2022-03-21-1647950188'!$A:$A,Data_Extraction!G$2,'HeartRate-2022-03-21-1647950188'!$C:$C,Data_Extraction!$A52),"")</f>
        <v>82</v>
      </c>
      <c r="H52" t="str">
        <f>IFERROR(AVERAGEIFS('HeartRate-2022-03-21-1647950188'!$B:$B,'HeartRate-2022-03-21-1647950188'!$A:$A,Data_Extraction!H$2,'HeartRate-2022-03-21-1647950188'!$C:$C,Data_Extraction!$A52),"")</f>
        <v/>
      </c>
      <c r="I52" t="str">
        <f>IFERROR(AVERAGEIFS('HeartRate-2022-03-21-1647950188'!$B:$B,'HeartRate-2022-03-21-1647950188'!$A:$A,Data_Extraction!I$2,'HeartRate-2022-03-21-1647950188'!$C:$C,Data_Extraction!$A52),"")</f>
        <v/>
      </c>
      <c r="J52" s="8">
        <f t="shared" si="1"/>
        <v>82</v>
      </c>
      <c r="N52" s="11">
        <f>Data_Extraction!A52</f>
        <v>44628.462500000001</v>
      </c>
      <c r="O52" s="15">
        <f t="shared" si="2"/>
        <v>44628</v>
      </c>
      <c r="P52" s="16">
        <f t="shared" si="3"/>
        <v>0.46249999999999997</v>
      </c>
      <c r="Q52" s="12">
        <f>IF(Data_Extraction!B52="",Data_Extraction!$J52*(Q$1),Data_Extraction!B52)</f>
        <v>73.8</v>
      </c>
      <c r="R52" s="12">
        <f>IF(Data_Extraction!C52="",Data_Extraction!$J52*(R$1),Data_Extraction!C52)</f>
        <v>75.44</v>
      </c>
      <c r="S52" s="12">
        <f>IF(Data_Extraction!D52="",Data_Extraction!$J52*(S$1),Data_Extraction!D52)</f>
        <v>85.28</v>
      </c>
      <c r="T52" s="12">
        <f>IF(Data_Extraction!E52="",Data_Extraction!$J52*(T$1),Data_Extraction!E52)</f>
        <v>77.899999999999991</v>
      </c>
      <c r="U52" s="12">
        <f>IF(Data_Extraction!F52="",Data_Extraction!$J52*(U$1),Data_Extraction!F52)</f>
        <v>80.36</v>
      </c>
      <c r="V52" s="12">
        <f>IF(Data_Extraction!G52="",Data_Extraction!$J52*(V$1),Data_Extraction!G52)</f>
        <v>82</v>
      </c>
      <c r="W52" s="12">
        <f>IF(Data_Extraction!H52="",Data_Extraction!$J52*(W$1),Data_Extraction!H52)</f>
        <v>87.740000000000009</v>
      </c>
      <c r="X52" s="12">
        <f>IF(Data_Extraction!I52="",Data_Extraction!$J52*(X$1),Data_Extraction!I52)</f>
        <v>79.539999999999992</v>
      </c>
      <c r="Y52" s="13">
        <f t="shared" si="0"/>
        <v>80.257499999999993</v>
      </c>
      <c r="Z52" s="17" t="str">
        <f t="shared" si="4"/>
        <v>Afternoon</v>
      </c>
      <c r="AA52" s="14" t="str">
        <f>VLOOKUP($N52,'HeartRate-2022-03-21-1647950188'!$C:$G,2,0)</f>
        <v>Break</v>
      </c>
      <c r="AB52" s="14" t="str">
        <f>VLOOKUP($N52,'HeartRate-2022-03-21-1647950188'!$C:$G,3,0)</f>
        <v>On Campus</v>
      </c>
      <c r="AC52" s="14" t="str">
        <f>VLOOKUP($N52,'HeartRate-2022-03-21-1647950188'!$C:$G,4,0)</f>
        <v>Sitting</v>
      </c>
      <c r="AD52" s="14" t="str">
        <f>VLOOKUP($N52,'HeartRate-2022-03-21-1647950188'!$C:$G,5,0)</f>
        <v>Spatial Design</v>
      </c>
      <c r="AE52">
        <f t="shared" si="5"/>
        <v>0</v>
      </c>
      <c r="AF52" s="18">
        <v>44628</v>
      </c>
      <c r="AG52" s="19">
        <v>0.46249999999999997</v>
      </c>
    </row>
    <row r="53" spans="1:33" x14ac:dyDescent="0.3">
      <c r="A53" s="5">
        <v>44628.46597222222</v>
      </c>
      <c r="B53" t="str">
        <f>IFERROR(AVERAGEIFS('HeartRate-2022-03-21-1647950188'!$B:$B,'HeartRate-2022-03-21-1647950188'!$A:$A,Data_Extraction!B$2,'HeartRate-2022-03-21-1647950188'!$C:$C,Data_Extraction!$A53),"")</f>
        <v/>
      </c>
      <c r="C53" t="str">
        <f>IFERROR(AVERAGEIFS('HeartRate-2022-03-21-1647950188'!$B:$B,'HeartRate-2022-03-21-1647950188'!$A:$A,Data_Extraction!C$2,'HeartRate-2022-03-21-1647950188'!$C:$C,Data_Extraction!$A53),"")</f>
        <v/>
      </c>
      <c r="D53" t="str">
        <f>IFERROR(AVERAGEIFS('HeartRate-2022-03-21-1647950188'!$B:$B,'HeartRate-2022-03-21-1647950188'!$A:$A,Data_Extraction!D$2,'HeartRate-2022-03-21-1647950188'!$C:$C,Data_Extraction!$A53),"")</f>
        <v/>
      </c>
      <c r="E53" t="str">
        <f>IFERROR(AVERAGEIFS('HeartRate-2022-03-21-1647950188'!$B:$B,'HeartRate-2022-03-21-1647950188'!$A:$A,Data_Extraction!E$2,'HeartRate-2022-03-21-1647950188'!$C:$C,Data_Extraction!$A53),"")</f>
        <v/>
      </c>
      <c r="F53" t="str">
        <f>IFERROR(AVERAGEIFS('HeartRate-2022-03-21-1647950188'!$B:$B,'HeartRate-2022-03-21-1647950188'!$A:$A,Data_Extraction!F$2,'HeartRate-2022-03-21-1647950188'!$C:$C,Data_Extraction!$A53),"")</f>
        <v/>
      </c>
      <c r="G53">
        <f>IFERROR(AVERAGEIFS('HeartRate-2022-03-21-1647950188'!$B:$B,'HeartRate-2022-03-21-1647950188'!$A:$A,Data_Extraction!G$2,'HeartRate-2022-03-21-1647950188'!$C:$C,Data_Extraction!$A53),"")</f>
        <v>90</v>
      </c>
      <c r="H53" t="str">
        <f>IFERROR(AVERAGEIFS('HeartRate-2022-03-21-1647950188'!$B:$B,'HeartRate-2022-03-21-1647950188'!$A:$A,Data_Extraction!H$2,'HeartRate-2022-03-21-1647950188'!$C:$C,Data_Extraction!$A53),"")</f>
        <v/>
      </c>
      <c r="I53" t="str">
        <f>IFERROR(AVERAGEIFS('HeartRate-2022-03-21-1647950188'!$B:$B,'HeartRate-2022-03-21-1647950188'!$A:$A,Data_Extraction!I$2,'HeartRate-2022-03-21-1647950188'!$C:$C,Data_Extraction!$A53),"")</f>
        <v/>
      </c>
      <c r="J53" s="8">
        <f t="shared" si="1"/>
        <v>90</v>
      </c>
      <c r="N53" s="11">
        <f>Data_Extraction!A53</f>
        <v>44628.46597222222</v>
      </c>
      <c r="O53" s="15">
        <f t="shared" si="2"/>
        <v>44628</v>
      </c>
      <c r="P53" s="16">
        <f t="shared" si="3"/>
        <v>0.46597222222222223</v>
      </c>
      <c r="Q53" s="12">
        <f>IF(Data_Extraction!B53="",Data_Extraction!$J53*(Q$1),Data_Extraction!B53)</f>
        <v>81</v>
      </c>
      <c r="R53" s="12">
        <f>IF(Data_Extraction!C53="",Data_Extraction!$J53*(R$1),Data_Extraction!C53)</f>
        <v>82.8</v>
      </c>
      <c r="S53" s="12">
        <f>IF(Data_Extraction!D53="",Data_Extraction!$J53*(S$1),Data_Extraction!D53)</f>
        <v>93.600000000000009</v>
      </c>
      <c r="T53" s="12">
        <f>IF(Data_Extraction!E53="",Data_Extraction!$J53*(T$1),Data_Extraction!E53)</f>
        <v>85.5</v>
      </c>
      <c r="U53" s="12">
        <f>IF(Data_Extraction!F53="",Data_Extraction!$J53*(U$1),Data_Extraction!F53)</f>
        <v>88.2</v>
      </c>
      <c r="V53" s="12">
        <f>IF(Data_Extraction!G53="",Data_Extraction!$J53*(V$1),Data_Extraction!G53)</f>
        <v>90</v>
      </c>
      <c r="W53" s="12">
        <f>IF(Data_Extraction!H53="",Data_Extraction!$J53*(W$1),Data_Extraction!H53)</f>
        <v>96.300000000000011</v>
      </c>
      <c r="X53" s="12">
        <f>IF(Data_Extraction!I53="",Data_Extraction!$J53*(X$1),Data_Extraction!I53)</f>
        <v>87.3</v>
      </c>
      <c r="Y53" s="13">
        <f t="shared" si="0"/>
        <v>88.087500000000006</v>
      </c>
      <c r="Z53" s="17" t="str">
        <f t="shared" si="4"/>
        <v>Afternoon</v>
      </c>
      <c r="AA53" s="14" t="str">
        <f>VLOOKUP($N53,'HeartRate-2022-03-21-1647950188'!$C:$G,2,0)</f>
        <v>Break</v>
      </c>
      <c r="AB53" s="14" t="str">
        <f>VLOOKUP($N53,'HeartRate-2022-03-21-1647950188'!$C:$G,3,0)</f>
        <v>On Campus</v>
      </c>
      <c r="AC53" s="14" t="str">
        <f>VLOOKUP($N53,'HeartRate-2022-03-21-1647950188'!$C:$G,4,0)</f>
        <v>Sitting</v>
      </c>
      <c r="AD53" s="14" t="str">
        <f>VLOOKUP($N53,'HeartRate-2022-03-21-1647950188'!$C:$G,5,0)</f>
        <v>Spatial Design</v>
      </c>
      <c r="AE53">
        <f t="shared" si="5"/>
        <v>0</v>
      </c>
      <c r="AF53" s="18">
        <v>44628</v>
      </c>
      <c r="AG53" s="19">
        <v>0.46597222222222223</v>
      </c>
    </row>
    <row r="54" spans="1:33" x14ac:dyDescent="0.3">
      <c r="A54" s="5">
        <v>44628.469444444447</v>
      </c>
      <c r="B54" t="str">
        <f>IFERROR(AVERAGEIFS('HeartRate-2022-03-21-1647950188'!$B:$B,'HeartRate-2022-03-21-1647950188'!$A:$A,Data_Extraction!B$2,'HeartRate-2022-03-21-1647950188'!$C:$C,Data_Extraction!$A54),"")</f>
        <v/>
      </c>
      <c r="C54" t="str">
        <f>IFERROR(AVERAGEIFS('HeartRate-2022-03-21-1647950188'!$B:$B,'HeartRate-2022-03-21-1647950188'!$A:$A,Data_Extraction!C$2,'HeartRate-2022-03-21-1647950188'!$C:$C,Data_Extraction!$A54),"")</f>
        <v/>
      </c>
      <c r="D54" t="str">
        <f>IFERROR(AVERAGEIFS('HeartRate-2022-03-21-1647950188'!$B:$B,'HeartRate-2022-03-21-1647950188'!$A:$A,Data_Extraction!D$2,'HeartRate-2022-03-21-1647950188'!$C:$C,Data_Extraction!$A54),"")</f>
        <v/>
      </c>
      <c r="E54" t="str">
        <f>IFERROR(AVERAGEIFS('HeartRate-2022-03-21-1647950188'!$B:$B,'HeartRate-2022-03-21-1647950188'!$A:$A,Data_Extraction!E$2,'HeartRate-2022-03-21-1647950188'!$C:$C,Data_Extraction!$A54),"")</f>
        <v/>
      </c>
      <c r="F54" t="str">
        <f>IFERROR(AVERAGEIFS('HeartRate-2022-03-21-1647950188'!$B:$B,'HeartRate-2022-03-21-1647950188'!$A:$A,Data_Extraction!F$2,'HeartRate-2022-03-21-1647950188'!$C:$C,Data_Extraction!$A54),"")</f>
        <v/>
      </c>
      <c r="G54">
        <f>IFERROR(AVERAGEIFS('HeartRate-2022-03-21-1647950188'!$B:$B,'HeartRate-2022-03-21-1647950188'!$A:$A,Data_Extraction!G$2,'HeartRate-2022-03-21-1647950188'!$C:$C,Data_Extraction!$A54),"")</f>
        <v>81</v>
      </c>
      <c r="H54" t="str">
        <f>IFERROR(AVERAGEIFS('HeartRate-2022-03-21-1647950188'!$B:$B,'HeartRate-2022-03-21-1647950188'!$A:$A,Data_Extraction!H$2,'HeartRate-2022-03-21-1647950188'!$C:$C,Data_Extraction!$A54),"")</f>
        <v/>
      </c>
      <c r="I54" t="str">
        <f>IFERROR(AVERAGEIFS('HeartRate-2022-03-21-1647950188'!$B:$B,'HeartRate-2022-03-21-1647950188'!$A:$A,Data_Extraction!I$2,'HeartRate-2022-03-21-1647950188'!$C:$C,Data_Extraction!$A54),"")</f>
        <v/>
      </c>
      <c r="J54" s="8">
        <f t="shared" si="1"/>
        <v>81</v>
      </c>
      <c r="N54" s="11">
        <f>Data_Extraction!A54</f>
        <v>44628.469444444447</v>
      </c>
      <c r="O54" s="15">
        <f t="shared" si="2"/>
        <v>44628</v>
      </c>
      <c r="P54" s="16">
        <f t="shared" si="3"/>
        <v>0.4694444444444445</v>
      </c>
      <c r="Q54" s="12">
        <f>IF(Data_Extraction!B54="",Data_Extraction!$J54*(Q$1),Data_Extraction!B54)</f>
        <v>72.900000000000006</v>
      </c>
      <c r="R54" s="12">
        <f>IF(Data_Extraction!C54="",Data_Extraction!$J54*(R$1),Data_Extraction!C54)</f>
        <v>74.52000000000001</v>
      </c>
      <c r="S54" s="12">
        <f>IF(Data_Extraction!D54="",Data_Extraction!$J54*(S$1),Data_Extraction!D54)</f>
        <v>84.240000000000009</v>
      </c>
      <c r="T54" s="12">
        <f>IF(Data_Extraction!E54="",Data_Extraction!$J54*(T$1),Data_Extraction!E54)</f>
        <v>76.95</v>
      </c>
      <c r="U54" s="12">
        <f>IF(Data_Extraction!F54="",Data_Extraction!$J54*(U$1),Data_Extraction!F54)</f>
        <v>79.38</v>
      </c>
      <c r="V54" s="12">
        <f>IF(Data_Extraction!G54="",Data_Extraction!$J54*(V$1),Data_Extraction!G54)</f>
        <v>81</v>
      </c>
      <c r="W54" s="12">
        <f>IF(Data_Extraction!H54="",Data_Extraction!$J54*(W$1),Data_Extraction!H54)</f>
        <v>86.67</v>
      </c>
      <c r="X54" s="12">
        <f>IF(Data_Extraction!I54="",Data_Extraction!$J54*(X$1),Data_Extraction!I54)</f>
        <v>78.569999999999993</v>
      </c>
      <c r="Y54" s="13">
        <f t="shared" si="0"/>
        <v>79.278750000000002</v>
      </c>
      <c r="Z54" s="17" t="str">
        <f t="shared" si="4"/>
        <v>Afternoon</v>
      </c>
      <c r="AA54" s="14" t="str">
        <f>VLOOKUP($N54,'HeartRate-2022-03-21-1647950188'!$C:$G,2,0)</f>
        <v>Break</v>
      </c>
      <c r="AB54" s="14" t="str">
        <f>VLOOKUP($N54,'HeartRate-2022-03-21-1647950188'!$C:$G,3,0)</f>
        <v>On Campus</v>
      </c>
      <c r="AC54" s="14" t="str">
        <f>VLOOKUP($N54,'HeartRate-2022-03-21-1647950188'!$C:$G,4,0)</f>
        <v>Sitting</v>
      </c>
      <c r="AD54" s="14" t="str">
        <f>VLOOKUP($N54,'HeartRate-2022-03-21-1647950188'!$C:$G,5,0)</f>
        <v>Spatial Design</v>
      </c>
      <c r="AE54">
        <f t="shared" si="5"/>
        <v>0</v>
      </c>
      <c r="AF54" s="18">
        <v>44628</v>
      </c>
      <c r="AG54" s="19">
        <v>0.4694444444444445</v>
      </c>
    </row>
    <row r="55" spans="1:33" x14ac:dyDescent="0.3">
      <c r="A55" s="5">
        <v>44628.472916666666</v>
      </c>
      <c r="B55" t="str">
        <f>IFERROR(AVERAGEIFS('HeartRate-2022-03-21-1647950188'!$B:$B,'HeartRate-2022-03-21-1647950188'!$A:$A,Data_Extraction!B$2,'HeartRate-2022-03-21-1647950188'!$C:$C,Data_Extraction!$A55),"")</f>
        <v/>
      </c>
      <c r="C55" t="str">
        <f>IFERROR(AVERAGEIFS('HeartRate-2022-03-21-1647950188'!$B:$B,'HeartRate-2022-03-21-1647950188'!$A:$A,Data_Extraction!C$2,'HeartRate-2022-03-21-1647950188'!$C:$C,Data_Extraction!$A55),"")</f>
        <v/>
      </c>
      <c r="D55" t="str">
        <f>IFERROR(AVERAGEIFS('HeartRate-2022-03-21-1647950188'!$B:$B,'HeartRate-2022-03-21-1647950188'!$A:$A,Data_Extraction!D$2,'HeartRate-2022-03-21-1647950188'!$C:$C,Data_Extraction!$A55),"")</f>
        <v/>
      </c>
      <c r="E55" t="str">
        <f>IFERROR(AVERAGEIFS('HeartRate-2022-03-21-1647950188'!$B:$B,'HeartRate-2022-03-21-1647950188'!$A:$A,Data_Extraction!E$2,'HeartRate-2022-03-21-1647950188'!$C:$C,Data_Extraction!$A55),"")</f>
        <v/>
      </c>
      <c r="F55" t="str">
        <f>IFERROR(AVERAGEIFS('HeartRate-2022-03-21-1647950188'!$B:$B,'HeartRate-2022-03-21-1647950188'!$A:$A,Data_Extraction!F$2,'HeartRate-2022-03-21-1647950188'!$C:$C,Data_Extraction!$A55),"")</f>
        <v/>
      </c>
      <c r="G55">
        <f>IFERROR(AVERAGEIFS('HeartRate-2022-03-21-1647950188'!$B:$B,'HeartRate-2022-03-21-1647950188'!$A:$A,Data_Extraction!G$2,'HeartRate-2022-03-21-1647950188'!$C:$C,Data_Extraction!$A55),"")</f>
        <v>88</v>
      </c>
      <c r="H55" t="str">
        <f>IFERROR(AVERAGEIFS('HeartRate-2022-03-21-1647950188'!$B:$B,'HeartRate-2022-03-21-1647950188'!$A:$A,Data_Extraction!H$2,'HeartRate-2022-03-21-1647950188'!$C:$C,Data_Extraction!$A55),"")</f>
        <v/>
      </c>
      <c r="I55" t="str">
        <f>IFERROR(AVERAGEIFS('HeartRate-2022-03-21-1647950188'!$B:$B,'HeartRate-2022-03-21-1647950188'!$A:$A,Data_Extraction!I$2,'HeartRate-2022-03-21-1647950188'!$C:$C,Data_Extraction!$A55),"")</f>
        <v/>
      </c>
      <c r="J55" s="8">
        <f t="shared" si="1"/>
        <v>88</v>
      </c>
      <c r="N55" s="11">
        <f>Data_Extraction!A55</f>
        <v>44628.472916666666</v>
      </c>
      <c r="O55" s="15">
        <f t="shared" si="2"/>
        <v>44628</v>
      </c>
      <c r="P55" s="16">
        <f t="shared" si="3"/>
        <v>0.47291666666666665</v>
      </c>
      <c r="Q55" s="12">
        <f>IF(Data_Extraction!B55="",Data_Extraction!$J55*(Q$1),Data_Extraction!B55)</f>
        <v>79.2</v>
      </c>
      <c r="R55" s="12">
        <f>IF(Data_Extraction!C55="",Data_Extraction!$J55*(R$1),Data_Extraction!C55)</f>
        <v>80.960000000000008</v>
      </c>
      <c r="S55" s="12">
        <f>IF(Data_Extraction!D55="",Data_Extraction!$J55*(S$1),Data_Extraction!D55)</f>
        <v>91.52000000000001</v>
      </c>
      <c r="T55" s="12">
        <f>IF(Data_Extraction!E55="",Data_Extraction!$J55*(T$1),Data_Extraction!E55)</f>
        <v>83.6</v>
      </c>
      <c r="U55" s="12">
        <f>IF(Data_Extraction!F55="",Data_Extraction!$J55*(U$1),Data_Extraction!F55)</f>
        <v>86.24</v>
      </c>
      <c r="V55" s="12">
        <f>IF(Data_Extraction!G55="",Data_Extraction!$J55*(V$1),Data_Extraction!G55)</f>
        <v>88</v>
      </c>
      <c r="W55" s="12">
        <f>IF(Data_Extraction!H55="",Data_Extraction!$J55*(W$1),Data_Extraction!H55)</f>
        <v>94.160000000000011</v>
      </c>
      <c r="X55" s="12">
        <f>IF(Data_Extraction!I55="",Data_Extraction!$J55*(X$1),Data_Extraction!I55)</f>
        <v>85.36</v>
      </c>
      <c r="Y55" s="13">
        <f t="shared" si="0"/>
        <v>86.13000000000001</v>
      </c>
      <c r="Z55" s="17" t="str">
        <f t="shared" si="4"/>
        <v>Afternoon</v>
      </c>
      <c r="AA55" s="14" t="str">
        <f>VLOOKUP($N55,'HeartRate-2022-03-21-1647950188'!$C:$G,2,0)</f>
        <v>Break</v>
      </c>
      <c r="AB55" s="14" t="str">
        <f>VLOOKUP($N55,'HeartRate-2022-03-21-1647950188'!$C:$G,3,0)</f>
        <v>On Campus</v>
      </c>
      <c r="AC55" s="14" t="str">
        <f>VLOOKUP($N55,'HeartRate-2022-03-21-1647950188'!$C:$G,4,0)</f>
        <v>Sitting</v>
      </c>
      <c r="AD55" s="14" t="str">
        <f>VLOOKUP($N55,'HeartRate-2022-03-21-1647950188'!$C:$G,5,0)</f>
        <v>Spatial Design</v>
      </c>
      <c r="AE55">
        <f t="shared" si="5"/>
        <v>0</v>
      </c>
      <c r="AF55" s="18">
        <v>44628</v>
      </c>
      <c r="AG55" s="19">
        <v>0.47291666666666665</v>
      </c>
    </row>
    <row r="56" spans="1:33" x14ac:dyDescent="0.3">
      <c r="A56" s="5">
        <v>44628.476388888892</v>
      </c>
      <c r="B56" t="str">
        <f>IFERROR(AVERAGEIFS('HeartRate-2022-03-21-1647950188'!$B:$B,'HeartRate-2022-03-21-1647950188'!$A:$A,Data_Extraction!B$2,'HeartRate-2022-03-21-1647950188'!$C:$C,Data_Extraction!$A56),"")</f>
        <v/>
      </c>
      <c r="C56" t="str">
        <f>IFERROR(AVERAGEIFS('HeartRate-2022-03-21-1647950188'!$B:$B,'HeartRate-2022-03-21-1647950188'!$A:$A,Data_Extraction!C$2,'HeartRate-2022-03-21-1647950188'!$C:$C,Data_Extraction!$A56),"")</f>
        <v/>
      </c>
      <c r="D56" t="str">
        <f>IFERROR(AVERAGEIFS('HeartRate-2022-03-21-1647950188'!$B:$B,'HeartRate-2022-03-21-1647950188'!$A:$A,Data_Extraction!D$2,'HeartRate-2022-03-21-1647950188'!$C:$C,Data_Extraction!$A56),"")</f>
        <v/>
      </c>
      <c r="E56" t="str">
        <f>IFERROR(AVERAGEIFS('HeartRate-2022-03-21-1647950188'!$B:$B,'HeartRate-2022-03-21-1647950188'!$A:$A,Data_Extraction!E$2,'HeartRate-2022-03-21-1647950188'!$C:$C,Data_Extraction!$A56),"")</f>
        <v/>
      </c>
      <c r="F56" t="str">
        <f>IFERROR(AVERAGEIFS('HeartRate-2022-03-21-1647950188'!$B:$B,'HeartRate-2022-03-21-1647950188'!$A:$A,Data_Extraction!F$2,'HeartRate-2022-03-21-1647950188'!$C:$C,Data_Extraction!$A56),"")</f>
        <v/>
      </c>
      <c r="G56">
        <f>IFERROR(AVERAGEIFS('HeartRate-2022-03-21-1647950188'!$B:$B,'HeartRate-2022-03-21-1647950188'!$A:$A,Data_Extraction!G$2,'HeartRate-2022-03-21-1647950188'!$C:$C,Data_Extraction!$A56),"")</f>
        <v>84</v>
      </c>
      <c r="H56" t="str">
        <f>IFERROR(AVERAGEIFS('HeartRate-2022-03-21-1647950188'!$B:$B,'HeartRate-2022-03-21-1647950188'!$A:$A,Data_Extraction!H$2,'HeartRate-2022-03-21-1647950188'!$C:$C,Data_Extraction!$A56),"")</f>
        <v/>
      </c>
      <c r="I56" t="str">
        <f>IFERROR(AVERAGEIFS('HeartRate-2022-03-21-1647950188'!$B:$B,'HeartRate-2022-03-21-1647950188'!$A:$A,Data_Extraction!I$2,'HeartRate-2022-03-21-1647950188'!$C:$C,Data_Extraction!$A56),"")</f>
        <v/>
      </c>
      <c r="J56" s="8">
        <f t="shared" si="1"/>
        <v>84</v>
      </c>
      <c r="N56" s="11">
        <f>Data_Extraction!A56</f>
        <v>44628.476388888892</v>
      </c>
      <c r="O56" s="15">
        <f t="shared" si="2"/>
        <v>44628</v>
      </c>
      <c r="P56" s="16">
        <f t="shared" si="3"/>
        <v>0.47638888888888892</v>
      </c>
      <c r="Q56" s="12">
        <f>IF(Data_Extraction!B56="",Data_Extraction!$J56*(Q$1),Data_Extraction!B56)</f>
        <v>75.600000000000009</v>
      </c>
      <c r="R56" s="12">
        <f>IF(Data_Extraction!C56="",Data_Extraction!$J56*(R$1),Data_Extraction!C56)</f>
        <v>77.28</v>
      </c>
      <c r="S56" s="12">
        <f>IF(Data_Extraction!D56="",Data_Extraction!$J56*(S$1),Data_Extraction!D56)</f>
        <v>87.36</v>
      </c>
      <c r="T56" s="12">
        <f>IF(Data_Extraction!E56="",Data_Extraction!$J56*(T$1),Data_Extraction!E56)</f>
        <v>79.8</v>
      </c>
      <c r="U56" s="12">
        <f>IF(Data_Extraction!F56="",Data_Extraction!$J56*(U$1),Data_Extraction!F56)</f>
        <v>82.32</v>
      </c>
      <c r="V56" s="12">
        <f>IF(Data_Extraction!G56="",Data_Extraction!$J56*(V$1),Data_Extraction!G56)</f>
        <v>84</v>
      </c>
      <c r="W56" s="12">
        <f>IF(Data_Extraction!H56="",Data_Extraction!$J56*(W$1),Data_Extraction!H56)</f>
        <v>89.88000000000001</v>
      </c>
      <c r="X56" s="12">
        <f>IF(Data_Extraction!I56="",Data_Extraction!$J56*(X$1),Data_Extraction!I56)</f>
        <v>81.48</v>
      </c>
      <c r="Y56" s="13">
        <f t="shared" si="0"/>
        <v>82.215000000000003</v>
      </c>
      <c r="Z56" s="17" t="str">
        <f t="shared" si="4"/>
        <v>Afternoon</v>
      </c>
      <c r="AA56" s="14" t="str">
        <f>VLOOKUP($N56,'HeartRate-2022-03-21-1647950188'!$C:$G,2,0)</f>
        <v>Break</v>
      </c>
      <c r="AB56" s="14" t="str">
        <f>VLOOKUP($N56,'HeartRate-2022-03-21-1647950188'!$C:$G,3,0)</f>
        <v>On Campus</v>
      </c>
      <c r="AC56" s="14" t="str">
        <f>VLOOKUP($N56,'HeartRate-2022-03-21-1647950188'!$C:$G,4,0)</f>
        <v>Sitting</v>
      </c>
      <c r="AD56" s="14" t="str">
        <f>VLOOKUP($N56,'HeartRate-2022-03-21-1647950188'!$C:$G,5,0)</f>
        <v>Spatial Design</v>
      </c>
      <c r="AE56">
        <f t="shared" si="5"/>
        <v>0</v>
      </c>
      <c r="AF56" s="18">
        <v>44628</v>
      </c>
      <c r="AG56" s="19">
        <v>0.47638888888888892</v>
      </c>
    </row>
    <row r="57" spans="1:33" x14ac:dyDescent="0.3">
      <c r="A57" s="5">
        <v>44628.479861111111</v>
      </c>
      <c r="B57" t="str">
        <f>IFERROR(AVERAGEIFS('HeartRate-2022-03-21-1647950188'!$B:$B,'HeartRate-2022-03-21-1647950188'!$A:$A,Data_Extraction!B$2,'HeartRate-2022-03-21-1647950188'!$C:$C,Data_Extraction!$A57),"")</f>
        <v/>
      </c>
      <c r="C57" t="str">
        <f>IFERROR(AVERAGEIFS('HeartRate-2022-03-21-1647950188'!$B:$B,'HeartRate-2022-03-21-1647950188'!$A:$A,Data_Extraction!C$2,'HeartRate-2022-03-21-1647950188'!$C:$C,Data_Extraction!$A57),"")</f>
        <v/>
      </c>
      <c r="D57" t="str">
        <f>IFERROR(AVERAGEIFS('HeartRate-2022-03-21-1647950188'!$B:$B,'HeartRate-2022-03-21-1647950188'!$A:$A,Data_Extraction!D$2,'HeartRate-2022-03-21-1647950188'!$C:$C,Data_Extraction!$A57),"")</f>
        <v/>
      </c>
      <c r="E57" t="str">
        <f>IFERROR(AVERAGEIFS('HeartRate-2022-03-21-1647950188'!$B:$B,'HeartRate-2022-03-21-1647950188'!$A:$A,Data_Extraction!E$2,'HeartRate-2022-03-21-1647950188'!$C:$C,Data_Extraction!$A57),"")</f>
        <v/>
      </c>
      <c r="F57" t="str">
        <f>IFERROR(AVERAGEIFS('HeartRate-2022-03-21-1647950188'!$B:$B,'HeartRate-2022-03-21-1647950188'!$A:$A,Data_Extraction!F$2,'HeartRate-2022-03-21-1647950188'!$C:$C,Data_Extraction!$A57),"")</f>
        <v/>
      </c>
      <c r="G57">
        <f>IFERROR(AVERAGEIFS('HeartRate-2022-03-21-1647950188'!$B:$B,'HeartRate-2022-03-21-1647950188'!$A:$A,Data_Extraction!G$2,'HeartRate-2022-03-21-1647950188'!$C:$C,Data_Extraction!$A57),"")</f>
        <v>72</v>
      </c>
      <c r="H57" t="str">
        <f>IFERROR(AVERAGEIFS('HeartRate-2022-03-21-1647950188'!$B:$B,'HeartRate-2022-03-21-1647950188'!$A:$A,Data_Extraction!H$2,'HeartRate-2022-03-21-1647950188'!$C:$C,Data_Extraction!$A57),"")</f>
        <v/>
      </c>
      <c r="I57" t="str">
        <f>IFERROR(AVERAGEIFS('HeartRate-2022-03-21-1647950188'!$B:$B,'HeartRate-2022-03-21-1647950188'!$A:$A,Data_Extraction!I$2,'HeartRate-2022-03-21-1647950188'!$C:$C,Data_Extraction!$A57),"")</f>
        <v/>
      </c>
      <c r="J57" s="8">
        <f t="shared" si="1"/>
        <v>72</v>
      </c>
      <c r="N57" s="11">
        <f>Data_Extraction!A57</f>
        <v>44628.479861111111</v>
      </c>
      <c r="O57" s="15">
        <f t="shared" si="2"/>
        <v>44628</v>
      </c>
      <c r="P57" s="16">
        <f t="shared" si="3"/>
        <v>0.47986111111111113</v>
      </c>
      <c r="Q57" s="12">
        <f>IF(Data_Extraction!B57="",Data_Extraction!$J57*(Q$1),Data_Extraction!B57)</f>
        <v>64.8</v>
      </c>
      <c r="R57" s="12">
        <f>IF(Data_Extraction!C57="",Data_Extraction!$J57*(R$1),Data_Extraction!C57)</f>
        <v>66.240000000000009</v>
      </c>
      <c r="S57" s="12">
        <f>IF(Data_Extraction!D57="",Data_Extraction!$J57*(S$1),Data_Extraction!D57)</f>
        <v>74.88</v>
      </c>
      <c r="T57" s="12">
        <f>IF(Data_Extraction!E57="",Data_Extraction!$J57*(T$1),Data_Extraction!E57)</f>
        <v>68.399999999999991</v>
      </c>
      <c r="U57" s="12">
        <f>IF(Data_Extraction!F57="",Data_Extraction!$J57*(U$1),Data_Extraction!F57)</f>
        <v>70.56</v>
      </c>
      <c r="V57" s="12">
        <f>IF(Data_Extraction!G57="",Data_Extraction!$J57*(V$1),Data_Extraction!G57)</f>
        <v>72</v>
      </c>
      <c r="W57" s="12">
        <f>IF(Data_Extraction!H57="",Data_Extraction!$J57*(W$1),Data_Extraction!H57)</f>
        <v>77.040000000000006</v>
      </c>
      <c r="X57" s="12">
        <f>IF(Data_Extraction!I57="",Data_Extraction!$J57*(X$1),Data_Extraction!I57)</f>
        <v>69.84</v>
      </c>
      <c r="Y57" s="13">
        <f t="shared" si="0"/>
        <v>70.47</v>
      </c>
      <c r="Z57" s="17" t="str">
        <f t="shared" si="4"/>
        <v>Afternoon</v>
      </c>
      <c r="AA57" s="14" t="str">
        <f>VLOOKUP($N57,'HeartRate-2022-03-21-1647950188'!$C:$G,2,0)</f>
        <v>Break</v>
      </c>
      <c r="AB57" s="14" t="str">
        <f>VLOOKUP($N57,'HeartRate-2022-03-21-1647950188'!$C:$G,3,0)</f>
        <v>On Campus</v>
      </c>
      <c r="AC57" s="14" t="str">
        <f>VLOOKUP($N57,'HeartRate-2022-03-21-1647950188'!$C:$G,4,0)</f>
        <v>Sitting</v>
      </c>
      <c r="AD57" s="14" t="str">
        <f>VLOOKUP($N57,'HeartRate-2022-03-21-1647950188'!$C:$G,5,0)</f>
        <v>Spatial Design</v>
      </c>
      <c r="AE57">
        <f t="shared" si="5"/>
        <v>0</v>
      </c>
      <c r="AF57" s="18">
        <v>44628</v>
      </c>
      <c r="AG57" s="19">
        <v>0.47986111111111113</v>
      </c>
    </row>
    <row r="58" spans="1:33" x14ac:dyDescent="0.3">
      <c r="A58" s="5">
        <v>44628.48333333333</v>
      </c>
      <c r="B58" t="str">
        <f>IFERROR(AVERAGEIFS('HeartRate-2022-03-21-1647950188'!$B:$B,'HeartRate-2022-03-21-1647950188'!$A:$A,Data_Extraction!B$2,'HeartRate-2022-03-21-1647950188'!$C:$C,Data_Extraction!$A58),"")</f>
        <v/>
      </c>
      <c r="C58" t="str">
        <f>IFERROR(AVERAGEIFS('HeartRate-2022-03-21-1647950188'!$B:$B,'HeartRate-2022-03-21-1647950188'!$A:$A,Data_Extraction!C$2,'HeartRate-2022-03-21-1647950188'!$C:$C,Data_Extraction!$A58),"")</f>
        <v/>
      </c>
      <c r="D58" t="str">
        <f>IFERROR(AVERAGEIFS('HeartRate-2022-03-21-1647950188'!$B:$B,'HeartRate-2022-03-21-1647950188'!$A:$A,Data_Extraction!D$2,'HeartRate-2022-03-21-1647950188'!$C:$C,Data_Extraction!$A58),"")</f>
        <v/>
      </c>
      <c r="E58" t="str">
        <f>IFERROR(AVERAGEIFS('HeartRate-2022-03-21-1647950188'!$B:$B,'HeartRate-2022-03-21-1647950188'!$A:$A,Data_Extraction!E$2,'HeartRate-2022-03-21-1647950188'!$C:$C,Data_Extraction!$A58),"")</f>
        <v/>
      </c>
      <c r="F58" t="str">
        <f>IFERROR(AVERAGEIFS('HeartRate-2022-03-21-1647950188'!$B:$B,'HeartRate-2022-03-21-1647950188'!$A:$A,Data_Extraction!F$2,'HeartRate-2022-03-21-1647950188'!$C:$C,Data_Extraction!$A58),"")</f>
        <v/>
      </c>
      <c r="G58">
        <f>IFERROR(AVERAGEIFS('HeartRate-2022-03-21-1647950188'!$B:$B,'HeartRate-2022-03-21-1647950188'!$A:$A,Data_Extraction!G$2,'HeartRate-2022-03-21-1647950188'!$C:$C,Data_Extraction!$A58),"")</f>
        <v>73</v>
      </c>
      <c r="H58" t="str">
        <f>IFERROR(AVERAGEIFS('HeartRate-2022-03-21-1647950188'!$B:$B,'HeartRate-2022-03-21-1647950188'!$A:$A,Data_Extraction!H$2,'HeartRate-2022-03-21-1647950188'!$C:$C,Data_Extraction!$A58),"")</f>
        <v/>
      </c>
      <c r="I58" t="str">
        <f>IFERROR(AVERAGEIFS('HeartRate-2022-03-21-1647950188'!$B:$B,'HeartRate-2022-03-21-1647950188'!$A:$A,Data_Extraction!I$2,'HeartRate-2022-03-21-1647950188'!$C:$C,Data_Extraction!$A58),"")</f>
        <v/>
      </c>
      <c r="J58" s="8">
        <f t="shared" si="1"/>
        <v>73</v>
      </c>
      <c r="N58" s="11">
        <f>Data_Extraction!A58</f>
        <v>44628.48333333333</v>
      </c>
      <c r="O58" s="15">
        <f t="shared" si="2"/>
        <v>44628</v>
      </c>
      <c r="P58" s="16">
        <f t="shared" si="3"/>
        <v>0.48333333333333334</v>
      </c>
      <c r="Q58" s="12">
        <f>IF(Data_Extraction!B58="",Data_Extraction!$J58*(Q$1),Data_Extraction!B58)</f>
        <v>65.7</v>
      </c>
      <c r="R58" s="12">
        <f>IF(Data_Extraction!C58="",Data_Extraction!$J58*(R$1),Data_Extraction!C58)</f>
        <v>67.16</v>
      </c>
      <c r="S58" s="12">
        <f>IF(Data_Extraction!D58="",Data_Extraction!$J58*(S$1),Data_Extraction!D58)</f>
        <v>75.92</v>
      </c>
      <c r="T58" s="12">
        <f>IF(Data_Extraction!E58="",Data_Extraction!$J58*(T$1),Data_Extraction!E58)</f>
        <v>69.349999999999994</v>
      </c>
      <c r="U58" s="12">
        <f>IF(Data_Extraction!F58="",Data_Extraction!$J58*(U$1),Data_Extraction!F58)</f>
        <v>71.539999999999992</v>
      </c>
      <c r="V58" s="12">
        <f>IF(Data_Extraction!G58="",Data_Extraction!$J58*(V$1),Data_Extraction!G58)</f>
        <v>73</v>
      </c>
      <c r="W58" s="12">
        <f>IF(Data_Extraction!H58="",Data_Extraction!$J58*(W$1),Data_Extraction!H58)</f>
        <v>78.11</v>
      </c>
      <c r="X58" s="12">
        <f>IF(Data_Extraction!I58="",Data_Extraction!$J58*(X$1),Data_Extraction!I58)</f>
        <v>70.81</v>
      </c>
      <c r="Y58" s="13">
        <f t="shared" si="0"/>
        <v>71.44874999999999</v>
      </c>
      <c r="Z58" s="17" t="str">
        <f t="shared" si="4"/>
        <v>Afternoon</v>
      </c>
      <c r="AA58" s="14" t="str">
        <f>VLOOKUP($N58,'HeartRate-2022-03-21-1647950188'!$C:$G,2,0)</f>
        <v>Break</v>
      </c>
      <c r="AB58" s="14" t="str">
        <f>VLOOKUP($N58,'HeartRate-2022-03-21-1647950188'!$C:$G,3,0)</f>
        <v>On Campus</v>
      </c>
      <c r="AC58" s="14" t="str">
        <f>VLOOKUP($N58,'HeartRate-2022-03-21-1647950188'!$C:$G,4,0)</f>
        <v>Sitting</v>
      </c>
      <c r="AD58" s="14" t="str">
        <f>VLOOKUP($N58,'HeartRate-2022-03-21-1647950188'!$C:$G,5,0)</f>
        <v>Spatial Design</v>
      </c>
      <c r="AE58">
        <f t="shared" si="5"/>
        <v>0</v>
      </c>
      <c r="AF58" s="18">
        <v>44628</v>
      </c>
      <c r="AG58" s="19">
        <v>0.48333333333333334</v>
      </c>
    </row>
    <row r="59" spans="1:33" x14ac:dyDescent="0.3">
      <c r="A59" s="5">
        <v>44628.486805555556</v>
      </c>
      <c r="B59" t="str">
        <f>IFERROR(AVERAGEIFS('HeartRate-2022-03-21-1647950188'!$B:$B,'HeartRate-2022-03-21-1647950188'!$A:$A,Data_Extraction!B$2,'HeartRate-2022-03-21-1647950188'!$C:$C,Data_Extraction!$A59),"")</f>
        <v/>
      </c>
      <c r="C59" t="str">
        <f>IFERROR(AVERAGEIFS('HeartRate-2022-03-21-1647950188'!$B:$B,'HeartRate-2022-03-21-1647950188'!$A:$A,Data_Extraction!C$2,'HeartRate-2022-03-21-1647950188'!$C:$C,Data_Extraction!$A59),"")</f>
        <v/>
      </c>
      <c r="D59" t="str">
        <f>IFERROR(AVERAGEIFS('HeartRate-2022-03-21-1647950188'!$B:$B,'HeartRate-2022-03-21-1647950188'!$A:$A,Data_Extraction!D$2,'HeartRate-2022-03-21-1647950188'!$C:$C,Data_Extraction!$A59),"")</f>
        <v/>
      </c>
      <c r="E59" t="str">
        <f>IFERROR(AVERAGEIFS('HeartRate-2022-03-21-1647950188'!$B:$B,'HeartRate-2022-03-21-1647950188'!$A:$A,Data_Extraction!E$2,'HeartRate-2022-03-21-1647950188'!$C:$C,Data_Extraction!$A59),"")</f>
        <v/>
      </c>
      <c r="F59" t="str">
        <f>IFERROR(AVERAGEIFS('HeartRate-2022-03-21-1647950188'!$B:$B,'HeartRate-2022-03-21-1647950188'!$A:$A,Data_Extraction!F$2,'HeartRate-2022-03-21-1647950188'!$C:$C,Data_Extraction!$A59),"")</f>
        <v/>
      </c>
      <c r="G59">
        <f>IFERROR(AVERAGEIFS('HeartRate-2022-03-21-1647950188'!$B:$B,'HeartRate-2022-03-21-1647950188'!$A:$A,Data_Extraction!G$2,'HeartRate-2022-03-21-1647950188'!$C:$C,Data_Extraction!$A59),"")</f>
        <v>71</v>
      </c>
      <c r="H59" t="str">
        <f>IFERROR(AVERAGEIFS('HeartRate-2022-03-21-1647950188'!$B:$B,'HeartRate-2022-03-21-1647950188'!$A:$A,Data_Extraction!H$2,'HeartRate-2022-03-21-1647950188'!$C:$C,Data_Extraction!$A59),"")</f>
        <v/>
      </c>
      <c r="I59" t="str">
        <f>IFERROR(AVERAGEIFS('HeartRate-2022-03-21-1647950188'!$B:$B,'HeartRate-2022-03-21-1647950188'!$A:$A,Data_Extraction!I$2,'HeartRate-2022-03-21-1647950188'!$C:$C,Data_Extraction!$A59),"")</f>
        <v/>
      </c>
      <c r="J59" s="8">
        <f t="shared" si="1"/>
        <v>71</v>
      </c>
      <c r="N59" s="11">
        <f>Data_Extraction!A59</f>
        <v>44628.486805555556</v>
      </c>
      <c r="O59" s="15">
        <f t="shared" si="2"/>
        <v>44628</v>
      </c>
      <c r="P59" s="16">
        <f t="shared" si="3"/>
        <v>0.48680555555555555</v>
      </c>
      <c r="Q59" s="12">
        <f>IF(Data_Extraction!B59="",Data_Extraction!$J59*(Q$1),Data_Extraction!B59)</f>
        <v>63.9</v>
      </c>
      <c r="R59" s="12">
        <f>IF(Data_Extraction!C59="",Data_Extraction!$J59*(R$1),Data_Extraction!C59)</f>
        <v>65.320000000000007</v>
      </c>
      <c r="S59" s="12">
        <f>IF(Data_Extraction!D59="",Data_Extraction!$J59*(S$1),Data_Extraction!D59)</f>
        <v>73.84</v>
      </c>
      <c r="T59" s="12">
        <f>IF(Data_Extraction!E59="",Data_Extraction!$J59*(T$1),Data_Extraction!E59)</f>
        <v>67.45</v>
      </c>
      <c r="U59" s="12">
        <f>IF(Data_Extraction!F59="",Data_Extraction!$J59*(U$1),Data_Extraction!F59)</f>
        <v>69.58</v>
      </c>
      <c r="V59" s="12">
        <f>IF(Data_Extraction!G59="",Data_Extraction!$J59*(V$1),Data_Extraction!G59)</f>
        <v>71</v>
      </c>
      <c r="W59" s="12">
        <f>IF(Data_Extraction!H59="",Data_Extraction!$J59*(W$1),Data_Extraction!H59)</f>
        <v>75.97</v>
      </c>
      <c r="X59" s="12">
        <f>IF(Data_Extraction!I59="",Data_Extraction!$J59*(X$1),Data_Extraction!I59)</f>
        <v>68.87</v>
      </c>
      <c r="Y59" s="13">
        <f t="shared" si="0"/>
        <v>69.491249999999994</v>
      </c>
      <c r="Z59" s="17" t="str">
        <f t="shared" si="4"/>
        <v>Afternoon</v>
      </c>
      <c r="AA59" s="14" t="str">
        <f>VLOOKUP($N59,'HeartRate-2022-03-21-1647950188'!$C:$G,2,0)</f>
        <v>Demonstration</v>
      </c>
      <c r="AB59" s="14" t="str">
        <f>VLOOKUP($N59,'HeartRate-2022-03-21-1647950188'!$C:$G,3,0)</f>
        <v>On Campus</v>
      </c>
      <c r="AC59" s="14" t="str">
        <f>VLOOKUP($N59,'HeartRate-2022-03-21-1647950188'!$C:$G,4,0)</f>
        <v>Sitting</v>
      </c>
      <c r="AD59" s="14" t="str">
        <f>VLOOKUP($N59,'HeartRate-2022-03-21-1647950188'!$C:$G,5,0)</f>
        <v>Spatial Design</v>
      </c>
      <c r="AE59">
        <f t="shared" si="5"/>
        <v>0</v>
      </c>
      <c r="AF59" s="18">
        <v>44628</v>
      </c>
      <c r="AG59" s="19">
        <v>0.48680555555555555</v>
      </c>
    </row>
    <row r="60" spans="1:33" x14ac:dyDescent="0.3">
      <c r="A60" s="5">
        <v>44628.490277777775</v>
      </c>
      <c r="B60" t="str">
        <f>IFERROR(AVERAGEIFS('HeartRate-2022-03-21-1647950188'!$B:$B,'HeartRate-2022-03-21-1647950188'!$A:$A,Data_Extraction!B$2,'HeartRate-2022-03-21-1647950188'!$C:$C,Data_Extraction!$A60),"")</f>
        <v/>
      </c>
      <c r="C60" t="str">
        <f>IFERROR(AVERAGEIFS('HeartRate-2022-03-21-1647950188'!$B:$B,'HeartRate-2022-03-21-1647950188'!$A:$A,Data_Extraction!C$2,'HeartRate-2022-03-21-1647950188'!$C:$C,Data_Extraction!$A60),"")</f>
        <v/>
      </c>
      <c r="D60" t="str">
        <f>IFERROR(AVERAGEIFS('HeartRate-2022-03-21-1647950188'!$B:$B,'HeartRate-2022-03-21-1647950188'!$A:$A,Data_Extraction!D$2,'HeartRate-2022-03-21-1647950188'!$C:$C,Data_Extraction!$A60),"")</f>
        <v/>
      </c>
      <c r="E60" t="str">
        <f>IFERROR(AVERAGEIFS('HeartRate-2022-03-21-1647950188'!$B:$B,'HeartRate-2022-03-21-1647950188'!$A:$A,Data_Extraction!E$2,'HeartRate-2022-03-21-1647950188'!$C:$C,Data_Extraction!$A60),"")</f>
        <v/>
      </c>
      <c r="F60" t="str">
        <f>IFERROR(AVERAGEIFS('HeartRate-2022-03-21-1647950188'!$B:$B,'HeartRate-2022-03-21-1647950188'!$A:$A,Data_Extraction!F$2,'HeartRate-2022-03-21-1647950188'!$C:$C,Data_Extraction!$A60),"")</f>
        <v/>
      </c>
      <c r="G60">
        <f>IFERROR(AVERAGEIFS('HeartRate-2022-03-21-1647950188'!$B:$B,'HeartRate-2022-03-21-1647950188'!$A:$A,Data_Extraction!G$2,'HeartRate-2022-03-21-1647950188'!$C:$C,Data_Extraction!$A60),"")</f>
        <v>77</v>
      </c>
      <c r="H60" t="str">
        <f>IFERROR(AVERAGEIFS('HeartRate-2022-03-21-1647950188'!$B:$B,'HeartRate-2022-03-21-1647950188'!$A:$A,Data_Extraction!H$2,'HeartRate-2022-03-21-1647950188'!$C:$C,Data_Extraction!$A60),"")</f>
        <v/>
      </c>
      <c r="I60" t="str">
        <f>IFERROR(AVERAGEIFS('HeartRate-2022-03-21-1647950188'!$B:$B,'HeartRate-2022-03-21-1647950188'!$A:$A,Data_Extraction!I$2,'HeartRate-2022-03-21-1647950188'!$C:$C,Data_Extraction!$A60),"")</f>
        <v/>
      </c>
      <c r="J60" s="8">
        <f t="shared" si="1"/>
        <v>77</v>
      </c>
      <c r="N60" s="11">
        <f>Data_Extraction!A60</f>
        <v>44628.490277777775</v>
      </c>
      <c r="O60" s="15">
        <f t="shared" si="2"/>
        <v>44628</v>
      </c>
      <c r="P60" s="16">
        <f t="shared" si="3"/>
        <v>0.49027777777777781</v>
      </c>
      <c r="Q60" s="12">
        <f>IF(Data_Extraction!B60="",Data_Extraction!$J60*(Q$1),Data_Extraction!B60)</f>
        <v>69.3</v>
      </c>
      <c r="R60" s="12">
        <f>IF(Data_Extraction!C60="",Data_Extraction!$J60*(R$1),Data_Extraction!C60)</f>
        <v>70.84</v>
      </c>
      <c r="S60" s="12">
        <f>IF(Data_Extraction!D60="",Data_Extraction!$J60*(S$1),Data_Extraction!D60)</f>
        <v>80.08</v>
      </c>
      <c r="T60" s="12">
        <f>IF(Data_Extraction!E60="",Data_Extraction!$J60*(T$1),Data_Extraction!E60)</f>
        <v>73.149999999999991</v>
      </c>
      <c r="U60" s="12">
        <f>IF(Data_Extraction!F60="",Data_Extraction!$J60*(U$1),Data_Extraction!F60)</f>
        <v>75.459999999999994</v>
      </c>
      <c r="V60" s="12">
        <f>IF(Data_Extraction!G60="",Data_Extraction!$J60*(V$1),Data_Extraction!G60)</f>
        <v>77</v>
      </c>
      <c r="W60" s="12">
        <f>IF(Data_Extraction!H60="",Data_Extraction!$J60*(W$1),Data_Extraction!H60)</f>
        <v>82.39</v>
      </c>
      <c r="X60" s="12">
        <f>IF(Data_Extraction!I60="",Data_Extraction!$J60*(X$1),Data_Extraction!I60)</f>
        <v>74.69</v>
      </c>
      <c r="Y60" s="13">
        <f t="shared" si="0"/>
        <v>75.363749999999982</v>
      </c>
      <c r="Z60" s="17" t="str">
        <f t="shared" si="4"/>
        <v>Afternoon</v>
      </c>
      <c r="AA60" s="14" t="str">
        <f>VLOOKUP($N60,'HeartRate-2022-03-21-1647950188'!$C:$G,2,0)</f>
        <v>Demonstration</v>
      </c>
      <c r="AB60" s="14" t="str">
        <f>VLOOKUP($N60,'HeartRate-2022-03-21-1647950188'!$C:$G,3,0)</f>
        <v>On Campus</v>
      </c>
      <c r="AC60" s="14" t="str">
        <f>VLOOKUP($N60,'HeartRate-2022-03-21-1647950188'!$C:$G,4,0)</f>
        <v>Sitting</v>
      </c>
      <c r="AD60" s="14" t="str">
        <f>VLOOKUP($N60,'HeartRate-2022-03-21-1647950188'!$C:$G,5,0)</f>
        <v>Spatial Design</v>
      </c>
      <c r="AE60">
        <f t="shared" si="5"/>
        <v>0</v>
      </c>
      <c r="AF60" s="18">
        <v>44628</v>
      </c>
      <c r="AG60" s="19">
        <v>0.49027777777777781</v>
      </c>
    </row>
    <row r="61" spans="1:33" x14ac:dyDescent="0.3">
      <c r="A61" s="5">
        <v>44628.493750000001</v>
      </c>
      <c r="B61" t="str">
        <f>IFERROR(AVERAGEIFS('HeartRate-2022-03-21-1647950188'!$B:$B,'HeartRate-2022-03-21-1647950188'!$A:$A,Data_Extraction!B$2,'HeartRate-2022-03-21-1647950188'!$C:$C,Data_Extraction!$A61),"")</f>
        <v/>
      </c>
      <c r="C61" t="str">
        <f>IFERROR(AVERAGEIFS('HeartRate-2022-03-21-1647950188'!$B:$B,'HeartRate-2022-03-21-1647950188'!$A:$A,Data_Extraction!C$2,'HeartRate-2022-03-21-1647950188'!$C:$C,Data_Extraction!$A61),"")</f>
        <v/>
      </c>
      <c r="D61" t="str">
        <f>IFERROR(AVERAGEIFS('HeartRate-2022-03-21-1647950188'!$B:$B,'HeartRate-2022-03-21-1647950188'!$A:$A,Data_Extraction!D$2,'HeartRate-2022-03-21-1647950188'!$C:$C,Data_Extraction!$A61),"")</f>
        <v/>
      </c>
      <c r="E61" t="str">
        <f>IFERROR(AVERAGEIFS('HeartRate-2022-03-21-1647950188'!$B:$B,'HeartRate-2022-03-21-1647950188'!$A:$A,Data_Extraction!E$2,'HeartRate-2022-03-21-1647950188'!$C:$C,Data_Extraction!$A61),"")</f>
        <v/>
      </c>
      <c r="F61" t="str">
        <f>IFERROR(AVERAGEIFS('HeartRate-2022-03-21-1647950188'!$B:$B,'HeartRate-2022-03-21-1647950188'!$A:$A,Data_Extraction!F$2,'HeartRate-2022-03-21-1647950188'!$C:$C,Data_Extraction!$A61),"")</f>
        <v/>
      </c>
      <c r="G61">
        <f>IFERROR(AVERAGEIFS('HeartRate-2022-03-21-1647950188'!$B:$B,'HeartRate-2022-03-21-1647950188'!$A:$A,Data_Extraction!G$2,'HeartRate-2022-03-21-1647950188'!$C:$C,Data_Extraction!$A61),"")</f>
        <v>83</v>
      </c>
      <c r="H61" t="str">
        <f>IFERROR(AVERAGEIFS('HeartRate-2022-03-21-1647950188'!$B:$B,'HeartRate-2022-03-21-1647950188'!$A:$A,Data_Extraction!H$2,'HeartRate-2022-03-21-1647950188'!$C:$C,Data_Extraction!$A61),"")</f>
        <v/>
      </c>
      <c r="I61" t="str">
        <f>IFERROR(AVERAGEIFS('HeartRate-2022-03-21-1647950188'!$B:$B,'HeartRate-2022-03-21-1647950188'!$A:$A,Data_Extraction!I$2,'HeartRate-2022-03-21-1647950188'!$C:$C,Data_Extraction!$A61),"")</f>
        <v/>
      </c>
      <c r="J61" s="8">
        <f t="shared" si="1"/>
        <v>83</v>
      </c>
      <c r="N61" s="11">
        <f>Data_Extraction!A61</f>
        <v>44628.493750000001</v>
      </c>
      <c r="O61" s="15">
        <f t="shared" si="2"/>
        <v>44628</v>
      </c>
      <c r="P61" s="16">
        <f t="shared" si="3"/>
        <v>0.49374999999999997</v>
      </c>
      <c r="Q61" s="12">
        <f>IF(Data_Extraction!B61="",Data_Extraction!$J61*(Q$1),Data_Extraction!B61)</f>
        <v>74.7</v>
      </c>
      <c r="R61" s="12">
        <f>IF(Data_Extraction!C61="",Data_Extraction!$J61*(R$1),Data_Extraction!C61)</f>
        <v>76.36</v>
      </c>
      <c r="S61" s="12">
        <f>IF(Data_Extraction!D61="",Data_Extraction!$J61*(S$1),Data_Extraction!D61)</f>
        <v>86.320000000000007</v>
      </c>
      <c r="T61" s="12">
        <f>IF(Data_Extraction!E61="",Data_Extraction!$J61*(T$1),Data_Extraction!E61)</f>
        <v>78.849999999999994</v>
      </c>
      <c r="U61" s="12">
        <f>IF(Data_Extraction!F61="",Data_Extraction!$J61*(U$1),Data_Extraction!F61)</f>
        <v>81.34</v>
      </c>
      <c r="V61" s="12">
        <f>IF(Data_Extraction!G61="",Data_Extraction!$J61*(V$1),Data_Extraction!G61)</f>
        <v>83</v>
      </c>
      <c r="W61" s="12">
        <f>IF(Data_Extraction!H61="",Data_Extraction!$J61*(W$1),Data_Extraction!H61)</f>
        <v>88.81</v>
      </c>
      <c r="X61" s="12">
        <f>IF(Data_Extraction!I61="",Data_Extraction!$J61*(X$1),Data_Extraction!I61)</f>
        <v>80.509999999999991</v>
      </c>
      <c r="Y61" s="13">
        <f t="shared" si="0"/>
        <v>81.236250000000013</v>
      </c>
      <c r="Z61" s="17" t="str">
        <f t="shared" si="4"/>
        <v>Afternoon</v>
      </c>
      <c r="AA61" s="14" t="str">
        <f>VLOOKUP($N61,'HeartRate-2022-03-21-1647950188'!$C:$G,2,0)</f>
        <v>Demonstration</v>
      </c>
      <c r="AB61" s="14" t="str">
        <f>VLOOKUP($N61,'HeartRate-2022-03-21-1647950188'!$C:$G,3,0)</f>
        <v>On Campus</v>
      </c>
      <c r="AC61" s="14" t="str">
        <f>VLOOKUP($N61,'HeartRate-2022-03-21-1647950188'!$C:$G,4,0)</f>
        <v>Sitting</v>
      </c>
      <c r="AD61" s="14" t="str">
        <f>VLOOKUP($N61,'HeartRate-2022-03-21-1647950188'!$C:$G,5,0)</f>
        <v>Spatial Design</v>
      </c>
      <c r="AE61">
        <f t="shared" si="5"/>
        <v>0</v>
      </c>
      <c r="AF61" s="18">
        <v>44628</v>
      </c>
      <c r="AG61" s="19">
        <v>0.49374999999999997</v>
      </c>
    </row>
    <row r="62" spans="1:33" x14ac:dyDescent="0.3">
      <c r="A62" s="5">
        <v>44628.49722222222</v>
      </c>
      <c r="B62" t="str">
        <f>IFERROR(AVERAGEIFS('HeartRate-2022-03-21-1647950188'!$B:$B,'HeartRate-2022-03-21-1647950188'!$A:$A,Data_Extraction!B$2,'HeartRate-2022-03-21-1647950188'!$C:$C,Data_Extraction!$A62),"")</f>
        <v/>
      </c>
      <c r="C62" t="str">
        <f>IFERROR(AVERAGEIFS('HeartRate-2022-03-21-1647950188'!$B:$B,'HeartRate-2022-03-21-1647950188'!$A:$A,Data_Extraction!C$2,'HeartRate-2022-03-21-1647950188'!$C:$C,Data_Extraction!$A62),"")</f>
        <v/>
      </c>
      <c r="D62" t="str">
        <f>IFERROR(AVERAGEIFS('HeartRate-2022-03-21-1647950188'!$B:$B,'HeartRate-2022-03-21-1647950188'!$A:$A,Data_Extraction!D$2,'HeartRate-2022-03-21-1647950188'!$C:$C,Data_Extraction!$A62),"")</f>
        <v/>
      </c>
      <c r="E62" t="str">
        <f>IFERROR(AVERAGEIFS('HeartRate-2022-03-21-1647950188'!$B:$B,'HeartRate-2022-03-21-1647950188'!$A:$A,Data_Extraction!E$2,'HeartRate-2022-03-21-1647950188'!$C:$C,Data_Extraction!$A62),"")</f>
        <v/>
      </c>
      <c r="F62" t="str">
        <f>IFERROR(AVERAGEIFS('HeartRate-2022-03-21-1647950188'!$B:$B,'HeartRate-2022-03-21-1647950188'!$A:$A,Data_Extraction!F$2,'HeartRate-2022-03-21-1647950188'!$C:$C,Data_Extraction!$A62),"")</f>
        <v/>
      </c>
      <c r="G62">
        <f>IFERROR(AVERAGEIFS('HeartRate-2022-03-21-1647950188'!$B:$B,'HeartRate-2022-03-21-1647950188'!$A:$A,Data_Extraction!G$2,'HeartRate-2022-03-21-1647950188'!$C:$C,Data_Extraction!$A62),"")</f>
        <v>88</v>
      </c>
      <c r="H62" t="str">
        <f>IFERROR(AVERAGEIFS('HeartRate-2022-03-21-1647950188'!$B:$B,'HeartRate-2022-03-21-1647950188'!$A:$A,Data_Extraction!H$2,'HeartRate-2022-03-21-1647950188'!$C:$C,Data_Extraction!$A62),"")</f>
        <v/>
      </c>
      <c r="I62" t="str">
        <f>IFERROR(AVERAGEIFS('HeartRate-2022-03-21-1647950188'!$B:$B,'HeartRate-2022-03-21-1647950188'!$A:$A,Data_Extraction!I$2,'HeartRate-2022-03-21-1647950188'!$C:$C,Data_Extraction!$A62),"")</f>
        <v/>
      </c>
      <c r="J62" s="8">
        <f t="shared" si="1"/>
        <v>88</v>
      </c>
      <c r="N62" s="11">
        <f>Data_Extraction!A62</f>
        <v>44628.49722222222</v>
      </c>
      <c r="O62" s="15">
        <f t="shared" si="2"/>
        <v>44628</v>
      </c>
      <c r="P62" s="16">
        <f t="shared" si="3"/>
        <v>0.49722222222222223</v>
      </c>
      <c r="Q62" s="12">
        <f>IF(Data_Extraction!B62="",Data_Extraction!$J62*(Q$1),Data_Extraction!B62)</f>
        <v>79.2</v>
      </c>
      <c r="R62" s="12">
        <f>IF(Data_Extraction!C62="",Data_Extraction!$J62*(R$1),Data_Extraction!C62)</f>
        <v>80.960000000000008</v>
      </c>
      <c r="S62" s="12">
        <f>IF(Data_Extraction!D62="",Data_Extraction!$J62*(S$1),Data_Extraction!D62)</f>
        <v>91.52000000000001</v>
      </c>
      <c r="T62" s="12">
        <f>IF(Data_Extraction!E62="",Data_Extraction!$J62*(T$1),Data_Extraction!E62)</f>
        <v>83.6</v>
      </c>
      <c r="U62" s="12">
        <f>IF(Data_Extraction!F62="",Data_Extraction!$J62*(U$1),Data_Extraction!F62)</f>
        <v>86.24</v>
      </c>
      <c r="V62" s="12">
        <f>IF(Data_Extraction!G62="",Data_Extraction!$J62*(V$1),Data_Extraction!G62)</f>
        <v>88</v>
      </c>
      <c r="W62" s="12">
        <f>IF(Data_Extraction!H62="",Data_Extraction!$J62*(W$1),Data_Extraction!H62)</f>
        <v>94.160000000000011</v>
      </c>
      <c r="X62" s="12">
        <f>IF(Data_Extraction!I62="",Data_Extraction!$J62*(X$1),Data_Extraction!I62)</f>
        <v>85.36</v>
      </c>
      <c r="Y62" s="13">
        <f t="shared" si="0"/>
        <v>86.13000000000001</v>
      </c>
      <c r="Z62" s="17" t="str">
        <f t="shared" si="4"/>
        <v>Afternoon</v>
      </c>
      <c r="AA62" s="14" t="str">
        <f>VLOOKUP($N62,'HeartRate-2022-03-21-1647950188'!$C:$G,2,0)</f>
        <v>Demonstration</v>
      </c>
      <c r="AB62" s="14" t="str">
        <f>VLOOKUP($N62,'HeartRate-2022-03-21-1647950188'!$C:$G,3,0)</f>
        <v>On Campus</v>
      </c>
      <c r="AC62" s="14" t="str">
        <f>VLOOKUP($N62,'HeartRate-2022-03-21-1647950188'!$C:$G,4,0)</f>
        <v>Sitting</v>
      </c>
      <c r="AD62" s="14" t="str">
        <f>VLOOKUP($N62,'HeartRate-2022-03-21-1647950188'!$C:$G,5,0)</f>
        <v>Spatial Design</v>
      </c>
      <c r="AE62">
        <f t="shared" si="5"/>
        <v>0</v>
      </c>
      <c r="AF62" s="18">
        <v>44628</v>
      </c>
      <c r="AG62" s="19">
        <v>0.49722222222222223</v>
      </c>
    </row>
    <row r="63" spans="1:33" x14ac:dyDescent="0.3">
      <c r="A63" s="5">
        <v>44628.500694444447</v>
      </c>
      <c r="B63" t="str">
        <f>IFERROR(AVERAGEIFS('HeartRate-2022-03-21-1647950188'!$B:$B,'HeartRate-2022-03-21-1647950188'!$A:$A,Data_Extraction!B$2,'HeartRate-2022-03-21-1647950188'!$C:$C,Data_Extraction!$A63),"")</f>
        <v/>
      </c>
      <c r="C63" t="str">
        <f>IFERROR(AVERAGEIFS('HeartRate-2022-03-21-1647950188'!$B:$B,'HeartRate-2022-03-21-1647950188'!$A:$A,Data_Extraction!C$2,'HeartRate-2022-03-21-1647950188'!$C:$C,Data_Extraction!$A63),"")</f>
        <v/>
      </c>
      <c r="D63" t="str">
        <f>IFERROR(AVERAGEIFS('HeartRate-2022-03-21-1647950188'!$B:$B,'HeartRate-2022-03-21-1647950188'!$A:$A,Data_Extraction!D$2,'HeartRate-2022-03-21-1647950188'!$C:$C,Data_Extraction!$A63),"")</f>
        <v/>
      </c>
      <c r="E63" t="str">
        <f>IFERROR(AVERAGEIFS('HeartRate-2022-03-21-1647950188'!$B:$B,'HeartRate-2022-03-21-1647950188'!$A:$A,Data_Extraction!E$2,'HeartRate-2022-03-21-1647950188'!$C:$C,Data_Extraction!$A63),"")</f>
        <v/>
      </c>
      <c r="F63" t="str">
        <f>IFERROR(AVERAGEIFS('HeartRate-2022-03-21-1647950188'!$B:$B,'HeartRate-2022-03-21-1647950188'!$A:$A,Data_Extraction!F$2,'HeartRate-2022-03-21-1647950188'!$C:$C,Data_Extraction!$A63),"")</f>
        <v/>
      </c>
      <c r="G63">
        <f>IFERROR(AVERAGEIFS('HeartRate-2022-03-21-1647950188'!$B:$B,'HeartRate-2022-03-21-1647950188'!$A:$A,Data_Extraction!G$2,'HeartRate-2022-03-21-1647950188'!$C:$C,Data_Extraction!$A63),"")</f>
        <v>93</v>
      </c>
      <c r="H63" t="str">
        <f>IFERROR(AVERAGEIFS('HeartRate-2022-03-21-1647950188'!$B:$B,'HeartRate-2022-03-21-1647950188'!$A:$A,Data_Extraction!H$2,'HeartRate-2022-03-21-1647950188'!$C:$C,Data_Extraction!$A63),"")</f>
        <v/>
      </c>
      <c r="I63" t="str">
        <f>IFERROR(AVERAGEIFS('HeartRate-2022-03-21-1647950188'!$B:$B,'HeartRate-2022-03-21-1647950188'!$A:$A,Data_Extraction!I$2,'HeartRate-2022-03-21-1647950188'!$C:$C,Data_Extraction!$A63),"")</f>
        <v/>
      </c>
      <c r="J63" s="8">
        <f t="shared" si="1"/>
        <v>93</v>
      </c>
      <c r="N63" s="11">
        <f>Data_Extraction!A63</f>
        <v>44628.500694444447</v>
      </c>
      <c r="O63" s="15">
        <f t="shared" si="2"/>
        <v>44628</v>
      </c>
      <c r="P63" s="16">
        <f t="shared" si="3"/>
        <v>0.50069444444444444</v>
      </c>
      <c r="Q63" s="12">
        <f>IF(Data_Extraction!B63="",Data_Extraction!$J63*(Q$1),Data_Extraction!B63)</f>
        <v>83.7</v>
      </c>
      <c r="R63" s="12">
        <f>IF(Data_Extraction!C63="",Data_Extraction!$J63*(R$1),Data_Extraction!C63)</f>
        <v>85.56</v>
      </c>
      <c r="S63" s="12">
        <f>IF(Data_Extraction!D63="",Data_Extraction!$J63*(S$1),Data_Extraction!D63)</f>
        <v>96.72</v>
      </c>
      <c r="T63" s="12">
        <f>IF(Data_Extraction!E63="",Data_Extraction!$J63*(T$1),Data_Extraction!E63)</f>
        <v>88.35</v>
      </c>
      <c r="U63" s="12">
        <f>IF(Data_Extraction!F63="",Data_Extraction!$J63*(U$1),Data_Extraction!F63)</f>
        <v>91.14</v>
      </c>
      <c r="V63" s="12">
        <f>IF(Data_Extraction!G63="",Data_Extraction!$J63*(V$1),Data_Extraction!G63)</f>
        <v>93</v>
      </c>
      <c r="W63" s="12">
        <f>IF(Data_Extraction!H63="",Data_Extraction!$J63*(W$1),Data_Extraction!H63)</f>
        <v>99.51</v>
      </c>
      <c r="X63" s="12">
        <f>IF(Data_Extraction!I63="",Data_Extraction!$J63*(X$1),Data_Extraction!I63)</f>
        <v>90.21</v>
      </c>
      <c r="Y63" s="13">
        <f t="shared" si="0"/>
        <v>91.023750000000007</v>
      </c>
      <c r="Z63" s="17" t="str">
        <f t="shared" si="4"/>
        <v>Afternoon</v>
      </c>
      <c r="AA63" s="14" t="str">
        <f>VLOOKUP($N63,'HeartRate-2022-03-21-1647950188'!$C:$G,2,0)</f>
        <v>Demonstration</v>
      </c>
      <c r="AB63" s="14" t="str">
        <f>VLOOKUP($N63,'HeartRate-2022-03-21-1647950188'!$C:$G,3,0)</f>
        <v>On Campus</v>
      </c>
      <c r="AC63" s="14" t="str">
        <f>VLOOKUP($N63,'HeartRate-2022-03-21-1647950188'!$C:$G,4,0)</f>
        <v>Sitting</v>
      </c>
      <c r="AD63" s="14" t="str">
        <f>VLOOKUP($N63,'HeartRate-2022-03-21-1647950188'!$C:$G,5,0)</f>
        <v>Spatial Design</v>
      </c>
      <c r="AE63">
        <f t="shared" si="5"/>
        <v>0</v>
      </c>
      <c r="AF63" s="18">
        <v>44628</v>
      </c>
      <c r="AG63" s="19">
        <v>0.50069444444444444</v>
      </c>
    </row>
    <row r="64" spans="1:33" x14ac:dyDescent="0.3">
      <c r="A64" s="5">
        <v>44628.504166666666</v>
      </c>
      <c r="B64" t="str">
        <f>IFERROR(AVERAGEIFS('HeartRate-2022-03-21-1647950188'!$B:$B,'HeartRate-2022-03-21-1647950188'!$A:$A,Data_Extraction!B$2,'HeartRate-2022-03-21-1647950188'!$C:$C,Data_Extraction!$A64),"")</f>
        <v/>
      </c>
      <c r="C64" t="str">
        <f>IFERROR(AVERAGEIFS('HeartRate-2022-03-21-1647950188'!$B:$B,'HeartRate-2022-03-21-1647950188'!$A:$A,Data_Extraction!C$2,'HeartRate-2022-03-21-1647950188'!$C:$C,Data_Extraction!$A64),"")</f>
        <v/>
      </c>
      <c r="D64" t="str">
        <f>IFERROR(AVERAGEIFS('HeartRate-2022-03-21-1647950188'!$B:$B,'HeartRate-2022-03-21-1647950188'!$A:$A,Data_Extraction!D$2,'HeartRate-2022-03-21-1647950188'!$C:$C,Data_Extraction!$A64),"")</f>
        <v/>
      </c>
      <c r="E64" t="str">
        <f>IFERROR(AVERAGEIFS('HeartRate-2022-03-21-1647950188'!$B:$B,'HeartRate-2022-03-21-1647950188'!$A:$A,Data_Extraction!E$2,'HeartRate-2022-03-21-1647950188'!$C:$C,Data_Extraction!$A64),"")</f>
        <v/>
      </c>
      <c r="F64" t="str">
        <f>IFERROR(AVERAGEIFS('HeartRate-2022-03-21-1647950188'!$B:$B,'HeartRate-2022-03-21-1647950188'!$A:$A,Data_Extraction!F$2,'HeartRate-2022-03-21-1647950188'!$C:$C,Data_Extraction!$A64),"")</f>
        <v/>
      </c>
      <c r="G64">
        <f>IFERROR(AVERAGEIFS('HeartRate-2022-03-21-1647950188'!$B:$B,'HeartRate-2022-03-21-1647950188'!$A:$A,Data_Extraction!G$2,'HeartRate-2022-03-21-1647950188'!$C:$C,Data_Extraction!$A64),"")</f>
        <v>73</v>
      </c>
      <c r="H64" t="str">
        <f>IFERROR(AVERAGEIFS('HeartRate-2022-03-21-1647950188'!$B:$B,'HeartRate-2022-03-21-1647950188'!$A:$A,Data_Extraction!H$2,'HeartRate-2022-03-21-1647950188'!$C:$C,Data_Extraction!$A64),"")</f>
        <v/>
      </c>
      <c r="I64" t="str">
        <f>IFERROR(AVERAGEIFS('HeartRate-2022-03-21-1647950188'!$B:$B,'HeartRate-2022-03-21-1647950188'!$A:$A,Data_Extraction!I$2,'HeartRate-2022-03-21-1647950188'!$C:$C,Data_Extraction!$A64),"")</f>
        <v/>
      </c>
      <c r="J64" s="8">
        <f t="shared" si="1"/>
        <v>73</v>
      </c>
      <c r="N64" s="11">
        <f>Data_Extraction!A64</f>
        <v>44628.504166666666</v>
      </c>
      <c r="O64" s="15">
        <f t="shared" si="2"/>
        <v>44628</v>
      </c>
      <c r="P64" s="16">
        <f t="shared" si="3"/>
        <v>0.50416666666666665</v>
      </c>
      <c r="Q64" s="12">
        <f>IF(Data_Extraction!B64="",Data_Extraction!$J64*(Q$1),Data_Extraction!B64)</f>
        <v>65.7</v>
      </c>
      <c r="R64" s="12">
        <f>IF(Data_Extraction!C64="",Data_Extraction!$J64*(R$1),Data_Extraction!C64)</f>
        <v>67.16</v>
      </c>
      <c r="S64" s="12">
        <f>IF(Data_Extraction!D64="",Data_Extraction!$J64*(S$1),Data_Extraction!D64)</f>
        <v>75.92</v>
      </c>
      <c r="T64" s="12">
        <f>IF(Data_Extraction!E64="",Data_Extraction!$J64*(T$1),Data_Extraction!E64)</f>
        <v>69.349999999999994</v>
      </c>
      <c r="U64" s="12">
        <f>IF(Data_Extraction!F64="",Data_Extraction!$J64*(U$1),Data_Extraction!F64)</f>
        <v>71.539999999999992</v>
      </c>
      <c r="V64" s="12">
        <f>IF(Data_Extraction!G64="",Data_Extraction!$J64*(V$1),Data_Extraction!G64)</f>
        <v>73</v>
      </c>
      <c r="W64" s="12">
        <f>IF(Data_Extraction!H64="",Data_Extraction!$J64*(W$1),Data_Extraction!H64)</f>
        <v>78.11</v>
      </c>
      <c r="X64" s="12">
        <f>IF(Data_Extraction!I64="",Data_Extraction!$J64*(X$1),Data_Extraction!I64)</f>
        <v>70.81</v>
      </c>
      <c r="Y64" s="13">
        <f t="shared" si="0"/>
        <v>71.44874999999999</v>
      </c>
      <c r="Z64" s="17" t="str">
        <f t="shared" si="4"/>
        <v>Afternoon</v>
      </c>
      <c r="AA64" s="14" t="str">
        <f>VLOOKUP($N64,'HeartRate-2022-03-21-1647950188'!$C:$G,2,0)</f>
        <v>Demonstration</v>
      </c>
      <c r="AB64" s="14" t="str">
        <f>VLOOKUP($N64,'HeartRate-2022-03-21-1647950188'!$C:$G,3,0)</f>
        <v>On Campus</v>
      </c>
      <c r="AC64" s="14" t="str">
        <f>VLOOKUP($N64,'HeartRate-2022-03-21-1647950188'!$C:$G,4,0)</f>
        <v>Sitting</v>
      </c>
      <c r="AD64" s="14" t="str">
        <f>VLOOKUP($N64,'HeartRate-2022-03-21-1647950188'!$C:$G,5,0)</f>
        <v>Spatial Design</v>
      </c>
      <c r="AE64">
        <f t="shared" si="5"/>
        <v>0</v>
      </c>
      <c r="AF64" s="18">
        <v>44628</v>
      </c>
      <c r="AG64" s="19">
        <v>0.50416666666666665</v>
      </c>
    </row>
    <row r="65" spans="1:33" x14ac:dyDescent="0.3">
      <c r="A65" s="5">
        <v>44628.507638888892</v>
      </c>
      <c r="B65" t="str">
        <f>IFERROR(AVERAGEIFS('HeartRate-2022-03-21-1647950188'!$B:$B,'HeartRate-2022-03-21-1647950188'!$A:$A,Data_Extraction!B$2,'HeartRate-2022-03-21-1647950188'!$C:$C,Data_Extraction!$A65),"")</f>
        <v/>
      </c>
      <c r="C65" t="str">
        <f>IFERROR(AVERAGEIFS('HeartRate-2022-03-21-1647950188'!$B:$B,'HeartRate-2022-03-21-1647950188'!$A:$A,Data_Extraction!C$2,'HeartRate-2022-03-21-1647950188'!$C:$C,Data_Extraction!$A65),"")</f>
        <v/>
      </c>
      <c r="D65" t="str">
        <f>IFERROR(AVERAGEIFS('HeartRate-2022-03-21-1647950188'!$B:$B,'HeartRate-2022-03-21-1647950188'!$A:$A,Data_Extraction!D$2,'HeartRate-2022-03-21-1647950188'!$C:$C,Data_Extraction!$A65),"")</f>
        <v/>
      </c>
      <c r="E65" t="str">
        <f>IFERROR(AVERAGEIFS('HeartRate-2022-03-21-1647950188'!$B:$B,'HeartRate-2022-03-21-1647950188'!$A:$A,Data_Extraction!E$2,'HeartRate-2022-03-21-1647950188'!$C:$C,Data_Extraction!$A65),"")</f>
        <v/>
      </c>
      <c r="F65" t="str">
        <f>IFERROR(AVERAGEIFS('HeartRate-2022-03-21-1647950188'!$B:$B,'HeartRate-2022-03-21-1647950188'!$A:$A,Data_Extraction!F$2,'HeartRate-2022-03-21-1647950188'!$C:$C,Data_Extraction!$A65),"")</f>
        <v/>
      </c>
      <c r="G65">
        <f>IFERROR(AVERAGEIFS('HeartRate-2022-03-21-1647950188'!$B:$B,'HeartRate-2022-03-21-1647950188'!$A:$A,Data_Extraction!G$2,'HeartRate-2022-03-21-1647950188'!$C:$C,Data_Extraction!$A65),"")</f>
        <v>72</v>
      </c>
      <c r="H65" t="str">
        <f>IFERROR(AVERAGEIFS('HeartRate-2022-03-21-1647950188'!$B:$B,'HeartRate-2022-03-21-1647950188'!$A:$A,Data_Extraction!H$2,'HeartRate-2022-03-21-1647950188'!$C:$C,Data_Extraction!$A65),"")</f>
        <v/>
      </c>
      <c r="I65" t="str">
        <f>IFERROR(AVERAGEIFS('HeartRate-2022-03-21-1647950188'!$B:$B,'HeartRate-2022-03-21-1647950188'!$A:$A,Data_Extraction!I$2,'HeartRate-2022-03-21-1647950188'!$C:$C,Data_Extraction!$A65),"")</f>
        <v/>
      </c>
      <c r="J65" s="8">
        <f t="shared" si="1"/>
        <v>72</v>
      </c>
      <c r="N65" s="11">
        <f>Data_Extraction!A65</f>
        <v>44628.507638888892</v>
      </c>
      <c r="O65" s="15">
        <f t="shared" si="2"/>
        <v>44628</v>
      </c>
      <c r="P65" s="16">
        <f t="shared" si="3"/>
        <v>0.50763888888888886</v>
      </c>
      <c r="Q65" s="12">
        <f>IF(Data_Extraction!B65="",Data_Extraction!$J65*(Q$1),Data_Extraction!B65)</f>
        <v>64.8</v>
      </c>
      <c r="R65" s="12">
        <f>IF(Data_Extraction!C65="",Data_Extraction!$J65*(R$1),Data_Extraction!C65)</f>
        <v>66.240000000000009</v>
      </c>
      <c r="S65" s="12">
        <f>IF(Data_Extraction!D65="",Data_Extraction!$J65*(S$1),Data_Extraction!D65)</f>
        <v>74.88</v>
      </c>
      <c r="T65" s="12">
        <f>IF(Data_Extraction!E65="",Data_Extraction!$J65*(T$1),Data_Extraction!E65)</f>
        <v>68.399999999999991</v>
      </c>
      <c r="U65" s="12">
        <f>IF(Data_Extraction!F65="",Data_Extraction!$J65*(U$1),Data_Extraction!F65)</f>
        <v>70.56</v>
      </c>
      <c r="V65" s="12">
        <f>IF(Data_Extraction!G65="",Data_Extraction!$J65*(V$1),Data_Extraction!G65)</f>
        <v>72</v>
      </c>
      <c r="W65" s="12">
        <f>IF(Data_Extraction!H65="",Data_Extraction!$J65*(W$1),Data_Extraction!H65)</f>
        <v>77.040000000000006</v>
      </c>
      <c r="X65" s="12">
        <f>IF(Data_Extraction!I65="",Data_Extraction!$J65*(X$1),Data_Extraction!I65)</f>
        <v>69.84</v>
      </c>
      <c r="Y65" s="13">
        <f t="shared" si="0"/>
        <v>70.47</v>
      </c>
      <c r="Z65" s="17" t="str">
        <f t="shared" si="4"/>
        <v>Afternoon</v>
      </c>
      <c r="AA65" s="14" t="str">
        <f>VLOOKUP($N65,'HeartRate-2022-03-21-1647950188'!$C:$G,2,0)</f>
        <v>Demonstration</v>
      </c>
      <c r="AB65" s="14" t="str">
        <f>VLOOKUP($N65,'HeartRate-2022-03-21-1647950188'!$C:$G,3,0)</f>
        <v>On Campus</v>
      </c>
      <c r="AC65" s="14" t="str">
        <f>VLOOKUP($N65,'HeartRate-2022-03-21-1647950188'!$C:$G,4,0)</f>
        <v>Sitting</v>
      </c>
      <c r="AD65" s="14" t="str">
        <f>VLOOKUP($N65,'HeartRate-2022-03-21-1647950188'!$C:$G,5,0)</f>
        <v>Spatial Design</v>
      </c>
      <c r="AE65">
        <f t="shared" si="5"/>
        <v>0</v>
      </c>
      <c r="AF65" s="18">
        <v>44628</v>
      </c>
      <c r="AG65" s="19">
        <v>0.50763888888888886</v>
      </c>
    </row>
    <row r="66" spans="1:33" x14ac:dyDescent="0.3">
      <c r="A66" s="5">
        <v>44628.511111111111</v>
      </c>
      <c r="B66" t="str">
        <f>IFERROR(AVERAGEIFS('HeartRate-2022-03-21-1647950188'!$B:$B,'HeartRate-2022-03-21-1647950188'!$A:$A,Data_Extraction!B$2,'HeartRate-2022-03-21-1647950188'!$C:$C,Data_Extraction!$A66),"")</f>
        <v/>
      </c>
      <c r="C66" t="str">
        <f>IFERROR(AVERAGEIFS('HeartRate-2022-03-21-1647950188'!$B:$B,'HeartRate-2022-03-21-1647950188'!$A:$A,Data_Extraction!C$2,'HeartRate-2022-03-21-1647950188'!$C:$C,Data_Extraction!$A66),"")</f>
        <v/>
      </c>
      <c r="D66" t="str">
        <f>IFERROR(AVERAGEIFS('HeartRate-2022-03-21-1647950188'!$B:$B,'HeartRate-2022-03-21-1647950188'!$A:$A,Data_Extraction!D$2,'HeartRate-2022-03-21-1647950188'!$C:$C,Data_Extraction!$A66),"")</f>
        <v/>
      </c>
      <c r="E66" t="str">
        <f>IFERROR(AVERAGEIFS('HeartRate-2022-03-21-1647950188'!$B:$B,'HeartRate-2022-03-21-1647950188'!$A:$A,Data_Extraction!E$2,'HeartRate-2022-03-21-1647950188'!$C:$C,Data_Extraction!$A66),"")</f>
        <v/>
      </c>
      <c r="F66" t="str">
        <f>IFERROR(AVERAGEIFS('HeartRate-2022-03-21-1647950188'!$B:$B,'HeartRate-2022-03-21-1647950188'!$A:$A,Data_Extraction!F$2,'HeartRate-2022-03-21-1647950188'!$C:$C,Data_Extraction!$A66),"")</f>
        <v/>
      </c>
      <c r="G66">
        <f>IFERROR(AVERAGEIFS('HeartRate-2022-03-21-1647950188'!$B:$B,'HeartRate-2022-03-21-1647950188'!$A:$A,Data_Extraction!G$2,'HeartRate-2022-03-21-1647950188'!$C:$C,Data_Extraction!$A66),"")</f>
        <v>80</v>
      </c>
      <c r="H66" t="str">
        <f>IFERROR(AVERAGEIFS('HeartRate-2022-03-21-1647950188'!$B:$B,'HeartRate-2022-03-21-1647950188'!$A:$A,Data_Extraction!H$2,'HeartRate-2022-03-21-1647950188'!$C:$C,Data_Extraction!$A66),"")</f>
        <v/>
      </c>
      <c r="I66" t="str">
        <f>IFERROR(AVERAGEIFS('HeartRate-2022-03-21-1647950188'!$B:$B,'HeartRate-2022-03-21-1647950188'!$A:$A,Data_Extraction!I$2,'HeartRate-2022-03-21-1647950188'!$C:$C,Data_Extraction!$A66),"")</f>
        <v/>
      </c>
      <c r="J66" s="8">
        <f t="shared" si="1"/>
        <v>80</v>
      </c>
      <c r="N66" s="11">
        <f>Data_Extraction!A66</f>
        <v>44628.511111111111</v>
      </c>
      <c r="O66" s="15">
        <f t="shared" si="2"/>
        <v>44628</v>
      </c>
      <c r="P66" s="16">
        <f t="shared" si="3"/>
        <v>0.51111111111111118</v>
      </c>
      <c r="Q66" s="12">
        <f>IF(Data_Extraction!B66="",Data_Extraction!$J66*(Q$1),Data_Extraction!B66)</f>
        <v>72</v>
      </c>
      <c r="R66" s="12">
        <f>IF(Data_Extraction!C66="",Data_Extraction!$J66*(R$1),Data_Extraction!C66)</f>
        <v>73.600000000000009</v>
      </c>
      <c r="S66" s="12">
        <f>IF(Data_Extraction!D66="",Data_Extraction!$J66*(S$1),Data_Extraction!D66)</f>
        <v>83.2</v>
      </c>
      <c r="T66" s="12">
        <f>IF(Data_Extraction!E66="",Data_Extraction!$J66*(T$1),Data_Extraction!E66)</f>
        <v>76</v>
      </c>
      <c r="U66" s="12">
        <f>IF(Data_Extraction!F66="",Data_Extraction!$J66*(U$1),Data_Extraction!F66)</f>
        <v>78.400000000000006</v>
      </c>
      <c r="V66" s="12">
        <f>IF(Data_Extraction!G66="",Data_Extraction!$J66*(V$1),Data_Extraction!G66)</f>
        <v>80</v>
      </c>
      <c r="W66" s="12">
        <f>IF(Data_Extraction!H66="",Data_Extraction!$J66*(W$1),Data_Extraction!H66)</f>
        <v>85.600000000000009</v>
      </c>
      <c r="X66" s="12">
        <f>IF(Data_Extraction!I66="",Data_Extraction!$J66*(X$1),Data_Extraction!I66)</f>
        <v>77.599999999999994</v>
      </c>
      <c r="Y66" s="13">
        <f t="shared" si="0"/>
        <v>78.300000000000011</v>
      </c>
      <c r="Z66" s="17" t="str">
        <f t="shared" si="4"/>
        <v>Afternoon</v>
      </c>
      <c r="AA66" s="14" t="str">
        <f>VLOOKUP($N66,'HeartRate-2022-03-21-1647950188'!$C:$G,2,0)</f>
        <v>Demonstration</v>
      </c>
      <c r="AB66" s="14" t="str">
        <f>VLOOKUP($N66,'HeartRate-2022-03-21-1647950188'!$C:$G,3,0)</f>
        <v>On Campus</v>
      </c>
      <c r="AC66" s="14" t="str">
        <f>VLOOKUP($N66,'HeartRate-2022-03-21-1647950188'!$C:$G,4,0)</f>
        <v>Sitting</v>
      </c>
      <c r="AD66" s="14" t="str">
        <f>VLOOKUP($N66,'HeartRate-2022-03-21-1647950188'!$C:$G,5,0)</f>
        <v>Spatial Design</v>
      </c>
      <c r="AE66">
        <f t="shared" si="5"/>
        <v>0</v>
      </c>
      <c r="AF66" s="18">
        <v>44628</v>
      </c>
      <c r="AG66" s="19">
        <v>0.51111111111111118</v>
      </c>
    </row>
    <row r="67" spans="1:33" x14ac:dyDescent="0.3">
      <c r="A67" s="5">
        <v>44628.51458333333</v>
      </c>
      <c r="B67" t="str">
        <f>IFERROR(AVERAGEIFS('HeartRate-2022-03-21-1647950188'!$B:$B,'HeartRate-2022-03-21-1647950188'!$A:$A,Data_Extraction!B$2,'HeartRate-2022-03-21-1647950188'!$C:$C,Data_Extraction!$A67),"")</f>
        <v/>
      </c>
      <c r="C67" t="str">
        <f>IFERROR(AVERAGEIFS('HeartRate-2022-03-21-1647950188'!$B:$B,'HeartRate-2022-03-21-1647950188'!$A:$A,Data_Extraction!C$2,'HeartRate-2022-03-21-1647950188'!$C:$C,Data_Extraction!$A67),"")</f>
        <v/>
      </c>
      <c r="D67" t="str">
        <f>IFERROR(AVERAGEIFS('HeartRate-2022-03-21-1647950188'!$B:$B,'HeartRate-2022-03-21-1647950188'!$A:$A,Data_Extraction!D$2,'HeartRate-2022-03-21-1647950188'!$C:$C,Data_Extraction!$A67),"")</f>
        <v/>
      </c>
      <c r="E67" t="str">
        <f>IFERROR(AVERAGEIFS('HeartRate-2022-03-21-1647950188'!$B:$B,'HeartRate-2022-03-21-1647950188'!$A:$A,Data_Extraction!E$2,'HeartRate-2022-03-21-1647950188'!$C:$C,Data_Extraction!$A67),"")</f>
        <v/>
      </c>
      <c r="F67" t="str">
        <f>IFERROR(AVERAGEIFS('HeartRate-2022-03-21-1647950188'!$B:$B,'HeartRate-2022-03-21-1647950188'!$A:$A,Data_Extraction!F$2,'HeartRate-2022-03-21-1647950188'!$C:$C,Data_Extraction!$A67),"")</f>
        <v/>
      </c>
      <c r="G67">
        <f>IFERROR(AVERAGEIFS('HeartRate-2022-03-21-1647950188'!$B:$B,'HeartRate-2022-03-21-1647950188'!$A:$A,Data_Extraction!G$2,'HeartRate-2022-03-21-1647950188'!$C:$C,Data_Extraction!$A67),"")</f>
        <v>75</v>
      </c>
      <c r="H67" t="str">
        <f>IFERROR(AVERAGEIFS('HeartRate-2022-03-21-1647950188'!$B:$B,'HeartRate-2022-03-21-1647950188'!$A:$A,Data_Extraction!H$2,'HeartRate-2022-03-21-1647950188'!$C:$C,Data_Extraction!$A67),"")</f>
        <v/>
      </c>
      <c r="I67" t="str">
        <f>IFERROR(AVERAGEIFS('HeartRate-2022-03-21-1647950188'!$B:$B,'HeartRate-2022-03-21-1647950188'!$A:$A,Data_Extraction!I$2,'HeartRate-2022-03-21-1647950188'!$C:$C,Data_Extraction!$A67),"")</f>
        <v/>
      </c>
      <c r="J67" s="8">
        <f t="shared" si="1"/>
        <v>75</v>
      </c>
      <c r="N67" s="11">
        <f>Data_Extraction!A67</f>
        <v>44628.51458333333</v>
      </c>
      <c r="O67" s="15">
        <f t="shared" si="2"/>
        <v>44628</v>
      </c>
      <c r="P67" s="16">
        <f t="shared" si="3"/>
        <v>0.51458333333333328</v>
      </c>
      <c r="Q67" s="12">
        <f>IF(Data_Extraction!B67="",Data_Extraction!$J67*(Q$1),Data_Extraction!B67)</f>
        <v>67.5</v>
      </c>
      <c r="R67" s="12">
        <f>IF(Data_Extraction!C67="",Data_Extraction!$J67*(R$1),Data_Extraction!C67)</f>
        <v>69</v>
      </c>
      <c r="S67" s="12">
        <f>IF(Data_Extraction!D67="",Data_Extraction!$J67*(S$1),Data_Extraction!D67)</f>
        <v>78</v>
      </c>
      <c r="T67" s="12">
        <f>IF(Data_Extraction!E67="",Data_Extraction!$J67*(T$1),Data_Extraction!E67)</f>
        <v>71.25</v>
      </c>
      <c r="U67" s="12">
        <f>IF(Data_Extraction!F67="",Data_Extraction!$J67*(U$1),Data_Extraction!F67)</f>
        <v>73.5</v>
      </c>
      <c r="V67" s="12">
        <f>IF(Data_Extraction!G67="",Data_Extraction!$J67*(V$1),Data_Extraction!G67)</f>
        <v>75</v>
      </c>
      <c r="W67" s="12">
        <f>IF(Data_Extraction!H67="",Data_Extraction!$J67*(W$1),Data_Extraction!H67)</f>
        <v>80.25</v>
      </c>
      <c r="X67" s="12">
        <f>IF(Data_Extraction!I67="",Data_Extraction!$J67*(X$1),Data_Extraction!I67)</f>
        <v>72.75</v>
      </c>
      <c r="Y67" s="13">
        <f t="shared" ref="Y67:Y130" si="6">AVERAGE(Q67:X67)</f>
        <v>73.40625</v>
      </c>
      <c r="Z67" s="17" t="str">
        <f t="shared" si="4"/>
        <v>Afternoon</v>
      </c>
      <c r="AA67" s="14" t="str">
        <f>VLOOKUP($N67,'HeartRate-2022-03-21-1647950188'!$C:$G,2,0)</f>
        <v>Demonstration</v>
      </c>
      <c r="AB67" s="14" t="str">
        <f>VLOOKUP($N67,'HeartRate-2022-03-21-1647950188'!$C:$G,3,0)</f>
        <v>On Campus</v>
      </c>
      <c r="AC67" s="14" t="str">
        <f>VLOOKUP($N67,'HeartRate-2022-03-21-1647950188'!$C:$G,4,0)</f>
        <v>Sitting</v>
      </c>
      <c r="AD67" s="14" t="str">
        <f>VLOOKUP($N67,'HeartRate-2022-03-21-1647950188'!$C:$G,5,0)</f>
        <v>Spatial Design</v>
      </c>
      <c r="AE67">
        <f t="shared" si="5"/>
        <v>0</v>
      </c>
      <c r="AF67" s="18">
        <v>44628</v>
      </c>
      <c r="AG67" s="19">
        <v>0.51458333333333328</v>
      </c>
    </row>
    <row r="68" spans="1:33" x14ac:dyDescent="0.3">
      <c r="A68" s="5">
        <v>44628.518055555556</v>
      </c>
      <c r="B68" t="str">
        <f>IFERROR(AVERAGEIFS('HeartRate-2022-03-21-1647950188'!$B:$B,'HeartRate-2022-03-21-1647950188'!$A:$A,Data_Extraction!B$2,'HeartRate-2022-03-21-1647950188'!$C:$C,Data_Extraction!$A68),"")</f>
        <v/>
      </c>
      <c r="C68" t="str">
        <f>IFERROR(AVERAGEIFS('HeartRate-2022-03-21-1647950188'!$B:$B,'HeartRate-2022-03-21-1647950188'!$A:$A,Data_Extraction!C$2,'HeartRate-2022-03-21-1647950188'!$C:$C,Data_Extraction!$A68),"")</f>
        <v/>
      </c>
      <c r="D68" t="str">
        <f>IFERROR(AVERAGEIFS('HeartRate-2022-03-21-1647950188'!$B:$B,'HeartRate-2022-03-21-1647950188'!$A:$A,Data_Extraction!D$2,'HeartRate-2022-03-21-1647950188'!$C:$C,Data_Extraction!$A68),"")</f>
        <v/>
      </c>
      <c r="E68" t="str">
        <f>IFERROR(AVERAGEIFS('HeartRate-2022-03-21-1647950188'!$B:$B,'HeartRate-2022-03-21-1647950188'!$A:$A,Data_Extraction!E$2,'HeartRate-2022-03-21-1647950188'!$C:$C,Data_Extraction!$A68),"")</f>
        <v/>
      </c>
      <c r="F68" t="str">
        <f>IFERROR(AVERAGEIFS('HeartRate-2022-03-21-1647950188'!$B:$B,'HeartRate-2022-03-21-1647950188'!$A:$A,Data_Extraction!F$2,'HeartRate-2022-03-21-1647950188'!$C:$C,Data_Extraction!$A68),"")</f>
        <v/>
      </c>
      <c r="G68">
        <f>IFERROR(AVERAGEIFS('HeartRate-2022-03-21-1647950188'!$B:$B,'HeartRate-2022-03-21-1647950188'!$A:$A,Data_Extraction!G$2,'HeartRate-2022-03-21-1647950188'!$C:$C,Data_Extraction!$A68),"")</f>
        <v>74</v>
      </c>
      <c r="H68" t="str">
        <f>IFERROR(AVERAGEIFS('HeartRate-2022-03-21-1647950188'!$B:$B,'HeartRate-2022-03-21-1647950188'!$A:$A,Data_Extraction!H$2,'HeartRate-2022-03-21-1647950188'!$C:$C,Data_Extraction!$A68),"")</f>
        <v/>
      </c>
      <c r="I68" t="str">
        <f>IFERROR(AVERAGEIFS('HeartRate-2022-03-21-1647950188'!$B:$B,'HeartRate-2022-03-21-1647950188'!$A:$A,Data_Extraction!I$2,'HeartRate-2022-03-21-1647950188'!$C:$C,Data_Extraction!$A68),"")</f>
        <v/>
      </c>
      <c r="J68" s="8">
        <f t="shared" ref="J68:J131" si="7">AVERAGE(B68:I68)</f>
        <v>74</v>
      </c>
      <c r="N68" s="11">
        <f>Data_Extraction!A68</f>
        <v>44628.518055555556</v>
      </c>
      <c r="O68" s="15">
        <f t="shared" ref="O68:O131" si="8">AF68</f>
        <v>44628</v>
      </c>
      <c r="P68" s="16">
        <f t="shared" ref="P68:P131" si="9">AG68</f>
        <v>0.5180555555555556</v>
      </c>
      <c r="Q68" s="12">
        <f>IF(Data_Extraction!B68="",Data_Extraction!$J68*(Q$1),Data_Extraction!B68)</f>
        <v>66.600000000000009</v>
      </c>
      <c r="R68" s="12">
        <f>IF(Data_Extraction!C68="",Data_Extraction!$J68*(R$1),Data_Extraction!C68)</f>
        <v>68.08</v>
      </c>
      <c r="S68" s="12">
        <f>IF(Data_Extraction!D68="",Data_Extraction!$J68*(S$1),Data_Extraction!D68)</f>
        <v>76.960000000000008</v>
      </c>
      <c r="T68" s="12">
        <f>IF(Data_Extraction!E68="",Data_Extraction!$J68*(T$1),Data_Extraction!E68)</f>
        <v>70.3</v>
      </c>
      <c r="U68" s="12">
        <f>IF(Data_Extraction!F68="",Data_Extraction!$J68*(U$1),Data_Extraction!F68)</f>
        <v>72.52</v>
      </c>
      <c r="V68" s="12">
        <f>IF(Data_Extraction!G68="",Data_Extraction!$J68*(V$1),Data_Extraction!G68)</f>
        <v>74</v>
      </c>
      <c r="W68" s="12">
        <f>IF(Data_Extraction!H68="",Data_Extraction!$J68*(W$1),Data_Extraction!H68)</f>
        <v>79.180000000000007</v>
      </c>
      <c r="X68" s="12">
        <f>IF(Data_Extraction!I68="",Data_Extraction!$J68*(X$1),Data_Extraction!I68)</f>
        <v>71.78</v>
      </c>
      <c r="Y68" s="13">
        <f t="shared" si="6"/>
        <v>72.427499999999995</v>
      </c>
      <c r="Z68" s="17" t="str">
        <f t="shared" ref="Z68:Z131" si="10">VLOOKUP(P68,$AJ$2:$AK$7,2,1)</f>
        <v>Afternoon</v>
      </c>
      <c r="AA68" s="14" t="str">
        <f>VLOOKUP($N68,'HeartRate-2022-03-21-1647950188'!$C:$G,2,0)</f>
        <v>Demonstration</v>
      </c>
      <c r="AB68" s="14" t="str">
        <f>VLOOKUP($N68,'HeartRate-2022-03-21-1647950188'!$C:$G,3,0)</f>
        <v>On Campus</v>
      </c>
      <c r="AC68" s="14" t="str">
        <f>VLOOKUP($N68,'HeartRate-2022-03-21-1647950188'!$C:$G,4,0)</f>
        <v>Sitting</v>
      </c>
      <c r="AD68" s="14" t="str">
        <f>VLOOKUP($N68,'HeartRate-2022-03-21-1647950188'!$C:$G,5,0)</f>
        <v>Spatial Design</v>
      </c>
      <c r="AE68">
        <f t="shared" ref="AE68:AE131" si="11">IF(Y68&gt;120,1,0)</f>
        <v>0</v>
      </c>
      <c r="AF68" s="18">
        <v>44628</v>
      </c>
      <c r="AG68" s="19">
        <v>0.5180555555555556</v>
      </c>
    </row>
    <row r="69" spans="1:33" x14ac:dyDescent="0.3">
      <c r="A69" s="5">
        <v>44628.521527777775</v>
      </c>
      <c r="B69" t="str">
        <f>IFERROR(AVERAGEIFS('HeartRate-2022-03-21-1647950188'!$B:$B,'HeartRate-2022-03-21-1647950188'!$A:$A,Data_Extraction!B$2,'HeartRate-2022-03-21-1647950188'!$C:$C,Data_Extraction!$A69),"")</f>
        <v/>
      </c>
      <c r="C69" t="str">
        <f>IFERROR(AVERAGEIFS('HeartRate-2022-03-21-1647950188'!$B:$B,'HeartRate-2022-03-21-1647950188'!$A:$A,Data_Extraction!C$2,'HeartRate-2022-03-21-1647950188'!$C:$C,Data_Extraction!$A69),"")</f>
        <v/>
      </c>
      <c r="D69" t="str">
        <f>IFERROR(AVERAGEIFS('HeartRate-2022-03-21-1647950188'!$B:$B,'HeartRate-2022-03-21-1647950188'!$A:$A,Data_Extraction!D$2,'HeartRate-2022-03-21-1647950188'!$C:$C,Data_Extraction!$A69),"")</f>
        <v/>
      </c>
      <c r="E69" t="str">
        <f>IFERROR(AVERAGEIFS('HeartRate-2022-03-21-1647950188'!$B:$B,'HeartRate-2022-03-21-1647950188'!$A:$A,Data_Extraction!E$2,'HeartRate-2022-03-21-1647950188'!$C:$C,Data_Extraction!$A69),"")</f>
        <v/>
      </c>
      <c r="F69" t="str">
        <f>IFERROR(AVERAGEIFS('HeartRate-2022-03-21-1647950188'!$B:$B,'HeartRate-2022-03-21-1647950188'!$A:$A,Data_Extraction!F$2,'HeartRate-2022-03-21-1647950188'!$C:$C,Data_Extraction!$A69),"")</f>
        <v/>
      </c>
      <c r="G69">
        <f>IFERROR(AVERAGEIFS('HeartRate-2022-03-21-1647950188'!$B:$B,'HeartRate-2022-03-21-1647950188'!$A:$A,Data_Extraction!G$2,'HeartRate-2022-03-21-1647950188'!$C:$C,Data_Extraction!$A69),"")</f>
        <v>69</v>
      </c>
      <c r="H69" t="str">
        <f>IFERROR(AVERAGEIFS('HeartRate-2022-03-21-1647950188'!$B:$B,'HeartRate-2022-03-21-1647950188'!$A:$A,Data_Extraction!H$2,'HeartRate-2022-03-21-1647950188'!$C:$C,Data_Extraction!$A69),"")</f>
        <v/>
      </c>
      <c r="I69" t="str">
        <f>IFERROR(AVERAGEIFS('HeartRate-2022-03-21-1647950188'!$B:$B,'HeartRate-2022-03-21-1647950188'!$A:$A,Data_Extraction!I$2,'HeartRate-2022-03-21-1647950188'!$C:$C,Data_Extraction!$A69),"")</f>
        <v/>
      </c>
      <c r="J69" s="8">
        <f t="shared" si="7"/>
        <v>69</v>
      </c>
      <c r="N69" s="11">
        <f>Data_Extraction!A69</f>
        <v>44628.521527777775</v>
      </c>
      <c r="O69" s="15">
        <f t="shared" si="8"/>
        <v>44628</v>
      </c>
      <c r="P69" s="16">
        <f t="shared" si="9"/>
        <v>0.52152777777777781</v>
      </c>
      <c r="Q69" s="12">
        <f>IF(Data_Extraction!B69="",Data_Extraction!$J69*(Q$1),Data_Extraction!B69)</f>
        <v>62.1</v>
      </c>
      <c r="R69" s="12">
        <f>IF(Data_Extraction!C69="",Data_Extraction!$J69*(R$1),Data_Extraction!C69)</f>
        <v>63.480000000000004</v>
      </c>
      <c r="S69" s="12">
        <f>IF(Data_Extraction!D69="",Data_Extraction!$J69*(S$1),Data_Extraction!D69)</f>
        <v>71.760000000000005</v>
      </c>
      <c r="T69" s="12">
        <f>IF(Data_Extraction!E69="",Data_Extraction!$J69*(T$1),Data_Extraction!E69)</f>
        <v>65.55</v>
      </c>
      <c r="U69" s="12">
        <f>IF(Data_Extraction!F69="",Data_Extraction!$J69*(U$1),Data_Extraction!F69)</f>
        <v>67.62</v>
      </c>
      <c r="V69" s="12">
        <f>IF(Data_Extraction!G69="",Data_Extraction!$J69*(V$1),Data_Extraction!G69)</f>
        <v>69</v>
      </c>
      <c r="W69" s="12">
        <f>IF(Data_Extraction!H69="",Data_Extraction!$J69*(W$1),Data_Extraction!H69)</f>
        <v>73.83</v>
      </c>
      <c r="X69" s="12">
        <f>IF(Data_Extraction!I69="",Data_Extraction!$J69*(X$1),Data_Extraction!I69)</f>
        <v>66.929999999999993</v>
      </c>
      <c r="Y69" s="13">
        <f t="shared" si="6"/>
        <v>67.533749999999998</v>
      </c>
      <c r="Z69" s="17" t="str">
        <f t="shared" si="10"/>
        <v>Afternoon</v>
      </c>
      <c r="AA69" s="14" t="str">
        <f>VLOOKUP($N69,'HeartRate-2022-03-21-1647950188'!$C:$G,2,0)</f>
        <v>Demonstration</v>
      </c>
      <c r="AB69" s="14" t="str">
        <f>VLOOKUP($N69,'HeartRate-2022-03-21-1647950188'!$C:$G,3,0)</f>
        <v>On Campus</v>
      </c>
      <c r="AC69" s="14" t="str">
        <f>VLOOKUP($N69,'HeartRate-2022-03-21-1647950188'!$C:$G,4,0)</f>
        <v>Sitting</v>
      </c>
      <c r="AD69" s="14" t="str">
        <f>VLOOKUP($N69,'HeartRate-2022-03-21-1647950188'!$C:$G,5,0)</f>
        <v>Spatial Design</v>
      </c>
      <c r="AE69">
        <f t="shared" si="11"/>
        <v>0</v>
      </c>
      <c r="AF69" s="18">
        <v>44628</v>
      </c>
      <c r="AG69" s="19">
        <v>0.52152777777777781</v>
      </c>
    </row>
    <row r="70" spans="1:33" x14ac:dyDescent="0.3">
      <c r="A70" s="5">
        <v>44628.525000000001</v>
      </c>
      <c r="B70" t="str">
        <f>IFERROR(AVERAGEIFS('HeartRate-2022-03-21-1647950188'!$B:$B,'HeartRate-2022-03-21-1647950188'!$A:$A,Data_Extraction!B$2,'HeartRate-2022-03-21-1647950188'!$C:$C,Data_Extraction!$A70),"")</f>
        <v/>
      </c>
      <c r="C70" t="str">
        <f>IFERROR(AVERAGEIFS('HeartRate-2022-03-21-1647950188'!$B:$B,'HeartRate-2022-03-21-1647950188'!$A:$A,Data_Extraction!C$2,'HeartRate-2022-03-21-1647950188'!$C:$C,Data_Extraction!$A70),"")</f>
        <v/>
      </c>
      <c r="D70" t="str">
        <f>IFERROR(AVERAGEIFS('HeartRate-2022-03-21-1647950188'!$B:$B,'HeartRate-2022-03-21-1647950188'!$A:$A,Data_Extraction!D$2,'HeartRate-2022-03-21-1647950188'!$C:$C,Data_Extraction!$A70),"")</f>
        <v/>
      </c>
      <c r="E70" t="str">
        <f>IFERROR(AVERAGEIFS('HeartRate-2022-03-21-1647950188'!$B:$B,'HeartRate-2022-03-21-1647950188'!$A:$A,Data_Extraction!E$2,'HeartRate-2022-03-21-1647950188'!$C:$C,Data_Extraction!$A70),"")</f>
        <v/>
      </c>
      <c r="F70" t="str">
        <f>IFERROR(AVERAGEIFS('HeartRate-2022-03-21-1647950188'!$B:$B,'HeartRate-2022-03-21-1647950188'!$A:$A,Data_Extraction!F$2,'HeartRate-2022-03-21-1647950188'!$C:$C,Data_Extraction!$A70),"")</f>
        <v/>
      </c>
      <c r="G70">
        <f>IFERROR(AVERAGEIFS('HeartRate-2022-03-21-1647950188'!$B:$B,'HeartRate-2022-03-21-1647950188'!$A:$A,Data_Extraction!G$2,'HeartRate-2022-03-21-1647950188'!$C:$C,Data_Extraction!$A70),"")</f>
        <v>70</v>
      </c>
      <c r="H70" t="str">
        <f>IFERROR(AVERAGEIFS('HeartRate-2022-03-21-1647950188'!$B:$B,'HeartRate-2022-03-21-1647950188'!$A:$A,Data_Extraction!H$2,'HeartRate-2022-03-21-1647950188'!$C:$C,Data_Extraction!$A70),"")</f>
        <v/>
      </c>
      <c r="I70" t="str">
        <f>IFERROR(AVERAGEIFS('HeartRate-2022-03-21-1647950188'!$B:$B,'HeartRate-2022-03-21-1647950188'!$A:$A,Data_Extraction!I$2,'HeartRate-2022-03-21-1647950188'!$C:$C,Data_Extraction!$A70),"")</f>
        <v/>
      </c>
      <c r="J70" s="8">
        <f t="shared" si="7"/>
        <v>70</v>
      </c>
      <c r="N70" s="11">
        <f>Data_Extraction!A70</f>
        <v>44628.525000000001</v>
      </c>
      <c r="O70" s="15">
        <f t="shared" si="8"/>
        <v>44628</v>
      </c>
      <c r="P70" s="16">
        <f t="shared" si="9"/>
        <v>0.52500000000000002</v>
      </c>
      <c r="Q70" s="12">
        <f>IF(Data_Extraction!B70="",Data_Extraction!$J70*(Q$1),Data_Extraction!B70)</f>
        <v>63</v>
      </c>
      <c r="R70" s="12">
        <f>IF(Data_Extraction!C70="",Data_Extraction!$J70*(R$1),Data_Extraction!C70)</f>
        <v>64.400000000000006</v>
      </c>
      <c r="S70" s="12">
        <f>IF(Data_Extraction!D70="",Data_Extraction!$J70*(S$1),Data_Extraction!D70)</f>
        <v>72.8</v>
      </c>
      <c r="T70" s="12">
        <f>IF(Data_Extraction!E70="",Data_Extraction!$J70*(T$1),Data_Extraction!E70)</f>
        <v>66.5</v>
      </c>
      <c r="U70" s="12">
        <f>IF(Data_Extraction!F70="",Data_Extraction!$J70*(U$1),Data_Extraction!F70)</f>
        <v>68.599999999999994</v>
      </c>
      <c r="V70" s="12">
        <f>IF(Data_Extraction!G70="",Data_Extraction!$J70*(V$1),Data_Extraction!G70)</f>
        <v>70</v>
      </c>
      <c r="W70" s="12">
        <f>IF(Data_Extraction!H70="",Data_Extraction!$J70*(W$1),Data_Extraction!H70)</f>
        <v>74.900000000000006</v>
      </c>
      <c r="X70" s="12">
        <f>IF(Data_Extraction!I70="",Data_Extraction!$J70*(X$1),Data_Extraction!I70)</f>
        <v>67.899999999999991</v>
      </c>
      <c r="Y70" s="13">
        <f t="shared" si="6"/>
        <v>68.512499999999989</v>
      </c>
      <c r="Z70" s="17" t="str">
        <f t="shared" si="10"/>
        <v>Afternoon</v>
      </c>
      <c r="AA70" s="14" t="str">
        <f>VLOOKUP($N70,'HeartRate-2022-03-21-1647950188'!$C:$G,2,0)</f>
        <v>Demonstration</v>
      </c>
      <c r="AB70" s="14" t="str">
        <f>VLOOKUP($N70,'HeartRate-2022-03-21-1647950188'!$C:$G,3,0)</f>
        <v>On Campus</v>
      </c>
      <c r="AC70" s="14" t="str">
        <f>VLOOKUP($N70,'HeartRate-2022-03-21-1647950188'!$C:$G,4,0)</f>
        <v>Sitting</v>
      </c>
      <c r="AD70" s="14" t="str">
        <f>VLOOKUP($N70,'HeartRate-2022-03-21-1647950188'!$C:$G,5,0)</f>
        <v>Spatial Design</v>
      </c>
      <c r="AE70">
        <f t="shared" si="11"/>
        <v>0</v>
      </c>
      <c r="AF70" s="18">
        <v>44628</v>
      </c>
      <c r="AG70" s="19">
        <v>0.52500000000000002</v>
      </c>
    </row>
    <row r="71" spans="1:33" x14ac:dyDescent="0.3">
      <c r="A71" s="5">
        <v>44628.52847222222</v>
      </c>
      <c r="B71" t="str">
        <f>IFERROR(AVERAGEIFS('HeartRate-2022-03-21-1647950188'!$B:$B,'HeartRate-2022-03-21-1647950188'!$A:$A,Data_Extraction!B$2,'HeartRate-2022-03-21-1647950188'!$C:$C,Data_Extraction!$A71),"")</f>
        <v/>
      </c>
      <c r="C71" t="str">
        <f>IFERROR(AVERAGEIFS('HeartRate-2022-03-21-1647950188'!$B:$B,'HeartRate-2022-03-21-1647950188'!$A:$A,Data_Extraction!C$2,'HeartRate-2022-03-21-1647950188'!$C:$C,Data_Extraction!$A71),"")</f>
        <v/>
      </c>
      <c r="D71" t="str">
        <f>IFERROR(AVERAGEIFS('HeartRate-2022-03-21-1647950188'!$B:$B,'HeartRate-2022-03-21-1647950188'!$A:$A,Data_Extraction!D$2,'HeartRate-2022-03-21-1647950188'!$C:$C,Data_Extraction!$A71),"")</f>
        <v/>
      </c>
      <c r="E71" t="str">
        <f>IFERROR(AVERAGEIFS('HeartRate-2022-03-21-1647950188'!$B:$B,'HeartRate-2022-03-21-1647950188'!$A:$A,Data_Extraction!E$2,'HeartRate-2022-03-21-1647950188'!$C:$C,Data_Extraction!$A71),"")</f>
        <v/>
      </c>
      <c r="F71" t="str">
        <f>IFERROR(AVERAGEIFS('HeartRate-2022-03-21-1647950188'!$B:$B,'HeartRate-2022-03-21-1647950188'!$A:$A,Data_Extraction!F$2,'HeartRate-2022-03-21-1647950188'!$C:$C,Data_Extraction!$A71),"")</f>
        <v/>
      </c>
      <c r="G71">
        <f>IFERROR(AVERAGEIFS('HeartRate-2022-03-21-1647950188'!$B:$B,'HeartRate-2022-03-21-1647950188'!$A:$A,Data_Extraction!G$2,'HeartRate-2022-03-21-1647950188'!$C:$C,Data_Extraction!$A71),"")</f>
        <v>77</v>
      </c>
      <c r="H71" t="str">
        <f>IFERROR(AVERAGEIFS('HeartRate-2022-03-21-1647950188'!$B:$B,'HeartRate-2022-03-21-1647950188'!$A:$A,Data_Extraction!H$2,'HeartRate-2022-03-21-1647950188'!$C:$C,Data_Extraction!$A71),"")</f>
        <v/>
      </c>
      <c r="I71" t="str">
        <f>IFERROR(AVERAGEIFS('HeartRate-2022-03-21-1647950188'!$B:$B,'HeartRate-2022-03-21-1647950188'!$A:$A,Data_Extraction!I$2,'HeartRate-2022-03-21-1647950188'!$C:$C,Data_Extraction!$A71),"")</f>
        <v/>
      </c>
      <c r="J71" s="8">
        <f t="shared" si="7"/>
        <v>77</v>
      </c>
      <c r="N71" s="11">
        <f>Data_Extraction!A71</f>
        <v>44628.52847222222</v>
      </c>
      <c r="O71" s="15">
        <f t="shared" si="8"/>
        <v>44628</v>
      </c>
      <c r="P71" s="16">
        <f t="shared" si="9"/>
        <v>0.52847222222222223</v>
      </c>
      <c r="Q71" s="12">
        <f>IF(Data_Extraction!B71="",Data_Extraction!$J71*(Q$1),Data_Extraction!B71)</f>
        <v>69.3</v>
      </c>
      <c r="R71" s="12">
        <f>IF(Data_Extraction!C71="",Data_Extraction!$J71*(R$1),Data_Extraction!C71)</f>
        <v>70.84</v>
      </c>
      <c r="S71" s="12">
        <f>IF(Data_Extraction!D71="",Data_Extraction!$J71*(S$1),Data_Extraction!D71)</f>
        <v>80.08</v>
      </c>
      <c r="T71" s="12">
        <f>IF(Data_Extraction!E71="",Data_Extraction!$J71*(T$1),Data_Extraction!E71)</f>
        <v>73.149999999999991</v>
      </c>
      <c r="U71" s="12">
        <f>IF(Data_Extraction!F71="",Data_Extraction!$J71*(U$1),Data_Extraction!F71)</f>
        <v>75.459999999999994</v>
      </c>
      <c r="V71" s="12">
        <f>IF(Data_Extraction!G71="",Data_Extraction!$J71*(V$1),Data_Extraction!G71)</f>
        <v>77</v>
      </c>
      <c r="W71" s="12">
        <f>IF(Data_Extraction!H71="",Data_Extraction!$J71*(W$1),Data_Extraction!H71)</f>
        <v>82.39</v>
      </c>
      <c r="X71" s="12">
        <f>IF(Data_Extraction!I71="",Data_Extraction!$J71*(X$1),Data_Extraction!I71)</f>
        <v>74.69</v>
      </c>
      <c r="Y71" s="13">
        <f t="shared" si="6"/>
        <v>75.363749999999982</v>
      </c>
      <c r="Z71" s="17" t="str">
        <f t="shared" si="10"/>
        <v>Afternoon</v>
      </c>
      <c r="AA71" s="14" t="str">
        <f>VLOOKUP($N71,'HeartRate-2022-03-21-1647950188'!$C:$G,2,0)</f>
        <v>Demonstration</v>
      </c>
      <c r="AB71" s="14" t="str">
        <f>VLOOKUP($N71,'HeartRate-2022-03-21-1647950188'!$C:$G,3,0)</f>
        <v>On Campus</v>
      </c>
      <c r="AC71" s="14" t="str">
        <f>VLOOKUP($N71,'HeartRate-2022-03-21-1647950188'!$C:$G,4,0)</f>
        <v>Sitting</v>
      </c>
      <c r="AD71" s="14" t="str">
        <f>VLOOKUP($N71,'HeartRate-2022-03-21-1647950188'!$C:$G,5,0)</f>
        <v>Spatial Design</v>
      </c>
      <c r="AE71">
        <f t="shared" si="11"/>
        <v>0</v>
      </c>
      <c r="AF71" s="18">
        <v>44628</v>
      </c>
      <c r="AG71" s="19">
        <v>0.52847222222222223</v>
      </c>
    </row>
    <row r="72" spans="1:33" x14ac:dyDescent="0.3">
      <c r="A72" s="5">
        <v>44628.531944444447</v>
      </c>
      <c r="B72" t="str">
        <f>IFERROR(AVERAGEIFS('HeartRate-2022-03-21-1647950188'!$B:$B,'HeartRate-2022-03-21-1647950188'!$A:$A,Data_Extraction!B$2,'HeartRate-2022-03-21-1647950188'!$C:$C,Data_Extraction!$A72),"")</f>
        <v/>
      </c>
      <c r="C72" t="str">
        <f>IFERROR(AVERAGEIFS('HeartRate-2022-03-21-1647950188'!$B:$B,'HeartRate-2022-03-21-1647950188'!$A:$A,Data_Extraction!C$2,'HeartRate-2022-03-21-1647950188'!$C:$C,Data_Extraction!$A72),"")</f>
        <v/>
      </c>
      <c r="D72" t="str">
        <f>IFERROR(AVERAGEIFS('HeartRate-2022-03-21-1647950188'!$B:$B,'HeartRate-2022-03-21-1647950188'!$A:$A,Data_Extraction!D$2,'HeartRate-2022-03-21-1647950188'!$C:$C,Data_Extraction!$A72),"")</f>
        <v/>
      </c>
      <c r="E72" t="str">
        <f>IFERROR(AVERAGEIFS('HeartRate-2022-03-21-1647950188'!$B:$B,'HeartRate-2022-03-21-1647950188'!$A:$A,Data_Extraction!E$2,'HeartRate-2022-03-21-1647950188'!$C:$C,Data_Extraction!$A72),"")</f>
        <v/>
      </c>
      <c r="F72" t="str">
        <f>IFERROR(AVERAGEIFS('HeartRate-2022-03-21-1647950188'!$B:$B,'HeartRate-2022-03-21-1647950188'!$A:$A,Data_Extraction!F$2,'HeartRate-2022-03-21-1647950188'!$C:$C,Data_Extraction!$A72),"")</f>
        <v/>
      </c>
      <c r="G72">
        <f>IFERROR(AVERAGEIFS('HeartRate-2022-03-21-1647950188'!$B:$B,'HeartRate-2022-03-21-1647950188'!$A:$A,Data_Extraction!G$2,'HeartRate-2022-03-21-1647950188'!$C:$C,Data_Extraction!$A72),"")</f>
        <v>73</v>
      </c>
      <c r="H72" t="str">
        <f>IFERROR(AVERAGEIFS('HeartRate-2022-03-21-1647950188'!$B:$B,'HeartRate-2022-03-21-1647950188'!$A:$A,Data_Extraction!H$2,'HeartRate-2022-03-21-1647950188'!$C:$C,Data_Extraction!$A72),"")</f>
        <v/>
      </c>
      <c r="I72" t="str">
        <f>IFERROR(AVERAGEIFS('HeartRate-2022-03-21-1647950188'!$B:$B,'HeartRate-2022-03-21-1647950188'!$A:$A,Data_Extraction!I$2,'HeartRate-2022-03-21-1647950188'!$C:$C,Data_Extraction!$A72),"")</f>
        <v/>
      </c>
      <c r="J72" s="8">
        <f t="shared" si="7"/>
        <v>73</v>
      </c>
      <c r="N72" s="11">
        <f>Data_Extraction!A72</f>
        <v>44628.531944444447</v>
      </c>
      <c r="O72" s="15">
        <f t="shared" si="8"/>
        <v>44628</v>
      </c>
      <c r="P72" s="16">
        <f t="shared" si="9"/>
        <v>0.53194444444444444</v>
      </c>
      <c r="Q72" s="12">
        <f>IF(Data_Extraction!B72="",Data_Extraction!$J72*(Q$1),Data_Extraction!B72)</f>
        <v>65.7</v>
      </c>
      <c r="R72" s="12">
        <f>IF(Data_Extraction!C72="",Data_Extraction!$J72*(R$1),Data_Extraction!C72)</f>
        <v>67.16</v>
      </c>
      <c r="S72" s="12">
        <f>IF(Data_Extraction!D72="",Data_Extraction!$J72*(S$1),Data_Extraction!D72)</f>
        <v>75.92</v>
      </c>
      <c r="T72" s="12">
        <f>IF(Data_Extraction!E72="",Data_Extraction!$J72*(T$1),Data_Extraction!E72)</f>
        <v>69.349999999999994</v>
      </c>
      <c r="U72" s="12">
        <f>IF(Data_Extraction!F72="",Data_Extraction!$J72*(U$1),Data_Extraction!F72)</f>
        <v>71.539999999999992</v>
      </c>
      <c r="V72" s="12">
        <f>IF(Data_Extraction!G72="",Data_Extraction!$J72*(V$1),Data_Extraction!G72)</f>
        <v>73</v>
      </c>
      <c r="W72" s="12">
        <f>IF(Data_Extraction!H72="",Data_Extraction!$J72*(W$1),Data_Extraction!H72)</f>
        <v>78.11</v>
      </c>
      <c r="X72" s="12">
        <f>IF(Data_Extraction!I72="",Data_Extraction!$J72*(X$1),Data_Extraction!I72)</f>
        <v>70.81</v>
      </c>
      <c r="Y72" s="13">
        <f t="shared" si="6"/>
        <v>71.44874999999999</v>
      </c>
      <c r="Z72" s="17" t="str">
        <f t="shared" si="10"/>
        <v>Afternoon</v>
      </c>
      <c r="AA72" s="14" t="str">
        <f>VLOOKUP($N72,'HeartRate-2022-03-21-1647950188'!$C:$G,2,0)</f>
        <v>Break</v>
      </c>
      <c r="AB72" s="14" t="str">
        <f>VLOOKUP($N72,'HeartRate-2022-03-21-1647950188'!$C:$G,3,0)</f>
        <v>On Campus</v>
      </c>
      <c r="AC72" s="14" t="str">
        <f>VLOOKUP($N72,'HeartRate-2022-03-21-1647950188'!$C:$G,4,0)</f>
        <v>Sitting</v>
      </c>
      <c r="AD72" s="14" t="str">
        <f>VLOOKUP($N72,'HeartRate-2022-03-21-1647950188'!$C:$G,5,0)</f>
        <v>Spatial Design</v>
      </c>
      <c r="AE72">
        <f t="shared" si="11"/>
        <v>0</v>
      </c>
      <c r="AF72" s="18">
        <v>44628</v>
      </c>
      <c r="AG72" s="19">
        <v>0.53194444444444444</v>
      </c>
    </row>
    <row r="73" spans="1:33" x14ac:dyDescent="0.3">
      <c r="A73" s="5">
        <v>44628.535416666666</v>
      </c>
      <c r="B73" t="str">
        <f>IFERROR(AVERAGEIFS('HeartRate-2022-03-21-1647950188'!$B:$B,'HeartRate-2022-03-21-1647950188'!$A:$A,Data_Extraction!B$2,'HeartRate-2022-03-21-1647950188'!$C:$C,Data_Extraction!$A73),"")</f>
        <v/>
      </c>
      <c r="C73" t="str">
        <f>IFERROR(AVERAGEIFS('HeartRate-2022-03-21-1647950188'!$B:$B,'HeartRate-2022-03-21-1647950188'!$A:$A,Data_Extraction!C$2,'HeartRate-2022-03-21-1647950188'!$C:$C,Data_Extraction!$A73),"")</f>
        <v/>
      </c>
      <c r="D73" t="str">
        <f>IFERROR(AVERAGEIFS('HeartRate-2022-03-21-1647950188'!$B:$B,'HeartRate-2022-03-21-1647950188'!$A:$A,Data_Extraction!D$2,'HeartRate-2022-03-21-1647950188'!$C:$C,Data_Extraction!$A73),"")</f>
        <v/>
      </c>
      <c r="E73" t="str">
        <f>IFERROR(AVERAGEIFS('HeartRate-2022-03-21-1647950188'!$B:$B,'HeartRate-2022-03-21-1647950188'!$A:$A,Data_Extraction!E$2,'HeartRate-2022-03-21-1647950188'!$C:$C,Data_Extraction!$A73),"")</f>
        <v/>
      </c>
      <c r="F73" t="str">
        <f>IFERROR(AVERAGEIFS('HeartRate-2022-03-21-1647950188'!$B:$B,'HeartRate-2022-03-21-1647950188'!$A:$A,Data_Extraction!F$2,'HeartRate-2022-03-21-1647950188'!$C:$C,Data_Extraction!$A73),"")</f>
        <v/>
      </c>
      <c r="G73">
        <f>IFERROR(AVERAGEIFS('HeartRate-2022-03-21-1647950188'!$B:$B,'HeartRate-2022-03-21-1647950188'!$A:$A,Data_Extraction!G$2,'HeartRate-2022-03-21-1647950188'!$C:$C,Data_Extraction!$A73),"")</f>
        <v>64</v>
      </c>
      <c r="H73" t="str">
        <f>IFERROR(AVERAGEIFS('HeartRate-2022-03-21-1647950188'!$B:$B,'HeartRate-2022-03-21-1647950188'!$A:$A,Data_Extraction!H$2,'HeartRate-2022-03-21-1647950188'!$C:$C,Data_Extraction!$A73),"")</f>
        <v/>
      </c>
      <c r="I73" t="str">
        <f>IFERROR(AVERAGEIFS('HeartRate-2022-03-21-1647950188'!$B:$B,'HeartRate-2022-03-21-1647950188'!$A:$A,Data_Extraction!I$2,'HeartRate-2022-03-21-1647950188'!$C:$C,Data_Extraction!$A73),"")</f>
        <v/>
      </c>
      <c r="J73" s="8">
        <f t="shared" si="7"/>
        <v>64</v>
      </c>
      <c r="N73" s="11">
        <f>Data_Extraction!A73</f>
        <v>44628.535416666666</v>
      </c>
      <c r="O73" s="15">
        <f t="shared" si="8"/>
        <v>44628</v>
      </c>
      <c r="P73" s="16">
        <f t="shared" si="9"/>
        <v>0.53541666666666665</v>
      </c>
      <c r="Q73" s="12">
        <f>IF(Data_Extraction!B73="",Data_Extraction!$J73*(Q$1),Data_Extraction!B73)</f>
        <v>57.6</v>
      </c>
      <c r="R73" s="12">
        <f>IF(Data_Extraction!C73="",Data_Extraction!$J73*(R$1),Data_Extraction!C73)</f>
        <v>58.88</v>
      </c>
      <c r="S73" s="12">
        <f>IF(Data_Extraction!D73="",Data_Extraction!$J73*(S$1),Data_Extraction!D73)</f>
        <v>66.56</v>
      </c>
      <c r="T73" s="12">
        <f>IF(Data_Extraction!E73="",Data_Extraction!$J73*(T$1),Data_Extraction!E73)</f>
        <v>60.8</v>
      </c>
      <c r="U73" s="12">
        <f>IF(Data_Extraction!F73="",Data_Extraction!$J73*(U$1),Data_Extraction!F73)</f>
        <v>62.72</v>
      </c>
      <c r="V73" s="12">
        <f>IF(Data_Extraction!G73="",Data_Extraction!$J73*(V$1),Data_Extraction!G73)</f>
        <v>64</v>
      </c>
      <c r="W73" s="12">
        <f>IF(Data_Extraction!H73="",Data_Extraction!$J73*(W$1),Data_Extraction!H73)</f>
        <v>68.48</v>
      </c>
      <c r="X73" s="12">
        <f>IF(Data_Extraction!I73="",Data_Extraction!$J73*(X$1),Data_Extraction!I73)</f>
        <v>62.08</v>
      </c>
      <c r="Y73" s="13">
        <f t="shared" si="6"/>
        <v>62.640000000000008</v>
      </c>
      <c r="Z73" s="17" t="str">
        <f t="shared" si="10"/>
        <v>Afternoon</v>
      </c>
      <c r="AA73" s="14" t="str">
        <f>VLOOKUP($N73,'HeartRate-2022-03-21-1647950188'!$C:$G,2,0)</f>
        <v>Break</v>
      </c>
      <c r="AB73" s="14" t="str">
        <f>VLOOKUP($N73,'HeartRate-2022-03-21-1647950188'!$C:$G,3,0)</f>
        <v>On Campus</v>
      </c>
      <c r="AC73" s="14" t="str">
        <f>VLOOKUP($N73,'HeartRate-2022-03-21-1647950188'!$C:$G,4,0)</f>
        <v>Sitting</v>
      </c>
      <c r="AD73" s="14" t="str">
        <f>VLOOKUP($N73,'HeartRate-2022-03-21-1647950188'!$C:$G,5,0)</f>
        <v>Spatial Design</v>
      </c>
      <c r="AE73">
        <f t="shared" si="11"/>
        <v>0</v>
      </c>
      <c r="AF73" s="18">
        <v>44628</v>
      </c>
      <c r="AG73" s="19">
        <v>0.53541666666666665</v>
      </c>
    </row>
    <row r="74" spans="1:33" x14ac:dyDescent="0.3">
      <c r="A74" s="5">
        <v>44628.538888888892</v>
      </c>
      <c r="B74" t="str">
        <f>IFERROR(AVERAGEIFS('HeartRate-2022-03-21-1647950188'!$B:$B,'HeartRate-2022-03-21-1647950188'!$A:$A,Data_Extraction!B$2,'HeartRate-2022-03-21-1647950188'!$C:$C,Data_Extraction!$A74),"")</f>
        <v/>
      </c>
      <c r="C74" t="str">
        <f>IFERROR(AVERAGEIFS('HeartRate-2022-03-21-1647950188'!$B:$B,'HeartRate-2022-03-21-1647950188'!$A:$A,Data_Extraction!C$2,'HeartRate-2022-03-21-1647950188'!$C:$C,Data_Extraction!$A74),"")</f>
        <v/>
      </c>
      <c r="D74" t="str">
        <f>IFERROR(AVERAGEIFS('HeartRate-2022-03-21-1647950188'!$B:$B,'HeartRate-2022-03-21-1647950188'!$A:$A,Data_Extraction!D$2,'HeartRate-2022-03-21-1647950188'!$C:$C,Data_Extraction!$A74),"")</f>
        <v/>
      </c>
      <c r="E74" t="str">
        <f>IFERROR(AVERAGEIFS('HeartRate-2022-03-21-1647950188'!$B:$B,'HeartRate-2022-03-21-1647950188'!$A:$A,Data_Extraction!E$2,'HeartRate-2022-03-21-1647950188'!$C:$C,Data_Extraction!$A74),"")</f>
        <v/>
      </c>
      <c r="F74" t="str">
        <f>IFERROR(AVERAGEIFS('HeartRate-2022-03-21-1647950188'!$B:$B,'HeartRate-2022-03-21-1647950188'!$A:$A,Data_Extraction!F$2,'HeartRate-2022-03-21-1647950188'!$C:$C,Data_Extraction!$A74),"")</f>
        <v/>
      </c>
      <c r="G74">
        <f>IFERROR(AVERAGEIFS('HeartRate-2022-03-21-1647950188'!$B:$B,'HeartRate-2022-03-21-1647950188'!$A:$A,Data_Extraction!G$2,'HeartRate-2022-03-21-1647950188'!$C:$C,Data_Extraction!$A74),"")</f>
        <v>78</v>
      </c>
      <c r="H74" t="str">
        <f>IFERROR(AVERAGEIFS('HeartRate-2022-03-21-1647950188'!$B:$B,'HeartRate-2022-03-21-1647950188'!$A:$A,Data_Extraction!H$2,'HeartRate-2022-03-21-1647950188'!$C:$C,Data_Extraction!$A74),"")</f>
        <v/>
      </c>
      <c r="I74" t="str">
        <f>IFERROR(AVERAGEIFS('HeartRate-2022-03-21-1647950188'!$B:$B,'HeartRate-2022-03-21-1647950188'!$A:$A,Data_Extraction!I$2,'HeartRate-2022-03-21-1647950188'!$C:$C,Data_Extraction!$A74),"")</f>
        <v/>
      </c>
      <c r="J74" s="8">
        <f t="shared" si="7"/>
        <v>78</v>
      </c>
      <c r="N74" s="11">
        <f>Data_Extraction!A74</f>
        <v>44628.538888888892</v>
      </c>
      <c r="O74" s="15">
        <f t="shared" si="8"/>
        <v>44628</v>
      </c>
      <c r="P74" s="16">
        <f t="shared" si="9"/>
        <v>0.53888888888888886</v>
      </c>
      <c r="Q74" s="12">
        <f>IF(Data_Extraction!B74="",Data_Extraction!$J74*(Q$1),Data_Extraction!B74)</f>
        <v>70.2</v>
      </c>
      <c r="R74" s="12">
        <f>IF(Data_Extraction!C74="",Data_Extraction!$J74*(R$1),Data_Extraction!C74)</f>
        <v>71.760000000000005</v>
      </c>
      <c r="S74" s="12">
        <f>IF(Data_Extraction!D74="",Data_Extraction!$J74*(S$1),Data_Extraction!D74)</f>
        <v>81.12</v>
      </c>
      <c r="T74" s="12">
        <f>IF(Data_Extraction!E74="",Data_Extraction!$J74*(T$1),Data_Extraction!E74)</f>
        <v>74.099999999999994</v>
      </c>
      <c r="U74" s="12">
        <f>IF(Data_Extraction!F74="",Data_Extraction!$J74*(U$1),Data_Extraction!F74)</f>
        <v>76.44</v>
      </c>
      <c r="V74" s="12">
        <f>IF(Data_Extraction!G74="",Data_Extraction!$J74*(V$1),Data_Extraction!G74)</f>
        <v>78</v>
      </c>
      <c r="W74" s="12">
        <f>IF(Data_Extraction!H74="",Data_Extraction!$J74*(W$1),Data_Extraction!H74)</f>
        <v>83.460000000000008</v>
      </c>
      <c r="X74" s="12">
        <f>IF(Data_Extraction!I74="",Data_Extraction!$J74*(X$1),Data_Extraction!I74)</f>
        <v>75.66</v>
      </c>
      <c r="Y74" s="13">
        <f t="shared" si="6"/>
        <v>76.342500000000001</v>
      </c>
      <c r="Z74" s="17" t="str">
        <f t="shared" si="10"/>
        <v>Afternoon</v>
      </c>
      <c r="AA74" s="14" t="str">
        <f>VLOOKUP($N74,'HeartRate-2022-03-21-1647950188'!$C:$G,2,0)</f>
        <v>Break</v>
      </c>
      <c r="AB74" s="14" t="str">
        <f>VLOOKUP($N74,'HeartRate-2022-03-21-1647950188'!$C:$G,3,0)</f>
        <v>On Campus</v>
      </c>
      <c r="AC74" s="14" t="str">
        <f>VLOOKUP($N74,'HeartRate-2022-03-21-1647950188'!$C:$G,4,0)</f>
        <v>Sitting</v>
      </c>
      <c r="AD74" s="14" t="str">
        <f>VLOOKUP($N74,'HeartRate-2022-03-21-1647950188'!$C:$G,5,0)</f>
        <v>Spatial Design</v>
      </c>
      <c r="AE74">
        <f t="shared" si="11"/>
        <v>0</v>
      </c>
      <c r="AF74" s="18">
        <v>44628</v>
      </c>
      <c r="AG74" s="19">
        <v>0.53888888888888886</v>
      </c>
    </row>
    <row r="75" spans="1:33" x14ac:dyDescent="0.3">
      <c r="A75" s="5">
        <v>44628.542361111111</v>
      </c>
      <c r="B75" t="str">
        <f>IFERROR(AVERAGEIFS('HeartRate-2022-03-21-1647950188'!$B:$B,'HeartRate-2022-03-21-1647950188'!$A:$A,Data_Extraction!B$2,'HeartRate-2022-03-21-1647950188'!$C:$C,Data_Extraction!$A75),"")</f>
        <v/>
      </c>
      <c r="C75" t="str">
        <f>IFERROR(AVERAGEIFS('HeartRate-2022-03-21-1647950188'!$B:$B,'HeartRate-2022-03-21-1647950188'!$A:$A,Data_Extraction!C$2,'HeartRate-2022-03-21-1647950188'!$C:$C,Data_Extraction!$A75),"")</f>
        <v/>
      </c>
      <c r="D75" t="str">
        <f>IFERROR(AVERAGEIFS('HeartRate-2022-03-21-1647950188'!$B:$B,'HeartRate-2022-03-21-1647950188'!$A:$A,Data_Extraction!D$2,'HeartRate-2022-03-21-1647950188'!$C:$C,Data_Extraction!$A75),"")</f>
        <v/>
      </c>
      <c r="E75" t="str">
        <f>IFERROR(AVERAGEIFS('HeartRate-2022-03-21-1647950188'!$B:$B,'HeartRate-2022-03-21-1647950188'!$A:$A,Data_Extraction!E$2,'HeartRate-2022-03-21-1647950188'!$C:$C,Data_Extraction!$A75),"")</f>
        <v/>
      </c>
      <c r="F75" t="str">
        <f>IFERROR(AVERAGEIFS('HeartRate-2022-03-21-1647950188'!$B:$B,'HeartRate-2022-03-21-1647950188'!$A:$A,Data_Extraction!F$2,'HeartRate-2022-03-21-1647950188'!$C:$C,Data_Extraction!$A75),"")</f>
        <v/>
      </c>
      <c r="G75">
        <f>IFERROR(AVERAGEIFS('HeartRate-2022-03-21-1647950188'!$B:$B,'HeartRate-2022-03-21-1647950188'!$A:$A,Data_Extraction!G$2,'HeartRate-2022-03-21-1647950188'!$C:$C,Data_Extraction!$A75),"")</f>
        <v>90</v>
      </c>
      <c r="H75" t="str">
        <f>IFERROR(AVERAGEIFS('HeartRate-2022-03-21-1647950188'!$B:$B,'HeartRate-2022-03-21-1647950188'!$A:$A,Data_Extraction!H$2,'HeartRate-2022-03-21-1647950188'!$C:$C,Data_Extraction!$A75),"")</f>
        <v/>
      </c>
      <c r="I75" t="str">
        <f>IFERROR(AVERAGEIFS('HeartRate-2022-03-21-1647950188'!$B:$B,'HeartRate-2022-03-21-1647950188'!$A:$A,Data_Extraction!I$2,'HeartRate-2022-03-21-1647950188'!$C:$C,Data_Extraction!$A75),"")</f>
        <v/>
      </c>
      <c r="J75" s="8">
        <f t="shared" si="7"/>
        <v>90</v>
      </c>
      <c r="N75" s="11">
        <f>Data_Extraction!A75</f>
        <v>44628.542361111111</v>
      </c>
      <c r="O75" s="15">
        <f t="shared" si="8"/>
        <v>44628</v>
      </c>
      <c r="P75" s="16">
        <f t="shared" si="9"/>
        <v>0.54236111111111118</v>
      </c>
      <c r="Q75" s="12">
        <f>IF(Data_Extraction!B75="",Data_Extraction!$J75*(Q$1),Data_Extraction!B75)</f>
        <v>81</v>
      </c>
      <c r="R75" s="12">
        <f>IF(Data_Extraction!C75="",Data_Extraction!$J75*(R$1),Data_Extraction!C75)</f>
        <v>82.8</v>
      </c>
      <c r="S75" s="12">
        <f>IF(Data_Extraction!D75="",Data_Extraction!$J75*(S$1),Data_Extraction!D75)</f>
        <v>93.600000000000009</v>
      </c>
      <c r="T75" s="12">
        <f>IF(Data_Extraction!E75="",Data_Extraction!$J75*(T$1),Data_Extraction!E75)</f>
        <v>85.5</v>
      </c>
      <c r="U75" s="12">
        <f>IF(Data_Extraction!F75="",Data_Extraction!$J75*(U$1),Data_Extraction!F75)</f>
        <v>88.2</v>
      </c>
      <c r="V75" s="12">
        <f>IF(Data_Extraction!G75="",Data_Extraction!$J75*(V$1),Data_Extraction!G75)</f>
        <v>90</v>
      </c>
      <c r="W75" s="12">
        <f>IF(Data_Extraction!H75="",Data_Extraction!$J75*(W$1),Data_Extraction!H75)</f>
        <v>96.300000000000011</v>
      </c>
      <c r="X75" s="12">
        <f>IF(Data_Extraction!I75="",Data_Extraction!$J75*(X$1),Data_Extraction!I75)</f>
        <v>87.3</v>
      </c>
      <c r="Y75" s="13">
        <f t="shared" si="6"/>
        <v>88.087500000000006</v>
      </c>
      <c r="Z75" s="17" t="str">
        <f t="shared" si="10"/>
        <v>Break</v>
      </c>
      <c r="AA75" s="14" t="str">
        <f>VLOOKUP($N75,'HeartRate-2022-03-21-1647950188'!$C:$G,2,0)</f>
        <v>Break</v>
      </c>
      <c r="AB75" s="14" t="str">
        <f>VLOOKUP($N75,'HeartRate-2022-03-21-1647950188'!$C:$G,3,0)</f>
        <v>On Campus</v>
      </c>
      <c r="AC75" s="14" t="str">
        <f>VLOOKUP($N75,'HeartRate-2022-03-21-1647950188'!$C:$G,4,0)</f>
        <v>Sitting</v>
      </c>
      <c r="AD75" s="14" t="str">
        <f>VLOOKUP($N75,'HeartRate-2022-03-21-1647950188'!$C:$G,5,0)</f>
        <v>Spatial Design</v>
      </c>
      <c r="AE75">
        <f t="shared" si="11"/>
        <v>0</v>
      </c>
      <c r="AF75" s="18">
        <v>44628</v>
      </c>
      <c r="AG75" s="19">
        <v>0.54236111111111118</v>
      </c>
    </row>
    <row r="76" spans="1:33" x14ac:dyDescent="0.3">
      <c r="A76" s="5">
        <v>44628.54583333333</v>
      </c>
      <c r="B76" t="str">
        <f>IFERROR(AVERAGEIFS('HeartRate-2022-03-21-1647950188'!$B:$B,'HeartRate-2022-03-21-1647950188'!$A:$A,Data_Extraction!B$2,'HeartRate-2022-03-21-1647950188'!$C:$C,Data_Extraction!$A76),"")</f>
        <v/>
      </c>
      <c r="C76" t="str">
        <f>IFERROR(AVERAGEIFS('HeartRate-2022-03-21-1647950188'!$B:$B,'HeartRate-2022-03-21-1647950188'!$A:$A,Data_Extraction!C$2,'HeartRate-2022-03-21-1647950188'!$C:$C,Data_Extraction!$A76),"")</f>
        <v/>
      </c>
      <c r="D76" t="str">
        <f>IFERROR(AVERAGEIFS('HeartRate-2022-03-21-1647950188'!$B:$B,'HeartRate-2022-03-21-1647950188'!$A:$A,Data_Extraction!D$2,'HeartRate-2022-03-21-1647950188'!$C:$C,Data_Extraction!$A76),"")</f>
        <v/>
      </c>
      <c r="E76" t="str">
        <f>IFERROR(AVERAGEIFS('HeartRate-2022-03-21-1647950188'!$B:$B,'HeartRate-2022-03-21-1647950188'!$A:$A,Data_Extraction!E$2,'HeartRate-2022-03-21-1647950188'!$C:$C,Data_Extraction!$A76),"")</f>
        <v/>
      </c>
      <c r="F76" t="str">
        <f>IFERROR(AVERAGEIFS('HeartRate-2022-03-21-1647950188'!$B:$B,'HeartRate-2022-03-21-1647950188'!$A:$A,Data_Extraction!F$2,'HeartRate-2022-03-21-1647950188'!$C:$C,Data_Extraction!$A76),"")</f>
        <v/>
      </c>
      <c r="G76">
        <f>IFERROR(AVERAGEIFS('HeartRate-2022-03-21-1647950188'!$B:$B,'HeartRate-2022-03-21-1647950188'!$A:$A,Data_Extraction!G$2,'HeartRate-2022-03-21-1647950188'!$C:$C,Data_Extraction!$A76),"")</f>
        <v>72</v>
      </c>
      <c r="H76" t="str">
        <f>IFERROR(AVERAGEIFS('HeartRate-2022-03-21-1647950188'!$B:$B,'HeartRate-2022-03-21-1647950188'!$A:$A,Data_Extraction!H$2,'HeartRate-2022-03-21-1647950188'!$C:$C,Data_Extraction!$A76),"")</f>
        <v/>
      </c>
      <c r="I76" t="str">
        <f>IFERROR(AVERAGEIFS('HeartRate-2022-03-21-1647950188'!$B:$B,'HeartRate-2022-03-21-1647950188'!$A:$A,Data_Extraction!I$2,'HeartRate-2022-03-21-1647950188'!$C:$C,Data_Extraction!$A76),"")</f>
        <v/>
      </c>
      <c r="J76" s="8">
        <f t="shared" si="7"/>
        <v>72</v>
      </c>
      <c r="N76" s="11">
        <f>Data_Extraction!A76</f>
        <v>44628.54583333333</v>
      </c>
      <c r="O76" s="15">
        <f t="shared" si="8"/>
        <v>44628</v>
      </c>
      <c r="P76" s="16">
        <f t="shared" si="9"/>
        <v>0.54583333333333328</v>
      </c>
      <c r="Q76" s="12">
        <f>IF(Data_Extraction!B76="",Data_Extraction!$J76*(Q$1),Data_Extraction!B76)</f>
        <v>64.8</v>
      </c>
      <c r="R76" s="12">
        <f>IF(Data_Extraction!C76="",Data_Extraction!$J76*(R$1),Data_Extraction!C76)</f>
        <v>66.240000000000009</v>
      </c>
      <c r="S76" s="12">
        <f>IF(Data_Extraction!D76="",Data_Extraction!$J76*(S$1),Data_Extraction!D76)</f>
        <v>74.88</v>
      </c>
      <c r="T76" s="12">
        <f>IF(Data_Extraction!E76="",Data_Extraction!$J76*(T$1),Data_Extraction!E76)</f>
        <v>68.399999999999991</v>
      </c>
      <c r="U76" s="12">
        <f>IF(Data_Extraction!F76="",Data_Extraction!$J76*(U$1),Data_Extraction!F76)</f>
        <v>70.56</v>
      </c>
      <c r="V76" s="12">
        <f>IF(Data_Extraction!G76="",Data_Extraction!$J76*(V$1),Data_Extraction!G76)</f>
        <v>72</v>
      </c>
      <c r="W76" s="12">
        <f>IF(Data_Extraction!H76="",Data_Extraction!$J76*(W$1),Data_Extraction!H76)</f>
        <v>77.040000000000006</v>
      </c>
      <c r="X76" s="12">
        <f>IF(Data_Extraction!I76="",Data_Extraction!$J76*(X$1),Data_Extraction!I76)</f>
        <v>69.84</v>
      </c>
      <c r="Y76" s="13">
        <f t="shared" si="6"/>
        <v>70.47</v>
      </c>
      <c r="Z76" s="17" t="str">
        <f t="shared" si="10"/>
        <v>Break</v>
      </c>
      <c r="AA76" s="14" t="str">
        <f>VLOOKUP($N76,'HeartRate-2022-03-21-1647950188'!$C:$G,2,0)</f>
        <v>Break</v>
      </c>
      <c r="AB76" s="14" t="str">
        <f>VLOOKUP($N76,'HeartRate-2022-03-21-1647950188'!$C:$G,3,0)</f>
        <v>On Campus</v>
      </c>
      <c r="AC76" s="14" t="str">
        <f>VLOOKUP($N76,'HeartRate-2022-03-21-1647950188'!$C:$G,4,0)</f>
        <v>Sitting</v>
      </c>
      <c r="AD76" s="14" t="str">
        <f>VLOOKUP($N76,'HeartRate-2022-03-21-1647950188'!$C:$G,5,0)</f>
        <v>Spatial Design</v>
      </c>
      <c r="AE76">
        <f t="shared" si="11"/>
        <v>0</v>
      </c>
      <c r="AF76" s="18">
        <v>44628</v>
      </c>
      <c r="AG76" s="19">
        <v>0.54583333333333328</v>
      </c>
    </row>
    <row r="77" spans="1:33" x14ac:dyDescent="0.3">
      <c r="A77" s="5">
        <v>44628.549305555556</v>
      </c>
      <c r="B77" t="str">
        <f>IFERROR(AVERAGEIFS('HeartRate-2022-03-21-1647950188'!$B:$B,'HeartRate-2022-03-21-1647950188'!$A:$A,Data_Extraction!B$2,'HeartRate-2022-03-21-1647950188'!$C:$C,Data_Extraction!$A77),"")</f>
        <v/>
      </c>
      <c r="C77" t="str">
        <f>IFERROR(AVERAGEIFS('HeartRate-2022-03-21-1647950188'!$B:$B,'HeartRate-2022-03-21-1647950188'!$A:$A,Data_Extraction!C$2,'HeartRate-2022-03-21-1647950188'!$C:$C,Data_Extraction!$A77),"")</f>
        <v/>
      </c>
      <c r="D77" t="str">
        <f>IFERROR(AVERAGEIFS('HeartRate-2022-03-21-1647950188'!$B:$B,'HeartRate-2022-03-21-1647950188'!$A:$A,Data_Extraction!D$2,'HeartRate-2022-03-21-1647950188'!$C:$C,Data_Extraction!$A77),"")</f>
        <v/>
      </c>
      <c r="E77" t="str">
        <f>IFERROR(AVERAGEIFS('HeartRate-2022-03-21-1647950188'!$B:$B,'HeartRate-2022-03-21-1647950188'!$A:$A,Data_Extraction!E$2,'HeartRate-2022-03-21-1647950188'!$C:$C,Data_Extraction!$A77),"")</f>
        <v/>
      </c>
      <c r="F77" t="str">
        <f>IFERROR(AVERAGEIFS('HeartRate-2022-03-21-1647950188'!$B:$B,'HeartRate-2022-03-21-1647950188'!$A:$A,Data_Extraction!F$2,'HeartRate-2022-03-21-1647950188'!$C:$C,Data_Extraction!$A77),"")</f>
        <v/>
      </c>
      <c r="G77">
        <f>IFERROR(AVERAGEIFS('HeartRate-2022-03-21-1647950188'!$B:$B,'HeartRate-2022-03-21-1647950188'!$A:$A,Data_Extraction!G$2,'HeartRate-2022-03-21-1647950188'!$C:$C,Data_Extraction!$A77),"")</f>
        <v>70</v>
      </c>
      <c r="H77" t="str">
        <f>IFERROR(AVERAGEIFS('HeartRate-2022-03-21-1647950188'!$B:$B,'HeartRate-2022-03-21-1647950188'!$A:$A,Data_Extraction!H$2,'HeartRate-2022-03-21-1647950188'!$C:$C,Data_Extraction!$A77),"")</f>
        <v/>
      </c>
      <c r="I77" t="str">
        <f>IFERROR(AVERAGEIFS('HeartRate-2022-03-21-1647950188'!$B:$B,'HeartRate-2022-03-21-1647950188'!$A:$A,Data_Extraction!I$2,'HeartRate-2022-03-21-1647950188'!$C:$C,Data_Extraction!$A77),"")</f>
        <v/>
      </c>
      <c r="J77" s="8">
        <f t="shared" si="7"/>
        <v>70</v>
      </c>
      <c r="N77" s="11">
        <f>Data_Extraction!A77</f>
        <v>44628.549305555556</v>
      </c>
      <c r="O77" s="15">
        <f t="shared" si="8"/>
        <v>44628</v>
      </c>
      <c r="P77" s="16">
        <f t="shared" si="9"/>
        <v>0.5493055555555556</v>
      </c>
      <c r="Q77" s="12">
        <f>IF(Data_Extraction!B77="",Data_Extraction!$J77*(Q$1),Data_Extraction!B77)</f>
        <v>63</v>
      </c>
      <c r="R77" s="12">
        <f>IF(Data_Extraction!C77="",Data_Extraction!$J77*(R$1),Data_Extraction!C77)</f>
        <v>64.400000000000006</v>
      </c>
      <c r="S77" s="12">
        <f>IF(Data_Extraction!D77="",Data_Extraction!$J77*(S$1),Data_Extraction!D77)</f>
        <v>72.8</v>
      </c>
      <c r="T77" s="12">
        <f>IF(Data_Extraction!E77="",Data_Extraction!$J77*(T$1),Data_Extraction!E77)</f>
        <v>66.5</v>
      </c>
      <c r="U77" s="12">
        <f>IF(Data_Extraction!F77="",Data_Extraction!$J77*(U$1),Data_Extraction!F77)</f>
        <v>68.599999999999994</v>
      </c>
      <c r="V77" s="12">
        <f>IF(Data_Extraction!G77="",Data_Extraction!$J77*(V$1),Data_Extraction!G77)</f>
        <v>70</v>
      </c>
      <c r="W77" s="12">
        <f>IF(Data_Extraction!H77="",Data_Extraction!$J77*(W$1),Data_Extraction!H77)</f>
        <v>74.900000000000006</v>
      </c>
      <c r="X77" s="12">
        <f>IF(Data_Extraction!I77="",Data_Extraction!$J77*(X$1),Data_Extraction!I77)</f>
        <v>67.899999999999991</v>
      </c>
      <c r="Y77" s="13">
        <f t="shared" si="6"/>
        <v>68.512499999999989</v>
      </c>
      <c r="Z77" s="17" t="str">
        <f t="shared" si="10"/>
        <v>Break</v>
      </c>
      <c r="AA77" s="14" t="str">
        <f>VLOOKUP($N77,'HeartRate-2022-03-21-1647950188'!$C:$G,2,0)</f>
        <v>Break</v>
      </c>
      <c r="AB77" s="14" t="str">
        <f>VLOOKUP($N77,'HeartRate-2022-03-21-1647950188'!$C:$G,3,0)</f>
        <v>On Campus</v>
      </c>
      <c r="AC77" s="14" t="str">
        <f>VLOOKUP($N77,'HeartRate-2022-03-21-1647950188'!$C:$G,4,0)</f>
        <v>Sitting</v>
      </c>
      <c r="AD77" s="14" t="str">
        <f>VLOOKUP($N77,'HeartRate-2022-03-21-1647950188'!$C:$G,5,0)</f>
        <v>Spatial Design</v>
      </c>
      <c r="AE77">
        <f t="shared" si="11"/>
        <v>0</v>
      </c>
      <c r="AF77" s="18">
        <v>44628</v>
      </c>
      <c r="AG77" s="19">
        <v>0.5493055555555556</v>
      </c>
    </row>
    <row r="78" spans="1:33" x14ac:dyDescent="0.3">
      <c r="A78" s="5">
        <v>44628.552777777775</v>
      </c>
      <c r="B78" t="str">
        <f>IFERROR(AVERAGEIFS('HeartRate-2022-03-21-1647950188'!$B:$B,'HeartRate-2022-03-21-1647950188'!$A:$A,Data_Extraction!B$2,'HeartRate-2022-03-21-1647950188'!$C:$C,Data_Extraction!$A78),"")</f>
        <v/>
      </c>
      <c r="C78" t="str">
        <f>IFERROR(AVERAGEIFS('HeartRate-2022-03-21-1647950188'!$B:$B,'HeartRate-2022-03-21-1647950188'!$A:$A,Data_Extraction!C$2,'HeartRate-2022-03-21-1647950188'!$C:$C,Data_Extraction!$A78),"")</f>
        <v/>
      </c>
      <c r="D78" t="str">
        <f>IFERROR(AVERAGEIFS('HeartRate-2022-03-21-1647950188'!$B:$B,'HeartRate-2022-03-21-1647950188'!$A:$A,Data_Extraction!D$2,'HeartRate-2022-03-21-1647950188'!$C:$C,Data_Extraction!$A78),"")</f>
        <v/>
      </c>
      <c r="E78" t="str">
        <f>IFERROR(AVERAGEIFS('HeartRate-2022-03-21-1647950188'!$B:$B,'HeartRate-2022-03-21-1647950188'!$A:$A,Data_Extraction!E$2,'HeartRate-2022-03-21-1647950188'!$C:$C,Data_Extraction!$A78),"")</f>
        <v/>
      </c>
      <c r="F78" t="str">
        <f>IFERROR(AVERAGEIFS('HeartRate-2022-03-21-1647950188'!$B:$B,'HeartRate-2022-03-21-1647950188'!$A:$A,Data_Extraction!F$2,'HeartRate-2022-03-21-1647950188'!$C:$C,Data_Extraction!$A78),"")</f>
        <v/>
      </c>
      <c r="G78">
        <f>IFERROR(AVERAGEIFS('HeartRate-2022-03-21-1647950188'!$B:$B,'HeartRate-2022-03-21-1647950188'!$A:$A,Data_Extraction!G$2,'HeartRate-2022-03-21-1647950188'!$C:$C,Data_Extraction!$A78),"")</f>
        <v>76</v>
      </c>
      <c r="H78" t="str">
        <f>IFERROR(AVERAGEIFS('HeartRate-2022-03-21-1647950188'!$B:$B,'HeartRate-2022-03-21-1647950188'!$A:$A,Data_Extraction!H$2,'HeartRate-2022-03-21-1647950188'!$C:$C,Data_Extraction!$A78),"")</f>
        <v/>
      </c>
      <c r="I78" t="str">
        <f>IFERROR(AVERAGEIFS('HeartRate-2022-03-21-1647950188'!$B:$B,'HeartRate-2022-03-21-1647950188'!$A:$A,Data_Extraction!I$2,'HeartRate-2022-03-21-1647950188'!$C:$C,Data_Extraction!$A78),"")</f>
        <v/>
      </c>
      <c r="J78" s="8">
        <f t="shared" si="7"/>
        <v>76</v>
      </c>
      <c r="N78" s="11">
        <f>Data_Extraction!A78</f>
        <v>44628.552777777775</v>
      </c>
      <c r="O78" s="15">
        <f t="shared" si="8"/>
        <v>44628</v>
      </c>
      <c r="P78" s="16">
        <f t="shared" si="9"/>
        <v>0.55277777777777781</v>
      </c>
      <c r="Q78" s="12">
        <f>IF(Data_Extraction!B78="",Data_Extraction!$J78*(Q$1),Data_Extraction!B78)</f>
        <v>68.400000000000006</v>
      </c>
      <c r="R78" s="12">
        <f>IF(Data_Extraction!C78="",Data_Extraction!$J78*(R$1),Data_Extraction!C78)</f>
        <v>69.92</v>
      </c>
      <c r="S78" s="12">
        <f>IF(Data_Extraction!D78="",Data_Extraction!$J78*(S$1),Data_Extraction!D78)</f>
        <v>79.040000000000006</v>
      </c>
      <c r="T78" s="12">
        <f>IF(Data_Extraction!E78="",Data_Extraction!$J78*(T$1),Data_Extraction!E78)</f>
        <v>72.2</v>
      </c>
      <c r="U78" s="12">
        <f>IF(Data_Extraction!F78="",Data_Extraction!$J78*(U$1),Data_Extraction!F78)</f>
        <v>74.48</v>
      </c>
      <c r="V78" s="12">
        <f>IF(Data_Extraction!G78="",Data_Extraction!$J78*(V$1),Data_Extraction!G78)</f>
        <v>76</v>
      </c>
      <c r="W78" s="12">
        <f>IF(Data_Extraction!H78="",Data_Extraction!$J78*(W$1),Data_Extraction!H78)</f>
        <v>81.320000000000007</v>
      </c>
      <c r="X78" s="12">
        <f>IF(Data_Extraction!I78="",Data_Extraction!$J78*(X$1),Data_Extraction!I78)</f>
        <v>73.72</v>
      </c>
      <c r="Y78" s="13">
        <f t="shared" si="6"/>
        <v>74.385000000000005</v>
      </c>
      <c r="Z78" s="17" t="str">
        <f t="shared" si="10"/>
        <v>Break</v>
      </c>
      <c r="AA78" s="14" t="str">
        <f>VLOOKUP($N78,'HeartRate-2022-03-21-1647950188'!$C:$G,2,0)</f>
        <v>Break</v>
      </c>
      <c r="AB78" s="14" t="str">
        <f>VLOOKUP($N78,'HeartRate-2022-03-21-1647950188'!$C:$G,3,0)</f>
        <v>On Campus</v>
      </c>
      <c r="AC78" s="14" t="str">
        <f>VLOOKUP($N78,'HeartRate-2022-03-21-1647950188'!$C:$G,4,0)</f>
        <v>Sitting</v>
      </c>
      <c r="AD78" s="14" t="str">
        <f>VLOOKUP($N78,'HeartRate-2022-03-21-1647950188'!$C:$G,5,0)</f>
        <v>Spatial Design</v>
      </c>
      <c r="AE78">
        <f t="shared" si="11"/>
        <v>0</v>
      </c>
      <c r="AF78" s="18">
        <v>44628</v>
      </c>
      <c r="AG78" s="19">
        <v>0.55277777777777781</v>
      </c>
    </row>
    <row r="79" spans="1:33" x14ac:dyDescent="0.3">
      <c r="A79" s="5">
        <v>44628.556250000001</v>
      </c>
      <c r="B79" t="str">
        <f>IFERROR(AVERAGEIFS('HeartRate-2022-03-21-1647950188'!$B:$B,'HeartRate-2022-03-21-1647950188'!$A:$A,Data_Extraction!B$2,'HeartRate-2022-03-21-1647950188'!$C:$C,Data_Extraction!$A79),"")</f>
        <v/>
      </c>
      <c r="C79" t="str">
        <f>IFERROR(AVERAGEIFS('HeartRate-2022-03-21-1647950188'!$B:$B,'HeartRate-2022-03-21-1647950188'!$A:$A,Data_Extraction!C$2,'HeartRate-2022-03-21-1647950188'!$C:$C,Data_Extraction!$A79),"")</f>
        <v/>
      </c>
      <c r="D79" t="str">
        <f>IFERROR(AVERAGEIFS('HeartRate-2022-03-21-1647950188'!$B:$B,'HeartRate-2022-03-21-1647950188'!$A:$A,Data_Extraction!D$2,'HeartRate-2022-03-21-1647950188'!$C:$C,Data_Extraction!$A79),"")</f>
        <v/>
      </c>
      <c r="E79" t="str">
        <f>IFERROR(AVERAGEIFS('HeartRate-2022-03-21-1647950188'!$B:$B,'HeartRate-2022-03-21-1647950188'!$A:$A,Data_Extraction!E$2,'HeartRate-2022-03-21-1647950188'!$C:$C,Data_Extraction!$A79),"")</f>
        <v/>
      </c>
      <c r="F79" t="str">
        <f>IFERROR(AVERAGEIFS('HeartRate-2022-03-21-1647950188'!$B:$B,'HeartRate-2022-03-21-1647950188'!$A:$A,Data_Extraction!F$2,'HeartRate-2022-03-21-1647950188'!$C:$C,Data_Extraction!$A79),"")</f>
        <v/>
      </c>
      <c r="G79">
        <f>IFERROR(AVERAGEIFS('HeartRate-2022-03-21-1647950188'!$B:$B,'HeartRate-2022-03-21-1647950188'!$A:$A,Data_Extraction!G$2,'HeartRate-2022-03-21-1647950188'!$C:$C,Data_Extraction!$A79),"")</f>
        <v>86</v>
      </c>
      <c r="H79" t="str">
        <f>IFERROR(AVERAGEIFS('HeartRate-2022-03-21-1647950188'!$B:$B,'HeartRate-2022-03-21-1647950188'!$A:$A,Data_Extraction!H$2,'HeartRate-2022-03-21-1647950188'!$C:$C,Data_Extraction!$A79),"")</f>
        <v/>
      </c>
      <c r="I79" t="str">
        <f>IFERROR(AVERAGEIFS('HeartRate-2022-03-21-1647950188'!$B:$B,'HeartRate-2022-03-21-1647950188'!$A:$A,Data_Extraction!I$2,'HeartRate-2022-03-21-1647950188'!$C:$C,Data_Extraction!$A79),"")</f>
        <v/>
      </c>
      <c r="J79" s="8">
        <f t="shared" si="7"/>
        <v>86</v>
      </c>
      <c r="N79" s="11">
        <f>Data_Extraction!A79</f>
        <v>44628.556250000001</v>
      </c>
      <c r="O79" s="15">
        <f t="shared" si="8"/>
        <v>44628</v>
      </c>
      <c r="P79" s="16">
        <f t="shared" si="9"/>
        <v>0.55625000000000002</v>
      </c>
      <c r="Q79" s="12">
        <f>IF(Data_Extraction!B79="",Data_Extraction!$J79*(Q$1),Data_Extraction!B79)</f>
        <v>77.400000000000006</v>
      </c>
      <c r="R79" s="12">
        <f>IF(Data_Extraction!C79="",Data_Extraction!$J79*(R$1),Data_Extraction!C79)</f>
        <v>79.12</v>
      </c>
      <c r="S79" s="12">
        <f>IF(Data_Extraction!D79="",Data_Extraction!$J79*(S$1),Data_Extraction!D79)</f>
        <v>89.44</v>
      </c>
      <c r="T79" s="12">
        <f>IF(Data_Extraction!E79="",Data_Extraction!$J79*(T$1),Data_Extraction!E79)</f>
        <v>81.7</v>
      </c>
      <c r="U79" s="12">
        <f>IF(Data_Extraction!F79="",Data_Extraction!$J79*(U$1),Data_Extraction!F79)</f>
        <v>84.28</v>
      </c>
      <c r="V79" s="12">
        <f>IF(Data_Extraction!G79="",Data_Extraction!$J79*(V$1),Data_Extraction!G79)</f>
        <v>86</v>
      </c>
      <c r="W79" s="12">
        <f>IF(Data_Extraction!H79="",Data_Extraction!$J79*(W$1),Data_Extraction!H79)</f>
        <v>92.02000000000001</v>
      </c>
      <c r="X79" s="12">
        <f>IF(Data_Extraction!I79="",Data_Extraction!$J79*(X$1),Data_Extraction!I79)</f>
        <v>83.42</v>
      </c>
      <c r="Y79" s="13">
        <f t="shared" si="6"/>
        <v>84.172499999999999</v>
      </c>
      <c r="Z79" s="17" t="str">
        <f t="shared" si="10"/>
        <v>Break</v>
      </c>
      <c r="AA79" s="14" t="str">
        <f>VLOOKUP($N79,'HeartRate-2022-03-21-1647950188'!$C:$G,2,0)</f>
        <v>Break</v>
      </c>
      <c r="AB79" s="14" t="str">
        <f>VLOOKUP($N79,'HeartRate-2022-03-21-1647950188'!$C:$G,3,0)</f>
        <v>On Campus</v>
      </c>
      <c r="AC79" s="14" t="str">
        <f>VLOOKUP($N79,'HeartRate-2022-03-21-1647950188'!$C:$G,4,0)</f>
        <v>Sitting</v>
      </c>
      <c r="AD79" s="14" t="str">
        <f>VLOOKUP($N79,'HeartRate-2022-03-21-1647950188'!$C:$G,5,0)</f>
        <v>Spatial Design</v>
      </c>
      <c r="AE79">
        <f t="shared" si="11"/>
        <v>0</v>
      </c>
      <c r="AF79" s="18">
        <v>44628</v>
      </c>
      <c r="AG79" s="19">
        <v>0.55625000000000002</v>
      </c>
    </row>
    <row r="80" spans="1:33" x14ac:dyDescent="0.3">
      <c r="A80" s="5">
        <v>44628.55972222222</v>
      </c>
      <c r="B80" t="str">
        <f>IFERROR(AVERAGEIFS('HeartRate-2022-03-21-1647950188'!$B:$B,'HeartRate-2022-03-21-1647950188'!$A:$A,Data_Extraction!B$2,'HeartRate-2022-03-21-1647950188'!$C:$C,Data_Extraction!$A80),"")</f>
        <v/>
      </c>
      <c r="C80" t="str">
        <f>IFERROR(AVERAGEIFS('HeartRate-2022-03-21-1647950188'!$B:$B,'HeartRate-2022-03-21-1647950188'!$A:$A,Data_Extraction!C$2,'HeartRate-2022-03-21-1647950188'!$C:$C,Data_Extraction!$A80),"")</f>
        <v/>
      </c>
      <c r="D80" t="str">
        <f>IFERROR(AVERAGEIFS('HeartRate-2022-03-21-1647950188'!$B:$B,'HeartRate-2022-03-21-1647950188'!$A:$A,Data_Extraction!D$2,'HeartRate-2022-03-21-1647950188'!$C:$C,Data_Extraction!$A80),"")</f>
        <v/>
      </c>
      <c r="E80" t="str">
        <f>IFERROR(AVERAGEIFS('HeartRate-2022-03-21-1647950188'!$B:$B,'HeartRate-2022-03-21-1647950188'!$A:$A,Data_Extraction!E$2,'HeartRate-2022-03-21-1647950188'!$C:$C,Data_Extraction!$A80),"")</f>
        <v/>
      </c>
      <c r="F80" t="str">
        <f>IFERROR(AVERAGEIFS('HeartRate-2022-03-21-1647950188'!$B:$B,'HeartRate-2022-03-21-1647950188'!$A:$A,Data_Extraction!F$2,'HeartRate-2022-03-21-1647950188'!$C:$C,Data_Extraction!$A80),"")</f>
        <v/>
      </c>
      <c r="G80">
        <f>IFERROR(AVERAGEIFS('HeartRate-2022-03-21-1647950188'!$B:$B,'HeartRate-2022-03-21-1647950188'!$A:$A,Data_Extraction!G$2,'HeartRate-2022-03-21-1647950188'!$C:$C,Data_Extraction!$A80),"")</f>
        <v>78</v>
      </c>
      <c r="H80" t="str">
        <f>IFERROR(AVERAGEIFS('HeartRate-2022-03-21-1647950188'!$B:$B,'HeartRate-2022-03-21-1647950188'!$A:$A,Data_Extraction!H$2,'HeartRate-2022-03-21-1647950188'!$C:$C,Data_Extraction!$A80),"")</f>
        <v/>
      </c>
      <c r="I80" t="str">
        <f>IFERROR(AVERAGEIFS('HeartRate-2022-03-21-1647950188'!$B:$B,'HeartRate-2022-03-21-1647950188'!$A:$A,Data_Extraction!I$2,'HeartRate-2022-03-21-1647950188'!$C:$C,Data_Extraction!$A80),"")</f>
        <v/>
      </c>
      <c r="J80" s="8">
        <f t="shared" si="7"/>
        <v>78</v>
      </c>
      <c r="N80" s="11">
        <f>Data_Extraction!A80</f>
        <v>44628.55972222222</v>
      </c>
      <c r="O80" s="15">
        <f t="shared" si="8"/>
        <v>44628</v>
      </c>
      <c r="P80" s="16">
        <f t="shared" si="9"/>
        <v>0.55972222222222223</v>
      </c>
      <c r="Q80" s="12">
        <f>IF(Data_Extraction!B80="",Data_Extraction!$J80*(Q$1),Data_Extraction!B80)</f>
        <v>70.2</v>
      </c>
      <c r="R80" s="12">
        <f>IF(Data_Extraction!C80="",Data_Extraction!$J80*(R$1),Data_Extraction!C80)</f>
        <v>71.760000000000005</v>
      </c>
      <c r="S80" s="12">
        <f>IF(Data_Extraction!D80="",Data_Extraction!$J80*(S$1),Data_Extraction!D80)</f>
        <v>81.12</v>
      </c>
      <c r="T80" s="12">
        <f>IF(Data_Extraction!E80="",Data_Extraction!$J80*(T$1),Data_Extraction!E80)</f>
        <v>74.099999999999994</v>
      </c>
      <c r="U80" s="12">
        <f>IF(Data_Extraction!F80="",Data_Extraction!$J80*(U$1),Data_Extraction!F80)</f>
        <v>76.44</v>
      </c>
      <c r="V80" s="12">
        <f>IF(Data_Extraction!G80="",Data_Extraction!$J80*(V$1),Data_Extraction!G80)</f>
        <v>78</v>
      </c>
      <c r="W80" s="12">
        <f>IF(Data_Extraction!H80="",Data_Extraction!$J80*(W$1),Data_Extraction!H80)</f>
        <v>83.460000000000008</v>
      </c>
      <c r="X80" s="12">
        <f>IF(Data_Extraction!I80="",Data_Extraction!$J80*(X$1),Data_Extraction!I80)</f>
        <v>75.66</v>
      </c>
      <c r="Y80" s="13">
        <f t="shared" si="6"/>
        <v>76.342500000000001</v>
      </c>
      <c r="Z80" s="17" t="str">
        <f t="shared" si="10"/>
        <v>Break</v>
      </c>
      <c r="AA80" s="14" t="str">
        <f>VLOOKUP($N80,'HeartRate-2022-03-21-1647950188'!$C:$G,2,0)</f>
        <v>Break</v>
      </c>
      <c r="AB80" s="14" t="str">
        <f>VLOOKUP($N80,'HeartRate-2022-03-21-1647950188'!$C:$G,3,0)</f>
        <v>On Campus</v>
      </c>
      <c r="AC80" s="14" t="str">
        <f>VLOOKUP($N80,'HeartRate-2022-03-21-1647950188'!$C:$G,4,0)</f>
        <v>Sitting</v>
      </c>
      <c r="AD80" s="14" t="str">
        <f>VLOOKUP($N80,'HeartRate-2022-03-21-1647950188'!$C:$G,5,0)</f>
        <v>Spatial Design</v>
      </c>
      <c r="AE80">
        <f t="shared" si="11"/>
        <v>0</v>
      </c>
      <c r="AF80" s="18">
        <v>44628</v>
      </c>
      <c r="AG80" s="19">
        <v>0.55972222222222223</v>
      </c>
    </row>
    <row r="81" spans="1:33" x14ac:dyDescent="0.3">
      <c r="A81" s="5">
        <v>44628.563194444447</v>
      </c>
      <c r="B81" t="str">
        <f>IFERROR(AVERAGEIFS('HeartRate-2022-03-21-1647950188'!$B:$B,'HeartRate-2022-03-21-1647950188'!$A:$A,Data_Extraction!B$2,'HeartRate-2022-03-21-1647950188'!$C:$C,Data_Extraction!$A81),"")</f>
        <v/>
      </c>
      <c r="C81" t="str">
        <f>IFERROR(AVERAGEIFS('HeartRate-2022-03-21-1647950188'!$B:$B,'HeartRate-2022-03-21-1647950188'!$A:$A,Data_Extraction!C$2,'HeartRate-2022-03-21-1647950188'!$C:$C,Data_Extraction!$A81),"")</f>
        <v/>
      </c>
      <c r="D81" t="str">
        <f>IFERROR(AVERAGEIFS('HeartRate-2022-03-21-1647950188'!$B:$B,'HeartRate-2022-03-21-1647950188'!$A:$A,Data_Extraction!D$2,'HeartRate-2022-03-21-1647950188'!$C:$C,Data_Extraction!$A81),"")</f>
        <v/>
      </c>
      <c r="E81" t="str">
        <f>IFERROR(AVERAGEIFS('HeartRate-2022-03-21-1647950188'!$B:$B,'HeartRate-2022-03-21-1647950188'!$A:$A,Data_Extraction!E$2,'HeartRate-2022-03-21-1647950188'!$C:$C,Data_Extraction!$A81),"")</f>
        <v/>
      </c>
      <c r="F81" t="str">
        <f>IFERROR(AVERAGEIFS('HeartRate-2022-03-21-1647950188'!$B:$B,'HeartRate-2022-03-21-1647950188'!$A:$A,Data_Extraction!F$2,'HeartRate-2022-03-21-1647950188'!$C:$C,Data_Extraction!$A81),"")</f>
        <v/>
      </c>
      <c r="G81">
        <f>IFERROR(AVERAGEIFS('HeartRate-2022-03-21-1647950188'!$B:$B,'HeartRate-2022-03-21-1647950188'!$A:$A,Data_Extraction!G$2,'HeartRate-2022-03-21-1647950188'!$C:$C,Data_Extraction!$A81),"")</f>
        <v>79</v>
      </c>
      <c r="H81" t="str">
        <f>IFERROR(AVERAGEIFS('HeartRate-2022-03-21-1647950188'!$B:$B,'HeartRate-2022-03-21-1647950188'!$A:$A,Data_Extraction!H$2,'HeartRate-2022-03-21-1647950188'!$C:$C,Data_Extraction!$A81),"")</f>
        <v/>
      </c>
      <c r="I81" t="str">
        <f>IFERROR(AVERAGEIFS('HeartRate-2022-03-21-1647950188'!$B:$B,'HeartRate-2022-03-21-1647950188'!$A:$A,Data_Extraction!I$2,'HeartRate-2022-03-21-1647950188'!$C:$C,Data_Extraction!$A81),"")</f>
        <v/>
      </c>
      <c r="J81" s="8">
        <f t="shared" si="7"/>
        <v>79</v>
      </c>
      <c r="N81" s="11">
        <f>Data_Extraction!A81</f>
        <v>44628.563194444447</v>
      </c>
      <c r="O81" s="15">
        <f t="shared" si="8"/>
        <v>44628</v>
      </c>
      <c r="P81" s="16">
        <f t="shared" si="9"/>
        <v>0.56319444444444444</v>
      </c>
      <c r="Q81" s="12">
        <f>IF(Data_Extraction!B81="",Data_Extraction!$J81*(Q$1),Data_Extraction!B81)</f>
        <v>71.100000000000009</v>
      </c>
      <c r="R81" s="12">
        <f>IF(Data_Extraction!C81="",Data_Extraction!$J81*(R$1),Data_Extraction!C81)</f>
        <v>72.680000000000007</v>
      </c>
      <c r="S81" s="12">
        <f>IF(Data_Extraction!D81="",Data_Extraction!$J81*(S$1),Data_Extraction!D81)</f>
        <v>82.16</v>
      </c>
      <c r="T81" s="12">
        <f>IF(Data_Extraction!E81="",Data_Extraction!$J81*(T$1),Data_Extraction!E81)</f>
        <v>75.05</v>
      </c>
      <c r="U81" s="12">
        <f>IF(Data_Extraction!F81="",Data_Extraction!$J81*(U$1),Data_Extraction!F81)</f>
        <v>77.42</v>
      </c>
      <c r="V81" s="12">
        <f>IF(Data_Extraction!G81="",Data_Extraction!$J81*(V$1),Data_Extraction!G81)</f>
        <v>79</v>
      </c>
      <c r="W81" s="12">
        <f>IF(Data_Extraction!H81="",Data_Extraction!$J81*(W$1),Data_Extraction!H81)</f>
        <v>84.53</v>
      </c>
      <c r="X81" s="12">
        <f>IF(Data_Extraction!I81="",Data_Extraction!$J81*(X$1),Data_Extraction!I81)</f>
        <v>76.63</v>
      </c>
      <c r="Y81" s="13">
        <f t="shared" si="6"/>
        <v>77.321250000000006</v>
      </c>
      <c r="Z81" s="17" t="str">
        <f t="shared" si="10"/>
        <v>Break</v>
      </c>
      <c r="AA81" s="14" t="str">
        <f>VLOOKUP($N81,'HeartRate-2022-03-21-1647950188'!$C:$G,2,0)</f>
        <v>Break</v>
      </c>
      <c r="AB81" s="14" t="str">
        <f>VLOOKUP($N81,'HeartRate-2022-03-21-1647950188'!$C:$G,3,0)</f>
        <v>On Campus</v>
      </c>
      <c r="AC81" s="14" t="str">
        <f>VLOOKUP($N81,'HeartRate-2022-03-21-1647950188'!$C:$G,4,0)</f>
        <v>Sitting</v>
      </c>
      <c r="AD81" s="14" t="str">
        <f>VLOOKUP($N81,'HeartRate-2022-03-21-1647950188'!$C:$G,5,0)</f>
        <v>Spatial Design</v>
      </c>
      <c r="AE81">
        <f t="shared" si="11"/>
        <v>0</v>
      </c>
      <c r="AF81" s="18">
        <v>44628</v>
      </c>
      <c r="AG81" s="19">
        <v>0.56319444444444444</v>
      </c>
    </row>
    <row r="82" spans="1:33" x14ac:dyDescent="0.3">
      <c r="A82" s="5">
        <v>44628.566666666666</v>
      </c>
      <c r="B82" t="str">
        <f>IFERROR(AVERAGEIFS('HeartRate-2022-03-21-1647950188'!$B:$B,'HeartRate-2022-03-21-1647950188'!$A:$A,Data_Extraction!B$2,'HeartRate-2022-03-21-1647950188'!$C:$C,Data_Extraction!$A82),"")</f>
        <v/>
      </c>
      <c r="C82" t="str">
        <f>IFERROR(AVERAGEIFS('HeartRate-2022-03-21-1647950188'!$B:$B,'HeartRate-2022-03-21-1647950188'!$A:$A,Data_Extraction!C$2,'HeartRate-2022-03-21-1647950188'!$C:$C,Data_Extraction!$A82),"")</f>
        <v/>
      </c>
      <c r="D82" t="str">
        <f>IFERROR(AVERAGEIFS('HeartRate-2022-03-21-1647950188'!$B:$B,'HeartRate-2022-03-21-1647950188'!$A:$A,Data_Extraction!D$2,'HeartRate-2022-03-21-1647950188'!$C:$C,Data_Extraction!$A82),"")</f>
        <v/>
      </c>
      <c r="E82" t="str">
        <f>IFERROR(AVERAGEIFS('HeartRate-2022-03-21-1647950188'!$B:$B,'HeartRate-2022-03-21-1647950188'!$A:$A,Data_Extraction!E$2,'HeartRate-2022-03-21-1647950188'!$C:$C,Data_Extraction!$A82),"")</f>
        <v/>
      </c>
      <c r="F82" t="str">
        <f>IFERROR(AVERAGEIFS('HeartRate-2022-03-21-1647950188'!$B:$B,'HeartRate-2022-03-21-1647950188'!$A:$A,Data_Extraction!F$2,'HeartRate-2022-03-21-1647950188'!$C:$C,Data_Extraction!$A82),"")</f>
        <v/>
      </c>
      <c r="G82">
        <f>IFERROR(AVERAGEIFS('HeartRate-2022-03-21-1647950188'!$B:$B,'HeartRate-2022-03-21-1647950188'!$A:$A,Data_Extraction!G$2,'HeartRate-2022-03-21-1647950188'!$C:$C,Data_Extraction!$A82),"")</f>
        <v>64</v>
      </c>
      <c r="H82" t="str">
        <f>IFERROR(AVERAGEIFS('HeartRate-2022-03-21-1647950188'!$B:$B,'HeartRate-2022-03-21-1647950188'!$A:$A,Data_Extraction!H$2,'HeartRate-2022-03-21-1647950188'!$C:$C,Data_Extraction!$A82),"")</f>
        <v/>
      </c>
      <c r="I82" t="str">
        <f>IFERROR(AVERAGEIFS('HeartRate-2022-03-21-1647950188'!$B:$B,'HeartRate-2022-03-21-1647950188'!$A:$A,Data_Extraction!I$2,'HeartRate-2022-03-21-1647950188'!$C:$C,Data_Extraction!$A82),"")</f>
        <v/>
      </c>
      <c r="J82" s="8">
        <f t="shared" si="7"/>
        <v>64</v>
      </c>
      <c r="N82" s="11">
        <f>Data_Extraction!A82</f>
        <v>44628.566666666666</v>
      </c>
      <c r="O82" s="15">
        <f t="shared" si="8"/>
        <v>44628</v>
      </c>
      <c r="P82" s="16">
        <f t="shared" si="9"/>
        <v>0.56666666666666665</v>
      </c>
      <c r="Q82" s="12">
        <f>IF(Data_Extraction!B82="",Data_Extraction!$J82*(Q$1),Data_Extraction!B82)</f>
        <v>57.6</v>
      </c>
      <c r="R82" s="12">
        <f>IF(Data_Extraction!C82="",Data_Extraction!$J82*(R$1),Data_Extraction!C82)</f>
        <v>58.88</v>
      </c>
      <c r="S82" s="12">
        <f>IF(Data_Extraction!D82="",Data_Extraction!$J82*(S$1),Data_Extraction!D82)</f>
        <v>66.56</v>
      </c>
      <c r="T82" s="12">
        <f>IF(Data_Extraction!E82="",Data_Extraction!$J82*(T$1),Data_Extraction!E82)</f>
        <v>60.8</v>
      </c>
      <c r="U82" s="12">
        <f>IF(Data_Extraction!F82="",Data_Extraction!$J82*(U$1),Data_Extraction!F82)</f>
        <v>62.72</v>
      </c>
      <c r="V82" s="12">
        <f>IF(Data_Extraction!G82="",Data_Extraction!$J82*(V$1),Data_Extraction!G82)</f>
        <v>64</v>
      </c>
      <c r="W82" s="12">
        <f>IF(Data_Extraction!H82="",Data_Extraction!$J82*(W$1),Data_Extraction!H82)</f>
        <v>68.48</v>
      </c>
      <c r="X82" s="12">
        <f>IF(Data_Extraction!I82="",Data_Extraction!$J82*(X$1),Data_Extraction!I82)</f>
        <v>62.08</v>
      </c>
      <c r="Y82" s="13">
        <f t="shared" si="6"/>
        <v>62.640000000000008</v>
      </c>
      <c r="Z82" s="17" t="str">
        <f t="shared" si="10"/>
        <v>Break</v>
      </c>
      <c r="AA82" s="14" t="str">
        <f>VLOOKUP($N82,'HeartRate-2022-03-21-1647950188'!$C:$G,2,0)</f>
        <v>Break</v>
      </c>
      <c r="AB82" s="14" t="str">
        <f>VLOOKUP($N82,'HeartRate-2022-03-21-1647950188'!$C:$G,3,0)</f>
        <v>On Campus</v>
      </c>
      <c r="AC82" s="14" t="str">
        <f>VLOOKUP($N82,'HeartRate-2022-03-21-1647950188'!$C:$G,4,0)</f>
        <v>Sitting</v>
      </c>
      <c r="AD82" s="14" t="str">
        <f>VLOOKUP($N82,'HeartRate-2022-03-21-1647950188'!$C:$G,5,0)</f>
        <v>Spatial Design</v>
      </c>
      <c r="AE82">
        <f t="shared" si="11"/>
        <v>0</v>
      </c>
      <c r="AF82" s="18">
        <v>44628</v>
      </c>
      <c r="AG82" s="19">
        <v>0.56666666666666665</v>
      </c>
    </row>
    <row r="83" spans="1:33" x14ac:dyDescent="0.3">
      <c r="A83" s="5">
        <v>44628.570138888892</v>
      </c>
      <c r="B83" t="str">
        <f>IFERROR(AVERAGEIFS('HeartRate-2022-03-21-1647950188'!$B:$B,'HeartRate-2022-03-21-1647950188'!$A:$A,Data_Extraction!B$2,'HeartRate-2022-03-21-1647950188'!$C:$C,Data_Extraction!$A83),"")</f>
        <v/>
      </c>
      <c r="C83" t="str">
        <f>IFERROR(AVERAGEIFS('HeartRate-2022-03-21-1647950188'!$B:$B,'HeartRate-2022-03-21-1647950188'!$A:$A,Data_Extraction!C$2,'HeartRate-2022-03-21-1647950188'!$C:$C,Data_Extraction!$A83),"")</f>
        <v/>
      </c>
      <c r="D83" t="str">
        <f>IFERROR(AVERAGEIFS('HeartRate-2022-03-21-1647950188'!$B:$B,'HeartRate-2022-03-21-1647950188'!$A:$A,Data_Extraction!D$2,'HeartRate-2022-03-21-1647950188'!$C:$C,Data_Extraction!$A83),"")</f>
        <v/>
      </c>
      <c r="E83" t="str">
        <f>IFERROR(AVERAGEIFS('HeartRate-2022-03-21-1647950188'!$B:$B,'HeartRate-2022-03-21-1647950188'!$A:$A,Data_Extraction!E$2,'HeartRate-2022-03-21-1647950188'!$C:$C,Data_Extraction!$A83),"")</f>
        <v/>
      </c>
      <c r="F83" t="str">
        <f>IFERROR(AVERAGEIFS('HeartRate-2022-03-21-1647950188'!$B:$B,'HeartRate-2022-03-21-1647950188'!$A:$A,Data_Extraction!F$2,'HeartRate-2022-03-21-1647950188'!$C:$C,Data_Extraction!$A83),"")</f>
        <v/>
      </c>
      <c r="G83">
        <f>IFERROR(AVERAGEIFS('HeartRate-2022-03-21-1647950188'!$B:$B,'HeartRate-2022-03-21-1647950188'!$A:$A,Data_Extraction!G$2,'HeartRate-2022-03-21-1647950188'!$C:$C,Data_Extraction!$A83),"")</f>
        <v>73</v>
      </c>
      <c r="H83" t="str">
        <f>IFERROR(AVERAGEIFS('HeartRate-2022-03-21-1647950188'!$B:$B,'HeartRate-2022-03-21-1647950188'!$A:$A,Data_Extraction!H$2,'HeartRate-2022-03-21-1647950188'!$C:$C,Data_Extraction!$A83),"")</f>
        <v/>
      </c>
      <c r="I83" t="str">
        <f>IFERROR(AVERAGEIFS('HeartRate-2022-03-21-1647950188'!$B:$B,'HeartRate-2022-03-21-1647950188'!$A:$A,Data_Extraction!I$2,'HeartRate-2022-03-21-1647950188'!$C:$C,Data_Extraction!$A83),"")</f>
        <v/>
      </c>
      <c r="J83" s="8">
        <f t="shared" si="7"/>
        <v>73</v>
      </c>
      <c r="N83" s="11">
        <f>Data_Extraction!A83</f>
        <v>44628.570138888892</v>
      </c>
      <c r="O83" s="15">
        <f t="shared" si="8"/>
        <v>44628</v>
      </c>
      <c r="P83" s="16">
        <f t="shared" si="9"/>
        <v>0.57013888888888886</v>
      </c>
      <c r="Q83" s="12">
        <f>IF(Data_Extraction!B83="",Data_Extraction!$J83*(Q$1),Data_Extraction!B83)</f>
        <v>65.7</v>
      </c>
      <c r="R83" s="12">
        <f>IF(Data_Extraction!C83="",Data_Extraction!$J83*(R$1),Data_Extraction!C83)</f>
        <v>67.16</v>
      </c>
      <c r="S83" s="12">
        <f>IF(Data_Extraction!D83="",Data_Extraction!$J83*(S$1),Data_Extraction!D83)</f>
        <v>75.92</v>
      </c>
      <c r="T83" s="12">
        <f>IF(Data_Extraction!E83="",Data_Extraction!$J83*(T$1),Data_Extraction!E83)</f>
        <v>69.349999999999994</v>
      </c>
      <c r="U83" s="12">
        <f>IF(Data_Extraction!F83="",Data_Extraction!$J83*(U$1),Data_Extraction!F83)</f>
        <v>71.539999999999992</v>
      </c>
      <c r="V83" s="12">
        <f>IF(Data_Extraction!G83="",Data_Extraction!$J83*(V$1),Data_Extraction!G83)</f>
        <v>73</v>
      </c>
      <c r="W83" s="12">
        <f>IF(Data_Extraction!H83="",Data_Extraction!$J83*(W$1),Data_Extraction!H83)</f>
        <v>78.11</v>
      </c>
      <c r="X83" s="12">
        <f>IF(Data_Extraction!I83="",Data_Extraction!$J83*(X$1),Data_Extraction!I83)</f>
        <v>70.81</v>
      </c>
      <c r="Y83" s="13">
        <f t="shared" si="6"/>
        <v>71.44874999999999</v>
      </c>
      <c r="Z83" s="17" t="str">
        <f t="shared" si="10"/>
        <v>Break</v>
      </c>
      <c r="AA83" s="14" t="str">
        <f>VLOOKUP($N83,'HeartRate-2022-03-21-1647950188'!$C:$G,2,0)</f>
        <v>Break</v>
      </c>
      <c r="AB83" s="14" t="str">
        <f>VLOOKUP($N83,'HeartRate-2022-03-21-1647950188'!$C:$G,3,0)</f>
        <v>On Campus</v>
      </c>
      <c r="AC83" s="14" t="str">
        <f>VLOOKUP($N83,'HeartRate-2022-03-21-1647950188'!$C:$G,4,0)</f>
        <v>Sitting</v>
      </c>
      <c r="AD83" s="14" t="str">
        <f>VLOOKUP($N83,'HeartRate-2022-03-21-1647950188'!$C:$G,5,0)</f>
        <v>Spatial Design</v>
      </c>
      <c r="AE83">
        <f t="shared" si="11"/>
        <v>0</v>
      </c>
      <c r="AF83" s="18">
        <v>44628</v>
      </c>
      <c r="AG83" s="19">
        <v>0.57013888888888886</v>
      </c>
    </row>
    <row r="84" spans="1:33" x14ac:dyDescent="0.3">
      <c r="A84" s="5">
        <v>44628.573611111111</v>
      </c>
      <c r="B84" t="str">
        <f>IFERROR(AVERAGEIFS('HeartRate-2022-03-21-1647950188'!$B:$B,'HeartRate-2022-03-21-1647950188'!$A:$A,Data_Extraction!B$2,'HeartRate-2022-03-21-1647950188'!$C:$C,Data_Extraction!$A84),"")</f>
        <v/>
      </c>
      <c r="C84" t="str">
        <f>IFERROR(AVERAGEIFS('HeartRate-2022-03-21-1647950188'!$B:$B,'HeartRate-2022-03-21-1647950188'!$A:$A,Data_Extraction!C$2,'HeartRate-2022-03-21-1647950188'!$C:$C,Data_Extraction!$A84),"")</f>
        <v/>
      </c>
      <c r="D84" t="str">
        <f>IFERROR(AVERAGEIFS('HeartRate-2022-03-21-1647950188'!$B:$B,'HeartRate-2022-03-21-1647950188'!$A:$A,Data_Extraction!D$2,'HeartRate-2022-03-21-1647950188'!$C:$C,Data_Extraction!$A84),"")</f>
        <v/>
      </c>
      <c r="E84" t="str">
        <f>IFERROR(AVERAGEIFS('HeartRate-2022-03-21-1647950188'!$B:$B,'HeartRate-2022-03-21-1647950188'!$A:$A,Data_Extraction!E$2,'HeartRate-2022-03-21-1647950188'!$C:$C,Data_Extraction!$A84),"")</f>
        <v/>
      </c>
      <c r="F84" t="str">
        <f>IFERROR(AVERAGEIFS('HeartRate-2022-03-21-1647950188'!$B:$B,'HeartRate-2022-03-21-1647950188'!$A:$A,Data_Extraction!F$2,'HeartRate-2022-03-21-1647950188'!$C:$C,Data_Extraction!$A84),"")</f>
        <v/>
      </c>
      <c r="G84">
        <f>IFERROR(AVERAGEIFS('HeartRate-2022-03-21-1647950188'!$B:$B,'HeartRate-2022-03-21-1647950188'!$A:$A,Data_Extraction!G$2,'HeartRate-2022-03-21-1647950188'!$C:$C,Data_Extraction!$A84),"")</f>
        <v>80</v>
      </c>
      <c r="H84" t="str">
        <f>IFERROR(AVERAGEIFS('HeartRate-2022-03-21-1647950188'!$B:$B,'HeartRate-2022-03-21-1647950188'!$A:$A,Data_Extraction!H$2,'HeartRate-2022-03-21-1647950188'!$C:$C,Data_Extraction!$A84),"")</f>
        <v/>
      </c>
      <c r="I84" t="str">
        <f>IFERROR(AVERAGEIFS('HeartRate-2022-03-21-1647950188'!$B:$B,'HeartRate-2022-03-21-1647950188'!$A:$A,Data_Extraction!I$2,'HeartRate-2022-03-21-1647950188'!$C:$C,Data_Extraction!$A84),"")</f>
        <v/>
      </c>
      <c r="J84" s="8">
        <f t="shared" si="7"/>
        <v>80</v>
      </c>
      <c r="N84" s="11">
        <f>Data_Extraction!A84</f>
        <v>44628.573611111111</v>
      </c>
      <c r="O84" s="15">
        <f t="shared" si="8"/>
        <v>44628</v>
      </c>
      <c r="P84" s="16">
        <f t="shared" si="9"/>
        <v>0.57361111111111118</v>
      </c>
      <c r="Q84" s="12">
        <f>IF(Data_Extraction!B84="",Data_Extraction!$J84*(Q$1),Data_Extraction!B84)</f>
        <v>72</v>
      </c>
      <c r="R84" s="12">
        <f>IF(Data_Extraction!C84="",Data_Extraction!$J84*(R$1),Data_Extraction!C84)</f>
        <v>73.600000000000009</v>
      </c>
      <c r="S84" s="12">
        <f>IF(Data_Extraction!D84="",Data_Extraction!$J84*(S$1),Data_Extraction!D84)</f>
        <v>83.2</v>
      </c>
      <c r="T84" s="12">
        <f>IF(Data_Extraction!E84="",Data_Extraction!$J84*(T$1),Data_Extraction!E84)</f>
        <v>76</v>
      </c>
      <c r="U84" s="12">
        <f>IF(Data_Extraction!F84="",Data_Extraction!$J84*(U$1),Data_Extraction!F84)</f>
        <v>78.400000000000006</v>
      </c>
      <c r="V84" s="12">
        <f>IF(Data_Extraction!G84="",Data_Extraction!$J84*(V$1),Data_Extraction!G84)</f>
        <v>80</v>
      </c>
      <c r="W84" s="12">
        <f>IF(Data_Extraction!H84="",Data_Extraction!$J84*(W$1),Data_Extraction!H84)</f>
        <v>85.600000000000009</v>
      </c>
      <c r="X84" s="12">
        <f>IF(Data_Extraction!I84="",Data_Extraction!$J84*(X$1),Data_Extraction!I84)</f>
        <v>77.599999999999994</v>
      </c>
      <c r="Y84" s="13">
        <f t="shared" si="6"/>
        <v>78.300000000000011</v>
      </c>
      <c r="Z84" s="17" t="str">
        <f t="shared" si="10"/>
        <v>Break</v>
      </c>
      <c r="AA84" s="14" t="str">
        <f>VLOOKUP($N84,'HeartRate-2022-03-21-1647950188'!$C:$G,2,0)</f>
        <v>Break</v>
      </c>
      <c r="AB84" s="14" t="str">
        <f>VLOOKUP($N84,'HeartRate-2022-03-21-1647950188'!$C:$G,3,0)</f>
        <v>On Campus</v>
      </c>
      <c r="AC84" s="14" t="str">
        <f>VLOOKUP($N84,'HeartRate-2022-03-21-1647950188'!$C:$G,4,0)</f>
        <v>Sitting</v>
      </c>
      <c r="AD84" s="14" t="str">
        <f>VLOOKUP($N84,'HeartRate-2022-03-21-1647950188'!$C:$G,5,0)</f>
        <v>Spatial Design</v>
      </c>
      <c r="AE84">
        <f t="shared" si="11"/>
        <v>0</v>
      </c>
      <c r="AF84" s="18">
        <v>44628</v>
      </c>
      <c r="AG84" s="19">
        <v>0.57361111111111118</v>
      </c>
    </row>
    <row r="85" spans="1:33" x14ac:dyDescent="0.3">
      <c r="A85" s="5">
        <v>44628.57708333333</v>
      </c>
      <c r="B85" t="str">
        <f>IFERROR(AVERAGEIFS('HeartRate-2022-03-21-1647950188'!$B:$B,'HeartRate-2022-03-21-1647950188'!$A:$A,Data_Extraction!B$2,'HeartRate-2022-03-21-1647950188'!$C:$C,Data_Extraction!$A85),"")</f>
        <v/>
      </c>
      <c r="C85" t="str">
        <f>IFERROR(AVERAGEIFS('HeartRate-2022-03-21-1647950188'!$B:$B,'HeartRate-2022-03-21-1647950188'!$A:$A,Data_Extraction!C$2,'HeartRate-2022-03-21-1647950188'!$C:$C,Data_Extraction!$A85),"")</f>
        <v/>
      </c>
      <c r="D85" t="str">
        <f>IFERROR(AVERAGEIFS('HeartRate-2022-03-21-1647950188'!$B:$B,'HeartRate-2022-03-21-1647950188'!$A:$A,Data_Extraction!D$2,'HeartRate-2022-03-21-1647950188'!$C:$C,Data_Extraction!$A85),"")</f>
        <v/>
      </c>
      <c r="E85" t="str">
        <f>IFERROR(AVERAGEIFS('HeartRate-2022-03-21-1647950188'!$B:$B,'HeartRate-2022-03-21-1647950188'!$A:$A,Data_Extraction!E$2,'HeartRate-2022-03-21-1647950188'!$C:$C,Data_Extraction!$A85),"")</f>
        <v/>
      </c>
      <c r="F85" t="str">
        <f>IFERROR(AVERAGEIFS('HeartRate-2022-03-21-1647950188'!$B:$B,'HeartRate-2022-03-21-1647950188'!$A:$A,Data_Extraction!F$2,'HeartRate-2022-03-21-1647950188'!$C:$C,Data_Extraction!$A85),"")</f>
        <v/>
      </c>
      <c r="G85">
        <f>IFERROR(AVERAGEIFS('HeartRate-2022-03-21-1647950188'!$B:$B,'HeartRate-2022-03-21-1647950188'!$A:$A,Data_Extraction!G$2,'HeartRate-2022-03-21-1647950188'!$C:$C,Data_Extraction!$A85),"")</f>
        <v>65</v>
      </c>
      <c r="H85" t="str">
        <f>IFERROR(AVERAGEIFS('HeartRate-2022-03-21-1647950188'!$B:$B,'HeartRate-2022-03-21-1647950188'!$A:$A,Data_Extraction!H$2,'HeartRate-2022-03-21-1647950188'!$C:$C,Data_Extraction!$A85),"")</f>
        <v/>
      </c>
      <c r="I85" t="str">
        <f>IFERROR(AVERAGEIFS('HeartRate-2022-03-21-1647950188'!$B:$B,'HeartRate-2022-03-21-1647950188'!$A:$A,Data_Extraction!I$2,'HeartRate-2022-03-21-1647950188'!$C:$C,Data_Extraction!$A85),"")</f>
        <v/>
      </c>
      <c r="J85" s="8">
        <f t="shared" si="7"/>
        <v>65</v>
      </c>
      <c r="N85" s="11">
        <f>Data_Extraction!A85</f>
        <v>44628.57708333333</v>
      </c>
      <c r="O85" s="15">
        <f t="shared" si="8"/>
        <v>44628</v>
      </c>
      <c r="P85" s="16">
        <f t="shared" si="9"/>
        <v>0.57708333333333328</v>
      </c>
      <c r="Q85" s="12">
        <f>IF(Data_Extraction!B85="",Data_Extraction!$J85*(Q$1),Data_Extraction!B85)</f>
        <v>58.5</v>
      </c>
      <c r="R85" s="12">
        <f>IF(Data_Extraction!C85="",Data_Extraction!$J85*(R$1),Data_Extraction!C85)</f>
        <v>59.800000000000004</v>
      </c>
      <c r="S85" s="12">
        <f>IF(Data_Extraction!D85="",Data_Extraction!$J85*(S$1),Data_Extraction!D85)</f>
        <v>67.600000000000009</v>
      </c>
      <c r="T85" s="12">
        <f>IF(Data_Extraction!E85="",Data_Extraction!$J85*(T$1),Data_Extraction!E85)</f>
        <v>61.75</v>
      </c>
      <c r="U85" s="12">
        <f>IF(Data_Extraction!F85="",Data_Extraction!$J85*(U$1),Data_Extraction!F85)</f>
        <v>63.699999999999996</v>
      </c>
      <c r="V85" s="12">
        <f>IF(Data_Extraction!G85="",Data_Extraction!$J85*(V$1),Data_Extraction!G85)</f>
        <v>65</v>
      </c>
      <c r="W85" s="12">
        <f>IF(Data_Extraction!H85="",Data_Extraction!$J85*(W$1),Data_Extraction!H85)</f>
        <v>69.55</v>
      </c>
      <c r="X85" s="12">
        <f>IF(Data_Extraction!I85="",Data_Extraction!$J85*(X$1),Data_Extraction!I85)</f>
        <v>63.05</v>
      </c>
      <c r="Y85" s="13">
        <f t="shared" si="6"/>
        <v>63.618750000000006</v>
      </c>
      <c r="Z85" s="17" t="str">
        <f t="shared" si="10"/>
        <v>Break</v>
      </c>
      <c r="AA85" s="14" t="str">
        <f>VLOOKUP($N85,'HeartRate-2022-03-21-1647950188'!$C:$G,2,0)</f>
        <v>Break</v>
      </c>
      <c r="AB85" s="14" t="str">
        <f>VLOOKUP($N85,'HeartRate-2022-03-21-1647950188'!$C:$G,3,0)</f>
        <v>On Campus</v>
      </c>
      <c r="AC85" s="14" t="str">
        <f>VLOOKUP($N85,'HeartRate-2022-03-21-1647950188'!$C:$G,4,0)</f>
        <v>Sitting</v>
      </c>
      <c r="AD85" s="14" t="str">
        <f>VLOOKUP($N85,'HeartRate-2022-03-21-1647950188'!$C:$G,5,0)</f>
        <v>Spatial Design</v>
      </c>
      <c r="AE85">
        <f t="shared" si="11"/>
        <v>0</v>
      </c>
      <c r="AF85" s="18">
        <v>44628</v>
      </c>
      <c r="AG85" s="19">
        <v>0.57708333333333328</v>
      </c>
    </row>
    <row r="86" spans="1:33" x14ac:dyDescent="0.3">
      <c r="A86" s="5">
        <v>44628.580555555556</v>
      </c>
      <c r="B86" t="str">
        <f>IFERROR(AVERAGEIFS('HeartRate-2022-03-21-1647950188'!$B:$B,'HeartRate-2022-03-21-1647950188'!$A:$A,Data_Extraction!B$2,'HeartRate-2022-03-21-1647950188'!$C:$C,Data_Extraction!$A86),"")</f>
        <v/>
      </c>
      <c r="C86" t="str">
        <f>IFERROR(AVERAGEIFS('HeartRate-2022-03-21-1647950188'!$B:$B,'HeartRate-2022-03-21-1647950188'!$A:$A,Data_Extraction!C$2,'HeartRate-2022-03-21-1647950188'!$C:$C,Data_Extraction!$A86),"")</f>
        <v/>
      </c>
      <c r="D86" t="str">
        <f>IFERROR(AVERAGEIFS('HeartRate-2022-03-21-1647950188'!$B:$B,'HeartRate-2022-03-21-1647950188'!$A:$A,Data_Extraction!D$2,'HeartRate-2022-03-21-1647950188'!$C:$C,Data_Extraction!$A86),"")</f>
        <v/>
      </c>
      <c r="E86" t="str">
        <f>IFERROR(AVERAGEIFS('HeartRate-2022-03-21-1647950188'!$B:$B,'HeartRate-2022-03-21-1647950188'!$A:$A,Data_Extraction!E$2,'HeartRate-2022-03-21-1647950188'!$C:$C,Data_Extraction!$A86),"")</f>
        <v/>
      </c>
      <c r="F86" t="str">
        <f>IFERROR(AVERAGEIFS('HeartRate-2022-03-21-1647950188'!$B:$B,'HeartRate-2022-03-21-1647950188'!$A:$A,Data_Extraction!F$2,'HeartRate-2022-03-21-1647950188'!$C:$C,Data_Extraction!$A86),"")</f>
        <v/>
      </c>
      <c r="G86">
        <f>IFERROR(AVERAGEIFS('HeartRate-2022-03-21-1647950188'!$B:$B,'HeartRate-2022-03-21-1647950188'!$A:$A,Data_Extraction!G$2,'HeartRate-2022-03-21-1647950188'!$C:$C,Data_Extraction!$A86),"")</f>
        <v>74</v>
      </c>
      <c r="H86" t="str">
        <f>IFERROR(AVERAGEIFS('HeartRate-2022-03-21-1647950188'!$B:$B,'HeartRate-2022-03-21-1647950188'!$A:$A,Data_Extraction!H$2,'HeartRate-2022-03-21-1647950188'!$C:$C,Data_Extraction!$A86),"")</f>
        <v/>
      </c>
      <c r="I86" t="str">
        <f>IFERROR(AVERAGEIFS('HeartRate-2022-03-21-1647950188'!$B:$B,'HeartRate-2022-03-21-1647950188'!$A:$A,Data_Extraction!I$2,'HeartRate-2022-03-21-1647950188'!$C:$C,Data_Extraction!$A86),"")</f>
        <v/>
      </c>
      <c r="J86" s="8">
        <f t="shared" si="7"/>
        <v>74</v>
      </c>
      <c r="N86" s="11">
        <f>Data_Extraction!A86</f>
        <v>44628.580555555556</v>
      </c>
      <c r="O86" s="15">
        <f t="shared" si="8"/>
        <v>44628</v>
      </c>
      <c r="P86" s="16">
        <f t="shared" si="9"/>
        <v>0.5805555555555556</v>
      </c>
      <c r="Q86" s="12">
        <f>IF(Data_Extraction!B86="",Data_Extraction!$J86*(Q$1),Data_Extraction!B86)</f>
        <v>66.600000000000009</v>
      </c>
      <c r="R86" s="12">
        <f>IF(Data_Extraction!C86="",Data_Extraction!$J86*(R$1),Data_Extraction!C86)</f>
        <v>68.08</v>
      </c>
      <c r="S86" s="12">
        <f>IF(Data_Extraction!D86="",Data_Extraction!$J86*(S$1),Data_Extraction!D86)</f>
        <v>76.960000000000008</v>
      </c>
      <c r="T86" s="12">
        <f>IF(Data_Extraction!E86="",Data_Extraction!$J86*(T$1),Data_Extraction!E86)</f>
        <v>70.3</v>
      </c>
      <c r="U86" s="12">
        <f>IF(Data_Extraction!F86="",Data_Extraction!$J86*(U$1),Data_Extraction!F86)</f>
        <v>72.52</v>
      </c>
      <c r="V86" s="12">
        <f>IF(Data_Extraction!G86="",Data_Extraction!$J86*(V$1),Data_Extraction!G86)</f>
        <v>74</v>
      </c>
      <c r="W86" s="12">
        <f>IF(Data_Extraction!H86="",Data_Extraction!$J86*(W$1),Data_Extraction!H86)</f>
        <v>79.180000000000007</v>
      </c>
      <c r="X86" s="12">
        <f>IF(Data_Extraction!I86="",Data_Extraction!$J86*(X$1),Data_Extraction!I86)</f>
        <v>71.78</v>
      </c>
      <c r="Y86" s="13">
        <f t="shared" si="6"/>
        <v>72.427499999999995</v>
      </c>
      <c r="Z86" s="17" t="str">
        <f t="shared" si="10"/>
        <v>Break</v>
      </c>
      <c r="AA86" s="14" t="str">
        <f>VLOOKUP($N86,'HeartRate-2022-03-21-1647950188'!$C:$G,2,0)</f>
        <v>Break</v>
      </c>
      <c r="AB86" s="14" t="str">
        <f>VLOOKUP($N86,'HeartRate-2022-03-21-1647950188'!$C:$G,3,0)</f>
        <v>On Campus</v>
      </c>
      <c r="AC86" s="14" t="str">
        <f>VLOOKUP($N86,'HeartRate-2022-03-21-1647950188'!$C:$G,4,0)</f>
        <v>Sitting</v>
      </c>
      <c r="AD86" s="14" t="str">
        <f>VLOOKUP($N86,'HeartRate-2022-03-21-1647950188'!$C:$G,5,0)</f>
        <v>Spatial Design</v>
      </c>
      <c r="AE86">
        <f t="shared" si="11"/>
        <v>0</v>
      </c>
      <c r="AF86" s="18">
        <v>44628</v>
      </c>
      <c r="AG86" s="19">
        <v>0.5805555555555556</v>
      </c>
    </row>
    <row r="87" spans="1:33" x14ac:dyDescent="0.3">
      <c r="A87" s="5">
        <v>44628.584027777775</v>
      </c>
      <c r="B87" t="str">
        <f>IFERROR(AVERAGEIFS('HeartRate-2022-03-21-1647950188'!$B:$B,'HeartRate-2022-03-21-1647950188'!$A:$A,Data_Extraction!B$2,'HeartRate-2022-03-21-1647950188'!$C:$C,Data_Extraction!$A87),"")</f>
        <v/>
      </c>
      <c r="C87" t="str">
        <f>IFERROR(AVERAGEIFS('HeartRate-2022-03-21-1647950188'!$B:$B,'HeartRate-2022-03-21-1647950188'!$A:$A,Data_Extraction!C$2,'HeartRate-2022-03-21-1647950188'!$C:$C,Data_Extraction!$A87),"")</f>
        <v/>
      </c>
      <c r="D87" t="str">
        <f>IFERROR(AVERAGEIFS('HeartRate-2022-03-21-1647950188'!$B:$B,'HeartRate-2022-03-21-1647950188'!$A:$A,Data_Extraction!D$2,'HeartRate-2022-03-21-1647950188'!$C:$C,Data_Extraction!$A87),"")</f>
        <v/>
      </c>
      <c r="E87" t="str">
        <f>IFERROR(AVERAGEIFS('HeartRate-2022-03-21-1647950188'!$B:$B,'HeartRate-2022-03-21-1647950188'!$A:$A,Data_Extraction!E$2,'HeartRate-2022-03-21-1647950188'!$C:$C,Data_Extraction!$A87),"")</f>
        <v/>
      </c>
      <c r="F87" t="str">
        <f>IFERROR(AVERAGEIFS('HeartRate-2022-03-21-1647950188'!$B:$B,'HeartRate-2022-03-21-1647950188'!$A:$A,Data_Extraction!F$2,'HeartRate-2022-03-21-1647950188'!$C:$C,Data_Extraction!$A87),"")</f>
        <v/>
      </c>
      <c r="G87">
        <f>IFERROR(AVERAGEIFS('HeartRate-2022-03-21-1647950188'!$B:$B,'HeartRate-2022-03-21-1647950188'!$A:$A,Data_Extraction!G$2,'HeartRate-2022-03-21-1647950188'!$C:$C,Data_Extraction!$A87),"")</f>
        <v>80</v>
      </c>
      <c r="H87" t="str">
        <f>IFERROR(AVERAGEIFS('HeartRate-2022-03-21-1647950188'!$B:$B,'HeartRate-2022-03-21-1647950188'!$A:$A,Data_Extraction!H$2,'HeartRate-2022-03-21-1647950188'!$C:$C,Data_Extraction!$A87),"")</f>
        <v/>
      </c>
      <c r="I87" t="str">
        <f>IFERROR(AVERAGEIFS('HeartRate-2022-03-21-1647950188'!$B:$B,'HeartRate-2022-03-21-1647950188'!$A:$A,Data_Extraction!I$2,'HeartRate-2022-03-21-1647950188'!$C:$C,Data_Extraction!$A87),"")</f>
        <v/>
      </c>
      <c r="J87" s="8">
        <f t="shared" si="7"/>
        <v>80</v>
      </c>
      <c r="N87" s="11">
        <f>Data_Extraction!A87</f>
        <v>44628.584027777775</v>
      </c>
      <c r="O87" s="15">
        <f t="shared" si="8"/>
        <v>44628</v>
      </c>
      <c r="P87" s="16">
        <f t="shared" si="9"/>
        <v>0.58402777777777781</v>
      </c>
      <c r="Q87" s="12">
        <f>IF(Data_Extraction!B87="",Data_Extraction!$J87*(Q$1),Data_Extraction!B87)</f>
        <v>72</v>
      </c>
      <c r="R87" s="12">
        <f>IF(Data_Extraction!C87="",Data_Extraction!$J87*(R$1),Data_Extraction!C87)</f>
        <v>73.600000000000009</v>
      </c>
      <c r="S87" s="12">
        <f>IF(Data_Extraction!D87="",Data_Extraction!$J87*(S$1),Data_Extraction!D87)</f>
        <v>83.2</v>
      </c>
      <c r="T87" s="12">
        <f>IF(Data_Extraction!E87="",Data_Extraction!$J87*(T$1),Data_Extraction!E87)</f>
        <v>76</v>
      </c>
      <c r="U87" s="12">
        <f>IF(Data_Extraction!F87="",Data_Extraction!$J87*(U$1),Data_Extraction!F87)</f>
        <v>78.400000000000006</v>
      </c>
      <c r="V87" s="12">
        <f>IF(Data_Extraction!G87="",Data_Extraction!$J87*(V$1),Data_Extraction!G87)</f>
        <v>80</v>
      </c>
      <c r="W87" s="12">
        <f>IF(Data_Extraction!H87="",Data_Extraction!$J87*(W$1),Data_Extraction!H87)</f>
        <v>85.600000000000009</v>
      </c>
      <c r="X87" s="12">
        <f>IF(Data_Extraction!I87="",Data_Extraction!$J87*(X$1),Data_Extraction!I87)</f>
        <v>77.599999999999994</v>
      </c>
      <c r="Y87" s="13">
        <f t="shared" si="6"/>
        <v>78.300000000000011</v>
      </c>
      <c r="Z87" s="17" t="str">
        <f t="shared" si="10"/>
        <v>Evening</v>
      </c>
      <c r="AA87" s="14" t="str">
        <f>VLOOKUP($N87,'HeartRate-2022-03-21-1647950188'!$C:$G,2,0)</f>
        <v>Peer Learning</v>
      </c>
      <c r="AB87" s="14" t="str">
        <f>VLOOKUP($N87,'HeartRate-2022-03-21-1647950188'!$C:$G,3,0)</f>
        <v>On Campus</v>
      </c>
      <c r="AC87" s="14" t="str">
        <f>VLOOKUP($N87,'HeartRate-2022-03-21-1647950188'!$C:$G,4,0)</f>
        <v>Sitting</v>
      </c>
      <c r="AD87" s="14" t="str">
        <f>VLOOKUP($N87,'HeartRate-2022-03-21-1647950188'!$C:$G,5,0)</f>
        <v>Spatial Design</v>
      </c>
      <c r="AE87">
        <f t="shared" si="11"/>
        <v>0</v>
      </c>
      <c r="AF87" s="18">
        <v>44628</v>
      </c>
      <c r="AG87" s="19">
        <v>0.58402777777777781</v>
      </c>
    </row>
    <row r="88" spans="1:33" x14ac:dyDescent="0.3">
      <c r="A88" s="5">
        <v>44628.587500000001</v>
      </c>
      <c r="B88" t="str">
        <f>IFERROR(AVERAGEIFS('HeartRate-2022-03-21-1647950188'!$B:$B,'HeartRate-2022-03-21-1647950188'!$A:$A,Data_Extraction!B$2,'HeartRate-2022-03-21-1647950188'!$C:$C,Data_Extraction!$A88),"")</f>
        <v/>
      </c>
      <c r="C88" t="str">
        <f>IFERROR(AVERAGEIFS('HeartRate-2022-03-21-1647950188'!$B:$B,'HeartRate-2022-03-21-1647950188'!$A:$A,Data_Extraction!C$2,'HeartRate-2022-03-21-1647950188'!$C:$C,Data_Extraction!$A88),"")</f>
        <v/>
      </c>
      <c r="D88" t="str">
        <f>IFERROR(AVERAGEIFS('HeartRate-2022-03-21-1647950188'!$B:$B,'HeartRate-2022-03-21-1647950188'!$A:$A,Data_Extraction!D$2,'HeartRate-2022-03-21-1647950188'!$C:$C,Data_Extraction!$A88),"")</f>
        <v/>
      </c>
      <c r="E88" t="str">
        <f>IFERROR(AVERAGEIFS('HeartRate-2022-03-21-1647950188'!$B:$B,'HeartRate-2022-03-21-1647950188'!$A:$A,Data_Extraction!E$2,'HeartRate-2022-03-21-1647950188'!$C:$C,Data_Extraction!$A88),"")</f>
        <v/>
      </c>
      <c r="F88" t="str">
        <f>IFERROR(AVERAGEIFS('HeartRate-2022-03-21-1647950188'!$B:$B,'HeartRate-2022-03-21-1647950188'!$A:$A,Data_Extraction!F$2,'HeartRate-2022-03-21-1647950188'!$C:$C,Data_Extraction!$A88),"")</f>
        <v/>
      </c>
      <c r="G88">
        <f>IFERROR(AVERAGEIFS('HeartRate-2022-03-21-1647950188'!$B:$B,'HeartRate-2022-03-21-1647950188'!$A:$A,Data_Extraction!G$2,'HeartRate-2022-03-21-1647950188'!$C:$C,Data_Extraction!$A88),"")</f>
        <v>82</v>
      </c>
      <c r="H88" t="str">
        <f>IFERROR(AVERAGEIFS('HeartRate-2022-03-21-1647950188'!$B:$B,'HeartRate-2022-03-21-1647950188'!$A:$A,Data_Extraction!H$2,'HeartRate-2022-03-21-1647950188'!$C:$C,Data_Extraction!$A88),"")</f>
        <v/>
      </c>
      <c r="I88" t="str">
        <f>IFERROR(AVERAGEIFS('HeartRate-2022-03-21-1647950188'!$B:$B,'HeartRate-2022-03-21-1647950188'!$A:$A,Data_Extraction!I$2,'HeartRate-2022-03-21-1647950188'!$C:$C,Data_Extraction!$A88),"")</f>
        <v/>
      </c>
      <c r="J88" s="8">
        <f t="shared" si="7"/>
        <v>82</v>
      </c>
      <c r="N88" s="11">
        <f>Data_Extraction!A88</f>
        <v>44628.587500000001</v>
      </c>
      <c r="O88" s="15">
        <f t="shared" si="8"/>
        <v>44628</v>
      </c>
      <c r="P88" s="16">
        <f t="shared" si="9"/>
        <v>0.58750000000000002</v>
      </c>
      <c r="Q88" s="12">
        <f>IF(Data_Extraction!B88="",Data_Extraction!$J88*(Q$1),Data_Extraction!B88)</f>
        <v>73.8</v>
      </c>
      <c r="R88" s="12">
        <f>IF(Data_Extraction!C88="",Data_Extraction!$J88*(R$1),Data_Extraction!C88)</f>
        <v>75.44</v>
      </c>
      <c r="S88" s="12">
        <f>IF(Data_Extraction!D88="",Data_Extraction!$J88*(S$1),Data_Extraction!D88)</f>
        <v>85.28</v>
      </c>
      <c r="T88" s="12">
        <f>IF(Data_Extraction!E88="",Data_Extraction!$J88*(T$1),Data_Extraction!E88)</f>
        <v>77.899999999999991</v>
      </c>
      <c r="U88" s="12">
        <f>IF(Data_Extraction!F88="",Data_Extraction!$J88*(U$1),Data_Extraction!F88)</f>
        <v>80.36</v>
      </c>
      <c r="V88" s="12">
        <f>IF(Data_Extraction!G88="",Data_Extraction!$J88*(V$1),Data_Extraction!G88)</f>
        <v>82</v>
      </c>
      <c r="W88" s="12">
        <f>IF(Data_Extraction!H88="",Data_Extraction!$J88*(W$1),Data_Extraction!H88)</f>
        <v>87.740000000000009</v>
      </c>
      <c r="X88" s="12">
        <f>IF(Data_Extraction!I88="",Data_Extraction!$J88*(X$1),Data_Extraction!I88)</f>
        <v>79.539999999999992</v>
      </c>
      <c r="Y88" s="13">
        <f t="shared" si="6"/>
        <v>80.257499999999993</v>
      </c>
      <c r="Z88" s="17" t="str">
        <f t="shared" si="10"/>
        <v>Evening</v>
      </c>
      <c r="AA88" s="14" t="str">
        <f>VLOOKUP($N88,'HeartRate-2022-03-21-1647950188'!$C:$G,2,0)</f>
        <v>Peer Learning</v>
      </c>
      <c r="AB88" s="14" t="str">
        <f>VLOOKUP($N88,'HeartRate-2022-03-21-1647950188'!$C:$G,3,0)</f>
        <v>On Campus</v>
      </c>
      <c r="AC88" s="14" t="str">
        <f>VLOOKUP($N88,'HeartRate-2022-03-21-1647950188'!$C:$G,4,0)</f>
        <v>Sitting</v>
      </c>
      <c r="AD88" s="14" t="str">
        <f>VLOOKUP($N88,'HeartRate-2022-03-21-1647950188'!$C:$G,5,0)</f>
        <v>Spatial Design</v>
      </c>
      <c r="AE88">
        <f t="shared" si="11"/>
        <v>0</v>
      </c>
      <c r="AF88" s="18">
        <v>44628</v>
      </c>
      <c r="AG88" s="19">
        <v>0.58750000000000002</v>
      </c>
    </row>
    <row r="89" spans="1:33" x14ac:dyDescent="0.3">
      <c r="A89" s="5">
        <v>44628.59097222222</v>
      </c>
      <c r="B89" t="str">
        <f>IFERROR(AVERAGEIFS('HeartRate-2022-03-21-1647950188'!$B:$B,'HeartRate-2022-03-21-1647950188'!$A:$A,Data_Extraction!B$2,'HeartRate-2022-03-21-1647950188'!$C:$C,Data_Extraction!$A89),"")</f>
        <v/>
      </c>
      <c r="C89" t="str">
        <f>IFERROR(AVERAGEIFS('HeartRate-2022-03-21-1647950188'!$B:$B,'HeartRate-2022-03-21-1647950188'!$A:$A,Data_Extraction!C$2,'HeartRate-2022-03-21-1647950188'!$C:$C,Data_Extraction!$A89),"")</f>
        <v/>
      </c>
      <c r="D89" t="str">
        <f>IFERROR(AVERAGEIFS('HeartRate-2022-03-21-1647950188'!$B:$B,'HeartRate-2022-03-21-1647950188'!$A:$A,Data_Extraction!D$2,'HeartRate-2022-03-21-1647950188'!$C:$C,Data_Extraction!$A89),"")</f>
        <v/>
      </c>
      <c r="E89" t="str">
        <f>IFERROR(AVERAGEIFS('HeartRate-2022-03-21-1647950188'!$B:$B,'HeartRate-2022-03-21-1647950188'!$A:$A,Data_Extraction!E$2,'HeartRate-2022-03-21-1647950188'!$C:$C,Data_Extraction!$A89),"")</f>
        <v/>
      </c>
      <c r="F89" t="str">
        <f>IFERROR(AVERAGEIFS('HeartRate-2022-03-21-1647950188'!$B:$B,'HeartRate-2022-03-21-1647950188'!$A:$A,Data_Extraction!F$2,'HeartRate-2022-03-21-1647950188'!$C:$C,Data_Extraction!$A89),"")</f>
        <v/>
      </c>
      <c r="G89">
        <f>IFERROR(AVERAGEIFS('HeartRate-2022-03-21-1647950188'!$B:$B,'HeartRate-2022-03-21-1647950188'!$A:$A,Data_Extraction!G$2,'HeartRate-2022-03-21-1647950188'!$C:$C,Data_Extraction!$A89),"")</f>
        <v>69</v>
      </c>
      <c r="H89" t="str">
        <f>IFERROR(AVERAGEIFS('HeartRate-2022-03-21-1647950188'!$B:$B,'HeartRate-2022-03-21-1647950188'!$A:$A,Data_Extraction!H$2,'HeartRate-2022-03-21-1647950188'!$C:$C,Data_Extraction!$A89),"")</f>
        <v/>
      </c>
      <c r="I89" t="str">
        <f>IFERROR(AVERAGEIFS('HeartRate-2022-03-21-1647950188'!$B:$B,'HeartRate-2022-03-21-1647950188'!$A:$A,Data_Extraction!I$2,'HeartRate-2022-03-21-1647950188'!$C:$C,Data_Extraction!$A89),"")</f>
        <v/>
      </c>
      <c r="J89" s="8">
        <f t="shared" si="7"/>
        <v>69</v>
      </c>
      <c r="N89" s="11">
        <f>Data_Extraction!A89</f>
        <v>44628.59097222222</v>
      </c>
      <c r="O89" s="15">
        <f t="shared" si="8"/>
        <v>44628</v>
      </c>
      <c r="P89" s="16">
        <f t="shared" si="9"/>
        <v>0.59097222222222223</v>
      </c>
      <c r="Q89" s="12">
        <f>IF(Data_Extraction!B89="",Data_Extraction!$J89*(Q$1),Data_Extraction!B89)</f>
        <v>62.1</v>
      </c>
      <c r="R89" s="12">
        <f>IF(Data_Extraction!C89="",Data_Extraction!$J89*(R$1),Data_Extraction!C89)</f>
        <v>63.480000000000004</v>
      </c>
      <c r="S89" s="12">
        <f>IF(Data_Extraction!D89="",Data_Extraction!$J89*(S$1),Data_Extraction!D89)</f>
        <v>71.760000000000005</v>
      </c>
      <c r="T89" s="12">
        <f>IF(Data_Extraction!E89="",Data_Extraction!$J89*(T$1),Data_Extraction!E89)</f>
        <v>65.55</v>
      </c>
      <c r="U89" s="12">
        <f>IF(Data_Extraction!F89="",Data_Extraction!$J89*(U$1),Data_Extraction!F89)</f>
        <v>67.62</v>
      </c>
      <c r="V89" s="12">
        <f>IF(Data_Extraction!G89="",Data_Extraction!$J89*(V$1),Data_Extraction!G89)</f>
        <v>69</v>
      </c>
      <c r="W89" s="12">
        <f>IF(Data_Extraction!H89="",Data_Extraction!$J89*(W$1),Data_Extraction!H89)</f>
        <v>73.83</v>
      </c>
      <c r="X89" s="12">
        <f>IF(Data_Extraction!I89="",Data_Extraction!$J89*(X$1),Data_Extraction!I89)</f>
        <v>66.929999999999993</v>
      </c>
      <c r="Y89" s="13">
        <f t="shared" si="6"/>
        <v>67.533749999999998</v>
      </c>
      <c r="Z89" s="17" t="str">
        <f t="shared" si="10"/>
        <v>Evening</v>
      </c>
      <c r="AA89" s="14" t="str">
        <f>VLOOKUP($N89,'HeartRate-2022-03-21-1647950188'!$C:$G,2,0)</f>
        <v>Peer Learning</v>
      </c>
      <c r="AB89" s="14" t="str">
        <f>VLOOKUP($N89,'HeartRate-2022-03-21-1647950188'!$C:$G,3,0)</f>
        <v>On Campus</v>
      </c>
      <c r="AC89" s="14" t="str">
        <f>VLOOKUP($N89,'HeartRate-2022-03-21-1647950188'!$C:$G,4,0)</f>
        <v>Sitting</v>
      </c>
      <c r="AD89" s="14" t="str">
        <f>VLOOKUP($N89,'HeartRate-2022-03-21-1647950188'!$C:$G,5,0)</f>
        <v>Spatial Design</v>
      </c>
      <c r="AE89">
        <f t="shared" si="11"/>
        <v>0</v>
      </c>
      <c r="AF89" s="18">
        <v>44628</v>
      </c>
      <c r="AG89" s="19">
        <v>0.59097222222222223</v>
      </c>
    </row>
    <row r="90" spans="1:33" x14ac:dyDescent="0.3">
      <c r="A90" s="5">
        <v>44629.361805555556</v>
      </c>
      <c r="B90" t="str">
        <f>IFERROR(AVERAGEIFS('HeartRate-2022-03-21-1647950188'!$B:$B,'HeartRate-2022-03-21-1647950188'!$A:$A,Data_Extraction!B$2,'HeartRate-2022-03-21-1647950188'!$C:$C,Data_Extraction!$A90),"")</f>
        <v/>
      </c>
      <c r="C90" t="str">
        <f>IFERROR(AVERAGEIFS('HeartRate-2022-03-21-1647950188'!$B:$B,'HeartRate-2022-03-21-1647950188'!$A:$A,Data_Extraction!C$2,'HeartRate-2022-03-21-1647950188'!$C:$C,Data_Extraction!$A90),"")</f>
        <v/>
      </c>
      <c r="D90" t="str">
        <f>IFERROR(AVERAGEIFS('HeartRate-2022-03-21-1647950188'!$B:$B,'HeartRate-2022-03-21-1647950188'!$A:$A,Data_Extraction!D$2,'HeartRate-2022-03-21-1647950188'!$C:$C,Data_Extraction!$A90),"")</f>
        <v/>
      </c>
      <c r="E90" t="str">
        <f>IFERROR(AVERAGEIFS('HeartRate-2022-03-21-1647950188'!$B:$B,'HeartRate-2022-03-21-1647950188'!$A:$A,Data_Extraction!E$2,'HeartRate-2022-03-21-1647950188'!$C:$C,Data_Extraction!$A90),"")</f>
        <v/>
      </c>
      <c r="F90" t="str">
        <f>IFERROR(AVERAGEIFS('HeartRate-2022-03-21-1647950188'!$B:$B,'HeartRate-2022-03-21-1647950188'!$A:$A,Data_Extraction!F$2,'HeartRate-2022-03-21-1647950188'!$C:$C,Data_Extraction!$A90),"")</f>
        <v/>
      </c>
      <c r="G90">
        <f>IFERROR(AVERAGEIFS('HeartRate-2022-03-21-1647950188'!$B:$B,'HeartRate-2022-03-21-1647950188'!$A:$A,Data_Extraction!G$2,'HeartRate-2022-03-21-1647950188'!$C:$C,Data_Extraction!$A90),"")</f>
        <v>89</v>
      </c>
      <c r="H90" t="str">
        <f>IFERROR(AVERAGEIFS('HeartRate-2022-03-21-1647950188'!$B:$B,'HeartRate-2022-03-21-1647950188'!$A:$A,Data_Extraction!H$2,'HeartRate-2022-03-21-1647950188'!$C:$C,Data_Extraction!$A90),"")</f>
        <v/>
      </c>
      <c r="I90" t="str">
        <f>IFERROR(AVERAGEIFS('HeartRate-2022-03-21-1647950188'!$B:$B,'HeartRate-2022-03-21-1647950188'!$A:$A,Data_Extraction!I$2,'HeartRate-2022-03-21-1647950188'!$C:$C,Data_Extraction!$A90),"")</f>
        <v/>
      </c>
      <c r="J90" s="8">
        <f t="shared" si="7"/>
        <v>89</v>
      </c>
      <c r="N90" s="11">
        <f>Data_Extraction!A90</f>
        <v>44629.361805555556</v>
      </c>
      <c r="O90" s="15">
        <f t="shared" si="8"/>
        <v>44629</v>
      </c>
      <c r="P90" s="16">
        <f t="shared" si="9"/>
        <v>0.36180555555555555</v>
      </c>
      <c r="Q90" s="12">
        <f>IF(Data_Extraction!B90="",Data_Extraction!$J90*(Q$1),Data_Extraction!B90)</f>
        <v>80.100000000000009</v>
      </c>
      <c r="R90" s="12">
        <f>IF(Data_Extraction!C90="",Data_Extraction!$J90*(R$1),Data_Extraction!C90)</f>
        <v>81.88000000000001</v>
      </c>
      <c r="S90" s="12">
        <f>IF(Data_Extraction!D90="",Data_Extraction!$J90*(S$1),Data_Extraction!D90)</f>
        <v>92.56</v>
      </c>
      <c r="T90" s="12">
        <f>IF(Data_Extraction!E90="",Data_Extraction!$J90*(T$1),Data_Extraction!E90)</f>
        <v>84.55</v>
      </c>
      <c r="U90" s="12">
        <f>IF(Data_Extraction!F90="",Data_Extraction!$J90*(U$1),Data_Extraction!F90)</f>
        <v>87.22</v>
      </c>
      <c r="V90" s="12">
        <f>IF(Data_Extraction!G90="",Data_Extraction!$J90*(V$1),Data_Extraction!G90)</f>
        <v>89</v>
      </c>
      <c r="W90" s="12">
        <f>IF(Data_Extraction!H90="",Data_Extraction!$J90*(W$1),Data_Extraction!H90)</f>
        <v>95.23</v>
      </c>
      <c r="X90" s="12">
        <f>IF(Data_Extraction!I90="",Data_Extraction!$J90*(X$1),Data_Extraction!I90)</f>
        <v>86.33</v>
      </c>
      <c r="Y90" s="13">
        <f t="shared" si="6"/>
        <v>87.108750000000015</v>
      </c>
      <c r="Z90" s="17" t="str">
        <f t="shared" si="10"/>
        <v>Morning</v>
      </c>
      <c r="AA90" s="14" t="str">
        <f>VLOOKUP($N90,'HeartRate-2022-03-21-1647950188'!$C:$G,2,0)</f>
        <v>Greetings</v>
      </c>
      <c r="AB90" s="14" t="str">
        <f>VLOOKUP($N90,'HeartRate-2022-03-21-1647950188'!$C:$G,3,0)</f>
        <v>On Campus</v>
      </c>
      <c r="AC90" s="14" t="str">
        <f>VLOOKUP($N90,'HeartRate-2022-03-21-1647950188'!$C:$G,4,0)</f>
        <v>Sitting</v>
      </c>
      <c r="AD90" s="14" t="str">
        <f>VLOOKUP($N90,'HeartRate-2022-03-21-1647950188'!$C:$G,5,0)</f>
        <v>Technical Contexts</v>
      </c>
      <c r="AE90">
        <f t="shared" si="11"/>
        <v>0</v>
      </c>
      <c r="AF90" s="18">
        <v>44629</v>
      </c>
      <c r="AG90" s="19">
        <v>0.36180555555555555</v>
      </c>
    </row>
    <row r="91" spans="1:33" x14ac:dyDescent="0.3">
      <c r="A91" s="5">
        <v>44629.365277777775</v>
      </c>
      <c r="B91" t="str">
        <f>IFERROR(AVERAGEIFS('HeartRate-2022-03-21-1647950188'!$B:$B,'HeartRate-2022-03-21-1647950188'!$A:$A,Data_Extraction!B$2,'HeartRate-2022-03-21-1647950188'!$C:$C,Data_Extraction!$A91),"")</f>
        <v/>
      </c>
      <c r="C91" t="str">
        <f>IFERROR(AVERAGEIFS('HeartRate-2022-03-21-1647950188'!$B:$B,'HeartRate-2022-03-21-1647950188'!$A:$A,Data_Extraction!C$2,'HeartRate-2022-03-21-1647950188'!$C:$C,Data_Extraction!$A91),"")</f>
        <v/>
      </c>
      <c r="D91" t="str">
        <f>IFERROR(AVERAGEIFS('HeartRate-2022-03-21-1647950188'!$B:$B,'HeartRate-2022-03-21-1647950188'!$A:$A,Data_Extraction!D$2,'HeartRate-2022-03-21-1647950188'!$C:$C,Data_Extraction!$A91),"")</f>
        <v/>
      </c>
      <c r="E91" t="str">
        <f>IFERROR(AVERAGEIFS('HeartRate-2022-03-21-1647950188'!$B:$B,'HeartRate-2022-03-21-1647950188'!$A:$A,Data_Extraction!E$2,'HeartRate-2022-03-21-1647950188'!$C:$C,Data_Extraction!$A91),"")</f>
        <v/>
      </c>
      <c r="F91" t="str">
        <f>IFERROR(AVERAGEIFS('HeartRate-2022-03-21-1647950188'!$B:$B,'HeartRate-2022-03-21-1647950188'!$A:$A,Data_Extraction!F$2,'HeartRate-2022-03-21-1647950188'!$C:$C,Data_Extraction!$A91),"")</f>
        <v/>
      </c>
      <c r="G91">
        <f>IFERROR(AVERAGEIFS('HeartRate-2022-03-21-1647950188'!$B:$B,'HeartRate-2022-03-21-1647950188'!$A:$A,Data_Extraction!G$2,'HeartRate-2022-03-21-1647950188'!$C:$C,Data_Extraction!$A91),"")</f>
        <v>90</v>
      </c>
      <c r="H91" t="str">
        <f>IFERROR(AVERAGEIFS('HeartRate-2022-03-21-1647950188'!$B:$B,'HeartRate-2022-03-21-1647950188'!$A:$A,Data_Extraction!H$2,'HeartRate-2022-03-21-1647950188'!$C:$C,Data_Extraction!$A91),"")</f>
        <v/>
      </c>
      <c r="I91" t="str">
        <f>IFERROR(AVERAGEIFS('HeartRate-2022-03-21-1647950188'!$B:$B,'HeartRate-2022-03-21-1647950188'!$A:$A,Data_Extraction!I$2,'HeartRate-2022-03-21-1647950188'!$C:$C,Data_Extraction!$A91),"")</f>
        <v/>
      </c>
      <c r="J91" s="8">
        <f t="shared" si="7"/>
        <v>90</v>
      </c>
      <c r="N91" s="11">
        <f>Data_Extraction!A91</f>
        <v>44629.365277777775</v>
      </c>
      <c r="O91" s="15">
        <f t="shared" si="8"/>
        <v>44629</v>
      </c>
      <c r="P91" s="16">
        <f t="shared" si="9"/>
        <v>0.36527777777777781</v>
      </c>
      <c r="Q91" s="12">
        <f>IF(Data_Extraction!B91="",Data_Extraction!$J91*(Q$1),Data_Extraction!B91)</f>
        <v>81</v>
      </c>
      <c r="R91" s="12">
        <f>IF(Data_Extraction!C91="",Data_Extraction!$J91*(R$1),Data_Extraction!C91)</f>
        <v>82.8</v>
      </c>
      <c r="S91" s="12">
        <f>IF(Data_Extraction!D91="",Data_Extraction!$J91*(S$1),Data_Extraction!D91)</f>
        <v>93.600000000000009</v>
      </c>
      <c r="T91" s="12">
        <f>IF(Data_Extraction!E91="",Data_Extraction!$J91*(T$1),Data_Extraction!E91)</f>
        <v>85.5</v>
      </c>
      <c r="U91" s="12">
        <f>IF(Data_Extraction!F91="",Data_Extraction!$J91*(U$1),Data_Extraction!F91)</f>
        <v>88.2</v>
      </c>
      <c r="V91" s="12">
        <f>IF(Data_Extraction!G91="",Data_Extraction!$J91*(V$1),Data_Extraction!G91)</f>
        <v>90</v>
      </c>
      <c r="W91" s="12">
        <f>IF(Data_Extraction!H91="",Data_Extraction!$J91*(W$1),Data_Extraction!H91)</f>
        <v>96.300000000000011</v>
      </c>
      <c r="X91" s="12">
        <f>IF(Data_Extraction!I91="",Data_Extraction!$J91*(X$1),Data_Extraction!I91)</f>
        <v>87.3</v>
      </c>
      <c r="Y91" s="13">
        <f t="shared" si="6"/>
        <v>88.087500000000006</v>
      </c>
      <c r="Z91" s="17" t="str">
        <f t="shared" si="10"/>
        <v>Morning</v>
      </c>
      <c r="AA91" s="14" t="str">
        <f>VLOOKUP($N91,'HeartRate-2022-03-21-1647950188'!$C:$G,2,0)</f>
        <v>Greetings</v>
      </c>
      <c r="AB91" s="14" t="str">
        <f>VLOOKUP($N91,'HeartRate-2022-03-21-1647950188'!$C:$G,3,0)</f>
        <v>On Campus</v>
      </c>
      <c r="AC91" s="14" t="str">
        <f>VLOOKUP($N91,'HeartRate-2022-03-21-1647950188'!$C:$G,4,0)</f>
        <v>Sitting</v>
      </c>
      <c r="AD91" s="14" t="str">
        <f>VLOOKUP($N91,'HeartRate-2022-03-21-1647950188'!$C:$G,5,0)</f>
        <v>Technical Contexts</v>
      </c>
      <c r="AE91">
        <f t="shared" si="11"/>
        <v>0</v>
      </c>
      <c r="AF91" s="18">
        <v>44629</v>
      </c>
      <c r="AG91" s="19">
        <v>0.36527777777777781</v>
      </c>
    </row>
    <row r="92" spans="1:33" x14ac:dyDescent="0.3">
      <c r="A92" s="5">
        <v>44629.368750000001</v>
      </c>
      <c r="B92" t="str">
        <f>IFERROR(AVERAGEIFS('HeartRate-2022-03-21-1647950188'!$B:$B,'HeartRate-2022-03-21-1647950188'!$A:$A,Data_Extraction!B$2,'HeartRate-2022-03-21-1647950188'!$C:$C,Data_Extraction!$A92),"")</f>
        <v/>
      </c>
      <c r="C92" t="str">
        <f>IFERROR(AVERAGEIFS('HeartRate-2022-03-21-1647950188'!$B:$B,'HeartRate-2022-03-21-1647950188'!$A:$A,Data_Extraction!C$2,'HeartRate-2022-03-21-1647950188'!$C:$C,Data_Extraction!$A92),"")</f>
        <v/>
      </c>
      <c r="D92" t="str">
        <f>IFERROR(AVERAGEIFS('HeartRate-2022-03-21-1647950188'!$B:$B,'HeartRate-2022-03-21-1647950188'!$A:$A,Data_Extraction!D$2,'HeartRate-2022-03-21-1647950188'!$C:$C,Data_Extraction!$A92),"")</f>
        <v/>
      </c>
      <c r="E92" t="str">
        <f>IFERROR(AVERAGEIFS('HeartRate-2022-03-21-1647950188'!$B:$B,'HeartRate-2022-03-21-1647950188'!$A:$A,Data_Extraction!E$2,'HeartRate-2022-03-21-1647950188'!$C:$C,Data_Extraction!$A92),"")</f>
        <v/>
      </c>
      <c r="F92" t="str">
        <f>IFERROR(AVERAGEIFS('HeartRate-2022-03-21-1647950188'!$B:$B,'HeartRate-2022-03-21-1647950188'!$A:$A,Data_Extraction!F$2,'HeartRate-2022-03-21-1647950188'!$C:$C,Data_Extraction!$A92),"")</f>
        <v/>
      </c>
      <c r="G92">
        <f>IFERROR(AVERAGEIFS('HeartRate-2022-03-21-1647950188'!$B:$B,'HeartRate-2022-03-21-1647950188'!$A:$A,Data_Extraction!G$2,'HeartRate-2022-03-21-1647950188'!$C:$C,Data_Extraction!$A92),"")</f>
        <v>86</v>
      </c>
      <c r="H92" t="str">
        <f>IFERROR(AVERAGEIFS('HeartRate-2022-03-21-1647950188'!$B:$B,'HeartRate-2022-03-21-1647950188'!$A:$A,Data_Extraction!H$2,'HeartRate-2022-03-21-1647950188'!$C:$C,Data_Extraction!$A92),"")</f>
        <v/>
      </c>
      <c r="I92" t="str">
        <f>IFERROR(AVERAGEIFS('HeartRate-2022-03-21-1647950188'!$B:$B,'HeartRate-2022-03-21-1647950188'!$A:$A,Data_Extraction!I$2,'HeartRate-2022-03-21-1647950188'!$C:$C,Data_Extraction!$A92),"")</f>
        <v/>
      </c>
      <c r="J92" s="8">
        <f t="shared" si="7"/>
        <v>86</v>
      </c>
      <c r="N92" s="11">
        <f>Data_Extraction!A92</f>
        <v>44629.368750000001</v>
      </c>
      <c r="O92" s="15">
        <f t="shared" si="8"/>
        <v>44629</v>
      </c>
      <c r="P92" s="16">
        <f t="shared" si="9"/>
        <v>0.36874999999999997</v>
      </c>
      <c r="Q92" s="12">
        <f>IF(Data_Extraction!B92="",Data_Extraction!$J92*(Q$1),Data_Extraction!B92)</f>
        <v>77.400000000000006</v>
      </c>
      <c r="R92" s="12">
        <f>IF(Data_Extraction!C92="",Data_Extraction!$J92*(R$1),Data_Extraction!C92)</f>
        <v>79.12</v>
      </c>
      <c r="S92" s="12">
        <f>IF(Data_Extraction!D92="",Data_Extraction!$J92*(S$1),Data_Extraction!D92)</f>
        <v>89.44</v>
      </c>
      <c r="T92" s="12">
        <f>IF(Data_Extraction!E92="",Data_Extraction!$J92*(T$1),Data_Extraction!E92)</f>
        <v>81.7</v>
      </c>
      <c r="U92" s="12">
        <f>IF(Data_Extraction!F92="",Data_Extraction!$J92*(U$1),Data_Extraction!F92)</f>
        <v>84.28</v>
      </c>
      <c r="V92" s="12">
        <f>IF(Data_Extraction!G92="",Data_Extraction!$J92*(V$1),Data_Extraction!G92)</f>
        <v>86</v>
      </c>
      <c r="W92" s="12">
        <f>IF(Data_Extraction!H92="",Data_Extraction!$J92*(W$1),Data_Extraction!H92)</f>
        <v>92.02000000000001</v>
      </c>
      <c r="X92" s="12">
        <f>IF(Data_Extraction!I92="",Data_Extraction!$J92*(X$1),Data_Extraction!I92)</f>
        <v>83.42</v>
      </c>
      <c r="Y92" s="13">
        <f t="shared" si="6"/>
        <v>84.172499999999999</v>
      </c>
      <c r="Z92" s="17" t="str">
        <f t="shared" si="10"/>
        <v>Morning</v>
      </c>
      <c r="AA92" s="14" t="str">
        <f>VLOOKUP($N92,'HeartRate-2022-03-21-1647950188'!$C:$G,2,0)</f>
        <v>Greetings</v>
      </c>
      <c r="AB92" s="14" t="str">
        <f>VLOOKUP($N92,'HeartRate-2022-03-21-1647950188'!$C:$G,3,0)</f>
        <v>On Campus</v>
      </c>
      <c r="AC92" s="14" t="str">
        <f>VLOOKUP($N92,'HeartRate-2022-03-21-1647950188'!$C:$G,4,0)</f>
        <v>Sitting</v>
      </c>
      <c r="AD92" s="14" t="str">
        <f>VLOOKUP($N92,'HeartRate-2022-03-21-1647950188'!$C:$G,5,0)</f>
        <v>Technical Contexts</v>
      </c>
      <c r="AE92">
        <f t="shared" si="11"/>
        <v>0</v>
      </c>
      <c r="AF92" s="18">
        <v>44629</v>
      </c>
      <c r="AG92" s="19">
        <v>0.36874999999999997</v>
      </c>
    </row>
    <row r="93" spans="1:33" x14ac:dyDescent="0.3">
      <c r="A93" s="5">
        <v>44629.37222222222</v>
      </c>
      <c r="B93" t="str">
        <f>IFERROR(AVERAGEIFS('HeartRate-2022-03-21-1647950188'!$B:$B,'HeartRate-2022-03-21-1647950188'!$A:$A,Data_Extraction!B$2,'HeartRate-2022-03-21-1647950188'!$C:$C,Data_Extraction!$A93),"")</f>
        <v/>
      </c>
      <c r="C93" t="str">
        <f>IFERROR(AVERAGEIFS('HeartRate-2022-03-21-1647950188'!$B:$B,'HeartRate-2022-03-21-1647950188'!$A:$A,Data_Extraction!C$2,'HeartRate-2022-03-21-1647950188'!$C:$C,Data_Extraction!$A93),"")</f>
        <v/>
      </c>
      <c r="D93" t="str">
        <f>IFERROR(AVERAGEIFS('HeartRate-2022-03-21-1647950188'!$B:$B,'HeartRate-2022-03-21-1647950188'!$A:$A,Data_Extraction!D$2,'HeartRate-2022-03-21-1647950188'!$C:$C,Data_Extraction!$A93),"")</f>
        <v/>
      </c>
      <c r="E93" t="str">
        <f>IFERROR(AVERAGEIFS('HeartRate-2022-03-21-1647950188'!$B:$B,'HeartRate-2022-03-21-1647950188'!$A:$A,Data_Extraction!E$2,'HeartRate-2022-03-21-1647950188'!$C:$C,Data_Extraction!$A93),"")</f>
        <v/>
      </c>
      <c r="F93" t="str">
        <f>IFERROR(AVERAGEIFS('HeartRate-2022-03-21-1647950188'!$B:$B,'HeartRate-2022-03-21-1647950188'!$A:$A,Data_Extraction!F$2,'HeartRate-2022-03-21-1647950188'!$C:$C,Data_Extraction!$A93),"")</f>
        <v/>
      </c>
      <c r="G93">
        <f>IFERROR(AVERAGEIFS('HeartRate-2022-03-21-1647950188'!$B:$B,'HeartRate-2022-03-21-1647950188'!$A:$A,Data_Extraction!G$2,'HeartRate-2022-03-21-1647950188'!$C:$C,Data_Extraction!$A93),"")</f>
        <v>88</v>
      </c>
      <c r="H93" t="str">
        <f>IFERROR(AVERAGEIFS('HeartRate-2022-03-21-1647950188'!$B:$B,'HeartRate-2022-03-21-1647950188'!$A:$A,Data_Extraction!H$2,'HeartRate-2022-03-21-1647950188'!$C:$C,Data_Extraction!$A93),"")</f>
        <v/>
      </c>
      <c r="I93" t="str">
        <f>IFERROR(AVERAGEIFS('HeartRate-2022-03-21-1647950188'!$B:$B,'HeartRate-2022-03-21-1647950188'!$A:$A,Data_Extraction!I$2,'HeartRate-2022-03-21-1647950188'!$C:$C,Data_Extraction!$A93),"")</f>
        <v/>
      </c>
      <c r="J93" s="8">
        <f t="shared" si="7"/>
        <v>88</v>
      </c>
      <c r="N93" s="11">
        <f>Data_Extraction!A93</f>
        <v>44629.37222222222</v>
      </c>
      <c r="O93" s="15">
        <f t="shared" si="8"/>
        <v>44629</v>
      </c>
      <c r="P93" s="16">
        <f t="shared" si="9"/>
        <v>0.37222222222222223</v>
      </c>
      <c r="Q93" s="12">
        <f>IF(Data_Extraction!B93="",Data_Extraction!$J93*(Q$1),Data_Extraction!B93)</f>
        <v>79.2</v>
      </c>
      <c r="R93" s="12">
        <f>IF(Data_Extraction!C93="",Data_Extraction!$J93*(R$1),Data_Extraction!C93)</f>
        <v>80.960000000000008</v>
      </c>
      <c r="S93" s="12">
        <f>IF(Data_Extraction!D93="",Data_Extraction!$J93*(S$1),Data_Extraction!D93)</f>
        <v>91.52000000000001</v>
      </c>
      <c r="T93" s="12">
        <f>IF(Data_Extraction!E93="",Data_Extraction!$J93*(T$1),Data_Extraction!E93)</f>
        <v>83.6</v>
      </c>
      <c r="U93" s="12">
        <f>IF(Data_Extraction!F93="",Data_Extraction!$J93*(U$1),Data_Extraction!F93)</f>
        <v>86.24</v>
      </c>
      <c r="V93" s="12">
        <f>IF(Data_Extraction!G93="",Data_Extraction!$J93*(V$1),Data_Extraction!G93)</f>
        <v>88</v>
      </c>
      <c r="W93" s="12">
        <f>IF(Data_Extraction!H93="",Data_Extraction!$J93*(W$1),Data_Extraction!H93)</f>
        <v>94.160000000000011</v>
      </c>
      <c r="X93" s="12">
        <f>IF(Data_Extraction!I93="",Data_Extraction!$J93*(X$1),Data_Extraction!I93)</f>
        <v>85.36</v>
      </c>
      <c r="Y93" s="13">
        <f t="shared" si="6"/>
        <v>86.13000000000001</v>
      </c>
      <c r="Z93" s="17" t="str">
        <f t="shared" si="10"/>
        <v>Morning</v>
      </c>
      <c r="AA93" s="14" t="str">
        <f>VLOOKUP($N93,'HeartRate-2022-03-21-1647950188'!$C:$G,2,0)</f>
        <v>Greetings</v>
      </c>
      <c r="AB93" s="14" t="str">
        <f>VLOOKUP($N93,'HeartRate-2022-03-21-1647950188'!$C:$G,3,0)</f>
        <v>On Campus</v>
      </c>
      <c r="AC93" s="14" t="str">
        <f>VLOOKUP($N93,'HeartRate-2022-03-21-1647950188'!$C:$G,4,0)</f>
        <v>Sitting</v>
      </c>
      <c r="AD93" s="14" t="str">
        <f>VLOOKUP($N93,'HeartRate-2022-03-21-1647950188'!$C:$G,5,0)</f>
        <v>Technical Contexts</v>
      </c>
      <c r="AE93">
        <f t="shared" si="11"/>
        <v>0</v>
      </c>
      <c r="AF93" s="18">
        <v>44629</v>
      </c>
      <c r="AG93" s="19">
        <v>0.37222222222222223</v>
      </c>
    </row>
    <row r="94" spans="1:33" x14ac:dyDescent="0.3">
      <c r="A94" s="5">
        <v>44629.375694444447</v>
      </c>
      <c r="B94" t="str">
        <f>IFERROR(AVERAGEIFS('HeartRate-2022-03-21-1647950188'!$B:$B,'HeartRate-2022-03-21-1647950188'!$A:$A,Data_Extraction!B$2,'HeartRate-2022-03-21-1647950188'!$C:$C,Data_Extraction!$A94),"")</f>
        <v/>
      </c>
      <c r="C94" t="str">
        <f>IFERROR(AVERAGEIFS('HeartRate-2022-03-21-1647950188'!$B:$B,'HeartRate-2022-03-21-1647950188'!$A:$A,Data_Extraction!C$2,'HeartRate-2022-03-21-1647950188'!$C:$C,Data_Extraction!$A94),"")</f>
        <v/>
      </c>
      <c r="D94" t="str">
        <f>IFERROR(AVERAGEIFS('HeartRate-2022-03-21-1647950188'!$B:$B,'HeartRate-2022-03-21-1647950188'!$A:$A,Data_Extraction!D$2,'HeartRate-2022-03-21-1647950188'!$C:$C,Data_Extraction!$A94),"")</f>
        <v/>
      </c>
      <c r="E94" t="str">
        <f>IFERROR(AVERAGEIFS('HeartRate-2022-03-21-1647950188'!$B:$B,'HeartRate-2022-03-21-1647950188'!$A:$A,Data_Extraction!E$2,'HeartRate-2022-03-21-1647950188'!$C:$C,Data_Extraction!$A94),"")</f>
        <v/>
      </c>
      <c r="F94" t="str">
        <f>IFERROR(AVERAGEIFS('HeartRate-2022-03-21-1647950188'!$B:$B,'HeartRate-2022-03-21-1647950188'!$A:$A,Data_Extraction!F$2,'HeartRate-2022-03-21-1647950188'!$C:$C,Data_Extraction!$A94),"")</f>
        <v/>
      </c>
      <c r="G94">
        <f>IFERROR(AVERAGEIFS('HeartRate-2022-03-21-1647950188'!$B:$B,'HeartRate-2022-03-21-1647950188'!$A:$A,Data_Extraction!G$2,'HeartRate-2022-03-21-1647950188'!$C:$C,Data_Extraction!$A94),"")</f>
        <v>84</v>
      </c>
      <c r="H94" t="str">
        <f>IFERROR(AVERAGEIFS('HeartRate-2022-03-21-1647950188'!$B:$B,'HeartRate-2022-03-21-1647950188'!$A:$A,Data_Extraction!H$2,'HeartRate-2022-03-21-1647950188'!$C:$C,Data_Extraction!$A94),"")</f>
        <v/>
      </c>
      <c r="I94" t="str">
        <f>IFERROR(AVERAGEIFS('HeartRate-2022-03-21-1647950188'!$B:$B,'HeartRate-2022-03-21-1647950188'!$A:$A,Data_Extraction!I$2,'HeartRate-2022-03-21-1647950188'!$C:$C,Data_Extraction!$A94),"")</f>
        <v/>
      </c>
      <c r="J94" s="8">
        <f t="shared" si="7"/>
        <v>84</v>
      </c>
      <c r="N94" s="11">
        <f>Data_Extraction!A94</f>
        <v>44629.375694444447</v>
      </c>
      <c r="O94" s="15">
        <f t="shared" si="8"/>
        <v>44629</v>
      </c>
      <c r="P94" s="16">
        <f t="shared" si="9"/>
        <v>0.3756944444444445</v>
      </c>
      <c r="Q94" s="12">
        <f>IF(Data_Extraction!B94="",Data_Extraction!$J94*(Q$1),Data_Extraction!B94)</f>
        <v>75.600000000000009</v>
      </c>
      <c r="R94" s="12">
        <f>IF(Data_Extraction!C94="",Data_Extraction!$J94*(R$1),Data_Extraction!C94)</f>
        <v>77.28</v>
      </c>
      <c r="S94" s="12">
        <f>IF(Data_Extraction!D94="",Data_Extraction!$J94*(S$1),Data_Extraction!D94)</f>
        <v>87.36</v>
      </c>
      <c r="T94" s="12">
        <f>IF(Data_Extraction!E94="",Data_Extraction!$J94*(T$1),Data_Extraction!E94)</f>
        <v>79.8</v>
      </c>
      <c r="U94" s="12">
        <f>IF(Data_Extraction!F94="",Data_Extraction!$J94*(U$1),Data_Extraction!F94)</f>
        <v>82.32</v>
      </c>
      <c r="V94" s="12">
        <f>IF(Data_Extraction!G94="",Data_Extraction!$J94*(V$1),Data_Extraction!G94)</f>
        <v>84</v>
      </c>
      <c r="W94" s="12">
        <f>IF(Data_Extraction!H94="",Data_Extraction!$J94*(W$1),Data_Extraction!H94)</f>
        <v>89.88000000000001</v>
      </c>
      <c r="X94" s="12">
        <f>IF(Data_Extraction!I94="",Data_Extraction!$J94*(X$1),Data_Extraction!I94)</f>
        <v>81.48</v>
      </c>
      <c r="Y94" s="13">
        <f t="shared" si="6"/>
        <v>82.215000000000003</v>
      </c>
      <c r="Z94" s="17" t="str">
        <f t="shared" si="10"/>
        <v>Morning</v>
      </c>
      <c r="AA94" s="14" t="str">
        <f>VLOOKUP($N94,'HeartRate-2022-03-21-1647950188'!$C:$G,2,0)</f>
        <v>Introduction</v>
      </c>
      <c r="AB94" s="14" t="str">
        <f>VLOOKUP($N94,'HeartRate-2022-03-21-1647950188'!$C:$G,3,0)</f>
        <v>On Campus</v>
      </c>
      <c r="AC94" s="14" t="str">
        <f>VLOOKUP($N94,'HeartRate-2022-03-21-1647950188'!$C:$G,4,0)</f>
        <v>Sitting</v>
      </c>
      <c r="AD94" s="14" t="str">
        <f>VLOOKUP($N94,'HeartRate-2022-03-21-1647950188'!$C:$G,5,0)</f>
        <v>Technical Contexts</v>
      </c>
      <c r="AE94">
        <f t="shared" si="11"/>
        <v>0</v>
      </c>
      <c r="AF94" s="18">
        <v>44629</v>
      </c>
      <c r="AG94" s="19">
        <v>0.3756944444444445</v>
      </c>
    </row>
    <row r="95" spans="1:33" x14ac:dyDescent="0.3">
      <c r="A95" s="5">
        <v>44629.379166666666</v>
      </c>
      <c r="B95" t="str">
        <f>IFERROR(AVERAGEIFS('HeartRate-2022-03-21-1647950188'!$B:$B,'HeartRate-2022-03-21-1647950188'!$A:$A,Data_Extraction!B$2,'HeartRate-2022-03-21-1647950188'!$C:$C,Data_Extraction!$A95),"")</f>
        <v/>
      </c>
      <c r="C95" t="str">
        <f>IFERROR(AVERAGEIFS('HeartRate-2022-03-21-1647950188'!$B:$B,'HeartRate-2022-03-21-1647950188'!$A:$A,Data_Extraction!C$2,'HeartRate-2022-03-21-1647950188'!$C:$C,Data_Extraction!$A95),"")</f>
        <v/>
      </c>
      <c r="D95" t="str">
        <f>IFERROR(AVERAGEIFS('HeartRate-2022-03-21-1647950188'!$B:$B,'HeartRate-2022-03-21-1647950188'!$A:$A,Data_Extraction!D$2,'HeartRate-2022-03-21-1647950188'!$C:$C,Data_Extraction!$A95),"")</f>
        <v/>
      </c>
      <c r="E95" t="str">
        <f>IFERROR(AVERAGEIFS('HeartRate-2022-03-21-1647950188'!$B:$B,'HeartRate-2022-03-21-1647950188'!$A:$A,Data_Extraction!E$2,'HeartRate-2022-03-21-1647950188'!$C:$C,Data_Extraction!$A95),"")</f>
        <v/>
      </c>
      <c r="F95" t="str">
        <f>IFERROR(AVERAGEIFS('HeartRate-2022-03-21-1647950188'!$B:$B,'HeartRate-2022-03-21-1647950188'!$A:$A,Data_Extraction!F$2,'HeartRate-2022-03-21-1647950188'!$C:$C,Data_Extraction!$A95),"")</f>
        <v/>
      </c>
      <c r="G95">
        <f>IFERROR(AVERAGEIFS('HeartRate-2022-03-21-1647950188'!$B:$B,'HeartRate-2022-03-21-1647950188'!$A:$A,Data_Extraction!G$2,'HeartRate-2022-03-21-1647950188'!$C:$C,Data_Extraction!$A95),"")</f>
        <v>81</v>
      </c>
      <c r="H95" t="str">
        <f>IFERROR(AVERAGEIFS('HeartRate-2022-03-21-1647950188'!$B:$B,'HeartRate-2022-03-21-1647950188'!$A:$A,Data_Extraction!H$2,'HeartRate-2022-03-21-1647950188'!$C:$C,Data_Extraction!$A95),"")</f>
        <v/>
      </c>
      <c r="I95" t="str">
        <f>IFERROR(AVERAGEIFS('HeartRate-2022-03-21-1647950188'!$B:$B,'HeartRate-2022-03-21-1647950188'!$A:$A,Data_Extraction!I$2,'HeartRate-2022-03-21-1647950188'!$C:$C,Data_Extraction!$A95),"")</f>
        <v/>
      </c>
      <c r="J95" s="8">
        <f t="shared" si="7"/>
        <v>81</v>
      </c>
      <c r="N95" s="11">
        <f>Data_Extraction!A95</f>
        <v>44629.379166666666</v>
      </c>
      <c r="O95" s="15">
        <f t="shared" si="8"/>
        <v>44629</v>
      </c>
      <c r="P95" s="16">
        <f t="shared" si="9"/>
        <v>0.37916666666666665</v>
      </c>
      <c r="Q95" s="12">
        <f>IF(Data_Extraction!B95="",Data_Extraction!$J95*(Q$1),Data_Extraction!B95)</f>
        <v>72.900000000000006</v>
      </c>
      <c r="R95" s="12">
        <f>IF(Data_Extraction!C95="",Data_Extraction!$J95*(R$1),Data_Extraction!C95)</f>
        <v>74.52000000000001</v>
      </c>
      <c r="S95" s="12">
        <f>IF(Data_Extraction!D95="",Data_Extraction!$J95*(S$1),Data_Extraction!D95)</f>
        <v>84.240000000000009</v>
      </c>
      <c r="T95" s="12">
        <f>IF(Data_Extraction!E95="",Data_Extraction!$J95*(T$1),Data_Extraction!E95)</f>
        <v>76.95</v>
      </c>
      <c r="U95" s="12">
        <f>IF(Data_Extraction!F95="",Data_Extraction!$J95*(U$1),Data_Extraction!F95)</f>
        <v>79.38</v>
      </c>
      <c r="V95" s="12">
        <f>IF(Data_Extraction!G95="",Data_Extraction!$J95*(V$1),Data_Extraction!G95)</f>
        <v>81</v>
      </c>
      <c r="W95" s="12">
        <f>IF(Data_Extraction!H95="",Data_Extraction!$J95*(W$1),Data_Extraction!H95)</f>
        <v>86.67</v>
      </c>
      <c r="X95" s="12">
        <f>IF(Data_Extraction!I95="",Data_Extraction!$J95*(X$1),Data_Extraction!I95)</f>
        <v>78.569999999999993</v>
      </c>
      <c r="Y95" s="13">
        <f t="shared" si="6"/>
        <v>79.278750000000002</v>
      </c>
      <c r="Z95" s="17" t="str">
        <f t="shared" si="10"/>
        <v>Morning</v>
      </c>
      <c r="AA95" s="14" t="str">
        <f>VLOOKUP($N95,'HeartRate-2022-03-21-1647950188'!$C:$G,2,0)</f>
        <v>Introduction</v>
      </c>
      <c r="AB95" s="14" t="str">
        <f>VLOOKUP($N95,'HeartRate-2022-03-21-1647950188'!$C:$G,3,0)</f>
        <v>On Campus</v>
      </c>
      <c r="AC95" s="14" t="str">
        <f>VLOOKUP($N95,'HeartRate-2022-03-21-1647950188'!$C:$G,4,0)</f>
        <v>Sitting</v>
      </c>
      <c r="AD95" s="14" t="str">
        <f>VLOOKUP($N95,'HeartRate-2022-03-21-1647950188'!$C:$G,5,0)</f>
        <v>Technical Contexts</v>
      </c>
      <c r="AE95">
        <f t="shared" si="11"/>
        <v>0</v>
      </c>
      <c r="AF95" s="18">
        <v>44629</v>
      </c>
      <c r="AG95" s="19">
        <v>0.37916666666666665</v>
      </c>
    </row>
    <row r="96" spans="1:33" x14ac:dyDescent="0.3">
      <c r="A96" s="5">
        <v>44629.382638888892</v>
      </c>
      <c r="B96" t="str">
        <f>IFERROR(AVERAGEIFS('HeartRate-2022-03-21-1647950188'!$B:$B,'HeartRate-2022-03-21-1647950188'!$A:$A,Data_Extraction!B$2,'HeartRate-2022-03-21-1647950188'!$C:$C,Data_Extraction!$A96),"")</f>
        <v/>
      </c>
      <c r="C96" t="str">
        <f>IFERROR(AVERAGEIFS('HeartRate-2022-03-21-1647950188'!$B:$B,'HeartRate-2022-03-21-1647950188'!$A:$A,Data_Extraction!C$2,'HeartRate-2022-03-21-1647950188'!$C:$C,Data_Extraction!$A96),"")</f>
        <v/>
      </c>
      <c r="D96" t="str">
        <f>IFERROR(AVERAGEIFS('HeartRate-2022-03-21-1647950188'!$B:$B,'HeartRate-2022-03-21-1647950188'!$A:$A,Data_Extraction!D$2,'HeartRate-2022-03-21-1647950188'!$C:$C,Data_Extraction!$A96),"")</f>
        <v/>
      </c>
      <c r="E96" t="str">
        <f>IFERROR(AVERAGEIFS('HeartRate-2022-03-21-1647950188'!$B:$B,'HeartRate-2022-03-21-1647950188'!$A:$A,Data_Extraction!E$2,'HeartRate-2022-03-21-1647950188'!$C:$C,Data_Extraction!$A96),"")</f>
        <v/>
      </c>
      <c r="F96" t="str">
        <f>IFERROR(AVERAGEIFS('HeartRate-2022-03-21-1647950188'!$B:$B,'HeartRate-2022-03-21-1647950188'!$A:$A,Data_Extraction!F$2,'HeartRate-2022-03-21-1647950188'!$C:$C,Data_Extraction!$A96),"")</f>
        <v/>
      </c>
      <c r="G96">
        <f>IFERROR(AVERAGEIFS('HeartRate-2022-03-21-1647950188'!$B:$B,'HeartRate-2022-03-21-1647950188'!$A:$A,Data_Extraction!G$2,'HeartRate-2022-03-21-1647950188'!$C:$C,Data_Extraction!$A96),"")</f>
        <v>80</v>
      </c>
      <c r="H96" t="str">
        <f>IFERROR(AVERAGEIFS('HeartRate-2022-03-21-1647950188'!$B:$B,'HeartRate-2022-03-21-1647950188'!$A:$A,Data_Extraction!H$2,'HeartRate-2022-03-21-1647950188'!$C:$C,Data_Extraction!$A96),"")</f>
        <v/>
      </c>
      <c r="I96" t="str">
        <f>IFERROR(AVERAGEIFS('HeartRate-2022-03-21-1647950188'!$B:$B,'HeartRate-2022-03-21-1647950188'!$A:$A,Data_Extraction!I$2,'HeartRate-2022-03-21-1647950188'!$C:$C,Data_Extraction!$A96),"")</f>
        <v/>
      </c>
      <c r="J96" s="8">
        <f t="shared" si="7"/>
        <v>80</v>
      </c>
      <c r="N96" s="11">
        <f>Data_Extraction!A96</f>
        <v>44629.382638888892</v>
      </c>
      <c r="O96" s="15">
        <f t="shared" si="8"/>
        <v>44629</v>
      </c>
      <c r="P96" s="16">
        <f t="shared" si="9"/>
        <v>0.38263888888888892</v>
      </c>
      <c r="Q96" s="12">
        <f>IF(Data_Extraction!B96="",Data_Extraction!$J96*(Q$1),Data_Extraction!B96)</f>
        <v>72</v>
      </c>
      <c r="R96" s="12">
        <f>IF(Data_Extraction!C96="",Data_Extraction!$J96*(R$1),Data_Extraction!C96)</f>
        <v>73.600000000000009</v>
      </c>
      <c r="S96" s="12">
        <f>IF(Data_Extraction!D96="",Data_Extraction!$J96*(S$1),Data_Extraction!D96)</f>
        <v>83.2</v>
      </c>
      <c r="T96" s="12">
        <f>IF(Data_Extraction!E96="",Data_Extraction!$J96*(T$1),Data_Extraction!E96)</f>
        <v>76</v>
      </c>
      <c r="U96" s="12">
        <f>IF(Data_Extraction!F96="",Data_Extraction!$J96*(U$1),Data_Extraction!F96)</f>
        <v>78.400000000000006</v>
      </c>
      <c r="V96" s="12">
        <f>IF(Data_Extraction!G96="",Data_Extraction!$J96*(V$1),Data_Extraction!G96)</f>
        <v>80</v>
      </c>
      <c r="W96" s="12">
        <f>IF(Data_Extraction!H96="",Data_Extraction!$J96*(W$1),Data_Extraction!H96)</f>
        <v>85.600000000000009</v>
      </c>
      <c r="X96" s="12">
        <f>IF(Data_Extraction!I96="",Data_Extraction!$J96*(X$1),Data_Extraction!I96)</f>
        <v>77.599999999999994</v>
      </c>
      <c r="Y96" s="13">
        <f t="shared" si="6"/>
        <v>78.300000000000011</v>
      </c>
      <c r="Z96" s="17" t="str">
        <f t="shared" si="10"/>
        <v>Morning</v>
      </c>
      <c r="AA96" s="14" t="str">
        <f>VLOOKUP($N96,'HeartRate-2022-03-21-1647950188'!$C:$G,2,0)</f>
        <v>Introduction</v>
      </c>
      <c r="AB96" s="14" t="str">
        <f>VLOOKUP($N96,'HeartRate-2022-03-21-1647950188'!$C:$G,3,0)</f>
        <v>On Campus</v>
      </c>
      <c r="AC96" s="14" t="str">
        <f>VLOOKUP($N96,'HeartRate-2022-03-21-1647950188'!$C:$G,4,0)</f>
        <v>Sitting</v>
      </c>
      <c r="AD96" s="14" t="str">
        <f>VLOOKUP($N96,'HeartRate-2022-03-21-1647950188'!$C:$G,5,0)</f>
        <v>Technical Contexts</v>
      </c>
      <c r="AE96">
        <f t="shared" si="11"/>
        <v>0</v>
      </c>
      <c r="AF96" s="18">
        <v>44629</v>
      </c>
      <c r="AG96" s="19">
        <v>0.38263888888888892</v>
      </c>
    </row>
    <row r="97" spans="1:33" x14ac:dyDescent="0.3">
      <c r="A97" s="5">
        <v>44629.386111111111</v>
      </c>
      <c r="B97" t="str">
        <f>IFERROR(AVERAGEIFS('HeartRate-2022-03-21-1647950188'!$B:$B,'HeartRate-2022-03-21-1647950188'!$A:$A,Data_Extraction!B$2,'HeartRate-2022-03-21-1647950188'!$C:$C,Data_Extraction!$A97),"")</f>
        <v/>
      </c>
      <c r="C97" t="str">
        <f>IFERROR(AVERAGEIFS('HeartRate-2022-03-21-1647950188'!$B:$B,'HeartRate-2022-03-21-1647950188'!$A:$A,Data_Extraction!C$2,'HeartRate-2022-03-21-1647950188'!$C:$C,Data_Extraction!$A97),"")</f>
        <v/>
      </c>
      <c r="D97" t="str">
        <f>IFERROR(AVERAGEIFS('HeartRate-2022-03-21-1647950188'!$B:$B,'HeartRate-2022-03-21-1647950188'!$A:$A,Data_Extraction!D$2,'HeartRate-2022-03-21-1647950188'!$C:$C,Data_Extraction!$A97),"")</f>
        <v/>
      </c>
      <c r="E97" t="str">
        <f>IFERROR(AVERAGEIFS('HeartRate-2022-03-21-1647950188'!$B:$B,'HeartRate-2022-03-21-1647950188'!$A:$A,Data_Extraction!E$2,'HeartRate-2022-03-21-1647950188'!$C:$C,Data_Extraction!$A97),"")</f>
        <v/>
      </c>
      <c r="F97" t="str">
        <f>IFERROR(AVERAGEIFS('HeartRate-2022-03-21-1647950188'!$B:$B,'HeartRate-2022-03-21-1647950188'!$A:$A,Data_Extraction!F$2,'HeartRate-2022-03-21-1647950188'!$C:$C,Data_Extraction!$A97),"")</f>
        <v/>
      </c>
      <c r="G97">
        <f>IFERROR(AVERAGEIFS('HeartRate-2022-03-21-1647950188'!$B:$B,'HeartRate-2022-03-21-1647950188'!$A:$A,Data_Extraction!G$2,'HeartRate-2022-03-21-1647950188'!$C:$C,Data_Extraction!$A97),"")</f>
        <v>80</v>
      </c>
      <c r="H97" t="str">
        <f>IFERROR(AVERAGEIFS('HeartRate-2022-03-21-1647950188'!$B:$B,'HeartRate-2022-03-21-1647950188'!$A:$A,Data_Extraction!H$2,'HeartRate-2022-03-21-1647950188'!$C:$C,Data_Extraction!$A97),"")</f>
        <v/>
      </c>
      <c r="I97" t="str">
        <f>IFERROR(AVERAGEIFS('HeartRate-2022-03-21-1647950188'!$B:$B,'HeartRate-2022-03-21-1647950188'!$A:$A,Data_Extraction!I$2,'HeartRate-2022-03-21-1647950188'!$C:$C,Data_Extraction!$A97),"")</f>
        <v/>
      </c>
      <c r="J97" s="8">
        <f t="shared" si="7"/>
        <v>80</v>
      </c>
      <c r="N97" s="11">
        <f>Data_Extraction!A97</f>
        <v>44629.386111111111</v>
      </c>
      <c r="O97" s="15">
        <f t="shared" si="8"/>
        <v>44629</v>
      </c>
      <c r="P97" s="16">
        <f t="shared" si="9"/>
        <v>0.38611111111111113</v>
      </c>
      <c r="Q97" s="12">
        <f>IF(Data_Extraction!B97="",Data_Extraction!$J97*(Q$1),Data_Extraction!B97)</f>
        <v>72</v>
      </c>
      <c r="R97" s="12">
        <f>IF(Data_Extraction!C97="",Data_Extraction!$J97*(R$1),Data_Extraction!C97)</f>
        <v>73.600000000000009</v>
      </c>
      <c r="S97" s="12">
        <f>IF(Data_Extraction!D97="",Data_Extraction!$J97*(S$1),Data_Extraction!D97)</f>
        <v>83.2</v>
      </c>
      <c r="T97" s="12">
        <f>IF(Data_Extraction!E97="",Data_Extraction!$J97*(T$1),Data_Extraction!E97)</f>
        <v>76</v>
      </c>
      <c r="U97" s="12">
        <f>IF(Data_Extraction!F97="",Data_Extraction!$J97*(U$1),Data_Extraction!F97)</f>
        <v>78.400000000000006</v>
      </c>
      <c r="V97" s="12">
        <f>IF(Data_Extraction!G97="",Data_Extraction!$J97*(V$1),Data_Extraction!G97)</f>
        <v>80</v>
      </c>
      <c r="W97" s="12">
        <f>IF(Data_Extraction!H97="",Data_Extraction!$J97*(W$1),Data_Extraction!H97)</f>
        <v>85.600000000000009</v>
      </c>
      <c r="X97" s="12">
        <f>IF(Data_Extraction!I97="",Data_Extraction!$J97*(X$1),Data_Extraction!I97)</f>
        <v>77.599999999999994</v>
      </c>
      <c r="Y97" s="13">
        <f t="shared" si="6"/>
        <v>78.300000000000011</v>
      </c>
      <c r="Z97" s="17" t="str">
        <f t="shared" si="10"/>
        <v>Morning</v>
      </c>
      <c r="AA97" s="14" t="str">
        <f>VLOOKUP($N97,'HeartRate-2022-03-21-1647950188'!$C:$G,2,0)</f>
        <v>Introduction</v>
      </c>
      <c r="AB97" s="14" t="str">
        <f>VLOOKUP($N97,'HeartRate-2022-03-21-1647950188'!$C:$G,3,0)</f>
        <v>On Campus</v>
      </c>
      <c r="AC97" s="14" t="str">
        <f>VLOOKUP($N97,'HeartRate-2022-03-21-1647950188'!$C:$G,4,0)</f>
        <v>Sitting</v>
      </c>
      <c r="AD97" s="14" t="str">
        <f>VLOOKUP($N97,'HeartRate-2022-03-21-1647950188'!$C:$G,5,0)</f>
        <v>Technical Contexts</v>
      </c>
      <c r="AE97">
        <f t="shared" si="11"/>
        <v>0</v>
      </c>
      <c r="AF97" s="18">
        <v>44629</v>
      </c>
      <c r="AG97" s="19">
        <v>0.38611111111111113</v>
      </c>
    </row>
    <row r="98" spans="1:33" x14ac:dyDescent="0.3">
      <c r="A98" s="5">
        <v>44629.38958333333</v>
      </c>
      <c r="B98" t="str">
        <f>IFERROR(AVERAGEIFS('HeartRate-2022-03-21-1647950188'!$B:$B,'HeartRate-2022-03-21-1647950188'!$A:$A,Data_Extraction!B$2,'HeartRate-2022-03-21-1647950188'!$C:$C,Data_Extraction!$A98),"")</f>
        <v/>
      </c>
      <c r="C98" t="str">
        <f>IFERROR(AVERAGEIFS('HeartRate-2022-03-21-1647950188'!$B:$B,'HeartRate-2022-03-21-1647950188'!$A:$A,Data_Extraction!C$2,'HeartRate-2022-03-21-1647950188'!$C:$C,Data_Extraction!$A98),"")</f>
        <v/>
      </c>
      <c r="D98" t="str">
        <f>IFERROR(AVERAGEIFS('HeartRate-2022-03-21-1647950188'!$B:$B,'HeartRate-2022-03-21-1647950188'!$A:$A,Data_Extraction!D$2,'HeartRate-2022-03-21-1647950188'!$C:$C,Data_Extraction!$A98),"")</f>
        <v/>
      </c>
      <c r="E98" t="str">
        <f>IFERROR(AVERAGEIFS('HeartRate-2022-03-21-1647950188'!$B:$B,'HeartRate-2022-03-21-1647950188'!$A:$A,Data_Extraction!E$2,'HeartRate-2022-03-21-1647950188'!$C:$C,Data_Extraction!$A98),"")</f>
        <v/>
      </c>
      <c r="F98" t="str">
        <f>IFERROR(AVERAGEIFS('HeartRate-2022-03-21-1647950188'!$B:$B,'HeartRate-2022-03-21-1647950188'!$A:$A,Data_Extraction!F$2,'HeartRate-2022-03-21-1647950188'!$C:$C,Data_Extraction!$A98),"")</f>
        <v/>
      </c>
      <c r="G98">
        <f>IFERROR(AVERAGEIFS('HeartRate-2022-03-21-1647950188'!$B:$B,'HeartRate-2022-03-21-1647950188'!$A:$A,Data_Extraction!G$2,'HeartRate-2022-03-21-1647950188'!$C:$C,Data_Extraction!$A98),"")</f>
        <v>79</v>
      </c>
      <c r="H98" t="str">
        <f>IFERROR(AVERAGEIFS('HeartRate-2022-03-21-1647950188'!$B:$B,'HeartRate-2022-03-21-1647950188'!$A:$A,Data_Extraction!H$2,'HeartRate-2022-03-21-1647950188'!$C:$C,Data_Extraction!$A98),"")</f>
        <v/>
      </c>
      <c r="I98" t="str">
        <f>IFERROR(AVERAGEIFS('HeartRate-2022-03-21-1647950188'!$B:$B,'HeartRate-2022-03-21-1647950188'!$A:$A,Data_Extraction!I$2,'HeartRate-2022-03-21-1647950188'!$C:$C,Data_Extraction!$A98),"")</f>
        <v/>
      </c>
      <c r="J98" s="8">
        <f t="shared" si="7"/>
        <v>79</v>
      </c>
      <c r="N98" s="11">
        <f>Data_Extraction!A98</f>
        <v>44629.38958333333</v>
      </c>
      <c r="O98" s="15">
        <f t="shared" si="8"/>
        <v>44629</v>
      </c>
      <c r="P98" s="16">
        <f t="shared" si="9"/>
        <v>0.38958333333333334</v>
      </c>
      <c r="Q98" s="12">
        <f>IF(Data_Extraction!B98="",Data_Extraction!$J98*(Q$1),Data_Extraction!B98)</f>
        <v>71.100000000000009</v>
      </c>
      <c r="R98" s="12">
        <f>IF(Data_Extraction!C98="",Data_Extraction!$J98*(R$1),Data_Extraction!C98)</f>
        <v>72.680000000000007</v>
      </c>
      <c r="S98" s="12">
        <f>IF(Data_Extraction!D98="",Data_Extraction!$J98*(S$1),Data_Extraction!D98)</f>
        <v>82.16</v>
      </c>
      <c r="T98" s="12">
        <f>IF(Data_Extraction!E98="",Data_Extraction!$J98*(T$1),Data_Extraction!E98)</f>
        <v>75.05</v>
      </c>
      <c r="U98" s="12">
        <f>IF(Data_Extraction!F98="",Data_Extraction!$J98*(U$1),Data_Extraction!F98)</f>
        <v>77.42</v>
      </c>
      <c r="V98" s="12">
        <f>IF(Data_Extraction!G98="",Data_Extraction!$J98*(V$1),Data_Extraction!G98)</f>
        <v>79</v>
      </c>
      <c r="W98" s="12">
        <f>IF(Data_Extraction!H98="",Data_Extraction!$J98*(W$1),Data_Extraction!H98)</f>
        <v>84.53</v>
      </c>
      <c r="X98" s="12">
        <f>IF(Data_Extraction!I98="",Data_Extraction!$J98*(X$1),Data_Extraction!I98)</f>
        <v>76.63</v>
      </c>
      <c r="Y98" s="13">
        <f t="shared" si="6"/>
        <v>77.321250000000006</v>
      </c>
      <c r="Z98" s="17" t="str">
        <f t="shared" si="10"/>
        <v>Morning</v>
      </c>
      <c r="AA98" s="14" t="str">
        <f>VLOOKUP($N98,'HeartRate-2022-03-21-1647950188'!$C:$G,2,0)</f>
        <v>Peer Learning</v>
      </c>
      <c r="AB98" s="14" t="str">
        <f>VLOOKUP($N98,'HeartRate-2022-03-21-1647950188'!$C:$G,3,0)</f>
        <v>On Campus</v>
      </c>
      <c r="AC98" s="14" t="str">
        <f>VLOOKUP($N98,'HeartRate-2022-03-21-1647950188'!$C:$G,4,0)</f>
        <v>Sitting</v>
      </c>
      <c r="AD98" s="14" t="str">
        <f>VLOOKUP($N98,'HeartRate-2022-03-21-1647950188'!$C:$G,5,0)</f>
        <v>Technical Contexts</v>
      </c>
      <c r="AE98">
        <f t="shared" si="11"/>
        <v>0</v>
      </c>
      <c r="AF98" s="18">
        <v>44629</v>
      </c>
      <c r="AG98" s="19">
        <v>0.38958333333333334</v>
      </c>
    </row>
    <row r="99" spans="1:33" x14ac:dyDescent="0.3">
      <c r="A99" s="5">
        <v>44629.393055555556</v>
      </c>
      <c r="B99" t="str">
        <f>IFERROR(AVERAGEIFS('HeartRate-2022-03-21-1647950188'!$B:$B,'HeartRate-2022-03-21-1647950188'!$A:$A,Data_Extraction!B$2,'HeartRate-2022-03-21-1647950188'!$C:$C,Data_Extraction!$A99),"")</f>
        <v/>
      </c>
      <c r="C99" t="str">
        <f>IFERROR(AVERAGEIFS('HeartRate-2022-03-21-1647950188'!$B:$B,'HeartRate-2022-03-21-1647950188'!$A:$A,Data_Extraction!C$2,'HeartRate-2022-03-21-1647950188'!$C:$C,Data_Extraction!$A99),"")</f>
        <v/>
      </c>
      <c r="D99" t="str">
        <f>IFERROR(AVERAGEIFS('HeartRate-2022-03-21-1647950188'!$B:$B,'HeartRate-2022-03-21-1647950188'!$A:$A,Data_Extraction!D$2,'HeartRate-2022-03-21-1647950188'!$C:$C,Data_Extraction!$A99),"")</f>
        <v/>
      </c>
      <c r="E99" t="str">
        <f>IFERROR(AVERAGEIFS('HeartRate-2022-03-21-1647950188'!$B:$B,'HeartRate-2022-03-21-1647950188'!$A:$A,Data_Extraction!E$2,'HeartRate-2022-03-21-1647950188'!$C:$C,Data_Extraction!$A99),"")</f>
        <v/>
      </c>
      <c r="F99" t="str">
        <f>IFERROR(AVERAGEIFS('HeartRate-2022-03-21-1647950188'!$B:$B,'HeartRate-2022-03-21-1647950188'!$A:$A,Data_Extraction!F$2,'HeartRate-2022-03-21-1647950188'!$C:$C,Data_Extraction!$A99),"")</f>
        <v/>
      </c>
      <c r="G99">
        <f>IFERROR(AVERAGEIFS('HeartRate-2022-03-21-1647950188'!$B:$B,'HeartRate-2022-03-21-1647950188'!$A:$A,Data_Extraction!G$2,'HeartRate-2022-03-21-1647950188'!$C:$C,Data_Extraction!$A99),"")</f>
        <v>75</v>
      </c>
      <c r="H99" t="str">
        <f>IFERROR(AVERAGEIFS('HeartRate-2022-03-21-1647950188'!$B:$B,'HeartRate-2022-03-21-1647950188'!$A:$A,Data_Extraction!H$2,'HeartRate-2022-03-21-1647950188'!$C:$C,Data_Extraction!$A99),"")</f>
        <v/>
      </c>
      <c r="I99" t="str">
        <f>IFERROR(AVERAGEIFS('HeartRate-2022-03-21-1647950188'!$B:$B,'HeartRate-2022-03-21-1647950188'!$A:$A,Data_Extraction!I$2,'HeartRate-2022-03-21-1647950188'!$C:$C,Data_Extraction!$A99),"")</f>
        <v/>
      </c>
      <c r="J99" s="8">
        <f t="shared" si="7"/>
        <v>75</v>
      </c>
      <c r="N99" s="11">
        <f>Data_Extraction!A99</f>
        <v>44629.393055555556</v>
      </c>
      <c r="O99" s="15">
        <f t="shared" si="8"/>
        <v>44629</v>
      </c>
      <c r="P99" s="16">
        <f t="shared" si="9"/>
        <v>0.39305555555555555</v>
      </c>
      <c r="Q99" s="12">
        <f>IF(Data_Extraction!B99="",Data_Extraction!$J99*(Q$1),Data_Extraction!B99)</f>
        <v>67.5</v>
      </c>
      <c r="R99" s="12">
        <f>IF(Data_Extraction!C99="",Data_Extraction!$J99*(R$1),Data_Extraction!C99)</f>
        <v>69</v>
      </c>
      <c r="S99" s="12">
        <f>IF(Data_Extraction!D99="",Data_Extraction!$J99*(S$1),Data_Extraction!D99)</f>
        <v>78</v>
      </c>
      <c r="T99" s="12">
        <f>IF(Data_Extraction!E99="",Data_Extraction!$J99*(T$1),Data_Extraction!E99)</f>
        <v>71.25</v>
      </c>
      <c r="U99" s="12">
        <f>IF(Data_Extraction!F99="",Data_Extraction!$J99*(U$1),Data_Extraction!F99)</f>
        <v>73.5</v>
      </c>
      <c r="V99" s="12">
        <f>IF(Data_Extraction!G99="",Data_Extraction!$J99*(V$1),Data_Extraction!G99)</f>
        <v>75</v>
      </c>
      <c r="W99" s="12">
        <f>IF(Data_Extraction!H99="",Data_Extraction!$J99*(W$1),Data_Extraction!H99)</f>
        <v>80.25</v>
      </c>
      <c r="X99" s="12">
        <f>IF(Data_Extraction!I99="",Data_Extraction!$J99*(X$1),Data_Extraction!I99)</f>
        <v>72.75</v>
      </c>
      <c r="Y99" s="13">
        <f t="shared" si="6"/>
        <v>73.40625</v>
      </c>
      <c r="Z99" s="17" t="str">
        <f t="shared" si="10"/>
        <v>Morning</v>
      </c>
      <c r="AA99" s="14" t="str">
        <f>VLOOKUP($N99,'HeartRate-2022-03-21-1647950188'!$C:$G,2,0)</f>
        <v>Peer Learning</v>
      </c>
      <c r="AB99" s="14" t="str">
        <f>VLOOKUP($N99,'HeartRate-2022-03-21-1647950188'!$C:$G,3,0)</f>
        <v>On Campus</v>
      </c>
      <c r="AC99" s="14" t="str">
        <f>VLOOKUP($N99,'HeartRate-2022-03-21-1647950188'!$C:$G,4,0)</f>
        <v>Sitting</v>
      </c>
      <c r="AD99" s="14" t="str">
        <f>VLOOKUP($N99,'HeartRate-2022-03-21-1647950188'!$C:$G,5,0)</f>
        <v>Technical Contexts</v>
      </c>
      <c r="AE99">
        <f t="shared" si="11"/>
        <v>0</v>
      </c>
      <c r="AF99" s="18">
        <v>44629</v>
      </c>
      <c r="AG99" s="19">
        <v>0.39305555555555555</v>
      </c>
    </row>
    <row r="100" spans="1:33" x14ac:dyDescent="0.3">
      <c r="A100" s="5">
        <v>44629.396527777775</v>
      </c>
      <c r="B100" t="str">
        <f>IFERROR(AVERAGEIFS('HeartRate-2022-03-21-1647950188'!$B:$B,'HeartRate-2022-03-21-1647950188'!$A:$A,Data_Extraction!B$2,'HeartRate-2022-03-21-1647950188'!$C:$C,Data_Extraction!$A100),"")</f>
        <v/>
      </c>
      <c r="C100" t="str">
        <f>IFERROR(AVERAGEIFS('HeartRate-2022-03-21-1647950188'!$B:$B,'HeartRate-2022-03-21-1647950188'!$A:$A,Data_Extraction!C$2,'HeartRate-2022-03-21-1647950188'!$C:$C,Data_Extraction!$A100),"")</f>
        <v/>
      </c>
      <c r="D100" t="str">
        <f>IFERROR(AVERAGEIFS('HeartRate-2022-03-21-1647950188'!$B:$B,'HeartRate-2022-03-21-1647950188'!$A:$A,Data_Extraction!D$2,'HeartRate-2022-03-21-1647950188'!$C:$C,Data_Extraction!$A100),"")</f>
        <v/>
      </c>
      <c r="E100" t="str">
        <f>IFERROR(AVERAGEIFS('HeartRate-2022-03-21-1647950188'!$B:$B,'HeartRate-2022-03-21-1647950188'!$A:$A,Data_Extraction!E$2,'HeartRate-2022-03-21-1647950188'!$C:$C,Data_Extraction!$A100),"")</f>
        <v/>
      </c>
      <c r="F100" t="str">
        <f>IFERROR(AVERAGEIFS('HeartRate-2022-03-21-1647950188'!$B:$B,'HeartRate-2022-03-21-1647950188'!$A:$A,Data_Extraction!F$2,'HeartRate-2022-03-21-1647950188'!$C:$C,Data_Extraction!$A100),"")</f>
        <v/>
      </c>
      <c r="G100">
        <f>IFERROR(AVERAGEIFS('HeartRate-2022-03-21-1647950188'!$B:$B,'HeartRate-2022-03-21-1647950188'!$A:$A,Data_Extraction!G$2,'HeartRate-2022-03-21-1647950188'!$C:$C,Data_Extraction!$A100),"")</f>
        <v>87</v>
      </c>
      <c r="H100" t="str">
        <f>IFERROR(AVERAGEIFS('HeartRate-2022-03-21-1647950188'!$B:$B,'HeartRate-2022-03-21-1647950188'!$A:$A,Data_Extraction!H$2,'HeartRate-2022-03-21-1647950188'!$C:$C,Data_Extraction!$A100),"")</f>
        <v/>
      </c>
      <c r="I100" t="str">
        <f>IFERROR(AVERAGEIFS('HeartRate-2022-03-21-1647950188'!$B:$B,'HeartRate-2022-03-21-1647950188'!$A:$A,Data_Extraction!I$2,'HeartRate-2022-03-21-1647950188'!$C:$C,Data_Extraction!$A100),"")</f>
        <v/>
      </c>
      <c r="J100" s="8">
        <f t="shared" si="7"/>
        <v>87</v>
      </c>
      <c r="N100" s="11">
        <f>Data_Extraction!A100</f>
        <v>44629.396527777775</v>
      </c>
      <c r="O100" s="15">
        <f t="shared" si="8"/>
        <v>44629</v>
      </c>
      <c r="P100" s="16">
        <f t="shared" si="9"/>
        <v>0.39652777777777781</v>
      </c>
      <c r="Q100" s="12">
        <f>IF(Data_Extraction!B100="",Data_Extraction!$J100*(Q$1),Data_Extraction!B100)</f>
        <v>78.3</v>
      </c>
      <c r="R100" s="12">
        <f>IF(Data_Extraction!C100="",Data_Extraction!$J100*(R$1),Data_Extraction!C100)</f>
        <v>80.040000000000006</v>
      </c>
      <c r="S100" s="12">
        <f>IF(Data_Extraction!D100="",Data_Extraction!$J100*(S$1),Data_Extraction!D100)</f>
        <v>90.48</v>
      </c>
      <c r="T100" s="12">
        <f>IF(Data_Extraction!E100="",Data_Extraction!$J100*(T$1),Data_Extraction!E100)</f>
        <v>82.649999999999991</v>
      </c>
      <c r="U100" s="12">
        <f>IF(Data_Extraction!F100="",Data_Extraction!$J100*(U$1),Data_Extraction!F100)</f>
        <v>85.26</v>
      </c>
      <c r="V100" s="12">
        <f>IF(Data_Extraction!G100="",Data_Extraction!$J100*(V$1),Data_Extraction!G100)</f>
        <v>87</v>
      </c>
      <c r="W100" s="12">
        <f>IF(Data_Extraction!H100="",Data_Extraction!$J100*(W$1),Data_Extraction!H100)</f>
        <v>93.09</v>
      </c>
      <c r="X100" s="12">
        <f>IF(Data_Extraction!I100="",Data_Extraction!$J100*(X$1),Data_Extraction!I100)</f>
        <v>84.39</v>
      </c>
      <c r="Y100" s="13">
        <f t="shared" si="6"/>
        <v>85.15124999999999</v>
      </c>
      <c r="Z100" s="17" t="str">
        <f t="shared" si="10"/>
        <v>Morning</v>
      </c>
      <c r="AA100" s="14" t="str">
        <f>VLOOKUP($N100,'HeartRate-2022-03-21-1647950188'!$C:$G,2,0)</f>
        <v>Peer Learning</v>
      </c>
      <c r="AB100" s="14" t="str">
        <f>VLOOKUP($N100,'HeartRate-2022-03-21-1647950188'!$C:$G,3,0)</f>
        <v>On Campus</v>
      </c>
      <c r="AC100" s="14" t="str">
        <f>VLOOKUP($N100,'HeartRate-2022-03-21-1647950188'!$C:$G,4,0)</f>
        <v>Sitting</v>
      </c>
      <c r="AD100" s="14" t="str">
        <f>VLOOKUP($N100,'HeartRate-2022-03-21-1647950188'!$C:$G,5,0)</f>
        <v>Technical Contexts</v>
      </c>
      <c r="AE100">
        <f t="shared" si="11"/>
        <v>0</v>
      </c>
      <c r="AF100" s="18">
        <v>44629</v>
      </c>
      <c r="AG100" s="19">
        <v>0.39652777777777781</v>
      </c>
    </row>
    <row r="101" spans="1:33" x14ac:dyDescent="0.3">
      <c r="A101" s="5">
        <v>44629.4</v>
      </c>
      <c r="B101" t="str">
        <f>IFERROR(AVERAGEIFS('HeartRate-2022-03-21-1647950188'!$B:$B,'HeartRate-2022-03-21-1647950188'!$A:$A,Data_Extraction!B$2,'HeartRate-2022-03-21-1647950188'!$C:$C,Data_Extraction!$A101),"")</f>
        <v/>
      </c>
      <c r="C101" t="str">
        <f>IFERROR(AVERAGEIFS('HeartRate-2022-03-21-1647950188'!$B:$B,'HeartRate-2022-03-21-1647950188'!$A:$A,Data_Extraction!C$2,'HeartRate-2022-03-21-1647950188'!$C:$C,Data_Extraction!$A101),"")</f>
        <v/>
      </c>
      <c r="D101" t="str">
        <f>IFERROR(AVERAGEIFS('HeartRate-2022-03-21-1647950188'!$B:$B,'HeartRate-2022-03-21-1647950188'!$A:$A,Data_Extraction!D$2,'HeartRate-2022-03-21-1647950188'!$C:$C,Data_Extraction!$A101),"")</f>
        <v/>
      </c>
      <c r="E101" t="str">
        <f>IFERROR(AVERAGEIFS('HeartRate-2022-03-21-1647950188'!$B:$B,'HeartRate-2022-03-21-1647950188'!$A:$A,Data_Extraction!E$2,'HeartRate-2022-03-21-1647950188'!$C:$C,Data_Extraction!$A101),"")</f>
        <v/>
      </c>
      <c r="F101" t="str">
        <f>IFERROR(AVERAGEIFS('HeartRate-2022-03-21-1647950188'!$B:$B,'HeartRate-2022-03-21-1647950188'!$A:$A,Data_Extraction!F$2,'HeartRate-2022-03-21-1647950188'!$C:$C,Data_Extraction!$A101),"")</f>
        <v/>
      </c>
      <c r="G101">
        <f>IFERROR(AVERAGEIFS('HeartRate-2022-03-21-1647950188'!$B:$B,'HeartRate-2022-03-21-1647950188'!$A:$A,Data_Extraction!G$2,'HeartRate-2022-03-21-1647950188'!$C:$C,Data_Extraction!$A101),"")</f>
        <v>82</v>
      </c>
      <c r="H101" t="str">
        <f>IFERROR(AVERAGEIFS('HeartRate-2022-03-21-1647950188'!$B:$B,'HeartRate-2022-03-21-1647950188'!$A:$A,Data_Extraction!H$2,'HeartRate-2022-03-21-1647950188'!$C:$C,Data_Extraction!$A101),"")</f>
        <v/>
      </c>
      <c r="I101" t="str">
        <f>IFERROR(AVERAGEIFS('HeartRate-2022-03-21-1647950188'!$B:$B,'HeartRate-2022-03-21-1647950188'!$A:$A,Data_Extraction!I$2,'HeartRate-2022-03-21-1647950188'!$C:$C,Data_Extraction!$A101),"")</f>
        <v/>
      </c>
      <c r="J101" s="8">
        <f t="shared" si="7"/>
        <v>82</v>
      </c>
      <c r="N101" s="11">
        <f>Data_Extraction!A101</f>
        <v>44629.4</v>
      </c>
      <c r="O101" s="15">
        <f t="shared" si="8"/>
        <v>44629</v>
      </c>
      <c r="P101" s="16">
        <f t="shared" si="9"/>
        <v>0.39999999999999997</v>
      </c>
      <c r="Q101" s="12">
        <f>IF(Data_Extraction!B101="",Data_Extraction!$J101*(Q$1),Data_Extraction!B101)</f>
        <v>73.8</v>
      </c>
      <c r="R101" s="12">
        <f>IF(Data_Extraction!C101="",Data_Extraction!$J101*(R$1),Data_Extraction!C101)</f>
        <v>75.44</v>
      </c>
      <c r="S101" s="12">
        <f>IF(Data_Extraction!D101="",Data_Extraction!$J101*(S$1),Data_Extraction!D101)</f>
        <v>85.28</v>
      </c>
      <c r="T101" s="12">
        <f>IF(Data_Extraction!E101="",Data_Extraction!$J101*(T$1),Data_Extraction!E101)</f>
        <v>77.899999999999991</v>
      </c>
      <c r="U101" s="12">
        <f>IF(Data_Extraction!F101="",Data_Extraction!$J101*(U$1),Data_Extraction!F101)</f>
        <v>80.36</v>
      </c>
      <c r="V101" s="12">
        <f>IF(Data_Extraction!G101="",Data_Extraction!$J101*(V$1),Data_Extraction!G101)</f>
        <v>82</v>
      </c>
      <c r="W101" s="12">
        <f>IF(Data_Extraction!H101="",Data_Extraction!$J101*(W$1),Data_Extraction!H101)</f>
        <v>87.740000000000009</v>
      </c>
      <c r="X101" s="12">
        <f>IF(Data_Extraction!I101="",Data_Extraction!$J101*(X$1),Data_Extraction!I101)</f>
        <v>79.539999999999992</v>
      </c>
      <c r="Y101" s="13">
        <f t="shared" si="6"/>
        <v>80.257499999999993</v>
      </c>
      <c r="Z101" s="17" t="str">
        <f t="shared" si="10"/>
        <v>Morning</v>
      </c>
      <c r="AA101" s="14" t="str">
        <f>VLOOKUP($N101,'HeartRate-2022-03-21-1647950188'!$C:$G,2,0)</f>
        <v>Peer Learning</v>
      </c>
      <c r="AB101" s="14" t="str">
        <f>VLOOKUP($N101,'HeartRate-2022-03-21-1647950188'!$C:$G,3,0)</f>
        <v>On Campus</v>
      </c>
      <c r="AC101" s="14" t="str">
        <f>VLOOKUP($N101,'HeartRate-2022-03-21-1647950188'!$C:$G,4,0)</f>
        <v>Sitting</v>
      </c>
      <c r="AD101" s="14" t="str">
        <f>VLOOKUP($N101,'HeartRate-2022-03-21-1647950188'!$C:$G,5,0)</f>
        <v>Technical Contexts</v>
      </c>
      <c r="AE101">
        <f t="shared" si="11"/>
        <v>0</v>
      </c>
      <c r="AF101" s="18">
        <v>44629</v>
      </c>
      <c r="AG101" s="19">
        <v>0.39999999999999997</v>
      </c>
    </row>
    <row r="102" spans="1:33" x14ac:dyDescent="0.3">
      <c r="A102" s="5">
        <v>44629.40347222222</v>
      </c>
      <c r="B102" t="str">
        <f>IFERROR(AVERAGEIFS('HeartRate-2022-03-21-1647950188'!$B:$B,'HeartRate-2022-03-21-1647950188'!$A:$A,Data_Extraction!B$2,'HeartRate-2022-03-21-1647950188'!$C:$C,Data_Extraction!$A102),"")</f>
        <v/>
      </c>
      <c r="C102" t="str">
        <f>IFERROR(AVERAGEIFS('HeartRate-2022-03-21-1647950188'!$B:$B,'HeartRate-2022-03-21-1647950188'!$A:$A,Data_Extraction!C$2,'HeartRate-2022-03-21-1647950188'!$C:$C,Data_Extraction!$A102),"")</f>
        <v/>
      </c>
      <c r="D102" t="str">
        <f>IFERROR(AVERAGEIFS('HeartRate-2022-03-21-1647950188'!$B:$B,'HeartRate-2022-03-21-1647950188'!$A:$A,Data_Extraction!D$2,'HeartRate-2022-03-21-1647950188'!$C:$C,Data_Extraction!$A102),"")</f>
        <v/>
      </c>
      <c r="E102" t="str">
        <f>IFERROR(AVERAGEIFS('HeartRate-2022-03-21-1647950188'!$B:$B,'HeartRate-2022-03-21-1647950188'!$A:$A,Data_Extraction!E$2,'HeartRate-2022-03-21-1647950188'!$C:$C,Data_Extraction!$A102),"")</f>
        <v/>
      </c>
      <c r="F102" t="str">
        <f>IFERROR(AVERAGEIFS('HeartRate-2022-03-21-1647950188'!$B:$B,'HeartRate-2022-03-21-1647950188'!$A:$A,Data_Extraction!F$2,'HeartRate-2022-03-21-1647950188'!$C:$C,Data_Extraction!$A102),"")</f>
        <v/>
      </c>
      <c r="G102">
        <f>IFERROR(AVERAGEIFS('HeartRate-2022-03-21-1647950188'!$B:$B,'HeartRate-2022-03-21-1647950188'!$A:$A,Data_Extraction!G$2,'HeartRate-2022-03-21-1647950188'!$C:$C,Data_Extraction!$A102),"")</f>
        <v>83</v>
      </c>
      <c r="H102" t="str">
        <f>IFERROR(AVERAGEIFS('HeartRate-2022-03-21-1647950188'!$B:$B,'HeartRate-2022-03-21-1647950188'!$A:$A,Data_Extraction!H$2,'HeartRate-2022-03-21-1647950188'!$C:$C,Data_Extraction!$A102),"")</f>
        <v/>
      </c>
      <c r="I102" t="str">
        <f>IFERROR(AVERAGEIFS('HeartRate-2022-03-21-1647950188'!$B:$B,'HeartRate-2022-03-21-1647950188'!$A:$A,Data_Extraction!I$2,'HeartRate-2022-03-21-1647950188'!$C:$C,Data_Extraction!$A102),"")</f>
        <v/>
      </c>
      <c r="J102" s="8">
        <f t="shared" si="7"/>
        <v>83</v>
      </c>
      <c r="N102" s="11">
        <f>Data_Extraction!A102</f>
        <v>44629.40347222222</v>
      </c>
      <c r="O102" s="15">
        <f t="shared" si="8"/>
        <v>44629</v>
      </c>
      <c r="P102" s="16">
        <f t="shared" si="9"/>
        <v>0.40347222222222223</v>
      </c>
      <c r="Q102" s="12">
        <f>IF(Data_Extraction!B102="",Data_Extraction!$J102*(Q$1),Data_Extraction!B102)</f>
        <v>74.7</v>
      </c>
      <c r="R102" s="12">
        <f>IF(Data_Extraction!C102="",Data_Extraction!$J102*(R$1),Data_Extraction!C102)</f>
        <v>76.36</v>
      </c>
      <c r="S102" s="12">
        <f>IF(Data_Extraction!D102="",Data_Extraction!$J102*(S$1),Data_Extraction!D102)</f>
        <v>86.320000000000007</v>
      </c>
      <c r="T102" s="12">
        <f>IF(Data_Extraction!E102="",Data_Extraction!$J102*(T$1),Data_Extraction!E102)</f>
        <v>78.849999999999994</v>
      </c>
      <c r="U102" s="12">
        <f>IF(Data_Extraction!F102="",Data_Extraction!$J102*(U$1),Data_Extraction!F102)</f>
        <v>81.34</v>
      </c>
      <c r="V102" s="12">
        <f>IF(Data_Extraction!G102="",Data_Extraction!$J102*(V$1),Data_Extraction!G102)</f>
        <v>83</v>
      </c>
      <c r="W102" s="12">
        <f>IF(Data_Extraction!H102="",Data_Extraction!$J102*(W$1),Data_Extraction!H102)</f>
        <v>88.81</v>
      </c>
      <c r="X102" s="12">
        <f>IF(Data_Extraction!I102="",Data_Extraction!$J102*(X$1),Data_Extraction!I102)</f>
        <v>80.509999999999991</v>
      </c>
      <c r="Y102" s="13">
        <f t="shared" si="6"/>
        <v>81.236250000000013</v>
      </c>
      <c r="Z102" s="17" t="str">
        <f t="shared" si="10"/>
        <v>Morning</v>
      </c>
      <c r="AA102" s="14" t="str">
        <f>VLOOKUP($N102,'HeartRate-2022-03-21-1647950188'!$C:$G,2,0)</f>
        <v>Peer Learning</v>
      </c>
      <c r="AB102" s="14" t="str">
        <f>VLOOKUP($N102,'HeartRate-2022-03-21-1647950188'!$C:$G,3,0)</f>
        <v>On Campus</v>
      </c>
      <c r="AC102" s="14" t="str">
        <f>VLOOKUP($N102,'HeartRate-2022-03-21-1647950188'!$C:$G,4,0)</f>
        <v>Sitting</v>
      </c>
      <c r="AD102" s="14" t="str">
        <f>VLOOKUP($N102,'HeartRate-2022-03-21-1647950188'!$C:$G,5,0)</f>
        <v>Technical Contexts</v>
      </c>
      <c r="AE102">
        <f t="shared" si="11"/>
        <v>0</v>
      </c>
      <c r="AF102" s="18">
        <v>44629</v>
      </c>
      <c r="AG102" s="19">
        <v>0.40347222222222223</v>
      </c>
    </row>
    <row r="103" spans="1:33" x14ac:dyDescent="0.3">
      <c r="A103" s="5">
        <v>44629.406944444447</v>
      </c>
      <c r="B103" t="str">
        <f>IFERROR(AVERAGEIFS('HeartRate-2022-03-21-1647950188'!$B:$B,'HeartRate-2022-03-21-1647950188'!$A:$A,Data_Extraction!B$2,'HeartRate-2022-03-21-1647950188'!$C:$C,Data_Extraction!$A103),"")</f>
        <v/>
      </c>
      <c r="C103" t="str">
        <f>IFERROR(AVERAGEIFS('HeartRate-2022-03-21-1647950188'!$B:$B,'HeartRate-2022-03-21-1647950188'!$A:$A,Data_Extraction!C$2,'HeartRate-2022-03-21-1647950188'!$C:$C,Data_Extraction!$A103),"")</f>
        <v/>
      </c>
      <c r="D103" t="str">
        <f>IFERROR(AVERAGEIFS('HeartRate-2022-03-21-1647950188'!$B:$B,'HeartRate-2022-03-21-1647950188'!$A:$A,Data_Extraction!D$2,'HeartRate-2022-03-21-1647950188'!$C:$C,Data_Extraction!$A103),"")</f>
        <v/>
      </c>
      <c r="E103" t="str">
        <f>IFERROR(AVERAGEIFS('HeartRate-2022-03-21-1647950188'!$B:$B,'HeartRate-2022-03-21-1647950188'!$A:$A,Data_Extraction!E$2,'HeartRate-2022-03-21-1647950188'!$C:$C,Data_Extraction!$A103),"")</f>
        <v/>
      </c>
      <c r="F103" t="str">
        <f>IFERROR(AVERAGEIFS('HeartRate-2022-03-21-1647950188'!$B:$B,'HeartRate-2022-03-21-1647950188'!$A:$A,Data_Extraction!F$2,'HeartRate-2022-03-21-1647950188'!$C:$C,Data_Extraction!$A103),"")</f>
        <v/>
      </c>
      <c r="G103">
        <f>IFERROR(AVERAGEIFS('HeartRate-2022-03-21-1647950188'!$B:$B,'HeartRate-2022-03-21-1647950188'!$A:$A,Data_Extraction!G$2,'HeartRate-2022-03-21-1647950188'!$C:$C,Data_Extraction!$A103),"")</f>
        <v>81</v>
      </c>
      <c r="H103" t="str">
        <f>IFERROR(AVERAGEIFS('HeartRate-2022-03-21-1647950188'!$B:$B,'HeartRate-2022-03-21-1647950188'!$A:$A,Data_Extraction!H$2,'HeartRate-2022-03-21-1647950188'!$C:$C,Data_Extraction!$A103),"")</f>
        <v/>
      </c>
      <c r="I103" t="str">
        <f>IFERROR(AVERAGEIFS('HeartRate-2022-03-21-1647950188'!$B:$B,'HeartRate-2022-03-21-1647950188'!$A:$A,Data_Extraction!I$2,'HeartRate-2022-03-21-1647950188'!$C:$C,Data_Extraction!$A103),"")</f>
        <v/>
      </c>
      <c r="J103" s="8">
        <f t="shared" si="7"/>
        <v>81</v>
      </c>
      <c r="N103" s="11">
        <f>Data_Extraction!A103</f>
        <v>44629.406944444447</v>
      </c>
      <c r="O103" s="15">
        <f t="shared" si="8"/>
        <v>44629</v>
      </c>
      <c r="P103" s="16">
        <f t="shared" si="9"/>
        <v>0.4069444444444445</v>
      </c>
      <c r="Q103" s="12">
        <f>IF(Data_Extraction!B103="",Data_Extraction!$J103*(Q$1),Data_Extraction!B103)</f>
        <v>72.900000000000006</v>
      </c>
      <c r="R103" s="12">
        <f>IF(Data_Extraction!C103="",Data_Extraction!$J103*(R$1),Data_Extraction!C103)</f>
        <v>74.52000000000001</v>
      </c>
      <c r="S103" s="12">
        <f>IF(Data_Extraction!D103="",Data_Extraction!$J103*(S$1),Data_Extraction!D103)</f>
        <v>84.240000000000009</v>
      </c>
      <c r="T103" s="12">
        <f>IF(Data_Extraction!E103="",Data_Extraction!$J103*(T$1),Data_Extraction!E103)</f>
        <v>76.95</v>
      </c>
      <c r="U103" s="12">
        <f>IF(Data_Extraction!F103="",Data_Extraction!$J103*(U$1),Data_Extraction!F103)</f>
        <v>79.38</v>
      </c>
      <c r="V103" s="12">
        <f>IF(Data_Extraction!G103="",Data_Extraction!$J103*(V$1),Data_Extraction!G103)</f>
        <v>81</v>
      </c>
      <c r="W103" s="12">
        <f>IF(Data_Extraction!H103="",Data_Extraction!$J103*(W$1),Data_Extraction!H103)</f>
        <v>86.67</v>
      </c>
      <c r="X103" s="12">
        <f>IF(Data_Extraction!I103="",Data_Extraction!$J103*(X$1),Data_Extraction!I103)</f>
        <v>78.569999999999993</v>
      </c>
      <c r="Y103" s="13">
        <f t="shared" si="6"/>
        <v>79.278750000000002</v>
      </c>
      <c r="Z103" s="17" t="str">
        <f t="shared" si="10"/>
        <v>Morning</v>
      </c>
      <c r="AA103" s="14" t="str">
        <f>VLOOKUP($N103,'HeartRate-2022-03-21-1647950188'!$C:$G,2,0)</f>
        <v>Peer Learning</v>
      </c>
      <c r="AB103" s="14" t="str">
        <f>VLOOKUP($N103,'HeartRate-2022-03-21-1647950188'!$C:$G,3,0)</f>
        <v>On Campus</v>
      </c>
      <c r="AC103" s="14" t="str">
        <f>VLOOKUP($N103,'HeartRate-2022-03-21-1647950188'!$C:$G,4,0)</f>
        <v>Sitting</v>
      </c>
      <c r="AD103" s="14" t="str">
        <f>VLOOKUP($N103,'HeartRate-2022-03-21-1647950188'!$C:$G,5,0)</f>
        <v>Technical Contexts</v>
      </c>
      <c r="AE103">
        <f t="shared" si="11"/>
        <v>0</v>
      </c>
      <c r="AF103" s="18">
        <v>44629</v>
      </c>
      <c r="AG103" s="19">
        <v>0.4069444444444445</v>
      </c>
    </row>
    <row r="104" spans="1:33" x14ac:dyDescent="0.3">
      <c r="A104" s="5">
        <v>44629.410416666666</v>
      </c>
      <c r="B104" t="str">
        <f>IFERROR(AVERAGEIFS('HeartRate-2022-03-21-1647950188'!$B:$B,'HeartRate-2022-03-21-1647950188'!$A:$A,Data_Extraction!B$2,'HeartRate-2022-03-21-1647950188'!$C:$C,Data_Extraction!$A104),"")</f>
        <v/>
      </c>
      <c r="C104" t="str">
        <f>IFERROR(AVERAGEIFS('HeartRate-2022-03-21-1647950188'!$B:$B,'HeartRate-2022-03-21-1647950188'!$A:$A,Data_Extraction!C$2,'HeartRate-2022-03-21-1647950188'!$C:$C,Data_Extraction!$A104),"")</f>
        <v/>
      </c>
      <c r="D104" t="str">
        <f>IFERROR(AVERAGEIFS('HeartRate-2022-03-21-1647950188'!$B:$B,'HeartRate-2022-03-21-1647950188'!$A:$A,Data_Extraction!D$2,'HeartRate-2022-03-21-1647950188'!$C:$C,Data_Extraction!$A104),"")</f>
        <v/>
      </c>
      <c r="E104" t="str">
        <f>IFERROR(AVERAGEIFS('HeartRate-2022-03-21-1647950188'!$B:$B,'HeartRate-2022-03-21-1647950188'!$A:$A,Data_Extraction!E$2,'HeartRate-2022-03-21-1647950188'!$C:$C,Data_Extraction!$A104),"")</f>
        <v/>
      </c>
      <c r="F104" t="str">
        <f>IFERROR(AVERAGEIFS('HeartRate-2022-03-21-1647950188'!$B:$B,'HeartRate-2022-03-21-1647950188'!$A:$A,Data_Extraction!F$2,'HeartRate-2022-03-21-1647950188'!$C:$C,Data_Extraction!$A104),"")</f>
        <v/>
      </c>
      <c r="G104">
        <f>IFERROR(AVERAGEIFS('HeartRate-2022-03-21-1647950188'!$B:$B,'HeartRate-2022-03-21-1647950188'!$A:$A,Data_Extraction!G$2,'HeartRate-2022-03-21-1647950188'!$C:$C,Data_Extraction!$A104),"")</f>
        <v>86</v>
      </c>
      <c r="H104" t="str">
        <f>IFERROR(AVERAGEIFS('HeartRate-2022-03-21-1647950188'!$B:$B,'HeartRate-2022-03-21-1647950188'!$A:$A,Data_Extraction!H$2,'HeartRate-2022-03-21-1647950188'!$C:$C,Data_Extraction!$A104),"")</f>
        <v/>
      </c>
      <c r="I104" t="str">
        <f>IFERROR(AVERAGEIFS('HeartRate-2022-03-21-1647950188'!$B:$B,'HeartRate-2022-03-21-1647950188'!$A:$A,Data_Extraction!I$2,'HeartRate-2022-03-21-1647950188'!$C:$C,Data_Extraction!$A104),"")</f>
        <v/>
      </c>
      <c r="J104" s="8">
        <f t="shared" si="7"/>
        <v>86</v>
      </c>
      <c r="N104" s="11">
        <f>Data_Extraction!A104</f>
        <v>44629.410416666666</v>
      </c>
      <c r="O104" s="15">
        <f t="shared" si="8"/>
        <v>44629</v>
      </c>
      <c r="P104" s="16">
        <f t="shared" si="9"/>
        <v>0.41041666666666665</v>
      </c>
      <c r="Q104" s="12">
        <f>IF(Data_Extraction!B104="",Data_Extraction!$J104*(Q$1),Data_Extraction!B104)</f>
        <v>77.400000000000006</v>
      </c>
      <c r="R104" s="12">
        <f>IF(Data_Extraction!C104="",Data_Extraction!$J104*(R$1),Data_Extraction!C104)</f>
        <v>79.12</v>
      </c>
      <c r="S104" s="12">
        <f>IF(Data_Extraction!D104="",Data_Extraction!$J104*(S$1),Data_Extraction!D104)</f>
        <v>89.44</v>
      </c>
      <c r="T104" s="12">
        <f>IF(Data_Extraction!E104="",Data_Extraction!$J104*(T$1),Data_Extraction!E104)</f>
        <v>81.7</v>
      </c>
      <c r="U104" s="12">
        <f>IF(Data_Extraction!F104="",Data_Extraction!$J104*(U$1),Data_Extraction!F104)</f>
        <v>84.28</v>
      </c>
      <c r="V104" s="12">
        <f>IF(Data_Extraction!G104="",Data_Extraction!$J104*(V$1),Data_Extraction!G104)</f>
        <v>86</v>
      </c>
      <c r="W104" s="12">
        <f>IF(Data_Extraction!H104="",Data_Extraction!$J104*(W$1),Data_Extraction!H104)</f>
        <v>92.02000000000001</v>
      </c>
      <c r="X104" s="12">
        <f>IF(Data_Extraction!I104="",Data_Extraction!$J104*(X$1),Data_Extraction!I104)</f>
        <v>83.42</v>
      </c>
      <c r="Y104" s="13">
        <f t="shared" si="6"/>
        <v>84.172499999999999</v>
      </c>
      <c r="Z104" s="17" t="str">
        <f t="shared" si="10"/>
        <v>Morning</v>
      </c>
      <c r="AA104" s="14" t="str">
        <f>VLOOKUP($N104,'HeartRate-2022-03-21-1647950188'!$C:$G,2,0)</f>
        <v>Peer Learning</v>
      </c>
      <c r="AB104" s="14" t="str">
        <f>VLOOKUP($N104,'HeartRate-2022-03-21-1647950188'!$C:$G,3,0)</f>
        <v>On Campus</v>
      </c>
      <c r="AC104" s="14" t="str">
        <f>VLOOKUP($N104,'HeartRate-2022-03-21-1647950188'!$C:$G,4,0)</f>
        <v>Sitting</v>
      </c>
      <c r="AD104" s="14" t="str">
        <f>VLOOKUP($N104,'HeartRate-2022-03-21-1647950188'!$C:$G,5,0)</f>
        <v>Technical Contexts</v>
      </c>
      <c r="AE104">
        <f t="shared" si="11"/>
        <v>0</v>
      </c>
      <c r="AF104" s="18">
        <v>44629</v>
      </c>
      <c r="AG104" s="19">
        <v>0.41041666666666665</v>
      </c>
    </row>
    <row r="105" spans="1:33" x14ac:dyDescent="0.3">
      <c r="A105" s="5">
        <v>44629.413888888892</v>
      </c>
      <c r="B105" t="str">
        <f>IFERROR(AVERAGEIFS('HeartRate-2022-03-21-1647950188'!$B:$B,'HeartRate-2022-03-21-1647950188'!$A:$A,Data_Extraction!B$2,'HeartRate-2022-03-21-1647950188'!$C:$C,Data_Extraction!$A105),"")</f>
        <v/>
      </c>
      <c r="C105" t="str">
        <f>IFERROR(AVERAGEIFS('HeartRate-2022-03-21-1647950188'!$B:$B,'HeartRate-2022-03-21-1647950188'!$A:$A,Data_Extraction!C$2,'HeartRate-2022-03-21-1647950188'!$C:$C,Data_Extraction!$A105),"")</f>
        <v/>
      </c>
      <c r="D105" t="str">
        <f>IFERROR(AVERAGEIFS('HeartRate-2022-03-21-1647950188'!$B:$B,'HeartRate-2022-03-21-1647950188'!$A:$A,Data_Extraction!D$2,'HeartRate-2022-03-21-1647950188'!$C:$C,Data_Extraction!$A105),"")</f>
        <v/>
      </c>
      <c r="E105" t="str">
        <f>IFERROR(AVERAGEIFS('HeartRate-2022-03-21-1647950188'!$B:$B,'HeartRate-2022-03-21-1647950188'!$A:$A,Data_Extraction!E$2,'HeartRate-2022-03-21-1647950188'!$C:$C,Data_Extraction!$A105),"")</f>
        <v/>
      </c>
      <c r="F105" t="str">
        <f>IFERROR(AVERAGEIFS('HeartRate-2022-03-21-1647950188'!$B:$B,'HeartRate-2022-03-21-1647950188'!$A:$A,Data_Extraction!F$2,'HeartRate-2022-03-21-1647950188'!$C:$C,Data_Extraction!$A105),"")</f>
        <v/>
      </c>
      <c r="G105">
        <f>IFERROR(AVERAGEIFS('HeartRate-2022-03-21-1647950188'!$B:$B,'HeartRate-2022-03-21-1647950188'!$A:$A,Data_Extraction!G$2,'HeartRate-2022-03-21-1647950188'!$C:$C,Data_Extraction!$A105),"")</f>
        <v>90</v>
      </c>
      <c r="H105" t="str">
        <f>IFERROR(AVERAGEIFS('HeartRate-2022-03-21-1647950188'!$B:$B,'HeartRate-2022-03-21-1647950188'!$A:$A,Data_Extraction!H$2,'HeartRate-2022-03-21-1647950188'!$C:$C,Data_Extraction!$A105),"")</f>
        <v/>
      </c>
      <c r="I105" t="str">
        <f>IFERROR(AVERAGEIFS('HeartRate-2022-03-21-1647950188'!$B:$B,'HeartRate-2022-03-21-1647950188'!$A:$A,Data_Extraction!I$2,'HeartRate-2022-03-21-1647950188'!$C:$C,Data_Extraction!$A105),"")</f>
        <v/>
      </c>
      <c r="J105" s="8">
        <f t="shared" si="7"/>
        <v>90</v>
      </c>
      <c r="N105" s="11">
        <f>Data_Extraction!A105</f>
        <v>44629.413888888892</v>
      </c>
      <c r="O105" s="15">
        <f t="shared" si="8"/>
        <v>44629</v>
      </c>
      <c r="P105" s="16">
        <f t="shared" si="9"/>
        <v>0.41388888888888892</v>
      </c>
      <c r="Q105" s="12">
        <f>IF(Data_Extraction!B105="",Data_Extraction!$J105*(Q$1),Data_Extraction!B105)</f>
        <v>81</v>
      </c>
      <c r="R105" s="12">
        <f>IF(Data_Extraction!C105="",Data_Extraction!$J105*(R$1),Data_Extraction!C105)</f>
        <v>82.8</v>
      </c>
      <c r="S105" s="12">
        <f>IF(Data_Extraction!D105="",Data_Extraction!$J105*(S$1),Data_Extraction!D105)</f>
        <v>93.600000000000009</v>
      </c>
      <c r="T105" s="12">
        <f>IF(Data_Extraction!E105="",Data_Extraction!$J105*(T$1),Data_Extraction!E105)</f>
        <v>85.5</v>
      </c>
      <c r="U105" s="12">
        <f>IF(Data_Extraction!F105="",Data_Extraction!$J105*(U$1),Data_Extraction!F105)</f>
        <v>88.2</v>
      </c>
      <c r="V105" s="12">
        <f>IF(Data_Extraction!G105="",Data_Extraction!$J105*(V$1),Data_Extraction!G105)</f>
        <v>90</v>
      </c>
      <c r="W105" s="12">
        <f>IF(Data_Extraction!H105="",Data_Extraction!$J105*(W$1),Data_Extraction!H105)</f>
        <v>96.300000000000011</v>
      </c>
      <c r="X105" s="12">
        <f>IF(Data_Extraction!I105="",Data_Extraction!$J105*(X$1),Data_Extraction!I105)</f>
        <v>87.3</v>
      </c>
      <c r="Y105" s="13">
        <f t="shared" si="6"/>
        <v>88.087500000000006</v>
      </c>
      <c r="Z105" s="17" t="str">
        <f t="shared" si="10"/>
        <v>Morning</v>
      </c>
      <c r="AA105" s="14" t="str">
        <f>VLOOKUP($N105,'HeartRate-2022-03-21-1647950188'!$C:$G,2,0)</f>
        <v>Peer Learning</v>
      </c>
      <c r="AB105" s="14" t="str">
        <f>VLOOKUP($N105,'HeartRate-2022-03-21-1647950188'!$C:$G,3,0)</f>
        <v>On Campus</v>
      </c>
      <c r="AC105" s="14" t="str">
        <f>VLOOKUP($N105,'HeartRate-2022-03-21-1647950188'!$C:$G,4,0)</f>
        <v>Sitting</v>
      </c>
      <c r="AD105" s="14" t="str">
        <f>VLOOKUP($N105,'HeartRate-2022-03-21-1647950188'!$C:$G,5,0)</f>
        <v>Technical Contexts</v>
      </c>
      <c r="AE105">
        <f t="shared" si="11"/>
        <v>0</v>
      </c>
      <c r="AF105" s="18">
        <v>44629</v>
      </c>
      <c r="AG105" s="19">
        <v>0.41388888888888892</v>
      </c>
    </row>
    <row r="106" spans="1:33" x14ac:dyDescent="0.3">
      <c r="A106" s="5">
        <v>44629.417361111111</v>
      </c>
      <c r="B106" t="str">
        <f>IFERROR(AVERAGEIFS('HeartRate-2022-03-21-1647950188'!$B:$B,'HeartRate-2022-03-21-1647950188'!$A:$A,Data_Extraction!B$2,'HeartRate-2022-03-21-1647950188'!$C:$C,Data_Extraction!$A106),"")</f>
        <v/>
      </c>
      <c r="C106" t="str">
        <f>IFERROR(AVERAGEIFS('HeartRate-2022-03-21-1647950188'!$B:$B,'HeartRate-2022-03-21-1647950188'!$A:$A,Data_Extraction!C$2,'HeartRate-2022-03-21-1647950188'!$C:$C,Data_Extraction!$A106),"")</f>
        <v/>
      </c>
      <c r="D106" t="str">
        <f>IFERROR(AVERAGEIFS('HeartRate-2022-03-21-1647950188'!$B:$B,'HeartRate-2022-03-21-1647950188'!$A:$A,Data_Extraction!D$2,'HeartRate-2022-03-21-1647950188'!$C:$C,Data_Extraction!$A106),"")</f>
        <v/>
      </c>
      <c r="E106" t="str">
        <f>IFERROR(AVERAGEIFS('HeartRate-2022-03-21-1647950188'!$B:$B,'HeartRate-2022-03-21-1647950188'!$A:$A,Data_Extraction!E$2,'HeartRate-2022-03-21-1647950188'!$C:$C,Data_Extraction!$A106),"")</f>
        <v/>
      </c>
      <c r="F106" t="str">
        <f>IFERROR(AVERAGEIFS('HeartRate-2022-03-21-1647950188'!$B:$B,'HeartRate-2022-03-21-1647950188'!$A:$A,Data_Extraction!F$2,'HeartRate-2022-03-21-1647950188'!$C:$C,Data_Extraction!$A106),"")</f>
        <v/>
      </c>
      <c r="G106">
        <f>IFERROR(AVERAGEIFS('HeartRate-2022-03-21-1647950188'!$B:$B,'HeartRate-2022-03-21-1647950188'!$A:$A,Data_Extraction!G$2,'HeartRate-2022-03-21-1647950188'!$C:$C,Data_Extraction!$A106),"")</f>
        <v>87</v>
      </c>
      <c r="H106" t="str">
        <f>IFERROR(AVERAGEIFS('HeartRate-2022-03-21-1647950188'!$B:$B,'HeartRate-2022-03-21-1647950188'!$A:$A,Data_Extraction!H$2,'HeartRate-2022-03-21-1647950188'!$C:$C,Data_Extraction!$A106),"")</f>
        <v/>
      </c>
      <c r="I106" t="str">
        <f>IFERROR(AVERAGEIFS('HeartRate-2022-03-21-1647950188'!$B:$B,'HeartRate-2022-03-21-1647950188'!$A:$A,Data_Extraction!I$2,'HeartRate-2022-03-21-1647950188'!$C:$C,Data_Extraction!$A106),"")</f>
        <v/>
      </c>
      <c r="J106" s="8">
        <f t="shared" si="7"/>
        <v>87</v>
      </c>
      <c r="N106" s="11">
        <f>Data_Extraction!A106</f>
        <v>44629.417361111111</v>
      </c>
      <c r="O106" s="15">
        <f t="shared" si="8"/>
        <v>44629</v>
      </c>
      <c r="P106" s="16">
        <f t="shared" si="9"/>
        <v>0.41736111111111113</v>
      </c>
      <c r="Q106" s="12">
        <f>IF(Data_Extraction!B106="",Data_Extraction!$J106*(Q$1),Data_Extraction!B106)</f>
        <v>78.3</v>
      </c>
      <c r="R106" s="12">
        <f>IF(Data_Extraction!C106="",Data_Extraction!$J106*(R$1),Data_Extraction!C106)</f>
        <v>80.040000000000006</v>
      </c>
      <c r="S106" s="12">
        <f>IF(Data_Extraction!D106="",Data_Extraction!$J106*(S$1),Data_Extraction!D106)</f>
        <v>90.48</v>
      </c>
      <c r="T106" s="12">
        <f>IF(Data_Extraction!E106="",Data_Extraction!$J106*(T$1),Data_Extraction!E106)</f>
        <v>82.649999999999991</v>
      </c>
      <c r="U106" s="12">
        <f>IF(Data_Extraction!F106="",Data_Extraction!$J106*(U$1),Data_Extraction!F106)</f>
        <v>85.26</v>
      </c>
      <c r="V106" s="12">
        <f>IF(Data_Extraction!G106="",Data_Extraction!$J106*(V$1),Data_Extraction!G106)</f>
        <v>87</v>
      </c>
      <c r="W106" s="12">
        <f>IF(Data_Extraction!H106="",Data_Extraction!$J106*(W$1),Data_Extraction!H106)</f>
        <v>93.09</v>
      </c>
      <c r="X106" s="12">
        <f>IF(Data_Extraction!I106="",Data_Extraction!$J106*(X$1),Data_Extraction!I106)</f>
        <v>84.39</v>
      </c>
      <c r="Y106" s="13">
        <f t="shared" si="6"/>
        <v>85.15124999999999</v>
      </c>
      <c r="Z106" s="17" t="str">
        <f t="shared" si="10"/>
        <v>Morning</v>
      </c>
      <c r="AA106" s="14" t="str">
        <f>VLOOKUP($N106,'HeartRate-2022-03-21-1647950188'!$C:$G,2,0)</f>
        <v>Peer Learning</v>
      </c>
      <c r="AB106" s="14" t="str">
        <f>VLOOKUP($N106,'HeartRate-2022-03-21-1647950188'!$C:$G,3,0)</f>
        <v>On Campus</v>
      </c>
      <c r="AC106" s="14" t="str">
        <f>VLOOKUP($N106,'HeartRate-2022-03-21-1647950188'!$C:$G,4,0)</f>
        <v>Sitting</v>
      </c>
      <c r="AD106" s="14" t="str">
        <f>VLOOKUP($N106,'HeartRate-2022-03-21-1647950188'!$C:$G,5,0)</f>
        <v>Technical Contexts</v>
      </c>
      <c r="AE106">
        <f t="shared" si="11"/>
        <v>0</v>
      </c>
      <c r="AF106" s="18">
        <v>44629</v>
      </c>
      <c r="AG106" s="19">
        <v>0.41736111111111113</v>
      </c>
    </row>
    <row r="107" spans="1:33" x14ac:dyDescent="0.3">
      <c r="A107" s="5">
        <v>44629.42083333333</v>
      </c>
      <c r="B107" t="str">
        <f>IFERROR(AVERAGEIFS('HeartRate-2022-03-21-1647950188'!$B:$B,'HeartRate-2022-03-21-1647950188'!$A:$A,Data_Extraction!B$2,'HeartRate-2022-03-21-1647950188'!$C:$C,Data_Extraction!$A107),"")</f>
        <v/>
      </c>
      <c r="C107" t="str">
        <f>IFERROR(AVERAGEIFS('HeartRate-2022-03-21-1647950188'!$B:$B,'HeartRate-2022-03-21-1647950188'!$A:$A,Data_Extraction!C$2,'HeartRate-2022-03-21-1647950188'!$C:$C,Data_Extraction!$A107),"")</f>
        <v/>
      </c>
      <c r="D107" t="str">
        <f>IFERROR(AVERAGEIFS('HeartRate-2022-03-21-1647950188'!$B:$B,'HeartRate-2022-03-21-1647950188'!$A:$A,Data_Extraction!D$2,'HeartRate-2022-03-21-1647950188'!$C:$C,Data_Extraction!$A107),"")</f>
        <v/>
      </c>
      <c r="E107" t="str">
        <f>IFERROR(AVERAGEIFS('HeartRate-2022-03-21-1647950188'!$B:$B,'HeartRate-2022-03-21-1647950188'!$A:$A,Data_Extraction!E$2,'HeartRate-2022-03-21-1647950188'!$C:$C,Data_Extraction!$A107),"")</f>
        <v/>
      </c>
      <c r="F107" t="str">
        <f>IFERROR(AVERAGEIFS('HeartRate-2022-03-21-1647950188'!$B:$B,'HeartRate-2022-03-21-1647950188'!$A:$A,Data_Extraction!F$2,'HeartRate-2022-03-21-1647950188'!$C:$C,Data_Extraction!$A107),"")</f>
        <v/>
      </c>
      <c r="G107">
        <f>IFERROR(AVERAGEIFS('HeartRate-2022-03-21-1647950188'!$B:$B,'HeartRate-2022-03-21-1647950188'!$A:$A,Data_Extraction!G$2,'HeartRate-2022-03-21-1647950188'!$C:$C,Data_Extraction!$A107),"")</f>
        <v>98</v>
      </c>
      <c r="H107" t="str">
        <f>IFERROR(AVERAGEIFS('HeartRate-2022-03-21-1647950188'!$B:$B,'HeartRate-2022-03-21-1647950188'!$A:$A,Data_Extraction!H$2,'HeartRate-2022-03-21-1647950188'!$C:$C,Data_Extraction!$A107),"")</f>
        <v/>
      </c>
      <c r="I107" t="str">
        <f>IFERROR(AVERAGEIFS('HeartRate-2022-03-21-1647950188'!$B:$B,'HeartRate-2022-03-21-1647950188'!$A:$A,Data_Extraction!I$2,'HeartRate-2022-03-21-1647950188'!$C:$C,Data_Extraction!$A107),"")</f>
        <v/>
      </c>
      <c r="J107" s="8">
        <f t="shared" si="7"/>
        <v>98</v>
      </c>
      <c r="N107" s="11">
        <f>Data_Extraction!A107</f>
        <v>44629.42083333333</v>
      </c>
      <c r="O107" s="15">
        <f t="shared" si="8"/>
        <v>44629</v>
      </c>
      <c r="P107" s="16">
        <f t="shared" si="9"/>
        <v>0.42083333333333334</v>
      </c>
      <c r="Q107" s="12">
        <f>IF(Data_Extraction!B107="",Data_Extraction!$J107*(Q$1),Data_Extraction!B107)</f>
        <v>88.2</v>
      </c>
      <c r="R107" s="12">
        <f>IF(Data_Extraction!C107="",Data_Extraction!$J107*(R$1),Data_Extraction!C107)</f>
        <v>90.160000000000011</v>
      </c>
      <c r="S107" s="12">
        <f>IF(Data_Extraction!D107="",Data_Extraction!$J107*(S$1),Data_Extraction!D107)</f>
        <v>101.92</v>
      </c>
      <c r="T107" s="12">
        <f>IF(Data_Extraction!E107="",Data_Extraction!$J107*(T$1),Data_Extraction!E107)</f>
        <v>93.1</v>
      </c>
      <c r="U107" s="12">
        <f>IF(Data_Extraction!F107="",Data_Extraction!$J107*(U$1),Data_Extraction!F107)</f>
        <v>96.039999999999992</v>
      </c>
      <c r="V107" s="12">
        <f>IF(Data_Extraction!G107="",Data_Extraction!$J107*(V$1),Data_Extraction!G107)</f>
        <v>98</v>
      </c>
      <c r="W107" s="12">
        <f>IF(Data_Extraction!H107="",Data_Extraction!$J107*(W$1),Data_Extraction!H107)</f>
        <v>104.86</v>
      </c>
      <c r="X107" s="12">
        <f>IF(Data_Extraction!I107="",Data_Extraction!$J107*(X$1),Data_Extraction!I107)</f>
        <v>95.06</v>
      </c>
      <c r="Y107" s="13">
        <f t="shared" si="6"/>
        <v>95.91749999999999</v>
      </c>
      <c r="Z107" s="17" t="str">
        <f t="shared" si="10"/>
        <v>Morning</v>
      </c>
      <c r="AA107" s="14" t="str">
        <f>VLOOKUP($N107,'HeartRate-2022-03-21-1647950188'!$C:$G,2,0)</f>
        <v>Peer Learning</v>
      </c>
      <c r="AB107" s="14" t="str">
        <f>VLOOKUP($N107,'HeartRate-2022-03-21-1647950188'!$C:$G,3,0)</f>
        <v>On Campus</v>
      </c>
      <c r="AC107" s="14" t="str">
        <f>VLOOKUP($N107,'HeartRate-2022-03-21-1647950188'!$C:$G,4,0)</f>
        <v>Sitting</v>
      </c>
      <c r="AD107" s="14" t="str">
        <f>VLOOKUP($N107,'HeartRate-2022-03-21-1647950188'!$C:$G,5,0)</f>
        <v>Technical Contexts</v>
      </c>
      <c r="AE107">
        <f t="shared" si="11"/>
        <v>0</v>
      </c>
      <c r="AF107" s="18">
        <v>44629</v>
      </c>
      <c r="AG107" s="19">
        <v>0.42083333333333334</v>
      </c>
    </row>
    <row r="108" spans="1:33" x14ac:dyDescent="0.3">
      <c r="A108" s="5">
        <v>44629.424305555556</v>
      </c>
      <c r="B108" t="str">
        <f>IFERROR(AVERAGEIFS('HeartRate-2022-03-21-1647950188'!$B:$B,'HeartRate-2022-03-21-1647950188'!$A:$A,Data_Extraction!B$2,'HeartRate-2022-03-21-1647950188'!$C:$C,Data_Extraction!$A108),"")</f>
        <v/>
      </c>
      <c r="C108" t="str">
        <f>IFERROR(AVERAGEIFS('HeartRate-2022-03-21-1647950188'!$B:$B,'HeartRate-2022-03-21-1647950188'!$A:$A,Data_Extraction!C$2,'HeartRate-2022-03-21-1647950188'!$C:$C,Data_Extraction!$A108),"")</f>
        <v/>
      </c>
      <c r="D108" t="str">
        <f>IFERROR(AVERAGEIFS('HeartRate-2022-03-21-1647950188'!$B:$B,'HeartRate-2022-03-21-1647950188'!$A:$A,Data_Extraction!D$2,'HeartRate-2022-03-21-1647950188'!$C:$C,Data_Extraction!$A108),"")</f>
        <v/>
      </c>
      <c r="E108" t="str">
        <f>IFERROR(AVERAGEIFS('HeartRate-2022-03-21-1647950188'!$B:$B,'HeartRate-2022-03-21-1647950188'!$A:$A,Data_Extraction!E$2,'HeartRate-2022-03-21-1647950188'!$C:$C,Data_Extraction!$A108),"")</f>
        <v/>
      </c>
      <c r="F108" t="str">
        <f>IFERROR(AVERAGEIFS('HeartRate-2022-03-21-1647950188'!$B:$B,'HeartRate-2022-03-21-1647950188'!$A:$A,Data_Extraction!F$2,'HeartRate-2022-03-21-1647950188'!$C:$C,Data_Extraction!$A108),"")</f>
        <v/>
      </c>
      <c r="G108">
        <f>IFERROR(AVERAGEIFS('HeartRate-2022-03-21-1647950188'!$B:$B,'HeartRate-2022-03-21-1647950188'!$A:$A,Data_Extraction!G$2,'HeartRate-2022-03-21-1647950188'!$C:$C,Data_Extraction!$A108),"")</f>
        <v>102</v>
      </c>
      <c r="H108" t="str">
        <f>IFERROR(AVERAGEIFS('HeartRate-2022-03-21-1647950188'!$B:$B,'HeartRate-2022-03-21-1647950188'!$A:$A,Data_Extraction!H$2,'HeartRate-2022-03-21-1647950188'!$C:$C,Data_Extraction!$A108),"")</f>
        <v/>
      </c>
      <c r="I108" t="str">
        <f>IFERROR(AVERAGEIFS('HeartRate-2022-03-21-1647950188'!$B:$B,'HeartRate-2022-03-21-1647950188'!$A:$A,Data_Extraction!I$2,'HeartRate-2022-03-21-1647950188'!$C:$C,Data_Extraction!$A108),"")</f>
        <v/>
      </c>
      <c r="J108" s="8">
        <f t="shared" si="7"/>
        <v>102</v>
      </c>
      <c r="N108" s="11">
        <f>Data_Extraction!A108</f>
        <v>44629.424305555556</v>
      </c>
      <c r="O108" s="15">
        <f t="shared" si="8"/>
        <v>44629</v>
      </c>
      <c r="P108" s="16">
        <f t="shared" si="9"/>
        <v>0.42430555555555555</v>
      </c>
      <c r="Q108" s="12">
        <f>IF(Data_Extraction!B108="",Data_Extraction!$J108*(Q$1),Data_Extraction!B108)</f>
        <v>91.8</v>
      </c>
      <c r="R108" s="12">
        <f>IF(Data_Extraction!C108="",Data_Extraction!$J108*(R$1),Data_Extraction!C108)</f>
        <v>93.84</v>
      </c>
      <c r="S108" s="12">
        <f>IF(Data_Extraction!D108="",Data_Extraction!$J108*(S$1),Data_Extraction!D108)</f>
        <v>106.08</v>
      </c>
      <c r="T108" s="12">
        <f>IF(Data_Extraction!E108="",Data_Extraction!$J108*(T$1),Data_Extraction!E108)</f>
        <v>96.899999999999991</v>
      </c>
      <c r="U108" s="12">
        <f>IF(Data_Extraction!F108="",Data_Extraction!$J108*(U$1),Data_Extraction!F108)</f>
        <v>99.96</v>
      </c>
      <c r="V108" s="12">
        <f>IF(Data_Extraction!G108="",Data_Extraction!$J108*(V$1),Data_Extraction!G108)</f>
        <v>102</v>
      </c>
      <c r="W108" s="12">
        <f>IF(Data_Extraction!H108="",Data_Extraction!$J108*(W$1),Data_Extraction!H108)</f>
        <v>109.14</v>
      </c>
      <c r="X108" s="12">
        <f>IF(Data_Extraction!I108="",Data_Extraction!$J108*(X$1),Data_Extraction!I108)</f>
        <v>98.94</v>
      </c>
      <c r="Y108" s="13">
        <f t="shared" si="6"/>
        <v>99.832499999999982</v>
      </c>
      <c r="Z108" s="17" t="str">
        <f t="shared" si="10"/>
        <v>Morning</v>
      </c>
      <c r="AA108" s="14" t="str">
        <f>VLOOKUP($N108,'HeartRate-2022-03-21-1647950188'!$C:$G,2,0)</f>
        <v>Closing</v>
      </c>
      <c r="AB108" s="14" t="str">
        <f>VLOOKUP($N108,'HeartRate-2022-03-21-1647950188'!$C:$G,3,0)</f>
        <v>On Campus</v>
      </c>
      <c r="AC108" s="14" t="str">
        <f>VLOOKUP($N108,'HeartRate-2022-03-21-1647950188'!$C:$G,4,0)</f>
        <v>Sitting</v>
      </c>
      <c r="AD108" s="14" t="str">
        <f>VLOOKUP($N108,'HeartRate-2022-03-21-1647950188'!$C:$G,5,0)</f>
        <v>Technical Contexts</v>
      </c>
      <c r="AE108">
        <f t="shared" si="11"/>
        <v>0</v>
      </c>
      <c r="AF108" s="18">
        <v>44629</v>
      </c>
      <c r="AG108" s="19">
        <v>0.42430555555555555</v>
      </c>
    </row>
    <row r="109" spans="1:33" x14ac:dyDescent="0.3">
      <c r="A109" s="5">
        <v>44629.427777777775</v>
      </c>
      <c r="B109" t="str">
        <f>IFERROR(AVERAGEIFS('HeartRate-2022-03-21-1647950188'!$B:$B,'HeartRate-2022-03-21-1647950188'!$A:$A,Data_Extraction!B$2,'HeartRate-2022-03-21-1647950188'!$C:$C,Data_Extraction!$A109),"")</f>
        <v/>
      </c>
      <c r="C109" t="str">
        <f>IFERROR(AVERAGEIFS('HeartRate-2022-03-21-1647950188'!$B:$B,'HeartRate-2022-03-21-1647950188'!$A:$A,Data_Extraction!C$2,'HeartRate-2022-03-21-1647950188'!$C:$C,Data_Extraction!$A109),"")</f>
        <v/>
      </c>
      <c r="D109" t="str">
        <f>IFERROR(AVERAGEIFS('HeartRate-2022-03-21-1647950188'!$B:$B,'HeartRate-2022-03-21-1647950188'!$A:$A,Data_Extraction!D$2,'HeartRate-2022-03-21-1647950188'!$C:$C,Data_Extraction!$A109),"")</f>
        <v/>
      </c>
      <c r="E109" t="str">
        <f>IFERROR(AVERAGEIFS('HeartRate-2022-03-21-1647950188'!$B:$B,'HeartRate-2022-03-21-1647950188'!$A:$A,Data_Extraction!E$2,'HeartRate-2022-03-21-1647950188'!$C:$C,Data_Extraction!$A109),"")</f>
        <v/>
      </c>
      <c r="F109" t="str">
        <f>IFERROR(AVERAGEIFS('HeartRate-2022-03-21-1647950188'!$B:$B,'HeartRate-2022-03-21-1647950188'!$A:$A,Data_Extraction!F$2,'HeartRate-2022-03-21-1647950188'!$C:$C,Data_Extraction!$A109),"")</f>
        <v/>
      </c>
      <c r="G109">
        <f>IFERROR(AVERAGEIFS('HeartRate-2022-03-21-1647950188'!$B:$B,'HeartRate-2022-03-21-1647950188'!$A:$A,Data_Extraction!G$2,'HeartRate-2022-03-21-1647950188'!$C:$C,Data_Extraction!$A109),"")</f>
        <v>66</v>
      </c>
      <c r="H109" t="str">
        <f>IFERROR(AVERAGEIFS('HeartRate-2022-03-21-1647950188'!$B:$B,'HeartRate-2022-03-21-1647950188'!$A:$A,Data_Extraction!H$2,'HeartRate-2022-03-21-1647950188'!$C:$C,Data_Extraction!$A109),"")</f>
        <v/>
      </c>
      <c r="I109" t="str">
        <f>IFERROR(AVERAGEIFS('HeartRate-2022-03-21-1647950188'!$B:$B,'HeartRate-2022-03-21-1647950188'!$A:$A,Data_Extraction!I$2,'HeartRate-2022-03-21-1647950188'!$C:$C,Data_Extraction!$A109),"")</f>
        <v/>
      </c>
      <c r="J109" s="8">
        <f t="shared" si="7"/>
        <v>66</v>
      </c>
      <c r="N109" s="11">
        <f>Data_Extraction!A109</f>
        <v>44629.427777777775</v>
      </c>
      <c r="O109" s="15">
        <f t="shared" si="8"/>
        <v>44629</v>
      </c>
      <c r="P109" s="16">
        <f t="shared" si="9"/>
        <v>0.42777777777777781</v>
      </c>
      <c r="Q109" s="12">
        <f>IF(Data_Extraction!B109="",Data_Extraction!$J109*(Q$1),Data_Extraction!B109)</f>
        <v>59.4</v>
      </c>
      <c r="R109" s="12">
        <f>IF(Data_Extraction!C109="",Data_Extraction!$J109*(R$1),Data_Extraction!C109)</f>
        <v>60.720000000000006</v>
      </c>
      <c r="S109" s="12">
        <f>IF(Data_Extraction!D109="",Data_Extraction!$J109*(S$1),Data_Extraction!D109)</f>
        <v>68.64</v>
      </c>
      <c r="T109" s="12">
        <f>IF(Data_Extraction!E109="",Data_Extraction!$J109*(T$1),Data_Extraction!E109)</f>
        <v>62.699999999999996</v>
      </c>
      <c r="U109" s="12">
        <f>IF(Data_Extraction!F109="",Data_Extraction!$J109*(U$1),Data_Extraction!F109)</f>
        <v>64.679999999999993</v>
      </c>
      <c r="V109" s="12">
        <f>IF(Data_Extraction!G109="",Data_Extraction!$J109*(V$1),Data_Extraction!G109)</f>
        <v>66</v>
      </c>
      <c r="W109" s="12">
        <f>IF(Data_Extraction!H109="",Data_Extraction!$J109*(W$1),Data_Extraction!H109)</f>
        <v>70.62</v>
      </c>
      <c r="X109" s="12">
        <f>IF(Data_Extraction!I109="",Data_Extraction!$J109*(X$1),Data_Extraction!I109)</f>
        <v>64.02</v>
      </c>
      <c r="Y109" s="13">
        <f t="shared" si="6"/>
        <v>64.597499999999997</v>
      </c>
      <c r="Z109" s="17" t="str">
        <f t="shared" si="10"/>
        <v>Morning</v>
      </c>
      <c r="AA109" s="14" t="str">
        <f>VLOOKUP($N109,'HeartRate-2022-03-21-1647950188'!$C:$G,2,0)</f>
        <v>Closing</v>
      </c>
      <c r="AB109" s="14" t="str">
        <f>VLOOKUP($N109,'HeartRate-2022-03-21-1647950188'!$C:$G,3,0)</f>
        <v>On Campus</v>
      </c>
      <c r="AC109" s="14" t="str">
        <f>VLOOKUP($N109,'HeartRate-2022-03-21-1647950188'!$C:$G,4,0)</f>
        <v>Sitting</v>
      </c>
      <c r="AD109" s="14" t="str">
        <f>VLOOKUP($N109,'HeartRate-2022-03-21-1647950188'!$C:$G,5,0)</f>
        <v>Technical Contexts</v>
      </c>
      <c r="AE109">
        <f t="shared" si="11"/>
        <v>0</v>
      </c>
      <c r="AF109" s="18">
        <v>44629</v>
      </c>
      <c r="AG109" s="19">
        <v>0.42777777777777781</v>
      </c>
    </row>
    <row r="110" spans="1:33" x14ac:dyDescent="0.3">
      <c r="A110" s="5">
        <v>44629.431250000001</v>
      </c>
      <c r="B110" t="str">
        <f>IFERROR(AVERAGEIFS('HeartRate-2022-03-21-1647950188'!$B:$B,'HeartRate-2022-03-21-1647950188'!$A:$A,Data_Extraction!B$2,'HeartRate-2022-03-21-1647950188'!$C:$C,Data_Extraction!$A110),"")</f>
        <v/>
      </c>
      <c r="C110" t="str">
        <f>IFERROR(AVERAGEIFS('HeartRate-2022-03-21-1647950188'!$B:$B,'HeartRate-2022-03-21-1647950188'!$A:$A,Data_Extraction!C$2,'HeartRate-2022-03-21-1647950188'!$C:$C,Data_Extraction!$A110),"")</f>
        <v/>
      </c>
      <c r="D110" t="str">
        <f>IFERROR(AVERAGEIFS('HeartRate-2022-03-21-1647950188'!$B:$B,'HeartRate-2022-03-21-1647950188'!$A:$A,Data_Extraction!D$2,'HeartRate-2022-03-21-1647950188'!$C:$C,Data_Extraction!$A110),"")</f>
        <v/>
      </c>
      <c r="E110" t="str">
        <f>IFERROR(AVERAGEIFS('HeartRate-2022-03-21-1647950188'!$B:$B,'HeartRate-2022-03-21-1647950188'!$A:$A,Data_Extraction!E$2,'HeartRate-2022-03-21-1647950188'!$C:$C,Data_Extraction!$A110),"")</f>
        <v/>
      </c>
      <c r="F110" t="str">
        <f>IFERROR(AVERAGEIFS('HeartRate-2022-03-21-1647950188'!$B:$B,'HeartRate-2022-03-21-1647950188'!$A:$A,Data_Extraction!F$2,'HeartRate-2022-03-21-1647950188'!$C:$C,Data_Extraction!$A110),"")</f>
        <v/>
      </c>
      <c r="G110">
        <f>IFERROR(AVERAGEIFS('HeartRate-2022-03-21-1647950188'!$B:$B,'HeartRate-2022-03-21-1647950188'!$A:$A,Data_Extraction!G$2,'HeartRate-2022-03-21-1647950188'!$C:$C,Data_Extraction!$A110),"")</f>
        <v>86</v>
      </c>
      <c r="H110" t="str">
        <f>IFERROR(AVERAGEIFS('HeartRate-2022-03-21-1647950188'!$B:$B,'HeartRate-2022-03-21-1647950188'!$A:$A,Data_Extraction!H$2,'HeartRate-2022-03-21-1647950188'!$C:$C,Data_Extraction!$A110),"")</f>
        <v/>
      </c>
      <c r="I110" t="str">
        <f>IFERROR(AVERAGEIFS('HeartRate-2022-03-21-1647950188'!$B:$B,'HeartRate-2022-03-21-1647950188'!$A:$A,Data_Extraction!I$2,'HeartRate-2022-03-21-1647950188'!$C:$C,Data_Extraction!$A110),"")</f>
        <v/>
      </c>
      <c r="J110" s="8">
        <f t="shared" si="7"/>
        <v>86</v>
      </c>
      <c r="N110" s="11">
        <f>Data_Extraction!A110</f>
        <v>44629.431250000001</v>
      </c>
      <c r="O110" s="15">
        <f t="shared" si="8"/>
        <v>44629</v>
      </c>
      <c r="P110" s="16">
        <f t="shared" si="9"/>
        <v>0.43124999999999997</v>
      </c>
      <c r="Q110" s="12">
        <f>IF(Data_Extraction!B110="",Data_Extraction!$J110*(Q$1),Data_Extraction!B110)</f>
        <v>77.400000000000006</v>
      </c>
      <c r="R110" s="12">
        <f>IF(Data_Extraction!C110="",Data_Extraction!$J110*(R$1),Data_Extraction!C110)</f>
        <v>79.12</v>
      </c>
      <c r="S110" s="12">
        <f>IF(Data_Extraction!D110="",Data_Extraction!$J110*(S$1),Data_Extraction!D110)</f>
        <v>89.44</v>
      </c>
      <c r="T110" s="12">
        <f>IF(Data_Extraction!E110="",Data_Extraction!$J110*(T$1),Data_Extraction!E110)</f>
        <v>81.7</v>
      </c>
      <c r="U110" s="12">
        <f>IF(Data_Extraction!F110="",Data_Extraction!$J110*(U$1),Data_Extraction!F110)</f>
        <v>84.28</v>
      </c>
      <c r="V110" s="12">
        <f>IF(Data_Extraction!G110="",Data_Extraction!$J110*(V$1),Data_Extraction!G110)</f>
        <v>86</v>
      </c>
      <c r="W110" s="12">
        <f>IF(Data_Extraction!H110="",Data_Extraction!$J110*(W$1),Data_Extraction!H110)</f>
        <v>92.02000000000001</v>
      </c>
      <c r="X110" s="12">
        <f>IF(Data_Extraction!I110="",Data_Extraction!$J110*(X$1),Data_Extraction!I110)</f>
        <v>83.42</v>
      </c>
      <c r="Y110" s="13">
        <f t="shared" si="6"/>
        <v>84.172499999999999</v>
      </c>
      <c r="Z110" s="17" t="str">
        <f t="shared" si="10"/>
        <v>Morning</v>
      </c>
      <c r="AA110" s="14" t="str">
        <f>VLOOKUP($N110,'HeartRate-2022-03-21-1647950188'!$C:$G,2,0)</f>
        <v>Closing</v>
      </c>
      <c r="AB110" s="14" t="str">
        <f>VLOOKUP($N110,'HeartRate-2022-03-21-1647950188'!$C:$G,3,0)</f>
        <v>On Campus</v>
      </c>
      <c r="AC110" s="14" t="str">
        <f>VLOOKUP($N110,'HeartRate-2022-03-21-1647950188'!$C:$G,4,0)</f>
        <v>Sitting</v>
      </c>
      <c r="AD110" s="14" t="str">
        <f>VLOOKUP($N110,'HeartRate-2022-03-21-1647950188'!$C:$G,5,0)</f>
        <v>Technical Contexts</v>
      </c>
      <c r="AE110">
        <f t="shared" si="11"/>
        <v>0</v>
      </c>
      <c r="AF110" s="18">
        <v>44629</v>
      </c>
      <c r="AG110" s="19">
        <v>0.43124999999999997</v>
      </c>
    </row>
    <row r="111" spans="1:33" x14ac:dyDescent="0.3">
      <c r="A111" s="5">
        <v>44630.42083333333</v>
      </c>
      <c r="B111" t="str">
        <f>IFERROR(AVERAGEIFS('HeartRate-2022-03-21-1647950188'!$B:$B,'HeartRate-2022-03-21-1647950188'!$A:$A,Data_Extraction!B$2,'HeartRate-2022-03-21-1647950188'!$C:$C,Data_Extraction!$A111),"")</f>
        <v/>
      </c>
      <c r="C111" t="str">
        <f>IFERROR(AVERAGEIFS('HeartRate-2022-03-21-1647950188'!$B:$B,'HeartRate-2022-03-21-1647950188'!$A:$A,Data_Extraction!C$2,'HeartRate-2022-03-21-1647950188'!$C:$C,Data_Extraction!$A111),"")</f>
        <v/>
      </c>
      <c r="D111" t="str">
        <f>IFERROR(AVERAGEIFS('HeartRate-2022-03-21-1647950188'!$B:$B,'HeartRate-2022-03-21-1647950188'!$A:$A,Data_Extraction!D$2,'HeartRate-2022-03-21-1647950188'!$C:$C,Data_Extraction!$A111),"")</f>
        <v/>
      </c>
      <c r="E111" t="str">
        <f>IFERROR(AVERAGEIFS('HeartRate-2022-03-21-1647950188'!$B:$B,'HeartRate-2022-03-21-1647950188'!$A:$A,Data_Extraction!E$2,'HeartRate-2022-03-21-1647950188'!$C:$C,Data_Extraction!$A111),"")</f>
        <v/>
      </c>
      <c r="F111" t="str">
        <f>IFERROR(AVERAGEIFS('HeartRate-2022-03-21-1647950188'!$B:$B,'HeartRate-2022-03-21-1647950188'!$A:$A,Data_Extraction!F$2,'HeartRate-2022-03-21-1647950188'!$C:$C,Data_Extraction!$A111),"")</f>
        <v/>
      </c>
      <c r="G111">
        <f>IFERROR(AVERAGEIFS('HeartRate-2022-03-21-1647950188'!$B:$B,'HeartRate-2022-03-21-1647950188'!$A:$A,Data_Extraction!G$2,'HeartRate-2022-03-21-1647950188'!$C:$C,Data_Extraction!$A111),"")</f>
        <v>81</v>
      </c>
      <c r="H111">
        <f>IFERROR(AVERAGEIFS('HeartRate-2022-03-21-1647950188'!$B:$B,'HeartRate-2022-03-21-1647950188'!$A:$A,Data_Extraction!H$2,'HeartRate-2022-03-21-1647950188'!$C:$C,Data_Extraction!$A111),"")</f>
        <v>81</v>
      </c>
      <c r="I111" t="str">
        <f>IFERROR(AVERAGEIFS('HeartRate-2022-03-21-1647950188'!$B:$B,'HeartRate-2022-03-21-1647950188'!$A:$A,Data_Extraction!I$2,'HeartRate-2022-03-21-1647950188'!$C:$C,Data_Extraction!$A111),"")</f>
        <v/>
      </c>
      <c r="J111" s="8">
        <f t="shared" si="7"/>
        <v>81</v>
      </c>
      <c r="N111" s="11">
        <f>Data_Extraction!A111</f>
        <v>44630.42083333333</v>
      </c>
      <c r="O111" s="15">
        <f t="shared" si="8"/>
        <v>44630</v>
      </c>
      <c r="P111" s="16">
        <f t="shared" si="9"/>
        <v>0.42083333333333334</v>
      </c>
      <c r="Q111" s="12">
        <f>IF(Data_Extraction!B111="",Data_Extraction!$J111*(Q$1),Data_Extraction!B111)</f>
        <v>72.900000000000006</v>
      </c>
      <c r="R111" s="12">
        <f>IF(Data_Extraction!C111="",Data_Extraction!$J111*(R$1),Data_Extraction!C111)</f>
        <v>74.52000000000001</v>
      </c>
      <c r="S111" s="12">
        <f>IF(Data_Extraction!D111="",Data_Extraction!$J111*(S$1),Data_Extraction!D111)</f>
        <v>84.240000000000009</v>
      </c>
      <c r="T111" s="12">
        <f>IF(Data_Extraction!E111="",Data_Extraction!$J111*(T$1),Data_Extraction!E111)</f>
        <v>76.95</v>
      </c>
      <c r="U111" s="12">
        <f>IF(Data_Extraction!F111="",Data_Extraction!$J111*(U$1),Data_Extraction!F111)</f>
        <v>79.38</v>
      </c>
      <c r="V111" s="12">
        <f>IF(Data_Extraction!G111="",Data_Extraction!$J111*(V$1),Data_Extraction!G111)</f>
        <v>81</v>
      </c>
      <c r="W111" s="12">
        <f>IF(Data_Extraction!H111="",Data_Extraction!$J111*(W$1),Data_Extraction!H111)</f>
        <v>81</v>
      </c>
      <c r="X111" s="12">
        <f>IF(Data_Extraction!I111="",Data_Extraction!$J111*(X$1),Data_Extraction!I111)</f>
        <v>78.569999999999993</v>
      </c>
      <c r="Y111" s="13">
        <f t="shared" si="6"/>
        <v>78.569999999999993</v>
      </c>
      <c r="Z111" s="17" t="str">
        <f t="shared" si="10"/>
        <v>Morning</v>
      </c>
      <c r="AA111" s="14" t="str">
        <f>VLOOKUP($N111,'HeartRate-2022-03-21-1647950188'!$C:$G,2,0)</f>
        <v>Greetings</v>
      </c>
      <c r="AB111" s="14" t="str">
        <f>VLOOKUP($N111,'HeartRate-2022-03-21-1647950188'!$C:$G,3,0)</f>
        <v>On Campus</v>
      </c>
      <c r="AC111" s="14" t="str">
        <f>VLOOKUP($N111,'HeartRate-2022-03-21-1647950188'!$C:$G,4,0)</f>
        <v>Sitting</v>
      </c>
      <c r="AD111" s="14" t="str">
        <f>VLOOKUP($N111,'HeartRate-2022-03-21-1647950188'!$C:$G,5,0)</f>
        <v>Spatial Design</v>
      </c>
      <c r="AE111">
        <f t="shared" si="11"/>
        <v>0</v>
      </c>
      <c r="AF111" s="18">
        <v>44630</v>
      </c>
      <c r="AG111" s="19">
        <v>0.42083333333333334</v>
      </c>
    </row>
    <row r="112" spans="1:33" x14ac:dyDescent="0.3">
      <c r="A112" s="5">
        <v>44630.421423611115</v>
      </c>
      <c r="B112" t="str">
        <f>IFERROR(AVERAGEIFS('HeartRate-2022-03-21-1647950188'!$B:$B,'HeartRate-2022-03-21-1647950188'!$A:$A,Data_Extraction!B$2,'HeartRate-2022-03-21-1647950188'!$C:$C,Data_Extraction!$A112),"")</f>
        <v/>
      </c>
      <c r="C112">
        <f>IFERROR(AVERAGEIFS('HeartRate-2022-03-21-1647950188'!$B:$B,'HeartRate-2022-03-21-1647950188'!$A:$A,Data_Extraction!C$2,'HeartRate-2022-03-21-1647950188'!$C:$C,Data_Extraction!$A112),"")</f>
        <v>82</v>
      </c>
      <c r="D112" t="str">
        <f>IFERROR(AVERAGEIFS('HeartRate-2022-03-21-1647950188'!$B:$B,'HeartRate-2022-03-21-1647950188'!$A:$A,Data_Extraction!D$2,'HeartRate-2022-03-21-1647950188'!$C:$C,Data_Extraction!$A112),"")</f>
        <v/>
      </c>
      <c r="E112" t="str">
        <f>IFERROR(AVERAGEIFS('HeartRate-2022-03-21-1647950188'!$B:$B,'HeartRate-2022-03-21-1647950188'!$A:$A,Data_Extraction!E$2,'HeartRate-2022-03-21-1647950188'!$C:$C,Data_Extraction!$A112),"")</f>
        <v/>
      </c>
      <c r="F112" t="str">
        <f>IFERROR(AVERAGEIFS('HeartRate-2022-03-21-1647950188'!$B:$B,'HeartRate-2022-03-21-1647950188'!$A:$A,Data_Extraction!F$2,'HeartRate-2022-03-21-1647950188'!$C:$C,Data_Extraction!$A112),"")</f>
        <v/>
      </c>
      <c r="G112" t="str">
        <f>IFERROR(AVERAGEIFS('HeartRate-2022-03-21-1647950188'!$B:$B,'HeartRate-2022-03-21-1647950188'!$A:$A,Data_Extraction!G$2,'HeartRate-2022-03-21-1647950188'!$C:$C,Data_Extraction!$A112),"")</f>
        <v/>
      </c>
      <c r="H112" t="str">
        <f>IFERROR(AVERAGEIFS('HeartRate-2022-03-21-1647950188'!$B:$B,'HeartRate-2022-03-21-1647950188'!$A:$A,Data_Extraction!H$2,'HeartRate-2022-03-21-1647950188'!$C:$C,Data_Extraction!$A112),"")</f>
        <v/>
      </c>
      <c r="I112" t="str">
        <f>IFERROR(AVERAGEIFS('HeartRate-2022-03-21-1647950188'!$B:$B,'HeartRate-2022-03-21-1647950188'!$A:$A,Data_Extraction!I$2,'HeartRate-2022-03-21-1647950188'!$C:$C,Data_Extraction!$A112),"")</f>
        <v/>
      </c>
      <c r="J112" s="8">
        <f t="shared" si="7"/>
        <v>82</v>
      </c>
      <c r="N112" s="11">
        <f>Data_Extraction!A112</f>
        <v>44630.421423611115</v>
      </c>
      <c r="O112" s="15">
        <f t="shared" si="8"/>
        <v>44630</v>
      </c>
      <c r="P112" s="16">
        <f t="shared" si="9"/>
        <v>0.4214236111111111</v>
      </c>
      <c r="Q112" s="12">
        <f>IF(Data_Extraction!B112="",Data_Extraction!$J112*(Q$1),Data_Extraction!B112)</f>
        <v>73.8</v>
      </c>
      <c r="R112" s="12">
        <f>IF(Data_Extraction!C112="",Data_Extraction!$J112*(R$1),Data_Extraction!C112)</f>
        <v>82</v>
      </c>
      <c r="S112" s="12">
        <f>IF(Data_Extraction!D112="",Data_Extraction!$J112*(S$1),Data_Extraction!D112)</f>
        <v>85.28</v>
      </c>
      <c r="T112" s="12">
        <f>IF(Data_Extraction!E112="",Data_Extraction!$J112*(T$1),Data_Extraction!E112)</f>
        <v>77.899999999999991</v>
      </c>
      <c r="U112" s="12">
        <f>IF(Data_Extraction!F112="",Data_Extraction!$J112*(U$1),Data_Extraction!F112)</f>
        <v>80.36</v>
      </c>
      <c r="V112" s="12">
        <f>IF(Data_Extraction!G112="",Data_Extraction!$J112*(V$1),Data_Extraction!G112)</f>
        <v>74.62</v>
      </c>
      <c r="W112" s="12">
        <f>IF(Data_Extraction!H112="",Data_Extraction!$J112*(W$1),Data_Extraction!H112)</f>
        <v>87.740000000000009</v>
      </c>
      <c r="X112" s="12">
        <f>IF(Data_Extraction!I112="",Data_Extraction!$J112*(X$1),Data_Extraction!I112)</f>
        <v>79.539999999999992</v>
      </c>
      <c r="Y112" s="13">
        <f t="shared" si="6"/>
        <v>80.155000000000001</v>
      </c>
      <c r="Z112" s="17" t="str">
        <f t="shared" si="10"/>
        <v>Morning</v>
      </c>
      <c r="AA112" s="14" t="str">
        <f>VLOOKUP($N112,'HeartRate-2022-03-21-1647950188'!$C:$G,2,0)</f>
        <v>Greetings</v>
      </c>
      <c r="AB112" s="14" t="str">
        <f>VLOOKUP($N112,'HeartRate-2022-03-21-1647950188'!$C:$G,3,0)</f>
        <v>On Campus</v>
      </c>
      <c r="AC112" s="14" t="str">
        <f>VLOOKUP($N112,'HeartRate-2022-03-21-1647950188'!$C:$G,4,0)</f>
        <v>Sitting</v>
      </c>
      <c r="AD112" s="14" t="str">
        <f>VLOOKUP($N112,'HeartRate-2022-03-21-1647950188'!$C:$G,5,0)</f>
        <v>Spatial Design</v>
      </c>
      <c r="AE112">
        <f t="shared" si="11"/>
        <v>0</v>
      </c>
      <c r="AF112" s="18">
        <v>44630</v>
      </c>
      <c r="AG112" s="19">
        <v>0.4214236111111111</v>
      </c>
    </row>
    <row r="113" spans="1:33" x14ac:dyDescent="0.3">
      <c r="A113" s="5">
        <v>44630.424097222225</v>
      </c>
      <c r="B113" t="str">
        <f>IFERROR(AVERAGEIFS('HeartRate-2022-03-21-1647950188'!$B:$B,'HeartRate-2022-03-21-1647950188'!$A:$A,Data_Extraction!B$2,'HeartRate-2022-03-21-1647950188'!$C:$C,Data_Extraction!$A113),"")</f>
        <v/>
      </c>
      <c r="C113">
        <f>IFERROR(AVERAGEIFS('HeartRate-2022-03-21-1647950188'!$B:$B,'HeartRate-2022-03-21-1647950188'!$A:$A,Data_Extraction!C$2,'HeartRate-2022-03-21-1647950188'!$C:$C,Data_Extraction!$A113),"")</f>
        <v>87</v>
      </c>
      <c r="D113" t="str">
        <f>IFERROR(AVERAGEIFS('HeartRate-2022-03-21-1647950188'!$B:$B,'HeartRate-2022-03-21-1647950188'!$A:$A,Data_Extraction!D$2,'HeartRate-2022-03-21-1647950188'!$C:$C,Data_Extraction!$A113),"")</f>
        <v/>
      </c>
      <c r="E113" t="str">
        <f>IFERROR(AVERAGEIFS('HeartRate-2022-03-21-1647950188'!$B:$B,'HeartRate-2022-03-21-1647950188'!$A:$A,Data_Extraction!E$2,'HeartRate-2022-03-21-1647950188'!$C:$C,Data_Extraction!$A113),"")</f>
        <v/>
      </c>
      <c r="F113" t="str">
        <f>IFERROR(AVERAGEIFS('HeartRate-2022-03-21-1647950188'!$B:$B,'HeartRate-2022-03-21-1647950188'!$A:$A,Data_Extraction!F$2,'HeartRate-2022-03-21-1647950188'!$C:$C,Data_Extraction!$A113),"")</f>
        <v/>
      </c>
      <c r="G113" t="str">
        <f>IFERROR(AVERAGEIFS('HeartRate-2022-03-21-1647950188'!$B:$B,'HeartRate-2022-03-21-1647950188'!$A:$A,Data_Extraction!G$2,'HeartRate-2022-03-21-1647950188'!$C:$C,Data_Extraction!$A113),"")</f>
        <v/>
      </c>
      <c r="H113" t="str">
        <f>IFERROR(AVERAGEIFS('HeartRate-2022-03-21-1647950188'!$B:$B,'HeartRate-2022-03-21-1647950188'!$A:$A,Data_Extraction!H$2,'HeartRate-2022-03-21-1647950188'!$C:$C,Data_Extraction!$A113),"")</f>
        <v/>
      </c>
      <c r="I113" t="str">
        <f>IFERROR(AVERAGEIFS('HeartRate-2022-03-21-1647950188'!$B:$B,'HeartRate-2022-03-21-1647950188'!$A:$A,Data_Extraction!I$2,'HeartRate-2022-03-21-1647950188'!$C:$C,Data_Extraction!$A113),"")</f>
        <v/>
      </c>
      <c r="J113" s="8">
        <f t="shared" si="7"/>
        <v>87</v>
      </c>
      <c r="N113" s="11">
        <f>Data_Extraction!A113</f>
        <v>44630.424097222225</v>
      </c>
      <c r="O113" s="15">
        <f t="shared" si="8"/>
        <v>44630</v>
      </c>
      <c r="P113" s="16">
        <f t="shared" si="9"/>
        <v>0.42409722222222218</v>
      </c>
      <c r="Q113" s="12">
        <f>IF(Data_Extraction!B113="",Data_Extraction!$J113*(Q$1),Data_Extraction!B113)</f>
        <v>78.3</v>
      </c>
      <c r="R113" s="12">
        <f>IF(Data_Extraction!C113="",Data_Extraction!$J113*(R$1),Data_Extraction!C113)</f>
        <v>87</v>
      </c>
      <c r="S113" s="12">
        <f>IF(Data_Extraction!D113="",Data_Extraction!$J113*(S$1),Data_Extraction!D113)</f>
        <v>90.48</v>
      </c>
      <c r="T113" s="12">
        <f>IF(Data_Extraction!E113="",Data_Extraction!$J113*(T$1),Data_Extraction!E113)</f>
        <v>82.649999999999991</v>
      </c>
      <c r="U113" s="12">
        <f>IF(Data_Extraction!F113="",Data_Extraction!$J113*(U$1),Data_Extraction!F113)</f>
        <v>85.26</v>
      </c>
      <c r="V113" s="12">
        <f>IF(Data_Extraction!G113="",Data_Extraction!$J113*(V$1),Data_Extraction!G113)</f>
        <v>79.17</v>
      </c>
      <c r="W113" s="12">
        <f>IF(Data_Extraction!H113="",Data_Extraction!$J113*(W$1),Data_Extraction!H113)</f>
        <v>93.09</v>
      </c>
      <c r="X113" s="12">
        <f>IF(Data_Extraction!I113="",Data_Extraction!$J113*(X$1),Data_Extraction!I113)</f>
        <v>84.39</v>
      </c>
      <c r="Y113" s="13">
        <f t="shared" si="6"/>
        <v>85.042500000000004</v>
      </c>
      <c r="Z113" s="17" t="str">
        <f t="shared" si="10"/>
        <v>Morning</v>
      </c>
      <c r="AA113" s="14" t="str">
        <f>VLOOKUP($N113,'HeartRate-2022-03-21-1647950188'!$C:$G,2,0)</f>
        <v>Greetings</v>
      </c>
      <c r="AB113" s="14" t="str">
        <f>VLOOKUP($N113,'HeartRate-2022-03-21-1647950188'!$C:$G,3,0)</f>
        <v>On Campus</v>
      </c>
      <c r="AC113" s="14" t="str">
        <f>VLOOKUP($N113,'HeartRate-2022-03-21-1647950188'!$C:$G,4,0)</f>
        <v>Sitting</v>
      </c>
      <c r="AD113" s="14" t="str">
        <f>VLOOKUP($N113,'HeartRate-2022-03-21-1647950188'!$C:$G,5,0)</f>
        <v>Spatial Design</v>
      </c>
      <c r="AE113">
        <f t="shared" si="11"/>
        <v>0</v>
      </c>
      <c r="AF113" s="18">
        <v>44630</v>
      </c>
      <c r="AG113" s="19">
        <v>0.42409722222222218</v>
      </c>
    </row>
    <row r="114" spans="1:33" x14ac:dyDescent="0.3">
      <c r="A114" s="5">
        <v>44630.424305555556</v>
      </c>
      <c r="B114" t="str">
        <f>IFERROR(AVERAGEIFS('HeartRate-2022-03-21-1647950188'!$B:$B,'HeartRate-2022-03-21-1647950188'!$A:$A,Data_Extraction!B$2,'HeartRate-2022-03-21-1647950188'!$C:$C,Data_Extraction!$A114),"")</f>
        <v/>
      </c>
      <c r="C114">
        <f>IFERROR(AVERAGEIFS('HeartRate-2022-03-21-1647950188'!$B:$B,'HeartRate-2022-03-21-1647950188'!$A:$A,Data_Extraction!C$2,'HeartRate-2022-03-21-1647950188'!$C:$C,Data_Extraction!$A114),"")</f>
        <v>95</v>
      </c>
      <c r="D114" t="str">
        <f>IFERROR(AVERAGEIFS('HeartRate-2022-03-21-1647950188'!$B:$B,'HeartRate-2022-03-21-1647950188'!$A:$A,Data_Extraction!D$2,'HeartRate-2022-03-21-1647950188'!$C:$C,Data_Extraction!$A114),"")</f>
        <v/>
      </c>
      <c r="E114" t="str">
        <f>IFERROR(AVERAGEIFS('HeartRate-2022-03-21-1647950188'!$B:$B,'HeartRate-2022-03-21-1647950188'!$A:$A,Data_Extraction!E$2,'HeartRate-2022-03-21-1647950188'!$C:$C,Data_Extraction!$A114),"")</f>
        <v/>
      </c>
      <c r="F114" t="str">
        <f>IFERROR(AVERAGEIFS('HeartRate-2022-03-21-1647950188'!$B:$B,'HeartRate-2022-03-21-1647950188'!$A:$A,Data_Extraction!F$2,'HeartRate-2022-03-21-1647950188'!$C:$C,Data_Extraction!$A114),"")</f>
        <v/>
      </c>
      <c r="G114">
        <f>IFERROR(AVERAGEIFS('HeartRate-2022-03-21-1647950188'!$B:$B,'HeartRate-2022-03-21-1647950188'!$A:$A,Data_Extraction!G$2,'HeartRate-2022-03-21-1647950188'!$C:$C,Data_Extraction!$A114),"")</f>
        <v>89</v>
      </c>
      <c r="H114">
        <f>IFERROR(AVERAGEIFS('HeartRate-2022-03-21-1647950188'!$B:$B,'HeartRate-2022-03-21-1647950188'!$A:$A,Data_Extraction!H$2,'HeartRate-2022-03-21-1647950188'!$C:$C,Data_Extraction!$A114),"")</f>
        <v>83</v>
      </c>
      <c r="I114" t="str">
        <f>IFERROR(AVERAGEIFS('HeartRate-2022-03-21-1647950188'!$B:$B,'HeartRate-2022-03-21-1647950188'!$A:$A,Data_Extraction!I$2,'HeartRate-2022-03-21-1647950188'!$C:$C,Data_Extraction!$A114),"")</f>
        <v/>
      </c>
      <c r="J114" s="8">
        <f t="shared" si="7"/>
        <v>89</v>
      </c>
      <c r="N114" s="11">
        <f>Data_Extraction!A114</f>
        <v>44630.424305555556</v>
      </c>
      <c r="O114" s="15">
        <f t="shared" si="8"/>
        <v>44630</v>
      </c>
      <c r="P114" s="16">
        <f t="shared" si="9"/>
        <v>0.42430555555555555</v>
      </c>
      <c r="Q114" s="12">
        <f>IF(Data_Extraction!B114="",Data_Extraction!$J114*(Q$1),Data_Extraction!B114)</f>
        <v>80.100000000000009</v>
      </c>
      <c r="R114" s="12">
        <f>IF(Data_Extraction!C114="",Data_Extraction!$J114*(R$1),Data_Extraction!C114)</f>
        <v>95</v>
      </c>
      <c r="S114" s="12">
        <f>IF(Data_Extraction!D114="",Data_Extraction!$J114*(S$1),Data_Extraction!D114)</f>
        <v>92.56</v>
      </c>
      <c r="T114" s="12">
        <f>IF(Data_Extraction!E114="",Data_Extraction!$J114*(T$1),Data_Extraction!E114)</f>
        <v>84.55</v>
      </c>
      <c r="U114" s="12">
        <f>IF(Data_Extraction!F114="",Data_Extraction!$J114*(U$1),Data_Extraction!F114)</f>
        <v>87.22</v>
      </c>
      <c r="V114" s="12">
        <f>IF(Data_Extraction!G114="",Data_Extraction!$J114*(V$1),Data_Extraction!G114)</f>
        <v>89</v>
      </c>
      <c r="W114" s="12">
        <f>IF(Data_Extraction!H114="",Data_Extraction!$J114*(W$1),Data_Extraction!H114)</f>
        <v>83</v>
      </c>
      <c r="X114" s="12">
        <f>IF(Data_Extraction!I114="",Data_Extraction!$J114*(X$1),Data_Extraction!I114)</f>
        <v>86.33</v>
      </c>
      <c r="Y114" s="13">
        <f t="shared" si="6"/>
        <v>87.220000000000013</v>
      </c>
      <c r="Z114" s="17" t="str">
        <f t="shared" si="10"/>
        <v>Morning</v>
      </c>
      <c r="AA114" s="14" t="str">
        <f>VLOOKUP($N114,'HeartRate-2022-03-21-1647950188'!$C:$G,2,0)</f>
        <v>Greetings</v>
      </c>
      <c r="AB114" s="14" t="str">
        <f>VLOOKUP($N114,'HeartRate-2022-03-21-1647950188'!$C:$G,3,0)</f>
        <v>On Campus</v>
      </c>
      <c r="AC114" s="14" t="str">
        <f>VLOOKUP($N114,'HeartRate-2022-03-21-1647950188'!$C:$G,4,0)</f>
        <v>Sitting</v>
      </c>
      <c r="AD114" s="14" t="str">
        <f>VLOOKUP($N114,'HeartRate-2022-03-21-1647950188'!$C:$G,5,0)</f>
        <v>Spatial Design</v>
      </c>
      <c r="AE114">
        <f t="shared" si="11"/>
        <v>0</v>
      </c>
      <c r="AF114" s="18">
        <v>44630</v>
      </c>
      <c r="AG114" s="19">
        <v>0.42430555555555555</v>
      </c>
    </row>
    <row r="115" spans="1:33" x14ac:dyDescent="0.3">
      <c r="A115" s="5">
        <v>44630.426770833335</v>
      </c>
      <c r="B115" t="str">
        <f>IFERROR(AVERAGEIFS('HeartRate-2022-03-21-1647950188'!$B:$B,'HeartRate-2022-03-21-1647950188'!$A:$A,Data_Extraction!B$2,'HeartRate-2022-03-21-1647950188'!$C:$C,Data_Extraction!$A115),"")</f>
        <v/>
      </c>
      <c r="C115">
        <f>IFERROR(AVERAGEIFS('HeartRate-2022-03-21-1647950188'!$B:$B,'HeartRate-2022-03-21-1647950188'!$A:$A,Data_Extraction!C$2,'HeartRate-2022-03-21-1647950188'!$C:$C,Data_Extraction!$A115),"")</f>
        <v>81</v>
      </c>
      <c r="D115" t="str">
        <f>IFERROR(AVERAGEIFS('HeartRate-2022-03-21-1647950188'!$B:$B,'HeartRate-2022-03-21-1647950188'!$A:$A,Data_Extraction!D$2,'HeartRate-2022-03-21-1647950188'!$C:$C,Data_Extraction!$A115),"")</f>
        <v/>
      </c>
      <c r="E115" t="str">
        <f>IFERROR(AVERAGEIFS('HeartRate-2022-03-21-1647950188'!$B:$B,'HeartRate-2022-03-21-1647950188'!$A:$A,Data_Extraction!E$2,'HeartRate-2022-03-21-1647950188'!$C:$C,Data_Extraction!$A115),"")</f>
        <v/>
      </c>
      <c r="F115" t="str">
        <f>IFERROR(AVERAGEIFS('HeartRate-2022-03-21-1647950188'!$B:$B,'HeartRate-2022-03-21-1647950188'!$A:$A,Data_Extraction!F$2,'HeartRate-2022-03-21-1647950188'!$C:$C,Data_Extraction!$A115),"")</f>
        <v/>
      </c>
      <c r="G115" t="str">
        <f>IFERROR(AVERAGEIFS('HeartRate-2022-03-21-1647950188'!$B:$B,'HeartRate-2022-03-21-1647950188'!$A:$A,Data_Extraction!G$2,'HeartRate-2022-03-21-1647950188'!$C:$C,Data_Extraction!$A115),"")</f>
        <v/>
      </c>
      <c r="H115" t="str">
        <f>IFERROR(AVERAGEIFS('HeartRate-2022-03-21-1647950188'!$B:$B,'HeartRate-2022-03-21-1647950188'!$A:$A,Data_Extraction!H$2,'HeartRate-2022-03-21-1647950188'!$C:$C,Data_Extraction!$A115),"")</f>
        <v/>
      </c>
      <c r="I115" t="str">
        <f>IFERROR(AVERAGEIFS('HeartRate-2022-03-21-1647950188'!$B:$B,'HeartRate-2022-03-21-1647950188'!$A:$A,Data_Extraction!I$2,'HeartRate-2022-03-21-1647950188'!$C:$C,Data_Extraction!$A115),"")</f>
        <v/>
      </c>
      <c r="J115" s="8">
        <f t="shared" si="7"/>
        <v>81</v>
      </c>
      <c r="N115" s="11">
        <f>Data_Extraction!A115</f>
        <v>44630.426770833335</v>
      </c>
      <c r="O115" s="15">
        <f t="shared" si="8"/>
        <v>44630</v>
      </c>
      <c r="P115" s="16">
        <f t="shared" si="9"/>
        <v>0.42677083333333332</v>
      </c>
      <c r="Q115" s="12">
        <f>IF(Data_Extraction!B115="",Data_Extraction!$J115*(Q$1),Data_Extraction!B115)</f>
        <v>72.900000000000006</v>
      </c>
      <c r="R115" s="12">
        <f>IF(Data_Extraction!C115="",Data_Extraction!$J115*(R$1),Data_Extraction!C115)</f>
        <v>81</v>
      </c>
      <c r="S115" s="12">
        <f>IF(Data_Extraction!D115="",Data_Extraction!$J115*(S$1),Data_Extraction!D115)</f>
        <v>84.240000000000009</v>
      </c>
      <c r="T115" s="12">
        <f>IF(Data_Extraction!E115="",Data_Extraction!$J115*(T$1),Data_Extraction!E115)</f>
        <v>76.95</v>
      </c>
      <c r="U115" s="12">
        <f>IF(Data_Extraction!F115="",Data_Extraction!$J115*(U$1),Data_Extraction!F115)</f>
        <v>79.38</v>
      </c>
      <c r="V115" s="12">
        <f>IF(Data_Extraction!G115="",Data_Extraction!$J115*(V$1),Data_Extraction!G115)</f>
        <v>73.710000000000008</v>
      </c>
      <c r="W115" s="12">
        <f>IF(Data_Extraction!H115="",Data_Extraction!$J115*(W$1),Data_Extraction!H115)</f>
        <v>86.67</v>
      </c>
      <c r="X115" s="12">
        <f>IF(Data_Extraction!I115="",Data_Extraction!$J115*(X$1),Data_Extraction!I115)</f>
        <v>78.569999999999993</v>
      </c>
      <c r="Y115" s="13">
        <f t="shared" si="6"/>
        <v>79.177500000000009</v>
      </c>
      <c r="Z115" s="17" t="str">
        <f t="shared" si="10"/>
        <v>Morning</v>
      </c>
      <c r="AA115" s="14" t="str">
        <f>VLOOKUP($N115,'HeartRate-2022-03-21-1647950188'!$C:$G,2,0)</f>
        <v>Greetings</v>
      </c>
      <c r="AB115" s="14" t="str">
        <f>VLOOKUP($N115,'HeartRate-2022-03-21-1647950188'!$C:$G,3,0)</f>
        <v>On Campus</v>
      </c>
      <c r="AC115" s="14" t="str">
        <f>VLOOKUP($N115,'HeartRate-2022-03-21-1647950188'!$C:$G,4,0)</f>
        <v>Sitting</v>
      </c>
      <c r="AD115" s="14" t="str">
        <f>VLOOKUP($N115,'HeartRate-2022-03-21-1647950188'!$C:$G,5,0)</f>
        <v>Spatial Design</v>
      </c>
      <c r="AE115">
        <f t="shared" si="11"/>
        <v>0</v>
      </c>
      <c r="AF115" s="18">
        <v>44630</v>
      </c>
      <c r="AG115" s="19">
        <v>0.42677083333333332</v>
      </c>
    </row>
    <row r="116" spans="1:33" x14ac:dyDescent="0.3">
      <c r="A116" s="5">
        <v>44630.427164351851</v>
      </c>
      <c r="B116" t="str">
        <f>IFERROR(AVERAGEIFS('HeartRate-2022-03-21-1647950188'!$B:$B,'HeartRate-2022-03-21-1647950188'!$A:$A,Data_Extraction!B$2,'HeartRate-2022-03-21-1647950188'!$C:$C,Data_Extraction!$A116),"")</f>
        <v/>
      </c>
      <c r="C116">
        <f>IFERROR(AVERAGEIFS('HeartRate-2022-03-21-1647950188'!$B:$B,'HeartRate-2022-03-21-1647950188'!$A:$A,Data_Extraction!C$2,'HeartRate-2022-03-21-1647950188'!$C:$C,Data_Extraction!$A116),"")</f>
        <v>82</v>
      </c>
      <c r="D116" t="str">
        <f>IFERROR(AVERAGEIFS('HeartRate-2022-03-21-1647950188'!$B:$B,'HeartRate-2022-03-21-1647950188'!$A:$A,Data_Extraction!D$2,'HeartRate-2022-03-21-1647950188'!$C:$C,Data_Extraction!$A116),"")</f>
        <v/>
      </c>
      <c r="E116" t="str">
        <f>IFERROR(AVERAGEIFS('HeartRate-2022-03-21-1647950188'!$B:$B,'HeartRate-2022-03-21-1647950188'!$A:$A,Data_Extraction!E$2,'HeartRate-2022-03-21-1647950188'!$C:$C,Data_Extraction!$A116),"")</f>
        <v/>
      </c>
      <c r="F116" t="str">
        <f>IFERROR(AVERAGEIFS('HeartRate-2022-03-21-1647950188'!$B:$B,'HeartRate-2022-03-21-1647950188'!$A:$A,Data_Extraction!F$2,'HeartRate-2022-03-21-1647950188'!$C:$C,Data_Extraction!$A116),"")</f>
        <v/>
      </c>
      <c r="G116" t="str">
        <f>IFERROR(AVERAGEIFS('HeartRate-2022-03-21-1647950188'!$B:$B,'HeartRate-2022-03-21-1647950188'!$A:$A,Data_Extraction!G$2,'HeartRate-2022-03-21-1647950188'!$C:$C,Data_Extraction!$A116),"")</f>
        <v/>
      </c>
      <c r="H116" t="str">
        <f>IFERROR(AVERAGEIFS('HeartRate-2022-03-21-1647950188'!$B:$B,'HeartRate-2022-03-21-1647950188'!$A:$A,Data_Extraction!H$2,'HeartRate-2022-03-21-1647950188'!$C:$C,Data_Extraction!$A116),"")</f>
        <v/>
      </c>
      <c r="I116" t="str">
        <f>IFERROR(AVERAGEIFS('HeartRate-2022-03-21-1647950188'!$B:$B,'HeartRate-2022-03-21-1647950188'!$A:$A,Data_Extraction!I$2,'HeartRate-2022-03-21-1647950188'!$C:$C,Data_Extraction!$A116),"")</f>
        <v/>
      </c>
      <c r="J116" s="8">
        <f t="shared" si="7"/>
        <v>82</v>
      </c>
      <c r="N116" s="11">
        <f>Data_Extraction!A116</f>
        <v>44630.427164351851</v>
      </c>
      <c r="O116" s="15">
        <f t="shared" si="8"/>
        <v>44630</v>
      </c>
      <c r="P116" s="16">
        <f t="shared" si="9"/>
        <v>0.42716435185185181</v>
      </c>
      <c r="Q116" s="12">
        <f>IF(Data_Extraction!B116="",Data_Extraction!$J116*(Q$1),Data_Extraction!B116)</f>
        <v>73.8</v>
      </c>
      <c r="R116" s="12">
        <f>IF(Data_Extraction!C116="",Data_Extraction!$J116*(R$1),Data_Extraction!C116)</f>
        <v>82</v>
      </c>
      <c r="S116" s="12">
        <f>IF(Data_Extraction!D116="",Data_Extraction!$J116*(S$1),Data_Extraction!D116)</f>
        <v>85.28</v>
      </c>
      <c r="T116" s="12">
        <f>IF(Data_Extraction!E116="",Data_Extraction!$J116*(T$1),Data_Extraction!E116)</f>
        <v>77.899999999999991</v>
      </c>
      <c r="U116" s="12">
        <f>IF(Data_Extraction!F116="",Data_Extraction!$J116*(U$1),Data_Extraction!F116)</f>
        <v>80.36</v>
      </c>
      <c r="V116" s="12">
        <f>IF(Data_Extraction!G116="",Data_Extraction!$J116*(V$1),Data_Extraction!G116)</f>
        <v>74.62</v>
      </c>
      <c r="W116" s="12">
        <f>IF(Data_Extraction!H116="",Data_Extraction!$J116*(W$1),Data_Extraction!H116)</f>
        <v>87.740000000000009</v>
      </c>
      <c r="X116" s="12">
        <f>IF(Data_Extraction!I116="",Data_Extraction!$J116*(X$1),Data_Extraction!I116)</f>
        <v>79.539999999999992</v>
      </c>
      <c r="Y116" s="13">
        <f t="shared" si="6"/>
        <v>80.155000000000001</v>
      </c>
      <c r="Z116" s="17" t="str">
        <f t="shared" si="10"/>
        <v>Morning</v>
      </c>
      <c r="AA116" s="14" t="str">
        <f>VLOOKUP($N116,'HeartRate-2022-03-21-1647950188'!$C:$G,2,0)</f>
        <v>Greetings</v>
      </c>
      <c r="AB116" s="14" t="str">
        <f>VLOOKUP($N116,'HeartRate-2022-03-21-1647950188'!$C:$G,3,0)</f>
        <v>On Campus</v>
      </c>
      <c r="AC116" s="14" t="str">
        <f>VLOOKUP($N116,'HeartRate-2022-03-21-1647950188'!$C:$G,4,0)</f>
        <v>Sitting</v>
      </c>
      <c r="AD116" s="14" t="str">
        <f>VLOOKUP($N116,'HeartRate-2022-03-21-1647950188'!$C:$G,5,0)</f>
        <v>Spatial Design</v>
      </c>
      <c r="AE116">
        <f t="shared" si="11"/>
        <v>0</v>
      </c>
      <c r="AF116" s="18">
        <v>44630</v>
      </c>
      <c r="AG116" s="19">
        <v>0.42716435185185181</v>
      </c>
    </row>
    <row r="117" spans="1:33" x14ac:dyDescent="0.3">
      <c r="A117" s="5">
        <v>44630.427777777775</v>
      </c>
      <c r="B117" t="str">
        <f>IFERROR(AVERAGEIFS('HeartRate-2022-03-21-1647950188'!$B:$B,'HeartRate-2022-03-21-1647950188'!$A:$A,Data_Extraction!B$2,'HeartRate-2022-03-21-1647950188'!$C:$C,Data_Extraction!$A117),"")</f>
        <v/>
      </c>
      <c r="C117">
        <f>IFERROR(AVERAGEIFS('HeartRate-2022-03-21-1647950188'!$B:$B,'HeartRate-2022-03-21-1647950188'!$A:$A,Data_Extraction!C$2,'HeartRate-2022-03-21-1647950188'!$C:$C,Data_Extraction!$A117),"")</f>
        <v>87</v>
      </c>
      <c r="D117" t="str">
        <f>IFERROR(AVERAGEIFS('HeartRate-2022-03-21-1647950188'!$B:$B,'HeartRate-2022-03-21-1647950188'!$A:$A,Data_Extraction!D$2,'HeartRate-2022-03-21-1647950188'!$C:$C,Data_Extraction!$A117),"")</f>
        <v/>
      </c>
      <c r="E117" t="str">
        <f>IFERROR(AVERAGEIFS('HeartRate-2022-03-21-1647950188'!$B:$B,'HeartRate-2022-03-21-1647950188'!$A:$A,Data_Extraction!E$2,'HeartRate-2022-03-21-1647950188'!$C:$C,Data_Extraction!$A117),"")</f>
        <v/>
      </c>
      <c r="F117" t="str">
        <f>IFERROR(AVERAGEIFS('HeartRate-2022-03-21-1647950188'!$B:$B,'HeartRate-2022-03-21-1647950188'!$A:$A,Data_Extraction!F$2,'HeartRate-2022-03-21-1647950188'!$C:$C,Data_Extraction!$A117),"")</f>
        <v/>
      </c>
      <c r="G117">
        <f>IFERROR(AVERAGEIFS('HeartRate-2022-03-21-1647950188'!$B:$B,'HeartRate-2022-03-21-1647950188'!$A:$A,Data_Extraction!G$2,'HeartRate-2022-03-21-1647950188'!$C:$C,Data_Extraction!$A117),"")</f>
        <v>84</v>
      </c>
      <c r="H117">
        <f>IFERROR(AVERAGEIFS('HeartRate-2022-03-21-1647950188'!$B:$B,'HeartRate-2022-03-21-1647950188'!$A:$A,Data_Extraction!H$2,'HeartRate-2022-03-21-1647950188'!$C:$C,Data_Extraction!$A117),"")</f>
        <v>80</v>
      </c>
      <c r="I117" t="str">
        <f>IFERROR(AVERAGEIFS('HeartRate-2022-03-21-1647950188'!$B:$B,'HeartRate-2022-03-21-1647950188'!$A:$A,Data_Extraction!I$2,'HeartRate-2022-03-21-1647950188'!$C:$C,Data_Extraction!$A117),"")</f>
        <v/>
      </c>
      <c r="J117" s="8">
        <f t="shared" si="7"/>
        <v>83.666666666666671</v>
      </c>
      <c r="N117" s="11">
        <f>Data_Extraction!A117</f>
        <v>44630.427777777775</v>
      </c>
      <c r="O117" s="15">
        <f t="shared" si="8"/>
        <v>44630</v>
      </c>
      <c r="P117" s="16">
        <f t="shared" si="9"/>
        <v>0.42777777777777781</v>
      </c>
      <c r="Q117" s="12">
        <f>IF(Data_Extraction!B117="",Data_Extraction!$J117*(Q$1),Data_Extraction!B117)</f>
        <v>75.300000000000011</v>
      </c>
      <c r="R117" s="12">
        <f>IF(Data_Extraction!C117="",Data_Extraction!$J117*(R$1),Data_Extraction!C117)</f>
        <v>87</v>
      </c>
      <c r="S117" s="12">
        <f>IF(Data_Extraction!D117="",Data_Extraction!$J117*(S$1),Data_Extraction!D117)</f>
        <v>87.013333333333335</v>
      </c>
      <c r="T117" s="12">
        <f>IF(Data_Extraction!E117="",Data_Extraction!$J117*(T$1),Data_Extraction!E117)</f>
        <v>79.483333333333334</v>
      </c>
      <c r="U117" s="12">
        <f>IF(Data_Extraction!F117="",Data_Extraction!$J117*(U$1),Data_Extraction!F117)</f>
        <v>81.993333333333339</v>
      </c>
      <c r="V117" s="12">
        <f>IF(Data_Extraction!G117="",Data_Extraction!$J117*(V$1),Data_Extraction!G117)</f>
        <v>84</v>
      </c>
      <c r="W117" s="12">
        <f>IF(Data_Extraction!H117="",Data_Extraction!$J117*(W$1),Data_Extraction!H117)</f>
        <v>80</v>
      </c>
      <c r="X117" s="12">
        <f>IF(Data_Extraction!I117="",Data_Extraction!$J117*(X$1),Data_Extraction!I117)</f>
        <v>81.156666666666666</v>
      </c>
      <c r="Y117" s="13">
        <f t="shared" si="6"/>
        <v>81.993333333333325</v>
      </c>
      <c r="Z117" s="17" t="str">
        <f t="shared" si="10"/>
        <v>Morning</v>
      </c>
      <c r="AA117" s="14" t="str">
        <f>VLOOKUP($N117,'HeartRate-2022-03-21-1647950188'!$C:$G,2,0)</f>
        <v>Greetings</v>
      </c>
      <c r="AB117" s="14" t="str">
        <f>VLOOKUP($N117,'HeartRate-2022-03-21-1647950188'!$C:$G,3,0)</f>
        <v>On Campus</v>
      </c>
      <c r="AC117" s="14" t="str">
        <f>VLOOKUP($N117,'HeartRate-2022-03-21-1647950188'!$C:$G,4,0)</f>
        <v>Sitting</v>
      </c>
      <c r="AD117" s="14" t="str">
        <f>VLOOKUP($N117,'HeartRate-2022-03-21-1647950188'!$C:$G,5,0)</f>
        <v>Spatial Design</v>
      </c>
      <c r="AE117">
        <f t="shared" si="11"/>
        <v>0</v>
      </c>
      <c r="AF117" s="18">
        <v>44630</v>
      </c>
      <c r="AG117" s="19">
        <v>0.42777777777777781</v>
      </c>
    </row>
    <row r="118" spans="1:33" x14ac:dyDescent="0.3">
      <c r="A118" s="5">
        <v>44630.431250000001</v>
      </c>
      <c r="B118" t="str">
        <f>IFERROR(AVERAGEIFS('HeartRate-2022-03-21-1647950188'!$B:$B,'HeartRate-2022-03-21-1647950188'!$A:$A,Data_Extraction!B$2,'HeartRate-2022-03-21-1647950188'!$C:$C,Data_Extraction!$A118),"")</f>
        <v/>
      </c>
      <c r="C118">
        <f>IFERROR(AVERAGEIFS('HeartRate-2022-03-21-1647950188'!$B:$B,'HeartRate-2022-03-21-1647950188'!$A:$A,Data_Extraction!C$2,'HeartRate-2022-03-21-1647950188'!$C:$C,Data_Extraction!$A118),"")</f>
        <v>81</v>
      </c>
      <c r="D118" t="str">
        <f>IFERROR(AVERAGEIFS('HeartRate-2022-03-21-1647950188'!$B:$B,'HeartRate-2022-03-21-1647950188'!$A:$A,Data_Extraction!D$2,'HeartRate-2022-03-21-1647950188'!$C:$C,Data_Extraction!$A118),"")</f>
        <v/>
      </c>
      <c r="E118" t="str">
        <f>IFERROR(AVERAGEIFS('HeartRate-2022-03-21-1647950188'!$B:$B,'HeartRate-2022-03-21-1647950188'!$A:$A,Data_Extraction!E$2,'HeartRate-2022-03-21-1647950188'!$C:$C,Data_Extraction!$A118),"")</f>
        <v/>
      </c>
      <c r="F118" t="str">
        <f>IFERROR(AVERAGEIFS('HeartRate-2022-03-21-1647950188'!$B:$B,'HeartRate-2022-03-21-1647950188'!$A:$A,Data_Extraction!F$2,'HeartRate-2022-03-21-1647950188'!$C:$C,Data_Extraction!$A118),"")</f>
        <v/>
      </c>
      <c r="G118">
        <f>IFERROR(AVERAGEIFS('HeartRate-2022-03-21-1647950188'!$B:$B,'HeartRate-2022-03-21-1647950188'!$A:$A,Data_Extraction!G$2,'HeartRate-2022-03-21-1647950188'!$C:$C,Data_Extraction!$A118),"")</f>
        <v>79</v>
      </c>
      <c r="H118">
        <f>IFERROR(AVERAGEIFS('HeartRate-2022-03-21-1647950188'!$B:$B,'HeartRate-2022-03-21-1647950188'!$A:$A,Data_Extraction!H$2,'HeartRate-2022-03-21-1647950188'!$C:$C,Data_Extraction!$A118),"")</f>
        <v>86</v>
      </c>
      <c r="I118" t="str">
        <f>IFERROR(AVERAGEIFS('HeartRate-2022-03-21-1647950188'!$B:$B,'HeartRate-2022-03-21-1647950188'!$A:$A,Data_Extraction!I$2,'HeartRate-2022-03-21-1647950188'!$C:$C,Data_Extraction!$A118),"")</f>
        <v/>
      </c>
      <c r="J118" s="8">
        <f t="shared" si="7"/>
        <v>82</v>
      </c>
      <c r="N118" s="11">
        <f>Data_Extraction!A118</f>
        <v>44630.431250000001</v>
      </c>
      <c r="O118" s="15">
        <f t="shared" si="8"/>
        <v>44630</v>
      </c>
      <c r="P118" s="16">
        <f t="shared" si="9"/>
        <v>0.43124999999999997</v>
      </c>
      <c r="Q118" s="12">
        <f>IF(Data_Extraction!B118="",Data_Extraction!$J118*(Q$1),Data_Extraction!B118)</f>
        <v>73.8</v>
      </c>
      <c r="R118" s="12">
        <f>IF(Data_Extraction!C118="",Data_Extraction!$J118*(R$1),Data_Extraction!C118)</f>
        <v>81</v>
      </c>
      <c r="S118" s="12">
        <f>IF(Data_Extraction!D118="",Data_Extraction!$J118*(S$1),Data_Extraction!D118)</f>
        <v>85.28</v>
      </c>
      <c r="T118" s="12">
        <f>IF(Data_Extraction!E118="",Data_Extraction!$J118*(T$1),Data_Extraction!E118)</f>
        <v>77.899999999999991</v>
      </c>
      <c r="U118" s="12">
        <f>IF(Data_Extraction!F118="",Data_Extraction!$J118*(U$1),Data_Extraction!F118)</f>
        <v>80.36</v>
      </c>
      <c r="V118" s="12">
        <f>IF(Data_Extraction!G118="",Data_Extraction!$J118*(V$1),Data_Extraction!G118)</f>
        <v>79</v>
      </c>
      <c r="W118" s="12">
        <f>IF(Data_Extraction!H118="",Data_Extraction!$J118*(W$1),Data_Extraction!H118)</f>
        <v>86</v>
      </c>
      <c r="X118" s="12">
        <f>IF(Data_Extraction!I118="",Data_Extraction!$J118*(X$1),Data_Extraction!I118)</f>
        <v>79.539999999999992</v>
      </c>
      <c r="Y118" s="13">
        <f t="shared" si="6"/>
        <v>80.36</v>
      </c>
      <c r="Z118" s="17" t="str">
        <f t="shared" si="10"/>
        <v>Morning</v>
      </c>
      <c r="AA118" s="14" t="str">
        <f>VLOOKUP($N118,'HeartRate-2022-03-21-1647950188'!$C:$G,2,0)</f>
        <v>Greetings</v>
      </c>
      <c r="AB118" s="14" t="str">
        <f>VLOOKUP($N118,'HeartRate-2022-03-21-1647950188'!$C:$G,3,0)</f>
        <v>On Campus</v>
      </c>
      <c r="AC118" s="14" t="str">
        <f>VLOOKUP($N118,'HeartRate-2022-03-21-1647950188'!$C:$G,4,0)</f>
        <v>Sitting</v>
      </c>
      <c r="AD118" s="14" t="str">
        <f>VLOOKUP($N118,'HeartRate-2022-03-21-1647950188'!$C:$G,5,0)</f>
        <v>Spatial Design</v>
      </c>
      <c r="AE118">
        <f t="shared" si="11"/>
        <v>0</v>
      </c>
      <c r="AF118" s="18">
        <v>44630</v>
      </c>
      <c r="AG118" s="19">
        <v>0.43124999999999997</v>
      </c>
    </row>
    <row r="119" spans="1:33" x14ac:dyDescent="0.3">
      <c r="A119" s="5">
        <v>44630.43472222222</v>
      </c>
      <c r="B119" t="str">
        <f>IFERROR(AVERAGEIFS('HeartRate-2022-03-21-1647950188'!$B:$B,'HeartRate-2022-03-21-1647950188'!$A:$A,Data_Extraction!B$2,'HeartRate-2022-03-21-1647950188'!$C:$C,Data_Extraction!$A119),"")</f>
        <v/>
      </c>
      <c r="C119">
        <f>IFERROR(AVERAGEIFS('HeartRate-2022-03-21-1647950188'!$B:$B,'HeartRate-2022-03-21-1647950188'!$A:$A,Data_Extraction!C$2,'HeartRate-2022-03-21-1647950188'!$C:$C,Data_Extraction!$A119),"")</f>
        <v>85</v>
      </c>
      <c r="D119" t="str">
        <f>IFERROR(AVERAGEIFS('HeartRate-2022-03-21-1647950188'!$B:$B,'HeartRate-2022-03-21-1647950188'!$A:$A,Data_Extraction!D$2,'HeartRate-2022-03-21-1647950188'!$C:$C,Data_Extraction!$A119),"")</f>
        <v/>
      </c>
      <c r="E119" t="str">
        <f>IFERROR(AVERAGEIFS('HeartRate-2022-03-21-1647950188'!$B:$B,'HeartRate-2022-03-21-1647950188'!$A:$A,Data_Extraction!E$2,'HeartRate-2022-03-21-1647950188'!$C:$C,Data_Extraction!$A119),"")</f>
        <v/>
      </c>
      <c r="F119" t="str">
        <f>IFERROR(AVERAGEIFS('HeartRate-2022-03-21-1647950188'!$B:$B,'HeartRate-2022-03-21-1647950188'!$A:$A,Data_Extraction!F$2,'HeartRate-2022-03-21-1647950188'!$C:$C,Data_Extraction!$A119),"")</f>
        <v/>
      </c>
      <c r="G119">
        <f>IFERROR(AVERAGEIFS('HeartRate-2022-03-21-1647950188'!$B:$B,'HeartRate-2022-03-21-1647950188'!$A:$A,Data_Extraction!G$2,'HeartRate-2022-03-21-1647950188'!$C:$C,Data_Extraction!$A119),"")</f>
        <v>88</v>
      </c>
      <c r="H119">
        <f>IFERROR(AVERAGEIFS('HeartRate-2022-03-21-1647950188'!$B:$B,'HeartRate-2022-03-21-1647950188'!$A:$A,Data_Extraction!H$2,'HeartRate-2022-03-21-1647950188'!$C:$C,Data_Extraction!$A119),"")</f>
        <v>90</v>
      </c>
      <c r="I119" t="str">
        <f>IFERROR(AVERAGEIFS('HeartRate-2022-03-21-1647950188'!$B:$B,'HeartRate-2022-03-21-1647950188'!$A:$A,Data_Extraction!I$2,'HeartRate-2022-03-21-1647950188'!$C:$C,Data_Extraction!$A119),"")</f>
        <v/>
      </c>
      <c r="J119" s="8">
        <f t="shared" si="7"/>
        <v>87.666666666666671</v>
      </c>
      <c r="N119" s="11">
        <f>Data_Extraction!A119</f>
        <v>44630.43472222222</v>
      </c>
      <c r="O119" s="15">
        <f t="shared" si="8"/>
        <v>44630</v>
      </c>
      <c r="P119" s="16">
        <f t="shared" si="9"/>
        <v>0.43472222222222223</v>
      </c>
      <c r="Q119" s="12">
        <f>IF(Data_Extraction!B119="",Data_Extraction!$J119*(Q$1),Data_Extraction!B119)</f>
        <v>78.900000000000006</v>
      </c>
      <c r="R119" s="12">
        <f>IF(Data_Extraction!C119="",Data_Extraction!$J119*(R$1),Data_Extraction!C119)</f>
        <v>85</v>
      </c>
      <c r="S119" s="12">
        <f>IF(Data_Extraction!D119="",Data_Extraction!$J119*(S$1),Data_Extraction!D119)</f>
        <v>91.173333333333346</v>
      </c>
      <c r="T119" s="12">
        <f>IF(Data_Extraction!E119="",Data_Extraction!$J119*(T$1),Data_Extraction!E119)</f>
        <v>83.283333333333331</v>
      </c>
      <c r="U119" s="12">
        <f>IF(Data_Extraction!F119="",Data_Extraction!$J119*(U$1),Data_Extraction!F119)</f>
        <v>85.913333333333341</v>
      </c>
      <c r="V119" s="12">
        <f>IF(Data_Extraction!G119="",Data_Extraction!$J119*(V$1),Data_Extraction!G119)</f>
        <v>88</v>
      </c>
      <c r="W119" s="12">
        <f>IF(Data_Extraction!H119="",Data_Extraction!$J119*(W$1),Data_Extraction!H119)</f>
        <v>90</v>
      </c>
      <c r="X119" s="12">
        <f>IF(Data_Extraction!I119="",Data_Extraction!$J119*(X$1),Data_Extraction!I119)</f>
        <v>85.036666666666676</v>
      </c>
      <c r="Y119" s="13">
        <f t="shared" si="6"/>
        <v>85.913333333333327</v>
      </c>
      <c r="Z119" s="17" t="str">
        <f t="shared" si="10"/>
        <v>Morning</v>
      </c>
      <c r="AA119" s="14" t="str">
        <f>VLOOKUP($N119,'HeartRate-2022-03-21-1647950188'!$C:$G,2,0)</f>
        <v>Greetings</v>
      </c>
      <c r="AB119" s="14" t="str">
        <f>VLOOKUP($N119,'HeartRate-2022-03-21-1647950188'!$C:$G,3,0)</f>
        <v>On Campus</v>
      </c>
      <c r="AC119" s="14" t="str">
        <f>VLOOKUP($N119,'HeartRate-2022-03-21-1647950188'!$C:$G,4,0)</f>
        <v>Sitting</v>
      </c>
      <c r="AD119" s="14" t="str">
        <f>VLOOKUP($N119,'HeartRate-2022-03-21-1647950188'!$C:$G,5,0)</f>
        <v>Spatial Design</v>
      </c>
      <c r="AE119">
        <f t="shared" si="11"/>
        <v>0</v>
      </c>
      <c r="AF119" s="18">
        <v>44630</v>
      </c>
      <c r="AG119" s="19">
        <v>0.43472222222222223</v>
      </c>
    </row>
    <row r="120" spans="1:33" x14ac:dyDescent="0.3">
      <c r="A120" s="5">
        <v>44630.43818287037</v>
      </c>
      <c r="B120" t="str">
        <f>IFERROR(AVERAGEIFS('HeartRate-2022-03-21-1647950188'!$B:$B,'HeartRate-2022-03-21-1647950188'!$A:$A,Data_Extraction!B$2,'HeartRate-2022-03-21-1647950188'!$C:$C,Data_Extraction!$A120),"")</f>
        <v/>
      </c>
      <c r="C120">
        <f>IFERROR(AVERAGEIFS('HeartRate-2022-03-21-1647950188'!$B:$B,'HeartRate-2022-03-21-1647950188'!$A:$A,Data_Extraction!C$2,'HeartRate-2022-03-21-1647950188'!$C:$C,Data_Extraction!$A120),"")</f>
        <v>84</v>
      </c>
      <c r="D120" t="str">
        <f>IFERROR(AVERAGEIFS('HeartRate-2022-03-21-1647950188'!$B:$B,'HeartRate-2022-03-21-1647950188'!$A:$A,Data_Extraction!D$2,'HeartRate-2022-03-21-1647950188'!$C:$C,Data_Extraction!$A120),"")</f>
        <v/>
      </c>
      <c r="E120" t="str">
        <f>IFERROR(AVERAGEIFS('HeartRate-2022-03-21-1647950188'!$B:$B,'HeartRate-2022-03-21-1647950188'!$A:$A,Data_Extraction!E$2,'HeartRate-2022-03-21-1647950188'!$C:$C,Data_Extraction!$A120),"")</f>
        <v/>
      </c>
      <c r="F120" t="str">
        <f>IFERROR(AVERAGEIFS('HeartRate-2022-03-21-1647950188'!$B:$B,'HeartRate-2022-03-21-1647950188'!$A:$A,Data_Extraction!F$2,'HeartRate-2022-03-21-1647950188'!$C:$C,Data_Extraction!$A120),"")</f>
        <v/>
      </c>
      <c r="G120" t="str">
        <f>IFERROR(AVERAGEIFS('HeartRate-2022-03-21-1647950188'!$B:$B,'HeartRate-2022-03-21-1647950188'!$A:$A,Data_Extraction!G$2,'HeartRate-2022-03-21-1647950188'!$C:$C,Data_Extraction!$A120),"")</f>
        <v/>
      </c>
      <c r="H120" t="str">
        <f>IFERROR(AVERAGEIFS('HeartRate-2022-03-21-1647950188'!$B:$B,'HeartRate-2022-03-21-1647950188'!$A:$A,Data_Extraction!H$2,'HeartRate-2022-03-21-1647950188'!$C:$C,Data_Extraction!$A120),"")</f>
        <v/>
      </c>
      <c r="I120" t="str">
        <f>IFERROR(AVERAGEIFS('HeartRate-2022-03-21-1647950188'!$B:$B,'HeartRate-2022-03-21-1647950188'!$A:$A,Data_Extraction!I$2,'HeartRate-2022-03-21-1647950188'!$C:$C,Data_Extraction!$A120),"")</f>
        <v/>
      </c>
      <c r="J120" s="8">
        <f t="shared" si="7"/>
        <v>84</v>
      </c>
      <c r="N120" s="11">
        <f>Data_Extraction!A120</f>
        <v>44630.43818287037</v>
      </c>
      <c r="O120" s="15">
        <f t="shared" si="8"/>
        <v>44630</v>
      </c>
      <c r="P120" s="16">
        <f t="shared" si="9"/>
        <v>0.43818287037037035</v>
      </c>
      <c r="Q120" s="12">
        <f>IF(Data_Extraction!B120="",Data_Extraction!$J120*(Q$1),Data_Extraction!B120)</f>
        <v>75.600000000000009</v>
      </c>
      <c r="R120" s="12">
        <f>IF(Data_Extraction!C120="",Data_Extraction!$J120*(R$1),Data_Extraction!C120)</f>
        <v>84</v>
      </c>
      <c r="S120" s="12">
        <f>IF(Data_Extraction!D120="",Data_Extraction!$J120*(S$1),Data_Extraction!D120)</f>
        <v>87.36</v>
      </c>
      <c r="T120" s="12">
        <f>IF(Data_Extraction!E120="",Data_Extraction!$J120*(T$1),Data_Extraction!E120)</f>
        <v>79.8</v>
      </c>
      <c r="U120" s="12">
        <f>IF(Data_Extraction!F120="",Data_Extraction!$J120*(U$1),Data_Extraction!F120)</f>
        <v>82.32</v>
      </c>
      <c r="V120" s="12">
        <f>IF(Data_Extraction!G120="",Data_Extraction!$J120*(V$1),Data_Extraction!G120)</f>
        <v>76.44</v>
      </c>
      <c r="W120" s="12">
        <f>IF(Data_Extraction!H120="",Data_Extraction!$J120*(W$1),Data_Extraction!H120)</f>
        <v>89.88000000000001</v>
      </c>
      <c r="X120" s="12">
        <f>IF(Data_Extraction!I120="",Data_Extraction!$J120*(X$1),Data_Extraction!I120)</f>
        <v>81.48</v>
      </c>
      <c r="Y120" s="13">
        <f t="shared" si="6"/>
        <v>82.110000000000014</v>
      </c>
      <c r="Z120" s="17" t="str">
        <f t="shared" si="10"/>
        <v>Afternoon</v>
      </c>
      <c r="AA120" s="14" t="str">
        <f>VLOOKUP($N120,'HeartRate-2022-03-21-1647950188'!$C:$G,2,0)</f>
        <v>Greetings</v>
      </c>
      <c r="AB120" s="14" t="str">
        <f>VLOOKUP($N120,'HeartRate-2022-03-21-1647950188'!$C:$G,3,0)</f>
        <v>On Campus</v>
      </c>
      <c r="AC120" s="14" t="str">
        <f>VLOOKUP($N120,'HeartRate-2022-03-21-1647950188'!$C:$G,4,0)</f>
        <v>Sitting</v>
      </c>
      <c r="AD120" s="14" t="str">
        <f>VLOOKUP($N120,'HeartRate-2022-03-21-1647950188'!$C:$G,5,0)</f>
        <v>Spatial Design</v>
      </c>
      <c r="AE120">
        <f t="shared" si="11"/>
        <v>0</v>
      </c>
      <c r="AF120" s="18">
        <v>44630</v>
      </c>
      <c r="AG120" s="19">
        <v>0.43818287037037035</v>
      </c>
    </row>
    <row r="121" spans="1:33" x14ac:dyDescent="0.3">
      <c r="A121" s="5">
        <v>44630.438194444447</v>
      </c>
      <c r="B121" t="str">
        <f>IFERROR(AVERAGEIFS('HeartRate-2022-03-21-1647950188'!$B:$B,'HeartRate-2022-03-21-1647950188'!$A:$A,Data_Extraction!B$2,'HeartRate-2022-03-21-1647950188'!$C:$C,Data_Extraction!$A121),"")</f>
        <v/>
      </c>
      <c r="C121">
        <f>IFERROR(AVERAGEIFS('HeartRate-2022-03-21-1647950188'!$B:$B,'HeartRate-2022-03-21-1647950188'!$A:$A,Data_Extraction!C$2,'HeartRate-2022-03-21-1647950188'!$C:$C,Data_Extraction!$A121),"")</f>
        <v>85</v>
      </c>
      <c r="D121" t="str">
        <f>IFERROR(AVERAGEIFS('HeartRate-2022-03-21-1647950188'!$B:$B,'HeartRate-2022-03-21-1647950188'!$A:$A,Data_Extraction!D$2,'HeartRate-2022-03-21-1647950188'!$C:$C,Data_Extraction!$A121),"")</f>
        <v/>
      </c>
      <c r="E121" t="str">
        <f>IFERROR(AVERAGEIFS('HeartRate-2022-03-21-1647950188'!$B:$B,'HeartRate-2022-03-21-1647950188'!$A:$A,Data_Extraction!E$2,'HeartRate-2022-03-21-1647950188'!$C:$C,Data_Extraction!$A121),"")</f>
        <v/>
      </c>
      <c r="F121" t="str">
        <f>IFERROR(AVERAGEIFS('HeartRate-2022-03-21-1647950188'!$B:$B,'HeartRate-2022-03-21-1647950188'!$A:$A,Data_Extraction!F$2,'HeartRate-2022-03-21-1647950188'!$C:$C,Data_Extraction!$A121),"")</f>
        <v/>
      </c>
      <c r="G121">
        <f>IFERROR(AVERAGEIFS('HeartRate-2022-03-21-1647950188'!$B:$B,'HeartRate-2022-03-21-1647950188'!$A:$A,Data_Extraction!G$2,'HeartRate-2022-03-21-1647950188'!$C:$C,Data_Extraction!$A121),"")</f>
        <v>92</v>
      </c>
      <c r="H121">
        <f>IFERROR(AVERAGEIFS('HeartRate-2022-03-21-1647950188'!$B:$B,'HeartRate-2022-03-21-1647950188'!$A:$A,Data_Extraction!H$2,'HeartRate-2022-03-21-1647950188'!$C:$C,Data_Extraction!$A121),"")</f>
        <v>77</v>
      </c>
      <c r="I121" t="str">
        <f>IFERROR(AVERAGEIFS('HeartRate-2022-03-21-1647950188'!$B:$B,'HeartRate-2022-03-21-1647950188'!$A:$A,Data_Extraction!I$2,'HeartRate-2022-03-21-1647950188'!$C:$C,Data_Extraction!$A121),"")</f>
        <v/>
      </c>
      <c r="J121" s="8">
        <f t="shared" si="7"/>
        <v>84.666666666666671</v>
      </c>
      <c r="N121" s="11">
        <f>Data_Extraction!A121</f>
        <v>44630.438194444447</v>
      </c>
      <c r="O121" s="15">
        <f t="shared" si="8"/>
        <v>44630</v>
      </c>
      <c r="P121" s="16">
        <f t="shared" si="9"/>
        <v>0.4381944444444445</v>
      </c>
      <c r="Q121" s="12">
        <f>IF(Data_Extraction!B121="",Data_Extraction!$J121*(Q$1),Data_Extraction!B121)</f>
        <v>76.2</v>
      </c>
      <c r="R121" s="12">
        <f>IF(Data_Extraction!C121="",Data_Extraction!$J121*(R$1),Data_Extraction!C121)</f>
        <v>85</v>
      </c>
      <c r="S121" s="12">
        <f>IF(Data_Extraction!D121="",Data_Extraction!$J121*(S$1),Data_Extraction!D121)</f>
        <v>88.053333333333342</v>
      </c>
      <c r="T121" s="12">
        <f>IF(Data_Extraction!E121="",Data_Extraction!$J121*(T$1),Data_Extraction!E121)</f>
        <v>80.433333333333337</v>
      </c>
      <c r="U121" s="12">
        <f>IF(Data_Extraction!F121="",Data_Extraction!$J121*(U$1),Data_Extraction!F121)</f>
        <v>82.973333333333343</v>
      </c>
      <c r="V121" s="12">
        <f>IF(Data_Extraction!G121="",Data_Extraction!$J121*(V$1),Data_Extraction!G121)</f>
        <v>92</v>
      </c>
      <c r="W121" s="12">
        <f>IF(Data_Extraction!H121="",Data_Extraction!$J121*(W$1),Data_Extraction!H121)</f>
        <v>77</v>
      </c>
      <c r="X121" s="12">
        <f>IF(Data_Extraction!I121="",Data_Extraction!$J121*(X$1),Data_Extraction!I121)</f>
        <v>82.126666666666665</v>
      </c>
      <c r="Y121" s="13">
        <f t="shared" si="6"/>
        <v>82.973333333333343</v>
      </c>
      <c r="Z121" s="17" t="str">
        <f t="shared" si="10"/>
        <v>Afternoon</v>
      </c>
      <c r="AA121" s="14" t="str">
        <f>VLOOKUP($N121,'HeartRate-2022-03-21-1647950188'!$C:$G,2,0)</f>
        <v>Greetings</v>
      </c>
      <c r="AB121" s="14" t="str">
        <f>VLOOKUP($N121,'HeartRate-2022-03-21-1647950188'!$C:$G,3,0)</f>
        <v>On Campus</v>
      </c>
      <c r="AC121" s="14" t="str">
        <f>VLOOKUP($N121,'HeartRate-2022-03-21-1647950188'!$C:$G,4,0)</f>
        <v>Sitting</v>
      </c>
      <c r="AD121" s="14" t="str">
        <f>VLOOKUP($N121,'HeartRate-2022-03-21-1647950188'!$C:$G,5,0)</f>
        <v>Spatial Design</v>
      </c>
      <c r="AE121">
        <f t="shared" si="11"/>
        <v>0</v>
      </c>
      <c r="AF121" s="18">
        <v>44630</v>
      </c>
      <c r="AG121" s="19">
        <v>0.4381944444444445</v>
      </c>
    </row>
    <row r="122" spans="1:33" x14ac:dyDescent="0.3">
      <c r="A122" s="5">
        <v>44630.441666666666</v>
      </c>
      <c r="B122" t="str">
        <f>IFERROR(AVERAGEIFS('HeartRate-2022-03-21-1647950188'!$B:$B,'HeartRate-2022-03-21-1647950188'!$A:$A,Data_Extraction!B$2,'HeartRate-2022-03-21-1647950188'!$C:$C,Data_Extraction!$A122),"")</f>
        <v/>
      </c>
      <c r="C122">
        <f>IFERROR(AVERAGEIFS('HeartRate-2022-03-21-1647950188'!$B:$B,'HeartRate-2022-03-21-1647950188'!$A:$A,Data_Extraction!C$2,'HeartRate-2022-03-21-1647950188'!$C:$C,Data_Extraction!$A122),"")</f>
        <v>88</v>
      </c>
      <c r="D122" t="str">
        <f>IFERROR(AVERAGEIFS('HeartRate-2022-03-21-1647950188'!$B:$B,'HeartRate-2022-03-21-1647950188'!$A:$A,Data_Extraction!D$2,'HeartRate-2022-03-21-1647950188'!$C:$C,Data_Extraction!$A122),"")</f>
        <v/>
      </c>
      <c r="E122" t="str">
        <f>IFERROR(AVERAGEIFS('HeartRate-2022-03-21-1647950188'!$B:$B,'HeartRate-2022-03-21-1647950188'!$A:$A,Data_Extraction!E$2,'HeartRate-2022-03-21-1647950188'!$C:$C,Data_Extraction!$A122),"")</f>
        <v/>
      </c>
      <c r="F122" t="str">
        <f>IFERROR(AVERAGEIFS('HeartRate-2022-03-21-1647950188'!$B:$B,'HeartRate-2022-03-21-1647950188'!$A:$A,Data_Extraction!F$2,'HeartRate-2022-03-21-1647950188'!$C:$C,Data_Extraction!$A122),"")</f>
        <v/>
      </c>
      <c r="G122">
        <f>IFERROR(AVERAGEIFS('HeartRate-2022-03-21-1647950188'!$B:$B,'HeartRate-2022-03-21-1647950188'!$A:$A,Data_Extraction!G$2,'HeartRate-2022-03-21-1647950188'!$C:$C,Data_Extraction!$A122),"")</f>
        <v>81</v>
      </c>
      <c r="H122">
        <f>IFERROR(AVERAGEIFS('HeartRate-2022-03-21-1647950188'!$B:$B,'HeartRate-2022-03-21-1647950188'!$A:$A,Data_Extraction!H$2,'HeartRate-2022-03-21-1647950188'!$C:$C,Data_Extraction!$A122),"")</f>
        <v>88</v>
      </c>
      <c r="I122" t="str">
        <f>IFERROR(AVERAGEIFS('HeartRate-2022-03-21-1647950188'!$B:$B,'HeartRate-2022-03-21-1647950188'!$A:$A,Data_Extraction!I$2,'HeartRate-2022-03-21-1647950188'!$C:$C,Data_Extraction!$A122),"")</f>
        <v/>
      </c>
      <c r="J122" s="8">
        <f t="shared" si="7"/>
        <v>85.666666666666671</v>
      </c>
      <c r="N122" s="11">
        <f>Data_Extraction!A122</f>
        <v>44630.441666666666</v>
      </c>
      <c r="O122" s="15">
        <f t="shared" si="8"/>
        <v>44630</v>
      </c>
      <c r="P122" s="16">
        <f t="shared" si="9"/>
        <v>0.44166666666666665</v>
      </c>
      <c r="Q122" s="12">
        <f>IF(Data_Extraction!B122="",Data_Extraction!$J122*(Q$1),Data_Extraction!B122)</f>
        <v>77.100000000000009</v>
      </c>
      <c r="R122" s="12">
        <f>IF(Data_Extraction!C122="",Data_Extraction!$J122*(R$1),Data_Extraction!C122)</f>
        <v>88</v>
      </c>
      <c r="S122" s="12">
        <f>IF(Data_Extraction!D122="",Data_Extraction!$J122*(S$1),Data_Extraction!D122)</f>
        <v>89.093333333333348</v>
      </c>
      <c r="T122" s="12">
        <f>IF(Data_Extraction!E122="",Data_Extraction!$J122*(T$1),Data_Extraction!E122)</f>
        <v>81.38333333333334</v>
      </c>
      <c r="U122" s="12">
        <f>IF(Data_Extraction!F122="",Data_Extraction!$J122*(U$1),Data_Extraction!F122)</f>
        <v>83.953333333333333</v>
      </c>
      <c r="V122" s="12">
        <f>IF(Data_Extraction!G122="",Data_Extraction!$J122*(V$1),Data_Extraction!G122)</f>
        <v>81</v>
      </c>
      <c r="W122" s="12">
        <f>IF(Data_Extraction!H122="",Data_Extraction!$J122*(W$1),Data_Extraction!H122)</f>
        <v>88</v>
      </c>
      <c r="X122" s="12">
        <f>IF(Data_Extraction!I122="",Data_Extraction!$J122*(X$1),Data_Extraction!I122)</f>
        <v>83.096666666666664</v>
      </c>
      <c r="Y122" s="13">
        <f t="shared" si="6"/>
        <v>83.953333333333333</v>
      </c>
      <c r="Z122" s="17" t="str">
        <f t="shared" si="10"/>
        <v>Afternoon</v>
      </c>
      <c r="AA122" s="14" t="str">
        <f>VLOOKUP($N122,'HeartRate-2022-03-21-1647950188'!$C:$G,2,0)</f>
        <v>Introduction</v>
      </c>
      <c r="AB122" s="14" t="str">
        <f>VLOOKUP($N122,'HeartRate-2022-03-21-1647950188'!$C:$G,3,0)</f>
        <v>On Campus</v>
      </c>
      <c r="AC122" s="14" t="str">
        <f>VLOOKUP($N122,'HeartRate-2022-03-21-1647950188'!$C:$G,4,0)</f>
        <v>Sitting</v>
      </c>
      <c r="AD122" s="14" t="str">
        <f>VLOOKUP($N122,'HeartRate-2022-03-21-1647950188'!$C:$G,5,0)</f>
        <v>Spatial Design</v>
      </c>
      <c r="AE122">
        <f t="shared" si="11"/>
        <v>0</v>
      </c>
      <c r="AF122" s="18">
        <v>44630</v>
      </c>
      <c r="AG122" s="19">
        <v>0.44166666666666665</v>
      </c>
    </row>
    <row r="123" spans="1:33" x14ac:dyDescent="0.3">
      <c r="A123" s="5">
        <v>44630.445138888892</v>
      </c>
      <c r="B123" t="str">
        <f>IFERROR(AVERAGEIFS('HeartRate-2022-03-21-1647950188'!$B:$B,'HeartRate-2022-03-21-1647950188'!$A:$A,Data_Extraction!B$2,'HeartRate-2022-03-21-1647950188'!$C:$C,Data_Extraction!$A123),"")</f>
        <v/>
      </c>
      <c r="C123">
        <f>IFERROR(AVERAGEIFS('HeartRate-2022-03-21-1647950188'!$B:$B,'HeartRate-2022-03-21-1647950188'!$A:$A,Data_Extraction!C$2,'HeartRate-2022-03-21-1647950188'!$C:$C,Data_Extraction!$A123),"")</f>
        <v>89</v>
      </c>
      <c r="D123" t="str">
        <f>IFERROR(AVERAGEIFS('HeartRate-2022-03-21-1647950188'!$B:$B,'HeartRate-2022-03-21-1647950188'!$A:$A,Data_Extraction!D$2,'HeartRate-2022-03-21-1647950188'!$C:$C,Data_Extraction!$A123),"")</f>
        <v/>
      </c>
      <c r="E123" t="str">
        <f>IFERROR(AVERAGEIFS('HeartRate-2022-03-21-1647950188'!$B:$B,'HeartRate-2022-03-21-1647950188'!$A:$A,Data_Extraction!E$2,'HeartRate-2022-03-21-1647950188'!$C:$C,Data_Extraction!$A123),"")</f>
        <v/>
      </c>
      <c r="F123" t="str">
        <f>IFERROR(AVERAGEIFS('HeartRate-2022-03-21-1647950188'!$B:$B,'HeartRate-2022-03-21-1647950188'!$A:$A,Data_Extraction!F$2,'HeartRate-2022-03-21-1647950188'!$C:$C,Data_Extraction!$A123),"")</f>
        <v/>
      </c>
      <c r="G123">
        <f>IFERROR(AVERAGEIFS('HeartRate-2022-03-21-1647950188'!$B:$B,'HeartRate-2022-03-21-1647950188'!$A:$A,Data_Extraction!G$2,'HeartRate-2022-03-21-1647950188'!$C:$C,Data_Extraction!$A123),"")</f>
        <v>73</v>
      </c>
      <c r="H123">
        <f>IFERROR(AVERAGEIFS('HeartRate-2022-03-21-1647950188'!$B:$B,'HeartRate-2022-03-21-1647950188'!$A:$A,Data_Extraction!H$2,'HeartRate-2022-03-21-1647950188'!$C:$C,Data_Extraction!$A123),"")</f>
        <v>90</v>
      </c>
      <c r="I123" t="str">
        <f>IFERROR(AVERAGEIFS('HeartRate-2022-03-21-1647950188'!$B:$B,'HeartRate-2022-03-21-1647950188'!$A:$A,Data_Extraction!I$2,'HeartRate-2022-03-21-1647950188'!$C:$C,Data_Extraction!$A123),"")</f>
        <v/>
      </c>
      <c r="J123" s="8">
        <f t="shared" si="7"/>
        <v>84</v>
      </c>
      <c r="N123" s="11">
        <f>Data_Extraction!A123</f>
        <v>44630.445138888892</v>
      </c>
      <c r="O123" s="15">
        <f t="shared" si="8"/>
        <v>44630</v>
      </c>
      <c r="P123" s="16">
        <f t="shared" si="9"/>
        <v>0.44513888888888892</v>
      </c>
      <c r="Q123" s="12">
        <f>IF(Data_Extraction!B123="",Data_Extraction!$J123*(Q$1),Data_Extraction!B123)</f>
        <v>75.600000000000009</v>
      </c>
      <c r="R123" s="12">
        <f>IF(Data_Extraction!C123="",Data_Extraction!$J123*(R$1),Data_Extraction!C123)</f>
        <v>89</v>
      </c>
      <c r="S123" s="12">
        <f>IF(Data_Extraction!D123="",Data_Extraction!$J123*(S$1),Data_Extraction!D123)</f>
        <v>87.36</v>
      </c>
      <c r="T123" s="12">
        <f>IF(Data_Extraction!E123="",Data_Extraction!$J123*(T$1),Data_Extraction!E123)</f>
        <v>79.8</v>
      </c>
      <c r="U123" s="12">
        <f>IF(Data_Extraction!F123="",Data_Extraction!$J123*(U$1),Data_Extraction!F123)</f>
        <v>82.32</v>
      </c>
      <c r="V123" s="12">
        <f>IF(Data_Extraction!G123="",Data_Extraction!$J123*(V$1),Data_Extraction!G123)</f>
        <v>73</v>
      </c>
      <c r="W123" s="12">
        <f>IF(Data_Extraction!H123="",Data_Extraction!$J123*(W$1),Data_Extraction!H123)</f>
        <v>90</v>
      </c>
      <c r="X123" s="12">
        <f>IF(Data_Extraction!I123="",Data_Extraction!$J123*(X$1),Data_Extraction!I123)</f>
        <v>81.48</v>
      </c>
      <c r="Y123" s="13">
        <f t="shared" si="6"/>
        <v>82.320000000000007</v>
      </c>
      <c r="Z123" s="17" t="str">
        <f t="shared" si="10"/>
        <v>Afternoon</v>
      </c>
      <c r="AA123" s="14" t="str">
        <f>VLOOKUP($N123,'HeartRate-2022-03-21-1647950188'!$C:$G,2,0)</f>
        <v>Introduction</v>
      </c>
      <c r="AB123" s="14" t="str">
        <f>VLOOKUP($N123,'HeartRate-2022-03-21-1647950188'!$C:$G,3,0)</f>
        <v>On Campus</v>
      </c>
      <c r="AC123" s="14" t="str">
        <f>VLOOKUP($N123,'HeartRate-2022-03-21-1647950188'!$C:$G,4,0)</f>
        <v>Sitting</v>
      </c>
      <c r="AD123" s="14" t="str">
        <f>VLOOKUP($N123,'HeartRate-2022-03-21-1647950188'!$C:$G,5,0)</f>
        <v>Spatial Design</v>
      </c>
      <c r="AE123">
        <f t="shared" si="11"/>
        <v>0</v>
      </c>
      <c r="AF123" s="18">
        <v>44630</v>
      </c>
      <c r="AG123" s="19">
        <v>0.44513888888888892</v>
      </c>
    </row>
    <row r="124" spans="1:33" x14ac:dyDescent="0.3">
      <c r="A124" s="5">
        <v>44630.448611111111</v>
      </c>
      <c r="B124" t="str">
        <f>IFERROR(AVERAGEIFS('HeartRate-2022-03-21-1647950188'!$B:$B,'HeartRate-2022-03-21-1647950188'!$A:$A,Data_Extraction!B$2,'HeartRate-2022-03-21-1647950188'!$C:$C,Data_Extraction!$A124),"")</f>
        <v/>
      </c>
      <c r="C124">
        <f>IFERROR(AVERAGEIFS('HeartRate-2022-03-21-1647950188'!$B:$B,'HeartRate-2022-03-21-1647950188'!$A:$A,Data_Extraction!C$2,'HeartRate-2022-03-21-1647950188'!$C:$C,Data_Extraction!$A124),"")</f>
        <v>85</v>
      </c>
      <c r="D124" t="str">
        <f>IFERROR(AVERAGEIFS('HeartRate-2022-03-21-1647950188'!$B:$B,'HeartRate-2022-03-21-1647950188'!$A:$A,Data_Extraction!D$2,'HeartRate-2022-03-21-1647950188'!$C:$C,Data_Extraction!$A124),"")</f>
        <v/>
      </c>
      <c r="E124" t="str">
        <f>IFERROR(AVERAGEIFS('HeartRate-2022-03-21-1647950188'!$B:$B,'HeartRate-2022-03-21-1647950188'!$A:$A,Data_Extraction!E$2,'HeartRate-2022-03-21-1647950188'!$C:$C,Data_Extraction!$A124),"")</f>
        <v/>
      </c>
      <c r="F124" t="str">
        <f>IFERROR(AVERAGEIFS('HeartRate-2022-03-21-1647950188'!$B:$B,'HeartRate-2022-03-21-1647950188'!$A:$A,Data_Extraction!F$2,'HeartRate-2022-03-21-1647950188'!$C:$C,Data_Extraction!$A124),"")</f>
        <v/>
      </c>
      <c r="G124">
        <f>IFERROR(AVERAGEIFS('HeartRate-2022-03-21-1647950188'!$B:$B,'HeartRate-2022-03-21-1647950188'!$A:$A,Data_Extraction!G$2,'HeartRate-2022-03-21-1647950188'!$C:$C,Data_Extraction!$A124),"")</f>
        <v>68</v>
      </c>
      <c r="H124">
        <f>IFERROR(AVERAGEIFS('HeartRate-2022-03-21-1647950188'!$B:$B,'HeartRate-2022-03-21-1647950188'!$A:$A,Data_Extraction!H$2,'HeartRate-2022-03-21-1647950188'!$C:$C,Data_Extraction!$A124),"")</f>
        <v>84</v>
      </c>
      <c r="I124" t="str">
        <f>IFERROR(AVERAGEIFS('HeartRate-2022-03-21-1647950188'!$B:$B,'HeartRate-2022-03-21-1647950188'!$A:$A,Data_Extraction!I$2,'HeartRate-2022-03-21-1647950188'!$C:$C,Data_Extraction!$A124),"")</f>
        <v/>
      </c>
      <c r="J124" s="8">
        <f t="shared" si="7"/>
        <v>79</v>
      </c>
      <c r="N124" s="11">
        <f>Data_Extraction!A124</f>
        <v>44630.448611111111</v>
      </c>
      <c r="O124" s="15">
        <f t="shared" si="8"/>
        <v>44630</v>
      </c>
      <c r="P124" s="16">
        <f t="shared" si="9"/>
        <v>0.44861111111111113</v>
      </c>
      <c r="Q124" s="12">
        <f>IF(Data_Extraction!B124="",Data_Extraction!$J124*(Q$1),Data_Extraction!B124)</f>
        <v>71.100000000000009</v>
      </c>
      <c r="R124" s="12">
        <f>IF(Data_Extraction!C124="",Data_Extraction!$J124*(R$1),Data_Extraction!C124)</f>
        <v>85</v>
      </c>
      <c r="S124" s="12">
        <f>IF(Data_Extraction!D124="",Data_Extraction!$J124*(S$1),Data_Extraction!D124)</f>
        <v>82.16</v>
      </c>
      <c r="T124" s="12">
        <f>IF(Data_Extraction!E124="",Data_Extraction!$J124*(T$1),Data_Extraction!E124)</f>
        <v>75.05</v>
      </c>
      <c r="U124" s="12">
        <f>IF(Data_Extraction!F124="",Data_Extraction!$J124*(U$1),Data_Extraction!F124)</f>
        <v>77.42</v>
      </c>
      <c r="V124" s="12">
        <f>IF(Data_Extraction!G124="",Data_Extraction!$J124*(V$1),Data_Extraction!G124)</f>
        <v>68</v>
      </c>
      <c r="W124" s="12">
        <f>IF(Data_Extraction!H124="",Data_Extraction!$J124*(W$1),Data_Extraction!H124)</f>
        <v>84</v>
      </c>
      <c r="X124" s="12">
        <f>IF(Data_Extraction!I124="",Data_Extraction!$J124*(X$1),Data_Extraction!I124)</f>
        <v>76.63</v>
      </c>
      <c r="Y124" s="13">
        <f t="shared" si="6"/>
        <v>77.42</v>
      </c>
      <c r="Z124" s="17" t="str">
        <f t="shared" si="10"/>
        <v>Afternoon</v>
      </c>
      <c r="AA124" s="14" t="str">
        <f>VLOOKUP($N124,'HeartRate-2022-03-21-1647950188'!$C:$G,2,0)</f>
        <v>Introduction</v>
      </c>
      <c r="AB124" s="14" t="str">
        <f>VLOOKUP($N124,'HeartRate-2022-03-21-1647950188'!$C:$G,3,0)</f>
        <v>On Campus</v>
      </c>
      <c r="AC124" s="14" t="str">
        <f>VLOOKUP($N124,'HeartRate-2022-03-21-1647950188'!$C:$G,4,0)</f>
        <v>Sitting</v>
      </c>
      <c r="AD124" s="14" t="str">
        <f>VLOOKUP($N124,'HeartRate-2022-03-21-1647950188'!$C:$G,5,0)</f>
        <v>Spatial Design</v>
      </c>
      <c r="AE124">
        <f t="shared" si="11"/>
        <v>0</v>
      </c>
      <c r="AF124" s="18">
        <v>44630</v>
      </c>
      <c r="AG124" s="19">
        <v>0.44861111111111113</v>
      </c>
    </row>
    <row r="125" spans="1:33" x14ac:dyDescent="0.3">
      <c r="A125" s="5">
        <v>44630.45208333333</v>
      </c>
      <c r="B125" t="str">
        <f>IFERROR(AVERAGEIFS('HeartRate-2022-03-21-1647950188'!$B:$B,'HeartRate-2022-03-21-1647950188'!$A:$A,Data_Extraction!B$2,'HeartRate-2022-03-21-1647950188'!$C:$C,Data_Extraction!$A125),"")</f>
        <v/>
      </c>
      <c r="C125">
        <f>IFERROR(AVERAGEIFS('HeartRate-2022-03-21-1647950188'!$B:$B,'HeartRate-2022-03-21-1647950188'!$A:$A,Data_Extraction!C$2,'HeartRate-2022-03-21-1647950188'!$C:$C,Data_Extraction!$A125),"")</f>
        <v>81</v>
      </c>
      <c r="D125" t="str">
        <f>IFERROR(AVERAGEIFS('HeartRate-2022-03-21-1647950188'!$B:$B,'HeartRate-2022-03-21-1647950188'!$A:$A,Data_Extraction!D$2,'HeartRate-2022-03-21-1647950188'!$C:$C,Data_Extraction!$A125),"")</f>
        <v/>
      </c>
      <c r="E125" t="str">
        <f>IFERROR(AVERAGEIFS('HeartRate-2022-03-21-1647950188'!$B:$B,'HeartRate-2022-03-21-1647950188'!$A:$A,Data_Extraction!E$2,'HeartRate-2022-03-21-1647950188'!$C:$C,Data_Extraction!$A125),"")</f>
        <v/>
      </c>
      <c r="F125" t="str">
        <f>IFERROR(AVERAGEIFS('HeartRate-2022-03-21-1647950188'!$B:$B,'HeartRate-2022-03-21-1647950188'!$A:$A,Data_Extraction!F$2,'HeartRate-2022-03-21-1647950188'!$C:$C,Data_Extraction!$A125),"")</f>
        <v/>
      </c>
      <c r="G125">
        <f>IFERROR(AVERAGEIFS('HeartRate-2022-03-21-1647950188'!$B:$B,'HeartRate-2022-03-21-1647950188'!$A:$A,Data_Extraction!G$2,'HeartRate-2022-03-21-1647950188'!$C:$C,Data_Extraction!$A125),"")</f>
        <v>80</v>
      </c>
      <c r="H125">
        <f>IFERROR(AVERAGEIFS('HeartRate-2022-03-21-1647950188'!$B:$B,'HeartRate-2022-03-21-1647950188'!$A:$A,Data_Extraction!H$2,'HeartRate-2022-03-21-1647950188'!$C:$C,Data_Extraction!$A125),"")</f>
        <v>87</v>
      </c>
      <c r="I125" t="str">
        <f>IFERROR(AVERAGEIFS('HeartRate-2022-03-21-1647950188'!$B:$B,'HeartRate-2022-03-21-1647950188'!$A:$A,Data_Extraction!I$2,'HeartRate-2022-03-21-1647950188'!$C:$C,Data_Extraction!$A125),"")</f>
        <v/>
      </c>
      <c r="J125" s="8">
        <f t="shared" si="7"/>
        <v>82.666666666666671</v>
      </c>
      <c r="N125" s="11">
        <f>Data_Extraction!A125</f>
        <v>44630.45208333333</v>
      </c>
      <c r="O125" s="15">
        <f t="shared" si="8"/>
        <v>44630</v>
      </c>
      <c r="P125" s="16">
        <f t="shared" si="9"/>
        <v>0.45208333333333334</v>
      </c>
      <c r="Q125" s="12">
        <f>IF(Data_Extraction!B125="",Data_Extraction!$J125*(Q$1),Data_Extraction!B125)</f>
        <v>74.400000000000006</v>
      </c>
      <c r="R125" s="12">
        <f>IF(Data_Extraction!C125="",Data_Extraction!$J125*(R$1),Data_Extraction!C125)</f>
        <v>81</v>
      </c>
      <c r="S125" s="12">
        <f>IF(Data_Extraction!D125="",Data_Extraction!$J125*(S$1),Data_Extraction!D125)</f>
        <v>85.973333333333343</v>
      </c>
      <c r="T125" s="12">
        <f>IF(Data_Extraction!E125="",Data_Extraction!$J125*(T$1),Data_Extraction!E125)</f>
        <v>78.533333333333331</v>
      </c>
      <c r="U125" s="12">
        <f>IF(Data_Extraction!F125="",Data_Extraction!$J125*(U$1),Data_Extraction!F125)</f>
        <v>81.013333333333335</v>
      </c>
      <c r="V125" s="12">
        <f>IF(Data_Extraction!G125="",Data_Extraction!$J125*(V$1),Data_Extraction!G125)</f>
        <v>80</v>
      </c>
      <c r="W125" s="12">
        <f>IF(Data_Extraction!H125="",Data_Extraction!$J125*(W$1),Data_Extraction!H125)</f>
        <v>87</v>
      </c>
      <c r="X125" s="12">
        <f>IF(Data_Extraction!I125="",Data_Extraction!$J125*(X$1),Data_Extraction!I125)</f>
        <v>80.186666666666667</v>
      </c>
      <c r="Y125" s="13">
        <f t="shared" si="6"/>
        <v>81.013333333333321</v>
      </c>
      <c r="Z125" s="17" t="str">
        <f t="shared" si="10"/>
        <v>Afternoon</v>
      </c>
      <c r="AA125" s="14" t="str">
        <f>VLOOKUP($N125,'HeartRate-2022-03-21-1647950188'!$C:$G,2,0)</f>
        <v>Introduction</v>
      </c>
      <c r="AB125" s="14" t="str">
        <f>VLOOKUP($N125,'HeartRate-2022-03-21-1647950188'!$C:$G,3,0)</f>
        <v>On Campus</v>
      </c>
      <c r="AC125" s="14" t="str">
        <f>VLOOKUP($N125,'HeartRate-2022-03-21-1647950188'!$C:$G,4,0)</f>
        <v>Sitting</v>
      </c>
      <c r="AD125" s="14" t="str">
        <f>VLOOKUP($N125,'HeartRate-2022-03-21-1647950188'!$C:$G,5,0)</f>
        <v>Spatial Design</v>
      </c>
      <c r="AE125">
        <f t="shared" si="11"/>
        <v>0</v>
      </c>
      <c r="AF125" s="18">
        <v>44630</v>
      </c>
      <c r="AG125" s="19">
        <v>0.45208333333333334</v>
      </c>
    </row>
    <row r="126" spans="1:33" x14ac:dyDescent="0.3">
      <c r="A126" s="5">
        <v>44630.455555555556</v>
      </c>
      <c r="B126" t="str">
        <f>IFERROR(AVERAGEIFS('HeartRate-2022-03-21-1647950188'!$B:$B,'HeartRate-2022-03-21-1647950188'!$A:$A,Data_Extraction!B$2,'HeartRate-2022-03-21-1647950188'!$C:$C,Data_Extraction!$A126),"")</f>
        <v/>
      </c>
      <c r="C126">
        <f>IFERROR(AVERAGEIFS('HeartRate-2022-03-21-1647950188'!$B:$B,'HeartRate-2022-03-21-1647950188'!$A:$A,Data_Extraction!C$2,'HeartRate-2022-03-21-1647950188'!$C:$C,Data_Extraction!$A126),"")</f>
        <v>93</v>
      </c>
      <c r="D126" t="str">
        <f>IFERROR(AVERAGEIFS('HeartRate-2022-03-21-1647950188'!$B:$B,'HeartRate-2022-03-21-1647950188'!$A:$A,Data_Extraction!D$2,'HeartRate-2022-03-21-1647950188'!$C:$C,Data_Extraction!$A126),"")</f>
        <v/>
      </c>
      <c r="E126" t="str">
        <f>IFERROR(AVERAGEIFS('HeartRate-2022-03-21-1647950188'!$B:$B,'HeartRate-2022-03-21-1647950188'!$A:$A,Data_Extraction!E$2,'HeartRate-2022-03-21-1647950188'!$C:$C,Data_Extraction!$A126),"")</f>
        <v/>
      </c>
      <c r="F126" t="str">
        <f>IFERROR(AVERAGEIFS('HeartRate-2022-03-21-1647950188'!$B:$B,'HeartRate-2022-03-21-1647950188'!$A:$A,Data_Extraction!F$2,'HeartRate-2022-03-21-1647950188'!$C:$C,Data_Extraction!$A126),"")</f>
        <v/>
      </c>
      <c r="G126">
        <f>IFERROR(AVERAGEIFS('HeartRate-2022-03-21-1647950188'!$B:$B,'HeartRate-2022-03-21-1647950188'!$A:$A,Data_Extraction!G$2,'HeartRate-2022-03-21-1647950188'!$C:$C,Data_Extraction!$A126),"")</f>
        <v>70</v>
      </c>
      <c r="H126">
        <f>IFERROR(AVERAGEIFS('HeartRate-2022-03-21-1647950188'!$B:$B,'HeartRate-2022-03-21-1647950188'!$A:$A,Data_Extraction!H$2,'HeartRate-2022-03-21-1647950188'!$C:$C,Data_Extraction!$A126),"")</f>
        <v>88</v>
      </c>
      <c r="I126" t="str">
        <f>IFERROR(AVERAGEIFS('HeartRate-2022-03-21-1647950188'!$B:$B,'HeartRate-2022-03-21-1647950188'!$A:$A,Data_Extraction!I$2,'HeartRate-2022-03-21-1647950188'!$C:$C,Data_Extraction!$A126),"")</f>
        <v/>
      </c>
      <c r="J126" s="8">
        <f t="shared" si="7"/>
        <v>83.666666666666671</v>
      </c>
      <c r="N126" s="11">
        <f>Data_Extraction!A126</f>
        <v>44630.455555555556</v>
      </c>
      <c r="O126" s="15">
        <f t="shared" si="8"/>
        <v>44630</v>
      </c>
      <c r="P126" s="16">
        <f t="shared" si="9"/>
        <v>0.45555555555555555</v>
      </c>
      <c r="Q126" s="12">
        <f>IF(Data_Extraction!B126="",Data_Extraction!$J126*(Q$1),Data_Extraction!B126)</f>
        <v>75.300000000000011</v>
      </c>
      <c r="R126" s="12">
        <f>IF(Data_Extraction!C126="",Data_Extraction!$J126*(R$1),Data_Extraction!C126)</f>
        <v>93</v>
      </c>
      <c r="S126" s="12">
        <f>IF(Data_Extraction!D126="",Data_Extraction!$J126*(S$1),Data_Extraction!D126)</f>
        <v>87.013333333333335</v>
      </c>
      <c r="T126" s="12">
        <f>IF(Data_Extraction!E126="",Data_Extraction!$J126*(T$1),Data_Extraction!E126)</f>
        <v>79.483333333333334</v>
      </c>
      <c r="U126" s="12">
        <f>IF(Data_Extraction!F126="",Data_Extraction!$J126*(U$1),Data_Extraction!F126)</f>
        <v>81.993333333333339</v>
      </c>
      <c r="V126" s="12">
        <f>IF(Data_Extraction!G126="",Data_Extraction!$J126*(V$1),Data_Extraction!G126)</f>
        <v>70</v>
      </c>
      <c r="W126" s="12">
        <f>IF(Data_Extraction!H126="",Data_Extraction!$J126*(W$1),Data_Extraction!H126)</f>
        <v>88</v>
      </c>
      <c r="X126" s="12">
        <f>IF(Data_Extraction!I126="",Data_Extraction!$J126*(X$1),Data_Extraction!I126)</f>
        <v>81.156666666666666</v>
      </c>
      <c r="Y126" s="13">
        <f t="shared" si="6"/>
        <v>81.993333333333325</v>
      </c>
      <c r="Z126" s="17" t="str">
        <f t="shared" si="10"/>
        <v>Afternoon</v>
      </c>
      <c r="AA126" s="14" t="str">
        <f>VLOOKUP($N126,'HeartRate-2022-03-21-1647950188'!$C:$G,2,0)</f>
        <v>Introduction</v>
      </c>
      <c r="AB126" s="14" t="str">
        <f>VLOOKUP($N126,'HeartRate-2022-03-21-1647950188'!$C:$G,3,0)</f>
        <v>On Campus</v>
      </c>
      <c r="AC126" s="14" t="str">
        <f>VLOOKUP($N126,'HeartRate-2022-03-21-1647950188'!$C:$G,4,0)</f>
        <v>Sitting</v>
      </c>
      <c r="AD126" s="14" t="str">
        <f>VLOOKUP($N126,'HeartRate-2022-03-21-1647950188'!$C:$G,5,0)</f>
        <v>Spatial Design</v>
      </c>
      <c r="AE126">
        <f t="shared" si="11"/>
        <v>0</v>
      </c>
      <c r="AF126" s="18">
        <v>44630</v>
      </c>
      <c r="AG126" s="19">
        <v>0.45555555555555555</v>
      </c>
    </row>
    <row r="127" spans="1:33" x14ac:dyDescent="0.3">
      <c r="A127" s="5">
        <v>44630.459027777775</v>
      </c>
      <c r="B127" t="str">
        <f>IFERROR(AVERAGEIFS('HeartRate-2022-03-21-1647950188'!$B:$B,'HeartRate-2022-03-21-1647950188'!$A:$A,Data_Extraction!B$2,'HeartRate-2022-03-21-1647950188'!$C:$C,Data_Extraction!$A127),"")</f>
        <v/>
      </c>
      <c r="C127">
        <f>IFERROR(AVERAGEIFS('HeartRate-2022-03-21-1647950188'!$B:$B,'HeartRate-2022-03-21-1647950188'!$A:$A,Data_Extraction!C$2,'HeartRate-2022-03-21-1647950188'!$C:$C,Data_Extraction!$A127),"")</f>
        <v>81</v>
      </c>
      <c r="D127" t="str">
        <f>IFERROR(AVERAGEIFS('HeartRate-2022-03-21-1647950188'!$B:$B,'HeartRate-2022-03-21-1647950188'!$A:$A,Data_Extraction!D$2,'HeartRate-2022-03-21-1647950188'!$C:$C,Data_Extraction!$A127),"")</f>
        <v/>
      </c>
      <c r="E127" t="str">
        <f>IFERROR(AVERAGEIFS('HeartRate-2022-03-21-1647950188'!$B:$B,'HeartRate-2022-03-21-1647950188'!$A:$A,Data_Extraction!E$2,'HeartRate-2022-03-21-1647950188'!$C:$C,Data_Extraction!$A127),"")</f>
        <v/>
      </c>
      <c r="F127" t="str">
        <f>IFERROR(AVERAGEIFS('HeartRate-2022-03-21-1647950188'!$B:$B,'HeartRate-2022-03-21-1647950188'!$A:$A,Data_Extraction!F$2,'HeartRate-2022-03-21-1647950188'!$C:$C,Data_Extraction!$A127),"")</f>
        <v/>
      </c>
      <c r="G127">
        <f>IFERROR(AVERAGEIFS('HeartRate-2022-03-21-1647950188'!$B:$B,'HeartRate-2022-03-21-1647950188'!$A:$A,Data_Extraction!G$2,'HeartRate-2022-03-21-1647950188'!$C:$C,Data_Extraction!$A127),"")</f>
        <v>75</v>
      </c>
      <c r="H127">
        <f>IFERROR(AVERAGEIFS('HeartRate-2022-03-21-1647950188'!$B:$B,'HeartRate-2022-03-21-1647950188'!$A:$A,Data_Extraction!H$2,'HeartRate-2022-03-21-1647950188'!$C:$C,Data_Extraction!$A127),"")</f>
        <v>77</v>
      </c>
      <c r="I127" t="str">
        <f>IFERROR(AVERAGEIFS('HeartRate-2022-03-21-1647950188'!$B:$B,'HeartRate-2022-03-21-1647950188'!$A:$A,Data_Extraction!I$2,'HeartRate-2022-03-21-1647950188'!$C:$C,Data_Extraction!$A127),"")</f>
        <v/>
      </c>
      <c r="J127" s="8">
        <f t="shared" si="7"/>
        <v>77.666666666666671</v>
      </c>
      <c r="N127" s="11">
        <f>Data_Extraction!A127</f>
        <v>44630.459027777775</v>
      </c>
      <c r="O127" s="15">
        <f t="shared" si="8"/>
        <v>44630</v>
      </c>
      <c r="P127" s="16">
        <f t="shared" si="9"/>
        <v>0.45902777777777781</v>
      </c>
      <c r="Q127" s="12">
        <f>IF(Data_Extraction!B127="",Data_Extraction!$J127*(Q$1),Data_Extraction!B127)</f>
        <v>69.900000000000006</v>
      </c>
      <c r="R127" s="12">
        <f>IF(Data_Extraction!C127="",Data_Extraction!$J127*(R$1),Data_Extraction!C127)</f>
        <v>81</v>
      </c>
      <c r="S127" s="12">
        <f>IF(Data_Extraction!D127="",Data_Extraction!$J127*(S$1),Data_Extraction!D127)</f>
        <v>80.773333333333341</v>
      </c>
      <c r="T127" s="12">
        <f>IF(Data_Extraction!E127="",Data_Extraction!$J127*(T$1),Data_Extraction!E127)</f>
        <v>73.783333333333331</v>
      </c>
      <c r="U127" s="12">
        <f>IF(Data_Extraction!F127="",Data_Extraction!$J127*(U$1),Data_Extraction!F127)</f>
        <v>76.11333333333333</v>
      </c>
      <c r="V127" s="12">
        <f>IF(Data_Extraction!G127="",Data_Extraction!$J127*(V$1),Data_Extraction!G127)</f>
        <v>75</v>
      </c>
      <c r="W127" s="12">
        <f>IF(Data_Extraction!H127="",Data_Extraction!$J127*(W$1),Data_Extraction!H127)</f>
        <v>77</v>
      </c>
      <c r="X127" s="12">
        <f>IF(Data_Extraction!I127="",Data_Extraction!$J127*(X$1),Data_Extraction!I127)</f>
        <v>75.336666666666673</v>
      </c>
      <c r="Y127" s="13">
        <f t="shared" si="6"/>
        <v>76.113333333333344</v>
      </c>
      <c r="Z127" s="17" t="str">
        <f t="shared" si="10"/>
        <v>Afternoon</v>
      </c>
      <c r="AA127" s="14" t="str">
        <f>VLOOKUP($N127,'HeartRate-2022-03-21-1647950188'!$C:$G,2,0)</f>
        <v>Introduction</v>
      </c>
      <c r="AB127" s="14" t="str">
        <f>VLOOKUP($N127,'HeartRate-2022-03-21-1647950188'!$C:$G,3,0)</f>
        <v>On Campus</v>
      </c>
      <c r="AC127" s="14" t="str">
        <f>VLOOKUP($N127,'HeartRate-2022-03-21-1647950188'!$C:$G,4,0)</f>
        <v>Sitting</v>
      </c>
      <c r="AD127" s="14" t="str">
        <f>VLOOKUP($N127,'HeartRate-2022-03-21-1647950188'!$C:$G,5,0)</f>
        <v>Spatial Design</v>
      </c>
      <c r="AE127">
        <f t="shared" si="11"/>
        <v>0</v>
      </c>
      <c r="AF127" s="18">
        <v>44630</v>
      </c>
      <c r="AG127" s="19">
        <v>0.45902777777777781</v>
      </c>
    </row>
    <row r="128" spans="1:33" x14ac:dyDescent="0.3">
      <c r="A128" s="5">
        <v>44630.462500000001</v>
      </c>
      <c r="B128" t="str">
        <f>IFERROR(AVERAGEIFS('HeartRate-2022-03-21-1647950188'!$B:$B,'HeartRate-2022-03-21-1647950188'!$A:$A,Data_Extraction!B$2,'HeartRate-2022-03-21-1647950188'!$C:$C,Data_Extraction!$A128),"")</f>
        <v/>
      </c>
      <c r="C128">
        <f>IFERROR(AVERAGEIFS('HeartRate-2022-03-21-1647950188'!$B:$B,'HeartRate-2022-03-21-1647950188'!$A:$A,Data_Extraction!C$2,'HeartRate-2022-03-21-1647950188'!$C:$C,Data_Extraction!$A128),"")</f>
        <v>92</v>
      </c>
      <c r="D128" t="str">
        <f>IFERROR(AVERAGEIFS('HeartRate-2022-03-21-1647950188'!$B:$B,'HeartRate-2022-03-21-1647950188'!$A:$A,Data_Extraction!D$2,'HeartRate-2022-03-21-1647950188'!$C:$C,Data_Extraction!$A128),"")</f>
        <v/>
      </c>
      <c r="E128" t="str">
        <f>IFERROR(AVERAGEIFS('HeartRate-2022-03-21-1647950188'!$B:$B,'HeartRate-2022-03-21-1647950188'!$A:$A,Data_Extraction!E$2,'HeartRate-2022-03-21-1647950188'!$C:$C,Data_Extraction!$A128),"")</f>
        <v/>
      </c>
      <c r="F128" t="str">
        <f>IFERROR(AVERAGEIFS('HeartRate-2022-03-21-1647950188'!$B:$B,'HeartRate-2022-03-21-1647950188'!$A:$A,Data_Extraction!F$2,'HeartRate-2022-03-21-1647950188'!$C:$C,Data_Extraction!$A128),"")</f>
        <v/>
      </c>
      <c r="G128">
        <f>IFERROR(AVERAGEIFS('HeartRate-2022-03-21-1647950188'!$B:$B,'HeartRate-2022-03-21-1647950188'!$A:$A,Data_Extraction!G$2,'HeartRate-2022-03-21-1647950188'!$C:$C,Data_Extraction!$A128),"")</f>
        <v>69</v>
      </c>
      <c r="H128">
        <f>IFERROR(AVERAGEIFS('HeartRate-2022-03-21-1647950188'!$B:$B,'HeartRate-2022-03-21-1647950188'!$A:$A,Data_Extraction!H$2,'HeartRate-2022-03-21-1647950188'!$C:$C,Data_Extraction!$A128),"")</f>
        <v>79</v>
      </c>
      <c r="I128" t="str">
        <f>IFERROR(AVERAGEIFS('HeartRate-2022-03-21-1647950188'!$B:$B,'HeartRate-2022-03-21-1647950188'!$A:$A,Data_Extraction!I$2,'HeartRate-2022-03-21-1647950188'!$C:$C,Data_Extraction!$A128),"")</f>
        <v/>
      </c>
      <c r="J128" s="8">
        <f t="shared" si="7"/>
        <v>80</v>
      </c>
      <c r="N128" s="11">
        <f>Data_Extraction!A128</f>
        <v>44630.462500000001</v>
      </c>
      <c r="O128" s="15">
        <f t="shared" si="8"/>
        <v>44630</v>
      </c>
      <c r="P128" s="16">
        <f t="shared" si="9"/>
        <v>0.46249999999999997</v>
      </c>
      <c r="Q128" s="12">
        <f>IF(Data_Extraction!B128="",Data_Extraction!$J128*(Q$1),Data_Extraction!B128)</f>
        <v>72</v>
      </c>
      <c r="R128" s="12">
        <f>IF(Data_Extraction!C128="",Data_Extraction!$J128*(R$1),Data_Extraction!C128)</f>
        <v>92</v>
      </c>
      <c r="S128" s="12">
        <f>IF(Data_Extraction!D128="",Data_Extraction!$J128*(S$1),Data_Extraction!D128)</f>
        <v>83.2</v>
      </c>
      <c r="T128" s="12">
        <f>IF(Data_Extraction!E128="",Data_Extraction!$J128*(T$1),Data_Extraction!E128)</f>
        <v>76</v>
      </c>
      <c r="U128" s="12">
        <f>IF(Data_Extraction!F128="",Data_Extraction!$J128*(U$1),Data_Extraction!F128)</f>
        <v>78.400000000000006</v>
      </c>
      <c r="V128" s="12">
        <f>IF(Data_Extraction!G128="",Data_Extraction!$J128*(V$1),Data_Extraction!G128)</f>
        <v>69</v>
      </c>
      <c r="W128" s="12">
        <f>IF(Data_Extraction!H128="",Data_Extraction!$J128*(W$1),Data_Extraction!H128)</f>
        <v>79</v>
      </c>
      <c r="X128" s="12">
        <f>IF(Data_Extraction!I128="",Data_Extraction!$J128*(X$1),Data_Extraction!I128)</f>
        <v>77.599999999999994</v>
      </c>
      <c r="Y128" s="13">
        <f t="shared" si="6"/>
        <v>78.400000000000006</v>
      </c>
      <c r="Z128" s="17" t="str">
        <f t="shared" si="10"/>
        <v>Afternoon</v>
      </c>
      <c r="AA128" s="14" t="str">
        <f>VLOOKUP($N128,'HeartRate-2022-03-21-1647950188'!$C:$G,2,0)</f>
        <v>Introduction</v>
      </c>
      <c r="AB128" s="14" t="str">
        <f>VLOOKUP($N128,'HeartRate-2022-03-21-1647950188'!$C:$G,3,0)</f>
        <v>On Campus</v>
      </c>
      <c r="AC128" s="14" t="str">
        <f>VLOOKUP($N128,'HeartRate-2022-03-21-1647950188'!$C:$G,4,0)</f>
        <v>Sitting</v>
      </c>
      <c r="AD128" s="14" t="str">
        <f>VLOOKUP($N128,'HeartRate-2022-03-21-1647950188'!$C:$G,5,0)</f>
        <v>Spatial Design</v>
      </c>
      <c r="AE128">
        <f t="shared" si="11"/>
        <v>0</v>
      </c>
      <c r="AF128" s="18">
        <v>44630</v>
      </c>
      <c r="AG128" s="19">
        <v>0.46249999999999997</v>
      </c>
    </row>
    <row r="129" spans="1:33" x14ac:dyDescent="0.3">
      <c r="A129" s="5">
        <v>44630.465960648151</v>
      </c>
      <c r="B129" t="str">
        <f>IFERROR(AVERAGEIFS('HeartRate-2022-03-21-1647950188'!$B:$B,'HeartRate-2022-03-21-1647950188'!$A:$A,Data_Extraction!B$2,'HeartRate-2022-03-21-1647950188'!$C:$C,Data_Extraction!$A129),"")</f>
        <v/>
      </c>
      <c r="C129">
        <f>IFERROR(AVERAGEIFS('HeartRate-2022-03-21-1647950188'!$B:$B,'HeartRate-2022-03-21-1647950188'!$A:$A,Data_Extraction!C$2,'HeartRate-2022-03-21-1647950188'!$C:$C,Data_Extraction!$A129),"")</f>
        <v>92</v>
      </c>
      <c r="D129" t="str">
        <f>IFERROR(AVERAGEIFS('HeartRate-2022-03-21-1647950188'!$B:$B,'HeartRate-2022-03-21-1647950188'!$A:$A,Data_Extraction!D$2,'HeartRate-2022-03-21-1647950188'!$C:$C,Data_Extraction!$A129),"")</f>
        <v/>
      </c>
      <c r="E129" t="str">
        <f>IFERROR(AVERAGEIFS('HeartRate-2022-03-21-1647950188'!$B:$B,'HeartRate-2022-03-21-1647950188'!$A:$A,Data_Extraction!E$2,'HeartRate-2022-03-21-1647950188'!$C:$C,Data_Extraction!$A129),"")</f>
        <v/>
      </c>
      <c r="F129" t="str">
        <f>IFERROR(AVERAGEIFS('HeartRate-2022-03-21-1647950188'!$B:$B,'HeartRate-2022-03-21-1647950188'!$A:$A,Data_Extraction!F$2,'HeartRate-2022-03-21-1647950188'!$C:$C,Data_Extraction!$A129),"")</f>
        <v/>
      </c>
      <c r="G129" t="str">
        <f>IFERROR(AVERAGEIFS('HeartRate-2022-03-21-1647950188'!$B:$B,'HeartRate-2022-03-21-1647950188'!$A:$A,Data_Extraction!G$2,'HeartRate-2022-03-21-1647950188'!$C:$C,Data_Extraction!$A129),"")</f>
        <v/>
      </c>
      <c r="H129" t="str">
        <f>IFERROR(AVERAGEIFS('HeartRate-2022-03-21-1647950188'!$B:$B,'HeartRate-2022-03-21-1647950188'!$A:$A,Data_Extraction!H$2,'HeartRate-2022-03-21-1647950188'!$C:$C,Data_Extraction!$A129),"")</f>
        <v/>
      </c>
      <c r="I129" t="str">
        <f>IFERROR(AVERAGEIFS('HeartRate-2022-03-21-1647950188'!$B:$B,'HeartRate-2022-03-21-1647950188'!$A:$A,Data_Extraction!I$2,'HeartRate-2022-03-21-1647950188'!$C:$C,Data_Extraction!$A129),"")</f>
        <v/>
      </c>
      <c r="J129" s="8">
        <f t="shared" si="7"/>
        <v>92</v>
      </c>
      <c r="N129" s="11">
        <f>Data_Extraction!A129</f>
        <v>44630.465960648151</v>
      </c>
      <c r="O129" s="15">
        <f t="shared" si="8"/>
        <v>44630</v>
      </c>
      <c r="P129" s="16">
        <f t="shared" si="9"/>
        <v>0.46596064814814814</v>
      </c>
      <c r="Q129" s="12">
        <f>IF(Data_Extraction!B129="",Data_Extraction!$J129*(Q$1),Data_Extraction!B129)</f>
        <v>82.8</v>
      </c>
      <c r="R129" s="12">
        <f>IF(Data_Extraction!C129="",Data_Extraction!$J129*(R$1),Data_Extraction!C129)</f>
        <v>92</v>
      </c>
      <c r="S129" s="12">
        <f>IF(Data_Extraction!D129="",Data_Extraction!$J129*(S$1),Data_Extraction!D129)</f>
        <v>95.68</v>
      </c>
      <c r="T129" s="12">
        <f>IF(Data_Extraction!E129="",Data_Extraction!$J129*(T$1),Data_Extraction!E129)</f>
        <v>87.399999999999991</v>
      </c>
      <c r="U129" s="12">
        <f>IF(Data_Extraction!F129="",Data_Extraction!$J129*(U$1),Data_Extraction!F129)</f>
        <v>90.16</v>
      </c>
      <c r="V129" s="12">
        <f>IF(Data_Extraction!G129="",Data_Extraction!$J129*(V$1),Data_Extraction!G129)</f>
        <v>83.72</v>
      </c>
      <c r="W129" s="12">
        <f>IF(Data_Extraction!H129="",Data_Extraction!$J129*(W$1),Data_Extraction!H129)</f>
        <v>98.440000000000012</v>
      </c>
      <c r="X129" s="12">
        <f>IF(Data_Extraction!I129="",Data_Extraction!$J129*(X$1),Data_Extraction!I129)</f>
        <v>89.24</v>
      </c>
      <c r="Y129" s="13">
        <f t="shared" si="6"/>
        <v>89.93</v>
      </c>
      <c r="Z129" s="17" t="str">
        <f t="shared" si="10"/>
        <v>Afternoon</v>
      </c>
      <c r="AA129" s="14" t="str">
        <f>VLOOKUP($N129,'HeartRate-2022-03-21-1647950188'!$C:$G,2,0)</f>
        <v>Introduction</v>
      </c>
      <c r="AB129" s="14" t="str">
        <f>VLOOKUP($N129,'HeartRate-2022-03-21-1647950188'!$C:$G,3,0)</f>
        <v>On Campus</v>
      </c>
      <c r="AC129" s="14" t="str">
        <f>VLOOKUP($N129,'HeartRate-2022-03-21-1647950188'!$C:$G,4,0)</f>
        <v>Sitting</v>
      </c>
      <c r="AD129" s="14" t="str">
        <f>VLOOKUP($N129,'HeartRate-2022-03-21-1647950188'!$C:$G,5,0)</f>
        <v>Spatial Design</v>
      </c>
      <c r="AE129">
        <f t="shared" si="11"/>
        <v>0</v>
      </c>
      <c r="AF129" s="18">
        <v>44630</v>
      </c>
      <c r="AG129" s="19">
        <v>0.46596064814814814</v>
      </c>
    </row>
    <row r="130" spans="1:33" x14ac:dyDescent="0.3">
      <c r="A130" s="5">
        <v>44630.46597222222</v>
      </c>
      <c r="B130" t="str">
        <f>IFERROR(AVERAGEIFS('HeartRate-2022-03-21-1647950188'!$B:$B,'HeartRate-2022-03-21-1647950188'!$A:$A,Data_Extraction!B$2,'HeartRate-2022-03-21-1647950188'!$C:$C,Data_Extraction!$A130),"")</f>
        <v/>
      </c>
      <c r="C130">
        <f>IFERROR(AVERAGEIFS('HeartRate-2022-03-21-1647950188'!$B:$B,'HeartRate-2022-03-21-1647950188'!$A:$A,Data_Extraction!C$2,'HeartRate-2022-03-21-1647950188'!$C:$C,Data_Extraction!$A130),"")</f>
        <v>90</v>
      </c>
      <c r="D130" t="str">
        <f>IFERROR(AVERAGEIFS('HeartRate-2022-03-21-1647950188'!$B:$B,'HeartRate-2022-03-21-1647950188'!$A:$A,Data_Extraction!D$2,'HeartRate-2022-03-21-1647950188'!$C:$C,Data_Extraction!$A130),"")</f>
        <v/>
      </c>
      <c r="E130" t="str">
        <f>IFERROR(AVERAGEIFS('HeartRate-2022-03-21-1647950188'!$B:$B,'HeartRate-2022-03-21-1647950188'!$A:$A,Data_Extraction!E$2,'HeartRate-2022-03-21-1647950188'!$C:$C,Data_Extraction!$A130),"")</f>
        <v/>
      </c>
      <c r="F130" t="str">
        <f>IFERROR(AVERAGEIFS('HeartRate-2022-03-21-1647950188'!$B:$B,'HeartRate-2022-03-21-1647950188'!$A:$A,Data_Extraction!F$2,'HeartRate-2022-03-21-1647950188'!$C:$C,Data_Extraction!$A130),"")</f>
        <v/>
      </c>
      <c r="G130">
        <f>IFERROR(AVERAGEIFS('HeartRate-2022-03-21-1647950188'!$B:$B,'HeartRate-2022-03-21-1647950188'!$A:$A,Data_Extraction!G$2,'HeartRate-2022-03-21-1647950188'!$C:$C,Data_Extraction!$A130),"")</f>
        <v>72</v>
      </c>
      <c r="H130">
        <f>IFERROR(AVERAGEIFS('HeartRate-2022-03-21-1647950188'!$B:$B,'HeartRate-2022-03-21-1647950188'!$A:$A,Data_Extraction!H$2,'HeartRate-2022-03-21-1647950188'!$C:$C,Data_Extraction!$A130),"")</f>
        <v>105</v>
      </c>
      <c r="I130" t="str">
        <f>IFERROR(AVERAGEIFS('HeartRate-2022-03-21-1647950188'!$B:$B,'HeartRate-2022-03-21-1647950188'!$A:$A,Data_Extraction!I$2,'HeartRate-2022-03-21-1647950188'!$C:$C,Data_Extraction!$A130),"")</f>
        <v/>
      </c>
      <c r="J130" s="8">
        <f t="shared" si="7"/>
        <v>89</v>
      </c>
      <c r="N130" s="11">
        <f>Data_Extraction!A130</f>
        <v>44630.46597222222</v>
      </c>
      <c r="O130" s="15">
        <f t="shared" si="8"/>
        <v>44630</v>
      </c>
      <c r="P130" s="16">
        <f t="shared" si="9"/>
        <v>0.46597222222222223</v>
      </c>
      <c r="Q130" s="12">
        <f>IF(Data_Extraction!B130="",Data_Extraction!$J130*(Q$1),Data_Extraction!B130)</f>
        <v>80.100000000000009</v>
      </c>
      <c r="R130" s="12">
        <f>IF(Data_Extraction!C130="",Data_Extraction!$J130*(R$1),Data_Extraction!C130)</f>
        <v>90</v>
      </c>
      <c r="S130" s="12">
        <f>IF(Data_Extraction!D130="",Data_Extraction!$J130*(S$1),Data_Extraction!D130)</f>
        <v>92.56</v>
      </c>
      <c r="T130" s="12">
        <f>IF(Data_Extraction!E130="",Data_Extraction!$J130*(T$1),Data_Extraction!E130)</f>
        <v>84.55</v>
      </c>
      <c r="U130" s="12">
        <f>IF(Data_Extraction!F130="",Data_Extraction!$J130*(U$1),Data_Extraction!F130)</f>
        <v>87.22</v>
      </c>
      <c r="V130" s="12">
        <f>IF(Data_Extraction!G130="",Data_Extraction!$J130*(V$1),Data_Extraction!G130)</f>
        <v>72</v>
      </c>
      <c r="W130" s="12">
        <f>IF(Data_Extraction!H130="",Data_Extraction!$J130*(W$1),Data_Extraction!H130)</f>
        <v>105</v>
      </c>
      <c r="X130" s="12">
        <f>IF(Data_Extraction!I130="",Data_Extraction!$J130*(X$1),Data_Extraction!I130)</f>
        <v>86.33</v>
      </c>
      <c r="Y130" s="13">
        <f t="shared" si="6"/>
        <v>87.220000000000013</v>
      </c>
      <c r="Z130" s="17" t="str">
        <f t="shared" si="10"/>
        <v>Afternoon</v>
      </c>
      <c r="AA130" s="14" t="str">
        <f>VLOOKUP($N130,'HeartRate-2022-03-21-1647950188'!$C:$G,2,0)</f>
        <v>Lecture</v>
      </c>
      <c r="AB130" s="14" t="str">
        <f>VLOOKUP($N130,'HeartRate-2022-03-21-1647950188'!$C:$G,3,0)</f>
        <v>On Campus</v>
      </c>
      <c r="AC130" s="14" t="str">
        <f>VLOOKUP($N130,'HeartRate-2022-03-21-1647950188'!$C:$G,4,0)</f>
        <v>Sitting</v>
      </c>
      <c r="AD130" s="14" t="str">
        <f>VLOOKUP($N130,'HeartRate-2022-03-21-1647950188'!$C:$G,5,0)</f>
        <v>Spatial Design</v>
      </c>
      <c r="AE130">
        <f t="shared" si="11"/>
        <v>0</v>
      </c>
      <c r="AF130" s="18">
        <v>44630</v>
      </c>
      <c r="AG130" s="19">
        <v>0.46597222222222223</v>
      </c>
    </row>
    <row r="131" spans="1:33" x14ac:dyDescent="0.3">
      <c r="A131" s="5">
        <v>44630.46665509259</v>
      </c>
      <c r="B131" t="str">
        <f>IFERROR(AVERAGEIFS('HeartRate-2022-03-21-1647950188'!$B:$B,'HeartRate-2022-03-21-1647950188'!$A:$A,Data_Extraction!B$2,'HeartRate-2022-03-21-1647950188'!$C:$C,Data_Extraction!$A131),"")</f>
        <v/>
      </c>
      <c r="C131">
        <f>IFERROR(AVERAGEIFS('HeartRate-2022-03-21-1647950188'!$B:$B,'HeartRate-2022-03-21-1647950188'!$A:$A,Data_Extraction!C$2,'HeartRate-2022-03-21-1647950188'!$C:$C,Data_Extraction!$A131),"")</f>
        <v>80</v>
      </c>
      <c r="D131" t="str">
        <f>IFERROR(AVERAGEIFS('HeartRate-2022-03-21-1647950188'!$B:$B,'HeartRate-2022-03-21-1647950188'!$A:$A,Data_Extraction!D$2,'HeartRate-2022-03-21-1647950188'!$C:$C,Data_Extraction!$A131),"")</f>
        <v/>
      </c>
      <c r="E131" t="str">
        <f>IFERROR(AVERAGEIFS('HeartRate-2022-03-21-1647950188'!$B:$B,'HeartRate-2022-03-21-1647950188'!$A:$A,Data_Extraction!E$2,'HeartRate-2022-03-21-1647950188'!$C:$C,Data_Extraction!$A131),"")</f>
        <v/>
      </c>
      <c r="F131" t="str">
        <f>IFERROR(AVERAGEIFS('HeartRate-2022-03-21-1647950188'!$B:$B,'HeartRate-2022-03-21-1647950188'!$A:$A,Data_Extraction!F$2,'HeartRate-2022-03-21-1647950188'!$C:$C,Data_Extraction!$A131),"")</f>
        <v/>
      </c>
      <c r="G131" t="str">
        <f>IFERROR(AVERAGEIFS('HeartRate-2022-03-21-1647950188'!$B:$B,'HeartRate-2022-03-21-1647950188'!$A:$A,Data_Extraction!G$2,'HeartRate-2022-03-21-1647950188'!$C:$C,Data_Extraction!$A131),"")</f>
        <v/>
      </c>
      <c r="H131" t="str">
        <f>IFERROR(AVERAGEIFS('HeartRate-2022-03-21-1647950188'!$B:$B,'HeartRate-2022-03-21-1647950188'!$A:$A,Data_Extraction!H$2,'HeartRate-2022-03-21-1647950188'!$C:$C,Data_Extraction!$A131),"")</f>
        <v/>
      </c>
      <c r="I131" t="str">
        <f>IFERROR(AVERAGEIFS('HeartRate-2022-03-21-1647950188'!$B:$B,'HeartRate-2022-03-21-1647950188'!$A:$A,Data_Extraction!I$2,'HeartRate-2022-03-21-1647950188'!$C:$C,Data_Extraction!$A131),"")</f>
        <v/>
      </c>
      <c r="J131" s="8">
        <f t="shared" si="7"/>
        <v>80</v>
      </c>
      <c r="N131" s="11">
        <f>Data_Extraction!A131</f>
        <v>44630.46665509259</v>
      </c>
      <c r="O131" s="15">
        <f t="shared" si="8"/>
        <v>44630</v>
      </c>
      <c r="P131" s="16">
        <f t="shared" si="9"/>
        <v>0.46665509259259258</v>
      </c>
      <c r="Q131" s="12">
        <f>IF(Data_Extraction!B131="",Data_Extraction!$J131*(Q$1),Data_Extraction!B131)</f>
        <v>72</v>
      </c>
      <c r="R131" s="12">
        <f>IF(Data_Extraction!C131="",Data_Extraction!$J131*(R$1),Data_Extraction!C131)</f>
        <v>80</v>
      </c>
      <c r="S131" s="12">
        <f>IF(Data_Extraction!D131="",Data_Extraction!$J131*(S$1),Data_Extraction!D131)</f>
        <v>83.2</v>
      </c>
      <c r="T131" s="12">
        <f>IF(Data_Extraction!E131="",Data_Extraction!$J131*(T$1),Data_Extraction!E131)</f>
        <v>76</v>
      </c>
      <c r="U131" s="12">
        <f>IF(Data_Extraction!F131="",Data_Extraction!$J131*(U$1),Data_Extraction!F131)</f>
        <v>78.400000000000006</v>
      </c>
      <c r="V131" s="12">
        <f>IF(Data_Extraction!G131="",Data_Extraction!$J131*(V$1),Data_Extraction!G131)</f>
        <v>72.8</v>
      </c>
      <c r="W131" s="12">
        <f>IF(Data_Extraction!H131="",Data_Extraction!$J131*(W$1),Data_Extraction!H131)</f>
        <v>85.600000000000009</v>
      </c>
      <c r="X131" s="12">
        <f>IF(Data_Extraction!I131="",Data_Extraction!$J131*(X$1),Data_Extraction!I131)</f>
        <v>77.599999999999994</v>
      </c>
      <c r="Y131" s="13">
        <f t="shared" ref="Y131:Y194" si="12">AVERAGE(Q131:X131)</f>
        <v>78.2</v>
      </c>
      <c r="Z131" s="17" t="str">
        <f t="shared" si="10"/>
        <v>Afternoon</v>
      </c>
      <c r="AA131" s="14" t="str">
        <f>VLOOKUP($N131,'HeartRate-2022-03-21-1647950188'!$C:$G,2,0)</f>
        <v>Lecture</v>
      </c>
      <c r="AB131" s="14" t="str">
        <f>VLOOKUP($N131,'HeartRate-2022-03-21-1647950188'!$C:$G,3,0)</f>
        <v>On Campus</v>
      </c>
      <c r="AC131" s="14" t="str">
        <f>VLOOKUP($N131,'HeartRate-2022-03-21-1647950188'!$C:$G,4,0)</f>
        <v>Sitting</v>
      </c>
      <c r="AD131" s="14" t="str">
        <f>VLOOKUP($N131,'HeartRate-2022-03-21-1647950188'!$C:$G,5,0)</f>
        <v>Spatial Design</v>
      </c>
      <c r="AE131">
        <f t="shared" si="11"/>
        <v>0</v>
      </c>
      <c r="AF131" s="18">
        <v>44630</v>
      </c>
      <c r="AG131" s="19">
        <v>0.46665509259259258</v>
      </c>
    </row>
    <row r="132" spans="1:33" x14ac:dyDescent="0.3">
      <c r="A132" s="5">
        <v>44630.469236111108</v>
      </c>
      <c r="B132" t="str">
        <f>IFERROR(AVERAGEIFS('HeartRate-2022-03-21-1647950188'!$B:$B,'HeartRate-2022-03-21-1647950188'!$A:$A,Data_Extraction!B$2,'HeartRate-2022-03-21-1647950188'!$C:$C,Data_Extraction!$A132),"")</f>
        <v/>
      </c>
      <c r="C132">
        <f>IFERROR(AVERAGEIFS('HeartRate-2022-03-21-1647950188'!$B:$B,'HeartRate-2022-03-21-1647950188'!$A:$A,Data_Extraction!C$2,'HeartRate-2022-03-21-1647950188'!$C:$C,Data_Extraction!$A132),"")</f>
        <v>88</v>
      </c>
      <c r="D132" t="str">
        <f>IFERROR(AVERAGEIFS('HeartRate-2022-03-21-1647950188'!$B:$B,'HeartRate-2022-03-21-1647950188'!$A:$A,Data_Extraction!D$2,'HeartRate-2022-03-21-1647950188'!$C:$C,Data_Extraction!$A132),"")</f>
        <v/>
      </c>
      <c r="E132" t="str">
        <f>IFERROR(AVERAGEIFS('HeartRate-2022-03-21-1647950188'!$B:$B,'HeartRate-2022-03-21-1647950188'!$A:$A,Data_Extraction!E$2,'HeartRate-2022-03-21-1647950188'!$C:$C,Data_Extraction!$A132),"")</f>
        <v/>
      </c>
      <c r="F132" t="str">
        <f>IFERROR(AVERAGEIFS('HeartRate-2022-03-21-1647950188'!$B:$B,'HeartRate-2022-03-21-1647950188'!$A:$A,Data_Extraction!F$2,'HeartRate-2022-03-21-1647950188'!$C:$C,Data_Extraction!$A132),"")</f>
        <v/>
      </c>
      <c r="G132" t="str">
        <f>IFERROR(AVERAGEIFS('HeartRate-2022-03-21-1647950188'!$B:$B,'HeartRate-2022-03-21-1647950188'!$A:$A,Data_Extraction!G$2,'HeartRate-2022-03-21-1647950188'!$C:$C,Data_Extraction!$A132),"")</f>
        <v/>
      </c>
      <c r="H132" t="str">
        <f>IFERROR(AVERAGEIFS('HeartRate-2022-03-21-1647950188'!$B:$B,'HeartRate-2022-03-21-1647950188'!$A:$A,Data_Extraction!H$2,'HeartRate-2022-03-21-1647950188'!$C:$C,Data_Extraction!$A132),"")</f>
        <v/>
      </c>
      <c r="I132" t="str">
        <f>IFERROR(AVERAGEIFS('HeartRate-2022-03-21-1647950188'!$B:$B,'HeartRate-2022-03-21-1647950188'!$A:$A,Data_Extraction!I$2,'HeartRate-2022-03-21-1647950188'!$C:$C,Data_Extraction!$A132),"")</f>
        <v/>
      </c>
      <c r="J132" s="8">
        <f t="shared" ref="J132:J195" si="13">AVERAGE(B132:I132)</f>
        <v>88</v>
      </c>
      <c r="N132" s="11">
        <f>Data_Extraction!A132</f>
        <v>44630.469236111108</v>
      </c>
      <c r="O132" s="15">
        <f t="shared" ref="O132:O195" si="14">AF132</f>
        <v>44630</v>
      </c>
      <c r="P132" s="16">
        <f t="shared" ref="P132:P195" si="15">AG132</f>
        <v>0.46923611111111113</v>
      </c>
      <c r="Q132" s="12">
        <f>IF(Data_Extraction!B132="",Data_Extraction!$J132*(Q$1),Data_Extraction!B132)</f>
        <v>79.2</v>
      </c>
      <c r="R132" s="12">
        <f>IF(Data_Extraction!C132="",Data_Extraction!$J132*(R$1),Data_Extraction!C132)</f>
        <v>88</v>
      </c>
      <c r="S132" s="12">
        <f>IF(Data_Extraction!D132="",Data_Extraction!$J132*(S$1),Data_Extraction!D132)</f>
        <v>91.52000000000001</v>
      </c>
      <c r="T132" s="12">
        <f>IF(Data_Extraction!E132="",Data_Extraction!$J132*(T$1),Data_Extraction!E132)</f>
        <v>83.6</v>
      </c>
      <c r="U132" s="12">
        <f>IF(Data_Extraction!F132="",Data_Extraction!$J132*(U$1),Data_Extraction!F132)</f>
        <v>86.24</v>
      </c>
      <c r="V132" s="12">
        <f>IF(Data_Extraction!G132="",Data_Extraction!$J132*(V$1),Data_Extraction!G132)</f>
        <v>80.08</v>
      </c>
      <c r="W132" s="12">
        <f>IF(Data_Extraction!H132="",Data_Extraction!$J132*(W$1),Data_Extraction!H132)</f>
        <v>94.160000000000011</v>
      </c>
      <c r="X132" s="12">
        <f>IF(Data_Extraction!I132="",Data_Extraction!$J132*(X$1),Data_Extraction!I132)</f>
        <v>85.36</v>
      </c>
      <c r="Y132" s="13">
        <f t="shared" si="12"/>
        <v>86.02000000000001</v>
      </c>
      <c r="Z132" s="17" t="str">
        <f t="shared" ref="Z132:Z195" si="16">VLOOKUP(P132,$AJ$2:$AK$7,2,1)</f>
        <v>Afternoon</v>
      </c>
      <c r="AA132" s="14" t="str">
        <f>VLOOKUP($N132,'HeartRate-2022-03-21-1647950188'!$C:$G,2,0)</f>
        <v>Lecture</v>
      </c>
      <c r="AB132" s="14" t="str">
        <f>VLOOKUP($N132,'HeartRate-2022-03-21-1647950188'!$C:$G,3,0)</f>
        <v>On Campus</v>
      </c>
      <c r="AC132" s="14" t="str">
        <f>VLOOKUP($N132,'HeartRate-2022-03-21-1647950188'!$C:$G,4,0)</f>
        <v>Sitting</v>
      </c>
      <c r="AD132" s="14" t="str">
        <f>VLOOKUP($N132,'HeartRate-2022-03-21-1647950188'!$C:$G,5,0)</f>
        <v>Spatial Design</v>
      </c>
      <c r="AE132">
        <f t="shared" ref="AE132:AE195" si="17">IF(Y132&gt;120,1,0)</f>
        <v>0</v>
      </c>
      <c r="AF132" s="18">
        <v>44630</v>
      </c>
      <c r="AG132" s="19">
        <v>0.46923611111111113</v>
      </c>
    </row>
    <row r="133" spans="1:33" x14ac:dyDescent="0.3">
      <c r="A133" s="5">
        <v>44630.469444444447</v>
      </c>
      <c r="B133" t="str">
        <f>IFERROR(AVERAGEIFS('HeartRate-2022-03-21-1647950188'!$B:$B,'HeartRate-2022-03-21-1647950188'!$A:$A,Data_Extraction!B$2,'HeartRate-2022-03-21-1647950188'!$C:$C,Data_Extraction!$A133),"")</f>
        <v/>
      </c>
      <c r="C133">
        <f>IFERROR(AVERAGEIFS('HeartRate-2022-03-21-1647950188'!$B:$B,'HeartRate-2022-03-21-1647950188'!$A:$A,Data_Extraction!C$2,'HeartRate-2022-03-21-1647950188'!$C:$C,Data_Extraction!$A133),"")</f>
        <v>85</v>
      </c>
      <c r="D133" t="str">
        <f>IFERROR(AVERAGEIFS('HeartRate-2022-03-21-1647950188'!$B:$B,'HeartRate-2022-03-21-1647950188'!$A:$A,Data_Extraction!D$2,'HeartRate-2022-03-21-1647950188'!$C:$C,Data_Extraction!$A133),"")</f>
        <v/>
      </c>
      <c r="E133" t="str">
        <f>IFERROR(AVERAGEIFS('HeartRate-2022-03-21-1647950188'!$B:$B,'HeartRate-2022-03-21-1647950188'!$A:$A,Data_Extraction!E$2,'HeartRate-2022-03-21-1647950188'!$C:$C,Data_Extraction!$A133),"")</f>
        <v/>
      </c>
      <c r="F133" t="str">
        <f>IFERROR(AVERAGEIFS('HeartRate-2022-03-21-1647950188'!$B:$B,'HeartRate-2022-03-21-1647950188'!$A:$A,Data_Extraction!F$2,'HeartRate-2022-03-21-1647950188'!$C:$C,Data_Extraction!$A133),"")</f>
        <v/>
      </c>
      <c r="G133">
        <f>IFERROR(AVERAGEIFS('HeartRate-2022-03-21-1647950188'!$B:$B,'HeartRate-2022-03-21-1647950188'!$A:$A,Data_Extraction!G$2,'HeartRate-2022-03-21-1647950188'!$C:$C,Data_Extraction!$A133),"")</f>
        <v>78</v>
      </c>
      <c r="H133">
        <f>IFERROR(AVERAGEIFS('HeartRate-2022-03-21-1647950188'!$B:$B,'HeartRate-2022-03-21-1647950188'!$A:$A,Data_Extraction!H$2,'HeartRate-2022-03-21-1647950188'!$C:$C,Data_Extraction!$A133),"")</f>
        <v>81</v>
      </c>
      <c r="I133" t="str">
        <f>IFERROR(AVERAGEIFS('HeartRate-2022-03-21-1647950188'!$B:$B,'HeartRate-2022-03-21-1647950188'!$A:$A,Data_Extraction!I$2,'HeartRate-2022-03-21-1647950188'!$C:$C,Data_Extraction!$A133),"")</f>
        <v/>
      </c>
      <c r="J133" s="8">
        <f t="shared" si="13"/>
        <v>81.333333333333329</v>
      </c>
      <c r="N133" s="11">
        <f>Data_Extraction!A133</f>
        <v>44630.469444444447</v>
      </c>
      <c r="O133" s="15">
        <f t="shared" si="14"/>
        <v>44630</v>
      </c>
      <c r="P133" s="16">
        <f t="shared" si="15"/>
        <v>0.4694444444444445</v>
      </c>
      <c r="Q133" s="12">
        <f>IF(Data_Extraction!B133="",Data_Extraction!$J133*(Q$1),Data_Extraction!B133)</f>
        <v>73.2</v>
      </c>
      <c r="R133" s="12">
        <f>IF(Data_Extraction!C133="",Data_Extraction!$J133*(R$1),Data_Extraction!C133)</f>
        <v>85</v>
      </c>
      <c r="S133" s="12">
        <f>IF(Data_Extraction!D133="",Data_Extraction!$J133*(S$1),Data_Extraction!D133)</f>
        <v>84.586666666666659</v>
      </c>
      <c r="T133" s="12">
        <f>IF(Data_Extraction!E133="",Data_Extraction!$J133*(T$1),Data_Extraction!E133)</f>
        <v>77.266666666666652</v>
      </c>
      <c r="U133" s="12">
        <f>IF(Data_Extraction!F133="",Data_Extraction!$J133*(U$1),Data_Extraction!F133)</f>
        <v>79.706666666666663</v>
      </c>
      <c r="V133" s="12">
        <f>IF(Data_Extraction!G133="",Data_Extraction!$J133*(V$1),Data_Extraction!G133)</f>
        <v>78</v>
      </c>
      <c r="W133" s="12">
        <f>IF(Data_Extraction!H133="",Data_Extraction!$J133*(W$1),Data_Extraction!H133)</f>
        <v>81</v>
      </c>
      <c r="X133" s="12">
        <f>IF(Data_Extraction!I133="",Data_Extraction!$J133*(X$1),Data_Extraction!I133)</f>
        <v>78.893333333333331</v>
      </c>
      <c r="Y133" s="13">
        <f t="shared" si="12"/>
        <v>79.706666666666663</v>
      </c>
      <c r="Z133" s="17" t="str">
        <f t="shared" si="16"/>
        <v>Afternoon</v>
      </c>
      <c r="AA133" s="14" t="str">
        <f>VLOOKUP($N133,'HeartRate-2022-03-21-1647950188'!$C:$G,2,0)</f>
        <v>Lecture</v>
      </c>
      <c r="AB133" s="14" t="str">
        <f>VLOOKUP($N133,'HeartRate-2022-03-21-1647950188'!$C:$G,3,0)</f>
        <v>On Campus</v>
      </c>
      <c r="AC133" s="14" t="str">
        <f>VLOOKUP($N133,'HeartRate-2022-03-21-1647950188'!$C:$G,4,0)</f>
        <v>Sitting</v>
      </c>
      <c r="AD133" s="14" t="str">
        <f>VLOOKUP($N133,'HeartRate-2022-03-21-1647950188'!$C:$G,5,0)</f>
        <v>Spatial Design</v>
      </c>
      <c r="AE133">
        <f t="shared" si="17"/>
        <v>0</v>
      </c>
      <c r="AF133" s="18">
        <v>44630</v>
      </c>
      <c r="AG133" s="19">
        <v>0.4694444444444445</v>
      </c>
    </row>
    <row r="134" spans="1:33" x14ac:dyDescent="0.3">
      <c r="A134" s="5">
        <v>44630.472916666666</v>
      </c>
      <c r="B134" t="str">
        <f>IFERROR(AVERAGEIFS('HeartRate-2022-03-21-1647950188'!$B:$B,'HeartRate-2022-03-21-1647950188'!$A:$A,Data_Extraction!B$2,'HeartRate-2022-03-21-1647950188'!$C:$C,Data_Extraction!$A134),"")</f>
        <v/>
      </c>
      <c r="C134">
        <f>IFERROR(AVERAGEIFS('HeartRate-2022-03-21-1647950188'!$B:$B,'HeartRate-2022-03-21-1647950188'!$A:$A,Data_Extraction!C$2,'HeartRate-2022-03-21-1647950188'!$C:$C,Data_Extraction!$A134),"")</f>
        <v>93</v>
      </c>
      <c r="D134" t="str">
        <f>IFERROR(AVERAGEIFS('HeartRate-2022-03-21-1647950188'!$B:$B,'HeartRate-2022-03-21-1647950188'!$A:$A,Data_Extraction!D$2,'HeartRate-2022-03-21-1647950188'!$C:$C,Data_Extraction!$A134),"")</f>
        <v/>
      </c>
      <c r="E134" t="str">
        <f>IFERROR(AVERAGEIFS('HeartRate-2022-03-21-1647950188'!$B:$B,'HeartRate-2022-03-21-1647950188'!$A:$A,Data_Extraction!E$2,'HeartRate-2022-03-21-1647950188'!$C:$C,Data_Extraction!$A134),"")</f>
        <v/>
      </c>
      <c r="F134" t="str">
        <f>IFERROR(AVERAGEIFS('HeartRate-2022-03-21-1647950188'!$B:$B,'HeartRate-2022-03-21-1647950188'!$A:$A,Data_Extraction!F$2,'HeartRate-2022-03-21-1647950188'!$C:$C,Data_Extraction!$A134),"")</f>
        <v/>
      </c>
      <c r="G134">
        <f>IFERROR(AVERAGEIFS('HeartRate-2022-03-21-1647950188'!$B:$B,'HeartRate-2022-03-21-1647950188'!$A:$A,Data_Extraction!G$2,'HeartRate-2022-03-21-1647950188'!$C:$C,Data_Extraction!$A134),"")</f>
        <v>73</v>
      </c>
      <c r="H134">
        <f>IFERROR(AVERAGEIFS('HeartRate-2022-03-21-1647950188'!$B:$B,'HeartRate-2022-03-21-1647950188'!$A:$A,Data_Extraction!H$2,'HeartRate-2022-03-21-1647950188'!$C:$C,Data_Extraction!$A134),"")</f>
        <v>87</v>
      </c>
      <c r="I134" t="str">
        <f>IFERROR(AVERAGEIFS('HeartRate-2022-03-21-1647950188'!$B:$B,'HeartRate-2022-03-21-1647950188'!$A:$A,Data_Extraction!I$2,'HeartRate-2022-03-21-1647950188'!$C:$C,Data_Extraction!$A134),"")</f>
        <v/>
      </c>
      <c r="J134" s="8">
        <f t="shared" si="13"/>
        <v>84.333333333333329</v>
      </c>
      <c r="N134" s="11">
        <f>Data_Extraction!A134</f>
        <v>44630.472916666666</v>
      </c>
      <c r="O134" s="15">
        <f t="shared" si="14"/>
        <v>44630</v>
      </c>
      <c r="P134" s="16">
        <f t="shared" si="15"/>
        <v>0.47291666666666665</v>
      </c>
      <c r="Q134" s="12">
        <f>IF(Data_Extraction!B134="",Data_Extraction!$J134*(Q$1),Data_Extraction!B134)</f>
        <v>75.899999999999991</v>
      </c>
      <c r="R134" s="12">
        <f>IF(Data_Extraction!C134="",Data_Extraction!$J134*(R$1),Data_Extraction!C134)</f>
        <v>93</v>
      </c>
      <c r="S134" s="12">
        <f>IF(Data_Extraction!D134="",Data_Extraction!$J134*(S$1),Data_Extraction!D134)</f>
        <v>87.706666666666663</v>
      </c>
      <c r="T134" s="12">
        <f>IF(Data_Extraction!E134="",Data_Extraction!$J134*(T$1),Data_Extraction!E134)</f>
        <v>80.11666666666666</v>
      </c>
      <c r="U134" s="12">
        <f>IF(Data_Extraction!F134="",Data_Extraction!$J134*(U$1),Data_Extraction!F134)</f>
        <v>82.646666666666661</v>
      </c>
      <c r="V134" s="12">
        <f>IF(Data_Extraction!G134="",Data_Extraction!$J134*(V$1),Data_Extraction!G134)</f>
        <v>73</v>
      </c>
      <c r="W134" s="12">
        <f>IF(Data_Extraction!H134="",Data_Extraction!$J134*(W$1),Data_Extraction!H134)</f>
        <v>87</v>
      </c>
      <c r="X134" s="12">
        <f>IF(Data_Extraction!I134="",Data_Extraction!$J134*(X$1),Data_Extraction!I134)</f>
        <v>81.803333333333327</v>
      </c>
      <c r="Y134" s="13">
        <f t="shared" si="12"/>
        <v>82.646666666666647</v>
      </c>
      <c r="Z134" s="17" t="str">
        <f t="shared" si="16"/>
        <v>Afternoon</v>
      </c>
      <c r="AA134" s="14" t="str">
        <f>VLOOKUP($N134,'HeartRate-2022-03-21-1647950188'!$C:$G,2,0)</f>
        <v>Lecture</v>
      </c>
      <c r="AB134" s="14" t="str">
        <f>VLOOKUP($N134,'HeartRate-2022-03-21-1647950188'!$C:$G,3,0)</f>
        <v>On Campus</v>
      </c>
      <c r="AC134" s="14" t="str">
        <f>VLOOKUP($N134,'HeartRate-2022-03-21-1647950188'!$C:$G,4,0)</f>
        <v>Sitting</v>
      </c>
      <c r="AD134" s="14" t="str">
        <f>VLOOKUP($N134,'HeartRate-2022-03-21-1647950188'!$C:$G,5,0)</f>
        <v>Spatial Design</v>
      </c>
      <c r="AE134">
        <f t="shared" si="17"/>
        <v>0</v>
      </c>
      <c r="AF134" s="18">
        <v>44630</v>
      </c>
      <c r="AG134" s="19">
        <v>0.47291666666666665</v>
      </c>
    </row>
    <row r="135" spans="1:33" x14ac:dyDescent="0.3">
      <c r="A135" s="5">
        <v>44630.476388888892</v>
      </c>
      <c r="B135" t="str">
        <f>IFERROR(AVERAGEIFS('HeartRate-2022-03-21-1647950188'!$B:$B,'HeartRate-2022-03-21-1647950188'!$A:$A,Data_Extraction!B$2,'HeartRate-2022-03-21-1647950188'!$C:$C,Data_Extraction!$A135),"")</f>
        <v/>
      </c>
      <c r="C135">
        <f>IFERROR(AVERAGEIFS('HeartRate-2022-03-21-1647950188'!$B:$B,'HeartRate-2022-03-21-1647950188'!$A:$A,Data_Extraction!C$2,'HeartRate-2022-03-21-1647950188'!$C:$C,Data_Extraction!$A135),"")</f>
        <v>87</v>
      </c>
      <c r="D135" t="str">
        <f>IFERROR(AVERAGEIFS('HeartRate-2022-03-21-1647950188'!$B:$B,'HeartRate-2022-03-21-1647950188'!$A:$A,Data_Extraction!D$2,'HeartRate-2022-03-21-1647950188'!$C:$C,Data_Extraction!$A135),"")</f>
        <v/>
      </c>
      <c r="E135" t="str">
        <f>IFERROR(AVERAGEIFS('HeartRate-2022-03-21-1647950188'!$B:$B,'HeartRate-2022-03-21-1647950188'!$A:$A,Data_Extraction!E$2,'HeartRate-2022-03-21-1647950188'!$C:$C,Data_Extraction!$A135),"")</f>
        <v/>
      </c>
      <c r="F135" t="str">
        <f>IFERROR(AVERAGEIFS('HeartRate-2022-03-21-1647950188'!$B:$B,'HeartRate-2022-03-21-1647950188'!$A:$A,Data_Extraction!F$2,'HeartRate-2022-03-21-1647950188'!$C:$C,Data_Extraction!$A135),"")</f>
        <v/>
      </c>
      <c r="G135">
        <f>IFERROR(AVERAGEIFS('HeartRate-2022-03-21-1647950188'!$B:$B,'HeartRate-2022-03-21-1647950188'!$A:$A,Data_Extraction!G$2,'HeartRate-2022-03-21-1647950188'!$C:$C,Data_Extraction!$A135),"")</f>
        <v>71</v>
      </c>
      <c r="H135">
        <f>IFERROR(AVERAGEIFS('HeartRate-2022-03-21-1647950188'!$B:$B,'HeartRate-2022-03-21-1647950188'!$A:$A,Data_Extraction!H$2,'HeartRate-2022-03-21-1647950188'!$C:$C,Data_Extraction!$A135),"")</f>
        <v>81</v>
      </c>
      <c r="I135" t="str">
        <f>IFERROR(AVERAGEIFS('HeartRate-2022-03-21-1647950188'!$B:$B,'HeartRate-2022-03-21-1647950188'!$A:$A,Data_Extraction!I$2,'HeartRate-2022-03-21-1647950188'!$C:$C,Data_Extraction!$A135),"")</f>
        <v/>
      </c>
      <c r="J135" s="8">
        <f t="shared" si="13"/>
        <v>79.666666666666671</v>
      </c>
      <c r="N135" s="11">
        <f>Data_Extraction!A135</f>
        <v>44630.476388888892</v>
      </c>
      <c r="O135" s="15">
        <f t="shared" si="14"/>
        <v>44630</v>
      </c>
      <c r="P135" s="16">
        <f t="shared" si="15"/>
        <v>0.47638888888888892</v>
      </c>
      <c r="Q135" s="12">
        <f>IF(Data_Extraction!B135="",Data_Extraction!$J135*(Q$1),Data_Extraction!B135)</f>
        <v>71.7</v>
      </c>
      <c r="R135" s="12">
        <f>IF(Data_Extraction!C135="",Data_Extraction!$J135*(R$1),Data_Extraction!C135)</f>
        <v>87</v>
      </c>
      <c r="S135" s="12">
        <f>IF(Data_Extraction!D135="",Data_Extraction!$J135*(S$1),Data_Extraction!D135)</f>
        <v>82.853333333333339</v>
      </c>
      <c r="T135" s="12">
        <f>IF(Data_Extraction!E135="",Data_Extraction!$J135*(T$1),Data_Extraction!E135)</f>
        <v>75.683333333333337</v>
      </c>
      <c r="U135" s="12">
        <f>IF(Data_Extraction!F135="",Data_Extraction!$J135*(U$1),Data_Extraction!F135)</f>
        <v>78.073333333333338</v>
      </c>
      <c r="V135" s="12">
        <f>IF(Data_Extraction!G135="",Data_Extraction!$J135*(V$1),Data_Extraction!G135)</f>
        <v>71</v>
      </c>
      <c r="W135" s="12">
        <f>IF(Data_Extraction!H135="",Data_Extraction!$J135*(W$1),Data_Extraction!H135)</f>
        <v>81</v>
      </c>
      <c r="X135" s="12">
        <f>IF(Data_Extraction!I135="",Data_Extraction!$J135*(X$1),Data_Extraction!I135)</f>
        <v>77.276666666666671</v>
      </c>
      <c r="Y135" s="13">
        <f t="shared" si="12"/>
        <v>78.073333333333323</v>
      </c>
      <c r="Z135" s="17" t="str">
        <f t="shared" si="16"/>
        <v>Afternoon</v>
      </c>
      <c r="AA135" s="14" t="str">
        <f>VLOOKUP($N135,'HeartRate-2022-03-21-1647950188'!$C:$G,2,0)</f>
        <v>Lecture</v>
      </c>
      <c r="AB135" s="14" t="str">
        <f>VLOOKUP($N135,'HeartRate-2022-03-21-1647950188'!$C:$G,3,0)</f>
        <v>On Campus</v>
      </c>
      <c r="AC135" s="14" t="str">
        <f>VLOOKUP($N135,'HeartRate-2022-03-21-1647950188'!$C:$G,4,0)</f>
        <v>Sitting</v>
      </c>
      <c r="AD135" s="14" t="str">
        <f>VLOOKUP($N135,'HeartRate-2022-03-21-1647950188'!$C:$G,5,0)</f>
        <v>Spatial Design</v>
      </c>
      <c r="AE135">
        <f t="shared" si="17"/>
        <v>0</v>
      </c>
      <c r="AF135" s="18">
        <v>44630</v>
      </c>
      <c r="AG135" s="19">
        <v>0.47638888888888892</v>
      </c>
    </row>
    <row r="136" spans="1:33" x14ac:dyDescent="0.3">
      <c r="A136" s="5">
        <v>44630.479861111111</v>
      </c>
      <c r="B136" t="str">
        <f>IFERROR(AVERAGEIFS('HeartRate-2022-03-21-1647950188'!$B:$B,'HeartRate-2022-03-21-1647950188'!$A:$A,Data_Extraction!B$2,'HeartRate-2022-03-21-1647950188'!$C:$C,Data_Extraction!$A136),"")</f>
        <v/>
      </c>
      <c r="C136">
        <f>IFERROR(AVERAGEIFS('HeartRate-2022-03-21-1647950188'!$B:$B,'HeartRate-2022-03-21-1647950188'!$A:$A,Data_Extraction!C$2,'HeartRate-2022-03-21-1647950188'!$C:$C,Data_Extraction!$A136),"")</f>
        <v>94</v>
      </c>
      <c r="D136" t="str">
        <f>IFERROR(AVERAGEIFS('HeartRate-2022-03-21-1647950188'!$B:$B,'HeartRate-2022-03-21-1647950188'!$A:$A,Data_Extraction!D$2,'HeartRate-2022-03-21-1647950188'!$C:$C,Data_Extraction!$A136),"")</f>
        <v/>
      </c>
      <c r="E136" t="str">
        <f>IFERROR(AVERAGEIFS('HeartRate-2022-03-21-1647950188'!$B:$B,'HeartRate-2022-03-21-1647950188'!$A:$A,Data_Extraction!E$2,'HeartRate-2022-03-21-1647950188'!$C:$C,Data_Extraction!$A136),"")</f>
        <v/>
      </c>
      <c r="F136" t="str">
        <f>IFERROR(AVERAGEIFS('HeartRate-2022-03-21-1647950188'!$B:$B,'HeartRate-2022-03-21-1647950188'!$A:$A,Data_Extraction!F$2,'HeartRate-2022-03-21-1647950188'!$C:$C,Data_Extraction!$A136),"")</f>
        <v/>
      </c>
      <c r="G136">
        <f>IFERROR(AVERAGEIFS('HeartRate-2022-03-21-1647950188'!$B:$B,'HeartRate-2022-03-21-1647950188'!$A:$A,Data_Extraction!G$2,'HeartRate-2022-03-21-1647950188'!$C:$C,Data_Extraction!$A136),"")</f>
        <v>66</v>
      </c>
      <c r="H136">
        <f>IFERROR(AVERAGEIFS('HeartRate-2022-03-21-1647950188'!$B:$B,'HeartRate-2022-03-21-1647950188'!$A:$A,Data_Extraction!H$2,'HeartRate-2022-03-21-1647950188'!$C:$C,Data_Extraction!$A136),"")</f>
        <v>83</v>
      </c>
      <c r="I136" t="str">
        <f>IFERROR(AVERAGEIFS('HeartRate-2022-03-21-1647950188'!$B:$B,'HeartRate-2022-03-21-1647950188'!$A:$A,Data_Extraction!I$2,'HeartRate-2022-03-21-1647950188'!$C:$C,Data_Extraction!$A136),"")</f>
        <v/>
      </c>
      <c r="J136" s="8">
        <f t="shared" si="13"/>
        <v>81</v>
      </c>
      <c r="N136" s="11">
        <f>Data_Extraction!A136</f>
        <v>44630.479861111111</v>
      </c>
      <c r="O136" s="15">
        <f t="shared" si="14"/>
        <v>44630</v>
      </c>
      <c r="P136" s="16">
        <f t="shared" si="15"/>
        <v>0.47986111111111113</v>
      </c>
      <c r="Q136" s="12">
        <f>IF(Data_Extraction!B136="",Data_Extraction!$J136*(Q$1),Data_Extraction!B136)</f>
        <v>72.900000000000006</v>
      </c>
      <c r="R136" s="12">
        <f>IF(Data_Extraction!C136="",Data_Extraction!$J136*(R$1),Data_Extraction!C136)</f>
        <v>94</v>
      </c>
      <c r="S136" s="12">
        <f>IF(Data_Extraction!D136="",Data_Extraction!$J136*(S$1),Data_Extraction!D136)</f>
        <v>84.240000000000009</v>
      </c>
      <c r="T136" s="12">
        <f>IF(Data_Extraction!E136="",Data_Extraction!$J136*(T$1),Data_Extraction!E136)</f>
        <v>76.95</v>
      </c>
      <c r="U136" s="12">
        <f>IF(Data_Extraction!F136="",Data_Extraction!$J136*(U$1),Data_Extraction!F136)</f>
        <v>79.38</v>
      </c>
      <c r="V136" s="12">
        <f>IF(Data_Extraction!G136="",Data_Extraction!$J136*(V$1),Data_Extraction!G136)</f>
        <v>66</v>
      </c>
      <c r="W136" s="12">
        <f>IF(Data_Extraction!H136="",Data_Extraction!$J136*(W$1),Data_Extraction!H136)</f>
        <v>83</v>
      </c>
      <c r="X136" s="12">
        <f>IF(Data_Extraction!I136="",Data_Extraction!$J136*(X$1),Data_Extraction!I136)</f>
        <v>78.569999999999993</v>
      </c>
      <c r="Y136" s="13">
        <f t="shared" si="12"/>
        <v>79.38</v>
      </c>
      <c r="Z136" s="17" t="str">
        <f t="shared" si="16"/>
        <v>Afternoon</v>
      </c>
      <c r="AA136" s="14" t="str">
        <f>VLOOKUP($N136,'HeartRate-2022-03-21-1647950188'!$C:$G,2,0)</f>
        <v>Lecture</v>
      </c>
      <c r="AB136" s="14" t="str">
        <f>VLOOKUP($N136,'HeartRate-2022-03-21-1647950188'!$C:$G,3,0)</f>
        <v>On Campus</v>
      </c>
      <c r="AC136" s="14" t="str">
        <f>VLOOKUP($N136,'HeartRate-2022-03-21-1647950188'!$C:$G,4,0)</f>
        <v>Sitting</v>
      </c>
      <c r="AD136" s="14" t="str">
        <f>VLOOKUP($N136,'HeartRate-2022-03-21-1647950188'!$C:$G,5,0)</f>
        <v>Spatial Design</v>
      </c>
      <c r="AE136">
        <f t="shared" si="17"/>
        <v>0</v>
      </c>
      <c r="AF136" s="18">
        <v>44630</v>
      </c>
      <c r="AG136" s="19">
        <v>0.47986111111111113</v>
      </c>
    </row>
    <row r="137" spans="1:33" x14ac:dyDescent="0.3">
      <c r="A137" s="5">
        <v>44630.48333333333</v>
      </c>
      <c r="B137" t="str">
        <f>IFERROR(AVERAGEIFS('HeartRate-2022-03-21-1647950188'!$B:$B,'HeartRate-2022-03-21-1647950188'!$A:$A,Data_Extraction!B$2,'HeartRate-2022-03-21-1647950188'!$C:$C,Data_Extraction!$A137),"")</f>
        <v/>
      </c>
      <c r="C137">
        <f>IFERROR(AVERAGEIFS('HeartRate-2022-03-21-1647950188'!$B:$B,'HeartRate-2022-03-21-1647950188'!$A:$A,Data_Extraction!C$2,'HeartRate-2022-03-21-1647950188'!$C:$C,Data_Extraction!$A137),"")</f>
        <v>82</v>
      </c>
      <c r="D137" t="str">
        <f>IFERROR(AVERAGEIFS('HeartRate-2022-03-21-1647950188'!$B:$B,'HeartRate-2022-03-21-1647950188'!$A:$A,Data_Extraction!D$2,'HeartRate-2022-03-21-1647950188'!$C:$C,Data_Extraction!$A137),"")</f>
        <v/>
      </c>
      <c r="E137" t="str">
        <f>IFERROR(AVERAGEIFS('HeartRate-2022-03-21-1647950188'!$B:$B,'HeartRate-2022-03-21-1647950188'!$A:$A,Data_Extraction!E$2,'HeartRate-2022-03-21-1647950188'!$C:$C,Data_Extraction!$A137),"")</f>
        <v/>
      </c>
      <c r="F137" t="str">
        <f>IFERROR(AVERAGEIFS('HeartRate-2022-03-21-1647950188'!$B:$B,'HeartRate-2022-03-21-1647950188'!$A:$A,Data_Extraction!F$2,'HeartRate-2022-03-21-1647950188'!$C:$C,Data_Extraction!$A137),"")</f>
        <v/>
      </c>
      <c r="G137">
        <f>IFERROR(AVERAGEIFS('HeartRate-2022-03-21-1647950188'!$B:$B,'HeartRate-2022-03-21-1647950188'!$A:$A,Data_Extraction!G$2,'HeartRate-2022-03-21-1647950188'!$C:$C,Data_Extraction!$A137),"")</f>
        <v>57</v>
      </c>
      <c r="H137">
        <f>IFERROR(AVERAGEIFS('HeartRate-2022-03-21-1647950188'!$B:$B,'HeartRate-2022-03-21-1647950188'!$A:$A,Data_Extraction!H$2,'HeartRate-2022-03-21-1647950188'!$C:$C,Data_Extraction!$A137),"")</f>
        <v>99</v>
      </c>
      <c r="I137" t="str">
        <f>IFERROR(AVERAGEIFS('HeartRate-2022-03-21-1647950188'!$B:$B,'HeartRate-2022-03-21-1647950188'!$A:$A,Data_Extraction!I$2,'HeartRate-2022-03-21-1647950188'!$C:$C,Data_Extraction!$A137),"")</f>
        <v/>
      </c>
      <c r="J137" s="8">
        <f t="shared" si="13"/>
        <v>79.333333333333329</v>
      </c>
      <c r="N137" s="11">
        <f>Data_Extraction!A137</f>
        <v>44630.48333333333</v>
      </c>
      <c r="O137" s="15">
        <f t="shared" si="14"/>
        <v>44630</v>
      </c>
      <c r="P137" s="16">
        <f t="shared" si="15"/>
        <v>0.48333333333333334</v>
      </c>
      <c r="Q137" s="12">
        <f>IF(Data_Extraction!B137="",Data_Extraction!$J137*(Q$1),Data_Extraction!B137)</f>
        <v>71.399999999999991</v>
      </c>
      <c r="R137" s="12">
        <f>IF(Data_Extraction!C137="",Data_Extraction!$J137*(R$1),Data_Extraction!C137)</f>
        <v>82</v>
      </c>
      <c r="S137" s="12">
        <f>IF(Data_Extraction!D137="",Data_Extraction!$J137*(S$1),Data_Extraction!D137)</f>
        <v>82.506666666666661</v>
      </c>
      <c r="T137" s="12">
        <f>IF(Data_Extraction!E137="",Data_Extraction!$J137*(T$1),Data_Extraction!E137)</f>
        <v>75.36666666666666</v>
      </c>
      <c r="U137" s="12">
        <f>IF(Data_Extraction!F137="",Data_Extraction!$J137*(U$1),Data_Extraction!F137)</f>
        <v>77.746666666666655</v>
      </c>
      <c r="V137" s="12">
        <f>IF(Data_Extraction!G137="",Data_Extraction!$J137*(V$1),Data_Extraction!G137)</f>
        <v>57</v>
      </c>
      <c r="W137" s="12">
        <f>IF(Data_Extraction!H137="",Data_Extraction!$J137*(W$1),Data_Extraction!H137)</f>
        <v>99</v>
      </c>
      <c r="X137" s="12">
        <f>IF(Data_Extraction!I137="",Data_Extraction!$J137*(X$1),Data_Extraction!I137)</f>
        <v>76.953333333333333</v>
      </c>
      <c r="Y137" s="13">
        <f t="shared" si="12"/>
        <v>77.74666666666667</v>
      </c>
      <c r="Z137" s="17" t="str">
        <f t="shared" si="16"/>
        <v>Afternoon</v>
      </c>
      <c r="AA137" s="14" t="str">
        <f>VLOOKUP($N137,'HeartRate-2022-03-21-1647950188'!$C:$G,2,0)</f>
        <v>Lecture</v>
      </c>
      <c r="AB137" s="14" t="str">
        <f>VLOOKUP($N137,'HeartRate-2022-03-21-1647950188'!$C:$G,3,0)</f>
        <v>On Campus</v>
      </c>
      <c r="AC137" s="14" t="str">
        <f>VLOOKUP($N137,'HeartRate-2022-03-21-1647950188'!$C:$G,4,0)</f>
        <v>Sitting</v>
      </c>
      <c r="AD137" s="14" t="str">
        <f>VLOOKUP($N137,'HeartRate-2022-03-21-1647950188'!$C:$G,5,0)</f>
        <v>Spatial Design</v>
      </c>
      <c r="AE137">
        <f t="shared" si="17"/>
        <v>0</v>
      </c>
      <c r="AF137" s="18">
        <v>44630</v>
      </c>
      <c r="AG137" s="19">
        <v>0.48333333333333334</v>
      </c>
    </row>
    <row r="138" spans="1:33" x14ac:dyDescent="0.3">
      <c r="A138" s="5">
        <v>44630.486805555556</v>
      </c>
      <c r="B138" t="str">
        <f>IFERROR(AVERAGEIFS('HeartRate-2022-03-21-1647950188'!$B:$B,'HeartRate-2022-03-21-1647950188'!$A:$A,Data_Extraction!B$2,'HeartRate-2022-03-21-1647950188'!$C:$C,Data_Extraction!$A138),"")</f>
        <v/>
      </c>
      <c r="C138">
        <f>IFERROR(AVERAGEIFS('HeartRate-2022-03-21-1647950188'!$B:$B,'HeartRate-2022-03-21-1647950188'!$A:$A,Data_Extraction!C$2,'HeartRate-2022-03-21-1647950188'!$C:$C,Data_Extraction!$A138),"")</f>
        <v>90</v>
      </c>
      <c r="D138" t="str">
        <f>IFERROR(AVERAGEIFS('HeartRate-2022-03-21-1647950188'!$B:$B,'HeartRate-2022-03-21-1647950188'!$A:$A,Data_Extraction!D$2,'HeartRate-2022-03-21-1647950188'!$C:$C,Data_Extraction!$A138),"")</f>
        <v/>
      </c>
      <c r="E138" t="str">
        <f>IFERROR(AVERAGEIFS('HeartRate-2022-03-21-1647950188'!$B:$B,'HeartRate-2022-03-21-1647950188'!$A:$A,Data_Extraction!E$2,'HeartRate-2022-03-21-1647950188'!$C:$C,Data_Extraction!$A138),"")</f>
        <v/>
      </c>
      <c r="F138" t="str">
        <f>IFERROR(AVERAGEIFS('HeartRate-2022-03-21-1647950188'!$B:$B,'HeartRate-2022-03-21-1647950188'!$A:$A,Data_Extraction!F$2,'HeartRate-2022-03-21-1647950188'!$C:$C,Data_Extraction!$A138),"")</f>
        <v/>
      </c>
      <c r="G138">
        <f>IFERROR(AVERAGEIFS('HeartRate-2022-03-21-1647950188'!$B:$B,'HeartRate-2022-03-21-1647950188'!$A:$A,Data_Extraction!G$2,'HeartRate-2022-03-21-1647950188'!$C:$C,Data_Extraction!$A138),"")</f>
        <v>60</v>
      </c>
      <c r="H138">
        <f>IFERROR(AVERAGEIFS('HeartRate-2022-03-21-1647950188'!$B:$B,'HeartRate-2022-03-21-1647950188'!$A:$A,Data_Extraction!H$2,'HeartRate-2022-03-21-1647950188'!$C:$C,Data_Extraction!$A138),"")</f>
        <v>85</v>
      </c>
      <c r="I138" t="str">
        <f>IFERROR(AVERAGEIFS('HeartRate-2022-03-21-1647950188'!$B:$B,'HeartRate-2022-03-21-1647950188'!$A:$A,Data_Extraction!I$2,'HeartRate-2022-03-21-1647950188'!$C:$C,Data_Extraction!$A138),"")</f>
        <v/>
      </c>
      <c r="J138" s="8">
        <f t="shared" si="13"/>
        <v>78.333333333333329</v>
      </c>
      <c r="N138" s="11">
        <f>Data_Extraction!A138</f>
        <v>44630.486805555556</v>
      </c>
      <c r="O138" s="15">
        <f t="shared" si="14"/>
        <v>44630</v>
      </c>
      <c r="P138" s="16">
        <f t="shared" si="15"/>
        <v>0.48680555555555555</v>
      </c>
      <c r="Q138" s="12">
        <f>IF(Data_Extraction!B138="",Data_Extraction!$J138*(Q$1),Data_Extraction!B138)</f>
        <v>70.5</v>
      </c>
      <c r="R138" s="12">
        <f>IF(Data_Extraction!C138="",Data_Extraction!$J138*(R$1),Data_Extraction!C138)</f>
        <v>90</v>
      </c>
      <c r="S138" s="12">
        <f>IF(Data_Extraction!D138="",Data_Extraction!$J138*(S$1),Data_Extraction!D138)</f>
        <v>81.466666666666669</v>
      </c>
      <c r="T138" s="12">
        <f>IF(Data_Extraction!E138="",Data_Extraction!$J138*(T$1),Data_Extraction!E138)</f>
        <v>74.416666666666657</v>
      </c>
      <c r="U138" s="12">
        <f>IF(Data_Extraction!F138="",Data_Extraction!$J138*(U$1),Data_Extraction!F138)</f>
        <v>76.766666666666666</v>
      </c>
      <c r="V138" s="12">
        <f>IF(Data_Extraction!G138="",Data_Extraction!$J138*(V$1),Data_Extraction!G138)</f>
        <v>60</v>
      </c>
      <c r="W138" s="12">
        <f>IF(Data_Extraction!H138="",Data_Extraction!$J138*(W$1),Data_Extraction!H138)</f>
        <v>85</v>
      </c>
      <c r="X138" s="12">
        <f>IF(Data_Extraction!I138="",Data_Extraction!$J138*(X$1),Data_Extraction!I138)</f>
        <v>75.98333333333332</v>
      </c>
      <c r="Y138" s="13">
        <f t="shared" si="12"/>
        <v>76.766666666666666</v>
      </c>
      <c r="Z138" s="17" t="str">
        <f t="shared" si="16"/>
        <v>Afternoon</v>
      </c>
      <c r="AA138" s="14" t="str">
        <f>VLOOKUP($N138,'HeartRate-2022-03-21-1647950188'!$C:$G,2,0)</f>
        <v>Lecture</v>
      </c>
      <c r="AB138" s="14" t="str">
        <f>VLOOKUP($N138,'HeartRate-2022-03-21-1647950188'!$C:$G,3,0)</f>
        <v>On Campus</v>
      </c>
      <c r="AC138" s="14" t="str">
        <f>VLOOKUP($N138,'HeartRate-2022-03-21-1647950188'!$C:$G,4,0)</f>
        <v>Sitting</v>
      </c>
      <c r="AD138" s="14" t="str">
        <f>VLOOKUP($N138,'HeartRate-2022-03-21-1647950188'!$C:$G,5,0)</f>
        <v>Spatial Design</v>
      </c>
      <c r="AE138">
        <f t="shared" si="17"/>
        <v>0</v>
      </c>
      <c r="AF138" s="18">
        <v>44630</v>
      </c>
      <c r="AG138" s="19">
        <v>0.48680555555555555</v>
      </c>
    </row>
    <row r="139" spans="1:33" x14ac:dyDescent="0.3">
      <c r="A139" s="5">
        <v>44630.490277777775</v>
      </c>
      <c r="B139" t="str">
        <f>IFERROR(AVERAGEIFS('HeartRate-2022-03-21-1647950188'!$B:$B,'HeartRate-2022-03-21-1647950188'!$A:$A,Data_Extraction!B$2,'HeartRate-2022-03-21-1647950188'!$C:$C,Data_Extraction!$A139),"")</f>
        <v/>
      </c>
      <c r="C139">
        <f>IFERROR(AVERAGEIFS('HeartRate-2022-03-21-1647950188'!$B:$B,'HeartRate-2022-03-21-1647950188'!$A:$A,Data_Extraction!C$2,'HeartRate-2022-03-21-1647950188'!$C:$C,Data_Extraction!$A139),"")</f>
        <v>76</v>
      </c>
      <c r="D139" t="str">
        <f>IFERROR(AVERAGEIFS('HeartRate-2022-03-21-1647950188'!$B:$B,'HeartRate-2022-03-21-1647950188'!$A:$A,Data_Extraction!D$2,'HeartRate-2022-03-21-1647950188'!$C:$C,Data_Extraction!$A139),"")</f>
        <v/>
      </c>
      <c r="E139" t="str">
        <f>IFERROR(AVERAGEIFS('HeartRate-2022-03-21-1647950188'!$B:$B,'HeartRate-2022-03-21-1647950188'!$A:$A,Data_Extraction!E$2,'HeartRate-2022-03-21-1647950188'!$C:$C,Data_Extraction!$A139),"")</f>
        <v/>
      </c>
      <c r="F139" t="str">
        <f>IFERROR(AVERAGEIFS('HeartRate-2022-03-21-1647950188'!$B:$B,'HeartRate-2022-03-21-1647950188'!$A:$A,Data_Extraction!F$2,'HeartRate-2022-03-21-1647950188'!$C:$C,Data_Extraction!$A139),"")</f>
        <v/>
      </c>
      <c r="G139">
        <f>IFERROR(AVERAGEIFS('HeartRate-2022-03-21-1647950188'!$B:$B,'HeartRate-2022-03-21-1647950188'!$A:$A,Data_Extraction!G$2,'HeartRate-2022-03-21-1647950188'!$C:$C,Data_Extraction!$A139),"")</f>
        <v>68</v>
      </c>
      <c r="H139">
        <f>IFERROR(AVERAGEIFS('HeartRate-2022-03-21-1647950188'!$B:$B,'HeartRate-2022-03-21-1647950188'!$A:$A,Data_Extraction!H$2,'HeartRate-2022-03-21-1647950188'!$C:$C,Data_Extraction!$A139),"")</f>
        <v>87</v>
      </c>
      <c r="I139" t="str">
        <f>IFERROR(AVERAGEIFS('HeartRate-2022-03-21-1647950188'!$B:$B,'HeartRate-2022-03-21-1647950188'!$A:$A,Data_Extraction!I$2,'HeartRate-2022-03-21-1647950188'!$C:$C,Data_Extraction!$A139),"")</f>
        <v/>
      </c>
      <c r="J139" s="8">
        <f t="shared" si="13"/>
        <v>77</v>
      </c>
      <c r="N139" s="11">
        <f>Data_Extraction!A139</f>
        <v>44630.490277777775</v>
      </c>
      <c r="O139" s="15">
        <f t="shared" si="14"/>
        <v>44630</v>
      </c>
      <c r="P139" s="16">
        <f t="shared" si="15"/>
        <v>0.49027777777777781</v>
      </c>
      <c r="Q139" s="12">
        <f>IF(Data_Extraction!B139="",Data_Extraction!$J139*(Q$1),Data_Extraction!B139)</f>
        <v>69.3</v>
      </c>
      <c r="R139" s="12">
        <f>IF(Data_Extraction!C139="",Data_Extraction!$J139*(R$1),Data_Extraction!C139)</f>
        <v>76</v>
      </c>
      <c r="S139" s="12">
        <f>IF(Data_Extraction!D139="",Data_Extraction!$J139*(S$1),Data_Extraction!D139)</f>
        <v>80.08</v>
      </c>
      <c r="T139" s="12">
        <f>IF(Data_Extraction!E139="",Data_Extraction!$J139*(T$1),Data_Extraction!E139)</f>
        <v>73.149999999999991</v>
      </c>
      <c r="U139" s="12">
        <f>IF(Data_Extraction!F139="",Data_Extraction!$J139*(U$1),Data_Extraction!F139)</f>
        <v>75.459999999999994</v>
      </c>
      <c r="V139" s="12">
        <f>IF(Data_Extraction!G139="",Data_Extraction!$J139*(V$1),Data_Extraction!G139)</f>
        <v>68</v>
      </c>
      <c r="W139" s="12">
        <f>IF(Data_Extraction!H139="",Data_Extraction!$J139*(W$1),Data_Extraction!H139)</f>
        <v>87</v>
      </c>
      <c r="X139" s="12">
        <f>IF(Data_Extraction!I139="",Data_Extraction!$J139*(X$1),Data_Extraction!I139)</f>
        <v>74.69</v>
      </c>
      <c r="Y139" s="13">
        <f t="shared" si="12"/>
        <v>75.460000000000008</v>
      </c>
      <c r="Z139" s="17" t="str">
        <f t="shared" si="16"/>
        <v>Afternoon</v>
      </c>
      <c r="AA139" s="14" t="str">
        <f>VLOOKUP($N139,'HeartRate-2022-03-21-1647950188'!$C:$G,2,0)</f>
        <v>Lecture</v>
      </c>
      <c r="AB139" s="14" t="str">
        <f>VLOOKUP($N139,'HeartRate-2022-03-21-1647950188'!$C:$G,3,0)</f>
        <v>On Campus</v>
      </c>
      <c r="AC139" s="14" t="str">
        <f>VLOOKUP($N139,'HeartRate-2022-03-21-1647950188'!$C:$G,4,0)</f>
        <v>Sitting</v>
      </c>
      <c r="AD139" s="14" t="str">
        <f>VLOOKUP($N139,'HeartRate-2022-03-21-1647950188'!$C:$G,5,0)</f>
        <v>Spatial Design</v>
      </c>
      <c r="AE139">
        <f t="shared" si="17"/>
        <v>0</v>
      </c>
      <c r="AF139" s="18">
        <v>44630</v>
      </c>
      <c r="AG139" s="19">
        <v>0.49027777777777781</v>
      </c>
    </row>
    <row r="140" spans="1:33" x14ac:dyDescent="0.3">
      <c r="A140" s="5">
        <v>44630.493750000001</v>
      </c>
      <c r="B140" t="str">
        <f>IFERROR(AVERAGEIFS('HeartRate-2022-03-21-1647950188'!$B:$B,'HeartRate-2022-03-21-1647950188'!$A:$A,Data_Extraction!B$2,'HeartRate-2022-03-21-1647950188'!$C:$C,Data_Extraction!$A140),"")</f>
        <v/>
      </c>
      <c r="C140">
        <f>IFERROR(AVERAGEIFS('HeartRate-2022-03-21-1647950188'!$B:$B,'HeartRate-2022-03-21-1647950188'!$A:$A,Data_Extraction!C$2,'HeartRate-2022-03-21-1647950188'!$C:$C,Data_Extraction!$A140),"")</f>
        <v>83</v>
      </c>
      <c r="D140" t="str">
        <f>IFERROR(AVERAGEIFS('HeartRate-2022-03-21-1647950188'!$B:$B,'HeartRate-2022-03-21-1647950188'!$A:$A,Data_Extraction!D$2,'HeartRate-2022-03-21-1647950188'!$C:$C,Data_Extraction!$A140),"")</f>
        <v/>
      </c>
      <c r="E140" t="str">
        <f>IFERROR(AVERAGEIFS('HeartRate-2022-03-21-1647950188'!$B:$B,'HeartRate-2022-03-21-1647950188'!$A:$A,Data_Extraction!E$2,'HeartRate-2022-03-21-1647950188'!$C:$C,Data_Extraction!$A140),"")</f>
        <v/>
      </c>
      <c r="F140" t="str">
        <f>IFERROR(AVERAGEIFS('HeartRate-2022-03-21-1647950188'!$B:$B,'HeartRate-2022-03-21-1647950188'!$A:$A,Data_Extraction!F$2,'HeartRate-2022-03-21-1647950188'!$C:$C,Data_Extraction!$A140),"")</f>
        <v/>
      </c>
      <c r="G140">
        <f>IFERROR(AVERAGEIFS('HeartRate-2022-03-21-1647950188'!$B:$B,'HeartRate-2022-03-21-1647950188'!$A:$A,Data_Extraction!G$2,'HeartRate-2022-03-21-1647950188'!$C:$C,Data_Extraction!$A140),"")</f>
        <v>69</v>
      </c>
      <c r="H140">
        <f>IFERROR(AVERAGEIFS('HeartRate-2022-03-21-1647950188'!$B:$B,'HeartRate-2022-03-21-1647950188'!$A:$A,Data_Extraction!H$2,'HeartRate-2022-03-21-1647950188'!$C:$C,Data_Extraction!$A140),"")</f>
        <v>87</v>
      </c>
      <c r="I140" t="str">
        <f>IFERROR(AVERAGEIFS('HeartRate-2022-03-21-1647950188'!$B:$B,'HeartRate-2022-03-21-1647950188'!$A:$A,Data_Extraction!I$2,'HeartRate-2022-03-21-1647950188'!$C:$C,Data_Extraction!$A140),"")</f>
        <v/>
      </c>
      <c r="J140" s="8">
        <f t="shared" si="13"/>
        <v>79.666666666666671</v>
      </c>
      <c r="N140" s="11">
        <f>Data_Extraction!A140</f>
        <v>44630.493750000001</v>
      </c>
      <c r="O140" s="15">
        <f t="shared" si="14"/>
        <v>44630</v>
      </c>
      <c r="P140" s="16">
        <f t="shared" si="15"/>
        <v>0.49374999999999997</v>
      </c>
      <c r="Q140" s="12">
        <f>IF(Data_Extraction!B140="",Data_Extraction!$J140*(Q$1),Data_Extraction!B140)</f>
        <v>71.7</v>
      </c>
      <c r="R140" s="12">
        <f>IF(Data_Extraction!C140="",Data_Extraction!$J140*(R$1),Data_Extraction!C140)</f>
        <v>83</v>
      </c>
      <c r="S140" s="12">
        <f>IF(Data_Extraction!D140="",Data_Extraction!$J140*(S$1),Data_Extraction!D140)</f>
        <v>82.853333333333339</v>
      </c>
      <c r="T140" s="12">
        <f>IF(Data_Extraction!E140="",Data_Extraction!$J140*(T$1),Data_Extraction!E140)</f>
        <v>75.683333333333337</v>
      </c>
      <c r="U140" s="12">
        <f>IF(Data_Extraction!F140="",Data_Extraction!$J140*(U$1),Data_Extraction!F140)</f>
        <v>78.073333333333338</v>
      </c>
      <c r="V140" s="12">
        <f>IF(Data_Extraction!G140="",Data_Extraction!$J140*(V$1),Data_Extraction!G140)</f>
        <v>69</v>
      </c>
      <c r="W140" s="12">
        <f>IF(Data_Extraction!H140="",Data_Extraction!$J140*(W$1),Data_Extraction!H140)</f>
        <v>87</v>
      </c>
      <c r="X140" s="12">
        <f>IF(Data_Extraction!I140="",Data_Extraction!$J140*(X$1),Data_Extraction!I140)</f>
        <v>77.276666666666671</v>
      </c>
      <c r="Y140" s="13">
        <f t="shared" si="12"/>
        <v>78.073333333333323</v>
      </c>
      <c r="Z140" s="17" t="str">
        <f t="shared" si="16"/>
        <v>Afternoon</v>
      </c>
      <c r="AA140" s="14" t="str">
        <f>VLOOKUP($N140,'HeartRate-2022-03-21-1647950188'!$C:$G,2,0)</f>
        <v>Lecture</v>
      </c>
      <c r="AB140" s="14" t="str">
        <f>VLOOKUP($N140,'HeartRate-2022-03-21-1647950188'!$C:$G,3,0)</f>
        <v>On Campus</v>
      </c>
      <c r="AC140" s="14" t="str">
        <f>VLOOKUP($N140,'HeartRate-2022-03-21-1647950188'!$C:$G,4,0)</f>
        <v>Sitting</v>
      </c>
      <c r="AD140" s="14" t="str">
        <f>VLOOKUP($N140,'HeartRate-2022-03-21-1647950188'!$C:$G,5,0)</f>
        <v>Spatial Design</v>
      </c>
      <c r="AE140">
        <f t="shared" si="17"/>
        <v>0</v>
      </c>
      <c r="AF140" s="18">
        <v>44630</v>
      </c>
      <c r="AG140" s="19">
        <v>0.49374999999999997</v>
      </c>
    </row>
    <row r="141" spans="1:33" x14ac:dyDescent="0.3">
      <c r="A141" s="5">
        <v>44630.496932870374</v>
      </c>
      <c r="B141" t="str">
        <f>IFERROR(AVERAGEIFS('HeartRate-2022-03-21-1647950188'!$B:$B,'HeartRate-2022-03-21-1647950188'!$A:$A,Data_Extraction!B$2,'HeartRate-2022-03-21-1647950188'!$C:$C,Data_Extraction!$A141),"")</f>
        <v/>
      </c>
      <c r="C141">
        <f>IFERROR(AVERAGEIFS('HeartRate-2022-03-21-1647950188'!$B:$B,'HeartRate-2022-03-21-1647950188'!$A:$A,Data_Extraction!C$2,'HeartRate-2022-03-21-1647950188'!$C:$C,Data_Extraction!$A141),"")</f>
        <v>88</v>
      </c>
      <c r="D141" t="str">
        <f>IFERROR(AVERAGEIFS('HeartRate-2022-03-21-1647950188'!$B:$B,'HeartRate-2022-03-21-1647950188'!$A:$A,Data_Extraction!D$2,'HeartRate-2022-03-21-1647950188'!$C:$C,Data_Extraction!$A141),"")</f>
        <v/>
      </c>
      <c r="E141" t="str">
        <f>IFERROR(AVERAGEIFS('HeartRate-2022-03-21-1647950188'!$B:$B,'HeartRate-2022-03-21-1647950188'!$A:$A,Data_Extraction!E$2,'HeartRate-2022-03-21-1647950188'!$C:$C,Data_Extraction!$A141),"")</f>
        <v/>
      </c>
      <c r="F141" t="str">
        <f>IFERROR(AVERAGEIFS('HeartRate-2022-03-21-1647950188'!$B:$B,'HeartRate-2022-03-21-1647950188'!$A:$A,Data_Extraction!F$2,'HeartRate-2022-03-21-1647950188'!$C:$C,Data_Extraction!$A141),"")</f>
        <v/>
      </c>
      <c r="G141" t="str">
        <f>IFERROR(AVERAGEIFS('HeartRate-2022-03-21-1647950188'!$B:$B,'HeartRate-2022-03-21-1647950188'!$A:$A,Data_Extraction!G$2,'HeartRate-2022-03-21-1647950188'!$C:$C,Data_Extraction!$A141),"")</f>
        <v/>
      </c>
      <c r="H141" t="str">
        <f>IFERROR(AVERAGEIFS('HeartRate-2022-03-21-1647950188'!$B:$B,'HeartRate-2022-03-21-1647950188'!$A:$A,Data_Extraction!H$2,'HeartRate-2022-03-21-1647950188'!$C:$C,Data_Extraction!$A141),"")</f>
        <v/>
      </c>
      <c r="I141" t="str">
        <f>IFERROR(AVERAGEIFS('HeartRate-2022-03-21-1647950188'!$B:$B,'HeartRate-2022-03-21-1647950188'!$A:$A,Data_Extraction!I$2,'HeartRate-2022-03-21-1647950188'!$C:$C,Data_Extraction!$A141),"")</f>
        <v/>
      </c>
      <c r="J141" s="8">
        <f t="shared" si="13"/>
        <v>88</v>
      </c>
      <c r="N141" s="11">
        <f>Data_Extraction!A141</f>
        <v>44630.496932870374</v>
      </c>
      <c r="O141" s="15">
        <f t="shared" si="14"/>
        <v>44630</v>
      </c>
      <c r="P141" s="16">
        <f t="shared" si="15"/>
        <v>0.49693287037037037</v>
      </c>
      <c r="Q141" s="12">
        <f>IF(Data_Extraction!B141="",Data_Extraction!$J141*(Q$1),Data_Extraction!B141)</f>
        <v>79.2</v>
      </c>
      <c r="R141" s="12">
        <f>IF(Data_Extraction!C141="",Data_Extraction!$J141*(R$1),Data_Extraction!C141)</f>
        <v>88</v>
      </c>
      <c r="S141" s="12">
        <f>IF(Data_Extraction!D141="",Data_Extraction!$J141*(S$1),Data_Extraction!D141)</f>
        <v>91.52000000000001</v>
      </c>
      <c r="T141" s="12">
        <f>IF(Data_Extraction!E141="",Data_Extraction!$J141*(T$1),Data_Extraction!E141)</f>
        <v>83.6</v>
      </c>
      <c r="U141" s="12">
        <f>IF(Data_Extraction!F141="",Data_Extraction!$J141*(U$1),Data_Extraction!F141)</f>
        <v>86.24</v>
      </c>
      <c r="V141" s="12">
        <f>IF(Data_Extraction!G141="",Data_Extraction!$J141*(V$1),Data_Extraction!G141)</f>
        <v>80.08</v>
      </c>
      <c r="W141" s="12">
        <f>IF(Data_Extraction!H141="",Data_Extraction!$J141*(W$1),Data_Extraction!H141)</f>
        <v>94.160000000000011</v>
      </c>
      <c r="X141" s="12">
        <f>IF(Data_Extraction!I141="",Data_Extraction!$J141*(X$1),Data_Extraction!I141)</f>
        <v>85.36</v>
      </c>
      <c r="Y141" s="13">
        <f t="shared" si="12"/>
        <v>86.02000000000001</v>
      </c>
      <c r="Z141" s="17" t="str">
        <f t="shared" si="16"/>
        <v>Afternoon</v>
      </c>
      <c r="AA141" s="14" t="str">
        <f>VLOOKUP($N141,'HeartRate-2022-03-21-1647950188'!$C:$G,2,0)</f>
        <v>Lecture</v>
      </c>
      <c r="AB141" s="14" t="str">
        <f>VLOOKUP($N141,'HeartRate-2022-03-21-1647950188'!$C:$G,3,0)</f>
        <v>On Campus</v>
      </c>
      <c r="AC141" s="14" t="str">
        <f>VLOOKUP($N141,'HeartRate-2022-03-21-1647950188'!$C:$G,4,0)</f>
        <v>Sitting</v>
      </c>
      <c r="AD141" s="14" t="str">
        <f>VLOOKUP($N141,'HeartRate-2022-03-21-1647950188'!$C:$G,5,0)</f>
        <v>Spatial Design</v>
      </c>
      <c r="AE141">
        <f t="shared" si="17"/>
        <v>0</v>
      </c>
      <c r="AF141" s="18">
        <v>44630</v>
      </c>
      <c r="AG141" s="19">
        <v>0.49693287037037037</v>
      </c>
    </row>
    <row r="142" spans="1:33" x14ac:dyDescent="0.3">
      <c r="A142" s="5">
        <v>44630.49722222222</v>
      </c>
      <c r="B142" t="str">
        <f>IFERROR(AVERAGEIFS('HeartRate-2022-03-21-1647950188'!$B:$B,'HeartRate-2022-03-21-1647950188'!$A:$A,Data_Extraction!B$2,'HeartRate-2022-03-21-1647950188'!$C:$C,Data_Extraction!$A142),"")</f>
        <v/>
      </c>
      <c r="C142">
        <f>IFERROR(AVERAGEIFS('HeartRate-2022-03-21-1647950188'!$B:$B,'HeartRate-2022-03-21-1647950188'!$A:$A,Data_Extraction!C$2,'HeartRate-2022-03-21-1647950188'!$C:$C,Data_Extraction!$A142),"")</f>
        <v>95</v>
      </c>
      <c r="D142" t="str">
        <f>IFERROR(AVERAGEIFS('HeartRate-2022-03-21-1647950188'!$B:$B,'HeartRate-2022-03-21-1647950188'!$A:$A,Data_Extraction!D$2,'HeartRate-2022-03-21-1647950188'!$C:$C,Data_Extraction!$A142),"")</f>
        <v/>
      </c>
      <c r="E142" t="str">
        <f>IFERROR(AVERAGEIFS('HeartRate-2022-03-21-1647950188'!$B:$B,'HeartRate-2022-03-21-1647950188'!$A:$A,Data_Extraction!E$2,'HeartRate-2022-03-21-1647950188'!$C:$C,Data_Extraction!$A142),"")</f>
        <v/>
      </c>
      <c r="F142" t="str">
        <f>IFERROR(AVERAGEIFS('HeartRate-2022-03-21-1647950188'!$B:$B,'HeartRate-2022-03-21-1647950188'!$A:$A,Data_Extraction!F$2,'HeartRate-2022-03-21-1647950188'!$C:$C,Data_Extraction!$A142),"")</f>
        <v/>
      </c>
      <c r="G142">
        <f>IFERROR(AVERAGEIFS('HeartRate-2022-03-21-1647950188'!$B:$B,'HeartRate-2022-03-21-1647950188'!$A:$A,Data_Extraction!G$2,'HeartRate-2022-03-21-1647950188'!$C:$C,Data_Extraction!$A142),"")</f>
        <v>77</v>
      </c>
      <c r="H142">
        <f>IFERROR(AVERAGEIFS('HeartRate-2022-03-21-1647950188'!$B:$B,'HeartRate-2022-03-21-1647950188'!$A:$A,Data_Extraction!H$2,'HeartRate-2022-03-21-1647950188'!$C:$C,Data_Extraction!$A142),"")</f>
        <v>81</v>
      </c>
      <c r="I142" t="str">
        <f>IFERROR(AVERAGEIFS('HeartRate-2022-03-21-1647950188'!$B:$B,'HeartRate-2022-03-21-1647950188'!$A:$A,Data_Extraction!I$2,'HeartRate-2022-03-21-1647950188'!$C:$C,Data_Extraction!$A142),"")</f>
        <v/>
      </c>
      <c r="J142" s="8">
        <f t="shared" si="13"/>
        <v>84.333333333333329</v>
      </c>
      <c r="N142" s="11">
        <f>Data_Extraction!A142</f>
        <v>44630.49722222222</v>
      </c>
      <c r="O142" s="15">
        <f t="shared" si="14"/>
        <v>44630</v>
      </c>
      <c r="P142" s="16">
        <f t="shared" si="15"/>
        <v>0.49722222222222223</v>
      </c>
      <c r="Q142" s="12">
        <f>IF(Data_Extraction!B142="",Data_Extraction!$J142*(Q$1),Data_Extraction!B142)</f>
        <v>75.899999999999991</v>
      </c>
      <c r="R142" s="12">
        <f>IF(Data_Extraction!C142="",Data_Extraction!$J142*(R$1),Data_Extraction!C142)</f>
        <v>95</v>
      </c>
      <c r="S142" s="12">
        <f>IF(Data_Extraction!D142="",Data_Extraction!$J142*(S$1),Data_Extraction!D142)</f>
        <v>87.706666666666663</v>
      </c>
      <c r="T142" s="12">
        <f>IF(Data_Extraction!E142="",Data_Extraction!$J142*(T$1),Data_Extraction!E142)</f>
        <v>80.11666666666666</v>
      </c>
      <c r="U142" s="12">
        <f>IF(Data_Extraction!F142="",Data_Extraction!$J142*(U$1),Data_Extraction!F142)</f>
        <v>82.646666666666661</v>
      </c>
      <c r="V142" s="12">
        <f>IF(Data_Extraction!G142="",Data_Extraction!$J142*(V$1),Data_Extraction!G142)</f>
        <v>77</v>
      </c>
      <c r="W142" s="12">
        <f>IF(Data_Extraction!H142="",Data_Extraction!$J142*(W$1),Data_Extraction!H142)</f>
        <v>81</v>
      </c>
      <c r="X142" s="12">
        <f>IF(Data_Extraction!I142="",Data_Extraction!$J142*(X$1),Data_Extraction!I142)</f>
        <v>81.803333333333327</v>
      </c>
      <c r="Y142" s="13">
        <f t="shared" si="12"/>
        <v>82.646666666666647</v>
      </c>
      <c r="Z142" s="17" t="str">
        <f t="shared" si="16"/>
        <v>Afternoon</v>
      </c>
      <c r="AA142" s="14" t="str">
        <f>VLOOKUP($N142,'HeartRate-2022-03-21-1647950188'!$C:$G,2,0)</f>
        <v>Lecture</v>
      </c>
      <c r="AB142" s="14" t="str">
        <f>VLOOKUP($N142,'HeartRate-2022-03-21-1647950188'!$C:$G,3,0)</f>
        <v>On Campus</v>
      </c>
      <c r="AC142" s="14" t="str">
        <f>VLOOKUP($N142,'HeartRate-2022-03-21-1647950188'!$C:$G,4,0)</f>
        <v>Sitting</v>
      </c>
      <c r="AD142" s="14" t="str">
        <f>VLOOKUP($N142,'HeartRate-2022-03-21-1647950188'!$C:$G,5,0)</f>
        <v>Spatial Design</v>
      </c>
      <c r="AE142">
        <f t="shared" si="17"/>
        <v>0</v>
      </c>
      <c r="AF142" s="18">
        <v>44630</v>
      </c>
      <c r="AG142" s="19">
        <v>0.49722222222222223</v>
      </c>
    </row>
    <row r="143" spans="1:33" x14ac:dyDescent="0.3">
      <c r="A143" s="5">
        <v>44630.497615740744</v>
      </c>
      <c r="B143" t="str">
        <f>IFERROR(AVERAGEIFS('HeartRate-2022-03-21-1647950188'!$B:$B,'HeartRate-2022-03-21-1647950188'!$A:$A,Data_Extraction!B$2,'HeartRate-2022-03-21-1647950188'!$C:$C,Data_Extraction!$A143),"")</f>
        <v/>
      </c>
      <c r="C143">
        <f>IFERROR(AVERAGEIFS('HeartRate-2022-03-21-1647950188'!$B:$B,'HeartRate-2022-03-21-1647950188'!$A:$A,Data_Extraction!C$2,'HeartRate-2022-03-21-1647950188'!$C:$C,Data_Extraction!$A143),"")</f>
        <v>81</v>
      </c>
      <c r="D143" t="str">
        <f>IFERROR(AVERAGEIFS('HeartRate-2022-03-21-1647950188'!$B:$B,'HeartRate-2022-03-21-1647950188'!$A:$A,Data_Extraction!D$2,'HeartRate-2022-03-21-1647950188'!$C:$C,Data_Extraction!$A143),"")</f>
        <v/>
      </c>
      <c r="E143" t="str">
        <f>IFERROR(AVERAGEIFS('HeartRate-2022-03-21-1647950188'!$B:$B,'HeartRate-2022-03-21-1647950188'!$A:$A,Data_Extraction!E$2,'HeartRate-2022-03-21-1647950188'!$C:$C,Data_Extraction!$A143),"")</f>
        <v/>
      </c>
      <c r="F143" t="str">
        <f>IFERROR(AVERAGEIFS('HeartRate-2022-03-21-1647950188'!$B:$B,'HeartRate-2022-03-21-1647950188'!$A:$A,Data_Extraction!F$2,'HeartRate-2022-03-21-1647950188'!$C:$C,Data_Extraction!$A143),"")</f>
        <v/>
      </c>
      <c r="G143" t="str">
        <f>IFERROR(AVERAGEIFS('HeartRate-2022-03-21-1647950188'!$B:$B,'HeartRate-2022-03-21-1647950188'!$A:$A,Data_Extraction!G$2,'HeartRate-2022-03-21-1647950188'!$C:$C,Data_Extraction!$A143),"")</f>
        <v/>
      </c>
      <c r="H143" t="str">
        <f>IFERROR(AVERAGEIFS('HeartRate-2022-03-21-1647950188'!$B:$B,'HeartRate-2022-03-21-1647950188'!$A:$A,Data_Extraction!H$2,'HeartRate-2022-03-21-1647950188'!$C:$C,Data_Extraction!$A143),"")</f>
        <v/>
      </c>
      <c r="I143" t="str">
        <f>IFERROR(AVERAGEIFS('HeartRate-2022-03-21-1647950188'!$B:$B,'HeartRate-2022-03-21-1647950188'!$A:$A,Data_Extraction!I$2,'HeartRate-2022-03-21-1647950188'!$C:$C,Data_Extraction!$A143),"")</f>
        <v/>
      </c>
      <c r="J143" s="8">
        <f t="shared" si="13"/>
        <v>81</v>
      </c>
      <c r="N143" s="11">
        <f>Data_Extraction!A143</f>
        <v>44630.497615740744</v>
      </c>
      <c r="O143" s="15">
        <f t="shared" si="14"/>
        <v>44630</v>
      </c>
      <c r="P143" s="16">
        <f t="shared" si="15"/>
        <v>0.49761574074074072</v>
      </c>
      <c r="Q143" s="12">
        <f>IF(Data_Extraction!B143="",Data_Extraction!$J143*(Q$1),Data_Extraction!B143)</f>
        <v>72.900000000000006</v>
      </c>
      <c r="R143" s="12">
        <f>IF(Data_Extraction!C143="",Data_Extraction!$J143*(R$1),Data_Extraction!C143)</f>
        <v>81</v>
      </c>
      <c r="S143" s="12">
        <f>IF(Data_Extraction!D143="",Data_Extraction!$J143*(S$1),Data_Extraction!D143)</f>
        <v>84.240000000000009</v>
      </c>
      <c r="T143" s="12">
        <f>IF(Data_Extraction!E143="",Data_Extraction!$J143*(T$1),Data_Extraction!E143)</f>
        <v>76.95</v>
      </c>
      <c r="U143" s="12">
        <f>IF(Data_Extraction!F143="",Data_Extraction!$J143*(U$1),Data_Extraction!F143)</f>
        <v>79.38</v>
      </c>
      <c r="V143" s="12">
        <f>IF(Data_Extraction!G143="",Data_Extraction!$J143*(V$1),Data_Extraction!G143)</f>
        <v>73.710000000000008</v>
      </c>
      <c r="W143" s="12">
        <f>IF(Data_Extraction!H143="",Data_Extraction!$J143*(W$1),Data_Extraction!H143)</f>
        <v>86.67</v>
      </c>
      <c r="X143" s="12">
        <f>IF(Data_Extraction!I143="",Data_Extraction!$J143*(X$1),Data_Extraction!I143)</f>
        <v>78.569999999999993</v>
      </c>
      <c r="Y143" s="13">
        <f t="shared" si="12"/>
        <v>79.177500000000009</v>
      </c>
      <c r="Z143" s="17" t="str">
        <f t="shared" si="16"/>
        <v>Afternoon</v>
      </c>
      <c r="AA143" s="14" t="str">
        <f>VLOOKUP($N143,'HeartRate-2022-03-21-1647950188'!$C:$G,2,0)</f>
        <v>Lecture</v>
      </c>
      <c r="AB143" s="14" t="str">
        <f>VLOOKUP($N143,'HeartRate-2022-03-21-1647950188'!$C:$G,3,0)</f>
        <v>On Campus</v>
      </c>
      <c r="AC143" s="14" t="str">
        <f>VLOOKUP($N143,'HeartRate-2022-03-21-1647950188'!$C:$G,4,0)</f>
        <v>Sitting</v>
      </c>
      <c r="AD143" s="14" t="str">
        <f>VLOOKUP($N143,'HeartRate-2022-03-21-1647950188'!$C:$G,5,0)</f>
        <v>Spatial Design</v>
      </c>
      <c r="AE143">
        <f t="shared" si="17"/>
        <v>0</v>
      </c>
      <c r="AF143" s="18">
        <v>44630</v>
      </c>
      <c r="AG143" s="19">
        <v>0.49761574074074072</v>
      </c>
    </row>
    <row r="144" spans="1:33" x14ac:dyDescent="0.3">
      <c r="A144" s="5">
        <v>44630.500694444447</v>
      </c>
      <c r="B144" t="str">
        <f>IFERROR(AVERAGEIFS('HeartRate-2022-03-21-1647950188'!$B:$B,'HeartRate-2022-03-21-1647950188'!$A:$A,Data_Extraction!B$2,'HeartRate-2022-03-21-1647950188'!$C:$C,Data_Extraction!$A144),"")</f>
        <v/>
      </c>
      <c r="C144">
        <f>IFERROR(AVERAGEIFS('HeartRate-2022-03-21-1647950188'!$B:$B,'HeartRate-2022-03-21-1647950188'!$A:$A,Data_Extraction!C$2,'HeartRate-2022-03-21-1647950188'!$C:$C,Data_Extraction!$A144),"")</f>
        <v>83</v>
      </c>
      <c r="D144" t="str">
        <f>IFERROR(AVERAGEIFS('HeartRate-2022-03-21-1647950188'!$B:$B,'HeartRate-2022-03-21-1647950188'!$A:$A,Data_Extraction!D$2,'HeartRate-2022-03-21-1647950188'!$C:$C,Data_Extraction!$A144),"")</f>
        <v/>
      </c>
      <c r="E144" t="str">
        <f>IFERROR(AVERAGEIFS('HeartRate-2022-03-21-1647950188'!$B:$B,'HeartRate-2022-03-21-1647950188'!$A:$A,Data_Extraction!E$2,'HeartRate-2022-03-21-1647950188'!$C:$C,Data_Extraction!$A144),"")</f>
        <v/>
      </c>
      <c r="F144" t="str">
        <f>IFERROR(AVERAGEIFS('HeartRate-2022-03-21-1647950188'!$B:$B,'HeartRate-2022-03-21-1647950188'!$A:$A,Data_Extraction!F$2,'HeartRate-2022-03-21-1647950188'!$C:$C,Data_Extraction!$A144),"")</f>
        <v/>
      </c>
      <c r="G144">
        <f>IFERROR(AVERAGEIFS('HeartRate-2022-03-21-1647950188'!$B:$B,'HeartRate-2022-03-21-1647950188'!$A:$A,Data_Extraction!G$2,'HeartRate-2022-03-21-1647950188'!$C:$C,Data_Extraction!$A144),"")</f>
        <v>81</v>
      </c>
      <c r="H144">
        <f>IFERROR(AVERAGEIFS('HeartRate-2022-03-21-1647950188'!$B:$B,'HeartRate-2022-03-21-1647950188'!$A:$A,Data_Extraction!H$2,'HeartRate-2022-03-21-1647950188'!$C:$C,Data_Extraction!$A144),"")</f>
        <v>87</v>
      </c>
      <c r="I144" t="str">
        <f>IFERROR(AVERAGEIFS('HeartRate-2022-03-21-1647950188'!$B:$B,'HeartRate-2022-03-21-1647950188'!$A:$A,Data_Extraction!I$2,'HeartRate-2022-03-21-1647950188'!$C:$C,Data_Extraction!$A144),"")</f>
        <v/>
      </c>
      <c r="J144" s="8">
        <f t="shared" si="13"/>
        <v>83.666666666666671</v>
      </c>
      <c r="N144" s="11">
        <f>Data_Extraction!A144</f>
        <v>44630.500694444447</v>
      </c>
      <c r="O144" s="15">
        <f t="shared" si="14"/>
        <v>44630</v>
      </c>
      <c r="P144" s="16">
        <f t="shared" si="15"/>
        <v>0.50069444444444444</v>
      </c>
      <c r="Q144" s="12">
        <f>IF(Data_Extraction!B144="",Data_Extraction!$J144*(Q$1),Data_Extraction!B144)</f>
        <v>75.300000000000011</v>
      </c>
      <c r="R144" s="12">
        <f>IF(Data_Extraction!C144="",Data_Extraction!$J144*(R$1),Data_Extraction!C144)</f>
        <v>83</v>
      </c>
      <c r="S144" s="12">
        <f>IF(Data_Extraction!D144="",Data_Extraction!$J144*(S$1),Data_Extraction!D144)</f>
        <v>87.013333333333335</v>
      </c>
      <c r="T144" s="12">
        <f>IF(Data_Extraction!E144="",Data_Extraction!$J144*(T$1),Data_Extraction!E144)</f>
        <v>79.483333333333334</v>
      </c>
      <c r="U144" s="12">
        <f>IF(Data_Extraction!F144="",Data_Extraction!$J144*(U$1),Data_Extraction!F144)</f>
        <v>81.993333333333339</v>
      </c>
      <c r="V144" s="12">
        <f>IF(Data_Extraction!G144="",Data_Extraction!$J144*(V$1),Data_Extraction!G144)</f>
        <v>81</v>
      </c>
      <c r="W144" s="12">
        <f>IF(Data_Extraction!H144="",Data_Extraction!$J144*(W$1),Data_Extraction!H144)</f>
        <v>87</v>
      </c>
      <c r="X144" s="12">
        <f>IF(Data_Extraction!I144="",Data_Extraction!$J144*(X$1),Data_Extraction!I144)</f>
        <v>81.156666666666666</v>
      </c>
      <c r="Y144" s="13">
        <f t="shared" si="12"/>
        <v>81.993333333333325</v>
      </c>
      <c r="Z144" s="17" t="str">
        <f t="shared" si="16"/>
        <v>Afternoon</v>
      </c>
      <c r="AA144" s="14" t="str">
        <f>VLOOKUP($N144,'HeartRate-2022-03-21-1647950188'!$C:$G,2,0)</f>
        <v>Lecture</v>
      </c>
      <c r="AB144" s="14" t="str">
        <f>VLOOKUP($N144,'HeartRate-2022-03-21-1647950188'!$C:$G,3,0)</f>
        <v>On Campus</v>
      </c>
      <c r="AC144" s="14" t="str">
        <f>VLOOKUP($N144,'HeartRate-2022-03-21-1647950188'!$C:$G,4,0)</f>
        <v>Sitting</v>
      </c>
      <c r="AD144" s="14" t="str">
        <f>VLOOKUP($N144,'HeartRate-2022-03-21-1647950188'!$C:$G,5,0)</f>
        <v>Spatial Design</v>
      </c>
      <c r="AE144">
        <f t="shared" si="17"/>
        <v>0</v>
      </c>
      <c r="AF144" s="18">
        <v>44630</v>
      </c>
      <c r="AG144" s="19">
        <v>0.50069444444444444</v>
      </c>
    </row>
    <row r="145" spans="1:33" x14ac:dyDescent="0.3">
      <c r="A145" s="5">
        <v>44630.503344907411</v>
      </c>
      <c r="B145" t="str">
        <f>IFERROR(AVERAGEIFS('HeartRate-2022-03-21-1647950188'!$B:$B,'HeartRate-2022-03-21-1647950188'!$A:$A,Data_Extraction!B$2,'HeartRate-2022-03-21-1647950188'!$C:$C,Data_Extraction!$A145),"")</f>
        <v/>
      </c>
      <c r="C145">
        <f>IFERROR(AVERAGEIFS('HeartRate-2022-03-21-1647950188'!$B:$B,'HeartRate-2022-03-21-1647950188'!$A:$A,Data_Extraction!C$2,'HeartRate-2022-03-21-1647950188'!$C:$C,Data_Extraction!$A145),"")</f>
        <v>82</v>
      </c>
      <c r="D145" t="str">
        <f>IFERROR(AVERAGEIFS('HeartRate-2022-03-21-1647950188'!$B:$B,'HeartRate-2022-03-21-1647950188'!$A:$A,Data_Extraction!D$2,'HeartRate-2022-03-21-1647950188'!$C:$C,Data_Extraction!$A145),"")</f>
        <v/>
      </c>
      <c r="E145" t="str">
        <f>IFERROR(AVERAGEIFS('HeartRate-2022-03-21-1647950188'!$B:$B,'HeartRate-2022-03-21-1647950188'!$A:$A,Data_Extraction!E$2,'HeartRate-2022-03-21-1647950188'!$C:$C,Data_Extraction!$A145),"")</f>
        <v/>
      </c>
      <c r="F145" t="str">
        <f>IFERROR(AVERAGEIFS('HeartRate-2022-03-21-1647950188'!$B:$B,'HeartRate-2022-03-21-1647950188'!$A:$A,Data_Extraction!F$2,'HeartRate-2022-03-21-1647950188'!$C:$C,Data_Extraction!$A145),"")</f>
        <v/>
      </c>
      <c r="G145" t="str">
        <f>IFERROR(AVERAGEIFS('HeartRate-2022-03-21-1647950188'!$B:$B,'HeartRate-2022-03-21-1647950188'!$A:$A,Data_Extraction!G$2,'HeartRate-2022-03-21-1647950188'!$C:$C,Data_Extraction!$A145),"")</f>
        <v/>
      </c>
      <c r="H145" t="str">
        <f>IFERROR(AVERAGEIFS('HeartRate-2022-03-21-1647950188'!$B:$B,'HeartRate-2022-03-21-1647950188'!$A:$A,Data_Extraction!H$2,'HeartRate-2022-03-21-1647950188'!$C:$C,Data_Extraction!$A145),"")</f>
        <v/>
      </c>
      <c r="I145" t="str">
        <f>IFERROR(AVERAGEIFS('HeartRate-2022-03-21-1647950188'!$B:$B,'HeartRate-2022-03-21-1647950188'!$A:$A,Data_Extraction!I$2,'HeartRate-2022-03-21-1647950188'!$C:$C,Data_Extraction!$A145),"")</f>
        <v/>
      </c>
      <c r="J145" s="8">
        <f t="shared" si="13"/>
        <v>82</v>
      </c>
      <c r="N145" s="11">
        <f>Data_Extraction!A145</f>
        <v>44630.503344907411</v>
      </c>
      <c r="O145" s="15">
        <f t="shared" si="14"/>
        <v>44630</v>
      </c>
      <c r="P145" s="16">
        <f t="shared" si="15"/>
        <v>0.50334490740740734</v>
      </c>
      <c r="Q145" s="12">
        <f>IF(Data_Extraction!B145="",Data_Extraction!$J145*(Q$1),Data_Extraction!B145)</f>
        <v>73.8</v>
      </c>
      <c r="R145" s="12">
        <f>IF(Data_Extraction!C145="",Data_Extraction!$J145*(R$1),Data_Extraction!C145)</f>
        <v>82</v>
      </c>
      <c r="S145" s="12">
        <f>IF(Data_Extraction!D145="",Data_Extraction!$J145*(S$1),Data_Extraction!D145)</f>
        <v>85.28</v>
      </c>
      <c r="T145" s="12">
        <f>IF(Data_Extraction!E145="",Data_Extraction!$J145*(T$1),Data_Extraction!E145)</f>
        <v>77.899999999999991</v>
      </c>
      <c r="U145" s="12">
        <f>IF(Data_Extraction!F145="",Data_Extraction!$J145*(U$1),Data_Extraction!F145)</f>
        <v>80.36</v>
      </c>
      <c r="V145" s="12">
        <f>IF(Data_Extraction!G145="",Data_Extraction!$J145*(V$1),Data_Extraction!G145)</f>
        <v>74.62</v>
      </c>
      <c r="W145" s="12">
        <f>IF(Data_Extraction!H145="",Data_Extraction!$J145*(W$1),Data_Extraction!H145)</f>
        <v>87.740000000000009</v>
      </c>
      <c r="X145" s="12">
        <f>IF(Data_Extraction!I145="",Data_Extraction!$J145*(X$1),Data_Extraction!I145)</f>
        <v>79.539999999999992</v>
      </c>
      <c r="Y145" s="13">
        <f t="shared" si="12"/>
        <v>80.155000000000001</v>
      </c>
      <c r="Z145" s="17" t="str">
        <f t="shared" si="16"/>
        <v>Afternoon</v>
      </c>
      <c r="AA145" s="14" t="str">
        <f>VLOOKUP($N145,'HeartRate-2022-03-21-1647950188'!$C:$G,2,0)</f>
        <v>Lecture</v>
      </c>
      <c r="AB145" s="14" t="str">
        <f>VLOOKUP($N145,'HeartRate-2022-03-21-1647950188'!$C:$G,3,0)</f>
        <v>On Campus</v>
      </c>
      <c r="AC145" s="14" t="str">
        <f>VLOOKUP($N145,'HeartRate-2022-03-21-1647950188'!$C:$G,4,0)</f>
        <v>Sitting</v>
      </c>
      <c r="AD145" s="14" t="str">
        <f>VLOOKUP($N145,'HeartRate-2022-03-21-1647950188'!$C:$G,5,0)</f>
        <v>Spatial Design</v>
      </c>
      <c r="AE145">
        <f t="shared" si="17"/>
        <v>0</v>
      </c>
      <c r="AF145" s="18">
        <v>44630</v>
      </c>
      <c r="AG145" s="19">
        <v>0.50334490740740734</v>
      </c>
    </row>
    <row r="146" spans="1:33" x14ac:dyDescent="0.3">
      <c r="A146" s="5">
        <v>44630.504166666666</v>
      </c>
      <c r="B146" t="str">
        <f>IFERROR(AVERAGEIFS('HeartRate-2022-03-21-1647950188'!$B:$B,'HeartRate-2022-03-21-1647950188'!$A:$A,Data_Extraction!B$2,'HeartRate-2022-03-21-1647950188'!$C:$C,Data_Extraction!$A146),"")</f>
        <v/>
      </c>
      <c r="C146">
        <f>IFERROR(AVERAGEIFS('HeartRate-2022-03-21-1647950188'!$B:$B,'HeartRate-2022-03-21-1647950188'!$A:$A,Data_Extraction!C$2,'HeartRate-2022-03-21-1647950188'!$C:$C,Data_Extraction!$A146),"")</f>
        <v>83</v>
      </c>
      <c r="D146" t="str">
        <f>IFERROR(AVERAGEIFS('HeartRate-2022-03-21-1647950188'!$B:$B,'HeartRate-2022-03-21-1647950188'!$A:$A,Data_Extraction!D$2,'HeartRate-2022-03-21-1647950188'!$C:$C,Data_Extraction!$A146),"")</f>
        <v/>
      </c>
      <c r="E146" t="str">
        <f>IFERROR(AVERAGEIFS('HeartRate-2022-03-21-1647950188'!$B:$B,'HeartRate-2022-03-21-1647950188'!$A:$A,Data_Extraction!E$2,'HeartRate-2022-03-21-1647950188'!$C:$C,Data_Extraction!$A146),"")</f>
        <v/>
      </c>
      <c r="F146" t="str">
        <f>IFERROR(AVERAGEIFS('HeartRate-2022-03-21-1647950188'!$B:$B,'HeartRate-2022-03-21-1647950188'!$A:$A,Data_Extraction!F$2,'HeartRate-2022-03-21-1647950188'!$C:$C,Data_Extraction!$A146),"")</f>
        <v/>
      </c>
      <c r="G146">
        <f>IFERROR(AVERAGEIFS('HeartRate-2022-03-21-1647950188'!$B:$B,'HeartRate-2022-03-21-1647950188'!$A:$A,Data_Extraction!G$2,'HeartRate-2022-03-21-1647950188'!$C:$C,Data_Extraction!$A146),"")</f>
        <v>67</v>
      </c>
      <c r="H146">
        <f>IFERROR(AVERAGEIFS('HeartRate-2022-03-21-1647950188'!$B:$B,'HeartRate-2022-03-21-1647950188'!$A:$A,Data_Extraction!H$2,'HeartRate-2022-03-21-1647950188'!$C:$C,Data_Extraction!$A146),"")</f>
        <v>98</v>
      </c>
      <c r="I146" t="str">
        <f>IFERROR(AVERAGEIFS('HeartRate-2022-03-21-1647950188'!$B:$B,'HeartRate-2022-03-21-1647950188'!$A:$A,Data_Extraction!I$2,'HeartRate-2022-03-21-1647950188'!$C:$C,Data_Extraction!$A146),"")</f>
        <v/>
      </c>
      <c r="J146" s="8">
        <f t="shared" si="13"/>
        <v>82.666666666666671</v>
      </c>
      <c r="N146" s="11">
        <f>Data_Extraction!A146</f>
        <v>44630.504166666666</v>
      </c>
      <c r="O146" s="15">
        <f t="shared" si="14"/>
        <v>44630</v>
      </c>
      <c r="P146" s="16">
        <f t="shared" si="15"/>
        <v>0.50416666666666665</v>
      </c>
      <c r="Q146" s="12">
        <f>IF(Data_Extraction!B146="",Data_Extraction!$J146*(Q$1),Data_Extraction!B146)</f>
        <v>74.400000000000006</v>
      </c>
      <c r="R146" s="12">
        <f>IF(Data_Extraction!C146="",Data_Extraction!$J146*(R$1),Data_Extraction!C146)</f>
        <v>83</v>
      </c>
      <c r="S146" s="12">
        <f>IF(Data_Extraction!D146="",Data_Extraction!$J146*(S$1),Data_Extraction!D146)</f>
        <v>85.973333333333343</v>
      </c>
      <c r="T146" s="12">
        <f>IF(Data_Extraction!E146="",Data_Extraction!$J146*(T$1),Data_Extraction!E146)</f>
        <v>78.533333333333331</v>
      </c>
      <c r="U146" s="12">
        <f>IF(Data_Extraction!F146="",Data_Extraction!$J146*(U$1),Data_Extraction!F146)</f>
        <v>81.013333333333335</v>
      </c>
      <c r="V146" s="12">
        <f>IF(Data_Extraction!G146="",Data_Extraction!$J146*(V$1),Data_Extraction!G146)</f>
        <v>67</v>
      </c>
      <c r="W146" s="12">
        <f>IF(Data_Extraction!H146="",Data_Extraction!$J146*(W$1),Data_Extraction!H146)</f>
        <v>98</v>
      </c>
      <c r="X146" s="12">
        <f>IF(Data_Extraction!I146="",Data_Extraction!$J146*(X$1),Data_Extraction!I146)</f>
        <v>80.186666666666667</v>
      </c>
      <c r="Y146" s="13">
        <f t="shared" si="12"/>
        <v>81.013333333333321</v>
      </c>
      <c r="Z146" s="17" t="str">
        <f t="shared" si="16"/>
        <v>Afternoon</v>
      </c>
      <c r="AA146" s="14" t="str">
        <f>VLOOKUP($N146,'HeartRate-2022-03-21-1647950188'!$C:$G,2,0)</f>
        <v>Lecture</v>
      </c>
      <c r="AB146" s="14" t="str">
        <f>VLOOKUP($N146,'HeartRate-2022-03-21-1647950188'!$C:$G,3,0)</f>
        <v>On Campus</v>
      </c>
      <c r="AC146" s="14" t="str">
        <f>VLOOKUP($N146,'HeartRate-2022-03-21-1647950188'!$C:$G,4,0)</f>
        <v>Sitting</v>
      </c>
      <c r="AD146" s="14" t="str">
        <f>VLOOKUP($N146,'HeartRate-2022-03-21-1647950188'!$C:$G,5,0)</f>
        <v>Spatial Design</v>
      </c>
      <c r="AE146">
        <f t="shared" si="17"/>
        <v>0</v>
      </c>
      <c r="AF146" s="18">
        <v>44630</v>
      </c>
      <c r="AG146" s="19">
        <v>0.50416666666666665</v>
      </c>
    </row>
    <row r="147" spans="1:33" x14ac:dyDescent="0.3">
      <c r="A147" s="5">
        <v>44630.507638888892</v>
      </c>
      <c r="B147" t="str">
        <f>IFERROR(AVERAGEIFS('HeartRate-2022-03-21-1647950188'!$B:$B,'HeartRate-2022-03-21-1647950188'!$A:$A,Data_Extraction!B$2,'HeartRate-2022-03-21-1647950188'!$C:$C,Data_Extraction!$A147),"")</f>
        <v/>
      </c>
      <c r="C147">
        <f>IFERROR(AVERAGEIFS('HeartRate-2022-03-21-1647950188'!$B:$B,'HeartRate-2022-03-21-1647950188'!$A:$A,Data_Extraction!C$2,'HeartRate-2022-03-21-1647950188'!$C:$C,Data_Extraction!$A147),"")</f>
        <v>80</v>
      </c>
      <c r="D147" t="str">
        <f>IFERROR(AVERAGEIFS('HeartRate-2022-03-21-1647950188'!$B:$B,'HeartRate-2022-03-21-1647950188'!$A:$A,Data_Extraction!D$2,'HeartRate-2022-03-21-1647950188'!$C:$C,Data_Extraction!$A147),"")</f>
        <v/>
      </c>
      <c r="E147" t="str">
        <f>IFERROR(AVERAGEIFS('HeartRate-2022-03-21-1647950188'!$B:$B,'HeartRate-2022-03-21-1647950188'!$A:$A,Data_Extraction!E$2,'HeartRate-2022-03-21-1647950188'!$C:$C,Data_Extraction!$A147),"")</f>
        <v/>
      </c>
      <c r="F147" t="str">
        <f>IFERROR(AVERAGEIFS('HeartRate-2022-03-21-1647950188'!$B:$B,'HeartRate-2022-03-21-1647950188'!$A:$A,Data_Extraction!F$2,'HeartRate-2022-03-21-1647950188'!$C:$C,Data_Extraction!$A147),"")</f>
        <v/>
      </c>
      <c r="G147">
        <f>IFERROR(AVERAGEIFS('HeartRate-2022-03-21-1647950188'!$B:$B,'HeartRate-2022-03-21-1647950188'!$A:$A,Data_Extraction!G$2,'HeartRate-2022-03-21-1647950188'!$C:$C,Data_Extraction!$A147),"")</f>
        <v>67</v>
      </c>
      <c r="H147">
        <f>IFERROR(AVERAGEIFS('HeartRate-2022-03-21-1647950188'!$B:$B,'HeartRate-2022-03-21-1647950188'!$A:$A,Data_Extraction!H$2,'HeartRate-2022-03-21-1647950188'!$C:$C,Data_Extraction!$A147),"")</f>
        <v>79</v>
      </c>
      <c r="I147" t="str">
        <f>IFERROR(AVERAGEIFS('HeartRate-2022-03-21-1647950188'!$B:$B,'HeartRate-2022-03-21-1647950188'!$A:$A,Data_Extraction!I$2,'HeartRate-2022-03-21-1647950188'!$C:$C,Data_Extraction!$A147),"")</f>
        <v/>
      </c>
      <c r="J147" s="8">
        <f t="shared" si="13"/>
        <v>75.333333333333329</v>
      </c>
      <c r="N147" s="11">
        <f>Data_Extraction!A147</f>
        <v>44630.507638888892</v>
      </c>
      <c r="O147" s="15">
        <f t="shared" si="14"/>
        <v>44630</v>
      </c>
      <c r="P147" s="16">
        <f t="shared" si="15"/>
        <v>0.50763888888888886</v>
      </c>
      <c r="Q147" s="12">
        <f>IF(Data_Extraction!B147="",Data_Extraction!$J147*(Q$1),Data_Extraction!B147)</f>
        <v>67.8</v>
      </c>
      <c r="R147" s="12">
        <f>IF(Data_Extraction!C147="",Data_Extraction!$J147*(R$1),Data_Extraction!C147)</f>
        <v>80</v>
      </c>
      <c r="S147" s="12">
        <f>IF(Data_Extraction!D147="",Data_Extraction!$J147*(S$1),Data_Extraction!D147)</f>
        <v>78.346666666666664</v>
      </c>
      <c r="T147" s="12">
        <f>IF(Data_Extraction!E147="",Data_Extraction!$J147*(T$1),Data_Extraction!E147)</f>
        <v>71.566666666666663</v>
      </c>
      <c r="U147" s="12">
        <f>IF(Data_Extraction!F147="",Data_Extraction!$J147*(U$1),Data_Extraction!F147)</f>
        <v>73.826666666666654</v>
      </c>
      <c r="V147" s="12">
        <f>IF(Data_Extraction!G147="",Data_Extraction!$J147*(V$1),Data_Extraction!G147)</f>
        <v>67</v>
      </c>
      <c r="W147" s="12">
        <f>IF(Data_Extraction!H147="",Data_Extraction!$J147*(W$1),Data_Extraction!H147)</f>
        <v>79</v>
      </c>
      <c r="X147" s="12">
        <f>IF(Data_Extraction!I147="",Data_Extraction!$J147*(X$1),Data_Extraction!I147)</f>
        <v>73.073333333333323</v>
      </c>
      <c r="Y147" s="13">
        <f t="shared" si="12"/>
        <v>73.826666666666654</v>
      </c>
      <c r="Z147" s="17" t="str">
        <f t="shared" si="16"/>
        <v>Afternoon</v>
      </c>
      <c r="AA147" s="14" t="str">
        <f>VLOOKUP($N147,'HeartRate-2022-03-21-1647950188'!$C:$G,2,0)</f>
        <v>Lecture</v>
      </c>
      <c r="AB147" s="14" t="str">
        <f>VLOOKUP($N147,'HeartRate-2022-03-21-1647950188'!$C:$G,3,0)</f>
        <v>On Campus</v>
      </c>
      <c r="AC147" s="14" t="str">
        <f>VLOOKUP($N147,'HeartRate-2022-03-21-1647950188'!$C:$G,4,0)</f>
        <v>Sitting</v>
      </c>
      <c r="AD147" s="14" t="str">
        <f>VLOOKUP($N147,'HeartRate-2022-03-21-1647950188'!$C:$G,5,0)</f>
        <v>Spatial Design</v>
      </c>
      <c r="AE147">
        <f t="shared" si="17"/>
        <v>0</v>
      </c>
      <c r="AF147" s="18">
        <v>44630</v>
      </c>
      <c r="AG147" s="19">
        <v>0.50763888888888886</v>
      </c>
    </row>
    <row r="148" spans="1:33" x14ac:dyDescent="0.3">
      <c r="A148" s="5">
        <v>44630.511111111111</v>
      </c>
      <c r="B148" t="str">
        <f>IFERROR(AVERAGEIFS('HeartRate-2022-03-21-1647950188'!$B:$B,'HeartRate-2022-03-21-1647950188'!$A:$A,Data_Extraction!B$2,'HeartRate-2022-03-21-1647950188'!$C:$C,Data_Extraction!$A148),"")</f>
        <v/>
      </c>
      <c r="C148">
        <f>IFERROR(AVERAGEIFS('HeartRate-2022-03-21-1647950188'!$B:$B,'HeartRate-2022-03-21-1647950188'!$A:$A,Data_Extraction!C$2,'HeartRate-2022-03-21-1647950188'!$C:$C,Data_Extraction!$A148),"")</f>
        <v>80</v>
      </c>
      <c r="D148" t="str">
        <f>IFERROR(AVERAGEIFS('HeartRate-2022-03-21-1647950188'!$B:$B,'HeartRate-2022-03-21-1647950188'!$A:$A,Data_Extraction!D$2,'HeartRate-2022-03-21-1647950188'!$C:$C,Data_Extraction!$A148),"")</f>
        <v/>
      </c>
      <c r="E148" t="str">
        <f>IFERROR(AVERAGEIFS('HeartRate-2022-03-21-1647950188'!$B:$B,'HeartRate-2022-03-21-1647950188'!$A:$A,Data_Extraction!E$2,'HeartRate-2022-03-21-1647950188'!$C:$C,Data_Extraction!$A148),"")</f>
        <v/>
      </c>
      <c r="F148" t="str">
        <f>IFERROR(AVERAGEIFS('HeartRate-2022-03-21-1647950188'!$B:$B,'HeartRate-2022-03-21-1647950188'!$A:$A,Data_Extraction!F$2,'HeartRate-2022-03-21-1647950188'!$C:$C,Data_Extraction!$A148),"")</f>
        <v/>
      </c>
      <c r="G148">
        <f>IFERROR(AVERAGEIFS('HeartRate-2022-03-21-1647950188'!$B:$B,'HeartRate-2022-03-21-1647950188'!$A:$A,Data_Extraction!G$2,'HeartRate-2022-03-21-1647950188'!$C:$C,Data_Extraction!$A148),"")</f>
        <v>69</v>
      </c>
      <c r="H148">
        <f>IFERROR(AVERAGEIFS('HeartRate-2022-03-21-1647950188'!$B:$B,'HeartRate-2022-03-21-1647950188'!$A:$A,Data_Extraction!H$2,'HeartRate-2022-03-21-1647950188'!$C:$C,Data_Extraction!$A148),"")</f>
        <v>83</v>
      </c>
      <c r="I148" t="str">
        <f>IFERROR(AVERAGEIFS('HeartRate-2022-03-21-1647950188'!$B:$B,'HeartRate-2022-03-21-1647950188'!$A:$A,Data_Extraction!I$2,'HeartRate-2022-03-21-1647950188'!$C:$C,Data_Extraction!$A148),"")</f>
        <v/>
      </c>
      <c r="J148" s="8">
        <f t="shared" si="13"/>
        <v>77.333333333333329</v>
      </c>
      <c r="N148" s="11">
        <f>Data_Extraction!A148</f>
        <v>44630.511111111111</v>
      </c>
      <c r="O148" s="15">
        <f t="shared" si="14"/>
        <v>44630</v>
      </c>
      <c r="P148" s="16">
        <f t="shared" si="15"/>
        <v>0.51111111111111118</v>
      </c>
      <c r="Q148" s="12">
        <f>IF(Data_Extraction!B148="",Data_Extraction!$J148*(Q$1),Data_Extraction!B148)</f>
        <v>69.599999999999994</v>
      </c>
      <c r="R148" s="12">
        <f>IF(Data_Extraction!C148="",Data_Extraction!$J148*(R$1),Data_Extraction!C148)</f>
        <v>80</v>
      </c>
      <c r="S148" s="12">
        <f>IF(Data_Extraction!D148="",Data_Extraction!$J148*(S$1),Data_Extraction!D148)</f>
        <v>80.426666666666662</v>
      </c>
      <c r="T148" s="12">
        <f>IF(Data_Extraction!E148="",Data_Extraction!$J148*(T$1),Data_Extraction!E148)</f>
        <v>73.466666666666654</v>
      </c>
      <c r="U148" s="12">
        <f>IF(Data_Extraction!F148="",Data_Extraction!$J148*(U$1),Data_Extraction!F148)</f>
        <v>75.786666666666662</v>
      </c>
      <c r="V148" s="12">
        <f>IF(Data_Extraction!G148="",Data_Extraction!$J148*(V$1),Data_Extraction!G148)</f>
        <v>69</v>
      </c>
      <c r="W148" s="12">
        <f>IF(Data_Extraction!H148="",Data_Extraction!$J148*(W$1),Data_Extraction!H148)</f>
        <v>83</v>
      </c>
      <c r="X148" s="12">
        <f>IF(Data_Extraction!I148="",Data_Extraction!$J148*(X$1),Data_Extraction!I148)</f>
        <v>75.013333333333321</v>
      </c>
      <c r="Y148" s="13">
        <f t="shared" si="12"/>
        <v>75.786666666666662</v>
      </c>
      <c r="Z148" s="17" t="str">
        <f t="shared" si="16"/>
        <v>Afternoon</v>
      </c>
      <c r="AA148" s="14" t="str">
        <f>VLOOKUP($N148,'HeartRate-2022-03-21-1647950188'!$C:$G,2,0)</f>
        <v>Lecture</v>
      </c>
      <c r="AB148" s="14" t="str">
        <f>VLOOKUP($N148,'HeartRate-2022-03-21-1647950188'!$C:$G,3,0)</f>
        <v>On Campus</v>
      </c>
      <c r="AC148" s="14" t="str">
        <f>VLOOKUP($N148,'HeartRate-2022-03-21-1647950188'!$C:$G,4,0)</f>
        <v>Sitting</v>
      </c>
      <c r="AD148" s="14" t="str">
        <f>VLOOKUP($N148,'HeartRate-2022-03-21-1647950188'!$C:$G,5,0)</f>
        <v>Spatial Design</v>
      </c>
      <c r="AE148">
        <f t="shared" si="17"/>
        <v>0</v>
      </c>
      <c r="AF148" s="18">
        <v>44630</v>
      </c>
      <c r="AG148" s="19">
        <v>0.51111111111111118</v>
      </c>
    </row>
    <row r="149" spans="1:33" x14ac:dyDescent="0.3">
      <c r="A149" s="5">
        <v>44630.512256944443</v>
      </c>
      <c r="B149" t="str">
        <f>IFERROR(AVERAGEIFS('HeartRate-2022-03-21-1647950188'!$B:$B,'HeartRate-2022-03-21-1647950188'!$A:$A,Data_Extraction!B$2,'HeartRate-2022-03-21-1647950188'!$C:$C,Data_Extraction!$A149),"")</f>
        <v/>
      </c>
      <c r="C149">
        <f>IFERROR(AVERAGEIFS('HeartRate-2022-03-21-1647950188'!$B:$B,'HeartRate-2022-03-21-1647950188'!$A:$A,Data_Extraction!C$2,'HeartRate-2022-03-21-1647950188'!$C:$C,Data_Extraction!$A149),"")</f>
        <v>82</v>
      </c>
      <c r="D149" t="str">
        <f>IFERROR(AVERAGEIFS('HeartRate-2022-03-21-1647950188'!$B:$B,'HeartRate-2022-03-21-1647950188'!$A:$A,Data_Extraction!D$2,'HeartRate-2022-03-21-1647950188'!$C:$C,Data_Extraction!$A149),"")</f>
        <v/>
      </c>
      <c r="E149" t="str">
        <f>IFERROR(AVERAGEIFS('HeartRate-2022-03-21-1647950188'!$B:$B,'HeartRate-2022-03-21-1647950188'!$A:$A,Data_Extraction!E$2,'HeartRate-2022-03-21-1647950188'!$C:$C,Data_Extraction!$A149),"")</f>
        <v/>
      </c>
      <c r="F149" t="str">
        <f>IFERROR(AVERAGEIFS('HeartRate-2022-03-21-1647950188'!$B:$B,'HeartRate-2022-03-21-1647950188'!$A:$A,Data_Extraction!F$2,'HeartRate-2022-03-21-1647950188'!$C:$C,Data_Extraction!$A149),"")</f>
        <v/>
      </c>
      <c r="G149" t="str">
        <f>IFERROR(AVERAGEIFS('HeartRate-2022-03-21-1647950188'!$B:$B,'HeartRate-2022-03-21-1647950188'!$A:$A,Data_Extraction!G$2,'HeartRate-2022-03-21-1647950188'!$C:$C,Data_Extraction!$A149),"")</f>
        <v/>
      </c>
      <c r="H149" t="str">
        <f>IFERROR(AVERAGEIFS('HeartRate-2022-03-21-1647950188'!$B:$B,'HeartRate-2022-03-21-1647950188'!$A:$A,Data_Extraction!H$2,'HeartRate-2022-03-21-1647950188'!$C:$C,Data_Extraction!$A149),"")</f>
        <v/>
      </c>
      <c r="I149" t="str">
        <f>IFERROR(AVERAGEIFS('HeartRate-2022-03-21-1647950188'!$B:$B,'HeartRate-2022-03-21-1647950188'!$A:$A,Data_Extraction!I$2,'HeartRate-2022-03-21-1647950188'!$C:$C,Data_Extraction!$A149),"")</f>
        <v/>
      </c>
      <c r="J149" s="8">
        <f t="shared" si="13"/>
        <v>82</v>
      </c>
      <c r="N149" s="11">
        <f>Data_Extraction!A149</f>
        <v>44630.512256944443</v>
      </c>
      <c r="O149" s="15">
        <f t="shared" si="14"/>
        <v>44630</v>
      </c>
      <c r="P149" s="16">
        <f t="shared" si="15"/>
        <v>0.51225694444444447</v>
      </c>
      <c r="Q149" s="12">
        <f>IF(Data_Extraction!B149="",Data_Extraction!$J149*(Q$1),Data_Extraction!B149)</f>
        <v>73.8</v>
      </c>
      <c r="R149" s="12">
        <f>IF(Data_Extraction!C149="",Data_Extraction!$J149*(R$1),Data_Extraction!C149)</f>
        <v>82</v>
      </c>
      <c r="S149" s="12">
        <f>IF(Data_Extraction!D149="",Data_Extraction!$J149*(S$1),Data_Extraction!D149)</f>
        <v>85.28</v>
      </c>
      <c r="T149" s="12">
        <f>IF(Data_Extraction!E149="",Data_Extraction!$J149*(T$1),Data_Extraction!E149)</f>
        <v>77.899999999999991</v>
      </c>
      <c r="U149" s="12">
        <f>IF(Data_Extraction!F149="",Data_Extraction!$J149*(U$1),Data_Extraction!F149)</f>
        <v>80.36</v>
      </c>
      <c r="V149" s="12">
        <f>IF(Data_Extraction!G149="",Data_Extraction!$J149*(V$1),Data_Extraction!G149)</f>
        <v>74.62</v>
      </c>
      <c r="W149" s="12">
        <f>IF(Data_Extraction!H149="",Data_Extraction!$J149*(W$1),Data_Extraction!H149)</f>
        <v>87.740000000000009</v>
      </c>
      <c r="X149" s="12">
        <f>IF(Data_Extraction!I149="",Data_Extraction!$J149*(X$1),Data_Extraction!I149)</f>
        <v>79.539999999999992</v>
      </c>
      <c r="Y149" s="13">
        <f t="shared" si="12"/>
        <v>80.155000000000001</v>
      </c>
      <c r="Z149" s="17" t="str">
        <f t="shared" si="16"/>
        <v>Afternoon</v>
      </c>
      <c r="AA149" s="14" t="str">
        <f>VLOOKUP($N149,'HeartRate-2022-03-21-1647950188'!$C:$G,2,0)</f>
        <v>Lecture</v>
      </c>
      <c r="AB149" s="14" t="str">
        <f>VLOOKUP($N149,'HeartRate-2022-03-21-1647950188'!$C:$G,3,0)</f>
        <v>On Campus</v>
      </c>
      <c r="AC149" s="14" t="str">
        <f>VLOOKUP($N149,'HeartRate-2022-03-21-1647950188'!$C:$G,4,0)</f>
        <v>Sitting</v>
      </c>
      <c r="AD149" s="14" t="str">
        <f>VLOOKUP($N149,'HeartRate-2022-03-21-1647950188'!$C:$G,5,0)</f>
        <v>Spatial Design</v>
      </c>
      <c r="AE149">
        <f t="shared" si="17"/>
        <v>0</v>
      </c>
      <c r="AF149" s="18">
        <v>44630</v>
      </c>
      <c r="AG149" s="19">
        <v>0.51225694444444447</v>
      </c>
    </row>
    <row r="150" spans="1:33" x14ac:dyDescent="0.3">
      <c r="A150" s="5">
        <v>44630.51458333333</v>
      </c>
      <c r="B150" t="str">
        <f>IFERROR(AVERAGEIFS('HeartRate-2022-03-21-1647950188'!$B:$B,'HeartRate-2022-03-21-1647950188'!$A:$A,Data_Extraction!B$2,'HeartRate-2022-03-21-1647950188'!$C:$C,Data_Extraction!$A150),"")</f>
        <v/>
      </c>
      <c r="C150">
        <f>IFERROR(AVERAGEIFS('HeartRate-2022-03-21-1647950188'!$B:$B,'HeartRate-2022-03-21-1647950188'!$A:$A,Data_Extraction!C$2,'HeartRate-2022-03-21-1647950188'!$C:$C,Data_Extraction!$A150),"")</f>
        <v>79</v>
      </c>
      <c r="D150" t="str">
        <f>IFERROR(AVERAGEIFS('HeartRate-2022-03-21-1647950188'!$B:$B,'HeartRate-2022-03-21-1647950188'!$A:$A,Data_Extraction!D$2,'HeartRate-2022-03-21-1647950188'!$C:$C,Data_Extraction!$A150),"")</f>
        <v/>
      </c>
      <c r="E150" t="str">
        <f>IFERROR(AVERAGEIFS('HeartRate-2022-03-21-1647950188'!$B:$B,'HeartRate-2022-03-21-1647950188'!$A:$A,Data_Extraction!E$2,'HeartRate-2022-03-21-1647950188'!$C:$C,Data_Extraction!$A150),"")</f>
        <v/>
      </c>
      <c r="F150" t="str">
        <f>IFERROR(AVERAGEIFS('HeartRate-2022-03-21-1647950188'!$B:$B,'HeartRate-2022-03-21-1647950188'!$A:$A,Data_Extraction!F$2,'HeartRate-2022-03-21-1647950188'!$C:$C,Data_Extraction!$A150),"")</f>
        <v/>
      </c>
      <c r="G150">
        <f>IFERROR(AVERAGEIFS('HeartRate-2022-03-21-1647950188'!$B:$B,'HeartRate-2022-03-21-1647950188'!$A:$A,Data_Extraction!G$2,'HeartRate-2022-03-21-1647950188'!$C:$C,Data_Extraction!$A150),"")</f>
        <v>69</v>
      </c>
      <c r="H150">
        <f>IFERROR(AVERAGEIFS('HeartRate-2022-03-21-1647950188'!$B:$B,'HeartRate-2022-03-21-1647950188'!$A:$A,Data_Extraction!H$2,'HeartRate-2022-03-21-1647950188'!$C:$C,Data_Extraction!$A150),"")</f>
        <v>84</v>
      </c>
      <c r="I150" t="str">
        <f>IFERROR(AVERAGEIFS('HeartRate-2022-03-21-1647950188'!$B:$B,'HeartRate-2022-03-21-1647950188'!$A:$A,Data_Extraction!I$2,'HeartRate-2022-03-21-1647950188'!$C:$C,Data_Extraction!$A150),"")</f>
        <v/>
      </c>
      <c r="J150" s="8">
        <f t="shared" si="13"/>
        <v>77.333333333333329</v>
      </c>
      <c r="N150" s="11">
        <f>Data_Extraction!A150</f>
        <v>44630.51458333333</v>
      </c>
      <c r="O150" s="15">
        <f t="shared" si="14"/>
        <v>44630</v>
      </c>
      <c r="P150" s="16">
        <f t="shared" si="15"/>
        <v>0.51458333333333328</v>
      </c>
      <c r="Q150" s="12">
        <f>IF(Data_Extraction!B150="",Data_Extraction!$J150*(Q$1),Data_Extraction!B150)</f>
        <v>69.599999999999994</v>
      </c>
      <c r="R150" s="12">
        <f>IF(Data_Extraction!C150="",Data_Extraction!$J150*(R$1),Data_Extraction!C150)</f>
        <v>79</v>
      </c>
      <c r="S150" s="12">
        <f>IF(Data_Extraction!D150="",Data_Extraction!$J150*(S$1),Data_Extraction!D150)</f>
        <v>80.426666666666662</v>
      </c>
      <c r="T150" s="12">
        <f>IF(Data_Extraction!E150="",Data_Extraction!$J150*(T$1),Data_Extraction!E150)</f>
        <v>73.466666666666654</v>
      </c>
      <c r="U150" s="12">
        <f>IF(Data_Extraction!F150="",Data_Extraction!$J150*(U$1),Data_Extraction!F150)</f>
        <v>75.786666666666662</v>
      </c>
      <c r="V150" s="12">
        <f>IF(Data_Extraction!G150="",Data_Extraction!$J150*(V$1),Data_Extraction!G150)</f>
        <v>69</v>
      </c>
      <c r="W150" s="12">
        <f>IF(Data_Extraction!H150="",Data_Extraction!$J150*(W$1),Data_Extraction!H150)</f>
        <v>84</v>
      </c>
      <c r="X150" s="12">
        <f>IF(Data_Extraction!I150="",Data_Extraction!$J150*(X$1),Data_Extraction!I150)</f>
        <v>75.013333333333321</v>
      </c>
      <c r="Y150" s="13">
        <f t="shared" si="12"/>
        <v>75.786666666666662</v>
      </c>
      <c r="Z150" s="17" t="str">
        <f t="shared" si="16"/>
        <v>Afternoon</v>
      </c>
      <c r="AA150" s="14" t="str">
        <f>VLOOKUP($N150,'HeartRate-2022-03-21-1647950188'!$C:$G,2,0)</f>
        <v>Lecture</v>
      </c>
      <c r="AB150" s="14" t="str">
        <f>VLOOKUP($N150,'HeartRate-2022-03-21-1647950188'!$C:$G,3,0)</f>
        <v>On Campus</v>
      </c>
      <c r="AC150" s="14" t="str">
        <f>VLOOKUP($N150,'HeartRate-2022-03-21-1647950188'!$C:$G,4,0)</f>
        <v>Sitting</v>
      </c>
      <c r="AD150" s="14" t="str">
        <f>VLOOKUP($N150,'HeartRate-2022-03-21-1647950188'!$C:$G,5,0)</f>
        <v>Spatial Design</v>
      </c>
      <c r="AE150">
        <f t="shared" si="17"/>
        <v>0</v>
      </c>
      <c r="AF150" s="18">
        <v>44630</v>
      </c>
      <c r="AG150" s="19">
        <v>0.51458333333333328</v>
      </c>
    </row>
    <row r="151" spans="1:33" x14ac:dyDescent="0.3">
      <c r="A151" s="5">
        <v>44630.518055555556</v>
      </c>
      <c r="B151" t="str">
        <f>IFERROR(AVERAGEIFS('HeartRate-2022-03-21-1647950188'!$B:$B,'HeartRate-2022-03-21-1647950188'!$A:$A,Data_Extraction!B$2,'HeartRate-2022-03-21-1647950188'!$C:$C,Data_Extraction!$A151),"")</f>
        <v/>
      </c>
      <c r="C151">
        <f>IFERROR(AVERAGEIFS('HeartRate-2022-03-21-1647950188'!$B:$B,'HeartRate-2022-03-21-1647950188'!$A:$A,Data_Extraction!C$2,'HeartRate-2022-03-21-1647950188'!$C:$C,Data_Extraction!$A151),"")</f>
        <v>70</v>
      </c>
      <c r="D151" t="str">
        <f>IFERROR(AVERAGEIFS('HeartRate-2022-03-21-1647950188'!$B:$B,'HeartRate-2022-03-21-1647950188'!$A:$A,Data_Extraction!D$2,'HeartRate-2022-03-21-1647950188'!$C:$C,Data_Extraction!$A151),"")</f>
        <v/>
      </c>
      <c r="E151" t="str">
        <f>IFERROR(AVERAGEIFS('HeartRate-2022-03-21-1647950188'!$B:$B,'HeartRate-2022-03-21-1647950188'!$A:$A,Data_Extraction!E$2,'HeartRate-2022-03-21-1647950188'!$C:$C,Data_Extraction!$A151),"")</f>
        <v/>
      </c>
      <c r="F151" t="str">
        <f>IFERROR(AVERAGEIFS('HeartRate-2022-03-21-1647950188'!$B:$B,'HeartRate-2022-03-21-1647950188'!$A:$A,Data_Extraction!F$2,'HeartRate-2022-03-21-1647950188'!$C:$C,Data_Extraction!$A151),"")</f>
        <v/>
      </c>
      <c r="G151">
        <f>IFERROR(AVERAGEIFS('HeartRate-2022-03-21-1647950188'!$B:$B,'HeartRate-2022-03-21-1647950188'!$A:$A,Data_Extraction!G$2,'HeartRate-2022-03-21-1647950188'!$C:$C,Data_Extraction!$A151),"")</f>
        <v>74</v>
      </c>
      <c r="H151">
        <f>IFERROR(AVERAGEIFS('HeartRate-2022-03-21-1647950188'!$B:$B,'HeartRate-2022-03-21-1647950188'!$A:$A,Data_Extraction!H$2,'HeartRate-2022-03-21-1647950188'!$C:$C,Data_Extraction!$A151),"")</f>
        <v>89</v>
      </c>
      <c r="I151" t="str">
        <f>IFERROR(AVERAGEIFS('HeartRate-2022-03-21-1647950188'!$B:$B,'HeartRate-2022-03-21-1647950188'!$A:$A,Data_Extraction!I$2,'HeartRate-2022-03-21-1647950188'!$C:$C,Data_Extraction!$A151),"")</f>
        <v/>
      </c>
      <c r="J151" s="8">
        <f t="shared" si="13"/>
        <v>77.666666666666671</v>
      </c>
      <c r="N151" s="11">
        <f>Data_Extraction!A151</f>
        <v>44630.518055555556</v>
      </c>
      <c r="O151" s="15">
        <f t="shared" si="14"/>
        <v>44630</v>
      </c>
      <c r="P151" s="16">
        <f t="shared" si="15"/>
        <v>0.5180555555555556</v>
      </c>
      <c r="Q151" s="12">
        <f>IF(Data_Extraction!B151="",Data_Extraction!$J151*(Q$1),Data_Extraction!B151)</f>
        <v>69.900000000000006</v>
      </c>
      <c r="R151" s="12">
        <f>IF(Data_Extraction!C151="",Data_Extraction!$J151*(R$1),Data_Extraction!C151)</f>
        <v>70</v>
      </c>
      <c r="S151" s="12">
        <f>IF(Data_Extraction!D151="",Data_Extraction!$J151*(S$1),Data_Extraction!D151)</f>
        <v>80.773333333333341</v>
      </c>
      <c r="T151" s="12">
        <f>IF(Data_Extraction!E151="",Data_Extraction!$J151*(T$1),Data_Extraction!E151)</f>
        <v>73.783333333333331</v>
      </c>
      <c r="U151" s="12">
        <f>IF(Data_Extraction!F151="",Data_Extraction!$J151*(U$1),Data_Extraction!F151)</f>
        <v>76.11333333333333</v>
      </c>
      <c r="V151" s="12">
        <f>IF(Data_Extraction!G151="",Data_Extraction!$J151*(V$1),Data_Extraction!G151)</f>
        <v>74</v>
      </c>
      <c r="W151" s="12">
        <f>IF(Data_Extraction!H151="",Data_Extraction!$J151*(W$1),Data_Extraction!H151)</f>
        <v>89</v>
      </c>
      <c r="X151" s="12">
        <f>IF(Data_Extraction!I151="",Data_Extraction!$J151*(X$1),Data_Extraction!I151)</f>
        <v>75.336666666666673</v>
      </c>
      <c r="Y151" s="13">
        <f t="shared" si="12"/>
        <v>76.113333333333344</v>
      </c>
      <c r="Z151" s="17" t="str">
        <f t="shared" si="16"/>
        <v>Afternoon</v>
      </c>
      <c r="AA151" s="14" t="str">
        <f>VLOOKUP($N151,'HeartRate-2022-03-21-1647950188'!$C:$G,2,0)</f>
        <v>Lecture</v>
      </c>
      <c r="AB151" s="14" t="str">
        <f>VLOOKUP($N151,'HeartRate-2022-03-21-1647950188'!$C:$G,3,0)</f>
        <v>On Campus</v>
      </c>
      <c r="AC151" s="14" t="str">
        <f>VLOOKUP($N151,'HeartRate-2022-03-21-1647950188'!$C:$G,4,0)</f>
        <v>Sitting</v>
      </c>
      <c r="AD151" s="14" t="str">
        <f>VLOOKUP($N151,'HeartRate-2022-03-21-1647950188'!$C:$G,5,0)</f>
        <v>Spatial Design</v>
      </c>
      <c r="AE151">
        <f t="shared" si="17"/>
        <v>0</v>
      </c>
      <c r="AF151" s="18">
        <v>44630</v>
      </c>
      <c r="AG151" s="19">
        <v>0.5180555555555556</v>
      </c>
    </row>
    <row r="152" spans="1:33" x14ac:dyDescent="0.3">
      <c r="A152" s="5">
        <v>44630.521527777775</v>
      </c>
      <c r="B152" t="str">
        <f>IFERROR(AVERAGEIFS('HeartRate-2022-03-21-1647950188'!$B:$B,'HeartRate-2022-03-21-1647950188'!$A:$A,Data_Extraction!B$2,'HeartRate-2022-03-21-1647950188'!$C:$C,Data_Extraction!$A152),"")</f>
        <v/>
      </c>
      <c r="C152">
        <f>IFERROR(AVERAGEIFS('HeartRate-2022-03-21-1647950188'!$B:$B,'HeartRate-2022-03-21-1647950188'!$A:$A,Data_Extraction!C$2,'HeartRate-2022-03-21-1647950188'!$C:$C,Data_Extraction!$A152),"")</f>
        <v>74</v>
      </c>
      <c r="D152" t="str">
        <f>IFERROR(AVERAGEIFS('HeartRate-2022-03-21-1647950188'!$B:$B,'HeartRate-2022-03-21-1647950188'!$A:$A,Data_Extraction!D$2,'HeartRate-2022-03-21-1647950188'!$C:$C,Data_Extraction!$A152),"")</f>
        <v/>
      </c>
      <c r="E152" t="str">
        <f>IFERROR(AVERAGEIFS('HeartRate-2022-03-21-1647950188'!$B:$B,'HeartRate-2022-03-21-1647950188'!$A:$A,Data_Extraction!E$2,'HeartRate-2022-03-21-1647950188'!$C:$C,Data_Extraction!$A152),"")</f>
        <v/>
      </c>
      <c r="F152" t="str">
        <f>IFERROR(AVERAGEIFS('HeartRate-2022-03-21-1647950188'!$B:$B,'HeartRate-2022-03-21-1647950188'!$A:$A,Data_Extraction!F$2,'HeartRate-2022-03-21-1647950188'!$C:$C,Data_Extraction!$A152),"")</f>
        <v/>
      </c>
      <c r="G152">
        <f>IFERROR(AVERAGEIFS('HeartRate-2022-03-21-1647950188'!$B:$B,'HeartRate-2022-03-21-1647950188'!$A:$A,Data_Extraction!G$2,'HeartRate-2022-03-21-1647950188'!$C:$C,Data_Extraction!$A152),"")</f>
        <v>74</v>
      </c>
      <c r="H152">
        <f>IFERROR(AVERAGEIFS('HeartRate-2022-03-21-1647950188'!$B:$B,'HeartRate-2022-03-21-1647950188'!$A:$A,Data_Extraction!H$2,'HeartRate-2022-03-21-1647950188'!$C:$C,Data_Extraction!$A152),"")</f>
        <v>82</v>
      </c>
      <c r="I152" t="str">
        <f>IFERROR(AVERAGEIFS('HeartRate-2022-03-21-1647950188'!$B:$B,'HeartRate-2022-03-21-1647950188'!$A:$A,Data_Extraction!I$2,'HeartRate-2022-03-21-1647950188'!$C:$C,Data_Extraction!$A152),"")</f>
        <v/>
      </c>
      <c r="J152" s="8">
        <f t="shared" si="13"/>
        <v>76.666666666666671</v>
      </c>
      <c r="N152" s="11">
        <f>Data_Extraction!A152</f>
        <v>44630.521527777775</v>
      </c>
      <c r="O152" s="15">
        <f t="shared" si="14"/>
        <v>44630</v>
      </c>
      <c r="P152" s="16">
        <f t="shared" si="15"/>
        <v>0.52152777777777781</v>
      </c>
      <c r="Q152" s="12">
        <f>IF(Data_Extraction!B152="",Data_Extraction!$J152*(Q$1),Data_Extraction!B152)</f>
        <v>69</v>
      </c>
      <c r="R152" s="12">
        <f>IF(Data_Extraction!C152="",Data_Extraction!$J152*(R$1),Data_Extraction!C152)</f>
        <v>74</v>
      </c>
      <c r="S152" s="12">
        <f>IF(Data_Extraction!D152="",Data_Extraction!$J152*(S$1),Data_Extraction!D152)</f>
        <v>79.733333333333334</v>
      </c>
      <c r="T152" s="12">
        <f>IF(Data_Extraction!E152="",Data_Extraction!$J152*(T$1),Data_Extraction!E152)</f>
        <v>72.833333333333329</v>
      </c>
      <c r="U152" s="12">
        <f>IF(Data_Extraction!F152="",Data_Extraction!$J152*(U$1),Data_Extraction!F152)</f>
        <v>75.13333333333334</v>
      </c>
      <c r="V152" s="12">
        <f>IF(Data_Extraction!G152="",Data_Extraction!$J152*(V$1),Data_Extraction!G152)</f>
        <v>74</v>
      </c>
      <c r="W152" s="12">
        <f>IF(Data_Extraction!H152="",Data_Extraction!$J152*(W$1),Data_Extraction!H152)</f>
        <v>82</v>
      </c>
      <c r="X152" s="12">
        <f>IF(Data_Extraction!I152="",Data_Extraction!$J152*(X$1),Data_Extraction!I152)</f>
        <v>74.366666666666674</v>
      </c>
      <c r="Y152" s="13">
        <f t="shared" si="12"/>
        <v>75.13333333333334</v>
      </c>
      <c r="Z152" s="17" t="str">
        <f t="shared" si="16"/>
        <v>Afternoon</v>
      </c>
      <c r="AA152" s="14" t="str">
        <f>VLOOKUP($N152,'HeartRate-2022-03-21-1647950188'!$C:$G,2,0)</f>
        <v>Lecture</v>
      </c>
      <c r="AB152" s="14" t="str">
        <f>VLOOKUP($N152,'HeartRate-2022-03-21-1647950188'!$C:$G,3,0)</f>
        <v>On Campus</v>
      </c>
      <c r="AC152" s="14" t="str">
        <f>VLOOKUP($N152,'HeartRate-2022-03-21-1647950188'!$C:$G,4,0)</f>
        <v>Sitting</v>
      </c>
      <c r="AD152" s="14" t="str">
        <f>VLOOKUP($N152,'HeartRate-2022-03-21-1647950188'!$C:$G,5,0)</f>
        <v>Spatial Design</v>
      </c>
      <c r="AE152">
        <f t="shared" si="17"/>
        <v>0</v>
      </c>
      <c r="AF152" s="18">
        <v>44630</v>
      </c>
      <c r="AG152" s="19">
        <v>0.52152777777777781</v>
      </c>
    </row>
    <row r="153" spans="1:33" x14ac:dyDescent="0.3">
      <c r="A153" s="5">
        <v>44630.525000000001</v>
      </c>
      <c r="B153" t="str">
        <f>IFERROR(AVERAGEIFS('HeartRate-2022-03-21-1647950188'!$B:$B,'HeartRate-2022-03-21-1647950188'!$A:$A,Data_Extraction!B$2,'HeartRate-2022-03-21-1647950188'!$C:$C,Data_Extraction!$A153),"")</f>
        <v/>
      </c>
      <c r="C153">
        <f>IFERROR(AVERAGEIFS('HeartRate-2022-03-21-1647950188'!$B:$B,'HeartRate-2022-03-21-1647950188'!$A:$A,Data_Extraction!C$2,'HeartRate-2022-03-21-1647950188'!$C:$C,Data_Extraction!$A153),"")</f>
        <v>73</v>
      </c>
      <c r="D153" t="str">
        <f>IFERROR(AVERAGEIFS('HeartRate-2022-03-21-1647950188'!$B:$B,'HeartRate-2022-03-21-1647950188'!$A:$A,Data_Extraction!D$2,'HeartRate-2022-03-21-1647950188'!$C:$C,Data_Extraction!$A153),"")</f>
        <v/>
      </c>
      <c r="E153" t="str">
        <f>IFERROR(AVERAGEIFS('HeartRate-2022-03-21-1647950188'!$B:$B,'HeartRate-2022-03-21-1647950188'!$A:$A,Data_Extraction!E$2,'HeartRate-2022-03-21-1647950188'!$C:$C,Data_Extraction!$A153),"")</f>
        <v/>
      </c>
      <c r="F153" t="str">
        <f>IFERROR(AVERAGEIFS('HeartRate-2022-03-21-1647950188'!$B:$B,'HeartRate-2022-03-21-1647950188'!$A:$A,Data_Extraction!F$2,'HeartRate-2022-03-21-1647950188'!$C:$C,Data_Extraction!$A153),"")</f>
        <v/>
      </c>
      <c r="G153">
        <f>IFERROR(AVERAGEIFS('HeartRate-2022-03-21-1647950188'!$B:$B,'HeartRate-2022-03-21-1647950188'!$A:$A,Data_Extraction!G$2,'HeartRate-2022-03-21-1647950188'!$C:$C,Data_Extraction!$A153),"")</f>
        <v>68</v>
      </c>
      <c r="H153">
        <f>IFERROR(AVERAGEIFS('HeartRate-2022-03-21-1647950188'!$B:$B,'HeartRate-2022-03-21-1647950188'!$A:$A,Data_Extraction!H$2,'HeartRate-2022-03-21-1647950188'!$C:$C,Data_Extraction!$A153),"")</f>
        <v>80</v>
      </c>
      <c r="I153" t="str">
        <f>IFERROR(AVERAGEIFS('HeartRate-2022-03-21-1647950188'!$B:$B,'HeartRate-2022-03-21-1647950188'!$A:$A,Data_Extraction!I$2,'HeartRate-2022-03-21-1647950188'!$C:$C,Data_Extraction!$A153),"")</f>
        <v/>
      </c>
      <c r="J153" s="8">
        <f t="shared" si="13"/>
        <v>73.666666666666671</v>
      </c>
      <c r="N153" s="11">
        <f>Data_Extraction!A153</f>
        <v>44630.525000000001</v>
      </c>
      <c r="O153" s="15">
        <f t="shared" si="14"/>
        <v>44630</v>
      </c>
      <c r="P153" s="16">
        <f t="shared" si="15"/>
        <v>0.52500000000000002</v>
      </c>
      <c r="Q153" s="12">
        <f>IF(Data_Extraction!B153="",Data_Extraction!$J153*(Q$1),Data_Extraction!B153)</f>
        <v>66.300000000000011</v>
      </c>
      <c r="R153" s="12">
        <f>IF(Data_Extraction!C153="",Data_Extraction!$J153*(R$1),Data_Extraction!C153)</f>
        <v>73</v>
      </c>
      <c r="S153" s="12">
        <f>IF(Data_Extraction!D153="",Data_Extraction!$J153*(S$1),Data_Extraction!D153)</f>
        <v>76.613333333333344</v>
      </c>
      <c r="T153" s="12">
        <f>IF(Data_Extraction!E153="",Data_Extraction!$J153*(T$1),Data_Extraction!E153)</f>
        <v>69.983333333333334</v>
      </c>
      <c r="U153" s="12">
        <f>IF(Data_Extraction!F153="",Data_Extraction!$J153*(U$1),Data_Extraction!F153)</f>
        <v>72.193333333333342</v>
      </c>
      <c r="V153" s="12">
        <f>IF(Data_Extraction!G153="",Data_Extraction!$J153*(V$1),Data_Extraction!G153)</f>
        <v>68</v>
      </c>
      <c r="W153" s="12">
        <f>IF(Data_Extraction!H153="",Data_Extraction!$J153*(W$1),Data_Extraction!H153)</f>
        <v>80</v>
      </c>
      <c r="X153" s="12">
        <f>IF(Data_Extraction!I153="",Data_Extraction!$J153*(X$1),Data_Extraction!I153)</f>
        <v>71.456666666666663</v>
      </c>
      <c r="Y153" s="13">
        <f t="shared" si="12"/>
        <v>72.193333333333342</v>
      </c>
      <c r="Z153" s="17" t="str">
        <f t="shared" si="16"/>
        <v>Afternoon</v>
      </c>
      <c r="AA153" s="14" t="str">
        <f>VLOOKUP($N153,'HeartRate-2022-03-21-1647950188'!$C:$G,2,0)</f>
        <v>Lecture</v>
      </c>
      <c r="AB153" s="14" t="str">
        <f>VLOOKUP($N153,'HeartRate-2022-03-21-1647950188'!$C:$G,3,0)</f>
        <v>On Campus</v>
      </c>
      <c r="AC153" s="14" t="str">
        <f>VLOOKUP($N153,'HeartRate-2022-03-21-1647950188'!$C:$G,4,0)</f>
        <v>Sitting</v>
      </c>
      <c r="AD153" s="14" t="str">
        <f>VLOOKUP($N153,'HeartRate-2022-03-21-1647950188'!$C:$G,5,0)</f>
        <v>Spatial Design</v>
      </c>
      <c r="AE153">
        <f t="shared" si="17"/>
        <v>0</v>
      </c>
      <c r="AF153" s="18">
        <v>44630</v>
      </c>
      <c r="AG153" s="19">
        <v>0.52500000000000002</v>
      </c>
    </row>
    <row r="154" spans="1:33" x14ac:dyDescent="0.3">
      <c r="A154" s="5">
        <v>44630.52847222222</v>
      </c>
      <c r="B154" t="str">
        <f>IFERROR(AVERAGEIFS('HeartRate-2022-03-21-1647950188'!$B:$B,'HeartRate-2022-03-21-1647950188'!$A:$A,Data_Extraction!B$2,'HeartRate-2022-03-21-1647950188'!$C:$C,Data_Extraction!$A154),"")</f>
        <v/>
      </c>
      <c r="C154">
        <f>IFERROR(AVERAGEIFS('HeartRate-2022-03-21-1647950188'!$B:$B,'HeartRate-2022-03-21-1647950188'!$A:$A,Data_Extraction!C$2,'HeartRate-2022-03-21-1647950188'!$C:$C,Data_Extraction!$A154),"")</f>
        <v>69</v>
      </c>
      <c r="D154" t="str">
        <f>IFERROR(AVERAGEIFS('HeartRate-2022-03-21-1647950188'!$B:$B,'HeartRate-2022-03-21-1647950188'!$A:$A,Data_Extraction!D$2,'HeartRate-2022-03-21-1647950188'!$C:$C,Data_Extraction!$A154),"")</f>
        <v/>
      </c>
      <c r="E154" t="str">
        <f>IFERROR(AVERAGEIFS('HeartRate-2022-03-21-1647950188'!$B:$B,'HeartRate-2022-03-21-1647950188'!$A:$A,Data_Extraction!E$2,'HeartRate-2022-03-21-1647950188'!$C:$C,Data_Extraction!$A154),"")</f>
        <v/>
      </c>
      <c r="F154" t="str">
        <f>IFERROR(AVERAGEIFS('HeartRate-2022-03-21-1647950188'!$B:$B,'HeartRate-2022-03-21-1647950188'!$A:$A,Data_Extraction!F$2,'HeartRate-2022-03-21-1647950188'!$C:$C,Data_Extraction!$A154),"")</f>
        <v/>
      </c>
      <c r="G154">
        <f>IFERROR(AVERAGEIFS('HeartRate-2022-03-21-1647950188'!$B:$B,'HeartRate-2022-03-21-1647950188'!$A:$A,Data_Extraction!G$2,'HeartRate-2022-03-21-1647950188'!$C:$C,Data_Extraction!$A154),"")</f>
        <v>74</v>
      </c>
      <c r="H154">
        <f>IFERROR(AVERAGEIFS('HeartRate-2022-03-21-1647950188'!$B:$B,'HeartRate-2022-03-21-1647950188'!$A:$A,Data_Extraction!H$2,'HeartRate-2022-03-21-1647950188'!$C:$C,Data_Extraction!$A154),"")</f>
        <v>80</v>
      </c>
      <c r="I154" t="str">
        <f>IFERROR(AVERAGEIFS('HeartRate-2022-03-21-1647950188'!$B:$B,'HeartRate-2022-03-21-1647950188'!$A:$A,Data_Extraction!I$2,'HeartRate-2022-03-21-1647950188'!$C:$C,Data_Extraction!$A154),"")</f>
        <v/>
      </c>
      <c r="J154" s="8">
        <f t="shared" si="13"/>
        <v>74.333333333333329</v>
      </c>
      <c r="N154" s="11">
        <f>Data_Extraction!A154</f>
        <v>44630.52847222222</v>
      </c>
      <c r="O154" s="15">
        <f t="shared" si="14"/>
        <v>44630</v>
      </c>
      <c r="P154" s="16">
        <f t="shared" si="15"/>
        <v>0.52847222222222223</v>
      </c>
      <c r="Q154" s="12">
        <f>IF(Data_Extraction!B154="",Data_Extraction!$J154*(Q$1),Data_Extraction!B154)</f>
        <v>66.899999999999991</v>
      </c>
      <c r="R154" s="12">
        <f>IF(Data_Extraction!C154="",Data_Extraction!$J154*(R$1),Data_Extraction!C154)</f>
        <v>69</v>
      </c>
      <c r="S154" s="12">
        <f>IF(Data_Extraction!D154="",Data_Extraction!$J154*(S$1),Data_Extraction!D154)</f>
        <v>77.306666666666658</v>
      </c>
      <c r="T154" s="12">
        <f>IF(Data_Extraction!E154="",Data_Extraction!$J154*(T$1),Data_Extraction!E154)</f>
        <v>70.61666666666666</v>
      </c>
      <c r="U154" s="12">
        <f>IF(Data_Extraction!F154="",Data_Extraction!$J154*(U$1),Data_Extraction!F154)</f>
        <v>72.846666666666664</v>
      </c>
      <c r="V154" s="12">
        <f>IF(Data_Extraction!G154="",Data_Extraction!$J154*(V$1),Data_Extraction!G154)</f>
        <v>74</v>
      </c>
      <c r="W154" s="12">
        <f>IF(Data_Extraction!H154="",Data_Extraction!$J154*(W$1),Data_Extraction!H154)</f>
        <v>80</v>
      </c>
      <c r="X154" s="12">
        <f>IF(Data_Extraction!I154="",Data_Extraction!$J154*(X$1),Data_Extraction!I154)</f>
        <v>72.103333333333325</v>
      </c>
      <c r="Y154" s="13">
        <f t="shared" si="12"/>
        <v>72.846666666666664</v>
      </c>
      <c r="Z154" s="17" t="str">
        <f t="shared" si="16"/>
        <v>Afternoon</v>
      </c>
      <c r="AA154" s="14" t="str">
        <f>VLOOKUP($N154,'HeartRate-2022-03-21-1647950188'!$C:$G,2,0)</f>
        <v>Lecture</v>
      </c>
      <c r="AB154" s="14" t="str">
        <f>VLOOKUP($N154,'HeartRate-2022-03-21-1647950188'!$C:$G,3,0)</f>
        <v>On Campus</v>
      </c>
      <c r="AC154" s="14" t="str">
        <f>VLOOKUP($N154,'HeartRate-2022-03-21-1647950188'!$C:$G,4,0)</f>
        <v>Sitting</v>
      </c>
      <c r="AD154" s="14" t="str">
        <f>VLOOKUP($N154,'HeartRate-2022-03-21-1647950188'!$C:$G,5,0)</f>
        <v>Spatial Design</v>
      </c>
      <c r="AE154">
        <f t="shared" si="17"/>
        <v>0</v>
      </c>
      <c r="AF154" s="18">
        <v>44630</v>
      </c>
      <c r="AG154" s="19">
        <v>0.52847222222222223</v>
      </c>
    </row>
    <row r="155" spans="1:33" x14ac:dyDescent="0.3">
      <c r="A155" s="5">
        <v>44630.531944444447</v>
      </c>
      <c r="B155" t="str">
        <f>IFERROR(AVERAGEIFS('HeartRate-2022-03-21-1647950188'!$B:$B,'HeartRate-2022-03-21-1647950188'!$A:$A,Data_Extraction!B$2,'HeartRate-2022-03-21-1647950188'!$C:$C,Data_Extraction!$A155),"")</f>
        <v/>
      </c>
      <c r="C155">
        <f>IFERROR(AVERAGEIFS('HeartRate-2022-03-21-1647950188'!$B:$B,'HeartRate-2022-03-21-1647950188'!$A:$A,Data_Extraction!C$2,'HeartRate-2022-03-21-1647950188'!$C:$C,Data_Extraction!$A155),"")</f>
        <v>65</v>
      </c>
      <c r="D155" t="str">
        <f>IFERROR(AVERAGEIFS('HeartRate-2022-03-21-1647950188'!$B:$B,'HeartRate-2022-03-21-1647950188'!$A:$A,Data_Extraction!D$2,'HeartRate-2022-03-21-1647950188'!$C:$C,Data_Extraction!$A155),"")</f>
        <v/>
      </c>
      <c r="E155" t="str">
        <f>IFERROR(AVERAGEIFS('HeartRate-2022-03-21-1647950188'!$B:$B,'HeartRate-2022-03-21-1647950188'!$A:$A,Data_Extraction!E$2,'HeartRate-2022-03-21-1647950188'!$C:$C,Data_Extraction!$A155),"")</f>
        <v/>
      </c>
      <c r="F155" t="str">
        <f>IFERROR(AVERAGEIFS('HeartRate-2022-03-21-1647950188'!$B:$B,'HeartRate-2022-03-21-1647950188'!$A:$A,Data_Extraction!F$2,'HeartRate-2022-03-21-1647950188'!$C:$C,Data_Extraction!$A155),"")</f>
        <v/>
      </c>
      <c r="G155">
        <f>IFERROR(AVERAGEIFS('HeartRate-2022-03-21-1647950188'!$B:$B,'HeartRate-2022-03-21-1647950188'!$A:$A,Data_Extraction!G$2,'HeartRate-2022-03-21-1647950188'!$C:$C,Data_Extraction!$A155),"")</f>
        <v>74</v>
      </c>
      <c r="H155">
        <f>IFERROR(AVERAGEIFS('HeartRate-2022-03-21-1647950188'!$B:$B,'HeartRate-2022-03-21-1647950188'!$A:$A,Data_Extraction!H$2,'HeartRate-2022-03-21-1647950188'!$C:$C,Data_Extraction!$A155),"")</f>
        <v>83</v>
      </c>
      <c r="I155" t="str">
        <f>IFERROR(AVERAGEIFS('HeartRate-2022-03-21-1647950188'!$B:$B,'HeartRate-2022-03-21-1647950188'!$A:$A,Data_Extraction!I$2,'HeartRate-2022-03-21-1647950188'!$C:$C,Data_Extraction!$A155),"")</f>
        <v/>
      </c>
      <c r="J155" s="8">
        <f t="shared" si="13"/>
        <v>74</v>
      </c>
      <c r="N155" s="11">
        <f>Data_Extraction!A155</f>
        <v>44630.531944444447</v>
      </c>
      <c r="O155" s="15">
        <f t="shared" si="14"/>
        <v>44630</v>
      </c>
      <c r="P155" s="16">
        <f t="shared" si="15"/>
        <v>0.53194444444444444</v>
      </c>
      <c r="Q155" s="12">
        <f>IF(Data_Extraction!B155="",Data_Extraction!$J155*(Q$1),Data_Extraction!B155)</f>
        <v>66.600000000000009</v>
      </c>
      <c r="R155" s="12">
        <f>IF(Data_Extraction!C155="",Data_Extraction!$J155*(R$1),Data_Extraction!C155)</f>
        <v>65</v>
      </c>
      <c r="S155" s="12">
        <f>IF(Data_Extraction!D155="",Data_Extraction!$J155*(S$1),Data_Extraction!D155)</f>
        <v>76.960000000000008</v>
      </c>
      <c r="T155" s="12">
        <f>IF(Data_Extraction!E155="",Data_Extraction!$J155*(T$1),Data_Extraction!E155)</f>
        <v>70.3</v>
      </c>
      <c r="U155" s="12">
        <f>IF(Data_Extraction!F155="",Data_Extraction!$J155*(U$1),Data_Extraction!F155)</f>
        <v>72.52</v>
      </c>
      <c r="V155" s="12">
        <f>IF(Data_Extraction!G155="",Data_Extraction!$J155*(V$1),Data_Extraction!G155)</f>
        <v>74</v>
      </c>
      <c r="W155" s="12">
        <f>IF(Data_Extraction!H155="",Data_Extraction!$J155*(W$1),Data_Extraction!H155)</f>
        <v>83</v>
      </c>
      <c r="X155" s="12">
        <f>IF(Data_Extraction!I155="",Data_Extraction!$J155*(X$1),Data_Extraction!I155)</f>
        <v>71.78</v>
      </c>
      <c r="Y155" s="13">
        <f t="shared" si="12"/>
        <v>72.52</v>
      </c>
      <c r="Z155" s="17" t="str">
        <f t="shared" si="16"/>
        <v>Afternoon</v>
      </c>
      <c r="AA155" s="14" t="str">
        <f>VLOOKUP($N155,'HeartRate-2022-03-21-1647950188'!$C:$G,2,0)</f>
        <v>Lecture</v>
      </c>
      <c r="AB155" s="14" t="str">
        <f>VLOOKUP($N155,'HeartRate-2022-03-21-1647950188'!$C:$G,3,0)</f>
        <v>On Campus</v>
      </c>
      <c r="AC155" s="14" t="str">
        <f>VLOOKUP($N155,'HeartRate-2022-03-21-1647950188'!$C:$G,4,0)</f>
        <v>Sitting</v>
      </c>
      <c r="AD155" s="14" t="str">
        <f>VLOOKUP($N155,'HeartRate-2022-03-21-1647950188'!$C:$G,5,0)</f>
        <v>Spatial Design</v>
      </c>
      <c r="AE155">
        <f t="shared" si="17"/>
        <v>0</v>
      </c>
      <c r="AF155" s="18">
        <v>44630</v>
      </c>
      <c r="AG155" s="19">
        <v>0.53194444444444444</v>
      </c>
    </row>
    <row r="156" spans="1:33" x14ac:dyDescent="0.3">
      <c r="A156" s="5">
        <v>44630.535416666666</v>
      </c>
      <c r="B156" t="str">
        <f>IFERROR(AVERAGEIFS('HeartRate-2022-03-21-1647950188'!$B:$B,'HeartRate-2022-03-21-1647950188'!$A:$A,Data_Extraction!B$2,'HeartRate-2022-03-21-1647950188'!$C:$C,Data_Extraction!$A156),"")</f>
        <v/>
      </c>
      <c r="C156">
        <f>IFERROR(AVERAGEIFS('HeartRate-2022-03-21-1647950188'!$B:$B,'HeartRate-2022-03-21-1647950188'!$A:$A,Data_Extraction!C$2,'HeartRate-2022-03-21-1647950188'!$C:$C,Data_Extraction!$A156),"")</f>
        <v>67</v>
      </c>
      <c r="D156" t="str">
        <f>IFERROR(AVERAGEIFS('HeartRate-2022-03-21-1647950188'!$B:$B,'HeartRate-2022-03-21-1647950188'!$A:$A,Data_Extraction!D$2,'HeartRate-2022-03-21-1647950188'!$C:$C,Data_Extraction!$A156),"")</f>
        <v/>
      </c>
      <c r="E156" t="str">
        <f>IFERROR(AVERAGEIFS('HeartRate-2022-03-21-1647950188'!$B:$B,'HeartRate-2022-03-21-1647950188'!$A:$A,Data_Extraction!E$2,'HeartRate-2022-03-21-1647950188'!$C:$C,Data_Extraction!$A156),"")</f>
        <v/>
      </c>
      <c r="F156" t="str">
        <f>IFERROR(AVERAGEIFS('HeartRate-2022-03-21-1647950188'!$B:$B,'HeartRate-2022-03-21-1647950188'!$A:$A,Data_Extraction!F$2,'HeartRate-2022-03-21-1647950188'!$C:$C,Data_Extraction!$A156),"")</f>
        <v/>
      </c>
      <c r="G156">
        <f>IFERROR(AVERAGEIFS('HeartRate-2022-03-21-1647950188'!$B:$B,'HeartRate-2022-03-21-1647950188'!$A:$A,Data_Extraction!G$2,'HeartRate-2022-03-21-1647950188'!$C:$C,Data_Extraction!$A156),"")</f>
        <v>70</v>
      </c>
      <c r="H156">
        <f>IFERROR(AVERAGEIFS('HeartRate-2022-03-21-1647950188'!$B:$B,'HeartRate-2022-03-21-1647950188'!$A:$A,Data_Extraction!H$2,'HeartRate-2022-03-21-1647950188'!$C:$C,Data_Extraction!$A156),"")</f>
        <v>82</v>
      </c>
      <c r="I156" t="str">
        <f>IFERROR(AVERAGEIFS('HeartRate-2022-03-21-1647950188'!$B:$B,'HeartRate-2022-03-21-1647950188'!$A:$A,Data_Extraction!I$2,'HeartRate-2022-03-21-1647950188'!$C:$C,Data_Extraction!$A156),"")</f>
        <v/>
      </c>
      <c r="J156" s="8">
        <f t="shared" si="13"/>
        <v>73</v>
      </c>
      <c r="N156" s="11">
        <f>Data_Extraction!A156</f>
        <v>44630.535416666666</v>
      </c>
      <c r="O156" s="15">
        <f t="shared" si="14"/>
        <v>44630</v>
      </c>
      <c r="P156" s="16">
        <f t="shared" si="15"/>
        <v>0.53541666666666665</v>
      </c>
      <c r="Q156" s="12">
        <f>IF(Data_Extraction!B156="",Data_Extraction!$J156*(Q$1),Data_Extraction!B156)</f>
        <v>65.7</v>
      </c>
      <c r="R156" s="12">
        <f>IF(Data_Extraction!C156="",Data_Extraction!$J156*(R$1),Data_Extraction!C156)</f>
        <v>67</v>
      </c>
      <c r="S156" s="12">
        <f>IF(Data_Extraction!D156="",Data_Extraction!$J156*(S$1),Data_Extraction!D156)</f>
        <v>75.92</v>
      </c>
      <c r="T156" s="12">
        <f>IF(Data_Extraction!E156="",Data_Extraction!$J156*(T$1),Data_Extraction!E156)</f>
        <v>69.349999999999994</v>
      </c>
      <c r="U156" s="12">
        <f>IF(Data_Extraction!F156="",Data_Extraction!$J156*(U$1),Data_Extraction!F156)</f>
        <v>71.539999999999992</v>
      </c>
      <c r="V156" s="12">
        <f>IF(Data_Extraction!G156="",Data_Extraction!$J156*(V$1),Data_Extraction!G156)</f>
        <v>70</v>
      </c>
      <c r="W156" s="12">
        <f>IF(Data_Extraction!H156="",Data_Extraction!$J156*(W$1),Data_Extraction!H156)</f>
        <v>82</v>
      </c>
      <c r="X156" s="12">
        <f>IF(Data_Extraction!I156="",Data_Extraction!$J156*(X$1),Data_Extraction!I156)</f>
        <v>70.81</v>
      </c>
      <c r="Y156" s="13">
        <f t="shared" si="12"/>
        <v>71.539999999999992</v>
      </c>
      <c r="Z156" s="17" t="str">
        <f t="shared" si="16"/>
        <v>Afternoon</v>
      </c>
      <c r="AA156" s="14" t="str">
        <f>VLOOKUP($N156,'HeartRate-2022-03-21-1647950188'!$C:$G,2,0)</f>
        <v>Lecture</v>
      </c>
      <c r="AB156" s="14" t="str">
        <f>VLOOKUP($N156,'HeartRate-2022-03-21-1647950188'!$C:$G,3,0)</f>
        <v>On Campus</v>
      </c>
      <c r="AC156" s="14" t="str">
        <f>VLOOKUP($N156,'HeartRate-2022-03-21-1647950188'!$C:$G,4,0)</f>
        <v>Sitting</v>
      </c>
      <c r="AD156" s="14" t="str">
        <f>VLOOKUP($N156,'HeartRate-2022-03-21-1647950188'!$C:$G,5,0)</f>
        <v>Spatial Design</v>
      </c>
      <c r="AE156">
        <f t="shared" si="17"/>
        <v>0</v>
      </c>
      <c r="AF156" s="18">
        <v>44630</v>
      </c>
      <c r="AG156" s="19">
        <v>0.53541666666666665</v>
      </c>
    </row>
    <row r="157" spans="1:33" x14ac:dyDescent="0.3">
      <c r="A157" s="5">
        <v>44630.538888888892</v>
      </c>
      <c r="B157" t="str">
        <f>IFERROR(AVERAGEIFS('HeartRate-2022-03-21-1647950188'!$B:$B,'HeartRate-2022-03-21-1647950188'!$A:$A,Data_Extraction!B$2,'HeartRate-2022-03-21-1647950188'!$C:$C,Data_Extraction!$A157),"")</f>
        <v/>
      </c>
      <c r="C157">
        <f>IFERROR(AVERAGEIFS('HeartRate-2022-03-21-1647950188'!$B:$B,'HeartRate-2022-03-21-1647950188'!$A:$A,Data_Extraction!C$2,'HeartRate-2022-03-21-1647950188'!$C:$C,Data_Extraction!$A157),"")</f>
        <v>65</v>
      </c>
      <c r="D157" t="str">
        <f>IFERROR(AVERAGEIFS('HeartRate-2022-03-21-1647950188'!$B:$B,'HeartRate-2022-03-21-1647950188'!$A:$A,Data_Extraction!D$2,'HeartRate-2022-03-21-1647950188'!$C:$C,Data_Extraction!$A157),"")</f>
        <v/>
      </c>
      <c r="E157" t="str">
        <f>IFERROR(AVERAGEIFS('HeartRate-2022-03-21-1647950188'!$B:$B,'HeartRate-2022-03-21-1647950188'!$A:$A,Data_Extraction!E$2,'HeartRate-2022-03-21-1647950188'!$C:$C,Data_Extraction!$A157),"")</f>
        <v/>
      </c>
      <c r="F157" t="str">
        <f>IFERROR(AVERAGEIFS('HeartRate-2022-03-21-1647950188'!$B:$B,'HeartRate-2022-03-21-1647950188'!$A:$A,Data_Extraction!F$2,'HeartRate-2022-03-21-1647950188'!$C:$C,Data_Extraction!$A157),"")</f>
        <v/>
      </c>
      <c r="G157">
        <f>IFERROR(AVERAGEIFS('HeartRate-2022-03-21-1647950188'!$B:$B,'HeartRate-2022-03-21-1647950188'!$A:$A,Data_Extraction!G$2,'HeartRate-2022-03-21-1647950188'!$C:$C,Data_Extraction!$A157),"")</f>
        <v>76</v>
      </c>
      <c r="H157">
        <f>IFERROR(AVERAGEIFS('HeartRate-2022-03-21-1647950188'!$B:$B,'HeartRate-2022-03-21-1647950188'!$A:$A,Data_Extraction!H$2,'HeartRate-2022-03-21-1647950188'!$C:$C,Data_Extraction!$A157),"")</f>
        <v>83</v>
      </c>
      <c r="I157" t="str">
        <f>IFERROR(AVERAGEIFS('HeartRate-2022-03-21-1647950188'!$B:$B,'HeartRate-2022-03-21-1647950188'!$A:$A,Data_Extraction!I$2,'HeartRate-2022-03-21-1647950188'!$C:$C,Data_Extraction!$A157),"")</f>
        <v/>
      </c>
      <c r="J157" s="8">
        <f t="shared" si="13"/>
        <v>74.666666666666671</v>
      </c>
      <c r="N157" s="11">
        <f>Data_Extraction!A157</f>
        <v>44630.538888888892</v>
      </c>
      <c r="O157" s="15">
        <f t="shared" si="14"/>
        <v>44630</v>
      </c>
      <c r="P157" s="16">
        <f t="shared" si="15"/>
        <v>0.53888888888888886</v>
      </c>
      <c r="Q157" s="12">
        <f>IF(Data_Extraction!B157="",Data_Extraction!$J157*(Q$1),Data_Extraction!B157)</f>
        <v>67.2</v>
      </c>
      <c r="R157" s="12">
        <f>IF(Data_Extraction!C157="",Data_Extraction!$J157*(R$1),Data_Extraction!C157)</f>
        <v>65</v>
      </c>
      <c r="S157" s="12">
        <f>IF(Data_Extraction!D157="",Data_Extraction!$J157*(S$1),Data_Extraction!D157)</f>
        <v>77.653333333333336</v>
      </c>
      <c r="T157" s="12">
        <f>IF(Data_Extraction!E157="",Data_Extraction!$J157*(T$1),Data_Extraction!E157)</f>
        <v>70.933333333333337</v>
      </c>
      <c r="U157" s="12">
        <f>IF(Data_Extraction!F157="",Data_Extraction!$J157*(U$1),Data_Extraction!F157)</f>
        <v>73.173333333333332</v>
      </c>
      <c r="V157" s="12">
        <f>IF(Data_Extraction!G157="",Data_Extraction!$J157*(V$1),Data_Extraction!G157)</f>
        <v>76</v>
      </c>
      <c r="W157" s="12">
        <f>IF(Data_Extraction!H157="",Data_Extraction!$J157*(W$1),Data_Extraction!H157)</f>
        <v>83</v>
      </c>
      <c r="X157" s="12">
        <f>IF(Data_Extraction!I157="",Data_Extraction!$J157*(X$1),Data_Extraction!I157)</f>
        <v>72.426666666666662</v>
      </c>
      <c r="Y157" s="13">
        <f t="shared" si="12"/>
        <v>73.173333333333332</v>
      </c>
      <c r="Z157" s="17" t="str">
        <f t="shared" si="16"/>
        <v>Afternoon</v>
      </c>
      <c r="AA157" s="14" t="str">
        <f>VLOOKUP($N157,'HeartRate-2022-03-21-1647950188'!$C:$G,2,0)</f>
        <v>Lecture</v>
      </c>
      <c r="AB157" s="14" t="str">
        <f>VLOOKUP($N157,'HeartRate-2022-03-21-1647950188'!$C:$G,3,0)</f>
        <v>On Campus</v>
      </c>
      <c r="AC157" s="14" t="str">
        <f>VLOOKUP($N157,'HeartRate-2022-03-21-1647950188'!$C:$G,4,0)</f>
        <v>Sitting</v>
      </c>
      <c r="AD157" s="14" t="str">
        <f>VLOOKUP($N157,'HeartRate-2022-03-21-1647950188'!$C:$G,5,0)</f>
        <v>Spatial Design</v>
      </c>
      <c r="AE157">
        <f t="shared" si="17"/>
        <v>0</v>
      </c>
      <c r="AF157" s="18">
        <v>44630</v>
      </c>
      <c r="AG157" s="19">
        <v>0.53888888888888886</v>
      </c>
    </row>
    <row r="158" spans="1:33" x14ac:dyDescent="0.3">
      <c r="A158" s="5">
        <v>44630.540138888886</v>
      </c>
      <c r="B158" t="str">
        <f>IFERROR(AVERAGEIFS('HeartRate-2022-03-21-1647950188'!$B:$B,'HeartRate-2022-03-21-1647950188'!$A:$A,Data_Extraction!B$2,'HeartRate-2022-03-21-1647950188'!$C:$C,Data_Extraction!$A158),"")</f>
        <v/>
      </c>
      <c r="C158">
        <f>IFERROR(AVERAGEIFS('HeartRate-2022-03-21-1647950188'!$B:$B,'HeartRate-2022-03-21-1647950188'!$A:$A,Data_Extraction!C$2,'HeartRate-2022-03-21-1647950188'!$C:$C,Data_Extraction!$A158),"")</f>
        <v>82</v>
      </c>
      <c r="D158" t="str">
        <f>IFERROR(AVERAGEIFS('HeartRate-2022-03-21-1647950188'!$B:$B,'HeartRate-2022-03-21-1647950188'!$A:$A,Data_Extraction!D$2,'HeartRate-2022-03-21-1647950188'!$C:$C,Data_Extraction!$A158),"")</f>
        <v/>
      </c>
      <c r="E158" t="str">
        <f>IFERROR(AVERAGEIFS('HeartRate-2022-03-21-1647950188'!$B:$B,'HeartRate-2022-03-21-1647950188'!$A:$A,Data_Extraction!E$2,'HeartRate-2022-03-21-1647950188'!$C:$C,Data_Extraction!$A158),"")</f>
        <v/>
      </c>
      <c r="F158" t="str">
        <f>IFERROR(AVERAGEIFS('HeartRate-2022-03-21-1647950188'!$B:$B,'HeartRate-2022-03-21-1647950188'!$A:$A,Data_Extraction!F$2,'HeartRate-2022-03-21-1647950188'!$C:$C,Data_Extraction!$A158),"")</f>
        <v/>
      </c>
      <c r="G158" t="str">
        <f>IFERROR(AVERAGEIFS('HeartRate-2022-03-21-1647950188'!$B:$B,'HeartRate-2022-03-21-1647950188'!$A:$A,Data_Extraction!G$2,'HeartRate-2022-03-21-1647950188'!$C:$C,Data_Extraction!$A158),"")</f>
        <v/>
      </c>
      <c r="H158" t="str">
        <f>IFERROR(AVERAGEIFS('HeartRate-2022-03-21-1647950188'!$B:$B,'HeartRate-2022-03-21-1647950188'!$A:$A,Data_Extraction!H$2,'HeartRate-2022-03-21-1647950188'!$C:$C,Data_Extraction!$A158),"")</f>
        <v/>
      </c>
      <c r="I158" t="str">
        <f>IFERROR(AVERAGEIFS('HeartRate-2022-03-21-1647950188'!$B:$B,'HeartRate-2022-03-21-1647950188'!$A:$A,Data_Extraction!I$2,'HeartRate-2022-03-21-1647950188'!$C:$C,Data_Extraction!$A158),"")</f>
        <v/>
      </c>
      <c r="J158" s="8">
        <f t="shared" si="13"/>
        <v>82</v>
      </c>
      <c r="N158" s="11">
        <f>Data_Extraction!A158</f>
        <v>44630.540138888886</v>
      </c>
      <c r="O158" s="15">
        <f t="shared" si="14"/>
        <v>44630</v>
      </c>
      <c r="P158" s="16">
        <f t="shared" si="15"/>
        <v>0.54013888888888884</v>
      </c>
      <c r="Q158" s="12">
        <f>IF(Data_Extraction!B158="",Data_Extraction!$J158*(Q$1),Data_Extraction!B158)</f>
        <v>73.8</v>
      </c>
      <c r="R158" s="12">
        <f>IF(Data_Extraction!C158="",Data_Extraction!$J158*(R$1),Data_Extraction!C158)</f>
        <v>82</v>
      </c>
      <c r="S158" s="12">
        <f>IF(Data_Extraction!D158="",Data_Extraction!$J158*(S$1),Data_Extraction!D158)</f>
        <v>85.28</v>
      </c>
      <c r="T158" s="12">
        <f>IF(Data_Extraction!E158="",Data_Extraction!$J158*(T$1),Data_Extraction!E158)</f>
        <v>77.899999999999991</v>
      </c>
      <c r="U158" s="12">
        <f>IF(Data_Extraction!F158="",Data_Extraction!$J158*(U$1),Data_Extraction!F158)</f>
        <v>80.36</v>
      </c>
      <c r="V158" s="12">
        <f>IF(Data_Extraction!G158="",Data_Extraction!$J158*(V$1),Data_Extraction!G158)</f>
        <v>74.62</v>
      </c>
      <c r="W158" s="12">
        <f>IF(Data_Extraction!H158="",Data_Extraction!$J158*(W$1),Data_Extraction!H158)</f>
        <v>87.740000000000009</v>
      </c>
      <c r="X158" s="12">
        <f>IF(Data_Extraction!I158="",Data_Extraction!$J158*(X$1),Data_Extraction!I158)</f>
        <v>79.539999999999992</v>
      </c>
      <c r="Y158" s="13">
        <f t="shared" si="12"/>
        <v>80.155000000000001</v>
      </c>
      <c r="Z158" s="17" t="str">
        <f t="shared" si="16"/>
        <v>Afternoon</v>
      </c>
      <c r="AA158" s="14" t="str">
        <f>VLOOKUP($N158,'HeartRate-2022-03-21-1647950188'!$C:$G,2,0)</f>
        <v>Break</v>
      </c>
      <c r="AB158" s="14" t="str">
        <f>VLOOKUP($N158,'HeartRate-2022-03-21-1647950188'!$C:$G,3,0)</f>
        <v>On Campus</v>
      </c>
      <c r="AC158" s="14" t="str">
        <f>VLOOKUP($N158,'HeartRate-2022-03-21-1647950188'!$C:$G,4,0)</f>
        <v>Sitting</v>
      </c>
      <c r="AD158" s="14" t="str">
        <f>VLOOKUP($N158,'HeartRate-2022-03-21-1647950188'!$C:$G,5,0)</f>
        <v>Spatial Design</v>
      </c>
      <c r="AE158">
        <f t="shared" si="17"/>
        <v>0</v>
      </c>
      <c r="AF158" s="18">
        <v>44630</v>
      </c>
      <c r="AG158" s="19">
        <v>0.54013888888888884</v>
      </c>
    </row>
    <row r="159" spans="1:33" x14ac:dyDescent="0.3">
      <c r="A159" s="5">
        <v>44630.542361111111</v>
      </c>
      <c r="B159" t="str">
        <f>IFERROR(AVERAGEIFS('HeartRate-2022-03-21-1647950188'!$B:$B,'HeartRate-2022-03-21-1647950188'!$A:$A,Data_Extraction!B$2,'HeartRate-2022-03-21-1647950188'!$C:$C,Data_Extraction!$A159),"")</f>
        <v/>
      </c>
      <c r="C159">
        <f>IFERROR(AVERAGEIFS('HeartRate-2022-03-21-1647950188'!$B:$B,'HeartRate-2022-03-21-1647950188'!$A:$A,Data_Extraction!C$2,'HeartRate-2022-03-21-1647950188'!$C:$C,Data_Extraction!$A159),"")</f>
        <v>80</v>
      </c>
      <c r="D159" t="str">
        <f>IFERROR(AVERAGEIFS('HeartRate-2022-03-21-1647950188'!$B:$B,'HeartRate-2022-03-21-1647950188'!$A:$A,Data_Extraction!D$2,'HeartRate-2022-03-21-1647950188'!$C:$C,Data_Extraction!$A159),"")</f>
        <v/>
      </c>
      <c r="E159" t="str">
        <f>IFERROR(AVERAGEIFS('HeartRate-2022-03-21-1647950188'!$B:$B,'HeartRate-2022-03-21-1647950188'!$A:$A,Data_Extraction!E$2,'HeartRate-2022-03-21-1647950188'!$C:$C,Data_Extraction!$A159),"")</f>
        <v/>
      </c>
      <c r="F159" t="str">
        <f>IFERROR(AVERAGEIFS('HeartRate-2022-03-21-1647950188'!$B:$B,'HeartRate-2022-03-21-1647950188'!$A:$A,Data_Extraction!F$2,'HeartRate-2022-03-21-1647950188'!$C:$C,Data_Extraction!$A159),"")</f>
        <v/>
      </c>
      <c r="G159" t="str">
        <f>IFERROR(AVERAGEIFS('HeartRate-2022-03-21-1647950188'!$B:$B,'HeartRate-2022-03-21-1647950188'!$A:$A,Data_Extraction!G$2,'HeartRate-2022-03-21-1647950188'!$C:$C,Data_Extraction!$A159),"")</f>
        <v/>
      </c>
      <c r="H159" t="str">
        <f>IFERROR(AVERAGEIFS('HeartRate-2022-03-21-1647950188'!$B:$B,'HeartRate-2022-03-21-1647950188'!$A:$A,Data_Extraction!H$2,'HeartRate-2022-03-21-1647950188'!$C:$C,Data_Extraction!$A159),"")</f>
        <v/>
      </c>
      <c r="I159" t="str">
        <f>IFERROR(AVERAGEIFS('HeartRate-2022-03-21-1647950188'!$B:$B,'HeartRate-2022-03-21-1647950188'!$A:$A,Data_Extraction!I$2,'HeartRate-2022-03-21-1647950188'!$C:$C,Data_Extraction!$A159),"")</f>
        <v/>
      </c>
      <c r="J159" s="8">
        <f t="shared" si="13"/>
        <v>80</v>
      </c>
      <c r="N159" s="11">
        <f>Data_Extraction!A159</f>
        <v>44630.542361111111</v>
      </c>
      <c r="O159" s="15">
        <f t="shared" si="14"/>
        <v>44630</v>
      </c>
      <c r="P159" s="16">
        <f t="shared" si="15"/>
        <v>0.54236111111111118</v>
      </c>
      <c r="Q159" s="12">
        <f>IF(Data_Extraction!B159="",Data_Extraction!$J159*(Q$1),Data_Extraction!B159)</f>
        <v>72</v>
      </c>
      <c r="R159" s="12">
        <f>IF(Data_Extraction!C159="",Data_Extraction!$J159*(R$1),Data_Extraction!C159)</f>
        <v>80</v>
      </c>
      <c r="S159" s="12">
        <f>IF(Data_Extraction!D159="",Data_Extraction!$J159*(S$1),Data_Extraction!D159)</f>
        <v>83.2</v>
      </c>
      <c r="T159" s="12">
        <f>IF(Data_Extraction!E159="",Data_Extraction!$J159*(T$1),Data_Extraction!E159)</f>
        <v>76</v>
      </c>
      <c r="U159" s="12">
        <f>IF(Data_Extraction!F159="",Data_Extraction!$J159*(U$1),Data_Extraction!F159)</f>
        <v>78.400000000000006</v>
      </c>
      <c r="V159" s="12">
        <f>IF(Data_Extraction!G159="",Data_Extraction!$J159*(V$1),Data_Extraction!G159)</f>
        <v>72.8</v>
      </c>
      <c r="W159" s="12">
        <f>IF(Data_Extraction!H159="",Data_Extraction!$J159*(W$1),Data_Extraction!H159)</f>
        <v>85.600000000000009</v>
      </c>
      <c r="X159" s="12">
        <f>IF(Data_Extraction!I159="",Data_Extraction!$J159*(X$1),Data_Extraction!I159)</f>
        <v>77.599999999999994</v>
      </c>
      <c r="Y159" s="13">
        <f t="shared" si="12"/>
        <v>78.2</v>
      </c>
      <c r="Z159" s="17" t="str">
        <f t="shared" si="16"/>
        <v>Break</v>
      </c>
      <c r="AA159" s="14" t="str">
        <f>VLOOKUP($N159,'HeartRate-2022-03-21-1647950188'!$C:$G,2,0)</f>
        <v>Break</v>
      </c>
      <c r="AB159" s="14" t="str">
        <f>VLOOKUP($N159,'HeartRate-2022-03-21-1647950188'!$C:$G,3,0)</f>
        <v>On Campus</v>
      </c>
      <c r="AC159" s="14" t="str">
        <f>VLOOKUP($N159,'HeartRate-2022-03-21-1647950188'!$C:$G,4,0)</f>
        <v>Sitting</v>
      </c>
      <c r="AD159" s="14" t="str">
        <f>VLOOKUP($N159,'HeartRate-2022-03-21-1647950188'!$C:$G,5,0)</f>
        <v>Spatial Design</v>
      </c>
      <c r="AE159">
        <f t="shared" si="17"/>
        <v>0</v>
      </c>
      <c r="AF159" s="18">
        <v>44630</v>
      </c>
      <c r="AG159" s="19">
        <v>0.54236111111111118</v>
      </c>
    </row>
    <row r="160" spans="1:33" x14ac:dyDescent="0.3">
      <c r="A160" s="5">
        <v>44630.543981481482</v>
      </c>
      <c r="B160" t="str">
        <f>IFERROR(AVERAGEIFS('HeartRate-2022-03-21-1647950188'!$B:$B,'HeartRate-2022-03-21-1647950188'!$A:$A,Data_Extraction!B$2,'HeartRate-2022-03-21-1647950188'!$C:$C,Data_Extraction!$A160),"")</f>
        <v/>
      </c>
      <c r="C160">
        <f>IFERROR(AVERAGEIFS('HeartRate-2022-03-21-1647950188'!$B:$B,'HeartRate-2022-03-21-1647950188'!$A:$A,Data_Extraction!C$2,'HeartRate-2022-03-21-1647950188'!$C:$C,Data_Extraction!$A160),"")</f>
        <v>82</v>
      </c>
      <c r="D160" t="str">
        <f>IFERROR(AVERAGEIFS('HeartRate-2022-03-21-1647950188'!$B:$B,'HeartRate-2022-03-21-1647950188'!$A:$A,Data_Extraction!D$2,'HeartRate-2022-03-21-1647950188'!$C:$C,Data_Extraction!$A160),"")</f>
        <v/>
      </c>
      <c r="E160" t="str">
        <f>IFERROR(AVERAGEIFS('HeartRate-2022-03-21-1647950188'!$B:$B,'HeartRate-2022-03-21-1647950188'!$A:$A,Data_Extraction!E$2,'HeartRate-2022-03-21-1647950188'!$C:$C,Data_Extraction!$A160),"")</f>
        <v/>
      </c>
      <c r="F160" t="str">
        <f>IFERROR(AVERAGEIFS('HeartRate-2022-03-21-1647950188'!$B:$B,'HeartRate-2022-03-21-1647950188'!$A:$A,Data_Extraction!F$2,'HeartRate-2022-03-21-1647950188'!$C:$C,Data_Extraction!$A160),"")</f>
        <v/>
      </c>
      <c r="G160" t="str">
        <f>IFERROR(AVERAGEIFS('HeartRate-2022-03-21-1647950188'!$B:$B,'HeartRate-2022-03-21-1647950188'!$A:$A,Data_Extraction!G$2,'HeartRate-2022-03-21-1647950188'!$C:$C,Data_Extraction!$A160),"")</f>
        <v/>
      </c>
      <c r="H160" t="str">
        <f>IFERROR(AVERAGEIFS('HeartRate-2022-03-21-1647950188'!$B:$B,'HeartRate-2022-03-21-1647950188'!$A:$A,Data_Extraction!H$2,'HeartRate-2022-03-21-1647950188'!$C:$C,Data_Extraction!$A160),"")</f>
        <v/>
      </c>
      <c r="I160" t="str">
        <f>IFERROR(AVERAGEIFS('HeartRate-2022-03-21-1647950188'!$B:$B,'HeartRate-2022-03-21-1647950188'!$A:$A,Data_Extraction!I$2,'HeartRate-2022-03-21-1647950188'!$C:$C,Data_Extraction!$A160),"")</f>
        <v/>
      </c>
      <c r="J160" s="8">
        <f t="shared" si="13"/>
        <v>82</v>
      </c>
      <c r="N160" s="11">
        <f>Data_Extraction!A160</f>
        <v>44630.543981481482</v>
      </c>
      <c r="O160" s="15">
        <f t="shared" si="14"/>
        <v>44630</v>
      </c>
      <c r="P160" s="16">
        <f t="shared" si="15"/>
        <v>0.54398148148148151</v>
      </c>
      <c r="Q160" s="12">
        <f>IF(Data_Extraction!B160="",Data_Extraction!$J160*(Q$1),Data_Extraction!B160)</f>
        <v>73.8</v>
      </c>
      <c r="R160" s="12">
        <f>IF(Data_Extraction!C160="",Data_Extraction!$J160*(R$1),Data_Extraction!C160)</f>
        <v>82</v>
      </c>
      <c r="S160" s="12">
        <f>IF(Data_Extraction!D160="",Data_Extraction!$J160*(S$1),Data_Extraction!D160)</f>
        <v>85.28</v>
      </c>
      <c r="T160" s="12">
        <f>IF(Data_Extraction!E160="",Data_Extraction!$J160*(T$1),Data_Extraction!E160)</f>
        <v>77.899999999999991</v>
      </c>
      <c r="U160" s="12">
        <f>IF(Data_Extraction!F160="",Data_Extraction!$J160*(U$1),Data_Extraction!F160)</f>
        <v>80.36</v>
      </c>
      <c r="V160" s="12">
        <f>IF(Data_Extraction!G160="",Data_Extraction!$J160*(V$1),Data_Extraction!G160)</f>
        <v>74.62</v>
      </c>
      <c r="W160" s="12">
        <f>IF(Data_Extraction!H160="",Data_Extraction!$J160*(W$1),Data_Extraction!H160)</f>
        <v>87.740000000000009</v>
      </c>
      <c r="X160" s="12">
        <f>IF(Data_Extraction!I160="",Data_Extraction!$J160*(X$1),Data_Extraction!I160)</f>
        <v>79.539999999999992</v>
      </c>
      <c r="Y160" s="13">
        <f t="shared" si="12"/>
        <v>80.155000000000001</v>
      </c>
      <c r="Z160" s="17" t="str">
        <f t="shared" si="16"/>
        <v>Break</v>
      </c>
      <c r="AA160" s="14" t="str">
        <f>VLOOKUP($N160,'HeartRate-2022-03-21-1647950188'!$C:$G,2,0)</f>
        <v>Break</v>
      </c>
      <c r="AB160" s="14" t="str">
        <f>VLOOKUP($N160,'HeartRate-2022-03-21-1647950188'!$C:$G,3,0)</f>
        <v>On Campus</v>
      </c>
      <c r="AC160" s="14" t="str">
        <f>VLOOKUP($N160,'HeartRate-2022-03-21-1647950188'!$C:$G,4,0)</f>
        <v>Sitting</v>
      </c>
      <c r="AD160" s="14" t="str">
        <f>VLOOKUP($N160,'HeartRate-2022-03-21-1647950188'!$C:$G,5,0)</f>
        <v>Spatial Design</v>
      </c>
      <c r="AE160">
        <f t="shared" si="17"/>
        <v>0</v>
      </c>
      <c r="AF160" s="18">
        <v>44630</v>
      </c>
      <c r="AG160" s="19">
        <v>0.54398148148148151</v>
      </c>
    </row>
    <row r="161" spans="1:33" x14ac:dyDescent="0.3">
      <c r="A161" s="5">
        <v>44630.545115740744</v>
      </c>
      <c r="B161" t="str">
        <f>IFERROR(AVERAGEIFS('HeartRate-2022-03-21-1647950188'!$B:$B,'HeartRate-2022-03-21-1647950188'!$A:$A,Data_Extraction!B$2,'HeartRate-2022-03-21-1647950188'!$C:$C,Data_Extraction!$A161),"")</f>
        <v/>
      </c>
      <c r="C161">
        <f>IFERROR(AVERAGEIFS('HeartRate-2022-03-21-1647950188'!$B:$B,'HeartRate-2022-03-21-1647950188'!$A:$A,Data_Extraction!C$2,'HeartRate-2022-03-21-1647950188'!$C:$C,Data_Extraction!$A161),"")</f>
        <v>82</v>
      </c>
      <c r="D161" t="str">
        <f>IFERROR(AVERAGEIFS('HeartRate-2022-03-21-1647950188'!$B:$B,'HeartRate-2022-03-21-1647950188'!$A:$A,Data_Extraction!D$2,'HeartRate-2022-03-21-1647950188'!$C:$C,Data_Extraction!$A161),"")</f>
        <v/>
      </c>
      <c r="E161" t="str">
        <f>IFERROR(AVERAGEIFS('HeartRate-2022-03-21-1647950188'!$B:$B,'HeartRate-2022-03-21-1647950188'!$A:$A,Data_Extraction!E$2,'HeartRate-2022-03-21-1647950188'!$C:$C,Data_Extraction!$A161),"")</f>
        <v/>
      </c>
      <c r="F161" t="str">
        <f>IFERROR(AVERAGEIFS('HeartRate-2022-03-21-1647950188'!$B:$B,'HeartRate-2022-03-21-1647950188'!$A:$A,Data_Extraction!F$2,'HeartRate-2022-03-21-1647950188'!$C:$C,Data_Extraction!$A161),"")</f>
        <v/>
      </c>
      <c r="G161" t="str">
        <f>IFERROR(AVERAGEIFS('HeartRate-2022-03-21-1647950188'!$B:$B,'HeartRate-2022-03-21-1647950188'!$A:$A,Data_Extraction!G$2,'HeartRate-2022-03-21-1647950188'!$C:$C,Data_Extraction!$A161),"")</f>
        <v/>
      </c>
      <c r="H161" t="str">
        <f>IFERROR(AVERAGEIFS('HeartRate-2022-03-21-1647950188'!$B:$B,'HeartRate-2022-03-21-1647950188'!$A:$A,Data_Extraction!H$2,'HeartRate-2022-03-21-1647950188'!$C:$C,Data_Extraction!$A161),"")</f>
        <v/>
      </c>
      <c r="I161" t="str">
        <f>IFERROR(AVERAGEIFS('HeartRate-2022-03-21-1647950188'!$B:$B,'HeartRate-2022-03-21-1647950188'!$A:$A,Data_Extraction!I$2,'HeartRate-2022-03-21-1647950188'!$C:$C,Data_Extraction!$A161),"")</f>
        <v/>
      </c>
      <c r="J161" s="8">
        <f t="shared" si="13"/>
        <v>82</v>
      </c>
      <c r="N161" s="11">
        <f>Data_Extraction!A161</f>
        <v>44630.545115740744</v>
      </c>
      <c r="O161" s="15">
        <f t="shared" si="14"/>
        <v>44630</v>
      </c>
      <c r="P161" s="16">
        <f t="shared" si="15"/>
        <v>0.54511574074074076</v>
      </c>
      <c r="Q161" s="12">
        <f>IF(Data_Extraction!B161="",Data_Extraction!$J161*(Q$1),Data_Extraction!B161)</f>
        <v>73.8</v>
      </c>
      <c r="R161" s="12">
        <f>IF(Data_Extraction!C161="",Data_Extraction!$J161*(R$1),Data_Extraction!C161)</f>
        <v>82</v>
      </c>
      <c r="S161" s="12">
        <f>IF(Data_Extraction!D161="",Data_Extraction!$J161*(S$1),Data_Extraction!D161)</f>
        <v>85.28</v>
      </c>
      <c r="T161" s="12">
        <f>IF(Data_Extraction!E161="",Data_Extraction!$J161*(T$1),Data_Extraction!E161)</f>
        <v>77.899999999999991</v>
      </c>
      <c r="U161" s="12">
        <f>IF(Data_Extraction!F161="",Data_Extraction!$J161*(U$1),Data_Extraction!F161)</f>
        <v>80.36</v>
      </c>
      <c r="V161" s="12">
        <f>IF(Data_Extraction!G161="",Data_Extraction!$J161*(V$1),Data_Extraction!G161)</f>
        <v>74.62</v>
      </c>
      <c r="W161" s="12">
        <f>IF(Data_Extraction!H161="",Data_Extraction!$J161*(W$1),Data_Extraction!H161)</f>
        <v>87.740000000000009</v>
      </c>
      <c r="X161" s="12">
        <f>IF(Data_Extraction!I161="",Data_Extraction!$J161*(X$1),Data_Extraction!I161)</f>
        <v>79.539999999999992</v>
      </c>
      <c r="Y161" s="13">
        <f t="shared" si="12"/>
        <v>80.155000000000001</v>
      </c>
      <c r="Z161" s="17" t="str">
        <f t="shared" si="16"/>
        <v>Break</v>
      </c>
      <c r="AA161" s="14" t="str">
        <f>VLOOKUP($N161,'HeartRate-2022-03-21-1647950188'!$C:$G,2,0)</f>
        <v>Break</v>
      </c>
      <c r="AB161" s="14" t="str">
        <f>VLOOKUP($N161,'HeartRate-2022-03-21-1647950188'!$C:$G,3,0)</f>
        <v>On Campus</v>
      </c>
      <c r="AC161" s="14" t="str">
        <f>VLOOKUP($N161,'HeartRate-2022-03-21-1647950188'!$C:$G,4,0)</f>
        <v>Sitting</v>
      </c>
      <c r="AD161" s="14" t="str">
        <f>VLOOKUP($N161,'HeartRate-2022-03-21-1647950188'!$C:$G,5,0)</f>
        <v>Spatial Design</v>
      </c>
      <c r="AE161">
        <f t="shared" si="17"/>
        <v>0</v>
      </c>
      <c r="AF161" s="18">
        <v>44630</v>
      </c>
      <c r="AG161" s="19">
        <v>0.54511574074074076</v>
      </c>
    </row>
    <row r="162" spans="1:33" x14ac:dyDescent="0.3">
      <c r="A162" s="5">
        <v>44630.54583333333</v>
      </c>
      <c r="B162" t="str">
        <f>IFERROR(AVERAGEIFS('HeartRate-2022-03-21-1647950188'!$B:$B,'HeartRate-2022-03-21-1647950188'!$A:$A,Data_Extraction!B$2,'HeartRate-2022-03-21-1647950188'!$C:$C,Data_Extraction!$A162),"")</f>
        <v/>
      </c>
      <c r="C162">
        <f>IFERROR(AVERAGEIFS('HeartRate-2022-03-21-1647950188'!$B:$B,'HeartRate-2022-03-21-1647950188'!$A:$A,Data_Extraction!C$2,'HeartRate-2022-03-21-1647950188'!$C:$C,Data_Extraction!$A162),"")</f>
        <v>90</v>
      </c>
      <c r="D162" t="str">
        <f>IFERROR(AVERAGEIFS('HeartRate-2022-03-21-1647950188'!$B:$B,'HeartRate-2022-03-21-1647950188'!$A:$A,Data_Extraction!D$2,'HeartRate-2022-03-21-1647950188'!$C:$C,Data_Extraction!$A162),"")</f>
        <v/>
      </c>
      <c r="E162" t="str">
        <f>IFERROR(AVERAGEIFS('HeartRate-2022-03-21-1647950188'!$B:$B,'HeartRate-2022-03-21-1647950188'!$A:$A,Data_Extraction!E$2,'HeartRate-2022-03-21-1647950188'!$C:$C,Data_Extraction!$A162),"")</f>
        <v/>
      </c>
      <c r="F162" t="str">
        <f>IFERROR(AVERAGEIFS('HeartRate-2022-03-21-1647950188'!$B:$B,'HeartRate-2022-03-21-1647950188'!$A:$A,Data_Extraction!F$2,'HeartRate-2022-03-21-1647950188'!$C:$C,Data_Extraction!$A162),"")</f>
        <v/>
      </c>
      <c r="G162" t="str">
        <f>IFERROR(AVERAGEIFS('HeartRate-2022-03-21-1647950188'!$B:$B,'HeartRate-2022-03-21-1647950188'!$A:$A,Data_Extraction!G$2,'HeartRate-2022-03-21-1647950188'!$C:$C,Data_Extraction!$A162),"")</f>
        <v/>
      </c>
      <c r="H162" t="str">
        <f>IFERROR(AVERAGEIFS('HeartRate-2022-03-21-1647950188'!$B:$B,'HeartRate-2022-03-21-1647950188'!$A:$A,Data_Extraction!H$2,'HeartRate-2022-03-21-1647950188'!$C:$C,Data_Extraction!$A162),"")</f>
        <v/>
      </c>
      <c r="I162" t="str">
        <f>IFERROR(AVERAGEIFS('HeartRate-2022-03-21-1647950188'!$B:$B,'HeartRate-2022-03-21-1647950188'!$A:$A,Data_Extraction!I$2,'HeartRate-2022-03-21-1647950188'!$C:$C,Data_Extraction!$A162),"")</f>
        <v/>
      </c>
      <c r="J162" s="8">
        <f t="shared" si="13"/>
        <v>90</v>
      </c>
      <c r="N162" s="11">
        <f>Data_Extraction!A162</f>
        <v>44630.54583333333</v>
      </c>
      <c r="O162" s="15">
        <f t="shared" si="14"/>
        <v>44630</v>
      </c>
      <c r="P162" s="16">
        <f t="shared" si="15"/>
        <v>0.54583333333333328</v>
      </c>
      <c r="Q162" s="12">
        <f>IF(Data_Extraction!B162="",Data_Extraction!$J162*(Q$1),Data_Extraction!B162)</f>
        <v>81</v>
      </c>
      <c r="R162" s="12">
        <f>IF(Data_Extraction!C162="",Data_Extraction!$J162*(R$1),Data_Extraction!C162)</f>
        <v>90</v>
      </c>
      <c r="S162" s="12">
        <f>IF(Data_Extraction!D162="",Data_Extraction!$J162*(S$1),Data_Extraction!D162)</f>
        <v>93.600000000000009</v>
      </c>
      <c r="T162" s="12">
        <f>IF(Data_Extraction!E162="",Data_Extraction!$J162*(T$1),Data_Extraction!E162)</f>
        <v>85.5</v>
      </c>
      <c r="U162" s="12">
        <f>IF(Data_Extraction!F162="",Data_Extraction!$J162*(U$1),Data_Extraction!F162)</f>
        <v>88.2</v>
      </c>
      <c r="V162" s="12">
        <f>IF(Data_Extraction!G162="",Data_Extraction!$J162*(V$1),Data_Extraction!G162)</f>
        <v>81.900000000000006</v>
      </c>
      <c r="W162" s="12">
        <f>IF(Data_Extraction!H162="",Data_Extraction!$J162*(W$1),Data_Extraction!H162)</f>
        <v>96.300000000000011</v>
      </c>
      <c r="X162" s="12">
        <f>IF(Data_Extraction!I162="",Data_Extraction!$J162*(X$1),Data_Extraction!I162)</f>
        <v>87.3</v>
      </c>
      <c r="Y162" s="13">
        <f t="shared" si="12"/>
        <v>87.974999999999994</v>
      </c>
      <c r="Z162" s="17" t="str">
        <f t="shared" si="16"/>
        <v>Break</v>
      </c>
      <c r="AA162" s="14" t="str">
        <f>VLOOKUP($N162,'HeartRate-2022-03-21-1647950188'!$C:$G,2,0)</f>
        <v>Break</v>
      </c>
      <c r="AB162" s="14" t="str">
        <f>VLOOKUP($N162,'HeartRate-2022-03-21-1647950188'!$C:$G,3,0)</f>
        <v>On Campus</v>
      </c>
      <c r="AC162" s="14" t="str">
        <f>VLOOKUP($N162,'HeartRate-2022-03-21-1647950188'!$C:$G,4,0)</f>
        <v>Sitting</v>
      </c>
      <c r="AD162" s="14" t="str">
        <f>VLOOKUP($N162,'HeartRate-2022-03-21-1647950188'!$C:$G,5,0)</f>
        <v>Spatial Design</v>
      </c>
      <c r="AE162">
        <f t="shared" si="17"/>
        <v>0</v>
      </c>
      <c r="AF162" s="18">
        <v>44630</v>
      </c>
      <c r="AG162" s="19">
        <v>0.54583333333333328</v>
      </c>
    </row>
    <row r="163" spans="1:33" x14ac:dyDescent="0.3">
      <c r="A163" s="5">
        <v>44630.549305555556</v>
      </c>
      <c r="B163" t="str">
        <f>IFERROR(AVERAGEIFS('HeartRate-2022-03-21-1647950188'!$B:$B,'HeartRate-2022-03-21-1647950188'!$A:$A,Data_Extraction!B$2,'HeartRate-2022-03-21-1647950188'!$C:$C,Data_Extraction!$A163),"")</f>
        <v/>
      </c>
      <c r="C163">
        <f>IFERROR(AVERAGEIFS('HeartRate-2022-03-21-1647950188'!$B:$B,'HeartRate-2022-03-21-1647950188'!$A:$A,Data_Extraction!C$2,'HeartRate-2022-03-21-1647950188'!$C:$C,Data_Extraction!$A163),"")</f>
        <v>93</v>
      </c>
      <c r="D163" t="str">
        <f>IFERROR(AVERAGEIFS('HeartRate-2022-03-21-1647950188'!$B:$B,'HeartRate-2022-03-21-1647950188'!$A:$A,Data_Extraction!D$2,'HeartRate-2022-03-21-1647950188'!$C:$C,Data_Extraction!$A163),"")</f>
        <v/>
      </c>
      <c r="E163" t="str">
        <f>IFERROR(AVERAGEIFS('HeartRate-2022-03-21-1647950188'!$B:$B,'HeartRate-2022-03-21-1647950188'!$A:$A,Data_Extraction!E$2,'HeartRate-2022-03-21-1647950188'!$C:$C,Data_Extraction!$A163),"")</f>
        <v/>
      </c>
      <c r="F163" t="str">
        <f>IFERROR(AVERAGEIFS('HeartRate-2022-03-21-1647950188'!$B:$B,'HeartRate-2022-03-21-1647950188'!$A:$A,Data_Extraction!F$2,'HeartRate-2022-03-21-1647950188'!$C:$C,Data_Extraction!$A163),"")</f>
        <v/>
      </c>
      <c r="G163" t="str">
        <f>IFERROR(AVERAGEIFS('HeartRate-2022-03-21-1647950188'!$B:$B,'HeartRate-2022-03-21-1647950188'!$A:$A,Data_Extraction!G$2,'HeartRate-2022-03-21-1647950188'!$C:$C,Data_Extraction!$A163),"")</f>
        <v/>
      </c>
      <c r="H163" t="str">
        <f>IFERROR(AVERAGEIFS('HeartRate-2022-03-21-1647950188'!$B:$B,'HeartRate-2022-03-21-1647950188'!$A:$A,Data_Extraction!H$2,'HeartRate-2022-03-21-1647950188'!$C:$C,Data_Extraction!$A163),"")</f>
        <v/>
      </c>
      <c r="I163" t="str">
        <f>IFERROR(AVERAGEIFS('HeartRate-2022-03-21-1647950188'!$B:$B,'HeartRate-2022-03-21-1647950188'!$A:$A,Data_Extraction!I$2,'HeartRate-2022-03-21-1647950188'!$C:$C,Data_Extraction!$A163),"")</f>
        <v/>
      </c>
      <c r="J163" s="8">
        <f t="shared" si="13"/>
        <v>93</v>
      </c>
      <c r="N163" s="11">
        <f>Data_Extraction!A163</f>
        <v>44630.549305555556</v>
      </c>
      <c r="O163" s="15">
        <f t="shared" si="14"/>
        <v>44630</v>
      </c>
      <c r="P163" s="16">
        <f t="shared" si="15"/>
        <v>0.5493055555555556</v>
      </c>
      <c r="Q163" s="12">
        <f>IF(Data_Extraction!B163="",Data_Extraction!$J163*(Q$1),Data_Extraction!B163)</f>
        <v>83.7</v>
      </c>
      <c r="R163" s="12">
        <f>IF(Data_Extraction!C163="",Data_Extraction!$J163*(R$1),Data_Extraction!C163)</f>
        <v>93</v>
      </c>
      <c r="S163" s="12">
        <f>IF(Data_Extraction!D163="",Data_Extraction!$J163*(S$1),Data_Extraction!D163)</f>
        <v>96.72</v>
      </c>
      <c r="T163" s="12">
        <f>IF(Data_Extraction!E163="",Data_Extraction!$J163*(T$1),Data_Extraction!E163)</f>
        <v>88.35</v>
      </c>
      <c r="U163" s="12">
        <f>IF(Data_Extraction!F163="",Data_Extraction!$J163*(U$1),Data_Extraction!F163)</f>
        <v>91.14</v>
      </c>
      <c r="V163" s="12">
        <f>IF(Data_Extraction!G163="",Data_Extraction!$J163*(V$1),Data_Extraction!G163)</f>
        <v>84.63000000000001</v>
      </c>
      <c r="W163" s="12">
        <f>IF(Data_Extraction!H163="",Data_Extraction!$J163*(W$1),Data_Extraction!H163)</f>
        <v>99.51</v>
      </c>
      <c r="X163" s="12">
        <f>IF(Data_Extraction!I163="",Data_Extraction!$J163*(X$1),Data_Extraction!I163)</f>
        <v>90.21</v>
      </c>
      <c r="Y163" s="13">
        <f t="shared" si="12"/>
        <v>90.907499999999999</v>
      </c>
      <c r="Z163" s="17" t="str">
        <f t="shared" si="16"/>
        <v>Break</v>
      </c>
      <c r="AA163" s="14" t="str">
        <f>VLOOKUP($N163,'HeartRate-2022-03-21-1647950188'!$C:$G,2,0)</f>
        <v>Break</v>
      </c>
      <c r="AB163" s="14" t="str">
        <f>VLOOKUP($N163,'HeartRate-2022-03-21-1647950188'!$C:$G,3,0)</f>
        <v>On Campus</v>
      </c>
      <c r="AC163" s="14" t="str">
        <f>VLOOKUP($N163,'HeartRate-2022-03-21-1647950188'!$C:$G,4,0)</f>
        <v>Sitting</v>
      </c>
      <c r="AD163" s="14" t="str">
        <f>VLOOKUP($N163,'HeartRate-2022-03-21-1647950188'!$C:$G,5,0)</f>
        <v>Spatial Design</v>
      </c>
      <c r="AE163">
        <f t="shared" si="17"/>
        <v>0</v>
      </c>
      <c r="AF163" s="18">
        <v>44630</v>
      </c>
      <c r="AG163" s="19">
        <v>0.5493055555555556</v>
      </c>
    </row>
    <row r="164" spans="1:33" x14ac:dyDescent="0.3">
      <c r="A164" s="5">
        <v>44630.552777777775</v>
      </c>
      <c r="B164" t="str">
        <f>IFERROR(AVERAGEIFS('HeartRate-2022-03-21-1647950188'!$B:$B,'HeartRate-2022-03-21-1647950188'!$A:$A,Data_Extraction!B$2,'HeartRate-2022-03-21-1647950188'!$C:$C,Data_Extraction!$A164),"")</f>
        <v/>
      </c>
      <c r="C164">
        <f>IFERROR(AVERAGEIFS('HeartRate-2022-03-21-1647950188'!$B:$B,'HeartRate-2022-03-21-1647950188'!$A:$A,Data_Extraction!C$2,'HeartRate-2022-03-21-1647950188'!$C:$C,Data_Extraction!$A164),"")</f>
        <v>90</v>
      </c>
      <c r="D164" t="str">
        <f>IFERROR(AVERAGEIFS('HeartRate-2022-03-21-1647950188'!$B:$B,'HeartRate-2022-03-21-1647950188'!$A:$A,Data_Extraction!D$2,'HeartRate-2022-03-21-1647950188'!$C:$C,Data_Extraction!$A164),"")</f>
        <v/>
      </c>
      <c r="E164" t="str">
        <f>IFERROR(AVERAGEIFS('HeartRate-2022-03-21-1647950188'!$B:$B,'HeartRate-2022-03-21-1647950188'!$A:$A,Data_Extraction!E$2,'HeartRate-2022-03-21-1647950188'!$C:$C,Data_Extraction!$A164),"")</f>
        <v/>
      </c>
      <c r="F164" t="str">
        <f>IFERROR(AVERAGEIFS('HeartRate-2022-03-21-1647950188'!$B:$B,'HeartRate-2022-03-21-1647950188'!$A:$A,Data_Extraction!F$2,'HeartRate-2022-03-21-1647950188'!$C:$C,Data_Extraction!$A164),"")</f>
        <v/>
      </c>
      <c r="G164" t="str">
        <f>IFERROR(AVERAGEIFS('HeartRate-2022-03-21-1647950188'!$B:$B,'HeartRate-2022-03-21-1647950188'!$A:$A,Data_Extraction!G$2,'HeartRate-2022-03-21-1647950188'!$C:$C,Data_Extraction!$A164),"")</f>
        <v/>
      </c>
      <c r="H164" t="str">
        <f>IFERROR(AVERAGEIFS('HeartRate-2022-03-21-1647950188'!$B:$B,'HeartRate-2022-03-21-1647950188'!$A:$A,Data_Extraction!H$2,'HeartRate-2022-03-21-1647950188'!$C:$C,Data_Extraction!$A164),"")</f>
        <v/>
      </c>
      <c r="I164" t="str">
        <f>IFERROR(AVERAGEIFS('HeartRate-2022-03-21-1647950188'!$B:$B,'HeartRate-2022-03-21-1647950188'!$A:$A,Data_Extraction!I$2,'HeartRate-2022-03-21-1647950188'!$C:$C,Data_Extraction!$A164),"")</f>
        <v/>
      </c>
      <c r="J164" s="8">
        <f t="shared" si="13"/>
        <v>90</v>
      </c>
      <c r="N164" s="11">
        <f>Data_Extraction!A164</f>
        <v>44630.552777777775</v>
      </c>
      <c r="O164" s="15">
        <f t="shared" si="14"/>
        <v>44630</v>
      </c>
      <c r="P164" s="16">
        <f t="shared" si="15"/>
        <v>0.55277777777777781</v>
      </c>
      <c r="Q164" s="12">
        <f>IF(Data_Extraction!B164="",Data_Extraction!$J164*(Q$1),Data_Extraction!B164)</f>
        <v>81</v>
      </c>
      <c r="R164" s="12">
        <f>IF(Data_Extraction!C164="",Data_Extraction!$J164*(R$1),Data_Extraction!C164)</f>
        <v>90</v>
      </c>
      <c r="S164" s="12">
        <f>IF(Data_Extraction!D164="",Data_Extraction!$J164*(S$1),Data_Extraction!D164)</f>
        <v>93.600000000000009</v>
      </c>
      <c r="T164" s="12">
        <f>IF(Data_Extraction!E164="",Data_Extraction!$J164*(T$1),Data_Extraction!E164)</f>
        <v>85.5</v>
      </c>
      <c r="U164" s="12">
        <f>IF(Data_Extraction!F164="",Data_Extraction!$J164*(U$1),Data_Extraction!F164)</f>
        <v>88.2</v>
      </c>
      <c r="V164" s="12">
        <f>IF(Data_Extraction!G164="",Data_Extraction!$J164*(V$1),Data_Extraction!G164)</f>
        <v>81.900000000000006</v>
      </c>
      <c r="W164" s="12">
        <f>IF(Data_Extraction!H164="",Data_Extraction!$J164*(W$1),Data_Extraction!H164)</f>
        <v>96.300000000000011</v>
      </c>
      <c r="X164" s="12">
        <f>IF(Data_Extraction!I164="",Data_Extraction!$J164*(X$1),Data_Extraction!I164)</f>
        <v>87.3</v>
      </c>
      <c r="Y164" s="13">
        <f t="shared" si="12"/>
        <v>87.974999999999994</v>
      </c>
      <c r="Z164" s="17" t="str">
        <f t="shared" si="16"/>
        <v>Break</v>
      </c>
      <c r="AA164" s="14" t="str">
        <f>VLOOKUP($N164,'HeartRate-2022-03-21-1647950188'!$C:$G,2,0)</f>
        <v>Break</v>
      </c>
      <c r="AB164" s="14" t="str">
        <f>VLOOKUP($N164,'HeartRate-2022-03-21-1647950188'!$C:$G,3,0)</f>
        <v>On Campus</v>
      </c>
      <c r="AC164" s="14" t="str">
        <f>VLOOKUP($N164,'HeartRate-2022-03-21-1647950188'!$C:$G,4,0)</f>
        <v>Sitting</v>
      </c>
      <c r="AD164" s="14" t="str">
        <f>VLOOKUP($N164,'HeartRate-2022-03-21-1647950188'!$C:$G,5,0)</f>
        <v>Spatial Design</v>
      </c>
      <c r="AE164">
        <f t="shared" si="17"/>
        <v>0</v>
      </c>
      <c r="AF164" s="18">
        <v>44630</v>
      </c>
      <c r="AG164" s="19">
        <v>0.55277777777777781</v>
      </c>
    </row>
    <row r="165" spans="1:33" x14ac:dyDescent="0.3">
      <c r="A165" s="5">
        <v>44630.556250000001</v>
      </c>
      <c r="B165" t="str">
        <f>IFERROR(AVERAGEIFS('HeartRate-2022-03-21-1647950188'!$B:$B,'HeartRate-2022-03-21-1647950188'!$A:$A,Data_Extraction!B$2,'HeartRate-2022-03-21-1647950188'!$C:$C,Data_Extraction!$A165),"")</f>
        <v/>
      </c>
      <c r="C165">
        <f>IFERROR(AVERAGEIFS('HeartRate-2022-03-21-1647950188'!$B:$B,'HeartRate-2022-03-21-1647950188'!$A:$A,Data_Extraction!C$2,'HeartRate-2022-03-21-1647950188'!$C:$C,Data_Extraction!$A165),"")</f>
        <v>105</v>
      </c>
      <c r="D165" t="str">
        <f>IFERROR(AVERAGEIFS('HeartRate-2022-03-21-1647950188'!$B:$B,'HeartRate-2022-03-21-1647950188'!$A:$A,Data_Extraction!D$2,'HeartRate-2022-03-21-1647950188'!$C:$C,Data_Extraction!$A165),"")</f>
        <v/>
      </c>
      <c r="E165" t="str">
        <f>IFERROR(AVERAGEIFS('HeartRate-2022-03-21-1647950188'!$B:$B,'HeartRate-2022-03-21-1647950188'!$A:$A,Data_Extraction!E$2,'HeartRate-2022-03-21-1647950188'!$C:$C,Data_Extraction!$A165),"")</f>
        <v/>
      </c>
      <c r="F165" t="str">
        <f>IFERROR(AVERAGEIFS('HeartRate-2022-03-21-1647950188'!$B:$B,'HeartRate-2022-03-21-1647950188'!$A:$A,Data_Extraction!F$2,'HeartRate-2022-03-21-1647950188'!$C:$C,Data_Extraction!$A165),"")</f>
        <v/>
      </c>
      <c r="G165" t="str">
        <f>IFERROR(AVERAGEIFS('HeartRate-2022-03-21-1647950188'!$B:$B,'HeartRate-2022-03-21-1647950188'!$A:$A,Data_Extraction!G$2,'HeartRate-2022-03-21-1647950188'!$C:$C,Data_Extraction!$A165),"")</f>
        <v/>
      </c>
      <c r="H165" t="str">
        <f>IFERROR(AVERAGEIFS('HeartRate-2022-03-21-1647950188'!$B:$B,'HeartRate-2022-03-21-1647950188'!$A:$A,Data_Extraction!H$2,'HeartRate-2022-03-21-1647950188'!$C:$C,Data_Extraction!$A165),"")</f>
        <v/>
      </c>
      <c r="I165" t="str">
        <f>IFERROR(AVERAGEIFS('HeartRate-2022-03-21-1647950188'!$B:$B,'HeartRate-2022-03-21-1647950188'!$A:$A,Data_Extraction!I$2,'HeartRate-2022-03-21-1647950188'!$C:$C,Data_Extraction!$A165),"")</f>
        <v/>
      </c>
      <c r="J165" s="8">
        <f t="shared" si="13"/>
        <v>105</v>
      </c>
      <c r="N165" s="11">
        <f>Data_Extraction!A165</f>
        <v>44630.556250000001</v>
      </c>
      <c r="O165" s="15">
        <f t="shared" si="14"/>
        <v>44630</v>
      </c>
      <c r="P165" s="16">
        <f t="shared" si="15"/>
        <v>0.55625000000000002</v>
      </c>
      <c r="Q165" s="12">
        <f>IF(Data_Extraction!B165="",Data_Extraction!$J165*(Q$1),Data_Extraction!B165)</f>
        <v>94.5</v>
      </c>
      <c r="R165" s="12">
        <f>IF(Data_Extraction!C165="",Data_Extraction!$J165*(R$1),Data_Extraction!C165)</f>
        <v>105</v>
      </c>
      <c r="S165" s="12">
        <f>IF(Data_Extraction!D165="",Data_Extraction!$J165*(S$1),Data_Extraction!D165)</f>
        <v>109.2</v>
      </c>
      <c r="T165" s="12">
        <f>IF(Data_Extraction!E165="",Data_Extraction!$J165*(T$1),Data_Extraction!E165)</f>
        <v>99.75</v>
      </c>
      <c r="U165" s="12">
        <f>IF(Data_Extraction!F165="",Data_Extraction!$J165*(U$1),Data_Extraction!F165)</f>
        <v>102.89999999999999</v>
      </c>
      <c r="V165" s="12">
        <f>IF(Data_Extraction!G165="",Data_Extraction!$J165*(V$1),Data_Extraction!G165)</f>
        <v>95.55</v>
      </c>
      <c r="W165" s="12">
        <f>IF(Data_Extraction!H165="",Data_Extraction!$J165*(W$1),Data_Extraction!H165)</f>
        <v>112.35000000000001</v>
      </c>
      <c r="X165" s="12">
        <f>IF(Data_Extraction!I165="",Data_Extraction!$J165*(X$1),Data_Extraction!I165)</f>
        <v>101.85</v>
      </c>
      <c r="Y165" s="13">
        <f t="shared" si="12"/>
        <v>102.6375</v>
      </c>
      <c r="Z165" s="17" t="str">
        <f t="shared" si="16"/>
        <v>Break</v>
      </c>
      <c r="AA165" s="14" t="str">
        <f>VLOOKUP($N165,'HeartRate-2022-03-21-1647950188'!$C:$G,2,0)</f>
        <v>Break</v>
      </c>
      <c r="AB165" s="14" t="str">
        <f>VLOOKUP($N165,'HeartRate-2022-03-21-1647950188'!$C:$G,3,0)</f>
        <v>On Campus</v>
      </c>
      <c r="AC165" s="14" t="str">
        <f>VLOOKUP($N165,'HeartRate-2022-03-21-1647950188'!$C:$G,4,0)</f>
        <v>Sitting</v>
      </c>
      <c r="AD165" s="14" t="str">
        <f>VLOOKUP($N165,'HeartRate-2022-03-21-1647950188'!$C:$G,5,0)</f>
        <v>Spatial Design</v>
      </c>
      <c r="AE165">
        <f t="shared" si="17"/>
        <v>0</v>
      </c>
      <c r="AF165" s="18">
        <v>44630</v>
      </c>
      <c r="AG165" s="19">
        <v>0.55625000000000002</v>
      </c>
    </row>
    <row r="166" spans="1:33" x14ac:dyDescent="0.3">
      <c r="A166" s="5">
        <v>44630.55972222222</v>
      </c>
      <c r="B166" t="str">
        <f>IFERROR(AVERAGEIFS('HeartRate-2022-03-21-1647950188'!$B:$B,'HeartRate-2022-03-21-1647950188'!$A:$A,Data_Extraction!B$2,'HeartRate-2022-03-21-1647950188'!$C:$C,Data_Extraction!$A166),"")</f>
        <v/>
      </c>
      <c r="C166">
        <f>IFERROR(AVERAGEIFS('HeartRate-2022-03-21-1647950188'!$B:$B,'HeartRate-2022-03-21-1647950188'!$A:$A,Data_Extraction!C$2,'HeartRate-2022-03-21-1647950188'!$C:$C,Data_Extraction!$A166),"")</f>
        <v>99</v>
      </c>
      <c r="D166" t="str">
        <f>IFERROR(AVERAGEIFS('HeartRate-2022-03-21-1647950188'!$B:$B,'HeartRate-2022-03-21-1647950188'!$A:$A,Data_Extraction!D$2,'HeartRate-2022-03-21-1647950188'!$C:$C,Data_Extraction!$A166),"")</f>
        <v/>
      </c>
      <c r="E166" t="str">
        <f>IFERROR(AVERAGEIFS('HeartRate-2022-03-21-1647950188'!$B:$B,'HeartRate-2022-03-21-1647950188'!$A:$A,Data_Extraction!E$2,'HeartRate-2022-03-21-1647950188'!$C:$C,Data_Extraction!$A166),"")</f>
        <v/>
      </c>
      <c r="F166" t="str">
        <f>IFERROR(AVERAGEIFS('HeartRate-2022-03-21-1647950188'!$B:$B,'HeartRate-2022-03-21-1647950188'!$A:$A,Data_Extraction!F$2,'HeartRate-2022-03-21-1647950188'!$C:$C,Data_Extraction!$A166),"")</f>
        <v/>
      </c>
      <c r="G166" t="str">
        <f>IFERROR(AVERAGEIFS('HeartRate-2022-03-21-1647950188'!$B:$B,'HeartRate-2022-03-21-1647950188'!$A:$A,Data_Extraction!G$2,'HeartRate-2022-03-21-1647950188'!$C:$C,Data_Extraction!$A166),"")</f>
        <v/>
      </c>
      <c r="H166" t="str">
        <f>IFERROR(AVERAGEIFS('HeartRate-2022-03-21-1647950188'!$B:$B,'HeartRate-2022-03-21-1647950188'!$A:$A,Data_Extraction!H$2,'HeartRate-2022-03-21-1647950188'!$C:$C,Data_Extraction!$A166),"")</f>
        <v/>
      </c>
      <c r="I166" t="str">
        <f>IFERROR(AVERAGEIFS('HeartRate-2022-03-21-1647950188'!$B:$B,'HeartRate-2022-03-21-1647950188'!$A:$A,Data_Extraction!I$2,'HeartRate-2022-03-21-1647950188'!$C:$C,Data_Extraction!$A166),"")</f>
        <v/>
      </c>
      <c r="J166" s="8">
        <f t="shared" si="13"/>
        <v>99</v>
      </c>
      <c r="N166" s="11">
        <f>Data_Extraction!A166</f>
        <v>44630.55972222222</v>
      </c>
      <c r="O166" s="15">
        <f t="shared" si="14"/>
        <v>44630</v>
      </c>
      <c r="P166" s="16">
        <f t="shared" si="15"/>
        <v>0.55972222222222223</v>
      </c>
      <c r="Q166" s="12">
        <f>IF(Data_Extraction!B166="",Data_Extraction!$J166*(Q$1),Data_Extraction!B166)</f>
        <v>89.100000000000009</v>
      </c>
      <c r="R166" s="12">
        <f>IF(Data_Extraction!C166="",Data_Extraction!$J166*(R$1),Data_Extraction!C166)</f>
        <v>99</v>
      </c>
      <c r="S166" s="12">
        <f>IF(Data_Extraction!D166="",Data_Extraction!$J166*(S$1),Data_Extraction!D166)</f>
        <v>102.96000000000001</v>
      </c>
      <c r="T166" s="12">
        <f>IF(Data_Extraction!E166="",Data_Extraction!$J166*(T$1),Data_Extraction!E166)</f>
        <v>94.05</v>
      </c>
      <c r="U166" s="12">
        <f>IF(Data_Extraction!F166="",Data_Extraction!$J166*(U$1),Data_Extraction!F166)</f>
        <v>97.02</v>
      </c>
      <c r="V166" s="12">
        <f>IF(Data_Extraction!G166="",Data_Extraction!$J166*(V$1),Data_Extraction!G166)</f>
        <v>90.09</v>
      </c>
      <c r="W166" s="12">
        <f>IF(Data_Extraction!H166="",Data_Extraction!$J166*(W$1),Data_Extraction!H166)</f>
        <v>105.93</v>
      </c>
      <c r="X166" s="12">
        <f>IF(Data_Extraction!I166="",Data_Extraction!$J166*(X$1),Data_Extraction!I166)</f>
        <v>96.03</v>
      </c>
      <c r="Y166" s="13">
        <f t="shared" si="12"/>
        <v>96.772500000000008</v>
      </c>
      <c r="Z166" s="17" t="str">
        <f t="shared" si="16"/>
        <v>Break</v>
      </c>
      <c r="AA166" s="14" t="str">
        <f>VLOOKUP($N166,'HeartRate-2022-03-21-1647950188'!$C:$G,2,0)</f>
        <v>Break</v>
      </c>
      <c r="AB166" s="14" t="str">
        <f>VLOOKUP($N166,'HeartRate-2022-03-21-1647950188'!$C:$G,3,0)</f>
        <v>On Campus</v>
      </c>
      <c r="AC166" s="14" t="str">
        <f>VLOOKUP($N166,'HeartRate-2022-03-21-1647950188'!$C:$G,4,0)</f>
        <v>Sitting</v>
      </c>
      <c r="AD166" s="14" t="str">
        <f>VLOOKUP($N166,'HeartRate-2022-03-21-1647950188'!$C:$G,5,0)</f>
        <v>Spatial Design</v>
      </c>
      <c r="AE166">
        <f t="shared" si="17"/>
        <v>0</v>
      </c>
      <c r="AF166" s="18">
        <v>44630</v>
      </c>
      <c r="AG166" s="19">
        <v>0.55972222222222223</v>
      </c>
    </row>
    <row r="167" spans="1:33" x14ac:dyDescent="0.3">
      <c r="A167" s="5">
        <v>44630.559849537036</v>
      </c>
      <c r="B167" t="str">
        <f>IFERROR(AVERAGEIFS('HeartRate-2022-03-21-1647950188'!$B:$B,'HeartRate-2022-03-21-1647950188'!$A:$A,Data_Extraction!B$2,'HeartRate-2022-03-21-1647950188'!$C:$C,Data_Extraction!$A167),"")</f>
        <v/>
      </c>
      <c r="C167">
        <f>IFERROR(AVERAGEIFS('HeartRate-2022-03-21-1647950188'!$B:$B,'HeartRate-2022-03-21-1647950188'!$A:$A,Data_Extraction!C$2,'HeartRate-2022-03-21-1647950188'!$C:$C,Data_Extraction!$A167),"")</f>
        <v>84</v>
      </c>
      <c r="D167" t="str">
        <f>IFERROR(AVERAGEIFS('HeartRate-2022-03-21-1647950188'!$B:$B,'HeartRate-2022-03-21-1647950188'!$A:$A,Data_Extraction!D$2,'HeartRate-2022-03-21-1647950188'!$C:$C,Data_Extraction!$A167),"")</f>
        <v/>
      </c>
      <c r="E167" t="str">
        <f>IFERROR(AVERAGEIFS('HeartRate-2022-03-21-1647950188'!$B:$B,'HeartRate-2022-03-21-1647950188'!$A:$A,Data_Extraction!E$2,'HeartRate-2022-03-21-1647950188'!$C:$C,Data_Extraction!$A167),"")</f>
        <v/>
      </c>
      <c r="F167" t="str">
        <f>IFERROR(AVERAGEIFS('HeartRate-2022-03-21-1647950188'!$B:$B,'HeartRate-2022-03-21-1647950188'!$A:$A,Data_Extraction!F$2,'HeartRate-2022-03-21-1647950188'!$C:$C,Data_Extraction!$A167),"")</f>
        <v/>
      </c>
      <c r="G167" t="str">
        <f>IFERROR(AVERAGEIFS('HeartRate-2022-03-21-1647950188'!$B:$B,'HeartRate-2022-03-21-1647950188'!$A:$A,Data_Extraction!G$2,'HeartRate-2022-03-21-1647950188'!$C:$C,Data_Extraction!$A167),"")</f>
        <v/>
      </c>
      <c r="H167" t="str">
        <f>IFERROR(AVERAGEIFS('HeartRate-2022-03-21-1647950188'!$B:$B,'HeartRate-2022-03-21-1647950188'!$A:$A,Data_Extraction!H$2,'HeartRate-2022-03-21-1647950188'!$C:$C,Data_Extraction!$A167),"")</f>
        <v/>
      </c>
      <c r="I167" t="str">
        <f>IFERROR(AVERAGEIFS('HeartRate-2022-03-21-1647950188'!$B:$B,'HeartRate-2022-03-21-1647950188'!$A:$A,Data_Extraction!I$2,'HeartRate-2022-03-21-1647950188'!$C:$C,Data_Extraction!$A167),"")</f>
        <v/>
      </c>
      <c r="J167" s="8">
        <f t="shared" si="13"/>
        <v>84</v>
      </c>
      <c r="N167" s="11">
        <f>Data_Extraction!A167</f>
        <v>44630.559849537036</v>
      </c>
      <c r="O167" s="15">
        <f t="shared" si="14"/>
        <v>44630</v>
      </c>
      <c r="P167" s="16">
        <f t="shared" si="15"/>
        <v>0.55984953703703699</v>
      </c>
      <c r="Q167" s="12">
        <f>IF(Data_Extraction!B167="",Data_Extraction!$J167*(Q$1),Data_Extraction!B167)</f>
        <v>75.600000000000009</v>
      </c>
      <c r="R167" s="12">
        <f>IF(Data_Extraction!C167="",Data_Extraction!$J167*(R$1),Data_Extraction!C167)</f>
        <v>84</v>
      </c>
      <c r="S167" s="12">
        <f>IF(Data_Extraction!D167="",Data_Extraction!$J167*(S$1),Data_Extraction!D167)</f>
        <v>87.36</v>
      </c>
      <c r="T167" s="12">
        <f>IF(Data_Extraction!E167="",Data_Extraction!$J167*(T$1),Data_Extraction!E167)</f>
        <v>79.8</v>
      </c>
      <c r="U167" s="12">
        <f>IF(Data_Extraction!F167="",Data_Extraction!$J167*(U$1),Data_Extraction!F167)</f>
        <v>82.32</v>
      </c>
      <c r="V167" s="12">
        <f>IF(Data_Extraction!G167="",Data_Extraction!$J167*(V$1),Data_Extraction!G167)</f>
        <v>76.44</v>
      </c>
      <c r="W167" s="12">
        <f>IF(Data_Extraction!H167="",Data_Extraction!$J167*(W$1),Data_Extraction!H167)</f>
        <v>89.88000000000001</v>
      </c>
      <c r="X167" s="12">
        <f>IF(Data_Extraction!I167="",Data_Extraction!$J167*(X$1),Data_Extraction!I167)</f>
        <v>81.48</v>
      </c>
      <c r="Y167" s="13">
        <f t="shared" si="12"/>
        <v>82.110000000000014</v>
      </c>
      <c r="Z167" s="17" t="str">
        <f t="shared" si="16"/>
        <v>Break</v>
      </c>
      <c r="AA167" s="14" t="str">
        <f>VLOOKUP($N167,'HeartRate-2022-03-21-1647950188'!$C:$G,2,0)</f>
        <v>Break</v>
      </c>
      <c r="AB167" s="14" t="str">
        <f>VLOOKUP($N167,'HeartRate-2022-03-21-1647950188'!$C:$G,3,0)</f>
        <v>On Campus</v>
      </c>
      <c r="AC167" s="14" t="str">
        <f>VLOOKUP($N167,'HeartRate-2022-03-21-1647950188'!$C:$G,4,0)</f>
        <v>Sitting</v>
      </c>
      <c r="AD167" s="14" t="str">
        <f>VLOOKUP($N167,'HeartRate-2022-03-21-1647950188'!$C:$G,5,0)</f>
        <v>Spatial Design</v>
      </c>
      <c r="AE167">
        <f t="shared" si="17"/>
        <v>0</v>
      </c>
      <c r="AF167" s="18">
        <v>44630</v>
      </c>
      <c r="AG167" s="19">
        <v>0.55984953703703699</v>
      </c>
    </row>
    <row r="168" spans="1:33" x14ac:dyDescent="0.3">
      <c r="A168" s="5">
        <v>44630.563194444447</v>
      </c>
      <c r="B168" t="str">
        <f>IFERROR(AVERAGEIFS('HeartRate-2022-03-21-1647950188'!$B:$B,'HeartRate-2022-03-21-1647950188'!$A:$A,Data_Extraction!B$2,'HeartRate-2022-03-21-1647950188'!$C:$C,Data_Extraction!$A168),"")</f>
        <v/>
      </c>
      <c r="C168">
        <f>IFERROR(AVERAGEIFS('HeartRate-2022-03-21-1647950188'!$B:$B,'HeartRate-2022-03-21-1647950188'!$A:$A,Data_Extraction!C$2,'HeartRate-2022-03-21-1647950188'!$C:$C,Data_Extraction!$A168),"")</f>
        <v>85</v>
      </c>
      <c r="D168" t="str">
        <f>IFERROR(AVERAGEIFS('HeartRate-2022-03-21-1647950188'!$B:$B,'HeartRate-2022-03-21-1647950188'!$A:$A,Data_Extraction!D$2,'HeartRate-2022-03-21-1647950188'!$C:$C,Data_Extraction!$A168),"")</f>
        <v/>
      </c>
      <c r="E168" t="str">
        <f>IFERROR(AVERAGEIFS('HeartRate-2022-03-21-1647950188'!$B:$B,'HeartRate-2022-03-21-1647950188'!$A:$A,Data_Extraction!E$2,'HeartRate-2022-03-21-1647950188'!$C:$C,Data_Extraction!$A168),"")</f>
        <v/>
      </c>
      <c r="F168" t="str">
        <f>IFERROR(AVERAGEIFS('HeartRate-2022-03-21-1647950188'!$B:$B,'HeartRate-2022-03-21-1647950188'!$A:$A,Data_Extraction!F$2,'HeartRate-2022-03-21-1647950188'!$C:$C,Data_Extraction!$A168),"")</f>
        <v/>
      </c>
      <c r="G168" t="str">
        <f>IFERROR(AVERAGEIFS('HeartRate-2022-03-21-1647950188'!$B:$B,'HeartRate-2022-03-21-1647950188'!$A:$A,Data_Extraction!G$2,'HeartRate-2022-03-21-1647950188'!$C:$C,Data_Extraction!$A168),"")</f>
        <v/>
      </c>
      <c r="H168" t="str">
        <f>IFERROR(AVERAGEIFS('HeartRate-2022-03-21-1647950188'!$B:$B,'HeartRate-2022-03-21-1647950188'!$A:$A,Data_Extraction!H$2,'HeartRate-2022-03-21-1647950188'!$C:$C,Data_Extraction!$A168),"")</f>
        <v/>
      </c>
      <c r="I168" t="str">
        <f>IFERROR(AVERAGEIFS('HeartRate-2022-03-21-1647950188'!$B:$B,'HeartRate-2022-03-21-1647950188'!$A:$A,Data_Extraction!I$2,'HeartRate-2022-03-21-1647950188'!$C:$C,Data_Extraction!$A168),"")</f>
        <v/>
      </c>
      <c r="J168" s="8">
        <f t="shared" si="13"/>
        <v>85</v>
      </c>
      <c r="N168" s="11">
        <f>Data_Extraction!A168</f>
        <v>44630.563194444447</v>
      </c>
      <c r="O168" s="15">
        <f t="shared" si="14"/>
        <v>44630</v>
      </c>
      <c r="P168" s="16">
        <f t="shared" si="15"/>
        <v>0.56319444444444444</v>
      </c>
      <c r="Q168" s="12">
        <f>IF(Data_Extraction!B168="",Data_Extraction!$J168*(Q$1),Data_Extraction!B168)</f>
        <v>76.5</v>
      </c>
      <c r="R168" s="12">
        <f>IF(Data_Extraction!C168="",Data_Extraction!$J168*(R$1),Data_Extraction!C168)</f>
        <v>85</v>
      </c>
      <c r="S168" s="12">
        <f>IF(Data_Extraction!D168="",Data_Extraction!$J168*(S$1),Data_Extraction!D168)</f>
        <v>88.4</v>
      </c>
      <c r="T168" s="12">
        <f>IF(Data_Extraction!E168="",Data_Extraction!$J168*(T$1),Data_Extraction!E168)</f>
        <v>80.75</v>
      </c>
      <c r="U168" s="12">
        <f>IF(Data_Extraction!F168="",Data_Extraction!$J168*(U$1),Data_Extraction!F168)</f>
        <v>83.3</v>
      </c>
      <c r="V168" s="12">
        <f>IF(Data_Extraction!G168="",Data_Extraction!$J168*(V$1),Data_Extraction!G168)</f>
        <v>77.350000000000009</v>
      </c>
      <c r="W168" s="12">
        <f>IF(Data_Extraction!H168="",Data_Extraction!$J168*(W$1),Data_Extraction!H168)</f>
        <v>90.95</v>
      </c>
      <c r="X168" s="12">
        <f>IF(Data_Extraction!I168="",Data_Extraction!$J168*(X$1),Data_Extraction!I168)</f>
        <v>82.45</v>
      </c>
      <c r="Y168" s="13">
        <f t="shared" si="12"/>
        <v>83.087500000000006</v>
      </c>
      <c r="Z168" s="17" t="str">
        <f t="shared" si="16"/>
        <v>Break</v>
      </c>
      <c r="AA168" s="14" t="str">
        <f>VLOOKUP($N168,'HeartRate-2022-03-21-1647950188'!$C:$G,2,0)</f>
        <v>Break</v>
      </c>
      <c r="AB168" s="14" t="str">
        <f>VLOOKUP($N168,'HeartRate-2022-03-21-1647950188'!$C:$G,3,0)</f>
        <v>On Campus</v>
      </c>
      <c r="AC168" s="14" t="str">
        <f>VLOOKUP($N168,'HeartRate-2022-03-21-1647950188'!$C:$G,4,0)</f>
        <v>Sitting</v>
      </c>
      <c r="AD168" s="14" t="str">
        <f>VLOOKUP($N168,'HeartRate-2022-03-21-1647950188'!$C:$G,5,0)</f>
        <v>Spatial Design</v>
      </c>
      <c r="AE168">
        <f t="shared" si="17"/>
        <v>0</v>
      </c>
      <c r="AF168" s="18">
        <v>44630</v>
      </c>
      <c r="AG168" s="19">
        <v>0.56319444444444444</v>
      </c>
    </row>
    <row r="169" spans="1:33" x14ac:dyDescent="0.3">
      <c r="A169" s="5">
        <v>44630.563402777778</v>
      </c>
      <c r="B169" t="str">
        <f>IFERROR(AVERAGEIFS('HeartRate-2022-03-21-1647950188'!$B:$B,'HeartRate-2022-03-21-1647950188'!$A:$A,Data_Extraction!B$2,'HeartRate-2022-03-21-1647950188'!$C:$C,Data_Extraction!$A169),"")</f>
        <v/>
      </c>
      <c r="C169">
        <f>IFERROR(AVERAGEIFS('HeartRate-2022-03-21-1647950188'!$B:$B,'HeartRate-2022-03-21-1647950188'!$A:$A,Data_Extraction!C$2,'HeartRate-2022-03-21-1647950188'!$C:$C,Data_Extraction!$A169),"")</f>
        <v>81</v>
      </c>
      <c r="D169" t="str">
        <f>IFERROR(AVERAGEIFS('HeartRate-2022-03-21-1647950188'!$B:$B,'HeartRate-2022-03-21-1647950188'!$A:$A,Data_Extraction!D$2,'HeartRate-2022-03-21-1647950188'!$C:$C,Data_Extraction!$A169),"")</f>
        <v/>
      </c>
      <c r="E169" t="str">
        <f>IFERROR(AVERAGEIFS('HeartRate-2022-03-21-1647950188'!$B:$B,'HeartRate-2022-03-21-1647950188'!$A:$A,Data_Extraction!E$2,'HeartRate-2022-03-21-1647950188'!$C:$C,Data_Extraction!$A169),"")</f>
        <v/>
      </c>
      <c r="F169" t="str">
        <f>IFERROR(AVERAGEIFS('HeartRate-2022-03-21-1647950188'!$B:$B,'HeartRate-2022-03-21-1647950188'!$A:$A,Data_Extraction!F$2,'HeartRate-2022-03-21-1647950188'!$C:$C,Data_Extraction!$A169),"")</f>
        <v/>
      </c>
      <c r="G169" t="str">
        <f>IFERROR(AVERAGEIFS('HeartRate-2022-03-21-1647950188'!$B:$B,'HeartRate-2022-03-21-1647950188'!$A:$A,Data_Extraction!G$2,'HeartRate-2022-03-21-1647950188'!$C:$C,Data_Extraction!$A169),"")</f>
        <v/>
      </c>
      <c r="H169" t="str">
        <f>IFERROR(AVERAGEIFS('HeartRate-2022-03-21-1647950188'!$B:$B,'HeartRate-2022-03-21-1647950188'!$A:$A,Data_Extraction!H$2,'HeartRate-2022-03-21-1647950188'!$C:$C,Data_Extraction!$A169),"")</f>
        <v/>
      </c>
      <c r="I169" t="str">
        <f>IFERROR(AVERAGEIFS('HeartRate-2022-03-21-1647950188'!$B:$B,'HeartRate-2022-03-21-1647950188'!$A:$A,Data_Extraction!I$2,'HeartRate-2022-03-21-1647950188'!$C:$C,Data_Extraction!$A169),"")</f>
        <v/>
      </c>
      <c r="J169" s="8">
        <f t="shared" si="13"/>
        <v>81</v>
      </c>
      <c r="N169" s="11">
        <f>Data_Extraction!A169</f>
        <v>44630.563402777778</v>
      </c>
      <c r="O169" s="15">
        <f t="shared" si="14"/>
        <v>44630</v>
      </c>
      <c r="P169" s="16">
        <f t="shared" si="15"/>
        <v>0.56340277777777781</v>
      </c>
      <c r="Q169" s="12">
        <f>IF(Data_Extraction!B169="",Data_Extraction!$J169*(Q$1),Data_Extraction!B169)</f>
        <v>72.900000000000006</v>
      </c>
      <c r="R169" s="12">
        <f>IF(Data_Extraction!C169="",Data_Extraction!$J169*(R$1),Data_Extraction!C169)</f>
        <v>81</v>
      </c>
      <c r="S169" s="12">
        <f>IF(Data_Extraction!D169="",Data_Extraction!$J169*(S$1),Data_Extraction!D169)</f>
        <v>84.240000000000009</v>
      </c>
      <c r="T169" s="12">
        <f>IF(Data_Extraction!E169="",Data_Extraction!$J169*(T$1),Data_Extraction!E169)</f>
        <v>76.95</v>
      </c>
      <c r="U169" s="12">
        <f>IF(Data_Extraction!F169="",Data_Extraction!$J169*(U$1),Data_Extraction!F169)</f>
        <v>79.38</v>
      </c>
      <c r="V169" s="12">
        <f>IF(Data_Extraction!G169="",Data_Extraction!$J169*(V$1),Data_Extraction!G169)</f>
        <v>73.710000000000008</v>
      </c>
      <c r="W169" s="12">
        <f>IF(Data_Extraction!H169="",Data_Extraction!$J169*(W$1),Data_Extraction!H169)</f>
        <v>86.67</v>
      </c>
      <c r="X169" s="12">
        <f>IF(Data_Extraction!I169="",Data_Extraction!$J169*(X$1),Data_Extraction!I169)</f>
        <v>78.569999999999993</v>
      </c>
      <c r="Y169" s="13">
        <f t="shared" si="12"/>
        <v>79.177500000000009</v>
      </c>
      <c r="Z169" s="17" t="str">
        <f t="shared" si="16"/>
        <v>Break</v>
      </c>
      <c r="AA169" s="14" t="str">
        <f>VLOOKUP($N169,'HeartRate-2022-03-21-1647950188'!$C:$G,2,0)</f>
        <v>Break</v>
      </c>
      <c r="AB169" s="14" t="str">
        <f>VLOOKUP($N169,'HeartRate-2022-03-21-1647950188'!$C:$G,3,0)</f>
        <v>On Campus</v>
      </c>
      <c r="AC169" s="14" t="str">
        <f>VLOOKUP($N169,'HeartRate-2022-03-21-1647950188'!$C:$G,4,0)</f>
        <v>Sitting</v>
      </c>
      <c r="AD169" s="14" t="str">
        <f>VLOOKUP($N169,'HeartRate-2022-03-21-1647950188'!$C:$G,5,0)</f>
        <v>Spatial Design</v>
      </c>
      <c r="AE169">
        <f t="shared" si="17"/>
        <v>0</v>
      </c>
      <c r="AF169" s="18">
        <v>44630</v>
      </c>
      <c r="AG169" s="19">
        <v>0.56340277777777781</v>
      </c>
    </row>
    <row r="170" spans="1:33" x14ac:dyDescent="0.3">
      <c r="A170" s="5">
        <v>44630.566666666666</v>
      </c>
      <c r="B170" t="str">
        <f>IFERROR(AVERAGEIFS('HeartRate-2022-03-21-1647950188'!$B:$B,'HeartRate-2022-03-21-1647950188'!$A:$A,Data_Extraction!B$2,'HeartRate-2022-03-21-1647950188'!$C:$C,Data_Extraction!$A170),"")</f>
        <v/>
      </c>
      <c r="C170">
        <f>IFERROR(AVERAGEIFS('HeartRate-2022-03-21-1647950188'!$B:$B,'HeartRate-2022-03-21-1647950188'!$A:$A,Data_Extraction!C$2,'HeartRate-2022-03-21-1647950188'!$C:$C,Data_Extraction!$A170),"")</f>
        <v>73</v>
      </c>
      <c r="D170" t="str">
        <f>IFERROR(AVERAGEIFS('HeartRate-2022-03-21-1647950188'!$B:$B,'HeartRate-2022-03-21-1647950188'!$A:$A,Data_Extraction!D$2,'HeartRate-2022-03-21-1647950188'!$C:$C,Data_Extraction!$A170),"")</f>
        <v/>
      </c>
      <c r="E170" t="str">
        <f>IFERROR(AVERAGEIFS('HeartRate-2022-03-21-1647950188'!$B:$B,'HeartRate-2022-03-21-1647950188'!$A:$A,Data_Extraction!E$2,'HeartRate-2022-03-21-1647950188'!$C:$C,Data_Extraction!$A170),"")</f>
        <v/>
      </c>
      <c r="F170" t="str">
        <f>IFERROR(AVERAGEIFS('HeartRate-2022-03-21-1647950188'!$B:$B,'HeartRate-2022-03-21-1647950188'!$A:$A,Data_Extraction!F$2,'HeartRate-2022-03-21-1647950188'!$C:$C,Data_Extraction!$A170),"")</f>
        <v/>
      </c>
      <c r="G170" t="str">
        <f>IFERROR(AVERAGEIFS('HeartRate-2022-03-21-1647950188'!$B:$B,'HeartRate-2022-03-21-1647950188'!$A:$A,Data_Extraction!G$2,'HeartRate-2022-03-21-1647950188'!$C:$C,Data_Extraction!$A170),"")</f>
        <v/>
      </c>
      <c r="H170" t="str">
        <f>IFERROR(AVERAGEIFS('HeartRate-2022-03-21-1647950188'!$B:$B,'HeartRate-2022-03-21-1647950188'!$A:$A,Data_Extraction!H$2,'HeartRate-2022-03-21-1647950188'!$C:$C,Data_Extraction!$A170),"")</f>
        <v/>
      </c>
      <c r="I170" t="str">
        <f>IFERROR(AVERAGEIFS('HeartRate-2022-03-21-1647950188'!$B:$B,'HeartRate-2022-03-21-1647950188'!$A:$A,Data_Extraction!I$2,'HeartRate-2022-03-21-1647950188'!$C:$C,Data_Extraction!$A170),"")</f>
        <v/>
      </c>
      <c r="J170" s="8">
        <f t="shared" si="13"/>
        <v>73</v>
      </c>
      <c r="N170" s="11">
        <f>Data_Extraction!A170</f>
        <v>44630.566666666666</v>
      </c>
      <c r="O170" s="15">
        <f t="shared" si="14"/>
        <v>44630</v>
      </c>
      <c r="P170" s="16">
        <f t="shared" si="15"/>
        <v>0.56666666666666665</v>
      </c>
      <c r="Q170" s="12">
        <f>IF(Data_Extraction!B170="",Data_Extraction!$J170*(Q$1),Data_Extraction!B170)</f>
        <v>65.7</v>
      </c>
      <c r="R170" s="12">
        <f>IF(Data_Extraction!C170="",Data_Extraction!$J170*(R$1),Data_Extraction!C170)</f>
        <v>73</v>
      </c>
      <c r="S170" s="12">
        <f>IF(Data_Extraction!D170="",Data_Extraction!$J170*(S$1),Data_Extraction!D170)</f>
        <v>75.92</v>
      </c>
      <c r="T170" s="12">
        <f>IF(Data_Extraction!E170="",Data_Extraction!$J170*(T$1),Data_Extraction!E170)</f>
        <v>69.349999999999994</v>
      </c>
      <c r="U170" s="12">
        <f>IF(Data_Extraction!F170="",Data_Extraction!$J170*(U$1),Data_Extraction!F170)</f>
        <v>71.539999999999992</v>
      </c>
      <c r="V170" s="12">
        <f>IF(Data_Extraction!G170="",Data_Extraction!$J170*(V$1),Data_Extraction!G170)</f>
        <v>66.430000000000007</v>
      </c>
      <c r="W170" s="12">
        <f>IF(Data_Extraction!H170="",Data_Extraction!$J170*(W$1),Data_Extraction!H170)</f>
        <v>78.11</v>
      </c>
      <c r="X170" s="12">
        <f>IF(Data_Extraction!I170="",Data_Extraction!$J170*(X$1),Data_Extraction!I170)</f>
        <v>70.81</v>
      </c>
      <c r="Y170" s="13">
        <f t="shared" si="12"/>
        <v>71.357500000000002</v>
      </c>
      <c r="Z170" s="17" t="str">
        <f t="shared" si="16"/>
        <v>Break</v>
      </c>
      <c r="AA170" s="14" t="str">
        <f>VLOOKUP($N170,'HeartRate-2022-03-21-1647950188'!$C:$G,2,0)</f>
        <v>Break</v>
      </c>
      <c r="AB170" s="14" t="str">
        <f>VLOOKUP($N170,'HeartRate-2022-03-21-1647950188'!$C:$G,3,0)</f>
        <v>On Campus</v>
      </c>
      <c r="AC170" s="14" t="str">
        <f>VLOOKUP($N170,'HeartRate-2022-03-21-1647950188'!$C:$G,4,0)</f>
        <v>Sitting</v>
      </c>
      <c r="AD170" s="14" t="str">
        <f>VLOOKUP($N170,'HeartRate-2022-03-21-1647950188'!$C:$G,5,0)</f>
        <v>Spatial Design</v>
      </c>
      <c r="AE170">
        <f t="shared" si="17"/>
        <v>0</v>
      </c>
      <c r="AF170" s="18">
        <v>44630</v>
      </c>
      <c r="AG170" s="19">
        <v>0.56666666666666665</v>
      </c>
    </row>
    <row r="171" spans="1:33" x14ac:dyDescent="0.3">
      <c r="A171" s="5">
        <v>44630.56758101852</v>
      </c>
      <c r="B171" t="str">
        <f>IFERROR(AVERAGEIFS('HeartRate-2022-03-21-1647950188'!$B:$B,'HeartRate-2022-03-21-1647950188'!$A:$A,Data_Extraction!B$2,'HeartRate-2022-03-21-1647950188'!$C:$C,Data_Extraction!$A171),"")</f>
        <v/>
      </c>
      <c r="C171">
        <f>IFERROR(AVERAGEIFS('HeartRate-2022-03-21-1647950188'!$B:$B,'HeartRate-2022-03-21-1647950188'!$A:$A,Data_Extraction!C$2,'HeartRate-2022-03-21-1647950188'!$C:$C,Data_Extraction!$A171),"")</f>
        <v>81</v>
      </c>
      <c r="D171" t="str">
        <f>IFERROR(AVERAGEIFS('HeartRate-2022-03-21-1647950188'!$B:$B,'HeartRate-2022-03-21-1647950188'!$A:$A,Data_Extraction!D$2,'HeartRate-2022-03-21-1647950188'!$C:$C,Data_Extraction!$A171),"")</f>
        <v/>
      </c>
      <c r="E171" t="str">
        <f>IFERROR(AVERAGEIFS('HeartRate-2022-03-21-1647950188'!$B:$B,'HeartRate-2022-03-21-1647950188'!$A:$A,Data_Extraction!E$2,'HeartRate-2022-03-21-1647950188'!$C:$C,Data_Extraction!$A171),"")</f>
        <v/>
      </c>
      <c r="F171" t="str">
        <f>IFERROR(AVERAGEIFS('HeartRate-2022-03-21-1647950188'!$B:$B,'HeartRate-2022-03-21-1647950188'!$A:$A,Data_Extraction!F$2,'HeartRate-2022-03-21-1647950188'!$C:$C,Data_Extraction!$A171),"")</f>
        <v/>
      </c>
      <c r="G171" t="str">
        <f>IFERROR(AVERAGEIFS('HeartRate-2022-03-21-1647950188'!$B:$B,'HeartRate-2022-03-21-1647950188'!$A:$A,Data_Extraction!G$2,'HeartRate-2022-03-21-1647950188'!$C:$C,Data_Extraction!$A171),"")</f>
        <v/>
      </c>
      <c r="H171" t="str">
        <f>IFERROR(AVERAGEIFS('HeartRate-2022-03-21-1647950188'!$B:$B,'HeartRate-2022-03-21-1647950188'!$A:$A,Data_Extraction!H$2,'HeartRate-2022-03-21-1647950188'!$C:$C,Data_Extraction!$A171),"")</f>
        <v/>
      </c>
      <c r="I171" t="str">
        <f>IFERROR(AVERAGEIFS('HeartRate-2022-03-21-1647950188'!$B:$B,'HeartRate-2022-03-21-1647950188'!$A:$A,Data_Extraction!I$2,'HeartRate-2022-03-21-1647950188'!$C:$C,Data_Extraction!$A171),"")</f>
        <v/>
      </c>
      <c r="J171" s="8">
        <f t="shared" si="13"/>
        <v>81</v>
      </c>
      <c r="N171" s="11">
        <f>Data_Extraction!A171</f>
        <v>44630.56758101852</v>
      </c>
      <c r="O171" s="15">
        <f t="shared" si="14"/>
        <v>44630</v>
      </c>
      <c r="P171" s="16">
        <f t="shared" si="15"/>
        <v>0.5675810185185185</v>
      </c>
      <c r="Q171" s="12">
        <f>IF(Data_Extraction!B171="",Data_Extraction!$J171*(Q$1),Data_Extraction!B171)</f>
        <v>72.900000000000006</v>
      </c>
      <c r="R171" s="12">
        <f>IF(Data_Extraction!C171="",Data_Extraction!$J171*(R$1),Data_Extraction!C171)</f>
        <v>81</v>
      </c>
      <c r="S171" s="12">
        <f>IF(Data_Extraction!D171="",Data_Extraction!$J171*(S$1),Data_Extraction!D171)</f>
        <v>84.240000000000009</v>
      </c>
      <c r="T171" s="12">
        <f>IF(Data_Extraction!E171="",Data_Extraction!$J171*(T$1),Data_Extraction!E171)</f>
        <v>76.95</v>
      </c>
      <c r="U171" s="12">
        <f>IF(Data_Extraction!F171="",Data_Extraction!$J171*(U$1),Data_Extraction!F171)</f>
        <v>79.38</v>
      </c>
      <c r="V171" s="12">
        <f>IF(Data_Extraction!G171="",Data_Extraction!$J171*(V$1),Data_Extraction!G171)</f>
        <v>73.710000000000008</v>
      </c>
      <c r="W171" s="12">
        <f>IF(Data_Extraction!H171="",Data_Extraction!$J171*(W$1),Data_Extraction!H171)</f>
        <v>86.67</v>
      </c>
      <c r="X171" s="12">
        <f>IF(Data_Extraction!I171="",Data_Extraction!$J171*(X$1),Data_Extraction!I171)</f>
        <v>78.569999999999993</v>
      </c>
      <c r="Y171" s="13">
        <f t="shared" si="12"/>
        <v>79.177500000000009</v>
      </c>
      <c r="Z171" s="17" t="str">
        <f t="shared" si="16"/>
        <v>Break</v>
      </c>
      <c r="AA171" s="14" t="str">
        <f>VLOOKUP($N171,'HeartRate-2022-03-21-1647950188'!$C:$G,2,0)</f>
        <v>Break</v>
      </c>
      <c r="AB171" s="14" t="str">
        <f>VLOOKUP($N171,'HeartRate-2022-03-21-1647950188'!$C:$G,3,0)</f>
        <v>On Campus</v>
      </c>
      <c r="AC171" s="14" t="str">
        <f>VLOOKUP($N171,'HeartRate-2022-03-21-1647950188'!$C:$G,4,0)</f>
        <v>Sitting</v>
      </c>
      <c r="AD171" s="14" t="str">
        <f>VLOOKUP($N171,'HeartRate-2022-03-21-1647950188'!$C:$G,5,0)</f>
        <v>Spatial Design</v>
      </c>
      <c r="AE171">
        <f t="shared" si="17"/>
        <v>0</v>
      </c>
      <c r="AF171" s="18">
        <v>44630</v>
      </c>
      <c r="AG171" s="19">
        <v>0.5675810185185185</v>
      </c>
    </row>
    <row r="172" spans="1:33" x14ac:dyDescent="0.3">
      <c r="A172" s="5">
        <v>44630.570173611108</v>
      </c>
      <c r="B172" t="str">
        <f>IFERROR(AVERAGEIFS('HeartRate-2022-03-21-1647950188'!$B:$B,'HeartRate-2022-03-21-1647950188'!$A:$A,Data_Extraction!B$2,'HeartRate-2022-03-21-1647950188'!$C:$C,Data_Extraction!$A172),"")</f>
        <v/>
      </c>
      <c r="C172">
        <f>IFERROR(AVERAGEIFS('HeartRate-2022-03-21-1647950188'!$B:$B,'HeartRate-2022-03-21-1647950188'!$A:$A,Data_Extraction!C$2,'HeartRate-2022-03-21-1647950188'!$C:$C,Data_Extraction!$A172),"")</f>
        <v>116</v>
      </c>
      <c r="D172" t="str">
        <f>IFERROR(AVERAGEIFS('HeartRate-2022-03-21-1647950188'!$B:$B,'HeartRate-2022-03-21-1647950188'!$A:$A,Data_Extraction!D$2,'HeartRate-2022-03-21-1647950188'!$C:$C,Data_Extraction!$A172),"")</f>
        <v/>
      </c>
      <c r="E172" t="str">
        <f>IFERROR(AVERAGEIFS('HeartRate-2022-03-21-1647950188'!$B:$B,'HeartRate-2022-03-21-1647950188'!$A:$A,Data_Extraction!E$2,'HeartRate-2022-03-21-1647950188'!$C:$C,Data_Extraction!$A172),"")</f>
        <v/>
      </c>
      <c r="F172" t="str">
        <f>IFERROR(AVERAGEIFS('HeartRate-2022-03-21-1647950188'!$B:$B,'HeartRate-2022-03-21-1647950188'!$A:$A,Data_Extraction!F$2,'HeartRate-2022-03-21-1647950188'!$C:$C,Data_Extraction!$A172),"")</f>
        <v/>
      </c>
      <c r="G172" t="str">
        <f>IFERROR(AVERAGEIFS('HeartRate-2022-03-21-1647950188'!$B:$B,'HeartRate-2022-03-21-1647950188'!$A:$A,Data_Extraction!G$2,'HeartRate-2022-03-21-1647950188'!$C:$C,Data_Extraction!$A172),"")</f>
        <v/>
      </c>
      <c r="H172" t="str">
        <f>IFERROR(AVERAGEIFS('HeartRate-2022-03-21-1647950188'!$B:$B,'HeartRate-2022-03-21-1647950188'!$A:$A,Data_Extraction!H$2,'HeartRate-2022-03-21-1647950188'!$C:$C,Data_Extraction!$A172),"")</f>
        <v/>
      </c>
      <c r="I172" t="str">
        <f>IFERROR(AVERAGEIFS('HeartRate-2022-03-21-1647950188'!$B:$B,'HeartRate-2022-03-21-1647950188'!$A:$A,Data_Extraction!I$2,'HeartRate-2022-03-21-1647950188'!$C:$C,Data_Extraction!$A172),"")</f>
        <v/>
      </c>
      <c r="J172" s="8">
        <f t="shared" si="13"/>
        <v>116</v>
      </c>
      <c r="N172" s="11">
        <f>Data_Extraction!A172</f>
        <v>44630.570173611108</v>
      </c>
      <c r="O172" s="15">
        <f t="shared" si="14"/>
        <v>44630</v>
      </c>
      <c r="P172" s="16">
        <f t="shared" si="15"/>
        <v>0.57017361111111109</v>
      </c>
      <c r="Q172" s="12">
        <f>IF(Data_Extraction!B172="",Data_Extraction!$J172*(Q$1),Data_Extraction!B172)</f>
        <v>104.4</v>
      </c>
      <c r="R172" s="12">
        <f>IF(Data_Extraction!C172="",Data_Extraction!$J172*(R$1),Data_Extraction!C172)</f>
        <v>116</v>
      </c>
      <c r="S172" s="12">
        <f>IF(Data_Extraction!D172="",Data_Extraction!$J172*(S$1),Data_Extraction!D172)</f>
        <v>120.64</v>
      </c>
      <c r="T172" s="12">
        <f>IF(Data_Extraction!E172="",Data_Extraction!$J172*(T$1),Data_Extraction!E172)</f>
        <v>110.19999999999999</v>
      </c>
      <c r="U172" s="12">
        <f>IF(Data_Extraction!F172="",Data_Extraction!$J172*(U$1),Data_Extraction!F172)</f>
        <v>113.67999999999999</v>
      </c>
      <c r="V172" s="12">
        <f>IF(Data_Extraction!G172="",Data_Extraction!$J172*(V$1),Data_Extraction!G172)</f>
        <v>105.56</v>
      </c>
      <c r="W172" s="12">
        <f>IF(Data_Extraction!H172="",Data_Extraction!$J172*(W$1),Data_Extraction!H172)</f>
        <v>124.12</v>
      </c>
      <c r="X172" s="12">
        <f>IF(Data_Extraction!I172="",Data_Extraction!$J172*(X$1),Data_Extraction!I172)</f>
        <v>112.52</v>
      </c>
      <c r="Y172" s="13">
        <f t="shared" si="12"/>
        <v>113.39</v>
      </c>
      <c r="Z172" s="17" t="str">
        <f t="shared" si="16"/>
        <v>Break</v>
      </c>
      <c r="AA172" s="14" t="str">
        <f>VLOOKUP($N172,'HeartRate-2022-03-21-1647950188'!$C:$G,2,0)</f>
        <v>Break</v>
      </c>
      <c r="AB172" s="14" t="str">
        <f>VLOOKUP($N172,'HeartRate-2022-03-21-1647950188'!$C:$G,3,0)</f>
        <v>On Campus</v>
      </c>
      <c r="AC172" s="14" t="str">
        <f>VLOOKUP($N172,'HeartRate-2022-03-21-1647950188'!$C:$G,4,0)</f>
        <v>Sitting</v>
      </c>
      <c r="AD172" s="14" t="str">
        <f>VLOOKUP($N172,'HeartRate-2022-03-21-1647950188'!$C:$G,5,0)</f>
        <v>Spatial Design</v>
      </c>
      <c r="AE172">
        <f t="shared" si="17"/>
        <v>0</v>
      </c>
      <c r="AF172" s="18">
        <v>44630</v>
      </c>
      <c r="AG172" s="19">
        <v>0.57017361111111109</v>
      </c>
    </row>
    <row r="173" spans="1:33" x14ac:dyDescent="0.3">
      <c r="A173" s="5">
        <v>44630.573611111111</v>
      </c>
      <c r="B173" t="str">
        <f>IFERROR(AVERAGEIFS('HeartRate-2022-03-21-1647950188'!$B:$B,'HeartRate-2022-03-21-1647950188'!$A:$A,Data_Extraction!B$2,'HeartRate-2022-03-21-1647950188'!$C:$C,Data_Extraction!$A173),"")</f>
        <v/>
      </c>
      <c r="C173">
        <f>IFERROR(AVERAGEIFS('HeartRate-2022-03-21-1647950188'!$B:$B,'HeartRate-2022-03-21-1647950188'!$A:$A,Data_Extraction!C$2,'HeartRate-2022-03-21-1647950188'!$C:$C,Data_Extraction!$A173),"")</f>
        <v>97</v>
      </c>
      <c r="D173" t="str">
        <f>IFERROR(AVERAGEIFS('HeartRate-2022-03-21-1647950188'!$B:$B,'HeartRate-2022-03-21-1647950188'!$A:$A,Data_Extraction!D$2,'HeartRate-2022-03-21-1647950188'!$C:$C,Data_Extraction!$A173),"")</f>
        <v/>
      </c>
      <c r="E173" t="str">
        <f>IFERROR(AVERAGEIFS('HeartRate-2022-03-21-1647950188'!$B:$B,'HeartRate-2022-03-21-1647950188'!$A:$A,Data_Extraction!E$2,'HeartRate-2022-03-21-1647950188'!$C:$C,Data_Extraction!$A173),"")</f>
        <v/>
      </c>
      <c r="F173" t="str">
        <f>IFERROR(AVERAGEIFS('HeartRate-2022-03-21-1647950188'!$B:$B,'HeartRate-2022-03-21-1647950188'!$A:$A,Data_Extraction!F$2,'HeartRate-2022-03-21-1647950188'!$C:$C,Data_Extraction!$A173),"")</f>
        <v/>
      </c>
      <c r="G173" t="str">
        <f>IFERROR(AVERAGEIFS('HeartRate-2022-03-21-1647950188'!$B:$B,'HeartRate-2022-03-21-1647950188'!$A:$A,Data_Extraction!G$2,'HeartRate-2022-03-21-1647950188'!$C:$C,Data_Extraction!$A173),"")</f>
        <v/>
      </c>
      <c r="H173" t="str">
        <f>IFERROR(AVERAGEIFS('HeartRate-2022-03-21-1647950188'!$B:$B,'HeartRate-2022-03-21-1647950188'!$A:$A,Data_Extraction!H$2,'HeartRate-2022-03-21-1647950188'!$C:$C,Data_Extraction!$A173),"")</f>
        <v/>
      </c>
      <c r="I173" t="str">
        <f>IFERROR(AVERAGEIFS('HeartRate-2022-03-21-1647950188'!$B:$B,'HeartRate-2022-03-21-1647950188'!$A:$A,Data_Extraction!I$2,'HeartRate-2022-03-21-1647950188'!$C:$C,Data_Extraction!$A173),"")</f>
        <v/>
      </c>
      <c r="J173" s="8">
        <f t="shared" si="13"/>
        <v>97</v>
      </c>
      <c r="N173" s="11">
        <f>Data_Extraction!A173</f>
        <v>44630.573611111111</v>
      </c>
      <c r="O173" s="15">
        <f t="shared" si="14"/>
        <v>44630</v>
      </c>
      <c r="P173" s="16">
        <f t="shared" si="15"/>
        <v>0.57361111111111118</v>
      </c>
      <c r="Q173" s="12">
        <f>IF(Data_Extraction!B173="",Data_Extraction!$J173*(Q$1),Data_Extraction!B173)</f>
        <v>87.3</v>
      </c>
      <c r="R173" s="12">
        <f>IF(Data_Extraction!C173="",Data_Extraction!$J173*(R$1),Data_Extraction!C173)</f>
        <v>97</v>
      </c>
      <c r="S173" s="12">
        <f>IF(Data_Extraction!D173="",Data_Extraction!$J173*(S$1),Data_Extraction!D173)</f>
        <v>100.88000000000001</v>
      </c>
      <c r="T173" s="12">
        <f>IF(Data_Extraction!E173="",Data_Extraction!$J173*(T$1),Data_Extraction!E173)</f>
        <v>92.149999999999991</v>
      </c>
      <c r="U173" s="12">
        <f>IF(Data_Extraction!F173="",Data_Extraction!$J173*(U$1),Data_Extraction!F173)</f>
        <v>95.06</v>
      </c>
      <c r="V173" s="12">
        <f>IF(Data_Extraction!G173="",Data_Extraction!$J173*(V$1),Data_Extraction!G173)</f>
        <v>88.27</v>
      </c>
      <c r="W173" s="12">
        <f>IF(Data_Extraction!H173="",Data_Extraction!$J173*(W$1),Data_Extraction!H173)</f>
        <v>103.79</v>
      </c>
      <c r="X173" s="12">
        <f>IF(Data_Extraction!I173="",Data_Extraction!$J173*(X$1),Data_Extraction!I173)</f>
        <v>94.09</v>
      </c>
      <c r="Y173" s="13">
        <f t="shared" si="12"/>
        <v>94.817499999999995</v>
      </c>
      <c r="Z173" s="17" t="str">
        <f t="shared" si="16"/>
        <v>Break</v>
      </c>
      <c r="AA173" s="14" t="str">
        <f>VLOOKUP($N173,'HeartRate-2022-03-21-1647950188'!$C:$G,2,0)</f>
        <v>Break</v>
      </c>
      <c r="AB173" s="14" t="str">
        <f>VLOOKUP($N173,'HeartRate-2022-03-21-1647950188'!$C:$G,3,0)</f>
        <v>On Campus</v>
      </c>
      <c r="AC173" s="14" t="str">
        <f>VLOOKUP($N173,'HeartRate-2022-03-21-1647950188'!$C:$G,4,0)</f>
        <v>Sitting</v>
      </c>
      <c r="AD173" s="14" t="str">
        <f>VLOOKUP($N173,'HeartRate-2022-03-21-1647950188'!$C:$G,5,0)</f>
        <v>Spatial Design</v>
      </c>
      <c r="AE173">
        <f t="shared" si="17"/>
        <v>0</v>
      </c>
      <c r="AF173" s="18">
        <v>44630</v>
      </c>
      <c r="AG173" s="19">
        <v>0.57361111111111118</v>
      </c>
    </row>
    <row r="174" spans="1:33" x14ac:dyDescent="0.3">
      <c r="A174" s="5">
        <v>44630.57708333333</v>
      </c>
      <c r="B174" t="str">
        <f>IFERROR(AVERAGEIFS('HeartRate-2022-03-21-1647950188'!$B:$B,'HeartRate-2022-03-21-1647950188'!$A:$A,Data_Extraction!B$2,'HeartRate-2022-03-21-1647950188'!$C:$C,Data_Extraction!$A174),"")</f>
        <v/>
      </c>
      <c r="C174">
        <f>IFERROR(AVERAGEIFS('HeartRate-2022-03-21-1647950188'!$B:$B,'HeartRate-2022-03-21-1647950188'!$A:$A,Data_Extraction!C$2,'HeartRate-2022-03-21-1647950188'!$C:$C,Data_Extraction!$A174),"")</f>
        <v>89</v>
      </c>
      <c r="D174" t="str">
        <f>IFERROR(AVERAGEIFS('HeartRate-2022-03-21-1647950188'!$B:$B,'HeartRate-2022-03-21-1647950188'!$A:$A,Data_Extraction!D$2,'HeartRate-2022-03-21-1647950188'!$C:$C,Data_Extraction!$A174),"")</f>
        <v/>
      </c>
      <c r="E174" t="str">
        <f>IFERROR(AVERAGEIFS('HeartRate-2022-03-21-1647950188'!$B:$B,'HeartRate-2022-03-21-1647950188'!$A:$A,Data_Extraction!E$2,'HeartRate-2022-03-21-1647950188'!$C:$C,Data_Extraction!$A174),"")</f>
        <v/>
      </c>
      <c r="F174" t="str">
        <f>IFERROR(AVERAGEIFS('HeartRate-2022-03-21-1647950188'!$B:$B,'HeartRate-2022-03-21-1647950188'!$A:$A,Data_Extraction!F$2,'HeartRate-2022-03-21-1647950188'!$C:$C,Data_Extraction!$A174),"")</f>
        <v/>
      </c>
      <c r="G174" t="str">
        <f>IFERROR(AVERAGEIFS('HeartRate-2022-03-21-1647950188'!$B:$B,'HeartRate-2022-03-21-1647950188'!$A:$A,Data_Extraction!G$2,'HeartRate-2022-03-21-1647950188'!$C:$C,Data_Extraction!$A174),"")</f>
        <v/>
      </c>
      <c r="H174" t="str">
        <f>IFERROR(AVERAGEIFS('HeartRate-2022-03-21-1647950188'!$B:$B,'HeartRate-2022-03-21-1647950188'!$A:$A,Data_Extraction!H$2,'HeartRate-2022-03-21-1647950188'!$C:$C,Data_Extraction!$A174),"")</f>
        <v/>
      </c>
      <c r="I174" t="str">
        <f>IFERROR(AVERAGEIFS('HeartRate-2022-03-21-1647950188'!$B:$B,'HeartRate-2022-03-21-1647950188'!$A:$A,Data_Extraction!I$2,'HeartRate-2022-03-21-1647950188'!$C:$C,Data_Extraction!$A174),"")</f>
        <v/>
      </c>
      <c r="J174" s="8">
        <f t="shared" si="13"/>
        <v>89</v>
      </c>
      <c r="N174" s="11">
        <f>Data_Extraction!A174</f>
        <v>44630.57708333333</v>
      </c>
      <c r="O174" s="15">
        <f t="shared" si="14"/>
        <v>44630</v>
      </c>
      <c r="P174" s="16">
        <f t="shared" si="15"/>
        <v>0.57708333333333328</v>
      </c>
      <c r="Q174" s="12">
        <f>IF(Data_Extraction!B174="",Data_Extraction!$J174*(Q$1),Data_Extraction!B174)</f>
        <v>80.100000000000009</v>
      </c>
      <c r="R174" s="12">
        <f>IF(Data_Extraction!C174="",Data_Extraction!$J174*(R$1),Data_Extraction!C174)</f>
        <v>89</v>
      </c>
      <c r="S174" s="12">
        <f>IF(Data_Extraction!D174="",Data_Extraction!$J174*(S$1),Data_Extraction!D174)</f>
        <v>92.56</v>
      </c>
      <c r="T174" s="12">
        <f>IF(Data_Extraction!E174="",Data_Extraction!$J174*(T$1),Data_Extraction!E174)</f>
        <v>84.55</v>
      </c>
      <c r="U174" s="12">
        <f>IF(Data_Extraction!F174="",Data_Extraction!$J174*(U$1),Data_Extraction!F174)</f>
        <v>87.22</v>
      </c>
      <c r="V174" s="12">
        <f>IF(Data_Extraction!G174="",Data_Extraction!$J174*(V$1),Data_Extraction!G174)</f>
        <v>80.990000000000009</v>
      </c>
      <c r="W174" s="12">
        <f>IF(Data_Extraction!H174="",Data_Extraction!$J174*(W$1),Data_Extraction!H174)</f>
        <v>95.23</v>
      </c>
      <c r="X174" s="12">
        <f>IF(Data_Extraction!I174="",Data_Extraction!$J174*(X$1),Data_Extraction!I174)</f>
        <v>86.33</v>
      </c>
      <c r="Y174" s="13">
        <f t="shared" si="12"/>
        <v>86.997500000000016</v>
      </c>
      <c r="Z174" s="17" t="str">
        <f t="shared" si="16"/>
        <v>Break</v>
      </c>
      <c r="AA174" s="14" t="str">
        <f>VLOOKUP($N174,'HeartRate-2022-03-21-1647950188'!$C:$G,2,0)</f>
        <v>Break</v>
      </c>
      <c r="AB174" s="14" t="str">
        <f>VLOOKUP($N174,'HeartRate-2022-03-21-1647950188'!$C:$G,3,0)</f>
        <v>On Campus</v>
      </c>
      <c r="AC174" s="14" t="str">
        <f>VLOOKUP($N174,'HeartRate-2022-03-21-1647950188'!$C:$G,4,0)</f>
        <v>Sitting</v>
      </c>
      <c r="AD174" s="14" t="str">
        <f>VLOOKUP($N174,'HeartRate-2022-03-21-1647950188'!$C:$G,5,0)</f>
        <v>Spatial Design</v>
      </c>
      <c r="AE174">
        <f t="shared" si="17"/>
        <v>0</v>
      </c>
      <c r="AF174" s="18">
        <v>44630</v>
      </c>
      <c r="AG174" s="19">
        <v>0.57708333333333328</v>
      </c>
    </row>
    <row r="175" spans="1:33" x14ac:dyDescent="0.3">
      <c r="A175" s="5">
        <v>44630.580555555556</v>
      </c>
      <c r="B175" t="str">
        <f>IFERROR(AVERAGEIFS('HeartRate-2022-03-21-1647950188'!$B:$B,'HeartRate-2022-03-21-1647950188'!$A:$A,Data_Extraction!B$2,'HeartRate-2022-03-21-1647950188'!$C:$C,Data_Extraction!$A175),"")</f>
        <v/>
      </c>
      <c r="C175">
        <f>IFERROR(AVERAGEIFS('HeartRate-2022-03-21-1647950188'!$B:$B,'HeartRate-2022-03-21-1647950188'!$A:$A,Data_Extraction!C$2,'HeartRate-2022-03-21-1647950188'!$C:$C,Data_Extraction!$A175),"")</f>
        <v>90</v>
      </c>
      <c r="D175" t="str">
        <f>IFERROR(AVERAGEIFS('HeartRate-2022-03-21-1647950188'!$B:$B,'HeartRate-2022-03-21-1647950188'!$A:$A,Data_Extraction!D$2,'HeartRate-2022-03-21-1647950188'!$C:$C,Data_Extraction!$A175),"")</f>
        <v/>
      </c>
      <c r="E175" t="str">
        <f>IFERROR(AVERAGEIFS('HeartRate-2022-03-21-1647950188'!$B:$B,'HeartRate-2022-03-21-1647950188'!$A:$A,Data_Extraction!E$2,'HeartRate-2022-03-21-1647950188'!$C:$C,Data_Extraction!$A175),"")</f>
        <v/>
      </c>
      <c r="F175" t="str">
        <f>IFERROR(AVERAGEIFS('HeartRate-2022-03-21-1647950188'!$B:$B,'HeartRate-2022-03-21-1647950188'!$A:$A,Data_Extraction!F$2,'HeartRate-2022-03-21-1647950188'!$C:$C,Data_Extraction!$A175),"")</f>
        <v/>
      </c>
      <c r="G175" t="str">
        <f>IFERROR(AVERAGEIFS('HeartRate-2022-03-21-1647950188'!$B:$B,'HeartRate-2022-03-21-1647950188'!$A:$A,Data_Extraction!G$2,'HeartRate-2022-03-21-1647950188'!$C:$C,Data_Extraction!$A175),"")</f>
        <v/>
      </c>
      <c r="H175" t="str">
        <f>IFERROR(AVERAGEIFS('HeartRate-2022-03-21-1647950188'!$B:$B,'HeartRate-2022-03-21-1647950188'!$A:$A,Data_Extraction!H$2,'HeartRate-2022-03-21-1647950188'!$C:$C,Data_Extraction!$A175),"")</f>
        <v/>
      </c>
      <c r="I175" t="str">
        <f>IFERROR(AVERAGEIFS('HeartRate-2022-03-21-1647950188'!$B:$B,'HeartRate-2022-03-21-1647950188'!$A:$A,Data_Extraction!I$2,'HeartRate-2022-03-21-1647950188'!$C:$C,Data_Extraction!$A175),"")</f>
        <v/>
      </c>
      <c r="J175" s="8">
        <f t="shared" si="13"/>
        <v>90</v>
      </c>
      <c r="N175" s="11">
        <f>Data_Extraction!A175</f>
        <v>44630.580555555556</v>
      </c>
      <c r="O175" s="15">
        <f t="shared" si="14"/>
        <v>44630</v>
      </c>
      <c r="P175" s="16">
        <f t="shared" si="15"/>
        <v>0.5805555555555556</v>
      </c>
      <c r="Q175" s="12">
        <f>IF(Data_Extraction!B175="",Data_Extraction!$J175*(Q$1),Data_Extraction!B175)</f>
        <v>81</v>
      </c>
      <c r="R175" s="12">
        <f>IF(Data_Extraction!C175="",Data_Extraction!$J175*(R$1),Data_Extraction!C175)</f>
        <v>90</v>
      </c>
      <c r="S175" s="12">
        <f>IF(Data_Extraction!D175="",Data_Extraction!$J175*(S$1),Data_Extraction!D175)</f>
        <v>93.600000000000009</v>
      </c>
      <c r="T175" s="12">
        <f>IF(Data_Extraction!E175="",Data_Extraction!$J175*(T$1),Data_Extraction!E175)</f>
        <v>85.5</v>
      </c>
      <c r="U175" s="12">
        <f>IF(Data_Extraction!F175="",Data_Extraction!$J175*(U$1),Data_Extraction!F175)</f>
        <v>88.2</v>
      </c>
      <c r="V175" s="12">
        <f>IF(Data_Extraction!G175="",Data_Extraction!$J175*(V$1),Data_Extraction!G175)</f>
        <v>81.900000000000006</v>
      </c>
      <c r="W175" s="12">
        <f>IF(Data_Extraction!H175="",Data_Extraction!$J175*(W$1),Data_Extraction!H175)</f>
        <v>96.300000000000011</v>
      </c>
      <c r="X175" s="12">
        <f>IF(Data_Extraction!I175="",Data_Extraction!$J175*(X$1),Data_Extraction!I175)</f>
        <v>87.3</v>
      </c>
      <c r="Y175" s="13">
        <f t="shared" si="12"/>
        <v>87.974999999999994</v>
      </c>
      <c r="Z175" s="17" t="str">
        <f t="shared" si="16"/>
        <v>Break</v>
      </c>
      <c r="AA175" s="14" t="str">
        <f>VLOOKUP($N175,'HeartRate-2022-03-21-1647950188'!$C:$G,2,0)</f>
        <v>Break</v>
      </c>
      <c r="AB175" s="14" t="str">
        <f>VLOOKUP($N175,'HeartRate-2022-03-21-1647950188'!$C:$G,3,0)</f>
        <v>On Campus</v>
      </c>
      <c r="AC175" s="14" t="str">
        <f>VLOOKUP($N175,'HeartRate-2022-03-21-1647950188'!$C:$G,4,0)</f>
        <v>Sitting</v>
      </c>
      <c r="AD175" s="14" t="str">
        <f>VLOOKUP($N175,'HeartRate-2022-03-21-1647950188'!$C:$G,5,0)</f>
        <v>Spatial Design</v>
      </c>
      <c r="AE175">
        <f t="shared" si="17"/>
        <v>0</v>
      </c>
      <c r="AF175" s="18">
        <v>44630</v>
      </c>
      <c r="AG175" s="19">
        <v>0.5805555555555556</v>
      </c>
    </row>
    <row r="176" spans="1:33" x14ac:dyDescent="0.3">
      <c r="A176" s="5">
        <v>44630.584027777775</v>
      </c>
      <c r="B176" t="str">
        <f>IFERROR(AVERAGEIFS('HeartRate-2022-03-21-1647950188'!$B:$B,'HeartRate-2022-03-21-1647950188'!$A:$A,Data_Extraction!B$2,'HeartRate-2022-03-21-1647950188'!$C:$C,Data_Extraction!$A176),"")</f>
        <v/>
      </c>
      <c r="C176">
        <f>IFERROR(AVERAGEIFS('HeartRate-2022-03-21-1647950188'!$B:$B,'HeartRate-2022-03-21-1647950188'!$A:$A,Data_Extraction!C$2,'HeartRate-2022-03-21-1647950188'!$C:$C,Data_Extraction!$A176),"")</f>
        <v>70</v>
      </c>
      <c r="D176" t="str">
        <f>IFERROR(AVERAGEIFS('HeartRate-2022-03-21-1647950188'!$B:$B,'HeartRate-2022-03-21-1647950188'!$A:$A,Data_Extraction!D$2,'HeartRate-2022-03-21-1647950188'!$C:$C,Data_Extraction!$A176),"")</f>
        <v/>
      </c>
      <c r="E176" t="str">
        <f>IFERROR(AVERAGEIFS('HeartRate-2022-03-21-1647950188'!$B:$B,'HeartRate-2022-03-21-1647950188'!$A:$A,Data_Extraction!E$2,'HeartRate-2022-03-21-1647950188'!$C:$C,Data_Extraction!$A176),"")</f>
        <v/>
      </c>
      <c r="F176" t="str">
        <f>IFERROR(AVERAGEIFS('HeartRate-2022-03-21-1647950188'!$B:$B,'HeartRate-2022-03-21-1647950188'!$A:$A,Data_Extraction!F$2,'HeartRate-2022-03-21-1647950188'!$C:$C,Data_Extraction!$A176),"")</f>
        <v/>
      </c>
      <c r="G176" t="str">
        <f>IFERROR(AVERAGEIFS('HeartRate-2022-03-21-1647950188'!$B:$B,'HeartRate-2022-03-21-1647950188'!$A:$A,Data_Extraction!G$2,'HeartRate-2022-03-21-1647950188'!$C:$C,Data_Extraction!$A176),"")</f>
        <v/>
      </c>
      <c r="H176" t="str">
        <f>IFERROR(AVERAGEIFS('HeartRate-2022-03-21-1647950188'!$B:$B,'HeartRate-2022-03-21-1647950188'!$A:$A,Data_Extraction!H$2,'HeartRate-2022-03-21-1647950188'!$C:$C,Data_Extraction!$A176),"")</f>
        <v/>
      </c>
      <c r="I176" t="str">
        <f>IFERROR(AVERAGEIFS('HeartRate-2022-03-21-1647950188'!$B:$B,'HeartRate-2022-03-21-1647950188'!$A:$A,Data_Extraction!I$2,'HeartRate-2022-03-21-1647950188'!$C:$C,Data_Extraction!$A176),"")</f>
        <v/>
      </c>
      <c r="J176" s="8">
        <f t="shared" si="13"/>
        <v>70</v>
      </c>
      <c r="N176" s="11">
        <f>Data_Extraction!A176</f>
        <v>44630.584027777775</v>
      </c>
      <c r="O176" s="15">
        <f t="shared" si="14"/>
        <v>44630</v>
      </c>
      <c r="P176" s="16">
        <f t="shared" si="15"/>
        <v>0.58402777777777781</v>
      </c>
      <c r="Q176" s="12">
        <f>IF(Data_Extraction!B176="",Data_Extraction!$J176*(Q$1),Data_Extraction!B176)</f>
        <v>63</v>
      </c>
      <c r="R176" s="12">
        <f>IF(Data_Extraction!C176="",Data_Extraction!$J176*(R$1),Data_Extraction!C176)</f>
        <v>70</v>
      </c>
      <c r="S176" s="12">
        <f>IF(Data_Extraction!D176="",Data_Extraction!$J176*(S$1),Data_Extraction!D176)</f>
        <v>72.8</v>
      </c>
      <c r="T176" s="12">
        <f>IF(Data_Extraction!E176="",Data_Extraction!$J176*(T$1),Data_Extraction!E176)</f>
        <v>66.5</v>
      </c>
      <c r="U176" s="12">
        <f>IF(Data_Extraction!F176="",Data_Extraction!$J176*(U$1),Data_Extraction!F176)</f>
        <v>68.599999999999994</v>
      </c>
      <c r="V176" s="12">
        <f>IF(Data_Extraction!G176="",Data_Extraction!$J176*(V$1),Data_Extraction!G176)</f>
        <v>63.7</v>
      </c>
      <c r="W176" s="12">
        <f>IF(Data_Extraction!H176="",Data_Extraction!$J176*(W$1),Data_Extraction!H176)</f>
        <v>74.900000000000006</v>
      </c>
      <c r="X176" s="12">
        <f>IF(Data_Extraction!I176="",Data_Extraction!$J176*(X$1),Data_Extraction!I176)</f>
        <v>67.899999999999991</v>
      </c>
      <c r="Y176" s="13">
        <f t="shared" si="12"/>
        <v>68.424999999999997</v>
      </c>
      <c r="Z176" s="17" t="str">
        <f t="shared" si="16"/>
        <v>Evening</v>
      </c>
      <c r="AA176" s="14" t="str">
        <f>VLOOKUP($N176,'HeartRate-2022-03-21-1647950188'!$C:$G,2,0)</f>
        <v>Peer Learning</v>
      </c>
      <c r="AB176" s="14" t="str">
        <f>VLOOKUP($N176,'HeartRate-2022-03-21-1647950188'!$C:$G,3,0)</f>
        <v>On Campus</v>
      </c>
      <c r="AC176" s="14" t="str">
        <f>VLOOKUP($N176,'HeartRate-2022-03-21-1647950188'!$C:$G,4,0)</f>
        <v>Sitting</v>
      </c>
      <c r="AD176" s="14" t="str">
        <f>VLOOKUP($N176,'HeartRate-2022-03-21-1647950188'!$C:$G,5,0)</f>
        <v>Spatial Design</v>
      </c>
      <c r="AE176">
        <f t="shared" si="17"/>
        <v>0</v>
      </c>
      <c r="AF176" s="18">
        <v>44630</v>
      </c>
      <c r="AG176" s="19">
        <v>0.58402777777777781</v>
      </c>
    </row>
    <row r="177" spans="1:33" x14ac:dyDescent="0.3">
      <c r="A177" s="5">
        <v>44630.587500000001</v>
      </c>
      <c r="B177" t="str">
        <f>IFERROR(AVERAGEIFS('HeartRate-2022-03-21-1647950188'!$B:$B,'HeartRate-2022-03-21-1647950188'!$A:$A,Data_Extraction!B$2,'HeartRate-2022-03-21-1647950188'!$C:$C,Data_Extraction!$A177),"")</f>
        <v/>
      </c>
      <c r="C177">
        <f>IFERROR(AVERAGEIFS('HeartRate-2022-03-21-1647950188'!$B:$B,'HeartRate-2022-03-21-1647950188'!$A:$A,Data_Extraction!C$2,'HeartRate-2022-03-21-1647950188'!$C:$C,Data_Extraction!$A177),"")</f>
        <v>88</v>
      </c>
      <c r="D177" t="str">
        <f>IFERROR(AVERAGEIFS('HeartRate-2022-03-21-1647950188'!$B:$B,'HeartRate-2022-03-21-1647950188'!$A:$A,Data_Extraction!D$2,'HeartRate-2022-03-21-1647950188'!$C:$C,Data_Extraction!$A177),"")</f>
        <v/>
      </c>
      <c r="E177" t="str">
        <f>IFERROR(AVERAGEIFS('HeartRate-2022-03-21-1647950188'!$B:$B,'HeartRate-2022-03-21-1647950188'!$A:$A,Data_Extraction!E$2,'HeartRate-2022-03-21-1647950188'!$C:$C,Data_Extraction!$A177),"")</f>
        <v/>
      </c>
      <c r="F177" t="str">
        <f>IFERROR(AVERAGEIFS('HeartRate-2022-03-21-1647950188'!$B:$B,'HeartRate-2022-03-21-1647950188'!$A:$A,Data_Extraction!F$2,'HeartRate-2022-03-21-1647950188'!$C:$C,Data_Extraction!$A177),"")</f>
        <v/>
      </c>
      <c r="G177" t="str">
        <f>IFERROR(AVERAGEIFS('HeartRate-2022-03-21-1647950188'!$B:$B,'HeartRate-2022-03-21-1647950188'!$A:$A,Data_Extraction!G$2,'HeartRate-2022-03-21-1647950188'!$C:$C,Data_Extraction!$A177),"")</f>
        <v/>
      </c>
      <c r="H177" t="str">
        <f>IFERROR(AVERAGEIFS('HeartRate-2022-03-21-1647950188'!$B:$B,'HeartRate-2022-03-21-1647950188'!$A:$A,Data_Extraction!H$2,'HeartRate-2022-03-21-1647950188'!$C:$C,Data_Extraction!$A177),"")</f>
        <v/>
      </c>
      <c r="I177" t="str">
        <f>IFERROR(AVERAGEIFS('HeartRate-2022-03-21-1647950188'!$B:$B,'HeartRate-2022-03-21-1647950188'!$A:$A,Data_Extraction!I$2,'HeartRate-2022-03-21-1647950188'!$C:$C,Data_Extraction!$A177),"")</f>
        <v/>
      </c>
      <c r="J177" s="8">
        <f t="shared" si="13"/>
        <v>88</v>
      </c>
      <c r="N177" s="11">
        <f>Data_Extraction!A177</f>
        <v>44630.587500000001</v>
      </c>
      <c r="O177" s="15">
        <f t="shared" si="14"/>
        <v>44630</v>
      </c>
      <c r="P177" s="16">
        <f t="shared" si="15"/>
        <v>0.58750000000000002</v>
      </c>
      <c r="Q177" s="12">
        <f>IF(Data_Extraction!B177="",Data_Extraction!$J177*(Q$1),Data_Extraction!B177)</f>
        <v>79.2</v>
      </c>
      <c r="R177" s="12">
        <f>IF(Data_Extraction!C177="",Data_Extraction!$J177*(R$1),Data_Extraction!C177)</f>
        <v>88</v>
      </c>
      <c r="S177" s="12">
        <f>IF(Data_Extraction!D177="",Data_Extraction!$J177*(S$1),Data_Extraction!D177)</f>
        <v>91.52000000000001</v>
      </c>
      <c r="T177" s="12">
        <f>IF(Data_Extraction!E177="",Data_Extraction!$J177*(T$1),Data_Extraction!E177)</f>
        <v>83.6</v>
      </c>
      <c r="U177" s="12">
        <f>IF(Data_Extraction!F177="",Data_Extraction!$J177*(U$1),Data_Extraction!F177)</f>
        <v>86.24</v>
      </c>
      <c r="V177" s="12">
        <f>IF(Data_Extraction!G177="",Data_Extraction!$J177*(V$1),Data_Extraction!G177)</f>
        <v>80.08</v>
      </c>
      <c r="W177" s="12">
        <f>IF(Data_Extraction!H177="",Data_Extraction!$J177*(W$1),Data_Extraction!H177)</f>
        <v>94.160000000000011</v>
      </c>
      <c r="X177" s="12">
        <f>IF(Data_Extraction!I177="",Data_Extraction!$J177*(X$1),Data_Extraction!I177)</f>
        <v>85.36</v>
      </c>
      <c r="Y177" s="13">
        <f t="shared" si="12"/>
        <v>86.02000000000001</v>
      </c>
      <c r="Z177" s="17" t="str">
        <f t="shared" si="16"/>
        <v>Evening</v>
      </c>
      <c r="AA177" s="14" t="str">
        <f>VLOOKUP($N177,'HeartRate-2022-03-21-1647950188'!$C:$G,2,0)</f>
        <v>Peer Learning</v>
      </c>
      <c r="AB177" s="14" t="str">
        <f>VLOOKUP($N177,'HeartRate-2022-03-21-1647950188'!$C:$G,3,0)</f>
        <v>On Campus</v>
      </c>
      <c r="AC177" s="14" t="str">
        <f>VLOOKUP($N177,'HeartRate-2022-03-21-1647950188'!$C:$G,4,0)</f>
        <v>Sitting</v>
      </c>
      <c r="AD177" s="14" t="str">
        <f>VLOOKUP($N177,'HeartRate-2022-03-21-1647950188'!$C:$G,5,0)</f>
        <v>Spatial Design</v>
      </c>
      <c r="AE177">
        <f t="shared" si="17"/>
        <v>0</v>
      </c>
      <c r="AF177" s="18">
        <v>44630</v>
      </c>
      <c r="AG177" s="19">
        <v>0.58750000000000002</v>
      </c>
    </row>
    <row r="178" spans="1:33" x14ac:dyDescent="0.3">
      <c r="A178" s="5">
        <v>44630.59097222222</v>
      </c>
      <c r="B178" t="str">
        <f>IFERROR(AVERAGEIFS('HeartRate-2022-03-21-1647950188'!$B:$B,'HeartRate-2022-03-21-1647950188'!$A:$A,Data_Extraction!B$2,'HeartRate-2022-03-21-1647950188'!$C:$C,Data_Extraction!$A178),"")</f>
        <v/>
      </c>
      <c r="C178">
        <f>IFERROR(AVERAGEIFS('HeartRate-2022-03-21-1647950188'!$B:$B,'HeartRate-2022-03-21-1647950188'!$A:$A,Data_Extraction!C$2,'HeartRate-2022-03-21-1647950188'!$C:$C,Data_Extraction!$A178),"")</f>
        <v>81</v>
      </c>
      <c r="D178" t="str">
        <f>IFERROR(AVERAGEIFS('HeartRate-2022-03-21-1647950188'!$B:$B,'HeartRate-2022-03-21-1647950188'!$A:$A,Data_Extraction!D$2,'HeartRate-2022-03-21-1647950188'!$C:$C,Data_Extraction!$A178),"")</f>
        <v/>
      </c>
      <c r="E178" t="str">
        <f>IFERROR(AVERAGEIFS('HeartRate-2022-03-21-1647950188'!$B:$B,'HeartRate-2022-03-21-1647950188'!$A:$A,Data_Extraction!E$2,'HeartRate-2022-03-21-1647950188'!$C:$C,Data_Extraction!$A178),"")</f>
        <v/>
      </c>
      <c r="F178" t="str">
        <f>IFERROR(AVERAGEIFS('HeartRate-2022-03-21-1647950188'!$B:$B,'HeartRate-2022-03-21-1647950188'!$A:$A,Data_Extraction!F$2,'HeartRate-2022-03-21-1647950188'!$C:$C,Data_Extraction!$A178),"")</f>
        <v/>
      </c>
      <c r="G178" t="str">
        <f>IFERROR(AVERAGEIFS('HeartRate-2022-03-21-1647950188'!$B:$B,'HeartRate-2022-03-21-1647950188'!$A:$A,Data_Extraction!G$2,'HeartRate-2022-03-21-1647950188'!$C:$C,Data_Extraction!$A178),"")</f>
        <v/>
      </c>
      <c r="H178" t="str">
        <f>IFERROR(AVERAGEIFS('HeartRate-2022-03-21-1647950188'!$B:$B,'HeartRate-2022-03-21-1647950188'!$A:$A,Data_Extraction!H$2,'HeartRate-2022-03-21-1647950188'!$C:$C,Data_Extraction!$A178),"")</f>
        <v/>
      </c>
      <c r="I178" t="str">
        <f>IFERROR(AVERAGEIFS('HeartRate-2022-03-21-1647950188'!$B:$B,'HeartRate-2022-03-21-1647950188'!$A:$A,Data_Extraction!I$2,'HeartRate-2022-03-21-1647950188'!$C:$C,Data_Extraction!$A178),"")</f>
        <v/>
      </c>
      <c r="J178" s="8">
        <f t="shared" si="13"/>
        <v>81</v>
      </c>
      <c r="N178" s="11">
        <f>Data_Extraction!A178</f>
        <v>44630.59097222222</v>
      </c>
      <c r="O178" s="15">
        <f t="shared" si="14"/>
        <v>44630</v>
      </c>
      <c r="P178" s="16">
        <f t="shared" si="15"/>
        <v>0.59097222222222223</v>
      </c>
      <c r="Q178" s="12">
        <f>IF(Data_Extraction!B178="",Data_Extraction!$J178*(Q$1),Data_Extraction!B178)</f>
        <v>72.900000000000006</v>
      </c>
      <c r="R178" s="12">
        <f>IF(Data_Extraction!C178="",Data_Extraction!$J178*(R$1),Data_Extraction!C178)</f>
        <v>81</v>
      </c>
      <c r="S178" s="12">
        <f>IF(Data_Extraction!D178="",Data_Extraction!$J178*(S$1),Data_Extraction!D178)</f>
        <v>84.240000000000009</v>
      </c>
      <c r="T178" s="12">
        <f>IF(Data_Extraction!E178="",Data_Extraction!$J178*(T$1),Data_Extraction!E178)</f>
        <v>76.95</v>
      </c>
      <c r="U178" s="12">
        <f>IF(Data_Extraction!F178="",Data_Extraction!$J178*(U$1),Data_Extraction!F178)</f>
        <v>79.38</v>
      </c>
      <c r="V178" s="12">
        <f>IF(Data_Extraction!G178="",Data_Extraction!$J178*(V$1),Data_Extraction!G178)</f>
        <v>73.710000000000008</v>
      </c>
      <c r="W178" s="12">
        <f>IF(Data_Extraction!H178="",Data_Extraction!$J178*(W$1),Data_Extraction!H178)</f>
        <v>86.67</v>
      </c>
      <c r="X178" s="12">
        <f>IF(Data_Extraction!I178="",Data_Extraction!$J178*(X$1),Data_Extraction!I178)</f>
        <v>78.569999999999993</v>
      </c>
      <c r="Y178" s="13">
        <f t="shared" si="12"/>
        <v>79.177500000000009</v>
      </c>
      <c r="Z178" s="17" t="str">
        <f t="shared" si="16"/>
        <v>Evening</v>
      </c>
      <c r="AA178" s="14" t="str">
        <f>VLOOKUP($N178,'HeartRate-2022-03-21-1647950188'!$C:$G,2,0)</f>
        <v>Peer Learning</v>
      </c>
      <c r="AB178" s="14" t="str">
        <f>VLOOKUP($N178,'HeartRate-2022-03-21-1647950188'!$C:$G,3,0)</f>
        <v>On Campus</v>
      </c>
      <c r="AC178" s="14" t="str">
        <f>VLOOKUP($N178,'HeartRate-2022-03-21-1647950188'!$C:$G,4,0)</f>
        <v>Sitting</v>
      </c>
      <c r="AD178" s="14" t="str">
        <f>VLOOKUP($N178,'HeartRate-2022-03-21-1647950188'!$C:$G,5,0)</f>
        <v>Spatial Design</v>
      </c>
      <c r="AE178">
        <f t="shared" si="17"/>
        <v>0</v>
      </c>
      <c r="AF178" s="18">
        <v>44630</v>
      </c>
      <c r="AG178" s="19">
        <v>0.59097222222222223</v>
      </c>
    </row>
    <row r="179" spans="1:33" x14ac:dyDescent="0.3">
      <c r="A179" s="5">
        <v>44630.594444444447</v>
      </c>
      <c r="B179" t="str">
        <f>IFERROR(AVERAGEIFS('HeartRate-2022-03-21-1647950188'!$B:$B,'HeartRate-2022-03-21-1647950188'!$A:$A,Data_Extraction!B$2,'HeartRate-2022-03-21-1647950188'!$C:$C,Data_Extraction!$A179),"")</f>
        <v/>
      </c>
      <c r="C179">
        <f>IFERROR(AVERAGEIFS('HeartRate-2022-03-21-1647950188'!$B:$B,'HeartRate-2022-03-21-1647950188'!$A:$A,Data_Extraction!C$2,'HeartRate-2022-03-21-1647950188'!$C:$C,Data_Extraction!$A179),"")</f>
        <v>87</v>
      </c>
      <c r="D179" t="str">
        <f>IFERROR(AVERAGEIFS('HeartRate-2022-03-21-1647950188'!$B:$B,'HeartRate-2022-03-21-1647950188'!$A:$A,Data_Extraction!D$2,'HeartRate-2022-03-21-1647950188'!$C:$C,Data_Extraction!$A179),"")</f>
        <v/>
      </c>
      <c r="E179" t="str">
        <f>IFERROR(AVERAGEIFS('HeartRate-2022-03-21-1647950188'!$B:$B,'HeartRate-2022-03-21-1647950188'!$A:$A,Data_Extraction!E$2,'HeartRate-2022-03-21-1647950188'!$C:$C,Data_Extraction!$A179),"")</f>
        <v/>
      </c>
      <c r="F179" t="str">
        <f>IFERROR(AVERAGEIFS('HeartRate-2022-03-21-1647950188'!$B:$B,'HeartRate-2022-03-21-1647950188'!$A:$A,Data_Extraction!F$2,'HeartRate-2022-03-21-1647950188'!$C:$C,Data_Extraction!$A179),"")</f>
        <v/>
      </c>
      <c r="G179" t="str">
        <f>IFERROR(AVERAGEIFS('HeartRate-2022-03-21-1647950188'!$B:$B,'HeartRate-2022-03-21-1647950188'!$A:$A,Data_Extraction!G$2,'HeartRate-2022-03-21-1647950188'!$C:$C,Data_Extraction!$A179),"")</f>
        <v/>
      </c>
      <c r="H179" t="str">
        <f>IFERROR(AVERAGEIFS('HeartRate-2022-03-21-1647950188'!$B:$B,'HeartRate-2022-03-21-1647950188'!$A:$A,Data_Extraction!H$2,'HeartRate-2022-03-21-1647950188'!$C:$C,Data_Extraction!$A179),"")</f>
        <v/>
      </c>
      <c r="I179" t="str">
        <f>IFERROR(AVERAGEIFS('HeartRate-2022-03-21-1647950188'!$B:$B,'HeartRate-2022-03-21-1647950188'!$A:$A,Data_Extraction!I$2,'HeartRate-2022-03-21-1647950188'!$C:$C,Data_Extraction!$A179),"")</f>
        <v/>
      </c>
      <c r="J179" s="8">
        <f t="shared" si="13"/>
        <v>87</v>
      </c>
      <c r="N179" s="11">
        <f>Data_Extraction!A179</f>
        <v>44630.594444444447</v>
      </c>
      <c r="O179" s="15">
        <f t="shared" si="14"/>
        <v>44630</v>
      </c>
      <c r="P179" s="16">
        <f t="shared" si="15"/>
        <v>0.59444444444444444</v>
      </c>
      <c r="Q179" s="12">
        <f>IF(Data_Extraction!B179="",Data_Extraction!$J179*(Q$1),Data_Extraction!B179)</f>
        <v>78.3</v>
      </c>
      <c r="R179" s="12">
        <f>IF(Data_Extraction!C179="",Data_Extraction!$J179*(R$1),Data_Extraction!C179)</f>
        <v>87</v>
      </c>
      <c r="S179" s="12">
        <f>IF(Data_Extraction!D179="",Data_Extraction!$J179*(S$1),Data_Extraction!D179)</f>
        <v>90.48</v>
      </c>
      <c r="T179" s="12">
        <f>IF(Data_Extraction!E179="",Data_Extraction!$J179*(T$1),Data_Extraction!E179)</f>
        <v>82.649999999999991</v>
      </c>
      <c r="U179" s="12">
        <f>IF(Data_Extraction!F179="",Data_Extraction!$J179*(U$1),Data_Extraction!F179)</f>
        <v>85.26</v>
      </c>
      <c r="V179" s="12">
        <f>IF(Data_Extraction!G179="",Data_Extraction!$J179*(V$1),Data_Extraction!G179)</f>
        <v>79.17</v>
      </c>
      <c r="W179" s="12">
        <f>IF(Data_Extraction!H179="",Data_Extraction!$J179*(W$1),Data_Extraction!H179)</f>
        <v>93.09</v>
      </c>
      <c r="X179" s="12">
        <f>IF(Data_Extraction!I179="",Data_Extraction!$J179*(X$1),Data_Extraction!I179)</f>
        <v>84.39</v>
      </c>
      <c r="Y179" s="13">
        <f t="shared" si="12"/>
        <v>85.042500000000004</v>
      </c>
      <c r="Z179" s="17" t="str">
        <f t="shared" si="16"/>
        <v>Evening</v>
      </c>
      <c r="AA179" s="14" t="str">
        <f>VLOOKUP($N179,'HeartRate-2022-03-21-1647950188'!$C:$G,2,0)</f>
        <v>Peer Learning</v>
      </c>
      <c r="AB179" s="14" t="str">
        <f>VLOOKUP($N179,'HeartRate-2022-03-21-1647950188'!$C:$G,3,0)</f>
        <v>On Campus</v>
      </c>
      <c r="AC179" s="14" t="str">
        <f>VLOOKUP($N179,'HeartRate-2022-03-21-1647950188'!$C:$G,4,0)</f>
        <v>Sitting</v>
      </c>
      <c r="AD179" s="14" t="str">
        <f>VLOOKUP($N179,'HeartRate-2022-03-21-1647950188'!$C:$G,5,0)</f>
        <v>Spatial Design</v>
      </c>
      <c r="AE179">
        <f t="shared" si="17"/>
        <v>0</v>
      </c>
      <c r="AF179" s="18">
        <v>44630</v>
      </c>
      <c r="AG179" s="19">
        <v>0.59444444444444444</v>
      </c>
    </row>
    <row r="180" spans="1:33" x14ac:dyDescent="0.3">
      <c r="A180" s="5">
        <v>44630.597916666666</v>
      </c>
      <c r="B180" t="str">
        <f>IFERROR(AVERAGEIFS('HeartRate-2022-03-21-1647950188'!$B:$B,'HeartRate-2022-03-21-1647950188'!$A:$A,Data_Extraction!B$2,'HeartRate-2022-03-21-1647950188'!$C:$C,Data_Extraction!$A180),"")</f>
        <v/>
      </c>
      <c r="C180">
        <f>IFERROR(AVERAGEIFS('HeartRate-2022-03-21-1647950188'!$B:$B,'HeartRate-2022-03-21-1647950188'!$A:$A,Data_Extraction!C$2,'HeartRate-2022-03-21-1647950188'!$C:$C,Data_Extraction!$A180),"")</f>
        <v>85</v>
      </c>
      <c r="D180" t="str">
        <f>IFERROR(AVERAGEIFS('HeartRate-2022-03-21-1647950188'!$B:$B,'HeartRate-2022-03-21-1647950188'!$A:$A,Data_Extraction!D$2,'HeartRate-2022-03-21-1647950188'!$C:$C,Data_Extraction!$A180),"")</f>
        <v/>
      </c>
      <c r="E180" t="str">
        <f>IFERROR(AVERAGEIFS('HeartRate-2022-03-21-1647950188'!$B:$B,'HeartRate-2022-03-21-1647950188'!$A:$A,Data_Extraction!E$2,'HeartRate-2022-03-21-1647950188'!$C:$C,Data_Extraction!$A180),"")</f>
        <v/>
      </c>
      <c r="F180" t="str">
        <f>IFERROR(AVERAGEIFS('HeartRate-2022-03-21-1647950188'!$B:$B,'HeartRate-2022-03-21-1647950188'!$A:$A,Data_Extraction!F$2,'HeartRate-2022-03-21-1647950188'!$C:$C,Data_Extraction!$A180),"")</f>
        <v/>
      </c>
      <c r="G180" t="str">
        <f>IFERROR(AVERAGEIFS('HeartRate-2022-03-21-1647950188'!$B:$B,'HeartRate-2022-03-21-1647950188'!$A:$A,Data_Extraction!G$2,'HeartRate-2022-03-21-1647950188'!$C:$C,Data_Extraction!$A180),"")</f>
        <v/>
      </c>
      <c r="H180" t="str">
        <f>IFERROR(AVERAGEIFS('HeartRate-2022-03-21-1647950188'!$B:$B,'HeartRate-2022-03-21-1647950188'!$A:$A,Data_Extraction!H$2,'HeartRate-2022-03-21-1647950188'!$C:$C,Data_Extraction!$A180),"")</f>
        <v/>
      </c>
      <c r="I180" t="str">
        <f>IFERROR(AVERAGEIFS('HeartRate-2022-03-21-1647950188'!$B:$B,'HeartRate-2022-03-21-1647950188'!$A:$A,Data_Extraction!I$2,'HeartRate-2022-03-21-1647950188'!$C:$C,Data_Extraction!$A180),"")</f>
        <v/>
      </c>
      <c r="J180" s="8">
        <f t="shared" si="13"/>
        <v>85</v>
      </c>
      <c r="N180" s="11">
        <f>Data_Extraction!A180</f>
        <v>44630.597916666666</v>
      </c>
      <c r="O180" s="15">
        <f t="shared" si="14"/>
        <v>44630</v>
      </c>
      <c r="P180" s="16">
        <f t="shared" si="15"/>
        <v>0.59791666666666665</v>
      </c>
      <c r="Q180" s="12">
        <f>IF(Data_Extraction!B180="",Data_Extraction!$J180*(Q$1),Data_Extraction!B180)</f>
        <v>76.5</v>
      </c>
      <c r="R180" s="12">
        <f>IF(Data_Extraction!C180="",Data_Extraction!$J180*(R$1),Data_Extraction!C180)</f>
        <v>85</v>
      </c>
      <c r="S180" s="12">
        <f>IF(Data_Extraction!D180="",Data_Extraction!$J180*(S$1),Data_Extraction!D180)</f>
        <v>88.4</v>
      </c>
      <c r="T180" s="12">
        <f>IF(Data_Extraction!E180="",Data_Extraction!$J180*(T$1),Data_Extraction!E180)</f>
        <v>80.75</v>
      </c>
      <c r="U180" s="12">
        <f>IF(Data_Extraction!F180="",Data_Extraction!$J180*(U$1),Data_Extraction!F180)</f>
        <v>83.3</v>
      </c>
      <c r="V180" s="12">
        <f>IF(Data_Extraction!G180="",Data_Extraction!$J180*(V$1),Data_Extraction!G180)</f>
        <v>77.350000000000009</v>
      </c>
      <c r="W180" s="12">
        <f>IF(Data_Extraction!H180="",Data_Extraction!$J180*(W$1),Data_Extraction!H180)</f>
        <v>90.95</v>
      </c>
      <c r="X180" s="12">
        <f>IF(Data_Extraction!I180="",Data_Extraction!$J180*(X$1),Data_Extraction!I180)</f>
        <v>82.45</v>
      </c>
      <c r="Y180" s="13">
        <f t="shared" si="12"/>
        <v>83.087500000000006</v>
      </c>
      <c r="Z180" s="17" t="str">
        <f t="shared" si="16"/>
        <v>Evening</v>
      </c>
      <c r="AA180" s="14" t="str">
        <f>VLOOKUP($N180,'HeartRate-2022-03-21-1647950188'!$C:$G,2,0)</f>
        <v>Peer Learning</v>
      </c>
      <c r="AB180" s="14" t="str">
        <f>VLOOKUP($N180,'HeartRate-2022-03-21-1647950188'!$C:$G,3,0)</f>
        <v>On Campus</v>
      </c>
      <c r="AC180" s="14" t="str">
        <f>VLOOKUP($N180,'HeartRate-2022-03-21-1647950188'!$C:$G,4,0)</f>
        <v>Sitting</v>
      </c>
      <c r="AD180" s="14" t="str">
        <f>VLOOKUP($N180,'HeartRate-2022-03-21-1647950188'!$C:$G,5,0)</f>
        <v>Spatial Design</v>
      </c>
      <c r="AE180">
        <f t="shared" si="17"/>
        <v>0</v>
      </c>
      <c r="AF180" s="18">
        <v>44630</v>
      </c>
      <c r="AG180" s="19">
        <v>0.59791666666666665</v>
      </c>
    </row>
    <row r="181" spans="1:33" x14ac:dyDescent="0.3">
      <c r="A181" s="5">
        <v>44630.601388888892</v>
      </c>
      <c r="B181" t="str">
        <f>IFERROR(AVERAGEIFS('HeartRate-2022-03-21-1647950188'!$B:$B,'HeartRate-2022-03-21-1647950188'!$A:$A,Data_Extraction!B$2,'HeartRate-2022-03-21-1647950188'!$C:$C,Data_Extraction!$A181),"")</f>
        <v/>
      </c>
      <c r="C181">
        <f>IFERROR(AVERAGEIFS('HeartRate-2022-03-21-1647950188'!$B:$B,'HeartRate-2022-03-21-1647950188'!$A:$A,Data_Extraction!C$2,'HeartRate-2022-03-21-1647950188'!$C:$C,Data_Extraction!$A181),"")</f>
        <v>84</v>
      </c>
      <c r="D181" t="str">
        <f>IFERROR(AVERAGEIFS('HeartRate-2022-03-21-1647950188'!$B:$B,'HeartRate-2022-03-21-1647950188'!$A:$A,Data_Extraction!D$2,'HeartRate-2022-03-21-1647950188'!$C:$C,Data_Extraction!$A181),"")</f>
        <v/>
      </c>
      <c r="E181" t="str">
        <f>IFERROR(AVERAGEIFS('HeartRate-2022-03-21-1647950188'!$B:$B,'HeartRate-2022-03-21-1647950188'!$A:$A,Data_Extraction!E$2,'HeartRate-2022-03-21-1647950188'!$C:$C,Data_Extraction!$A181),"")</f>
        <v/>
      </c>
      <c r="F181" t="str">
        <f>IFERROR(AVERAGEIFS('HeartRate-2022-03-21-1647950188'!$B:$B,'HeartRate-2022-03-21-1647950188'!$A:$A,Data_Extraction!F$2,'HeartRate-2022-03-21-1647950188'!$C:$C,Data_Extraction!$A181),"")</f>
        <v/>
      </c>
      <c r="G181" t="str">
        <f>IFERROR(AVERAGEIFS('HeartRate-2022-03-21-1647950188'!$B:$B,'HeartRate-2022-03-21-1647950188'!$A:$A,Data_Extraction!G$2,'HeartRate-2022-03-21-1647950188'!$C:$C,Data_Extraction!$A181),"")</f>
        <v/>
      </c>
      <c r="H181" t="str">
        <f>IFERROR(AVERAGEIFS('HeartRate-2022-03-21-1647950188'!$B:$B,'HeartRate-2022-03-21-1647950188'!$A:$A,Data_Extraction!H$2,'HeartRate-2022-03-21-1647950188'!$C:$C,Data_Extraction!$A181),"")</f>
        <v/>
      </c>
      <c r="I181" t="str">
        <f>IFERROR(AVERAGEIFS('HeartRate-2022-03-21-1647950188'!$B:$B,'HeartRate-2022-03-21-1647950188'!$A:$A,Data_Extraction!I$2,'HeartRate-2022-03-21-1647950188'!$C:$C,Data_Extraction!$A181),"")</f>
        <v/>
      </c>
      <c r="J181" s="8">
        <f t="shared" si="13"/>
        <v>84</v>
      </c>
      <c r="N181" s="11">
        <f>Data_Extraction!A181</f>
        <v>44630.601388888892</v>
      </c>
      <c r="O181" s="15">
        <f t="shared" si="14"/>
        <v>44630</v>
      </c>
      <c r="P181" s="16">
        <f t="shared" si="15"/>
        <v>0.60138888888888886</v>
      </c>
      <c r="Q181" s="12">
        <f>IF(Data_Extraction!B181="",Data_Extraction!$J181*(Q$1),Data_Extraction!B181)</f>
        <v>75.600000000000009</v>
      </c>
      <c r="R181" s="12">
        <f>IF(Data_Extraction!C181="",Data_Extraction!$J181*(R$1),Data_Extraction!C181)</f>
        <v>84</v>
      </c>
      <c r="S181" s="12">
        <f>IF(Data_Extraction!D181="",Data_Extraction!$J181*(S$1),Data_Extraction!D181)</f>
        <v>87.36</v>
      </c>
      <c r="T181" s="12">
        <f>IF(Data_Extraction!E181="",Data_Extraction!$J181*(T$1),Data_Extraction!E181)</f>
        <v>79.8</v>
      </c>
      <c r="U181" s="12">
        <f>IF(Data_Extraction!F181="",Data_Extraction!$J181*(U$1),Data_Extraction!F181)</f>
        <v>82.32</v>
      </c>
      <c r="V181" s="12">
        <f>IF(Data_Extraction!G181="",Data_Extraction!$J181*(V$1),Data_Extraction!G181)</f>
        <v>76.44</v>
      </c>
      <c r="W181" s="12">
        <f>IF(Data_Extraction!H181="",Data_Extraction!$J181*(W$1),Data_Extraction!H181)</f>
        <v>89.88000000000001</v>
      </c>
      <c r="X181" s="12">
        <f>IF(Data_Extraction!I181="",Data_Extraction!$J181*(X$1),Data_Extraction!I181)</f>
        <v>81.48</v>
      </c>
      <c r="Y181" s="13">
        <f t="shared" si="12"/>
        <v>82.110000000000014</v>
      </c>
      <c r="Z181" s="17" t="str">
        <f t="shared" si="16"/>
        <v>Evening</v>
      </c>
      <c r="AA181" s="14" t="str">
        <f>VLOOKUP($N181,'HeartRate-2022-03-21-1647950188'!$C:$G,2,0)</f>
        <v>Peer Learning</v>
      </c>
      <c r="AB181" s="14" t="str">
        <f>VLOOKUP($N181,'HeartRate-2022-03-21-1647950188'!$C:$G,3,0)</f>
        <v>On Campus</v>
      </c>
      <c r="AC181" s="14" t="str">
        <f>VLOOKUP($N181,'HeartRate-2022-03-21-1647950188'!$C:$G,4,0)</f>
        <v>Sitting</v>
      </c>
      <c r="AD181" s="14" t="str">
        <f>VLOOKUP($N181,'HeartRate-2022-03-21-1647950188'!$C:$G,5,0)</f>
        <v>Spatial Design</v>
      </c>
      <c r="AE181">
        <f t="shared" si="17"/>
        <v>0</v>
      </c>
      <c r="AF181" s="18">
        <v>44630</v>
      </c>
      <c r="AG181" s="19">
        <v>0.60138888888888886</v>
      </c>
    </row>
    <row r="182" spans="1:33" x14ac:dyDescent="0.3">
      <c r="A182" s="5">
        <v>44630.603472222225</v>
      </c>
      <c r="B182" t="str">
        <f>IFERROR(AVERAGEIFS('HeartRate-2022-03-21-1647950188'!$B:$B,'HeartRate-2022-03-21-1647950188'!$A:$A,Data_Extraction!B$2,'HeartRate-2022-03-21-1647950188'!$C:$C,Data_Extraction!$A182),"")</f>
        <v/>
      </c>
      <c r="C182">
        <f>IFERROR(AVERAGEIFS('HeartRate-2022-03-21-1647950188'!$B:$B,'HeartRate-2022-03-21-1647950188'!$A:$A,Data_Extraction!C$2,'HeartRate-2022-03-21-1647950188'!$C:$C,Data_Extraction!$A182),"")</f>
        <v>89</v>
      </c>
      <c r="D182" t="str">
        <f>IFERROR(AVERAGEIFS('HeartRate-2022-03-21-1647950188'!$B:$B,'HeartRate-2022-03-21-1647950188'!$A:$A,Data_Extraction!D$2,'HeartRate-2022-03-21-1647950188'!$C:$C,Data_Extraction!$A182),"")</f>
        <v/>
      </c>
      <c r="E182" t="str">
        <f>IFERROR(AVERAGEIFS('HeartRate-2022-03-21-1647950188'!$B:$B,'HeartRate-2022-03-21-1647950188'!$A:$A,Data_Extraction!E$2,'HeartRate-2022-03-21-1647950188'!$C:$C,Data_Extraction!$A182),"")</f>
        <v/>
      </c>
      <c r="F182" t="str">
        <f>IFERROR(AVERAGEIFS('HeartRate-2022-03-21-1647950188'!$B:$B,'HeartRate-2022-03-21-1647950188'!$A:$A,Data_Extraction!F$2,'HeartRate-2022-03-21-1647950188'!$C:$C,Data_Extraction!$A182),"")</f>
        <v/>
      </c>
      <c r="G182" t="str">
        <f>IFERROR(AVERAGEIFS('HeartRate-2022-03-21-1647950188'!$B:$B,'HeartRate-2022-03-21-1647950188'!$A:$A,Data_Extraction!G$2,'HeartRate-2022-03-21-1647950188'!$C:$C,Data_Extraction!$A182),"")</f>
        <v/>
      </c>
      <c r="H182" t="str">
        <f>IFERROR(AVERAGEIFS('HeartRate-2022-03-21-1647950188'!$B:$B,'HeartRate-2022-03-21-1647950188'!$A:$A,Data_Extraction!H$2,'HeartRate-2022-03-21-1647950188'!$C:$C,Data_Extraction!$A182),"")</f>
        <v/>
      </c>
      <c r="I182" t="str">
        <f>IFERROR(AVERAGEIFS('HeartRate-2022-03-21-1647950188'!$B:$B,'HeartRate-2022-03-21-1647950188'!$A:$A,Data_Extraction!I$2,'HeartRate-2022-03-21-1647950188'!$C:$C,Data_Extraction!$A182),"")</f>
        <v/>
      </c>
      <c r="J182" s="8">
        <f t="shared" si="13"/>
        <v>89</v>
      </c>
      <c r="N182" s="11">
        <f>Data_Extraction!A182</f>
        <v>44630.603472222225</v>
      </c>
      <c r="O182" s="15">
        <f t="shared" si="14"/>
        <v>44630</v>
      </c>
      <c r="P182" s="16">
        <f t="shared" si="15"/>
        <v>0.60347222222222219</v>
      </c>
      <c r="Q182" s="12">
        <f>IF(Data_Extraction!B182="",Data_Extraction!$J182*(Q$1),Data_Extraction!B182)</f>
        <v>80.100000000000009</v>
      </c>
      <c r="R182" s="12">
        <f>IF(Data_Extraction!C182="",Data_Extraction!$J182*(R$1),Data_Extraction!C182)</f>
        <v>89</v>
      </c>
      <c r="S182" s="12">
        <f>IF(Data_Extraction!D182="",Data_Extraction!$J182*(S$1),Data_Extraction!D182)</f>
        <v>92.56</v>
      </c>
      <c r="T182" s="12">
        <f>IF(Data_Extraction!E182="",Data_Extraction!$J182*(T$1),Data_Extraction!E182)</f>
        <v>84.55</v>
      </c>
      <c r="U182" s="12">
        <f>IF(Data_Extraction!F182="",Data_Extraction!$J182*(U$1),Data_Extraction!F182)</f>
        <v>87.22</v>
      </c>
      <c r="V182" s="12">
        <f>IF(Data_Extraction!G182="",Data_Extraction!$J182*(V$1),Data_Extraction!G182)</f>
        <v>80.990000000000009</v>
      </c>
      <c r="W182" s="12">
        <f>IF(Data_Extraction!H182="",Data_Extraction!$J182*(W$1),Data_Extraction!H182)</f>
        <v>95.23</v>
      </c>
      <c r="X182" s="12">
        <f>IF(Data_Extraction!I182="",Data_Extraction!$J182*(X$1),Data_Extraction!I182)</f>
        <v>86.33</v>
      </c>
      <c r="Y182" s="13">
        <f t="shared" si="12"/>
        <v>86.997500000000016</v>
      </c>
      <c r="Z182" s="17" t="str">
        <f t="shared" si="16"/>
        <v>Evening</v>
      </c>
      <c r="AA182" s="14" t="str">
        <f>VLOOKUP($N182,'HeartRate-2022-03-21-1647950188'!$C:$G,2,0)</f>
        <v>Peer Learning</v>
      </c>
      <c r="AB182" s="14" t="str">
        <f>VLOOKUP($N182,'HeartRate-2022-03-21-1647950188'!$C:$G,3,0)</f>
        <v>On Campus</v>
      </c>
      <c r="AC182" s="14" t="str">
        <f>VLOOKUP($N182,'HeartRate-2022-03-21-1647950188'!$C:$G,4,0)</f>
        <v>Sitting</v>
      </c>
      <c r="AD182" s="14" t="str">
        <f>VLOOKUP($N182,'HeartRate-2022-03-21-1647950188'!$C:$G,5,0)</f>
        <v>Spatial Design</v>
      </c>
      <c r="AE182">
        <f t="shared" si="17"/>
        <v>0</v>
      </c>
      <c r="AF182" s="18">
        <v>44630</v>
      </c>
      <c r="AG182" s="19">
        <v>0.60347222222222219</v>
      </c>
    </row>
    <row r="183" spans="1:33" x14ac:dyDescent="0.3">
      <c r="A183" s="5">
        <v>44630.60361111111</v>
      </c>
      <c r="B183" t="str">
        <f>IFERROR(AVERAGEIFS('HeartRate-2022-03-21-1647950188'!$B:$B,'HeartRate-2022-03-21-1647950188'!$A:$A,Data_Extraction!B$2,'HeartRate-2022-03-21-1647950188'!$C:$C,Data_Extraction!$A183),"")</f>
        <v/>
      </c>
      <c r="C183">
        <f>IFERROR(AVERAGEIFS('HeartRate-2022-03-21-1647950188'!$B:$B,'HeartRate-2022-03-21-1647950188'!$A:$A,Data_Extraction!C$2,'HeartRate-2022-03-21-1647950188'!$C:$C,Data_Extraction!$A183),"")</f>
        <v>81</v>
      </c>
      <c r="D183" t="str">
        <f>IFERROR(AVERAGEIFS('HeartRate-2022-03-21-1647950188'!$B:$B,'HeartRate-2022-03-21-1647950188'!$A:$A,Data_Extraction!D$2,'HeartRate-2022-03-21-1647950188'!$C:$C,Data_Extraction!$A183),"")</f>
        <v/>
      </c>
      <c r="E183" t="str">
        <f>IFERROR(AVERAGEIFS('HeartRate-2022-03-21-1647950188'!$B:$B,'HeartRate-2022-03-21-1647950188'!$A:$A,Data_Extraction!E$2,'HeartRate-2022-03-21-1647950188'!$C:$C,Data_Extraction!$A183),"")</f>
        <v/>
      </c>
      <c r="F183" t="str">
        <f>IFERROR(AVERAGEIFS('HeartRate-2022-03-21-1647950188'!$B:$B,'HeartRate-2022-03-21-1647950188'!$A:$A,Data_Extraction!F$2,'HeartRate-2022-03-21-1647950188'!$C:$C,Data_Extraction!$A183),"")</f>
        <v/>
      </c>
      <c r="G183" t="str">
        <f>IFERROR(AVERAGEIFS('HeartRate-2022-03-21-1647950188'!$B:$B,'HeartRate-2022-03-21-1647950188'!$A:$A,Data_Extraction!G$2,'HeartRate-2022-03-21-1647950188'!$C:$C,Data_Extraction!$A183),"")</f>
        <v/>
      </c>
      <c r="H183" t="str">
        <f>IFERROR(AVERAGEIFS('HeartRate-2022-03-21-1647950188'!$B:$B,'HeartRate-2022-03-21-1647950188'!$A:$A,Data_Extraction!H$2,'HeartRate-2022-03-21-1647950188'!$C:$C,Data_Extraction!$A183),"")</f>
        <v/>
      </c>
      <c r="I183" t="str">
        <f>IFERROR(AVERAGEIFS('HeartRate-2022-03-21-1647950188'!$B:$B,'HeartRate-2022-03-21-1647950188'!$A:$A,Data_Extraction!I$2,'HeartRate-2022-03-21-1647950188'!$C:$C,Data_Extraction!$A183),"")</f>
        <v/>
      </c>
      <c r="J183" s="8">
        <f t="shared" si="13"/>
        <v>81</v>
      </c>
      <c r="N183" s="11">
        <f>Data_Extraction!A183</f>
        <v>44630.60361111111</v>
      </c>
      <c r="O183" s="15">
        <f t="shared" si="14"/>
        <v>44630</v>
      </c>
      <c r="P183" s="16">
        <f t="shared" si="15"/>
        <v>0.6036111111111111</v>
      </c>
      <c r="Q183" s="12">
        <f>IF(Data_Extraction!B183="",Data_Extraction!$J183*(Q$1),Data_Extraction!B183)</f>
        <v>72.900000000000006</v>
      </c>
      <c r="R183" s="12">
        <f>IF(Data_Extraction!C183="",Data_Extraction!$J183*(R$1),Data_Extraction!C183)</f>
        <v>81</v>
      </c>
      <c r="S183" s="12">
        <f>IF(Data_Extraction!D183="",Data_Extraction!$J183*(S$1),Data_Extraction!D183)</f>
        <v>84.240000000000009</v>
      </c>
      <c r="T183" s="12">
        <f>IF(Data_Extraction!E183="",Data_Extraction!$J183*(T$1),Data_Extraction!E183)</f>
        <v>76.95</v>
      </c>
      <c r="U183" s="12">
        <f>IF(Data_Extraction!F183="",Data_Extraction!$J183*(U$1),Data_Extraction!F183)</f>
        <v>79.38</v>
      </c>
      <c r="V183" s="12">
        <f>IF(Data_Extraction!G183="",Data_Extraction!$J183*(V$1),Data_Extraction!G183)</f>
        <v>73.710000000000008</v>
      </c>
      <c r="W183" s="12">
        <f>IF(Data_Extraction!H183="",Data_Extraction!$J183*(W$1),Data_Extraction!H183)</f>
        <v>86.67</v>
      </c>
      <c r="X183" s="12">
        <f>IF(Data_Extraction!I183="",Data_Extraction!$J183*(X$1),Data_Extraction!I183)</f>
        <v>78.569999999999993</v>
      </c>
      <c r="Y183" s="13">
        <f t="shared" si="12"/>
        <v>79.177500000000009</v>
      </c>
      <c r="Z183" s="17" t="str">
        <f t="shared" si="16"/>
        <v>Evening</v>
      </c>
      <c r="AA183" s="14" t="str">
        <f>VLOOKUP($N183,'HeartRate-2022-03-21-1647950188'!$C:$G,2,0)</f>
        <v>Peer Learning</v>
      </c>
      <c r="AB183" s="14" t="str">
        <f>VLOOKUP($N183,'HeartRate-2022-03-21-1647950188'!$C:$G,3,0)</f>
        <v>On Campus</v>
      </c>
      <c r="AC183" s="14" t="str">
        <f>VLOOKUP($N183,'HeartRate-2022-03-21-1647950188'!$C:$G,4,0)</f>
        <v>Sitting</v>
      </c>
      <c r="AD183" s="14" t="str">
        <f>VLOOKUP($N183,'HeartRate-2022-03-21-1647950188'!$C:$G,5,0)</f>
        <v>Spatial Design</v>
      </c>
      <c r="AE183">
        <f t="shared" si="17"/>
        <v>0</v>
      </c>
      <c r="AF183" s="18">
        <v>44630</v>
      </c>
      <c r="AG183" s="19">
        <v>0.6036111111111111</v>
      </c>
    </row>
    <row r="184" spans="1:33" x14ac:dyDescent="0.3">
      <c r="A184" s="5">
        <v>44630.603761574072</v>
      </c>
      <c r="B184" t="str">
        <f>IFERROR(AVERAGEIFS('HeartRate-2022-03-21-1647950188'!$B:$B,'HeartRate-2022-03-21-1647950188'!$A:$A,Data_Extraction!B$2,'HeartRate-2022-03-21-1647950188'!$C:$C,Data_Extraction!$A184),"")</f>
        <v/>
      </c>
      <c r="C184">
        <f>IFERROR(AVERAGEIFS('HeartRate-2022-03-21-1647950188'!$B:$B,'HeartRate-2022-03-21-1647950188'!$A:$A,Data_Extraction!C$2,'HeartRate-2022-03-21-1647950188'!$C:$C,Data_Extraction!$A184),"")</f>
        <v>82</v>
      </c>
      <c r="D184" t="str">
        <f>IFERROR(AVERAGEIFS('HeartRate-2022-03-21-1647950188'!$B:$B,'HeartRate-2022-03-21-1647950188'!$A:$A,Data_Extraction!D$2,'HeartRate-2022-03-21-1647950188'!$C:$C,Data_Extraction!$A184),"")</f>
        <v/>
      </c>
      <c r="E184" t="str">
        <f>IFERROR(AVERAGEIFS('HeartRate-2022-03-21-1647950188'!$B:$B,'HeartRate-2022-03-21-1647950188'!$A:$A,Data_Extraction!E$2,'HeartRate-2022-03-21-1647950188'!$C:$C,Data_Extraction!$A184),"")</f>
        <v/>
      </c>
      <c r="F184" t="str">
        <f>IFERROR(AVERAGEIFS('HeartRate-2022-03-21-1647950188'!$B:$B,'HeartRate-2022-03-21-1647950188'!$A:$A,Data_Extraction!F$2,'HeartRate-2022-03-21-1647950188'!$C:$C,Data_Extraction!$A184),"")</f>
        <v/>
      </c>
      <c r="G184" t="str">
        <f>IFERROR(AVERAGEIFS('HeartRate-2022-03-21-1647950188'!$B:$B,'HeartRate-2022-03-21-1647950188'!$A:$A,Data_Extraction!G$2,'HeartRate-2022-03-21-1647950188'!$C:$C,Data_Extraction!$A184),"")</f>
        <v/>
      </c>
      <c r="H184" t="str">
        <f>IFERROR(AVERAGEIFS('HeartRate-2022-03-21-1647950188'!$B:$B,'HeartRate-2022-03-21-1647950188'!$A:$A,Data_Extraction!H$2,'HeartRate-2022-03-21-1647950188'!$C:$C,Data_Extraction!$A184),"")</f>
        <v/>
      </c>
      <c r="I184" t="str">
        <f>IFERROR(AVERAGEIFS('HeartRate-2022-03-21-1647950188'!$B:$B,'HeartRate-2022-03-21-1647950188'!$A:$A,Data_Extraction!I$2,'HeartRate-2022-03-21-1647950188'!$C:$C,Data_Extraction!$A184),"")</f>
        <v/>
      </c>
      <c r="J184" s="8">
        <f t="shared" si="13"/>
        <v>82</v>
      </c>
      <c r="N184" s="11">
        <f>Data_Extraction!A184</f>
        <v>44630.603761574072</v>
      </c>
      <c r="O184" s="15">
        <f t="shared" si="14"/>
        <v>44630</v>
      </c>
      <c r="P184" s="16">
        <f t="shared" si="15"/>
        <v>0.60376157407407405</v>
      </c>
      <c r="Q184" s="12">
        <f>IF(Data_Extraction!B184="",Data_Extraction!$J184*(Q$1),Data_Extraction!B184)</f>
        <v>73.8</v>
      </c>
      <c r="R184" s="12">
        <f>IF(Data_Extraction!C184="",Data_Extraction!$J184*(R$1),Data_Extraction!C184)</f>
        <v>82</v>
      </c>
      <c r="S184" s="12">
        <f>IF(Data_Extraction!D184="",Data_Extraction!$J184*(S$1),Data_Extraction!D184)</f>
        <v>85.28</v>
      </c>
      <c r="T184" s="12">
        <f>IF(Data_Extraction!E184="",Data_Extraction!$J184*(T$1),Data_Extraction!E184)</f>
        <v>77.899999999999991</v>
      </c>
      <c r="U184" s="12">
        <f>IF(Data_Extraction!F184="",Data_Extraction!$J184*(U$1),Data_Extraction!F184)</f>
        <v>80.36</v>
      </c>
      <c r="V184" s="12">
        <f>IF(Data_Extraction!G184="",Data_Extraction!$J184*(V$1),Data_Extraction!G184)</f>
        <v>74.62</v>
      </c>
      <c r="W184" s="12">
        <f>IF(Data_Extraction!H184="",Data_Extraction!$J184*(W$1),Data_Extraction!H184)</f>
        <v>87.740000000000009</v>
      </c>
      <c r="X184" s="12">
        <f>IF(Data_Extraction!I184="",Data_Extraction!$J184*(X$1),Data_Extraction!I184)</f>
        <v>79.539999999999992</v>
      </c>
      <c r="Y184" s="13">
        <f t="shared" si="12"/>
        <v>80.155000000000001</v>
      </c>
      <c r="Z184" s="17" t="str">
        <f t="shared" si="16"/>
        <v>Evening</v>
      </c>
      <c r="AA184" s="14" t="str">
        <f>VLOOKUP($N184,'HeartRate-2022-03-21-1647950188'!$C:$G,2,0)</f>
        <v>Peer Learning</v>
      </c>
      <c r="AB184" s="14" t="str">
        <f>VLOOKUP($N184,'HeartRate-2022-03-21-1647950188'!$C:$G,3,0)</f>
        <v>On Campus</v>
      </c>
      <c r="AC184" s="14" t="str">
        <f>VLOOKUP($N184,'HeartRate-2022-03-21-1647950188'!$C:$G,4,0)</f>
        <v>Sitting</v>
      </c>
      <c r="AD184" s="14" t="str">
        <f>VLOOKUP($N184,'HeartRate-2022-03-21-1647950188'!$C:$G,5,0)</f>
        <v>Spatial Design</v>
      </c>
      <c r="AE184">
        <f t="shared" si="17"/>
        <v>0</v>
      </c>
      <c r="AF184" s="18">
        <v>44630</v>
      </c>
      <c r="AG184" s="19">
        <v>0.60376157407407405</v>
      </c>
    </row>
    <row r="185" spans="1:33" x14ac:dyDescent="0.3">
      <c r="A185" s="5">
        <v>44630.604861111111</v>
      </c>
      <c r="B185" t="str">
        <f>IFERROR(AVERAGEIFS('HeartRate-2022-03-21-1647950188'!$B:$B,'HeartRate-2022-03-21-1647950188'!$A:$A,Data_Extraction!B$2,'HeartRate-2022-03-21-1647950188'!$C:$C,Data_Extraction!$A185),"")</f>
        <v/>
      </c>
      <c r="C185">
        <f>IFERROR(AVERAGEIFS('HeartRate-2022-03-21-1647950188'!$B:$B,'HeartRate-2022-03-21-1647950188'!$A:$A,Data_Extraction!C$2,'HeartRate-2022-03-21-1647950188'!$C:$C,Data_Extraction!$A185),"")</f>
        <v>90</v>
      </c>
      <c r="D185" t="str">
        <f>IFERROR(AVERAGEIFS('HeartRate-2022-03-21-1647950188'!$B:$B,'HeartRate-2022-03-21-1647950188'!$A:$A,Data_Extraction!D$2,'HeartRate-2022-03-21-1647950188'!$C:$C,Data_Extraction!$A185),"")</f>
        <v/>
      </c>
      <c r="E185" t="str">
        <f>IFERROR(AVERAGEIFS('HeartRate-2022-03-21-1647950188'!$B:$B,'HeartRate-2022-03-21-1647950188'!$A:$A,Data_Extraction!E$2,'HeartRate-2022-03-21-1647950188'!$C:$C,Data_Extraction!$A185),"")</f>
        <v/>
      </c>
      <c r="F185" t="str">
        <f>IFERROR(AVERAGEIFS('HeartRate-2022-03-21-1647950188'!$B:$B,'HeartRate-2022-03-21-1647950188'!$A:$A,Data_Extraction!F$2,'HeartRate-2022-03-21-1647950188'!$C:$C,Data_Extraction!$A185),"")</f>
        <v/>
      </c>
      <c r="G185" t="str">
        <f>IFERROR(AVERAGEIFS('HeartRate-2022-03-21-1647950188'!$B:$B,'HeartRate-2022-03-21-1647950188'!$A:$A,Data_Extraction!G$2,'HeartRate-2022-03-21-1647950188'!$C:$C,Data_Extraction!$A185),"")</f>
        <v/>
      </c>
      <c r="H185" t="str">
        <f>IFERROR(AVERAGEIFS('HeartRate-2022-03-21-1647950188'!$B:$B,'HeartRate-2022-03-21-1647950188'!$A:$A,Data_Extraction!H$2,'HeartRate-2022-03-21-1647950188'!$C:$C,Data_Extraction!$A185),"")</f>
        <v/>
      </c>
      <c r="I185" t="str">
        <f>IFERROR(AVERAGEIFS('HeartRate-2022-03-21-1647950188'!$B:$B,'HeartRate-2022-03-21-1647950188'!$A:$A,Data_Extraction!I$2,'HeartRate-2022-03-21-1647950188'!$C:$C,Data_Extraction!$A185),"")</f>
        <v/>
      </c>
      <c r="J185" s="8">
        <f t="shared" si="13"/>
        <v>90</v>
      </c>
      <c r="N185" s="11">
        <f>Data_Extraction!A185</f>
        <v>44630.604861111111</v>
      </c>
      <c r="O185" s="15">
        <f t="shared" si="14"/>
        <v>44630</v>
      </c>
      <c r="P185" s="16">
        <f t="shared" si="15"/>
        <v>0.60486111111111118</v>
      </c>
      <c r="Q185" s="12">
        <f>IF(Data_Extraction!B185="",Data_Extraction!$J185*(Q$1),Data_Extraction!B185)</f>
        <v>81</v>
      </c>
      <c r="R185" s="12">
        <f>IF(Data_Extraction!C185="",Data_Extraction!$J185*(R$1),Data_Extraction!C185)</f>
        <v>90</v>
      </c>
      <c r="S185" s="12">
        <f>IF(Data_Extraction!D185="",Data_Extraction!$J185*(S$1),Data_Extraction!D185)</f>
        <v>93.600000000000009</v>
      </c>
      <c r="T185" s="12">
        <f>IF(Data_Extraction!E185="",Data_Extraction!$J185*(T$1),Data_Extraction!E185)</f>
        <v>85.5</v>
      </c>
      <c r="U185" s="12">
        <f>IF(Data_Extraction!F185="",Data_Extraction!$J185*(U$1),Data_Extraction!F185)</f>
        <v>88.2</v>
      </c>
      <c r="V185" s="12">
        <f>IF(Data_Extraction!G185="",Data_Extraction!$J185*(V$1),Data_Extraction!G185)</f>
        <v>81.900000000000006</v>
      </c>
      <c r="W185" s="12">
        <f>IF(Data_Extraction!H185="",Data_Extraction!$J185*(W$1),Data_Extraction!H185)</f>
        <v>96.300000000000011</v>
      </c>
      <c r="X185" s="12">
        <f>IF(Data_Extraction!I185="",Data_Extraction!$J185*(X$1),Data_Extraction!I185)</f>
        <v>87.3</v>
      </c>
      <c r="Y185" s="13">
        <f t="shared" si="12"/>
        <v>87.974999999999994</v>
      </c>
      <c r="Z185" s="17" t="str">
        <f t="shared" si="16"/>
        <v>Evening</v>
      </c>
      <c r="AA185" s="14" t="str">
        <f>VLOOKUP($N185,'HeartRate-2022-03-21-1647950188'!$C:$G,2,0)</f>
        <v>Peer Learning</v>
      </c>
      <c r="AB185" s="14" t="str">
        <f>VLOOKUP($N185,'HeartRate-2022-03-21-1647950188'!$C:$G,3,0)</f>
        <v>On Campus</v>
      </c>
      <c r="AC185" s="14" t="str">
        <f>VLOOKUP($N185,'HeartRate-2022-03-21-1647950188'!$C:$G,4,0)</f>
        <v>Sitting</v>
      </c>
      <c r="AD185" s="14" t="str">
        <f>VLOOKUP($N185,'HeartRate-2022-03-21-1647950188'!$C:$G,5,0)</f>
        <v>Spatial Design</v>
      </c>
      <c r="AE185">
        <f t="shared" si="17"/>
        <v>0</v>
      </c>
      <c r="AF185" s="18">
        <v>44630</v>
      </c>
      <c r="AG185" s="19">
        <v>0.60486111111111118</v>
      </c>
    </row>
    <row r="186" spans="1:33" x14ac:dyDescent="0.3">
      <c r="A186" s="5">
        <v>44630.606261574074</v>
      </c>
      <c r="B186" t="str">
        <f>IFERROR(AVERAGEIFS('HeartRate-2022-03-21-1647950188'!$B:$B,'HeartRate-2022-03-21-1647950188'!$A:$A,Data_Extraction!B$2,'HeartRate-2022-03-21-1647950188'!$C:$C,Data_Extraction!$A186),"")</f>
        <v/>
      </c>
      <c r="C186">
        <f>IFERROR(AVERAGEIFS('HeartRate-2022-03-21-1647950188'!$B:$B,'HeartRate-2022-03-21-1647950188'!$A:$A,Data_Extraction!C$2,'HeartRate-2022-03-21-1647950188'!$C:$C,Data_Extraction!$A186),"")</f>
        <v>82</v>
      </c>
      <c r="D186" t="str">
        <f>IFERROR(AVERAGEIFS('HeartRate-2022-03-21-1647950188'!$B:$B,'HeartRate-2022-03-21-1647950188'!$A:$A,Data_Extraction!D$2,'HeartRate-2022-03-21-1647950188'!$C:$C,Data_Extraction!$A186),"")</f>
        <v/>
      </c>
      <c r="E186" t="str">
        <f>IFERROR(AVERAGEIFS('HeartRate-2022-03-21-1647950188'!$B:$B,'HeartRate-2022-03-21-1647950188'!$A:$A,Data_Extraction!E$2,'HeartRate-2022-03-21-1647950188'!$C:$C,Data_Extraction!$A186),"")</f>
        <v/>
      </c>
      <c r="F186" t="str">
        <f>IFERROR(AVERAGEIFS('HeartRate-2022-03-21-1647950188'!$B:$B,'HeartRate-2022-03-21-1647950188'!$A:$A,Data_Extraction!F$2,'HeartRate-2022-03-21-1647950188'!$C:$C,Data_Extraction!$A186),"")</f>
        <v/>
      </c>
      <c r="G186" t="str">
        <f>IFERROR(AVERAGEIFS('HeartRate-2022-03-21-1647950188'!$B:$B,'HeartRate-2022-03-21-1647950188'!$A:$A,Data_Extraction!G$2,'HeartRate-2022-03-21-1647950188'!$C:$C,Data_Extraction!$A186),"")</f>
        <v/>
      </c>
      <c r="H186" t="str">
        <f>IFERROR(AVERAGEIFS('HeartRate-2022-03-21-1647950188'!$B:$B,'HeartRate-2022-03-21-1647950188'!$A:$A,Data_Extraction!H$2,'HeartRate-2022-03-21-1647950188'!$C:$C,Data_Extraction!$A186),"")</f>
        <v/>
      </c>
      <c r="I186" t="str">
        <f>IFERROR(AVERAGEIFS('HeartRate-2022-03-21-1647950188'!$B:$B,'HeartRate-2022-03-21-1647950188'!$A:$A,Data_Extraction!I$2,'HeartRate-2022-03-21-1647950188'!$C:$C,Data_Extraction!$A186),"")</f>
        <v/>
      </c>
      <c r="J186" s="8">
        <f t="shared" si="13"/>
        <v>82</v>
      </c>
      <c r="N186" s="11">
        <f>Data_Extraction!A186</f>
        <v>44630.606261574074</v>
      </c>
      <c r="O186" s="15">
        <f t="shared" si="14"/>
        <v>44630</v>
      </c>
      <c r="P186" s="16">
        <f t="shared" si="15"/>
        <v>0.60626157407407411</v>
      </c>
      <c r="Q186" s="12">
        <f>IF(Data_Extraction!B186="",Data_Extraction!$J186*(Q$1),Data_Extraction!B186)</f>
        <v>73.8</v>
      </c>
      <c r="R186" s="12">
        <f>IF(Data_Extraction!C186="",Data_Extraction!$J186*(R$1),Data_Extraction!C186)</f>
        <v>82</v>
      </c>
      <c r="S186" s="12">
        <f>IF(Data_Extraction!D186="",Data_Extraction!$J186*(S$1),Data_Extraction!D186)</f>
        <v>85.28</v>
      </c>
      <c r="T186" s="12">
        <f>IF(Data_Extraction!E186="",Data_Extraction!$J186*(T$1),Data_Extraction!E186)</f>
        <v>77.899999999999991</v>
      </c>
      <c r="U186" s="12">
        <f>IF(Data_Extraction!F186="",Data_Extraction!$J186*(U$1),Data_Extraction!F186)</f>
        <v>80.36</v>
      </c>
      <c r="V186" s="12">
        <f>IF(Data_Extraction!G186="",Data_Extraction!$J186*(V$1),Data_Extraction!G186)</f>
        <v>74.62</v>
      </c>
      <c r="W186" s="12">
        <f>IF(Data_Extraction!H186="",Data_Extraction!$J186*(W$1),Data_Extraction!H186)</f>
        <v>87.740000000000009</v>
      </c>
      <c r="X186" s="12">
        <f>IF(Data_Extraction!I186="",Data_Extraction!$J186*(X$1),Data_Extraction!I186)</f>
        <v>79.539999999999992</v>
      </c>
      <c r="Y186" s="13">
        <f t="shared" si="12"/>
        <v>80.155000000000001</v>
      </c>
      <c r="Z186" s="17" t="str">
        <f t="shared" si="16"/>
        <v>Evening</v>
      </c>
      <c r="AA186" s="14" t="str">
        <f>VLOOKUP($N186,'HeartRate-2022-03-21-1647950188'!$C:$G,2,0)</f>
        <v>Peer Learning</v>
      </c>
      <c r="AB186" s="14" t="str">
        <f>VLOOKUP($N186,'HeartRate-2022-03-21-1647950188'!$C:$G,3,0)</f>
        <v>On Campus</v>
      </c>
      <c r="AC186" s="14" t="str">
        <f>VLOOKUP($N186,'HeartRate-2022-03-21-1647950188'!$C:$G,4,0)</f>
        <v>Sitting</v>
      </c>
      <c r="AD186" s="14" t="str">
        <f>VLOOKUP($N186,'HeartRate-2022-03-21-1647950188'!$C:$G,5,0)</f>
        <v>Spatial Design</v>
      </c>
      <c r="AE186">
        <f t="shared" si="17"/>
        <v>0</v>
      </c>
      <c r="AF186" s="18">
        <v>44630</v>
      </c>
      <c r="AG186" s="19">
        <v>0.60626157407407411</v>
      </c>
    </row>
    <row r="187" spans="1:33" x14ac:dyDescent="0.3">
      <c r="A187" s="5">
        <v>44630.606782407405</v>
      </c>
      <c r="B187" t="str">
        <f>IFERROR(AVERAGEIFS('HeartRate-2022-03-21-1647950188'!$B:$B,'HeartRate-2022-03-21-1647950188'!$A:$A,Data_Extraction!B$2,'HeartRate-2022-03-21-1647950188'!$C:$C,Data_Extraction!$A187),"")</f>
        <v/>
      </c>
      <c r="C187">
        <f>IFERROR(AVERAGEIFS('HeartRate-2022-03-21-1647950188'!$B:$B,'HeartRate-2022-03-21-1647950188'!$A:$A,Data_Extraction!C$2,'HeartRate-2022-03-21-1647950188'!$C:$C,Data_Extraction!$A187),"")</f>
        <v>74</v>
      </c>
      <c r="D187" t="str">
        <f>IFERROR(AVERAGEIFS('HeartRate-2022-03-21-1647950188'!$B:$B,'HeartRate-2022-03-21-1647950188'!$A:$A,Data_Extraction!D$2,'HeartRate-2022-03-21-1647950188'!$C:$C,Data_Extraction!$A187),"")</f>
        <v/>
      </c>
      <c r="E187" t="str">
        <f>IFERROR(AVERAGEIFS('HeartRate-2022-03-21-1647950188'!$B:$B,'HeartRate-2022-03-21-1647950188'!$A:$A,Data_Extraction!E$2,'HeartRate-2022-03-21-1647950188'!$C:$C,Data_Extraction!$A187),"")</f>
        <v/>
      </c>
      <c r="F187" t="str">
        <f>IFERROR(AVERAGEIFS('HeartRate-2022-03-21-1647950188'!$B:$B,'HeartRate-2022-03-21-1647950188'!$A:$A,Data_Extraction!F$2,'HeartRate-2022-03-21-1647950188'!$C:$C,Data_Extraction!$A187),"")</f>
        <v/>
      </c>
      <c r="G187" t="str">
        <f>IFERROR(AVERAGEIFS('HeartRate-2022-03-21-1647950188'!$B:$B,'HeartRate-2022-03-21-1647950188'!$A:$A,Data_Extraction!G$2,'HeartRate-2022-03-21-1647950188'!$C:$C,Data_Extraction!$A187),"")</f>
        <v/>
      </c>
      <c r="H187" t="str">
        <f>IFERROR(AVERAGEIFS('HeartRate-2022-03-21-1647950188'!$B:$B,'HeartRate-2022-03-21-1647950188'!$A:$A,Data_Extraction!H$2,'HeartRate-2022-03-21-1647950188'!$C:$C,Data_Extraction!$A187),"")</f>
        <v/>
      </c>
      <c r="I187" t="str">
        <f>IFERROR(AVERAGEIFS('HeartRate-2022-03-21-1647950188'!$B:$B,'HeartRate-2022-03-21-1647950188'!$A:$A,Data_Extraction!I$2,'HeartRate-2022-03-21-1647950188'!$C:$C,Data_Extraction!$A187),"")</f>
        <v/>
      </c>
      <c r="J187" s="8">
        <f t="shared" si="13"/>
        <v>74</v>
      </c>
      <c r="N187" s="11">
        <f>Data_Extraction!A187</f>
        <v>44630.606782407405</v>
      </c>
      <c r="O187" s="15">
        <f t="shared" si="14"/>
        <v>44630</v>
      </c>
      <c r="P187" s="16">
        <f t="shared" si="15"/>
        <v>0.60678240740740741</v>
      </c>
      <c r="Q187" s="12">
        <f>IF(Data_Extraction!B187="",Data_Extraction!$J187*(Q$1),Data_Extraction!B187)</f>
        <v>66.600000000000009</v>
      </c>
      <c r="R187" s="12">
        <f>IF(Data_Extraction!C187="",Data_Extraction!$J187*(R$1),Data_Extraction!C187)</f>
        <v>74</v>
      </c>
      <c r="S187" s="12">
        <f>IF(Data_Extraction!D187="",Data_Extraction!$J187*(S$1),Data_Extraction!D187)</f>
        <v>76.960000000000008</v>
      </c>
      <c r="T187" s="12">
        <f>IF(Data_Extraction!E187="",Data_Extraction!$J187*(T$1),Data_Extraction!E187)</f>
        <v>70.3</v>
      </c>
      <c r="U187" s="12">
        <f>IF(Data_Extraction!F187="",Data_Extraction!$J187*(U$1),Data_Extraction!F187)</f>
        <v>72.52</v>
      </c>
      <c r="V187" s="12">
        <f>IF(Data_Extraction!G187="",Data_Extraction!$J187*(V$1),Data_Extraction!G187)</f>
        <v>67.34</v>
      </c>
      <c r="W187" s="12">
        <f>IF(Data_Extraction!H187="",Data_Extraction!$J187*(W$1),Data_Extraction!H187)</f>
        <v>79.180000000000007</v>
      </c>
      <c r="X187" s="12">
        <f>IF(Data_Extraction!I187="",Data_Extraction!$J187*(X$1),Data_Extraction!I187)</f>
        <v>71.78</v>
      </c>
      <c r="Y187" s="13">
        <f t="shared" si="12"/>
        <v>72.335000000000008</v>
      </c>
      <c r="Z187" s="17" t="str">
        <f t="shared" si="16"/>
        <v>Evening</v>
      </c>
      <c r="AA187" s="14" t="str">
        <f>VLOOKUP($N187,'HeartRate-2022-03-21-1647950188'!$C:$G,2,0)</f>
        <v>Peer Learning</v>
      </c>
      <c r="AB187" s="14" t="str">
        <f>VLOOKUP($N187,'HeartRate-2022-03-21-1647950188'!$C:$G,3,0)</f>
        <v>On Campus</v>
      </c>
      <c r="AC187" s="14" t="str">
        <f>VLOOKUP($N187,'HeartRate-2022-03-21-1647950188'!$C:$G,4,0)</f>
        <v>Sitting</v>
      </c>
      <c r="AD187" s="14" t="str">
        <f>VLOOKUP($N187,'HeartRate-2022-03-21-1647950188'!$C:$G,5,0)</f>
        <v>Spatial Design</v>
      </c>
      <c r="AE187">
        <f t="shared" si="17"/>
        <v>0</v>
      </c>
      <c r="AF187" s="18">
        <v>44630</v>
      </c>
      <c r="AG187" s="19">
        <v>0.60678240740740741</v>
      </c>
    </row>
    <row r="188" spans="1:33" x14ac:dyDescent="0.3">
      <c r="A188" s="5">
        <v>44630.608043981483</v>
      </c>
      <c r="B188" t="str">
        <f>IFERROR(AVERAGEIFS('HeartRate-2022-03-21-1647950188'!$B:$B,'HeartRate-2022-03-21-1647950188'!$A:$A,Data_Extraction!B$2,'HeartRate-2022-03-21-1647950188'!$C:$C,Data_Extraction!$A188),"")</f>
        <v/>
      </c>
      <c r="C188">
        <f>IFERROR(AVERAGEIFS('HeartRate-2022-03-21-1647950188'!$B:$B,'HeartRate-2022-03-21-1647950188'!$A:$A,Data_Extraction!C$2,'HeartRate-2022-03-21-1647950188'!$C:$C,Data_Extraction!$A188),"")</f>
        <v>85</v>
      </c>
      <c r="D188" t="str">
        <f>IFERROR(AVERAGEIFS('HeartRate-2022-03-21-1647950188'!$B:$B,'HeartRate-2022-03-21-1647950188'!$A:$A,Data_Extraction!D$2,'HeartRate-2022-03-21-1647950188'!$C:$C,Data_Extraction!$A188),"")</f>
        <v/>
      </c>
      <c r="E188" t="str">
        <f>IFERROR(AVERAGEIFS('HeartRate-2022-03-21-1647950188'!$B:$B,'HeartRate-2022-03-21-1647950188'!$A:$A,Data_Extraction!E$2,'HeartRate-2022-03-21-1647950188'!$C:$C,Data_Extraction!$A188),"")</f>
        <v/>
      </c>
      <c r="F188" t="str">
        <f>IFERROR(AVERAGEIFS('HeartRate-2022-03-21-1647950188'!$B:$B,'HeartRate-2022-03-21-1647950188'!$A:$A,Data_Extraction!F$2,'HeartRate-2022-03-21-1647950188'!$C:$C,Data_Extraction!$A188),"")</f>
        <v/>
      </c>
      <c r="G188" t="str">
        <f>IFERROR(AVERAGEIFS('HeartRate-2022-03-21-1647950188'!$B:$B,'HeartRate-2022-03-21-1647950188'!$A:$A,Data_Extraction!G$2,'HeartRate-2022-03-21-1647950188'!$C:$C,Data_Extraction!$A188),"")</f>
        <v/>
      </c>
      <c r="H188" t="str">
        <f>IFERROR(AVERAGEIFS('HeartRate-2022-03-21-1647950188'!$B:$B,'HeartRate-2022-03-21-1647950188'!$A:$A,Data_Extraction!H$2,'HeartRate-2022-03-21-1647950188'!$C:$C,Data_Extraction!$A188),"")</f>
        <v/>
      </c>
      <c r="I188" t="str">
        <f>IFERROR(AVERAGEIFS('HeartRate-2022-03-21-1647950188'!$B:$B,'HeartRate-2022-03-21-1647950188'!$A:$A,Data_Extraction!I$2,'HeartRate-2022-03-21-1647950188'!$C:$C,Data_Extraction!$A188),"")</f>
        <v/>
      </c>
      <c r="J188" s="8">
        <f t="shared" si="13"/>
        <v>85</v>
      </c>
      <c r="N188" s="11">
        <f>Data_Extraction!A188</f>
        <v>44630.608043981483</v>
      </c>
      <c r="O188" s="15">
        <f t="shared" si="14"/>
        <v>44630</v>
      </c>
      <c r="P188" s="16">
        <f t="shared" si="15"/>
        <v>0.60804398148148142</v>
      </c>
      <c r="Q188" s="12">
        <f>IF(Data_Extraction!B188="",Data_Extraction!$J188*(Q$1),Data_Extraction!B188)</f>
        <v>76.5</v>
      </c>
      <c r="R188" s="12">
        <f>IF(Data_Extraction!C188="",Data_Extraction!$J188*(R$1),Data_Extraction!C188)</f>
        <v>85</v>
      </c>
      <c r="S188" s="12">
        <f>IF(Data_Extraction!D188="",Data_Extraction!$J188*(S$1),Data_Extraction!D188)</f>
        <v>88.4</v>
      </c>
      <c r="T188" s="12">
        <f>IF(Data_Extraction!E188="",Data_Extraction!$J188*(T$1),Data_Extraction!E188)</f>
        <v>80.75</v>
      </c>
      <c r="U188" s="12">
        <f>IF(Data_Extraction!F188="",Data_Extraction!$J188*(U$1),Data_Extraction!F188)</f>
        <v>83.3</v>
      </c>
      <c r="V188" s="12">
        <f>IF(Data_Extraction!G188="",Data_Extraction!$J188*(V$1),Data_Extraction!G188)</f>
        <v>77.350000000000009</v>
      </c>
      <c r="W188" s="12">
        <f>IF(Data_Extraction!H188="",Data_Extraction!$J188*(W$1),Data_Extraction!H188)</f>
        <v>90.95</v>
      </c>
      <c r="X188" s="12">
        <f>IF(Data_Extraction!I188="",Data_Extraction!$J188*(X$1),Data_Extraction!I188)</f>
        <v>82.45</v>
      </c>
      <c r="Y188" s="13">
        <f t="shared" si="12"/>
        <v>83.087500000000006</v>
      </c>
      <c r="Z188" s="17" t="str">
        <f t="shared" si="16"/>
        <v>Evening</v>
      </c>
      <c r="AA188" s="14" t="str">
        <f>VLOOKUP($N188,'HeartRate-2022-03-21-1647950188'!$C:$G,2,0)</f>
        <v>Peer Learning</v>
      </c>
      <c r="AB188" s="14" t="str">
        <f>VLOOKUP($N188,'HeartRate-2022-03-21-1647950188'!$C:$G,3,0)</f>
        <v>On Campus</v>
      </c>
      <c r="AC188" s="14" t="str">
        <f>VLOOKUP($N188,'HeartRate-2022-03-21-1647950188'!$C:$G,4,0)</f>
        <v>Sitting</v>
      </c>
      <c r="AD188" s="14" t="str">
        <f>VLOOKUP($N188,'HeartRate-2022-03-21-1647950188'!$C:$G,5,0)</f>
        <v>Spatial Design</v>
      </c>
      <c r="AE188">
        <f t="shared" si="17"/>
        <v>0</v>
      </c>
      <c r="AF188" s="18">
        <v>44630</v>
      </c>
      <c r="AG188" s="19">
        <v>0.60804398148148142</v>
      </c>
    </row>
    <row r="189" spans="1:33" x14ac:dyDescent="0.3">
      <c r="A189" s="5">
        <v>44630.60833333333</v>
      </c>
      <c r="B189" t="str">
        <f>IFERROR(AVERAGEIFS('HeartRate-2022-03-21-1647950188'!$B:$B,'HeartRate-2022-03-21-1647950188'!$A:$A,Data_Extraction!B$2,'HeartRate-2022-03-21-1647950188'!$C:$C,Data_Extraction!$A189),"")</f>
        <v/>
      </c>
      <c r="C189">
        <f>IFERROR(AVERAGEIFS('HeartRate-2022-03-21-1647950188'!$B:$B,'HeartRate-2022-03-21-1647950188'!$A:$A,Data_Extraction!C$2,'HeartRate-2022-03-21-1647950188'!$C:$C,Data_Extraction!$A189),"")</f>
        <v>92</v>
      </c>
      <c r="D189" t="str">
        <f>IFERROR(AVERAGEIFS('HeartRate-2022-03-21-1647950188'!$B:$B,'HeartRate-2022-03-21-1647950188'!$A:$A,Data_Extraction!D$2,'HeartRate-2022-03-21-1647950188'!$C:$C,Data_Extraction!$A189),"")</f>
        <v/>
      </c>
      <c r="E189" t="str">
        <f>IFERROR(AVERAGEIFS('HeartRate-2022-03-21-1647950188'!$B:$B,'HeartRate-2022-03-21-1647950188'!$A:$A,Data_Extraction!E$2,'HeartRate-2022-03-21-1647950188'!$C:$C,Data_Extraction!$A189),"")</f>
        <v/>
      </c>
      <c r="F189" t="str">
        <f>IFERROR(AVERAGEIFS('HeartRate-2022-03-21-1647950188'!$B:$B,'HeartRate-2022-03-21-1647950188'!$A:$A,Data_Extraction!F$2,'HeartRate-2022-03-21-1647950188'!$C:$C,Data_Extraction!$A189),"")</f>
        <v/>
      </c>
      <c r="G189" t="str">
        <f>IFERROR(AVERAGEIFS('HeartRate-2022-03-21-1647950188'!$B:$B,'HeartRate-2022-03-21-1647950188'!$A:$A,Data_Extraction!G$2,'HeartRate-2022-03-21-1647950188'!$C:$C,Data_Extraction!$A189),"")</f>
        <v/>
      </c>
      <c r="H189" t="str">
        <f>IFERROR(AVERAGEIFS('HeartRate-2022-03-21-1647950188'!$B:$B,'HeartRate-2022-03-21-1647950188'!$A:$A,Data_Extraction!H$2,'HeartRate-2022-03-21-1647950188'!$C:$C,Data_Extraction!$A189),"")</f>
        <v/>
      </c>
      <c r="I189" t="str">
        <f>IFERROR(AVERAGEIFS('HeartRate-2022-03-21-1647950188'!$B:$B,'HeartRate-2022-03-21-1647950188'!$A:$A,Data_Extraction!I$2,'HeartRate-2022-03-21-1647950188'!$C:$C,Data_Extraction!$A189),"")</f>
        <v/>
      </c>
      <c r="J189" s="8">
        <f t="shared" si="13"/>
        <v>92</v>
      </c>
      <c r="N189" s="11">
        <f>Data_Extraction!A189</f>
        <v>44630.60833333333</v>
      </c>
      <c r="O189" s="15">
        <f t="shared" si="14"/>
        <v>44630</v>
      </c>
      <c r="P189" s="16">
        <f t="shared" si="15"/>
        <v>0.60833333333333328</v>
      </c>
      <c r="Q189" s="12">
        <f>IF(Data_Extraction!B189="",Data_Extraction!$J189*(Q$1),Data_Extraction!B189)</f>
        <v>82.8</v>
      </c>
      <c r="R189" s="12">
        <f>IF(Data_Extraction!C189="",Data_Extraction!$J189*(R$1),Data_Extraction!C189)</f>
        <v>92</v>
      </c>
      <c r="S189" s="12">
        <f>IF(Data_Extraction!D189="",Data_Extraction!$J189*(S$1),Data_Extraction!D189)</f>
        <v>95.68</v>
      </c>
      <c r="T189" s="12">
        <f>IF(Data_Extraction!E189="",Data_Extraction!$J189*(T$1),Data_Extraction!E189)</f>
        <v>87.399999999999991</v>
      </c>
      <c r="U189" s="12">
        <f>IF(Data_Extraction!F189="",Data_Extraction!$J189*(U$1),Data_Extraction!F189)</f>
        <v>90.16</v>
      </c>
      <c r="V189" s="12">
        <f>IF(Data_Extraction!G189="",Data_Extraction!$J189*(V$1),Data_Extraction!G189)</f>
        <v>83.72</v>
      </c>
      <c r="W189" s="12">
        <f>IF(Data_Extraction!H189="",Data_Extraction!$J189*(W$1),Data_Extraction!H189)</f>
        <v>98.440000000000012</v>
      </c>
      <c r="X189" s="12">
        <f>IF(Data_Extraction!I189="",Data_Extraction!$J189*(X$1),Data_Extraction!I189)</f>
        <v>89.24</v>
      </c>
      <c r="Y189" s="13">
        <f t="shared" si="12"/>
        <v>89.93</v>
      </c>
      <c r="Z189" s="17" t="str">
        <f t="shared" si="16"/>
        <v>Evening</v>
      </c>
      <c r="AA189" s="14" t="str">
        <f>VLOOKUP($N189,'HeartRate-2022-03-21-1647950188'!$C:$G,2,0)</f>
        <v>Peer Learning</v>
      </c>
      <c r="AB189" s="14" t="str">
        <f>VLOOKUP($N189,'HeartRate-2022-03-21-1647950188'!$C:$G,3,0)</f>
        <v>On Campus</v>
      </c>
      <c r="AC189" s="14" t="str">
        <f>VLOOKUP($N189,'HeartRate-2022-03-21-1647950188'!$C:$G,4,0)</f>
        <v>Sitting</v>
      </c>
      <c r="AD189" s="14" t="str">
        <f>VLOOKUP($N189,'HeartRate-2022-03-21-1647950188'!$C:$G,5,0)</f>
        <v>Spatial Design</v>
      </c>
      <c r="AE189">
        <f t="shared" si="17"/>
        <v>0</v>
      </c>
      <c r="AF189" s="18">
        <v>44630</v>
      </c>
      <c r="AG189" s="19">
        <v>0.60833333333333328</v>
      </c>
    </row>
    <row r="190" spans="1:33" x14ac:dyDescent="0.3">
      <c r="A190" s="5">
        <v>44630.611805555556</v>
      </c>
      <c r="B190" t="str">
        <f>IFERROR(AVERAGEIFS('HeartRate-2022-03-21-1647950188'!$B:$B,'HeartRate-2022-03-21-1647950188'!$A:$A,Data_Extraction!B$2,'HeartRate-2022-03-21-1647950188'!$C:$C,Data_Extraction!$A190),"")</f>
        <v/>
      </c>
      <c r="C190">
        <f>IFERROR(AVERAGEIFS('HeartRate-2022-03-21-1647950188'!$B:$B,'HeartRate-2022-03-21-1647950188'!$A:$A,Data_Extraction!C$2,'HeartRate-2022-03-21-1647950188'!$C:$C,Data_Extraction!$A190),"")</f>
        <v>87</v>
      </c>
      <c r="D190" t="str">
        <f>IFERROR(AVERAGEIFS('HeartRate-2022-03-21-1647950188'!$B:$B,'HeartRate-2022-03-21-1647950188'!$A:$A,Data_Extraction!D$2,'HeartRate-2022-03-21-1647950188'!$C:$C,Data_Extraction!$A190),"")</f>
        <v/>
      </c>
      <c r="E190" t="str">
        <f>IFERROR(AVERAGEIFS('HeartRate-2022-03-21-1647950188'!$B:$B,'HeartRate-2022-03-21-1647950188'!$A:$A,Data_Extraction!E$2,'HeartRate-2022-03-21-1647950188'!$C:$C,Data_Extraction!$A190),"")</f>
        <v/>
      </c>
      <c r="F190" t="str">
        <f>IFERROR(AVERAGEIFS('HeartRate-2022-03-21-1647950188'!$B:$B,'HeartRate-2022-03-21-1647950188'!$A:$A,Data_Extraction!F$2,'HeartRate-2022-03-21-1647950188'!$C:$C,Data_Extraction!$A190),"")</f>
        <v/>
      </c>
      <c r="G190" t="str">
        <f>IFERROR(AVERAGEIFS('HeartRate-2022-03-21-1647950188'!$B:$B,'HeartRate-2022-03-21-1647950188'!$A:$A,Data_Extraction!G$2,'HeartRate-2022-03-21-1647950188'!$C:$C,Data_Extraction!$A190),"")</f>
        <v/>
      </c>
      <c r="H190" t="str">
        <f>IFERROR(AVERAGEIFS('HeartRate-2022-03-21-1647950188'!$B:$B,'HeartRate-2022-03-21-1647950188'!$A:$A,Data_Extraction!H$2,'HeartRate-2022-03-21-1647950188'!$C:$C,Data_Extraction!$A190),"")</f>
        <v/>
      </c>
      <c r="I190" t="str">
        <f>IFERROR(AVERAGEIFS('HeartRate-2022-03-21-1647950188'!$B:$B,'HeartRate-2022-03-21-1647950188'!$A:$A,Data_Extraction!I$2,'HeartRate-2022-03-21-1647950188'!$C:$C,Data_Extraction!$A190),"")</f>
        <v/>
      </c>
      <c r="J190" s="8">
        <f t="shared" si="13"/>
        <v>87</v>
      </c>
      <c r="N190" s="11">
        <f>Data_Extraction!A190</f>
        <v>44630.611805555556</v>
      </c>
      <c r="O190" s="15">
        <f t="shared" si="14"/>
        <v>44630</v>
      </c>
      <c r="P190" s="16">
        <f t="shared" si="15"/>
        <v>0.6118055555555556</v>
      </c>
      <c r="Q190" s="12">
        <f>IF(Data_Extraction!B190="",Data_Extraction!$J190*(Q$1),Data_Extraction!B190)</f>
        <v>78.3</v>
      </c>
      <c r="R190" s="12">
        <f>IF(Data_Extraction!C190="",Data_Extraction!$J190*(R$1),Data_Extraction!C190)</f>
        <v>87</v>
      </c>
      <c r="S190" s="12">
        <f>IF(Data_Extraction!D190="",Data_Extraction!$J190*(S$1),Data_Extraction!D190)</f>
        <v>90.48</v>
      </c>
      <c r="T190" s="12">
        <f>IF(Data_Extraction!E190="",Data_Extraction!$J190*(T$1),Data_Extraction!E190)</f>
        <v>82.649999999999991</v>
      </c>
      <c r="U190" s="12">
        <f>IF(Data_Extraction!F190="",Data_Extraction!$J190*(U$1),Data_Extraction!F190)</f>
        <v>85.26</v>
      </c>
      <c r="V190" s="12">
        <f>IF(Data_Extraction!G190="",Data_Extraction!$J190*(V$1),Data_Extraction!G190)</f>
        <v>79.17</v>
      </c>
      <c r="W190" s="12">
        <f>IF(Data_Extraction!H190="",Data_Extraction!$J190*(W$1),Data_Extraction!H190)</f>
        <v>93.09</v>
      </c>
      <c r="X190" s="12">
        <f>IF(Data_Extraction!I190="",Data_Extraction!$J190*(X$1),Data_Extraction!I190)</f>
        <v>84.39</v>
      </c>
      <c r="Y190" s="13">
        <f t="shared" si="12"/>
        <v>85.042500000000004</v>
      </c>
      <c r="Z190" s="17" t="str">
        <f t="shared" si="16"/>
        <v>Evening</v>
      </c>
      <c r="AA190" s="14" t="str">
        <f>VLOOKUP($N190,'HeartRate-2022-03-21-1647950188'!$C:$G,2,0)</f>
        <v>Peer Learning</v>
      </c>
      <c r="AB190" s="14" t="str">
        <f>VLOOKUP($N190,'HeartRate-2022-03-21-1647950188'!$C:$G,3,0)</f>
        <v>On Campus</v>
      </c>
      <c r="AC190" s="14" t="str">
        <f>VLOOKUP($N190,'HeartRate-2022-03-21-1647950188'!$C:$G,4,0)</f>
        <v>Sitting</v>
      </c>
      <c r="AD190" s="14" t="str">
        <f>VLOOKUP($N190,'HeartRate-2022-03-21-1647950188'!$C:$G,5,0)</f>
        <v>Spatial Design</v>
      </c>
      <c r="AE190">
        <f t="shared" si="17"/>
        <v>0</v>
      </c>
      <c r="AF190" s="18">
        <v>44630</v>
      </c>
      <c r="AG190" s="19">
        <v>0.6118055555555556</v>
      </c>
    </row>
    <row r="191" spans="1:33" x14ac:dyDescent="0.3">
      <c r="A191" s="5">
        <v>44630.612453703703</v>
      </c>
      <c r="B191" t="str">
        <f>IFERROR(AVERAGEIFS('HeartRate-2022-03-21-1647950188'!$B:$B,'HeartRate-2022-03-21-1647950188'!$A:$A,Data_Extraction!B$2,'HeartRate-2022-03-21-1647950188'!$C:$C,Data_Extraction!$A191),"")</f>
        <v/>
      </c>
      <c r="C191">
        <f>IFERROR(AVERAGEIFS('HeartRate-2022-03-21-1647950188'!$B:$B,'HeartRate-2022-03-21-1647950188'!$A:$A,Data_Extraction!C$2,'HeartRate-2022-03-21-1647950188'!$C:$C,Data_Extraction!$A191),"")</f>
        <v>79</v>
      </c>
      <c r="D191" t="str">
        <f>IFERROR(AVERAGEIFS('HeartRate-2022-03-21-1647950188'!$B:$B,'HeartRate-2022-03-21-1647950188'!$A:$A,Data_Extraction!D$2,'HeartRate-2022-03-21-1647950188'!$C:$C,Data_Extraction!$A191),"")</f>
        <v/>
      </c>
      <c r="E191" t="str">
        <f>IFERROR(AVERAGEIFS('HeartRate-2022-03-21-1647950188'!$B:$B,'HeartRate-2022-03-21-1647950188'!$A:$A,Data_Extraction!E$2,'HeartRate-2022-03-21-1647950188'!$C:$C,Data_Extraction!$A191),"")</f>
        <v/>
      </c>
      <c r="F191" t="str">
        <f>IFERROR(AVERAGEIFS('HeartRate-2022-03-21-1647950188'!$B:$B,'HeartRate-2022-03-21-1647950188'!$A:$A,Data_Extraction!F$2,'HeartRate-2022-03-21-1647950188'!$C:$C,Data_Extraction!$A191),"")</f>
        <v/>
      </c>
      <c r="G191" t="str">
        <f>IFERROR(AVERAGEIFS('HeartRate-2022-03-21-1647950188'!$B:$B,'HeartRate-2022-03-21-1647950188'!$A:$A,Data_Extraction!G$2,'HeartRate-2022-03-21-1647950188'!$C:$C,Data_Extraction!$A191),"")</f>
        <v/>
      </c>
      <c r="H191" t="str">
        <f>IFERROR(AVERAGEIFS('HeartRate-2022-03-21-1647950188'!$B:$B,'HeartRate-2022-03-21-1647950188'!$A:$A,Data_Extraction!H$2,'HeartRate-2022-03-21-1647950188'!$C:$C,Data_Extraction!$A191),"")</f>
        <v/>
      </c>
      <c r="I191" t="str">
        <f>IFERROR(AVERAGEIFS('HeartRate-2022-03-21-1647950188'!$B:$B,'HeartRate-2022-03-21-1647950188'!$A:$A,Data_Extraction!I$2,'HeartRate-2022-03-21-1647950188'!$C:$C,Data_Extraction!$A191),"")</f>
        <v/>
      </c>
      <c r="J191" s="8">
        <f t="shared" si="13"/>
        <v>79</v>
      </c>
      <c r="N191" s="11">
        <f>Data_Extraction!A191</f>
        <v>44630.612453703703</v>
      </c>
      <c r="O191" s="15">
        <f t="shared" si="14"/>
        <v>44630</v>
      </c>
      <c r="P191" s="16">
        <f t="shared" si="15"/>
        <v>0.61245370370370367</v>
      </c>
      <c r="Q191" s="12">
        <f>IF(Data_Extraction!B191="",Data_Extraction!$J191*(Q$1),Data_Extraction!B191)</f>
        <v>71.100000000000009</v>
      </c>
      <c r="R191" s="12">
        <f>IF(Data_Extraction!C191="",Data_Extraction!$J191*(R$1),Data_Extraction!C191)</f>
        <v>79</v>
      </c>
      <c r="S191" s="12">
        <f>IF(Data_Extraction!D191="",Data_Extraction!$J191*(S$1),Data_Extraction!D191)</f>
        <v>82.16</v>
      </c>
      <c r="T191" s="12">
        <f>IF(Data_Extraction!E191="",Data_Extraction!$J191*(T$1),Data_Extraction!E191)</f>
        <v>75.05</v>
      </c>
      <c r="U191" s="12">
        <f>IF(Data_Extraction!F191="",Data_Extraction!$J191*(U$1),Data_Extraction!F191)</f>
        <v>77.42</v>
      </c>
      <c r="V191" s="12">
        <f>IF(Data_Extraction!G191="",Data_Extraction!$J191*(V$1),Data_Extraction!G191)</f>
        <v>71.89</v>
      </c>
      <c r="W191" s="12">
        <f>IF(Data_Extraction!H191="",Data_Extraction!$J191*(W$1),Data_Extraction!H191)</f>
        <v>84.53</v>
      </c>
      <c r="X191" s="12">
        <f>IF(Data_Extraction!I191="",Data_Extraction!$J191*(X$1),Data_Extraction!I191)</f>
        <v>76.63</v>
      </c>
      <c r="Y191" s="13">
        <f t="shared" si="12"/>
        <v>77.222499999999997</v>
      </c>
      <c r="Z191" s="17" t="str">
        <f t="shared" si="16"/>
        <v>Evening</v>
      </c>
      <c r="AA191" s="14" t="str">
        <f>VLOOKUP($N191,'HeartRate-2022-03-21-1647950188'!$C:$G,2,0)</f>
        <v>Peer Learning</v>
      </c>
      <c r="AB191" s="14" t="str">
        <f>VLOOKUP($N191,'HeartRate-2022-03-21-1647950188'!$C:$G,3,0)</f>
        <v>On Campus</v>
      </c>
      <c r="AC191" s="14" t="str">
        <f>VLOOKUP($N191,'HeartRate-2022-03-21-1647950188'!$C:$G,4,0)</f>
        <v>Sitting</v>
      </c>
      <c r="AD191" s="14" t="str">
        <f>VLOOKUP($N191,'HeartRate-2022-03-21-1647950188'!$C:$G,5,0)</f>
        <v>Spatial Design</v>
      </c>
      <c r="AE191">
        <f t="shared" si="17"/>
        <v>0</v>
      </c>
      <c r="AF191" s="18">
        <v>44630</v>
      </c>
      <c r="AG191" s="19">
        <v>0.61245370370370367</v>
      </c>
    </row>
    <row r="192" spans="1:33" x14ac:dyDescent="0.3">
      <c r="A192" s="5">
        <v>44630.614861111113</v>
      </c>
      <c r="B192" t="str">
        <f>IFERROR(AVERAGEIFS('HeartRate-2022-03-21-1647950188'!$B:$B,'HeartRate-2022-03-21-1647950188'!$A:$A,Data_Extraction!B$2,'HeartRate-2022-03-21-1647950188'!$C:$C,Data_Extraction!$A192),"")</f>
        <v/>
      </c>
      <c r="C192">
        <f>IFERROR(AVERAGEIFS('HeartRate-2022-03-21-1647950188'!$B:$B,'HeartRate-2022-03-21-1647950188'!$A:$A,Data_Extraction!C$2,'HeartRate-2022-03-21-1647950188'!$C:$C,Data_Extraction!$A192),"")</f>
        <v>87</v>
      </c>
      <c r="D192" t="str">
        <f>IFERROR(AVERAGEIFS('HeartRate-2022-03-21-1647950188'!$B:$B,'HeartRate-2022-03-21-1647950188'!$A:$A,Data_Extraction!D$2,'HeartRate-2022-03-21-1647950188'!$C:$C,Data_Extraction!$A192),"")</f>
        <v/>
      </c>
      <c r="E192" t="str">
        <f>IFERROR(AVERAGEIFS('HeartRate-2022-03-21-1647950188'!$B:$B,'HeartRate-2022-03-21-1647950188'!$A:$A,Data_Extraction!E$2,'HeartRate-2022-03-21-1647950188'!$C:$C,Data_Extraction!$A192),"")</f>
        <v/>
      </c>
      <c r="F192" t="str">
        <f>IFERROR(AVERAGEIFS('HeartRate-2022-03-21-1647950188'!$B:$B,'HeartRate-2022-03-21-1647950188'!$A:$A,Data_Extraction!F$2,'HeartRate-2022-03-21-1647950188'!$C:$C,Data_Extraction!$A192),"")</f>
        <v/>
      </c>
      <c r="G192" t="str">
        <f>IFERROR(AVERAGEIFS('HeartRate-2022-03-21-1647950188'!$B:$B,'HeartRate-2022-03-21-1647950188'!$A:$A,Data_Extraction!G$2,'HeartRate-2022-03-21-1647950188'!$C:$C,Data_Extraction!$A192),"")</f>
        <v/>
      </c>
      <c r="H192" t="str">
        <f>IFERROR(AVERAGEIFS('HeartRate-2022-03-21-1647950188'!$B:$B,'HeartRate-2022-03-21-1647950188'!$A:$A,Data_Extraction!H$2,'HeartRate-2022-03-21-1647950188'!$C:$C,Data_Extraction!$A192),"")</f>
        <v/>
      </c>
      <c r="I192" t="str">
        <f>IFERROR(AVERAGEIFS('HeartRate-2022-03-21-1647950188'!$B:$B,'HeartRate-2022-03-21-1647950188'!$A:$A,Data_Extraction!I$2,'HeartRate-2022-03-21-1647950188'!$C:$C,Data_Extraction!$A192),"")</f>
        <v/>
      </c>
      <c r="J192" s="8">
        <f t="shared" si="13"/>
        <v>87</v>
      </c>
      <c r="N192" s="11">
        <f>Data_Extraction!A192</f>
        <v>44630.614861111113</v>
      </c>
      <c r="O192" s="15">
        <f t="shared" si="14"/>
        <v>44630</v>
      </c>
      <c r="P192" s="16">
        <f t="shared" si="15"/>
        <v>0.61486111111111108</v>
      </c>
      <c r="Q192" s="12">
        <f>IF(Data_Extraction!B192="",Data_Extraction!$J192*(Q$1),Data_Extraction!B192)</f>
        <v>78.3</v>
      </c>
      <c r="R192" s="12">
        <f>IF(Data_Extraction!C192="",Data_Extraction!$J192*(R$1),Data_Extraction!C192)</f>
        <v>87</v>
      </c>
      <c r="S192" s="12">
        <f>IF(Data_Extraction!D192="",Data_Extraction!$J192*(S$1),Data_Extraction!D192)</f>
        <v>90.48</v>
      </c>
      <c r="T192" s="12">
        <f>IF(Data_Extraction!E192="",Data_Extraction!$J192*(T$1),Data_Extraction!E192)</f>
        <v>82.649999999999991</v>
      </c>
      <c r="U192" s="12">
        <f>IF(Data_Extraction!F192="",Data_Extraction!$J192*(U$1),Data_Extraction!F192)</f>
        <v>85.26</v>
      </c>
      <c r="V192" s="12">
        <f>IF(Data_Extraction!G192="",Data_Extraction!$J192*(V$1),Data_Extraction!G192)</f>
        <v>79.17</v>
      </c>
      <c r="W192" s="12">
        <f>IF(Data_Extraction!H192="",Data_Extraction!$J192*(W$1),Data_Extraction!H192)</f>
        <v>93.09</v>
      </c>
      <c r="X192" s="12">
        <f>IF(Data_Extraction!I192="",Data_Extraction!$J192*(X$1),Data_Extraction!I192)</f>
        <v>84.39</v>
      </c>
      <c r="Y192" s="13">
        <f t="shared" si="12"/>
        <v>85.042500000000004</v>
      </c>
      <c r="Z192" s="17" t="str">
        <f t="shared" si="16"/>
        <v>Evening</v>
      </c>
      <c r="AA192" s="14" t="str">
        <f>VLOOKUP($N192,'HeartRate-2022-03-21-1647950188'!$C:$G,2,0)</f>
        <v>Peer Learning</v>
      </c>
      <c r="AB192" s="14" t="str">
        <f>VLOOKUP($N192,'HeartRate-2022-03-21-1647950188'!$C:$G,3,0)</f>
        <v>On Campus</v>
      </c>
      <c r="AC192" s="14" t="str">
        <f>VLOOKUP($N192,'HeartRate-2022-03-21-1647950188'!$C:$G,4,0)</f>
        <v>Sitting</v>
      </c>
      <c r="AD192" s="14" t="str">
        <f>VLOOKUP($N192,'HeartRate-2022-03-21-1647950188'!$C:$G,5,0)</f>
        <v>Spatial Design</v>
      </c>
      <c r="AE192">
        <f t="shared" si="17"/>
        <v>0</v>
      </c>
      <c r="AF192" s="18">
        <v>44630</v>
      </c>
      <c r="AG192" s="19">
        <v>0.61486111111111108</v>
      </c>
    </row>
    <row r="193" spans="1:33" x14ac:dyDescent="0.3">
      <c r="A193" s="5">
        <v>44630.615277777775</v>
      </c>
      <c r="B193" t="str">
        <f>IFERROR(AVERAGEIFS('HeartRate-2022-03-21-1647950188'!$B:$B,'HeartRate-2022-03-21-1647950188'!$A:$A,Data_Extraction!B$2,'HeartRate-2022-03-21-1647950188'!$C:$C,Data_Extraction!$A193),"")</f>
        <v/>
      </c>
      <c r="C193">
        <f>IFERROR(AVERAGEIFS('HeartRate-2022-03-21-1647950188'!$B:$B,'HeartRate-2022-03-21-1647950188'!$A:$A,Data_Extraction!C$2,'HeartRate-2022-03-21-1647950188'!$C:$C,Data_Extraction!$A193),"")</f>
        <v>90</v>
      </c>
      <c r="D193" t="str">
        <f>IFERROR(AVERAGEIFS('HeartRate-2022-03-21-1647950188'!$B:$B,'HeartRate-2022-03-21-1647950188'!$A:$A,Data_Extraction!D$2,'HeartRate-2022-03-21-1647950188'!$C:$C,Data_Extraction!$A193),"")</f>
        <v/>
      </c>
      <c r="E193" t="str">
        <f>IFERROR(AVERAGEIFS('HeartRate-2022-03-21-1647950188'!$B:$B,'HeartRate-2022-03-21-1647950188'!$A:$A,Data_Extraction!E$2,'HeartRate-2022-03-21-1647950188'!$C:$C,Data_Extraction!$A193),"")</f>
        <v/>
      </c>
      <c r="F193" t="str">
        <f>IFERROR(AVERAGEIFS('HeartRate-2022-03-21-1647950188'!$B:$B,'HeartRate-2022-03-21-1647950188'!$A:$A,Data_Extraction!F$2,'HeartRate-2022-03-21-1647950188'!$C:$C,Data_Extraction!$A193),"")</f>
        <v/>
      </c>
      <c r="G193" t="str">
        <f>IFERROR(AVERAGEIFS('HeartRate-2022-03-21-1647950188'!$B:$B,'HeartRate-2022-03-21-1647950188'!$A:$A,Data_Extraction!G$2,'HeartRate-2022-03-21-1647950188'!$C:$C,Data_Extraction!$A193),"")</f>
        <v/>
      </c>
      <c r="H193" t="str">
        <f>IFERROR(AVERAGEIFS('HeartRate-2022-03-21-1647950188'!$B:$B,'HeartRate-2022-03-21-1647950188'!$A:$A,Data_Extraction!H$2,'HeartRate-2022-03-21-1647950188'!$C:$C,Data_Extraction!$A193),"")</f>
        <v/>
      </c>
      <c r="I193" t="str">
        <f>IFERROR(AVERAGEIFS('HeartRate-2022-03-21-1647950188'!$B:$B,'HeartRate-2022-03-21-1647950188'!$A:$A,Data_Extraction!I$2,'HeartRate-2022-03-21-1647950188'!$C:$C,Data_Extraction!$A193),"")</f>
        <v/>
      </c>
      <c r="J193" s="8">
        <f t="shared" si="13"/>
        <v>90</v>
      </c>
      <c r="N193" s="11">
        <f>Data_Extraction!A193</f>
        <v>44630.615277777775</v>
      </c>
      <c r="O193" s="15">
        <f t="shared" si="14"/>
        <v>44630</v>
      </c>
      <c r="P193" s="16">
        <f t="shared" si="15"/>
        <v>0.61527777777777781</v>
      </c>
      <c r="Q193" s="12">
        <f>IF(Data_Extraction!B193="",Data_Extraction!$J193*(Q$1),Data_Extraction!B193)</f>
        <v>81</v>
      </c>
      <c r="R193" s="12">
        <f>IF(Data_Extraction!C193="",Data_Extraction!$J193*(R$1),Data_Extraction!C193)</f>
        <v>90</v>
      </c>
      <c r="S193" s="12">
        <f>IF(Data_Extraction!D193="",Data_Extraction!$J193*(S$1),Data_Extraction!D193)</f>
        <v>93.600000000000009</v>
      </c>
      <c r="T193" s="12">
        <f>IF(Data_Extraction!E193="",Data_Extraction!$J193*(T$1),Data_Extraction!E193)</f>
        <v>85.5</v>
      </c>
      <c r="U193" s="12">
        <f>IF(Data_Extraction!F193="",Data_Extraction!$J193*(U$1),Data_Extraction!F193)</f>
        <v>88.2</v>
      </c>
      <c r="V193" s="12">
        <f>IF(Data_Extraction!G193="",Data_Extraction!$J193*(V$1),Data_Extraction!G193)</f>
        <v>81.900000000000006</v>
      </c>
      <c r="W193" s="12">
        <f>IF(Data_Extraction!H193="",Data_Extraction!$J193*(W$1),Data_Extraction!H193)</f>
        <v>96.300000000000011</v>
      </c>
      <c r="X193" s="12">
        <f>IF(Data_Extraction!I193="",Data_Extraction!$J193*(X$1),Data_Extraction!I193)</f>
        <v>87.3</v>
      </c>
      <c r="Y193" s="13">
        <f t="shared" si="12"/>
        <v>87.974999999999994</v>
      </c>
      <c r="Z193" s="17" t="str">
        <f t="shared" si="16"/>
        <v>Evening</v>
      </c>
      <c r="AA193" s="14" t="str">
        <f>VLOOKUP($N193,'HeartRate-2022-03-21-1647950188'!$C:$G,2,0)</f>
        <v>Peer Learning</v>
      </c>
      <c r="AB193" s="14" t="str">
        <f>VLOOKUP($N193,'HeartRate-2022-03-21-1647950188'!$C:$G,3,0)</f>
        <v>On Campus</v>
      </c>
      <c r="AC193" s="14" t="str">
        <f>VLOOKUP($N193,'HeartRate-2022-03-21-1647950188'!$C:$G,4,0)</f>
        <v>Sitting</v>
      </c>
      <c r="AD193" s="14" t="str">
        <f>VLOOKUP($N193,'HeartRate-2022-03-21-1647950188'!$C:$G,5,0)</f>
        <v>Spatial Design</v>
      </c>
      <c r="AE193">
        <f t="shared" si="17"/>
        <v>0</v>
      </c>
      <c r="AF193" s="18">
        <v>44630</v>
      </c>
      <c r="AG193" s="19">
        <v>0.61527777777777781</v>
      </c>
    </row>
    <row r="194" spans="1:33" x14ac:dyDescent="0.3">
      <c r="A194" s="5">
        <v>44630.618750000001</v>
      </c>
      <c r="B194" t="str">
        <f>IFERROR(AVERAGEIFS('HeartRate-2022-03-21-1647950188'!$B:$B,'HeartRate-2022-03-21-1647950188'!$A:$A,Data_Extraction!B$2,'HeartRate-2022-03-21-1647950188'!$C:$C,Data_Extraction!$A194),"")</f>
        <v/>
      </c>
      <c r="C194">
        <f>IFERROR(AVERAGEIFS('HeartRate-2022-03-21-1647950188'!$B:$B,'HeartRate-2022-03-21-1647950188'!$A:$A,Data_Extraction!C$2,'HeartRate-2022-03-21-1647950188'!$C:$C,Data_Extraction!$A194),"")</f>
        <v>97</v>
      </c>
      <c r="D194" t="str">
        <f>IFERROR(AVERAGEIFS('HeartRate-2022-03-21-1647950188'!$B:$B,'HeartRate-2022-03-21-1647950188'!$A:$A,Data_Extraction!D$2,'HeartRate-2022-03-21-1647950188'!$C:$C,Data_Extraction!$A194),"")</f>
        <v/>
      </c>
      <c r="E194" t="str">
        <f>IFERROR(AVERAGEIFS('HeartRate-2022-03-21-1647950188'!$B:$B,'HeartRate-2022-03-21-1647950188'!$A:$A,Data_Extraction!E$2,'HeartRate-2022-03-21-1647950188'!$C:$C,Data_Extraction!$A194),"")</f>
        <v/>
      </c>
      <c r="F194" t="str">
        <f>IFERROR(AVERAGEIFS('HeartRate-2022-03-21-1647950188'!$B:$B,'HeartRate-2022-03-21-1647950188'!$A:$A,Data_Extraction!F$2,'HeartRate-2022-03-21-1647950188'!$C:$C,Data_Extraction!$A194),"")</f>
        <v/>
      </c>
      <c r="G194" t="str">
        <f>IFERROR(AVERAGEIFS('HeartRate-2022-03-21-1647950188'!$B:$B,'HeartRate-2022-03-21-1647950188'!$A:$A,Data_Extraction!G$2,'HeartRate-2022-03-21-1647950188'!$C:$C,Data_Extraction!$A194),"")</f>
        <v/>
      </c>
      <c r="H194" t="str">
        <f>IFERROR(AVERAGEIFS('HeartRate-2022-03-21-1647950188'!$B:$B,'HeartRate-2022-03-21-1647950188'!$A:$A,Data_Extraction!H$2,'HeartRate-2022-03-21-1647950188'!$C:$C,Data_Extraction!$A194),"")</f>
        <v/>
      </c>
      <c r="I194" t="str">
        <f>IFERROR(AVERAGEIFS('HeartRate-2022-03-21-1647950188'!$B:$B,'HeartRate-2022-03-21-1647950188'!$A:$A,Data_Extraction!I$2,'HeartRate-2022-03-21-1647950188'!$C:$C,Data_Extraction!$A194),"")</f>
        <v/>
      </c>
      <c r="J194" s="8">
        <f t="shared" si="13"/>
        <v>97</v>
      </c>
      <c r="N194" s="11">
        <f>Data_Extraction!A194</f>
        <v>44630.618750000001</v>
      </c>
      <c r="O194" s="15">
        <f t="shared" si="14"/>
        <v>44630</v>
      </c>
      <c r="P194" s="16">
        <f t="shared" si="15"/>
        <v>0.61875000000000002</v>
      </c>
      <c r="Q194" s="12">
        <f>IF(Data_Extraction!B194="",Data_Extraction!$J194*(Q$1),Data_Extraction!B194)</f>
        <v>87.3</v>
      </c>
      <c r="R194" s="12">
        <f>IF(Data_Extraction!C194="",Data_Extraction!$J194*(R$1),Data_Extraction!C194)</f>
        <v>97</v>
      </c>
      <c r="S194" s="12">
        <f>IF(Data_Extraction!D194="",Data_Extraction!$J194*(S$1),Data_Extraction!D194)</f>
        <v>100.88000000000001</v>
      </c>
      <c r="T194" s="12">
        <f>IF(Data_Extraction!E194="",Data_Extraction!$J194*(T$1),Data_Extraction!E194)</f>
        <v>92.149999999999991</v>
      </c>
      <c r="U194" s="12">
        <f>IF(Data_Extraction!F194="",Data_Extraction!$J194*(U$1),Data_Extraction!F194)</f>
        <v>95.06</v>
      </c>
      <c r="V194" s="12">
        <f>IF(Data_Extraction!G194="",Data_Extraction!$J194*(V$1),Data_Extraction!G194)</f>
        <v>88.27</v>
      </c>
      <c r="W194" s="12">
        <f>IF(Data_Extraction!H194="",Data_Extraction!$J194*(W$1),Data_Extraction!H194)</f>
        <v>103.79</v>
      </c>
      <c r="X194" s="12">
        <f>IF(Data_Extraction!I194="",Data_Extraction!$J194*(X$1),Data_Extraction!I194)</f>
        <v>94.09</v>
      </c>
      <c r="Y194" s="13">
        <f t="shared" si="12"/>
        <v>94.817499999999995</v>
      </c>
      <c r="Z194" s="17" t="str">
        <f t="shared" si="16"/>
        <v>Evening</v>
      </c>
      <c r="AA194" s="14" t="str">
        <f>VLOOKUP($N194,'HeartRate-2022-03-21-1647950188'!$C:$G,2,0)</f>
        <v>Peer Learning</v>
      </c>
      <c r="AB194" s="14" t="str">
        <f>VLOOKUP($N194,'HeartRate-2022-03-21-1647950188'!$C:$G,3,0)</f>
        <v>On Campus</v>
      </c>
      <c r="AC194" s="14" t="str">
        <f>VLOOKUP($N194,'HeartRate-2022-03-21-1647950188'!$C:$G,4,0)</f>
        <v>Sitting</v>
      </c>
      <c r="AD194" s="14" t="str">
        <f>VLOOKUP($N194,'HeartRate-2022-03-21-1647950188'!$C:$G,5,0)</f>
        <v>Spatial Design</v>
      </c>
      <c r="AE194">
        <f t="shared" si="17"/>
        <v>0</v>
      </c>
      <c r="AF194" s="18">
        <v>44630</v>
      </c>
      <c r="AG194" s="19">
        <v>0.61875000000000002</v>
      </c>
    </row>
    <row r="195" spans="1:33" x14ac:dyDescent="0.3">
      <c r="A195" s="5">
        <v>44630.62222222222</v>
      </c>
      <c r="B195" t="str">
        <f>IFERROR(AVERAGEIFS('HeartRate-2022-03-21-1647950188'!$B:$B,'HeartRate-2022-03-21-1647950188'!$A:$A,Data_Extraction!B$2,'HeartRate-2022-03-21-1647950188'!$C:$C,Data_Extraction!$A195),"")</f>
        <v/>
      </c>
      <c r="C195">
        <f>IFERROR(AVERAGEIFS('HeartRate-2022-03-21-1647950188'!$B:$B,'HeartRate-2022-03-21-1647950188'!$A:$A,Data_Extraction!C$2,'HeartRate-2022-03-21-1647950188'!$C:$C,Data_Extraction!$A195),"")</f>
        <v>98</v>
      </c>
      <c r="D195" t="str">
        <f>IFERROR(AVERAGEIFS('HeartRate-2022-03-21-1647950188'!$B:$B,'HeartRate-2022-03-21-1647950188'!$A:$A,Data_Extraction!D$2,'HeartRate-2022-03-21-1647950188'!$C:$C,Data_Extraction!$A195),"")</f>
        <v/>
      </c>
      <c r="E195" t="str">
        <f>IFERROR(AVERAGEIFS('HeartRate-2022-03-21-1647950188'!$B:$B,'HeartRate-2022-03-21-1647950188'!$A:$A,Data_Extraction!E$2,'HeartRate-2022-03-21-1647950188'!$C:$C,Data_Extraction!$A195),"")</f>
        <v/>
      </c>
      <c r="F195" t="str">
        <f>IFERROR(AVERAGEIFS('HeartRate-2022-03-21-1647950188'!$B:$B,'HeartRate-2022-03-21-1647950188'!$A:$A,Data_Extraction!F$2,'HeartRate-2022-03-21-1647950188'!$C:$C,Data_Extraction!$A195),"")</f>
        <v/>
      </c>
      <c r="G195" t="str">
        <f>IFERROR(AVERAGEIFS('HeartRate-2022-03-21-1647950188'!$B:$B,'HeartRate-2022-03-21-1647950188'!$A:$A,Data_Extraction!G$2,'HeartRate-2022-03-21-1647950188'!$C:$C,Data_Extraction!$A195),"")</f>
        <v/>
      </c>
      <c r="H195" t="str">
        <f>IFERROR(AVERAGEIFS('HeartRate-2022-03-21-1647950188'!$B:$B,'HeartRate-2022-03-21-1647950188'!$A:$A,Data_Extraction!H$2,'HeartRate-2022-03-21-1647950188'!$C:$C,Data_Extraction!$A195),"")</f>
        <v/>
      </c>
      <c r="I195" t="str">
        <f>IFERROR(AVERAGEIFS('HeartRate-2022-03-21-1647950188'!$B:$B,'HeartRate-2022-03-21-1647950188'!$A:$A,Data_Extraction!I$2,'HeartRate-2022-03-21-1647950188'!$C:$C,Data_Extraction!$A195),"")</f>
        <v/>
      </c>
      <c r="J195" s="8">
        <f t="shared" si="13"/>
        <v>98</v>
      </c>
      <c r="N195" s="11">
        <f>Data_Extraction!A195</f>
        <v>44630.62222222222</v>
      </c>
      <c r="O195" s="15">
        <f t="shared" si="14"/>
        <v>44630</v>
      </c>
      <c r="P195" s="16">
        <f t="shared" si="15"/>
        <v>0.62222222222222223</v>
      </c>
      <c r="Q195" s="12">
        <f>IF(Data_Extraction!B195="",Data_Extraction!$J195*(Q$1),Data_Extraction!B195)</f>
        <v>88.2</v>
      </c>
      <c r="R195" s="12">
        <f>IF(Data_Extraction!C195="",Data_Extraction!$J195*(R$1),Data_Extraction!C195)</f>
        <v>98</v>
      </c>
      <c r="S195" s="12">
        <f>IF(Data_Extraction!D195="",Data_Extraction!$J195*(S$1),Data_Extraction!D195)</f>
        <v>101.92</v>
      </c>
      <c r="T195" s="12">
        <f>IF(Data_Extraction!E195="",Data_Extraction!$J195*(T$1),Data_Extraction!E195)</f>
        <v>93.1</v>
      </c>
      <c r="U195" s="12">
        <f>IF(Data_Extraction!F195="",Data_Extraction!$J195*(U$1),Data_Extraction!F195)</f>
        <v>96.039999999999992</v>
      </c>
      <c r="V195" s="12">
        <f>IF(Data_Extraction!G195="",Data_Extraction!$J195*(V$1),Data_Extraction!G195)</f>
        <v>89.18</v>
      </c>
      <c r="W195" s="12">
        <f>IF(Data_Extraction!H195="",Data_Extraction!$J195*(W$1),Data_Extraction!H195)</f>
        <v>104.86</v>
      </c>
      <c r="X195" s="12">
        <f>IF(Data_Extraction!I195="",Data_Extraction!$J195*(X$1),Data_Extraction!I195)</f>
        <v>95.06</v>
      </c>
      <c r="Y195" s="13">
        <f t="shared" ref="Y195:Y258" si="18">AVERAGE(Q195:X195)</f>
        <v>95.795000000000016</v>
      </c>
      <c r="Z195" s="17" t="str">
        <f t="shared" si="16"/>
        <v>Evening</v>
      </c>
      <c r="AA195" s="14" t="str">
        <f>VLOOKUP($N195,'HeartRate-2022-03-21-1647950188'!$C:$G,2,0)</f>
        <v>Peer Learning</v>
      </c>
      <c r="AB195" s="14" t="str">
        <f>VLOOKUP($N195,'HeartRate-2022-03-21-1647950188'!$C:$G,3,0)</f>
        <v>On Campus</v>
      </c>
      <c r="AC195" s="14" t="str">
        <f>VLOOKUP($N195,'HeartRate-2022-03-21-1647950188'!$C:$G,4,0)</f>
        <v>Sitting</v>
      </c>
      <c r="AD195" s="14" t="str">
        <f>VLOOKUP($N195,'HeartRate-2022-03-21-1647950188'!$C:$G,5,0)</f>
        <v>Spatial Design</v>
      </c>
      <c r="AE195">
        <f t="shared" si="17"/>
        <v>0</v>
      </c>
      <c r="AF195" s="18">
        <v>44630</v>
      </c>
      <c r="AG195" s="19">
        <v>0.62222222222222223</v>
      </c>
    </row>
    <row r="196" spans="1:33" x14ac:dyDescent="0.3">
      <c r="A196" s="5">
        <v>44630.625694444447</v>
      </c>
      <c r="B196" t="str">
        <f>IFERROR(AVERAGEIFS('HeartRate-2022-03-21-1647950188'!$B:$B,'HeartRate-2022-03-21-1647950188'!$A:$A,Data_Extraction!B$2,'HeartRate-2022-03-21-1647950188'!$C:$C,Data_Extraction!$A196),"")</f>
        <v/>
      </c>
      <c r="C196">
        <f>IFERROR(AVERAGEIFS('HeartRate-2022-03-21-1647950188'!$B:$B,'HeartRate-2022-03-21-1647950188'!$A:$A,Data_Extraction!C$2,'HeartRate-2022-03-21-1647950188'!$C:$C,Data_Extraction!$A196),"")</f>
        <v>99</v>
      </c>
      <c r="D196" t="str">
        <f>IFERROR(AVERAGEIFS('HeartRate-2022-03-21-1647950188'!$B:$B,'HeartRate-2022-03-21-1647950188'!$A:$A,Data_Extraction!D$2,'HeartRate-2022-03-21-1647950188'!$C:$C,Data_Extraction!$A196),"")</f>
        <v/>
      </c>
      <c r="E196" t="str">
        <f>IFERROR(AVERAGEIFS('HeartRate-2022-03-21-1647950188'!$B:$B,'HeartRate-2022-03-21-1647950188'!$A:$A,Data_Extraction!E$2,'HeartRate-2022-03-21-1647950188'!$C:$C,Data_Extraction!$A196),"")</f>
        <v/>
      </c>
      <c r="F196" t="str">
        <f>IFERROR(AVERAGEIFS('HeartRate-2022-03-21-1647950188'!$B:$B,'HeartRate-2022-03-21-1647950188'!$A:$A,Data_Extraction!F$2,'HeartRate-2022-03-21-1647950188'!$C:$C,Data_Extraction!$A196),"")</f>
        <v/>
      </c>
      <c r="G196" t="str">
        <f>IFERROR(AVERAGEIFS('HeartRate-2022-03-21-1647950188'!$B:$B,'HeartRate-2022-03-21-1647950188'!$A:$A,Data_Extraction!G$2,'HeartRate-2022-03-21-1647950188'!$C:$C,Data_Extraction!$A196),"")</f>
        <v/>
      </c>
      <c r="H196" t="str">
        <f>IFERROR(AVERAGEIFS('HeartRate-2022-03-21-1647950188'!$B:$B,'HeartRate-2022-03-21-1647950188'!$A:$A,Data_Extraction!H$2,'HeartRate-2022-03-21-1647950188'!$C:$C,Data_Extraction!$A196),"")</f>
        <v/>
      </c>
      <c r="I196" t="str">
        <f>IFERROR(AVERAGEIFS('HeartRate-2022-03-21-1647950188'!$B:$B,'HeartRate-2022-03-21-1647950188'!$A:$A,Data_Extraction!I$2,'HeartRate-2022-03-21-1647950188'!$C:$C,Data_Extraction!$A196),"")</f>
        <v/>
      </c>
      <c r="J196" s="8">
        <f t="shared" ref="J196:J259" si="19">AVERAGE(B196:I196)</f>
        <v>99</v>
      </c>
      <c r="N196" s="11">
        <f>Data_Extraction!A196</f>
        <v>44630.625694444447</v>
      </c>
      <c r="O196" s="15">
        <f t="shared" ref="O196:O259" si="20">AF196</f>
        <v>44630</v>
      </c>
      <c r="P196" s="16">
        <f t="shared" ref="P196:P259" si="21">AG196</f>
        <v>0.62569444444444444</v>
      </c>
      <c r="Q196" s="12">
        <f>IF(Data_Extraction!B196="",Data_Extraction!$J196*(Q$1),Data_Extraction!B196)</f>
        <v>89.100000000000009</v>
      </c>
      <c r="R196" s="12">
        <f>IF(Data_Extraction!C196="",Data_Extraction!$J196*(R$1),Data_Extraction!C196)</f>
        <v>99</v>
      </c>
      <c r="S196" s="12">
        <f>IF(Data_Extraction!D196="",Data_Extraction!$J196*(S$1),Data_Extraction!D196)</f>
        <v>102.96000000000001</v>
      </c>
      <c r="T196" s="12">
        <f>IF(Data_Extraction!E196="",Data_Extraction!$J196*(T$1),Data_Extraction!E196)</f>
        <v>94.05</v>
      </c>
      <c r="U196" s="12">
        <f>IF(Data_Extraction!F196="",Data_Extraction!$J196*(U$1),Data_Extraction!F196)</f>
        <v>97.02</v>
      </c>
      <c r="V196" s="12">
        <f>IF(Data_Extraction!G196="",Data_Extraction!$J196*(V$1),Data_Extraction!G196)</f>
        <v>90.09</v>
      </c>
      <c r="W196" s="12">
        <f>IF(Data_Extraction!H196="",Data_Extraction!$J196*(W$1),Data_Extraction!H196)</f>
        <v>105.93</v>
      </c>
      <c r="X196" s="12">
        <f>IF(Data_Extraction!I196="",Data_Extraction!$J196*(X$1),Data_Extraction!I196)</f>
        <v>96.03</v>
      </c>
      <c r="Y196" s="13">
        <f t="shared" si="18"/>
        <v>96.772500000000008</v>
      </c>
      <c r="Z196" s="17" t="str">
        <f t="shared" ref="Z196:Z259" si="22">VLOOKUP(P196,$AJ$2:$AK$7,2,1)</f>
        <v>Evening</v>
      </c>
      <c r="AA196" s="14" t="str">
        <f>VLOOKUP($N196,'HeartRate-2022-03-21-1647950188'!$C:$G,2,0)</f>
        <v>Peer Learning</v>
      </c>
      <c r="AB196" s="14" t="str">
        <f>VLOOKUP($N196,'HeartRate-2022-03-21-1647950188'!$C:$G,3,0)</f>
        <v>On Campus</v>
      </c>
      <c r="AC196" s="14" t="str">
        <f>VLOOKUP($N196,'HeartRate-2022-03-21-1647950188'!$C:$G,4,0)</f>
        <v>Sitting</v>
      </c>
      <c r="AD196" s="14" t="str">
        <f>VLOOKUP($N196,'HeartRate-2022-03-21-1647950188'!$C:$G,5,0)</f>
        <v>Spatial Design</v>
      </c>
      <c r="AE196">
        <f t="shared" ref="AE196:AE259" si="23">IF(Y196&gt;120,1,0)</f>
        <v>0</v>
      </c>
      <c r="AF196" s="18">
        <v>44630</v>
      </c>
      <c r="AG196" s="19">
        <v>0.62569444444444444</v>
      </c>
    </row>
    <row r="197" spans="1:33" x14ac:dyDescent="0.3">
      <c r="A197" s="5">
        <v>44630.626319444447</v>
      </c>
      <c r="B197" t="str">
        <f>IFERROR(AVERAGEIFS('HeartRate-2022-03-21-1647950188'!$B:$B,'HeartRate-2022-03-21-1647950188'!$A:$A,Data_Extraction!B$2,'HeartRate-2022-03-21-1647950188'!$C:$C,Data_Extraction!$A197),"")</f>
        <v/>
      </c>
      <c r="C197">
        <f>IFERROR(AVERAGEIFS('HeartRate-2022-03-21-1647950188'!$B:$B,'HeartRate-2022-03-21-1647950188'!$A:$A,Data_Extraction!C$2,'HeartRate-2022-03-21-1647950188'!$C:$C,Data_Extraction!$A197),"")</f>
        <v>79</v>
      </c>
      <c r="D197" t="str">
        <f>IFERROR(AVERAGEIFS('HeartRate-2022-03-21-1647950188'!$B:$B,'HeartRate-2022-03-21-1647950188'!$A:$A,Data_Extraction!D$2,'HeartRate-2022-03-21-1647950188'!$C:$C,Data_Extraction!$A197),"")</f>
        <v/>
      </c>
      <c r="E197" t="str">
        <f>IFERROR(AVERAGEIFS('HeartRate-2022-03-21-1647950188'!$B:$B,'HeartRate-2022-03-21-1647950188'!$A:$A,Data_Extraction!E$2,'HeartRate-2022-03-21-1647950188'!$C:$C,Data_Extraction!$A197),"")</f>
        <v/>
      </c>
      <c r="F197" t="str">
        <f>IFERROR(AVERAGEIFS('HeartRate-2022-03-21-1647950188'!$B:$B,'HeartRate-2022-03-21-1647950188'!$A:$A,Data_Extraction!F$2,'HeartRate-2022-03-21-1647950188'!$C:$C,Data_Extraction!$A197),"")</f>
        <v/>
      </c>
      <c r="G197" t="str">
        <f>IFERROR(AVERAGEIFS('HeartRate-2022-03-21-1647950188'!$B:$B,'HeartRate-2022-03-21-1647950188'!$A:$A,Data_Extraction!G$2,'HeartRate-2022-03-21-1647950188'!$C:$C,Data_Extraction!$A197),"")</f>
        <v/>
      </c>
      <c r="H197" t="str">
        <f>IFERROR(AVERAGEIFS('HeartRate-2022-03-21-1647950188'!$B:$B,'HeartRate-2022-03-21-1647950188'!$A:$A,Data_Extraction!H$2,'HeartRate-2022-03-21-1647950188'!$C:$C,Data_Extraction!$A197),"")</f>
        <v/>
      </c>
      <c r="I197" t="str">
        <f>IFERROR(AVERAGEIFS('HeartRate-2022-03-21-1647950188'!$B:$B,'HeartRate-2022-03-21-1647950188'!$A:$A,Data_Extraction!I$2,'HeartRate-2022-03-21-1647950188'!$C:$C,Data_Extraction!$A197),"")</f>
        <v/>
      </c>
      <c r="J197" s="8">
        <f t="shared" si="19"/>
        <v>79</v>
      </c>
      <c r="N197" s="11">
        <f>Data_Extraction!A197</f>
        <v>44630.626319444447</v>
      </c>
      <c r="O197" s="15">
        <f t="shared" si="20"/>
        <v>44630</v>
      </c>
      <c r="P197" s="16">
        <f t="shared" si="21"/>
        <v>0.62631944444444443</v>
      </c>
      <c r="Q197" s="12">
        <f>IF(Data_Extraction!B197="",Data_Extraction!$J197*(Q$1),Data_Extraction!B197)</f>
        <v>71.100000000000009</v>
      </c>
      <c r="R197" s="12">
        <f>IF(Data_Extraction!C197="",Data_Extraction!$J197*(R$1),Data_Extraction!C197)</f>
        <v>79</v>
      </c>
      <c r="S197" s="12">
        <f>IF(Data_Extraction!D197="",Data_Extraction!$J197*(S$1),Data_Extraction!D197)</f>
        <v>82.16</v>
      </c>
      <c r="T197" s="12">
        <f>IF(Data_Extraction!E197="",Data_Extraction!$J197*(T$1),Data_Extraction!E197)</f>
        <v>75.05</v>
      </c>
      <c r="U197" s="12">
        <f>IF(Data_Extraction!F197="",Data_Extraction!$J197*(U$1),Data_Extraction!F197)</f>
        <v>77.42</v>
      </c>
      <c r="V197" s="12">
        <f>IF(Data_Extraction!G197="",Data_Extraction!$J197*(V$1),Data_Extraction!G197)</f>
        <v>71.89</v>
      </c>
      <c r="W197" s="12">
        <f>IF(Data_Extraction!H197="",Data_Extraction!$J197*(W$1),Data_Extraction!H197)</f>
        <v>84.53</v>
      </c>
      <c r="X197" s="12">
        <f>IF(Data_Extraction!I197="",Data_Extraction!$J197*(X$1),Data_Extraction!I197)</f>
        <v>76.63</v>
      </c>
      <c r="Y197" s="13">
        <f t="shared" si="18"/>
        <v>77.222499999999997</v>
      </c>
      <c r="Z197" s="17" t="str">
        <f t="shared" si="22"/>
        <v>Evening</v>
      </c>
      <c r="AA197" s="14" t="str">
        <f>VLOOKUP($N197,'HeartRate-2022-03-21-1647950188'!$C:$G,2,0)</f>
        <v>Peer Learning</v>
      </c>
      <c r="AB197" s="14" t="str">
        <f>VLOOKUP($N197,'HeartRate-2022-03-21-1647950188'!$C:$G,3,0)</f>
        <v>On Campus</v>
      </c>
      <c r="AC197" s="14" t="str">
        <f>VLOOKUP($N197,'HeartRate-2022-03-21-1647950188'!$C:$G,4,0)</f>
        <v>Sitting</v>
      </c>
      <c r="AD197" s="14" t="str">
        <f>VLOOKUP($N197,'HeartRate-2022-03-21-1647950188'!$C:$G,5,0)</f>
        <v>Spatial Design</v>
      </c>
      <c r="AE197">
        <f t="shared" si="23"/>
        <v>0</v>
      </c>
      <c r="AF197" s="18">
        <v>44630</v>
      </c>
      <c r="AG197" s="19">
        <v>0.62631944444444443</v>
      </c>
    </row>
    <row r="198" spans="1:33" x14ac:dyDescent="0.3">
      <c r="A198" s="5">
        <v>44630.627893518518</v>
      </c>
      <c r="B198" t="str">
        <f>IFERROR(AVERAGEIFS('HeartRate-2022-03-21-1647950188'!$B:$B,'HeartRate-2022-03-21-1647950188'!$A:$A,Data_Extraction!B$2,'HeartRate-2022-03-21-1647950188'!$C:$C,Data_Extraction!$A198),"")</f>
        <v/>
      </c>
      <c r="C198">
        <f>IFERROR(AVERAGEIFS('HeartRate-2022-03-21-1647950188'!$B:$B,'HeartRate-2022-03-21-1647950188'!$A:$A,Data_Extraction!C$2,'HeartRate-2022-03-21-1647950188'!$C:$C,Data_Extraction!$A198),"")</f>
        <v>82</v>
      </c>
      <c r="D198" t="str">
        <f>IFERROR(AVERAGEIFS('HeartRate-2022-03-21-1647950188'!$B:$B,'HeartRate-2022-03-21-1647950188'!$A:$A,Data_Extraction!D$2,'HeartRate-2022-03-21-1647950188'!$C:$C,Data_Extraction!$A198),"")</f>
        <v/>
      </c>
      <c r="E198" t="str">
        <f>IFERROR(AVERAGEIFS('HeartRate-2022-03-21-1647950188'!$B:$B,'HeartRate-2022-03-21-1647950188'!$A:$A,Data_Extraction!E$2,'HeartRate-2022-03-21-1647950188'!$C:$C,Data_Extraction!$A198),"")</f>
        <v/>
      </c>
      <c r="F198" t="str">
        <f>IFERROR(AVERAGEIFS('HeartRate-2022-03-21-1647950188'!$B:$B,'HeartRate-2022-03-21-1647950188'!$A:$A,Data_Extraction!F$2,'HeartRate-2022-03-21-1647950188'!$C:$C,Data_Extraction!$A198),"")</f>
        <v/>
      </c>
      <c r="G198" t="str">
        <f>IFERROR(AVERAGEIFS('HeartRate-2022-03-21-1647950188'!$B:$B,'HeartRate-2022-03-21-1647950188'!$A:$A,Data_Extraction!G$2,'HeartRate-2022-03-21-1647950188'!$C:$C,Data_Extraction!$A198),"")</f>
        <v/>
      </c>
      <c r="H198" t="str">
        <f>IFERROR(AVERAGEIFS('HeartRate-2022-03-21-1647950188'!$B:$B,'HeartRate-2022-03-21-1647950188'!$A:$A,Data_Extraction!H$2,'HeartRate-2022-03-21-1647950188'!$C:$C,Data_Extraction!$A198),"")</f>
        <v/>
      </c>
      <c r="I198" t="str">
        <f>IFERROR(AVERAGEIFS('HeartRate-2022-03-21-1647950188'!$B:$B,'HeartRate-2022-03-21-1647950188'!$A:$A,Data_Extraction!I$2,'HeartRate-2022-03-21-1647950188'!$C:$C,Data_Extraction!$A198),"")</f>
        <v/>
      </c>
      <c r="J198" s="8">
        <f t="shared" si="19"/>
        <v>82</v>
      </c>
      <c r="N198" s="11">
        <f>Data_Extraction!A198</f>
        <v>44630.627893518518</v>
      </c>
      <c r="O198" s="15">
        <f t="shared" si="20"/>
        <v>44630</v>
      </c>
      <c r="P198" s="16">
        <f t="shared" si="21"/>
        <v>0.62789351851851849</v>
      </c>
      <c r="Q198" s="12">
        <f>IF(Data_Extraction!B198="",Data_Extraction!$J198*(Q$1),Data_Extraction!B198)</f>
        <v>73.8</v>
      </c>
      <c r="R198" s="12">
        <f>IF(Data_Extraction!C198="",Data_Extraction!$J198*(R$1),Data_Extraction!C198)</f>
        <v>82</v>
      </c>
      <c r="S198" s="12">
        <f>IF(Data_Extraction!D198="",Data_Extraction!$J198*(S$1),Data_Extraction!D198)</f>
        <v>85.28</v>
      </c>
      <c r="T198" s="12">
        <f>IF(Data_Extraction!E198="",Data_Extraction!$J198*(T$1),Data_Extraction!E198)</f>
        <v>77.899999999999991</v>
      </c>
      <c r="U198" s="12">
        <f>IF(Data_Extraction!F198="",Data_Extraction!$J198*(U$1),Data_Extraction!F198)</f>
        <v>80.36</v>
      </c>
      <c r="V198" s="12">
        <f>IF(Data_Extraction!G198="",Data_Extraction!$J198*(V$1),Data_Extraction!G198)</f>
        <v>74.62</v>
      </c>
      <c r="W198" s="12">
        <f>IF(Data_Extraction!H198="",Data_Extraction!$J198*(W$1),Data_Extraction!H198)</f>
        <v>87.740000000000009</v>
      </c>
      <c r="X198" s="12">
        <f>IF(Data_Extraction!I198="",Data_Extraction!$J198*(X$1),Data_Extraction!I198)</f>
        <v>79.539999999999992</v>
      </c>
      <c r="Y198" s="13">
        <f t="shared" si="18"/>
        <v>80.155000000000001</v>
      </c>
      <c r="Z198" s="17" t="str">
        <f t="shared" si="22"/>
        <v>Evening</v>
      </c>
      <c r="AA198" s="14" t="str">
        <f>VLOOKUP($N198,'HeartRate-2022-03-21-1647950188'!$C:$G,2,0)</f>
        <v>Peer Learning</v>
      </c>
      <c r="AB198" s="14" t="str">
        <f>VLOOKUP($N198,'HeartRate-2022-03-21-1647950188'!$C:$G,3,0)</f>
        <v>On Campus</v>
      </c>
      <c r="AC198" s="14" t="str">
        <f>VLOOKUP($N198,'HeartRate-2022-03-21-1647950188'!$C:$G,4,0)</f>
        <v>Sitting</v>
      </c>
      <c r="AD198" s="14" t="str">
        <f>VLOOKUP($N198,'HeartRate-2022-03-21-1647950188'!$C:$G,5,0)</f>
        <v>Spatial Design</v>
      </c>
      <c r="AE198">
        <f t="shared" si="23"/>
        <v>0</v>
      </c>
      <c r="AF198" s="18">
        <v>44630</v>
      </c>
      <c r="AG198" s="19">
        <v>0.62789351851851849</v>
      </c>
    </row>
    <row r="199" spans="1:33" x14ac:dyDescent="0.3">
      <c r="A199" s="5">
        <v>44630.628645833334</v>
      </c>
      <c r="B199" t="str">
        <f>IFERROR(AVERAGEIFS('HeartRate-2022-03-21-1647950188'!$B:$B,'HeartRate-2022-03-21-1647950188'!$A:$A,Data_Extraction!B$2,'HeartRate-2022-03-21-1647950188'!$C:$C,Data_Extraction!$A199),"")</f>
        <v/>
      </c>
      <c r="C199">
        <f>IFERROR(AVERAGEIFS('HeartRate-2022-03-21-1647950188'!$B:$B,'HeartRate-2022-03-21-1647950188'!$A:$A,Data_Extraction!C$2,'HeartRate-2022-03-21-1647950188'!$C:$C,Data_Extraction!$A199),"")</f>
        <v>85</v>
      </c>
      <c r="D199" t="str">
        <f>IFERROR(AVERAGEIFS('HeartRate-2022-03-21-1647950188'!$B:$B,'HeartRate-2022-03-21-1647950188'!$A:$A,Data_Extraction!D$2,'HeartRate-2022-03-21-1647950188'!$C:$C,Data_Extraction!$A199),"")</f>
        <v/>
      </c>
      <c r="E199" t="str">
        <f>IFERROR(AVERAGEIFS('HeartRate-2022-03-21-1647950188'!$B:$B,'HeartRate-2022-03-21-1647950188'!$A:$A,Data_Extraction!E$2,'HeartRate-2022-03-21-1647950188'!$C:$C,Data_Extraction!$A199),"")</f>
        <v/>
      </c>
      <c r="F199" t="str">
        <f>IFERROR(AVERAGEIFS('HeartRate-2022-03-21-1647950188'!$B:$B,'HeartRate-2022-03-21-1647950188'!$A:$A,Data_Extraction!F$2,'HeartRate-2022-03-21-1647950188'!$C:$C,Data_Extraction!$A199),"")</f>
        <v/>
      </c>
      <c r="G199" t="str">
        <f>IFERROR(AVERAGEIFS('HeartRate-2022-03-21-1647950188'!$B:$B,'HeartRate-2022-03-21-1647950188'!$A:$A,Data_Extraction!G$2,'HeartRate-2022-03-21-1647950188'!$C:$C,Data_Extraction!$A199),"")</f>
        <v/>
      </c>
      <c r="H199" t="str">
        <f>IFERROR(AVERAGEIFS('HeartRate-2022-03-21-1647950188'!$B:$B,'HeartRate-2022-03-21-1647950188'!$A:$A,Data_Extraction!H$2,'HeartRate-2022-03-21-1647950188'!$C:$C,Data_Extraction!$A199),"")</f>
        <v/>
      </c>
      <c r="I199" t="str">
        <f>IFERROR(AVERAGEIFS('HeartRate-2022-03-21-1647950188'!$B:$B,'HeartRate-2022-03-21-1647950188'!$A:$A,Data_Extraction!I$2,'HeartRate-2022-03-21-1647950188'!$C:$C,Data_Extraction!$A199),"")</f>
        <v/>
      </c>
      <c r="J199" s="8">
        <f t="shared" si="19"/>
        <v>85</v>
      </c>
      <c r="N199" s="11">
        <f>Data_Extraction!A199</f>
        <v>44630.628645833334</v>
      </c>
      <c r="O199" s="15">
        <f t="shared" si="20"/>
        <v>44630</v>
      </c>
      <c r="P199" s="16">
        <f t="shared" si="21"/>
        <v>0.62864583333333335</v>
      </c>
      <c r="Q199" s="12">
        <f>IF(Data_Extraction!B199="",Data_Extraction!$J199*(Q$1),Data_Extraction!B199)</f>
        <v>76.5</v>
      </c>
      <c r="R199" s="12">
        <f>IF(Data_Extraction!C199="",Data_Extraction!$J199*(R$1),Data_Extraction!C199)</f>
        <v>85</v>
      </c>
      <c r="S199" s="12">
        <f>IF(Data_Extraction!D199="",Data_Extraction!$J199*(S$1),Data_Extraction!D199)</f>
        <v>88.4</v>
      </c>
      <c r="T199" s="12">
        <f>IF(Data_Extraction!E199="",Data_Extraction!$J199*(T$1),Data_Extraction!E199)</f>
        <v>80.75</v>
      </c>
      <c r="U199" s="12">
        <f>IF(Data_Extraction!F199="",Data_Extraction!$J199*(U$1),Data_Extraction!F199)</f>
        <v>83.3</v>
      </c>
      <c r="V199" s="12">
        <f>IF(Data_Extraction!G199="",Data_Extraction!$J199*(V$1),Data_Extraction!G199)</f>
        <v>77.350000000000009</v>
      </c>
      <c r="W199" s="12">
        <f>IF(Data_Extraction!H199="",Data_Extraction!$J199*(W$1),Data_Extraction!H199)</f>
        <v>90.95</v>
      </c>
      <c r="X199" s="12">
        <f>IF(Data_Extraction!I199="",Data_Extraction!$J199*(X$1),Data_Extraction!I199)</f>
        <v>82.45</v>
      </c>
      <c r="Y199" s="13">
        <f t="shared" si="18"/>
        <v>83.087500000000006</v>
      </c>
      <c r="Z199" s="17" t="str">
        <f t="shared" si="22"/>
        <v>Evening</v>
      </c>
      <c r="AA199" s="14" t="str">
        <f>VLOOKUP($N199,'HeartRate-2022-03-21-1647950188'!$C:$G,2,0)</f>
        <v>Peer Learning</v>
      </c>
      <c r="AB199" s="14" t="str">
        <f>VLOOKUP($N199,'HeartRate-2022-03-21-1647950188'!$C:$G,3,0)</f>
        <v>On Campus</v>
      </c>
      <c r="AC199" s="14" t="str">
        <f>VLOOKUP($N199,'HeartRate-2022-03-21-1647950188'!$C:$G,4,0)</f>
        <v>Sitting</v>
      </c>
      <c r="AD199" s="14" t="str">
        <f>VLOOKUP($N199,'HeartRate-2022-03-21-1647950188'!$C:$G,5,0)</f>
        <v>Spatial Design</v>
      </c>
      <c r="AE199">
        <f t="shared" si="23"/>
        <v>0</v>
      </c>
      <c r="AF199" s="18">
        <v>44630</v>
      </c>
      <c r="AG199" s="19">
        <v>0.62864583333333335</v>
      </c>
    </row>
    <row r="200" spans="1:33" x14ac:dyDescent="0.3">
      <c r="A200" s="5">
        <v>44630.629166666666</v>
      </c>
      <c r="B200" t="str">
        <f>IFERROR(AVERAGEIFS('HeartRate-2022-03-21-1647950188'!$B:$B,'HeartRate-2022-03-21-1647950188'!$A:$A,Data_Extraction!B$2,'HeartRate-2022-03-21-1647950188'!$C:$C,Data_Extraction!$A200),"")</f>
        <v/>
      </c>
      <c r="C200">
        <f>IFERROR(AVERAGEIFS('HeartRate-2022-03-21-1647950188'!$B:$B,'HeartRate-2022-03-21-1647950188'!$A:$A,Data_Extraction!C$2,'HeartRate-2022-03-21-1647950188'!$C:$C,Data_Extraction!$A200),"")</f>
        <v>93</v>
      </c>
      <c r="D200" t="str">
        <f>IFERROR(AVERAGEIFS('HeartRate-2022-03-21-1647950188'!$B:$B,'HeartRate-2022-03-21-1647950188'!$A:$A,Data_Extraction!D$2,'HeartRate-2022-03-21-1647950188'!$C:$C,Data_Extraction!$A200),"")</f>
        <v/>
      </c>
      <c r="E200" t="str">
        <f>IFERROR(AVERAGEIFS('HeartRate-2022-03-21-1647950188'!$B:$B,'HeartRate-2022-03-21-1647950188'!$A:$A,Data_Extraction!E$2,'HeartRate-2022-03-21-1647950188'!$C:$C,Data_Extraction!$A200),"")</f>
        <v/>
      </c>
      <c r="F200" t="str">
        <f>IFERROR(AVERAGEIFS('HeartRate-2022-03-21-1647950188'!$B:$B,'HeartRate-2022-03-21-1647950188'!$A:$A,Data_Extraction!F$2,'HeartRate-2022-03-21-1647950188'!$C:$C,Data_Extraction!$A200),"")</f>
        <v/>
      </c>
      <c r="G200" t="str">
        <f>IFERROR(AVERAGEIFS('HeartRate-2022-03-21-1647950188'!$B:$B,'HeartRate-2022-03-21-1647950188'!$A:$A,Data_Extraction!G$2,'HeartRate-2022-03-21-1647950188'!$C:$C,Data_Extraction!$A200),"")</f>
        <v/>
      </c>
      <c r="H200" t="str">
        <f>IFERROR(AVERAGEIFS('HeartRate-2022-03-21-1647950188'!$B:$B,'HeartRate-2022-03-21-1647950188'!$A:$A,Data_Extraction!H$2,'HeartRate-2022-03-21-1647950188'!$C:$C,Data_Extraction!$A200),"")</f>
        <v/>
      </c>
      <c r="I200" t="str">
        <f>IFERROR(AVERAGEIFS('HeartRate-2022-03-21-1647950188'!$B:$B,'HeartRate-2022-03-21-1647950188'!$A:$A,Data_Extraction!I$2,'HeartRate-2022-03-21-1647950188'!$C:$C,Data_Extraction!$A200),"")</f>
        <v/>
      </c>
      <c r="J200" s="8">
        <f t="shared" si="19"/>
        <v>93</v>
      </c>
      <c r="N200" s="11">
        <f>Data_Extraction!A200</f>
        <v>44630.629166666666</v>
      </c>
      <c r="O200" s="15">
        <f t="shared" si="20"/>
        <v>44630</v>
      </c>
      <c r="P200" s="16">
        <f t="shared" si="21"/>
        <v>0.62916666666666665</v>
      </c>
      <c r="Q200" s="12">
        <f>IF(Data_Extraction!B200="",Data_Extraction!$J200*(Q$1),Data_Extraction!B200)</f>
        <v>83.7</v>
      </c>
      <c r="R200" s="12">
        <f>IF(Data_Extraction!C200="",Data_Extraction!$J200*(R$1),Data_Extraction!C200)</f>
        <v>93</v>
      </c>
      <c r="S200" s="12">
        <f>IF(Data_Extraction!D200="",Data_Extraction!$J200*(S$1),Data_Extraction!D200)</f>
        <v>96.72</v>
      </c>
      <c r="T200" s="12">
        <f>IF(Data_Extraction!E200="",Data_Extraction!$J200*(T$1),Data_Extraction!E200)</f>
        <v>88.35</v>
      </c>
      <c r="U200" s="12">
        <f>IF(Data_Extraction!F200="",Data_Extraction!$J200*(U$1),Data_Extraction!F200)</f>
        <v>91.14</v>
      </c>
      <c r="V200" s="12">
        <f>IF(Data_Extraction!G200="",Data_Extraction!$J200*(V$1),Data_Extraction!G200)</f>
        <v>84.63000000000001</v>
      </c>
      <c r="W200" s="12">
        <f>IF(Data_Extraction!H200="",Data_Extraction!$J200*(W$1),Data_Extraction!H200)</f>
        <v>99.51</v>
      </c>
      <c r="X200" s="12">
        <f>IF(Data_Extraction!I200="",Data_Extraction!$J200*(X$1),Data_Extraction!I200)</f>
        <v>90.21</v>
      </c>
      <c r="Y200" s="13">
        <f t="shared" si="18"/>
        <v>90.907499999999999</v>
      </c>
      <c r="Z200" s="17" t="str">
        <f t="shared" si="22"/>
        <v>Evening</v>
      </c>
      <c r="AA200" s="14" t="str">
        <f>VLOOKUP($N200,'HeartRate-2022-03-21-1647950188'!$C:$G,2,0)</f>
        <v>Peer Learning</v>
      </c>
      <c r="AB200" s="14" t="str">
        <f>VLOOKUP($N200,'HeartRate-2022-03-21-1647950188'!$C:$G,3,0)</f>
        <v>On Campus</v>
      </c>
      <c r="AC200" s="14" t="str">
        <f>VLOOKUP($N200,'HeartRate-2022-03-21-1647950188'!$C:$G,4,0)</f>
        <v>Sitting</v>
      </c>
      <c r="AD200" s="14" t="str">
        <f>VLOOKUP($N200,'HeartRate-2022-03-21-1647950188'!$C:$G,5,0)</f>
        <v>Spatial Design</v>
      </c>
      <c r="AE200">
        <f t="shared" si="23"/>
        <v>0</v>
      </c>
      <c r="AF200" s="18">
        <v>44630</v>
      </c>
      <c r="AG200" s="19">
        <v>0.62916666666666665</v>
      </c>
    </row>
    <row r="201" spans="1:33" x14ac:dyDescent="0.3">
      <c r="A201" s="5">
        <v>44630.631898148145</v>
      </c>
      <c r="B201" t="str">
        <f>IFERROR(AVERAGEIFS('HeartRate-2022-03-21-1647950188'!$B:$B,'HeartRate-2022-03-21-1647950188'!$A:$A,Data_Extraction!B$2,'HeartRate-2022-03-21-1647950188'!$C:$C,Data_Extraction!$A201),"")</f>
        <v/>
      </c>
      <c r="C201">
        <f>IFERROR(AVERAGEIFS('HeartRate-2022-03-21-1647950188'!$B:$B,'HeartRate-2022-03-21-1647950188'!$A:$A,Data_Extraction!C$2,'HeartRate-2022-03-21-1647950188'!$C:$C,Data_Extraction!$A201),"")</f>
        <v>83</v>
      </c>
      <c r="D201" t="str">
        <f>IFERROR(AVERAGEIFS('HeartRate-2022-03-21-1647950188'!$B:$B,'HeartRate-2022-03-21-1647950188'!$A:$A,Data_Extraction!D$2,'HeartRate-2022-03-21-1647950188'!$C:$C,Data_Extraction!$A201),"")</f>
        <v/>
      </c>
      <c r="E201" t="str">
        <f>IFERROR(AVERAGEIFS('HeartRate-2022-03-21-1647950188'!$B:$B,'HeartRate-2022-03-21-1647950188'!$A:$A,Data_Extraction!E$2,'HeartRate-2022-03-21-1647950188'!$C:$C,Data_Extraction!$A201),"")</f>
        <v/>
      </c>
      <c r="F201" t="str">
        <f>IFERROR(AVERAGEIFS('HeartRate-2022-03-21-1647950188'!$B:$B,'HeartRate-2022-03-21-1647950188'!$A:$A,Data_Extraction!F$2,'HeartRate-2022-03-21-1647950188'!$C:$C,Data_Extraction!$A201),"")</f>
        <v/>
      </c>
      <c r="G201" t="str">
        <f>IFERROR(AVERAGEIFS('HeartRate-2022-03-21-1647950188'!$B:$B,'HeartRate-2022-03-21-1647950188'!$A:$A,Data_Extraction!G$2,'HeartRate-2022-03-21-1647950188'!$C:$C,Data_Extraction!$A201),"")</f>
        <v/>
      </c>
      <c r="H201" t="str">
        <f>IFERROR(AVERAGEIFS('HeartRate-2022-03-21-1647950188'!$B:$B,'HeartRate-2022-03-21-1647950188'!$A:$A,Data_Extraction!H$2,'HeartRate-2022-03-21-1647950188'!$C:$C,Data_Extraction!$A201),"")</f>
        <v/>
      </c>
      <c r="I201" t="str">
        <f>IFERROR(AVERAGEIFS('HeartRate-2022-03-21-1647950188'!$B:$B,'HeartRate-2022-03-21-1647950188'!$A:$A,Data_Extraction!I$2,'HeartRate-2022-03-21-1647950188'!$C:$C,Data_Extraction!$A201),"")</f>
        <v/>
      </c>
      <c r="J201" s="8">
        <f t="shared" si="19"/>
        <v>83</v>
      </c>
      <c r="N201" s="11">
        <f>Data_Extraction!A201</f>
        <v>44630.631898148145</v>
      </c>
      <c r="O201" s="15">
        <f t="shared" si="20"/>
        <v>44630</v>
      </c>
      <c r="P201" s="16">
        <f t="shared" si="21"/>
        <v>0.63189814814814815</v>
      </c>
      <c r="Q201" s="12">
        <f>IF(Data_Extraction!B201="",Data_Extraction!$J201*(Q$1),Data_Extraction!B201)</f>
        <v>74.7</v>
      </c>
      <c r="R201" s="12">
        <f>IF(Data_Extraction!C201="",Data_Extraction!$J201*(R$1),Data_Extraction!C201)</f>
        <v>83</v>
      </c>
      <c r="S201" s="12">
        <f>IF(Data_Extraction!D201="",Data_Extraction!$J201*(S$1),Data_Extraction!D201)</f>
        <v>86.320000000000007</v>
      </c>
      <c r="T201" s="12">
        <f>IF(Data_Extraction!E201="",Data_Extraction!$J201*(T$1),Data_Extraction!E201)</f>
        <v>78.849999999999994</v>
      </c>
      <c r="U201" s="12">
        <f>IF(Data_Extraction!F201="",Data_Extraction!$J201*(U$1),Data_Extraction!F201)</f>
        <v>81.34</v>
      </c>
      <c r="V201" s="12">
        <f>IF(Data_Extraction!G201="",Data_Extraction!$J201*(V$1),Data_Extraction!G201)</f>
        <v>75.53</v>
      </c>
      <c r="W201" s="12">
        <f>IF(Data_Extraction!H201="",Data_Extraction!$J201*(W$1),Data_Extraction!H201)</f>
        <v>88.81</v>
      </c>
      <c r="X201" s="12">
        <f>IF(Data_Extraction!I201="",Data_Extraction!$J201*(X$1),Data_Extraction!I201)</f>
        <v>80.509999999999991</v>
      </c>
      <c r="Y201" s="13">
        <f t="shared" si="18"/>
        <v>81.132499999999993</v>
      </c>
      <c r="Z201" s="17" t="str">
        <f t="shared" si="22"/>
        <v>Evening</v>
      </c>
      <c r="AA201" s="14" t="str">
        <f>VLOOKUP($N201,'HeartRate-2022-03-21-1647950188'!$C:$G,2,0)</f>
        <v>Peer Learning</v>
      </c>
      <c r="AB201" s="14" t="str">
        <f>VLOOKUP($N201,'HeartRate-2022-03-21-1647950188'!$C:$G,3,0)</f>
        <v>On Campus</v>
      </c>
      <c r="AC201" s="14" t="str">
        <f>VLOOKUP($N201,'HeartRate-2022-03-21-1647950188'!$C:$G,4,0)</f>
        <v>Sitting</v>
      </c>
      <c r="AD201" s="14" t="str">
        <f>VLOOKUP($N201,'HeartRate-2022-03-21-1647950188'!$C:$G,5,0)</f>
        <v>Spatial Design</v>
      </c>
      <c r="AE201">
        <f t="shared" si="23"/>
        <v>0</v>
      </c>
      <c r="AF201" s="18">
        <v>44630</v>
      </c>
      <c r="AG201" s="19">
        <v>0.63189814814814815</v>
      </c>
    </row>
    <row r="202" spans="1:33" x14ac:dyDescent="0.3">
      <c r="A202" s="5">
        <v>44630.632638888892</v>
      </c>
      <c r="B202" t="str">
        <f>IFERROR(AVERAGEIFS('HeartRate-2022-03-21-1647950188'!$B:$B,'HeartRate-2022-03-21-1647950188'!$A:$A,Data_Extraction!B$2,'HeartRate-2022-03-21-1647950188'!$C:$C,Data_Extraction!$A202),"")</f>
        <v/>
      </c>
      <c r="C202">
        <f>IFERROR(AVERAGEIFS('HeartRate-2022-03-21-1647950188'!$B:$B,'HeartRate-2022-03-21-1647950188'!$A:$A,Data_Extraction!C$2,'HeartRate-2022-03-21-1647950188'!$C:$C,Data_Extraction!$A202),"")</f>
        <v>95</v>
      </c>
      <c r="D202" t="str">
        <f>IFERROR(AVERAGEIFS('HeartRate-2022-03-21-1647950188'!$B:$B,'HeartRate-2022-03-21-1647950188'!$A:$A,Data_Extraction!D$2,'HeartRate-2022-03-21-1647950188'!$C:$C,Data_Extraction!$A202),"")</f>
        <v/>
      </c>
      <c r="E202" t="str">
        <f>IFERROR(AVERAGEIFS('HeartRate-2022-03-21-1647950188'!$B:$B,'HeartRate-2022-03-21-1647950188'!$A:$A,Data_Extraction!E$2,'HeartRate-2022-03-21-1647950188'!$C:$C,Data_Extraction!$A202),"")</f>
        <v/>
      </c>
      <c r="F202" t="str">
        <f>IFERROR(AVERAGEIFS('HeartRate-2022-03-21-1647950188'!$B:$B,'HeartRate-2022-03-21-1647950188'!$A:$A,Data_Extraction!F$2,'HeartRate-2022-03-21-1647950188'!$C:$C,Data_Extraction!$A202),"")</f>
        <v/>
      </c>
      <c r="G202" t="str">
        <f>IFERROR(AVERAGEIFS('HeartRate-2022-03-21-1647950188'!$B:$B,'HeartRate-2022-03-21-1647950188'!$A:$A,Data_Extraction!G$2,'HeartRate-2022-03-21-1647950188'!$C:$C,Data_Extraction!$A202),"")</f>
        <v/>
      </c>
      <c r="H202" t="str">
        <f>IFERROR(AVERAGEIFS('HeartRate-2022-03-21-1647950188'!$B:$B,'HeartRate-2022-03-21-1647950188'!$A:$A,Data_Extraction!H$2,'HeartRate-2022-03-21-1647950188'!$C:$C,Data_Extraction!$A202),"")</f>
        <v/>
      </c>
      <c r="I202" t="str">
        <f>IFERROR(AVERAGEIFS('HeartRate-2022-03-21-1647950188'!$B:$B,'HeartRate-2022-03-21-1647950188'!$A:$A,Data_Extraction!I$2,'HeartRate-2022-03-21-1647950188'!$C:$C,Data_Extraction!$A202),"")</f>
        <v/>
      </c>
      <c r="J202" s="8">
        <f t="shared" si="19"/>
        <v>95</v>
      </c>
      <c r="N202" s="11">
        <f>Data_Extraction!A202</f>
        <v>44630.632638888892</v>
      </c>
      <c r="O202" s="15">
        <f t="shared" si="20"/>
        <v>44630</v>
      </c>
      <c r="P202" s="16">
        <f t="shared" si="21"/>
        <v>0.63263888888888886</v>
      </c>
      <c r="Q202" s="12">
        <f>IF(Data_Extraction!B202="",Data_Extraction!$J202*(Q$1),Data_Extraction!B202)</f>
        <v>85.5</v>
      </c>
      <c r="R202" s="12">
        <f>IF(Data_Extraction!C202="",Data_Extraction!$J202*(R$1),Data_Extraction!C202)</f>
        <v>95</v>
      </c>
      <c r="S202" s="12">
        <f>IF(Data_Extraction!D202="",Data_Extraction!$J202*(S$1),Data_Extraction!D202)</f>
        <v>98.8</v>
      </c>
      <c r="T202" s="12">
        <f>IF(Data_Extraction!E202="",Data_Extraction!$J202*(T$1),Data_Extraction!E202)</f>
        <v>90.25</v>
      </c>
      <c r="U202" s="12">
        <f>IF(Data_Extraction!F202="",Data_Extraction!$J202*(U$1),Data_Extraction!F202)</f>
        <v>93.1</v>
      </c>
      <c r="V202" s="12">
        <f>IF(Data_Extraction!G202="",Data_Extraction!$J202*(V$1),Data_Extraction!G202)</f>
        <v>86.45</v>
      </c>
      <c r="W202" s="12">
        <f>IF(Data_Extraction!H202="",Data_Extraction!$J202*(W$1),Data_Extraction!H202)</f>
        <v>101.65</v>
      </c>
      <c r="X202" s="12">
        <f>IF(Data_Extraction!I202="",Data_Extraction!$J202*(X$1),Data_Extraction!I202)</f>
        <v>92.149999999999991</v>
      </c>
      <c r="Y202" s="13">
        <f t="shared" si="18"/>
        <v>92.862499999999997</v>
      </c>
      <c r="Z202" s="17" t="str">
        <f t="shared" si="22"/>
        <v>Evening</v>
      </c>
      <c r="AA202" s="14" t="str">
        <f>VLOOKUP($N202,'HeartRate-2022-03-21-1647950188'!$C:$G,2,0)</f>
        <v>Peer Learning</v>
      </c>
      <c r="AB202" s="14" t="str">
        <f>VLOOKUP($N202,'HeartRate-2022-03-21-1647950188'!$C:$G,3,0)</f>
        <v>On Campus</v>
      </c>
      <c r="AC202" s="14" t="str">
        <f>VLOOKUP($N202,'HeartRate-2022-03-21-1647950188'!$C:$G,4,0)</f>
        <v>Sitting</v>
      </c>
      <c r="AD202" s="14" t="str">
        <f>VLOOKUP($N202,'HeartRate-2022-03-21-1647950188'!$C:$G,5,0)</f>
        <v>Spatial Design</v>
      </c>
      <c r="AE202">
        <f t="shared" si="23"/>
        <v>0</v>
      </c>
      <c r="AF202" s="18">
        <v>44630</v>
      </c>
      <c r="AG202" s="19">
        <v>0.63263888888888886</v>
      </c>
    </row>
    <row r="203" spans="1:33" x14ac:dyDescent="0.3">
      <c r="A203" s="5">
        <v>44630.632881944446</v>
      </c>
      <c r="B203" t="str">
        <f>IFERROR(AVERAGEIFS('HeartRate-2022-03-21-1647950188'!$B:$B,'HeartRate-2022-03-21-1647950188'!$A:$A,Data_Extraction!B$2,'HeartRate-2022-03-21-1647950188'!$C:$C,Data_Extraction!$A203),"")</f>
        <v/>
      </c>
      <c r="C203">
        <f>IFERROR(AVERAGEIFS('HeartRate-2022-03-21-1647950188'!$B:$B,'HeartRate-2022-03-21-1647950188'!$A:$A,Data_Extraction!C$2,'HeartRate-2022-03-21-1647950188'!$C:$C,Data_Extraction!$A203),"")</f>
        <v>82</v>
      </c>
      <c r="D203" t="str">
        <f>IFERROR(AVERAGEIFS('HeartRate-2022-03-21-1647950188'!$B:$B,'HeartRate-2022-03-21-1647950188'!$A:$A,Data_Extraction!D$2,'HeartRate-2022-03-21-1647950188'!$C:$C,Data_Extraction!$A203),"")</f>
        <v/>
      </c>
      <c r="E203" t="str">
        <f>IFERROR(AVERAGEIFS('HeartRate-2022-03-21-1647950188'!$B:$B,'HeartRate-2022-03-21-1647950188'!$A:$A,Data_Extraction!E$2,'HeartRate-2022-03-21-1647950188'!$C:$C,Data_Extraction!$A203),"")</f>
        <v/>
      </c>
      <c r="F203" t="str">
        <f>IFERROR(AVERAGEIFS('HeartRate-2022-03-21-1647950188'!$B:$B,'HeartRate-2022-03-21-1647950188'!$A:$A,Data_Extraction!F$2,'HeartRate-2022-03-21-1647950188'!$C:$C,Data_Extraction!$A203),"")</f>
        <v/>
      </c>
      <c r="G203" t="str">
        <f>IFERROR(AVERAGEIFS('HeartRate-2022-03-21-1647950188'!$B:$B,'HeartRate-2022-03-21-1647950188'!$A:$A,Data_Extraction!G$2,'HeartRate-2022-03-21-1647950188'!$C:$C,Data_Extraction!$A203),"")</f>
        <v/>
      </c>
      <c r="H203" t="str">
        <f>IFERROR(AVERAGEIFS('HeartRate-2022-03-21-1647950188'!$B:$B,'HeartRate-2022-03-21-1647950188'!$A:$A,Data_Extraction!H$2,'HeartRate-2022-03-21-1647950188'!$C:$C,Data_Extraction!$A203),"")</f>
        <v/>
      </c>
      <c r="I203" t="str">
        <f>IFERROR(AVERAGEIFS('HeartRate-2022-03-21-1647950188'!$B:$B,'HeartRate-2022-03-21-1647950188'!$A:$A,Data_Extraction!I$2,'HeartRate-2022-03-21-1647950188'!$C:$C,Data_Extraction!$A203),"")</f>
        <v/>
      </c>
      <c r="J203" s="8">
        <f t="shared" si="19"/>
        <v>82</v>
      </c>
      <c r="N203" s="11">
        <f>Data_Extraction!A203</f>
        <v>44630.632881944446</v>
      </c>
      <c r="O203" s="15">
        <f t="shared" si="20"/>
        <v>44630</v>
      </c>
      <c r="P203" s="16">
        <f t="shared" si="21"/>
        <v>0.63288194444444446</v>
      </c>
      <c r="Q203" s="12">
        <f>IF(Data_Extraction!B203="",Data_Extraction!$J203*(Q$1),Data_Extraction!B203)</f>
        <v>73.8</v>
      </c>
      <c r="R203" s="12">
        <f>IF(Data_Extraction!C203="",Data_Extraction!$J203*(R$1),Data_Extraction!C203)</f>
        <v>82</v>
      </c>
      <c r="S203" s="12">
        <f>IF(Data_Extraction!D203="",Data_Extraction!$J203*(S$1),Data_Extraction!D203)</f>
        <v>85.28</v>
      </c>
      <c r="T203" s="12">
        <f>IF(Data_Extraction!E203="",Data_Extraction!$J203*(T$1),Data_Extraction!E203)</f>
        <v>77.899999999999991</v>
      </c>
      <c r="U203" s="12">
        <f>IF(Data_Extraction!F203="",Data_Extraction!$J203*(U$1),Data_Extraction!F203)</f>
        <v>80.36</v>
      </c>
      <c r="V203" s="12">
        <f>IF(Data_Extraction!G203="",Data_Extraction!$J203*(V$1),Data_Extraction!G203)</f>
        <v>74.62</v>
      </c>
      <c r="W203" s="12">
        <f>IF(Data_Extraction!H203="",Data_Extraction!$J203*(W$1),Data_Extraction!H203)</f>
        <v>87.740000000000009</v>
      </c>
      <c r="X203" s="12">
        <f>IF(Data_Extraction!I203="",Data_Extraction!$J203*(X$1),Data_Extraction!I203)</f>
        <v>79.539999999999992</v>
      </c>
      <c r="Y203" s="13">
        <f t="shared" si="18"/>
        <v>80.155000000000001</v>
      </c>
      <c r="Z203" s="17" t="str">
        <f t="shared" si="22"/>
        <v>Evening</v>
      </c>
      <c r="AA203" s="14" t="str">
        <f>VLOOKUP($N203,'HeartRate-2022-03-21-1647950188'!$C:$G,2,0)</f>
        <v>Peer Learning</v>
      </c>
      <c r="AB203" s="14" t="str">
        <f>VLOOKUP($N203,'HeartRate-2022-03-21-1647950188'!$C:$G,3,0)</f>
        <v>On Campus</v>
      </c>
      <c r="AC203" s="14" t="str">
        <f>VLOOKUP($N203,'HeartRate-2022-03-21-1647950188'!$C:$G,4,0)</f>
        <v>Sitting</v>
      </c>
      <c r="AD203" s="14" t="str">
        <f>VLOOKUP($N203,'HeartRate-2022-03-21-1647950188'!$C:$G,5,0)</f>
        <v>Spatial Design</v>
      </c>
      <c r="AE203">
        <f t="shared" si="23"/>
        <v>0</v>
      </c>
      <c r="AF203" s="18">
        <v>44630</v>
      </c>
      <c r="AG203" s="19">
        <v>0.63288194444444446</v>
      </c>
    </row>
    <row r="204" spans="1:33" x14ac:dyDescent="0.3">
      <c r="A204" s="5">
        <v>44630.633668981478</v>
      </c>
      <c r="B204" t="str">
        <f>IFERROR(AVERAGEIFS('HeartRate-2022-03-21-1647950188'!$B:$B,'HeartRate-2022-03-21-1647950188'!$A:$A,Data_Extraction!B$2,'HeartRate-2022-03-21-1647950188'!$C:$C,Data_Extraction!$A204),"")</f>
        <v/>
      </c>
      <c r="C204">
        <f>IFERROR(AVERAGEIFS('HeartRate-2022-03-21-1647950188'!$B:$B,'HeartRate-2022-03-21-1647950188'!$A:$A,Data_Extraction!C$2,'HeartRate-2022-03-21-1647950188'!$C:$C,Data_Extraction!$A204),"")</f>
        <v>95</v>
      </c>
      <c r="D204" t="str">
        <f>IFERROR(AVERAGEIFS('HeartRate-2022-03-21-1647950188'!$B:$B,'HeartRate-2022-03-21-1647950188'!$A:$A,Data_Extraction!D$2,'HeartRate-2022-03-21-1647950188'!$C:$C,Data_Extraction!$A204),"")</f>
        <v/>
      </c>
      <c r="E204" t="str">
        <f>IFERROR(AVERAGEIFS('HeartRate-2022-03-21-1647950188'!$B:$B,'HeartRate-2022-03-21-1647950188'!$A:$A,Data_Extraction!E$2,'HeartRate-2022-03-21-1647950188'!$C:$C,Data_Extraction!$A204),"")</f>
        <v/>
      </c>
      <c r="F204" t="str">
        <f>IFERROR(AVERAGEIFS('HeartRate-2022-03-21-1647950188'!$B:$B,'HeartRate-2022-03-21-1647950188'!$A:$A,Data_Extraction!F$2,'HeartRate-2022-03-21-1647950188'!$C:$C,Data_Extraction!$A204),"")</f>
        <v/>
      </c>
      <c r="G204" t="str">
        <f>IFERROR(AVERAGEIFS('HeartRate-2022-03-21-1647950188'!$B:$B,'HeartRate-2022-03-21-1647950188'!$A:$A,Data_Extraction!G$2,'HeartRate-2022-03-21-1647950188'!$C:$C,Data_Extraction!$A204),"")</f>
        <v/>
      </c>
      <c r="H204" t="str">
        <f>IFERROR(AVERAGEIFS('HeartRate-2022-03-21-1647950188'!$B:$B,'HeartRate-2022-03-21-1647950188'!$A:$A,Data_Extraction!H$2,'HeartRate-2022-03-21-1647950188'!$C:$C,Data_Extraction!$A204),"")</f>
        <v/>
      </c>
      <c r="I204" t="str">
        <f>IFERROR(AVERAGEIFS('HeartRate-2022-03-21-1647950188'!$B:$B,'HeartRate-2022-03-21-1647950188'!$A:$A,Data_Extraction!I$2,'HeartRate-2022-03-21-1647950188'!$C:$C,Data_Extraction!$A204),"")</f>
        <v/>
      </c>
      <c r="J204" s="8">
        <f t="shared" si="19"/>
        <v>95</v>
      </c>
      <c r="N204" s="11">
        <f>Data_Extraction!A204</f>
        <v>44630.633668981478</v>
      </c>
      <c r="O204" s="15">
        <f t="shared" si="20"/>
        <v>44630</v>
      </c>
      <c r="P204" s="16">
        <f t="shared" si="21"/>
        <v>0.63366898148148143</v>
      </c>
      <c r="Q204" s="12">
        <f>IF(Data_Extraction!B204="",Data_Extraction!$J204*(Q$1),Data_Extraction!B204)</f>
        <v>85.5</v>
      </c>
      <c r="R204" s="12">
        <f>IF(Data_Extraction!C204="",Data_Extraction!$J204*(R$1),Data_Extraction!C204)</f>
        <v>95</v>
      </c>
      <c r="S204" s="12">
        <f>IF(Data_Extraction!D204="",Data_Extraction!$J204*(S$1),Data_Extraction!D204)</f>
        <v>98.8</v>
      </c>
      <c r="T204" s="12">
        <f>IF(Data_Extraction!E204="",Data_Extraction!$J204*(T$1),Data_Extraction!E204)</f>
        <v>90.25</v>
      </c>
      <c r="U204" s="12">
        <f>IF(Data_Extraction!F204="",Data_Extraction!$J204*(U$1),Data_Extraction!F204)</f>
        <v>93.1</v>
      </c>
      <c r="V204" s="12">
        <f>IF(Data_Extraction!G204="",Data_Extraction!$J204*(V$1),Data_Extraction!G204)</f>
        <v>86.45</v>
      </c>
      <c r="W204" s="12">
        <f>IF(Data_Extraction!H204="",Data_Extraction!$J204*(W$1),Data_Extraction!H204)</f>
        <v>101.65</v>
      </c>
      <c r="X204" s="12">
        <f>IF(Data_Extraction!I204="",Data_Extraction!$J204*(X$1),Data_Extraction!I204)</f>
        <v>92.149999999999991</v>
      </c>
      <c r="Y204" s="13">
        <f t="shared" si="18"/>
        <v>92.862499999999997</v>
      </c>
      <c r="Z204" s="17" t="str">
        <f t="shared" si="22"/>
        <v>Evening</v>
      </c>
      <c r="AA204" s="14" t="str">
        <f>VLOOKUP($N204,'HeartRate-2022-03-21-1647950188'!$C:$G,2,0)</f>
        <v>Peer Learning</v>
      </c>
      <c r="AB204" s="14" t="str">
        <f>VLOOKUP($N204,'HeartRate-2022-03-21-1647950188'!$C:$G,3,0)</f>
        <v>On Campus</v>
      </c>
      <c r="AC204" s="14" t="str">
        <f>VLOOKUP($N204,'HeartRate-2022-03-21-1647950188'!$C:$G,4,0)</f>
        <v>Sitting</v>
      </c>
      <c r="AD204" s="14" t="str">
        <f>VLOOKUP($N204,'HeartRate-2022-03-21-1647950188'!$C:$G,5,0)</f>
        <v>Spatial Design</v>
      </c>
      <c r="AE204">
        <f t="shared" si="23"/>
        <v>0</v>
      </c>
      <c r="AF204" s="18">
        <v>44630</v>
      </c>
      <c r="AG204" s="19">
        <v>0.63366898148148143</v>
      </c>
    </row>
    <row r="205" spans="1:33" x14ac:dyDescent="0.3">
      <c r="A205" s="5">
        <v>44630.636111111111</v>
      </c>
      <c r="B205" t="str">
        <f>IFERROR(AVERAGEIFS('HeartRate-2022-03-21-1647950188'!$B:$B,'HeartRate-2022-03-21-1647950188'!$A:$A,Data_Extraction!B$2,'HeartRate-2022-03-21-1647950188'!$C:$C,Data_Extraction!$A205),"")</f>
        <v/>
      </c>
      <c r="C205">
        <f>IFERROR(AVERAGEIFS('HeartRate-2022-03-21-1647950188'!$B:$B,'HeartRate-2022-03-21-1647950188'!$A:$A,Data_Extraction!C$2,'HeartRate-2022-03-21-1647950188'!$C:$C,Data_Extraction!$A205),"")</f>
        <v>88</v>
      </c>
      <c r="D205" t="str">
        <f>IFERROR(AVERAGEIFS('HeartRate-2022-03-21-1647950188'!$B:$B,'HeartRate-2022-03-21-1647950188'!$A:$A,Data_Extraction!D$2,'HeartRate-2022-03-21-1647950188'!$C:$C,Data_Extraction!$A205),"")</f>
        <v/>
      </c>
      <c r="E205" t="str">
        <f>IFERROR(AVERAGEIFS('HeartRate-2022-03-21-1647950188'!$B:$B,'HeartRate-2022-03-21-1647950188'!$A:$A,Data_Extraction!E$2,'HeartRate-2022-03-21-1647950188'!$C:$C,Data_Extraction!$A205),"")</f>
        <v/>
      </c>
      <c r="F205" t="str">
        <f>IFERROR(AVERAGEIFS('HeartRate-2022-03-21-1647950188'!$B:$B,'HeartRate-2022-03-21-1647950188'!$A:$A,Data_Extraction!F$2,'HeartRate-2022-03-21-1647950188'!$C:$C,Data_Extraction!$A205),"")</f>
        <v/>
      </c>
      <c r="G205" t="str">
        <f>IFERROR(AVERAGEIFS('HeartRate-2022-03-21-1647950188'!$B:$B,'HeartRate-2022-03-21-1647950188'!$A:$A,Data_Extraction!G$2,'HeartRate-2022-03-21-1647950188'!$C:$C,Data_Extraction!$A205),"")</f>
        <v/>
      </c>
      <c r="H205" t="str">
        <f>IFERROR(AVERAGEIFS('HeartRate-2022-03-21-1647950188'!$B:$B,'HeartRate-2022-03-21-1647950188'!$A:$A,Data_Extraction!H$2,'HeartRate-2022-03-21-1647950188'!$C:$C,Data_Extraction!$A205),"")</f>
        <v/>
      </c>
      <c r="I205" t="str">
        <f>IFERROR(AVERAGEIFS('HeartRate-2022-03-21-1647950188'!$B:$B,'HeartRate-2022-03-21-1647950188'!$A:$A,Data_Extraction!I$2,'HeartRate-2022-03-21-1647950188'!$C:$C,Data_Extraction!$A205),"")</f>
        <v/>
      </c>
      <c r="J205" s="8">
        <f t="shared" si="19"/>
        <v>88</v>
      </c>
      <c r="N205" s="11">
        <f>Data_Extraction!A205</f>
        <v>44630.636111111111</v>
      </c>
      <c r="O205" s="15">
        <f t="shared" si="20"/>
        <v>44630</v>
      </c>
      <c r="P205" s="16">
        <f t="shared" si="21"/>
        <v>0.63611111111111118</v>
      </c>
      <c r="Q205" s="12">
        <f>IF(Data_Extraction!B205="",Data_Extraction!$J205*(Q$1),Data_Extraction!B205)</f>
        <v>79.2</v>
      </c>
      <c r="R205" s="12">
        <f>IF(Data_Extraction!C205="",Data_Extraction!$J205*(R$1),Data_Extraction!C205)</f>
        <v>88</v>
      </c>
      <c r="S205" s="12">
        <f>IF(Data_Extraction!D205="",Data_Extraction!$J205*(S$1),Data_Extraction!D205)</f>
        <v>91.52000000000001</v>
      </c>
      <c r="T205" s="12">
        <f>IF(Data_Extraction!E205="",Data_Extraction!$J205*(T$1),Data_Extraction!E205)</f>
        <v>83.6</v>
      </c>
      <c r="U205" s="12">
        <f>IF(Data_Extraction!F205="",Data_Extraction!$J205*(U$1),Data_Extraction!F205)</f>
        <v>86.24</v>
      </c>
      <c r="V205" s="12">
        <f>IF(Data_Extraction!G205="",Data_Extraction!$J205*(V$1),Data_Extraction!G205)</f>
        <v>80.08</v>
      </c>
      <c r="W205" s="12">
        <f>IF(Data_Extraction!H205="",Data_Extraction!$J205*(W$1),Data_Extraction!H205)</f>
        <v>94.160000000000011</v>
      </c>
      <c r="X205" s="12">
        <f>IF(Data_Extraction!I205="",Data_Extraction!$J205*(X$1),Data_Extraction!I205)</f>
        <v>85.36</v>
      </c>
      <c r="Y205" s="13">
        <f t="shared" si="18"/>
        <v>86.02000000000001</v>
      </c>
      <c r="Z205" s="17" t="str">
        <f t="shared" si="22"/>
        <v>Evening</v>
      </c>
      <c r="AA205" s="14" t="str">
        <f>VLOOKUP($N205,'HeartRate-2022-03-21-1647950188'!$C:$G,2,0)</f>
        <v>Peer Learning</v>
      </c>
      <c r="AB205" s="14" t="str">
        <f>VLOOKUP($N205,'HeartRate-2022-03-21-1647950188'!$C:$G,3,0)</f>
        <v>On Campus</v>
      </c>
      <c r="AC205" s="14" t="str">
        <f>VLOOKUP($N205,'HeartRate-2022-03-21-1647950188'!$C:$G,4,0)</f>
        <v>Sitting</v>
      </c>
      <c r="AD205" s="14" t="str">
        <f>VLOOKUP($N205,'HeartRate-2022-03-21-1647950188'!$C:$G,5,0)</f>
        <v>Spatial Design</v>
      </c>
      <c r="AE205">
        <f t="shared" si="23"/>
        <v>0</v>
      </c>
      <c r="AF205" s="18">
        <v>44630</v>
      </c>
      <c r="AG205" s="19">
        <v>0.63611111111111118</v>
      </c>
    </row>
    <row r="206" spans="1:33" x14ac:dyDescent="0.3">
      <c r="A206" s="5">
        <v>44630.639826388891</v>
      </c>
      <c r="B206" t="str">
        <f>IFERROR(AVERAGEIFS('HeartRate-2022-03-21-1647950188'!$B:$B,'HeartRate-2022-03-21-1647950188'!$A:$A,Data_Extraction!B$2,'HeartRate-2022-03-21-1647950188'!$C:$C,Data_Extraction!$A206),"")</f>
        <v/>
      </c>
      <c r="C206">
        <f>IFERROR(AVERAGEIFS('HeartRate-2022-03-21-1647950188'!$B:$B,'HeartRate-2022-03-21-1647950188'!$A:$A,Data_Extraction!C$2,'HeartRate-2022-03-21-1647950188'!$C:$C,Data_Extraction!$A206),"")</f>
        <v>81</v>
      </c>
      <c r="D206" t="str">
        <f>IFERROR(AVERAGEIFS('HeartRate-2022-03-21-1647950188'!$B:$B,'HeartRate-2022-03-21-1647950188'!$A:$A,Data_Extraction!D$2,'HeartRate-2022-03-21-1647950188'!$C:$C,Data_Extraction!$A206),"")</f>
        <v/>
      </c>
      <c r="E206" t="str">
        <f>IFERROR(AVERAGEIFS('HeartRate-2022-03-21-1647950188'!$B:$B,'HeartRate-2022-03-21-1647950188'!$A:$A,Data_Extraction!E$2,'HeartRate-2022-03-21-1647950188'!$C:$C,Data_Extraction!$A206),"")</f>
        <v/>
      </c>
      <c r="F206" t="str">
        <f>IFERROR(AVERAGEIFS('HeartRate-2022-03-21-1647950188'!$B:$B,'HeartRate-2022-03-21-1647950188'!$A:$A,Data_Extraction!F$2,'HeartRate-2022-03-21-1647950188'!$C:$C,Data_Extraction!$A206),"")</f>
        <v/>
      </c>
      <c r="G206" t="str">
        <f>IFERROR(AVERAGEIFS('HeartRate-2022-03-21-1647950188'!$B:$B,'HeartRate-2022-03-21-1647950188'!$A:$A,Data_Extraction!G$2,'HeartRate-2022-03-21-1647950188'!$C:$C,Data_Extraction!$A206),"")</f>
        <v/>
      </c>
      <c r="H206" t="str">
        <f>IFERROR(AVERAGEIFS('HeartRate-2022-03-21-1647950188'!$B:$B,'HeartRate-2022-03-21-1647950188'!$A:$A,Data_Extraction!H$2,'HeartRate-2022-03-21-1647950188'!$C:$C,Data_Extraction!$A206),"")</f>
        <v/>
      </c>
      <c r="I206" t="str">
        <f>IFERROR(AVERAGEIFS('HeartRate-2022-03-21-1647950188'!$B:$B,'HeartRate-2022-03-21-1647950188'!$A:$A,Data_Extraction!I$2,'HeartRate-2022-03-21-1647950188'!$C:$C,Data_Extraction!$A206),"")</f>
        <v/>
      </c>
      <c r="J206" s="8">
        <f t="shared" si="19"/>
        <v>81</v>
      </c>
      <c r="N206" s="11">
        <f>Data_Extraction!A206</f>
        <v>44630.639826388891</v>
      </c>
      <c r="O206" s="15">
        <f t="shared" si="20"/>
        <v>44630</v>
      </c>
      <c r="P206" s="16">
        <f t="shared" si="21"/>
        <v>0.63982638888888888</v>
      </c>
      <c r="Q206" s="12">
        <f>IF(Data_Extraction!B206="",Data_Extraction!$J206*(Q$1),Data_Extraction!B206)</f>
        <v>72.900000000000006</v>
      </c>
      <c r="R206" s="12">
        <f>IF(Data_Extraction!C206="",Data_Extraction!$J206*(R$1),Data_Extraction!C206)</f>
        <v>81</v>
      </c>
      <c r="S206" s="12">
        <f>IF(Data_Extraction!D206="",Data_Extraction!$J206*(S$1),Data_Extraction!D206)</f>
        <v>84.240000000000009</v>
      </c>
      <c r="T206" s="12">
        <f>IF(Data_Extraction!E206="",Data_Extraction!$J206*(T$1),Data_Extraction!E206)</f>
        <v>76.95</v>
      </c>
      <c r="U206" s="12">
        <f>IF(Data_Extraction!F206="",Data_Extraction!$J206*(U$1),Data_Extraction!F206)</f>
        <v>79.38</v>
      </c>
      <c r="V206" s="12">
        <f>IF(Data_Extraction!G206="",Data_Extraction!$J206*(V$1),Data_Extraction!G206)</f>
        <v>73.710000000000008</v>
      </c>
      <c r="W206" s="12">
        <f>IF(Data_Extraction!H206="",Data_Extraction!$J206*(W$1),Data_Extraction!H206)</f>
        <v>86.67</v>
      </c>
      <c r="X206" s="12">
        <f>IF(Data_Extraction!I206="",Data_Extraction!$J206*(X$1),Data_Extraction!I206)</f>
        <v>78.569999999999993</v>
      </c>
      <c r="Y206" s="13">
        <f t="shared" si="18"/>
        <v>79.177500000000009</v>
      </c>
      <c r="Z206" s="17" t="str">
        <f t="shared" si="22"/>
        <v>Evening</v>
      </c>
      <c r="AA206" s="14" t="str">
        <f>VLOOKUP($N206,'HeartRate-2022-03-21-1647950188'!$C:$G,2,0)</f>
        <v>Peer Learning</v>
      </c>
      <c r="AB206" s="14" t="str">
        <f>VLOOKUP($N206,'HeartRate-2022-03-21-1647950188'!$C:$G,3,0)</f>
        <v>On Campus</v>
      </c>
      <c r="AC206" s="14" t="str">
        <f>VLOOKUP($N206,'HeartRate-2022-03-21-1647950188'!$C:$G,4,0)</f>
        <v>Sitting</v>
      </c>
      <c r="AD206" s="14" t="str">
        <f>VLOOKUP($N206,'HeartRate-2022-03-21-1647950188'!$C:$G,5,0)</f>
        <v>Spatial Design</v>
      </c>
      <c r="AE206">
        <f t="shared" si="23"/>
        <v>0</v>
      </c>
      <c r="AF206" s="18">
        <v>44630</v>
      </c>
      <c r="AG206" s="19">
        <v>0.63982638888888888</v>
      </c>
    </row>
    <row r="207" spans="1:33" x14ac:dyDescent="0.3">
      <c r="A207" s="5">
        <v>44630.63994212963</v>
      </c>
      <c r="B207" t="str">
        <f>IFERROR(AVERAGEIFS('HeartRate-2022-03-21-1647950188'!$B:$B,'HeartRate-2022-03-21-1647950188'!$A:$A,Data_Extraction!B$2,'HeartRate-2022-03-21-1647950188'!$C:$C,Data_Extraction!$A207),"")</f>
        <v/>
      </c>
      <c r="C207">
        <f>IFERROR(AVERAGEIFS('HeartRate-2022-03-21-1647950188'!$B:$B,'HeartRate-2022-03-21-1647950188'!$A:$A,Data_Extraction!C$2,'HeartRate-2022-03-21-1647950188'!$C:$C,Data_Extraction!$A207),"")</f>
        <v>75</v>
      </c>
      <c r="D207" t="str">
        <f>IFERROR(AVERAGEIFS('HeartRate-2022-03-21-1647950188'!$B:$B,'HeartRate-2022-03-21-1647950188'!$A:$A,Data_Extraction!D$2,'HeartRate-2022-03-21-1647950188'!$C:$C,Data_Extraction!$A207),"")</f>
        <v/>
      </c>
      <c r="E207" t="str">
        <f>IFERROR(AVERAGEIFS('HeartRate-2022-03-21-1647950188'!$B:$B,'HeartRate-2022-03-21-1647950188'!$A:$A,Data_Extraction!E$2,'HeartRate-2022-03-21-1647950188'!$C:$C,Data_Extraction!$A207),"")</f>
        <v/>
      </c>
      <c r="F207" t="str">
        <f>IFERROR(AVERAGEIFS('HeartRate-2022-03-21-1647950188'!$B:$B,'HeartRate-2022-03-21-1647950188'!$A:$A,Data_Extraction!F$2,'HeartRate-2022-03-21-1647950188'!$C:$C,Data_Extraction!$A207),"")</f>
        <v/>
      </c>
      <c r="G207" t="str">
        <f>IFERROR(AVERAGEIFS('HeartRate-2022-03-21-1647950188'!$B:$B,'HeartRate-2022-03-21-1647950188'!$A:$A,Data_Extraction!G$2,'HeartRate-2022-03-21-1647950188'!$C:$C,Data_Extraction!$A207),"")</f>
        <v/>
      </c>
      <c r="H207" t="str">
        <f>IFERROR(AVERAGEIFS('HeartRate-2022-03-21-1647950188'!$B:$B,'HeartRate-2022-03-21-1647950188'!$A:$A,Data_Extraction!H$2,'HeartRate-2022-03-21-1647950188'!$C:$C,Data_Extraction!$A207),"")</f>
        <v/>
      </c>
      <c r="I207" t="str">
        <f>IFERROR(AVERAGEIFS('HeartRate-2022-03-21-1647950188'!$B:$B,'HeartRate-2022-03-21-1647950188'!$A:$A,Data_Extraction!I$2,'HeartRate-2022-03-21-1647950188'!$C:$C,Data_Extraction!$A207),"")</f>
        <v/>
      </c>
      <c r="J207" s="8">
        <f t="shared" si="19"/>
        <v>75</v>
      </c>
      <c r="N207" s="11">
        <f>Data_Extraction!A207</f>
        <v>44630.63994212963</v>
      </c>
      <c r="O207" s="15">
        <f t="shared" si="20"/>
        <v>44630</v>
      </c>
      <c r="P207" s="16">
        <f t="shared" si="21"/>
        <v>0.6399421296296296</v>
      </c>
      <c r="Q207" s="12">
        <f>IF(Data_Extraction!B207="",Data_Extraction!$J207*(Q$1),Data_Extraction!B207)</f>
        <v>67.5</v>
      </c>
      <c r="R207" s="12">
        <f>IF(Data_Extraction!C207="",Data_Extraction!$J207*(R$1),Data_Extraction!C207)</f>
        <v>75</v>
      </c>
      <c r="S207" s="12">
        <f>IF(Data_Extraction!D207="",Data_Extraction!$J207*(S$1),Data_Extraction!D207)</f>
        <v>78</v>
      </c>
      <c r="T207" s="12">
        <f>IF(Data_Extraction!E207="",Data_Extraction!$J207*(T$1),Data_Extraction!E207)</f>
        <v>71.25</v>
      </c>
      <c r="U207" s="12">
        <f>IF(Data_Extraction!F207="",Data_Extraction!$J207*(U$1),Data_Extraction!F207)</f>
        <v>73.5</v>
      </c>
      <c r="V207" s="12">
        <f>IF(Data_Extraction!G207="",Data_Extraction!$J207*(V$1),Data_Extraction!G207)</f>
        <v>68.25</v>
      </c>
      <c r="W207" s="12">
        <f>IF(Data_Extraction!H207="",Data_Extraction!$J207*(W$1),Data_Extraction!H207)</f>
        <v>80.25</v>
      </c>
      <c r="X207" s="12">
        <f>IF(Data_Extraction!I207="",Data_Extraction!$J207*(X$1),Data_Extraction!I207)</f>
        <v>72.75</v>
      </c>
      <c r="Y207" s="13">
        <f t="shared" si="18"/>
        <v>73.3125</v>
      </c>
      <c r="Z207" s="17" t="str">
        <f t="shared" si="22"/>
        <v>Evening</v>
      </c>
      <c r="AA207" s="14" t="str">
        <f>VLOOKUP($N207,'HeartRate-2022-03-21-1647950188'!$C:$G,2,0)</f>
        <v>Peer Learning</v>
      </c>
      <c r="AB207" s="14" t="str">
        <f>VLOOKUP($N207,'HeartRate-2022-03-21-1647950188'!$C:$G,3,0)</f>
        <v>On Campus</v>
      </c>
      <c r="AC207" s="14" t="str">
        <f>VLOOKUP($N207,'HeartRate-2022-03-21-1647950188'!$C:$G,4,0)</f>
        <v>Sitting</v>
      </c>
      <c r="AD207" s="14" t="str">
        <f>VLOOKUP($N207,'HeartRate-2022-03-21-1647950188'!$C:$G,5,0)</f>
        <v>Spatial Design</v>
      </c>
      <c r="AE207">
        <f t="shared" si="23"/>
        <v>0</v>
      </c>
      <c r="AF207" s="18">
        <v>44630</v>
      </c>
      <c r="AG207" s="19">
        <v>0.6399421296296296</v>
      </c>
    </row>
    <row r="208" spans="1:33" x14ac:dyDescent="0.3">
      <c r="A208" s="5">
        <v>44630.640555555554</v>
      </c>
      <c r="B208" t="str">
        <f>IFERROR(AVERAGEIFS('HeartRate-2022-03-21-1647950188'!$B:$B,'HeartRate-2022-03-21-1647950188'!$A:$A,Data_Extraction!B$2,'HeartRate-2022-03-21-1647950188'!$C:$C,Data_Extraction!$A208),"")</f>
        <v/>
      </c>
      <c r="C208">
        <f>IFERROR(AVERAGEIFS('HeartRate-2022-03-21-1647950188'!$B:$B,'HeartRate-2022-03-21-1647950188'!$A:$A,Data_Extraction!C$2,'HeartRate-2022-03-21-1647950188'!$C:$C,Data_Extraction!$A208),"")</f>
        <v>75</v>
      </c>
      <c r="D208" t="str">
        <f>IFERROR(AVERAGEIFS('HeartRate-2022-03-21-1647950188'!$B:$B,'HeartRate-2022-03-21-1647950188'!$A:$A,Data_Extraction!D$2,'HeartRate-2022-03-21-1647950188'!$C:$C,Data_Extraction!$A208),"")</f>
        <v/>
      </c>
      <c r="E208" t="str">
        <f>IFERROR(AVERAGEIFS('HeartRate-2022-03-21-1647950188'!$B:$B,'HeartRate-2022-03-21-1647950188'!$A:$A,Data_Extraction!E$2,'HeartRate-2022-03-21-1647950188'!$C:$C,Data_Extraction!$A208),"")</f>
        <v/>
      </c>
      <c r="F208" t="str">
        <f>IFERROR(AVERAGEIFS('HeartRate-2022-03-21-1647950188'!$B:$B,'HeartRate-2022-03-21-1647950188'!$A:$A,Data_Extraction!F$2,'HeartRate-2022-03-21-1647950188'!$C:$C,Data_Extraction!$A208),"")</f>
        <v/>
      </c>
      <c r="G208" t="str">
        <f>IFERROR(AVERAGEIFS('HeartRate-2022-03-21-1647950188'!$B:$B,'HeartRate-2022-03-21-1647950188'!$A:$A,Data_Extraction!G$2,'HeartRate-2022-03-21-1647950188'!$C:$C,Data_Extraction!$A208),"")</f>
        <v/>
      </c>
      <c r="H208" t="str">
        <f>IFERROR(AVERAGEIFS('HeartRate-2022-03-21-1647950188'!$B:$B,'HeartRate-2022-03-21-1647950188'!$A:$A,Data_Extraction!H$2,'HeartRate-2022-03-21-1647950188'!$C:$C,Data_Extraction!$A208),"")</f>
        <v/>
      </c>
      <c r="I208" t="str">
        <f>IFERROR(AVERAGEIFS('HeartRate-2022-03-21-1647950188'!$B:$B,'HeartRate-2022-03-21-1647950188'!$A:$A,Data_Extraction!I$2,'HeartRate-2022-03-21-1647950188'!$C:$C,Data_Extraction!$A208),"")</f>
        <v/>
      </c>
      <c r="J208" s="8">
        <f t="shared" si="19"/>
        <v>75</v>
      </c>
      <c r="N208" s="11">
        <f>Data_Extraction!A208</f>
        <v>44630.640555555554</v>
      </c>
      <c r="O208" s="15">
        <f t="shared" si="20"/>
        <v>44630</v>
      </c>
      <c r="P208" s="16">
        <f t="shared" si="21"/>
        <v>0.64055555555555554</v>
      </c>
      <c r="Q208" s="12">
        <f>IF(Data_Extraction!B208="",Data_Extraction!$J208*(Q$1),Data_Extraction!B208)</f>
        <v>67.5</v>
      </c>
      <c r="R208" s="12">
        <f>IF(Data_Extraction!C208="",Data_Extraction!$J208*(R$1),Data_Extraction!C208)</f>
        <v>75</v>
      </c>
      <c r="S208" s="12">
        <f>IF(Data_Extraction!D208="",Data_Extraction!$J208*(S$1),Data_Extraction!D208)</f>
        <v>78</v>
      </c>
      <c r="T208" s="12">
        <f>IF(Data_Extraction!E208="",Data_Extraction!$J208*(T$1),Data_Extraction!E208)</f>
        <v>71.25</v>
      </c>
      <c r="U208" s="12">
        <f>IF(Data_Extraction!F208="",Data_Extraction!$J208*(U$1),Data_Extraction!F208)</f>
        <v>73.5</v>
      </c>
      <c r="V208" s="12">
        <f>IF(Data_Extraction!G208="",Data_Extraction!$J208*(V$1),Data_Extraction!G208)</f>
        <v>68.25</v>
      </c>
      <c r="W208" s="12">
        <f>IF(Data_Extraction!H208="",Data_Extraction!$J208*(W$1),Data_Extraction!H208)</f>
        <v>80.25</v>
      </c>
      <c r="X208" s="12">
        <f>IF(Data_Extraction!I208="",Data_Extraction!$J208*(X$1),Data_Extraction!I208)</f>
        <v>72.75</v>
      </c>
      <c r="Y208" s="13">
        <f t="shared" si="18"/>
        <v>73.3125</v>
      </c>
      <c r="Z208" s="17" t="str">
        <f t="shared" si="22"/>
        <v>Evening</v>
      </c>
      <c r="AA208" s="14" t="str">
        <f>VLOOKUP($N208,'HeartRate-2022-03-21-1647950188'!$C:$G,2,0)</f>
        <v>Peer Learning</v>
      </c>
      <c r="AB208" s="14" t="str">
        <f>VLOOKUP($N208,'HeartRate-2022-03-21-1647950188'!$C:$G,3,0)</f>
        <v>On Campus</v>
      </c>
      <c r="AC208" s="14" t="str">
        <f>VLOOKUP($N208,'HeartRate-2022-03-21-1647950188'!$C:$G,4,0)</f>
        <v>Sitting</v>
      </c>
      <c r="AD208" s="14" t="str">
        <f>VLOOKUP($N208,'HeartRate-2022-03-21-1647950188'!$C:$G,5,0)</f>
        <v>Spatial Design</v>
      </c>
      <c r="AE208">
        <f t="shared" si="23"/>
        <v>0</v>
      </c>
      <c r="AF208" s="18">
        <v>44630</v>
      </c>
      <c r="AG208" s="19">
        <v>0.64055555555555554</v>
      </c>
    </row>
    <row r="209" spans="1:33" x14ac:dyDescent="0.3">
      <c r="A209" s="5">
        <v>44630.641331018516</v>
      </c>
      <c r="B209" t="str">
        <f>IFERROR(AVERAGEIFS('HeartRate-2022-03-21-1647950188'!$B:$B,'HeartRate-2022-03-21-1647950188'!$A:$A,Data_Extraction!B$2,'HeartRate-2022-03-21-1647950188'!$C:$C,Data_Extraction!$A209),"")</f>
        <v/>
      </c>
      <c r="C209">
        <f>IFERROR(AVERAGEIFS('HeartRate-2022-03-21-1647950188'!$B:$B,'HeartRate-2022-03-21-1647950188'!$A:$A,Data_Extraction!C$2,'HeartRate-2022-03-21-1647950188'!$C:$C,Data_Extraction!$A209),"")</f>
        <v>81</v>
      </c>
      <c r="D209" t="str">
        <f>IFERROR(AVERAGEIFS('HeartRate-2022-03-21-1647950188'!$B:$B,'HeartRate-2022-03-21-1647950188'!$A:$A,Data_Extraction!D$2,'HeartRate-2022-03-21-1647950188'!$C:$C,Data_Extraction!$A209),"")</f>
        <v/>
      </c>
      <c r="E209" t="str">
        <f>IFERROR(AVERAGEIFS('HeartRate-2022-03-21-1647950188'!$B:$B,'HeartRate-2022-03-21-1647950188'!$A:$A,Data_Extraction!E$2,'HeartRate-2022-03-21-1647950188'!$C:$C,Data_Extraction!$A209),"")</f>
        <v/>
      </c>
      <c r="F209" t="str">
        <f>IFERROR(AVERAGEIFS('HeartRate-2022-03-21-1647950188'!$B:$B,'HeartRate-2022-03-21-1647950188'!$A:$A,Data_Extraction!F$2,'HeartRate-2022-03-21-1647950188'!$C:$C,Data_Extraction!$A209),"")</f>
        <v/>
      </c>
      <c r="G209" t="str">
        <f>IFERROR(AVERAGEIFS('HeartRate-2022-03-21-1647950188'!$B:$B,'HeartRate-2022-03-21-1647950188'!$A:$A,Data_Extraction!G$2,'HeartRate-2022-03-21-1647950188'!$C:$C,Data_Extraction!$A209),"")</f>
        <v/>
      </c>
      <c r="H209" t="str">
        <f>IFERROR(AVERAGEIFS('HeartRate-2022-03-21-1647950188'!$B:$B,'HeartRate-2022-03-21-1647950188'!$A:$A,Data_Extraction!H$2,'HeartRate-2022-03-21-1647950188'!$C:$C,Data_Extraction!$A209),"")</f>
        <v/>
      </c>
      <c r="I209" t="str">
        <f>IFERROR(AVERAGEIFS('HeartRate-2022-03-21-1647950188'!$B:$B,'HeartRate-2022-03-21-1647950188'!$A:$A,Data_Extraction!I$2,'HeartRate-2022-03-21-1647950188'!$C:$C,Data_Extraction!$A209),"")</f>
        <v/>
      </c>
      <c r="J209" s="8">
        <f t="shared" si="19"/>
        <v>81</v>
      </c>
      <c r="N209" s="11">
        <f>Data_Extraction!A209</f>
        <v>44630.641331018516</v>
      </c>
      <c r="O209" s="15">
        <f t="shared" si="20"/>
        <v>44630</v>
      </c>
      <c r="P209" s="16">
        <f t="shared" si="21"/>
        <v>0.64133101851851848</v>
      </c>
      <c r="Q209" s="12">
        <f>IF(Data_Extraction!B209="",Data_Extraction!$J209*(Q$1),Data_Extraction!B209)</f>
        <v>72.900000000000006</v>
      </c>
      <c r="R209" s="12">
        <f>IF(Data_Extraction!C209="",Data_Extraction!$J209*(R$1),Data_Extraction!C209)</f>
        <v>81</v>
      </c>
      <c r="S209" s="12">
        <f>IF(Data_Extraction!D209="",Data_Extraction!$J209*(S$1),Data_Extraction!D209)</f>
        <v>84.240000000000009</v>
      </c>
      <c r="T209" s="12">
        <f>IF(Data_Extraction!E209="",Data_Extraction!$J209*(T$1),Data_Extraction!E209)</f>
        <v>76.95</v>
      </c>
      <c r="U209" s="12">
        <f>IF(Data_Extraction!F209="",Data_Extraction!$J209*(U$1),Data_Extraction!F209)</f>
        <v>79.38</v>
      </c>
      <c r="V209" s="12">
        <f>IF(Data_Extraction!G209="",Data_Extraction!$J209*(V$1),Data_Extraction!G209)</f>
        <v>73.710000000000008</v>
      </c>
      <c r="W209" s="12">
        <f>IF(Data_Extraction!H209="",Data_Extraction!$J209*(W$1),Data_Extraction!H209)</f>
        <v>86.67</v>
      </c>
      <c r="X209" s="12">
        <f>IF(Data_Extraction!I209="",Data_Extraction!$J209*(X$1),Data_Extraction!I209)</f>
        <v>78.569999999999993</v>
      </c>
      <c r="Y209" s="13">
        <f t="shared" si="18"/>
        <v>79.177500000000009</v>
      </c>
      <c r="Z209" s="17" t="str">
        <f t="shared" si="22"/>
        <v>Evening</v>
      </c>
      <c r="AA209" s="14" t="str">
        <f>VLOOKUP($N209,'HeartRate-2022-03-21-1647950188'!$C:$G,2,0)</f>
        <v>Peer Learning</v>
      </c>
      <c r="AB209" s="14" t="str">
        <f>VLOOKUP($N209,'HeartRate-2022-03-21-1647950188'!$C:$G,3,0)</f>
        <v>On Campus</v>
      </c>
      <c r="AC209" s="14" t="str">
        <f>VLOOKUP($N209,'HeartRate-2022-03-21-1647950188'!$C:$G,4,0)</f>
        <v>Sitting</v>
      </c>
      <c r="AD209" s="14" t="str">
        <f>VLOOKUP($N209,'HeartRate-2022-03-21-1647950188'!$C:$G,5,0)</f>
        <v>Spatial Design</v>
      </c>
      <c r="AE209">
        <f t="shared" si="23"/>
        <v>0</v>
      </c>
      <c r="AF209" s="18">
        <v>44630</v>
      </c>
      <c r="AG209" s="19">
        <v>0.64133101851851848</v>
      </c>
    </row>
    <row r="210" spans="1:33" x14ac:dyDescent="0.3">
      <c r="A210" s="5">
        <v>44630.642638888887</v>
      </c>
      <c r="B210" t="str">
        <f>IFERROR(AVERAGEIFS('HeartRate-2022-03-21-1647950188'!$B:$B,'HeartRate-2022-03-21-1647950188'!$A:$A,Data_Extraction!B$2,'HeartRate-2022-03-21-1647950188'!$C:$C,Data_Extraction!$A210),"")</f>
        <v/>
      </c>
      <c r="C210">
        <f>IFERROR(AVERAGEIFS('HeartRate-2022-03-21-1647950188'!$B:$B,'HeartRate-2022-03-21-1647950188'!$A:$A,Data_Extraction!C$2,'HeartRate-2022-03-21-1647950188'!$C:$C,Data_Extraction!$A210),"")</f>
        <v>79</v>
      </c>
      <c r="D210" t="str">
        <f>IFERROR(AVERAGEIFS('HeartRate-2022-03-21-1647950188'!$B:$B,'HeartRate-2022-03-21-1647950188'!$A:$A,Data_Extraction!D$2,'HeartRate-2022-03-21-1647950188'!$C:$C,Data_Extraction!$A210),"")</f>
        <v/>
      </c>
      <c r="E210" t="str">
        <f>IFERROR(AVERAGEIFS('HeartRate-2022-03-21-1647950188'!$B:$B,'HeartRate-2022-03-21-1647950188'!$A:$A,Data_Extraction!E$2,'HeartRate-2022-03-21-1647950188'!$C:$C,Data_Extraction!$A210),"")</f>
        <v/>
      </c>
      <c r="F210" t="str">
        <f>IFERROR(AVERAGEIFS('HeartRate-2022-03-21-1647950188'!$B:$B,'HeartRate-2022-03-21-1647950188'!$A:$A,Data_Extraction!F$2,'HeartRate-2022-03-21-1647950188'!$C:$C,Data_Extraction!$A210),"")</f>
        <v/>
      </c>
      <c r="G210" t="str">
        <f>IFERROR(AVERAGEIFS('HeartRate-2022-03-21-1647950188'!$B:$B,'HeartRate-2022-03-21-1647950188'!$A:$A,Data_Extraction!G$2,'HeartRate-2022-03-21-1647950188'!$C:$C,Data_Extraction!$A210),"")</f>
        <v/>
      </c>
      <c r="H210" t="str">
        <f>IFERROR(AVERAGEIFS('HeartRate-2022-03-21-1647950188'!$B:$B,'HeartRate-2022-03-21-1647950188'!$A:$A,Data_Extraction!H$2,'HeartRate-2022-03-21-1647950188'!$C:$C,Data_Extraction!$A210),"")</f>
        <v/>
      </c>
      <c r="I210" t="str">
        <f>IFERROR(AVERAGEIFS('HeartRate-2022-03-21-1647950188'!$B:$B,'HeartRate-2022-03-21-1647950188'!$A:$A,Data_Extraction!I$2,'HeartRate-2022-03-21-1647950188'!$C:$C,Data_Extraction!$A210),"")</f>
        <v/>
      </c>
      <c r="J210" s="8">
        <f t="shared" si="19"/>
        <v>79</v>
      </c>
      <c r="N210" s="11">
        <f>Data_Extraction!A210</f>
        <v>44630.642638888887</v>
      </c>
      <c r="O210" s="15">
        <f t="shared" si="20"/>
        <v>44630</v>
      </c>
      <c r="P210" s="16">
        <f t="shared" si="21"/>
        <v>0.64263888888888887</v>
      </c>
      <c r="Q210" s="12">
        <f>IF(Data_Extraction!B210="",Data_Extraction!$J210*(Q$1),Data_Extraction!B210)</f>
        <v>71.100000000000009</v>
      </c>
      <c r="R210" s="12">
        <f>IF(Data_Extraction!C210="",Data_Extraction!$J210*(R$1),Data_Extraction!C210)</f>
        <v>79</v>
      </c>
      <c r="S210" s="12">
        <f>IF(Data_Extraction!D210="",Data_Extraction!$J210*(S$1),Data_Extraction!D210)</f>
        <v>82.16</v>
      </c>
      <c r="T210" s="12">
        <f>IF(Data_Extraction!E210="",Data_Extraction!$J210*(T$1),Data_Extraction!E210)</f>
        <v>75.05</v>
      </c>
      <c r="U210" s="12">
        <f>IF(Data_Extraction!F210="",Data_Extraction!$J210*(U$1),Data_Extraction!F210)</f>
        <v>77.42</v>
      </c>
      <c r="V210" s="12">
        <f>IF(Data_Extraction!G210="",Data_Extraction!$J210*(V$1),Data_Extraction!G210)</f>
        <v>71.89</v>
      </c>
      <c r="W210" s="12">
        <f>IF(Data_Extraction!H210="",Data_Extraction!$J210*(W$1),Data_Extraction!H210)</f>
        <v>84.53</v>
      </c>
      <c r="X210" s="12">
        <f>IF(Data_Extraction!I210="",Data_Extraction!$J210*(X$1),Data_Extraction!I210)</f>
        <v>76.63</v>
      </c>
      <c r="Y210" s="13">
        <f t="shared" si="18"/>
        <v>77.222499999999997</v>
      </c>
      <c r="Z210" s="17" t="str">
        <f t="shared" si="22"/>
        <v>Evening</v>
      </c>
      <c r="AA210" s="14" t="str">
        <f>VLOOKUP($N210,'HeartRate-2022-03-21-1647950188'!$C:$G,2,0)</f>
        <v>Peer Learning</v>
      </c>
      <c r="AB210" s="14" t="str">
        <f>VLOOKUP($N210,'HeartRate-2022-03-21-1647950188'!$C:$G,3,0)</f>
        <v>On Campus</v>
      </c>
      <c r="AC210" s="14" t="str">
        <f>VLOOKUP($N210,'HeartRate-2022-03-21-1647950188'!$C:$G,4,0)</f>
        <v>Sitting</v>
      </c>
      <c r="AD210" s="14" t="str">
        <f>VLOOKUP($N210,'HeartRate-2022-03-21-1647950188'!$C:$G,5,0)</f>
        <v>Spatial Design</v>
      </c>
      <c r="AE210">
        <f t="shared" si="23"/>
        <v>0</v>
      </c>
      <c r="AF210" s="18">
        <v>44630</v>
      </c>
      <c r="AG210" s="19">
        <v>0.64263888888888887</v>
      </c>
    </row>
    <row r="211" spans="1:33" x14ac:dyDescent="0.3">
      <c r="A211" s="5">
        <v>44630.642766203702</v>
      </c>
      <c r="B211" t="str">
        <f>IFERROR(AVERAGEIFS('HeartRate-2022-03-21-1647950188'!$B:$B,'HeartRate-2022-03-21-1647950188'!$A:$A,Data_Extraction!B$2,'HeartRate-2022-03-21-1647950188'!$C:$C,Data_Extraction!$A211),"")</f>
        <v/>
      </c>
      <c r="C211">
        <f>IFERROR(AVERAGEIFS('HeartRate-2022-03-21-1647950188'!$B:$B,'HeartRate-2022-03-21-1647950188'!$A:$A,Data_Extraction!C$2,'HeartRate-2022-03-21-1647950188'!$C:$C,Data_Extraction!$A211),"")</f>
        <v>81</v>
      </c>
      <c r="D211" t="str">
        <f>IFERROR(AVERAGEIFS('HeartRate-2022-03-21-1647950188'!$B:$B,'HeartRate-2022-03-21-1647950188'!$A:$A,Data_Extraction!D$2,'HeartRate-2022-03-21-1647950188'!$C:$C,Data_Extraction!$A211),"")</f>
        <v/>
      </c>
      <c r="E211" t="str">
        <f>IFERROR(AVERAGEIFS('HeartRate-2022-03-21-1647950188'!$B:$B,'HeartRate-2022-03-21-1647950188'!$A:$A,Data_Extraction!E$2,'HeartRate-2022-03-21-1647950188'!$C:$C,Data_Extraction!$A211),"")</f>
        <v/>
      </c>
      <c r="F211" t="str">
        <f>IFERROR(AVERAGEIFS('HeartRate-2022-03-21-1647950188'!$B:$B,'HeartRate-2022-03-21-1647950188'!$A:$A,Data_Extraction!F$2,'HeartRate-2022-03-21-1647950188'!$C:$C,Data_Extraction!$A211),"")</f>
        <v/>
      </c>
      <c r="G211" t="str">
        <f>IFERROR(AVERAGEIFS('HeartRate-2022-03-21-1647950188'!$B:$B,'HeartRate-2022-03-21-1647950188'!$A:$A,Data_Extraction!G$2,'HeartRate-2022-03-21-1647950188'!$C:$C,Data_Extraction!$A211),"")</f>
        <v/>
      </c>
      <c r="H211" t="str">
        <f>IFERROR(AVERAGEIFS('HeartRate-2022-03-21-1647950188'!$B:$B,'HeartRate-2022-03-21-1647950188'!$A:$A,Data_Extraction!H$2,'HeartRate-2022-03-21-1647950188'!$C:$C,Data_Extraction!$A211),"")</f>
        <v/>
      </c>
      <c r="I211" t="str">
        <f>IFERROR(AVERAGEIFS('HeartRate-2022-03-21-1647950188'!$B:$B,'HeartRate-2022-03-21-1647950188'!$A:$A,Data_Extraction!I$2,'HeartRate-2022-03-21-1647950188'!$C:$C,Data_Extraction!$A211),"")</f>
        <v/>
      </c>
      <c r="J211" s="8">
        <f t="shared" si="19"/>
        <v>81</v>
      </c>
      <c r="N211" s="11">
        <f>Data_Extraction!A211</f>
        <v>44630.642766203702</v>
      </c>
      <c r="O211" s="15">
        <f t="shared" si="20"/>
        <v>44630</v>
      </c>
      <c r="P211" s="16">
        <f t="shared" si="21"/>
        <v>0.64276620370370374</v>
      </c>
      <c r="Q211" s="12">
        <f>IF(Data_Extraction!B211="",Data_Extraction!$J211*(Q$1),Data_Extraction!B211)</f>
        <v>72.900000000000006</v>
      </c>
      <c r="R211" s="12">
        <f>IF(Data_Extraction!C211="",Data_Extraction!$J211*(R$1),Data_Extraction!C211)</f>
        <v>81</v>
      </c>
      <c r="S211" s="12">
        <f>IF(Data_Extraction!D211="",Data_Extraction!$J211*(S$1),Data_Extraction!D211)</f>
        <v>84.240000000000009</v>
      </c>
      <c r="T211" s="12">
        <f>IF(Data_Extraction!E211="",Data_Extraction!$J211*(T$1),Data_Extraction!E211)</f>
        <v>76.95</v>
      </c>
      <c r="U211" s="12">
        <f>IF(Data_Extraction!F211="",Data_Extraction!$J211*(U$1),Data_Extraction!F211)</f>
        <v>79.38</v>
      </c>
      <c r="V211" s="12">
        <f>IF(Data_Extraction!G211="",Data_Extraction!$J211*(V$1),Data_Extraction!G211)</f>
        <v>73.710000000000008</v>
      </c>
      <c r="W211" s="12">
        <f>IF(Data_Extraction!H211="",Data_Extraction!$J211*(W$1),Data_Extraction!H211)</f>
        <v>86.67</v>
      </c>
      <c r="X211" s="12">
        <f>IF(Data_Extraction!I211="",Data_Extraction!$J211*(X$1),Data_Extraction!I211)</f>
        <v>78.569999999999993</v>
      </c>
      <c r="Y211" s="13">
        <f t="shared" si="18"/>
        <v>79.177500000000009</v>
      </c>
      <c r="Z211" s="17" t="str">
        <f t="shared" si="22"/>
        <v>Evening</v>
      </c>
      <c r="AA211" s="14" t="str">
        <f>VLOOKUP($N211,'HeartRate-2022-03-21-1647950188'!$C:$G,2,0)</f>
        <v>Peer Learning</v>
      </c>
      <c r="AB211" s="14" t="str">
        <f>VLOOKUP($N211,'HeartRate-2022-03-21-1647950188'!$C:$G,3,0)</f>
        <v>On Campus</v>
      </c>
      <c r="AC211" s="14" t="str">
        <f>VLOOKUP($N211,'HeartRate-2022-03-21-1647950188'!$C:$G,4,0)</f>
        <v>Sitting</v>
      </c>
      <c r="AD211" s="14" t="str">
        <f>VLOOKUP($N211,'HeartRate-2022-03-21-1647950188'!$C:$G,5,0)</f>
        <v>Spatial Design</v>
      </c>
      <c r="AE211">
        <f t="shared" si="23"/>
        <v>0</v>
      </c>
      <c r="AF211" s="18">
        <v>44630</v>
      </c>
      <c r="AG211" s="19">
        <v>0.64276620370370374</v>
      </c>
    </row>
    <row r="212" spans="1:33" x14ac:dyDescent="0.3">
      <c r="A212" s="5">
        <v>44630.642997685187</v>
      </c>
      <c r="B212" t="str">
        <f>IFERROR(AVERAGEIFS('HeartRate-2022-03-21-1647950188'!$B:$B,'HeartRate-2022-03-21-1647950188'!$A:$A,Data_Extraction!B$2,'HeartRate-2022-03-21-1647950188'!$C:$C,Data_Extraction!$A212),"")</f>
        <v/>
      </c>
      <c r="C212">
        <f>IFERROR(AVERAGEIFS('HeartRate-2022-03-21-1647950188'!$B:$B,'HeartRate-2022-03-21-1647950188'!$A:$A,Data_Extraction!C$2,'HeartRate-2022-03-21-1647950188'!$C:$C,Data_Extraction!$A212),"")</f>
        <v>87</v>
      </c>
      <c r="D212" t="str">
        <f>IFERROR(AVERAGEIFS('HeartRate-2022-03-21-1647950188'!$B:$B,'HeartRate-2022-03-21-1647950188'!$A:$A,Data_Extraction!D$2,'HeartRate-2022-03-21-1647950188'!$C:$C,Data_Extraction!$A212),"")</f>
        <v/>
      </c>
      <c r="E212" t="str">
        <f>IFERROR(AVERAGEIFS('HeartRate-2022-03-21-1647950188'!$B:$B,'HeartRate-2022-03-21-1647950188'!$A:$A,Data_Extraction!E$2,'HeartRate-2022-03-21-1647950188'!$C:$C,Data_Extraction!$A212),"")</f>
        <v/>
      </c>
      <c r="F212" t="str">
        <f>IFERROR(AVERAGEIFS('HeartRate-2022-03-21-1647950188'!$B:$B,'HeartRate-2022-03-21-1647950188'!$A:$A,Data_Extraction!F$2,'HeartRate-2022-03-21-1647950188'!$C:$C,Data_Extraction!$A212),"")</f>
        <v/>
      </c>
      <c r="G212" t="str">
        <f>IFERROR(AVERAGEIFS('HeartRate-2022-03-21-1647950188'!$B:$B,'HeartRate-2022-03-21-1647950188'!$A:$A,Data_Extraction!G$2,'HeartRate-2022-03-21-1647950188'!$C:$C,Data_Extraction!$A212),"")</f>
        <v/>
      </c>
      <c r="H212" t="str">
        <f>IFERROR(AVERAGEIFS('HeartRate-2022-03-21-1647950188'!$B:$B,'HeartRate-2022-03-21-1647950188'!$A:$A,Data_Extraction!H$2,'HeartRate-2022-03-21-1647950188'!$C:$C,Data_Extraction!$A212),"")</f>
        <v/>
      </c>
      <c r="I212" t="str">
        <f>IFERROR(AVERAGEIFS('HeartRate-2022-03-21-1647950188'!$B:$B,'HeartRate-2022-03-21-1647950188'!$A:$A,Data_Extraction!I$2,'HeartRate-2022-03-21-1647950188'!$C:$C,Data_Extraction!$A212),"")</f>
        <v/>
      </c>
      <c r="J212" s="8">
        <f t="shared" si="19"/>
        <v>87</v>
      </c>
      <c r="N212" s="11">
        <f>Data_Extraction!A212</f>
        <v>44630.642997685187</v>
      </c>
      <c r="O212" s="15">
        <f t="shared" si="20"/>
        <v>44630</v>
      </c>
      <c r="P212" s="16">
        <f t="shared" si="21"/>
        <v>0.64299768518518519</v>
      </c>
      <c r="Q212" s="12">
        <f>IF(Data_Extraction!B212="",Data_Extraction!$J212*(Q$1),Data_Extraction!B212)</f>
        <v>78.3</v>
      </c>
      <c r="R212" s="12">
        <f>IF(Data_Extraction!C212="",Data_Extraction!$J212*(R$1),Data_Extraction!C212)</f>
        <v>87</v>
      </c>
      <c r="S212" s="12">
        <f>IF(Data_Extraction!D212="",Data_Extraction!$J212*(S$1),Data_Extraction!D212)</f>
        <v>90.48</v>
      </c>
      <c r="T212" s="12">
        <f>IF(Data_Extraction!E212="",Data_Extraction!$J212*(T$1),Data_Extraction!E212)</f>
        <v>82.649999999999991</v>
      </c>
      <c r="U212" s="12">
        <f>IF(Data_Extraction!F212="",Data_Extraction!$J212*(U$1),Data_Extraction!F212)</f>
        <v>85.26</v>
      </c>
      <c r="V212" s="12">
        <f>IF(Data_Extraction!G212="",Data_Extraction!$J212*(V$1),Data_Extraction!G212)</f>
        <v>79.17</v>
      </c>
      <c r="W212" s="12">
        <f>IF(Data_Extraction!H212="",Data_Extraction!$J212*(W$1),Data_Extraction!H212)</f>
        <v>93.09</v>
      </c>
      <c r="X212" s="12">
        <f>IF(Data_Extraction!I212="",Data_Extraction!$J212*(X$1),Data_Extraction!I212)</f>
        <v>84.39</v>
      </c>
      <c r="Y212" s="13">
        <f t="shared" si="18"/>
        <v>85.042500000000004</v>
      </c>
      <c r="Z212" s="17" t="str">
        <f t="shared" si="22"/>
        <v>Evening</v>
      </c>
      <c r="AA212" s="14" t="str">
        <f>VLOOKUP($N212,'HeartRate-2022-03-21-1647950188'!$C:$G,2,0)</f>
        <v>Peer Learning</v>
      </c>
      <c r="AB212" s="14" t="str">
        <f>VLOOKUP($N212,'HeartRate-2022-03-21-1647950188'!$C:$G,3,0)</f>
        <v>On Campus</v>
      </c>
      <c r="AC212" s="14" t="str">
        <f>VLOOKUP($N212,'HeartRate-2022-03-21-1647950188'!$C:$G,4,0)</f>
        <v>Sitting</v>
      </c>
      <c r="AD212" s="14" t="str">
        <f>VLOOKUP($N212,'HeartRate-2022-03-21-1647950188'!$C:$G,5,0)</f>
        <v>Spatial Design</v>
      </c>
      <c r="AE212">
        <f t="shared" si="23"/>
        <v>0</v>
      </c>
      <c r="AF212" s="18">
        <v>44630</v>
      </c>
      <c r="AG212" s="19">
        <v>0.64299768518518519</v>
      </c>
    </row>
    <row r="213" spans="1:33" x14ac:dyDescent="0.3">
      <c r="A213" s="5">
        <v>44630.643055555556</v>
      </c>
      <c r="B213" t="str">
        <f>IFERROR(AVERAGEIFS('HeartRate-2022-03-21-1647950188'!$B:$B,'HeartRate-2022-03-21-1647950188'!$A:$A,Data_Extraction!B$2,'HeartRate-2022-03-21-1647950188'!$C:$C,Data_Extraction!$A213),"")</f>
        <v/>
      </c>
      <c r="C213">
        <f>IFERROR(AVERAGEIFS('HeartRate-2022-03-21-1647950188'!$B:$B,'HeartRate-2022-03-21-1647950188'!$A:$A,Data_Extraction!C$2,'HeartRate-2022-03-21-1647950188'!$C:$C,Data_Extraction!$A213),"")</f>
        <v>88</v>
      </c>
      <c r="D213" t="str">
        <f>IFERROR(AVERAGEIFS('HeartRate-2022-03-21-1647950188'!$B:$B,'HeartRate-2022-03-21-1647950188'!$A:$A,Data_Extraction!D$2,'HeartRate-2022-03-21-1647950188'!$C:$C,Data_Extraction!$A213),"")</f>
        <v/>
      </c>
      <c r="E213" t="str">
        <f>IFERROR(AVERAGEIFS('HeartRate-2022-03-21-1647950188'!$B:$B,'HeartRate-2022-03-21-1647950188'!$A:$A,Data_Extraction!E$2,'HeartRate-2022-03-21-1647950188'!$C:$C,Data_Extraction!$A213),"")</f>
        <v/>
      </c>
      <c r="F213" t="str">
        <f>IFERROR(AVERAGEIFS('HeartRate-2022-03-21-1647950188'!$B:$B,'HeartRate-2022-03-21-1647950188'!$A:$A,Data_Extraction!F$2,'HeartRate-2022-03-21-1647950188'!$C:$C,Data_Extraction!$A213),"")</f>
        <v/>
      </c>
      <c r="G213" t="str">
        <f>IFERROR(AVERAGEIFS('HeartRate-2022-03-21-1647950188'!$B:$B,'HeartRate-2022-03-21-1647950188'!$A:$A,Data_Extraction!G$2,'HeartRate-2022-03-21-1647950188'!$C:$C,Data_Extraction!$A213),"")</f>
        <v/>
      </c>
      <c r="H213" t="str">
        <f>IFERROR(AVERAGEIFS('HeartRate-2022-03-21-1647950188'!$B:$B,'HeartRate-2022-03-21-1647950188'!$A:$A,Data_Extraction!H$2,'HeartRate-2022-03-21-1647950188'!$C:$C,Data_Extraction!$A213),"")</f>
        <v/>
      </c>
      <c r="I213" t="str">
        <f>IFERROR(AVERAGEIFS('HeartRate-2022-03-21-1647950188'!$B:$B,'HeartRate-2022-03-21-1647950188'!$A:$A,Data_Extraction!I$2,'HeartRate-2022-03-21-1647950188'!$C:$C,Data_Extraction!$A213),"")</f>
        <v/>
      </c>
      <c r="J213" s="8">
        <f t="shared" si="19"/>
        <v>88</v>
      </c>
      <c r="N213" s="11">
        <f>Data_Extraction!A213</f>
        <v>44630.643055555556</v>
      </c>
      <c r="O213" s="15">
        <f t="shared" si="20"/>
        <v>44630</v>
      </c>
      <c r="P213" s="16">
        <f t="shared" si="21"/>
        <v>0.6430555555555556</v>
      </c>
      <c r="Q213" s="12">
        <f>IF(Data_Extraction!B213="",Data_Extraction!$J213*(Q$1),Data_Extraction!B213)</f>
        <v>79.2</v>
      </c>
      <c r="R213" s="12">
        <f>IF(Data_Extraction!C213="",Data_Extraction!$J213*(R$1),Data_Extraction!C213)</f>
        <v>88</v>
      </c>
      <c r="S213" s="12">
        <f>IF(Data_Extraction!D213="",Data_Extraction!$J213*(S$1),Data_Extraction!D213)</f>
        <v>91.52000000000001</v>
      </c>
      <c r="T213" s="12">
        <f>IF(Data_Extraction!E213="",Data_Extraction!$J213*(T$1),Data_Extraction!E213)</f>
        <v>83.6</v>
      </c>
      <c r="U213" s="12">
        <f>IF(Data_Extraction!F213="",Data_Extraction!$J213*(U$1),Data_Extraction!F213)</f>
        <v>86.24</v>
      </c>
      <c r="V213" s="12">
        <f>IF(Data_Extraction!G213="",Data_Extraction!$J213*(V$1),Data_Extraction!G213)</f>
        <v>80.08</v>
      </c>
      <c r="W213" s="12">
        <f>IF(Data_Extraction!H213="",Data_Extraction!$J213*(W$1),Data_Extraction!H213)</f>
        <v>94.160000000000011</v>
      </c>
      <c r="X213" s="12">
        <f>IF(Data_Extraction!I213="",Data_Extraction!$J213*(X$1),Data_Extraction!I213)</f>
        <v>85.36</v>
      </c>
      <c r="Y213" s="13">
        <f t="shared" si="18"/>
        <v>86.02000000000001</v>
      </c>
      <c r="Z213" s="17" t="str">
        <f t="shared" si="22"/>
        <v>Evening</v>
      </c>
      <c r="AA213" s="14" t="str">
        <f>VLOOKUP($N213,'HeartRate-2022-03-21-1647950188'!$C:$G,2,0)</f>
        <v>Peer Learning</v>
      </c>
      <c r="AB213" s="14" t="str">
        <f>VLOOKUP($N213,'HeartRate-2022-03-21-1647950188'!$C:$G,3,0)</f>
        <v>On Campus</v>
      </c>
      <c r="AC213" s="14" t="str">
        <f>VLOOKUP($N213,'HeartRate-2022-03-21-1647950188'!$C:$G,4,0)</f>
        <v>Sitting</v>
      </c>
      <c r="AD213" s="14" t="str">
        <f>VLOOKUP($N213,'HeartRate-2022-03-21-1647950188'!$C:$G,5,0)</f>
        <v>Spatial Design</v>
      </c>
      <c r="AE213">
        <f t="shared" si="23"/>
        <v>0</v>
      </c>
      <c r="AF213" s="18">
        <v>44630</v>
      </c>
      <c r="AG213" s="19">
        <v>0.6430555555555556</v>
      </c>
    </row>
    <row r="214" spans="1:33" x14ac:dyDescent="0.3">
      <c r="A214" s="5">
        <v>44630.643182870372</v>
      </c>
      <c r="B214" t="str">
        <f>IFERROR(AVERAGEIFS('HeartRate-2022-03-21-1647950188'!$B:$B,'HeartRate-2022-03-21-1647950188'!$A:$A,Data_Extraction!B$2,'HeartRate-2022-03-21-1647950188'!$C:$C,Data_Extraction!$A214),"")</f>
        <v/>
      </c>
      <c r="C214">
        <f>IFERROR(AVERAGEIFS('HeartRate-2022-03-21-1647950188'!$B:$B,'HeartRate-2022-03-21-1647950188'!$A:$A,Data_Extraction!C$2,'HeartRate-2022-03-21-1647950188'!$C:$C,Data_Extraction!$A214),"")</f>
        <v>77</v>
      </c>
      <c r="D214" t="str">
        <f>IFERROR(AVERAGEIFS('HeartRate-2022-03-21-1647950188'!$B:$B,'HeartRate-2022-03-21-1647950188'!$A:$A,Data_Extraction!D$2,'HeartRate-2022-03-21-1647950188'!$C:$C,Data_Extraction!$A214),"")</f>
        <v/>
      </c>
      <c r="E214" t="str">
        <f>IFERROR(AVERAGEIFS('HeartRate-2022-03-21-1647950188'!$B:$B,'HeartRate-2022-03-21-1647950188'!$A:$A,Data_Extraction!E$2,'HeartRate-2022-03-21-1647950188'!$C:$C,Data_Extraction!$A214),"")</f>
        <v/>
      </c>
      <c r="F214" t="str">
        <f>IFERROR(AVERAGEIFS('HeartRate-2022-03-21-1647950188'!$B:$B,'HeartRate-2022-03-21-1647950188'!$A:$A,Data_Extraction!F$2,'HeartRate-2022-03-21-1647950188'!$C:$C,Data_Extraction!$A214),"")</f>
        <v/>
      </c>
      <c r="G214" t="str">
        <f>IFERROR(AVERAGEIFS('HeartRate-2022-03-21-1647950188'!$B:$B,'HeartRate-2022-03-21-1647950188'!$A:$A,Data_Extraction!G$2,'HeartRate-2022-03-21-1647950188'!$C:$C,Data_Extraction!$A214),"")</f>
        <v/>
      </c>
      <c r="H214" t="str">
        <f>IFERROR(AVERAGEIFS('HeartRate-2022-03-21-1647950188'!$B:$B,'HeartRate-2022-03-21-1647950188'!$A:$A,Data_Extraction!H$2,'HeartRate-2022-03-21-1647950188'!$C:$C,Data_Extraction!$A214),"")</f>
        <v/>
      </c>
      <c r="I214" t="str">
        <f>IFERROR(AVERAGEIFS('HeartRate-2022-03-21-1647950188'!$B:$B,'HeartRate-2022-03-21-1647950188'!$A:$A,Data_Extraction!I$2,'HeartRate-2022-03-21-1647950188'!$C:$C,Data_Extraction!$A214),"")</f>
        <v/>
      </c>
      <c r="J214" s="8">
        <f t="shared" si="19"/>
        <v>77</v>
      </c>
      <c r="N214" s="11">
        <f>Data_Extraction!A214</f>
        <v>44630.643182870372</v>
      </c>
      <c r="O214" s="15">
        <f t="shared" si="20"/>
        <v>44630</v>
      </c>
      <c r="P214" s="16">
        <f t="shared" si="21"/>
        <v>0.64318287037037036</v>
      </c>
      <c r="Q214" s="12">
        <f>IF(Data_Extraction!B214="",Data_Extraction!$J214*(Q$1),Data_Extraction!B214)</f>
        <v>69.3</v>
      </c>
      <c r="R214" s="12">
        <f>IF(Data_Extraction!C214="",Data_Extraction!$J214*(R$1),Data_Extraction!C214)</f>
        <v>77</v>
      </c>
      <c r="S214" s="12">
        <f>IF(Data_Extraction!D214="",Data_Extraction!$J214*(S$1),Data_Extraction!D214)</f>
        <v>80.08</v>
      </c>
      <c r="T214" s="12">
        <f>IF(Data_Extraction!E214="",Data_Extraction!$J214*(T$1),Data_Extraction!E214)</f>
        <v>73.149999999999991</v>
      </c>
      <c r="U214" s="12">
        <f>IF(Data_Extraction!F214="",Data_Extraction!$J214*(U$1),Data_Extraction!F214)</f>
        <v>75.459999999999994</v>
      </c>
      <c r="V214" s="12">
        <f>IF(Data_Extraction!G214="",Data_Extraction!$J214*(V$1),Data_Extraction!G214)</f>
        <v>70.070000000000007</v>
      </c>
      <c r="W214" s="12">
        <f>IF(Data_Extraction!H214="",Data_Extraction!$J214*(W$1),Data_Extraction!H214)</f>
        <v>82.39</v>
      </c>
      <c r="X214" s="12">
        <f>IF(Data_Extraction!I214="",Data_Extraction!$J214*(X$1),Data_Extraction!I214)</f>
        <v>74.69</v>
      </c>
      <c r="Y214" s="13">
        <f t="shared" si="18"/>
        <v>75.267499999999984</v>
      </c>
      <c r="Z214" s="17" t="str">
        <f t="shared" si="22"/>
        <v>Evening</v>
      </c>
      <c r="AA214" s="14" t="str">
        <f>VLOOKUP($N214,'HeartRate-2022-03-21-1647950188'!$C:$G,2,0)</f>
        <v>Peer Learning</v>
      </c>
      <c r="AB214" s="14" t="str">
        <f>VLOOKUP($N214,'HeartRate-2022-03-21-1647950188'!$C:$G,3,0)</f>
        <v>On Campus</v>
      </c>
      <c r="AC214" s="14" t="str">
        <f>VLOOKUP($N214,'HeartRate-2022-03-21-1647950188'!$C:$G,4,0)</f>
        <v>Sitting</v>
      </c>
      <c r="AD214" s="14" t="str">
        <f>VLOOKUP($N214,'HeartRate-2022-03-21-1647950188'!$C:$G,5,0)</f>
        <v>Spatial Design</v>
      </c>
      <c r="AE214">
        <f t="shared" si="23"/>
        <v>0</v>
      </c>
      <c r="AF214" s="18">
        <v>44630</v>
      </c>
      <c r="AG214" s="19">
        <v>0.64318287037037036</v>
      </c>
    </row>
    <row r="215" spans="1:33" x14ac:dyDescent="0.3">
      <c r="A215" s="5">
        <v>44630.643831018519</v>
      </c>
      <c r="B215" t="str">
        <f>IFERROR(AVERAGEIFS('HeartRate-2022-03-21-1647950188'!$B:$B,'HeartRate-2022-03-21-1647950188'!$A:$A,Data_Extraction!B$2,'HeartRate-2022-03-21-1647950188'!$C:$C,Data_Extraction!$A215),"")</f>
        <v/>
      </c>
      <c r="C215">
        <f>IFERROR(AVERAGEIFS('HeartRate-2022-03-21-1647950188'!$B:$B,'HeartRate-2022-03-21-1647950188'!$A:$A,Data_Extraction!C$2,'HeartRate-2022-03-21-1647950188'!$C:$C,Data_Extraction!$A215),"")</f>
        <v>83</v>
      </c>
      <c r="D215" t="str">
        <f>IFERROR(AVERAGEIFS('HeartRate-2022-03-21-1647950188'!$B:$B,'HeartRate-2022-03-21-1647950188'!$A:$A,Data_Extraction!D$2,'HeartRate-2022-03-21-1647950188'!$C:$C,Data_Extraction!$A215),"")</f>
        <v/>
      </c>
      <c r="E215" t="str">
        <f>IFERROR(AVERAGEIFS('HeartRate-2022-03-21-1647950188'!$B:$B,'HeartRate-2022-03-21-1647950188'!$A:$A,Data_Extraction!E$2,'HeartRate-2022-03-21-1647950188'!$C:$C,Data_Extraction!$A215),"")</f>
        <v/>
      </c>
      <c r="F215" t="str">
        <f>IFERROR(AVERAGEIFS('HeartRate-2022-03-21-1647950188'!$B:$B,'HeartRate-2022-03-21-1647950188'!$A:$A,Data_Extraction!F$2,'HeartRate-2022-03-21-1647950188'!$C:$C,Data_Extraction!$A215),"")</f>
        <v/>
      </c>
      <c r="G215" t="str">
        <f>IFERROR(AVERAGEIFS('HeartRate-2022-03-21-1647950188'!$B:$B,'HeartRate-2022-03-21-1647950188'!$A:$A,Data_Extraction!G$2,'HeartRate-2022-03-21-1647950188'!$C:$C,Data_Extraction!$A215),"")</f>
        <v/>
      </c>
      <c r="H215" t="str">
        <f>IFERROR(AVERAGEIFS('HeartRate-2022-03-21-1647950188'!$B:$B,'HeartRate-2022-03-21-1647950188'!$A:$A,Data_Extraction!H$2,'HeartRate-2022-03-21-1647950188'!$C:$C,Data_Extraction!$A215),"")</f>
        <v/>
      </c>
      <c r="I215" t="str">
        <f>IFERROR(AVERAGEIFS('HeartRate-2022-03-21-1647950188'!$B:$B,'HeartRate-2022-03-21-1647950188'!$A:$A,Data_Extraction!I$2,'HeartRate-2022-03-21-1647950188'!$C:$C,Data_Extraction!$A215),"")</f>
        <v/>
      </c>
      <c r="J215" s="8">
        <f t="shared" si="19"/>
        <v>83</v>
      </c>
      <c r="N215" s="11">
        <f>Data_Extraction!A215</f>
        <v>44630.643831018519</v>
      </c>
      <c r="O215" s="15">
        <f t="shared" si="20"/>
        <v>44630</v>
      </c>
      <c r="P215" s="16">
        <f t="shared" si="21"/>
        <v>0.64383101851851854</v>
      </c>
      <c r="Q215" s="12">
        <f>IF(Data_Extraction!B215="",Data_Extraction!$J215*(Q$1),Data_Extraction!B215)</f>
        <v>74.7</v>
      </c>
      <c r="R215" s="12">
        <f>IF(Data_Extraction!C215="",Data_Extraction!$J215*(R$1),Data_Extraction!C215)</f>
        <v>83</v>
      </c>
      <c r="S215" s="12">
        <f>IF(Data_Extraction!D215="",Data_Extraction!$J215*(S$1),Data_Extraction!D215)</f>
        <v>86.320000000000007</v>
      </c>
      <c r="T215" s="12">
        <f>IF(Data_Extraction!E215="",Data_Extraction!$J215*(T$1),Data_Extraction!E215)</f>
        <v>78.849999999999994</v>
      </c>
      <c r="U215" s="12">
        <f>IF(Data_Extraction!F215="",Data_Extraction!$J215*(U$1),Data_Extraction!F215)</f>
        <v>81.34</v>
      </c>
      <c r="V215" s="12">
        <f>IF(Data_Extraction!G215="",Data_Extraction!$J215*(V$1),Data_Extraction!G215)</f>
        <v>75.53</v>
      </c>
      <c r="W215" s="12">
        <f>IF(Data_Extraction!H215="",Data_Extraction!$J215*(W$1),Data_Extraction!H215)</f>
        <v>88.81</v>
      </c>
      <c r="X215" s="12">
        <f>IF(Data_Extraction!I215="",Data_Extraction!$J215*(X$1),Data_Extraction!I215)</f>
        <v>80.509999999999991</v>
      </c>
      <c r="Y215" s="13">
        <f t="shared" si="18"/>
        <v>81.132499999999993</v>
      </c>
      <c r="Z215" s="17" t="str">
        <f t="shared" si="22"/>
        <v>Evening</v>
      </c>
      <c r="AA215" s="14" t="str">
        <f>VLOOKUP($N215,'HeartRate-2022-03-21-1647950188'!$C:$G,2,0)</f>
        <v>Peer Learning</v>
      </c>
      <c r="AB215" s="14" t="str">
        <f>VLOOKUP($N215,'HeartRate-2022-03-21-1647950188'!$C:$G,3,0)</f>
        <v>On Campus</v>
      </c>
      <c r="AC215" s="14" t="str">
        <f>VLOOKUP($N215,'HeartRate-2022-03-21-1647950188'!$C:$G,4,0)</f>
        <v>Sitting</v>
      </c>
      <c r="AD215" s="14" t="str">
        <f>VLOOKUP($N215,'HeartRate-2022-03-21-1647950188'!$C:$G,5,0)</f>
        <v>Spatial Design</v>
      </c>
      <c r="AE215">
        <f t="shared" si="23"/>
        <v>0</v>
      </c>
      <c r="AF215" s="18">
        <v>44630</v>
      </c>
      <c r="AG215" s="19">
        <v>0.64383101851851854</v>
      </c>
    </row>
    <row r="216" spans="1:33" x14ac:dyDescent="0.3">
      <c r="A216" s="5">
        <v>44630.646203703705</v>
      </c>
      <c r="B216" t="str">
        <f>IFERROR(AVERAGEIFS('HeartRate-2022-03-21-1647950188'!$B:$B,'HeartRate-2022-03-21-1647950188'!$A:$A,Data_Extraction!B$2,'HeartRate-2022-03-21-1647950188'!$C:$C,Data_Extraction!$A216),"")</f>
        <v/>
      </c>
      <c r="C216">
        <f>IFERROR(AVERAGEIFS('HeartRate-2022-03-21-1647950188'!$B:$B,'HeartRate-2022-03-21-1647950188'!$A:$A,Data_Extraction!C$2,'HeartRate-2022-03-21-1647950188'!$C:$C,Data_Extraction!$A216),"")</f>
        <v>92</v>
      </c>
      <c r="D216" t="str">
        <f>IFERROR(AVERAGEIFS('HeartRate-2022-03-21-1647950188'!$B:$B,'HeartRate-2022-03-21-1647950188'!$A:$A,Data_Extraction!D$2,'HeartRate-2022-03-21-1647950188'!$C:$C,Data_Extraction!$A216),"")</f>
        <v/>
      </c>
      <c r="E216" t="str">
        <f>IFERROR(AVERAGEIFS('HeartRate-2022-03-21-1647950188'!$B:$B,'HeartRate-2022-03-21-1647950188'!$A:$A,Data_Extraction!E$2,'HeartRate-2022-03-21-1647950188'!$C:$C,Data_Extraction!$A216),"")</f>
        <v/>
      </c>
      <c r="F216" t="str">
        <f>IFERROR(AVERAGEIFS('HeartRate-2022-03-21-1647950188'!$B:$B,'HeartRate-2022-03-21-1647950188'!$A:$A,Data_Extraction!F$2,'HeartRate-2022-03-21-1647950188'!$C:$C,Data_Extraction!$A216),"")</f>
        <v/>
      </c>
      <c r="G216" t="str">
        <f>IFERROR(AVERAGEIFS('HeartRate-2022-03-21-1647950188'!$B:$B,'HeartRate-2022-03-21-1647950188'!$A:$A,Data_Extraction!G$2,'HeartRate-2022-03-21-1647950188'!$C:$C,Data_Extraction!$A216),"")</f>
        <v/>
      </c>
      <c r="H216" t="str">
        <f>IFERROR(AVERAGEIFS('HeartRate-2022-03-21-1647950188'!$B:$B,'HeartRate-2022-03-21-1647950188'!$A:$A,Data_Extraction!H$2,'HeartRate-2022-03-21-1647950188'!$C:$C,Data_Extraction!$A216),"")</f>
        <v/>
      </c>
      <c r="I216" t="str">
        <f>IFERROR(AVERAGEIFS('HeartRate-2022-03-21-1647950188'!$B:$B,'HeartRate-2022-03-21-1647950188'!$A:$A,Data_Extraction!I$2,'HeartRate-2022-03-21-1647950188'!$C:$C,Data_Extraction!$A216),"")</f>
        <v/>
      </c>
      <c r="J216" s="8">
        <f t="shared" si="19"/>
        <v>92</v>
      </c>
      <c r="N216" s="11">
        <f>Data_Extraction!A216</f>
        <v>44630.646203703705</v>
      </c>
      <c r="O216" s="15">
        <f t="shared" si="20"/>
        <v>44630</v>
      </c>
      <c r="P216" s="16">
        <f t="shared" si="21"/>
        <v>0.64620370370370372</v>
      </c>
      <c r="Q216" s="12">
        <f>IF(Data_Extraction!B216="",Data_Extraction!$J216*(Q$1),Data_Extraction!B216)</f>
        <v>82.8</v>
      </c>
      <c r="R216" s="12">
        <f>IF(Data_Extraction!C216="",Data_Extraction!$J216*(R$1),Data_Extraction!C216)</f>
        <v>92</v>
      </c>
      <c r="S216" s="12">
        <f>IF(Data_Extraction!D216="",Data_Extraction!$J216*(S$1),Data_Extraction!D216)</f>
        <v>95.68</v>
      </c>
      <c r="T216" s="12">
        <f>IF(Data_Extraction!E216="",Data_Extraction!$J216*(T$1),Data_Extraction!E216)</f>
        <v>87.399999999999991</v>
      </c>
      <c r="U216" s="12">
        <f>IF(Data_Extraction!F216="",Data_Extraction!$J216*(U$1),Data_Extraction!F216)</f>
        <v>90.16</v>
      </c>
      <c r="V216" s="12">
        <f>IF(Data_Extraction!G216="",Data_Extraction!$J216*(V$1),Data_Extraction!G216)</f>
        <v>83.72</v>
      </c>
      <c r="W216" s="12">
        <f>IF(Data_Extraction!H216="",Data_Extraction!$J216*(W$1),Data_Extraction!H216)</f>
        <v>98.440000000000012</v>
      </c>
      <c r="X216" s="12">
        <f>IF(Data_Extraction!I216="",Data_Extraction!$J216*(X$1),Data_Extraction!I216)</f>
        <v>89.24</v>
      </c>
      <c r="Y216" s="13">
        <f t="shared" si="18"/>
        <v>89.93</v>
      </c>
      <c r="Z216" s="17" t="str">
        <f t="shared" si="22"/>
        <v>Evening</v>
      </c>
      <c r="AA216" s="14" t="str">
        <f>VLOOKUP($N216,'HeartRate-2022-03-21-1647950188'!$C:$G,2,0)</f>
        <v>Peer Learning</v>
      </c>
      <c r="AB216" s="14" t="str">
        <f>VLOOKUP($N216,'HeartRate-2022-03-21-1647950188'!$C:$G,3,0)</f>
        <v>On Campus</v>
      </c>
      <c r="AC216" s="14" t="str">
        <f>VLOOKUP($N216,'HeartRate-2022-03-21-1647950188'!$C:$G,4,0)</f>
        <v>Sitting</v>
      </c>
      <c r="AD216" s="14" t="str">
        <f>VLOOKUP($N216,'HeartRate-2022-03-21-1647950188'!$C:$G,5,0)</f>
        <v>Spatial Design</v>
      </c>
      <c r="AE216">
        <f t="shared" si="23"/>
        <v>0</v>
      </c>
      <c r="AF216" s="18">
        <v>44630</v>
      </c>
      <c r="AG216" s="19">
        <v>0.64620370370370372</v>
      </c>
    </row>
    <row r="217" spans="1:33" x14ac:dyDescent="0.3">
      <c r="A217" s="5">
        <v>44630.646527777775</v>
      </c>
      <c r="B217" t="str">
        <f>IFERROR(AVERAGEIFS('HeartRate-2022-03-21-1647950188'!$B:$B,'HeartRate-2022-03-21-1647950188'!$A:$A,Data_Extraction!B$2,'HeartRate-2022-03-21-1647950188'!$C:$C,Data_Extraction!$A217),"")</f>
        <v/>
      </c>
      <c r="C217">
        <f>IFERROR(AVERAGEIFS('HeartRate-2022-03-21-1647950188'!$B:$B,'HeartRate-2022-03-21-1647950188'!$A:$A,Data_Extraction!C$2,'HeartRate-2022-03-21-1647950188'!$C:$C,Data_Extraction!$A217),"")</f>
        <v>88</v>
      </c>
      <c r="D217" t="str">
        <f>IFERROR(AVERAGEIFS('HeartRate-2022-03-21-1647950188'!$B:$B,'HeartRate-2022-03-21-1647950188'!$A:$A,Data_Extraction!D$2,'HeartRate-2022-03-21-1647950188'!$C:$C,Data_Extraction!$A217),"")</f>
        <v/>
      </c>
      <c r="E217" t="str">
        <f>IFERROR(AVERAGEIFS('HeartRate-2022-03-21-1647950188'!$B:$B,'HeartRate-2022-03-21-1647950188'!$A:$A,Data_Extraction!E$2,'HeartRate-2022-03-21-1647950188'!$C:$C,Data_Extraction!$A217),"")</f>
        <v/>
      </c>
      <c r="F217" t="str">
        <f>IFERROR(AVERAGEIFS('HeartRate-2022-03-21-1647950188'!$B:$B,'HeartRate-2022-03-21-1647950188'!$A:$A,Data_Extraction!F$2,'HeartRate-2022-03-21-1647950188'!$C:$C,Data_Extraction!$A217),"")</f>
        <v/>
      </c>
      <c r="G217" t="str">
        <f>IFERROR(AVERAGEIFS('HeartRate-2022-03-21-1647950188'!$B:$B,'HeartRate-2022-03-21-1647950188'!$A:$A,Data_Extraction!G$2,'HeartRate-2022-03-21-1647950188'!$C:$C,Data_Extraction!$A217),"")</f>
        <v/>
      </c>
      <c r="H217" t="str">
        <f>IFERROR(AVERAGEIFS('HeartRate-2022-03-21-1647950188'!$B:$B,'HeartRate-2022-03-21-1647950188'!$A:$A,Data_Extraction!H$2,'HeartRate-2022-03-21-1647950188'!$C:$C,Data_Extraction!$A217),"")</f>
        <v/>
      </c>
      <c r="I217" t="str">
        <f>IFERROR(AVERAGEIFS('HeartRate-2022-03-21-1647950188'!$B:$B,'HeartRate-2022-03-21-1647950188'!$A:$A,Data_Extraction!I$2,'HeartRate-2022-03-21-1647950188'!$C:$C,Data_Extraction!$A217),"")</f>
        <v/>
      </c>
      <c r="J217" s="8">
        <f t="shared" si="19"/>
        <v>88</v>
      </c>
      <c r="N217" s="11">
        <f>Data_Extraction!A217</f>
        <v>44630.646527777775</v>
      </c>
      <c r="O217" s="15">
        <f t="shared" si="20"/>
        <v>44630</v>
      </c>
      <c r="P217" s="16">
        <f t="shared" si="21"/>
        <v>0.64652777777777781</v>
      </c>
      <c r="Q217" s="12">
        <f>IF(Data_Extraction!B217="",Data_Extraction!$J217*(Q$1),Data_Extraction!B217)</f>
        <v>79.2</v>
      </c>
      <c r="R217" s="12">
        <f>IF(Data_Extraction!C217="",Data_Extraction!$J217*(R$1),Data_Extraction!C217)</f>
        <v>88</v>
      </c>
      <c r="S217" s="12">
        <f>IF(Data_Extraction!D217="",Data_Extraction!$J217*(S$1),Data_Extraction!D217)</f>
        <v>91.52000000000001</v>
      </c>
      <c r="T217" s="12">
        <f>IF(Data_Extraction!E217="",Data_Extraction!$J217*(T$1),Data_Extraction!E217)</f>
        <v>83.6</v>
      </c>
      <c r="U217" s="12">
        <f>IF(Data_Extraction!F217="",Data_Extraction!$J217*(U$1),Data_Extraction!F217)</f>
        <v>86.24</v>
      </c>
      <c r="V217" s="12">
        <f>IF(Data_Extraction!G217="",Data_Extraction!$J217*(V$1),Data_Extraction!G217)</f>
        <v>80.08</v>
      </c>
      <c r="W217" s="12">
        <f>IF(Data_Extraction!H217="",Data_Extraction!$J217*(W$1),Data_Extraction!H217)</f>
        <v>94.160000000000011</v>
      </c>
      <c r="X217" s="12">
        <f>IF(Data_Extraction!I217="",Data_Extraction!$J217*(X$1),Data_Extraction!I217)</f>
        <v>85.36</v>
      </c>
      <c r="Y217" s="13">
        <f t="shared" si="18"/>
        <v>86.02000000000001</v>
      </c>
      <c r="Z217" s="17" t="str">
        <f t="shared" si="22"/>
        <v>Evening</v>
      </c>
      <c r="AA217" s="14" t="str">
        <f>VLOOKUP($N217,'HeartRate-2022-03-21-1647950188'!$C:$G,2,0)</f>
        <v>Peer Learning</v>
      </c>
      <c r="AB217" s="14" t="str">
        <f>VLOOKUP($N217,'HeartRate-2022-03-21-1647950188'!$C:$G,3,0)</f>
        <v>On Campus</v>
      </c>
      <c r="AC217" s="14" t="str">
        <f>VLOOKUP($N217,'HeartRate-2022-03-21-1647950188'!$C:$G,4,0)</f>
        <v>Sitting</v>
      </c>
      <c r="AD217" s="14" t="str">
        <f>VLOOKUP($N217,'HeartRate-2022-03-21-1647950188'!$C:$G,5,0)</f>
        <v>Spatial Design</v>
      </c>
      <c r="AE217">
        <f t="shared" si="23"/>
        <v>0</v>
      </c>
      <c r="AF217" s="18">
        <v>44630</v>
      </c>
      <c r="AG217" s="19">
        <v>0.64652777777777781</v>
      </c>
    </row>
    <row r="218" spans="1:33" x14ac:dyDescent="0.3">
      <c r="A218" s="5">
        <v>44630.646689814814</v>
      </c>
      <c r="B218" t="str">
        <f>IFERROR(AVERAGEIFS('HeartRate-2022-03-21-1647950188'!$B:$B,'HeartRate-2022-03-21-1647950188'!$A:$A,Data_Extraction!B$2,'HeartRate-2022-03-21-1647950188'!$C:$C,Data_Extraction!$A218),"")</f>
        <v/>
      </c>
      <c r="C218">
        <f>IFERROR(AVERAGEIFS('HeartRate-2022-03-21-1647950188'!$B:$B,'HeartRate-2022-03-21-1647950188'!$A:$A,Data_Extraction!C$2,'HeartRate-2022-03-21-1647950188'!$C:$C,Data_Extraction!$A218),"")</f>
        <v>91</v>
      </c>
      <c r="D218" t="str">
        <f>IFERROR(AVERAGEIFS('HeartRate-2022-03-21-1647950188'!$B:$B,'HeartRate-2022-03-21-1647950188'!$A:$A,Data_Extraction!D$2,'HeartRate-2022-03-21-1647950188'!$C:$C,Data_Extraction!$A218),"")</f>
        <v/>
      </c>
      <c r="E218" t="str">
        <f>IFERROR(AVERAGEIFS('HeartRate-2022-03-21-1647950188'!$B:$B,'HeartRate-2022-03-21-1647950188'!$A:$A,Data_Extraction!E$2,'HeartRate-2022-03-21-1647950188'!$C:$C,Data_Extraction!$A218),"")</f>
        <v/>
      </c>
      <c r="F218" t="str">
        <f>IFERROR(AVERAGEIFS('HeartRate-2022-03-21-1647950188'!$B:$B,'HeartRate-2022-03-21-1647950188'!$A:$A,Data_Extraction!F$2,'HeartRate-2022-03-21-1647950188'!$C:$C,Data_Extraction!$A218),"")</f>
        <v/>
      </c>
      <c r="G218" t="str">
        <f>IFERROR(AVERAGEIFS('HeartRate-2022-03-21-1647950188'!$B:$B,'HeartRate-2022-03-21-1647950188'!$A:$A,Data_Extraction!G$2,'HeartRate-2022-03-21-1647950188'!$C:$C,Data_Extraction!$A218),"")</f>
        <v/>
      </c>
      <c r="H218" t="str">
        <f>IFERROR(AVERAGEIFS('HeartRate-2022-03-21-1647950188'!$B:$B,'HeartRate-2022-03-21-1647950188'!$A:$A,Data_Extraction!H$2,'HeartRate-2022-03-21-1647950188'!$C:$C,Data_Extraction!$A218),"")</f>
        <v/>
      </c>
      <c r="I218" t="str">
        <f>IFERROR(AVERAGEIFS('HeartRate-2022-03-21-1647950188'!$B:$B,'HeartRate-2022-03-21-1647950188'!$A:$A,Data_Extraction!I$2,'HeartRate-2022-03-21-1647950188'!$C:$C,Data_Extraction!$A218),"")</f>
        <v/>
      </c>
      <c r="J218" s="8">
        <f t="shared" si="19"/>
        <v>91</v>
      </c>
      <c r="N218" s="11">
        <f>Data_Extraction!A218</f>
        <v>44630.646689814814</v>
      </c>
      <c r="O218" s="15">
        <f t="shared" si="20"/>
        <v>44630</v>
      </c>
      <c r="P218" s="16">
        <f t="shared" si="21"/>
        <v>0.6466898148148148</v>
      </c>
      <c r="Q218" s="12">
        <f>IF(Data_Extraction!B218="",Data_Extraction!$J218*(Q$1),Data_Extraction!B218)</f>
        <v>81.900000000000006</v>
      </c>
      <c r="R218" s="12">
        <f>IF(Data_Extraction!C218="",Data_Extraction!$J218*(R$1),Data_Extraction!C218)</f>
        <v>91</v>
      </c>
      <c r="S218" s="12">
        <f>IF(Data_Extraction!D218="",Data_Extraction!$J218*(S$1),Data_Extraction!D218)</f>
        <v>94.64</v>
      </c>
      <c r="T218" s="12">
        <f>IF(Data_Extraction!E218="",Data_Extraction!$J218*(T$1),Data_Extraction!E218)</f>
        <v>86.45</v>
      </c>
      <c r="U218" s="12">
        <f>IF(Data_Extraction!F218="",Data_Extraction!$J218*(U$1),Data_Extraction!F218)</f>
        <v>89.179999999999993</v>
      </c>
      <c r="V218" s="12">
        <f>IF(Data_Extraction!G218="",Data_Extraction!$J218*(V$1),Data_Extraction!G218)</f>
        <v>82.81</v>
      </c>
      <c r="W218" s="12">
        <f>IF(Data_Extraction!H218="",Data_Extraction!$J218*(W$1),Data_Extraction!H218)</f>
        <v>97.37</v>
      </c>
      <c r="X218" s="12">
        <f>IF(Data_Extraction!I218="",Data_Extraction!$J218*(X$1),Data_Extraction!I218)</f>
        <v>88.27</v>
      </c>
      <c r="Y218" s="13">
        <f t="shared" si="18"/>
        <v>88.952500000000001</v>
      </c>
      <c r="Z218" s="17" t="str">
        <f t="shared" si="22"/>
        <v>Evening</v>
      </c>
      <c r="AA218" s="14" t="str">
        <f>VLOOKUP($N218,'HeartRate-2022-03-21-1647950188'!$C:$G,2,0)</f>
        <v>Closing</v>
      </c>
      <c r="AB218" s="14" t="str">
        <f>VLOOKUP($N218,'HeartRate-2022-03-21-1647950188'!$C:$G,3,0)</f>
        <v>On Campus</v>
      </c>
      <c r="AC218" s="14" t="str">
        <f>VLOOKUP($N218,'HeartRate-2022-03-21-1647950188'!$C:$G,4,0)</f>
        <v>Sitting</v>
      </c>
      <c r="AD218" s="14" t="str">
        <f>VLOOKUP($N218,'HeartRate-2022-03-21-1647950188'!$C:$G,5,0)</f>
        <v>Spatial Design</v>
      </c>
      <c r="AE218">
        <f t="shared" si="23"/>
        <v>0</v>
      </c>
      <c r="AF218" s="18">
        <v>44630</v>
      </c>
      <c r="AG218" s="19">
        <v>0.6466898148148148</v>
      </c>
    </row>
    <row r="219" spans="1:33" x14ac:dyDescent="0.3">
      <c r="A219" s="5">
        <v>44630.647974537038</v>
      </c>
      <c r="B219" t="str">
        <f>IFERROR(AVERAGEIFS('HeartRate-2022-03-21-1647950188'!$B:$B,'HeartRate-2022-03-21-1647950188'!$A:$A,Data_Extraction!B$2,'HeartRate-2022-03-21-1647950188'!$C:$C,Data_Extraction!$A219),"")</f>
        <v/>
      </c>
      <c r="C219">
        <f>IFERROR(AVERAGEIFS('HeartRate-2022-03-21-1647950188'!$B:$B,'HeartRate-2022-03-21-1647950188'!$A:$A,Data_Extraction!C$2,'HeartRate-2022-03-21-1647950188'!$C:$C,Data_Extraction!$A219),"")</f>
        <v>92</v>
      </c>
      <c r="D219" t="str">
        <f>IFERROR(AVERAGEIFS('HeartRate-2022-03-21-1647950188'!$B:$B,'HeartRate-2022-03-21-1647950188'!$A:$A,Data_Extraction!D$2,'HeartRate-2022-03-21-1647950188'!$C:$C,Data_Extraction!$A219),"")</f>
        <v/>
      </c>
      <c r="E219" t="str">
        <f>IFERROR(AVERAGEIFS('HeartRate-2022-03-21-1647950188'!$B:$B,'HeartRate-2022-03-21-1647950188'!$A:$A,Data_Extraction!E$2,'HeartRate-2022-03-21-1647950188'!$C:$C,Data_Extraction!$A219),"")</f>
        <v/>
      </c>
      <c r="F219" t="str">
        <f>IFERROR(AVERAGEIFS('HeartRate-2022-03-21-1647950188'!$B:$B,'HeartRate-2022-03-21-1647950188'!$A:$A,Data_Extraction!F$2,'HeartRate-2022-03-21-1647950188'!$C:$C,Data_Extraction!$A219),"")</f>
        <v/>
      </c>
      <c r="G219" t="str">
        <f>IFERROR(AVERAGEIFS('HeartRate-2022-03-21-1647950188'!$B:$B,'HeartRate-2022-03-21-1647950188'!$A:$A,Data_Extraction!G$2,'HeartRate-2022-03-21-1647950188'!$C:$C,Data_Extraction!$A219),"")</f>
        <v/>
      </c>
      <c r="H219" t="str">
        <f>IFERROR(AVERAGEIFS('HeartRate-2022-03-21-1647950188'!$B:$B,'HeartRate-2022-03-21-1647950188'!$A:$A,Data_Extraction!H$2,'HeartRate-2022-03-21-1647950188'!$C:$C,Data_Extraction!$A219),"")</f>
        <v/>
      </c>
      <c r="I219" t="str">
        <f>IFERROR(AVERAGEIFS('HeartRate-2022-03-21-1647950188'!$B:$B,'HeartRate-2022-03-21-1647950188'!$A:$A,Data_Extraction!I$2,'HeartRate-2022-03-21-1647950188'!$C:$C,Data_Extraction!$A219),"")</f>
        <v/>
      </c>
      <c r="J219" s="8">
        <f t="shared" si="19"/>
        <v>92</v>
      </c>
      <c r="N219" s="11">
        <f>Data_Extraction!A219</f>
        <v>44630.647974537038</v>
      </c>
      <c r="O219" s="15">
        <f t="shared" si="20"/>
        <v>44630</v>
      </c>
      <c r="P219" s="16">
        <f t="shared" si="21"/>
        <v>0.647974537037037</v>
      </c>
      <c r="Q219" s="12">
        <f>IF(Data_Extraction!B219="",Data_Extraction!$J219*(Q$1),Data_Extraction!B219)</f>
        <v>82.8</v>
      </c>
      <c r="R219" s="12">
        <f>IF(Data_Extraction!C219="",Data_Extraction!$J219*(R$1),Data_Extraction!C219)</f>
        <v>92</v>
      </c>
      <c r="S219" s="12">
        <f>IF(Data_Extraction!D219="",Data_Extraction!$J219*(S$1),Data_Extraction!D219)</f>
        <v>95.68</v>
      </c>
      <c r="T219" s="12">
        <f>IF(Data_Extraction!E219="",Data_Extraction!$J219*(T$1),Data_Extraction!E219)</f>
        <v>87.399999999999991</v>
      </c>
      <c r="U219" s="12">
        <f>IF(Data_Extraction!F219="",Data_Extraction!$J219*(U$1),Data_Extraction!F219)</f>
        <v>90.16</v>
      </c>
      <c r="V219" s="12">
        <f>IF(Data_Extraction!G219="",Data_Extraction!$J219*(V$1),Data_Extraction!G219)</f>
        <v>83.72</v>
      </c>
      <c r="W219" s="12">
        <f>IF(Data_Extraction!H219="",Data_Extraction!$J219*(W$1),Data_Extraction!H219)</f>
        <v>98.440000000000012</v>
      </c>
      <c r="X219" s="12">
        <f>IF(Data_Extraction!I219="",Data_Extraction!$J219*(X$1),Data_Extraction!I219)</f>
        <v>89.24</v>
      </c>
      <c r="Y219" s="13">
        <f t="shared" si="18"/>
        <v>89.93</v>
      </c>
      <c r="Z219" s="17" t="str">
        <f t="shared" si="22"/>
        <v>Evening</v>
      </c>
      <c r="AA219" s="14" t="str">
        <f>VLOOKUP($N219,'HeartRate-2022-03-21-1647950188'!$C:$G,2,0)</f>
        <v>Closing</v>
      </c>
      <c r="AB219" s="14" t="str">
        <f>VLOOKUP($N219,'HeartRate-2022-03-21-1647950188'!$C:$G,3,0)</f>
        <v>On Campus</v>
      </c>
      <c r="AC219" s="14" t="str">
        <f>VLOOKUP($N219,'HeartRate-2022-03-21-1647950188'!$C:$G,4,0)</f>
        <v>Sitting</v>
      </c>
      <c r="AD219" s="14" t="str">
        <f>VLOOKUP($N219,'HeartRate-2022-03-21-1647950188'!$C:$G,5,0)</f>
        <v>Spatial Design</v>
      </c>
      <c r="AE219">
        <f t="shared" si="23"/>
        <v>0</v>
      </c>
      <c r="AF219" s="18">
        <v>44630</v>
      </c>
      <c r="AG219" s="19">
        <v>0.647974537037037</v>
      </c>
    </row>
    <row r="220" spans="1:33" x14ac:dyDescent="0.3">
      <c r="A220" s="5">
        <v>44630.653182870374</v>
      </c>
      <c r="B220" t="str">
        <f>IFERROR(AVERAGEIFS('HeartRate-2022-03-21-1647950188'!$B:$B,'HeartRate-2022-03-21-1647950188'!$A:$A,Data_Extraction!B$2,'HeartRate-2022-03-21-1647950188'!$C:$C,Data_Extraction!$A220),"")</f>
        <v/>
      </c>
      <c r="C220">
        <f>IFERROR(AVERAGEIFS('HeartRate-2022-03-21-1647950188'!$B:$B,'HeartRate-2022-03-21-1647950188'!$A:$A,Data_Extraction!C$2,'HeartRate-2022-03-21-1647950188'!$C:$C,Data_Extraction!$A220),"")</f>
        <v>102</v>
      </c>
      <c r="D220" t="str">
        <f>IFERROR(AVERAGEIFS('HeartRate-2022-03-21-1647950188'!$B:$B,'HeartRate-2022-03-21-1647950188'!$A:$A,Data_Extraction!D$2,'HeartRate-2022-03-21-1647950188'!$C:$C,Data_Extraction!$A220),"")</f>
        <v/>
      </c>
      <c r="E220" t="str">
        <f>IFERROR(AVERAGEIFS('HeartRate-2022-03-21-1647950188'!$B:$B,'HeartRate-2022-03-21-1647950188'!$A:$A,Data_Extraction!E$2,'HeartRate-2022-03-21-1647950188'!$C:$C,Data_Extraction!$A220),"")</f>
        <v/>
      </c>
      <c r="F220" t="str">
        <f>IFERROR(AVERAGEIFS('HeartRate-2022-03-21-1647950188'!$B:$B,'HeartRate-2022-03-21-1647950188'!$A:$A,Data_Extraction!F$2,'HeartRate-2022-03-21-1647950188'!$C:$C,Data_Extraction!$A220),"")</f>
        <v/>
      </c>
      <c r="G220" t="str">
        <f>IFERROR(AVERAGEIFS('HeartRate-2022-03-21-1647950188'!$B:$B,'HeartRate-2022-03-21-1647950188'!$A:$A,Data_Extraction!G$2,'HeartRate-2022-03-21-1647950188'!$C:$C,Data_Extraction!$A220),"")</f>
        <v/>
      </c>
      <c r="H220" t="str">
        <f>IFERROR(AVERAGEIFS('HeartRate-2022-03-21-1647950188'!$B:$B,'HeartRate-2022-03-21-1647950188'!$A:$A,Data_Extraction!H$2,'HeartRate-2022-03-21-1647950188'!$C:$C,Data_Extraction!$A220),"")</f>
        <v/>
      </c>
      <c r="I220" t="str">
        <f>IFERROR(AVERAGEIFS('HeartRate-2022-03-21-1647950188'!$B:$B,'HeartRate-2022-03-21-1647950188'!$A:$A,Data_Extraction!I$2,'HeartRate-2022-03-21-1647950188'!$C:$C,Data_Extraction!$A220),"")</f>
        <v/>
      </c>
      <c r="J220" s="8">
        <f t="shared" si="19"/>
        <v>102</v>
      </c>
      <c r="N220" s="11">
        <f>Data_Extraction!A220</f>
        <v>44630.653182870374</v>
      </c>
      <c r="O220" s="15">
        <f t="shared" si="20"/>
        <v>44630</v>
      </c>
      <c r="P220" s="16">
        <f t="shared" si="21"/>
        <v>0.65318287037037037</v>
      </c>
      <c r="Q220" s="12">
        <f>IF(Data_Extraction!B220="",Data_Extraction!$J220*(Q$1),Data_Extraction!B220)</f>
        <v>91.8</v>
      </c>
      <c r="R220" s="12">
        <f>IF(Data_Extraction!C220="",Data_Extraction!$J220*(R$1),Data_Extraction!C220)</f>
        <v>102</v>
      </c>
      <c r="S220" s="12">
        <f>IF(Data_Extraction!D220="",Data_Extraction!$J220*(S$1),Data_Extraction!D220)</f>
        <v>106.08</v>
      </c>
      <c r="T220" s="12">
        <f>IF(Data_Extraction!E220="",Data_Extraction!$J220*(T$1),Data_Extraction!E220)</f>
        <v>96.899999999999991</v>
      </c>
      <c r="U220" s="12">
        <f>IF(Data_Extraction!F220="",Data_Extraction!$J220*(U$1),Data_Extraction!F220)</f>
        <v>99.96</v>
      </c>
      <c r="V220" s="12">
        <f>IF(Data_Extraction!G220="",Data_Extraction!$J220*(V$1),Data_Extraction!G220)</f>
        <v>92.820000000000007</v>
      </c>
      <c r="W220" s="12">
        <f>IF(Data_Extraction!H220="",Data_Extraction!$J220*(W$1),Data_Extraction!H220)</f>
        <v>109.14</v>
      </c>
      <c r="X220" s="12">
        <f>IF(Data_Extraction!I220="",Data_Extraction!$J220*(X$1),Data_Extraction!I220)</f>
        <v>98.94</v>
      </c>
      <c r="Y220" s="13">
        <f t="shared" si="18"/>
        <v>99.704999999999984</v>
      </c>
      <c r="Z220" s="17" t="str">
        <f t="shared" si="22"/>
        <v>Evening</v>
      </c>
      <c r="AA220" s="14" t="str">
        <f>VLOOKUP($N220,'HeartRate-2022-03-21-1647950188'!$C:$G,2,0)</f>
        <v>Closing</v>
      </c>
      <c r="AB220" s="14" t="str">
        <f>VLOOKUP($N220,'HeartRate-2022-03-21-1647950188'!$C:$G,3,0)</f>
        <v>On Campus</v>
      </c>
      <c r="AC220" s="14" t="str">
        <f>VLOOKUP($N220,'HeartRate-2022-03-21-1647950188'!$C:$G,4,0)</f>
        <v>Sitting</v>
      </c>
      <c r="AD220" s="14" t="str">
        <f>VLOOKUP($N220,'HeartRate-2022-03-21-1647950188'!$C:$G,5,0)</f>
        <v>Spatial Design</v>
      </c>
      <c r="AE220">
        <f t="shared" si="23"/>
        <v>0</v>
      </c>
      <c r="AF220" s="18">
        <v>44630</v>
      </c>
      <c r="AG220" s="19">
        <v>0.65318287037037037</v>
      </c>
    </row>
    <row r="221" spans="1:33" x14ac:dyDescent="0.3">
      <c r="A221" s="5">
        <v>44630.653344907405</v>
      </c>
      <c r="B221" t="str">
        <f>IFERROR(AVERAGEIFS('HeartRate-2022-03-21-1647950188'!$B:$B,'HeartRate-2022-03-21-1647950188'!$A:$A,Data_Extraction!B$2,'HeartRate-2022-03-21-1647950188'!$C:$C,Data_Extraction!$A221),"")</f>
        <v/>
      </c>
      <c r="C221">
        <f>IFERROR(AVERAGEIFS('HeartRate-2022-03-21-1647950188'!$B:$B,'HeartRate-2022-03-21-1647950188'!$A:$A,Data_Extraction!C$2,'HeartRate-2022-03-21-1647950188'!$C:$C,Data_Extraction!$A221),"")</f>
        <v>101</v>
      </c>
      <c r="D221" t="str">
        <f>IFERROR(AVERAGEIFS('HeartRate-2022-03-21-1647950188'!$B:$B,'HeartRate-2022-03-21-1647950188'!$A:$A,Data_Extraction!D$2,'HeartRate-2022-03-21-1647950188'!$C:$C,Data_Extraction!$A221),"")</f>
        <v/>
      </c>
      <c r="E221" t="str">
        <f>IFERROR(AVERAGEIFS('HeartRate-2022-03-21-1647950188'!$B:$B,'HeartRate-2022-03-21-1647950188'!$A:$A,Data_Extraction!E$2,'HeartRate-2022-03-21-1647950188'!$C:$C,Data_Extraction!$A221),"")</f>
        <v/>
      </c>
      <c r="F221" t="str">
        <f>IFERROR(AVERAGEIFS('HeartRate-2022-03-21-1647950188'!$B:$B,'HeartRate-2022-03-21-1647950188'!$A:$A,Data_Extraction!F$2,'HeartRate-2022-03-21-1647950188'!$C:$C,Data_Extraction!$A221),"")</f>
        <v/>
      </c>
      <c r="G221" t="str">
        <f>IFERROR(AVERAGEIFS('HeartRate-2022-03-21-1647950188'!$B:$B,'HeartRate-2022-03-21-1647950188'!$A:$A,Data_Extraction!G$2,'HeartRate-2022-03-21-1647950188'!$C:$C,Data_Extraction!$A221),"")</f>
        <v/>
      </c>
      <c r="H221" t="str">
        <f>IFERROR(AVERAGEIFS('HeartRate-2022-03-21-1647950188'!$B:$B,'HeartRate-2022-03-21-1647950188'!$A:$A,Data_Extraction!H$2,'HeartRate-2022-03-21-1647950188'!$C:$C,Data_Extraction!$A221),"")</f>
        <v/>
      </c>
      <c r="I221" t="str">
        <f>IFERROR(AVERAGEIFS('HeartRate-2022-03-21-1647950188'!$B:$B,'HeartRate-2022-03-21-1647950188'!$A:$A,Data_Extraction!I$2,'HeartRate-2022-03-21-1647950188'!$C:$C,Data_Extraction!$A221),"")</f>
        <v/>
      </c>
      <c r="J221" s="8">
        <f t="shared" si="19"/>
        <v>101</v>
      </c>
      <c r="N221" s="11">
        <f>Data_Extraction!A221</f>
        <v>44630.653344907405</v>
      </c>
      <c r="O221" s="15">
        <f t="shared" si="20"/>
        <v>44630</v>
      </c>
      <c r="P221" s="16">
        <f t="shared" si="21"/>
        <v>0.65334490740740747</v>
      </c>
      <c r="Q221" s="12">
        <f>IF(Data_Extraction!B221="",Data_Extraction!$J221*(Q$1),Data_Extraction!B221)</f>
        <v>90.9</v>
      </c>
      <c r="R221" s="12">
        <f>IF(Data_Extraction!C221="",Data_Extraction!$J221*(R$1),Data_Extraction!C221)</f>
        <v>101</v>
      </c>
      <c r="S221" s="12">
        <f>IF(Data_Extraction!D221="",Data_Extraction!$J221*(S$1),Data_Extraction!D221)</f>
        <v>105.04</v>
      </c>
      <c r="T221" s="12">
        <f>IF(Data_Extraction!E221="",Data_Extraction!$J221*(T$1),Data_Extraction!E221)</f>
        <v>95.949999999999989</v>
      </c>
      <c r="U221" s="12">
        <f>IF(Data_Extraction!F221="",Data_Extraction!$J221*(U$1),Data_Extraction!F221)</f>
        <v>98.98</v>
      </c>
      <c r="V221" s="12">
        <f>IF(Data_Extraction!G221="",Data_Extraction!$J221*(V$1),Data_Extraction!G221)</f>
        <v>91.91</v>
      </c>
      <c r="W221" s="12">
        <f>IF(Data_Extraction!H221="",Data_Extraction!$J221*(W$1),Data_Extraction!H221)</f>
        <v>108.07000000000001</v>
      </c>
      <c r="X221" s="12">
        <f>IF(Data_Extraction!I221="",Data_Extraction!$J221*(X$1),Data_Extraction!I221)</f>
        <v>97.97</v>
      </c>
      <c r="Y221" s="13">
        <f t="shared" si="18"/>
        <v>98.727500000000006</v>
      </c>
      <c r="Z221" s="17" t="str">
        <f t="shared" si="22"/>
        <v>Evening</v>
      </c>
      <c r="AA221" s="14" t="str">
        <f>VLOOKUP($N221,'HeartRate-2022-03-21-1647950188'!$C:$G,2,0)</f>
        <v>Closing</v>
      </c>
      <c r="AB221" s="14" t="str">
        <f>VLOOKUP($N221,'HeartRate-2022-03-21-1647950188'!$C:$G,3,0)</f>
        <v>On Campus</v>
      </c>
      <c r="AC221" s="14" t="str">
        <f>VLOOKUP($N221,'HeartRate-2022-03-21-1647950188'!$C:$G,4,0)</f>
        <v>Sitting</v>
      </c>
      <c r="AD221" s="14" t="str">
        <f>VLOOKUP($N221,'HeartRate-2022-03-21-1647950188'!$C:$G,5,0)</f>
        <v>Spatial Design</v>
      </c>
      <c r="AE221">
        <f t="shared" si="23"/>
        <v>0</v>
      </c>
      <c r="AF221" s="18">
        <v>44630</v>
      </c>
      <c r="AG221" s="19">
        <v>0.65334490740740747</v>
      </c>
    </row>
    <row r="222" spans="1:33" x14ac:dyDescent="0.3">
      <c r="A222" s="5">
        <v>44630.65347222222</v>
      </c>
      <c r="B222" t="str">
        <f>IFERROR(AVERAGEIFS('HeartRate-2022-03-21-1647950188'!$B:$B,'HeartRate-2022-03-21-1647950188'!$A:$A,Data_Extraction!B$2,'HeartRate-2022-03-21-1647950188'!$C:$C,Data_Extraction!$A222),"")</f>
        <v/>
      </c>
      <c r="C222">
        <f>IFERROR(AVERAGEIFS('HeartRate-2022-03-21-1647950188'!$B:$B,'HeartRate-2022-03-21-1647950188'!$A:$A,Data_Extraction!C$2,'HeartRate-2022-03-21-1647950188'!$C:$C,Data_Extraction!$A222),"")</f>
        <v>102</v>
      </c>
      <c r="D222" t="str">
        <f>IFERROR(AVERAGEIFS('HeartRate-2022-03-21-1647950188'!$B:$B,'HeartRate-2022-03-21-1647950188'!$A:$A,Data_Extraction!D$2,'HeartRate-2022-03-21-1647950188'!$C:$C,Data_Extraction!$A222),"")</f>
        <v/>
      </c>
      <c r="E222" t="str">
        <f>IFERROR(AVERAGEIFS('HeartRate-2022-03-21-1647950188'!$B:$B,'HeartRate-2022-03-21-1647950188'!$A:$A,Data_Extraction!E$2,'HeartRate-2022-03-21-1647950188'!$C:$C,Data_Extraction!$A222),"")</f>
        <v/>
      </c>
      <c r="F222" t="str">
        <f>IFERROR(AVERAGEIFS('HeartRate-2022-03-21-1647950188'!$B:$B,'HeartRate-2022-03-21-1647950188'!$A:$A,Data_Extraction!F$2,'HeartRate-2022-03-21-1647950188'!$C:$C,Data_Extraction!$A222),"")</f>
        <v/>
      </c>
      <c r="G222" t="str">
        <f>IFERROR(AVERAGEIFS('HeartRate-2022-03-21-1647950188'!$B:$B,'HeartRate-2022-03-21-1647950188'!$A:$A,Data_Extraction!G$2,'HeartRate-2022-03-21-1647950188'!$C:$C,Data_Extraction!$A222),"")</f>
        <v/>
      </c>
      <c r="H222" t="str">
        <f>IFERROR(AVERAGEIFS('HeartRate-2022-03-21-1647950188'!$B:$B,'HeartRate-2022-03-21-1647950188'!$A:$A,Data_Extraction!H$2,'HeartRate-2022-03-21-1647950188'!$C:$C,Data_Extraction!$A222),"")</f>
        <v/>
      </c>
      <c r="I222" t="str">
        <f>IFERROR(AVERAGEIFS('HeartRate-2022-03-21-1647950188'!$B:$B,'HeartRate-2022-03-21-1647950188'!$A:$A,Data_Extraction!I$2,'HeartRate-2022-03-21-1647950188'!$C:$C,Data_Extraction!$A222),"")</f>
        <v/>
      </c>
      <c r="J222" s="8">
        <f t="shared" si="19"/>
        <v>102</v>
      </c>
      <c r="N222" s="11">
        <f>Data_Extraction!A222</f>
        <v>44630.65347222222</v>
      </c>
      <c r="O222" s="15">
        <f t="shared" si="20"/>
        <v>44630</v>
      </c>
      <c r="P222" s="16">
        <f t="shared" si="21"/>
        <v>0.65347222222222223</v>
      </c>
      <c r="Q222" s="12">
        <f>IF(Data_Extraction!B222="",Data_Extraction!$J222*(Q$1),Data_Extraction!B222)</f>
        <v>91.8</v>
      </c>
      <c r="R222" s="12">
        <f>IF(Data_Extraction!C222="",Data_Extraction!$J222*(R$1),Data_Extraction!C222)</f>
        <v>102</v>
      </c>
      <c r="S222" s="12">
        <f>IF(Data_Extraction!D222="",Data_Extraction!$J222*(S$1),Data_Extraction!D222)</f>
        <v>106.08</v>
      </c>
      <c r="T222" s="12">
        <f>IF(Data_Extraction!E222="",Data_Extraction!$J222*(T$1),Data_Extraction!E222)</f>
        <v>96.899999999999991</v>
      </c>
      <c r="U222" s="12">
        <f>IF(Data_Extraction!F222="",Data_Extraction!$J222*(U$1),Data_Extraction!F222)</f>
        <v>99.96</v>
      </c>
      <c r="V222" s="12">
        <f>IF(Data_Extraction!G222="",Data_Extraction!$J222*(V$1),Data_Extraction!G222)</f>
        <v>92.820000000000007</v>
      </c>
      <c r="W222" s="12">
        <f>IF(Data_Extraction!H222="",Data_Extraction!$J222*(W$1),Data_Extraction!H222)</f>
        <v>109.14</v>
      </c>
      <c r="X222" s="12">
        <f>IF(Data_Extraction!I222="",Data_Extraction!$J222*(X$1),Data_Extraction!I222)</f>
        <v>98.94</v>
      </c>
      <c r="Y222" s="13">
        <f t="shared" si="18"/>
        <v>99.704999999999984</v>
      </c>
      <c r="Z222" s="17" t="str">
        <f t="shared" si="22"/>
        <v>Evening</v>
      </c>
      <c r="AA222" s="14" t="str">
        <f>VLOOKUP($N222,'HeartRate-2022-03-21-1647950188'!$C:$G,2,0)</f>
        <v>Closing</v>
      </c>
      <c r="AB222" s="14" t="str">
        <f>VLOOKUP($N222,'HeartRate-2022-03-21-1647950188'!$C:$G,3,0)</f>
        <v>On Campus</v>
      </c>
      <c r="AC222" s="14" t="str">
        <f>VLOOKUP($N222,'HeartRate-2022-03-21-1647950188'!$C:$G,4,0)</f>
        <v>Sitting</v>
      </c>
      <c r="AD222" s="14" t="str">
        <f>VLOOKUP($N222,'HeartRate-2022-03-21-1647950188'!$C:$G,5,0)</f>
        <v>Spatial Design</v>
      </c>
      <c r="AE222">
        <f t="shared" si="23"/>
        <v>0</v>
      </c>
      <c r="AF222" s="18">
        <v>44630</v>
      </c>
      <c r="AG222" s="19">
        <v>0.65347222222222223</v>
      </c>
    </row>
    <row r="223" spans="1:33" x14ac:dyDescent="0.3">
      <c r="A223" s="5">
        <v>44631.448611111111</v>
      </c>
      <c r="B223" t="str">
        <f>IFERROR(AVERAGEIFS('HeartRate-2022-03-21-1647950188'!$B:$B,'HeartRate-2022-03-21-1647950188'!$A:$A,Data_Extraction!B$2,'HeartRate-2022-03-21-1647950188'!$C:$C,Data_Extraction!$A223),"")</f>
        <v/>
      </c>
      <c r="C223">
        <f>IFERROR(AVERAGEIFS('HeartRate-2022-03-21-1647950188'!$B:$B,'HeartRate-2022-03-21-1647950188'!$A:$A,Data_Extraction!C$2,'HeartRate-2022-03-21-1647950188'!$C:$C,Data_Extraction!$A223),"")</f>
        <v>96</v>
      </c>
      <c r="D223" t="str">
        <f>IFERROR(AVERAGEIFS('HeartRate-2022-03-21-1647950188'!$B:$B,'HeartRate-2022-03-21-1647950188'!$A:$A,Data_Extraction!D$2,'HeartRate-2022-03-21-1647950188'!$C:$C,Data_Extraction!$A223),"")</f>
        <v/>
      </c>
      <c r="E223" t="str">
        <f>IFERROR(AVERAGEIFS('HeartRate-2022-03-21-1647950188'!$B:$B,'HeartRate-2022-03-21-1647950188'!$A:$A,Data_Extraction!E$2,'HeartRate-2022-03-21-1647950188'!$C:$C,Data_Extraction!$A223),"")</f>
        <v/>
      </c>
      <c r="F223" t="str">
        <f>IFERROR(AVERAGEIFS('HeartRate-2022-03-21-1647950188'!$B:$B,'HeartRate-2022-03-21-1647950188'!$A:$A,Data_Extraction!F$2,'HeartRate-2022-03-21-1647950188'!$C:$C,Data_Extraction!$A223),"")</f>
        <v/>
      </c>
      <c r="G223" t="str">
        <f>IFERROR(AVERAGEIFS('HeartRate-2022-03-21-1647950188'!$B:$B,'HeartRate-2022-03-21-1647950188'!$A:$A,Data_Extraction!G$2,'HeartRate-2022-03-21-1647950188'!$C:$C,Data_Extraction!$A223),"")</f>
        <v/>
      </c>
      <c r="H223" t="str">
        <f>IFERROR(AVERAGEIFS('HeartRate-2022-03-21-1647950188'!$B:$B,'HeartRate-2022-03-21-1647950188'!$A:$A,Data_Extraction!H$2,'HeartRate-2022-03-21-1647950188'!$C:$C,Data_Extraction!$A223),"")</f>
        <v/>
      </c>
      <c r="I223" t="str">
        <f>IFERROR(AVERAGEIFS('HeartRate-2022-03-21-1647950188'!$B:$B,'HeartRate-2022-03-21-1647950188'!$A:$A,Data_Extraction!I$2,'HeartRate-2022-03-21-1647950188'!$C:$C,Data_Extraction!$A223),"")</f>
        <v/>
      </c>
      <c r="J223" s="8">
        <f t="shared" si="19"/>
        <v>96</v>
      </c>
      <c r="N223" s="11">
        <f>Data_Extraction!A223</f>
        <v>44631.448611111111</v>
      </c>
      <c r="O223" s="15">
        <f t="shared" si="20"/>
        <v>44631</v>
      </c>
      <c r="P223" s="16">
        <f t="shared" si="21"/>
        <v>0.44861111111111113</v>
      </c>
      <c r="Q223" s="12">
        <f>IF(Data_Extraction!B223="",Data_Extraction!$J223*(Q$1),Data_Extraction!B223)</f>
        <v>86.4</v>
      </c>
      <c r="R223" s="12">
        <f>IF(Data_Extraction!C223="",Data_Extraction!$J223*(R$1),Data_Extraction!C223)</f>
        <v>96</v>
      </c>
      <c r="S223" s="12">
        <f>IF(Data_Extraction!D223="",Data_Extraction!$J223*(S$1),Data_Extraction!D223)</f>
        <v>99.84</v>
      </c>
      <c r="T223" s="12">
        <f>IF(Data_Extraction!E223="",Data_Extraction!$J223*(T$1),Data_Extraction!E223)</f>
        <v>91.199999999999989</v>
      </c>
      <c r="U223" s="12">
        <f>IF(Data_Extraction!F223="",Data_Extraction!$J223*(U$1),Data_Extraction!F223)</f>
        <v>94.08</v>
      </c>
      <c r="V223" s="12">
        <f>IF(Data_Extraction!G223="",Data_Extraction!$J223*(V$1),Data_Extraction!G223)</f>
        <v>87.36</v>
      </c>
      <c r="W223" s="12">
        <f>IF(Data_Extraction!H223="",Data_Extraction!$J223*(W$1),Data_Extraction!H223)</f>
        <v>102.72</v>
      </c>
      <c r="X223" s="12">
        <f>IF(Data_Extraction!I223="",Data_Extraction!$J223*(X$1),Data_Extraction!I223)</f>
        <v>93.12</v>
      </c>
      <c r="Y223" s="13">
        <f t="shared" si="18"/>
        <v>93.84</v>
      </c>
      <c r="Z223" s="17" t="str">
        <f t="shared" si="22"/>
        <v>Afternoon</v>
      </c>
      <c r="AA223" s="14" t="str">
        <f>VLOOKUP($N223,'HeartRate-2022-03-21-1647950188'!$C:$G,2,0)</f>
        <v>No activity</v>
      </c>
      <c r="AB223" s="14" t="str">
        <f>VLOOKUP($N223,'HeartRate-2022-03-21-1647950188'!$C:$G,3,0)</f>
        <v>On Campus</v>
      </c>
      <c r="AC223" s="14" t="str">
        <f>VLOOKUP($N223,'HeartRate-2022-03-21-1647950188'!$C:$G,4,0)</f>
        <v>Sitting</v>
      </c>
      <c r="AD223" s="14" t="str">
        <f>VLOOKUP($N223,'HeartRate-2022-03-21-1647950188'!$C:$G,5,0)</f>
        <v>Tools_Digital Drawing</v>
      </c>
      <c r="AE223">
        <f t="shared" si="23"/>
        <v>0</v>
      </c>
      <c r="AF223" s="18">
        <v>44631</v>
      </c>
      <c r="AG223" s="19">
        <v>0.44861111111111113</v>
      </c>
    </row>
    <row r="224" spans="1:33" x14ac:dyDescent="0.3">
      <c r="A224" s="5">
        <v>44631.45208333333</v>
      </c>
      <c r="B224" t="str">
        <f>IFERROR(AVERAGEIFS('HeartRate-2022-03-21-1647950188'!$B:$B,'HeartRate-2022-03-21-1647950188'!$A:$A,Data_Extraction!B$2,'HeartRate-2022-03-21-1647950188'!$C:$C,Data_Extraction!$A224),"")</f>
        <v/>
      </c>
      <c r="C224">
        <f>IFERROR(AVERAGEIFS('HeartRate-2022-03-21-1647950188'!$B:$B,'HeartRate-2022-03-21-1647950188'!$A:$A,Data_Extraction!C$2,'HeartRate-2022-03-21-1647950188'!$C:$C,Data_Extraction!$A224),"")</f>
        <v>71</v>
      </c>
      <c r="D224" t="str">
        <f>IFERROR(AVERAGEIFS('HeartRate-2022-03-21-1647950188'!$B:$B,'HeartRate-2022-03-21-1647950188'!$A:$A,Data_Extraction!D$2,'HeartRate-2022-03-21-1647950188'!$C:$C,Data_Extraction!$A224),"")</f>
        <v/>
      </c>
      <c r="E224" t="str">
        <f>IFERROR(AVERAGEIFS('HeartRate-2022-03-21-1647950188'!$B:$B,'HeartRate-2022-03-21-1647950188'!$A:$A,Data_Extraction!E$2,'HeartRate-2022-03-21-1647950188'!$C:$C,Data_Extraction!$A224),"")</f>
        <v/>
      </c>
      <c r="F224" t="str">
        <f>IFERROR(AVERAGEIFS('HeartRate-2022-03-21-1647950188'!$B:$B,'HeartRate-2022-03-21-1647950188'!$A:$A,Data_Extraction!F$2,'HeartRate-2022-03-21-1647950188'!$C:$C,Data_Extraction!$A224),"")</f>
        <v/>
      </c>
      <c r="G224" t="str">
        <f>IFERROR(AVERAGEIFS('HeartRate-2022-03-21-1647950188'!$B:$B,'HeartRate-2022-03-21-1647950188'!$A:$A,Data_Extraction!G$2,'HeartRate-2022-03-21-1647950188'!$C:$C,Data_Extraction!$A224),"")</f>
        <v/>
      </c>
      <c r="H224" t="str">
        <f>IFERROR(AVERAGEIFS('HeartRate-2022-03-21-1647950188'!$B:$B,'HeartRate-2022-03-21-1647950188'!$A:$A,Data_Extraction!H$2,'HeartRate-2022-03-21-1647950188'!$C:$C,Data_Extraction!$A224),"")</f>
        <v/>
      </c>
      <c r="I224" t="str">
        <f>IFERROR(AVERAGEIFS('HeartRate-2022-03-21-1647950188'!$B:$B,'HeartRate-2022-03-21-1647950188'!$A:$A,Data_Extraction!I$2,'HeartRate-2022-03-21-1647950188'!$C:$C,Data_Extraction!$A224),"")</f>
        <v/>
      </c>
      <c r="J224" s="8">
        <f t="shared" si="19"/>
        <v>71</v>
      </c>
      <c r="N224" s="11">
        <f>Data_Extraction!A224</f>
        <v>44631.45208333333</v>
      </c>
      <c r="O224" s="15">
        <f t="shared" si="20"/>
        <v>44631</v>
      </c>
      <c r="P224" s="16">
        <f t="shared" si="21"/>
        <v>0.45208333333333334</v>
      </c>
      <c r="Q224" s="12">
        <f>IF(Data_Extraction!B224="",Data_Extraction!$J224*(Q$1),Data_Extraction!B224)</f>
        <v>63.9</v>
      </c>
      <c r="R224" s="12">
        <f>IF(Data_Extraction!C224="",Data_Extraction!$J224*(R$1),Data_Extraction!C224)</f>
        <v>71</v>
      </c>
      <c r="S224" s="12">
        <f>IF(Data_Extraction!D224="",Data_Extraction!$J224*(S$1),Data_Extraction!D224)</f>
        <v>73.84</v>
      </c>
      <c r="T224" s="12">
        <f>IF(Data_Extraction!E224="",Data_Extraction!$J224*(T$1),Data_Extraction!E224)</f>
        <v>67.45</v>
      </c>
      <c r="U224" s="12">
        <f>IF(Data_Extraction!F224="",Data_Extraction!$J224*(U$1),Data_Extraction!F224)</f>
        <v>69.58</v>
      </c>
      <c r="V224" s="12">
        <f>IF(Data_Extraction!G224="",Data_Extraction!$J224*(V$1),Data_Extraction!G224)</f>
        <v>64.61</v>
      </c>
      <c r="W224" s="12">
        <f>IF(Data_Extraction!H224="",Data_Extraction!$J224*(W$1),Data_Extraction!H224)</f>
        <v>75.97</v>
      </c>
      <c r="X224" s="12">
        <f>IF(Data_Extraction!I224="",Data_Extraction!$J224*(X$1),Data_Extraction!I224)</f>
        <v>68.87</v>
      </c>
      <c r="Y224" s="13">
        <f t="shared" si="18"/>
        <v>69.402500000000003</v>
      </c>
      <c r="Z224" s="17" t="str">
        <f t="shared" si="22"/>
        <v>Afternoon</v>
      </c>
      <c r="AA224" s="14" t="str">
        <f>VLOOKUP($N224,'HeartRate-2022-03-21-1647950188'!$C:$G,2,0)</f>
        <v>No activity</v>
      </c>
      <c r="AB224" s="14" t="str">
        <f>VLOOKUP($N224,'HeartRate-2022-03-21-1647950188'!$C:$G,3,0)</f>
        <v>On Campus</v>
      </c>
      <c r="AC224" s="14" t="str">
        <f>VLOOKUP($N224,'HeartRate-2022-03-21-1647950188'!$C:$G,4,0)</f>
        <v>Sitting</v>
      </c>
      <c r="AD224" s="14" t="str">
        <f>VLOOKUP($N224,'HeartRate-2022-03-21-1647950188'!$C:$G,5,0)</f>
        <v>Tools_Digital Drawing</v>
      </c>
      <c r="AE224">
        <f t="shared" si="23"/>
        <v>0</v>
      </c>
      <c r="AF224" s="18">
        <v>44631</v>
      </c>
      <c r="AG224" s="19">
        <v>0.45208333333333334</v>
      </c>
    </row>
    <row r="225" spans="1:33" x14ac:dyDescent="0.3">
      <c r="A225" s="5">
        <v>44631.455555555556</v>
      </c>
      <c r="B225" t="str">
        <f>IFERROR(AVERAGEIFS('HeartRate-2022-03-21-1647950188'!$B:$B,'HeartRate-2022-03-21-1647950188'!$A:$A,Data_Extraction!B$2,'HeartRate-2022-03-21-1647950188'!$C:$C,Data_Extraction!$A225),"")</f>
        <v/>
      </c>
      <c r="C225">
        <f>IFERROR(AVERAGEIFS('HeartRate-2022-03-21-1647950188'!$B:$B,'HeartRate-2022-03-21-1647950188'!$A:$A,Data_Extraction!C$2,'HeartRate-2022-03-21-1647950188'!$C:$C,Data_Extraction!$A225),"")</f>
        <v>85</v>
      </c>
      <c r="D225" t="str">
        <f>IFERROR(AVERAGEIFS('HeartRate-2022-03-21-1647950188'!$B:$B,'HeartRate-2022-03-21-1647950188'!$A:$A,Data_Extraction!D$2,'HeartRate-2022-03-21-1647950188'!$C:$C,Data_Extraction!$A225),"")</f>
        <v/>
      </c>
      <c r="E225" t="str">
        <f>IFERROR(AVERAGEIFS('HeartRate-2022-03-21-1647950188'!$B:$B,'HeartRate-2022-03-21-1647950188'!$A:$A,Data_Extraction!E$2,'HeartRate-2022-03-21-1647950188'!$C:$C,Data_Extraction!$A225),"")</f>
        <v/>
      </c>
      <c r="F225" t="str">
        <f>IFERROR(AVERAGEIFS('HeartRate-2022-03-21-1647950188'!$B:$B,'HeartRate-2022-03-21-1647950188'!$A:$A,Data_Extraction!F$2,'HeartRate-2022-03-21-1647950188'!$C:$C,Data_Extraction!$A225),"")</f>
        <v/>
      </c>
      <c r="G225" t="str">
        <f>IFERROR(AVERAGEIFS('HeartRate-2022-03-21-1647950188'!$B:$B,'HeartRate-2022-03-21-1647950188'!$A:$A,Data_Extraction!G$2,'HeartRate-2022-03-21-1647950188'!$C:$C,Data_Extraction!$A225),"")</f>
        <v/>
      </c>
      <c r="H225" t="str">
        <f>IFERROR(AVERAGEIFS('HeartRate-2022-03-21-1647950188'!$B:$B,'HeartRate-2022-03-21-1647950188'!$A:$A,Data_Extraction!H$2,'HeartRate-2022-03-21-1647950188'!$C:$C,Data_Extraction!$A225),"")</f>
        <v/>
      </c>
      <c r="I225" t="str">
        <f>IFERROR(AVERAGEIFS('HeartRate-2022-03-21-1647950188'!$B:$B,'HeartRate-2022-03-21-1647950188'!$A:$A,Data_Extraction!I$2,'HeartRate-2022-03-21-1647950188'!$C:$C,Data_Extraction!$A225),"")</f>
        <v/>
      </c>
      <c r="J225" s="8">
        <f t="shared" si="19"/>
        <v>85</v>
      </c>
      <c r="N225" s="11">
        <f>Data_Extraction!A225</f>
        <v>44631.455555555556</v>
      </c>
      <c r="O225" s="15">
        <f t="shared" si="20"/>
        <v>44631</v>
      </c>
      <c r="P225" s="16">
        <f t="shared" si="21"/>
        <v>0.45555555555555555</v>
      </c>
      <c r="Q225" s="12">
        <f>IF(Data_Extraction!B225="",Data_Extraction!$J225*(Q$1),Data_Extraction!B225)</f>
        <v>76.5</v>
      </c>
      <c r="R225" s="12">
        <f>IF(Data_Extraction!C225="",Data_Extraction!$J225*(R$1),Data_Extraction!C225)</f>
        <v>85</v>
      </c>
      <c r="S225" s="12">
        <f>IF(Data_Extraction!D225="",Data_Extraction!$J225*(S$1),Data_Extraction!D225)</f>
        <v>88.4</v>
      </c>
      <c r="T225" s="12">
        <f>IF(Data_Extraction!E225="",Data_Extraction!$J225*(T$1),Data_Extraction!E225)</f>
        <v>80.75</v>
      </c>
      <c r="U225" s="12">
        <f>IF(Data_Extraction!F225="",Data_Extraction!$J225*(U$1),Data_Extraction!F225)</f>
        <v>83.3</v>
      </c>
      <c r="V225" s="12">
        <f>IF(Data_Extraction!G225="",Data_Extraction!$J225*(V$1),Data_Extraction!G225)</f>
        <v>77.350000000000009</v>
      </c>
      <c r="W225" s="12">
        <f>IF(Data_Extraction!H225="",Data_Extraction!$J225*(W$1),Data_Extraction!H225)</f>
        <v>90.95</v>
      </c>
      <c r="X225" s="12">
        <f>IF(Data_Extraction!I225="",Data_Extraction!$J225*(X$1),Data_Extraction!I225)</f>
        <v>82.45</v>
      </c>
      <c r="Y225" s="13">
        <f t="shared" si="18"/>
        <v>83.087500000000006</v>
      </c>
      <c r="Z225" s="17" t="str">
        <f t="shared" si="22"/>
        <v>Afternoon</v>
      </c>
      <c r="AA225" s="14" t="str">
        <f>VLOOKUP($N225,'HeartRate-2022-03-21-1647950188'!$C:$G,2,0)</f>
        <v>No activity</v>
      </c>
      <c r="AB225" s="14" t="str">
        <f>VLOOKUP($N225,'HeartRate-2022-03-21-1647950188'!$C:$G,3,0)</f>
        <v>On Campus</v>
      </c>
      <c r="AC225" s="14" t="str">
        <f>VLOOKUP($N225,'HeartRate-2022-03-21-1647950188'!$C:$G,4,0)</f>
        <v>Sitting</v>
      </c>
      <c r="AD225" s="14" t="str">
        <f>VLOOKUP($N225,'HeartRate-2022-03-21-1647950188'!$C:$G,5,0)</f>
        <v>Tools_Digital Drawing</v>
      </c>
      <c r="AE225">
        <f t="shared" si="23"/>
        <v>0</v>
      </c>
      <c r="AF225" s="18">
        <v>44631</v>
      </c>
      <c r="AG225" s="19">
        <v>0.45555555555555555</v>
      </c>
    </row>
    <row r="226" spans="1:33" x14ac:dyDescent="0.3">
      <c r="A226" s="5">
        <v>44631.459027777775</v>
      </c>
      <c r="B226" t="str">
        <f>IFERROR(AVERAGEIFS('HeartRate-2022-03-21-1647950188'!$B:$B,'HeartRate-2022-03-21-1647950188'!$A:$A,Data_Extraction!B$2,'HeartRate-2022-03-21-1647950188'!$C:$C,Data_Extraction!$A226),"")</f>
        <v/>
      </c>
      <c r="C226">
        <f>IFERROR(AVERAGEIFS('HeartRate-2022-03-21-1647950188'!$B:$B,'HeartRate-2022-03-21-1647950188'!$A:$A,Data_Extraction!C$2,'HeartRate-2022-03-21-1647950188'!$C:$C,Data_Extraction!$A226),"")</f>
        <v>92</v>
      </c>
      <c r="D226" t="str">
        <f>IFERROR(AVERAGEIFS('HeartRate-2022-03-21-1647950188'!$B:$B,'HeartRate-2022-03-21-1647950188'!$A:$A,Data_Extraction!D$2,'HeartRate-2022-03-21-1647950188'!$C:$C,Data_Extraction!$A226),"")</f>
        <v/>
      </c>
      <c r="E226" t="str">
        <f>IFERROR(AVERAGEIFS('HeartRate-2022-03-21-1647950188'!$B:$B,'HeartRate-2022-03-21-1647950188'!$A:$A,Data_Extraction!E$2,'HeartRate-2022-03-21-1647950188'!$C:$C,Data_Extraction!$A226),"")</f>
        <v/>
      </c>
      <c r="F226" t="str">
        <f>IFERROR(AVERAGEIFS('HeartRate-2022-03-21-1647950188'!$B:$B,'HeartRate-2022-03-21-1647950188'!$A:$A,Data_Extraction!F$2,'HeartRate-2022-03-21-1647950188'!$C:$C,Data_Extraction!$A226),"")</f>
        <v/>
      </c>
      <c r="G226" t="str">
        <f>IFERROR(AVERAGEIFS('HeartRate-2022-03-21-1647950188'!$B:$B,'HeartRate-2022-03-21-1647950188'!$A:$A,Data_Extraction!G$2,'HeartRate-2022-03-21-1647950188'!$C:$C,Data_Extraction!$A226),"")</f>
        <v/>
      </c>
      <c r="H226" t="str">
        <f>IFERROR(AVERAGEIFS('HeartRate-2022-03-21-1647950188'!$B:$B,'HeartRate-2022-03-21-1647950188'!$A:$A,Data_Extraction!H$2,'HeartRate-2022-03-21-1647950188'!$C:$C,Data_Extraction!$A226),"")</f>
        <v/>
      </c>
      <c r="I226" t="str">
        <f>IFERROR(AVERAGEIFS('HeartRate-2022-03-21-1647950188'!$B:$B,'HeartRate-2022-03-21-1647950188'!$A:$A,Data_Extraction!I$2,'HeartRate-2022-03-21-1647950188'!$C:$C,Data_Extraction!$A226),"")</f>
        <v/>
      </c>
      <c r="J226" s="8">
        <f t="shared" si="19"/>
        <v>92</v>
      </c>
      <c r="N226" s="11">
        <f>Data_Extraction!A226</f>
        <v>44631.459027777775</v>
      </c>
      <c r="O226" s="15">
        <f t="shared" si="20"/>
        <v>44631</v>
      </c>
      <c r="P226" s="16">
        <f t="shared" si="21"/>
        <v>0.45902777777777781</v>
      </c>
      <c r="Q226" s="12">
        <f>IF(Data_Extraction!B226="",Data_Extraction!$J226*(Q$1),Data_Extraction!B226)</f>
        <v>82.8</v>
      </c>
      <c r="R226" s="12">
        <f>IF(Data_Extraction!C226="",Data_Extraction!$J226*(R$1),Data_Extraction!C226)</f>
        <v>92</v>
      </c>
      <c r="S226" s="12">
        <f>IF(Data_Extraction!D226="",Data_Extraction!$J226*(S$1),Data_Extraction!D226)</f>
        <v>95.68</v>
      </c>
      <c r="T226" s="12">
        <f>IF(Data_Extraction!E226="",Data_Extraction!$J226*(T$1),Data_Extraction!E226)</f>
        <v>87.399999999999991</v>
      </c>
      <c r="U226" s="12">
        <f>IF(Data_Extraction!F226="",Data_Extraction!$J226*(U$1),Data_Extraction!F226)</f>
        <v>90.16</v>
      </c>
      <c r="V226" s="12">
        <f>IF(Data_Extraction!G226="",Data_Extraction!$J226*(V$1),Data_Extraction!G226)</f>
        <v>83.72</v>
      </c>
      <c r="W226" s="12">
        <f>IF(Data_Extraction!H226="",Data_Extraction!$J226*(W$1),Data_Extraction!H226)</f>
        <v>98.440000000000012</v>
      </c>
      <c r="X226" s="12">
        <f>IF(Data_Extraction!I226="",Data_Extraction!$J226*(X$1),Data_Extraction!I226)</f>
        <v>89.24</v>
      </c>
      <c r="Y226" s="13">
        <f t="shared" si="18"/>
        <v>89.93</v>
      </c>
      <c r="Z226" s="17" t="str">
        <f t="shared" si="22"/>
        <v>Afternoon</v>
      </c>
      <c r="AA226" s="14" t="str">
        <f>VLOOKUP($N226,'HeartRate-2022-03-21-1647950188'!$C:$G,2,0)</f>
        <v>No activity</v>
      </c>
      <c r="AB226" s="14" t="str">
        <f>VLOOKUP($N226,'HeartRate-2022-03-21-1647950188'!$C:$G,3,0)</f>
        <v>On Campus</v>
      </c>
      <c r="AC226" s="14" t="str">
        <f>VLOOKUP($N226,'HeartRate-2022-03-21-1647950188'!$C:$G,4,0)</f>
        <v>Sitting</v>
      </c>
      <c r="AD226" s="14" t="str">
        <f>VLOOKUP($N226,'HeartRate-2022-03-21-1647950188'!$C:$G,5,0)</f>
        <v>Tools_Digital Drawing</v>
      </c>
      <c r="AE226">
        <f t="shared" si="23"/>
        <v>0</v>
      </c>
      <c r="AF226" s="18">
        <v>44631</v>
      </c>
      <c r="AG226" s="19">
        <v>0.45902777777777781</v>
      </c>
    </row>
    <row r="227" spans="1:33" x14ac:dyDescent="0.3">
      <c r="A227" s="5">
        <v>44631.462500000001</v>
      </c>
      <c r="B227" t="str">
        <f>IFERROR(AVERAGEIFS('HeartRate-2022-03-21-1647950188'!$B:$B,'HeartRate-2022-03-21-1647950188'!$A:$A,Data_Extraction!B$2,'HeartRate-2022-03-21-1647950188'!$C:$C,Data_Extraction!$A227),"")</f>
        <v/>
      </c>
      <c r="C227">
        <f>IFERROR(AVERAGEIFS('HeartRate-2022-03-21-1647950188'!$B:$B,'HeartRate-2022-03-21-1647950188'!$A:$A,Data_Extraction!C$2,'HeartRate-2022-03-21-1647950188'!$C:$C,Data_Extraction!$A227),"")</f>
        <v>89</v>
      </c>
      <c r="D227" t="str">
        <f>IFERROR(AVERAGEIFS('HeartRate-2022-03-21-1647950188'!$B:$B,'HeartRate-2022-03-21-1647950188'!$A:$A,Data_Extraction!D$2,'HeartRate-2022-03-21-1647950188'!$C:$C,Data_Extraction!$A227),"")</f>
        <v/>
      </c>
      <c r="E227" t="str">
        <f>IFERROR(AVERAGEIFS('HeartRate-2022-03-21-1647950188'!$B:$B,'HeartRate-2022-03-21-1647950188'!$A:$A,Data_Extraction!E$2,'HeartRate-2022-03-21-1647950188'!$C:$C,Data_Extraction!$A227),"")</f>
        <v/>
      </c>
      <c r="F227" t="str">
        <f>IFERROR(AVERAGEIFS('HeartRate-2022-03-21-1647950188'!$B:$B,'HeartRate-2022-03-21-1647950188'!$A:$A,Data_Extraction!F$2,'HeartRate-2022-03-21-1647950188'!$C:$C,Data_Extraction!$A227),"")</f>
        <v/>
      </c>
      <c r="G227" t="str">
        <f>IFERROR(AVERAGEIFS('HeartRate-2022-03-21-1647950188'!$B:$B,'HeartRate-2022-03-21-1647950188'!$A:$A,Data_Extraction!G$2,'HeartRate-2022-03-21-1647950188'!$C:$C,Data_Extraction!$A227),"")</f>
        <v/>
      </c>
      <c r="H227" t="str">
        <f>IFERROR(AVERAGEIFS('HeartRate-2022-03-21-1647950188'!$B:$B,'HeartRate-2022-03-21-1647950188'!$A:$A,Data_Extraction!H$2,'HeartRate-2022-03-21-1647950188'!$C:$C,Data_Extraction!$A227),"")</f>
        <v/>
      </c>
      <c r="I227" t="str">
        <f>IFERROR(AVERAGEIFS('HeartRate-2022-03-21-1647950188'!$B:$B,'HeartRate-2022-03-21-1647950188'!$A:$A,Data_Extraction!I$2,'HeartRate-2022-03-21-1647950188'!$C:$C,Data_Extraction!$A227),"")</f>
        <v/>
      </c>
      <c r="J227" s="8">
        <f t="shared" si="19"/>
        <v>89</v>
      </c>
      <c r="N227" s="11">
        <f>Data_Extraction!A227</f>
        <v>44631.462500000001</v>
      </c>
      <c r="O227" s="15">
        <f t="shared" si="20"/>
        <v>44631</v>
      </c>
      <c r="P227" s="16">
        <f t="shared" si="21"/>
        <v>0.46249999999999997</v>
      </c>
      <c r="Q227" s="12">
        <f>IF(Data_Extraction!B227="",Data_Extraction!$J227*(Q$1),Data_Extraction!B227)</f>
        <v>80.100000000000009</v>
      </c>
      <c r="R227" s="12">
        <f>IF(Data_Extraction!C227="",Data_Extraction!$J227*(R$1),Data_Extraction!C227)</f>
        <v>89</v>
      </c>
      <c r="S227" s="12">
        <f>IF(Data_Extraction!D227="",Data_Extraction!$J227*(S$1),Data_Extraction!D227)</f>
        <v>92.56</v>
      </c>
      <c r="T227" s="12">
        <f>IF(Data_Extraction!E227="",Data_Extraction!$J227*(T$1),Data_Extraction!E227)</f>
        <v>84.55</v>
      </c>
      <c r="U227" s="12">
        <f>IF(Data_Extraction!F227="",Data_Extraction!$J227*(U$1),Data_Extraction!F227)</f>
        <v>87.22</v>
      </c>
      <c r="V227" s="12">
        <f>IF(Data_Extraction!G227="",Data_Extraction!$J227*(V$1),Data_Extraction!G227)</f>
        <v>80.990000000000009</v>
      </c>
      <c r="W227" s="12">
        <f>IF(Data_Extraction!H227="",Data_Extraction!$J227*(W$1),Data_Extraction!H227)</f>
        <v>95.23</v>
      </c>
      <c r="X227" s="12">
        <f>IF(Data_Extraction!I227="",Data_Extraction!$J227*(X$1),Data_Extraction!I227)</f>
        <v>86.33</v>
      </c>
      <c r="Y227" s="13">
        <f t="shared" si="18"/>
        <v>86.997500000000016</v>
      </c>
      <c r="Z227" s="17" t="str">
        <f t="shared" si="22"/>
        <v>Afternoon</v>
      </c>
      <c r="AA227" s="14" t="str">
        <f>VLOOKUP($N227,'HeartRate-2022-03-21-1647950188'!$C:$G,2,0)</f>
        <v>Introduction</v>
      </c>
      <c r="AB227" s="14" t="str">
        <f>VLOOKUP($N227,'HeartRate-2022-03-21-1647950188'!$C:$G,3,0)</f>
        <v>On Campus</v>
      </c>
      <c r="AC227" s="14" t="str">
        <f>VLOOKUP($N227,'HeartRate-2022-03-21-1647950188'!$C:$G,4,0)</f>
        <v>Sitting</v>
      </c>
      <c r="AD227" s="14" t="str">
        <f>VLOOKUP($N227,'HeartRate-2022-03-21-1647950188'!$C:$G,5,0)</f>
        <v>Tools_Digital Drawing</v>
      </c>
      <c r="AE227">
        <f t="shared" si="23"/>
        <v>0</v>
      </c>
      <c r="AF227" s="18">
        <v>44631</v>
      </c>
      <c r="AG227" s="19">
        <v>0.46249999999999997</v>
      </c>
    </row>
    <row r="228" spans="1:33" x14ac:dyDescent="0.3">
      <c r="A228" s="5">
        <v>44631.46597222222</v>
      </c>
      <c r="B228" t="str">
        <f>IFERROR(AVERAGEIFS('HeartRate-2022-03-21-1647950188'!$B:$B,'HeartRate-2022-03-21-1647950188'!$A:$A,Data_Extraction!B$2,'HeartRate-2022-03-21-1647950188'!$C:$C,Data_Extraction!$A228),"")</f>
        <v/>
      </c>
      <c r="C228">
        <f>IFERROR(AVERAGEIFS('HeartRate-2022-03-21-1647950188'!$B:$B,'HeartRate-2022-03-21-1647950188'!$A:$A,Data_Extraction!C$2,'HeartRate-2022-03-21-1647950188'!$C:$C,Data_Extraction!$A228),"")</f>
        <v>85</v>
      </c>
      <c r="D228" t="str">
        <f>IFERROR(AVERAGEIFS('HeartRate-2022-03-21-1647950188'!$B:$B,'HeartRate-2022-03-21-1647950188'!$A:$A,Data_Extraction!D$2,'HeartRate-2022-03-21-1647950188'!$C:$C,Data_Extraction!$A228),"")</f>
        <v/>
      </c>
      <c r="E228" t="str">
        <f>IFERROR(AVERAGEIFS('HeartRate-2022-03-21-1647950188'!$B:$B,'HeartRate-2022-03-21-1647950188'!$A:$A,Data_Extraction!E$2,'HeartRate-2022-03-21-1647950188'!$C:$C,Data_Extraction!$A228),"")</f>
        <v/>
      </c>
      <c r="F228" t="str">
        <f>IFERROR(AVERAGEIFS('HeartRate-2022-03-21-1647950188'!$B:$B,'HeartRate-2022-03-21-1647950188'!$A:$A,Data_Extraction!F$2,'HeartRate-2022-03-21-1647950188'!$C:$C,Data_Extraction!$A228),"")</f>
        <v/>
      </c>
      <c r="G228" t="str">
        <f>IFERROR(AVERAGEIFS('HeartRate-2022-03-21-1647950188'!$B:$B,'HeartRate-2022-03-21-1647950188'!$A:$A,Data_Extraction!G$2,'HeartRate-2022-03-21-1647950188'!$C:$C,Data_Extraction!$A228),"")</f>
        <v/>
      </c>
      <c r="H228" t="str">
        <f>IFERROR(AVERAGEIFS('HeartRate-2022-03-21-1647950188'!$B:$B,'HeartRate-2022-03-21-1647950188'!$A:$A,Data_Extraction!H$2,'HeartRate-2022-03-21-1647950188'!$C:$C,Data_Extraction!$A228),"")</f>
        <v/>
      </c>
      <c r="I228" t="str">
        <f>IFERROR(AVERAGEIFS('HeartRate-2022-03-21-1647950188'!$B:$B,'HeartRate-2022-03-21-1647950188'!$A:$A,Data_Extraction!I$2,'HeartRate-2022-03-21-1647950188'!$C:$C,Data_Extraction!$A228),"")</f>
        <v/>
      </c>
      <c r="J228" s="8">
        <f t="shared" si="19"/>
        <v>85</v>
      </c>
      <c r="N228" s="11">
        <f>Data_Extraction!A228</f>
        <v>44631.46597222222</v>
      </c>
      <c r="O228" s="15">
        <f t="shared" si="20"/>
        <v>44631</v>
      </c>
      <c r="P228" s="16">
        <f t="shared" si="21"/>
        <v>0.46597222222222223</v>
      </c>
      <c r="Q228" s="12">
        <f>IF(Data_Extraction!B228="",Data_Extraction!$J228*(Q$1),Data_Extraction!B228)</f>
        <v>76.5</v>
      </c>
      <c r="R228" s="12">
        <f>IF(Data_Extraction!C228="",Data_Extraction!$J228*(R$1),Data_Extraction!C228)</f>
        <v>85</v>
      </c>
      <c r="S228" s="12">
        <f>IF(Data_Extraction!D228="",Data_Extraction!$J228*(S$1),Data_Extraction!D228)</f>
        <v>88.4</v>
      </c>
      <c r="T228" s="12">
        <f>IF(Data_Extraction!E228="",Data_Extraction!$J228*(T$1),Data_Extraction!E228)</f>
        <v>80.75</v>
      </c>
      <c r="U228" s="12">
        <f>IF(Data_Extraction!F228="",Data_Extraction!$J228*(U$1),Data_Extraction!F228)</f>
        <v>83.3</v>
      </c>
      <c r="V228" s="12">
        <f>IF(Data_Extraction!G228="",Data_Extraction!$J228*(V$1),Data_Extraction!G228)</f>
        <v>77.350000000000009</v>
      </c>
      <c r="W228" s="12">
        <f>IF(Data_Extraction!H228="",Data_Extraction!$J228*(W$1),Data_Extraction!H228)</f>
        <v>90.95</v>
      </c>
      <c r="X228" s="12">
        <f>IF(Data_Extraction!I228="",Data_Extraction!$J228*(X$1),Data_Extraction!I228)</f>
        <v>82.45</v>
      </c>
      <c r="Y228" s="13">
        <f t="shared" si="18"/>
        <v>83.087500000000006</v>
      </c>
      <c r="Z228" s="17" t="str">
        <f t="shared" si="22"/>
        <v>Afternoon</v>
      </c>
      <c r="AA228" s="14" t="str">
        <f>VLOOKUP($N228,'HeartRate-2022-03-21-1647950188'!$C:$G,2,0)</f>
        <v>Introduction</v>
      </c>
      <c r="AB228" s="14" t="str">
        <f>VLOOKUP($N228,'HeartRate-2022-03-21-1647950188'!$C:$G,3,0)</f>
        <v>On Campus</v>
      </c>
      <c r="AC228" s="14" t="str">
        <f>VLOOKUP($N228,'HeartRate-2022-03-21-1647950188'!$C:$G,4,0)</f>
        <v>Sitting</v>
      </c>
      <c r="AD228" s="14" t="str">
        <f>VLOOKUP($N228,'HeartRate-2022-03-21-1647950188'!$C:$G,5,0)</f>
        <v>Tools_Digital Drawing</v>
      </c>
      <c r="AE228">
        <f t="shared" si="23"/>
        <v>0</v>
      </c>
      <c r="AF228" s="18">
        <v>44631</v>
      </c>
      <c r="AG228" s="19">
        <v>0.46597222222222223</v>
      </c>
    </row>
    <row r="229" spans="1:33" x14ac:dyDescent="0.3">
      <c r="A229" s="5">
        <v>44631.469444444447</v>
      </c>
      <c r="B229" t="str">
        <f>IFERROR(AVERAGEIFS('HeartRate-2022-03-21-1647950188'!$B:$B,'HeartRate-2022-03-21-1647950188'!$A:$A,Data_Extraction!B$2,'HeartRate-2022-03-21-1647950188'!$C:$C,Data_Extraction!$A229),"")</f>
        <v/>
      </c>
      <c r="C229">
        <f>IFERROR(AVERAGEIFS('HeartRate-2022-03-21-1647950188'!$B:$B,'HeartRate-2022-03-21-1647950188'!$A:$A,Data_Extraction!C$2,'HeartRate-2022-03-21-1647950188'!$C:$C,Data_Extraction!$A229),"")</f>
        <v>85</v>
      </c>
      <c r="D229" t="str">
        <f>IFERROR(AVERAGEIFS('HeartRate-2022-03-21-1647950188'!$B:$B,'HeartRate-2022-03-21-1647950188'!$A:$A,Data_Extraction!D$2,'HeartRate-2022-03-21-1647950188'!$C:$C,Data_Extraction!$A229),"")</f>
        <v/>
      </c>
      <c r="E229" t="str">
        <f>IFERROR(AVERAGEIFS('HeartRate-2022-03-21-1647950188'!$B:$B,'HeartRate-2022-03-21-1647950188'!$A:$A,Data_Extraction!E$2,'HeartRate-2022-03-21-1647950188'!$C:$C,Data_Extraction!$A229),"")</f>
        <v/>
      </c>
      <c r="F229" t="str">
        <f>IFERROR(AVERAGEIFS('HeartRate-2022-03-21-1647950188'!$B:$B,'HeartRate-2022-03-21-1647950188'!$A:$A,Data_Extraction!F$2,'HeartRate-2022-03-21-1647950188'!$C:$C,Data_Extraction!$A229),"")</f>
        <v/>
      </c>
      <c r="G229" t="str">
        <f>IFERROR(AVERAGEIFS('HeartRate-2022-03-21-1647950188'!$B:$B,'HeartRate-2022-03-21-1647950188'!$A:$A,Data_Extraction!G$2,'HeartRate-2022-03-21-1647950188'!$C:$C,Data_Extraction!$A229),"")</f>
        <v/>
      </c>
      <c r="H229" t="str">
        <f>IFERROR(AVERAGEIFS('HeartRate-2022-03-21-1647950188'!$B:$B,'HeartRate-2022-03-21-1647950188'!$A:$A,Data_Extraction!H$2,'HeartRate-2022-03-21-1647950188'!$C:$C,Data_Extraction!$A229),"")</f>
        <v/>
      </c>
      <c r="I229" t="str">
        <f>IFERROR(AVERAGEIFS('HeartRate-2022-03-21-1647950188'!$B:$B,'HeartRate-2022-03-21-1647950188'!$A:$A,Data_Extraction!I$2,'HeartRate-2022-03-21-1647950188'!$C:$C,Data_Extraction!$A229),"")</f>
        <v/>
      </c>
      <c r="J229" s="8">
        <f t="shared" si="19"/>
        <v>85</v>
      </c>
      <c r="N229" s="11">
        <f>Data_Extraction!A229</f>
        <v>44631.469444444447</v>
      </c>
      <c r="O229" s="15">
        <f t="shared" si="20"/>
        <v>44631</v>
      </c>
      <c r="P229" s="16">
        <f t="shared" si="21"/>
        <v>0.4694444444444445</v>
      </c>
      <c r="Q229" s="12">
        <f>IF(Data_Extraction!B229="",Data_Extraction!$J229*(Q$1),Data_Extraction!B229)</f>
        <v>76.5</v>
      </c>
      <c r="R229" s="12">
        <f>IF(Data_Extraction!C229="",Data_Extraction!$J229*(R$1),Data_Extraction!C229)</f>
        <v>85</v>
      </c>
      <c r="S229" s="12">
        <f>IF(Data_Extraction!D229="",Data_Extraction!$J229*(S$1),Data_Extraction!D229)</f>
        <v>88.4</v>
      </c>
      <c r="T229" s="12">
        <f>IF(Data_Extraction!E229="",Data_Extraction!$J229*(T$1),Data_Extraction!E229)</f>
        <v>80.75</v>
      </c>
      <c r="U229" s="12">
        <f>IF(Data_Extraction!F229="",Data_Extraction!$J229*(U$1),Data_Extraction!F229)</f>
        <v>83.3</v>
      </c>
      <c r="V229" s="12">
        <f>IF(Data_Extraction!G229="",Data_Extraction!$J229*(V$1),Data_Extraction!G229)</f>
        <v>77.350000000000009</v>
      </c>
      <c r="W229" s="12">
        <f>IF(Data_Extraction!H229="",Data_Extraction!$J229*(W$1),Data_Extraction!H229)</f>
        <v>90.95</v>
      </c>
      <c r="X229" s="12">
        <f>IF(Data_Extraction!I229="",Data_Extraction!$J229*(X$1),Data_Extraction!I229)</f>
        <v>82.45</v>
      </c>
      <c r="Y229" s="13">
        <f t="shared" si="18"/>
        <v>83.087500000000006</v>
      </c>
      <c r="Z229" s="17" t="str">
        <f t="shared" si="22"/>
        <v>Afternoon</v>
      </c>
      <c r="AA229" s="14" t="str">
        <f>VLOOKUP($N229,'HeartRate-2022-03-21-1647950188'!$C:$G,2,0)</f>
        <v>Introduction</v>
      </c>
      <c r="AB229" s="14" t="str">
        <f>VLOOKUP($N229,'HeartRate-2022-03-21-1647950188'!$C:$G,3,0)</f>
        <v>On Campus</v>
      </c>
      <c r="AC229" s="14" t="str">
        <f>VLOOKUP($N229,'HeartRate-2022-03-21-1647950188'!$C:$G,4,0)</f>
        <v>Sitting</v>
      </c>
      <c r="AD229" s="14" t="str">
        <f>VLOOKUP($N229,'HeartRate-2022-03-21-1647950188'!$C:$G,5,0)</f>
        <v>Tools_Digital Drawing</v>
      </c>
      <c r="AE229">
        <f t="shared" si="23"/>
        <v>0</v>
      </c>
      <c r="AF229" s="18">
        <v>44631</v>
      </c>
      <c r="AG229" s="19">
        <v>0.4694444444444445</v>
      </c>
    </row>
    <row r="230" spans="1:33" x14ac:dyDescent="0.3">
      <c r="A230" s="5">
        <v>44631.472916666666</v>
      </c>
      <c r="B230" t="str">
        <f>IFERROR(AVERAGEIFS('HeartRate-2022-03-21-1647950188'!$B:$B,'HeartRate-2022-03-21-1647950188'!$A:$A,Data_Extraction!B$2,'HeartRate-2022-03-21-1647950188'!$C:$C,Data_Extraction!$A230),"")</f>
        <v/>
      </c>
      <c r="C230">
        <f>IFERROR(AVERAGEIFS('HeartRate-2022-03-21-1647950188'!$B:$B,'HeartRate-2022-03-21-1647950188'!$A:$A,Data_Extraction!C$2,'HeartRate-2022-03-21-1647950188'!$C:$C,Data_Extraction!$A230),"")</f>
        <v>88</v>
      </c>
      <c r="D230" t="str">
        <f>IFERROR(AVERAGEIFS('HeartRate-2022-03-21-1647950188'!$B:$B,'HeartRate-2022-03-21-1647950188'!$A:$A,Data_Extraction!D$2,'HeartRate-2022-03-21-1647950188'!$C:$C,Data_Extraction!$A230),"")</f>
        <v/>
      </c>
      <c r="E230" t="str">
        <f>IFERROR(AVERAGEIFS('HeartRate-2022-03-21-1647950188'!$B:$B,'HeartRate-2022-03-21-1647950188'!$A:$A,Data_Extraction!E$2,'HeartRate-2022-03-21-1647950188'!$C:$C,Data_Extraction!$A230),"")</f>
        <v/>
      </c>
      <c r="F230" t="str">
        <f>IFERROR(AVERAGEIFS('HeartRate-2022-03-21-1647950188'!$B:$B,'HeartRate-2022-03-21-1647950188'!$A:$A,Data_Extraction!F$2,'HeartRate-2022-03-21-1647950188'!$C:$C,Data_Extraction!$A230),"")</f>
        <v/>
      </c>
      <c r="G230" t="str">
        <f>IFERROR(AVERAGEIFS('HeartRate-2022-03-21-1647950188'!$B:$B,'HeartRate-2022-03-21-1647950188'!$A:$A,Data_Extraction!G$2,'HeartRate-2022-03-21-1647950188'!$C:$C,Data_Extraction!$A230),"")</f>
        <v/>
      </c>
      <c r="H230" t="str">
        <f>IFERROR(AVERAGEIFS('HeartRate-2022-03-21-1647950188'!$B:$B,'HeartRate-2022-03-21-1647950188'!$A:$A,Data_Extraction!H$2,'HeartRate-2022-03-21-1647950188'!$C:$C,Data_Extraction!$A230),"")</f>
        <v/>
      </c>
      <c r="I230" t="str">
        <f>IFERROR(AVERAGEIFS('HeartRate-2022-03-21-1647950188'!$B:$B,'HeartRate-2022-03-21-1647950188'!$A:$A,Data_Extraction!I$2,'HeartRate-2022-03-21-1647950188'!$C:$C,Data_Extraction!$A230),"")</f>
        <v/>
      </c>
      <c r="J230" s="8">
        <f t="shared" si="19"/>
        <v>88</v>
      </c>
      <c r="N230" s="11">
        <f>Data_Extraction!A230</f>
        <v>44631.472916666666</v>
      </c>
      <c r="O230" s="15">
        <f t="shared" si="20"/>
        <v>44631</v>
      </c>
      <c r="P230" s="16">
        <f t="shared" si="21"/>
        <v>0.47291666666666665</v>
      </c>
      <c r="Q230" s="12">
        <f>IF(Data_Extraction!B230="",Data_Extraction!$J230*(Q$1),Data_Extraction!B230)</f>
        <v>79.2</v>
      </c>
      <c r="R230" s="12">
        <f>IF(Data_Extraction!C230="",Data_Extraction!$J230*(R$1),Data_Extraction!C230)</f>
        <v>88</v>
      </c>
      <c r="S230" s="12">
        <f>IF(Data_Extraction!D230="",Data_Extraction!$J230*(S$1),Data_Extraction!D230)</f>
        <v>91.52000000000001</v>
      </c>
      <c r="T230" s="12">
        <f>IF(Data_Extraction!E230="",Data_Extraction!$J230*(T$1),Data_Extraction!E230)</f>
        <v>83.6</v>
      </c>
      <c r="U230" s="12">
        <f>IF(Data_Extraction!F230="",Data_Extraction!$J230*(U$1),Data_Extraction!F230)</f>
        <v>86.24</v>
      </c>
      <c r="V230" s="12">
        <f>IF(Data_Extraction!G230="",Data_Extraction!$J230*(V$1),Data_Extraction!G230)</f>
        <v>80.08</v>
      </c>
      <c r="W230" s="12">
        <f>IF(Data_Extraction!H230="",Data_Extraction!$J230*(W$1),Data_Extraction!H230)</f>
        <v>94.160000000000011</v>
      </c>
      <c r="X230" s="12">
        <f>IF(Data_Extraction!I230="",Data_Extraction!$J230*(X$1),Data_Extraction!I230)</f>
        <v>85.36</v>
      </c>
      <c r="Y230" s="13">
        <f t="shared" si="18"/>
        <v>86.02000000000001</v>
      </c>
      <c r="Z230" s="17" t="str">
        <f t="shared" si="22"/>
        <v>Afternoon</v>
      </c>
      <c r="AA230" s="14" t="str">
        <f>VLOOKUP($N230,'HeartRate-2022-03-21-1647950188'!$C:$G,2,0)</f>
        <v>Introduction</v>
      </c>
      <c r="AB230" s="14" t="str">
        <f>VLOOKUP($N230,'HeartRate-2022-03-21-1647950188'!$C:$G,3,0)</f>
        <v>On Campus</v>
      </c>
      <c r="AC230" s="14" t="str">
        <f>VLOOKUP($N230,'HeartRate-2022-03-21-1647950188'!$C:$G,4,0)</f>
        <v>Sitting</v>
      </c>
      <c r="AD230" s="14" t="str">
        <f>VLOOKUP($N230,'HeartRate-2022-03-21-1647950188'!$C:$G,5,0)</f>
        <v>Tools_Digital Drawing</v>
      </c>
      <c r="AE230">
        <f t="shared" si="23"/>
        <v>0</v>
      </c>
      <c r="AF230" s="18">
        <v>44631</v>
      </c>
      <c r="AG230" s="19">
        <v>0.47291666666666665</v>
      </c>
    </row>
    <row r="231" spans="1:33" x14ac:dyDescent="0.3">
      <c r="A231" s="5">
        <v>44631.476388888892</v>
      </c>
      <c r="B231" t="str">
        <f>IFERROR(AVERAGEIFS('HeartRate-2022-03-21-1647950188'!$B:$B,'HeartRate-2022-03-21-1647950188'!$A:$A,Data_Extraction!B$2,'HeartRate-2022-03-21-1647950188'!$C:$C,Data_Extraction!$A231),"")</f>
        <v/>
      </c>
      <c r="C231">
        <f>IFERROR(AVERAGEIFS('HeartRate-2022-03-21-1647950188'!$B:$B,'HeartRate-2022-03-21-1647950188'!$A:$A,Data_Extraction!C$2,'HeartRate-2022-03-21-1647950188'!$C:$C,Data_Extraction!$A231),"")</f>
        <v>73</v>
      </c>
      <c r="D231" t="str">
        <f>IFERROR(AVERAGEIFS('HeartRate-2022-03-21-1647950188'!$B:$B,'HeartRate-2022-03-21-1647950188'!$A:$A,Data_Extraction!D$2,'HeartRate-2022-03-21-1647950188'!$C:$C,Data_Extraction!$A231),"")</f>
        <v/>
      </c>
      <c r="E231" t="str">
        <f>IFERROR(AVERAGEIFS('HeartRate-2022-03-21-1647950188'!$B:$B,'HeartRate-2022-03-21-1647950188'!$A:$A,Data_Extraction!E$2,'HeartRate-2022-03-21-1647950188'!$C:$C,Data_Extraction!$A231),"")</f>
        <v/>
      </c>
      <c r="F231" t="str">
        <f>IFERROR(AVERAGEIFS('HeartRate-2022-03-21-1647950188'!$B:$B,'HeartRate-2022-03-21-1647950188'!$A:$A,Data_Extraction!F$2,'HeartRate-2022-03-21-1647950188'!$C:$C,Data_Extraction!$A231),"")</f>
        <v/>
      </c>
      <c r="G231" t="str">
        <f>IFERROR(AVERAGEIFS('HeartRate-2022-03-21-1647950188'!$B:$B,'HeartRate-2022-03-21-1647950188'!$A:$A,Data_Extraction!G$2,'HeartRate-2022-03-21-1647950188'!$C:$C,Data_Extraction!$A231),"")</f>
        <v/>
      </c>
      <c r="H231" t="str">
        <f>IFERROR(AVERAGEIFS('HeartRate-2022-03-21-1647950188'!$B:$B,'HeartRate-2022-03-21-1647950188'!$A:$A,Data_Extraction!H$2,'HeartRate-2022-03-21-1647950188'!$C:$C,Data_Extraction!$A231),"")</f>
        <v/>
      </c>
      <c r="I231" t="str">
        <f>IFERROR(AVERAGEIFS('HeartRate-2022-03-21-1647950188'!$B:$B,'HeartRate-2022-03-21-1647950188'!$A:$A,Data_Extraction!I$2,'HeartRate-2022-03-21-1647950188'!$C:$C,Data_Extraction!$A231),"")</f>
        <v/>
      </c>
      <c r="J231" s="8">
        <f t="shared" si="19"/>
        <v>73</v>
      </c>
      <c r="N231" s="11">
        <f>Data_Extraction!A231</f>
        <v>44631.476388888892</v>
      </c>
      <c r="O231" s="15">
        <f t="shared" si="20"/>
        <v>44631</v>
      </c>
      <c r="P231" s="16">
        <f t="shared" si="21"/>
        <v>0.47638888888888892</v>
      </c>
      <c r="Q231" s="12">
        <f>IF(Data_Extraction!B231="",Data_Extraction!$J231*(Q$1),Data_Extraction!B231)</f>
        <v>65.7</v>
      </c>
      <c r="R231" s="12">
        <f>IF(Data_Extraction!C231="",Data_Extraction!$J231*(R$1),Data_Extraction!C231)</f>
        <v>73</v>
      </c>
      <c r="S231" s="12">
        <f>IF(Data_Extraction!D231="",Data_Extraction!$J231*(S$1),Data_Extraction!D231)</f>
        <v>75.92</v>
      </c>
      <c r="T231" s="12">
        <f>IF(Data_Extraction!E231="",Data_Extraction!$J231*(T$1),Data_Extraction!E231)</f>
        <v>69.349999999999994</v>
      </c>
      <c r="U231" s="12">
        <f>IF(Data_Extraction!F231="",Data_Extraction!$J231*(U$1),Data_Extraction!F231)</f>
        <v>71.539999999999992</v>
      </c>
      <c r="V231" s="12">
        <f>IF(Data_Extraction!G231="",Data_Extraction!$J231*(V$1),Data_Extraction!G231)</f>
        <v>66.430000000000007</v>
      </c>
      <c r="W231" s="12">
        <f>IF(Data_Extraction!H231="",Data_Extraction!$J231*(W$1),Data_Extraction!H231)</f>
        <v>78.11</v>
      </c>
      <c r="X231" s="12">
        <f>IF(Data_Extraction!I231="",Data_Extraction!$J231*(X$1),Data_Extraction!I231)</f>
        <v>70.81</v>
      </c>
      <c r="Y231" s="13">
        <f t="shared" si="18"/>
        <v>71.357500000000002</v>
      </c>
      <c r="Z231" s="17" t="str">
        <f t="shared" si="22"/>
        <v>Afternoon</v>
      </c>
      <c r="AA231" s="14" t="str">
        <f>VLOOKUP($N231,'HeartRate-2022-03-21-1647950188'!$C:$G,2,0)</f>
        <v>Break</v>
      </c>
      <c r="AB231" s="14" t="str">
        <f>VLOOKUP($N231,'HeartRate-2022-03-21-1647950188'!$C:$G,3,0)</f>
        <v>On Campus</v>
      </c>
      <c r="AC231" s="14" t="str">
        <f>VLOOKUP($N231,'HeartRate-2022-03-21-1647950188'!$C:$G,4,0)</f>
        <v>Sitting</v>
      </c>
      <c r="AD231" s="14" t="str">
        <f>VLOOKUP($N231,'HeartRate-2022-03-21-1647950188'!$C:$G,5,0)</f>
        <v>Tools_Digital Drawing</v>
      </c>
      <c r="AE231">
        <f t="shared" si="23"/>
        <v>0</v>
      </c>
      <c r="AF231" s="18">
        <v>44631</v>
      </c>
      <c r="AG231" s="19">
        <v>0.47638888888888892</v>
      </c>
    </row>
    <row r="232" spans="1:33" x14ac:dyDescent="0.3">
      <c r="A232" s="5">
        <v>44631.479861111111</v>
      </c>
      <c r="B232" t="str">
        <f>IFERROR(AVERAGEIFS('HeartRate-2022-03-21-1647950188'!$B:$B,'HeartRate-2022-03-21-1647950188'!$A:$A,Data_Extraction!B$2,'HeartRate-2022-03-21-1647950188'!$C:$C,Data_Extraction!$A232),"")</f>
        <v/>
      </c>
      <c r="C232">
        <f>IFERROR(AVERAGEIFS('HeartRate-2022-03-21-1647950188'!$B:$B,'HeartRate-2022-03-21-1647950188'!$A:$A,Data_Extraction!C$2,'HeartRate-2022-03-21-1647950188'!$C:$C,Data_Extraction!$A232),"")</f>
        <v>69</v>
      </c>
      <c r="D232" t="str">
        <f>IFERROR(AVERAGEIFS('HeartRate-2022-03-21-1647950188'!$B:$B,'HeartRate-2022-03-21-1647950188'!$A:$A,Data_Extraction!D$2,'HeartRate-2022-03-21-1647950188'!$C:$C,Data_Extraction!$A232),"")</f>
        <v/>
      </c>
      <c r="E232" t="str">
        <f>IFERROR(AVERAGEIFS('HeartRate-2022-03-21-1647950188'!$B:$B,'HeartRate-2022-03-21-1647950188'!$A:$A,Data_Extraction!E$2,'HeartRate-2022-03-21-1647950188'!$C:$C,Data_Extraction!$A232),"")</f>
        <v/>
      </c>
      <c r="F232" t="str">
        <f>IFERROR(AVERAGEIFS('HeartRate-2022-03-21-1647950188'!$B:$B,'HeartRate-2022-03-21-1647950188'!$A:$A,Data_Extraction!F$2,'HeartRate-2022-03-21-1647950188'!$C:$C,Data_Extraction!$A232),"")</f>
        <v/>
      </c>
      <c r="G232" t="str">
        <f>IFERROR(AVERAGEIFS('HeartRate-2022-03-21-1647950188'!$B:$B,'HeartRate-2022-03-21-1647950188'!$A:$A,Data_Extraction!G$2,'HeartRate-2022-03-21-1647950188'!$C:$C,Data_Extraction!$A232),"")</f>
        <v/>
      </c>
      <c r="H232" t="str">
        <f>IFERROR(AVERAGEIFS('HeartRate-2022-03-21-1647950188'!$B:$B,'HeartRate-2022-03-21-1647950188'!$A:$A,Data_Extraction!H$2,'HeartRate-2022-03-21-1647950188'!$C:$C,Data_Extraction!$A232),"")</f>
        <v/>
      </c>
      <c r="I232" t="str">
        <f>IFERROR(AVERAGEIFS('HeartRate-2022-03-21-1647950188'!$B:$B,'HeartRate-2022-03-21-1647950188'!$A:$A,Data_Extraction!I$2,'HeartRate-2022-03-21-1647950188'!$C:$C,Data_Extraction!$A232),"")</f>
        <v/>
      </c>
      <c r="J232" s="8">
        <f t="shared" si="19"/>
        <v>69</v>
      </c>
      <c r="N232" s="11">
        <f>Data_Extraction!A232</f>
        <v>44631.479861111111</v>
      </c>
      <c r="O232" s="15">
        <f t="shared" si="20"/>
        <v>44631</v>
      </c>
      <c r="P232" s="16">
        <f t="shared" si="21"/>
        <v>0.47986111111111113</v>
      </c>
      <c r="Q232" s="12">
        <f>IF(Data_Extraction!B232="",Data_Extraction!$J232*(Q$1),Data_Extraction!B232)</f>
        <v>62.1</v>
      </c>
      <c r="R232" s="12">
        <f>IF(Data_Extraction!C232="",Data_Extraction!$J232*(R$1),Data_Extraction!C232)</f>
        <v>69</v>
      </c>
      <c r="S232" s="12">
        <f>IF(Data_Extraction!D232="",Data_Extraction!$J232*(S$1),Data_Extraction!D232)</f>
        <v>71.760000000000005</v>
      </c>
      <c r="T232" s="12">
        <f>IF(Data_Extraction!E232="",Data_Extraction!$J232*(T$1),Data_Extraction!E232)</f>
        <v>65.55</v>
      </c>
      <c r="U232" s="12">
        <f>IF(Data_Extraction!F232="",Data_Extraction!$J232*(U$1),Data_Extraction!F232)</f>
        <v>67.62</v>
      </c>
      <c r="V232" s="12">
        <f>IF(Data_Extraction!G232="",Data_Extraction!$J232*(V$1),Data_Extraction!G232)</f>
        <v>62.79</v>
      </c>
      <c r="W232" s="12">
        <f>IF(Data_Extraction!H232="",Data_Extraction!$J232*(W$1),Data_Extraction!H232)</f>
        <v>73.83</v>
      </c>
      <c r="X232" s="12">
        <f>IF(Data_Extraction!I232="",Data_Extraction!$J232*(X$1),Data_Extraction!I232)</f>
        <v>66.929999999999993</v>
      </c>
      <c r="Y232" s="13">
        <f t="shared" si="18"/>
        <v>67.447500000000005</v>
      </c>
      <c r="Z232" s="17" t="str">
        <f t="shared" si="22"/>
        <v>Afternoon</v>
      </c>
      <c r="AA232" s="14" t="str">
        <f>VLOOKUP($N232,'HeartRate-2022-03-21-1647950188'!$C:$G,2,0)</f>
        <v>Break</v>
      </c>
      <c r="AB232" s="14" t="str">
        <f>VLOOKUP($N232,'HeartRate-2022-03-21-1647950188'!$C:$G,3,0)</f>
        <v>On Campus</v>
      </c>
      <c r="AC232" s="14" t="str">
        <f>VLOOKUP($N232,'HeartRate-2022-03-21-1647950188'!$C:$G,4,0)</f>
        <v>Sitting</v>
      </c>
      <c r="AD232" s="14" t="str">
        <f>VLOOKUP($N232,'HeartRate-2022-03-21-1647950188'!$C:$G,5,0)</f>
        <v>Tools_Digital Drawing</v>
      </c>
      <c r="AE232">
        <f t="shared" si="23"/>
        <v>0</v>
      </c>
      <c r="AF232" s="18">
        <v>44631</v>
      </c>
      <c r="AG232" s="19">
        <v>0.47986111111111113</v>
      </c>
    </row>
    <row r="233" spans="1:33" x14ac:dyDescent="0.3">
      <c r="A233" s="5">
        <v>44631.480023148149</v>
      </c>
      <c r="B233" t="str">
        <f>IFERROR(AVERAGEIFS('HeartRate-2022-03-21-1647950188'!$B:$B,'HeartRate-2022-03-21-1647950188'!$A:$A,Data_Extraction!B$2,'HeartRate-2022-03-21-1647950188'!$C:$C,Data_Extraction!$A233),"")</f>
        <v/>
      </c>
      <c r="C233">
        <f>IFERROR(AVERAGEIFS('HeartRate-2022-03-21-1647950188'!$B:$B,'HeartRate-2022-03-21-1647950188'!$A:$A,Data_Extraction!C$2,'HeartRate-2022-03-21-1647950188'!$C:$C,Data_Extraction!$A233),"")</f>
        <v>75</v>
      </c>
      <c r="D233" t="str">
        <f>IFERROR(AVERAGEIFS('HeartRate-2022-03-21-1647950188'!$B:$B,'HeartRate-2022-03-21-1647950188'!$A:$A,Data_Extraction!D$2,'HeartRate-2022-03-21-1647950188'!$C:$C,Data_Extraction!$A233),"")</f>
        <v/>
      </c>
      <c r="E233" t="str">
        <f>IFERROR(AVERAGEIFS('HeartRate-2022-03-21-1647950188'!$B:$B,'HeartRate-2022-03-21-1647950188'!$A:$A,Data_Extraction!E$2,'HeartRate-2022-03-21-1647950188'!$C:$C,Data_Extraction!$A233),"")</f>
        <v/>
      </c>
      <c r="F233" t="str">
        <f>IFERROR(AVERAGEIFS('HeartRate-2022-03-21-1647950188'!$B:$B,'HeartRate-2022-03-21-1647950188'!$A:$A,Data_Extraction!F$2,'HeartRate-2022-03-21-1647950188'!$C:$C,Data_Extraction!$A233),"")</f>
        <v/>
      </c>
      <c r="G233" t="str">
        <f>IFERROR(AVERAGEIFS('HeartRate-2022-03-21-1647950188'!$B:$B,'HeartRate-2022-03-21-1647950188'!$A:$A,Data_Extraction!G$2,'HeartRate-2022-03-21-1647950188'!$C:$C,Data_Extraction!$A233),"")</f>
        <v/>
      </c>
      <c r="H233" t="str">
        <f>IFERROR(AVERAGEIFS('HeartRate-2022-03-21-1647950188'!$B:$B,'HeartRate-2022-03-21-1647950188'!$A:$A,Data_Extraction!H$2,'HeartRate-2022-03-21-1647950188'!$C:$C,Data_Extraction!$A233),"")</f>
        <v/>
      </c>
      <c r="I233" t="str">
        <f>IFERROR(AVERAGEIFS('HeartRate-2022-03-21-1647950188'!$B:$B,'HeartRate-2022-03-21-1647950188'!$A:$A,Data_Extraction!I$2,'HeartRate-2022-03-21-1647950188'!$C:$C,Data_Extraction!$A233),"")</f>
        <v/>
      </c>
      <c r="J233" s="8">
        <f t="shared" si="19"/>
        <v>75</v>
      </c>
      <c r="N233" s="11">
        <f>Data_Extraction!A233</f>
        <v>44631.480023148149</v>
      </c>
      <c r="O233" s="15">
        <f t="shared" si="20"/>
        <v>44631</v>
      </c>
      <c r="P233" s="16">
        <f t="shared" si="21"/>
        <v>0.48002314814814812</v>
      </c>
      <c r="Q233" s="12">
        <f>IF(Data_Extraction!B233="",Data_Extraction!$J233*(Q$1),Data_Extraction!B233)</f>
        <v>67.5</v>
      </c>
      <c r="R233" s="12">
        <f>IF(Data_Extraction!C233="",Data_Extraction!$J233*(R$1),Data_Extraction!C233)</f>
        <v>75</v>
      </c>
      <c r="S233" s="12">
        <f>IF(Data_Extraction!D233="",Data_Extraction!$J233*(S$1),Data_Extraction!D233)</f>
        <v>78</v>
      </c>
      <c r="T233" s="12">
        <f>IF(Data_Extraction!E233="",Data_Extraction!$J233*(T$1),Data_Extraction!E233)</f>
        <v>71.25</v>
      </c>
      <c r="U233" s="12">
        <f>IF(Data_Extraction!F233="",Data_Extraction!$J233*(U$1),Data_Extraction!F233)</f>
        <v>73.5</v>
      </c>
      <c r="V233" s="12">
        <f>IF(Data_Extraction!G233="",Data_Extraction!$J233*(V$1),Data_Extraction!G233)</f>
        <v>68.25</v>
      </c>
      <c r="W233" s="12">
        <f>IF(Data_Extraction!H233="",Data_Extraction!$J233*(W$1),Data_Extraction!H233)</f>
        <v>80.25</v>
      </c>
      <c r="X233" s="12">
        <f>IF(Data_Extraction!I233="",Data_Extraction!$J233*(X$1),Data_Extraction!I233)</f>
        <v>72.75</v>
      </c>
      <c r="Y233" s="13">
        <f t="shared" si="18"/>
        <v>73.3125</v>
      </c>
      <c r="Z233" s="17" t="str">
        <f t="shared" si="22"/>
        <v>Afternoon</v>
      </c>
      <c r="AA233" s="14" t="str">
        <f>VLOOKUP($N233,'HeartRate-2022-03-21-1647950188'!$C:$G,2,0)</f>
        <v>Break</v>
      </c>
      <c r="AB233" s="14" t="str">
        <f>VLOOKUP($N233,'HeartRate-2022-03-21-1647950188'!$C:$G,3,0)</f>
        <v>On Campus</v>
      </c>
      <c r="AC233" s="14" t="str">
        <f>VLOOKUP($N233,'HeartRate-2022-03-21-1647950188'!$C:$G,4,0)</f>
        <v>Sitting</v>
      </c>
      <c r="AD233" s="14" t="str">
        <f>VLOOKUP($N233,'HeartRate-2022-03-21-1647950188'!$C:$G,5,0)</f>
        <v>Tools_Digital Drawing</v>
      </c>
      <c r="AE233">
        <f t="shared" si="23"/>
        <v>0</v>
      </c>
      <c r="AF233" s="18">
        <v>44631</v>
      </c>
      <c r="AG233" s="19">
        <v>0.48002314814814812</v>
      </c>
    </row>
    <row r="234" spans="1:33" x14ac:dyDescent="0.3">
      <c r="A234" s="5">
        <v>44631.482777777775</v>
      </c>
      <c r="B234" t="str">
        <f>IFERROR(AVERAGEIFS('HeartRate-2022-03-21-1647950188'!$B:$B,'HeartRate-2022-03-21-1647950188'!$A:$A,Data_Extraction!B$2,'HeartRate-2022-03-21-1647950188'!$C:$C,Data_Extraction!$A234),"")</f>
        <v/>
      </c>
      <c r="C234">
        <f>IFERROR(AVERAGEIFS('HeartRate-2022-03-21-1647950188'!$B:$B,'HeartRate-2022-03-21-1647950188'!$A:$A,Data_Extraction!C$2,'HeartRate-2022-03-21-1647950188'!$C:$C,Data_Extraction!$A234),"")</f>
        <v>82</v>
      </c>
      <c r="D234" t="str">
        <f>IFERROR(AVERAGEIFS('HeartRate-2022-03-21-1647950188'!$B:$B,'HeartRate-2022-03-21-1647950188'!$A:$A,Data_Extraction!D$2,'HeartRate-2022-03-21-1647950188'!$C:$C,Data_Extraction!$A234),"")</f>
        <v/>
      </c>
      <c r="E234" t="str">
        <f>IFERROR(AVERAGEIFS('HeartRate-2022-03-21-1647950188'!$B:$B,'HeartRate-2022-03-21-1647950188'!$A:$A,Data_Extraction!E$2,'HeartRate-2022-03-21-1647950188'!$C:$C,Data_Extraction!$A234),"")</f>
        <v/>
      </c>
      <c r="F234" t="str">
        <f>IFERROR(AVERAGEIFS('HeartRate-2022-03-21-1647950188'!$B:$B,'HeartRate-2022-03-21-1647950188'!$A:$A,Data_Extraction!F$2,'HeartRate-2022-03-21-1647950188'!$C:$C,Data_Extraction!$A234),"")</f>
        <v/>
      </c>
      <c r="G234" t="str">
        <f>IFERROR(AVERAGEIFS('HeartRate-2022-03-21-1647950188'!$B:$B,'HeartRate-2022-03-21-1647950188'!$A:$A,Data_Extraction!G$2,'HeartRate-2022-03-21-1647950188'!$C:$C,Data_Extraction!$A234),"")</f>
        <v/>
      </c>
      <c r="H234" t="str">
        <f>IFERROR(AVERAGEIFS('HeartRate-2022-03-21-1647950188'!$B:$B,'HeartRate-2022-03-21-1647950188'!$A:$A,Data_Extraction!H$2,'HeartRate-2022-03-21-1647950188'!$C:$C,Data_Extraction!$A234),"")</f>
        <v/>
      </c>
      <c r="I234" t="str">
        <f>IFERROR(AVERAGEIFS('HeartRate-2022-03-21-1647950188'!$B:$B,'HeartRate-2022-03-21-1647950188'!$A:$A,Data_Extraction!I$2,'HeartRate-2022-03-21-1647950188'!$C:$C,Data_Extraction!$A234),"")</f>
        <v/>
      </c>
      <c r="J234" s="8">
        <f t="shared" si="19"/>
        <v>82</v>
      </c>
      <c r="N234" s="11">
        <f>Data_Extraction!A234</f>
        <v>44631.482777777775</v>
      </c>
      <c r="O234" s="15">
        <f t="shared" si="20"/>
        <v>44631</v>
      </c>
      <c r="P234" s="16">
        <f t="shared" si="21"/>
        <v>0.48277777777777775</v>
      </c>
      <c r="Q234" s="12">
        <f>IF(Data_Extraction!B234="",Data_Extraction!$J234*(Q$1),Data_Extraction!B234)</f>
        <v>73.8</v>
      </c>
      <c r="R234" s="12">
        <f>IF(Data_Extraction!C234="",Data_Extraction!$J234*(R$1),Data_Extraction!C234)</f>
        <v>82</v>
      </c>
      <c r="S234" s="12">
        <f>IF(Data_Extraction!D234="",Data_Extraction!$J234*(S$1),Data_Extraction!D234)</f>
        <v>85.28</v>
      </c>
      <c r="T234" s="12">
        <f>IF(Data_Extraction!E234="",Data_Extraction!$J234*(T$1),Data_Extraction!E234)</f>
        <v>77.899999999999991</v>
      </c>
      <c r="U234" s="12">
        <f>IF(Data_Extraction!F234="",Data_Extraction!$J234*(U$1),Data_Extraction!F234)</f>
        <v>80.36</v>
      </c>
      <c r="V234" s="12">
        <f>IF(Data_Extraction!G234="",Data_Extraction!$J234*(V$1),Data_Extraction!G234)</f>
        <v>74.62</v>
      </c>
      <c r="W234" s="12">
        <f>IF(Data_Extraction!H234="",Data_Extraction!$J234*(W$1),Data_Extraction!H234)</f>
        <v>87.740000000000009</v>
      </c>
      <c r="X234" s="12">
        <f>IF(Data_Extraction!I234="",Data_Extraction!$J234*(X$1),Data_Extraction!I234)</f>
        <v>79.539999999999992</v>
      </c>
      <c r="Y234" s="13">
        <f t="shared" si="18"/>
        <v>80.155000000000001</v>
      </c>
      <c r="Z234" s="17" t="str">
        <f t="shared" si="22"/>
        <v>Afternoon</v>
      </c>
      <c r="AA234" s="14" t="str">
        <f>VLOOKUP($N234,'HeartRate-2022-03-21-1647950188'!$C:$G,2,0)</f>
        <v>Break</v>
      </c>
      <c r="AB234" s="14" t="str">
        <f>VLOOKUP($N234,'HeartRate-2022-03-21-1647950188'!$C:$G,3,0)</f>
        <v>On Campus</v>
      </c>
      <c r="AC234" s="14" t="str">
        <f>VLOOKUP($N234,'HeartRate-2022-03-21-1647950188'!$C:$G,4,0)</f>
        <v>Sitting</v>
      </c>
      <c r="AD234" s="14" t="str">
        <f>VLOOKUP($N234,'HeartRate-2022-03-21-1647950188'!$C:$G,5,0)</f>
        <v>Tools_Digital Drawing</v>
      </c>
      <c r="AE234">
        <f t="shared" si="23"/>
        <v>0</v>
      </c>
      <c r="AF234" s="18">
        <v>44631</v>
      </c>
      <c r="AG234" s="19">
        <v>0.48277777777777775</v>
      </c>
    </row>
    <row r="235" spans="1:33" x14ac:dyDescent="0.3">
      <c r="A235" s="5">
        <v>44631.483101851853</v>
      </c>
      <c r="B235" t="str">
        <f>IFERROR(AVERAGEIFS('HeartRate-2022-03-21-1647950188'!$B:$B,'HeartRate-2022-03-21-1647950188'!$A:$A,Data_Extraction!B$2,'HeartRate-2022-03-21-1647950188'!$C:$C,Data_Extraction!$A235),"")</f>
        <v/>
      </c>
      <c r="C235">
        <f>IFERROR(AVERAGEIFS('HeartRate-2022-03-21-1647950188'!$B:$B,'HeartRate-2022-03-21-1647950188'!$A:$A,Data_Extraction!C$2,'HeartRate-2022-03-21-1647950188'!$C:$C,Data_Extraction!$A235),"")</f>
        <v>86</v>
      </c>
      <c r="D235" t="str">
        <f>IFERROR(AVERAGEIFS('HeartRate-2022-03-21-1647950188'!$B:$B,'HeartRate-2022-03-21-1647950188'!$A:$A,Data_Extraction!D$2,'HeartRate-2022-03-21-1647950188'!$C:$C,Data_Extraction!$A235),"")</f>
        <v/>
      </c>
      <c r="E235" t="str">
        <f>IFERROR(AVERAGEIFS('HeartRate-2022-03-21-1647950188'!$B:$B,'HeartRate-2022-03-21-1647950188'!$A:$A,Data_Extraction!E$2,'HeartRate-2022-03-21-1647950188'!$C:$C,Data_Extraction!$A235),"")</f>
        <v/>
      </c>
      <c r="F235" t="str">
        <f>IFERROR(AVERAGEIFS('HeartRate-2022-03-21-1647950188'!$B:$B,'HeartRate-2022-03-21-1647950188'!$A:$A,Data_Extraction!F$2,'HeartRate-2022-03-21-1647950188'!$C:$C,Data_Extraction!$A235),"")</f>
        <v/>
      </c>
      <c r="G235" t="str">
        <f>IFERROR(AVERAGEIFS('HeartRate-2022-03-21-1647950188'!$B:$B,'HeartRate-2022-03-21-1647950188'!$A:$A,Data_Extraction!G$2,'HeartRate-2022-03-21-1647950188'!$C:$C,Data_Extraction!$A235),"")</f>
        <v/>
      </c>
      <c r="H235" t="str">
        <f>IFERROR(AVERAGEIFS('HeartRate-2022-03-21-1647950188'!$B:$B,'HeartRate-2022-03-21-1647950188'!$A:$A,Data_Extraction!H$2,'HeartRate-2022-03-21-1647950188'!$C:$C,Data_Extraction!$A235),"")</f>
        <v/>
      </c>
      <c r="I235" t="str">
        <f>IFERROR(AVERAGEIFS('HeartRate-2022-03-21-1647950188'!$B:$B,'HeartRate-2022-03-21-1647950188'!$A:$A,Data_Extraction!I$2,'HeartRate-2022-03-21-1647950188'!$C:$C,Data_Extraction!$A235),"")</f>
        <v/>
      </c>
      <c r="J235" s="8">
        <f t="shared" si="19"/>
        <v>86</v>
      </c>
      <c r="N235" s="11">
        <f>Data_Extraction!A235</f>
        <v>44631.483101851853</v>
      </c>
      <c r="O235" s="15">
        <f t="shared" si="20"/>
        <v>44631</v>
      </c>
      <c r="P235" s="16">
        <f t="shared" si="21"/>
        <v>0.48310185185185189</v>
      </c>
      <c r="Q235" s="12">
        <f>IF(Data_Extraction!B235="",Data_Extraction!$J235*(Q$1),Data_Extraction!B235)</f>
        <v>77.400000000000006</v>
      </c>
      <c r="R235" s="12">
        <f>IF(Data_Extraction!C235="",Data_Extraction!$J235*(R$1),Data_Extraction!C235)</f>
        <v>86</v>
      </c>
      <c r="S235" s="12">
        <f>IF(Data_Extraction!D235="",Data_Extraction!$J235*(S$1),Data_Extraction!D235)</f>
        <v>89.44</v>
      </c>
      <c r="T235" s="12">
        <f>IF(Data_Extraction!E235="",Data_Extraction!$J235*(T$1),Data_Extraction!E235)</f>
        <v>81.7</v>
      </c>
      <c r="U235" s="12">
        <f>IF(Data_Extraction!F235="",Data_Extraction!$J235*(U$1),Data_Extraction!F235)</f>
        <v>84.28</v>
      </c>
      <c r="V235" s="12">
        <f>IF(Data_Extraction!G235="",Data_Extraction!$J235*(V$1),Data_Extraction!G235)</f>
        <v>78.260000000000005</v>
      </c>
      <c r="W235" s="12">
        <f>IF(Data_Extraction!H235="",Data_Extraction!$J235*(W$1),Data_Extraction!H235)</f>
        <v>92.02000000000001</v>
      </c>
      <c r="X235" s="12">
        <f>IF(Data_Extraction!I235="",Data_Extraction!$J235*(X$1),Data_Extraction!I235)</f>
        <v>83.42</v>
      </c>
      <c r="Y235" s="13">
        <f t="shared" si="18"/>
        <v>84.064999999999998</v>
      </c>
      <c r="Z235" s="17" t="str">
        <f t="shared" si="22"/>
        <v>Afternoon</v>
      </c>
      <c r="AA235" s="14" t="str">
        <f>VLOOKUP($N235,'HeartRate-2022-03-21-1647950188'!$C:$G,2,0)</f>
        <v>Break</v>
      </c>
      <c r="AB235" s="14" t="str">
        <f>VLOOKUP($N235,'HeartRate-2022-03-21-1647950188'!$C:$G,3,0)</f>
        <v>On Campus</v>
      </c>
      <c r="AC235" s="14" t="str">
        <f>VLOOKUP($N235,'HeartRate-2022-03-21-1647950188'!$C:$G,4,0)</f>
        <v>Sitting</v>
      </c>
      <c r="AD235" s="14" t="str">
        <f>VLOOKUP($N235,'HeartRate-2022-03-21-1647950188'!$C:$G,5,0)</f>
        <v>Tools_Digital Drawing</v>
      </c>
      <c r="AE235">
        <f t="shared" si="23"/>
        <v>0</v>
      </c>
      <c r="AF235" s="18">
        <v>44631</v>
      </c>
      <c r="AG235" s="19">
        <v>0.48310185185185189</v>
      </c>
    </row>
    <row r="236" spans="1:33" x14ac:dyDescent="0.3">
      <c r="A236" s="5">
        <v>44631.48333333333</v>
      </c>
      <c r="B236" t="str">
        <f>IFERROR(AVERAGEIFS('HeartRate-2022-03-21-1647950188'!$B:$B,'HeartRate-2022-03-21-1647950188'!$A:$A,Data_Extraction!B$2,'HeartRate-2022-03-21-1647950188'!$C:$C,Data_Extraction!$A236),"")</f>
        <v/>
      </c>
      <c r="C236">
        <f>IFERROR(AVERAGEIFS('HeartRate-2022-03-21-1647950188'!$B:$B,'HeartRate-2022-03-21-1647950188'!$A:$A,Data_Extraction!C$2,'HeartRate-2022-03-21-1647950188'!$C:$C,Data_Extraction!$A236),"")</f>
        <v>97</v>
      </c>
      <c r="D236" t="str">
        <f>IFERROR(AVERAGEIFS('HeartRate-2022-03-21-1647950188'!$B:$B,'HeartRate-2022-03-21-1647950188'!$A:$A,Data_Extraction!D$2,'HeartRate-2022-03-21-1647950188'!$C:$C,Data_Extraction!$A236),"")</f>
        <v/>
      </c>
      <c r="E236" t="str">
        <f>IFERROR(AVERAGEIFS('HeartRate-2022-03-21-1647950188'!$B:$B,'HeartRate-2022-03-21-1647950188'!$A:$A,Data_Extraction!E$2,'HeartRate-2022-03-21-1647950188'!$C:$C,Data_Extraction!$A236),"")</f>
        <v/>
      </c>
      <c r="F236" t="str">
        <f>IFERROR(AVERAGEIFS('HeartRate-2022-03-21-1647950188'!$B:$B,'HeartRate-2022-03-21-1647950188'!$A:$A,Data_Extraction!F$2,'HeartRate-2022-03-21-1647950188'!$C:$C,Data_Extraction!$A236),"")</f>
        <v/>
      </c>
      <c r="G236" t="str">
        <f>IFERROR(AVERAGEIFS('HeartRate-2022-03-21-1647950188'!$B:$B,'HeartRate-2022-03-21-1647950188'!$A:$A,Data_Extraction!G$2,'HeartRate-2022-03-21-1647950188'!$C:$C,Data_Extraction!$A236),"")</f>
        <v/>
      </c>
      <c r="H236" t="str">
        <f>IFERROR(AVERAGEIFS('HeartRate-2022-03-21-1647950188'!$B:$B,'HeartRate-2022-03-21-1647950188'!$A:$A,Data_Extraction!H$2,'HeartRate-2022-03-21-1647950188'!$C:$C,Data_Extraction!$A236),"")</f>
        <v/>
      </c>
      <c r="I236" t="str">
        <f>IFERROR(AVERAGEIFS('HeartRate-2022-03-21-1647950188'!$B:$B,'HeartRate-2022-03-21-1647950188'!$A:$A,Data_Extraction!I$2,'HeartRate-2022-03-21-1647950188'!$C:$C,Data_Extraction!$A236),"")</f>
        <v/>
      </c>
      <c r="J236" s="8">
        <f t="shared" si="19"/>
        <v>97</v>
      </c>
      <c r="N236" s="11">
        <f>Data_Extraction!A236</f>
        <v>44631.48333333333</v>
      </c>
      <c r="O236" s="15">
        <f t="shared" si="20"/>
        <v>44631</v>
      </c>
      <c r="P236" s="16">
        <f t="shared" si="21"/>
        <v>0.48333333333333334</v>
      </c>
      <c r="Q236" s="12">
        <f>IF(Data_Extraction!B236="",Data_Extraction!$J236*(Q$1),Data_Extraction!B236)</f>
        <v>87.3</v>
      </c>
      <c r="R236" s="12">
        <f>IF(Data_Extraction!C236="",Data_Extraction!$J236*(R$1),Data_Extraction!C236)</f>
        <v>97</v>
      </c>
      <c r="S236" s="12">
        <f>IF(Data_Extraction!D236="",Data_Extraction!$J236*(S$1),Data_Extraction!D236)</f>
        <v>100.88000000000001</v>
      </c>
      <c r="T236" s="12">
        <f>IF(Data_Extraction!E236="",Data_Extraction!$J236*(T$1),Data_Extraction!E236)</f>
        <v>92.149999999999991</v>
      </c>
      <c r="U236" s="12">
        <f>IF(Data_Extraction!F236="",Data_Extraction!$J236*(U$1),Data_Extraction!F236)</f>
        <v>95.06</v>
      </c>
      <c r="V236" s="12">
        <f>IF(Data_Extraction!G236="",Data_Extraction!$J236*(V$1),Data_Extraction!G236)</f>
        <v>88.27</v>
      </c>
      <c r="W236" s="12">
        <f>IF(Data_Extraction!H236="",Data_Extraction!$J236*(W$1),Data_Extraction!H236)</f>
        <v>103.79</v>
      </c>
      <c r="X236" s="12">
        <f>IF(Data_Extraction!I236="",Data_Extraction!$J236*(X$1),Data_Extraction!I236)</f>
        <v>94.09</v>
      </c>
      <c r="Y236" s="13">
        <f t="shared" si="18"/>
        <v>94.817499999999995</v>
      </c>
      <c r="Z236" s="17" t="str">
        <f t="shared" si="22"/>
        <v>Afternoon</v>
      </c>
      <c r="AA236" s="14" t="str">
        <f>VLOOKUP($N236,'HeartRate-2022-03-21-1647950188'!$C:$G,2,0)</f>
        <v>Demonstration</v>
      </c>
      <c r="AB236" s="14" t="str">
        <f>VLOOKUP($N236,'HeartRate-2022-03-21-1647950188'!$C:$G,3,0)</f>
        <v>On Campus</v>
      </c>
      <c r="AC236" s="14" t="str">
        <f>VLOOKUP($N236,'HeartRate-2022-03-21-1647950188'!$C:$G,4,0)</f>
        <v>Sitting</v>
      </c>
      <c r="AD236" s="14" t="str">
        <f>VLOOKUP($N236,'HeartRate-2022-03-21-1647950188'!$C:$G,5,0)</f>
        <v>Tools_Digital Drawing</v>
      </c>
      <c r="AE236">
        <f t="shared" si="23"/>
        <v>0</v>
      </c>
      <c r="AF236" s="18">
        <v>44631</v>
      </c>
      <c r="AG236" s="19">
        <v>0.48333333333333334</v>
      </c>
    </row>
    <row r="237" spans="1:33" x14ac:dyDescent="0.3">
      <c r="A237" s="5">
        <v>44631.486805555556</v>
      </c>
      <c r="B237" t="str">
        <f>IFERROR(AVERAGEIFS('HeartRate-2022-03-21-1647950188'!$B:$B,'HeartRate-2022-03-21-1647950188'!$A:$A,Data_Extraction!B$2,'HeartRate-2022-03-21-1647950188'!$C:$C,Data_Extraction!$A237),"")</f>
        <v/>
      </c>
      <c r="C237">
        <f>IFERROR(AVERAGEIFS('HeartRate-2022-03-21-1647950188'!$B:$B,'HeartRate-2022-03-21-1647950188'!$A:$A,Data_Extraction!C$2,'HeartRate-2022-03-21-1647950188'!$C:$C,Data_Extraction!$A237),"")</f>
        <v>80</v>
      </c>
      <c r="D237" t="str">
        <f>IFERROR(AVERAGEIFS('HeartRate-2022-03-21-1647950188'!$B:$B,'HeartRate-2022-03-21-1647950188'!$A:$A,Data_Extraction!D$2,'HeartRate-2022-03-21-1647950188'!$C:$C,Data_Extraction!$A237),"")</f>
        <v/>
      </c>
      <c r="E237" t="str">
        <f>IFERROR(AVERAGEIFS('HeartRate-2022-03-21-1647950188'!$B:$B,'HeartRate-2022-03-21-1647950188'!$A:$A,Data_Extraction!E$2,'HeartRate-2022-03-21-1647950188'!$C:$C,Data_Extraction!$A237),"")</f>
        <v/>
      </c>
      <c r="F237" t="str">
        <f>IFERROR(AVERAGEIFS('HeartRate-2022-03-21-1647950188'!$B:$B,'HeartRate-2022-03-21-1647950188'!$A:$A,Data_Extraction!F$2,'HeartRate-2022-03-21-1647950188'!$C:$C,Data_Extraction!$A237),"")</f>
        <v/>
      </c>
      <c r="G237" t="str">
        <f>IFERROR(AVERAGEIFS('HeartRate-2022-03-21-1647950188'!$B:$B,'HeartRate-2022-03-21-1647950188'!$A:$A,Data_Extraction!G$2,'HeartRate-2022-03-21-1647950188'!$C:$C,Data_Extraction!$A237),"")</f>
        <v/>
      </c>
      <c r="H237" t="str">
        <f>IFERROR(AVERAGEIFS('HeartRate-2022-03-21-1647950188'!$B:$B,'HeartRate-2022-03-21-1647950188'!$A:$A,Data_Extraction!H$2,'HeartRate-2022-03-21-1647950188'!$C:$C,Data_Extraction!$A237),"")</f>
        <v/>
      </c>
      <c r="I237" t="str">
        <f>IFERROR(AVERAGEIFS('HeartRate-2022-03-21-1647950188'!$B:$B,'HeartRate-2022-03-21-1647950188'!$A:$A,Data_Extraction!I$2,'HeartRate-2022-03-21-1647950188'!$C:$C,Data_Extraction!$A237),"")</f>
        <v/>
      </c>
      <c r="J237" s="8">
        <f t="shared" si="19"/>
        <v>80</v>
      </c>
      <c r="N237" s="11">
        <f>Data_Extraction!A237</f>
        <v>44631.486805555556</v>
      </c>
      <c r="O237" s="15">
        <f t="shared" si="20"/>
        <v>44631</v>
      </c>
      <c r="P237" s="16">
        <f t="shared" si="21"/>
        <v>0.48680555555555555</v>
      </c>
      <c r="Q237" s="12">
        <f>IF(Data_Extraction!B237="",Data_Extraction!$J237*(Q$1),Data_Extraction!B237)</f>
        <v>72</v>
      </c>
      <c r="R237" s="12">
        <f>IF(Data_Extraction!C237="",Data_Extraction!$J237*(R$1),Data_Extraction!C237)</f>
        <v>80</v>
      </c>
      <c r="S237" s="12">
        <f>IF(Data_Extraction!D237="",Data_Extraction!$J237*(S$1),Data_Extraction!D237)</f>
        <v>83.2</v>
      </c>
      <c r="T237" s="12">
        <f>IF(Data_Extraction!E237="",Data_Extraction!$J237*(T$1),Data_Extraction!E237)</f>
        <v>76</v>
      </c>
      <c r="U237" s="12">
        <f>IF(Data_Extraction!F237="",Data_Extraction!$J237*(U$1),Data_Extraction!F237)</f>
        <v>78.400000000000006</v>
      </c>
      <c r="V237" s="12">
        <f>IF(Data_Extraction!G237="",Data_Extraction!$J237*(V$1),Data_Extraction!G237)</f>
        <v>72.8</v>
      </c>
      <c r="W237" s="12">
        <f>IF(Data_Extraction!H237="",Data_Extraction!$J237*(W$1),Data_Extraction!H237)</f>
        <v>85.600000000000009</v>
      </c>
      <c r="X237" s="12">
        <f>IF(Data_Extraction!I237="",Data_Extraction!$J237*(X$1),Data_Extraction!I237)</f>
        <v>77.599999999999994</v>
      </c>
      <c r="Y237" s="13">
        <f t="shared" si="18"/>
        <v>78.2</v>
      </c>
      <c r="Z237" s="17" t="str">
        <f t="shared" si="22"/>
        <v>Afternoon</v>
      </c>
      <c r="AA237" s="14" t="str">
        <f>VLOOKUP($N237,'HeartRate-2022-03-21-1647950188'!$C:$G,2,0)</f>
        <v>Demonstration</v>
      </c>
      <c r="AB237" s="14" t="str">
        <f>VLOOKUP($N237,'HeartRate-2022-03-21-1647950188'!$C:$G,3,0)</f>
        <v>On Campus</v>
      </c>
      <c r="AC237" s="14" t="str">
        <f>VLOOKUP($N237,'HeartRate-2022-03-21-1647950188'!$C:$G,4,0)</f>
        <v>Sitting</v>
      </c>
      <c r="AD237" s="14" t="str">
        <f>VLOOKUP($N237,'HeartRate-2022-03-21-1647950188'!$C:$G,5,0)</f>
        <v>Tools_Digital Drawing</v>
      </c>
      <c r="AE237">
        <f t="shared" si="23"/>
        <v>0</v>
      </c>
      <c r="AF237" s="18">
        <v>44631</v>
      </c>
      <c r="AG237" s="19">
        <v>0.48680555555555555</v>
      </c>
    </row>
    <row r="238" spans="1:33" x14ac:dyDescent="0.3">
      <c r="A238" s="5">
        <v>44631.487372685187</v>
      </c>
      <c r="B238" t="str">
        <f>IFERROR(AVERAGEIFS('HeartRate-2022-03-21-1647950188'!$B:$B,'HeartRate-2022-03-21-1647950188'!$A:$A,Data_Extraction!B$2,'HeartRate-2022-03-21-1647950188'!$C:$C,Data_Extraction!$A238),"")</f>
        <v/>
      </c>
      <c r="C238">
        <f>IFERROR(AVERAGEIFS('HeartRate-2022-03-21-1647950188'!$B:$B,'HeartRate-2022-03-21-1647950188'!$A:$A,Data_Extraction!C$2,'HeartRate-2022-03-21-1647950188'!$C:$C,Data_Extraction!$A238),"")</f>
        <v>83</v>
      </c>
      <c r="D238" t="str">
        <f>IFERROR(AVERAGEIFS('HeartRate-2022-03-21-1647950188'!$B:$B,'HeartRate-2022-03-21-1647950188'!$A:$A,Data_Extraction!D$2,'HeartRate-2022-03-21-1647950188'!$C:$C,Data_Extraction!$A238),"")</f>
        <v/>
      </c>
      <c r="E238" t="str">
        <f>IFERROR(AVERAGEIFS('HeartRate-2022-03-21-1647950188'!$B:$B,'HeartRate-2022-03-21-1647950188'!$A:$A,Data_Extraction!E$2,'HeartRate-2022-03-21-1647950188'!$C:$C,Data_Extraction!$A238),"")</f>
        <v/>
      </c>
      <c r="F238" t="str">
        <f>IFERROR(AVERAGEIFS('HeartRate-2022-03-21-1647950188'!$B:$B,'HeartRate-2022-03-21-1647950188'!$A:$A,Data_Extraction!F$2,'HeartRate-2022-03-21-1647950188'!$C:$C,Data_Extraction!$A238),"")</f>
        <v/>
      </c>
      <c r="G238" t="str">
        <f>IFERROR(AVERAGEIFS('HeartRate-2022-03-21-1647950188'!$B:$B,'HeartRate-2022-03-21-1647950188'!$A:$A,Data_Extraction!G$2,'HeartRate-2022-03-21-1647950188'!$C:$C,Data_Extraction!$A238),"")</f>
        <v/>
      </c>
      <c r="H238" t="str">
        <f>IFERROR(AVERAGEIFS('HeartRate-2022-03-21-1647950188'!$B:$B,'HeartRate-2022-03-21-1647950188'!$A:$A,Data_Extraction!H$2,'HeartRate-2022-03-21-1647950188'!$C:$C,Data_Extraction!$A238),"")</f>
        <v/>
      </c>
      <c r="I238" t="str">
        <f>IFERROR(AVERAGEIFS('HeartRate-2022-03-21-1647950188'!$B:$B,'HeartRate-2022-03-21-1647950188'!$A:$A,Data_Extraction!I$2,'HeartRate-2022-03-21-1647950188'!$C:$C,Data_Extraction!$A238),"")</f>
        <v/>
      </c>
      <c r="J238" s="8">
        <f t="shared" si="19"/>
        <v>83</v>
      </c>
      <c r="N238" s="11">
        <f>Data_Extraction!A238</f>
        <v>44631.487372685187</v>
      </c>
      <c r="O238" s="15">
        <f t="shared" si="20"/>
        <v>44631</v>
      </c>
      <c r="P238" s="16">
        <f t="shared" si="21"/>
        <v>0.48737268518518517</v>
      </c>
      <c r="Q238" s="12">
        <f>IF(Data_Extraction!B238="",Data_Extraction!$J238*(Q$1),Data_Extraction!B238)</f>
        <v>74.7</v>
      </c>
      <c r="R238" s="12">
        <f>IF(Data_Extraction!C238="",Data_Extraction!$J238*(R$1),Data_Extraction!C238)</f>
        <v>83</v>
      </c>
      <c r="S238" s="12">
        <f>IF(Data_Extraction!D238="",Data_Extraction!$J238*(S$1),Data_Extraction!D238)</f>
        <v>86.320000000000007</v>
      </c>
      <c r="T238" s="12">
        <f>IF(Data_Extraction!E238="",Data_Extraction!$J238*(T$1),Data_Extraction!E238)</f>
        <v>78.849999999999994</v>
      </c>
      <c r="U238" s="12">
        <f>IF(Data_Extraction!F238="",Data_Extraction!$J238*(U$1),Data_Extraction!F238)</f>
        <v>81.34</v>
      </c>
      <c r="V238" s="12">
        <f>IF(Data_Extraction!G238="",Data_Extraction!$J238*(V$1),Data_Extraction!G238)</f>
        <v>75.53</v>
      </c>
      <c r="W238" s="12">
        <f>IF(Data_Extraction!H238="",Data_Extraction!$J238*(W$1),Data_Extraction!H238)</f>
        <v>88.81</v>
      </c>
      <c r="X238" s="12">
        <f>IF(Data_Extraction!I238="",Data_Extraction!$J238*(X$1),Data_Extraction!I238)</f>
        <v>80.509999999999991</v>
      </c>
      <c r="Y238" s="13">
        <f t="shared" si="18"/>
        <v>81.132499999999993</v>
      </c>
      <c r="Z238" s="17" t="str">
        <f t="shared" si="22"/>
        <v>Afternoon</v>
      </c>
      <c r="AA238" s="14" t="str">
        <f>VLOOKUP($N238,'HeartRate-2022-03-21-1647950188'!$C:$G,2,0)</f>
        <v>Demonstration</v>
      </c>
      <c r="AB238" s="14" t="str">
        <f>VLOOKUP($N238,'HeartRate-2022-03-21-1647950188'!$C:$G,3,0)</f>
        <v>On Campus</v>
      </c>
      <c r="AC238" s="14" t="str">
        <f>VLOOKUP($N238,'HeartRate-2022-03-21-1647950188'!$C:$G,4,0)</f>
        <v>Sitting</v>
      </c>
      <c r="AD238" s="14" t="str">
        <f>VLOOKUP($N238,'HeartRate-2022-03-21-1647950188'!$C:$G,5,0)</f>
        <v>Tools_Digital Drawing</v>
      </c>
      <c r="AE238">
        <f t="shared" si="23"/>
        <v>0</v>
      </c>
      <c r="AF238" s="18">
        <v>44631</v>
      </c>
      <c r="AG238" s="19">
        <v>0.48737268518518517</v>
      </c>
    </row>
    <row r="239" spans="1:33" x14ac:dyDescent="0.3">
      <c r="A239" s="5">
        <v>44631.490277777775</v>
      </c>
      <c r="B239" t="str">
        <f>IFERROR(AVERAGEIFS('HeartRate-2022-03-21-1647950188'!$B:$B,'HeartRate-2022-03-21-1647950188'!$A:$A,Data_Extraction!B$2,'HeartRate-2022-03-21-1647950188'!$C:$C,Data_Extraction!$A239),"")</f>
        <v/>
      </c>
      <c r="C239">
        <f>IFERROR(AVERAGEIFS('HeartRate-2022-03-21-1647950188'!$B:$B,'HeartRate-2022-03-21-1647950188'!$A:$A,Data_Extraction!C$2,'HeartRate-2022-03-21-1647950188'!$C:$C,Data_Extraction!$A239),"")</f>
        <v>85</v>
      </c>
      <c r="D239" t="str">
        <f>IFERROR(AVERAGEIFS('HeartRate-2022-03-21-1647950188'!$B:$B,'HeartRate-2022-03-21-1647950188'!$A:$A,Data_Extraction!D$2,'HeartRate-2022-03-21-1647950188'!$C:$C,Data_Extraction!$A239),"")</f>
        <v/>
      </c>
      <c r="E239" t="str">
        <f>IFERROR(AVERAGEIFS('HeartRate-2022-03-21-1647950188'!$B:$B,'HeartRate-2022-03-21-1647950188'!$A:$A,Data_Extraction!E$2,'HeartRate-2022-03-21-1647950188'!$C:$C,Data_Extraction!$A239),"")</f>
        <v/>
      </c>
      <c r="F239" t="str">
        <f>IFERROR(AVERAGEIFS('HeartRate-2022-03-21-1647950188'!$B:$B,'HeartRate-2022-03-21-1647950188'!$A:$A,Data_Extraction!F$2,'HeartRate-2022-03-21-1647950188'!$C:$C,Data_Extraction!$A239),"")</f>
        <v/>
      </c>
      <c r="G239" t="str">
        <f>IFERROR(AVERAGEIFS('HeartRate-2022-03-21-1647950188'!$B:$B,'HeartRate-2022-03-21-1647950188'!$A:$A,Data_Extraction!G$2,'HeartRate-2022-03-21-1647950188'!$C:$C,Data_Extraction!$A239),"")</f>
        <v/>
      </c>
      <c r="H239" t="str">
        <f>IFERROR(AVERAGEIFS('HeartRate-2022-03-21-1647950188'!$B:$B,'HeartRate-2022-03-21-1647950188'!$A:$A,Data_Extraction!H$2,'HeartRate-2022-03-21-1647950188'!$C:$C,Data_Extraction!$A239),"")</f>
        <v/>
      </c>
      <c r="I239" t="str">
        <f>IFERROR(AVERAGEIFS('HeartRate-2022-03-21-1647950188'!$B:$B,'HeartRate-2022-03-21-1647950188'!$A:$A,Data_Extraction!I$2,'HeartRate-2022-03-21-1647950188'!$C:$C,Data_Extraction!$A239),"")</f>
        <v/>
      </c>
      <c r="J239" s="8">
        <f t="shared" si="19"/>
        <v>85</v>
      </c>
      <c r="N239" s="11">
        <f>Data_Extraction!A239</f>
        <v>44631.490277777775</v>
      </c>
      <c r="O239" s="15">
        <f t="shared" si="20"/>
        <v>44631</v>
      </c>
      <c r="P239" s="16">
        <f t="shared" si="21"/>
        <v>0.49027777777777781</v>
      </c>
      <c r="Q239" s="12">
        <f>IF(Data_Extraction!B239="",Data_Extraction!$J239*(Q$1),Data_Extraction!B239)</f>
        <v>76.5</v>
      </c>
      <c r="R239" s="12">
        <f>IF(Data_Extraction!C239="",Data_Extraction!$J239*(R$1),Data_Extraction!C239)</f>
        <v>85</v>
      </c>
      <c r="S239" s="12">
        <f>IF(Data_Extraction!D239="",Data_Extraction!$J239*(S$1),Data_Extraction!D239)</f>
        <v>88.4</v>
      </c>
      <c r="T239" s="12">
        <f>IF(Data_Extraction!E239="",Data_Extraction!$J239*(T$1),Data_Extraction!E239)</f>
        <v>80.75</v>
      </c>
      <c r="U239" s="12">
        <f>IF(Data_Extraction!F239="",Data_Extraction!$J239*(U$1),Data_Extraction!F239)</f>
        <v>83.3</v>
      </c>
      <c r="V239" s="12">
        <f>IF(Data_Extraction!G239="",Data_Extraction!$J239*(V$1),Data_Extraction!G239)</f>
        <v>77.350000000000009</v>
      </c>
      <c r="W239" s="12">
        <f>IF(Data_Extraction!H239="",Data_Extraction!$J239*(W$1),Data_Extraction!H239)</f>
        <v>90.95</v>
      </c>
      <c r="X239" s="12">
        <f>IF(Data_Extraction!I239="",Data_Extraction!$J239*(X$1),Data_Extraction!I239)</f>
        <v>82.45</v>
      </c>
      <c r="Y239" s="13">
        <f t="shared" si="18"/>
        <v>83.087500000000006</v>
      </c>
      <c r="Z239" s="17" t="str">
        <f t="shared" si="22"/>
        <v>Afternoon</v>
      </c>
      <c r="AA239" s="14" t="str">
        <f>VLOOKUP($N239,'HeartRate-2022-03-21-1647950188'!$C:$G,2,0)</f>
        <v>Demonstration</v>
      </c>
      <c r="AB239" s="14" t="str">
        <f>VLOOKUP($N239,'HeartRate-2022-03-21-1647950188'!$C:$G,3,0)</f>
        <v>On Campus</v>
      </c>
      <c r="AC239" s="14" t="str">
        <f>VLOOKUP($N239,'HeartRate-2022-03-21-1647950188'!$C:$G,4,0)</f>
        <v>Sitting</v>
      </c>
      <c r="AD239" s="14" t="str">
        <f>VLOOKUP($N239,'HeartRate-2022-03-21-1647950188'!$C:$G,5,0)</f>
        <v>Tools_Digital Drawing</v>
      </c>
      <c r="AE239">
        <f t="shared" si="23"/>
        <v>0</v>
      </c>
      <c r="AF239" s="18">
        <v>44631</v>
      </c>
      <c r="AG239" s="19">
        <v>0.49027777777777781</v>
      </c>
    </row>
    <row r="240" spans="1:33" x14ac:dyDescent="0.3">
      <c r="A240" s="5">
        <v>44631.493750000001</v>
      </c>
      <c r="B240" t="str">
        <f>IFERROR(AVERAGEIFS('HeartRate-2022-03-21-1647950188'!$B:$B,'HeartRate-2022-03-21-1647950188'!$A:$A,Data_Extraction!B$2,'HeartRate-2022-03-21-1647950188'!$C:$C,Data_Extraction!$A240),"")</f>
        <v/>
      </c>
      <c r="C240">
        <f>IFERROR(AVERAGEIFS('HeartRate-2022-03-21-1647950188'!$B:$B,'HeartRate-2022-03-21-1647950188'!$A:$A,Data_Extraction!C$2,'HeartRate-2022-03-21-1647950188'!$C:$C,Data_Extraction!$A240),"")</f>
        <v>92</v>
      </c>
      <c r="D240" t="str">
        <f>IFERROR(AVERAGEIFS('HeartRate-2022-03-21-1647950188'!$B:$B,'HeartRate-2022-03-21-1647950188'!$A:$A,Data_Extraction!D$2,'HeartRate-2022-03-21-1647950188'!$C:$C,Data_Extraction!$A240),"")</f>
        <v/>
      </c>
      <c r="E240" t="str">
        <f>IFERROR(AVERAGEIFS('HeartRate-2022-03-21-1647950188'!$B:$B,'HeartRate-2022-03-21-1647950188'!$A:$A,Data_Extraction!E$2,'HeartRate-2022-03-21-1647950188'!$C:$C,Data_Extraction!$A240),"")</f>
        <v/>
      </c>
      <c r="F240" t="str">
        <f>IFERROR(AVERAGEIFS('HeartRate-2022-03-21-1647950188'!$B:$B,'HeartRate-2022-03-21-1647950188'!$A:$A,Data_Extraction!F$2,'HeartRate-2022-03-21-1647950188'!$C:$C,Data_Extraction!$A240),"")</f>
        <v/>
      </c>
      <c r="G240" t="str">
        <f>IFERROR(AVERAGEIFS('HeartRate-2022-03-21-1647950188'!$B:$B,'HeartRate-2022-03-21-1647950188'!$A:$A,Data_Extraction!G$2,'HeartRate-2022-03-21-1647950188'!$C:$C,Data_Extraction!$A240),"")</f>
        <v/>
      </c>
      <c r="H240" t="str">
        <f>IFERROR(AVERAGEIFS('HeartRate-2022-03-21-1647950188'!$B:$B,'HeartRate-2022-03-21-1647950188'!$A:$A,Data_Extraction!H$2,'HeartRate-2022-03-21-1647950188'!$C:$C,Data_Extraction!$A240),"")</f>
        <v/>
      </c>
      <c r="I240" t="str">
        <f>IFERROR(AVERAGEIFS('HeartRate-2022-03-21-1647950188'!$B:$B,'HeartRate-2022-03-21-1647950188'!$A:$A,Data_Extraction!I$2,'HeartRate-2022-03-21-1647950188'!$C:$C,Data_Extraction!$A240),"")</f>
        <v/>
      </c>
      <c r="J240" s="8">
        <f t="shared" si="19"/>
        <v>92</v>
      </c>
      <c r="N240" s="11">
        <f>Data_Extraction!A240</f>
        <v>44631.493750000001</v>
      </c>
      <c r="O240" s="15">
        <f t="shared" si="20"/>
        <v>44631</v>
      </c>
      <c r="P240" s="16">
        <f t="shared" si="21"/>
        <v>0.49374999999999997</v>
      </c>
      <c r="Q240" s="12">
        <f>IF(Data_Extraction!B240="",Data_Extraction!$J240*(Q$1),Data_Extraction!B240)</f>
        <v>82.8</v>
      </c>
      <c r="R240" s="12">
        <f>IF(Data_Extraction!C240="",Data_Extraction!$J240*(R$1),Data_Extraction!C240)</f>
        <v>92</v>
      </c>
      <c r="S240" s="12">
        <f>IF(Data_Extraction!D240="",Data_Extraction!$J240*(S$1),Data_Extraction!D240)</f>
        <v>95.68</v>
      </c>
      <c r="T240" s="12">
        <f>IF(Data_Extraction!E240="",Data_Extraction!$J240*(T$1),Data_Extraction!E240)</f>
        <v>87.399999999999991</v>
      </c>
      <c r="U240" s="12">
        <f>IF(Data_Extraction!F240="",Data_Extraction!$J240*(U$1),Data_Extraction!F240)</f>
        <v>90.16</v>
      </c>
      <c r="V240" s="12">
        <f>IF(Data_Extraction!G240="",Data_Extraction!$J240*(V$1),Data_Extraction!G240)</f>
        <v>83.72</v>
      </c>
      <c r="W240" s="12">
        <f>IF(Data_Extraction!H240="",Data_Extraction!$J240*(W$1),Data_Extraction!H240)</f>
        <v>98.440000000000012</v>
      </c>
      <c r="X240" s="12">
        <f>IF(Data_Extraction!I240="",Data_Extraction!$J240*(X$1),Data_Extraction!I240)</f>
        <v>89.24</v>
      </c>
      <c r="Y240" s="13">
        <f t="shared" si="18"/>
        <v>89.93</v>
      </c>
      <c r="Z240" s="17" t="str">
        <f t="shared" si="22"/>
        <v>Afternoon</v>
      </c>
      <c r="AA240" s="14" t="str">
        <f>VLOOKUP($N240,'HeartRate-2022-03-21-1647950188'!$C:$G,2,0)</f>
        <v>Demonstration</v>
      </c>
      <c r="AB240" s="14" t="str">
        <f>VLOOKUP($N240,'HeartRate-2022-03-21-1647950188'!$C:$G,3,0)</f>
        <v>On Campus</v>
      </c>
      <c r="AC240" s="14" t="str">
        <f>VLOOKUP($N240,'HeartRate-2022-03-21-1647950188'!$C:$G,4,0)</f>
        <v>Sitting</v>
      </c>
      <c r="AD240" s="14" t="str">
        <f>VLOOKUP($N240,'HeartRate-2022-03-21-1647950188'!$C:$G,5,0)</f>
        <v>Tools_Digital Drawing</v>
      </c>
      <c r="AE240">
        <f t="shared" si="23"/>
        <v>0</v>
      </c>
      <c r="AF240" s="18">
        <v>44631</v>
      </c>
      <c r="AG240" s="19">
        <v>0.49374999999999997</v>
      </c>
    </row>
    <row r="241" spans="1:33" x14ac:dyDescent="0.3">
      <c r="A241" s="5">
        <v>44631.495636574073</v>
      </c>
      <c r="B241" t="str">
        <f>IFERROR(AVERAGEIFS('HeartRate-2022-03-21-1647950188'!$B:$B,'HeartRate-2022-03-21-1647950188'!$A:$A,Data_Extraction!B$2,'HeartRate-2022-03-21-1647950188'!$C:$C,Data_Extraction!$A241),"")</f>
        <v/>
      </c>
      <c r="C241">
        <f>IFERROR(AVERAGEIFS('HeartRate-2022-03-21-1647950188'!$B:$B,'HeartRate-2022-03-21-1647950188'!$A:$A,Data_Extraction!C$2,'HeartRate-2022-03-21-1647950188'!$C:$C,Data_Extraction!$A241),"")</f>
        <v>83</v>
      </c>
      <c r="D241" t="str">
        <f>IFERROR(AVERAGEIFS('HeartRate-2022-03-21-1647950188'!$B:$B,'HeartRate-2022-03-21-1647950188'!$A:$A,Data_Extraction!D$2,'HeartRate-2022-03-21-1647950188'!$C:$C,Data_Extraction!$A241),"")</f>
        <v/>
      </c>
      <c r="E241" t="str">
        <f>IFERROR(AVERAGEIFS('HeartRate-2022-03-21-1647950188'!$B:$B,'HeartRate-2022-03-21-1647950188'!$A:$A,Data_Extraction!E$2,'HeartRate-2022-03-21-1647950188'!$C:$C,Data_Extraction!$A241),"")</f>
        <v/>
      </c>
      <c r="F241" t="str">
        <f>IFERROR(AVERAGEIFS('HeartRate-2022-03-21-1647950188'!$B:$B,'HeartRate-2022-03-21-1647950188'!$A:$A,Data_Extraction!F$2,'HeartRate-2022-03-21-1647950188'!$C:$C,Data_Extraction!$A241),"")</f>
        <v/>
      </c>
      <c r="G241" t="str">
        <f>IFERROR(AVERAGEIFS('HeartRate-2022-03-21-1647950188'!$B:$B,'HeartRate-2022-03-21-1647950188'!$A:$A,Data_Extraction!G$2,'HeartRate-2022-03-21-1647950188'!$C:$C,Data_Extraction!$A241),"")</f>
        <v/>
      </c>
      <c r="H241" t="str">
        <f>IFERROR(AVERAGEIFS('HeartRate-2022-03-21-1647950188'!$B:$B,'HeartRate-2022-03-21-1647950188'!$A:$A,Data_Extraction!H$2,'HeartRate-2022-03-21-1647950188'!$C:$C,Data_Extraction!$A241),"")</f>
        <v/>
      </c>
      <c r="I241" t="str">
        <f>IFERROR(AVERAGEIFS('HeartRate-2022-03-21-1647950188'!$B:$B,'HeartRate-2022-03-21-1647950188'!$A:$A,Data_Extraction!I$2,'HeartRate-2022-03-21-1647950188'!$C:$C,Data_Extraction!$A241),"")</f>
        <v/>
      </c>
      <c r="J241" s="8">
        <f t="shared" si="19"/>
        <v>83</v>
      </c>
      <c r="N241" s="11">
        <f>Data_Extraction!A241</f>
        <v>44631.495636574073</v>
      </c>
      <c r="O241" s="15">
        <f t="shared" si="20"/>
        <v>44631</v>
      </c>
      <c r="P241" s="16">
        <f t="shared" si="21"/>
        <v>0.49563657407407408</v>
      </c>
      <c r="Q241" s="12">
        <f>IF(Data_Extraction!B241="",Data_Extraction!$J241*(Q$1),Data_Extraction!B241)</f>
        <v>74.7</v>
      </c>
      <c r="R241" s="12">
        <f>IF(Data_Extraction!C241="",Data_Extraction!$J241*(R$1),Data_Extraction!C241)</f>
        <v>83</v>
      </c>
      <c r="S241" s="12">
        <f>IF(Data_Extraction!D241="",Data_Extraction!$J241*(S$1),Data_Extraction!D241)</f>
        <v>86.320000000000007</v>
      </c>
      <c r="T241" s="12">
        <f>IF(Data_Extraction!E241="",Data_Extraction!$J241*(T$1),Data_Extraction!E241)</f>
        <v>78.849999999999994</v>
      </c>
      <c r="U241" s="12">
        <f>IF(Data_Extraction!F241="",Data_Extraction!$J241*(U$1),Data_Extraction!F241)</f>
        <v>81.34</v>
      </c>
      <c r="V241" s="12">
        <f>IF(Data_Extraction!G241="",Data_Extraction!$J241*(V$1),Data_Extraction!G241)</f>
        <v>75.53</v>
      </c>
      <c r="W241" s="12">
        <f>IF(Data_Extraction!H241="",Data_Extraction!$J241*(W$1),Data_Extraction!H241)</f>
        <v>88.81</v>
      </c>
      <c r="X241" s="12">
        <f>IF(Data_Extraction!I241="",Data_Extraction!$J241*(X$1),Data_Extraction!I241)</f>
        <v>80.509999999999991</v>
      </c>
      <c r="Y241" s="13">
        <f t="shared" si="18"/>
        <v>81.132499999999993</v>
      </c>
      <c r="Z241" s="17" t="str">
        <f t="shared" si="22"/>
        <v>Afternoon</v>
      </c>
      <c r="AA241" s="14" t="str">
        <f>VLOOKUP($N241,'HeartRate-2022-03-21-1647950188'!$C:$G,2,0)</f>
        <v>Demonstration</v>
      </c>
      <c r="AB241" s="14" t="str">
        <f>VLOOKUP($N241,'HeartRate-2022-03-21-1647950188'!$C:$G,3,0)</f>
        <v>On Campus</v>
      </c>
      <c r="AC241" s="14" t="str">
        <f>VLOOKUP($N241,'HeartRate-2022-03-21-1647950188'!$C:$G,4,0)</f>
        <v>Sitting</v>
      </c>
      <c r="AD241" s="14" t="str">
        <f>VLOOKUP($N241,'HeartRate-2022-03-21-1647950188'!$C:$G,5,0)</f>
        <v>Tools_Digital Drawing</v>
      </c>
      <c r="AE241">
        <f t="shared" si="23"/>
        <v>0</v>
      </c>
      <c r="AF241" s="18">
        <v>44631</v>
      </c>
      <c r="AG241" s="19">
        <v>0.49563657407407408</v>
      </c>
    </row>
    <row r="242" spans="1:33" x14ac:dyDescent="0.3">
      <c r="A242" s="5">
        <v>44631.49722222222</v>
      </c>
      <c r="B242" t="str">
        <f>IFERROR(AVERAGEIFS('HeartRate-2022-03-21-1647950188'!$B:$B,'HeartRate-2022-03-21-1647950188'!$A:$A,Data_Extraction!B$2,'HeartRate-2022-03-21-1647950188'!$C:$C,Data_Extraction!$A242),"")</f>
        <v/>
      </c>
      <c r="C242">
        <f>IFERROR(AVERAGEIFS('HeartRate-2022-03-21-1647950188'!$B:$B,'HeartRate-2022-03-21-1647950188'!$A:$A,Data_Extraction!C$2,'HeartRate-2022-03-21-1647950188'!$C:$C,Data_Extraction!$A242),"")</f>
        <v>84</v>
      </c>
      <c r="D242" t="str">
        <f>IFERROR(AVERAGEIFS('HeartRate-2022-03-21-1647950188'!$B:$B,'HeartRate-2022-03-21-1647950188'!$A:$A,Data_Extraction!D$2,'HeartRate-2022-03-21-1647950188'!$C:$C,Data_Extraction!$A242),"")</f>
        <v/>
      </c>
      <c r="E242" t="str">
        <f>IFERROR(AVERAGEIFS('HeartRate-2022-03-21-1647950188'!$B:$B,'HeartRate-2022-03-21-1647950188'!$A:$A,Data_Extraction!E$2,'HeartRate-2022-03-21-1647950188'!$C:$C,Data_Extraction!$A242),"")</f>
        <v/>
      </c>
      <c r="F242" t="str">
        <f>IFERROR(AVERAGEIFS('HeartRate-2022-03-21-1647950188'!$B:$B,'HeartRate-2022-03-21-1647950188'!$A:$A,Data_Extraction!F$2,'HeartRate-2022-03-21-1647950188'!$C:$C,Data_Extraction!$A242),"")</f>
        <v/>
      </c>
      <c r="G242" t="str">
        <f>IFERROR(AVERAGEIFS('HeartRate-2022-03-21-1647950188'!$B:$B,'HeartRate-2022-03-21-1647950188'!$A:$A,Data_Extraction!G$2,'HeartRate-2022-03-21-1647950188'!$C:$C,Data_Extraction!$A242),"")</f>
        <v/>
      </c>
      <c r="H242" t="str">
        <f>IFERROR(AVERAGEIFS('HeartRate-2022-03-21-1647950188'!$B:$B,'HeartRate-2022-03-21-1647950188'!$A:$A,Data_Extraction!H$2,'HeartRate-2022-03-21-1647950188'!$C:$C,Data_Extraction!$A242),"")</f>
        <v/>
      </c>
      <c r="I242" t="str">
        <f>IFERROR(AVERAGEIFS('HeartRate-2022-03-21-1647950188'!$B:$B,'HeartRate-2022-03-21-1647950188'!$A:$A,Data_Extraction!I$2,'HeartRate-2022-03-21-1647950188'!$C:$C,Data_Extraction!$A242),"")</f>
        <v/>
      </c>
      <c r="J242" s="8">
        <f t="shared" si="19"/>
        <v>84</v>
      </c>
      <c r="N242" s="11">
        <f>Data_Extraction!A242</f>
        <v>44631.49722222222</v>
      </c>
      <c r="O242" s="15">
        <f t="shared" si="20"/>
        <v>44631</v>
      </c>
      <c r="P242" s="16">
        <f t="shared" si="21"/>
        <v>0.49722222222222223</v>
      </c>
      <c r="Q242" s="12">
        <f>IF(Data_Extraction!B242="",Data_Extraction!$J242*(Q$1),Data_Extraction!B242)</f>
        <v>75.600000000000009</v>
      </c>
      <c r="R242" s="12">
        <f>IF(Data_Extraction!C242="",Data_Extraction!$J242*(R$1),Data_Extraction!C242)</f>
        <v>84</v>
      </c>
      <c r="S242" s="12">
        <f>IF(Data_Extraction!D242="",Data_Extraction!$J242*(S$1),Data_Extraction!D242)</f>
        <v>87.36</v>
      </c>
      <c r="T242" s="12">
        <f>IF(Data_Extraction!E242="",Data_Extraction!$J242*(T$1),Data_Extraction!E242)</f>
        <v>79.8</v>
      </c>
      <c r="U242" s="12">
        <f>IF(Data_Extraction!F242="",Data_Extraction!$J242*(U$1),Data_Extraction!F242)</f>
        <v>82.32</v>
      </c>
      <c r="V242" s="12">
        <f>IF(Data_Extraction!G242="",Data_Extraction!$J242*(V$1),Data_Extraction!G242)</f>
        <v>76.44</v>
      </c>
      <c r="W242" s="12">
        <f>IF(Data_Extraction!H242="",Data_Extraction!$J242*(W$1),Data_Extraction!H242)</f>
        <v>89.88000000000001</v>
      </c>
      <c r="X242" s="12">
        <f>IF(Data_Extraction!I242="",Data_Extraction!$J242*(X$1),Data_Extraction!I242)</f>
        <v>81.48</v>
      </c>
      <c r="Y242" s="13">
        <f t="shared" si="18"/>
        <v>82.110000000000014</v>
      </c>
      <c r="Z242" s="17" t="str">
        <f t="shared" si="22"/>
        <v>Afternoon</v>
      </c>
      <c r="AA242" s="14" t="str">
        <f>VLOOKUP($N242,'HeartRate-2022-03-21-1647950188'!$C:$G,2,0)</f>
        <v>Demonstration</v>
      </c>
      <c r="AB242" s="14" t="str">
        <f>VLOOKUP($N242,'HeartRate-2022-03-21-1647950188'!$C:$G,3,0)</f>
        <v>On Campus</v>
      </c>
      <c r="AC242" s="14" t="str">
        <f>VLOOKUP($N242,'HeartRate-2022-03-21-1647950188'!$C:$G,4,0)</f>
        <v>Sitting</v>
      </c>
      <c r="AD242" s="14" t="str">
        <f>VLOOKUP($N242,'HeartRate-2022-03-21-1647950188'!$C:$G,5,0)</f>
        <v>Tools_Digital Drawing</v>
      </c>
      <c r="AE242">
        <f t="shared" si="23"/>
        <v>0</v>
      </c>
      <c r="AF242" s="18">
        <v>44631</v>
      </c>
      <c r="AG242" s="19">
        <v>0.49722222222222223</v>
      </c>
    </row>
    <row r="243" spans="1:33" x14ac:dyDescent="0.3">
      <c r="A243" s="5">
        <v>44631.500694444447</v>
      </c>
      <c r="B243" t="str">
        <f>IFERROR(AVERAGEIFS('HeartRate-2022-03-21-1647950188'!$B:$B,'HeartRate-2022-03-21-1647950188'!$A:$A,Data_Extraction!B$2,'HeartRate-2022-03-21-1647950188'!$C:$C,Data_Extraction!$A243),"")</f>
        <v/>
      </c>
      <c r="C243">
        <f>IFERROR(AVERAGEIFS('HeartRate-2022-03-21-1647950188'!$B:$B,'HeartRate-2022-03-21-1647950188'!$A:$A,Data_Extraction!C$2,'HeartRate-2022-03-21-1647950188'!$C:$C,Data_Extraction!$A243),"")</f>
        <v>84</v>
      </c>
      <c r="D243" t="str">
        <f>IFERROR(AVERAGEIFS('HeartRate-2022-03-21-1647950188'!$B:$B,'HeartRate-2022-03-21-1647950188'!$A:$A,Data_Extraction!D$2,'HeartRate-2022-03-21-1647950188'!$C:$C,Data_Extraction!$A243),"")</f>
        <v/>
      </c>
      <c r="E243" t="str">
        <f>IFERROR(AVERAGEIFS('HeartRate-2022-03-21-1647950188'!$B:$B,'HeartRate-2022-03-21-1647950188'!$A:$A,Data_Extraction!E$2,'HeartRate-2022-03-21-1647950188'!$C:$C,Data_Extraction!$A243),"")</f>
        <v/>
      </c>
      <c r="F243" t="str">
        <f>IFERROR(AVERAGEIFS('HeartRate-2022-03-21-1647950188'!$B:$B,'HeartRate-2022-03-21-1647950188'!$A:$A,Data_Extraction!F$2,'HeartRate-2022-03-21-1647950188'!$C:$C,Data_Extraction!$A243),"")</f>
        <v/>
      </c>
      <c r="G243" t="str">
        <f>IFERROR(AVERAGEIFS('HeartRate-2022-03-21-1647950188'!$B:$B,'HeartRate-2022-03-21-1647950188'!$A:$A,Data_Extraction!G$2,'HeartRate-2022-03-21-1647950188'!$C:$C,Data_Extraction!$A243),"")</f>
        <v/>
      </c>
      <c r="H243" t="str">
        <f>IFERROR(AVERAGEIFS('HeartRate-2022-03-21-1647950188'!$B:$B,'HeartRate-2022-03-21-1647950188'!$A:$A,Data_Extraction!H$2,'HeartRate-2022-03-21-1647950188'!$C:$C,Data_Extraction!$A243),"")</f>
        <v/>
      </c>
      <c r="I243" t="str">
        <f>IFERROR(AVERAGEIFS('HeartRate-2022-03-21-1647950188'!$B:$B,'HeartRate-2022-03-21-1647950188'!$A:$A,Data_Extraction!I$2,'HeartRate-2022-03-21-1647950188'!$C:$C,Data_Extraction!$A243),"")</f>
        <v/>
      </c>
      <c r="J243" s="8">
        <f t="shared" si="19"/>
        <v>84</v>
      </c>
      <c r="N243" s="11">
        <f>Data_Extraction!A243</f>
        <v>44631.500694444447</v>
      </c>
      <c r="O243" s="15">
        <f t="shared" si="20"/>
        <v>44631</v>
      </c>
      <c r="P243" s="16">
        <f t="shared" si="21"/>
        <v>0.50069444444444444</v>
      </c>
      <c r="Q243" s="12">
        <f>IF(Data_Extraction!B243="",Data_Extraction!$J243*(Q$1),Data_Extraction!B243)</f>
        <v>75.600000000000009</v>
      </c>
      <c r="R243" s="12">
        <f>IF(Data_Extraction!C243="",Data_Extraction!$J243*(R$1),Data_Extraction!C243)</f>
        <v>84</v>
      </c>
      <c r="S243" s="12">
        <f>IF(Data_Extraction!D243="",Data_Extraction!$J243*(S$1),Data_Extraction!D243)</f>
        <v>87.36</v>
      </c>
      <c r="T243" s="12">
        <f>IF(Data_Extraction!E243="",Data_Extraction!$J243*(T$1),Data_Extraction!E243)</f>
        <v>79.8</v>
      </c>
      <c r="U243" s="12">
        <f>IF(Data_Extraction!F243="",Data_Extraction!$J243*(U$1),Data_Extraction!F243)</f>
        <v>82.32</v>
      </c>
      <c r="V243" s="12">
        <f>IF(Data_Extraction!G243="",Data_Extraction!$J243*(V$1),Data_Extraction!G243)</f>
        <v>76.44</v>
      </c>
      <c r="W243" s="12">
        <f>IF(Data_Extraction!H243="",Data_Extraction!$J243*(W$1),Data_Extraction!H243)</f>
        <v>89.88000000000001</v>
      </c>
      <c r="X243" s="12">
        <f>IF(Data_Extraction!I243="",Data_Extraction!$J243*(X$1),Data_Extraction!I243)</f>
        <v>81.48</v>
      </c>
      <c r="Y243" s="13">
        <f t="shared" si="18"/>
        <v>82.110000000000014</v>
      </c>
      <c r="Z243" s="17" t="str">
        <f t="shared" si="22"/>
        <v>Afternoon</v>
      </c>
      <c r="AA243" s="14" t="str">
        <f>VLOOKUP($N243,'HeartRate-2022-03-21-1647950188'!$C:$G,2,0)</f>
        <v>Demonstration</v>
      </c>
      <c r="AB243" s="14" t="str">
        <f>VLOOKUP($N243,'HeartRate-2022-03-21-1647950188'!$C:$G,3,0)</f>
        <v>On Campus</v>
      </c>
      <c r="AC243" s="14" t="str">
        <f>VLOOKUP($N243,'HeartRate-2022-03-21-1647950188'!$C:$G,4,0)</f>
        <v>Sitting</v>
      </c>
      <c r="AD243" s="14" t="str">
        <f>VLOOKUP($N243,'HeartRate-2022-03-21-1647950188'!$C:$G,5,0)</f>
        <v>Tools_Digital Drawing</v>
      </c>
      <c r="AE243">
        <f t="shared" si="23"/>
        <v>0</v>
      </c>
      <c r="AF243" s="18">
        <v>44631</v>
      </c>
      <c r="AG243" s="19">
        <v>0.50069444444444444</v>
      </c>
    </row>
    <row r="244" spans="1:33" x14ac:dyDescent="0.3">
      <c r="A244" s="5">
        <v>44631.504166666666</v>
      </c>
      <c r="B244" t="str">
        <f>IFERROR(AVERAGEIFS('HeartRate-2022-03-21-1647950188'!$B:$B,'HeartRate-2022-03-21-1647950188'!$A:$A,Data_Extraction!B$2,'HeartRate-2022-03-21-1647950188'!$C:$C,Data_Extraction!$A244),"")</f>
        <v/>
      </c>
      <c r="C244">
        <f>IFERROR(AVERAGEIFS('HeartRate-2022-03-21-1647950188'!$B:$B,'HeartRate-2022-03-21-1647950188'!$A:$A,Data_Extraction!C$2,'HeartRate-2022-03-21-1647950188'!$C:$C,Data_Extraction!$A244),"")</f>
        <v>84</v>
      </c>
      <c r="D244" t="str">
        <f>IFERROR(AVERAGEIFS('HeartRate-2022-03-21-1647950188'!$B:$B,'HeartRate-2022-03-21-1647950188'!$A:$A,Data_Extraction!D$2,'HeartRate-2022-03-21-1647950188'!$C:$C,Data_Extraction!$A244),"")</f>
        <v/>
      </c>
      <c r="E244" t="str">
        <f>IFERROR(AVERAGEIFS('HeartRate-2022-03-21-1647950188'!$B:$B,'HeartRate-2022-03-21-1647950188'!$A:$A,Data_Extraction!E$2,'HeartRate-2022-03-21-1647950188'!$C:$C,Data_Extraction!$A244),"")</f>
        <v/>
      </c>
      <c r="F244" t="str">
        <f>IFERROR(AVERAGEIFS('HeartRate-2022-03-21-1647950188'!$B:$B,'HeartRate-2022-03-21-1647950188'!$A:$A,Data_Extraction!F$2,'HeartRate-2022-03-21-1647950188'!$C:$C,Data_Extraction!$A244),"")</f>
        <v/>
      </c>
      <c r="G244" t="str">
        <f>IFERROR(AVERAGEIFS('HeartRate-2022-03-21-1647950188'!$B:$B,'HeartRate-2022-03-21-1647950188'!$A:$A,Data_Extraction!G$2,'HeartRate-2022-03-21-1647950188'!$C:$C,Data_Extraction!$A244),"")</f>
        <v/>
      </c>
      <c r="H244" t="str">
        <f>IFERROR(AVERAGEIFS('HeartRate-2022-03-21-1647950188'!$B:$B,'HeartRate-2022-03-21-1647950188'!$A:$A,Data_Extraction!H$2,'HeartRate-2022-03-21-1647950188'!$C:$C,Data_Extraction!$A244),"")</f>
        <v/>
      </c>
      <c r="I244" t="str">
        <f>IFERROR(AVERAGEIFS('HeartRate-2022-03-21-1647950188'!$B:$B,'HeartRate-2022-03-21-1647950188'!$A:$A,Data_Extraction!I$2,'HeartRate-2022-03-21-1647950188'!$C:$C,Data_Extraction!$A244),"")</f>
        <v/>
      </c>
      <c r="J244" s="8">
        <f t="shared" si="19"/>
        <v>84</v>
      </c>
      <c r="N244" s="11">
        <f>Data_Extraction!A244</f>
        <v>44631.504166666666</v>
      </c>
      <c r="O244" s="15">
        <f t="shared" si="20"/>
        <v>44631</v>
      </c>
      <c r="P244" s="16">
        <f t="shared" si="21"/>
        <v>0.50416666666666665</v>
      </c>
      <c r="Q244" s="12">
        <f>IF(Data_Extraction!B244="",Data_Extraction!$J244*(Q$1),Data_Extraction!B244)</f>
        <v>75.600000000000009</v>
      </c>
      <c r="R244" s="12">
        <f>IF(Data_Extraction!C244="",Data_Extraction!$J244*(R$1),Data_Extraction!C244)</f>
        <v>84</v>
      </c>
      <c r="S244" s="12">
        <f>IF(Data_Extraction!D244="",Data_Extraction!$J244*(S$1),Data_Extraction!D244)</f>
        <v>87.36</v>
      </c>
      <c r="T244" s="12">
        <f>IF(Data_Extraction!E244="",Data_Extraction!$J244*(T$1),Data_Extraction!E244)</f>
        <v>79.8</v>
      </c>
      <c r="U244" s="12">
        <f>IF(Data_Extraction!F244="",Data_Extraction!$J244*(U$1),Data_Extraction!F244)</f>
        <v>82.32</v>
      </c>
      <c r="V244" s="12">
        <f>IF(Data_Extraction!G244="",Data_Extraction!$J244*(V$1),Data_Extraction!G244)</f>
        <v>76.44</v>
      </c>
      <c r="W244" s="12">
        <f>IF(Data_Extraction!H244="",Data_Extraction!$J244*(W$1),Data_Extraction!H244)</f>
        <v>89.88000000000001</v>
      </c>
      <c r="X244" s="12">
        <f>IF(Data_Extraction!I244="",Data_Extraction!$J244*(X$1),Data_Extraction!I244)</f>
        <v>81.48</v>
      </c>
      <c r="Y244" s="13">
        <f t="shared" si="18"/>
        <v>82.110000000000014</v>
      </c>
      <c r="Z244" s="17" t="str">
        <f t="shared" si="22"/>
        <v>Afternoon</v>
      </c>
      <c r="AA244" s="14" t="str">
        <f>VLOOKUP($N244,'HeartRate-2022-03-21-1647950188'!$C:$G,2,0)</f>
        <v>Demonstration</v>
      </c>
      <c r="AB244" s="14" t="str">
        <f>VLOOKUP($N244,'HeartRate-2022-03-21-1647950188'!$C:$G,3,0)</f>
        <v>On Campus</v>
      </c>
      <c r="AC244" s="14" t="str">
        <f>VLOOKUP($N244,'HeartRate-2022-03-21-1647950188'!$C:$G,4,0)</f>
        <v>Sitting</v>
      </c>
      <c r="AD244" s="14" t="str">
        <f>VLOOKUP($N244,'HeartRate-2022-03-21-1647950188'!$C:$G,5,0)</f>
        <v>Tools_Digital Drawing</v>
      </c>
      <c r="AE244">
        <f t="shared" si="23"/>
        <v>0</v>
      </c>
      <c r="AF244" s="18">
        <v>44631</v>
      </c>
      <c r="AG244" s="19">
        <v>0.50416666666666665</v>
      </c>
    </row>
    <row r="245" spans="1:33" x14ac:dyDescent="0.3">
      <c r="A245" s="5">
        <v>44631.507638888892</v>
      </c>
      <c r="B245" t="str">
        <f>IFERROR(AVERAGEIFS('HeartRate-2022-03-21-1647950188'!$B:$B,'HeartRate-2022-03-21-1647950188'!$A:$A,Data_Extraction!B$2,'HeartRate-2022-03-21-1647950188'!$C:$C,Data_Extraction!$A245),"")</f>
        <v/>
      </c>
      <c r="C245">
        <f>IFERROR(AVERAGEIFS('HeartRate-2022-03-21-1647950188'!$B:$B,'HeartRate-2022-03-21-1647950188'!$A:$A,Data_Extraction!C$2,'HeartRate-2022-03-21-1647950188'!$C:$C,Data_Extraction!$A245),"")</f>
        <v>81</v>
      </c>
      <c r="D245" t="str">
        <f>IFERROR(AVERAGEIFS('HeartRate-2022-03-21-1647950188'!$B:$B,'HeartRate-2022-03-21-1647950188'!$A:$A,Data_Extraction!D$2,'HeartRate-2022-03-21-1647950188'!$C:$C,Data_Extraction!$A245),"")</f>
        <v/>
      </c>
      <c r="E245" t="str">
        <f>IFERROR(AVERAGEIFS('HeartRate-2022-03-21-1647950188'!$B:$B,'HeartRate-2022-03-21-1647950188'!$A:$A,Data_Extraction!E$2,'HeartRate-2022-03-21-1647950188'!$C:$C,Data_Extraction!$A245),"")</f>
        <v/>
      </c>
      <c r="F245" t="str">
        <f>IFERROR(AVERAGEIFS('HeartRate-2022-03-21-1647950188'!$B:$B,'HeartRate-2022-03-21-1647950188'!$A:$A,Data_Extraction!F$2,'HeartRate-2022-03-21-1647950188'!$C:$C,Data_Extraction!$A245),"")</f>
        <v/>
      </c>
      <c r="G245" t="str">
        <f>IFERROR(AVERAGEIFS('HeartRate-2022-03-21-1647950188'!$B:$B,'HeartRate-2022-03-21-1647950188'!$A:$A,Data_Extraction!G$2,'HeartRate-2022-03-21-1647950188'!$C:$C,Data_Extraction!$A245),"")</f>
        <v/>
      </c>
      <c r="H245" t="str">
        <f>IFERROR(AVERAGEIFS('HeartRate-2022-03-21-1647950188'!$B:$B,'HeartRate-2022-03-21-1647950188'!$A:$A,Data_Extraction!H$2,'HeartRate-2022-03-21-1647950188'!$C:$C,Data_Extraction!$A245),"")</f>
        <v/>
      </c>
      <c r="I245" t="str">
        <f>IFERROR(AVERAGEIFS('HeartRate-2022-03-21-1647950188'!$B:$B,'HeartRate-2022-03-21-1647950188'!$A:$A,Data_Extraction!I$2,'HeartRate-2022-03-21-1647950188'!$C:$C,Data_Extraction!$A245),"")</f>
        <v/>
      </c>
      <c r="J245" s="8">
        <f t="shared" si="19"/>
        <v>81</v>
      </c>
      <c r="N245" s="11">
        <f>Data_Extraction!A245</f>
        <v>44631.507638888892</v>
      </c>
      <c r="O245" s="15">
        <f t="shared" si="20"/>
        <v>44631</v>
      </c>
      <c r="P245" s="16">
        <f t="shared" si="21"/>
        <v>0.50763888888888886</v>
      </c>
      <c r="Q245" s="12">
        <f>IF(Data_Extraction!B245="",Data_Extraction!$J245*(Q$1),Data_Extraction!B245)</f>
        <v>72.900000000000006</v>
      </c>
      <c r="R245" s="12">
        <f>IF(Data_Extraction!C245="",Data_Extraction!$J245*(R$1),Data_Extraction!C245)</f>
        <v>81</v>
      </c>
      <c r="S245" s="12">
        <f>IF(Data_Extraction!D245="",Data_Extraction!$J245*(S$1),Data_Extraction!D245)</f>
        <v>84.240000000000009</v>
      </c>
      <c r="T245" s="12">
        <f>IF(Data_Extraction!E245="",Data_Extraction!$J245*(T$1),Data_Extraction!E245)</f>
        <v>76.95</v>
      </c>
      <c r="U245" s="12">
        <f>IF(Data_Extraction!F245="",Data_Extraction!$J245*(U$1),Data_Extraction!F245)</f>
        <v>79.38</v>
      </c>
      <c r="V245" s="12">
        <f>IF(Data_Extraction!G245="",Data_Extraction!$J245*(V$1),Data_Extraction!G245)</f>
        <v>73.710000000000008</v>
      </c>
      <c r="W245" s="12">
        <f>IF(Data_Extraction!H245="",Data_Extraction!$J245*(W$1),Data_Extraction!H245)</f>
        <v>86.67</v>
      </c>
      <c r="X245" s="12">
        <f>IF(Data_Extraction!I245="",Data_Extraction!$J245*(X$1),Data_Extraction!I245)</f>
        <v>78.569999999999993</v>
      </c>
      <c r="Y245" s="13">
        <f t="shared" si="18"/>
        <v>79.177500000000009</v>
      </c>
      <c r="Z245" s="17" t="str">
        <f t="shared" si="22"/>
        <v>Afternoon</v>
      </c>
      <c r="AA245" s="14" t="str">
        <f>VLOOKUP($N245,'HeartRate-2022-03-21-1647950188'!$C:$G,2,0)</f>
        <v>Demonstration</v>
      </c>
      <c r="AB245" s="14" t="str">
        <f>VLOOKUP($N245,'HeartRate-2022-03-21-1647950188'!$C:$G,3,0)</f>
        <v>On Campus</v>
      </c>
      <c r="AC245" s="14" t="str">
        <f>VLOOKUP($N245,'HeartRate-2022-03-21-1647950188'!$C:$G,4,0)</f>
        <v>Sitting</v>
      </c>
      <c r="AD245" s="14" t="str">
        <f>VLOOKUP($N245,'HeartRate-2022-03-21-1647950188'!$C:$G,5,0)</f>
        <v>Tools_Digital Drawing</v>
      </c>
      <c r="AE245">
        <f t="shared" si="23"/>
        <v>0</v>
      </c>
      <c r="AF245" s="18">
        <v>44631</v>
      </c>
      <c r="AG245" s="19">
        <v>0.50763888888888886</v>
      </c>
    </row>
    <row r="246" spans="1:33" x14ac:dyDescent="0.3">
      <c r="A246" s="5">
        <v>44631.511111111111</v>
      </c>
      <c r="B246" t="str">
        <f>IFERROR(AVERAGEIFS('HeartRate-2022-03-21-1647950188'!$B:$B,'HeartRate-2022-03-21-1647950188'!$A:$A,Data_Extraction!B$2,'HeartRate-2022-03-21-1647950188'!$C:$C,Data_Extraction!$A246),"")</f>
        <v/>
      </c>
      <c r="C246">
        <f>IFERROR(AVERAGEIFS('HeartRate-2022-03-21-1647950188'!$B:$B,'HeartRate-2022-03-21-1647950188'!$A:$A,Data_Extraction!C$2,'HeartRate-2022-03-21-1647950188'!$C:$C,Data_Extraction!$A246),"")</f>
        <v>90</v>
      </c>
      <c r="D246" t="str">
        <f>IFERROR(AVERAGEIFS('HeartRate-2022-03-21-1647950188'!$B:$B,'HeartRate-2022-03-21-1647950188'!$A:$A,Data_Extraction!D$2,'HeartRate-2022-03-21-1647950188'!$C:$C,Data_Extraction!$A246),"")</f>
        <v/>
      </c>
      <c r="E246" t="str">
        <f>IFERROR(AVERAGEIFS('HeartRate-2022-03-21-1647950188'!$B:$B,'HeartRate-2022-03-21-1647950188'!$A:$A,Data_Extraction!E$2,'HeartRate-2022-03-21-1647950188'!$C:$C,Data_Extraction!$A246),"")</f>
        <v/>
      </c>
      <c r="F246" t="str">
        <f>IFERROR(AVERAGEIFS('HeartRate-2022-03-21-1647950188'!$B:$B,'HeartRate-2022-03-21-1647950188'!$A:$A,Data_Extraction!F$2,'HeartRate-2022-03-21-1647950188'!$C:$C,Data_Extraction!$A246),"")</f>
        <v/>
      </c>
      <c r="G246" t="str">
        <f>IFERROR(AVERAGEIFS('HeartRate-2022-03-21-1647950188'!$B:$B,'HeartRate-2022-03-21-1647950188'!$A:$A,Data_Extraction!G$2,'HeartRate-2022-03-21-1647950188'!$C:$C,Data_Extraction!$A246),"")</f>
        <v/>
      </c>
      <c r="H246" t="str">
        <f>IFERROR(AVERAGEIFS('HeartRate-2022-03-21-1647950188'!$B:$B,'HeartRate-2022-03-21-1647950188'!$A:$A,Data_Extraction!H$2,'HeartRate-2022-03-21-1647950188'!$C:$C,Data_Extraction!$A246),"")</f>
        <v/>
      </c>
      <c r="I246" t="str">
        <f>IFERROR(AVERAGEIFS('HeartRate-2022-03-21-1647950188'!$B:$B,'HeartRate-2022-03-21-1647950188'!$A:$A,Data_Extraction!I$2,'HeartRate-2022-03-21-1647950188'!$C:$C,Data_Extraction!$A246),"")</f>
        <v/>
      </c>
      <c r="J246" s="8">
        <f t="shared" si="19"/>
        <v>90</v>
      </c>
      <c r="N246" s="11">
        <f>Data_Extraction!A246</f>
        <v>44631.511111111111</v>
      </c>
      <c r="O246" s="15">
        <f t="shared" si="20"/>
        <v>44631</v>
      </c>
      <c r="P246" s="16">
        <f t="shared" si="21"/>
        <v>0.51111111111111118</v>
      </c>
      <c r="Q246" s="12">
        <f>IF(Data_Extraction!B246="",Data_Extraction!$J246*(Q$1),Data_Extraction!B246)</f>
        <v>81</v>
      </c>
      <c r="R246" s="12">
        <f>IF(Data_Extraction!C246="",Data_Extraction!$J246*(R$1),Data_Extraction!C246)</f>
        <v>90</v>
      </c>
      <c r="S246" s="12">
        <f>IF(Data_Extraction!D246="",Data_Extraction!$J246*(S$1),Data_Extraction!D246)</f>
        <v>93.600000000000009</v>
      </c>
      <c r="T246" s="12">
        <f>IF(Data_Extraction!E246="",Data_Extraction!$J246*(T$1),Data_Extraction!E246)</f>
        <v>85.5</v>
      </c>
      <c r="U246" s="12">
        <f>IF(Data_Extraction!F246="",Data_Extraction!$J246*(U$1),Data_Extraction!F246)</f>
        <v>88.2</v>
      </c>
      <c r="V246" s="12">
        <f>IF(Data_Extraction!G246="",Data_Extraction!$J246*(V$1),Data_Extraction!G246)</f>
        <v>81.900000000000006</v>
      </c>
      <c r="W246" s="12">
        <f>IF(Data_Extraction!H246="",Data_Extraction!$J246*(W$1),Data_Extraction!H246)</f>
        <v>96.300000000000011</v>
      </c>
      <c r="X246" s="12">
        <f>IF(Data_Extraction!I246="",Data_Extraction!$J246*(X$1),Data_Extraction!I246)</f>
        <v>87.3</v>
      </c>
      <c r="Y246" s="13">
        <f t="shared" si="18"/>
        <v>87.974999999999994</v>
      </c>
      <c r="Z246" s="17" t="str">
        <f t="shared" si="22"/>
        <v>Afternoon</v>
      </c>
      <c r="AA246" s="14" t="str">
        <f>VLOOKUP($N246,'HeartRate-2022-03-21-1647950188'!$C:$G,2,0)</f>
        <v>Demonstration</v>
      </c>
      <c r="AB246" s="14" t="str">
        <f>VLOOKUP($N246,'HeartRate-2022-03-21-1647950188'!$C:$G,3,0)</f>
        <v>On Campus</v>
      </c>
      <c r="AC246" s="14" t="str">
        <f>VLOOKUP($N246,'HeartRate-2022-03-21-1647950188'!$C:$G,4,0)</f>
        <v>Sitting</v>
      </c>
      <c r="AD246" s="14" t="str">
        <f>VLOOKUP($N246,'HeartRate-2022-03-21-1647950188'!$C:$G,5,0)</f>
        <v>Tools_Digital Drawing</v>
      </c>
      <c r="AE246">
        <f t="shared" si="23"/>
        <v>0</v>
      </c>
      <c r="AF246" s="18">
        <v>44631</v>
      </c>
      <c r="AG246" s="19">
        <v>0.51111111111111118</v>
      </c>
    </row>
    <row r="247" spans="1:33" x14ac:dyDescent="0.3">
      <c r="A247" s="5">
        <v>44631.51458333333</v>
      </c>
      <c r="B247" t="str">
        <f>IFERROR(AVERAGEIFS('HeartRate-2022-03-21-1647950188'!$B:$B,'HeartRate-2022-03-21-1647950188'!$A:$A,Data_Extraction!B$2,'HeartRate-2022-03-21-1647950188'!$C:$C,Data_Extraction!$A247),"")</f>
        <v/>
      </c>
      <c r="C247">
        <f>IFERROR(AVERAGEIFS('HeartRate-2022-03-21-1647950188'!$B:$B,'HeartRate-2022-03-21-1647950188'!$A:$A,Data_Extraction!C$2,'HeartRate-2022-03-21-1647950188'!$C:$C,Data_Extraction!$A247),"")</f>
        <v>73</v>
      </c>
      <c r="D247" t="str">
        <f>IFERROR(AVERAGEIFS('HeartRate-2022-03-21-1647950188'!$B:$B,'HeartRate-2022-03-21-1647950188'!$A:$A,Data_Extraction!D$2,'HeartRate-2022-03-21-1647950188'!$C:$C,Data_Extraction!$A247),"")</f>
        <v/>
      </c>
      <c r="E247" t="str">
        <f>IFERROR(AVERAGEIFS('HeartRate-2022-03-21-1647950188'!$B:$B,'HeartRate-2022-03-21-1647950188'!$A:$A,Data_Extraction!E$2,'HeartRate-2022-03-21-1647950188'!$C:$C,Data_Extraction!$A247),"")</f>
        <v/>
      </c>
      <c r="F247" t="str">
        <f>IFERROR(AVERAGEIFS('HeartRate-2022-03-21-1647950188'!$B:$B,'HeartRate-2022-03-21-1647950188'!$A:$A,Data_Extraction!F$2,'HeartRate-2022-03-21-1647950188'!$C:$C,Data_Extraction!$A247),"")</f>
        <v/>
      </c>
      <c r="G247" t="str">
        <f>IFERROR(AVERAGEIFS('HeartRate-2022-03-21-1647950188'!$B:$B,'HeartRate-2022-03-21-1647950188'!$A:$A,Data_Extraction!G$2,'HeartRate-2022-03-21-1647950188'!$C:$C,Data_Extraction!$A247),"")</f>
        <v/>
      </c>
      <c r="H247" t="str">
        <f>IFERROR(AVERAGEIFS('HeartRate-2022-03-21-1647950188'!$B:$B,'HeartRate-2022-03-21-1647950188'!$A:$A,Data_Extraction!H$2,'HeartRate-2022-03-21-1647950188'!$C:$C,Data_Extraction!$A247),"")</f>
        <v/>
      </c>
      <c r="I247" t="str">
        <f>IFERROR(AVERAGEIFS('HeartRate-2022-03-21-1647950188'!$B:$B,'HeartRate-2022-03-21-1647950188'!$A:$A,Data_Extraction!I$2,'HeartRate-2022-03-21-1647950188'!$C:$C,Data_Extraction!$A247),"")</f>
        <v/>
      </c>
      <c r="J247" s="8">
        <f t="shared" si="19"/>
        <v>73</v>
      </c>
      <c r="N247" s="11">
        <f>Data_Extraction!A247</f>
        <v>44631.51458333333</v>
      </c>
      <c r="O247" s="15">
        <f t="shared" si="20"/>
        <v>44631</v>
      </c>
      <c r="P247" s="16">
        <f t="shared" si="21"/>
        <v>0.51458333333333328</v>
      </c>
      <c r="Q247" s="12">
        <f>IF(Data_Extraction!B247="",Data_Extraction!$J247*(Q$1),Data_Extraction!B247)</f>
        <v>65.7</v>
      </c>
      <c r="R247" s="12">
        <f>IF(Data_Extraction!C247="",Data_Extraction!$J247*(R$1),Data_Extraction!C247)</f>
        <v>73</v>
      </c>
      <c r="S247" s="12">
        <f>IF(Data_Extraction!D247="",Data_Extraction!$J247*(S$1),Data_Extraction!D247)</f>
        <v>75.92</v>
      </c>
      <c r="T247" s="12">
        <f>IF(Data_Extraction!E247="",Data_Extraction!$J247*(T$1),Data_Extraction!E247)</f>
        <v>69.349999999999994</v>
      </c>
      <c r="U247" s="12">
        <f>IF(Data_Extraction!F247="",Data_Extraction!$J247*(U$1),Data_Extraction!F247)</f>
        <v>71.539999999999992</v>
      </c>
      <c r="V247" s="12">
        <f>IF(Data_Extraction!G247="",Data_Extraction!$J247*(V$1),Data_Extraction!G247)</f>
        <v>66.430000000000007</v>
      </c>
      <c r="W247" s="12">
        <f>IF(Data_Extraction!H247="",Data_Extraction!$J247*(W$1),Data_Extraction!H247)</f>
        <v>78.11</v>
      </c>
      <c r="X247" s="12">
        <f>IF(Data_Extraction!I247="",Data_Extraction!$J247*(X$1),Data_Extraction!I247)</f>
        <v>70.81</v>
      </c>
      <c r="Y247" s="13">
        <f t="shared" si="18"/>
        <v>71.357500000000002</v>
      </c>
      <c r="Z247" s="17" t="str">
        <f t="shared" si="22"/>
        <v>Afternoon</v>
      </c>
      <c r="AA247" s="14" t="str">
        <f>VLOOKUP($N247,'HeartRate-2022-03-21-1647950188'!$C:$G,2,0)</f>
        <v>Hands On</v>
      </c>
      <c r="AB247" s="14" t="str">
        <f>VLOOKUP($N247,'HeartRate-2022-03-21-1647950188'!$C:$G,3,0)</f>
        <v>On Campus</v>
      </c>
      <c r="AC247" s="14" t="str">
        <f>VLOOKUP($N247,'HeartRate-2022-03-21-1647950188'!$C:$G,4,0)</f>
        <v>Sitting</v>
      </c>
      <c r="AD247" s="14" t="str">
        <f>VLOOKUP($N247,'HeartRate-2022-03-21-1647950188'!$C:$G,5,0)</f>
        <v>Tools_Digital Drawing</v>
      </c>
      <c r="AE247">
        <f t="shared" si="23"/>
        <v>0</v>
      </c>
      <c r="AF247" s="18">
        <v>44631</v>
      </c>
      <c r="AG247" s="19">
        <v>0.51458333333333328</v>
      </c>
    </row>
    <row r="248" spans="1:33" x14ac:dyDescent="0.3">
      <c r="A248" s="5">
        <v>44631.518055555556</v>
      </c>
      <c r="B248" t="str">
        <f>IFERROR(AVERAGEIFS('HeartRate-2022-03-21-1647950188'!$B:$B,'HeartRate-2022-03-21-1647950188'!$A:$A,Data_Extraction!B$2,'HeartRate-2022-03-21-1647950188'!$C:$C,Data_Extraction!$A248),"")</f>
        <v/>
      </c>
      <c r="C248">
        <f>IFERROR(AVERAGEIFS('HeartRate-2022-03-21-1647950188'!$B:$B,'HeartRate-2022-03-21-1647950188'!$A:$A,Data_Extraction!C$2,'HeartRate-2022-03-21-1647950188'!$C:$C,Data_Extraction!$A248),"")</f>
        <v>86</v>
      </c>
      <c r="D248" t="str">
        <f>IFERROR(AVERAGEIFS('HeartRate-2022-03-21-1647950188'!$B:$B,'HeartRate-2022-03-21-1647950188'!$A:$A,Data_Extraction!D$2,'HeartRate-2022-03-21-1647950188'!$C:$C,Data_Extraction!$A248),"")</f>
        <v/>
      </c>
      <c r="E248" t="str">
        <f>IFERROR(AVERAGEIFS('HeartRate-2022-03-21-1647950188'!$B:$B,'HeartRate-2022-03-21-1647950188'!$A:$A,Data_Extraction!E$2,'HeartRate-2022-03-21-1647950188'!$C:$C,Data_Extraction!$A248),"")</f>
        <v/>
      </c>
      <c r="F248" t="str">
        <f>IFERROR(AVERAGEIFS('HeartRate-2022-03-21-1647950188'!$B:$B,'HeartRate-2022-03-21-1647950188'!$A:$A,Data_Extraction!F$2,'HeartRate-2022-03-21-1647950188'!$C:$C,Data_Extraction!$A248),"")</f>
        <v/>
      </c>
      <c r="G248" t="str">
        <f>IFERROR(AVERAGEIFS('HeartRate-2022-03-21-1647950188'!$B:$B,'HeartRate-2022-03-21-1647950188'!$A:$A,Data_Extraction!G$2,'HeartRate-2022-03-21-1647950188'!$C:$C,Data_Extraction!$A248),"")</f>
        <v/>
      </c>
      <c r="H248" t="str">
        <f>IFERROR(AVERAGEIFS('HeartRate-2022-03-21-1647950188'!$B:$B,'HeartRate-2022-03-21-1647950188'!$A:$A,Data_Extraction!H$2,'HeartRate-2022-03-21-1647950188'!$C:$C,Data_Extraction!$A248),"")</f>
        <v/>
      </c>
      <c r="I248" t="str">
        <f>IFERROR(AVERAGEIFS('HeartRate-2022-03-21-1647950188'!$B:$B,'HeartRate-2022-03-21-1647950188'!$A:$A,Data_Extraction!I$2,'HeartRate-2022-03-21-1647950188'!$C:$C,Data_Extraction!$A248),"")</f>
        <v/>
      </c>
      <c r="J248" s="8">
        <f t="shared" si="19"/>
        <v>86</v>
      </c>
      <c r="N248" s="11">
        <f>Data_Extraction!A248</f>
        <v>44631.518055555556</v>
      </c>
      <c r="O248" s="15">
        <f t="shared" si="20"/>
        <v>44631</v>
      </c>
      <c r="P248" s="16">
        <f t="shared" si="21"/>
        <v>0.5180555555555556</v>
      </c>
      <c r="Q248" s="12">
        <f>IF(Data_Extraction!B248="",Data_Extraction!$J248*(Q$1),Data_Extraction!B248)</f>
        <v>77.400000000000006</v>
      </c>
      <c r="R248" s="12">
        <f>IF(Data_Extraction!C248="",Data_Extraction!$J248*(R$1),Data_Extraction!C248)</f>
        <v>86</v>
      </c>
      <c r="S248" s="12">
        <f>IF(Data_Extraction!D248="",Data_Extraction!$J248*(S$1),Data_Extraction!D248)</f>
        <v>89.44</v>
      </c>
      <c r="T248" s="12">
        <f>IF(Data_Extraction!E248="",Data_Extraction!$J248*(T$1),Data_Extraction!E248)</f>
        <v>81.7</v>
      </c>
      <c r="U248" s="12">
        <f>IF(Data_Extraction!F248="",Data_Extraction!$J248*(U$1),Data_Extraction!F248)</f>
        <v>84.28</v>
      </c>
      <c r="V248" s="12">
        <f>IF(Data_Extraction!G248="",Data_Extraction!$J248*(V$1),Data_Extraction!G248)</f>
        <v>78.260000000000005</v>
      </c>
      <c r="W248" s="12">
        <f>IF(Data_Extraction!H248="",Data_Extraction!$J248*(W$1),Data_Extraction!H248)</f>
        <v>92.02000000000001</v>
      </c>
      <c r="X248" s="12">
        <f>IF(Data_Extraction!I248="",Data_Extraction!$J248*(X$1),Data_Extraction!I248)</f>
        <v>83.42</v>
      </c>
      <c r="Y248" s="13">
        <f t="shared" si="18"/>
        <v>84.064999999999998</v>
      </c>
      <c r="Z248" s="17" t="str">
        <f t="shared" si="22"/>
        <v>Afternoon</v>
      </c>
      <c r="AA248" s="14" t="str">
        <f>VLOOKUP($N248,'HeartRate-2022-03-21-1647950188'!$C:$G,2,0)</f>
        <v>Hands On</v>
      </c>
      <c r="AB248" s="14" t="str">
        <f>VLOOKUP($N248,'HeartRate-2022-03-21-1647950188'!$C:$G,3,0)</f>
        <v>On Campus</v>
      </c>
      <c r="AC248" s="14" t="str">
        <f>VLOOKUP($N248,'HeartRate-2022-03-21-1647950188'!$C:$G,4,0)</f>
        <v>Sitting</v>
      </c>
      <c r="AD248" s="14" t="str">
        <f>VLOOKUP($N248,'HeartRate-2022-03-21-1647950188'!$C:$G,5,0)</f>
        <v>Tools_Digital Drawing</v>
      </c>
      <c r="AE248">
        <f t="shared" si="23"/>
        <v>0</v>
      </c>
      <c r="AF248" s="18">
        <v>44631</v>
      </c>
      <c r="AG248" s="19">
        <v>0.5180555555555556</v>
      </c>
    </row>
    <row r="249" spans="1:33" x14ac:dyDescent="0.3">
      <c r="A249" s="5">
        <v>44631.521527777775</v>
      </c>
      <c r="B249" t="str">
        <f>IFERROR(AVERAGEIFS('HeartRate-2022-03-21-1647950188'!$B:$B,'HeartRate-2022-03-21-1647950188'!$A:$A,Data_Extraction!B$2,'HeartRate-2022-03-21-1647950188'!$C:$C,Data_Extraction!$A249),"")</f>
        <v/>
      </c>
      <c r="C249">
        <f>IFERROR(AVERAGEIFS('HeartRate-2022-03-21-1647950188'!$B:$B,'HeartRate-2022-03-21-1647950188'!$A:$A,Data_Extraction!C$2,'HeartRate-2022-03-21-1647950188'!$C:$C,Data_Extraction!$A249),"")</f>
        <v>93</v>
      </c>
      <c r="D249" t="str">
        <f>IFERROR(AVERAGEIFS('HeartRate-2022-03-21-1647950188'!$B:$B,'HeartRate-2022-03-21-1647950188'!$A:$A,Data_Extraction!D$2,'HeartRate-2022-03-21-1647950188'!$C:$C,Data_Extraction!$A249),"")</f>
        <v/>
      </c>
      <c r="E249" t="str">
        <f>IFERROR(AVERAGEIFS('HeartRate-2022-03-21-1647950188'!$B:$B,'HeartRate-2022-03-21-1647950188'!$A:$A,Data_Extraction!E$2,'HeartRate-2022-03-21-1647950188'!$C:$C,Data_Extraction!$A249),"")</f>
        <v/>
      </c>
      <c r="F249" t="str">
        <f>IFERROR(AVERAGEIFS('HeartRate-2022-03-21-1647950188'!$B:$B,'HeartRate-2022-03-21-1647950188'!$A:$A,Data_Extraction!F$2,'HeartRate-2022-03-21-1647950188'!$C:$C,Data_Extraction!$A249),"")</f>
        <v/>
      </c>
      <c r="G249" t="str">
        <f>IFERROR(AVERAGEIFS('HeartRate-2022-03-21-1647950188'!$B:$B,'HeartRate-2022-03-21-1647950188'!$A:$A,Data_Extraction!G$2,'HeartRate-2022-03-21-1647950188'!$C:$C,Data_Extraction!$A249),"")</f>
        <v/>
      </c>
      <c r="H249" t="str">
        <f>IFERROR(AVERAGEIFS('HeartRate-2022-03-21-1647950188'!$B:$B,'HeartRate-2022-03-21-1647950188'!$A:$A,Data_Extraction!H$2,'HeartRate-2022-03-21-1647950188'!$C:$C,Data_Extraction!$A249),"")</f>
        <v/>
      </c>
      <c r="I249" t="str">
        <f>IFERROR(AVERAGEIFS('HeartRate-2022-03-21-1647950188'!$B:$B,'HeartRate-2022-03-21-1647950188'!$A:$A,Data_Extraction!I$2,'HeartRate-2022-03-21-1647950188'!$C:$C,Data_Extraction!$A249),"")</f>
        <v/>
      </c>
      <c r="J249" s="8">
        <f t="shared" si="19"/>
        <v>93</v>
      </c>
      <c r="N249" s="11">
        <f>Data_Extraction!A249</f>
        <v>44631.521527777775</v>
      </c>
      <c r="O249" s="15">
        <f t="shared" si="20"/>
        <v>44631</v>
      </c>
      <c r="P249" s="16">
        <f t="shared" si="21"/>
        <v>0.52152777777777781</v>
      </c>
      <c r="Q249" s="12">
        <f>IF(Data_Extraction!B249="",Data_Extraction!$J249*(Q$1),Data_Extraction!B249)</f>
        <v>83.7</v>
      </c>
      <c r="R249" s="12">
        <f>IF(Data_Extraction!C249="",Data_Extraction!$J249*(R$1),Data_Extraction!C249)</f>
        <v>93</v>
      </c>
      <c r="S249" s="12">
        <f>IF(Data_Extraction!D249="",Data_Extraction!$J249*(S$1),Data_Extraction!D249)</f>
        <v>96.72</v>
      </c>
      <c r="T249" s="12">
        <f>IF(Data_Extraction!E249="",Data_Extraction!$J249*(T$1),Data_Extraction!E249)</f>
        <v>88.35</v>
      </c>
      <c r="U249" s="12">
        <f>IF(Data_Extraction!F249="",Data_Extraction!$J249*(U$1),Data_Extraction!F249)</f>
        <v>91.14</v>
      </c>
      <c r="V249" s="12">
        <f>IF(Data_Extraction!G249="",Data_Extraction!$J249*(V$1),Data_Extraction!G249)</f>
        <v>84.63000000000001</v>
      </c>
      <c r="W249" s="12">
        <f>IF(Data_Extraction!H249="",Data_Extraction!$J249*(W$1),Data_Extraction!H249)</f>
        <v>99.51</v>
      </c>
      <c r="X249" s="12">
        <f>IF(Data_Extraction!I249="",Data_Extraction!$J249*(X$1),Data_Extraction!I249)</f>
        <v>90.21</v>
      </c>
      <c r="Y249" s="13">
        <f t="shared" si="18"/>
        <v>90.907499999999999</v>
      </c>
      <c r="Z249" s="17" t="str">
        <f t="shared" si="22"/>
        <v>Afternoon</v>
      </c>
      <c r="AA249" s="14" t="str">
        <f>VLOOKUP($N249,'HeartRate-2022-03-21-1647950188'!$C:$G,2,0)</f>
        <v>Hands On</v>
      </c>
      <c r="AB249" s="14" t="str">
        <f>VLOOKUP($N249,'HeartRate-2022-03-21-1647950188'!$C:$G,3,0)</f>
        <v>On Campus</v>
      </c>
      <c r="AC249" s="14" t="str">
        <f>VLOOKUP($N249,'HeartRate-2022-03-21-1647950188'!$C:$G,4,0)</f>
        <v>Sitting</v>
      </c>
      <c r="AD249" s="14" t="str">
        <f>VLOOKUP($N249,'HeartRate-2022-03-21-1647950188'!$C:$G,5,0)</f>
        <v>Tools_Digital Drawing</v>
      </c>
      <c r="AE249">
        <f t="shared" si="23"/>
        <v>0</v>
      </c>
      <c r="AF249" s="18">
        <v>44631</v>
      </c>
      <c r="AG249" s="19">
        <v>0.52152777777777781</v>
      </c>
    </row>
    <row r="250" spans="1:33" x14ac:dyDescent="0.3">
      <c r="A250" s="5">
        <v>44631.525000000001</v>
      </c>
      <c r="B250" t="str">
        <f>IFERROR(AVERAGEIFS('HeartRate-2022-03-21-1647950188'!$B:$B,'HeartRate-2022-03-21-1647950188'!$A:$A,Data_Extraction!B$2,'HeartRate-2022-03-21-1647950188'!$C:$C,Data_Extraction!$A250),"")</f>
        <v/>
      </c>
      <c r="C250">
        <f>IFERROR(AVERAGEIFS('HeartRate-2022-03-21-1647950188'!$B:$B,'HeartRate-2022-03-21-1647950188'!$A:$A,Data_Extraction!C$2,'HeartRate-2022-03-21-1647950188'!$C:$C,Data_Extraction!$A250),"")</f>
        <v>89</v>
      </c>
      <c r="D250" t="str">
        <f>IFERROR(AVERAGEIFS('HeartRate-2022-03-21-1647950188'!$B:$B,'HeartRate-2022-03-21-1647950188'!$A:$A,Data_Extraction!D$2,'HeartRate-2022-03-21-1647950188'!$C:$C,Data_Extraction!$A250),"")</f>
        <v/>
      </c>
      <c r="E250" t="str">
        <f>IFERROR(AVERAGEIFS('HeartRate-2022-03-21-1647950188'!$B:$B,'HeartRate-2022-03-21-1647950188'!$A:$A,Data_Extraction!E$2,'HeartRate-2022-03-21-1647950188'!$C:$C,Data_Extraction!$A250),"")</f>
        <v/>
      </c>
      <c r="F250" t="str">
        <f>IFERROR(AVERAGEIFS('HeartRate-2022-03-21-1647950188'!$B:$B,'HeartRate-2022-03-21-1647950188'!$A:$A,Data_Extraction!F$2,'HeartRate-2022-03-21-1647950188'!$C:$C,Data_Extraction!$A250),"")</f>
        <v/>
      </c>
      <c r="G250" t="str">
        <f>IFERROR(AVERAGEIFS('HeartRate-2022-03-21-1647950188'!$B:$B,'HeartRate-2022-03-21-1647950188'!$A:$A,Data_Extraction!G$2,'HeartRate-2022-03-21-1647950188'!$C:$C,Data_Extraction!$A250),"")</f>
        <v/>
      </c>
      <c r="H250" t="str">
        <f>IFERROR(AVERAGEIFS('HeartRate-2022-03-21-1647950188'!$B:$B,'HeartRate-2022-03-21-1647950188'!$A:$A,Data_Extraction!H$2,'HeartRate-2022-03-21-1647950188'!$C:$C,Data_Extraction!$A250),"")</f>
        <v/>
      </c>
      <c r="I250" t="str">
        <f>IFERROR(AVERAGEIFS('HeartRate-2022-03-21-1647950188'!$B:$B,'HeartRate-2022-03-21-1647950188'!$A:$A,Data_Extraction!I$2,'HeartRate-2022-03-21-1647950188'!$C:$C,Data_Extraction!$A250),"")</f>
        <v/>
      </c>
      <c r="J250" s="8">
        <f t="shared" si="19"/>
        <v>89</v>
      </c>
      <c r="N250" s="11">
        <f>Data_Extraction!A250</f>
        <v>44631.525000000001</v>
      </c>
      <c r="O250" s="15">
        <f t="shared" si="20"/>
        <v>44631</v>
      </c>
      <c r="P250" s="16">
        <f t="shared" si="21"/>
        <v>0.52500000000000002</v>
      </c>
      <c r="Q250" s="12">
        <f>IF(Data_Extraction!B250="",Data_Extraction!$J250*(Q$1),Data_Extraction!B250)</f>
        <v>80.100000000000009</v>
      </c>
      <c r="R250" s="12">
        <f>IF(Data_Extraction!C250="",Data_Extraction!$J250*(R$1),Data_Extraction!C250)</f>
        <v>89</v>
      </c>
      <c r="S250" s="12">
        <f>IF(Data_Extraction!D250="",Data_Extraction!$J250*(S$1),Data_Extraction!D250)</f>
        <v>92.56</v>
      </c>
      <c r="T250" s="12">
        <f>IF(Data_Extraction!E250="",Data_Extraction!$J250*(T$1),Data_Extraction!E250)</f>
        <v>84.55</v>
      </c>
      <c r="U250" s="12">
        <f>IF(Data_Extraction!F250="",Data_Extraction!$J250*(U$1),Data_Extraction!F250)</f>
        <v>87.22</v>
      </c>
      <c r="V250" s="12">
        <f>IF(Data_Extraction!G250="",Data_Extraction!$J250*(V$1),Data_Extraction!G250)</f>
        <v>80.990000000000009</v>
      </c>
      <c r="W250" s="12">
        <f>IF(Data_Extraction!H250="",Data_Extraction!$J250*(W$1),Data_Extraction!H250)</f>
        <v>95.23</v>
      </c>
      <c r="X250" s="12">
        <f>IF(Data_Extraction!I250="",Data_Extraction!$J250*(X$1),Data_Extraction!I250)</f>
        <v>86.33</v>
      </c>
      <c r="Y250" s="13">
        <f t="shared" si="18"/>
        <v>86.997500000000016</v>
      </c>
      <c r="Z250" s="17" t="str">
        <f t="shared" si="22"/>
        <v>Afternoon</v>
      </c>
      <c r="AA250" s="14" t="str">
        <f>VLOOKUP($N250,'HeartRate-2022-03-21-1647950188'!$C:$G,2,0)</f>
        <v>Hands On</v>
      </c>
      <c r="AB250" s="14" t="str">
        <f>VLOOKUP($N250,'HeartRate-2022-03-21-1647950188'!$C:$G,3,0)</f>
        <v>On Campus</v>
      </c>
      <c r="AC250" s="14" t="str">
        <f>VLOOKUP($N250,'HeartRate-2022-03-21-1647950188'!$C:$G,4,0)</f>
        <v>Sitting</v>
      </c>
      <c r="AD250" s="14" t="str">
        <f>VLOOKUP($N250,'HeartRate-2022-03-21-1647950188'!$C:$G,5,0)</f>
        <v>Tools_Digital Drawing</v>
      </c>
      <c r="AE250">
        <f t="shared" si="23"/>
        <v>0</v>
      </c>
      <c r="AF250" s="18">
        <v>44631</v>
      </c>
      <c r="AG250" s="19">
        <v>0.52500000000000002</v>
      </c>
    </row>
    <row r="251" spans="1:33" x14ac:dyDescent="0.3">
      <c r="A251" s="5">
        <v>44631.52847222222</v>
      </c>
      <c r="B251" t="str">
        <f>IFERROR(AVERAGEIFS('HeartRate-2022-03-21-1647950188'!$B:$B,'HeartRate-2022-03-21-1647950188'!$A:$A,Data_Extraction!B$2,'HeartRate-2022-03-21-1647950188'!$C:$C,Data_Extraction!$A251),"")</f>
        <v/>
      </c>
      <c r="C251">
        <f>IFERROR(AVERAGEIFS('HeartRate-2022-03-21-1647950188'!$B:$B,'HeartRate-2022-03-21-1647950188'!$A:$A,Data_Extraction!C$2,'HeartRate-2022-03-21-1647950188'!$C:$C,Data_Extraction!$A251),"")</f>
        <v>87</v>
      </c>
      <c r="D251" t="str">
        <f>IFERROR(AVERAGEIFS('HeartRate-2022-03-21-1647950188'!$B:$B,'HeartRate-2022-03-21-1647950188'!$A:$A,Data_Extraction!D$2,'HeartRate-2022-03-21-1647950188'!$C:$C,Data_Extraction!$A251),"")</f>
        <v/>
      </c>
      <c r="E251" t="str">
        <f>IFERROR(AVERAGEIFS('HeartRate-2022-03-21-1647950188'!$B:$B,'HeartRate-2022-03-21-1647950188'!$A:$A,Data_Extraction!E$2,'HeartRate-2022-03-21-1647950188'!$C:$C,Data_Extraction!$A251),"")</f>
        <v/>
      </c>
      <c r="F251" t="str">
        <f>IFERROR(AVERAGEIFS('HeartRate-2022-03-21-1647950188'!$B:$B,'HeartRate-2022-03-21-1647950188'!$A:$A,Data_Extraction!F$2,'HeartRate-2022-03-21-1647950188'!$C:$C,Data_Extraction!$A251),"")</f>
        <v/>
      </c>
      <c r="G251" t="str">
        <f>IFERROR(AVERAGEIFS('HeartRate-2022-03-21-1647950188'!$B:$B,'HeartRate-2022-03-21-1647950188'!$A:$A,Data_Extraction!G$2,'HeartRate-2022-03-21-1647950188'!$C:$C,Data_Extraction!$A251),"")</f>
        <v/>
      </c>
      <c r="H251" t="str">
        <f>IFERROR(AVERAGEIFS('HeartRate-2022-03-21-1647950188'!$B:$B,'HeartRate-2022-03-21-1647950188'!$A:$A,Data_Extraction!H$2,'HeartRate-2022-03-21-1647950188'!$C:$C,Data_Extraction!$A251),"")</f>
        <v/>
      </c>
      <c r="I251" t="str">
        <f>IFERROR(AVERAGEIFS('HeartRate-2022-03-21-1647950188'!$B:$B,'HeartRate-2022-03-21-1647950188'!$A:$A,Data_Extraction!I$2,'HeartRate-2022-03-21-1647950188'!$C:$C,Data_Extraction!$A251),"")</f>
        <v/>
      </c>
      <c r="J251" s="8">
        <f t="shared" si="19"/>
        <v>87</v>
      </c>
      <c r="N251" s="11">
        <f>Data_Extraction!A251</f>
        <v>44631.52847222222</v>
      </c>
      <c r="O251" s="15">
        <f t="shared" si="20"/>
        <v>44631</v>
      </c>
      <c r="P251" s="16">
        <f t="shared" si="21"/>
        <v>0.52847222222222223</v>
      </c>
      <c r="Q251" s="12">
        <f>IF(Data_Extraction!B251="",Data_Extraction!$J251*(Q$1),Data_Extraction!B251)</f>
        <v>78.3</v>
      </c>
      <c r="R251" s="12">
        <f>IF(Data_Extraction!C251="",Data_Extraction!$J251*(R$1),Data_Extraction!C251)</f>
        <v>87</v>
      </c>
      <c r="S251" s="12">
        <f>IF(Data_Extraction!D251="",Data_Extraction!$J251*(S$1),Data_Extraction!D251)</f>
        <v>90.48</v>
      </c>
      <c r="T251" s="12">
        <f>IF(Data_Extraction!E251="",Data_Extraction!$J251*(T$1),Data_Extraction!E251)</f>
        <v>82.649999999999991</v>
      </c>
      <c r="U251" s="12">
        <f>IF(Data_Extraction!F251="",Data_Extraction!$J251*(U$1),Data_Extraction!F251)</f>
        <v>85.26</v>
      </c>
      <c r="V251" s="12">
        <f>IF(Data_Extraction!G251="",Data_Extraction!$J251*(V$1),Data_Extraction!G251)</f>
        <v>79.17</v>
      </c>
      <c r="W251" s="12">
        <f>IF(Data_Extraction!H251="",Data_Extraction!$J251*(W$1),Data_Extraction!H251)</f>
        <v>93.09</v>
      </c>
      <c r="X251" s="12">
        <f>IF(Data_Extraction!I251="",Data_Extraction!$J251*(X$1),Data_Extraction!I251)</f>
        <v>84.39</v>
      </c>
      <c r="Y251" s="13">
        <f t="shared" si="18"/>
        <v>85.042500000000004</v>
      </c>
      <c r="Z251" s="17" t="str">
        <f t="shared" si="22"/>
        <v>Afternoon</v>
      </c>
      <c r="AA251" s="14" t="str">
        <f>VLOOKUP($N251,'HeartRate-2022-03-21-1647950188'!$C:$G,2,0)</f>
        <v>Hands On</v>
      </c>
      <c r="AB251" s="14" t="str">
        <f>VLOOKUP($N251,'HeartRate-2022-03-21-1647950188'!$C:$G,3,0)</f>
        <v>On Campus</v>
      </c>
      <c r="AC251" s="14" t="str">
        <f>VLOOKUP($N251,'HeartRate-2022-03-21-1647950188'!$C:$G,4,0)</f>
        <v>Sitting</v>
      </c>
      <c r="AD251" s="14" t="str">
        <f>VLOOKUP($N251,'HeartRate-2022-03-21-1647950188'!$C:$G,5,0)</f>
        <v>Tools_Digital Drawing</v>
      </c>
      <c r="AE251">
        <f t="shared" si="23"/>
        <v>0</v>
      </c>
      <c r="AF251" s="18">
        <v>44631</v>
      </c>
      <c r="AG251" s="19">
        <v>0.52847222222222223</v>
      </c>
    </row>
    <row r="252" spans="1:33" x14ac:dyDescent="0.3">
      <c r="A252" s="5">
        <v>44631.531944444447</v>
      </c>
      <c r="B252" t="str">
        <f>IFERROR(AVERAGEIFS('HeartRate-2022-03-21-1647950188'!$B:$B,'HeartRate-2022-03-21-1647950188'!$A:$A,Data_Extraction!B$2,'HeartRate-2022-03-21-1647950188'!$C:$C,Data_Extraction!$A252),"")</f>
        <v/>
      </c>
      <c r="C252">
        <f>IFERROR(AVERAGEIFS('HeartRate-2022-03-21-1647950188'!$B:$B,'HeartRate-2022-03-21-1647950188'!$A:$A,Data_Extraction!C$2,'HeartRate-2022-03-21-1647950188'!$C:$C,Data_Extraction!$A252),"")</f>
        <v>90</v>
      </c>
      <c r="D252" t="str">
        <f>IFERROR(AVERAGEIFS('HeartRate-2022-03-21-1647950188'!$B:$B,'HeartRate-2022-03-21-1647950188'!$A:$A,Data_Extraction!D$2,'HeartRate-2022-03-21-1647950188'!$C:$C,Data_Extraction!$A252),"")</f>
        <v/>
      </c>
      <c r="E252" t="str">
        <f>IFERROR(AVERAGEIFS('HeartRate-2022-03-21-1647950188'!$B:$B,'HeartRate-2022-03-21-1647950188'!$A:$A,Data_Extraction!E$2,'HeartRate-2022-03-21-1647950188'!$C:$C,Data_Extraction!$A252),"")</f>
        <v/>
      </c>
      <c r="F252" t="str">
        <f>IFERROR(AVERAGEIFS('HeartRate-2022-03-21-1647950188'!$B:$B,'HeartRate-2022-03-21-1647950188'!$A:$A,Data_Extraction!F$2,'HeartRate-2022-03-21-1647950188'!$C:$C,Data_Extraction!$A252),"")</f>
        <v/>
      </c>
      <c r="G252" t="str">
        <f>IFERROR(AVERAGEIFS('HeartRate-2022-03-21-1647950188'!$B:$B,'HeartRate-2022-03-21-1647950188'!$A:$A,Data_Extraction!G$2,'HeartRate-2022-03-21-1647950188'!$C:$C,Data_Extraction!$A252),"")</f>
        <v/>
      </c>
      <c r="H252" t="str">
        <f>IFERROR(AVERAGEIFS('HeartRate-2022-03-21-1647950188'!$B:$B,'HeartRate-2022-03-21-1647950188'!$A:$A,Data_Extraction!H$2,'HeartRate-2022-03-21-1647950188'!$C:$C,Data_Extraction!$A252),"")</f>
        <v/>
      </c>
      <c r="I252" t="str">
        <f>IFERROR(AVERAGEIFS('HeartRate-2022-03-21-1647950188'!$B:$B,'HeartRate-2022-03-21-1647950188'!$A:$A,Data_Extraction!I$2,'HeartRate-2022-03-21-1647950188'!$C:$C,Data_Extraction!$A252),"")</f>
        <v/>
      </c>
      <c r="J252" s="8">
        <f t="shared" si="19"/>
        <v>90</v>
      </c>
      <c r="N252" s="11">
        <f>Data_Extraction!A252</f>
        <v>44631.531944444447</v>
      </c>
      <c r="O252" s="15">
        <f t="shared" si="20"/>
        <v>44631</v>
      </c>
      <c r="P252" s="16">
        <f t="shared" si="21"/>
        <v>0.53194444444444444</v>
      </c>
      <c r="Q252" s="12">
        <f>IF(Data_Extraction!B252="",Data_Extraction!$J252*(Q$1),Data_Extraction!B252)</f>
        <v>81</v>
      </c>
      <c r="R252" s="12">
        <f>IF(Data_Extraction!C252="",Data_Extraction!$J252*(R$1),Data_Extraction!C252)</f>
        <v>90</v>
      </c>
      <c r="S252" s="12">
        <f>IF(Data_Extraction!D252="",Data_Extraction!$J252*(S$1),Data_Extraction!D252)</f>
        <v>93.600000000000009</v>
      </c>
      <c r="T252" s="12">
        <f>IF(Data_Extraction!E252="",Data_Extraction!$J252*(T$1),Data_Extraction!E252)</f>
        <v>85.5</v>
      </c>
      <c r="U252" s="12">
        <f>IF(Data_Extraction!F252="",Data_Extraction!$J252*(U$1),Data_Extraction!F252)</f>
        <v>88.2</v>
      </c>
      <c r="V252" s="12">
        <f>IF(Data_Extraction!G252="",Data_Extraction!$J252*(V$1),Data_Extraction!G252)</f>
        <v>81.900000000000006</v>
      </c>
      <c r="W252" s="12">
        <f>IF(Data_Extraction!H252="",Data_Extraction!$J252*(W$1),Data_Extraction!H252)</f>
        <v>96.300000000000011</v>
      </c>
      <c r="X252" s="12">
        <f>IF(Data_Extraction!I252="",Data_Extraction!$J252*(X$1),Data_Extraction!I252)</f>
        <v>87.3</v>
      </c>
      <c r="Y252" s="13">
        <f t="shared" si="18"/>
        <v>87.974999999999994</v>
      </c>
      <c r="Z252" s="17" t="str">
        <f t="shared" si="22"/>
        <v>Afternoon</v>
      </c>
      <c r="AA252" s="14" t="str">
        <f>VLOOKUP($N252,'HeartRate-2022-03-21-1647950188'!$C:$G,2,0)</f>
        <v>Hands On</v>
      </c>
      <c r="AB252" s="14" t="str">
        <f>VLOOKUP($N252,'HeartRate-2022-03-21-1647950188'!$C:$G,3,0)</f>
        <v>On Campus</v>
      </c>
      <c r="AC252" s="14" t="str">
        <f>VLOOKUP($N252,'HeartRate-2022-03-21-1647950188'!$C:$G,4,0)</f>
        <v>Sitting</v>
      </c>
      <c r="AD252" s="14" t="str">
        <f>VLOOKUP($N252,'HeartRate-2022-03-21-1647950188'!$C:$G,5,0)</f>
        <v>Tools_Digital Drawing</v>
      </c>
      <c r="AE252">
        <f t="shared" si="23"/>
        <v>0</v>
      </c>
      <c r="AF252" s="18">
        <v>44631</v>
      </c>
      <c r="AG252" s="19">
        <v>0.53194444444444444</v>
      </c>
    </row>
    <row r="253" spans="1:33" x14ac:dyDescent="0.3">
      <c r="A253" s="5">
        <v>44631.535416666666</v>
      </c>
      <c r="B253" t="str">
        <f>IFERROR(AVERAGEIFS('HeartRate-2022-03-21-1647950188'!$B:$B,'HeartRate-2022-03-21-1647950188'!$A:$A,Data_Extraction!B$2,'HeartRate-2022-03-21-1647950188'!$C:$C,Data_Extraction!$A253),"")</f>
        <v/>
      </c>
      <c r="C253">
        <f>IFERROR(AVERAGEIFS('HeartRate-2022-03-21-1647950188'!$B:$B,'HeartRate-2022-03-21-1647950188'!$A:$A,Data_Extraction!C$2,'HeartRate-2022-03-21-1647950188'!$C:$C,Data_Extraction!$A253),"")</f>
        <v>79</v>
      </c>
      <c r="D253" t="str">
        <f>IFERROR(AVERAGEIFS('HeartRate-2022-03-21-1647950188'!$B:$B,'HeartRate-2022-03-21-1647950188'!$A:$A,Data_Extraction!D$2,'HeartRate-2022-03-21-1647950188'!$C:$C,Data_Extraction!$A253),"")</f>
        <v/>
      </c>
      <c r="E253" t="str">
        <f>IFERROR(AVERAGEIFS('HeartRate-2022-03-21-1647950188'!$B:$B,'HeartRate-2022-03-21-1647950188'!$A:$A,Data_Extraction!E$2,'HeartRate-2022-03-21-1647950188'!$C:$C,Data_Extraction!$A253),"")</f>
        <v/>
      </c>
      <c r="F253" t="str">
        <f>IFERROR(AVERAGEIFS('HeartRate-2022-03-21-1647950188'!$B:$B,'HeartRate-2022-03-21-1647950188'!$A:$A,Data_Extraction!F$2,'HeartRate-2022-03-21-1647950188'!$C:$C,Data_Extraction!$A253),"")</f>
        <v/>
      </c>
      <c r="G253" t="str">
        <f>IFERROR(AVERAGEIFS('HeartRate-2022-03-21-1647950188'!$B:$B,'HeartRate-2022-03-21-1647950188'!$A:$A,Data_Extraction!G$2,'HeartRate-2022-03-21-1647950188'!$C:$C,Data_Extraction!$A253),"")</f>
        <v/>
      </c>
      <c r="H253" t="str">
        <f>IFERROR(AVERAGEIFS('HeartRate-2022-03-21-1647950188'!$B:$B,'HeartRate-2022-03-21-1647950188'!$A:$A,Data_Extraction!H$2,'HeartRate-2022-03-21-1647950188'!$C:$C,Data_Extraction!$A253),"")</f>
        <v/>
      </c>
      <c r="I253" t="str">
        <f>IFERROR(AVERAGEIFS('HeartRate-2022-03-21-1647950188'!$B:$B,'HeartRate-2022-03-21-1647950188'!$A:$A,Data_Extraction!I$2,'HeartRate-2022-03-21-1647950188'!$C:$C,Data_Extraction!$A253),"")</f>
        <v/>
      </c>
      <c r="J253" s="8">
        <f t="shared" si="19"/>
        <v>79</v>
      </c>
      <c r="N253" s="11">
        <f>Data_Extraction!A253</f>
        <v>44631.535416666666</v>
      </c>
      <c r="O253" s="15">
        <f t="shared" si="20"/>
        <v>44631</v>
      </c>
      <c r="P253" s="16">
        <f t="shared" si="21"/>
        <v>0.53541666666666665</v>
      </c>
      <c r="Q253" s="12">
        <f>IF(Data_Extraction!B253="",Data_Extraction!$J253*(Q$1),Data_Extraction!B253)</f>
        <v>71.100000000000009</v>
      </c>
      <c r="R253" s="12">
        <f>IF(Data_Extraction!C253="",Data_Extraction!$J253*(R$1),Data_Extraction!C253)</f>
        <v>79</v>
      </c>
      <c r="S253" s="12">
        <f>IF(Data_Extraction!D253="",Data_Extraction!$J253*(S$1),Data_Extraction!D253)</f>
        <v>82.16</v>
      </c>
      <c r="T253" s="12">
        <f>IF(Data_Extraction!E253="",Data_Extraction!$J253*(T$1),Data_Extraction!E253)</f>
        <v>75.05</v>
      </c>
      <c r="U253" s="12">
        <f>IF(Data_Extraction!F253="",Data_Extraction!$J253*(U$1),Data_Extraction!F253)</f>
        <v>77.42</v>
      </c>
      <c r="V253" s="12">
        <f>IF(Data_Extraction!G253="",Data_Extraction!$J253*(V$1),Data_Extraction!G253)</f>
        <v>71.89</v>
      </c>
      <c r="W253" s="12">
        <f>IF(Data_Extraction!H253="",Data_Extraction!$J253*(W$1),Data_Extraction!H253)</f>
        <v>84.53</v>
      </c>
      <c r="X253" s="12">
        <f>IF(Data_Extraction!I253="",Data_Extraction!$J253*(X$1),Data_Extraction!I253)</f>
        <v>76.63</v>
      </c>
      <c r="Y253" s="13">
        <f t="shared" si="18"/>
        <v>77.222499999999997</v>
      </c>
      <c r="Z253" s="17" t="str">
        <f t="shared" si="22"/>
        <v>Afternoon</v>
      </c>
      <c r="AA253" s="14" t="str">
        <f>VLOOKUP($N253,'HeartRate-2022-03-21-1647950188'!$C:$G,2,0)</f>
        <v>Hands On</v>
      </c>
      <c r="AB253" s="14" t="str">
        <f>VLOOKUP($N253,'HeartRate-2022-03-21-1647950188'!$C:$G,3,0)</f>
        <v>On Campus</v>
      </c>
      <c r="AC253" s="14" t="str">
        <f>VLOOKUP($N253,'HeartRate-2022-03-21-1647950188'!$C:$G,4,0)</f>
        <v>Sitting</v>
      </c>
      <c r="AD253" s="14" t="str">
        <f>VLOOKUP($N253,'HeartRate-2022-03-21-1647950188'!$C:$G,5,0)</f>
        <v>Tools_Digital Drawing</v>
      </c>
      <c r="AE253">
        <f t="shared" si="23"/>
        <v>0</v>
      </c>
      <c r="AF253" s="18">
        <v>44631</v>
      </c>
      <c r="AG253" s="19">
        <v>0.53541666666666665</v>
      </c>
    </row>
    <row r="254" spans="1:33" x14ac:dyDescent="0.3">
      <c r="A254" s="5">
        <v>44631.537766203706</v>
      </c>
      <c r="B254" t="str">
        <f>IFERROR(AVERAGEIFS('HeartRate-2022-03-21-1647950188'!$B:$B,'HeartRate-2022-03-21-1647950188'!$A:$A,Data_Extraction!B$2,'HeartRate-2022-03-21-1647950188'!$C:$C,Data_Extraction!$A254),"")</f>
        <v/>
      </c>
      <c r="C254">
        <f>IFERROR(AVERAGEIFS('HeartRate-2022-03-21-1647950188'!$B:$B,'HeartRate-2022-03-21-1647950188'!$A:$A,Data_Extraction!C$2,'HeartRate-2022-03-21-1647950188'!$C:$C,Data_Extraction!$A254),"")</f>
        <v>81</v>
      </c>
      <c r="D254" t="str">
        <f>IFERROR(AVERAGEIFS('HeartRate-2022-03-21-1647950188'!$B:$B,'HeartRate-2022-03-21-1647950188'!$A:$A,Data_Extraction!D$2,'HeartRate-2022-03-21-1647950188'!$C:$C,Data_Extraction!$A254),"")</f>
        <v/>
      </c>
      <c r="E254" t="str">
        <f>IFERROR(AVERAGEIFS('HeartRate-2022-03-21-1647950188'!$B:$B,'HeartRate-2022-03-21-1647950188'!$A:$A,Data_Extraction!E$2,'HeartRate-2022-03-21-1647950188'!$C:$C,Data_Extraction!$A254),"")</f>
        <v/>
      </c>
      <c r="F254" t="str">
        <f>IFERROR(AVERAGEIFS('HeartRate-2022-03-21-1647950188'!$B:$B,'HeartRate-2022-03-21-1647950188'!$A:$A,Data_Extraction!F$2,'HeartRate-2022-03-21-1647950188'!$C:$C,Data_Extraction!$A254),"")</f>
        <v/>
      </c>
      <c r="G254" t="str">
        <f>IFERROR(AVERAGEIFS('HeartRate-2022-03-21-1647950188'!$B:$B,'HeartRate-2022-03-21-1647950188'!$A:$A,Data_Extraction!G$2,'HeartRate-2022-03-21-1647950188'!$C:$C,Data_Extraction!$A254),"")</f>
        <v/>
      </c>
      <c r="H254" t="str">
        <f>IFERROR(AVERAGEIFS('HeartRate-2022-03-21-1647950188'!$B:$B,'HeartRate-2022-03-21-1647950188'!$A:$A,Data_Extraction!H$2,'HeartRate-2022-03-21-1647950188'!$C:$C,Data_Extraction!$A254),"")</f>
        <v/>
      </c>
      <c r="I254" t="str">
        <f>IFERROR(AVERAGEIFS('HeartRate-2022-03-21-1647950188'!$B:$B,'HeartRate-2022-03-21-1647950188'!$A:$A,Data_Extraction!I$2,'HeartRate-2022-03-21-1647950188'!$C:$C,Data_Extraction!$A254),"")</f>
        <v/>
      </c>
      <c r="J254" s="8">
        <f t="shared" si="19"/>
        <v>81</v>
      </c>
      <c r="N254" s="11">
        <f>Data_Extraction!A254</f>
        <v>44631.537766203706</v>
      </c>
      <c r="O254" s="15">
        <f t="shared" si="20"/>
        <v>44631</v>
      </c>
      <c r="P254" s="16">
        <f t="shared" si="21"/>
        <v>0.53776620370370376</v>
      </c>
      <c r="Q254" s="12">
        <f>IF(Data_Extraction!B254="",Data_Extraction!$J254*(Q$1),Data_Extraction!B254)</f>
        <v>72.900000000000006</v>
      </c>
      <c r="R254" s="12">
        <f>IF(Data_Extraction!C254="",Data_Extraction!$J254*(R$1),Data_Extraction!C254)</f>
        <v>81</v>
      </c>
      <c r="S254" s="12">
        <f>IF(Data_Extraction!D254="",Data_Extraction!$J254*(S$1),Data_Extraction!D254)</f>
        <v>84.240000000000009</v>
      </c>
      <c r="T254" s="12">
        <f>IF(Data_Extraction!E254="",Data_Extraction!$J254*(T$1),Data_Extraction!E254)</f>
        <v>76.95</v>
      </c>
      <c r="U254" s="12">
        <f>IF(Data_Extraction!F254="",Data_Extraction!$J254*(U$1),Data_Extraction!F254)</f>
        <v>79.38</v>
      </c>
      <c r="V254" s="12">
        <f>IF(Data_Extraction!G254="",Data_Extraction!$J254*(V$1),Data_Extraction!G254)</f>
        <v>73.710000000000008</v>
      </c>
      <c r="W254" s="12">
        <f>IF(Data_Extraction!H254="",Data_Extraction!$J254*(W$1),Data_Extraction!H254)</f>
        <v>86.67</v>
      </c>
      <c r="X254" s="12">
        <f>IF(Data_Extraction!I254="",Data_Extraction!$J254*(X$1),Data_Extraction!I254)</f>
        <v>78.569999999999993</v>
      </c>
      <c r="Y254" s="13">
        <f t="shared" si="18"/>
        <v>79.177500000000009</v>
      </c>
      <c r="Z254" s="17" t="str">
        <f t="shared" si="22"/>
        <v>Afternoon</v>
      </c>
      <c r="AA254" s="14" t="str">
        <f>VLOOKUP($N254,'HeartRate-2022-03-21-1647950188'!$C:$G,2,0)</f>
        <v>Hands On</v>
      </c>
      <c r="AB254" s="14" t="str">
        <f>VLOOKUP($N254,'HeartRate-2022-03-21-1647950188'!$C:$G,3,0)</f>
        <v>On Campus</v>
      </c>
      <c r="AC254" s="14" t="str">
        <f>VLOOKUP($N254,'HeartRate-2022-03-21-1647950188'!$C:$G,4,0)</f>
        <v>Sitting</v>
      </c>
      <c r="AD254" s="14" t="str">
        <f>VLOOKUP($N254,'HeartRate-2022-03-21-1647950188'!$C:$G,5,0)</f>
        <v>Tools_Digital Drawing</v>
      </c>
      <c r="AE254">
        <f t="shared" si="23"/>
        <v>0</v>
      </c>
      <c r="AF254" s="18">
        <v>44631</v>
      </c>
      <c r="AG254" s="19">
        <v>0.53776620370370376</v>
      </c>
    </row>
    <row r="255" spans="1:33" x14ac:dyDescent="0.3">
      <c r="A255" s="5">
        <v>44631.538888888892</v>
      </c>
      <c r="B255" t="str">
        <f>IFERROR(AVERAGEIFS('HeartRate-2022-03-21-1647950188'!$B:$B,'HeartRate-2022-03-21-1647950188'!$A:$A,Data_Extraction!B$2,'HeartRate-2022-03-21-1647950188'!$C:$C,Data_Extraction!$A255),"")</f>
        <v/>
      </c>
      <c r="C255">
        <f>IFERROR(AVERAGEIFS('HeartRate-2022-03-21-1647950188'!$B:$B,'HeartRate-2022-03-21-1647950188'!$A:$A,Data_Extraction!C$2,'HeartRate-2022-03-21-1647950188'!$C:$C,Data_Extraction!$A255),"")</f>
        <v>75</v>
      </c>
      <c r="D255" t="str">
        <f>IFERROR(AVERAGEIFS('HeartRate-2022-03-21-1647950188'!$B:$B,'HeartRate-2022-03-21-1647950188'!$A:$A,Data_Extraction!D$2,'HeartRate-2022-03-21-1647950188'!$C:$C,Data_Extraction!$A255),"")</f>
        <v/>
      </c>
      <c r="E255" t="str">
        <f>IFERROR(AVERAGEIFS('HeartRate-2022-03-21-1647950188'!$B:$B,'HeartRate-2022-03-21-1647950188'!$A:$A,Data_Extraction!E$2,'HeartRate-2022-03-21-1647950188'!$C:$C,Data_Extraction!$A255),"")</f>
        <v/>
      </c>
      <c r="F255" t="str">
        <f>IFERROR(AVERAGEIFS('HeartRate-2022-03-21-1647950188'!$B:$B,'HeartRate-2022-03-21-1647950188'!$A:$A,Data_Extraction!F$2,'HeartRate-2022-03-21-1647950188'!$C:$C,Data_Extraction!$A255),"")</f>
        <v/>
      </c>
      <c r="G255" t="str">
        <f>IFERROR(AVERAGEIFS('HeartRate-2022-03-21-1647950188'!$B:$B,'HeartRate-2022-03-21-1647950188'!$A:$A,Data_Extraction!G$2,'HeartRate-2022-03-21-1647950188'!$C:$C,Data_Extraction!$A255),"")</f>
        <v/>
      </c>
      <c r="H255" t="str">
        <f>IFERROR(AVERAGEIFS('HeartRate-2022-03-21-1647950188'!$B:$B,'HeartRate-2022-03-21-1647950188'!$A:$A,Data_Extraction!H$2,'HeartRate-2022-03-21-1647950188'!$C:$C,Data_Extraction!$A255),"")</f>
        <v/>
      </c>
      <c r="I255" t="str">
        <f>IFERROR(AVERAGEIFS('HeartRate-2022-03-21-1647950188'!$B:$B,'HeartRate-2022-03-21-1647950188'!$A:$A,Data_Extraction!I$2,'HeartRate-2022-03-21-1647950188'!$C:$C,Data_Extraction!$A255),"")</f>
        <v/>
      </c>
      <c r="J255" s="8">
        <f t="shared" si="19"/>
        <v>75</v>
      </c>
      <c r="N255" s="11">
        <f>Data_Extraction!A255</f>
        <v>44631.538888888892</v>
      </c>
      <c r="O255" s="15">
        <f t="shared" si="20"/>
        <v>44631</v>
      </c>
      <c r="P255" s="16">
        <f t="shared" si="21"/>
        <v>0.53888888888888886</v>
      </c>
      <c r="Q255" s="12">
        <f>IF(Data_Extraction!B255="",Data_Extraction!$J255*(Q$1),Data_Extraction!B255)</f>
        <v>67.5</v>
      </c>
      <c r="R255" s="12">
        <f>IF(Data_Extraction!C255="",Data_Extraction!$J255*(R$1),Data_Extraction!C255)</f>
        <v>75</v>
      </c>
      <c r="S255" s="12">
        <f>IF(Data_Extraction!D255="",Data_Extraction!$J255*(S$1),Data_Extraction!D255)</f>
        <v>78</v>
      </c>
      <c r="T255" s="12">
        <f>IF(Data_Extraction!E255="",Data_Extraction!$J255*(T$1),Data_Extraction!E255)</f>
        <v>71.25</v>
      </c>
      <c r="U255" s="12">
        <f>IF(Data_Extraction!F255="",Data_Extraction!$J255*(U$1),Data_Extraction!F255)</f>
        <v>73.5</v>
      </c>
      <c r="V255" s="12">
        <f>IF(Data_Extraction!G255="",Data_Extraction!$J255*(V$1),Data_Extraction!G255)</f>
        <v>68.25</v>
      </c>
      <c r="W255" s="12">
        <f>IF(Data_Extraction!H255="",Data_Extraction!$J255*(W$1),Data_Extraction!H255)</f>
        <v>80.25</v>
      </c>
      <c r="X255" s="12">
        <f>IF(Data_Extraction!I255="",Data_Extraction!$J255*(X$1),Data_Extraction!I255)</f>
        <v>72.75</v>
      </c>
      <c r="Y255" s="13">
        <f t="shared" si="18"/>
        <v>73.3125</v>
      </c>
      <c r="Z255" s="17" t="str">
        <f t="shared" si="22"/>
        <v>Afternoon</v>
      </c>
      <c r="AA255" s="14" t="str">
        <f>VLOOKUP($N255,'HeartRate-2022-03-21-1647950188'!$C:$G,2,0)</f>
        <v>Hands On</v>
      </c>
      <c r="AB255" s="14" t="str">
        <f>VLOOKUP($N255,'HeartRate-2022-03-21-1647950188'!$C:$G,3,0)</f>
        <v>On Campus</v>
      </c>
      <c r="AC255" s="14" t="str">
        <f>VLOOKUP($N255,'HeartRate-2022-03-21-1647950188'!$C:$G,4,0)</f>
        <v>Sitting</v>
      </c>
      <c r="AD255" s="14" t="str">
        <f>VLOOKUP($N255,'HeartRate-2022-03-21-1647950188'!$C:$G,5,0)</f>
        <v>Tools_Digital Drawing</v>
      </c>
      <c r="AE255">
        <f t="shared" si="23"/>
        <v>0</v>
      </c>
      <c r="AF255" s="18">
        <v>44631</v>
      </c>
      <c r="AG255" s="19">
        <v>0.53888888888888886</v>
      </c>
    </row>
    <row r="256" spans="1:33" x14ac:dyDescent="0.3">
      <c r="A256" s="5">
        <v>44631.542361111111</v>
      </c>
      <c r="B256" t="str">
        <f>IFERROR(AVERAGEIFS('HeartRate-2022-03-21-1647950188'!$B:$B,'HeartRate-2022-03-21-1647950188'!$A:$A,Data_Extraction!B$2,'HeartRate-2022-03-21-1647950188'!$C:$C,Data_Extraction!$A256),"")</f>
        <v/>
      </c>
      <c r="C256">
        <f>IFERROR(AVERAGEIFS('HeartRate-2022-03-21-1647950188'!$B:$B,'HeartRate-2022-03-21-1647950188'!$A:$A,Data_Extraction!C$2,'HeartRate-2022-03-21-1647950188'!$C:$C,Data_Extraction!$A256),"")</f>
        <v>85</v>
      </c>
      <c r="D256" t="str">
        <f>IFERROR(AVERAGEIFS('HeartRate-2022-03-21-1647950188'!$B:$B,'HeartRate-2022-03-21-1647950188'!$A:$A,Data_Extraction!D$2,'HeartRate-2022-03-21-1647950188'!$C:$C,Data_Extraction!$A256),"")</f>
        <v/>
      </c>
      <c r="E256" t="str">
        <f>IFERROR(AVERAGEIFS('HeartRate-2022-03-21-1647950188'!$B:$B,'HeartRate-2022-03-21-1647950188'!$A:$A,Data_Extraction!E$2,'HeartRate-2022-03-21-1647950188'!$C:$C,Data_Extraction!$A256),"")</f>
        <v/>
      </c>
      <c r="F256" t="str">
        <f>IFERROR(AVERAGEIFS('HeartRate-2022-03-21-1647950188'!$B:$B,'HeartRate-2022-03-21-1647950188'!$A:$A,Data_Extraction!F$2,'HeartRate-2022-03-21-1647950188'!$C:$C,Data_Extraction!$A256),"")</f>
        <v/>
      </c>
      <c r="G256" t="str">
        <f>IFERROR(AVERAGEIFS('HeartRate-2022-03-21-1647950188'!$B:$B,'HeartRate-2022-03-21-1647950188'!$A:$A,Data_Extraction!G$2,'HeartRate-2022-03-21-1647950188'!$C:$C,Data_Extraction!$A256),"")</f>
        <v/>
      </c>
      <c r="H256" t="str">
        <f>IFERROR(AVERAGEIFS('HeartRate-2022-03-21-1647950188'!$B:$B,'HeartRate-2022-03-21-1647950188'!$A:$A,Data_Extraction!H$2,'HeartRate-2022-03-21-1647950188'!$C:$C,Data_Extraction!$A256),"")</f>
        <v/>
      </c>
      <c r="I256" t="str">
        <f>IFERROR(AVERAGEIFS('HeartRate-2022-03-21-1647950188'!$B:$B,'HeartRate-2022-03-21-1647950188'!$A:$A,Data_Extraction!I$2,'HeartRate-2022-03-21-1647950188'!$C:$C,Data_Extraction!$A256),"")</f>
        <v/>
      </c>
      <c r="J256" s="8">
        <f t="shared" si="19"/>
        <v>85</v>
      </c>
      <c r="N256" s="11">
        <f>Data_Extraction!A256</f>
        <v>44631.542361111111</v>
      </c>
      <c r="O256" s="15">
        <f t="shared" si="20"/>
        <v>44631</v>
      </c>
      <c r="P256" s="16">
        <f t="shared" si="21"/>
        <v>0.54236111111111118</v>
      </c>
      <c r="Q256" s="12">
        <f>IF(Data_Extraction!B256="",Data_Extraction!$J256*(Q$1),Data_Extraction!B256)</f>
        <v>76.5</v>
      </c>
      <c r="R256" s="12">
        <f>IF(Data_Extraction!C256="",Data_Extraction!$J256*(R$1),Data_Extraction!C256)</f>
        <v>85</v>
      </c>
      <c r="S256" s="12">
        <f>IF(Data_Extraction!D256="",Data_Extraction!$J256*(S$1),Data_Extraction!D256)</f>
        <v>88.4</v>
      </c>
      <c r="T256" s="12">
        <f>IF(Data_Extraction!E256="",Data_Extraction!$J256*(T$1),Data_Extraction!E256)</f>
        <v>80.75</v>
      </c>
      <c r="U256" s="12">
        <f>IF(Data_Extraction!F256="",Data_Extraction!$J256*(U$1),Data_Extraction!F256)</f>
        <v>83.3</v>
      </c>
      <c r="V256" s="12">
        <f>IF(Data_Extraction!G256="",Data_Extraction!$J256*(V$1),Data_Extraction!G256)</f>
        <v>77.350000000000009</v>
      </c>
      <c r="W256" s="12">
        <f>IF(Data_Extraction!H256="",Data_Extraction!$J256*(W$1),Data_Extraction!H256)</f>
        <v>90.95</v>
      </c>
      <c r="X256" s="12">
        <f>IF(Data_Extraction!I256="",Data_Extraction!$J256*(X$1),Data_Extraction!I256)</f>
        <v>82.45</v>
      </c>
      <c r="Y256" s="13">
        <f t="shared" si="18"/>
        <v>83.087500000000006</v>
      </c>
      <c r="Z256" s="17" t="str">
        <f t="shared" si="22"/>
        <v>Break</v>
      </c>
      <c r="AA256" s="14" t="str">
        <f>VLOOKUP($N256,'HeartRate-2022-03-21-1647950188'!$C:$G,2,0)</f>
        <v>Break</v>
      </c>
      <c r="AB256" s="14" t="str">
        <f>VLOOKUP($N256,'HeartRate-2022-03-21-1647950188'!$C:$G,3,0)</f>
        <v>On Campus</v>
      </c>
      <c r="AC256" s="14" t="str">
        <f>VLOOKUP($N256,'HeartRate-2022-03-21-1647950188'!$C:$G,4,0)</f>
        <v>Sitting</v>
      </c>
      <c r="AD256" s="14" t="str">
        <f>VLOOKUP($N256,'HeartRate-2022-03-21-1647950188'!$C:$G,5,0)</f>
        <v>Tools_Digital Drawing</v>
      </c>
      <c r="AE256">
        <f t="shared" si="23"/>
        <v>0</v>
      </c>
      <c r="AF256" s="18">
        <v>44631</v>
      </c>
      <c r="AG256" s="19">
        <v>0.54236111111111118</v>
      </c>
    </row>
    <row r="257" spans="1:33" x14ac:dyDescent="0.3">
      <c r="A257" s="5">
        <v>44631.54583333333</v>
      </c>
      <c r="B257" t="str">
        <f>IFERROR(AVERAGEIFS('HeartRate-2022-03-21-1647950188'!$B:$B,'HeartRate-2022-03-21-1647950188'!$A:$A,Data_Extraction!B$2,'HeartRate-2022-03-21-1647950188'!$C:$C,Data_Extraction!$A257),"")</f>
        <v/>
      </c>
      <c r="C257">
        <f>IFERROR(AVERAGEIFS('HeartRate-2022-03-21-1647950188'!$B:$B,'HeartRate-2022-03-21-1647950188'!$A:$A,Data_Extraction!C$2,'HeartRate-2022-03-21-1647950188'!$C:$C,Data_Extraction!$A257),"")</f>
        <v>81</v>
      </c>
      <c r="D257" t="str">
        <f>IFERROR(AVERAGEIFS('HeartRate-2022-03-21-1647950188'!$B:$B,'HeartRate-2022-03-21-1647950188'!$A:$A,Data_Extraction!D$2,'HeartRate-2022-03-21-1647950188'!$C:$C,Data_Extraction!$A257),"")</f>
        <v/>
      </c>
      <c r="E257" t="str">
        <f>IFERROR(AVERAGEIFS('HeartRate-2022-03-21-1647950188'!$B:$B,'HeartRate-2022-03-21-1647950188'!$A:$A,Data_Extraction!E$2,'HeartRate-2022-03-21-1647950188'!$C:$C,Data_Extraction!$A257),"")</f>
        <v/>
      </c>
      <c r="F257" t="str">
        <f>IFERROR(AVERAGEIFS('HeartRate-2022-03-21-1647950188'!$B:$B,'HeartRate-2022-03-21-1647950188'!$A:$A,Data_Extraction!F$2,'HeartRate-2022-03-21-1647950188'!$C:$C,Data_Extraction!$A257),"")</f>
        <v/>
      </c>
      <c r="G257" t="str">
        <f>IFERROR(AVERAGEIFS('HeartRate-2022-03-21-1647950188'!$B:$B,'HeartRate-2022-03-21-1647950188'!$A:$A,Data_Extraction!G$2,'HeartRate-2022-03-21-1647950188'!$C:$C,Data_Extraction!$A257),"")</f>
        <v/>
      </c>
      <c r="H257" t="str">
        <f>IFERROR(AVERAGEIFS('HeartRate-2022-03-21-1647950188'!$B:$B,'HeartRate-2022-03-21-1647950188'!$A:$A,Data_Extraction!H$2,'HeartRate-2022-03-21-1647950188'!$C:$C,Data_Extraction!$A257),"")</f>
        <v/>
      </c>
      <c r="I257" t="str">
        <f>IFERROR(AVERAGEIFS('HeartRate-2022-03-21-1647950188'!$B:$B,'HeartRate-2022-03-21-1647950188'!$A:$A,Data_Extraction!I$2,'HeartRate-2022-03-21-1647950188'!$C:$C,Data_Extraction!$A257),"")</f>
        <v/>
      </c>
      <c r="J257" s="8">
        <f t="shared" si="19"/>
        <v>81</v>
      </c>
      <c r="N257" s="11">
        <f>Data_Extraction!A257</f>
        <v>44631.54583333333</v>
      </c>
      <c r="O257" s="15">
        <f t="shared" si="20"/>
        <v>44631</v>
      </c>
      <c r="P257" s="16">
        <f t="shared" si="21"/>
        <v>0.54583333333333328</v>
      </c>
      <c r="Q257" s="12">
        <f>IF(Data_Extraction!B257="",Data_Extraction!$J257*(Q$1),Data_Extraction!B257)</f>
        <v>72.900000000000006</v>
      </c>
      <c r="R257" s="12">
        <f>IF(Data_Extraction!C257="",Data_Extraction!$J257*(R$1),Data_Extraction!C257)</f>
        <v>81</v>
      </c>
      <c r="S257" s="12">
        <f>IF(Data_Extraction!D257="",Data_Extraction!$J257*(S$1),Data_Extraction!D257)</f>
        <v>84.240000000000009</v>
      </c>
      <c r="T257" s="12">
        <f>IF(Data_Extraction!E257="",Data_Extraction!$J257*(T$1),Data_Extraction!E257)</f>
        <v>76.95</v>
      </c>
      <c r="U257" s="12">
        <f>IF(Data_Extraction!F257="",Data_Extraction!$J257*(U$1),Data_Extraction!F257)</f>
        <v>79.38</v>
      </c>
      <c r="V257" s="12">
        <f>IF(Data_Extraction!G257="",Data_Extraction!$J257*(V$1),Data_Extraction!G257)</f>
        <v>73.710000000000008</v>
      </c>
      <c r="W257" s="12">
        <f>IF(Data_Extraction!H257="",Data_Extraction!$J257*(W$1),Data_Extraction!H257)</f>
        <v>86.67</v>
      </c>
      <c r="X257" s="12">
        <f>IF(Data_Extraction!I257="",Data_Extraction!$J257*(X$1),Data_Extraction!I257)</f>
        <v>78.569999999999993</v>
      </c>
      <c r="Y257" s="13">
        <f t="shared" si="18"/>
        <v>79.177500000000009</v>
      </c>
      <c r="Z257" s="17" t="str">
        <f t="shared" si="22"/>
        <v>Break</v>
      </c>
      <c r="AA257" s="14" t="str">
        <f>VLOOKUP($N257,'HeartRate-2022-03-21-1647950188'!$C:$G,2,0)</f>
        <v>Break</v>
      </c>
      <c r="AB257" s="14" t="str">
        <f>VLOOKUP($N257,'HeartRate-2022-03-21-1647950188'!$C:$G,3,0)</f>
        <v>On Campus</v>
      </c>
      <c r="AC257" s="14" t="str">
        <f>VLOOKUP($N257,'HeartRate-2022-03-21-1647950188'!$C:$G,4,0)</f>
        <v>Sitting</v>
      </c>
      <c r="AD257" s="14" t="str">
        <f>VLOOKUP($N257,'HeartRate-2022-03-21-1647950188'!$C:$G,5,0)</f>
        <v>Tools_Digital Drawing</v>
      </c>
      <c r="AE257">
        <f t="shared" si="23"/>
        <v>0</v>
      </c>
      <c r="AF257" s="18">
        <v>44631</v>
      </c>
      <c r="AG257" s="19">
        <v>0.54583333333333328</v>
      </c>
    </row>
    <row r="258" spans="1:33" x14ac:dyDescent="0.3">
      <c r="A258" s="5">
        <v>44631.549305555556</v>
      </c>
      <c r="B258" t="str">
        <f>IFERROR(AVERAGEIFS('HeartRate-2022-03-21-1647950188'!$B:$B,'HeartRate-2022-03-21-1647950188'!$A:$A,Data_Extraction!B$2,'HeartRate-2022-03-21-1647950188'!$C:$C,Data_Extraction!$A258),"")</f>
        <v/>
      </c>
      <c r="C258">
        <f>IFERROR(AVERAGEIFS('HeartRate-2022-03-21-1647950188'!$B:$B,'HeartRate-2022-03-21-1647950188'!$A:$A,Data_Extraction!C$2,'HeartRate-2022-03-21-1647950188'!$C:$C,Data_Extraction!$A258),"")</f>
        <v>72</v>
      </c>
      <c r="D258" t="str">
        <f>IFERROR(AVERAGEIFS('HeartRate-2022-03-21-1647950188'!$B:$B,'HeartRate-2022-03-21-1647950188'!$A:$A,Data_Extraction!D$2,'HeartRate-2022-03-21-1647950188'!$C:$C,Data_Extraction!$A258),"")</f>
        <v/>
      </c>
      <c r="E258" t="str">
        <f>IFERROR(AVERAGEIFS('HeartRate-2022-03-21-1647950188'!$B:$B,'HeartRate-2022-03-21-1647950188'!$A:$A,Data_Extraction!E$2,'HeartRate-2022-03-21-1647950188'!$C:$C,Data_Extraction!$A258),"")</f>
        <v/>
      </c>
      <c r="F258" t="str">
        <f>IFERROR(AVERAGEIFS('HeartRate-2022-03-21-1647950188'!$B:$B,'HeartRate-2022-03-21-1647950188'!$A:$A,Data_Extraction!F$2,'HeartRate-2022-03-21-1647950188'!$C:$C,Data_Extraction!$A258),"")</f>
        <v/>
      </c>
      <c r="G258" t="str">
        <f>IFERROR(AVERAGEIFS('HeartRate-2022-03-21-1647950188'!$B:$B,'HeartRate-2022-03-21-1647950188'!$A:$A,Data_Extraction!G$2,'HeartRate-2022-03-21-1647950188'!$C:$C,Data_Extraction!$A258),"")</f>
        <v/>
      </c>
      <c r="H258" t="str">
        <f>IFERROR(AVERAGEIFS('HeartRate-2022-03-21-1647950188'!$B:$B,'HeartRate-2022-03-21-1647950188'!$A:$A,Data_Extraction!H$2,'HeartRate-2022-03-21-1647950188'!$C:$C,Data_Extraction!$A258),"")</f>
        <v/>
      </c>
      <c r="I258" t="str">
        <f>IFERROR(AVERAGEIFS('HeartRate-2022-03-21-1647950188'!$B:$B,'HeartRate-2022-03-21-1647950188'!$A:$A,Data_Extraction!I$2,'HeartRate-2022-03-21-1647950188'!$C:$C,Data_Extraction!$A258),"")</f>
        <v/>
      </c>
      <c r="J258" s="8">
        <f t="shared" si="19"/>
        <v>72</v>
      </c>
      <c r="N258" s="11">
        <f>Data_Extraction!A258</f>
        <v>44631.549305555556</v>
      </c>
      <c r="O258" s="15">
        <f t="shared" si="20"/>
        <v>44631</v>
      </c>
      <c r="P258" s="16">
        <f t="shared" si="21"/>
        <v>0.5493055555555556</v>
      </c>
      <c r="Q258" s="12">
        <f>IF(Data_Extraction!B258="",Data_Extraction!$J258*(Q$1),Data_Extraction!B258)</f>
        <v>64.8</v>
      </c>
      <c r="R258" s="12">
        <f>IF(Data_Extraction!C258="",Data_Extraction!$J258*(R$1),Data_Extraction!C258)</f>
        <v>72</v>
      </c>
      <c r="S258" s="12">
        <f>IF(Data_Extraction!D258="",Data_Extraction!$J258*(S$1),Data_Extraction!D258)</f>
        <v>74.88</v>
      </c>
      <c r="T258" s="12">
        <f>IF(Data_Extraction!E258="",Data_Extraction!$J258*(T$1),Data_Extraction!E258)</f>
        <v>68.399999999999991</v>
      </c>
      <c r="U258" s="12">
        <f>IF(Data_Extraction!F258="",Data_Extraction!$J258*(U$1),Data_Extraction!F258)</f>
        <v>70.56</v>
      </c>
      <c r="V258" s="12">
        <f>IF(Data_Extraction!G258="",Data_Extraction!$J258*(V$1),Data_Extraction!G258)</f>
        <v>65.52</v>
      </c>
      <c r="W258" s="12">
        <f>IF(Data_Extraction!H258="",Data_Extraction!$J258*(W$1),Data_Extraction!H258)</f>
        <v>77.040000000000006</v>
      </c>
      <c r="X258" s="12">
        <f>IF(Data_Extraction!I258="",Data_Extraction!$J258*(X$1),Data_Extraction!I258)</f>
        <v>69.84</v>
      </c>
      <c r="Y258" s="13">
        <f t="shared" si="18"/>
        <v>70.38</v>
      </c>
      <c r="Z258" s="17" t="str">
        <f t="shared" si="22"/>
        <v>Break</v>
      </c>
      <c r="AA258" s="14" t="str">
        <f>VLOOKUP($N258,'HeartRate-2022-03-21-1647950188'!$C:$G,2,0)</f>
        <v>Break</v>
      </c>
      <c r="AB258" s="14" t="str">
        <f>VLOOKUP($N258,'HeartRate-2022-03-21-1647950188'!$C:$G,3,0)</f>
        <v>On Campus</v>
      </c>
      <c r="AC258" s="14" t="str">
        <f>VLOOKUP($N258,'HeartRate-2022-03-21-1647950188'!$C:$G,4,0)</f>
        <v>Sitting</v>
      </c>
      <c r="AD258" s="14" t="str">
        <f>VLOOKUP($N258,'HeartRate-2022-03-21-1647950188'!$C:$G,5,0)</f>
        <v>Tools_Digital Drawing</v>
      </c>
      <c r="AE258">
        <f t="shared" si="23"/>
        <v>0</v>
      </c>
      <c r="AF258" s="18">
        <v>44631</v>
      </c>
      <c r="AG258" s="19">
        <v>0.5493055555555556</v>
      </c>
    </row>
    <row r="259" spans="1:33" x14ac:dyDescent="0.3">
      <c r="A259" s="5">
        <v>44631.54960648148</v>
      </c>
      <c r="B259" t="str">
        <f>IFERROR(AVERAGEIFS('HeartRate-2022-03-21-1647950188'!$B:$B,'HeartRate-2022-03-21-1647950188'!$A:$A,Data_Extraction!B$2,'HeartRate-2022-03-21-1647950188'!$C:$C,Data_Extraction!$A259),"")</f>
        <v/>
      </c>
      <c r="C259">
        <f>IFERROR(AVERAGEIFS('HeartRate-2022-03-21-1647950188'!$B:$B,'HeartRate-2022-03-21-1647950188'!$A:$A,Data_Extraction!C$2,'HeartRate-2022-03-21-1647950188'!$C:$C,Data_Extraction!$A259),"")</f>
        <v>82</v>
      </c>
      <c r="D259" t="str">
        <f>IFERROR(AVERAGEIFS('HeartRate-2022-03-21-1647950188'!$B:$B,'HeartRate-2022-03-21-1647950188'!$A:$A,Data_Extraction!D$2,'HeartRate-2022-03-21-1647950188'!$C:$C,Data_Extraction!$A259),"")</f>
        <v/>
      </c>
      <c r="E259" t="str">
        <f>IFERROR(AVERAGEIFS('HeartRate-2022-03-21-1647950188'!$B:$B,'HeartRate-2022-03-21-1647950188'!$A:$A,Data_Extraction!E$2,'HeartRate-2022-03-21-1647950188'!$C:$C,Data_Extraction!$A259),"")</f>
        <v/>
      </c>
      <c r="F259" t="str">
        <f>IFERROR(AVERAGEIFS('HeartRate-2022-03-21-1647950188'!$B:$B,'HeartRate-2022-03-21-1647950188'!$A:$A,Data_Extraction!F$2,'HeartRate-2022-03-21-1647950188'!$C:$C,Data_Extraction!$A259),"")</f>
        <v/>
      </c>
      <c r="G259" t="str">
        <f>IFERROR(AVERAGEIFS('HeartRate-2022-03-21-1647950188'!$B:$B,'HeartRate-2022-03-21-1647950188'!$A:$A,Data_Extraction!G$2,'HeartRate-2022-03-21-1647950188'!$C:$C,Data_Extraction!$A259),"")</f>
        <v/>
      </c>
      <c r="H259" t="str">
        <f>IFERROR(AVERAGEIFS('HeartRate-2022-03-21-1647950188'!$B:$B,'HeartRate-2022-03-21-1647950188'!$A:$A,Data_Extraction!H$2,'HeartRate-2022-03-21-1647950188'!$C:$C,Data_Extraction!$A259),"")</f>
        <v/>
      </c>
      <c r="I259" t="str">
        <f>IFERROR(AVERAGEIFS('HeartRate-2022-03-21-1647950188'!$B:$B,'HeartRate-2022-03-21-1647950188'!$A:$A,Data_Extraction!I$2,'HeartRate-2022-03-21-1647950188'!$C:$C,Data_Extraction!$A259),"")</f>
        <v/>
      </c>
      <c r="J259" s="8">
        <f t="shared" si="19"/>
        <v>82</v>
      </c>
      <c r="N259" s="11">
        <f>Data_Extraction!A259</f>
        <v>44631.54960648148</v>
      </c>
      <c r="O259" s="15">
        <f t="shared" si="20"/>
        <v>44631</v>
      </c>
      <c r="P259" s="16">
        <f t="shared" si="21"/>
        <v>0.5496064814814815</v>
      </c>
      <c r="Q259" s="12">
        <f>IF(Data_Extraction!B259="",Data_Extraction!$J259*(Q$1),Data_Extraction!B259)</f>
        <v>73.8</v>
      </c>
      <c r="R259" s="12">
        <f>IF(Data_Extraction!C259="",Data_Extraction!$J259*(R$1),Data_Extraction!C259)</f>
        <v>82</v>
      </c>
      <c r="S259" s="12">
        <f>IF(Data_Extraction!D259="",Data_Extraction!$J259*(S$1),Data_Extraction!D259)</f>
        <v>85.28</v>
      </c>
      <c r="T259" s="12">
        <f>IF(Data_Extraction!E259="",Data_Extraction!$J259*(T$1),Data_Extraction!E259)</f>
        <v>77.899999999999991</v>
      </c>
      <c r="U259" s="12">
        <f>IF(Data_Extraction!F259="",Data_Extraction!$J259*(U$1),Data_Extraction!F259)</f>
        <v>80.36</v>
      </c>
      <c r="V259" s="12">
        <f>IF(Data_Extraction!G259="",Data_Extraction!$J259*(V$1),Data_Extraction!G259)</f>
        <v>74.62</v>
      </c>
      <c r="W259" s="12">
        <f>IF(Data_Extraction!H259="",Data_Extraction!$J259*(W$1),Data_Extraction!H259)</f>
        <v>87.740000000000009</v>
      </c>
      <c r="X259" s="12">
        <f>IF(Data_Extraction!I259="",Data_Extraction!$J259*(X$1),Data_Extraction!I259)</f>
        <v>79.539999999999992</v>
      </c>
      <c r="Y259" s="13">
        <f t="shared" ref="Y259:Y322" si="24">AVERAGE(Q259:X259)</f>
        <v>80.155000000000001</v>
      </c>
      <c r="Z259" s="17" t="str">
        <f t="shared" si="22"/>
        <v>Break</v>
      </c>
      <c r="AA259" s="14" t="str">
        <f>VLOOKUP($N259,'HeartRate-2022-03-21-1647950188'!$C:$G,2,0)</f>
        <v>Break</v>
      </c>
      <c r="AB259" s="14" t="str">
        <f>VLOOKUP($N259,'HeartRate-2022-03-21-1647950188'!$C:$G,3,0)</f>
        <v>On Campus</v>
      </c>
      <c r="AC259" s="14" t="str">
        <f>VLOOKUP($N259,'HeartRate-2022-03-21-1647950188'!$C:$G,4,0)</f>
        <v>Sitting</v>
      </c>
      <c r="AD259" s="14" t="str">
        <f>VLOOKUP($N259,'HeartRate-2022-03-21-1647950188'!$C:$G,5,0)</f>
        <v>Tools_Digital Drawing</v>
      </c>
      <c r="AE259">
        <f t="shared" si="23"/>
        <v>0</v>
      </c>
      <c r="AF259" s="18">
        <v>44631</v>
      </c>
      <c r="AG259" s="19">
        <v>0.5496064814814815</v>
      </c>
    </row>
    <row r="260" spans="1:33" x14ac:dyDescent="0.3">
      <c r="A260" s="5">
        <v>44631.552777777775</v>
      </c>
      <c r="B260" t="str">
        <f>IFERROR(AVERAGEIFS('HeartRate-2022-03-21-1647950188'!$B:$B,'HeartRate-2022-03-21-1647950188'!$A:$A,Data_Extraction!B$2,'HeartRate-2022-03-21-1647950188'!$C:$C,Data_Extraction!$A260),"")</f>
        <v/>
      </c>
      <c r="C260">
        <f>IFERROR(AVERAGEIFS('HeartRate-2022-03-21-1647950188'!$B:$B,'HeartRate-2022-03-21-1647950188'!$A:$A,Data_Extraction!C$2,'HeartRate-2022-03-21-1647950188'!$C:$C,Data_Extraction!$A260),"")</f>
        <v>85</v>
      </c>
      <c r="D260" t="str">
        <f>IFERROR(AVERAGEIFS('HeartRate-2022-03-21-1647950188'!$B:$B,'HeartRate-2022-03-21-1647950188'!$A:$A,Data_Extraction!D$2,'HeartRate-2022-03-21-1647950188'!$C:$C,Data_Extraction!$A260),"")</f>
        <v/>
      </c>
      <c r="E260" t="str">
        <f>IFERROR(AVERAGEIFS('HeartRate-2022-03-21-1647950188'!$B:$B,'HeartRate-2022-03-21-1647950188'!$A:$A,Data_Extraction!E$2,'HeartRate-2022-03-21-1647950188'!$C:$C,Data_Extraction!$A260),"")</f>
        <v/>
      </c>
      <c r="F260" t="str">
        <f>IFERROR(AVERAGEIFS('HeartRate-2022-03-21-1647950188'!$B:$B,'HeartRate-2022-03-21-1647950188'!$A:$A,Data_Extraction!F$2,'HeartRate-2022-03-21-1647950188'!$C:$C,Data_Extraction!$A260),"")</f>
        <v/>
      </c>
      <c r="G260" t="str">
        <f>IFERROR(AVERAGEIFS('HeartRate-2022-03-21-1647950188'!$B:$B,'HeartRate-2022-03-21-1647950188'!$A:$A,Data_Extraction!G$2,'HeartRate-2022-03-21-1647950188'!$C:$C,Data_Extraction!$A260),"")</f>
        <v/>
      </c>
      <c r="H260" t="str">
        <f>IFERROR(AVERAGEIFS('HeartRate-2022-03-21-1647950188'!$B:$B,'HeartRate-2022-03-21-1647950188'!$A:$A,Data_Extraction!H$2,'HeartRate-2022-03-21-1647950188'!$C:$C,Data_Extraction!$A260),"")</f>
        <v/>
      </c>
      <c r="I260" t="str">
        <f>IFERROR(AVERAGEIFS('HeartRate-2022-03-21-1647950188'!$B:$B,'HeartRate-2022-03-21-1647950188'!$A:$A,Data_Extraction!I$2,'HeartRate-2022-03-21-1647950188'!$C:$C,Data_Extraction!$A260),"")</f>
        <v/>
      </c>
      <c r="J260" s="8">
        <f t="shared" ref="J260:J323" si="25">AVERAGE(B260:I260)</f>
        <v>85</v>
      </c>
      <c r="N260" s="11">
        <f>Data_Extraction!A260</f>
        <v>44631.552777777775</v>
      </c>
      <c r="O260" s="15">
        <f t="shared" ref="O260:O323" si="26">AF260</f>
        <v>44631</v>
      </c>
      <c r="P260" s="16">
        <f t="shared" ref="P260:P323" si="27">AG260</f>
        <v>0.55277777777777781</v>
      </c>
      <c r="Q260" s="12">
        <f>IF(Data_Extraction!B260="",Data_Extraction!$J260*(Q$1),Data_Extraction!B260)</f>
        <v>76.5</v>
      </c>
      <c r="R260" s="12">
        <f>IF(Data_Extraction!C260="",Data_Extraction!$J260*(R$1),Data_Extraction!C260)</f>
        <v>85</v>
      </c>
      <c r="S260" s="12">
        <f>IF(Data_Extraction!D260="",Data_Extraction!$J260*(S$1),Data_Extraction!D260)</f>
        <v>88.4</v>
      </c>
      <c r="T260" s="12">
        <f>IF(Data_Extraction!E260="",Data_Extraction!$J260*(T$1),Data_Extraction!E260)</f>
        <v>80.75</v>
      </c>
      <c r="U260" s="12">
        <f>IF(Data_Extraction!F260="",Data_Extraction!$J260*(U$1),Data_Extraction!F260)</f>
        <v>83.3</v>
      </c>
      <c r="V260" s="12">
        <f>IF(Data_Extraction!G260="",Data_Extraction!$J260*(V$1),Data_Extraction!G260)</f>
        <v>77.350000000000009</v>
      </c>
      <c r="W260" s="12">
        <f>IF(Data_Extraction!H260="",Data_Extraction!$J260*(W$1),Data_Extraction!H260)</f>
        <v>90.95</v>
      </c>
      <c r="X260" s="12">
        <f>IF(Data_Extraction!I260="",Data_Extraction!$J260*(X$1),Data_Extraction!I260)</f>
        <v>82.45</v>
      </c>
      <c r="Y260" s="13">
        <f t="shared" si="24"/>
        <v>83.087500000000006</v>
      </c>
      <c r="Z260" s="17" t="str">
        <f t="shared" ref="Z260:Z323" si="28">VLOOKUP(P260,$AJ$2:$AK$7,2,1)</f>
        <v>Break</v>
      </c>
      <c r="AA260" s="14" t="str">
        <f>VLOOKUP($N260,'HeartRate-2022-03-21-1647950188'!$C:$G,2,0)</f>
        <v>Break</v>
      </c>
      <c r="AB260" s="14" t="str">
        <f>VLOOKUP($N260,'HeartRate-2022-03-21-1647950188'!$C:$G,3,0)</f>
        <v>On Campus</v>
      </c>
      <c r="AC260" s="14" t="str">
        <f>VLOOKUP($N260,'HeartRate-2022-03-21-1647950188'!$C:$G,4,0)</f>
        <v>Sitting</v>
      </c>
      <c r="AD260" s="14" t="str">
        <f>VLOOKUP($N260,'HeartRate-2022-03-21-1647950188'!$C:$G,5,0)</f>
        <v>Tools_Digital Drawing</v>
      </c>
      <c r="AE260">
        <f t="shared" ref="AE260:AE323" si="29">IF(Y260&gt;120,1,0)</f>
        <v>0</v>
      </c>
      <c r="AF260" s="18">
        <v>44631</v>
      </c>
      <c r="AG260" s="19">
        <v>0.55277777777777781</v>
      </c>
    </row>
    <row r="261" spans="1:33" x14ac:dyDescent="0.3">
      <c r="A261" s="5">
        <v>44631.556250000001</v>
      </c>
      <c r="B261" t="str">
        <f>IFERROR(AVERAGEIFS('HeartRate-2022-03-21-1647950188'!$B:$B,'HeartRate-2022-03-21-1647950188'!$A:$A,Data_Extraction!B$2,'HeartRate-2022-03-21-1647950188'!$C:$C,Data_Extraction!$A261),"")</f>
        <v/>
      </c>
      <c r="C261">
        <f>IFERROR(AVERAGEIFS('HeartRate-2022-03-21-1647950188'!$B:$B,'HeartRate-2022-03-21-1647950188'!$A:$A,Data_Extraction!C$2,'HeartRate-2022-03-21-1647950188'!$C:$C,Data_Extraction!$A261),"")</f>
        <v>84</v>
      </c>
      <c r="D261" t="str">
        <f>IFERROR(AVERAGEIFS('HeartRate-2022-03-21-1647950188'!$B:$B,'HeartRate-2022-03-21-1647950188'!$A:$A,Data_Extraction!D$2,'HeartRate-2022-03-21-1647950188'!$C:$C,Data_Extraction!$A261),"")</f>
        <v/>
      </c>
      <c r="E261" t="str">
        <f>IFERROR(AVERAGEIFS('HeartRate-2022-03-21-1647950188'!$B:$B,'HeartRate-2022-03-21-1647950188'!$A:$A,Data_Extraction!E$2,'HeartRate-2022-03-21-1647950188'!$C:$C,Data_Extraction!$A261),"")</f>
        <v/>
      </c>
      <c r="F261" t="str">
        <f>IFERROR(AVERAGEIFS('HeartRate-2022-03-21-1647950188'!$B:$B,'HeartRate-2022-03-21-1647950188'!$A:$A,Data_Extraction!F$2,'HeartRate-2022-03-21-1647950188'!$C:$C,Data_Extraction!$A261),"")</f>
        <v/>
      </c>
      <c r="G261" t="str">
        <f>IFERROR(AVERAGEIFS('HeartRate-2022-03-21-1647950188'!$B:$B,'HeartRate-2022-03-21-1647950188'!$A:$A,Data_Extraction!G$2,'HeartRate-2022-03-21-1647950188'!$C:$C,Data_Extraction!$A261),"")</f>
        <v/>
      </c>
      <c r="H261" t="str">
        <f>IFERROR(AVERAGEIFS('HeartRate-2022-03-21-1647950188'!$B:$B,'HeartRate-2022-03-21-1647950188'!$A:$A,Data_Extraction!H$2,'HeartRate-2022-03-21-1647950188'!$C:$C,Data_Extraction!$A261),"")</f>
        <v/>
      </c>
      <c r="I261" t="str">
        <f>IFERROR(AVERAGEIFS('HeartRate-2022-03-21-1647950188'!$B:$B,'HeartRate-2022-03-21-1647950188'!$A:$A,Data_Extraction!I$2,'HeartRate-2022-03-21-1647950188'!$C:$C,Data_Extraction!$A261),"")</f>
        <v/>
      </c>
      <c r="J261" s="8">
        <f t="shared" si="25"/>
        <v>84</v>
      </c>
      <c r="N261" s="11">
        <f>Data_Extraction!A261</f>
        <v>44631.556250000001</v>
      </c>
      <c r="O261" s="15">
        <f t="shared" si="26"/>
        <v>44631</v>
      </c>
      <c r="P261" s="16">
        <f t="shared" si="27"/>
        <v>0.55625000000000002</v>
      </c>
      <c r="Q261" s="12">
        <f>IF(Data_Extraction!B261="",Data_Extraction!$J261*(Q$1),Data_Extraction!B261)</f>
        <v>75.600000000000009</v>
      </c>
      <c r="R261" s="12">
        <f>IF(Data_Extraction!C261="",Data_Extraction!$J261*(R$1),Data_Extraction!C261)</f>
        <v>84</v>
      </c>
      <c r="S261" s="12">
        <f>IF(Data_Extraction!D261="",Data_Extraction!$J261*(S$1),Data_Extraction!D261)</f>
        <v>87.36</v>
      </c>
      <c r="T261" s="12">
        <f>IF(Data_Extraction!E261="",Data_Extraction!$J261*(T$1),Data_Extraction!E261)</f>
        <v>79.8</v>
      </c>
      <c r="U261" s="12">
        <f>IF(Data_Extraction!F261="",Data_Extraction!$J261*(U$1),Data_Extraction!F261)</f>
        <v>82.32</v>
      </c>
      <c r="V261" s="12">
        <f>IF(Data_Extraction!G261="",Data_Extraction!$J261*(V$1),Data_Extraction!G261)</f>
        <v>76.44</v>
      </c>
      <c r="W261" s="12">
        <f>IF(Data_Extraction!H261="",Data_Extraction!$J261*(W$1),Data_Extraction!H261)</f>
        <v>89.88000000000001</v>
      </c>
      <c r="X261" s="12">
        <f>IF(Data_Extraction!I261="",Data_Extraction!$J261*(X$1),Data_Extraction!I261)</f>
        <v>81.48</v>
      </c>
      <c r="Y261" s="13">
        <f t="shared" si="24"/>
        <v>82.110000000000014</v>
      </c>
      <c r="Z261" s="17" t="str">
        <f t="shared" si="28"/>
        <v>Break</v>
      </c>
      <c r="AA261" s="14" t="str">
        <f>VLOOKUP($N261,'HeartRate-2022-03-21-1647950188'!$C:$G,2,0)</f>
        <v>Break</v>
      </c>
      <c r="AB261" s="14" t="str">
        <f>VLOOKUP($N261,'HeartRate-2022-03-21-1647950188'!$C:$G,3,0)</f>
        <v>On Campus</v>
      </c>
      <c r="AC261" s="14" t="str">
        <f>VLOOKUP($N261,'HeartRate-2022-03-21-1647950188'!$C:$G,4,0)</f>
        <v>Sitting</v>
      </c>
      <c r="AD261" s="14" t="str">
        <f>VLOOKUP($N261,'HeartRate-2022-03-21-1647950188'!$C:$G,5,0)</f>
        <v>Tools_Digital Drawing</v>
      </c>
      <c r="AE261">
        <f t="shared" si="29"/>
        <v>0</v>
      </c>
      <c r="AF261" s="18">
        <v>44631</v>
      </c>
      <c r="AG261" s="19">
        <v>0.55625000000000002</v>
      </c>
    </row>
    <row r="262" spans="1:33" x14ac:dyDescent="0.3">
      <c r="A262" s="5">
        <v>44631.55972222222</v>
      </c>
      <c r="B262" t="str">
        <f>IFERROR(AVERAGEIFS('HeartRate-2022-03-21-1647950188'!$B:$B,'HeartRate-2022-03-21-1647950188'!$A:$A,Data_Extraction!B$2,'HeartRate-2022-03-21-1647950188'!$C:$C,Data_Extraction!$A262),"")</f>
        <v/>
      </c>
      <c r="C262">
        <f>IFERROR(AVERAGEIFS('HeartRate-2022-03-21-1647950188'!$B:$B,'HeartRate-2022-03-21-1647950188'!$A:$A,Data_Extraction!C$2,'HeartRate-2022-03-21-1647950188'!$C:$C,Data_Extraction!$A262),"")</f>
        <v>89</v>
      </c>
      <c r="D262" t="str">
        <f>IFERROR(AVERAGEIFS('HeartRate-2022-03-21-1647950188'!$B:$B,'HeartRate-2022-03-21-1647950188'!$A:$A,Data_Extraction!D$2,'HeartRate-2022-03-21-1647950188'!$C:$C,Data_Extraction!$A262),"")</f>
        <v/>
      </c>
      <c r="E262" t="str">
        <f>IFERROR(AVERAGEIFS('HeartRate-2022-03-21-1647950188'!$B:$B,'HeartRate-2022-03-21-1647950188'!$A:$A,Data_Extraction!E$2,'HeartRate-2022-03-21-1647950188'!$C:$C,Data_Extraction!$A262),"")</f>
        <v/>
      </c>
      <c r="F262" t="str">
        <f>IFERROR(AVERAGEIFS('HeartRate-2022-03-21-1647950188'!$B:$B,'HeartRate-2022-03-21-1647950188'!$A:$A,Data_Extraction!F$2,'HeartRate-2022-03-21-1647950188'!$C:$C,Data_Extraction!$A262),"")</f>
        <v/>
      </c>
      <c r="G262" t="str">
        <f>IFERROR(AVERAGEIFS('HeartRate-2022-03-21-1647950188'!$B:$B,'HeartRate-2022-03-21-1647950188'!$A:$A,Data_Extraction!G$2,'HeartRate-2022-03-21-1647950188'!$C:$C,Data_Extraction!$A262),"")</f>
        <v/>
      </c>
      <c r="H262" t="str">
        <f>IFERROR(AVERAGEIFS('HeartRate-2022-03-21-1647950188'!$B:$B,'HeartRate-2022-03-21-1647950188'!$A:$A,Data_Extraction!H$2,'HeartRate-2022-03-21-1647950188'!$C:$C,Data_Extraction!$A262),"")</f>
        <v/>
      </c>
      <c r="I262" t="str">
        <f>IFERROR(AVERAGEIFS('HeartRate-2022-03-21-1647950188'!$B:$B,'HeartRate-2022-03-21-1647950188'!$A:$A,Data_Extraction!I$2,'HeartRate-2022-03-21-1647950188'!$C:$C,Data_Extraction!$A262),"")</f>
        <v/>
      </c>
      <c r="J262" s="8">
        <f t="shared" si="25"/>
        <v>89</v>
      </c>
      <c r="N262" s="11">
        <f>Data_Extraction!A262</f>
        <v>44631.55972222222</v>
      </c>
      <c r="O262" s="15">
        <f t="shared" si="26"/>
        <v>44631</v>
      </c>
      <c r="P262" s="16">
        <f t="shared" si="27"/>
        <v>0.55972222222222223</v>
      </c>
      <c r="Q262" s="12">
        <f>IF(Data_Extraction!B262="",Data_Extraction!$J262*(Q$1),Data_Extraction!B262)</f>
        <v>80.100000000000009</v>
      </c>
      <c r="R262" s="12">
        <f>IF(Data_Extraction!C262="",Data_Extraction!$J262*(R$1),Data_Extraction!C262)</f>
        <v>89</v>
      </c>
      <c r="S262" s="12">
        <f>IF(Data_Extraction!D262="",Data_Extraction!$J262*(S$1),Data_Extraction!D262)</f>
        <v>92.56</v>
      </c>
      <c r="T262" s="12">
        <f>IF(Data_Extraction!E262="",Data_Extraction!$J262*(T$1),Data_Extraction!E262)</f>
        <v>84.55</v>
      </c>
      <c r="U262" s="12">
        <f>IF(Data_Extraction!F262="",Data_Extraction!$J262*(U$1),Data_Extraction!F262)</f>
        <v>87.22</v>
      </c>
      <c r="V262" s="12">
        <f>IF(Data_Extraction!G262="",Data_Extraction!$J262*(V$1),Data_Extraction!G262)</f>
        <v>80.990000000000009</v>
      </c>
      <c r="W262" s="12">
        <f>IF(Data_Extraction!H262="",Data_Extraction!$J262*(W$1),Data_Extraction!H262)</f>
        <v>95.23</v>
      </c>
      <c r="X262" s="12">
        <f>IF(Data_Extraction!I262="",Data_Extraction!$J262*(X$1),Data_Extraction!I262)</f>
        <v>86.33</v>
      </c>
      <c r="Y262" s="13">
        <f t="shared" si="24"/>
        <v>86.997500000000016</v>
      </c>
      <c r="Z262" s="17" t="str">
        <f t="shared" si="28"/>
        <v>Break</v>
      </c>
      <c r="AA262" s="14" t="str">
        <f>VLOOKUP($N262,'HeartRate-2022-03-21-1647950188'!$C:$G,2,0)</f>
        <v>Break</v>
      </c>
      <c r="AB262" s="14" t="str">
        <f>VLOOKUP($N262,'HeartRate-2022-03-21-1647950188'!$C:$G,3,0)</f>
        <v>On Campus</v>
      </c>
      <c r="AC262" s="14" t="str">
        <f>VLOOKUP($N262,'HeartRate-2022-03-21-1647950188'!$C:$G,4,0)</f>
        <v>Sitting</v>
      </c>
      <c r="AD262" s="14" t="str">
        <f>VLOOKUP($N262,'HeartRate-2022-03-21-1647950188'!$C:$G,5,0)</f>
        <v>Tools_Digital Drawing</v>
      </c>
      <c r="AE262">
        <f t="shared" si="29"/>
        <v>0</v>
      </c>
      <c r="AF262" s="18">
        <v>44631</v>
      </c>
      <c r="AG262" s="19">
        <v>0.55972222222222223</v>
      </c>
    </row>
    <row r="263" spans="1:33" x14ac:dyDescent="0.3">
      <c r="A263" s="5">
        <v>44631.563194444447</v>
      </c>
      <c r="B263" t="str">
        <f>IFERROR(AVERAGEIFS('HeartRate-2022-03-21-1647950188'!$B:$B,'HeartRate-2022-03-21-1647950188'!$A:$A,Data_Extraction!B$2,'HeartRate-2022-03-21-1647950188'!$C:$C,Data_Extraction!$A263),"")</f>
        <v/>
      </c>
      <c r="C263">
        <f>IFERROR(AVERAGEIFS('HeartRate-2022-03-21-1647950188'!$B:$B,'HeartRate-2022-03-21-1647950188'!$A:$A,Data_Extraction!C$2,'HeartRate-2022-03-21-1647950188'!$C:$C,Data_Extraction!$A263),"")</f>
        <v>89</v>
      </c>
      <c r="D263" t="str">
        <f>IFERROR(AVERAGEIFS('HeartRate-2022-03-21-1647950188'!$B:$B,'HeartRate-2022-03-21-1647950188'!$A:$A,Data_Extraction!D$2,'HeartRate-2022-03-21-1647950188'!$C:$C,Data_Extraction!$A263),"")</f>
        <v/>
      </c>
      <c r="E263" t="str">
        <f>IFERROR(AVERAGEIFS('HeartRate-2022-03-21-1647950188'!$B:$B,'HeartRate-2022-03-21-1647950188'!$A:$A,Data_Extraction!E$2,'HeartRate-2022-03-21-1647950188'!$C:$C,Data_Extraction!$A263),"")</f>
        <v/>
      </c>
      <c r="F263" t="str">
        <f>IFERROR(AVERAGEIFS('HeartRate-2022-03-21-1647950188'!$B:$B,'HeartRate-2022-03-21-1647950188'!$A:$A,Data_Extraction!F$2,'HeartRate-2022-03-21-1647950188'!$C:$C,Data_Extraction!$A263),"")</f>
        <v/>
      </c>
      <c r="G263" t="str">
        <f>IFERROR(AVERAGEIFS('HeartRate-2022-03-21-1647950188'!$B:$B,'HeartRate-2022-03-21-1647950188'!$A:$A,Data_Extraction!G$2,'HeartRate-2022-03-21-1647950188'!$C:$C,Data_Extraction!$A263),"")</f>
        <v/>
      </c>
      <c r="H263" t="str">
        <f>IFERROR(AVERAGEIFS('HeartRate-2022-03-21-1647950188'!$B:$B,'HeartRate-2022-03-21-1647950188'!$A:$A,Data_Extraction!H$2,'HeartRate-2022-03-21-1647950188'!$C:$C,Data_Extraction!$A263),"")</f>
        <v/>
      </c>
      <c r="I263" t="str">
        <f>IFERROR(AVERAGEIFS('HeartRate-2022-03-21-1647950188'!$B:$B,'HeartRate-2022-03-21-1647950188'!$A:$A,Data_Extraction!I$2,'HeartRate-2022-03-21-1647950188'!$C:$C,Data_Extraction!$A263),"")</f>
        <v/>
      </c>
      <c r="J263" s="8">
        <f t="shared" si="25"/>
        <v>89</v>
      </c>
      <c r="N263" s="11">
        <f>Data_Extraction!A263</f>
        <v>44631.563194444447</v>
      </c>
      <c r="O263" s="15">
        <f t="shared" si="26"/>
        <v>44631</v>
      </c>
      <c r="P263" s="16">
        <f t="shared" si="27"/>
        <v>0.56319444444444444</v>
      </c>
      <c r="Q263" s="12">
        <f>IF(Data_Extraction!B263="",Data_Extraction!$J263*(Q$1),Data_Extraction!B263)</f>
        <v>80.100000000000009</v>
      </c>
      <c r="R263" s="12">
        <f>IF(Data_Extraction!C263="",Data_Extraction!$J263*(R$1),Data_Extraction!C263)</f>
        <v>89</v>
      </c>
      <c r="S263" s="12">
        <f>IF(Data_Extraction!D263="",Data_Extraction!$J263*(S$1),Data_Extraction!D263)</f>
        <v>92.56</v>
      </c>
      <c r="T263" s="12">
        <f>IF(Data_Extraction!E263="",Data_Extraction!$J263*(T$1),Data_Extraction!E263)</f>
        <v>84.55</v>
      </c>
      <c r="U263" s="12">
        <f>IF(Data_Extraction!F263="",Data_Extraction!$J263*(U$1),Data_Extraction!F263)</f>
        <v>87.22</v>
      </c>
      <c r="V263" s="12">
        <f>IF(Data_Extraction!G263="",Data_Extraction!$J263*(V$1),Data_Extraction!G263)</f>
        <v>80.990000000000009</v>
      </c>
      <c r="W263" s="12">
        <f>IF(Data_Extraction!H263="",Data_Extraction!$J263*(W$1),Data_Extraction!H263)</f>
        <v>95.23</v>
      </c>
      <c r="X263" s="12">
        <f>IF(Data_Extraction!I263="",Data_Extraction!$J263*(X$1),Data_Extraction!I263)</f>
        <v>86.33</v>
      </c>
      <c r="Y263" s="13">
        <f t="shared" si="24"/>
        <v>86.997500000000016</v>
      </c>
      <c r="Z263" s="17" t="str">
        <f t="shared" si="28"/>
        <v>Break</v>
      </c>
      <c r="AA263" s="14" t="str">
        <f>VLOOKUP($N263,'HeartRate-2022-03-21-1647950188'!$C:$G,2,0)</f>
        <v>Break</v>
      </c>
      <c r="AB263" s="14" t="str">
        <f>VLOOKUP($N263,'HeartRate-2022-03-21-1647950188'!$C:$G,3,0)</f>
        <v>On Campus</v>
      </c>
      <c r="AC263" s="14" t="str">
        <f>VLOOKUP($N263,'HeartRate-2022-03-21-1647950188'!$C:$G,4,0)</f>
        <v>Sitting</v>
      </c>
      <c r="AD263" s="14" t="str">
        <f>VLOOKUP($N263,'HeartRate-2022-03-21-1647950188'!$C:$G,5,0)</f>
        <v>Tools_Digital Drawing</v>
      </c>
      <c r="AE263">
        <f t="shared" si="29"/>
        <v>0</v>
      </c>
      <c r="AF263" s="18">
        <v>44631</v>
      </c>
      <c r="AG263" s="19">
        <v>0.56319444444444444</v>
      </c>
    </row>
    <row r="264" spans="1:33" x14ac:dyDescent="0.3">
      <c r="A264" s="5">
        <v>44631.565474537034</v>
      </c>
      <c r="B264" t="str">
        <f>IFERROR(AVERAGEIFS('HeartRate-2022-03-21-1647950188'!$B:$B,'HeartRate-2022-03-21-1647950188'!$A:$A,Data_Extraction!B$2,'HeartRate-2022-03-21-1647950188'!$C:$C,Data_Extraction!$A264),"")</f>
        <v/>
      </c>
      <c r="C264">
        <f>IFERROR(AVERAGEIFS('HeartRate-2022-03-21-1647950188'!$B:$B,'HeartRate-2022-03-21-1647950188'!$A:$A,Data_Extraction!C$2,'HeartRate-2022-03-21-1647950188'!$C:$C,Data_Extraction!$A264),"")</f>
        <v>81</v>
      </c>
      <c r="D264" t="str">
        <f>IFERROR(AVERAGEIFS('HeartRate-2022-03-21-1647950188'!$B:$B,'HeartRate-2022-03-21-1647950188'!$A:$A,Data_Extraction!D$2,'HeartRate-2022-03-21-1647950188'!$C:$C,Data_Extraction!$A264),"")</f>
        <v/>
      </c>
      <c r="E264" t="str">
        <f>IFERROR(AVERAGEIFS('HeartRate-2022-03-21-1647950188'!$B:$B,'HeartRate-2022-03-21-1647950188'!$A:$A,Data_Extraction!E$2,'HeartRate-2022-03-21-1647950188'!$C:$C,Data_Extraction!$A264),"")</f>
        <v/>
      </c>
      <c r="F264" t="str">
        <f>IFERROR(AVERAGEIFS('HeartRate-2022-03-21-1647950188'!$B:$B,'HeartRate-2022-03-21-1647950188'!$A:$A,Data_Extraction!F$2,'HeartRate-2022-03-21-1647950188'!$C:$C,Data_Extraction!$A264),"")</f>
        <v/>
      </c>
      <c r="G264" t="str">
        <f>IFERROR(AVERAGEIFS('HeartRate-2022-03-21-1647950188'!$B:$B,'HeartRate-2022-03-21-1647950188'!$A:$A,Data_Extraction!G$2,'HeartRate-2022-03-21-1647950188'!$C:$C,Data_Extraction!$A264),"")</f>
        <v/>
      </c>
      <c r="H264" t="str">
        <f>IFERROR(AVERAGEIFS('HeartRate-2022-03-21-1647950188'!$B:$B,'HeartRate-2022-03-21-1647950188'!$A:$A,Data_Extraction!H$2,'HeartRate-2022-03-21-1647950188'!$C:$C,Data_Extraction!$A264),"")</f>
        <v/>
      </c>
      <c r="I264" t="str">
        <f>IFERROR(AVERAGEIFS('HeartRate-2022-03-21-1647950188'!$B:$B,'HeartRate-2022-03-21-1647950188'!$A:$A,Data_Extraction!I$2,'HeartRate-2022-03-21-1647950188'!$C:$C,Data_Extraction!$A264),"")</f>
        <v/>
      </c>
      <c r="J264" s="8">
        <f t="shared" si="25"/>
        <v>81</v>
      </c>
      <c r="N264" s="11">
        <f>Data_Extraction!A264</f>
        <v>44631.565474537034</v>
      </c>
      <c r="O264" s="15">
        <f t="shared" si="26"/>
        <v>44631</v>
      </c>
      <c r="P264" s="16">
        <f t="shared" si="27"/>
        <v>0.56547453703703698</v>
      </c>
      <c r="Q264" s="12">
        <f>IF(Data_Extraction!B264="",Data_Extraction!$J264*(Q$1),Data_Extraction!B264)</f>
        <v>72.900000000000006</v>
      </c>
      <c r="R264" s="12">
        <f>IF(Data_Extraction!C264="",Data_Extraction!$J264*(R$1),Data_Extraction!C264)</f>
        <v>81</v>
      </c>
      <c r="S264" s="12">
        <f>IF(Data_Extraction!D264="",Data_Extraction!$J264*(S$1),Data_Extraction!D264)</f>
        <v>84.240000000000009</v>
      </c>
      <c r="T264" s="12">
        <f>IF(Data_Extraction!E264="",Data_Extraction!$J264*(T$1),Data_Extraction!E264)</f>
        <v>76.95</v>
      </c>
      <c r="U264" s="12">
        <f>IF(Data_Extraction!F264="",Data_Extraction!$J264*(U$1),Data_Extraction!F264)</f>
        <v>79.38</v>
      </c>
      <c r="V264" s="12">
        <f>IF(Data_Extraction!G264="",Data_Extraction!$J264*(V$1),Data_Extraction!G264)</f>
        <v>73.710000000000008</v>
      </c>
      <c r="W264" s="12">
        <f>IF(Data_Extraction!H264="",Data_Extraction!$J264*(W$1),Data_Extraction!H264)</f>
        <v>86.67</v>
      </c>
      <c r="X264" s="12">
        <f>IF(Data_Extraction!I264="",Data_Extraction!$J264*(X$1),Data_Extraction!I264)</f>
        <v>78.569999999999993</v>
      </c>
      <c r="Y264" s="13">
        <f t="shared" si="24"/>
        <v>79.177500000000009</v>
      </c>
      <c r="Z264" s="17" t="str">
        <f t="shared" si="28"/>
        <v>Break</v>
      </c>
      <c r="AA264" s="14" t="str">
        <f>VLOOKUP($N264,'HeartRate-2022-03-21-1647950188'!$C:$G,2,0)</f>
        <v>Break</v>
      </c>
      <c r="AB264" s="14" t="str">
        <f>VLOOKUP($N264,'HeartRate-2022-03-21-1647950188'!$C:$G,3,0)</f>
        <v>On Campus</v>
      </c>
      <c r="AC264" s="14" t="str">
        <f>VLOOKUP($N264,'HeartRate-2022-03-21-1647950188'!$C:$G,4,0)</f>
        <v>Sitting</v>
      </c>
      <c r="AD264" s="14" t="str">
        <f>VLOOKUP($N264,'HeartRate-2022-03-21-1647950188'!$C:$G,5,0)</f>
        <v>Tools_Digital Drawing</v>
      </c>
      <c r="AE264">
        <f t="shared" si="29"/>
        <v>0</v>
      </c>
      <c r="AF264" s="18">
        <v>44631</v>
      </c>
      <c r="AG264" s="19">
        <v>0.56547453703703698</v>
      </c>
    </row>
    <row r="265" spans="1:33" x14ac:dyDescent="0.3">
      <c r="A265" s="5">
        <v>44631.566076388888</v>
      </c>
      <c r="B265" t="str">
        <f>IFERROR(AVERAGEIFS('HeartRate-2022-03-21-1647950188'!$B:$B,'HeartRate-2022-03-21-1647950188'!$A:$A,Data_Extraction!B$2,'HeartRate-2022-03-21-1647950188'!$C:$C,Data_Extraction!$A265),"")</f>
        <v/>
      </c>
      <c r="C265">
        <f>IFERROR(AVERAGEIFS('HeartRate-2022-03-21-1647950188'!$B:$B,'HeartRate-2022-03-21-1647950188'!$A:$A,Data_Extraction!C$2,'HeartRate-2022-03-21-1647950188'!$C:$C,Data_Extraction!$A265),"")</f>
        <v>82</v>
      </c>
      <c r="D265" t="str">
        <f>IFERROR(AVERAGEIFS('HeartRate-2022-03-21-1647950188'!$B:$B,'HeartRate-2022-03-21-1647950188'!$A:$A,Data_Extraction!D$2,'HeartRate-2022-03-21-1647950188'!$C:$C,Data_Extraction!$A265),"")</f>
        <v/>
      </c>
      <c r="E265" t="str">
        <f>IFERROR(AVERAGEIFS('HeartRate-2022-03-21-1647950188'!$B:$B,'HeartRate-2022-03-21-1647950188'!$A:$A,Data_Extraction!E$2,'HeartRate-2022-03-21-1647950188'!$C:$C,Data_Extraction!$A265),"")</f>
        <v/>
      </c>
      <c r="F265" t="str">
        <f>IFERROR(AVERAGEIFS('HeartRate-2022-03-21-1647950188'!$B:$B,'HeartRate-2022-03-21-1647950188'!$A:$A,Data_Extraction!F$2,'HeartRate-2022-03-21-1647950188'!$C:$C,Data_Extraction!$A265),"")</f>
        <v/>
      </c>
      <c r="G265" t="str">
        <f>IFERROR(AVERAGEIFS('HeartRate-2022-03-21-1647950188'!$B:$B,'HeartRate-2022-03-21-1647950188'!$A:$A,Data_Extraction!G$2,'HeartRate-2022-03-21-1647950188'!$C:$C,Data_Extraction!$A265),"")</f>
        <v/>
      </c>
      <c r="H265" t="str">
        <f>IFERROR(AVERAGEIFS('HeartRate-2022-03-21-1647950188'!$B:$B,'HeartRate-2022-03-21-1647950188'!$A:$A,Data_Extraction!H$2,'HeartRate-2022-03-21-1647950188'!$C:$C,Data_Extraction!$A265),"")</f>
        <v/>
      </c>
      <c r="I265" t="str">
        <f>IFERROR(AVERAGEIFS('HeartRate-2022-03-21-1647950188'!$B:$B,'HeartRate-2022-03-21-1647950188'!$A:$A,Data_Extraction!I$2,'HeartRate-2022-03-21-1647950188'!$C:$C,Data_Extraction!$A265),"")</f>
        <v/>
      </c>
      <c r="J265" s="8">
        <f t="shared" si="25"/>
        <v>82</v>
      </c>
      <c r="N265" s="11">
        <f>Data_Extraction!A265</f>
        <v>44631.566076388888</v>
      </c>
      <c r="O265" s="15">
        <f t="shared" si="26"/>
        <v>44631</v>
      </c>
      <c r="P265" s="16">
        <f t="shared" si="27"/>
        <v>0.56607638888888889</v>
      </c>
      <c r="Q265" s="12">
        <f>IF(Data_Extraction!B265="",Data_Extraction!$J265*(Q$1),Data_Extraction!B265)</f>
        <v>73.8</v>
      </c>
      <c r="R265" s="12">
        <f>IF(Data_Extraction!C265="",Data_Extraction!$J265*(R$1),Data_Extraction!C265)</f>
        <v>82</v>
      </c>
      <c r="S265" s="12">
        <f>IF(Data_Extraction!D265="",Data_Extraction!$J265*(S$1),Data_Extraction!D265)</f>
        <v>85.28</v>
      </c>
      <c r="T265" s="12">
        <f>IF(Data_Extraction!E265="",Data_Extraction!$J265*(T$1),Data_Extraction!E265)</f>
        <v>77.899999999999991</v>
      </c>
      <c r="U265" s="12">
        <f>IF(Data_Extraction!F265="",Data_Extraction!$J265*(U$1),Data_Extraction!F265)</f>
        <v>80.36</v>
      </c>
      <c r="V265" s="12">
        <f>IF(Data_Extraction!G265="",Data_Extraction!$J265*(V$1),Data_Extraction!G265)</f>
        <v>74.62</v>
      </c>
      <c r="W265" s="12">
        <f>IF(Data_Extraction!H265="",Data_Extraction!$J265*(W$1),Data_Extraction!H265)</f>
        <v>87.740000000000009</v>
      </c>
      <c r="X265" s="12">
        <f>IF(Data_Extraction!I265="",Data_Extraction!$J265*(X$1),Data_Extraction!I265)</f>
        <v>79.539999999999992</v>
      </c>
      <c r="Y265" s="13">
        <f t="shared" si="24"/>
        <v>80.155000000000001</v>
      </c>
      <c r="Z265" s="17" t="str">
        <f t="shared" si="28"/>
        <v>Break</v>
      </c>
      <c r="AA265" s="14" t="str">
        <f>VLOOKUP($N265,'HeartRate-2022-03-21-1647950188'!$C:$G,2,0)</f>
        <v>Break</v>
      </c>
      <c r="AB265" s="14" t="str">
        <f>VLOOKUP($N265,'HeartRate-2022-03-21-1647950188'!$C:$G,3,0)</f>
        <v>On Campus</v>
      </c>
      <c r="AC265" s="14" t="str">
        <f>VLOOKUP($N265,'HeartRate-2022-03-21-1647950188'!$C:$G,4,0)</f>
        <v>Sitting</v>
      </c>
      <c r="AD265" s="14" t="str">
        <f>VLOOKUP($N265,'HeartRate-2022-03-21-1647950188'!$C:$G,5,0)</f>
        <v>Tools_Digital Drawing</v>
      </c>
      <c r="AE265">
        <f t="shared" si="29"/>
        <v>0</v>
      </c>
      <c r="AF265" s="18">
        <v>44631</v>
      </c>
      <c r="AG265" s="19">
        <v>0.56607638888888889</v>
      </c>
    </row>
    <row r="266" spans="1:33" x14ac:dyDescent="0.3">
      <c r="A266" s="5">
        <v>44631.566666666666</v>
      </c>
      <c r="B266" t="str">
        <f>IFERROR(AVERAGEIFS('HeartRate-2022-03-21-1647950188'!$B:$B,'HeartRate-2022-03-21-1647950188'!$A:$A,Data_Extraction!B$2,'HeartRate-2022-03-21-1647950188'!$C:$C,Data_Extraction!$A266),"")</f>
        <v/>
      </c>
      <c r="C266">
        <f>IFERROR(AVERAGEIFS('HeartRate-2022-03-21-1647950188'!$B:$B,'HeartRate-2022-03-21-1647950188'!$A:$A,Data_Extraction!C$2,'HeartRate-2022-03-21-1647950188'!$C:$C,Data_Extraction!$A266),"")</f>
        <v>80</v>
      </c>
      <c r="D266" t="str">
        <f>IFERROR(AVERAGEIFS('HeartRate-2022-03-21-1647950188'!$B:$B,'HeartRate-2022-03-21-1647950188'!$A:$A,Data_Extraction!D$2,'HeartRate-2022-03-21-1647950188'!$C:$C,Data_Extraction!$A266),"")</f>
        <v/>
      </c>
      <c r="E266" t="str">
        <f>IFERROR(AVERAGEIFS('HeartRate-2022-03-21-1647950188'!$B:$B,'HeartRate-2022-03-21-1647950188'!$A:$A,Data_Extraction!E$2,'HeartRate-2022-03-21-1647950188'!$C:$C,Data_Extraction!$A266),"")</f>
        <v/>
      </c>
      <c r="F266" t="str">
        <f>IFERROR(AVERAGEIFS('HeartRate-2022-03-21-1647950188'!$B:$B,'HeartRate-2022-03-21-1647950188'!$A:$A,Data_Extraction!F$2,'HeartRate-2022-03-21-1647950188'!$C:$C,Data_Extraction!$A266),"")</f>
        <v/>
      </c>
      <c r="G266" t="str">
        <f>IFERROR(AVERAGEIFS('HeartRate-2022-03-21-1647950188'!$B:$B,'HeartRate-2022-03-21-1647950188'!$A:$A,Data_Extraction!G$2,'HeartRate-2022-03-21-1647950188'!$C:$C,Data_Extraction!$A266),"")</f>
        <v/>
      </c>
      <c r="H266" t="str">
        <f>IFERROR(AVERAGEIFS('HeartRate-2022-03-21-1647950188'!$B:$B,'HeartRate-2022-03-21-1647950188'!$A:$A,Data_Extraction!H$2,'HeartRate-2022-03-21-1647950188'!$C:$C,Data_Extraction!$A266),"")</f>
        <v/>
      </c>
      <c r="I266" t="str">
        <f>IFERROR(AVERAGEIFS('HeartRate-2022-03-21-1647950188'!$B:$B,'HeartRate-2022-03-21-1647950188'!$A:$A,Data_Extraction!I$2,'HeartRate-2022-03-21-1647950188'!$C:$C,Data_Extraction!$A266),"")</f>
        <v/>
      </c>
      <c r="J266" s="8">
        <f t="shared" si="25"/>
        <v>80</v>
      </c>
      <c r="N266" s="11">
        <f>Data_Extraction!A266</f>
        <v>44631.566666666666</v>
      </c>
      <c r="O266" s="15">
        <f t="shared" si="26"/>
        <v>44631</v>
      </c>
      <c r="P266" s="16">
        <f t="shared" si="27"/>
        <v>0.56666666666666665</v>
      </c>
      <c r="Q266" s="12">
        <f>IF(Data_Extraction!B266="",Data_Extraction!$J266*(Q$1),Data_Extraction!B266)</f>
        <v>72</v>
      </c>
      <c r="R266" s="12">
        <f>IF(Data_Extraction!C266="",Data_Extraction!$J266*(R$1),Data_Extraction!C266)</f>
        <v>80</v>
      </c>
      <c r="S266" s="12">
        <f>IF(Data_Extraction!D266="",Data_Extraction!$J266*(S$1),Data_Extraction!D266)</f>
        <v>83.2</v>
      </c>
      <c r="T266" s="12">
        <f>IF(Data_Extraction!E266="",Data_Extraction!$J266*(T$1),Data_Extraction!E266)</f>
        <v>76</v>
      </c>
      <c r="U266" s="12">
        <f>IF(Data_Extraction!F266="",Data_Extraction!$J266*(U$1),Data_Extraction!F266)</f>
        <v>78.400000000000006</v>
      </c>
      <c r="V266" s="12">
        <f>IF(Data_Extraction!G266="",Data_Extraction!$J266*(V$1),Data_Extraction!G266)</f>
        <v>72.8</v>
      </c>
      <c r="W266" s="12">
        <f>IF(Data_Extraction!H266="",Data_Extraction!$J266*(W$1),Data_Extraction!H266)</f>
        <v>85.600000000000009</v>
      </c>
      <c r="X266" s="12">
        <f>IF(Data_Extraction!I266="",Data_Extraction!$J266*(X$1),Data_Extraction!I266)</f>
        <v>77.599999999999994</v>
      </c>
      <c r="Y266" s="13">
        <f t="shared" si="24"/>
        <v>78.2</v>
      </c>
      <c r="Z266" s="17" t="str">
        <f t="shared" si="28"/>
        <v>Break</v>
      </c>
      <c r="AA266" s="14" t="str">
        <f>VLOOKUP($N266,'HeartRate-2022-03-21-1647950188'!$C:$G,2,0)</f>
        <v>Break</v>
      </c>
      <c r="AB266" s="14" t="str">
        <f>VLOOKUP($N266,'HeartRate-2022-03-21-1647950188'!$C:$G,3,0)</f>
        <v>On Campus</v>
      </c>
      <c r="AC266" s="14" t="str">
        <f>VLOOKUP($N266,'HeartRate-2022-03-21-1647950188'!$C:$G,4,0)</f>
        <v>Sitting</v>
      </c>
      <c r="AD266" s="14" t="str">
        <f>VLOOKUP($N266,'HeartRate-2022-03-21-1647950188'!$C:$G,5,0)</f>
        <v>Tools_Digital Drawing</v>
      </c>
      <c r="AE266">
        <f t="shared" si="29"/>
        <v>0</v>
      </c>
      <c r="AF266" s="18">
        <v>44631</v>
      </c>
      <c r="AG266" s="19">
        <v>0.56666666666666665</v>
      </c>
    </row>
    <row r="267" spans="1:33" x14ac:dyDescent="0.3">
      <c r="A267" s="5">
        <v>44631.570138888892</v>
      </c>
      <c r="B267" t="str">
        <f>IFERROR(AVERAGEIFS('HeartRate-2022-03-21-1647950188'!$B:$B,'HeartRate-2022-03-21-1647950188'!$A:$A,Data_Extraction!B$2,'HeartRate-2022-03-21-1647950188'!$C:$C,Data_Extraction!$A267),"")</f>
        <v/>
      </c>
      <c r="C267">
        <f>IFERROR(AVERAGEIFS('HeartRate-2022-03-21-1647950188'!$B:$B,'HeartRate-2022-03-21-1647950188'!$A:$A,Data_Extraction!C$2,'HeartRate-2022-03-21-1647950188'!$C:$C,Data_Extraction!$A267),"")</f>
        <v>85</v>
      </c>
      <c r="D267" t="str">
        <f>IFERROR(AVERAGEIFS('HeartRate-2022-03-21-1647950188'!$B:$B,'HeartRate-2022-03-21-1647950188'!$A:$A,Data_Extraction!D$2,'HeartRate-2022-03-21-1647950188'!$C:$C,Data_Extraction!$A267),"")</f>
        <v/>
      </c>
      <c r="E267" t="str">
        <f>IFERROR(AVERAGEIFS('HeartRate-2022-03-21-1647950188'!$B:$B,'HeartRate-2022-03-21-1647950188'!$A:$A,Data_Extraction!E$2,'HeartRate-2022-03-21-1647950188'!$C:$C,Data_Extraction!$A267),"")</f>
        <v/>
      </c>
      <c r="F267" t="str">
        <f>IFERROR(AVERAGEIFS('HeartRate-2022-03-21-1647950188'!$B:$B,'HeartRate-2022-03-21-1647950188'!$A:$A,Data_Extraction!F$2,'HeartRate-2022-03-21-1647950188'!$C:$C,Data_Extraction!$A267),"")</f>
        <v/>
      </c>
      <c r="G267" t="str">
        <f>IFERROR(AVERAGEIFS('HeartRate-2022-03-21-1647950188'!$B:$B,'HeartRate-2022-03-21-1647950188'!$A:$A,Data_Extraction!G$2,'HeartRate-2022-03-21-1647950188'!$C:$C,Data_Extraction!$A267),"")</f>
        <v/>
      </c>
      <c r="H267" t="str">
        <f>IFERROR(AVERAGEIFS('HeartRate-2022-03-21-1647950188'!$B:$B,'HeartRate-2022-03-21-1647950188'!$A:$A,Data_Extraction!H$2,'HeartRate-2022-03-21-1647950188'!$C:$C,Data_Extraction!$A267),"")</f>
        <v/>
      </c>
      <c r="I267" t="str">
        <f>IFERROR(AVERAGEIFS('HeartRate-2022-03-21-1647950188'!$B:$B,'HeartRate-2022-03-21-1647950188'!$A:$A,Data_Extraction!I$2,'HeartRate-2022-03-21-1647950188'!$C:$C,Data_Extraction!$A267),"")</f>
        <v/>
      </c>
      <c r="J267" s="8">
        <f t="shared" si="25"/>
        <v>85</v>
      </c>
      <c r="N267" s="11">
        <f>Data_Extraction!A267</f>
        <v>44631.570138888892</v>
      </c>
      <c r="O267" s="15">
        <f t="shared" si="26"/>
        <v>44631</v>
      </c>
      <c r="P267" s="16">
        <f t="shared" si="27"/>
        <v>0.57013888888888886</v>
      </c>
      <c r="Q267" s="12">
        <f>IF(Data_Extraction!B267="",Data_Extraction!$J267*(Q$1),Data_Extraction!B267)</f>
        <v>76.5</v>
      </c>
      <c r="R267" s="12">
        <f>IF(Data_Extraction!C267="",Data_Extraction!$J267*(R$1),Data_Extraction!C267)</f>
        <v>85</v>
      </c>
      <c r="S267" s="12">
        <f>IF(Data_Extraction!D267="",Data_Extraction!$J267*(S$1),Data_Extraction!D267)</f>
        <v>88.4</v>
      </c>
      <c r="T267" s="12">
        <f>IF(Data_Extraction!E267="",Data_Extraction!$J267*(T$1),Data_Extraction!E267)</f>
        <v>80.75</v>
      </c>
      <c r="U267" s="12">
        <f>IF(Data_Extraction!F267="",Data_Extraction!$J267*(U$1),Data_Extraction!F267)</f>
        <v>83.3</v>
      </c>
      <c r="V267" s="12">
        <f>IF(Data_Extraction!G267="",Data_Extraction!$J267*(V$1),Data_Extraction!G267)</f>
        <v>77.350000000000009</v>
      </c>
      <c r="W267" s="12">
        <f>IF(Data_Extraction!H267="",Data_Extraction!$J267*(W$1),Data_Extraction!H267)</f>
        <v>90.95</v>
      </c>
      <c r="X267" s="12">
        <f>IF(Data_Extraction!I267="",Data_Extraction!$J267*(X$1),Data_Extraction!I267)</f>
        <v>82.45</v>
      </c>
      <c r="Y267" s="13">
        <f t="shared" si="24"/>
        <v>83.087500000000006</v>
      </c>
      <c r="Z267" s="17" t="str">
        <f t="shared" si="28"/>
        <v>Break</v>
      </c>
      <c r="AA267" s="14" t="str">
        <f>VLOOKUP($N267,'HeartRate-2022-03-21-1647950188'!$C:$G,2,0)</f>
        <v>Break</v>
      </c>
      <c r="AB267" s="14" t="str">
        <f>VLOOKUP($N267,'HeartRate-2022-03-21-1647950188'!$C:$G,3,0)</f>
        <v>On Campus</v>
      </c>
      <c r="AC267" s="14" t="str">
        <f>VLOOKUP($N267,'HeartRate-2022-03-21-1647950188'!$C:$G,4,0)</f>
        <v>Sitting</v>
      </c>
      <c r="AD267" s="14" t="str">
        <f>VLOOKUP($N267,'HeartRate-2022-03-21-1647950188'!$C:$G,5,0)</f>
        <v>Tools_Digital Drawing</v>
      </c>
      <c r="AE267">
        <f t="shared" si="29"/>
        <v>0</v>
      </c>
      <c r="AF267" s="18">
        <v>44631</v>
      </c>
      <c r="AG267" s="19">
        <v>0.57013888888888886</v>
      </c>
    </row>
    <row r="268" spans="1:33" x14ac:dyDescent="0.3">
      <c r="A268" s="5">
        <v>44631.573611111111</v>
      </c>
      <c r="B268" t="str">
        <f>IFERROR(AVERAGEIFS('HeartRate-2022-03-21-1647950188'!$B:$B,'HeartRate-2022-03-21-1647950188'!$A:$A,Data_Extraction!B$2,'HeartRate-2022-03-21-1647950188'!$C:$C,Data_Extraction!$A268),"")</f>
        <v/>
      </c>
      <c r="C268">
        <f>IFERROR(AVERAGEIFS('HeartRate-2022-03-21-1647950188'!$B:$B,'HeartRate-2022-03-21-1647950188'!$A:$A,Data_Extraction!C$2,'HeartRate-2022-03-21-1647950188'!$C:$C,Data_Extraction!$A268),"")</f>
        <v>102</v>
      </c>
      <c r="D268" t="str">
        <f>IFERROR(AVERAGEIFS('HeartRate-2022-03-21-1647950188'!$B:$B,'HeartRate-2022-03-21-1647950188'!$A:$A,Data_Extraction!D$2,'HeartRate-2022-03-21-1647950188'!$C:$C,Data_Extraction!$A268),"")</f>
        <v/>
      </c>
      <c r="E268" t="str">
        <f>IFERROR(AVERAGEIFS('HeartRate-2022-03-21-1647950188'!$B:$B,'HeartRate-2022-03-21-1647950188'!$A:$A,Data_Extraction!E$2,'HeartRate-2022-03-21-1647950188'!$C:$C,Data_Extraction!$A268),"")</f>
        <v/>
      </c>
      <c r="F268" t="str">
        <f>IFERROR(AVERAGEIFS('HeartRate-2022-03-21-1647950188'!$B:$B,'HeartRate-2022-03-21-1647950188'!$A:$A,Data_Extraction!F$2,'HeartRate-2022-03-21-1647950188'!$C:$C,Data_Extraction!$A268),"")</f>
        <v/>
      </c>
      <c r="G268" t="str">
        <f>IFERROR(AVERAGEIFS('HeartRate-2022-03-21-1647950188'!$B:$B,'HeartRate-2022-03-21-1647950188'!$A:$A,Data_Extraction!G$2,'HeartRate-2022-03-21-1647950188'!$C:$C,Data_Extraction!$A268),"")</f>
        <v/>
      </c>
      <c r="H268" t="str">
        <f>IFERROR(AVERAGEIFS('HeartRate-2022-03-21-1647950188'!$B:$B,'HeartRate-2022-03-21-1647950188'!$A:$A,Data_Extraction!H$2,'HeartRate-2022-03-21-1647950188'!$C:$C,Data_Extraction!$A268),"")</f>
        <v/>
      </c>
      <c r="I268" t="str">
        <f>IFERROR(AVERAGEIFS('HeartRate-2022-03-21-1647950188'!$B:$B,'HeartRate-2022-03-21-1647950188'!$A:$A,Data_Extraction!I$2,'HeartRate-2022-03-21-1647950188'!$C:$C,Data_Extraction!$A268),"")</f>
        <v/>
      </c>
      <c r="J268" s="8">
        <f t="shared" si="25"/>
        <v>102</v>
      </c>
      <c r="N268" s="11">
        <f>Data_Extraction!A268</f>
        <v>44631.573611111111</v>
      </c>
      <c r="O268" s="15">
        <f t="shared" si="26"/>
        <v>44631</v>
      </c>
      <c r="P268" s="16">
        <f t="shared" si="27"/>
        <v>0.57361111111111118</v>
      </c>
      <c r="Q268" s="12">
        <f>IF(Data_Extraction!B268="",Data_Extraction!$J268*(Q$1),Data_Extraction!B268)</f>
        <v>91.8</v>
      </c>
      <c r="R268" s="12">
        <f>IF(Data_Extraction!C268="",Data_Extraction!$J268*(R$1),Data_Extraction!C268)</f>
        <v>102</v>
      </c>
      <c r="S268" s="12">
        <f>IF(Data_Extraction!D268="",Data_Extraction!$J268*(S$1),Data_Extraction!D268)</f>
        <v>106.08</v>
      </c>
      <c r="T268" s="12">
        <f>IF(Data_Extraction!E268="",Data_Extraction!$J268*(T$1),Data_Extraction!E268)</f>
        <v>96.899999999999991</v>
      </c>
      <c r="U268" s="12">
        <f>IF(Data_Extraction!F268="",Data_Extraction!$J268*(U$1),Data_Extraction!F268)</f>
        <v>99.96</v>
      </c>
      <c r="V268" s="12">
        <f>IF(Data_Extraction!G268="",Data_Extraction!$J268*(V$1),Data_Extraction!G268)</f>
        <v>92.820000000000007</v>
      </c>
      <c r="W268" s="12">
        <f>IF(Data_Extraction!H268="",Data_Extraction!$J268*(W$1),Data_Extraction!H268)</f>
        <v>109.14</v>
      </c>
      <c r="X268" s="12">
        <f>IF(Data_Extraction!I268="",Data_Extraction!$J268*(X$1),Data_Extraction!I268)</f>
        <v>98.94</v>
      </c>
      <c r="Y268" s="13">
        <f t="shared" si="24"/>
        <v>99.704999999999984</v>
      </c>
      <c r="Z268" s="17" t="str">
        <f t="shared" si="28"/>
        <v>Break</v>
      </c>
      <c r="AA268" s="14" t="str">
        <f>VLOOKUP($N268,'HeartRate-2022-03-21-1647950188'!$C:$G,2,0)</f>
        <v>Break</v>
      </c>
      <c r="AB268" s="14" t="str">
        <f>VLOOKUP($N268,'HeartRate-2022-03-21-1647950188'!$C:$G,3,0)</f>
        <v>On Campus</v>
      </c>
      <c r="AC268" s="14" t="str">
        <f>VLOOKUP($N268,'HeartRate-2022-03-21-1647950188'!$C:$G,4,0)</f>
        <v>Sitting</v>
      </c>
      <c r="AD268" s="14" t="str">
        <f>VLOOKUP($N268,'HeartRate-2022-03-21-1647950188'!$C:$G,5,0)</f>
        <v>Tools_Digital Drawing</v>
      </c>
      <c r="AE268">
        <f t="shared" si="29"/>
        <v>0</v>
      </c>
      <c r="AF268" s="18">
        <v>44631</v>
      </c>
      <c r="AG268" s="19">
        <v>0.57361111111111118</v>
      </c>
    </row>
    <row r="269" spans="1:33" x14ac:dyDescent="0.3">
      <c r="A269" s="5">
        <v>44631.575671296298</v>
      </c>
      <c r="B269" t="str">
        <f>IFERROR(AVERAGEIFS('HeartRate-2022-03-21-1647950188'!$B:$B,'HeartRate-2022-03-21-1647950188'!$A:$A,Data_Extraction!B$2,'HeartRate-2022-03-21-1647950188'!$C:$C,Data_Extraction!$A269),"")</f>
        <v/>
      </c>
      <c r="C269">
        <f>IFERROR(AVERAGEIFS('HeartRate-2022-03-21-1647950188'!$B:$B,'HeartRate-2022-03-21-1647950188'!$A:$A,Data_Extraction!C$2,'HeartRate-2022-03-21-1647950188'!$C:$C,Data_Extraction!$A269),"")</f>
        <v>92</v>
      </c>
      <c r="D269" t="str">
        <f>IFERROR(AVERAGEIFS('HeartRate-2022-03-21-1647950188'!$B:$B,'HeartRate-2022-03-21-1647950188'!$A:$A,Data_Extraction!D$2,'HeartRate-2022-03-21-1647950188'!$C:$C,Data_Extraction!$A269),"")</f>
        <v/>
      </c>
      <c r="E269" t="str">
        <f>IFERROR(AVERAGEIFS('HeartRate-2022-03-21-1647950188'!$B:$B,'HeartRate-2022-03-21-1647950188'!$A:$A,Data_Extraction!E$2,'HeartRate-2022-03-21-1647950188'!$C:$C,Data_Extraction!$A269),"")</f>
        <v/>
      </c>
      <c r="F269" t="str">
        <f>IFERROR(AVERAGEIFS('HeartRate-2022-03-21-1647950188'!$B:$B,'HeartRate-2022-03-21-1647950188'!$A:$A,Data_Extraction!F$2,'HeartRate-2022-03-21-1647950188'!$C:$C,Data_Extraction!$A269),"")</f>
        <v/>
      </c>
      <c r="G269" t="str">
        <f>IFERROR(AVERAGEIFS('HeartRate-2022-03-21-1647950188'!$B:$B,'HeartRate-2022-03-21-1647950188'!$A:$A,Data_Extraction!G$2,'HeartRate-2022-03-21-1647950188'!$C:$C,Data_Extraction!$A269),"")</f>
        <v/>
      </c>
      <c r="H269" t="str">
        <f>IFERROR(AVERAGEIFS('HeartRate-2022-03-21-1647950188'!$B:$B,'HeartRate-2022-03-21-1647950188'!$A:$A,Data_Extraction!H$2,'HeartRate-2022-03-21-1647950188'!$C:$C,Data_Extraction!$A269),"")</f>
        <v/>
      </c>
      <c r="I269" t="str">
        <f>IFERROR(AVERAGEIFS('HeartRate-2022-03-21-1647950188'!$B:$B,'HeartRate-2022-03-21-1647950188'!$A:$A,Data_Extraction!I$2,'HeartRate-2022-03-21-1647950188'!$C:$C,Data_Extraction!$A269),"")</f>
        <v/>
      </c>
      <c r="J269" s="8">
        <f t="shared" si="25"/>
        <v>92</v>
      </c>
      <c r="N269" s="11">
        <f>Data_Extraction!A269</f>
        <v>44631.575671296298</v>
      </c>
      <c r="O269" s="15">
        <f t="shared" si="26"/>
        <v>44631</v>
      </c>
      <c r="P269" s="16">
        <f t="shared" si="27"/>
        <v>0.57567129629629632</v>
      </c>
      <c r="Q269" s="12">
        <f>IF(Data_Extraction!B269="",Data_Extraction!$J269*(Q$1),Data_Extraction!B269)</f>
        <v>82.8</v>
      </c>
      <c r="R269" s="12">
        <f>IF(Data_Extraction!C269="",Data_Extraction!$J269*(R$1),Data_Extraction!C269)</f>
        <v>92</v>
      </c>
      <c r="S269" s="12">
        <f>IF(Data_Extraction!D269="",Data_Extraction!$J269*(S$1),Data_Extraction!D269)</f>
        <v>95.68</v>
      </c>
      <c r="T269" s="12">
        <f>IF(Data_Extraction!E269="",Data_Extraction!$J269*(T$1),Data_Extraction!E269)</f>
        <v>87.399999999999991</v>
      </c>
      <c r="U269" s="12">
        <f>IF(Data_Extraction!F269="",Data_Extraction!$J269*(U$1),Data_Extraction!F269)</f>
        <v>90.16</v>
      </c>
      <c r="V269" s="12">
        <f>IF(Data_Extraction!G269="",Data_Extraction!$J269*(V$1),Data_Extraction!G269)</f>
        <v>83.72</v>
      </c>
      <c r="W269" s="12">
        <f>IF(Data_Extraction!H269="",Data_Extraction!$J269*(W$1),Data_Extraction!H269)</f>
        <v>98.440000000000012</v>
      </c>
      <c r="X269" s="12">
        <f>IF(Data_Extraction!I269="",Data_Extraction!$J269*(X$1),Data_Extraction!I269)</f>
        <v>89.24</v>
      </c>
      <c r="Y269" s="13">
        <f t="shared" si="24"/>
        <v>89.93</v>
      </c>
      <c r="Z269" s="17" t="str">
        <f t="shared" si="28"/>
        <v>Break</v>
      </c>
      <c r="AA269" s="14" t="str">
        <f>VLOOKUP($N269,'HeartRate-2022-03-21-1647950188'!$C:$G,2,0)</f>
        <v>Break</v>
      </c>
      <c r="AB269" s="14" t="str">
        <f>VLOOKUP($N269,'HeartRate-2022-03-21-1647950188'!$C:$G,3,0)</f>
        <v>On Campus</v>
      </c>
      <c r="AC269" s="14" t="str">
        <f>VLOOKUP($N269,'HeartRate-2022-03-21-1647950188'!$C:$G,4,0)</f>
        <v>Sitting</v>
      </c>
      <c r="AD269" s="14" t="str">
        <f>VLOOKUP($N269,'HeartRate-2022-03-21-1647950188'!$C:$G,5,0)</f>
        <v>Tools_Digital Drawing</v>
      </c>
      <c r="AE269">
        <f t="shared" si="29"/>
        <v>0</v>
      </c>
      <c r="AF269" s="18">
        <v>44631</v>
      </c>
      <c r="AG269" s="19">
        <v>0.57567129629629632</v>
      </c>
    </row>
    <row r="270" spans="1:33" x14ac:dyDescent="0.3">
      <c r="A270" s="5">
        <v>44631.57708333333</v>
      </c>
      <c r="B270" t="str">
        <f>IFERROR(AVERAGEIFS('HeartRate-2022-03-21-1647950188'!$B:$B,'HeartRate-2022-03-21-1647950188'!$A:$A,Data_Extraction!B$2,'HeartRate-2022-03-21-1647950188'!$C:$C,Data_Extraction!$A270),"")</f>
        <v/>
      </c>
      <c r="C270">
        <f>IFERROR(AVERAGEIFS('HeartRate-2022-03-21-1647950188'!$B:$B,'HeartRate-2022-03-21-1647950188'!$A:$A,Data_Extraction!C$2,'HeartRate-2022-03-21-1647950188'!$C:$C,Data_Extraction!$A270),"")</f>
        <v>87</v>
      </c>
      <c r="D270" t="str">
        <f>IFERROR(AVERAGEIFS('HeartRate-2022-03-21-1647950188'!$B:$B,'HeartRate-2022-03-21-1647950188'!$A:$A,Data_Extraction!D$2,'HeartRate-2022-03-21-1647950188'!$C:$C,Data_Extraction!$A270),"")</f>
        <v/>
      </c>
      <c r="E270" t="str">
        <f>IFERROR(AVERAGEIFS('HeartRate-2022-03-21-1647950188'!$B:$B,'HeartRate-2022-03-21-1647950188'!$A:$A,Data_Extraction!E$2,'HeartRate-2022-03-21-1647950188'!$C:$C,Data_Extraction!$A270),"")</f>
        <v/>
      </c>
      <c r="F270" t="str">
        <f>IFERROR(AVERAGEIFS('HeartRate-2022-03-21-1647950188'!$B:$B,'HeartRate-2022-03-21-1647950188'!$A:$A,Data_Extraction!F$2,'HeartRate-2022-03-21-1647950188'!$C:$C,Data_Extraction!$A270),"")</f>
        <v/>
      </c>
      <c r="G270" t="str">
        <f>IFERROR(AVERAGEIFS('HeartRate-2022-03-21-1647950188'!$B:$B,'HeartRate-2022-03-21-1647950188'!$A:$A,Data_Extraction!G$2,'HeartRate-2022-03-21-1647950188'!$C:$C,Data_Extraction!$A270),"")</f>
        <v/>
      </c>
      <c r="H270" t="str">
        <f>IFERROR(AVERAGEIFS('HeartRate-2022-03-21-1647950188'!$B:$B,'HeartRate-2022-03-21-1647950188'!$A:$A,Data_Extraction!H$2,'HeartRate-2022-03-21-1647950188'!$C:$C,Data_Extraction!$A270),"")</f>
        <v/>
      </c>
      <c r="I270" t="str">
        <f>IFERROR(AVERAGEIFS('HeartRate-2022-03-21-1647950188'!$B:$B,'HeartRate-2022-03-21-1647950188'!$A:$A,Data_Extraction!I$2,'HeartRate-2022-03-21-1647950188'!$C:$C,Data_Extraction!$A270),"")</f>
        <v/>
      </c>
      <c r="J270" s="8">
        <f t="shared" si="25"/>
        <v>87</v>
      </c>
      <c r="N270" s="11">
        <f>Data_Extraction!A270</f>
        <v>44631.57708333333</v>
      </c>
      <c r="O270" s="15">
        <f t="shared" si="26"/>
        <v>44631</v>
      </c>
      <c r="P270" s="16">
        <f t="shared" si="27"/>
        <v>0.57708333333333328</v>
      </c>
      <c r="Q270" s="12">
        <f>IF(Data_Extraction!B270="",Data_Extraction!$J270*(Q$1),Data_Extraction!B270)</f>
        <v>78.3</v>
      </c>
      <c r="R270" s="12">
        <f>IF(Data_Extraction!C270="",Data_Extraction!$J270*(R$1),Data_Extraction!C270)</f>
        <v>87</v>
      </c>
      <c r="S270" s="12">
        <f>IF(Data_Extraction!D270="",Data_Extraction!$J270*(S$1),Data_Extraction!D270)</f>
        <v>90.48</v>
      </c>
      <c r="T270" s="12">
        <f>IF(Data_Extraction!E270="",Data_Extraction!$J270*(T$1),Data_Extraction!E270)</f>
        <v>82.649999999999991</v>
      </c>
      <c r="U270" s="12">
        <f>IF(Data_Extraction!F270="",Data_Extraction!$J270*(U$1),Data_Extraction!F270)</f>
        <v>85.26</v>
      </c>
      <c r="V270" s="12">
        <f>IF(Data_Extraction!G270="",Data_Extraction!$J270*(V$1),Data_Extraction!G270)</f>
        <v>79.17</v>
      </c>
      <c r="W270" s="12">
        <f>IF(Data_Extraction!H270="",Data_Extraction!$J270*(W$1),Data_Extraction!H270)</f>
        <v>93.09</v>
      </c>
      <c r="X270" s="12">
        <f>IF(Data_Extraction!I270="",Data_Extraction!$J270*(X$1),Data_Extraction!I270)</f>
        <v>84.39</v>
      </c>
      <c r="Y270" s="13">
        <f t="shared" si="24"/>
        <v>85.042500000000004</v>
      </c>
      <c r="Z270" s="17" t="str">
        <f t="shared" si="28"/>
        <v>Break</v>
      </c>
      <c r="AA270" s="14" t="str">
        <f>VLOOKUP($N270,'HeartRate-2022-03-21-1647950188'!$C:$G,2,0)</f>
        <v>Break</v>
      </c>
      <c r="AB270" s="14" t="str">
        <f>VLOOKUP($N270,'HeartRate-2022-03-21-1647950188'!$C:$G,3,0)</f>
        <v>On Campus</v>
      </c>
      <c r="AC270" s="14" t="str">
        <f>VLOOKUP($N270,'HeartRate-2022-03-21-1647950188'!$C:$G,4,0)</f>
        <v>Sitting</v>
      </c>
      <c r="AD270" s="14" t="str">
        <f>VLOOKUP($N270,'HeartRate-2022-03-21-1647950188'!$C:$G,5,0)</f>
        <v>Tools_Digital Drawing</v>
      </c>
      <c r="AE270">
        <f t="shared" si="29"/>
        <v>0</v>
      </c>
      <c r="AF270" s="18">
        <v>44631</v>
      </c>
      <c r="AG270" s="19">
        <v>0.57708333333333328</v>
      </c>
    </row>
    <row r="271" spans="1:33" x14ac:dyDescent="0.3">
      <c r="A271" s="5">
        <v>44631.580555555556</v>
      </c>
      <c r="B271" t="str">
        <f>IFERROR(AVERAGEIFS('HeartRate-2022-03-21-1647950188'!$B:$B,'HeartRate-2022-03-21-1647950188'!$A:$A,Data_Extraction!B$2,'HeartRate-2022-03-21-1647950188'!$C:$C,Data_Extraction!$A271),"")</f>
        <v/>
      </c>
      <c r="C271">
        <f>IFERROR(AVERAGEIFS('HeartRate-2022-03-21-1647950188'!$B:$B,'HeartRate-2022-03-21-1647950188'!$A:$A,Data_Extraction!C$2,'HeartRate-2022-03-21-1647950188'!$C:$C,Data_Extraction!$A271),"")</f>
        <v>96</v>
      </c>
      <c r="D271" t="str">
        <f>IFERROR(AVERAGEIFS('HeartRate-2022-03-21-1647950188'!$B:$B,'HeartRate-2022-03-21-1647950188'!$A:$A,Data_Extraction!D$2,'HeartRate-2022-03-21-1647950188'!$C:$C,Data_Extraction!$A271),"")</f>
        <v/>
      </c>
      <c r="E271" t="str">
        <f>IFERROR(AVERAGEIFS('HeartRate-2022-03-21-1647950188'!$B:$B,'HeartRate-2022-03-21-1647950188'!$A:$A,Data_Extraction!E$2,'HeartRate-2022-03-21-1647950188'!$C:$C,Data_Extraction!$A271),"")</f>
        <v/>
      </c>
      <c r="F271" t="str">
        <f>IFERROR(AVERAGEIFS('HeartRate-2022-03-21-1647950188'!$B:$B,'HeartRate-2022-03-21-1647950188'!$A:$A,Data_Extraction!F$2,'HeartRate-2022-03-21-1647950188'!$C:$C,Data_Extraction!$A271),"")</f>
        <v/>
      </c>
      <c r="G271" t="str">
        <f>IFERROR(AVERAGEIFS('HeartRate-2022-03-21-1647950188'!$B:$B,'HeartRate-2022-03-21-1647950188'!$A:$A,Data_Extraction!G$2,'HeartRate-2022-03-21-1647950188'!$C:$C,Data_Extraction!$A271),"")</f>
        <v/>
      </c>
      <c r="H271" t="str">
        <f>IFERROR(AVERAGEIFS('HeartRate-2022-03-21-1647950188'!$B:$B,'HeartRate-2022-03-21-1647950188'!$A:$A,Data_Extraction!H$2,'HeartRate-2022-03-21-1647950188'!$C:$C,Data_Extraction!$A271),"")</f>
        <v/>
      </c>
      <c r="I271" t="str">
        <f>IFERROR(AVERAGEIFS('HeartRate-2022-03-21-1647950188'!$B:$B,'HeartRate-2022-03-21-1647950188'!$A:$A,Data_Extraction!I$2,'HeartRate-2022-03-21-1647950188'!$C:$C,Data_Extraction!$A271),"")</f>
        <v/>
      </c>
      <c r="J271" s="8">
        <f t="shared" si="25"/>
        <v>96</v>
      </c>
      <c r="N271" s="11">
        <f>Data_Extraction!A271</f>
        <v>44631.580555555556</v>
      </c>
      <c r="O271" s="15">
        <f t="shared" si="26"/>
        <v>44631</v>
      </c>
      <c r="P271" s="16">
        <f t="shared" si="27"/>
        <v>0.5805555555555556</v>
      </c>
      <c r="Q271" s="12">
        <f>IF(Data_Extraction!B271="",Data_Extraction!$J271*(Q$1),Data_Extraction!B271)</f>
        <v>86.4</v>
      </c>
      <c r="R271" s="12">
        <f>IF(Data_Extraction!C271="",Data_Extraction!$J271*(R$1),Data_Extraction!C271)</f>
        <v>96</v>
      </c>
      <c r="S271" s="12">
        <f>IF(Data_Extraction!D271="",Data_Extraction!$J271*(S$1),Data_Extraction!D271)</f>
        <v>99.84</v>
      </c>
      <c r="T271" s="12">
        <f>IF(Data_Extraction!E271="",Data_Extraction!$J271*(T$1),Data_Extraction!E271)</f>
        <v>91.199999999999989</v>
      </c>
      <c r="U271" s="12">
        <f>IF(Data_Extraction!F271="",Data_Extraction!$J271*(U$1),Data_Extraction!F271)</f>
        <v>94.08</v>
      </c>
      <c r="V271" s="12">
        <f>IF(Data_Extraction!G271="",Data_Extraction!$J271*(V$1),Data_Extraction!G271)</f>
        <v>87.36</v>
      </c>
      <c r="W271" s="12">
        <f>IF(Data_Extraction!H271="",Data_Extraction!$J271*(W$1),Data_Extraction!H271)</f>
        <v>102.72</v>
      </c>
      <c r="X271" s="12">
        <f>IF(Data_Extraction!I271="",Data_Extraction!$J271*(X$1),Data_Extraction!I271)</f>
        <v>93.12</v>
      </c>
      <c r="Y271" s="13">
        <f t="shared" si="24"/>
        <v>93.84</v>
      </c>
      <c r="Z271" s="17" t="str">
        <f t="shared" si="28"/>
        <v>Break</v>
      </c>
      <c r="AA271" s="14" t="str">
        <f>VLOOKUP($N271,'HeartRate-2022-03-21-1647950188'!$C:$G,2,0)</f>
        <v>Break</v>
      </c>
      <c r="AB271" s="14" t="str">
        <f>VLOOKUP($N271,'HeartRate-2022-03-21-1647950188'!$C:$G,3,0)</f>
        <v>On Campus</v>
      </c>
      <c r="AC271" s="14" t="str">
        <f>VLOOKUP($N271,'HeartRate-2022-03-21-1647950188'!$C:$G,4,0)</f>
        <v>Sitting</v>
      </c>
      <c r="AD271" s="14" t="str">
        <f>VLOOKUP($N271,'HeartRate-2022-03-21-1647950188'!$C:$G,5,0)</f>
        <v>Tools_Digital Drawing</v>
      </c>
      <c r="AE271">
        <f t="shared" si="29"/>
        <v>0</v>
      </c>
      <c r="AF271" s="18">
        <v>44631</v>
      </c>
      <c r="AG271" s="19">
        <v>0.5805555555555556</v>
      </c>
    </row>
    <row r="272" spans="1:33" x14ac:dyDescent="0.3">
      <c r="A272" s="5">
        <v>44631.581076388888</v>
      </c>
      <c r="B272" t="str">
        <f>IFERROR(AVERAGEIFS('HeartRate-2022-03-21-1647950188'!$B:$B,'HeartRate-2022-03-21-1647950188'!$A:$A,Data_Extraction!B$2,'HeartRate-2022-03-21-1647950188'!$C:$C,Data_Extraction!$A272),"")</f>
        <v/>
      </c>
      <c r="C272">
        <f>IFERROR(AVERAGEIFS('HeartRate-2022-03-21-1647950188'!$B:$B,'HeartRate-2022-03-21-1647950188'!$A:$A,Data_Extraction!C$2,'HeartRate-2022-03-21-1647950188'!$C:$C,Data_Extraction!$A272),"")</f>
        <v>76</v>
      </c>
      <c r="D272" t="str">
        <f>IFERROR(AVERAGEIFS('HeartRate-2022-03-21-1647950188'!$B:$B,'HeartRate-2022-03-21-1647950188'!$A:$A,Data_Extraction!D$2,'HeartRate-2022-03-21-1647950188'!$C:$C,Data_Extraction!$A272),"")</f>
        <v/>
      </c>
      <c r="E272" t="str">
        <f>IFERROR(AVERAGEIFS('HeartRate-2022-03-21-1647950188'!$B:$B,'HeartRate-2022-03-21-1647950188'!$A:$A,Data_Extraction!E$2,'HeartRate-2022-03-21-1647950188'!$C:$C,Data_Extraction!$A272),"")</f>
        <v/>
      </c>
      <c r="F272" t="str">
        <f>IFERROR(AVERAGEIFS('HeartRate-2022-03-21-1647950188'!$B:$B,'HeartRate-2022-03-21-1647950188'!$A:$A,Data_Extraction!F$2,'HeartRate-2022-03-21-1647950188'!$C:$C,Data_Extraction!$A272),"")</f>
        <v/>
      </c>
      <c r="G272" t="str">
        <f>IFERROR(AVERAGEIFS('HeartRate-2022-03-21-1647950188'!$B:$B,'HeartRate-2022-03-21-1647950188'!$A:$A,Data_Extraction!G$2,'HeartRate-2022-03-21-1647950188'!$C:$C,Data_Extraction!$A272),"")</f>
        <v/>
      </c>
      <c r="H272" t="str">
        <f>IFERROR(AVERAGEIFS('HeartRate-2022-03-21-1647950188'!$B:$B,'HeartRate-2022-03-21-1647950188'!$A:$A,Data_Extraction!H$2,'HeartRate-2022-03-21-1647950188'!$C:$C,Data_Extraction!$A272),"")</f>
        <v/>
      </c>
      <c r="I272" t="str">
        <f>IFERROR(AVERAGEIFS('HeartRate-2022-03-21-1647950188'!$B:$B,'HeartRate-2022-03-21-1647950188'!$A:$A,Data_Extraction!I$2,'HeartRate-2022-03-21-1647950188'!$C:$C,Data_Extraction!$A272),"")</f>
        <v/>
      </c>
      <c r="J272" s="8">
        <f t="shared" si="25"/>
        <v>76</v>
      </c>
      <c r="N272" s="11">
        <f>Data_Extraction!A272</f>
        <v>44631.581076388888</v>
      </c>
      <c r="O272" s="15">
        <f t="shared" si="26"/>
        <v>44631</v>
      </c>
      <c r="P272" s="16">
        <f t="shared" si="27"/>
        <v>0.58107638888888891</v>
      </c>
      <c r="Q272" s="12">
        <f>IF(Data_Extraction!B272="",Data_Extraction!$J272*(Q$1),Data_Extraction!B272)</f>
        <v>68.400000000000006</v>
      </c>
      <c r="R272" s="12">
        <f>IF(Data_Extraction!C272="",Data_Extraction!$J272*(R$1),Data_Extraction!C272)</f>
        <v>76</v>
      </c>
      <c r="S272" s="12">
        <f>IF(Data_Extraction!D272="",Data_Extraction!$J272*(S$1),Data_Extraction!D272)</f>
        <v>79.040000000000006</v>
      </c>
      <c r="T272" s="12">
        <f>IF(Data_Extraction!E272="",Data_Extraction!$J272*(T$1),Data_Extraction!E272)</f>
        <v>72.2</v>
      </c>
      <c r="U272" s="12">
        <f>IF(Data_Extraction!F272="",Data_Extraction!$J272*(U$1),Data_Extraction!F272)</f>
        <v>74.48</v>
      </c>
      <c r="V272" s="12">
        <f>IF(Data_Extraction!G272="",Data_Extraction!$J272*(V$1),Data_Extraction!G272)</f>
        <v>69.16</v>
      </c>
      <c r="W272" s="12">
        <f>IF(Data_Extraction!H272="",Data_Extraction!$J272*(W$1),Data_Extraction!H272)</f>
        <v>81.320000000000007</v>
      </c>
      <c r="X272" s="12">
        <f>IF(Data_Extraction!I272="",Data_Extraction!$J272*(X$1),Data_Extraction!I272)</f>
        <v>73.72</v>
      </c>
      <c r="Y272" s="13">
        <f t="shared" si="24"/>
        <v>74.290000000000006</v>
      </c>
      <c r="Z272" s="17" t="str">
        <f t="shared" si="28"/>
        <v>Break</v>
      </c>
      <c r="AA272" s="14" t="str">
        <f>VLOOKUP($N272,'HeartRate-2022-03-21-1647950188'!$C:$G,2,0)</f>
        <v>Break</v>
      </c>
      <c r="AB272" s="14" t="str">
        <f>VLOOKUP($N272,'HeartRate-2022-03-21-1647950188'!$C:$G,3,0)</f>
        <v>On Campus</v>
      </c>
      <c r="AC272" s="14" t="str">
        <f>VLOOKUP($N272,'HeartRate-2022-03-21-1647950188'!$C:$G,4,0)</f>
        <v>Sitting</v>
      </c>
      <c r="AD272" s="14" t="str">
        <f>VLOOKUP($N272,'HeartRate-2022-03-21-1647950188'!$C:$G,5,0)</f>
        <v>Tools_Digital Drawing</v>
      </c>
      <c r="AE272">
        <f t="shared" si="29"/>
        <v>0</v>
      </c>
      <c r="AF272" s="18">
        <v>44631</v>
      </c>
      <c r="AG272" s="19">
        <v>0.58107638888888891</v>
      </c>
    </row>
    <row r="273" spans="1:33" x14ac:dyDescent="0.3">
      <c r="A273" s="5">
        <v>44631.581967592596</v>
      </c>
      <c r="B273" t="str">
        <f>IFERROR(AVERAGEIFS('HeartRate-2022-03-21-1647950188'!$B:$B,'HeartRate-2022-03-21-1647950188'!$A:$A,Data_Extraction!B$2,'HeartRate-2022-03-21-1647950188'!$C:$C,Data_Extraction!$A273),"")</f>
        <v/>
      </c>
      <c r="C273">
        <f>IFERROR(AVERAGEIFS('HeartRate-2022-03-21-1647950188'!$B:$B,'HeartRate-2022-03-21-1647950188'!$A:$A,Data_Extraction!C$2,'HeartRate-2022-03-21-1647950188'!$C:$C,Data_Extraction!$A273),"")</f>
        <v>81</v>
      </c>
      <c r="D273" t="str">
        <f>IFERROR(AVERAGEIFS('HeartRate-2022-03-21-1647950188'!$B:$B,'HeartRate-2022-03-21-1647950188'!$A:$A,Data_Extraction!D$2,'HeartRate-2022-03-21-1647950188'!$C:$C,Data_Extraction!$A273),"")</f>
        <v/>
      </c>
      <c r="E273" t="str">
        <f>IFERROR(AVERAGEIFS('HeartRate-2022-03-21-1647950188'!$B:$B,'HeartRate-2022-03-21-1647950188'!$A:$A,Data_Extraction!E$2,'HeartRate-2022-03-21-1647950188'!$C:$C,Data_Extraction!$A273),"")</f>
        <v/>
      </c>
      <c r="F273" t="str">
        <f>IFERROR(AVERAGEIFS('HeartRate-2022-03-21-1647950188'!$B:$B,'HeartRate-2022-03-21-1647950188'!$A:$A,Data_Extraction!F$2,'HeartRate-2022-03-21-1647950188'!$C:$C,Data_Extraction!$A273),"")</f>
        <v/>
      </c>
      <c r="G273" t="str">
        <f>IFERROR(AVERAGEIFS('HeartRate-2022-03-21-1647950188'!$B:$B,'HeartRate-2022-03-21-1647950188'!$A:$A,Data_Extraction!G$2,'HeartRate-2022-03-21-1647950188'!$C:$C,Data_Extraction!$A273),"")</f>
        <v/>
      </c>
      <c r="H273" t="str">
        <f>IFERROR(AVERAGEIFS('HeartRate-2022-03-21-1647950188'!$B:$B,'HeartRate-2022-03-21-1647950188'!$A:$A,Data_Extraction!H$2,'HeartRate-2022-03-21-1647950188'!$C:$C,Data_Extraction!$A273),"")</f>
        <v/>
      </c>
      <c r="I273" t="str">
        <f>IFERROR(AVERAGEIFS('HeartRate-2022-03-21-1647950188'!$B:$B,'HeartRate-2022-03-21-1647950188'!$A:$A,Data_Extraction!I$2,'HeartRate-2022-03-21-1647950188'!$C:$C,Data_Extraction!$A273),"")</f>
        <v/>
      </c>
      <c r="J273" s="8">
        <f t="shared" si="25"/>
        <v>81</v>
      </c>
      <c r="N273" s="11">
        <f>Data_Extraction!A273</f>
        <v>44631.581967592596</v>
      </c>
      <c r="O273" s="15">
        <f t="shared" si="26"/>
        <v>44631</v>
      </c>
      <c r="P273" s="16">
        <f t="shared" si="27"/>
        <v>0.58196759259259256</v>
      </c>
      <c r="Q273" s="12">
        <f>IF(Data_Extraction!B273="",Data_Extraction!$J273*(Q$1),Data_Extraction!B273)</f>
        <v>72.900000000000006</v>
      </c>
      <c r="R273" s="12">
        <f>IF(Data_Extraction!C273="",Data_Extraction!$J273*(R$1),Data_Extraction!C273)</f>
        <v>81</v>
      </c>
      <c r="S273" s="12">
        <f>IF(Data_Extraction!D273="",Data_Extraction!$J273*(S$1),Data_Extraction!D273)</f>
        <v>84.240000000000009</v>
      </c>
      <c r="T273" s="12">
        <f>IF(Data_Extraction!E273="",Data_Extraction!$J273*(T$1),Data_Extraction!E273)</f>
        <v>76.95</v>
      </c>
      <c r="U273" s="12">
        <f>IF(Data_Extraction!F273="",Data_Extraction!$J273*(U$1),Data_Extraction!F273)</f>
        <v>79.38</v>
      </c>
      <c r="V273" s="12">
        <f>IF(Data_Extraction!G273="",Data_Extraction!$J273*(V$1),Data_Extraction!G273)</f>
        <v>73.710000000000008</v>
      </c>
      <c r="W273" s="12">
        <f>IF(Data_Extraction!H273="",Data_Extraction!$J273*(W$1),Data_Extraction!H273)</f>
        <v>86.67</v>
      </c>
      <c r="X273" s="12">
        <f>IF(Data_Extraction!I273="",Data_Extraction!$J273*(X$1),Data_Extraction!I273)</f>
        <v>78.569999999999993</v>
      </c>
      <c r="Y273" s="13">
        <f t="shared" si="24"/>
        <v>79.177500000000009</v>
      </c>
      <c r="Z273" s="17" t="str">
        <f t="shared" si="28"/>
        <v>Break</v>
      </c>
      <c r="AA273" s="14" t="str">
        <f>VLOOKUP($N273,'HeartRate-2022-03-21-1647950188'!$C:$G,2,0)</f>
        <v>Break</v>
      </c>
      <c r="AB273" s="14" t="str">
        <f>VLOOKUP($N273,'HeartRate-2022-03-21-1647950188'!$C:$G,3,0)</f>
        <v>On Campus</v>
      </c>
      <c r="AC273" s="14" t="str">
        <f>VLOOKUP($N273,'HeartRate-2022-03-21-1647950188'!$C:$G,4,0)</f>
        <v>Sitting</v>
      </c>
      <c r="AD273" s="14" t="str">
        <f>VLOOKUP($N273,'HeartRate-2022-03-21-1647950188'!$C:$G,5,0)</f>
        <v>Tools_Digital Drawing</v>
      </c>
      <c r="AE273">
        <f t="shared" si="29"/>
        <v>0</v>
      </c>
      <c r="AF273" s="18">
        <v>44631</v>
      </c>
      <c r="AG273" s="19">
        <v>0.58196759259259256</v>
      </c>
    </row>
    <row r="274" spans="1:33" x14ac:dyDescent="0.3">
      <c r="A274" s="5">
        <v>44631.584027777775</v>
      </c>
      <c r="B274" t="str">
        <f>IFERROR(AVERAGEIFS('HeartRate-2022-03-21-1647950188'!$B:$B,'HeartRate-2022-03-21-1647950188'!$A:$A,Data_Extraction!B$2,'HeartRate-2022-03-21-1647950188'!$C:$C,Data_Extraction!$A274),"")</f>
        <v/>
      </c>
      <c r="C274">
        <f>IFERROR(AVERAGEIFS('HeartRate-2022-03-21-1647950188'!$B:$B,'HeartRate-2022-03-21-1647950188'!$A:$A,Data_Extraction!C$2,'HeartRate-2022-03-21-1647950188'!$C:$C,Data_Extraction!$A274),"")</f>
        <v>83</v>
      </c>
      <c r="D274" t="str">
        <f>IFERROR(AVERAGEIFS('HeartRate-2022-03-21-1647950188'!$B:$B,'HeartRate-2022-03-21-1647950188'!$A:$A,Data_Extraction!D$2,'HeartRate-2022-03-21-1647950188'!$C:$C,Data_Extraction!$A274),"")</f>
        <v/>
      </c>
      <c r="E274" t="str">
        <f>IFERROR(AVERAGEIFS('HeartRate-2022-03-21-1647950188'!$B:$B,'HeartRate-2022-03-21-1647950188'!$A:$A,Data_Extraction!E$2,'HeartRate-2022-03-21-1647950188'!$C:$C,Data_Extraction!$A274),"")</f>
        <v/>
      </c>
      <c r="F274" t="str">
        <f>IFERROR(AVERAGEIFS('HeartRate-2022-03-21-1647950188'!$B:$B,'HeartRate-2022-03-21-1647950188'!$A:$A,Data_Extraction!F$2,'HeartRate-2022-03-21-1647950188'!$C:$C,Data_Extraction!$A274),"")</f>
        <v/>
      </c>
      <c r="G274" t="str">
        <f>IFERROR(AVERAGEIFS('HeartRate-2022-03-21-1647950188'!$B:$B,'HeartRate-2022-03-21-1647950188'!$A:$A,Data_Extraction!G$2,'HeartRate-2022-03-21-1647950188'!$C:$C,Data_Extraction!$A274),"")</f>
        <v/>
      </c>
      <c r="H274" t="str">
        <f>IFERROR(AVERAGEIFS('HeartRate-2022-03-21-1647950188'!$B:$B,'HeartRate-2022-03-21-1647950188'!$A:$A,Data_Extraction!H$2,'HeartRate-2022-03-21-1647950188'!$C:$C,Data_Extraction!$A274),"")</f>
        <v/>
      </c>
      <c r="I274" t="str">
        <f>IFERROR(AVERAGEIFS('HeartRate-2022-03-21-1647950188'!$B:$B,'HeartRate-2022-03-21-1647950188'!$A:$A,Data_Extraction!I$2,'HeartRate-2022-03-21-1647950188'!$C:$C,Data_Extraction!$A274),"")</f>
        <v/>
      </c>
      <c r="J274" s="8">
        <f t="shared" si="25"/>
        <v>83</v>
      </c>
      <c r="N274" s="11">
        <f>Data_Extraction!A274</f>
        <v>44631.584027777775</v>
      </c>
      <c r="O274" s="15">
        <f t="shared" si="26"/>
        <v>44631</v>
      </c>
      <c r="P274" s="16">
        <f t="shared" si="27"/>
        <v>0.58402777777777781</v>
      </c>
      <c r="Q274" s="12">
        <f>IF(Data_Extraction!B274="",Data_Extraction!$J274*(Q$1),Data_Extraction!B274)</f>
        <v>74.7</v>
      </c>
      <c r="R274" s="12">
        <f>IF(Data_Extraction!C274="",Data_Extraction!$J274*(R$1),Data_Extraction!C274)</f>
        <v>83</v>
      </c>
      <c r="S274" s="12">
        <f>IF(Data_Extraction!D274="",Data_Extraction!$J274*(S$1),Data_Extraction!D274)</f>
        <v>86.320000000000007</v>
      </c>
      <c r="T274" s="12">
        <f>IF(Data_Extraction!E274="",Data_Extraction!$J274*(T$1),Data_Extraction!E274)</f>
        <v>78.849999999999994</v>
      </c>
      <c r="U274" s="12">
        <f>IF(Data_Extraction!F274="",Data_Extraction!$J274*(U$1),Data_Extraction!F274)</f>
        <v>81.34</v>
      </c>
      <c r="V274" s="12">
        <f>IF(Data_Extraction!G274="",Data_Extraction!$J274*(V$1),Data_Extraction!G274)</f>
        <v>75.53</v>
      </c>
      <c r="W274" s="12">
        <f>IF(Data_Extraction!H274="",Data_Extraction!$J274*(W$1),Data_Extraction!H274)</f>
        <v>88.81</v>
      </c>
      <c r="X274" s="12">
        <f>IF(Data_Extraction!I274="",Data_Extraction!$J274*(X$1),Data_Extraction!I274)</f>
        <v>80.509999999999991</v>
      </c>
      <c r="Y274" s="13">
        <f t="shared" si="24"/>
        <v>81.132499999999993</v>
      </c>
      <c r="Z274" s="17" t="str">
        <f t="shared" si="28"/>
        <v>Evening</v>
      </c>
      <c r="AA274" s="14" t="str">
        <f>VLOOKUP($N274,'HeartRate-2022-03-21-1647950188'!$C:$G,2,0)</f>
        <v>Break</v>
      </c>
      <c r="AB274" s="14" t="str">
        <f>VLOOKUP($N274,'HeartRate-2022-03-21-1647950188'!$C:$G,3,0)</f>
        <v>On Campus</v>
      </c>
      <c r="AC274" s="14" t="str">
        <f>VLOOKUP($N274,'HeartRate-2022-03-21-1647950188'!$C:$G,4,0)</f>
        <v>Sitting</v>
      </c>
      <c r="AD274" s="14" t="str">
        <f>VLOOKUP($N274,'HeartRate-2022-03-21-1647950188'!$C:$G,5,0)</f>
        <v>Tools_Digital Drawing</v>
      </c>
      <c r="AE274">
        <f t="shared" si="29"/>
        <v>0</v>
      </c>
      <c r="AF274" s="18">
        <v>44631</v>
      </c>
      <c r="AG274" s="19">
        <v>0.58402777777777781</v>
      </c>
    </row>
    <row r="275" spans="1:33" x14ac:dyDescent="0.3">
      <c r="A275" s="5">
        <v>44631.587500000001</v>
      </c>
      <c r="B275" t="str">
        <f>IFERROR(AVERAGEIFS('HeartRate-2022-03-21-1647950188'!$B:$B,'HeartRate-2022-03-21-1647950188'!$A:$A,Data_Extraction!B$2,'HeartRate-2022-03-21-1647950188'!$C:$C,Data_Extraction!$A275),"")</f>
        <v/>
      </c>
      <c r="C275">
        <f>IFERROR(AVERAGEIFS('HeartRate-2022-03-21-1647950188'!$B:$B,'HeartRate-2022-03-21-1647950188'!$A:$A,Data_Extraction!C$2,'HeartRate-2022-03-21-1647950188'!$C:$C,Data_Extraction!$A275),"")</f>
        <v>86</v>
      </c>
      <c r="D275" t="str">
        <f>IFERROR(AVERAGEIFS('HeartRate-2022-03-21-1647950188'!$B:$B,'HeartRate-2022-03-21-1647950188'!$A:$A,Data_Extraction!D$2,'HeartRate-2022-03-21-1647950188'!$C:$C,Data_Extraction!$A275),"")</f>
        <v/>
      </c>
      <c r="E275" t="str">
        <f>IFERROR(AVERAGEIFS('HeartRate-2022-03-21-1647950188'!$B:$B,'HeartRate-2022-03-21-1647950188'!$A:$A,Data_Extraction!E$2,'HeartRate-2022-03-21-1647950188'!$C:$C,Data_Extraction!$A275),"")</f>
        <v/>
      </c>
      <c r="F275" t="str">
        <f>IFERROR(AVERAGEIFS('HeartRate-2022-03-21-1647950188'!$B:$B,'HeartRate-2022-03-21-1647950188'!$A:$A,Data_Extraction!F$2,'HeartRate-2022-03-21-1647950188'!$C:$C,Data_Extraction!$A275),"")</f>
        <v/>
      </c>
      <c r="G275" t="str">
        <f>IFERROR(AVERAGEIFS('HeartRate-2022-03-21-1647950188'!$B:$B,'HeartRate-2022-03-21-1647950188'!$A:$A,Data_Extraction!G$2,'HeartRate-2022-03-21-1647950188'!$C:$C,Data_Extraction!$A275),"")</f>
        <v/>
      </c>
      <c r="H275" t="str">
        <f>IFERROR(AVERAGEIFS('HeartRate-2022-03-21-1647950188'!$B:$B,'HeartRate-2022-03-21-1647950188'!$A:$A,Data_Extraction!H$2,'HeartRate-2022-03-21-1647950188'!$C:$C,Data_Extraction!$A275),"")</f>
        <v/>
      </c>
      <c r="I275" t="str">
        <f>IFERROR(AVERAGEIFS('HeartRate-2022-03-21-1647950188'!$B:$B,'HeartRate-2022-03-21-1647950188'!$A:$A,Data_Extraction!I$2,'HeartRate-2022-03-21-1647950188'!$C:$C,Data_Extraction!$A275),"")</f>
        <v/>
      </c>
      <c r="J275" s="8">
        <f t="shared" si="25"/>
        <v>86</v>
      </c>
      <c r="N275" s="11">
        <f>Data_Extraction!A275</f>
        <v>44631.587500000001</v>
      </c>
      <c r="O275" s="15">
        <f t="shared" si="26"/>
        <v>44631</v>
      </c>
      <c r="P275" s="16">
        <f t="shared" si="27"/>
        <v>0.58750000000000002</v>
      </c>
      <c r="Q275" s="12">
        <f>IF(Data_Extraction!B275="",Data_Extraction!$J275*(Q$1),Data_Extraction!B275)</f>
        <v>77.400000000000006</v>
      </c>
      <c r="R275" s="12">
        <f>IF(Data_Extraction!C275="",Data_Extraction!$J275*(R$1),Data_Extraction!C275)</f>
        <v>86</v>
      </c>
      <c r="S275" s="12">
        <f>IF(Data_Extraction!D275="",Data_Extraction!$J275*(S$1),Data_Extraction!D275)</f>
        <v>89.44</v>
      </c>
      <c r="T275" s="12">
        <f>IF(Data_Extraction!E275="",Data_Extraction!$J275*(T$1),Data_Extraction!E275)</f>
        <v>81.7</v>
      </c>
      <c r="U275" s="12">
        <f>IF(Data_Extraction!F275="",Data_Extraction!$J275*(U$1),Data_Extraction!F275)</f>
        <v>84.28</v>
      </c>
      <c r="V275" s="12">
        <f>IF(Data_Extraction!G275="",Data_Extraction!$J275*(V$1),Data_Extraction!G275)</f>
        <v>78.260000000000005</v>
      </c>
      <c r="W275" s="12">
        <f>IF(Data_Extraction!H275="",Data_Extraction!$J275*(W$1),Data_Extraction!H275)</f>
        <v>92.02000000000001</v>
      </c>
      <c r="X275" s="12">
        <f>IF(Data_Extraction!I275="",Data_Extraction!$J275*(X$1),Data_Extraction!I275)</f>
        <v>83.42</v>
      </c>
      <c r="Y275" s="13">
        <f t="shared" si="24"/>
        <v>84.064999999999998</v>
      </c>
      <c r="Z275" s="17" t="str">
        <f t="shared" si="28"/>
        <v>Evening</v>
      </c>
      <c r="AA275" s="14" t="str">
        <f>VLOOKUP($N275,'HeartRate-2022-03-21-1647950188'!$C:$G,2,0)</f>
        <v>Break</v>
      </c>
      <c r="AB275" s="14" t="str">
        <f>VLOOKUP($N275,'HeartRate-2022-03-21-1647950188'!$C:$G,3,0)</f>
        <v>On Campus</v>
      </c>
      <c r="AC275" s="14" t="str">
        <f>VLOOKUP($N275,'HeartRate-2022-03-21-1647950188'!$C:$G,4,0)</f>
        <v>Sitting</v>
      </c>
      <c r="AD275" s="14" t="str">
        <f>VLOOKUP($N275,'HeartRate-2022-03-21-1647950188'!$C:$G,5,0)</f>
        <v>Tools_Digital Drawing</v>
      </c>
      <c r="AE275">
        <f t="shared" si="29"/>
        <v>0</v>
      </c>
      <c r="AF275" s="18">
        <v>44631</v>
      </c>
      <c r="AG275" s="19">
        <v>0.58750000000000002</v>
      </c>
    </row>
    <row r="276" spans="1:33" x14ac:dyDescent="0.3">
      <c r="A276" s="5">
        <v>44631.59097222222</v>
      </c>
      <c r="B276" t="str">
        <f>IFERROR(AVERAGEIFS('HeartRate-2022-03-21-1647950188'!$B:$B,'HeartRate-2022-03-21-1647950188'!$A:$A,Data_Extraction!B$2,'HeartRate-2022-03-21-1647950188'!$C:$C,Data_Extraction!$A276),"")</f>
        <v/>
      </c>
      <c r="C276">
        <f>IFERROR(AVERAGEIFS('HeartRate-2022-03-21-1647950188'!$B:$B,'HeartRate-2022-03-21-1647950188'!$A:$A,Data_Extraction!C$2,'HeartRate-2022-03-21-1647950188'!$C:$C,Data_Extraction!$A276),"")</f>
        <v>78</v>
      </c>
      <c r="D276" t="str">
        <f>IFERROR(AVERAGEIFS('HeartRate-2022-03-21-1647950188'!$B:$B,'HeartRate-2022-03-21-1647950188'!$A:$A,Data_Extraction!D$2,'HeartRate-2022-03-21-1647950188'!$C:$C,Data_Extraction!$A276),"")</f>
        <v/>
      </c>
      <c r="E276" t="str">
        <f>IFERROR(AVERAGEIFS('HeartRate-2022-03-21-1647950188'!$B:$B,'HeartRate-2022-03-21-1647950188'!$A:$A,Data_Extraction!E$2,'HeartRate-2022-03-21-1647950188'!$C:$C,Data_Extraction!$A276),"")</f>
        <v/>
      </c>
      <c r="F276" t="str">
        <f>IFERROR(AVERAGEIFS('HeartRate-2022-03-21-1647950188'!$B:$B,'HeartRate-2022-03-21-1647950188'!$A:$A,Data_Extraction!F$2,'HeartRate-2022-03-21-1647950188'!$C:$C,Data_Extraction!$A276),"")</f>
        <v/>
      </c>
      <c r="G276" t="str">
        <f>IFERROR(AVERAGEIFS('HeartRate-2022-03-21-1647950188'!$B:$B,'HeartRate-2022-03-21-1647950188'!$A:$A,Data_Extraction!G$2,'HeartRate-2022-03-21-1647950188'!$C:$C,Data_Extraction!$A276),"")</f>
        <v/>
      </c>
      <c r="H276" t="str">
        <f>IFERROR(AVERAGEIFS('HeartRate-2022-03-21-1647950188'!$B:$B,'HeartRate-2022-03-21-1647950188'!$A:$A,Data_Extraction!H$2,'HeartRate-2022-03-21-1647950188'!$C:$C,Data_Extraction!$A276),"")</f>
        <v/>
      </c>
      <c r="I276" t="str">
        <f>IFERROR(AVERAGEIFS('HeartRate-2022-03-21-1647950188'!$B:$B,'HeartRate-2022-03-21-1647950188'!$A:$A,Data_Extraction!I$2,'HeartRate-2022-03-21-1647950188'!$C:$C,Data_Extraction!$A276),"")</f>
        <v/>
      </c>
      <c r="J276" s="8">
        <f t="shared" si="25"/>
        <v>78</v>
      </c>
      <c r="N276" s="11">
        <f>Data_Extraction!A276</f>
        <v>44631.59097222222</v>
      </c>
      <c r="O276" s="15">
        <f t="shared" si="26"/>
        <v>44631</v>
      </c>
      <c r="P276" s="16">
        <f t="shared" si="27"/>
        <v>0.59097222222222223</v>
      </c>
      <c r="Q276" s="12">
        <f>IF(Data_Extraction!B276="",Data_Extraction!$J276*(Q$1),Data_Extraction!B276)</f>
        <v>70.2</v>
      </c>
      <c r="R276" s="12">
        <f>IF(Data_Extraction!C276="",Data_Extraction!$J276*(R$1),Data_Extraction!C276)</f>
        <v>78</v>
      </c>
      <c r="S276" s="12">
        <f>IF(Data_Extraction!D276="",Data_Extraction!$J276*(S$1),Data_Extraction!D276)</f>
        <v>81.12</v>
      </c>
      <c r="T276" s="12">
        <f>IF(Data_Extraction!E276="",Data_Extraction!$J276*(T$1),Data_Extraction!E276)</f>
        <v>74.099999999999994</v>
      </c>
      <c r="U276" s="12">
        <f>IF(Data_Extraction!F276="",Data_Extraction!$J276*(U$1),Data_Extraction!F276)</f>
        <v>76.44</v>
      </c>
      <c r="V276" s="12">
        <f>IF(Data_Extraction!G276="",Data_Extraction!$J276*(V$1),Data_Extraction!G276)</f>
        <v>70.98</v>
      </c>
      <c r="W276" s="12">
        <f>IF(Data_Extraction!H276="",Data_Extraction!$J276*(W$1),Data_Extraction!H276)</f>
        <v>83.460000000000008</v>
      </c>
      <c r="X276" s="12">
        <f>IF(Data_Extraction!I276="",Data_Extraction!$J276*(X$1),Data_Extraction!I276)</f>
        <v>75.66</v>
      </c>
      <c r="Y276" s="13">
        <f t="shared" si="24"/>
        <v>76.24499999999999</v>
      </c>
      <c r="Z276" s="17" t="str">
        <f t="shared" si="28"/>
        <v>Evening</v>
      </c>
      <c r="AA276" s="14" t="str">
        <f>VLOOKUP($N276,'HeartRate-2022-03-21-1647950188'!$C:$G,2,0)</f>
        <v>Introduction</v>
      </c>
      <c r="AB276" s="14" t="str">
        <f>VLOOKUP($N276,'HeartRate-2022-03-21-1647950188'!$C:$G,3,0)</f>
        <v>On Campus</v>
      </c>
      <c r="AC276" s="14" t="str">
        <f>VLOOKUP($N276,'HeartRate-2022-03-21-1647950188'!$C:$G,4,0)</f>
        <v>Sitting</v>
      </c>
      <c r="AD276" s="14" t="str">
        <f>VLOOKUP($N276,'HeartRate-2022-03-21-1647950188'!$C:$G,5,0)</f>
        <v>Tools_Digital Drawing</v>
      </c>
      <c r="AE276">
        <f t="shared" si="29"/>
        <v>0</v>
      </c>
      <c r="AF276" s="18">
        <v>44631</v>
      </c>
      <c r="AG276" s="19">
        <v>0.59097222222222223</v>
      </c>
    </row>
    <row r="277" spans="1:33" x14ac:dyDescent="0.3">
      <c r="A277" s="5">
        <v>44631.594444444447</v>
      </c>
      <c r="B277" t="str">
        <f>IFERROR(AVERAGEIFS('HeartRate-2022-03-21-1647950188'!$B:$B,'HeartRate-2022-03-21-1647950188'!$A:$A,Data_Extraction!B$2,'HeartRate-2022-03-21-1647950188'!$C:$C,Data_Extraction!$A277),"")</f>
        <v/>
      </c>
      <c r="C277">
        <f>IFERROR(AVERAGEIFS('HeartRate-2022-03-21-1647950188'!$B:$B,'HeartRate-2022-03-21-1647950188'!$A:$A,Data_Extraction!C$2,'HeartRate-2022-03-21-1647950188'!$C:$C,Data_Extraction!$A277),"")</f>
        <v>85</v>
      </c>
      <c r="D277" t="str">
        <f>IFERROR(AVERAGEIFS('HeartRate-2022-03-21-1647950188'!$B:$B,'HeartRate-2022-03-21-1647950188'!$A:$A,Data_Extraction!D$2,'HeartRate-2022-03-21-1647950188'!$C:$C,Data_Extraction!$A277),"")</f>
        <v/>
      </c>
      <c r="E277" t="str">
        <f>IFERROR(AVERAGEIFS('HeartRate-2022-03-21-1647950188'!$B:$B,'HeartRate-2022-03-21-1647950188'!$A:$A,Data_Extraction!E$2,'HeartRate-2022-03-21-1647950188'!$C:$C,Data_Extraction!$A277),"")</f>
        <v/>
      </c>
      <c r="F277" t="str">
        <f>IFERROR(AVERAGEIFS('HeartRate-2022-03-21-1647950188'!$B:$B,'HeartRate-2022-03-21-1647950188'!$A:$A,Data_Extraction!F$2,'HeartRate-2022-03-21-1647950188'!$C:$C,Data_Extraction!$A277),"")</f>
        <v/>
      </c>
      <c r="G277" t="str">
        <f>IFERROR(AVERAGEIFS('HeartRate-2022-03-21-1647950188'!$B:$B,'HeartRate-2022-03-21-1647950188'!$A:$A,Data_Extraction!G$2,'HeartRate-2022-03-21-1647950188'!$C:$C,Data_Extraction!$A277),"")</f>
        <v/>
      </c>
      <c r="H277" t="str">
        <f>IFERROR(AVERAGEIFS('HeartRate-2022-03-21-1647950188'!$B:$B,'HeartRate-2022-03-21-1647950188'!$A:$A,Data_Extraction!H$2,'HeartRate-2022-03-21-1647950188'!$C:$C,Data_Extraction!$A277),"")</f>
        <v/>
      </c>
      <c r="I277" t="str">
        <f>IFERROR(AVERAGEIFS('HeartRate-2022-03-21-1647950188'!$B:$B,'HeartRate-2022-03-21-1647950188'!$A:$A,Data_Extraction!I$2,'HeartRate-2022-03-21-1647950188'!$C:$C,Data_Extraction!$A277),"")</f>
        <v/>
      </c>
      <c r="J277" s="8">
        <f t="shared" si="25"/>
        <v>85</v>
      </c>
      <c r="N277" s="11">
        <f>Data_Extraction!A277</f>
        <v>44631.594444444447</v>
      </c>
      <c r="O277" s="15">
        <f t="shared" si="26"/>
        <v>44631</v>
      </c>
      <c r="P277" s="16">
        <f t="shared" si="27"/>
        <v>0.59444444444444444</v>
      </c>
      <c r="Q277" s="12">
        <f>IF(Data_Extraction!B277="",Data_Extraction!$J277*(Q$1),Data_Extraction!B277)</f>
        <v>76.5</v>
      </c>
      <c r="R277" s="12">
        <f>IF(Data_Extraction!C277="",Data_Extraction!$J277*(R$1),Data_Extraction!C277)</f>
        <v>85</v>
      </c>
      <c r="S277" s="12">
        <f>IF(Data_Extraction!D277="",Data_Extraction!$J277*(S$1),Data_Extraction!D277)</f>
        <v>88.4</v>
      </c>
      <c r="T277" s="12">
        <f>IF(Data_Extraction!E277="",Data_Extraction!$J277*(T$1),Data_Extraction!E277)</f>
        <v>80.75</v>
      </c>
      <c r="U277" s="12">
        <f>IF(Data_Extraction!F277="",Data_Extraction!$J277*(U$1),Data_Extraction!F277)</f>
        <v>83.3</v>
      </c>
      <c r="V277" s="12">
        <f>IF(Data_Extraction!G277="",Data_Extraction!$J277*(V$1),Data_Extraction!G277)</f>
        <v>77.350000000000009</v>
      </c>
      <c r="W277" s="12">
        <f>IF(Data_Extraction!H277="",Data_Extraction!$J277*(W$1),Data_Extraction!H277)</f>
        <v>90.95</v>
      </c>
      <c r="X277" s="12">
        <f>IF(Data_Extraction!I277="",Data_Extraction!$J277*(X$1),Data_Extraction!I277)</f>
        <v>82.45</v>
      </c>
      <c r="Y277" s="13">
        <f t="shared" si="24"/>
        <v>83.087500000000006</v>
      </c>
      <c r="Z277" s="17" t="str">
        <f t="shared" si="28"/>
        <v>Evening</v>
      </c>
      <c r="AA277" s="14" t="str">
        <f>VLOOKUP($N277,'HeartRate-2022-03-21-1647950188'!$C:$G,2,0)</f>
        <v>Introduction</v>
      </c>
      <c r="AB277" s="14" t="str">
        <f>VLOOKUP($N277,'HeartRate-2022-03-21-1647950188'!$C:$G,3,0)</f>
        <v>On Campus</v>
      </c>
      <c r="AC277" s="14" t="str">
        <f>VLOOKUP($N277,'HeartRate-2022-03-21-1647950188'!$C:$G,4,0)</f>
        <v>Sitting</v>
      </c>
      <c r="AD277" s="14" t="str">
        <f>VLOOKUP($N277,'HeartRate-2022-03-21-1647950188'!$C:$G,5,0)</f>
        <v>Tools_Digital Drawing</v>
      </c>
      <c r="AE277">
        <f t="shared" si="29"/>
        <v>0</v>
      </c>
      <c r="AF277" s="18">
        <v>44631</v>
      </c>
      <c r="AG277" s="19">
        <v>0.59444444444444444</v>
      </c>
    </row>
    <row r="278" spans="1:33" x14ac:dyDescent="0.3">
      <c r="A278" s="5">
        <v>44631.594687500001</v>
      </c>
      <c r="B278" t="str">
        <f>IFERROR(AVERAGEIFS('HeartRate-2022-03-21-1647950188'!$B:$B,'HeartRate-2022-03-21-1647950188'!$A:$A,Data_Extraction!B$2,'HeartRate-2022-03-21-1647950188'!$C:$C,Data_Extraction!$A278),"")</f>
        <v/>
      </c>
      <c r="C278">
        <f>IFERROR(AVERAGEIFS('HeartRate-2022-03-21-1647950188'!$B:$B,'HeartRate-2022-03-21-1647950188'!$A:$A,Data_Extraction!C$2,'HeartRate-2022-03-21-1647950188'!$C:$C,Data_Extraction!$A278),"")</f>
        <v>82</v>
      </c>
      <c r="D278" t="str">
        <f>IFERROR(AVERAGEIFS('HeartRate-2022-03-21-1647950188'!$B:$B,'HeartRate-2022-03-21-1647950188'!$A:$A,Data_Extraction!D$2,'HeartRate-2022-03-21-1647950188'!$C:$C,Data_Extraction!$A278),"")</f>
        <v/>
      </c>
      <c r="E278" t="str">
        <f>IFERROR(AVERAGEIFS('HeartRate-2022-03-21-1647950188'!$B:$B,'HeartRate-2022-03-21-1647950188'!$A:$A,Data_Extraction!E$2,'HeartRate-2022-03-21-1647950188'!$C:$C,Data_Extraction!$A278),"")</f>
        <v/>
      </c>
      <c r="F278" t="str">
        <f>IFERROR(AVERAGEIFS('HeartRate-2022-03-21-1647950188'!$B:$B,'HeartRate-2022-03-21-1647950188'!$A:$A,Data_Extraction!F$2,'HeartRate-2022-03-21-1647950188'!$C:$C,Data_Extraction!$A278),"")</f>
        <v/>
      </c>
      <c r="G278" t="str">
        <f>IFERROR(AVERAGEIFS('HeartRate-2022-03-21-1647950188'!$B:$B,'HeartRate-2022-03-21-1647950188'!$A:$A,Data_Extraction!G$2,'HeartRate-2022-03-21-1647950188'!$C:$C,Data_Extraction!$A278),"")</f>
        <v/>
      </c>
      <c r="H278" t="str">
        <f>IFERROR(AVERAGEIFS('HeartRate-2022-03-21-1647950188'!$B:$B,'HeartRate-2022-03-21-1647950188'!$A:$A,Data_Extraction!H$2,'HeartRate-2022-03-21-1647950188'!$C:$C,Data_Extraction!$A278),"")</f>
        <v/>
      </c>
      <c r="I278" t="str">
        <f>IFERROR(AVERAGEIFS('HeartRate-2022-03-21-1647950188'!$B:$B,'HeartRate-2022-03-21-1647950188'!$A:$A,Data_Extraction!I$2,'HeartRate-2022-03-21-1647950188'!$C:$C,Data_Extraction!$A278),"")</f>
        <v/>
      </c>
      <c r="J278" s="8">
        <f t="shared" si="25"/>
        <v>82</v>
      </c>
      <c r="N278" s="11">
        <f>Data_Extraction!A278</f>
        <v>44631.594687500001</v>
      </c>
      <c r="O278" s="15">
        <f t="shared" si="26"/>
        <v>44631</v>
      </c>
      <c r="P278" s="16">
        <f t="shared" si="27"/>
        <v>0.59468750000000004</v>
      </c>
      <c r="Q278" s="12">
        <f>IF(Data_Extraction!B278="",Data_Extraction!$J278*(Q$1),Data_Extraction!B278)</f>
        <v>73.8</v>
      </c>
      <c r="R278" s="12">
        <f>IF(Data_Extraction!C278="",Data_Extraction!$J278*(R$1),Data_Extraction!C278)</f>
        <v>82</v>
      </c>
      <c r="S278" s="12">
        <f>IF(Data_Extraction!D278="",Data_Extraction!$J278*(S$1),Data_Extraction!D278)</f>
        <v>85.28</v>
      </c>
      <c r="T278" s="12">
        <f>IF(Data_Extraction!E278="",Data_Extraction!$J278*(T$1),Data_Extraction!E278)</f>
        <v>77.899999999999991</v>
      </c>
      <c r="U278" s="12">
        <f>IF(Data_Extraction!F278="",Data_Extraction!$J278*(U$1),Data_Extraction!F278)</f>
        <v>80.36</v>
      </c>
      <c r="V278" s="12">
        <f>IF(Data_Extraction!G278="",Data_Extraction!$J278*(V$1),Data_Extraction!G278)</f>
        <v>74.62</v>
      </c>
      <c r="W278" s="12">
        <f>IF(Data_Extraction!H278="",Data_Extraction!$J278*(W$1),Data_Extraction!H278)</f>
        <v>87.740000000000009</v>
      </c>
      <c r="X278" s="12">
        <f>IF(Data_Extraction!I278="",Data_Extraction!$J278*(X$1),Data_Extraction!I278)</f>
        <v>79.539999999999992</v>
      </c>
      <c r="Y278" s="13">
        <f t="shared" si="24"/>
        <v>80.155000000000001</v>
      </c>
      <c r="Z278" s="17" t="str">
        <f t="shared" si="28"/>
        <v>Evening</v>
      </c>
      <c r="AA278" s="14" t="str">
        <f>VLOOKUP($N278,'HeartRate-2022-03-21-1647950188'!$C:$G,2,0)</f>
        <v>Introduction</v>
      </c>
      <c r="AB278" s="14" t="str">
        <f>VLOOKUP($N278,'HeartRate-2022-03-21-1647950188'!$C:$G,3,0)</f>
        <v>On Campus</v>
      </c>
      <c r="AC278" s="14" t="str">
        <f>VLOOKUP($N278,'HeartRate-2022-03-21-1647950188'!$C:$G,4,0)</f>
        <v>Sitting</v>
      </c>
      <c r="AD278" s="14" t="str">
        <f>VLOOKUP($N278,'HeartRate-2022-03-21-1647950188'!$C:$G,5,0)</f>
        <v>Tools_Digital Drawing</v>
      </c>
      <c r="AE278">
        <f t="shared" si="29"/>
        <v>0</v>
      </c>
      <c r="AF278" s="18">
        <v>44631</v>
      </c>
      <c r="AG278" s="19">
        <v>0.59468750000000004</v>
      </c>
    </row>
    <row r="279" spans="1:33" x14ac:dyDescent="0.3">
      <c r="A279" s="5">
        <v>44631.594849537039</v>
      </c>
      <c r="B279" t="str">
        <f>IFERROR(AVERAGEIFS('HeartRate-2022-03-21-1647950188'!$B:$B,'HeartRate-2022-03-21-1647950188'!$A:$A,Data_Extraction!B$2,'HeartRate-2022-03-21-1647950188'!$C:$C,Data_Extraction!$A279),"")</f>
        <v/>
      </c>
      <c r="C279">
        <f>IFERROR(AVERAGEIFS('HeartRate-2022-03-21-1647950188'!$B:$B,'HeartRate-2022-03-21-1647950188'!$A:$A,Data_Extraction!C$2,'HeartRate-2022-03-21-1647950188'!$C:$C,Data_Extraction!$A279),"")</f>
        <v>83</v>
      </c>
      <c r="D279" t="str">
        <f>IFERROR(AVERAGEIFS('HeartRate-2022-03-21-1647950188'!$B:$B,'HeartRate-2022-03-21-1647950188'!$A:$A,Data_Extraction!D$2,'HeartRate-2022-03-21-1647950188'!$C:$C,Data_Extraction!$A279),"")</f>
        <v/>
      </c>
      <c r="E279" t="str">
        <f>IFERROR(AVERAGEIFS('HeartRate-2022-03-21-1647950188'!$B:$B,'HeartRate-2022-03-21-1647950188'!$A:$A,Data_Extraction!E$2,'HeartRate-2022-03-21-1647950188'!$C:$C,Data_Extraction!$A279),"")</f>
        <v/>
      </c>
      <c r="F279" t="str">
        <f>IFERROR(AVERAGEIFS('HeartRate-2022-03-21-1647950188'!$B:$B,'HeartRate-2022-03-21-1647950188'!$A:$A,Data_Extraction!F$2,'HeartRate-2022-03-21-1647950188'!$C:$C,Data_Extraction!$A279),"")</f>
        <v/>
      </c>
      <c r="G279" t="str">
        <f>IFERROR(AVERAGEIFS('HeartRate-2022-03-21-1647950188'!$B:$B,'HeartRate-2022-03-21-1647950188'!$A:$A,Data_Extraction!G$2,'HeartRate-2022-03-21-1647950188'!$C:$C,Data_Extraction!$A279),"")</f>
        <v/>
      </c>
      <c r="H279" t="str">
        <f>IFERROR(AVERAGEIFS('HeartRate-2022-03-21-1647950188'!$B:$B,'HeartRate-2022-03-21-1647950188'!$A:$A,Data_Extraction!H$2,'HeartRate-2022-03-21-1647950188'!$C:$C,Data_Extraction!$A279),"")</f>
        <v/>
      </c>
      <c r="I279" t="str">
        <f>IFERROR(AVERAGEIFS('HeartRate-2022-03-21-1647950188'!$B:$B,'HeartRate-2022-03-21-1647950188'!$A:$A,Data_Extraction!I$2,'HeartRate-2022-03-21-1647950188'!$C:$C,Data_Extraction!$A279),"")</f>
        <v/>
      </c>
      <c r="J279" s="8">
        <f t="shared" si="25"/>
        <v>83</v>
      </c>
      <c r="N279" s="11">
        <f>Data_Extraction!A279</f>
        <v>44631.594849537039</v>
      </c>
      <c r="O279" s="15">
        <f t="shared" si="26"/>
        <v>44631</v>
      </c>
      <c r="P279" s="16">
        <f t="shared" si="27"/>
        <v>0.59484953703703702</v>
      </c>
      <c r="Q279" s="12">
        <f>IF(Data_Extraction!B279="",Data_Extraction!$J279*(Q$1),Data_Extraction!B279)</f>
        <v>74.7</v>
      </c>
      <c r="R279" s="12">
        <f>IF(Data_Extraction!C279="",Data_Extraction!$J279*(R$1),Data_Extraction!C279)</f>
        <v>83</v>
      </c>
      <c r="S279" s="12">
        <f>IF(Data_Extraction!D279="",Data_Extraction!$J279*(S$1),Data_Extraction!D279)</f>
        <v>86.320000000000007</v>
      </c>
      <c r="T279" s="12">
        <f>IF(Data_Extraction!E279="",Data_Extraction!$J279*(T$1),Data_Extraction!E279)</f>
        <v>78.849999999999994</v>
      </c>
      <c r="U279" s="12">
        <f>IF(Data_Extraction!F279="",Data_Extraction!$J279*(U$1),Data_Extraction!F279)</f>
        <v>81.34</v>
      </c>
      <c r="V279" s="12">
        <f>IF(Data_Extraction!G279="",Data_Extraction!$J279*(V$1),Data_Extraction!G279)</f>
        <v>75.53</v>
      </c>
      <c r="W279" s="12">
        <f>IF(Data_Extraction!H279="",Data_Extraction!$J279*(W$1),Data_Extraction!H279)</f>
        <v>88.81</v>
      </c>
      <c r="X279" s="12">
        <f>IF(Data_Extraction!I279="",Data_Extraction!$J279*(X$1),Data_Extraction!I279)</f>
        <v>80.509999999999991</v>
      </c>
      <c r="Y279" s="13">
        <f t="shared" si="24"/>
        <v>81.132499999999993</v>
      </c>
      <c r="Z279" s="17" t="str">
        <f t="shared" si="28"/>
        <v>Evening</v>
      </c>
      <c r="AA279" s="14" t="str">
        <f>VLOOKUP($N279,'HeartRate-2022-03-21-1647950188'!$C:$G,2,0)</f>
        <v>Introduction</v>
      </c>
      <c r="AB279" s="14" t="str">
        <f>VLOOKUP($N279,'HeartRate-2022-03-21-1647950188'!$C:$G,3,0)</f>
        <v>On Campus</v>
      </c>
      <c r="AC279" s="14" t="str">
        <f>VLOOKUP($N279,'HeartRate-2022-03-21-1647950188'!$C:$G,4,0)</f>
        <v>Sitting</v>
      </c>
      <c r="AD279" s="14" t="str">
        <f>VLOOKUP($N279,'HeartRate-2022-03-21-1647950188'!$C:$G,5,0)</f>
        <v>Tools_Digital Drawing</v>
      </c>
      <c r="AE279">
        <f t="shared" si="29"/>
        <v>0</v>
      </c>
      <c r="AF279" s="18">
        <v>44631</v>
      </c>
      <c r="AG279" s="19">
        <v>0.59484953703703702</v>
      </c>
    </row>
    <row r="280" spans="1:33" x14ac:dyDescent="0.3">
      <c r="A280" s="5">
        <v>44631.597986111112</v>
      </c>
      <c r="B280" t="str">
        <f>IFERROR(AVERAGEIFS('HeartRate-2022-03-21-1647950188'!$B:$B,'HeartRate-2022-03-21-1647950188'!$A:$A,Data_Extraction!B$2,'HeartRate-2022-03-21-1647950188'!$C:$C,Data_Extraction!$A280),"")</f>
        <v/>
      </c>
      <c r="C280">
        <f>IFERROR(AVERAGEIFS('HeartRate-2022-03-21-1647950188'!$B:$B,'HeartRate-2022-03-21-1647950188'!$A:$A,Data_Extraction!C$2,'HeartRate-2022-03-21-1647950188'!$C:$C,Data_Extraction!$A280),"")</f>
        <v>94</v>
      </c>
      <c r="D280" t="str">
        <f>IFERROR(AVERAGEIFS('HeartRate-2022-03-21-1647950188'!$B:$B,'HeartRate-2022-03-21-1647950188'!$A:$A,Data_Extraction!D$2,'HeartRate-2022-03-21-1647950188'!$C:$C,Data_Extraction!$A280),"")</f>
        <v/>
      </c>
      <c r="E280" t="str">
        <f>IFERROR(AVERAGEIFS('HeartRate-2022-03-21-1647950188'!$B:$B,'HeartRate-2022-03-21-1647950188'!$A:$A,Data_Extraction!E$2,'HeartRate-2022-03-21-1647950188'!$C:$C,Data_Extraction!$A280),"")</f>
        <v/>
      </c>
      <c r="F280" t="str">
        <f>IFERROR(AVERAGEIFS('HeartRate-2022-03-21-1647950188'!$B:$B,'HeartRate-2022-03-21-1647950188'!$A:$A,Data_Extraction!F$2,'HeartRate-2022-03-21-1647950188'!$C:$C,Data_Extraction!$A280),"")</f>
        <v/>
      </c>
      <c r="G280" t="str">
        <f>IFERROR(AVERAGEIFS('HeartRate-2022-03-21-1647950188'!$B:$B,'HeartRate-2022-03-21-1647950188'!$A:$A,Data_Extraction!G$2,'HeartRate-2022-03-21-1647950188'!$C:$C,Data_Extraction!$A280),"")</f>
        <v/>
      </c>
      <c r="H280" t="str">
        <f>IFERROR(AVERAGEIFS('HeartRate-2022-03-21-1647950188'!$B:$B,'HeartRate-2022-03-21-1647950188'!$A:$A,Data_Extraction!H$2,'HeartRate-2022-03-21-1647950188'!$C:$C,Data_Extraction!$A280),"")</f>
        <v/>
      </c>
      <c r="I280" t="str">
        <f>IFERROR(AVERAGEIFS('HeartRate-2022-03-21-1647950188'!$B:$B,'HeartRate-2022-03-21-1647950188'!$A:$A,Data_Extraction!I$2,'HeartRate-2022-03-21-1647950188'!$C:$C,Data_Extraction!$A280),"")</f>
        <v/>
      </c>
      <c r="J280" s="8">
        <f t="shared" si="25"/>
        <v>94</v>
      </c>
      <c r="N280" s="11">
        <f>Data_Extraction!A280</f>
        <v>44631.597986111112</v>
      </c>
      <c r="O280" s="15">
        <f t="shared" si="26"/>
        <v>44631</v>
      </c>
      <c r="P280" s="16">
        <f t="shared" si="27"/>
        <v>0.59798611111111111</v>
      </c>
      <c r="Q280" s="12">
        <f>IF(Data_Extraction!B280="",Data_Extraction!$J280*(Q$1),Data_Extraction!B280)</f>
        <v>84.600000000000009</v>
      </c>
      <c r="R280" s="12">
        <f>IF(Data_Extraction!C280="",Data_Extraction!$J280*(R$1),Data_Extraction!C280)</f>
        <v>94</v>
      </c>
      <c r="S280" s="12">
        <f>IF(Data_Extraction!D280="",Data_Extraction!$J280*(S$1),Data_Extraction!D280)</f>
        <v>97.76</v>
      </c>
      <c r="T280" s="12">
        <f>IF(Data_Extraction!E280="",Data_Extraction!$J280*(T$1),Data_Extraction!E280)</f>
        <v>89.3</v>
      </c>
      <c r="U280" s="12">
        <f>IF(Data_Extraction!F280="",Data_Extraction!$J280*(U$1),Data_Extraction!F280)</f>
        <v>92.12</v>
      </c>
      <c r="V280" s="12">
        <f>IF(Data_Extraction!G280="",Data_Extraction!$J280*(V$1),Data_Extraction!G280)</f>
        <v>85.54</v>
      </c>
      <c r="W280" s="12">
        <f>IF(Data_Extraction!H280="",Data_Extraction!$J280*(W$1),Data_Extraction!H280)</f>
        <v>100.58000000000001</v>
      </c>
      <c r="X280" s="12">
        <f>IF(Data_Extraction!I280="",Data_Extraction!$J280*(X$1),Data_Extraction!I280)</f>
        <v>91.179999999999993</v>
      </c>
      <c r="Y280" s="13">
        <f t="shared" si="24"/>
        <v>91.885000000000005</v>
      </c>
      <c r="Z280" s="17" t="str">
        <f t="shared" si="28"/>
        <v>Evening</v>
      </c>
      <c r="AA280" s="14" t="str">
        <f>VLOOKUP($N280,'HeartRate-2022-03-21-1647950188'!$C:$G,2,0)</f>
        <v>Introduction</v>
      </c>
      <c r="AB280" s="14" t="str">
        <f>VLOOKUP($N280,'HeartRate-2022-03-21-1647950188'!$C:$G,3,0)</f>
        <v>On Campus</v>
      </c>
      <c r="AC280" s="14" t="str">
        <f>VLOOKUP($N280,'HeartRate-2022-03-21-1647950188'!$C:$G,4,0)</f>
        <v>Sitting</v>
      </c>
      <c r="AD280" s="14" t="str">
        <f>VLOOKUP($N280,'HeartRate-2022-03-21-1647950188'!$C:$G,5,0)</f>
        <v>Tools_Digital Drawing</v>
      </c>
      <c r="AE280">
        <f t="shared" si="29"/>
        <v>0</v>
      </c>
      <c r="AF280" s="18">
        <v>44631</v>
      </c>
      <c r="AG280" s="19">
        <v>0.59798611111111111</v>
      </c>
    </row>
    <row r="281" spans="1:33" x14ac:dyDescent="0.3">
      <c r="A281" s="5">
        <v>44631.600034722222</v>
      </c>
      <c r="B281" t="str">
        <f>IFERROR(AVERAGEIFS('HeartRate-2022-03-21-1647950188'!$B:$B,'HeartRate-2022-03-21-1647950188'!$A:$A,Data_Extraction!B$2,'HeartRate-2022-03-21-1647950188'!$C:$C,Data_Extraction!$A281),"")</f>
        <v/>
      </c>
      <c r="C281">
        <f>IFERROR(AVERAGEIFS('HeartRate-2022-03-21-1647950188'!$B:$B,'HeartRate-2022-03-21-1647950188'!$A:$A,Data_Extraction!C$2,'HeartRate-2022-03-21-1647950188'!$C:$C,Data_Extraction!$A281),"")</f>
        <v>88</v>
      </c>
      <c r="D281" t="str">
        <f>IFERROR(AVERAGEIFS('HeartRate-2022-03-21-1647950188'!$B:$B,'HeartRate-2022-03-21-1647950188'!$A:$A,Data_Extraction!D$2,'HeartRate-2022-03-21-1647950188'!$C:$C,Data_Extraction!$A281),"")</f>
        <v/>
      </c>
      <c r="E281" t="str">
        <f>IFERROR(AVERAGEIFS('HeartRate-2022-03-21-1647950188'!$B:$B,'HeartRate-2022-03-21-1647950188'!$A:$A,Data_Extraction!E$2,'HeartRate-2022-03-21-1647950188'!$C:$C,Data_Extraction!$A281),"")</f>
        <v/>
      </c>
      <c r="F281" t="str">
        <f>IFERROR(AVERAGEIFS('HeartRate-2022-03-21-1647950188'!$B:$B,'HeartRate-2022-03-21-1647950188'!$A:$A,Data_Extraction!F$2,'HeartRate-2022-03-21-1647950188'!$C:$C,Data_Extraction!$A281),"")</f>
        <v/>
      </c>
      <c r="G281" t="str">
        <f>IFERROR(AVERAGEIFS('HeartRate-2022-03-21-1647950188'!$B:$B,'HeartRate-2022-03-21-1647950188'!$A:$A,Data_Extraction!G$2,'HeartRate-2022-03-21-1647950188'!$C:$C,Data_Extraction!$A281),"")</f>
        <v/>
      </c>
      <c r="H281" t="str">
        <f>IFERROR(AVERAGEIFS('HeartRate-2022-03-21-1647950188'!$B:$B,'HeartRate-2022-03-21-1647950188'!$A:$A,Data_Extraction!H$2,'HeartRate-2022-03-21-1647950188'!$C:$C,Data_Extraction!$A281),"")</f>
        <v/>
      </c>
      <c r="I281" t="str">
        <f>IFERROR(AVERAGEIFS('HeartRate-2022-03-21-1647950188'!$B:$B,'HeartRate-2022-03-21-1647950188'!$A:$A,Data_Extraction!I$2,'HeartRate-2022-03-21-1647950188'!$C:$C,Data_Extraction!$A281),"")</f>
        <v/>
      </c>
      <c r="J281" s="8">
        <f t="shared" si="25"/>
        <v>88</v>
      </c>
      <c r="N281" s="11">
        <f>Data_Extraction!A281</f>
        <v>44631.600034722222</v>
      </c>
      <c r="O281" s="15">
        <f t="shared" si="26"/>
        <v>44631</v>
      </c>
      <c r="P281" s="16">
        <f t="shared" si="27"/>
        <v>0.60003472222222221</v>
      </c>
      <c r="Q281" s="12">
        <f>IF(Data_Extraction!B281="",Data_Extraction!$J281*(Q$1),Data_Extraction!B281)</f>
        <v>79.2</v>
      </c>
      <c r="R281" s="12">
        <f>IF(Data_Extraction!C281="",Data_Extraction!$J281*(R$1),Data_Extraction!C281)</f>
        <v>88</v>
      </c>
      <c r="S281" s="12">
        <f>IF(Data_Extraction!D281="",Data_Extraction!$J281*(S$1),Data_Extraction!D281)</f>
        <v>91.52000000000001</v>
      </c>
      <c r="T281" s="12">
        <f>IF(Data_Extraction!E281="",Data_Extraction!$J281*(T$1),Data_Extraction!E281)</f>
        <v>83.6</v>
      </c>
      <c r="U281" s="12">
        <f>IF(Data_Extraction!F281="",Data_Extraction!$J281*(U$1),Data_Extraction!F281)</f>
        <v>86.24</v>
      </c>
      <c r="V281" s="12">
        <f>IF(Data_Extraction!G281="",Data_Extraction!$J281*(V$1),Data_Extraction!G281)</f>
        <v>80.08</v>
      </c>
      <c r="W281" s="12">
        <f>IF(Data_Extraction!H281="",Data_Extraction!$J281*(W$1),Data_Extraction!H281)</f>
        <v>94.160000000000011</v>
      </c>
      <c r="X281" s="12">
        <f>IF(Data_Extraction!I281="",Data_Extraction!$J281*(X$1),Data_Extraction!I281)</f>
        <v>85.36</v>
      </c>
      <c r="Y281" s="13">
        <f t="shared" si="24"/>
        <v>86.02000000000001</v>
      </c>
      <c r="Z281" s="17" t="str">
        <f t="shared" si="28"/>
        <v>Evening</v>
      </c>
      <c r="AA281" s="14" t="str">
        <f>VLOOKUP($N281,'HeartRate-2022-03-21-1647950188'!$C:$G,2,0)</f>
        <v>Introduction</v>
      </c>
      <c r="AB281" s="14" t="str">
        <f>VLOOKUP($N281,'HeartRate-2022-03-21-1647950188'!$C:$G,3,0)</f>
        <v>On Campus</v>
      </c>
      <c r="AC281" s="14" t="str">
        <f>VLOOKUP($N281,'HeartRate-2022-03-21-1647950188'!$C:$G,4,0)</f>
        <v>Sitting</v>
      </c>
      <c r="AD281" s="14" t="str">
        <f>VLOOKUP($N281,'HeartRate-2022-03-21-1647950188'!$C:$G,5,0)</f>
        <v>Tools_Digital Drawing</v>
      </c>
      <c r="AE281">
        <f t="shared" si="29"/>
        <v>0</v>
      </c>
      <c r="AF281" s="18">
        <v>44631</v>
      </c>
      <c r="AG281" s="19">
        <v>0.60003472222222221</v>
      </c>
    </row>
    <row r="282" spans="1:33" x14ac:dyDescent="0.3">
      <c r="A282" s="5">
        <v>44631.600312499999</v>
      </c>
      <c r="B282" t="str">
        <f>IFERROR(AVERAGEIFS('HeartRate-2022-03-21-1647950188'!$B:$B,'HeartRate-2022-03-21-1647950188'!$A:$A,Data_Extraction!B$2,'HeartRate-2022-03-21-1647950188'!$C:$C,Data_Extraction!$A282),"")</f>
        <v/>
      </c>
      <c r="C282">
        <f>IFERROR(AVERAGEIFS('HeartRate-2022-03-21-1647950188'!$B:$B,'HeartRate-2022-03-21-1647950188'!$A:$A,Data_Extraction!C$2,'HeartRate-2022-03-21-1647950188'!$C:$C,Data_Extraction!$A282),"")</f>
        <v>78</v>
      </c>
      <c r="D282" t="str">
        <f>IFERROR(AVERAGEIFS('HeartRate-2022-03-21-1647950188'!$B:$B,'HeartRate-2022-03-21-1647950188'!$A:$A,Data_Extraction!D$2,'HeartRate-2022-03-21-1647950188'!$C:$C,Data_Extraction!$A282),"")</f>
        <v/>
      </c>
      <c r="E282" t="str">
        <f>IFERROR(AVERAGEIFS('HeartRate-2022-03-21-1647950188'!$B:$B,'HeartRate-2022-03-21-1647950188'!$A:$A,Data_Extraction!E$2,'HeartRate-2022-03-21-1647950188'!$C:$C,Data_Extraction!$A282),"")</f>
        <v/>
      </c>
      <c r="F282" t="str">
        <f>IFERROR(AVERAGEIFS('HeartRate-2022-03-21-1647950188'!$B:$B,'HeartRate-2022-03-21-1647950188'!$A:$A,Data_Extraction!F$2,'HeartRate-2022-03-21-1647950188'!$C:$C,Data_Extraction!$A282),"")</f>
        <v/>
      </c>
      <c r="G282" t="str">
        <f>IFERROR(AVERAGEIFS('HeartRate-2022-03-21-1647950188'!$B:$B,'HeartRate-2022-03-21-1647950188'!$A:$A,Data_Extraction!G$2,'HeartRate-2022-03-21-1647950188'!$C:$C,Data_Extraction!$A282),"")</f>
        <v/>
      </c>
      <c r="H282" t="str">
        <f>IFERROR(AVERAGEIFS('HeartRate-2022-03-21-1647950188'!$B:$B,'HeartRate-2022-03-21-1647950188'!$A:$A,Data_Extraction!H$2,'HeartRate-2022-03-21-1647950188'!$C:$C,Data_Extraction!$A282),"")</f>
        <v/>
      </c>
      <c r="I282" t="str">
        <f>IFERROR(AVERAGEIFS('HeartRate-2022-03-21-1647950188'!$B:$B,'HeartRate-2022-03-21-1647950188'!$A:$A,Data_Extraction!I$2,'HeartRate-2022-03-21-1647950188'!$C:$C,Data_Extraction!$A282),"")</f>
        <v/>
      </c>
      <c r="J282" s="8">
        <f t="shared" si="25"/>
        <v>78</v>
      </c>
      <c r="N282" s="11">
        <f>Data_Extraction!A282</f>
        <v>44631.600312499999</v>
      </c>
      <c r="O282" s="15">
        <f t="shared" si="26"/>
        <v>44631</v>
      </c>
      <c r="P282" s="16">
        <f t="shared" si="27"/>
        <v>0.60031250000000003</v>
      </c>
      <c r="Q282" s="12">
        <f>IF(Data_Extraction!B282="",Data_Extraction!$J282*(Q$1),Data_Extraction!B282)</f>
        <v>70.2</v>
      </c>
      <c r="R282" s="12">
        <f>IF(Data_Extraction!C282="",Data_Extraction!$J282*(R$1),Data_Extraction!C282)</f>
        <v>78</v>
      </c>
      <c r="S282" s="12">
        <f>IF(Data_Extraction!D282="",Data_Extraction!$J282*(S$1),Data_Extraction!D282)</f>
        <v>81.12</v>
      </c>
      <c r="T282" s="12">
        <f>IF(Data_Extraction!E282="",Data_Extraction!$J282*(T$1),Data_Extraction!E282)</f>
        <v>74.099999999999994</v>
      </c>
      <c r="U282" s="12">
        <f>IF(Data_Extraction!F282="",Data_Extraction!$J282*(U$1),Data_Extraction!F282)</f>
        <v>76.44</v>
      </c>
      <c r="V282" s="12">
        <f>IF(Data_Extraction!G282="",Data_Extraction!$J282*(V$1),Data_Extraction!G282)</f>
        <v>70.98</v>
      </c>
      <c r="W282" s="12">
        <f>IF(Data_Extraction!H282="",Data_Extraction!$J282*(W$1),Data_Extraction!H282)</f>
        <v>83.460000000000008</v>
      </c>
      <c r="X282" s="12">
        <f>IF(Data_Extraction!I282="",Data_Extraction!$J282*(X$1),Data_Extraction!I282)</f>
        <v>75.66</v>
      </c>
      <c r="Y282" s="13">
        <f t="shared" si="24"/>
        <v>76.24499999999999</v>
      </c>
      <c r="Z282" s="17" t="str">
        <f t="shared" si="28"/>
        <v>Evening</v>
      </c>
      <c r="AA282" s="14" t="str">
        <f>VLOOKUP($N282,'HeartRate-2022-03-21-1647950188'!$C:$G,2,0)</f>
        <v>Introduction</v>
      </c>
      <c r="AB282" s="14" t="str">
        <f>VLOOKUP($N282,'HeartRate-2022-03-21-1647950188'!$C:$G,3,0)</f>
        <v>On Campus</v>
      </c>
      <c r="AC282" s="14" t="str">
        <f>VLOOKUP($N282,'HeartRate-2022-03-21-1647950188'!$C:$G,4,0)</f>
        <v>Sitting</v>
      </c>
      <c r="AD282" s="14" t="str">
        <f>VLOOKUP($N282,'HeartRate-2022-03-21-1647950188'!$C:$G,5,0)</f>
        <v>Tools_Digital Drawing</v>
      </c>
      <c r="AE282">
        <f t="shared" si="29"/>
        <v>0</v>
      </c>
      <c r="AF282" s="18">
        <v>44631</v>
      </c>
      <c r="AG282" s="19">
        <v>0.60031250000000003</v>
      </c>
    </row>
    <row r="283" spans="1:33" x14ac:dyDescent="0.3">
      <c r="A283" s="5">
        <v>44631.601388888892</v>
      </c>
      <c r="B283" t="str">
        <f>IFERROR(AVERAGEIFS('HeartRate-2022-03-21-1647950188'!$B:$B,'HeartRate-2022-03-21-1647950188'!$A:$A,Data_Extraction!B$2,'HeartRate-2022-03-21-1647950188'!$C:$C,Data_Extraction!$A283),"")</f>
        <v/>
      </c>
      <c r="C283">
        <f>IFERROR(AVERAGEIFS('HeartRate-2022-03-21-1647950188'!$B:$B,'HeartRate-2022-03-21-1647950188'!$A:$A,Data_Extraction!C$2,'HeartRate-2022-03-21-1647950188'!$C:$C,Data_Extraction!$A283),"")</f>
        <v>77</v>
      </c>
      <c r="D283" t="str">
        <f>IFERROR(AVERAGEIFS('HeartRate-2022-03-21-1647950188'!$B:$B,'HeartRate-2022-03-21-1647950188'!$A:$A,Data_Extraction!D$2,'HeartRate-2022-03-21-1647950188'!$C:$C,Data_Extraction!$A283),"")</f>
        <v/>
      </c>
      <c r="E283" t="str">
        <f>IFERROR(AVERAGEIFS('HeartRate-2022-03-21-1647950188'!$B:$B,'HeartRate-2022-03-21-1647950188'!$A:$A,Data_Extraction!E$2,'HeartRate-2022-03-21-1647950188'!$C:$C,Data_Extraction!$A283),"")</f>
        <v/>
      </c>
      <c r="F283" t="str">
        <f>IFERROR(AVERAGEIFS('HeartRate-2022-03-21-1647950188'!$B:$B,'HeartRate-2022-03-21-1647950188'!$A:$A,Data_Extraction!F$2,'HeartRate-2022-03-21-1647950188'!$C:$C,Data_Extraction!$A283),"")</f>
        <v/>
      </c>
      <c r="G283" t="str">
        <f>IFERROR(AVERAGEIFS('HeartRate-2022-03-21-1647950188'!$B:$B,'HeartRate-2022-03-21-1647950188'!$A:$A,Data_Extraction!G$2,'HeartRate-2022-03-21-1647950188'!$C:$C,Data_Extraction!$A283),"")</f>
        <v/>
      </c>
      <c r="H283" t="str">
        <f>IFERROR(AVERAGEIFS('HeartRate-2022-03-21-1647950188'!$B:$B,'HeartRate-2022-03-21-1647950188'!$A:$A,Data_Extraction!H$2,'HeartRate-2022-03-21-1647950188'!$C:$C,Data_Extraction!$A283),"")</f>
        <v/>
      </c>
      <c r="I283" t="str">
        <f>IFERROR(AVERAGEIFS('HeartRate-2022-03-21-1647950188'!$B:$B,'HeartRate-2022-03-21-1647950188'!$A:$A,Data_Extraction!I$2,'HeartRate-2022-03-21-1647950188'!$C:$C,Data_Extraction!$A283),"")</f>
        <v/>
      </c>
      <c r="J283" s="8">
        <f t="shared" si="25"/>
        <v>77</v>
      </c>
      <c r="N283" s="11">
        <f>Data_Extraction!A283</f>
        <v>44631.601388888892</v>
      </c>
      <c r="O283" s="15">
        <f t="shared" si="26"/>
        <v>44631</v>
      </c>
      <c r="P283" s="16">
        <f t="shared" si="27"/>
        <v>0.60138888888888886</v>
      </c>
      <c r="Q283" s="12">
        <f>IF(Data_Extraction!B283="",Data_Extraction!$J283*(Q$1),Data_Extraction!B283)</f>
        <v>69.3</v>
      </c>
      <c r="R283" s="12">
        <f>IF(Data_Extraction!C283="",Data_Extraction!$J283*(R$1),Data_Extraction!C283)</f>
        <v>77</v>
      </c>
      <c r="S283" s="12">
        <f>IF(Data_Extraction!D283="",Data_Extraction!$J283*(S$1),Data_Extraction!D283)</f>
        <v>80.08</v>
      </c>
      <c r="T283" s="12">
        <f>IF(Data_Extraction!E283="",Data_Extraction!$J283*(T$1),Data_Extraction!E283)</f>
        <v>73.149999999999991</v>
      </c>
      <c r="U283" s="12">
        <f>IF(Data_Extraction!F283="",Data_Extraction!$J283*(U$1),Data_Extraction!F283)</f>
        <v>75.459999999999994</v>
      </c>
      <c r="V283" s="12">
        <f>IF(Data_Extraction!G283="",Data_Extraction!$J283*(V$1),Data_Extraction!G283)</f>
        <v>70.070000000000007</v>
      </c>
      <c r="W283" s="12">
        <f>IF(Data_Extraction!H283="",Data_Extraction!$J283*(W$1),Data_Extraction!H283)</f>
        <v>82.39</v>
      </c>
      <c r="X283" s="12">
        <f>IF(Data_Extraction!I283="",Data_Extraction!$J283*(X$1),Data_Extraction!I283)</f>
        <v>74.69</v>
      </c>
      <c r="Y283" s="13">
        <f t="shared" si="24"/>
        <v>75.267499999999984</v>
      </c>
      <c r="Z283" s="17" t="str">
        <f t="shared" si="28"/>
        <v>Evening</v>
      </c>
      <c r="AA283" s="14" t="str">
        <f>VLOOKUP($N283,'HeartRate-2022-03-21-1647950188'!$C:$G,2,0)</f>
        <v>Introduction</v>
      </c>
      <c r="AB283" s="14" t="str">
        <f>VLOOKUP($N283,'HeartRate-2022-03-21-1647950188'!$C:$G,3,0)</f>
        <v>On Campus</v>
      </c>
      <c r="AC283" s="14" t="str">
        <f>VLOOKUP($N283,'HeartRate-2022-03-21-1647950188'!$C:$G,4,0)</f>
        <v>Sitting</v>
      </c>
      <c r="AD283" s="14" t="str">
        <f>VLOOKUP($N283,'HeartRate-2022-03-21-1647950188'!$C:$G,5,0)</f>
        <v>Tools_Digital Drawing</v>
      </c>
      <c r="AE283">
        <f t="shared" si="29"/>
        <v>0</v>
      </c>
      <c r="AF283" s="18">
        <v>44631</v>
      </c>
      <c r="AG283" s="19">
        <v>0.60138888888888886</v>
      </c>
    </row>
    <row r="284" spans="1:33" x14ac:dyDescent="0.3">
      <c r="A284" s="5">
        <v>44631.604861111111</v>
      </c>
      <c r="B284" t="str">
        <f>IFERROR(AVERAGEIFS('HeartRate-2022-03-21-1647950188'!$B:$B,'HeartRate-2022-03-21-1647950188'!$A:$A,Data_Extraction!B$2,'HeartRate-2022-03-21-1647950188'!$C:$C,Data_Extraction!$A284),"")</f>
        <v/>
      </c>
      <c r="C284">
        <f>IFERROR(AVERAGEIFS('HeartRate-2022-03-21-1647950188'!$B:$B,'HeartRate-2022-03-21-1647950188'!$A:$A,Data_Extraction!C$2,'HeartRate-2022-03-21-1647950188'!$C:$C,Data_Extraction!$A284),"")</f>
        <v>106</v>
      </c>
      <c r="D284" t="str">
        <f>IFERROR(AVERAGEIFS('HeartRate-2022-03-21-1647950188'!$B:$B,'HeartRate-2022-03-21-1647950188'!$A:$A,Data_Extraction!D$2,'HeartRate-2022-03-21-1647950188'!$C:$C,Data_Extraction!$A284),"")</f>
        <v/>
      </c>
      <c r="E284" t="str">
        <f>IFERROR(AVERAGEIFS('HeartRate-2022-03-21-1647950188'!$B:$B,'HeartRate-2022-03-21-1647950188'!$A:$A,Data_Extraction!E$2,'HeartRate-2022-03-21-1647950188'!$C:$C,Data_Extraction!$A284),"")</f>
        <v/>
      </c>
      <c r="F284" t="str">
        <f>IFERROR(AVERAGEIFS('HeartRate-2022-03-21-1647950188'!$B:$B,'HeartRate-2022-03-21-1647950188'!$A:$A,Data_Extraction!F$2,'HeartRate-2022-03-21-1647950188'!$C:$C,Data_Extraction!$A284),"")</f>
        <v/>
      </c>
      <c r="G284" t="str">
        <f>IFERROR(AVERAGEIFS('HeartRate-2022-03-21-1647950188'!$B:$B,'HeartRate-2022-03-21-1647950188'!$A:$A,Data_Extraction!G$2,'HeartRate-2022-03-21-1647950188'!$C:$C,Data_Extraction!$A284),"")</f>
        <v/>
      </c>
      <c r="H284" t="str">
        <f>IFERROR(AVERAGEIFS('HeartRate-2022-03-21-1647950188'!$B:$B,'HeartRate-2022-03-21-1647950188'!$A:$A,Data_Extraction!H$2,'HeartRate-2022-03-21-1647950188'!$C:$C,Data_Extraction!$A284),"")</f>
        <v/>
      </c>
      <c r="I284" t="str">
        <f>IFERROR(AVERAGEIFS('HeartRate-2022-03-21-1647950188'!$B:$B,'HeartRate-2022-03-21-1647950188'!$A:$A,Data_Extraction!I$2,'HeartRate-2022-03-21-1647950188'!$C:$C,Data_Extraction!$A284),"")</f>
        <v/>
      </c>
      <c r="J284" s="8">
        <f t="shared" si="25"/>
        <v>106</v>
      </c>
      <c r="N284" s="11">
        <f>Data_Extraction!A284</f>
        <v>44631.604861111111</v>
      </c>
      <c r="O284" s="15">
        <f t="shared" si="26"/>
        <v>44631</v>
      </c>
      <c r="P284" s="16">
        <f t="shared" si="27"/>
        <v>0.60486111111111118</v>
      </c>
      <c r="Q284" s="12">
        <f>IF(Data_Extraction!B284="",Data_Extraction!$J284*(Q$1),Data_Extraction!B284)</f>
        <v>95.4</v>
      </c>
      <c r="R284" s="12">
        <f>IF(Data_Extraction!C284="",Data_Extraction!$J284*(R$1),Data_Extraction!C284)</f>
        <v>106</v>
      </c>
      <c r="S284" s="12">
        <f>IF(Data_Extraction!D284="",Data_Extraction!$J284*(S$1),Data_Extraction!D284)</f>
        <v>110.24000000000001</v>
      </c>
      <c r="T284" s="12">
        <f>IF(Data_Extraction!E284="",Data_Extraction!$J284*(T$1),Data_Extraction!E284)</f>
        <v>100.69999999999999</v>
      </c>
      <c r="U284" s="12">
        <f>IF(Data_Extraction!F284="",Data_Extraction!$J284*(U$1),Data_Extraction!F284)</f>
        <v>103.88</v>
      </c>
      <c r="V284" s="12">
        <f>IF(Data_Extraction!G284="",Data_Extraction!$J284*(V$1),Data_Extraction!G284)</f>
        <v>96.460000000000008</v>
      </c>
      <c r="W284" s="12">
        <f>IF(Data_Extraction!H284="",Data_Extraction!$J284*(W$1),Data_Extraction!H284)</f>
        <v>113.42</v>
      </c>
      <c r="X284" s="12">
        <f>IF(Data_Extraction!I284="",Data_Extraction!$J284*(X$1),Data_Extraction!I284)</f>
        <v>102.82</v>
      </c>
      <c r="Y284" s="13">
        <f t="shared" si="24"/>
        <v>103.61500000000001</v>
      </c>
      <c r="Z284" s="17" t="str">
        <f t="shared" si="28"/>
        <v>Evening</v>
      </c>
      <c r="AA284" s="14" t="str">
        <f>VLOOKUP($N284,'HeartRate-2022-03-21-1647950188'!$C:$G,2,0)</f>
        <v>Demonstration</v>
      </c>
      <c r="AB284" s="14" t="str">
        <f>VLOOKUP($N284,'HeartRate-2022-03-21-1647950188'!$C:$G,3,0)</f>
        <v>On Campus</v>
      </c>
      <c r="AC284" s="14" t="str">
        <f>VLOOKUP($N284,'HeartRate-2022-03-21-1647950188'!$C:$G,4,0)</f>
        <v>Sitting</v>
      </c>
      <c r="AD284" s="14" t="str">
        <f>VLOOKUP($N284,'HeartRate-2022-03-21-1647950188'!$C:$G,5,0)</f>
        <v>Tools_Digital Drawing</v>
      </c>
      <c r="AE284">
        <f t="shared" si="29"/>
        <v>0</v>
      </c>
      <c r="AF284" s="18">
        <v>44631</v>
      </c>
      <c r="AG284" s="19">
        <v>0.60486111111111118</v>
      </c>
    </row>
    <row r="285" spans="1:33" x14ac:dyDescent="0.3">
      <c r="A285" s="5">
        <v>44631.60833333333</v>
      </c>
      <c r="B285" t="str">
        <f>IFERROR(AVERAGEIFS('HeartRate-2022-03-21-1647950188'!$B:$B,'HeartRate-2022-03-21-1647950188'!$A:$A,Data_Extraction!B$2,'HeartRate-2022-03-21-1647950188'!$C:$C,Data_Extraction!$A285),"")</f>
        <v/>
      </c>
      <c r="C285">
        <f>IFERROR(AVERAGEIFS('HeartRate-2022-03-21-1647950188'!$B:$B,'HeartRate-2022-03-21-1647950188'!$A:$A,Data_Extraction!C$2,'HeartRate-2022-03-21-1647950188'!$C:$C,Data_Extraction!$A285),"")</f>
        <v>92</v>
      </c>
      <c r="D285" t="str">
        <f>IFERROR(AVERAGEIFS('HeartRate-2022-03-21-1647950188'!$B:$B,'HeartRate-2022-03-21-1647950188'!$A:$A,Data_Extraction!D$2,'HeartRate-2022-03-21-1647950188'!$C:$C,Data_Extraction!$A285),"")</f>
        <v/>
      </c>
      <c r="E285" t="str">
        <f>IFERROR(AVERAGEIFS('HeartRate-2022-03-21-1647950188'!$B:$B,'HeartRate-2022-03-21-1647950188'!$A:$A,Data_Extraction!E$2,'HeartRate-2022-03-21-1647950188'!$C:$C,Data_Extraction!$A285),"")</f>
        <v/>
      </c>
      <c r="F285" t="str">
        <f>IFERROR(AVERAGEIFS('HeartRate-2022-03-21-1647950188'!$B:$B,'HeartRate-2022-03-21-1647950188'!$A:$A,Data_Extraction!F$2,'HeartRate-2022-03-21-1647950188'!$C:$C,Data_Extraction!$A285),"")</f>
        <v/>
      </c>
      <c r="G285" t="str">
        <f>IFERROR(AVERAGEIFS('HeartRate-2022-03-21-1647950188'!$B:$B,'HeartRate-2022-03-21-1647950188'!$A:$A,Data_Extraction!G$2,'HeartRate-2022-03-21-1647950188'!$C:$C,Data_Extraction!$A285),"")</f>
        <v/>
      </c>
      <c r="H285" t="str">
        <f>IFERROR(AVERAGEIFS('HeartRate-2022-03-21-1647950188'!$B:$B,'HeartRate-2022-03-21-1647950188'!$A:$A,Data_Extraction!H$2,'HeartRate-2022-03-21-1647950188'!$C:$C,Data_Extraction!$A285),"")</f>
        <v/>
      </c>
      <c r="I285" t="str">
        <f>IFERROR(AVERAGEIFS('HeartRate-2022-03-21-1647950188'!$B:$B,'HeartRate-2022-03-21-1647950188'!$A:$A,Data_Extraction!I$2,'HeartRate-2022-03-21-1647950188'!$C:$C,Data_Extraction!$A285),"")</f>
        <v/>
      </c>
      <c r="J285" s="8">
        <f t="shared" si="25"/>
        <v>92</v>
      </c>
      <c r="N285" s="11">
        <f>Data_Extraction!A285</f>
        <v>44631.60833333333</v>
      </c>
      <c r="O285" s="15">
        <f t="shared" si="26"/>
        <v>44631</v>
      </c>
      <c r="P285" s="16">
        <f t="shared" si="27"/>
        <v>0.60833333333333328</v>
      </c>
      <c r="Q285" s="12">
        <f>IF(Data_Extraction!B285="",Data_Extraction!$J285*(Q$1),Data_Extraction!B285)</f>
        <v>82.8</v>
      </c>
      <c r="R285" s="12">
        <f>IF(Data_Extraction!C285="",Data_Extraction!$J285*(R$1),Data_Extraction!C285)</f>
        <v>92</v>
      </c>
      <c r="S285" s="12">
        <f>IF(Data_Extraction!D285="",Data_Extraction!$J285*(S$1),Data_Extraction!D285)</f>
        <v>95.68</v>
      </c>
      <c r="T285" s="12">
        <f>IF(Data_Extraction!E285="",Data_Extraction!$J285*(T$1),Data_Extraction!E285)</f>
        <v>87.399999999999991</v>
      </c>
      <c r="U285" s="12">
        <f>IF(Data_Extraction!F285="",Data_Extraction!$J285*(U$1),Data_Extraction!F285)</f>
        <v>90.16</v>
      </c>
      <c r="V285" s="12">
        <f>IF(Data_Extraction!G285="",Data_Extraction!$J285*(V$1),Data_Extraction!G285)</f>
        <v>83.72</v>
      </c>
      <c r="W285" s="12">
        <f>IF(Data_Extraction!H285="",Data_Extraction!$J285*(W$1),Data_Extraction!H285)</f>
        <v>98.440000000000012</v>
      </c>
      <c r="X285" s="12">
        <f>IF(Data_Extraction!I285="",Data_Extraction!$J285*(X$1),Data_Extraction!I285)</f>
        <v>89.24</v>
      </c>
      <c r="Y285" s="13">
        <f t="shared" si="24"/>
        <v>89.93</v>
      </c>
      <c r="Z285" s="17" t="str">
        <f t="shared" si="28"/>
        <v>Evening</v>
      </c>
      <c r="AA285" s="14" t="str">
        <f>VLOOKUP($N285,'HeartRate-2022-03-21-1647950188'!$C:$G,2,0)</f>
        <v>Demonstration</v>
      </c>
      <c r="AB285" s="14" t="str">
        <f>VLOOKUP($N285,'HeartRate-2022-03-21-1647950188'!$C:$G,3,0)</f>
        <v>On Campus</v>
      </c>
      <c r="AC285" s="14" t="str">
        <f>VLOOKUP($N285,'HeartRate-2022-03-21-1647950188'!$C:$G,4,0)</f>
        <v>Sitting</v>
      </c>
      <c r="AD285" s="14" t="str">
        <f>VLOOKUP($N285,'HeartRate-2022-03-21-1647950188'!$C:$G,5,0)</f>
        <v>Tools_Digital Drawing</v>
      </c>
      <c r="AE285">
        <f t="shared" si="29"/>
        <v>0</v>
      </c>
      <c r="AF285" s="18">
        <v>44631</v>
      </c>
      <c r="AG285" s="19">
        <v>0.60833333333333328</v>
      </c>
    </row>
    <row r="286" spans="1:33" x14ac:dyDescent="0.3">
      <c r="A286" s="5">
        <v>44631.611805555556</v>
      </c>
      <c r="B286" t="str">
        <f>IFERROR(AVERAGEIFS('HeartRate-2022-03-21-1647950188'!$B:$B,'HeartRate-2022-03-21-1647950188'!$A:$A,Data_Extraction!B$2,'HeartRate-2022-03-21-1647950188'!$C:$C,Data_Extraction!$A286),"")</f>
        <v/>
      </c>
      <c r="C286">
        <f>IFERROR(AVERAGEIFS('HeartRate-2022-03-21-1647950188'!$B:$B,'HeartRate-2022-03-21-1647950188'!$A:$A,Data_Extraction!C$2,'HeartRate-2022-03-21-1647950188'!$C:$C,Data_Extraction!$A286),"")</f>
        <v>82</v>
      </c>
      <c r="D286" t="str">
        <f>IFERROR(AVERAGEIFS('HeartRate-2022-03-21-1647950188'!$B:$B,'HeartRate-2022-03-21-1647950188'!$A:$A,Data_Extraction!D$2,'HeartRate-2022-03-21-1647950188'!$C:$C,Data_Extraction!$A286),"")</f>
        <v/>
      </c>
      <c r="E286" t="str">
        <f>IFERROR(AVERAGEIFS('HeartRate-2022-03-21-1647950188'!$B:$B,'HeartRate-2022-03-21-1647950188'!$A:$A,Data_Extraction!E$2,'HeartRate-2022-03-21-1647950188'!$C:$C,Data_Extraction!$A286),"")</f>
        <v/>
      </c>
      <c r="F286" t="str">
        <f>IFERROR(AVERAGEIFS('HeartRate-2022-03-21-1647950188'!$B:$B,'HeartRate-2022-03-21-1647950188'!$A:$A,Data_Extraction!F$2,'HeartRate-2022-03-21-1647950188'!$C:$C,Data_Extraction!$A286),"")</f>
        <v/>
      </c>
      <c r="G286" t="str">
        <f>IFERROR(AVERAGEIFS('HeartRate-2022-03-21-1647950188'!$B:$B,'HeartRate-2022-03-21-1647950188'!$A:$A,Data_Extraction!G$2,'HeartRate-2022-03-21-1647950188'!$C:$C,Data_Extraction!$A286),"")</f>
        <v/>
      </c>
      <c r="H286" t="str">
        <f>IFERROR(AVERAGEIFS('HeartRate-2022-03-21-1647950188'!$B:$B,'HeartRate-2022-03-21-1647950188'!$A:$A,Data_Extraction!H$2,'HeartRate-2022-03-21-1647950188'!$C:$C,Data_Extraction!$A286),"")</f>
        <v/>
      </c>
      <c r="I286" t="str">
        <f>IFERROR(AVERAGEIFS('HeartRate-2022-03-21-1647950188'!$B:$B,'HeartRate-2022-03-21-1647950188'!$A:$A,Data_Extraction!I$2,'HeartRate-2022-03-21-1647950188'!$C:$C,Data_Extraction!$A286),"")</f>
        <v/>
      </c>
      <c r="J286" s="8">
        <f t="shared" si="25"/>
        <v>82</v>
      </c>
      <c r="N286" s="11">
        <f>Data_Extraction!A286</f>
        <v>44631.611805555556</v>
      </c>
      <c r="O286" s="15">
        <f t="shared" si="26"/>
        <v>44631</v>
      </c>
      <c r="P286" s="16">
        <f t="shared" si="27"/>
        <v>0.6118055555555556</v>
      </c>
      <c r="Q286" s="12">
        <f>IF(Data_Extraction!B286="",Data_Extraction!$J286*(Q$1),Data_Extraction!B286)</f>
        <v>73.8</v>
      </c>
      <c r="R286" s="12">
        <f>IF(Data_Extraction!C286="",Data_Extraction!$J286*(R$1),Data_Extraction!C286)</f>
        <v>82</v>
      </c>
      <c r="S286" s="12">
        <f>IF(Data_Extraction!D286="",Data_Extraction!$J286*(S$1),Data_Extraction!D286)</f>
        <v>85.28</v>
      </c>
      <c r="T286" s="12">
        <f>IF(Data_Extraction!E286="",Data_Extraction!$J286*(T$1),Data_Extraction!E286)</f>
        <v>77.899999999999991</v>
      </c>
      <c r="U286" s="12">
        <f>IF(Data_Extraction!F286="",Data_Extraction!$J286*(U$1),Data_Extraction!F286)</f>
        <v>80.36</v>
      </c>
      <c r="V286" s="12">
        <f>IF(Data_Extraction!G286="",Data_Extraction!$J286*(V$1),Data_Extraction!G286)</f>
        <v>74.62</v>
      </c>
      <c r="W286" s="12">
        <f>IF(Data_Extraction!H286="",Data_Extraction!$J286*(W$1),Data_Extraction!H286)</f>
        <v>87.740000000000009</v>
      </c>
      <c r="X286" s="12">
        <f>IF(Data_Extraction!I286="",Data_Extraction!$J286*(X$1),Data_Extraction!I286)</f>
        <v>79.539999999999992</v>
      </c>
      <c r="Y286" s="13">
        <f t="shared" si="24"/>
        <v>80.155000000000001</v>
      </c>
      <c r="Z286" s="17" t="str">
        <f t="shared" si="28"/>
        <v>Evening</v>
      </c>
      <c r="AA286" s="14" t="str">
        <f>VLOOKUP($N286,'HeartRate-2022-03-21-1647950188'!$C:$G,2,0)</f>
        <v>Demonstration</v>
      </c>
      <c r="AB286" s="14" t="str">
        <f>VLOOKUP($N286,'HeartRate-2022-03-21-1647950188'!$C:$G,3,0)</f>
        <v>On Campus</v>
      </c>
      <c r="AC286" s="14" t="str">
        <f>VLOOKUP($N286,'HeartRate-2022-03-21-1647950188'!$C:$G,4,0)</f>
        <v>Sitting</v>
      </c>
      <c r="AD286" s="14" t="str">
        <f>VLOOKUP($N286,'HeartRate-2022-03-21-1647950188'!$C:$G,5,0)</f>
        <v>Tools_Digital Drawing</v>
      </c>
      <c r="AE286">
        <f t="shared" si="29"/>
        <v>0</v>
      </c>
      <c r="AF286" s="18">
        <v>44631</v>
      </c>
      <c r="AG286" s="19">
        <v>0.6118055555555556</v>
      </c>
    </row>
    <row r="287" spans="1:33" x14ac:dyDescent="0.3">
      <c r="A287" s="5">
        <v>44631.615277777775</v>
      </c>
      <c r="B287" t="str">
        <f>IFERROR(AVERAGEIFS('HeartRate-2022-03-21-1647950188'!$B:$B,'HeartRate-2022-03-21-1647950188'!$A:$A,Data_Extraction!B$2,'HeartRate-2022-03-21-1647950188'!$C:$C,Data_Extraction!$A287),"")</f>
        <v/>
      </c>
      <c r="C287">
        <f>IFERROR(AVERAGEIFS('HeartRate-2022-03-21-1647950188'!$B:$B,'HeartRate-2022-03-21-1647950188'!$A:$A,Data_Extraction!C$2,'HeartRate-2022-03-21-1647950188'!$C:$C,Data_Extraction!$A287),"")</f>
        <v>69</v>
      </c>
      <c r="D287" t="str">
        <f>IFERROR(AVERAGEIFS('HeartRate-2022-03-21-1647950188'!$B:$B,'HeartRate-2022-03-21-1647950188'!$A:$A,Data_Extraction!D$2,'HeartRate-2022-03-21-1647950188'!$C:$C,Data_Extraction!$A287),"")</f>
        <v/>
      </c>
      <c r="E287" t="str">
        <f>IFERROR(AVERAGEIFS('HeartRate-2022-03-21-1647950188'!$B:$B,'HeartRate-2022-03-21-1647950188'!$A:$A,Data_Extraction!E$2,'HeartRate-2022-03-21-1647950188'!$C:$C,Data_Extraction!$A287),"")</f>
        <v/>
      </c>
      <c r="F287" t="str">
        <f>IFERROR(AVERAGEIFS('HeartRate-2022-03-21-1647950188'!$B:$B,'HeartRate-2022-03-21-1647950188'!$A:$A,Data_Extraction!F$2,'HeartRate-2022-03-21-1647950188'!$C:$C,Data_Extraction!$A287),"")</f>
        <v/>
      </c>
      <c r="G287" t="str">
        <f>IFERROR(AVERAGEIFS('HeartRate-2022-03-21-1647950188'!$B:$B,'HeartRate-2022-03-21-1647950188'!$A:$A,Data_Extraction!G$2,'HeartRate-2022-03-21-1647950188'!$C:$C,Data_Extraction!$A287),"")</f>
        <v/>
      </c>
      <c r="H287" t="str">
        <f>IFERROR(AVERAGEIFS('HeartRate-2022-03-21-1647950188'!$B:$B,'HeartRate-2022-03-21-1647950188'!$A:$A,Data_Extraction!H$2,'HeartRate-2022-03-21-1647950188'!$C:$C,Data_Extraction!$A287),"")</f>
        <v/>
      </c>
      <c r="I287" t="str">
        <f>IFERROR(AVERAGEIFS('HeartRate-2022-03-21-1647950188'!$B:$B,'HeartRate-2022-03-21-1647950188'!$A:$A,Data_Extraction!I$2,'HeartRate-2022-03-21-1647950188'!$C:$C,Data_Extraction!$A287),"")</f>
        <v/>
      </c>
      <c r="J287" s="8">
        <f t="shared" si="25"/>
        <v>69</v>
      </c>
      <c r="N287" s="11">
        <f>Data_Extraction!A287</f>
        <v>44631.615277777775</v>
      </c>
      <c r="O287" s="15">
        <f t="shared" si="26"/>
        <v>44631</v>
      </c>
      <c r="P287" s="16">
        <f t="shared" si="27"/>
        <v>0.61527777777777781</v>
      </c>
      <c r="Q287" s="12">
        <f>IF(Data_Extraction!B287="",Data_Extraction!$J287*(Q$1),Data_Extraction!B287)</f>
        <v>62.1</v>
      </c>
      <c r="R287" s="12">
        <f>IF(Data_Extraction!C287="",Data_Extraction!$J287*(R$1),Data_Extraction!C287)</f>
        <v>69</v>
      </c>
      <c r="S287" s="12">
        <f>IF(Data_Extraction!D287="",Data_Extraction!$J287*(S$1),Data_Extraction!D287)</f>
        <v>71.760000000000005</v>
      </c>
      <c r="T287" s="12">
        <f>IF(Data_Extraction!E287="",Data_Extraction!$J287*(T$1),Data_Extraction!E287)</f>
        <v>65.55</v>
      </c>
      <c r="U287" s="12">
        <f>IF(Data_Extraction!F287="",Data_Extraction!$J287*(U$1),Data_Extraction!F287)</f>
        <v>67.62</v>
      </c>
      <c r="V287" s="12">
        <f>IF(Data_Extraction!G287="",Data_Extraction!$J287*(V$1),Data_Extraction!G287)</f>
        <v>62.79</v>
      </c>
      <c r="W287" s="12">
        <f>IF(Data_Extraction!H287="",Data_Extraction!$J287*(W$1),Data_Extraction!H287)</f>
        <v>73.83</v>
      </c>
      <c r="X287" s="12">
        <f>IF(Data_Extraction!I287="",Data_Extraction!$J287*(X$1),Data_Extraction!I287)</f>
        <v>66.929999999999993</v>
      </c>
      <c r="Y287" s="13">
        <f t="shared" si="24"/>
        <v>67.447500000000005</v>
      </c>
      <c r="Z287" s="17" t="str">
        <f t="shared" si="28"/>
        <v>Evening</v>
      </c>
      <c r="AA287" s="14" t="str">
        <f>VLOOKUP($N287,'HeartRate-2022-03-21-1647950188'!$C:$G,2,0)</f>
        <v>Demonstration</v>
      </c>
      <c r="AB287" s="14" t="str">
        <f>VLOOKUP($N287,'HeartRate-2022-03-21-1647950188'!$C:$G,3,0)</f>
        <v>On Campus</v>
      </c>
      <c r="AC287" s="14" t="str">
        <f>VLOOKUP($N287,'HeartRate-2022-03-21-1647950188'!$C:$G,4,0)</f>
        <v>Sitting</v>
      </c>
      <c r="AD287" s="14" t="str">
        <f>VLOOKUP($N287,'HeartRate-2022-03-21-1647950188'!$C:$G,5,0)</f>
        <v>Tools_Digital Drawing</v>
      </c>
      <c r="AE287">
        <f t="shared" si="29"/>
        <v>0</v>
      </c>
      <c r="AF287" s="18">
        <v>44631</v>
      </c>
      <c r="AG287" s="19">
        <v>0.61527777777777781</v>
      </c>
    </row>
    <row r="288" spans="1:33" x14ac:dyDescent="0.3">
      <c r="A288" s="5">
        <v>44631.618750000001</v>
      </c>
      <c r="B288" t="str">
        <f>IFERROR(AVERAGEIFS('HeartRate-2022-03-21-1647950188'!$B:$B,'HeartRate-2022-03-21-1647950188'!$A:$A,Data_Extraction!B$2,'HeartRate-2022-03-21-1647950188'!$C:$C,Data_Extraction!$A288),"")</f>
        <v/>
      </c>
      <c r="C288">
        <f>IFERROR(AVERAGEIFS('HeartRate-2022-03-21-1647950188'!$B:$B,'HeartRate-2022-03-21-1647950188'!$A:$A,Data_Extraction!C$2,'HeartRate-2022-03-21-1647950188'!$C:$C,Data_Extraction!$A288),"")</f>
        <v>90</v>
      </c>
      <c r="D288" t="str">
        <f>IFERROR(AVERAGEIFS('HeartRate-2022-03-21-1647950188'!$B:$B,'HeartRate-2022-03-21-1647950188'!$A:$A,Data_Extraction!D$2,'HeartRate-2022-03-21-1647950188'!$C:$C,Data_Extraction!$A288),"")</f>
        <v/>
      </c>
      <c r="E288" t="str">
        <f>IFERROR(AVERAGEIFS('HeartRate-2022-03-21-1647950188'!$B:$B,'HeartRate-2022-03-21-1647950188'!$A:$A,Data_Extraction!E$2,'HeartRate-2022-03-21-1647950188'!$C:$C,Data_Extraction!$A288),"")</f>
        <v/>
      </c>
      <c r="F288" t="str">
        <f>IFERROR(AVERAGEIFS('HeartRate-2022-03-21-1647950188'!$B:$B,'HeartRate-2022-03-21-1647950188'!$A:$A,Data_Extraction!F$2,'HeartRate-2022-03-21-1647950188'!$C:$C,Data_Extraction!$A288),"")</f>
        <v/>
      </c>
      <c r="G288" t="str">
        <f>IFERROR(AVERAGEIFS('HeartRate-2022-03-21-1647950188'!$B:$B,'HeartRate-2022-03-21-1647950188'!$A:$A,Data_Extraction!G$2,'HeartRate-2022-03-21-1647950188'!$C:$C,Data_Extraction!$A288),"")</f>
        <v/>
      </c>
      <c r="H288" t="str">
        <f>IFERROR(AVERAGEIFS('HeartRate-2022-03-21-1647950188'!$B:$B,'HeartRate-2022-03-21-1647950188'!$A:$A,Data_Extraction!H$2,'HeartRate-2022-03-21-1647950188'!$C:$C,Data_Extraction!$A288),"")</f>
        <v/>
      </c>
      <c r="I288" t="str">
        <f>IFERROR(AVERAGEIFS('HeartRate-2022-03-21-1647950188'!$B:$B,'HeartRate-2022-03-21-1647950188'!$A:$A,Data_Extraction!I$2,'HeartRate-2022-03-21-1647950188'!$C:$C,Data_Extraction!$A288),"")</f>
        <v/>
      </c>
      <c r="J288" s="8">
        <f t="shared" si="25"/>
        <v>90</v>
      </c>
      <c r="N288" s="11">
        <f>Data_Extraction!A288</f>
        <v>44631.618750000001</v>
      </c>
      <c r="O288" s="15">
        <f t="shared" si="26"/>
        <v>44631</v>
      </c>
      <c r="P288" s="16">
        <f t="shared" si="27"/>
        <v>0.61875000000000002</v>
      </c>
      <c r="Q288" s="12">
        <f>IF(Data_Extraction!B288="",Data_Extraction!$J288*(Q$1),Data_Extraction!B288)</f>
        <v>81</v>
      </c>
      <c r="R288" s="12">
        <f>IF(Data_Extraction!C288="",Data_Extraction!$J288*(R$1),Data_Extraction!C288)</f>
        <v>90</v>
      </c>
      <c r="S288" s="12">
        <f>IF(Data_Extraction!D288="",Data_Extraction!$J288*(S$1),Data_Extraction!D288)</f>
        <v>93.600000000000009</v>
      </c>
      <c r="T288" s="12">
        <f>IF(Data_Extraction!E288="",Data_Extraction!$J288*(T$1),Data_Extraction!E288)</f>
        <v>85.5</v>
      </c>
      <c r="U288" s="12">
        <f>IF(Data_Extraction!F288="",Data_Extraction!$J288*(U$1),Data_Extraction!F288)</f>
        <v>88.2</v>
      </c>
      <c r="V288" s="12">
        <f>IF(Data_Extraction!G288="",Data_Extraction!$J288*(V$1),Data_Extraction!G288)</f>
        <v>81.900000000000006</v>
      </c>
      <c r="W288" s="12">
        <f>IF(Data_Extraction!H288="",Data_Extraction!$J288*(W$1),Data_Extraction!H288)</f>
        <v>96.300000000000011</v>
      </c>
      <c r="X288" s="12">
        <f>IF(Data_Extraction!I288="",Data_Extraction!$J288*(X$1),Data_Extraction!I288)</f>
        <v>87.3</v>
      </c>
      <c r="Y288" s="13">
        <f t="shared" si="24"/>
        <v>87.974999999999994</v>
      </c>
      <c r="Z288" s="17" t="str">
        <f t="shared" si="28"/>
        <v>Evening</v>
      </c>
      <c r="AA288" s="14" t="str">
        <f>VLOOKUP($N288,'HeartRate-2022-03-21-1647950188'!$C:$G,2,0)</f>
        <v>Demonstration</v>
      </c>
      <c r="AB288" s="14" t="str">
        <f>VLOOKUP($N288,'HeartRate-2022-03-21-1647950188'!$C:$G,3,0)</f>
        <v>On Campus</v>
      </c>
      <c r="AC288" s="14" t="str">
        <f>VLOOKUP($N288,'HeartRate-2022-03-21-1647950188'!$C:$G,4,0)</f>
        <v>Sitting</v>
      </c>
      <c r="AD288" s="14" t="str">
        <f>VLOOKUP($N288,'HeartRate-2022-03-21-1647950188'!$C:$G,5,0)</f>
        <v>Tools_Digital Drawing</v>
      </c>
      <c r="AE288">
        <f t="shared" si="29"/>
        <v>0</v>
      </c>
      <c r="AF288" s="18">
        <v>44631</v>
      </c>
      <c r="AG288" s="19">
        <v>0.61875000000000002</v>
      </c>
    </row>
    <row r="289" spans="1:33" x14ac:dyDescent="0.3">
      <c r="A289" s="5">
        <v>44631.620405092595</v>
      </c>
      <c r="B289" t="str">
        <f>IFERROR(AVERAGEIFS('HeartRate-2022-03-21-1647950188'!$B:$B,'HeartRate-2022-03-21-1647950188'!$A:$A,Data_Extraction!B$2,'HeartRate-2022-03-21-1647950188'!$C:$C,Data_Extraction!$A289),"")</f>
        <v/>
      </c>
      <c r="C289">
        <f>IFERROR(AVERAGEIFS('HeartRate-2022-03-21-1647950188'!$B:$B,'HeartRate-2022-03-21-1647950188'!$A:$A,Data_Extraction!C$2,'HeartRate-2022-03-21-1647950188'!$C:$C,Data_Extraction!$A289),"")</f>
        <v>81</v>
      </c>
      <c r="D289" t="str">
        <f>IFERROR(AVERAGEIFS('HeartRate-2022-03-21-1647950188'!$B:$B,'HeartRate-2022-03-21-1647950188'!$A:$A,Data_Extraction!D$2,'HeartRate-2022-03-21-1647950188'!$C:$C,Data_Extraction!$A289),"")</f>
        <v/>
      </c>
      <c r="E289" t="str">
        <f>IFERROR(AVERAGEIFS('HeartRate-2022-03-21-1647950188'!$B:$B,'HeartRate-2022-03-21-1647950188'!$A:$A,Data_Extraction!E$2,'HeartRate-2022-03-21-1647950188'!$C:$C,Data_Extraction!$A289),"")</f>
        <v/>
      </c>
      <c r="F289" t="str">
        <f>IFERROR(AVERAGEIFS('HeartRate-2022-03-21-1647950188'!$B:$B,'HeartRate-2022-03-21-1647950188'!$A:$A,Data_Extraction!F$2,'HeartRate-2022-03-21-1647950188'!$C:$C,Data_Extraction!$A289),"")</f>
        <v/>
      </c>
      <c r="G289" t="str">
        <f>IFERROR(AVERAGEIFS('HeartRate-2022-03-21-1647950188'!$B:$B,'HeartRate-2022-03-21-1647950188'!$A:$A,Data_Extraction!G$2,'HeartRate-2022-03-21-1647950188'!$C:$C,Data_Extraction!$A289),"")</f>
        <v/>
      </c>
      <c r="H289" t="str">
        <f>IFERROR(AVERAGEIFS('HeartRate-2022-03-21-1647950188'!$B:$B,'HeartRate-2022-03-21-1647950188'!$A:$A,Data_Extraction!H$2,'HeartRate-2022-03-21-1647950188'!$C:$C,Data_Extraction!$A289),"")</f>
        <v/>
      </c>
      <c r="I289" t="str">
        <f>IFERROR(AVERAGEIFS('HeartRate-2022-03-21-1647950188'!$B:$B,'HeartRate-2022-03-21-1647950188'!$A:$A,Data_Extraction!I$2,'HeartRate-2022-03-21-1647950188'!$C:$C,Data_Extraction!$A289),"")</f>
        <v/>
      </c>
      <c r="J289" s="8">
        <f t="shared" si="25"/>
        <v>81</v>
      </c>
      <c r="N289" s="11">
        <f>Data_Extraction!A289</f>
        <v>44631.620405092595</v>
      </c>
      <c r="O289" s="15">
        <f t="shared" si="26"/>
        <v>44631</v>
      </c>
      <c r="P289" s="16">
        <f t="shared" si="27"/>
        <v>0.62040509259259258</v>
      </c>
      <c r="Q289" s="12">
        <f>IF(Data_Extraction!B289="",Data_Extraction!$J289*(Q$1),Data_Extraction!B289)</f>
        <v>72.900000000000006</v>
      </c>
      <c r="R289" s="12">
        <f>IF(Data_Extraction!C289="",Data_Extraction!$J289*(R$1),Data_Extraction!C289)</f>
        <v>81</v>
      </c>
      <c r="S289" s="12">
        <f>IF(Data_Extraction!D289="",Data_Extraction!$J289*(S$1),Data_Extraction!D289)</f>
        <v>84.240000000000009</v>
      </c>
      <c r="T289" s="12">
        <f>IF(Data_Extraction!E289="",Data_Extraction!$J289*(T$1),Data_Extraction!E289)</f>
        <v>76.95</v>
      </c>
      <c r="U289" s="12">
        <f>IF(Data_Extraction!F289="",Data_Extraction!$J289*(U$1),Data_Extraction!F289)</f>
        <v>79.38</v>
      </c>
      <c r="V289" s="12">
        <f>IF(Data_Extraction!G289="",Data_Extraction!$J289*(V$1),Data_Extraction!G289)</f>
        <v>73.710000000000008</v>
      </c>
      <c r="W289" s="12">
        <f>IF(Data_Extraction!H289="",Data_Extraction!$J289*(W$1),Data_Extraction!H289)</f>
        <v>86.67</v>
      </c>
      <c r="X289" s="12">
        <f>IF(Data_Extraction!I289="",Data_Extraction!$J289*(X$1),Data_Extraction!I289)</f>
        <v>78.569999999999993</v>
      </c>
      <c r="Y289" s="13">
        <f t="shared" si="24"/>
        <v>79.177500000000009</v>
      </c>
      <c r="Z289" s="17" t="str">
        <f t="shared" si="28"/>
        <v>Evening</v>
      </c>
      <c r="AA289" s="14" t="str">
        <f>VLOOKUP($N289,'HeartRate-2022-03-21-1647950188'!$C:$G,2,0)</f>
        <v>Demonstration</v>
      </c>
      <c r="AB289" s="14" t="str">
        <f>VLOOKUP($N289,'HeartRate-2022-03-21-1647950188'!$C:$G,3,0)</f>
        <v>On Campus</v>
      </c>
      <c r="AC289" s="14" t="str">
        <f>VLOOKUP($N289,'HeartRate-2022-03-21-1647950188'!$C:$G,4,0)</f>
        <v>Sitting</v>
      </c>
      <c r="AD289" s="14" t="str">
        <f>VLOOKUP($N289,'HeartRate-2022-03-21-1647950188'!$C:$G,5,0)</f>
        <v>Tools_Digital Drawing</v>
      </c>
      <c r="AE289">
        <f t="shared" si="29"/>
        <v>0</v>
      </c>
      <c r="AF289" s="18">
        <v>44631</v>
      </c>
      <c r="AG289" s="19">
        <v>0.62040509259259258</v>
      </c>
    </row>
    <row r="290" spans="1:33" x14ac:dyDescent="0.3">
      <c r="A290" s="5">
        <v>44631.62222222222</v>
      </c>
      <c r="B290" t="str">
        <f>IFERROR(AVERAGEIFS('HeartRate-2022-03-21-1647950188'!$B:$B,'HeartRate-2022-03-21-1647950188'!$A:$A,Data_Extraction!B$2,'HeartRate-2022-03-21-1647950188'!$C:$C,Data_Extraction!$A290),"")</f>
        <v/>
      </c>
      <c r="C290">
        <f>IFERROR(AVERAGEIFS('HeartRate-2022-03-21-1647950188'!$B:$B,'HeartRate-2022-03-21-1647950188'!$A:$A,Data_Extraction!C$2,'HeartRate-2022-03-21-1647950188'!$C:$C,Data_Extraction!$A290),"")</f>
        <v>82</v>
      </c>
      <c r="D290" t="str">
        <f>IFERROR(AVERAGEIFS('HeartRate-2022-03-21-1647950188'!$B:$B,'HeartRate-2022-03-21-1647950188'!$A:$A,Data_Extraction!D$2,'HeartRate-2022-03-21-1647950188'!$C:$C,Data_Extraction!$A290),"")</f>
        <v/>
      </c>
      <c r="E290" t="str">
        <f>IFERROR(AVERAGEIFS('HeartRate-2022-03-21-1647950188'!$B:$B,'HeartRate-2022-03-21-1647950188'!$A:$A,Data_Extraction!E$2,'HeartRate-2022-03-21-1647950188'!$C:$C,Data_Extraction!$A290),"")</f>
        <v/>
      </c>
      <c r="F290" t="str">
        <f>IFERROR(AVERAGEIFS('HeartRate-2022-03-21-1647950188'!$B:$B,'HeartRate-2022-03-21-1647950188'!$A:$A,Data_Extraction!F$2,'HeartRate-2022-03-21-1647950188'!$C:$C,Data_Extraction!$A290),"")</f>
        <v/>
      </c>
      <c r="G290" t="str">
        <f>IFERROR(AVERAGEIFS('HeartRate-2022-03-21-1647950188'!$B:$B,'HeartRate-2022-03-21-1647950188'!$A:$A,Data_Extraction!G$2,'HeartRate-2022-03-21-1647950188'!$C:$C,Data_Extraction!$A290),"")</f>
        <v/>
      </c>
      <c r="H290" t="str">
        <f>IFERROR(AVERAGEIFS('HeartRate-2022-03-21-1647950188'!$B:$B,'HeartRate-2022-03-21-1647950188'!$A:$A,Data_Extraction!H$2,'HeartRate-2022-03-21-1647950188'!$C:$C,Data_Extraction!$A290),"")</f>
        <v/>
      </c>
      <c r="I290" t="str">
        <f>IFERROR(AVERAGEIFS('HeartRate-2022-03-21-1647950188'!$B:$B,'HeartRate-2022-03-21-1647950188'!$A:$A,Data_Extraction!I$2,'HeartRate-2022-03-21-1647950188'!$C:$C,Data_Extraction!$A290),"")</f>
        <v/>
      </c>
      <c r="J290" s="8">
        <f t="shared" si="25"/>
        <v>82</v>
      </c>
      <c r="N290" s="11">
        <f>Data_Extraction!A290</f>
        <v>44631.62222222222</v>
      </c>
      <c r="O290" s="15">
        <f t="shared" si="26"/>
        <v>44631</v>
      </c>
      <c r="P290" s="16">
        <f t="shared" si="27"/>
        <v>0.62222222222222223</v>
      </c>
      <c r="Q290" s="12">
        <f>IF(Data_Extraction!B290="",Data_Extraction!$J290*(Q$1),Data_Extraction!B290)</f>
        <v>73.8</v>
      </c>
      <c r="R290" s="12">
        <f>IF(Data_Extraction!C290="",Data_Extraction!$J290*(R$1),Data_Extraction!C290)</f>
        <v>82</v>
      </c>
      <c r="S290" s="12">
        <f>IF(Data_Extraction!D290="",Data_Extraction!$J290*(S$1),Data_Extraction!D290)</f>
        <v>85.28</v>
      </c>
      <c r="T290" s="12">
        <f>IF(Data_Extraction!E290="",Data_Extraction!$J290*(T$1),Data_Extraction!E290)</f>
        <v>77.899999999999991</v>
      </c>
      <c r="U290" s="12">
        <f>IF(Data_Extraction!F290="",Data_Extraction!$J290*(U$1),Data_Extraction!F290)</f>
        <v>80.36</v>
      </c>
      <c r="V290" s="12">
        <f>IF(Data_Extraction!G290="",Data_Extraction!$J290*(V$1),Data_Extraction!G290)</f>
        <v>74.62</v>
      </c>
      <c r="W290" s="12">
        <f>IF(Data_Extraction!H290="",Data_Extraction!$J290*(W$1),Data_Extraction!H290)</f>
        <v>87.740000000000009</v>
      </c>
      <c r="X290" s="12">
        <f>IF(Data_Extraction!I290="",Data_Extraction!$J290*(X$1),Data_Extraction!I290)</f>
        <v>79.539999999999992</v>
      </c>
      <c r="Y290" s="13">
        <f t="shared" si="24"/>
        <v>80.155000000000001</v>
      </c>
      <c r="Z290" s="17" t="str">
        <f t="shared" si="28"/>
        <v>Evening</v>
      </c>
      <c r="AA290" s="14" t="str">
        <f>VLOOKUP($N290,'HeartRate-2022-03-21-1647950188'!$C:$G,2,0)</f>
        <v>Demonstration</v>
      </c>
      <c r="AB290" s="14" t="str">
        <f>VLOOKUP($N290,'HeartRate-2022-03-21-1647950188'!$C:$G,3,0)</f>
        <v>On Campus</v>
      </c>
      <c r="AC290" s="14" t="str">
        <f>VLOOKUP($N290,'HeartRate-2022-03-21-1647950188'!$C:$G,4,0)</f>
        <v>Sitting</v>
      </c>
      <c r="AD290" s="14" t="str">
        <f>VLOOKUP($N290,'HeartRate-2022-03-21-1647950188'!$C:$G,5,0)</f>
        <v>Tools_Digital Drawing</v>
      </c>
      <c r="AE290">
        <f t="shared" si="29"/>
        <v>0</v>
      </c>
      <c r="AF290" s="18">
        <v>44631</v>
      </c>
      <c r="AG290" s="19">
        <v>0.62222222222222223</v>
      </c>
    </row>
    <row r="291" spans="1:33" x14ac:dyDescent="0.3">
      <c r="A291" s="5">
        <v>44631.623530092591</v>
      </c>
      <c r="B291" t="str">
        <f>IFERROR(AVERAGEIFS('HeartRate-2022-03-21-1647950188'!$B:$B,'HeartRate-2022-03-21-1647950188'!$A:$A,Data_Extraction!B$2,'HeartRate-2022-03-21-1647950188'!$C:$C,Data_Extraction!$A291),"")</f>
        <v/>
      </c>
      <c r="C291">
        <f>IFERROR(AVERAGEIFS('HeartRate-2022-03-21-1647950188'!$B:$B,'HeartRate-2022-03-21-1647950188'!$A:$A,Data_Extraction!C$2,'HeartRate-2022-03-21-1647950188'!$C:$C,Data_Extraction!$A291),"")</f>
        <v>80</v>
      </c>
      <c r="D291" t="str">
        <f>IFERROR(AVERAGEIFS('HeartRate-2022-03-21-1647950188'!$B:$B,'HeartRate-2022-03-21-1647950188'!$A:$A,Data_Extraction!D$2,'HeartRate-2022-03-21-1647950188'!$C:$C,Data_Extraction!$A291),"")</f>
        <v/>
      </c>
      <c r="E291" t="str">
        <f>IFERROR(AVERAGEIFS('HeartRate-2022-03-21-1647950188'!$B:$B,'HeartRate-2022-03-21-1647950188'!$A:$A,Data_Extraction!E$2,'HeartRate-2022-03-21-1647950188'!$C:$C,Data_Extraction!$A291),"")</f>
        <v/>
      </c>
      <c r="F291" t="str">
        <f>IFERROR(AVERAGEIFS('HeartRate-2022-03-21-1647950188'!$B:$B,'HeartRate-2022-03-21-1647950188'!$A:$A,Data_Extraction!F$2,'HeartRate-2022-03-21-1647950188'!$C:$C,Data_Extraction!$A291),"")</f>
        <v/>
      </c>
      <c r="G291" t="str">
        <f>IFERROR(AVERAGEIFS('HeartRate-2022-03-21-1647950188'!$B:$B,'HeartRate-2022-03-21-1647950188'!$A:$A,Data_Extraction!G$2,'HeartRate-2022-03-21-1647950188'!$C:$C,Data_Extraction!$A291),"")</f>
        <v/>
      </c>
      <c r="H291" t="str">
        <f>IFERROR(AVERAGEIFS('HeartRate-2022-03-21-1647950188'!$B:$B,'HeartRate-2022-03-21-1647950188'!$A:$A,Data_Extraction!H$2,'HeartRate-2022-03-21-1647950188'!$C:$C,Data_Extraction!$A291),"")</f>
        <v/>
      </c>
      <c r="I291" t="str">
        <f>IFERROR(AVERAGEIFS('HeartRate-2022-03-21-1647950188'!$B:$B,'HeartRate-2022-03-21-1647950188'!$A:$A,Data_Extraction!I$2,'HeartRate-2022-03-21-1647950188'!$C:$C,Data_Extraction!$A291),"")</f>
        <v/>
      </c>
      <c r="J291" s="8">
        <f t="shared" si="25"/>
        <v>80</v>
      </c>
      <c r="N291" s="11">
        <f>Data_Extraction!A291</f>
        <v>44631.623530092591</v>
      </c>
      <c r="O291" s="15">
        <f t="shared" si="26"/>
        <v>44631</v>
      </c>
      <c r="P291" s="16">
        <f t="shared" si="27"/>
        <v>0.62353009259259262</v>
      </c>
      <c r="Q291" s="12">
        <f>IF(Data_Extraction!B291="",Data_Extraction!$J291*(Q$1),Data_Extraction!B291)</f>
        <v>72</v>
      </c>
      <c r="R291" s="12">
        <f>IF(Data_Extraction!C291="",Data_Extraction!$J291*(R$1),Data_Extraction!C291)</f>
        <v>80</v>
      </c>
      <c r="S291" s="12">
        <f>IF(Data_Extraction!D291="",Data_Extraction!$J291*(S$1),Data_Extraction!D291)</f>
        <v>83.2</v>
      </c>
      <c r="T291" s="12">
        <f>IF(Data_Extraction!E291="",Data_Extraction!$J291*(T$1),Data_Extraction!E291)</f>
        <v>76</v>
      </c>
      <c r="U291" s="12">
        <f>IF(Data_Extraction!F291="",Data_Extraction!$J291*(U$1),Data_Extraction!F291)</f>
        <v>78.400000000000006</v>
      </c>
      <c r="V291" s="12">
        <f>IF(Data_Extraction!G291="",Data_Extraction!$J291*(V$1),Data_Extraction!G291)</f>
        <v>72.8</v>
      </c>
      <c r="W291" s="12">
        <f>IF(Data_Extraction!H291="",Data_Extraction!$J291*(W$1),Data_Extraction!H291)</f>
        <v>85.600000000000009</v>
      </c>
      <c r="X291" s="12">
        <f>IF(Data_Extraction!I291="",Data_Extraction!$J291*(X$1),Data_Extraction!I291)</f>
        <v>77.599999999999994</v>
      </c>
      <c r="Y291" s="13">
        <f t="shared" si="24"/>
        <v>78.2</v>
      </c>
      <c r="Z291" s="17" t="str">
        <f t="shared" si="28"/>
        <v>Evening</v>
      </c>
      <c r="AA291" s="14" t="str">
        <f>VLOOKUP($N291,'HeartRate-2022-03-21-1647950188'!$C:$G,2,0)</f>
        <v>Demonstration</v>
      </c>
      <c r="AB291" s="14" t="str">
        <f>VLOOKUP($N291,'HeartRate-2022-03-21-1647950188'!$C:$G,3,0)</f>
        <v>On Campus</v>
      </c>
      <c r="AC291" s="14" t="str">
        <f>VLOOKUP($N291,'HeartRate-2022-03-21-1647950188'!$C:$G,4,0)</f>
        <v>Sitting</v>
      </c>
      <c r="AD291" s="14" t="str">
        <f>VLOOKUP($N291,'HeartRate-2022-03-21-1647950188'!$C:$G,5,0)</f>
        <v>Tools_Digital Drawing</v>
      </c>
      <c r="AE291">
        <f t="shared" si="29"/>
        <v>0</v>
      </c>
      <c r="AF291" s="18">
        <v>44631</v>
      </c>
      <c r="AG291" s="19">
        <v>0.62353009259259262</v>
      </c>
    </row>
    <row r="292" spans="1:33" x14ac:dyDescent="0.3">
      <c r="A292" s="5">
        <v>44631.625694444447</v>
      </c>
      <c r="B292" t="str">
        <f>IFERROR(AVERAGEIFS('HeartRate-2022-03-21-1647950188'!$B:$B,'HeartRate-2022-03-21-1647950188'!$A:$A,Data_Extraction!B$2,'HeartRate-2022-03-21-1647950188'!$C:$C,Data_Extraction!$A292),"")</f>
        <v/>
      </c>
      <c r="C292">
        <f>IFERROR(AVERAGEIFS('HeartRate-2022-03-21-1647950188'!$B:$B,'HeartRate-2022-03-21-1647950188'!$A:$A,Data_Extraction!C$2,'HeartRate-2022-03-21-1647950188'!$C:$C,Data_Extraction!$A292),"")</f>
        <v>90</v>
      </c>
      <c r="D292" t="str">
        <f>IFERROR(AVERAGEIFS('HeartRate-2022-03-21-1647950188'!$B:$B,'HeartRate-2022-03-21-1647950188'!$A:$A,Data_Extraction!D$2,'HeartRate-2022-03-21-1647950188'!$C:$C,Data_Extraction!$A292),"")</f>
        <v/>
      </c>
      <c r="E292" t="str">
        <f>IFERROR(AVERAGEIFS('HeartRate-2022-03-21-1647950188'!$B:$B,'HeartRate-2022-03-21-1647950188'!$A:$A,Data_Extraction!E$2,'HeartRate-2022-03-21-1647950188'!$C:$C,Data_Extraction!$A292),"")</f>
        <v/>
      </c>
      <c r="F292" t="str">
        <f>IFERROR(AVERAGEIFS('HeartRate-2022-03-21-1647950188'!$B:$B,'HeartRate-2022-03-21-1647950188'!$A:$A,Data_Extraction!F$2,'HeartRate-2022-03-21-1647950188'!$C:$C,Data_Extraction!$A292),"")</f>
        <v/>
      </c>
      <c r="G292" t="str">
        <f>IFERROR(AVERAGEIFS('HeartRate-2022-03-21-1647950188'!$B:$B,'HeartRate-2022-03-21-1647950188'!$A:$A,Data_Extraction!G$2,'HeartRate-2022-03-21-1647950188'!$C:$C,Data_Extraction!$A292),"")</f>
        <v/>
      </c>
      <c r="H292" t="str">
        <f>IFERROR(AVERAGEIFS('HeartRate-2022-03-21-1647950188'!$B:$B,'HeartRate-2022-03-21-1647950188'!$A:$A,Data_Extraction!H$2,'HeartRate-2022-03-21-1647950188'!$C:$C,Data_Extraction!$A292),"")</f>
        <v/>
      </c>
      <c r="I292" t="str">
        <f>IFERROR(AVERAGEIFS('HeartRate-2022-03-21-1647950188'!$B:$B,'HeartRate-2022-03-21-1647950188'!$A:$A,Data_Extraction!I$2,'HeartRate-2022-03-21-1647950188'!$C:$C,Data_Extraction!$A292),"")</f>
        <v/>
      </c>
      <c r="J292" s="8">
        <f t="shared" si="25"/>
        <v>90</v>
      </c>
      <c r="N292" s="11">
        <f>Data_Extraction!A292</f>
        <v>44631.625694444447</v>
      </c>
      <c r="O292" s="15">
        <f t="shared" si="26"/>
        <v>44631</v>
      </c>
      <c r="P292" s="16">
        <f t="shared" si="27"/>
        <v>0.62569444444444444</v>
      </c>
      <c r="Q292" s="12">
        <f>IF(Data_Extraction!B292="",Data_Extraction!$J292*(Q$1),Data_Extraction!B292)</f>
        <v>81</v>
      </c>
      <c r="R292" s="12">
        <f>IF(Data_Extraction!C292="",Data_Extraction!$J292*(R$1),Data_Extraction!C292)</f>
        <v>90</v>
      </c>
      <c r="S292" s="12">
        <f>IF(Data_Extraction!D292="",Data_Extraction!$J292*(S$1),Data_Extraction!D292)</f>
        <v>93.600000000000009</v>
      </c>
      <c r="T292" s="12">
        <f>IF(Data_Extraction!E292="",Data_Extraction!$J292*(T$1),Data_Extraction!E292)</f>
        <v>85.5</v>
      </c>
      <c r="U292" s="12">
        <f>IF(Data_Extraction!F292="",Data_Extraction!$J292*(U$1),Data_Extraction!F292)</f>
        <v>88.2</v>
      </c>
      <c r="V292" s="12">
        <f>IF(Data_Extraction!G292="",Data_Extraction!$J292*(V$1),Data_Extraction!G292)</f>
        <v>81.900000000000006</v>
      </c>
      <c r="W292" s="12">
        <f>IF(Data_Extraction!H292="",Data_Extraction!$J292*(W$1),Data_Extraction!H292)</f>
        <v>96.300000000000011</v>
      </c>
      <c r="X292" s="12">
        <f>IF(Data_Extraction!I292="",Data_Extraction!$J292*(X$1),Data_Extraction!I292)</f>
        <v>87.3</v>
      </c>
      <c r="Y292" s="13">
        <f t="shared" si="24"/>
        <v>87.974999999999994</v>
      </c>
      <c r="Z292" s="17" t="str">
        <f t="shared" si="28"/>
        <v>Evening</v>
      </c>
      <c r="AA292" s="14" t="str">
        <f>VLOOKUP($N292,'HeartRate-2022-03-21-1647950188'!$C:$G,2,0)</f>
        <v>Demonstration</v>
      </c>
      <c r="AB292" s="14" t="str">
        <f>VLOOKUP($N292,'HeartRate-2022-03-21-1647950188'!$C:$G,3,0)</f>
        <v>On Campus</v>
      </c>
      <c r="AC292" s="14" t="str">
        <f>VLOOKUP($N292,'HeartRate-2022-03-21-1647950188'!$C:$G,4,0)</f>
        <v>Sitting</v>
      </c>
      <c r="AD292" s="14" t="str">
        <f>VLOOKUP($N292,'HeartRate-2022-03-21-1647950188'!$C:$G,5,0)</f>
        <v>Tools_Digital Drawing</v>
      </c>
      <c r="AE292">
        <f t="shared" si="29"/>
        <v>0</v>
      </c>
      <c r="AF292" s="18">
        <v>44631</v>
      </c>
      <c r="AG292" s="19">
        <v>0.62569444444444444</v>
      </c>
    </row>
    <row r="293" spans="1:33" x14ac:dyDescent="0.3">
      <c r="A293" s="5">
        <v>44631.629166666666</v>
      </c>
      <c r="B293" t="str">
        <f>IFERROR(AVERAGEIFS('HeartRate-2022-03-21-1647950188'!$B:$B,'HeartRate-2022-03-21-1647950188'!$A:$A,Data_Extraction!B$2,'HeartRate-2022-03-21-1647950188'!$C:$C,Data_Extraction!$A293),"")</f>
        <v/>
      </c>
      <c r="C293">
        <f>IFERROR(AVERAGEIFS('HeartRate-2022-03-21-1647950188'!$B:$B,'HeartRate-2022-03-21-1647950188'!$A:$A,Data_Extraction!C$2,'HeartRate-2022-03-21-1647950188'!$C:$C,Data_Extraction!$A293),"")</f>
        <v>94</v>
      </c>
      <c r="D293" t="str">
        <f>IFERROR(AVERAGEIFS('HeartRate-2022-03-21-1647950188'!$B:$B,'HeartRate-2022-03-21-1647950188'!$A:$A,Data_Extraction!D$2,'HeartRate-2022-03-21-1647950188'!$C:$C,Data_Extraction!$A293),"")</f>
        <v/>
      </c>
      <c r="E293" t="str">
        <f>IFERROR(AVERAGEIFS('HeartRate-2022-03-21-1647950188'!$B:$B,'HeartRate-2022-03-21-1647950188'!$A:$A,Data_Extraction!E$2,'HeartRate-2022-03-21-1647950188'!$C:$C,Data_Extraction!$A293),"")</f>
        <v/>
      </c>
      <c r="F293" t="str">
        <f>IFERROR(AVERAGEIFS('HeartRate-2022-03-21-1647950188'!$B:$B,'HeartRate-2022-03-21-1647950188'!$A:$A,Data_Extraction!F$2,'HeartRate-2022-03-21-1647950188'!$C:$C,Data_Extraction!$A293),"")</f>
        <v/>
      </c>
      <c r="G293" t="str">
        <f>IFERROR(AVERAGEIFS('HeartRate-2022-03-21-1647950188'!$B:$B,'HeartRate-2022-03-21-1647950188'!$A:$A,Data_Extraction!G$2,'HeartRate-2022-03-21-1647950188'!$C:$C,Data_Extraction!$A293),"")</f>
        <v/>
      </c>
      <c r="H293" t="str">
        <f>IFERROR(AVERAGEIFS('HeartRate-2022-03-21-1647950188'!$B:$B,'HeartRate-2022-03-21-1647950188'!$A:$A,Data_Extraction!H$2,'HeartRate-2022-03-21-1647950188'!$C:$C,Data_Extraction!$A293),"")</f>
        <v/>
      </c>
      <c r="I293" t="str">
        <f>IFERROR(AVERAGEIFS('HeartRate-2022-03-21-1647950188'!$B:$B,'HeartRate-2022-03-21-1647950188'!$A:$A,Data_Extraction!I$2,'HeartRate-2022-03-21-1647950188'!$C:$C,Data_Extraction!$A293),"")</f>
        <v/>
      </c>
      <c r="J293" s="8">
        <f t="shared" si="25"/>
        <v>94</v>
      </c>
      <c r="N293" s="11">
        <f>Data_Extraction!A293</f>
        <v>44631.629166666666</v>
      </c>
      <c r="O293" s="15">
        <f t="shared" si="26"/>
        <v>44631</v>
      </c>
      <c r="P293" s="16">
        <f t="shared" si="27"/>
        <v>0.62916666666666665</v>
      </c>
      <c r="Q293" s="12">
        <f>IF(Data_Extraction!B293="",Data_Extraction!$J293*(Q$1),Data_Extraction!B293)</f>
        <v>84.600000000000009</v>
      </c>
      <c r="R293" s="12">
        <f>IF(Data_Extraction!C293="",Data_Extraction!$J293*(R$1),Data_Extraction!C293)</f>
        <v>94</v>
      </c>
      <c r="S293" s="12">
        <f>IF(Data_Extraction!D293="",Data_Extraction!$J293*(S$1),Data_Extraction!D293)</f>
        <v>97.76</v>
      </c>
      <c r="T293" s="12">
        <f>IF(Data_Extraction!E293="",Data_Extraction!$J293*(T$1),Data_Extraction!E293)</f>
        <v>89.3</v>
      </c>
      <c r="U293" s="12">
        <f>IF(Data_Extraction!F293="",Data_Extraction!$J293*(U$1),Data_Extraction!F293)</f>
        <v>92.12</v>
      </c>
      <c r="V293" s="12">
        <f>IF(Data_Extraction!G293="",Data_Extraction!$J293*(V$1),Data_Extraction!G293)</f>
        <v>85.54</v>
      </c>
      <c r="W293" s="12">
        <f>IF(Data_Extraction!H293="",Data_Extraction!$J293*(W$1),Data_Extraction!H293)</f>
        <v>100.58000000000001</v>
      </c>
      <c r="X293" s="12">
        <f>IF(Data_Extraction!I293="",Data_Extraction!$J293*(X$1),Data_Extraction!I293)</f>
        <v>91.179999999999993</v>
      </c>
      <c r="Y293" s="13">
        <f t="shared" si="24"/>
        <v>91.885000000000005</v>
      </c>
      <c r="Z293" s="17" t="str">
        <f t="shared" si="28"/>
        <v>Evening</v>
      </c>
      <c r="AA293" s="14" t="str">
        <f>VLOOKUP($N293,'HeartRate-2022-03-21-1647950188'!$C:$G,2,0)</f>
        <v>Demonstration</v>
      </c>
      <c r="AB293" s="14" t="str">
        <f>VLOOKUP($N293,'HeartRate-2022-03-21-1647950188'!$C:$G,3,0)</f>
        <v>On Campus</v>
      </c>
      <c r="AC293" s="14" t="str">
        <f>VLOOKUP($N293,'HeartRate-2022-03-21-1647950188'!$C:$G,4,0)</f>
        <v>Sitting</v>
      </c>
      <c r="AD293" s="14" t="str">
        <f>VLOOKUP($N293,'HeartRate-2022-03-21-1647950188'!$C:$G,5,0)</f>
        <v>Tools_Digital Drawing</v>
      </c>
      <c r="AE293">
        <f t="shared" si="29"/>
        <v>0</v>
      </c>
      <c r="AF293" s="18">
        <v>44631</v>
      </c>
      <c r="AG293" s="19">
        <v>0.62916666666666665</v>
      </c>
    </row>
    <row r="294" spans="1:33" x14ac:dyDescent="0.3">
      <c r="A294" s="5">
        <v>44631.632638888892</v>
      </c>
      <c r="B294" t="str">
        <f>IFERROR(AVERAGEIFS('HeartRate-2022-03-21-1647950188'!$B:$B,'HeartRate-2022-03-21-1647950188'!$A:$A,Data_Extraction!B$2,'HeartRate-2022-03-21-1647950188'!$C:$C,Data_Extraction!$A294),"")</f>
        <v/>
      </c>
      <c r="C294">
        <f>IFERROR(AVERAGEIFS('HeartRate-2022-03-21-1647950188'!$B:$B,'HeartRate-2022-03-21-1647950188'!$A:$A,Data_Extraction!C$2,'HeartRate-2022-03-21-1647950188'!$C:$C,Data_Extraction!$A294),"")</f>
        <v>77</v>
      </c>
      <c r="D294" t="str">
        <f>IFERROR(AVERAGEIFS('HeartRate-2022-03-21-1647950188'!$B:$B,'HeartRate-2022-03-21-1647950188'!$A:$A,Data_Extraction!D$2,'HeartRate-2022-03-21-1647950188'!$C:$C,Data_Extraction!$A294),"")</f>
        <v/>
      </c>
      <c r="E294" t="str">
        <f>IFERROR(AVERAGEIFS('HeartRate-2022-03-21-1647950188'!$B:$B,'HeartRate-2022-03-21-1647950188'!$A:$A,Data_Extraction!E$2,'HeartRate-2022-03-21-1647950188'!$C:$C,Data_Extraction!$A294),"")</f>
        <v/>
      </c>
      <c r="F294" t="str">
        <f>IFERROR(AVERAGEIFS('HeartRate-2022-03-21-1647950188'!$B:$B,'HeartRate-2022-03-21-1647950188'!$A:$A,Data_Extraction!F$2,'HeartRate-2022-03-21-1647950188'!$C:$C,Data_Extraction!$A294),"")</f>
        <v/>
      </c>
      <c r="G294" t="str">
        <f>IFERROR(AVERAGEIFS('HeartRate-2022-03-21-1647950188'!$B:$B,'HeartRate-2022-03-21-1647950188'!$A:$A,Data_Extraction!G$2,'HeartRate-2022-03-21-1647950188'!$C:$C,Data_Extraction!$A294),"")</f>
        <v/>
      </c>
      <c r="H294" t="str">
        <f>IFERROR(AVERAGEIFS('HeartRate-2022-03-21-1647950188'!$B:$B,'HeartRate-2022-03-21-1647950188'!$A:$A,Data_Extraction!H$2,'HeartRate-2022-03-21-1647950188'!$C:$C,Data_Extraction!$A294),"")</f>
        <v/>
      </c>
      <c r="I294" t="str">
        <f>IFERROR(AVERAGEIFS('HeartRate-2022-03-21-1647950188'!$B:$B,'HeartRate-2022-03-21-1647950188'!$A:$A,Data_Extraction!I$2,'HeartRate-2022-03-21-1647950188'!$C:$C,Data_Extraction!$A294),"")</f>
        <v/>
      </c>
      <c r="J294" s="8">
        <f t="shared" si="25"/>
        <v>77</v>
      </c>
      <c r="N294" s="11">
        <f>Data_Extraction!A294</f>
        <v>44631.632638888892</v>
      </c>
      <c r="O294" s="15">
        <f t="shared" si="26"/>
        <v>44631</v>
      </c>
      <c r="P294" s="16">
        <f t="shared" si="27"/>
        <v>0.63263888888888886</v>
      </c>
      <c r="Q294" s="12">
        <f>IF(Data_Extraction!B294="",Data_Extraction!$J294*(Q$1),Data_Extraction!B294)</f>
        <v>69.3</v>
      </c>
      <c r="R294" s="12">
        <f>IF(Data_Extraction!C294="",Data_Extraction!$J294*(R$1),Data_Extraction!C294)</f>
        <v>77</v>
      </c>
      <c r="S294" s="12">
        <f>IF(Data_Extraction!D294="",Data_Extraction!$J294*(S$1),Data_Extraction!D294)</f>
        <v>80.08</v>
      </c>
      <c r="T294" s="12">
        <f>IF(Data_Extraction!E294="",Data_Extraction!$J294*(T$1),Data_Extraction!E294)</f>
        <v>73.149999999999991</v>
      </c>
      <c r="U294" s="12">
        <f>IF(Data_Extraction!F294="",Data_Extraction!$J294*(U$1),Data_Extraction!F294)</f>
        <v>75.459999999999994</v>
      </c>
      <c r="V294" s="12">
        <f>IF(Data_Extraction!G294="",Data_Extraction!$J294*(V$1),Data_Extraction!G294)</f>
        <v>70.070000000000007</v>
      </c>
      <c r="W294" s="12">
        <f>IF(Data_Extraction!H294="",Data_Extraction!$J294*(W$1),Data_Extraction!H294)</f>
        <v>82.39</v>
      </c>
      <c r="X294" s="12">
        <f>IF(Data_Extraction!I294="",Data_Extraction!$J294*(X$1),Data_Extraction!I294)</f>
        <v>74.69</v>
      </c>
      <c r="Y294" s="13">
        <f t="shared" si="24"/>
        <v>75.267499999999984</v>
      </c>
      <c r="Z294" s="17" t="str">
        <f t="shared" si="28"/>
        <v>Evening</v>
      </c>
      <c r="AA294" s="14" t="str">
        <f>VLOOKUP($N294,'HeartRate-2022-03-21-1647950188'!$C:$G,2,0)</f>
        <v>Hands On</v>
      </c>
      <c r="AB294" s="14" t="str">
        <f>VLOOKUP($N294,'HeartRate-2022-03-21-1647950188'!$C:$G,3,0)</f>
        <v>On Campus</v>
      </c>
      <c r="AC294" s="14" t="str">
        <f>VLOOKUP($N294,'HeartRate-2022-03-21-1647950188'!$C:$G,4,0)</f>
        <v>Sitting</v>
      </c>
      <c r="AD294" s="14" t="str">
        <f>VLOOKUP($N294,'HeartRate-2022-03-21-1647950188'!$C:$G,5,0)</f>
        <v>Tools_Digital Drawing</v>
      </c>
      <c r="AE294">
        <f t="shared" si="29"/>
        <v>0</v>
      </c>
      <c r="AF294" s="18">
        <v>44631</v>
      </c>
      <c r="AG294" s="19">
        <v>0.63263888888888886</v>
      </c>
    </row>
    <row r="295" spans="1:33" x14ac:dyDescent="0.3">
      <c r="A295" s="5">
        <v>44631.636111111111</v>
      </c>
      <c r="B295" t="str">
        <f>IFERROR(AVERAGEIFS('HeartRate-2022-03-21-1647950188'!$B:$B,'HeartRate-2022-03-21-1647950188'!$A:$A,Data_Extraction!B$2,'HeartRate-2022-03-21-1647950188'!$C:$C,Data_Extraction!$A295),"")</f>
        <v/>
      </c>
      <c r="C295">
        <f>IFERROR(AVERAGEIFS('HeartRate-2022-03-21-1647950188'!$B:$B,'HeartRate-2022-03-21-1647950188'!$A:$A,Data_Extraction!C$2,'HeartRate-2022-03-21-1647950188'!$C:$C,Data_Extraction!$A295),"")</f>
        <v>93</v>
      </c>
      <c r="D295" t="str">
        <f>IFERROR(AVERAGEIFS('HeartRate-2022-03-21-1647950188'!$B:$B,'HeartRate-2022-03-21-1647950188'!$A:$A,Data_Extraction!D$2,'HeartRate-2022-03-21-1647950188'!$C:$C,Data_Extraction!$A295),"")</f>
        <v/>
      </c>
      <c r="E295" t="str">
        <f>IFERROR(AVERAGEIFS('HeartRate-2022-03-21-1647950188'!$B:$B,'HeartRate-2022-03-21-1647950188'!$A:$A,Data_Extraction!E$2,'HeartRate-2022-03-21-1647950188'!$C:$C,Data_Extraction!$A295),"")</f>
        <v/>
      </c>
      <c r="F295" t="str">
        <f>IFERROR(AVERAGEIFS('HeartRate-2022-03-21-1647950188'!$B:$B,'HeartRate-2022-03-21-1647950188'!$A:$A,Data_Extraction!F$2,'HeartRate-2022-03-21-1647950188'!$C:$C,Data_Extraction!$A295),"")</f>
        <v/>
      </c>
      <c r="G295" t="str">
        <f>IFERROR(AVERAGEIFS('HeartRate-2022-03-21-1647950188'!$B:$B,'HeartRate-2022-03-21-1647950188'!$A:$A,Data_Extraction!G$2,'HeartRate-2022-03-21-1647950188'!$C:$C,Data_Extraction!$A295),"")</f>
        <v/>
      </c>
      <c r="H295" t="str">
        <f>IFERROR(AVERAGEIFS('HeartRate-2022-03-21-1647950188'!$B:$B,'HeartRate-2022-03-21-1647950188'!$A:$A,Data_Extraction!H$2,'HeartRate-2022-03-21-1647950188'!$C:$C,Data_Extraction!$A295),"")</f>
        <v/>
      </c>
      <c r="I295" t="str">
        <f>IFERROR(AVERAGEIFS('HeartRate-2022-03-21-1647950188'!$B:$B,'HeartRate-2022-03-21-1647950188'!$A:$A,Data_Extraction!I$2,'HeartRate-2022-03-21-1647950188'!$C:$C,Data_Extraction!$A295),"")</f>
        <v/>
      </c>
      <c r="J295" s="8">
        <f t="shared" si="25"/>
        <v>93</v>
      </c>
      <c r="N295" s="11">
        <f>Data_Extraction!A295</f>
        <v>44631.636111111111</v>
      </c>
      <c r="O295" s="15">
        <f t="shared" si="26"/>
        <v>44631</v>
      </c>
      <c r="P295" s="16">
        <f t="shared" si="27"/>
        <v>0.63611111111111118</v>
      </c>
      <c r="Q295" s="12">
        <f>IF(Data_Extraction!B295="",Data_Extraction!$J295*(Q$1),Data_Extraction!B295)</f>
        <v>83.7</v>
      </c>
      <c r="R295" s="12">
        <f>IF(Data_Extraction!C295="",Data_Extraction!$J295*(R$1),Data_Extraction!C295)</f>
        <v>93</v>
      </c>
      <c r="S295" s="12">
        <f>IF(Data_Extraction!D295="",Data_Extraction!$J295*(S$1),Data_Extraction!D295)</f>
        <v>96.72</v>
      </c>
      <c r="T295" s="12">
        <f>IF(Data_Extraction!E295="",Data_Extraction!$J295*(T$1),Data_Extraction!E295)</f>
        <v>88.35</v>
      </c>
      <c r="U295" s="12">
        <f>IF(Data_Extraction!F295="",Data_Extraction!$J295*(U$1),Data_Extraction!F295)</f>
        <v>91.14</v>
      </c>
      <c r="V295" s="12">
        <f>IF(Data_Extraction!G295="",Data_Extraction!$J295*(V$1),Data_Extraction!G295)</f>
        <v>84.63000000000001</v>
      </c>
      <c r="W295" s="12">
        <f>IF(Data_Extraction!H295="",Data_Extraction!$J295*(W$1),Data_Extraction!H295)</f>
        <v>99.51</v>
      </c>
      <c r="X295" s="12">
        <f>IF(Data_Extraction!I295="",Data_Extraction!$J295*(X$1),Data_Extraction!I295)</f>
        <v>90.21</v>
      </c>
      <c r="Y295" s="13">
        <f t="shared" si="24"/>
        <v>90.907499999999999</v>
      </c>
      <c r="Z295" s="17" t="str">
        <f t="shared" si="28"/>
        <v>Evening</v>
      </c>
      <c r="AA295" s="14" t="str">
        <f>VLOOKUP($N295,'HeartRate-2022-03-21-1647950188'!$C:$G,2,0)</f>
        <v>Hands On</v>
      </c>
      <c r="AB295" s="14" t="str">
        <f>VLOOKUP($N295,'HeartRate-2022-03-21-1647950188'!$C:$G,3,0)</f>
        <v>On Campus</v>
      </c>
      <c r="AC295" s="14" t="str">
        <f>VLOOKUP($N295,'HeartRate-2022-03-21-1647950188'!$C:$G,4,0)</f>
        <v>Sitting</v>
      </c>
      <c r="AD295" s="14" t="str">
        <f>VLOOKUP($N295,'HeartRate-2022-03-21-1647950188'!$C:$G,5,0)</f>
        <v>Tools_Digital Drawing</v>
      </c>
      <c r="AE295">
        <f t="shared" si="29"/>
        <v>0</v>
      </c>
      <c r="AF295" s="18">
        <v>44631</v>
      </c>
      <c r="AG295" s="19">
        <v>0.63611111111111118</v>
      </c>
    </row>
    <row r="296" spans="1:33" x14ac:dyDescent="0.3">
      <c r="A296" s="5">
        <v>44631.63958333333</v>
      </c>
      <c r="B296" t="str">
        <f>IFERROR(AVERAGEIFS('HeartRate-2022-03-21-1647950188'!$B:$B,'HeartRate-2022-03-21-1647950188'!$A:$A,Data_Extraction!B$2,'HeartRate-2022-03-21-1647950188'!$C:$C,Data_Extraction!$A296),"")</f>
        <v/>
      </c>
      <c r="C296">
        <f>IFERROR(AVERAGEIFS('HeartRate-2022-03-21-1647950188'!$B:$B,'HeartRate-2022-03-21-1647950188'!$A:$A,Data_Extraction!C$2,'HeartRate-2022-03-21-1647950188'!$C:$C,Data_Extraction!$A296),"")</f>
        <v>89</v>
      </c>
      <c r="D296" t="str">
        <f>IFERROR(AVERAGEIFS('HeartRate-2022-03-21-1647950188'!$B:$B,'HeartRate-2022-03-21-1647950188'!$A:$A,Data_Extraction!D$2,'HeartRate-2022-03-21-1647950188'!$C:$C,Data_Extraction!$A296),"")</f>
        <v/>
      </c>
      <c r="E296" t="str">
        <f>IFERROR(AVERAGEIFS('HeartRate-2022-03-21-1647950188'!$B:$B,'HeartRate-2022-03-21-1647950188'!$A:$A,Data_Extraction!E$2,'HeartRate-2022-03-21-1647950188'!$C:$C,Data_Extraction!$A296),"")</f>
        <v/>
      </c>
      <c r="F296" t="str">
        <f>IFERROR(AVERAGEIFS('HeartRate-2022-03-21-1647950188'!$B:$B,'HeartRate-2022-03-21-1647950188'!$A:$A,Data_Extraction!F$2,'HeartRate-2022-03-21-1647950188'!$C:$C,Data_Extraction!$A296),"")</f>
        <v/>
      </c>
      <c r="G296" t="str">
        <f>IFERROR(AVERAGEIFS('HeartRate-2022-03-21-1647950188'!$B:$B,'HeartRate-2022-03-21-1647950188'!$A:$A,Data_Extraction!G$2,'HeartRate-2022-03-21-1647950188'!$C:$C,Data_Extraction!$A296),"")</f>
        <v/>
      </c>
      <c r="H296" t="str">
        <f>IFERROR(AVERAGEIFS('HeartRate-2022-03-21-1647950188'!$B:$B,'HeartRate-2022-03-21-1647950188'!$A:$A,Data_Extraction!H$2,'HeartRate-2022-03-21-1647950188'!$C:$C,Data_Extraction!$A296),"")</f>
        <v/>
      </c>
      <c r="I296" t="str">
        <f>IFERROR(AVERAGEIFS('HeartRate-2022-03-21-1647950188'!$B:$B,'HeartRate-2022-03-21-1647950188'!$A:$A,Data_Extraction!I$2,'HeartRate-2022-03-21-1647950188'!$C:$C,Data_Extraction!$A296),"")</f>
        <v/>
      </c>
      <c r="J296" s="8">
        <f t="shared" si="25"/>
        <v>89</v>
      </c>
      <c r="N296" s="11">
        <f>Data_Extraction!A296</f>
        <v>44631.63958333333</v>
      </c>
      <c r="O296" s="15">
        <f t="shared" si="26"/>
        <v>44631</v>
      </c>
      <c r="P296" s="16">
        <f t="shared" si="27"/>
        <v>0.63958333333333328</v>
      </c>
      <c r="Q296" s="12">
        <f>IF(Data_Extraction!B296="",Data_Extraction!$J296*(Q$1),Data_Extraction!B296)</f>
        <v>80.100000000000009</v>
      </c>
      <c r="R296" s="12">
        <f>IF(Data_Extraction!C296="",Data_Extraction!$J296*(R$1),Data_Extraction!C296)</f>
        <v>89</v>
      </c>
      <c r="S296" s="12">
        <f>IF(Data_Extraction!D296="",Data_Extraction!$J296*(S$1),Data_Extraction!D296)</f>
        <v>92.56</v>
      </c>
      <c r="T296" s="12">
        <f>IF(Data_Extraction!E296="",Data_Extraction!$J296*(T$1),Data_Extraction!E296)</f>
        <v>84.55</v>
      </c>
      <c r="U296" s="12">
        <f>IF(Data_Extraction!F296="",Data_Extraction!$J296*(U$1),Data_Extraction!F296)</f>
        <v>87.22</v>
      </c>
      <c r="V296" s="12">
        <f>IF(Data_Extraction!G296="",Data_Extraction!$J296*(V$1),Data_Extraction!G296)</f>
        <v>80.990000000000009</v>
      </c>
      <c r="W296" s="12">
        <f>IF(Data_Extraction!H296="",Data_Extraction!$J296*(W$1),Data_Extraction!H296)</f>
        <v>95.23</v>
      </c>
      <c r="X296" s="12">
        <f>IF(Data_Extraction!I296="",Data_Extraction!$J296*(X$1),Data_Extraction!I296)</f>
        <v>86.33</v>
      </c>
      <c r="Y296" s="13">
        <f t="shared" si="24"/>
        <v>86.997500000000016</v>
      </c>
      <c r="Z296" s="17" t="str">
        <f t="shared" si="28"/>
        <v>Evening</v>
      </c>
      <c r="AA296" s="14" t="str">
        <f>VLOOKUP($N296,'HeartRate-2022-03-21-1647950188'!$C:$G,2,0)</f>
        <v>Hands On</v>
      </c>
      <c r="AB296" s="14" t="str">
        <f>VLOOKUP($N296,'HeartRate-2022-03-21-1647950188'!$C:$G,3,0)</f>
        <v>On Campus</v>
      </c>
      <c r="AC296" s="14" t="str">
        <f>VLOOKUP($N296,'HeartRate-2022-03-21-1647950188'!$C:$G,4,0)</f>
        <v>Sitting</v>
      </c>
      <c r="AD296" s="14" t="str">
        <f>VLOOKUP($N296,'HeartRate-2022-03-21-1647950188'!$C:$G,5,0)</f>
        <v>Tools_Digital Drawing</v>
      </c>
      <c r="AE296">
        <f t="shared" si="29"/>
        <v>0</v>
      </c>
      <c r="AF296" s="18">
        <v>44631</v>
      </c>
      <c r="AG296" s="19">
        <v>0.63958333333333328</v>
      </c>
    </row>
    <row r="297" spans="1:33" x14ac:dyDescent="0.3">
      <c r="A297" s="5">
        <v>44631.643055555556</v>
      </c>
      <c r="B297" t="str">
        <f>IFERROR(AVERAGEIFS('HeartRate-2022-03-21-1647950188'!$B:$B,'HeartRate-2022-03-21-1647950188'!$A:$A,Data_Extraction!B$2,'HeartRate-2022-03-21-1647950188'!$C:$C,Data_Extraction!$A297),"")</f>
        <v/>
      </c>
      <c r="C297">
        <f>IFERROR(AVERAGEIFS('HeartRate-2022-03-21-1647950188'!$B:$B,'HeartRate-2022-03-21-1647950188'!$A:$A,Data_Extraction!C$2,'HeartRate-2022-03-21-1647950188'!$C:$C,Data_Extraction!$A297),"")</f>
        <v>87</v>
      </c>
      <c r="D297" t="str">
        <f>IFERROR(AVERAGEIFS('HeartRate-2022-03-21-1647950188'!$B:$B,'HeartRate-2022-03-21-1647950188'!$A:$A,Data_Extraction!D$2,'HeartRate-2022-03-21-1647950188'!$C:$C,Data_Extraction!$A297),"")</f>
        <v/>
      </c>
      <c r="E297" t="str">
        <f>IFERROR(AVERAGEIFS('HeartRate-2022-03-21-1647950188'!$B:$B,'HeartRate-2022-03-21-1647950188'!$A:$A,Data_Extraction!E$2,'HeartRate-2022-03-21-1647950188'!$C:$C,Data_Extraction!$A297),"")</f>
        <v/>
      </c>
      <c r="F297" t="str">
        <f>IFERROR(AVERAGEIFS('HeartRate-2022-03-21-1647950188'!$B:$B,'HeartRate-2022-03-21-1647950188'!$A:$A,Data_Extraction!F$2,'HeartRate-2022-03-21-1647950188'!$C:$C,Data_Extraction!$A297),"")</f>
        <v/>
      </c>
      <c r="G297" t="str">
        <f>IFERROR(AVERAGEIFS('HeartRate-2022-03-21-1647950188'!$B:$B,'HeartRate-2022-03-21-1647950188'!$A:$A,Data_Extraction!G$2,'HeartRate-2022-03-21-1647950188'!$C:$C,Data_Extraction!$A297),"")</f>
        <v/>
      </c>
      <c r="H297" t="str">
        <f>IFERROR(AVERAGEIFS('HeartRate-2022-03-21-1647950188'!$B:$B,'HeartRate-2022-03-21-1647950188'!$A:$A,Data_Extraction!H$2,'HeartRate-2022-03-21-1647950188'!$C:$C,Data_Extraction!$A297),"")</f>
        <v/>
      </c>
      <c r="I297" t="str">
        <f>IFERROR(AVERAGEIFS('HeartRate-2022-03-21-1647950188'!$B:$B,'HeartRate-2022-03-21-1647950188'!$A:$A,Data_Extraction!I$2,'HeartRate-2022-03-21-1647950188'!$C:$C,Data_Extraction!$A297),"")</f>
        <v/>
      </c>
      <c r="J297" s="8">
        <f t="shared" si="25"/>
        <v>87</v>
      </c>
      <c r="N297" s="11">
        <f>Data_Extraction!A297</f>
        <v>44631.643055555556</v>
      </c>
      <c r="O297" s="15">
        <f t="shared" si="26"/>
        <v>44631</v>
      </c>
      <c r="P297" s="16">
        <f t="shared" si="27"/>
        <v>0.6430555555555556</v>
      </c>
      <c r="Q297" s="12">
        <f>IF(Data_Extraction!B297="",Data_Extraction!$J297*(Q$1),Data_Extraction!B297)</f>
        <v>78.3</v>
      </c>
      <c r="R297" s="12">
        <f>IF(Data_Extraction!C297="",Data_Extraction!$J297*(R$1),Data_Extraction!C297)</f>
        <v>87</v>
      </c>
      <c r="S297" s="12">
        <f>IF(Data_Extraction!D297="",Data_Extraction!$J297*(S$1),Data_Extraction!D297)</f>
        <v>90.48</v>
      </c>
      <c r="T297" s="12">
        <f>IF(Data_Extraction!E297="",Data_Extraction!$J297*(T$1),Data_Extraction!E297)</f>
        <v>82.649999999999991</v>
      </c>
      <c r="U297" s="12">
        <f>IF(Data_Extraction!F297="",Data_Extraction!$J297*(U$1),Data_Extraction!F297)</f>
        <v>85.26</v>
      </c>
      <c r="V297" s="12">
        <f>IF(Data_Extraction!G297="",Data_Extraction!$J297*(V$1),Data_Extraction!G297)</f>
        <v>79.17</v>
      </c>
      <c r="W297" s="12">
        <f>IF(Data_Extraction!H297="",Data_Extraction!$J297*(W$1),Data_Extraction!H297)</f>
        <v>93.09</v>
      </c>
      <c r="X297" s="12">
        <f>IF(Data_Extraction!I297="",Data_Extraction!$J297*(X$1),Data_Extraction!I297)</f>
        <v>84.39</v>
      </c>
      <c r="Y297" s="13">
        <f t="shared" si="24"/>
        <v>85.042500000000004</v>
      </c>
      <c r="Z297" s="17" t="str">
        <f t="shared" si="28"/>
        <v>Evening</v>
      </c>
      <c r="AA297" s="14" t="str">
        <f>VLOOKUP($N297,'HeartRate-2022-03-21-1647950188'!$C:$G,2,0)</f>
        <v>Hands On</v>
      </c>
      <c r="AB297" s="14" t="str">
        <f>VLOOKUP($N297,'HeartRate-2022-03-21-1647950188'!$C:$G,3,0)</f>
        <v>On Campus</v>
      </c>
      <c r="AC297" s="14" t="str">
        <f>VLOOKUP($N297,'HeartRate-2022-03-21-1647950188'!$C:$G,4,0)</f>
        <v>Sitting</v>
      </c>
      <c r="AD297" s="14" t="str">
        <f>VLOOKUP($N297,'HeartRate-2022-03-21-1647950188'!$C:$G,5,0)</f>
        <v>Tools_Digital Drawing</v>
      </c>
      <c r="AE297">
        <f t="shared" si="29"/>
        <v>0</v>
      </c>
      <c r="AF297" s="18">
        <v>44631</v>
      </c>
      <c r="AG297" s="19">
        <v>0.6430555555555556</v>
      </c>
    </row>
    <row r="298" spans="1:33" x14ac:dyDescent="0.3">
      <c r="A298" s="5">
        <v>44631.646215277775</v>
      </c>
      <c r="B298" t="str">
        <f>IFERROR(AVERAGEIFS('HeartRate-2022-03-21-1647950188'!$B:$B,'HeartRate-2022-03-21-1647950188'!$A:$A,Data_Extraction!B$2,'HeartRate-2022-03-21-1647950188'!$C:$C,Data_Extraction!$A298),"")</f>
        <v/>
      </c>
      <c r="C298">
        <f>IFERROR(AVERAGEIFS('HeartRate-2022-03-21-1647950188'!$B:$B,'HeartRate-2022-03-21-1647950188'!$A:$A,Data_Extraction!C$2,'HeartRate-2022-03-21-1647950188'!$C:$C,Data_Extraction!$A298),"")</f>
        <v>78</v>
      </c>
      <c r="D298" t="str">
        <f>IFERROR(AVERAGEIFS('HeartRate-2022-03-21-1647950188'!$B:$B,'HeartRate-2022-03-21-1647950188'!$A:$A,Data_Extraction!D$2,'HeartRate-2022-03-21-1647950188'!$C:$C,Data_Extraction!$A298),"")</f>
        <v/>
      </c>
      <c r="E298" t="str">
        <f>IFERROR(AVERAGEIFS('HeartRate-2022-03-21-1647950188'!$B:$B,'HeartRate-2022-03-21-1647950188'!$A:$A,Data_Extraction!E$2,'HeartRate-2022-03-21-1647950188'!$C:$C,Data_Extraction!$A298),"")</f>
        <v/>
      </c>
      <c r="F298" t="str">
        <f>IFERROR(AVERAGEIFS('HeartRate-2022-03-21-1647950188'!$B:$B,'HeartRate-2022-03-21-1647950188'!$A:$A,Data_Extraction!F$2,'HeartRate-2022-03-21-1647950188'!$C:$C,Data_Extraction!$A298),"")</f>
        <v/>
      </c>
      <c r="G298" t="str">
        <f>IFERROR(AVERAGEIFS('HeartRate-2022-03-21-1647950188'!$B:$B,'HeartRate-2022-03-21-1647950188'!$A:$A,Data_Extraction!G$2,'HeartRate-2022-03-21-1647950188'!$C:$C,Data_Extraction!$A298),"")</f>
        <v/>
      </c>
      <c r="H298" t="str">
        <f>IFERROR(AVERAGEIFS('HeartRate-2022-03-21-1647950188'!$B:$B,'HeartRate-2022-03-21-1647950188'!$A:$A,Data_Extraction!H$2,'HeartRate-2022-03-21-1647950188'!$C:$C,Data_Extraction!$A298),"")</f>
        <v/>
      </c>
      <c r="I298" t="str">
        <f>IFERROR(AVERAGEIFS('HeartRate-2022-03-21-1647950188'!$B:$B,'HeartRate-2022-03-21-1647950188'!$A:$A,Data_Extraction!I$2,'HeartRate-2022-03-21-1647950188'!$C:$C,Data_Extraction!$A298),"")</f>
        <v/>
      </c>
      <c r="J298" s="8">
        <f t="shared" si="25"/>
        <v>78</v>
      </c>
      <c r="N298" s="11">
        <f>Data_Extraction!A298</f>
        <v>44631.646215277775</v>
      </c>
      <c r="O298" s="15">
        <f t="shared" si="26"/>
        <v>44631</v>
      </c>
      <c r="P298" s="16">
        <f t="shared" si="27"/>
        <v>0.64621527777777776</v>
      </c>
      <c r="Q298" s="12">
        <f>IF(Data_Extraction!B298="",Data_Extraction!$J298*(Q$1),Data_Extraction!B298)</f>
        <v>70.2</v>
      </c>
      <c r="R298" s="12">
        <f>IF(Data_Extraction!C298="",Data_Extraction!$J298*(R$1),Data_Extraction!C298)</f>
        <v>78</v>
      </c>
      <c r="S298" s="12">
        <f>IF(Data_Extraction!D298="",Data_Extraction!$J298*(S$1),Data_Extraction!D298)</f>
        <v>81.12</v>
      </c>
      <c r="T298" s="12">
        <f>IF(Data_Extraction!E298="",Data_Extraction!$J298*(T$1),Data_Extraction!E298)</f>
        <v>74.099999999999994</v>
      </c>
      <c r="U298" s="12">
        <f>IF(Data_Extraction!F298="",Data_Extraction!$J298*(U$1),Data_Extraction!F298)</f>
        <v>76.44</v>
      </c>
      <c r="V298" s="12">
        <f>IF(Data_Extraction!G298="",Data_Extraction!$J298*(V$1),Data_Extraction!G298)</f>
        <v>70.98</v>
      </c>
      <c r="W298" s="12">
        <f>IF(Data_Extraction!H298="",Data_Extraction!$J298*(W$1),Data_Extraction!H298)</f>
        <v>83.460000000000008</v>
      </c>
      <c r="X298" s="12">
        <f>IF(Data_Extraction!I298="",Data_Extraction!$J298*(X$1),Data_Extraction!I298)</f>
        <v>75.66</v>
      </c>
      <c r="Y298" s="13">
        <f t="shared" si="24"/>
        <v>76.24499999999999</v>
      </c>
      <c r="Z298" s="17" t="str">
        <f t="shared" si="28"/>
        <v>Evening</v>
      </c>
      <c r="AA298" s="14" t="str">
        <f>VLOOKUP($N298,'HeartRate-2022-03-21-1647950188'!$C:$G,2,0)</f>
        <v>Hands On</v>
      </c>
      <c r="AB298" s="14" t="str">
        <f>VLOOKUP($N298,'HeartRate-2022-03-21-1647950188'!$C:$G,3,0)</f>
        <v>On Campus</v>
      </c>
      <c r="AC298" s="14" t="str">
        <f>VLOOKUP($N298,'HeartRate-2022-03-21-1647950188'!$C:$G,4,0)</f>
        <v>Sitting</v>
      </c>
      <c r="AD298" s="14" t="str">
        <f>VLOOKUP($N298,'HeartRate-2022-03-21-1647950188'!$C:$G,5,0)</f>
        <v>Tools_Digital Drawing</v>
      </c>
      <c r="AE298">
        <f t="shared" si="29"/>
        <v>0</v>
      </c>
      <c r="AF298" s="18">
        <v>44631</v>
      </c>
      <c r="AG298" s="19">
        <v>0.64621527777777776</v>
      </c>
    </row>
    <row r="299" spans="1:33" x14ac:dyDescent="0.3">
      <c r="A299" s="5">
        <v>44631.646319444444</v>
      </c>
      <c r="B299" t="str">
        <f>IFERROR(AVERAGEIFS('HeartRate-2022-03-21-1647950188'!$B:$B,'HeartRate-2022-03-21-1647950188'!$A:$A,Data_Extraction!B$2,'HeartRate-2022-03-21-1647950188'!$C:$C,Data_Extraction!$A299),"")</f>
        <v/>
      </c>
      <c r="C299">
        <f>IFERROR(AVERAGEIFS('HeartRate-2022-03-21-1647950188'!$B:$B,'HeartRate-2022-03-21-1647950188'!$A:$A,Data_Extraction!C$2,'HeartRate-2022-03-21-1647950188'!$C:$C,Data_Extraction!$A299),"")</f>
        <v>92</v>
      </c>
      <c r="D299" t="str">
        <f>IFERROR(AVERAGEIFS('HeartRate-2022-03-21-1647950188'!$B:$B,'HeartRate-2022-03-21-1647950188'!$A:$A,Data_Extraction!D$2,'HeartRate-2022-03-21-1647950188'!$C:$C,Data_Extraction!$A299),"")</f>
        <v/>
      </c>
      <c r="E299" t="str">
        <f>IFERROR(AVERAGEIFS('HeartRate-2022-03-21-1647950188'!$B:$B,'HeartRate-2022-03-21-1647950188'!$A:$A,Data_Extraction!E$2,'HeartRate-2022-03-21-1647950188'!$C:$C,Data_Extraction!$A299),"")</f>
        <v/>
      </c>
      <c r="F299" t="str">
        <f>IFERROR(AVERAGEIFS('HeartRate-2022-03-21-1647950188'!$B:$B,'HeartRate-2022-03-21-1647950188'!$A:$A,Data_Extraction!F$2,'HeartRate-2022-03-21-1647950188'!$C:$C,Data_Extraction!$A299),"")</f>
        <v/>
      </c>
      <c r="G299" t="str">
        <f>IFERROR(AVERAGEIFS('HeartRate-2022-03-21-1647950188'!$B:$B,'HeartRate-2022-03-21-1647950188'!$A:$A,Data_Extraction!G$2,'HeartRate-2022-03-21-1647950188'!$C:$C,Data_Extraction!$A299),"")</f>
        <v/>
      </c>
      <c r="H299" t="str">
        <f>IFERROR(AVERAGEIFS('HeartRate-2022-03-21-1647950188'!$B:$B,'HeartRate-2022-03-21-1647950188'!$A:$A,Data_Extraction!H$2,'HeartRate-2022-03-21-1647950188'!$C:$C,Data_Extraction!$A299),"")</f>
        <v/>
      </c>
      <c r="I299" t="str">
        <f>IFERROR(AVERAGEIFS('HeartRate-2022-03-21-1647950188'!$B:$B,'HeartRate-2022-03-21-1647950188'!$A:$A,Data_Extraction!I$2,'HeartRate-2022-03-21-1647950188'!$C:$C,Data_Extraction!$A299),"")</f>
        <v/>
      </c>
      <c r="J299" s="8">
        <f t="shared" si="25"/>
        <v>92</v>
      </c>
      <c r="N299" s="11">
        <f>Data_Extraction!A299</f>
        <v>44631.646319444444</v>
      </c>
      <c r="O299" s="15">
        <f t="shared" si="26"/>
        <v>44631</v>
      </c>
      <c r="P299" s="16">
        <f t="shared" si="27"/>
        <v>0.64631944444444445</v>
      </c>
      <c r="Q299" s="12">
        <f>IF(Data_Extraction!B299="",Data_Extraction!$J299*(Q$1),Data_Extraction!B299)</f>
        <v>82.8</v>
      </c>
      <c r="R299" s="12">
        <f>IF(Data_Extraction!C299="",Data_Extraction!$J299*(R$1),Data_Extraction!C299)</f>
        <v>92</v>
      </c>
      <c r="S299" s="12">
        <f>IF(Data_Extraction!D299="",Data_Extraction!$J299*(S$1),Data_Extraction!D299)</f>
        <v>95.68</v>
      </c>
      <c r="T299" s="12">
        <f>IF(Data_Extraction!E299="",Data_Extraction!$J299*(T$1),Data_Extraction!E299)</f>
        <v>87.399999999999991</v>
      </c>
      <c r="U299" s="12">
        <f>IF(Data_Extraction!F299="",Data_Extraction!$J299*(U$1),Data_Extraction!F299)</f>
        <v>90.16</v>
      </c>
      <c r="V299" s="12">
        <f>IF(Data_Extraction!G299="",Data_Extraction!$J299*(V$1),Data_Extraction!G299)</f>
        <v>83.72</v>
      </c>
      <c r="W299" s="12">
        <f>IF(Data_Extraction!H299="",Data_Extraction!$J299*(W$1),Data_Extraction!H299)</f>
        <v>98.440000000000012</v>
      </c>
      <c r="X299" s="12">
        <f>IF(Data_Extraction!I299="",Data_Extraction!$J299*(X$1),Data_Extraction!I299)</f>
        <v>89.24</v>
      </c>
      <c r="Y299" s="13">
        <f t="shared" si="24"/>
        <v>89.93</v>
      </c>
      <c r="Z299" s="17" t="str">
        <f t="shared" si="28"/>
        <v>Evening</v>
      </c>
      <c r="AA299" s="14" t="str">
        <f>VLOOKUP($N299,'HeartRate-2022-03-21-1647950188'!$C:$G,2,0)</f>
        <v>Hands On</v>
      </c>
      <c r="AB299" s="14" t="str">
        <f>VLOOKUP($N299,'HeartRate-2022-03-21-1647950188'!$C:$G,3,0)</f>
        <v>On Campus</v>
      </c>
      <c r="AC299" s="14" t="str">
        <f>VLOOKUP($N299,'HeartRate-2022-03-21-1647950188'!$C:$G,4,0)</f>
        <v>Sitting</v>
      </c>
      <c r="AD299" s="14" t="str">
        <f>VLOOKUP($N299,'HeartRate-2022-03-21-1647950188'!$C:$G,5,0)</f>
        <v>Tools_Digital Drawing</v>
      </c>
      <c r="AE299">
        <f t="shared" si="29"/>
        <v>0</v>
      </c>
      <c r="AF299" s="18">
        <v>44631</v>
      </c>
      <c r="AG299" s="19">
        <v>0.64631944444444445</v>
      </c>
    </row>
    <row r="300" spans="1:33" x14ac:dyDescent="0.3">
      <c r="A300" s="5">
        <v>44631.646527777775</v>
      </c>
      <c r="B300" t="str">
        <f>IFERROR(AVERAGEIFS('HeartRate-2022-03-21-1647950188'!$B:$B,'HeartRate-2022-03-21-1647950188'!$A:$A,Data_Extraction!B$2,'HeartRate-2022-03-21-1647950188'!$C:$C,Data_Extraction!$A300),"")</f>
        <v/>
      </c>
      <c r="C300">
        <f>IFERROR(AVERAGEIFS('HeartRate-2022-03-21-1647950188'!$B:$B,'HeartRate-2022-03-21-1647950188'!$A:$A,Data_Extraction!C$2,'HeartRate-2022-03-21-1647950188'!$C:$C,Data_Extraction!$A300),"")</f>
        <v>96</v>
      </c>
      <c r="D300" t="str">
        <f>IFERROR(AVERAGEIFS('HeartRate-2022-03-21-1647950188'!$B:$B,'HeartRate-2022-03-21-1647950188'!$A:$A,Data_Extraction!D$2,'HeartRate-2022-03-21-1647950188'!$C:$C,Data_Extraction!$A300),"")</f>
        <v/>
      </c>
      <c r="E300" t="str">
        <f>IFERROR(AVERAGEIFS('HeartRate-2022-03-21-1647950188'!$B:$B,'HeartRate-2022-03-21-1647950188'!$A:$A,Data_Extraction!E$2,'HeartRate-2022-03-21-1647950188'!$C:$C,Data_Extraction!$A300),"")</f>
        <v/>
      </c>
      <c r="F300" t="str">
        <f>IFERROR(AVERAGEIFS('HeartRate-2022-03-21-1647950188'!$B:$B,'HeartRate-2022-03-21-1647950188'!$A:$A,Data_Extraction!F$2,'HeartRate-2022-03-21-1647950188'!$C:$C,Data_Extraction!$A300),"")</f>
        <v/>
      </c>
      <c r="G300" t="str">
        <f>IFERROR(AVERAGEIFS('HeartRate-2022-03-21-1647950188'!$B:$B,'HeartRate-2022-03-21-1647950188'!$A:$A,Data_Extraction!G$2,'HeartRate-2022-03-21-1647950188'!$C:$C,Data_Extraction!$A300),"")</f>
        <v/>
      </c>
      <c r="H300" t="str">
        <f>IFERROR(AVERAGEIFS('HeartRate-2022-03-21-1647950188'!$B:$B,'HeartRate-2022-03-21-1647950188'!$A:$A,Data_Extraction!H$2,'HeartRate-2022-03-21-1647950188'!$C:$C,Data_Extraction!$A300),"")</f>
        <v/>
      </c>
      <c r="I300" t="str">
        <f>IFERROR(AVERAGEIFS('HeartRate-2022-03-21-1647950188'!$B:$B,'HeartRate-2022-03-21-1647950188'!$A:$A,Data_Extraction!I$2,'HeartRate-2022-03-21-1647950188'!$C:$C,Data_Extraction!$A300),"")</f>
        <v/>
      </c>
      <c r="J300" s="8">
        <f t="shared" si="25"/>
        <v>96</v>
      </c>
      <c r="N300" s="11">
        <f>Data_Extraction!A300</f>
        <v>44631.646527777775</v>
      </c>
      <c r="O300" s="15">
        <f t="shared" si="26"/>
        <v>44631</v>
      </c>
      <c r="P300" s="16">
        <f t="shared" si="27"/>
        <v>0.64652777777777781</v>
      </c>
      <c r="Q300" s="12">
        <f>IF(Data_Extraction!B300="",Data_Extraction!$J300*(Q$1),Data_Extraction!B300)</f>
        <v>86.4</v>
      </c>
      <c r="R300" s="12">
        <f>IF(Data_Extraction!C300="",Data_Extraction!$J300*(R$1),Data_Extraction!C300)</f>
        <v>96</v>
      </c>
      <c r="S300" s="12">
        <f>IF(Data_Extraction!D300="",Data_Extraction!$J300*(S$1),Data_Extraction!D300)</f>
        <v>99.84</v>
      </c>
      <c r="T300" s="12">
        <f>IF(Data_Extraction!E300="",Data_Extraction!$J300*(T$1),Data_Extraction!E300)</f>
        <v>91.199999999999989</v>
      </c>
      <c r="U300" s="12">
        <f>IF(Data_Extraction!F300="",Data_Extraction!$J300*(U$1),Data_Extraction!F300)</f>
        <v>94.08</v>
      </c>
      <c r="V300" s="12">
        <f>IF(Data_Extraction!G300="",Data_Extraction!$J300*(V$1),Data_Extraction!G300)</f>
        <v>87.36</v>
      </c>
      <c r="W300" s="12">
        <f>IF(Data_Extraction!H300="",Data_Extraction!$J300*(W$1),Data_Extraction!H300)</f>
        <v>102.72</v>
      </c>
      <c r="X300" s="12">
        <f>IF(Data_Extraction!I300="",Data_Extraction!$J300*(X$1),Data_Extraction!I300)</f>
        <v>93.12</v>
      </c>
      <c r="Y300" s="13">
        <f t="shared" si="24"/>
        <v>93.84</v>
      </c>
      <c r="Z300" s="17" t="str">
        <f t="shared" si="28"/>
        <v>Evening</v>
      </c>
      <c r="AA300" s="14" t="str">
        <f>VLOOKUP($N300,'HeartRate-2022-03-21-1647950188'!$C:$G,2,0)</f>
        <v>Hands On</v>
      </c>
      <c r="AB300" s="14" t="str">
        <f>VLOOKUP($N300,'HeartRate-2022-03-21-1647950188'!$C:$G,3,0)</f>
        <v>On Campus</v>
      </c>
      <c r="AC300" s="14" t="str">
        <f>VLOOKUP($N300,'HeartRate-2022-03-21-1647950188'!$C:$G,4,0)</f>
        <v>Sitting</v>
      </c>
      <c r="AD300" s="14" t="str">
        <f>VLOOKUP($N300,'HeartRate-2022-03-21-1647950188'!$C:$G,5,0)</f>
        <v>Tools_Digital Drawing</v>
      </c>
      <c r="AE300">
        <f t="shared" si="29"/>
        <v>0</v>
      </c>
      <c r="AF300" s="18">
        <v>44631</v>
      </c>
      <c r="AG300" s="19">
        <v>0.64652777777777781</v>
      </c>
    </row>
    <row r="301" spans="1:33" x14ac:dyDescent="0.3">
      <c r="A301" s="5">
        <v>44631.65</v>
      </c>
      <c r="B301" t="str">
        <f>IFERROR(AVERAGEIFS('HeartRate-2022-03-21-1647950188'!$B:$B,'HeartRate-2022-03-21-1647950188'!$A:$A,Data_Extraction!B$2,'HeartRate-2022-03-21-1647950188'!$C:$C,Data_Extraction!$A301),"")</f>
        <v/>
      </c>
      <c r="C301">
        <f>IFERROR(AVERAGEIFS('HeartRate-2022-03-21-1647950188'!$B:$B,'HeartRate-2022-03-21-1647950188'!$A:$A,Data_Extraction!C$2,'HeartRate-2022-03-21-1647950188'!$C:$C,Data_Extraction!$A301),"")</f>
        <v>97</v>
      </c>
      <c r="D301" t="str">
        <f>IFERROR(AVERAGEIFS('HeartRate-2022-03-21-1647950188'!$B:$B,'HeartRate-2022-03-21-1647950188'!$A:$A,Data_Extraction!D$2,'HeartRate-2022-03-21-1647950188'!$C:$C,Data_Extraction!$A301),"")</f>
        <v/>
      </c>
      <c r="E301" t="str">
        <f>IFERROR(AVERAGEIFS('HeartRate-2022-03-21-1647950188'!$B:$B,'HeartRate-2022-03-21-1647950188'!$A:$A,Data_Extraction!E$2,'HeartRate-2022-03-21-1647950188'!$C:$C,Data_Extraction!$A301),"")</f>
        <v/>
      </c>
      <c r="F301" t="str">
        <f>IFERROR(AVERAGEIFS('HeartRate-2022-03-21-1647950188'!$B:$B,'HeartRate-2022-03-21-1647950188'!$A:$A,Data_Extraction!F$2,'HeartRate-2022-03-21-1647950188'!$C:$C,Data_Extraction!$A301),"")</f>
        <v/>
      </c>
      <c r="G301" t="str">
        <f>IFERROR(AVERAGEIFS('HeartRate-2022-03-21-1647950188'!$B:$B,'HeartRate-2022-03-21-1647950188'!$A:$A,Data_Extraction!G$2,'HeartRate-2022-03-21-1647950188'!$C:$C,Data_Extraction!$A301),"")</f>
        <v/>
      </c>
      <c r="H301" t="str">
        <f>IFERROR(AVERAGEIFS('HeartRate-2022-03-21-1647950188'!$B:$B,'HeartRate-2022-03-21-1647950188'!$A:$A,Data_Extraction!H$2,'HeartRate-2022-03-21-1647950188'!$C:$C,Data_Extraction!$A301),"")</f>
        <v/>
      </c>
      <c r="I301" t="str">
        <f>IFERROR(AVERAGEIFS('HeartRate-2022-03-21-1647950188'!$B:$B,'HeartRate-2022-03-21-1647950188'!$A:$A,Data_Extraction!I$2,'HeartRate-2022-03-21-1647950188'!$C:$C,Data_Extraction!$A301),"")</f>
        <v/>
      </c>
      <c r="J301" s="8">
        <f t="shared" si="25"/>
        <v>97</v>
      </c>
      <c r="N301" s="11">
        <f>Data_Extraction!A301</f>
        <v>44631.65</v>
      </c>
      <c r="O301" s="15">
        <f t="shared" si="26"/>
        <v>44631</v>
      </c>
      <c r="P301" s="16">
        <f t="shared" si="27"/>
        <v>0.65</v>
      </c>
      <c r="Q301" s="12">
        <f>IF(Data_Extraction!B301="",Data_Extraction!$J301*(Q$1),Data_Extraction!B301)</f>
        <v>87.3</v>
      </c>
      <c r="R301" s="12">
        <f>IF(Data_Extraction!C301="",Data_Extraction!$J301*(R$1),Data_Extraction!C301)</f>
        <v>97</v>
      </c>
      <c r="S301" s="12">
        <f>IF(Data_Extraction!D301="",Data_Extraction!$J301*(S$1),Data_Extraction!D301)</f>
        <v>100.88000000000001</v>
      </c>
      <c r="T301" s="12">
        <f>IF(Data_Extraction!E301="",Data_Extraction!$J301*(T$1),Data_Extraction!E301)</f>
        <v>92.149999999999991</v>
      </c>
      <c r="U301" s="12">
        <f>IF(Data_Extraction!F301="",Data_Extraction!$J301*(U$1),Data_Extraction!F301)</f>
        <v>95.06</v>
      </c>
      <c r="V301" s="12">
        <f>IF(Data_Extraction!G301="",Data_Extraction!$J301*(V$1),Data_Extraction!G301)</f>
        <v>88.27</v>
      </c>
      <c r="W301" s="12">
        <f>IF(Data_Extraction!H301="",Data_Extraction!$J301*(W$1),Data_Extraction!H301)</f>
        <v>103.79</v>
      </c>
      <c r="X301" s="12">
        <f>IF(Data_Extraction!I301="",Data_Extraction!$J301*(X$1),Data_Extraction!I301)</f>
        <v>94.09</v>
      </c>
      <c r="Y301" s="13">
        <f t="shared" si="24"/>
        <v>94.817499999999995</v>
      </c>
      <c r="Z301" s="17" t="str">
        <f t="shared" si="28"/>
        <v>Evening</v>
      </c>
      <c r="AA301" s="14" t="str">
        <f>VLOOKUP($N301,'HeartRate-2022-03-21-1647950188'!$C:$G,2,0)</f>
        <v>Hands On</v>
      </c>
      <c r="AB301" s="14" t="str">
        <f>VLOOKUP($N301,'HeartRate-2022-03-21-1647950188'!$C:$G,3,0)</f>
        <v>On Campus</v>
      </c>
      <c r="AC301" s="14" t="str">
        <f>VLOOKUP($N301,'HeartRate-2022-03-21-1647950188'!$C:$G,4,0)</f>
        <v>Sitting</v>
      </c>
      <c r="AD301" s="14" t="str">
        <f>VLOOKUP($N301,'HeartRate-2022-03-21-1647950188'!$C:$G,5,0)</f>
        <v>Tools_Digital Drawing</v>
      </c>
      <c r="AE301">
        <f t="shared" si="29"/>
        <v>0</v>
      </c>
      <c r="AF301" s="18">
        <v>44631</v>
      </c>
      <c r="AG301" s="19">
        <v>0.65</v>
      </c>
    </row>
    <row r="302" spans="1:33" x14ac:dyDescent="0.3">
      <c r="A302" s="5">
        <v>44631.65152777778</v>
      </c>
      <c r="B302" t="str">
        <f>IFERROR(AVERAGEIFS('HeartRate-2022-03-21-1647950188'!$B:$B,'HeartRate-2022-03-21-1647950188'!$A:$A,Data_Extraction!B$2,'HeartRate-2022-03-21-1647950188'!$C:$C,Data_Extraction!$A302),"")</f>
        <v/>
      </c>
      <c r="C302">
        <f>IFERROR(AVERAGEIFS('HeartRate-2022-03-21-1647950188'!$B:$B,'HeartRate-2022-03-21-1647950188'!$A:$A,Data_Extraction!C$2,'HeartRate-2022-03-21-1647950188'!$C:$C,Data_Extraction!$A302),"")</f>
        <v>102</v>
      </c>
      <c r="D302" t="str">
        <f>IFERROR(AVERAGEIFS('HeartRate-2022-03-21-1647950188'!$B:$B,'HeartRate-2022-03-21-1647950188'!$A:$A,Data_Extraction!D$2,'HeartRate-2022-03-21-1647950188'!$C:$C,Data_Extraction!$A302),"")</f>
        <v/>
      </c>
      <c r="E302" t="str">
        <f>IFERROR(AVERAGEIFS('HeartRate-2022-03-21-1647950188'!$B:$B,'HeartRate-2022-03-21-1647950188'!$A:$A,Data_Extraction!E$2,'HeartRate-2022-03-21-1647950188'!$C:$C,Data_Extraction!$A302),"")</f>
        <v/>
      </c>
      <c r="F302" t="str">
        <f>IFERROR(AVERAGEIFS('HeartRate-2022-03-21-1647950188'!$B:$B,'HeartRate-2022-03-21-1647950188'!$A:$A,Data_Extraction!F$2,'HeartRate-2022-03-21-1647950188'!$C:$C,Data_Extraction!$A302),"")</f>
        <v/>
      </c>
      <c r="G302" t="str">
        <f>IFERROR(AVERAGEIFS('HeartRate-2022-03-21-1647950188'!$B:$B,'HeartRate-2022-03-21-1647950188'!$A:$A,Data_Extraction!G$2,'HeartRate-2022-03-21-1647950188'!$C:$C,Data_Extraction!$A302),"")</f>
        <v/>
      </c>
      <c r="H302" t="str">
        <f>IFERROR(AVERAGEIFS('HeartRate-2022-03-21-1647950188'!$B:$B,'HeartRate-2022-03-21-1647950188'!$A:$A,Data_Extraction!H$2,'HeartRate-2022-03-21-1647950188'!$C:$C,Data_Extraction!$A302),"")</f>
        <v/>
      </c>
      <c r="I302" t="str">
        <f>IFERROR(AVERAGEIFS('HeartRate-2022-03-21-1647950188'!$B:$B,'HeartRate-2022-03-21-1647950188'!$A:$A,Data_Extraction!I$2,'HeartRate-2022-03-21-1647950188'!$C:$C,Data_Extraction!$A302),"")</f>
        <v/>
      </c>
      <c r="J302" s="8">
        <f t="shared" si="25"/>
        <v>102</v>
      </c>
      <c r="N302" s="11">
        <f>Data_Extraction!A302</f>
        <v>44631.65152777778</v>
      </c>
      <c r="O302" s="15">
        <f t="shared" si="26"/>
        <v>44631</v>
      </c>
      <c r="P302" s="16">
        <f t="shared" si="27"/>
        <v>0.65152777777777782</v>
      </c>
      <c r="Q302" s="12">
        <f>IF(Data_Extraction!B302="",Data_Extraction!$J302*(Q$1),Data_Extraction!B302)</f>
        <v>91.8</v>
      </c>
      <c r="R302" s="12">
        <f>IF(Data_Extraction!C302="",Data_Extraction!$J302*(R$1),Data_Extraction!C302)</f>
        <v>102</v>
      </c>
      <c r="S302" s="12">
        <f>IF(Data_Extraction!D302="",Data_Extraction!$J302*(S$1),Data_Extraction!D302)</f>
        <v>106.08</v>
      </c>
      <c r="T302" s="12">
        <f>IF(Data_Extraction!E302="",Data_Extraction!$J302*(T$1),Data_Extraction!E302)</f>
        <v>96.899999999999991</v>
      </c>
      <c r="U302" s="12">
        <f>IF(Data_Extraction!F302="",Data_Extraction!$J302*(U$1),Data_Extraction!F302)</f>
        <v>99.96</v>
      </c>
      <c r="V302" s="12">
        <f>IF(Data_Extraction!G302="",Data_Extraction!$J302*(V$1),Data_Extraction!G302)</f>
        <v>92.820000000000007</v>
      </c>
      <c r="W302" s="12">
        <f>IF(Data_Extraction!H302="",Data_Extraction!$J302*(W$1),Data_Extraction!H302)</f>
        <v>109.14</v>
      </c>
      <c r="X302" s="12">
        <f>IF(Data_Extraction!I302="",Data_Extraction!$J302*(X$1),Data_Extraction!I302)</f>
        <v>98.94</v>
      </c>
      <c r="Y302" s="13">
        <f t="shared" si="24"/>
        <v>99.704999999999984</v>
      </c>
      <c r="Z302" s="17" t="str">
        <f t="shared" si="28"/>
        <v>Evening</v>
      </c>
      <c r="AA302" s="14" t="str">
        <f>VLOOKUP($N302,'HeartRate-2022-03-21-1647950188'!$C:$G,2,0)</f>
        <v>Closing</v>
      </c>
      <c r="AB302" s="14" t="str">
        <f>VLOOKUP($N302,'HeartRate-2022-03-21-1647950188'!$C:$G,3,0)</f>
        <v>On Campus</v>
      </c>
      <c r="AC302" s="14" t="str">
        <f>VLOOKUP($N302,'HeartRate-2022-03-21-1647950188'!$C:$G,4,0)</f>
        <v>Sitting</v>
      </c>
      <c r="AD302" s="14" t="str">
        <f>VLOOKUP($N302,'HeartRate-2022-03-21-1647950188'!$C:$G,5,0)</f>
        <v>Tools_Digital Drawing</v>
      </c>
      <c r="AE302">
        <f t="shared" si="29"/>
        <v>0</v>
      </c>
      <c r="AF302" s="18">
        <v>44631</v>
      </c>
      <c r="AG302" s="19">
        <v>0.65152777777777782</v>
      </c>
    </row>
    <row r="303" spans="1:33" x14ac:dyDescent="0.3">
      <c r="A303" s="5">
        <v>44631.65347222222</v>
      </c>
      <c r="B303" t="str">
        <f>IFERROR(AVERAGEIFS('HeartRate-2022-03-21-1647950188'!$B:$B,'HeartRate-2022-03-21-1647950188'!$A:$A,Data_Extraction!B$2,'HeartRate-2022-03-21-1647950188'!$C:$C,Data_Extraction!$A303),"")</f>
        <v/>
      </c>
      <c r="C303">
        <f>IFERROR(AVERAGEIFS('HeartRate-2022-03-21-1647950188'!$B:$B,'HeartRate-2022-03-21-1647950188'!$A:$A,Data_Extraction!C$2,'HeartRate-2022-03-21-1647950188'!$C:$C,Data_Extraction!$A303),"")</f>
        <v>102</v>
      </c>
      <c r="D303" t="str">
        <f>IFERROR(AVERAGEIFS('HeartRate-2022-03-21-1647950188'!$B:$B,'HeartRate-2022-03-21-1647950188'!$A:$A,Data_Extraction!D$2,'HeartRate-2022-03-21-1647950188'!$C:$C,Data_Extraction!$A303),"")</f>
        <v/>
      </c>
      <c r="E303" t="str">
        <f>IFERROR(AVERAGEIFS('HeartRate-2022-03-21-1647950188'!$B:$B,'HeartRate-2022-03-21-1647950188'!$A:$A,Data_Extraction!E$2,'HeartRate-2022-03-21-1647950188'!$C:$C,Data_Extraction!$A303),"")</f>
        <v/>
      </c>
      <c r="F303" t="str">
        <f>IFERROR(AVERAGEIFS('HeartRate-2022-03-21-1647950188'!$B:$B,'HeartRate-2022-03-21-1647950188'!$A:$A,Data_Extraction!F$2,'HeartRate-2022-03-21-1647950188'!$C:$C,Data_Extraction!$A303),"")</f>
        <v/>
      </c>
      <c r="G303" t="str">
        <f>IFERROR(AVERAGEIFS('HeartRate-2022-03-21-1647950188'!$B:$B,'HeartRate-2022-03-21-1647950188'!$A:$A,Data_Extraction!G$2,'HeartRate-2022-03-21-1647950188'!$C:$C,Data_Extraction!$A303),"")</f>
        <v/>
      </c>
      <c r="H303" t="str">
        <f>IFERROR(AVERAGEIFS('HeartRate-2022-03-21-1647950188'!$B:$B,'HeartRate-2022-03-21-1647950188'!$A:$A,Data_Extraction!H$2,'HeartRate-2022-03-21-1647950188'!$C:$C,Data_Extraction!$A303),"")</f>
        <v/>
      </c>
      <c r="I303" t="str">
        <f>IFERROR(AVERAGEIFS('HeartRate-2022-03-21-1647950188'!$B:$B,'HeartRate-2022-03-21-1647950188'!$A:$A,Data_Extraction!I$2,'HeartRate-2022-03-21-1647950188'!$C:$C,Data_Extraction!$A303),"")</f>
        <v/>
      </c>
      <c r="J303" s="8">
        <f t="shared" si="25"/>
        <v>102</v>
      </c>
      <c r="N303" s="11">
        <f>Data_Extraction!A303</f>
        <v>44631.65347222222</v>
      </c>
      <c r="O303" s="15">
        <f t="shared" si="26"/>
        <v>44631</v>
      </c>
      <c r="P303" s="16">
        <f t="shared" si="27"/>
        <v>0.65347222222222223</v>
      </c>
      <c r="Q303" s="12">
        <f>IF(Data_Extraction!B303="",Data_Extraction!$J303*(Q$1),Data_Extraction!B303)</f>
        <v>91.8</v>
      </c>
      <c r="R303" s="12">
        <f>IF(Data_Extraction!C303="",Data_Extraction!$J303*(R$1),Data_Extraction!C303)</f>
        <v>102</v>
      </c>
      <c r="S303" s="12">
        <f>IF(Data_Extraction!D303="",Data_Extraction!$J303*(S$1),Data_Extraction!D303)</f>
        <v>106.08</v>
      </c>
      <c r="T303" s="12">
        <f>IF(Data_Extraction!E303="",Data_Extraction!$J303*(T$1),Data_Extraction!E303)</f>
        <v>96.899999999999991</v>
      </c>
      <c r="U303" s="12">
        <f>IF(Data_Extraction!F303="",Data_Extraction!$J303*(U$1),Data_Extraction!F303)</f>
        <v>99.96</v>
      </c>
      <c r="V303" s="12">
        <f>IF(Data_Extraction!G303="",Data_Extraction!$J303*(V$1),Data_Extraction!G303)</f>
        <v>92.820000000000007</v>
      </c>
      <c r="W303" s="12">
        <f>IF(Data_Extraction!H303="",Data_Extraction!$J303*(W$1),Data_Extraction!H303)</f>
        <v>109.14</v>
      </c>
      <c r="X303" s="12">
        <f>IF(Data_Extraction!I303="",Data_Extraction!$J303*(X$1),Data_Extraction!I303)</f>
        <v>98.94</v>
      </c>
      <c r="Y303" s="13">
        <f t="shared" si="24"/>
        <v>99.704999999999984</v>
      </c>
      <c r="Z303" s="17" t="str">
        <f t="shared" si="28"/>
        <v>Evening</v>
      </c>
      <c r="AA303" s="14" t="str">
        <f>VLOOKUP($N303,'HeartRate-2022-03-21-1647950188'!$C:$G,2,0)</f>
        <v>Closing</v>
      </c>
      <c r="AB303" s="14" t="str">
        <f>VLOOKUP($N303,'HeartRate-2022-03-21-1647950188'!$C:$G,3,0)</f>
        <v>On Campus</v>
      </c>
      <c r="AC303" s="14" t="str">
        <f>VLOOKUP($N303,'HeartRate-2022-03-21-1647950188'!$C:$G,4,0)</f>
        <v>Sitting</v>
      </c>
      <c r="AD303" s="14" t="str">
        <f>VLOOKUP($N303,'HeartRate-2022-03-21-1647950188'!$C:$G,5,0)</f>
        <v>Tools_Digital Drawing</v>
      </c>
      <c r="AE303">
        <f t="shared" si="29"/>
        <v>0</v>
      </c>
      <c r="AF303" s="18">
        <v>44631</v>
      </c>
      <c r="AG303" s="19">
        <v>0.65347222222222223</v>
      </c>
    </row>
    <row r="304" spans="1:33" x14ac:dyDescent="0.3">
      <c r="A304" s="5">
        <v>44631.654479166667</v>
      </c>
      <c r="B304" t="str">
        <f>IFERROR(AVERAGEIFS('HeartRate-2022-03-21-1647950188'!$B:$B,'HeartRate-2022-03-21-1647950188'!$A:$A,Data_Extraction!B$2,'HeartRate-2022-03-21-1647950188'!$C:$C,Data_Extraction!$A304),"")</f>
        <v/>
      </c>
      <c r="C304">
        <f>IFERROR(AVERAGEIFS('HeartRate-2022-03-21-1647950188'!$B:$B,'HeartRate-2022-03-21-1647950188'!$A:$A,Data_Extraction!C$2,'HeartRate-2022-03-21-1647950188'!$C:$C,Data_Extraction!$A304),"")</f>
        <v>82</v>
      </c>
      <c r="D304" t="str">
        <f>IFERROR(AVERAGEIFS('HeartRate-2022-03-21-1647950188'!$B:$B,'HeartRate-2022-03-21-1647950188'!$A:$A,Data_Extraction!D$2,'HeartRate-2022-03-21-1647950188'!$C:$C,Data_Extraction!$A304),"")</f>
        <v/>
      </c>
      <c r="E304" t="str">
        <f>IFERROR(AVERAGEIFS('HeartRate-2022-03-21-1647950188'!$B:$B,'HeartRate-2022-03-21-1647950188'!$A:$A,Data_Extraction!E$2,'HeartRate-2022-03-21-1647950188'!$C:$C,Data_Extraction!$A304),"")</f>
        <v/>
      </c>
      <c r="F304" t="str">
        <f>IFERROR(AVERAGEIFS('HeartRate-2022-03-21-1647950188'!$B:$B,'HeartRate-2022-03-21-1647950188'!$A:$A,Data_Extraction!F$2,'HeartRate-2022-03-21-1647950188'!$C:$C,Data_Extraction!$A304),"")</f>
        <v/>
      </c>
      <c r="G304" t="str">
        <f>IFERROR(AVERAGEIFS('HeartRate-2022-03-21-1647950188'!$B:$B,'HeartRate-2022-03-21-1647950188'!$A:$A,Data_Extraction!G$2,'HeartRate-2022-03-21-1647950188'!$C:$C,Data_Extraction!$A304),"")</f>
        <v/>
      </c>
      <c r="H304" t="str">
        <f>IFERROR(AVERAGEIFS('HeartRate-2022-03-21-1647950188'!$B:$B,'HeartRate-2022-03-21-1647950188'!$A:$A,Data_Extraction!H$2,'HeartRate-2022-03-21-1647950188'!$C:$C,Data_Extraction!$A304),"")</f>
        <v/>
      </c>
      <c r="I304" t="str">
        <f>IFERROR(AVERAGEIFS('HeartRate-2022-03-21-1647950188'!$B:$B,'HeartRate-2022-03-21-1647950188'!$A:$A,Data_Extraction!I$2,'HeartRate-2022-03-21-1647950188'!$C:$C,Data_Extraction!$A304),"")</f>
        <v/>
      </c>
      <c r="J304" s="8">
        <f t="shared" si="25"/>
        <v>82</v>
      </c>
      <c r="N304" s="11">
        <f>Data_Extraction!A304</f>
        <v>44631.654479166667</v>
      </c>
      <c r="O304" s="15">
        <f t="shared" si="26"/>
        <v>44631</v>
      </c>
      <c r="P304" s="16">
        <f t="shared" si="27"/>
        <v>0.65447916666666661</v>
      </c>
      <c r="Q304" s="12">
        <f>IF(Data_Extraction!B304="",Data_Extraction!$J304*(Q$1),Data_Extraction!B304)</f>
        <v>73.8</v>
      </c>
      <c r="R304" s="12">
        <f>IF(Data_Extraction!C304="",Data_Extraction!$J304*(R$1),Data_Extraction!C304)</f>
        <v>82</v>
      </c>
      <c r="S304" s="12">
        <f>IF(Data_Extraction!D304="",Data_Extraction!$J304*(S$1),Data_Extraction!D304)</f>
        <v>85.28</v>
      </c>
      <c r="T304" s="12">
        <f>IF(Data_Extraction!E304="",Data_Extraction!$J304*(T$1),Data_Extraction!E304)</f>
        <v>77.899999999999991</v>
      </c>
      <c r="U304" s="12">
        <f>IF(Data_Extraction!F304="",Data_Extraction!$J304*(U$1),Data_Extraction!F304)</f>
        <v>80.36</v>
      </c>
      <c r="V304" s="12">
        <f>IF(Data_Extraction!G304="",Data_Extraction!$J304*(V$1),Data_Extraction!G304)</f>
        <v>74.62</v>
      </c>
      <c r="W304" s="12">
        <f>IF(Data_Extraction!H304="",Data_Extraction!$J304*(W$1),Data_Extraction!H304)</f>
        <v>87.740000000000009</v>
      </c>
      <c r="X304" s="12">
        <f>IF(Data_Extraction!I304="",Data_Extraction!$J304*(X$1),Data_Extraction!I304)</f>
        <v>79.539999999999992</v>
      </c>
      <c r="Y304" s="13">
        <f t="shared" si="24"/>
        <v>80.155000000000001</v>
      </c>
      <c r="Z304" s="17" t="str">
        <f t="shared" si="28"/>
        <v>Evening</v>
      </c>
      <c r="AA304" s="14" t="str">
        <f>VLOOKUP($N304,'HeartRate-2022-03-21-1647950188'!$C:$G,2,0)</f>
        <v>Closing</v>
      </c>
      <c r="AB304" s="14" t="str">
        <f>VLOOKUP($N304,'HeartRate-2022-03-21-1647950188'!$C:$G,3,0)</f>
        <v>On Campus</v>
      </c>
      <c r="AC304" s="14" t="str">
        <f>VLOOKUP($N304,'HeartRate-2022-03-21-1647950188'!$C:$G,4,0)</f>
        <v>Sitting</v>
      </c>
      <c r="AD304" s="14" t="str">
        <f>VLOOKUP($N304,'HeartRate-2022-03-21-1647950188'!$C:$G,5,0)</f>
        <v>Tools_Digital Drawing</v>
      </c>
      <c r="AE304">
        <f t="shared" si="29"/>
        <v>0</v>
      </c>
      <c r="AF304" s="18">
        <v>44631</v>
      </c>
      <c r="AG304" s="19">
        <v>0.65447916666666661</v>
      </c>
    </row>
    <row r="305" spans="1:33" x14ac:dyDescent="0.3">
      <c r="A305" s="5">
        <v>44631.656944444447</v>
      </c>
      <c r="B305" t="str">
        <f>IFERROR(AVERAGEIFS('HeartRate-2022-03-21-1647950188'!$B:$B,'HeartRate-2022-03-21-1647950188'!$A:$A,Data_Extraction!B$2,'HeartRate-2022-03-21-1647950188'!$C:$C,Data_Extraction!$A305),"")</f>
        <v/>
      </c>
      <c r="C305">
        <f>IFERROR(AVERAGEIFS('HeartRate-2022-03-21-1647950188'!$B:$B,'HeartRate-2022-03-21-1647950188'!$A:$A,Data_Extraction!C$2,'HeartRate-2022-03-21-1647950188'!$C:$C,Data_Extraction!$A305),"")</f>
        <v>92</v>
      </c>
      <c r="D305" t="str">
        <f>IFERROR(AVERAGEIFS('HeartRate-2022-03-21-1647950188'!$B:$B,'HeartRate-2022-03-21-1647950188'!$A:$A,Data_Extraction!D$2,'HeartRate-2022-03-21-1647950188'!$C:$C,Data_Extraction!$A305),"")</f>
        <v/>
      </c>
      <c r="E305" t="str">
        <f>IFERROR(AVERAGEIFS('HeartRate-2022-03-21-1647950188'!$B:$B,'HeartRate-2022-03-21-1647950188'!$A:$A,Data_Extraction!E$2,'HeartRate-2022-03-21-1647950188'!$C:$C,Data_Extraction!$A305),"")</f>
        <v/>
      </c>
      <c r="F305" t="str">
        <f>IFERROR(AVERAGEIFS('HeartRate-2022-03-21-1647950188'!$B:$B,'HeartRate-2022-03-21-1647950188'!$A:$A,Data_Extraction!F$2,'HeartRate-2022-03-21-1647950188'!$C:$C,Data_Extraction!$A305),"")</f>
        <v/>
      </c>
      <c r="G305" t="str">
        <f>IFERROR(AVERAGEIFS('HeartRate-2022-03-21-1647950188'!$B:$B,'HeartRate-2022-03-21-1647950188'!$A:$A,Data_Extraction!G$2,'HeartRate-2022-03-21-1647950188'!$C:$C,Data_Extraction!$A305),"")</f>
        <v/>
      </c>
      <c r="H305" t="str">
        <f>IFERROR(AVERAGEIFS('HeartRate-2022-03-21-1647950188'!$B:$B,'HeartRate-2022-03-21-1647950188'!$A:$A,Data_Extraction!H$2,'HeartRate-2022-03-21-1647950188'!$C:$C,Data_Extraction!$A305),"")</f>
        <v/>
      </c>
      <c r="I305" t="str">
        <f>IFERROR(AVERAGEIFS('HeartRate-2022-03-21-1647950188'!$B:$B,'HeartRate-2022-03-21-1647950188'!$A:$A,Data_Extraction!I$2,'HeartRate-2022-03-21-1647950188'!$C:$C,Data_Extraction!$A305),"")</f>
        <v/>
      </c>
      <c r="J305" s="8">
        <f t="shared" si="25"/>
        <v>92</v>
      </c>
      <c r="N305" s="11">
        <f>Data_Extraction!A305</f>
        <v>44631.656944444447</v>
      </c>
      <c r="O305" s="15">
        <f t="shared" si="26"/>
        <v>44631</v>
      </c>
      <c r="P305" s="16">
        <f t="shared" si="27"/>
        <v>0.65694444444444444</v>
      </c>
      <c r="Q305" s="12">
        <f>IF(Data_Extraction!B305="",Data_Extraction!$J305*(Q$1),Data_Extraction!B305)</f>
        <v>82.8</v>
      </c>
      <c r="R305" s="12">
        <f>IF(Data_Extraction!C305="",Data_Extraction!$J305*(R$1),Data_Extraction!C305)</f>
        <v>92</v>
      </c>
      <c r="S305" s="12">
        <f>IF(Data_Extraction!D305="",Data_Extraction!$J305*(S$1),Data_Extraction!D305)</f>
        <v>95.68</v>
      </c>
      <c r="T305" s="12">
        <f>IF(Data_Extraction!E305="",Data_Extraction!$J305*(T$1),Data_Extraction!E305)</f>
        <v>87.399999999999991</v>
      </c>
      <c r="U305" s="12">
        <f>IF(Data_Extraction!F305="",Data_Extraction!$J305*(U$1),Data_Extraction!F305)</f>
        <v>90.16</v>
      </c>
      <c r="V305" s="12">
        <f>IF(Data_Extraction!G305="",Data_Extraction!$J305*(V$1),Data_Extraction!G305)</f>
        <v>83.72</v>
      </c>
      <c r="W305" s="12">
        <f>IF(Data_Extraction!H305="",Data_Extraction!$J305*(W$1),Data_Extraction!H305)</f>
        <v>98.440000000000012</v>
      </c>
      <c r="X305" s="12">
        <f>IF(Data_Extraction!I305="",Data_Extraction!$J305*(X$1),Data_Extraction!I305)</f>
        <v>89.24</v>
      </c>
      <c r="Y305" s="13">
        <f t="shared" si="24"/>
        <v>89.93</v>
      </c>
      <c r="Z305" s="17" t="str">
        <f t="shared" si="28"/>
        <v>Evening</v>
      </c>
      <c r="AA305" s="14" t="str">
        <f>VLOOKUP($N305,'HeartRate-2022-03-21-1647950188'!$C:$G,2,0)</f>
        <v>Closing</v>
      </c>
      <c r="AB305" s="14" t="str">
        <f>VLOOKUP($N305,'HeartRate-2022-03-21-1647950188'!$C:$G,3,0)</f>
        <v>On Campus</v>
      </c>
      <c r="AC305" s="14" t="str">
        <f>VLOOKUP($N305,'HeartRate-2022-03-21-1647950188'!$C:$G,4,0)</f>
        <v>Sitting</v>
      </c>
      <c r="AD305" s="14" t="str">
        <f>VLOOKUP($N305,'HeartRate-2022-03-21-1647950188'!$C:$G,5,0)</f>
        <v>Tools_Digital Drawing</v>
      </c>
      <c r="AE305">
        <f t="shared" si="29"/>
        <v>0</v>
      </c>
      <c r="AF305" s="18">
        <v>44631</v>
      </c>
      <c r="AG305" s="19">
        <v>0.65694444444444444</v>
      </c>
    </row>
    <row r="306" spans="1:33" x14ac:dyDescent="0.3">
      <c r="A306" s="5">
        <v>44631.660416666666</v>
      </c>
      <c r="B306" t="str">
        <f>IFERROR(AVERAGEIFS('HeartRate-2022-03-21-1647950188'!$B:$B,'HeartRate-2022-03-21-1647950188'!$A:$A,Data_Extraction!B$2,'HeartRate-2022-03-21-1647950188'!$C:$C,Data_Extraction!$A306),"")</f>
        <v/>
      </c>
      <c r="C306">
        <f>IFERROR(AVERAGEIFS('HeartRate-2022-03-21-1647950188'!$B:$B,'HeartRate-2022-03-21-1647950188'!$A:$A,Data_Extraction!C$2,'HeartRate-2022-03-21-1647950188'!$C:$C,Data_Extraction!$A306),"")</f>
        <v>87</v>
      </c>
      <c r="D306" t="str">
        <f>IFERROR(AVERAGEIFS('HeartRate-2022-03-21-1647950188'!$B:$B,'HeartRate-2022-03-21-1647950188'!$A:$A,Data_Extraction!D$2,'HeartRate-2022-03-21-1647950188'!$C:$C,Data_Extraction!$A306),"")</f>
        <v/>
      </c>
      <c r="E306" t="str">
        <f>IFERROR(AVERAGEIFS('HeartRate-2022-03-21-1647950188'!$B:$B,'HeartRate-2022-03-21-1647950188'!$A:$A,Data_Extraction!E$2,'HeartRate-2022-03-21-1647950188'!$C:$C,Data_Extraction!$A306),"")</f>
        <v/>
      </c>
      <c r="F306" t="str">
        <f>IFERROR(AVERAGEIFS('HeartRate-2022-03-21-1647950188'!$B:$B,'HeartRate-2022-03-21-1647950188'!$A:$A,Data_Extraction!F$2,'HeartRate-2022-03-21-1647950188'!$C:$C,Data_Extraction!$A306),"")</f>
        <v/>
      </c>
      <c r="G306" t="str">
        <f>IFERROR(AVERAGEIFS('HeartRate-2022-03-21-1647950188'!$B:$B,'HeartRate-2022-03-21-1647950188'!$A:$A,Data_Extraction!G$2,'HeartRate-2022-03-21-1647950188'!$C:$C,Data_Extraction!$A306),"")</f>
        <v/>
      </c>
      <c r="H306" t="str">
        <f>IFERROR(AVERAGEIFS('HeartRate-2022-03-21-1647950188'!$B:$B,'HeartRate-2022-03-21-1647950188'!$A:$A,Data_Extraction!H$2,'HeartRate-2022-03-21-1647950188'!$C:$C,Data_Extraction!$A306),"")</f>
        <v/>
      </c>
      <c r="I306" t="str">
        <f>IFERROR(AVERAGEIFS('HeartRate-2022-03-21-1647950188'!$B:$B,'HeartRate-2022-03-21-1647950188'!$A:$A,Data_Extraction!I$2,'HeartRate-2022-03-21-1647950188'!$C:$C,Data_Extraction!$A306),"")</f>
        <v/>
      </c>
      <c r="J306" s="8">
        <f t="shared" si="25"/>
        <v>87</v>
      </c>
      <c r="N306" s="11">
        <f>Data_Extraction!A306</f>
        <v>44631.660416666666</v>
      </c>
      <c r="O306" s="15">
        <f t="shared" si="26"/>
        <v>44631</v>
      </c>
      <c r="P306" s="16">
        <f t="shared" si="27"/>
        <v>0.66041666666666665</v>
      </c>
      <c r="Q306" s="12">
        <f>IF(Data_Extraction!B306="",Data_Extraction!$J306*(Q$1),Data_Extraction!B306)</f>
        <v>78.3</v>
      </c>
      <c r="R306" s="12">
        <f>IF(Data_Extraction!C306="",Data_Extraction!$J306*(R$1),Data_Extraction!C306)</f>
        <v>87</v>
      </c>
      <c r="S306" s="12">
        <f>IF(Data_Extraction!D306="",Data_Extraction!$J306*(S$1),Data_Extraction!D306)</f>
        <v>90.48</v>
      </c>
      <c r="T306" s="12">
        <f>IF(Data_Extraction!E306="",Data_Extraction!$J306*(T$1),Data_Extraction!E306)</f>
        <v>82.649999999999991</v>
      </c>
      <c r="U306" s="12">
        <f>IF(Data_Extraction!F306="",Data_Extraction!$J306*(U$1),Data_Extraction!F306)</f>
        <v>85.26</v>
      </c>
      <c r="V306" s="12">
        <f>IF(Data_Extraction!G306="",Data_Extraction!$J306*(V$1),Data_Extraction!G306)</f>
        <v>79.17</v>
      </c>
      <c r="W306" s="12">
        <f>IF(Data_Extraction!H306="",Data_Extraction!$J306*(W$1),Data_Extraction!H306)</f>
        <v>93.09</v>
      </c>
      <c r="X306" s="12">
        <f>IF(Data_Extraction!I306="",Data_Extraction!$J306*(X$1),Data_Extraction!I306)</f>
        <v>84.39</v>
      </c>
      <c r="Y306" s="13">
        <f t="shared" si="24"/>
        <v>85.042500000000004</v>
      </c>
      <c r="Z306" s="17" t="str">
        <f t="shared" si="28"/>
        <v>Evening</v>
      </c>
      <c r="AA306" s="14" t="str">
        <f>VLOOKUP($N306,'HeartRate-2022-03-21-1647950188'!$C:$G,2,0)</f>
        <v>Closing</v>
      </c>
      <c r="AB306" s="14" t="str">
        <f>VLOOKUP($N306,'HeartRate-2022-03-21-1647950188'!$C:$G,3,0)</f>
        <v>On Campus</v>
      </c>
      <c r="AC306" s="14" t="str">
        <f>VLOOKUP($N306,'HeartRate-2022-03-21-1647950188'!$C:$G,4,0)</f>
        <v>Sitting</v>
      </c>
      <c r="AD306" s="14" t="str">
        <f>VLOOKUP($N306,'HeartRate-2022-03-21-1647950188'!$C:$G,5,0)</f>
        <v>Tools_Digital Drawing</v>
      </c>
      <c r="AE306">
        <f t="shared" si="29"/>
        <v>0</v>
      </c>
      <c r="AF306" s="18">
        <v>44631</v>
      </c>
      <c r="AG306" s="19">
        <v>0.66041666666666665</v>
      </c>
    </row>
    <row r="307" spans="1:33" x14ac:dyDescent="0.3">
      <c r="A307" s="5">
        <v>44634.417349537034</v>
      </c>
      <c r="B307">
        <f>IFERROR(AVERAGEIFS('HeartRate-2022-03-21-1647950188'!$B:$B,'HeartRate-2022-03-21-1647950188'!$A:$A,Data_Extraction!B$2,'HeartRate-2022-03-21-1647950188'!$C:$C,Data_Extraction!$A307),"")</f>
        <v>75</v>
      </c>
      <c r="C307" t="str">
        <f>IFERROR(AVERAGEIFS('HeartRate-2022-03-21-1647950188'!$B:$B,'HeartRate-2022-03-21-1647950188'!$A:$A,Data_Extraction!C$2,'HeartRate-2022-03-21-1647950188'!$C:$C,Data_Extraction!$A307),"")</f>
        <v/>
      </c>
      <c r="D307" t="str">
        <f>IFERROR(AVERAGEIFS('HeartRate-2022-03-21-1647950188'!$B:$B,'HeartRate-2022-03-21-1647950188'!$A:$A,Data_Extraction!D$2,'HeartRate-2022-03-21-1647950188'!$C:$C,Data_Extraction!$A307),"")</f>
        <v/>
      </c>
      <c r="E307" t="str">
        <f>IFERROR(AVERAGEIFS('HeartRate-2022-03-21-1647950188'!$B:$B,'HeartRate-2022-03-21-1647950188'!$A:$A,Data_Extraction!E$2,'HeartRate-2022-03-21-1647950188'!$C:$C,Data_Extraction!$A307),"")</f>
        <v/>
      </c>
      <c r="F307" t="str">
        <f>IFERROR(AVERAGEIFS('HeartRate-2022-03-21-1647950188'!$B:$B,'HeartRate-2022-03-21-1647950188'!$A:$A,Data_Extraction!F$2,'HeartRate-2022-03-21-1647950188'!$C:$C,Data_Extraction!$A307),"")</f>
        <v/>
      </c>
      <c r="G307" t="str">
        <f>IFERROR(AVERAGEIFS('HeartRate-2022-03-21-1647950188'!$B:$B,'HeartRate-2022-03-21-1647950188'!$A:$A,Data_Extraction!G$2,'HeartRate-2022-03-21-1647950188'!$C:$C,Data_Extraction!$A307),"")</f>
        <v/>
      </c>
      <c r="H307" t="str">
        <f>IFERROR(AVERAGEIFS('HeartRate-2022-03-21-1647950188'!$B:$B,'HeartRate-2022-03-21-1647950188'!$A:$A,Data_Extraction!H$2,'HeartRate-2022-03-21-1647950188'!$C:$C,Data_Extraction!$A307),"")</f>
        <v/>
      </c>
      <c r="I307">
        <f>IFERROR(AVERAGEIFS('HeartRate-2022-03-21-1647950188'!$B:$B,'HeartRate-2022-03-21-1647950188'!$A:$A,Data_Extraction!I$2,'HeartRate-2022-03-21-1647950188'!$C:$C,Data_Extraction!$A307),"")</f>
        <v>63</v>
      </c>
      <c r="J307" s="8">
        <f t="shared" si="25"/>
        <v>69</v>
      </c>
      <c r="N307" s="11">
        <f>Data_Extraction!A307</f>
        <v>44634.417349537034</v>
      </c>
      <c r="O307" s="15">
        <f t="shared" si="26"/>
        <v>44634</v>
      </c>
      <c r="P307" s="16">
        <f t="shared" si="27"/>
        <v>0.41734953703703703</v>
      </c>
      <c r="Q307" s="12">
        <f>IF(Data_Extraction!B307="",Data_Extraction!$J307*(Q$1),Data_Extraction!B307)</f>
        <v>75</v>
      </c>
      <c r="R307" s="12">
        <f>IF(Data_Extraction!C307="",Data_Extraction!$J307*(R$1),Data_Extraction!C307)</f>
        <v>63.480000000000004</v>
      </c>
      <c r="S307" s="12">
        <f>IF(Data_Extraction!D307="",Data_Extraction!$J307*(S$1),Data_Extraction!D307)</f>
        <v>71.760000000000005</v>
      </c>
      <c r="T307" s="12">
        <f>IF(Data_Extraction!E307="",Data_Extraction!$J307*(T$1),Data_Extraction!E307)</f>
        <v>65.55</v>
      </c>
      <c r="U307" s="12">
        <f>IF(Data_Extraction!F307="",Data_Extraction!$J307*(U$1),Data_Extraction!F307)</f>
        <v>67.62</v>
      </c>
      <c r="V307" s="12">
        <f>IF(Data_Extraction!G307="",Data_Extraction!$J307*(V$1),Data_Extraction!G307)</f>
        <v>62.79</v>
      </c>
      <c r="W307" s="12">
        <f>IF(Data_Extraction!H307="",Data_Extraction!$J307*(W$1),Data_Extraction!H307)</f>
        <v>73.83</v>
      </c>
      <c r="X307" s="12">
        <f>IF(Data_Extraction!I307="",Data_Extraction!$J307*(X$1),Data_Extraction!I307)</f>
        <v>63</v>
      </c>
      <c r="Y307" s="13">
        <f t="shared" si="24"/>
        <v>67.878749999999997</v>
      </c>
      <c r="Z307" s="17" t="str">
        <f t="shared" si="28"/>
        <v>Morning</v>
      </c>
      <c r="AA307" s="14" t="str">
        <f>VLOOKUP($N307,'HeartRate-2022-03-21-1647950188'!$C:$G,2,0)</f>
        <v>Greetings</v>
      </c>
      <c r="AB307" s="14" t="str">
        <f>VLOOKUP($N307,'HeartRate-2022-03-21-1647950188'!$C:$G,3,0)</f>
        <v>Off Campus</v>
      </c>
      <c r="AC307" s="14" t="str">
        <f>VLOOKUP($N307,'HeartRate-2022-03-21-1647950188'!$C:$G,4,0)</f>
        <v>Standing</v>
      </c>
      <c r="AD307" s="14" t="str">
        <f>VLOOKUP($N307,'HeartRate-2022-03-21-1647950188'!$C:$G,5,0)</f>
        <v>Technical Contexts</v>
      </c>
      <c r="AE307">
        <f t="shared" si="29"/>
        <v>0</v>
      </c>
      <c r="AF307" s="18">
        <v>44634</v>
      </c>
      <c r="AG307" s="19">
        <v>0.41734953703703703</v>
      </c>
    </row>
    <row r="308" spans="1:33" x14ac:dyDescent="0.3">
      <c r="A308" s="5">
        <v>44634.417361111111</v>
      </c>
      <c r="B308" t="str">
        <f>IFERROR(AVERAGEIFS('HeartRate-2022-03-21-1647950188'!$B:$B,'HeartRate-2022-03-21-1647950188'!$A:$A,Data_Extraction!B$2,'HeartRate-2022-03-21-1647950188'!$C:$C,Data_Extraction!$A308),"")</f>
        <v/>
      </c>
      <c r="C308">
        <f>IFERROR(AVERAGEIFS('HeartRate-2022-03-21-1647950188'!$B:$B,'HeartRate-2022-03-21-1647950188'!$A:$A,Data_Extraction!C$2,'HeartRate-2022-03-21-1647950188'!$C:$C,Data_Extraction!$A308),"")</f>
        <v>78</v>
      </c>
      <c r="D308" t="str">
        <f>IFERROR(AVERAGEIFS('HeartRate-2022-03-21-1647950188'!$B:$B,'HeartRate-2022-03-21-1647950188'!$A:$A,Data_Extraction!D$2,'HeartRate-2022-03-21-1647950188'!$C:$C,Data_Extraction!$A308),"")</f>
        <v/>
      </c>
      <c r="E308" t="str">
        <f>IFERROR(AVERAGEIFS('HeartRate-2022-03-21-1647950188'!$B:$B,'HeartRate-2022-03-21-1647950188'!$A:$A,Data_Extraction!E$2,'HeartRate-2022-03-21-1647950188'!$C:$C,Data_Extraction!$A308),"")</f>
        <v/>
      </c>
      <c r="F308" t="str">
        <f>IFERROR(AVERAGEIFS('HeartRate-2022-03-21-1647950188'!$B:$B,'HeartRate-2022-03-21-1647950188'!$A:$A,Data_Extraction!F$2,'HeartRate-2022-03-21-1647950188'!$C:$C,Data_Extraction!$A308),"")</f>
        <v/>
      </c>
      <c r="G308">
        <f>IFERROR(AVERAGEIFS('HeartRate-2022-03-21-1647950188'!$B:$B,'HeartRate-2022-03-21-1647950188'!$A:$A,Data_Extraction!G$2,'HeartRate-2022-03-21-1647950188'!$C:$C,Data_Extraction!$A308),"")</f>
        <v>90</v>
      </c>
      <c r="H308" t="str">
        <f>IFERROR(AVERAGEIFS('HeartRate-2022-03-21-1647950188'!$B:$B,'HeartRate-2022-03-21-1647950188'!$A:$A,Data_Extraction!H$2,'HeartRate-2022-03-21-1647950188'!$C:$C,Data_Extraction!$A308),"")</f>
        <v/>
      </c>
      <c r="I308" t="str">
        <f>IFERROR(AVERAGEIFS('HeartRate-2022-03-21-1647950188'!$B:$B,'HeartRate-2022-03-21-1647950188'!$A:$A,Data_Extraction!I$2,'HeartRate-2022-03-21-1647950188'!$C:$C,Data_Extraction!$A308),"")</f>
        <v/>
      </c>
      <c r="J308" s="8">
        <f t="shared" si="25"/>
        <v>84</v>
      </c>
      <c r="N308" s="11">
        <f>Data_Extraction!A308</f>
        <v>44634.417361111111</v>
      </c>
      <c r="O308" s="15">
        <f t="shared" si="26"/>
        <v>44634</v>
      </c>
      <c r="P308" s="16">
        <f t="shared" si="27"/>
        <v>0.41736111111111113</v>
      </c>
      <c r="Q308" s="12">
        <f>IF(Data_Extraction!B308="",Data_Extraction!$J308*(Q$1),Data_Extraction!B308)</f>
        <v>75.600000000000009</v>
      </c>
      <c r="R308" s="12">
        <f>IF(Data_Extraction!C308="",Data_Extraction!$J308*(R$1),Data_Extraction!C308)</f>
        <v>78</v>
      </c>
      <c r="S308" s="12">
        <f>IF(Data_Extraction!D308="",Data_Extraction!$J308*(S$1),Data_Extraction!D308)</f>
        <v>87.36</v>
      </c>
      <c r="T308" s="12">
        <f>IF(Data_Extraction!E308="",Data_Extraction!$J308*(T$1),Data_Extraction!E308)</f>
        <v>79.8</v>
      </c>
      <c r="U308" s="12">
        <f>IF(Data_Extraction!F308="",Data_Extraction!$J308*(U$1),Data_Extraction!F308)</f>
        <v>82.32</v>
      </c>
      <c r="V308" s="12">
        <f>IF(Data_Extraction!G308="",Data_Extraction!$J308*(V$1),Data_Extraction!G308)</f>
        <v>90</v>
      </c>
      <c r="W308" s="12">
        <f>IF(Data_Extraction!H308="",Data_Extraction!$J308*(W$1),Data_Extraction!H308)</f>
        <v>89.88000000000001</v>
      </c>
      <c r="X308" s="12">
        <f>IF(Data_Extraction!I308="",Data_Extraction!$J308*(X$1),Data_Extraction!I308)</f>
        <v>81.48</v>
      </c>
      <c r="Y308" s="13">
        <f t="shared" si="24"/>
        <v>83.055000000000007</v>
      </c>
      <c r="Z308" s="17" t="str">
        <f t="shared" si="28"/>
        <v>Morning</v>
      </c>
      <c r="AA308" s="14" t="str">
        <f>VLOOKUP($N308,'HeartRate-2022-03-21-1647950188'!$C:$G,2,0)</f>
        <v>Greetings</v>
      </c>
      <c r="AB308" s="14" t="str">
        <f>VLOOKUP($N308,'HeartRate-2022-03-21-1647950188'!$C:$G,3,0)</f>
        <v>Off Campus</v>
      </c>
      <c r="AC308" s="14" t="str">
        <f>VLOOKUP($N308,'HeartRate-2022-03-21-1647950188'!$C:$G,4,0)</f>
        <v>Standing</v>
      </c>
      <c r="AD308" s="14" t="str">
        <f>VLOOKUP($N308,'HeartRate-2022-03-21-1647950188'!$C:$G,5,0)</f>
        <v>Technical Contexts</v>
      </c>
      <c r="AE308">
        <f t="shared" si="29"/>
        <v>0</v>
      </c>
      <c r="AF308" s="18">
        <v>44634</v>
      </c>
      <c r="AG308" s="19">
        <v>0.41736111111111113</v>
      </c>
    </row>
    <row r="309" spans="1:33" x14ac:dyDescent="0.3">
      <c r="A309" s="5">
        <v>44634.418043981481</v>
      </c>
      <c r="B309">
        <f>IFERROR(AVERAGEIFS('HeartRate-2022-03-21-1647950188'!$B:$B,'HeartRate-2022-03-21-1647950188'!$A:$A,Data_Extraction!B$2,'HeartRate-2022-03-21-1647950188'!$C:$C,Data_Extraction!$A309),"")</f>
        <v>73</v>
      </c>
      <c r="C309" t="str">
        <f>IFERROR(AVERAGEIFS('HeartRate-2022-03-21-1647950188'!$B:$B,'HeartRate-2022-03-21-1647950188'!$A:$A,Data_Extraction!C$2,'HeartRate-2022-03-21-1647950188'!$C:$C,Data_Extraction!$A309),"")</f>
        <v/>
      </c>
      <c r="D309" t="str">
        <f>IFERROR(AVERAGEIFS('HeartRate-2022-03-21-1647950188'!$B:$B,'HeartRate-2022-03-21-1647950188'!$A:$A,Data_Extraction!D$2,'HeartRate-2022-03-21-1647950188'!$C:$C,Data_Extraction!$A309),"")</f>
        <v/>
      </c>
      <c r="E309" t="str">
        <f>IFERROR(AVERAGEIFS('HeartRate-2022-03-21-1647950188'!$B:$B,'HeartRate-2022-03-21-1647950188'!$A:$A,Data_Extraction!E$2,'HeartRate-2022-03-21-1647950188'!$C:$C,Data_Extraction!$A309),"")</f>
        <v/>
      </c>
      <c r="F309" t="str">
        <f>IFERROR(AVERAGEIFS('HeartRate-2022-03-21-1647950188'!$B:$B,'HeartRate-2022-03-21-1647950188'!$A:$A,Data_Extraction!F$2,'HeartRate-2022-03-21-1647950188'!$C:$C,Data_Extraction!$A309),"")</f>
        <v/>
      </c>
      <c r="G309" t="str">
        <f>IFERROR(AVERAGEIFS('HeartRate-2022-03-21-1647950188'!$B:$B,'HeartRate-2022-03-21-1647950188'!$A:$A,Data_Extraction!G$2,'HeartRate-2022-03-21-1647950188'!$C:$C,Data_Extraction!$A309),"")</f>
        <v/>
      </c>
      <c r="H309" t="str">
        <f>IFERROR(AVERAGEIFS('HeartRate-2022-03-21-1647950188'!$B:$B,'HeartRate-2022-03-21-1647950188'!$A:$A,Data_Extraction!H$2,'HeartRate-2022-03-21-1647950188'!$C:$C,Data_Extraction!$A309),"")</f>
        <v/>
      </c>
      <c r="I309">
        <f>IFERROR(AVERAGEIFS('HeartRate-2022-03-21-1647950188'!$B:$B,'HeartRate-2022-03-21-1647950188'!$A:$A,Data_Extraction!I$2,'HeartRate-2022-03-21-1647950188'!$C:$C,Data_Extraction!$A309),"")</f>
        <v>63</v>
      </c>
      <c r="J309" s="8">
        <f t="shared" si="25"/>
        <v>68</v>
      </c>
      <c r="N309" s="11">
        <f>Data_Extraction!A309</f>
        <v>44634.418043981481</v>
      </c>
      <c r="O309" s="15">
        <f t="shared" si="26"/>
        <v>44634</v>
      </c>
      <c r="P309" s="16">
        <f t="shared" si="27"/>
        <v>0.41804398148148153</v>
      </c>
      <c r="Q309" s="12">
        <f>IF(Data_Extraction!B309="",Data_Extraction!$J309*(Q$1),Data_Extraction!B309)</f>
        <v>73</v>
      </c>
      <c r="R309" s="12">
        <f>IF(Data_Extraction!C309="",Data_Extraction!$J309*(R$1),Data_Extraction!C309)</f>
        <v>62.56</v>
      </c>
      <c r="S309" s="12">
        <f>IF(Data_Extraction!D309="",Data_Extraction!$J309*(S$1),Data_Extraction!D309)</f>
        <v>70.72</v>
      </c>
      <c r="T309" s="12">
        <f>IF(Data_Extraction!E309="",Data_Extraction!$J309*(T$1),Data_Extraction!E309)</f>
        <v>64.599999999999994</v>
      </c>
      <c r="U309" s="12">
        <f>IF(Data_Extraction!F309="",Data_Extraction!$J309*(U$1),Data_Extraction!F309)</f>
        <v>66.64</v>
      </c>
      <c r="V309" s="12">
        <f>IF(Data_Extraction!G309="",Data_Extraction!$J309*(V$1),Data_Extraction!G309)</f>
        <v>61.88</v>
      </c>
      <c r="W309" s="12">
        <f>IF(Data_Extraction!H309="",Data_Extraction!$J309*(W$1),Data_Extraction!H309)</f>
        <v>72.760000000000005</v>
      </c>
      <c r="X309" s="12">
        <f>IF(Data_Extraction!I309="",Data_Extraction!$J309*(X$1),Data_Extraction!I309)</f>
        <v>63</v>
      </c>
      <c r="Y309" s="13">
        <f t="shared" si="24"/>
        <v>66.894999999999996</v>
      </c>
      <c r="Z309" s="17" t="str">
        <f t="shared" si="28"/>
        <v>Morning</v>
      </c>
      <c r="AA309" s="14" t="str">
        <f>VLOOKUP($N309,'HeartRate-2022-03-21-1647950188'!$C:$G,2,0)</f>
        <v>Greetings</v>
      </c>
      <c r="AB309" s="14" t="str">
        <f>VLOOKUP($N309,'HeartRate-2022-03-21-1647950188'!$C:$G,3,0)</f>
        <v>Off Campus</v>
      </c>
      <c r="AC309" s="14" t="str">
        <f>VLOOKUP($N309,'HeartRate-2022-03-21-1647950188'!$C:$G,4,0)</f>
        <v>Standing</v>
      </c>
      <c r="AD309" s="14" t="str">
        <f>VLOOKUP($N309,'HeartRate-2022-03-21-1647950188'!$C:$G,5,0)</f>
        <v>Technical Contexts</v>
      </c>
      <c r="AE309">
        <f t="shared" si="29"/>
        <v>0</v>
      </c>
      <c r="AF309" s="18">
        <v>44634</v>
      </c>
      <c r="AG309" s="19">
        <v>0.41804398148148153</v>
      </c>
    </row>
    <row r="310" spans="1:33" x14ac:dyDescent="0.3">
      <c r="A310" s="5">
        <v>44634.418067129627</v>
      </c>
      <c r="B310" t="str">
        <f>IFERROR(AVERAGEIFS('HeartRate-2022-03-21-1647950188'!$B:$B,'HeartRate-2022-03-21-1647950188'!$A:$A,Data_Extraction!B$2,'HeartRate-2022-03-21-1647950188'!$C:$C,Data_Extraction!$A310),"")</f>
        <v/>
      </c>
      <c r="C310" t="str">
        <f>IFERROR(AVERAGEIFS('HeartRate-2022-03-21-1647950188'!$B:$B,'HeartRate-2022-03-21-1647950188'!$A:$A,Data_Extraction!C$2,'HeartRate-2022-03-21-1647950188'!$C:$C,Data_Extraction!$A310),"")</f>
        <v/>
      </c>
      <c r="D310" t="str">
        <f>IFERROR(AVERAGEIFS('HeartRate-2022-03-21-1647950188'!$B:$B,'HeartRate-2022-03-21-1647950188'!$A:$A,Data_Extraction!D$2,'HeartRate-2022-03-21-1647950188'!$C:$C,Data_Extraction!$A310),"")</f>
        <v/>
      </c>
      <c r="E310" t="str">
        <f>IFERROR(AVERAGEIFS('HeartRate-2022-03-21-1647950188'!$B:$B,'HeartRate-2022-03-21-1647950188'!$A:$A,Data_Extraction!E$2,'HeartRate-2022-03-21-1647950188'!$C:$C,Data_Extraction!$A310),"")</f>
        <v/>
      </c>
      <c r="F310" t="str">
        <f>IFERROR(AVERAGEIFS('HeartRate-2022-03-21-1647950188'!$B:$B,'HeartRate-2022-03-21-1647950188'!$A:$A,Data_Extraction!F$2,'HeartRate-2022-03-21-1647950188'!$C:$C,Data_Extraction!$A310),"")</f>
        <v/>
      </c>
      <c r="G310" t="str">
        <f>IFERROR(AVERAGEIFS('HeartRate-2022-03-21-1647950188'!$B:$B,'HeartRate-2022-03-21-1647950188'!$A:$A,Data_Extraction!G$2,'HeartRate-2022-03-21-1647950188'!$C:$C,Data_Extraction!$A310),"")</f>
        <v/>
      </c>
      <c r="H310" t="str">
        <f>IFERROR(AVERAGEIFS('HeartRate-2022-03-21-1647950188'!$B:$B,'HeartRate-2022-03-21-1647950188'!$A:$A,Data_Extraction!H$2,'HeartRate-2022-03-21-1647950188'!$C:$C,Data_Extraction!$A310),"")</f>
        <v/>
      </c>
      <c r="I310">
        <f>IFERROR(AVERAGEIFS('HeartRate-2022-03-21-1647950188'!$B:$B,'HeartRate-2022-03-21-1647950188'!$A:$A,Data_Extraction!I$2,'HeartRate-2022-03-21-1647950188'!$C:$C,Data_Extraction!$A310),"")</f>
        <v>62</v>
      </c>
      <c r="J310" s="8">
        <f t="shared" si="25"/>
        <v>62</v>
      </c>
      <c r="N310" s="11">
        <f>Data_Extraction!A310</f>
        <v>44634.418067129627</v>
      </c>
      <c r="O310" s="15">
        <f t="shared" si="26"/>
        <v>44634</v>
      </c>
      <c r="P310" s="16">
        <f t="shared" si="27"/>
        <v>0.41806712962962966</v>
      </c>
      <c r="Q310" s="12">
        <f>IF(Data_Extraction!B310="",Data_Extraction!$J310*(Q$1),Data_Extraction!B310)</f>
        <v>55.800000000000004</v>
      </c>
      <c r="R310" s="12">
        <f>IF(Data_Extraction!C310="",Data_Extraction!$J310*(R$1),Data_Extraction!C310)</f>
        <v>57.04</v>
      </c>
      <c r="S310" s="12">
        <f>IF(Data_Extraction!D310="",Data_Extraction!$J310*(S$1),Data_Extraction!D310)</f>
        <v>64.48</v>
      </c>
      <c r="T310" s="12">
        <f>IF(Data_Extraction!E310="",Data_Extraction!$J310*(T$1),Data_Extraction!E310)</f>
        <v>58.9</v>
      </c>
      <c r="U310" s="12">
        <f>IF(Data_Extraction!F310="",Data_Extraction!$J310*(U$1),Data_Extraction!F310)</f>
        <v>60.76</v>
      </c>
      <c r="V310" s="12">
        <f>IF(Data_Extraction!G310="",Data_Extraction!$J310*(V$1),Data_Extraction!G310)</f>
        <v>56.42</v>
      </c>
      <c r="W310" s="12">
        <f>IF(Data_Extraction!H310="",Data_Extraction!$J310*(W$1),Data_Extraction!H310)</f>
        <v>66.34</v>
      </c>
      <c r="X310" s="12">
        <f>IF(Data_Extraction!I310="",Data_Extraction!$J310*(X$1),Data_Extraction!I310)</f>
        <v>62</v>
      </c>
      <c r="Y310" s="13">
        <f t="shared" si="24"/>
        <v>60.217500000000001</v>
      </c>
      <c r="Z310" s="17" t="str">
        <f t="shared" si="28"/>
        <v>Morning</v>
      </c>
      <c r="AA310" s="14" t="str">
        <f>VLOOKUP($N310,'HeartRate-2022-03-21-1647950188'!$C:$G,2,0)</f>
        <v>Greetings</v>
      </c>
      <c r="AB310" s="14" t="str">
        <f>VLOOKUP($N310,'HeartRate-2022-03-21-1647950188'!$C:$G,3,0)</f>
        <v>Off Campus</v>
      </c>
      <c r="AC310" s="14" t="str">
        <f>VLOOKUP($N310,'HeartRate-2022-03-21-1647950188'!$C:$G,4,0)</f>
        <v>Standing</v>
      </c>
      <c r="AD310" s="14" t="str">
        <f>VLOOKUP($N310,'HeartRate-2022-03-21-1647950188'!$C:$G,5,0)</f>
        <v>Technical Contexts</v>
      </c>
      <c r="AE310">
        <f t="shared" si="29"/>
        <v>0</v>
      </c>
      <c r="AF310" s="18">
        <v>44634</v>
      </c>
      <c r="AG310" s="19">
        <v>0.41806712962962966</v>
      </c>
    </row>
    <row r="311" spans="1:33" x14ac:dyDescent="0.3">
      <c r="A311" s="5">
        <v>44634.418206018519</v>
      </c>
      <c r="B311" t="str">
        <f>IFERROR(AVERAGEIFS('HeartRate-2022-03-21-1647950188'!$B:$B,'HeartRate-2022-03-21-1647950188'!$A:$A,Data_Extraction!B$2,'HeartRate-2022-03-21-1647950188'!$C:$C,Data_Extraction!$A311),"")</f>
        <v/>
      </c>
      <c r="C311" t="str">
        <f>IFERROR(AVERAGEIFS('HeartRate-2022-03-21-1647950188'!$B:$B,'HeartRate-2022-03-21-1647950188'!$A:$A,Data_Extraction!C$2,'HeartRate-2022-03-21-1647950188'!$C:$C,Data_Extraction!$A311),"")</f>
        <v/>
      </c>
      <c r="D311" t="str">
        <f>IFERROR(AVERAGEIFS('HeartRate-2022-03-21-1647950188'!$B:$B,'HeartRate-2022-03-21-1647950188'!$A:$A,Data_Extraction!D$2,'HeartRate-2022-03-21-1647950188'!$C:$C,Data_Extraction!$A311),"")</f>
        <v/>
      </c>
      <c r="E311" t="str">
        <f>IFERROR(AVERAGEIFS('HeartRate-2022-03-21-1647950188'!$B:$B,'HeartRate-2022-03-21-1647950188'!$A:$A,Data_Extraction!E$2,'HeartRate-2022-03-21-1647950188'!$C:$C,Data_Extraction!$A311),"")</f>
        <v/>
      </c>
      <c r="F311" t="str">
        <f>IFERROR(AVERAGEIFS('HeartRate-2022-03-21-1647950188'!$B:$B,'HeartRate-2022-03-21-1647950188'!$A:$A,Data_Extraction!F$2,'HeartRate-2022-03-21-1647950188'!$C:$C,Data_Extraction!$A311),"")</f>
        <v/>
      </c>
      <c r="G311" t="str">
        <f>IFERROR(AVERAGEIFS('HeartRate-2022-03-21-1647950188'!$B:$B,'HeartRate-2022-03-21-1647950188'!$A:$A,Data_Extraction!G$2,'HeartRate-2022-03-21-1647950188'!$C:$C,Data_Extraction!$A311),"")</f>
        <v/>
      </c>
      <c r="H311" t="str">
        <f>IFERROR(AVERAGEIFS('HeartRate-2022-03-21-1647950188'!$B:$B,'HeartRate-2022-03-21-1647950188'!$A:$A,Data_Extraction!H$2,'HeartRate-2022-03-21-1647950188'!$C:$C,Data_Extraction!$A311),"")</f>
        <v/>
      </c>
      <c r="I311">
        <f>IFERROR(AVERAGEIFS('HeartRate-2022-03-21-1647950188'!$B:$B,'HeartRate-2022-03-21-1647950188'!$A:$A,Data_Extraction!I$2,'HeartRate-2022-03-21-1647950188'!$C:$C,Data_Extraction!$A311),"")</f>
        <v>62</v>
      </c>
      <c r="J311" s="8">
        <f t="shared" si="25"/>
        <v>62</v>
      </c>
      <c r="N311" s="11">
        <f>Data_Extraction!A311</f>
        <v>44634.418206018519</v>
      </c>
      <c r="O311" s="15">
        <f t="shared" si="26"/>
        <v>44634</v>
      </c>
      <c r="P311" s="16">
        <f t="shared" si="27"/>
        <v>0.41820601851851852</v>
      </c>
      <c r="Q311" s="12">
        <f>IF(Data_Extraction!B311="",Data_Extraction!$J311*(Q$1),Data_Extraction!B311)</f>
        <v>55.800000000000004</v>
      </c>
      <c r="R311" s="12">
        <f>IF(Data_Extraction!C311="",Data_Extraction!$J311*(R$1),Data_Extraction!C311)</f>
        <v>57.04</v>
      </c>
      <c r="S311" s="12">
        <f>IF(Data_Extraction!D311="",Data_Extraction!$J311*(S$1),Data_Extraction!D311)</f>
        <v>64.48</v>
      </c>
      <c r="T311" s="12">
        <f>IF(Data_Extraction!E311="",Data_Extraction!$J311*(T$1),Data_Extraction!E311)</f>
        <v>58.9</v>
      </c>
      <c r="U311" s="12">
        <f>IF(Data_Extraction!F311="",Data_Extraction!$J311*(U$1),Data_Extraction!F311)</f>
        <v>60.76</v>
      </c>
      <c r="V311" s="12">
        <f>IF(Data_Extraction!G311="",Data_Extraction!$J311*(V$1),Data_Extraction!G311)</f>
        <v>56.42</v>
      </c>
      <c r="W311" s="12">
        <f>IF(Data_Extraction!H311="",Data_Extraction!$J311*(W$1),Data_Extraction!H311)</f>
        <v>66.34</v>
      </c>
      <c r="X311" s="12">
        <f>IF(Data_Extraction!I311="",Data_Extraction!$J311*(X$1),Data_Extraction!I311)</f>
        <v>62</v>
      </c>
      <c r="Y311" s="13">
        <f t="shared" si="24"/>
        <v>60.217500000000001</v>
      </c>
      <c r="Z311" s="17" t="str">
        <f t="shared" si="28"/>
        <v>Morning</v>
      </c>
      <c r="AA311" s="14" t="str">
        <f>VLOOKUP($N311,'HeartRate-2022-03-21-1647950188'!$C:$G,2,0)</f>
        <v>Greetings</v>
      </c>
      <c r="AB311" s="14" t="str">
        <f>VLOOKUP($N311,'HeartRate-2022-03-21-1647950188'!$C:$G,3,0)</f>
        <v>Off Campus</v>
      </c>
      <c r="AC311" s="14" t="str">
        <f>VLOOKUP($N311,'HeartRate-2022-03-21-1647950188'!$C:$G,4,0)</f>
        <v>Standing</v>
      </c>
      <c r="AD311" s="14" t="str">
        <f>VLOOKUP($N311,'HeartRate-2022-03-21-1647950188'!$C:$G,5,0)</f>
        <v>Technical Contexts</v>
      </c>
      <c r="AE311">
        <f t="shared" si="29"/>
        <v>0</v>
      </c>
      <c r="AF311" s="18">
        <v>44634</v>
      </c>
      <c r="AG311" s="19">
        <v>0.41820601851851852</v>
      </c>
    </row>
    <row r="312" spans="1:33" x14ac:dyDescent="0.3">
      <c r="A312" s="5">
        <v>44634.418738425928</v>
      </c>
      <c r="B312">
        <f>IFERROR(AVERAGEIFS('HeartRate-2022-03-21-1647950188'!$B:$B,'HeartRate-2022-03-21-1647950188'!$A:$A,Data_Extraction!B$2,'HeartRate-2022-03-21-1647950188'!$C:$C,Data_Extraction!$A312),"")</f>
        <v>75</v>
      </c>
      <c r="C312" t="str">
        <f>IFERROR(AVERAGEIFS('HeartRate-2022-03-21-1647950188'!$B:$B,'HeartRate-2022-03-21-1647950188'!$A:$A,Data_Extraction!C$2,'HeartRate-2022-03-21-1647950188'!$C:$C,Data_Extraction!$A312),"")</f>
        <v/>
      </c>
      <c r="D312" t="str">
        <f>IFERROR(AVERAGEIFS('HeartRate-2022-03-21-1647950188'!$B:$B,'HeartRate-2022-03-21-1647950188'!$A:$A,Data_Extraction!D$2,'HeartRate-2022-03-21-1647950188'!$C:$C,Data_Extraction!$A312),"")</f>
        <v/>
      </c>
      <c r="E312" t="str">
        <f>IFERROR(AVERAGEIFS('HeartRate-2022-03-21-1647950188'!$B:$B,'HeartRate-2022-03-21-1647950188'!$A:$A,Data_Extraction!E$2,'HeartRate-2022-03-21-1647950188'!$C:$C,Data_Extraction!$A312),"")</f>
        <v/>
      </c>
      <c r="F312" t="str">
        <f>IFERROR(AVERAGEIFS('HeartRate-2022-03-21-1647950188'!$B:$B,'HeartRate-2022-03-21-1647950188'!$A:$A,Data_Extraction!F$2,'HeartRate-2022-03-21-1647950188'!$C:$C,Data_Extraction!$A312),"")</f>
        <v/>
      </c>
      <c r="G312" t="str">
        <f>IFERROR(AVERAGEIFS('HeartRate-2022-03-21-1647950188'!$B:$B,'HeartRate-2022-03-21-1647950188'!$A:$A,Data_Extraction!G$2,'HeartRate-2022-03-21-1647950188'!$C:$C,Data_Extraction!$A312),"")</f>
        <v/>
      </c>
      <c r="H312" t="str">
        <f>IFERROR(AVERAGEIFS('HeartRate-2022-03-21-1647950188'!$B:$B,'HeartRate-2022-03-21-1647950188'!$A:$A,Data_Extraction!H$2,'HeartRate-2022-03-21-1647950188'!$C:$C,Data_Extraction!$A312),"")</f>
        <v/>
      </c>
      <c r="I312">
        <f>IFERROR(AVERAGEIFS('HeartRate-2022-03-21-1647950188'!$B:$B,'HeartRate-2022-03-21-1647950188'!$A:$A,Data_Extraction!I$2,'HeartRate-2022-03-21-1647950188'!$C:$C,Data_Extraction!$A312),"")</f>
        <v>60</v>
      </c>
      <c r="J312" s="8">
        <f t="shared" si="25"/>
        <v>67.5</v>
      </c>
      <c r="N312" s="11">
        <f>Data_Extraction!A312</f>
        <v>44634.418738425928</v>
      </c>
      <c r="O312" s="15">
        <f t="shared" si="26"/>
        <v>44634</v>
      </c>
      <c r="P312" s="16">
        <f t="shared" si="27"/>
        <v>0.41873842592592592</v>
      </c>
      <c r="Q312" s="12">
        <f>IF(Data_Extraction!B312="",Data_Extraction!$J312*(Q$1),Data_Extraction!B312)</f>
        <v>75</v>
      </c>
      <c r="R312" s="12">
        <f>IF(Data_Extraction!C312="",Data_Extraction!$J312*(R$1),Data_Extraction!C312)</f>
        <v>62.1</v>
      </c>
      <c r="S312" s="12">
        <f>IF(Data_Extraction!D312="",Data_Extraction!$J312*(S$1),Data_Extraction!D312)</f>
        <v>70.2</v>
      </c>
      <c r="T312" s="12">
        <f>IF(Data_Extraction!E312="",Data_Extraction!$J312*(T$1),Data_Extraction!E312)</f>
        <v>64.125</v>
      </c>
      <c r="U312" s="12">
        <f>IF(Data_Extraction!F312="",Data_Extraction!$J312*(U$1),Data_Extraction!F312)</f>
        <v>66.150000000000006</v>
      </c>
      <c r="V312" s="12">
        <f>IF(Data_Extraction!G312="",Data_Extraction!$J312*(V$1),Data_Extraction!G312)</f>
        <v>61.425000000000004</v>
      </c>
      <c r="W312" s="12">
        <f>IF(Data_Extraction!H312="",Data_Extraction!$J312*(W$1),Data_Extraction!H312)</f>
        <v>72.225000000000009</v>
      </c>
      <c r="X312" s="12">
        <f>IF(Data_Extraction!I312="",Data_Extraction!$J312*(X$1),Data_Extraction!I312)</f>
        <v>60</v>
      </c>
      <c r="Y312" s="13">
        <f t="shared" si="24"/>
        <v>66.403125000000017</v>
      </c>
      <c r="Z312" s="17" t="str">
        <f t="shared" si="28"/>
        <v>Morning</v>
      </c>
      <c r="AA312" s="14" t="str">
        <f>VLOOKUP($N312,'HeartRate-2022-03-21-1647950188'!$C:$G,2,0)</f>
        <v>Greetings</v>
      </c>
      <c r="AB312" s="14" t="str">
        <f>VLOOKUP($N312,'HeartRate-2022-03-21-1647950188'!$C:$G,3,0)</f>
        <v>Off Campus</v>
      </c>
      <c r="AC312" s="14" t="str">
        <f>VLOOKUP($N312,'HeartRate-2022-03-21-1647950188'!$C:$G,4,0)</f>
        <v>Standing</v>
      </c>
      <c r="AD312" s="14" t="str">
        <f>VLOOKUP($N312,'HeartRate-2022-03-21-1647950188'!$C:$G,5,0)</f>
        <v>Technical Contexts</v>
      </c>
      <c r="AE312">
        <f t="shared" si="29"/>
        <v>0</v>
      </c>
      <c r="AF312" s="18">
        <v>44634</v>
      </c>
      <c r="AG312" s="19">
        <v>0.41873842592592592</v>
      </c>
    </row>
    <row r="313" spans="1:33" x14ac:dyDescent="0.3">
      <c r="A313" s="5">
        <v>44634.419062499997</v>
      </c>
      <c r="B313" t="str">
        <f>IFERROR(AVERAGEIFS('HeartRate-2022-03-21-1647950188'!$B:$B,'HeartRate-2022-03-21-1647950188'!$A:$A,Data_Extraction!B$2,'HeartRate-2022-03-21-1647950188'!$C:$C,Data_Extraction!$A313),"")</f>
        <v/>
      </c>
      <c r="C313" t="str">
        <f>IFERROR(AVERAGEIFS('HeartRate-2022-03-21-1647950188'!$B:$B,'HeartRate-2022-03-21-1647950188'!$A:$A,Data_Extraction!C$2,'HeartRate-2022-03-21-1647950188'!$C:$C,Data_Extraction!$A313),"")</f>
        <v/>
      </c>
      <c r="D313" t="str">
        <f>IFERROR(AVERAGEIFS('HeartRate-2022-03-21-1647950188'!$B:$B,'HeartRate-2022-03-21-1647950188'!$A:$A,Data_Extraction!D$2,'HeartRate-2022-03-21-1647950188'!$C:$C,Data_Extraction!$A313),"")</f>
        <v/>
      </c>
      <c r="E313" t="str">
        <f>IFERROR(AVERAGEIFS('HeartRate-2022-03-21-1647950188'!$B:$B,'HeartRate-2022-03-21-1647950188'!$A:$A,Data_Extraction!E$2,'HeartRate-2022-03-21-1647950188'!$C:$C,Data_Extraction!$A313),"")</f>
        <v/>
      </c>
      <c r="F313" t="str">
        <f>IFERROR(AVERAGEIFS('HeartRate-2022-03-21-1647950188'!$B:$B,'HeartRate-2022-03-21-1647950188'!$A:$A,Data_Extraction!F$2,'HeartRate-2022-03-21-1647950188'!$C:$C,Data_Extraction!$A313),"")</f>
        <v/>
      </c>
      <c r="G313" t="str">
        <f>IFERROR(AVERAGEIFS('HeartRate-2022-03-21-1647950188'!$B:$B,'HeartRate-2022-03-21-1647950188'!$A:$A,Data_Extraction!G$2,'HeartRate-2022-03-21-1647950188'!$C:$C,Data_Extraction!$A313),"")</f>
        <v/>
      </c>
      <c r="H313" t="str">
        <f>IFERROR(AVERAGEIFS('HeartRate-2022-03-21-1647950188'!$B:$B,'HeartRate-2022-03-21-1647950188'!$A:$A,Data_Extraction!H$2,'HeartRate-2022-03-21-1647950188'!$C:$C,Data_Extraction!$A313),"")</f>
        <v/>
      </c>
      <c r="I313">
        <f>IFERROR(AVERAGEIFS('HeartRate-2022-03-21-1647950188'!$B:$B,'HeartRate-2022-03-21-1647950188'!$A:$A,Data_Extraction!I$2,'HeartRate-2022-03-21-1647950188'!$C:$C,Data_Extraction!$A313),"")</f>
        <v>61</v>
      </c>
      <c r="J313" s="8">
        <f t="shared" si="25"/>
        <v>61</v>
      </c>
      <c r="N313" s="11">
        <f>Data_Extraction!A313</f>
        <v>44634.419062499997</v>
      </c>
      <c r="O313" s="15">
        <f t="shared" si="26"/>
        <v>44634</v>
      </c>
      <c r="P313" s="16">
        <f t="shared" si="27"/>
        <v>0.41906249999999995</v>
      </c>
      <c r="Q313" s="12">
        <f>IF(Data_Extraction!B313="",Data_Extraction!$J313*(Q$1),Data_Extraction!B313)</f>
        <v>54.9</v>
      </c>
      <c r="R313" s="12">
        <f>IF(Data_Extraction!C313="",Data_Extraction!$J313*(R$1),Data_Extraction!C313)</f>
        <v>56.120000000000005</v>
      </c>
      <c r="S313" s="12">
        <f>IF(Data_Extraction!D313="",Data_Extraction!$J313*(S$1),Data_Extraction!D313)</f>
        <v>63.440000000000005</v>
      </c>
      <c r="T313" s="12">
        <f>IF(Data_Extraction!E313="",Data_Extraction!$J313*(T$1),Data_Extraction!E313)</f>
        <v>57.949999999999996</v>
      </c>
      <c r="U313" s="12">
        <f>IF(Data_Extraction!F313="",Data_Extraction!$J313*(U$1),Data_Extraction!F313)</f>
        <v>59.78</v>
      </c>
      <c r="V313" s="12">
        <f>IF(Data_Extraction!G313="",Data_Extraction!$J313*(V$1),Data_Extraction!G313)</f>
        <v>55.510000000000005</v>
      </c>
      <c r="W313" s="12">
        <f>IF(Data_Extraction!H313="",Data_Extraction!$J313*(W$1),Data_Extraction!H313)</f>
        <v>65.27000000000001</v>
      </c>
      <c r="X313" s="12">
        <f>IF(Data_Extraction!I313="",Data_Extraction!$J313*(X$1),Data_Extraction!I313)</f>
        <v>61</v>
      </c>
      <c r="Y313" s="13">
        <f t="shared" si="24"/>
        <v>59.246250000000003</v>
      </c>
      <c r="Z313" s="17" t="str">
        <f t="shared" si="28"/>
        <v>Morning</v>
      </c>
      <c r="AA313" s="14" t="str">
        <f>VLOOKUP($N313,'HeartRate-2022-03-21-1647950188'!$C:$G,2,0)</f>
        <v>Greetings</v>
      </c>
      <c r="AB313" s="14" t="str">
        <f>VLOOKUP($N313,'HeartRate-2022-03-21-1647950188'!$C:$G,3,0)</f>
        <v>Off Campus</v>
      </c>
      <c r="AC313" s="14" t="str">
        <f>VLOOKUP($N313,'HeartRate-2022-03-21-1647950188'!$C:$G,4,0)</f>
        <v>Standing</v>
      </c>
      <c r="AD313" s="14" t="str">
        <f>VLOOKUP($N313,'HeartRate-2022-03-21-1647950188'!$C:$G,5,0)</f>
        <v>Technical Contexts</v>
      </c>
      <c r="AE313">
        <f t="shared" si="29"/>
        <v>0</v>
      </c>
      <c r="AF313" s="18">
        <v>44634</v>
      </c>
      <c r="AG313" s="19">
        <v>0.41906249999999995</v>
      </c>
    </row>
    <row r="314" spans="1:33" x14ac:dyDescent="0.3">
      <c r="A314" s="5">
        <v>44634.419432870367</v>
      </c>
      <c r="B314">
        <f>IFERROR(AVERAGEIFS('HeartRate-2022-03-21-1647950188'!$B:$B,'HeartRate-2022-03-21-1647950188'!$A:$A,Data_Extraction!B$2,'HeartRate-2022-03-21-1647950188'!$C:$C,Data_Extraction!$A314),"")</f>
        <v>75</v>
      </c>
      <c r="C314" t="str">
        <f>IFERROR(AVERAGEIFS('HeartRate-2022-03-21-1647950188'!$B:$B,'HeartRate-2022-03-21-1647950188'!$A:$A,Data_Extraction!C$2,'HeartRate-2022-03-21-1647950188'!$C:$C,Data_Extraction!$A314),"")</f>
        <v/>
      </c>
      <c r="D314" t="str">
        <f>IFERROR(AVERAGEIFS('HeartRate-2022-03-21-1647950188'!$B:$B,'HeartRate-2022-03-21-1647950188'!$A:$A,Data_Extraction!D$2,'HeartRate-2022-03-21-1647950188'!$C:$C,Data_Extraction!$A314),"")</f>
        <v/>
      </c>
      <c r="E314" t="str">
        <f>IFERROR(AVERAGEIFS('HeartRate-2022-03-21-1647950188'!$B:$B,'HeartRate-2022-03-21-1647950188'!$A:$A,Data_Extraction!E$2,'HeartRate-2022-03-21-1647950188'!$C:$C,Data_Extraction!$A314),"")</f>
        <v/>
      </c>
      <c r="F314" t="str">
        <f>IFERROR(AVERAGEIFS('HeartRate-2022-03-21-1647950188'!$B:$B,'HeartRate-2022-03-21-1647950188'!$A:$A,Data_Extraction!F$2,'HeartRate-2022-03-21-1647950188'!$C:$C,Data_Extraction!$A314),"")</f>
        <v/>
      </c>
      <c r="G314" t="str">
        <f>IFERROR(AVERAGEIFS('HeartRate-2022-03-21-1647950188'!$B:$B,'HeartRate-2022-03-21-1647950188'!$A:$A,Data_Extraction!G$2,'HeartRate-2022-03-21-1647950188'!$C:$C,Data_Extraction!$A314),"")</f>
        <v/>
      </c>
      <c r="H314" t="str">
        <f>IFERROR(AVERAGEIFS('HeartRate-2022-03-21-1647950188'!$B:$B,'HeartRate-2022-03-21-1647950188'!$A:$A,Data_Extraction!H$2,'HeartRate-2022-03-21-1647950188'!$C:$C,Data_Extraction!$A314),"")</f>
        <v/>
      </c>
      <c r="I314">
        <f>IFERROR(AVERAGEIFS('HeartRate-2022-03-21-1647950188'!$B:$B,'HeartRate-2022-03-21-1647950188'!$A:$A,Data_Extraction!I$2,'HeartRate-2022-03-21-1647950188'!$C:$C,Data_Extraction!$A314),"")</f>
        <v>66</v>
      </c>
      <c r="J314" s="8">
        <f t="shared" si="25"/>
        <v>70.5</v>
      </c>
      <c r="N314" s="11">
        <f>Data_Extraction!A314</f>
        <v>44634.419432870367</v>
      </c>
      <c r="O314" s="15">
        <f t="shared" si="26"/>
        <v>44634</v>
      </c>
      <c r="P314" s="16">
        <f t="shared" si="27"/>
        <v>0.41943287037037041</v>
      </c>
      <c r="Q314" s="12">
        <f>IF(Data_Extraction!B314="",Data_Extraction!$J314*(Q$1),Data_Extraction!B314)</f>
        <v>75</v>
      </c>
      <c r="R314" s="12">
        <f>IF(Data_Extraction!C314="",Data_Extraction!$J314*(R$1),Data_Extraction!C314)</f>
        <v>64.86</v>
      </c>
      <c r="S314" s="12">
        <f>IF(Data_Extraction!D314="",Data_Extraction!$J314*(S$1),Data_Extraction!D314)</f>
        <v>73.320000000000007</v>
      </c>
      <c r="T314" s="12">
        <f>IF(Data_Extraction!E314="",Data_Extraction!$J314*(T$1),Data_Extraction!E314)</f>
        <v>66.974999999999994</v>
      </c>
      <c r="U314" s="12">
        <f>IF(Data_Extraction!F314="",Data_Extraction!$J314*(U$1),Data_Extraction!F314)</f>
        <v>69.09</v>
      </c>
      <c r="V314" s="12">
        <f>IF(Data_Extraction!G314="",Data_Extraction!$J314*(V$1),Data_Extraction!G314)</f>
        <v>64.155000000000001</v>
      </c>
      <c r="W314" s="12">
        <f>IF(Data_Extraction!H314="",Data_Extraction!$J314*(W$1),Data_Extraction!H314)</f>
        <v>75.435000000000002</v>
      </c>
      <c r="X314" s="12">
        <f>IF(Data_Extraction!I314="",Data_Extraction!$J314*(X$1),Data_Extraction!I314)</f>
        <v>66</v>
      </c>
      <c r="Y314" s="13">
        <f t="shared" si="24"/>
        <v>69.354375000000005</v>
      </c>
      <c r="Z314" s="17" t="str">
        <f t="shared" si="28"/>
        <v>Morning</v>
      </c>
      <c r="AA314" s="14" t="str">
        <f>VLOOKUP($N314,'HeartRate-2022-03-21-1647950188'!$C:$G,2,0)</f>
        <v>Greetings</v>
      </c>
      <c r="AB314" s="14" t="str">
        <f>VLOOKUP($N314,'HeartRate-2022-03-21-1647950188'!$C:$G,3,0)</f>
        <v>Off Campus</v>
      </c>
      <c r="AC314" s="14" t="str">
        <f>VLOOKUP($N314,'HeartRate-2022-03-21-1647950188'!$C:$G,4,0)</f>
        <v>Standing</v>
      </c>
      <c r="AD314" s="14" t="str">
        <f>VLOOKUP($N314,'HeartRate-2022-03-21-1647950188'!$C:$G,5,0)</f>
        <v>Technical Contexts</v>
      </c>
      <c r="AE314">
        <f t="shared" si="29"/>
        <v>0</v>
      </c>
      <c r="AF314" s="18">
        <v>44634</v>
      </c>
      <c r="AG314" s="19">
        <v>0.41943287037037041</v>
      </c>
    </row>
    <row r="315" spans="1:33" x14ac:dyDescent="0.3">
      <c r="A315" s="5">
        <v>44634.420127314814</v>
      </c>
      <c r="B315">
        <f>IFERROR(AVERAGEIFS('HeartRate-2022-03-21-1647950188'!$B:$B,'HeartRate-2022-03-21-1647950188'!$A:$A,Data_Extraction!B$2,'HeartRate-2022-03-21-1647950188'!$C:$C,Data_Extraction!$A315),"")</f>
        <v>78</v>
      </c>
      <c r="C315" t="str">
        <f>IFERROR(AVERAGEIFS('HeartRate-2022-03-21-1647950188'!$B:$B,'HeartRate-2022-03-21-1647950188'!$A:$A,Data_Extraction!C$2,'HeartRate-2022-03-21-1647950188'!$C:$C,Data_Extraction!$A315),"")</f>
        <v/>
      </c>
      <c r="D315" t="str">
        <f>IFERROR(AVERAGEIFS('HeartRate-2022-03-21-1647950188'!$B:$B,'HeartRate-2022-03-21-1647950188'!$A:$A,Data_Extraction!D$2,'HeartRate-2022-03-21-1647950188'!$C:$C,Data_Extraction!$A315),"")</f>
        <v/>
      </c>
      <c r="E315" t="str">
        <f>IFERROR(AVERAGEIFS('HeartRate-2022-03-21-1647950188'!$B:$B,'HeartRate-2022-03-21-1647950188'!$A:$A,Data_Extraction!E$2,'HeartRate-2022-03-21-1647950188'!$C:$C,Data_Extraction!$A315),"")</f>
        <v/>
      </c>
      <c r="F315" t="str">
        <f>IFERROR(AVERAGEIFS('HeartRate-2022-03-21-1647950188'!$B:$B,'HeartRate-2022-03-21-1647950188'!$A:$A,Data_Extraction!F$2,'HeartRate-2022-03-21-1647950188'!$C:$C,Data_Extraction!$A315),"")</f>
        <v/>
      </c>
      <c r="G315" t="str">
        <f>IFERROR(AVERAGEIFS('HeartRate-2022-03-21-1647950188'!$B:$B,'HeartRate-2022-03-21-1647950188'!$A:$A,Data_Extraction!G$2,'HeartRate-2022-03-21-1647950188'!$C:$C,Data_Extraction!$A315),"")</f>
        <v/>
      </c>
      <c r="H315" t="str">
        <f>IFERROR(AVERAGEIFS('HeartRate-2022-03-21-1647950188'!$B:$B,'HeartRate-2022-03-21-1647950188'!$A:$A,Data_Extraction!H$2,'HeartRate-2022-03-21-1647950188'!$C:$C,Data_Extraction!$A315),"")</f>
        <v/>
      </c>
      <c r="I315">
        <f>IFERROR(AVERAGEIFS('HeartRate-2022-03-21-1647950188'!$B:$B,'HeartRate-2022-03-21-1647950188'!$A:$A,Data_Extraction!I$2,'HeartRate-2022-03-21-1647950188'!$C:$C,Data_Extraction!$A315),"")</f>
        <v>62</v>
      </c>
      <c r="J315" s="8">
        <f t="shared" si="25"/>
        <v>70</v>
      </c>
      <c r="N315" s="11">
        <f>Data_Extraction!A315</f>
        <v>44634.420127314814</v>
      </c>
      <c r="O315" s="15">
        <f t="shared" si="26"/>
        <v>44634</v>
      </c>
      <c r="P315" s="16">
        <f t="shared" si="27"/>
        <v>0.4201273148148148</v>
      </c>
      <c r="Q315" s="12">
        <f>IF(Data_Extraction!B315="",Data_Extraction!$J315*(Q$1),Data_Extraction!B315)</f>
        <v>78</v>
      </c>
      <c r="R315" s="12">
        <f>IF(Data_Extraction!C315="",Data_Extraction!$J315*(R$1),Data_Extraction!C315)</f>
        <v>64.400000000000006</v>
      </c>
      <c r="S315" s="12">
        <f>IF(Data_Extraction!D315="",Data_Extraction!$J315*(S$1),Data_Extraction!D315)</f>
        <v>72.8</v>
      </c>
      <c r="T315" s="12">
        <f>IF(Data_Extraction!E315="",Data_Extraction!$J315*(T$1),Data_Extraction!E315)</f>
        <v>66.5</v>
      </c>
      <c r="U315" s="12">
        <f>IF(Data_Extraction!F315="",Data_Extraction!$J315*(U$1),Data_Extraction!F315)</f>
        <v>68.599999999999994</v>
      </c>
      <c r="V315" s="12">
        <f>IF(Data_Extraction!G315="",Data_Extraction!$J315*(V$1),Data_Extraction!G315)</f>
        <v>63.7</v>
      </c>
      <c r="W315" s="12">
        <f>IF(Data_Extraction!H315="",Data_Extraction!$J315*(W$1),Data_Extraction!H315)</f>
        <v>74.900000000000006</v>
      </c>
      <c r="X315" s="12">
        <f>IF(Data_Extraction!I315="",Data_Extraction!$J315*(X$1),Data_Extraction!I315)</f>
        <v>62</v>
      </c>
      <c r="Y315" s="13">
        <f t="shared" si="24"/>
        <v>68.862499999999997</v>
      </c>
      <c r="Z315" s="17" t="str">
        <f t="shared" si="28"/>
        <v>Morning</v>
      </c>
      <c r="AA315" s="14" t="str">
        <f>VLOOKUP($N315,'HeartRate-2022-03-21-1647950188'!$C:$G,2,0)</f>
        <v>Greetings</v>
      </c>
      <c r="AB315" s="14" t="str">
        <f>VLOOKUP($N315,'HeartRate-2022-03-21-1647950188'!$C:$G,3,0)</f>
        <v>Off Campus</v>
      </c>
      <c r="AC315" s="14" t="str">
        <f>VLOOKUP($N315,'HeartRate-2022-03-21-1647950188'!$C:$G,4,0)</f>
        <v>Standing</v>
      </c>
      <c r="AD315" s="14" t="str">
        <f>VLOOKUP($N315,'HeartRate-2022-03-21-1647950188'!$C:$G,5,0)</f>
        <v>Technical Contexts</v>
      </c>
      <c r="AE315">
        <f t="shared" si="29"/>
        <v>0</v>
      </c>
      <c r="AF315" s="18">
        <v>44634</v>
      </c>
      <c r="AG315" s="19">
        <v>0.4201273148148148</v>
      </c>
    </row>
    <row r="316" spans="1:33" x14ac:dyDescent="0.3">
      <c r="A316" s="5">
        <v>44634.42082175926</v>
      </c>
      <c r="B316">
        <f>IFERROR(AVERAGEIFS('HeartRate-2022-03-21-1647950188'!$B:$B,'HeartRate-2022-03-21-1647950188'!$A:$A,Data_Extraction!B$2,'HeartRate-2022-03-21-1647950188'!$C:$C,Data_Extraction!$A316),"")</f>
        <v>78</v>
      </c>
      <c r="C316" t="str">
        <f>IFERROR(AVERAGEIFS('HeartRate-2022-03-21-1647950188'!$B:$B,'HeartRate-2022-03-21-1647950188'!$A:$A,Data_Extraction!C$2,'HeartRate-2022-03-21-1647950188'!$C:$C,Data_Extraction!$A316),"")</f>
        <v/>
      </c>
      <c r="D316" t="str">
        <f>IFERROR(AVERAGEIFS('HeartRate-2022-03-21-1647950188'!$B:$B,'HeartRate-2022-03-21-1647950188'!$A:$A,Data_Extraction!D$2,'HeartRate-2022-03-21-1647950188'!$C:$C,Data_Extraction!$A316),"")</f>
        <v/>
      </c>
      <c r="E316" t="str">
        <f>IFERROR(AVERAGEIFS('HeartRate-2022-03-21-1647950188'!$B:$B,'HeartRate-2022-03-21-1647950188'!$A:$A,Data_Extraction!E$2,'HeartRate-2022-03-21-1647950188'!$C:$C,Data_Extraction!$A316),"")</f>
        <v/>
      </c>
      <c r="F316" t="str">
        <f>IFERROR(AVERAGEIFS('HeartRate-2022-03-21-1647950188'!$B:$B,'HeartRate-2022-03-21-1647950188'!$A:$A,Data_Extraction!F$2,'HeartRate-2022-03-21-1647950188'!$C:$C,Data_Extraction!$A316),"")</f>
        <v/>
      </c>
      <c r="G316" t="str">
        <f>IFERROR(AVERAGEIFS('HeartRate-2022-03-21-1647950188'!$B:$B,'HeartRate-2022-03-21-1647950188'!$A:$A,Data_Extraction!G$2,'HeartRate-2022-03-21-1647950188'!$C:$C,Data_Extraction!$A316),"")</f>
        <v/>
      </c>
      <c r="H316" t="str">
        <f>IFERROR(AVERAGEIFS('HeartRate-2022-03-21-1647950188'!$B:$B,'HeartRate-2022-03-21-1647950188'!$A:$A,Data_Extraction!H$2,'HeartRate-2022-03-21-1647950188'!$C:$C,Data_Extraction!$A316),"")</f>
        <v/>
      </c>
      <c r="I316">
        <f>IFERROR(AVERAGEIFS('HeartRate-2022-03-21-1647950188'!$B:$B,'HeartRate-2022-03-21-1647950188'!$A:$A,Data_Extraction!I$2,'HeartRate-2022-03-21-1647950188'!$C:$C,Data_Extraction!$A316),"")</f>
        <v>61</v>
      </c>
      <c r="J316" s="8">
        <f t="shared" si="25"/>
        <v>69.5</v>
      </c>
      <c r="N316" s="11">
        <f>Data_Extraction!A316</f>
        <v>44634.42082175926</v>
      </c>
      <c r="O316" s="15">
        <f t="shared" si="26"/>
        <v>44634</v>
      </c>
      <c r="P316" s="16">
        <f t="shared" si="27"/>
        <v>0.4208217592592593</v>
      </c>
      <c r="Q316" s="12">
        <f>IF(Data_Extraction!B316="",Data_Extraction!$J316*(Q$1),Data_Extraction!B316)</f>
        <v>78</v>
      </c>
      <c r="R316" s="12">
        <f>IF(Data_Extraction!C316="",Data_Extraction!$J316*(R$1),Data_Extraction!C316)</f>
        <v>63.940000000000005</v>
      </c>
      <c r="S316" s="12">
        <f>IF(Data_Extraction!D316="",Data_Extraction!$J316*(S$1),Data_Extraction!D316)</f>
        <v>72.28</v>
      </c>
      <c r="T316" s="12">
        <f>IF(Data_Extraction!E316="",Data_Extraction!$J316*(T$1),Data_Extraction!E316)</f>
        <v>66.024999999999991</v>
      </c>
      <c r="U316" s="12">
        <f>IF(Data_Extraction!F316="",Data_Extraction!$J316*(U$1),Data_Extraction!F316)</f>
        <v>68.11</v>
      </c>
      <c r="V316" s="12">
        <f>IF(Data_Extraction!G316="",Data_Extraction!$J316*(V$1),Data_Extraction!G316)</f>
        <v>63.245000000000005</v>
      </c>
      <c r="W316" s="12">
        <f>IF(Data_Extraction!H316="",Data_Extraction!$J316*(W$1),Data_Extraction!H316)</f>
        <v>74.365000000000009</v>
      </c>
      <c r="X316" s="12">
        <f>IF(Data_Extraction!I316="",Data_Extraction!$J316*(X$1),Data_Extraction!I316)</f>
        <v>61</v>
      </c>
      <c r="Y316" s="13">
        <f t="shared" si="24"/>
        <v>68.370625000000004</v>
      </c>
      <c r="Z316" s="17" t="str">
        <f t="shared" si="28"/>
        <v>Morning</v>
      </c>
      <c r="AA316" s="14" t="str">
        <f>VLOOKUP($N316,'HeartRate-2022-03-21-1647950188'!$C:$G,2,0)</f>
        <v>Greetings</v>
      </c>
      <c r="AB316" s="14" t="str">
        <f>VLOOKUP($N316,'HeartRate-2022-03-21-1647950188'!$C:$G,3,0)</f>
        <v>Off Campus</v>
      </c>
      <c r="AC316" s="14" t="str">
        <f>VLOOKUP($N316,'HeartRate-2022-03-21-1647950188'!$C:$G,4,0)</f>
        <v>Standing</v>
      </c>
      <c r="AD316" s="14" t="str">
        <f>VLOOKUP($N316,'HeartRate-2022-03-21-1647950188'!$C:$G,5,0)</f>
        <v>Technical Contexts</v>
      </c>
      <c r="AE316">
        <f t="shared" si="29"/>
        <v>0</v>
      </c>
      <c r="AF316" s="18">
        <v>44634</v>
      </c>
      <c r="AG316" s="19">
        <v>0.4208217592592593</v>
      </c>
    </row>
    <row r="317" spans="1:33" x14ac:dyDescent="0.3">
      <c r="A317" s="5">
        <v>44634.42083333333</v>
      </c>
      <c r="B317" t="str">
        <f>IFERROR(AVERAGEIFS('HeartRate-2022-03-21-1647950188'!$B:$B,'HeartRate-2022-03-21-1647950188'!$A:$A,Data_Extraction!B$2,'HeartRate-2022-03-21-1647950188'!$C:$C,Data_Extraction!$A317),"")</f>
        <v/>
      </c>
      <c r="C317">
        <f>IFERROR(AVERAGEIFS('HeartRate-2022-03-21-1647950188'!$B:$B,'HeartRate-2022-03-21-1647950188'!$A:$A,Data_Extraction!C$2,'HeartRate-2022-03-21-1647950188'!$C:$C,Data_Extraction!$A317),"")</f>
        <v>76</v>
      </c>
      <c r="D317" t="str">
        <f>IFERROR(AVERAGEIFS('HeartRate-2022-03-21-1647950188'!$B:$B,'HeartRate-2022-03-21-1647950188'!$A:$A,Data_Extraction!D$2,'HeartRate-2022-03-21-1647950188'!$C:$C,Data_Extraction!$A317),"")</f>
        <v/>
      </c>
      <c r="E317" t="str">
        <f>IFERROR(AVERAGEIFS('HeartRate-2022-03-21-1647950188'!$B:$B,'HeartRate-2022-03-21-1647950188'!$A:$A,Data_Extraction!E$2,'HeartRate-2022-03-21-1647950188'!$C:$C,Data_Extraction!$A317),"")</f>
        <v/>
      </c>
      <c r="F317" t="str">
        <f>IFERROR(AVERAGEIFS('HeartRate-2022-03-21-1647950188'!$B:$B,'HeartRate-2022-03-21-1647950188'!$A:$A,Data_Extraction!F$2,'HeartRate-2022-03-21-1647950188'!$C:$C,Data_Extraction!$A317),"")</f>
        <v/>
      </c>
      <c r="G317">
        <f>IFERROR(AVERAGEIFS('HeartRate-2022-03-21-1647950188'!$B:$B,'HeartRate-2022-03-21-1647950188'!$A:$A,Data_Extraction!G$2,'HeartRate-2022-03-21-1647950188'!$C:$C,Data_Extraction!$A317),"")</f>
        <v>84</v>
      </c>
      <c r="H317" t="str">
        <f>IFERROR(AVERAGEIFS('HeartRate-2022-03-21-1647950188'!$B:$B,'HeartRate-2022-03-21-1647950188'!$A:$A,Data_Extraction!H$2,'HeartRate-2022-03-21-1647950188'!$C:$C,Data_Extraction!$A317),"")</f>
        <v/>
      </c>
      <c r="I317" t="str">
        <f>IFERROR(AVERAGEIFS('HeartRate-2022-03-21-1647950188'!$B:$B,'HeartRate-2022-03-21-1647950188'!$A:$A,Data_Extraction!I$2,'HeartRate-2022-03-21-1647950188'!$C:$C,Data_Extraction!$A317),"")</f>
        <v/>
      </c>
      <c r="J317" s="8">
        <f t="shared" si="25"/>
        <v>80</v>
      </c>
      <c r="N317" s="11">
        <f>Data_Extraction!A317</f>
        <v>44634.42083333333</v>
      </c>
      <c r="O317" s="15">
        <f t="shared" si="26"/>
        <v>44634</v>
      </c>
      <c r="P317" s="16">
        <f t="shared" si="27"/>
        <v>0.42083333333333334</v>
      </c>
      <c r="Q317" s="12">
        <f>IF(Data_Extraction!B317="",Data_Extraction!$J317*(Q$1),Data_Extraction!B317)</f>
        <v>72</v>
      </c>
      <c r="R317" s="12">
        <f>IF(Data_Extraction!C317="",Data_Extraction!$J317*(R$1),Data_Extraction!C317)</f>
        <v>76</v>
      </c>
      <c r="S317" s="12">
        <f>IF(Data_Extraction!D317="",Data_Extraction!$J317*(S$1),Data_Extraction!D317)</f>
        <v>83.2</v>
      </c>
      <c r="T317" s="12">
        <f>IF(Data_Extraction!E317="",Data_Extraction!$J317*(T$1),Data_Extraction!E317)</f>
        <v>76</v>
      </c>
      <c r="U317" s="12">
        <f>IF(Data_Extraction!F317="",Data_Extraction!$J317*(U$1),Data_Extraction!F317)</f>
        <v>78.400000000000006</v>
      </c>
      <c r="V317" s="12">
        <f>IF(Data_Extraction!G317="",Data_Extraction!$J317*(V$1),Data_Extraction!G317)</f>
        <v>84</v>
      </c>
      <c r="W317" s="12">
        <f>IF(Data_Extraction!H317="",Data_Extraction!$J317*(W$1),Data_Extraction!H317)</f>
        <v>85.600000000000009</v>
      </c>
      <c r="X317" s="12">
        <f>IF(Data_Extraction!I317="",Data_Extraction!$J317*(X$1),Data_Extraction!I317)</f>
        <v>77.599999999999994</v>
      </c>
      <c r="Y317" s="13">
        <f t="shared" si="24"/>
        <v>79.100000000000009</v>
      </c>
      <c r="Z317" s="17" t="str">
        <f t="shared" si="28"/>
        <v>Morning</v>
      </c>
      <c r="AA317" s="14" t="str">
        <f>VLOOKUP($N317,'HeartRate-2022-03-21-1647950188'!$C:$G,2,0)</f>
        <v>Greetings</v>
      </c>
      <c r="AB317" s="14" t="str">
        <f>VLOOKUP($N317,'HeartRate-2022-03-21-1647950188'!$C:$G,3,0)</f>
        <v>Off Campus</v>
      </c>
      <c r="AC317" s="14" t="str">
        <f>VLOOKUP($N317,'HeartRate-2022-03-21-1647950188'!$C:$G,4,0)</f>
        <v>Standing</v>
      </c>
      <c r="AD317" s="14" t="str">
        <f>VLOOKUP($N317,'HeartRate-2022-03-21-1647950188'!$C:$G,5,0)</f>
        <v>Technical Contexts</v>
      </c>
      <c r="AE317">
        <f t="shared" si="29"/>
        <v>0</v>
      </c>
      <c r="AF317" s="18">
        <v>44634</v>
      </c>
      <c r="AG317" s="19">
        <v>0.42083333333333334</v>
      </c>
    </row>
    <row r="318" spans="1:33" x14ac:dyDescent="0.3">
      <c r="A318" s="5">
        <v>44634.420983796299</v>
      </c>
      <c r="B318" t="str">
        <f>IFERROR(AVERAGEIFS('HeartRate-2022-03-21-1647950188'!$B:$B,'HeartRate-2022-03-21-1647950188'!$A:$A,Data_Extraction!B$2,'HeartRate-2022-03-21-1647950188'!$C:$C,Data_Extraction!$A318),"")</f>
        <v/>
      </c>
      <c r="C318" t="str">
        <f>IFERROR(AVERAGEIFS('HeartRate-2022-03-21-1647950188'!$B:$B,'HeartRate-2022-03-21-1647950188'!$A:$A,Data_Extraction!C$2,'HeartRate-2022-03-21-1647950188'!$C:$C,Data_Extraction!$A318),"")</f>
        <v/>
      </c>
      <c r="D318" t="str">
        <f>IFERROR(AVERAGEIFS('HeartRate-2022-03-21-1647950188'!$B:$B,'HeartRate-2022-03-21-1647950188'!$A:$A,Data_Extraction!D$2,'HeartRate-2022-03-21-1647950188'!$C:$C,Data_Extraction!$A318),"")</f>
        <v/>
      </c>
      <c r="E318" t="str">
        <f>IFERROR(AVERAGEIFS('HeartRate-2022-03-21-1647950188'!$B:$B,'HeartRate-2022-03-21-1647950188'!$A:$A,Data_Extraction!E$2,'HeartRate-2022-03-21-1647950188'!$C:$C,Data_Extraction!$A318),"")</f>
        <v/>
      </c>
      <c r="F318" t="str">
        <f>IFERROR(AVERAGEIFS('HeartRate-2022-03-21-1647950188'!$B:$B,'HeartRate-2022-03-21-1647950188'!$A:$A,Data_Extraction!F$2,'HeartRate-2022-03-21-1647950188'!$C:$C,Data_Extraction!$A318),"")</f>
        <v/>
      </c>
      <c r="G318" t="str">
        <f>IFERROR(AVERAGEIFS('HeartRate-2022-03-21-1647950188'!$B:$B,'HeartRate-2022-03-21-1647950188'!$A:$A,Data_Extraction!G$2,'HeartRate-2022-03-21-1647950188'!$C:$C,Data_Extraction!$A318),"")</f>
        <v/>
      </c>
      <c r="H318" t="str">
        <f>IFERROR(AVERAGEIFS('HeartRate-2022-03-21-1647950188'!$B:$B,'HeartRate-2022-03-21-1647950188'!$A:$A,Data_Extraction!H$2,'HeartRate-2022-03-21-1647950188'!$C:$C,Data_Extraction!$A318),"")</f>
        <v/>
      </c>
      <c r="I318">
        <f>IFERROR(AVERAGEIFS('HeartRate-2022-03-21-1647950188'!$B:$B,'HeartRate-2022-03-21-1647950188'!$A:$A,Data_Extraction!I$2,'HeartRate-2022-03-21-1647950188'!$C:$C,Data_Extraction!$A318),"")</f>
        <v>63</v>
      </c>
      <c r="J318" s="8">
        <f t="shared" si="25"/>
        <v>63</v>
      </c>
      <c r="N318" s="11">
        <f>Data_Extraction!A318</f>
        <v>44634.420983796299</v>
      </c>
      <c r="O318" s="15">
        <f t="shared" si="26"/>
        <v>44634</v>
      </c>
      <c r="P318" s="16">
        <f t="shared" si="27"/>
        <v>0.42098379629629629</v>
      </c>
      <c r="Q318" s="12">
        <f>IF(Data_Extraction!B318="",Data_Extraction!$J318*(Q$1),Data_Extraction!B318)</f>
        <v>56.7</v>
      </c>
      <c r="R318" s="12">
        <f>IF(Data_Extraction!C318="",Data_Extraction!$J318*(R$1),Data_Extraction!C318)</f>
        <v>57.96</v>
      </c>
      <c r="S318" s="12">
        <f>IF(Data_Extraction!D318="",Data_Extraction!$J318*(S$1),Data_Extraction!D318)</f>
        <v>65.52</v>
      </c>
      <c r="T318" s="12">
        <f>IF(Data_Extraction!E318="",Data_Extraction!$J318*(T$1),Data_Extraction!E318)</f>
        <v>59.849999999999994</v>
      </c>
      <c r="U318" s="12">
        <f>IF(Data_Extraction!F318="",Data_Extraction!$J318*(U$1),Data_Extraction!F318)</f>
        <v>61.74</v>
      </c>
      <c r="V318" s="12">
        <f>IF(Data_Extraction!G318="",Data_Extraction!$J318*(V$1),Data_Extraction!G318)</f>
        <v>57.330000000000005</v>
      </c>
      <c r="W318" s="12">
        <f>IF(Data_Extraction!H318="",Data_Extraction!$J318*(W$1),Data_Extraction!H318)</f>
        <v>67.410000000000011</v>
      </c>
      <c r="X318" s="12">
        <f>IF(Data_Extraction!I318="",Data_Extraction!$J318*(X$1),Data_Extraction!I318)</f>
        <v>63</v>
      </c>
      <c r="Y318" s="13">
        <f t="shared" si="24"/>
        <v>61.188749999999999</v>
      </c>
      <c r="Z318" s="17" t="str">
        <f t="shared" si="28"/>
        <v>Morning</v>
      </c>
      <c r="AA318" s="14" t="str">
        <f>VLOOKUP($N318,'HeartRate-2022-03-21-1647950188'!$C:$G,2,0)</f>
        <v>Greetings</v>
      </c>
      <c r="AB318" s="14" t="str">
        <f>VLOOKUP($N318,'HeartRate-2022-03-21-1647950188'!$C:$G,3,0)</f>
        <v>Off Campus</v>
      </c>
      <c r="AC318" s="14" t="str">
        <f>VLOOKUP($N318,'HeartRate-2022-03-21-1647950188'!$C:$G,4,0)</f>
        <v>Standing</v>
      </c>
      <c r="AD318" s="14" t="str">
        <f>VLOOKUP($N318,'HeartRate-2022-03-21-1647950188'!$C:$G,5,0)</f>
        <v>Technical Contexts</v>
      </c>
      <c r="AE318">
        <f t="shared" si="29"/>
        <v>0</v>
      </c>
      <c r="AF318" s="18">
        <v>44634</v>
      </c>
      <c r="AG318" s="19">
        <v>0.42098379629629629</v>
      </c>
    </row>
    <row r="319" spans="1:33" x14ac:dyDescent="0.3">
      <c r="A319" s="5">
        <v>44634.421516203707</v>
      </c>
      <c r="B319">
        <f>IFERROR(AVERAGEIFS('HeartRate-2022-03-21-1647950188'!$B:$B,'HeartRate-2022-03-21-1647950188'!$A:$A,Data_Extraction!B$2,'HeartRate-2022-03-21-1647950188'!$C:$C,Data_Extraction!$A319),"")</f>
        <v>76</v>
      </c>
      <c r="C319" t="str">
        <f>IFERROR(AVERAGEIFS('HeartRate-2022-03-21-1647950188'!$B:$B,'HeartRate-2022-03-21-1647950188'!$A:$A,Data_Extraction!C$2,'HeartRate-2022-03-21-1647950188'!$C:$C,Data_Extraction!$A319),"")</f>
        <v/>
      </c>
      <c r="D319" t="str">
        <f>IFERROR(AVERAGEIFS('HeartRate-2022-03-21-1647950188'!$B:$B,'HeartRate-2022-03-21-1647950188'!$A:$A,Data_Extraction!D$2,'HeartRate-2022-03-21-1647950188'!$C:$C,Data_Extraction!$A319),"")</f>
        <v/>
      </c>
      <c r="E319" t="str">
        <f>IFERROR(AVERAGEIFS('HeartRate-2022-03-21-1647950188'!$B:$B,'HeartRate-2022-03-21-1647950188'!$A:$A,Data_Extraction!E$2,'HeartRate-2022-03-21-1647950188'!$C:$C,Data_Extraction!$A319),"")</f>
        <v/>
      </c>
      <c r="F319" t="str">
        <f>IFERROR(AVERAGEIFS('HeartRate-2022-03-21-1647950188'!$B:$B,'HeartRate-2022-03-21-1647950188'!$A:$A,Data_Extraction!F$2,'HeartRate-2022-03-21-1647950188'!$C:$C,Data_Extraction!$A319),"")</f>
        <v/>
      </c>
      <c r="G319" t="str">
        <f>IFERROR(AVERAGEIFS('HeartRate-2022-03-21-1647950188'!$B:$B,'HeartRate-2022-03-21-1647950188'!$A:$A,Data_Extraction!G$2,'HeartRate-2022-03-21-1647950188'!$C:$C,Data_Extraction!$A319),"")</f>
        <v/>
      </c>
      <c r="H319" t="str">
        <f>IFERROR(AVERAGEIFS('HeartRate-2022-03-21-1647950188'!$B:$B,'HeartRate-2022-03-21-1647950188'!$A:$A,Data_Extraction!H$2,'HeartRate-2022-03-21-1647950188'!$C:$C,Data_Extraction!$A319),"")</f>
        <v/>
      </c>
      <c r="I319">
        <f>IFERROR(AVERAGEIFS('HeartRate-2022-03-21-1647950188'!$B:$B,'HeartRate-2022-03-21-1647950188'!$A:$A,Data_Extraction!I$2,'HeartRate-2022-03-21-1647950188'!$C:$C,Data_Extraction!$A319),"")</f>
        <v>62</v>
      </c>
      <c r="J319" s="8">
        <f t="shared" si="25"/>
        <v>69</v>
      </c>
      <c r="N319" s="11">
        <f>Data_Extraction!A319</f>
        <v>44634.421516203707</v>
      </c>
      <c r="O319" s="15">
        <f t="shared" si="26"/>
        <v>44634</v>
      </c>
      <c r="P319" s="16">
        <f t="shared" si="27"/>
        <v>0.42151620370370368</v>
      </c>
      <c r="Q319" s="12">
        <f>IF(Data_Extraction!B319="",Data_Extraction!$J319*(Q$1),Data_Extraction!B319)</f>
        <v>76</v>
      </c>
      <c r="R319" s="12">
        <f>IF(Data_Extraction!C319="",Data_Extraction!$J319*(R$1),Data_Extraction!C319)</f>
        <v>63.480000000000004</v>
      </c>
      <c r="S319" s="12">
        <f>IF(Data_Extraction!D319="",Data_Extraction!$J319*(S$1),Data_Extraction!D319)</f>
        <v>71.760000000000005</v>
      </c>
      <c r="T319" s="12">
        <f>IF(Data_Extraction!E319="",Data_Extraction!$J319*(T$1),Data_Extraction!E319)</f>
        <v>65.55</v>
      </c>
      <c r="U319" s="12">
        <f>IF(Data_Extraction!F319="",Data_Extraction!$J319*(U$1),Data_Extraction!F319)</f>
        <v>67.62</v>
      </c>
      <c r="V319" s="12">
        <f>IF(Data_Extraction!G319="",Data_Extraction!$J319*(V$1),Data_Extraction!G319)</f>
        <v>62.79</v>
      </c>
      <c r="W319" s="12">
        <f>IF(Data_Extraction!H319="",Data_Extraction!$J319*(W$1),Data_Extraction!H319)</f>
        <v>73.83</v>
      </c>
      <c r="X319" s="12">
        <f>IF(Data_Extraction!I319="",Data_Extraction!$J319*(X$1),Data_Extraction!I319)</f>
        <v>62</v>
      </c>
      <c r="Y319" s="13">
        <f t="shared" si="24"/>
        <v>67.878749999999997</v>
      </c>
      <c r="Z319" s="17" t="str">
        <f t="shared" si="28"/>
        <v>Morning</v>
      </c>
      <c r="AA319" s="14" t="str">
        <f>VLOOKUP($N319,'HeartRate-2022-03-21-1647950188'!$C:$G,2,0)</f>
        <v>Greetings</v>
      </c>
      <c r="AB319" s="14" t="str">
        <f>VLOOKUP($N319,'HeartRate-2022-03-21-1647950188'!$C:$G,3,0)</f>
        <v>Off Campus</v>
      </c>
      <c r="AC319" s="14" t="str">
        <f>VLOOKUP($N319,'HeartRate-2022-03-21-1647950188'!$C:$G,4,0)</f>
        <v>Standing</v>
      </c>
      <c r="AD319" s="14" t="str">
        <f>VLOOKUP($N319,'HeartRate-2022-03-21-1647950188'!$C:$G,5,0)</f>
        <v>Technical Contexts</v>
      </c>
      <c r="AE319">
        <f t="shared" si="29"/>
        <v>0</v>
      </c>
      <c r="AF319" s="18">
        <v>44634</v>
      </c>
      <c r="AG319" s="19">
        <v>0.42151620370370368</v>
      </c>
    </row>
    <row r="320" spans="1:33" x14ac:dyDescent="0.3">
      <c r="A320" s="5">
        <v>44634.422210648147</v>
      </c>
      <c r="B320">
        <f>IFERROR(AVERAGEIFS('HeartRate-2022-03-21-1647950188'!$B:$B,'HeartRate-2022-03-21-1647950188'!$A:$A,Data_Extraction!B$2,'HeartRate-2022-03-21-1647950188'!$C:$C,Data_Extraction!$A320),"")</f>
        <v>80</v>
      </c>
      <c r="C320" t="str">
        <f>IFERROR(AVERAGEIFS('HeartRate-2022-03-21-1647950188'!$B:$B,'HeartRate-2022-03-21-1647950188'!$A:$A,Data_Extraction!C$2,'HeartRate-2022-03-21-1647950188'!$C:$C,Data_Extraction!$A320),"")</f>
        <v/>
      </c>
      <c r="D320" t="str">
        <f>IFERROR(AVERAGEIFS('HeartRate-2022-03-21-1647950188'!$B:$B,'HeartRate-2022-03-21-1647950188'!$A:$A,Data_Extraction!D$2,'HeartRate-2022-03-21-1647950188'!$C:$C,Data_Extraction!$A320),"")</f>
        <v/>
      </c>
      <c r="E320" t="str">
        <f>IFERROR(AVERAGEIFS('HeartRate-2022-03-21-1647950188'!$B:$B,'HeartRate-2022-03-21-1647950188'!$A:$A,Data_Extraction!E$2,'HeartRate-2022-03-21-1647950188'!$C:$C,Data_Extraction!$A320),"")</f>
        <v/>
      </c>
      <c r="F320" t="str">
        <f>IFERROR(AVERAGEIFS('HeartRate-2022-03-21-1647950188'!$B:$B,'HeartRate-2022-03-21-1647950188'!$A:$A,Data_Extraction!F$2,'HeartRate-2022-03-21-1647950188'!$C:$C,Data_Extraction!$A320),"")</f>
        <v/>
      </c>
      <c r="G320" t="str">
        <f>IFERROR(AVERAGEIFS('HeartRate-2022-03-21-1647950188'!$B:$B,'HeartRate-2022-03-21-1647950188'!$A:$A,Data_Extraction!G$2,'HeartRate-2022-03-21-1647950188'!$C:$C,Data_Extraction!$A320),"")</f>
        <v/>
      </c>
      <c r="H320" t="str">
        <f>IFERROR(AVERAGEIFS('HeartRate-2022-03-21-1647950188'!$B:$B,'HeartRate-2022-03-21-1647950188'!$A:$A,Data_Extraction!H$2,'HeartRate-2022-03-21-1647950188'!$C:$C,Data_Extraction!$A320),"")</f>
        <v/>
      </c>
      <c r="I320">
        <f>IFERROR(AVERAGEIFS('HeartRate-2022-03-21-1647950188'!$B:$B,'HeartRate-2022-03-21-1647950188'!$A:$A,Data_Extraction!I$2,'HeartRate-2022-03-21-1647950188'!$C:$C,Data_Extraction!$A320),"")</f>
        <v>70</v>
      </c>
      <c r="J320" s="8">
        <f t="shared" si="25"/>
        <v>75</v>
      </c>
      <c r="N320" s="11">
        <f>Data_Extraction!A320</f>
        <v>44634.422210648147</v>
      </c>
      <c r="O320" s="15">
        <f t="shared" si="26"/>
        <v>44634</v>
      </c>
      <c r="P320" s="16">
        <f t="shared" si="27"/>
        <v>0.42221064814814818</v>
      </c>
      <c r="Q320" s="12">
        <f>IF(Data_Extraction!B320="",Data_Extraction!$J320*(Q$1),Data_Extraction!B320)</f>
        <v>80</v>
      </c>
      <c r="R320" s="12">
        <f>IF(Data_Extraction!C320="",Data_Extraction!$J320*(R$1),Data_Extraction!C320)</f>
        <v>69</v>
      </c>
      <c r="S320" s="12">
        <f>IF(Data_Extraction!D320="",Data_Extraction!$J320*(S$1),Data_Extraction!D320)</f>
        <v>78</v>
      </c>
      <c r="T320" s="12">
        <f>IF(Data_Extraction!E320="",Data_Extraction!$J320*(T$1),Data_Extraction!E320)</f>
        <v>71.25</v>
      </c>
      <c r="U320" s="12">
        <f>IF(Data_Extraction!F320="",Data_Extraction!$J320*(U$1),Data_Extraction!F320)</f>
        <v>73.5</v>
      </c>
      <c r="V320" s="12">
        <f>IF(Data_Extraction!G320="",Data_Extraction!$J320*(V$1),Data_Extraction!G320)</f>
        <v>68.25</v>
      </c>
      <c r="W320" s="12">
        <f>IF(Data_Extraction!H320="",Data_Extraction!$J320*(W$1),Data_Extraction!H320)</f>
        <v>80.25</v>
      </c>
      <c r="X320" s="12">
        <f>IF(Data_Extraction!I320="",Data_Extraction!$J320*(X$1),Data_Extraction!I320)</f>
        <v>70</v>
      </c>
      <c r="Y320" s="13">
        <f t="shared" si="24"/>
        <v>73.78125</v>
      </c>
      <c r="Z320" s="17" t="str">
        <f t="shared" si="28"/>
        <v>Morning</v>
      </c>
      <c r="AA320" s="14" t="str">
        <f>VLOOKUP($N320,'HeartRate-2022-03-21-1647950188'!$C:$G,2,0)</f>
        <v>Greetings</v>
      </c>
      <c r="AB320" s="14" t="str">
        <f>VLOOKUP($N320,'HeartRate-2022-03-21-1647950188'!$C:$G,3,0)</f>
        <v>Off Campus</v>
      </c>
      <c r="AC320" s="14" t="str">
        <f>VLOOKUP($N320,'HeartRate-2022-03-21-1647950188'!$C:$G,4,0)</f>
        <v>Standing</v>
      </c>
      <c r="AD320" s="14" t="str">
        <f>VLOOKUP($N320,'HeartRate-2022-03-21-1647950188'!$C:$G,5,0)</f>
        <v>Technical Contexts</v>
      </c>
      <c r="AE320">
        <f t="shared" si="29"/>
        <v>0</v>
      </c>
      <c r="AF320" s="18">
        <v>44634</v>
      </c>
      <c r="AG320" s="19">
        <v>0.42221064814814818</v>
      </c>
    </row>
    <row r="321" spans="1:33" x14ac:dyDescent="0.3">
      <c r="A321" s="5">
        <v>44634.422905092593</v>
      </c>
      <c r="B321" t="str">
        <f>IFERROR(AVERAGEIFS('HeartRate-2022-03-21-1647950188'!$B:$B,'HeartRate-2022-03-21-1647950188'!$A:$A,Data_Extraction!B$2,'HeartRate-2022-03-21-1647950188'!$C:$C,Data_Extraction!$A321),"")</f>
        <v/>
      </c>
      <c r="C321" t="str">
        <f>IFERROR(AVERAGEIFS('HeartRate-2022-03-21-1647950188'!$B:$B,'HeartRate-2022-03-21-1647950188'!$A:$A,Data_Extraction!C$2,'HeartRate-2022-03-21-1647950188'!$C:$C,Data_Extraction!$A321),"")</f>
        <v/>
      </c>
      <c r="D321" t="str">
        <f>IFERROR(AVERAGEIFS('HeartRate-2022-03-21-1647950188'!$B:$B,'HeartRate-2022-03-21-1647950188'!$A:$A,Data_Extraction!D$2,'HeartRate-2022-03-21-1647950188'!$C:$C,Data_Extraction!$A321),"")</f>
        <v/>
      </c>
      <c r="E321" t="str">
        <f>IFERROR(AVERAGEIFS('HeartRate-2022-03-21-1647950188'!$B:$B,'HeartRate-2022-03-21-1647950188'!$A:$A,Data_Extraction!E$2,'HeartRate-2022-03-21-1647950188'!$C:$C,Data_Extraction!$A321),"")</f>
        <v/>
      </c>
      <c r="F321" t="str">
        <f>IFERROR(AVERAGEIFS('HeartRate-2022-03-21-1647950188'!$B:$B,'HeartRate-2022-03-21-1647950188'!$A:$A,Data_Extraction!F$2,'HeartRate-2022-03-21-1647950188'!$C:$C,Data_Extraction!$A321),"")</f>
        <v/>
      </c>
      <c r="G321" t="str">
        <f>IFERROR(AVERAGEIFS('HeartRate-2022-03-21-1647950188'!$B:$B,'HeartRate-2022-03-21-1647950188'!$A:$A,Data_Extraction!G$2,'HeartRate-2022-03-21-1647950188'!$C:$C,Data_Extraction!$A321),"")</f>
        <v/>
      </c>
      <c r="H321" t="str">
        <f>IFERROR(AVERAGEIFS('HeartRate-2022-03-21-1647950188'!$B:$B,'HeartRate-2022-03-21-1647950188'!$A:$A,Data_Extraction!H$2,'HeartRate-2022-03-21-1647950188'!$C:$C,Data_Extraction!$A321),"")</f>
        <v/>
      </c>
      <c r="I321">
        <f>IFERROR(AVERAGEIFS('HeartRate-2022-03-21-1647950188'!$B:$B,'HeartRate-2022-03-21-1647950188'!$A:$A,Data_Extraction!I$2,'HeartRate-2022-03-21-1647950188'!$C:$C,Data_Extraction!$A321),"")</f>
        <v>71</v>
      </c>
      <c r="J321" s="8">
        <f t="shared" si="25"/>
        <v>71</v>
      </c>
      <c r="N321" s="11">
        <f>Data_Extraction!A321</f>
        <v>44634.422905092593</v>
      </c>
      <c r="O321" s="15">
        <f t="shared" si="26"/>
        <v>44634</v>
      </c>
      <c r="P321" s="16">
        <f t="shared" si="27"/>
        <v>0.42290509259259257</v>
      </c>
      <c r="Q321" s="12">
        <f>IF(Data_Extraction!B321="",Data_Extraction!$J321*(Q$1),Data_Extraction!B321)</f>
        <v>63.9</v>
      </c>
      <c r="R321" s="12">
        <f>IF(Data_Extraction!C321="",Data_Extraction!$J321*(R$1),Data_Extraction!C321)</f>
        <v>65.320000000000007</v>
      </c>
      <c r="S321" s="12">
        <f>IF(Data_Extraction!D321="",Data_Extraction!$J321*(S$1),Data_Extraction!D321)</f>
        <v>73.84</v>
      </c>
      <c r="T321" s="12">
        <f>IF(Data_Extraction!E321="",Data_Extraction!$J321*(T$1),Data_Extraction!E321)</f>
        <v>67.45</v>
      </c>
      <c r="U321" s="12">
        <f>IF(Data_Extraction!F321="",Data_Extraction!$J321*(U$1),Data_Extraction!F321)</f>
        <v>69.58</v>
      </c>
      <c r="V321" s="12">
        <f>IF(Data_Extraction!G321="",Data_Extraction!$J321*(V$1),Data_Extraction!G321)</f>
        <v>64.61</v>
      </c>
      <c r="W321" s="12">
        <f>IF(Data_Extraction!H321="",Data_Extraction!$J321*(W$1),Data_Extraction!H321)</f>
        <v>75.97</v>
      </c>
      <c r="X321" s="12">
        <f>IF(Data_Extraction!I321="",Data_Extraction!$J321*(X$1),Data_Extraction!I321)</f>
        <v>71</v>
      </c>
      <c r="Y321" s="13">
        <f t="shared" si="24"/>
        <v>68.958749999999995</v>
      </c>
      <c r="Z321" s="17" t="str">
        <f t="shared" si="28"/>
        <v>Morning</v>
      </c>
      <c r="AA321" s="14" t="str">
        <f>VLOOKUP($N321,'HeartRate-2022-03-21-1647950188'!$C:$G,2,0)</f>
        <v>Greetings</v>
      </c>
      <c r="AB321" s="14" t="str">
        <f>VLOOKUP($N321,'HeartRate-2022-03-21-1647950188'!$C:$G,3,0)</f>
        <v>Off Campus</v>
      </c>
      <c r="AC321" s="14" t="str">
        <f>VLOOKUP($N321,'HeartRate-2022-03-21-1647950188'!$C:$G,4,0)</f>
        <v>Standing</v>
      </c>
      <c r="AD321" s="14" t="str">
        <f>VLOOKUP($N321,'HeartRate-2022-03-21-1647950188'!$C:$G,5,0)</f>
        <v>Technical Contexts</v>
      </c>
      <c r="AE321">
        <f t="shared" si="29"/>
        <v>0</v>
      </c>
      <c r="AF321" s="18">
        <v>44634</v>
      </c>
      <c r="AG321" s="19">
        <v>0.42290509259259257</v>
      </c>
    </row>
    <row r="322" spans="1:33" x14ac:dyDescent="0.3">
      <c r="A322" s="5">
        <v>44634.42359953704</v>
      </c>
      <c r="B322">
        <f>IFERROR(AVERAGEIFS('HeartRate-2022-03-21-1647950188'!$B:$B,'HeartRate-2022-03-21-1647950188'!$A:$A,Data_Extraction!B$2,'HeartRate-2022-03-21-1647950188'!$C:$C,Data_Extraction!$A322),"")</f>
        <v>77</v>
      </c>
      <c r="C322" t="str">
        <f>IFERROR(AVERAGEIFS('HeartRate-2022-03-21-1647950188'!$B:$B,'HeartRate-2022-03-21-1647950188'!$A:$A,Data_Extraction!C$2,'HeartRate-2022-03-21-1647950188'!$C:$C,Data_Extraction!$A322),"")</f>
        <v/>
      </c>
      <c r="D322" t="str">
        <f>IFERROR(AVERAGEIFS('HeartRate-2022-03-21-1647950188'!$B:$B,'HeartRate-2022-03-21-1647950188'!$A:$A,Data_Extraction!D$2,'HeartRate-2022-03-21-1647950188'!$C:$C,Data_Extraction!$A322),"")</f>
        <v/>
      </c>
      <c r="E322" t="str">
        <f>IFERROR(AVERAGEIFS('HeartRate-2022-03-21-1647950188'!$B:$B,'HeartRate-2022-03-21-1647950188'!$A:$A,Data_Extraction!E$2,'HeartRate-2022-03-21-1647950188'!$C:$C,Data_Extraction!$A322),"")</f>
        <v/>
      </c>
      <c r="F322" t="str">
        <f>IFERROR(AVERAGEIFS('HeartRate-2022-03-21-1647950188'!$B:$B,'HeartRate-2022-03-21-1647950188'!$A:$A,Data_Extraction!F$2,'HeartRate-2022-03-21-1647950188'!$C:$C,Data_Extraction!$A322),"")</f>
        <v/>
      </c>
      <c r="G322" t="str">
        <f>IFERROR(AVERAGEIFS('HeartRate-2022-03-21-1647950188'!$B:$B,'HeartRate-2022-03-21-1647950188'!$A:$A,Data_Extraction!G$2,'HeartRate-2022-03-21-1647950188'!$C:$C,Data_Extraction!$A322),"")</f>
        <v/>
      </c>
      <c r="H322" t="str">
        <f>IFERROR(AVERAGEIFS('HeartRate-2022-03-21-1647950188'!$B:$B,'HeartRate-2022-03-21-1647950188'!$A:$A,Data_Extraction!H$2,'HeartRate-2022-03-21-1647950188'!$C:$C,Data_Extraction!$A322),"")</f>
        <v/>
      </c>
      <c r="I322">
        <f>IFERROR(AVERAGEIFS('HeartRate-2022-03-21-1647950188'!$B:$B,'HeartRate-2022-03-21-1647950188'!$A:$A,Data_Extraction!I$2,'HeartRate-2022-03-21-1647950188'!$C:$C,Data_Extraction!$A322),"")</f>
        <v>79</v>
      </c>
      <c r="J322" s="8">
        <f t="shared" si="25"/>
        <v>78</v>
      </c>
      <c r="N322" s="11">
        <f>Data_Extraction!A322</f>
        <v>44634.42359953704</v>
      </c>
      <c r="O322" s="15">
        <f t="shared" si="26"/>
        <v>44634</v>
      </c>
      <c r="P322" s="16">
        <f t="shared" si="27"/>
        <v>0.42359953703703707</v>
      </c>
      <c r="Q322" s="12">
        <f>IF(Data_Extraction!B322="",Data_Extraction!$J322*(Q$1),Data_Extraction!B322)</f>
        <v>77</v>
      </c>
      <c r="R322" s="12">
        <f>IF(Data_Extraction!C322="",Data_Extraction!$J322*(R$1),Data_Extraction!C322)</f>
        <v>71.760000000000005</v>
      </c>
      <c r="S322" s="12">
        <f>IF(Data_Extraction!D322="",Data_Extraction!$J322*(S$1),Data_Extraction!D322)</f>
        <v>81.12</v>
      </c>
      <c r="T322" s="12">
        <f>IF(Data_Extraction!E322="",Data_Extraction!$J322*(T$1),Data_Extraction!E322)</f>
        <v>74.099999999999994</v>
      </c>
      <c r="U322" s="12">
        <f>IF(Data_Extraction!F322="",Data_Extraction!$J322*(U$1),Data_Extraction!F322)</f>
        <v>76.44</v>
      </c>
      <c r="V322" s="12">
        <f>IF(Data_Extraction!G322="",Data_Extraction!$J322*(V$1),Data_Extraction!G322)</f>
        <v>70.98</v>
      </c>
      <c r="W322" s="12">
        <f>IF(Data_Extraction!H322="",Data_Extraction!$J322*(W$1),Data_Extraction!H322)</f>
        <v>83.460000000000008</v>
      </c>
      <c r="X322" s="12">
        <f>IF(Data_Extraction!I322="",Data_Extraction!$J322*(X$1),Data_Extraction!I322)</f>
        <v>79</v>
      </c>
      <c r="Y322" s="13">
        <f t="shared" si="24"/>
        <v>76.732500000000002</v>
      </c>
      <c r="Z322" s="17" t="str">
        <f t="shared" si="28"/>
        <v>Morning</v>
      </c>
      <c r="AA322" s="14" t="str">
        <f>VLOOKUP($N322,'HeartRate-2022-03-21-1647950188'!$C:$G,2,0)</f>
        <v>Greetings</v>
      </c>
      <c r="AB322" s="14" t="str">
        <f>VLOOKUP($N322,'HeartRate-2022-03-21-1647950188'!$C:$G,3,0)</f>
        <v>Off Campus</v>
      </c>
      <c r="AC322" s="14" t="str">
        <f>VLOOKUP($N322,'HeartRate-2022-03-21-1647950188'!$C:$G,4,0)</f>
        <v>Standing</v>
      </c>
      <c r="AD322" s="14" t="str">
        <f>VLOOKUP($N322,'HeartRate-2022-03-21-1647950188'!$C:$G,5,0)</f>
        <v>Technical Contexts</v>
      </c>
      <c r="AE322">
        <f t="shared" si="29"/>
        <v>0</v>
      </c>
      <c r="AF322" s="18">
        <v>44634</v>
      </c>
      <c r="AG322" s="19">
        <v>0.42359953703703707</v>
      </c>
    </row>
    <row r="323" spans="1:33" x14ac:dyDescent="0.3">
      <c r="A323" s="5">
        <v>44634.424293981479</v>
      </c>
      <c r="B323">
        <f>IFERROR(AVERAGEIFS('HeartRate-2022-03-21-1647950188'!$B:$B,'HeartRate-2022-03-21-1647950188'!$A:$A,Data_Extraction!B$2,'HeartRate-2022-03-21-1647950188'!$C:$C,Data_Extraction!$A323),"")</f>
        <v>86</v>
      </c>
      <c r="C323" t="str">
        <f>IFERROR(AVERAGEIFS('HeartRate-2022-03-21-1647950188'!$B:$B,'HeartRate-2022-03-21-1647950188'!$A:$A,Data_Extraction!C$2,'HeartRate-2022-03-21-1647950188'!$C:$C,Data_Extraction!$A323),"")</f>
        <v/>
      </c>
      <c r="D323" t="str">
        <f>IFERROR(AVERAGEIFS('HeartRate-2022-03-21-1647950188'!$B:$B,'HeartRate-2022-03-21-1647950188'!$A:$A,Data_Extraction!D$2,'HeartRate-2022-03-21-1647950188'!$C:$C,Data_Extraction!$A323),"")</f>
        <v/>
      </c>
      <c r="E323" t="str">
        <f>IFERROR(AVERAGEIFS('HeartRate-2022-03-21-1647950188'!$B:$B,'HeartRate-2022-03-21-1647950188'!$A:$A,Data_Extraction!E$2,'HeartRate-2022-03-21-1647950188'!$C:$C,Data_Extraction!$A323),"")</f>
        <v/>
      </c>
      <c r="F323" t="str">
        <f>IFERROR(AVERAGEIFS('HeartRate-2022-03-21-1647950188'!$B:$B,'HeartRate-2022-03-21-1647950188'!$A:$A,Data_Extraction!F$2,'HeartRate-2022-03-21-1647950188'!$C:$C,Data_Extraction!$A323),"")</f>
        <v/>
      </c>
      <c r="G323" t="str">
        <f>IFERROR(AVERAGEIFS('HeartRate-2022-03-21-1647950188'!$B:$B,'HeartRate-2022-03-21-1647950188'!$A:$A,Data_Extraction!G$2,'HeartRate-2022-03-21-1647950188'!$C:$C,Data_Extraction!$A323),"")</f>
        <v/>
      </c>
      <c r="H323" t="str">
        <f>IFERROR(AVERAGEIFS('HeartRate-2022-03-21-1647950188'!$B:$B,'HeartRate-2022-03-21-1647950188'!$A:$A,Data_Extraction!H$2,'HeartRate-2022-03-21-1647950188'!$C:$C,Data_Extraction!$A323),"")</f>
        <v/>
      </c>
      <c r="I323">
        <f>IFERROR(AVERAGEIFS('HeartRate-2022-03-21-1647950188'!$B:$B,'HeartRate-2022-03-21-1647950188'!$A:$A,Data_Extraction!I$2,'HeartRate-2022-03-21-1647950188'!$C:$C,Data_Extraction!$A323),"")</f>
        <v>102</v>
      </c>
      <c r="J323" s="8">
        <f t="shared" si="25"/>
        <v>94</v>
      </c>
      <c r="N323" s="11">
        <f>Data_Extraction!A323</f>
        <v>44634.424293981479</v>
      </c>
      <c r="O323" s="15">
        <f t="shared" si="26"/>
        <v>44634</v>
      </c>
      <c r="P323" s="16">
        <f t="shared" si="27"/>
        <v>0.42429398148148145</v>
      </c>
      <c r="Q323" s="12">
        <f>IF(Data_Extraction!B323="",Data_Extraction!$J323*(Q$1),Data_Extraction!B323)</f>
        <v>86</v>
      </c>
      <c r="R323" s="12">
        <f>IF(Data_Extraction!C323="",Data_Extraction!$J323*(R$1),Data_Extraction!C323)</f>
        <v>86.48</v>
      </c>
      <c r="S323" s="12">
        <f>IF(Data_Extraction!D323="",Data_Extraction!$J323*(S$1),Data_Extraction!D323)</f>
        <v>97.76</v>
      </c>
      <c r="T323" s="12">
        <f>IF(Data_Extraction!E323="",Data_Extraction!$J323*(T$1),Data_Extraction!E323)</f>
        <v>89.3</v>
      </c>
      <c r="U323" s="12">
        <f>IF(Data_Extraction!F323="",Data_Extraction!$J323*(U$1),Data_Extraction!F323)</f>
        <v>92.12</v>
      </c>
      <c r="V323" s="12">
        <f>IF(Data_Extraction!G323="",Data_Extraction!$J323*(V$1),Data_Extraction!G323)</f>
        <v>85.54</v>
      </c>
      <c r="W323" s="12">
        <f>IF(Data_Extraction!H323="",Data_Extraction!$J323*(W$1),Data_Extraction!H323)</f>
        <v>100.58000000000001</v>
      </c>
      <c r="X323" s="12">
        <f>IF(Data_Extraction!I323="",Data_Extraction!$J323*(X$1),Data_Extraction!I323)</f>
        <v>102</v>
      </c>
      <c r="Y323" s="13">
        <f t="shared" ref="Y323:Y386" si="30">AVERAGE(Q323:X323)</f>
        <v>92.472500000000011</v>
      </c>
      <c r="Z323" s="17" t="str">
        <f t="shared" si="28"/>
        <v>Morning</v>
      </c>
      <c r="AA323" s="14" t="str">
        <f>VLOOKUP($N323,'HeartRate-2022-03-21-1647950188'!$C:$G,2,0)</f>
        <v>Greetings</v>
      </c>
      <c r="AB323" s="14" t="str">
        <f>VLOOKUP($N323,'HeartRate-2022-03-21-1647950188'!$C:$G,3,0)</f>
        <v>Off Campus</v>
      </c>
      <c r="AC323" s="14" t="str">
        <f>VLOOKUP($N323,'HeartRate-2022-03-21-1647950188'!$C:$G,4,0)</f>
        <v>Standing</v>
      </c>
      <c r="AD323" s="14" t="str">
        <f>VLOOKUP($N323,'HeartRate-2022-03-21-1647950188'!$C:$G,5,0)</f>
        <v>Technical Contexts</v>
      </c>
      <c r="AE323">
        <f t="shared" si="29"/>
        <v>0</v>
      </c>
      <c r="AF323" s="18">
        <v>44634</v>
      </c>
      <c r="AG323" s="19">
        <v>0.42429398148148145</v>
      </c>
    </row>
    <row r="324" spans="1:33" x14ac:dyDescent="0.3">
      <c r="A324" s="5">
        <v>44634.424305555556</v>
      </c>
      <c r="B324" t="str">
        <f>IFERROR(AVERAGEIFS('HeartRate-2022-03-21-1647950188'!$B:$B,'HeartRate-2022-03-21-1647950188'!$A:$A,Data_Extraction!B$2,'HeartRate-2022-03-21-1647950188'!$C:$C,Data_Extraction!$A324),"")</f>
        <v/>
      </c>
      <c r="C324">
        <f>IFERROR(AVERAGEIFS('HeartRate-2022-03-21-1647950188'!$B:$B,'HeartRate-2022-03-21-1647950188'!$A:$A,Data_Extraction!C$2,'HeartRate-2022-03-21-1647950188'!$C:$C,Data_Extraction!$A324),"")</f>
        <v>93</v>
      </c>
      <c r="D324" t="str">
        <f>IFERROR(AVERAGEIFS('HeartRate-2022-03-21-1647950188'!$B:$B,'HeartRate-2022-03-21-1647950188'!$A:$A,Data_Extraction!D$2,'HeartRate-2022-03-21-1647950188'!$C:$C,Data_Extraction!$A324),"")</f>
        <v/>
      </c>
      <c r="E324" t="str">
        <f>IFERROR(AVERAGEIFS('HeartRate-2022-03-21-1647950188'!$B:$B,'HeartRate-2022-03-21-1647950188'!$A:$A,Data_Extraction!E$2,'HeartRate-2022-03-21-1647950188'!$C:$C,Data_Extraction!$A324),"")</f>
        <v/>
      </c>
      <c r="F324" t="str">
        <f>IFERROR(AVERAGEIFS('HeartRate-2022-03-21-1647950188'!$B:$B,'HeartRate-2022-03-21-1647950188'!$A:$A,Data_Extraction!F$2,'HeartRate-2022-03-21-1647950188'!$C:$C,Data_Extraction!$A324),"")</f>
        <v/>
      </c>
      <c r="G324">
        <f>IFERROR(AVERAGEIFS('HeartRate-2022-03-21-1647950188'!$B:$B,'HeartRate-2022-03-21-1647950188'!$A:$A,Data_Extraction!G$2,'HeartRate-2022-03-21-1647950188'!$C:$C,Data_Extraction!$A324),"")</f>
        <v>108</v>
      </c>
      <c r="H324" t="str">
        <f>IFERROR(AVERAGEIFS('HeartRate-2022-03-21-1647950188'!$B:$B,'HeartRate-2022-03-21-1647950188'!$A:$A,Data_Extraction!H$2,'HeartRate-2022-03-21-1647950188'!$C:$C,Data_Extraction!$A324),"")</f>
        <v/>
      </c>
      <c r="I324" t="str">
        <f>IFERROR(AVERAGEIFS('HeartRate-2022-03-21-1647950188'!$B:$B,'HeartRate-2022-03-21-1647950188'!$A:$A,Data_Extraction!I$2,'HeartRate-2022-03-21-1647950188'!$C:$C,Data_Extraction!$A324),"")</f>
        <v/>
      </c>
      <c r="J324" s="8">
        <f t="shared" ref="J324:J387" si="31">AVERAGE(B324:I324)</f>
        <v>100.5</v>
      </c>
      <c r="N324" s="11">
        <f>Data_Extraction!A324</f>
        <v>44634.424305555556</v>
      </c>
      <c r="O324" s="15">
        <f t="shared" ref="O324:O387" si="32">AF324</f>
        <v>44634</v>
      </c>
      <c r="P324" s="16">
        <f t="shared" ref="P324:P387" si="33">AG324</f>
        <v>0.42430555555555555</v>
      </c>
      <c r="Q324" s="12">
        <f>IF(Data_Extraction!B324="",Data_Extraction!$J324*(Q$1),Data_Extraction!B324)</f>
        <v>90.45</v>
      </c>
      <c r="R324" s="12">
        <f>IF(Data_Extraction!C324="",Data_Extraction!$J324*(R$1),Data_Extraction!C324)</f>
        <v>93</v>
      </c>
      <c r="S324" s="12">
        <f>IF(Data_Extraction!D324="",Data_Extraction!$J324*(S$1),Data_Extraction!D324)</f>
        <v>104.52000000000001</v>
      </c>
      <c r="T324" s="12">
        <f>IF(Data_Extraction!E324="",Data_Extraction!$J324*(T$1),Data_Extraction!E324)</f>
        <v>95.474999999999994</v>
      </c>
      <c r="U324" s="12">
        <f>IF(Data_Extraction!F324="",Data_Extraction!$J324*(U$1),Data_Extraction!F324)</f>
        <v>98.49</v>
      </c>
      <c r="V324" s="12">
        <f>IF(Data_Extraction!G324="",Data_Extraction!$J324*(V$1),Data_Extraction!G324)</f>
        <v>108</v>
      </c>
      <c r="W324" s="12">
        <f>IF(Data_Extraction!H324="",Data_Extraction!$J324*(W$1),Data_Extraction!H324)</f>
        <v>107.53500000000001</v>
      </c>
      <c r="X324" s="12">
        <f>IF(Data_Extraction!I324="",Data_Extraction!$J324*(X$1),Data_Extraction!I324)</f>
        <v>97.484999999999999</v>
      </c>
      <c r="Y324" s="13">
        <f t="shared" si="30"/>
        <v>99.369375000000005</v>
      </c>
      <c r="Z324" s="17" t="str">
        <f t="shared" ref="Z324:Z387" si="34">VLOOKUP(P324,$AJ$2:$AK$7,2,1)</f>
        <v>Morning</v>
      </c>
      <c r="AA324" s="14" t="str">
        <f>VLOOKUP($N324,'HeartRate-2022-03-21-1647950188'!$C:$G,2,0)</f>
        <v>Greetings</v>
      </c>
      <c r="AB324" s="14" t="str">
        <f>VLOOKUP($N324,'HeartRate-2022-03-21-1647950188'!$C:$G,3,0)</f>
        <v>Off Campus</v>
      </c>
      <c r="AC324" s="14" t="str">
        <f>VLOOKUP($N324,'HeartRate-2022-03-21-1647950188'!$C:$G,4,0)</f>
        <v>Standing</v>
      </c>
      <c r="AD324" s="14" t="str">
        <f>VLOOKUP($N324,'HeartRate-2022-03-21-1647950188'!$C:$G,5,0)</f>
        <v>Technical Contexts</v>
      </c>
      <c r="AE324">
        <f t="shared" ref="AE324:AE387" si="35">IF(Y324&gt;120,1,0)</f>
        <v>0</v>
      </c>
      <c r="AF324" s="18">
        <v>44634</v>
      </c>
      <c r="AG324" s="19">
        <v>0.42430555555555555</v>
      </c>
    </row>
    <row r="325" spans="1:33" x14ac:dyDescent="0.3">
      <c r="A325" s="5">
        <v>44634.424988425926</v>
      </c>
      <c r="B325">
        <f>IFERROR(AVERAGEIFS('HeartRate-2022-03-21-1647950188'!$B:$B,'HeartRate-2022-03-21-1647950188'!$A:$A,Data_Extraction!B$2,'HeartRate-2022-03-21-1647950188'!$C:$C,Data_Extraction!$A325),"")</f>
        <v>83</v>
      </c>
      <c r="C325" t="str">
        <f>IFERROR(AVERAGEIFS('HeartRate-2022-03-21-1647950188'!$B:$B,'HeartRate-2022-03-21-1647950188'!$A:$A,Data_Extraction!C$2,'HeartRate-2022-03-21-1647950188'!$C:$C,Data_Extraction!$A325),"")</f>
        <v/>
      </c>
      <c r="D325" t="str">
        <f>IFERROR(AVERAGEIFS('HeartRate-2022-03-21-1647950188'!$B:$B,'HeartRate-2022-03-21-1647950188'!$A:$A,Data_Extraction!D$2,'HeartRate-2022-03-21-1647950188'!$C:$C,Data_Extraction!$A325),"")</f>
        <v/>
      </c>
      <c r="E325" t="str">
        <f>IFERROR(AVERAGEIFS('HeartRate-2022-03-21-1647950188'!$B:$B,'HeartRate-2022-03-21-1647950188'!$A:$A,Data_Extraction!E$2,'HeartRate-2022-03-21-1647950188'!$C:$C,Data_Extraction!$A325),"")</f>
        <v/>
      </c>
      <c r="F325" t="str">
        <f>IFERROR(AVERAGEIFS('HeartRate-2022-03-21-1647950188'!$B:$B,'HeartRate-2022-03-21-1647950188'!$A:$A,Data_Extraction!F$2,'HeartRate-2022-03-21-1647950188'!$C:$C,Data_Extraction!$A325),"")</f>
        <v/>
      </c>
      <c r="G325" t="str">
        <f>IFERROR(AVERAGEIFS('HeartRate-2022-03-21-1647950188'!$B:$B,'HeartRate-2022-03-21-1647950188'!$A:$A,Data_Extraction!G$2,'HeartRate-2022-03-21-1647950188'!$C:$C,Data_Extraction!$A325),"")</f>
        <v/>
      </c>
      <c r="H325" t="str">
        <f>IFERROR(AVERAGEIFS('HeartRate-2022-03-21-1647950188'!$B:$B,'HeartRate-2022-03-21-1647950188'!$A:$A,Data_Extraction!H$2,'HeartRate-2022-03-21-1647950188'!$C:$C,Data_Extraction!$A325),"")</f>
        <v/>
      </c>
      <c r="I325">
        <f>IFERROR(AVERAGEIFS('HeartRate-2022-03-21-1647950188'!$B:$B,'HeartRate-2022-03-21-1647950188'!$A:$A,Data_Extraction!I$2,'HeartRate-2022-03-21-1647950188'!$C:$C,Data_Extraction!$A325),"")</f>
        <v>92</v>
      </c>
      <c r="J325" s="8">
        <f t="shared" si="31"/>
        <v>87.5</v>
      </c>
      <c r="N325" s="11">
        <f>Data_Extraction!A325</f>
        <v>44634.424988425926</v>
      </c>
      <c r="O325" s="15">
        <f t="shared" si="32"/>
        <v>44634</v>
      </c>
      <c r="P325" s="16">
        <f t="shared" si="33"/>
        <v>0.42498842592592595</v>
      </c>
      <c r="Q325" s="12">
        <f>IF(Data_Extraction!B325="",Data_Extraction!$J325*(Q$1),Data_Extraction!B325)</f>
        <v>83</v>
      </c>
      <c r="R325" s="12">
        <f>IF(Data_Extraction!C325="",Data_Extraction!$J325*(R$1),Data_Extraction!C325)</f>
        <v>80.5</v>
      </c>
      <c r="S325" s="12">
        <f>IF(Data_Extraction!D325="",Data_Extraction!$J325*(S$1),Data_Extraction!D325)</f>
        <v>91</v>
      </c>
      <c r="T325" s="12">
        <f>IF(Data_Extraction!E325="",Data_Extraction!$J325*(T$1),Data_Extraction!E325)</f>
        <v>83.125</v>
      </c>
      <c r="U325" s="12">
        <f>IF(Data_Extraction!F325="",Data_Extraction!$J325*(U$1),Data_Extraction!F325)</f>
        <v>85.75</v>
      </c>
      <c r="V325" s="12">
        <f>IF(Data_Extraction!G325="",Data_Extraction!$J325*(V$1),Data_Extraction!G325)</f>
        <v>79.625</v>
      </c>
      <c r="W325" s="12">
        <f>IF(Data_Extraction!H325="",Data_Extraction!$J325*(W$1),Data_Extraction!H325)</f>
        <v>93.625</v>
      </c>
      <c r="X325" s="12">
        <f>IF(Data_Extraction!I325="",Data_Extraction!$J325*(X$1),Data_Extraction!I325)</f>
        <v>92</v>
      </c>
      <c r="Y325" s="13">
        <f t="shared" si="30"/>
        <v>86.078125</v>
      </c>
      <c r="Z325" s="17" t="str">
        <f t="shared" si="34"/>
        <v>Morning</v>
      </c>
      <c r="AA325" s="14" t="str">
        <f>VLOOKUP($N325,'HeartRate-2022-03-21-1647950188'!$C:$G,2,0)</f>
        <v>Greetings</v>
      </c>
      <c r="AB325" s="14" t="str">
        <f>VLOOKUP($N325,'HeartRate-2022-03-21-1647950188'!$C:$G,3,0)</f>
        <v>Off Campus</v>
      </c>
      <c r="AC325" s="14" t="str">
        <f>VLOOKUP($N325,'HeartRate-2022-03-21-1647950188'!$C:$G,4,0)</f>
        <v>Standing</v>
      </c>
      <c r="AD325" s="14" t="str">
        <f>VLOOKUP($N325,'HeartRate-2022-03-21-1647950188'!$C:$G,5,0)</f>
        <v>Technical Contexts</v>
      </c>
      <c r="AE325">
        <f t="shared" si="35"/>
        <v>0</v>
      </c>
      <c r="AF325" s="18">
        <v>44634</v>
      </c>
      <c r="AG325" s="19">
        <v>0.42498842592592595</v>
      </c>
    </row>
    <row r="326" spans="1:33" x14ac:dyDescent="0.3">
      <c r="A326" s="5">
        <v>44634.425173611111</v>
      </c>
      <c r="B326" t="str">
        <f>IFERROR(AVERAGEIFS('HeartRate-2022-03-21-1647950188'!$B:$B,'HeartRate-2022-03-21-1647950188'!$A:$A,Data_Extraction!B$2,'HeartRate-2022-03-21-1647950188'!$C:$C,Data_Extraction!$A326),"")</f>
        <v/>
      </c>
      <c r="C326" t="str">
        <f>IFERROR(AVERAGEIFS('HeartRate-2022-03-21-1647950188'!$B:$B,'HeartRate-2022-03-21-1647950188'!$A:$A,Data_Extraction!C$2,'HeartRate-2022-03-21-1647950188'!$C:$C,Data_Extraction!$A326),"")</f>
        <v/>
      </c>
      <c r="D326" t="str">
        <f>IFERROR(AVERAGEIFS('HeartRate-2022-03-21-1647950188'!$B:$B,'HeartRate-2022-03-21-1647950188'!$A:$A,Data_Extraction!D$2,'HeartRate-2022-03-21-1647950188'!$C:$C,Data_Extraction!$A326),"")</f>
        <v/>
      </c>
      <c r="E326" t="str">
        <f>IFERROR(AVERAGEIFS('HeartRate-2022-03-21-1647950188'!$B:$B,'HeartRate-2022-03-21-1647950188'!$A:$A,Data_Extraction!E$2,'HeartRate-2022-03-21-1647950188'!$C:$C,Data_Extraction!$A326),"")</f>
        <v/>
      </c>
      <c r="F326" t="str">
        <f>IFERROR(AVERAGEIFS('HeartRate-2022-03-21-1647950188'!$B:$B,'HeartRate-2022-03-21-1647950188'!$A:$A,Data_Extraction!F$2,'HeartRate-2022-03-21-1647950188'!$C:$C,Data_Extraction!$A326),"")</f>
        <v/>
      </c>
      <c r="G326" t="str">
        <f>IFERROR(AVERAGEIFS('HeartRate-2022-03-21-1647950188'!$B:$B,'HeartRate-2022-03-21-1647950188'!$A:$A,Data_Extraction!G$2,'HeartRate-2022-03-21-1647950188'!$C:$C,Data_Extraction!$A326),"")</f>
        <v/>
      </c>
      <c r="H326" t="str">
        <f>IFERROR(AVERAGEIFS('HeartRate-2022-03-21-1647950188'!$B:$B,'HeartRate-2022-03-21-1647950188'!$A:$A,Data_Extraction!H$2,'HeartRate-2022-03-21-1647950188'!$C:$C,Data_Extraction!$A326),"")</f>
        <v/>
      </c>
      <c r="I326">
        <f>IFERROR(AVERAGEIFS('HeartRate-2022-03-21-1647950188'!$B:$B,'HeartRate-2022-03-21-1647950188'!$A:$A,Data_Extraction!I$2,'HeartRate-2022-03-21-1647950188'!$C:$C,Data_Extraction!$A326),"")</f>
        <v>100</v>
      </c>
      <c r="J326" s="8">
        <f t="shared" si="31"/>
        <v>100</v>
      </c>
      <c r="N326" s="11">
        <f>Data_Extraction!A326</f>
        <v>44634.425173611111</v>
      </c>
      <c r="O326" s="15">
        <f t="shared" si="32"/>
        <v>44634</v>
      </c>
      <c r="P326" s="16">
        <f t="shared" si="33"/>
        <v>0.42517361111111113</v>
      </c>
      <c r="Q326" s="12">
        <f>IF(Data_Extraction!B326="",Data_Extraction!$J326*(Q$1),Data_Extraction!B326)</f>
        <v>90</v>
      </c>
      <c r="R326" s="12">
        <f>IF(Data_Extraction!C326="",Data_Extraction!$J326*(R$1),Data_Extraction!C326)</f>
        <v>92</v>
      </c>
      <c r="S326" s="12">
        <f>IF(Data_Extraction!D326="",Data_Extraction!$J326*(S$1),Data_Extraction!D326)</f>
        <v>104</v>
      </c>
      <c r="T326" s="12">
        <f>IF(Data_Extraction!E326="",Data_Extraction!$J326*(T$1),Data_Extraction!E326)</f>
        <v>95</v>
      </c>
      <c r="U326" s="12">
        <f>IF(Data_Extraction!F326="",Data_Extraction!$J326*(U$1),Data_Extraction!F326)</f>
        <v>98</v>
      </c>
      <c r="V326" s="12">
        <f>IF(Data_Extraction!G326="",Data_Extraction!$J326*(V$1),Data_Extraction!G326)</f>
        <v>91</v>
      </c>
      <c r="W326" s="12">
        <f>IF(Data_Extraction!H326="",Data_Extraction!$J326*(W$1),Data_Extraction!H326)</f>
        <v>107</v>
      </c>
      <c r="X326" s="12">
        <f>IF(Data_Extraction!I326="",Data_Extraction!$J326*(X$1),Data_Extraction!I326)</f>
        <v>100</v>
      </c>
      <c r="Y326" s="13">
        <f t="shared" si="30"/>
        <v>97.125</v>
      </c>
      <c r="Z326" s="17" t="str">
        <f t="shared" si="34"/>
        <v>Morning</v>
      </c>
      <c r="AA326" s="14" t="str">
        <f>VLOOKUP($N326,'HeartRate-2022-03-21-1647950188'!$C:$G,2,0)</f>
        <v>Greetings</v>
      </c>
      <c r="AB326" s="14" t="str">
        <f>VLOOKUP($N326,'HeartRate-2022-03-21-1647950188'!$C:$G,3,0)</f>
        <v>Off Campus</v>
      </c>
      <c r="AC326" s="14" t="str">
        <f>VLOOKUP($N326,'HeartRate-2022-03-21-1647950188'!$C:$G,4,0)</f>
        <v>Standing</v>
      </c>
      <c r="AD326" s="14" t="str">
        <f>VLOOKUP($N326,'HeartRate-2022-03-21-1647950188'!$C:$G,5,0)</f>
        <v>Technical Contexts</v>
      </c>
      <c r="AE326">
        <f t="shared" si="35"/>
        <v>0</v>
      </c>
      <c r="AF326" s="18">
        <v>44634</v>
      </c>
      <c r="AG326" s="19">
        <v>0.42517361111111113</v>
      </c>
    </row>
    <row r="327" spans="1:33" x14ac:dyDescent="0.3">
      <c r="A327" s="5">
        <v>44634.425682870373</v>
      </c>
      <c r="B327">
        <f>IFERROR(AVERAGEIFS('HeartRate-2022-03-21-1647950188'!$B:$B,'HeartRate-2022-03-21-1647950188'!$A:$A,Data_Extraction!B$2,'HeartRate-2022-03-21-1647950188'!$C:$C,Data_Extraction!$A327),"")</f>
        <v>76</v>
      </c>
      <c r="C327" t="str">
        <f>IFERROR(AVERAGEIFS('HeartRate-2022-03-21-1647950188'!$B:$B,'HeartRate-2022-03-21-1647950188'!$A:$A,Data_Extraction!C$2,'HeartRate-2022-03-21-1647950188'!$C:$C,Data_Extraction!$A327),"")</f>
        <v/>
      </c>
      <c r="D327" t="str">
        <f>IFERROR(AVERAGEIFS('HeartRate-2022-03-21-1647950188'!$B:$B,'HeartRate-2022-03-21-1647950188'!$A:$A,Data_Extraction!D$2,'HeartRate-2022-03-21-1647950188'!$C:$C,Data_Extraction!$A327),"")</f>
        <v/>
      </c>
      <c r="E327" t="str">
        <f>IFERROR(AVERAGEIFS('HeartRate-2022-03-21-1647950188'!$B:$B,'HeartRate-2022-03-21-1647950188'!$A:$A,Data_Extraction!E$2,'HeartRate-2022-03-21-1647950188'!$C:$C,Data_Extraction!$A327),"")</f>
        <v/>
      </c>
      <c r="F327" t="str">
        <f>IFERROR(AVERAGEIFS('HeartRate-2022-03-21-1647950188'!$B:$B,'HeartRate-2022-03-21-1647950188'!$A:$A,Data_Extraction!F$2,'HeartRate-2022-03-21-1647950188'!$C:$C,Data_Extraction!$A327),"")</f>
        <v/>
      </c>
      <c r="G327" t="str">
        <f>IFERROR(AVERAGEIFS('HeartRate-2022-03-21-1647950188'!$B:$B,'HeartRate-2022-03-21-1647950188'!$A:$A,Data_Extraction!G$2,'HeartRate-2022-03-21-1647950188'!$C:$C,Data_Extraction!$A327),"")</f>
        <v/>
      </c>
      <c r="H327" t="str">
        <f>IFERROR(AVERAGEIFS('HeartRate-2022-03-21-1647950188'!$B:$B,'HeartRate-2022-03-21-1647950188'!$A:$A,Data_Extraction!H$2,'HeartRate-2022-03-21-1647950188'!$C:$C,Data_Extraction!$A327),"")</f>
        <v/>
      </c>
      <c r="I327">
        <f>IFERROR(AVERAGEIFS('HeartRate-2022-03-21-1647950188'!$B:$B,'HeartRate-2022-03-21-1647950188'!$A:$A,Data_Extraction!I$2,'HeartRate-2022-03-21-1647950188'!$C:$C,Data_Extraction!$A327),"")</f>
        <v>95</v>
      </c>
      <c r="J327" s="8">
        <f t="shared" si="31"/>
        <v>85.5</v>
      </c>
      <c r="N327" s="11">
        <f>Data_Extraction!A327</f>
        <v>44634.425682870373</v>
      </c>
      <c r="O327" s="15">
        <f t="shared" si="32"/>
        <v>44634</v>
      </c>
      <c r="P327" s="16">
        <f t="shared" si="33"/>
        <v>0.42568287037037034</v>
      </c>
      <c r="Q327" s="12">
        <f>IF(Data_Extraction!B327="",Data_Extraction!$J327*(Q$1),Data_Extraction!B327)</f>
        <v>76</v>
      </c>
      <c r="R327" s="12">
        <f>IF(Data_Extraction!C327="",Data_Extraction!$J327*(R$1),Data_Extraction!C327)</f>
        <v>78.66</v>
      </c>
      <c r="S327" s="12">
        <f>IF(Data_Extraction!D327="",Data_Extraction!$J327*(S$1),Data_Extraction!D327)</f>
        <v>88.92</v>
      </c>
      <c r="T327" s="12">
        <f>IF(Data_Extraction!E327="",Data_Extraction!$J327*(T$1),Data_Extraction!E327)</f>
        <v>81.224999999999994</v>
      </c>
      <c r="U327" s="12">
        <f>IF(Data_Extraction!F327="",Data_Extraction!$J327*(U$1),Data_Extraction!F327)</f>
        <v>83.789999999999992</v>
      </c>
      <c r="V327" s="12">
        <f>IF(Data_Extraction!G327="",Data_Extraction!$J327*(V$1),Data_Extraction!G327)</f>
        <v>77.805000000000007</v>
      </c>
      <c r="W327" s="12">
        <f>IF(Data_Extraction!H327="",Data_Extraction!$J327*(W$1),Data_Extraction!H327)</f>
        <v>91.484999999999999</v>
      </c>
      <c r="X327" s="12">
        <f>IF(Data_Extraction!I327="",Data_Extraction!$J327*(X$1),Data_Extraction!I327)</f>
        <v>95</v>
      </c>
      <c r="Y327" s="13">
        <f t="shared" si="30"/>
        <v>84.110624999999985</v>
      </c>
      <c r="Z327" s="17" t="str">
        <f t="shared" si="34"/>
        <v>Morning</v>
      </c>
      <c r="AA327" s="14" t="str">
        <f>VLOOKUP($N327,'HeartRate-2022-03-21-1647950188'!$C:$G,2,0)</f>
        <v>Greetings</v>
      </c>
      <c r="AB327" s="14" t="str">
        <f>VLOOKUP($N327,'HeartRate-2022-03-21-1647950188'!$C:$G,3,0)</f>
        <v>Off Campus</v>
      </c>
      <c r="AC327" s="14" t="str">
        <f>VLOOKUP($N327,'HeartRate-2022-03-21-1647950188'!$C:$G,4,0)</f>
        <v>Standing</v>
      </c>
      <c r="AD327" s="14" t="str">
        <f>VLOOKUP($N327,'HeartRate-2022-03-21-1647950188'!$C:$G,5,0)</f>
        <v>Technical Contexts</v>
      </c>
      <c r="AE327">
        <f t="shared" si="35"/>
        <v>0</v>
      </c>
      <c r="AF327" s="18">
        <v>44634</v>
      </c>
      <c r="AG327" s="19">
        <v>0.42568287037037034</v>
      </c>
    </row>
    <row r="328" spans="1:33" x14ac:dyDescent="0.3">
      <c r="A328" s="5">
        <v>44634.425752314812</v>
      </c>
      <c r="B328">
        <f>IFERROR(AVERAGEIFS('HeartRate-2022-03-21-1647950188'!$B:$B,'HeartRate-2022-03-21-1647950188'!$A:$A,Data_Extraction!B$2,'HeartRate-2022-03-21-1647950188'!$C:$C,Data_Extraction!$A328),"")</f>
        <v>70</v>
      </c>
      <c r="C328" t="str">
        <f>IFERROR(AVERAGEIFS('HeartRate-2022-03-21-1647950188'!$B:$B,'HeartRate-2022-03-21-1647950188'!$A:$A,Data_Extraction!C$2,'HeartRate-2022-03-21-1647950188'!$C:$C,Data_Extraction!$A328),"")</f>
        <v/>
      </c>
      <c r="D328" t="str">
        <f>IFERROR(AVERAGEIFS('HeartRate-2022-03-21-1647950188'!$B:$B,'HeartRate-2022-03-21-1647950188'!$A:$A,Data_Extraction!D$2,'HeartRate-2022-03-21-1647950188'!$C:$C,Data_Extraction!$A328),"")</f>
        <v/>
      </c>
      <c r="E328" t="str">
        <f>IFERROR(AVERAGEIFS('HeartRate-2022-03-21-1647950188'!$B:$B,'HeartRate-2022-03-21-1647950188'!$A:$A,Data_Extraction!E$2,'HeartRate-2022-03-21-1647950188'!$C:$C,Data_Extraction!$A328),"")</f>
        <v/>
      </c>
      <c r="F328" t="str">
        <f>IFERROR(AVERAGEIFS('HeartRate-2022-03-21-1647950188'!$B:$B,'HeartRate-2022-03-21-1647950188'!$A:$A,Data_Extraction!F$2,'HeartRate-2022-03-21-1647950188'!$C:$C,Data_Extraction!$A328),"")</f>
        <v/>
      </c>
      <c r="G328" t="str">
        <f>IFERROR(AVERAGEIFS('HeartRate-2022-03-21-1647950188'!$B:$B,'HeartRate-2022-03-21-1647950188'!$A:$A,Data_Extraction!G$2,'HeartRate-2022-03-21-1647950188'!$C:$C,Data_Extraction!$A328),"")</f>
        <v/>
      </c>
      <c r="H328" t="str">
        <f>IFERROR(AVERAGEIFS('HeartRate-2022-03-21-1647950188'!$B:$B,'HeartRate-2022-03-21-1647950188'!$A:$A,Data_Extraction!H$2,'HeartRate-2022-03-21-1647950188'!$C:$C,Data_Extraction!$A328),"")</f>
        <v/>
      </c>
      <c r="I328" t="str">
        <f>IFERROR(AVERAGEIFS('HeartRate-2022-03-21-1647950188'!$B:$B,'HeartRate-2022-03-21-1647950188'!$A:$A,Data_Extraction!I$2,'HeartRate-2022-03-21-1647950188'!$C:$C,Data_Extraction!$A328),"")</f>
        <v/>
      </c>
      <c r="J328" s="8">
        <f t="shared" si="31"/>
        <v>70</v>
      </c>
      <c r="N328" s="11">
        <f>Data_Extraction!A328</f>
        <v>44634.425752314812</v>
      </c>
      <c r="O328" s="15">
        <f t="shared" si="32"/>
        <v>44634</v>
      </c>
      <c r="P328" s="16">
        <f t="shared" si="33"/>
        <v>0.42575231481481479</v>
      </c>
      <c r="Q328" s="12">
        <f>IF(Data_Extraction!B328="",Data_Extraction!$J328*(Q$1),Data_Extraction!B328)</f>
        <v>70</v>
      </c>
      <c r="R328" s="12">
        <f>IF(Data_Extraction!C328="",Data_Extraction!$J328*(R$1),Data_Extraction!C328)</f>
        <v>64.400000000000006</v>
      </c>
      <c r="S328" s="12">
        <f>IF(Data_Extraction!D328="",Data_Extraction!$J328*(S$1),Data_Extraction!D328)</f>
        <v>72.8</v>
      </c>
      <c r="T328" s="12">
        <f>IF(Data_Extraction!E328="",Data_Extraction!$J328*(T$1),Data_Extraction!E328)</f>
        <v>66.5</v>
      </c>
      <c r="U328" s="12">
        <f>IF(Data_Extraction!F328="",Data_Extraction!$J328*(U$1),Data_Extraction!F328)</f>
        <v>68.599999999999994</v>
      </c>
      <c r="V328" s="12">
        <f>IF(Data_Extraction!G328="",Data_Extraction!$J328*(V$1),Data_Extraction!G328)</f>
        <v>63.7</v>
      </c>
      <c r="W328" s="12">
        <f>IF(Data_Extraction!H328="",Data_Extraction!$J328*(W$1),Data_Extraction!H328)</f>
        <v>74.900000000000006</v>
      </c>
      <c r="X328" s="12">
        <f>IF(Data_Extraction!I328="",Data_Extraction!$J328*(X$1),Data_Extraction!I328)</f>
        <v>67.899999999999991</v>
      </c>
      <c r="Y328" s="13">
        <f t="shared" si="30"/>
        <v>68.599999999999994</v>
      </c>
      <c r="Z328" s="17" t="str">
        <f t="shared" si="34"/>
        <v>Morning</v>
      </c>
      <c r="AA328" s="14" t="str">
        <f>VLOOKUP($N328,'HeartRate-2022-03-21-1647950188'!$C:$G,2,0)</f>
        <v>Greetings</v>
      </c>
      <c r="AB328" s="14" t="str">
        <f>VLOOKUP($N328,'HeartRate-2022-03-21-1647950188'!$C:$G,3,0)</f>
        <v>Off Campus</v>
      </c>
      <c r="AC328" s="14" t="str">
        <f>VLOOKUP($N328,'HeartRate-2022-03-21-1647950188'!$C:$G,4,0)</f>
        <v>Standing</v>
      </c>
      <c r="AD328" s="14" t="str">
        <f>VLOOKUP($N328,'HeartRate-2022-03-21-1647950188'!$C:$G,5,0)</f>
        <v>Technical Contexts</v>
      </c>
      <c r="AE328">
        <f t="shared" si="35"/>
        <v>0</v>
      </c>
      <c r="AF328" s="18">
        <v>44634</v>
      </c>
      <c r="AG328" s="19">
        <v>0.42575231481481479</v>
      </c>
    </row>
    <row r="329" spans="1:33" x14ac:dyDescent="0.3">
      <c r="A329" s="5">
        <v>44634.425821759258</v>
      </c>
      <c r="B329" t="str">
        <f>IFERROR(AVERAGEIFS('HeartRate-2022-03-21-1647950188'!$B:$B,'HeartRate-2022-03-21-1647950188'!$A:$A,Data_Extraction!B$2,'HeartRate-2022-03-21-1647950188'!$C:$C,Data_Extraction!$A329),"")</f>
        <v/>
      </c>
      <c r="C329" t="str">
        <f>IFERROR(AVERAGEIFS('HeartRate-2022-03-21-1647950188'!$B:$B,'HeartRate-2022-03-21-1647950188'!$A:$A,Data_Extraction!C$2,'HeartRate-2022-03-21-1647950188'!$C:$C,Data_Extraction!$A329),"")</f>
        <v/>
      </c>
      <c r="D329" t="str">
        <f>IFERROR(AVERAGEIFS('HeartRate-2022-03-21-1647950188'!$B:$B,'HeartRate-2022-03-21-1647950188'!$A:$A,Data_Extraction!D$2,'HeartRate-2022-03-21-1647950188'!$C:$C,Data_Extraction!$A329),"")</f>
        <v/>
      </c>
      <c r="E329" t="str">
        <f>IFERROR(AVERAGEIFS('HeartRate-2022-03-21-1647950188'!$B:$B,'HeartRate-2022-03-21-1647950188'!$A:$A,Data_Extraction!E$2,'HeartRate-2022-03-21-1647950188'!$C:$C,Data_Extraction!$A329),"")</f>
        <v/>
      </c>
      <c r="F329" t="str">
        <f>IFERROR(AVERAGEIFS('HeartRate-2022-03-21-1647950188'!$B:$B,'HeartRate-2022-03-21-1647950188'!$A:$A,Data_Extraction!F$2,'HeartRate-2022-03-21-1647950188'!$C:$C,Data_Extraction!$A329),"")</f>
        <v/>
      </c>
      <c r="G329" t="str">
        <f>IFERROR(AVERAGEIFS('HeartRate-2022-03-21-1647950188'!$B:$B,'HeartRate-2022-03-21-1647950188'!$A:$A,Data_Extraction!G$2,'HeartRate-2022-03-21-1647950188'!$C:$C,Data_Extraction!$A329),"")</f>
        <v/>
      </c>
      <c r="H329" t="str">
        <f>IFERROR(AVERAGEIFS('HeartRate-2022-03-21-1647950188'!$B:$B,'HeartRate-2022-03-21-1647950188'!$A:$A,Data_Extraction!H$2,'HeartRate-2022-03-21-1647950188'!$C:$C,Data_Extraction!$A329),"")</f>
        <v/>
      </c>
      <c r="I329">
        <f>IFERROR(AVERAGEIFS('HeartRate-2022-03-21-1647950188'!$B:$B,'HeartRate-2022-03-21-1647950188'!$A:$A,Data_Extraction!I$2,'HeartRate-2022-03-21-1647950188'!$C:$C,Data_Extraction!$A329),"")</f>
        <v>85</v>
      </c>
      <c r="J329" s="8">
        <f t="shared" si="31"/>
        <v>85</v>
      </c>
      <c r="N329" s="11">
        <f>Data_Extraction!A329</f>
        <v>44634.425821759258</v>
      </c>
      <c r="O329" s="15">
        <f t="shared" si="32"/>
        <v>44634</v>
      </c>
      <c r="P329" s="16">
        <f t="shared" si="33"/>
        <v>0.42582175925925925</v>
      </c>
      <c r="Q329" s="12">
        <f>IF(Data_Extraction!B329="",Data_Extraction!$J329*(Q$1),Data_Extraction!B329)</f>
        <v>76.5</v>
      </c>
      <c r="R329" s="12">
        <f>IF(Data_Extraction!C329="",Data_Extraction!$J329*(R$1),Data_Extraction!C329)</f>
        <v>78.2</v>
      </c>
      <c r="S329" s="12">
        <f>IF(Data_Extraction!D329="",Data_Extraction!$J329*(S$1),Data_Extraction!D329)</f>
        <v>88.4</v>
      </c>
      <c r="T329" s="12">
        <f>IF(Data_Extraction!E329="",Data_Extraction!$J329*(T$1),Data_Extraction!E329)</f>
        <v>80.75</v>
      </c>
      <c r="U329" s="12">
        <f>IF(Data_Extraction!F329="",Data_Extraction!$J329*(U$1),Data_Extraction!F329)</f>
        <v>83.3</v>
      </c>
      <c r="V329" s="12">
        <f>IF(Data_Extraction!G329="",Data_Extraction!$J329*(V$1),Data_Extraction!G329)</f>
        <v>77.350000000000009</v>
      </c>
      <c r="W329" s="12">
        <f>IF(Data_Extraction!H329="",Data_Extraction!$J329*(W$1),Data_Extraction!H329)</f>
        <v>90.95</v>
      </c>
      <c r="X329" s="12">
        <f>IF(Data_Extraction!I329="",Data_Extraction!$J329*(X$1),Data_Extraction!I329)</f>
        <v>85</v>
      </c>
      <c r="Y329" s="13">
        <f t="shared" si="30"/>
        <v>82.556250000000006</v>
      </c>
      <c r="Z329" s="17" t="str">
        <f t="shared" si="34"/>
        <v>Morning</v>
      </c>
      <c r="AA329" s="14" t="str">
        <f>VLOOKUP($N329,'HeartRate-2022-03-21-1647950188'!$C:$G,2,0)</f>
        <v>Greetings</v>
      </c>
      <c r="AB329" s="14" t="str">
        <f>VLOOKUP($N329,'HeartRate-2022-03-21-1647950188'!$C:$G,3,0)</f>
        <v>Off Campus</v>
      </c>
      <c r="AC329" s="14" t="str">
        <f>VLOOKUP($N329,'HeartRate-2022-03-21-1647950188'!$C:$G,4,0)</f>
        <v>Standing</v>
      </c>
      <c r="AD329" s="14" t="str">
        <f>VLOOKUP($N329,'HeartRate-2022-03-21-1647950188'!$C:$G,5,0)</f>
        <v>Technical Contexts</v>
      </c>
      <c r="AE329">
        <f t="shared" si="35"/>
        <v>0</v>
      </c>
      <c r="AF329" s="18">
        <v>44634</v>
      </c>
      <c r="AG329" s="19">
        <v>0.42582175925925925</v>
      </c>
    </row>
    <row r="330" spans="1:33" x14ac:dyDescent="0.3">
      <c r="A330" s="5">
        <v>44634.426377314812</v>
      </c>
      <c r="B330">
        <f>IFERROR(AVERAGEIFS('HeartRate-2022-03-21-1647950188'!$B:$B,'HeartRate-2022-03-21-1647950188'!$A:$A,Data_Extraction!B$2,'HeartRate-2022-03-21-1647950188'!$C:$C,Data_Extraction!$A330),"")</f>
        <v>67</v>
      </c>
      <c r="C330" t="str">
        <f>IFERROR(AVERAGEIFS('HeartRate-2022-03-21-1647950188'!$B:$B,'HeartRate-2022-03-21-1647950188'!$A:$A,Data_Extraction!C$2,'HeartRate-2022-03-21-1647950188'!$C:$C,Data_Extraction!$A330),"")</f>
        <v/>
      </c>
      <c r="D330" t="str">
        <f>IFERROR(AVERAGEIFS('HeartRate-2022-03-21-1647950188'!$B:$B,'HeartRate-2022-03-21-1647950188'!$A:$A,Data_Extraction!D$2,'HeartRate-2022-03-21-1647950188'!$C:$C,Data_Extraction!$A330),"")</f>
        <v/>
      </c>
      <c r="E330" t="str">
        <f>IFERROR(AVERAGEIFS('HeartRate-2022-03-21-1647950188'!$B:$B,'HeartRate-2022-03-21-1647950188'!$A:$A,Data_Extraction!E$2,'HeartRate-2022-03-21-1647950188'!$C:$C,Data_Extraction!$A330),"")</f>
        <v/>
      </c>
      <c r="F330" t="str">
        <f>IFERROR(AVERAGEIFS('HeartRate-2022-03-21-1647950188'!$B:$B,'HeartRate-2022-03-21-1647950188'!$A:$A,Data_Extraction!F$2,'HeartRate-2022-03-21-1647950188'!$C:$C,Data_Extraction!$A330),"")</f>
        <v/>
      </c>
      <c r="G330" t="str">
        <f>IFERROR(AVERAGEIFS('HeartRate-2022-03-21-1647950188'!$B:$B,'HeartRate-2022-03-21-1647950188'!$A:$A,Data_Extraction!G$2,'HeartRate-2022-03-21-1647950188'!$C:$C,Data_Extraction!$A330),"")</f>
        <v/>
      </c>
      <c r="H330" t="str">
        <f>IFERROR(AVERAGEIFS('HeartRate-2022-03-21-1647950188'!$B:$B,'HeartRate-2022-03-21-1647950188'!$A:$A,Data_Extraction!H$2,'HeartRate-2022-03-21-1647950188'!$C:$C,Data_Extraction!$A330),"")</f>
        <v/>
      </c>
      <c r="I330">
        <f>IFERROR(AVERAGEIFS('HeartRate-2022-03-21-1647950188'!$B:$B,'HeartRate-2022-03-21-1647950188'!$A:$A,Data_Extraction!I$2,'HeartRate-2022-03-21-1647950188'!$C:$C,Data_Extraction!$A330),"")</f>
        <v>85</v>
      </c>
      <c r="J330" s="8">
        <f t="shared" si="31"/>
        <v>76</v>
      </c>
      <c r="N330" s="11">
        <f>Data_Extraction!A330</f>
        <v>44634.426377314812</v>
      </c>
      <c r="O330" s="15">
        <f t="shared" si="32"/>
        <v>44634</v>
      </c>
      <c r="P330" s="16">
        <f t="shared" si="33"/>
        <v>0.42637731481481483</v>
      </c>
      <c r="Q330" s="12">
        <f>IF(Data_Extraction!B330="",Data_Extraction!$J330*(Q$1),Data_Extraction!B330)</f>
        <v>67</v>
      </c>
      <c r="R330" s="12">
        <f>IF(Data_Extraction!C330="",Data_Extraction!$J330*(R$1),Data_Extraction!C330)</f>
        <v>69.92</v>
      </c>
      <c r="S330" s="12">
        <f>IF(Data_Extraction!D330="",Data_Extraction!$J330*(S$1),Data_Extraction!D330)</f>
        <v>79.040000000000006</v>
      </c>
      <c r="T330" s="12">
        <f>IF(Data_Extraction!E330="",Data_Extraction!$J330*(T$1),Data_Extraction!E330)</f>
        <v>72.2</v>
      </c>
      <c r="U330" s="12">
        <f>IF(Data_Extraction!F330="",Data_Extraction!$J330*(U$1),Data_Extraction!F330)</f>
        <v>74.48</v>
      </c>
      <c r="V330" s="12">
        <f>IF(Data_Extraction!G330="",Data_Extraction!$J330*(V$1),Data_Extraction!G330)</f>
        <v>69.16</v>
      </c>
      <c r="W330" s="12">
        <f>IF(Data_Extraction!H330="",Data_Extraction!$J330*(W$1),Data_Extraction!H330)</f>
        <v>81.320000000000007</v>
      </c>
      <c r="X330" s="12">
        <f>IF(Data_Extraction!I330="",Data_Extraction!$J330*(X$1),Data_Extraction!I330)</f>
        <v>85</v>
      </c>
      <c r="Y330" s="13">
        <f t="shared" si="30"/>
        <v>74.765000000000015</v>
      </c>
      <c r="Z330" s="17" t="str">
        <f t="shared" si="34"/>
        <v>Morning</v>
      </c>
      <c r="AA330" s="14" t="str">
        <f>VLOOKUP($N330,'HeartRate-2022-03-21-1647950188'!$C:$G,2,0)</f>
        <v>Greetings</v>
      </c>
      <c r="AB330" s="14" t="str">
        <f>VLOOKUP($N330,'HeartRate-2022-03-21-1647950188'!$C:$G,3,0)</f>
        <v>Off Campus</v>
      </c>
      <c r="AC330" s="14" t="str">
        <f>VLOOKUP($N330,'HeartRate-2022-03-21-1647950188'!$C:$G,4,0)</f>
        <v>Standing</v>
      </c>
      <c r="AD330" s="14" t="str">
        <f>VLOOKUP($N330,'HeartRate-2022-03-21-1647950188'!$C:$G,5,0)</f>
        <v>Technical Contexts</v>
      </c>
      <c r="AE330">
        <f t="shared" si="35"/>
        <v>0</v>
      </c>
      <c r="AF330" s="18">
        <v>44634</v>
      </c>
      <c r="AG330" s="19">
        <v>0.42637731481481483</v>
      </c>
    </row>
    <row r="331" spans="1:33" x14ac:dyDescent="0.3">
      <c r="A331" s="5">
        <v>44634.427002314813</v>
      </c>
      <c r="B331" t="str">
        <f>IFERROR(AVERAGEIFS('HeartRate-2022-03-21-1647950188'!$B:$B,'HeartRate-2022-03-21-1647950188'!$A:$A,Data_Extraction!B$2,'HeartRate-2022-03-21-1647950188'!$C:$C,Data_Extraction!$A331),"")</f>
        <v/>
      </c>
      <c r="C331" t="str">
        <f>IFERROR(AVERAGEIFS('HeartRate-2022-03-21-1647950188'!$B:$B,'HeartRate-2022-03-21-1647950188'!$A:$A,Data_Extraction!C$2,'HeartRate-2022-03-21-1647950188'!$C:$C,Data_Extraction!$A331),"")</f>
        <v/>
      </c>
      <c r="D331" t="str">
        <f>IFERROR(AVERAGEIFS('HeartRate-2022-03-21-1647950188'!$B:$B,'HeartRate-2022-03-21-1647950188'!$A:$A,Data_Extraction!D$2,'HeartRate-2022-03-21-1647950188'!$C:$C,Data_Extraction!$A331),"")</f>
        <v/>
      </c>
      <c r="E331" t="str">
        <f>IFERROR(AVERAGEIFS('HeartRate-2022-03-21-1647950188'!$B:$B,'HeartRate-2022-03-21-1647950188'!$A:$A,Data_Extraction!E$2,'HeartRate-2022-03-21-1647950188'!$C:$C,Data_Extraction!$A331),"")</f>
        <v/>
      </c>
      <c r="F331" t="str">
        <f>IFERROR(AVERAGEIFS('HeartRate-2022-03-21-1647950188'!$B:$B,'HeartRate-2022-03-21-1647950188'!$A:$A,Data_Extraction!F$2,'HeartRate-2022-03-21-1647950188'!$C:$C,Data_Extraction!$A331),"")</f>
        <v/>
      </c>
      <c r="G331" t="str">
        <f>IFERROR(AVERAGEIFS('HeartRate-2022-03-21-1647950188'!$B:$B,'HeartRate-2022-03-21-1647950188'!$A:$A,Data_Extraction!G$2,'HeartRate-2022-03-21-1647950188'!$C:$C,Data_Extraction!$A331),"")</f>
        <v/>
      </c>
      <c r="H331" t="str">
        <f>IFERROR(AVERAGEIFS('HeartRate-2022-03-21-1647950188'!$B:$B,'HeartRate-2022-03-21-1647950188'!$A:$A,Data_Extraction!H$2,'HeartRate-2022-03-21-1647950188'!$C:$C,Data_Extraction!$A331),"")</f>
        <v/>
      </c>
      <c r="I331">
        <f>IFERROR(AVERAGEIFS('HeartRate-2022-03-21-1647950188'!$B:$B,'HeartRate-2022-03-21-1647950188'!$A:$A,Data_Extraction!I$2,'HeartRate-2022-03-21-1647950188'!$C:$C,Data_Extraction!$A331),"")</f>
        <v>92</v>
      </c>
      <c r="J331" s="8">
        <f t="shared" si="31"/>
        <v>92</v>
      </c>
      <c r="N331" s="11">
        <f>Data_Extraction!A331</f>
        <v>44634.427002314813</v>
      </c>
      <c r="O331" s="15">
        <f t="shared" si="32"/>
        <v>44634</v>
      </c>
      <c r="P331" s="16">
        <f t="shared" si="33"/>
        <v>0.42700231481481482</v>
      </c>
      <c r="Q331" s="12">
        <f>IF(Data_Extraction!B331="",Data_Extraction!$J331*(Q$1),Data_Extraction!B331)</f>
        <v>82.8</v>
      </c>
      <c r="R331" s="12">
        <f>IF(Data_Extraction!C331="",Data_Extraction!$J331*(R$1),Data_Extraction!C331)</f>
        <v>84.64</v>
      </c>
      <c r="S331" s="12">
        <f>IF(Data_Extraction!D331="",Data_Extraction!$J331*(S$1),Data_Extraction!D331)</f>
        <v>95.68</v>
      </c>
      <c r="T331" s="12">
        <f>IF(Data_Extraction!E331="",Data_Extraction!$J331*(T$1),Data_Extraction!E331)</f>
        <v>87.399999999999991</v>
      </c>
      <c r="U331" s="12">
        <f>IF(Data_Extraction!F331="",Data_Extraction!$J331*(U$1),Data_Extraction!F331)</f>
        <v>90.16</v>
      </c>
      <c r="V331" s="12">
        <f>IF(Data_Extraction!G331="",Data_Extraction!$J331*(V$1),Data_Extraction!G331)</f>
        <v>83.72</v>
      </c>
      <c r="W331" s="12">
        <f>IF(Data_Extraction!H331="",Data_Extraction!$J331*(W$1),Data_Extraction!H331)</f>
        <v>98.440000000000012</v>
      </c>
      <c r="X331" s="12">
        <f>IF(Data_Extraction!I331="",Data_Extraction!$J331*(X$1),Data_Extraction!I331)</f>
        <v>92</v>
      </c>
      <c r="Y331" s="13">
        <f t="shared" si="30"/>
        <v>89.355000000000004</v>
      </c>
      <c r="Z331" s="17" t="str">
        <f t="shared" si="34"/>
        <v>Morning</v>
      </c>
      <c r="AA331" s="14" t="str">
        <f>VLOOKUP($N331,'HeartRate-2022-03-21-1647950188'!$C:$G,2,0)</f>
        <v>Greetings</v>
      </c>
      <c r="AB331" s="14" t="str">
        <f>VLOOKUP($N331,'HeartRate-2022-03-21-1647950188'!$C:$G,3,0)</f>
        <v>Off Campus</v>
      </c>
      <c r="AC331" s="14" t="str">
        <f>VLOOKUP($N331,'HeartRate-2022-03-21-1647950188'!$C:$G,4,0)</f>
        <v>Standing</v>
      </c>
      <c r="AD331" s="14" t="str">
        <f>VLOOKUP($N331,'HeartRate-2022-03-21-1647950188'!$C:$G,5,0)</f>
        <v>Technical Contexts</v>
      </c>
      <c r="AE331">
        <f t="shared" si="35"/>
        <v>0</v>
      </c>
      <c r="AF331" s="18">
        <v>44634</v>
      </c>
      <c r="AG331" s="19">
        <v>0.42700231481481482</v>
      </c>
    </row>
    <row r="332" spans="1:33" x14ac:dyDescent="0.3">
      <c r="A332" s="5">
        <v>44634.427071759259</v>
      </c>
      <c r="B332">
        <f>IFERROR(AVERAGEIFS('HeartRate-2022-03-21-1647950188'!$B:$B,'HeartRate-2022-03-21-1647950188'!$A:$A,Data_Extraction!B$2,'HeartRate-2022-03-21-1647950188'!$C:$C,Data_Extraction!$A332),"")</f>
        <v>67</v>
      </c>
      <c r="C332" t="str">
        <f>IFERROR(AVERAGEIFS('HeartRate-2022-03-21-1647950188'!$B:$B,'HeartRate-2022-03-21-1647950188'!$A:$A,Data_Extraction!C$2,'HeartRate-2022-03-21-1647950188'!$C:$C,Data_Extraction!$A332),"")</f>
        <v/>
      </c>
      <c r="D332" t="str">
        <f>IFERROR(AVERAGEIFS('HeartRate-2022-03-21-1647950188'!$B:$B,'HeartRate-2022-03-21-1647950188'!$A:$A,Data_Extraction!D$2,'HeartRate-2022-03-21-1647950188'!$C:$C,Data_Extraction!$A332),"")</f>
        <v/>
      </c>
      <c r="E332" t="str">
        <f>IFERROR(AVERAGEIFS('HeartRate-2022-03-21-1647950188'!$B:$B,'HeartRate-2022-03-21-1647950188'!$A:$A,Data_Extraction!E$2,'HeartRate-2022-03-21-1647950188'!$C:$C,Data_Extraction!$A332),"")</f>
        <v/>
      </c>
      <c r="F332" t="str">
        <f>IFERROR(AVERAGEIFS('HeartRate-2022-03-21-1647950188'!$B:$B,'HeartRate-2022-03-21-1647950188'!$A:$A,Data_Extraction!F$2,'HeartRate-2022-03-21-1647950188'!$C:$C,Data_Extraction!$A332),"")</f>
        <v/>
      </c>
      <c r="G332" t="str">
        <f>IFERROR(AVERAGEIFS('HeartRate-2022-03-21-1647950188'!$B:$B,'HeartRate-2022-03-21-1647950188'!$A:$A,Data_Extraction!G$2,'HeartRate-2022-03-21-1647950188'!$C:$C,Data_Extraction!$A332),"")</f>
        <v/>
      </c>
      <c r="H332" t="str">
        <f>IFERROR(AVERAGEIFS('HeartRate-2022-03-21-1647950188'!$B:$B,'HeartRate-2022-03-21-1647950188'!$A:$A,Data_Extraction!H$2,'HeartRate-2022-03-21-1647950188'!$C:$C,Data_Extraction!$A332),"")</f>
        <v/>
      </c>
      <c r="I332">
        <f>IFERROR(AVERAGEIFS('HeartRate-2022-03-21-1647950188'!$B:$B,'HeartRate-2022-03-21-1647950188'!$A:$A,Data_Extraction!I$2,'HeartRate-2022-03-21-1647950188'!$C:$C,Data_Extraction!$A332),"")</f>
        <v>90</v>
      </c>
      <c r="J332" s="8">
        <f t="shared" si="31"/>
        <v>78.5</v>
      </c>
      <c r="N332" s="11">
        <f>Data_Extraction!A332</f>
        <v>44634.427071759259</v>
      </c>
      <c r="O332" s="15">
        <f t="shared" si="32"/>
        <v>44634</v>
      </c>
      <c r="P332" s="16">
        <f t="shared" si="33"/>
        <v>0.42707175925925928</v>
      </c>
      <c r="Q332" s="12">
        <f>IF(Data_Extraction!B332="",Data_Extraction!$J332*(Q$1),Data_Extraction!B332)</f>
        <v>67</v>
      </c>
      <c r="R332" s="12">
        <f>IF(Data_Extraction!C332="",Data_Extraction!$J332*(R$1),Data_Extraction!C332)</f>
        <v>72.22</v>
      </c>
      <c r="S332" s="12">
        <f>IF(Data_Extraction!D332="",Data_Extraction!$J332*(S$1),Data_Extraction!D332)</f>
        <v>81.64</v>
      </c>
      <c r="T332" s="12">
        <f>IF(Data_Extraction!E332="",Data_Extraction!$J332*(T$1),Data_Extraction!E332)</f>
        <v>74.575000000000003</v>
      </c>
      <c r="U332" s="12">
        <f>IF(Data_Extraction!F332="",Data_Extraction!$J332*(U$1),Data_Extraction!F332)</f>
        <v>76.929999999999993</v>
      </c>
      <c r="V332" s="12">
        <f>IF(Data_Extraction!G332="",Data_Extraction!$J332*(V$1),Data_Extraction!G332)</f>
        <v>71.435000000000002</v>
      </c>
      <c r="W332" s="12">
        <f>IF(Data_Extraction!H332="",Data_Extraction!$J332*(W$1),Data_Extraction!H332)</f>
        <v>83.995000000000005</v>
      </c>
      <c r="X332" s="12">
        <f>IF(Data_Extraction!I332="",Data_Extraction!$J332*(X$1),Data_Extraction!I332)</f>
        <v>90</v>
      </c>
      <c r="Y332" s="13">
        <f t="shared" si="30"/>
        <v>77.224375000000009</v>
      </c>
      <c r="Z332" s="17" t="str">
        <f t="shared" si="34"/>
        <v>Morning</v>
      </c>
      <c r="AA332" s="14" t="str">
        <f>VLOOKUP($N332,'HeartRate-2022-03-21-1647950188'!$C:$G,2,0)</f>
        <v>Greetings</v>
      </c>
      <c r="AB332" s="14" t="str">
        <f>VLOOKUP($N332,'HeartRate-2022-03-21-1647950188'!$C:$G,3,0)</f>
        <v>Off Campus</v>
      </c>
      <c r="AC332" s="14" t="str">
        <f>VLOOKUP($N332,'HeartRate-2022-03-21-1647950188'!$C:$G,4,0)</f>
        <v>Standing</v>
      </c>
      <c r="AD332" s="14" t="str">
        <f>VLOOKUP($N332,'HeartRate-2022-03-21-1647950188'!$C:$G,5,0)</f>
        <v>Technical Contexts</v>
      </c>
      <c r="AE332">
        <f t="shared" si="35"/>
        <v>0</v>
      </c>
      <c r="AF332" s="18">
        <v>44634</v>
      </c>
      <c r="AG332" s="19">
        <v>0.42707175925925928</v>
      </c>
    </row>
    <row r="333" spans="1:33" x14ac:dyDescent="0.3">
      <c r="A333" s="5">
        <v>44634.427465277775</v>
      </c>
      <c r="B333" t="str">
        <f>IFERROR(AVERAGEIFS('HeartRate-2022-03-21-1647950188'!$B:$B,'HeartRate-2022-03-21-1647950188'!$A:$A,Data_Extraction!B$2,'HeartRate-2022-03-21-1647950188'!$C:$C,Data_Extraction!$A333),"")</f>
        <v/>
      </c>
      <c r="C333" t="str">
        <f>IFERROR(AVERAGEIFS('HeartRate-2022-03-21-1647950188'!$B:$B,'HeartRate-2022-03-21-1647950188'!$A:$A,Data_Extraction!C$2,'HeartRate-2022-03-21-1647950188'!$C:$C,Data_Extraction!$A333),"")</f>
        <v/>
      </c>
      <c r="D333" t="str">
        <f>IFERROR(AVERAGEIFS('HeartRate-2022-03-21-1647950188'!$B:$B,'HeartRate-2022-03-21-1647950188'!$A:$A,Data_Extraction!D$2,'HeartRate-2022-03-21-1647950188'!$C:$C,Data_Extraction!$A333),"")</f>
        <v/>
      </c>
      <c r="E333" t="str">
        <f>IFERROR(AVERAGEIFS('HeartRate-2022-03-21-1647950188'!$B:$B,'HeartRate-2022-03-21-1647950188'!$A:$A,Data_Extraction!E$2,'HeartRate-2022-03-21-1647950188'!$C:$C,Data_Extraction!$A333),"")</f>
        <v/>
      </c>
      <c r="F333" t="str">
        <f>IFERROR(AVERAGEIFS('HeartRate-2022-03-21-1647950188'!$B:$B,'HeartRate-2022-03-21-1647950188'!$A:$A,Data_Extraction!F$2,'HeartRate-2022-03-21-1647950188'!$C:$C,Data_Extraction!$A333),"")</f>
        <v/>
      </c>
      <c r="G333" t="str">
        <f>IFERROR(AVERAGEIFS('HeartRate-2022-03-21-1647950188'!$B:$B,'HeartRate-2022-03-21-1647950188'!$A:$A,Data_Extraction!G$2,'HeartRate-2022-03-21-1647950188'!$C:$C,Data_Extraction!$A333),"")</f>
        <v/>
      </c>
      <c r="H333" t="str">
        <f>IFERROR(AVERAGEIFS('HeartRate-2022-03-21-1647950188'!$B:$B,'HeartRate-2022-03-21-1647950188'!$A:$A,Data_Extraction!H$2,'HeartRate-2022-03-21-1647950188'!$C:$C,Data_Extraction!$A333),"")</f>
        <v/>
      </c>
      <c r="I333">
        <f>IFERROR(AVERAGEIFS('HeartRate-2022-03-21-1647950188'!$B:$B,'HeartRate-2022-03-21-1647950188'!$A:$A,Data_Extraction!I$2,'HeartRate-2022-03-21-1647950188'!$C:$C,Data_Extraction!$A333),"")</f>
        <v>104</v>
      </c>
      <c r="J333" s="8">
        <f t="shared" si="31"/>
        <v>104</v>
      </c>
      <c r="N333" s="11">
        <f>Data_Extraction!A333</f>
        <v>44634.427465277775</v>
      </c>
      <c r="O333" s="15">
        <f t="shared" si="32"/>
        <v>44634</v>
      </c>
      <c r="P333" s="16">
        <f t="shared" si="33"/>
        <v>0.42746527777777782</v>
      </c>
      <c r="Q333" s="12">
        <f>IF(Data_Extraction!B333="",Data_Extraction!$J333*(Q$1),Data_Extraction!B333)</f>
        <v>93.600000000000009</v>
      </c>
      <c r="R333" s="12">
        <f>IF(Data_Extraction!C333="",Data_Extraction!$J333*(R$1),Data_Extraction!C333)</f>
        <v>95.68</v>
      </c>
      <c r="S333" s="12">
        <f>IF(Data_Extraction!D333="",Data_Extraction!$J333*(S$1),Data_Extraction!D333)</f>
        <v>108.16</v>
      </c>
      <c r="T333" s="12">
        <f>IF(Data_Extraction!E333="",Data_Extraction!$J333*(T$1),Data_Extraction!E333)</f>
        <v>98.8</v>
      </c>
      <c r="U333" s="12">
        <f>IF(Data_Extraction!F333="",Data_Extraction!$J333*(U$1),Data_Extraction!F333)</f>
        <v>101.92</v>
      </c>
      <c r="V333" s="12">
        <f>IF(Data_Extraction!G333="",Data_Extraction!$J333*(V$1),Data_Extraction!G333)</f>
        <v>94.64</v>
      </c>
      <c r="W333" s="12">
        <f>IF(Data_Extraction!H333="",Data_Extraction!$J333*(W$1),Data_Extraction!H333)</f>
        <v>111.28</v>
      </c>
      <c r="X333" s="12">
        <f>IF(Data_Extraction!I333="",Data_Extraction!$J333*(X$1),Data_Extraction!I333)</f>
        <v>104</v>
      </c>
      <c r="Y333" s="13">
        <f t="shared" si="30"/>
        <v>101.01</v>
      </c>
      <c r="Z333" s="17" t="str">
        <f t="shared" si="34"/>
        <v>Morning</v>
      </c>
      <c r="AA333" s="14" t="str">
        <f>VLOOKUP($N333,'HeartRate-2022-03-21-1647950188'!$C:$G,2,0)</f>
        <v>Greetings</v>
      </c>
      <c r="AB333" s="14" t="str">
        <f>VLOOKUP($N333,'HeartRate-2022-03-21-1647950188'!$C:$G,3,0)</f>
        <v>Off Campus</v>
      </c>
      <c r="AC333" s="14" t="str">
        <f>VLOOKUP($N333,'HeartRate-2022-03-21-1647950188'!$C:$G,4,0)</f>
        <v>Standing</v>
      </c>
      <c r="AD333" s="14" t="str">
        <f>VLOOKUP($N333,'HeartRate-2022-03-21-1647950188'!$C:$G,5,0)</f>
        <v>Technical Contexts</v>
      </c>
      <c r="AE333">
        <f t="shared" si="35"/>
        <v>0</v>
      </c>
      <c r="AF333" s="18">
        <v>44634</v>
      </c>
      <c r="AG333" s="19">
        <v>0.42746527777777782</v>
      </c>
    </row>
    <row r="334" spans="1:33" x14ac:dyDescent="0.3">
      <c r="A334" s="5">
        <v>44634.427766203706</v>
      </c>
      <c r="B334">
        <f>IFERROR(AVERAGEIFS('HeartRate-2022-03-21-1647950188'!$B:$B,'HeartRate-2022-03-21-1647950188'!$A:$A,Data_Extraction!B$2,'HeartRate-2022-03-21-1647950188'!$C:$C,Data_Extraction!$A334),"")</f>
        <v>63</v>
      </c>
      <c r="C334" t="str">
        <f>IFERROR(AVERAGEIFS('HeartRate-2022-03-21-1647950188'!$B:$B,'HeartRate-2022-03-21-1647950188'!$A:$A,Data_Extraction!C$2,'HeartRate-2022-03-21-1647950188'!$C:$C,Data_Extraction!$A334),"")</f>
        <v/>
      </c>
      <c r="D334" t="str">
        <f>IFERROR(AVERAGEIFS('HeartRate-2022-03-21-1647950188'!$B:$B,'HeartRate-2022-03-21-1647950188'!$A:$A,Data_Extraction!D$2,'HeartRate-2022-03-21-1647950188'!$C:$C,Data_Extraction!$A334),"")</f>
        <v/>
      </c>
      <c r="E334" t="str">
        <f>IFERROR(AVERAGEIFS('HeartRate-2022-03-21-1647950188'!$B:$B,'HeartRate-2022-03-21-1647950188'!$A:$A,Data_Extraction!E$2,'HeartRate-2022-03-21-1647950188'!$C:$C,Data_Extraction!$A334),"")</f>
        <v/>
      </c>
      <c r="F334" t="str">
        <f>IFERROR(AVERAGEIFS('HeartRate-2022-03-21-1647950188'!$B:$B,'HeartRate-2022-03-21-1647950188'!$A:$A,Data_Extraction!F$2,'HeartRate-2022-03-21-1647950188'!$C:$C,Data_Extraction!$A334),"")</f>
        <v/>
      </c>
      <c r="G334" t="str">
        <f>IFERROR(AVERAGEIFS('HeartRate-2022-03-21-1647950188'!$B:$B,'HeartRate-2022-03-21-1647950188'!$A:$A,Data_Extraction!G$2,'HeartRate-2022-03-21-1647950188'!$C:$C,Data_Extraction!$A334),"")</f>
        <v/>
      </c>
      <c r="H334" t="str">
        <f>IFERROR(AVERAGEIFS('HeartRate-2022-03-21-1647950188'!$B:$B,'HeartRate-2022-03-21-1647950188'!$A:$A,Data_Extraction!H$2,'HeartRate-2022-03-21-1647950188'!$C:$C,Data_Extraction!$A334),"")</f>
        <v/>
      </c>
      <c r="I334">
        <f>IFERROR(AVERAGEIFS('HeartRate-2022-03-21-1647950188'!$B:$B,'HeartRate-2022-03-21-1647950188'!$A:$A,Data_Extraction!I$2,'HeartRate-2022-03-21-1647950188'!$C:$C,Data_Extraction!$A334),"")</f>
        <v>103</v>
      </c>
      <c r="J334" s="8">
        <f t="shared" si="31"/>
        <v>83</v>
      </c>
      <c r="N334" s="11">
        <f>Data_Extraction!A334</f>
        <v>44634.427766203706</v>
      </c>
      <c r="O334" s="15">
        <f t="shared" si="32"/>
        <v>44634</v>
      </c>
      <c r="P334" s="16">
        <f t="shared" si="33"/>
        <v>0.42776620370370372</v>
      </c>
      <c r="Q334" s="12">
        <f>IF(Data_Extraction!B334="",Data_Extraction!$J334*(Q$1),Data_Extraction!B334)</f>
        <v>63</v>
      </c>
      <c r="R334" s="12">
        <f>IF(Data_Extraction!C334="",Data_Extraction!$J334*(R$1),Data_Extraction!C334)</f>
        <v>76.36</v>
      </c>
      <c r="S334" s="12">
        <f>IF(Data_Extraction!D334="",Data_Extraction!$J334*(S$1),Data_Extraction!D334)</f>
        <v>86.320000000000007</v>
      </c>
      <c r="T334" s="12">
        <f>IF(Data_Extraction!E334="",Data_Extraction!$J334*(T$1),Data_Extraction!E334)</f>
        <v>78.849999999999994</v>
      </c>
      <c r="U334" s="12">
        <f>IF(Data_Extraction!F334="",Data_Extraction!$J334*(U$1),Data_Extraction!F334)</f>
        <v>81.34</v>
      </c>
      <c r="V334" s="12">
        <f>IF(Data_Extraction!G334="",Data_Extraction!$J334*(V$1),Data_Extraction!G334)</f>
        <v>75.53</v>
      </c>
      <c r="W334" s="12">
        <f>IF(Data_Extraction!H334="",Data_Extraction!$J334*(W$1),Data_Extraction!H334)</f>
        <v>88.81</v>
      </c>
      <c r="X334" s="12">
        <f>IF(Data_Extraction!I334="",Data_Extraction!$J334*(X$1),Data_Extraction!I334)</f>
        <v>103</v>
      </c>
      <c r="Y334" s="13">
        <f t="shared" si="30"/>
        <v>81.651250000000005</v>
      </c>
      <c r="Z334" s="17" t="str">
        <f t="shared" si="34"/>
        <v>Morning</v>
      </c>
      <c r="AA334" s="14" t="str">
        <f>VLOOKUP($N334,'HeartRate-2022-03-21-1647950188'!$C:$G,2,0)</f>
        <v>Greetings</v>
      </c>
      <c r="AB334" s="14" t="str">
        <f>VLOOKUP($N334,'HeartRate-2022-03-21-1647950188'!$C:$G,3,0)</f>
        <v>Off Campus</v>
      </c>
      <c r="AC334" s="14" t="str">
        <f>VLOOKUP($N334,'HeartRate-2022-03-21-1647950188'!$C:$G,4,0)</f>
        <v>Standing</v>
      </c>
      <c r="AD334" s="14" t="str">
        <f>VLOOKUP($N334,'HeartRate-2022-03-21-1647950188'!$C:$G,5,0)</f>
        <v>Technical Contexts</v>
      </c>
      <c r="AE334">
        <f t="shared" si="35"/>
        <v>0</v>
      </c>
      <c r="AF334" s="18">
        <v>44634</v>
      </c>
      <c r="AG334" s="19">
        <v>0.42776620370370372</v>
      </c>
    </row>
    <row r="335" spans="1:33" x14ac:dyDescent="0.3">
      <c r="A335" s="5">
        <v>44634.427777777775</v>
      </c>
      <c r="B335" t="str">
        <f>IFERROR(AVERAGEIFS('HeartRate-2022-03-21-1647950188'!$B:$B,'HeartRate-2022-03-21-1647950188'!$A:$A,Data_Extraction!B$2,'HeartRate-2022-03-21-1647950188'!$C:$C,Data_Extraction!$A335),"")</f>
        <v/>
      </c>
      <c r="C335">
        <f>IFERROR(AVERAGEIFS('HeartRate-2022-03-21-1647950188'!$B:$B,'HeartRate-2022-03-21-1647950188'!$A:$A,Data_Extraction!C$2,'HeartRate-2022-03-21-1647950188'!$C:$C,Data_Extraction!$A335),"")</f>
        <v>85</v>
      </c>
      <c r="D335" t="str">
        <f>IFERROR(AVERAGEIFS('HeartRate-2022-03-21-1647950188'!$B:$B,'HeartRate-2022-03-21-1647950188'!$A:$A,Data_Extraction!D$2,'HeartRate-2022-03-21-1647950188'!$C:$C,Data_Extraction!$A335),"")</f>
        <v/>
      </c>
      <c r="E335" t="str">
        <f>IFERROR(AVERAGEIFS('HeartRate-2022-03-21-1647950188'!$B:$B,'HeartRate-2022-03-21-1647950188'!$A:$A,Data_Extraction!E$2,'HeartRate-2022-03-21-1647950188'!$C:$C,Data_Extraction!$A335),"")</f>
        <v/>
      </c>
      <c r="F335" t="str">
        <f>IFERROR(AVERAGEIFS('HeartRate-2022-03-21-1647950188'!$B:$B,'HeartRate-2022-03-21-1647950188'!$A:$A,Data_Extraction!F$2,'HeartRate-2022-03-21-1647950188'!$C:$C,Data_Extraction!$A335),"")</f>
        <v/>
      </c>
      <c r="G335">
        <f>IFERROR(AVERAGEIFS('HeartRate-2022-03-21-1647950188'!$B:$B,'HeartRate-2022-03-21-1647950188'!$A:$A,Data_Extraction!G$2,'HeartRate-2022-03-21-1647950188'!$C:$C,Data_Extraction!$A335),"")</f>
        <v>103</v>
      </c>
      <c r="H335" t="str">
        <f>IFERROR(AVERAGEIFS('HeartRate-2022-03-21-1647950188'!$B:$B,'HeartRate-2022-03-21-1647950188'!$A:$A,Data_Extraction!H$2,'HeartRate-2022-03-21-1647950188'!$C:$C,Data_Extraction!$A335),"")</f>
        <v/>
      </c>
      <c r="I335" t="str">
        <f>IFERROR(AVERAGEIFS('HeartRate-2022-03-21-1647950188'!$B:$B,'HeartRate-2022-03-21-1647950188'!$A:$A,Data_Extraction!I$2,'HeartRate-2022-03-21-1647950188'!$C:$C,Data_Extraction!$A335),"")</f>
        <v/>
      </c>
      <c r="J335" s="8">
        <f t="shared" si="31"/>
        <v>94</v>
      </c>
      <c r="N335" s="11">
        <f>Data_Extraction!A335</f>
        <v>44634.427777777775</v>
      </c>
      <c r="O335" s="15">
        <f t="shared" si="32"/>
        <v>44634</v>
      </c>
      <c r="P335" s="16">
        <f t="shared" si="33"/>
        <v>0.42777777777777781</v>
      </c>
      <c r="Q335" s="12">
        <f>IF(Data_Extraction!B335="",Data_Extraction!$J335*(Q$1),Data_Extraction!B335)</f>
        <v>84.600000000000009</v>
      </c>
      <c r="R335" s="12">
        <f>IF(Data_Extraction!C335="",Data_Extraction!$J335*(R$1),Data_Extraction!C335)</f>
        <v>85</v>
      </c>
      <c r="S335" s="12">
        <f>IF(Data_Extraction!D335="",Data_Extraction!$J335*(S$1),Data_Extraction!D335)</f>
        <v>97.76</v>
      </c>
      <c r="T335" s="12">
        <f>IF(Data_Extraction!E335="",Data_Extraction!$J335*(T$1),Data_Extraction!E335)</f>
        <v>89.3</v>
      </c>
      <c r="U335" s="12">
        <f>IF(Data_Extraction!F335="",Data_Extraction!$J335*(U$1),Data_Extraction!F335)</f>
        <v>92.12</v>
      </c>
      <c r="V335" s="12">
        <f>IF(Data_Extraction!G335="",Data_Extraction!$J335*(V$1),Data_Extraction!G335)</f>
        <v>103</v>
      </c>
      <c r="W335" s="12">
        <f>IF(Data_Extraction!H335="",Data_Extraction!$J335*(W$1),Data_Extraction!H335)</f>
        <v>100.58000000000001</v>
      </c>
      <c r="X335" s="12">
        <f>IF(Data_Extraction!I335="",Data_Extraction!$J335*(X$1),Data_Extraction!I335)</f>
        <v>91.179999999999993</v>
      </c>
      <c r="Y335" s="13">
        <f t="shared" si="30"/>
        <v>92.942499999999995</v>
      </c>
      <c r="Z335" s="17" t="str">
        <f t="shared" si="34"/>
        <v>Morning</v>
      </c>
      <c r="AA335" s="14" t="str">
        <f>VLOOKUP($N335,'HeartRate-2022-03-21-1647950188'!$C:$G,2,0)</f>
        <v>Greetings</v>
      </c>
      <c r="AB335" s="14" t="str">
        <f>VLOOKUP($N335,'HeartRate-2022-03-21-1647950188'!$C:$G,3,0)</f>
        <v>Off Campus</v>
      </c>
      <c r="AC335" s="14" t="str">
        <f>VLOOKUP($N335,'HeartRate-2022-03-21-1647950188'!$C:$G,4,0)</f>
        <v>Standing</v>
      </c>
      <c r="AD335" s="14" t="str">
        <f>VLOOKUP($N335,'HeartRate-2022-03-21-1647950188'!$C:$G,5,0)</f>
        <v>Technical Contexts</v>
      </c>
      <c r="AE335">
        <f t="shared" si="35"/>
        <v>0</v>
      </c>
      <c r="AF335" s="18">
        <v>44634</v>
      </c>
      <c r="AG335" s="19">
        <v>0.42777777777777781</v>
      </c>
    </row>
    <row r="336" spans="1:33" x14ac:dyDescent="0.3">
      <c r="A336" s="5">
        <v>44634.427789351852</v>
      </c>
      <c r="B336">
        <f>IFERROR(AVERAGEIFS('HeartRate-2022-03-21-1647950188'!$B:$B,'HeartRate-2022-03-21-1647950188'!$A:$A,Data_Extraction!B$2,'HeartRate-2022-03-21-1647950188'!$C:$C,Data_Extraction!$A336),"")</f>
        <v>58</v>
      </c>
      <c r="C336" t="str">
        <f>IFERROR(AVERAGEIFS('HeartRate-2022-03-21-1647950188'!$B:$B,'HeartRate-2022-03-21-1647950188'!$A:$A,Data_Extraction!C$2,'HeartRate-2022-03-21-1647950188'!$C:$C,Data_Extraction!$A336),"")</f>
        <v/>
      </c>
      <c r="D336" t="str">
        <f>IFERROR(AVERAGEIFS('HeartRate-2022-03-21-1647950188'!$B:$B,'HeartRate-2022-03-21-1647950188'!$A:$A,Data_Extraction!D$2,'HeartRate-2022-03-21-1647950188'!$C:$C,Data_Extraction!$A336),"")</f>
        <v/>
      </c>
      <c r="E336" t="str">
        <f>IFERROR(AVERAGEIFS('HeartRate-2022-03-21-1647950188'!$B:$B,'HeartRate-2022-03-21-1647950188'!$A:$A,Data_Extraction!E$2,'HeartRate-2022-03-21-1647950188'!$C:$C,Data_Extraction!$A336),"")</f>
        <v/>
      </c>
      <c r="F336" t="str">
        <f>IFERROR(AVERAGEIFS('HeartRate-2022-03-21-1647950188'!$B:$B,'HeartRate-2022-03-21-1647950188'!$A:$A,Data_Extraction!F$2,'HeartRate-2022-03-21-1647950188'!$C:$C,Data_Extraction!$A336),"")</f>
        <v/>
      </c>
      <c r="G336" t="str">
        <f>IFERROR(AVERAGEIFS('HeartRate-2022-03-21-1647950188'!$B:$B,'HeartRate-2022-03-21-1647950188'!$A:$A,Data_Extraction!G$2,'HeartRate-2022-03-21-1647950188'!$C:$C,Data_Extraction!$A336),"")</f>
        <v/>
      </c>
      <c r="H336" t="str">
        <f>IFERROR(AVERAGEIFS('HeartRate-2022-03-21-1647950188'!$B:$B,'HeartRate-2022-03-21-1647950188'!$A:$A,Data_Extraction!H$2,'HeartRate-2022-03-21-1647950188'!$C:$C,Data_Extraction!$A336),"")</f>
        <v/>
      </c>
      <c r="I336" t="str">
        <f>IFERROR(AVERAGEIFS('HeartRate-2022-03-21-1647950188'!$B:$B,'HeartRate-2022-03-21-1647950188'!$A:$A,Data_Extraction!I$2,'HeartRate-2022-03-21-1647950188'!$C:$C,Data_Extraction!$A336),"")</f>
        <v/>
      </c>
      <c r="J336" s="8">
        <f t="shared" si="31"/>
        <v>58</v>
      </c>
      <c r="N336" s="11">
        <f>Data_Extraction!A336</f>
        <v>44634.427789351852</v>
      </c>
      <c r="O336" s="15">
        <f t="shared" si="32"/>
        <v>44634</v>
      </c>
      <c r="P336" s="16">
        <f t="shared" si="33"/>
        <v>0.42778935185185185</v>
      </c>
      <c r="Q336" s="12">
        <f>IF(Data_Extraction!B336="",Data_Extraction!$J336*(Q$1),Data_Extraction!B336)</f>
        <v>58</v>
      </c>
      <c r="R336" s="12">
        <f>IF(Data_Extraction!C336="",Data_Extraction!$J336*(R$1),Data_Extraction!C336)</f>
        <v>53.36</v>
      </c>
      <c r="S336" s="12">
        <f>IF(Data_Extraction!D336="",Data_Extraction!$J336*(S$1),Data_Extraction!D336)</f>
        <v>60.32</v>
      </c>
      <c r="T336" s="12">
        <f>IF(Data_Extraction!E336="",Data_Extraction!$J336*(T$1),Data_Extraction!E336)</f>
        <v>55.099999999999994</v>
      </c>
      <c r="U336" s="12">
        <f>IF(Data_Extraction!F336="",Data_Extraction!$J336*(U$1),Data_Extraction!F336)</f>
        <v>56.839999999999996</v>
      </c>
      <c r="V336" s="12">
        <f>IF(Data_Extraction!G336="",Data_Extraction!$J336*(V$1),Data_Extraction!G336)</f>
        <v>52.78</v>
      </c>
      <c r="W336" s="12">
        <f>IF(Data_Extraction!H336="",Data_Extraction!$J336*(W$1),Data_Extraction!H336)</f>
        <v>62.06</v>
      </c>
      <c r="X336" s="12">
        <f>IF(Data_Extraction!I336="",Data_Extraction!$J336*(X$1),Data_Extraction!I336)</f>
        <v>56.26</v>
      </c>
      <c r="Y336" s="13">
        <f t="shared" si="30"/>
        <v>56.839999999999996</v>
      </c>
      <c r="Z336" s="17" t="str">
        <f t="shared" si="34"/>
        <v>Morning</v>
      </c>
      <c r="AA336" s="14" t="str">
        <f>VLOOKUP($N336,'HeartRate-2022-03-21-1647950188'!$C:$G,2,0)</f>
        <v>Greetings</v>
      </c>
      <c r="AB336" s="14" t="str">
        <f>VLOOKUP($N336,'HeartRate-2022-03-21-1647950188'!$C:$G,3,0)</f>
        <v>Off Campus</v>
      </c>
      <c r="AC336" s="14" t="str">
        <f>VLOOKUP($N336,'HeartRate-2022-03-21-1647950188'!$C:$G,4,0)</f>
        <v>Standing</v>
      </c>
      <c r="AD336" s="14" t="str">
        <f>VLOOKUP($N336,'HeartRate-2022-03-21-1647950188'!$C:$G,5,0)</f>
        <v>Technical Contexts</v>
      </c>
      <c r="AE336">
        <f t="shared" si="35"/>
        <v>0</v>
      </c>
      <c r="AF336" s="18">
        <v>44634</v>
      </c>
      <c r="AG336" s="19">
        <v>0.42778935185185185</v>
      </c>
    </row>
    <row r="337" spans="1:33" x14ac:dyDescent="0.3">
      <c r="A337" s="5">
        <v>44634.428460648145</v>
      </c>
      <c r="B337">
        <f>IFERROR(AVERAGEIFS('HeartRate-2022-03-21-1647950188'!$B:$B,'HeartRate-2022-03-21-1647950188'!$A:$A,Data_Extraction!B$2,'HeartRate-2022-03-21-1647950188'!$C:$C,Data_Extraction!$A337),"")</f>
        <v>69</v>
      </c>
      <c r="C337" t="str">
        <f>IFERROR(AVERAGEIFS('HeartRate-2022-03-21-1647950188'!$B:$B,'HeartRate-2022-03-21-1647950188'!$A:$A,Data_Extraction!C$2,'HeartRate-2022-03-21-1647950188'!$C:$C,Data_Extraction!$A337),"")</f>
        <v/>
      </c>
      <c r="D337" t="str">
        <f>IFERROR(AVERAGEIFS('HeartRate-2022-03-21-1647950188'!$B:$B,'HeartRate-2022-03-21-1647950188'!$A:$A,Data_Extraction!D$2,'HeartRate-2022-03-21-1647950188'!$C:$C,Data_Extraction!$A337),"")</f>
        <v/>
      </c>
      <c r="E337" t="str">
        <f>IFERROR(AVERAGEIFS('HeartRate-2022-03-21-1647950188'!$B:$B,'HeartRate-2022-03-21-1647950188'!$A:$A,Data_Extraction!E$2,'HeartRate-2022-03-21-1647950188'!$C:$C,Data_Extraction!$A337),"")</f>
        <v/>
      </c>
      <c r="F337" t="str">
        <f>IFERROR(AVERAGEIFS('HeartRate-2022-03-21-1647950188'!$B:$B,'HeartRate-2022-03-21-1647950188'!$A:$A,Data_Extraction!F$2,'HeartRate-2022-03-21-1647950188'!$C:$C,Data_Extraction!$A337),"")</f>
        <v/>
      </c>
      <c r="G337" t="str">
        <f>IFERROR(AVERAGEIFS('HeartRate-2022-03-21-1647950188'!$B:$B,'HeartRate-2022-03-21-1647950188'!$A:$A,Data_Extraction!G$2,'HeartRate-2022-03-21-1647950188'!$C:$C,Data_Extraction!$A337),"")</f>
        <v/>
      </c>
      <c r="H337" t="str">
        <f>IFERROR(AVERAGEIFS('HeartRate-2022-03-21-1647950188'!$B:$B,'HeartRate-2022-03-21-1647950188'!$A:$A,Data_Extraction!H$2,'HeartRate-2022-03-21-1647950188'!$C:$C,Data_Extraction!$A337),"")</f>
        <v/>
      </c>
      <c r="I337">
        <f>IFERROR(AVERAGEIFS('HeartRate-2022-03-21-1647950188'!$B:$B,'HeartRate-2022-03-21-1647950188'!$A:$A,Data_Extraction!I$2,'HeartRate-2022-03-21-1647950188'!$C:$C,Data_Extraction!$A337),"")</f>
        <v>97</v>
      </c>
      <c r="J337" s="8">
        <f t="shared" si="31"/>
        <v>83</v>
      </c>
      <c r="N337" s="11">
        <f>Data_Extraction!A337</f>
        <v>44634.428460648145</v>
      </c>
      <c r="O337" s="15">
        <f t="shared" si="32"/>
        <v>44634</v>
      </c>
      <c r="P337" s="16">
        <f t="shared" si="33"/>
        <v>0.42846064814814816</v>
      </c>
      <c r="Q337" s="12">
        <f>IF(Data_Extraction!B337="",Data_Extraction!$J337*(Q$1),Data_Extraction!B337)</f>
        <v>69</v>
      </c>
      <c r="R337" s="12">
        <f>IF(Data_Extraction!C337="",Data_Extraction!$J337*(R$1),Data_Extraction!C337)</f>
        <v>76.36</v>
      </c>
      <c r="S337" s="12">
        <f>IF(Data_Extraction!D337="",Data_Extraction!$J337*(S$1),Data_Extraction!D337)</f>
        <v>86.320000000000007</v>
      </c>
      <c r="T337" s="12">
        <f>IF(Data_Extraction!E337="",Data_Extraction!$J337*(T$1),Data_Extraction!E337)</f>
        <v>78.849999999999994</v>
      </c>
      <c r="U337" s="12">
        <f>IF(Data_Extraction!F337="",Data_Extraction!$J337*(U$1),Data_Extraction!F337)</f>
        <v>81.34</v>
      </c>
      <c r="V337" s="12">
        <f>IF(Data_Extraction!G337="",Data_Extraction!$J337*(V$1),Data_Extraction!G337)</f>
        <v>75.53</v>
      </c>
      <c r="W337" s="12">
        <f>IF(Data_Extraction!H337="",Data_Extraction!$J337*(W$1),Data_Extraction!H337)</f>
        <v>88.81</v>
      </c>
      <c r="X337" s="12">
        <f>IF(Data_Extraction!I337="",Data_Extraction!$J337*(X$1),Data_Extraction!I337)</f>
        <v>97</v>
      </c>
      <c r="Y337" s="13">
        <f t="shared" si="30"/>
        <v>81.651250000000005</v>
      </c>
      <c r="Z337" s="17" t="str">
        <f t="shared" si="34"/>
        <v>Morning</v>
      </c>
      <c r="AA337" s="14" t="str">
        <f>VLOOKUP($N337,'HeartRate-2022-03-21-1647950188'!$C:$G,2,0)</f>
        <v>Greetings</v>
      </c>
      <c r="AB337" s="14" t="str">
        <f>VLOOKUP($N337,'HeartRate-2022-03-21-1647950188'!$C:$G,3,0)</f>
        <v>Off Campus</v>
      </c>
      <c r="AC337" s="14" t="str">
        <f>VLOOKUP($N337,'HeartRate-2022-03-21-1647950188'!$C:$G,4,0)</f>
        <v>Standing</v>
      </c>
      <c r="AD337" s="14" t="str">
        <f>VLOOKUP($N337,'HeartRate-2022-03-21-1647950188'!$C:$G,5,0)</f>
        <v>Technical Contexts</v>
      </c>
      <c r="AE337">
        <f t="shared" si="35"/>
        <v>0</v>
      </c>
      <c r="AF337" s="18">
        <v>44634</v>
      </c>
      <c r="AG337" s="19">
        <v>0.42846064814814816</v>
      </c>
    </row>
    <row r="338" spans="1:33" x14ac:dyDescent="0.3">
      <c r="A338" s="5">
        <v>44634.429155092592</v>
      </c>
      <c r="B338">
        <f>IFERROR(AVERAGEIFS('HeartRate-2022-03-21-1647950188'!$B:$B,'HeartRate-2022-03-21-1647950188'!$A:$A,Data_Extraction!B$2,'HeartRate-2022-03-21-1647950188'!$C:$C,Data_Extraction!$A338),"")</f>
        <v>62</v>
      </c>
      <c r="C338" t="str">
        <f>IFERROR(AVERAGEIFS('HeartRate-2022-03-21-1647950188'!$B:$B,'HeartRate-2022-03-21-1647950188'!$A:$A,Data_Extraction!C$2,'HeartRate-2022-03-21-1647950188'!$C:$C,Data_Extraction!$A338),"")</f>
        <v/>
      </c>
      <c r="D338" t="str">
        <f>IFERROR(AVERAGEIFS('HeartRate-2022-03-21-1647950188'!$B:$B,'HeartRate-2022-03-21-1647950188'!$A:$A,Data_Extraction!D$2,'HeartRate-2022-03-21-1647950188'!$C:$C,Data_Extraction!$A338),"")</f>
        <v/>
      </c>
      <c r="E338" t="str">
        <f>IFERROR(AVERAGEIFS('HeartRate-2022-03-21-1647950188'!$B:$B,'HeartRate-2022-03-21-1647950188'!$A:$A,Data_Extraction!E$2,'HeartRate-2022-03-21-1647950188'!$C:$C,Data_Extraction!$A338),"")</f>
        <v/>
      </c>
      <c r="F338" t="str">
        <f>IFERROR(AVERAGEIFS('HeartRate-2022-03-21-1647950188'!$B:$B,'HeartRate-2022-03-21-1647950188'!$A:$A,Data_Extraction!F$2,'HeartRate-2022-03-21-1647950188'!$C:$C,Data_Extraction!$A338),"")</f>
        <v/>
      </c>
      <c r="G338" t="str">
        <f>IFERROR(AVERAGEIFS('HeartRate-2022-03-21-1647950188'!$B:$B,'HeartRate-2022-03-21-1647950188'!$A:$A,Data_Extraction!G$2,'HeartRate-2022-03-21-1647950188'!$C:$C,Data_Extraction!$A338),"")</f>
        <v/>
      </c>
      <c r="H338" t="str">
        <f>IFERROR(AVERAGEIFS('HeartRate-2022-03-21-1647950188'!$B:$B,'HeartRate-2022-03-21-1647950188'!$A:$A,Data_Extraction!H$2,'HeartRate-2022-03-21-1647950188'!$C:$C,Data_Extraction!$A338),"")</f>
        <v/>
      </c>
      <c r="I338">
        <f>IFERROR(AVERAGEIFS('HeartRate-2022-03-21-1647950188'!$B:$B,'HeartRate-2022-03-21-1647950188'!$A:$A,Data_Extraction!I$2,'HeartRate-2022-03-21-1647950188'!$C:$C,Data_Extraction!$A338),"")</f>
        <v>90</v>
      </c>
      <c r="J338" s="8">
        <f t="shared" si="31"/>
        <v>76</v>
      </c>
      <c r="N338" s="11">
        <f>Data_Extraction!A338</f>
        <v>44634.429155092592</v>
      </c>
      <c r="O338" s="15">
        <f t="shared" si="32"/>
        <v>44634</v>
      </c>
      <c r="P338" s="16">
        <f t="shared" si="33"/>
        <v>0.4291550925925926</v>
      </c>
      <c r="Q338" s="12">
        <f>IF(Data_Extraction!B338="",Data_Extraction!$J338*(Q$1),Data_Extraction!B338)</f>
        <v>62</v>
      </c>
      <c r="R338" s="12">
        <f>IF(Data_Extraction!C338="",Data_Extraction!$J338*(R$1),Data_Extraction!C338)</f>
        <v>69.92</v>
      </c>
      <c r="S338" s="12">
        <f>IF(Data_Extraction!D338="",Data_Extraction!$J338*(S$1),Data_Extraction!D338)</f>
        <v>79.040000000000006</v>
      </c>
      <c r="T338" s="12">
        <f>IF(Data_Extraction!E338="",Data_Extraction!$J338*(T$1),Data_Extraction!E338)</f>
        <v>72.2</v>
      </c>
      <c r="U338" s="12">
        <f>IF(Data_Extraction!F338="",Data_Extraction!$J338*(U$1),Data_Extraction!F338)</f>
        <v>74.48</v>
      </c>
      <c r="V338" s="12">
        <f>IF(Data_Extraction!G338="",Data_Extraction!$J338*(V$1),Data_Extraction!G338)</f>
        <v>69.16</v>
      </c>
      <c r="W338" s="12">
        <f>IF(Data_Extraction!H338="",Data_Extraction!$J338*(W$1),Data_Extraction!H338)</f>
        <v>81.320000000000007</v>
      </c>
      <c r="X338" s="12">
        <f>IF(Data_Extraction!I338="",Data_Extraction!$J338*(X$1),Data_Extraction!I338)</f>
        <v>90</v>
      </c>
      <c r="Y338" s="13">
        <f t="shared" si="30"/>
        <v>74.765000000000015</v>
      </c>
      <c r="Z338" s="17" t="str">
        <f t="shared" si="34"/>
        <v>Morning</v>
      </c>
      <c r="AA338" s="14" t="str">
        <f>VLOOKUP($N338,'HeartRate-2022-03-21-1647950188'!$C:$G,2,0)</f>
        <v>Greetings</v>
      </c>
      <c r="AB338" s="14" t="str">
        <f>VLOOKUP($N338,'HeartRate-2022-03-21-1647950188'!$C:$G,3,0)</f>
        <v>Off Campus</v>
      </c>
      <c r="AC338" s="14" t="str">
        <f>VLOOKUP($N338,'HeartRate-2022-03-21-1647950188'!$C:$G,4,0)</f>
        <v>Standing</v>
      </c>
      <c r="AD338" s="14" t="str">
        <f>VLOOKUP($N338,'HeartRate-2022-03-21-1647950188'!$C:$G,5,0)</f>
        <v>Technical Contexts</v>
      </c>
      <c r="AE338">
        <f t="shared" si="35"/>
        <v>0</v>
      </c>
      <c r="AF338" s="18">
        <v>44634</v>
      </c>
      <c r="AG338" s="19">
        <v>0.4291550925925926</v>
      </c>
    </row>
    <row r="339" spans="1:33" x14ac:dyDescent="0.3">
      <c r="A339" s="5">
        <v>44634.429849537039</v>
      </c>
      <c r="B339">
        <f>IFERROR(AVERAGEIFS('HeartRate-2022-03-21-1647950188'!$B:$B,'HeartRate-2022-03-21-1647950188'!$A:$A,Data_Extraction!B$2,'HeartRate-2022-03-21-1647950188'!$C:$C,Data_Extraction!$A339),"")</f>
        <v>60</v>
      </c>
      <c r="C339" t="str">
        <f>IFERROR(AVERAGEIFS('HeartRate-2022-03-21-1647950188'!$B:$B,'HeartRate-2022-03-21-1647950188'!$A:$A,Data_Extraction!C$2,'HeartRate-2022-03-21-1647950188'!$C:$C,Data_Extraction!$A339),"")</f>
        <v/>
      </c>
      <c r="D339" t="str">
        <f>IFERROR(AVERAGEIFS('HeartRate-2022-03-21-1647950188'!$B:$B,'HeartRate-2022-03-21-1647950188'!$A:$A,Data_Extraction!D$2,'HeartRate-2022-03-21-1647950188'!$C:$C,Data_Extraction!$A339),"")</f>
        <v/>
      </c>
      <c r="E339" t="str">
        <f>IFERROR(AVERAGEIFS('HeartRate-2022-03-21-1647950188'!$B:$B,'HeartRate-2022-03-21-1647950188'!$A:$A,Data_Extraction!E$2,'HeartRate-2022-03-21-1647950188'!$C:$C,Data_Extraction!$A339),"")</f>
        <v/>
      </c>
      <c r="F339" t="str">
        <f>IFERROR(AVERAGEIFS('HeartRate-2022-03-21-1647950188'!$B:$B,'HeartRate-2022-03-21-1647950188'!$A:$A,Data_Extraction!F$2,'HeartRate-2022-03-21-1647950188'!$C:$C,Data_Extraction!$A339),"")</f>
        <v/>
      </c>
      <c r="G339" t="str">
        <f>IFERROR(AVERAGEIFS('HeartRate-2022-03-21-1647950188'!$B:$B,'HeartRate-2022-03-21-1647950188'!$A:$A,Data_Extraction!G$2,'HeartRate-2022-03-21-1647950188'!$C:$C,Data_Extraction!$A339),"")</f>
        <v/>
      </c>
      <c r="H339" t="str">
        <f>IFERROR(AVERAGEIFS('HeartRate-2022-03-21-1647950188'!$B:$B,'HeartRate-2022-03-21-1647950188'!$A:$A,Data_Extraction!H$2,'HeartRate-2022-03-21-1647950188'!$C:$C,Data_Extraction!$A339),"")</f>
        <v/>
      </c>
      <c r="I339">
        <f>IFERROR(AVERAGEIFS('HeartRate-2022-03-21-1647950188'!$B:$B,'HeartRate-2022-03-21-1647950188'!$A:$A,Data_Extraction!I$2,'HeartRate-2022-03-21-1647950188'!$C:$C,Data_Extraction!$A339),"")</f>
        <v>82</v>
      </c>
      <c r="J339" s="8">
        <f t="shared" si="31"/>
        <v>71</v>
      </c>
      <c r="N339" s="11">
        <f>Data_Extraction!A339</f>
        <v>44634.429849537039</v>
      </c>
      <c r="O339" s="15">
        <f t="shared" si="32"/>
        <v>44634</v>
      </c>
      <c r="P339" s="16">
        <f t="shared" si="33"/>
        <v>0.42984953703703704</v>
      </c>
      <c r="Q339" s="12">
        <f>IF(Data_Extraction!B339="",Data_Extraction!$J339*(Q$1),Data_Extraction!B339)</f>
        <v>60</v>
      </c>
      <c r="R339" s="12">
        <f>IF(Data_Extraction!C339="",Data_Extraction!$J339*(R$1),Data_Extraction!C339)</f>
        <v>65.320000000000007</v>
      </c>
      <c r="S339" s="12">
        <f>IF(Data_Extraction!D339="",Data_Extraction!$J339*(S$1),Data_Extraction!D339)</f>
        <v>73.84</v>
      </c>
      <c r="T339" s="12">
        <f>IF(Data_Extraction!E339="",Data_Extraction!$J339*(T$1),Data_Extraction!E339)</f>
        <v>67.45</v>
      </c>
      <c r="U339" s="12">
        <f>IF(Data_Extraction!F339="",Data_Extraction!$J339*(U$1),Data_Extraction!F339)</f>
        <v>69.58</v>
      </c>
      <c r="V339" s="12">
        <f>IF(Data_Extraction!G339="",Data_Extraction!$J339*(V$1),Data_Extraction!G339)</f>
        <v>64.61</v>
      </c>
      <c r="W339" s="12">
        <f>IF(Data_Extraction!H339="",Data_Extraction!$J339*(W$1),Data_Extraction!H339)</f>
        <v>75.97</v>
      </c>
      <c r="X339" s="12">
        <f>IF(Data_Extraction!I339="",Data_Extraction!$J339*(X$1),Data_Extraction!I339)</f>
        <v>82</v>
      </c>
      <c r="Y339" s="13">
        <f t="shared" si="30"/>
        <v>69.846249999999998</v>
      </c>
      <c r="Z339" s="17" t="str">
        <f t="shared" si="34"/>
        <v>Morning</v>
      </c>
      <c r="AA339" s="14" t="str">
        <f>VLOOKUP($N339,'HeartRate-2022-03-21-1647950188'!$C:$G,2,0)</f>
        <v>Greetings</v>
      </c>
      <c r="AB339" s="14" t="str">
        <f>VLOOKUP($N339,'HeartRate-2022-03-21-1647950188'!$C:$G,3,0)</f>
        <v>Off Campus</v>
      </c>
      <c r="AC339" s="14" t="str">
        <f>VLOOKUP($N339,'HeartRate-2022-03-21-1647950188'!$C:$G,4,0)</f>
        <v>Standing</v>
      </c>
      <c r="AD339" s="14" t="str">
        <f>VLOOKUP($N339,'HeartRate-2022-03-21-1647950188'!$C:$G,5,0)</f>
        <v>Technical Contexts</v>
      </c>
      <c r="AE339">
        <f t="shared" si="35"/>
        <v>0</v>
      </c>
      <c r="AF339" s="18">
        <v>44634</v>
      </c>
      <c r="AG339" s="19">
        <v>0.42984953703703704</v>
      </c>
    </row>
    <row r="340" spans="1:33" x14ac:dyDescent="0.3">
      <c r="A340" s="5">
        <v>44634.430254629631</v>
      </c>
      <c r="B340" t="str">
        <f>IFERROR(AVERAGEIFS('HeartRate-2022-03-21-1647950188'!$B:$B,'HeartRate-2022-03-21-1647950188'!$A:$A,Data_Extraction!B$2,'HeartRate-2022-03-21-1647950188'!$C:$C,Data_Extraction!$A340),"")</f>
        <v/>
      </c>
      <c r="C340" t="str">
        <f>IFERROR(AVERAGEIFS('HeartRate-2022-03-21-1647950188'!$B:$B,'HeartRate-2022-03-21-1647950188'!$A:$A,Data_Extraction!C$2,'HeartRate-2022-03-21-1647950188'!$C:$C,Data_Extraction!$A340),"")</f>
        <v/>
      </c>
      <c r="D340" t="str">
        <f>IFERROR(AVERAGEIFS('HeartRate-2022-03-21-1647950188'!$B:$B,'HeartRate-2022-03-21-1647950188'!$A:$A,Data_Extraction!D$2,'HeartRate-2022-03-21-1647950188'!$C:$C,Data_Extraction!$A340),"")</f>
        <v/>
      </c>
      <c r="E340" t="str">
        <f>IFERROR(AVERAGEIFS('HeartRate-2022-03-21-1647950188'!$B:$B,'HeartRate-2022-03-21-1647950188'!$A:$A,Data_Extraction!E$2,'HeartRate-2022-03-21-1647950188'!$C:$C,Data_Extraction!$A340),"")</f>
        <v/>
      </c>
      <c r="F340" t="str">
        <f>IFERROR(AVERAGEIFS('HeartRate-2022-03-21-1647950188'!$B:$B,'HeartRate-2022-03-21-1647950188'!$A:$A,Data_Extraction!F$2,'HeartRate-2022-03-21-1647950188'!$C:$C,Data_Extraction!$A340),"")</f>
        <v/>
      </c>
      <c r="G340" t="str">
        <f>IFERROR(AVERAGEIFS('HeartRate-2022-03-21-1647950188'!$B:$B,'HeartRate-2022-03-21-1647950188'!$A:$A,Data_Extraction!G$2,'HeartRate-2022-03-21-1647950188'!$C:$C,Data_Extraction!$A340),"")</f>
        <v/>
      </c>
      <c r="H340" t="str">
        <f>IFERROR(AVERAGEIFS('HeartRate-2022-03-21-1647950188'!$B:$B,'HeartRate-2022-03-21-1647950188'!$A:$A,Data_Extraction!H$2,'HeartRate-2022-03-21-1647950188'!$C:$C,Data_Extraction!$A340),"")</f>
        <v/>
      </c>
      <c r="I340">
        <f>IFERROR(AVERAGEIFS('HeartRate-2022-03-21-1647950188'!$B:$B,'HeartRate-2022-03-21-1647950188'!$A:$A,Data_Extraction!I$2,'HeartRate-2022-03-21-1647950188'!$C:$C,Data_Extraction!$A340),"")</f>
        <v>86</v>
      </c>
      <c r="J340" s="8">
        <f t="shared" si="31"/>
        <v>86</v>
      </c>
      <c r="N340" s="11">
        <f>Data_Extraction!A340</f>
        <v>44634.430254629631</v>
      </c>
      <c r="O340" s="15">
        <f t="shared" si="32"/>
        <v>44634</v>
      </c>
      <c r="P340" s="16">
        <f t="shared" si="33"/>
        <v>0.43025462962962963</v>
      </c>
      <c r="Q340" s="12">
        <f>IF(Data_Extraction!B340="",Data_Extraction!$J340*(Q$1),Data_Extraction!B340)</f>
        <v>77.400000000000006</v>
      </c>
      <c r="R340" s="12">
        <f>IF(Data_Extraction!C340="",Data_Extraction!$J340*(R$1),Data_Extraction!C340)</f>
        <v>79.12</v>
      </c>
      <c r="S340" s="12">
        <f>IF(Data_Extraction!D340="",Data_Extraction!$J340*(S$1),Data_Extraction!D340)</f>
        <v>89.44</v>
      </c>
      <c r="T340" s="12">
        <f>IF(Data_Extraction!E340="",Data_Extraction!$J340*(T$1),Data_Extraction!E340)</f>
        <v>81.7</v>
      </c>
      <c r="U340" s="12">
        <f>IF(Data_Extraction!F340="",Data_Extraction!$J340*(U$1),Data_Extraction!F340)</f>
        <v>84.28</v>
      </c>
      <c r="V340" s="12">
        <f>IF(Data_Extraction!G340="",Data_Extraction!$J340*(V$1),Data_Extraction!G340)</f>
        <v>78.260000000000005</v>
      </c>
      <c r="W340" s="12">
        <f>IF(Data_Extraction!H340="",Data_Extraction!$J340*(W$1),Data_Extraction!H340)</f>
        <v>92.02000000000001</v>
      </c>
      <c r="X340" s="12">
        <f>IF(Data_Extraction!I340="",Data_Extraction!$J340*(X$1),Data_Extraction!I340)</f>
        <v>86</v>
      </c>
      <c r="Y340" s="13">
        <f t="shared" si="30"/>
        <v>83.527500000000003</v>
      </c>
      <c r="Z340" s="17" t="str">
        <f t="shared" si="34"/>
        <v>Morning</v>
      </c>
      <c r="AA340" s="14" t="str">
        <f>VLOOKUP($N340,'HeartRate-2022-03-21-1647950188'!$C:$G,2,0)</f>
        <v>Greetings</v>
      </c>
      <c r="AB340" s="14" t="str">
        <f>VLOOKUP($N340,'HeartRate-2022-03-21-1647950188'!$C:$G,3,0)</f>
        <v>Off Campus</v>
      </c>
      <c r="AC340" s="14" t="str">
        <f>VLOOKUP($N340,'HeartRate-2022-03-21-1647950188'!$C:$G,4,0)</f>
        <v>Standing</v>
      </c>
      <c r="AD340" s="14" t="str">
        <f>VLOOKUP($N340,'HeartRate-2022-03-21-1647950188'!$C:$G,5,0)</f>
        <v>Technical Contexts</v>
      </c>
      <c r="AE340">
        <f t="shared" si="35"/>
        <v>0</v>
      </c>
      <c r="AF340" s="18">
        <v>44634</v>
      </c>
      <c r="AG340" s="19">
        <v>0.43025462962962963</v>
      </c>
    </row>
    <row r="341" spans="1:33" x14ac:dyDescent="0.3">
      <c r="A341" s="5">
        <v>44634.430543981478</v>
      </c>
      <c r="B341">
        <f>IFERROR(AVERAGEIFS('HeartRate-2022-03-21-1647950188'!$B:$B,'HeartRate-2022-03-21-1647950188'!$A:$A,Data_Extraction!B$2,'HeartRate-2022-03-21-1647950188'!$C:$C,Data_Extraction!$A341),"")</f>
        <v>61</v>
      </c>
      <c r="C341" t="str">
        <f>IFERROR(AVERAGEIFS('HeartRate-2022-03-21-1647950188'!$B:$B,'HeartRate-2022-03-21-1647950188'!$A:$A,Data_Extraction!C$2,'HeartRate-2022-03-21-1647950188'!$C:$C,Data_Extraction!$A341),"")</f>
        <v/>
      </c>
      <c r="D341" t="str">
        <f>IFERROR(AVERAGEIFS('HeartRate-2022-03-21-1647950188'!$B:$B,'HeartRate-2022-03-21-1647950188'!$A:$A,Data_Extraction!D$2,'HeartRate-2022-03-21-1647950188'!$C:$C,Data_Extraction!$A341),"")</f>
        <v/>
      </c>
      <c r="E341" t="str">
        <f>IFERROR(AVERAGEIFS('HeartRate-2022-03-21-1647950188'!$B:$B,'HeartRate-2022-03-21-1647950188'!$A:$A,Data_Extraction!E$2,'HeartRate-2022-03-21-1647950188'!$C:$C,Data_Extraction!$A341),"")</f>
        <v/>
      </c>
      <c r="F341" t="str">
        <f>IFERROR(AVERAGEIFS('HeartRate-2022-03-21-1647950188'!$B:$B,'HeartRate-2022-03-21-1647950188'!$A:$A,Data_Extraction!F$2,'HeartRate-2022-03-21-1647950188'!$C:$C,Data_Extraction!$A341),"")</f>
        <v/>
      </c>
      <c r="G341" t="str">
        <f>IFERROR(AVERAGEIFS('HeartRate-2022-03-21-1647950188'!$B:$B,'HeartRate-2022-03-21-1647950188'!$A:$A,Data_Extraction!G$2,'HeartRate-2022-03-21-1647950188'!$C:$C,Data_Extraction!$A341),"")</f>
        <v/>
      </c>
      <c r="H341" t="str">
        <f>IFERROR(AVERAGEIFS('HeartRate-2022-03-21-1647950188'!$B:$B,'HeartRate-2022-03-21-1647950188'!$A:$A,Data_Extraction!H$2,'HeartRate-2022-03-21-1647950188'!$C:$C,Data_Extraction!$A341),"")</f>
        <v/>
      </c>
      <c r="I341">
        <f>IFERROR(AVERAGEIFS('HeartRate-2022-03-21-1647950188'!$B:$B,'HeartRate-2022-03-21-1647950188'!$A:$A,Data_Extraction!I$2,'HeartRate-2022-03-21-1647950188'!$C:$C,Data_Extraction!$A341),"")</f>
        <v>78</v>
      </c>
      <c r="J341" s="8">
        <f t="shared" si="31"/>
        <v>69.5</v>
      </c>
      <c r="N341" s="11">
        <f>Data_Extraction!A341</f>
        <v>44634.430543981478</v>
      </c>
      <c r="O341" s="15">
        <f t="shared" si="32"/>
        <v>44634</v>
      </c>
      <c r="P341" s="16">
        <f t="shared" si="33"/>
        <v>0.43054398148148149</v>
      </c>
      <c r="Q341" s="12">
        <f>IF(Data_Extraction!B341="",Data_Extraction!$J341*(Q$1),Data_Extraction!B341)</f>
        <v>61</v>
      </c>
      <c r="R341" s="12">
        <f>IF(Data_Extraction!C341="",Data_Extraction!$J341*(R$1),Data_Extraction!C341)</f>
        <v>63.940000000000005</v>
      </c>
      <c r="S341" s="12">
        <f>IF(Data_Extraction!D341="",Data_Extraction!$J341*(S$1),Data_Extraction!D341)</f>
        <v>72.28</v>
      </c>
      <c r="T341" s="12">
        <f>IF(Data_Extraction!E341="",Data_Extraction!$J341*(T$1),Data_Extraction!E341)</f>
        <v>66.024999999999991</v>
      </c>
      <c r="U341" s="12">
        <f>IF(Data_Extraction!F341="",Data_Extraction!$J341*(U$1),Data_Extraction!F341)</f>
        <v>68.11</v>
      </c>
      <c r="V341" s="12">
        <f>IF(Data_Extraction!G341="",Data_Extraction!$J341*(V$1),Data_Extraction!G341)</f>
        <v>63.245000000000005</v>
      </c>
      <c r="W341" s="12">
        <f>IF(Data_Extraction!H341="",Data_Extraction!$J341*(W$1),Data_Extraction!H341)</f>
        <v>74.365000000000009</v>
      </c>
      <c r="X341" s="12">
        <f>IF(Data_Extraction!I341="",Data_Extraction!$J341*(X$1),Data_Extraction!I341)</f>
        <v>78</v>
      </c>
      <c r="Y341" s="13">
        <f t="shared" si="30"/>
        <v>68.370625000000004</v>
      </c>
      <c r="Z341" s="17" t="str">
        <f t="shared" si="34"/>
        <v>Morning</v>
      </c>
      <c r="AA341" s="14" t="str">
        <f>VLOOKUP($N341,'HeartRate-2022-03-21-1647950188'!$C:$G,2,0)</f>
        <v>Greetings</v>
      </c>
      <c r="AB341" s="14" t="str">
        <f>VLOOKUP($N341,'HeartRate-2022-03-21-1647950188'!$C:$G,3,0)</f>
        <v>Off Campus</v>
      </c>
      <c r="AC341" s="14" t="str">
        <f>VLOOKUP($N341,'HeartRate-2022-03-21-1647950188'!$C:$G,4,0)</f>
        <v>Standing</v>
      </c>
      <c r="AD341" s="14" t="str">
        <f>VLOOKUP($N341,'HeartRate-2022-03-21-1647950188'!$C:$G,5,0)</f>
        <v>Technical Contexts</v>
      </c>
      <c r="AE341">
        <f t="shared" si="35"/>
        <v>0</v>
      </c>
      <c r="AF341" s="18">
        <v>44634</v>
      </c>
      <c r="AG341" s="19">
        <v>0.43054398148148149</v>
      </c>
    </row>
    <row r="342" spans="1:33" x14ac:dyDescent="0.3">
      <c r="A342" s="5">
        <v>44634.431238425925</v>
      </c>
      <c r="B342">
        <f>IFERROR(AVERAGEIFS('HeartRate-2022-03-21-1647950188'!$B:$B,'HeartRate-2022-03-21-1647950188'!$A:$A,Data_Extraction!B$2,'HeartRate-2022-03-21-1647950188'!$C:$C,Data_Extraction!$A342),"")</f>
        <v>75</v>
      </c>
      <c r="C342" t="str">
        <f>IFERROR(AVERAGEIFS('HeartRate-2022-03-21-1647950188'!$B:$B,'HeartRate-2022-03-21-1647950188'!$A:$A,Data_Extraction!C$2,'HeartRate-2022-03-21-1647950188'!$C:$C,Data_Extraction!$A342),"")</f>
        <v/>
      </c>
      <c r="D342" t="str">
        <f>IFERROR(AVERAGEIFS('HeartRate-2022-03-21-1647950188'!$B:$B,'HeartRate-2022-03-21-1647950188'!$A:$A,Data_Extraction!D$2,'HeartRate-2022-03-21-1647950188'!$C:$C,Data_Extraction!$A342),"")</f>
        <v/>
      </c>
      <c r="E342" t="str">
        <f>IFERROR(AVERAGEIFS('HeartRate-2022-03-21-1647950188'!$B:$B,'HeartRate-2022-03-21-1647950188'!$A:$A,Data_Extraction!E$2,'HeartRate-2022-03-21-1647950188'!$C:$C,Data_Extraction!$A342),"")</f>
        <v/>
      </c>
      <c r="F342" t="str">
        <f>IFERROR(AVERAGEIFS('HeartRate-2022-03-21-1647950188'!$B:$B,'HeartRate-2022-03-21-1647950188'!$A:$A,Data_Extraction!F$2,'HeartRate-2022-03-21-1647950188'!$C:$C,Data_Extraction!$A342),"")</f>
        <v/>
      </c>
      <c r="G342" t="str">
        <f>IFERROR(AVERAGEIFS('HeartRate-2022-03-21-1647950188'!$B:$B,'HeartRate-2022-03-21-1647950188'!$A:$A,Data_Extraction!G$2,'HeartRate-2022-03-21-1647950188'!$C:$C,Data_Extraction!$A342),"")</f>
        <v/>
      </c>
      <c r="H342" t="str">
        <f>IFERROR(AVERAGEIFS('HeartRate-2022-03-21-1647950188'!$B:$B,'HeartRate-2022-03-21-1647950188'!$A:$A,Data_Extraction!H$2,'HeartRate-2022-03-21-1647950188'!$C:$C,Data_Extraction!$A342),"")</f>
        <v/>
      </c>
      <c r="I342">
        <f>IFERROR(AVERAGEIFS('HeartRate-2022-03-21-1647950188'!$B:$B,'HeartRate-2022-03-21-1647950188'!$A:$A,Data_Extraction!I$2,'HeartRate-2022-03-21-1647950188'!$C:$C,Data_Extraction!$A342),"")</f>
        <v>73</v>
      </c>
      <c r="J342" s="8">
        <f t="shared" si="31"/>
        <v>74</v>
      </c>
      <c r="N342" s="11">
        <f>Data_Extraction!A342</f>
        <v>44634.431238425925</v>
      </c>
      <c r="O342" s="15">
        <f t="shared" si="32"/>
        <v>44634</v>
      </c>
      <c r="P342" s="16">
        <f t="shared" si="33"/>
        <v>0.43123842592592593</v>
      </c>
      <c r="Q342" s="12">
        <f>IF(Data_Extraction!B342="",Data_Extraction!$J342*(Q$1),Data_Extraction!B342)</f>
        <v>75</v>
      </c>
      <c r="R342" s="12">
        <f>IF(Data_Extraction!C342="",Data_Extraction!$J342*(R$1),Data_Extraction!C342)</f>
        <v>68.08</v>
      </c>
      <c r="S342" s="12">
        <f>IF(Data_Extraction!D342="",Data_Extraction!$J342*(S$1),Data_Extraction!D342)</f>
        <v>76.960000000000008</v>
      </c>
      <c r="T342" s="12">
        <f>IF(Data_Extraction!E342="",Data_Extraction!$J342*(T$1),Data_Extraction!E342)</f>
        <v>70.3</v>
      </c>
      <c r="U342" s="12">
        <f>IF(Data_Extraction!F342="",Data_Extraction!$J342*(U$1),Data_Extraction!F342)</f>
        <v>72.52</v>
      </c>
      <c r="V342" s="12">
        <f>IF(Data_Extraction!G342="",Data_Extraction!$J342*(V$1),Data_Extraction!G342)</f>
        <v>67.34</v>
      </c>
      <c r="W342" s="12">
        <f>IF(Data_Extraction!H342="",Data_Extraction!$J342*(W$1),Data_Extraction!H342)</f>
        <v>79.180000000000007</v>
      </c>
      <c r="X342" s="12">
        <f>IF(Data_Extraction!I342="",Data_Extraction!$J342*(X$1),Data_Extraction!I342)</f>
        <v>73</v>
      </c>
      <c r="Y342" s="13">
        <f t="shared" si="30"/>
        <v>72.797499999999985</v>
      </c>
      <c r="Z342" s="17" t="str">
        <f t="shared" si="34"/>
        <v>Morning</v>
      </c>
      <c r="AA342" s="14" t="str">
        <f>VLOOKUP($N342,'HeartRate-2022-03-21-1647950188'!$C:$G,2,0)</f>
        <v>Greetings</v>
      </c>
      <c r="AB342" s="14" t="str">
        <f>VLOOKUP($N342,'HeartRate-2022-03-21-1647950188'!$C:$G,3,0)</f>
        <v>Off Campus</v>
      </c>
      <c r="AC342" s="14" t="str">
        <f>VLOOKUP($N342,'HeartRate-2022-03-21-1647950188'!$C:$G,4,0)</f>
        <v>Standing</v>
      </c>
      <c r="AD342" s="14" t="str">
        <f>VLOOKUP($N342,'HeartRate-2022-03-21-1647950188'!$C:$G,5,0)</f>
        <v>Technical Contexts</v>
      </c>
      <c r="AE342">
        <f t="shared" si="35"/>
        <v>0</v>
      </c>
      <c r="AF342" s="18">
        <v>44634</v>
      </c>
      <c r="AG342" s="19">
        <v>0.43123842592592593</v>
      </c>
    </row>
    <row r="343" spans="1:33" x14ac:dyDescent="0.3">
      <c r="A343" s="5">
        <v>44634.431250000001</v>
      </c>
      <c r="B343" t="str">
        <f>IFERROR(AVERAGEIFS('HeartRate-2022-03-21-1647950188'!$B:$B,'HeartRate-2022-03-21-1647950188'!$A:$A,Data_Extraction!B$2,'HeartRate-2022-03-21-1647950188'!$C:$C,Data_Extraction!$A343),"")</f>
        <v/>
      </c>
      <c r="C343">
        <f>IFERROR(AVERAGEIFS('HeartRate-2022-03-21-1647950188'!$B:$B,'HeartRate-2022-03-21-1647950188'!$A:$A,Data_Extraction!C$2,'HeartRate-2022-03-21-1647950188'!$C:$C,Data_Extraction!$A343),"")</f>
        <v>86</v>
      </c>
      <c r="D343" t="str">
        <f>IFERROR(AVERAGEIFS('HeartRate-2022-03-21-1647950188'!$B:$B,'HeartRate-2022-03-21-1647950188'!$A:$A,Data_Extraction!D$2,'HeartRate-2022-03-21-1647950188'!$C:$C,Data_Extraction!$A343),"")</f>
        <v/>
      </c>
      <c r="E343" t="str">
        <f>IFERROR(AVERAGEIFS('HeartRate-2022-03-21-1647950188'!$B:$B,'HeartRate-2022-03-21-1647950188'!$A:$A,Data_Extraction!E$2,'HeartRate-2022-03-21-1647950188'!$C:$C,Data_Extraction!$A343),"")</f>
        <v/>
      </c>
      <c r="F343" t="str">
        <f>IFERROR(AVERAGEIFS('HeartRate-2022-03-21-1647950188'!$B:$B,'HeartRate-2022-03-21-1647950188'!$A:$A,Data_Extraction!F$2,'HeartRate-2022-03-21-1647950188'!$C:$C,Data_Extraction!$A343),"")</f>
        <v/>
      </c>
      <c r="G343">
        <f>IFERROR(AVERAGEIFS('HeartRate-2022-03-21-1647950188'!$B:$B,'HeartRate-2022-03-21-1647950188'!$A:$A,Data_Extraction!G$2,'HeartRate-2022-03-21-1647950188'!$C:$C,Data_Extraction!$A343),"")</f>
        <v>90</v>
      </c>
      <c r="H343" t="str">
        <f>IFERROR(AVERAGEIFS('HeartRate-2022-03-21-1647950188'!$B:$B,'HeartRate-2022-03-21-1647950188'!$A:$A,Data_Extraction!H$2,'HeartRate-2022-03-21-1647950188'!$C:$C,Data_Extraction!$A343),"")</f>
        <v/>
      </c>
      <c r="I343" t="str">
        <f>IFERROR(AVERAGEIFS('HeartRate-2022-03-21-1647950188'!$B:$B,'HeartRate-2022-03-21-1647950188'!$A:$A,Data_Extraction!I$2,'HeartRate-2022-03-21-1647950188'!$C:$C,Data_Extraction!$A343),"")</f>
        <v/>
      </c>
      <c r="J343" s="8">
        <f t="shared" si="31"/>
        <v>88</v>
      </c>
      <c r="N343" s="11">
        <f>Data_Extraction!A343</f>
        <v>44634.431250000001</v>
      </c>
      <c r="O343" s="15">
        <f t="shared" si="32"/>
        <v>44634</v>
      </c>
      <c r="P343" s="16">
        <f t="shared" si="33"/>
        <v>0.43124999999999997</v>
      </c>
      <c r="Q343" s="12">
        <f>IF(Data_Extraction!B343="",Data_Extraction!$J343*(Q$1),Data_Extraction!B343)</f>
        <v>79.2</v>
      </c>
      <c r="R343" s="12">
        <f>IF(Data_Extraction!C343="",Data_Extraction!$J343*(R$1),Data_Extraction!C343)</f>
        <v>86</v>
      </c>
      <c r="S343" s="12">
        <f>IF(Data_Extraction!D343="",Data_Extraction!$J343*(S$1),Data_Extraction!D343)</f>
        <v>91.52000000000001</v>
      </c>
      <c r="T343" s="12">
        <f>IF(Data_Extraction!E343="",Data_Extraction!$J343*(T$1),Data_Extraction!E343)</f>
        <v>83.6</v>
      </c>
      <c r="U343" s="12">
        <f>IF(Data_Extraction!F343="",Data_Extraction!$J343*(U$1),Data_Extraction!F343)</f>
        <v>86.24</v>
      </c>
      <c r="V343" s="12">
        <f>IF(Data_Extraction!G343="",Data_Extraction!$J343*(V$1),Data_Extraction!G343)</f>
        <v>90</v>
      </c>
      <c r="W343" s="12">
        <f>IF(Data_Extraction!H343="",Data_Extraction!$J343*(W$1),Data_Extraction!H343)</f>
        <v>94.160000000000011</v>
      </c>
      <c r="X343" s="12">
        <f>IF(Data_Extraction!I343="",Data_Extraction!$J343*(X$1),Data_Extraction!I343)</f>
        <v>85.36</v>
      </c>
      <c r="Y343" s="13">
        <f t="shared" si="30"/>
        <v>87.01</v>
      </c>
      <c r="Z343" s="17" t="str">
        <f t="shared" si="34"/>
        <v>Morning</v>
      </c>
      <c r="AA343" s="14" t="str">
        <f>VLOOKUP($N343,'HeartRate-2022-03-21-1647950188'!$C:$G,2,0)</f>
        <v>Greetings</v>
      </c>
      <c r="AB343" s="14" t="str">
        <f>VLOOKUP($N343,'HeartRate-2022-03-21-1647950188'!$C:$G,3,0)</f>
        <v>Off Campus</v>
      </c>
      <c r="AC343" s="14" t="str">
        <f>VLOOKUP($N343,'HeartRate-2022-03-21-1647950188'!$C:$G,4,0)</f>
        <v>Standing</v>
      </c>
      <c r="AD343" s="14" t="str">
        <f>VLOOKUP($N343,'HeartRate-2022-03-21-1647950188'!$C:$G,5,0)</f>
        <v>Technical Contexts</v>
      </c>
      <c r="AE343">
        <f t="shared" si="35"/>
        <v>0</v>
      </c>
      <c r="AF343" s="18">
        <v>44634</v>
      </c>
      <c r="AG343" s="19">
        <v>0.43124999999999997</v>
      </c>
    </row>
    <row r="344" spans="1:33" x14ac:dyDescent="0.3">
      <c r="A344" s="5">
        <v>44634.431527777779</v>
      </c>
      <c r="B344" t="str">
        <f>IFERROR(AVERAGEIFS('HeartRate-2022-03-21-1647950188'!$B:$B,'HeartRate-2022-03-21-1647950188'!$A:$A,Data_Extraction!B$2,'HeartRate-2022-03-21-1647950188'!$C:$C,Data_Extraction!$A344),"")</f>
        <v/>
      </c>
      <c r="C344" t="str">
        <f>IFERROR(AVERAGEIFS('HeartRate-2022-03-21-1647950188'!$B:$B,'HeartRate-2022-03-21-1647950188'!$A:$A,Data_Extraction!C$2,'HeartRate-2022-03-21-1647950188'!$C:$C,Data_Extraction!$A344),"")</f>
        <v/>
      </c>
      <c r="D344" t="str">
        <f>IFERROR(AVERAGEIFS('HeartRate-2022-03-21-1647950188'!$B:$B,'HeartRate-2022-03-21-1647950188'!$A:$A,Data_Extraction!D$2,'HeartRate-2022-03-21-1647950188'!$C:$C,Data_Extraction!$A344),"")</f>
        <v/>
      </c>
      <c r="E344" t="str">
        <f>IFERROR(AVERAGEIFS('HeartRate-2022-03-21-1647950188'!$B:$B,'HeartRate-2022-03-21-1647950188'!$A:$A,Data_Extraction!E$2,'HeartRate-2022-03-21-1647950188'!$C:$C,Data_Extraction!$A344),"")</f>
        <v/>
      </c>
      <c r="F344" t="str">
        <f>IFERROR(AVERAGEIFS('HeartRate-2022-03-21-1647950188'!$B:$B,'HeartRate-2022-03-21-1647950188'!$A:$A,Data_Extraction!F$2,'HeartRate-2022-03-21-1647950188'!$C:$C,Data_Extraction!$A344),"")</f>
        <v/>
      </c>
      <c r="G344" t="str">
        <f>IFERROR(AVERAGEIFS('HeartRate-2022-03-21-1647950188'!$B:$B,'HeartRate-2022-03-21-1647950188'!$A:$A,Data_Extraction!G$2,'HeartRate-2022-03-21-1647950188'!$C:$C,Data_Extraction!$A344),"")</f>
        <v/>
      </c>
      <c r="H344" t="str">
        <f>IFERROR(AVERAGEIFS('HeartRate-2022-03-21-1647950188'!$B:$B,'HeartRate-2022-03-21-1647950188'!$A:$A,Data_Extraction!H$2,'HeartRate-2022-03-21-1647950188'!$C:$C,Data_Extraction!$A344),"")</f>
        <v/>
      </c>
      <c r="I344">
        <f>IFERROR(AVERAGEIFS('HeartRate-2022-03-21-1647950188'!$B:$B,'HeartRate-2022-03-21-1647950188'!$A:$A,Data_Extraction!I$2,'HeartRate-2022-03-21-1647950188'!$C:$C,Data_Extraction!$A344),"")</f>
        <v>81</v>
      </c>
      <c r="J344" s="8">
        <f t="shared" si="31"/>
        <v>81</v>
      </c>
      <c r="N344" s="11">
        <f>Data_Extraction!A344</f>
        <v>44634.431527777779</v>
      </c>
      <c r="O344" s="15">
        <f t="shared" si="32"/>
        <v>44634</v>
      </c>
      <c r="P344" s="16">
        <f t="shared" si="33"/>
        <v>0.43152777777777779</v>
      </c>
      <c r="Q344" s="12">
        <f>IF(Data_Extraction!B344="",Data_Extraction!$J344*(Q$1),Data_Extraction!B344)</f>
        <v>72.900000000000006</v>
      </c>
      <c r="R344" s="12">
        <f>IF(Data_Extraction!C344="",Data_Extraction!$J344*(R$1),Data_Extraction!C344)</f>
        <v>74.52000000000001</v>
      </c>
      <c r="S344" s="12">
        <f>IF(Data_Extraction!D344="",Data_Extraction!$J344*(S$1),Data_Extraction!D344)</f>
        <v>84.240000000000009</v>
      </c>
      <c r="T344" s="12">
        <f>IF(Data_Extraction!E344="",Data_Extraction!$J344*(T$1),Data_Extraction!E344)</f>
        <v>76.95</v>
      </c>
      <c r="U344" s="12">
        <f>IF(Data_Extraction!F344="",Data_Extraction!$J344*(U$1),Data_Extraction!F344)</f>
        <v>79.38</v>
      </c>
      <c r="V344" s="12">
        <f>IF(Data_Extraction!G344="",Data_Extraction!$J344*(V$1),Data_Extraction!G344)</f>
        <v>73.710000000000008</v>
      </c>
      <c r="W344" s="12">
        <f>IF(Data_Extraction!H344="",Data_Extraction!$J344*(W$1),Data_Extraction!H344)</f>
        <v>86.67</v>
      </c>
      <c r="X344" s="12">
        <f>IF(Data_Extraction!I344="",Data_Extraction!$J344*(X$1),Data_Extraction!I344)</f>
        <v>81</v>
      </c>
      <c r="Y344" s="13">
        <f t="shared" si="30"/>
        <v>78.671250000000001</v>
      </c>
      <c r="Z344" s="17" t="str">
        <f t="shared" si="34"/>
        <v>Morning</v>
      </c>
      <c r="AA344" s="14" t="str">
        <f>VLOOKUP($N344,'HeartRate-2022-03-21-1647950188'!$C:$G,2,0)</f>
        <v>Greetings</v>
      </c>
      <c r="AB344" s="14" t="str">
        <f>VLOOKUP($N344,'HeartRate-2022-03-21-1647950188'!$C:$G,3,0)</f>
        <v>Off Campus</v>
      </c>
      <c r="AC344" s="14" t="str">
        <f>VLOOKUP($N344,'HeartRate-2022-03-21-1647950188'!$C:$G,4,0)</f>
        <v>Standing</v>
      </c>
      <c r="AD344" s="14" t="str">
        <f>VLOOKUP($N344,'HeartRate-2022-03-21-1647950188'!$C:$G,5,0)</f>
        <v>Technical Contexts</v>
      </c>
      <c r="AE344">
        <f t="shared" si="35"/>
        <v>0</v>
      </c>
      <c r="AF344" s="18">
        <v>44634</v>
      </c>
      <c r="AG344" s="19">
        <v>0.43152777777777779</v>
      </c>
    </row>
    <row r="345" spans="1:33" x14ac:dyDescent="0.3">
      <c r="A345" s="5">
        <v>44634.431932870371</v>
      </c>
      <c r="B345">
        <f>IFERROR(AVERAGEIFS('HeartRate-2022-03-21-1647950188'!$B:$B,'HeartRate-2022-03-21-1647950188'!$A:$A,Data_Extraction!B$2,'HeartRate-2022-03-21-1647950188'!$C:$C,Data_Extraction!$A345),"")</f>
        <v>75</v>
      </c>
      <c r="C345" t="str">
        <f>IFERROR(AVERAGEIFS('HeartRate-2022-03-21-1647950188'!$B:$B,'HeartRate-2022-03-21-1647950188'!$A:$A,Data_Extraction!C$2,'HeartRate-2022-03-21-1647950188'!$C:$C,Data_Extraction!$A345),"")</f>
        <v/>
      </c>
      <c r="D345" t="str">
        <f>IFERROR(AVERAGEIFS('HeartRate-2022-03-21-1647950188'!$B:$B,'HeartRate-2022-03-21-1647950188'!$A:$A,Data_Extraction!D$2,'HeartRate-2022-03-21-1647950188'!$C:$C,Data_Extraction!$A345),"")</f>
        <v/>
      </c>
      <c r="E345" t="str">
        <f>IFERROR(AVERAGEIFS('HeartRate-2022-03-21-1647950188'!$B:$B,'HeartRate-2022-03-21-1647950188'!$A:$A,Data_Extraction!E$2,'HeartRate-2022-03-21-1647950188'!$C:$C,Data_Extraction!$A345),"")</f>
        <v/>
      </c>
      <c r="F345" t="str">
        <f>IFERROR(AVERAGEIFS('HeartRate-2022-03-21-1647950188'!$B:$B,'HeartRate-2022-03-21-1647950188'!$A:$A,Data_Extraction!F$2,'HeartRate-2022-03-21-1647950188'!$C:$C,Data_Extraction!$A345),"")</f>
        <v/>
      </c>
      <c r="G345" t="str">
        <f>IFERROR(AVERAGEIFS('HeartRate-2022-03-21-1647950188'!$B:$B,'HeartRate-2022-03-21-1647950188'!$A:$A,Data_Extraction!G$2,'HeartRate-2022-03-21-1647950188'!$C:$C,Data_Extraction!$A345),"")</f>
        <v/>
      </c>
      <c r="H345" t="str">
        <f>IFERROR(AVERAGEIFS('HeartRate-2022-03-21-1647950188'!$B:$B,'HeartRate-2022-03-21-1647950188'!$A:$A,Data_Extraction!H$2,'HeartRate-2022-03-21-1647950188'!$C:$C,Data_Extraction!$A345),"")</f>
        <v/>
      </c>
      <c r="I345">
        <f>IFERROR(AVERAGEIFS('HeartRate-2022-03-21-1647950188'!$B:$B,'HeartRate-2022-03-21-1647950188'!$A:$A,Data_Extraction!I$2,'HeartRate-2022-03-21-1647950188'!$C:$C,Data_Extraction!$A345),"")</f>
        <v>81</v>
      </c>
      <c r="J345" s="8">
        <f t="shared" si="31"/>
        <v>78</v>
      </c>
      <c r="N345" s="11">
        <f>Data_Extraction!A345</f>
        <v>44634.431932870371</v>
      </c>
      <c r="O345" s="15">
        <f t="shared" si="32"/>
        <v>44634</v>
      </c>
      <c r="P345" s="16">
        <f t="shared" si="33"/>
        <v>0.43193287037037037</v>
      </c>
      <c r="Q345" s="12">
        <f>IF(Data_Extraction!B345="",Data_Extraction!$J345*(Q$1),Data_Extraction!B345)</f>
        <v>75</v>
      </c>
      <c r="R345" s="12">
        <f>IF(Data_Extraction!C345="",Data_Extraction!$J345*(R$1),Data_Extraction!C345)</f>
        <v>71.760000000000005</v>
      </c>
      <c r="S345" s="12">
        <f>IF(Data_Extraction!D345="",Data_Extraction!$J345*(S$1),Data_Extraction!D345)</f>
        <v>81.12</v>
      </c>
      <c r="T345" s="12">
        <f>IF(Data_Extraction!E345="",Data_Extraction!$J345*(T$1),Data_Extraction!E345)</f>
        <v>74.099999999999994</v>
      </c>
      <c r="U345" s="12">
        <f>IF(Data_Extraction!F345="",Data_Extraction!$J345*(U$1),Data_Extraction!F345)</f>
        <v>76.44</v>
      </c>
      <c r="V345" s="12">
        <f>IF(Data_Extraction!G345="",Data_Extraction!$J345*(V$1),Data_Extraction!G345)</f>
        <v>70.98</v>
      </c>
      <c r="W345" s="12">
        <f>IF(Data_Extraction!H345="",Data_Extraction!$J345*(W$1),Data_Extraction!H345)</f>
        <v>83.460000000000008</v>
      </c>
      <c r="X345" s="12">
        <f>IF(Data_Extraction!I345="",Data_Extraction!$J345*(X$1),Data_Extraction!I345)</f>
        <v>81</v>
      </c>
      <c r="Y345" s="13">
        <f t="shared" si="30"/>
        <v>76.732500000000002</v>
      </c>
      <c r="Z345" s="17" t="str">
        <f t="shared" si="34"/>
        <v>Morning</v>
      </c>
      <c r="AA345" s="14" t="str">
        <f>VLOOKUP($N345,'HeartRate-2022-03-21-1647950188'!$C:$G,2,0)</f>
        <v>Greetings</v>
      </c>
      <c r="AB345" s="14" t="str">
        <f>VLOOKUP($N345,'HeartRate-2022-03-21-1647950188'!$C:$G,3,0)</f>
        <v>Off Campus</v>
      </c>
      <c r="AC345" s="14" t="str">
        <f>VLOOKUP($N345,'HeartRate-2022-03-21-1647950188'!$C:$G,4,0)</f>
        <v>Standing</v>
      </c>
      <c r="AD345" s="14" t="str">
        <f>VLOOKUP($N345,'HeartRate-2022-03-21-1647950188'!$C:$G,5,0)</f>
        <v>Technical Contexts</v>
      </c>
      <c r="AE345">
        <f t="shared" si="35"/>
        <v>0</v>
      </c>
      <c r="AF345" s="18">
        <v>44634</v>
      </c>
      <c r="AG345" s="19">
        <v>0.43193287037037037</v>
      </c>
    </row>
    <row r="346" spans="1:33" x14ac:dyDescent="0.3">
      <c r="A346" s="5">
        <v>44634.432627314818</v>
      </c>
      <c r="B346">
        <f>IFERROR(AVERAGEIFS('HeartRate-2022-03-21-1647950188'!$B:$B,'HeartRate-2022-03-21-1647950188'!$A:$A,Data_Extraction!B$2,'HeartRate-2022-03-21-1647950188'!$C:$C,Data_Extraction!$A346),"")</f>
        <v>72</v>
      </c>
      <c r="C346" t="str">
        <f>IFERROR(AVERAGEIFS('HeartRate-2022-03-21-1647950188'!$B:$B,'HeartRate-2022-03-21-1647950188'!$A:$A,Data_Extraction!C$2,'HeartRate-2022-03-21-1647950188'!$C:$C,Data_Extraction!$A346),"")</f>
        <v/>
      </c>
      <c r="D346" t="str">
        <f>IFERROR(AVERAGEIFS('HeartRate-2022-03-21-1647950188'!$B:$B,'HeartRate-2022-03-21-1647950188'!$A:$A,Data_Extraction!D$2,'HeartRate-2022-03-21-1647950188'!$C:$C,Data_Extraction!$A346),"")</f>
        <v/>
      </c>
      <c r="E346" t="str">
        <f>IFERROR(AVERAGEIFS('HeartRate-2022-03-21-1647950188'!$B:$B,'HeartRate-2022-03-21-1647950188'!$A:$A,Data_Extraction!E$2,'HeartRate-2022-03-21-1647950188'!$C:$C,Data_Extraction!$A346),"")</f>
        <v/>
      </c>
      <c r="F346" t="str">
        <f>IFERROR(AVERAGEIFS('HeartRate-2022-03-21-1647950188'!$B:$B,'HeartRate-2022-03-21-1647950188'!$A:$A,Data_Extraction!F$2,'HeartRate-2022-03-21-1647950188'!$C:$C,Data_Extraction!$A346),"")</f>
        <v/>
      </c>
      <c r="G346" t="str">
        <f>IFERROR(AVERAGEIFS('HeartRate-2022-03-21-1647950188'!$B:$B,'HeartRate-2022-03-21-1647950188'!$A:$A,Data_Extraction!G$2,'HeartRate-2022-03-21-1647950188'!$C:$C,Data_Extraction!$A346),"")</f>
        <v/>
      </c>
      <c r="H346" t="str">
        <f>IFERROR(AVERAGEIFS('HeartRate-2022-03-21-1647950188'!$B:$B,'HeartRate-2022-03-21-1647950188'!$A:$A,Data_Extraction!H$2,'HeartRate-2022-03-21-1647950188'!$C:$C,Data_Extraction!$A346),"")</f>
        <v/>
      </c>
      <c r="I346">
        <f>IFERROR(AVERAGEIFS('HeartRate-2022-03-21-1647950188'!$B:$B,'HeartRate-2022-03-21-1647950188'!$A:$A,Data_Extraction!I$2,'HeartRate-2022-03-21-1647950188'!$C:$C,Data_Extraction!$A346),"")</f>
        <v>80</v>
      </c>
      <c r="J346" s="8">
        <f t="shared" si="31"/>
        <v>76</v>
      </c>
      <c r="N346" s="11">
        <f>Data_Extraction!A346</f>
        <v>44634.432627314818</v>
      </c>
      <c r="O346" s="15">
        <f t="shared" si="32"/>
        <v>44634</v>
      </c>
      <c r="P346" s="16">
        <f t="shared" si="33"/>
        <v>0.43262731481481481</v>
      </c>
      <c r="Q346" s="12">
        <f>IF(Data_Extraction!B346="",Data_Extraction!$J346*(Q$1),Data_Extraction!B346)</f>
        <v>72</v>
      </c>
      <c r="R346" s="12">
        <f>IF(Data_Extraction!C346="",Data_Extraction!$J346*(R$1),Data_Extraction!C346)</f>
        <v>69.92</v>
      </c>
      <c r="S346" s="12">
        <f>IF(Data_Extraction!D346="",Data_Extraction!$J346*(S$1),Data_Extraction!D346)</f>
        <v>79.040000000000006</v>
      </c>
      <c r="T346" s="12">
        <f>IF(Data_Extraction!E346="",Data_Extraction!$J346*(T$1),Data_Extraction!E346)</f>
        <v>72.2</v>
      </c>
      <c r="U346" s="12">
        <f>IF(Data_Extraction!F346="",Data_Extraction!$J346*(U$1),Data_Extraction!F346)</f>
        <v>74.48</v>
      </c>
      <c r="V346" s="12">
        <f>IF(Data_Extraction!G346="",Data_Extraction!$J346*(V$1),Data_Extraction!G346)</f>
        <v>69.16</v>
      </c>
      <c r="W346" s="12">
        <f>IF(Data_Extraction!H346="",Data_Extraction!$J346*(W$1),Data_Extraction!H346)</f>
        <v>81.320000000000007</v>
      </c>
      <c r="X346" s="12">
        <f>IF(Data_Extraction!I346="",Data_Extraction!$J346*(X$1),Data_Extraction!I346)</f>
        <v>80</v>
      </c>
      <c r="Y346" s="13">
        <f t="shared" si="30"/>
        <v>74.765000000000015</v>
      </c>
      <c r="Z346" s="17" t="str">
        <f t="shared" si="34"/>
        <v>Morning</v>
      </c>
      <c r="AA346" s="14" t="str">
        <f>VLOOKUP($N346,'HeartRate-2022-03-21-1647950188'!$C:$G,2,0)</f>
        <v>Greetings</v>
      </c>
      <c r="AB346" s="14" t="str">
        <f>VLOOKUP($N346,'HeartRate-2022-03-21-1647950188'!$C:$G,3,0)</f>
        <v>Off Campus</v>
      </c>
      <c r="AC346" s="14" t="str">
        <f>VLOOKUP($N346,'HeartRate-2022-03-21-1647950188'!$C:$G,4,0)</f>
        <v>Standing</v>
      </c>
      <c r="AD346" s="14" t="str">
        <f>VLOOKUP($N346,'HeartRate-2022-03-21-1647950188'!$C:$G,5,0)</f>
        <v>Technical Contexts</v>
      </c>
      <c r="AE346">
        <f t="shared" si="35"/>
        <v>0</v>
      </c>
      <c r="AF346" s="18">
        <v>44634</v>
      </c>
      <c r="AG346" s="19">
        <v>0.43262731481481481</v>
      </c>
    </row>
    <row r="347" spans="1:33" x14ac:dyDescent="0.3">
      <c r="A347" s="5">
        <v>44634.433321759258</v>
      </c>
      <c r="B347">
        <f>IFERROR(AVERAGEIFS('HeartRate-2022-03-21-1647950188'!$B:$B,'HeartRate-2022-03-21-1647950188'!$A:$A,Data_Extraction!B$2,'HeartRate-2022-03-21-1647950188'!$C:$C,Data_Extraction!$A347),"")</f>
        <v>65</v>
      </c>
      <c r="C347" t="str">
        <f>IFERROR(AVERAGEIFS('HeartRate-2022-03-21-1647950188'!$B:$B,'HeartRate-2022-03-21-1647950188'!$A:$A,Data_Extraction!C$2,'HeartRate-2022-03-21-1647950188'!$C:$C,Data_Extraction!$A347),"")</f>
        <v/>
      </c>
      <c r="D347" t="str">
        <f>IFERROR(AVERAGEIFS('HeartRate-2022-03-21-1647950188'!$B:$B,'HeartRate-2022-03-21-1647950188'!$A:$A,Data_Extraction!D$2,'HeartRate-2022-03-21-1647950188'!$C:$C,Data_Extraction!$A347),"")</f>
        <v/>
      </c>
      <c r="E347" t="str">
        <f>IFERROR(AVERAGEIFS('HeartRate-2022-03-21-1647950188'!$B:$B,'HeartRate-2022-03-21-1647950188'!$A:$A,Data_Extraction!E$2,'HeartRate-2022-03-21-1647950188'!$C:$C,Data_Extraction!$A347),"")</f>
        <v/>
      </c>
      <c r="F347" t="str">
        <f>IFERROR(AVERAGEIFS('HeartRate-2022-03-21-1647950188'!$B:$B,'HeartRate-2022-03-21-1647950188'!$A:$A,Data_Extraction!F$2,'HeartRate-2022-03-21-1647950188'!$C:$C,Data_Extraction!$A347),"")</f>
        <v/>
      </c>
      <c r="G347" t="str">
        <f>IFERROR(AVERAGEIFS('HeartRate-2022-03-21-1647950188'!$B:$B,'HeartRate-2022-03-21-1647950188'!$A:$A,Data_Extraction!G$2,'HeartRate-2022-03-21-1647950188'!$C:$C,Data_Extraction!$A347),"")</f>
        <v/>
      </c>
      <c r="H347" t="str">
        <f>IFERROR(AVERAGEIFS('HeartRate-2022-03-21-1647950188'!$B:$B,'HeartRate-2022-03-21-1647950188'!$A:$A,Data_Extraction!H$2,'HeartRate-2022-03-21-1647950188'!$C:$C,Data_Extraction!$A347),"")</f>
        <v/>
      </c>
      <c r="I347">
        <f>IFERROR(AVERAGEIFS('HeartRate-2022-03-21-1647950188'!$B:$B,'HeartRate-2022-03-21-1647950188'!$A:$A,Data_Extraction!I$2,'HeartRate-2022-03-21-1647950188'!$C:$C,Data_Extraction!$A347),"")</f>
        <v>71</v>
      </c>
      <c r="J347" s="8">
        <f t="shared" si="31"/>
        <v>68</v>
      </c>
      <c r="N347" s="11">
        <f>Data_Extraction!A347</f>
        <v>44634.433321759258</v>
      </c>
      <c r="O347" s="15">
        <f t="shared" si="32"/>
        <v>44634</v>
      </c>
      <c r="P347" s="16">
        <f t="shared" si="33"/>
        <v>0.43332175925925925</v>
      </c>
      <c r="Q347" s="12">
        <f>IF(Data_Extraction!B347="",Data_Extraction!$J347*(Q$1),Data_Extraction!B347)</f>
        <v>65</v>
      </c>
      <c r="R347" s="12">
        <f>IF(Data_Extraction!C347="",Data_Extraction!$J347*(R$1),Data_Extraction!C347)</f>
        <v>62.56</v>
      </c>
      <c r="S347" s="12">
        <f>IF(Data_Extraction!D347="",Data_Extraction!$J347*(S$1),Data_Extraction!D347)</f>
        <v>70.72</v>
      </c>
      <c r="T347" s="12">
        <f>IF(Data_Extraction!E347="",Data_Extraction!$J347*(T$1),Data_Extraction!E347)</f>
        <v>64.599999999999994</v>
      </c>
      <c r="U347" s="12">
        <f>IF(Data_Extraction!F347="",Data_Extraction!$J347*(U$1),Data_Extraction!F347)</f>
        <v>66.64</v>
      </c>
      <c r="V347" s="12">
        <f>IF(Data_Extraction!G347="",Data_Extraction!$J347*(V$1),Data_Extraction!G347)</f>
        <v>61.88</v>
      </c>
      <c r="W347" s="12">
        <f>IF(Data_Extraction!H347="",Data_Extraction!$J347*(W$1),Data_Extraction!H347)</f>
        <v>72.760000000000005</v>
      </c>
      <c r="X347" s="12">
        <f>IF(Data_Extraction!I347="",Data_Extraction!$J347*(X$1),Data_Extraction!I347)</f>
        <v>71</v>
      </c>
      <c r="Y347" s="13">
        <f t="shared" si="30"/>
        <v>66.894999999999996</v>
      </c>
      <c r="Z347" s="17" t="str">
        <f t="shared" si="34"/>
        <v>Morning</v>
      </c>
      <c r="AA347" s="14" t="str">
        <f>VLOOKUP($N347,'HeartRate-2022-03-21-1647950188'!$C:$G,2,0)</f>
        <v>Greetings</v>
      </c>
      <c r="AB347" s="14" t="str">
        <f>VLOOKUP($N347,'HeartRate-2022-03-21-1647950188'!$C:$G,3,0)</f>
        <v>Off Campus</v>
      </c>
      <c r="AC347" s="14" t="str">
        <f>VLOOKUP($N347,'HeartRate-2022-03-21-1647950188'!$C:$G,4,0)</f>
        <v>Standing</v>
      </c>
      <c r="AD347" s="14" t="str">
        <f>VLOOKUP($N347,'HeartRate-2022-03-21-1647950188'!$C:$G,5,0)</f>
        <v>Technical Contexts</v>
      </c>
      <c r="AE347">
        <f t="shared" si="35"/>
        <v>0</v>
      </c>
      <c r="AF347" s="18">
        <v>44634</v>
      </c>
      <c r="AG347" s="19">
        <v>0.43332175925925925</v>
      </c>
    </row>
    <row r="348" spans="1:33" x14ac:dyDescent="0.3">
      <c r="A348" s="5">
        <v>44634.434016203704</v>
      </c>
      <c r="B348">
        <f>IFERROR(AVERAGEIFS('HeartRate-2022-03-21-1647950188'!$B:$B,'HeartRate-2022-03-21-1647950188'!$A:$A,Data_Extraction!B$2,'HeartRate-2022-03-21-1647950188'!$C:$C,Data_Extraction!$A348),"")</f>
        <v>65</v>
      </c>
      <c r="C348" t="str">
        <f>IFERROR(AVERAGEIFS('HeartRate-2022-03-21-1647950188'!$B:$B,'HeartRate-2022-03-21-1647950188'!$A:$A,Data_Extraction!C$2,'HeartRate-2022-03-21-1647950188'!$C:$C,Data_Extraction!$A348),"")</f>
        <v/>
      </c>
      <c r="D348" t="str">
        <f>IFERROR(AVERAGEIFS('HeartRate-2022-03-21-1647950188'!$B:$B,'HeartRate-2022-03-21-1647950188'!$A:$A,Data_Extraction!D$2,'HeartRate-2022-03-21-1647950188'!$C:$C,Data_Extraction!$A348),"")</f>
        <v/>
      </c>
      <c r="E348" t="str">
        <f>IFERROR(AVERAGEIFS('HeartRate-2022-03-21-1647950188'!$B:$B,'HeartRate-2022-03-21-1647950188'!$A:$A,Data_Extraction!E$2,'HeartRate-2022-03-21-1647950188'!$C:$C,Data_Extraction!$A348),"")</f>
        <v/>
      </c>
      <c r="F348" t="str">
        <f>IFERROR(AVERAGEIFS('HeartRate-2022-03-21-1647950188'!$B:$B,'HeartRate-2022-03-21-1647950188'!$A:$A,Data_Extraction!F$2,'HeartRate-2022-03-21-1647950188'!$C:$C,Data_Extraction!$A348),"")</f>
        <v/>
      </c>
      <c r="G348" t="str">
        <f>IFERROR(AVERAGEIFS('HeartRate-2022-03-21-1647950188'!$B:$B,'HeartRate-2022-03-21-1647950188'!$A:$A,Data_Extraction!G$2,'HeartRate-2022-03-21-1647950188'!$C:$C,Data_Extraction!$A348),"")</f>
        <v/>
      </c>
      <c r="H348" t="str">
        <f>IFERROR(AVERAGEIFS('HeartRate-2022-03-21-1647950188'!$B:$B,'HeartRate-2022-03-21-1647950188'!$A:$A,Data_Extraction!H$2,'HeartRate-2022-03-21-1647950188'!$C:$C,Data_Extraction!$A348),"")</f>
        <v/>
      </c>
      <c r="I348">
        <f>IFERROR(AVERAGEIFS('HeartRate-2022-03-21-1647950188'!$B:$B,'HeartRate-2022-03-21-1647950188'!$A:$A,Data_Extraction!I$2,'HeartRate-2022-03-21-1647950188'!$C:$C,Data_Extraction!$A348),"")</f>
        <v>71</v>
      </c>
      <c r="J348" s="8">
        <f t="shared" si="31"/>
        <v>68</v>
      </c>
      <c r="N348" s="11">
        <f>Data_Extraction!A348</f>
        <v>44634.434016203704</v>
      </c>
      <c r="O348" s="15">
        <f t="shared" si="32"/>
        <v>44634</v>
      </c>
      <c r="P348" s="16">
        <f t="shared" si="33"/>
        <v>0.4340162037037037</v>
      </c>
      <c r="Q348" s="12">
        <f>IF(Data_Extraction!B348="",Data_Extraction!$J348*(Q$1),Data_Extraction!B348)</f>
        <v>65</v>
      </c>
      <c r="R348" s="12">
        <f>IF(Data_Extraction!C348="",Data_Extraction!$J348*(R$1),Data_Extraction!C348)</f>
        <v>62.56</v>
      </c>
      <c r="S348" s="12">
        <f>IF(Data_Extraction!D348="",Data_Extraction!$J348*(S$1),Data_Extraction!D348)</f>
        <v>70.72</v>
      </c>
      <c r="T348" s="12">
        <f>IF(Data_Extraction!E348="",Data_Extraction!$J348*(T$1),Data_Extraction!E348)</f>
        <v>64.599999999999994</v>
      </c>
      <c r="U348" s="12">
        <f>IF(Data_Extraction!F348="",Data_Extraction!$J348*(U$1),Data_Extraction!F348)</f>
        <v>66.64</v>
      </c>
      <c r="V348" s="12">
        <f>IF(Data_Extraction!G348="",Data_Extraction!$J348*(V$1),Data_Extraction!G348)</f>
        <v>61.88</v>
      </c>
      <c r="W348" s="12">
        <f>IF(Data_Extraction!H348="",Data_Extraction!$J348*(W$1),Data_Extraction!H348)</f>
        <v>72.760000000000005</v>
      </c>
      <c r="X348" s="12">
        <f>IF(Data_Extraction!I348="",Data_Extraction!$J348*(X$1),Data_Extraction!I348)</f>
        <v>71</v>
      </c>
      <c r="Y348" s="13">
        <f t="shared" si="30"/>
        <v>66.894999999999996</v>
      </c>
      <c r="Z348" s="17" t="str">
        <f t="shared" si="34"/>
        <v>Morning</v>
      </c>
      <c r="AA348" s="14" t="str">
        <f>VLOOKUP($N348,'HeartRate-2022-03-21-1647950188'!$C:$G,2,0)</f>
        <v>Greetings</v>
      </c>
      <c r="AB348" s="14" t="str">
        <f>VLOOKUP($N348,'HeartRate-2022-03-21-1647950188'!$C:$G,3,0)</f>
        <v>Off Campus</v>
      </c>
      <c r="AC348" s="14" t="str">
        <f>VLOOKUP($N348,'HeartRate-2022-03-21-1647950188'!$C:$G,4,0)</f>
        <v>Standing</v>
      </c>
      <c r="AD348" s="14" t="str">
        <f>VLOOKUP($N348,'HeartRate-2022-03-21-1647950188'!$C:$G,5,0)</f>
        <v>Technical Contexts</v>
      </c>
      <c r="AE348">
        <f t="shared" si="35"/>
        <v>0</v>
      </c>
      <c r="AF348" s="18">
        <v>44634</v>
      </c>
      <c r="AG348" s="19">
        <v>0.4340162037037037</v>
      </c>
    </row>
    <row r="349" spans="1:33" x14ac:dyDescent="0.3">
      <c r="A349" s="5">
        <v>44634.434710648151</v>
      </c>
      <c r="B349">
        <f>IFERROR(AVERAGEIFS('HeartRate-2022-03-21-1647950188'!$B:$B,'HeartRate-2022-03-21-1647950188'!$A:$A,Data_Extraction!B$2,'HeartRate-2022-03-21-1647950188'!$C:$C,Data_Extraction!$A349),"")</f>
        <v>82</v>
      </c>
      <c r="C349" t="str">
        <f>IFERROR(AVERAGEIFS('HeartRate-2022-03-21-1647950188'!$B:$B,'HeartRate-2022-03-21-1647950188'!$A:$A,Data_Extraction!C$2,'HeartRate-2022-03-21-1647950188'!$C:$C,Data_Extraction!$A349),"")</f>
        <v/>
      </c>
      <c r="D349" t="str">
        <f>IFERROR(AVERAGEIFS('HeartRate-2022-03-21-1647950188'!$B:$B,'HeartRate-2022-03-21-1647950188'!$A:$A,Data_Extraction!D$2,'HeartRate-2022-03-21-1647950188'!$C:$C,Data_Extraction!$A349),"")</f>
        <v/>
      </c>
      <c r="E349" t="str">
        <f>IFERROR(AVERAGEIFS('HeartRate-2022-03-21-1647950188'!$B:$B,'HeartRate-2022-03-21-1647950188'!$A:$A,Data_Extraction!E$2,'HeartRate-2022-03-21-1647950188'!$C:$C,Data_Extraction!$A349),"")</f>
        <v/>
      </c>
      <c r="F349" t="str">
        <f>IFERROR(AVERAGEIFS('HeartRate-2022-03-21-1647950188'!$B:$B,'HeartRate-2022-03-21-1647950188'!$A:$A,Data_Extraction!F$2,'HeartRate-2022-03-21-1647950188'!$C:$C,Data_Extraction!$A349),"")</f>
        <v/>
      </c>
      <c r="G349" t="str">
        <f>IFERROR(AVERAGEIFS('HeartRate-2022-03-21-1647950188'!$B:$B,'HeartRate-2022-03-21-1647950188'!$A:$A,Data_Extraction!G$2,'HeartRate-2022-03-21-1647950188'!$C:$C,Data_Extraction!$A349),"")</f>
        <v/>
      </c>
      <c r="H349" t="str">
        <f>IFERROR(AVERAGEIFS('HeartRate-2022-03-21-1647950188'!$B:$B,'HeartRate-2022-03-21-1647950188'!$A:$A,Data_Extraction!H$2,'HeartRate-2022-03-21-1647950188'!$C:$C,Data_Extraction!$A349),"")</f>
        <v/>
      </c>
      <c r="I349">
        <f>IFERROR(AVERAGEIFS('HeartRate-2022-03-21-1647950188'!$B:$B,'HeartRate-2022-03-21-1647950188'!$A:$A,Data_Extraction!I$2,'HeartRate-2022-03-21-1647950188'!$C:$C,Data_Extraction!$A349),"")</f>
        <v>71</v>
      </c>
      <c r="J349" s="8">
        <f t="shared" si="31"/>
        <v>76.5</v>
      </c>
      <c r="N349" s="11">
        <f>Data_Extraction!A349</f>
        <v>44634.434710648151</v>
      </c>
      <c r="O349" s="15">
        <f t="shared" si="32"/>
        <v>44634</v>
      </c>
      <c r="P349" s="16">
        <f t="shared" si="33"/>
        <v>0.43471064814814814</v>
      </c>
      <c r="Q349" s="12">
        <f>IF(Data_Extraction!B349="",Data_Extraction!$J349*(Q$1),Data_Extraction!B349)</f>
        <v>82</v>
      </c>
      <c r="R349" s="12">
        <f>IF(Data_Extraction!C349="",Data_Extraction!$J349*(R$1),Data_Extraction!C349)</f>
        <v>70.38000000000001</v>
      </c>
      <c r="S349" s="12">
        <f>IF(Data_Extraction!D349="",Data_Extraction!$J349*(S$1),Data_Extraction!D349)</f>
        <v>79.56</v>
      </c>
      <c r="T349" s="12">
        <f>IF(Data_Extraction!E349="",Data_Extraction!$J349*(T$1),Data_Extraction!E349)</f>
        <v>72.674999999999997</v>
      </c>
      <c r="U349" s="12">
        <f>IF(Data_Extraction!F349="",Data_Extraction!$J349*(U$1),Data_Extraction!F349)</f>
        <v>74.97</v>
      </c>
      <c r="V349" s="12">
        <f>IF(Data_Extraction!G349="",Data_Extraction!$J349*(V$1),Data_Extraction!G349)</f>
        <v>69.615000000000009</v>
      </c>
      <c r="W349" s="12">
        <f>IF(Data_Extraction!H349="",Data_Extraction!$J349*(W$1),Data_Extraction!H349)</f>
        <v>81.855000000000004</v>
      </c>
      <c r="X349" s="12">
        <f>IF(Data_Extraction!I349="",Data_Extraction!$J349*(X$1),Data_Extraction!I349)</f>
        <v>71</v>
      </c>
      <c r="Y349" s="13">
        <f t="shared" si="30"/>
        <v>75.256875000000008</v>
      </c>
      <c r="Z349" s="17" t="str">
        <f t="shared" si="34"/>
        <v>Morning</v>
      </c>
      <c r="AA349" s="14" t="str">
        <f>VLOOKUP($N349,'HeartRate-2022-03-21-1647950188'!$C:$G,2,0)</f>
        <v>Greetings</v>
      </c>
      <c r="AB349" s="14" t="str">
        <f>VLOOKUP($N349,'HeartRate-2022-03-21-1647950188'!$C:$G,3,0)</f>
        <v>Off Campus</v>
      </c>
      <c r="AC349" s="14" t="str">
        <f>VLOOKUP($N349,'HeartRate-2022-03-21-1647950188'!$C:$G,4,0)</f>
        <v>Standing</v>
      </c>
      <c r="AD349" s="14" t="str">
        <f>VLOOKUP($N349,'HeartRate-2022-03-21-1647950188'!$C:$G,5,0)</f>
        <v>Technical Contexts</v>
      </c>
      <c r="AE349">
        <f t="shared" si="35"/>
        <v>0</v>
      </c>
      <c r="AF349" s="18">
        <v>44634</v>
      </c>
      <c r="AG349" s="19">
        <v>0.43471064814814814</v>
      </c>
    </row>
    <row r="350" spans="1:33" x14ac:dyDescent="0.3">
      <c r="A350" s="5">
        <v>44634.43472222222</v>
      </c>
      <c r="B350" t="str">
        <f>IFERROR(AVERAGEIFS('HeartRate-2022-03-21-1647950188'!$B:$B,'HeartRate-2022-03-21-1647950188'!$A:$A,Data_Extraction!B$2,'HeartRate-2022-03-21-1647950188'!$C:$C,Data_Extraction!$A350),"")</f>
        <v/>
      </c>
      <c r="C350">
        <f>IFERROR(AVERAGEIFS('HeartRate-2022-03-21-1647950188'!$B:$B,'HeartRate-2022-03-21-1647950188'!$A:$A,Data_Extraction!C$2,'HeartRate-2022-03-21-1647950188'!$C:$C,Data_Extraction!$A350),"")</f>
        <v>88</v>
      </c>
      <c r="D350" t="str">
        <f>IFERROR(AVERAGEIFS('HeartRate-2022-03-21-1647950188'!$B:$B,'HeartRate-2022-03-21-1647950188'!$A:$A,Data_Extraction!D$2,'HeartRate-2022-03-21-1647950188'!$C:$C,Data_Extraction!$A350),"")</f>
        <v/>
      </c>
      <c r="E350" t="str">
        <f>IFERROR(AVERAGEIFS('HeartRate-2022-03-21-1647950188'!$B:$B,'HeartRate-2022-03-21-1647950188'!$A:$A,Data_Extraction!E$2,'HeartRate-2022-03-21-1647950188'!$C:$C,Data_Extraction!$A350),"")</f>
        <v/>
      </c>
      <c r="F350" t="str">
        <f>IFERROR(AVERAGEIFS('HeartRate-2022-03-21-1647950188'!$B:$B,'HeartRate-2022-03-21-1647950188'!$A:$A,Data_Extraction!F$2,'HeartRate-2022-03-21-1647950188'!$C:$C,Data_Extraction!$A350),"")</f>
        <v/>
      </c>
      <c r="G350">
        <f>IFERROR(AVERAGEIFS('HeartRate-2022-03-21-1647950188'!$B:$B,'HeartRate-2022-03-21-1647950188'!$A:$A,Data_Extraction!G$2,'HeartRate-2022-03-21-1647950188'!$C:$C,Data_Extraction!$A350),"")</f>
        <v>82</v>
      </c>
      <c r="H350" t="str">
        <f>IFERROR(AVERAGEIFS('HeartRate-2022-03-21-1647950188'!$B:$B,'HeartRate-2022-03-21-1647950188'!$A:$A,Data_Extraction!H$2,'HeartRate-2022-03-21-1647950188'!$C:$C,Data_Extraction!$A350),"")</f>
        <v/>
      </c>
      <c r="I350" t="str">
        <f>IFERROR(AVERAGEIFS('HeartRate-2022-03-21-1647950188'!$B:$B,'HeartRate-2022-03-21-1647950188'!$A:$A,Data_Extraction!I$2,'HeartRate-2022-03-21-1647950188'!$C:$C,Data_Extraction!$A350),"")</f>
        <v/>
      </c>
      <c r="J350" s="8">
        <f t="shared" si="31"/>
        <v>85</v>
      </c>
      <c r="N350" s="11">
        <f>Data_Extraction!A350</f>
        <v>44634.43472222222</v>
      </c>
      <c r="O350" s="15">
        <f t="shared" si="32"/>
        <v>44634</v>
      </c>
      <c r="P350" s="16">
        <f t="shared" si="33"/>
        <v>0.43472222222222223</v>
      </c>
      <c r="Q350" s="12">
        <f>IF(Data_Extraction!B350="",Data_Extraction!$J350*(Q$1),Data_Extraction!B350)</f>
        <v>76.5</v>
      </c>
      <c r="R350" s="12">
        <f>IF(Data_Extraction!C350="",Data_Extraction!$J350*(R$1),Data_Extraction!C350)</f>
        <v>88</v>
      </c>
      <c r="S350" s="12">
        <f>IF(Data_Extraction!D350="",Data_Extraction!$J350*(S$1),Data_Extraction!D350)</f>
        <v>88.4</v>
      </c>
      <c r="T350" s="12">
        <f>IF(Data_Extraction!E350="",Data_Extraction!$J350*(T$1),Data_Extraction!E350)</f>
        <v>80.75</v>
      </c>
      <c r="U350" s="12">
        <f>IF(Data_Extraction!F350="",Data_Extraction!$J350*(U$1),Data_Extraction!F350)</f>
        <v>83.3</v>
      </c>
      <c r="V350" s="12">
        <f>IF(Data_Extraction!G350="",Data_Extraction!$J350*(V$1),Data_Extraction!G350)</f>
        <v>82</v>
      </c>
      <c r="W350" s="12">
        <f>IF(Data_Extraction!H350="",Data_Extraction!$J350*(W$1),Data_Extraction!H350)</f>
        <v>90.95</v>
      </c>
      <c r="X350" s="12">
        <f>IF(Data_Extraction!I350="",Data_Extraction!$J350*(X$1),Data_Extraction!I350)</f>
        <v>82.45</v>
      </c>
      <c r="Y350" s="13">
        <f t="shared" si="30"/>
        <v>84.043750000000003</v>
      </c>
      <c r="Z350" s="17" t="str">
        <f t="shared" si="34"/>
        <v>Morning</v>
      </c>
      <c r="AA350" s="14" t="str">
        <f>VLOOKUP($N350,'HeartRate-2022-03-21-1647950188'!$C:$G,2,0)</f>
        <v>Greetings</v>
      </c>
      <c r="AB350" s="14" t="str">
        <f>VLOOKUP($N350,'HeartRate-2022-03-21-1647950188'!$C:$G,3,0)</f>
        <v>Off Campus</v>
      </c>
      <c r="AC350" s="14" t="str">
        <f>VLOOKUP($N350,'HeartRate-2022-03-21-1647950188'!$C:$G,4,0)</f>
        <v>Standing</v>
      </c>
      <c r="AD350" s="14" t="str">
        <f>VLOOKUP($N350,'HeartRate-2022-03-21-1647950188'!$C:$G,5,0)</f>
        <v>Technical Contexts</v>
      </c>
      <c r="AE350">
        <f t="shared" si="35"/>
        <v>0</v>
      </c>
      <c r="AF350" s="18">
        <v>44634</v>
      </c>
      <c r="AG350" s="19">
        <v>0.43472222222222223</v>
      </c>
    </row>
    <row r="351" spans="1:33" x14ac:dyDescent="0.3">
      <c r="A351" s="5">
        <v>44634.43540509259</v>
      </c>
      <c r="B351">
        <f>IFERROR(AVERAGEIFS('HeartRate-2022-03-21-1647950188'!$B:$B,'HeartRate-2022-03-21-1647950188'!$A:$A,Data_Extraction!B$2,'HeartRate-2022-03-21-1647950188'!$C:$C,Data_Extraction!$A351),"")</f>
        <v>76</v>
      </c>
      <c r="C351" t="str">
        <f>IFERROR(AVERAGEIFS('HeartRate-2022-03-21-1647950188'!$B:$B,'HeartRate-2022-03-21-1647950188'!$A:$A,Data_Extraction!C$2,'HeartRate-2022-03-21-1647950188'!$C:$C,Data_Extraction!$A351),"")</f>
        <v/>
      </c>
      <c r="D351" t="str">
        <f>IFERROR(AVERAGEIFS('HeartRate-2022-03-21-1647950188'!$B:$B,'HeartRate-2022-03-21-1647950188'!$A:$A,Data_Extraction!D$2,'HeartRate-2022-03-21-1647950188'!$C:$C,Data_Extraction!$A351),"")</f>
        <v/>
      </c>
      <c r="E351" t="str">
        <f>IFERROR(AVERAGEIFS('HeartRate-2022-03-21-1647950188'!$B:$B,'HeartRate-2022-03-21-1647950188'!$A:$A,Data_Extraction!E$2,'HeartRate-2022-03-21-1647950188'!$C:$C,Data_Extraction!$A351),"")</f>
        <v/>
      </c>
      <c r="F351" t="str">
        <f>IFERROR(AVERAGEIFS('HeartRate-2022-03-21-1647950188'!$B:$B,'HeartRate-2022-03-21-1647950188'!$A:$A,Data_Extraction!F$2,'HeartRate-2022-03-21-1647950188'!$C:$C,Data_Extraction!$A351),"")</f>
        <v/>
      </c>
      <c r="G351" t="str">
        <f>IFERROR(AVERAGEIFS('HeartRate-2022-03-21-1647950188'!$B:$B,'HeartRate-2022-03-21-1647950188'!$A:$A,Data_Extraction!G$2,'HeartRate-2022-03-21-1647950188'!$C:$C,Data_Extraction!$A351),"")</f>
        <v/>
      </c>
      <c r="H351" t="str">
        <f>IFERROR(AVERAGEIFS('HeartRate-2022-03-21-1647950188'!$B:$B,'HeartRate-2022-03-21-1647950188'!$A:$A,Data_Extraction!H$2,'HeartRate-2022-03-21-1647950188'!$C:$C,Data_Extraction!$A351),"")</f>
        <v/>
      </c>
      <c r="I351">
        <f>IFERROR(AVERAGEIFS('HeartRate-2022-03-21-1647950188'!$B:$B,'HeartRate-2022-03-21-1647950188'!$A:$A,Data_Extraction!I$2,'HeartRate-2022-03-21-1647950188'!$C:$C,Data_Extraction!$A351),"")</f>
        <v>75</v>
      </c>
      <c r="J351" s="8">
        <f t="shared" si="31"/>
        <v>75.5</v>
      </c>
      <c r="N351" s="11">
        <f>Data_Extraction!A351</f>
        <v>44634.43540509259</v>
      </c>
      <c r="O351" s="15">
        <f t="shared" si="32"/>
        <v>44634</v>
      </c>
      <c r="P351" s="16">
        <f t="shared" si="33"/>
        <v>0.43540509259259258</v>
      </c>
      <c r="Q351" s="12">
        <f>IF(Data_Extraction!B351="",Data_Extraction!$J351*(Q$1),Data_Extraction!B351)</f>
        <v>76</v>
      </c>
      <c r="R351" s="12">
        <f>IF(Data_Extraction!C351="",Data_Extraction!$J351*(R$1),Data_Extraction!C351)</f>
        <v>69.460000000000008</v>
      </c>
      <c r="S351" s="12">
        <f>IF(Data_Extraction!D351="",Data_Extraction!$J351*(S$1),Data_Extraction!D351)</f>
        <v>78.52</v>
      </c>
      <c r="T351" s="12">
        <f>IF(Data_Extraction!E351="",Data_Extraction!$J351*(T$1),Data_Extraction!E351)</f>
        <v>71.724999999999994</v>
      </c>
      <c r="U351" s="12">
        <f>IF(Data_Extraction!F351="",Data_Extraction!$J351*(U$1),Data_Extraction!F351)</f>
        <v>73.989999999999995</v>
      </c>
      <c r="V351" s="12">
        <f>IF(Data_Extraction!G351="",Data_Extraction!$J351*(V$1),Data_Extraction!G351)</f>
        <v>68.704999999999998</v>
      </c>
      <c r="W351" s="12">
        <f>IF(Data_Extraction!H351="",Data_Extraction!$J351*(W$1),Data_Extraction!H351)</f>
        <v>80.785000000000011</v>
      </c>
      <c r="X351" s="12">
        <f>IF(Data_Extraction!I351="",Data_Extraction!$J351*(X$1),Data_Extraction!I351)</f>
        <v>75</v>
      </c>
      <c r="Y351" s="13">
        <f t="shared" si="30"/>
        <v>74.273125000000007</v>
      </c>
      <c r="Z351" s="17" t="str">
        <f t="shared" si="34"/>
        <v>Morning</v>
      </c>
      <c r="AA351" s="14" t="str">
        <f>VLOOKUP($N351,'HeartRate-2022-03-21-1647950188'!$C:$G,2,0)</f>
        <v>Greetings</v>
      </c>
      <c r="AB351" s="14" t="str">
        <f>VLOOKUP($N351,'HeartRate-2022-03-21-1647950188'!$C:$G,3,0)</f>
        <v>Off Campus</v>
      </c>
      <c r="AC351" s="14" t="str">
        <f>VLOOKUP($N351,'HeartRate-2022-03-21-1647950188'!$C:$G,4,0)</f>
        <v>Standing</v>
      </c>
      <c r="AD351" s="14" t="str">
        <f>VLOOKUP($N351,'HeartRate-2022-03-21-1647950188'!$C:$G,5,0)</f>
        <v>Technical Contexts</v>
      </c>
      <c r="AE351">
        <f t="shared" si="35"/>
        <v>0</v>
      </c>
      <c r="AF351" s="18">
        <v>44634</v>
      </c>
      <c r="AG351" s="19">
        <v>0.43540509259259258</v>
      </c>
    </row>
    <row r="352" spans="1:33" x14ac:dyDescent="0.3">
      <c r="A352" s="5">
        <v>44634.436099537037</v>
      </c>
      <c r="B352">
        <f>IFERROR(AVERAGEIFS('HeartRate-2022-03-21-1647950188'!$B:$B,'HeartRate-2022-03-21-1647950188'!$A:$A,Data_Extraction!B$2,'HeartRate-2022-03-21-1647950188'!$C:$C,Data_Extraction!$A352),"")</f>
        <v>72</v>
      </c>
      <c r="C352" t="str">
        <f>IFERROR(AVERAGEIFS('HeartRate-2022-03-21-1647950188'!$B:$B,'HeartRate-2022-03-21-1647950188'!$A:$A,Data_Extraction!C$2,'HeartRate-2022-03-21-1647950188'!$C:$C,Data_Extraction!$A352),"")</f>
        <v/>
      </c>
      <c r="D352" t="str">
        <f>IFERROR(AVERAGEIFS('HeartRate-2022-03-21-1647950188'!$B:$B,'HeartRate-2022-03-21-1647950188'!$A:$A,Data_Extraction!D$2,'HeartRate-2022-03-21-1647950188'!$C:$C,Data_Extraction!$A352),"")</f>
        <v/>
      </c>
      <c r="E352" t="str">
        <f>IFERROR(AVERAGEIFS('HeartRate-2022-03-21-1647950188'!$B:$B,'HeartRate-2022-03-21-1647950188'!$A:$A,Data_Extraction!E$2,'HeartRate-2022-03-21-1647950188'!$C:$C,Data_Extraction!$A352),"")</f>
        <v/>
      </c>
      <c r="F352" t="str">
        <f>IFERROR(AVERAGEIFS('HeartRate-2022-03-21-1647950188'!$B:$B,'HeartRate-2022-03-21-1647950188'!$A:$A,Data_Extraction!F$2,'HeartRate-2022-03-21-1647950188'!$C:$C,Data_Extraction!$A352),"")</f>
        <v/>
      </c>
      <c r="G352" t="str">
        <f>IFERROR(AVERAGEIFS('HeartRate-2022-03-21-1647950188'!$B:$B,'HeartRate-2022-03-21-1647950188'!$A:$A,Data_Extraction!G$2,'HeartRate-2022-03-21-1647950188'!$C:$C,Data_Extraction!$A352),"")</f>
        <v/>
      </c>
      <c r="H352" t="str">
        <f>IFERROR(AVERAGEIFS('HeartRate-2022-03-21-1647950188'!$B:$B,'HeartRate-2022-03-21-1647950188'!$A:$A,Data_Extraction!H$2,'HeartRate-2022-03-21-1647950188'!$C:$C,Data_Extraction!$A352),"")</f>
        <v/>
      </c>
      <c r="I352" t="str">
        <f>IFERROR(AVERAGEIFS('HeartRate-2022-03-21-1647950188'!$B:$B,'HeartRate-2022-03-21-1647950188'!$A:$A,Data_Extraction!I$2,'HeartRate-2022-03-21-1647950188'!$C:$C,Data_Extraction!$A352),"")</f>
        <v/>
      </c>
      <c r="J352" s="8">
        <f t="shared" si="31"/>
        <v>72</v>
      </c>
      <c r="N352" s="11">
        <f>Data_Extraction!A352</f>
        <v>44634.436099537037</v>
      </c>
      <c r="O352" s="15">
        <f t="shared" si="32"/>
        <v>44634</v>
      </c>
      <c r="P352" s="16">
        <f t="shared" si="33"/>
        <v>0.43609953703703702</v>
      </c>
      <c r="Q352" s="12">
        <f>IF(Data_Extraction!B352="",Data_Extraction!$J352*(Q$1),Data_Extraction!B352)</f>
        <v>72</v>
      </c>
      <c r="R352" s="12">
        <f>IF(Data_Extraction!C352="",Data_Extraction!$J352*(R$1),Data_Extraction!C352)</f>
        <v>66.240000000000009</v>
      </c>
      <c r="S352" s="12">
        <f>IF(Data_Extraction!D352="",Data_Extraction!$J352*(S$1),Data_Extraction!D352)</f>
        <v>74.88</v>
      </c>
      <c r="T352" s="12">
        <f>IF(Data_Extraction!E352="",Data_Extraction!$J352*(T$1),Data_Extraction!E352)</f>
        <v>68.399999999999991</v>
      </c>
      <c r="U352" s="12">
        <f>IF(Data_Extraction!F352="",Data_Extraction!$J352*(U$1),Data_Extraction!F352)</f>
        <v>70.56</v>
      </c>
      <c r="V352" s="12">
        <f>IF(Data_Extraction!G352="",Data_Extraction!$J352*(V$1),Data_Extraction!G352)</f>
        <v>65.52</v>
      </c>
      <c r="W352" s="12">
        <f>IF(Data_Extraction!H352="",Data_Extraction!$J352*(W$1),Data_Extraction!H352)</f>
        <v>77.040000000000006</v>
      </c>
      <c r="X352" s="12">
        <f>IF(Data_Extraction!I352="",Data_Extraction!$J352*(X$1),Data_Extraction!I352)</f>
        <v>69.84</v>
      </c>
      <c r="Y352" s="13">
        <f t="shared" si="30"/>
        <v>70.56</v>
      </c>
      <c r="Z352" s="17" t="str">
        <f t="shared" si="34"/>
        <v>Morning</v>
      </c>
      <c r="AA352" s="14" t="str">
        <f>VLOOKUP($N352,'HeartRate-2022-03-21-1647950188'!$C:$G,2,0)</f>
        <v>Greetings</v>
      </c>
      <c r="AB352" s="14" t="str">
        <f>VLOOKUP($N352,'HeartRate-2022-03-21-1647950188'!$C:$G,3,0)</f>
        <v>Off Campus</v>
      </c>
      <c r="AC352" s="14" t="str">
        <f>VLOOKUP($N352,'HeartRate-2022-03-21-1647950188'!$C:$G,4,0)</f>
        <v>Standing</v>
      </c>
      <c r="AD352" s="14" t="str">
        <f>VLOOKUP($N352,'HeartRate-2022-03-21-1647950188'!$C:$G,5,0)</f>
        <v>Technical Contexts</v>
      </c>
      <c r="AE352">
        <f t="shared" si="35"/>
        <v>0</v>
      </c>
      <c r="AF352" s="18">
        <v>44634</v>
      </c>
      <c r="AG352" s="19">
        <v>0.43609953703703702</v>
      </c>
    </row>
    <row r="353" spans="1:33" x14ac:dyDescent="0.3">
      <c r="A353" s="5">
        <v>44634.436793981484</v>
      </c>
      <c r="B353">
        <f>IFERROR(AVERAGEIFS('HeartRate-2022-03-21-1647950188'!$B:$B,'HeartRate-2022-03-21-1647950188'!$A:$A,Data_Extraction!B$2,'HeartRate-2022-03-21-1647950188'!$C:$C,Data_Extraction!$A353),"")</f>
        <v>77</v>
      </c>
      <c r="C353" t="str">
        <f>IFERROR(AVERAGEIFS('HeartRate-2022-03-21-1647950188'!$B:$B,'HeartRate-2022-03-21-1647950188'!$A:$A,Data_Extraction!C$2,'HeartRate-2022-03-21-1647950188'!$C:$C,Data_Extraction!$A353),"")</f>
        <v/>
      </c>
      <c r="D353" t="str">
        <f>IFERROR(AVERAGEIFS('HeartRate-2022-03-21-1647950188'!$B:$B,'HeartRate-2022-03-21-1647950188'!$A:$A,Data_Extraction!D$2,'HeartRate-2022-03-21-1647950188'!$C:$C,Data_Extraction!$A353),"")</f>
        <v/>
      </c>
      <c r="E353" t="str">
        <f>IFERROR(AVERAGEIFS('HeartRate-2022-03-21-1647950188'!$B:$B,'HeartRate-2022-03-21-1647950188'!$A:$A,Data_Extraction!E$2,'HeartRate-2022-03-21-1647950188'!$C:$C,Data_Extraction!$A353),"")</f>
        <v/>
      </c>
      <c r="F353" t="str">
        <f>IFERROR(AVERAGEIFS('HeartRate-2022-03-21-1647950188'!$B:$B,'HeartRate-2022-03-21-1647950188'!$A:$A,Data_Extraction!F$2,'HeartRate-2022-03-21-1647950188'!$C:$C,Data_Extraction!$A353),"")</f>
        <v/>
      </c>
      <c r="G353" t="str">
        <f>IFERROR(AVERAGEIFS('HeartRate-2022-03-21-1647950188'!$B:$B,'HeartRate-2022-03-21-1647950188'!$A:$A,Data_Extraction!G$2,'HeartRate-2022-03-21-1647950188'!$C:$C,Data_Extraction!$A353),"")</f>
        <v/>
      </c>
      <c r="H353" t="str">
        <f>IFERROR(AVERAGEIFS('HeartRate-2022-03-21-1647950188'!$B:$B,'HeartRate-2022-03-21-1647950188'!$A:$A,Data_Extraction!H$2,'HeartRate-2022-03-21-1647950188'!$C:$C,Data_Extraction!$A353),"")</f>
        <v/>
      </c>
      <c r="I353">
        <f>IFERROR(AVERAGEIFS('HeartRate-2022-03-21-1647950188'!$B:$B,'HeartRate-2022-03-21-1647950188'!$A:$A,Data_Extraction!I$2,'HeartRate-2022-03-21-1647950188'!$C:$C,Data_Extraction!$A353),"")</f>
        <v>92</v>
      </c>
      <c r="J353" s="8">
        <f t="shared" si="31"/>
        <v>84.5</v>
      </c>
      <c r="N353" s="11">
        <f>Data_Extraction!A353</f>
        <v>44634.436793981484</v>
      </c>
      <c r="O353" s="15">
        <f t="shared" si="32"/>
        <v>44634</v>
      </c>
      <c r="P353" s="16">
        <f t="shared" si="33"/>
        <v>0.43679398148148146</v>
      </c>
      <c r="Q353" s="12">
        <f>IF(Data_Extraction!B353="",Data_Extraction!$J353*(Q$1),Data_Extraction!B353)</f>
        <v>77</v>
      </c>
      <c r="R353" s="12">
        <f>IF(Data_Extraction!C353="",Data_Extraction!$J353*(R$1),Data_Extraction!C353)</f>
        <v>77.740000000000009</v>
      </c>
      <c r="S353" s="12">
        <f>IF(Data_Extraction!D353="",Data_Extraction!$J353*(S$1),Data_Extraction!D353)</f>
        <v>87.88000000000001</v>
      </c>
      <c r="T353" s="12">
        <f>IF(Data_Extraction!E353="",Data_Extraction!$J353*(T$1),Data_Extraction!E353)</f>
        <v>80.274999999999991</v>
      </c>
      <c r="U353" s="12">
        <f>IF(Data_Extraction!F353="",Data_Extraction!$J353*(U$1),Data_Extraction!F353)</f>
        <v>82.81</v>
      </c>
      <c r="V353" s="12">
        <f>IF(Data_Extraction!G353="",Data_Extraction!$J353*(V$1),Data_Extraction!G353)</f>
        <v>76.894999999999996</v>
      </c>
      <c r="W353" s="12">
        <f>IF(Data_Extraction!H353="",Data_Extraction!$J353*(W$1),Data_Extraction!H353)</f>
        <v>90.415000000000006</v>
      </c>
      <c r="X353" s="12">
        <f>IF(Data_Extraction!I353="",Data_Extraction!$J353*(X$1),Data_Extraction!I353)</f>
        <v>92</v>
      </c>
      <c r="Y353" s="13">
        <f t="shared" si="30"/>
        <v>83.126874999999998</v>
      </c>
      <c r="Z353" s="17" t="str">
        <f t="shared" si="34"/>
        <v>Morning</v>
      </c>
      <c r="AA353" s="14" t="str">
        <f>VLOOKUP($N353,'HeartRate-2022-03-21-1647950188'!$C:$G,2,0)</f>
        <v>Greetings</v>
      </c>
      <c r="AB353" s="14" t="str">
        <f>VLOOKUP($N353,'HeartRate-2022-03-21-1647950188'!$C:$G,3,0)</f>
        <v>Off Campus</v>
      </c>
      <c r="AC353" s="14" t="str">
        <f>VLOOKUP($N353,'HeartRate-2022-03-21-1647950188'!$C:$G,4,0)</f>
        <v>Standing</v>
      </c>
      <c r="AD353" s="14" t="str">
        <f>VLOOKUP($N353,'HeartRate-2022-03-21-1647950188'!$C:$G,5,0)</f>
        <v>Technical Contexts</v>
      </c>
      <c r="AE353">
        <f t="shared" si="35"/>
        <v>0</v>
      </c>
      <c r="AF353" s="18">
        <v>44634</v>
      </c>
      <c r="AG353" s="19">
        <v>0.43679398148148146</v>
      </c>
    </row>
    <row r="354" spans="1:33" x14ac:dyDescent="0.3">
      <c r="A354" s="5">
        <v>44634.437488425923</v>
      </c>
      <c r="B354">
        <f>IFERROR(AVERAGEIFS('HeartRate-2022-03-21-1647950188'!$B:$B,'HeartRate-2022-03-21-1647950188'!$A:$A,Data_Extraction!B$2,'HeartRate-2022-03-21-1647950188'!$C:$C,Data_Extraction!$A354),"")</f>
        <v>54</v>
      </c>
      <c r="C354" t="str">
        <f>IFERROR(AVERAGEIFS('HeartRate-2022-03-21-1647950188'!$B:$B,'HeartRate-2022-03-21-1647950188'!$A:$A,Data_Extraction!C$2,'HeartRate-2022-03-21-1647950188'!$C:$C,Data_Extraction!$A354),"")</f>
        <v/>
      </c>
      <c r="D354" t="str">
        <f>IFERROR(AVERAGEIFS('HeartRate-2022-03-21-1647950188'!$B:$B,'HeartRate-2022-03-21-1647950188'!$A:$A,Data_Extraction!D$2,'HeartRate-2022-03-21-1647950188'!$C:$C,Data_Extraction!$A354),"")</f>
        <v/>
      </c>
      <c r="E354" t="str">
        <f>IFERROR(AVERAGEIFS('HeartRate-2022-03-21-1647950188'!$B:$B,'HeartRate-2022-03-21-1647950188'!$A:$A,Data_Extraction!E$2,'HeartRate-2022-03-21-1647950188'!$C:$C,Data_Extraction!$A354),"")</f>
        <v/>
      </c>
      <c r="F354" t="str">
        <f>IFERROR(AVERAGEIFS('HeartRate-2022-03-21-1647950188'!$B:$B,'HeartRate-2022-03-21-1647950188'!$A:$A,Data_Extraction!F$2,'HeartRate-2022-03-21-1647950188'!$C:$C,Data_Extraction!$A354),"")</f>
        <v/>
      </c>
      <c r="G354" t="str">
        <f>IFERROR(AVERAGEIFS('HeartRate-2022-03-21-1647950188'!$B:$B,'HeartRate-2022-03-21-1647950188'!$A:$A,Data_Extraction!G$2,'HeartRate-2022-03-21-1647950188'!$C:$C,Data_Extraction!$A354),"")</f>
        <v/>
      </c>
      <c r="H354" t="str">
        <f>IFERROR(AVERAGEIFS('HeartRate-2022-03-21-1647950188'!$B:$B,'HeartRate-2022-03-21-1647950188'!$A:$A,Data_Extraction!H$2,'HeartRate-2022-03-21-1647950188'!$C:$C,Data_Extraction!$A354),"")</f>
        <v/>
      </c>
      <c r="I354">
        <f>IFERROR(AVERAGEIFS('HeartRate-2022-03-21-1647950188'!$B:$B,'HeartRate-2022-03-21-1647950188'!$A:$A,Data_Extraction!I$2,'HeartRate-2022-03-21-1647950188'!$C:$C,Data_Extraction!$A354),"")</f>
        <v>99</v>
      </c>
      <c r="J354" s="8">
        <f t="shared" si="31"/>
        <v>76.5</v>
      </c>
      <c r="N354" s="11">
        <f>Data_Extraction!A354</f>
        <v>44634.437488425923</v>
      </c>
      <c r="O354" s="15">
        <f t="shared" si="32"/>
        <v>44634</v>
      </c>
      <c r="P354" s="16">
        <f t="shared" si="33"/>
        <v>0.43748842592592596</v>
      </c>
      <c r="Q354" s="12">
        <f>IF(Data_Extraction!B354="",Data_Extraction!$J354*(Q$1),Data_Extraction!B354)</f>
        <v>54</v>
      </c>
      <c r="R354" s="12">
        <f>IF(Data_Extraction!C354="",Data_Extraction!$J354*(R$1),Data_Extraction!C354)</f>
        <v>70.38000000000001</v>
      </c>
      <c r="S354" s="12">
        <f>IF(Data_Extraction!D354="",Data_Extraction!$J354*(S$1),Data_Extraction!D354)</f>
        <v>79.56</v>
      </c>
      <c r="T354" s="12">
        <f>IF(Data_Extraction!E354="",Data_Extraction!$J354*(T$1),Data_Extraction!E354)</f>
        <v>72.674999999999997</v>
      </c>
      <c r="U354" s="12">
        <f>IF(Data_Extraction!F354="",Data_Extraction!$J354*(U$1),Data_Extraction!F354)</f>
        <v>74.97</v>
      </c>
      <c r="V354" s="12">
        <f>IF(Data_Extraction!G354="",Data_Extraction!$J354*(V$1),Data_Extraction!G354)</f>
        <v>69.615000000000009</v>
      </c>
      <c r="W354" s="12">
        <f>IF(Data_Extraction!H354="",Data_Extraction!$J354*(W$1),Data_Extraction!H354)</f>
        <v>81.855000000000004</v>
      </c>
      <c r="X354" s="12">
        <f>IF(Data_Extraction!I354="",Data_Extraction!$J354*(X$1),Data_Extraction!I354)</f>
        <v>99</v>
      </c>
      <c r="Y354" s="13">
        <f t="shared" si="30"/>
        <v>75.256875000000008</v>
      </c>
      <c r="Z354" s="17" t="str">
        <f t="shared" si="34"/>
        <v>Morning</v>
      </c>
      <c r="AA354" s="14" t="str">
        <f>VLOOKUP($N354,'HeartRate-2022-03-21-1647950188'!$C:$G,2,0)</f>
        <v>Greetings</v>
      </c>
      <c r="AB354" s="14" t="str">
        <f>VLOOKUP($N354,'HeartRate-2022-03-21-1647950188'!$C:$G,3,0)</f>
        <v>Off Campus</v>
      </c>
      <c r="AC354" s="14" t="str">
        <f>VLOOKUP($N354,'HeartRate-2022-03-21-1647950188'!$C:$G,4,0)</f>
        <v>Standing</v>
      </c>
      <c r="AD354" s="14" t="str">
        <f>VLOOKUP($N354,'HeartRate-2022-03-21-1647950188'!$C:$G,5,0)</f>
        <v>Technical Contexts</v>
      </c>
      <c r="AE354">
        <f t="shared" si="35"/>
        <v>0</v>
      </c>
      <c r="AF354" s="18">
        <v>44634</v>
      </c>
      <c r="AG354" s="19">
        <v>0.43748842592592596</v>
      </c>
    </row>
    <row r="355" spans="1:33" x14ac:dyDescent="0.3">
      <c r="A355" s="5">
        <v>44634.43818287037</v>
      </c>
      <c r="B355">
        <f>IFERROR(AVERAGEIFS('HeartRate-2022-03-21-1647950188'!$B:$B,'HeartRate-2022-03-21-1647950188'!$A:$A,Data_Extraction!B$2,'HeartRate-2022-03-21-1647950188'!$C:$C,Data_Extraction!$A355),"")</f>
        <v>72</v>
      </c>
      <c r="C355" t="str">
        <f>IFERROR(AVERAGEIFS('HeartRate-2022-03-21-1647950188'!$B:$B,'HeartRate-2022-03-21-1647950188'!$A:$A,Data_Extraction!C$2,'HeartRate-2022-03-21-1647950188'!$C:$C,Data_Extraction!$A355),"")</f>
        <v/>
      </c>
      <c r="D355" t="str">
        <f>IFERROR(AVERAGEIFS('HeartRate-2022-03-21-1647950188'!$B:$B,'HeartRate-2022-03-21-1647950188'!$A:$A,Data_Extraction!D$2,'HeartRate-2022-03-21-1647950188'!$C:$C,Data_Extraction!$A355),"")</f>
        <v/>
      </c>
      <c r="E355" t="str">
        <f>IFERROR(AVERAGEIFS('HeartRate-2022-03-21-1647950188'!$B:$B,'HeartRate-2022-03-21-1647950188'!$A:$A,Data_Extraction!E$2,'HeartRate-2022-03-21-1647950188'!$C:$C,Data_Extraction!$A355),"")</f>
        <v/>
      </c>
      <c r="F355" t="str">
        <f>IFERROR(AVERAGEIFS('HeartRate-2022-03-21-1647950188'!$B:$B,'HeartRate-2022-03-21-1647950188'!$A:$A,Data_Extraction!F$2,'HeartRate-2022-03-21-1647950188'!$C:$C,Data_Extraction!$A355),"")</f>
        <v/>
      </c>
      <c r="G355" t="str">
        <f>IFERROR(AVERAGEIFS('HeartRate-2022-03-21-1647950188'!$B:$B,'HeartRate-2022-03-21-1647950188'!$A:$A,Data_Extraction!G$2,'HeartRate-2022-03-21-1647950188'!$C:$C,Data_Extraction!$A355),"")</f>
        <v/>
      </c>
      <c r="H355" t="str">
        <f>IFERROR(AVERAGEIFS('HeartRate-2022-03-21-1647950188'!$B:$B,'HeartRate-2022-03-21-1647950188'!$A:$A,Data_Extraction!H$2,'HeartRate-2022-03-21-1647950188'!$C:$C,Data_Extraction!$A355),"")</f>
        <v/>
      </c>
      <c r="I355">
        <f>IFERROR(AVERAGEIFS('HeartRate-2022-03-21-1647950188'!$B:$B,'HeartRate-2022-03-21-1647950188'!$A:$A,Data_Extraction!I$2,'HeartRate-2022-03-21-1647950188'!$C:$C,Data_Extraction!$A355),"")</f>
        <v>102</v>
      </c>
      <c r="J355" s="8">
        <f t="shared" si="31"/>
        <v>87</v>
      </c>
      <c r="N355" s="11">
        <f>Data_Extraction!A355</f>
        <v>44634.43818287037</v>
      </c>
      <c r="O355" s="15">
        <f t="shared" si="32"/>
        <v>44634</v>
      </c>
      <c r="P355" s="16">
        <f t="shared" si="33"/>
        <v>0.43818287037037035</v>
      </c>
      <c r="Q355" s="12">
        <f>IF(Data_Extraction!B355="",Data_Extraction!$J355*(Q$1),Data_Extraction!B355)</f>
        <v>72</v>
      </c>
      <c r="R355" s="12">
        <f>IF(Data_Extraction!C355="",Data_Extraction!$J355*(R$1),Data_Extraction!C355)</f>
        <v>80.040000000000006</v>
      </c>
      <c r="S355" s="12">
        <f>IF(Data_Extraction!D355="",Data_Extraction!$J355*(S$1),Data_Extraction!D355)</f>
        <v>90.48</v>
      </c>
      <c r="T355" s="12">
        <f>IF(Data_Extraction!E355="",Data_Extraction!$J355*(T$1),Data_Extraction!E355)</f>
        <v>82.649999999999991</v>
      </c>
      <c r="U355" s="12">
        <f>IF(Data_Extraction!F355="",Data_Extraction!$J355*(U$1),Data_Extraction!F355)</f>
        <v>85.26</v>
      </c>
      <c r="V355" s="12">
        <f>IF(Data_Extraction!G355="",Data_Extraction!$J355*(V$1),Data_Extraction!G355)</f>
        <v>79.17</v>
      </c>
      <c r="W355" s="12">
        <f>IF(Data_Extraction!H355="",Data_Extraction!$J355*(W$1),Data_Extraction!H355)</f>
        <v>93.09</v>
      </c>
      <c r="X355" s="12">
        <f>IF(Data_Extraction!I355="",Data_Extraction!$J355*(X$1),Data_Extraction!I355)</f>
        <v>102</v>
      </c>
      <c r="Y355" s="13">
        <f t="shared" si="30"/>
        <v>85.586250000000007</v>
      </c>
      <c r="Z355" s="17" t="str">
        <f t="shared" si="34"/>
        <v>Afternoon</v>
      </c>
      <c r="AA355" s="14" t="str">
        <f>VLOOKUP($N355,'HeartRate-2022-03-21-1647950188'!$C:$G,2,0)</f>
        <v>Greetings</v>
      </c>
      <c r="AB355" s="14" t="str">
        <f>VLOOKUP($N355,'HeartRate-2022-03-21-1647950188'!$C:$G,3,0)</f>
        <v>Off Campus</v>
      </c>
      <c r="AC355" s="14" t="str">
        <f>VLOOKUP($N355,'HeartRate-2022-03-21-1647950188'!$C:$G,4,0)</f>
        <v>Standing</v>
      </c>
      <c r="AD355" s="14" t="str">
        <f>VLOOKUP($N355,'HeartRate-2022-03-21-1647950188'!$C:$G,5,0)</f>
        <v>Technical Contexts</v>
      </c>
      <c r="AE355">
        <f t="shared" si="35"/>
        <v>0</v>
      </c>
      <c r="AF355" s="18">
        <v>44634</v>
      </c>
      <c r="AG355" s="19">
        <v>0.43818287037037035</v>
      </c>
    </row>
    <row r="356" spans="1:33" x14ac:dyDescent="0.3">
      <c r="A356" s="5">
        <v>44634.438194444447</v>
      </c>
      <c r="B356" t="str">
        <f>IFERROR(AVERAGEIFS('HeartRate-2022-03-21-1647950188'!$B:$B,'HeartRate-2022-03-21-1647950188'!$A:$A,Data_Extraction!B$2,'HeartRate-2022-03-21-1647950188'!$C:$C,Data_Extraction!$A356),"")</f>
        <v/>
      </c>
      <c r="C356">
        <f>IFERROR(AVERAGEIFS('HeartRate-2022-03-21-1647950188'!$B:$B,'HeartRate-2022-03-21-1647950188'!$A:$A,Data_Extraction!C$2,'HeartRate-2022-03-21-1647950188'!$C:$C,Data_Extraction!$A356),"")</f>
        <v>102</v>
      </c>
      <c r="D356" t="str">
        <f>IFERROR(AVERAGEIFS('HeartRate-2022-03-21-1647950188'!$B:$B,'HeartRate-2022-03-21-1647950188'!$A:$A,Data_Extraction!D$2,'HeartRate-2022-03-21-1647950188'!$C:$C,Data_Extraction!$A356),"")</f>
        <v/>
      </c>
      <c r="E356" t="str">
        <f>IFERROR(AVERAGEIFS('HeartRate-2022-03-21-1647950188'!$B:$B,'HeartRate-2022-03-21-1647950188'!$A:$A,Data_Extraction!E$2,'HeartRate-2022-03-21-1647950188'!$C:$C,Data_Extraction!$A356),"")</f>
        <v/>
      </c>
      <c r="F356" t="str">
        <f>IFERROR(AVERAGEIFS('HeartRate-2022-03-21-1647950188'!$B:$B,'HeartRate-2022-03-21-1647950188'!$A:$A,Data_Extraction!F$2,'HeartRate-2022-03-21-1647950188'!$C:$C,Data_Extraction!$A356),"")</f>
        <v/>
      </c>
      <c r="G356">
        <f>IFERROR(AVERAGEIFS('HeartRate-2022-03-21-1647950188'!$B:$B,'HeartRate-2022-03-21-1647950188'!$A:$A,Data_Extraction!G$2,'HeartRate-2022-03-21-1647950188'!$C:$C,Data_Extraction!$A356),"")</f>
        <v>78</v>
      </c>
      <c r="H356" t="str">
        <f>IFERROR(AVERAGEIFS('HeartRate-2022-03-21-1647950188'!$B:$B,'HeartRate-2022-03-21-1647950188'!$A:$A,Data_Extraction!H$2,'HeartRate-2022-03-21-1647950188'!$C:$C,Data_Extraction!$A356),"")</f>
        <v/>
      </c>
      <c r="I356" t="str">
        <f>IFERROR(AVERAGEIFS('HeartRate-2022-03-21-1647950188'!$B:$B,'HeartRate-2022-03-21-1647950188'!$A:$A,Data_Extraction!I$2,'HeartRate-2022-03-21-1647950188'!$C:$C,Data_Extraction!$A356),"")</f>
        <v/>
      </c>
      <c r="J356" s="8">
        <f t="shared" si="31"/>
        <v>90</v>
      </c>
      <c r="N356" s="11">
        <f>Data_Extraction!A356</f>
        <v>44634.438194444447</v>
      </c>
      <c r="O356" s="15">
        <f t="shared" si="32"/>
        <v>44634</v>
      </c>
      <c r="P356" s="16">
        <f t="shared" si="33"/>
        <v>0.4381944444444445</v>
      </c>
      <c r="Q356" s="12">
        <f>IF(Data_Extraction!B356="",Data_Extraction!$J356*(Q$1),Data_Extraction!B356)</f>
        <v>81</v>
      </c>
      <c r="R356" s="12">
        <f>IF(Data_Extraction!C356="",Data_Extraction!$J356*(R$1),Data_Extraction!C356)</f>
        <v>102</v>
      </c>
      <c r="S356" s="12">
        <f>IF(Data_Extraction!D356="",Data_Extraction!$J356*(S$1),Data_Extraction!D356)</f>
        <v>93.600000000000009</v>
      </c>
      <c r="T356" s="12">
        <f>IF(Data_Extraction!E356="",Data_Extraction!$J356*(T$1),Data_Extraction!E356)</f>
        <v>85.5</v>
      </c>
      <c r="U356" s="12">
        <f>IF(Data_Extraction!F356="",Data_Extraction!$J356*(U$1),Data_Extraction!F356)</f>
        <v>88.2</v>
      </c>
      <c r="V356" s="12">
        <f>IF(Data_Extraction!G356="",Data_Extraction!$J356*(V$1),Data_Extraction!G356)</f>
        <v>78</v>
      </c>
      <c r="W356" s="12">
        <f>IF(Data_Extraction!H356="",Data_Extraction!$J356*(W$1),Data_Extraction!H356)</f>
        <v>96.300000000000011</v>
      </c>
      <c r="X356" s="12">
        <f>IF(Data_Extraction!I356="",Data_Extraction!$J356*(X$1),Data_Extraction!I356)</f>
        <v>87.3</v>
      </c>
      <c r="Y356" s="13">
        <f t="shared" si="30"/>
        <v>88.987499999999983</v>
      </c>
      <c r="Z356" s="17" t="str">
        <f t="shared" si="34"/>
        <v>Afternoon</v>
      </c>
      <c r="AA356" s="14" t="str">
        <f>VLOOKUP($N356,'HeartRate-2022-03-21-1647950188'!$C:$G,2,0)</f>
        <v>Greetings</v>
      </c>
      <c r="AB356" s="14" t="str">
        <f>VLOOKUP($N356,'HeartRate-2022-03-21-1647950188'!$C:$G,3,0)</f>
        <v>Off Campus</v>
      </c>
      <c r="AC356" s="14" t="str">
        <f>VLOOKUP($N356,'HeartRate-2022-03-21-1647950188'!$C:$G,4,0)</f>
        <v>Standing</v>
      </c>
      <c r="AD356" s="14" t="str">
        <f>VLOOKUP($N356,'HeartRate-2022-03-21-1647950188'!$C:$G,5,0)</f>
        <v>Technical Contexts</v>
      </c>
      <c r="AE356">
        <f t="shared" si="35"/>
        <v>0</v>
      </c>
      <c r="AF356" s="18">
        <v>44634</v>
      </c>
      <c r="AG356" s="19">
        <v>0.4381944444444445</v>
      </c>
    </row>
    <row r="357" spans="1:33" x14ac:dyDescent="0.3">
      <c r="A357" s="5">
        <v>44634.438831018517</v>
      </c>
      <c r="B357">
        <f>IFERROR(AVERAGEIFS('HeartRate-2022-03-21-1647950188'!$B:$B,'HeartRate-2022-03-21-1647950188'!$A:$A,Data_Extraction!B$2,'HeartRate-2022-03-21-1647950188'!$C:$C,Data_Extraction!$A357),"")</f>
        <v>59</v>
      </c>
      <c r="C357" t="str">
        <f>IFERROR(AVERAGEIFS('HeartRate-2022-03-21-1647950188'!$B:$B,'HeartRate-2022-03-21-1647950188'!$A:$A,Data_Extraction!C$2,'HeartRate-2022-03-21-1647950188'!$C:$C,Data_Extraction!$A357),"")</f>
        <v/>
      </c>
      <c r="D357" t="str">
        <f>IFERROR(AVERAGEIFS('HeartRate-2022-03-21-1647950188'!$B:$B,'HeartRate-2022-03-21-1647950188'!$A:$A,Data_Extraction!D$2,'HeartRate-2022-03-21-1647950188'!$C:$C,Data_Extraction!$A357),"")</f>
        <v/>
      </c>
      <c r="E357" t="str">
        <f>IFERROR(AVERAGEIFS('HeartRate-2022-03-21-1647950188'!$B:$B,'HeartRate-2022-03-21-1647950188'!$A:$A,Data_Extraction!E$2,'HeartRate-2022-03-21-1647950188'!$C:$C,Data_Extraction!$A357),"")</f>
        <v/>
      </c>
      <c r="F357" t="str">
        <f>IFERROR(AVERAGEIFS('HeartRate-2022-03-21-1647950188'!$B:$B,'HeartRate-2022-03-21-1647950188'!$A:$A,Data_Extraction!F$2,'HeartRate-2022-03-21-1647950188'!$C:$C,Data_Extraction!$A357),"")</f>
        <v/>
      </c>
      <c r="G357" t="str">
        <f>IFERROR(AVERAGEIFS('HeartRate-2022-03-21-1647950188'!$B:$B,'HeartRate-2022-03-21-1647950188'!$A:$A,Data_Extraction!G$2,'HeartRate-2022-03-21-1647950188'!$C:$C,Data_Extraction!$A357),"")</f>
        <v/>
      </c>
      <c r="H357" t="str">
        <f>IFERROR(AVERAGEIFS('HeartRate-2022-03-21-1647950188'!$B:$B,'HeartRate-2022-03-21-1647950188'!$A:$A,Data_Extraction!H$2,'HeartRate-2022-03-21-1647950188'!$C:$C,Data_Extraction!$A357),"")</f>
        <v/>
      </c>
      <c r="I357" t="str">
        <f>IFERROR(AVERAGEIFS('HeartRate-2022-03-21-1647950188'!$B:$B,'HeartRate-2022-03-21-1647950188'!$A:$A,Data_Extraction!I$2,'HeartRate-2022-03-21-1647950188'!$C:$C,Data_Extraction!$A357),"")</f>
        <v/>
      </c>
      <c r="J357" s="8">
        <f t="shared" si="31"/>
        <v>59</v>
      </c>
      <c r="N357" s="11">
        <f>Data_Extraction!A357</f>
        <v>44634.438831018517</v>
      </c>
      <c r="O357" s="15">
        <f t="shared" si="32"/>
        <v>44634</v>
      </c>
      <c r="P357" s="16">
        <f t="shared" si="33"/>
        <v>0.43883101851851852</v>
      </c>
      <c r="Q357" s="12">
        <f>IF(Data_Extraction!B357="",Data_Extraction!$J357*(Q$1),Data_Extraction!B357)</f>
        <v>59</v>
      </c>
      <c r="R357" s="12">
        <f>IF(Data_Extraction!C357="",Data_Extraction!$J357*(R$1),Data_Extraction!C357)</f>
        <v>54.28</v>
      </c>
      <c r="S357" s="12">
        <f>IF(Data_Extraction!D357="",Data_Extraction!$J357*(S$1),Data_Extraction!D357)</f>
        <v>61.36</v>
      </c>
      <c r="T357" s="12">
        <f>IF(Data_Extraction!E357="",Data_Extraction!$J357*(T$1),Data_Extraction!E357)</f>
        <v>56.05</v>
      </c>
      <c r="U357" s="12">
        <f>IF(Data_Extraction!F357="",Data_Extraction!$J357*(U$1),Data_Extraction!F357)</f>
        <v>57.82</v>
      </c>
      <c r="V357" s="12">
        <f>IF(Data_Extraction!G357="",Data_Extraction!$J357*(V$1),Data_Extraction!G357)</f>
        <v>53.690000000000005</v>
      </c>
      <c r="W357" s="12">
        <f>IF(Data_Extraction!H357="",Data_Extraction!$J357*(W$1),Data_Extraction!H357)</f>
        <v>63.13</v>
      </c>
      <c r="X357" s="12">
        <f>IF(Data_Extraction!I357="",Data_Extraction!$J357*(X$1),Data_Extraction!I357)</f>
        <v>57.23</v>
      </c>
      <c r="Y357" s="13">
        <f t="shared" si="30"/>
        <v>57.82</v>
      </c>
      <c r="Z357" s="17" t="str">
        <f t="shared" si="34"/>
        <v>Afternoon</v>
      </c>
      <c r="AA357" s="14" t="str">
        <f>VLOOKUP($N357,'HeartRate-2022-03-21-1647950188'!$C:$G,2,0)</f>
        <v>Greetings</v>
      </c>
      <c r="AB357" s="14" t="str">
        <f>VLOOKUP($N357,'HeartRate-2022-03-21-1647950188'!$C:$G,3,0)</f>
        <v>Off Campus</v>
      </c>
      <c r="AC357" s="14" t="str">
        <f>VLOOKUP($N357,'HeartRate-2022-03-21-1647950188'!$C:$G,4,0)</f>
        <v>Standing</v>
      </c>
      <c r="AD357" s="14" t="str">
        <f>VLOOKUP($N357,'HeartRate-2022-03-21-1647950188'!$C:$G,5,0)</f>
        <v>Technical Contexts</v>
      </c>
      <c r="AE357">
        <f t="shared" si="35"/>
        <v>0</v>
      </c>
      <c r="AF357" s="18">
        <v>44634</v>
      </c>
      <c r="AG357" s="19">
        <v>0.43883101851851852</v>
      </c>
    </row>
    <row r="358" spans="1:33" x14ac:dyDescent="0.3">
      <c r="A358" s="5">
        <v>44634.438877314817</v>
      </c>
      <c r="B358">
        <f>IFERROR(AVERAGEIFS('HeartRate-2022-03-21-1647950188'!$B:$B,'HeartRate-2022-03-21-1647950188'!$A:$A,Data_Extraction!B$2,'HeartRate-2022-03-21-1647950188'!$C:$C,Data_Extraction!$A358),"")</f>
        <v>65</v>
      </c>
      <c r="C358" t="str">
        <f>IFERROR(AVERAGEIFS('HeartRate-2022-03-21-1647950188'!$B:$B,'HeartRate-2022-03-21-1647950188'!$A:$A,Data_Extraction!C$2,'HeartRate-2022-03-21-1647950188'!$C:$C,Data_Extraction!$A358),"")</f>
        <v/>
      </c>
      <c r="D358" t="str">
        <f>IFERROR(AVERAGEIFS('HeartRate-2022-03-21-1647950188'!$B:$B,'HeartRate-2022-03-21-1647950188'!$A:$A,Data_Extraction!D$2,'HeartRate-2022-03-21-1647950188'!$C:$C,Data_Extraction!$A358),"")</f>
        <v/>
      </c>
      <c r="E358" t="str">
        <f>IFERROR(AVERAGEIFS('HeartRate-2022-03-21-1647950188'!$B:$B,'HeartRate-2022-03-21-1647950188'!$A:$A,Data_Extraction!E$2,'HeartRate-2022-03-21-1647950188'!$C:$C,Data_Extraction!$A358),"")</f>
        <v/>
      </c>
      <c r="F358" t="str">
        <f>IFERROR(AVERAGEIFS('HeartRate-2022-03-21-1647950188'!$B:$B,'HeartRate-2022-03-21-1647950188'!$A:$A,Data_Extraction!F$2,'HeartRate-2022-03-21-1647950188'!$C:$C,Data_Extraction!$A358),"")</f>
        <v/>
      </c>
      <c r="G358" t="str">
        <f>IFERROR(AVERAGEIFS('HeartRate-2022-03-21-1647950188'!$B:$B,'HeartRate-2022-03-21-1647950188'!$A:$A,Data_Extraction!G$2,'HeartRate-2022-03-21-1647950188'!$C:$C,Data_Extraction!$A358),"")</f>
        <v/>
      </c>
      <c r="H358" t="str">
        <f>IFERROR(AVERAGEIFS('HeartRate-2022-03-21-1647950188'!$B:$B,'HeartRate-2022-03-21-1647950188'!$A:$A,Data_Extraction!H$2,'HeartRate-2022-03-21-1647950188'!$C:$C,Data_Extraction!$A358),"")</f>
        <v/>
      </c>
      <c r="I358">
        <f>IFERROR(AVERAGEIFS('HeartRate-2022-03-21-1647950188'!$B:$B,'HeartRate-2022-03-21-1647950188'!$A:$A,Data_Extraction!I$2,'HeartRate-2022-03-21-1647950188'!$C:$C,Data_Extraction!$A358),"")</f>
        <v>90</v>
      </c>
      <c r="J358" s="8">
        <f t="shared" si="31"/>
        <v>77.5</v>
      </c>
      <c r="N358" s="11">
        <f>Data_Extraction!A358</f>
        <v>44634.438877314817</v>
      </c>
      <c r="O358" s="15">
        <f t="shared" si="32"/>
        <v>44634</v>
      </c>
      <c r="P358" s="16">
        <f t="shared" si="33"/>
        <v>0.43887731481481485</v>
      </c>
      <c r="Q358" s="12">
        <f>IF(Data_Extraction!B358="",Data_Extraction!$J358*(Q$1),Data_Extraction!B358)</f>
        <v>65</v>
      </c>
      <c r="R358" s="12">
        <f>IF(Data_Extraction!C358="",Data_Extraction!$J358*(R$1),Data_Extraction!C358)</f>
        <v>71.3</v>
      </c>
      <c r="S358" s="12">
        <f>IF(Data_Extraction!D358="",Data_Extraction!$J358*(S$1),Data_Extraction!D358)</f>
        <v>80.600000000000009</v>
      </c>
      <c r="T358" s="12">
        <f>IF(Data_Extraction!E358="",Data_Extraction!$J358*(T$1),Data_Extraction!E358)</f>
        <v>73.625</v>
      </c>
      <c r="U358" s="12">
        <f>IF(Data_Extraction!F358="",Data_Extraction!$J358*(U$1),Data_Extraction!F358)</f>
        <v>75.95</v>
      </c>
      <c r="V358" s="12">
        <f>IF(Data_Extraction!G358="",Data_Extraction!$J358*(V$1),Data_Extraction!G358)</f>
        <v>70.525000000000006</v>
      </c>
      <c r="W358" s="12">
        <f>IF(Data_Extraction!H358="",Data_Extraction!$J358*(W$1),Data_Extraction!H358)</f>
        <v>82.925000000000011</v>
      </c>
      <c r="X358" s="12">
        <f>IF(Data_Extraction!I358="",Data_Extraction!$J358*(X$1),Data_Extraction!I358)</f>
        <v>90</v>
      </c>
      <c r="Y358" s="13">
        <f t="shared" si="30"/>
        <v>76.240624999999994</v>
      </c>
      <c r="Z358" s="17" t="str">
        <f t="shared" si="34"/>
        <v>Afternoon</v>
      </c>
      <c r="AA358" s="14" t="str">
        <f>VLOOKUP($N358,'HeartRate-2022-03-21-1647950188'!$C:$G,2,0)</f>
        <v>Greetings</v>
      </c>
      <c r="AB358" s="14" t="str">
        <f>VLOOKUP($N358,'HeartRate-2022-03-21-1647950188'!$C:$G,3,0)</f>
        <v>Off Campus</v>
      </c>
      <c r="AC358" s="14" t="str">
        <f>VLOOKUP($N358,'HeartRate-2022-03-21-1647950188'!$C:$G,4,0)</f>
        <v>Standing</v>
      </c>
      <c r="AD358" s="14" t="str">
        <f>VLOOKUP($N358,'HeartRate-2022-03-21-1647950188'!$C:$G,5,0)</f>
        <v>Technical Contexts</v>
      </c>
      <c r="AE358">
        <f t="shared" si="35"/>
        <v>0</v>
      </c>
      <c r="AF358" s="18">
        <v>44634</v>
      </c>
      <c r="AG358" s="19">
        <v>0.43887731481481485</v>
      </c>
    </row>
    <row r="359" spans="1:33" x14ac:dyDescent="0.3">
      <c r="A359" s="5">
        <v>44634.439571759256</v>
      </c>
      <c r="B359">
        <f>IFERROR(AVERAGEIFS('HeartRate-2022-03-21-1647950188'!$B:$B,'HeartRate-2022-03-21-1647950188'!$A:$A,Data_Extraction!B$2,'HeartRate-2022-03-21-1647950188'!$C:$C,Data_Extraction!$A359),"")</f>
        <v>54</v>
      </c>
      <c r="C359" t="str">
        <f>IFERROR(AVERAGEIFS('HeartRate-2022-03-21-1647950188'!$B:$B,'HeartRate-2022-03-21-1647950188'!$A:$A,Data_Extraction!C$2,'HeartRate-2022-03-21-1647950188'!$C:$C,Data_Extraction!$A359),"")</f>
        <v/>
      </c>
      <c r="D359" t="str">
        <f>IFERROR(AVERAGEIFS('HeartRate-2022-03-21-1647950188'!$B:$B,'HeartRate-2022-03-21-1647950188'!$A:$A,Data_Extraction!D$2,'HeartRate-2022-03-21-1647950188'!$C:$C,Data_Extraction!$A359),"")</f>
        <v/>
      </c>
      <c r="E359" t="str">
        <f>IFERROR(AVERAGEIFS('HeartRate-2022-03-21-1647950188'!$B:$B,'HeartRate-2022-03-21-1647950188'!$A:$A,Data_Extraction!E$2,'HeartRate-2022-03-21-1647950188'!$C:$C,Data_Extraction!$A359),"")</f>
        <v/>
      </c>
      <c r="F359" t="str">
        <f>IFERROR(AVERAGEIFS('HeartRate-2022-03-21-1647950188'!$B:$B,'HeartRate-2022-03-21-1647950188'!$A:$A,Data_Extraction!F$2,'HeartRate-2022-03-21-1647950188'!$C:$C,Data_Extraction!$A359),"")</f>
        <v/>
      </c>
      <c r="G359" t="str">
        <f>IFERROR(AVERAGEIFS('HeartRate-2022-03-21-1647950188'!$B:$B,'HeartRate-2022-03-21-1647950188'!$A:$A,Data_Extraction!G$2,'HeartRate-2022-03-21-1647950188'!$C:$C,Data_Extraction!$A359),"")</f>
        <v/>
      </c>
      <c r="H359" t="str">
        <f>IFERROR(AVERAGEIFS('HeartRate-2022-03-21-1647950188'!$B:$B,'HeartRate-2022-03-21-1647950188'!$A:$A,Data_Extraction!H$2,'HeartRate-2022-03-21-1647950188'!$C:$C,Data_Extraction!$A359),"")</f>
        <v/>
      </c>
      <c r="I359">
        <f>IFERROR(AVERAGEIFS('HeartRate-2022-03-21-1647950188'!$B:$B,'HeartRate-2022-03-21-1647950188'!$A:$A,Data_Extraction!I$2,'HeartRate-2022-03-21-1647950188'!$C:$C,Data_Extraction!$A359),"")</f>
        <v>91</v>
      </c>
      <c r="J359" s="8">
        <f t="shared" si="31"/>
        <v>72.5</v>
      </c>
      <c r="N359" s="11">
        <f>Data_Extraction!A359</f>
        <v>44634.439571759256</v>
      </c>
      <c r="O359" s="15">
        <f t="shared" si="32"/>
        <v>44634</v>
      </c>
      <c r="P359" s="16">
        <f t="shared" si="33"/>
        <v>0.43957175925925923</v>
      </c>
      <c r="Q359" s="12">
        <f>IF(Data_Extraction!B359="",Data_Extraction!$J359*(Q$1),Data_Extraction!B359)</f>
        <v>54</v>
      </c>
      <c r="R359" s="12">
        <f>IF(Data_Extraction!C359="",Data_Extraction!$J359*(R$1),Data_Extraction!C359)</f>
        <v>66.7</v>
      </c>
      <c r="S359" s="12">
        <f>IF(Data_Extraction!D359="",Data_Extraction!$J359*(S$1),Data_Extraction!D359)</f>
        <v>75.400000000000006</v>
      </c>
      <c r="T359" s="12">
        <f>IF(Data_Extraction!E359="",Data_Extraction!$J359*(T$1),Data_Extraction!E359)</f>
        <v>68.875</v>
      </c>
      <c r="U359" s="12">
        <f>IF(Data_Extraction!F359="",Data_Extraction!$J359*(U$1),Data_Extraction!F359)</f>
        <v>71.05</v>
      </c>
      <c r="V359" s="12">
        <f>IF(Data_Extraction!G359="",Data_Extraction!$J359*(V$1),Data_Extraction!G359)</f>
        <v>65.975000000000009</v>
      </c>
      <c r="W359" s="12">
        <f>IF(Data_Extraction!H359="",Data_Extraction!$J359*(W$1),Data_Extraction!H359)</f>
        <v>77.575000000000003</v>
      </c>
      <c r="X359" s="12">
        <f>IF(Data_Extraction!I359="",Data_Extraction!$J359*(X$1),Data_Extraction!I359)</f>
        <v>91</v>
      </c>
      <c r="Y359" s="13">
        <f t="shared" si="30"/>
        <v>71.321875000000006</v>
      </c>
      <c r="Z359" s="17" t="str">
        <f t="shared" si="34"/>
        <v>Afternoon</v>
      </c>
      <c r="AA359" s="14" t="str">
        <f>VLOOKUP($N359,'HeartRate-2022-03-21-1647950188'!$C:$G,2,0)</f>
        <v>Greetings</v>
      </c>
      <c r="AB359" s="14" t="str">
        <f>VLOOKUP($N359,'HeartRate-2022-03-21-1647950188'!$C:$G,3,0)</f>
        <v>Off Campus</v>
      </c>
      <c r="AC359" s="14" t="str">
        <f>VLOOKUP($N359,'HeartRate-2022-03-21-1647950188'!$C:$G,4,0)</f>
        <v>Standing</v>
      </c>
      <c r="AD359" s="14" t="str">
        <f>VLOOKUP($N359,'HeartRate-2022-03-21-1647950188'!$C:$G,5,0)</f>
        <v>Technical Contexts</v>
      </c>
      <c r="AE359">
        <f t="shared" si="35"/>
        <v>0</v>
      </c>
      <c r="AF359" s="18">
        <v>44634</v>
      </c>
      <c r="AG359" s="19">
        <v>0.43957175925925923</v>
      </c>
    </row>
    <row r="360" spans="1:33" x14ac:dyDescent="0.3">
      <c r="A360" s="5">
        <v>44634.440266203703</v>
      </c>
      <c r="B360">
        <f>IFERROR(AVERAGEIFS('HeartRate-2022-03-21-1647950188'!$B:$B,'HeartRate-2022-03-21-1647950188'!$A:$A,Data_Extraction!B$2,'HeartRate-2022-03-21-1647950188'!$C:$C,Data_Extraction!$A360),"")</f>
        <v>91</v>
      </c>
      <c r="C360" t="str">
        <f>IFERROR(AVERAGEIFS('HeartRate-2022-03-21-1647950188'!$B:$B,'HeartRate-2022-03-21-1647950188'!$A:$A,Data_Extraction!C$2,'HeartRate-2022-03-21-1647950188'!$C:$C,Data_Extraction!$A360),"")</f>
        <v/>
      </c>
      <c r="D360" t="str">
        <f>IFERROR(AVERAGEIFS('HeartRate-2022-03-21-1647950188'!$B:$B,'HeartRate-2022-03-21-1647950188'!$A:$A,Data_Extraction!D$2,'HeartRate-2022-03-21-1647950188'!$C:$C,Data_Extraction!$A360),"")</f>
        <v/>
      </c>
      <c r="E360" t="str">
        <f>IFERROR(AVERAGEIFS('HeartRate-2022-03-21-1647950188'!$B:$B,'HeartRate-2022-03-21-1647950188'!$A:$A,Data_Extraction!E$2,'HeartRate-2022-03-21-1647950188'!$C:$C,Data_Extraction!$A360),"")</f>
        <v/>
      </c>
      <c r="F360" t="str">
        <f>IFERROR(AVERAGEIFS('HeartRate-2022-03-21-1647950188'!$B:$B,'HeartRate-2022-03-21-1647950188'!$A:$A,Data_Extraction!F$2,'HeartRate-2022-03-21-1647950188'!$C:$C,Data_Extraction!$A360),"")</f>
        <v/>
      </c>
      <c r="G360" t="str">
        <f>IFERROR(AVERAGEIFS('HeartRate-2022-03-21-1647950188'!$B:$B,'HeartRate-2022-03-21-1647950188'!$A:$A,Data_Extraction!G$2,'HeartRate-2022-03-21-1647950188'!$C:$C,Data_Extraction!$A360),"")</f>
        <v/>
      </c>
      <c r="H360" t="str">
        <f>IFERROR(AVERAGEIFS('HeartRate-2022-03-21-1647950188'!$B:$B,'HeartRate-2022-03-21-1647950188'!$A:$A,Data_Extraction!H$2,'HeartRate-2022-03-21-1647950188'!$C:$C,Data_Extraction!$A360),"")</f>
        <v/>
      </c>
      <c r="I360">
        <f>IFERROR(AVERAGEIFS('HeartRate-2022-03-21-1647950188'!$B:$B,'HeartRate-2022-03-21-1647950188'!$A:$A,Data_Extraction!I$2,'HeartRate-2022-03-21-1647950188'!$C:$C,Data_Extraction!$A360),"")</f>
        <v>83</v>
      </c>
      <c r="J360" s="8">
        <f t="shared" si="31"/>
        <v>87</v>
      </c>
      <c r="N360" s="11">
        <f>Data_Extraction!A360</f>
        <v>44634.440266203703</v>
      </c>
      <c r="O360" s="15">
        <f t="shared" si="32"/>
        <v>44634</v>
      </c>
      <c r="P360" s="16">
        <f t="shared" si="33"/>
        <v>0.44026620370370373</v>
      </c>
      <c r="Q360" s="12">
        <f>IF(Data_Extraction!B360="",Data_Extraction!$J360*(Q$1),Data_Extraction!B360)</f>
        <v>91</v>
      </c>
      <c r="R360" s="12">
        <f>IF(Data_Extraction!C360="",Data_Extraction!$J360*(R$1),Data_Extraction!C360)</f>
        <v>80.040000000000006</v>
      </c>
      <c r="S360" s="12">
        <f>IF(Data_Extraction!D360="",Data_Extraction!$J360*(S$1),Data_Extraction!D360)</f>
        <v>90.48</v>
      </c>
      <c r="T360" s="12">
        <f>IF(Data_Extraction!E360="",Data_Extraction!$J360*(T$1),Data_Extraction!E360)</f>
        <v>82.649999999999991</v>
      </c>
      <c r="U360" s="12">
        <f>IF(Data_Extraction!F360="",Data_Extraction!$J360*(U$1),Data_Extraction!F360)</f>
        <v>85.26</v>
      </c>
      <c r="V360" s="12">
        <f>IF(Data_Extraction!G360="",Data_Extraction!$J360*(V$1),Data_Extraction!G360)</f>
        <v>79.17</v>
      </c>
      <c r="W360" s="12">
        <f>IF(Data_Extraction!H360="",Data_Extraction!$J360*(W$1),Data_Extraction!H360)</f>
        <v>93.09</v>
      </c>
      <c r="X360" s="12">
        <f>IF(Data_Extraction!I360="",Data_Extraction!$J360*(X$1),Data_Extraction!I360)</f>
        <v>83</v>
      </c>
      <c r="Y360" s="13">
        <f t="shared" si="30"/>
        <v>85.586250000000007</v>
      </c>
      <c r="Z360" s="17" t="str">
        <f t="shared" si="34"/>
        <v>Afternoon</v>
      </c>
      <c r="AA360" s="14" t="str">
        <f>VLOOKUP($N360,'HeartRate-2022-03-21-1647950188'!$C:$G,2,0)</f>
        <v>Introduction</v>
      </c>
      <c r="AB360" s="14" t="str">
        <f>VLOOKUP($N360,'HeartRate-2022-03-21-1647950188'!$C:$G,3,0)</f>
        <v>Off Campus</v>
      </c>
      <c r="AC360" s="14" t="str">
        <f>VLOOKUP($N360,'HeartRate-2022-03-21-1647950188'!$C:$G,4,0)</f>
        <v>Walking</v>
      </c>
      <c r="AD360" s="14" t="str">
        <f>VLOOKUP($N360,'HeartRate-2022-03-21-1647950188'!$C:$G,5,0)</f>
        <v>Technical Contexts</v>
      </c>
      <c r="AE360">
        <f t="shared" si="35"/>
        <v>0</v>
      </c>
      <c r="AF360" s="18">
        <v>44634</v>
      </c>
      <c r="AG360" s="19">
        <v>0.44026620370370373</v>
      </c>
    </row>
    <row r="361" spans="1:33" x14ac:dyDescent="0.3">
      <c r="A361" s="5">
        <v>44634.440347222226</v>
      </c>
      <c r="B361">
        <f>IFERROR(AVERAGEIFS('HeartRate-2022-03-21-1647950188'!$B:$B,'HeartRate-2022-03-21-1647950188'!$A:$A,Data_Extraction!B$2,'HeartRate-2022-03-21-1647950188'!$C:$C,Data_Extraction!$A361),"")</f>
        <v>107</v>
      </c>
      <c r="C361" t="str">
        <f>IFERROR(AVERAGEIFS('HeartRate-2022-03-21-1647950188'!$B:$B,'HeartRate-2022-03-21-1647950188'!$A:$A,Data_Extraction!C$2,'HeartRate-2022-03-21-1647950188'!$C:$C,Data_Extraction!$A361),"")</f>
        <v/>
      </c>
      <c r="D361" t="str">
        <f>IFERROR(AVERAGEIFS('HeartRate-2022-03-21-1647950188'!$B:$B,'HeartRate-2022-03-21-1647950188'!$A:$A,Data_Extraction!D$2,'HeartRate-2022-03-21-1647950188'!$C:$C,Data_Extraction!$A361),"")</f>
        <v/>
      </c>
      <c r="E361" t="str">
        <f>IFERROR(AVERAGEIFS('HeartRate-2022-03-21-1647950188'!$B:$B,'HeartRate-2022-03-21-1647950188'!$A:$A,Data_Extraction!E$2,'HeartRate-2022-03-21-1647950188'!$C:$C,Data_Extraction!$A361),"")</f>
        <v/>
      </c>
      <c r="F361" t="str">
        <f>IFERROR(AVERAGEIFS('HeartRate-2022-03-21-1647950188'!$B:$B,'HeartRate-2022-03-21-1647950188'!$A:$A,Data_Extraction!F$2,'HeartRate-2022-03-21-1647950188'!$C:$C,Data_Extraction!$A361),"")</f>
        <v/>
      </c>
      <c r="G361" t="str">
        <f>IFERROR(AVERAGEIFS('HeartRate-2022-03-21-1647950188'!$B:$B,'HeartRate-2022-03-21-1647950188'!$A:$A,Data_Extraction!G$2,'HeartRate-2022-03-21-1647950188'!$C:$C,Data_Extraction!$A361),"")</f>
        <v/>
      </c>
      <c r="H361" t="str">
        <f>IFERROR(AVERAGEIFS('HeartRate-2022-03-21-1647950188'!$B:$B,'HeartRate-2022-03-21-1647950188'!$A:$A,Data_Extraction!H$2,'HeartRate-2022-03-21-1647950188'!$C:$C,Data_Extraction!$A361),"")</f>
        <v/>
      </c>
      <c r="I361" t="str">
        <f>IFERROR(AVERAGEIFS('HeartRate-2022-03-21-1647950188'!$B:$B,'HeartRate-2022-03-21-1647950188'!$A:$A,Data_Extraction!I$2,'HeartRate-2022-03-21-1647950188'!$C:$C,Data_Extraction!$A361),"")</f>
        <v/>
      </c>
      <c r="J361" s="8">
        <f t="shared" si="31"/>
        <v>107</v>
      </c>
      <c r="N361" s="11">
        <f>Data_Extraction!A361</f>
        <v>44634.440347222226</v>
      </c>
      <c r="O361" s="15">
        <f t="shared" si="32"/>
        <v>44634</v>
      </c>
      <c r="P361" s="16">
        <f t="shared" si="33"/>
        <v>0.44034722222222222</v>
      </c>
      <c r="Q361" s="12">
        <f>IF(Data_Extraction!B361="",Data_Extraction!$J361*(Q$1),Data_Extraction!B361)</f>
        <v>107</v>
      </c>
      <c r="R361" s="12">
        <f>IF(Data_Extraction!C361="",Data_Extraction!$J361*(R$1),Data_Extraction!C361)</f>
        <v>98.44</v>
      </c>
      <c r="S361" s="12">
        <f>IF(Data_Extraction!D361="",Data_Extraction!$J361*(S$1),Data_Extraction!D361)</f>
        <v>111.28</v>
      </c>
      <c r="T361" s="12">
        <f>IF(Data_Extraction!E361="",Data_Extraction!$J361*(T$1),Data_Extraction!E361)</f>
        <v>101.64999999999999</v>
      </c>
      <c r="U361" s="12">
        <f>IF(Data_Extraction!F361="",Data_Extraction!$J361*(U$1),Data_Extraction!F361)</f>
        <v>104.86</v>
      </c>
      <c r="V361" s="12">
        <f>IF(Data_Extraction!G361="",Data_Extraction!$J361*(V$1),Data_Extraction!G361)</f>
        <v>97.37</v>
      </c>
      <c r="W361" s="12">
        <f>IF(Data_Extraction!H361="",Data_Extraction!$J361*(W$1),Data_Extraction!H361)</f>
        <v>114.49000000000001</v>
      </c>
      <c r="X361" s="12">
        <f>IF(Data_Extraction!I361="",Data_Extraction!$J361*(X$1),Data_Extraction!I361)</f>
        <v>103.78999999999999</v>
      </c>
      <c r="Y361" s="13">
        <f t="shared" si="30"/>
        <v>104.86</v>
      </c>
      <c r="Z361" s="17" t="str">
        <f t="shared" si="34"/>
        <v>Afternoon</v>
      </c>
      <c r="AA361" s="14" t="str">
        <f>VLOOKUP($N361,'HeartRate-2022-03-21-1647950188'!$C:$G,2,0)</f>
        <v>Introduction</v>
      </c>
      <c r="AB361" s="14" t="str">
        <f>VLOOKUP($N361,'HeartRate-2022-03-21-1647950188'!$C:$G,3,0)</f>
        <v>Off Campus</v>
      </c>
      <c r="AC361" s="14" t="str">
        <f>VLOOKUP($N361,'HeartRate-2022-03-21-1647950188'!$C:$G,4,0)</f>
        <v>Walking</v>
      </c>
      <c r="AD361" s="14" t="str">
        <f>VLOOKUP($N361,'HeartRate-2022-03-21-1647950188'!$C:$G,5,0)</f>
        <v>Technical Contexts</v>
      </c>
      <c r="AE361">
        <f t="shared" si="35"/>
        <v>0</v>
      </c>
      <c r="AF361" s="18">
        <v>44634</v>
      </c>
      <c r="AG361" s="19">
        <v>0.44034722222222222</v>
      </c>
    </row>
    <row r="362" spans="1:33" x14ac:dyDescent="0.3">
      <c r="A362" s="5">
        <v>44634.440960648149</v>
      </c>
      <c r="B362">
        <f>IFERROR(AVERAGEIFS('HeartRate-2022-03-21-1647950188'!$B:$B,'HeartRate-2022-03-21-1647950188'!$A:$A,Data_Extraction!B$2,'HeartRate-2022-03-21-1647950188'!$C:$C,Data_Extraction!$A362),"")</f>
        <v>108</v>
      </c>
      <c r="C362" t="str">
        <f>IFERROR(AVERAGEIFS('HeartRate-2022-03-21-1647950188'!$B:$B,'HeartRate-2022-03-21-1647950188'!$A:$A,Data_Extraction!C$2,'HeartRate-2022-03-21-1647950188'!$C:$C,Data_Extraction!$A362),"")</f>
        <v/>
      </c>
      <c r="D362" t="str">
        <f>IFERROR(AVERAGEIFS('HeartRate-2022-03-21-1647950188'!$B:$B,'HeartRate-2022-03-21-1647950188'!$A:$A,Data_Extraction!D$2,'HeartRate-2022-03-21-1647950188'!$C:$C,Data_Extraction!$A362),"")</f>
        <v/>
      </c>
      <c r="E362" t="str">
        <f>IFERROR(AVERAGEIFS('HeartRate-2022-03-21-1647950188'!$B:$B,'HeartRate-2022-03-21-1647950188'!$A:$A,Data_Extraction!E$2,'HeartRate-2022-03-21-1647950188'!$C:$C,Data_Extraction!$A362),"")</f>
        <v/>
      </c>
      <c r="F362" t="str">
        <f>IFERROR(AVERAGEIFS('HeartRate-2022-03-21-1647950188'!$B:$B,'HeartRate-2022-03-21-1647950188'!$A:$A,Data_Extraction!F$2,'HeartRate-2022-03-21-1647950188'!$C:$C,Data_Extraction!$A362),"")</f>
        <v/>
      </c>
      <c r="G362" t="str">
        <f>IFERROR(AVERAGEIFS('HeartRate-2022-03-21-1647950188'!$B:$B,'HeartRate-2022-03-21-1647950188'!$A:$A,Data_Extraction!G$2,'HeartRate-2022-03-21-1647950188'!$C:$C,Data_Extraction!$A362),"")</f>
        <v/>
      </c>
      <c r="H362" t="str">
        <f>IFERROR(AVERAGEIFS('HeartRate-2022-03-21-1647950188'!$B:$B,'HeartRate-2022-03-21-1647950188'!$A:$A,Data_Extraction!H$2,'HeartRate-2022-03-21-1647950188'!$C:$C,Data_Extraction!$A362),"")</f>
        <v/>
      </c>
      <c r="I362">
        <f>IFERROR(AVERAGEIFS('HeartRate-2022-03-21-1647950188'!$B:$B,'HeartRate-2022-03-21-1647950188'!$A:$A,Data_Extraction!I$2,'HeartRate-2022-03-21-1647950188'!$C:$C,Data_Extraction!$A362),"")</f>
        <v>82</v>
      </c>
      <c r="J362" s="8">
        <f t="shared" si="31"/>
        <v>95</v>
      </c>
      <c r="N362" s="11">
        <f>Data_Extraction!A362</f>
        <v>44634.440960648149</v>
      </c>
      <c r="O362" s="15">
        <f t="shared" si="32"/>
        <v>44634</v>
      </c>
      <c r="P362" s="16">
        <f t="shared" si="33"/>
        <v>0.44096064814814812</v>
      </c>
      <c r="Q362" s="12">
        <f>IF(Data_Extraction!B362="",Data_Extraction!$J362*(Q$1),Data_Extraction!B362)</f>
        <v>108</v>
      </c>
      <c r="R362" s="12">
        <f>IF(Data_Extraction!C362="",Data_Extraction!$J362*(R$1),Data_Extraction!C362)</f>
        <v>87.4</v>
      </c>
      <c r="S362" s="12">
        <f>IF(Data_Extraction!D362="",Data_Extraction!$J362*(S$1),Data_Extraction!D362)</f>
        <v>98.8</v>
      </c>
      <c r="T362" s="12">
        <f>IF(Data_Extraction!E362="",Data_Extraction!$J362*(T$1),Data_Extraction!E362)</f>
        <v>90.25</v>
      </c>
      <c r="U362" s="12">
        <f>IF(Data_Extraction!F362="",Data_Extraction!$J362*(U$1),Data_Extraction!F362)</f>
        <v>93.1</v>
      </c>
      <c r="V362" s="12">
        <f>IF(Data_Extraction!G362="",Data_Extraction!$J362*(V$1),Data_Extraction!G362)</f>
        <v>86.45</v>
      </c>
      <c r="W362" s="12">
        <f>IF(Data_Extraction!H362="",Data_Extraction!$J362*(W$1),Data_Extraction!H362)</f>
        <v>101.65</v>
      </c>
      <c r="X362" s="12">
        <f>IF(Data_Extraction!I362="",Data_Extraction!$J362*(X$1),Data_Extraction!I362)</f>
        <v>82</v>
      </c>
      <c r="Y362" s="13">
        <f t="shared" si="30"/>
        <v>93.456249999999997</v>
      </c>
      <c r="Z362" s="17" t="str">
        <f t="shared" si="34"/>
        <v>Afternoon</v>
      </c>
      <c r="AA362" s="14" t="str">
        <f>VLOOKUP($N362,'HeartRate-2022-03-21-1647950188'!$C:$G,2,0)</f>
        <v>Introduction</v>
      </c>
      <c r="AB362" s="14" t="str">
        <f>VLOOKUP($N362,'HeartRate-2022-03-21-1647950188'!$C:$G,3,0)</f>
        <v>Off Campus</v>
      </c>
      <c r="AC362" s="14" t="str">
        <f>VLOOKUP($N362,'HeartRate-2022-03-21-1647950188'!$C:$G,4,0)</f>
        <v>Walking</v>
      </c>
      <c r="AD362" s="14" t="str">
        <f>VLOOKUP($N362,'HeartRate-2022-03-21-1647950188'!$C:$G,5,0)</f>
        <v>Technical Contexts</v>
      </c>
      <c r="AE362">
        <f t="shared" si="35"/>
        <v>0</v>
      </c>
      <c r="AF362" s="18">
        <v>44634</v>
      </c>
      <c r="AG362" s="19">
        <v>0.44096064814814812</v>
      </c>
    </row>
    <row r="363" spans="1:33" x14ac:dyDescent="0.3">
      <c r="A363" s="5">
        <v>44634.441655092596</v>
      </c>
      <c r="B363">
        <f>IFERROR(AVERAGEIFS('HeartRate-2022-03-21-1647950188'!$B:$B,'HeartRate-2022-03-21-1647950188'!$A:$A,Data_Extraction!B$2,'HeartRate-2022-03-21-1647950188'!$C:$C,Data_Extraction!$A363),"")</f>
        <v>108</v>
      </c>
      <c r="C363" t="str">
        <f>IFERROR(AVERAGEIFS('HeartRate-2022-03-21-1647950188'!$B:$B,'HeartRate-2022-03-21-1647950188'!$A:$A,Data_Extraction!C$2,'HeartRate-2022-03-21-1647950188'!$C:$C,Data_Extraction!$A363),"")</f>
        <v/>
      </c>
      <c r="D363" t="str">
        <f>IFERROR(AVERAGEIFS('HeartRate-2022-03-21-1647950188'!$B:$B,'HeartRate-2022-03-21-1647950188'!$A:$A,Data_Extraction!D$2,'HeartRate-2022-03-21-1647950188'!$C:$C,Data_Extraction!$A363),"")</f>
        <v/>
      </c>
      <c r="E363" t="str">
        <f>IFERROR(AVERAGEIFS('HeartRate-2022-03-21-1647950188'!$B:$B,'HeartRate-2022-03-21-1647950188'!$A:$A,Data_Extraction!E$2,'HeartRate-2022-03-21-1647950188'!$C:$C,Data_Extraction!$A363),"")</f>
        <v/>
      </c>
      <c r="F363" t="str">
        <f>IFERROR(AVERAGEIFS('HeartRate-2022-03-21-1647950188'!$B:$B,'HeartRate-2022-03-21-1647950188'!$A:$A,Data_Extraction!F$2,'HeartRate-2022-03-21-1647950188'!$C:$C,Data_Extraction!$A363),"")</f>
        <v/>
      </c>
      <c r="G363" t="str">
        <f>IFERROR(AVERAGEIFS('HeartRate-2022-03-21-1647950188'!$B:$B,'HeartRate-2022-03-21-1647950188'!$A:$A,Data_Extraction!G$2,'HeartRate-2022-03-21-1647950188'!$C:$C,Data_Extraction!$A363),"")</f>
        <v/>
      </c>
      <c r="H363" t="str">
        <f>IFERROR(AVERAGEIFS('HeartRate-2022-03-21-1647950188'!$B:$B,'HeartRate-2022-03-21-1647950188'!$A:$A,Data_Extraction!H$2,'HeartRate-2022-03-21-1647950188'!$C:$C,Data_Extraction!$A363),"")</f>
        <v/>
      </c>
      <c r="I363">
        <f>IFERROR(AVERAGEIFS('HeartRate-2022-03-21-1647950188'!$B:$B,'HeartRate-2022-03-21-1647950188'!$A:$A,Data_Extraction!I$2,'HeartRate-2022-03-21-1647950188'!$C:$C,Data_Extraction!$A363),"")</f>
        <v>85</v>
      </c>
      <c r="J363" s="8">
        <f t="shared" si="31"/>
        <v>96.5</v>
      </c>
      <c r="N363" s="11">
        <f>Data_Extraction!A363</f>
        <v>44634.441655092596</v>
      </c>
      <c r="O363" s="15">
        <f t="shared" si="32"/>
        <v>44634</v>
      </c>
      <c r="P363" s="16">
        <f t="shared" si="33"/>
        <v>0.44165509259259261</v>
      </c>
      <c r="Q363" s="12">
        <f>IF(Data_Extraction!B363="",Data_Extraction!$J363*(Q$1),Data_Extraction!B363)</f>
        <v>108</v>
      </c>
      <c r="R363" s="12">
        <f>IF(Data_Extraction!C363="",Data_Extraction!$J363*(R$1),Data_Extraction!C363)</f>
        <v>88.78</v>
      </c>
      <c r="S363" s="12">
        <f>IF(Data_Extraction!D363="",Data_Extraction!$J363*(S$1),Data_Extraction!D363)</f>
        <v>100.36</v>
      </c>
      <c r="T363" s="12">
        <f>IF(Data_Extraction!E363="",Data_Extraction!$J363*(T$1),Data_Extraction!E363)</f>
        <v>91.674999999999997</v>
      </c>
      <c r="U363" s="12">
        <f>IF(Data_Extraction!F363="",Data_Extraction!$J363*(U$1),Data_Extraction!F363)</f>
        <v>94.57</v>
      </c>
      <c r="V363" s="12">
        <f>IF(Data_Extraction!G363="",Data_Extraction!$J363*(V$1),Data_Extraction!G363)</f>
        <v>87.814999999999998</v>
      </c>
      <c r="W363" s="12">
        <f>IF(Data_Extraction!H363="",Data_Extraction!$J363*(W$1),Data_Extraction!H363)</f>
        <v>103.25500000000001</v>
      </c>
      <c r="X363" s="12">
        <f>IF(Data_Extraction!I363="",Data_Extraction!$J363*(X$1),Data_Extraction!I363)</f>
        <v>85</v>
      </c>
      <c r="Y363" s="13">
        <f t="shared" si="30"/>
        <v>94.931875000000005</v>
      </c>
      <c r="Z363" s="17" t="str">
        <f t="shared" si="34"/>
        <v>Afternoon</v>
      </c>
      <c r="AA363" s="14" t="str">
        <f>VLOOKUP($N363,'HeartRate-2022-03-21-1647950188'!$C:$G,2,0)</f>
        <v>Introduction</v>
      </c>
      <c r="AB363" s="14" t="str">
        <f>VLOOKUP($N363,'HeartRate-2022-03-21-1647950188'!$C:$G,3,0)</f>
        <v>Off Campus</v>
      </c>
      <c r="AC363" s="14" t="str">
        <f>VLOOKUP($N363,'HeartRate-2022-03-21-1647950188'!$C:$G,4,0)</f>
        <v>Walking</v>
      </c>
      <c r="AD363" s="14" t="str">
        <f>VLOOKUP($N363,'HeartRate-2022-03-21-1647950188'!$C:$G,5,0)</f>
        <v>Technical Contexts</v>
      </c>
      <c r="AE363">
        <f t="shared" si="35"/>
        <v>0</v>
      </c>
      <c r="AF363" s="18">
        <v>44634</v>
      </c>
      <c r="AG363" s="19">
        <v>0.44165509259259261</v>
      </c>
    </row>
    <row r="364" spans="1:33" x14ac:dyDescent="0.3">
      <c r="A364" s="5">
        <v>44634.441666666666</v>
      </c>
      <c r="B364" t="str">
        <f>IFERROR(AVERAGEIFS('HeartRate-2022-03-21-1647950188'!$B:$B,'HeartRate-2022-03-21-1647950188'!$A:$A,Data_Extraction!B$2,'HeartRate-2022-03-21-1647950188'!$C:$C,Data_Extraction!$A364),"")</f>
        <v/>
      </c>
      <c r="C364" t="str">
        <f>IFERROR(AVERAGEIFS('HeartRate-2022-03-21-1647950188'!$B:$B,'HeartRate-2022-03-21-1647950188'!$A:$A,Data_Extraction!C$2,'HeartRate-2022-03-21-1647950188'!$C:$C,Data_Extraction!$A364),"")</f>
        <v/>
      </c>
      <c r="D364" t="str">
        <f>IFERROR(AVERAGEIFS('HeartRate-2022-03-21-1647950188'!$B:$B,'HeartRate-2022-03-21-1647950188'!$A:$A,Data_Extraction!D$2,'HeartRate-2022-03-21-1647950188'!$C:$C,Data_Extraction!$A364),"")</f>
        <v/>
      </c>
      <c r="E364" t="str">
        <f>IFERROR(AVERAGEIFS('HeartRate-2022-03-21-1647950188'!$B:$B,'HeartRate-2022-03-21-1647950188'!$A:$A,Data_Extraction!E$2,'HeartRate-2022-03-21-1647950188'!$C:$C,Data_Extraction!$A364),"")</f>
        <v/>
      </c>
      <c r="F364" t="str">
        <f>IFERROR(AVERAGEIFS('HeartRate-2022-03-21-1647950188'!$B:$B,'HeartRate-2022-03-21-1647950188'!$A:$A,Data_Extraction!F$2,'HeartRate-2022-03-21-1647950188'!$C:$C,Data_Extraction!$A364),"")</f>
        <v/>
      </c>
      <c r="G364">
        <f>IFERROR(AVERAGEIFS('HeartRate-2022-03-21-1647950188'!$B:$B,'HeartRate-2022-03-21-1647950188'!$A:$A,Data_Extraction!G$2,'HeartRate-2022-03-21-1647950188'!$C:$C,Data_Extraction!$A364),"")</f>
        <v>92</v>
      </c>
      <c r="H364" t="str">
        <f>IFERROR(AVERAGEIFS('HeartRate-2022-03-21-1647950188'!$B:$B,'HeartRate-2022-03-21-1647950188'!$A:$A,Data_Extraction!H$2,'HeartRate-2022-03-21-1647950188'!$C:$C,Data_Extraction!$A364),"")</f>
        <v/>
      </c>
      <c r="I364" t="str">
        <f>IFERROR(AVERAGEIFS('HeartRate-2022-03-21-1647950188'!$B:$B,'HeartRate-2022-03-21-1647950188'!$A:$A,Data_Extraction!I$2,'HeartRate-2022-03-21-1647950188'!$C:$C,Data_Extraction!$A364),"")</f>
        <v/>
      </c>
      <c r="J364" s="8">
        <f t="shared" si="31"/>
        <v>92</v>
      </c>
      <c r="N364" s="11">
        <f>Data_Extraction!A364</f>
        <v>44634.441666666666</v>
      </c>
      <c r="O364" s="15">
        <f t="shared" si="32"/>
        <v>44634</v>
      </c>
      <c r="P364" s="16">
        <f t="shared" si="33"/>
        <v>0.44166666666666665</v>
      </c>
      <c r="Q364" s="12">
        <f>IF(Data_Extraction!B364="",Data_Extraction!$J364*(Q$1),Data_Extraction!B364)</f>
        <v>82.8</v>
      </c>
      <c r="R364" s="12">
        <f>IF(Data_Extraction!C364="",Data_Extraction!$J364*(R$1),Data_Extraction!C364)</f>
        <v>84.64</v>
      </c>
      <c r="S364" s="12">
        <f>IF(Data_Extraction!D364="",Data_Extraction!$J364*(S$1),Data_Extraction!D364)</f>
        <v>95.68</v>
      </c>
      <c r="T364" s="12">
        <f>IF(Data_Extraction!E364="",Data_Extraction!$J364*(T$1),Data_Extraction!E364)</f>
        <v>87.399999999999991</v>
      </c>
      <c r="U364" s="12">
        <f>IF(Data_Extraction!F364="",Data_Extraction!$J364*(U$1),Data_Extraction!F364)</f>
        <v>90.16</v>
      </c>
      <c r="V364" s="12">
        <f>IF(Data_Extraction!G364="",Data_Extraction!$J364*(V$1),Data_Extraction!G364)</f>
        <v>92</v>
      </c>
      <c r="W364" s="12">
        <f>IF(Data_Extraction!H364="",Data_Extraction!$J364*(W$1),Data_Extraction!H364)</f>
        <v>98.440000000000012</v>
      </c>
      <c r="X364" s="12">
        <f>IF(Data_Extraction!I364="",Data_Extraction!$J364*(X$1),Data_Extraction!I364)</f>
        <v>89.24</v>
      </c>
      <c r="Y364" s="13">
        <f t="shared" si="30"/>
        <v>90.045000000000002</v>
      </c>
      <c r="Z364" s="17" t="str">
        <f t="shared" si="34"/>
        <v>Afternoon</v>
      </c>
      <c r="AA364" s="14" t="str">
        <f>VLOOKUP($N364,'HeartRate-2022-03-21-1647950188'!$C:$G,2,0)</f>
        <v>Introduction</v>
      </c>
      <c r="AB364" s="14" t="str">
        <f>VLOOKUP($N364,'HeartRate-2022-03-21-1647950188'!$C:$G,3,0)</f>
        <v>Off Campus</v>
      </c>
      <c r="AC364" s="14" t="str">
        <f>VLOOKUP($N364,'HeartRate-2022-03-21-1647950188'!$C:$G,4,0)</f>
        <v>Walking</v>
      </c>
      <c r="AD364" s="14" t="str">
        <f>VLOOKUP($N364,'HeartRate-2022-03-21-1647950188'!$C:$G,5,0)</f>
        <v>Technical Contexts</v>
      </c>
      <c r="AE364">
        <f t="shared" si="35"/>
        <v>0</v>
      </c>
      <c r="AF364" s="18">
        <v>44634</v>
      </c>
      <c r="AG364" s="19">
        <v>0.44166666666666665</v>
      </c>
    </row>
    <row r="365" spans="1:33" x14ac:dyDescent="0.3">
      <c r="A365" s="5">
        <v>44634.441678240742</v>
      </c>
      <c r="B365" t="str">
        <f>IFERROR(AVERAGEIFS('HeartRate-2022-03-21-1647950188'!$B:$B,'HeartRate-2022-03-21-1647950188'!$A:$A,Data_Extraction!B$2,'HeartRate-2022-03-21-1647950188'!$C:$C,Data_Extraction!$A365),"")</f>
        <v/>
      </c>
      <c r="C365">
        <f>IFERROR(AVERAGEIFS('HeartRate-2022-03-21-1647950188'!$B:$B,'HeartRate-2022-03-21-1647950188'!$A:$A,Data_Extraction!C$2,'HeartRate-2022-03-21-1647950188'!$C:$C,Data_Extraction!$A365),"")</f>
        <v>89</v>
      </c>
      <c r="D365" t="str">
        <f>IFERROR(AVERAGEIFS('HeartRate-2022-03-21-1647950188'!$B:$B,'HeartRate-2022-03-21-1647950188'!$A:$A,Data_Extraction!D$2,'HeartRate-2022-03-21-1647950188'!$C:$C,Data_Extraction!$A365),"")</f>
        <v/>
      </c>
      <c r="E365" t="str">
        <f>IFERROR(AVERAGEIFS('HeartRate-2022-03-21-1647950188'!$B:$B,'HeartRate-2022-03-21-1647950188'!$A:$A,Data_Extraction!E$2,'HeartRate-2022-03-21-1647950188'!$C:$C,Data_Extraction!$A365),"")</f>
        <v/>
      </c>
      <c r="F365" t="str">
        <f>IFERROR(AVERAGEIFS('HeartRate-2022-03-21-1647950188'!$B:$B,'HeartRate-2022-03-21-1647950188'!$A:$A,Data_Extraction!F$2,'HeartRate-2022-03-21-1647950188'!$C:$C,Data_Extraction!$A365),"")</f>
        <v/>
      </c>
      <c r="G365" t="str">
        <f>IFERROR(AVERAGEIFS('HeartRate-2022-03-21-1647950188'!$B:$B,'HeartRate-2022-03-21-1647950188'!$A:$A,Data_Extraction!G$2,'HeartRate-2022-03-21-1647950188'!$C:$C,Data_Extraction!$A365),"")</f>
        <v/>
      </c>
      <c r="H365" t="str">
        <f>IFERROR(AVERAGEIFS('HeartRate-2022-03-21-1647950188'!$B:$B,'HeartRate-2022-03-21-1647950188'!$A:$A,Data_Extraction!H$2,'HeartRate-2022-03-21-1647950188'!$C:$C,Data_Extraction!$A365),"")</f>
        <v/>
      </c>
      <c r="I365" t="str">
        <f>IFERROR(AVERAGEIFS('HeartRate-2022-03-21-1647950188'!$B:$B,'HeartRate-2022-03-21-1647950188'!$A:$A,Data_Extraction!I$2,'HeartRate-2022-03-21-1647950188'!$C:$C,Data_Extraction!$A365),"")</f>
        <v/>
      </c>
      <c r="J365" s="8">
        <f t="shared" si="31"/>
        <v>89</v>
      </c>
      <c r="N365" s="11">
        <f>Data_Extraction!A365</f>
        <v>44634.441678240742</v>
      </c>
      <c r="O365" s="15">
        <f t="shared" si="32"/>
        <v>44634</v>
      </c>
      <c r="P365" s="16">
        <f t="shared" si="33"/>
        <v>0.44167824074074075</v>
      </c>
      <c r="Q365" s="12">
        <f>IF(Data_Extraction!B365="",Data_Extraction!$J365*(Q$1),Data_Extraction!B365)</f>
        <v>80.100000000000009</v>
      </c>
      <c r="R365" s="12">
        <f>IF(Data_Extraction!C365="",Data_Extraction!$J365*(R$1),Data_Extraction!C365)</f>
        <v>89</v>
      </c>
      <c r="S365" s="12">
        <f>IF(Data_Extraction!D365="",Data_Extraction!$J365*(S$1),Data_Extraction!D365)</f>
        <v>92.56</v>
      </c>
      <c r="T365" s="12">
        <f>IF(Data_Extraction!E365="",Data_Extraction!$J365*(T$1),Data_Extraction!E365)</f>
        <v>84.55</v>
      </c>
      <c r="U365" s="12">
        <f>IF(Data_Extraction!F365="",Data_Extraction!$J365*(U$1),Data_Extraction!F365)</f>
        <v>87.22</v>
      </c>
      <c r="V365" s="12">
        <f>IF(Data_Extraction!G365="",Data_Extraction!$J365*(V$1),Data_Extraction!G365)</f>
        <v>80.990000000000009</v>
      </c>
      <c r="W365" s="12">
        <f>IF(Data_Extraction!H365="",Data_Extraction!$J365*(W$1),Data_Extraction!H365)</f>
        <v>95.23</v>
      </c>
      <c r="X365" s="12">
        <f>IF(Data_Extraction!I365="",Data_Extraction!$J365*(X$1),Data_Extraction!I365)</f>
        <v>86.33</v>
      </c>
      <c r="Y365" s="13">
        <f t="shared" si="30"/>
        <v>86.997500000000016</v>
      </c>
      <c r="Z365" s="17" t="str">
        <f t="shared" si="34"/>
        <v>Afternoon</v>
      </c>
      <c r="AA365" s="14" t="str">
        <f>VLOOKUP($N365,'HeartRate-2022-03-21-1647950188'!$C:$G,2,0)</f>
        <v>Introduction</v>
      </c>
      <c r="AB365" s="14" t="str">
        <f>VLOOKUP($N365,'HeartRate-2022-03-21-1647950188'!$C:$G,3,0)</f>
        <v>Off Campus</v>
      </c>
      <c r="AC365" s="14" t="str">
        <f>VLOOKUP($N365,'HeartRate-2022-03-21-1647950188'!$C:$G,4,0)</f>
        <v>Walking</v>
      </c>
      <c r="AD365" s="14" t="str">
        <f>VLOOKUP($N365,'HeartRate-2022-03-21-1647950188'!$C:$G,5,0)</f>
        <v>Technical Contexts</v>
      </c>
      <c r="AE365">
        <f t="shared" si="35"/>
        <v>0</v>
      </c>
      <c r="AF365" s="18">
        <v>44634</v>
      </c>
      <c r="AG365" s="19">
        <v>0.44167824074074075</v>
      </c>
    </row>
    <row r="366" spans="1:33" x14ac:dyDescent="0.3">
      <c r="A366" s="5">
        <v>44634.441828703704</v>
      </c>
      <c r="B366">
        <f>IFERROR(AVERAGEIFS('HeartRate-2022-03-21-1647950188'!$B:$B,'HeartRate-2022-03-21-1647950188'!$A:$A,Data_Extraction!B$2,'HeartRate-2022-03-21-1647950188'!$C:$C,Data_Extraction!$A366),"")</f>
        <v>112</v>
      </c>
      <c r="C366" t="str">
        <f>IFERROR(AVERAGEIFS('HeartRate-2022-03-21-1647950188'!$B:$B,'HeartRate-2022-03-21-1647950188'!$A:$A,Data_Extraction!C$2,'HeartRate-2022-03-21-1647950188'!$C:$C,Data_Extraction!$A366),"")</f>
        <v/>
      </c>
      <c r="D366" t="str">
        <f>IFERROR(AVERAGEIFS('HeartRate-2022-03-21-1647950188'!$B:$B,'HeartRate-2022-03-21-1647950188'!$A:$A,Data_Extraction!D$2,'HeartRate-2022-03-21-1647950188'!$C:$C,Data_Extraction!$A366),"")</f>
        <v/>
      </c>
      <c r="E366" t="str">
        <f>IFERROR(AVERAGEIFS('HeartRate-2022-03-21-1647950188'!$B:$B,'HeartRate-2022-03-21-1647950188'!$A:$A,Data_Extraction!E$2,'HeartRate-2022-03-21-1647950188'!$C:$C,Data_Extraction!$A366),"")</f>
        <v/>
      </c>
      <c r="F366" t="str">
        <f>IFERROR(AVERAGEIFS('HeartRate-2022-03-21-1647950188'!$B:$B,'HeartRate-2022-03-21-1647950188'!$A:$A,Data_Extraction!F$2,'HeartRate-2022-03-21-1647950188'!$C:$C,Data_Extraction!$A366),"")</f>
        <v/>
      </c>
      <c r="G366" t="str">
        <f>IFERROR(AVERAGEIFS('HeartRate-2022-03-21-1647950188'!$B:$B,'HeartRate-2022-03-21-1647950188'!$A:$A,Data_Extraction!G$2,'HeartRate-2022-03-21-1647950188'!$C:$C,Data_Extraction!$A366),"")</f>
        <v/>
      </c>
      <c r="H366" t="str">
        <f>IFERROR(AVERAGEIFS('HeartRate-2022-03-21-1647950188'!$B:$B,'HeartRate-2022-03-21-1647950188'!$A:$A,Data_Extraction!H$2,'HeartRate-2022-03-21-1647950188'!$C:$C,Data_Extraction!$A366),"")</f>
        <v/>
      </c>
      <c r="I366" t="str">
        <f>IFERROR(AVERAGEIFS('HeartRate-2022-03-21-1647950188'!$B:$B,'HeartRate-2022-03-21-1647950188'!$A:$A,Data_Extraction!I$2,'HeartRate-2022-03-21-1647950188'!$C:$C,Data_Extraction!$A366),"")</f>
        <v/>
      </c>
      <c r="J366" s="8">
        <f t="shared" si="31"/>
        <v>112</v>
      </c>
      <c r="N366" s="11">
        <f>Data_Extraction!A366</f>
        <v>44634.441828703704</v>
      </c>
      <c r="O366" s="15">
        <f t="shared" si="32"/>
        <v>44634</v>
      </c>
      <c r="P366" s="16">
        <f t="shared" si="33"/>
        <v>0.4418287037037037</v>
      </c>
      <c r="Q366" s="12">
        <f>IF(Data_Extraction!B366="",Data_Extraction!$J366*(Q$1),Data_Extraction!B366)</f>
        <v>112</v>
      </c>
      <c r="R366" s="12">
        <f>IF(Data_Extraction!C366="",Data_Extraction!$J366*(R$1),Data_Extraction!C366)</f>
        <v>103.04</v>
      </c>
      <c r="S366" s="12">
        <f>IF(Data_Extraction!D366="",Data_Extraction!$J366*(S$1),Data_Extraction!D366)</f>
        <v>116.48</v>
      </c>
      <c r="T366" s="12">
        <f>IF(Data_Extraction!E366="",Data_Extraction!$J366*(T$1),Data_Extraction!E366)</f>
        <v>106.39999999999999</v>
      </c>
      <c r="U366" s="12">
        <f>IF(Data_Extraction!F366="",Data_Extraction!$J366*(U$1),Data_Extraction!F366)</f>
        <v>109.75999999999999</v>
      </c>
      <c r="V366" s="12">
        <f>IF(Data_Extraction!G366="",Data_Extraction!$J366*(V$1),Data_Extraction!G366)</f>
        <v>101.92</v>
      </c>
      <c r="W366" s="12">
        <f>IF(Data_Extraction!H366="",Data_Extraction!$J366*(W$1),Data_Extraction!H366)</f>
        <v>119.84</v>
      </c>
      <c r="X366" s="12">
        <f>IF(Data_Extraction!I366="",Data_Extraction!$J366*(X$1),Data_Extraction!I366)</f>
        <v>108.64</v>
      </c>
      <c r="Y366" s="13">
        <f t="shared" si="30"/>
        <v>109.76</v>
      </c>
      <c r="Z366" s="17" t="str">
        <f t="shared" si="34"/>
        <v>Afternoon</v>
      </c>
      <c r="AA366" s="14" t="str">
        <f>VLOOKUP($N366,'HeartRate-2022-03-21-1647950188'!$C:$G,2,0)</f>
        <v>Introduction</v>
      </c>
      <c r="AB366" s="14" t="str">
        <f>VLOOKUP($N366,'HeartRate-2022-03-21-1647950188'!$C:$G,3,0)</f>
        <v>Off Campus</v>
      </c>
      <c r="AC366" s="14" t="str">
        <f>VLOOKUP($N366,'HeartRate-2022-03-21-1647950188'!$C:$G,4,0)</f>
        <v>Walking</v>
      </c>
      <c r="AD366" s="14" t="str">
        <f>VLOOKUP($N366,'HeartRate-2022-03-21-1647950188'!$C:$G,5,0)</f>
        <v>Technical Contexts</v>
      </c>
      <c r="AE366">
        <f t="shared" si="35"/>
        <v>0</v>
      </c>
      <c r="AF366" s="18">
        <v>44634</v>
      </c>
      <c r="AG366" s="19">
        <v>0.4418287037037037</v>
      </c>
    </row>
    <row r="367" spans="1:33" x14ac:dyDescent="0.3">
      <c r="A367" s="5">
        <v>44634.441990740743</v>
      </c>
      <c r="B367">
        <f>IFERROR(AVERAGEIFS('HeartRate-2022-03-21-1647950188'!$B:$B,'HeartRate-2022-03-21-1647950188'!$A:$A,Data_Extraction!B$2,'HeartRate-2022-03-21-1647950188'!$C:$C,Data_Extraction!$A367),"")</f>
        <v>104</v>
      </c>
      <c r="C367" t="str">
        <f>IFERROR(AVERAGEIFS('HeartRate-2022-03-21-1647950188'!$B:$B,'HeartRate-2022-03-21-1647950188'!$A:$A,Data_Extraction!C$2,'HeartRate-2022-03-21-1647950188'!$C:$C,Data_Extraction!$A367),"")</f>
        <v/>
      </c>
      <c r="D367" t="str">
        <f>IFERROR(AVERAGEIFS('HeartRate-2022-03-21-1647950188'!$B:$B,'HeartRate-2022-03-21-1647950188'!$A:$A,Data_Extraction!D$2,'HeartRate-2022-03-21-1647950188'!$C:$C,Data_Extraction!$A367),"")</f>
        <v/>
      </c>
      <c r="E367" t="str">
        <f>IFERROR(AVERAGEIFS('HeartRate-2022-03-21-1647950188'!$B:$B,'HeartRate-2022-03-21-1647950188'!$A:$A,Data_Extraction!E$2,'HeartRate-2022-03-21-1647950188'!$C:$C,Data_Extraction!$A367),"")</f>
        <v/>
      </c>
      <c r="F367" t="str">
        <f>IFERROR(AVERAGEIFS('HeartRate-2022-03-21-1647950188'!$B:$B,'HeartRate-2022-03-21-1647950188'!$A:$A,Data_Extraction!F$2,'HeartRate-2022-03-21-1647950188'!$C:$C,Data_Extraction!$A367),"")</f>
        <v/>
      </c>
      <c r="G367" t="str">
        <f>IFERROR(AVERAGEIFS('HeartRate-2022-03-21-1647950188'!$B:$B,'HeartRate-2022-03-21-1647950188'!$A:$A,Data_Extraction!G$2,'HeartRate-2022-03-21-1647950188'!$C:$C,Data_Extraction!$A367),"")</f>
        <v/>
      </c>
      <c r="H367" t="str">
        <f>IFERROR(AVERAGEIFS('HeartRate-2022-03-21-1647950188'!$B:$B,'HeartRate-2022-03-21-1647950188'!$A:$A,Data_Extraction!H$2,'HeartRate-2022-03-21-1647950188'!$C:$C,Data_Extraction!$A367),"")</f>
        <v/>
      </c>
      <c r="I367" t="str">
        <f>IFERROR(AVERAGEIFS('HeartRate-2022-03-21-1647950188'!$B:$B,'HeartRate-2022-03-21-1647950188'!$A:$A,Data_Extraction!I$2,'HeartRate-2022-03-21-1647950188'!$C:$C,Data_Extraction!$A367),"")</f>
        <v/>
      </c>
      <c r="J367" s="8">
        <f t="shared" si="31"/>
        <v>104</v>
      </c>
      <c r="N367" s="11">
        <f>Data_Extraction!A367</f>
        <v>44634.441990740743</v>
      </c>
      <c r="O367" s="15">
        <f t="shared" si="32"/>
        <v>44634</v>
      </c>
      <c r="P367" s="16">
        <f t="shared" si="33"/>
        <v>0.4419907407407408</v>
      </c>
      <c r="Q367" s="12">
        <f>IF(Data_Extraction!B367="",Data_Extraction!$J367*(Q$1),Data_Extraction!B367)</f>
        <v>104</v>
      </c>
      <c r="R367" s="12">
        <f>IF(Data_Extraction!C367="",Data_Extraction!$J367*(R$1),Data_Extraction!C367)</f>
        <v>95.68</v>
      </c>
      <c r="S367" s="12">
        <f>IF(Data_Extraction!D367="",Data_Extraction!$J367*(S$1),Data_Extraction!D367)</f>
        <v>108.16</v>
      </c>
      <c r="T367" s="12">
        <f>IF(Data_Extraction!E367="",Data_Extraction!$J367*(T$1),Data_Extraction!E367)</f>
        <v>98.8</v>
      </c>
      <c r="U367" s="12">
        <f>IF(Data_Extraction!F367="",Data_Extraction!$J367*(U$1),Data_Extraction!F367)</f>
        <v>101.92</v>
      </c>
      <c r="V367" s="12">
        <f>IF(Data_Extraction!G367="",Data_Extraction!$J367*(V$1),Data_Extraction!G367)</f>
        <v>94.64</v>
      </c>
      <c r="W367" s="12">
        <f>IF(Data_Extraction!H367="",Data_Extraction!$J367*(W$1),Data_Extraction!H367)</f>
        <v>111.28</v>
      </c>
      <c r="X367" s="12">
        <f>IF(Data_Extraction!I367="",Data_Extraction!$J367*(X$1),Data_Extraction!I367)</f>
        <v>100.88</v>
      </c>
      <c r="Y367" s="13">
        <f t="shared" si="30"/>
        <v>101.92</v>
      </c>
      <c r="Z367" s="17" t="str">
        <f t="shared" si="34"/>
        <v>Afternoon</v>
      </c>
      <c r="AA367" s="14" t="str">
        <f>VLOOKUP($N367,'HeartRate-2022-03-21-1647950188'!$C:$G,2,0)</f>
        <v>Introduction</v>
      </c>
      <c r="AB367" s="14" t="str">
        <f>VLOOKUP($N367,'HeartRate-2022-03-21-1647950188'!$C:$G,3,0)</f>
        <v>Off Campus</v>
      </c>
      <c r="AC367" s="14" t="str">
        <f>VLOOKUP($N367,'HeartRate-2022-03-21-1647950188'!$C:$G,4,0)</f>
        <v>Walking</v>
      </c>
      <c r="AD367" s="14" t="str">
        <f>VLOOKUP($N367,'HeartRate-2022-03-21-1647950188'!$C:$G,5,0)</f>
        <v>Technical Contexts</v>
      </c>
      <c r="AE367">
        <f t="shared" si="35"/>
        <v>0</v>
      </c>
      <c r="AF367" s="18">
        <v>44634</v>
      </c>
      <c r="AG367" s="19">
        <v>0.4419907407407408</v>
      </c>
    </row>
    <row r="368" spans="1:33" x14ac:dyDescent="0.3">
      <c r="A368" s="5">
        <v>44634.442349537036</v>
      </c>
      <c r="B368">
        <f>IFERROR(AVERAGEIFS('HeartRate-2022-03-21-1647950188'!$B:$B,'HeartRate-2022-03-21-1647950188'!$A:$A,Data_Extraction!B$2,'HeartRate-2022-03-21-1647950188'!$C:$C,Data_Extraction!$A368),"")</f>
        <v>107</v>
      </c>
      <c r="C368" t="str">
        <f>IFERROR(AVERAGEIFS('HeartRate-2022-03-21-1647950188'!$B:$B,'HeartRate-2022-03-21-1647950188'!$A:$A,Data_Extraction!C$2,'HeartRate-2022-03-21-1647950188'!$C:$C,Data_Extraction!$A368),"")</f>
        <v/>
      </c>
      <c r="D368" t="str">
        <f>IFERROR(AVERAGEIFS('HeartRate-2022-03-21-1647950188'!$B:$B,'HeartRate-2022-03-21-1647950188'!$A:$A,Data_Extraction!D$2,'HeartRate-2022-03-21-1647950188'!$C:$C,Data_Extraction!$A368),"")</f>
        <v/>
      </c>
      <c r="E368" t="str">
        <f>IFERROR(AVERAGEIFS('HeartRate-2022-03-21-1647950188'!$B:$B,'HeartRate-2022-03-21-1647950188'!$A:$A,Data_Extraction!E$2,'HeartRate-2022-03-21-1647950188'!$C:$C,Data_Extraction!$A368),"")</f>
        <v/>
      </c>
      <c r="F368" t="str">
        <f>IFERROR(AVERAGEIFS('HeartRate-2022-03-21-1647950188'!$B:$B,'HeartRate-2022-03-21-1647950188'!$A:$A,Data_Extraction!F$2,'HeartRate-2022-03-21-1647950188'!$C:$C,Data_Extraction!$A368),"")</f>
        <v/>
      </c>
      <c r="G368" t="str">
        <f>IFERROR(AVERAGEIFS('HeartRate-2022-03-21-1647950188'!$B:$B,'HeartRate-2022-03-21-1647950188'!$A:$A,Data_Extraction!G$2,'HeartRate-2022-03-21-1647950188'!$C:$C,Data_Extraction!$A368),"")</f>
        <v/>
      </c>
      <c r="H368" t="str">
        <f>IFERROR(AVERAGEIFS('HeartRate-2022-03-21-1647950188'!$B:$B,'HeartRate-2022-03-21-1647950188'!$A:$A,Data_Extraction!H$2,'HeartRate-2022-03-21-1647950188'!$C:$C,Data_Extraction!$A368),"")</f>
        <v/>
      </c>
      <c r="I368">
        <f>IFERROR(AVERAGEIFS('HeartRate-2022-03-21-1647950188'!$B:$B,'HeartRate-2022-03-21-1647950188'!$A:$A,Data_Extraction!I$2,'HeartRate-2022-03-21-1647950188'!$C:$C,Data_Extraction!$A368),"")</f>
        <v>95</v>
      </c>
      <c r="J368" s="8">
        <f t="shared" si="31"/>
        <v>101</v>
      </c>
      <c r="N368" s="11">
        <f>Data_Extraction!A368</f>
        <v>44634.442349537036</v>
      </c>
      <c r="O368" s="15">
        <f t="shared" si="32"/>
        <v>44634</v>
      </c>
      <c r="P368" s="16">
        <f t="shared" si="33"/>
        <v>0.442349537037037</v>
      </c>
      <c r="Q368" s="12">
        <f>IF(Data_Extraction!B368="",Data_Extraction!$J368*(Q$1),Data_Extraction!B368)</f>
        <v>107</v>
      </c>
      <c r="R368" s="12">
        <f>IF(Data_Extraction!C368="",Data_Extraction!$J368*(R$1),Data_Extraction!C368)</f>
        <v>92.92</v>
      </c>
      <c r="S368" s="12">
        <f>IF(Data_Extraction!D368="",Data_Extraction!$J368*(S$1),Data_Extraction!D368)</f>
        <v>105.04</v>
      </c>
      <c r="T368" s="12">
        <f>IF(Data_Extraction!E368="",Data_Extraction!$J368*(T$1),Data_Extraction!E368)</f>
        <v>95.949999999999989</v>
      </c>
      <c r="U368" s="12">
        <f>IF(Data_Extraction!F368="",Data_Extraction!$J368*(U$1),Data_Extraction!F368)</f>
        <v>98.98</v>
      </c>
      <c r="V368" s="12">
        <f>IF(Data_Extraction!G368="",Data_Extraction!$J368*(V$1),Data_Extraction!G368)</f>
        <v>91.91</v>
      </c>
      <c r="W368" s="12">
        <f>IF(Data_Extraction!H368="",Data_Extraction!$J368*(W$1),Data_Extraction!H368)</f>
        <v>108.07000000000001</v>
      </c>
      <c r="X368" s="12">
        <f>IF(Data_Extraction!I368="",Data_Extraction!$J368*(X$1),Data_Extraction!I368)</f>
        <v>95</v>
      </c>
      <c r="Y368" s="13">
        <f t="shared" si="30"/>
        <v>99.358750000000015</v>
      </c>
      <c r="Z368" s="17" t="str">
        <f t="shared" si="34"/>
        <v>Afternoon</v>
      </c>
      <c r="AA368" s="14" t="str">
        <f>VLOOKUP($N368,'HeartRate-2022-03-21-1647950188'!$C:$G,2,0)</f>
        <v>Introduction</v>
      </c>
      <c r="AB368" s="14" t="str">
        <f>VLOOKUP($N368,'HeartRate-2022-03-21-1647950188'!$C:$G,3,0)</f>
        <v>Off Campus</v>
      </c>
      <c r="AC368" s="14" t="str">
        <f>VLOOKUP($N368,'HeartRate-2022-03-21-1647950188'!$C:$G,4,0)</f>
        <v>Walking</v>
      </c>
      <c r="AD368" s="14" t="str">
        <f>VLOOKUP($N368,'HeartRate-2022-03-21-1647950188'!$C:$G,5,0)</f>
        <v>Technical Contexts</v>
      </c>
      <c r="AE368">
        <f t="shared" si="35"/>
        <v>0</v>
      </c>
      <c r="AF368" s="18">
        <v>44634</v>
      </c>
      <c r="AG368" s="19">
        <v>0.442349537037037</v>
      </c>
    </row>
    <row r="369" spans="1:33" x14ac:dyDescent="0.3">
      <c r="A369" s="5">
        <v>44634.443043981482</v>
      </c>
      <c r="B369">
        <f>IFERROR(AVERAGEIFS('HeartRate-2022-03-21-1647950188'!$B:$B,'HeartRate-2022-03-21-1647950188'!$A:$A,Data_Extraction!B$2,'HeartRate-2022-03-21-1647950188'!$C:$C,Data_Extraction!$A369),"")</f>
        <v>104</v>
      </c>
      <c r="C369" t="str">
        <f>IFERROR(AVERAGEIFS('HeartRate-2022-03-21-1647950188'!$B:$B,'HeartRate-2022-03-21-1647950188'!$A:$A,Data_Extraction!C$2,'HeartRate-2022-03-21-1647950188'!$C:$C,Data_Extraction!$A369),"")</f>
        <v/>
      </c>
      <c r="D369" t="str">
        <f>IFERROR(AVERAGEIFS('HeartRate-2022-03-21-1647950188'!$B:$B,'HeartRate-2022-03-21-1647950188'!$A:$A,Data_Extraction!D$2,'HeartRate-2022-03-21-1647950188'!$C:$C,Data_Extraction!$A369),"")</f>
        <v/>
      </c>
      <c r="E369" t="str">
        <f>IFERROR(AVERAGEIFS('HeartRate-2022-03-21-1647950188'!$B:$B,'HeartRate-2022-03-21-1647950188'!$A:$A,Data_Extraction!E$2,'HeartRate-2022-03-21-1647950188'!$C:$C,Data_Extraction!$A369),"")</f>
        <v/>
      </c>
      <c r="F369" t="str">
        <f>IFERROR(AVERAGEIFS('HeartRate-2022-03-21-1647950188'!$B:$B,'HeartRate-2022-03-21-1647950188'!$A:$A,Data_Extraction!F$2,'HeartRate-2022-03-21-1647950188'!$C:$C,Data_Extraction!$A369),"")</f>
        <v/>
      </c>
      <c r="G369" t="str">
        <f>IFERROR(AVERAGEIFS('HeartRate-2022-03-21-1647950188'!$B:$B,'HeartRate-2022-03-21-1647950188'!$A:$A,Data_Extraction!G$2,'HeartRate-2022-03-21-1647950188'!$C:$C,Data_Extraction!$A369),"")</f>
        <v/>
      </c>
      <c r="H369" t="str">
        <f>IFERROR(AVERAGEIFS('HeartRate-2022-03-21-1647950188'!$B:$B,'HeartRate-2022-03-21-1647950188'!$A:$A,Data_Extraction!H$2,'HeartRate-2022-03-21-1647950188'!$C:$C,Data_Extraction!$A369),"")</f>
        <v/>
      </c>
      <c r="I369">
        <f>IFERROR(AVERAGEIFS('HeartRate-2022-03-21-1647950188'!$B:$B,'HeartRate-2022-03-21-1647950188'!$A:$A,Data_Extraction!I$2,'HeartRate-2022-03-21-1647950188'!$C:$C,Data_Extraction!$A369),"")</f>
        <v>84</v>
      </c>
      <c r="J369" s="8">
        <f t="shared" si="31"/>
        <v>94</v>
      </c>
      <c r="N369" s="11">
        <f>Data_Extraction!A369</f>
        <v>44634.443043981482</v>
      </c>
      <c r="O369" s="15">
        <f t="shared" si="32"/>
        <v>44634</v>
      </c>
      <c r="P369" s="16">
        <f t="shared" si="33"/>
        <v>0.4430439814814815</v>
      </c>
      <c r="Q369" s="12">
        <f>IF(Data_Extraction!B369="",Data_Extraction!$J369*(Q$1),Data_Extraction!B369)</f>
        <v>104</v>
      </c>
      <c r="R369" s="12">
        <f>IF(Data_Extraction!C369="",Data_Extraction!$J369*(R$1),Data_Extraction!C369)</f>
        <v>86.48</v>
      </c>
      <c r="S369" s="12">
        <f>IF(Data_Extraction!D369="",Data_Extraction!$J369*(S$1),Data_Extraction!D369)</f>
        <v>97.76</v>
      </c>
      <c r="T369" s="12">
        <f>IF(Data_Extraction!E369="",Data_Extraction!$J369*(T$1),Data_Extraction!E369)</f>
        <v>89.3</v>
      </c>
      <c r="U369" s="12">
        <f>IF(Data_Extraction!F369="",Data_Extraction!$J369*(U$1),Data_Extraction!F369)</f>
        <v>92.12</v>
      </c>
      <c r="V369" s="12">
        <f>IF(Data_Extraction!G369="",Data_Extraction!$J369*(V$1),Data_Extraction!G369)</f>
        <v>85.54</v>
      </c>
      <c r="W369" s="12">
        <f>IF(Data_Extraction!H369="",Data_Extraction!$J369*(W$1),Data_Extraction!H369)</f>
        <v>100.58000000000001</v>
      </c>
      <c r="X369" s="12">
        <f>IF(Data_Extraction!I369="",Data_Extraction!$J369*(X$1),Data_Extraction!I369)</f>
        <v>84</v>
      </c>
      <c r="Y369" s="13">
        <f t="shared" si="30"/>
        <v>92.472500000000011</v>
      </c>
      <c r="Z369" s="17" t="str">
        <f t="shared" si="34"/>
        <v>Afternoon</v>
      </c>
      <c r="AA369" s="14" t="str">
        <f>VLOOKUP($N369,'HeartRate-2022-03-21-1647950188'!$C:$G,2,0)</f>
        <v>Introduction</v>
      </c>
      <c r="AB369" s="14" t="str">
        <f>VLOOKUP($N369,'HeartRate-2022-03-21-1647950188'!$C:$G,3,0)</f>
        <v>Off Campus</v>
      </c>
      <c r="AC369" s="14" t="str">
        <f>VLOOKUP($N369,'HeartRate-2022-03-21-1647950188'!$C:$G,4,0)</f>
        <v>Walking</v>
      </c>
      <c r="AD369" s="14" t="str">
        <f>VLOOKUP($N369,'HeartRate-2022-03-21-1647950188'!$C:$G,5,0)</f>
        <v>Technical Contexts</v>
      </c>
      <c r="AE369">
        <f t="shared" si="35"/>
        <v>0</v>
      </c>
      <c r="AF369" s="18">
        <v>44634</v>
      </c>
      <c r="AG369" s="19">
        <v>0.4430439814814815</v>
      </c>
    </row>
    <row r="370" spans="1:33" x14ac:dyDescent="0.3">
      <c r="A370" s="5">
        <v>44634.443333333336</v>
      </c>
      <c r="B370" t="str">
        <f>IFERROR(AVERAGEIFS('HeartRate-2022-03-21-1647950188'!$B:$B,'HeartRate-2022-03-21-1647950188'!$A:$A,Data_Extraction!B$2,'HeartRate-2022-03-21-1647950188'!$C:$C,Data_Extraction!$A370),"")</f>
        <v/>
      </c>
      <c r="C370" t="str">
        <f>IFERROR(AVERAGEIFS('HeartRate-2022-03-21-1647950188'!$B:$B,'HeartRate-2022-03-21-1647950188'!$A:$A,Data_Extraction!C$2,'HeartRate-2022-03-21-1647950188'!$C:$C,Data_Extraction!$A370),"")</f>
        <v/>
      </c>
      <c r="D370" t="str">
        <f>IFERROR(AVERAGEIFS('HeartRate-2022-03-21-1647950188'!$B:$B,'HeartRate-2022-03-21-1647950188'!$A:$A,Data_Extraction!D$2,'HeartRate-2022-03-21-1647950188'!$C:$C,Data_Extraction!$A370),"")</f>
        <v/>
      </c>
      <c r="E370" t="str">
        <f>IFERROR(AVERAGEIFS('HeartRate-2022-03-21-1647950188'!$B:$B,'HeartRate-2022-03-21-1647950188'!$A:$A,Data_Extraction!E$2,'HeartRate-2022-03-21-1647950188'!$C:$C,Data_Extraction!$A370),"")</f>
        <v/>
      </c>
      <c r="F370" t="str">
        <f>IFERROR(AVERAGEIFS('HeartRate-2022-03-21-1647950188'!$B:$B,'HeartRate-2022-03-21-1647950188'!$A:$A,Data_Extraction!F$2,'HeartRate-2022-03-21-1647950188'!$C:$C,Data_Extraction!$A370),"")</f>
        <v/>
      </c>
      <c r="G370" t="str">
        <f>IFERROR(AVERAGEIFS('HeartRate-2022-03-21-1647950188'!$B:$B,'HeartRate-2022-03-21-1647950188'!$A:$A,Data_Extraction!G$2,'HeartRate-2022-03-21-1647950188'!$C:$C,Data_Extraction!$A370),"")</f>
        <v/>
      </c>
      <c r="H370" t="str">
        <f>IFERROR(AVERAGEIFS('HeartRate-2022-03-21-1647950188'!$B:$B,'HeartRate-2022-03-21-1647950188'!$A:$A,Data_Extraction!H$2,'HeartRate-2022-03-21-1647950188'!$C:$C,Data_Extraction!$A370),"")</f>
        <v/>
      </c>
      <c r="I370">
        <f>IFERROR(AVERAGEIFS('HeartRate-2022-03-21-1647950188'!$B:$B,'HeartRate-2022-03-21-1647950188'!$A:$A,Data_Extraction!I$2,'HeartRate-2022-03-21-1647950188'!$C:$C,Data_Extraction!$A370),"")</f>
        <v>80</v>
      </c>
      <c r="J370" s="8">
        <f t="shared" si="31"/>
        <v>80</v>
      </c>
      <c r="N370" s="11">
        <f>Data_Extraction!A370</f>
        <v>44634.443333333336</v>
      </c>
      <c r="O370" s="15">
        <f t="shared" si="32"/>
        <v>44634</v>
      </c>
      <c r="P370" s="16">
        <f t="shared" si="33"/>
        <v>0.44333333333333336</v>
      </c>
      <c r="Q370" s="12">
        <f>IF(Data_Extraction!B370="",Data_Extraction!$J370*(Q$1),Data_Extraction!B370)</f>
        <v>72</v>
      </c>
      <c r="R370" s="12">
        <f>IF(Data_Extraction!C370="",Data_Extraction!$J370*(R$1),Data_Extraction!C370)</f>
        <v>73.600000000000009</v>
      </c>
      <c r="S370" s="12">
        <f>IF(Data_Extraction!D370="",Data_Extraction!$J370*(S$1),Data_Extraction!D370)</f>
        <v>83.2</v>
      </c>
      <c r="T370" s="12">
        <f>IF(Data_Extraction!E370="",Data_Extraction!$J370*(T$1),Data_Extraction!E370)</f>
        <v>76</v>
      </c>
      <c r="U370" s="12">
        <f>IF(Data_Extraction!F370="",Data_Extraction!$J370*(U$1),Data_Extraction!F370)</f>
        <v>78.400000000000006</v>
      </c>
      <c r="V370" s="12">
        <f>IF(Data_Extraction!G370="",Data_Extraction!$J370*(V$1),Data_Extraction!G370)</f>
        <v>72.8</v>
      </c>
      <c r="W370" s="12">
        <f>IF(Data_Extraction!H370="",Data_Extraction!$J370*(W$1),Data_Extraction!H370)</f>
        <v>85.600000000000009</v>
      </c>
      <c r="X370" s="12">
        <f>IF(Data_Extraction!I370="",Data_Extraction!$J370*(X$1),Data_Extraction!I370)</f>
        <v>80</v>
      </c>
      <c r="Y370" s="13">
        <f t="shared" si="30"/>
        <v>77.7</v>
      </c>
      <c r="Z370" s="17" t="str">
        <f t="shared" si="34"/>
        <v>Afternoon</v>
      </c>
      <c r="AA370" s="14" t="str">
        <f>VLOOKUP($N370,'HeartRate-2022-03-21-1647950188'!$C:$G,2,0)</f>
        <v>Introduction</v>
      </c>
      <c r="AB370" s="14" t="str">
        <f>VLOOKUP($N370,'HeartRate-2022-03-21-1647950188'!$C:$G,3,0)</f>
        <v>Off Campus</v>
      </c>
      <c r="AC370" s="14" t="str">
        <f>VLOOKUP($N370,'HeartRate-2022-03-21-1647950188'!$C:$G,4,0)</f>
        <v>Walking</v>
      </c>
      <c r="AD370" s="14" t="str">
        <f>VLOOKUP($N370,'HeartRate-2022-03-21-1647950188'!$C:$G,5,0)</f>
        <v>Technical Contexts</v>
      </c>
      <c r="AE370">
        <f t="shared" si="35"/>
        <v>0</v>
      </c>
      <c r="AF370" s="18">
        <v>44634</v>
      </c>
      <c r="AG370" s="19">
        <v>0.44333333333333336</v>
      </c>
    </row>
    <row r="371" spans="1:33" x14ac:dyDescent="0.3">
      <c r="A371" s="5">
        <v>44634.443692129629</v>
      </c>
      <c r="B371" t="str">
        <f>IFERROR(AVERAGEIFS('HeartRate-2022-03-21-1647950188'!$B:$B,'HeartRate-2022-03-21-1647950188'!$A:$A,Data_Extraction!B$2,'HeartRate-2022-03-21-1647950188'!$C:$C,Data_Extraction!$A371),"")</f>
        <v/>
      </c>
      <c r="C371" t="str">
        <f>IFERROR(AVERAGEIFS('HeartRate-2022-03-21-1647950188'!$B:$B,'HeartRate-2022-03-21-1647950188'!$A:$A,Data_Extraction!C$2,'HeartRate-2022-03-21-1647950188'!$C:$C,Data_Extraction!$A371),"")</f>
        <v/>
      </c>
      <c r="D371" t="str">
        <f>IFERROR(AVERAGEIFS('HeartRate-2022-03-21-1647950188'!$B:$B,'HeartRate-2022-03-21-1647950188'!$A:$A,Data_Extraction!D$2,'HeartRate-2022-03-21-1647950188'!$C:$C,Data_Extraction!$A371),"")</f>
        <v/>
      </c>
      <c r="E371" t="str">
        <f>IFERROR(AVERAGEIFS('HeartRate-2022-03-21-1647950188'!$B:$B,'HeartRate-2022-03-21-1647950188'!$A:$A,Data_Extraction!E$2,'HeartRate-2022-03-21-1647950188'!$C:$C,Data_Extraction!$A371),"")</f>
        <v/>
      </c>
      <c r="F371" t="str">
        <f>IFERROR(AVERAGEIFS('HeartRate-2022-03-21-1647950188'!$B:$B,'HeartRate-2022-03-21-1647950188'!$A:$A,Data_Extraction!F$2,'HeartRate-2022-03-21-1647950188'!$C:$C,Data_Extraction!$A371),"")</f>
        <v/>
      </c>
      <c r="G371" t="str">
        <f>IFERROR(AVERAGEIFS('HeartRate-2022-03-21-1647950188'!$B:$B,'HeartRate-2022-03-21-1647950188'!$A:$A,Data_Extraction!G$2,'HeartRate-2022-03-21-1647950188'!$C:$C,Data_Extraction!$A371),"")</f>
        <v/>
      </c>
      <c r="H371" t="str">
        <f>IFERROR(AVERAGEIFS('HeartRate-2022-03-21-1647950188'!$B:$B,'HeartRate-2022-03-21-1647950188'!$A:$A,Data_Extraction!H$2,'HeartRate-2022-03-21-1647950188'!$C:$C,Data_Extraction!$A371),"")</f>
        <v/>
      </c>
      <c r="I371">
        <f>IFERROR(AVERAGEIFS('HeartRate-2022-03-21-1647950188'!$B:$B,'HeartRate-2022-03-21-1647950188'!$A:$A,Data_Extraction!I$2,'HeartRate-2022-03-21-1647950188'!$C:$C,Data_Extraction!$A371),"")</f>
        <v>86</v>
      </c>
      <c r="J371" s="8">
        <f t="shared" si="31"/>
        <v>86</v>
      </c>
      <c r="N371" s="11">
        <f>Data_Extraction!A371</f>
        <v>44634.443692129629</v>
      </c>
      <c r="O371" s="15">
        <f t="shared" si="32"/>
        <v>44634</v>
      </c>
      <c r="P371" s="16">
        <f t="shared" si="33"/>
        <v>0.44369212962962962</v>
      </c>
      <c r="Q371" s="12">
        <f>IF(Data_Extraction!B371="",Data_Extraction!$J371*(Q$1),Data_Extraction!B371)</f>
        <v>77.400000000000006</v>
      </c>
      <c r="R371" s="12">
        <f>IF(Data_Extraction!C371="",Data_Extraction!$J371*(R$1),Data_Extraction!C371)</f>
        <v>79.12</v>
      </c>
      <c r="S371" s="12">
        <f>IF(Data_Extraction!D371="",Data_Extraction!$J371*(S$1),Data_Extraction!D371)</f>
        <v>89.44</v>
      </c>
      <c r="T371" s="12">
        <f>IF(Data_Extraction!E371="",Data_Extraction!$J371*(T$1),Data_Extraction!E371)</f>
        <v>81.7</v>
      </c>
      <c r="U371" s="12">
        <f>IF(Data_Extraction!F371="",Data_Extraction!$J371*(U$1),Data_Extraction!F371)</f>
        <v>84.28</v>
      </c>
      <c r="V371" s="12">
        <f>IF(Data_Extraction!G371="",Data_Extraction!$J371*(V$1),Data_Extraction!G371)</f>
        <v>78.260000000000005</v>
      </c>
      <c r="W371" s="12">
        <f>IF(Data_Extraction!H371="",Data_Extraction!$J371*(W$1),Data_Extraction!H371)</f>
        <v>92.02000000000001</v>
      </c>
      <c r="X371" s="12">
        <f>IF(Data_Extraction!I371="",Data_Extraction!$J371*(X$1),Data_Extraction!I371)</f>
        <v>86</v>
      </c>
      <c r="Y371" s="13">
        <f t="shared" si="30"/>
        <v>83.527500000000003</v>
      </c>
      <c r="Z371" s="17" t="str">
        <f t="shared" si="34"/>
        <v>Afternoon</v>
      </c>
      <c r="AA371" s="14" t="str">
        <f>VLOOKUP($N371,'HeartRate-2022-03-21-1647950188'!$C:$G,2,0)</f>
        <v>Introduction</v>
      </c>
      <c r="AB371" s="14" t="str">
        <f>VLOOKUP($N371,'HeartRate-2022-03-21-1647950188'!$C:$G,3,0)</f>
        <v>Off Campus</v>
      </c>
      <c r="AC371" s="14" t="str">
        <f>VLOOKUP($N371,'HeartRate-2022-03-21-1647950188'!$C:$G,4,0)</f>
        <v>Walking</v>
      </c>
      <c r="AD371" s="14" t="str">
        <f>VLOOKUP($N371,'HeartRate-2022-03-21-1647950188'!$C:$G,5,0)</f>
        <v>Technical Contexts</v>
      </c>
      <c r="AE371">
        <f t="shared" si="35"/>
        <v>0</v>
      </c>
      <c r="AF371" s="18">
        <v>44634</v>
      </c>
      <c r="AG371" s="19">
        <v>0.44369212962962962</v>
      </c>
    </row>
    <row r="372" spans="1:33" x14ac:dyDescent="0.3">
      <c r="A372" s="5">
        <v>44634.443738425929</v>
      </c>
      <c r="B372">
        <f>IFERROR(AVERAGEIFS('HeartRate-2022-03-21-1647950188'!$B:$B,'HeartRate-2022-03-21-1647950188'!$A:$A,Data_Extraction!B$2,'HeartRate-2022-03-21-1647950188'!$C:$C,Data_Extraction!$A372),"")</f>
        <v>102</v>
      </c>
      <c r="C372" t="str">
        <f>IFERROR(AVERAGEIFS('HeartRate-2022-03-21-1647950188'!$B:$B,'HeartRate-2022-03-21-1647950188'!$A:$A,Data_Extraction!C$2,'HeartRate-2022-03-21-1647950188'!$C:$C,Data_Extraction!$A372),"")</f>
        <v/>
      </c>
      <c r="D372" t="str">
        <f>IFERROR(AVERAGEIFS('HeartRate-2022-03-21-1647950188'!$B:$B,'HeartRate-2022-03-21-1647950188'!$A:$A,Data_Extraction!D$2,'HeartRate-2022-03-21-1647950188'!$C:$C,Data_Extraction!$A372),"")</f>
        <v/>
      </c>
      <c r="E372" t="str">
        <f>IFERROR(AVERAGEIFS('HeartRate-2022-03-21-1647950188'!$B:$B,'HeartRate-2022-03-21-1647950188'!$A:$A,Data_Extraction!E$2,'HeartRate-2022-03-21-1647950188'!$C:$C,Data_Extraction!$A372),"")</f>
        <v/>
      </c>
      <c r="F372" t="str">
        <f>IFERROR(AVERAGEIFS('HeartRate-2022-03-21-1647950188'!$B:$B,'HeartRate-2022-03-21-1647950188'!$A:$A,Data_Extraction!F$2,'HeartRate-2022-03-21-1647950188'!$C:$C,Data_Extraction!$A372),"")</f>
        <v/>
      </c>
      <c r="G372" t="str">
        <f>IFERROR(AVERAGEIFS('HeartRate-2022-03-21-1647950188'!$B:$B,'HeartRate-2022-03-21-1647950188'!$A:$A,Data_Extraction!G$2,'HeartRate-2022-03-21-1647950188'!$C:$C,Data_Extraction!$A372),"")</f>
        <v/>
      </c>
      <c r="H372" t="str">
        <f>IFERROR(AVERAGEIFS('HeartRate-2022-03-21-1647950188'!$B:$B,'HeartRate-2022-03-21-1647950188'!$A:$A,Data_Extraction!H$2,'HeartRate-2022-03-21-1647950188'!$C:$C,Data_Extraction!$A372),"")</f>
        <v/>
      </c>
      <c r="I372">
        <f>IFERROR(AVERAGEIFS('HeartRate-2022-03-21-1647950188'!$B:$B,'HeartRate-2022-03-21-1647950188'!$A:$A,Data_Extraction!I$2,'HeartRate-2022-03-21-1647950188'!$C:$C,Data_Extraction!$A372),"")</f>
        <v>85</v>
      </c>
      <c r="J372" s="8">
        <f t="shared" si="31"/>
        <v>93.5</v>
      </c>
      <c r="N372" s="11">
        <f>Data_Extraction!A372</f>
        <v>44634.443738425929</v>
      </c>
      <c r="O372" s="15">
        <f t="shared" si="32"/>
        <v>44634</v>
      </c>
      <c r="P372" s="16">
        <f t="shared" si="33"/>
        <v>0.44373842592592588</v>
      </c>
      <c r="Q372" s="12">
        <f>IF(Data_Extraction!B372="",Data_Extraction!$J372*(Q$1),Data_Extraction!B372)</f>
        <v>102</v>
      </c>
      <c r="R372" s="12">
        <f>IF(Data_Extraction!C372="",Data_Extraction!$J372*(R$1),Data_Extraction!C372)</f>
        <v>86.02000000000001</v>
      </c>
      <c r="S372" s="12">
        <f>IF(Data_Extraction!D372="",Data_Extraction!$J372*(S$1),Data_Extraction!D372)</f>
        <v>97.240000000000009</v>
      </c>
      <c r="T372" s="12">
        <f>IF(Data_Extraction!E372="",Data_Extraction!$J372*(T$1),Data_Extraction!E372)</f>
        <v>88.825000000000003</v>
      </c>
      <c r="U372" s="12">
        <f>IF(Data_Extraction!F372="",Data_Extraction!$J372*(U$1),Data_Extraction!F372)</f>
        <v>91.63</v>
      </c>
      <c r="V372" s="12">
        <f>IF(Data_Extraction!G372="",Data_Extraction!$J372*(V$1),Data_Extraction!G372)</f>
        <v>85.085000000000008</v>
      </c>
      <c r="W372" s="12">
        <f>IF(Data_Extraction!H372="",Data_Extraction!$J372*(W$1),Data_Extraction!H372)</f>
        <v>100.045</v>
      </c>
      <c r="X372" s="12">
        <f>IF(Data_Extraction!I372="",Data_Extraction!$J372*(X$1),Data_Extraction!I372)</f>
        <v>85</v>
      </c>
      <c r="Y372" s="13">
        <f t="shared" si="30"/>
        <v>91.980624999999989</v>
      </c>
      <c r="Z372" s="17" t="str">
        <f t="shared" si="34"/>
        <v>Afternoon</v>
      </c>
      <c r="AA372" s="14" t="str">
        <f>VLOOKUP($N372,'HeartRate-2022-03-21-1647950188'!$C:$G,2,0)</f>
        <v>Introduction</v>
      </c>
      <c r="AB372" s="14" t="str">
        <f>VLOOKUP($N372,'HeartRate-2022-03-21-1647950188'!$C:$G,3,0)</f>
        <v>Off Campus</v>
      </c>
      <c r="AC372" s="14" t="str">
        <f>VLOOKUP($N372,'HeartRate-2022-03-21-1647950188'!$C:$G,4,0)</f>
        <v>Walking</v>
      </c>
      <c r="AD372" s="14" t="str">
        <f>VLOOKUP($N372,'HeartRate-2022-03-21-1647950188'!$C:$G,5,0)</f>
        <v>Technical Contexts</v>
      </c>
      <c r="AE372">
        <f t="shared" si="35"/>
        <v>0</v>
      </c>
      <c r="AF372" s="18">
        <v>44634</v>
      </c>
      <c r="AG372" s="19">
        <v>0.44373842592592588</v>
      </c>
    </row>
    <row r="373" spans="1:33" x14ac:dyDescent="0.3">
      <c r="A373" s="5">
        <v>44634.443865740737</v>
      </c>
      <c r="B373" t="str">
        <f>IFERROR(AVERAGEIFS('HeartRate-2022-03-21-1647950188'!$B:$B,'HeartRate-2022-03-21-1647950188'!$A:$A,Data_Extraction!B$2,'HeartRate-2022-03-21-1647950188'!$C:$C,Data_Extraction!$A373),"")</f>
        <v/>
      </c>
      <c r="C373" t="str">
        <f>IFERROR(AVERAGEIFS('HeartRate-2022-03-21-1647950188'!$B:$B,'HeartRate-2022-03-21-1647950188'!$A:$A,Data_Extraction!C$2,'HeartRate-2022-03-21-1647950188'!$C:$C,Data_Extraction!$A373),"")</f>
        <v/>
      </c>
      <c r="D373" t="str">
        <f>IFERROR(AVERAGEIFS('HeartRate-2022-03-21-1647950188'!$B:$B,'HeartRate-2022-03-21-1647950188'!$A:$A,Data_Extraction!D$2,'HeartRate-2022-03-21-1647950188'!$C:$C,Data_Extraction!$A373),"")</f>
        <v/>
      </c>
      <c r="E373" t="str">
        <f>IFERROR(AVERAGEIFS('HeartRate-2022-03-21-1647950188'!$B:$B,'HeartRate-2022-03-21-1647950188'!$A:$A,Data_Extraction!E$2,'HeartRate-2022-03-21-1647950188'!$C:$C,Data_Extraction!$A373),"")</f>
        <v/>
      </c>
      <c r="F373" t="str">
        <f>IFERROR(AVERAGEIFS('HeartRate-2022-03-21-1647950188'!$B:$B,'HeartRate-2022-03-21-1647950188'!$A:$A,Data_Extraction!F$2,'HeartRate-2022-03-21-1647950188'!$C:$C,Data_Extraction!$A373),"")</f>
        <v/>
      </c>
      <c r="G373" t="str">
        <f>IFERROR(AVERAGEIFS('HeartRate-2022-03-21-1647950188'!$B:$B,'HeartRate-2022-03-21-1647950188'!$A:$A,Data_Extraction!G$2,'HeartRate-2022-03-21-1647950188'!$C:$C,Data_Extraction!$A373),"")</f>
        <v/>
      </c>
      <c r="H373" t="str">
        <f>IFERROR(AVERAGEIFS('HeartRate-2022-03-21-1647950188'!$B:$B,'HeartRate-2022-03-21-1647950188'!$A:$A,Data_Extraction!H$2,'HeartRate-2022-03-21-1647950188'!$C:$C,Data_Extraction!$A373),"")</f>
        <v/>
      </c>
      <c r="I373">
        <f>IFERROR(AVERAGEIFS('HeartRate-2022-03-21-1647950188'!$B:$B,'HeartRate-2022-03-21-1647950188'!$A:$A,Data_Extraction!I$2,'HeartRate-2022-03-21-1647950188'!$C:$C,Data_Extraction!$A373),"")</f>
        <v>85</v>
      </c>
      <c r="J373" s="8">
        <f t="shared" si="31"/>
        <v>85</v>
      </c>
      <c r="N373" s="11">
        <f>Data_Extraction!A373</f>
        <v>44634.443865740737</v>
      </c>
      <c r="O373" s="15">
        <f t="shared" si="32"/>
        <v>44634</v>
      </c>
      <c r="P373" s="16">
        <f t="shared" si="33"/>
        <v>0.44386574074074076</v>
      </c>
      <c r="Q373" s="12">
        <f>IF(Data_Extraction!B373="",Data_Extraction!$J373*(Q$1),Data_Extraction!B373)</f>
        <v>76.5</v>
      </c>
      <c r="R373" s="12">
        <f>IF(Data_Extraction!C373="",Data_Extraction!$J373*(R$1),Data_Extraction!C373)</f>
        <v>78.2</v>
      </c>
      <c r="S373" s="12">
        <f>IF(Data_Extraction!D373="",Data_Extraction!$J373*(S$1),Data_Extraction!D373)</f>
        <v>88.4</v>
      </c>
      <c r="T373" s="12">
        <f>IF(Data_Extraction!E373="",Data_Extraction!$J373*(T$1),Data_Extraction!E373)</f>
        <v>80.75</v>
      </c>
      <c r="U373" s="12">
        <f>IF(Data_Extraction!F373="",Data_Extraction!$J373*(U$1),Data_Extraction!F373)</f>
        <v>83.3</v>
      </c>
      <c r="V373" s="12">
        <f>IF(Data_Extraction!G373="",Data_Extraction!$J373*(V$1),Data_Extraction!G373)</f>
        <v>77.350000000000009</v>
      </c>
      <c r="W373" s="12">
        <f>IF(Data_Extraction!H373="",Data_Extraction!$J373*(W$1),Data_Extraction!H373)</f>
        <v>90.95</v>
      </c>
      <c r="X373" s="12">
        <f>IF(Data_Extraction!I373="",Data_Extraction!$J373*(X$1),Data_Extraction!I373)</f>
        <v>85</v>
      </c>
      <c r="Y373" s="13">
        <f t="shared" si="30"/>
        <v>82.556250000000006</v>
      </c>
      <c r="Z373" s="17" t="str">
        <f t="shared" si="34"/>
        <v>Afternoon</v>
      </c>
      <c r="AA373" s="14" t="str">
        <f>VLOOKUP($N373,'HeartRate-2022-03-21-1647950188'!$C:$G,2,0)</f>
        <v>Introduction</v>
      </c>
      <c r="AB373" s="14" t="str">
        <f>VLOOKUP($N373,'HeartRate-2022-03-21-1647950188'!$C:$G,3,0)</f>
        <v>Off Campus</v>
      </c>
      <c r="AC373" s="14" t="str">
        <f>VLOOKUP($N373,'HeartRate-2022-03-21-1647950188'!$C:$G,4,0)</f>
        <v>Walking</v>
      </c>
      <c r="AD373" s="14" t="str">
        <f>VLOOKUP($N373,'HeartRate-2022-03-21-1647950188'!$C:$G,5,0)</f>
        <v>Technical Contexts</v>
      </c>
      <c r="AE373">
        <f t="shared" si="35"/>
        <v>0</v>
      </c>
      <c r="AF373" s="18">
        <v>44634</v>
      </c>
      <c r="AG373" s="19">
        <v>0.44386574074074076</v>
      </c>
    </row>
    <row r="374" spans="1:33" x14ac:dyDescent="0.3">
      <c r="A374" s="5">
        <v>44634.444027777776</v>
      </c>
      <c r="B374" t="str">
        <f>IFERROR(AVERAGEIFS('HeartRate-2022-03-21-1647950188'!$B:$B,'HeartRate-2022-03-21-1647950188'!$A:$A,Data_Extraction!B$2,'HeartRate-2022-03-21-1647950188'!$C:$C,Data_Extraction!$A374),"")</f>
        <v/>
      </c>
      <c r="C374" t="str">
        <f>IFERROR(AVERAGEIFS('HeartRate-2022-03-21-1647950188'!$B:$B,'HeartRate-2022-03-21-1647950188'!$A:$A,Data_Extraction!C$2,'HeartRate-2022-03-21-1647950188'!$C:$C,Data_Extraction!$A374),"")</f>
        <v/>
      </c>
      <c r="D374" t="str">
        <f>IFERROR(AVERAGEIFS('HeartRate-2022-03-21-1647950188'!$B:$B,'HeartRate-2022-03-21-1647950188'!$A:$A,Data_Extraction!D$2,'HeartRate-2022-03-21-1647950188'!$C:$C,Data_Extraction!$A374),"")</f>
        <v/>
      </c>
      <c r="E374" t="str">
        <f>IFERROR(AVERAGEIFS('HeartRate-2022-03-21-1647950188'!$B:$B,'HeartRate-2022-03-21-1647950188'!$A:$A,Data_Extraction!E$2,'HeartRate-2022-03-21-1647950188'!$C:$C,Data_Extraction!$A374),"")</f>
        <v/>
      </c>
      <c r="F374" t="str">
        <f>IFERROR(AVERAGEIFS('HeartRate-2022-03-21-1647950188'!$B:$B,'HeartRate-2022-03-21-1647950188'!$A:$A,Data_Extraction!F$2,'HeartRate-2022-03-21-1647950188'!$C:$C,Data_Extraction!$A374),"")</f>
        <v/>
      </c>
      <c r="G374" t="str">
        <f>IFERROR(AVERAGEIFS('HeartRate-2022-03-21-1647950188'!$B:$B,'HeartRate-2022-03-21-1647950188'!$A:$A,Data_Extraction!G$2,'HeartRate-2022-03-21-1647950188'!$C:$C,Data_Extraction!$A374),"")</f>
        <v/>
      </c>
      <c r="H374" t="str">
        <f>IFERROR(AVERAGEIFS('HeartRate-2022-03-21-1647950188'!$B:$B,'HeartRate-2022-03-21-1647950188'!$A:$A,Data_Extraction!H$2,'HeartRate-2022-03-21-1647950188'!$C:$C,Data_Extraction!$A374),"")</f>
        <v/>
      </c>
      <c r="I374">
        <f>IFERROR(AVERAGEIFS('HeartRate-2022-03-21-1647950188'!$B:$B,'HeartRate-2022-03-21-1647950188'!$A:$A,Data_Extraction!I$2,'HeartRate-2022-03-21-1647950188'!$C:$C,Data_Extraction!$A374),"")</f>
        <v>84</v>
      </c>
      <c r="J374" s="8">
        <f t="shared" si="31"/>
        <v>84</v>
      </c>
      <c r="N374" s="11">
        <f>Data_Extraction!A374</f>
        <v>44634.444027777776</v>
      </c>
      <c r="O374" s="15">
        <f t="shared" si="32"/>
        <v>44634</v>
      </c>
      <c r="P374" s="16">
        <f t="shared" si="33"/>
        <v>0.44402777777777774</v>
      </c>
      <c r="Q374" s="12">
        <f>IF(Data_Extraction!B374="",Data_Extraction!$J374*(Q$1),Data_Extraction!B374)</f>
        <v>75.600000000000009</v>
      </c>
      <c r="R374" s="12">
        <f>IF(Data_Extraction!C374="",Data_Extraction!$J374*(R$1),Data_Extraction!C374)</f>
        <v>77.28</v>
      </c>
      <c r="S374" s="12">
        <f>IF(Data_Extraction!D374="",Data_Extraction!$J374*(S$1),Data_Extraction!D374)</f>
        <v>87.36</v>
      </c>
      <c r="T374" s="12">
        <f>IF(Data_Extraction!E374="",Data_Extraction!$J374*(T$1),Data_Extraction!E374)</f>
        <v>79.8</v>
      </c>
      <c r="U374" s="12">
        <f>IF(Data_Extraction!F374="",Data_Extraction!$J374*(U$1),Data_Extraction!F374)</f>
        <v>82.32</v>
      </c>
      <c r="V374" s="12">
        <f>IF(Data_Extraction!G374="",Data_Extraction!$J374*(V$1),Data_Extraction!G374)</f>
        <v>76.44</v>
      </c>
      <c r="W374" s="12">
        <f>IF(Data_Extraction!H374="",Data_Extraction!$J374*(W$1),Data_Extraction!H374)</f>
        <v>89.88000000000001</v>
      </c>
      <c r="X374" s="12">
        <f>IF(Data_Extraction!I374="",Data_Extraction!$J374*(X$1),Data_Extraction!I374)</f>
        <v>84</v>
      </c>
      <c r="Y374" s="13">
        <f t="shared" si="30"/>
        <v>81.585000000000008</v>
      </c>
      <c r="Z374" s="17" t="str">
        <f t="shared" si="34"/>
        <v>Afternoon</v>
      </c>
      <c r="AA374" s="14" t="str">
        <f>VLOOKUP($N374,'HeartRate-2022-03-21-1647950188'!$C:$G,2,0)</f>
        <v>Introduction</v>
      </c>
      <c r="AB374" s="14" t="str">
        <f>VLOOKUP($N374,'HeartRate-2022-03-21-1647950188'!$C:$G,3,0)</f>
        <v>Off Campus</v>
      </c>
      <c r="AC374" s="14" t="str">
        <f>VLOOKUP($N374,'HeartRate-2022-03-21-1647950188'!$C:$G,4,0)</f>
        <v>Walking</v>
      </c>
      <c r="AD374" s="14" t="str">
        <f>VLOOKUP($N374,'HeartRate-2022-03-21-1647950188'!$C:$G,5,0)</f>
        <v>Technical Contexts</v>
      </c>
      <c r="AE374">
        <f t="shared" si="35"/>
        <v>0</v>
      </c>
      <c r="AF374" s="18">
        <v>44634</v>
      </c>
      <c r="AG374" s="19">
        <v>0.44402777777777774</v>
      </c>
    </row>
    <row r="375" spans="1:33" x14ac:dyDescent="0.3">
      <c r="A375" s="5">
        <v>44634.444085648145</v>
      </c>
      <c r="B375">
        <f>IFERROR(AVERAGEIFS('HeartRate-2022-03-21-1647950188'!$B:$B,'HeartRate-2022-03-21-1647950188'!$A:$A,Data_Extraction!B$2,'HeartRate-2022-03-21-1647950188'!$C:$C,Data_Extraction!$A375),"")</f>
        <v>106</v>
      </c>
      <c r="C375" t="str">
        <f>IFERROR(AVERAGEIFS('HeartRate-2022-03-21-1647950188'!$B:$B,'HeartRate-2022-03-21-1647950188'!$A:$A,Data_Extraction!C$2,'HeartRate-2022-03-21-1647950188'!$C:$C,Data_Extraction!$A375),"")</f>
        <v/>
      </c>
      <c r="D375" t="str">
        <f>IFERROR(AVERAGEIFS('HeartRate-2022-03-21-1647950188'!$B:$B,'HeartRate-2022-03-21-1647950188'!$A:$A,Data_Extraction!D$2,'HeartRate-2022-03-21-1647950188'!$C:$C,Data_Extraction!$A375),"")</f>
        <v/>
      </c>
      <c r="E375" t="str">
        <f>IFERROR(AVERAGEIFS('HeartRate-2022-03-21-1647950188'!$B:$B,'HeartRate-2022-03-21-1647950188'!$A:$A,Data_Extraction!E$2,'HeartRate-2022-03-21-1647950188'!$C:$C,Data_Extraction!$A375),"")</f>
        <v/>
      </c>
      <c r="F375" t="str">
        <f>IFERROR(AVERAGEIFS('HeartRate-2022-03-21-1647950188'!$B:$B,'HeartRate-2022-03-21-1647950188'!$A:$A,Data_Extraction!F$2,'HeartRate-2022-03-21-1647950188'!$C:$C,Data_Extraction!$A375),"")</f>
        <v/>
      </c>
      <c r="G375" t="str">
        <f>IFERROR(AVERAGEIFS('HeartRate-2022-03-21-1647950188'!$B:$B,'HeartRate-2022-03-21-1647950188'!$A:$A,Data_Extraction!G$2,'HeartRate-2022-03-21-1647950188'!$C:$C,Data_Extraction!$A375),"")</f>
        <v/>
      </c>
      <c r="H375" t="str">
        <f>IFERROR(AVERAGEIFS('HeartRate-2022-03-21-1647950188'!$B:$B,'HeartRate-2022-03-21-1647950188'!$A:$A,Data_Extraction!H$2,'HeartRate-2022-03-21-1647950188'!$C:$C,Data_Extraction!$A375),"")</f>
        <v/>
      </c>
      <c r="I375" t="str">
        <f>IFERROR(AVERAGEIFS('HeartRate-2022-03-21-1647950188'!$B:$B,'HeartRate-2022-03-21-1647950188'!$A:$A,Data_Extraction!I$2,'HeartRate-2022-03-21-1647950188'!$C:$C,Data_Extraction!$A375),"")</f>
        <v/>
      </c>
      <c r="J375" s="8">
        <f t="shared" si="31"/>
        <v>106</v>
      </c>
      <c r="N375" s="11">
        <f>Data_Extraction!A375</f>
        <v>44634.444085648145</v>
      </c>
      <c r="O375" s="15">
        <f t="shared" si="32"/>
        <v>44634</v>
      </c>
      <c r="P375" s="16">
        <f t="shared" si="33"/>
        <v>0.44408564814814816</v>
      </c>
      <c r="Q375" s="12">
        <f>IF(Data_Extraction!B375="",Data_Extraction!$J375*(Q$1),Data_Extraction!B375)</f>
        <v>106</v>
      </c>
      <c r="R375" s="12">
        <f>IF(Data_Extraction!C375="",Data_Extraction!$J375*(R$1),Data_Extraction!C375)</f>
        <v>97.52000000000001</v>
      </c>
      <c r="S375" s="12">
        <f>IF(Data_Extraction!D375="",Data_Extraction!$J375*(S$1),Data_Extraction!D375)</f>
        <v>110.24000000000001</v>
      </c>
      <c r="T375" s="12">
        <f>IF(Data_Extraction!E375="",Data_Extraction!$J375*(T$1),Data_Extraction!E375)</f>
        <v>100.69999999999999</v>
      </c>
      <c r="U375" s="12">
        <f>IF(Data_Extraction!F375="",Data_Extraction!$J375*(U$1),Data_Extraction!F375)</f>
        <v>103.88</v>
      </c>
      <c r="V375" s="12">
        <f>IF(Data_Extraction!G375="",Data_Extraction!$J375*(V$1),Data_Extraction!G375)</f>
        <v>96.460000000000008</v>
      </c>
      <c r="W375" s="12">
        <f>IF(Data_Extraction!H375="",Data_Extraction!$J375*(W$1),Data_Extraction!H375)</f>
        <v>113.42</v>
      </c>
      <c r="X375" s="12">
        <f>IF(Data_Extraction!I375="",Data_Extraction!$J375*(X$1),Data_Extraction!I375)</f>
        <v>102.82</v>
      </c>
      <c r="Y375" s="13">
        <f t="shared" si="30"/>
        <v>103.88</v>
      </c>
      <c r="Z375" s="17" t="str">
        <f t="shared" si="34"/>
        <v>Afternoon</v>
      </c>
      <c r="AA375" s="14" t="str">
        <f>VLOOKUP($N375,'HeartRate-2022-03-21-1647950188'!$C:$G,2,0)</f>
        <v>Introduction</v>
      </c>
      <c r="AB375" s="14" t="str">
        <f>VLOOKUP($N375,'HeartRate-2022-03-21-1647950188'!$C:$G,3,0)</f>
        <v>Off Campus</v>
      </c>
      <c r="AC375" s="14" t="str">
        <f>VLOOKUP($N375,'HeartRate-2022-03-21-1647950188'!$C:$G,4,0)</f>
        <v>Walking</v>
      </c>
      <c r="AD375" s="14" t="str">
        <f>VLOOKUP($N375,'HeartRate-2022-03-21-1647950188'!$C:$G,5,0)</f>
        <v>Technical Contexts</v>
      </c>
      <c r="AE375">
        <f t="shared" si="35"/>
        <v>0</v>
      </c>
      <c r="AF375" s="18">
        <v>44634</v>
      </c>
      <c r="AG375" s="19">
        <v>0.44408564814814816</v>
      </c>
    </row>
    <row r="376" spans="1:33" x14ac:dyDescent="0.3">
      <c r="A376" s="5">
        <v>44634.444143518522</v>
      </c>
      <c r="B376" t="str">
        <f>IFERROR(AVERAGEIFS('HeartRate-2022-03-21-1647950188'!$B:$B,'HeartRate-2022-03-21-1647950188'!$A:$A,Data_Extraction!B$2,'HeartRate-2022-03-21-1647950188'!$C:$C,Data_Extraction!$A376),"")</f>
        <v/>
      </c>
      <c r="C376" t="str">
        <f>IFERROR(AVERAGEIFS('HeartRate-2022-03-21-1647950188'!$B:$B,'HeartRate-2022-03-21-1647950188'!$A:$A,Data_Extraction!C$2,'HeartRate-2022-03-21-1647950188'!$C:$C,Data_Extraction!$A376),"")</f>
        <v/>
      </c>
      <c r="D376" t="str">
        <f>IFERROR(AVERAGEIFS('HeartRate-2022-03-21-1647950188'!$B:$B,'HeartRate-2022-03-21-1647950188'!$A:$A,Data_Extraction!D$2,'HeartRate-2022-03-21-1647950188'!$C:$C,Data_Extraction!$A376),"")</f>
        <v/>
      </c>
      <c r="E376" t="str">
        <f>IFERROR(AVERAGEIFS('HeartRate-2022-03-21-1647950188'!$B:$B,'HeartRate-2022-03-21-1647950188'!$A:$A,Data_Extraction!E$2,'HeartRate-2022-03-21-1647950188'!$C:$C,Data_Extraction!$A376),"")</f>
        <v/>
      </c>
      <c r="F376" t="str">
        <f>IFERROR(AVERAGEIFS('HeartRate-2022-03-21-1647950188'!$B:$B,'HeartRate-2022-03-21-1647950188'!$A:$A,Data_Extraction!F$2,'HeartRate-2022-03-21-1647950188'!$C:$C,Data_Extraction!$A376),"")</f>
        <v/>
      </c>
      <c r="G376" t="str">
        <f>IFERROR(AVERAGEIFS('HeartRate-2022-03-21-1647950188'!$B:$B,'HeartRate-2022-03-21-1647950188'!$A:$A,Data_Extraction!G$2,'HeartRate-2022-03-21-1647950188'!$C:$C,Data_Extraction!$A376),"")</f>
        <v/>
      </c>
      <c r="H376" t="str">
        <f>IFERROR(AVERAGEIFS('HeartRate-2022-03-21-1647950188'!$B:$B,'HeartRate-2022-03-21-1647950188'!$A:$A,Data_Extraction!H$2,'HeartRate-2022-03-21-1647950188'!$C:$C,Data_Extraction!$A376),"")</f>
        <v/>
      </c>
      <c r="I376">
        <f>IFERROR(AVERAGEIFS('HeartRate-2022-03-21-1647950188'!$B:$B,'HeartRate-2022-03-21-1647950188'!$A:$A,Data_Extraction!I$2,'HeartRate-2022-03-21-1647950188'!$C:$C,Data_Extraction!$A376),"")</f>
        <v>85</v>
      </c>
      <c r="J376" s="8">
        <f t="shared" si="31"/>
        <v>85</v>
      </c>
      <c r="N376" s="11">
        <f>Data_Extraction!A376</f>
        <v>44634.444143518522</v>
      </c>
      <c r="O376" s="15">
        <f t="shared" si="32"/>
        <v>44634</v>
      </c>
      <c r="P376" s="16">
        <f t="shared" si="33"/>
        <v>0.44414351851851852</v>
      </c>
      <c r="Q376" s="12">
        <f>IF(Data_Extraction!B376="",Data_Extraction!$J376*(Q$1),Data_Extraction!B376)</f>
        <v>76.5</v>
      </c>
      <c r="R376" s="12">
        <f>IF(Data_Extraction!C376="",Data_Extraction!$J376*(R$1),Data_Extraction!C376)</f>
        <v>78.2</v>
      </c>
      <c r="S376" s="12">
        <f>IF(Data_Extraction!D376="",Data_Extraction!$J376*(S$1),Data_Extraction!D376)</f>
        <v>88.4</v>
      </c>
      <c r="T376" s="12">
        <f>IF(Data_Extraction!E376="",Data_Extraction!$J376*(T$1),Data_Extraction!E376)</f>
        <v>80.75</v>
      </c>
      <c r="U376" s="12">
        <f>IF(Data_Extraction!F376="",Data_Extraction!$J376*(U$1),Data_Extraction!F376)</f>
        <v>83.3</v>
      </c>
      <c r="V376" s="12">
        <f>IF(Data_Extraction!G376="",Data_Extraction!$J376*(V$1),Data_Extraction!G376)</f>
        <v>77.350000000000009</v>
      </c>
      <c r="W376" s="12">
        <f>IF(Data_Extraction!H376="",Data_Extraction!$J376*(W$1),Data_Extraction!H376)</f>
        <v>90.95</v>
      </c>
      <c r="X376" s="12">
        <f>IF(Data_Extraction!I376="",Data_Extraction!$J376*(X$1),Data_Extraction!I376)</f>
        <v>85</v>
      </c>
      <c r="Y376" s="13">
        <f t="shared" si="30"/>
        <v>82.556250000000006</v>
      </c>
      <c r="Z376" s="17" t="str">
        <f t="shared" si="34"/>
        <v>Afternoon</v>
      </c>
      <c r="AA376" s="14" t="str">
        <f>VLOOKUP($N376,'HeartRate-2022-03-21-1647950188'!$C:$G,2,0)</f>
        <v>Introduction</v>
      </c>
      <c r="AB376" s="14" t="str">
        <f>VLOOKUP($N376,'HeartRate-2022-03-21-1647950188'!$C:$G,3,0)</f>
        <v>Off Campus</v>
      </c>
      <c r="AC376" s="14" t="str">
        <f>VLOOKUP($N376,'HeartRate-2022-03-21-1647950188'!$C:$G,4,0)</f>
        <v>Walking</v>
      </c>
      <c r="AD376" s="14" t="str">
        <f>VLOOKUP($N376,'HeartRate-2022-03-21-1647950188'!$C:$G,5,0)</f>
        <v>Technical Contexts</v>
      </c>
      <c r="AE376">
        <f t="shared" si="35"/>
        <v>0</v>
      </c>
      <c r="AF376" s="18">
        <v>44634</v>
      </c>
      <c r="AG376" s="19">
        <v>0.44414351851851852</v>
      </c>
    </row>
    <row r="377" spans="1:33" x14ac:dyDescent="0.3">
      <c r="A377" s="5">
        <v>44634.444328703707</v>
      </c>
      <c r="B377" t="str">
        <f>IFERROR(AVERAGEIFS('HeartRate-2022-03-21-1647950188'!$B:$B,'HeartRate-2022-03-21-1647950188'!$A:$A,Data_Extraction!B$2,'HeartRate-2022-03-21-1647950188'!$C:$C,Data_Extraction!$A377),"")</f>
        <v/>
      </c>
      <c r="C377" t="str">
        <f>IFERROR(AVERAGEIFS('HeartRate-2022-03-21-1647950188'!$B:$B,'HeartRate-2022-03-21-1647950188'!$A:$A,Data_Extraction!C$2,'HeartRate-2022-03-21-1647950188'!$C:$C,Data_Extraction!$A377),"")</f>
        <v/>
      </c>
      <c r="D377" t="str">
        <f>IFERROR(AVERAGEIFS('HeartRate-2022-03-21-1647950188'!$B:$B,'HeartRate-2022-03-21-1647950188'!$A:$A,Data_Extraction!D$2,'HeartRate-2022-03-21-1647950188'!$C:$C,Data_Extraction!$A377),"")</f>
        <v/>
      </c>
      <c r="E377" t="str">
        <f>IFERROR(AVERAGEIFS('HeartRate-2022-03-21-1647950188'!$B:$B,'HeartRate-2022-03-21-1647950188'!$A:$A,Data_Extraction!E$2,'HeartRate-2022-03-21-1647950188'!$C:$C,Data_Extraction!$A377),"")</f>
        <v/>
      </c>
      <c r="F377" t="str">
        <f>IFERROR(AVERAGEIFS('HeartRate-2022-03-21-1647950188'!$B:$B,'HeartRate-2022-03-21-1647950188'!$A:$A,Data_Extraction!F$2,'HeartRate-2022-03-21-1647950188'!$C:$C,Data_Extraction!$A377),"")</f>
        <v/>
      </c>
      <c r="G377" t="str">
        <f>IFERROR(AVERAGEIFS('HeartRate-2022-03-21-1647950188'!$B:$B,'HeartRate-2022-03-21-1647950188'!$A:$A,Data_Extraction!G$2,'HeartRate-2022-03-21-1647950188'!$C:$C,Data_Extraction!$A377),"")</f>
        <v/>
      </c>
      <c r="H377" t="str">
        <f>IFERROR(AVERAGEIFS('HeartRate-2022-03-21-1647950188'!$B:$B,'HeartRate-2022-03-21-1647950188'!$A:$A,Data_Extraction!H$2,'HeartRate-2022-03-21-1647950188'!$C:$C,Data_Extraction!$A377),"")</f>
        <v/>
      </c>
      <c r="I377">
        <f>IFERROR(AVERAGEIFS('HeartRate-2022-03-21-1647950188'!$B:$B,'HeartRate-2022-03-21-1647950188'!$A:$A,Data_Extraction!I$2,'HeartRate-2022-03-21-1647950188'!$C:$C,Data_Extraction!$A377),"")</f>
        <v>84</v>
      </c>
      <c r="J377" s="8">
        <f t="shared" si="31"/>
        <v>84</v>
      </c>
      <c r="N377" s="11">
        <f>Data_Extraction!A377</f>
        <v>44634.444328703707</v>
      </c>
      <c r="O377" s="15">
        <f t="shared" si="32"/>
        <v>44634</v>
      </c>
      <c r="P377" s="16">
        <f t="shared" si="33"/>
        <v>0.44432870370370375</v>
      </c>
      <c r="Q377" s="12">
        <f>IF(Data_Extraction!B377="",Data_Extraction!$J377*(Q$1),Data_Extraction!B377)</f>
        <v>75.600000000000009</v>
      </c>
      <c r="R377" s="12">
        <f>IF(Data_Extraction!C377="",Data_Extraction!$J377*(R$1),Data_Extraction!C377)</f>
        <v>77.28</v>
      </c>
      <c r="S377" s="12">
        <f>IF(Data_Extraction!D377="",Data_Extraction!$J377*(S$1),Data_Extraction!D377)</f>
        <v>87.36</v>
      </c>
      <c r="T377" s="12">
        <f>IF(Data_Extraction!E377="",Data_Extraction!$J377*(T$1),Data_Extraction!E377)</f>
        <v>79.8</v>
      </c>
      <c r="U377" s="12">
        <f>IF(Data_Extraction!F377="",Data_Extraction!$J377*(U$1),Data_Extraction!F377)</f>
        <v>82.32</v>
      </c>
      <c r="V377" s="12">
        <f>IF(Data_Extraction!G377="",Data_Extraction!$J377*(V$1),Data_Extraction!G377)</f>
        <v>76.44</v>
      </c>
      <c r="W377" s="12">
        <f>IF(Data_Extraction!H377="",Data_Extraction!$J377*(W$1),Data_Extraction!H377)</f>
        <v>89.88000000000001</v>
      </c>
      <c r="X377" s="12">
        <f>IF(Data_Extraction!I377="",Data_Extraction!$J377*(X$1),Data_Extraction!I377)</f>
        <v>84</v>
      </c>
      <c r="Y377" s="13">
        <f t="shared" si="30"/>
        <v>81.585000000000008</v>
      </c>
      <c r="Z377" s="17" t="str">
        <f t="shared" si="34"/>
        <v>Afternoon</v>
      </c>
      <c r="AA377" s="14" t="str">
        <f>VLOOKUP($N377,'HeartRate-2022-03-21-1647950188'!$C:$G,2,0)</f>
        <v>Introduction</v>
      </c>
      <c r="AB377" s="14" t="str">
        <f>VLOOKUP($N377,'HeartRate-2022-03-21-1647950188'!$C:$G,3,0)</f>
        <v>Off Campus</v>
      </c>
      <c r="AC377" s="14" t="str">
        <f>VLOOKUP($N377,'HeartRate-2022-03-21-1647950188'!$C:$G,4,0)</f>
        <v>Walking</v>
      </c>
      <c r="AD377" s="14" t="str">
        <f>VLOOKUP($N377,'HeartRate-2022-03-21-1647950188'!$C:$G,5,0)</f>
        <v>Technical Contexts</v>
      </c>
      <c r="AE377">
        <f t="shared" si="35"/>
        <v>0</v>
      </c>
      <c r="AF377" s="18">
        <v>44634</v>
      </c>
      <c r="AG377" s="19">
        <v>0.44432870370370375</v>
      </c>
    </row>
    <row r="378" spans="1:33" x14ac:dyDescent="0.3">
      <c r="A378" s="5">
        <v>44634.444432870368</v>
      </c>
      <c r="B378">
        <f>IFERROR(AVERAGEIFS('HeartRate-2022-03-21-1647950188'!$B:$B,'HeartRate-2022-03-21-1647950188'!$A:$A,Data_Extraction!B$2,'HeartRate-2022-03-21-1647950188'!$C:$C,Data_Extraction!$A378),"")</f>
        <v>104</v>
      </c>
      <c r="C378" t="str">
        <f>IFERROR(AVERAGEIFS('HeartRate-2022-03-21-1647950188'!$B:$B,'HeartRate-2022-03-21-1647950188'!$A:$A,Data_Extraction!C$2,'HeartRate-2022-03-21-1647950188'!$C:$C,Data_Extraction!$A378),"")</f>
        <v/>
      </c>
      <c r="D378" t="str">
        <f>IFERROR(AVERAGEIFS('HeartRate-2022-03-21-1647950188'!$B:$B,'HeartRate-2022-03-21-1647950188'!$A:$A,Data_Extraction!D$2,'HeartRate-2022-03-21-1647950188'!$C:$C,Data_Extraction!$A378),"")</f>
        <v/>
      </c>
      <c r="E378" t="str">
        <f>IFERROR(AVERAGEIFS('HeartRate-2022-03-21-1647950188'!$B:$B,'HeartRate-2022-03-21-1647950188'!$A:$A,Data_Extraction!E$2,'HeartRate-2022-03-21-1647950188'!$C:$C,Data_Extraction!$A378),"")</f>
        <v/>
      </c>
      <c r="F378" t="str">
        <f>IFERROR(AVERAGEIFS('HeartRate-2022-03-21-1647950188'!$B:$B,'HeartRate-2022-03-21-1647950188'!$A:$A,Data_Extraction!F$2,'HeartRate-2022-03-21-1647950188'!$C:$C,Data_Extraction!$A378),"")</f>
        <v/>
      </c>
      <c r="G378" t="str">
        <f>IFERROR(AVERAGEIFS('HeartRate-2022-03-21-1647950188'!$B:$B,'HeartRate-2022-03-21-1647950188'!$A:$A,Data_Extraction!G$2,'HeartRate-2022-03-21-1647950188'!$C:$C,Data_Extraction!$A378),"")</f>
        <v/>
      </c>
      <c r="H378" t="str">
        <f>IFERROR(AVERAGEIFS('HeartRate-2022-03-21-1647950188'!$B:$B,'HeartRate-2022-03-21-1647950188'!$A:$A,Data_Extraction!H$2,'HeartRate-2022-03-21-1647950188'!$C:$C,Data_Extraction!$A378),"")</f>
        <v/>
      </c>
      <c r="I378">
        <f>IFERROR(AVERAGEIFS('HeartRate-2022-03-21-1647950188'!$B:$B,'HeartRate-2022-03-21-1647950188'!$A:$A,Data_Extraction!I$2,'HeartRate-2022-03-21-1647950188'!$C:$C,Data_Extraction!$A378),"")</f>
        <v>84</v>
      </c>
      <c r="J378" s="8">
        <f t="shared" si="31"/>
        <v>94</v>
      </c>
      <c r="N378" s="11">
        <f>Data_Extraction!A378</f>
        <v>44634.444432870368</v>
      </c>
      <c r="O378" s="15">
        <f t="shared" si="32"/>
        <v>44634</v>
      </c>
      <c r="P378" s="16">
        <f t="shared" si="33"/>
        <v>0.44443287037037038</v>
      </c>
      <c r="Q378" s="12">
        <f>IF(Data_Extraction!B378="",Data_Extraction!$J378*(Q$1),Data_Extraction!B378)</f>
        <v>104</v>
      </c>
      <c r="R378" s="12">
        <f>IF(Data_Extraction!C378="",Data_Extraction!$J378*(R$1),Data_Extraction!C378)</f>
        <v>86.48</v>
      </c>
      <c r="S378" s="12">
        <f>IF(Data_Extraction!D378="",Data_Extraction!$J378*(S$1),Data_Extraction!D378)</f>
        <v>97.76</v>
      </c>
      <c r="T378" s="12">
        <f>IF(Data_Extraction!E378="",Data_Extraction!$J378*(T$1),Data_Extraction!E378)</f>
        <v>89.3</v>
      </c>
      <c r="U378" s="12">
        <f>IF(Data_Extraction!F378="",Data_Extraction!$J378*(U$1),Data_Extraction!F378)</f>
        <v>92.12</v>
      </c>
      <c r="V378" s="12">
        <f>IF(Data_Extraction!G378="",Data_Extraction!$J378*(V$1),Data_Extraction!G378)</f>
        <v>85.54</v>
      </c>
      <c r="W378" s="12">
        <f>IF(Data_Extraction!H378="",Data_Extraction!$J378*(W$1),Data_Extraction!H378)</f>
        <v>100.58000000000001</v>
      </c>
      <c r="X378" s="12">
        <f>IF(Data_Extraction!I378="",Data_Extraction!$J378*(X$1),Data_Extraction!I378)</f>
        <v>84</v>
      </c>
      <c r="Y378" s="13">
        <f t="shared" si="30"/>
        <v>92.472500000000011</v>
      </c>
      <c r="Z378" s="17" t="str">
        <f t="shared" si="34"/>
        <v>Afternoon</v>
      </c>
      <c r="AA378" s="14" t="str">
        <f>VLOOKUP($N378,'HeartRate-2022-03-21-1647950188'!$C:$G,2,0)</f>
        <v>Introduction</v>
      </c>
      <c r="AB378" s="14" t="str">
        <f>VLOOKUP($N378,'HeartRate-2022-03-21-1647950188'!$C:$G,3,0)</f>
        <v>Off Campus</v>
      </c>
      <c r="AC378" s="14" t="str">
        <f>VLOOKUP($N378,'HeartRate-2022-03-21-1647950188'!$C:$G,4,0)</f>
        <v>Walking</v>
      </c>
      <c r="AD378" s="14" t="str">
        <f>VLOOKUP($N378,'HeartRate-2022-03-21-1647950188'!$C:$G,5,0)</f>
        <v>Technical Contexts</v>
      </c>
      <c r="AE378">
        <f t="shared" si="35"/>
        <v>0</v>
      </c>
      <c r="AF378" s="18">
        <v>44634</v>
      </c>
      <c r="AG378" s="19">
        <v>0.44443287037037038</v>
      </c>
    </row>
    <row r="379" spans="1:33" x14ac:dyDescent="0.3">
      <c r="A379" s="5">
        <v>44634.444710648146</v>
      </c>
      <c r="B379" t="str">
        <f>IFERROR(AVERAGEIFS('HeartRate-2022-03-21-1647950188'!$B:$B,'HeartRate-2022-03-21-1647950188'!$A:$A,Data_Extraction!B$2,'HeartRate-2022-03-21-1647950188'!$C:$C,Data_Extraction!$A379),"")</f>
        <v/>
      </c>
      <c r="C379" t="str">
        <f>IFERROR(AVERAGEIFS('HeartRate-2022-03-21-1647950188'!$B:$B,'HeartRate-2022-03-21-1647950188'!$A:$A,Data_Extraction!C$2,'HeartRate-2022-03-21-1647950188'!$C:$C,Data_Extraction!$A379),"")</f>
        <v/>
      </c>
      <c r="D379" t="str">
        <f>IFERROR(AVERAGEIFS('HeartRate-2022-03-21-1647950188'!$B:$B,'HeartRate-2022-03-21-1647950188'!$A:$A,Data_Extraction!D$2,'HeartRate-2022-03-21-1647950188'!$C:$C,Data_Extraction!$A379),"")</f>
        <v/>
      </c>
      <c r="E379" t="str">
        <f>IFERROR(AVERAGEIFS('HeartRate-2022-03-21-1647950188'!$B:$B,'HeartRate-2022-03-21-1647950188'!$A:$A,Data_Extraction!E$2,'HeartRate-2022-03-21-1647950188'!$C:$C,Data_Extraction!$A379),"")</f>
        <v/>
      </c>
      <c r="F379" t="str">
        <f>IFERROR(AVERAGEIFS('HeartRate-2022-03-21-1647950188'!$B:$B,'HeartRate-2022-03-21-1647950188'!$A:$A,Data_Extraction!F$2,'HeartRate-2022-03-21-1647950188'!$C:$C,Data_Extraction!$A379),"")</f>
        <v/>
      </c>
      <c r="G379" t="str">
        <f>IFERROR(AVERAGEIFS('HeartRate-2022-03-21-1647950188'!$B:$B,'HeartRate-2022-03-21-1647950188'!$A:$A,Data_Extraction!G$2,'HeartRate-2022-03-21-1647950188'!$C:$C,Data_Extraction!$A379),"")</f>
        <v/>
      </c>
      <c r="H379" t="str">
        <f>IFERROR(AVERAGEIFS('HeartRate-2022-03-21-1647950188'!$B:$B,'HeartRate-2022-03-21-1647950188'!$A:$A,Data_Extraction!H$2,'HeartRate-2022-03-21-1647950188'!$C:$C,Data_Extraction!$A379),"")</f>
        <v/>
      </c>
      <c r="I379">
        <f>IFERROR(AVERAGEIFS('HeartRate-2022-03-21-1647950188'!$B:$B,'HeartRate-2022-03-21-1647950188'!$A:$A,Data_Extraction!I$2,'HeartRate-2022-03-21-1647950188'!$C:$C,Data_Extraction!$A379),"")</f>
        <v>81</v>
      </c>
      <c r="J379" s="8">
        <f t="shared" si="31"/>
        <v>81</v>
      </c>
      <c r="N379" s="11">
        <f>Data_Extraction!A379</f>
        <v>44634.444710648146</v>
      </c>
      <c r="O379" s="15">
        <f t="shared" si="32"/>
        <v>44634</v>
      </c>
      <c r="P379" s="16">
        <f t="shared" si="33"/>
        <v>0.44471064814814815</v>
      </c>
      <c r="Q379" s="12">
        <f>IF(Data_Extraction!B379="",Data_Extraction!$J379*(Q$1),Data_Extraction!B379)</f>
        <v>72.900000000000006</v>
      </c>
      <c r="R379" s="12">
        <f>IF(Data_Extraction!C379="",Data_Extraction!$J379*(R$1),Data_Extraction!C379)</f>
        <v>74.52000000000001</v>
      </c>
      <c r="S379" s="12">
        <f>IF(Data_Extraction!D379="",Data_Extraction!$J379*(S$1),Data_Extraction!D379)</f>
        <v>84.240000000000009</v>
      </c>
      <c r="T379" s="12">
        <f>IF(Data_Extraction!E379="",Data_Extraction!$J379*(T$1),Data_Extraction!E379)</f>
        <v>76.95</v>
      </c>
      <c r="U379" s="12">
        <f>IF(Data_Extraction!F379="",Data_Extraction!$J379*(U$1),Data_Extraction!F379)</f>
        <v>79.38</v>
      </c>
      <c r="V379" s="12">
        <f>IF(Data_Extraction!G379="",Data_Extraction!$J379*(V$1),Data_Extraction!G379)</f>
        <v>73.710000000000008</v>
      </c>
      <c r="W379" s="12">
        <f>IF(Data_Extraction!H379="",Data_Extraction!$J379*(W$1),Data_Extraction!H379)</f>
        <v>86.67</v>
      </c>
      <c r="X379" s="12">
        <f>IF(Data_Extraction!I379="",Data_Extraction!$J379*(X$1),Data_Extraction!I379)</f>
        <v>81</v>
      </c>
      <c r="Y379" s="13">
        <f t="shared" si="30"/>
        <v>78.671250000000001</v>
      </c>
      <c r="Z379" s="17" t="str">
        <f t="shared" si="34"/>
        <v>Afternoon</v>
      </c>
      <c r="AA379" s="14" t="str">
        <f>VLOOKUP($N379,'HeartRate-2022-03-21-1647950188'!$C:$G,2,0)</f>
        <v>Introduction</v>
      </c>
      <c r="AB379" s="14" t="str">
        <f>VLOOKUP($N379,'HeartRate-2022-03-21-1647950188'!$C:$G,3,0)</f>
        <v>Off Campus</v>
      </c>
      <c r="AC379" s="14" t="str">
        <f>VLOOKUP($N379,'HeartRate-2022-03-21-1647950188'!$C:$G,4,0)</f>
        <v>Walking</v>
      </c>
      <c r="AD379" s="14" t="str">
        <f>VLOOKUP($N379,'HeartRate-2022-03-21-1647950188'!$C:$G,5,0)</f>
        <v>Technical Contexts</v>
      </c>
      <c r="AE379">
        <f t="shared" si="35"/>
        <v>0</v>
      </c>
      <c r="AF379" s="18">
        <v>44634</v>
      </c>
      <c r="AG379" s="19">
        <v>0.44471064814814815</v>
      </c>
    </row>
    <row r="380" spans="1:33" x14ac:dyDescent="0.3">
      <c r="A380" s="5">
        <v>44634.445127314815</v>
      </c>
      <c r="B380">
        <f>IFERROR(AVERAGEIFS('HeartRate-2022-03-21-1647950188'!$B:$B,'HeartRate-2022-03-21-1647950188'!$A:$A,Data_Extraction!B$2,'HeartRate-2022-03-21-1647950188'!$C:$C,Data_Extraction!$A380),"")</f>
        <v>108</v>
      </c>
      <c r="C380" t="str">
        <f>IFERROR(AVERAGEIFS('HeartRate-2022-03-21-1647950188'!$B:$B,'HeartRate-2022-03-21-1647950188'!$A:$A,Data_Extraction!C$2,'HeartRate-2022-03-21-1647950188'!$C:$C,Data_Extraction!$A380),"")</f>
        <v/>
      </c>
      <c r="D380" t="str">
        <f>IFERROR(AVERAGEIFS('HeartRate-2022-03-21-1647950188'!$B:$B,'HeartRate-2022-03-21-1647950188'!$A:$A,Data_Extraction!D$2,'HeartRate-2022-03-21-1647950188'!$C:$C,Data_Extraction!$A380),"")</f>
        <v/>
      </c>
      <c r="E380" t="str">
        <f>IFERROR(AVERAGEIFS('HeartRate-2022-03-21-1647950188'!$B:$B,'HeartRate-2022-03-21-1647950188'!$A:$A,Data_Extraction!E$2,'HeartRate-2022-03-21-1647950188'!$C:$C,Data_Extraction!$A380),"")</f>
        <v/>
      </c>
      <c r="F380" t="str">
        <f>IFERROR(AVERAGEIFS('HeartRate-2022-03-21-1647950188'!$B:$B,'HeartRate-2022-03-21-1647950188'!$A:$A,Data_Extraction!F$2,'HeartRate-2022-03-21-1647950188'!$C:$C,Data_Extraction!$A380),"")</f>
        <v/>
      </c>
      <c r="G380" t="str">
        <f>IFERROR(AVERAGEIFS('HeartRate-2022-03-21-1647950188'!$B:$B,'HeartRate-2022-03-21-1647950188'!$A:$A,Data_Extraction!G$2,'HeartRate-2022-03-21-1647950188'!$C:$C,Data_Extraction!$A380),"")</f>
        <v/>
      </c>
      <c r="H380" t="str">
        <f>IFERROR(AVERAGEIFS('HeartRate-2022-03-21-1647950188'!$B:$B,'HeartRate-2022-03-21-1647950188'!$A:$A,Data_Extraction!H$2,'HeartRate-2022-03-21-1647950188'!$C:$C,Data_Extraction!$A380),"")</f>
        <v/>
      </c>
      <c r="I380">
        <f>IFERROR(AVERAGEIFS('HeartRate-2022-03-21-1647950188'!$B:$B,'HeartRate-2022-03-21-1647950188'!$A:$A,Data_Extraction!I$2,'HeartRate-2022-03-21-1647950188'!$C:$C,Data_Extraction!$A380),"")</f>
        <v>81</v>
      </c>
      <c r="J380" s="8">
        <f t="shared" si="31"/>
        <v>94.5</v>
      </c>
      <c r="N380" s="11">
        <f>Data_Extraction!A380</f>
        <v>44634.445127314815</v>
      </c>
      <c r="O380" s="15">
        <f t="shared" si="32"/>
        <v>44634</v>
      </c>
      <c r="P380" s="16">
        <f t="shared" si="33"/>
        <v>0.44512731481481477</v>
      </c>
      <c r="Q380" s="12">
        <f>IF(Data_Extraction!B380="",Data_Extraction!$J380*(Q$1),Data_Extraction!B380)</f>
        <v>108</v>
      </c>
      <c r="R380" s="12">
        <f>IF(Data_Extraction!C380="",Data_Extraction!$J380*(R$1),Data_Extraction!C380)</f>
        <v>86.94</v>
      </c>
      <c r="S380" s="12">
        <f>IF(Data_Extraction!D380="",Data_Extraction!$J380*(S$1),Data_Extraction!D380)</f>
        <v>98.28</v>
      </c>
      <c r="T380" s="12">
        <f>IF(Data_Extraction!E380="",Data_Extraction!$J380*(T$1),Data_Extraction!E380)</f>
        <v>89.774999999999991</v>
      </c>
      <c r="U380" s="12">
        <f>IF(Data_Extraction!F380="",Data_Extraction!$J380*(U$1),Data_Extraction!F380)</f>
        <v>92.61</v>
      </c>
      <c r="V380" s="12">
        <f>IF(Data_Extraction!G380="",Data_Extraction!$J380*(V$1),Data_Extraction!G380)</f>
        <v>85.995000000000005</v>
      </c>
      <c r="W380" s="12">
        <f>IF(Data_Extraction!H380="",Data_Extraction!$J380*(W$1),Data_Extraction!H380)</f>
        <v>101.11500000000001</v>
      </c>
      <c r="X380" s="12">
        <f>IF(Data_Extraction!I380="",Data_Extraction!$J380*(X$1),Data_Extraction!I380)</f>
        <v>81</v>
      </c>
      <c r="Y380" s="13">
        <f t="shared" si="30"/>
        <v>92.964375000000004</v>
      </c>
      <c r="Z380" s="17" t="str">
        <f t="shared" si="34"/>
        <v>Afternoon</v>
      </c>
      <c r="AA380" s="14" t="str">
        <f>VLOOKUP($N380,'HeartRate-2022-03-21-1647950188'!$C:$G,2,0)</f>
        <v>Introduction</v>
      </c>
      <c r="AB380" s="14" t="str">
        <f>VLOOKUP($N380,'HeartRate-2022-03-21-1647950188'!$C:$G,3,0)</f>
        <v>Off Campus</v>
      </c>
      <c r="AC380" s="14" t="str">
        <f>VLOOKUP($N380,'HeartRate-2022-03-21-1647950188'!$C:$G,4,0)</f>
        <v>Walking</v>
      </c>
      <c r="AD380" s="14" t="str">
        <f>VLOOKUP($N380,'HeartRate-2022-03-21-1647950188'!$C:$G,5,0)</f>
        <v>Technical Contexts</v>
      </c>
      <c r="AE380">
        <f t="shared" si="35"/>
        <v>0</v>
      </c>
      <c r="AF380" s="18">
        <v>44634</v>
      </c>
      <c r="AG380" s="19">
        <v>0.44512731481481477</v>
      </c>
    </row>
    <row r="381" spans="1:33" x14ac:dyDescent="0.3">
      <c r="A381" s="5">
        <v>44634.445138888892</v>
      </c>
      <c r="B381" t="str">
        <f>IFERROR(AVERAGEIFS('HeartRate-2022-03-21-1647950188'!$B:$B,'HeartRate-2022-03-21-1647950188'!$A:$A,Data_Extraction!B$2,'HeartRate-2022-03-21-1647950188'!$C:$C,Data_Extraction!$A381),"")</f>
        <v/>
      </c>
      <c r="C381">
        <f>IFERROR(AVERAGEIFS('HeartRate-2022-03-21-1647950188'!$B:$B,'HeartRate-2022-03-21-1647950188'!$A:$A,Data_Extraction!C$2,'HeartRate-2022-03-21-1647950188'!$C:$C,Data_Extraction!$A381),"")</f>
        <v>91</v>
      </c>
      <c r="D381" t="str">
        <f>IFERROR(AVERAGEIFS('HeartRate-2022-03-21-1647950188'!$B:$B,'HeartRate-2022-03-21-1647950188'!$A:$A,Data_Extraction!D$2,'HeartRate-2022-03-21-1647950188'!$C:$C,Data_Extraction!$A381),"")</f>
        <v/>
      </c>
      <c r="E381" t="str">
        <f>IFERROR(AVERAGEIFS('HeartRate-2022-03-21-1647950188'!$B:$B,'HeartRate-2022-03-21-1647950188'!$A:$A,Data_Extraction!E$2,'HeartRate-2022-03-21-1647950188'!$C:$C,Data_Extraction!$A381),"")</f>
        <v/>
      </c>
      <c r="F381" t="str">
        <f>IFERROR(AVERAGEIFS('HeartRate-2022-03-21-1647950188'!$B:$B,'HeartRate-2022-03-21-1647950188'!$A:$A,Data_Extraction!F$2,'HeartRate-2022-03-21-1647950188'!$C:$C,Data_Extraction!$A381),"")</f>
        <v/>
      </c>
      <c r="G381">
        <f>IFERROR(AVERAGEIFS('HeartRate-2022-03-21-1647950188'!$B:$B,'HeartRate-2022-03-21-1647950188'!$A:$A,Data_Extraction!G$2,'HeartRate-2022-03-21-1647950188'!$C:$C,Data_Extraction!$A381),"")</f>
        <v>100</v>
      </c>
      <c r="H381" t="str">
        <f>IFERROR(AVERAGEIFS('HeartRate-2022-03-21-1647950188'!$B:$B,'HeartRate-2022-03-21-1647950188'!$A:$A,Data_Extraction!H$2,'HeartRate-2022-03-21-1647950188'!$C:$C,Data_Extraction!$A381),"")</f>
        <v/>
      </c>
      <c r="I381" t="str">
        <f>IFERROR(AVERAGEIFS('HeartRate-2022-03-21-1647950188'!$B:$B,'HeartRate-2022-03-21-1647950188'!$A:$A,Data_Extraction!I$2,'HeartRate-2022-03-21-1647950188'!$C:$C,Data_Extraction!$A381),"")</f>
        <v/>
      </c>
      <c r="J381" s="8">
        <f t="shared" si="31"/>
        <v>95.5</v>
      </c>
      <c r="N381" s="11">
        <f>Data_Extraction!A381</f>
        <v>44634.445138888892</v>
      </c>
      <c r="O381" s="15">
        <f t="shared" si="32"/>
        <v>44634</v>
      </c>
      <c r="P381" s="16">
        <f t="shared" si="33"/>
        <v>0.44513888888888892</v>
      </c>
      <c r="Q381" s="12">
        <f>IF(Data_Extraction!B381="",Data_Extraction!$J381*(Q$1),Data_Extraction!B381)</f>
        <v>85.95</v>
      </c>
      <c r="R381" s="12">
        <f>IF(Data_Extraction!C381="",Data_Extraction!$J381*(R$1),Data_Extraction!C381)</f>
        <v>91</v>
      </c>
      <c r="S381" s="12">
        <f>IF(Data_Extraction!D381="",Data_Extraction!$J381*(S$1),Data_Extraction!D381)</f>
        <v>99.320000000000007</v>
      </c>
      <c r="T381" s="12">
        <f>IF(Data_Extraction!E381="",Data_Extraction!$J381*(T$1),Data_Extraction!E381)</f>
        <v>90.724999999999994</v>
      </c>
      <c r="U381" s="12">
        <f>IF(Data_Extraction!F381="",Data_Extraction!$J381*(U$1),Data_Extraction!F381)</f>
        <v>93.59</v>
      </c>
      <c r="V381" s="12">
        <f>IF(Data_Extraction!G381="",Data_Extraction!$J381*(V$1),Data_Extraction!G381)</f>
        <v>100</v>
      </c>
      <c r="W381" s="12">
        <f>IF(Data_Extraction!H381="",Data_Extraction!$J381*(W$1),Data_Extraction!H381)</f>
        <v>102.185</v>
      </c>
      <c r="X381" s="12">
        <f>IF(Data_Extraction!I381="",Data_Extraction!$J381*(X$1),Data_Extraction!I381)</f>
        <v>92.634999999999991</v>
      </c>
      <c r="Y381" s="13">
        <f t="shared" si="30"/>
        <v>94.425624999999997</v>
      </c>
      <c r="Z381" s="17" t="str">
        <f t="shared" si="34"/>
        <v>Afternoon</v>
      </c>
      <c r="AA381" s="14" t="str">
        <f>VLOOKUP($N381,'HeartRate-2022-03-21-1647950188'!$C:$G,2,0)</f>
        <v>Introduction</v>
      </c>
      <c r="AB381" s="14" t="str">
        <f>VLOOKUP($N381,'HeartRate-2022-03-21-1647950188'!$C:$G,3,0)</f>
        <v>Off Campus</v>
      </c>
      <c r="AC381" s="14" t="str">
        <f>VLOOKUP($N381,'HeartRate-2022-03-21-1647950188'!$C:$G,4,0)</f>
        <v>Walking</v>
      </c>
      <c r="AD381" s="14" t="str">
        <f>VLOOKUP($N381,'HeartRate-2022-03-21-1647950188'!$C:$G,5,0)</f>
        <v>Technical Contexts</v>
      </c>
      <c r="AE381">
        <f t="shared" si="35"/>
        <v>0</v>
      </c>
      <c r="AF381" s="18">
        <v>44634</v>
      </c>
      <c r="AG381" s="19">
        <v>0.44513888888888892</v>
      </c>
    </row>
    <row r="382" spans="1:33" x14ac:dyDescent="0.3">
      <c r="A382" s="5">
        <v>44634.445821759262</v>
      </c>
      <c r="B382">
        <f>IFERROR(AVERAGEIFS('HeartRate-2022-03-21-1647950188'!$B:$B,'HeartRate-2022-03-21-1647950188'!$A:$A,Data_Extraction!B$2,'HeartRate-2022-03-21-1647950188'!$C:$C,Data_Extraction!$A382),"")</f>
        <v>107</v>
      </c>
      <c r="C382" t="str">
        <f>IFERROR(AVERAGEIFS('HeartRate-2022-03-21-1647950188'!$B:$B,'HeartRate-2022-03-21-1647950188'!$A:$A,Data_Extraction!C$2,'HeartRate-2022-03-21-1647950188'!$C:$C,Data_Extraction!$A382),"")</f>
        <v/>
      </c>
      <c r="D382" t="str">
        <f>IFERROR(AVERAGEIFS('HeartRate-2022-03-21-1647950188'!$B:$B,'HeartRate-2022-03-21-1647950188'!$A:$A,Data_Extraction!D$2,'HeartRate-2022-03-21-1647950188'!$C:$C,Data_Extraction!$A382),"")</f>
        <v/>
      </c>
      <c r="E382" t="str">
        <f>IFERROR(AVERAGEIFS('HeartRate-2022-03-21-1647950188'!$B:$B,'HeartRate-2022-03-21-1647950188'!$A:$A,Data_Extraction!E$2,'HeartRate-2022-03-21-1647950188'!$C:$C,Data_Extraction!$A382),"")</f>
        <v/>
      </c>
      <c r="F382" t="str">
        <f>IFERROR(AVERAGEIFS('HeartRate-2022-03-21-1647950188'!$B:$B,'HeartRate-2022-03-21-1647950188'!$A:$A,Data_Extraction!F$2,'HeartRate-2022-03-21-1647950188'!$C:$C,Data_Extraction!$A382),"")</f>
        <v/>
      </c>
      <c r="G382" t="str">
        <f>IFERROR(AVERAGEIFS('HeartRate-2022-03-21-1647950188'!$B:$B,'HeartRate-2022-03-21-1647950188'!$A:$A,Data_Extraction!G$2,'HeartRate-2022-03-21-1647950188'!$C:$C,Data_Extraction!$A382),"")</f>
        <v/>
      </c>
      <c r="H382" t="str">
        <f>IFERROR(AVERAGEIFS('HeartRate-2022-03-21-1647950188'!$B:$B,'HeartRate-2022-03-21-1647950188'!$A:$A,Data_Extraction!H$2,'HeartRate-2022-03-21-1647950188'!$C:$C,Data_Extraction!$A382),"")</f>
        <v/>
      </c>
      <c r="I382">
        <f>IFERROR(AVERAGEIFS('HeartRate-2022-03-21-1647950188'!$B:$B,'HeartRate-2022-03-21-1647950188'!$A:$A,Data_Extraction!I$2,'HeartRate-2022-03-21-1647950188'!$C:$C,Data_Extraction!$A382),"")</f>
        <v>84</v>
      </c>
      <c r="J382" s="8">
        <f t="shared" si="31"/>
        <v>95.5</v>
      </c>
      <c r="N382" s="11">
        <f>Data_Extraction!A382</f>
        <v>44634.445821759262</v>
      </c>
      <c r="O382" s="15">
        <f t="shared" si="32"/>
        <v>44634</v>
      </c>
      <c r="P382" s="16">
        <f t="shared" si="33"/>
        <v>0.44582175925925926</v>
      </c>
      <c r="Q382" s="12">
        <f>IF(Data_Extraction!B382="",Data_Extraction!$J382*(Q$1),Data_Extraction!B382)</f>
        <v>107</v>
      </c>
      <c r="R382" s="12">
        <f>IF(Data_Extraction!C382="",Data_Extraction!$J382*(R$1),Data_Extraction!C382)</f>
        <v>87.86</v>
      </c>
      <c r="S382" s="12">
        <f>IF(Data_Extraction!D382="",Data_Extraction!$J382*(S$1),Data_Extraction!D382)</f>
        <v>99.320000000000007</v>
      </c>
      <c r="T382" s="12">
        <f>IF(Data_Extraction!E382="",Data_Extraction!$J382*(T$1),Data_Extraction!E382)</f>
        <v>90.724999999999994</v>
      </c>
      <c r="U382" s="12">
        <f>IF(Data_Extraction!F382="",Data_Extraction!$J382*(U$1),Data_Extraction!F382)</f>
        <v>93.59</v>
      </c>
      <c r="V382" s="12">
        <f>IF(Data_Extraction!G382="",Data_Extraction!$J382*(V$1),Data_Extraction!G382)</f>
        <v>86.905000000000001</v>
      </c>
      <c r="W382" s="12">
        <f>IF(Data_Extraction!H382="",Data_Extraction!$J382*(W$1),Data_Extraction!H382)</f>
        <v>102.185</v>
      </c>
      <c r="X382" s="12">
        <f>IF(Data_Extraction!I382="",Data_Extraction!$J382*(X$1),Data_Extraction!I382)</f>
        <v>84</v>
      </c>
      <c r="Y382" s="13">
        <f t="shared" si="30"/>
        <v>93.948125000000005</v>
      </c>
      <c r="Z382" s="17" t="str">
        <f t="shared" si="34"/>
        <v>Afternoon</v>
      </c>
      <c r="AA382" s="14" t="str">
        <f>VLOOKUP($N382,'HeartRate-2022-03-21-1647950188'!$C:$G,2,0)</f>
        <v>Introduction</v>
      </c>
      <c r="AB382" s="14" t="str">
        <f>VLOOKUP($N382,'HeartRate-2022-03-21-1647950188'!$C:$G,3,0)</f>
        <v>Off Campus</v>
      </c>
      <c r="AC382" s="14" t="str">
        <f>VLOOKUP($N382,'HeartRate-2022-03-21-1647950188'!$C:$G,4,0)</f>
        <v>Walking</v>
      </c>
      <c r="AD382" s="14" t="str">
        <f>VLOOKUP($N382,'HeartRate-2022-03-21-1647950188'!$C:$G,5,0)</f>
        <v>Technical Contexts</v>
      </c>
      <c r="AE382">
        <f t="shared" si="35"/>
        <v>0</v>
      </c>
      <c r="AF382" s="18">
        <v>44634</v>
      </c>
      <c r="AG382" s="19">
        <v>0.44582175925925926</v>
      </c>
    </row>
    <row r="383" spans="1:33" x14ac:dyDescent="0.3">
      <c r="A383" s="5">
        <v>44634.446215277778</v>
      </c>
      <c r="B383" t="str">
        <f>IFERROR(AVERAGEIFS('HeartRate-2022-03-21-1647950188'!$B:$B,'HeartRate-2022-03-21-1647950188'!$A:$A,Data_Extraction!B$2,'HeartRate-2022-03-21-1647950188'!$C:$C,Data_Extraction!$A383),"")</f>
        <v/>
      </c>
      <c r="C383" t="str">
        <f>IFERROR(AVERAGEIFS('HeartRate-2022-03-21-1647950188'!$B:$B,'HeartRate-2022-03-21-1647950188'!$A:$A,Data_Extraction!C$2,'HeartRate-2022-03-21-1647950188'!$C:$C,Data_Extraction!$A383),"")</f>
        <v/>
      </c>
      <c r="D383" t="str">
        <f>IFERROR(AVERAGEIFS('HeartRate-2022-03-21-1647950188'!$B:$B,'HeartRate-2022-03-21-1647950188'!$A:$A,Data_Extraction!D$2,'HeartRate-2022-03-21-1647950188'!$C:$C,Data_Extraction!$A383),"")</f>
        <v/>
      </c>
      <c r="E383" t="str">
        <f>IFERROR(AVERAGEIFS('HeartRate-2022-03-21-1647950188'!$B:$B,'HeartRate-2022-03-21-1647950188'!$A:$A,Data_Extraction!E$2,'HeartRate-2022-03-21-1647950188'!$C:$C,Data_Extraction!$A383),"")</f>
        <v/>
      </c>
      <c r="F383" t="str">
        <f>IFERROR(AVERAGEIFS('HeartRate-2022-03-21-1647950188'!$B:$B,'HeartRate-2022-03-21-1647950188'!$A:$A,Data_Extraction!F$2,'HeartRate-2022-03-21-1647950188'!$C:$C,Data_Extraction!$A383),"")</f>
        <v/>
      </c>
      <c r="G383" t="str">
        <f>IFERROR(AVERAGEIFS('HeartRate-2022-03-21-1647950188'!$B:$B,'HeartRate-2022-03-21-1647950188'!$A:$A,Data_Extraction!G$2,'HeartRate-2022-03-21-1647950188'!$C:$C,Data_Extraction!$A383),"")</f>
        <v/>
      </c>
      <c r="H383" t="str">
        <f>IFERROR(AVERAGEIFS('HeartRate-2022-03-21-1647950188'!$B:$B,'HeartRate-2022-03-21-1647950188'!$A:$A,Data_Extraction!H$2,'HeartRate-2022-03-21-1647950188'!$C:$C,Data_Extraction!$A383),"")</f>
        <v/>
      </c>
      <c r="I383">
        <f>IFERROR(AVERAGEIFS('HeartRate-2022-03-21-1647950188'!$B:$B,'HeartRate-2022-03-21-1647950188'!$A:$A,Data_Extraction!I$2,'HeartRate-2022-03-21-1647950188'!$C:$C,Data_Extraction!$A383),"")</f>
        <v>102</v>
      </c>
      <c r="J383" s="8">
        <f t="shared" si="31"/>
        <v>102</v>
      </c>
      <c r="N383" s="11">
        <f>Data_Extraction!A383</f>
        <v>44634.446215277778</v>
      </c>
      <c r="O383" s="15">
        <f t="shared" si="32"/>
        <v>44634</v>
      </c>
      <c r="P383" s="16">
        <f t="shared" si="33"/>
        <v>0.44621527777777775</v>
      </c>
      <c r="Q383" s="12">
        <f>IF(Data_Extraction!B383="",Data_Extraction!$J383*(Q$1),Data_Extraction!B383)</f>
        <v>91.8</v>
      </c>
      <c r="R383" s="12">
        <f>IF(Data_Extraction!C383="",Data_Extraction!$J383*(R$1),Data_Extraction!C383)</f>
        <v>93.84</v>
      </c>
      <c r="S383" s="12">
        <f>IF(Data_Extraction!D383="",Data_Extraction!$J383*(S$1),Data_Extraction!D383)</f>
        <v>106.08</v>
      </c>
      <c r="T383" s="12">
        <f>IF(Data_Extraction!E383="",Data_Extraction!$J383*(T$1),Data_Extraction!E383)</f>
        <v>96.899999999999991</v>
      </c>
      <c r="U383" s="12">
        <f>IF(Data_Extraction!F383="",Data_Extraction!$J383*(U$1),Data_Extraction!F383)</f>
        <v>99.96</v>
      </c>
      <c r="V383" s="12">
        <f>IF(Data_Extraction!G383="",Data_Extraction!$J383*(V$1),Data_Extraction!G383)</f>
        <v>92.820000000000007</v>
      </c>
      <c r="W383" s="12">
        <f>IF(Data_Extraction!H383="",Data_Extraction!$J383*(W$1),Data_Extraction!H383)</f>
        <v>109.14</v>
      </c>
      <c r="X383" s="12">
        <f>IF(Data_Extraction!I383="",Data_Extraction!$J383*(X$1),Data_Extraction!I383)</f>
        <v>102</v>
      </c>
      <c r="Y383" s="13">
        <f t="shared" si="30"/>
        <v>99.067499999999995</v>
      </c>
      <c r="Z383" s="17" t="str">
        <f t="shared" si="34"/>
        <v>Afternoon</v>
      </c>
      <c r="AA383" s="14" t="str">
        <f>VLOOKUP($N383,'HeartRate-2022-03-21-1647950188'!$C:$G,2,0)</f>
        <v>Introduction</v>
      </c>
      <c r="AB383" s="14" t="str">
        <f>VLOOKUP($N383,'HeartRate-2022-03-21-1647950188'!$C:$G,3,0)</f>
        <v>Off Campus</v>
      </c>
      <c r="AC383" s="14" t="str">
        <f>VLOOKUP($N383,'HeartRate-2022-03-21-1647950188'!$C:$G,4,0)</f>
        <v>Walking</v>
      </c>
      <c r="AD383" s="14" t="str">
        <f>VLOOKUP($N383,'HeartRate-2022-03-21-1647950188'!$C:$G,5,0)</f>
        <v>Technical Contexts</v>
      </c>
      <c r="AE383">
        <f t="shared" si="35"/>
        <v>0</v>
      </c>
      <c r="AF383" s="18">
        <v>44634</v>
      </c>
      <c r="AG383" s="19">
        <v>0.44621527777777775</v>
      </c>
    </row>
    <row r="384" spans="1:33" x14ac:dyDescent="0.3">
      <c r="A384" s="5">
        <v>44634.446516203701</v>
      </c>
      <c r="B384">
        <f>IFERROR(AVERAGEIFS('HeartRate-2022-03-21-1647950188'!$B:$B,'HeartRate-2022-03-21-1647950188'!$A:$A,Data_Extraction!B$2,'HeartRate-2022-03-21-1647950188'!$C:$C,Data_Extraction!$A384),"")</f>
        <v>107</v>
      </c>
      <c r="C384" t="str">
        <f>IFERROR(AVERAGEIFS('HeartRate-2022-03-21-1647950188'!$B:$B,'HeartRate-2022-03-21-1647950188'!$A:$A,Data_Extraction!C$2,'HeartRate-2022-03-21-1647950188'!$C:$C,Data_Extraction!$A384),"")</f>
        <v/>
      </c>
      <c r="D384" t="str">
        <f>IFERROR(AVERAGEIFS('HeartRate-2022-03-21-1647950188'!$B:$B,'HeartRate-2022-03-21-1647950188'!$A:$A,Data_Extraction!D$2,'HeartRate-2022-03-21-1647950188'!$C:$C,Data_Extraction!$A384),"")</f>
        <v/>
      </c>
      <c r="E384" t="str">
        <f>IFERROR(AVERAGEIFS('HeartRate-2022-03-21-1647950188'!$B:$B,'HeartRate-2022-03-21-1647950188'!$A:$A,Data_Extraction!E$2,'HeartRate-2022-03-21-1647950188'!$C:$C,Data_Extraction!$A384),"")</f>
        <v/>
      </c>
      <c r="F384" t="str">
        <f>IFERROR(AVERAGEIFS('HeartRate-2022-03-21-1647950188'!$B:$B,'HeartRate-2022-03-21-1647950188'!$A:$A,Data_Extraction!F$2,'HeartRate-2022-03-21-1647950188'!$C:$C,Data_Extraction!$A384),"")</f>
        <v/>
      </c>
      <c r="G384" t="str">
        <f>IFERROR(AVERAGEIFS('HeartRate-2022-03-21-1647950188'!$B:$B,'HeartRate-2022-03-21-1647950188'!$A:$A,Data_Extraction!G$2,'HeartRate-2022-03-21-1647950188'!$C:$C,Data_Extraction!$A384),"")</f>
        <v/>
      </c>
      <c r="H384" t="str">
        <f>IFERROR(AVERAGEIFS('HeartRate-2022-03-21-1647950188'!$B:$B,'HeartRate-2022-03-21-1647950188'!$A:$A,Data_Extraction!H$2,'HeartRate-2022-03-21-1647950188'!$C:$C,Data_Extraction!$A384),"")</f>
        <v/>
      </c>
      <c r="I384">
        <f>IFERROR(AVERAGEIFS('HeartRate-2022-03-21-1647950188'!$B:$B,'HeartRate-2022-03-21-1647950188'!$A:$A,Data_Extraction!I$2,'HeartRate-2022-03-21-1647950188'!$C:$C,Data_Extraction!$A384),"")</f>
        <v>95</v>
      </c>
      <c r="J384" s="8">
        <f t="shared" si="31"/>
        <v>101</v>
      </c>
      <c r="N384" s="11">
        <f>Data_Extraction!A384</f>
        <v>44634.446516203701</v>
      </c>
      <c r="O384" s="15">
        <f t="shared" si="32"/>
        <v>44634</v>
      </c>
      <c r="P384" s="16">
        <f t="shared" si="33"/>
        <v>0.44651620370370365</v>
      </c>
      <c r="Q384" s="12">
        <f>IF(Data_Extraction!B384="",Data_Extraction!$J384*(Q$1),Data_Extraction!B384)</f>
        <v>107</v>
      </c>
      <c r="R384" s="12">
        <f>IF(Data_Extraction!C384="",Data_Extraction!$J384*(R$1),Data_Extraction!C384)</f>
        <v>92.92</v>
      </c>
      <c r="S384" s="12">
        <f>IF(Data_Extraction!D384="",Data_Extraction!$J384*(S$1),Data_Extraction!D384)</f>
        <v>105.04</v>
      </c>
      <c r="T384" s="12">
        <f>IF(Data_Extraction!E384="",Data_Extraction!$J384*(T$1),Data_Extraction!E384)</f>
        <v>95.949999999999989</v>
      </c>
      <c r="U384" s="12">
        <f>IF(Data_Extraction!F384="",Data_Extraction!$J384*(U$1),Data_Extraction!F384)</f>
        <v>98.98</v>
      </c>
      <c r="V384" s="12">
        <f>IF(Data_Extraction!G384="",Data_Extraction!$J384*(V$1),Data_Extraction!G384)</f>
        <v>91.91</v>
      </c>
      <c r="W384" s="12">
        <f>IF(Data_Extraction!H384="",Data_Extraction!$J384*(W$1),Data_Extraction!H384)</f>
        <v>108.07000000000001</v>
      </c>
      <c r="X384" s="12">
        <f>IF(Data_Extraction!I384="",Data_Extraction!$J384*(X$1),Data_Extraction!I384)</f>
        <v>95</v>
      </c>
      <c r="Y384" s="13">
        <f t="shared" si="30"/>
        <v>99.358750000000015</v>
      </c>
      <c r="Z384" s="17" t="str">
        <f t="shared" si="34"/>
        <v>Afternoon</v>
      </c>
      <c r="AA384" s="14" t="str">
        <f>VLOOKUP($N384,'HeartRate-2022-03-21-1647950188'!$C:$G,2,0)</f>
        <v>Introduction</v>
      </c>
      <c r="AB384" s="14" t="str">
        <f>VLOOKUP($N384,'HeartRate-2022-03-21-1647950188'!$C:$G,3,0)</f>
        <v>Off Campus</v>
      </c>
      <c r="AC384" s="14" t="str">
        <f>VLOOKUP($N384,'HeartRate-2022-03-21-1647950188'!$C:$G,4,0)</f>
        <v>Walking</v>
      </c>
      <c r="AD384" s="14" t="str">
        <f>VLOOKUP($N384,'HeartRate-2022-03-21-1647950188'!$C:$G,5,0)</f>
        <v>Technical Contexts</v>
      </c>
      <c r="AE384">
        <f t="shared" si="35"/>
        <v>0</v>
      </c>
      <c r="AF384" s="18">
        <v>44634</v>
      </c>
      <c r="AG384" s="19">
        <v>0.44651620370370365</v>
      </c>
    </row>
    <row r="385" spans="1:33" x14ac:dyDescent="0.3">
      <c r="A385" s="5">
        <v>44634.447210648148</v>
      </c>
      <c r="B385">
        <f>IFERROR(AVERAGEIFS('HeartRate-2022-03-21-1647950188'!$B:$B,'HeartRate-2022-03-21-1647950188'!$A:$A,Data_Extraction!B$2,'HeartRate-2022-03-21-1647950188'!$C:$C,Data_Extraction!$A385),"")</f>
        <v>105</v>
      </c>
      <c r="C385" t="str">
        <f>IFERROR(AVERAGEIFS('HeartRate-2022-03-21-1647950188'!$B:$B,'HeartRate-2022-03-21-1647950188'!$A:$A,Data_Extraction!C$2,'HeartRate-2022-03-21-1647950188'!$C:$C,Data_Extraction!$A385),"")</f>
        <v/>
      </c>
      <c r="D385" t="str">
        <f>IFERROR(AVERAGEIFS('HeartRate-2022-03-21-1647950188'!$B:$B,'HeartRate-2022-03-21-1647950188'!$A:$A,Data_Extraction!D$2,'HeartRate-2022-03-21-1647950188'!$C:$C,Data_Extraction!$A385),"")</f>
        <v/>
      </c>
      <c r="E385" t="str">
        <f>IFERROR(AVERAGEIFS('HeartRate-2022-03-21-1647950188'!$B:$B,'HeartRate-2022-03-21-1647950188'!$A:$A,Data_Extraction!E$2,'HeartRate-2022-03-21-1647950188'!$C:$C,Data_Extraction!$A385),"")</f>
        <v/>
      </c>
      <c r="F385" t="str">
        <f>IFERROR(AVERAGEIFS('HeartRate-2022-03-21-1647950188'!$B:$B,'HeartRate-2022-03-21-1647950188'!$A:$A,Data_Extraction!F$2,'HeartRate-2022-03-21-1647950188'!$C:$C,Data_Extraction!$A385),"")</f>
        <v/>
      </c>
      <c r="G385" t="str">
        <f>IFERROR(AVERAGEIFS('HeartRate-2022-03-21-1647950188'!$B:$B,'HeartRate-2022-03-21-1647950188'!$A:$A,Data_Extraction!G$2,'HeartRate-2022-03-21-1647950188'!$C:$C,Data_Extraction!$A385),"")</f>
        <v/>
      </c>
      <c r="H385" t="str">
        <f>IFERROR(AVERAGEIFS('HeartRate-2022-03-21-1647950188'!$B:$B,'HeartRate-2022-03-21-1647950188'!$A:$A,Data_Extraction!H$2,'HeartRate-2022-03-21-1647950188'!$C:$C,Data_Extraction!$A385),"")</f>
        <v/>
      </c>
      <c r="I385">
        <f>IFERROR(AVERAGEIFS('HeartRate-2022-03-21-1647950188'!$B:$B,'HeartRate-2022-03-21-1647950188'!$A:$A,Data_Extraction!I$2,'HeartRate-2022-03-21-1647950188'!$C:$C,Data_Extraction!$A385),"")</f>
        <v>109</v>
      </c>
      <c r="J385" s="8">
        <f t="shared" si="31"/>
        <v>107</v>
      </c>
      <c r="N385" s="11">
        <f>Data_Extraction!A385</f>
        <v>44634.447210648148</v>
      </c>
      <c r="O385" s="15">
        <f t="shared" si="32"/>
        <v>44634</v>
      </c>
      <c r="P385" s="16">
        <f t="shared" si="33"/>
        <v>0.44721064814814815</v>
      </c>
      <c r="Q385" s="12">
        <f>IF(Data_Extraction!B385="",Data_Extraction!$J385*(Q$1),Data_Extraction!B385)</f>
        <v>105</v>
      </c>
      <c r="R385" s="12">
        <f>IF(Data_Extraction!C385="",Data_Extraction!$J385*(R$1),Data_Extraction!C385)</f>
        <v>98.44</v>
      </c>
      <c r="S385" s="12">
        <f>IF(Data_Extraction!D385="",Data_Extraction!$J385*(S$1),Data_Extraction!D385)</f>
        <v>111.28</v>
      </c>
      <c r="T385" s="12">
        <f>IF(Data_Extraction!E385="",Data_Extraction!$J385*(T$1),Data_Extraction!E385)</f>
        <v>101.64999999999999</v>
      </c>
      <c r="U385" s="12">
        <f>IF(Data_Extraction!F385="",Data_Extraction!$J385*(U$1),Data_Extraction!F385)</f>
        <v>104.86</v>
      </c>
      <c r="V385" s="12">
        <f>IF(Data_Extraction!G385="",Data_Extraction!$J385*(V$1),Data_Extraction!G385)</f>
        <v>97.37</v>
      </c>
      <c r="W385" s="12">
        <f>IF(Data_Extraction!H385="",Data_Extraction!$J385*(W$1),Data_Extraction!H385)</f>
        <v>114.49000000000001</v>
      </c>
      <c r="X385" s="12">
        <f>IF(Data_Extraction!I385="",Data_Extraction!$J385*(X$1),Data_Extraction!I385)</f>
        <v>109</v>
      </c>
      <c r="Y385" s="13">
        <f t="shared" si="30"/>
        <v>105.26125</v>
      </c>
      <c r="Z385" s="17" t="str">
        <f t="shared" si="34"/>
        <v>Afternoon</v>
      </c>
      <c r="AA385" s="14" t="str">
        <f>VLOOKUP($N385,'HeartRate-2022-03-21-1647950188'!$C:$G,2,0)</f>
        <v>Introduction</v>
      </c>
      <c r="AB385" s="14" t="str">
        <f>VLOOKUP($N385,'HeartRate-2022-03-21-1647950188'!$C:$G,3,0)</f>
        <v>Off Campus</v>
      </c>
      <c r="AC385" s="14" t="str">
        <f>VLOOKUP($N385,'HeartRate-2022-03-21-1647950188'!$C:$G,4,0)</f>
        <v>Walking</v>
      </c>
      <c r="AD385" s="14" t="str">
        <f>VLOOKUP($N385,'HeartRate-2022-03-21-1647950188'!$C:$G,5,0)</f>
        <v>Technical Contexts</v>
      </c>
      <c r="AE385">
        <f t="shared" si="35"/>
        <v>0</v>
      </c>
      <c r="AF385" s="18">
        <v>44634</v>
      </c>
      <c r="AG385" s="19">
        <v>0.44721064814814815</v>
      </c>
    </row>
    <row r="386" spans="1:33" x14ac:dyDescent="0.3">
      <c r="A386" s="5">
        <v>44634.447905092595</v>
      </c>
      <c r="B386">
        <f>IFERROR(AVERAGEIFS('HeartRate-2022-03-21-1647950188'!$B:$B,'HeartRate-2022-03-21-1647950188'!$A:$A,Data_Extraction!B$2,'HeartRate-2022-03-21-1647950188'!$C:$C,Data_Extraction!$A386),"")</f>
        <v>105</v>
      </c>
      <c r="C386" t="str">
        <f>IFERROR(AVERAGEIFS('HeartRate-2022-03-21-1647950188'!$B:$B,'HeartRate-2022-03-21-1647950188'!$A:$A,Data_Extraction!C$2,'HeartRate-2022-03-21-1647950188'!$C:$C,Data_Extraction!$A386),"")</f>
        <v/>
      </c>
      <c r="D386" t="str">
        <f>IFERROR(AVERAGEIFS('HeartRate-2022-03-21-1647950188'!$B:$B,'HeartRate-2022-03-21-1647950188'!$A:$A,Data_Extraction!D$2,'HeartRate-2022-03-21-1647950188'!$C:$C,Data_Extraction!$A386),"")</f>
        <v/>
      </c>
      <c r="E386" t="str">
        <f>IFERROR(AVERAGEIFS('HeartRate-2022-03-21-1647950188'!$B:$B,'HeartRate-2022-03-21-1647950188'!$A:$A,Data_Extraction!E$2,'HeartRate-2022-03-21-1647950188'!$C:$C,Data_Extraction!$A386),"")</f>
        <v/>
      </c>
      <c r="F386" t="str">
        <f>IFERROR(AVERAGEIFS('HeartRate-2022-03-21-1647950188'!$B:$B,'HeartRate-2022-03-21-1647950188'!$A:$A,Data_Extraction!F$2,'HeartRate-2022-03-21-1647950188'!$C:$C,Data_Extraction!$A386),"")</f>
        <v/>
      </c>
      <c r="G386" t="str">
        <f>IFERROR(AVERAGEIFS('HeartRate-2022-03-21-1647950188'!$B:$B,'HeartRate-2022-03-21-1647950188'!$A:$A,Data_Extraction!G$2,'HeartRate-2022-03-21-1647950188'!$C:$C,Data_Extraction!$A386),"")</f>
        <v/>
      </c>
      <c r="H386" t="str">
        <f>IFERROR(AVERAGEIFS('HeartRate-2022-03-21-1647950188'!$B:$B,'HeartRate-2022-03-21-1647950188'!$A:$A,Data_Extraction!H$2,'HeartRate-2022-03-21-1647950188'!$C:$C,Data_Extraction!$A386),"")</f>
        <v/>
      </c>
      <c r="I386" t="str">
        <f>IFERROR(AVERAGEIFS('HeartRate-2022-03-21-1647950188'!$B:$B,'HeartRate-2022-03-21-1647950188'!$A:$A,Data_Extraction!I$2,'HeartRate-2022-03-21-1647950188'!$C:$C,Data_Extraction!$A386),"")</f>
        <v/>
      </c>
      <c r="J386" s="8">
        <f t="shared" si="31"/>
        <v>105</v>
      </c>
      <c r="N386" s="11">
        <f>Data_Extraction!A386</f>
        <v>44634.447905092595</v>
      </c>
      <c r="O386" s="15">
        <f t="shared" si="32"/>
        <v>44634</v>
      </c>
      <c r="P386" s="16">
        <f t="shared" si="33"/>
        <v>0.44790509259259265</v>
      </c>
      <c r="Q386" s="12">
        <f>IF(Data_Extraction!B386="",Data_Extraction!$J386*(Q$1),Data_Extraction!B386)</f>
        <v>105</v>
      </c>
      <c r="R386" s="12">
        <f>IF(Data_Extraction!C386="",Data_Extraction!$J386*(R$1),Data_Extraction!C386)</f>
        <v>96.600000000000009</v>
      </c>
      <c r="S386" s="12">
        <f>IF(Data_Extraction!D386="",Data_Extraction!$J386*(S$1),Data_Extraction!D386)</f>
        <v>109.2</v>
      </c>
      <c r="T386" s="12">
        <f>IF(Data_Extraction!E386="",Data_Extraction!$J386*(T$1),Data_Extraction!E386)</f>
        <v>99.75</v>
      </c>
      <c r="U386" s="12">
        <f>IF(Data_Extraction!F386="",Data_Extraction!$J386*(U$1),Data_Extraction!F386)</f>
        <v>102.89999999999999</v>
      </c>
      <c r="V386" s="12">
        <f>IF(Data_Extraction!G386="",Data_Extraction!$J386*(V$1),Data_Extraction!G386)</f>
        <v>95.55</v>
      </c>
      <c r="W386" s="12">
        <f>IF(Data_Extraction!H386="",Data_Extraction!$J386*(W$1),Data_Extraction!H386)</f>
        <v>112.35000000000001</v>
      </c>
      <c r="X386" s="12">
        <f>IF(Data_Extraction!I386="",Data_Extraction!$J386*(X$1),Data_Extraction!I386)</f>
        <v>101.85</v>
      </c>
      <c r="Y386" s="13">
        <f t="shared" si="30"/>
        <v>102.9</v>
      </c>
      <c r="Z386" s="17" t="str">
        <f t="shared" si="34"/>
        <v>Afternoon</v>
      </c>
      <c r="AA386" s="14" t="str">
        <f>VLOOKUP($N386,'HeartRate-2022-03-21-1647950188'!$C:$G,2,0)</f>
        <v>Introduction</v>
      </c>
      <c r="AB386" s="14" t="str">
        <f>VLOOKUP($N386,'HeartRate-2022-03-21-1647950188'!$C:$G,3,0)</f>
        <v>Off Campus</v>
      </c>
      <c r="AC386" s="14" t="str">
        <f>VLOOKUP($N386,'HeartRate-2022-03-21-1647950188'!$C:$G,4,0)</f>
        <v>Walking</v>
      </c>
      <c r="AD386" s="14" t="str">
        <f>VLOOKUP($N386,'HeartRate-2022-03-21-1647950188'!$C:$G,5,0)</f>
        <v>Technical Contexts</v>
      </c>
      <c r="AE386">
        <f t="shared" si="35"/>
        <v>0</v>
      </c>
      <c r="AF386" s="18">
        <v>44634</v>
      </c>
      <c r="AG386" s="19">
        <v>0.44790509259259265</v>
      </c>
    </row>
    <row r="387" spans="1:33" x14ac:dyDescent="0.3">
      <c r="A387" s="5">
        <v>44634.448599537034</v>
      </c>
      <c r="B387">
        <f>IFERROR(AVERAGEIFS('HeartRate-2022-03-21-1647950188'!$B:$B,'HeartRate-2022-03-21-1647950188'!$A:$A,Data_Extraction!B$2,'HeartRate-2022-03-21-1647950188'!$C:$C,Data_Extraction!$A387),"")</f>
        <v>96</v>
      </c>
      <c r="C387" t="str">
        <f>IFERROR(AVERAGEIFS('HeartRate-2022-03-21-1647950188'!$B:$B,'HeartRate-2022-03-21-1647950188'!$A:$A,Data_Extraction!C$2,'HeartRate-2022-03-21-1647950188'!$C:$C,Data_Extraction!$A387),"")</f>
        <v/>
      </c>
      <c r="D387" t="str">
        <f>IFERROR(AVERAGEIFS('HeartRate-2022-03-21-1647950188'!$B:$B,'HeartRate-2022-03-21-1647950188'!$A:$A,Data_Extraction!D$2,'HeartRate-2022-03-21-1647950188'!$C:$C,Data_Extraction!$A387),"")</f>
        <v/>
      </c>
      <c r="E387" t="str">
        <f>IFERROR(AVERAGEIFS('HeartRate-2022-03-21-1647950188'!$B:$B,'HeartRate-2022-03-21-1647950188'!$A:$A,Data_Extraction!E$2,'HeartRate-2022-03-21-1647950188'!$C:$C,Data_Extraction!$A387),"")</f>
        <v/>
      </c>
      <c r="F387" t="str">
        <f>IFERROR(AVERAGEIFS('HeartRate-2022-03-21-1647950188'!$B:$B,'HeartRate-2022-03-21-1647950188'!$A:$A,Data_Extraction!F$2,'HeartRate-2022-03-21-1647950188'!$C:$C,Data_Extraction!$A387),"")</f>
        <v/>
      </c>
      <c r="G387" t="str">
        <f>IFERROR(AVERAGEIFS('HeartRate-2022-03-21-1647950188'!$B:$B,'HeartRate-2022-03-21-1647950188'!$A:$A,Data_Extraction!G$2,'HeartRate-2022-03-21-1647950188'!$C:$C,Data_Extraction!$A387),"")</f>
        <v/>
      </c>
      <c r="H387" t="str">
        <f>IFERROR(AVERAGEIFS('HeartRate-2022-03-21-1647950188'!$B:$B,'HeartRate-2022-03-21-1647950188'!$A:$A,Data_Extraction!H$2,'HeartRate-2022-03-21-1647950188'!$C:$C,Data_Extraction!$A387),"")</f>
        <v/>
      </c>
      <c r="I387">
        <f>IFERROR(AVERAGEIFS('HeartRate-2022-03-21-1647950188'!$B:$B,'HeartRate-2022-03-21-1647950188'!$A:$A,Data_Extraction!I$2,'HeartRate-2022-03-21-1647950188'!$C:$C,Data_Extraction!$A387),"")</f>
        <v>82</v>
      </c>
      <c r="J387" s="8">
        <f t="shared" si="31"/>
        <v>89</v>
      </c>
      <c r="N387" s="11">
        <f>Data_Extraction!A387</f>
        <v>44634.448599537034</v>
      </c>
      <c r="O387" s="15">
        <f t="shared" si="32"/>
        <v>44634</v>
      </c>
      <c r="P387" s="16">
        <f t="shared" si="33"/>
        <v>0.44859953703703703</v>
      </c>
      <c r="Q387" s="12">
        <f>IF(Data_Extraction!B387="",Data_Extraction!$J387*(Q$1),Data_Extraction!B387)</f>
        <v>96</v>
      </c>
      <c r="R387" s="12">
        <f>IF(Data_Extraction!C387="",Data_Extraction!$J387*(R$1),Data_Extraction!C387)</f>
        <v>81.88000000000001</v>
      </c>
      <c r="S387" s="12">
        <f>IF(Data_Extraction!D387="",Data_Extraction!$J387*(S$1),Data_Extraction!D387)</f>
        <v>92.56</v>
      </c>
      <c r="T387" s="12">
        <f>IF(Data_Extraction!E387="",Data_Extraction!$J387*(T$1),Data_Extraction!E387)</f>
        <v>84.55</v>
      </c>
      <c r="U387" s="12">
        <f>IF(Data_Extraction!F387="",Data_Extraction!$J387*(U$1),Data_Extraction!F387)</f>
        <v>87.22</v>
      </c>
      <c r="V387" s="12">
        <f>IF(Data_Extraction!G387="",Data_Extraction!$J387*(V$1),Data_Extraction!G387)</f>
        <v>80.990000000000009</v>
      </c>
      <c r="W387" s="12">
        <f>IF(Data_Extraction!H387="",Data_Extraction!$J387*(W$1),Data_Extraction!H387)</f>
        <v>95.23</v>
      </c>
      <c r="X387" s="12">
        <f>IF(Data_Extraction!I387="",Data_Extraction!$J387*(X$1),Data_Extraction!I387)</f>
        <v>82</v>
      </c>
      <c r="Y387" s="13">
        <f t="shared" ref="Y387:Y450" si="36">AVERAGE(Q387:X387)</f>
        <v>87.553750000000008</v>
      </c>
      <c r="Z387" s="17" t="str">
        <f t="shared" si="34"/>
        <v>Afternoon</v>
      </c>
      <c r="AA387" s="14" t="str">
        <f>VLOOKUP($N387,'HeartRate-2022-03-21-1647950188'!$C:$G,2,0)</f>
        <v>Introduction</v>
      </c>
      <c r="AB387" s="14" t="str">
        <f>VLOOKUP($N387,'HeartRate-2022-03-21-1647950188'!$C:$G,3,0)</f>
        <v>Off Campus</v>
      </c>
      <c r="AC387" s="14" t="str">
        <f>VLOOKUP($N387,'HeartRate-2022-03-21-1647950188'!$C:$G,4,0)</f>
        <v>Walking</v>
      </c>
      <c r="AD387" s="14" t="str">
        <f>VLOOKUP($N387,'HeartRate-2022-03-21-1647950188'!$C:$G,5,0)</f>
        <v>Technical Contexts</v>
      </c>
      <c r="AE387">
        <f t="shared" si="35"/>
        <v>0</v>
      </c>
      <c r="AF387" s="18">
        <v>44634</v>
      </c>
      <c r="AG387" s="19">
        <v>0.44859953703703703</v>
      </c>
    </row>
    <row r="388" spans="1:33" x14ac:dyDescent="0.3">
      <c r="A388" s="5">
        <v>44634.448611111111</v>
      </c>
      <c r="B388" t="str">
        <f>IFERROR(AVERAGEIFS('HeartRate-2022-03-21-1647950188'!$B:$B,'HeartRate-2022-03-21-1647950188'!$A:$A,Data_Extraction!B$2,'HeartRate-2022-03-21-1647950188'!$C:$C,Data_Extraction!$A388),"")</f>
        <v/>
      </c>
      <c r="C388">
        <f>IFERROR(AVERAGEIFS('HeartRate-2022-03-21-1647950188'!$B:$B,'HeartRate-2022-03-21-1647950188'!$A:$A,Data_Extraction!C$2,'HeartRate-2022-03-21-1647950188'!$C:$C,Data_Extraction!$A388),"")</f>
        <v>80</v>
      </c>
      <c r="D388" t="str">
        <f>IFERROR(AVERAGEIFS('HeartRate-2022-03-21-1647950188'!$B:$B,'HeartRate-2022-03-21-1647950188'!$A:$A,Data_Extraction!D$2,'HeartRate-2022-03-21-1647950188'!$C:$C,Data_Extraction!$A388),"")</f>
        <v/>
      </c>
      <c r="E388" t="str">
        <f>IFERROR(AVERAGEIFS('HeartRate-2022-03-21-1647950188'!$B:$B,'HeartRate-2022-03-21-1647950188'!$A:$A,Data_Extraction!E$2,'HeartRate-2022-03-21-1647950188'!$C:$C,Data_Extraction!$A388),"")</f>
        <v/>
      </c>
      <c r="F388" t="str">
        <f>IFERROR(AVERAGEIFS('HeartRate-2022-03-21-1647950188'!$B:$B,'HeartRate-2022-03-21-1647950188'!$A:$A,Data_Extraction!F$2,'HeartRate-2022-03-21-1647950188'!$C:$C,Data_Extraction!$A388),"")</f>
        <v/>
      </c>
      <c r="G388">
        <f>IFERROR(AVERAGEIFS('HeartRate-2022-03-21-1647950188'!$B:$B,'HeartRate-2022-03-21-1647950188'!$A:$A,Data_Extraction!G$2,'HeartRate-2022-03-21-1647950188'!$C:$C,Data_Extraction!$A388),"")</f>
        <v>104</v>
      </c>
      <c r="H388" t="str">
        <f>IFERROR(AVERAGEIFS('HeartRate-2022-03-21-1647950188'!$B:$B,'HeartRate-2022-03-21-1647950188'!$A:$A,Data_Extraction!H$2,'HeartRate-2022-03-21-1647950188'!$C:$C,Data_Extraction!$A388),"")</f>
        <v/>
      </c>
      <c r="I388" t="str">
        <f>IFERROR(AVERAGEIFS('HeartRate-2022-03-21-1647950188'!$B:$B,'HeartRate-2022-03-21-1647950188'!$A:$A,Data_Extraction!I$2,'HeartRate-2022-03-21-1647950188'!$C:$C,Data_Extraction!$A388),"")</f>
        <v/>
      </c>
      <c r="J388" s="8">
        <f t="shared" ref="J388:J451" si="37">AVERAGE(B388:I388)</f>
        <v>92</v>
      </c>
      <c r="N388" s="11">
        <f>Data_Extraction!A388</f>
        <v>44634.448611111111</v>
      </c>
      <c r="O388" s="15">
        <f t="shared" ref="O388:O451" si="38">AF388</f>
        <v>44634</v>
      </c>
      <c r="P388" s="16">
        <f t="shared" ref="P388:P451" si="39">AG388</f>
        <v>0.44861111111111113</v>
      </c>
      <c r="Q388" s="12">
        <f>IF(Data_Extraction!B388="",Data_Extraction!$J388*(Q$1),Data_Extraction!B388)</f>
        <v>82.8</v>
      </c>
      <c r="R388" s="12">
        <f>IF(Data_Extraction!C388="",Data_Extraction!$J388*(R$1),Data_Extraction!C388)</f>
        <v>80</v>
      </c>
      <c r="S388" s="12">
        <f>IF(Data_Extraction!D388="",Data_Extraction!$J388*(S$1),Data_Extraction!D388)</f>
        <v>95.68</v>
      </c>
      <c r="T388" s="12">
        <f>IF(Data_Extraction!E388="",Data_Extraction!$J388*(T$1),Data_Extraction!E388)</f>
        <v>87.399999999999991</v>
      </c>
      <c r="U388" s="12">
        <f>IF(Data_Extraction!F388="",Data_Extraction!$J388*(U$1),Data_Extraction!F388)</f>
        <v>90.16</v>
      </c>
      <c r="V388" s="12">
        <f>IF(Data_Extraction!G388="",Data_Extraction!$J388*(V$1),Data_Extraction!G388)</f>
        <v>104</v>
      </c>
      <c r="W388" s="12">
        <f>IF(Data_Extraction!H388="",Data_Extraction!$J388*(W$1),Data_Extraction!H388)</f>
        <v>98.440000000000012</v>
      </c>
      <c r="X388" s="12">
        <f>IF(Data_Extraction!I388="",Data_Extraction!$J388*(X$1),Data_Extraction!I388)</f>
        <v>89.24</v>
      </c>
      <c r="Y388" s="13">
        <f t="shared" si="36"/>
        <v>90.965000000000003</v>
      </c>
      <c r="Z388" s="17" t="str">
        <f t="shared" ref="Z388:Z451" si="40">VLOOKUP(P388,$AJ$2:$AK$7,2,1)</f>
        <v>Afternoon</v>
      </c>
      <c r="AA388" s="14" t="str">
        <f>VLOOKUP($N388,'HeartRate-2022-03-21-1647950188'!$C:$G,2,0)</f>
        <v>Introduction</v>
      </c>
      <c r="AB388" s="14" t="str">
        <f>VLOOKUP($N388,'HeartRate-2022-03-21-1647950188'!$C:$G,3,0)</f>
        <v>Off Campus</v>
      </c>
      <c r="AC388" s="14" t="str">
        <f>VLOOKUP($N388,'HeartRate-2022-03-21-1647950188'!$C:$G,4,0)</f>
        <v>Walking</v>
      </c>
      <c r="AD388" s="14" t="str">
        <f>VLOOKUP($N388,'HeartRate-2022-03-21-1647950188'!$C:$G,5,0)</f>
        <v>Technical Contexts</v>
      </c>
      <c r="AE388">
        <f t="shared" ref="AE388:AE451" si="41">IF(Y388&gt;120,1,0)</f>
        <v>0</v>
      </c>
      <c r="AF388" s="18">
        <v>44634</v>
      </c>
      <c r="AG388" s="19">
        <v>0.44861111111111113</v>
      </c>
    </row>
    <row r="389" spans="1:33" x14ac:dyDescent="0.3">
      <c r="A389" s="5">
        <v>44634.449050925927</v>
      </c>
      <c r="B389" t="str">
        <f>IFERROR(AVERAGEIFS('HeartRate-2022-03-21-1647950188'!$B:$B,'HeartRate-2022-03-21-1647950188'!$A:$A,Data_Extraction!B$2,'HeartRate-2022-03-21-1647950188'!$C:$C,Data_Extraction!$A389),"")</f>
        <v/>
      </c>
      <c r="C389" t="str">
        <f>IFERROR(AVERAGEIFS('HeartRate-2022-03-21-1647950188'!$B:$B,'HeartRate-2022-03-21-1647950188'!$A:$A,Data_Extraction!C$2,'HeartRate-2022-03-21-1647950188'!$C:$C,Data_Extraction!$A389),"")</f>
        <v/>
      </c>
      <c r="D389" t="str">
        <f>IFERROR(AVERAGEIFS('HeartRate-2022-03-21-1647950188'!$B:$B,'HeartRate-2022-03-21-1647950188'!$A:$A,Data_Extraction!D$2,'HeartRate-2022-03-21-1647950188'!$C:$C,Data_Extraction!$A389),"")</f>
        <v/>
      </c>
      <c r="E389" t="str">
        <f>IFERROR(AVERAGEIFS('HeartRate-2022-03-21-1647950188'!$B:$B,'HeartRate-2022-03-21-1647950188'!$A:$A,Data_Extraction!E$2,'HeartRate-2022-03-21-1647950188'!$C:$C,Data_Extraction!$A389),"")</f>
        <v/>
      </c>
      <c r="F389" t="str">
        <f>IFERROR(AVERAGEIFS('HeartRate-2022-03-21-1647950188'!$B:$B,'HeartRate-2022-03-21-1647950188'!$A:$A,Data_Extraction!F$2,'HeartRate-2022-03-21-1647950188'!$C:$C,Data_Extraction!$A389),"")</f>
        <v/>
      </c>
      <c r="G389" t="str">
        <f>IFERROR(AVERAGEIFS('HeartRate-2022-03-21-1647950188'!$B:$B,'HeartRate-2022-03-21-1647950188'!$A:$A,Data_Extraction!G$2,'HeartRate-2022-03-21-1647950188'!$C:$C,Data_Extraction!$A389),"")</f>
        <v/>
      </c>
      <c r="H389" t="str">
        <f>IFERROR(AVERAGEIFS('HeartRate-2022-03-21-1647950188'!$B:$B,'HeartRate-2022-03-21-1647950188'!$A:$A,Data_Extraction!H$2,'HeartRate-2022-03-21-1647950188'!$C:$C,Data_Extraction!$A389),"")</f>
        <v/>
      </c>
      <c r="I389">
        <f>IFERROR(AVERAGEIFS('HeartRate-2022-03-21-1647950188'!$B:$B,'HeartRate-2022-03-21-1647950188'!$A:$A,Data_Extraction!I$2,'HeartRate-2022-03-21-1647950188'!$C:$C,Data_Extraction!$A389),"")</f>
        <v>88</v>
      </c>
      <c r="J389" s="8">
        <f t="shared" si="37"/>
        <v>88</v>
      </c>
      <c r="N389" s="11">
        <f>Data_Extraction!A389</f>
        <v>44634.449050925927</v>
      </c>
      <c r="O389" s="15">
        <f t="shared" si="38"/>
        <v>44634</v>
      </c>
      <c r="P389" s="16">
        <f t="shared" si="39"/>
        <v>0.44905092592592594</v>
      </c>
      <c r="Q389" s="12">
        <f>IF(Data_Extraction!B389="",Data_Extraction!$J389*(Q$1),Data_Extraction!B389)</f>
        <v>79.2</v>
      </c>
      <c r="R389" s="12">
        <f>IF(Data_Extraction!C389="",Data_Extraction!$J389*(R$1),Data_Extraction!C389)</f>
        <v>80.960000000000008</v>
      </c>
      <c r="S389" s="12">
        <f>IF(Data_Extraction!D389="",Data_Extraction!$J389*(S$1),Data_Extraction!D389)</f>
        <v>91.52000000000001</v>
      </c>
      <c r="T389" s="12">
        <f>IF(Data_Extraction!E389="",Data_Extraction!$J389*(T$1),Data_Extraction!E389)</f>
        <v>83.6</v>
      </c>
      <c r="U389" s="12">
        <f>IF(Data_Extraction!F389="",Data_Extraction!$J389*(U$1),Data_Extraction!F389)</f>
        <v>86.24</v>
      </c>
      <c r="V389" s="12">
        <f>IF(Data_Extraction!G389="",Data_Extraction!$J389*(V$1),Data_Extraction!G389)</f>
        <v>80.08</v>
      </c>
      <c r="W389" s="12">
        <f>IF(Data_Extraction!H389="",Data_Extraction!$J389*(W$1),Data_Extraction!H389)</f>
        <v>94.160000000000011</v>
      </c>
      <c r="X389" s="12">
        <f>IF(Data_Extraction!I389="",Data_Extraction!$J389*(X$1),Data_Extraction!I389)</f>
        <v>88</v>
      </c>
      <c r="Y389" s="13">
        <f t="shared" si="36"/>
        <v>85.47</v>
      </c>
      <c r="Z389" s="17" t="str">
        <f t="shared" si="40"/>
        <v>Afternoon</v>
      </c>
      <c r="AA389" s="14" t="str">
        <f>VLOOKUP($N389,'HeartRate-2022-03-21-1647950188'!$C:$G,2,0)</f>
        <v>Introduction</v>
      </c>
      <c r="AB389" s="14" t="str">
        <f>VLOOKUP($N389,'HeartRate-2022-03-21-1647950188'!$C:$G,3,0)</f>
        <v>Off Campus</v>
      </c>
      <c r="AC389" s="14" t="str">
        <f>VLOOKUP($N389,'HeartRate-2022-03-21-1647950188'!$C:$G,4,0)</f>
        <v>Walking</v>
      </c>
      <c r="AD389" s="14" t="str">
        <f>VLOOKUP($N389,'HeartRate-2022-03-21-1647950188'!$C:$G,5,0)</f>
        <v>Technical Contexts</v>
      </c>
      <c r="AE389">
        <f t="shared" si="41"/>
        <v>0</v>
      </c>
      <c r="AF389" s="18">
        <v>44634</v>
      </c>
      <c r="AG389" s="19">
        <v>0.44905092592592594</v>
      </c>
    </row>
    <row r="390" spans="1:33" x14ac:dyDescent="0.3">
      <c r="A390" s="5">
        <v>44634.449293981481</v>
      </c>
      <c r="B390">
        <f>IFERROR(AVERAGEIFS('HeartRate-2022-03-21-1647950188'!$B:$B,'HeartRate-2022-03-21-1647950188'!$A:$A,Data_Extraction!B$2,'HeartRate-2022-03-21-1647950188'!$C:$C,Data_Extraction!$A390),"")</f>
        <v>101</v>
      </c>
      <c r="C390" t="str">
        <f>IFERROR(AVERAGEIFS('HeartRate-2022-03-21-1647950188'!$B:$B,'HeartRate-2022-03-21-1647950188'!$A:$A,Data_Extraction!C$2,'HeartRate-2022-03-21-1647950188'!$C:$C,Data_Extraction!$A390),"")</f>
        <v/>
      </c>
      <c r="D390" t="str">
        <f>IFERROR(AVERAGEIFS('HeartRate-2022-03-21-1647950188'!$B:$B,'HeartRate-2022-03-21-1647950188'!$A:$A,Data_Extraction!D$2,'HeartRate-2022-03-21-1647950188'!$C:$C,Data_Extraction!$A390),"")</f>
        <v/>
      </c>
      <c r="E390" t="str">
        <f>IFERROR(AVERAGEIFS('HeartRate-2022-03-21-1647950188'!$B:$B,'HeartRate-2022-03-21-1647950188'!$A:$A,Data_Extraction!E$2,'HeartRate-2022-03-21-1647950188'!$C:$C,Data_Extraction!$A390),"")</f>
        <v/>
      </c>
      <c r="F390" t="str">
        <f>IFERROR(AVERAGEIFS('HeartRate-2022-03-21-1647950188'!$B:$B,'HeartRate-2022-03-21-1647950188'!$A:$A,Data_Extraction!F$2,'HeartRate-2022-03-21-1647950188'!$C:$C,Data_Extraction!$A390),"")</f>
        <v/>
      </c>
      <c r="G390" t="str">
        <f>IFERROR(AVERAGEIFS('HeartRate-2022-03-21-1647950188'!$B:$B,'HeartRate-2022-03-21-1647950188'!$A:$A,Data_Extraction!G$2,'HeartRate-2022-03-21-1647950188'!$C:$C,Data_Extraction!$A390),"")</f>
        <v/>
      </c>
      <c r="H390" t="str">
        <f>IFERROR(AVERAGEIFS('HeartRate-2022-03-21-1647950188'!$B:$B,'HeartRate-2022-03-21-1647950188'!$A:$A,Data_Extraction!H$2,'HeartRate-2022-03-21-1647950188'!$C:$C,Data_Extraction!$A390),"")</f>
        <v/>
      </c>
      <c r="I390">
        <f>IFERROR(AVERAGEIFS('HeartRate-2022-03-21-1647950188'!$B:$B,'HeartRate-2022-03-21-1647950188'!$A:$A,Data_Extraction!I$2,'HeartRate-2022-03-21-1647950188'!$C:$C,Data_Extraction!$A390),"")</f>
        <v>88</v>
      </c>
      <c r="J390" s="8">
        <f t="shared" si="37"/>
        <v>94.5</v>
      </c>
      <c r="N390" s="11">
        <f>Data_Extraction!A390</f>
        <v>44634.449293981481</v>
      </c>
      <c r="O390" s="15">
        <f t="shared" si="38"/>
        <v>44634</v>
      </c>
      <c r="P390" s="16">
        <f t="shared" si="39"/>
        <v>0.44929398148148153</v>
      </c>
      <c r="Q390" s="12">
        <f>IF(Data_Extraction!B390="",Data_Extraction!$J390*(Q$1),Data_Extraction!B390)</f>
        <v>101</v>
      </c>
      <c r="R390" s="12">
        <f>IF(Data_Extraction!C390="",Data_Extraction!$J390*(R$1),Data_Extraction!C390)</f>
        <v>86.94</v>
      </c>
      <c r="S390" s="12">
        <f>IF(Data_Extraction!D390="",Data_Extraction!$J390*(S$1),Data_Extraction!D390)</f>
        <v>98.28</v>
      </c>
      <c r="T390" s="12">
        <f>IF(Data_Extraction!E390="",Data_Extraction!$J390*(T$1),Data_Extraction!E390)</f>
        <v>89.774999999999991</v>
      </c>
      <c r="U390" s="12">
        <f>IF(Data_Extraction!F390="",Data_Extraction!$J390*(U$1),Data_Extraction!F390)</f>
        <v>92.61</v>
      </c>
      <c r="V390" s="12">
        <f>IF(Data_Extraction!G390="",Data_Extraction!$J390*(V$1),Data_Extraction!G390)</f>
        <v>85.995000000000005</v>
      </c>
      <c r="W390" s="12">
        <f>IF(Data_Extraction!H390="",Data_Extraction!$J390*(W$1),Data_Extraction!H390)</f>
        <v>101.11500000000001</v>
      </c>
      <c r="X390" s="12">
        <f>IF(Data_Extraction!I390="",Data_Extraction!$J390*(X$1),Data_Extraction!I390)</f>
        <v>88</v>
      </c>
      <c r="Y390" s="13">
        <f t="shared" si="36"/>
        <v>92.964375000000004</v>
      </c>
      <c r="Z390" s="17" t="str">
        <f t="shared" si="40"/>
        <v>Afternoon</v>
      </c>
      <c r="AA390" s="14" t="str">
        <f>VLOOKUP($N390,'HeartRate-2022-03-21-1647950188'!$C:$G,2,0)</f>
        <v>Introduction</v>
      </c>
      <c r="AB390" s="14" t="str">
        <f>VLOOKUP($N390,'HeartRate-2022-03-21-1647950188'!$C:$G,3,0)</f>
        <v>Off Campus</v>
      </c>
      <c r="AC390" s="14" t="str">
        <f>VLOOKUP($N390,'HeartRate-2022-03-21-1647950188'!$C:$G,4,0)</f>
        <v>Walking</v>
      </c>
      <c r="AD390" s="14" t="str">
        <f>VLOOKUP($N390,'HeartRate-2022-03-21-1647950188'!$C:$G,5,0)</f>
        <v>Technical Contexts</v>
      </c>
      <c r="AE390">
        <f t="shared" si="41"/>
        <v>0</v>
      </c>
      <c r="AF390" s="18">
        <v>44634</v>
      </c>
      <c r="AG390" s="19">
        <v>0.44929398148148153</v>
      </c>
    </row>
    <row r="391" spans="1:33" x14ac:dyDescent="0.3">
      <c r="A391" s="5">
        <v>44634.449988425928</v>
      </c>
      <c r="B391">
        <f>IFERROR(AVERAGEIFS('HeartRate-2022-03-21-1647950188'!$B:$B,'HeartRate-2022-03-21-1647950188'!$A:$A,Data_Extraction!B$2,'HeartRate-2022-03-21-1647950188'!$C:$C,Data_Extraction!$A391),"")</f>
        <v>109</v>
      </c>
      <c r="C391" t="str">
        <f>IFERROR(AVERAGEIFS('HeartRate-2022-03-21-1647950188'!$B:$B,'HeartRate-2022-03-21-1647950188'!$A:$A,Data_Extraction!C$2,'HeartRate-2022-03-21-1647950188'!$C:$C,Data_Extraction!$A391),"")</f>
        <v/>
      </c>
      <c r="D391" t="str">
        <f>IFERROR(AVERAGEIFS('HeartRate-2022-03-21-1647950188'!$B:$B,'HeartRate-2022-03-21-1647950188'!$A:$A,Data_Extraction!D$2,'HeartRate-2022-03-21-1647950188'!$C:$C,Data_Extraction!$A391),"")</f>
        <v/>
      </c>
      <c r="E391" t="str">
        <f>IFERROR(AVERAGEIFS('HeartRate-2022-03-21-1647950188'!$B:$B,'HeartRate-2022-03-21-1647950188'!$A:$A,Data_Extraction!E$2,'HeartRate-2022-03-21-1647950188'!$C:$C,Data_Extraction!$A391),"")</f>
        <v/>
      </c>
      <c r="F391" t="str">
        <f>IFERROR(AVERAGEIFS('HeartRate-2022-03-21-1647950188'!$B:$B,'HeartRate-2022-03-21-1647950188'!$A:$A,Data_Extraction!F$2,'HeartRate-2022-03-21-1647950188'!$C:$C,Data_Extraction!$A391),"")</f>
        <v/>
      </c>
      <c r="G391" t="str">
        <f>IFERROR(AVERAGEIFS('HeartRate-2022-03-21-1647950188'!$B:$B,'HeartRate-2022-03-21-1647950188'!$A:$A,Data_Extraction!G$2,'HeartRate-2022-03-21-1647950188'!$C:$C,Data_Extraction!$A391),"")</f>
        <v/>
      </c>
      <c r="H391" t="str">
        <f>IFERROR(AVERAGEIFS('HeartRate-2022-03-21-1647950188'!$B:$B,'HeartRate-2022-03-21-1647950188'!$A:$A,Data_Extraction!H$2,'HeartRate-2022-03-21-1647950188'!$C:$C,Data_Extraction!$A391),"")</f>
        <v/>
      </c>
      <c r="I391">
        <f>IFERROR(AVERAGEIFS('HeartRate-2022-03-21-1647950188'!$B:$B,'HeartRate-2022-03-21-1647950188'!$A:$A,Data_Extraction!I$2,'HeartRate-2022-03-21-1647950188'!$C:$C,Data_Extraction!$A391),"")</f>
        <v>89</v>
      </c>
      <c r="J391" s="8">
        <f t="shared" si="37"/>
        <v>99</v>
      </c>
      <c r="N391" s="11">
        <f>Data_Extraction!A391</f>
        <v>44634.449988425928</v>
      </c>
      <c r="O391" s="15">
        <f t="shared" si="38"/>
        <v>44634</v>
      </c>
      <c r="P391" s="16">
        <f t="shared" si="39"/>
        <v>0.44998842592592592</v>
      </c>
      <c r="Q391" s="12">
        <f>IF(Data_Extraction!B391="",Data_Extraction!$J391*(Q$1),Data_Extraction!B391)</f>
        <v>109</v>
      </c>
      <c r="R391" s="12">
        <f>IF(Data_Extraction!C391="",Data_Extraction!$J391*(R$1),Data_Extraction!C391)</f>
        <v>91.08</v>
      </c>
      <c r="S391" s="12">
        <f>IF(Data_Extraction!D391="",Data_Extraction!$J391*(S$1),Data_Extraction!D391)</f>
        <v>102.96000000000001</v>
      </c>
      <c r="T391" s="12">
        <f>IF(Data_Extraction!E391="",Data_Extraction!$J391*(T$1),Data_Extraction!E391)</f>
        <v>94.05</v>
      </c>
      <c r="U391" s="12">
        <f>IF(Data_Extraction!F391="",Data_Extraction!$J391*(U$1),Data_Extraction!F391)</f>
        <v>97.02</v>
      </c>
      <c r="V391" s="12">
        <f>IF(Data_Extraction!G391="",Data_Extraction!$J391*(V$1),Data_Extraction!G391)</f>
        <v>90.09</v>
      </c>
      <c r="W391" s="12">
        <f>IF(Data_Extraction!H391="",Data_Extraction!$J391*(W$1),Data_Extraction!H391)</f>
        <v>105.93</v>
      </c>
      <c r="X391" s="12">
        <f>IF(Data_Extraction!I391="",Data_Extraction!$J391*(X$1),Data_Extraction!I391)</f>
        <v>89</v>
      </c>
      <c r="Y391" s="13">
        <f t="shared" si="36"/>
        <v>97.391249999999985</v>
      </c>
      <c r="Z391" s="17" t="str">
        <f t="shared" si="40"/>
        <v>Afternoon</v>
      </c>
      <c r="AA391" s="14" t="str">
        <f>VLOOKUP($N391,'HeartRate-2022-03-21-1647950188'!$C:$G,2,0)</f>
        <v>Introduction</v>
      </c>
      <c r="AB391" s="14" t="str">
        <f>VLOOKUP($N391,'HeartRate-2022-03-21-1647950188'!$C:$G,3,0)</f>
        <v>Off Campus</v>
      </c>
      <c r="AC391" s="14" t="str">
        <f>VLOOKUP($N391,'HeartRate-2022-03-21-1647950188'!$C:$G,4,0)</f>
        <v>Walking</v>
      </c>
      <c r="AD391" s="14" t="str">
        <f>VLOOKUP($N391,'HeartRate-2022-03-21-1647950188'!$C:$G,5,0)</f>
        <v>Technical Contexts</v>
      </c>
      <c r="AE391">
        <f t="shared" si="41"/>
        <v>0</v>
      </c>
      <c r="AF391" s="18">
        <v>44634</v>
      </c>
      <c r="AG391" s="19">
        <v>0.44998842592592592</v>
      </c>
    </row>
    <row r="392" spans="1:33" x14ac:dyDescent="0.3">
      <c r="A392" s="5">
        <v>44634.450682870367</v>
      </c>
      <c r="B392">
        <f>IFERROR(AVERAGEIFS('HeartRate-2022-03-21-1647950188'!$B:$B,'HeartRate-2022-03-21-1647950188'!$A:$A,Data_Extraction!B$2,'HeartRate-2022-03-21-1647950188'!$C:$C,Data_Extraction!$A392),"")</f>
        <v>106</v>
      </c>
      <c r="C392" t="str">
        <f>IFERROR(AVERAGEIFS('HeartRate-2022-03-21-1647950188'!$B:$B,'HeartRate-2022-03-21-1647950188'!$A:$A,Data_Extraction!C$2,'HeartRate-2022-03-21-1647950188'!$C:$C,Data_Extraction!$A392),"")</f>
        <v/>
      </c>
      <c r="D392" t="str">
        <f>IFERROR(AVERAGEIFS('HeartRate-2022-03-21-1647950188'!$B:$B,'HeartRate-2022-03-21-1647950188'!$A:$A,Data_Extraction!D$2,'HeartRate-2022-03-21-1647950188'!$C:$C,Data_Extraction!$A392),"")</f>
        <v/>
      </c>
      <c r="E392" t="str">
        <f>IFERROR(AVERAGEIFS('HeartRate-2022-03-21-1647950188'!$B:$B,'HeartRate-2022-03-21-1647950188'!$A:$A,Data_Extraction!E$2,'HeartRate-2022-03-21-1647950188'!$C:$C,Data_Extraction!$A392),"")</f>
        <v/>
      </c>
      <c r="F392" t="str">
        <f>IFERROR(AVERAGEIFS('HeartRate-2022-03-21-1647950188'!$B:$B,'HeartRate-2022-03-21-1647950188'!$A:$A,Data_Extraction!F$2,'HeartRate-2022-03-21-1647950188'!$C:$C,Data_Extraction!$A392),"")</f>
        <v/>
      </c>
      <c r="G392" t="str">
        <f>IFERROR(AVERAGEIFS('HeartRate-2022-03-21-1647950188'!$B:$B,'HeartRate-2022-03-21-1647950188'!$A:$A,Data_Extraction!G$2,'HeartRate-2022-03-21-1647950188'!$C:$C,Data_Extraction!$A392),"")</f>
        <v/>
      </c>
      <c r="H392" t="str">
        <f>IFERROR(AVERAGEIFS('HeartRate-2022-03-21-1647950188'!$B:$B,'HeartRate-2022-03-21-1647950188'!$A:$A,Data_Extraction!H$2,'HeartRate-2022-03-21-1647950188'!$C:$C,Data_Extraction!$A392),"")</f>
        <v/>
      </c>
      <c r="I392">
        <f>IFERROR(AVERAGEIFS('HeartRate-2022-03-21-1647950188'!$B:$B,'HeartRate-2022-03-21-1647950188'!$A:$A,Data_Extraction!I$2,'HeartRate-2022-03-21-1647950188'!$C:$C,Data_Extraction!$A392),"")</f>
        <v>86</v>
      </c>
      <c r="J392" s="8">
        <f t="shared" si="37"/>
        <v>96</v>
      </c>
      <c r="N392" s="11">
        <f>Data_Extraction!A392</f>
        <v>44634.450682870367</v>
      </c>
      <c r="O392" s="15">
        <f t="shared" si="38"/>
        <v>44634</v>
      </c>
      <c r="P392" s="16">
        <f t="shared" si="39"/>
        <v>0.45068287037037041</v>
      </c>
      <c r="Q392" s="12">
        <f>IF(Data_Extraction!B392="",Data_Extraction!$J392*(Q$1),Data_Extraction!B392)</f>
        <v>106</v>
      </c>
      <c r="R392" s="12">
        <f>IF(Data_Extraction!C392="",Data_Extraction!$J392*(R$1),Data_Extraction!C392)</f>
        <v>88.320000000000007</v>
      </c>
      <c r="S392" s="12">
        <f>IF(Data_Extraction!D392="",Data_Extraction!$J392*(S$1),Data_Extraction!D392)</f>
        <v>99.84</v>
      </c>
      <c r="T392" s="12">
        <f>IF(Data_Extraction!E392="",Data_Extraction!$J392*(T$1),Data_Extraction!E392)</f>
        <v>91.199999999999989</v>
      </c>
      <c r="U392" s="12">
        <f>IF(Data_Extraction!F392="",Data_Extraction!$J392*(U$1),Data_Extraction!F392)</f>
        <v>94.08</v>
      </c>
      <c r="V392" s="12">
        <f>IF(Data_Extraction!G392="",Data_Extraction!$J392*(V$1),Data_Extraction!G392)</f>
        <v>87.36</v>
      </c>
      <c r="W392" s="12">
        <f>IF(Data_Extraction!H392="",Data_Extraction!$J392*(W$1),Data_Extraction!H392)</f>
        <v>102.72</v>
      </c>
      <c r="X392" s="12">
        <f>IF(Data_Extraction!I392="",Data_Extraction!$J392*(X$1),Data_Extraction!I392)</f>
        <v>86</v>
      </c>
      <c r="Y392" s="13">
        <f t="shared" si="36"/>
        <v>94.44</v>
      </c>
      <c r="Z392" s="17" t="str">
        <f t="shared" si="40"/>
        <v>Afternoon</v>
      </c>
      <c r="AA392" s="14" t="str">
        <f>VLOOKUP($N392,'HeartRate-2022-03-21-1647950188'!$C:$G,2,0)</f>
        <v>Introduction</v>
      </c>
      <c r="AB392" s="14" t="str">
        <f>VLOOKUP($N392,'HeartRate-2022-03-21-1647950188'!$C:$G,3,0)</f>
        <v>Off Campus</v>
      </c>
      <c r="AC392" s="14" t="str">
        <f>VLOOKUP($N392,'HeartRate-2022-03-21-1647950188'!$C:$G,4,0)</f>
        <v>Walking</v>
      </c>
      <c r="AD392" s="14" t="str">
        <f>VLOOKUP($N392,'HeartRate-2022-03-21-1647950188'!$C:$G,5,0)</f>
        <v>Technical Contexts</v>
      </c>
      <c r="AE392">
        <f t="shared" si="41"/>
        <v>0</v>
      </c>
      <c r="AF392" s="18">
        <v>44634</v>
      </c>
      <c r="AG392" s="19">
        <v>0.45068287037037041</v>
      </c>
    </row>
    <row r="393" spans="1:33" x14ac:dyDescent="0.3">
      <c r="A393" s="5">
        <v>44634.450891203705</v>
      </c>
      <c r="B393" t="str">
        <f>IFERROR(AVERAGEIFS('HeartRate-2022-03-21-1647950188'!$B:$B,'HeartRate-2022-03-21-1647950188'!$A:$A,Data_Extraction!B$2,'HeartRate-2022-03-21-1647950188'!$C:$C,Data_Extraction!$A393),"")</f>
        <v/>
      </c>
      <c r="C393" t="str">
        <f>IFERROR(AVERAGEIFS('HeartRate-2022-03-21-1647950188'!$B:$B,'HeartRate-2022-03-21-1647950188'!$A:$A,Data_Extraction!C$2,'HeartRate-2022-03-21-1647950188'!$C:$C,Data_Extraction!$A393),"")</f>
        <v/>
      </c>
      <c r="D393" t="str">
        <f>IFERROR(AVERAGEIFS('HeartRate-2022-03-21-1647950188'!$B:$B,'HeartRate-2022-03-21-1647950188'!$A:$A,Data_Extraction!D$2,'HeartRate-2022-03-21-1647950188'!$C:$C,Data_Extraction!$A393),"")</f>
        <v/>
      </c>
      <c r="E393" t="str">
        <f>IFERROR(AVERAGEIFS('HeartRate-2022-03-21-1647950188'!$B:$B,'HeartRate-2022-03-21-1647950188'!$A:$A,Data_Extraction!E$2,'HeartRate-2022-03-21-1647950188'!$C:$C,Data_Extraction!$A393),"")</f>
        <v/>
      </c>
      <c r="F393" t="str">
        <f>IFERROR(AVERAGEIFS('HeartRate-2022-03-21-1647950188'!$B:$B,'HeartRate-2022-03-21-1647950188'!$A:$A,Data_Extraction!F$2,'HeartRate-2022-03-21-1647950188'!$C:$C,Data_Extraction!$A393),"")</f>
        <v/>
      </c>
      <c r="G393" t="str">
        <f>IFERROR(AVERAGEIFS('HeartRate-2022-03-21-1647950188'!$B:$B,'HeartRate-2022-03-21-1647950188'!$A:$A,Data_Extraction!G$2,'HeartRate-2022-03-21-1647950188'!$C:$C,Data_Extraction!$A393),"")</f>
        <v/>
      </c>
      <c r="H393" t="str">
        <f>IFERROR(AVERAGEIFS('HeartRate-2022-03-21-1647950188'!$B:$B,'HeartRate-2022-03-21-1647950188'!$A:$A,Data_Extraction!H$2,'HeartRate-2022-03-21-1647950188'!$C:$C,Data_Extraction!$A393),"")</f>
        <v/>
      </c>
      <c r="I393">
        <f>IFERROR(AVERAGEIFS('HeartRate-2022-03-21-1647950188'!$B:$B,'HeartRate-2022-03-21-1647950188'!$A:$A,Data_Extraction!I$2,'HeartRate-2022-03-21-1647950188'!$C:$C,Data_Extraction!$A393),"")</f>
        <v>85</v>
      </c>
      <c r="J393" s="8">
        <f t="shared" si="37"/>
        <v>85</v>
      </c>
      <c r="N393" s="11">
        <f>Data_Extraction!A393</f>
        <v>44634.450891203705</v>
      </c>
      <c r="O393" s="15">
        <f t="shared" si="38"/>
        <v>44634</v>
      </c>
      <c r="P393" s="16">
        <f t="shared" si="39"/>
        <v>0.45089120370370367</v>
      </c>
      <c r="Q393" s="12">
        <f>IF(Data_Extraction!B393="",Data_Extraction!$J393*(Q$1),Data_Extraction!B393)</f>
        <v>76.5</v>
      </c>
      <c r="R393" s="12">
        <f>IF(Data_Extraction!C393="",Data_Extraction!$J393*(R$1),Data_Extraction!C393)</f>
        <v>78.2</v>
      </c>
      <c r="S393" s="12">
        <f>IF(Data_Extraction!D393="",Data_Extraction!$J393*(S$1),Data_Extraction!D393)</f>
        <v>88.4</v>
      </c>
      <c r="T393" s="12">
        <f>IF(Data_Extraction!E393="",Data_Extraction!$J393*(T$1),Data_Extraction!E393)</f>
        <v>80.75</v>
      </c>
      <c r="U393" s="12">
        <f>IF(Data_Extraction!F393="",Data_Extraction!$J393*(U$1),Data_Extraction!F393)</f>
        <v>83.3</v>
      </c>
      <c r="V393" s="12">
        <f>IF(Data_Extraction!G393="",Data_Extraction!$J393*(V$1),Data_Extraction!G393)</f>
        <v>77.350000000000009</v>
      </c>
      <c r="W393" s="12">
        <f>IF(Data_Extraction!H393="",Data_Extraction!$J393*(W$1),Data_Extraction!H393)</f>
        <v>90.95</v>
      </c>
      <c r="X393" s="12">
        <f>IF(Data_Extraction!I393="",Data_Extraction!$J393*(X$1),Data_Extraction!I393)</f>
        <v>85</v>
      </c>
      <c r="Y393" s="13">
        <f t="shared" si="36"/>
        <v>82.556250000000006</v>
      </c>
      <c r="Z393" s="17" t="str">
        <f t="shared" si="40"/>
        <v>Afternoon</v>
      </c>
      <c r="AA393" s="14" t="str">
        <f>VLOOKUP($N393,'HeartRate-2022-03-21-1647950188'!$C:$G,2,0)</f>
        <v>Introduction</v>
      </c>
      <c r="AB393" s="14" t="str">
        <f>VLOOKUP($N393,'HeartRate-2022-03-21-1647950188'!$C:$G,3,0)</f>
        <v>Off Campus</v>
      </c>
      <c r="AC393" s="14" t="str">
        <f>VLOOKUP($N393,'HeartRate-2022-03-21-1647950188'!$C:$G,4,0)</f>
        <v>Walking</v>
      </c>
      <c r="AD393" s="14" t="str">
        <f>VLOOKUP($N393,'HeartRate-2022-03-21-1647950188'!$C:$G,5,0)</f>
        <v>Technical Contexts</v>
      </c>
      <c r="AE393">
        <f t="shared" si="41"/>
        <v>0</v>
      </c>
      <c r="AF393" s="18">
        <v>44634</v>
      </c>
      <c r="AG393" s="19">
        <v>0.45089120370370367</v>
      </c>
    </row>
    <row r="394" spans="1:33" x14ac:dyDescent="0.3">
      <c r="A394" s="5">
        <v>44634.45103009259</v>
      </c>
      <c r="B394" t="str">
        <f>IFERROR(AVERAGEIFS('HeartRate-2022-03-21-1647950188'!$B:$B,'HeartRate-2022-03-21-1647950188'!$A:$A,Data_Extraction!B$2,'HeartRate-2022-03-21-1647950188'!$C:$C,Data_Extraction!$A394),"")</f>
        <v/>
      </c>
      <c r="C394" t="str">
        <f>IFERROR(AVERAGEIFS('HeartRate-2022-03-21-1647950188'!$B:$B,'HeartRate-2022-03-21-1647950188'!$A:$A,Data_Extraction!C$2,'HeartRate-2022-03-21-1647950188'!$C:$C,Data_Extraction!$A394),"")</f>
        <v/>
      </c>
      <c r="D394" t="str">
        <f>IFERROR(AVERAGEIFS('HeartRate-2022-03-21-1647950188'!$B:$B,'HeartRate-2022-03-21-1647950188'!$A:$A,Data_Extraction!D$2,'HeartRate-2022-03-21-1647950188'!$C:$C,Data_Extraction!$A394),"")</f>
        <v/>
      </c>
      <c r="E394" t="str">
        <f>IFERROR(AVERAGEIFS('HeartRate-2022-03-21-1647950188'!$B:$B,'HeartRate-2022-03-21-1647950188'!$A:$A,Data_Extraction!E$2,'HeartRate-2022-03-21-1647950188'!$C:$C,Data_Extraction!$A394),"")</f>
        <v/>
      </c>
      <c r="F394" t="str">
        <f>IFERROR(AVERAGEIFS('HeartRate-2022-03-21-1647950188'!$B:$B,'HeartRate-2022-03-21-1647950188'!$A:$A,Data_Extraction!F$2,'HeartRate-2022-03-21-1647950188'!$C:$C,Data_Extraction!$A394),"")</f>
        <v/>
      </c>
      <c r="G394" t="str">
        <f>IFERROR(AVERAGEIFS('HeartRate-2022-03-21-1647950188'!$B:$B,'HeartRate-2022-03-21-1647950188'!$A:$A,Data_Extraction!G$2,'HeartRate-2022-03-21-1647950188'!$C:$C,Data_Extraction!$A394),"")</f>
        <v/>
      </c>
      <c r="H394" t="str">
        <f>IFERROR(AVERAGEIFS('HeartRate-2022-03-21-1647950188'!$B:$B,'HeartRate-2022-03-21-1647950188'!$A:$A,Data_Extraction!H$2,'HeartRate-2022-03-21-1647950188'!$C:$C,Data_Extraction!$A394),"")</f>
        <v/>
      </c>
      <c r="I394">
        <f>IFERROR(AVERAGEIFS('HeartRate-2022-03-21-1647950188'!$B:$B,'HeartRate-2022-03-21-1647950188'!$A:$A,Data_Extraction!I$2,'HeartRate-2022-03-21-1647950188'!$C:$C,Data_Extraction!$A394),"")</f>
        <v>91</v>
      </c>
      <c r="J394" s="8">
        <f t="shared" si="37"/>
        <v>91</v>
      </c>
      <c r="N394" s="11">
        <f>Data_Extraction!A394</f>
        <v>44634.45103009259</v>
      </c>
      <c r="O394" s="15">
        <f t="shared" si="38"/>
        <v>44634</v>
      </c>
      <c r="P394" s="16">
        <f t="shared" si="39"/>
        <v>0.45103009259259258</v>
      </c>
      <c r="Q394" s="12">
        <f>IF(Data_Extraction!B394="",Data_Extraction!$J394*(Q$1),Data_Extraction!B394)</f>
        <v>81.900000000000006</v>
      </c>
      <c r="R394" s="12">
        <f>IF(Data_Extraction!C394="",Data_Extraction!$J394*(R$1),Data_Extraction!C394)</f>
        <v>83.72</v>
      </c>
      <c r="S394" s="12">
        <f>IF(Data_Extraction!D394="",Data_Extraction!$J394*(S$1),Data_Extraction!D394)</f>
        <v>94.64</v>
      </c>
      <c r="T394" s="12">
        <f>IF(Data_Extraction!E394="",Data_Extraction!$J394*(T$1),Data_Extraction!E394)</f>
        <v>86.45</v>
      </c>
      <c r="U394" s="12">
        <f>IF(Data_Extraction!F394="",Data_Extraction!$J394*(U$1),Data_Extraction!F394)</f>
        <v>89.179999999999993</v>
      </c>
      <c r="V394" s="12">
        <f>IF(Data_Extraction!G394="",Data_Extraction!$J394*(V$1),Data_Extraction!G394)</f>
        <v>82.81</v>
      </c>
      <c r="W394" s="12">
        <f>IF(Data_Extraction!H394="",Data_Extraction!$J394*(W$1),Data_Extraction!H394)</f>
        <v>97.37</v>
      </c>
      <c r="X394" s="12">
        <f>IF(Data_Extraction!I394="",Data_Extraction!$J394*(X$1),Data_Extraction!I394)</f>
        <v>91</v>
      </c>
      <c r="Y394" s="13">
        <f t="shared" si="36"/>
        <v>88.383750000000006</v>
      </c>
      <c r="Z394" s="17" t="str">
        <f t="shared" si="40"/>
        <v>Afternoon</v>
      </c>
      <c r="AA394" s="14" t="str">
        <f>VLOOKUP($N394,'HeartRate-2022-03-21-1647950188'!$C:$G,2,0)</f>
        <v>Introduction</v>
      </c>
      <c r="AB394" s="14" t="str">
        <f>VLOOKUP($N394,'HeartRate-2022-03-21-1647950188'!$C:$G,3,0)</f>
        <v>Off Campus</v>
      </c>
      <c r="AC394" s="14" t="str">
        <f>VLOOKUP($N394,'HeartRate-2022-03-21-1647950188'!$C:$G,4,0)</f>
        <v>Walking</v>
      </c>
      <c r="AD394" s="14" t="str">
        <f>VLOOKUP($N394,'HeartRate-2022-03-21-1647950188'!$C:$G,5,0)</f>
        <v>Technical Contexts</v>
      </c>
      <c r="AE394">
        <f t="shared" si="41"/>
        <v>0</v>
      </c>
      <c r="AF394" s="18">
        <v>44634</v>
      </c>
      <c r="AG394" s="19">
        <v>0.45103009259259258</v>
      </c>
    </row>
    <row r="395" spans="1:33" x14ac:dyDescent="0.3">
      <c r="A395" s="5">
        <v>44634.451249999998</v>
      </c>
      <c r="B395" t="str">
        <f>IFERROR(AVERAGEIFS('HeartRate-2022-03-21-1647950188'!$B:$B,'HeartRate-2022-03-21-1647950188'!$A:$A,Data_Extraction!B$2,'HeartRate-2022-03-21-1647950188'!$C:$C,Data_Extraction!$A395),"")</f>
        <v/>
      </c>
      <c r="C395" t="str">
        <f>IFERROR(AVERAGEIFS('HeartRate-2022-03-21-1647950188'!$B:$B,'HeartRate-2022-03-21-1647950188'!$A:$A,Data_Extraction!C$2,'HeartRate-2022-03-21-1647950188'!$C:$C,Data_Extraction!$A395),"")</f>
        <v/>
      </c>
      <c r="D395" t="str">
        <f>IFERROR(AVERAGEIFS('HeartRate-2022-03-21-1647950188'!$B:$B,'HeartRate-2022-03-21-1647950188'!$A:$A,Data_Extraction!D$2,'HeartRate-2022-03-21-1647950188'!$C:$C,Data_Extraction!$A395),"")</f>
        <v/>
      </c>
      <c r="E395" t="str">
        <f>IFERROR(AVERAGEIFS('HeartRate-2022-03-21-1647950188'!$B:$B,'HeartRate-2022-03-21-1647950188'!$A:$A,Data_Extraction!E$2,'HeartRate-2022-03-21-1647950188'!$C:$C,Data_Extraction!$A395),"")</f>
        <v/>
      </c>
      <c r="F395" t="str">
        <f>IFERROR(AVERAGEIFS('HeartRate-2022-03-21-1647950188'!$B:$B,'HeartRate-2022-03-21-1647950188'!$A:$A,Data_Extraction!F$2,'HeartRate-2022-03-21-1647950188'!$C:$C,Data_Extraction!$A395),"")</f>
        <v/>
      </c>
      <c r="G395" t="str">
        <f>IFERROR(AVERAGEIFS('HeartRate-2022-03-21-1647950188'!$B:$B,'HeartRate-2022-03-21-1647950188'!$A:$A,Data_Extraction!G$2,'HeartRate-2022-03-21-1647950188'!$C:$C,Data_Extraction!$A395),"")</f>
        <v/>
      </c>
      <c r="H395" t="str">
        <f>IFERROR(AVERAGEIFS('HeartRate-2022-03-21-1647950188'!$B:$B,'HeartRate-2022-03-21-1647950188'!$A:$A,Data_Extraction!H$2,'HeartRate-2022-03-21-1647950188'!$C:$C,Data_Extraction!$A395),"")</f>
        <v/>
      </c>
      <c r="I395">
        <f>IFERROR(AVERAGEIFS('HeartRate-2022-03-21-1647950188'!$B:$B,'HeartRate-2022-03-21-1647950188'!$A:$A,Data_Extraction!I$2,'HeartRate-2022-03-21-1647950188'!$C:$C,Data_Extraction!$A395),"")</f>
        <v>89</v>
      </c>
      <c r="J395" s="8">
        <f t="shared" si="37"/>
        <v>89</v>
      </c>
      <c r="N395" s="11">
        <f>Data_Extraction!A395</f>
        <v>44634.451249999998</v>
      </c>
      <c r="O395" s="15">
        <f t="shared" si="38"/>
        <v>44634</v>
      </c>
      <c r="P395" s="16">
        <f t="shared" si="39"/>
        <v>0.45124999999999998</v>
      </c>
      <c r="Q395" s="12">
        <f>IF(Data_Extraction!B395="",Data_Extraction!$J395*(Q$1),Data_Extraction!B395)</f>
        <v>80.100000000000009</v>
      </c>
      <c r="R395" s="12">
        <f>IF(Data_Extraction!C395="",Data_Extraction!$J395*(R$1),Data_Extraction!C395)</f>
        <v>81.88000000000001</v>
      </c>
      <c r="S395" s="12">
        <f>IF(Data_Extraction!D395="",Data_Extraction!$J395*(S$1),Data_Extraction!D395)</f>
        <v>92.56</v>
      </c>
      <c r="T395" s="12">
        <f>IF(Data_Extraction!E395="",Data_Extraction!$J395*(T$1),Data_Extraction!E395)</f>
        <v>84.55</v>
      </c>
      <c r="U395" s="12">
        <f>IF(Data_Extraction!F395="",Data_Extraction!$J395*(U$1),Data_Extraction!F395)</f>
        <v>87.22</v>
      </c>
      <c r="V395" s="12">
        <f>IF(Data_Extraction!G395="",Data_Extraction!$J395*(V$1),Data_Extraction!G395)</f>
        <v>80.990000000000009</v>
      </c>
      <c r="W395" s="12">
        <f>IF(Data_Extraction!H395="",Data_Extraction!$J395*(W$1),Data_Extraction!H395)</f>
        <v>95.23</v>
      </c>
      <c r="X395" s="12">
        <f>IF(Data_Extraction!I395="",Data_Extraction!$J395*(X$1),Data_Extraction!I395)</f>
        <v>89</v>
      </c>
      <c r="Y395" s="13">
        <f t="shared" si="36"/>
        <v>86.441250000000011</v>
      </c>
      <c r="Z395" s="17" t="str">
        <f t="shared" si="40"/>
        <v>Afternoon</v>
      </c>
      <c r="AA395" s="14" t="str">
        <f>VLOOKUP($N395,'HeartRate-2022-03-21-1647950188'!$C:$G,2,0)</f>
        <v>Introduction</v>
      </c>
      <c r="AB395" s="14" t="str">
        <f>VLOOKUP($N395,'HeartRate-2022-03-21-1647950188'!$C:$G,3,0)</f>
        <v>Off Campus</v>
      </c>
      <c r="AC395" s="14" t="str">
        <f>VLOOKUP($N395,'HeartRate-2022-03-21-1647950188'!$C:$G,4,0)</f>
        <v>Walking</v>
      </c>
      <c r="AD395" s="14" t="str">
        <f>VLOOKUP($N395,'HeartRate-2022-03-21-1647950188'!$C:$G,5,0)</f>
        <v>Technical Contexts</v>
      </c>
      <c r="AE395">
        <f t="shared" si="41"/>
        <v>0</v>
      </c>
      <c r="AF395" s="18">
        <v>44634</v>
      </c>
      <c r="AG395" s="19">
        <v>0.45124999999999998</v>
      </c>
    </row>
    <row r="396" spans="1:33" x14ac:dyDescent="0.3">
      <c r="A396" s="5">
        <v>44634.451319444444</v>
      </c>
      <c r="B396" t="str">
        <f>IFERROR(AVERAGEIFS('HeartRate-2022-03-21-1647950188'!$B:$B,'HeartRate-2022-03-21-1647950188'!$A:$A,Data_Extraction!B$2,'HeartRate-2022-03-21-1647950188'!$C:$C,Data_Extraction!$A396),"")</f>
        <v/>
      </c>
      <c r="C396" t="str">
        <f>IFERROR(AVERAGEIFS('HeartRate-2022-03-21-1647950188'!$B:$B,'HeartRate-2022-03-21-1647950188'!$A:$A,Data_Extraction!C$2,'HeartRate-2022-03-21-1647950188'!$C:$C,Data_Extraction!$A396),"")</f>
        <v/>
      </c>
      <c r="D396" t="str">
        <f>IFERROR(AVERAGEIFS('HeartRate-2022-03-21-1647950188'!$B:$B,'HeartRate-2022-03-21-1647950188'!$A:$A,Data_Extraction!D$2,'HeartRate-2022-03-21-1647950188'!$C:$C,Data_Extraction!$A396),"")</f>
        <v/>
      </c>
      <c r="E396" t="str">
        <f>IFERROR(AVERAGEIFS('HeartRate-2022-03-21-1647950188'!$B:$B,'HeartRate-2022-03-21-1647950188'!$A:$A,Data_Extraction!E$2,'HeartRate-2022-03-21-1647950188'!$C:$C,Data_Extraction!$A396),"")</f>
        <v/>
      </c>
      <c r="F396" t="str">
        <f>IFERROR(AVERAGEIFS('HeartRate-2022-03-21-1647950188'!$B:$B,'HeartRate-2022-03-21-1647950188'!$A:$A,Data_Extraction!F$2,'HeartRate-2022-03-21-1647950188'!$C:$C,Data_Extraction!$A396),"")</f>
        <v/>
      </c>
      <c r="G396" t="str">
        <f>IFERROR(AVERAGEIFS('HeartRate-2022-03-21-1647950188'!$B:$B,'HeartRate-2022-03-21-1647950188'!$A:$A,Data_Extraction!G$2,'HeartRate-2022-03-21-1647950188'!$C:$C,Data_Extraction!$A396),"")</f>
        <v/>
      </c>
      <c r="H396" t="str">
        <f>IFERROR(AVERAGEIFS('HeartRate-2022-03-21-1647950188'!$B:$B,'HeartRate-2022-03-21-1647950188'!$A:$A,Data_Extraction!H$2,'HeartRate-2022-03-21-1647950188'!$C:$C,Data_Extraction!$A396),"")</f>
        <v/>
      </c>
      <c r="I396">
        <f>IFERROR(AVERAGEIFS('HeartRate-2022-03-21-1647950188'!$B:$B,'HeartRate-2022-03-21-1647950188'!$A:$A,Data_Extraction!I$2,'HeartRate-2022-03-21-1647950188'!$C:$C,Data_Extraction!$A396),"")</f>
        <v>89</v>
      </c>
      <c r="J396" s="8">
        <f t="shared" si="37"/>
        <v>89</v>
      </c>
      <c r="N396" s="11">
        <f>Data_Extraction!A396</f>
        <v>44634.451319444444</v>
      </c>
      <c r="O396" s="15">
        <f t="shared" si="38"/>
        <v>44634</v>
      </c>
      <c r="P396" s="16">
        <f t="shared" si="39"/>
        <v>0.45131944444444444</v>
      </c>
      <c r="Q396" s="12">
        <f>IF(Data_Extraction!B396="",Data_Extraction!$J396*(Q$1),Data_Extraction!B396)</f>
        <v>80.100000000000009</v>
      </c>
      <c r="R396" s="12">
        <f>IF(Data_Extraction!C396="",Data_Extraction!$J396*(R$1),Data_Extraction!C396)</f>
        <v>81.88000000000001</v>
      </c>
      <c r="S396" s="12">
        <f>IF(Data_Extraction!D396="",Data_Extraction!$J396*(S$1),Data_Extraction!D396)</f>
        <v>92.56</v>
      </c>
      <c r="T396" s="12">
        <f>IF(Data_Extraction!E396="",Data_Extraction!$J396*(T$1),Data_Extraction!E396)</f>
        <v>84.55</v>
      </c>
      <c r="U396" s="12">
        <f>IF(Data_Extraction!F396="",Data_Extraction!$J396*(U$1),Data_Extraction!F396)</f>
        <v>87.22</v>
      </c>
      <c r="V396" s="12">
        <f>IF(Data_Extraction!G396="",Data_Extraction!$J396*(V$1),Data_Extraction!G396)</f>
        <v>80.990000000000009</v>
      </c>
      <c r="W396" s="12">
        <f>IF(Data_Extraction!H396="",Data_Extraction!$J396*(W$1),Data_Extraction!H396)</f>
        <v>95.23</v>
      </c>
      <c r="X396" s="12">
        <f>IF(Data_Extraction!I396="",Data_Extraction!$J396*(X$1),Data_Extraction!I396)</f>
        <v>89</v>
      </c>
      <c r="Y396" s="13">
        <f t="shared" si="36"/>
        <v>86.441250000000011</v>
      </c>
      <c r="Z396" s="17" t="str">
        <f t="shared" si="40"/>
        <v>Afternoon</v>
      </c>
      <c r="AA396" s="14" t="str">
        <f>VLOOKUP($N396,'HeartRate-2022-03-21-1647950188'!$C:$G,2,0)</f>
        <v>Introduction</v>
      </c>
      <c r="AB396" s="14" t="str">
        <f>VLOOKUP($N396,'HeartRate-2022-03-21-1647950188'!$C:$G,3,0)</f>
        <v>Off Campus</v>
      </c>
      <c r="AC396" s="14" t="str">
        <f>VLOOKUP($N396,'HeartRate-2022-03-21-1647950188'!$C:$G,4,0)</f>
        <v>Walking</v>
      </c>
      <c r="AD396" s="14" t="str">
        <f>VLOOKUP($N396,'HeartRate-2022-03-21-1647950188'!$C:$G,5,0)</f>
        <v>Technical Contexts</v>
      </c>
      <c r="AE396">
        <f t="shared" si="41"/>
        <v>0</v>
      </c>
      <c r="AF396" s="18">
        <v>44634</v>
      </c>
      <c r="AG396" s="19">
        <v>0.45131944444444444</v>
      </c>
    </row>
    <row r="397" spans="1:33" x14ac:dyDescent="0.3">
      <c r="A397" s="5">
        <v>44634.451377314814</v>
      </c>
      <c r="B397">
        <f>IFERROR(AVERAGEIFS('HeartRate-2022-03-21-1647950188'!$B:$B,'HeartRate-2022-03-21-1647950188'!$A:$A,Data_Extraction!B$2,'HeartRate-2022-03-21-1647950188'!$C:$C,Data_Extraction!$A397),"")</f>
        <v>104</v>
      </c>
      <c r="C397" t="str">
        <f>IFERROR(AVERAGEIFS('HeartRate-2022-03-21-1647950188'!$B:$B,'HeartRate-2022-03-21-1647950188'!$A:$A,Data_Extraction!C$2,'HeartRate-2022-03-21-1647950188'!$C:$C,Data_Extraction!$A397),"")</f>
        <v/>
      </c>
      <c r="D397" t="str">
        <f>IFERROR(AVERAGEIFS('HeartRate-2022-03-21-1647950188'!$B:$B,'HeartRate-2022-03-21-1647950188'!$A:$A,Data_Extraction!D$2,'HeartRate-2022-03-21-1647950188'!$C:$C,Data_Extraction!$A397),"")</f>
        <v/>
      </c>
      <c r="E397" t="str">
        <f>IFERROR(AVERAGEIFS('HeartRate-2022-03-21-1647950188'!$B:$B,'HeartRate-2022-03-21-1647950188'!$A:$A,Data_Extraction!E$2,'HeartRate-2022-03-21-1647950188'!$C:$C,Data_Extraction!$A397),"")</f>
        <v/>
      </c>
      <c r="F397" t="str">
        <f>IFERROR(AVERAGEIFS('HeartRate-2022-03-21-1647950188'!$B:$B,'HeartRate-2022-03-21-1647950188'!$A:$A,Data_Extraction!F$2,'HeartRate-2022-03-21-1647950188'!$C:$C,Data_Extraction!$A397),"")</f>
        <v/>
      </c>
      <c r="G397" t="str">
        <f>IFERROR(AVERAGEIFS('HeartRate-2022-03-21-1647950188'!$B:$B,'HeartRate-2022-03-21-1647950188'!$A:$A,Data_Extraction!G$2,'HeartRate-2022-03-21-1647950188'!$C:$C,Data_Extraction!$A397),"")</f>
        <v/>
      </c>
      <c r="H397" t="str">
        <f>IFERROR(AVERAGEIFS('HeartRate-2022-03-21-1647950188'!$B:$B,'HeartRate-2022-03-21-1647950188'!$A:$A,Data_Extraction!H$2,'HeartRate-2022-03-21-1647950188'!$C:$C,Data_Extraction!$A397),"")</f>
        <v/>
      </c>
      <c r="I397">
        <f>IFERROR(AVERAGEIFS('HeartRate-2022-03-21-1647950188'!$B:$B,'HeartRate-2022-03-21-1647950188'!$A:$A,Data_Extraction!I$2,'HeartRate-2022-03-21-1647950188'!$C:$C,Data_Extraction!$A397),"")</f>
        <v>88</v>
      </c>
      <c r="J397" s="8">
        <f t="shared" si="37"/>
        <v>96</v>
      </c>
      <c r="N397" s="11">
        <f>Data_Extraction!A397</f>
        <v>44634.451377314814</v>
      </c>
      <c r="O397" s="15">
        <f t="shared" si="38"/>
        <v>44634</v>
      </c>
      <c r="P397" s="16">
        <f t="shared" si="39"/>
        <v>0.4513773148148148</v>
      </c>
      <c r="Q397" s="12">
        <f>IF(Data_Extraction!B397="",Data_Extraction!$J397*(Q$1),Data_Extraction!B397)</f>
        <v>104</v>
      </c>
      <c r="R397" s="12">
        <f>IF(Data_Extraction!C397="",Data_Extraction!$J397*(R$1),Data_Extraction!C397)</f>
        <v>88.320000000000007</v>
      </c>
      <c r="S397" s="12">
        <f>IF(Data_Extraction!D397="",Data_Extraction!$J397*(S$1),Data_Extraction!D397)</f>
        <v>99.84</v>
      </c>
      <c r="T397" s="12">
        <f>IF(Data_Extraction!E397="",Data_Extraction!$J397*(T$1),Data_Extraction!E397)</f>
        <v>91.199999999999989</v>
      </c>
      <c r="U397" s="12">
        <f>IF(Data_Extraction!F397="",Data_Extraction!$J397*(U$1),Data_Extraction!F397)</f>
        <v>94.08</v>
      </c>
      <c r="V397" s="12">
        <f>IF(Data_Extraction!G397="",Data_Extraction!$J397*(V$1),Data_Extraction!G397)</f>
        <v>87.36</v>
      </c>
      <c r="W397" s="12">
        <f>IF(Data_Extraction!H397="",Data_Extraction!$J397*(W$1),Data_Extraction!H397)</f>
        <v>102.72</v>
      </c>
      <c r="X397" s="12">
        <f>IF(Data_Extraction!I397="",Data_Extraction!$J397*(X$1),Data_Extraction!I397)</f>
        <v>88</v>
      </c>
      <c r="Y397" s="13">
        <f t="shared" si="36"/>
        <v>94.44</v>
      </c>
      <c r="Z397" s="17" t="str">
        <f t="shared" si="40"/>
        <v>Afternoon</v>
      </c>
      <c r="AA397" s="14" t="str">
        <f>VLOOKUP($N397,'HeartRate-2022-03-21-1647950188'!$C:$G,2,0)</f>
        <v>Introduction</v>
      </c>
      <c r="AB397" s="14" t="str">
        <f>VLOOKUP($N397,'HeartRate-2022-03-21-1647950188'!$C:$G,3,0)</f>
        <v>Off Campus</v>
      </c>
      <c r="AC397" s="14" t="str">
        <f>VLOOKUP($N397,'HeartRate-2022-03-21-1647950188'!$C:$G,4,0)</f>
        <v>Walking</v>
      </c>
      <c r="AD397" s="14" t="str">
        <f>VLOOKUP($N397,'HeartRate-2022-03-21-1647950188'!$C:$G,5,0)</f>
        <v>Technical Contexts</v>
      </c>
      <c r="AE397">
        <f t="shared" si="41"/>
        <v>0</v>
      </c>
      <c r="AF397" s="18">
        <v>44634</v>
      </c>
      <c r="AG397" s="19">
        <v>0.4513773148148148</v>
      </c>
    </row>
    <row r="398" spans="1:33" x14ac:dyDescent="0.3">
      <c r="A398" s="5">
        <v>44634.451493055552</v>
      </c>
      <c r="B398" t="str">
        <f>IFERROR(AVERAGEIFS('HeartRate-2022-03-21-1647950188'!$B:$B,'HeartRate-2022-03-21-1647950188'!$A:$A,Data_Extraction!B$2,'HeartRate-2022-03-21-1647950188'!$C:$C,Data_Extraction!$A398),"")</f>
        <v/>
      </c>
      <c r="C398" t="str">
        <f>IFERROR(AVERAGEIFS('HeartRate-2022-03-21-1647950188'!$B:$B,'HeartRate-2022-03-21-1647950188'!$A:$A,Data_Extraction!C$2,'HeartRate-2022-03-21-1647950188'!$C:$C,Data_Extraction!$A398),"")</f>
        <v/>
      </c>
      <c r="D398" t="str">
        <f>IFERROR(AVERAGEIFS('HeartRate-2022-03-21-1647950188'!$B:$B,'HeartRate-2022-03-21-1647950188'!$A:$A,Data_Extraction!D$2,'HeartRate-2022-03-21-1647950188'!$C:$C,Data_Extraction!$A398),"")</f>
        <v/>
      </c>
      <c r="E398" t="str">
        <f>IFERROR(AVERAGEIFS('HeartRate-2022-03-21-1647950188'!$B:$B,'HeartRate-2022-03-21-1647950188'!$A:$A,Data_Extraction!E$2,'HeartRate-2022-03-21-1647950188'!$C:$C,Data_Extraction!$A398),"")</f>
        <v/>
      </c>
      <c r="F398" t="str">
        <f>IFERROR(AVERAGEIFS('HeartRate-2022-03-21-1647950188'!$B:$B,'HeartRate-2022-03-21-1647950188'!$A:$A,Data_Extraction!F$2,'HeartRate-2022-03-21-1647950188'!$C:$C,Data_Extraction!$A398),"")</f>
        <v/>
      </c>
      <c r="G398" t="str">
        <f>IFERROR(AVERAGEIFS('HeartRate-2022-03-21-1647950188'!$B:$B,'HeartRate-2022-03-21-1647950188'!$A:$A,Data_Extraction!G$2,'HeartRate-2022-03-21-1647950188'!$C:$C,Data_Extraction!$A398),"")</f>
        <v/>
      </c>
      <c r="H398" t="str">
        <f>IFERROR(AVERAGEIFS('HeartRate-2022-03-21-1647950188'!$B:$B,'HeartRate-2022-03-21-1647950188'!$A:$A,Data_Extraction!H$2,'HeartRate-2022-03-21-1647950188'!$C:$C,Data_Extraction!$A398),"")</f>
        <v/>
      </c>
      <c r="I398">
        <f>IFERROR(AVERAGEIFS('HeartRate-2022-03-21-1647950188'!$B:$B,'HeartRate-2022-03-21-1647950188'!$A:$A,Data_Extraction!I$2,'HeartRate-2022-03-21-1647950188'!$C:$C,Data_Extraction!$A398),"")</f>
        <v>89</v>
      </c>
      <c r="J398" s="8">
        <f t="shared" si="37"/>
        <v>89</v>
      </c>
      <c r="N398" s="11">
        <f>Data_Extraction!A398</f>
        <v>44634.451493055552</v>
      </c>
      <c r="O398" s="15">
        <f t="shared" si="38"/>
        <v>44634</v>
      </c>
      <c r="P398" s="16">
        <f t="shared" si="39"/>
        <v>0.45149305555555558</v>
      </c>
      <c r="Q398" s="12">
        <f>IF(Data_Extraction!B398="",Data_Extraction!$J398*(Q$1),Data_Extraction!B398)</f>
        <v>80.100000000000009</v>
      </c>
      <c r="R398" s="12">
        <f>IF(Data_Extraction!C398="",Data_Extraction!$J398*(R$1),Data_Extraction!C398)</f>
        <v>81.88000000000001</v>
      </c>
      <c r="S398" s="12">
        <f>IF(Data_Extraction!D398="",Data_Extraction!$J398*(S$1),Data_Extraction!D398)</f>
        <v>92.56</v>
      </c>
      <c r="T398" s="12">
        <f>IF(Data_Extraction!E398="",Data_Extraction!$J398*(T$1),Data_Extraction!E398)</f>
        <v>84.55</v>
      </c>
      <c r="U398" s="12">
        <f>IF(Data_Extraction!F398="",Data_Extraction!$J398*(U$1),Data_Extraction!F398)</f>
        <v>87.22</v>
      </c>
      <c r="V398" s="12">
        <f>IF(Data_Extraction!G398="",Data_Extraction!$J398*(V$1),Data_Extraction!G398)</f>
        <v>80.990000000000009</v>
      </c>
      <c r="W398" s="12">
        <f>IF(Data_Extraction!H398="",Data_Extraction!$J398*(W$1),Data_Extraction!H398)</f>
        <v>95.23</v>
      </c>
      <c r="X398" s="12">
        <f>IF(Data_Extraction!I398="",Data_Extraction!$J398*(X$1),Data_Extraction!I398)</f>
        <v>89</v>
      </c>
      <c r="Y398" s="13">
        <f t="shared" si="36"/>
        <v>86.441250000000011</v>
      </c>
      <c r="Z398" s="17" t="str">
        <f t="shared" si="40"/>
        <v>Afternoon</v>
      </c>
      <c r="AA398" s="14" t="str">
        <f>VLOOKUP($N398,'HeartRate-2022-03-21-1647950188'!$C:$G,2,0)</f>
        <v>Introduction</v>
      </c>
      <c r="AB398" s="14" t="str">
        <f>VLOOKUP($N398,'HeartRate-2022-03-21-1647950188'!$C:$G,3,0)</f>
        <v>Off Campus</v>
      </c>
      <c r="AC398" s="14" t="str">
        <f>VLOOKUP($N398,'HeartRate-2022-03-21-1647950188'!$C:$G,4,0)</f>
        <v>Walking</v>
      </c>
      <c r="AD398" s="14" t="str">
        <f>VLOOKUP($N398,'HeartRate-2022-03-21-1647950188'!$C:$G,5,0)</f>
        <v>Technical Contexts</v>
      </c>
      <c r="AE398">
        <f t="shared" si="41"/>
        <v>0</v>
      </c>
      <c r="AF398" s="18">
        <v>44634</v>
      </c>
      <c r="AG398" s="19">
        <v>0.45149305555555558</v>
      </c>
    </row>
    <row r="399" spans="1:33" x14ac:dyDescent="0.3">
      <c r="A399" s="5">
        <v>44634.451689814814</v>
      </c>
      <c r="B399" t="str">
        <f>IFERROR(AVERAGEIFS('HeartRate-2022-03-21-1647950188'!$B:$B,'HeartRate-2022-03-21-1647950188'!$A:$A,Data_Extraction!B$2,'HeartRate-2022-03-21-1647950188'!$C:$C,Data_Extraction!$A399),"")</f>
        <v/>
      </c>
      <c r="C399" t="str">
        <f>IFERROR(AVERAGEIFS('HeartRate-2022-03-21-1647950188'!$B:$B,'HeartRate-2022-03-21-1647950188'!$A:$A,Data_Extraction!C$2,'HeartRate-2022-03-21-1647950188'!$C:$C,Data_Extraction!$A399),"")</f>
        <v/>
      </c>
      <c r="D399" t="str">
        <f>IFERROR(AVERAGEIFS('HeartRate-2022-03-21-1647950188'!$B:$B,'HeartRate-2022-03-21-1647950188'!$A:$A,Data_Extraction!D$2,'HeartRate-2022-03-21-1647950188'!$C:$C,Data_Extraction!$A399),"")</f>
        <v/>
      </c>
      <c r="E399" t="str">
        <f>IFERROR(AVERAGEIFS('HeartRate-2022-03-21-1647950188'!$B:$B,'HeartRate-2022-03-21-1647950188'!$A:$A,Data_Extraction!E$2,'HeartRate-2022-03-21-1647950188'!$C:$C,Data_Extraction!$A399),"")</f>
        <v/>
      </c>
      <c r="F399" t="str">
        <f>IFERROR(AVERAGEIFS('HeartRate-2022-03-21-1647950188'!$B:$B,'HeartRate-2022-03-21-1647950188'!$A:$A,Data_Extraction!F$2,'HeartRate-2022-03-21-1647950188'!$C:$C,Data_Extraction!$A399),"")</f>
        <v/>
      </c>
      <c r="G399" t="str">
        <f>IFERROR(AVERAGEIFS('HeartRate-2022-03-21-1647950188'!$B:$B,'HeartRate-2022-03-21-1647950188'!$A:$A,Data_Extraction!G$2,'HeartRate-2022-03-21-1647950188'!$C:$C,Data_Extraction!$A399),"")</f>
        <v/>
      </c>
      <c r="H399" t="str">
        <f>IFERROR(AVERAGEIFS('HeartRate-2022-03-21-1647950188'!$B:$B,'HeartRate-2022-03-21-1647950188'!$A:$A,Data_Extraction!H$2,'HeartRate-2022-03-21-1647950188'!$C:$C,Data_Extraction!$A399),"")</f>
        <v/>
      </c>
      <c r="I399">
        <f>IFERROR(AVERAGEIFS('HeartRate-2022-03-21-1647950188'!$B:$B,'HeartRate-2022-03-21-1647950188'!$A:$A,Data_Extraction!I$2,'HeartRate-2022-03-21-1647950188'!$C:$C,Data_Extraction!$A399),"")</f>
        <v>97</v>
      </c>
      <c r="J399" s="8">
        <f t="shared" si="37"/>
        <v>97</v>
      </c>
      <c r="N399" s="11">
        <f>Data_Extraction!A399</f>
        <v>44634.451689814814</v>
      </c>
      <c r="O399" s="15">
        <f t="shared" si="38"/>
        <v>44634</v>
      </c>
      <c r="P399" s="16">
        <f t="shared" si="39"/>
        <v>0.45168981481481479</v>
      </c>
      <c r="Q399" s="12">
        <f>IF(Data_Extraction!B399="",Data_Extraction!$J399*(Q$1),Data_Extraction!B399)</f>
        <v>87.3</v>
      </c>
      <c r="R399" s="12">
        <f>IF(Data_Extraction!C399="",Data_Extraction!$J399*(R$1),Data_Extraction!C399)</f>
        <v>89.240000000000009</v>
      </c>
      <c r="S399" s="12">
        <f>IF(Data_Extraction!D399="",Data_Extraction!$J399*(S$1),Data_Extraction!D399)</f>
        <v>100.88000000000001</v>
      </c>
      <c r="T399" s="12">
        <f>IF(Data_Extraction!E399="",Data_Extraction!$J399*(T$1),Data_Extraction!E399)</f>
        <v>92.149999999999991</v>
      </c>
      <c r="U399" s="12">
        <f>IF(Data_Extraction!F399="",Data_Extraction!$J399*(U$1),Data_Extraction!F399)</f>
        <v>95.06</v>
      </c>
      <c r="V399" s="12">
        <f>IF(Data_Extraction!G399="",Data_Extraction!$J399*(V$1),Data_Extraction!G399)</f>
        <v>88.27</v>
      </c>
      <c r="W399" s="12">
        <f>IF(Data_Extraction!H399="",Data_Extraction!$J399*(W$1),Data_Extraction!H399)</f>
        <v>103.79</v>
      </c>
      <c r="X399" s="12">
        <f>IF(Data_Extraction!I399="",Data_Extraction!$J399*(X$1),Data_Extraction!I399)</f>
        <v>97</v>
      </c>
      <c r="Y399" s="13">
        <f t="shared" si="36"/>
        <v>94.211249999999993</v>
      </c>
      <c r="Z399" s="17" t="str">
        <f t="shared" si="40"/>
        <v>Afternoon</v>
      </c>
      <c r="AA399" s="14" t="str">
        <f>VLOOKUP($N399,'HeartRate-2022-03-21-1647950188'!$C:$G,2,0)</f>
        <v>Introduction</v>
      </c>
      <c r="AB399" s="14" t="str">
        <f>VLOOKUP($N399,'HeartRate-2022-03-21-1647950188'!$C:$G,3,0)</f>
        <v>Off Campus</v>
      </c>
      <c r="AC399" s="14" t="str">
        <f>VLOOKUP($N399,'HeartRate-2022-03-21-1647950188'!$C:$G,4,0)</f>
        <v>Walking</v>
      </c>
      <c r="AD399" s="14" t="str">
        <f>VLOOKUP($N399,'HeartRate-2022-03-21-1647950188'!$C:$G,5,0)</f>
        <v>Technical Contexts</v>
      </c>
      <c r="AE399">
        <f t="shared" si="41"/>
        <v>0</v>
      </c>
      <c r="AF399" s="18">
        <v>44634</v>
      </c>
      <c r="AG399" s="19">
        <v>0.45168981481481479</v>
      </c>
    </row>
    <row r="400" spans="1:33" x14ac:dyDescent="0.3">
      <c r="A400" s="5">
        <v>44634.451886574076</v>
      </c>
      <c r="B400" t="str">
        <f>IFERROR(AVERAGEIFS('HeartRate-2022-03-21-1647950188'!$B:$B,'HeartRate-2022-03-21-1647950188'!$A:$A,Data_Extraction!B$2,'HeartRate-2022-03-21-1647950188'!$C:$C,Data_Extraction!$A400),"")</f>
        <v/>
      </c>
      <c r="C400" t="str">
        <f>IFERROR(AVERAGEIFS('HeartRate-2022-03-21-1647950188'!$B:$B,'HeartRate-2022-03-21-1647950188'!$A:$A,Data_Extraction!C$2,'HeartRate-2022-03-21-1647950188'!$C:$C,Data_Extraction!$A400),"")</f>
        <v/>
      </c>
      <c r="D400" t="str">
        <f>IFERROR(AVERAGEIFS('HeartRate-2022-03-21-1647950188'!$B:$B,'HeartRate-2022-03-21-1647950188'!$A:$A,Data_Extraction!D$2,'HeartRate-2022-03-21-1647950188'!$C:$C,Data_Extraction!$A400),"")</f>
        <v/>
      </c>
      <c r="E400" t="str">
        <f>IFERROR(AVERAGEIFS('HeartRate-2022-03-21-1647950188'!$B:$B,'HeartRate-2022-03-21-1647950188'!$A:$A,Data_Extraction!E$2,'HeartRate-2022-03-21-1647950188'!$C:$C,Data_Extraction!$A400),"")</f>
        <v/>
      </c>
      <c r="F400" t="str">
        <f>IFERROR(AVERAGEIFS('HeartRate-2022-03-21-1647950188'!$B:$B,'HeartRate-2022-03-21-1647950188'!$A:$A,Data_Extraction!F$2,'HeartRate-2022-03-21-1647950188'!$C:$C,Data_Extraction!$A400),"")</f>
        <v/>
      </c>
      <c r="G400" t="str">
        <f>IFERROR(AVERAGEIFS('HeartRate-2022-03-21-1647950188'!$B:$B,'HeartRate-2022-03-21-1647950188'!$A:$A,Data_Extraction!G$2,'HeartRate-2022-03-21-1647950188'!$C:$C,Data_Extraction!$A400),"")</f>
        <v/>
      </c>
      <c r="H400" t="str">
        <f>IFERROR(AVERAGEIFS('HeartRate-2022-03-21-1647950188'!$B:$B,'HeartRate-2022-03-21-1647950188'!$A:$A,Data_Extraction!H$2,'HeartRate-2022-03-21-1647950188'!$C:$C,Data_Extraction!$A400),"")</f>
        <v/>
      </c>
      <c r="I400">
        <f>IFERROR(AVERAGEIFS('HeartRate-2022-03-21-1647950188'!$B:$B,'HeartRate-2022-03-21-1647950188'!$A:$A,Data_Extraction!I$2,'HeartRate-2022-03-21-1647950188'!$C:$C,Data_Extraction!$A400),"")</f>
        <v>88</v>
      </c>
      <c r="J400" s="8">
        <f t="shared" si="37"/>
        <v>88</v>
      </c>
      <c r="N400" s="11">
        <f>Data_Extraction!A400</f>
        <v>44634.451886574076</v>
      </c>
      <c r="O400" s="15">
        <f t="shared" si="38"/>
        <v>44634</v>
      </c>
      <c r="P400" s="16">
        <f t="shared" si="39"/>
        <v>0.45188657407407407</v>
      </c>
      <c r="Q400" s="12">
        <f>IF(Data_Extraction!B400="",Data_Extraction!$J400*(Q$1),Data_Extraction!B400)</f>
        <v>79.2</v>
      </c>
      <c r="R400" s="12">
        <f>IF(Data_Extraction!C400="",Data_Extraction!$J400*(R$1),Data_Extraction!C400)</f>
        <v>80.960000000000008</v>
      </c>
      <c r="S400" s="12">
        <f>IF(Data_Extraction!D400="",Data_Extraction!$J400*(S$1),Data_Extraction!D400)</f>
        <v>91.52000000000001</v>
      </c>
      <c r="T400" s="12">
        <f>IF(Data_Extraction!E400="",Data_Extraction!$J400*(T$1),Data_Extraction!E400)</f>
        <v>83.6</v>
      </c>
      <c r="U400" s="12">
        <f>IF(Data_Extraction!F400="",Data_Extraction!$J400*(U$1),Data_Extraction!F400)</f>
        <v>86.24</v>
      </c>
      <c r="V400" s="12">
        <f>IF(Data_Extraction!G400="",Data_Extraction!$J400*(V$1),Data_Extraction!G400)</f>
        <v>80.08</v>
      </c>
      <c r="W400" s="12">
        <f>IF(Data_Extraction!H400="",Data_Extraction!$J400*(W$1),Data_Extraction!H400)</f>
        <v>94.160000000000011</v>
      </c>
      <c r="X400" s="12">
        <f>IF(Data_Extraction!I400="",Data_Extraction!$J400*(X$1),Data_Extraction!I400)</f>
        <v>88</v>
      </c>
      <c r="Y400" s="13">
        <f t="shared" si="36"/>
        <v>85.47</v>
      </c>
      <c r="Z400" s="17" t="str">
        <f t="shared" si="40"/>
        <v>Afternoon</v>
      </c>
      <c r="AA400" s="14" t="str">
        <f>VLOOKUP($N400,'HeartRate-2022-03-21-1647950188'!$C:$G,2,0)</f>
        <v>Introduction</v>
      </c>
      <c r="AB400" s="14" t="str">
        <f>VLOOKUP($N400,'HeartRate-2022-03-21-1647950188'!$C:$G,3,0)</f>
        <v>Off Campus</v>
      </c>
      <c r="AC400" s="14" t="str">
        <f>VLOOKUP($N400,'HeartRate-2022-03-21-1647950188'!$C:$G,4,0)</f>
        <v>Walking</v>
      </c>
      <c r="AD400" s="14" t="str">
        <f>VLOOKUP($N400,'HeartRate-2022-03-21-1647950188'!$C:$G,5,0)</f>
        <v>Technical Contexts</v>
      </c>
      <c r="AE400">
        <f t="shared" si="41"/>
        <v>0</v>
      </c>
      <c r="AF400" s="18">
        <v>44634</v>
      </c>
      <c r="AG400" s="19">
        <v>0.45188657407407407</v>
      </c>
    </row>
    <row r="401" spans="1:33" x14ac:dyDescent="0.3">
      <c r="A401" s="5">
        <v>44634.45207175926</v>
      </c>
      <c r="B401">
        <f>IFERROR(AVERAGEIFS('HeartRate-2022-03-21-1647950188'!$B:$B,'HeartRate-2022-03-21-1647950188'!$A:$A,Data_Extraction!B$2,'HeartRate-2022-03-21-1647950188'!$C:$C,Data_Extraction!$A401),"")</f>
        <v>103</v>
      </c>
      <c r="C401" t="str">
        <f>IFERROR(AVERAGEIFS('HeartRate-2022-03-21-1647950188'!$B:$B,'HeartRate-2022-03-21-1647950188'!$A:$A,Data_Extraction!C$2,'HeartRate-2022-03-21-1647950188'!$C:$C,Data_Extraction!$A401),"")</f>
        <v/>
      </c>
      <c r="D401" t="str">
        <f>IFERROR(AVERAGEIFS('HeartRate-2022-03-21-1647950188'!$B:$B,'HeartRate-2022-03-21-1647950188'!$A:$A,Data_Extraction!D$2,'HeartRate-2022-03-21-1647950188'!$C:$C,Data_Extraction!$A401),"")</f>
        <v/>
      </c>
      <c r="E401" t="str">
        <f>IFERROR(AVERAGEIFS('HeartRate-2022-03-21-1647950188'!$B:$B,'HeartRate-2022-03-21-1647950188'!$A:$A,Data_Extraction!E$2,'HeartRate-2022-03-21-1647950188'!$C:$C,Data_Extraction!$A401),"")</f>
        <v/>
      </c>
      <c r="F401" t="str">
        <f>IFERROR(AVERAGEIFS('HeartRate-2022-03-21-1647950188'!$B:$B,'HeartRate-2022-03-21-1647950188'!$A:$A,Data_Extraction!F$2,'HeartRate-2022-03-21-1647950188'!$C:$C,Data_Extraction!$A401),"")</f>
        <v/>
      </c>
      <c r="G401" t="str">
        <f>IFERROR(AVERAGEIFS('HeartRate-2022-03-21-1647950188'!$B:$B,'HeartRate-2022-03-21-1647950188'!$A:$A,Data_Extraction!G$2,'HeartRate-2022-03-21-1647950188'!$C:$C,Data_Extraction!$A401),"")</f>
        <v/>
      </c>
      <c r="H401" t="str">
        <f>IFERROR(AVERAGEIFS('HeartRate-2022-03-21-1647950188'!$B:$B,'HeartRate-2022-03-21-1647950188'!$A:$A,Data_Extraction!H$2,'HeartRate-2022-03-21-1647950188'!$C:$C,Data_Extraction!$A401),"")</f>
        <v/>
      </c>
      <c r="I401">
        <f>IFERROR(AVERAGEIFS('HeartRate-2022-03-21-1647950188'!$B:$B,'HeartRate-2022-03-21-1647950188'!$A:$A,Data_Extraction!I$2,'HeartRate-2022-03-21-1647950188'!$C:$C,Data_Extraction!$A401),"")</f>
        <v>90</v>
      </c>
      <c r="J401" s="8">
        <f t="shared" si="37"/>
        <v>96.5</v>
      </c>
      <c r="N401" s="11">
        <f>Data_Extraction!A401</f>
        <v>44634.45207175926</v>
      </c>
      <c r="O401" s="15">
        <f t="shared" si="38"/>
        <v>44634</v>
      </c>
      <c r="P401" s="16">
        <f t="shared" si="39"/>
        <v>0.4520717592592593</v>
      </c>
      <c r="Q401" s="12">
        <f>IF(Data_Extraction!B401="",Data_Extraction!$J401*(Q$1),Data_Extraction!B401)</f>
        <v>103</v>
      </c>
      <c r="R401" s="12">
        <f>IF(Data_Extraction!C401="",Data_Extraction!$J401*(R$1),Data_Extraction!C401)</f>
        <v>88.78</v>
      </c>
      <c r="S401" s="12">
        <f>IF(Data_Extraction!D401="",Data_Extraction!$J401*(S$1),Data_Extraction!D401)</f>
        <v>100.36</v>
      </c>
      <c r="T401" s="12">
        <f>IF(Data_Extraction!E401="",Data_Extraction!$J401*(T$1),Data_Extraction!E401)</f>
        <v>91.674999999999997</v>
      </c>
      <c r="U401" s="12">
        <f>IF(Data_Extraction!F401="",Data_Extraction!$J401*(U$1),Data_Extraction!F401)</f>
        <v>94.57</v>
      </c>
      <c r="V401" s="12">
        <f>IF(Data_Extraction!G401="",Data_Extraction!$J401*(V$1),Data_Extraction!G401)</f>
        <v>87.814999999999998</v>
      </c>
      <c r="W401" s="12">
        <f>IF(Data_Extraction!H401="",Data_Extraction!$J401*(W$1),Data_Extraction!H401)</f>
        <v>103.25500000000001</v>
      </c>
      <c r="X401" s="12">
        <f>IF(Data_Extraction!I401="",Data_Extraction!$J401*(X$1),Data_Extraction!I401)</f>
        <v>90</v>
      </c>
      <c r="Y401" s="13">
        <f t="shared" si="36"/>
        <v>94.931875000000005</v>
      </c>
      <c r="Z401" s="17" t="str">
        <f t="shared" si="40"/>
        <v>Afternoon</v>
      </c>
      <c r="AA401" s="14" t="str">
        <f>VLOOKUP($N401,'HeartRate-2022-03-21-1647950188'!$C:$G,2,0)</f>
        <v>Introduction</v>
      </c>
      <c r="AB401" s="14" t="str">
        <f>VLOOKUP($N401,'HeartRate-2022-03-21-1647950188'!$C:$G,3,0)</f>
        <v>Off Campus</v>
      </c>
      <c r="AC401" s="14" t="str">
        <f>VLOOKUP($N401,'HeartRate-2022-03-21-1647950188'!$C:$G,4,0)</f>
        <v>Walking</v>
      </c>
      <c r="AD401" s="14" t="str">
        <f>VLOOKUP($N401,'HeartRate-2022-03-21-1647950188'!$C:$G,5,0)</f>
        <v>Technical Contexts</v>
      </c>
      <c r="AE401">
        <f t="shared" si="41"/>
        <v>0</v>
      </c>
      <c r="AF401" s="18">
        <v>44634</v>
      </c>
      <c r="AG401" s="19">
        <v>0.4520717592592593</v>
      </c>
    </row>
    <row r="402" spans="1:33" x14ac:dyDescent="0.3">
      <c r="A402" s="5">
        <v>44634.45208333333</v>
      </c>
      <c r="B402" t="str">
        <f>IFERROR(AVERAGEIFS('HeartRate-2022-03-21-1647950188'!$B:$B,'HeartRate-2022-03-21-1647950188'!$A:$A,Data_Extraction!B$2,'HeartRate-2022-03-21-1647950188'!$C:$C,Data_Extraction!$A402),"")</f>
        <v/>
      </c>
      <c r="C402">
        <f>IFERROR(AVERAGEIFS('HeartRate-2022-03-21-1647950188'!$B:$B,'HeartRate-2022-03-21-1647950188'!$A:$A,Data_Extraction!C$2,'HeartRate-2022-03-21-1647950188'!$C:$C,Data_Extraction!$A402),"")</f>
        <v>67</v>
      </c>
      <c r="D402" t="str">
        <f>IFERROR(AVERAGEIFS('HeartRate-2022-03-21-1647950188'!$B:$B,'HeartRate-2022-03-21-1647950188'!$A:$A,Data_Extraction!D$2,'HeartRate-2022-03-21-1647950188'!$C:$C,Data_Extraction!$A402),"")</f>
        <v/>
      </c>
      <c r="E402" t="str">
        <f>IFERROR(AVERAGEIFS('HeartRate-2022-03-21-1647950188'!$B:$B,'HeartRate-2022-03-21-1647950188'!$A:$A,Data_Extraction!E$2,'HeartRate-2022-03-21-1647950188'!$C:$C,Data_Extraction!$A402),"")</f>
        <v/>
      </c>
      <c r="F402" t="str">
        <f>IFERROR(AVERAGEIFS('HeartRate-2022-03-21-1647950188'!$B:$B,'HeartRate-2022-03-21-1647950188'!$A:$A,Data_Extraction!F$2,'HeartRate-2022-03-21-1647950188'!$C:$C,Data_Extraction!$A402),"")</f>
        <v/>
      </c>
      <c r="G402">
        <f>IFERROR(AVERAGEIFS('HeartRate-2022-03-21-1647950188'!$B:$B,'HeartRate-2022-03-21-1647950188'!$A:$A,Data_Extraction!G$2,'HeartRate-2022-03-21-1647950188'!$C:$C,Data_Extraction!$A402),"")</f>
        <v>106</v>
      </c>
      <c r="H402" t="str">
        <f>IFERROR(AVERAGEIFS('HeartRate-2022-03-21-1647950188'!$B:$B,'HeartRate-2022-03-21-1647950188'!$A:$A,Data_Extraction!H$2,'HeartRate-2022-03-21-1647950188'!$C:$C,Data_Extraction!$A402),"")</f>
        <v/>
      </c>
      <c r="I402" t="str">
        <f>IFERROR(AVERAGEIFS('HeartRate-2022-03-21-1647950188'!$B:$B,'HeartRate-2022-03-21-1647950188'!$A:$A,Data_Extraction!I$2,'HeartRate-2022-03-21-1647950188'!$C:$C,Data_Extraction!$A402),"")</f>
        <v/>
      </c>
      <c r="J402" s="8">
        <f t="shared" si="37"/>
        <v>86.5</v>
      </c>
      <c r="N402" s="11">
        <f>Data_Extraction!A402</f>
        <v>44634.45208333333</v>
      </c>
      <c r="O402" s="15">
        <f t="shared" si="38"/>
        <v>44634</v>
      </c>
      <c r="P402" s="16">
        <f t="shared" si="39"/>
        <v>0.45208333333333334</v>
      </c>
      <c r="Q402" s="12">
        <f>IF(Data_Extraction!B402="",Data_Extraction!$J402*(Q$1),Data_Extraction!B402)</f>
        <v>77.850000000000009</v>
      </c>
      <c r="R402" s="12">
        <f>IF(Data_Extraction!C402="",Data_Extraction!$J402*(R$1),Data_Extraction!C402)</f>
        <v>67</v>
      </c>
      <c r="S402" s="12">
        <f>IF(Data_Extraction!D402="",Data_Extraction!$J402*(S$1),Data_Extraction!D402)</f>
        <v>89.960000000000008</v>
      </c>
      <c r="T402" s="12">
        <f>IF(Data_Extraction!E402="",Data_Extraction!$J402*(T$1),Data_Extraction!E402)</f>
        <v>82.174999999999997</v>
      </c>
      <c r="U402" s="12">
        <f>IF(Data_Extraction!F402="",Data_Extraction!$J402*(U$1),Data_Extraction!F402)</f>
        <v>84.77</v>
      </c>
      <c r="V402" s="12">
        <f>IF(Data_Extraction!G402="",Data_Extraction!$J402*(V$1),Data_Extraction!G402)</f>
        <v>106</v>
      </c>
      <c r="W402" s="12">
        <f>IF(Data_Extraction!H402="",Data_Extraction!$J402*(W$1),Data_Extraction!H402)</f>
        <v>92.555000000000007</v>
      </c>
      <c r="X402" s="12">
        <f>IF(Data_Extraction!I402="",Data_Extraction!$J402*(X$1),Data_Extraction!I402)</f>
        <v>83.905000000000001</v>
      </c>
      <c r="Y402" s="13">
        <f t="shared" si="36"/>
        <v>85.52687499999999</v>
      </c>
      <c r="Z402" s="17" t="str">
        <f t="shared" si="40"/>
        <v>Afternoon</v>
      </c>
      <c r="AA402" s="14" t="str">
        <f>VLOOKUP($N402,'HeartRate-2022-03-21-1647950188'!$C:$G,2,0)</f>
        <v>Introduction</v>
      </c>
      <c r="AB402" s="14" t="str">
        <f>VLOOKUP($N402,'HeartRate-2022-03-21-1647950188'!$C:$G,3,0)</f>
        <v>Off Campus</v>
      </c>
      <c r="AC402" s="14" t="str">
        <f>VLOOKUP($N402,'HeartRate-2022-03-21-1647950188'!$C:$G,4,0)</f>
        <v>Walking</v>
      </c>
      <c r="AD402" s="14" t="str">
        <f>VLOOKUP($N402,'HeartRate-2022-03-21-1647950188'!$C:$G,5,0)</f>
        <v>Technical Contexts</v>
      </c>
      <c r="AE402">
        <f t="shared" si="41"/>
        <v>0</v>
      </c>
      <c r="AF402" s="18">
        <v>44634</v>
      </c>
      <c r="AG402" s="19">
        <v>0.45208333333333334</v>
      </c>
    </row>
    <row r="403" spans="1:33" x14ac:dyDescent="0.3">
      <c r="A403" s="5">
        <v>44634.452766203707</v>
      </c>
      <c r="B403">
        <f>IFERROR(AVERAGEIFS('HeartRate-2022-03-21-1647950188'!$B:$B,'HeartRate-2022-03-21-1647950188'!$A:$A,Data_Extraction!B$2,'HeartRate-2022-03-21-1647950188'!$C:$C,Data_Extraction!$A403),"")</f>
        <v>113</v>
      </c>
      <c r="C403" t="str">
        <f>IFERROR(AVERAGEIFS('HeartRate-2022-03-21-1647950188'!$B:$B,'HeartRate-2022-03-21-1647950188'!$A:$A,Data_Extraction!C$2,'HeartRate-2022-03-21-1647950188'!$C:$C,Data_Extraction!$A403),"")</f>
        <v/>
      </c>
      <c r="D403" t="str">
        <f>IFERROR(AVERAGEIFS('HeartRate-2022-03-21-1647950188'!$B:$B,'HeartRate-2022-03-21-1647950188'!$A:$A,Data_Extraction!D$2,'HeartRate-2022-03-21-1647950188'!$C:$C,Data_Extraction!$A403),"")</f>
        <v/>
      </c>
      <c r="E403" t="str">
        <f>IFERROR(AVERAGEIFS('HeartRate-2022-03-21-1647950188'!$B:$B,'HeartRate-2022-03-21-1647950188'!$A:$A,Data_Extraction!E$2,'HeartRate-2022-03-21-1647950188'!$C:$C,Data_Extraction!$A403),"")</f>
        <v/>
      </c>
      <c r="F403" t="str">
        <f>IFERROR(AVERAGEIFS('HeartRate-2022-03-21-1647950188'!$B:$B,'HeartRate-2022-03-21-1647950188'!$A:$A,Data_Extraction!F$2,'HeartRate-2022-03-21-1647950188'!$C:$C,Data_Extraction!$A403),"")</f>
        <v/>
      </c>
      <c r="G403" t="str">
        <f>IFERROR(AVERAGEIFS('HeartRate-2022-03-21-1647950188'!$B:$B,'HeartRate-2022-03-21-1647950188'!$A:$A,Data_Extraction!G$2,'HeartRate-2022-03-21-1647950188'!$C:$C,Data_Extraction!$A403),"")</f>
        <v/>
      </c>
      <c r="H403" t="str">
        <f>IFERROR(AVERAGEIFS('HeartRate-2022-03-21-1647950188'!$B:$B,'HeartRate-2022-03-21-1647950188'!$A:$A,Data_Extraction!H$2,'HeartRate-2022-03-21-1647950188'!$C:$C,Data_Extraction!$A403),"")</f>
        <v/>
      </c>
      <c r="I403">
        <f>IFERROR(AVERAGEIFS('HeartRate-2022-03-21-1647950188'!$B:$B,'HeartRate-2022-03-21-1647950188'!$A:$A,Data_Extraction!I$2,'HeartRate-2022-03-21-1647950188'!$C:$C,Data_Extraction!$A403),"")</f>
        <v>89</v>
      </c>
      <c r="J403" s="8">
        <f t="shared" si="37"/>
        <v>101</v>
      </c>
      <c r="N403" s="11">
        <f>Data_Extraction!A403</f>
        <v>44634.452766203707</v>
      </c>
      <c r="O403" s="15">
        <f t="shared" si="38"/>
        <v>44634</v>
      </c>
      <c r="P403" s="16">
        <f t="shared" si="39"/>
        <v>0.45276620370370368</v>
      </c>
      <c r="Q403" s="12">
        <f>IF(Data_Extraction!B403="",Data_Extraction!$J403*(Q$1),Data_Extraction!B403)</f>
        <v>113</v>
      </c>
      <c r="R403" s="12">
        <f>IF(Data_Extraction!C403="",Data_Extraction!$J403*(R$1),Data_Extraction!C403)</f>
        <v>92.92</v>
      </c>
      <c r="S403" s="12">
        <f>IF(Data_Extraction!D403="",Data_Extraction!$J403*(S$1),Data_Extraction!D403)</f>
        <v>105.04</v>
      </c>
      <c r="T403" s="12">
        <f>IF(Data_Extraction!E403="",Data_Extraction!$J403*(T$1),Data_Extraction!E403)</f>
        <v>95.949999999999989</v>
      </c>
      <c r="U403" s="12">
        <f>IF(Data_Extraction!F403="",Data_Extraction!$J403*(U$1),Data_Extraction!F403)</f>
        <v>98.98</v>
      </c>
      <c r="V403" s="12">
        <f>IF(Data_Extraction!G403="",Data_Extraction!$J403*(V$1),Data_Extraction!G403)</f>
        <v>91.91</v>
      </c>
      <c r="W403" s="12">
        <f>IF(Data_Extraction!H403="",Data_Extraction!$J403*(W$1),Data_Extraction!H403)</f>
        <v>108.07000000000001</v>
      </c>
      <c r="X403" s="12">
        <f>IF(Data_Extraction!I403="",Data_Extraction!$J403*(X$1),Data_Extraction!I403)</f>
        <v>89</v>
      </c>
      <c r="Y403" s="13">
        <f t="shared" si="36"/>
        <v>99.358750000000015</v>
      </c>
      <c r="Z403" s="17" t="str">
        <f t="shared" si="40"/>
        <v>Afternoon</v>
      </c>
      <c r="AA403" s="14" t="str">
        <f>VLOOKUP($N403,'HeartRate-2022-03-21-1647950188'!$C:$G,2,0)</f>
        <v>Introduction</v>
      </c>
      <c r="AB403" s="14" t="str">
        <f>VLOOKUP($N403,'HeartRate-2022-03-21-1647950188'!$C:$G,3,0)</f>
        <v>Off Campus</v>
      </c>
      <c r="AC403" s="14" t="str">
        <f>VLOOKUP($N403,'HeartRate-2022-03-21-1647950188'!$C:$G,4,0)</f>
        <v>Walking</v>
      </c>
      <c r="AD403" s="14" t="str">
        <f>VLOOKUP($N403,'HeartRate-2022-03-21-1647950188'!$C:$G,5,0)</f>
        <v>Technical Contexts</v>
      </c>
      <c r="AE403">
        <f t="shared" si="41"/>
        <v>0</v>
      </c>
      <c r="AF403" s="18">
        <v>44634</v>
      </c>
      <c r="AG403" s="19">
        <v>0.45276620370370368</v>
      </c>
    </row>
    <row r="404" spans="1:33" x14ac:dyDescent="0.3">
      <c r="A404" s="5">
        <v>44634.452789351853</v>
      </c>
      <c r="B404" t="str">
        <f>IFERROR(AVERAGEIFS('HeartRate-2022-03-21-1647950188'!$B:$B,'HeartRate-2022-03-21-1647950188'!$A:$A,Data_Extraction!B$2,'HeartRate-2022-03-21-1647950188'!$C:$C,Data_Extraction!$A404),"")</f>
        <v/>
      </c>
      <c r="C404" t="str">
        <f>IFERROR(AVERAGEIFS('HeartRate-2022-03-21-1647950188'!$B:$B,'HeartRate-2022-03-21-1647950188'!$A:$A,Data_Extraction!C$2,'HeartRate-2022-03-21-1647950188'!$C:$C,Data_Extraction!$A404),"")</f>
        <v/>
      </c>
      <c r="D404" t="str">
        <f>IFERROR(AVERAGEIFS('HeartRate-2022-03-21-1647950188'!$B:$B,'HeartRate-2022-03-21-1647950188'!$A:$A,Data_Extraction!D$2,'HeartRate-2022-03-21-1647950188'!$C:$C,Data_Extraction!$A404),"")</f>
        <v/>
      </c>
      <c r="E404" t="str">
        <f>IFERROR(AVERAGEIFS('HeartRate-2022-03-21-1647950188'!$B:$B,'HeartRate-2022-03-21-1647950188'!$A:$A,Data_Extraction!E$2,'HeartRate-2022-03-21-1647950188'!$C:$C,Data_Extraction!$A404),"")</f>
        <v/>
      </c>
      <c r="F404" t="str">
        <f>IFERROR(AVERAGEIFS('HeartRate-2022-03-21-1647950188'!$B:$B,'HeartRate-2022-03-21-1647950188'!$A:$A,Data_Extraction!F$2,'HeartRate-2022-03-21-1647950188'!$C:$C,Data_Extraction!$A404),"")</f>
        <v/>
      </c>
      <c r="G404" t="str">
        <f>IFERROR(AVERAGEIFS('HeartRate-2022-03-21-1647950188'!$B:$B,'HeartRate-2022-03-21-1647950188'!$A:$A,Data_Extraction!G$2,'HeartRate-2022-03-21-1647950188'!$C:$C,Data_Extraction!$A404),"")</f>
        <v/>
      </c>
      <c r="H404" t="str">
        <f>IFERROR(AVERAGEIFS('HeartRate-2022-03-21-1647950188'!$B:$B,'HeartRate-2022-03-21-1647950188'!$A:$A,Data_Extraction!H$2,'HeartRate-2022-03-21-1647950188'!$C:$C,Data_Extraction!$A404),"")</f>
        <v/>
      </c>
      <c r="I404">
        <f>IFERROR(AVERAGEIFS('HeartRate-2022-03-21-1647950188'!$B:$B,'HeartRate-2022-03-21-1647950188'!$A:$A,Data_Extraction!I$2,'HeartRate-2022-03-21-1647950188'!$C:$C,Data_Extraction!$A404),"")</f>
        <v>100</v>
      </c>
      <c r="J404" s="8">
        <f t="shared" si="37"/>
        <v>100</v>
      </c>
      <c r="N404" s="11">
        <f>Data_Extraction!A404</f>
        <v>44634.452789351853</v>
      </c>
      <c r="O404" s="15">
        <f t="shared" si="38"/>
        <v>44634</v>
      </c>
      <c r="P404" s="16">
        <f t="shared" si="39"/>
        <v>0.45278935185185182</v>
      </c>
      <c r="Q404" s="12">
        <f>IF(Data_Extraction!B404="",Data_Extraction!$J404*(Q$1),Data_Extraction!B404)</f>
        <v>90</v>
      </c>
      <c r="R404" s="12">
        <f>IF(Data_Extraction!C404="",Data_Extraction!$J404*(R$1),Data_Extraction!C404)</f>
        <v>92</v>
      </c>
      <c r="S404" s="12">
        <f>IF(Data_Extraction!D404="",Data_Extraction!$J404*(S$1),Data_Extraction!D404)</f>
        <v>104</v>
      </c>
      <c r="T404" s="12">
        <f>IF(Data_Extraction!E404="",Data_Extraction!$J404*(T$1),Data_Extraction!E404)</f>
        <v>95</v>
      </c>
      <c r="U404" s="12">
        <f>IF(Data_Extraction!F404="",Data_Extraction!$J404*(U$1),Data_Extraction!F404)</f>
        <v>98</v>
      </c>
      <c r="V404" s="12">
        <f>IF(Data_Extraction!G404="",Data_Extraction!$J404*(V$1),Data_Extraction!G404)</f>
        <v>91</v>
      </c>
      <c r="W404" s="12">
        <f>IF(Data_Extraction!H404="",Data_Extraction!$J404*(W$1),Data_Extraction!H404)</f>
        <v>107</v>
      </c>
      <c r="X404" s="12">
        <f>IF(Data_Extraction!I404="",Data_Extraction!$J404*(X$1),Data_Extraction!I404)</f>
        <v>100</v>
      </c>
      <c r="Y404" s="13">
        <f t="shared" si="36"/>
        <v>97.125</v>
      </c>
      <c r="Z404" s="17" t="str">
        <f t="shared" si="40"/>
        <v>Afternoon</v>
      </c>
      <c r="AA404" s="14" t="str">
        <f>VLOOKUP($N404,'HeartRate-2022-03-21-1647950188'!$C:$G,2,0)</f>
        <v>Introduction</v>
      </c>
      <c r="AB404" s="14" t="str">
        <f>VLOOKUP($N404,'HeartRate-2022-03-21-1647950188'!$C:$G,3,0)</f>
        <v>Off Campus</v>
      </c>
      <c r="AC404" s="14" t="str">
        <f>VLOOKUP($N404,'HeartRate-2022-03-21-1647950188'!$C:$G,4,0)</f>
        <v>Walking</v>
      </c>
      <c r="AD404" s="14" t="str">
        <f>VLOOKUP($N404,'HeartRate-2022-03-21-1647950188'!$C:$G,5,0)</f>
        <v>Technical Contexts</v>
      </c>
      <c r="AE404">
        <f t="shared" si="41"/>
        <v>0</v>
      </c>
      <c r="AF404" s="18">
        <v>44634</v>
      </c>
      <c r="AG404" s="19">
        <v>0.45278935185185182</v>
      </c>
    </row>
    <row r="405" spans="1:33" x14ac:dyDescent="0.3">
      <c r="A405" s="5">
        <v>44634.452986111108</v>
      </c>
      <c r="B405" t="str">
        <f>IFERROR(AVERAGEIFS('HeartRate-2022-03-21-1647950188'!$B:$B,'HeartRate-2022-03-21-1647950188'!$A:$A,Data_Extraction!B$2,'HeartRate-2022-03-21-1647950188'!$C:$C,Data_Extraction!$A405),"")</f>
        <v/>
      </c>
      <c r="C405" t="str">
        <f>IFERROR(AVERAGEIFS('HeartRate-2022-03-21-1647950188'!$B:$B,'HeartRate-2022-03-21-1647950188'!$A:$A,Data_Extraction!C$2,'HeartRate-2022-03-21-1647950188'!$C:$C,Data_Extraction!$A405),"")</f>
        <v/>
      </c>
      <c r="D405" t="str">
        <f>IFERROR(AVERAGEIFS('HeartRate-2022-03-21-1647950188'!$B:$B,'HeartRate-2022-03-21-1647950188'!$A:$A,Data_Extraction!D$2,'HeartRate-2022-03-21-1647950188'!$C:$C,Data_Extraction!$A405),"")</f>
        <v/>
      </c>
      <c r="E405" t="str">
        <f>IFERROR(AVERAGEIFS('HeartRate-2022-03-21-1647950188'!$B:$B,'HeartRate-2022-03-21-1647950188'!$A:$A,Data_Extraction!E$2,'HeartRate-2022-03-21-1647950188'!$C:$C,Data_Extraction!$A405),"")</f>
        <v/>
      </c>
      <c r="F405" t="str">
        <f>IFERROR(AVERAGEIFS('HeartRate-2022-03-21-1647950188'!$B:$B,'HeartRate-2022-03-21-1647950188'!$A:$A,Data_Extraction!F$2,'HeartRate-2022-03-21-1647950188'!$C:$C,Data_Extraction!$A405),"")</f>
        <v/>
      </c>
      <c r="G405" t="str">
        <f>IFERROR(AVERAGEIFS('HeartRate-2022-03-21-1647950188'!$B:$B,'HeartRate-2022-03-21-1647950188'!$A:$A,Data_Extraction!G$2,'HeartRate-2022-03-21-1647950188'!$C:$C,Data_Extraction!$A405),"")</f>
        <v/>
      </c>
      <c r="H405" t="str">
        <f>IFERROR(AVERAGEIFS('HeartRate-2022-03-21-1647950188'!$B:$B,'HeartRate-2022-03-21-1647950188'!$A:$A,Data_Extraction!H$2,'HeartRate-2022-03-21-1647950188'!$C:$C,Data_Extraction!$A405),"")</f>
        <v/>
      </c>
      <c r="I405">
        <f>IFERROR(AVERAGEIFS('HeartRate-2022-03-21-1647950188'!$B:$B,'HeartRate-2022-03-21-1647950188'!$A:$A,Data_Extraction!I$2,'HeartRate-2022-03-21-1647950188'!$C:$C,Data_Extraction!$A405),"")</f>
        <v>96</v>
      </c>
      <c r="J405" s="8">
        <f t="shared" si="37"/>
        <v>96</v>
      </c>
      <c r="N405" s="11">
        <f>Data_Extraction!A405</f>
        <v>44634.452986111108</v>
      </c>
      <c r="O405" s="15">
        <f t="shared" si="38"/>
        <v>44634</v>
      </c>
      <c r="P405" s="16">
        <f t="shared" si="39"/>
        <v>0.45298611111111109</v>
      </c>
      <c r="Q405" s="12">
        <f>IF(Data_Extraction!B405="",Data_Extraction!$J405*(Q$1),Data_Extraction!B405)</f>
        <v>86.4</v>
      </c>
      <c r="R405" s="12">
        <f>IF(Data_Extraction!C405="",Data_Extraction!$J405*(R$1),Data_Extraction!C405)</f>
        <v>88.320000000000007</v>
      </c>
      <c r="S405" s="12">
        <f>IF(Data_Extraction!D405="",Data_Extraction!$J405*(S$1),Data_Extraction!D405)</f>
        <v>99.84</v>
      </c>
      <c r="T405" s="12">
        <f>IF(Data_Extraction!E405="",Data_Extraction!$J405*(T$1),Data_Extraction!E405)</f>
        <v>91.199999999999989</v>
      </c>
      <c r="U405" s="12">
        <f>IF(Data_Extraction!F405="",Data_Extraction!$J405*(U$1),Data_Extraction!F405)</f>
        <v>94.08</v>
      </c>
      <c r="V405" s="12">
        <f>IF(Data_Extraction!G405="",Data_Extraction!$J405*(V$1),Data_Extraction!G405)</f>
        <v>87.36</v>
      </c>
      <c r="W405" s="12">
        <f>IF(Data_Extraction!H405="",Data_Extraction!$J405*(W$1),Data_Extraction!H405)</f>
        <v>102.72</v>
      </c>
      <c r="X405" s="12">
        <f>IF(Data_Extraction!I405="",Data_Extraction!$J405*(X$1),Data_Extraction!I405)</f>
        <v>96</v>
      </c>
      <c r="Y405" s="13">
        <f t="shared" si="36"/>
        <v>93.240000000000009</v>
      </c>
      <c r="Z405" s="17" t="str">
        <f t="shared" si="40"/>
        <v>Afternoon</v>
      </c>
      <c r="AA405" s="14" t="str">
        <f>VLOOKUP($N405,'HeartRate-2022-03-21-1647950188'!$C:$G,2,0)</f>
        <v>Introduction</v>
      </c>
      <c r="AB405" s="14" t="str">
        <f>VLOOKUP($N405,'HeartRate-2022-03-21-1647950188'!$C:$G,3,0)</f>
        <v>Off Campus</v>
      </c>
      <c r="AC405" s="14" t="str">
        <f>VLOOKUP($N405,'HeartRate-2022-03-21-1647950188'!$C:$G,4,0)</f>
        <v>Walking</v>
      </c>
      <c r="AD405" s="14" t="str">
        <f>VLOOKUP($N405,'HeartRate-2022-03-21-1647950188'!$C:$G,5,0)</f>
        <v>Technical Contexts</v>
      </c>
      <c r="AE405">
        <f t="shared" si="41"/>
        <v>0</v>
      </c>
      <c r="AF405" s="18">
        <v>44634</v>
      </c>
      <c r="AG405" s="19">
        <v>0.45298611111111109</v>
      </c>
    </row>
    <row r="406" spans="1:33" x14ac:dyDescent="0.3">
      <c r="A406" s="5">
        <v>44634.453460648147</v>
      </c>
      <c r="B406">
        <f>IFERROR(AVERAGEIFS('HeartRate-2022-03-21-1647950188'!$B:$B,'HeartRate-2022-03-21-1647950188'!$A:$A,Data_Extraction!B$2,'HeartRate-2022-03-21-1647950188'!$C:$C,Data_Extraction!$A406),"")</f>
        <v>114</v>
      </c>
      <c r="C406" t="str">
        <f>IFERROR(AVERAGEIFS('HeartRate-2022-03-21-1647950188'!$B:$B,'HeartRate-2022-03-21-1647950188'!$A:$A,Data_Extraction!C$2,'HeartRate-2022-03-21-1647950188'!$C:$C,Data_Extraction!$A406),"")</f>
        <v/>
      </c>
      <c r="D406" t="str">
        <f>IFERROR(AVERAGEIFS('HeartRate-2022-03-21-1647950188'!$B:$B,'HeartRate-2022-03-21-1647950188'!$A:$A,Data_Extraction!D$2,'HeartRate-2022-03-21-1647950188'!$C:$C,Data_Extraction!$A406),"")</f>
        <v/>
      </c>
      <c r="E406" t="str">
        <f>IFERROR(AVERAGEIFS('HeartRate-2022-03-21-1647950188'!$B:$B,'HeartRate-2022-03-21-1647950188'!$A:$A,Data_Extraction!E$2,'HeartRate-2022-03-21-1647950188'!$C:$C,Data_Extraction!$A406),"")</f>
        <v/>
      </c>
      <c r="F406" t="str">
        <f>IFERROR(AVERAGEIFS('HeartRate-2022-03-21-1647950188'!$B:$B,'HeartRate-2022-03-21-1647950188'!$A:$A,Data_Extraction!F$2,'HeartRate-2022-03-21-1647950188'!$C:$C,Data_Extraction!$A406),"")</f>
        <v/>
      </c>
      <c r="G406" t="str">
        <f>IFERROR(AVERAGEIFS('HeartRate-2022-03-21-1647950188'!$B:$B,'HeartRate-2022-03-21-1647950188'!$A:$A,Data_Extraction!G$2,'HeartRate-2022-03-21-1647950188'!$C:$C,Data_Extraction!$A406),"")</f>
        <v/>
      </c>
      <c r="H406" t="str">
        <f>IFERROR(AVERAGEIFS('HeartRate-2022-03-21-1647950188'!$B:$B,'HeartRate-2022-03-21-1647950188'!$A:$A,Data_Extraction!H$2,'HeartRate-2022-03-21-1647950188'!$C:$C,Data_Extraction!$A406),"")</f>
        <v/>
      </c>
      <c r="I406">
        <f>IFERROR(AVERAGEIFS('HeartRate-2022-03-21-1647950188'!$B:$B,'HeartRate-2022-03-21-1647950188'!$A:$A,Data_Extraction!I$2,'HeartRate-2022-03-21-1647950188'!$C:$C,Data_Extraction!$A406),"")</f>
        <v>93</v>
      </c>
      <c r="J406" s="8">
        <f t="shared" si="37"/>
        <v>103.5</v>
      </c>
      <c r="N406" s="11">
        <f>Data_Extraction!A406</f>
        <v>44634.453460648147</v>
      </c>
      <c r="O406" s="15">
        <f t="shared" si="38"/>
        <v>44634</v>
      </c>
      <c r="P406" s="16">
        <f t="shared" si="39"/>
        <v>0.45346064814814818</v>
      </c>
      <c r="Q406" s="12">
        <f>IF(Data_Extraction!B406="",Data_Extraction!$J406*(Q$1),Data_Extraction!B406)</f>
        <v>114</v>
      </c>
      <c r="R406" s="12">
        <f>IF(Data_Extraction!C406="",Data_Extraction!$J406*(R$1),Data_Extraction!C406)</f>
        <v>95.22</v>
      </c>
      <c r="S406" s="12">
        <f>IF(Data_Extraction!D406="",Data_Extraction!$J406*(S$1),Data_Extraction!D406)</f>
        <v>107.64</v>
      </c>
      <c r="T406" s="12">
        <f>IF(Data_Extraction!E406="",Data_Extraction!$J406*(T$1),Data_Extraction!E406)</f>
        <v>98.324999999999989</v>
      </c>
      <c r="U406" s="12">
        <f>IF(Data_Extraction!F406="",Data_Extraction!$J406*(U$1),Data_Extraction!F406)</f>
        <v>101.42999999999999</v>
      </c>
      <c r="V406" s="12">
        <f>IF(Data_Extraction!G406="",Data_Extraction!$J406*(V$1),Data_Extraction!G406)</f>
        <v>94.185000000000002</v>
      </c>
      <c r="W406" s="12">
        <f>IF(Data_Extraction!H406="",Data_Extraction!$J406*(W$1),Data_Extraction!H406)</f>
        <v>110.745</v>
      </c>
      <c r="X406" s="12">
        <f>IF(Data_Extraction!I406="",Data_Extraction!$J406*(X$1),Data_Extraction!I406)</f>
        <v>93</v>
      </c>
      <c r="Y406" s="13">
        <f t="shared" si="36"/>
        <v>101.81812499999999</v>
      </c>
      <c r="Z406" s="17" t="str">
        <f t="shared" si="40"/>
        <v>Afternoon</v>
      </c>
      <c r="AA406" s="14" t="str">
        <f>VLOOKUP($N406,'HeartRate-2022-03-21-1647950188'!$C:$G,2,0)</f>
        <v>Introduction</v>
      </c>
      <c r="AB406" s="14" t="str">
        <f>VLOOKUP($N406,'HeartRate-2022-03-21-1647950188'!$C:$G,3,0)</f>
        <v>Off Campus</v>
      </c>
      <c r="AC406" s="14" t="str">
        <f>VLOOKUP($N406,'HeartRate-2022-03-21-1647950188'!$C:$G,4,0)</f>
        <v>Walking</v>
      </c>
      <c r="AD406" s="14" t="str">
        <f>VLOOKUP($N406,'HeartRate-2022-03-21-1647950188'!$C:$G,5,0)</f>
        <v>Technical Contexts</v>
      </c>
      <c r="AE406">
        <f t="shared" si="41"/>
        <v>0</v>
      </c>
      <c r="AF406" s="18">
        <v>44634</v>
      </c>
      <c r="AG406" s="19">
        <v>0.45346064814814818</v>
      </c>
    </row>
    <row r="407" spans="1:33" x14ac:dyDescent="0.3">
      <c r="A407" s="5">
        <v>44634.454155092593</v>
      </c>
      <c r="B407">
        <f>IFERROR(AVERAGEIFS('HeartRate-2022-03-21-1647950188'!$B:$B,'HeartRate-2022-03-21-1647950188'!$A:$A,Data_Extraction!B$2,'HeartRate-2022-03-21-1647950188'!$C:$C,Data_Extraction!$A407),"")</f>
        <v>109</v>
      </c>
      <c r="C407" t="str">
        <f>IFERROR(AVERAGEIFS('HeartRate-2022-03-21-1647950188'!$B:$B,'HeartRate-2022-03-21-1647950188'!$A:$A,Data_Extraction!C$2,'HeartRate-2022-03-21-1647950188'!$C:$C,Data_Extraction!$A407),"")</f>
        <v/>
      </c>
      <c r="D407" t="str">
        <f>IFERROR(AVERAGEIFS('HeartRate-2022-03-21-1647950188'!$B:$B,'HeartRate-2022-03-21-1647950188'!$A:$A,Data_Extraction!D$2,'HeartRate-2022-03-21-1647950188'!$C:$C,Data_Extraction!$A407),"")</f>
        <v/>
      </c>
      <c r="E407" t="str">
        <f>IFERROR(AVERAGEIFS('HeartRate-2022-03-21-1647950188'!$B:$B,'HeartRate-2022-03-21-1647950188'!$A:$A,Data_Extraction!E$2,'HeartRate-2022-03-21-1647950188'!$C:$C,Data_Extraction!$A407),"")</f>
        <v/>
      </c>
      <c r="F407" t="str">
        <f>IFERROR(AVERAGEIFS('HeartRate-2022-03-21-1647950188'!$B:$B,'HeartRate-2022-03-21-1647950188'!$A:$A,Data_Extraction!F$2,'HeartRate-2022-03-21-1647950188'!$C:$C,Data_Extraction!$A407),"")</f>
        <v/>
      </c>
      <c r="G407" t="str">
        <f>IFERROR(AVERAGEIFS('HeartRate-2022-03-21-1647950188'!$B:$B,'HeartRate-2022-03-21-1647950188'!$A:$A,Data_Extraction!G$2,'HeartRate-2022-03-21-1647950188'!$C:$C,Data_Extraction!$A407),"")</f>
        <v/>
      </c>
      <c r="H407" t="str">
        <f>IFERROR(AVERAGEIFS('HeartRate-2022-03-21-1647950188'!$B:$B,'HeartRate-2022-03-21-1647950188'!$A:$A,Data_Extraction!H$2,'HeartRate-2022-03-21-1647950188'!$C:$C,Data_Extraction!$A407),"")</f>
        <v/>
      </c>
      <c r="I407">
        <f>IFERROR(AVERAGEIFS('HeartRate-2022-03-21-1647950188'!$B:$B,'HeartRate-2022-03-21-1647950188'!$A:$A,Data_Extraction!I$2,'HeartRate-2022-03-21-1647950188'!$C:$C,Data_Extraction!$A407),"")</f>
        <v>92</v>
      </c>
      <c r="J407" s="8">
        <f t="shared" si="37"/>
        <v>100.5</v>
      </c>
      <c r="N407" s="11">
        <f>Data_Extraction!A407</f>
        <v>44634.454155092593</v>
      </c>
      <c r="O407" s="15">
        <f t="shared" si="38"/>
        <v>44634</v>
      </c>
      <c r="P407" s="16">
        <f t="shared" si="39"/>
        <v>0.45415509259259257</v>
      </c>
      <c r="Q407" s="12">
        <f>IF(Data_Extraction!B407="",Data_Extraction!$J407*(Q$1),Data_Extraction!B407)</f>
        <v>109</v>
      </c>
      <c r="R407" s="12">
        <f>IF(Data_Extraction!C407="",Data_Extraction!$J407*(R$1),Data_Extraction!C407)</f>
        <v>92.460000000000008</v>
      </c>
      <c r="S407" s="12">
        <f>IF(Data_Extraction!D407="",Data_Extraction!$J407*(S$1),Data_Extraction!D407)</f>
        <v>104.52000000000001</v>
      </c>
      <c r="T407" s="12">
        <f>IF(Data_Extraction!E407="",Data_Extraction!$J407*(T$1),Data_Extraction!E407)</f>
        <v>95.474999999999994</v>
      </c>
      <c r="U407" s="12">
        <f>IF(Data_Extraction!F407="",Data_Extraction!$J407*(U$1),Data_Extraction!F407)</f>
        <v>98.49</v>
      </c>
      <c r="V407" s="12">
        <f>IF(Data_Extraction!G407="",Data_Extraction!$J407*(V$1),Data_Extraction!G407)</f>
        <v>91.454999999999998</v>
      </c>
      <c r="W407" s="12">
        <f>IF(Data_Extraction!H407="",Data_Extraction!$J407*(W$1),Data_Extraction!H407)</f>
        <v>107.53500000000001</v>
      </c>
      <c r="X407" s="12">
        <f>IF(Data_Extraction!I407="",Data_Extraction!$J407*(X$1),Data_Extraction!I407)</f>
        <v>92</v>
      </c>
      <c r="Y407" s="13">
        <f t="shared" si="36"/>
        <v>98.866875000000007</v>
      </c>
      <c r="Z407" s="17" t="str">
        <f t="shared" si="40"/>
        <v>Afternoon</v>
      </c>
      <c r="AA407" s="14" t="str">
        <f>VLOOKUP($N407,'HeartRate-2022-03-21-1647950188'!$C:$G,2,0)</f>
        <v>Introduction</v>
      </c>
      <c r="AB407" s="14" t="str">
        <f>VLOOKUP($N407,'HeartRate-2022-03-21-1647950188'!$C:$G,3,0)</f>
        <v>Off Campus</v>
      </c>
      <c r="AC407" s="14" t="str">
        <f>VLOOKUP($N407,'HeartRate-2022-03-21-1647950188'!$C:$G,4,0)</f>
        <v>Walking</v>
      </c>
      <c r="AD407" s="14" t="str">
        <f>VLOOKUP($N407,'HeartRate-2022-03-21-1647950188'!$C:$G,5,0)</f>
        <v>Technical Contexts</v>
      </c>
      <c r="AE407">
        <f t="shared" si="41"/>
        <v>0</v>
      </c>
      <c r="AF407" s="18">
        <v>44634</v>
      </c>
      <c r="AG407" s="19">
        <v>0.45415509259259257</v>
      </c>
    </row>
    <row r="408" spans="1:33" x14ac:dyDescent="0.3">
      <c r="A408" s="5">
        <v>44634.454236111109</v>
      </c>
      <c r="B408">
        <f>IFERROR(AVERAGEIFS('HeartRate-2022-03-21-1647950188'!$B:$B,'HeartRate-2022-03-21-1647950188'!$A:$A,Data_Extraction!B$2,'HeartRate-2022-03-21-1647950188'!$C:$C,Data_Extraction!$A408),"")</f>
        <v>105</v>
      </c>
      <c r="C408" t="str">
        <f>IFERROR(AVERAGEIFS('HeartRate-2022-03-21-1647950188'!$B:$B,'HeartRate-2022-03-21-1647950188'!$A:$A,Data_Extraction!C$2,'HeartRate-2022-03-21-1647950188'!$C:$C,Data_Extraction!$A408),"")</f>
        <v/>
      </c>
      <c r="D408" t="str">
        <f>IFERROR(AVERAGEIFS('HeartRate-2022-03-21-1647950188'!$B:$B,'HeartRate-2022-03-21-1647950188'!$A:$A,Data_Extraction!D$2,'HeartRate-2022-03-21-1647950188'!$C:$C,Data_Extraction!$A408),"")</f>
        <v/>
      </c>
      <c r="E408" t="str">
        <f>IFERROR(AVERAGEIFS('HeartRate-2022-03-21-1647950188'!$B:$B,'HeartRate-2022-03-21-1647950188'!$A:$A,Data_Extraction!E$2,'HeartRate-2022-03-21-1647950188'!$C:$C,Data_Extraction!$A408),"")</f>
        <v/>
      </c>
      <c r="F408" t="str">
        <f>IFERROR(AVERAGEIFS('HeartRate-2022-03-21-1647950188'!$B:$B,'HeartRate-2022-03-21-1647950188'!$A:$A,Data_Extraction!F$2,'HeartRate-2022-03-21-1647950188'!$C:$C,Data_Extraction!$A408),"")</f>
        <v/>
      </c>
      <c r="G408" t="str">
        <f>IFERROR(AVERAGEIFS('HeartRate-2022-03-21-1647950188'!$B:$B,'HeartRate-2022-03-21-1647950188'!$A:$A,Data_Extraction!G$2,'HeartRate-2022-03-21-1647950188'!$C:$C,Data_Extraction!$A408),"")</f>
        <v/>
      </c>
      <c r="H408" t="str">
        <f>IFERROR(AVERAGEIFS('HeartRate-2022-03-21-1647950188'!$B:$B,'HeartRate-2022-03-21-1647950188'!$A:$A,Data_Extraction!H$2,'HeartRate-2022-03-21-1647950188'!$C:$C,Data_Extraction!$A408),"")</f>
        <v/>
      </c>
      <c r="I408" t="str">
        <f>IFERROR(AVERAGEIFS('HeartRate-2022-03-21-1647950188'!$B:$B,'HeartRate-2022-03-21-1647950188'!$A:$A,Data_Extraction!I$2,'HeartRate-2022-03-21-1647950188'!$C:$C,Data_Extraction!$A408),"")</f>
        <v/>
      </c>
      <c r="J408" s="8">
        <f t="shared" si="37"/>
        <v>105</v>
      </c>
      <c r="N408" s="11">
        <f>Data_Extraction!A408</f>
        <v>44634.454236111109</v>
      </c>
      <c r="O408" s="15">
        <f t="shared" si="38"/>
        <v>44634</v>
      </c>
      <c r="P408" s="16">
        <f t="shared" si="39"/>
        <v>0.45423611111111112</v>
      </c>
      <c r="Q408" s="12">
        <f>IF(Data_Extraction!B408="",Data_Extraction!$J408*(Q$1),Data_Extraction!B408)</f>
        <v>105</v>
      </c>
      <c r="R408" s="12">
        <f>IF(Data_Extraction!C408="",Data_Extraction!$J408*(R$1),Data_Extraction!C408)</f>
        <v>96.600000000000009</v>
      </c>
      <c r="S408" s="12">
        <f>IF(Data_Extraction!D408="",Data_Extraction!$J408*(S$1),Data_Extraction!D408)</f>
        <v>109.2</v>
      </c>
      <c r="T408" s="12">
        <f>IF(Data_Extraction!E408="",Data_Extraction!$J408*(T$1),Data_Extraction!E408)</f>
        <v>99.75</v>
      </c>
      <c r="U408" s="12">
        <f>IF(Data_Extraction!F408="",Data_Extraction!$J408*(U$1),Data_Extraction!F408)</f>
        <v>102.89999999999999</v>
      </c>
      <c r="V408" s="12">
        <f>IF(Data_Extraction!G408="",Data_Extraction!$J408*(V$1),Data_Extraction!G408)</f>
        <v>95.55</v>
      </c>
      <c r="W408" s="12">
        <f>IF(Data_Extraction!H408="",Data_Extraction!$J408*(W$1),Data_Extraction!H408)</f>
        <v>112.35000000000001</v>
      </c>
      <c r="X408" s="12">
        <f>IF(Data_Extraction!I408="",Data_Extraction!$J408*(X$1),Data_Extraction!I408)</f>
        <v>101.85</v>
      </c>
      <c r="Y408" s="13">
        <f t="shared" si="36"/>
        <v>102.9</v>
      </c>
      <c r="Z408" s="17" t="str">
        <f t="shared" si="40"/>
        <v>Afternoon</v>
      </c>
      <c r="AA408" s="14" t="str">
        <f>VLOOKUP($N408,'HeartRate-2022-03-21-1647950188'!$C:$G,2,0)</f>
        <v>Introduction</v>
      </c>
      <c r="AB408" s="14" t="str">
        <f>VLOOKUP($N408,'HeartRate-2022-03-21-1647950188'!$C:$G,3,0)</f>
        <v>Off Campus</v>
      </c>
      <c r="AC408" s="14" t="str">
        <f>VLOOKUP($N408,'HeartRate-2022-03-21-1647950188'!$C:$G,4,0)</f>
        <v>Walking</v>
      </c>
      <c r="AD408" s="14" t="str">
        <f>VLOOKUP($N408,'HeartRate-2022-03-21-1647950188'!$C:$G,5,0)</f>
        <v>Technical Contexts</v>
      </c>
      <c r="AE408">
        <f t="shared" si="41"/>
        <v>0</v>
      </c>
      <c r="AF408" s="18">
        <v>44634</v>
      </c>
      <c r="AG408" s="19">
        <v>0.45423611111111112</v>
      </c>
    </row>
    <row r="409" spans="1:33" x14ac:dyDescent="0.3">
      <c r="A409" s="5">
        <v>44634.454328703701</v>
      </c>
      <c r="B409" t="str">
        <f>IFERROR(AVERAGEIFS('HeartRate-2022-03-21-1647950188'!$B:$B,'HeartRate-2022-03-21-1647950188'!$A:$A,Data_Extraction!B$2,'HeartRate-2022-03-21-1647950188'!$C:$C,Data_Extraction!$A409),"")</f>
        <v/>
      </c>
      <c r="C409" t="str">
        <f>IFERROR(AVERAGEIFS('HeartRate-2022-03-21-1647950188'!$B:$B,'HeartRate-2022-03-21-1647950188'!$A:$A,Data_Extraction!C$2,'HeartRate-2022-03-21-1647950188'!$C:$C,Data_Extraction!$A409),"")</f>
        <v/>
      </c>
      <c r="D409" t="str">
        <f>IFERROR(AVERAGEIFS('HeartRate-2022-03-21-1647950188'!$B:$B,'HeartRate-2022-03-21-1647950188'!$A:$A,Data_Extraction!D$2,'HeartRate-2022-03-21-1647950188'!$C:$C,Data_Extraction!$A409),"")</f>
        <v/>
      </c>
      <c r="E409" t="str">
        <f>IFERROR(AVERAGEIFS('HeartRate-2022-03-21-1647950188'!$B:$B,'HeartRate-2022-03-21-1647950188'!$A:$A,Data_Extraction!E$2,'HeartRate-2022-03-21-1647950188'!$C:$C,Data_Extraction!$A409),"")</f>
        <v/>
      </c>
      <c r="F409" t="str">
        <f>IFERROR(AVERAGEIFS('HeartRate-2022-03-21-1647950188'!$B:$B,'HeartRate-2022-03-21-1647950188'!$A:$A,Data_Extraction!F$2,'HeartRate-2022-03-21-1647950188'!$C:$C,Data_Extraction!$A409),"")</f>
        <v/>
      </c>
      <c r="G409">
        <f>IFERROR(AVERAGEIFS('HeartRate-2022-03-21-1647950188'!$B:$B,'HeartRate-2022-03-21-1647950188'!$A:$A,Data_Extraction!G$2,'HeartRate-2022-03-21-1647950188'!$C:$C,Data_Extraction!$A409),"")</f>
        <v>82</v>
      </c>
      <c r="H409" t="str">
        <f>IFERROR(AVERAGEIFS('HeartRate-2022-03-21-1647950188'!$B:$B,'HeartRate-2022-03-21-1647950188'!$A:$A,Data_Extraction!H$2,'HeartRate-2022-03-21-1647950188'!$C:$C,Data_Extraction!$A409),"")</f>
        <v/>
      </c>
      <c r="I409" t="str">
        <f>IFERROR(AVERAGEIFS('HeartRate-2022-03-21-1647950188'!$B:$B,'HeartRate-2022-03-21-1647950188'!$A:$A,Data_Extraction!I$2,'HeartRate-2022-03-21-1647950188'!$C:$C,Data_Extraction!$A409),"")</f>
        <v/>
      </c>
      <c r="J409" s="8">
        <f t="shared" si="37"/>
        <v>82</v>
      </c>
      <c r="N409" s="11">
        <f>Data_Extraction!A409</f>
        <v>44634.454328703701</v>
      </c>
      <c r="O409" s="15">
        <f t="shared" si="38"/>
        <v>44634</v>
      </c>
      <c r="P409" s="16">
        <f t="shared" si="39"/>
        <v>0.45432870370370365</v>
      </c>
      <c r="Q409" s="12">
        <f>IF(Data_Extraction!B409="",Data_Extraction!$J409*(Q$1),Data_Extraction!B409)</f>
        <v>73.8</v>
      </c>
      <c r="R409" s="12">
        <f>IF(Data_Extraction!C409="",Data_Extraction!$J409*(R$1),Data_Extraction!C409)</f>
        <v>75.44</v>
      </c>
      <c r="S409" s="12">
        <f>IF(Data_Extraction!D409="",Data_Extraction!$J409*(S$1),Data_Extraction!D409)</f>
        <v>85.28</v>
      </c>
      <c r="T409" s="12">
        <f>IF(Data_Extraction!E409="",Data_Extraction!$J409*(T$1),Data_Extraction!E409)</f>
        <v>77.899999999999991</v>
      </c>
      <c r="U409" s="12">
        <f>IF(Data_Extraction!F409="",Data_Extraction!$J409*(U$1),Data_Extraction!F409)</f>
        <v>80.36</v>
      </c>
      <c r="V409" s="12">
        <f>IF(Data_Extraction!G409="",Data_Extraction!$J409*(V$1),Data_Extraction!G409)</f>
        <v>82</v>
      </c>
      <c r="W409" s="12">
        <f>IF(Data_Extraction!H409="",Data_Extraction!$J409*(W$1),Data_Extraction!H409)</f>
        <v>87.740000000000009</v>
      </c>
      <c r="X409" s="12">
        <f>IF(Data_Extraction!I409="",Data_Extraction!$J409*(X$1),Data_Extraction!I409)</f>
        <v>79.539999999999992</v>
      </c>
      <c r="Y409" s="13">
        <f t="shared" si="36"/>
        <v>80.257499999999993</v>
      </c>
      <c r="Z409" s="17" t="str">
        <f t="shared" si="40"/>
        <v>Afternoon</v>
      </c>
      <c r="AA409" s="14" t="str">
        <f>VLOOKUP($N409,'HeartRate-2022-03-21-1647950188'!$C:$G,2,0)</f>
        <v>Introduction</v>
      </c>
      <c r="AB409" s="14" t="str">
        <f>VLOOKUP($N409,'HeartRate-2022-03-21-1647950188'!$C:$G,3,0)</f>
        <v>Off Campus</v>
      </c>
      <c r="AC409" s="14" t="str">
        <f>VLOOKUP($N409,'HeartRate-2022-03-21-1647950188'!$C:$G,4,0)</f>
        <v>Walking</v>
      </c>
      <c r="AD409" s="14" t="str">
        <f>VLOOKUP($N409,'HeartRate-2022-03-21-1647950188'!$C:$G,5,0)</f>
        <v>Technical Contexts</v>
      </c>
      <c r="AE409">
        <f t="shared" si="41"/>
        <v>0</v>
      </c>
      <c r="AF409" s="18">
        <v>44634</v>
      </c>
      <c r="AG409" s="19">
        <v>0.45432870370370365</v>
      </c>
    </row>
    <row r="410" spans="1:33" x14ac:dyDescent="0.3">
      <c r="A410" s="5">
        <v>44634.454456018517</v>
      </c>
      <c r="B410">
        <f>IFERROR(AVERAGEIFS('HeartRate-2022-03-21-1647950188'!$B:$B,'HeartRate-2022-03-21-1647950188'!$A:$A,Data_Extraction!B$2,'HeartRate-2022-03-21-1647950188'!$C:$C,Data_Extraction!$A410),"")</f>
        <v>104</v>
      </c>
      <c r="C410" t="str">
        <f>IFERROR(AVERAGEIFS('HeartRate-2022-03-21-1647950188'!$B:$B,'HeartRate-2022-03-21-1647950188'!$A:$A,Data_Extraction!C$2,'HeartRate-2022-03-21-1647950188'!$C:$C,Data_Extraction!$A410),"")</f>
        <v/>
      </c>
      <c r="D410" t="str">
        <f>IFERROR(AVERAGEIFS('HeartRate-2022-03-21-1647950188'!$B:$B,'HeartRate-2022-03-21-1647950188'!$A:$A,Data_Extraction!D$2,'HeartRate-2022-03-21-1647950188'!$C:$C,Data_Extraction!$A410),"")</f>
        <v/>
      </c>
      <c r="E410" t="str">
        <f>IFERROR(AVERAGEIFS('HeartRate-2022-03-21-1647950188'!$B:$B,'HeartRate-2022-03-21-1647950188'!$A:$A,Data_Extraction!E$2,'HeartRate-2022-03-21-1647950188'!$C:$C,Data_Extraction!$A410),"")</f>
        <v/>
      </c>
      <c r="F410" t="str">
        <f>IFERROR(AVERAGEIFS('HeartRate-2022-03-21-1647950188'!$B:$B,'HeartRate-2022-03-21-1647950188'!$A:$A,Data_Extraction!F$2,'HeartRate-2022-03-21-1647950188'!$C:$C,Data_Extraction!$A410),"")</f>
        <v/>
      </c>
      <c r="G410" t="str">
        <f>IFERROR(AVERAGEIFS('HeartRate-2022-03-21-1647950188'!$B:$B,'HeartRate-2022-03-21-1647950188'!$A:$A,Data_Extraction!G$2,'HeartRate-2022-03-21-1647950188'!$C:$C,Data_Extraction!$A410),"")</f>
        <v/>
      </c>
      <c r="H410" t="str">
        <f>IFERROR(AVERAGEIFS('HeartRate-2022-03-21-1647950188'!$B:$B,'HeartRate-2022-03-21-1647950188'!$A:$A,Data_Extraction!H$2,'HeartRate-2022-03-21-1647950188'!$C:$C,Data_Extraction!$A410),"")</f>
        <v/>
      </c>
      <c r="I410" t="str">
        <f>IFERROR(AVERAGEIFS('HeartRate-2022-03-21-1647950188'!$B:$B,'HeartRate-2022-03-21-1647950188'!$A:$A,Data_Extraction!I$2,'HeartRate-2022-03-21-1647950188'!$C:$C,Data_Extraction!$A410),"")</f>
        <v/>
      </c>
      <c r="J410" s="8">
        <f t="shared" si="37"/>
        <v>104</v>
      </c>
      <c r="N410" s="11">
        <f>Data_Extraction!A410</f>
        <v>44634.454456018517</v>
      </c>
      <c r="O410" s="15">
        <f t="shared" si="38"/>
        <v>44634</v>
      </c>
      <c r="P410" s="16">
        <f t="shared" si="39"/>
        <v>0.45445601851851852</v>
      </c>
      <c r="Q410" s="12">
        <f>IF(Data_Extraction!B410="",Data_Extraction!$J410*(Q$1),Data_Extraction!B410)</f>
        <v>104</v>
      </c>
      <c r="R410" s="12">
        <f>IF(Data_Extraction!C410="",Data_Extraction!$J410*(R$1),Data_Extraction!C410)</f>
        <v>95.68</v>
      </c>
      <c r="S410" s="12">
        <f>IF(Data_Extraction!D410="",Data_Extraction!$J410*(S$1),Data_Extraction!D410)</f>
        <v>108.16</v>
      </c>
      <c r="T410" s="12">
        <f>IF(Data_Extraction!E410="",Data_Extraction!$J410*(T$1),Data_Extraction!E410)</f>
        <v>98.8</v>
      </c>
      <c r="U410" s="12">
        <f>IF(Data_Extraction!F410="",Data_Extraction!$J410*(U$1),Data_Extraction!F410)</f>
        <v>101.92</v>
      </c>
      <c r="V410" s="12">
        <f>IF(Data_Extraction!G410="",Data_Extraction!$J410*(V$1),Data_Extraction!G410)</f>
        <v>94.64</v>
      </c>
      <c r="W410" s="12">
        <f>IF(Data_Extraction!H410="",Data_Extraction!$J410*(W$1),Data_Extraction!H410)</f>
        <v>111.28</v>
      </c>
      <c r="X410" s="12">
        <f>IF(Data_Extraction!I410="",Data_Extraction!$J410*(X$1),Data_Extraction!I410)</f>
        <v>100.88</v>
      </c>
      <c r="Y410" s="13">
        <f t="shared" si="36"/>
        <v>101.92</v>
      </c>
      <c r="Z410" s="17" t="str">
        <f t="shared" si="40"/>
        <v>Afternoon</v>
      </c>
      <c r="AA410" s="14" t="str">
        <f>VLOOKUP($N410,'HeartRate-2022-03-21-1647950188'!$C:$G,2,0)</f>
        <v>Introduction</v>
      </c>
      <c r="AB410" s="14" t="str">
        <f>VLOOKUP($N410,'HeartRate-2022-03-21-1647950188'!$C:$G,3,0)</f>
        <v>Off Campus</v>
      </c>
      <c r="AC410" s="14" t="str">
        <f>VLOOKUP($N410,'HeartRate-2022-03-21-1647950188'!$C:$G,4,0)</f>
        <v>Walking</v>
      </c>
      <c r="AD410" s="14" t="str">
        <f>VLOOKUP($N410,'HeartRate-2022-03-21-1647950188'!$C:$G,5,0)</f>
        <v>Technical Contexts</v>
      </c>
      <c r="AE410">
        <f t="shared" si="41"/>
        <v>0</v>
      </c>
      <c r="AF410" s="18">
        <v>44634</v>
      </c>
      <c r="AG410" s="19">
        <v>0.45445601851851852</v>
      </c>
    </row>
    <row r="411" spans="1:33" x14ac:dyDescent="0.3">
      <c r="A411" s="5">
        <v>44634.45453703704</v>
      </c>
      <c r="B411" t="str">
        <f>IFERROR(AVERAGEIFS('HeartRate-2022-03-21-1647950188'!$B:$B,'HeartRate-2022-03-21-1647950188'!$A:$A,Data_Extraction!B$2,'HeartRate-2022-03-21-1647950188'!$C:$C,Data_Extraction!$A411),"")</f>
        <v/>
      </c>
      <c r="C411" t="str">
        <f>IFERROR(AVERAGEIFS('HeartRate-2022-03-21-1647950188'!$B:$B,'HeartRate-2022-03-21-1647950188'!$A:$A,Data_Extraction!C$2,'HeartRate-2022-03-21-1647950188'!$C:$C,Data_Extraction!$A411),"")</f>
        <v/>
      </c>
      <c r="D411" t="str">
        <f>IFERROR(AVERAGEIFS('HeartRate-2022-03-21-1647950188'!$B:$B,'HeartRate-2022-03-21-1647950188'!$A:$A,Data_Extraction!D$2,'HeartRate-2022-03-21-1647950188'!$C:$C,Data_Extraction!$A411),"")</f>
        <v/>
      </c>
      <c r="E411" t="str">
        <f>IFERROR(AVERAGEIFS('HeartRate-2022-03-21-1647950188'!$B:$B,'HeartRate-2022-03-21-1647950188'!$A:$A,Data_Extraction!E$2,'HeartRate-2022-03-21-1647950188'!$C:$C,Data_Extraction!$A411),"")</f>
        <v/>
      </c>
      <c r="F411" t="str">
        <f>IFERROR(AVERAGEIFS('HeartRate-2022-03-21-1647950188'!$B:$B,'HeartRate-2022-03-21-1647950188'!$A:$A,Data_Extraction!F$2,'HeartRate-2022-03-21-1647950188'!$C:$C,Data_Extraction!$A411),"")</f>
        <v/>
      </c>
      <c r="G411">
        <f>IFERROR(AVERAGEIFS('HeartRate-2022-03-21-1647950188'!$B:$B,'HeartRate-2022-03-21-1647950188'!$A:$A,Data_Extraction!G$2,'HeartRate-2022-03-21-1647950188'!$C:$C,Data_Extraction!$A411),"")</f>
        <v>83</v>
      </c>
      <c r="H411" t="str">
        <f>IFERROR(AVERAGEIFS('HeartRate-2022-03-21-1647950188'!$B:$B,'HeartRate-2022-03-21-1647950188'!$A:$A,Data_Extraction!H$2,'HeartRate-2022-03-21-1647950188'!$C:$C,Data_Extraction!$A411),"")</f>
        <v/>
      </c>
      <c r="I411" t="str">
        <f>IFERROR(AVERAGEIFS('HeartRate-2022-03-21-1647950188'!$B:$B,'HeartRate-2022-03-21-1647950188'!$A:$A,Data_Extraction!I$2,'HeartRate-2022-03-21-1647950188'!$C:$C,Data_Extraction!$A411),"")</f>
        <v/>
      </c>
      <c r="J411" s="8">
        <f t="shared" si="37"/>
        <v>83</v>
      </c>
      <c r="N411" s="11">
        <f>Data_Extraction!A411</f>
        <v>44634.45453703704</v>
      </c>
      <c r="O411" s="15">
        <f t="shared" si="38"/>
        <v>44634</v>
      </c>
      <c r="P411" s="16">
        <f t="shared" si="39"/>
        <v>0.45453703703703702</v>
      </c>
      <c r="Q411" s="12">
        <f>IF(Data_Extraction!B411="",Data_Extraction!$J411*(Q$1),Data_Extraction!B411)</f>
        <v>74.7</v>
      </c>
      <c r="R411" s="12">
        <f>IF(Data_Extraction!C411="",Data_Extraction!$J411*(R$1),Data_Extraction!C411)</f>
        <v>76.36</v>
      </c>
      <c r="S411" s="12">
        <f>IF(Data_Extraction!D411="",Data_Extraction!$J411*(S$1),Data_Extraction!D411)</f>
        <v>86.320000000000007</v>
      </c>
      <c r="T411" s="12">
        <f>IF(Data_Extraction!E411="",Data_Extraction!$J411*(T$1),Data_Extraction!E411)</f>
        <v>78.849999999999994</v>
      </c>
      <c r="U411" s="12">
        <f>IF(Data_Extraction!F411="",Data_Extraction!$J411*(U$1),Data_Extraction!F411)</f>
        <v>81.34</v>
      </c>
      <c r="V411" s="12">
        <f>IF(Data_Extraction!G411="",Data_Extraction!$J411*(V$1),Data_Extraction!G411)</f>
        <v>83</v>
      </c>
      <c r="W411" s="12">
        <f>IF(Data_Extraction!H411="",Data_Extraction!$J411*(W$1),Data_Extraction!H411)</f>
        <v>88.81</v>
      </c>
      <c r="X411" s="12">
        <f>IF(Data_Extraction!I411="",Data_Extraction!$J411*(X$1),Data_Extraction!I411)</f>
        <v>80.509999999999991</v>
      </c>
      <c r="Y411" s="13">
        <f t="shared" si="36"/>
        <v>81.236250000000013</v>
      </c>
      <c r="Z411" s="17" t="str">
        <f t="shared" si="40"/>
        <v>Afternoon</v>
      </c>
      <c r="AA411" s="14" t="str">
        <f>VLOOKUP($N411,'HeartRate-2022-03-21-1647950188'!$C:$G,2,0)</f>
        <v>Introduction</v>
      </c>
      <c r="AB411" s="14" t="str">
        <f>VLOOKUP($N411,'HeartRate-2022-03-21-1647950188'!$C:$G,3,0)</f>
        <v>Off Campus</v>
      </c>
      <c r="AC411" s="14" t="str">
        <f>VLOOKUP($N411,'HeartRate-2022-03-21-1647950188'!$C:$G,4,0)</f>
        <v>Walking</v>
      </c>
      <c r="AD411" s="14" t="str">
        <f>VLOOKUP($N411,'HeartRate-2022-03-21-1647950188'!$C:$G,5,0)</f>
        <v>Technical Contexts</v>
      </c>
      <c r="AE411">
        <f t="shared" si="41"/>
        <v>0</v>
      </c>
      <c r="AF411" s="18">
        <v>44634</v>
      </c>
      <c r="AG411" s="19">
        <v>0.45453703703703702</v>
      </c>
    </row>
    <row r="412" spans="1:33" x14ac:dyDescent="0.3">
      <c r="A412" s="5">
        <v>44634.454664351855</v>
      </c>
      <c r="B412" t="str">
        <f>IFERROR(AVERAGEIFS('HeartRate-2022-03-21-1647950188'!$B:$B,'HeartRate-2022-03-21-1647950188'!$A:$A,Data_Extraction!B$2,'HeartRate-2022-03-21-1647950188'!$C:$C,Data_Extraction!$A412),"")</f>
        <v/>
      </c>
      <c r="C412" t="str">
        <f>IFERROR(AVERAGEIFS('HeartRate-2022-03-21-1647950188'!$B:$B,'HeartRate-2022-03-21-1647950188'!$A:$A,Data_Extraction!C$2,'HeartRate-2022-03-21-1647950188'!$C:$C,Data_Extraction!$A412),"")</f>
        <v/>
      </c>
      <c r="D412" t="str">
        <f>IFERROR(AVERAGEIFS('HeartRate-2022-03-21-1647950188'!$B:$B,'HeartRate-2022-03-21-1647950188'!$A:$A,Data_Extraction!D$2,'HeartRate-2022-03-21-1647950188'!$C:$C,Data_Extraction!$A412),"")</f>
        <v/>
      </c>
      <c r="E412" t="str">
        <f>IFERROR(AVERAGEIFS('HeartRate-2022-03-21-1647950188'!$B:$B,'HeartRate-2022-03-21-1647950188'!$A:$A,Data_Extraction!E$2,'HeartRate-2022-03-21-1647950188'!$C:$C,Data_Extraction!$A412),"")</f>
        <v/>
      </c>
      <c r="F412" t="str">
        <f>IFERROR(AVERAGEIFS('HeartRate-2022-03-21-1647950188'!$B:$B,'HeartRate-2022-03-21-1647950188'!$A:$A,Data_Extraction!F$2,'HeartRate-2022-03-21-1647950188'!$C:$C,Data_Extraction!$A412),"")</f>
        <v/>
      </c>
      <c r="G412" t="str">
        <f>IFERROR(AVERAGEIFS('HeartRate-2022-03-21-1647950188'!$B:$B,'HeartRate-2022-03-21-1647950188'!$A:$A,Data_Extraction!G$2,'HeartRate-2022-03-21-1647950188'!$C:$C,Data_Extraction!$A412),"")</f>
        <v/>
      </c>
      <c r="H412" t="str">
        <f>IFERROR(AVERAGEIFS('HeartRate-2022-03-21-1647950188'!$B:$B,'HeartRate-2022-03-21-1647950188'!$A:$A,Data_Extraction!H$2,'HeartRate-2022-03-21-1647950188'!$C:$C,Data_Extraction!$A412),"")</f>
        <v/>
      </c>
      <c r="I412">
        <f>IFERROR(AVERAGEIFS('HeartRate-2022-03-21-1647950188'!$B:$B,'HeartRate-2022-03-21-1647950188'!$A:$A,Data_Extraction!I$2,'HeartRate-2022-03-21-1647950188'!$C:$C,Data_Extraction!$A412),"")</f>
        <v>80</v>
      </c>
      <c r="J412" s="8">
        <f t="shared" si="37"/>
        <v>80</v>
      </c>
      <c r="N412" s="11">
        <f>Data_Extraction!A412</f>
        <v>44634.454664351855</v>
      </c>
      <c r="O412" s="15">
        <f t="shared" si="38"/>
        <v>44634</v>
      </c>
      <c r="P412" s="16">
        <f t="shared" si="39"/>
        <v>0.45466435185185183</v>
      </c>
      <c r="Q412" s="12">
        <f>IF(Data_Extraction!B412="",Data_Extraction!$J412*(Q$1),Data_Extraction!B412)</f>
        <v>72</v>
      </c>
      <c r="R412" s="12">
        <f>IF(Data_Extraction!C412="",Data_Extraction!$J412*(R$1),Data_Extraction!C412)</f>
        <v>73.600000000000009</v>
      </c>
      <c r="S412" s="12">
        <f>IF(Data_Extraction!D412="",Data_Extraction!$J412*(S$1),Data_Extraction!D412)</f>
        <v>83.2</v>
      </c>
      <c r="T412" s="12">
        <f>IF(Data_Extraction!E412="",Data_Extraction!$J412*(T$1),Data_Extraction!E412)</f>
        <v>76</v>
      </c>
      <c r="U412" s="12">
        <f>IF(Data_Extraction!F412="",Data_Extraction!$J412*(U$1),Data_Extraction!F412)</f>
        <v>78.400000000000006</v>
      </c>
      <c r="V412" s="12">
        <f>IF(Data_Extraction!G412="",Data_Extraction!$J412*(V$1),Data_Extraction!G412)</f>
        <v>72.8</v>
      </c>
      <c r="W412" s="12">
        <f>IF(Data_Extraction!H412="",Data_Extraction!$J412*(W$1),Data_Extraction!H412)</f>
        <v>85.600000000000009</v>
      </c>
      <c r="X412" s="12">
        <f>IF(Data_Extraction!I412="",Data_Extraction!$J412*(X$1),Data_Extraction!I412)</f>
        <v>80</v>
      </c>
      <c r="Y412" s="13">
        <f t="shared" si="36"/>
        <v>77.7</v>
      </c>
      <c r="Z412" s="17" t="str">
        <f t="shared" si="40"/>
        <v>Afternoon</v>
      </c>
      <c r="AA412" s="14" t="str">
        <f>VLOOKUP($N412,'HeartRate-2022-03-21-1647950188'!$C:$G,2,0)</f>
        <v>Introduction</v>
      </c>
      <c r="AB412" s="14" t="str">
        <f>VLOOKUP($N412,'HeartRate-2022-03-21-1647950188'!$C:$G,3,0)</f>
        <v>Off Campus</v>
      </c>
      <c r="AC412" s="14" t="str">
        <f>VLOOKUP($N412,'HeartRate-2022-03-21-1647950188'!$C:$G,4,0)</f>
        <v>Walking</v>
      </c>
      <c r="AD412" s="14" t="str">
        <f>VLOOKUP($N412,'HeartRate-2022-03-21-1647950188'!$C:$G,5,0)</f>
        <v>Technical Contexts</v>
      </c>
      <c r="AE412">
        <f t="shared" si="41"/>
        <v>0</v>
      </c>
      <c r="AF412" s="18">
        <v>44634</v>
      </c>
      <c r="AG412" s="19">
        <v>0.45466435185185183</v>
      </c>
    </row>
    <row r="413" spans="1:33" x14ac:dyDescent="0.3">
      <c r="A413" s="5">
        <v>44634.454837962963</v>
      </c>
      <c r="B413">
        <f>IFERROR(AVERAGEIFS('HeartRate-2022-03-21-1647950188'!$B:$B,'HeartRate-2022-03-21-1647950188'!$A:$A,Data_Extraction!B$2,'HeartRate-2022-03-21-1647950188'!$C:$C,Data_Extraction!$A413),"")</f>
        <v>110</v>
      </c>
      <c r="C413" t="str">
        <f>IFERROR(AVERAGEIFS('HeartRate-2022-03-21-1647950188'!$B:$B,'HeartRate-2022-03-21-1647950188'!$A:$A,Data_Extraction!C$2,'HeartRate-2022-03-21-1647950188'!$C:$C,Data_Extraction!$A413),"")</f>
        <v/>
      </c>
      <c r="D413" t="str">
        <f>IFERROR(AVERAGEIFS('HeartRate-2022-03-21-1647950188'!$B:$B,'HeartRate-2022-03-21-1647950188'!$A:$A,Data_Extraction!D$2,'HeartRate-2022-03-21-1647950188'!$C:$C,Data_Extraction!$A413),"")</f>
        <v/>
      </c>
      <c r="E413" t="str">
        <f>IFERROR(AVERAGEIFS('HeartRate-2022-03-21-1647950188'!$B:$B,'HeartRate-2022-03-21-1647950188'!$A:$A,Data_Extraction!E$2,'HeartRate-2022-03-21-1647950188'!$C:$C,Data_Extraction!$A413),"")</f>
        <v/>
      </c>
      <c r="F413" t="str">
        <f>IFERROR(AVERAGEIFS('HeartRate-2022-03-21-1647950188'!$B:$B,'HeartRate-2022-03-21-1647950188'!$A:$A,Data_Extraction!F$2,'HeartRate-2022-03-21-1647950188'!$C:$C,Data_Extraction!$A413),"")</f>
        <v/>
      </c>
      <c r="G413" t="str">
        <f>IFERROR(AVERAGEIFS('HeartRate-2022-03-21-1647950188'!$B:$B,'HeartRate-2022-03-21-1647950188'!$A:$A,Data_Extraction!G$2,'HeartRate-2022-03-21-1647950188'!$C:$C,Data_Extraction!$A413),"")</f>
        <v/>
      </c>
      <c r="H413" t="str">
        <f>IFERROR(AVERAGEIFS('HeartRate-2022-03-21-1647950188'!$B:$B,'HeartRate-2022-03-21-1647950188'!$A:$A,Data_Extraction!H$2,'HeartRate-2022-03-21-1647950188'!$C:$C,Data_Extraction!$A413),"")</f>
        <v/>
      </c>
      <c r="I413" t="str">
        <f>IFERROR(AVERAGEIFS('HeartRate-2022-03-21-1647950188'!$B:$B,'HeartRate-2022-03-21-1647950188'!$A:$A,Data_Extraction!I$2,'HeartRate-2022-03-21-1647950188'!$C:$C,Data_Extraction!$A413),"")</f>
        <v/>
      </c>
      <c r="J413" s="8">
        <f t="shared" si="37"/>
        <v>110</v>
      </c>
      <c r="N413" s="11">
        <f>Data_Extraction!A413</f>
        <v>44634.454837962963</v>
      </c>
      <c r="O413" s="15">
        <f t="shared" si="38"/>
        <v>44634</v>
      </c>
      <c r="P413" s="16">
        <f t="shared" si="39"/>
        <v>0.45483796296296292</v>
      </c>
      <c r="Q413" s="12">
        <f>IF(Data_Extraction!B413="",Data_Extraction!$J413*(Q$1),Data_Extraction!B413)</f>
        <v>110</v>
      </c>
      <c r="R413" s="12">
        <f>IF(Data_Extraction!C413="",Data_Extraction!$J413*(R$1),Data_Extraction!C413)</f>
        <v>101.2</v>
      </c>
      <c r="S413" s="12">
        <f>IF(Data_Extraction!D413="",Data_Extraction!$J413*(S$1),Data_Extraction!D413)</f>
        <v>114.4</v>
      </c>
      <c r="T413" s="12">
        <f>IF(Data_Extraction!E413="",Data_Extraction!$J413*(T$1),Data_Extraction!E413)</f>
        <v>104.5</v>
      </c>
      <c r="U413" s="12">
        <f>IF(Data_Extraction!F413="",Data_Extraction!$J413*(U$1),Data_Extraction!F413)</f>
        <v>107.8</v>
      </c>
      <c r="V413" s="12">
        <f>IF(Data_Extraction!G413="",Data_Extraction!$J413*(V$1),Data_Extraction!G413)</f>
        <v>100.10000000000001</v>
      </c>
      <c r="W413" s="12">
        <f>IF(Data_Extraction!H413="",Data_Extraction!$J413*(W$1),Data_Extraction!H413)</f>
        <v>117.7</v>
      </c>
      <c r="X413" s="12">
        <f>IF(Data_Extraction!I413="",Data_Extraction!$J413*(X$1),Data_Extraction!I413)</f>
        <v>106.7</v>
      </c>
      <c r="Y413" s="13">
        <f t="shared" si="36"/>
        <v>107.80000000000001</v>
      </c>
      <c r="Z413" s="17" t="str">
        <f t="shared" si="40"/>
        <v>Afternoon</v>
      </c>
      <c r="AA413" s="14" t="str">
        <f>VLOOKUP($N413,'HeartRate-2022-03-21-1647950188'!$C:$G,2,0)</f>
        <v>Introduction</v>
      </c>
      <c r="AB413" s="14" t="str">
        <f>VLOOKUP($N413,'HeartRate-2022-03-21-1647950188'!$C:$G,3,0)</f>
        <v>Off Campus</v>
      </c>
      <c r="AC413" s="14" t="str">
        <f>VLOOKUP($N413,'HeartRate-2022-03-21-1647950188'!$C:$G,4,0)</f>
        <v>Walking</v>
      </c>
      <c r="AD413" s="14" t="str">
        <f>VLOOKUP($N413,'HeartRate-2022-03-21-1647950188'!$C:$G,5,0)</f>
        <v>Technical Contexts</v>
      </c>
      <c r="AE413">
        <f t="shared" si="41"/>
        <v>0</v>
      </c>
      <c r="AF413" s="18">
        <v>44634</v>
      </c>
      <c r="AG413" s="19">
        <v>0.45483796296296292</v>
      </c>
    </row>
    <row r="414" spans="1:33" x14ac:dyDescent="0.3">
      <c r="A414" s="5">
        <v>44634.45484953704</v>
      </c>
      <c r="B414">
        <f>IFERROR(AVERAGEIFS('HeartRate-2022-03-21-1647950188'!$B:$B,'HeartRate-2022-03-21-1647950188'!$A:$A,Data_Extraction!B$2,'HeartRate-2022-03-21-1647950188'!$C:$C,Data_Extraction!$A414),"")</f>
        <v>106</v>
      </c>
      <c r="C414" t="str">
        <f>IFERROR(AVERAGEIFS('HeartRate-2022-03-21-1647950188'!$B:$B,'HeartRate-2022-03-21-1647950188'!$A:$A,Data_Extraction!C$2,'HeartRate-2022-03-21-1647950188'!$C:$C,Data_Extraction!$A414),"")</f>
        <v/>
      </c>
      <c r="D414" t="str">
        <f>IFERROR(AVERAGEIFS('HeartRate-2022-03-21-1647950188'!$B:$B,'HeartRate-2022-03-21-1647950188'!$A:$A,Data_Extraction!D$2,'HeartRate-2022-03-21-1647950188'!$C:$C,Data_Extraction!$A414),"")</f>
        <v/>
      </c>
      <c r="E414" t="str">
        <f>IFERROR(AVERAGEIFS('HeartRate-2022-03-21-1647950188'!$B:$B,'HeartRate-2022-03-21-1647950188'!$A:$A,Data_Extraction!E$2,'HeartRate-2022-03-21-1647950188'!$C:$C,Data_Extraction!$A414),"")</f>
        <v/>
      </c>
      <c r="F414" t="str">
        <f>IFERROR(AVERAGEIFS('HeartRate-2022-03-21-1647950188'!$B:$B,'HeartRate-2022-03-21-1647950188'!$A:$A,Data_Extraction!F$2,'HeartRate-2022-03-21-1647950188'!$C:$C,Data_Extraction!$A414),"")</f>
        <v/>
      </c>
      <c r="G414" t="str">
        <f>IFERROR(AVERAGEIFS('HeartRate-2022-03-21-1647950188'!$B:$B,'HeartRate-2022-03-21-1647950188'!$A:$A,Data_Extraction!G$2,'HeartRate-2022-03-21-1647950188'!$C:$C,Data_Extraction!$A414),"")</f>
        <v/>
      </c>
      <c r="H414" t="str">
        <f>IFERROR(AVERAGEIFS('HeartRate-2022-03-21-1647950188'!$B:$B,'HeartRate-2022-03-21-1647950188'!$A:$A,Data_Extraction!H$2,'HeartRate-2022-03-21-1647950188'!$C:$C,Data_Extraction!$A414),"")</f>
        <v/>
      </c>
      <c r="I414">
        <f>IFERROR(AVERAGEIFS('HeartRate-2022-03-21-1647950188'!$B:$B,'HeartRate-2022-03-21-1647950188'!$A:$A,Data_Extraction!I$2,'HeartRate-2022-03-21-1647950188'!$C:$C,Data_Extraction!$A414),"")</f>
        <v>82</v>
      </c>
      <c r="J414" s="8">
        <f t="shared" si="37"/>
        <v>94</v>
      </c>
      <c r="N414" s="11">
        <f>Data_Extraction!A414</f>
        <v>44634.45484953704</v>
      </c>
      <c r="O414" s="15">
        <f t="shared" si="38"/>
        <v>44634</v>
      </c>
      <c r="P414" s="16">
        <f t="shared" si="39"/>
        <v>0.45484953703703707</v>
      </c>
      <c r="Q414" s="12">
        <f>IF(Data_Extraction!B414="",Data_Extraction!$J414*(Q$1),Data_Extraction!B414)</f>
        <v>106</v>
      </c>
      <c r="R414" s="12">
        <f>IF(Data_Extraction!C414="",Data_Extraction!$J414*(R$1),Data_Extraction!C414)</f>
        <v>86.48</v>
      </c>
      <c r="S414" s="12">
        <f>IF(Data_Extraction!D414="",Data_Extraction!$J414*(S$1),Data_Extraction!D414)</f>
        <v>97.76</v>
      </c>
      <c r="T414" s="12">
        <f>IF(Data_Extraction!E414="",Data_Extraction!$J414*(T$1),Data_Extraction!E414)</f>
        <v>89.3</v>
      </c>
      <c r="U414" s="12">
        <f>IF(Data_Extraction!F414="",Data_Extraction!$J414*(U$1),Data_Extraction!F414)</f>
        <v>92.12</v>
      </c>
      <c r="V414" s="12">
        <f>IF(Data_Extraction!G414="",Data_Extraction!$J414*(V$1),Data_Extraction!G414)</f>
        <v>85.54</v>
      </c>
      <c r="W414" s="12">
        <f>IF(Data_Extraction!H414="",Data_Extraction!$J414*(W$1),Data_Extraction!H414)</f>
        <v>100.58000000000001</v>
      </c>
      <c r="X414" s="12">
        <f>IF(Data_Extraction!I414="",Data_Extraction!$J414*(X$1),Data_Extraction!I414)</f>
        <v>82</v>
      </c>
      <c r="Y414" s="13">
        <f t="shared" si="36"/>
        <v>92.472500000000011</v>
      </c>
      <c r="Z414" s="17" t="str">
        <f t="shared" si="40"/>
        <v>Afternoon</v>
      </c>
      <c r="AA414" s="14" t="str">
        <f>VLOOKUP($N414,'HeartRate-2022-03-21-1647950188'!$C:$G,2,0)</f>
        <v>Introduction</v>
      </c>
      <c r="AB414" s="14" t="str">
        <f>VLOOKUP($N414,'HeartRate-2022-03-21-1647950188'!$C:$G,3,0)</f>
        <v>Off Campus</v>
      </c>
      <c r="AC414" s="14" t="str">
        <f>VLOOKUP($N414,'HeartRate-2022-03-21-1647950188'!$C:$G,4,0)</f>
        <v>Walking</v>
      </c>
      <c r="AD414" s="14" t="str">
        <f>VLOOKUP($N414,'HeartRate-2022-03-21-1647950188'!$C:$G,5,0)</f>
        <v>Technical Contexts</v>
      </c>
      <c r="AE414">
        <f t="shared" si="41"/>
        <v>0</v>
      </c>
      <c r="AF414" s="18">
        <v>44634</v>
      </c>
      <c r="AG414" s="19">
        <v>0.45484953703703707</v>
      </c>
    </row>
    <row r="415" spans="1:33" x14ac:dyDescent="0.3">
      <c r="A415" s="5">
        <v>44634.455439814818</v>
      </c>
      <c r="B415" t="str">
        <f>IFERROR(AVERAGEIFS('HeartRate-2022-03-21-1647950188'!$B:$B,'HeartRate-2022-03-21-1647950188'!$A:$A,Data_Extraction!B$2,'HeartRate-2022-03-21-1647950188'!$C:$C,Data_Extraction!$A415),"")</f>
        <v/>
      </c>
      <c r="C415" t="str">
        <f>IFERROR(AVERAGEIFS('HeartRate-2022-03-21-1647950188'!$B:$B,'HeartRate-2022-03-21-1647950188'!$A:$A,Data_Extraction!C$2,'HeartRate-2022-03-21-1647950188'!$C:$C,Data_Extraction!$A415),"")</f>
        <v/>
      </c>
      <c r="D415" t="str">
        <f>IFERROR(AVERAGEIFS('HeartRate-2022-03-21-1647950188'!$B:$B,'HeartRate-2022-03-21-1647950188'!$A:$A,Data_Extraction!D$2,'HeartRate-2022-03-21-1647950188'!$C:$C,Data_Extraction!$A415),"")</f>
        <v/>
      </c>
      <c r="E415" t="str">
        <f>IFERROR(AVERAGEIFS('HeartRate-2022-03-21-1647950188'!$B:$B,'HeartRate-2022-03-21-1647950188'!$A:$A,Data_Extraction!E$2,'HeartRate-2022-03-21-1647950188'!$C:$C,Data_Extraction!$A415),"")</f>
        <v/>
      </c>
      <c r="F415" t="str">
        <f>IFERROR(AVERAGEIFS('HeartRate-2022-03-21-1647950188'!$B:$B,'HeartRate-2022-03-21-1647950188'!$A:$A,Data_Extraction!F$2,'HeartRate-2022-03-21-1647950188'!$C:$C,Data_Extraction!$A415),"")</f>
        <v/>
      </c>
      <c r="G415" t="str">
        <f>IFERROR(AVERAGEIFS('HeartRate-2022-03-21-1647950188'!$B:$B,'HeartRate-2022-03-21-1647950188'!$A:$A,Data_Extraction!G$2,'HeartRate-2022-03-21-1647950188'!$C:$C,Data_Extraction!$A415),"")</f>
        <v/>
      </c>
      <c r="H415" t="str">
        <f>IFERROR(AVERAGEIFS('HeartRate-2022-03-21-1647950188'!$B:$B,'HeartRate-2022-03-21-1647950188'!$A:$A,Data_Extraction!H$2,'HeartRate-2022-03-21-1647950188'!$C:$C,Data_Extraction!$A415),"")</f>
        <v/>
      </c>
      <c r="I415">
        <f>IFERROR(AVERAGEIFS('HeartRate-2022-03-21-1647950188'!$B:$B,'HeartRate-2022-03-21-1647950188'!$A:$A,Data_Extraction!I$2,'HeartRate-2022-03-21-1647950188'!$C:$C,Data_Extraction!$A415),"")</f>
        <v>70</v>
      </c>
      <c r="J415" s="8">
        <f t="shared" si="37"/>
        <v>70</v>
      </c>
      <c r="N415" s="11">
        <f>Data_Extraction!A415</f>
        <v>44634.455439814818</v>
      </c>
      <c r="O415" s="15">
        <f t="shared" si="38"/>
        <v>44634</v>
      </c>
      <c r="P415" s="16">
        <f t="shared" si="39"/>
        <v>0.45543981481481483</v>
      </c>
      <c r="Q415" s="12">
        <f>IF(Data_Extraction!B415="",Data_Extraction!$J415*(Q$1),Data_Extraction!B415)</f>
        <v>63</v>
      </c>
      <c r="R415" s="12">
        <f>IF(Data_Extraction!C415="",Data_Extraction!$J415*(R$1),Data_Extraction!C415)</f>
        <v>64.400000000000006</v>
      </c>
      <c r="S415" s="12">
        <f>IF(Data_Extraction!D415="",Data_Extraction!$J415*(S$1),Data_Extraction!D415)</f>
        <v>72.8</v>
      </c>
      <c r="T415" s="12">
        <f>IF(Data_Extraction!E415="",Data_Extraction!$J415*(T$1),Data_Extraction!E415)</f>
        <v>66.5</v>
      </c>
      <c r="U415" s="12">
        <f>IF(Data_Extraction!F415="",Data_Extraction!$J415*(U$1),Data_Extraction!F415)</f>
        <v>68.599999999999994</v>
      </c>
      <c r="V415" s="12">
        <f>IF(Data_Extraction!G415="",Data_Extraction!$J415*(V$1),Data_Extraction!G415)</f>
        <v>63.7</v>
      </c>
      <c r="W415" s="12">
        <f>IF(Data_Extraction!H415="",Data_Extraction!$J415*(W$1),Data_Extraction!H415)</f>
        <v>74.900000000000006</v>
      </c>
      <c r="X415" s="12">
        <f>IF(Data_Extraction!I415="",Data_Extraction!$J415*(X$1),Data_Extraction!I415)</f>
        <v>70</v>
      </c>
      <c r="Y415" s="13">
        <f t="shared" si="36"/>
        <v>67.987499999999997</v>
      </c>
      <c r="Z415" s="17" t="str">
        <f t="shared" si="40"/>
        <v>Afternoon</v>
      </c>
      <c r="AA415" s="14" t="str">
        <f>VLOOKUP($N415,'HeartRate-2022-03-21-1647950188'!$C:$G,2,0)</f>
        <v>Introduction</v>
      </c>
      <c r="AB415" s="14" t="str">
        <f>VLOOKUP($N415,'HeartRate-2022-03-21-1647950188'!$C:$G,3,0)</f>
        <v>Off Campus</v>
      </c>
      <c r="AC415" s="14" t="str">
        <f>VLOOKUP($N415,'HeartRate-2022-03-21-1647950188'!$C:$G,4,0)</f>
        <v>Walking</v>
      </c>
      <c r="AD415" s="14" t="str">
        <f>VLOOKUP($N415,'HeartRate-2022-03-21-1647950188'!$C:$G,5,0)</f>
        <v>Technical Contexts</v>
      </c>
      <c r="AE415">
        <f t="shared" si="41"/>
        <v>0</v>
      </c>
      <c r="AF415" s="18">
        <v>44634</v>
      </c>
      <c r="AG415" s="19">
        <v>0.45543981481481483</v>
      </c>
    </row>
    <row r="416" spans="1:33" x14ac:dyDescent="0.3">
      <c r="A416" s="5">
        <v>44634.455543981479</v>
      </c>
      <c r="B416" t="str">
        <f>IFERROR(AVERAGEIFS('HeartRate-2022-03-21-1647950188'!$B:$B,'HeartRate-2022-03-21-1647950188'!$A:$A,Data_Extraction!B$2,'HeartRate-2022-03-21-1647950188'!$C:$C,Data_Extraction!$A416),"")</f>
        <v/>
      </c>
      <c r="C416" t="str">
        <f>IFERROR(AVERAGEIFS('HeartRate-2022-03-21-1647950188'!$B:$B,'HeartRate-2022-03-21-1647950188'!$A:$A,Data_Extraction!C$2,'HeartRate-2022-03-21-1647950188'!$C:$C,Data_Extraction!$A416),"")</f>
        <v/>
      </c>
      <c r="D416" t="str">
        <f>IFERROR(AVERAGEIFS('HeartRate-2022-03-21-1647950188'!$B:$B,'HeartRate-2022-03-21-1647950188'!$A:$A,Data_Extraction!D$2,'HeartRate-2022-03-21-1647950188'!$C:$C,Data_Extraction!$A416),"")</f>
        <v/>
      </c>
      <c r="E416" t="str">
        <f>IFERROR(AVERAGEIFS('HeartRate-2022-03-21-1647950188'!$B:$B,'HeartRate-2022-03-21-1647950188'!$A:$A,Data_Extraction!E$2,'HeartRate-2022-03-21-1647950188'!$C:$C,Data_Extraction!$A416),"")</f>
        <v/>
      </c>
      <c r="F416" t="str">
        <f>IFERROR(AVERAGEIFS('HeartRate-2022-03-21-1647950188'!$B:$B,'HeartRate-2022-03-21-1647950188'!$A:$A,Data_Extraction!F$2,'HeartRate-2022-03-21-1647950188'!$C:$C,Data_Extraction!$A416),"")</f>
        <v/>
      </c>
      <c r="G416">
        <f>IFERROR(AVERAGEIFS('HeartRate-2022-03-21-1647950188'!$B:$B,'HeartRate-2022-03-21-1647950188'!$A:$A,Data_Extraction!G$2,'HeartRate-2022-03-21-1647950188'!$C:$C,Data_Extraction!$A416),"")</f>
        <v>95</v>
      </c>
      <c r="H416" t="str">
        <f>IFERROR(AVERAGEIFS('HeartRate-2022-03-21-1647950188'!$B:$B,'HeartRate-2022-03-21-1647950188'!$A:$A,Data_Extraction!H$2,'HeartRate-2022-03-21-1647950188'!$C:$C,Data_Extraction!$A416),"")</f>
        <v/>
      </c>
      <c r="I416">
        <f>IFERROR(AVERAGEIFS('HeartRate-2022-03-21-1647950188'!$B:$B,'HeartRate-2022-03-21-1647950188'!$A:$A,Data_Extraction!I$2,'HeartRate-2022-03-21-1647950188'!$C:$C,Data_Extraction!$A416),"")</f>
        <v>70</v>
      </c>
      <c r="J416" s="8">
        <f t="shared" si="37"/>
        <v>82.5</v>
      </c>
      <c r="N416" s="11">
        <f>Data_Extraction!A416</f>
        <v>44634.455543981479</v>
      </c>
      <c r="O416" s="15">
        <f t="shared" si="38"/>
        <v>44634</v>
      </c>
      <c r="P416" s="16">
        <f t="shared" si="39"/>
        <v>0.45554398148148145</v>
      </c>
      <c r="Q416" s="12">
        <f>IF(Data_Extraction!B416="",Data_Extraction!$J416*(Q$1),Data_Extraction!B416)</f>
        <v>74.25</v>
      </c>
      <c r="R416" s="12">
        <f>IF(Data_Extraction!C416="",Data_Extraction!$J416*(R$1),Data_Extraction!C416)</f>
        <v>75.900000000000006</v>
      </c>
      <c r="S416" s="12">
        <f>IF(Data_Extraction!D416="",Data_Extraction!$J416*(S$1),Data_Extraction!D416)</f>
        <v>85.8</v>
      </c>
      <c r="T416" s="12">
        <f>IF(Data_Extraction!E416="",Data_Extraction!$J416*(T$1),Data_Extraction!E416)</f>
        <v>78.375</v>
      </c>
      <c r="U416" s="12">
        <f>IF(Data_Extraction!F416="",Data_Extraction!$J416*(U$1),Data_Extraction!F416)</f>
        <v>80.849999999999994</v>
      </c>
      <c r="V416" s="12">
        <f>IF(Data_Extraction!G416="",Data_Extraction!$J416*(V$1),Data_Extraction!G416)</f>
        <v>95</v>
      </c>
      <c r="W416" s="12">
        <f>IF(Data_Extraction!H416="",Data_Extraction!$J416*(W$1),Data_Extraction!H416)</f>
        <v>88.275000000000006</v>
      </c>
      <c r="X416" s="12">
        <f>IF(Data_Extraction!I416="",Data_Extraction!$J416*(X$1),Data_Extraction!I416)</f>
        <v>70</v>
      </c>
      <c r="Y416" s="13">
        <f t="shared" si="36"/>
        <v>81.056249999999991</v>
      </c>
      <c r="Z416" s="17" t="str">
        <f t="shared" si="40"/>
        <v>Afternoon</v>
      </c>
      <c r="AA416" s="14" t="str">
        <f>VLOOKUP($N416,'HeartRate-2022-03-21-1647950188'!$C:$G,2,0)</f>
        <v>Introduction</v>
      </c>
      <c r="AB416" s="14" t="str">
        <f>VLOOKUP($N416,'HeartRate-2022-03-21-1647950188'!$C:$G,3,0)</f>
        <v>Off Campus</v>
      </c>
      <c r="AC416" s="14" t="str">
        <f>VLOOKUP($N416,'HeartRate-2022-03-21-1647950188'!$C:$G,4,0)</f>
        <v>Walking</v>
      </c>
      <c r="AD416" s="14" t="str">
        <f>VLOOKUP($N416,'HeartRate-2022-03-21-1647950188'!$C:$G,5,0)</f>
        <v>Technical Contexts</v>
      </c>
      <c r="AE416">
        <f t="shared" si="41"/>
        <v>0</v>
      </c>
      <c r="AF416" s="18">
        <v>44634</v>
      </c>
      <c r="AG416" s="19">
        <v>0.45554398148148145</v>
      </c>
    </row>
    <row r="417" spans="1:33" x14ac:dyDescent="0.3">
      <c r="A417" s="5">
        <v>44634.455555555556</v>
      </c>
      <c r="B417" t="str">
        <f>IFERROR(AVERAGEIFS('HeartRate-2022-03-21-1647950188'!$B:$B,'HeartRate-2022-03-21-1647950188'!$A:$A,Data_Extraction!B$2,'HeartRate-2022-03-21-1647950188'!$C:$C,Data_Extraction!$A417),"")</f>
        <v/>
      </c>
      <c r="C417">
        <f>IFERROR(AVERAGEIFS('HeartRate-2022-03-21-1647950188'!$B:$B,'HeartRate-2022-03-21-1647950188'!$A:$A,Data_Extraction!C$2,'HeartRate-2022-03-21-1647950188'!$C:$C,Data_Extraction!$A417),"")</f>
        <v>87</v>
      </c>
      <c r="D417" t="str">
        <f>IFERROR(AVERAGEIFS('HeartRate-2022-03-21-1647950188'!$B:$B,'HeartRate-2022-03-21-1647950188'!$A:$A,Data_Extraction!D$2,'HeartRate-2022-03-21-1647950188'!$C:$C,Data_Extraction!$A417),"")</f>
        <v/>
      </c>
      <c r="E417" t="str">
        <f>IFERROR(AVERAGEIFS('HeartRate-2022-03-21-1647950188'!$B:$B,'HeartRate-2022-03-21-1647950188'!$A:$A,Data_Extraction!E$2,'HeartRate-2022-03-21-1647950188'!$C:$C,Data_Extraction!$A417),"")</f>
        <v/>
      </c>
      <c r="F417" t="str">
        <f>IFERROR(AVERAGEIFS('HeartRate-2022-03-21-1647950188'!$B:$B,'HeartRate-2022-03-21-1647950188'!$A:$A,Data_Extraction!F$2,'HeartRate-2022-03-21-1647950188'!$C:$C,Data_Extraction!$A417),"")</f>
        <v/>
      </c>
      <c r="G417">
        <f>IFERROR(AVERAGEIFS('HeartRate-2022-03-21-1647950188'!$B:$B,'HeartRate-2022-03-21-1647950188'!$A:$A,Data_Extraction!G$2,'HeartRate-2022-03-21-1647950188'!$C:$C,Data_Extraction!$A417),"")</f>
        <v>95</v>
      </c>
      <c r="H417" t="str">
        <f>IFERROR(AVERAGEIFS('HeartRate-2022-03-21-1647950188'!$B:$B,'HeartRate-2022-03-21-1647950188'!$A:$A,Data_Extraction!H$2,'HeartRate-2022-03-21-1647950188'!$C:$C,Data_Extraction!$A417),"")</f>
        <v/>
      </c>
      <c r="I417" t="str">
        <f>IFERROR(AVERAGEIFS('HeartRate-2022-03-21-1647950188'!$B:$B,'HeartRate-2022-03-21-1647950188'!$A:$A,Data_Extraction!I$2,'HeartRate-2022-03-21-1647950188'!$C:$C,Data_Extraction!$A417),"")</f>
        <v/>
      </c>
      <c r="J417" s="8">
        <f t="shared" si="37"/>
        <v>91</v>
      </c>
      <c r="N417" s="11">
        <f>Data_Extraction!A417</f>
        <v>44634.455555555556</v>
      </c>
      <c r="O417" s="15">
        <f t="shared" si="38"/>
        <v>44634</v>
      </c>
      <c r="P417" s="16">
        <f t="shared" si="39"/>
        <v>0.45555555555555555</v>
      </c>
      <c r="Q417" s="12">
        <f>IF(Data_Extraction!B417="",Data_Extraction!$J417*(Q$1),Data_Extraction!B417)</f>
        <v>81.900000000000006</v>
      </c>
      <c r="R417" s="12">
        <f>IF(Data_Extraction!C417="",Data_Extraction!$J417*(R$1),Data_Extraction!C417)</f>
        <v>87</v>
      </c>
      <c r="S417" s="12">
        <f>IF(Data_Extraction!D417="",Data_Extraction!$J417*(S$1),Data_Extraction!D417)</f>
        <v>94.64</v>
      </c>
      <c r="T417" s="12">
        <f>IF(Data_Extraction!E417="",Data_Extraction!$J417*(T$1),Data_Extraction!E417)</f>
        <v>86.45</v>
      </c>
      <c r="U417" s="12">
        <f>IF(Data_Extraction!F417="",Data_Extraction!$J417*(U$1),Data_Extraction!F417)</f>
        <v>89.179999999999993</v>
      </c>
      <c r="V417" s="12">
        <f>IF(Data_Extraction!G417="",Data_Extraction!$J417*(V$1),Data_Extraction!G417)</f>
        <v>95</v>
      </c>
      <c r="W417" s="12">
        <f>IF(Data_Extraction!H417="",Data_Extraction!$J417*(W$1),Data_Extraction!H417)</f>
        <v>97.37</v>
      </c>
      <c r="X417" s="12">
        <f>IF(Data_Extraction!I417="",Data_Extraction!$J417*(X$1),Data_Extraction!I417)</f>
        <v>88.27</v>
      </c>
      <c r="Y417" s="13">
        <f t="shared" si="36"/>
        <v>89.976250000000007</v>
      </c>
      <c r="Z417" s="17" t="str">
        <f t="shared" si="40"/>
        <v>Afternoon</v>
      </c>
      <c r="AA417" s="14" t="str">
        <f>VLOOKUP($N417,'HeartRate-2022-03-21-1647950188'!$C:$G,2,0)</f>
        <v>Introduction</v>
      </c>
      <c r="AB417" s="14" t="str">
        <f>VLOOKUP($N417,'HeartRate-2022-03-21-1647950188'!$C:$G,3,0)</f>
        <v>Off Campus</v>
      </c>
      <c r="AC417" s="14" t="str">
        <f>VLOOKUP($N417,'HeartRate-2022-03-21-1647950188'!$C:$G,4,0)</f>
        <v>Walking</v>
      </c>
      <c r="AD417" s="14" t="str">
        <f>VLOOKUP($N417,'HeartRate-2022-03-21-1647950188'!$C:$G,5,0)</f>
        <v>Technical Contexts</v>
      </c>
      <c r="AE417">
        <f t="shared" si="41"/>
        <v>0</v>
      </c>
      <c r="AF417" s="18">
        <v>44634</v>
      </c>
      <c r="AG417" s="19">
        <v>0.45555555555555555</v>
      </c>
    </row>
    <row r="418" spans="1:33" x14ac:dyDescent="0.3">
      <c r="A418" s="5">
        <v>44634.455590277779</v>
      </c>
      <c r="B418" t="str">
        <f>IFERROR(AVERAGEIFS('HeartRate-2022-03-21-1647950188'!$B:$B,'HeartRate-2022-03-21-1647950188'!$A:$A,Data_Extraction!B$2,'HeartRate-2022-03-21-1647950188'!$C:$C,Data_Extraction!$A418),"")</f>
        <v/>
      </c>
      <c r="C418" t="str">
        <f>IFERROR(AVERAGEIFS('HeartRate-2022-03-21-1647950188'!$B:$B,'HeartRate-2022-03-21-1647950188'!$A:$A,Data_Extraction!C$2,'HeartRate-2022-03-21-1647950188'!$C:$C,Data_Extraction!$A418),"")</f>
        <v/>
      </c>
      <c r="D418" t="str">
        <f>IFERROR(AVERAGEIFS('HeartRate-2022-03-21-1647950188'!$B:$B,'HeartRate-2022-03-21-1647950188'!$A:$A,Data_Extraction!D$2,'HeartRate-2022-03-21-1647950188'!$C:$C,Data_Extraction!$A418),"")</f>
        <v/>
      </c>
      <c r="E418" t="str">
        <f>IFERROR(AVERAGEIFS('HeartRate-2022-03-21-1647950188'!$B:$B,'HeartRate-2022-03-21-1647950188'!$A:$A,Data_Extraction!E$2,'HeartRate-2022-03-21-1647950188'!$C:$C,Data_Extraction!$A418),"")</f>
        <v/>
      </c>
      <c r="F418" t="str">
        <f>IFERROR(AVERAGEIFS('HeartRate-2022-03-21-1647950188'!$B:$B,'HeartRate-2022-03-21-1647950188'!$A:$A,Data_Extraction!F$2,'HeartRate-2022-03-21-1647950188'!$C:$C,Data_Extraction!$A418),"")</f>
        <v/>
      </c>
      <c r="G418" t="str">
        <f>IFERROR(AVERAGEIFS('HeartRate-2022-03-21-1647950188'!$B:$B,'HeartRate-2022-03-21-1647950188'!$A:$A,Data_Extraction!G$2,'HeartRate-2022-03-21-1647950188'!$C:$C,Data_Extraction!$A418),"")</f>
        <v/>
      </c>
      <c r="H418" t="str">
        <f>IFERROR(AVERAGEIFS('HeartRate-2022-03-21-1647950188'!$B:$B,'HeartRate-2022-03-21-1647950188'!$A:$A,Data_Extraction!H$2,'HeartRate-2022-03-21-1647950188'!$C:$C,Data_Extraction!$A418),"")</f>
        <v/>
      </c>
      <c r="I418">
        <f>IFERROR(AVERAGEIFS('HeartRate-2022-03-21-1647950188'!$B:$B,'HeartRate-2022-03-21-1647950188'!$A:$A,Data_Extraction!I$2,'HeartRate-2022-03-21-1647950188'!$C:$C,Data_Extraction!$A418),"")</f>
        <v>59</v>
      </c>
      <c r="J418" s="8">
        <f t="shared" si="37"/>
        <v>59</v>
      </c>
      <c r="N418" s="11">
        <f>Data_Extraction!A418</f>
        <v>44634.455590277779</v>
      </c>
      <c r="O418" s="15">
        <f t="shared" si="38"/>
        <v>44634</v>
      </c>
      <c r="P418" s="16">
        <f t="shared" si="39"/>
        <v>0.45559027777777777</v>
      </c>
      <c r="Q418" s="12">
        <f>IF(Data_Extraction!B418="",Data_Extraction!$J418*(Q$1),Data_Extraction!B418)</f>
        <v>53.1</v>
      </c>
      <c r="R418" s="12">
        <f>IF(Data_Extraction!C418="",Data_Extraction!$J418*(R$1),Data_Extraction!C418)</f>
        <v>54.28</v>
      </c>
      <c r="S418" s="12">
        <f>IF(Data_Extraction!D418="",Data_Extraction!$J418*(S$1),Data_Extraction!D418)</f>
        <v>61.36</v>
      </c>
      <c r="T418" s="12">
        <f>IF(Data_Extraction!E418="",Data_Extraction!$J418*(T$1),Data_Extraction!E418)</f>
        <v>56.05</v>
      </c>
      <c r="U418" s="12">
        <f>IF(Data_Extraction!F418="",Data_Extraction!$J418*(U$1),Data_Extraction!F418)</f>
        <v>57.82</v>
      </c>
      <c r="V418" s="12">
        <f>IF(Data_Extraction!G418="",Data_Extraction!$J418*(V$1),Data_Extraction!G418)</f>
        <v>53.690000000000005</v>
      </c>
      <c r="W418" s="12">
        <f>IF(Data_Extraction!H418="",Data_Extraction!$J418*(W$1),Data_Extraction!H418)</f>
        <v>63.13</v>
      </c>
      <c r="X418" s="12">
        <f>IF(Data_Extraction!I418="",Data_Extraction!$J418*(X$1),Data_Extraction!I418)</f>
        <v>59</v>
      </c>
      <c r="Y418" s="13">
        <f t="shared" si="36"/>
        <v>57.303750000000001</v>
      </c>
      <c r="Z418" s="17" t="str">
        <f t="shared" si="40"/>
        <v>Afternoon</v>
      </c>
      <c r="AA418" s="14" t="str">
        <f>VLOOKUP($N418,'HeartRate-2022-03-21-1647950188'!$C:$G,2,0)</f>
        <v>Introduction</v>
      </c>
      <c r="AB418" s="14" t="str">
        <f>VLOOKUP($N418,'HeartRate-2022-03-21-1647950188'!$C:$G,3,0)</f>
        <v>Off Campus</v>
      </c>
      <c r="AC418" s="14" t="str">
        <f>VLOOKUP($N418,'HeartRate-2022-03-21-1647950188'!$C:$G,4,0)</f>
        <v>Walking</v>
      </c>
      <c r="AD418" s="14" t="str">
        <f>VLOOKUP($N418,'HeartRate-2022-03-21-1647950188'!$C:$G,5,0)</f>
        <v>Technical Contexts</v>
      </c>
      <c r="AE418">
        <f t="shared" si="41"/>
        <v>0</v>
      </c>
      <c r="AF418" s="18">
        <v>44634</v>
      </c>
      <c r="AG418" s="19">
        <v>0.45559027777777777</v>
      </c>
    </row>
    <row r="419" spans="1:33" x14ac:dyDescent="0.3">
      <c r="A419" s="5">
        <v>44634.455671296295</v>
      </c>
      <c r="B419" t="str">
        <f>IFERROR(AVERAGEIFS('HeartRate-2022-03-21-1647950188'!$B:$B,'HeartRate-2022-03-21-1647950188'!$A:$A,Data_Extraction!B$2,'HeartRate-2022-03-21-1647950188'!$C:$C,Data_Extraction!$A419),"")</f>
        <v/>
      </c>
      <c r="C419" t="str">
        <f>IFERROR(AVERAGEIFS('HeartRate-2022-03-21-1647950188'!$B:$B,'HeartRate-2022-03-21-1647950188'!$A:$A,Data_Extraction!C$2,'HeartRate-2022-03-21-1647950188'!$C:$C,Data_Extraction!$A419),"")</f>
        <v/>
      </c>
      <c r="D419" t="str">
        <f>IFERROR(AVERAGEIFS('HeartRate-2022-03-21-1647950188'!$B:$B,'HeartRate-2022-03-21-1647950188'!$A:$A,Data_Extraction!D$2,'HeartRate-2022-03-21-1647950188'!$C:$C,Data_Extraction!$A419),"")</f>
        <v/>
      </c>
      <c r="E419" t="str">
        <f>IFERROR(AVERAGEIFS('HeartRate-2022-03-21-1647950188'!$B:$B,'HeartRate-2022-03-21-1647950188'!$A:$A,Data_Extraction!E$2,'HeartRate-2022-03-21-1647950188'!$C:$C,Data_Extraction!$A419),"")</f>
        <v/>
      </c>
      <c r="F419" t="str">
        <f>IFERROR(AVERAGEIFS('HeartRate-2022-03-21-1647950188'!$B:$B,'HeartRate-2022-03-21-1647950188'!$A:$A,Data_Extraction!F$2,'HeartRate-2022-03-21-1647950188'!$C:$C,Data_Extraction!$A419),"")</f>
        <v/>
      </c>
      <c r="G419" t="str">
        <f>IFERROR(AVERAGEIFS('HeartRate-2022-03-21-1647950188'!$B:$B,'HeartRate-2022-03-21-1647950188'!$A:$A,Data_Extraction!G$2,'HeartRate-2022-03-21-1647950188'!$C:$C,Data_Extraction!$A419),"")</f>
        <v/>
      </c>
      <c r="H419" t="str">
        <f>IFERROR(AVERAGEIFS('HeartRate-2022-03-21-1647950188'!$B:$B,'HeartRate-2022-03-21-1647950188'!$A:$A,Data_Extraction!H$2,'HeartRate-2022-03-21-1647950188'!$C:$C,Data_Extraction!$A419),"")</f>
        <v/>
      </c>
      <c r="I419">
        <f>IFERROR(AVERAGEIFS('HeartRate-2022-03-21-1647950188'!$B:$B,'HeartRate-2022-03-21-1647950188'!$A:$A,Data_Extraction!I$2,'HeartRate-2022-03-21-1647950188'!$C:$C,Data_Extraction!$A419),"")</f>
        <v>58</v>
      </c>
      <c r="J419" s="8">
        <f t="shared" si="37"/>
        <v>58</v>
      </c>
      <c r="N419" s="11">
        <f>Data_Extraction!A419</f>
        <v>44634.455671296295</v>
      </c>
      <c r="O419" s="15">
        <f t="shared" si="38"/>
        <v>44634</v>
      </c>
      <c r="P419" s="16">
        <f t="shared" si="39"/>
        <v>0.45567129629629632</v>
      </c>
      <c r="Q419" s="12">
        <f>IF(Data_Extraction!B419="",Data_Extraction!$J419*(Q$1),Data_Extraction!B419)</f>
        <v>52.2</v>
      </c>
      <c r="R419" s="12">
        <f>IF(Data_Extraction!C419="",Data_Extraction!$J419*(R$1),Data_Extraction!C419)</f>
        <v>53.36</v>
      </c>
      <c r="S419" s="12">
        <f>IF(Data_Extraction!D419="",Data_Extraction!$J419*(S$1),Data_Extraction!D419)</f>
        <v>60.32</v>
      </c>
      <c r="T419" s="12">
        <f>IF(Data_Extraction!E419="",Data_Extraction!$J419*(T$1),Data_Extraction!E419)</f>
        <v>55.099999999999994</v>
      </c>
      <c r="U419" s="12">
        <f>IF(Data_Extraction!F419="",Data_Extraction!$J419*(U$1),Data_Extraction!F419)</f>
        <v>56.839999999999996</v>
      </c>
      <c r="V419" s="12">
        <f>IF(Data_Extraction!G419="",Data_Extraction!$J419*(V$1),Data_Extraction!G419)</f>
        <v>52.78</v>
      </c>
      <c r="W419" s="12">
        <f>IF(Data_Extraction!H419="",Data_Extraction!$J419*(W$1),Data_Extraction!H419)</f>
        <v>62.06</v>
      </c>
      <c r="X419" s="12">
        <f>IF(Data_Extraction!I419="",Data_Extraction!$J419*(X$1),Data_Extraction!I419)</f>
        <v>58</v>
      </c>
      <c r="Y419" s="13">
        <f t="shared" si="36"/>
        <v>56.332500000000003</v>
      </c>
      <c r="Z419" s="17" t="str">
        <f t="shared" si="40"/>
        <v>Afternoon</v>
      </c>
      <c r="AA419" s="14" t="str">
        <f>VLOOKUP($N419,'HeartRate-2022-03-21-1647950188'!$C:$G,2,0)</f>
        <v>Introduction</v>
      </c>
      <c r="AB419" s="14" t="str">
        <f>VLOOKUP($N419,'HeartRate-2022-03-21-1647950188'!$C:$G,3,0)</f>
        <v>Off Campus</v>
      </c>
      <c r="AC419" s="14" t="str">
        <f>VLOOKUP($N419,'HeartRate-2022-03-21-1647950188'!$C:$G,4,0)</f>
        <v>Walking</v>
      </c>
      <c r="AD419" s="14" t="str">
        <f>VLOOKUP($N419,'HeartRate-2022-03-21-1647950188'!$C:$G,5,0)</f>
        <v>Technical Contexts</v>
      </c>
      <c r="AE419">
        <f t="shared" si="41"/>
        <v>0</v>
      </c>
      <c r="AF419" s="18">
        <v>44634</v>
      </c>
      <c r="AG419" s="19">
        <v>0.45567129629629632</v>
      </c>
    </row>
    <row r="420" spans="1:33" x14ac:dyDescent="0.3">
      <c r="A420" s="5">
        <v>44634.456238425926</v>
      </c>
      <c r="B420">
        <f>IFERROR(AVERAGEIFS('HeartRate-2022-03-21-1647950188'!$B:$B,'HeartRate-2022-03-21-1647950188'!$A:$A,Data_Extraction!B$2,'HeartRate-2022-03-21-1647950188'!$C:$C,Data_Extraction!$A420),"")</f>
        <v>113</v>
      </c>
      <c r="C420" t="str">
        <f>IFERROR(AVERAGEIFS('HeartRate-2022-03-21-1647950188'!$B:$B,'HeartRate-2022-03-21-1647950188'!$A:$A,Data_Extraction!C$2,'HeartRate-2022-03-21-1647950188'!$C:$C,Data_Extraction!$A420),"")</f>
        <v/>
      </c>
      <c r="D420" t="str">
        <f>IFERROR(AVERAGEIFS('HeartRate-2022-03-21-1647950188'!$B:$B,'HeartRate-2022-03-21-1647950188'!$A:$A,Data_Extraction!D$2,'HeartRate-2022-03-21-1647950188'!$C:$C,Data_Extraction!$A420),"")</f>
        <v/>
      </c>
      <c r="E420" t="str">
        <f>IFERROR(AVERAGEIFS('HeartRate-2022-03-21-1647950188'!$B:$B,'HeartRate-2022-03-21-1647950188'!$A:$A,Data_Extraction!E$2,'HeartRate-2022-03-21-1647950188'!$C:$C,Data_Extraction!$A420),"")</f>
        <v/>
      </c>
      <c r="F420" t="str">
        <f>IFERROR(AVERAGEIFS('HeartRate-2022-03-21-1647950188'!$B:$B,'HeartRate-2022-03-21-1647950188'!$A:$A,Data_Extraction!F$2,'HeartRate-2022-03-21-1647950188'!$C:$C,Data_Extraction!$A420),"")</f>
        <v/>
      </c>
      <c r="G420" t="str">
        <f>IFERROR(AVERAGEIFS('HeartRate-2022-03-21-1647950188'!$B:$B,'HeartRate-2022-03-21-1647950188'!$A:$A,Data_Extraction!G$2,'HeartRate-2022-03-21-1647950188'!$C:$C,Data_Extraction!$A420),"")</f>
        <v/>
      </c>
      <c r="H420" t="str">
        <f>IFERROR(AVERAGEIFS('HeartRate-2022-03-21-1647950188'!$B:$B,'HeartRate-2022-03-21-1647950188'!$A:$A,Data_Extraction!H$2,'HeartRate-2022-03-21-1647950188'!$C:$C,Data_Extraction!$A420),"")</f>
        <v/>
      </c>
      <c r="I420">
        <f>IFERROR(AVERAGEIFS('HeartRate-2022-03-21-1647950188'!$B:$B,'HeartRate-2022-03-21-1647950188'!$A:$A,Data_Extraction!I$2,'HeartRate-2022-03-21-1647950188'!$C:$C,Data_Extraction!$A420),"")</f>
        <v>58</v>
      </c>
      <c r="J420" s="8">
        <f t="shared" si="37"/>
        <v>85.5</v>
      </c>
      <c r="N420" s="11">
        <f>Data_Extraction!A420</f>
        <v>44634.456238425926</v>
      </c>
      <c r="O420" s="15">
        <f t="shared" si="38"/>
        <v>44634</v>
      </c>
      <c r="P420" s="16">
        <f t="shared" si="39"/>
        <v>0.45623842592592595</v>
      </c>
      <c r="Q420" s="12">
        <f>IF(Data_Extraction!B420="",Data_Extraction!$J420*(Q$1),Data_Extraction!B420)</f>
        <v>113</v>
      </c>
      <c r="R420" s="12">
        <f>IF(Data_Extraction!C420="",Data_Extraction!$J420*(R$1),Data_Extraction!C420)</f>
        <v>78.66</v>
      </c>
      <c r="S420" s="12">
        <f>IF(Data_Extraction!D420="",Data_Extraction!$J420*(S$1),Data_Extraction!D420)</f>
        <v>88.92</v>
      </c>
      <c r="T420" s="12">
        <f>IF(Data_Extraction!E420="",Data_Extraction!$J420*(T$1),Data_Extraction!E420)</f>
        <v>81.224999999999994</v>
      </c>
      <c r="U420" s="12">
        <f>IF(Data_Extraction!F420="",Data_Extraction!$J420*(U$1),Data_Extraction!F420)</f>
        <v>83.789999999999992</v>
      </c>
      <c r="V420" s="12">
        <f>IF(Data_Extraction!G420="",Data_Extraction!$J420*(V$1),Data_Extraction!G420)</f>
        <v>77.805000000000007</v>
      </c>
      <c r="W420" s="12">
        <f>IF(Data_Extraction!H420="",Data_Extraction!$J420*(W$1),Data_Extraction!H420)</f>
        <v>91.484999999999999</v>
      </c>
      <c r="X420" s="12">
        <f>IF(Data_Extraction!I420="",Data_Extraction!$J420*(X$1),Data_Extraction!I420)</f>
        <v>58</v>
      </c>
      <c r="Y420" s="13">
        <f t="shared" si="36"/>
        <v>84.110624999999985</v>
      </c>
      <c r="Z420" s="17" t="str">
        <f t="shared" si="40"/>
        <v>Afternoon</v>
      </c>
      <c r="AA420" s="14" t="str">
        <f>VLOOKUP($N420,'HeartRate-2022-03-21-1647950188'!$C:$G,2,0)</f>
        <v>Introduction</v>
      </c>
      <c r="AB420" s="14" t="str">
        <f>VLOOKUP($N420,'HeartRate-2022-03-21-1647950188'!$C:$G,3,0)</f>
        <v>Off Campus</v>
      </c>
      <c r="AC420" s="14" t="str">
        <f>VLOOKUP($N420,'HeartRate-2022-03-21-1647950188'!$C:$G,4,0)</f>
        <v>Walking</v>
      </c>
      <c r="AD420" s="14" t="str">
        <f>VLOOKUP($N420,'HeartRate-2022-03-21-1647950188'!$C:$G,5,0)</f>
        <v>Technical Contexts</v>
      </c>
      <c r="AE420">
        <f t="shared" si="41"/>
        <v>0</v>
      </c>
      <c r="AF420" s="18">
        <v>44634</v>
      </c>
      <c r="AG420" s="19">
        <v>0.45623842592592595</v>
      </c>
    </row>
    <row r="421" spans="1:33" x14ac:dyDescent="0.3">
      <c r="A421" s="5">
        <v>44634.456388888888</v>
      </c>
      <c r="B421" t="str">
        <f>IFERROR(AVERAGEIFS('HeartRate-2022-03-21-1647950188'!$B:$B,'HeartRate-2022-03-21-1647950188'!$A:$A,Data_Extraction!B$2,'HeartRate-2022-03-21-1647950188'!$C:$C,Data_Extraction!$A421),"")</f>
        <v/>
      </c>
      <c r="C421" t="str">
        <f>IFERROR(AVERAGEIFS('HeartRate-2022-03-21-1647950188'!$B:$B,'HeartRate-2022-03-21-1647950188'!$A:$A,Data_Extraction!C$2,'HeartRate-2022-03-21-1647950188'!$C:$C,Data_Extraction!$A421),"")</f>
        <v/>
      </c>
      <c r="D421" t="str">
        <f>IFERROR(AVERAGEIFS('HeartRate-2022-03-21-1647950188'!$B:$B,'HeartRate-2022-03-21-1647950188'!$A:$A,Data_Extraction!D$2,'HeartRate-2022-03-21-1647950188'!$C:$C,Data_Extraction!$A421),"")</f>
        <v/>
      </c>
      <c r="E421" t="str">
        <f>IFERROR(AVERAGEIFS('HeartRate-2022-03-21-1647950188'!$B:$B,'HeartRate-2022-03-21-1647950188'!$A:$A,Data_Extraction!E$2,'HeartRate-2022-03-21-1647950188'!$C:$C,Data_Extraction!$A421),"")</f>
        <v/>
      </c>
      <c r="F421" t="str">
        <f>IFERROR(AVERAGEIFS('HeartRate-2022-03-21-1647950188'!$B:$B,'HeartRate-2022-03-21-1647950188'!$A:$A,Data_Extraction!F$2,'HeartRate-2022-03-21-1647950188'!$C:$C,Data_Extraction!$A421),"")</f>
        <v/>
      </c>
      <c r="G421" t="str">
        <f>IFERROR(AVERAGEIFS('HeartRate-2022-03-21-1647950188'!$B:$B,'HeartRate-2022-03-21-1647950188'!$A:$A,Data_Extraction!G$2,'HeartRate-2022-03-21-1647950188'!$C:$C,Data_Extraction!$A421),"")</f>
        <v/>
      </c>
      <c r="H421" t="str">
        <f>IFERROR(AVERAGEIFS('HeartRate-2022-03-21-1647950188'!$B:$B,'HeartRate-2022-03-21-1647950188'!$A:$A,Data_Extraction!H$2,'HeartRate-2022-03-21-1647950188'!$C:$C,Data_Extraction!$A421),"")</f>
        <v/>
      </c>
      <c r="I421">
        <f>IFERROR(AVERAGEIFS('HeartRate-2022-03-21-1647950188'!$B:$B,'HeartRate-2022-03-21-1647950188'!$A:$A,Data_Extraction!I$2,'HeartRate-2022-03-21-1647950188'!$C:$C,Data_Extraction!$A421),"")</f>
        <v>93</v>
      </c>
      <c r="J421" s="8">
        <f t="shared" si="37"/>
        <v>93</v>
      </c>
      <c r="N421" s="11">
        <f>Data_Extraction!A421</f>
        <v>44634.456388888888</v>
      </c>
      <c r="O421" s="15">
        <f t="shared" si="38"/>
        <v>44634</v>
      </c>
      <c r="P421" s="16">
        <f t="shared" si="39"/>
        <v>0.4563888888888889</v>
      </c>
      <c r="Q421" s="12">
        <f>IF(Data_Extraction!B421="",Data_Extraction!$J421*(Q$1),Data_Extraction!B421)</f>
        <v>83.7</v>
      </c>
      <c r="R421" s="12">
        <f>IF(Data_Extraction!C421="",Data_Extraction!$J421*(R$1),Data_Extraction!C421)</f>
        <v>85.56</v>
      </c>
      <c r="S421" s="12">
        <f>IF(Data_Extraction!D421="",Data_Extraction!$J421*(S$1),Data_Extraction!D421)</f>
        <v>96.72</v>
      </c>
      <c r="T421" s="12">
        <f>IF(Data_Extraction!E421="",Data_Extraction!$J421*(T$1),Data_Extraction!E421)</f>
        <v>88.35</v>
      </c>
      <c r="U421" s="12">
        <f>IF(Data_Extraction!F421="",Data_Extraction!$J421*(U$1),Data_Extraction!F421)</f>
        <v>91.14</v>
      </c>
      <c r="V421" s="12">
        <f>IF(Data_Extraction!G421="",Data_Extraction!$J421*(V$1),Data_Extraction!G421)</f>
        <v>84.63000000000001</v>
      </c>
      <c r="W421" s="12">
        <f>IF(Data_Extraction!H421="",Data_Extraction!$J421*(W$1),Data_Extraction!H421)</f>
        <v>99.51</v>
      </c>
      <c r="X421" s="12">
        <f>IF(Data_Extraction!I421="",Data_Extraction!$J421*(X$1),Data_Extraction!I421)</f>
        <v>93</v>
      </c>
      <c r="Y421" s="13">
        <f t="shared" si="36"/>
        <v>90.326250000000002</v>
      </c>
      <c r="Z421" s="17" t="str">
        <f t="shared" si="40"/>
        <v>Afternoon</v>
      </c>
      <c r="AA421" s="14" t="str">
        <f>VLOOKUP($N421,'HeartRate-2022-03-21-1647950188'!$C:$G,2,0)</f>
        <v>Introduction</v>
      </c>
      <c r="AB421" s="14" t="str">
        <f>VLOOKUP($N421,'HeartRate-2022-03-21-1647950188'!$C:$G,3,0)</f>
        <v>Off Campus</v>
      </c>
      <c r="AC421" s="14" t="str">
        <f>VLOOKUP($N421,'HeartRate-2022-03-21-1647950188'!$C:$G,4,0)</f>
        <v>Walking</v>
      </c>
      <c r="AD421" s="14" t="str">
        <f>VLOOKUP($N421,'HeartRate-2022-03-21-1647950188'!$C:$G,5,0)</f>
        <v>Technical Contexts</v>
      </c>
      <c r="AE421">
        <f t="shared" si="41"/>
        <v>0</v>
      </c>
      <c r="AF421" s="18">
        <v>44634</v>
      </c>
      <c r="AG421" s="19">
        <v>0.4563888888888889</v>
      </c>
    </row>
    <row r="422" spans="1:33" x14ac:dyDescent="0.3">
      <c r="A422" s="5">
        <v>44634.456516203703</v>
      </c>
      <c r="B422" t="str">
        <f>IFERROR(AVERAGEIFS('HeartRate-2022-03-21-1647950188'!$B:$B,'HeartRate-2022-03-21-1647950188'!$A:$A,Data_Extraction!B$2,'HeartRate-2022-03-21-1647950188'!$C:$C,Data_Extraction!$A422),"")</f>
        <v/>
      </c>
      <c r="C422" t="str">
        <f>IFERROR(AVERAGEIFS('HeartRate-2022-03-21-1647950188'!$B:$B,'HeartRate-2022-03-21-1647950188'!$A:$A,Data_Extraction!C$2,'HeartRate-2022-03-21-1647950188'!$C:$C,Data_Extraction!$A422),"")</f>
        <v/>
      </c>
      <c r="D422" t="str">
        <f>IFERROR(AVERAGEIFS('HeartRate-2022-03-21-1647950188'!$B:$B,'HeartRate-2022-03-21-1647950188'!$A:$A,Data_Extraction!D$2,'HeartRate-2022-03-21-1647950188'!$C:$C,Data_Extraction!$A422),"")</f>
        <v/>
      </c>
      <c r="E422" t="str">
        <f>IFERROR(AVERAGEIFS('HeartRate-2022-03-21-1647950188'!$B:$B,'HeartRate-2022-03-21-1647950188'!$A:$A,Data_Extraction!E$2,'HeartRate-2022-03-21-1647950188'!$C:$C,Data_Extraction!$A422),"")</f>
        <v/>
      </c>
      <c r="F422" t="str">
        <f>IFERROR(AVERAGEIFS('HeartRate-2022-03-21-1647950188'!$B:$B,'HeartRate-2022-03-21-1647950188'!$A:$A,Data_Extraction!F$2,'HeartRate-2022-03-21-1647950188'!$C:$C,Data_Extraction!$A422),"")</f>
        <v/>
      </c>
      <c r="G422" t="str">
        <f>IFERROR(AVERAGEIFS('HeartRate-2022-03-21-1647950188'!$B:$B,'HeartRate-2022-03-21-1647950188'!$A:$A,Data_Extraction!G$2,'HeartRate-2022-03-21-1647950188'!$C:$C,Data_Extraction!$A422),"")</f>
        <v/>
      </c>
      <c r="H422" t="str">
        <f>IFERROR(AVERAGEIFS('HeartRate-2022-03-21-1647950188'!$B:$B,'HeartRate-2022-03-21-1647950188'!$A:$A,Data_Extraction!H$2,'HeartRate-2022-03-21-1647950188'!$C:$C,Data_Extraction!$A422),"")</f>
        <v/>
      </c>
      <c r="I422">
        <f>IFERROR(AVERAGEIFS('HeartRate-2022-03-21-1647950188'!$B:$B,'HeartRate-2022-03-21-1647950188'!$A:$A,Data_Extraction!I$2,'HeartRate-2022-03-21-1647950188'!$C:$C,Data_Extraction!$A422),"")</f>
        <v>97</v>
      </c>
      <c r="J422" s="8">
        <f t="shared" si="37"/>
        <v>97</v>
      </c>
      <c r="N422" s="11">
        <f>Data_Extraction!A422</f>
        <v>44634.456516203703</v>
      </c>
      <c r="O422" s="15">
        <f t="shared" si="38"/>
        <v>44634</v>
      </c>
      <c r="P422" s="16">
        <f t="shared" si="39"/>
        <v>0.45651620370370366</v>
      </c>
      <c r="Q422" s="12">
        <f>IF(Data_Extraction!B422="",Data_Extraction!$J422*(Q$1),Data_Extraction!B422)</f>
        <v>87.3</v>
      </c>
      <c r="R422" s="12">
        <f>IF(Data_Extraction!C422="",Data_Extraction!$J422*(R$1),Data_Extraction!C422)</f>
        <v>89.240000000000009</v>
      </c>
      <c r="S422" s="12">
        <f>IF(Data_Extraction!D422="",Data_Extraction!$J422*(S$1),Data_Extraction!D422)</f>
        <v>100.88000000000001</v>
      </c>
      <c r="T422" s="12">
        <f>IF(Data_Extraction!E422="",Data_Extraction!$J422*(T$1),Data_Extraction!E422)</f>
        <v>92.149999999999991</v>
      </c>
      <c r="U422" s="12">
        <f>IF(Data_Extraction!F422="",Data_Extraction!$J422*(U$1),Data_Extraction!F422)</f>
        <v>95.06</v>
      </c>
      <c r="V422" s="12">
        <f>IF(Data_Extraction!G422="",Data_Extraction!$J422*(V$1),Data_Extraction!G422)</f>
        <v>88.27</v>
      </c>
      <c r="W422" s="12">
        <f>IF(Data_Extraction!H422="",Data_Extraction!$J422*(W$1),Data_Extraction!H422)</f>
        <v>103.79</v>
      </c>
      <c r="X422" s="12">
        <f>IF(Data_Extraction!I422="",Data_Extraction!$J422*(X$1),Data_Extraction!I422)</f>
        <v>97</v>
      </c>
      <c r="Y422" s="13">
        <f t="shared" si="36"/>
        <v>94.211249999999993</v>
      </c>
      <c r="Z422" s="17" t="str">
        <f t="shared" si="40"/>
        <v>Afternoon</v>
      </c>
      <c r="AA422" s="14" t="str">
        <f>VLOOKUP($N422,'HeartRate-2022-03-21-1647950188'!$C:$G,2,0)</f>
        <v>Introduction</v>
      </c>
      <c r="AB422" s="14" t="str">
        <f>VLOOKUP($N422,'HeartRate-2022-03-21-1647950188'!$C:$G,3,0)</f>
        <v>Off Campus</v>
      </c>
      <c r="AC422" s="14" t="str">
        <f>VLOOKUP($N422,'HeartRate-2022-03-21-1647950188'!$C:$G,4,0)</f>
        <v>Walking</v>
      </c>
      <c r="AD422" s="14" t="str">
        <f>VLOOKUP($N422,'HeartRate-2022-03-21-1647950188'!$C:$G,5,0)</f>
        <v>Technical Contexts</v>
      </c>
      <c r="AE422">
        <f t="shared" si="41"/>
        <v>0</v>
      </c>
      <c r="AF422" s="18">
        <v>44634</v>
      </c>
      <c r="AG422" s="19">
        <v>0.45651620370370366</v>
      </c>
    </row>
    <row r="423" spans="1:33" x14ac:dyDescent="0.3">
      <c r="A423" s="5">
        <v>44634.456631944442</v>
      </c>
      <c r="B423" t="str">
        <f>IFERROR(AVERAGEIFS('HeartRate-2022-03-21-1647950188'!$B:$B,'HeartRate-2022-03-21-1647950188'!$A:$A,Data_Extraction!B$2,'HeartRate-2022-03-21-1647950188'!$C:$C,Data_Extraction!$A423),"")</f>
        <v/>
      </c>
      <c r="C423" t="str">
        <f>IFERROR(AVERAGEIFS('HeartRate-2022-03-21-1647950188'!$B:$B,'HeartRate-2022-03-21-1647950188'!$A:$A,Data_Extraction!C$2,'HeartRate-2022-03-21-1647950188'!$C:$C,Data_Extraction!$A423),"")</f>
        <v/>
      </c>
      <c r="D423" t="str">
        <f>IFERROR(AVERAGEIFS('HeartRate-2022-03-21-1647950188'!$B:$B,'HeartRate-2022-03-21-1647950188'!$A:$A,Data_Extraction!D$2,'HeartRate-2022-03-21-1647950188'!$C:$C,Data_Extraction!$A423),"")</f>
        <v/>
      </c>
      <c r="E423" t="str">
        <f>IFERROR(AVERAGEIFS('HeartRate-2022-03-21-1647950188'!$B:$B,'HeartRate-2022-03-21-1647950188'!$A:$A,Data_Extraction!E$2,'HeartRate-2022-03-21-1647950188'!$C:$C,Data_Extraction!$A423),"")</f>
        <v/>
      </c>
      <c r="F423" t="str">
        <f>IFERROR(AVERAGEIFS('HeartRate-2022-03-21-1647950188'!$B:$B,'HeartRate-2022-03-21-1647950188'!$A:$A,Data_Extraction!F$2,'HeartRate-2022-03-21-1647950188'!$C:$C,Data_Extraction!$A423),"")</f>
        <v/>
      </c>
      <c r="G423" t="str">
        <f>IFERROR(AVERAGEIFS('HeartRate-2022-03-21-1647950188'!$B:$B,'HeartRate-2022-03-21-1647950188'!$A:$A,Data_Extraction!G$2,'HeartRate-2022-03-21-1647950188'!$C:$C,Data_Extraction!$A423),"")</f>
        <v/>
      </c>
      <c r="H423" t="str">
        <f>IFERROR(AVERAGEIFS('HeartRate-2022-03-21-1647950188'!$B:$B,'HeartRate-2022-03-21-1647950188'!$A:$A,Data_Extraction!H$2,'HeartRate-2022-03-21-1647950188'!$C:$C,Data_Extraction!$A423),"")</f>
        <v/>
      </c>
      <c r="I423">
        <f>IFERROR(AVERAGEIFS('HeartRate-2022-03-21-1647950188'!$B:$B,'HeartRate-2022-03-21-1647950188'!$A:$A,Data_Extraction!I$2,'HeartRate-2022-03-21-1647950188'!$C:$C,Data_Extraction!$A423),"")</f>
        <v>96</v>
      </c>
      <c r="J423" s="8">
        <f t="shared" si="37"/>
        <v>96</v>
      </c>
      <c r="N423" s="11">
        <f>Data_Extraction!A423</f>
        <v>44634.456631944442</v>
      </c>
      <c r="O423" s="15">
        <f t="shared" si="38"/>
        <v>44634</v>
      </c>
      <c r="P423" s="16">
        <f t="shared" si="39"/>
        <v>0.45663194444444444</v>
      </c>
      <c r="Q423" s="12">
        <f>IF(Data_Extraction!B423="",Data_Extraction!$J423*(Q$1),Data_Extraction!B423)</f>
        <v>86.4</v>
      </c>
      <c r="R423" s="12">
        <f>IF(Data_Extraction!C423="",Data_Extraction!$J423*(R$1),Data_Extraction!C423)</f>
        <v>88.320000000000007</v>
      </c>
      <c r="S423" s="12">
        <f>IF(Data_Extraction!D423="",Data_Extraction!$J423*(S$1),Data_Extraction!D423)</f>
        <v>99.84</v>
      </c>
      <c r="T423" s="12">
        <f>IF(Data_Extraction!E423="",Data_Extraction!$J423*(T$1),Data_Extraction!E423)</f>
        <v>91.199999999999989</v>
      </c>
      <c r="U423" s="12">
        <f>IF(Data_Extraction!F423="",Data_Extraction!$J423*(U$1),Data_Extraction!F423)</f>
        <v>94.08</v>
      </c>
      <c r="V423" s="12">
        <f>IF(Data_Extraction!G423="",Data_Extraction!$J423*(V$1),Data_Extraction!G423)</f>
        <v>87.36</v>
      </c>
      <c r="W423" s="12">
        <f>IF(Data_Extraction!H423="",Data_Extraction!$J423*(W$1),Data_Extraction!H423)</f>
        <v>102.72</v>
      </c>
      <c r="X423" s="12">
        <f>IF(Data_Extraction!I423="",Data_Extraction!$J423*(X$1),Data_Extraction!I423)</f>
        <v>96</v>
      </c>
      <c r="Y423" s="13">
        <f t="shared" si="36"/>
        <v>93.240000000000009</v>
      </c>
      <c r="Z423" s="17" t="str">
        <f t="shared" si="40"/>
        <v>Afternoon</v>
      </c>
      <c r="AA423" s="14" t="str">
        <f>VLOOKUP($N423,'HeartRate-2022-03-21-1647950188'!$C:$G,2,0)</f>
        <v>Introduction</v>
      </c>
      <c r="AB423" s="14" t="str">
        <f>VLOOKUP($N423,'HeartRate-2022-03-21-1647950188'!$C:$G,3,0)</f>
        <v>Off Campus</v>
      </c>
      <c r="AC423" s="14" t="str">
        <f>VLOOKUP($N423,'HeartRate-2022-03-21-1647950188'!$C:$G,4,0)</f>
        <v>Walking</v>
      </c>
      <c r="AD423" s="14" t="str">
        <f>VLOOKUP($N423,'HeartRate-2022-03-21-1647950188'!$C:$G,5,0)</f>
        <v>Technical Contexts</v>
      </c>
      <c r="AE423">
        <f t="shared" si="41"/>
        <v>0</v>
      </c>
      <c r="AF423" s="18">
        <v>44634</v>
      </c>
      <c r="AG423" s="19">
        <v>0.45663194444444444</v>
      </c>
    </row>
    <row r="424" spans="1:33" x14ac:dyDescent="0.3">
      <c r="A424" s="5">
        <v>44634.456793981481</v>
      </c>
      <c r="B424" t="str">
        <f>IFERROR(AVERAGEIFS('HeartRate-2022-03-21-1647950188'!$B:$B,'HeartRate-2022-03-21-1647950188'!$A:$A,Data_Extraction!B$2,'HeartRate-2022-03-21-1647950188'!$C:$C,Data_Extraction!$A424),"")</f>
        <v/>
      </c>
      <c r="C424" t="str">
        <f>IFERROR(AVERAGEIFS('HeartRate-2022-03-21-1647950188'!$B:$B,'HeartRate-2022-03-21-1647950188'!$A:$A,Data_Extraction!C$2,'HeartRate-2022-03-21-1647950188'!$C:$C,Data_Extraction!$A424),"")</f>
        <v/>
      </c>
      <c r="D424" t="str">
        <f>IFERROR(AVERAGEIFS('HeartRate-2022-03-21-1647950188'!$B:$B,'HeartRate-2022-03-21-1647950188'!$A:$A,Data_Extraction!D$2,'HeartRate-2022-03-21-1647950188'!$C:$C,Data_Extraction!$A424),"")</f>
        <v/>
      </c>
      <c r="E424" t="str">
        <f>IFERROR(AVERAGEIFS('HeartRate-2022-03-21-1647950188'!$B:$B,'HeartRate-2022-03-21-1647950188'!$A:$A,Data_Extraction!E$2,'HeartRate-2022-03-21-1647950188'!$C:$C,Data_Extraction!$A424),"")</f>
        <v/>
      </c>
      <c r="F424" t="str">
        <f>IFERROR(AVERAGEIFS('HeartRate-2022-03-21-1647950188'!$B:$B,'HeartRate-2022-03-21-1647950188'!$A:$A,Data_Extraction!F$2,'HeartRate-2022-03-21-1647950188'!$C:$C,Data_Extraction!$A424),"")</f>
        <v/>
      </c>
      <c r="G424" t="str">
        <f>IFERROR(AVERAGEIFS('HeartRate-2022-03-21-1647950188'!$B:$B,'HeartRate-2022-03-21-1647950188'!$A:$A,Data_Extraction!G$2,'HeartRate-2022-03-21-1647950188'!$C:$C,Data_Extraction!$A424),"")</f>
        <v/>
      </c>
      <c r="H424" t="str">
        <f>IFERROR(AVERAGEIFS('HeartRate-2022-03-21-1647950188'!$B:$B,'HeartRate-2022-03-21-1647950188'!$A:$A,Data_Extraction!H$2,'HeartRate-2022-03-21-1647950188'!$C:$C,Data_Extraction!$A424),"")</f>
        <v/>
      </c>
      <c r="I424">
        <f>IFERROR(AVERAGEIFS('HeartRate-2022-03-21-1647950188'!$B:$B,'HeartRate-2022-03-21-1647950188'!$A:$A,Data_Extraction!I$2,'HeartRate-2022-03-21-1647950188'!$C:$C,Data_Extraction!$A424),"")</f>
        <v>96</v>
      </c>
      <c r="J424" s="8">
        <f t="shared" si="37"/>
        <v>96</v>
      </c>
      <c r="N424" s="11">
        <f>Data_Extraction!A424</f>
        <v>44634.456793981481</v>
      </c>
      <c r="O424" s="15">
        <f t="shared" si="38"/>
        <v>44634</v>
      </c>
      <c r="P424" s="16">
        <f t="shared" si="39"/>
        <v>0.45679398148148148</v>
      </c>
      <c r="Q424" s="12">
        <f>IF(Data_Extraction!B424="",Data_Extraction!$J424*(Q$1),Data_Extraction!B424)</f>
        <v>86.4</v>
      </c>
      <c r="R424" s="12">
        <f>IF(Data_Extraction!C424="",Data_Extraction!$J424*(R$1),Data_Extraction!C424)</f>
        <v>88.320000000000007</v>
      </c>
      <c r="S424" s="12">
        <f>IF(Data_Extraction!D424="",Data_Extraction!$J424*(S$1),Data_Extraction!D424)</f>
        <v>99.84</v>
      </c>
      <c r="T424" s="12">
        <f>IF(Data_Extraction!E424="",Data_Extraction!$J424*(T$1),Data_Extraction!E424)</f>
        <v>91.199999999999989</v>
      </c>
      <c r="U424" s="12">
        <f>IF(Data_Extraction!F424="",Data_Extraction!$J424*(U$1),Data_Extraction!F424)</f>
        <v>94.08</v>
      </c>
      <c r="V424" s="12">
        <f>IF(Data_Extraction!G424="",Data_Extraction!$J424*(V$1),Data_Extraction!G424)</f>
        <v>87.36</v>
      </c>
      <c r="W424" s="12">
        <f>IF(Data_Extraction!H424="",Data_Extraction!$J424*(W$1),Data_Extraction!H424)</f>
        <v>102.72</v>
      </c>
      <c r="X424" s="12">
        <f>IF(Data_Extraction!I424="",Data_Extraction!$J424*(X$1),Data_Extraction!I424)</f>
        <v>96</v>
      </c>
      <c r="Y424" s="13">
        <f t="shared" si="36"/>
        <v>93.240000000000009</v>
      </c>
      <c r="Z424" s="17" t="str">
        <f t="shared" si="40"/>
        <v>Afternoon</v>
      </c>
      <c r="AA424" s="14" t="str">
        <f>VLOOKUP($N424,'HeartRate-2022-03-21-1647950188'!$C:$G,2,0)</f>
        <v>Introduction</v>
      </c>
      <c r="AB424" s="14" t="str">
        <f>VLOOKUP($N424,'HeartRate-2022-03-21-1647950188'!$C:$G,3,0)</f>
        <v>Off Campus</v>
      </c>
      <c r="AC424" s="14" t="str">
        <f>VLOOKUP($N424,'HeartRate-2022-03-21-1647950188'!$C:$G,4,0)</f>
        <v>Walking</v>
      </c>
      <c r="AD424" s="14" t="str">
        <f>VLOOKUP($N424,'HeartRate-2022-03-21-1647950188'!$C:$G,5,0)</f>
        <v>Technical Contexts</v>
      </c>
      <c r="AE424">
        <f t="shared" si="41"/>
        <v>0</v>
      </c>
      <c r="AF424" s="18">
        <v>44634</v>
      </c>
      <c r="AG424" s="19">
        <v>0.45679398148148148</v>
      </c>
    </row>
    <row r="425" spans="1:33" x14ac:dyDescent="0.3">
      <c r="A425" s="5">
        <v>44634.456932870373</v>
      </c>
      <c r="B425">
        <f>IFERROR(AVERAGEIFS('HeartRate-2022-03-21-1647950188'!$B:$B,'HeartRate-2022-03-21-1647950188'!$A:$A,Data_Extraction!B$2,'HeartRate-2022-03-21-1647950188'!$C:$C,Data_Extraction!$A425),"")</f>
        <v>113</v>
      </c>
      <c r="C425" t="str">
        <f>IFERROR(AVERAGEIFS('HeartRate-2022-03-21-1647950188'!$B:$B,'HeartRate-2022-03-21-1647950188'!$A:$A,Data_Extraction!C$2,'HeartRate-2022-03-21-1647950188'!$C:$C,Data_Extraction!$A425),"")</f>
        <v/>
      </c>
      <c r="D425" t="str">
        <f>IFERROR(AVERAGEIFS('HeartRate-2022-03-21-1647950188'!$B:$B,'HeartRate-2022-03-21-1647950188'!$A:$A,Data_Extraction!D$2,'HeartRate-2022-03-21-1647950188'!$C:$C,Data_Extraction!$A425),"")</f>
        <v/>
      </c>
      <c r="E425" t="str">
        <f>IFERROR(AVERAGEIFS('HeartRate-2022-03-21-1647950188'!$B:$B,'HeartRate-2022-03-21-1647950188'!$A:$A,Data_Extraction!E$2,'HeartRate-2022-03-21-1647950188'!$C:$C,Data_Extraction!$A425),"")</f>
        <v/>
      </c>
      <c r="F425" t="str">
        <f>IFERROR(AVERAGEIFS('HeartRate-2022-03-21-1647950188'!$B:$B,'HeartRate-2022-03-21-1647950188'!$A:$A,Data_Extraction!F$2,'HeartRate-2022-03-21-1647950188'!$C:$C,Data_Extraction!$A425),"")</f>
        <v/>
      </c>
      <c r="G425" t="str">
        <f>IFERROR(AVERAGEIFS('HeartRate-2022-03-21-1647950188'!$B:$B,'HeartRate-2022-03-21-1647950188'!$A:$A,Data_Extraction!G$2,'HeartRate-2022-03-21-1647950188'!$C:$C,Data_Extraction!$A425),"")</f>
        <v/>
      </c>
      <c r="H425" t="str">
        <f>IFERROR(AVERAGEIFS('HeartRate-2022-03-21-1647950188'!$B:$B,'HeartRate-2022-03-21-1647950188'!$A:$A,Data_Extraction!H$2,'HeartRate-2022-03-21-1647950188'!$C:$C,Data_Extraction!$A425),"")</f>
        <v/>
      </c>
      <c r="I425">
        <f>IFERROR(AVERAGEIFS('HeartRate-2022-03-21-1647950188'!$B:$B,'HeartRate-2022-03-21-1647950188'!$A:$A,Data_Extraction!I$2,'HeartRate-2022-03-21-1647950188'!$C:$C,Data_Extraction!$A425),"")</f>
        <v>102</v>
      </c>
      <c r="J425" s="8">
        <f t="shared" si="37"/>
        <v>107.5</v>
      </c>
      <c r="N425" s="11">
        <f>Data_Extraction!A425</f>
        <v>44634.456932870373</v>
      </c>
      <c r="O425" s="15">
        <f t="shared" si="38"/>
        <v>44634</v>
      </c>
      <c r="P425" s="16">
        <f t="shared" si="39"/>
        <v>0.45693287037037034</v>
      </c>
      <c r="Q425" s="12">
        <f>IF(Data_Extraction!B425="",Data_Extraction!$J425*(Q$1),Data_Extraction!B425)</f>
        <v>113</v>
      </c>
      <c r="R425" s="12">
        <f>IF(Data_Extraction!C425="",Data_Extraction!$J425*(R$1),Data_Extraction!C425)</f>
        <v>98.9</v>
      </c>
      <c r="S425" s="12">
        <f>IF(Data_Extraction!D425="",Data_Extraction!$J425*(S$1),Data_Extraction!D425)</f>
        <v>111.8</v>
      </c>
      <c r="T425" s="12">
        <f>IF(Data_Extraction!E425="",Data_Extraction!$J425*(T$1),Data_Extraction!E425)</f>
        <v>102.125</v>
      </c>
      <c r="U425" s="12">
        <f>IF(Data_Extraction!F425="",Data_Extraction!$J425*(U$1),Data_Extraction!F425)</f>
        <v>105.35</v>
      </c>
      <c r="V425" s="12">
        <f>IF(Data_Extraction!G425="",Data_Extraction!$J425*(V$1),Data_Extraction!G425)</f>
        <v>97.825000000000003</v>
      </c>
      <c r="W425" s="12">
        <f>IF(Data_Extraction!H425="",Data_Extraction!$J425*(W$1),Data_Extraction!H425)</f>
        <v>115.02500000000001</v>
      </c>
      <c r="X425" s="12">
        <f>IF(Data_Extraction!I425="",Data_Extraction!$J425*(X$1),Data_Extraction!I425)</f>
        <v>102</v>
      </c>
      <c r="Y425" s="13">
        <f t="shared" si="36"/>
        <v>105.753125</v>
      </c>
      <c r="Z425" s="17" t="str">
        <f t="shared" si="40"/>
        <v>Afternoon</v>
      </c>
      <c r="AA425" s="14" t="str">
        <f>VLOOKUP($N425,'HeartRate-2022-03-21-1647950188'!$C:$G,2,0)</f>
        <v>Introduction</v>
      </c>
      <c r="AB425" s="14" t="str">
        <f>VLOOKUP($N425,'HeartRate-2022-03-21-1647950188'!$C:$G,3,0)</f>
        <v>Off Campus</v>
      </c>
      <c r="AC425" s="14" t="str">
        <f>VLOOKUP($N425,'HeartRate-2022-03-21-1647950188'!$C:$G,4,0)</f>
        <v>Walking</v>
      </c>
      <c r="AD425" s="14" t="str">
        <f>VLOOKUP($N425,'HeartRate-2022-03-21-1647950188'!$C:$G,5,0)</f>
        <v>Technical Contexts</v>
      </c>
      <c r="AE425">
        <f t="shared" si="41"/>
        <v>0</v>
      </c>
      <c r="AF425" s="18">
        <v>44634</v>
      </c>
      <c r="AG425" s="19">
        <v>0.45693287037037034</v>
      </c>
    </row>
    <row r="426" spans="1:33" x14ac:dyDescent="0.3">
      <c r="A426" s="5">
        <v>44634.456956018519</v>
      </c>
      <c r="B426" t="str">
        <f>IFERROR(AVERAGEIFS('HeartRate-2022-03-21-1647950188'!$B:$B,'HeartRate-2022-03-21-1647950188'!$A:$A,Data_Extraction!B$2,'HeartRate-2022-03-21-1647950188'!$C:$C,Data_Extraction!$A426),"")</f>
        <v/>
      </c>
      <c r="C426" t="str">
        <f>IFERROR(AVERAGEIFS('HeartRate-2022-03-21-1647950188'!$B:$B,'HeartRate-2022-03-21-1647950188'!$A:$A,Data_Extraction!C$2,'HeartRate-2022-03-21-1647950188'!$C:$C,Data_Extraction!$A426),"")</f>
        <v/>
      </c>
      <c r="D426" t="str">
        <f>IFERROR(AVERAGEIFS('HeartRate-2022-03-21-1647950188'!$B:$B,'HeartRate-2022-03-21-1647950188'!$A:$A,Data_Extraction!D$2,'HeartRate-2022-03-21-1647950188'!$C:$C,Data_Extraction!$A426),"")</f>
        <v/>
      </c>
      <c r="E426" t="str">
        <f>IFERROR(AVERAGEIFS('HeartRate-2022-03-21-1647950188'!$B:$B,'HeartRate-2022-03-21-1647950188'!$A:$A,Data_Extraction!E$2,'HeartRate-2022-03-21-1647950188'!$C:$C,Data_Extraction!$A426),"")</f>
        <v/>
      </c>
      <c r="F426" t="str">
        <f>IFERROR(AVERAGEIFS('HeartRate-2022-03-21-1647950188'!$B:$B,'HeartRate-2022-03-21-1647950188'!$A:$A,Data_Extraction!F$2,'HeartRate-2022-03-21-1647950188'!$C:$C,Data_Extraction!$A426),"")</f>
        <v/>
      </c>
      <c r="G426" t="str">
        <f>IFERROR(AVERAGEIFS('HeartRate-2022-03-21-1647950188'!$B:$B,'HeartRate-2022-03-21-1647950188'!$A:$A,Data_Extraction!G$2,'HeartRate-2022-03-21-1647950188'!$C:$C,Data_Extraction!$A426),"")</f>
        <v/>
      </c>
      <c r="H426" t="str">
        <f>IFERROR(AVERAGEIFS('HeartRate-2022-03-21-1647950188'!$B:$B,'HeartRate-2022-03-21-1647950188'!$A:$A,Data_Extraction!H$2,'HeartRate-2022-03-21-1647950188'!$C:$C,Data_Extraction!$A426),"")</f>
        <v/>
      </c>
      <c r="I426">
        <f>IFERROR(AVERAGEIFS('HeartRate-2022-03-21-1647950188'!$B:$B,'HeartRate-2022-03-21-1647950188'!$A:$A,Data_Extraction!I$2,'HeartRate-2022-03-21-1647950188'!$C:$C,Data_Extraction!$A426),"")</f>
        <v>105</v>
      </c>
      <c r="J426" s="8">
        <f t="shared" si="37"/>
        <v>105</v>
      </c>
      <c r="N426" s="11">
        <f>Data_Extraction!A426</f>
        <v>44634.456956018519</v>
      </c>
      <c r="O426" s="15">
        <f t="shared" si="38"/>
        <v>44634</v>
      </c>
      <c r="P426" s="16">
        <f t="shared" si="39"/>
        <v>0.45695601851851847</v>
      </c>
      <c r="Q426" s="12">
        <f>IF(Data_Extraction!B426="",Data_Extraction!$J426*(Q$1),Data_Extraction!B426)</f>
        <v>94.5</v>
      </c>
      <c r="R426" s="12">
        <f>IF(Data_Extraction!C426="",Data_Extraction!$J426*(R$1),Data_Extraction!C426)</f>
        <v>96.600000000000009</v>
      </c>
      <c r="S426" s="12">
        <f>IF(Data_Extraction!D426="",Data_Extraction!$J426*(S$1),Data_Extraction!D426)</f>
        <v>109.2</v>
      </c>
      <c r="T426" s="12">
        <f>IF(Data_Extraction!E426="",Data_Extraction!$J426*(T$1),Data_Extraction!E426)</f>
        <v>99.75</v>
      </c>
      <c r="U426" s="12">
        <f>IF(Data_Extraction!F426="",Data_Extraction!$J426*(U$1),Data_Extraction!F426)</f>
        <v>102.89999999999999</v>
      </c>
      <c r="V426" s="12">
        <f>IF(Data_Extraction!G426="",Data_Extraction!$J426*(V$1),Data_Extraction!G426)</f>
        <v>95.55</v>
      </c>
      <c r="W426" s="12">
        <f>IF(Data_Extraction!H426="",Data_Extraction!$J426*(W$1),Data_Extraction!H426)</f>
        <v>112.35000000000001</v>
      </c>
      <c r="X426" s="12">
        <f>IF(Data_Extraction!I426="",Data_Extraction!$J426*(X$1),Data_Extraction!I426)</f>
        <v>105</v>
      </c>
      <c r="Y426" s="13">
        <f t="shared" si="36"/>
        <v>101.98125</v>
      </c>
      <c r="Z426" s="17" t="str">
        <f t="shared" si="40"/>
        <v>Afternoon</v>
      </c>
      <c r="AA426" s="14" t="str">
        <f>VLOOKUP($N426,'HeartRate-2022-03-21-1647950188'!$C:$G,2,0)</f>
        <v>Introduction</v>
      </c>
      <c r="AB426" s="14" t="str">
        <f>VLOOKUP($N426,'HeartRate-2022-03-21-1647950188'!$C:$G,3,0)</f>
        <v>Off Campus</v>
      </c>
      <c r="AC426" s="14" t="str">
        <f>VLOOKUP($N426,'HeartRate-2022-03-21-1647950188'!$C:$G,4,0)</f>
        <v>Walking</v>
      </c>
      <c r="AD426" s="14" t="str">
        <f>VLOOKUP($N426,'HeartRate-2022-03-21-1647950188'!$C:$G,5,0)</f>
        <v>Technical Contexts</v>
      </c>
      <c r="AE426">
        <f t="shared" si="41"/>
        <v>0</v>
      </c>
      <c r="AF426" s="18">
        <v>44634</v>
      </c>
      <c r="AG426" s="19">
        <v>0.45695601851851847</v>
      </c>
    </row>
    <row r="427" spans="1:33" x14ac:dyDescent="0.3">
      <c r="A427" s="5">
        <v>44634.457002314812</v>
      </c>
      <c r="B427" t="str">
        <f>IFERROR(AVERAGEIFS('HeartRate-2022-03-21-1647950188'!$B:$B,'HeartRate-2022-03-21-1647950188'!$A:$A,Data_Extraction!B$2,'HeartRate-2022-03-21-1647950188'!$C:$C,Data_Extraction!$A427),"")</f>
        <v/>
      </c>
      <c r="C427" t="str">
        <f>IFERROR(AVERAGEIFS('HeartRate-2022-03-21-1647950188'!$B:$B,'HeartRate-2022-03-21-1647950188'!$A:$A,Data_Extraction!C$2,'HeartRate-2022-03-21-1647950188'!$C:$C,Data_Extraction!$A427),"")</f>
        <v/>
      </c>
      <c r="D427" t="str">
        <f>IFERROR(AVERAGEIFS('HeartRate-2022-03-21-1647950188'!$B:$B,'HeartRate-2022-03-21-1647950188'!$A:$A,Data_Extraction!D$2,'HeartRate-2022-03-21-1647950188'!$C:$C,Data_Extraction!$A427),"")</f>
        <v/>
      </c>
      <c r="E427" t="str">
        <f>IFERROR(AVERAGEIFS('HeartRate-2022-03-21-1647950188'!$B:$B,'HeartRate-2022-03-21-1647950188'!$A:$A,Data_Extraction!E$2,'HeartRate-2022-03-21-1647950188'!$C:$C,Data_Extraction!$A427),"")</f>
        <v/>
      </c>
      <c r="F427" t="str">
        <f>IFERROR(AVERAGEIFS('HeartRate-2022-03-21-1647950188'!$B:$B,'HeartRate-2022-03-21-1647950188'!$A:$A,Data_Extraction!F$2,'HeartRate-2022-03-21-1647950188'!$C:$C,Data_Extraction!$A427),"")</f>
        <v/>
      </c>
      <c r="G427">
        <f>IFERROR(AVERAGEIFS('HeartRate-2022-03-21-1647950188'!$B:$B,'HeartRate-2022-03-21-1647950188'!$A:$A,Data_Extraction!G$2,'HeartRate-2022-03-21-1647950188'!$C:$C,Data_Extraction!$A427),"")</f>
        <v>80</v>
      </c>
      <c r="H427" t="str">
        <f>IFERROR(AVERAGEIFS('HeartRate-2022-03-21-1647950188'!$B:$B,'HeartRate-2022-03-21-1647950188'!$A:$A,Data_Extraction!H$2,'HeartRate-2022-03-21-1647950188'!$C:$C,Data_Extraction!$A427),"")</f>
        <v/>
      </c>
      <c r="I427" t="str">
        <f>IFERROR(AVERAGEIFS('HeartRate-2022-03-21-1647950188'!$B:$B,'HeartRate-2022-03-21-1647950188'!$A:$A,Data_Extraction!I$2,'HeartRate-2022-03-21-1647950188'!$C:$C,Data_Extraction!$A427),"")</f>
        <v/>
      </c>
      <c r="J427" s="8">
        <f t="shared" si="37"/>
        <v>80</v>
      </c>
      <c r="N427" s="11">
        <f>Data_Extraction!A427</f>
        <v>44634.457002314812</v>
      </c>
      <c r="O427" s="15">
        <f t="shared" si="38"/>
        <v>44634</v>
      </c>
      <c r="P427" s="16">
        <f t="shared" si="39"/>
        <v>0.45700231481481479</v>
      </c>
      <c r="Q427" s="12">
        <f>IF(Data_Extraction!B427="",Data_Extraction!$J427*(Q$1),Data_Extraction!B427)</f>
        <v>72</v>
      </c>
      <c r="R427" s="12">
        <f>IF(Data_Extraction!C427="",Data_Extraction!$J427*(R$1),Data_Extraction!C427)</f>
        <v>73.600000000000009</v>
      </c>
      <c r="S427" s="12">
        <f>IF(Data_Extraction!D427="",Data_Extraction!$J427*(S$1),Data_Extraction!D427)</f>
        <v>83.2</v>
      </c>
      <c r="T427" s="12">
        <f>IF(Data_Extraction!E427="",Data_Extraction!$J427*(T$1),Data_Extraction!E427)</f>
        <v>76</v>
      </c>
      <c r="U427" s="12">
        <f>IF(Data_Extraction!F427="",Data_Extraction!$J427*(U$1),Data_Extraction!F427)</f>
        <v>78.400000000000006</v>
      </c>
      <c r="V427" s="12">
        <f>IF(Data_Extraction!G427="",Data_Extraction!$J427*(V$1),Data_Extraction!G427)</f>
        <v>80</v>
      </c>
      <c r="W427" s="12">
        <f>IF(Data_Extraction!H427="",Data_Extraction!$J427*(W$1),Data_Extraction!H427)</f>
        <v>85.600000000000009</v>
      </c>
      <c r="X427" s="12">
        <f>IF(Data_Extraction!I427="",Data_Extraction!$J427*(X$1),Data_Extraction!I427)</f>
        <v>77.599999999999994</v>
      </c>
      <c r="Y427" s="13">
        <f t="shared" si="36"/>
        <v>78.300000000000011</v>
      </c>
      <c r="Z427" s="17" t="str">
        <f t="shared" si="40"/>
        <v>Afternoon</v>
      </c>
      <c r="AA427" s="14" t="str">
        <f>VLOOKUP($N427,'HeartRate-2022-03-21-1647950188'!$C:$G,2,0)</f>
        <v>Introduction</v>
      </c>
      <c r="AB427" s="14" t="str">
        <f>VLOOKUP($N427,'HeartRate-2022-03-21-1647950188'!$C:$G,3,0)</f>
        <v>Off Campus</v>
      </c>
      <c r="AC427" s="14" t="str">
        <f>VLOOKUP($N427,'HeartRate-2022-03-21-1647950188'!$C:$G,4,0)</f>
        <v>Walking</v>
      </c>
      <c r="AD427" s="14" t="str">
        <f>VLOOKUP($N427,'HeartRate-2022-03-21-1647950188'!$C:$G,5,0)</f>
        <v>Technical Contexts</v>
      </c>
      <c r="AE427">
        <f t="shared" si="41"/>
        <v>0</v>
      </c>
      <c r="AF427" s="18">
        <v>44634</v>
      </c>
      <c r="AG427" s="19">
        <v>0.45700231481481479</v>
      </c>
    </row>
    <row r="428" spans="1:33" x14ac:dyDescent="0.3">
      <c r="A428" s="5">
        <v>44634.457048611112</v>
      </c>
      <c r="B428" t="str">
        <f>IFERROR(AVERAGEIFS('HeartRate-2022-03-21-1647950188'!$B:$B,'HeartRate-2022-03-21-1647950188'!$A:$A,Data_Extraction!B$2,'HeartRate-2022-03-21-1647950188'!$C:$C,Data_Extraction!$A428),"")</f>
        <v/>
      </c>
      <c r="C428" t="str">
        <f>IFERROR(AVERAGEIFS('HeartRate-2022-03-21-1647950188'!$B:$B,'HeartRate-2022-03-21-1647950188'!$A:$A,Data_Extraction!C$2,'HeartRate-2022-03-21-1647950188'!$C:$C,Data_Extraction!$A428),"")</f>
        <v/>
      </c>
      <c r="D428" t="str">
        <f>IFERROR(AVERAGEIFS('HeartRate-2022-03-21-1647950188'!$B:$B,'HeartRate-2022-03-21-1647950188'!$A:$A,Data_Extraction!D$2,'HeartRate-2022-03-21-1647950188'!$C:$C,Data_Extraction!$A428),"")</f>
        <v/>
      </c>
      <c r="E428" t="str">
        <f>IFERROR(AVERAGEIFS('HeartRate-2022-03-21-1647950188'!$B:$B,'HeartRate-2022-03-21-1647950188'!$A:$A,Data_Extraction!E$2,'HeartRate-2022-03-21-1647950188'!$C:$C,Data_Extraction!$A428),"")</f>
        <v/>
      </c>
      <c r="F428" t="str">
        <f>IFERROR(AVERAGEIFS('HeartRate-2022-03-21-1647950188'!$B:$B,'HeartRate-2022-03-21-1647950188'!$A:$A,Data_Extraction!F$2,'HeartRate-2022-03-21-1647950188'!$C:$C,Data_Extraction!$A428),"")</f>
        <v/>
      </c>
      <c r="G428" t="str">
        <f>IFERROR(AVERAGEIFS('HeartRate-2022-03-21-1647950188'!$B:$B,'HeartRate-2022-03-21-1647950188'!$A:$A,Data_Extraction!G$2,'HeartRate-2022-03-21-1647950188'!$C:$C,Data_Extraction!$A428),"")</f>
        <v/>
      </c>
      <c r="H428" t="str">
        <f>IFERROR(AVERAGEIFS('HeartRate-2022-03-21-1647950188'!$B:$B,'HeartRate-2022-03-21-1647950188'!$A:$A,Data_Extraction!H$2,'HeartRate-2022-03-21-1647950188'!$C:$C,Data_Extraction!$A428),"")</f>
        <v/>
      </c>
      <c r="I428">
        <f>IFERROR(AVERAGEIFS('HeartRate-2022-03-21-1647950188'!$B:$B,'HeartRate-2022-03-21-1647950188'!$A:$A,Data_Extraction!I$2,'HeartRate-2022-03-21-1647950188'!$C:$C,Data_Extraction!$A428),"")</f>
        <v>105</v>
      </c>
      <c r="J428" s="8">
        <f t="shared" si="37"/>
        <v>105</v>
      </c>
      <c r="N428" s="11">
        <f>Data_Extraction!A428</f>
        <v>44634.457048611112</v>
      </c>
      <c r="O428" s="15">
        <f t="shared" si="38"/>
        <v>44634</v>
      </c>
      <c r="P428" s="16">
        <f t="shared" si="39"/>
        <v>0.45704861111111111</v>
      </c>
      <c r="Q428" s="12">
        <f>IF(Data_Extraction!B428="",Data_Extraction!$J428*(Q$1),Data_Extraction!B428)</f>
        <v>94.5</v>
      </c>
      <c r="R428" s="12">
        <f>IF(Data_Extraction!C428="",Data_Extraction!$J428*(R$1),Data_Extraction!C428)</f>
        <v>96.600000000000009</v>
      </c>
      <c r="S428" s="12">
        <f>IF(Data_Extraction!D428="",Data_Extraction!$J428*(S$1),Data_Extraction!D428)</f>
        <v>109.2</v>
      </c>
      <c r="T428" s="12">
        <f>IF(Data_Extraction!E428="",Data_Extraction!$J428*(T$1),Data_Extraction!E428)</f>
        <v>99.75</v>
      </c>
      <c r="U428" s="12">
        <f>IF(Data_Extraction!F428="",Data_Extraction!$J428*(U$1),Data_Extraction!F428)</f>
        <v>102.89999999999999</v>
      </c>
      <c r="V428" s="12">
        <f>IF(Data_Extraction!G428="",Data_Extraction!$J428*(V$1),Data_Extraction!G428)</f>
        <v>95.55</v>
      </c>
      <c r="W428" s="12">
        <f>IF(Data_Extraction!H428="",Data_Extraction!$J428*(W$1),Data_Extraction!H428)</f>
        <v>112.35000000000001</v>
      </c>
      <c r="X428" s="12">
        <f>IF(Data_Extraction!I428="",Data_Extraction!$J428*(X$1),Data_Extraction!I428)</f>
        <v>105</v>
      </c>
      <c r="Y428" s="13">
        <f t="shared" si="36"/>
        <v>101.98125</v>
      </c>
      <c r="Z428" s="17" t="str">
        <f t="shared" si="40"/>
        <v>Afternoon</v>
      </c>
      <c r="AA428" s="14" t="str">
        <f>VLOOKUP($N428,'HeartRate-2022-03-21-1647950188'!$C:$G,2,0)</f>
        <v>Introduction</v>
      </c>
      <c r="AB428" s="14" t="str">
        <f>VLOOKUP($N428,'HeartRate-2022-03-21-1647950188'!$C:$G,3,0)</f>
        <v>Off Campus</v>
      </c>
      <c r="AC428" s="14" t="str">
        <f>VLOOKUP($N428,'HeartRate-2022-03-21-1647950188'!$C:$G,4,0)</f>
        <v>Walking</v>
      </c>
      <c r="AD428" s="14" t="str">
        <f>VLOOKUP($N428,'HeartRate-2022-03-21-1647950188'!$C:$G,5,0)</f>
        <v>Technical Contexts</v>
      </c>
      <c r="AE428">
        <f t="shared" si="41"/>
        <v>0</v>
      </c>
      <c r="AF428" s="18">
        <v>44634</v>
      </c>
      <c r="AG428" s="19">
        <v>0.45704861111111111</v>
      </c>
    </row>
    <row r="429" spans="1:33" x14ac:dyDescent="0.3">
      <c r="A429" s="5">
        <v>44634.457256944443</v>
      </c>
      <c r="B429" t="str">
        <f>IFERROR(AVERAGEIFS('HeartRate-2022-03-21-1647950188'!$B:$B,'HeartRate-2022-03-21-1647950188'!$A:$A,Data_Extraction!B$2,'HeartRate-2022-03-21-1647950188'!$C:$C,Data_Extraction!$A429),"")</f>
        <v/>
      </c>
      <c r="C429" t="str">
        <f>IFERROR(AVERAGEIFS('HeartRate-2022-03-21-1647950188'!$B:$B,'HeartRate-2022-03-21-1647950188'!$A:$A,Data_Extraction!C$2,'HeartRate-2022-03-21-1647950188'!$C:$C,Data_Extraction!$A429),"")</f>
        <v/>
      </c>
      <c r="D429" t="str">
        <f>IFERROR(AVERAGEIFS('HeartRate-2022-03-21-1647950188'!$B:$B,'HeartRate-2022-03-21-1647950188'!$A:$A,Data_Extraction!D$2,'HeartRate-2022-03-21-1647950188'!$C:$C,Data_Extraction!$A429),"")</f>
        <v/>
      </c>
      <c r="E429" t="str">
        <f>IFERROR(AVERAGEIFS('HeartRate-2022-03-21-1647950188'!$B:$B,'HeartRate-2022-03-21-1647950188'!$A:$A,Data_Extraction!E$2,'HeartRate-2022-03-21-1647950188'!$C:$C,Data_Extraction!$A429),"")</f>
        <v/>
      </c>
      <c r="F429" t="str">
        <f>IFERROR(AVERAGEIFS('HeartRate-2022-03-21-1647950188'!$B:$B,'HeartRate-2022-03-21-1647950188'!$A:$A,Data_Extraction!F$2,'HeartRate-2022-03-21-1647950188'!$C:$C,Data_Extraction!$A429),"")</f>
        <v/>
      </c>
      <c r="G429" t="str">
        <f>IFERROR(AVERAGEIFS('HeartRate-2022-03-21-1647950188'!$B:$B,'HeartRate-2022-03-21-1647950188'!$A:$A,Data_Extraction!G$2,'HeartRate-2022-03-21-1647950188'!$C:$C,Data_Extraction!$A429),"")</f>
        <v/>
      </c>
      <c r="H429" t="str">
        <f>IFERROR(AVERAGEIFS('HeartRate-2022-03-21-1647950188'!$B:$B,'HeartRate-2022-03-21-1647950188'!$A:$A,Data_Extraction!H$2,'HeartRate-2022-03-21-1647950188'!$C:$C,Data_Extraction!$A429),"")</f>
        <v/>
      </c>
      <c r="I429">
        <f>IFERROR(AVERAGEIFS('HeartRate-2022-03-21-1647950188'!$B:$B,'HeartRate-2022-03-21-1647950188'!$A:$A,Data_Extraction!I$2,'HeartRate-2022-03-21-1647950188'!$C:$C,Data_Extraction!$A429),"")</f>
        <v>93</v>
      </c>
      <c r="J429" s="8">
        <f t="shared" si="37"/>
        <v>93</v>
      </c>
      <c r="N429" s="11">
        <f>Data_Extraction!A429</f>
        <v>44634.457256944443</v>
      </c>
      <c r="O429" s="15">
        <f t="shared" si="38"/>
        <v>44634</v>
      </c>
      <c r="P429" s="16">
        <f t="shared" si="39"/>
        <v>0.45725694444444448</v>
      </c>
      <c r="Q429" s="12">
        <f>IF(Data_Extraction!B429="",Data_Extraction!$J429*(Q$1),Data_Extraction!B429)</f>
        <v>83.7</v>
      </c>
      <c r="R429" s="12">
        <f>IF(Data_Extraction!C429="",Data_Extraction!$J429*(R$1),Data_Extraction!C429)</f>
        <v>85.56</v>
      </c>
      <c r="S429" s="12">
        <f>IF(Data_Extraction!D429="",Data_Extraction!$J429*(S$1),Data_Extraction!D429)</f>
        <v>96.72</v>
      </c>
      <c r="T429" s="12">
        <f>IF(Data_Extraction!E429="",Data_Extraction!$J429*(T$1),Data_Extraction!E429)</f>
        <v>88.35</v>
      </c>
      <c r="U429" s="12">
        <f>IF(Data_Extraction!F429="",Data_Extraction!$J429*(U$1),Data_Extraction!F429)</f>
        <v>91.14</v>
      </c>
      <c r="V429" s="12">
        <f>IF(Data_Extraction!G429="",Data_Extraction!$J429*(V$1),Data_Extraction!G429)</f>
        <v>84.63000000000001</v>
      </c>
      <c r="W429" s="12">
        <f>IF(Data_Extraction!H429="",Data_Extraction!$J429*(W$1),Data_Extraction!H429)</f>
        <v>99.51</v>
      </c>
      <c r="X429" s="12">
        <f>IF(Data_Extraction!I429="",Data_Extraction!$J429*(X$1),Data_Extraction!I429)</f>
        <v>93</v>
      </c>
      <c r="Y429" s="13">
        <f t="shared" si="36"/>
        <v>90.326250000000002</v>
      </c>
      <c r="Z429" s="17" t="str">
        <f t="shared" si="40"/>
        <v>Afternoon</v>
      </c>
      <c r="AA429" s="14" t="str">
        <f>VLOOKUP($N429,'HeartRate-2022-03-21-1647950188'!$C:$G,2,0)</f>
        <v>Introduction</v>
      </c>
      <c r="AB429" s="14" t="str">
        <f>VLOOKUP($N429,'HeartRate-2022-03-21-1647950188'!$C:$G,3,0)</f>
        <v>Off Campus</v>
      </c>
      <c r="AC429" s="14" t="str">
        <f>VLOOKUP($N429,'HeartRate-2022-03-21-1647950188'!$C:$G,4,0)</f>
        <v>Walking</v>
      </c>
      <c r="AD429" s="14" t="str">
        <f>VLOOKUP($N429,'HeartRate-2022-03-21-1647950188'!$C:$G,5,0)</f>
        <v>Technical Contexts</v>
      </c>
      <c r="AE429">
        <f t="shared" si="41"/>
        <v>0</v>
      </c>
      <c r="AF429" s="18">
        <v>44634</v>
      </c>
      <c r="AG429" s="19">
        <v>0.45725694444444448</v>
      </c>
    </row>
    <row r="430" spans="1:33" x14ac:dyDescent="0.3">
      <c r="A430" s="5">
        <v>44634.457488425927</v>
      </c>
      <c r="B430" t="str">
        <f>IFERROR(AVERAGEIFS('HeartRate-2022-03-21-1647950188'!$B:$B,'HeartRate-2022-03-21-1647950188'!$A:$A,Data_Extraction!B$2,'HeartRate-2022-03-21-1647950188'!$C:$C,Data_Extraction!$A430),"")</f>
        <v/>
      </c>
      <c r="C430" t="str">
        <f>IFERROR(AVERAGEIFS('HeartRate-2022-03-21-1647950188'!$B:$B,'HeartRate-2022-03-21-1647950188'!$A:$A,Data_Extraction!C$2,'HeartRate-2022-03-21-1647950188'!$C:$C,Data_Extraction!$A430),"")</f>
        <v/>
      </c>
      <c r="D430" t="str">
        <f>IFERROR(AVERAGEIFS('HeartRate-2022-03-21-1647950188'!$B:$B,'HeartRate-2022-03-21-1647950188'!$A:$A,Data_Extraction!D$2,'HeartRate-2022-03-21-1647950188'!$C:$C,Data_Extraction!$A430),"")</f>
        <v/>
      </c>
      <c r="E430" t="str">
        <f>IFERROR(AVERAGEIFS('HeartRate-2022-03-21-1647950188'!$B:$B,'HeartRate-2022-03-21-1647950188'!$A:$A,Data_Extraction!E$2,'HeartRate-2022-03-21-1647950188'!$C:$C,Data_Extraction!$A430),"")</f>
        <v/>
      </c>
      <c r="F430" t="str">
        <f>IFERROR(AVERAGEIFS('HeartRate-2022-03-21-1647950188'!$B:$B,'HeartRate-2022-03-21-1647950188'!$A:$A,Data_Extraction!F$2,'HeartRate-2022-03-21-1647950188'!$C:$C,Data_Extraction!$A430),"")</f>
        <v/>
      </c>
      <c r="G430" t="str">
        <f>IFERROR(AVERAGEIFS('HeartRate-2022-03-21-1647950188'!$B:$B,'HeartRate-2022-03-21-1647950188'!$A:$A,Data_Extraction!G$2,'HeartRate-2022-03-21-1647950188'!$C:$C,Data_Extraction!$A430),"")</f>
        <v/>
      </c>
      <c r="H430" t="str">
        <f>IFERROR(AVERAGEIFS('HeartRate-2022-03-21-1647950188'!$B:$B,'HeartRate-2022-03-21-1647950188'!$A:$A,Data_Extraction!H$2,'HeartRate-2022-03-21-1647950188'!$C:$C,Data_Extraction!$A430),"")</f>
        <v/>
      </c>
      <c r="I430">
        <f>IFERROR(AVERAGEIFS('HeartRate-2022-03-21-1647950188'!$B:$B,'HeartRate-2022-03-21-1647950188'!$A:$A,Data_Extraction!I$2,'HeartRate-2022-03-21-1647950188'!$C:$C,Data_Extraction!$A430),"")</f>
        <v>104</v>
      </c>
      <c r="J430" s="8">
        <f t="shared" si="37"/>
        <v>104</v>
      </c>
      <c r="N430" s="11">
        <f>Data_Extraction!A430</f>
        <v>44634.457488425927</v>
      </c>
      <c r="O430" s="15">
        <f t="shared" si="38"/>
        <v>44634</v>
      </c>
      <c r="P430" s="16">
        <f t="shared" si="39"/>
        <v>0.45748842592592592</v>
      </c>
      <c r="Q430" s="12">
        <f>IF(Data_Extraction!B430="",Data_Extraction!$J430*(Q$1),Data_Extraction!B430)</f>
        <v>93.600000000000009</v>
      </c>
      <c r="R430" s="12">
        <f>IF(Data_Extraction!C430="",Data_Extraction!$J430*(R$1),Data_Extraction!C430)</f>
        <v>95.68</v>
      </c>
      <c r="S430" s="12">
        <f>IF(Data_Extraction!D430="",Data_Extraction!$J430*(S$1),Data_Extraction!D430)</f>
        <v>108.16</v>
      </c>
      <c r="T430" s="12">
        <f>IF(Data_Extraction!E430="",Data_Extraction!$J430*(T$1),Data_Extraction!E430)</f>
        <v>98.8</v>
      </c>
      <c r="U430" s="12">
        <f>IF(Data_Extraction!F430="",Data_Extraction!$J430*(U$1),Data_Extraction!F430)</f>
        <v>101.92</v>
      </c>
      <c r="V430" s="12">
        <f>IF(Data_Extraction!G430="",Data_Extraction!$J430*(V$1),Data_Extraction!G430)</f>
        <v>94.64</v>
      </c>
      <c r="W430" s="12">
        <f>IF(Data_Extraction!H430="",Data_Extraction!$J430*(W$1),Data_Extraction!H430)</f>
        <v>111.28</v>
      </c>
      <c r="X430" s="12">
        <f>IF(Data_Extraction!I430="",Data_Extraction!$J430*(X$1),Data_Extraction!I430)</f>
        <v>104</v>
      </c>
      <c r="Y430" s="13">
        <f t="shared" si="36"/>
        <v>101.01</v>
      </c>
      <c r="Z430" s="17" t="str">
        <f t="shared" si="40"/>
        <v>Afternoon</v>
      </c>
      <c r="AA430" s="14" t="str">
        <f>VLOOKUP($N430,'HeartRate-2022-03-21-1647950188'!$C:$G,2,0)</f>
        <v>Introduction</v>
      </c>
      <c r="AB430" s="14" t="str">
        <f>VLOOKUP($N430,'HeartRate-2022-03-21-1647950188'!$C:$G,3,0)</f>
        <v>Off Campus</v>
      </c>
      <c r="AC430" s="14" t="str">
        <f>VLOOKUP($N430,'HeartRate-2022-03-21-1647950188'!$C:$G,4,0)</f>
        <v>Walking</v>
      </c>
      <c r="AD430" s="14" t="str">
        <f>VLOOKUP($N430,'HeartRate-2022-03-21-1647950188'!$C:$G,5,0)</f>
        <v>Technical Contexts</v>
      </c>
      <c r="AE430">
        <f t="shared" si="41"/>
        <v>0</v>
      </c>
      <c r="AF430" s="18">
        <v>44634</v>
      </c>
      <c r="AG430" s="19">
        <v>0.45748842592592592</v>
      </c>
    </row>
    <row r="431" spans="1:33" x14ac:dyDescent="0.3">
      <c r="A431" s="5">
        <v>44634.457627314812</v>
      </c>
      <c r="B431">
        <f>IFERROR(AVERAGEIFS('HeartRate-2022-03-21-1647950188'!$B:$B,'HeartRate-2022-03-21-1647950188'!$A:$A,Data_Extraction!B$2,'HeartRate-2022-03-21-1647950188'!$C:$C,Data_Extraction!$A431),"")</f>
        <v>102</v>
      </c>
      <c r="C431" t="str">
        <f>IFERROR(AVERAGEIFS('HeartRate-2022-03-21-1647950188'!$B:$B,'HeartRate-2022-03-21-1647950188'!$A:$A,Data_Extraction!C$2,'HeartRate-2022-03-21-1647950188'!$C:$C,Data_Extraction!$A431),"")</f>
        <v/>
      </c>
      <c r="D431" t="str">
        <f>IFERROR(AVERAGEIFS('HeartRate-2022-03-21-1647950188'!$B:$B,'HeartRate-2022-03-21-1647950188'!$A:$A,Data_Extraction!D$2,'HeartRate-2022-03-21-1647950188'!$C:$C,Data_Extraction!$A431),"")</f>
        <v/>
      </c>
      <c r="E431" t="str">
        <f>IFERROR(AVERAGEIFS('HeartRate-2022-03-21-1647950188'!$B:$B,'HeartRate-2022-03-21-1647950188'!$A:$A,Data_Extraction!E$2,'HeartRate-2022-03-21-1647950188'!$C:$C,Data_Extraction!$A431),"")</f>
        <v/>
      </c>
      <c r="F431" t="str">
        <f>IFERROR(AVERAGEIFS('HeartRate-2022-03-21-1647950188'!$B:$B,'HeartRate-2022-03-21-1647950188'!$A:$A,Data_Extraction!F$2,'HeartRate-2022-03-21-1647950188'!$C:$C,Data_Extraction!$A431),"")</f>
        <v/>
      </c>
      <c r="G431" t="str">
        <f>IFERROR(AVERAGEIFS('HeartRate-2022-03-21-1647950188'!$B:$B,'HeartRate-2022-03-21-1647950188'!$A:$A,Data_Extraction!G$2,'HeartRate-2022-03-21-1647950188'!$C:$C,Data_Extraction!$A431),"")</f>
        <v/>
      </c>
      <c r="H431" t="str">
        <f>IFERROR(AVERAGEIFS('HeartRate-2022-03-21-1647950188'!$B:$B,'HeartRate-2022-03-21-1647950188'!$A:$A,Data_Extraction!H$2,'HeartRate-2022-03-21-1647950188'!$C:$C,Data_Extraction!$A431),"")</f>
        <v/>
      </c>
      <c r="I431">
        <f>IFERROR(AVERAGEIFS('HeartRate-2022-03-21-1647950188'!$B:$B,'HeartRate-2022-03-21-1647950188'!$A:$A,Data_Extraction!I$2,'HeartRate-2022-03-21-1647950188'!$C:$C,Data_Extraction!$A431),"")</f>
        <v>98</v>
      </c>
      <c r="J431" s="8">
        <f t="shared" si="37"/>
        <v>100</v>
      </c>
      <c r="N431" s="11">
        <f>Data_Extraction!A431</f>
        <v>44634.457627314812</v>
      </c>
      <c r="O431" s="15">
        <f t="shared" si="38"/>
        <v>44634</v>
      </c>
      <c r="P431" s="16">
        <f t="shared" si="39"/>
        <v>0.45762731481481483</v>
      </c>
      <c r="Q431" s="12">
        <f>IF(Data_Extraction!B431="",Data_Extraction!$J431*(Q$1),Data_Extraction!B431)</f>
        <v>102</v>
      </c>
      <c r="R431" s="12">
        <f>IF(Data_Extraction!C431="",Data_Extraction!$J431*(R$1),Data_Extraction!C431)</f>
        <v>92</v>
      </c>
      <c r="S431" s="12">
        <f>IF(Data_Extraction!D431="",Data_Extraction!$J431*(S$1),Data_Extraction!D431)</f>
        <v>104</v>
      </c>
      <c r="T431" s="12">
        <f>IF(Data_Extraction!E431="",Data_Extraction!$J431*(T$1),Data_Extraction!E431)</f>
        <v>95</v>
      </c>
      <c r="U431" s="12">
        <f>IF(Data_Extraction!F431="",Data_Extraction!$J431*(U$1),Data_Extraction!F431)</f>
        <v>98</v>
      </c>
      <c r="V431" s="12">
        <f>IF(Data_Extraction!G431="",Data_Extraction!$J431*(V$1),Data_Extraction!G431)</f>
        <v>91</v>
      </c>
      <c r="W431" s="12">
        <f>IF(Data_Extraction!H431="",Data_Extraction!$J431*(W$1),Data_Extraction!H431)</f>
        <v>107</v>
      </c>
      <c r="X431" s="12">
        <f>IF(Data_Extraction!I431="",Data_Extraction!$J431*(X$1),Data_Extraction!I431)</f>
        <v>98</v>
      </c>
      <c r="Y431" s="13">
        <f t="shared" si="36"/>
        <v>98.375</v>
      </c>
      <c r="Z431" s="17" t="str">
        <f t="shared" si="40"/>
        <v>Afternoon</v>
      </c>
      <c r="AA431" s="14" t="str">
        <f>VLOOKUP($N431,'HeartRate-2022-03-21-1647950188'!$C:$G,2,0)</f>
        <v>Introduction</v>
      </c>
      <c r="AB431" s="14" t="str">
        <f>VLOOKUP($N431,'HeartRate-2022-03-21-1647950188'!$C:$G,3,0)</f>
        <v>Off Campus</v>
      </c>
      <c r="AC431" s="14" t="str">
        <f>VLOOKUP($N431,'HeartRate-2022-03-21-1647950188'!$C:$G,4,0)</f>
        <v>Walking</v>
      </c>
      <c r="AD431" s="14" t="str">
        <f>VLOOKUP($N431,'HeartRate-2022-03-21-1647950188'!$C:$G,5,0)</f>
        <v>Technical Contexts</v>
      </c>
      <c r="AE431">
        <f t="shared" si="41"/>
        <v>0</v>
      </c>
      <c r="AF431" s="18">
        <v>44634</v>
      </c>
      <c r="AG431" s="19">
        <v>0.45762731481481483</v>
      </c>
    </row>
    <row r="432" spans="1:33" x14ac:dyDescent="0.3">
      <c r="A432" s="5">
        <v>44634.457928240743</v>
      </c>
      <c r="B432" t="str">
        <f>IFERROR(AVERAGEIFS('HeartRate-2022-03-21-1647950188'!$B:$B,'HeartRate-2022-03-21-1647950188'!$A:$A,Data_Extraction!B$2,'HeartRate-2022-03-21-1647950188'!$C:$C,Data_Extraction!$A432),"")</f>
        <v/>
      </c>
      <c r="C432" t="str">
        <f>IFERROR(AVERAGEIFS('HeartRate-2022-03-21-1647950188'!$B:$B,'HeartRate-2022-03-21-1647950188'!$A:$A,Data_Extraction!C$2,'HeartRate-2022-03-21-1647950188'!$C:$C,Data_Extraction!$A432),"")</f>
        <v/>
      </c>
      <c r="D432" t="str">
        <f>IFERROR(AVERAGEIFS('HeartRate-2022-03-21-1647950188'!$B:$B,'HeartRate-2022-03-21-1647950188'!$A:$A,Data_Extraction!D$2,'HeartRate-2022-03-21-1647950188'!$C:$C,Data_Extraction!$A432),"")</f>
        <v/>
      </c>
      <c r="E432" t="str">
        <f>IFERROR(AVERAGEIFS('HeartRate-2022-03-21-1647950188'!$B:$B,'HeartRate-2022-03-21-1647950188'!$A:$A,Data_Extraction!E$2,'HeartRate-2022-03-21-1647950188'!$C:$C,Data_Extraction!$A432),"")</f>
        <v/>
      </c>
      <c r="F432" t="str">
        <f>IFERROR(AVERAGEIFS('HeartRate-2022-03-21-1647950188'!$B:$B,'HeartRate-2022-03-21-1647950188'!$A:$A,Data_Extraction!F$2,'HeartRate-2022-03-21-1647950188'!$C:$C,Data_Extraction!$A432),"")</f>
        <v/>
      </c>
      <c r="G432" t="str">
        <f>IFERROR(AVERAGEIFS('HeartRate-2022-03-21-1647950188'!$B:$B,'HeartRate-2022-03-21-1647950188'!$A:$A,Data_Extraction!G$2,'HeartRate-2022-03-21-1647950188'!$C:$C,Data_Extraction!$A432),"")</f>
        <v/>
      </c>
      <c r="H432" t="str">
        <f>IFERROR(AVERAGEIFS('HeartRate-2022-03-21-1647950188'!$B:$B,'HeartRate-2022-03-21-1647950188'!$A:$A,Data_Extraction!H$2,'HeartRate-2022-03-21-1647950188'!$C:$C,Data_Extraction!$A432),"")</f>
        <v/>
      </c>
      <c r="I432">
        <f>IFERROR(AVERAGEIFS('HeartRate-2022-03-21-1647950188'!$B:$B,'HeartRate-2022-03-21-1647950188'!$A:$A,Data_Extraction!I$2,'HeartRate-2022-03-21-1647950188'!$C:$C,Data_Extraction!$A432),"")</f>
        <v>101</v>
      </c>
      <c r="J432" s="8">
        <f t="shared" si="37"/>
        <v>101</v>
      </c>
      <c r="N432" s="11">
        <f>Data_Extraction!A432</f>
        <v>44634.457928240743</v>
      </c>
      <c r="O432" s="15">
        <f t="shared" si="38"/>
        <v>44634</v>
      </c>
      <c r="P432" s="16">
        <f t="shared" si="39"/>
        <v>0.45792824074074073</v>
      </c>
      <c r="Q432" s="12">
        <f>IF(Data_Extraction!B432="",Data_Extraction!$J432*(Q$1),Data_Extraction!B432)</f>
        <v>90.9</v>
      </c>
      <c r="R432" s="12">
        <f>IF(Data_Extraction!C432="",Data_Extraction!$J432*(R$1),Data_Extraction!C432)</f>
        <v>92.92</v>
      </c>
      <c r="S432" s="12">
        <f>IF(Data_Extraction!D432="",Data_Extraction!$J432*(S$1),Data_Extraction!D432)</f>
        <v>105.04</v>
      </c>
      <c r="T432" s="12">
        <f>IF(Data_Extraction!E432="",Data_Extraction!$J432*(T$1),Data_Extraction!E432)</f>
        <v>95.949999999999989</v>
      </c>
      <c r="U432" s="12">
        <f>IF(Data_Extraction!F432="",Data_Extraction!$J432*(U$1),Data_Extraction!F432)</f>
        <v>98.98</v>
      </c>
      <c r="V432" s="12">
        <f>IF(Data_Extraction!G432="",Data_Extraction!$J432*(V$1),Data_Extraction!G432)</f>
        <v>91.91</v>
      </c>
      <c r="W432" s="12">
        <f>IF(Data_Extraction!H432="",Data_Extraction!$J432*(W$1),Data_Extraction!H432)</f>
        <v>108.07000000000001</v>
      </c>
      <c r="X432" s="12">
        <f>IF(Data_Extraction!I432="",Data_Extraction!$J432*(X$1),Data_Extraction!I432)</f>
        <v>101</v>
      </c>
      <c r="Y432" s="13">
        <f t="shared" si="36"/>
        <v>98.096250000000012</v>
      </c>
      <c r="Z432" s="17" t="str">
        <f t="shared" si="40"/>
        <v>Afternoon</v>
      </c>
      <c r="AA432" s="14" t="str">
        <f>VLOOKUP($N432,'HeartRate-2022-03-21-1647950188'!$C:$G,2,0)</f>
        <v>Introduction</v>
      </c>
      <c r="AB432" s="14" t="str">
        <f>VLOOKUP($N432,'HeartRate-2022-03-21-1647950188'!$C:$G,3,0)</f>
        <v>Off Campus</v>
      </c>
      <c r="AC432" s="14" t="str">
        <f>VLOOKUP($N432,'HeartRate-2022-03-21-1647950188'!$C:$G,4,0)</f>
        <v>Walking</v>
      </c>
      <c r="AD432" s="14" t="str">
        <f>VLOOKUP($N432,'HeartRate-2022-03-21-1647950188'!$C:$G,5,0)</f>
        <v>Technical Contexts</v>
      </c>
      <c r="AE432">
        <f t="shared" si="41"/>
        <v>0</v>
      </c>
      <c r="AF432" s="18">
        <v>44634</v>
      </c>
      <c r="AG432" s="19">
        <v>0.45792824074074073</v>
      </c>
    </row>
    <row r="433" spans="1:33" x14ac:dyDescent="0.3">
      <c r="A433" s="5">
        <v>44634.458321759259</v>
      </c>
      <c r="B433">
        <f>IFERROR(AVERAGEIFS('HeartRate-2022-03-21-1647950188'!$B:$B,'HeartRate-2022-03-21-1647950188'!$A:$A,Data_Extraction!B$2,'HeartRate-2022-03-21-1647950188'!$C:$C,Data_Extraction!$A433),"")</f>
        <v>119</v>
      </c>
      <c r="C433" t="str">
        <f>IFERROR(AVERAGEIFS('HeartRate-2022-03-21-1647950188'!$B:$B,'HeartRate-2022-03-21-1647950188'!$A:$A,Data_Extraction!C$2,'HeartRate-2022-03-21-1647950188'!$C:$C,Data_Extraction!$A433),"")</f>
        <v/>
      </c>
      <c r="D433" t="str">
        <f>IFERROR(AVERAGEIFS('HeartRate-2022-03-21-1647950188'!$B:$B,'HeartRate-2022-03-21-1647950188'!$A:$A,Data_Extraction!D$2,'HeartRate-2022-03-21-1647950188'!$C:$C,Data_Extraction!$A433),"")</f>
        <v/>
      </c>
      <c r="E433" t="str">
        <f>IFERROR(AVERAGEIFS('HeartRate-2022-03-21-1647950188'!$B:$B,'HeartRate-2022-03-21-1647950188'!$A:$A,Data_Extraction!E$2,'HeartRate-2022-03-21-1647950188'!$C:$C,Data_Extraction!$A433),"")</f>
        <v/>
      </c>
      <c r="F433" t="str">
        <f>IFERROR(AVERAGEIFS('HeartRate-2022-03-21-1647950188'!$B:$B,'HeartRate-2022-03-21-1647950188'!$A:$A,Data_Extraction!F$2,'HeartRate-2022-03-21-1647950188'!$C:$C,Data_Extraction!$A433),"")</f>
        <v/>
      </c>
      <c r="G433" t="str">
        <f>IFERROR(AVERAGEIFS('HeartRate-2022-03-21-1647950188'!$B:$B,'HeartRate-2022-03-21-1647950188'!$A:$A,Data_Extraction!G$2,'HeartRate-2022-03-21-1647950188'!$C:$C,Data_Extraction!$A433),"")</f>
        <v/>
      </c>
      <c r="H433" t="str">
        <f>IFERROR(AVERAGEIFS('HeartRate-2022-03-21-1647950188'!$B:$B,'HeartRate-2022-03-21-1647950188'!$A:$A,Data_Extraction!H$2,'HeartRate-2022-03-21-1647950188'!$C:$C,Data_Extraction!$A433),"")</f>
        <v/>
      </c>
      <c r="I433">
        <f>IFERROR(AVERAGEIFS('HeartRate-2022-03-21-1647950188'!$B:$B,'HeartRate-2022-03-21-1647950188'!$A:$A,Data_Extraction!I$2,'HeartRate-2022-03-21-1647950188'!$C:$C,Data_Extraction!$A433),"")</f>
        <v>97</v>
      </c>
      <c r="J433" s="8">
        <f t="shared" si="37"/>
        <v>108</v>
      </c>
      <c r="N433" s="11">
        <f>Data_Extraction!A433</f>
        <v>44634.458321759259</v>
      </c>
      <c r="O433" s="15">
        <f t="shared" si="38"/>
        <v>44634</v>
      </c>
      <c r="P433" s="16">
        <f t="shared" si="39"/>
        <v>0.45832175925925928</v>
      </c>
      <c r="Q433" s="12">
        <f>IF(Data_Extraction!B433="",Data_Extraction!$J433*(Q$1),Data_Extraction!B433)</f>
        <v>119</v>
      </c>
      <c r="R433" s="12">
        <f>IF(Data_Extraction!C433="",Data_Extraction!$J433*(R$1),Data_Extraction!C433)</f>
        <v>99.36</v>
      </c>
      <c r="S433" s="12">
        <f>IF(Data_Extraction!D433="",Data_Extraction!$J433*(S$1),Data_Extraction!D433)</f>
        <v>112.32000000000001</v>
      </c>
      <c r="T433" s="12">
        <f>IF(Data_Extraction!E433="",Data_Extraction!$J433*(T$1),Data_Extraction!E433)</f>
        <v>102.6</v>
      </c>
      <c r="U433" s="12">
        <f>IF(Data_Extraction!F433="",Data_Extraction!$J433*(U$1),Data_Extraction!F433)</f>
        <v>105.84</v>
      </c>
      <c r="V433" s="12">
        <f>IF(Data_Extraction!G433="",Data_Extraction!$J433*(V$1),Data_Extraction!G433)</f>
        <v>98.28</v>
      </c>
      <c r="W433" s="12">
        <f>IF(Data_Extraction!H433="",Data_Extraction!$J433*(W$1),Data_Extraction!H433)</f>
        <v>115.56</v>
      </c>
      <c r="X433" s="12">
        <f>IF(Data_Extraction!I433="",Data_Extraction!$J433*(X$1),Data_Extraction!I433)</f>
        <v>97</v>
      </c>
      <c r="Y433" s="13">
        <f t="shared" si="36"/>
        <v>106.245</v>
      </c>
      <c r="Z433" s="17" t="str">
        <f t="shared" si="40"/>
        <v>Afternoon</v>
      </c>
      <c r="AA433" s="14" t="str">
        <f>VLOOKUP($N433,'HeartRate-2022-03-21-1647950188'!$C:$G,2,0)</f>
        <v>Introduction</v>
      </c>
      <c r="AB433" s="14" t="str">
        <f>VLOOKUP($N433,'HeartRate-2022-03-21-1647950188'!$C:$G,3,0)</f>
        <v>Off Campus</v>
      </c>
      <c r="AC433" s="14" t="str">
        <f>VLOOKUP($N433,'HeartRate-2022-03-21-1647950188'!$C:$G,4,0)</f>
        <v>Walking</v>
      </c>
      <c r="AD433" s="14" t="str">
        <f>VLOOKUP($N433,'HeartRate-2022-03-21-1647950188'!$C:$G,5,0)</f>
        <v>Technical Contexts</v>
      </c>
      <c r="AE433">
        <f t="shared" si="41"/>
        <v>0</v>
      </c>
      <c r="AF433" s="18">
        <v>44634</v>
      </c>
      <c r="AG433" s="19">
        <v>0.45832175925925928</v>
      </c>
    </row>
    <row r="434" spans="1:33" x14ac:dyDescent="0.3">
      <c r="A434" s="5">
        <v>44634.458622685182</v>
      </c>
      <c r="B434" t="str">
        <f>IFERROR(AVERAGEIFS('HeartRate-2022-03-21-1647950188'!$B:$B,'HeartRate-2022-03-21-1647950188'!$A:$A,Data_Extraction!B$2,'HeartRate-2022-03-21-1647950188'!$C:$C,Data_Extraction!$A434),"")</f>
        <v/>
      </c>
      <c r="C434" t="str">
        <f>IFERROR(AVERAGEIFS('HeartRate-2022-03-21-1647950188'!$B:$B,'HeartRate-2022-03-21-1647950188'!$A:$A,Data_Extraction!C$2,'HeartRate-2022-03-21-1647950188'!$C:$C,Data_Extraction!$A434),"")</f>
        <v/>
      </c>
      <c r="D434" t="str">
        <f>IFERROR(AVERAGEIFS('HeartRate-2022-03-21-1647950188'!$B:$B,'HeartRate-2022-03-21-1647950188'!$A:$A,Data_Extraction!D$2,'HeartRate-2022-03-21-1647950188'!$C:$C,Data_Extraction!$A434),"")</f>
        <v/>
      </c>
      <c r="E434" t="str">
        <f>IFERROR(AVERAGEIFS('HeartRate-2022-03-21-1647950188'!$B:$B,'HeartRate-2022-03-21-1647950188'!$A:$A,Data_Extraction!E$2,'HeartRate-2022-03-21-1647950188'!$C:$C,Data_Extraction!$A434),"")</f>
        <v/>
      </c>
      <c r="F434" t="str">
        <f>IFERROR(AVERAGEIFS('HeartRate-2022-03-21-1647950188'!$B:$B,'HeartRate-2022-03-21-1647950188'!$A:$A,Data_Extraction!F$2,'HeartRate-2022-03-21-1647950188'!$C:$C,Data_Extraction!$A434),"")</f>
        <v/>
      </c>
      <c r="G434">
        <f>IFERROR(AVERAGEIFS('HeartRate-2022-03-21-1647950188'!$B:$B,'HeartRate-2022-03-21-1647950188'!$A:$A,Data_Extraction!G$2,'HeartRate-2022-03-21-1647950188'!$C:$C,Data_Extraction!$A434),"")</f>
        <v>79</v>
      </c>
      <c r="H434" t="str">
        <f>IFERROR(AVERAGEIFS('HeartRate-2022-03-21-1647950188'!$B:$B,'HeartRate-2022-03-21-1647950188'!$A:$A,Data_Extraction!H$2,'HeartRate-2022-03-21-1647950188'!$C:$C,Data_Extraction!$A434),"")</f>
        <v/>
      </c>
      <c r="I434" t="str">
        <f>IFERROR(AVERAGEIFS('HeartRate-2022-03-21-1647950188'!$B:$B,'HeartRate-2022-03-21-1647950188'!$A:$A,Data_Extraction!I$2,'HeartRate-2022-03-21-1647950188'!$C:$C,Data_Extraction!$A434),"")</f>
        <v/>
      </c>
      <c r="J434" s="8">
        <f t="shared" si="37"/>
        <v>79</v>
      </c>
      <c r="N434" s="11">
        <f>Data_Extraction!A434</f>
        <v>44634.458622685182</v>
      </c>
      <c r="O434" s="15">
        <f t="shared" si="38"/>
        <v>44634</v>
      </c>
      <c r="P434" s="16">
        <f t="shared" si="39"/>
        <v>0.45862268518518517</v>
      </c>
      <c r="Q434" s="12">
        <f>IF(Data_Extraction!B434="",Data_Extraction!$J434*(Q$1),Data_Extraction!B434)</f>
        <v>71.100000000000009</v>
      </c>
      <c r="R434" s="12">
        <f>IF(Data_Extraction!C434="",Data_Extraction!$J434*(R$1),Data_Extraction!C434)</f>
        <v>72.680000000000007</v>
      </c>
      <c r="S434" s="12">
        <f>IF(Data_Extraction!D434="",Data_Extraction!$J434*(S$1),Data_Extraction!D434)</f>
        <v>82.16</v>
      </c>
      <c r="T434" s="12">
        <f>IF(Data_Extraction!E434="",Data_Extraction!$J434*(T$1),Data_Extraction!E434)</f>
        <v>75.05</v>
      </c>
      <c r="U434" s="12">
        <f>IF(Data_Extraction!F434="",Data_Extraction!$J434*(U$1),Data_Extraction!F434)</f>
        <v>77.42</v>
      </c>
      <c r="V434" s="12">
        <f>IF(Data_Extraction!G434="",Data_Extraction!$J434*(V$1),Data_Extraction!G434)</f>
        <v>79</v>
      </c>
      <c r="W434" s="12">
        <f>IF(Data_Extraction!H434="",Data_Extraction!$J434*(W$1),Data_Extraction!H434)</f>
        <v>84.53</v>
      </c>
      <c r="X434" s="12">
        <f>IF(Data_Extraction!I434="",Data_Extraction!$J434*(X$1),Data_Extraction!I434)</f>
        <v>76.63</v>
      </c>
      <c r="Y434" s="13">
        <f t="shared" si="36"/>
        <v>77.321250000000006</v>
      </c>
      <c r="Z434" s="17" t="str">
        <f t="shared" si="40"/>
        <v>Afternoon</v>
      </c>
      <c r="AA434" s="14" t="str">
        <f>VLOOKUP($N434,'HeartRate-2022-03-21-1647950188'!$C:$G,2,0)</f>
        <v>Introduction</v>
      </c>
      <c r="AB434" s="14" t="str">
        <f>VLOOKUP($N434,'HeartRate-2022-03-21-1647950188'!$C:$G,3,0)</f>
        <v>Off Campus</v>
      </c>
      <c r="AC434" s="14" t="str">
        <f>VLOOKUP($N434,'HeartRate-2022-03-21-1647950188'!$C:$G,4,0)</f>
        <v>Walking</v>
      </c>
      <c r="AD434" s="14" t="str">
        <f>VLOOKUP($N434,'HeartRate-2022-03-21-1647950188'!$C:$G,5,0)</f>
        <v>Technical Contexts</v>
      </c>
      <c r="AE434">
        <f t="shared" si="41"/>
        <v>0</v>
      </c>
      <c r="AF434" s="18">
        <v>44634</v>
      </c>
      <c r="AG434" s="19">
        <v>0.45862268518518517</v>
      </c>
    </row>
    <row r="435" spans="1:33" x14ac:dyDescent="0.3">
      <c r="A435" s="5">
        <v>44634.459016203706</v>
      </c>
      <c r="B435">
        <f>IFERROR(AVERAGEIFS('HeartRate-2022-03-21-1647950188'!$B:$B,'HeartRate-2022-03-21-1647950188'!$A:$A,Data_Extraction!B$2,'HeartRate-2022-03-21-1647950188'!$C:$C,Data_Extraction!$A435),"")</f>
        <v>111</v>
      </c>
      <c r="C435" t="str">
        <f>IFERROR(AVERAGEIFS('HeartRate-2022-03-21-1647950188'!$B:$B,'HeartRate-2022-03-21-1647950188'!$A:$A,Data_Extraction!C$2,'HeartRate-2022-03-21-1647950188'!$C:$C,Data_Extraction!$A435),"")</f>
        <v/>
      </c>
      <c r="D435" t="str">
        <f>IFERROR(AVERAGEIFS('HeartRate-2022-03-21-1647950188'!$B:$B,'HeartRate-2022-03-21-1647950188'!$A:$A,Data_Extraction!D$2,'HeartRate-2022-03-21-1647950188'!$C:$C,Data_Extraction!$A435),"")</f>
        <v/>
      </c>
      <c r="E435" t="str">
        <f>IFERROR(AVERAGEIFS('HeartRate-2022-03-21-1647950188'!$B:$B,'HeartRate-2022-03-21-1647950188'!$A:$A,Data_Extraction!E$2,'HeartRate-2022-03-21-1647950188'!$C:$C,Data_Extraction!$A435),"")</f>
        <v/>
      </c>
      <c r="F435" t="str">
        <f>IFERROR(AVERAGEIFS('HeartRate-2022-03-21-1647950188'!$B:$B,'HeartRate-2022-03-21-1647950188'!$A:$A,Data_Extraction!F$2,'HeartRate-2022-03-21-1647950188'!$C:$C,Data_Extraction!$A435),"")</f>
        <v/>
      </c>
      <c r="G435" t="str">
        <f>IFERROR(AVERAGEIFS('HeartRate-2022-03-21-1647950188'!$B:$B,'HeartRate-2022-03-21-1647950188'!$A:$A,Data_Extraction!G$2,'HeartRate-2022-03-21-1647950188'!$C:$C,Data_Extraction!$A435),"")</f>
        <v/>
      </c>
      <c r="H435" t="str">
        <f>IFERROR(AVERAGEIFS('HeartRate-2022-03-21-1647950188'!$B:$B,'HeartRate-2022-03-21-1647950188'!$A:$A,Data_Extraction!H$2,'HeartRate-2022-03-21-1647950188'!$C:$C,Data_Extraction!$A435),"")</f>
        <v/>
      </c>
      <c r="I435">
        <f>IFERROR(AVERAGEIFS('HeartRate-2022-03-21-1647950188'!$B:$B,'HeartRate-2022-03-21-1647950188'!$A:$A,Data_Extraction!I$2,'HeartRate-2022-03-21-1647950188'!$C:$C,Data_Extraction!$A435),"")</f>
        <v>98</v>
      </c>
      <c r="J435" s="8">
        <f t="shared" si="37"/>
        <v>104.5</v>
      </c>
      <c r="N435" s="11">
        <f>Data_Extraction!A435</f>
        <v>44634.459016203706</v>
      </c>
      <c r="O435" s="15">
        <f t="shared" si="38"/>
        <v>44634</v>
      </c>
      <c r="P435" s="16">
        <f t="shared" si="39"/>
        <v>0.45901620370370372</v>
      </c>
      <c r="Q435" s="12">
        <f>IF(Data_Extraction!B435="",Data_Extraction!$J435*(Q$1),Data_Extraction!B435)</f>
        <v>111</v>
      </c>
      <c r="R435" s="12">
        <f>IF(Data_Extraction!C435="",Data_Extraction!$J435*(R$1),Data_Extraction!C435)</f>
        <v>96.14</v>
      </c>
      <c r="S435" s="12">
        <f>IF(Data_Extraction!D435="",Data_Extraction!$J435*(S$1),Data_Extraction!D435)</f>
        <v>108.68</v>
      </c>
      <c r="T435" s="12">
        <f>IF(Data_Extraction!E435="",Data_Extraction!$J435*(T$1),Data_Extraction!E435)</f>
        <v>99.274999999999991</v>
      </c>
      <c r="U435" s="12">
        <f>IF(Data_Extraction!F435="",Data_Extraction!$J435*(U$1),Data_Extraction!F435)</f>
        <v>102.41</v>
      </c>
      <c r="V435" s="12">
        <f>IF(Data_Extraction!G435="",Data_Extraction!$J435*(V$1),Data_Extraction!G435)</f>
        <v>95.094999999999999</v>
      </c>
      <c r="W435" s="12">
        <f>IF(Data_Extraction!H435="",Data_Extraction!$J435*(W$1),Data_Extraction!H435)</f>
        <v>111.81500000000001</v>
      </c>
      <c r="X435" s="12">
        <f>IF(Data_Extraction!I435="",Data_Extraction!$J435*(X$1),Data_Extraction!I435)</f>
        <v>98</v>
      </c>
      <c r="Y435" s="13">
        <f t="shared" si="36"/>
        <v>102.80187500000001</v>
      </c>
      <c r="Z435" s="17" t="str">
        <f t="shared" si="40"/>
        <v>Afternoon</v>
      </c>
      <c r="AA435" s="14" t="str">
        <f>VLOOKUP($N435,'HeartRate-2022-03-21-1647950188'!$C:$G,2,0)</f>
        <v>Introduction</v>
      </c>
      <c r="AB435" s="14" t="str">
        <f>VLOOKUP($N435,'HeartRate-2022-03-21-1647950188'!$C:$G,3,0)</f>
        <v>Off Campus</v>
      </c>
      <c r="AC435" s="14" t="str">
        <f>VLOOKUP($N435,'HeartRate-2022-03-21-1647950188'!$C:$G,4,0)</f>
        <v>Walking</v>
      </c>
      <c r="AD435" s="14" t="str">
        <f>VLOOKUP($N435,'HeartRate-2022-03-21-1647950188'!$C:$G,5,0)</f>
        <v>Technical Contexts</v>
      </c>
      <c r="AE435">
        <f t="shared" si="41"/>
        <v>0</v>
      </c>
      <c r="AF435" s="18">
        <v>44634</v>
      </c>
      <c r="AG435" s="19">
        <v>0.45901620370370372</v>
      </c>
    </row>
    <row r="436" spans="1:33" x14ac:dyDescent="0.3">
      <c r="A436" s="5">
        <v>44634.459027777775</v>
      </c>
      <c r="B436" t="str">
        <f>IFERROR(AVERAGEIFS('HeartRate-2022-03-21-1647950188'!$B:$B,'HeartRate-2022-03-21-1647950188'!$A:$A,Data_Extraction!B$2,'HeartRate-2022-03-21-1647950188'!$C:$C,Data_Extraction!$A436),"")</f>
        <v/>
      </c>
      <c r="C436">
        <f>IFERROR(AVERAGEIFS('HeartRate-2022-03-21-1647950188'!$B:$B,'HeartRate-2022-03-21-1647950188'!$A:$A,Data_Extraction!C$2,'HeartRate-2022-03-21-1647950188'!$C:$C,Data_Extraction!$A436),"")</f>
        <v>93</v>
      </c>
      <c r="D436" t="str">
        <f>IFERROR(AVERAGEIFS('HeartRate-2022-03-21-1647950188'!$B:$B,'HeartRate-2022-03-21-1647950188'!$A:$A,Data_Extraction!D$2,'HeartRate-2022-03-21-1647950188'!$C:$C,Data_Extraction!$A436),"")</f>
        <v/>
      </c>
      <c r="E436" t="str">
        <f>IFERROR(AVERAGEIFS('HeartRate-2022-03-21-1647950188'!$B:$B,'HeartRate-2022-03-21-1647950188'!$A:$A,Data_Extraction!E$2,'HeartRate-2022-03-21-1647950188'!$C:$C,Data_Extraction!$A436),"")</f>
        <v/>
      </c>
      <c r="F436" t="str">
        <f>IFERROR(AVERAGEIFS('HeartRate-2022-03-21-1647950188'!$B:$B,'HeartRate-2022-03-21-1647950188'!$A:$A,Data_Extraction!F$2,'HeartRate-2022-03-21-1647950188'!$C:$C,Data_Extraction!$A436),"")</f>
        <v/>
      </c>
      <c r="G436">
        <f>IFERROR(AVERAGEIFS('HeartRate-2022-03-21-1647950188'!$B:$B,'HeartRate-2022-03-21-1647950188'!$A:$A,Data_Extraction!G$2,'HeartRate-2022-03-21-1647950188'!$C:$C,Data_Extraction!$A436),"")</f>
        <v>61</v>
      </c>
      <c r="H436">
        <f>IFERROR(AVERAGEIFS('HeartRate-2022-03-21-1647950188'!$B:$B,'HeartRate-2022-03-21-1647950188'!$A:$A,Data_Extraction!H$2,'HeartRate-2022-03-21-1647950188'!$C:$C,Data_Extraction!$A436),"")</f>
        <v>104</v>
      </c>
      <c r="I436" t="str">
        <f>IFERROR(AVERAGEIFS('HeartRate-2022-03-21-1647950188'!$B:$B,'HeartRate-2022-03-21-1647950188'!$A:$A,Data_Extraction!I$2,'HeartRate-2022-03-21-1647950188'!$C:$C,Data_Extraction!$A436),"")</f>
        <v/>
      </c>
      <c r="J436" s="8">
        <f t="shared" si="37"/>
        <v>86</v>
      </c>
      <c r="N436" s="11">
        <f>Data_Extraction!A436</f>
        <v>44634.459027777775</v>
      </c>
      <c r="O436" s="15">
        <f t="shared" si="38"/>
        <v>44634</v>
      </c>
      <c r="P436" s="16">
        <f t="shared" si="39"/>
        <v>0.45902777777777781</v>
      </c>
      <c r="Q436" s="12">
        <f>IF(Data_Extraction!B436="",Data_Extraction!$J436*(Q$1),Data_Extraction!B436)</f>
        <v>77.400000000000006</v>
      </c>
      <c r="R436" s="12">
        <f>IF(Data_Extraction!C436="",Data_Extraction!$J436*(R$1),Data_Extraction!C436)</f>
        <v>93</v>
      </c>
      <c r="S436" s="12">
        <f>IF(Data_Extraction!D436="",Data_Extraction!$J436*(S$1),Data_Extraction!D436)</f>
        <v>89.44</v>
      </c>
      <c r="T436" s="12">
        <f>IF(Data_Extraction!E436="",Data_Extraction!$J436*(T$1),Data_Extraction!E436)</f>
        <v>81.7</v>
      </c>
      <c r="U436" s="12">
        <f>IF(Data_Extraction!F436="",Data_Extraction!$J436*(U$1),Data_Extraction!F436)</f>
        <v>84.28</v>
      </c>
      <c r="V436" s="12">
        <f>IF(Data_Extraction!G436="",Data_Extraction!$J436*(V$1),Data_Extraction!G436)</f>
        <v>61</v>
      </c>
      <c r="W436" s="12">
        <f>IF(Data_Extraction!H436="",Data_Extraction!$J436*(W$1),Data_Extraction!H436)</f>
        <v>104</v>
      </c>
      <c r="X436" s="12">
        <f>IF(Data_Extraction!I436="",Data_Extraction!$J436*(X$1),Data_Extraction!I436)</f>
        <v>83.42</v>
      </c>
      <c r="Y436" s="13">
        <f t="shared" si="36"/>
        <v>84.28</v>
      </c>
      <c r="Z436" s="17" t="str">
        <f t="shared" si="40"/>
        <v>Afternoon</v>
      </c>
      <c r="AA436" s="14" t="str">
        <f>VLOOKUP($N436,'HeartRate-2022-03-21-1647950188'!$C:$G,2,0)</f>
        <v>Introduction</v>
      </c>
      <c r="AB436" s="14" t="str">
        <f>VLOOKUP($N436,'HeartRate-2022-03-21-1647950188'!$C:$G,3,0)</f>
        <v>Off Campus</v>
      </c>
      <c r="AC436" s="14" t="str">
        <f>VLOOKUP($N436,'HeartRate-2022-03-21-1647950188'!$C:$G,4,0)</f>
        <v>Walking</v>
      </c>
      <c r="AD436" s="14" t="str">
        <f>VLOOKUP($N436,'HeartRate-2022-03-21-1647950188'!$C:$G,5,0)</f>
        <v>Technical Contexts</v>
      </c>
      <c r="AE436">
        <f t="shared" si="41"/>
        <v>0</v>
      </c>
      <c r="AF436" s="18">
        <v>44634</v>
      </c>
      <c r="AG436" s="19">
        <v>0.45902777777777781</v>
      </c>
    </row>
    <row r="437" spans="1:33" x14ac:dyDescent="0.3">
      <c r="A437" s="5">
        <v>44634.459201388891</v>
      </c>
      <c r="B437">
        <f>IFERROR(AVERAGEIFS('HeartRate-2022-03-21-1647950188'!$B:$B,'HeartRate-2022-03-21-1647950188'!$A:$A,Data_Extraction!B$2,'HeartRate-2022-03-21-1647950188'!$C:$C,Data_Extraction!$A437),"")</f>
        <v>115</v>
      </c>
      <c r="C437" t="str">
        <f>IFERROR(AVERAGEIFS('HeartRate-2022-03-21-1647950188'!$B:$B,'HeartRate-2022-03-21-1647950188'!$A:$A,Data_Extraction!C$2,'HeartRate-2022-03-21-1647950188'!$C:$C,Data_Extraction!$A437),"")</f>
        <v/>
      </c>
      <c r="D437" t="str">
        <f>IFERROR(AVERAGEIFS('HeartRate-2022-03-21-1647950188'!$B:$B,'HeartRate-2022-03-21-1647950188'!$A:$A,Data_Extraction!D$2,'HeartRate-2022-03-21-1647950188'!$C:$C,Data_Extraction!$A437),"")</f>
        <v/>
      </c>
      <c r="E437" t="str">
        <f>IFERROR(AVERAGEIFS('HeartRate-2022-03-21-1647950188'!$B:$B,'HeartRate-2022-03-21-1647950188'!$A:$A,Data_Extraction!E$2,'HeartRate-2022-03-21-1647950188'!$C:$C,Data_Extraction!$A437),"")</f>
        <v/>
      </c>
      <c r="F437" t="str">
        <f>IFERROR(AVERAGEIFS('HeartRate-2022-03-21-1647950188'!$B:$B,'HeartRate-2022-03-21-1647950188'!$A:$A,Data_Extraction!F$2,'HeartRate-2022-03-21-1647950188'!$C:$C,Data_Extraction!$A437),"")</f>
        <v/>
      </c>
      <c r="G437" t="str">
        <f>IFERROR(AVERAGEIFS('HeartRate-2022-03-21-1647950188'!$B:$B,'HeartRate-2022-03-21-1647950188'!$A:$A,Data_Extraction!G$2,'HeartRate-2022-03-21-1647950188'!$C:$C,Data_Extraction!$A437),"")</f>
        <v/>
      </c>
      <c r="H437" t="str">
        <f>IFERROR(AVERAGEIFS('HeartRate-2022-03-21-1647950188'!$B:$B,'HeartRate-2022-03-21-1647950188'!$A:$A,Data_Extraction!H$2,'HeartRate-2022-03-21-1647950188'!$C:$C,Data_Extraction!$A437),"")</f>
        <v/>
      </c>
      <c r="I437" t="str">
        <f>IFERROR(AVERAGEIFS('HeartRate-2022-03-21-1647950188'!$B:$B,'HeartRate-2022-03-21-1647950188'!$A:$A,Data_Extraction!I$2,'HeartRate-2022-03-21-1647950188'!$C:$C,Data_Extraction!$A437),"")</f>
        <v/>
      </c>
      <c r="J437" s="8">
        <f t="shared" si="37"/>
        <v>115</v>
      </c>
      <c r="N437" s="11">
        <f>Data_Extraction!A437</f>
        <v>44634.459201388891</v>
      </c>
      <c r="O437" s="15">
        <f t="shared" si="38"/>
        <v>44634</v>
      </c>
      <c r="P437" s="16">
        <f t="shared" si="39"/>
        <v>0.4592013888888889</v>
      </c>
      <c r="Q437" s="12">
        <f>IF(Data_Extraction!B437="",Data_Extraction!$J437*(Q$1),Data_Extraction!B437)</f>
        <v>115</v>
      </c>
      <c r="R437" s="12">
        <f>IF(Data_Extraction!C437="",Data_Extraction!$J437*(R$1),Data_Extraction!C437)</f>
        <v>105.80000000000001</v>
      </c>
      <c r="S437" s="12">
        <f>IF(Data_Extraction!D437="",Data_Extraction!$J437*(S$1),Data_Extraction!D437)</f>
        <v>119.60000000000001</v>
      </c>
      <c r="T437" s="12">
        <f>IF(Data_Extraction!E437="",Data_Extraction!$J437*(T$1),Data_Extraction!E437)</f>
        <v>109.25</v>
      </c>
      <c r="U437" s="12">
        <f>IF(Data_Extraction!F437="",Data_Extraction!$J437*(U$1),Data_Extraction!F437)</f>
        <v>112.7</v>
      </c>
      <c r="V437" s="12">
        <f>IF(Data_Extraction!G437="",Data_Extraction!$J437*(V$1),Data_Extraction!G437)</f>
        <v>104.65</v>
      </c>
      <c r="W437" s="12">
        <f>IF(Data_Extraction!H437="",Data_Extraction!$J437*(W$1),Data_Extraction!H437)</f>
        <v>123.05000000000001</v>
      </c>
      <c r="X437" s="12">
        <f>IF(Data_Extraction!I437="",Data_Extraction!$J437*(X$1),Data_Extraction!I437)</f>
        <v>111.55</v>
      </c>
      <c r="Y437" s="13">
        <f t="shared" si="36"/>
        <v>112.69999999999999</v>
      </c>
      <c r="Z437" s="17" t="str">
        <f t="shared" si="40"/>
        <v>Afternoon</v>
      </c>
      <c r="AA437" s="14" t="str">
        <f>VLOOKUP($N437,'HeartRate-2022-03-21-1647950188'!$C:$G,2,0)</f>
        <v>Introduction</v>
      </c>
      <c r="AB437" s="14" t="str">
        <f>VLOOKUP($N437,'HeartRate-2022-03-21-1647950188'!$C:$G,3,0)</f>
        <v>Off Campus</v>
      </c>
      <c r="AC437" s="14" t="str">
        <f>VLOOKUP($N437,'HeartRate-2022-03-21-1647950188'!$C:$G,4,0)</f>
        <v>Walking</v>
      </c>
      <c r="AD437" s="14" t="str">
        <f>VLOOKUP($N437,'HeartRate-2022-03-21-1647950188'!$C:$G,5,0)</f>
        <v>Technical Contexts</v>
      </c>
      <c r="AE437">
        <f t="shared" si="41"/>
        <v>0</v>
      </c>
      <c r="AF437" s="18">
        <v>44634</v>
      </c>
      <c r="AG437" s="19">
        <v>0.4592013888888889</v>
      </c>
    </row>
    <row r="438" spans="1:33" x14ac:dyDescent="0.3">
      <c r="A438" s="5">
        <v>44634.459710648145</v>
      </c>
      <c r="B438">
        <f>IFERROR(AVERAGEIFS('HeartRate-2022-03-21-1647950188'!$B:$B,'HeartRate-2022-03-21-1647950188'!$A:$A,Data_Extraction!B$2,'HeartRate-2022-03-21-1647950188'!$C:$C,Data_Extraction!$A438),"")</f>
        <v>113</v>
      </c>
      <c r="C438" t="str">
        <f>IFERROR(AVERAGEIFS('HeartRate-2022-03-21-1647950188'!$B:$B,'HeartRate-2022-03-21-1647950188'!$A:$A,Data_Extraction!C$2,'HeartRate-2022-03-21-1647950188'!$C:$C,Data_Extraction!$A438),"")</f>
        <v/>
      </c>
      <c r="D438" t="str">
        <f>IFERROR(AVERAGEIFS('HeartRate-2022-03-21-1647950188'!$B:$B,'HeartRate-2022-03-21-1647950188'!$A:$A,Data_Extraction!D$2,'HeartRate-2022-03-21-1647950188'!$C:$C,Data_Extraction!$A438),"")</f>
        <v/>
      </c>
      <c r="E438" t="str">
        <f>IFERROR(AVERAGEIFS('HeartRate-2022-03-21-1647950188'!$B:$B,'HeartRate-2022-03-21-1647950188'!$A:$A,Data_Extraction!E$2,'HeartRate-2022-03-21-1647950188'!$C:$C,Data_Extraction!$A438),"")</f>
        <v/>
      </c>
      <c r="F438" t="str">
        <f>IFERROR(AVERAGEIFS('HeartRate-2022-03-21-1647950188'!$B:$B,'HeartRate-2022-03-21-1647950188'!$A:$A,Data_Extraction!F$2,'HeartRate-2022-03-21-1647950188'!$C:$C,Data_Extraction!$A438),"")</f>
        <v/>
      </c>
      <c r="G438" t="str">
        <f>IFERROR(AVERAGEIFS('HeartRate-2022-03-21-1647950188'!$B:$B,'HeartRate-2022-03-21-1647950188'!$A:$A,Data_Extraction!G$2,'HeartRate-2022-03-21-1647950188'!$C:$C,Data_Extraction!$A438),"")</f>
        <v/>
      </c>
      <c r="H438" t="str">
        <f>IFERROR(AVERAGEIFS('HeartRate-2022-03-21-1647950188'!$B:$B,'HeartRate-2022-03-21-1647950188'!$A:$A,Data_Extraction!H$2,'HeartRate-2022-03-21-1647950188'!$C:$C,Data_Extraction!$A438),"")</f>
        <v/>
      </c>
      <c r="I438" t="str">
        <f>IFERROR(AVERAGEIFS('HeartRate-2022-03-21-1647950188'!$B:$B,'HeartRate-2022-03-21-1647950188'!$A:$A,Data_Extraction!I$2,'HeartRate-2022-03-21-1647950188'!$C:$C,Data_Extraction!$A438),"")</f>
        <v/>
      </c>
      <c r="J438" s="8">
        <f t="shared" si="37"/>
        <v>113</v>
      </c>
      <c r="N438" s="11">
        <f>Data_Extraction!A438</f>
        <v>44634.459710648145</v>
      </c>
      <c r="O438" s="15">
        <f t="shared" si="38"/>
        <v>44634</v>
      </c>
      <c r="P438" s="16">
        <f t="shared" si="39"/>
        <v>0.45971064814814816</v>
      </c>
      <c r="Q438" s="12">
        <f>IF(Data_Extraction!B438="",Data_Extraction!$J438*(Q$1),Data_Extraction!B438)</f>
        <v>113</v>
      </c>
      <c r="R438" s="12">
        <f>IF(Data_Extraction!C438="",Data_Extraction!$J438*(R$1),Data_Extraction!C438)</f>
        <v>103.96000000000001</v>
      </c>
      <c r="S438" s="12">
        <f>IF(Data_Extraction!D438="",Data_Extraction!$J438*(S$1),Data_Extraction!D438)</f>
        <v>117.52000000000001</v>
      </c>
      <c r="T438" s="12">
        <f>IF(Data_Extraction!E438="",Data_Extraction!$J438*(T$1),Data_Extraction!E438)</f>
        <v>107.35</v>
      </c>
      <c r="U438" s="12">
        <f>IF(Data_Extraction!F438="",Data_Extraction!$J438*(U$1),Data_Extraction!F438)</f>
        <v>110.74</v>
      </c>
      <c r="V438" s="12">
        <f>IF(Data_Extraction!G438="",Data_Extraction!$J438*(V$1),Data_Extraction!G438)</f>
        <v>102.83</v>
      </c>
      <c r="W438" s="12">
        <f>IF(Data_Extraction!H438="",Data_Extraction!$J438*(W$1),Data_Extraction!H438)</f>
        <v>120.91000000000001</v>
      </c>
      <c r="X438" s="12">
        <f>IF(Data_Extraction!I438="",Data_Extraction!$J438*(X$1),Data_Extraction!I438)</f>
        <v>109.61</v>
      </c>
      <c r="Y438" s="13">
        <f t="shared" si="36"/>
        <v>110.74000000000001</v>
      </c>
      <c r="Z438" s="17" t="str">
        <f t="shared" si="40"/>
        <v>Afternoon</v>
      </c>
      <c r="AA438" s="14" t="str">
        <f>VLOOKUP($N438,'HeartRate-2022-03-21-1647950188'!$C:$G,2,0)</f>
        <v>Introduction</v>
      </c>
      <c r="AB438" s="14" t="str">
        <f>VLOOKUP($N438,'HeartRate-2022-03-21-1647950188'!$C:$G,3,0)</f>
        <v>Off Campus</v>
      </c>
      <c r="AC438" s="14" t="str">
        <f>VLOOKUP($N438,'HeartRate-2022-03-21-1647950188'!$C:$G,4,0)</f>
        <v>Walking</v>
      </c>
      <c r="AD438" s="14" t="str">
        <f>VLOOKUP($N438,'HeartRate-2022-03-21-1647950188'!$C:$G,5,0)</f>
        <v>Technical Contexts</v>
      </c>
      <c r="AE438">
        <f t="shared" si="41"/>
        <v>0</v>
      </c>
      <c r="AF438" s="18">
        <v>44634</v>
      </c>
      <c r="AG438" s="19">
        <v>0.45971064814814816</v>
      </c>
    </row>
    <row r="439" spans="1:33" x14ac:dyDescent="0.3">
      <c r="A439" s="5">
        <v>44634.460405092592</v>
      </c>
      <c r="B439">
        <f>IFERROR(AVERAGEIFS('HeartRate-2022-03-21-1647950188'!$B:$B,'HeartRate-2022-03-21-1647950188'!$A:$A,Data_Extraction!B$2,'HeartRate-2022-03-21-1647950188'!$C:$C,Data_Extraction!$A439),"")</f>
        <v>113</v>
      </c>
      <c r="C439" t="str">
        <f>IFERROR(AVERAGEIFS('HeartRate-2022-03-21-1647950188'!$B:$B,'HeartRate-2022-03-21-1647950188'!$A:$A,Data_Extraction!C$2,'HeartRate-2022-03-21-1647950188'!$C:$C,Data_Extraction!$A439),"")</f>
        <v/>
      </c>
      <c r="D439" t="str">
        <f>IFERROR(AVERAGEIFS('HeartRate-2022-03-21-1647950188'!$B:$B,'HeartRate-2022-03-21-1647950188'!$A:$A,Data_Extraction!D$2,'HeartRate-2022-03-21-1647950188'!$C:$C,Data_Extraction!$A439),"")</f>
        <v/>
      </c>
      <c r="E439" t="str">
        <f>IFERROR(AVERAGEIFS('HeartRate-2022-03-21-1647950188'!$B:$B,'HeartRate-2022-03-21-1647950188'!$A:$A,Data_Extraction!E$2,'HeartRate-2022-03-21-1647950188'!$C:$C,Data_Extraction!$A439),"")</f>
        <v/>
      </c>
      <c r="F439" t="str">
        <f>IFERROR(AVERAGEIFS('HeartRate-2022-03-21-1647950188'!$B:$B,'HeartRate-2022-03-21-1647950188'!$A:$A,Data_Extraction!F$2,'HeartRate-2022-03-21-1647950188'!$C:$C,Data_Extraction!$A439),"")</f>
        <v/>
      </c>
      <c r="G439" t="str">
        <f>IFERROR(AVERAGEIFS('HeartRate-2022-03-21-1647950188'!$B:$B,'HeartRate-2022-03-21-1647950188'!$A:$A,Data_Extraction!G$2,'HeartRate-2022-03-21-1647950188'!$C:$C,Data_Extraction!$A439),"")</f>
        <v/>
      </c>
      <c r="H439" t="str">
        <f>IFERROR(AVERAGEIFS('HeartRate-2022-03-21-1647950188'!$B:$B,'HeartRate-2022-03-21-1647950188'!$A:$A,Data_Extraction!H$2,'HeartRate-2022-03-21-1647950188'!$C:$C,Data_Extraction!$A439),"")</f>
        <v/>
      </c>
      <c r="I439">
        <f>IFERROR(AVERAGEIFS('HeartRate-2022-03-21-1647950188'!$B:$B,'HeartRate-2022-03-21-1647950188'!$A:$A,Data_Extraction!I$2,'HeartRate-2022-03-21-1647950188'!$C:$C,Data_Extraction!$A439),"")</f>
        <v>94</v>
      </c>
      <c r="J439" s="8">
        <f t="shared" si="37"/>
        <v>103.5</v>
      </c>
      <c r="N439" s="11">
        <f>Data_Extraction!A439</f>
        <v>44634.460405092592</v>
      </c>
      <c r="O439" s="15">
        <f t="shared" si="38"/>
        <v>44634</v>
      </c>
      <c r="P439" s="16">
        <f t="shared" si="39"/>
        <v>0.4604050925925926</v>
      </c>
      <c r="Q439" s="12">
        <f>IF(Data_Extraction!B439="",Data_Extraction!$J439*(Q$1),Data_Extraction!B439)</f>
        <v>113</v>
      </c>
      <c r="R439" s="12">
        <f>IF(Data_Extraction!C439="",Data_Extraction!$J439*(R$1),Data_Extraction!C439)</f>
        <v>95.22</v>
      </c>
      <c r="S439" s="12">
        <f>IF(Data_Extraction!D439="",Data_Extraction!$J439*(S$1),Data_Extraction!D439)</f>
        <v>107.64</v>
      </c>
      <c r="T439" s="12">
        <f>IF(Data_Extraction!E439="",Data_Extraction!$J439*(T$1),Data_Extraction!E439)</f>
        <v>98.324999999999989</v>
      </c>
      <c r="U439" s="12">
        <f>IF(Data_Extraction!F439="",Data_Extraction!$J439*(U$1),Data_Extraction!F439)</f>
        <v>101.42999999999999</v>
      </c>
      <c r="V439" s="12">
        <f>IF(Data_Extraction!G439="",Data_Extraction!$J439*(V$1),Data_Extraction!G439)</f>
        <v>94.185000000000002</v>
      </c>
      <c r="W439" s="12">
        <f>IF(Data_Extraction!H439="",Data_Extraction!$J439*(W$1),Data_Extraction!H439)</f>
        <v>110.745</v>
      </c>
      <c r="X439" s="12">
        <f>IF(Data_Extraction!I439="",Data_Extraction!$J439*(X$1),Data_Extraction!I439)</f>
        <v>94</v>
      </c>
      <c r="Y439" s="13">
        <f t="shared" si="36"/>
        <v>101.81812499999999</v>
      </c>
      <c r="Z439" s="17" t="str">
        <f t="shared" si="40"/>
        <v>Afternoon</v>
      </c>
      <c r="AA439" s="14" t="str">
        <f>VLOOKUP($N439,'HeartRate-2022-03-21-1647950188'!$C:$G,2,0)</f>
        <v>Introduction</v>
      </c>
      <c r="AB439" s="14" t="str">
        <f>VLOOKUP($N439,'HeartRate-2022-03-21-1647950188'!$C:$G,3,0)</f>
        <v>Off Campus</v>
      </c>
      <c r="AC439" s="14" t="str">
        <f>VLOOKUP($N439,'HeartRate-2022-03-21-1647950188'!$C:$G,4,0)</f>
        <v>Walking</v>
      </c>
      <c r="AD439" s="14" t="str">
        <f>VLOOKUP($N439,'HeartRate-2022-03-21-1647950188'!$C:$G,5,0)</f>
        <v>Technical Contexts</v>
      </c>
      <c r="AE439">
        <f t="shared" si="41"/>
        <v>0</v>
      </c>
      <c r="AF439" s="18">
        <v>44634</v>
      </c>
      <c r="AG439" s="19">
        <v>0.4604050925925926</v>
      </c>
    </row>
    <row r="440" spans="1:33" x14ac:dyDescent="0.3">
      <c r="A440" s="5">
        <v>44634.460740740738</v>
      </c>
      <c r="B440" t="str">
        <f>IFERROR(AVERAGEIFS('HeartRate-2022-03-21-1647950188'!$B:$B,'HeartRate-2022-03-21-1647950188'!$A:$A,Data_Extraction!B$2,'HeartRate-2022-03-21-1647950188'!$C:$C,Data_Extraction!$A440),"")</f>
        <v/>
      </c>
      <c r="C440" t="str">
        <f>IFERROR(AVERAGEIFS('HeartRate-2022-03-21-1647950188'!$B:$B,'HeartRate-2022-03-21-1647950188'!$A:$A,Data_Extraction!C$2,'HeartRate-2022-03-21-1647950188'!$C:$C,Data_Extraction!$A440),"")</f>
        <v/>
      </c>
      <c r="D440" t="str">
        <f>IFERROR(AVERAGEIFS('HeartRate-2022-03-21-1647950188'!$B:$B,'HeartRate-2022-03-21-1647950188'!$A:$A,Data_Extraction!D$2,'HeartRate-2022-03-21-1647950188'!$C:$C,Data_Extraction!$A440),"")</f>
        <v/>
      </c>
      <c r="E440" t="str">
        <f>IFERROR(AVERAGEIFS('HeartRate-2022-03-21-1647950188'!$B:$B,'HeartRate-2022-03-21-1647950188'!$A:$A,Data_Extraction!E$2,'HeartRate-2022-03-21-1647950188'!$C:$C,Data_Extraction!$A440),"")</f>
        <v/>
      </c>
      <c r="F440" t="str">
        <f>IFERROR(AVERAGEIFS('HeartRate-2022-03-21-1647950188'!$B:$B,'HeartRate-2022-03-21-1647950188'!$A:$A,Data_Extraction!F$2,'HeartRate-2022-03-21-1647950188'!$C:$C,Data_Extraction!$A440),"")</f>
        <v/>
      </c>
      <c r="G440" t="str">
        <f>IFERROR(AVERAGEIFS('HeartRate-2022-03-21-1647950188'!$B:$B,'HeartRate-2022-03-21-1647950188'!$A:$A,Data_Extraction!G$2,'HeartRate-2022-03-21-1647950188'!$C:$C,Data_Extraction!$A440),"")</f>
        <v/>
      </c>
      <c r="H440" t="str">
        <f>IFERROR(AVERAGEIFS('HeartRate-2022-03-21-1647950188'!$B:$B,'HeartRate-2022-03-21-1647950188'!$A:$A,Data_Extraction!H$2,'HeartRate-2022-03-21-1647950188'!$C:$C,Data_Extraction!$A440),"")</f>
        <v/>
      </c>
      <c r="I440">
        <f>IFERROR(AVERAGEIFS('HeartRate-2022-03-21-1647950188'!$B:$B,'HeartRate-2022-03-21-1647950188'!$A:$A,Data_Extraction!I$2,'HeartRate-2022-03-21-1647950188'!$C:$C,Data_Extraction!$A440),"")</f>
        <v>98</v>
      </c>
      <c r="J440" s="8">
        <f t="shared" si="37"/>
        <v>98</v>
      </c>
      <c r="N440" s="11">
        <f>Data_Extraction!A440</f>
        <v>44634.460740740738</v>
      </c>
      <c r="O440" s="15">
        <f t="shared" si="38"/>
        <v>44634</v>
      </c>
      <c r="P440" s="16">
        <f t="shared" si="39"/>
        <v>0.46074074074074073</v>
      </c>
      <c r="Q440" s="12">
        <f>IF(Data_Extraction!B440="",Data_Extraction!$J440*(Q$1),Data_Extraction!B440)</f>
        <v>88.2</v>
      </c>
      <c r="R440" s="12">
        <f>IF(Data_Extraction!C440="",Data_Extraction!$J440*(R$1),Data_Extraction!C440)</f>
        <v>90.160000000000011</v>
      </c>
      <c r="S440" s="12">
        <f>IF(Data_Extraction!D440="",Data_Extraction!$J440*(S$1),Data_Extraction!D440)</f>
        <v>101.92</v>
      </c>
      <c r="T440" s="12">
        <f>IF(Data_Extraction!E440="",Data_Extraction!$J440*(T$1),Data_Extraction!E440)</f>
        <v>93.1</v>
      </c>
      <c r="U440" s="12">
        <f>IF(Data_Extraction!F440="",Data_Extraction!$J440*(U$1),Data_Extraction!F440)</f>
        <v>96.039999999999992</v>
      </c>
      <c r="V440" s="12">
        <f>IF(Data_Extraction!G440="",Data_Extraction!$J440*(V$1),Data_Extraction!G440)</f>
        <v>89.18</v>
      </c>
      <c r="W440" s="12">
        <f>IF(Data_Extraction!H440="",Data_Extraction!$J440*(W$1),Data_Extraction!H440)</f>
        <v>104.86</v>
      </c>
      <c r="X440" s="12">
        <f>IF(Data_Extraction!I440="",Data_Extraction!$J440*(X$1),Data_Extraction!I440)</f>
        <v>98</v>
      </c>
      <c r="Y440" s="13">
        <f t="shared" si="36"/>
        <v>95.18249999999999</v>
      </c>
      <c r="Z440" s="17" t="str">
        <f t="shared" si="40"/>
        <v>Afternoon</v>
      </c>
      <c r="AA440" s="14" t="str">
        <f>VLOOKUP($N440,'HeartRate-2022-03-21-1647950188'!$C:$G,2,0)</f>
        <v>Introduction</v>
      </c>
      <c r="AB440" s="14" t="str">
        <f>VLOOKUP($N440,'HeartRate-2022-03-21-1647950188'!$C:$G,3,0)</f>
        <v>Off Campus</v>
      </c>
      <c r="AC440" s="14" t="str">
        <f>VLOOKUP($N440,'HeartRate-2022-03-21-1647950188'!$C:$G,4,0)</f>
        <v>Walking</v>
      </c>
      <c r="AD440" s="14" t="str">
        <f>VLOOKUP($N440,'HeartRate-2022-03-21-1647950188'!$C:$G,5,0)</f>
        <v>Technical Contexts</v>
      </c>
      <c r="AE440">
        <f t="shared" si="41"/>
        <v>0</v>
      </c>
      <c r="AF440" s="18">
        <v>44634</v>
      </c>
      <c r="AG440" s="19">
        <v>0.46074074074074073</v>
      </c>
    </row>
    <row r="441" spans="1:33" x14ac:dyDescent="0.3">
      <c r="A441" s="5">
        <v>44634.461099537039</v>
      </c>
      <c r="B441">
        <f>IFERROR(AVERAGEIFS('HeartRate-2022-03-21-1647950188'!$B:$B,'HeartRate-2022-03-21-1647950188'!$A:$A,Data_Extraction!B$2,'HeartRate-2022-03-21-1647950188'!$C:$C,Data_Extraction!$A441),"")</f>
        <v>116</v>
      </c>
      <c r="C441" t="str">
        <f>IFERROR(AVERAGEIFS('HeartRate-2022-03-21-1647950188'!$B:$B,'HeartRate-2022-03-21-1647950188'!$A:$A,Data_Extraction!C$2,'HeartRate-2022-03-21-1647950188'!$C:$C,Data_Extraction!$A441),"")</f>
        <v/>
      </c>
      <c r="D441" t="str">
        <f>IFERROR(AVERAGEIFS('HeartRate-2022-03-21-1647950188'!$B:$B,'HeartRate-2022-03-21-1647950188'!$A:$A,Data_Extraction!D$2,'HeartRate-2022-03-21-1647950188'!$C:$C,Data_Extraction!$A441),"")</f>
        <v/>
      </c>
      <c r="E441" t="str">
        <f>IFERROR(AVERAGEIFS('HeartRate-2022-03-21-1647950188'!$B:$B,'HeartRate-2022-03-21-1647950188'!$A:$A,Data_Extraction!E$2,'HeartRate-2022-03-21-1647950188'!$C:$C,Data_Extraction!$A441),"")</f>
        <v/>
      </c>
      <c r="F441" t="str">
        <f>IFERROR(AVERAGEIFS('HeartRate-2022-03-21-1647950188'!$B:$B,'HeartRate-2022-03-21-1647950188'!$A:$A,Data_Extraction!F$2,'HeartRate-2022-03-21-1647950188'!$C:$C,Data_Extraction!$A441),"")</f>
        <v/>
      </c>
      <c r="G441" t="str">
        <f>IFERROR(AVERAGEIFS('HeartRate-2022-03-21-1647950188'!$B:$B,'HeartRate-2022-03-21-1647950188'!$A:$A,Data_Extraction!G$2,'HeartRate-2022-03-21-1647950188'!$C:$C,Data_Extraction!$A441),"")</f>
        <v/>
      </c>
      <c r="H441" t="str">
        <f>IFERROR(AVERAGEIFS('HeartRate-2022-03-21-1647950188'!$B:$B,'HeartRate-2022-03-21-1647950188'!$A:$A,Data_Extraction!H$2,'HeartRate-2022-03-21-1647950188'!$C:$C,Data_Extraction!$A441),"")</f>
        <v/>
      </c>
      <c r="I441">
        <f>IFERROR(AVERAGEIFS('HeartRate-2022-03-21-1647950188'!$B:$B,'HeartRate-2022-03-21-1647950188'!$A:$A,Data_Extraction!I$2,'HeartRate-2022-03-21-1647950188'!$C:$C,Data_Extraction!$A441),"")</f>
        <v>95</v>
      </c>
      <c r="J441" s="8">
        <f t="shared" si="37"/>
        <v>105.5</v>
      </c>
      <c r="N441" s="11">
        <f>Data_Extraction!A441</f>
        <v>44634.461099537039</v>
      </c>
      <c r="O441" s="15">
        <f t="shared" si="38"/>
        <v>44634</v>
      </c>
      <c r="P441" s="16">
        <f t="shared" si="39"/>
        <v>0.46109953703703704</v>
      </c>
      <c r="Q441" s="12">
        <f>IF(Data_Extraction!B441="",Data_Extraction!$J441*(Q$1),Data_Extraction!B441)</f>
        <v>116</v>
      </c>
      <c r="R441" s="12">
        <f>IF(Data_Extraction!C441="",Data_Extraction!$J441*(R$1),Data_Extraction!C441)</f>
        <v>97.06</v>
      </c>
      <c r="S441" s="12">
        <f>IF(Data_Extraction!D441="",Data_Extraction!$J441*(S$1),Data_Extraction!D441)</f>
        <v>109.72</v>
      </c>
      <c r="T441" s="12">
        <f>IF(Data_Extraction!E441="",Data_Extraction!$J441*(T$1),Data_Extraction!E441)</f>
        <v>100.22499999999999</v>
      </c>
      <c r="U441" s="12">
        <f>IF(Data_Extraction!F441="",Data_Extraction!$J441*(U$1),Data_Extraction!F441)</f>
        <v>103.39</v>
      </c>
      <c r="V441" s="12">
        <f>IF(Data_Extraction!G441="",Data_Extraction!$J441*(V$1),Data_Extraction!G441)</f>
        <v>96.00500000000001</v>
      </c>
      <c r="W441" s="12">
        <f>IF(Data_Extraction!H441="",Data_Extraction!$J441*(W$1),Data_Extraction!H441)</f>
        <v>112.88500000000001</v>
      </c>
      <c r="X441" s="12">
        <f>IF(Data_Extraction!I441="",Data_Extraction!$J441*(X$1),Data_Extraction!I441)</f>
        <v>95</v>
      </c>
      <c r="Y441" s="13">
        <f t="shared" si="36"/>
        <v>103.785625</v>
      </c>
      <c r="Z441" s="17" t="str">
        <f t="shared" si="40"/>
        <v>Afternoon</v>
      </c>
      <c r="AA441" s="14" t="str">
        <f>VLOOKUP($N441,'HeartRate-2022-03-21-1647950188'!$C:$G,2,0)</f>
        <v>Introduction</v>
      </c>
      <c r="AB441" s="14" t="str">
        <f>VLOOKUP($N441,'HeartRate-2022-03-21-1647950188'!$C:$G,3,0)</f>
        <v>Off Campus</v>
      </c>
      <c r="AC441" s="14" t="str">
        <f>VLOOKUP($N441,'HeartRate-2022-03-21-1647950188'!$C:$G,4,0)</f>
        <v>Walking</v>
      </c>
      <c r="AD441" s="14" t="str">
        <f>VLOOKUP($N441,'HeartRate-2022-03-21-1647950188'!$C:$G,5,0)</f>
        <v>Technical Contexts</v>
      </c>
      <c r="AE441">
        <f t="shared" si="41"/>
        <v>0</v>
      </c>
      <c r="AF441" s="18">
        <v>44634</v>
      </c>
      <c r="AG441" s="19">
        <v>0.46109953703703704</v>
      </c>
    </row>
    <row r="442" spans="1:33" x14ac:dyDescent="0.3">
      <c r="A442" s="5">
        <v>44634.461793981478</v>
      </c>
      <c r="B442">
        <f>IFERROR(AVERAGEIFS('HeartRate-2022-03-21-1647950188'!$B:$B,'HeartRate-2022-03-21-1647950188'!$A:$A,Data_Extraction!B$2,'HeartRate-2022-03-21-1647950188'!$C:$C,Data_Extraction!$A442),"")</f>
        <v>113</v>
      </c>
      <c r="C442" t="str">
        <f>IFERROR(AVERAGEIFS('HeartRate-2022-03-21-1647950188'!$B:$B,'HeartRate-2022-03-21-1647950188'!$A:$A,Data_Extraction!C$2,'HeartRate-2022-03-21-1647950188'!$C:$C,Data_Extraction!$A442),"")</f>
        <v/>
      </c>
      <c r="D442" t="str">
        <f>IFERROR(AVERAGEIFS('HeartRate-2022-03-21-1647950188'!$B:$B,'HeartRate-2022-03-21-1647950188'!$A:$A,Data_Extraction!D$2,'HeartRate-2022-03-21-1647950188'!$C:$C,Data_Extraction!$A442),"")</f>
        <v/>
      </c>
      <c r="E442" t="str">
        <f>IFERROR(AVERAGEIFS('HeartRate-2022-03-21-1647950188'!$B:$B,'HeartRate-2022-03-21-1647950188'!$A:$A,Data_Extraction!E$2,'HeartRate-2022-03-21-1647950188'!$C:$C,Data_Extraction!$A442),"")</f>
        <v/>
      </c>
      <c r="F442" t="str">
        <f>IFERROR(AVERAGEIFS('HeartRate-2022-03-21-1647950188'!$B:$B,'HeartRate-2022-03-21-1647950188'!$A:$A,Data_Extraction!F$2,'HeartRate-2022-03-21-1647950188'!$C:$C,Data_Extraction!$A442),"")</f>
        <v/>
      </c>
      <c r="G442" t="str">
        <f>IFERROR(AVERAGEIFS('HeartRate-2022-03-21-1647950188'!$B:$B,'HeartRate-2022-03-21-1647950188'!$A:$A,Data_Extraction!G$2,'HeartRate-2022-03-21-1647950188'!$C:$C,Data_Extraction!$A442),"")</f>
        <v/>
      </c>
      <c r="H442" t="str">
        <f>IFERROR(AVERAGEIFS('HeartRate-2022-03-21-1647950188'!$B:$B,'HeartRate-2022-03-21-1647950188'!$A:$A,Data_Extraction!H$2,'HeartRate-2022-03-21-1647950188'!$C:$C,Data_Extraction!$A442),"")</f>
        <v/>
      </c>
      <c r="I442">
        <f>IFERROR(AVERAGEIFS('HeartRate-2022-03-21-1647950188'!$B:$B,'HeartRate-2022-03-21-1647950188'!$A:$A,Data_Extraction!I$2,'HeartRate-2022-03-21-1647950188'!$C:$C,Data_Extraction!$A442),"")</f>
        <v>102</v>
      </c>
      <c r="J442" s="8">
        <f t="shared" si="37"/>
        <v>107.5</v>
      </c>
      <c r="N442" s="11">
        <f>Data_Extraction!A442</f>
        <v>44634.461793981478</v>
      </c>
      <c r="O442" s="15">
        <f t="shared" si="38"/>
        <v>44634</v>
      </c>
      <c r="P442" s="16">
        <f t="shared" si="39"/>
        <v>0.46179398148148149</v>
      </c>
      <c r="Q442" s="12">
        <f>IF(Data_Extraction!B442="",Data_Extraction!$J442*(Q$1),Data_Extraction!B442)</f>
        <v>113</v>
      </c>
      <c r="R442" s="12">
        <f>IF(Data_Extraction!C442="",Data_Extraction!$J442*(R$1),Data_Extraction!C442)</f>
        <v>98.9</v>
      </c>
      <c r="S442" s="12">
        <f>IF(Data_Extraction!D442="",Data_Extraction!$J442*(S$1),Data_Extraction!D442)</f>
        <v>111.8</v>
      </c>
      <c r="T442" s="12">
        <f>IF(Data_Extraction!E442="",Data_Extraction!$J442*(T$1),Data_Extraction!E442)</f>
        <v>102.125</v>
      </c>
      <c r="U442" s="12">
        <f>IF(Data_Extraction!F442="",Data_Extraction!$J442*(U$1),Data_Extraction!F442)</f>
        <v>105.35</v>
      </c>
      <c r="V442" s="12">
        <f>IF(Data_Extraction!G442="",Data_Extraction!$J442*(V$1),Data_Extraction!G442)</f>
        <v>97.825000000000003</v>
      </c>
      <c r="W442" s="12">
        <f>IF(Data_Extraction!H442="",Data_Extraction!$J442*(W$1),Data_Extraction!H442)</f>
        <v>115.02500000000001</v>
      </c>
      <c r="X442" s="12">
        <f>IF(Data_Extraction!I442="",Data_Extraction!$J442*(X$1),Data_Extraction!I442)</f>
        <v>102</v>
      </c>
      <c r="Y442" s="13">
        <f t="shared" si="36"/>
        <v>105.753125</v>
      </c>
      <c r="Z442" s="17" t="str">
        <f t="shared" si="40"/>
        <v>Afternoon</v>
      </c>
      <c r="AA442" s="14" t="str">
        <f>VLOOKUP($N442,'HeartRate-2022-03-21-1647950188'!$C:$G,2,0)</f>
        <v>Introduction</v>
      </c>
      <c r="AB442" s="14" t="str">
        <f>VLOOKUP($N442,'HeartRate-2022-03-21-1647950188'!$C:$G,3,0)</f>
        <v>Off Campus</v>
      </c>
      <c r="AC442" s="14" t="str">
        <f>VLOOKUP($N442,'HeartRate-2022-03-21-1647950188'!$C:$G,4,0)</f>
        <v>Walking</v>
      </c>
      <c r="AD442" s="14" t="str">
        <f>VLOOKUP($N442,'HeartRate-2022-03-21-1647950188'!$C:$G,5,0)</f>
        <v>Technical Contexts</v>
      </c>
      <c r="AE442">
        <f t="shared" si="41"/>
        <v>0</v>
      </c>
      <c r="AF442" s="18">
        <v>44634</v>
      </c>
      <c r="AG442" s="19">
        <v>0.46179398148148149</v>
      </c>
    </row>
    <row r="443" spans="1:33" x14ac:dyDescent="0.3">
      <c r="A443" s="5">
        <v>44634.462488425925</v>
      </c>
      <c r="B443">
        <f>IFERROR(AVERAGEIFS('HeartRate-2022-03-21-1647950188'!$B:$B,'HeartRate-2022-03-21-1647950188'!$A:$A,Data_Extraction!B$2,'HeartRate-2022-03-21-1647950188'!$C:$C,Data_Extraction!$A443),"")</f>
        <v>112</v>
      </c>
      <c r="C443" t="str">
        <f>IFERROR(AVERAGEIFS('HeartRate-2022-03-21-1647950188'!$B:$B,'HeartRate-2022-03-21-1647950188'!$A:$A,Data_Extraction!C$2,'HeartRate-2022-03-21-1647950188'!$C:$C,Data_Extraction!$A443),"")</f>
        <v/>
      </c>
      <c r="D443" t="str">
        <f>IFERROR(AVERAGEIFS('HeartRate-2022-03-21-1647950188'!$B:$B,'HeartRate-2022-03-21-1647950188'!$A:$A,Data_Extraction!D$2,'HeartRate-2022-03-21-1647950188'!$C:$C,Data_Extraction!$A443),"")</f>
        <v/>
      </c>
      <c r="E443" t="str">
        <f>IFERROR(AVERAGEIFS('HeartRate-2022-03-21-1647950188'!$B:$B,'HeartRate-2022-03-21-1647950188'!$A:$A,Data_Extraction!E$2,'HeartRate-2022-03-21-1647950188'!$C:$C,Data_Extraction!$A443),"")</f>
        <v/>
      </c>
      <c r="F443" t="str">
        <f>IFERROR(AVERAGEIFS('HeartRate-2022-03-21-1647950188'!$B:$B,'HeartRate-2022-03-21-1647950188'!$A:$A,Data_Extraction!F$2,'HeartRate-2022-03-21-1647950188'!$C:$C,Data_Extraction!$A443),"")</f>
        <v/>
      </c>
      <c r="G443" t="str">
        <f>IFERROR(AVERAGEIFS('HeartRate-2022-03-21-1647950188'!$B:$B,'HeartRate-2022-03-21-1647950188'!$A:$A,Data_Extraction!G$2,'HeartRate-2022-03-21-1647950188'!$C:$C,Data_Extraction!$A443),"")</f>
        <v/>
      </c>
      <c r="H443" t="str">
        <f>IFERROR(AVERAGEIFS('HeartRate-2022-03-21-1647950188'!$B:$B,'HeartRate-2022-03-21-1647950188'!$A:$A,Data_Extraction!H$2,'HeartRate-2022-03-21-1647950188'!$C:$C,Data_Extraction!$A443),"")</f>
        <v/>
      </c>
      <c r="I443">
        <f>IFERROR(AVERAGEIFS('HeartRate-2022-03-21-1647950188'!$B:$B,'HeartRate-2022-03-21-1647950188'!$A:$A,Data_Extraction!I$2,'HeartRate-2022-03-21-1647950188'!$C:$C,Data_Extraction!$A443),"")</f>
        <v>101</v>
      </c>
      <c r="J443" s="8">
        <f t="shared" si="37"/>
        <v>106.5</v>
      </c>
      <c r="N443" s="11">
        <f>Data_Extraction!A443</f>
        <v>44634.462488425925</v>
      </c>
      <c r="O443" s="15">
        <f t="shared" si="38"/>
        <v>44634</v>
      </c>
      <c r="P443" s="16">
        <f t="shared" si="39"/>
        <v>0.46248842592592593</v>
      </c>
      <c r="Q443" s="12">
        <f>IF(Data_Extraction!B443="",Data_Extraction!$J443*(Q$1),Data_Extraction!B443)</f>
        <v>112</v>
      </c>
      <c r="R443" s="12">
        <f>IF(Data_Extraction!C443="",Data_Extraction!$J443*(R$1),Data_Extraction!C443)</f>
        <v>97.98</v>
      </c>
      <c r="S443" s="12">
        <f>IF(Data_Extraction!D443="",Data_Extraction!$J443*(S$1),Data_Extraction!D443)</f>
        <v>110.76</v>
      </c>
      <c r="T443" s="12">
        <f>IF(Data_Extraction!E443="",Data_Extraction!$J443*(T$1),Data_Extraction!E443)</f>
        <v>101.175</v>
      </c>
      <c r="U443" s="12">
        <f>IF(Data_Extraction!F443="",Data_Extraction!$J443*(U$1),Data_Extraction!F443)</f>
        <v>104.37</v>
      </c>
      <c r="V443" s="12">
        <f>IF(Data_Extraction!G443="",Data_Extraction!$J443*(V$1),Data_Extraction!G443)</f>
        <v>96.915000000000006</v>
      </c>
      <c r="W443" s="12">
        <f>IF(Data_Extraction!H443="",Data_Extraction!$J443*(W$1),Data_Extraction!H443)</f>
        <v>113.95500000000001</v>
      </c>
      <c r="X443" s="12">
        <f>IF(Data_Extraction!I443="",Data_Extraction!$J443*(X$1),Data_Extraction!I443)</f>
        <v>101</v>
      </c>
      <c r="Y443" s="13">
        <f t="shared" si="36"/>
        <v>104.76937500000001</v>
      </c>
      <c r="Z443" s="17" t="str">
        <f t="shared" si="40"/>
        <v>Afternoon</v>
      </c>
      <c r="AA443" s="14" t="str">
        <f>VLOOKUP($N443,'HeartRate-2022-03-21-1647950188'!$C:$G,2,0)</f>
        <v>Introduction</v>
      </c>
      <c r="AB443" s="14" t="str">
        <f>VLOOKUP($N443,'HeartRate-2022-03-21-1647950188'!$C:$G,3,0)</f>
        <v>Off Campus</v>
      </c>
      <c r="AC443" s="14" t="str">
        <f>VLOOKUP($N443,'HeartRate-2022-03-21-1647950188'!$C:$G,4,0)</f>
        <v>Walking</v>
      </c>
      <c r="AD443" s="14" t="str">
        <f>VLOOKUP($N443,'HeartRate-2022-03-21-1647950188'!$C:$G,5,0)</f>
        <v>Technical Contexts</v>
      </c>
      <c r="AE443">
        <f t="shared" si="41"/>
        <v>0</v>
      </c>
      <c r="AF443" s="18">
        <v>44634</v>
      </c>
      <c r="AG443" s="19">
        <v>0.46248842592592593</v>
      </c>
    </row>
    <row r="444" spans="1:33" x14ac:dyDescent="0.3">
      <c r="A444" s="5">
        <v>44634.462500000001</v>
      </c>
      <c r="B444" t="str">
        <f>IFERROR(AVERAGEIFS('HeartRate-2022-03-21-1647950188'!$B:$B,'HeartRate-2022-03-21-1647950188'!$A:$A,Data_Extraction!B$2,'HeartRate-2022-03-21-1647950188'!$C:$C,Data_Extraction!$A444),"")</f>
        <v/>
      </c>
      <c r="C444">
        <f>IFERROR(AVERAGEIFS('HeartRate-2022-03-21-1647950188'!$B:$B,'HeartRate-2022-03-21-1647950188'!$A:$A,Data_Extraction!C$2,'HeartRate-2022-03-21-1647950188'!$C:$C,Data_Extraction!$A444),"")</f>
        <v>94</v>
      </c>
      <c r="D444" t="str">
        <f>IFERROR(AVERAGEIFS('HeartRate-2022-03-21-1647950188'!$B:$B,'HeartRate-2022-03-21-1647950188'!$A:$A,Data_Extraction!D$2,'HeartRate-2022-03-21-1647950188'!$C:$C,Data_Extraction!$A444),"")</f>
        <v/>
      </c>
      <c r="E444" t="str">
        <f>IFERROR(AVERAGEIFS('HeartRate-2022-03-21-1647950188'!$B:$B,'HeartRate-2022-03-21-1647950188'!$A:$A,Data_Extraction!E$2,'HeartRate-2022-03-21-1647950188'!$C:$C,Data_Extraction!$A444),"")</f>
        <v/>
      </c>
      <c r="F444" t="str">
        <f>IFERROR(AVERAGEIFS('HeartRate-2022-03-21-1647950188'!$B:$B,'HeartRate-2022-03-21-1647950188'!$A:$A,Data_Extraction!F$2,'HeartRate-2022-03-21-1647950188'!$C:$C,Data_Extraction!$A444),"")</f>
        <v/>
      </c>
      <c r="G444">
        <f>IFERROR(AVERAGEIFS('HeartRate-2022-03-21-1647950188'!$B:$B,'HeartRate-2022-03-21-1647950188'!$A:$A,Data_Extraction!G$2,'HeartRate-2022-03-21-1647950188'!$C:$C,Data_Extraction!$A444),"")</f>
        <v>93</v>
      </c>
      <c r="H444">
        <f>IFERROR(AVERAGEIFS('HeartRate-2022-03-21-1647950188'!$B:$B,'HeartRate-2022-03-21-1647950188'!$A:$A,Data_Extraction!H$2,'HeartRate-2022-03-21-1647950188'!$C:$C,Data_Extraction!$A444),"")</f>
        <v>88</v>
      </c>
      <c r="I444" t="str">
        <f>IFERROR(AVERAGEIFS('HeartRate-2022-03-21-1647950188'!$B:$B,'HeartRate-2022-03-21-1647950188'!$A:$A,Data_Extraction!I$2,'HeartRate-2022-03-21-1647950188'!$C:$C,Data_Extraction!$A444),"")</f>
        <v/>
      </c>
      <c r="J444" s="8">
        <f t="shared" si="37"/>
        <v>91.666666666666671</v>
      </c>
      <c r="N444" s="11">
        <f>Data_Extraction!A444</f>
        <v>44634.462500000001</v>
      </c>
      <c r="O444" s="15">
        <f t="shared" si="38"/>
        <v>44634</v>
      </c>
      <c r="P444" s="16">
        <f t="shared" si="39"/>
        <v>0.46249999999999997</v>
      </c>
      <c r="Q444" s="12">
        <f>IF(Data_Extraction!B444="",Data_Extraction!$J444*(Q$1),Data_Extraction!B444)</f>
        <v>82.5</v>
      </c>
      <c r="R444" s="12">
        <f>IF(Data_Extraction!C444="",Data_Extraction!$J444*(R$1),Data_Extraction!C444)</f>
        <v>94</v>
      </c>
      <c r="S444" s="12">
        <f>IF(Data_Extraction!D444="",Data_Extraction!$J444*(S$1),Data_Extraction!D444)</f>
        <v>95.333333333333343</v>
      </c>
      <c r="T444" s="12">
        <f>IF(Data_Extraction!E444="",Data_Extraction!$J444*(T$1),Data_Extraction!E444)</f>
        <v>87.083333333333329</v>
      </c>
      <c r="U444" s="12">
        <f>IF(Data_Extraction!F444="",Data_Extraction!$J444*(U$1),Data_Extraction!F444)</f>
        <v>89.833333333333343</v>
      </c>
      <c r="V444" s="12">
        <f>IF(Data_Extraction!G444="",Data_Extraction!$J444*(V$1),Data_Extraction!G444)</f>
        <v>93</v>
      </c>
      <c r="W444" s="12">
        <f>IF(Data_Extraction!H444="",Data_Extraction!$J444*(W$1),Data_Extraction!H444)</f>
        <v>88</v>
      </c>
      <c r="X444" s="12">
        <f>IF(Data_Extraction!I444="",Data_Extraction!$J444*(X$1),Data_Extraction!I444)</f>
        <v>88.916666666666671</v>
      </c>
      <c r="Y444" s="13">
        <f t="shared" si="36"/>
        <v>89.833333333333329</v>
      </c>
      <c r="Z444" s="17" t="str">
        <f t="shared" si="40"/>
        <v>Afternoon</v>
      </c>
      <c r="AA444" s="14" t="str">
        <f>VLOOKUP($N444,'HeartRate-2022-03-21-1647950188'!$C:$G,2,0)</f>
        <v>Introduction</v>
      </c>
      <c r="AB444" s="14" t="str">
        <f>VLOOKUP($N444,'HeartRate-2022-03-21-1647950188'!$C:$G,3,0)</f>
        <v>Off Campus</v>
      </c>
      <c r="AC444" s="14" t="str">
        <f>VLOOKUP($N444,'HeartRate-2022-03-21-1647950188'!$C:$G,4,0)</f>
        <v>Walking</v>
      </c>
      <c r="AD444" s="14" t="str">
        <f>VLOOKUP($N444,'HeartRate-2022-03-21-1647950188'!$C:$G,5,0)</f>
        <v>Technical Contexts</v>
      </c>
      <c r="AE444">
        <f t="shared" si="41"/>
        <v>0</v>
      </c>
      <c r="AF444" s="18">
        <v>44634</v>
      </c>
      <c r="AG444" s="19">
        <v>0.46249999999999997</v>
      </c>
    </row>
    <row r="445" spans="1:33" x14ac:dyDescent="0.3">
      <c r="A445" s="5">
        <v>44634.462847222225</v>
      </c>
      <c r="B445" t="str">
        <f>IFERROR(AVERAGEIFS('HeartRate-2022-03-21-1647950188'!$B:$B,'HeartRate-2022-03-21-1647950188'!$A:$A,Data_Extraction!B$2,'HeartRate-2022-03-21-1647950188'!$C:$C,Data_Extraction!$A445),"")</f>
        <v/>
      </c>
      <c r="C445" t="str">
        <f>IFERROR(AVERAGEIFS('HeartRate-2022-03-21-1647950188'!$B:$B,'HeartRate-2022-03-21-1647950188'!$A:$A,Data_Extraction!C$2,'HeartRate-2022-03-21-1647950188'!$C:$C,Data_Extraction!$A445),"")</f>
        <v/>
      </c>
      <c r="D445" t="str">
        <f>IFERROR(AVERAGEIFS('HeartRate-2022-03-21-1647950188'!$B:$B,'HeartRate-2022-03-21-1647950188'!$A:$A,Data_Extraction!D$2,'HeartRate-2022-03-21-1647950188'!$C:$C,Data_Extraction!$A445),"")</f>
        <v/>
      </c>
      <c r="E445" t="str">
        <f>IFERROR(AVERAGEIFS('HeartRate-2022-03-21-1647950188'!$B:$B,'HeartRate-2022-03-21-1647950188'!$A:$A,Data_Extraction!E$2,'HeartRate-2022-03-21-1647950188'!$C:$C,Data_Extraction!$A445),"")</f>
        <v/>
      </c>
      <c r="F445" t="str">
        <f>IFERROR(AVERAGEIFS('HeartRate-2022-03-21-1647950188'!$B:$B,'HeartRate-2022-03-21-1647950188'!$A:$A,Data_Extraction!F$2,'HeartRate-2022-03-21-1647950188'!$C:$C,Data_Extraction!$A445),"")</f>
        <v/>
      </c>
      <c r="G445" t="str">
        <f>IFERROR(AVERAGEIFS('HeartRate-2022-03-21-1647950188'!$B:$B,'HeartRate-2022-03-21-1647950188'!$A:$A,Data_Extraction!G$2,'HeartRate-2022-03-21-1647950188'!$C:$C,Data_Extraction!$A445),"")</f>
        <v/>
      </c>
      <c r="H445" t="str">
        <f>IFERROR(AVERAGEIFS('HeartRate-2022-03-21-1647950188'!$B:$B,'HeartRate-2022-03-21-1647950188'!$A:$A,Data_Extraction!H$2,'HeartRate-2022-03-21-1647950188'!$C:$C,Data_Extraction!$A445),"")</f>
        <v/>
      </c>
      <c r="I445">
        <f>IFERROR(AVERAGEIFS('HeartRate-2022-03-21-1647950188'!$B:$B,'HeartRate-2022-03-21-1647950188'!$A:$A,Data_Extraction!I$2,'HeartRate-2022-03-21-1647950188'!$C:$C,Data_Extraction!$A445),"")</f>
        <v>104</v>
      </c>
      <c r="J445" s="8">
        <f t="shared" si="37"/>
        <v>104</v>
      </c>
      <c r="N445" s="11">
        <f>Data_Extraction!A445</f>
        <v>44634.462847222225</v>
      </c>
      <c r="O445" s="15">
        <f t="shared" si="38"/>
        <v>44634</v>
      </c>
      <c r="P445" s="16">
        <f t="shared" si="39"/>
        <v>0.46284722222222219</v>
      </c>
      <c r="Q445" s="12">
        <f>IF(Data_Extraction!B445="",Data_Extraction!$J445*(Q$1),Data_Extraction!B445)</f>
        <v>93.600000000000009</v>
      </c>
      <c r="R445" s="12">
        <f>IF(Data_Extraction!C445="",Data_Extraction!$J445*(R$1),Data_Extraction!C445)</f>
        <v>95.68</v>
      </c>
      <c r="S445" s="12">
        <f>IF(Data_Extraction!D445="",Data_Extraction!$J445*(S$1),Data_Extraction!D445)</f>
        <v>108.16</v>
      </c>
      <c r="T445" s="12">
        <f>IF(Data_Extraction!E445="",Data_Extraction!$J445*(T$1),Data_Extraction!E445)</f>
        <v>98.8</v>
      </c>
      <c r="U445" s="12">
        <f>IF(Data_Extraction!F445="",Data_Extraction!$J445*(U$1),Data_Extraction!F445)</f>
        <v>101.92</v>
      </c>
      <c r="V445" s="12">
        <f>IF(Data_Extraction!G445="",Data_Extraction!$J445*(V$1),Data_Extraction!G445)</f>
        <v>94.64</v>
      </c>
      <c r="W445" s="12">
        <f>IF(Data_Extraction!H445="",Data_Extraction!$J445*(W$1),Data_Extraction!H445)</f>
        <v>111.28</v>
      </c>
      <c r="X445" s="12">
        <f>IF(Data_Extraction!I445="",Data_Extraction!$J445*(X$1),Data_Extraction!I445)</f>
        <v>104</v>
      </c>
      <c r="Y445" s="13">
        <f t="shared" si="36"/>
        <v>101.01</v>
      </c>
      <c r="Z445" s="17" t="str">
        <f t="shared" si="40"/>
        <v>Afternoon</v>
      </c>
      <c r="AA445" s="14" t="str">
        <f>VLOOKUP($N445,'HeartRate-2022-03-21-1647950188'!$C:$G,2,0)</f>
        <v>Introduction</v>
      </c>
      <c r="AB445" s="14" t="str">
        <f>VLOOKUP($N445,'HeartRate-2022-03-21-1647950188'!$C:$G,3,0)</f>
        <v>Off Campus</v>
      </c>
      <c r="AC445" s="14" t="str">
        <f>VLOOKUP($N445,'HeartRate-2022-03-21-1647950188'!$C:$G,4,0)</f>
        <v>Walking</v>
      </c>
      <c r="AD445" s="14" t="str">
        <f>VLOOKUP($N445,'HeartRate-2022-03-21-1647950188'!$C:$G,5,0)</f>
        <v>Technical Contexts</v>
      </c>
      <c r="AE445">
        <f t="shared" si="41"/>
        <v>0</v>
      </c>
      <c r="AF445" s="18">
        <v>44634</v>
      </c>
      <c r="AG445" s="19">
        <v>0.46284722222222219</v>
      </c>
    </row>
    <row r="446" spans="1:33" x14ac:dyDescent="0.3">
      <c r="A446" s="5">
        <v>44634.462916666664</v>
      </c>
      <c r="B446" t="str">
        <f>IFERROR(AVERAGEIFS('HeartRate-2022-03-21-1647950188'!$B:$B,'HeartRate-2022-03-21-1647950188'!$A:$A,Data_Extraction!B$2,'HeartRate-2022-03-21-1647950188'!$C:$C,Data_Extraction!$A446),"")</f>
        <v/>
      </c>
      <c r="C446" t="str">
        <f>IFERROR(AVERAGEIFS('HeartRate-2022-03-21-1647950188'!$B:$B,'HeartRate-2022-03-21-1647950188'!$A:$A,Data_Extraction!C$2,'HeartRate-2022-03-21-1647950188'!$C:$C,Data_Extraction!$A446),"")</f>
        <v/>
      </c>
      <c r="D446" t="str">
        <f>IFERROR(AVERAGEIFS('HeartRate-2022-03-21-1647950188'!$B:$B,'HeartRate-2022-03-21-1647950188'!$A:$A,Data_Extraction!D$2,'HeartRate-2022-03-21-1647950188'!$C:$C,Data_Extraction!$A446),"")</f>
        <v/>
      </c>
      <c r="E446" t="str">
        <f>IFERROR(AVERAGEIFS('HeartRate-2022-03-21-1647950188'!$B:$B,'HeartRate-2022-03-21-1647950188'!$A:$A,Data_Extraction!E$2,'HeartRate-2022-03-21-1647950188'!$C:$C,Data_Extraction!$A446),"")</f>
        <v/>
      </c>
      <c r="F446" t="str">
        <f>IFERROR(AVERAGEIFS('HeartRate-2022-03-21-1647950188'!$B:$B,'HeartRate-2022-03-21-1647950188'!$A:$A,Data_Extraction!F$2,'HeartRate-2022-03-21-1647950188'!$C:$C,Data_Extraction!$A446),"")</f>
        <v/>
      </c>
      <c r="G446" t="str">
        <f>IFERROR(AVERAGEIFS('HeartRate-2022-03-21-1647950188'!$B:$B,'HeartRate-2022-03-21-1647950188'!$A:$A,Data_Extraction!G$2,'HeartRate-2022-03-21-1647950188'!$C:$C,Data_Extraction!$A446),"")</f>
        <v/>
      </c>
      <c r="H446" t="str">
        <f>IFERROR(AVERAGEIFS('HeartRate-2022-03-21-1647950188'!$B:$B,'HeartRate-2022-03-21-1647950188'!$A:$A,Data_Extraction!H$2,'HeartRate-2022-03-21-1647950188'!$C:$C,Data_Extraction!$A446),"")</f>
        <v/>
      </c>
      <c r="I446">
        <f>IFERROR(AVERAGEIFS('HeartRate-2022-03-21-1647950188'!$B:$B,'HeartRate-2022-03-21-1647950188'!$A:$A,Data_Extraction!I$2,'HeartRate-2022-03-21-1647950188'!$C:$C,Data_Extraction!$A446),"")</f>
        <v>103</v>
      </c>
      <c r="J446" s="8">
        <f t="shared" si="37"/>
        <v>103</v>
      </c>
      <c r="N446" s="11">
        <f>Data_Extraction!A446</f>
        <v>44634.462916666664</v>
      </c>
      <c r="O446" s="15">
        <f t="shared" si="38"/>
        <v>44634</v>
      </c>
      <c r="P446" s="16">
        <f t="shared" si="39"/>
        <v>0.46291666666666664</v>
      </c>
      <c r="Q446" s="12">
        <f>IF(Data_Extraction!B446="",Data_Extraction!$J446*(Q$1),Data_Extraction!B446)</f>
        <v>92.7</v>
      </c>
      <c r="R446" s="12">
        <f>IF(Data_Extraction!C446="",Data_Extraction!$J446*(R$1),Data_Extraction!C446)</f>
        <v>94.76</v>
      </c>
      <c r="S446" s="12">
        <f>IF(Data_Extraction!D446="",Data_Extraction!$J446*(S$1),Data_Extraction!D446)</f>
        <v>107.12</v>
      </c>
      <c r="T446" s="12">
        <f>IF(Data_Extraction!E446="",Data_Extraction!$J446*(T$1),Data_Extraction!E446)</f>
        <v>97.85</v>
      </c>
      <c r="U446" s="12">
        <f>IF(Data_Extraction!F446="",Data_Extraction!$J446*(U$1),Data_Extraction!F446)</f>
        <v>100.94</v>
      </c>
      <c r="V446" s="12">
        <f>IF(Data_Extraction!G446="",Data_Extraction!$J446*(V$1),Data_Extraction!G446)</f>
        <v>93.73</v>
      </c>
      <c r="W446" s="12">
        <f>IF(Data_Extraction!H446="",Data_Extraction!$J446*(W$1),Data_Extraction!H446)</f>
        <v>110.21000000000001</v>
      </c>
      <c r="X446" s="12">
        <f>IF(Data_Extraction!I446="",Data_Extraction!$J446*(X$1),Data_Extraction!I446)</f>
        <v>103</v>
      </c>
      <c r="Y446" s="13">
        <f t="shared" si="36"/>
        <v>100.03875000000001</v>
      </c>
      <c r="Z446" s="17" t="str">
        <f t="shared" si="40"/>
        <v>Afternoon</v>
      </c>
      <c r="AA446" s="14" t="str">
        <f>VLOOKUP($N446,'HeartRate-2022-03-21-1647950188'!$C:$G,2,0)</f>
        <v>Introduction</v>
      </c>
      <c r="AB446" s="14" t="str">
        <f>VLOOKUP($N446,'HeartRate-2022-03-21-1647950188'!$C:$G,3,0)</f>
        <v>Off Campus</v>
      </c>
      <c r="AC446" s="14" t="str">
        <f>VLOOKUP($N446,'HeartRate-2022-03-21-1647950188'!$C:$G,4,0)</f>
        <v>Walking</v>
      </c>
      <c r="AD446" s="14" t="str">
        <f>VLOOKUP($N446,'HeartRate-2022-03-21-1647950188'!$C:$G,5,0)</f>
        <v>Technical Contexts</v>
      </c>
      <c r="AE446">
        <f t="shared" si="41"/>
        <v>0</v>
      </c>
      <c r="AF446" s="18">
        <v>44634</v>
      </c>
      <c r="AG446" s="19">
        <v>0.46291666666666664</v>
      </c>
    </row>
    <row r="447" spans="1:33" x14ac:dyDescent="0.3">
      <c r="A447" s="5">
        <v>44634.463182870371</v>
      </c>
      <c r="B447">
        <f>IFERROR(AVERAGEIFS('HeartRate-2022-03-21-1647950188'!$B:$B,'HeartRate-2022-03-21-1647950188'!$A:$A,Data_Extraction!B$2,'HeartRate-2022-03-21-1647950188'!$C:$C,Data_Extraction!$A447),"")</f>
        <v>101</v>
      </c>
      <c r="C447" t="str">
        <f>IFERROR(AVERAGEIFS('HeartRate-2022-03-21-1647950188'!$B:$B,'HeartRate-2022-03-21-1647950188'!$A:$A,Data_Extraction!C$2,'HeartRate-2022-03-21-1647950188'!$C:$C,Data_Extraction!$A447),"")</f>
        <v/>
      </c>
      <c r="D447" t="str">
        <f>IFERROR(AVERAGEIFS('HeartRate-2022-03-21-1647950188'!$B:$B,'HeartRate-2022-03-21-1647950188'!$A:$A,Data_Extraction!D$2,'HeartRate-2022-03-21-1647950188'!$C:$C,Data_Extraction!$A447),"")</f>
        <v/>
      </c>
      <c r="E447" t="str">
        <f>IFERROR(AVERAGEIFS('HeartRate-2022-03-21-1647950188'!$B:$B,'HeartRate-2022-03-21-1647950188'!$A:$A,Data_Extraction!E$2,'HeartRate-2022-03-21-1647950188'!$C:$C,Data_Extraction!$A447),"")</f>
        <v/>
      </c>
      <c r="F447" t="str">
        <f>IFERROR(AVERAGEIFS('HeartRate-2022-03-21-1647950188'!$B:$B,'HeartRate-2022-03-21-1647950188'!$A:$A,Data_Extraction!F$2,'HeartRate-2022-03-21-1647950188'!$C:$C,Data_Extraction!$A447),"")</f>
        <v/>
      </c>
      <c r="G447" t="str">
        <f>IFERROR(AVERAGEIFS('HeartRate-2022-03-21-1647950188'!$B:$B,'HeartRate-2022-03-21-1647950188'!$A:$A,Data_Extraction!G$2,'HeartRate-2022-03-21-1647950188'!$C:$C,Data_Extraction!$A447),"")</f>
        <v/>
      </c>
      <c r="H447" t="str">
        <f>IFERROR(AVERAGEIFS('HeartRate-2022-03-21-1647950188'!$B:$B,'HeartRate-2022-03-21-1647950188'!$A:$A,Data_Extraction!H$2,'HeartRate-2022-03-21-1647950188'!$C:$C,Data_Extraction!$A447),"")</f>
        <v/>
      </c>
      <c r="I447">
        <f>IFERROR(AVERAGEIFS('HeartRate-2022-03-21-1647950188'!$B:$B,'HeartRate-2022-03-21-1647950188'!$A:$A,Data_Extraction!I$2,'HeartRate-2022-03-21-1647950188'!$C:$C,Data_Extraction!$A447),"")</f>
        <v>110</v>
      </c>
      <c r="J447" s="8">
        <f t="shared" si="37"/>
        <v>105.5</v>
      </c>
      <c r="N447" s="11">
        <f>Data_Extraction!A447</f>
        <v>44634.463182870371</v>
      </c>
      <c r="O447" s="15">
        <f t="shared" si="38"/>
        <v>44634</v>
      </c>
      <c r="P447" s="16">
        <f t="shared" si="39"/>
        <v>0.46318287037037037</v>
      </c>
      <c r="Q447" s="12">
        <f>IF(Data_Extraction!B447="",Data_Extraction!$J447*(Q$1),Data_Extraction!B447)</f>
        <v>101</v>
      </c>
      <c r="R447" s="12">
        <f>IF(Data_Extraction!C447="",Data_Extraction!$J447*(R$1),Data_Extraction!C447)</f>
        <v>97.06</v>
      </c>
      <c r="S447" s="12">
        <f>IF(Data_Extraction!D447="",Data_Extraction!$J447*(S$1),Data_Extraction!D447)</f>
        <v>109.72</v>
      </c>
      <c r="T447" s="12">
        <f>IF(Data_Extraction!E447="",Data_Extraction!$J447*(T$1),Data_Extraction!E447)</f>
        <v>100.22499999999999</v>
      </c>
      <c r="U447" s="12">
        <f>IF(Data_Extraction!F447="",Data_Extraction!$J447*(U$1),Data_Extraction!F447)</f>
        <v>103.39</v>
      </c>
      <c r="V447" s="12">
        <f>IF(Data_Extraction!G447="",Data_Extraction!$J447*(V$1),Data_Extraction!G447)</f>
        <v>96.00500000000001</v>
      </c>
      <c r="W447" s="12">
        <f>IF(Data_Extraction!H447="",Data_Extraction!$J447*(W$1),Data_Extraction!H447)</f>
        <v>112.88500000000001</v>
      </c>
      <c r="X447" s="12">
        <f>IF(Data_Extraction!I447="",Data_Extraction!$J447*(X$1),Data_Extraction!I447)</f>
        <v>110</v>
      </c>
      <c r="Y447" s="13">
        <f t="shared" si="36"/>
        <v>103.785625</v>
      </c>
      <c r="Z447" s="17" t="str">
        <f t="shared" si="40"/>
        <v>Afternoon</v>
      </c>
      <c r="AA447" s="14" t="str">
        <f>VLOOKUP($N447,'HeartRate-2022-03-21-1647950188'!$C:$G,2,0)</f>
        <v>Introduction</v>
      </c>
      <c r="AB447" s="14" t="str">
        <f>VLOOKUP($N447,'HeartRate-2022-03-21-1647950188'!$C:$G,3,0)</f>
        <v>Off Campus</v>
      </c>
      <c r="AC447" s="14" t="str">
        <f>VLOOKUP($N447,'HeartRate-2022-03-21-1647950188'!$C:$G,4,0)</f>
        <v>Walking</v>
      </c>
      <c r="AD447" s="14" t="str">
        <f>VLOOKUP($N447,'HeartRate-2022-03-21-1647950188'!$C:$G,5,0)</f>
        <v>Technical Contexts</v>
      </c>
      <c r="AE447">
        <f t="shared" si="41"/>
        <v>0</v>
      </c>
      <c r="AF447" s="18">
        <v>44634</v>
      </c>
      <c r="AG447" s="19">
        <v>0.46318287037037037</v>
      </c>
    </row>
    <row r="448" spans="1:33" x14ac:dyDescent="0.3">
      <c r="A448" s="5">
        <v>44634.463877314818</v>
      </c>
      <c r="B448">
        <f>IFERROR(AVERAGEIFS('HeartRate-2022-03-21-1647950188'!$B:$B,'HeartRate-2022-03-21-1647950188'!$A:$A,Data_Extraction!B$2,'HeartRate-2022-03-21-1647950188'!$C:$C,Data_Extraction!$A448),"")</f>
        <v>105</v>
      </c>
      <c r="C448" t="str">
        <f>IFERROR(AVERAGEIFS('HeartRate-2022-03-21-1647950188'!$B:$B,'HeartRate-2022-03-21-1647950188'!$A:$A,Data_Extraction!C$2,'HeartRate-2022-03-21-1647950188'!$C:$C,Data_Extraction!$A448),"")</f>
        <v/>
      </c>
      <c r="D448" t="str">
        <f>IFERROR(AVERAGEIFS('HeartRate-2022-03-21-1647950188'!$B:$B,'HeartRate-2022-03-21-1647950188'!$A:$A,Data_Extraction!D$2,'HeartRate-2022-03-21-1647950188'!$C:$C,Data_Extraction!$A448),"")</f>
        <v/>
      </c>
      <c r="E448" t="str">
        <f>IFERROR(AVERAGEIFS('HeartRate-2022-03-21-1647950188'!$B:$B,'HeartRate-2022-03-21-1647950188'!$A:$A,Data_Extraction!E$2,'HeartRate-2022-03-21-1647950188'!$C:$C,Data_Extraction!$A448),"")</f>
        <v/>
      </c>
      <c r="F448" t="str">
        <f>IFERROR(AVERAGEIFS('HeartRate-2022-03-21-1647950188'!$B:$B,'HeartRate-2022-03-21-1647950188'!$A:$A,Data_Extraction!F$2,'HeartRate-2022-03-21-1647950188'!$C:$C,Data_Extraction!$A448),"")</f>
        <v/>
      </c>
      <c r="G448" t="str">
        <f>IFERROR(AVERAGEIFS('HeartRate-2022-03-21-1647950188'!$B:$B,'HeartRate-2022-03-21-1647950188'!$A:$A,Data_Extraction!G$2,'HeartRate-2022-03-21-1647950188'!$C:$C,Data_Extraction!$A448),"")</f>
        <v/>
      </c>
      <c r="H448" t="str">
        <f>IFERROR(AVERAGEIFS('HeartRate-2022-03-21-1647950188'!$B:$B,'HeartRate-2022-03-21-1647950188'!$A:$A,Data_Extraction!H$2,'HeartRate-2022-03-21-1647950188'!$C:$C,Data_Extraction!$A448),"")</f>
        <v/>
      </c>
      <c r="I448">
        <f>IFERROR(AVERAGEIFS('HeartRate-2022-03-21-1647950188'!$B:$B,'HeartRate-2022-03-21-1647950188'!$A:$A,Data_Extraction!I$2,'HeartRate-2022-03-21-1647950188'!$C:$C,Data_Extraction!$A448),"")</f>
        <v>104</v>
      </c>
      <c r="J448" s="8">
        <f t="shared" si="37"/>
        <v>104.5</v>
      </c>
      <c r="N448" s="11">
        <f>Data_Extraction!A448</f>
        <v>44634.463877314818</v>
      </c>
      <c r="O448" s="15">
        <f t="shared" si="38"/>
        <v>44634</v>
      </c>
      <c r="P448" s="16">
        <f t="shared" si="39"/>
        <v>0.46387731481481481</v>
      </c>
      <c r="Q448" s="12">
        <f>IF(Data_Extraction!B448="",Data_Extraction!$J448*(Q$1),Data_Extraction!B448)</f>
        <v>105</v>
      </c>
      <c r="R448" s="12">
        <f>IF(Data_Extraction!C448="",Data_Extraction!$J448*(R$1),Data_Extraction!C448)</f>
        <v>96.14</v>
      </c>
      <c r="S448" s="12">
        <f>IF(Data_Extraction!D448="",Data_Extraction!$J448*(S$1),Data_Extraction!D448)</f>
        <v>108.68</v>
      </c>
      <c r="T448" s="12">
        <f>IF(Data_Extraction!E448="",Data_Extraction!$J448*(T$1),Data_Extraction!E448)</f>
        <v>99.274999999999991</v>
      </c>
      <c r="U448" s="12">
        <f>IF(Data_Extraction!F448="",Data_Extraction!$J448*(U$1),Data_Extraction!F448)</f>
        <v>102.41</v>
      </c>
      <c r="V448" s="12">
        <f>IF(Data_Extraction!G448="",Data_Extraction!$J448*(V$1),Data_Extraction!G448)</f>
        <v>95.094999999999999</v>
      </c>
      <c r="W448" s="12">
        <f>IF(Data_Extraction!H448="",Data_Extraction!$J448*(W$1),Data_Extraction!H448)</f>
        <v>111.81500000000001</v>
      </c>
      <c r="X448" s="12">
        <f>IF(Data_Extraction!I448="",Data_Extraction!$J448*(X$1),Data_Extraction!I448)</f>
        <v>104</v>
      </c>
      <c r="Y448" s="13">
        <f t="shared" si="36"/>
        <v>102.80187500000001</v>
      </c>
      <c r="Z448" s="17" t="str">
        <f t="shared" si="40"/>
        <v>Afternoon</v>
      </c>
      <c r="AA448" s="14" t="str">
        <f>VLOOKUP($N448,'HeartRate-2022-03-21-1647950188'!$C:$G,2,0)</f>
        <v>Introduction</v>
      </c>
      <c r="AB448" s="14" t="str">
        <f>VLOOKUP($N448,'HeartRate-2022-03-21-1647950188'!$C:$G,3,0)</f>
        <v>Off Campus</v>
      </c>
      <c r="AC448" s="14" t="str">
        <f>VLOOKUP($N448,'HeartRate-2022-03-21-1647950188'!$C:$G,4,0)</f>
        <v>Walking</v>
      </c>
      <c r="AD448" s="14" t="str">
        <f>VLOOKUP($N448,'HeartRate-2022-03-21-1647950188'!$C:$G,5,0)</f>
        <v>Technical Contexts</v>
      </c>
      <c r="AE448">
        <f t="shared" si="41"/>
        <v>0</v>
      </c>
      <c r="AF448" s="18">
        <v>44634</v>
      </c>
      <c r="AG448" s="19">
        <v>0.46387731481481481</v>
      </c>
    </row>
    <row r="449" spans="1:33" x14ac:dyDescent="0.3">
      <c r="A449" s="5">
        <v>44634.464143518519</v>
      </c>
      <c r="B449" t="str">
        <f>IFERROR(AVERAGEIFS('HeartRate-2022-03-21-1647950188'!$B:$B,'HeartRate-2022-03-21-1647950188'!$A:$A,Data_Extraction!B$2,'HeartRate-2022-03-21-1647950188'!$C:$C,Data_Extraction!$A449),"")</f>
        <v/>
      </c>
      <c r="C449">
        <f>IFERROR(AVERAGEIFS('HeartRate-2022-03-21-1647950188'!$B:$B,'HeartRate-2022-03-21-1647950188'!$A:$A,Data_Extraction!C$2,'HeartRate-2022-03-21-1647950188'!$C:$C,Data_Extraction!$A449),"")</f>
        <v>78</v>
      </c>
      <c r="D449" t="str">
        <f>IFERROR(AVERAGEIFS('HeartRate-2022-03-21-1647950188'!$B:$B,'HeartRate-2022-03-21-1647950188'!$A:$A,Data_Extraction!D$2,'HeartRate-2022-03-21-1647950188'!$C:$C,Data_Extraction!$A449),"")</f>
        <v/>
      </c>
      <c r="E449" t="str">
        <f>IFERROR(AVERAGEIFS('HeartRate-2022-03-21-1647950188'!$B:$B,'HeartRate-2022-03-21-1647950188'!$A:$A,Data_Extraction!E$2,'HeartRate-2022-03-21-1647950188'!$C:$C,Data_Extraction!$A449),"")</f>
        <v/>
      </c>
      <c r="F449" t="str">
        <f>IFERROR(AVERAGEIFS('HeartRate-2022-03-21-1647950188'!$B:$B,'HeartRate-2022-03-21-1647950188'!$A:$A,Data_Extraction!F$2,'HeartRate-2022-03-21-1647950188'!$C:$C,Data_Extraction!$A449),"")</f>
        <v/>
      </c>
      <c r="G449" t="str">
        <f>IFERROR(AVERAGEIFS('HeartRate-2022-03-21-1647950188'!$B:$B,'HeartRate-2022-03-21-1647950188'!$A:$A,Data_Extraction!G$2,'HeartRate-2022-03-21-1647950188'!$C:$C,Data_Extraction!$A449),"")</f>
        <v/>
      </c>
      <c r="H449" t="str">
        <f>IFERROR(AVERAGEIFS('HeartRate-2022-03-21-1647950188'!$B:$B,'HeartRate-2022-03-21-1647950188'!$A:$A,Data_Extraction!H$2,'HeartRate-2022-03-21-1647950188'!$C:$C,Data_Extraction!$A449),"")</f>
        <v/>
      </c>
      <c r="I449" t="str">
        <f>IFERROR(AVERAGEIFS('HeartRate-2022-03-21-1647950188'!$B:$B,'HeartRate-2022-03-21-1647950188'!$A:$A,Data_Extraction!I$2,'HeartRate-2022-03-21-1647950188'!$C:$C,Data_Extraction!$A449),"")</f>
        <v/>
      </c>
      <c r="J449" s="8">
        <f t="shared" si="37"/>
        <v>78</v>
      </c>
      <c r="N449" s="11">
        <f>Data_Extraction!A449</f>
        <v>44634.464143518519</v>
      </c>
      <c r="O449" s="15">
        <f t="shared" si="38"/>
        <v>44634</v>
      </c>
      <c r="P449" s="16">
        <f t="shared" si="39"/>
        <v>0.46414351851851854</v>
      </c>
      <c r="Q449" s="12">
        <f>IF(Data_Extraction!B449="",Data_Extraction!$J449*(Q$1),Data_Extraction!B449)</f>
        <v>70.2</v>
      </c>
      <c r="R449" s="12">
        <f>IF(Data_Extraction!C449="",Data_Extraction!$J449*(R$1),Data_Extraction!C449)</f>
        <v>78</v>
      </c>
      <c r="S449" s="12">
        <f>IF(Data_Extraction!D449="",Data_Extraction!$J449*(S$1),Data_Extraction!D449)</f>
        <v>81.12</v>
      </c>
      <c r="T449" s="12">
        <f>IF(Data_Extraction!E449="",Data_Extraction!$J449*(T$1),Data_Extraction!E449)</f>
        <v>74.099999999999994</v>
      </c>
      <c r="U449" s="12">
        <f>IF(Data_Extraction!F449="",Data_Extraction!$J449*(U$1),Data_Extraction!F449)</f>
        <v>76.44</v>
      </c>
      <c r="V449" s="12">
        <f>IF(Data_Extraction!G449="",Data_Extraction!$J449*(V$1),Data_Extraction!G449)</f>
        <v>70.98</v>
      </c>
      <c r="W449" s="12">
        <f>IF(Data_Extraction!H449="",Data_Extraction!$J449*(W$1),Data_Extraction!H449)</f>
        <v>83.460000000000008</v>
      </c>
      <c r="X449" s="12">
        <f>IF(Data_Extraction!I449="",Data_Extraction!$J449*(X$1),Data_Extraction!I449)</f>
        <v>75.66</v>
      </c>
      <c r="Y449" s="13">
        <f t="shared" si="36"/>
        <v>76.24499999999999</v>
      </c>
      <c r="Z449" s="17" t="str">
        <f t="shared" si="40"/>
        <v>Afternoon</v>
      </c>
      <c r="AA449" s="14" t="str">
        <f>VLOOKUP($N449,'HeartRate-2022-03-21-1647950188'!$C:$G,2,0)</f>
        <v>Introduction</v>
      </c>
      <c r="AB449" s="14" t="str">
        <f>VLOOKUP($N449,'HeartRate-2022-03-21-1647950188'!$C:$G,3,0)</f>
        <v>Off Campus</v>
      </c>
      <c r="AC449" s="14" t="str">
        <f>VLOOKUP($N449,'HeartRate-2022-03-21-1647950188'!$C:$G,4,0)</f>
        <v>Walking</v>
      </c>
      <c r="AD449" s="14" t="str">
        <f>VLOOKUP($N449,'HeartRate-2022-03-21-1647950188'!$C:$G,5,0)</f>
        <v>Technical Contexts</v>
      </c>
      <c r="AE449">
        <f t="shared" si="41"/>
        <v>0</v>
      </c>
      <c r="AF449" s="18">
        <v>44634</v>
      </c>
      <c r="AG449" s="19">
        <v>0.46414351851851854</v>
      </c>
    </row>
    <row r="450" spans="1:33" x14ac:dyDescent="0.3">
      <c r="A450" s="5">
        <v>44634.464571759258</v>
      </c>
      <c r="B450">
        <f>IFERROR(AVERAGEIFS('HeartRate-2022-03-21-1647950188'!$B:$B,'HeartRate-2022-03-21-1647950188'!$A:$A,Data_Extraction!B$2,'HeartRate-2022-03-21-1647950188'!$C:$C,Data_Extraction!$A450),"")</f>
        <v>108</v>
      </c>
      <c r="C450" t="str">
        <f>IFERROR(AVERAGEIFS('HeartRate-2022-03-21-1647950188'!$B:$B,'HeartRate-2022-03-21-1647950188'!$A:$A,Data_Extraction!C$2,'HeartRate-2022-03-21-1647950188'!$C:$C,Data_Extraction!$A450),"")</f>
        <v/>
      </c>
      <c r="D450" t="str">
        <f>IFERROR(AVERAGEIFS('HeartRate-2022-03-21-1647950188'!$B:$B,'HeartRate-2022-03-21-1647950188'!$A:$A,Data_Extraction!D$2,'HeartRate-2022-03-21-1647950188'!$C:$C,Data_Extraction!$A450),"")</f>
        <v/>
      </c>
      <c r="E450" t="str">
        <f>IFERROR(AVERAGEIFS('HeartRate-2022-03-21-1647950188'!$B:$B,'HeartRate-2022-03-21-1647950188'!$A:$A,Data_Extraction!E$2,'HeartRate-2022-03-21-1647950188'!$C:$C,Data_Extraction!$A450),"")</f>
        <v/>
      </c>
      <c r="F450" t="str">
        <f>IFERROR(AVERAGEIFS('HeartRate-2022-03-21-1647950188'!$B:$B,'HeartRate-2022-03-21-1647950188'!$A:$A,Data_Extraction!F$2,'HeartRate-2022-03-21-1647950188'!$C:$C,Data_Extraction!$A450),"")</f>
        <v/>
      </c>
      <c r="G450" t="str">
        <f>IFERROR(AVERAGEIFS('HeartRate-2022-03-21-1647950188'!$B:$B,'HeartRate-2022-03-21-1647950188'!$A:$A,Data_Extraction!G$2,'HeartRate-2022-03-21-1647950188'!$C:$C,Data_Extraction!$A450),"")</f>
        <v/>
      </c>
      <c r="H450" t="str">
        <f>IFERROR(AVERAGEIFS('HeartRate-2022-03-21-1647950188'!$B:$B,'HeartRate-2022-03-21-1647950188'!$A:$A,Data_Extraction!H$2,'HeartRate-2022-03-21-1647950188'!$C:$C,Data_Extraction!$A450),"")</f>
        <v/>
      </c>
      <c r="I450">
        <f>IFERROR(AVERAGEIFS('HeartRate-2022-03-21-1647950188'!$B:$B,'HeartRate-2022-03-21-1647950188'!$A:$A,Data_Extraction!I$2,'HeartRate-2022-03-21-1647950188'!$C:$C,Data_Extraction!$A450),"")</f>
        <v>98</v>
      </c>
      <c r="J450" s="8">
        <f t="shared" si="37"/>
        <v>103</v>
      </c>
      <c r="N450" s="11">
        <f>Data_Extraction!A450</f>
        <v>44634.464571759258</v>
      </c>
      <c r="O450" s="15">
        <f t="shared" si="38"/>
        <v>44634</v>
      </c>
      <c r="P450" s="16">
        <f t="shared" si="39"/>
        <v>0.46457175925925925</v>
      </c>
      <c r="Q450" s="12">
        <f>IF(Data_Extraction!B450="",Data_Extraction!$J450*(Q$1),Data_Extraction!B450)</f>
        <v>108</v>
      </c>
      <c r="R450" s="12">
        <f>IF(Data_Extraction!C450="",Data_Extraction!$J450*(R$1),Data_Extraction!C450)</f>
        <v>94.76</v>
      </c>
      <c r="S450" s="12">
        <f>IF(Data_Extraction!D450="",Data_Extraction!$J450*(S$1),Data_Extraction!D450)</f>
        <v>107.12</v>
      </c>
      <c r="T450" s="12">
        <f>IF(Data_Extraction!E450="",Data_Extraction!$J450*(T$1),Data_Extraction!E450)</f>
        <v>97.85</v>
      </c>
      <c r="U450" s="12">
        <f>IF(Data_Extraction!F450="",Data_Extraction!$J450*(U$1),Data_Extraction!F450)</f>
        <v>100.94</v>
      </c>
      <c r="V450" s="12">
        <f>IF(Data_Extraction!G450="",Data_Extraction!$J450*(V$1),Data_Extraction!G450)</f>
        <v>93.73</v>
      </c>
      <c r="W450" s="12">
        <f>IF(Data_Extraction!H450="",Data_Extraction!$J450*(W$1),Data_Extraction!H450)</f>
        <v>110.21000000000001</v>
      </c>
      <c r="X450" s="12">
        <f>IF(Data_Extraction!I450="",Data_Extraction!$J450*(X$1),Data_Extraction!I450)</f>
        <v>98</v>
      </c>
      <c r="Y450" s="13">
        <f t="shared" si="36"/>
        <v>101.32625</v>
      </c>
      <c r="Z450" s="17" t="str">
        <f t="shared" si="40"/>
        <v>Afternoon</v>
      </c>
      <c r="AA450" s="14" t="str">
        <f>VLOOKUP($N450,'HeartRate-2022-03-21-1647950188'!$C:$G,2,0)</f>
        <v>Introduction</v>
      </c>
      <c r="AB450" s="14" t="str">
        <f>VLOOKUP($N450,'HeartRate-2022-03-21-1647950188'!$C:$G,3,0)</f>
        <v>Off Campus</v>
      </c>
      <c r="AC450" s="14" t="str">
        <f>VLOOKUP($N450,'HeartRate-2022-03-21-1647950188'!$C:$G,4,0)</f>
        <v>Walking</v>
      </c>
      <c r="AD450" s="14" t="str">
        <f>VLOOKUP($N450,'HeartRate-2022-03-21-1647950188'!$C:$G,5,0)</f>
        <v>Technical Contexts</v>
      </c>
      <c r="AE450">
        <f t="shared" si="41"/>
        <v>0</v>
      </c>
      <c r="AF450" s="18">
        <v>44634</v>
      </c>
      <c r="AG450" s="19">
        <v>0.46457175925925925</v>
      </c>
    </row>
    <row r="451" spans="1:33" x14ac:dyDescent="0.3">
      <c r="A451" s="5">
        <v>44634.465208333335</v>
      </c>
      <c r="B451">
        <f>IFERROR(AVERAGEIFS('HeartRate-2022-03-21-1647950188'!$B:$B,'HeartRate-2022-03-21-1647950188'!$A:$A,Data_Extraction!B$2,'HeartRate-2022-03-21-1647950188'!$C:$C,Data_Extraction!$A451),"")</f>
        <v>111</v>
      </c>
      <c r="C451" t="str">
        <f>IFERROR(AVERAGEIFS('HeartRate-2022-03-21-1647950188'!$B:$B,'HeartRate-2022-03-21-1647950188'!$A:$A,Data_Extraction!C$2,'HeartRate-2022-03-21-1647950188'!$C:$C,Data_Extraction!$A451),"")</f>
        <v/>
      </c>
      <c r="D451" t="str">
        <f>IFERROR(AVERAGEIFS('HeartRate-2022-03-21-1647950188'!$B:$B,'HeartRate-2022-03-21-1647950188'!$A:$A,Data_Extraction!D$2,'HeartRate-2022-03-21-1647950188'!$C:$C,Data_Extraction!$A451),"")</f>
        <v/>
      </c>
      <c r="E451" t="str">
        <f>IFERROR(AVERAGEIFS('HeartRate-2022-03-21-1647950188'!$B:$B,'HeartRate-2022-03-21-1647950188'!$A:$A,Data_Extraction!E$2,'HeartRate-2022-03-21-1647950188'!$C:$C,Data_Extraction!$A451),"")</f>
        <v/>
      </c>
      <c r="F451" t="str">
        <f>IFERROR(AVERAGEIFS('HeartRate-2022-03-21-1647950188'!$B:$B,'HeartRate-2022-03-21-1647950188'!$A:$A,Data_Extraction!F$2,'HeartRate-2022-03-21-1647950188'!$C:$C,Data_Extraction!$A451),"")</f>
        <v/>
      </c>
      <c r="G451" t="str">
        <f>IFERROR(AVERAGEIFS('HeartRate-2022-03-21-1647950188'!$B:$B,'HeartRate-2022-03-21-1647950188'!$A:$A,Data_Extraction!G$2,'HeartRate-2022-03-21-1647950188'!$C:$C,Data_Extraction!$A451),"")</f>
        <v/>
      </c>
      <c r="H451" t="str">
        <f>IFERROR(AVERAGEIFS('HeartRate-2022-03-21-1647950188'!$B:$B,'HeartRate-2022-03-21-1647950188'!$A:$A,Data_Extraction!H$2,'HeartRate-2022-03-21-1647950188'!$C:$C,Data_Extraction!$A451),"")</f>
        <v/>
      </c>
      <c r="I451" t="str">
        <f>IFERROR(AVERAGEIFS('HeartRate-2022-03-21-1647950188'!$B:$B,'HeartRate-2022-03-21-1647950188'!$A:$A,Data_Extraction!I$2,'HeartRate-2022-03-21-1647950188'!$C:$C,Data_Extraction!$A451),"")</f>
        <v/>
      </c>
      <c r="J451" s="8">
        <f t="shared" si="37"/>
        <v>111</v>
      </c>
      <c r="N451" s="11">
        <f>Data_Extraction!A451</f>
        <v>44634.465208333335</v>
      </c>
      <c r="O451" s="15">
        <f t="shared" si="38"/>
        <v>44634</v>
      </c>
      <c r="P451" s="16">
        <f t="shared" si="39"/>
        <v>0.46520833333333328</v>
      </c>
      <c r="Q451" s="12">
        <f>IF(Data_Extraction!B451="",Data_Extraction!$J451*(Q$1),Data_Extraction!B451)</f>
        <v>111</v>
      </c>
      <c r="R451" s="12">
        <f>IF(Data_Extraction!C451="",Data_Extraction!$J451*(R$1),Data_Extraction!C451)</f>
        <v>102.12</v>
      </c>
      <c r="S451" s="12">
        <f>IF(Data_Extraction!D451="",Data_Extraction!$J451*(S$1),Data_Extraction!D451)</f>
        <v>115.44</v>
      </c>
      <c r="T451" s="12">
        <f>IF(Data_Extraction!E451="",Data_Extraction!$J451*(T$1),Data_Extraction!E451)</f>
        <v>105.44999999999999</v>
      </c>
      <c r="U451" s="12">
        <f>IF(Data_Extraction!F451="",Data_Extraction!$J451*(U$1),Data_Extraction!F451)</f>
        <v>108.78</v>
      </c>
      <c r="V451" s="12">
        <f>IF(Data_Extraction!G451="",Data_Extraction!$J451*(V$1),Data_Extraction!G451)</f>
        <v>101.01</v>
      </c>
      <c r="W451" s="12">
        <f>IF(Data_Extraction!H451="",Data_Extraction!$J451*(W$1),Data_Extraction!H451)</f>
        <v>118.77000000000001</v>
      </c>
      <c r="X451" s="12">
        <f>IF(Data_Extraction!I451="",Data_Extraction!$J451*(X$1),Data_Extraction!I451)</f>
        <v>107.67</v>
      </c>
      <c r="Y451" s="13">
        <f t="shared" ref="Y451:Y514" si="42">AVERAGE(Q451:X451)</f>
        <v>108.77999999999999</v>
      </c>
      <c r="Z451" s="17" t="str">
        <f t="shared" si="40"/>
        <v>Afternoon</v>
      </c>
      <c r="AA451" s="14" t="str">
        <f>VLOOKUP($N451,'HeartRate-2022-03-21-1647950188'!$C:$G,2,0)</f>
        <v>Introduction</v>
      </c>
      <c r="AB451" s="14" t="str">
        <f>VLOOKUP($N451,'HeartRate-2022-03-21-1647950188'!$C:$G,3,0)</f>
        <v>Off Campus</v>
      </c>
      <c r="AC451" s="14" t="str">
        <f>VLOOKUP($N451,'HeartRate-2022-03-21-1647950188'!$C:$G,4,0)</f>
        <v>Walking</v>
      </c>
      <c r="AD451" s="14" t="str">
        <f>VLOOKUP($N451,'HeartRate-2022-03-21-1647950188'!$C:$G,5,0)</f>
        <v>Technical Contexts</v>
      </c>
      <c r="AE451">
        <f t="shared" si="41"/>
        <v>0</v>
      </c>
      <c r="AF451" s="18">
        <v>44634</v>
      </c>
      <c r="AG451" s="19">
        <v>0.46520833333333328</v>
      </c>
    </row>
    <row r="452" spans="1:33" x14ac:dyDescent="0.3">
      <c r="A452" s="5">
        <v>44634.465266203704</v>
      </c>
      <c r="B452">
        <f>IFERROR(AVERAGEIFS('HeartRate-2022-03-21-1647950188'!$B:$B,'HeartRate-2022-03-21-1647950188'!$A:$A,Data_Extraction!B$2,'HeartRate-2022-03-21-1647950188'!$C:$C,Data_Extraction!$A452),"")</f>
        <v>113</v>
      </c>
      <c r="C452" t="str">
        <f>IFERROR(AVERAGEIFS('HeartRate-2022-03-21-1647950188'!$B:$B,'HeartRate-2022-03-21-1647950188'!$A:$A,Data_Extraction!C$2,'HeartRate-2022-03-21-1647950188'!$C:$C,Data_Extraction!$A452),"")</f>
        <v/>
      </c>
      <c r="D452" t="str">
        <f>IFERROR(AVERAGEIFS('HeartRate-2022-03-21-1647950188'!$B:$B,'HeartRate-2022-03-21-1647950188'!$A:$A,Data_Extraction!D$2,'HeartRate-2022-03-21-1647950188'!$C:$C,Data_Extraction!$A452),"")</f>
        <v/>
      </c>
      <c r="E452" t="str">
        <f>IFERROR(AVERAGEIFS('HeartRate-2022-03-21-1647950188'!$B:$B,'HeartRate-2022-03-21-1647950188'!$A:$A,Data_Extraction!E$2,'HeartRate-2022-03-21-1647950188'!$C:$C,Data_Extraction!$A452),"")</f>
        <v/>
      </c>
      <c r="F452" t="str">
        <f>IFERROR(AVERAGEIFS('HeartRate-2022-03-21-1647950188'!$B:$B,'HeartRate-2022-03-21-1647950188'!$A:$A,Data_Extraction!F$2,'HeartRate-2022-03-21-1647950188'!$C:$C,Data_Extraction!$A452),"")</f>
        <v/>
      </c>
      <c r="G452" t="str">
        <f>IFERROR(AVERAGEIFS('HeartRate-2022-03-21-1647950188'!$B:$B,'HeartRate-2022-03-21-1647950188'!$A:$A,Data_Extraction!G$2,'HeartRate-2022-03-21-1647950188'!$C:$C,Data_Extraction!$A452),"")</f>
        <v/>
      </c>
      <c r="H452" t="str">
        <f>IFERROR(AVERAGEIFS('HeartRate-2022-03-21-1647950188'!$B:$B,'HeartRate-2022-03-21-1647950188'!$A:$A,Data_Extraction!H$2,'HeartRate-2022-03-21-1647950188'!$C:$C,Data_Extraction!$A452),"")</f>
        <v/>
      </c>
      <c r="I452">
        <f>IFERROR(AVERAGEIFS('HeartRate-2022-03-21-1647950188'!$B:$B,'HeartRate-2022-03-21-1647950188'!$A:$A,Data_Extraction!I$2,'HeartRate-2022-03-21-1647950188'!$C:$C,Data_Extraction!$A452),"")</f>
        <v>85</v>
      </c>
      <c r="J452" s="8">
        <f t="shared" ref="J452:J515" si="43">AVERAGE(B452:I452)</f>
        <v>99</v>
      </c>
      <c r="N452" s="11">
        <f>Data_Extraction!A452</f>
        <v>44634.465266203704</v>
      </c>
      <c r="O452" s="15">
        <f t="shared" ref="O452:O515" si="44">AF452</f>
        <v>44634</v>
      </c>
      <c r="P452" s="16">
        <f t="shared" ref="P452:P515" si="45">AG452</f>
        <v>0.4652662037037037</v>
      </c>
      <c r="Q452" s="12">
        <f>IF(Data_Extraction!B452="",Data_Extraction!$J452*(Q$1),Data_Extraction!B452)</f>
        <v>113</v>
      </c>
      <c r="R452" s="12">
        <f>IF(Data_Extraction!C452="",Data_Extraction!$J452*(R$1),Data_Extraction!C452)</f>
        <v>91.08</v>
      </c>
      <c r="S452" s="12">
        <f>IF(Data_Extraction!D452="",Data_Extraction!$J452*(S$1),Data_Extraction!D452)</f>
        <v>102.96000000000001</v>
      </c>
      <c r="T452" s="12">
        <f>IF(Data_Extraction!E452="",Data_Extraction!$J452*(T$1),Data_Extraction!E452)</f>
        <v>94.05</v>
      </c>
      <c r="U452" s="12">
        <f>IF(Data_Extraction!F452="",Data_Extraction!$J452*(U$1),Data_Extraction!F452)</f>
        <v>97.02</v>
      </c>
      <c r="V452" s="12">
        <f>IF(Data_Extraction!G452="",Data_Extraction!$J452*(V$1),Data_Extraction!G452)</f>
        <v>90.09</v>
      </c>
      <c r="W452" s="12">
        <f>IF(Data_Extraction!H452="",Data_Extraction!$J452*(W$1),Data_Extraction!H452)</f>
        <v>105.93</v>
      </c>
      <c r="X452" s="12">
        <f>IF(Data_Extraction!I452="",Data_Extraction!$J452*(X$1),Data_Extraction!I452)</f>
        <v>85</v>
      </c>
      <c r="Y452" s="13">
        <f t="shared" si="42"/>
        <v>97.391249999999985</v>
      </c>
      <c r="Z452" s="17" t="str">
        <f t="shared" ref="Z452:Z515" si="46">VLOOKUP(P452,$AJ$2:$AK$7,2,1)</f>
        <v>Afternoon</v>
      </c>
      <c r="AA452" s="14" t="str">
        <f>VLOOKUP($N452,'HeartRate-2022-03-21-1647950188'!$C:$G,2,0)</f>
        <v>Introduction</v>
      </c>
      <c r="AB452" s="14" t="str">
        <f>VLOOKUP($N452,'HeartRate-2022-03-21-1647950188'!$C:$G,3,0)</f>
        <v>Off Campus</v>
      </c>
      <c r="AC452" s="14" t="str">
        <f>VLOOKUP($N452,'HeartRate-2022-03-21-1647950188'!$C:$G,4,0)</f>
        <v>Walking</v>
      </c>
      <c r="AD452" s="14" t="str">
        <f>VLOOKUP($N452,'HeartRate-2022-03-21-1647950188'!$C:$G,5,0)</f>
        <v>Technical Contexts</v>
      </c>
      <c r="AE452">
        <f t="shared" ref="AE452:AE515" si="47">IF(Y452&gt;120,1,0)</f>
        <v>0</v>
      </c>
      <c r="AF452" s="18">
        <v>44634</v>
      </c>
      <c r="AG452" s="19">
        <v>0.4652662037037037</v>
      </c>
    </row>
    <row r="453" spans="1:33" x14ac:dyDescent="0.3">
      <c r="A453" s="5">
        <v>44634.465624999997</v>
      </c>
      <c r="B453" t="str">
        <f>IFERROR(AVERAGEIFS('HeartRate-2022-03-21-1647950188'!$B:$B,'HeartRate-2022-03-21-1647950188'!$A:$A,Data_Extraction!B$2,'HeartRate-2022-03-21-1647950188'!$C:$C,Data_Extraction!$A453),"")</f>
        <v/>
      </c>
      <c r="C453" t="str">
        <f>IFERROR(AVERAGEIFS('HeartRate-2022-03-21-1647950188'!$B:$B,'HeartRate-2022-03-21-1647950188'!$A:$A,Data_Extraction!C$2,'HeartRate-2022-03-21-1647950188'!$C:$C,Data_Extraction!$A453),"")</f>
        <v/>
      </c>
      <c r="D453" t="str">
        <f>IFERROR(AVERAGEIFS('HeartRate-2022-03-21-1647950188'!$B:$B,'HeartRate-2022-03-21-1647950188'!$A:$A,Data_Extraction!D$2,'HeartRate-2022-03-21-1647950188'!$C:$C,Data_Extraction!$A453),"")</f>
        <v/>
      </c>
      <c r="E453" t="str">
        <f>IFERROR(AVERAGEIFS('HeartRate-2022-03-21-1647950188'!$B:$B,'HeartRate-2022-03-21-1647950188'!$A:$A,Data_Extraction!E$2,'HeartRate-2022-03-21-1647950188'!$C:$C,Data_Extraction!$A453),"")</f>
        <v/>
      </c>
      <c r="F453" t="str">
        <f>IFERROR(AVERAGEIFS('HeartRate-2022-03-21-1647950188'!$B:$B,'HeartRate-2022-03-21-1647950188'!$A:$A,Data_Extraction!F$2,'HeartRate-2022-03-21-1647950188'!$C:$C,Data_Extraction!$A453),"")</f>
        <v/>
      </c>
      <c r="G453">
        <f>IFERROR(AVERAGEIFS('HeartRate-2022-03-21-1647950188'!$B:$B,'HeartRate-2022-03-21-1647950188'!$A:$A,Data_Extraction!G$2,'HeartRate-2022-03-21-1647950188'!$C:$C,Data_Extraction!$A453),"")</f>
        <v>84</v>
      </c>
      <c r="H453" t="str">
        <f>IFERROR(AVERAGEIFS('HeartRate-2022-03-21-1647950188'!$B:$B,'HeartRate-2022-03-21-1647950188'!$A:$A,Data_Extraction!H$2,'HeartRate-2022-03-21-1647950188'!$C:$C,Data_Extraction!$A453),"")</f>
        <v/>
      </c>
      <c r="I453" t="str">
        <f>IFERROR(AVERAGEIFS('HeartRate-2022-03-21-1647950188'!$B:$B,'HeartRate-2022-03-21-1647950188'!$A:$A,Data_Extraction!I$2,'HeartRate-2022-03-21-1647950188'!$C:$C,Data_Extraction!$A453),"")</f>
        <v/>
      </c>
      <c r="J453" s="8">
        <f t="shared" si="43"/>
        <v>84</v>
      </c>
      <c r="N453" s="11">
        <f>Data_Extraction!A453</f>
        <v>44634.465624999997</v>
      </c>
      <c r="O453" s="15">
        <f t="shared" si="44"/>
        <v>44634</v>
      </c>
      <c r="P453" s="16">
        <f t="shared" si="45"/>
        <v>0.46562500000000001</v>
      </c>
      <c r="Q453" s="12">
        <f>IF(Data_Extraction!B453="",Data_Extraction!$J453*(Q$1),Data_Extraction!B453)</f>
        <v>75.600000000000009</v>
      </c>
      <c r="R453" s="12">
        <f>IF(Data_Extraction!C453="",Data_Extraction!$J453*(R$1),Data_Extraction!C453)</f>
        <v>77.28</v>
      </c>
      <c r="S453" s="12">
        <f>IF(Data_Extraction!D453="",Data_Extraction!$J453*(S$1),Data_Extraction!D453)</f>
        <v>87.36</v>
      </c>
      <c r="T453" s="12">
        <f>IF(Data_Extraction!E453="",Data_Extraction!$J453*(T$1),Data_Extraction!E453)</f>
        <v>79.8</v>
      </c>
      <c r="U453" s="12">
        <f>IF(Data_Extraction!F453="",Data_Extraction!$J453*(U$1),Data_Extraction!F453)</f>
        <v>82.32</v>
      </c>
      <c r="V453" s="12">
        <f>IF(Data_Extraction!G453="",Data_Extraction!$J453*(V$1),Data_Extraction!G453)</f>
        <v>84</v>
      </c>
      <c r="W453" s="12">
        <f>IF(Data_Extraction!H453="",Data_Extraction!$J453*(W$1),Data_Extraction!H453)</f>
        <v>89.88000000000001</v>
      </c>
      <c r="X453" s="12">
        <f>IF(Data_Extraction!I453="",Data_Extraction!$J453*(X$1),Data_Extraction!I453)</f>
        <v>81.48</v>
      </c>
      <c r="Y453" s="13">
        <f t="shared" si="42"/>
        <v>82.215000000000003</v>
      </c>
      <c r="Z453" s="17" t="str">
        <f t="shared" si="46"/>
        <v>Afternoon</v>
      </c>
      <c r="AA453" s="14" t="str">
        <f>VLOOKUP($N453,'HeartRate-2022-03-21-1647950188'!$C:$G,2,0)</f>
        <v>Introduction</v>
      </c>
      <c r="AB453" s="14" t="str">
        <f>VLOOKUP($N453,'HeartRate-2022-03-21-1647950188'!$C:$G,3,0)</f>
        <v>Off Campus</v>
      </c>
      <c r="AC453" s="14" t="str">
        <f>VLOOKUP($N453,'HeartRate-2022-03-21-1647950188'!$C:$G,4,0)</f>
        <v>Walking</v>
      </c>
      <c r="AD453" s="14" t="str">
        <f>VLOOKUP($N453,'HeartRate-2022-03-21-1647950188'!$C:$G,5,0)</f>
        <v>Technical Contexts</v>
      </c>
      <c r="AE453">
        <f t="shared" si="47"/>
        <v>0</v>
      </c>
      <c r="AF453" s="18">
        <v>44634</v>
      </c>
      <c r="AG453" s="19">
        <v>0.46562500000000001</v>
      </c>
    </row>
    <row r="454" spans="1:33" x14ac:dyDescent="0.3">
      <c r="A454" s="5">
        <v>44634.465740740743</v>
      </c>
      <c r="B454">
        <f>IFERROR(AVERAGEIFS('HeartRate-2022-03-21-1647950188'!$B:$B,'HeartRate-2022-03-21-1647950188'!$A:$A,Data_Extraction!B$2,'HeartRate-2022-03-21-1647950188'!$C:$C,Data_Extraction!$A454),"")</f>
        <v>108</v>
      </c>
      <c r="C454" t="str">
        <f>IFERROR(AVERAGEIFS('HeartRate-2022-03-21-1647950188'!$B:$B,'HeartRate-2022-03-21-1647950188'!$A:$A,Data_Extraction!C$2,'HeartRate-2022-03-21-1647950188'!$C:$C,Data_Extraction!$A454),"")</f>
        <v/>
      </c>
      <c r="D454" t="str">
        <f>IFERROR(AVERAGEIFS('HeartRate-2022-03-21-1647950188'!$B:$B,'HeartRate-2022-03-21-1647950188'!$A:$A,Data_Extraction!D$2,'HeartRate-2022-03-21-1647950188'!$C:$C,Data_Extraction!$A454),"")</f>
        <v/>
      </c>
      <c r="E454" t="str">
        <f>IFERROR(AVERAGEIFS('HeartRate-2022-03-21-1647950188'!$B:$B,'HeartRate-2022-03-21-1647950188'!$A:$A,Data_Extraction!E$2,'HeartRate-2022-03-21-1647950188'!$C:$C,Data_Extraction!$A454),"")</f>
        <v/>
      </c>
      <c r="F454" t="str">
        <f>IFERROR(AVERAGEIFS('HeartRate-2022-03-21-1647950188'!$B:$B,'HeartRate-2022-03-21-1647950188'!$A:$A,Data_Extraction!F$2,'HeartRate-2022-03-21-1647950188'!$C:$C,Data_Extraction!$A454),"")</f>
        <v/>
      </c>
      <c r="G454" t="str">
        <f>IFERROR(AVERAGEIFS('HeartRate-2022-03-21-1647950188'!$B:$B,'HeartRate-2022-03-21-1647950188'!$A:$A,Data_Extraction!G$2,'HeartRate-2022-03-21-1647950188'!$C:$C,Data_Extraction!$A454),"")</f>
        <v/>
      </c>
      <c r="H454" t="str">
        <f>IFERROR(AVERAGEIFS('HeartRate-2022-03-21-1647950188'!$B:$B,'HeartRate-2022-03-21-1647950188'!$A:$A,Data_Extraction!H$2,'HeartRate-2022-03-21-1647950188'!$C:$C,Data_Extraction!$A454),"")</f>
        <v/>
      </c>
      <c r="I454" t="str">
        <f>IFERROR(AVERAGEIFS('HeartRate-2022-03-21-1647950188'!$B:$B,'HeartRate-2022-03-21-1647950188'!$A:$A,Data_Extraction!I$2,'HeartRate-2022-03-21-1647950188'!$C:$C,Data_Extraction!$A454),"")</f>
        <v/>
      </c>
      <c r="J454" s="8">
        <f t="shared" si="43"/>
        <v>108</v>
      </c>
      <c r="N454" s="11">
        <f>Data_Extraction!A454</f>
        <v>44634.465740740743</v>
      </c>
      <c r="O454" s="15">
        <f t="shared" si="44"/>
        <v>44634</v>
      </c>
      <c r="P454" s="16">
        <f t="shared" si="45"/>
        <v>0.46574074074074073</v>
      </c>
      <c r="Q454" s="12">
        <f>IF(Data_Extraction!B454="",Data_Extraction!$J454*(Q$1),Data_Extraction!B454)</f>
        <v>108</v>
      </c>
      <c r="R454" s="12">
        <f>IF(Data_Extraction!C454="",Data_Extraction!$J454*(R$1),Data_Extraction!C454)</f>
        <v>99.36</v>
      </c>
      <c r="S454" s="12">
        <f>IF(Data_Extraction!D454="",Data_Extraction!$J454*(S$1),Data_Extraction!D454)</f>
        <v>112.32000000000001</v>
      </c>
      <c r="T454" s="12">
        <f>IF(Data_Extraction!E454="",Data_Extraction!$J454*(T$1),Data_Extraction!E454)</f>
        <v>102.6</v>
      </c>
      <c r="U454" s="12">
        <f>IF(Data_Extraction!F454="",Data_Extraction!$J454*(U$1),Data_Extraction!F454)</f>
        <v>105.84</v>
      </c>
      <c r="V454" s="12">
        <f>IF(Data_Extraction!G454="",Data_Extraction!$J454*(V$1),Data_Extraction!G454)</f>
        <v>98.28</v>
      </c>
      <c r="W454" s="12">
        <f>IF(Data_Extraction!H454="",Data_Extraction!$J454*(W$1),Data_Extraction!H454)</f>
        <v>115.56</v>
      </c>
      <c r="X454" s="12">
        <f>IF(Data_Extraction!I454="",Data_Extraction!$J454*(X$1),Data_Extraction!I454)</f>
        <v>104.75999999999999</v>
      </c>
      <c r="Y454" s="13">
        <f t="shared" si="42"/>
        <v>105.84</v>
      </c>
      <c r="Z454" s="17" t="str">
        <f t="shared" si="46"/>
        <v>Afternoon</v>
      </c>
      <c r="AA454" s="14" t="str">
        <f>VLOOKUP($N454,'HeartRate-2022-03-21-1647950188'!$C:$G,2,0)</f>
        <v>Introduction</v>
      </c>
      <c r="AB454" s="14" t="str">
        <f>VLOOKUP($N454,'HeartRate-2022-03-21-1647950188'!$C:$G,3,0)</f>
        <v>Off Campus</v>
      </c>
      <c r="AC454" s="14" t="str">
        <f>VLOOKUP($N454,'HeartRate-2022-03-21-1647950188'!$C:$G,4,0)</f>
        <v>Walking</v>
      </c>
      <c r="AD454" s="14" t="str">
        <f>VLOOKUP($N454,'HeartRate-2022-03-21-1647950188'!$C:$G,5,0)</f>
        <v>Technical Contexts</v>
      </c>
      <c r="AE454">
        <f t="shared" si="47"/>
        <v>0</v>
      </c>
      <c r="AF454" s="18">
        <v>44634</v>
      </c>
      <c r="AG454" s="19">
        <v>0.46574074074074073</v>
      </c>
    </row>
    <row r="455" spans="1:33" x14ac:dyDescent="0.3">
      <c r="A455" s="5">
        <v>44634.465763888889</v>
      </c>
      <c r="B455" t="str">
        <f>IFERROR(AVERAGEIFS('HeartRate-2022-03-21-1647950188'!$B:$B,'HeartRate-2022-03-21-1647950188'!$A:$A,Data_Extraction!B$2,'HeartRate-2022-03-21-1647950188'!$C:$C,Data_Extraction!$A455),"")</f>
        <v/>
      </c>
      <c r="C455" t="str">
        <f>IFERROR(AVERAGEIFS('HeartRate-2022-03-21-1647950188'!$B:$B,'HeartRate-2022-03-21-1647950188'!$A:$A,Data_Extraction!C$2,'HeartRate-2022-03-21-1647950188'!$C:$C,Data_Extraction!$A455),"")</f>
        <v/>
      </c>
      <c r="D455" t="str">
        <f>IFERROR(AVERAGEIFS('HeartRate-2022-03-21-1647950188'!$B:$B,'HeartRate-2022-03-21-1647950188'!$A:$A,Data_Extraction!D$2,'HeartRate-2022-03-21-1647950188'!$C:$C,Data_Extraction!$A455),"")</f>
        <v/>
      </c>
      <c r="E455" t="str">
        <f>IFERROR(AVERAGEIFS('HeartRate-2022-03-21-1647950188'!$B:$B,'HeartRate-2022-03-21-1647950188'!$A:$A,Data_Extraction!E$2,'HeartRate-2022-03-21-1647950188'!$C:$C,Data_Extraction!$A455),"")</f>
        <v/>
      </c>
      <c r="F455" t="str">
        <f>IFERROR(AVERAGEIFS('HeartRate-2022-03-21-1647950188'!$B:$B,'HeartRate-2022-03-21-1647950188'!$A:$A,Data_Extraction!F$2,'HeartRate-2022-03-21-1647950188'!$C:$C,Data_Extraction!$A455),"")</f>
        <v/>
      </c>
      <c r="G455">
        <f>IFERROR(AVERAGEIFS('HeartRate-2022-03-21-1647950188'!$B:$B,'HeartRate-2022-03-21-1647950188'!$A:$A,Data_Extraction!G$2,'HeartRate-2022-03-21-1647950188'!$C:$C,Data_Extraction!$A455),"")</f>
        <v>85</v>
      </c>
      <c r="H455" t="str">
        <f>IFERROR(AVERAGEIFS('HeartRate-2022-03-21-1647950188'!$B:$B,'HeartRate-2022-03-21-1647950188'!$A:$A,Data_Extraction!H$2,'HeartRate-2022-03-21-1647950188'!$C:$C,Data_Extraction!$A455),"")</f>
        <v/>
      </c>
      <c r="I455" t="str">
        <f>IFERROR(AVERAGEIFS('HeartRate-2022-03-21-1647950188'!$B:$B,'HeartRate-2022-03-21-1647950188'!$A:$A,Data_Extraction!I$2,'HeartRate-2022-03-21-1647950188'!$C:$C,Data_Extraction!$A455),"")</f>
        <v/>
      </c>
      <c r="J455" s="8">
        <f t="shared" si="43"/>
        <v>85</v>
      </c>
      <c r="N455" s="11">
        <f>Data_Extraction!A455</f>
        <v>44634.465763888889</v>
      </c>
      <c r="O455" s="15">
        <f t="shared" si="44"/>
        <v>44634</v>
      </c>
      <c r="P455" s="16">
        <f t="shared" si="45"/>
        <v>0.46576388888888887</v>
      </c>
      <c r="Q455" s="12">
        <f>IF(Data_Extraction!B455="",Data_Extraction!$J455*(Q$1),Data_Extraction!B455)</f>
        <v>76.5</v>
      </c>
      <c r="R455" s="12">
        <f>IF(Data_Extraction!C455="",Data_Extraction!$J455*(R$1),Data_Extraction!C455)</f>
        <v>78.2</v>
      </c>
      <c r="S455" s="12">
        <f>IF(Data_Extraction!D455="",Data_Extraction!$J455*(S$1),Data_Extraction!D455)</f>
        <v>88.4</v>
      </c>
      <c r="T455" s="12">
        <f>IF(Data_Extraction!E455="",Data_Extraction!$J455*(T$1),Data_Extraction!E455)</f>
        <v>80.75</v>
      </c>
      <c r="U455" s="12">
        <f>IF(Data_Extraction!F455="",Data_Extraction!$J455*(U$1),Data_Extraction!F455)</f>
        <v>83.3</v>
      </c>
      <c r="V455" s="12">
        <f>IF(Data_Extraction!G455="",Data_Extraction!$J455*(V$1),Data_Extraction!G455)</f>
        <v>85</v>
      </c>
      <c r="W455" s="12">
        <f>IF(Data_Extraction!H455="",Data_Extraction!$J455*(W$1),Data_Extraction!H455)</f>
        <v>90.95</v>
      </c>
      <c r="X455" s="12">
        <f>IF(Data_Extraction!I455="",Data_Extraction!$J455*(X$1),Data_Extraction!I455)</f>
        <v>82.45</v>
      </c>
      <c r="Y455" s="13">
        <f t="shared" si="42"/>
        <v>83.193750000000009</v>
      </c>
      <c r="Z455" s="17" t="str">
        <f t="shared" si="46"/>
        <v>Afternoon</v>
      </c>
      <c r="AA455" s="14" t="str">
        <f>VLOOKUP($N455,'HeartRate-2022-03-21-1647950188'!$C:$G,2,0)</f>
        <v>Introduction</v>
      </c>
      <c r="AB455" s="14" t="str">
        <f>VLOOKUP($N455,'HeartRate-2022-03-21-1647950188'!$C:$G,3,0)</f>
        <v>Off Campus</v>
      </c>
      <c r="AC455" s="14" t="str">
        <f>VLOOKUP($N455,'HeartRate-2022-03-21-1647950188'!$C:$G,4,0)</f>
        <v>Walking</v>
      </c>
      <c r="AD455" s="14" t="str">
        <f>VLOOKUP($N455,'HeartRate-2022-03-21-1647950188'!$C:$G,5,0)</f>
        <v>Technical Contexts</v>
      </c>
      <c r="AE455">
        <f t="shared" si="47"/>
        <v>0</v>
      </c>
      <c r="AF455" s="18">
        <v>44634</v>
      </c>
      <c r="AG455" s="19">
        <v>0.46576388888888887</v>
      </c>
    </row>
    <row r="456" spans="1:33" x14ac:dyDescent="0.3">
      <c r="A456" s="5">
        <v>44634.465879629628</v>
      </c>
      <c r="B456">
        <f>IFERROR(AVERAGEIFS('HeartRate-2022-03-21-1647950188'!$B:$B,'HeartRate-2022-03-21-1647950188'!$A:$A,Data_Extraction!B$2,'HeartRate-2022-03-21-1647950188'!$C:$C,Data_Extraction!$A456),"")</f>
        <v>107</v>
      </c>
      <c r="C456" t="str">
        <f>IFERROR(AVERAGEIFS('HeartRate-2022-03-21-1647950188'!$B:$B,'HeartRate-2022-03-21-1647950188'!$A:$A,Data_Extraction!C$2,'HeartRate-2022-03-21-1647950188'!$C:$C,Data_Extraction!$A456),"")</f>
        <v/>
      </c>
      <c r="D456" t="str">
        <f>IFERROR(AVERAGEIFS('HeartRate-2022-03-21-1647950188'!$B:$B,'HeartRate-2022-03-21-1647950188'!$A:$A,Data_Extraction!D$2,'HeartRate-2022-03-21-1647950188'!$C:$C,Data_Extraction!$A456),"")</f>
        <v/>
      </c>
      <c r="E456" t="str">
        <f>IFERROR(AVERAGEIFS('HeartRate-2022-03-21-1647950188'!$B:$B,'HeartRate-2022-03-21-1647950188'!$A:$A,Data_Extraction!E$2,'HeartRate-2022-03-21-1647950188'!$C:$C,Data_Extraction!$A456),"")</f>
        <v/>
      </c>
      <c r="F456" t="str">
        <f>IFERROR(AVERAGEIFS('HeartRate-2022-03-21-1647950188'!$B:$B,'HeartRate-2022-03-21-1647950188'!$A:$A,Data_Extraction!F$2,'HeartRate-2022-03-21-1647950188'!$C:$C,Data_Extraction!$A456),"")</f>
        <v/>
      </c>
      <c r="G456" t="str">
        <f>IFERROR(AVERAGEIFS('HeartRate-2022-03-21-1647950188'!$B:$B,'HeartRate-2022-03-21-1647950188'!$A:$A,Data_Extraction!G$2,'HeartRate-2022-03-21-1647950188'!$C:$C,Data_Extraction!$A456),"")</f>
        <v/>
      </c>
      <c r="H456" t="str">
        <f>IFERROR(AVERAGEIFS('HeartRate-2022-03-21-1647950188'!$B:$B,'HeartRate-2022-03-21-1647950188'!$A:$A,Data_Extraction!H$2,'HeartRate-2022-03-21-1647950188'!$C:$C,Data_Extraction!$A456),"")</f>
        <v/>
      </c>
      <c r="I456" t="str">
        <f>IFERROR(AVERAGEIFS('HeartRate-2022-03-21-1647950188'!$B:$B,'HeartRate-2022-03-21-1647950188'!$A:$A,Data_Extraction!I$2,'HeartRate-2022-03-21-1647950188'!$C:$C,Data_Extraction!$A456),"")</f>
        <v/>
      </c>
      <c r="J456" s="8">
        <f t="shared" si="43"/>
        <v>107</v>
      </c>
      <c r="N456" s="11">
        <f>Data_Extraction!A456</f>
        <v>44634.465879629628</v>
      </c>
      <c r="O456" s="15">
        <f t="shared" si="44"/>
        <v>44634</v>
      </c>
      <c r="P456" s="16">
        <f t="shared" si="45"/>
        <v>0.46587962962962964</v>
      </c>
      <c r="Q456" s="12">
        <f>IF(Data_Extraction!B456="",Data_Extraction!$J456*(Q$1),Data_Extraction!B456)</f>
        <v>107</v>
      </c>
      <c r="R456" s="12">
        <f>IF(Data_Extraction!C456="",Data_Extraction!$J456*(R$1),Data_Extraction!C456)</f>
        <v>98.44</v>
      </c>
      <c r="S456" s="12">
        <f>IF(Data_Extraction!D456="",Data_Extraction!$J456*(S$1),Data_Extraction!D456)</f>
        <v>111.28</v>
      </c>
      <c r="T456" s="12">
        <f>IF(Data_Extraction!E456="",Data_Extraction!$J456*(T$1),Data_Extraction!E456)</f>
        <v>101.64999999999999</v>
      </c>
      <c r="U456" s="12">
        <f>IF(Data_Extraction!F456="",Data_Extraction!$J456*(U$1),Data_Extraction!F456)</f>
        <v>104.86</v>
      </c>
      <c r="V456" s="12">
        <f>IF(Data_Extraction!G456="",Data_Extraction!$J456*(V$1),Data_Extraction!G456)</f>
        <v>97.37</v>
      </c>
      <c r="W456" s="12">
        <f>IF(Data_Extraction!H456="",Data_Extraction!$J456*(W$1),Data_Extraction!H456)</f>
        <v>114.49000000000001</v>
      </c>
      <c r="X456" s="12">
        <f>IF(Data_Extraction!I456="",Data_Extraction!$J456*(X$1),Data_Extraction!I456)</f>
        <v>103.78999999999999</v>
      </c>
      <c r="Y456" s="13">
        <f t="shared" si="42"/>
        <v>104.86</v>
      </c>
      <c r="Z456" s="17" t="str">
        <f t="shared" si="46"/>
        <v>Afternoon</v>
      </c>
      <c r="AA456" s="14" t="str">
        <f>VLOOKUP($N456,'HeartRate-2022-03-21-1647950188'!$C:$G,2,0)</f>
        <v>Introduction</v>
      </c>
      <c r="AB456" s="14" t="str">
        <f>VLOOKUP($N456,'HeartRate-2022-03-21-1647950188'!$C:$G,3,0)</f>
        <v>Off Campus</v>
      </c>
      <c r="AC456" s="14" t="str">
        <f>VLOOKUP($N456,'HeartRate-2022-03-21-1647950188'!$C:$G,4,0)</f>
        <v>Walking</v>
      </c>
      <c r="AD456" s="14" t="str">
        <f>VLOOKUP($N456,'HeartRate-2022-03-21-1647950188'!$C:$G,5,0)</f>
        <v>Technical Contexts</v>
      </c>
      <c r="AE456">
        <f t="shared" si="47"/>
        <v>0</v>
      </c>
      <c r="AF456" s="18">
        <v>44634</v>
      </c>
      <c r="AG456" s="19">
        <v>0.46587962962962964</v>
      </c>
    </row>
    <row r="457" spans="1:33" x14ac:dyDescent="0.3">
      <c r="A457" s="5">
        <v>44634.465960648151</v>
      </c>
      <c r="B457">
        <f>IFERROR(AVERAGEIFS('HeartRate-2022-03-21-1647950188'!$B:$B,'HeartRate-2022-03-21-1647950188'!$A:$A,Data_Extraction!B$2,'HeartRate-2022-03-21-1647950188'!$C:$C,Data_Extraction!$A457),"")</f>
        <v>108</v>
      </c>
      <c r="C457" t="str">
        <f>IFERROR(AVERAGEIFS('HeartRate-2022-03-21-1647950188'!$B:$B,'HeartRate-2022-03-21-1647950188'!$A:$A,Data_Extraction!C$2,'HeartRate-2022-03-21-1647950188'!$C:$C,Data_Extraction!$A457),"")</f>
        <v/>
      </c>
      <c r="D457" t="str">
        <f>IFERROR(AVERAGEIFS('HeartRate-2022-03-21-1647950188'!$B:$B,'HeartRate-2022-03-21-1647950188'!$A:$A,Data_Extraction!D$2,'HeartRate-2022-03-21-1647950188'!$C:$C,Data_Extraction!$A457),"")</f>
        <v/>
      </c>
      <c r="E457" t="str">
        <f>IFERROR(AVERAGEIFS('HeartRate-2022-03-21-1647950188'!$B:$B,'HeartRate-2022-03-21-1647950188'!$A:$A,Data_Extraction!E$2,'HeartRate-2022-03-21-1647950188'!$C:$C,Data_Extraction!$A457),"")</f>
        <v/>
      </c>
      <c r="F457" t="str">
        <f>IFERROR(AVERAGEIFS('HeartRate-2022-03-21-1647950188'!$B:$B,'HeartRate-2022-03-21-1647950188'!$A:$A,Data_Extraction!F$2,'HeartRate-2022-03-21-1647950188'!$C:$C,Data_Extraction!$A457),"")</f>
        <v/>
      </c>
      <c r="G457" t="str">
        <f>IFERROR(AVERAGEIFS('HeartRate-2022-03-21-1647950188'!$B:$B,'HeartRate-2022-03-21-1647950188'!$A:$A,Data_Extraction!G$2,'HeartRate-2022-03-21-1647950188'!$C:$C,Data_Extraction!$A457),"")</f>
        <v/>
      </c>
      <c r="H457" t="str">
        <f>IFERROR(AVERAGEIFS('HeartRate-2022-03-21-1647950188'!$B:$B,'HeartRate-2022-03-21-1647950188'!$A:$A,Data_Extraction!H$2,'HeartRate-2022-03-21-1647950188'!$C:$C,Data_Extraction!$A457),"")</f>
        <v/>
      </c>
      <c r="I457">
        <f>IFERROR(AVERAGEIFS('HeartRate-2022-03-21-1647950188'!$B:$B,'HeartRate-2022-03-21-1647950188'!$A:$A,Data_Extraction!I$2,'HeartRate-2022-03-21-1647950188'!$C:$C,Data_Extraction!$A457),"")</f>
        <v>70</v>
      </c>
      <c r="J457" s="8">
        <f t="shared" si="43"/>
        <v>89</v>
      </c>
      <c r="N457" s="11">
        <f>Data_Extraction!A457</f>
        <v>44634.465960648151</v>
      </c>
      <c r="O457" s="15">
        <f t="shared" si="44"/>
        <v>44634</v>
      </c>
      <c r="P457" s="16">
        <f t="shared" si="45"/>
        <v>0.46596064814814814</v>
      </c>
      <c r="Q457" s="12">
        <f>IF(Data_Extraction!B457="",Data_Extraction!$J457*(Q$1),Data_Extraction!B457)</f>
        <v>108</v>
      </c>
      <c r="R457" s="12">
        <f>IF(Data_Extraction!C457="",Data_Extraction!$J457*(R$1),Data_Extraction!C457)</f>
        <v>81.88000000000001</v>
      </c>
      <c r="S457" s="12">
        <f>IF(Data_Extraction!D457="",Data_Extraction!$J457*(S$1),Data_Extraction!D457)</f>
        <v>92.56</v>
      </c>
      <c r="T457" s="12">
        <f>IF(Data_Extraction!E457="",Data_Extraction!$J457*(T$1),Data_Extraction!E457)</f>
        <v>84.55</v>
      </c>
      <c r="U457" s="12">
        <f>IF(Data_Extraction!F457="",Data_Extraction!$J457*(U$1),Data_Extraction!F457)</f>
        <v>87.22</v>
      </c>
      <c r="V457" s="12">
        <f>IF(Data_Extraction!G457="",Data_Extraction!$J457*(V$1),Data_Extraction!G457)</f>
        <v>80.990000000000009</v>
      </c>
      <c r="W457" s="12">
        <f>IF(Data_Extraction!H457="",Data_Extraction!$J457*(W$1),Data_Extraction!H457)</f>
        <v>95.23</v>
      </c>
      <c r="X457" s="12">
        <f>IF(Data_Extraction!I457="",Data_Extraction!$J457*(X$1),Data_Extraction!I457)</f>
        <v>70</v>
      </c>
      <c r="Y457" s="13">
        <f t="shared" si="42"/>
        <v>87.553750000000008</v>
      </c>
      <c r="Z457" s="17" t="str">
        <f t="shared" si="46"/>
        <v>Afternoon</v>
      </c>
      <c r="AA457" s="14" t="str">
        <f>VLOOKUP($N457,'HeartRate-2022-03-21-1647950188'!$C:$G,2,0)</f>
        <v>Introduction</v>
      </c>
      <c r="AB457" s="14" t="str">
        <f>VLOOKUP($N457,'HeartRate-2022-03-21-1647950188'!$C:$G,3,0)</f>
        <v>Off Campus</v>
      </c>
      <c r="AC457" s="14" t="str">
        <f>VLOOKUP($N457,'HeartRate-2022-03-21-1647950188'!$C:$G,4,0)</f>
        <v>Walking</v>
      </c>
      <c r="AD457" s="14" t="str">
        <f>VLOOKUP($N457,'HeartRate-2022-03-21-1647950188'!$C:$G,5,0)</f>
        <v>Technical Contexts</v>
      </c>
      <c r="AE457">
        <f t="shared" si="47"/>
        <v>0</v>
      </c>
      <c r="AF457" s="18">
        <v>44634</v>
      </c>
      <c r="AG457" s="19">
        <v>0.46596064814814814</v>
      </c>
    </row>
    <row r="458" spans="1:33" x14ac:dyDescent="0.3">
      <c r="A458" s="5">
        <v>44634.46597222222</v>
      </c>
      <c r="B458" t="str">
        <f>IFERROR(AVERAGEIFS('HeartRate-2022-03-21-1647950188'!$B:$B,'HeartRate-2022-03-21-1647950188'!$A:$A,Data_Extraction!B$2,'HeartRate-2022-03-21-1647950188'!$C:$C,Data_Extraction!$A458),"")</f>
        <v/>
      </c>
      <c r="C458">
        <f>IFERROR(AVERAGEIFS('HeartRate-2022-03-21-1647950188'!$B:$B,'HeartRate-2022-03-21-1647950188'!$A:$A,Data_Extraction!C$2,'HeartRate-2022-03-21-1647950188'!$C:$C,Data_Extraction!$A458),"")</f>
        <v>97</v>
      </c>
      <c r="D458" t="str">
        <f>IFERROR(AVERAGEIFS('HeartRate-2022-03-21-1647950188'!$B:$B,'HeartRate-2022-03-21-1647950188'!$A:$A,Data_Extraction!D$2,'HeartRate-2022-03-21-1647950188'!$C:$C,Data_Extraction!$A458),"")</f>
        <v/>
      </c>
      <c r="E458" t="str">
        <f>IFERROR(AVERAGEIFS('HeartRate-2022-03-21-1647950188'!$B:$B,'HeartRate-2022-03-21-1647950188'!$A:$A,Data_Extraction!E$2,'HeartRate-2022-03-21-1647950188'!$C:$C,Data_Extraction!$A458),"")</f>
        <v/>
      </c>
      <c r="F458" t="str">
        <f>IFERROR(AVERAGEIFS('HeartRate-2022-03-21-1647950188'!$B:$B,'HeartRate-2022-03-21-1647950188'!$A:$A,Data_Extraction!F$2,'HeartRate-2022-03-21-1647950188'!$C:$C,Data_Extraction!$A458),"")</f>
        <v/>
      </c>
      <c r="G458">
        <f>IFERROR(AVERAGEIFS('HeartRate-2022-03-21-1647950188'!$B:$B,'HeartRate-2022-03-21-1647950188'!$A:$A,Data_Extraction!G$2,'HeartRate-2022-03-21-1647950188'!$C:$C,Data_Extraction!$A458),"")</f>
        <v>84</v>
      </c>
      <c r="H458">
        <f>IFERROR(AVERAGEIFS('HeartRate-2022-03-21-1647950188'!$B:$B,'HeartRate-2022-03-21-1647950188'!$A:$A,Data_Extraction!H$2,'HeartRate-2022-03-21-1647950188'!$C:$C,Data_Extraction!$A458),"")</f>
        <v>101</v>
      </c>
      <c r="I458" t="str">
        <f>IFERROR(AVERAGEIFS('HeartRate-2022-03-21-1647950188'!$B:$B,'HeartRate-2022-03-21-1647950188'!$A:$A,Data_Extraction!I$2,'HeartRate-2022-03-21-1647950188'!$C:$C,Data_Extraction!$A458),"")</f>
        <v/>
      </c>
      <c r="J458" s="8">
        <f t="shared" si="43"/>
        <v>94</v>
      </c>
      <c r="N458" s="11">
        <f>Data_Extraction!A458</f>
        <v>44634.46597222222</v>
      </c>
      <c r="O458" s="15">
        <f t="shared" si="44"/>
        <v>44634</v>
      </c>
      <c r="P458" s="16">
        <f t="shared" si="45"/>
        <v>0.46597222222222223</v>
      </c>
      <c r="Q458" s="12">
        <f>IF(Data_Extraction!B458="",Data_Extraction!$J458*(Q$1),Data_Extraction!B458)</f>
        <v>84.600000000000009</v>
      </c>
      <c r="R458" s="12">
        <f>IF(Data_Extraction!C458="",Data_Extraction!$J458*(R$1),Data_Extraction!C458)</f>
        <v>97</v>
      </c>
      <c r="S458" s="12">
        <f>IF(Data_Extraction!D458="",Data_Extraction!$J458*(S$1),Data_Extraction!D458)</f>
        <v>97.76</v>
      </c>
      <c r="T458" s="12">
        <f>IF(Data_Extraction!E458="",Data_Extraction!$J458*(T$1),Data_Extraction!E458)</f>
        <v>89.3</v>
      </c>
      <c r="U458" s="12">
        <f>IF(Data_Extraction!F458="",Data_Extraction!$J458*(U$1),Data_Extraction!F458)</f>
        <v>92.12</v>
      </c>
      <c r="V458" s="12">
        <f>IF(Data_Extraction!G458="",Data_Extraction!$J458*(V$1),Data_Extraction!G458)</f>
        <v>84</v>
      </c>
      <c r="W458" s="12">
        <f>IF(Data_Extraction!H458="",Data_Extraction!$J458*(W$1),Data_Extraction!H458)</f>
        <v>101</v>
      </c>
      <c r="X458" s="12">
        <f>IF(Data_Extraction!I458="",Data_Extraction!$J458*(X$1),Data_Extraction!I458)</f>
        <v>91.179999999999993</v>
      </c>
      <c r="Y458" s="13">
        <f t="shared" si="42"/>
        <v>92.11999999999999</v>
      </c>
      <c r="Z458" s="17" t="str">
        <f t="shared" si="46"/>
        <v>Afternoon</v>
      </c>
      <c r="AA458" s="14" t="str">
        <f>VLOOKUP($N458,'HeartRate-2022-03-21-1647950188'!$C:$G,2,0)</f>
        <v>Introduction</v>
      </c>
      <c r="AB458" s="14" t="str">
        <f>VLOOKUP($N458,'HeartRate-2022-03-21-1647950188'!$C:$G,3,0)</f>
        <v>Off Campus</v>
      </c>
      <c r="AC458" s="14" t="str">
        <f>VLOOKUP($N458,'HeartRate-2022-03-21-1647950188'!$C:$G,4,0)</f>
        <v>Walking</v>
      </c>
      <c r="AD458" s="14" t="str">
        <f>VLOOKUP($N458,'HeartRate-2022-03-21-1647950188'!$C:$G,5,0)</f>
        <v>Technical Contexts</v>
      </c>
      <c r="AE458">
        <f t="shared" si="47"/>
        <v>0</v>
      </c>
      <c r="AF458" s="18">
        <v>44634</v>
      </c>
      <c r="AG458" s="19">
        <v>0.46597222222222223</v>
      </c>
    </row>
    <row r="459" spans="1:33" x14ac:dyDescent="0.3">
      <c r="A459" s="5">
        <v>44634.46603009259</v>
      </c>
      <c r="B459">
        <f>IFERROR(AVERAGEIFS('HeartRate-2022-03-21-1647950188'!$B:$B,'HeartRate-2022-03-21-1647950188'!$A:$A,Data_Extraction!B$2,'HeartRate-2022-03-21-1647950188'!$C:$C,Data_Extraction!$A459),"")</f>
        <v>115</v>
      </c>
      <c r="C459" t="str">
        <f>IFERROR(AVERAGEIFS('HeartRate-2022-03-21-1647950188'!$B:$B,'HeartRate-2022-03-21-1647950188'!$A:$A,Data_Extraction!C$2,'HeartRate-2022-03-21-1647950188'!$C:$C,Data_Extraction!$A459),"")</f>
        <v/>
      </c>
      <c r="D459" t="str">
        <f>IFERROR(AVERAGEIFS('HeartRate-2022-03-21-1647950188'!$B:$B,'HeartRate-2022-03-21-1647950188'!$A:$A,Data_Extraction!D$2,'HeartRate-2022-03-21-1647950188'!$C:$C,Data_Extraction!$A459),"")</f>
        <v/>
      </c>
      <c r="E459" t="str">
        <f>IFERROR(AVERAGEIFS('HeartRate-2022-03-21-1647950188'!$B:$B,'HeartRate-2022-03-21-1647950188'!$A:$A,Data_Extraction!E$2,'HeartRate-2022-03-21-1647950188'!$C:$C,Data_Extraction!$A459),"")</f>
        <v/>
      </c>
      <c r="F459" t="str">
        <f>IFERROR(AVERAGEIFS('HeartRate-2022-03-21-1647950188'!$B:$B,'HeartRate-2022-03-21-1647950188'!$A:$A,Data_Extraction!F$2,'HeartRate-2022-03-21-1647950188'!$C:$C,Data_Extraction!$A459),"")</f>
        <v/>
      </c>
      <c r="G459" t="str">
        <f>IFERROR(AVERAGEIFS('HeartRate-2022-03-21-1647950188'!$B:$B,'HeartRate-2022-03-21-1647950188'!$A:$A,Data_Extraction!G$2,'HeartRate-2022-03-21-1647950188'!$C:$C,Data_Extraction!$A459),"")</f>
        <v/>
      </c>
      <c r="H459" t="str">
        <f>IFERROR(AVERAGEIFS('HeartRate-2022-03-21-1647950188'!$B:$B,'HeartRate-2022-03-21-1647950188'!$A:$A,Data_Extraction!H$2,'HeartRate-2022-03-21-1647950188'!$C:$C,Data_Extraction!$A459),"")</f>
        <v/>
      </c>
      <c r="I459" t="str">
        <f>IFERROR(AVERAGEIFS('HeartRate-2022-03-21-1647950188'!$B:$B,'HeartRate-2022-03-21-1647950188'!$A:$A,Data_Extraction!I$2,'HeartRate-2022-03-21-1647950188'!$C:$C,Data_Extraction!$A459),"")</f>
        <v/>
      </c>
      <c r="J459" s="8">
        <f t="shared" si="43"/>
        <v>115</v>
      </c>
      <c r="N459" s="11">
        <f>Data_Extraction!A459</f>
        <v>44634.46603009259</v>
      </c>
      <c r="O459" s="15">
        <f t="shared" si="44"/>
        <v>44634</v>
      </c>
      <c r="P459" s="16">
        <f t="shared" si="45"/>
        <v>0.46603009259259259</v>
      </c>
      <c r="Q459" s="12">
        <f>IF(Data_Extraction!B459="",Data_Extraction!$J459*(Q$1),Data_Extraction!B459)</f>
        <v>115</v>
      </c>
      <c r="R459" s="12">
        <f>IF(Data_Extraction!C459="",Data_Extraction!$J459*(R$1),Data_Extraction!C459)</f>
        <v>105.80000000000001</v>
      </c>
      <c r="S459" s="12">
        <f>IF(Data_Extraction!D459="",Data_Extraction!$J459*(S$1),Data_Extraction!D459)</f>
        <v>119.60000000000001</v>
      </c>
      <c r="T459" s="12">
        <f>IF(Data_Extraction!E459="",Data_Extraction!$J459*(T$1),Data_Extraction!E459)</f>
        <v>109.25</v>
      </c>
      <c r="U459" s="12">
        <f>IF(Data_Extraction!F459="",Data_Extraction!$J459*(U$1),Data_Extraction!F459)</f>
        <v>112.7</v>
      </c>
      <c r="V459" s="12">
        <f>IF(Data_Extraction!G459="",Data_Extraction!$J459*(V$1),Data_Extraction!G459)</f>
        <v>104.65</v>
      </c>
      <c r="W459" s="12">
        <f>IF(Data_Extraction!H459="",Data_Extraction!$J459*(W$1),Data_Extraction!H459)</f>
        <v>123.05000000000001</v>
      </c>
      <c r="X459" s="12">
        <f>IF(Data_Extraction!I459="",Data_Extraction!$J459*(X$1),Data_Extraction!I459)</f>
        <v>111.55</v>
      </c>
      <c r="Y459" s="13">
        <f t="shared" si="42"/>
        <v>112.69999999999999</v>
      </c>
      <c r="Z459" s="17" t="str">
        <f t="shared" si="46"/>
        <v>Afternoon</v>
      </c>
      <c r="AA459" s="14" t="str">
        <f>VLOOKUP($N459,'HeartRate-2022-03-21-1647950188'!$C:$G,2,0)</f>
        <v>Introduction</v>
      </c>
      <c r="AB459" s="14" t="str">
        <f>VLOOKUP($N459,'HeartRate-2022-03-21-1647950188'!$C:$G,3,0)</f>
        <v>Off Campus</v>
      </c>
      <c r="AC459" s="14" t="str">
        <f>VLOOKUP($N459,'HeartRate-2022-03-21-1647950188'!$C:$G,4,0)</f>
        <v>Walking</v>
      </c>
      <c r="AD459" s="14" t="str">
        <f>VLOOKUP($N459,'HeartRate-2022-03-21-1647950188'!$C:$G,5,0)</f>
        <v>Technical Contexts</v>
      </c>
      <c r="AE459">
        <f t="shared" si="47"/>
        <v>0</v>
      </c>
      <c r="AF459" s="18">
        <v>44634</v>
      </c>
      <c r="AG459" s="19">
        <v>0.46603009259259259</v>
      </c>
    </row>
    <row r="460" spans="1:33" x14ac:dyDescent="0.3">
      <c r="A460" s="5">
        <v>44634.46665509259</v>
      </c>
      <c r="B460">
        <f>IFERROR(AVERAGEIFS('HeartRate-2022-03-21-1647950188'!$B:$B,'HeartRate-2022-03-21-1647950188'!$A:$A,Data_Extraction!B$2,'HeartRate-2022-03-21-1647950188'!$C:$C,Data_Extraction!$A460),"")</f>
        <v>110</v>
      </c>
      <c r="C460" t="str">
        <f>IFERROR(AVERAGEIFS('HeartRate-2022-03-21-1647950188'!$B:$B,'HeartRate-2022-03-21-1647950188'!$A:$A,Data_Extraction!C$2,'HeartRate-2022-03-21-1647950188'!$C:$C,Data_Extraction!$A460),"")</f>
        <v/>
      </c>
      <c r="D460" t="str">
        <f>IFERROR(AVERAGEIFS('HeartRate-2022-03-21-1647950188'!$B:$B,'HeartRate-2022-03-21-1647950188'!$A:$A,Data_Extraction!D$2,'HeartRate-2022-03-21-1647950188'!$C:$C,Data_Extraction!$A460),"")</f>
        <v/>
      </c>
      <c r="E460" t="str">
        <f>IFERROR(AVERAGEIFS('HeartRate-2022-03-21-1647950188'!$B:$B,'HeartRate-2022-03-21-1647950188'!$A:$A,Data_Extraction!E$2,'HeartRate-2022-03-21-1647950188'!$C:$C,Data_Extraction!$A460),"")</f>
        <v/>
      </c>
      <c r="F460" t="str">
        <f>IFERROR(AVERAGEIFS('HeartRate-2022-03-21-1647950188'!$B:$B,'HeartRate-2022-03-21-1647950188'!$A:$A,Data_Extraction!F$2,'HeartRate-2022-03-21-1647950188'!$C:$C,Data_Extraction!$A460),"")</f>
        <v/>
      </c>
      <c r="G460" t="str">
        <f>IFERROR(AVERAGEIFS('HeartRate-2022-03-21-1647950188'!$B:$B,'HeartRate-2022-03-21-1647950188'!$A:$A,Data_Extraction!G$2,'HeartRate-2022-03-21-1647950188'!$C:$C,Data_Extraction!$A460),"")</f>
        <v/>
      </c>
      <c r="H460" t="str">
        <f>IFERROR(AVERAGEIFS('HeartRate-2022-03-21-1647950188'!$B:$B,'HeartRate-2022-03-21-1647950188'!$A:$A,Data_Extraction!H$2,'HeartRate-2022-03-21-1647950188'!$C:$C,Data_Extraction!$A460),"")</f>
        <v/>
      </c>
      <c r="I460">
        <f>IFERROR(AVERAGEIFS('HeartRate-2022-03-21-1647950188'!$B:$B,'HeartRate-2022-03-21-1647950188'!$A:$A,Data_Extraction!I$2,'HeartRate-2022-03-21-1647950188'!$C:$C,Data_Extraction!$A460),"")</f>
        <v>82</v>
      </c>
      <c r="J460" s="8">
        <f t="shared" si="43"/>
        <v>96</v>
      </c>
      <c r="N460" s="11">
        <f>Data_Extraction!A460</f>
        <v>44634.46665509259</v>
      </c>
      <c r="O460" s="15">
        <f t="shared" si="44"/>
        <v>44634</v>
      </c>
      <c r="P460" s="16">
        <f t="shared" si="45"/>
        <v>0.46665509259259258</v>
      </c>
      <c r="Q460" s="12">
        <f>IF(Data_Extraction!B460="",Data_Extraction!$J460*(Q$1),Data_Extraction!B460)</f>
        <v>110</v>
      </c>
      <c r="R460" s="12">
        <f>IF(Data_Extraction!C460="",Data_Extraction!$J460*(R$1),Data_Extraction!C460)</f>
        <v>88.320000000000007</v>
      </c>
      <c r="S460" s="12">
        <f>IF(Data_Extraction!D460="",Data_Extraction!$J460*(S$1),Data_Extraction!D460)</f>
        <v>99.84</v>
      </c>
      <c r="T460" s="12">
        <f>IF(Data_Extraction!E460="",Data_Extraction!$J460*(T$1),Data_Extraction!E460)</f>
        <v>91.199999999999989</v>
      </c>
      <c r="U460" s="12">
        <f>IF(Data_Extraction!F460="",Data_Extraction!$J460*(U$1),Data_Extraction!F460)</f>
        <v>94.08</v>
      </c>
      <c r="V460" s="12">
        <f>IF(Data_Extraction!G460="",Data_Extraction!$J460*(V$1),Data_Extraction!G460)</f>
        <v>87.36</v>
      </c>
      <c r="W460" s="12">
        <f>IF(Data_Extraction!H460="",Data_Extraction!$J460*(W$1),Data_Extraction!H460)</f>
        <v>102.72</v>
      </c>
      <c r="X460" s="12">
        <f>IF(Data_Extraction!I460="",Data_Extraction!$J460*(X$1),Data_Extraction!I460)</f>
        <v>82</v>
      </c>
      <c r="Y460" s="13">
        <f t="shared" si="42"/>
        <v>94.44</v>
      </c>
      <c r="Z460" s="17" t="str">
        <f t="shared" si="46"/>
        <v>Afternoon</v>
      </c>
      <c r="AA460" s="14" t="str">
        <f>VLOOKUP($N460,'HeartRate-2022-03-21-1647950188'!$C:$G,2,0)</f>
        <v>Introduction</v>
      </c>
      <c r="AB460" s="14" t="str">
        <f>VLOOKUP($N460,'HeartRate-2022-03-21-1647950188'!$C:$G,3,0)</f>
        <v>Off Campus</v>
      </c>
      <c r="AC460" s="14" t="str">
        <f>VLOOKUP($N460,'HeartRate-2022-03-21-1647950188'!$C:$G,4,0)</f>
        <v>Walking</v>
      </c>
      <c r="AD460" s="14" t="str">
        <f>VLOOKUP($N460,'HeartRate-2022-03-21-1647950188'!$C:$G,5,0)</f>
        <v>Technical Contexts</v>
      </c>
      <c r="AE460">
        <f t="shared" si="47"/>
        <v>0</v>
      </c>
      <c r="AF460" s="18">
        <v>44634</v>
      </c>
      <c r="AG460" s="19">
        <v>0.46665509259259258</v>
      </c>
    </row>
    <row r="461" spans="1:33" x14ac:dyDescent="0.3">
      <c r="A461" s="5">
        <v>44634.46707175926</v>
      </c>
      <c r="B461" t="str">
        <f>IFERROR(AVERAGEIFS('HeartRate-2022-03-21-1647950188'!$B:$B,'HeartRate-2022-03-21-1647950188'!$A:$A,Data_Extraction!B$2,'HeartRate-2022-03-21-1647950188'!$C:$C,Data_Extraction!$A461),"")</f>
        <v/>
      </c>
      <c r="C461" t="str">
        <f>IFERROR(AVERAGEIFS('HeartRate-2022-03-21-1647950188'!$B:$B,'HeartRate-2022-03-21-1647950188'!$A:$A,Data_Extraction!C$2,'HeartRate-2022-03-21-1647950188'!$C:$C,Data_Extraction!$A461),"")</f>
        <v/>
      </c>
      <c r="D461" t="str">
        <f>IFERROR(AVERAGEIFS('HeartRate-2022-03-21-1647950188'!$B:$B,'HeartRate-2022-03-21-1647950188'!$A:$A,Data_Extraction!D$2,'HeartRate-2022-03-21-1647950188'!$C:$C,Data_Extraction!$A461),"")</f>
        <v/>
      </c>
      <c r="E461" t="str">
        <f>IFERROR(AVERAGEIFS('HeartRate-2022-03-21-1647950188'!$B:$B,'HeartRate-2022-03-21-1647950188'!$A:$A,Data_Extraction!E$2,'HeartRate-2022-03-21-1647950188'!$C:$C,Data_Extraction!$A461),"")</f>
        <v/>
      </c>
      <c r="F461" t="str">
        <f>IFERROR(AVERAGEIFS('HeartRate-2022-03-21-1647950188'!$B:$B,'HeartRate-2022-03-21-1647950188'!$A:$A,Data_Extraction!F$2,'HeartRate-2022-03-21-1647950188'!$C:$C,Data_Extraction!$A461),"")</f>
        <v/>
      </c>
      <c r="G461">
        <f>IFERROR(AVERAGEIFS('HeartRate-2022-03-21-1647950188'!$B:$B,'HeartRate-2022-03-21-1647950188'!$A:$A,Data_Extraction!G$2,'HeartRate-2022-03-21-1647950188'!$C:$C,Data_Extraction!$A461),"")</f>
        <v>90</v>
      </c>
      <c r="H461" t="str">
        <f>IFERROR(AVERAGEIFS('HeartRate-2022-03-21-1647950188'!$B:$B,'HeartRate-2022-03-21-1647950188'!$A:$A,Data_Extraction!H$2,'HeartRate-2022-03-21-1647950188'!$C:$C,Data_Extraction!$A461),"")</f>
        <v/>
      </c>
      <c r="I461" t="str">
        <f>IFERROR(AVERAGEIFS('HeartRate-2022-03-21-1647950188'!$B:$B,'HeartRate-2022-03-21-1647950188'!$A:$A,Data_Extraction!I$2,'HeartRate-2022-03-21-1647950188'!$C:$C,Data_Extraction!$A461),"")</f>
        <v/>
      </c>
      <c r="J461" s="8">
        <f t="shared" si="43"/>
        <v>90</v>
      </c>
      <c r="N461" s="11">
        <f>Data_Extraction!A461</f>
        <v>44634.46707175926</v>
      </c>
      <c r="O461" s="15">
        <f t="shared" si="44"/>
        <v>44634</v>
      </c>
      <c r="P461" s="16">
        <f t="shared" si="45"/>
        <v>0.46707175925925926</v>
      </c>
      <c r="Q461" s="12">
        <f>IF(Data_Extraction!B461="",Data_Extraction!$J461*(Q$1),Data_Extraction!B461)</f>
        <v>81</v>
      </c>
      <c r="R461" s="12">
        <f>IF(Data_Extraction!C461="",Data_Extraction!$J461*(R$1),Data_Extraction!C461)</f>
        <v>82.8</v>
      </c>
      <c r="S461" s="12">
        <f>IF(Data_Extraction!D461="",Data_Extraction!$J461*(S$1),Data_Extraction!D461)</f>
        <v>93.600000000000009</v>
      </c>
      <c r="T461" s="12">
        <f>IF(Data_Extraction!E461="",Data_Extraction!$J461*(T$1),Data_Extraction!E461)</f>
        <v>85.5</v>
      </c>
      <c r="U461" s="12">
        <f>IF(Data_Extraction!F461="",Data_Extraction!$J461*(U$1),Data_Extraction!F461)</f>
        <v>88.2</v>
      </c>
      <c r="V461" s="12">
        <f>IF(Data_Extraction!G461="",Data_Extraction!$J461*(V$1),Data_Extraction!G461)</f>
        <v>90</v>
      </c>
      <c r="W461" s="12">
        <f>IF(Data_Extraction!H461="",Data_Extraction!$J461*(W$1),Data_Extraction!H461)</f>
        <v>96.300000000000011</v>
      </c>
      <c r="X461" s="12">
        <f>IF(Data_Extraction!I461="",Data_Extraction!$J461*(X$1),Data_Extraction!I461)</f>
        <v>87.3</v>
      </c>
      <c r="Y461" s="13">
        <f t="shared" si="42"/>
        <v>88.087500000000006</v>
      </c>
      <c r="Z461" s="17" t="str">
        <f t="shared" si="46"/>
        <v>Afternoon</v>
      </c>
      <c r="AA461" s="14" t="str">
        <f>VLOOKUP($N461,'HeartRate-2022-03-21-1647950188'!$C:$G,2,0)</f>
        <v>Introduction</v>
      </c>
      <c r="AB461" s="14" t="str">
        <f>VLOOKUP($N461,'HeartRate-2022-03-21-1647950188'!$C:$G,3,0)</f>
        <v>Off Campus</v>
      </c>
      <c r="AC461" s="14" t="str">
        <f>VLOOKUP($N461,'HeartRate-2022-03-21-1647950188'!$C:$G,4,0)</f>
        <v>Walking</v>
      </c>
      <c r="AD461" s="14" t="str">
        <f>VLOOKUP($N461,'HeartRate-2022-03-21-1647950188'!$C:$G,5,0)</f>
        <v>Technical Contexts</v>
      </c>
      <c r="AE461">
        <f t="shared" si="47"/>
        <v>0</v>
      </c>
      <c r="AF461" s="18">
        <v>44634</v>
      </c>
      <c r="AG461" s="19">
        <v>0.46707175925925926</v>
      </c>
    </row>
    <row r="462" spans="1:33" x14ac:dyDescent="0.3">
      <c r="A462" s="5">
        <v>44634.467349537037</v>
      </c>
      <c r="B462" t="str">
        <f>IFERROR(AVERAGEIFS('HeartRate-2022-03-21-1647950188'!$B:$B,'HeartRate-2022-03-21-1647950188'!$A:$A,Data_Extraction!B$2,'HeartRate-2022-03-21-1647950188'!$C:$C,Data_Extraction!$A462),"")</f>
        <v/>
      </c>
      <c r="C462" t="str">
        <f>IFERROR(AVERAGEIFS('HeartRate-2022-03-21-1647950188'!$B:$B,'HeartRate-2022-03-21-1647950188'!$A:$A,Data_Extraction!C$2,'HeartRate-2022-03-21-1647950188'!$C:$C,Data_Extraction!$A462),"")</f>
        <v/>
      </c>
      <c r="D462" t="str">
        <f>IFERROR(AVERAGEIFS('HeartRate-2022-03-21-1647950188'!$B:$B,'HeartRate-2022-03-21-1647950188'!$A:$A,Data_Extraction!D$2,'HeartRate-2022-03-21-1647950188'!$C:$C,Data_Extraction!$A462),"")</f>
        <v/>
      </c>
      <c r="E462" t="str">
        <f>IFERROR(AVERAGEIFS('HeartRate-2022-03-21-1647950188'!$B:$B,'HeartRate-2022-03-21-1647950188'!$A:$A,Data_Extraction!E$2,'HeartRate-2022-03-21-1647950188'!$C:$C,Data_Extraction!$A462),"")</f>
        <v/>
      </c>
      <c r="F462" t="str">
        <f>IFERROR(AVERAGEIFS('HeartRate-2022-03-21-1647950188'!$B:$B,'HeartRate-2022-03-21-1647950188'!$A:$A,Data_Extraction!F$2,'HeartRate-2022-03-21-1647950188'!$C:$C,Data_Extraction!$A462),"")</f>
        <v/>
      </c>
      <c r="G462" t="str">
        <f>IFERROR(AVERAGEIFS('HeartRate-2022-03-21-1647950188'!$B:$B,'HeartRate-2022-03-21-1647950188'!$A:$A,Data_Extraction!G$2,'HeartRate-2022-03-21-1647950188'!$C:$C,Data_Extraction!$A462),"")</f>
        <v/>
      </c>
      <c r="H462" t="str">
        <f>IFERROR(AVERAGEIFS('HeartRate-2022-03-21-1647950188'!$B:$B,'HeartRate-2022-03-21-1647950188'!$A:$A,Data_Extraction!H$2,'HeartRate-2022-03-21-1647950188'!$C:$C,Data_Extraction!$A462),"")</f>
        <v/>
      </c>
      <c r="I462">
        <f>IFERROR(AVERAGEIFS('HeartRate-2022-03-21-1647950188'!$B:$B,'HeartRate-2022-03-21-1647950188'!$A:$A,Data_Extraction!I$2,'HeartRate-2022-03-21-1647950188'!$C:$C,Data_Extraction!$A462),"")</f>
        <v>96</v>
      </c>
      <c r="J462" s="8">
        <f t="shared" si="43"/>
        <v>96</v>
      </c>
      <c r="N462" s="11">
        <f>Data_Extraction!A462</f>
        <v>44634.467349537037</v>
      </c>
      <c r="O462" s="15">
        <f t="shared" si="44"/>
        <v>44634</v>
      </c>
      <c r="P462" s="16">
        <f t="shared" si="45"/>
        <v>0.46734953703703702</v>
      </c>
      <c r="Q462" s="12">
        <f>IF(Data_Extraction!B462="",Data_Extraction!$J462*(Q$1),Data_Extraction!B462)</f>
        <v>86.4</v>
      </c>
      <c r="R462" s="12">
        <f>IF(Data_Extraction!C462="",Data_Extraction!$J462*(R$1),Data_Extraction!C462)</f>
        <v>88.320000000000007</v>
      </c>
      <c r="S462" s="12">
        <f>IF(Data_Extraction!D462="",Data_Extraction!$J462*(S$1),Data_Extraction!D462)</f>
        <v>99.84</v>
      </c>
      <c r="T462" s="12">
        <f>IF(Data_Extraction!E462="",Data_Extraction!$J462*(T$1),Data_Extraction!E462)</f>
        <v>91.199999999999989</v>
      </c>
      <c r="U462" s="12">
        <f>IF(Data_Extraction!F462="",Data_Extraction!$J462*(U$1),Data_Extraction!F462)</f>
        <v>94.08</v>
      </c>
      <c r="V462" s="12">
        <f>IF(Data_Extraction!G462="",Data_Extraction!$J462*(V$1),Data_Extraction!G462)</f>
        <v>87.36</v>
      </c>
      <c r="W462" s="12">
        <f>IF(Data_Extraction!H462="",Data_Extraction!$J462*(W$1),Data_Extraction!H462)</f>
        <v>102.72</v>
      </c>
      <c r="X462" s="12">
        <f>IF(Data_Extraction!I462="",Data_Extraction!$J462*(X$1),Data_Extraction!I462)</f>
        <v>96</v>
      </c>
      <c r="Y462" s="13">
        <f t="shared" si="42"/>
        <v>93.240000000000009</v>
      </c>
      <c r="Z462" s="17" t="str">
        <f t="shared" si="46"/>
        <v>Afternoon</v>
      </c>
      <c r="AA462" s="14" t="str">
        <f>VLOOKUP($N462,'HeartRate-2022-03-21-1647950188'!$C:$G,2,0)</f>
        <v>Introduction</v>
      </c>
      <c r="AB462" s="14" t="str">
        <f>VLOOKUP($N462,'HeartRate-2022-03-21-1647950188'!$C:$G,3,0)</f>
        <v>Off Campus</v>
      </c>
      <c r="AC462" s="14" t="str">
        <f>VLOOKUP($N462,'HeartRate-2022-03-21-1647950188'!$C:$G,4,0)</f>
        <v>Walking</v>
      </c>
      <c r="AD462" s="14" t="str">
        <f>VLOOKUP($N462,'HeartRate-2022-03-21-1647950188'!$C:$G,5,0)</f>
        <v>Technical Contexts</v>
      </c>
      <c r="AE462">
        <f t="shared" si="47"/>
        <v>0</v>
      </c>
      <c r="AF462" s="18">
        <v>44634</v>
      </c>
      <c r="AG462" s="19">
        <v>0.46734953703703702</v>
      </c>
    </row>
    <row r="463" spans="1:33" x14ac:dyDescent="0.3">
      <c r="A463" s="5">
        <v>44634.468043981484</v>
      </c>
      <c r="B463">
        <f>IFERROR(AVERAGEIFS('HeartRate-2022-03-21-1647950188'!$B:$B,'HeartRate-2022-03-21-1647950188'!$A:$A,Data_Extraction!B$2,'HeartRate-2022-03-21-1647950188'!$C:$C,Data_Extraction!$A463),"")</f>
        <v>105</v>
      </c>
      <c r="C463" t="str">
        <f>IFERROR(AVERAGEIFS('HeartRate-2022-03-21-1647950188'!$B:$B,'HeartRate-2022-03-21-1647950188'!$A:$A,Data_Extraction!C$2,'HeartRate-2022-03-21-1647950188'!$C:$C,Data_Extraction!$A463),"")</f>
        <v/>
      </c>
      <c r="D463" t="str">
        <f>IFERROR(AVERAGEIFS('HeartRate-2022-03-21-1647950188'!$B:$B,'HeartRate-2022-03-21-1647950188'!$A:$A,Data_Extraction!D$2,'HeartRate-2022-03-21-1647950188'!$C:$C,Data_Extraction!$A463),"")</f>
        <v/>
      </c>
      <c r="E463" t="str">
        <f>IFERROR(AVERAGEIFS('HeartRate-2022-03-21-1647950188'!$B:$B,'HeartRate-2022-03-21-1647950188'!$A:$A,Data_Extraction!E$2,'HeartRate-2022-03-21-1647950188'!$C:$C,Data_Extraction!$A463),"")</f>
        <v/>
      </c>
      <c r="F463" t="str">
        <f>IFERROR(AVERAGEIFS('HeartRate-2022-03-21-1647950188'!$B:$B,'HeartRate-2022-03-21-1647950188'!$A:$A,Data_Extraction!F$2,'HeartRate-2022-03-21-1647950188'!$C:$C,Data_Extraction!$A463),"")</f>
        <v/>
      </c>
      <c r="G463" t="str">
        <f>IFERROR(AVERAGEIFS('HeartRate-2022-03-21-1647950188'!$B:$B,'HeartRate-2022-03-21-1647950188'!$A:$A,Data_Extraction!G$2,'HeartRate-2022-03-21-1647950188'!$C:$C,Data_Extraction!$A463),"")</f>
        <v/>
      </c>
      <c r="H463" t="str">
        <f>IFERROR(AVERAGEIFS('HeartRate-2022-03-21-1647950188'!$B:$B,'HeartRate-2022-03-21-1647950188'!$A:$A,Data_Extraction!H$2,'HeartRate-2022-03-21-1647950188'!$C:$C,Data_Extraction!$A463),"")</f>
        <v/>
      </c>
      <c r="I463">
        <f>IFERROR(AVERAGEIFS('HeartRate-2022-03-21-1647950188'!$B:$B,'HeartRate-2022-03-21-1647950188'!$A:$A,Data_Extraction!I$2,'HeartRate-2022-03-21-1647950188'!$C:$C,Data_Extraction!$A463),"")</f>
        <v>101</v>
      </c>
      <c r="J463" s="8">
        <f t="shared" si="43"/>
        <v>103</v>
      </c>
      <c r="N463" s="11">
        <f>Data_Extraction!A463</f>
        <v>44634.468043981484</v>
      </c>
      <c r="O463" s="15">
        <f t="shared" si="44"/>
        <v>44634</v>
      </c>
      <c r="P463" s="16">
        <f t="shared" si="45"/>
        <v>0.46804398148148146</v>
      </c>
      <c r="Q463" s="12">
        <f>IF(Data_Extraction!B463="",Data_Extraction!$J463*(Q$1),Data_Extraction!B463)</f>
        <v>105</v>
      </c>
      <c r="R463" s="12">
        <f>IF(Data_Extraction!C463="",Data_Extraction!$J463*(R$1),Data_Extraction!C463)</f>
        <v>94.76</v>
      </c>
      <c r="S463" s="12">
        <f>IF(Data_Extraction!D463="",Data_Extraction!$J463*(S$1),Data_Extraction!D463)</f>
        <v>107.12</v>
      </c>
      <c r="T463" s="12">
        <f>IF(Data_Extraction!E463="",Data_Extraction!$J463*(T$1),Data_Extraction!E463)</f>
        <v>97.85</v>
      </c>
      <c r="U463" s="12">
        <f>IF(Data_Extraction!F463="",Data_Extraction!$J463*(U$1),Data_Extraction!F463)</f>
        <v>100.94</v>
      </c>
      <c r="V463" s="12">
        <f>IF(Data_Extraction!G463="",Data_Extraction!$J463*(V$1),Data_Extraction!G463)</f>
        <v>93.73</v>
      </c>
      <c r="W463" s="12">
        <f>IF(Data_Extraction!H463="",Data_Extraction!$J463*(W$1),Data_Extraction!H463)</f>
        <v>110.21000000000001</v>
      </c>
      <c r="X463" s="12">
        <f>IF(Data_Extraction!I463="",Data_Extraction!$J463*(X$1),Data_Extraction!I463)</f>
        <v>101</v>
      </c>
      <c r="Y463" s="13">
        <f t="shared" si="42"/>
        <v>101.32625</v>
      </c>
      <c r="Z463" s="17" t="str">
        <f t="shared" si="46"/>
        <v>Afternoon</v>
      </c>
      <c r="AA463" s="14" t="str">
        <f>VLOOKUP($N463,'HeartRate-2022-03-21-1647950188'!$C:$G,2,0)</f>
        <v>Introduction</v>
      </c>
      <c r="AB463" s="14" t="str">
        <f>VLOOKUP($N463,'HeartRate-2022-03-21-1647950188'!$C:$G,3,0)</f>
        <v>Off Campus</v>
      </c>
      <c r="AC463" s="14" t="str">
        <f>VLOOKUP($N463,'HeartRate-2022-03-21-1647950188'!$C:$G,4,0)</f>
        <v>Walking</v>
      </c>
      <c r="AD463" s="14" t="str">
        <f>VLOOKUP($N463,'HeartRate-2022-03-21-1647950188'!$C:$G,5,0)</f>
        <v>Technical Contexts</v>
      </c>
      <c r="AE463">
        <f t="shared" si="47"/>
        <v>0</v>
      </c>
      <c r="AF463" s="18">
        <v>44634</v>
      </c>
      <c r="AG463" s="19">
        <v>0.46804398148148146</v>
      </c>
    </row>
    <row r="464" spans="1:33" x14ac:dyDescent="0.3">
      <c r="A464" s="5">
        <v>44634.468738425923</v>
      </c>
      <c r="B464">
        <f>IFERROR(AVERAGEIFS('HeartRate-2022-03-21-1647950188'!$B:$B,'HeartRate-2022-03-21-1647950188'!$A:$A,Data_Extraction!B$2,'HeartRate-2022-03-21-1647950188'!$C:$C,Data_Extraction!$A464),"")</f>
        <v>104</v>
      </c>
      <c r="C464" t="str">
        <f>IFERROR(AVERAGEIFS('HeartRate-2022-03-21-1647950188'!$B:$B,'HeartRate-2022-03-21-1647950188'!$A:$A,Data_Extraction!C$2,'HeartRate-2022-03-21-1647950188'!$C:$C,Data_Extraction!$A464),"")</f>
        <v/>
      </c>
      <c r="D464" t="str">
        <f>IFERROR(AVERAGEIFS('HeartRate-2022-03-21-1647950188'!$B:$B,'HeartRate-2022-03-21-1647950188'!$A:$A,Data_Extraction!D$2,'HeartRate-2022-03-21-1647950188'!$C:$C,Data_Extraction!$A464),"")</f>
        <v/>
      </c>
      <c r="E464" t="str">
        <f>IFERROR(AVERAGEIFS('HeartRate-2022-03-21-1647950188'!$B:$B,'HeartRate-2022-03-21-1647950188'!$A:$A,Data_Extraction!E$2,'HeartRate-2022-03-21-1647950188'!$C:$C,Data_Extraction!$A464),"")</f>
        <v/>
      </c>
      <c r="F464" t="str">
        <f>IFERROR(AVERAGEIFS('HeartRate-2022-03-21-1647950188'!$B:$B,'HeartRate-2022-03-21-1647950188'!$A:$A,Data_Extraction!F$2,'HeartRate-2022-03-21-1647950188'!$C:$C,Data_Extraction!$A464),"")</f>
        <v/>
      </c>
      <c r="G464" t="str">
        <f>IFERROR(AVERAGEIFS('HeartRate-2022-03-21-1647950188'!$B:$B,'HeartRate-2022-03-21-1647950188'!$A:$A,Data_Extraction!G$2,'HeartRate-2022-03-21-1647950188'!$C:$C,Data_Extraction!$A464),"")</f>
        <v/>
      </c>
      <c r="H464" t="str">
        <f>IFERROR(AVERAGEIFS('HeartRate-2022-03-21-1647950188'!$B:$B,'HeartRate-2022-03-21-1647950188'!$A:$A,Data_Extraction!H$2,'HeartRate-2022-03-21-1647950188'!$C:$C,Data_Extraction!$A464),"")</f>
        <v/>
      </c>
      <c r="I464">
        <f>IFERROR(AVERAGEIFS('HeartRate-2022-03-21-1647950188'!$B:$B,'HeartRate-2022-03-21-1647950188'!$A:$A,Data_Extraction!I$2,'HeartRate-2022-03-21-1647950188'!$C:$C,Data_Extraction!$A464),"")</f>
        <v>95</v>
      </c>
      <c r="J464" s="8">
        <f t="shared" si="43"/>
        <v>99.5</v>
      </c>
      <c r="N464" s="11">
        <f>Data_Extraction!A464</f>
        <v>44634.468738425923</v>
      </c>
      <c r="O464" s="15">
        <f t="shared" si="44"/>
        <v>44634</v>
      </c>
      <c r="P464" s="16">
        <f t="shared" si="45"/>
        <v>0.46873842592592596</v>
      </c>
      <c r="Q464" s="12">
        <f>IF(Data_Extraction!B464="",Data_Extraction!$J464*(Q$1),Data_Extraction!B464)</f>
        <v>104</v>
      </c>
      <c r="R464" s="12">
        <f>IF(Data_Extraction!C464="",Data_Extraction!$J464*(R$1),Data_Extraction!C464)</f>
        <v>91.54</v>
      </c>
      <c r="S464" s="12">
        <f>IF(Data_Extraction!D464="",Data_Extraction!$J464*(S$1),Data_Extraction!D464)</f>
        <v>103.48</v>
      </c>
      <c r="T464" s="12">
        <f>IF(Data_Extraction!E464="",Data_Extraction!$J464*(T$1),Data_Extraction!E464)</f>
        <v>94.524999999999991</v>
      </c>
      <c r="U464" s="12">
        <f>IF(Data_Extraction!F464="",Data_Extraction!$J464*(U$1),Data_Extraction!F464)</f>
        <v>97.51</v>
      </c>
      <c r="V464" s="12">
        <f>IF(Data_Extraction!G464="",Data_Extraction!$J464*(V$1),Data_Extraction!G464)</f>
        <v>90.545000000000002</v>
      </c>
      <c r="W464" s="12">
        <f>IF(Data_Extraction!H464="",Data_Extraction!$J464*(W$1),Data_Extraction!H464)</f>
        <v>106.465</v>
      </c>
      <c r="X464" s="12">
        <f>IF(Data_Extraction!I464="",Data_Extraction!$J464*(X$1),Data_Extraction!I464)</f>
        <v>95</v>
      </c>
      <c r="Y464" s="13">
        <f t="shared" si="42"/>
        <v>97.883125000000007</v>
      </c>
      <c r="Z464" s="17" t="str">
        <f t="shared" si="46"/>
        <v>Afternoon</v>
      </c>
      <c r="AA464" s="14" t="str">
        <f>VLOOKUP($N464,'HeartRate-2022-03-21-1647950188'!$C:$G,2,0)</f>
        <v>Introduction</v>
      </c>
      <c r="AB464" s="14" t="str">
        <f>VLOOKUP($N464,'HeartRate-2022-03-21-1647950188'!$C:$G,3,0)</f>
        <v>Off Campus</v>
      </c>
      <c r="AC464" s="14" t="str">
        <f>VLOOKUP($N464,'HeartRate-2022-03-21-1647950188'!$C:$G,4,0)</f>
        <v>Walking</v>
      </c>
      <c r="AD464" s="14" t="str">
        <f>VLOOKUP($N464,'HeartRate-2022-03-21-1647950188'!$C:$G,5,0)</f>
        <v>Technical Contexts</v>
      </c>
      <c r="AE464">
        <f t="shared" si="47"/>
        <v>0</v>
      </c>
      <c r="AF464" s="18">
        <v>44634</v>
      </c>
      <c r="AG464" s="19">
        <v>0.46873842592592596</v>
      </c>
    </row>
    <row r="465" spans="1:33" x14ac:dyDescent="0.3">
      <c r="A465" s="5">
        <v>44634.46943287037</v>
      </c>
      <c r="B465">
        <f>IFERROR(AVERAGEIFS('HeartRate-2022-03-21-1647950188'!$B:$B,'HeartRate-2022-03-21-1647950188'!$A:$A,Data_Extraction!B$2,'HeartRate-2022-03-21-1647950188'!$C:$C,Data_Extraction!$A465),"")</f>
        <v>105</v>
      </c>
      <c r="C465" t="str">
        <f>IFERROR(AVERAGEIFS('HeartRate-2022-03-21-1647950188'!$B:$B,'HeartRate-2022-03-21-1647950188'!$A:$A,Data_Extraction!C$2,'HeartRate-2022-03-21-1647950188'!$C:$C,Data_Extraction!$A465),"")</f>
        <v/>
      </c>
      <c r="D465" t="str">
        <f>IFERROR(AVERAGEIFS('HeartRate-2022-03-21-1647950188'!$B:$B,'HeartRate-2022-03-21-1647950188'!$A:$A,Data_Extraction!D$2,'HeartRate-2022-03-21-1647950188'!$C:$C,Data_Extraction!$A465),"")</f>
        <v/>
      </c>
      <c r="E465" t="str">
        <f>IFERROR(AVERAGEIFS('HeartRate-2022-03-21-1647950188'!$B:$B,'HeartRate-2022-03-21-1647950188'!$A:$A,Data_Extraction!E$2,'HeartRate-2022-03-21-1647950188'!$C:$C,Data_Extraction!$A465),"")</f>
        <v/>
      </c>
      <c r="F465" t="str">
        <f>IFERROR(AVERAGEIFS('HeartRate-2022-03-21-1647950188'!$B:$B,'HeartRate-2022-03-21-1647950188'!$A:$A,Data_Extraction!F$2,'HeartRate-2022-03-21-1647950188'!$C:$C,Data_Extraction!$A465),"")</f>
        <v/>
      </c>
      <c r="G465" t="str">
        <f>IFERROR(AVERAGEIFS('HeartRate-2022-03-21-1647950188'!$B:$B,'HeartRate-2022-03-21-1647950188'!$A:$A,Data_Extraction!G$2,'HeartRate-2022-03-21-1647950188'!$C:$C,Data_Extraction!$A465),"")</f>
        <v/>
      </c>
      <c r="H465" t="str">
        <f>IFERROR(AVERAGEIFS('HeartRate-2022-03-21-1647950188'!$B:$B,'HeartRate-2022-03-21-1647950188'!$A:$A,Data_Extraction!H$2,'HeartRate-2022-03-21-1647950188'!$C:$C,Data_Extraction!$A465),"")</f>
        <v/>
      </c>
      <c r="I465">
        <f>IFERROR(AVERAGEIFS('HeartRate-2022-03-21-1647950188'!$B:$B,'HeartRate-2022-03-21-1647950188'!$A:$A,Data_Extraction!I$2,'HeartRate-2022-03-21-1647950188'!$C:$C,Data_Extraction!$A465),"")</f>
        <v>102</v>
      </c>
      <c r="J465" s="8">
        <f t="shared" si="43"/>
        <v>103.5</v>
      </c>
      <c r="N465" s="11">
        <f>Data_Extraction!A465</f>
        <v>44634.46943287037</v>
      </c>
      <c r="O465" s="15">
        <f t="shared" si="44"/>
        <v>44634</v>
      </c>
      <c r="P465" s="16">
        <f t="shared" si="45"/>
        <v>0.46943287037037035</v>
      </c>
      <c r="Q465" s="12">
        <f>IF(Data_Extraction!B465="",Data_Extraction!$J465*(Q$1),Data_Extraction!B465)</f>
        <v>105</v>
      </c>
      <c r="R465" s="12">
        <f>IF(Data_Extraction!C465="",Data_Extraction!$J465*(R$1),Data_Extraction!C465)</f>
        <v>95.22</v>
      </c>
      <c r="S465" s="12">
        <f>IF(Data_Extraction!D465="",Data_Extraction!$J465*(S$1),Data_Extraction!D465)</f>
        <v>107.64</v>
      </c>
      <c r="T465" s="12">
        <f>IF(Data_Extraction!E465="",Data_Extraction!$J465*(T$1),Data_Extraction!E465)</f>
        <v>98.324999999999989</v>
      </c>
      <c r="U465" s="12">
        <f>IF(Data_Extraction!F465="",Data_Extraction!$J465*(U$1),Data_Extraction!F465)</f>
        <v>101.42999999999999</v>
      </c>
      <c r="V465" s="12">
        <f>IF(Data_Extraction!G465="",Data_Extraction!$J465*(V$1),Data_Extraction!G465)</f>
        <v>94.185000000000002</v>
      </c>
      <c r="W465" s="12">
        <f>IF(Data_Extraction!H465="",Data_Extraction!$J465*(W$1),Data_Extraction!H465)</f>
        <v>110.745</v>
      </c>
      <c r="X465" s="12">
        <f>IF(Data_Extraction!I465="",Data_Extraction!$J465*(X$1),Data_Extraction!I465)</f>
        <v>102</v>
      </c>
      <c r="Y465" s="13">
        <f t="shared" si="42"/>
        <v>101.81812499999999</v>
      </c>
      <c r="Z465" s="17" t="str">
        <f t="shared" si="46"/>
        <v>Afternoon</v>
      </c>
      <c r="AA465" s="14" t="str">
        <f>VLOOKUP($N465,'HeartRate-2022-03-21-1647950188'!$C:$G,2,0)</f>
        <v>Introduction</v>
      </c>
      <c r="AB465" s="14" t="str">
        <f>VLOOKUP($N465,'HeartRate-2022-03-21-1647950188'!$C:$G,3,0)</f>
        <v>Off Campus</v>
      </c>
      <c r="AC465" s="14" t="str">
        <f>VLOOKUP($N465,'HeartRate-2022-03-21-1647950188'!$C:$G,4,0)</f>
        <v>Walking</v>
      </c>
      <c r="AD465" s="14" t="str">
        <f>VLOOKUP($N465,'HeartRate-2022-03-21-1647950188'!$C:$G,5,0)</f>
        <v>Technical Contexts</v>
      </c>
      <c r="AE465">
        <f t="shared" si="47"/>
        <v>0</v>
      </c>
      <c r="AF465" s="18">
        <v>44634</v>
      </c>
      <c r="AG465" s="19">
        <v>0.46943287037037035</v>
      </c>
    </row>
    <row r="466" spans="1:33" x14ac:dyDescent="0.3">
      <c r="A466" s="5">
        <v>44634.469444444447</v>
      </c>
      <c r="B466" t="str">
        <f>IFERROR(AVERAGEIFS('HeartRate-2022-03-21-1647950188'!$B:$B,'HeartRate-2022-03-21-1647950188'!$A:$A,Data_Extraction!B$2,'HeartRate-2022-03-21-1647950188'!$C:$C,Data_Extraction!$A466),"")</f>
        <v/>
      </c>
      <c r="C466">
        <f>IFERROR(AVERAGEIFS('HeartRate-2022-03-21-1647950188'!$B:$B,'HeartRate-2022-03-21-1647950188'!$A:$A,Data_Extraction!C$2,'HeartRate-2022-03-21-1647950188'!$C:$C,Data_Extraction!$A466),"")</f>
        <v>91</v>
      </c>
      <c r="D466" t="str">
        <f>IFERROR(AVERAGEIFS('HeartRate-2022-03-21-1647950188'!$B:$B,'HeartRate-2022-03-21-1647950188'!$A:$A,Data_Extraction!D$2,'HeartRate-2022-03-21-1647950188'!$C:$C,Data_Extraction!$A466),"")</f>
        <v/>
      </c>
      <c r="E466" t="str">
        <f>IFERROR(AVERAGEIFS('HeartRate-2022-03-21-1647950188'!$B:$B,'HeartRate-2022-03-21-1647950188'!$A:$A,Data_Extraction!E$2,'HeartRate-2022-03-21-1647950188'!$C:$C,Data_Extraction!$A466),"")</f>
        <v/>
      </c>
      <c r="F466" t="str">
        <f>IFERROR(AVERAGEIFS('HeartRate-2022-03-21-1647950188'!$B:$B,'HeartRate-2022-03-21-1647950188'!$A:$A,Data_Extraction!F$2,'HeartRate-2022-03-21-1647950188'!$C:$C,Data_Extraction!$A466),"")</f>
        <v/>
      </c>
      <c r="G466">
        <f>IFERROR(AVERAGEIFS('HeartRate-2022-03-21-1647950188'!$B:$B,'HeartRate-2022-03-21-1647950188'!$A:$A,Data_Extraction!G$2,'HeartRate-2022-03-21-1647950188'!$C:$C,Data_Extraction!$A466),"")</f>
        <v>70</v>
      </c>
      <c r="H466">
        <f>IFERROR(AVERAGEIFS('HeartRate-2022-03-21-1647950188'!$B:$B,'HeartRate-2022-03-21-1647950188'!$A:$A,Data_Extraction!H$2,'HeartRate-2022-03-21-1647950188'!$C:$C,Data_Extraction!$A466),"")</f>
        <v>101</v>
      </c>
      <c r="I466" t="str">
        <f>IFERROR(AVERAGEIFS('HeartRate-2022-03-21-1647950188'!$B:$B,'HeartRate-2022-03-21-1647950188'!$A:$A,Data_Extraction!I$2,'HeartRate-2022-03-21-1647950188'!$C:$C,Data_Extraction!$A466),"")</f>
        <v/>
      </c>
      <c r="J466" s="8">
        <f t="shared" si="43"/>
        <v>87.333333333333329</v>
      </c>
      <c r="N466" s="11">
        <f>Data_Extraction!A466</f>
        <v>44634.469444444447</v>
      </c>
      <c r="O466" s="15">
        <f t="shared" si="44"/>
        <v>44634</v>
      </c>
      <c r="P466" s="16">
        <f t="shared" si="45"/>
        <v>0.4694444444444445</v>
      </c>
      <c r="Q466" s="12">
        <f>IF(Data_Extraction!B466="",Data_Extraction!$J466*(Q$1),Data_Extraction!B466)</f>
        <v>78.599999999999994</v>
      </c>
      <c r="R466" s="12">
        <f>IF(Data_Extraction!C466="",Data_Extraction!$J466*(R$1),Data_Extraction!C466)</f>
        <v>91</v>
      </c>
      <c r="S466" s="12">
        <f>IF(Data_Extraction!D466="",Data_Extraction!$J466*(S$1),Data_Extraction!D466)</f>
        <v>90.826666666666668</v>
      </c>
      <c r="T466" s="12">
        <f>IF(Data_Extraction!E466="",Data_Extraction!$J466*(T$1),Data_Extraction!E466)</f>
        <v>82.966666666666654</v>
      </c>
      <c r="U466" s="12">
        <f>IF(Data_Extraction!F466="",Data_Extraction!$J466*(U$1),Data_Extraction!F466)</f>
        <v>85.586666666666659</v>
      </c>
      <c r="V466" s="12">
        <f>IF(Data_Extraction!G466="",Data_Extraction!$J466*(V$1),Data_Extraction!G466)</f>
        <v>70</v>
      </c>
      <c r="W466" s="12">
        <f>IF(Data_Extraction!H466="",Data_Extraction!$J466*(W$1),Data_Extraction!H466)</f>
        <v>101</v>
      </c>
      <c r="X466" s="12">
        <f>IF(Data_Extraction!I466="",Data_Extraction!$J466*(X$1),Data_Extraction!I466)</f>
        <v>84.713333333333324</v>
      </c>
      <c r="Y466" s="13">
        <f t="shared" si="42"/>
        <v>85.586666666666673</v>
      </c>
      <c r="Z466" s="17" t="str">
        <f t="shared" si="46"/>
        <v>Afternoon</v>
      </c>
      <c r="AA466" s="14" t="str">
        <f>VLOOKUP($N466,'HeartRate-2022-03-21-1647950188'!$C:$G,2,0)</f>
        <v>Introduction</v>
      </c>
      <c r="AB466" s="14" t="str">
        <f>VLOOKUP($N466,'HeartRate-2022-03-21-1647950188'!$C:$G,3,0)</f>
        <v>Off Campus</v>
      </c>
      <c r="AC466" s="14" t="str">
        <f>VLOOKUP($N466,'HeartRate-2022-03-21-1647950188'!$C:$G,4,0)</f>
        <v>Walking</v>
      </c>
      <c r="AD466" s="14" t="str">
        <f>VLOOKUP($N466,'HeartRate-2022-03-21-1647950188'!$C:$G,5,0)</f>
        <v>Technical Contexts</v>
      </c>
      <c r="AE466">
        <f t="shared" si="47"/>
        <v>0</v>
      </c>
      <c r="AF466" s="18">
        <v>44634</v>
      </c>
      <c r="AG466" s="19">
        <v>0.4694444444444445</v>
      </c>
    </row>
    <row r="467" spans="1:33" x14ac:dyDescent="0.3">
      <c r="A467" s="5">
        <v>44634.470127314817</v>
      </c>
      <c r="B467">
        <f>IFERROR(AVERAGEIFS('HeartRate-2022-03-21-1647950188'!$B:$B,'HeartRate-2022-03-21-1647950188'!$A:$A,Data_Extraction!B$2,'HeartRate-2022-03-21-1647950188'!$C:$C,Data_Extraction!$A467),"")</f>
        <v>112</v>
      </c>
      <c r="C467" t="str">
        <f>IFERROR(AVERAGEIFS('HeartRate-2022-03-21-1647950188'!$B:$B,'HeartRate-2022-03-21-1647950188'!$A:$A,Data_Extraction!C$2,'HeartRate-2022-03-21-1647950188'!$C:$C,Data_Extraction!$A467),"")</f>
        <v/>
      </c>
      <c r="D467" t="str">
        <f>IFERROR(AVERAGEIFS('HeartRate-2022-03-21-1647950188'!$B:$B,'HeartRate-2022-03-21-1647950188'!$A:$A,Data_Extraction!D$2,'HeartRate-2022-03-21-1647950188'!$C:$C,Data_Extraction!$A467),"")</f>
        <v/>
      </c>
      <c r="E467" t="str">
        <f>IFERROR(AVERAGEIFS('HeartRate-2022-03-21-1647950188'!$B:$B,'HeartRate-2022-03-21-1647950188'!$A:$A,Data_Extraction!E$2,'HeartRate-2022-03-21-1647950188'!$C:$C,Data_Extraction!$A467),"")</f>
        <v/>
      </c>
      <c r="F467" t="str">
        <f>IFERROR(AVERAGEIFS('HeartRate-2022-03-21-1647950188'!$B:$B,'HeartRate-2022-03-21-1647950188'!$A:$A,Data_Extraction!F$2,'HeartRate-2022-03-21-1647950188'!$C:$C,Data_Extraction!$A467),"")</f>
        <v/>
      </c>
      <c r="G467" t="str">
        <f>IFERROR(AVERAGEIFS('HeartRate-2022-03-21-1647950188'!$B:$B,'HeartRate-2022-03-21-1647950188'!$A:$A,Data_Extraction!G$2,'HeartRate-2022-03-21-1647950188'!$C:$C,Data_Extraction!$A467),"")</f>
        <v/>
      </c>
      <c r="H467" t="str">
        <f>IFERROR(AVERAGEIFS('HeartRate-2022-03-21-1647950188'!$B:$B,'HeartRate-2022-03-21-1647950188'!$A:$A,Data_Extraction!H$2,'HeartRate-2022-03-21-1647950188'!$C:$C,Data_Extraction!$A467),"")</f>
        <v/>
      </c>
      <c r="I467">
        <f>IFERROR(AVERAGEIFS('HeartRate-2022-03-21-1647950188'!$B:$B,'HeartRate-2022-03-21-1647950188'!$A:$A,Data_Extraction!I$2,'HeartRate-2022-03-21-1647950188'!$C:$C,Data_Extraction!$A467),"")</f>
        <v>100</v>
      </c>
      <c r="J467" s="8">
        <f t="shared" si="43"/>
        <v>106</v>
      </c>
      <c r="N467" s="11">
        <f>Data_Extraction!A467</f>
        <v>44634.470127314817</v>
      </c>
      <c r="O467" s="15">
        <f t="shared" si="44"/>
        <v>44634</v>
      </c>
      <c r="P467" s="16">
        <f t="shared" si="45"/>
        <v>0.47012731481481485</v>
      </c>
      <c r="Q467" s="12">
        <f>IF(Data_Extraction!B467="",Data_Extraction!$J467*(Q$1),Data_Extraction!B467)</f>
        <v>112</v>
      </c>
      <c r="R467" s="12">
        <f>IF(Data_Extraction!C467="",Data_Extraction!$J467*(R$1),Data_Extraction!C467)</f>
        <v>97.52000000000001</v>
      </c>
      <c r="S467" s="12">
        <f>IF(Data_Extraction!D467="",Data_Extraction!$J467*(S$1),Data_Extraction!D467)</f>
        <v>110.24000000000001</v>
      </c>
      <c r="T467" s="12">
        <f>IF(Data_Extraction!E467="",Data_Extraction!$J467*(T$1),Data_Extraction!E467)</f>
        <v>100.69999999999999</v>
      </c>
      <c r="U467" s="12">
        <f>IF(Data_Extraction!F467="",Data_Extraction!$J467*(U$1),Data_Extraction!F467)</f>
        <v>103.88</v>
      </c>
      <c r="V467" s="12">
        <f>IF(Data_Extraction!G467="",Data_Extraction!$J467*(V$1),Data_Extraction!G467)</f>
        <v>96.460000000000008</v>
      </c>
      <c r="W467" s="12">
        <f>IF(Data_Extraction!H467="",Data_Extraction!$J467*(W$1),Data_Extraction!H467)</f>
        <v>113.42</v>
      </c>
      <c r="X467" s="12">
        <f>IF(Data_Extraction!I467="",Data_Extraction!$J467*(X$1),Data_Extraction!I467)</f>
        <v>100</v>
      </c>
      <c r="Y467" s="13">
        <f t="shared" si="42"/>
        <v>104.27749999999999</v>
      </c>
      <c r="Z467" s="17" t="str">
        <f t="shared" si="46"/>
        <v>Afternoon</v>
      </c>
      <c r="AA467" s="14" t="str">
        <f>VLOOKUP($N467,'HeartRate-2022-03-21-1647950188'!$C:$G,2,0)</f>
        <v>Introduction</v>
      </c>
      <c r="AB467" s="14" t="str">
        <f>VLOOKUP($N467,'HeartRate-2022-03-21-1647950188'!$C:$G,3,0)</f>
        <v>Off Campus</v>
      </c>
      <c r="AC467" s="14" t="str">
        <f>VLOOKUP($N467,'HeartRate-2022-03-21-1647950188'!$C:$G,4,0)</f>
        <v>Walking</v>
      </c>
      <c r="AD467" s="14" t="str">
        <f>VLOOKUP($N467,'HeartRate-2022-03-21-1647950188'!$C:$G,5,0)</f>
        <v>Technical Contexts</v>
      </c>
      <c r="AE467">
        <f t="shared" si="47"/>
        <v>0</v>
      </c>
      <c r="AF467" s="18">
        <v>44634</v>
      </c>
      <c r="AG467" s="19">
        <v>0.47012731481481485</v>
      </c>
    </row>
    <row r="468" spans="1:33" x14ac:dyDescent="0.3">
      <c r="A468" s="5">
        <v>44634.470717592594</v>
      </c>
      <c r="B468">
        <f>IFERROR(AVERAGEIFS('HeartRate-2022-03-21-1647950188'!$B:$B,'HeartRate-2022-03-21-1647950188'!$A:$A,Data_Extraction!B$2,'HeartRate-2022-03-21-1647950188'!$C:$C,Data_Extraction!$A468),"")</f>
        <v>105</v>
      </c>
      <c r="C468" t="str">
        <f>IFERROR(AVERAGEIFS('HeartRate-2022-03-21-1647950188'!$B:$B,'HeartRate-2022-03-21-1647950188'!$A:$A,Data_Extraction!C$2,'HeartRate-2022-03-21-1647950188'!$C:$C,Data_Extraction!$A468),"")</f>
        <v/>
      </c>
      <c r="D468" t="str">
        <f>IFERROR(AVERAGEIFS('HeartRate-2022-03-21-1647950188'!$B:$B,'HeartRate-2022-03-21-1647950188'!$A:$A,Data_Extraction!D$2,'HeartRate-2022-03-21-1647950188'!$C:$C,Data_Extraction!$A468),"")</f>
        <v/>
      </c>
      <c r="E468" t="str">
        <f>IFERROR(AVERAGEIFS('HeartRate-2022-03-21-1647950188'!$B:$B,'HeartRate-2022-03-21-1647950188'!$A:$A,Data_Extraction!E$2,'HeartRate-2022-03-21-1647950188'!$C:$C,Data_Extraction!$A468),"")</f>
        <v/>
      </c>
      <c r="F468" t="str">
        <f>IFERROR(AVERAGEIFS('HeartRate-2022-03-21-1647950188'!$B:$B,'HeartRate-2022-03-21-1647950188'!$A:$A,Data_Extraction!F$2,'HeartRate-2022-03-21-1647950188'!$C:$C,Data_Extraction!$A468),"")</f>
        <v/>
      </c>
      <c r="G468" t="str">
        <f>IFERROR(AVERAGEIFS('HeartRate-2022-03-21-1647950188'!$B:$B,'HeartRate-2022-03-21-1647950188'!$A:$A,Data_Extraction!G$2,'HeartRate-2022-03-21-1647950188'!$C:$C,Data_Extraction!$A468),"")</f>
        <v/>
      </c>
      <c r="H468" t="str">
        <f>IFERROR(AVERAGEIFS('HeartRate-2022-03-21-1647950188'!$B:$B,'HeartRate-2022-03-21-1647950188'!$A:$A,Data_Extraction!H$2,'HeartRate-2022-03-21-1647950188'!$C:$C,Data_Extraction!$A468),"")</f>
        <v/>
      </c>
      <c r="I468" t="str">
        <f>IFERROR(AVERAGEIFS('HeartRate-2022-03-21-1647950188'!$B:$B,'HeartRate-2022-03-21-1647950188'!$A:$A,Data_Extraction!I$2,'HeartRate-2022-03-21-1647950188'!$C:$C,Data_Extraction!$A468),"")</f>
        <v/>
      </c>
      <c r="J468" s="8">
        <f t="shared" si="43"/>
        <v>105</v>
      </c>
      <c r="N468" s="11">
        <f>Data_Extraction!A468</f>
        <v>44634.470717592594</v>
      </c>
      <c r="O468" s="15">
        <f t="shared" si="44"/>
        <v>44634</v>
      </c>
      <c r="P468" s="16">
        <f t="shared" si="45"/>
        <v>0.4707175925925926</v>
      </c>
      <c r="Q468" s="12">
        <f>IF(Data_Extraction!B468="",Data_Extraction!$J468*(Q$1),Data_Extraction!B468)</f>
        <v>105</v>
      </c>
      <c r="R468" s="12">
        <f>IF(Data_Extraction!C468="",Data_Extraction!$J468*(R$1),Data_Extraction!C468)</f>
        <v>96.600000000000009</v>
      </c>
      <c r="S468" s="12">
        <f>IF(Data_Extraction!D468="",Data_Extraction!$J468*(S$1),Data_Extraction!D468)</f>
        <v>109.2</v>
      </c>
      <c r="T468" s="12">
        <f>IF(Data_Extraction!E468="",Data_Extraction!$J468*(T$1),Data_Extraction!E468)</f>
        <v>99.75</v>
      </c>
      <c r="U468" s="12">
        <f>IF(Data_Extraction!F468="",Data_Extraction!$J468*(U$1),Data_Extraction!F468)</f>
        <v>102.89999999999999</v>
      </c>
      <c r="V468" s="12">
        <f>IF(Data_Extraction!G468="",Data_Extraction!$J468*(V$1),Data_Extraction!G468)</f>
        <v>95.55</v>
      </c>
      <c r="W468" s="12">
        <f>IF(Data_Extraction!H468="",Data_Extraction!$J468*(W$1),Data_Extraction!H468)</f>
        <v>112.35000000000001</v>
      </c>
      <c r="X468" s="12">
        <f>IF(Data_Extraction!I468="",Data_Extraction!$J468*(X$1),Data_Extraction!I468)</f>
        <v>101.85</v>
      </c>
      <c r="Y468" s="13">
        <f t="shared" si="42"/>
        <v>102.9</v>
      </c>
      <c r="Z468" s="17" t="str">
        <f t="shared" si="46"/>
        <v>Afternoon</v>
      </c>
      <c r="AA468" s="14" t="str">
        <f>VLOOKUP($N468,'HeartRate-2022-03-21-1647950188'!$C:$G,2,0)</f>
        <v>Introduction</v>
      </c>
      <c r="AB468" s="14" t="str">
        <f>VLOOKUP($N468,'HeartRate-2022-03-21-1647950188'!$C:$G,3,0)</f>
        <v>Off Campus</v>
      </c>
      <c r="AC468" s="14" t="str">
        <f>VLOOKUP($N468,'HeartRate-2022-03-21-1647950188'!$C:$G,4,0)</f>
        <v>Walking</v>
      </c>
      <c r="AD468" s="14" t="str">
        <f>VLOOKUP($N468,'HeartRate-2022-03-21-1647950188'!$C:$G,5,0)</f>
        <v>Technical Contexts</v>
      </c>
      <c r="AE468">
        <f t="shared" si="47"/>
        <v>0</v>
      </c>
      <c r="AF468" s="18">
        <v>44634</v>
      </c>
      <c r="AG468" s="19">
        <v>0.4707175925925926</v>
      </c>
    </row>
    <row r="469" spans="1:33" x14ac:dyDescent="0.3">
      <c r="A469" s="5">
        <v>44634.470821759256</v>
      </c>
      <c r="B469">
        <f>IFERROR(AVERAGEIFS('HeartRate-2022-03-21-1647950188'!$B:$B,'HeartRate-2022-03-21-1647950188'!$A:$A,Data_Extraction!B$2,'HeartRate-2022-03-21-1647950188'!$C:$C,Data_Extraction!$A469),"")</f>
        <v>108</v>
      </c>
      <c r="C469" t="str">
        <f>IFERROR(AVERAGEIFS('HeartRate-2022-03-21-1647950188'!$B:$B,'HeartRate-2022-03-21-1647950188'!$A:$A,Data_Extraction!C$2,'HeartRate-2022-03-21-1647950188'!$C:$C,Data_Extraction!$A469),"")</f>
        <v/>
      </c>
      <c r="D469" t="str">
        <f>IFERROR(AVERAGEIFS('HeartRate-2022-03-21-1647950188'!$B:$B,'HeartRate-2022-03-21-1647950188'!$A:$A,Data_Extraction!D$2,'HeartRate-2022-03-21-1647950188'!$C:$C,Data_Extraction!$A469),"")</f>
        <v/>
      </c>
      <c r="E469" t="str">
        <f>IFERROR(AVERAGEIFS('HeartRate-2022-03-21-1647950188'!$B:$B,'HeartRate-2022-03-21-1647950188'!$A:$A,Data_Extraction!E$2,'HeartRate-2022-03-21-1647950188'!$C:$C,Data_Extraction!$A469),"")</f>
        <v/>
      </c>
      <c r="F469" t="str">
        <f>IFERROR(AVERAGEIFS('HeartRate-2022-03-21-1647950188'!$B:$B,'HeartRate-2022-03-21-1647950188'!$A:$A,Data_Extraction!F$2,'HeartRate-2022-03-21-1647950188'!$C:$C,Data_Extraction!$A469),"")</f>
        <v/>
      </c>
      <c r="G469" t="str">
        <f>IFERROR(AVERAGEIFS('HeartRate-2022-03-21-1647950188'!$B:$B,'HeartRate-2022-03-21-1647950188'!$A:$A,Data_Extraction!G$2,'HeartRate-2022-03-21-1647950188'!$C:$C,Data_Extraction!$A469),"")</f>
        <v/>
      </c>
      <c r="H469" t="str">
        <f>IFERROR(AVERAGEIFS('HeartRate-2022-03-21-1647950188'!$B:$B,'HeartRate-2022-03-21-1647950188'!$A:$A,Data_Extraction!H$2,'HeartRate-2022-03-21-1647950188'!$C:$C,Data_Extraction!$A469),"")</f>
        <v/>
      </c>
      <c r="I469">
        <f>IFERROR(AVERAGEIFS('HeartRate-2022-03-21-1647950188'!$B:$B,'HeartRate-2022-03-21-1647950188'!$A:$A,Data_Extraction!I$2,'HeartRate-2022-03-21-1647950188'!$C:$C,Data_Extraction!$A469),"")</f>
        <v>93</v>
      </c>
      <c r="J469" s="8">
        <f t="shared" si="43"/>
        <v>100.5</v>
      </c>
      <c r="N469" s="11">
        <f>Data_Extraction!A469</f>
        <v>44634.470821759256</v>
      </c>
      <c r="O469" s="15">
        <f t="shared" si="44"/>
        <v>44634</v>
      </c>
      <c r="P469" s="16">
        <f t="shared" si="45"/>
        <v>0.47082175925925923</v>
      </c>
      <c r="Q469" s="12">
        <f>IF(Data_Extraction!B469="",Data_Extraction!$J469*(Q$1),Data_Extraction!B469)</f>
        <v>108</v>
      </c>
      <c r="R469" s="12">
        <f>IF(Data_Extraction!C469="",Data_Extraction!$J469*(R$1),Data_Extraction!C469)</f>
        <v>92.460000000000008</v>
      </c>
      <c r="S469" s="12">
        <f>IF(Data_Extraction!D469="",Data_Extraction!$J469*(S$1),Data_Extraction!D469)</f>
        <v>104.52000000000001</v>
      </c>
      <c r="T469" s="12">
        <f>IF(Data_Extraction!E469="",Data_Extraction!$J469*(T$1),Data_Extraction!E469)</f>
        <v>95.474999999999994</v>
      </c>
      <c r="U469" s="12">
        <f>IF(Data_Extraction!F469="",Data_Extraction!$J469*(U$1),Data_Extraction!F469)</f>
        <v>98.49</v>
      </c>
      <c r="V469" s="12">
        <f>IF(Data_Extraction!G469="",Data_Extraction!$J469*(V$1),Data_Extraction!G469)</f>
        <v>91.454999999999998</v>
      </c>
      <c r="W469" s="12">
        <f>IF(Data_Extraction!H469="",Data_Extraction!$J469*(W$1),Data_Extraction!H469)</f>
        <v>107.53500000000001</v>
      </c>
      <c r="X469" s="12">
        <f>IF(Data_Extraction!I469="",Data_Extraction!$J469*(X$1),Data_Extraction!I469)</f>
        <v>93</v>
      </c>
      <c r="Y469" s="13">
        <f t="shared" si="42"/>
        <v>98.866875000000007</v>
      </c>
      <c r="Z469" s="17" t="str">
        <f t="shared" si="46"/>
        <v>Afternoon</v>
      </c>
      <c r="AA469" s="14" t="str">
        <f>VLOOKUP($N469,'HeartRate-2022-03-21-1647950188'!$C:$G,2,0)</f>
        <v>Introduction</v>
      </c>
      <c r="AB469" s="14" t="str">
        <f>VLOOKUP($N469,'HeartRate-2022-03-21-1647950188'!$C:$G,3,0)</f>
        <v>Off Campus</v>
      </c>
      <c r="AC469" s="14" t="str">
        <f>VLOOKUP($N469,'HeartRate-2022-03-21-1647950188'!$C:$G,4,0)</f>
        <v>Walking</v>
      </c>
      <c r="AD469" s="14" t="str">
        <f>VLOOKUP($N469,'HeartRate-2022-03-21-1647950188'!$C:$G,5,0)</f>
        <v>Technical Contexts</v>
      </c>
      <c r="AE469">
        <f t="shared" si="47"/>
        <v>0</v>
      </c>
      <c r="AF469" s="18">
        <v>44634</v>
      </c>
      <c r="AG469" s="19">
        <v>0.47082175925925923</v>
      </c>
    </row>
    <row r="470" spans="1:33" x14ac:dyDescent="0.3">
      <c r="A470" s="5">
        <v>44634.471516203703</v>
      </c>
      <c r="B470">
        <f>IFERROR(AVERAGEIFS('HeartRate-2022-03-21-1647950188'!$B:$B,'HeartRate-2022-03-21-1647950188'!$A:$A,Data_Extraction!B$2,'HeartRate-2022-03-21-1647950188'!$C:$C,Data_Extraction!$A470),"")</f>
        <v>105</v>
      </c>
      <c r="C470" t="str">
        <f>IFERROR(AVERAGEIFS('HeartRate-2022-03-21-1647950188'!$B:$B,'HeartRate-2022-03-21-1647950188'!$A:$A,Data_Extraction!C$2,'HeartRate-2022-03-21-1647950188'!$C:$C,Data_Extraction!$A470),"")</f>
        <v/>
      </c>
      <c r="D470" t="str">
        <f>IFERROR(AVERAGEIFS('HeartRate-2022-03-21-1647950188'!$B:$B,'HeartRate-2022-03-21-1647950188'!$A:$A,Data_Extraction!D$2,'HeartRate-2022-03-21-1647950188'!$C:$C,Data_Extraction!$A470),"")</f>
        <v/>
      </c>
      <c r="E470" t="str">
        <f>IFERROR(AVERAGEIFS('HeartRate-2022-03-21-1647950188'!$B:$B,'HeartRate-2022-03-21-1647950188'!$A:$A,Data_Extraction!E$2,'HeartRate-2022-03-21-1647950188'!$C:$C,Data_Extraction!$A470),"")</f>
        <v/>
      </c>
      <c r="F470" t="str">
        <f>IFERROR(AVERAGEIFS('HeartRate-2022-03-21-1647950188'!$B:$B,'HeartRate-2022-03-21-1647950188'!$A:$A,Data_Extraction!F$2,'HeartRate-2022-03-21-1647950188'!$C:$C,Data_Extraction!$A470),"")</f>
        <v/>
      </c>
      <c r="G470" t="str">
        <f>IFERROR(AVERAGEIFS('HeartRate-2022-03-21-1647950188'!$B:$B,'HeartRate-2022-03-21-1647950188'!$A:$A,Data_Extraction!G$2,'HeartRate-2022-03-21-1647950188'!$C:$C,Data_Extraction!$A470),"")</f>
        <v/>
      </c>
      <c r="H470" t="str">
        <f>IFERROR(AVERAGEIFS('HeartRate-2022-03-21-1647950188'!$B:$B,'HeartRate-2022-03-21-1647950188'!$A:$A,Data_Extraction!H$2,'HeartRate-2022-03-21-1647950188'!$C:$C,Data_Extraction!$A470),"")</f>
        <v/>
      </c>
      <c r="I470">
        <f>IFERROR(AVERAGEIFS('HeartRate-2022-03-21-1647950188'!$B:$B,'HeartRate-2022-03-21-1647950188'!$A:$A,Data_Extraction!I$2,'HeartRate-2022-03-21-1647950188'!$C:$C,Data_Extraction!$A470),"")</f>
        <v>96</v>
      </c>
      <c r="J470" s="8">
        <f t="shared" si="43"/>
        <v>100.5</v>
      </c>
      <c r="N470" s="11">
        <f>Data_Extraction!A470</f>
        <v>44634.471516203703</v>
      </c>
      <c r="O470" s="15">
        <f t="shared" si="44"/>
        <v>44634</v>
      </c>
      <c r="P470" s="16">
        <f t="shared" si="45"/>
        <v>0.47151620370370373</v>
      </c>
      <c r="Q470" s="12">
        <f>IF(Data_Extraction!B470="",Data_Extraction!$J470*(Q$1),Data_Extraction!B470)</f>
        <v>105</v>
      </c>
      <c r="R470" s="12">
        <f>IF(Data_Extraction!C470="",Data_Extraction!$J470*(R$1),Data_Extraction!C470)</f>
        <v>92.460000000000008</v>
      </c>
      <c r="S470" s="12">
        <f>IF(Data_Extraction!D470="",Data_Extraction!$J470*(S$1),Data_Extraction!D470)</f>
        <v>104.52000000000001</v>
      </c>
      <c r="T470" s="12">
        <f>IF(Data_Extraction!E470="",Data_Extraction!$J470*(T$1),Data_Extraction!E470)</f>
        <v>95.474999999999994</v>
      </c>
      <c r="U470" s="12">
        <f>IF(Data_Extraction!F470="",Data_Extraction!$J470*(U$1),Data_Extraction!F470)</f>
        <v>98.49</v>
      </c>
      <c r="V470" s="12">
        <f>IF(Data_Extraction!G470="",Data_Extraction!$J470*(V$1),Data_Extraction!G470)</f>
        <v>91.454999999999998</v>
      </c>
      <c r="W470" s="12">
        <f>IF(Data_Extraction!H470="",Data_Extraction!$J470*(W$1),Data_Extraction!H470)</f>
        <v>107.53500000000001</v>
      </c>
      <c r="X470" s="12">
        <f>IF(Data_Extraction!I470="",Data_Extraction!$J470*(X$1),Data_Extraction!I470)</f>
        <v>96</v>
      </c>
      <c r="Y470" s="13">
        <f t="shared" si="42"/>
        <v>98.866875000000007</v>
      </c>
      <c r="Z470" s="17" t="str">
        <f t="shared" si="46"/>
        <v>Afternoon</v>
      </c>
      <c r="AA470" s="14" t="str">
        <f>VLOOKUP($N470,'HeartRate-2022-03-21-1647950188'!$C:$G,2,0)</f>
        <v>Introduction</v>
      </c>
      <c r="AB470" s="14" t="str">
        <f>VLOOKUP($N470,'HeartRate-2022-03-21-1647950188'!$C:$G,3,0)</f>
        <v>Off Campus</v>
      </c>
      <c r="AC470" s="14" t="str">
        <f>VLOOKUP($N470,'HeartRate-2022-03-21-1647950188'!$C:$G,4,0)</f>
        <v>Walking</v>
      </c>
      <c r="AD470" s="14" t="str">
        <f>VLOOKUP($N470,'HeartRate-2022-03-21-1647950188'!$C:$G,5,0)</f>
        <v>Technical Contexts</v>
      </c>
      <c r="AE470">
        <f t="shared" si="47"/>
        <v>0</v>
      </c>
      <c r="AF470" s="18">
        <v>44634</v>
      </c>
      <c r="AG470" s="19">
        <v>0.47151620370370373</v>
      </c>
    </row>
    <row r="471" spans="1:33" x14ac:dyDescent="0.3">
      <c r="A471" s="5">
        <v>44634.472210648149</v>
      </c>
      <c r="B471">
        <f>IFERROR(AVERAGEIFS('HeartRate-2022-03-21-1647950188'!$B:$B,'HeartRate-2022-03-21-1647950188'!$A:$A,Data_Extraction!B$2,'HeartRate-2022-03-21-1647950188'!$C:$C,Data_Extraction!$A471),"")</f>
        <v>102</v>
      </c>
      <c r="C471" t="str">
        <f>IFERROR(AVERAGEIFS('HeartRate-2022-03-21-1647950188'!$B:$B,'HeartRate-2022-03-21-1647950188'!$A:$A,Data_Extraction!C$2,'HeartRate-2022-03-21-1647950188'!$C:$C,Data_Extraction!$A471),"")</f>
        <v/>
      </c>
      <c r="D471" t="str">
        <f>IFERROR(AVERAGEIFS('HeartRate-2022-03-21-1647950188'!$B:$B,'HeartRate-2022-03-21-1647950188'!$A:$A,Data_Extraction!D$2,'HeartRate-2022-03-21-1647950188'!$C:$C,Data_Extraction!$A471),"")</f>
        <v/>
      </c>
      <c r="E471" t="str">
        <f>IFERROR(AVERAGEIFS('HeartRate-2022-03-21-1647950188'!$B:$B,'HeartRate-2022-03-21-1647950188'!$A:$A,Data_Extraction!E$2,'HeartRate-2022-03-21-1647950188'!$C:$C,Data_Extraction!$A471),"")</f>
        <v/>
      </c>
      <c r="F471" t="str">
        <f>IFERROR(AVERAGEIFS('HeartRate-2022-03-21-1647950188'!$B:$B,'HeartRate-2022-03-21-1647950188'!$A:$A,Data_Extraction!F$2,'HeartRate-2022-03-21-1647950188'!$C:$C,Data_Extraction!$A471),"")</f>
        <v/>
      </c>
      <c r="G471" t="str">
        <f>IFERROR(AVERAGEIFS('HeartRate-2022-03-21-1647950188'!$B:$B,'HeartRate-2022-03-21-1647950188'!$A:$A,Data_Extraction!G$2,'HeartRate-2022-03-21-1647950188'!$C:$C,Data_Extraction!$A471),"")</f>
        <v/>
      </c>
      <c r="H471" t="str">
        <f>IFERROR(AVERAGEIFS('HeartRate-2022-03-21-1647950188'!$B:$B,'HeartRate-2022-03-21-1647950188'!$A:$A,Data_Extraction!H$2,'HeartRate-2022-03-21-1647950188'!$C:$C,Data_Extraction!$A471),"")</f>
        <v/>
      </c>
      <c r="I471">
        <f>IFERROR(AVERAGEIFS('HeartRate-2022-03-21-1647950188'!$B:$B,'HeartRate-2022-03-21-1647950188'!$A:$A,Data_Extraction!I$2,'HeartRate-2022-03-21-1647950188'!$C:$C,Data_Extraction!$A471),"")</f>
        <v>98</v>
      </c>
      <c r="J471" s="8">
        <f t="shared" si="43"/>
        <v>100</v>
      </c>
      <c r="N471" s="11">
        <f>Data_Extraction!A471</f>
        <v>44634.472210648149</v>
      </c>
      <c r="O471" s="15">
        <f t="shared" si="44"/>
        <v>44634</v>
      </c>
      <c r="P471" s="16">
        <f t="shared" si="45"/>
        <v>0.47221064814814812</v>
      </c>
      <c r="Q471" s="12">
        <f>IF(Data_Extraction!B471="",Data_Extraction!$J471*(Q$1),Data_Extraction!B471)</f>
        <v>102</v>
      </c>
      <c r="R471" s="12">
        <f>IF(Data_Extraction!C471="",Data_Extraction!$J471*(R$1),Data_Extraction!C471)</f>
        <v>92</v>
      </c>
      <c r="S471" s="12">
        <f>IF(Data_Extraction!D471="",Data_Extraction!$J471*(S$1),Data_Extraction!D471)</f>
        <v>104</v>
      </c>
      <c r="T471" s="12">
        <f>IF(Data_Extraction!E471="",Data_Extraction!$J471*(T$1),Data_Extraction!E471)</f>
        <v>95</v>
      </c>
      <c r="U471" s="12">
        <f>IF(Data_Extraction!F471="",Data_Extraction!$J471*(U$1),Data_Extraction!F471)</f>
        <v>98</v>
      </c>
      <c r="V471" s="12">
        <f>IF(Data_Extraction!G471="",Data_Extraction!$J471*(V$1),Data_Extraction!G471)</f>
        <v>91</v>
      </c>
      <c r="W471" s="12">
        <f>IF(Data_Extraction!H471="",Data_Extraction!$J471*(W$1),Data_Extraction!H471)</f>
        <v>107</v>
      </c>
      <c r="X471" s="12">
        <f>IF(Data_Extraction!I471="",Data_Extraction!$J471*(X$1),Data_Extraction!I471)</f>
        <v>98</v>
      </c>
      <c r="Y471" s="13">
        <f t="shared" si="42"/>
        <v>98.375</v>
      </c>
      <c r="Z471" s="17" t="str">
        <f t="shared" si="46"/>
        <v>Afternoon</v>
      </c>
      <c r="AA471" s="14" t="str">
        <f>VLOOKUP($N471,'HeartRate-2022-03-21-1647950188'!$C:$G,2,0)</f>
        <v>Introduction</v>
      </c>
      <c r="AB471" s="14" t="str">
        <f>VLOOKUP($N471,'HeartRate-2022-03-21-1647950188'!$C:$G,3,0)</f>
        <v>Off Campus</v>
      </c>
      <c r="AC471" s="14" t="str">
        <f>VLOOKUP($N471,'HeartRate-2022-03-21-1647950188'!$C:$G,4,0)</f>
        <v>Walking</v>
      </c>
      <c r="AD471" s="14" t="str">
        <f>VLOOKUP($N471,'HeartRate-2022-03-21-1647950188'!$C:$G,5,0)</f>
        <v>Technical Contexts</v>
      </c>
      <c r="AE471">
        <f t="shared" si="47"/>
        <v>0</v>
      </c>
      <c r="AF471" s="18">
        <v>44634</v>
      </c>
      <c r="AG471" s="19">
        <v>0.47221064814814812</v>
      </c>
    </row>
    <row r="472" spans="1:33" x14ac:dyDescent="0.3">
      <c r="A472" s="5">
        <v>44634.472905092596</v>
      </c>
      <c r="B472">
        <f>IFERROR(AVERAGEIFS('HeartRate-2022-03-21-1647950188'!$B:$B,'HeartRate-2022-03-21-1647950188'!$A:$A,Data_Extraction!B$2,'HeartRate-2022-03-21-1647950188'!$C:$C,Data_Extraction!$A472),"")</f>
        <v>102</v>
      </c>
      <c r="C472" t="str">
        <f>IFERROR(AVERAGEIFS('HeartRate-2022-03-21-1647950188'!$B:$B,'HeartRate-2022-03-21-1647950188'!$A:$A,Data_Extraction!C$2,'HeartRate-2022-03-21-1647950188'!$C:$C,Data_Extraction!$A472),"")</f>
        <v/>
      </c>
      <c r="D472" t="str">
        <f>IFERROR(AVERAGEIFS('HeartRate-2022-03-21-1647950188'!$B:$B,'HeartRate-2022-03-21-1647950188'!$A:$A,Data_Extraction!D$2,'HeartRate-2022-03-21-1647950188'!$C:$C,Data_Extraction!$A472),"")</f>
        <v/>
      </c>
      <c r="E472" t="str">
        <f>IFERROR(AVERAGEIFS('HeartRate-2022-03-21-1647950188'!$B:$B,'HeartRate-2022-03-21-1647950188'!$A:$A,Data_Extraction!E$2,'HeartRate-2022-03-21-1647950188'!$C:$C,Data_Extraction!$A472),"")</f>
        <v/>
      </c>
      <c r="F472" t="str">
        <f>IFERROR(AVERAGEIFS('HeartRate-2022-03-21-1647950188'!$B:$B,'HeartRate-2022-03-21-1647950188'!$A:$A,Data_Extraction!F$2,'HeartRate-2022-03-21-1647950188'!$C:$C,Data_Extraction!$A472),"")</f>
        <v/>
      </c>
      <c r="G472" t="str">
        <f>IFERROR(AVERAGEIFS('HeartRate-2022-03-21-1647950188'!$B:$B,'HeartRate-2022-03-21-1647950188'!$A:$A,Data_Extraction!G$2,'HeartRate-2022-03-21-1647950188'!$C:$C,Data_Extraction!$A472),"")</f>
        <v/>
      </c>
      <c r="H472" t="str">
        <f>IFERROR(AVERAGEIFS('HeartRate-2022-03-21-1647950188'!$B:$B,'HeartRate-2022-03-21-1647950188'!$A:$A,Data_Extraction!H$2,'HeartRate-2022-03-21-1647950188'!$C:$C,Data_Extraction!$A472),"")</f>
        <v/>
      </c>
      <c r="I472">
        <f>IFERROR(AVERAGEIFS('HeartRate-2022-03-21-1647950188'!$B:$B,'HeartRate-2022-03-21-1647950188'!$A:$A,Data_Extraction!I$2,'HeartRate-2022-03-21-1647950188'!$C:$C,Data_Extraction!$A472),"")</f>
        <v>109</v>
      </c>
      <c r="J472" s="8">
        <f t="shared" si="43"/>
        <v>105.5</v>
      </c>
      <c r="N472" s="11">
        <f>Data_Extraction!A472</f>
        <v>44634.472905092596</v>
      </c>
      <c r="O472" s="15">
        <f t="shared" si="44"/>
        <v>44634</v>
      </c>
      <c r="P472" s="16">
        <f t="shared" si="45"/>
        <v>0.47290509259259261</v>
      </c>
      <c r="Q472" s="12">
        <f>IF(Data_Extraction!B472="",Data_Extraction!$J472*(Q$1),Data_Extraction!B472)</f>
        <v>102</v>
      </c>
      <c r="R472" s="12">
        <f>IF(Data_Extraction!C472="",Data_Extraction!$J472*(R$1),Data_Extraction!C472)</f>
        <v>97.06</v>
      </c>
      <c r="S472" s="12">
        <f>IF(Data_Extraction!D472="",Data_Extraction!$J472*(S$1),Data_Extraction!D472)</f>
        <v>109.72</v>
      </c>
      <c r="T472" s="12">
        <f>IF(Data_Extraction!E472="",Data_Extraction!$J472*(T$1),Data_Extraction!E472)</f>
        <v>100.22499999999999</v>
      </c>
      <c r="U472" s="12">
        <f>IF(Data_Extraction!F472="",Data_Extraction!$J472*(U$1),Data_Extraction!F472)</f>
        <v>103.39</v>
      </c>
      <c r="V472" s="12">
        <f>IF(Data_Extraction!G472="",Data_Extraction!$J472*(V$1),Data_Extraction!G472)</f>
        <v>96.00500000000001</v>
      </c>
      <c r="W472" s="12">
        <f>IF(Data_Extraction!H472="",Data_Extraction!$J472*(W$1),Data_Extraction!H472)</f>
        <v>112.88500000000001</v>
      </c>
      <c r="X472" s="12">
        <f>IF(Data_Extraction!I472="",Data_Extraction!$J472*(X$1),Data_Extraction!I472)</f>
        <v>109</v>
      </c>
      <c r="Y472" s="13">
        <f t="shared" si="42"/>
        <v>103.785625</v>
      </c>
      <c r="Z472" s="17" t="str">
        <f t="shared" si="46"/>
        <v>Afternoon</v>
      </c>
      <c r="AA472" s="14" t="str">
        <f>VLOOKUP($N472,'HeartRate-2022-03-21-1647950188'!$C:$G,2,0)</f>
        <v>Introduction</v>
      </c>
      <c r="AB472" s="14" t="str">
        <f>VLOOKUP($N472,'HeartRate-2022-03-21-1647950188'!$C:$G,3,0)</f>
        <v>Off Campus</v>
      </c>
      <c r="AC472" s="14" t="str">
        <f>VLOOKUP($N472,'HeartRate-2022-03-21-1647950188'!$C:$G,4,0)</f>
        <v>Walking</v>
      </c>
      <c r="AD472" s="14" t="str">
        <f>VLOOKUP($N472,'HeartRate-2022-03-21-1647950188'!$C:$G,5,0)</f>
        <v>Technical Contexts</v>
      </c>
      <c r="AE472">
        <f t="shared" si="47"/>
        <v>0</v>
      </c>
      <c r="AF472" s="18">
        <v>44634</v>
      </c>
      <c r="AG472" s="19">
        <v>0.47290509259259261</v>
      </c>
    </row>
    <row r="473" spans="1:33" x14ac:dyDescent="0.3">
      <c r="A473" s="5">
        <v>44634.472916666666</v>
      </c>
      <c r="B473" t="str">
        <f>IFERROR(AVERAGEIFS('HeartRate-2022-03-21-1647950188'!$B:$B,'HeartRate-2022-03-21-1647950188'!$A:$A,Data_Extraction!B$2,'HeartRate-2022-03-21-1647950188'!$C:$C,Data_Extraction!$A473),"")</f>
        <v/>
      </c>
      <c r="C473">
        <f>IFERROR(AVERAGEIFS('HeartRate-2022-03-21-1647950188'!$B:$B,'HeartRate-2022-03-21-1647950188'!$A:$A,Data_Extraction!C$2,'HeartRate-2022-03-21-1647950188'!$C:$C,Data_Extraction!$A473),"")</f>
        <v>99</v>
      </c>
      <c r="D473" t="str">
        <f>IFERROR(AVERAGEIFS('HeartRate-2022-03-21-1647950188'!$B:$B,'HeartRate-2022-03-21-1647950188'!$A:$A,Data_Extraction!D$2,'HeartRate-2022-03-21-1647950188'!$C:$C,Data_Extraction!$A473),"")</f>
        <v/>
      </c>
      <c r="E473" t="str">
        <f>IFERROR(AVERAGEIFS('HeartRate-2022-03-21-1647950188'!$B:$B,'HeartRate-2022-03-21-1647950188'!$A:$A,Data_Extraction!E$2,'HeartRate-2022-03-21-1647950188'!$C:$C,Data_Extraction!$A473),"")</f>
        <v/>
      </c>
      <c r="F473" t="str">
        <f>IFERROR(AVERAGEIFS('HeartRate-2022-03-21-1647950188'!$B:$B,'HeartRate-2022-03-21-1647950188'!$A:$A,Data_Extraction!F$2,'HeartRate-2022-03-21-1647950188'!$C:$C,Data_Extraction!$A473),"")</f>
        <v/>
      </c>
      <c r="G473">
        <f>IFERROR(AVERAGEIFS('HeartRate-2022-03-21-1647950188'!$B:$B,'HeartRate-2022-03-21-1647950188'!$A:$A,Data_Extraction!G$2,'HeartRate-2022-03-21-1647950188'!$C:$C,Data_Extraction!$A473),"")</f>
        <v>94</v>
      </c>
      <c r="H473">
        <f>IFERROR(AVERAGEIFS('HeartRate-2022-03-21-1647950188'!$B:$B,'HeartRate-2022-03-21-1647950188'!$A:$A,Data_Extraction!H$2,'HeartRate-2022-03-21-1647950188'!$C:$C,Data_Extraction!$A473),"")</f>
        <v>86</v>
      </c>
      <c r="I473" t="str">
        <f>IFERROR(AVERAGEIFS('HeartRate-2022-03-21-1647950188'!$B:$B,'HeartRate-2022-03-21-1647950188'!$A:$A,Data_Extraction!I$2,'HeartRate-2022-03-21-1647950188'!$C:$C,Data_Extraction!$A473),"")</f>
        <v/>
      </c>
      <c r="J473" s="8">
        <f t="shared" si="43"/>
        <v>93</v>
      </c>
      <c r="N473" s="11">
        <f>Data_Extraction!A473</f>
        <v>44634.472916666666</v>
      </c>
      <c r="O473" s="15">
        <f t="shared" si="44"/>
        <v>44634</v>
      </c>
      <c r="P473" s="16">
        <f t="shared" si="45"/>
        <v>0.47291666666666665</v>
      </c>
      <c r="Q473" s="12">
        <f>IF(Data_Extraction!B473="",Data_Extraction!$J473*(Q$1),Data_Extraction!B473)</f>
        <v>83.7</v>
      </c>
      <c r="R473" s="12">
        <f>IF(Data_Extraction!C473="",Data_Extraction!$J473*(R$1),Data_Extraction!C473)</f>
        <v>99</v>
      </c>
      <c r="S473" s="12">
        <f>IF(Data_Extraction!D473="",Data_Extraction!$J473*(S$1),Data_Extraction!D473)</f>
        <v>96.72</v>
      </c>
      <c r="T473" s="12">
        <f>IF(Data_Extraction!E473="",Data_Extraction!$J473*(T$1),Data_Extraction!E473)</f>
        <v>88.35</v>
      </c>
      <c r="U473" s="12">
        <f>IF(Data_Extraction!F473="",Data_Extraction!$J473*(U$1),Data_Extraction!F473)</f>
        <v>91.14</v>
      </c>
      <c r="V473" s="12">
        <f>IF(Data_Extraction!G473="",Data_Extraction!$J473*(V$1),Data_Extraction!G473)</f>
        <v>94</v>
      </c>
      <c r="W473" s="12">
        <f>IF(Data_Extraction!H473="",Data_Extraction!$J473*(W$1),Data_Extraction!H473)</f>
        <v>86</v>
      </c>
      <c r="X473" s="12">
        <f>IF(Data_Extraction!I473="",Data_Extraction!$J473*(X$1),Data_Extraction!I473)</f>
        <v>90.21</v>
      </c>
      <c r="Y473" s="13">
        <f t="shared" si="42"/>
        <v>91.14</v>
      </c>
      <c r="Z473" s="17" t="str">
        <f t="shared" si="46"/>
        <v>Afternoon</v>
      </c>
      <c r="AA473" s="14" t="str">
        <f>VLOOKUP($N473,'HeartRate-2022-03-21-1647950188'!$C:$G,2,0)</f>
        <v>Introduction</v>
      </c>
      <c r="AB473" s="14" t="str">
        <f>VLOOKUP($N473,'HeartRate-2022-03-21-1647950188'!$C:$G,3,0)</f>
        <v>Off Campus</v>
      </c>
      <c r="AC473" s="14" t="str">
        <f>VLOOKUP($N473,'HeartRate-2022-03-21-1647950188'!$C:$G,4,0)</f>
        <v>Walking</v>
      </c>
      <c r="AD473" s="14" t="str">
        <f>VLOOKUP($N473,'HeartRate-2022-03-21-1647950188'!$C:$G,5,0)</f>
        <v>Technical Contexts</v>
      </c>
      <c r="AE473">
        <f t="shared" si="47"/>
        <v>0</v>
      </c>
      <c r="AF473" s="18">
        <v>44634</v>
      </c>
      <c r="AG473" s="19">
        <v>0.47291666666666665</v>
      </c>
    </row>
    <row r="474" spans="1:33" x14ac:dyDescent="0.3">
      <c r="A474" s="5">
        <v>44634.472974537035</v>
      </c>
      <c r="B474" t="str">
        <f>IFERROR(AVERAGEIFS('HeartRate-2022-03-21-1647950188'!$B:$B,'HeartRate-2022-03-21-1647950188'!$A:$A,Data_Extraction!B$2,'HeartRate-2022-03-21-1647950188'!$C:$C,Data_Extraction!$A474),"")</f>
        <v/>
      </c>
      <c r="C474" t="str">
        <f>IFERROR(AVERAGEIFS('HeartRate-2022-03-21-1647950188'!$B:$B,'HeartRate-2022-03-21-1647950188'!$A:$A,Data_Extraction!C$2,'HeartRate-2022-03-21-1647950188'!$C:$C,Data_Extraction!$A474),"")</f>
        <v/>
      </c>
      <c r="D474" t="str">
        <f>IFERROR(AVERAGEIFS('HeartRate-2022-03-21-1647950188'!$B:$B,'HeartRate-2022-03-21-1647950188'!$A:$A,Data_Extraction!D$2,'HeartRate-2022-03-21-1647950188'!$C:$C,Data_Extraction!$A474),"")</f>
        <v/>
      </c>
      <c r="E474" t="str">
        <f>IFERROR(AVERAGEIFS('HeartRate-2022-03-21-1647950188'!$B:$B,'HeartRate-2022-03-21-1647950188'!$A:$A,Data_Extraction!E$2,'HeartRate-2022-03-21-1647950188'!$C:$C,Data_Extraction!$A474),"")</f>
        <v/>
      </c>
      <c r="F474" t="str">
        <f>IFERROR(AVERAGEIFS('HeartRate-2022-03-21-1647950188'!$B:$B,'HeartRate-2022-03-21-1647950188'!$A:$A,Data_Extraction!F$2,'HeartRate-2022-03-21-1647950188'!$C:$C,Data_Extraction!$A474),"")</f>
        <v/>
      </c>
      <c r="G474" t="str">
        <f>IFERROR(AVERAGEIFS('HeartRate-2022-03-21-1647950188'!$B:$B,'HeartRate-2022-03-21-1647950188'!$A:$A,Data_Extraction!G$2,'HeartRate-2022-03-21-1647950188'!$C:$C,Data_Extraction!$A474),"")</f>
        <v/>
      </c>
      <c r="H474" t="str">
        <f>IFERROR(AVERAGEIFS('HeartRate-2022-03-21-1647950188'!$B:$B,'HeartRate-2022-03-21-1647950188'!$A:$A,Data_Extraction!H$2,'HeartRate-2022-03-21-1647950188'!$C:$C,Data_Extraction!$A474),"")</f>
        <v/>
      </c>
      <c r="I474">
        <f>IFERROR(AVERAGEIFS('HeartRate-2022-03-21-1647950188'!$B:$B,'HeartRate-2022-03-21-1647950188'!$A:$A,Data_Extraction!I$2,'HeartRate-2022-03-21-1647950188'!$C:$C,Data_Extraction!$A474),"")</f>
        <v>112</v>
      </c>
      <c r="J474" s="8">
        <f t="shared" si="43"/>
        <v>112</v>
      </c>
      <c r="N474" s="11">
        <f>Data_Extraction!A474</f>
        <v>44634.472974537035</v>
      </c>
      <c r="O474" s="15">
        <f t="shared" si="44"/>
        <v>44634</v>
      </c>
      <c r="P474" s="16">
        <f t="shared" si="45"/>
        <v>0.47297453703703707</v>
      </c>
      <c r="Q474" s="12">
        <f>IF(Data_Extraction!B474="",Data_Extraction!$J474*(Q$1),Data_Extraction!B474)</f>
        <v>100.8</v>
      </c>
      <c r="R474" s="12">
        <f>IF(Data_Extraction!C474="",Data_Extraction!$J474*(R$1),Data_Extraction!C474)</f>
        <v>103.04</v>
      </c>
      <c r="S474" s="12">
        <f>IF(Data_Extraction!D474="",Data_Extraction!$J474*(S$1),Data_Extraction!D474)</f>
        <v>116.48</v>
      </c>
      <c r="T474" s="12">
        <f>IF(Data_Extraction!E474="",Data_Extraction!$J474*(T$1),Data_Extraction!E474)</f>
        <v>106.39999999999999</v>
      </c>
      <c r="U474" s="12">
        <f>IF(Data_Extraction!F474="",Data_Extraction!$J474*(U$1),Data_Extraction!F474)</f>
        <v>109.75999999999999</v>
      </c>
      <c r="V474" s="12">
        <f>IF(Data_Extraction!G474="",Data_Extraction!$J474*(V$1),Data_Extraction!G474)</f>
        <v>101.92</v>
      </c>
      <c r="W474" s="12">
        <f>IF(Data_Extraction!H474="",Data_Extraction!$J474*(W$1),Data_Extraction!H474)</f>
        <v>119.84</v>
      </c>
      <c r="X474" s="12">
        <f>IF(Data_Extraction!I474="",Data_Extraction!$J474*(X$1),Data_Extraction!I474)</f>
        <v>112</v>
      </c>
      <c r="Y474" s="13">
        <f t="shared" si="42"/>
        <v>108.78</v>
      </c>
      <c r="Z474" s="17" t="str">
        <f t="shared" si="46"/>
        <v>Afternoon</v>
      </c>
      <c r="AA474" s="14" t="str">
        <f>VLOOKUP($N474,'HeartRate-2022-03-21-1647950188'!$C:$G,2,0)</f>
        <v>Introduction</v>
      </c>
      <c r="AB474" s="14" t="str">
        <f>VLOOKUP($N474,'HeartRate-2022-03-21-1647950188'!$C:$G,3,0)</f>
        <v>Off Campus</v>
      </c>
      <c r="AC474" s="14" t="str">
        <f>VLOOKUP($N474,'HeartRate-2022-03-21-1647950188'!$C:$G,4,0)</f>
        <v>Walking</v>
      </c>
      <c r="AD474" s="14" t="str">
        <f>VLOOKUP($N474,'HeartRate-2022-03-21-1647950188'!$C:$G,5,0)</f>
        <v>Technical Contexts</v>
      </c>
      <c r="AE474">
        <f t="shared" si="47"/>
        <v>0</v>
      </c>
      <c r="AF474" s="18">
        <v>44634</v>
      </c>
      <c r="AG474" s="19">
        <v>0.47297453703703707</v>
      </c>
    </row>
    <row r="475" spans="1:33" x14ac:dyDescent="0.3">
      <c r="A475" s="5">
        <v>44634.473287037035</v>
      </c>
      <c r="B475" t="str">
        <f>IFERROR(AVERAGEIFS('HeartRate-2022-03-21-1647950188'!$B:$B,'HeartRate-2022-03-21-1647950188'!$A:$A,Data_Extraction!B$2,'HeartRate-2022-03-21-1647950188'!$C:$C,Data_Extraction!$A475),"")</f>
        <v/>
      </c>
      <c r="C475" t="str">
        <f>IFERROR(AVERAGEIFS('HeartRate-2022-03-21-1647950188'!$B:$B,'HeartRate-2022-03-21-1647950188'!$A:$A,Data_Extraction!C$2,'HeartRate-2022-03-21-1647950188'!$C:$C,Data_Extraction!$A475),"")</f>
        <v/>
      </c>
      <c r="D475" t="str">
        <f>IFERROR(AVERAGEIFS('HeartRate-2022-03-21-1647950188'!$B:$B,'HeartRate-2022-03-21-1647950188'!$A:$A,Data_Extraction!D$2,'HeartRate-2022-03-21-1647950188'!$C:$C,Data_Extraction!$A475),"")</f>
        <v/>
      </c>
      <c r="E475" t="str">
        <f>IFERROR(AVERAGEIFS('HeartRate-2022-03-21-1647950188'!$B:$B,'HeartRate-2022-03-21-1647950188'!$A:$A,Data_Extraction!E$2,'HeartRate-2022-03-21-1647950188'!$C:$C,Data_Extraction!$A475),"")</f>
        <v/>
      </c>
      <c r="F475" t="str">
        <f>IFERROR(AVERAGEIFS('HeartRate-2022-03-21-1647950188'!$B:$B,'HeartRate-2022-03-21-1647950188'!$A:$A,Data_Extraction!F$2,'HeartRate-2022-03-21-1647950188'!$C:$C,Data_Extraction!$A475),"")</f>
        <v/>
      </c>
      <c r="G475" t="str">
        <f>IFERROR(AVERAGEIFS('HeartRate-2022-03-21-1647950188'!$B:$B,'HeartRate-2022-03-21-1647950188'!$A:$A,Data_Extraction!G$2,'HeartRate-2022-03-21-1647950188'!$C:$C,Data_Extraction!$A475),"")</f>
        <v/>
      </c>
      <c r="H475" t="str">
        <f>IFERROR(AVERAGEIFS('HeartRate-2022-03-21-1647950188'!$B:$B,'HeartRate-2022-03-21-1647950188'!$A:$A,Data_Extraction!H$2,'HeartRate-2022-03-21-1647950188'!$C:$C,Data_Extraction!$A475),"")</f>
        <v/>
      </c>
      <c r="I475">
        <f>IFERROR(AVERAGEIFS('HeartRate-2022-03-21-1647950188'!$B:$B,'HeartRate-2022-03-21-1647950188'!$A:$A,Data_Extraction!I$2,'HeartRate-2022-03-21-1647950188'!$C:$C,Data_Extraction!$A475),"")</f>
        <v>110</v>
      </c>
      <c r="J475" s="8">
        <f t="shared" si="43"/>
        <v>110</v>
      </c>
      <c r="N475" s="11">
        <f>Data_Extraction!A475</f>
        <v>44634.473287037035</v>
      </c>
      <c r="O475" s="15">
        <f t="shared" si="44"/>
        <v>44634</v>
      </c>
      <c r="P475" s="16">
        <f t="shared" si="45"/>
        <v>0.47328703703703701</v>
      </c>
      <c r="Q475" s="12">
        <f>IF(Data_Extraction!B475="",Data_Extraction!$J475*(Q$1),Data_Extraction!B475)</f>
        <v>99</v>
      </c>
      <c r="R475" s="12">
        <f>IF(Data_Extraction!C475="",Data_Extraction!$J475*(R$1),Data_Extraction!C475)</f>
        <v>101.2</v>
      </c>
      <c r="S475" s="12">
        <f>IF(Data_Extraction!D475="",Data_Extraction!$J475*(S$1),Data_Extraction!D475)</f>
        <v>114.4</v>
      </c>
      <c r="T475" s="12">
        <f>IF(Data_Extraction!E475="",Data_Extraction!$J475*(T$1),Data_Extraction!E475)</f>
        <v>104.5</v>
      </c>
      <c r="U475" s="12">
        <f>IF(Data_Extraction!F475="",Data_Extraction!$J475*(U$1),Data_Extraction!F475)</f>
        <v>107.8</v>
      </c>
      <c r="V475" s="12">
        <f>IF(Data_Extraction!G475="",Data_Extraction!$J475*(V$1),Data_Extraction!G475)</f>
        <v>100.10000000000001</v>
      </c>
      <c r="W475" s="12">
        <f>IF(Data_Extraction!H475="",Data_Extraction!$J475*(W$1),Data_Extraction!H475)</f>
        <v>117.7</v>
      </c>
      <c r="X475" s="12">
        <f>IF(Data_Extraction!I475="",Data_Extraction!$J475*(X$1),Data_Extraction!I475)</f>
        <v>110</v>
      </c>
      <c r="Y475" s="13">
        <f t="shared" si="42"/>
        <v>106.83750000000001</v>
      </c>
      <c r="Z475" s="17" t="str">
        <f t="shared" si="46"/>
        <v>Afternoon</v>
      </c>
      <c r="AA475" s="14" t="str">
        <f>VLOOKUP($N475,'HeartRate-2022-03-21-1647950188'!$C:$G,2,0)</f>
        <v>Introduction</v>
      </c>
      <c r="AB475" s="14" t="str">
        <f>VLOOKUP($N475,'HeartRate-2022-03-21-1647950188'!$C:$G,3,0)</f>
        <v>Off Campus</v>
      </c>
      <c r="AC475" s="14" t="str">
        <f>VLOOKUP($N475,'HeartRate-2022-03-21-1647950188'!$C:$G,4,0)</f>
        <v>Walking</v>
      </c>
      <c r="AD475" s="14" t="str">
        <f>VLOOKUP($N475,'HeartRate-2022-03-21-1647950188'!$C:$G,5,0)</f>
        <v>Technical Contexts</v>
      </c>
      <c r="AE475">
        <f t="shared" si="47"/>
        <v>0</v>
      </c>
      <c r="AF475" s="18">
        <v>44634</v>
      </c>
      <c r="AG475" s="19">
        <v>0.47328703703703701</v>
      </c>
    </row>
    <row r="476" spans="1:33" x14ac:dyDescent="0.3">
      <c r="A476" s="5">
        <v>44634.473599537036</v>
      </c>
      <c r="B476">
        <f>IFERROR(AVERAGEIFS('HeartRate-2022-03-21-1647950188'!$B:$B,'HeartRate-2022-03-21-1647950188'!$A:$A,Data_Extraction!B$2,'HeartRate-2022-03-21-1647950188'!$C:$C,Data_Extraction!$A476),"")</f>
        <v>110</v>
      </c>
      <c r="C476" t="str">
        <f>IFERROR(AVERAGEIFS('HeartRate-2022-03-21-1647950188'!$B:$B,'HeartRate-2022-03-21-1647950188'!$A:$A,Data_Extraction!C$2,'HeartRate-2022-03-21-1647950188'!$C:$C,Data_Extraction!$A476),"")</f>
        <v/>
      </c>
      <c r="D476" t="str">
        <f>IFERROR(AVERAGEIFS('HeartRate-2022-03-21-1647950188'!$B:$B,'HeartRate-2022-03-21-1647950188'!$A:$A,Data_Extraction!D$2,'HeartRate-2022-03-21-1647950188'!$C:$C,Data_Extraction!$A476),"")</f>
        <v/>
      </c>
      <c r="E476" t="str">
        <f>IFERROR(AVERAGEIFS('HeartRate-2022-03-21-1647950188'!$B:$B,'HeartRate-2022-03-21-1647950188'!$A:$A,Data_Extraction!E$2,'HeartRate-2022-03-21-1647950188'!$C:$C,Data_Extraction!$A476),"")</f>
        <v/>
      </c>
      <c r="F476" t="str">
        <f>IFERROR(AVERAGEIFS('HeartRate-2022-03-21-1647950188'!$B:$B,'HeartRate-2022-03-21-1647950188'!$A:$A,Data_Extraction!F$2,'HeartRate-2022-03-21-1647950188'!$C:$C,Data_Extraction!$A476),"")</f>
        <v/>
      </c>
      <c r="G476" t="str">
        <f>IFERROR(AVERAGEIFS('HeartRate-2022-03-21-1647950188'!$B:$B,'HeartRate-2022-03-21-1647950188'!$A:$A,Data_Extraction!G$2,'HeartRate-2022-03-21-1647950188'!$C:$C,Data_Extraction!$A476),"")</f>
        <v/>
      </c>
      <c r="H476" t="str">
        <f>IFERROR(AVERAGEIFS('HeartRate-2022-03-21-1647950188'!$B:$B,'HeartRate-2022-03-21-1647950188'!$A:$A,Data_Extraction!H$2,'HeartRate-2022-03-21-1647950188'!$C:$C,Data_Extraction!$A476),"")</f>
        <v/>
      </c>
      <c r="I476">
        <f>IFERROR(AVERAGEIFS('HeartRate-2022-03-21-1647950188'!$B:$B,'HeartRate-2022-03-21-1647950188'!$A:$A,Data_Extraction!I$2,'HeartRate-2022-03-21-1647950188'!$C:$C,Data_Extraction!$A476),"")</f>
        <v>108</v>
      </c>
      <c r="J476" s="8">
        <f t="shared" si="43"/>
        <v>109</v>
      </c>
      <c r="N476" s="11">
        <f>Data_Extraction!A476</f>
        <v>44634.473599537036</v>
      </c>
      <c r="O476" s="15">
        <f t="shared" si="44"/>
        <v>44634</v>
      </c>
      <c r="P476" s="16">
        <f t="shared" si="45"/>
        <v>0.473599537037037</v>
      </c>
      <c r="Q476" s="12">
        <f>IF(Data_Extraction!B476="",Data_Extraction!$J476*(Q$1),Data_Extraction!B476)</f>
        <v>110</v>
      </c>
      <c r="R476" s="12">
        <f>IF(Data_Extraction!C476="",Data_Extraction!$J476*(R$1),Data_Extraction!C476)</f>
        <v>100.28</v>
      </c>
      <c r="S476" s="12">
        <f>IF(Data_Extraction!D476="",Data_Extraction!$J476*(S$1),Data_Extraction!D476)</f>
        <v>113.36</v>
      </c>
      <c r="T476" s="12">
        <f>IF(Data_Extraction!E476="",Data_Extraction!$J476*(T$1),Data_Extraction!E476)</f>
        <v>103.55</v>
      </c>
      <c r="U476" s="12">
        <f>IF(Data_Extraction!F476="",Data_Extraction!$J476*(U$1),Data_Extraction!F476)</f>
        <v>106.82</v>
      </c>
      <c r="V476" s="12">
        <f>IF(Data_Extraction!G476="",Data_Extraction!$J476*(V$1),Data_Extraction!G476)</f>
        <v>99.19</v>
      </c>
      <c r="W476" s="12">
        <f>IF(Data_Extraction!H476="",Data_Extraction!$J476*(W$1),Data_Extraction!H476)</f>
        <v>116.63000000000001</v>
      </c>
      <c r="X476" s="12">
        <f>IF(Data_Extraction!I476="",Data_Extraction!$J476*(X$1),Data_Extraction!I476)</f>
        <v>108</v>
      </c>
      <c r="Y476" s="13">
        <f t="shared" si="42"/>
        <v>107.22875000000001</v>
      </c>
      <c r="Z476" s="17" t="str">
        <f t="shared" si="46"/>
        <v>Afternoon</v>
      </c>
      <c r="AA476" s="14" t="str">
        <f>VLOOKUP($N476,'HeartRate-2022-03-21-1647950188'!$C:$G,2,0)</f>
        <v>Introduction</v>
      </c>
      <c r="AB476" s="14" t="str">
        <f>VLOOKUP($N476,'HeartRate-2022-03-21-1647950188'!$C:$G,3,0)</f>
        <v>Off Campus</v>
      </c>
      <c r="AC476" s="14" t="str">
        <f>VLOOKUP($N476,'HeartRate-2022-03-21-1647950188'!$C:$G,4,0)</f>
        <v>Walking</v>
      </c>
      <c r="AD476" s="14" t="str">
        <f>VLOOKUP($N476,'HeartRate-2022-03-21-1647950188'!$C:$G,5,0)</f>
        <v>Technical Contexts</v>
      </c>
      <c r="AE476">
        <f t="shared" si="47"/>
        <v>0</v>
      </c>
      <c r="AF476" s="18">
        <v>44634</v>
      </c>
      <c r="AG476" s="19">
        <v>0.473599537037037</v>
      </c>
    </row>
    <row r="477" spans="1:33" x14ac:dyDescent="0.3">
      <c r="A477" s="5">
        <v>44634.474062499998</v>
      </c>
      <c r="B477" t="str">
        <f>IFERROR(AVERAGEIFS('HeartRate-2022-03-21-1647950188'!$B:$B,'HeartRate-2022-03-21-1647950188'!$A:$A,Data_Extraction!B$2,'HeartRate-2022-03-21-1647950188'!$C:$C,Data_Extraction!$A477),"")</f>
        <v/>
      </c>
      <c r="C477">
        <f>IFERROR(AVERAGEIFS('HeartRate-2022-03-21-1647950188'!$B:$B,'HeartRate-2022-03-21-1647950188'!$A:$A,Data_Extraction!C$2,'HeartRate-2022-03-21-1647950188'!$C:$C,Data_Extraction!$A477),"")</f>
        <v>79</v>
      </c>
      <c r="D477" t="str">
        <f>IFERROR(AVERAGEIFS('HeartRate-2022-03-21-1647950188'!$B:$B,'HeartRate-2022-03-21-1647950188'!$A:$A,Data_Extraction!D$2,'HeartRate-2022-03-21-1647950188'!$C:$C,Data_Extraction!$A477),"")</f>
        <v/>
      </c>
      <c r="E477" t="str">
        <f>IFERROR(AVERAGEIFS('HeartRate-2022-03-21-1647950188'!$B:$B,'HeartRate-2022-03-21-1647950188'!$A:$A,Data_Extraction!E$2,'HeartRate-2022-03-21-1647950188'!$C:$C,Data_Extraction!$A477),"")</f>
        <v/>
      </c>
      <c r="F477" t="str">
        <f>IFERROR(AVERAGEIFS('HeartRate-2022-03-21-1647950188'!$B:$B,'HeartRate-2022-03-21-1647950188'!$A:$A,Data_Extraction!F$2,'HeartRate-2022-03-21-1647950188'!$C:$C,Data_Extraction!$A477),"")</f>
        <v/>
      </c>
      <c r="G477" t="str">
        <f>IFERROR(AVERAGEIFS('HeartRate-2022-03-21-1647950188'!$B:$B,'HeartRate-2022-03-21-1647950188'!$A:$A,Data_Extraction!G$2,'HeartRate-2022-03-21-1647950188'!$C:$C,Data_Extraction!$A477),"")</f>
        <v/>
      </c>
      <c r="H477" t="str">
        <f>IFERROR(AVERAGEIFS('HeartRate-2022-03-21-1647950188'!$B:$B,'HeartRate-2022-03-21-1647950188'!$A:$A,Data_Extraction!H$2,'HeartRate-2022-03-21-1647950188'!$C:$C,Data_Extraction!$A477),"")</f>
        <v/>
      </c>
      <c r="I477" t="str">
        <f>IFERROR(AVERAGEIFS('HeartRate-2022-03-21-1647950188'!$B:$B,'HeartRate-2022-03-21-1647950188'!$A:$A,Data_Extraction!I$2,'HeartRate-2022-03-21-1647950188'!$C:$C,Data_Extraction!$A477),"")</f>
        <v/>
      </c>
      <c r="J477" s="8">
        <f t="shared" si="43"/>
        <v>79</v>
      </c>
      <c r="N477" s="11">
        <f>Data_Extraction!A477</f>
        <v>44634.474062499998</v>
      </c>
      <c r="O477" s="15">
        <f t="shared" si="44"/>
        <v>44634</v>
      </c>
      <c r="P477" s="16">
        <f t="shared" si="45"/>
        <v>0.4740625</v>
      </c>
      <c r="Q477" s="12">
        <f>IF(Data_Extraction!B477="",Data_Extraction!$J477*(Q$1),Data_Extraction!B477)</f>
        <v>71.100000000000009</v>
      </c>
      <c r="R477" s="12">
        <f>IF(Data_Extraction!C477="",Data_Extraction!$J477*(R$1),Data_Extraction!C477)</f>
        <v>79</v>
      </c>
      <c r="S477" s="12">
        <f>IF(Data_Extraction!D477="",Data_Extraction!$J477*(S$1),Data_Extraction!D477)</f>
        <v>82.16</v>
      </c>
      <c r="T477" s="12">
        <f>IF(Data_Extraction!E477="",Data_Extraction!$J477*(T$1),Data_Extraction!E477)</f>
        <v>75.05</v>
      </c>
      <c r="U477" s="12">
        <f>IF(Data_Extraction!F477="",Data_Extraction!$J477*(U$1),Data_Extraction!F477)</f>
        <v>77.42</v>
      </c>
      <c r="V477" s="12">
        <f>IF(Data_Extraction!G477="",Data_Extraction!$J477*(V$1),Data_Extraction!G477)</f>
        <v>71.89</v>
      </c>
      <c r="W477" s="12">
        <f>IF(Data_Extraction!H477="",Data_Extraction!$J477*(W$1),Data_Extraction!H477)</f>
        <v>84.53</v>
      </c>
      <c r="X477" s="12">
        <f>IF(Data_Extraction!I477="",Data_Extraction!$J477*(X$1),Data_Extraction!I477)</f>
        <v>76.63</v>
      </c>
      <c r="Y477" s="13">
        <f t="shared" si="42"/>
        <v>77.222499999999997</v>
      </c>
      <c r="Z477" s="17" t="str">
        <f t="shared" si="46"/>
        <v>Afternoon</v>
      </c>
      <c r="AA477" s="14" t="str">
        <f>VLOOKUP($N477,'HeartRate-2022-03-21-1647950188'!$C:$G,2,0)</f>
        <v>Introduction</v>
      </c>
      <c r="AB477" s="14" t="str">
        <f>VLOOKUP($N477,'HeartRate-2022-03-21-1647950188'!$C:$G,3,0)</f>
        <v>Off Campus</v>
      </c>
      <c r="AC477" s="14" t="str">
        <f>VLOOKUP($N477,'HeartRate-2022-03-21-1647950188'!$C:$G,4,0)</f>
        <v>Walking</v>
      </c>
      <c r="AD477" s="14" t="str">
        <f>VLOOKUP($N477,'HeartRate-2022-03-21-1647950188'!$C:$G,5,0)</f>
        <v>Technical Contexts</v>
      </c>
      <c r="AE477">
        <f t="shared" si="47"/>
        <v>0</v>
      </c>
      <c r="AF477" s="18">
        <v>44634</v>
      </c>
      <c r="AG477" s="19">
        <v>0.4740625</v>
      </c>
    </row>
    <row r="478" spans="1:33" x14ac:dyDescent="0.3">
      <c r="A478" s="5">
        <v>44634.474293981482</v>
      </c>
      <c r="B478">
        <f>IFERROR(AVERAGEIFS('HeartRate-2022-03-21-1647950188'!$B:$B,'HeartRate-2022-03-21-1647950188'!$A:$A,Data_Extraction!B$2,'HeartRate-2022-03-21-1647950188'!$C:$C,Data_Extraction!$A478),"")</f>
        <v>118</v>
      </c>
      <c r="C478" t="str">
        <f>IFERROR(AVERAGEIFS('HeartRate-2022-03-21-1647950188'!$B:$B,'HeartRate-2022-03-21-1647950188'!$A:$A,Data_Extraction!C$2,'HeartRate-2022-03-21-1647950188'!$C:$C,Data_Extraction!$A478),"")</f>
        <v/>
      </c>
      <c r="D478" t="str">
        <f>IFERROR(AVERAGEIFS('HeartRate-2022-03-21-1647950188'!$B:$B,'HeartRate-2022-03-21-1647950188'!$A:$A,Data_Extraction!D$2,'HeartRate-2022-03-21-1647950188'!$C:$C,Data_Extraction!$A478),"")</f>
        <v/>
      </c>
      <c r="E478" t="str">
        <f>IFERROR(AVERAGEIFS('HeartRate-2022-03-21-1647950188'!$B:$B,'HeartRate-2022-03-21-1647950188'!$A:$A,Data_Extraction!E$2,'HeartRate-2022-03-21-1647950188'!$C:$C,Data_Extraction!$A478),"")</f>
        <v/>
      </c>
      <c r="F478" t="str">
        <f>IFERROR(AVERAGEIFS('HeartRate-2022-03-21-1647950188'!$B:$B,'HeartRate-2022-03-21-1647950188'!$A:$A,Data_Extraction!F$2,'HeartRate-2022-03-21-1647950188'!$C:$C,Data_Extraction!$A478),"")</f>
        <v/>
      </c>
      <c r="G478" t="str">
        <f>IFERROR(AVERAGEIFS('HeartRate-2022-03-21-1647950188'!$B:$B,'HeartRate-2022-03-21-1647950188'!$A:$A,Data_Extraction!G$2,'HeartRate-2022-03-21-1647950188'!$C:$C,Data_Extraction!$A478),"")</f>
        <v/>
      </c>
      <c r="H478" t="str">
        <f>IFERROR(AVERAGEIFS('HeartRate-2022-03-21-1647950188'!$B:$B,'HeartRate-2022-03-21-1647950188'!$A:$A,Data_Extraction!H$2,'HeartRate-2022-03-21-1647950188'!$C:$C,Data_Extraction!$A478),"")</f>
        <v/>
      </c>
      <c r="I478">
        <f>IFERROR(AVERAGEIFS('HeartRate-2022-03-21-1647950188'!$B:$B,'HeartRate-2022-03-21-1647950188'!$A:$A,Data_Extraction!I$2,'HeartRate-2022-03-21-1647950188'!$C:$C,Data_Extraction!$A478),"")</f>
        <v>109</v>
      </c>
      <c r="J478" s="8">
        <f t="shared" si="43"/>
        <v>113.5</v>
      </c>
      <c r="N478" s="11">
        <f>Data_Extraction!A478</f>
        <v>44634.474293981482</v>
      </c>
      <c r="O478" s="15">
        <f t="shared" si="44"/>
        <v>44634</v>
      </c>
      <c r="P478" s="16">
        <f t="shared" si="45"/>
        <v>0.4742939814814815</v>
      </c>
      <c r="Q478" s="12">
        <f>IF(Data_Extraction!B478="",Data_Extraction!$J478*(Q$1),Data_Extraction!B478)</f>
        <v>118</v>
      </c>
      <c r="R478" s="12">
        <f>IF(Data_Extraction!C478="",Data_Extraction!$J478*(R$1),Data_Extraction!C478)</f>
        <v>104.42</v>
      </c>
      <c r="S478" s="12">
        <f>IF(Data_Extraction!D478="",Data_Extraction!$J478*(S$1),Data_Extraction!D478)</f>
        <v>118.04</v>
      </c>
      <c r="T478" s="12">
        <f>IF(Data_Extraction!E478="",Data_Extraction!$J478*(T$1),Data_Extraction!E478)</f>
        <v>107.82499999999999</v>
      </c>
      <c r="U478" s="12">
        <f>IF(Data_Extraction!F478="",Data_Extraction!$J478*(U$1),Data_Extraction!F478)</f>
        <v>111.23</v>
      </c>
      <c r="V478" s="12">
        <f>IF(Data_Extraction!G478="",Data_Extraction!$J478*(V$1),Data_Extraction!G478)</f>
        <v>103.285</v>
      </c>
      <c r="W478" s="12">
        <f>IF(Data_Extraction!H478="",Data_Extraction!$J478*(W$1),Data_Extraction!H478)</f>
        <v>121.44500000000001</v>
      </c>
      <c r="X478" s="12">
        <f>IF(Data_Extraction!I478="",Data_Extraction!$J478*(X$1),Data_Extraction!I478)</f>
        <v>109</v>
      </c>
      <c r="Y478" s="13">
        <f t="shared" si="42"/>
        <v>111.655625</v>
      </c>
      <c r="Z478" s="17" t="str">
        <f t="shared" si="46"/>
        <v>Afternoon</v>
      </c>
      <c r="AA478" s="14" t="str">
        <f>VLOOKUP($N478,'HeartRate-2022-03-21-1647950188'!$C:$G,2,0)</f>
        <v>Introduction</v>
      </c>
      <c r="AB478" s="14" t="str">
        <f>VLOOKUP($N478,'HeartRate-2022-03-21-1647950188'!$C:$G,3,0)</f>
        <v>Off Campus</v>
      </c>
      <c r="AC478" s="14" t="str">
        <f>VLOOKUP($N478,'HeartRate-2022-03-21-1647950188'!$C:$G,4,0)</f>
        <v>Walking</v>
      </c>
      <c r="AD478" s="14" t="str">
        <f>VLOOKUP($N478,'HeartRate-2022-03-21-1647950188'!$C:$G,5,0)</f>
        <v>Technical Contexts</v>
      </c>
      <c r="AE478">
        <f t="shared" si="47"/>
        <v>0</v>
      </c>
      <c r="AF478" s="18">
        <v>44634</v>
      </c>
      <c r="AG478" s="19">
        <v>0.4742939814814815</v>
      </c>
    </row>
    <row r="479" spans="1:33" x14ac:dyDescent="0.3">
      <c r="A479" s="5">
        <v>44634.474490740744</v>
      </c>
      <c r="B479" t="str">
        <f>IFERROR(AVERAGEIFS('HeartRate-2022-03-21-1647950188'!$B:$B,'HeartRate-2022-03-21-1647950188'!$A:$A,Data_Extraction!B$2,'HeartRate-2022-03-21-1647950188'!$C:$C,Data_Extraction!$A479),"")</f>
        <v/>
      </c>
      <c r="C479" t="str">
        <f>IFERROR(AVERAGEIFS('HeartRate-2022-03-21-1647950188'!$B:$B,'HeartRate-2022-03-21-1647950188'!$A:$A,Data_Extraction!C$2,'HeartRate-2022-03-21-1647950188'!$C:$C,Data_Extraction!$A479),"")</f>
        <v/>
      </c>
      <c r="D479" t="str">
        <f>IFERROR(AVERAGEIFS('HeartRate-2022-03-21-1647950188'!$B:$B,'HeartRate-2022-03-21-1647950188'!$A:$A,Data_Extraction!D$2,'HeartRate-2022-03-21-1647950188'!$C:$C,Data_Extraction!$A479),"")</f>
        <v/>
      </c>
      <c r="E479" t="str">
        <f>IFERROR(AVERAGEIFS('HeartRate-2022-03-21-1647950188'!$B:$B,'HeartRate-2022-03-21-1647950188'!$A:$A,Data_Extraction!E$2,'HeartRate-2022-03-21-1647950188'!$C:$C,Data_Extraction!$A479),"")</f>
        <v/>
      </c>
      <c r="F479" t="str">
        <f>IFERROR(AVERAGEIFS('HeartRate-2022-03-21-1647950188'!$B:$B,'HeartRate-2022-03-21-1647950188'!$A:$A,Data_Extraction!F$2,'HeartRate-2022-03-21-1647950188'!$C:$C,Data_Extraction!$A479),"")</f>
        <v/>
      </c>
      <c r="G479">
        <f>IFERROR(AVERAGEIFS('HeartRate-2022-03-21-1647950188'!$B:$B,'HeartRate-2022-03-21-1647950188'!$A:$A,Data_Extraction!G$2,'HeartRate-2022-03-21-1647950188'!$C:$C,Data_Extraction!$A479),"")</f>
        <v>81</v>
      </c>
      <c r="H479" t="str">
        <f>IFERROR(AVERAGEIFS('HeartRate-2022-03-21-1647950188'!$B:$B,'HeartRate-2022-03-21-1647950188'!$A:$A,Data_Extraction!H$2,'HeartRate-2022-03-21-1647950188'!$C:$C,Data_Extraction!$A479),"")</f>
        <v/>
      </c>
      <c r="I479" t="str">
        <f>IFERROR(AVERAGEIFS('HeartRate-2022-03-21-1647950188'!$B:$B,'HeartRate-2022-03-21-1647950188'!$A:$A,Data_Extraction!I$2,'HeartRate-2022-03-21-1647950188'!$C:$C,Data_Extraction!$A479),"")</f>
        <v/>
      </c>
      <c r="J479" s="8">
        <f t="shared" si="43"/>
        <v>81</v>
      </c>
      <c r="N479" s="11">
        <f>Data_Extraction!A479</f>
        <v>44634.474490740744</v>
      </c>
      <c r="O479" s="15">
        <f t="shared" si="44"/>
        <v>44634</v>
      </c>
      <c r="P479" s="16">
        <f t="shared" si="45"/>
        <v>0.47449074074074077</v>
      </c>
      <c r="Q479" s="12">
        <f>IF(Data_Extraction!B479="",Data_Extraction!$J479*(Q$1),Data_Extraction!B479)</f>
        <v>72.900000000000006</v>
      </c>
      <c r="R479" s="12">
        <f>IF(Data_Extraction!C479="",Data_Extraction!$J479*(R$1),Data_Extraction!C479)</f>
        <v>74.52000000000001</v>
      </c>
      <c r="S479" s="12">
        <f>IF(Data_Extraction!D479="",Data_Extraction!$J479*(S$1),Data_Extraction!D479)</f>
        <v>84.240000000000009</v>
      </c>
      <c r="T479" s="12">
        <f>IF(Data_Extraction!E479="",Data_Extraction!$J479*(T$1),Data_Extraction!E479)</f>
        <v>76.95</v>
      </c>
      <c r="U479" s="12">
        <f>IF(Data_Extraction!F479="",Data_Extraction!$J479*(U$1),Data_Extraction!F479)</f>
        <v>79.38</v>
      </c>
      <c r="V479" s="12">
        <f>IF(Data_Extraction!G479="",Data_Extraction!$J479*(V$1),Data_Extraction!G479)</f>
        <v>81</v>
      </c>
      <c r="W479" s="12">
        <f>IF(Data_Extraction!H479="",Data_Extraction!$J479*(W$1),Data_Extraction!H479)</f>
        <v>86.67</v>
      </c>
      <c r="X479" s="12">
        <f>IF(Data_Extraction!I479="",Data_Extraction!$J479*(X$1),Data_Extraction!I479)</f>
        <v>78.569999999999993</v>
      </c>
      <c r="Y479" s="13">
        <f t="shared" si="42"/>
        <v>79.278750000000002</v>
      </c>
      <c r="Z479" s="17" t="str">
        <f t="shared" si="46"/>
        <v>Afternoon</v>
      </c>
      <c r="AA479" s="14" t="str">
        <f>VLOOKUP($N479,'HeartRate-2022-03-21-1647950188'!$C:$G,2,0)</f>
        <v>Introduction</v>
      </c>
      <c r="AB479" s="14" t="str">
        <f>VLOOKUP($N479,'HeartRate-2022-03-21-1647950188'!$C:$G,3,0)</f>
        <v>Off Campus</v>
      </c>
      <c r="AC479" s="14" t="str">
        <f>VLOOKUP($N479,'HeartRate-2022-03-21-1647950188'!$C:$G,4,0)</f>
        <v>Walking</v>
      </c>
      <c r="AD479" s="14" t="str">
        <f>VLOOKUP($N479,'HeartRate-2022-03-21-1647950188'!$C:$G,5,0)</f>
        <v>Technical Contexts</v>
      </c>
      <c r="AE479">
        <f t="shared" si="47"/>
        <v>0</v>
      </c>
      <c r="AF479" s="18">
        <v>44634</v>
      </c>
      <c r="AG479" s="19">
        <v>0.47449074074074077</v>
      </c>
    </row>
    <row r="480" spans="1:33" x14ac:dyDescent="0.3">
      <c r="A480" s="5">
        <v>44634.474583333336</v>
      </c>
      <c r="B480" t="str">
        <f>IFERROR(AVERAGEIFS('HeartRate-2022-03-21-1647950188'!$B:$B,'HeartRate-2022-03-21-1647950188'!$A:$A,Data_Extraction!B$2,'HeartRate-2022-03-21-1647950188'!$C:$C,Data_Extraction!$A480),"")</f>
        <v/>
      </c>
      <c r="C480" t="str">
        <f>IFERROR(AVERAGEIFS('HeartRate-2022-03-21-1647950188'!$B:$B,'HeartRate-2022-03-21-1647950188'!$A:$A,Data_Extraction!C$2,'HeartRate-2022-03-21-1647950188'!$C:$C,Data_Extraction!$A480),"")</f>
        <v/>
      </c>
      <c r="D480" t="str">
        <f>IFERROR(AVERAGEIFS('HeartRate-2022-03-21-1647950188'!$B:$B,'HeartRate-2022-03-21-1647950188'!$A:$A,Data_Extraction!D$2,'HeartRate-2022-03-21-1647950188'!$C:$C,Data_Extraction!$A480),"")</f>
        <v/>
      </c>
      <c r="E480" t="str">
        <f>IFERROR(AVERAGEIFS('HeartRate-2022-03-21-1647950188'!$B:$B,'HeartRate-2022-03-21-1647950188'!$A:$A,Data_Extraction!E$2,'HeartRate-2022-03-21-1647950188'!$C:$C,Data_Extraction!$A480),"")</f>
        <v/>
      </c>
      <c r="F480" t="str">
        <f>IFERROR(AVERAGEIFS('HeartRate-2022-03-21-1647950188'!$B:$B,'HeartRate-2022-03-21-1647950188'!$A:$A,Data_Extraction!F$2,'HeartRate-2022-03-21-1647950188'!$C:$C,Data_Extraction!$A480),"")</f>
        <v/>
      </c>
      <c r="G480" t="str">
        <f>IFERROR(AVERAGEIFS('HeartRate-2022-03-21-1647950188'!$B:$B,'HeartRate-2022-03-21-1647950188'!$A:$A,Data_Extraction!G$2,'HeartRate-2022-03-21-1647950188'!$C:$C,Data_Extraction!$A480),"")</f>
        <v/>
      </c>
      <c r="H480" t="str">
        <f>IFERROR(AVERAGEIFS('HeartRate-2022-03-21-1647950188'!$B:$B,'HeartRate-2022-03-21-1647950188'!$A:$A,Data_Extraction!H$2,'HeartRate-2022-03-21-1647950188'!$C:$C,Data_Extraction!$A480),"")</f>
        <v/>
      </c>
      <c r="I480">
        <f>IFERROR(AVERAGEIFS('HeartRate-2022-03-21-1647950188'!$B:$B,'HeartRate-2022-03-21-1647950188'!$A:$A,Data_Extraction!I$2,'HeartRate-2022-03-21-1647950188'!$C:$C,Data_Extraction!$A480),"")</f>
        <v>110</v>
      </c>
      <c r="J480" s="8">
        <f t="shared" si="43"/>
        <v>110</v>
      </c>
      <c r="N480" s="11">
        <f>Data_Extraction!A480</f>
        <v>44634.474583333336</v>
      </c>
      <c r="O480" s="15">
        <f t="shared" si="44"/>
        <v>44634</v>
      </c>
      <c r="P480" s="16">
        <f t="shared" si="45"/>
        <v>0.47458333333333336</v>
      </c>
      <c r="Q480" s="12">
        <f>IF(Data_Extraction!B480="",Data_Extraction!$J480*(Q$1),Data_Extraction!B480)</f>
        <v>99</v>
      </c>
      <c r="R480" s="12">
        <f>IF(Data_Extraction!C480="",Data_Extraction!$J480*(R$1),Data_Extraction!C480)</f>
        <v>101.2</v>
      </c>
      <c r="S480" s="12">
        <f>IF(Data_Extraction!D480="",Data_Extraction!$J480*(S$1),Data_Extraction!D480)</f>
        <v>114.4</v>
      </c>
      <c r="T480" s="12">
        <f>IF(Data_Extraction!E480="",Data_Extraction!$J480*(T$1),Data_Extraction!E480)</f>
        <v>104.5</v>
      </c>
      <c r="U480" s="12">
        <f>IF(Data_Extraction!F480="",Data_Extraction!$J480*(U$1),Data_Extraction!F480)</f>
        <v>107.8</v>
      </c>
      <c r="V480" s="12">
        <f>IF(Data_Extraction!G480="",Data_Extraction!$J480*(V$1),Data_Extraction!G480)</f>
        <v>100.10000000000001</v>
      </c>
      <c r="W480" s="12">
        <f>IF(Data_Extraction!H480="",Data_Extraction!$J480*(W$1),Data_Extraction!H480)</f>
        <v>117.7</v>
      </c>
      <c r="X480" s="12">
        <f>IF(Data_Extraction!I480="",Data_Extraction!$J480*(X$1),Data_Extraction!I480)</f>
        <v>110</v>
      </c>
      <c r="Y480" s="13">
        <f t="shared" si="42"/>
        <v>106.83750000000001</v>
      </c>
      <c r="Z480" s="17" t="str">
        <f t="shared" si="46"/>
        <v>Afternoon</v>
      </c>
      <c r="AA480" s="14" t="str">
        <f>VLOOKUP($N480,'HeartRate-2022-03-21-1647950188'!$C:$G,2,0)</f>
        <v>Introduction</v>
      </c>
      <c r="AB480" s="14" t="str">
        <f>VLOOKUP($N480,'HeartRate-2022-03-21-1647950188'!$C:$G,3,0)</f>
        <v>Off Campus</v>
      </c>
      <c r="AC480" s="14" t="str">
        <f>VLOOKUP($N480,'HeartRate-2022-03-21-1647950188'!$C:$G,4,0)</f>
        <v>Walking</v>
      </c>
      <c r="AD480" s="14" t="str">
        <f>VLOOKUP($N480,'HeartRate-2022-03-21-1647950188'!$C:$G,5,0)</f>
        <v>Technical Contexts</v>
      </c>
      <c r="AE480">
        <f t="shared" si="47"/>
        <v>0</v>
      </c>
      <c r="AF480" s="18">
        <v>44634</v>
      </c>
      <c r="AG480" s="19">
        <v>0.47458333333333336</v>
      </c>
    </row>
    <row r="481" spans="1:33" x14ac:dyDescent="0.3">
      <c r="A481" s="5">
        <v>44634.474629629629</v>
      </c>
      <c r="B481">
        <f>IFERROR(AVERAGEIFS('HeartRate-2022-03-21-1647950188'!$B:$B,'HeartRate-2022-03-21-1647950188'!$A:$A,Data_Extraction!B$2,'HeartRate-2022-03-21-1647950188'!$C:$C,Data_Extraction!$A481),"")</f>
        <v>113</v>
      </c>
      <c r="C481" t="str">
        <f>IFERROR(AVERAGEIFS('HeartRate-2022-03-21-1647950188'!$B:$B,'HeartRate-2022-03-21-1647950188'!$A:$A,Data_Extraction!C$2,'HeartRate-2022-03-21-1647950188'!$C:$C,Data_Extraction!$A481),"")</f>
        <v/>
      </c>
      <c r="D481" t="str">
        <f>IFERROR(AVERAGEIFS('HeartRate-2022-03-21-1647950188'!$B:$B,'HeartRate-2022-03-21-1647950188'!$A:$A,Data_Extraction!D$2,'HeartRate-2022-03-21-1647950188'!$C:$C,Data_Extraction!$A481),"")</f>
        <v/>
      </c>
      <c r="E481" t="str">
        <f>IFERROR(AVERAGEIFS('HeartRate-2022-03-21-1647950188'!$B:$B,'HeartRate-2022-03-21-1647950188'!$A:$A,Data_Extraction!E$2,'HeartRate-2022-03-21-1647950188'!$C:$C,Data_Extraction!$A481),"")</f>
        <v/>
      </c>
      <c r="F481" t="str">
        <f>IFERROR(AVERAGEIFS('HeartRate-2022-03-21-1647950188'!$B:$B,'HeartRate-2022-03-21-1647950188'!$A:$A,Data_Extraction!F$2,'HeartRate-2022-03-21-1647950188'!$C:$C,Data_Extraction!$A481),"")</f>
        <v/>
      </c>
      <c r="G481" t="str">
        <f>IFERROR(AVERAGEIFS('HeartRate-2022-03-21-1647950188'!$B:$B,'HeartRate-2022-03-21-1647950188'!$A:$A,Data_Extraction!G$2,'HeartRate-2022-03-21-1647950188'!$C:$C,Data_Extraction!$A481),"")</f>
        <v/>
      </c>
      <c r="H481" t="str">
        <f>IFERROR(AVERAGEIFS('HeartRate-2022-03-21-1647950188'!$B:$B,'HeartRate-2022-03-21-1647950188'!$A:$A,Data_Extraction!H$2,'HeartRate-2022-03-21-1647950188'!$C:$C,Data_Extraction!$A481),"")</f>
        <v/>
      </c>
      <c r="I481" t="str">
        <f>IFERROR(AVERAGEIFS('HeartRate-2022-03-21-1647950188'!$B:$B,'HeartRate-2022-03-21-1647950188'!$A:$A,Data_Extraction!I$2,'HeartRate-2022-03-21-1647950188'!$C:$C,Data_Extraction!$A481),"")</f>
        <v/>
      </c>
      <c r="J481" s="8">
        <f t="shared" si="43"/>
        <v>113</v>
      </c>
      <c r="N481" s="11">
        <f>Data_Extraction!A481</f>
        <v>44634.474629629629</v>
      </c>
      <c r="O481" s="15">
        <f t="shared" si="44"/>
        <v>44634</v>
      </c>
      <c r="P481" s="16">
        <f t="shared" si="45"/>
        <v>0.47462962962962968</v>
      </c>
      <c r="Q481" s="12">
        <f>IF(Data_Extraction!B481="",Data_Extraction!$J481*(Q$1),Data_Extraction!B481)</f>
        <v>113</v>
      </c>
      <c r="R481" s="12">
        <f>IF(Data_Extraction!C481="",Data_Extraction!$J481*(R$1),Data_Extraction!C481)</f>
        <v>103.96000000000001</v>
      </c>
      <c r="S481" s="12">
        <f>IF(Data_Extraction!D481="",Data_Extraction!$J481*(S$1),Data_Extraction!D481)</f>
        <v>117.52000000000001</v>
      </c>
      <c r="T481" s="12">
        <f>IF(Data_Extraction!E481="",Data_Extraction!$J481*(T$1),Data_Extraction!E481)</f>
        <v>107.35</v>
      </c>
      <c r="U481" s="12">
        <f>IF(Data_Extraction!F481="",Data_Extraction!$J481*(U$1),Data_Extraction!F481)</f>
        <v>110.74</v>
      </c>
      <c r="V481" s="12">
        <f>IF(Data_Extraction!G481="",Data_Extraction!$J481*(V$1),Data_Extraction!G481)</f>
        <v>102.83</v>
      </c>
      <c r="W481" s="12">
        <f>IF(Data_Extraction!H481="",Data_Extraction!$J481*(W$1),Data_Extraction!H481)</f>
        <v>120.91000000000001</v>
      </c>
      <c r="X481" s="12">
        <f>IF(Data_Extraction!I481="",Data_Extraction!$J481*(X$1),Data_Extraction!I481)</f>
        <v>109.61</v>
      </c>
      <c r="Y481" s="13">
        <f t="shared" si="42"/>
        <v>110.74000000000001</v>
      </c>
      <c r="Z481" s="17" t="str">
        <f t="shared" si="46"/>
        <v>Afternoon</v>
      </c>
      <c r="AA481" s="14" t="str">
        <f>VLOOKUP($N481,'HeartRate-2022-03-21-1647950188'!$C:$G,2,0)</f>
        <v>Introduction</v>
      </c>
      <c r="AB481" s="14" t="str">
        <f>VLOOKUP($N481,'HeartRate-2022-03-21-1647950188'!$C:$G,3,0)</f>
        <v>Off Campus</v>
      </c>
      <c r="AC481" s="14" t="str">
        <f>VLOOKUP($N481,'HeartRate-2022-03-21-1647950188'!$C:$G,4,0)</f>
        <v>Walking</v>
      </c>
      <c r="AD481" s="14" t="str">
        <f>VLOOKUP($N481,'HeartRate-2022-03-21-1647950188'!$C:$G,5,0)</f>
        <v>Technical Contexts</v>
      </c>
      <c r="AE481">
        <f t="shared" si="47"/>
        <v>0</v>
      </c>
      <c r="AF481" s="18">
        <v>44634</v>
      </c>
      <c r="AG481" s="19">
        <v>0.47462962962962968</v>
      </c>
    </row>
    <row r="482" spans="1:33" x14ac:dyDescent="0.3">
      <c r="A482" s="5">
        <v>44634.474988425929</v>
      </c>
      <c r="B482">
        <f>IFERROR(AVERAGEIFS('HeartRate-2022-03-21-1647950188'!$B:$B,'HeartRate-2022-03-21-1647950188'!$A:$A,Data_Extraction!B$2,'HeartRate-2022-03-21-1647950188'!$C:$C,Data_Extraction!$A482),"")</f>
        <v>116</v>
      </c>
      <c r="C482" t="str">
        <f>IFERROR(AVERAGEIFS('HeartRate-2022-03-21-1647950188'!$B:$B,'HeartRate-2022-03-21-1647950188'!$A:$A,Data_Extraction!C$2,'HeartRate-2022-03-21-1647950188'!$C:$C,Data_Extraction!$A482),"")</f>
        <v/>
      </c>
      <c r="D482" t="str">
        <f>IFERROR(AVERAGEIFS('HeartRate-2022-03-21-1647950188'!$B:$B,'HeartRate-2022-03-21-1647950188'!$A:$A,Data_Extraction!D$2,'HeartRate-2022-03-21-1647950188'!$C:$C,Data_Extraction!$A482),"")</f>
        <v/>
      </c>
      <c r="E482" t="str">
        <f>IFERROR(AVERAGEIFS('HeartRate-2022-03-21-1647950188'!$B:$B,'HeartRate-2022-03-21-1647950188'!$A:$A,Data_Extraction!E$2,'HeartRate-2022-03-21-1647950188'!$C:$C,Data_Extraction!$A482),"")</f>
        <v/>
      </c>
      <c r="F482" t="str">
        <f>IFERROR(AVERAGEIFS('HeartRate-2022-03-21-1647950188'!$B:$B,'HeartRate-2022-03-21-1647950188'!$A:$A,Data_Extraction!F$2,'HeartRate-2022-03-21-1647950188'!$C:$C,Data_Extraction!$A482),"")</f>
        <v/>
      </c>
      <c r="G482" t="str">
        <f>IFERROR(AVERAGEIFS('HeartRate-2022-03-21-1647950188'!$B:$B,'HeartRate-2022-03-21-1647950188'!$A:$A,Data_Extraction!G$2,'HeartRate-2022-03-21-1647950188'!$C:$C,Data_Extraction!$A482),"")</f>
        <v/>
      </c>
      <c r="H482" t="str">
        <f>IFERROR(AVERAGEIFS('HeartRate-2022-03-21-1647950188'!$B:$B,'HeartRate-2022-03-21-1647950188'!$A:$A,Data_Extraction!H$2,'HeartRate-2022-03-21-1647950188'!$C:$C,Data_Extraction!$A482),"")</f>
        <v/>
      </c>
      <c r="I482">
        <f>IFERROR(AVERAGEIFS('HeartRate-2022-03-21-1647950188'!$B:$B,'HeartRate-2022-03-21-1647950188'!$A:$A,Data_Extraction!I$2,'HeartRate-2022-03-21-1647950188'!$C:$C,Data_Extraction!$A482),"")</f>
        <v>112</v>
      </c>
      <c r="J482" s="8">
        <f t="shared" si="43"/>
        <v>114</v>
      </c>
      <c r="N482" s="11">
        <f>Data_Extraction!A482</f>
        <v>44634.474988425929</v>
      </c>
      <c r="O482" s="15">
        <f t="shared" si="44"/>
        <v>44634</v>
      </c>
      <c r="P482" s="16">
        <f t="shared" si="45"/>
        <v>0.47498842592592588</v>
      </c>
      <c r="Q482" s="12">
        <f>IF(Data_Extraction!B482="",Data_Extraction!$J482*(Q$1),Data_Extraction!B482)</f>
        <v>116</v>
      </c>
      <c r="R482" s="12">
        <f>IF(Data_Extraction!C482="",Data_Extraction!$J482*(R$1),Data_Extraction!C482)</f>
        <v>104.88000000000001</v>
      </c>
      <c r="S482" s="12">
        <f>IF(Data_Extraction!D482="",Data_Extraction!$J482*(S$1),Data_Extraction!D482)</f>
        <v>118.56</v>
      </c>
      <c r="T482" s="12">
        <f>IF(Data_Extraction!E482="",Data_Extraction!$J482*(T$1),Data_Extraction!E482)</f>
        <v>108.3</v>
      </c>
      <c r="U482" s="12">
        <f>IF(Data_Extraction!F482="",Data_Extraction!$J482*(U$1),Data_Extraction!F482)</f>
        <v>111.72</v>
      </c>
      <c r="V482" s="12">
        <f>IF(Data_Extraction!G482="",Data_Extraction!$J482*(V$1),Data_Extraction!G482)</f>
        <v>103.74000000000001</v>
      </c>
      <c r="W482" s="12">
        <f>IF(Data_Extraction!H482="",Data_Extraction!$J482*(W$1),Data_Extraction!H482)</f>
        <v>121.98</v>
      </c>
      <c r="X482" s="12">
        <f>IF(Data_Extraction!I482="",Data_Extraction!$J482*(X$1),Data_Extraction!I482)</f>
        <v>112</v>
      </c>
      <c r="Y482" s="13">
        <f t="shared" si="42"/>
        <v>112.14750000000001</v>
      </c>
      <c r="Z482" s="17" t="str">
        <f t="shared" si="46"/>
        <v>Afternoon</v>
      </c>
      <c r="AA482" s="14" t="str">
        <f>VLOOKUP($N482,'HeartRate-2022-03-21-1647950188'!$C:$G,2,0)</f>
        <v>Introduction</v>
      </c>
      <c r="AB482" s="14" t="str">
        <f>VLOOKUP($N482,'HeartRate-2022-03-21-1647950188'!$C:$G,3,0)</f>
        <v>Off Campus</v>
      </c>
      <c r="AC482" s="14" t="str">
        <f>VLOOKUP($N482,'HeartRate-2022-03-21-1647950188'!$C:$G,4,0)</f>
        <v>Walking</v>
      </c>
      <c r="AD482" s="14" t="str">
        <f>VLOOKUP($N482,'HeartRate-2022-03-21-1647950188'!$C:$G,5,0)</f>
        <v>Technical Contexts</v>
      </c>
      <c r="AE482">
        <f t="shared" si="47"/>
        <v>0</v>
      </c>
      <c r="AF482" s="18">
        <v>44634</v>
      </c>
      <c r="AG482" s="19">
        <v>0.47498842592592588</v>
      </c>
    </row>
    <row r="483" spans="1:33" x14ac:dyDescent="0.3">
      <c r="A483" s="5">
        <v>44634.475671296299</v>
      </c>
      <c r="B483" t="str">
        <f>IFERROR(AVERAGEIFS('HeartRate-2022-03-21-1647950188'!$B:$B,'HeartRate-2022-03-21-1647950188'!$A:$A,Data_Extraction!B$2,'HeartRate-2022-03-21-1647950188'!$C:$C,Data_Extraction!$A483),"")</f>
        <v/>
      </c>
      <c r="C483" t="str">
        <f>IFERROR(AVERAGEIFS('HeartRate-2022-03-21-1647950188'!$B:$B,'HeartRate-2022-03-21-1647950188'!$A:$A,Data_Extraction!C$2,'HeartRate-2022-03-21-1647950188'!$C:$C,Data_Extraction!$A483),"")</f>
        <v/>
      </c>
      <c r="D483" t="str">
        <f>IFERROR(AVERAGEIFS('HeartRate-2022-03-21-1647950188'!$B:$B,'HeartRate-2022-03-21-1647950188'!$A:$A,Data_Extraction!D$2,'HeartRate-2022-03-21-1647950188'!$C:$C,Data_Extraction!$A483),"")</f>
        <v/>
      </c>
      <c r="E483" t="str">
        <f>IFERROR(AVERAGEIFS('HeartRate-2022-03-21-1647950188'!$B:$B,'HeartRate-2022-03-21-1647950188'!$A:$A,Data_Extraction!E$2,'HeartRate-2022-03-21-1647950188'!$C:$C,Data_Extraction!$A483),"")</f>
        <v/>
      </c>
      <c r="F483" t="str">
        <f>IFERROR(AVERAGEIFS('HeartRate-2022-03-21-1647950188'!$B:$B,'HeartRate-2022-03-21-1647950188'!$A:$A,Data_Extraction!F$2,'HeartRate-2022-03-21-1647950188'!$C:$C,Data_Extraction!$A483),"")</f>
        <v/>
      </c>
      <c r="G483" t="str">
        <f>IFERROR(AVERAGEIFS('HeartRate-2022-03-21-1647950188'!$B:$B,'HeartRate-2022-03-21-1647950188'!$A:$A,Data_Extraction!G$2,'HeartRate-2022-03-21-1647950188'!$C:$C,Data_Extraction!$A483),"")</f>
        <v/>
      </c>
      <c r="H483" t="str">
        <f>IFERROR(AVERAGEIFS('HeartRate-2022-03-21-1647950188'!$B:$B,'HeartRate-2022-03-21-1647950188'!$A:$A,Data_Extraction!H$2,'HeartRate-2022-03-21-1647950188'!$C:$C,Data_Extraction!$A483),"")</f>
        <v/>
      </c>
      <c r="I483">
        <f>IFERROR(AVERAGEIFS('HeartRate-2022-03-21-1647950188'!$B:$B,'HeartRate-2022-03-21-1647950188'!$A:$A,Data_Extraction!I$2,'HeartRate-2022-03-21-1647950188'!$C:$C,Data_Extraction!$A483),"")</f>
        <v>112</v>
      </c>
      <c r="J483" s="8">
        <f t="shared" si="43"/>
        <v>112</v>
      </c>
      <c r="N483" s="11">
        <f>Data_Extraction!A483</f>
        <v>44634.475671296299</v>
      </c>
      <c r="O483" s="15">
        <f t="shared" si="44"/>
        <v>44634</v>
      </c>
      <c r="P483" s="16">
        <f t="shared" si="45"/>
        <v>0.47567129629629629</v>
      </c>
      <c r="Q483" s="12">
        <f>IF(Data_Extraction!B483="",Data_Extraction!$J483*(Q$1),Data_Extraction!B483)</f>
        <v>100.8</v>
      </c>
      <c r="R483" s="12">
        <f>IF(Data_Extraction!C483="",Data_Extraction!$J483*(R$1),Data_Extraction!C483)</f>
        <v>103.04</v>
      </c>
      <c r="S483" s="12">
        <f>IF(Data_Extraction!D483="",Data_Extraction!$J483*(S$1),Data_Extraction!D483)</f>
        <v>116.48</v>
      </c>
      <c r="T483" s="12">
        <f>IF(Data_Extraction!E483="",Data_Extraction!$J483*(T$1),Data_Extraction!E483)</f>
        <v>106.39999999999999</v>
      </c>
      <c r="U483" s="12">
        <f>IF(Data_Extraction!F483="",Data_Extraction!$J483*(U$1),Data_Extraction!F483)</f>
        <v>109.75999999999999</v>
      </c>
      <c r="V483" s="12">
        <f>IF(Data_Extraction!G483="",Data_Extraction!$J483*(V$1),Data_Extraction!G483)</f>
        <v>101.92</v>
      </c>
      <c r="W483" s="12">
        <f>IF(Data_Extraction!H483="",Data_Extraction!$J483*(W$1),Data_Extraction!H483)</f>
        <v>119.84</v>
      </c>
      <c r="X483" s="12">
        <f>IF(Data_Extraction!I483="",Data_Extraction!$J483*(X$1),Data_Extraction!I483)</f>
        <v>112</v>
      </c>
      <c r="Y483" s="13">
        <f t="shared" si="42"/>
        <v>108.78</v>
      </c>
      <c r="Z483" s="17" t="str">
        <f t="shared" si="46"/>
        <v>Afternoon</v>
      </c>
      <c r="AA483" s="14" t="str">
        <f>VLOOKUP($N483,'HeartRate-2022-03-21-1647950188'!$C:$G,2,0)</f>
        <v>Introduction</v>
      </c>
      <c r="AB483" s="14" t="str">
        <f>VLOOKUP($N483,'HeartRate-2022-03-21-1647950188'!$C:$G,3,0)</f>
        <v>Off Campus</v>
      </c>
      <c r="AC483" s="14" t="str">
        <f>VLOOKUP($N483,'HeartRate-2022-03-21-1647950188'!$C:$G,4,0)</f>
        <v>Walking</v>
      </c>
      <c r="AD483" s="14" t="str">
        <f>VLOOKUP($N483,'HeartRate-2022-03-21-1647950188'!$C:$G,5,0)</f>
        <v>Technical Contexts</v>
      </c>
      <c r="AE483">
        <f t="shared" si="47"/>
        <v>0</v>
      </c>
      <c r="AF483" s="18">
        <v>44634</v>
      </c>
      <c r="AG483" s="19">
        <v>0.47567129629629629</v>
      </c>
    </row>
    <row r="484" spans="1:33" x14ac:dyDescent="0.3">
      <c r="A484" s="5">
        <v>44634.475682870368</v>
      </c>
      <c r="B484">
        <f>IFERROR(AVERAGEIFS('HeartRate-2022-03-21-1647950188'!$B:$B,'HeartRate-2022-03-21-1647950188'!$A:$A,Data_Extraction!B$2,'HeartRate-2022-03-21-1647950188'!$C:$C,Data_Extraction!$A484),"")</f>
        <v>115</v>
      </c>
      <c r="C484" t="str">
        <f>IFERROR(AVERAGEIFS('HeartRate-2022-03-21-1647950188'!$B:$B,'HeartRate-2022-03-21-1647950188'!$A:$A,Data_Extraction!C$2,'HeartRate-2022-03-21-1647950188'!$C:$C,Data_Extraction!$A484),"")</f>
        <v/>
      </c>
      <c r="D484" t="str">
        <f>IFERROR(AVERAGEIFS('HeartRate-2022-03-21-1647950188'!$B:$B,'HeartRate-2022-03-21-1647950188'!$A:$A,Data_Extraction!D$2,'HeartRate-2022-03-21-1647950188'!$C:$C,Data_Extraction!$A484),"")</f>
        <v/>
      </c>
      <c r="E484" t="str">
        <f>IFERROR(AVERAGEIFS('HeartRate-2022-03-21-1647950188'!$B:$B,'HeartRate-2022-03-21-1647950188'!$A:$A,Data_Extraction!E$2,'HeartRate-2022-03-21-1647950188'!$C:$C,Data_Extraction!$A484),"")</f>
        <v/>
      </c>
      <c r="F484" t="str">
        <f>IFERROR(AVERAGEIFS('HeartRate-2022-03-21-1647950188'!$B:$B,'HeartRate-2022-03-21-1647950188'!$A:$A,Data_Extraction!F$2,'HeartRate-2022-03-21-1647950188'!$C:$C,Data_Extraction!$A484),"")</f>
        <v/>
      </c>
      <c r="G484" t="str">
        <f>IFERROR(AVERAGEIFS('HeartRate-2022-03-21-1647950188'!$B:$B,'HeartRate-2022-03-21-1647950188'!$A:$A,Data_Extraction!G$2,'HeartRate-2022-03-21-1647950188'!$C:$C,Data_Extraction!$A484),"")</f>
        <v/>
      </c>
      <c r="H484" t="str">
        <f>IFERROR(AVERAGEIFS('HeartRate-2022-03-21-1647950188'!$B:$B,'HeartRate-2022-03-21-1647950188'!$A:$A,Data_Extraction!H$2,'HeartRate-2022-03-21-1647950188'!$C:$C,Data_Extraction!$A484),"")</f>
        <v/>
      </c>
      <c r="I484">
        <f>IFERROR(AVERAGEIFS('HeartRate-2022-03-21-1647950188'!$B:$B,'HeartRate-2022-03-21-1647950188'!$A:$A,Data_Extraction!I$2,'HeartRate-2022-03-21-1647950188'!$C:$C,Data_Extraction!$A484),"")</f>
        <v>115</v>
      </c>
      <c r="J484" s="8">
        <f t="shared" si="43"/>
        <v>115</v>
      </c>
      <c r="N484" s="11">
        <f>Data_Extraction!A484</f>
        <v>44634.475682870368</v>
      </c>
      <c r="O484" s="15">
        <f t="shared" si="44"/>
        <v>44634</v>
      </c>
      <c r="P484" s="16">
        <f t="shared" si="45"/>
        <v>0.47568287037037038</v>
      </c>
      <c r="Q484" s="12">
        <f>IF(Data_Extraction!B484="",Data_Extraction!$J484*(Q$1),Data_Extraction!B484)</f>
        <v>115</v>
      </c>
      <c r="R484" s="12">
        <f>IF(Data_Extraction!C484="",Data_Extraction!$J484*(R$1),Data_Extraction!C484)</f>
        <v>105.80000000000001</v>
      </c>
      <c r="S484" s="12">
        <f>IF(Data_Extraction!D484="",Data_Extraction!$J484*(S$1),Data_Extraction!D484)</f>
        <v>119.60000000000001</v>
      </c>
      <c r="T484" s="12">
        <f>IF(Data_Extraction!E484="",Data_Extraction!$J484*(T$1),Data_Extraction!E484)</f>
        <v>109.25</v>
      </c>
      <c r="U484" s="12">
        <f>IF(Data_Extraction!F484="",Data_Extraction!$J484*(U$1),Data_Extraction!F484)</f>
        <v>112.7</v>
      </c>
      <c r="V484" s="12">
        <f>IF(Data_Extraction!G484="",Data_Extraction!$J484*(V$1),Data_Extraction!G484)</f>
        <v>104.65</v>
      </c>
      <c r="W484" s="12">
        <f>IF(Data_Extraction!H484="",Data_Extraction!$J484*(W$1),Data_Extraction!H484)</f>
        <v>123.05000000000001</v>
      </c>
      <c r="X484" s="12">
        <f>IF(Data_Extraction!I484="",Data_Extraction!$J484*(X$1),Data_Extraction!I484)</f>
        <v>115</v>
      </c>
      <c r="Y484" s="13">
        <f t="shared" si="42"/>
        <v>113.13124999999999</v>
      </c>
      <c r="Z484" s="17" t="str">
        <f t="shared" si="46"/>
        <v>Afternoon</v>
      </c>
      <c r="AA484" s="14" t="str">
        <f>VLOOKUP($N484,'HeartRate-2022-03-21-1647950188'!$C:$G,2,0)</f>
        <v>Introduction</v>
      </c>
      <c r="AB484" s="14" t="str">
        <f>VLOOKUP($N484,'HeartRate-2022-03-21-1647950188'!$C:$G,3,0)</f>
        <v>Off Campus</v>
      </c>
      <c r="AC484" s="14" t="str">
        <f>VLOOKUP($N484,'HeartRate-2022-03-21-1647950188'!$C:$G,4,0)</f>
        <v>Walking</v>
      </c>
      <c r="AD484" s="14" t="str">
        <f>VLOOKUP($N484,'HeartRate-2022-03-21-1647950188'!$C:$G,5,0)</f>
        <v>Technical Contexts</v>
      </c>
      <c r="AE484">
        <f t="shared" si="47"/>
        <v>0</v>
      </c>
      <c r="AF484" s="18">
        <v>44634</v>
      </c>
      <c r="AG484" s="19">
        <v>0.47568287037037038</v>
      </c>
    </row>
    <row r="485" spans="1:33" x14ac:dyDescent="0.3">
      <c r="A485" s="5">
        <v>44634.475752314815</v>
      </c>
      <c r="B485">
        <f>IFERROR(AVERAGEIFS('HeartRate-2022-03-21-1647950188'!$B:$B,'HeartRate-2022-03-21-1647950188'!$A:$A,Data_Extraction!B$2,'HeartRate-2022-03-21-1647950188'!$C:$C,Data_Extraction!$A485),"")</f>
        <v>110</v>
      </c>
      <c r="C485" t="str">
        <f>IFERROR(AVERAGEIFS('HeartRate-2022-03-21-1647950188'!$B:$B,'HeartRate-2022-03-21-1647950188'!$A:$A,Data_Extraction!C$2,'HeartRate-2022-03-21-1647950188'!$C:$C,Data_Extraction!$A485),"")</f>
        <v/>
      </c>
      <c r="D485" t="str">
        <f>IFERROR(AVERAGEIFS('HeartRate-2022-03-21-1647950188'!$B:$B,'HeartRate-2022-03-21-1647950188'!$A:$A,Data_Extraction!D$2,'HeartRate-2022-03-21-1647950188'!$C:$C,Data_Extraction!$A485),"")</f>
        <v/>
      </c>
      <c r="E485" t="str">
        <f>IFERROR(AVERAGEIFS('HeartRate-2022-03-21-1647950188'!$B:$B,'HeartRate-2022-03-21-1647950188'!$A:$A,Data_Extraction!E$2,'HeartRate-2022-03-21-1647950188'!$C:$C,Data_Extraction!$A485),"")</f>
        <v/>
      </c>
      <c r="F485" t="str">
        <f>IFERROR(AVERAGEIFS('HeartRate-2022-03-21-1647950188'!$B:$B,'HeartRate-2022-03-21-1647950188'!$A:$A,Data_Extraction!F$2,'HeartRate-2022-03-21-1647950188'!$C:$C,Data_Extraction!$A485),"")</f>
        <v/>
      </c>
      <c r="G485" t="str">
        <f>IFERROR(AVERAGEIFS('HeartRate-2022-03-21-1647950188'!$B:$B,'HeartRate-2022-03-21-1647950188'!$A:$A,Data_Extraction!G$2,'HeartRate-2022-03-21-1647950188'!$C:$C,Data_Extraction!$A485),"")</f>
        <v/>
      </c>
      <c r="H485" t="str">
        <f>IFERROR(AVERAGEIFS('HeartRate-2022-03-21-1647950188'!$B:$B,'HeartRate-2022-03-21-1647950188'!$A:$A,Data_Extraction!H$2,'HeartRate-2022-03-21-1647950188'!$C:$C,Data_Extraction!$A485),"")</f>
        <v/>
      </c>
      <c r="I485" t="str">
        <f>IFERROR(AVERAGEIFS('HeartRate-2022-03-21-1647950188'!$B:$B,'HeartRate-2022-03-21-1647950188'!$A:$A,Data_Extraction!I$2,'HeartRate-2022-03-21-1647950188'!$C:$C,Data_Extraction!$A485),"")</f>
        <v/>
      </c>
      <c r="J485" s="8">
        <f t="shared" si="43"/>
        <v>110</v>
      </c>
      <c r="N485" s="11">
        <f>Data_Extraction!A485</f>
        <v>44634.475752314815</v>
      </c>
      <c r="O485" s="15">
        <f t="shared" si="44"/>
        <v>44634</v>
      </c>
      <c r="P485" s="16">
        <f t="shared" si="45"/>
        <v>0.47575231481481484</v>
      </c>
      <c r="Q485" s="12">
        <f>IF(Data_Extraction!B485="",Data_Extraction!$J485*(Q$1),Data_Extraction!B485)</f>
        <v>110</v>
      </c>
      <c r="R485" s="12">
        <f>IF(Data_Extraction!C485="",Data_Extraction!$J485*(R$1),Data_Extraction!C485)</f>
        <v>101.2</v>
      </c>
      <c r="S485" s="12">
        <f>IF(Data_Extraction!D485="",Data_Extraction!$J485*(S$1),Data_Extraction!D485)</f>
        <v>114.4</v>
      </c>
      <c r="T485" s="12">
        <f>IF(Data_Extraction!E485="",Data_Extraction!$J485*(T$1),Data_Extraction!E485)</f>
        <v>104.5</v>
      </c>
      <c r="U485" s="12">
        <f>IF(Data_Extraction!F485="",Data_Extraction!$J485*(U$1),Data_Extraction!F485)</f>
        <v>107.8</v>
      </c>
      <c r="V485" s="12">
        <f>IF(Data_Extraction!G485="",Data_Extraction!$J485*(V$1),Data_Extraction!G485)</f>
        <v>100.10000000000001</v>
      </c>
      <c r="W485" s="12">
        <f>IF(Data_Extraction!H485="",Data_Extraction!$J485*(W$1),Data_Extraction!H485)</f>
        <v>117.7</v>
      </c>
      <c r="X485" s="12">
        <f>IF(Data_Extraction!I485="",Data_Extraction!$J485*(X$1),Data_Extraction!I485)</f>
        <v>106.7</v>
      </c>
      <c r="Y485" s="13">
        <f t="shared" si="42"/>
        <v>107.80000000000001</v>
      </c>
      <c r="Z485" s="17" t="str">
        <f t="shared" si="46"/>
        <v>Afternoon</v>
      </c>
      <c r="AA485" s="14" t="str">
        <f>VLOOKUP($N485,'HeartRate-2022-03-21-1647950188'!$C:$G,2,0)</f>
        <v>Introduction</v>
      </c>
      <c r="AB485" s="14" t="str">
        <f>VLOOKUP($N485,'HeartRate-2022-03-21-1647950188'!$C:$G,3,0)</f>
        <v>Off Campus</v>
      </c>
      <c r="AC485" s="14" t="str">
        <f>VLOOKUP($N485,'HeartRate-2022-03-21-1647950188'!$C:$G,4,0)</f>
        <v>Walking</v>
      </c>
      <c r="AD485" s="14" t="str">
        <f>VLOOKUP($N485,'HeartRate-2022-03-21-1647950188'!$C:$G,5,0)</f>
        <v>Technical Contexts</v>
      </c>
      <c r="AE485">
        <f t="shared" si="47"/>
        <v>0</v>
      </c>
      <c r="AF485" s="18">
        <v>44634</v>
      </c>
      <c r="AG485" s="19">
        <v>0.47575231481481484</v>
      </c>
    </row>
    <row r="486" spans="1:33" x14ac:dyDescent="0.3">
      <c r="A486" s="5">
        <v>44634.476377314815</v>
      </c>
      <c r="B486">
        <f>IFERROR(AVERAGEIFS('HeartRate-2022-03-21-1647950188'!$B:$B,'HeartRate-2022-03-21-1647950188'!$A:$A,Data_Extraction!B$2,'HeartRate-2022-03-21-1647950188'!$C:$C,Data_Extraction!$A486),"")</f>
        <v>108</v>
      </c>
      <c r="C486" t="str">
        <f>IFERROR(AVERAGEIFS('HeartRate-2022-03-21-1647950188'!$B:$B,'HeartRate-2022-03-21-1647950188'!$A:$A,Data_Extraction!C$2,'HeartRate-2022-03-21-1647950188'!$C:$C,Data_Extraction!$A486),"")</f>
        <v/>
      </c>
      <c r="D486" t="str">
        <f>IFERROR(AVERAGEIFS('HeartRate-2022-03-21-1647950188'!$B:$B,'HeartRate-2022-03-21-1647950188'!$A:$A,Data_Extraction!D$2,'HeartRate-2022-03-21-1647950188'!$C:$C,Data_Extraction!$A486),"")</f>
        <v/>
      </c>
      <c r="E486" t="str">
        <f>IFERROR(AVERAGEIFS('HeartRate-2022-03-21-1647950188'!$B:$B,'HeartRate-2022-03-21-1647950188'!$A:$A,Data_Extraction!E$2,'HeartRate-2022-03-21-1647950188'!$C:$C,Data_Extraction!$A486),"")</f>
        <v/>
      </c>
      <c r="F486" t="str">
        <f>IFERROR(AVERAGEIFS('HeartRate-2022-03-21-1647950188'!$B:$B,'HeartRate-2022-03-21-1647950188'!$A:$A,Data_Extraction!F$2,'HeartRate-2022-03-21-1647950188'!$C:$C,Data_Extraction!$A486),"")</f>
        <v/>
      </c>
      <c r="G486" t="str">
        <f>IFERROR(AVERAGEIFS('HeartRate-2022-03-21-1647950188'!$B:$B,'HeartRate-2022-03-21-1647950188'!$A:$A,Data_Extraction!G$2,'HeartRate-2022-03-21-1647950188'!$C:$C,Data_Extraction!$A486),"")</f>
        <v/>
      </c>
      <c r="H486" t="str">
        <f>IFERROR(AVERAGEIFS('HeartRate-2022-03-21-1647950188'!$B:$B,'HeartRate-2022-03-21-1647950188'!$A:$A,Data_Extraction!H$2,'HeartRate-2022-03-21-1647950188'!$C:$C,Data_Extraction!$A486),"")</f>
        <v/>
      </c>
      <c r="I486">
        <f>IFERROR(AVERAGEIFS('HeartRate-2022-03-21-1647950188'!$B:$B,'HeartRate-2022-03-21-1647950188'!$A:$A,Data_Extraction!I$2,'HeartRate-2022-03-21-1647950188'!$C:$C,Data_Extraction!$A486),"")</f>
        <v>105</v>
      </c>
      <c r="J486" s="8">
        <f t="shared" si="43"/>
        <v>106.5</v>
      </c>
      <c r="N486" s="11">
        <f>Data_Extraction!A486</f>
        <v>44634.476377314815</v>
      </c>
      <c r="O486" s="15">
        <f t="shared" si="44"/>
        <v>44634</v>
      </c>
      <c r="P486" s="16">
        <f t="shared" si="45"/>
        <v>0.47637731481481477</v>
      </c>
      <c r="Q486" s="12">
        <f>IF(Data_Extraction!B486="",Data_Extraction!$J486*(Q$1),Data_Extraction!B486)</f>
        <v>108</v>
      </c>
      <c r="R486" s="12">
        <f>IF(Data_Extraction!C486="",Data_Extraction!$J486*(R$1),Data_Extraction!C486)</f>
        <v>97.98</v>
      </c>
      <c r="S486" s="12">
        <f>IF(Data_Extraction!D486="",Data_Extraction!$J486*(S$1),Data_Extraction!D486)</f>
        <v>110.76</v>
      </c>
      <c r="T486" s="12">
        <f>IF(Data_Extraction!E486="",Data_Extraction!$J486*(T$1),Data_Extraction!E486)</f>
        <v>101.175</v>
      </c>
      <c r="U486" s="12">
        <f>IF(Data_Extraction!F486="",Data_Extraction!$J486*(U$1),Data_Extraction!F486)</f>
        <v>104.37</v>
      </c>
      <c r="V486" s="12">
        <f>IF(Data_Extraction!G486="",Data_Extraction!$J486*(V$1),Data_Extraction!G486)</f>
        <v>96.915000000000006</v>
      </c>
      <c r="W486" s="12">
        <f>IF(Data_Extraction!H486="",Data_Extraction!$J486*(W$1),Data_Extraction!H486)</f>
        <v>113.95500000000001</v>
      </c>
      <c r="X486" s="12">
        <f>IF(Data_Extraction!I486="",Data_Extraction!$J486*(X$1),Data_Extraction!I486)</f>
        <v>105</v>
      </c>
      <c r="Y486" s="13">
        <f t="shared" si="42"/>
        <v>104.76937500000001</v>
      </c>
      <c r="Z486" s="17" t="str">
        <f t="shared" si="46"/>
        <v>Afternoon</v>
      </c>
      <c r="AA486" s="14" t="str">
        <f>VLOOKUP($N486,'HeartRate-2022-03-21-1647950188'!$C:$G,2,0)</f>
        <v>Introduction</v>
      </c>
      <c r="AB486" s="14" t="str">
        <f>VLOOKUP($N486,'HeartRate-2022-03-21-1647950188'!$C:$G,3,0)</f>
        <v>Off Campus</v>
      </c>
      <c r="AC486" s="14" t="str">
        <f>VLOOKUP($N486,'HeartRate-2022-03-21-1647950188'!$C:$G,4,0)</f>
        <v>Walking</v>
      </c>
      <c r="AD486" s="14" t="str">
        <f>VLOOKUP($N486,'HeartRate-2022-03-21-1647950188'!$C:$G,5,0)</f>
        <v>Technical Contexts</v>
      </c>
      <c r="AE486">
        <f t="shared" si="47"/>
        <v>0</v>
      </c>
      <c r="AF486" s="18">
        <v>44634</v>
      </c>
      <c r="AG486" s="19">
        <v>0.47637731481481477</v>
      </c>
    </row>
    <row r="487" spans="1:33" x14ac:dyDescent="0.3">
      <c r="A487" s="5">
        <v>44634.476388888892</v>
      </c>
      <c r="B487" t="str">
        <f>IFERROR(AVERAGEIFS('HeartRate-2022-03-21-1647950188'!$B:$B,'HeartRate-2022-03-21-1647950188'!$A:$A,Data_Extraction!B$2,'HeartRate-2022-03-21-1647950188'!$C:$C,Data_Extraction!$A487),"")</f>
        <v/>
      </c>
      <c r="C487">
        <f>IFERROR(AVERAGEIFS('HeartRate-2022-03-21-1647950188'!$B:$B,'HeartRate-2022-03-21-1647950188'!$A:$A,Data_Extraction!C$2,'HeartRate-2022-03-21-1647950188'!$C:$C,Data_Extraction!$A487),"")</f>
        <v>102</v>
      </c>
      <c r="D487" t="str">
        <f>IFERROR(AVERAGEIFS('HeartRate-2022-03-21-1647950188'!$B:$B,'HeartRate-2022-03-21-1647950188'!$A:$A,Data_Extraction!D$2,'HeartRate-2022-03-21-1647950188'!$C:$C,Data_Extraction!$A487),"")</f>
        <v/>
      </c>
      <c r="E487" t="str">
        <f>IFERROR(AVERAGEIFS('HeartRate-2022-03-21-1647950188'!$B:$B,'HeartRate-2022-03-21-1647950188'!$A:$A,Data_Extraction!E$2,'HeartRate-2022-03-21-1647950188'!$C:$C,Data_Extraction!$A487),"")</f>
        <v/>
      </c>
      <c r="F487" t="str">
        <f>IFERROR(AVERAGEIFS('HeartRate-2022-03-21-1647950188'!$B:$B,'HeartRate-2022-03-21-1647950188'!$A:$A,Data_Extraction!F$2,'HeartRate-2022-03-21-1647950188'!$C:$C,Data_Extraction!$A487),"")</f>
        <v/>
      </c>
      <c r="G487">
        <f>IFERROR(AVERAGEIFS('HeartRate-2022-03-21-1647950188'!$B:$B,'HeartRate-2022-03-21-1647950188'!$A:$A,Data_Extraction!G$2,'HeartRate-2022-03-21-1647950188'!$C:$C,Data_Extraction!$A487),"")</f>
        <v>133</v>
      </c>
      <c r="H487">
        <f>IFERROR(AVERAGEIFS('HeartRate-2022-03-21-1647950188'!$B:$B,'HeartRate-2022-03-21-1647950188'!$A:$A,Data_Extraction!H$2,'HeartRate-2022-03-21-1647950188'!$C:$C,Data_Extraction!$A487),"")</f>
        <v>111</v>
      </c>
      <c r="I487" t="str">
        <f>IFERROR(AVERAGEIFS('HeartRate-2022-03-21-1647950188'!$B:$B,'HeartRate-2022-03-21-1647950188'!$A:$A,Data_Extraction!I$2,'HeartRate-2022-03-21-1647950188'!$C:$C,Data_Extraction!$A487),"")</f>
        <v/>
      </c>
      <c r="J487" s="8">
        <f t="shared" si="43"/>
        <v>115.33333333333333</v>
      </c>
      <c r="N487" s="11">
        <f>Data_Extraction!A487</f>
        <v>44634.476388888892</v>
      </c>
      <c r="O487" s="15">
        <f t="shared" si="44"/>
        <v>44634</v>
      </c>
      <c r="P487" s="16">
        <f t="shared" si="45"/>
        <v>0.47638888888888892</v>
      </c>
      <c r="Q487" s="12">
        <f>IF(Data_Extraction!B487="",Data_Extraction!$J487*(Q$1),Data_Extraction!B487)</f>
        <v>103.8</v>
      </c>
      <c r="R487" s="12">
        <f>IF(Data_Extraction!C487="",Data_Extraction!$J487*(R$1),Data_Extraction!C487)</f>
        <v>102</v>
      </c>
      <c r="S487" s="12">
        <f>IF(Data_Extraction!D487="",Data_Extraction!$J487*(S$1),Data_Extraction!D487)</f>
        <v>119.94666666666667</v>
      </c>
      <c r="T487" s="12">
        <f>IF(Data_Extraction!E487="",Data_Extraction!$J487*(T$1),Data_Extraction!E487)</f>
        <v>109.56666666666666</v>
      </c>
      <c r="U487" s="12">
        <f>IF(Data_Extraction!F487="",Data_Extraction!$J487*(U$1),Data_Extraction!F487)</f>
        <v>113.02666666666666</v>
      </c>
      <c r="V487" s="12">
        <f>IF(Data_Extraction!G487="",Data_Extraction!$J487*(V$1),Data_Extraction!G487)</f>
        <v>133</v>
      </c>
      <c r="W487" s="12">
        <f>IF(Data_Extraction!H487="",Data_Extraction!$J487*(W$1),Data_Extraction!H487)</f>
        <v>111</v>
      </c>
      <c r="X487" s="12">
        <f>IF(Data_Extraction!I487="",Data_Extraction!$J487*(X$1),Data_Extraction!I487)</f>
        <v>111.87333333333332</v>
      </c>
      <c r="Y487" s="13">
        <f t="shared" si="42"/>
        <v>113.02666666666667</v>
      </c>
      <c r="Z487" s="17" t="str">
        <f t="shared" si="46"/>
        <v>Afternoon</v>
      </c>
      <c r="AA487" s="14" t="str">
        <f>VLOOKUP($N487,'HeartRate-2022-03-21-1647950188'!$C:$G,2,0)</f>
        <v>Introduction</v>
      </c>
      <c r="AB487" s="14" t="str">
        <f>VLOOKUP($N487,'HeartRate-2022-03-21-1647950188'!$C:$G,3,0)</f>
        <v>Off Campus</v>
      </c>
      <c r="AC487" s="14" t="str">
        <f>VLOOKUP($N487,'HeartRate-2022-03-21-1647950188'!$C:$G,4,0)</f>
        <v>Walking</v>
      </c>
      <c r="AD487" s="14" t="str">
        <f>VLOOKUP($N487,'HeartRate-2022-03-21-1647950188'!$C:$G,5,0)</f>
        <v>Technical Contexts</v>
      </c>
      <c r="AE487">
        <f t="shared" si="47"/>
        <v>0</v>
      </c>
      <c r="AF487" s="18">
        <v>44634</v>
      </c>
      <c r="AG487" s="19">
        <v>0.47638888888888892</v>
      </c>
    </row>
    <row r="488" spans="1:33" x14ac:dyDescent="0.3">
      <c r="A488" s="5">
        <v>44634.476724537039</v>
      </c>
      <c r="B488" t="str">
        <f>IFERROR(AVERAGEIFS('HeartRate-2022-03-21-1647950188'!$B:$B,'HeartRate-2022-03-21-1647950188'!$A:$A,Data_Extraction!B$2,'HeartRate-2022-03-21-1647950188'!$C:$C,Data_Extraction!$A488),"")</f>
        <v/>
      </c>
      <c r="C488" t="str">
        <f>IFERROR(AVERAGEIFS('HeartRate-2022-03-21-1647950188'!$B:$B,'HeartRate-2022-03-21-1647950188'!$A:$A,Data_Extraction!C$2,'HeartRate-2022-03-21-1647950188'!$C:$C,Data_Extraction!$A488),"")</f>
        <v/>
      </c>
      <c r="D488" t="str">
        <f>IFERROR(AVERAGEIFS('HeartRate-2022-03-21-1647950188'!$B:$B,'HeartRate-2022-03-21-1647950188'!$A:$A,Data_Extraction!D$2,'HeartRate-2022-03-21-1647950188'!$C:$C,Data_Extraction!$A488),"")</f>
        <v/>
      </c>
      <c r="E488" t="str">
        <f>IFERROR(AVERAGEIFS('HeartRate-2022-03-21-1647950188'!$B:$B,'HeartRate-2022-03-21-1647950188'!$A:$A,Data_Extraction!E$2,'HeartRate-2022-03-21-1647950188'!$C:$C,Data_Extraction!$A488),"")</f>
        <v/>
      </c>
      <c r="F488" t="str">
        <f>IFERROR(AVERAGEIFS('HeartRate-2022-03-21-1647950188'!$B:$B,'HeartRate-2022-03-21-1647950188'!$A:$A,Data_Extraction!F$2,'HeartRate-2022-03-21-1647950188'!$C:$C,Data_Extraction!$A488),"")</f>
        <v/>
      </c>
      <c r="G488">
        <f>IFERROR(AVERAGEIFS('HeartRate-2022-03-21-1647950188'!$B:$B,'HeartRate-2022-03-21-1647950188'!$A:$A,Data_Extraction!G$2,'HeartRate-2022-03-21-1647950188'!$C:$C,Data_Extraction!$A488),"")</f>
        <v>78</v>
      </c>
      <c r="H488" t="str">
        <f>IFERROR(AVERAGEIFS('HeartRate-2022-03-21-1647950188'!$B:$B,'HeartRate-2022-03-21-1647950188'!$A:$A,Data_Extraction!H$2,'HeartRate-2022-03-21-1647950188'!$C:$C,Data_Extraction!$A488),"")</f>
        <v/>
      </c>
      <c r="I488" t="str">
        <f>IFERROR(AVERAGEIFS('HeartRate-2022-03-21-1647950188'!$B:$B,'HeartRate-2022-03-21-1647950188'!$A:$A,Data_Extraction!I$2,'HeartRate-2022-03-21-1647950188'!$C:$C,Data_Extraction!$A488),"")</f>
        <v/>
      </c>
      <c r="J488" s="8">
        <f t="shared" si="43"/>
        <v>78</v>
      </c>
      <c r="N488" s="11">
        <f>Data_Extraction!A488</f>
        <v>44634.476724537039</v>
      </c>
      <c r="O488" s="15">
        <f t="shared" si="44"/>
        <v>44634</v>
      </c>
      <c r="P488" s="16">
        <f t="shared" si="45"/>
        <v>0.47672453703703704</v>
      </c>
      <c r="Q488" s="12">
        <f>IF(Data_Extraction!B488="",Data_Extraction!$J488*(Q$1),Data_Extraction!B488)</f>
        <v>70.2</v>
      </c>
      <c r="R488" s="12">
        <f>IF(Data_Extraction!C488="",Data_Extraction!$J488*(R$1),Data_Extraction!C488)</f>
        <v>71.760000000000005</v>
      </c>
      <c r="S488" s="12">
        <f>IF(Data_Extraction!D488="",Data_Extraction!$J488*(S$1),Data_Extraction!D488)</f>
        <v>81.12</v>
      </c>
      <c r="T488" s="12">
        <f>IF(Data_Extraction!E488="",Data_Extraction!$J488*(T$1),Data_Extraction!E488)</f>
        <v>74.099999999999994</v>
      </c>
      <c r="U488" s="12">
        <f>IF(Data_Extraction!F488="",Data_Extraction!$J488*(U$1),Data_Extraction!F488)</f>
        <v>76.44</v>
      </c>
      <c r="V488" s="12">
        <f>IF(Data_Extraction!G488="",Data_Extraction!$J488*(V$1),Data_Extraction!G488)</f>
        <v>78</v>
      </c>
      <c r="W488" s="12">
        <f>IF(Data_Extraction!H488="",Data_Extraction!$J488*(W$1),Data_Extraction!H488)</f>
        <v>83.460000000000008</v>
      </c>
      <c r="X488" s="12">
        <f>IF(Data_Extraction!I488="",Data_Extraction!$J488*(X$1),Data_Extraction!I488)</f>
        <v>75.66</v>
      </c>
      <c r="Y488" s="13">
        <f t="shared" si="42"/>
        <v>76.342500000000001</v>
      </c>
      <c r="Z488" s="17" t="str">
        <f t="shared" si="46"/>
        <v>Afternoon</v>
      </c>
      <c r="AA488" s="14" t="str">
        <f>VLOOKUP($N488,'HeartRate-2022-03-21-1647950188'!$C:$G,2,0)</f>
        <v>Introduction</v>
      </c>
      <c r="AB488" s="14" t="str">
        <f>VLOOKUP($N488,'HeartRate-2022-03-21-1647950188'!$C:$G,3,0)</f>
        <v>Off Campus</v>
      </c>
      <c r="AC488" s="14" t="str">
        <f>VLOOKUP($N488,'HeartRate-2022-03-21-1647950188'!$C:$G,4,0)</f>
        <v>Walking</v>
      </c>
      <c r="AD488" s="14" t="str">
        <f>VLOOKUP($N488,'HeartRate-2022-03-21-1647950188'!$C:$G,5,0)</f>
        <v>Technical Contexts</v>
      </c>
      <c r="AE488">
        <f t="shared" si="47"/>
        <v>0</v>
      </c>
      <c r="AF488" s="18">
        <v>44634</v>
      </c>
      <c r="AG488" s="19">
        <v>0.47672453703703704</v>
      </c>
    </row>
    <row r="489" spans="1:33" x14ac:dyDescent="0.3">
      <c r="A489" s="5">
        <v>44634.476759259262</v>
      </c>
      <c r="B489">
        <f>IFERROR(AVERAGEIFS('HeartRate-2022-03-21-1647950188'!$B:$B,'HeartRate-2022-03-21-1647950188'!$A:$A,Data_Extraction!B$2,'HeartRate-2022-03-21-1647950188'!$C:$C,Data_Extraction!$A489),"")</f>
        <v>97</v>
      </c>
      <c r="C489" t="str">
        <f>IFERROR(AVERAGEIFS('HeartRate-2022-03-21-1647950188'!$B:$B,'HeartRate-2022-03-21-1647950188'!$A:$A,Data_Extraction!C$2,'HeartRate-2022-03-21-1647950188'!$C:$C,Data_Extraction!$A489),"")</f>
        <v/>
      </c>
      <c r="D489" t="str">
        <f>IFERROR(AVERAGEIFS('HeartRate-2022-03-21-1647950188'!$B:$B,'HeartRate-2022-03-21-1647950188'!$A:$A,Data_Extraction!D$2,'HeartRate-2022-03-21-1647950188'!$C:$C,Data_Extraction!$A489),"")</f>
        <v/>
      </c>
      <c r="E489" t="str">
        <f>IFERROR(AVERAGEIFS('HeartRate-2022-03-21-1647950188'!$B:$B,'HeartRate-2022-03-21-1647950188'!$A:$A,Data_Extraction!E$2,'HeartRate-2022-03-21-1647950188'!$C:$C,Data_Extraction!$A489),"")</f>
        <v/>
      </c>
      <c r="F489" t="str">
        <f>IFERROR(AVERAGEIFS('HeartRate-2022-03-21-1647950188'!$B:$B,'HeartRate-2022-03-21-1647950188'!$A:$A,Data_Extraction!F$2,'HeartRate-2022-03-21-1647950188'!$C:$C,Data_Extraction!$A489),"")</f>
        <v/>
      </c>
      <c r="G489" t="str">
        <f>IFERROR(AVERAGEIFS('HeartRate-2022-03-21-1647950188'!$B:$B,'HeartRate-2022-03-21-1647950188'!$A:$A,Data_Extraction!G$2,'HeartRate-2022-03-21-1647950188'!$C:$C,Data_Extraction!$A489),"")</f>
        <v/>
      </c>
      <c r="H489" t="str">
        <f>IFERROR(AVERAGEIFS('HeartRate-2022-03-21-1647950188'!$B:$B,'HeartRate-2022-03-21-1647950188'!$A:$A,Data_Extraction!H$2,'HeartRate-2022-03-21-1647950188'!$C:$C,Data_Extraction!$A489),"")</f>
        <v/>
      </c>
      <c r="I489" t="str">
        <f>IFERROR(AVERAGEIFS('HeartRate-2022-03-21-1647950188'!$B:$B,'HeartRate-2022-03-21-1647950188'!$A:$A,Data_Extraction!I$2,'HeartRate-2022-03-21-1647950188'!$C:$C,Data_Extraction!$A489),"")</f>
        <v/>
      </c>
      <c r="J489" s="8">
        <f t="shared" si="43"/>
        <v>97</v>
      </c>
      <c r="N489" s="11">
        <f>Data_Extraction!A489</f>
        <v>44634.476759259262</v>
      </c>
      <c r="O489" s="15">
        <f t="shared" si="44"/>
        <v>44634</v>
      </c>
      <c r="P489" s="16">
        <f t="shared" si="45"/>
        <v>0.47675925925925927</v>
      </c>
      <c r="Q489" s="12">
        <f>IF(Data_Extraction!B489="",Data_Extraction!$J489*(Q$1),Data_Extraction!B489)</f>
        <v>97</v>
      </c>
      <c r="R489" s="12">
        <f>IF(Data_Extraction!C489="",Data_Extraction!$J489*(R$1),Data_Extraction!C489)</f>
        <v>89.240000000000009</v>
      </c>
      <c r="S489" s="12">
        <f>IF(Data_Extraction!D489="",Data_Extraction!$J489*(S$1),Data_Extraction!D489)</f>
        <v>100.88000000000001</v>
      </c>
      <c r="T489" s="12">
        <f>IF(Data_Extraction!E489="",Data_Extraction!$J489*(T$1),Data_Extraction!E489)</f>
        <v>92.149999999999991</v>
      </c>
      <c r="U489" s="12">
        <f>IF(Data_Extraction!F489="",Data_Extraction!$J489*(U$1),Data_Extraction!F489)</f>
        <v>95.06</v>
      </c>
      <c r="V489" s="12">
        <f>IF(Data_Extraction!G489="",Data_Extraction!$J489*(V$1),Data_Extraction!G489)</f>
        <v>88.27</v>
      </c>
      <c r="W489" s="12">
        <f>IF(Data_Extraction!H489="",Data_Extraction!$J489*(W$1),Data_Extraction!H489)</f>
        <v>103.79</v>
      </c>
      <c r="X489" s="12">
        <f>IF(Data_Extraction!I489="",Data_Extraction!$J489*(X$1),Data_Extraction!I489)</f>
        <v>94.09</v>
      </c>
      <c r="Y489" s="13">
        <f t="shared" si="42"/>
        <v>95.06</v>
      </c>
      <c r="Z489" s="17" t="str">
        <f t="shared" si="46"/>
        <v>Afternoon</v>
      </c>
      <c r="AA489" s="14" t="str">
        <f>VLOOKUP($N489,'HeartRate-2022-03-21-1647950188'!$C:$G,2,0)</f>
        <v>Introduction</v>
      </c>
      <c r="AB489" s="14" t="str">
        <f>VLOOKUP($N489,'HeartRate-2022-03-21-1647950188'!$C:$G,3,0)</f>
        <v>Off Campus</v>
      </c>
      <c r="AC489" s="14" t="str">
        <f>VLOOKUP($N489,'HeartRate-2022-03-21-1647950188'!$C:$G,4,0)</f>
        <v>Walking</v>
      </c>
      <c r="AD489" s="14" t="str">
        <f>VLOOKUP($N489,'HeartRate-2022-03-21-1647950188'!$C:$G,5,0)</f>
        <v>Technical Contexts</v>
      </c>
      <c r="AE489">
        <f t="shared" si="47"/>
        <v>0</v>
      </c>
      <c r="AF489" s="18">
        <v>44634</v>
      </c>
      <c r="AG489" s="19">
        <v>0.47675925925925927</v>
      </c>
    </row>
    <row r="490" spans="1:33" x14ac:dyDescent="0.3">
      <c r="A490" s="5">
        <v>44634.477071759262</v>
      </c>
      <c r="B490">
        <f>IFERROR(AVERAGEIFS('HeartRate-2022-03-21-1647950188'!$B:$B,'HeartRate-2022-03-21-1647950188'!$A:$A,Data_Extraction!B$2,'HeartRate-2022-03-21-1647950188'!$C:$C,Data_Extraction!$A490),"")</f>
        <v>98</v>
      </c>
      <c r="C490" t="str">
        <f>IFERROR(AVERAGEIFS('HeartRate-2022-03-21-1647950188'!$B:$B,'HeartRate-2022-03-21-1647950188'!$A:$A,Data_Extraction!C$2,'HeartRate-2022-03-21-1647950188'!$C:$C,Data_Extraction!$A490),"")</f>
        <v/>
      </c>
      <c r="D490" t="str">
        <f>IFERROR(AVERAGEIFS('HeartRate-2022-03-21-1647950188'!$B:$B,'HeartRate-2022-03-21-1647950188'!$A:$A,Data_Extraction!D$2,'HeartRate-2022-03-21-1647950188'!$C:$C,Data_Extraction!$A490),"")</f>
        <v/>
      </c>
      <c r="E490" t="str">
        <f>IFERROR(AVERAGEIFS('HeartRate-2022-03-21-1647950188'!$B:$B,'HeartRate-2022-03-21-1647950188'!$A:$A,Data_Extraction!E$2,'HeartRate-2022-03-21-1647950188'!$C:$C,Data_Extraction!$A490),"")</f>
        <v/>
      </c>
      <c r="F490" t="str">
        <f>IFERROR(AVERAGEIFS('HeartRate-2022-03-21-1647950188'!$B:$B,'HeartRate-2022-03-21-1647950188'!$A:$A,Data_Extraction!F$2,'HeartRate-2022-03-21-1647950188'!$C:$C,Data_Extraction!$A490),"")</f>
        <v/>
      </c>
      <c r="G490" t="str">
        <f>IFERROR(AVERAGEIFS('HeartRate-2022-03-21-1647950188'!$B:$B,'HeartRate-2022-03-21-1647950188'!$A:$A,Data_Extraction!G$2,'HeartRate-2022-03-21-1647950188'!$C:$C,Data_Extraction!$A490),"")</f>
        <v/>
      </c>
      <c r="H490" t="str">
        <f>IFERROR(AVERAGEIFS('HeartRate-2022-03-21-1647950188'!$B:$B,'HeartRate-2022-03-21-1647950188'!$A:$A,Data_Extraction!H$2,'HeartRate-2022-03-21-1647950188'!$C:$C,Data_Extraction!$A490),"")</f>
        <v/>
      </c>
      <c r="I490">
        <f>IFERROR(AVERAGEIFS('HeartRate-2022-03-21-1647950188'!$B:$B,'HeartRate-2022-03-21-1647950188'!$A:$A,Data_Extraction!I$2,'HeartRate-2022-03-21-1647950188'!$C:$C,Data_Extraction!$A490),"")</f>
        <v>103</v>
      </c>
      <c r="J490" s="8">
        <f t="shared" si="43"/>
        <v>100.5</v>
      </c>
      <c r="N490" s="11">
        <f>Data_Extraction!A490</f>
        <v>44634.477071759262</v>
      </c>
      <c r="O490" s="15">
        <f t="shared" si="44"/>
        <v>44634</v>
      </c>
      <c r="P490" s="16">
        <f t="shared" si="45"/>
        <v>0.47707175925925926</v>
      </c>
      <c r="Q490" s="12">
        <f>IF(Data_Extraction!B490="",Data_Extraction!$J490*(Q$1),Data_Extraction!B490)</f>
        <v>98</v>
      </c>
      <c r="R490" s="12">
        <f>IF(Data_Extraction!C490="",Data_Extraction!$J490*(R$1),Data_Extraction!C490)</f>
        <v>92.460000000000008</v>
      </c>
      <c r="S490" s="12">
        <f>IF(Data_Extraction!D490="",Data_Extraction!$J490*(S$1),Data_Extraction!D490)</f>
        <v>104.52000000000001</v>
      </c>
      <c r="T490" s="12">
        <f>IF(Data_Extraction!E490="",Data_Extraction!$J490*(T$1),Data_Extraction!E490)</f>
        <v>95.474999999999994</v>
      </c>
      <c r="U490" s="12">
        <f>IF(Data_Extraction!F490="",Data_Extraction!$J490*(U$1),Data_Extraction!F490)</f>
        <v>98.49</v>
      </c>
      <c r="V490" s="12">
        <f>IF(Data_Extraction!G490="",Data_Extraction!$J490*(V$1),Data_Extraction!G490)</f>
        <v>91.454999999999998</v>
      </c>
      <c r="W490" s="12">
        <f>IF(Data_Extraction!H490="",Data_Extraction!$J490*(W$1),Data_Extraction!H490)</f>
        <v>107.53500000000001</v>
      </c>
      <c r="X490" s="12">
        <f>IF(Data_Extraction!I490="",Data_Extraction!$J490*(X$1),Data_Extraction!I490)</f>
        <v>103</v>
      </c>
      <c r="Y490" s="13">
        <f t="shared" si="42"/>
        <v>98.866875000000007</v>
      </c>
      <c r="Z490" s="17" t="str">
        <f t="shared" si="46"/>
        <v>Afternoon</v>
      </c>
      <c r="AA490" s="14" t="str">
        <f>VLOOKUP($N490,'HeartRate-2022-03-21-1647950188'!$C:$G,2,0)</f>
        <v>Introduction</v>
      </c>
      <c r="AB490" s="14" t="str">
        <f>VLOOKUP($N490,'HeartRate-2022-03-21-1647950188'!$C:$G,3,0)</f>
        <v>Off Campus</v>
      </c>
      <c r="AC490" s="14" t="str">
        <f>VLOOKUP($N490,'HeartRate-2022-03-21-1647950188'!$C:$G,4,0)</f>
        <v>Walking</v>
      </c>
      <c r="AD490" s="14" t="str">
        <f>VLOOKUP($N490,'HeartRate-2022-03-21-1647950188'!$C:$G,5,0)</f>
        <v>Technical Contexts</v>
      </c>
      <c r="AE490">
        <f t="shared" si="47"/>
        <v>0</v>
      </c>
      <c r="AF490" s="18">
        <v>44634</v>
      </c>
      <c r="AG490" s="19">
        <v>0.47707175925925926</v>
      </c>
    </row>
    <row r="491" spans="1:33" x14ac:dyDescent="0.3">
      <c r="A491" s="5">
        <v>44634.477106481485</v>
      </c>
      <c r="B491">
        <f>IFERROR(AVERAGEIFS('HeartRate-2022-03-21-1647950188'!$B:$B,'HeartRate-2022-03-21-1647950188'!$A:$A,Data_Extraction!B$2,'HeartRate-2022-03-21-1647950188'!$C:$C,Data_Extraction!$A491),"")</f>
        <v>93</v>
      </c>
      <c r="C491" t="str">
        <f>IFERROR(AVERAGEIFS('HeartRate-2022-03-21-1647950188'!$B:$B,'HeartRate-2022-03-21-1647950188'!$A:$A,Data_Extraction!C$2,'HeartRate-2022-03-21-1647950188'!$C:$C,Data_Extraction!$A491),"")</f>
        <v/>
      </c>
      <c r="D491" t="str">
        <f>IFERROR(AVERAGEIFS('HeartRate-2022-03-21-1647950188'!$B:$B,'HeartRate-2022-03-21-1647950188'!$A:$A,Data_Extraction!D$2,'HeartRate-2022-03-21-1647950188'!$C:$C,Data_Extraction!$A491),"")</f>
        <v/>
      </c>
      <c r="E491" t="str">
        <f>IFERROR(AVERAGEIFS('HeartRate-2022-03-21-1647950188'!$B:$B,'HeartRate-2022-03-21-1647950188'!$A:$A,Data_Extraction!E$2,'HeartRate-2022-03-21-1647950188'!$C:$C,Data_Extraction!$A491),"")</f>
        <v/>
      </c>
      <c r="F491" t="str">
        <f>IFERROR(AVERAGEIFS('HeartRate-2022-03-21-1647950188'!$B:$B,'HeartRate-2022-03-21-1647950188'!$A:$A,Data_Extraction!F$2,'HeartRate-2022-03-21-1647950188'!$C:$C,Data_Extraction!$A491),"")</f>
        <v/>
      </c>
      <c r="G491" t="str">
        <f>IFERROR(AVERAGEIFS('HeartRate-2022-03-21-1647950188'!$B:$B,'HeartRate-2022-03-21-1647950188'!$A:$A,Data_Extraction!G$2,'HeartRate-2022-03-21-1647950188'!$C:$C,Data_Extraction!$A491),"")</f>
        <v/>
      </c>
      <c r="H491" t="str">
        <f>IFERROR(AVERAGEIFS('HeartRate-2022-03-21-1647950188'!$B:$B,'HeartRate-2022-03-21-1647950188'!$A:$A,Data_Extraction!H$2,'HeartRate-2022-03-21-1647950188'!$C:$C,Data_Extraction!$A491),"")</f>
        <v/>
      </c>
      <c r="I491" t="str">
        <f>IFERROR(AVERAGEIFS('HeartRate-2022-03-21-1647950188'!$B:$B,'HeartRate-2022-03-21-1647950188'!$A:$A,Data_Extraction!I$2,'HeartRate-2022-03-21-1647950188'!$C:$C,Data_Extraction!$A491),"")</f>
        <v/>
      </c>
      <c r="J491" s="8">
        <f t="shared" si="43"/>
        <v>93</v>
      </c>
      <c r="N491" s="11">
        <f>Data_Extraction!A491</f>
        <v>44634.477106481485</v>
      </c>
      <c r="O491" s="15">
        <f t="shared" si="44"/>
        <v>44634</v>
      </c>
      <c r="P491" s="16">
        <f t="shared" si="45"/>
        <v>0.47710648148148144</v>
      </c>
      <c r="Q491" s="12">
        <f>IF(Data_Extraction!B491="",Data_Extraction!$J491*(Q$1),Data_Extraction!B491)</f>
        <v>93</v>
      </c>
      <c r="R491" s="12">
        <f>IF(Data_Extraction!C491="",Data_Extraction!$J491*(R$1),Data_Extraction!C491)</f>
        <v>85.56</v>
      </c>
      <c r="S491" s="12">
        <f>IF(Data_Extraction!D491="",Data_Extraction!$J491*(S$1),Data_Extraction!D491)</f>
        <v>96.72</v>
      </c>
      <c r="T491" s="12">
        <f>IF(Data_Extraction!E491="",Data_Extraction!$J491*(T$1),Data_Extraction!E491)</f>
        <v>88.35</v>
      </c>
      <c r="U491" s="12">
        <f>IF(Data_Extraction!F491="",Data_Extraction!$J491*(U$1),Data_Extraction!F491)</f>
        <v>91.14</v>
      </c>
      <c r="V491" s="12">
        <f>IF(Data_Extraction!G491="",Data_Extraction!$J491*(V$1),Data_Extraction!G491)</f>
        <v>84.63000000000001</v>
      </c>
      <c r="W491" s="12">
        <f>IF(Data_Extraction!H491="",Data_Extraction!$J491*(W$1),Data_Extraction!H491)</f>
        <v>99.51</v>
      </c>
      <c r="X491" s="12">
        <f>IF(Data_Extraction!I491="",Data_Extraction!$J491*(X$1),Data_Extraction!I491)</f>
        <v>90.21</v>
      </c>
      <c r="Y491" s="13">
        <f t="shared" si="42"/>
        <v>91.14</v>
      </c>
      <c r="Z491" s="17" t="str">
        <f t="shared" si="46"/>
        <v>Afternoon</v>
      </c>
      <c r="AA491" s="14" t="str">
        <f>VLOOKUP($N491,'HeartRate-2022-03-21-1647950188'!$C:$G,2,0)</f>
        <v>Introduction</v>
      </c>
      <c r="AB491" s="14" t="str">
        <f>VLOOKUP($N491,'HeartRate-2022-03-21-1647950188'!$C:$G,3,0)</f>
        <v>Off Campus</v>
      </c>
      <c r="AC491" s="14" t="str">
        <f>VLOOKUP($N491,'HeartRate-2022-03-21-1647950188'!$C:$G,4,0)</f>
        <v>Walking</v>
      </c>
      <c r="AD491" s="14" t="str">
        <f>VLOOKUP($N491,'HeartRate-2022-03-21-1647950188'!$C:$G,5,0)</f>
        <v>Technical Contexts</v>
      </c>
      <c r="AE491">
        <f t="shared" si="47"/>
        <v>0</v>
      </c>
      <c r="AF491" s="18">
        <v>44634</v>
      </c>
      <c r="AG491" s="19">
        <v>0.47710648148148144</v>
      </c>
    </row>
    <row r="492" spans="1:33" x14ac:dyDescent="0.3">
      <c r="A492" s="5">
        <v>44634.477766203701</v>
      </c>
      <c r="B492">
        <f>IFERROR(AVERAGEIFS('HeartRate-2022-03-21-1647950188'!$B:$B,'HeartRate-2022-03-21-1647950188'!$A:$A,Data_Extraction!B$2,'HeartRate-2022-03-21-1647950188'!$C:$C,Data_Extraction!$A492),"")</f>
        <v>104</v>
      </c>
      <c r="C492" t="str">
        <f>IFERROR(AVERAGEIFS('HeartRate-2022-03-21-1647950188'!$B:$B,'HeartRate-2022-03-21-1647950188'!$A:$A,Data_Extraction!C$2,'HeartRate-2022-03-21-1647950188'!$C:$C,Data_Extraction!$A492),"")</f>
        <v/>
      </c>
      <c r="D492" t="str">
        <f>IFERROR(AVERAGEIFS('HeartRate-2022-03-21-1647950188'!$B:$B,'HeartRate-2022-03-21-1647950188'!$A:$A,Data_Extraction!D$2,'HeartRate-2022-03-21-1647950188'!$C:$C,Data_Extraction!$A492),"")</f>
        <v/>
      </c>
      <c r="E492" t="str">
        <f>IFERROR(AVERAGEIFS('HeartRate-2022-03-21-1647950188'!$B:$B,'HeartRate-2022-03-21-1647950188'!$A:$A,Data_Extraction!E$2,'HeartRate-2022-03-21-1647950188'!$C:$C,Data_Extraction!$A492),"")</f>
        <v/>
      </c>
      <c r="F492" t="str">
        <f>IFERROR(AVERAGEIFS('HeartRate-2022-03-21-1647950188'!$B:$B,'HeartRate-2022-03-21-1647950188'!$A:$A,Data_Extraction!F$2,'HeartRate-2022-03-21-1647950188'!$C:$C,Data_Extraction!$A492),"")</f>
        <v/>
      </c>
      <c r="G492" t="str">
        <f>IFERROR(AVERAGEIFS('HeartRate-2022-03-21-1647950188'!$B:$B,'HeartRate-2022-03-21-1647950188'!$A:$A,Data_Extraction!G$2,'HeartRate-2022-03-21-1647950188'!$C:$C,Data_Extraction!$A492),"")</f>
        <v/>
      </c>
      <c r="H492" t="str">
        <f>IFERROR(AVERAGEIFS('HeartRate-2022-03-21-1647950188'!$B:$B,'HeartRate-2022-03-21-1647950188'!$A:$A,Data_Extraction!H$2,'HeartRate-2022-03-21-1647950188'!$C:$C,Data_Extraction!$A492),"")</f>
        <v/>
      </c>
      <c r="I492">
        <f>IFERROR(AVERAGEIFS('HeartRate-2022-03-21-1647950188'!$B:$B,'HeartRate-2022-03-21-1647950188'!$A:$A,Data_Extraction!I$2,'HeartRate-2022-03-21-1647950188'!$C:$C,Data_Extraction!$A492),"")</f>
        <v>97</v>
      </c>
      <c r="J492" s="8">
        <f t="shared" si="43"/>
        <v>100.5</v>
      </c>
      <c r="N492" s="11">
        <f>Data_Extraction!A492</f>
        <v>44634.477766203701</v>
      </c>
      <c r="O492" s="15">
        <f t="shared" si="44"/>
        <v>44634</v>
      </c>
      <c r="P492" s="16">
        <f t="shared" si="45"/>
        <v>0.47776620370370365</v>
      </c>
      <c r="Q492" s="12">
        <f>IF(Data_Extraction!B492="",Data_Extraction!$J492*(Q$1),Data_Extraction!B492)</f>
        <v>104</v>
      </c>
      <c r="R492" s="12">
        <f>IF(Data_Extraction!C492="",Data_Extraction!$J492*(R$1),Data_Extraction!C492)</f>
        <v>92.460000000000008</v>
      </c>
      <c r="S492" s="12">
        <f>IF(Data_Extraction!D492="",Data_Extraction!$J492*(S$1),Data_Extraction!D492)</f>
        <v>104.52000000000001</v>
      </c>
      <c r="T492" s="12">
        <f>IF(Data_Extraction!E492="",Data_Extraction!$J492*(T$1),Data_Extraction!E492)</f>
        <v>95.474999999999994</v>
      </c>
      <c r="U492" s="12">
        <f>IF(Data_Extraction!F492="",Data_Extraction!$J492*(U$1),Data_Extraction!F492)</f>
        <v>98.49</v>
      </c>
      <c r="V492" s="12">
        <f>IF(Data_Extraction!G492="",Data_Extraction!$J492*(V$1),Data_Extraction!G492)</f>
        <v>91.454999999999998</v>
      </c>
      <c r="W492" s="12">
        <f>IF(Data_Extraction!H492="",Data_Extraction!$J492*(W$1),Data_Extraction!H492)</f>
        <v>107.53500000000001</v>
      </c>
      <c r="X492" s="12">
        <f>IF(Data_Extraction!I492="",Data_Extraction!$J492*(X$1),Data_Extraction!I492)</f>
        <v>97</v>
      </c>
      <c r="Y492" s="13">
        <f t="shared" si="42"/>
        <v>98.866875000000007</v>
      </c>
      <c r="Z492" s="17" t="str">
        <f t="shared" si="46"/>
        <v>Afternoon</v>
      </c>
      <c r="AA492" s="14" t="str">
        <f>VLOOKUP($N492,'HeartRate-2022-03-21-1647950188'!$C:$G,2,0)</f>
        <v>Introduction</v>
      </c>
      <c r="AB492" s="14" t="str">
        <f>VLOOKUP($N492,'HeartRate-2022-03-21-1647950188'!$C:$G,3,0)</f>
        <v>Off Campus</v>
      </c>
      <c r="AC492" s="14" t="str">
        <f>VLOOKUP($N492,'HeartRate-2022-03-21-1647950188'!$C:$G,4,0)</f>
        <v>Walking</v>
      </c>
      <c r="AD492" s="14" t="str">
        <f>VLOOKUP($N492,'HeartRate-2022-03-21-1647950188'!$C:$G,5,0)</f>
        <v>Technical Contexts</v>
      </c>
      <c r="AE492">
        <f t="shared" si="47"/>
        <v>0</v>
      </c>
      <c r="AF492" s="18">
        <v>44634</v>
      </c>
      <c r="AG492" s="19">
        <v>0.47776620370370365</v>
      </c>
    </row>
    <row r="493" spans="1:33" x14ac:dyDescent="0.3">
      <c r="A493" s="5">
        <v>44634.478460648148</v>
      </c>
      <c r="B493">
        <f>IFERROR(AVERAGEIFS('HeartRate-2022-03-21-1647950188'!$B:$B,'HeartRate-2022-03-21-1647950188'!$A:$A,Data_Extraction!B$2,'HeartRate-2022-03-21-1647950188'!$C:$C,Data_Extraction!$A493),"")</f>
        <v>107</v>
      </c>
      <c r="C493" t="str">
        <f>IFERROR(AVERAGEIFS('HeartRate-2022-03-21-1647950188'!$B:$B,'HeartRate-2022-03-21-1647950188'!$A:$A,Data_Extraction!C$2,'HeartRate-2022-03-21-1647950188'!$C:$C,Data_Extraction!$A493),"")</f>
        <v/>
      </c>
      <c r="D493" t="str">
        <f>IFERROR(AVERAGEIFS('HeartRate-2022-03-21-1647950188'!$B:$B,'HeartRate-2022-03-21-1647950188'!$A:$A,Data_Extraction!D$2,'HeartRate-2022-03-21-1647950188'!$C:$C,Data_Extraction!$A493),"")</f>
        <v/>
      </c>
      <c r="E493" t="str">
        <f>IFERROR(AVERAGEIFS('HeartRate-2022-03-21-1647950188'!$B:$B,'HeartRate-2022-03-21-1647950188'!$A:$A,Data_Extraction!E$2,'HeartRate-2022-03-21-1647950188'!$C:$C,Data_Extraction!$A493),"")</f>
        <v/>
      </c>
      <c r="F493" t="str">
        <f>IFERROR(AVERAGEIFS('HeartRate-2022-03-21-1647950188'!$B:$B,'HeartRate-2022-03-21-1647950188'!$A:$A,Data_Extraction!F$2,'HeartRate-2022-03-21-1647950188'!$C:$C,Data_Extraction!$A493),"")</f>
        <v/>
      </c>
      <c r="G493" t="str">
        <f>IFERROR(AVERAGEIFS('HeartRate-2022-03-21-1647950188'!$B:$B,'HeartRate-2022-03-21-1647950188'!$A:$A,Data_Extraction!G$2,'HeartRate-2022-03-21-1647950188'!$C:$C,Data_Extraction!$A493),"")</f>
        <v/>
      </c>
      <c r="H493" t="str">
        <f>IFERROR(AVERAGEIFS('HeartRate-2022-03-21-1647950188'!$B:$B,'HeartRate-2022-03-21-1647950188'!$A:$A,Data_Extraction!H$2,'HeartRate-2022-03-21-1647950188'!$C:$C,Data_Extraction!$A493),"")</f>
        <v/>
      </c>
      <c r="I493">
        <f>IFERROR(AVERAGEIFS('HeartRate-2022-03-21-1647950188'!$B:$B,'HeartRate-2022-03-21-1647950188'!$A:$A,Data_Extraction!I$2,'HeartRate-2022-03-21-1647950188'!$C:$C,Data_Extraction!$A493),"")</f>
        <v>98</v>
      </c>
      <c r="J493" s="8">
        <f t="shared" si="43"/>
        <v>102.5</v>
      </c>
      <c r="N493" s="11">
        <f>Data_Extraction!A493</f>
        <v>44634.478460648148</v>
      </c>
      <c r="O493" s="15">
        <f t="shared" si="44"/>
        <v>44634</v>
      </c>
      <c r="P493" s="16">
        <f t="shared" si="45"/>
        <v>0.47846064814814815</v>
      </c>
      <c r="Q493" s="12">
        <f>IF(Data_Extraction!B493="",Data_Extraction!$J493*(Q$1),Data_Extraction!B493)</f>
        <v>107</v>
      </c>
      <c r="R493" s="12">
        <f>IF(Data_Extraction!C493="",Data_Extraction!$J493*(R$1),Data_Extraction!C493)</f>
        <v>94.3</v>
      </c>
      <c r="S493" s="12">
        <f>IF(Data_Extraction!D493="",Data_Extraction!$J493*(S$1),Data_Extraction!D493)</f>
        <v>106.60000000000001</v>
      </c>
      <c r="T493" s="12">
        <f>IF(Data_Extraction!E493="",Data_Extraction!$J493*(T$1),Data_Extraction!E493)</f>
        <v>97.375</v>
      </c>
      <c r="U493" s="12">
        <f>IF(Data_Extraction!F493="",Data_Extraction!$J493*(U$1),Data_Extraction!F493)</f>
        <v>100.45</v>
      </c>
      <c r="V493" s="12">
        <f>IF(Data_Extraction!G493="",Data_Extraction!$J493*(V$1),Data_Extraction!G493)</f>
        <v>93.275000000000006</v>
      </c>
      <c r="W493" s="12">
        <f>IF(Data_Extraction!H493="",Data_Extraction!$J493*(W$1),Data_Extraction!H493)</f>
        <v>109.67500000000001</v>
      </c>
      <c r="X493" s="12">
        <f>IF(Data_Extraction!I493="",Data_Extraction!$J493*(X$1),Data_Extraction!I493)</f>
        <v>98</v>
      </c>
      <c r="Y493" s="13">
        <f t="shared" si="42"/>
        <v>100.83437499999999</v>
      </c>
      <c r="Z493" s="17" t="str">
        <f t="shared" si="46"/>
        <v>Afternoon</v>
      </c>
      <c r="AA493" s="14" t="str">
        <f>VLOOKUP($N493,'HeartRate-2022-03-21-1647950188'!$C:$G,2,0)</f>
        <v>Introduction</v>
      </c>
      <c r="AB493" s="14" t="str">
        <f>VLOOKUP($N493,'HeartRate-2022-03-21-1647950188'!$C:$G,3,0)</f>
        <v>Off Campus</v>
      </c>
      <c r="AC493" s="14" t="str">
        <f>VLOOKUP($N493,'HeartRate-2022-03-21-1647950188'!$C:$G,4,0)</f>
        <v>Walking</v>
      </c>
      <c r="AD493" s="14" t="str">
        <f>VLOOKUP($N493,'HeartRate-2022-03-21-1647950188'!$C:$G,5,0)</f>
        <v>Technical Contexts</v>
      </c>
      <c r="AE493">
        <f t="shared" si="47"/>
        <v>0</v>
      </c>
      <c r="AF493" s="18">
        <v>44634</v>
      </c>
      <c r="AG493" s="19">
        <v>0.47846064814814815</v>
      </c>
    </row>
    <row r="494" spans="1:33" x14ac:dyDescent="0.3">
      <c r="A494" s="5">
        <v>44634.478831018518</v>
      </c>
      <c r="B494" t="str">
        <f>IFERROR(AVERAGEIFS('HeartRate-2022-03-21-1647950188'!$B:$B,'HeartRate-2022-03-21-1647950188'!$A:$A,Data_Extraction!B$2,'HeartRate-2022-03-21-1647950188'!$C:$C,Data_Extraction!$A494),"")</f>
        <v/>
      </c>
      <c r="C494" t="str">
        <f>IFERROR(AVERAGEIFS('HeartRate-2022-03-21-1647950188'!$B:$B,'HeartRate-2022-03-21-1647950188'!$A:$A,Data_Extraction!C$2,'HeartRate-2022-03-21-1647950188'!$C:$C,Data_Extraction!$A494),"")</f>
        <v/>
      </c>
      <c r="D494" t="str">
        <f>IFERROR(AVERAGEIFS('HeartRate-2022-03-21-1647950188'!$B:$B,'HeartRate-2022-03-21-1647950188'!$A:$A,Data_Extraction!D$2,'HeartRate-2022-03-21-1647950188'!$C:$C,Data_Extraction!$A494),"")</f>
        <v/>
      </c>
      <c r="E494" t="str">
        <f>IFERROR(AVERAGEIFS('HeartRate-2022-03-21-1647950188'!$B:$B,'HeartRate-2022-03-21-1647950188'!$A:$A,Data_Extraction!E$2,'HeartRate-2022-03-21-1647950188'!$C:$C,Data_Extraction!$A494),"")</f>
        <v/>
      </c>
      <c r="F494" t="str">
        <f>IFERROR(AVERAGEIFS('HeartRate-2022-03-21-1647950188'!$B:$B,'HeartRate-2022-03-21-1647950188'!$A:$A,Data_Extraction!F$2,'HeartRate-2022-03-21-1647950188'!$C:$C,Data_Extraction!$A494),"")</f>
        <v/>
      </c>
      <c r="G494">
        <f>IFERROR(AVERAGEIFS('HeartRate-2022-03-21-1647950188'!$B:$B,'HeartRate-2022-03-21-1647950188'!$A:$A,Data_Extraction!G$2,'HeartRate-2022-03-21-1647950188'!$C:$C,Data_Extraction!$A494),"")</f>
        <v>80</v>
      </c>
      <c r="H494" t="str">
        <f>IFERROR(AVERAGEIFS('HeartRate-2022-03-21-1647950188'!$B:$B,'HeartRate-2022-03-21-1647950188'!$A:$A,Data_Extraction!H$2,'HeartRate-2022-03-21-1647950188'!$C:$C,Data_Extraction!$A494),"")</f>
        <v/>
      </c>
      <c r="I494" t="str">
        <f>IFERROR(AVERAGEIFS('HeartRate-2022-03-21-1647950188'!$B:$B,'HeartRate-2022-03-21-1647950188'!$A:$A,Data_Extraction!I$2,'HeartRate-2022-03-21-1647950188'!$C:$C,Data_Extraction!$A494),"")</f>
        <v/>
      </c>
      <c r="J494" s="8">
        <f t="shared" si="43"/>
        <v>80</v>
      </c>
      <c r="N494" s="11">
        <f>Data_Extraction!A494</f>
        <v>44634.478831018518</v>
      </c>
      <c r="O494" s="15">
        <f t="shared" si="44"/>
        <v>44634</v>
      </c>
      <c r="P494" s="16">
        <f t="shared" si="45"/>
        <v>0.4788310185185185</v>
      </c>
      <c r="Q494" s="12">
        <f>IF(Data_Extraction!B494="",Data_Extraction!$J494*(Q$1),Data_Extraction!B494)</f>
        <v>72</v>
      </c>
      <c r="R494" s="12">
        <f>IF(Data_Extraction!C494="",Data_Extraction!$J494*(R$1),Data_Extraction!C494)</f>
        <v>73.600000000000009</v>
      </c>
      <c r="S494" s="12">
        <f>IF(Data_Extraction!D494="",Data_Extraction!$J494*(S$1),Data_Extraction!D494)</f>
        <v>83.2</v>
      </c>
      <c r="T494" s="12">
        <f>IF(Data_Extraction!E494="",Data_Extraction!$J494*(T$1),Data_Extraction!E494)</f>
        <v>76</v>
      </c>
      <c r="U494" s="12">
        <f>IF(Data_Extraction!F494="",Data_Extraction!$J494*(U$1),Data_Extraction!F494)</f>
        <v>78.400000000000006</v>
      </c>
      <c r="V494" s="12">
        <f>IF(Data_Extraction!G494="",Data_Extraction!$J494*(V$1),Data_Extraction!G494)</f>
        <v>80</v>
      </c>
      <c r="W494" s="12">
        <f>IF(Data_Extraction!H494="",Data_Extraction!$J494*(W$1),Data_Extraction!H494)</f>
        <v>85.600000000000009</v>
      </c>
      <c r="X494" s="12">
        <f>IF(Data_Extraction!I494="",Data_Extraction!$J494*(X$1),Data_Extraction!I494)</f>
        <v>77.599999999999994</v>
      </c>
      <c r="Y494" s="13">
        <f t="shared" si="42"/>
        <v>78.300000000000011</v>
      </c>
      <c r="Z494" s="17" t="str">
        <f t="shared" si="46"/>
        <v>Afternoon</v>
      </c>
      <c r="AA494" s="14" t="str">
        <f>VLOOKUP($N494,'HeartRate-2022-03-21-1647950188'!$C:$G,2,0)</f>
        <v>Introduction</v>
      </c>
      <c r="AB494" s="14" t="str">
        <f>VLOOKUP($N494,'HeartRate-2022-03-21-1647950188'!$C:$G,3,0)</f>
        <v>Off Campus</v>
      </c>
      <c r="AC494" s="14" t="str">
        <f>VLOOKUP($N494,'HeartRate-2022-03-21-1647950188'!$C:$G,4,0)</f>
        <v>Walking</v>
      </c>
      <c r="AD494" s="14" t="str">
        <f>VLOOKUP($N494,'HeartRate-2022-03-21-1647950188'!$C:$G,5,0)</f>
        <v>Technical Contexts</v>
      </c>
      <c r="AE494">
        <f t="shared" si="47"/>
        <v>0</v>
      </c>
      <c r="AF494" s="18">
        <v>44634</v>
      </c>
      <c r="AG494" s="19">
        <v>0.4788310185185185</v>
      </c>
    </row>
    <row r="495" spans="1:33" x14ac:dyDescent="0.3">
      <c r="A495" s="5">
        <v>44634.479155092595</v>
      </c>
      <c r="B495">
        <f>IFERROR(AVERAGEIFS('HeartRate-2022-03-21-1647950188'!$B:$B,'HeartRate-2022-03-21-1647950188'!$A:$A,Data_Extraction!B$2,'HeartRate-2022-03-21-1647950188'!$C:$C,Data_Extraction!$A495),"")</f>
        <v>103</v>
      </c>
      <c r="C495" t="str">
        <f>IFERROR(AVERAGEIFS('HeartRate-2022-03-21-1647950188'!$B:$B,'HeartRate-2022-03-21-1647950188'!$A:$A,Data_Extraction!C$2,'HeartRate-2022-03-21-1647950188'!$C:$C,Data_Extraction!$A495),"")</f>
        <v/>
      </c>
      <c r="D495" t="str">
        <f>IFERROR(AVERAGEIFS('HeartRate-2022-03-21-1647950188'!$B:$B,'HeartRate-2022-03-21-1647950188'!$A:$A,Data_Extraction!D$2,'HeartRate-2022-03-21-1647950188'!$C:$C,Data_Extraction!$A495),"")</f>
        <v/>
      </c>
      <c r="E495" t="str">
        <f>IFERROR(AVERAGEIFS('HeartRate-2022-03-21-1647950188'!$B:$B,'HeartRate-2022-03-21-1647950188'!$A:$A,Data_Extraction!E$2,'HeartRate-2022-03-21-1647950188'!$C:$C,Data_Extraction!$A495),"")</f>
        <v/>
      </c>
      <c r="F495" t="str">
        <f>IFERROR(AVERAGEIFS('HeartRate-2022-03-21-1647950188'!$B:$B,'HeartRate-2022-03-21-1647950188'!$A:$A,Data_Extraction!F$2,'HeartRate-2022-03-21-1647950188'!$C:$C,Data_Extraction!$A495),"")</f>
        <v/>
      </c>
      <c r="G495" t="str">
        <f>IFERROR(AVERAGEIFS('HeartRate-2022-03-21-1647950188'!$B:$B,'HeartRate-2022-03-21-1647950188'!$A:$A,Data_Extraction!G$2,'HeartRate-2022-03-21-1647950188'!$C:$C,Data_Extraction!$A495),"")</f>
        <v/>
      </c>
      <c r="H495" t="str">
        <f>IFERROR(AVERAGEIFS('HeartRate-2022-03-21-1647950188'!$B:$B,'HeartRate-2022-03-21-1647950188'!$A:$A,Data_Extraction!H$2,'HeartRate-2022-03-21-1647950188'!$C:$C,Data_Extraction!$A495),"")</f>
        <v/>
      </c>
      <c r="I495">
        <f>IFERROR(AVERAGEIFS('HeartRate-2022-03-21-1647950188'!$B:$B,'HeartRate-2022-03-21-1647950188'!$A:$A,Data_Extraction!I$2,'HeartRate-2022-03-21-1647950188'!$C:$C,Data_Extraction!$A495),"")</f>
        <v>99</v>
      </c>
      <c r="J495" s="8">
        <f t="shared" si="43"/>
        <v>101</v>
      </c>
      <c r="N495" s="11">
        <f>Data_Extraction!A495</f>
        <v>44634.479155092595</v>
      </c>
      <c r="O495" s="15">
        <f t="shared" si="44"/>
        <v>44634</v>
      </c>
      <c r="P495" s="16">
        <f t="shared" si="45"/>
        <v>0.47915509259259265</v>
      </c>
      <c r="Q495" s="12">
        <f>IF(Data_Extraction!B495="",Data_Extraction!$J495*(Q$1),Data_Extraction!B495)</f>
        <v>103</v>
      </c>
      <c r="R495" s="12">
        <f>IF(Data_Extraction!C495="",Data_Extraction!$J495*(R$1),Data_Extraction!C495)</f>
        <v>92.92</v>
      </c>
      <c r="S495" s="12">
        <f>IF(Data_Extraction!D495="",Data_Extraction!$J495*(S$1),Data_Extraction!D495)</f>
        <v>105.04</v>
      </c>
      <c r="T495" s="12">
        <f>IF(Data_Extraction!E495="",Data_Extraction!$J495*(T$1),Data_Extraction!E495)</f>
        <v>95.949999999999989</v>
      </c>
      <c r="U495" s="12">
        <f>IF(Data_Extraction!F495="",Data_Extraction!$J495*(U$1),Data_Extraction!F495)</f>
        <v>98.98</v>
      </c>
      <c r="V495" s="12">
        <f>IF(Data_Extraction!G495="",Data_Extraction!$J495*(V$1),Data_Extraction!G495)</f>
        <v>91.91</v>
      </c>
      <c r="W495" s="12">
        <f>IF(Data_Extraction!H495="",Data_Extraction!$J495*(W$1),Data_Extraction!H495)</f>
        <v>108.07000000000001</v>
      </c>
      <c r="X495" s="12">
        <f>IF(Data_Extraction!I495="",Data_Extraction!$J495*(X$1),Data_Extraction!I495)</f>
        <v>99</v>
      </c>
      <c r="Y495" s="13">
        <f t="shared" si="42"/>
        <v>99.358750000000015</v>
      </c>
      <c r="Z495" s="17" t="str">
        <f t="shared" si="46"/>
        <v>Afternoon</v>
      </c>
      <c r="AA495" s="14" t="str">
        <f>VLOOKUP($N495,'HeartRate-2022-03-21-1647950188'!$C:$G,2,0)</f>
        <v>Introduction</v>
      </c>
      <c r="AB495" s="14" t="str">
        <f>VLOOKUP($N495,'HeartRate-2022-03-21-1647950188'!$C:$G,3,0)</f>
        <v>Off Campus</v>
      </c>
      <c r="AC495" s="14" t="str">
        <f>VLOOKUP($N495,'HeartRate-2022-03-21-1647950188'!$C:$G,4,0)</f>
        <v>Walking</v>
      </c>
      <c r="AD495" s="14" t="str">
        <f>VLOOKUP($N495,'HeartRate-2022-03-21-1647950188'!$C:$G,5,0)</f>
        <v>Technical Contexts</v>
      </c>
      <c r="AE495">
        <f t="shared" si="47"/>
        <v>0</v>
      </c>
      <c r="AF495" s="18">
        <v>44634</v>
      </c>
      <c r="AG495" s="19">
        <v>0.47915509259259265</v>
      </c>
    </row>
    <row r="496" spans="1:33" x14ac:dyDescent="0.3">
      <c r="A496" s="5">
        <v>44634.479502314818</v>
      </c>
      <c r="B496" t="str">
        <f>IFERROR(AVERAGEIFS('HeartRate-2022-03-21-1647950188'!$B:$B,'HeartRate-2022-03-21-1647950188'!$A:$A,Data_Extraction!B$2,'HeartRate-2022-03-21-1647950188'!$C:$C,Data_Extraction!$A496),"")</f>
        <v/>
      </c>
      <c r="C496" t="str">
        <f>IFERROR(AVERAGEIFS('HeartRate-2022-03-21-1647950188'!$B:$B,'HeartRate-2022-03-21-1647950188'!$A:$A,Data_Extraction!C$2,'HeartRate-2022-03-21-1647950188'!$C:$C,Data_Extraction!$A496),"")</f>
        <v/>
      </c>
      <c r="D496" t="str">
        <f>IFERROR(AVERAGEIFS('HeartRate-2022-03-21-1647950188'!$B:$B,'HeartRate-2022-03-21-1647950188'!$A:$A,Data_Extraction!D$2,'HeartRate-2022-03-21-1647950188'!$C:$C,Data_Extraction!$A496),"")</f>
        <v/>
      </c>
      <c r="E496" t="str">
        <f>IFERROR(AVERAGEIFS('HeartRate-2022-03-21-1647950188'!$B:$B,'HeartRate-2022-03-21-1647950188'!$A:$A,Data_Extraction!E$2,'HeartRate-2022-03-21-1647950188'!$C:$C,Data_Extraction!$A496),"")</f>
        <v/>
      </c>
      <c r="F496" t="str">
        <f>IFERROR(AVERAGEIFS('HeartRate-2022-03-21-1647950188'!$B:$B,'HeartRate-2022-03-21-1647950188'!$A:$A,Data_Extraction!F$2,'HeartRate-2022-03-21-1647950188'!$C:$C,Data_Extraction!$A496),"")</f>
        <v/>
      </c>
      <c r="G496" t="str">
        <f>IFERROR(AVERAGEIFS('HeartRate-2022-03-21-1647950188'!$B:$B,'HeartRate-2022-03-21-1647950188'!$A:$A,Data_Extraction!G$2,'HeartRate-2022-03-21-1647950188'!$C:$C,Data_Extraction!$A496),"")</f>
        <v/>
      </c>
      <c r="H496">
        <f>IFERROR(AVERAGEIFS('HeartRate-2022-03-21-1647950188'!$B:$B,'HeartRate-2022-03-21-1647950188'!$A:$A,Data_Extraction!H$2,'HeartRate-2022-03-21-1647950188'!$C:$C,Data_Extraction!$A496),"")</f>
        <v>92</v>
      </c>
      <c r="I496" t="str">
        <f>IFERROR(AVERAGEIFS('HeartRate-2022-03-21-1647950188'!$B:$B,'HeartRate-2022-03-21-1647950188'!$A:$A,Data_Extraction!I$2,'HeartRate-2022-03-21-1647950188'!$C:$C,Data_Extraction!$A496),"")</f>
        <v/>
      </c>
      <c r="J496" s="8">
        <f t="shared" si="43"/>
        <v>92</v>
      </c>
      <c r="N496" s="11">
        <f>Data_Extraction!A496</f>
        <v>44634.479502314818</v>
      </c>
      <c r="O496" s="15">
        <f t="shared" si="44"/>
        <v>44634</v>
      </c>
      <c r="P496" s="16">
        <f t="shared" si="45"/>
        <v>0.47950231481481481</v>
      </c>
      <c r="Q496" s="12">
        <f>IF(Data_Extraction!B496="",Data_Extraction!$J496*(Q$1),Data_Extraction!B496)</f>
        <v>82.8</v>
      </c>
      <c r="R496" s="12">
        <f>IF(Data_Extraction!C496="",Data_Extraction!$J496*(R$1),Data_Extraction!C496)</f>
        <v>84.64</v>
      </c>
      <c r="S496" s="12">
        <f>IF(Data_Extraction!D496="",Data_Extraction!$J496*(S$1),Data_Extraction!D496)</f>
        <v>95.68</v>
      </c>
      <c r="T496" s="12">
        <f>IF(Data_Extraction!E496="",Data_Extraction!$J496*(T$1),Data_Extraction!E496)</f>
        <v>87.399999999999991</v>
      </c>
      <c r="U496" s="12">
        <f>IF(Data_Extraction!F496="",Data_Extraction!$J496*(U$1),Data_Extraction!F496)</f>
        <v>90.16</v>
      </c>
      <c r="V496" s="12">
        <f>IF(Data_Extraction!G496="",Data_Extraction!$J496*(V$1),Data_Extraction!G496)</f>
        <v>83.72</v>
      </c>
      <c r="W496" s="12">
        <f>IF(Data_Extraction!H496="",Data_Extraction!$J496*(W$1),Data_Extraction!H496)</f>
        <v>92</v>
      </c>
      <c r="X496" s="12">
        <f>IF(Data_Extraction!I496="",Data_Extraction!$J496*(X$1),Data_Extraction!I496)</f>
        <v>89.24</v>
      </c>
      <c r="Y496" s="13">
        <f t="shared" si="42"/>
        <v>88.204999999999998</v>
      </c>
      <c r="Z496" s="17" t="str">
        <f t="shared" si="46"/>
        <v>Afternoon</v>
      </c>
      <c r="AA496" s="14" t="str">
        <f>VLOOKUP($N496,'HeartRate-2022-03-21-1647950188'!$C:$G,2,0)</f>
        <v>Hands on</v>
      </c>
      <c r="AB496" s="14" t="str">
        <f>VLOOKUP($N496,'HeartRate-2022-03-21-1647950188'!$C:$G,3,0)</f>
        <v>Off Campus</v>
      </c>
      <c r="AC496" s="14" t="str">
        <f>VLOOKUP($N496,'HeartRate-2022-03-21-1647950188'!$C:$G,4,0)</f>
        <v>Standing</v>
      </c>
      <c r="AD496" s="14" t="str">
        <f>VLOOKUP($N496,'HeartRate-2022-03-21-1647950188'!$C:$G,5,0)</f>
        <v>Technical Contexts</v>
      </c>
      <c r="AE496">
        <f t="shared" si="47"/>
        <v>0</v>
      </c>
      <c r="AF496" s="18">
        <v>44634</v>
      </c>
      <c r="AG496" s="19">
        <v>0.47950231481481481</v>
      </c>
    </row>
    <row r="497" spans="1:33" x14ac:dyDescent="0.3">
      <c r="A497" s="5">
        <v>44634.479525462964</v>
      </c>
      <c r="B497" t="str">
        <f>IFERROR(AVERAGEIFS('HeartRate-2022-03-21-1647950188'!$B:$B,'HeartRate-2022-03-21-1647950188'!$A:$A,Data_Extraction!B$2,'HeartRate-2022-03-21-1647950188'!$C:$C,Data_Extraction!$A497),"")</f>
        <v/>
      </c>
      <c r="C497" t="str">
        <f>IFERROR(AVERAGEIFS('HeartRate-2022-03-21-1647950188'!$B:$B,'HeartRate-2022-03-21-1647950188'!$A:$A,Data_Extraction!C$2,'HeartRate-2022-03-21-1647950188'!$C:$C,Data_Extraction!$A497),"")</f>
        <v/>
      </c>
      <c r="D497" t="str">
        <f>IFERROR(AVERAGEIFS('HeartRate-2022-03-21-1647950188'!$B:$B,'HeartRate-2022-03-21-1647950188'!$A:$A,Data_Extraction!D$2,'HeartRate-2022-03-21-1647950188'!$C:$C,Data_Extraction!$A497),"")</f>
        <v/>
      </c>
      <c r="E497" t="str">
        <f>IFERROR(AVERAGEIFS('HeartRate-2022-03-21-1647950188'!$B:$B,'HeartRate-2022-03-21-1647950188'!$A:$A,Data_Extraction!E$2,'HeartRate-2022-03-21-1647950188'!$C:$C,Data_Extraction!$A497),"")</f>
        <v/>
      </c>
      <c r="F497" t="str">
        <f>IFERROR(AVERAGEIFS('HeartRate-2022-03-21-1647950188'!$B:$B,'HeartRate-2022-03-21-1647950188'!$A:$A,Data_Extraction!F$2,'HeartRate-2022-03-21-1647950188'!$C:$C,Data_Extraction!$A497),"")</f>
        <v/>
      </c>
      <c r="G497">
        <f>IFERROR(AVERAGEIFS('HeartRate-2022-03-21-1647950188'!$B:$B,'HeartRate-2022-03-21-1647950188'!$A:$A,Data_Extraction!G$2,'HeartRate-2022-03-21-1647950188'!$C:$C,Data_Extraction!$A497),"")</f>
        <v>85</v>
      </c>
      <c r="H497" t="str">
        <f>IFERROR(AVERAGEIFS('HeartRate-2022-03-21-1647950188'!$B:$B,'HeartRate-2022-03-21-1647950188'!$A:$A,Data_Extraction!H$2,'HeartRate-2022-03-21-1647950188'!$C:$C,Data_Extraction!$A497),"")</f>
        <v/>
      </c>
      <c r="I497" t="str">
        <f>IFERROR(AVERAGEIFS('HeartRate-2022-03-21-1647950188'!$B:$B,'HeartRate-2022-03-21-1647950188'!$A:$A,Data_Extraction!I$2,'HeartRate-2022-03-21-1647950188'!$C:$C,Data_Extraction!$A497),"")</f>
        <v/>
      </c>
      <c r="J497" s="8">
        <f t="shared" si="43"/>
        <v>85</v>
      </c>
      <c r="N497" s="11">
        <f>Data_Extraction!A497</f>
        <v>44634.479525462964</v>
      </c>
      <c r="O497" s="15">
        <f t="shared" si="44"/>
        <v>44634</v>
      </c>
      <c r="P497" s="16">
        <f t="shared" si="45"/>
        <v>0.479525462962963</v>
      </c>
      <c r="Q497" s="12">
        <f>IF(Data_Extraction!B497="",Data_Extraction!$J497*(Q$1),Data_Extraction!B497)</f>
        <v>76.5</v>
      </c>
      <c r="R497" s="12">
        <f>IF(Data_Extraction!C497="",Data_Extraction!$J497*(R$1),Data_Extraction!C497)</f>
        <v>78.2</v>
      </c>
      <c r="S497" s="12">
        <f>IF(Data_Extraction!D497="",Data_Extraction!$J497*(S$1),Data_Extraction!D497)</f>
        <v>88.4</v>
      </c>
      <c r="T497" s="12">
        <f>IF(Data_Extraction!E497="",Data_Extraction!$J497*(T$1),Data_Extraction!E497)</f>
        <v>80.75</v>
      </c>
      <c r="U497" s="12">
        <f>IF(Data_Extraction!F497="",Data_Extraction!$J497*(U$1),Data_Extraction!F497)</f>
        <v>83.3</v>
      </c>
      <c r="V497" s="12">
        <f>IF(Data_Extraction!G497="",Data_Extraction!$J497*(V$1),Data_Extraction!G497)</f>
        <v>85</v>
      </c>
      <c r="W497" s="12">
        <f>IF(Data_Extraction!H497="",Data_Extraction!$J497*(W$1),Data_Extraction!H497)</f>
        <v>90.95</v>
      </c>
      <c r="X497" s="12">
        <f>IF(Data_Extraction!I497="",Data_Extraction!$J497*(X$1),Data_Extraction!I497)</f>
        <v>82.45</v>
      </c>
      <c r="Y497" s="13">
        <f t="shared" si="42"/>
        <v>83.193750000000009</v>
      </c>
      <c r="Z497" s="17" t="str">
        <f t="shared" si="46"/>
        <v>Afternoon</v>
      </c>
      <c r="AA497" s="14" t="str">
        <f>VLOOKUP($N497,'HeartRate-2022-03-21-1647950188'!$C:$G,2,0)</f>
        <v>Hands on</v>
      </c>
      <c r="AB497" s="14" t="str">
        <f>VLOOKUP($N497,'HeartRate-2022-03-21-1647950188'!$C:$G,3,0)</f>
        <v>Off Campus</v>
      </c>
      <c r="AC497" s="14" t="str">
        <f>VLOOKUP($N497,'HeartRate-2022-03-21-1647950188'!$C:$G,4,0)</f>
        <v>Standing</v>
      </c>
      <c r="AD497" s="14" t="str">
        <f>VLOOKUP($N497,'HeartRate-2022-03-21-1647950188'!$C:$G,5,0)</f>
        <v>Technical Contexts</v>
      </c>
      <c r="AE497">
        <f t="shared" si="47"/>
        <v>0</v>
      </c>
      <c r="AF497" s="18">
        <v>44634</v>
      </c>
      <c r="AG497" s="19">
        <v>0.479525462962963</v>
      </c>
    </row>
    <row r="498" spans="1:33" x14ac:dyDescent="0.3">
      <c r="A498" s="5">
        <v>44634.479641203703</v>
      </c>
      <c r="B498" t="str">
        <f>IFERROR(AVERAGEIFS('HeartRate-2022-03-21-1647950188'!$B:$B,'HeartRate-2022-03-21-1647950188'!$A:$A,Data_Extraction!B$2,'HeartRate-2022-03-21-1647950188'!$C:$C,Data_Extraction!$A498),"")</f>
        <v/>
      </c>
      <c r="C498" t="str">
        <f>IFERROR(AVERAGEIFS('HeartRate-2022-03-21-1647950188'!$B:$B,'HeartRate-2022-03-21-1647950188'!$A:$A,Data_Extraction!C$2,'HeartRate-2022-03-21-1647950188'!$C:$C,Data_Extraction!$A498),"")</f>
        <v/>
      </c>
      <c r="D498" t="str">
        <f>IFERROR(AVERAGEIFS('HeartRate-2022-03-21-1647950188'!$B:$B,'HeartRate-2022-03-21-1647950188'!$A:$A,Data_Extraction!D$2,'HeartRate-2022-03-21-1647950188'!$C:$C,Data_Extraction!$A498),"")</f>
        <v/>
      </c>
      <c r="E498" t="str">
        <f>IFERROR(AVERAGEIFS('HeartRate-2022-03-21-1647950188'!$B:$B,'HeartRate-2022-03-21-1647950188'!$A:$A,Data_Extraction!E$2,'HeartRate-2022-03-21-1647950188'!$C:$C,Data_Extraction!$A498),"")</f>
        <v/>
      </c>
      <c r="F498" t="str">
        <f>IFERROR(AVERAGEIFS('HeartRate-2022-03-21-1647950188'!$B:$B,'HeartRate-2022-03-21-1647950188'!$A:$A,Data_Extraction!F$2,'HeartRate-2022-03-21-1647950188'!$C:$C,Data_Extraction!$A498),"")</f>
        <v/>
      </c>
      <c r="G498" t="str">
        <f>IFERROR(AVERAGEIFS('HeartRate-2022-03-21-1647950188'!$B:$B,'HeartRate-2022-03-21-1647950188'!$A:$A,Data_Extraction!G$2,'HeartRate-2022-03-21-1647950188'!$C:$C,Data_Extraction!$A498),"")</f>
        <v/>
      </c>
      <c r="H498" t="str">
        <f>IFERROR(AVERAGEIFS('HeartRate-2022-03-21-1647950188'!$B:$B,'HeartRate-2022-03-21-1647950188'!$A:$A,Data_Extraction!H$2,'HeartRate-2022-03-21-1647950188'!$C:$C,Data_Extraction!$A498),"")</f>
        <v/>
      </c>
      <c r="I498">
        <f>IFERROR(AVERAGEIFS('HeartRate-2022-03-21-1647950188'!$B:$B,'HeartRate-2022-03-21-1647950188'!$A:$A,Data_Extraction!I$2,'HeartRate-2022-03-21-1647950188'!$C:$C,Data_Extraction!$A498),"")</f>
        <v>101</v>
      </c>
      <c r="J498" s="8">
        <f t="shared" si="43"/>
        <v>101</v>
      </c>
      <c r="N498" s="11">
        <f>Data_Extraction!A498</f>
        <v>44634.479641203703</v>
      </c>
      <c r="O498" s="15">
        <f t="shared" si="44"/>
        <v>44634</v>
      </c>
      <c r="P498" s="16">
        <f t="shared" si="45"/>
        <v>0.47964120370370367</v>
      </c>
      <c r="Q498" s="12">
        <f>IF(Data_Extraction!B498="",Data_Extraction!$J498*(Q$1),Data_Extraction!B498)</f>
        <v>90.9</v>
      </c>
      <c r="R498" s="12">
        <f>IF(Data_Extraction!C498="",Data_Extraction!$J498*(R$1),Data_Extraction!C498)</f>
        <v>92.92</v>
      </c>
      <c r="S498" s="12">
        <f>IF(Data_Extraction!D498="",Data_Extraction!$J498*(S$1),Data_Extraction!D498)</f>
        <v>105.04</v>
      </c>
      <c r="T498" s="12">
        <f>IF(Data_Extraction!E498="",Data_Extraction!$J498*(T$1),Data_Extraction!E498)</f>
        <v>95.949999999999989</v>
      </c>
      <c r="U498" s="12">
        <f>IF(Data_Extraction!F498="",Data_Extraction!$J498*(U$1),Data_Extraction!F498)</f>
        <v>98.98</v>
      </c>
      <c r="V498" s="12">
        <f>IF(Data_Extraction!G498="",Data_Extraction!$J498*(V$1),Data_Extraction!G498)</f>
        <v>91.91</v>
      </c>
      <c r="W498" s="12">
        <f>IF(Data_Extraction!H498="",Data_Extraction!$J498*(W$1),Data_Extraction!H498)</f>
        <v>108.07000000000001</v>
      </c>
      <c r="X498" s="12">
        <f>IF(Data_Extraction!I498="",Data_Extraction!$J498*(X$1),Data_Extraction!I498)</f>
        <v>101</v>
      </c>
      <c r="Y498" s="13">
        <f t="shared" si="42"/>
        <v>98.096250000000012</v>
      </c>
      <c r="Z498" s="17" t="str">
        <f t="shared" si="46"/>
        <v>Afternoon</v>
      </c>
      <c r="AA498" s="14" t="str">
        <f>VLOOKUP($N498,'HeartRate-2022-03-21-1647950188'!$C:$G,2,0)</f>
        <v>Hands on</v>
      </c>
      <c r="AB498" s="14" t="str">
        <f>VLOOKUP($N498,'HeartRate-2022-03-21-1647950188'!$C:$G,3,0)</f>
        <v>Off Campus</v>
      </c>
      <c r="AC498" s="14" t="str">
        <f>VLOOKUP($N498,'HeartRate-2022-03-21-1647950188'!$C:$G,4,0)</f>
        <v>Standing</v>
      </c>
      <c r="AD498" s="14" t="str">
        <f>VLOOKUP($N498,'HeartRate-2022-03-21-1647950188'!$C:$G,5,0)</f>
        <v>Technical Contexts</v>
      </c>
      <c r="AE498">
        <f t="shared" si="47"/>
        <v>0</v>
      </c>
      <c r="AF498" s="18">
        <v>44634</v>
      </c>
      <c r="AG498" s="19">
        <v>0.47964120370370367</v>
      </c>
    </row>
    <row r="499" spans="1:33" x14ac:dyDescent="0.3">
      <c r="A499" s="5">
        <v>44634.479803240742</v>
      </c>
      <c r="B499" t="str">
        <f>IFERROR(AVERAGEIFS('HeartRate-2022-03-21-1647950188'!$B:$B,'HeartRate-2022-03-21-1647950188'!$A:$A,Data_Extraction!B$2,'HeartRate-2022-03-21-1647950188'!$C:$C,Data_Extraction!$A499),"")</f>
        <v/>
      </c>
      <c r="C499" t="str">
        <f>IFERROR(AVERAGEIFS('HeartRate-2022-03-21-1647950188'!$B:$B,'HeartRate-2022-03-21-1647950188'!$A:$A,Data_Extraction!C$2,'HeartRate-2022-03-21-1647950188'!$C:$C,Data_Extraction!$A499),"")</f>
        <v/>
      </c>
      <c r="D499" t="str">
        <f>IFERROR(AVERAGEIFS('HeartRate-2022-03-21-1647950188'!$B:$B,'HeartRate-2022-03-21-1647950188'!$A:$A,Data_Extraction!D$2,'HeartRate-2022-03-21-1647950188'!$C:$C,Data_Extraction!$A499),"")</f>
        <v/>
      </c>
      <c r="E499" t="str">
        <f>IFERROR(AVERAGEIFS('HeartRate-2022-03-21-1647950188'!$B:$B,'HeartRate-2022-03-21-1647950188'!$A:$A,Data_Extraction!E$2,'HeartRate-2022-03-21-1647950188'!$C:$C,Data_Extraction!$A499),"")</f>
        <v/>
      </c>
      <c r="F499" t="str">
        <f>IFERROR(AVERAGEIFS('HeartRate-2022-03-21-1647950188'!$B:$B,'HeartRate-2022-03-21-1647950188'!$A:$A,Data_Extraction!F$2,'HeartRate-2022-03-21-1647950188'!$C:$C,Data_Extraction!$A499),"")</f>
        <v/>
      </c>
      <c r="G499" t="str">
        <f>IFERROR(AVERAGEIFS('HeartRate-2022-03-21-1647950188'!$B:$B,'HeartRate-2022-03-21-1647950188'!$A:$A,Data_Extraction!G$2,'HeartRate-2022-03-21-1647950188'!$C:$C,Data_Extraction!$A499),"")</f>
        <v/>
      </c>
      <c r="H499" t="str">
        <f>IFERROR(AVERAGEIFS('HeartRate-2022-03-21-1647950188'!$B:$B,'HeartRate-2022-03-21-1647950188'!$A:$A,Data_Extraction!H$2,'HeartRate-2022-03-21-1647950188'!$C:$C,Data_Extraction!$A499),"")</f>
        <v/>
      </c>
      <c r="I499">
        <f>IFERROR(AVERAGEIFS('HeartRate-2022-03-21-1647950188'!$B:$B,'HeartRate-2022-03-21-1647950188'!$A:$A,Data_Extraction!I$2,'HeartRate-2022-03-21-1647950188'!$C:$C,Data_Extraction!$A499),"")</f>
        <v>101</v>
      </c>
      <c r="J499" s="8">
        <f t="shared" si="43"/>
        <v>101</v>
      </c>
      <c r="N499" s="11">
        <f>Data_Extraction!A499</f>
        <v>44634.479803240742</v>
      </c>
      <c r="O499" s="15">
        <f t="shared" si="44"/>
        <v>44634</v>
      </c>
      <c r="P499" s="16">
        <f t="shared" si="45"/>
        <v>0.47980324074074071</v>
      </c>
      <c r="Q499" s="12">
        <f>IF(Data_Extraction!B499="",Data_Extraction!$J499*(Q$1),Data_Extraction!B499)</f>
        <v>90.9</v>
      </c>
      <c r="R499" s="12">
        <f>IF(Data_Extraction!C499="",Data_Extraction!$J499*(R$1),Data_Extraction!C499)</f>
        <v>92.92</v>
      </c>
      <c r="S499" s="12">
        <f>IF(Data_Extraction!D499="",Data_Extraction!$J499*(S$1),Data_Extraction!D499)</f>
        <v>105.04</v>
      </c>
      <c r="T499" s="12">
        <f>IF(Data_Extraction!E499="",Data_Extraction!$J499*(T$1),Data_Extraction!E499)</f>
        <v>95.949999999999989</v>
      </c>
      <c r="U499" s="12">
        <f>IF(Data_Extraction!F499="",Data_Extraction!$J499*(U$1),Data_Extraction!F499)</f>
        <v>98.98</v>
      </c>
      <c r="V499" s="12">
        <f>IF(Data_Extraction!G499="",Data_Extraction!$J499*(V$1),Data_Extraction!G499)</f>
        <v>91.91</v>
      </c>
      <c r="W499" s="12">
        <f>IF(Data_Extraction!H499="",Data_Extraction!$J499*(W$1),Data_Extraction!H499)</f>
        <v>108.07000000000001</v>
      </c>
      <c r="X499" s="12">
        <f>IF(Data_Extraction!I499="",Data_Extraction!$J499*(X$1),Data_Extraction!I499)</f>
        <v>101</v>
      </c>
      <c r="Y499" s="13">
        <f t="shared" si="42"/>
        <v>98.096250000000012</v>
      </c>
      <c r="Z499" s="17" t="str">
        <f t="shared" si="46"/>
        <v>Afternoon</v>
      </c>
      <c r="AA499" s="14" t="str">
        <f>VLOOKUP($N499,'HeartRate-2022-03-21-1647950188'!$C:$G,2,0)</f>
        <v>Hands on</v>
      </c>
      <c r="AB499" s="14" t="str">
        <f>VLOOKUP($N499,'HeartRate-2022-03-21-1647950188'!$C:$G,3,0)</f>
        <v>Off Campus</v>
      </c>
      <c r="AC499" s="14" t="str">
        <f>VLOOKUP($N499,'HeartRate-2022-03-21-1647950188'!$C:$G,4,0)</f>
        <v>Standing</v>
      </c>
      <c r="AD499" s="14" t="str">
        <f>VLOOKUP($N499,'HeartRate-2022-03-21-1647950188'!$C:$G,5,0)</f>
        <v>Technical Contexts</v>
      </c>
      <c r="AE499">
        <f t="shared" si="47"/>
        <v>0</v>
      </c>
      <c r="AF499" s="18">
        <v>44634</v>
      </c>
      <c r="AG499" s="19">
        <v>0.47980324074074071</v>
      </c>
    </row>
    <row r="500" spans="1:33" x14ac:dyDescent="0.3">
      <c r="A500" s="5">
        <v>44634.479849537034</v>
      </c>
      <c r="B500">
        <f>IFERROR(AVERAGEIFS('HeartRate-2022-03-21-1647950188'!$B:$B,'HeartRate-2022-03-21-1647950188'!$A:$A,Data_Extraction!B$2,'HeartRate-2022-03-21-1647950188'!$C:$C,Data_Extraction!$A500),"")</f>
        <v>109</v>
      </c>
      <c r="C500" t="str">
        <f>IFERROR(AVERAGEIFS('HeartRate-2022-03-21-1647950188'!$B:$B,'HeartRate-2022-03-21-1647950188'!$A:$A,Data_Extraction!C$2,'HeartRate-2022-03-21-1647950188'!$C:$C,Data_Extraction!$A500),"")</f>
        <v/>
      </c>
      <c r="D500" t="str">
        <f>IFERROR(AVERAGEIFS('HeartRate-2022-03-21-1647950188'!$B:$B,'HeartRate-2022-03-21-1647950188'!$A:$A,Data_Extraction!D$2,'HeartRate-2022-03-21-1647950188'!$C:$C,Data_Extraction!$A500),"")</f>
        <v/>
      </c>
      <c r="E500" t="str">
        <f>IFERROR(AVERAGEIFS('HeartRate-2022-03-21-1647950188'!$B:$B,'HeartRate-2022-03-21-1647950188'!$A:$A,Data_Extraction!E$2,'HeartRate-2022-03-21-1647950188'!$C:$C,Data_Extraction!$A500),"")</f>
        <v/>
      </c>
      <c r="F500" t="str">
        <f>IFERROR(AVERAGEIFS('HeartRate-2022-03-21-1647950188'!$B:$B,'HeartRate-2022-03-21-1647950188'!$A:$A,Data_Extraction!F$2,'HeartRate-2022-03-21-1647950188'!$C:$C,Data_Extraction!$A500),"")</f>
        <v/>
      </c>
      <c r="G500" t="str">
        <f>IFERROR(AVERAGEIFS('HeartRate-2022-03-21-1647950188'!$B:$B,'HeartRate-2022-03-21-1647950188'!$A:$A,Data_Extraction!G$2,'HeartRate-2022-03-21-1647950188'!$C:$C,Data_Extraction!$A500),"")</f>
        <v/>
      </c>
      <c r="H500" t="str">
        <f>IFERROR(AVERAGEIFS('HeartRate-2022-03-21-1647950188'!$B:$B,'HeartRate-2022-03-21-1647950188'!$A:$A,Data_Extraction!H$2,'HeartRate-2022-03-21-1647950188'!$C:$C,Data_Extraction!$A500),"")</f>
        <v/>
      </c>
      <c r="I500">
        <f>IFERROR(AVERAGEIFS('HeartRate-2022-03-21-1647950188'!$B:$B,'HeartRate-2022-03-21-1647950188'!$A:$A,Data_Extraction!I$2,'HeartRate-2022-03-21-1647950188'!$C:$C,Data_Extraction!$A500),"")</f>
        <v>99</v>
      </c>
      <c r="J500" s="8">
        <f t="shared" si="43"/>
        <v>104</v>
      </c>
      <c r="N500" s="11">
        <f>Data_Extraction!A500</f>
        <v>44634.479849537034</v>
      </c>
      <c r="O500" s="15">
        <f t="shared" si="44"/>
        <v>44634</v>
      </c>
      <c r="P500" s="16">
        <f t="shared" si="45"/>
        <v>0.47984953703703703</v>
      </c>
      <c r="Q500" s="12">
        <f>IF(Data_Extraction!B500="",Data_Extraction!$J500*(Q$1),Data_Extraction!B500)</f>
        <v>109</v>
      </c>
      <c r="R500" s="12">
        <f>IF(Data_Extraction!C500="",Data_Extraction!$J500*(R$1),Data_Extraction!C500)</f>
        <v>95.68</v>
      </c>
      <c r="S500" s="12">
        <f>IF(Data_Extraction!D500="",Data_Extraction!$J500*(S$1),Data_Extraction!D500)</f>
        <v>108.16</v>
      </c>
      <c r="T500" s="12">
        <f>IF(Data_Extraction!E500="",Data_Extraction!$J500*(T$1),Data_Extraction!E500)</f>
        <v>98.8</v>
      </c>
      <c r="U500" s="12">
        <f>IF(Data_Extraction!F500="",Data_Extraction!$J500*(U$1),Data_Extraction!F500)</f>
        <v>101.92</v>
      </c>
      <c r="V500" s="12">
        <f>IF(Data_Extraction!G500="",Data_Extraction!$J500*(V$1),Data_Extraction!G500)</f>
        <v>94.64</v>
      </c>
      <c r="W500" s="12">
        <f>IF(Data_Extraction!H500="",Data_Extraction!$J500*(W$1),Data_Extraction!H500)</f>
        <v>111.28</v>
      </c>
      <c r="X500" s="12">
        <f>IF(Data_Extraction!I500="",Data_Extraction!$J500*(X$1),Data_Extraction!I500)</f>
        <v>99</v>
      </c>
      <c r="Y500" s="13">
        <f t="shared" si="42"/>
        <v>102.31</v>
      </c>
      <c r="Z500" s="17" t="str">
        <f t="shared" si="46"/>
        <v>Afternoon</v>
      </c>
      <c r="AA500" s="14" t="str">
        <f>VLOOKUP($N500,'HeartRate-2022-03-21-1647950188'!$C:$G,2,0)</f>
        <v>Hands on</v>
      </c>
      <c r="AB500" s="14" t="str">
        <f>VLOOKUP($N500,'HeartRate-2022-03-21-1647950188'!$C:$G,3,0)</f>
        <v>Off Campus</v>
      </c>
      <c r="AC500" s="14" t="str">
        <f>VLOOKUP($N500,'HeartRate-2022-03-21-1647950188'!$C:$G,4,0)</f>
        <v>Standing</v>
      </c>
      <c r="AD500" s="14" t="str">
        <f>VLOOKUP($N500,'HeartRate-2022-03-21-1647950188'!$C:$G,5,0)</f>
        <v>Technical Contexts</v>
      </c>
      <c r="AE500">
        <f t="shared" si="47"/>
        <v>0</v>
      </c>
      <c r="AF500" s="18">
        <v>44634</v>
      </c>
      <c r="AG500" s="19">
        <v>0.47984953703703703</v>
      </c>
    </row>
    <row r="501" spans="1:33" x14ac:dyDescent="0.3">
      <c r="A501" s="5">
        <v>44634.479861111111</v>
      </c>
      <c r="B501" t="str">
        <f>IFERROR(AVERAGEIFS('HeartRate-2022-03-21-1647950188'!$B:$B,'HeartRate-2022-03-21-1647950188'!$A:$A,Data_Extraction!B$2,'HeartRate-2022-03-21-1647950188'!$C:$C,Data_Extraction!$A501),"")</f>
        <v/>
      </c>
      <c r="C501">
        <f>IFERROR(AVERAGEIFS('HeartRate-2022-03-21-1647950188'!$B:$B,'HeartRate-2022-03-21-1647950188'!$A:$A,Data_Extraction!C$2,'HeartRate-2022-03-21-1647950188'!$C:$C,Data_Extraction!$A501),"")</f>
        <v>101</v>
      </c>
      <c r="D501" t="str">
        <f>IFERROR(AVERAGEIFS('HeartRate-2022-03-21-1647950188'!$B:$B,'HeartRate-2022-03-21-1647950188'!$A:$A,Data_Extraction!D$2,'HeartRate-2022-03-21-1647950188'!$C:$C,Data_Extraction!$A501),"")</f>
        <v/>
      </c>
      <c r="E501" t="str">
        <f>IFERROR(AVERAGEIFS('HeartRate-2022-03-21-1647950188'!$B:$B,'HeartRate-2022-03-21-1647950188'!$A:$A,Data_Extraction!E$2,'HeartRate-2022-03-21-1647950188'!$C:$C,Data_Extraction!$A501),"")</f>
        <v/>
      </c>
      <c r="F501" t="str">
        <f>IFERROR(AVERAGEIFS('HeartRate-2022-03-21-1647950188'!$B:$B,'HeartRate-2022-03-21-1647950188'!$A:$A,Data_Extraction!F$2,'HeartRate-2022-03-21-1647950188'!$C:$C,Data_Extraction!$A501),"")</f>
        <v/>
      </c>
      <c r="G501">
        <f>IFERROR(AVERAGEIFS('HeartRate-2022-03-21-1647950188'!$B:$B,'HeartRate-2022-03-21-1647950188'!$A:$A,Data_Extraction!G$2,'HeartRate-2022-03-21-1647950188'!$C:$C,Data_Extraction!$A501),"")</f>
        <v>88</v>
      </c>
      <c r="H501">
        <f>IFERROR(AVERAGEIFS('HeartRate-2022-03-21-1647950188'!$B:$B,'HeartRate-2022-03-21-1647950188'!$A:$A,Data_Extraction!H$2,'HeartRate-2022-03-21-1647950188'!$C:$C,Data_Extraction!$A501),"")</f>
        <v>90</v>
      </c>
      <c r="I501" t="str">
        <f>IFERROR(AVERAGEIFS('HeartRate-2022-03-21-1647950188'!$B:$B,'HeartRate-2022-03-21-1647950188'!$A:$A,Data_Extraction!I$2,'HeartRate-2022-03-21-1647950188'!$C:$C,Data_Extraction!$A501),"")</f>
        <v/>
      </c>
      <c r="J501" s="8">
        <f t="shared" si="43"/>
        <v>93</v>
      </c>
      <c r="N501" s="11">
        <f>Data_Extraction!A501</f>
        <v>44634.479861111111</v>
      </c>
      <c r="O501" s="15">
        <f t="shared" si="44"/>
        <v>44634</v>
      </c>
      <c r="P501" s="16">
        <f t="shared" si="45"/>
        <v>0.47986111111111113</v>
      </c>
      <c r="Q501" s="12">
        <f>IF(Data_Extraction!B501="",Data_Extraction!$J501*(Q$1),Data_Extraction!B501)</f>
        <v>83.7</v>
      </c>
      <c r="R501" s="12">
        <f>IF(Data_Extraction!C501="",Data_Extraction!$J501*(R$1),Data_Extraction!C501)</f>
        <v>101</v>
      </c>
      <c r="S501" s="12">
        <f>IF(Data_Extraction!D501="",Data_Extraction!$J501*(S$1),Data_Extraction!D501)</f>
        <v>96.72</v>
      </c>
      <c r="T501" s="12">
        <f>IF(Data_Extraction!E501="",Data_Extraction!$J501*(T$1),Data_Extraction!E501)</f>
        <v>88.35</v>
      </c>
      <c r="U501" s="12">
        <f>IF(Data_Extraction!F501="",Data_Extraction!$J501*(U$1),Data_Extraction!F501)</f>
        <v>91.14</v>
      </c>
      <c r="V501" s="12">
        <f>IF(Data_Extraction!G501="",Data_Extraction!$J501*(V$1),Data_Extraction!G501)</f>
        <v>88</v>
      </c>
      <c r="W501" s="12">
        <f>IF(Data_Extraction!H501="",Data_Extraction!$J501*(W$1),Data_Extraction!H501)</f>
        <v>90</v>
      </c>
      <c r="X501" s="12">
        <f>IF(Data_Extraction!I501="",Data_Extraction!$J501*(X$1),Data_Extraction!I501)</f>
        <v>90.21</v>
      </c>
      <c r="Y501" s="13">
        <f t="shared" si="42"/>
        <v>91.14</v>
      </c>
      <c r="Z501" s="17" t="str">
        <f t="shared" si="46"/>
        <v>Afternoon</v>
      </c>
      <c r="AA501" s="14" t="str">
        <f>VLOOKUP($N501,'HeartRate-2022-03-21-1647950188'!$C:$G,2,0)</f>
        <v>Hands on</v>
      </c>
      <c r="AB501" s="14" t="str">
        <f>VLOOKUP($N501,'HeartRate-2022-03-21-1647950188'!$C:$G,3,0)</f>
        <v>Off Campus</v>
      </c>
      <c r="AC501" s="14" t="str">
        <f>VLOOKUP($N501,'HeartRate-2022-03-21-1647950188'!$C:$G,4,0)</f>
        <v>Standing</v>
      </c>
      <c r="AD501" s="14" t="str">
        <f>VLOOKUP($N501,'HeartRate-2022-03-21-1647950188'!$C:$G,5,0)</f>
        <v>Technical Contexts</v>
      </c>
      <c r="AE501">
        <f t="shared" si="47"/>
        <v>0</v>
      </c>
      <c r="AF501" s="18">
        <v>44634</v>
      </c>
      <c r="AG501" s="19">
        <v>0.47986111111111113</v>
      </c>
    </row>
    <row r="502" spans="1:33" x14ac:dyDescent="0.3">
      <c r="A502" s="5">
        <v>44634.480023148149</v>
      </c>
      <c r="B502" t="str">
        <f>IFERROR(AVERAGEIFS('HeartRate-2022-03-21-1647950188'!$B:$B,'HeartRate-2022-03-21-1647950188'!$A:$A,Data_Extraction!B$2,'HeartRate-2022-03-21-1647950188'!$C:$C,Data_Extraction!$A502),"")</f>
        <v/>
      </c>
      <c r="C502">
        <f>IFERROR(AVERAGEIFS('HeartRate-2022-03-21-1647950188'!$B:$B,'HeartRate-2022-03-21-1647950188'!$A:$A,Data_Extraction!C$2,'HeartRate-2022-03-21-1647950188'!$C:$C,Data_Extraction!$A502),"")</f>
        <v>82</v>
      </c>
      <c r="D502" t="str">
        <f>IFERROR(AVERAGEIFS('HeartRate-2022-03-21-1647950188'!$B:$B,'HeartRate-2022-03-21-1647950188'!$A:$A,Data_Extraction!D$2,'HeartRate-2022-03-21-1647950188'!$C:$C,Data_Extraction!$A502),"")</f>
        <v/>
      </c>
      <c r="E502" t="str">
        <f>IFERROR(AVERAGEIFS('HeartRate-2022-03-21-1647950188'!$B:$B,'HeartRate-2022-03-21-1647950188'!$A:$A,Data_Extraction!E$2,'HeartRate-2022-03-21-1647950188'!$C:$C,Data_Extraction!$A502),"")</f>
        <v/>
      </c>
      <c r="F502" t="str">
        <f>IFERROR(AVERAGEIFS('HeartRate-2022-03-21-1647950188'!$B:$B,'HeartRate-2022-03-21-1647950188'!$A:$A,Data_Extraction!F$2,'HeartRate-2022-03-21-1647950188'!$C:$C,Data_Extraction!$A502),"")</f>
        <v/>
      </c>
      <c r="G502" t="str">
        <f>IFERROR(AVERAGEIFS('HeartRate-2022-03-21-1647950188'!$B:$B,'HeartRate-2022-03-21-1647950188'!$A:$A,Data_Extraction!G$2,'HeartRate-2022-03-21-1647950188'!$C:$C,Data_Extraction!$A502),"")</f>
        <v/>
      </c>
      <c r="H502" t="str">
        <f>IFERROR(AVERAGEIFS('HeartRate-2022-03-21-1647950188'!$B:$B,'HeartRate-2022-03-21-1647950188'!$A:$A,Data_Extraction!H$2,'HeartRate-2022-03-21-1647950188'!$C:$C,Data_Extraction!$A502),"")</f>
        <v/>
      </c>
      <c r="I502" t="str">
        <f>IFERROR(AVERAGEIFS('HeartRate-2022-03-21-1647950188'!$B:$B,'HeartRate-2022-03-21-1647950188'!$A:$A,Data_Extraction!I$2,'HeartRate-2022-03-21-1647950188'!$C:$C,Data_Extraction!$A502),"")</f>
        <v/>
      </c>
      <c r="J502" s="8">
        <f t="shared" si="43"/>
        <v>82</v>
      </c>
      <c r="N502" s="11">
        <f>Data_Extraction!A502</f>
        <v>44634.480023148149</v>
      </c>
      <c r="O502" s="15">
        <f t="shared" si="44"/>
        <v>44634</v>
      </c>
      <c r="P502" s="16">
        <f t="shared" si="45"/>
        <v>0.48002314814814812</v>
      </c>
      <c r="Q502" s="12">
        <f>IF(Data_Extraction!B502="",Data_Extraction!$J502*(Q$1),Data_Extraction!B502)</f>
        <v>73.8</v>
      </c>
      <c r="R502" s="12">
        <f>IF(Data_Extraction!C502="",Data_Extraction!$J502*(R$1),Data_Extraction!C502)</f>
        <v>82</v>
      </c>
      <c r="S502" s="12">
        <f>IF(Data_Extraction!D502="",Data_Extraction!$J502*(S$1),Data_Extraction!D502)</f>
        <v>85.28</v>
      </c>
      <c r="T502" s="12">
        <f>IF(Data_Extraction!E502="",Data_Extraction!$J502*(T$1),Data_Extraction!E502)</f>
        <v>77.899999999999991</v>
      </c>
      <c r="U502" s="12">
        <f>IF(Data_Extraction!F502="",Data_Extraction!$J502*(U$1),Data_Extraction!F502)</f>
        <v>80.36</v>
      </c>
      <c r="V502" s="12">
        <f>IF(Data_Extraction!G502="",Data_Extraction!$J502*(V$1),Data_Extraction!G502)</f>
        <v>74.62</v>
      </c>
      <c r="W502" s="12">
        <f>IF(Data_Extraction!H502="",Data_Extraction!$J502*(W$1),Data_Extraction!H502)</f>
        <v>87.740000000000009</v>
      </c>
      <c r="X502" s="12">
        <f>IF(Data_Extraction!I502="",Data_Extraction!$J502*(X$1),Data_Extraction!I502)</f>
        <v>79.539999999999992</v>
      </c>
      <c r="Y502" s="13">
        <f t="shared" si="42"/>
        <v>80.155000000000001</v>
      </c>
      <c r="Z502" s="17" t="str">
        <f t="shared" si="46"/>
        <v>Afternoon</v>
      </c>
      <c r="AA502" s="14" t="str">
        <f>VLOOKUP($N502,'HeartRate-2022-03-21-1647950188'!$C:$G,2,0)</f>
        <v>Hands on</v>
      </c>
      <c r="AB502" s="14" t="str">
        <f>VLOOKUP($N502,'HeartRate-2022-03-21-1647950188'!$C:$G,3,0)</f>
        <v>Off Campus</v>
      </c>
      <c r="AC502" s="14" t="str">
        <f>VLOOKUP($N502,'HeartRate-2022-03-21-1647950188'!$C:$G,4,0)</f>
        <v>Standing</v>
      </c>
      <c r="AD502" s="14" t="str">
        <f>VLOOKUP($N502,'HeartRate-2022-03-21-1647950188'!$C:$G,5,0)</f>
        <v>Technical Contexts</v>
      </c>
      <c r="AE502">
        <f t="shared" si="47"/>
        <v>0</v>
      </c>
      <c r="AF502" s="18">
        <v>44634</v>
      </c>
      <c r="AG502" s="19">
        <v>0.48002314814814812</v>
      </c>
    </row>
    <row r="503" spans="1:33" x14ac:dyDescent="0.3">
      <c r="A503" s="5">
        <v>44634.480543981481</v>
      </c>
      <c r="B503">
        <f>IFERROR(AVERAGEIFS('HeartRate-2022-03-21-1647950188'!$B:$B,'HeartRate-2022-03-21-1647950188'!$A:$A,Data_Extraction!B$2,'HeartRate-2022-03-21-1647950188'!$C:$C,Data_Extraction!$A503),"")</f>
        <v>110</v>
      </c>
      <c r="C503" t="str">
        <f>IFERROR(AVERAGEIFS('HeartRate-2022-03-21-1647950188'!$B:$B,'HeartRate-2022-03-21-1647950188'!$A:$A,Data_Extraction!C$2,'HeartRate-2022-03-21-1647950188'!$C:$C,Data_Extraction!$A503),"")</f>
        <v/>
      </c>
      <c r="D503" t="str">
        <f>IFERROR(AVERAGEIFS('HeartRate-2022-03-21-1647950188'!$B:$B,'HeartRate-2022-03-21-1647950188'!$A:$A,Data_Extraction!D$2,'HeartRate-2022-03-21-1647950188'!$C:$C,Data_Extraction!$A503),"")</f>
        <v/>
      </c>
      <c r="E503" t="str">
        <f>IFERROR(AVERAGEIFS('HeartRate-2022-03-21-1647950188'!$B:$B,'HeartRate-2022-03-21-1647950188'!$A:$A,Data_Extraction!E$2,'HeartRate-2022-03-21-1647950188'!$C:$C,Data_Extraction!$A503),"")</f>
        <v/>
      </c>
      <c r="F503" t="str">
        <f>IFERROR(AVERAGEIFS('HeartRate-2022-03-21-1647950188'!$B:$B,'HeartRate-2022-03-21-1647950188'!$A:$A,Data_Extraction!F$2,'HeartRate-2022-03-21-1647950188'!$C:$C,Data_Extraction!$A503),"")</f>
        <v/>
      </c>
      <c r="G503" t="str">
        <f>IFERROR(AVERAGEIFS('HeartRate-2022-03-21-1647950188'!$B:$B,'HeartRate-2022-03-21-1647950188'!$A:$A,Data_Extraction!G$2,'HeartRate-2022-03-21-1647950188'!$C:$C,Data_Extraction!$A503),"")</f>
        <v/>
      </c>
      <c r="H503" t="str">
        <f>IFERROR(AVERAGEIFS('HeartRate-2022-03-21-1647950188'!$B:$B,'HeartRate-2022-03-21-1647950188'!$A:$A,Data_Extraction!H$2,'HeartRate-2022-03-21-1647950188'!$C:$C,Data_Extraction!$A503),"")</f>
        <v/>
      </c>
      <c r="I503" t="str">
        <f>IFERROR(AVERAGEIFS('HeartRate-2022-03-21-1647950188'!$B:$B,'HeartRate-2022-03-21-1647950188'!$A:$A,Data_Extraction!I$2,'HeartRate-2022-03-21-1647950188'!$C:$C,Data_Extraction!$A503),"")</f>
        <v/>
      </c>
      <c r="J503" s="8">
        <f t="shared" si="43"/>
        <v>110</v>
      </c>
      <c r="N503" s="11">
        <f>Data_Extraction!A503</f>
        <v>44634.480543981481</v>
      </c>
      <c r="O503" s="15">
        <f t="shared" si="44"/>
        <v>44634</v>
      </c>
      <c r="P503" s="16">
        <f t="shared" si="45"/>
        <v>0.48054398148148153</v>
      </c>
      <c r="Q503" s="12">
        <f>IF(Data_Extraction!B503="",Data_Extraction!$J503*(Q$1),Data_Extraction!B503)</f>
        <v>110</v>
      </c>
      <c r="R503" s="12">
        <f>IF(Data_Extraction!C503="",Data_Extraction!$J503*(R$1),Data_Extraction!C503)</f>
        <v>101.2</v>
      </c>
      <c r="S503" s="12">
        <f>IF(Data_Extraction!D503="",Data_Extraction!$J503*(S$1),Data_Extraction!D503)</f>
        <v>114.4</v>
      </c>
      <c r="T503" s="12">
        <f>IF(Data_Extraction!E503="",Data_Extraction!$J503*(T$1),Data_Extraction!E503)</f>
        <v>104.5</v>
      </c>
      <c r="U503" s="12">
        <f>IF(Data_Extraction!F503="",Data_Extraction!$J503*(U$1),Data_Extraction!F503)</f>
        <v>107.8</v>
      </c>
      <c r="V503" s="12">
        <f>IF(Data_Extraction!G503="",Data_Extraction!$J503*(V$1),Data_Extraction!G503)</f>
        <v>100.10000000000001</v>
      </c>
      <c r="W503" s="12">
        <f>IF(Data_Extraction!H503="",Data_Extraction!$J503*(W$1),Data_Extraction!H503)</f>
        <v>117.7</v>
      </c>
      <c r="X503" s="12">
        <f>IF(Data_Extraction!I503="",Data_Extraction!$J503*(X$1),Data_Extraction!I503)</f>
        <v>106.7</v>
      </c>
      <c r="Y503" s="13">
        <f t="shared" si="42"/>
        <v>107.80000000000001</v>
      </c>
      <c r="Z503" s="17" t="str">
        <f t="shared" si="46"/>
        <v>Afternoon</v>
      </c>
      <c r="AA503" s="14" t="str">
        <f>VLOOKUP($N503,'HeartRate-2022-03-21-1647950188'!$C:$G,2,0)</f>
        <v>Hands on</v>
      </c>
      <c r="AB503" s="14" t="str">
        <f>VLOOKUP($N503,'HeartRate-2022-03-21-1647950188'!$C:$G,3,0)</f>
        <v>Off Campus</v>
      </c>
      <c r="AC503" s="14" t="str">
        <f>VLOOKUP($N503,'HeartRate-2022-03-21-1647950188'!$C:$G,4,0)</f>
        <v>Standing</v>
      </c>
      <c r="AD503" s="14" t="str">
        <f>VLOOKUP($N503,'HeartRate-2022-03-21-1647950188'!$C:$G,5,0)</f>
        <v>Technical Contexts</v>
      </c>
      <c r="AE503">
        <f t="shared" si="47"/>
        <v>0</v>
      </c>
      <c r="AF503" s="18">
        <v>44634</v>
      </c>
      <c r="AG503" s="19">
        <v>0.48054398148148153</v>
      </c>
    </row>
    <row r="504" spans="1:33" x14ac:dyDescent="0.3">
      <c r="A504" s="5">
        <v>44634.480578703704</v>
      </c>
      <c r="B504" t="str">
        <f>IFERROR(AVERAGEIFS('HeartRate-2022-03-21-1647950188'!$B:$B,'HeartRate-2022-03-21-1647950188'!$A:$A,Data_Extraction!B$2,'HeartRate-2022-03-21-1647950188'!$C:$C,Data_Extraction!$A504),"")</f>
        <v/>
      </c>
      <c r="C504" t="str">
        <f>IFERROR(AVERAGEIFS('HeartRate-2022-03-21-1647950188'!$B:$B,'HeartRate-2022-03-21-1647950188'!$A:$A,Data_Extraction!C$2,'HeartRate-2022-03-21-1647950188'!$C:$C,Data_Extraction!$A504),"")</f>
        <v/>
      </c>
      <c r="D504" t="str">
        <f>IFERROR(AVERAGEIFS('HeartRate-2022-03-21-1647950188'!$B:$B,'HeartRate-2022-03-21-1647950188'!$A:$A,Data_Extraction!D$2,'HeartRate-2022-03-21-1647950188'!$C:$C,Data_Extraction!$A504),"")</f>
        <v/>
      </c>
      <c r="E504" t="str">
        <f>IFERROR(AVERAGEIFS('HeartRate-2022-03-21-1647950188'!$B:$B,'HeartRate-2022-03-21-1647950188'!$A:$A,Data_Extraction!E$2,'HeartRate-2022-03-21-1647950188'!$C:$C,Data_Extraction!$A504),"")</f>
        <v/>
      </c>
      <c r="F504" t="str">
        <f>IFERROR(AVERAGEIFS('HeartRate-2022-03-21-1647950188'!$B:$B,'HeartRate-2022-03-21-1647950188'!$A:$A,Data_Extraction!F$2,'HeartRate-2022-03-21-1647950188'!$C:$C,Data_Extraction!$A504),"")</f>
        <v/>
      </c>
      <c r="G504" t="str">
        <f>IFERROR(AVERAGEIFS('HeartRate-2022-03-21-1647950188'!$B:$B,'HeartRate-2022-03-21-1647950188'!$A:$A,Data_Extraction!G$2,'HeartRate-2022-03-21-1647950188'!$C:$C,Data_Extraction!$A504),"")</f>
        <v/>
      </c>
      <c r="H504">
        <f>IFERROR(AVERAGEIFS('HeartRate-2022-03-21-1647950188'!$B:$B,'HeartRate-2022-03-21-1647950188'!$A:$A,Data_Extraction!H$2,'HeartRate-2022-03-21-1647950188'!$C:$C,Data_Extraction!$A504),"")</f>
        <v>82</v>
      </c>
      <c r="I504" t="str">
        <f>IFERROR(AVERAGEIFS('HeartRate-2022-03-21-1647950188'!$B:$B,'HeartRate-2022-03-21-1647950188'!$A:$A,Data_Extraction!I$2,'HeartRate-2022-03-21-1647950188'!$C:$C,Data_Extraction!$A504),"")</f>
        <v/>
      </c>
      <c r="J504" s="8">
        <f t="shared" si="43"/>
        <v>82</v>
      </c>
      <c r="N504" s="11">
        <f>Data_Extraction!A504</f>
        <v>44634.480578703704</v>
      </c>
      <c r="O504" s="15">
        <f t="shared" si="44"/>
        <v>44634</v>
      </c>
      <c r="P504" s="16">
        <f t="shared" si="45"/>
        <v>0.4805787037037037</v>
      </c>
      <c r="Q504" s="12">
        <f>IF(Data_Extraction!B504="",Data_Extraction!$J504*(Q$1),Data_Extraction!B504)</f>
        <v>73.8</v>
      </c>
      <c r="R504" s="12">
        <f>IF(Data_Extraction!C504="",Data_Extraction!$J504*(R$1),Data_Extraction!C504)</f>
        <v>75.44</v>
      </c>
      <c r="S504" s="12">
        <f>IF(Data_Extraction!D504="",Data_Extraction!$J504*(S$1),Data_Extraction!D504)</f>
        <v>85.28</v>
      </c>
      <c r="T504" s="12">
        <f>IF(Data_Extraction!E504="",Data_Extraction!$J504*(T$1),Data_Extraction!E504)</f>
        <v>77.899999999999991</v>
      </c>
      <c r="U504" s="12">
        <f>IF(Data_Extraction!F504="",Data_Extraction!$J504*(U$1),Data_Extraction!F504)</f>
        <v>80.36</v>
      </c>
      <c r="V504" s="12">
        <f>IF(Data_Extraction!G504="",Data_Extraction!$J504*(V$1),Data_Extraction!G504)</f>
        <v>74.62</v>
      </c>
      <c r="W504" s="12">
        <f>IF(Data_Extraction!H504="",Data_Extraction!$J504*(W$1),Data_Extraction!H504)</f>
        <v>82</v>
      </c>
      <c r="X504" s="12">
        <f>IF(Data_Extraction!I504="",Data_Extraction!$J504*(X$1),Data_Extraction!I504)</f>
        <v>79.539999999999992</v>
      </c>
      <c r="Y504" s="13">
        <f t="shared" si="42"/>
        <v>78.617500000000007</v>
      </c>
      <c r="Z504" s="17" t="str">
        <f t="shared" si="46"/>
        <v>Afternoon</v>
      </c>
      <c r="AA504" s="14" t="str">
        <f>VLOOKUP($N504,'HeartRate-2022-03-21-1647950188'!$C:$G,2,0)</f>
        <v>Hands on</v>
      </c>
      <c r="AB504" s="14" t="str">
        <f>VLOOKUP($N504,'HeartRate-2022-03-21-1647950188'!$C:$G,3,0)</f>
        <v>Off Campus</v>
      </c>
      <c r="AC504" s="14" t="str">
        <f>VLOOKUP($N504,'HeartRate-2022-03-21-1647950188'!$C:$G,4,0)</f>
        <v>Standing</v>
      </c>
      <c r="AD504" s="14" t="str">
        <f>VLOOKUP($N504,'HeartRate-2022-03-21-1647950188'!$C:$G,5,0)</f>
        <v>Technical Contexts</v>
      </c>
      <c r="AE504">
        <f t="shared" si="47"/>
        <v>0</v>
      </c>
      <c r="AF504" s="18">
        <v>44634</v>
      </c>
      <c r="AG504" s="19">
        <v>0.4805787037037037</v>
      </c>
    </row>
    <row r="505" spans="1:33" x14ac:dyDescent="0.3">
      <c r="A505" s="5">
        <v>44634.480752314812</v>
      </c>
      <c r="B505" t="str">
        <f>IFERROR(AVERAGEIFS('HeartRate-2022-03-21-1647950188'!$B:$B,'HeartRate-2022-03-21-1647950188'!$A:$A,Data_Extraction!B$2,'HeartRate-2022-03-21-1647950188'!$C:$C,Data_Extraction!$A505),"")</f>
        <v/>
      </c>
      <c r="C505" t="str">
        <f>IFERROR(AVERAGEIFS('HeartRate-2022-03-21-1647950188'!$B:$B,'HeartRate-2022-03-21-1647950188'!$A:$A,Data_Extraction!C$2,'HeartRate-2022-03-21-1647950188'!$C:$C,Data_Extraction!$A505),"")</f>
        <v/>
      </c>
      <c r="D505" t="str">
        <f>IFERROR(AVERAGEIFS('HeartRate-2022-03-21-1647950188'!$B:$B,'HeartRate-2022-03-21-1647950188'!$A:$A,Data_Extraction!D$2,'HeartRate-2022-03-21-1647950188'!$C:$C,Data_Extraction!$A505),"")</f>
        <v/>
      </c>
      <c r="E505" t="str">
        <f>IFERROR(AVERAGEIFS('HeartRate-2022-03-21-1647950188'!$B:$B,'HeartRate-2022-03-21-1647950188'!$A:$A,Data_Extraction!E$2,'HeartRate-2022-03-21-1647950188'!$C:$C,Data_Extraction!$A505),"")</f>
        <v/>
      </c>
      <c r="F505" t="str">
        <f>IFERROR(AVERAGEIFS('HeartRate-2022-03-21-1647950188'!$B:$B,'HeartRate-2022-03-21-1647950188'!$A:$A,Data_Extraction!F$2,'HeartRate-2022-03-21-1647950188'!$C:$C,Data_Extraction!$A505),"")</f>
        <v/>
      </c>
      <c r="G505" t="str">
        <f>IFERROR(AVERAGEIFS('HeartRate-2022-03-21-1647950188'!$B:$B,'HeartRate-2022-03-21-1647950188'!$A:$A,Data_Extraction!G$2,'HeartRate-2022-03-21-1647950188'!$C:$C,Data_Extraction!$A505),"")</f>
        <v/>
      </c>
      <c r="H505" t="str">
        <f>IFERROR(AVERAGEIFS('HeartRate-2022-03-21-1647950188'!$B:$B,'HeartRate-2022-03-21-1647950188'!$A:$A,Data_Extraction!H$2,'HeartRate-2022-03-21-1647950188'!$C:$C,Data_Extraction!$A505),"")</f>
        <v/>
      </c>
      <c r="I505">
        <f>IFERROR(AVERAGEIFS('HeartRate-2022-03-21-1647950188'!$B:$B,'HeartRate-2022-03-21-1647950188'!$A:$A,Data_Extraction!I$2,'HeartRate-2022-03-21-1647950188'!$C:$C,Data_Extraction!$A505),"")</f>
        <v>106</v>
      </c>
      <c r="J505" s="8">
        <f t="shared" si="43"/>
        <v>106</v>
      </c>
      <c r="N505" s="11">
        <f>Data_Extraction!A505</f>
        <v>44634.480752314812</v>
      </c>
      <c r="O505" s="15">
        <f t="shared" si="44"/>
        <v>44634</v>
      </c>
      <c r="P505" s="16">
        <f t="shared" si="45"/>
        <v>0.48075231481481479</v>
      </c>
      <c r="Q505" s="12">
        <f>IF(Data_Extraction!B505="",Data_Extraction!$J505*(Q$1),Data_Extraction!B505)</f>
        <v>95.4</v>
      </c>
      <c r="R505" s="12">
        <f>IF(Data_Extraction!C505="",Data_Extraction!$J505*(R$1),Data_Extraction!C505)</f>
        <v>97.52000000000001</v>
      </c>
      <c r="S505" s="12">
        <f>IF(Data_Extraction!D505="",Data_Extraction!$J505*(S$1),Data_Extraction!D505)</f>
        <v>110.24000000000001</v>
      </c>
      <c r="T505" s="12">
        <f>IF(Data_Extraction!E505="",Data_Extraction!$J505*(T$1),Data_Extraction!E505)</f>
        <v>100.69999999999999</v>
      </c>
      <c r="U505" s="12">
        <f>IF(Data_Extraction!F505="",Data_Extraction!$J505*(U$1),Data_Extraction!F505)</f>
        <v>103.88</v>
      </c>
      <c r="V505" s="12">
        <f>IF(Data_Extraction!G505="",Data_Extraction!$J505*(V$1),Data_Extraction!G505)</f>
        <v>96.460000000000008</v>
      </c>
      <c r="W505" s="12">
        <f>IF(Data_Extraction!H505="",Data_Extraction!$J505*(W$1),Data_Extraction!H505)</f>
        <v>113.42</v>
      </c>
      <c r="X505" s="12">
        <f>IF(Data_Extraction!I505="",Data_Extraction!$J505*(X$1),Data_Extraction!I505)</f>
        <v>106</v>
      </c>
      <c r="Y505" s="13">
        <f t="shared" si="42"/>
        <v>102.9525</v>
      </c>
      <c r="Z505" s="17" t="str">
        <f t="shared" si="46"/>
        <v>Afternoon</v>
      </c>
      <c r="AA505" s="14" t="str">
        <f>VLOOKUP($N505,'HeartRate-2022-03-21-1647950188'!$C:$G,2,0)</f>
        <v>Hands on</v>
      </c>
      <c r="AB505" s="14" t="str">
        <f>VLOOKUP($N505,'HeartRate-2022-03-21-1647950188'!$C:$G,3,0)</f>
        <v>Off Campus</v>
      </c>
      <c r="AC505" s="14" t="str">
        <f>VLOOKUP($N505,'HeartRate-2022-03-21-1647950188'!$C:$G,4,0)</f>
        <v>Standing</v>
      </c>
      <c r="AD505" s="14" t="str">
        <f>VLOOKUP($N505,'HeartRate-2022-03-21-1647950188'!$C:$G,5,0)</f>
        <v>Technical Contexts</v>
      </c>
      <c r="AE505">
        <f t="shared" si="47"/>
        <v>0</v>
      </c>
      <c r="AF505" s="18">
        <v>44634</v>
      </c>
      <c r="AG505" s="19">
        <v>0.48075231481481479</v>
      </c>
    </row>
    <row r="506" spans="1:33" x14ac:dyDescent="0.3">
      <c r="A506" s="5">
        <v>44634.481238425928</v>
      </c>
      <c r="B506">
        <f>IFERROR(AVERAGEIFS('HeartRate-2022-03-21-1647950188'!$B:$B,'HeartRate-2022-03-21-1647950188'!$A:$A,Data_Extraction!B$2,'HeartRate-2022-03-21-1647950188'!$C:$C,Data_Extraction!$A506),"")</f>
        <v>92</v>
      </c>
      <c r="C506" t="str">
        <f>IFERROR(AVERAGEIFS('HeartRate-2022-03-21-1647950188'!$B:$B,'HeartRate-2022-03-21-1647950188'!$A:$A,Data_Extraction!C$2,'HeartRate-2022-03-21-1647950188'!$C:$C,Data_Extraction!$A506),"")</f>
        <v/>
      </c>
      <c r="D506" t="str">
        <f>IFERROR(AVERAGEIFS('HeartRate-2022-03-21-1647950188'!$B:$B,'HeartRate-2022-03-21-1647950188'!$A:$A,Data_Extraction!D$2,'HeartRate-2022-03-21-1647950188'!$C:$C,Data_Extraction!$A506),"")</f>
        <v/>
      </c>
      <c r="E506" t="str">
        <f>IFERROR(AVERAGEIFS('HeartRate-2022-03-21-1647950188'!$B:$B,'HeartRate-2022-03-21-1647950188'!$A:$A,Data_Extraction!E$2,'HeartRate-2022-03-21-1647950188'!$C:$C,Data_Extraction!$A506),"")</f>
        <v/>
      </c>
      <c r="F506" t="str">
        <f>IFERROR(AVERAGEIFS('HeartRate-2022-03-21-1647950188'!$B:$B,'HeartRate-2022-03-21-1647950188'!$A:$A,Data_Extraction!F$2,'HeartRate-2022-03-21-1647950188'!$C:$C,Data_Extraction!$A506),"")</f>
        <v/>
      </c>
      <c r="G506" t="str">
        <f>IFERROR(AVERAGEIFS('HeartRate-2022-03-21-1647950188'!$B:$B,'HeartRate-2022-03-21-1647950188'!$A:$A,Data_Extraction!G$2,'HeartRate-2022-03-21-1647950188'!$C:$C,Data_Extraction!$A506),"")</f>
        <v/>
      </c>
      <c r="H506" t="str">
        <f>IFERROR(AVERAGEIFS('HeartRate-2022-03-21-1647950188'!$B:$B,'HeartRate-2022-03-21-1647950188'!$A:$A,Data_Extraction!H$2,'HeartRate-2022-03-21-1647950188'!$C:$C,Data_Extraction!$A506),"")</f>
        <v/>
      </c>
      <c r="I506">
        <f>IFERROR(AVERAGEIFS('HeartRate-2022-03-21-1647950188'!$B:$B,'HeartRate-2022-03-21-1647950188'!$A:$A,Data_Extraction!I$2,'HeartRate-2022-03-21-1647950188'!$C:$C,Data_Extraction!$A506),"")</f>
        <v>106</v>
      </c>
      <c r="J506" s="8">
        <f t="shared" si="43"/>
        <v>99</v>
      </c>
      <c r="N506" s="11">
        <f>Data_Extraction!A506</f>
        <v>44634.481238425928</v>
      </c>
      <c r="O506" s="15">
        <f t="shared" si="44"/>
        <v>44634</v>
      </c>
      <c r="P506" s="16">
        <f t="shared" si="45"/>
        <v>0.48123842592592592</v>
      </c>
      <c r="Q506" s="12">
        <f>IF(Data_Extraction!B506="",Data_Extraction!$J506*(Q$1),Data_Extraction!B506)</f>
        <v>92</v>
      </c>
      <c r="R506" s="12">
        <f>IF(Data_Extraction!C506="",Data_Extraction!$J506*(R$1),Data_Extraction!C506)</f>
        <v>91.08</v>
      </c>
      <c r="S506" s="12">
        <f>IF(Data_Extraction!D506="",Data_Extraction!$J506*(S$1),Data_Extraction!D506)</f>
        <v>102.96000000000001</v>
      </c>
      <c r="T506" s="12">
        <f>IF(Data_Extraction!E506="",Data_Extraction!$J506*(T$1),Data_Extraction!E506)</f>
        <v>94.05</v>
      </c>
      <c r="U506" s="12">
        <f>IF(Data_Extraction!F506="",Data_Extraction!$J506*(U$1),Data_Extraction!F506)</f>
        <v>97.02</v>
      </c>
      <c r="V506" s="12">
        <f>IF(Data_Extraction!G506="",Data_Extraction!$J506*(V$1),Data_Extraction!G506)</f>
        <v>90.09</v>
      </c>
      <c r="W506" s="12">
        <f>IF(Data_Extraction!H506="",Data_Extraction!$J506*(W$1),Data_Extraction!H506)</f>
        <v>105.93</v>
      </c>
      <c r="X506" s="12">
        <f>IF(Data_Extraction!I506="",Data_Extraction!$J506*(X$1),Data_Extraction!I506)</f>
        <v>106</v>
      </c>
      <c r="Y506" s="13">
        <f t="shared" si="42"/>
        <v>97.391249999999985</v>
      </c>
      <c r="Z506" s="17" t="str">
        <f t="shared" si="46"/>
        <v>Afternoon</v>
      </c>
      <c r="AA506" s="14" t="str">
        <f>VLOOKUP($N506,'HeartRate-2022-03-21-1647950188'!$C:$G,2,0)</f>
        <v>Hands on</v>
      </c>
      <c r="AB506" s="14" t="str">
        <f>VLOOKUP($N506,'HeartRate-2022-03-21-1647950188'!$C:$G,3,0)</f>
        <v>Off Campus</v>
      </c>
      <c r="AC506" s="14" t="str">
        <f>VLOOKUP($N506,'HeartRate-2022-03-21-1647950188'!$C:$G,4,0)</f>
        <v>Standing</v>
      </c>
      <c r="AD506" s="14" t="str">
        <f>VLOOKUP($N506,'HeartRate-2022-03-21-1647950188'!$C:$G,5,0)</f>
        <v>Technical Contexts</v>
      </c>
      <c r="AE506">
        <f t="shared" si="47"/>
        <v>0</v>
      </c>
      <c r="AF506" s="18">
        <v>44634</v>
      </c>
      <c r="AG506" s="19">
        <v>0.48123842592592592</v>
      </c>
    </row>
    <row r="507" spans="1:33" x14ac:dyDescent="0.3">
      <c r="A507" s="5">
        <v>44634.481678240743</v>
      </c>
      <c r="B507">
        <f>IFERROR(AVERAGEIFS('HeartRate-2022-03-21-1647950188'!$B:$B,'HeartRate-2022-03-21-1647950188'!$A:$A,Data_Extraction!B$2,'HeartRate-2022-03-21-1647950188'!$C:$C,Data_Extraction!$A507),"")</f>
        <v>91</v>
      </c>
      <c r="C507" t="str">
        <f>IFERROR(AVERAGEIFS('HeartRate-2022-03-21-1647950188'!$B:$B,'HeartRate-2022-03-21-1647950188'!$A:$A,Data_Extraction!C$2,'HeartRate-2022-03-21-1647950188'!$C:$C,Data_Extraction!$A507),"")</f>
        <v/>
      </c>
      <c r="D507" t="str">
        <f>IFERROR(AVERAGEIFS('HeartRate-2022-03-21-1647950188'!$B:$B,'HeartRate-2022-03-21-1647950188'!$A:$A,Data_Extraction!D$2,'HeartRate-2022-03-21-1647950188'!$C:$C,Data_Extraction!$A507),"")</f>
        <v/>
      </c>
      <c r="E507" t="str">
        <f>IFERROR(AVERAGEIFS('HeartRate-2022-03-21-1647950188'!$B:$B,'HeartRate-2022-03-21-1647950188'!$A:$A,Data_Extraction!E$2,'HeartRate-2022-03-21-1647950188'!$C:$C,Data_Extraction!$A507),"")</f>
        <v/>
      </c>
      <c r="F507" t="str">
        <f>IFERROR(AVERAGEIFS('HeartRate-2022-03-21-1647950188'!$B:$B,'HeartRate-2022-03-21-1647950188'!$A:$A,Data_Extraction!F$2,'HeartRate-2022-03-21-1647950188'!$C:$C,Data_Extraction!$A507),"")</f>
        <v/>
      </c>
      <c r="G507" t="str">
        <f>IFERROR(AVERAGEIFS('HeartRate-2022-03-21-1647950188'!$B:$B,'HeartRate-2022-03-21-1647950188'!$A:$A,Data_Extraction!G$2,'HeartRate-2022-03-21-1647950188'!$C:$C,Data_Extraction!$A507),"")</f>
        <v/>
      </c>
      <c r="H507" t="str">
        <f>IFERROR(AVERAGEIFS('HeartRate-2022-03-21-1647950188'!$B:$B,'HeartRate-2022-03-21-1647950188'!$A:$A,Data_Extraction!H$2,'HeartRate-2022-03-21-1647950188'!$C:$C,Data_Extraction!$A507),"")</f>
        <v/>
      </c>
      <c r="I507" t="str">
        <f>IFERROR(AVERAGEIFS('HeartRate-2022-03-21-1647950188'!$B:$B,'HeartRate-2022-03-21-1647950188'!$A:$A,Data_Extraction!I$2,'HeartRate-2022-03-21-1647950188'!$C:$C,Data_Extraction!$A507),"")</f>
        <v/>
      </c>
      <c r="J507" s="8">
        <f t="shared" si="43"/>
        <v>91</v>
      </c>
      <c r="N507" s="11">
        <f>Data_Extraction!A507</f>
        <v>44634.481678240743</v>
      </c>
      <c r="O507" s="15">
        <f t="shared" si="44"/>
        <v>44634</v>
      </c>
      <c r="P507" s="16">
        <f t="shared" si="45"/>
        <v>0.48167824074074073</v>
      </c>
      <c r="Q507" s="12">
        <f>IF(Data_Extraction!B507="",Data_Extraction!$J507*(Q$1),Data_Extraction!B507)</f>
        <v>91</v>
      </c>
      <c r="R507" s="12">
        <f>IF(Data_Extraction!C507="",Data_Extraction!$J507*(R$1),Data_Extraction!C507)</f>
        <v>83.72</v>
      </c>
      <c r="S507" s="12">
        <f>IF(Data_Extraction!D507="",Data_Extraction!$J507*(S$1),Data_Extraction!D507)</f>
        <v>94.64</v>
      </c>
      <c r="T507" s="12">
        <f>IF(Data_Extraction!E507="",Data_Extraction!$J507*(T$1),Data_Extraction!E507)</f>
        <v>86.45</v>
      </c>
      <c r="U507" s="12">
        <f>IF(Data_Extraction!F507="",Data_Extraction!$J507*(U$1),Data_Extraction!F507)</f>
        <v>89.179999999999993</v>
      </c>
      <c r="V507" s="12">
        <f>IF(Data_Extraction!G507="",Data_Extraction!$J507*(V$1),Data_Extraction!G507)</f>
        <v>82.81</v>
      </c>
      <c r="W507" s="12">
        <f>IF(Data_Extraction!H507="",Data_Extraction!$J507*(W$1),Data_Extraction!H507)</f>
        <v>97.37</v>
      </c>
      <c r="X507" s="12">
        <f>IF(Data_Extraction!I507="",Data_Extraction!$J507*(X$1),Data_Extraction!I507)</f>
        <v>88.27</v>
      </c>
      <c r="Y507" s="13">
        <f t="shared" si="42"/>
        <v>89.179999999999993</v>
      </c>
      <c r="Z507" s="17" t="str">
        <f t="shared" si="46"/>
        <v>Afternoon</v>
      </c>
      <c r="AA507" s="14" t="str">
        <f>VLOOKUP($N507,'HeartRate-2022-03-21-1647950188'!$C:$G,2,0)</f>
        <v>Hands on</v>
      </c>
      <c r="AB507" s="14" t="str">
        <f>VLOOKUP($N507,'HeartRate-2022-03-21-1647950188'!$C:$G,3,0)</f>
        <v>Off Campus</v>
      </c>
      <c r="AC507" s="14" t="str">
        <f>VLOOKUP($N507,'HeartRate-2022-03-21-1647950188'!$C:$G,4,0)</f>
        <v>Standing</v>
      </c>
      <c r="AD507" s="14" t="str">
        <f>VLOOKUP($N507,'HeartRate-2022-03-21-1647950188'!$C:$G,5,0)</f>
        <v>Technical Contexts</v>
      </c>
      <c r="AE507">
        <f t="shared" si="47"/>
        <v>0</v>
      </c>
      <c r="AF507" s="18">
        <v>44634</v>
      </c>
      <c r="AG507" s="19">
        <v>0.48167824074074073</v>
      </c>
    </row>
    <row r="508" spans="1:33" x14ac:dyDescent="0.3">
      <c r="A508" s="5">
        <v>44634.481932870367</v>
      </c>
      <c r="B508">
        <f>IFERROR(AVERAGEIFS('HeartRate-2022-03-21-1647950188'!$B:$B,'HeartRate-2022-03-21-1647950188'!$A:$A,Data_Extraction!B$2,'HeartRate-2022-03-21-1647950188'!$C:$C,Data_Extraction!$A508),"")</f>
        <v>85</v>
      </c>
      <c r="C508" t="str">
        <f>IFERROR(AVERAGEIFS('HeartRate-2022-03-21-1647950188'!$B:$B,'HeartRate-2022-03-21-1647950188'!$A:$A,Data_Extraction!C$2,'HeartRate-2022-03-21-1647950188'!$C:$C,Data_Extraction!$A508),"")</f>
        <v/>
      </c>
      <c r="D508" t="str">
        <f>IFERROR(AVERAGEIFS('HeartRate-2022-03-21-1647950188'!$B:$B,'HeartRate-2022-03-21-1647950188'!$A:$A,Data_Extraction!D$2,'HeartRate-2022-03-21-1647950188'!$C:$C,Data_Extraction!$A508),"")</f>
        <v/>
      </c>
      <c r="E508" t="str">
        <f>IFERROR(AVERAGEIFS('HeartRate-2022-03-21-1647950188'!$B:$B,'HeartRate-2022-03-21-1647950188'!$A:$A,Data_Extraction!E$2,'HeartRate-2022-03-21-1647950188'!$C:$C,Data_Extraction!$A508),"")</f>
        <v/>
      </c>
      <c r="F508" t="str">
        <f>IFERROR(AVERAGEIFS('HeartRate-2022-03-21-1647950188'!$B:$B,'HeartRate-2022-03-21-1647950188'!$A:$A,Data_Extraction!F$2,'HeartRate-2022-03-21-1647950188'!$C:$C,Data_Extraction!$A508),"")</f>
        <v/>
      </c>
      <c r="G508" t="str">
        <f>IFERROR(AVERAGEIFS('HeartRate-2022-03-21-1647950188'!$B:$B,'HeartRate-2022-03-21-1647950188'!$A:$A,Data_Extraction!G$2,'HeartRate-2022-03-21-1647950188'!$C:$C,Data_Extraction!$A508),"")</f>
        <v/>
      </c>
      <c r="H508" t="str">
        <f>IFERROR(AVERAGEIFS('HeartRate-2022-03-21-1647950188'!$B:$B,'HeartRate-2022-03-21-1647950188'!$A:$A,Data_Extraction!H$2,'HeartRate-2022-03-21-1647950188'!$C:$C,Data_Extraction!$A508),"")</f>
        <v/>
      </c>
      <c r="I508">
        <f>IFERROR(AVERAGEIFS('HeartRate-2022-03-21-1647950188'!$B:$B,'HeartRate-2022-03-21-1647950188'!$A:$A,Data_Extraction!I$2,'HeartRate-2022-03-21-1647950188'!$C:$C,Data_Extraction!$A508),"")</f>
        <v>104</v>
      </c>
      <c r="J508" s="8">
        <f t="shared" si="43"/>
        <v>94.5</v>
      </c>
      <c r="N508" s="11">
        <f>Data_Extraction!A508</f>
        <v>44634.481932870367</v>
      </c>
      <c r="O508" s="15">
        <f t="shared" si="44"/>
        <v>44634</v>
      </c>
      <c r="P508" s="16">
        <f t="shared" si="45"/>
        <v>0.48193287037037041</v>
      </c>
      <c r="Q508" s="12">
        <f>IF(Data_Extraction!B508="",Data_Extraction!$J508*(Q$1),Data_Extraction!B508)</f>
        <v>85</v>
      </c>
      <c r="R508" s="12">
        <f>IF(Data_Extraction!C508="",Data_Extraction!$J508*(R$1),Data_Extraction!C508)</f>
        <v>86.94</v>
      </c>
      <c r="S508" s="12">
        <f>IF(Data_Extraction!D508="",Data_Extraction!$J508*(S$1),Data_Extraction!D508)</f>
        <v>98.28</v>
      </c>
      <c r="T508" s="12">
        <f>IF(Data_Extraction!E508="",Data_Extraction!$J508*(T$1),Data_Extraction!E508)</f>
        <v>89.774999999999991</v>
      </c>
      <c r="U508" s="12">
        <f>IF(Data_Extraction!F508="",Data_Extraction!$J508*(U$1),Data_Extraction!F508)</f>
        <v>92.61</v>
      </c>
      <c r="V508" s="12">
        <f>IF(Data_Extraction!G508="",Data_Extraction!$J508*(V$1),Data_Extraction!G508)</f>
        <v>85.995000000000005</v>
      </c>
      <c r="W508" s="12">
        <f>IF(Data_Extraction!H508="",Data_Extraction!$J508*(W$1),Data_Extraction!H508)</f>
        <v>101.11500000000001</v>
      </c>
      <c r="X508" s="12">
        <f>IF(Data_Extraction!I508="",Data_Extraction!$J508*(X$1),Data_Extraction!I508)</f>
        <v>104</v>
      </c>
      <c r="Y508" s="13">
        <f t="shared" si="42"/>
        <v>92.964375000000004</v>
      </c>
      <c r="Z508" s="17" t="str">
        <f t="shared" si="46"/>
        <v>Afternoon</v>
      </c>
      <c r="AA508" s="14" t="str">
        <f>VLOOKUP($N508,'HeartRate-2022-03-21-1647950188'!$C:$G,2,0)</f>
        <v>Hands on</v>
      </c>
      <c r="AB508" s="14" t="str">
        <f>VLOOKUP($N508,'HeartRate-2022-03-21-1647950188'!$C:$G,3,0)</f>
        <v>Off Campus</v>
      </c>
      <c r="AC508" s="14" t="str">
        <f>VLOOKUP($N508,'HeartRate-2022-03-21-1647950188'!$C:$G,4,0)</f>
        <v>Standing</v>
      </c>
      <c r="AD508" s="14" t="str">
        <f>VLOOKUP($N508,'HeartRate-2022-03-21-1647950188'!$C:$G,5,0)</f>
        <v>Technical Contexts</v>
      </c>
      <c r="AE508">
        <f t="shared" si="47"/>
        <v>0</v>
      </c>
      <c r="AF508" s="18">
        <v>44634</v>
      </c>
      <c r="AG508" s="19">
        <v>0.48193287037037041</v>
      </c>
    </row>
    <row r="509" spans="1:33" x14ac:dyDescent="0.3">
      <c r="A509" s="5">
        <v>44634.482627314814</v>
      </c>
      <c r="B509">
        <f>IFERROR(AVERAGEIFS('HeartRate-2022-03-21-1647950188'!$B:$B,'HeartRate-2022-03-21-1647950188'!$A:$A,Data_Extraction!B$2,'HeartRate-2022-03-21-1647950188'!$C:$C,Data_Extraction!$A509),"")</f>
        <v>83</v>
      </c>
      <c r="C509" t="str">
        <f>IFERROR(AVERAGEIFS('HeartRate-2022-03-21-1647950188'!$B:$B,'HeartRate-2022-03-21-1647950188'!$A:$A,Data_Extraction!C$2,'HeartRate-2022-03-21-1647950188'!$C:$C,Data_Extraction!$A509),"")</f>
        <v/>
      </c>
      <c r="D509" t="str">
        <f>IFERROR(AVERAGEIFS('HeartRate-2022-03-21-1647950188'!$B:$B,'HeartRate-2022-03-21-1647950188'!$A:$A,Data_Extraction!D$2,'HeartRate-2022-03-21-1647950188'!$C:$C,Data_Extraction!$A509),"")</f>
        <v/>
      </c>
      <c r="E509" t="str">
        <f>IFERROR(AVERAGEIFS('HeartRate-2022-03-21-1647950188'!$B:$B,'HeartRate-2022-03-21-1647950188'!$A:$A,Data_Extraction!E$2,'HeartRate-2022-03-21-1647950188'!$C:$C,Data_Extraction!$A509),"")</f>
        <v/>
      </c>
      <c r="F509" t="str">
        <f>IFERROR(AVERAGEIFS('HeartRate-2022-03-21-1647950188'!$B:$B,'HeartRate-2022-03-21-1647950188'!$A:$A,Data_Extraction!F$2,'HeartRate-2022-03-21-1647950188'!$C:$C,Data_Extraction!$A509),"")</f>
        <v/>
      </c>
      <c r="G509" t="str">
        <f>IFERROR(AVERAGEIFS('HeartRate-2022-03-21-1647950188'!$B:$B,'HeartRate-2022-03-21-1647950188'!$A:$A,Data_Extraction!G$2,'HeartRate-2022-03-21-1647950188'!$C:$C,Data_Extraction!$A509),"")</f>
        <v/>
      </c>
      <c r="H509" t="str">
        <f>IFERROR(AVERAGEIFS('HeartRate-2022-03-21-1647950188'!$B:$B,'HeartRate-2022-03-21-1647950188'!$A:$A,Data_Extraction!H$2,'HeartRate-2022-03-21-1647950188'!$C:$C,Data_Extraction!$A509),"")</f>
        <v/>
      </c>
      <c r="I509">
        <f>IFERROR(AVERAGEIFS('HeartRate-2022-03-21-1647950188'!$B:$B,'HeartRate-2022-03-21-1647950188'!$A:$A,Data_Extraction!I$2,'HeartRate-2022-03-21-1647950188'!$C:$C,Data_Extraction!$A509),"")</f>
        <v>99</v>
      </c>
      <c r="J509" s="8">
        <f t="shared" si="43"/>
        <v>91</v>
      </c>
      <c r="N509" s="11">
        <f>Data_Extraction!A509</f>
        <v>44634.482627314814</v>
      </c>
      <c r="O509" s="15">
        <f t="shared" si="44"/>
        <v>44634</v>
      </c>
      <c r="P509" s="16">
        <f t="shared" si="45"/>
        <v>0.4826273148148148</v>
      </c>
      <c r="Q509" s="12">
        <f>IF(Data_Extraction!B509="",Data_Extraction!$J509*(Q$1),Data_Extraction!B509)</f>
        <v>83</v>
      </c>
      <c r="R509" s="12">
        <f>IF(Data_Extraction!C509="",Data_Extraction!$J509*(R$1),Data_Extraction!C509)</f>
        <v>83.72</v>
      </c>
      <c r="S509" s="12">
        <f>IF(Data_Extraction!D509="",Data_Extraction!$J509*(S$1),Data_Extraction!D509)</f>
        <v>94.64</v>
      </c>
      <c r="T509" s="12">
        <f>IF(Data_Extraction!E509="",Data_Extraction!$J509*(T$1),Data_Extraction!E509)</f>
        <v>86.45</v>
      </c>
      <c r="U509" s="12">
        <f>IF(Data_Extraction!F509="",Data_Extraction!$J509*(U$1),Data_Extraction!F509)</f>
        <v>89.179999999999993</v>
      </c>
      <c r="V509" s="12">
        <f>IF(Data_Extraction!G509="",Data_Extraction!$J509*(V$1),Data_Extraction!G509)</f>
        <v>82.81</v>
      </c>
      <c r="W509" s="12">
        <f>IF(Data_Extraction!H509="",Data_Extraction!$J509*(W$1),Data_Extraction!H509)</f>
        <v>97.37</v>
      </c>
      <c r="X509" s="12">
        <f>IF(Data_Extraction!I509="",Data_Extraction!$J509*(X$1),Data_Extraction!I509)</f>
        <v>99</v>
      </c>
      <c r="Y509" s="13">
        <f t="shared" si="42"/>
        <v>89.521249999999995</v>
      </c>
      <c r="Z509" s="17" t="str">
        <f t="shared" si="46"/>
        <v>Afternoon</v>
      </c>
      <c r="AA509" s="14" t="str">
        <f>VLOOKUP($N509,'HeartRate-2022-03-21-1647950188'!$C:$G,2,0)</f>
        <v>Hands on</v>
      </c>
      <c r="AB509" s="14" t="str">
        <f>VLOOKUP($N509,'HeartRate-2022-03-21-1647950188'!$C:$G,3,0)</f>
        <v>Off Campus</v>
      </c>
      <c r="AC509" s="14" t="str">
        <f>VLOOKUP($N509,'HeartRate-2022-03-21-1647950188'!$C:$G,4,0)</f>
        <v>Standing</v>
      </c>
      <c r="AD509" s="14" t="str">
        <f>VLOOKUP($N509,'HeartRate-2022-03-21-1647950188'!$C:$G,5,0)</f>
        <v>Technical Contexts</v>
      </c>
      <c r="AE509">
        <f t="shared" si="47"/>
        <v>0</v>
      </c>
      <c r="AF509" s="18">
        <v>44634</v>
      </c>
      <c r="AG509" s="19">
        <v>0.4826273148148148</v>
      </c>
    </row>
    <row r="510" spans="1:33" x14ac:dyDescent="0.3">
      <c r="A510" s="5">
        <v>44634.483263888891</v>
      </c>
      <c r="B510" t="str">
        <f>IFERROR(AVERAGEIFS('HeartRate-2022-03-21-1647950188'!$B:$B,'HeartRate-2022-03-21-1647950188'!$A:$A,Data_Extraction!B$2,'HeartRate-2022-03-21-1647950188'!$C:$C,Data_Extraction!$A510),"")</f>
        <v/>
      </c>
      <c r="C510" t="str">
        <f>IFERROR(AVERAGEIFS('HeartRate-2022-03-21-1647950188'!$B:$B,'HeartRate-2022-03-21-1647950188'!$A:$A,Data_Extraction!C$2,'HeartRate-2022-03-21-1647950188'!$C:$C,Data_Extraction!$A510),"")</f>
        <v/>
      </c>
      <c r="D510" t="str">
        <f>IFERROR(AVERAGEIFS('HeartRate-2022-03-21-1647950188'!$B:$B,'HeartRate-2022-03-21-1647950188'!$A:$A,Data_Extraction!D$2,'HeartRate-2022-03-21-1647950188'!$C:$C,Data_Extraction!$A510),"")</f>
        <v/>
      </c>
      <c r="E510" t="str">
        <f>IFERROR(AVERAGEIFS('HeartRate-2022-03-21-1647950188'!$B:$B,'HeartRate-2022-03-21-1647950188'!$A:$A,Data_Extraction!E$2,'HeartRate-2022-03-21-1647950188'!$C:$C,Data_Extraction!$A510),"")</f>
        <v/>
      </c>
      <c r="F510" t="str">
        <f>IFERROR(AVERAGEIFS('HeartRate-2022-03-21-1647950188'!$B:$B,'HeartRate-2022-03-21-1647950188'!$A:$A,Data_Extraction!F$2,'HeartRate-2022-03-21-1647950188'!$C:$C,Data_Extraction!$A510),"")</f>
        <v/>
      </c>
      <c r="G510" t="str">
        <f>IFERROR(AVERAGEIFS('HeartRate-2022-03-21-1647950188'!$B:$B,'HeartRate-2022-03-21-1647950188'!$A:$A,Data_Extraction!G$2,'HeartRate-2022-03-21-1647950188'!$C:$C,Data_Extraction!$A510),"")</f>
        <v/>
      </c>
      <c r="H510">
        <f>IFERROR(AVERAGEIFS('HeartRate-2022-03-21-1647950188'!$B:$B,'HeartRate-2022-03-21-1647950188'!$A:$A,Data_Extraction!H$2,'HeartRate-2022-03-21-1647950188'!$C:$C,Data_Extraction!$A510),"")</f>
        <v>104</v>
      </c>
      <c r="I510" t="str">
        <f>IFERROR(AVERAGEIFS('HeartRate-2022-03-21-1647950188'!$B:$B,'HeartRate-2022-03-21-1647950188'!$A:$A,Data_Extraction!I$2,'HeartRate-2022-03-21-1647950188'!$C:$C,Data_Extraction!$A510),"")</f>
        <v/>
      </c>
      <c r="J510" s="8">
        <f t="shared" si="43"/>
        <v>104</v>
      </c>
      <c r="N510" s="11">
        <f>Data_Extraction!A510</f>
        <v>44634.483263888891</v>
      </c>
      <c r="O510" s="15">
        <f t="shared" si="44"/>
        <v>44634</v>
      </c>
      <c r="P510" s="16">
        <f t="shared" si="45"/>
        <v>0.48326388888888888</v>
      </c>
      <c r="Q510" s="12">
        <f>IF(Data_Extraction!B510="",Data_Extraction!$J510*(Q$1),Data_Extraction!B510)</f>
        <v>93.600000000000009</v>
      </c>
      <c r="R510" s="12">
        <f>IF(Data_Extraction!C510="",Data_Extraction!$J510*(R$1),Data_Extraction!C510)</f>
        <v>95.68</v>
      </c>
      <c r="S510" s="12">
        <f>IF(Data_Extraction!D510="",Data_Extraction!$J510*(S$1),Data_Extraction!D510)</f>
        <v>108.16</v>
      </c>
      <c r="T510" s="12">
        <f>IF(Data_Extraction!E510="",Data_Extraction!$J510*(T$1),Data_Extraction!E510)</f>
        <v>98.8</v>
      </c>
      <c r="U510" s="12">
        <f>IF(Data_Extraction!F510="",Data_Extraction!$J510*(U$1),Data_Extraction!F510)</f>
        <v>101.92</v>
      </c>
      <c r="V510" s="12">
        <f>IF(Data_Extraction!G510="",Data_Extraction!$J510*(V$1),Data_Extraction!G510)</f>
        <v>94.64</v>
      </c>
      <c r="W510" s="12">
        <f>IF(Data_Extraction!H510="",Data_Extraction!$J510*(W$1),Data_Extraction!H510)</f>
        <v>104</v>
      </c>
      <c r="X510" s="12">
        <f>IF(Data_Extraction!I510="",Data_Extraction!$J510*(X$1),Data_Extraction!I510)</f>
        <v>100.88</v>
      </c>
      <c r="Y510" s="13">
        <f t="shared" si="42"/>
        <v>99.710000000000008</v>
      </c>
      <c r="Z510" s="17" t="str">
        <f t="shared" si="46"/>
        <v>Afternoon</v>
      </c>
      <c r="AA510" s="14" t="str">
        <f>VLOOKUP($N510,'HeartRate-2022-03-21-1647950188'!$C:$G,2,0)</f>
        <v>Hands on</v>
      </c>
      <c r="AB510" s="14" t="str">
        <f>VLOOKUP($N510,'HeartRate-2022-03-21-1647950188'!$C:$G,3,0)</f>
        <v>Off Campus</v>
      </c>
      <c r="AC510" s="14" t="str">
        <f>VLOOKUP($N510,'HeartRate-2022-03-21-1647950188'!$C:$G,4,0)</f>
        <v>Standing</v>
      </c>
      <c r="AD510" s="14" t="str">
        <f>VLOOKUP($N510,'HeartRate-2022-03-21-1647950188'!$C:$G,5,0)</f>
        <v>Technical Contexts</v>
      </c>
      <c r="AE510">
        <f t="shared" si="47"/>
        <v>0</v>
      </c>
      <c r="AF510" s="18">
        <v>44634</v>
      </c>
      <c r="AG510" s="19">
        <v>0.48326388888888888</v>
      </c>
    </row>
    <row r="511" spans="1:33" x14ac:dyDescent="0.3">
      <c r="A511" s="5">
        <v>44634.48332175926</v>
      </c>
      <c r="B511">
        <f>IFERROR(AVERAGEIFS('HeartRate-2022-03-21-1647950188'!$B:$B,'HeartRate-2022-03-21-1647950188'!$A:$A,Data_Extraction!B$2,'HeartRate-2022-03-21-1647950188'!$C:$C,Data_Extraction!$A511),"")</f>
        <v>92</v>
      </c>
      <c r="C511" t="str">
        <f>IFERROR(AVERAGEIFS('HeartRate-2022-03-21-1647950188'!$B:$B,'HeartRate-2022-03-21-1647950188'!$A:$A,Data_Extraction!C$2,'HeartRate-2022-03-21-1647950188'!$C:$C,Data_Extraction!$A511),"")</f>
        <v/>
      </c>
      <c r="D511" t="str">
        <f>IFERROR(AVERAGEIFS('HeartRate-2022-03-21-1647950188'!$B:$B,'HeartRate-2022-03-21-1647950188'!$A:$A,Data_Extraction!D$2,'HeartRate-2022-03-21-1647950188'!$C:$C,Data_Extraction!$A511),"")</f>
        <v/>
      </c>
      <c r="E511" t="str">
        <f>IFERROR(AVERAGEIFS('HeartRate-2022-03-21-1647950188'!$B:$B,'HeartRate-2022-03-21-1647950188'!$A:$A,Data_Extraction!E$2,'HeartRate-2022-03-21-1647950188'!$C:$C,Data_Extraction!$A511),"")</f>
        <v/>
      </c>
      <c r="F511" t="str">
        <f>IFERROR(AVERAGEIFS('HeartRate-2022-03-21-1647950188'!$B:$B,'HeartRate-2022-03-21-1647950188'!$A:$A,Data_Extraction!F$2,'HeartRate-2022-03-21-1647950188'!$C:$C,Data_Extraction!$A511),"")</f>
        <v/>
      </c>
      <c r="G511" t="str">
        <f>IFERROR(AVERAGEIFS('HeartRate-2022-03-21-1647950188'!$B:$B,'HeartRate-2022-03-21-1647950188'!$A:$A,Data_Extraction!G$2,'HeartRate-2022-03-21-1647950188'!$C:$C,Data_Extraction!$A511),"")</f>
        <v/>
      </c>
      <c r="H511" t="str">
        <f>IFERROR(AVERAGEIFS('HeartRate-2022-03-21-1647950188'!$B:$B,'HeartRate-2022-03-21-1647950188'!$A:$A,Data_Extraction!H$2,'HeartRate-2022-03-21-1647950188'!$C:$C,Data_Extraction!$A511),"")</f>
        <v/>
      </c>
      <c r="I511">
        <f>IFERROR(AVERAGEIFS('HeartRate-2022-03-21-1647950188'!$B:$B,'HeartRate-2022-03-21-1647950188'!$A:$A,Data_Extraction!I$2,'HeartRate-2022-03-21-1647950188'!$C:$C,Data_Extraction!$A511),"")</f>
        <v>102</v>
      </c>
      <c r="J511" s="8">
        <f t="shared" si="43"/>
        <v>97</v>
      </c>
      <c r="N511" s="11">
        <f>Data_Extraction!A511</f>
        <v>44634.48332175926</v>
      </c>
      <c r="O511" s="15">
        <f t="shared" si="44"/>
        <v>44634</v>
      </c>
      <c r="P511" s="16">
        <f t="shared" si="45"/>
        <v>0.4833217592592593</v>
      </c>
      <c r="Q511" s="12">
        <f>IF(Data_Extraction!B511="",Data_Extraction!$J511*(Q$1),Data_Extraction!B511)</f>
        <v>92</v>
      </c>
      <c r="R511" s="12">
        <f>IF(Data_Extraction!C511="",Data_Extraction!$J511*(R$1),Data_Extraction!C511)</f>
        <v>89.240000000000009</v>
      </c>
      <c r="S511" s="12">
        <f>IF(Data_Extraction!D511="",Data_Extraction!$J511*(S$1),Data_Extraction!D511)</f>
        <v>100.88000000000001</v>
      </c>
      <c r="T511" s="12">
        <f>IF(Data_Extraction!E511="",Data_Extraction!$J511*(T$1),Data_Extraction!E511)</f>
        <v>92.149999999999991</v>
      </c>
      <c r="U511" s="12">
        <f>IF(Data_Extraction!F511="",Data_Extraction!$J511*(U$1),Data_Extraction!F511)</f>
        <v>95.06</v>
      </c>
      <c r="V511" s="12">
        <f>IF(Data_Extraction!G511="",Data_Extraction!$J511*(V$1),Data_Extraction!G511)</f>
        <v>88.27</v>
      </c>
      <c r="W511" s="12">
        <f>IF(Data_Extraction!H511="",Data_Extraction!$J511*(W$1),Data_Extraction!H511)</f>
        <v>103.79</v>
      </c>
      <c r="X511" s="12">
        <f>IF(Data_Extraction!I511="",Data_Extraction!$J511*(X$1),Data_Extraction!I511)</f>
        <v>102</v>
      </c>
      <c r="Y511" s="13">
        <f t="shared" si="42"/>
        <v>95.423749999999998</v>
      </c>
      <c r="Z511" s="17" t="str">
        <f t="shared" si="46"/>
        <v>Afternoon</v>
      </c>
      <c r="AA511" s="14" t="str">
        <f>VLOOKUP($N511,'HeartRate-2022-03-21-1647950188'!$C:$G,2,0)</f>
        <v>Hands on</v>
      </c>
      <c r="AB511" s="14" t="str">
        <f>VLOOKUP($N511,'HeartRate-2022-03-21-1647950188'!$C:$G,3,0)</f>
        <v>Off Campus</v>
      </c>
      <c r="AC511" s="14" t="str">
        <f>VLOOKUP($N511,'HeartRate-2022-03-21-1647950188'!$C:$G,4,0)</f>
        <v>Standing</v>
      </c>
      <c r="AD511" s="14" t="str">
        <f>VLOOKUP($N511,'HeartRate-2022-03-21-1647950188'!$C:$G,5,0)</f>
        <v>Technical Contexts</v>
      </c>
      <c r="AE511">
        <f t="shared" si="47"/>
        <v>0</v>
      </c>
      <c r="AF511" s="18">
        <v>44634</v>
      </c>
      <c r="AG511" s="19">
        <v>0.4833217592592593</v>
      </c>
    </row>
    <row r="512" spans="1:33" x14ac:dyDescent="0.3">
      <c r="A512" s="5">
        <v>44634.48333333333</v>
      </c>
      <c r="B512" t="str">
        <f>IFERROR(AVERAGEIFS('HeartRate-2022-03-21-1647950188'!$B:$B,'HeartRate-2022-03-21-1647950188'!$A:$A,Data_Extraction!B$2,'HeartRate-2022-03-21-1647950188'!$C:$C,Data_Extraction!$A512),"")</f>
        <v/>
      </c>
      <c r="C512">
        <f>IFERROR(AVERAGEIFS('HeartRate-2022-03-21-1647950188'!$B:$B,'HeartRate-2022-03-21-1647950188'!$A:$A,Data_Extraction!C$2,'HeartRate-2022-03-21-1647950188'!$C:$C,Data_Extraction!$A512),"")</f>
        <v>96</v>
      </c>
      <c r="D512" t="str">
        <f>IFERROR(AVERAGEIFS('HeartRate-2022-03-21-1647950188'!$B:$B,'HeartRate-2022-03-21-1647950188'!$A:$A,Data_Extraction!D$2,'HeartRate-2022-03-21-1647950188'!$C:$C,Data_Extraction!$A512),"")</f>
        <v/>
      </c>
      <c r="E512" t="str">
        <f>IFERROR(AVERAGEIFS('HeartRate-2022-03-21-1647950188'!$B:$B,'HeartRate-2022-03-21-1647950188'!$A:$A,Data_Extraction!E$2,'HeartRate-2022-03-21-1647950188'!$C:$C,Data_Extraction!$A512),"")</f>
        <v/>
      </c>
      <c r="F512" t="str">
        <f>IFERROR(AVERAGEIFS('HeartRate-2022-03-21-1647950188'!$B:$B,'HeartRate-2022-03-21-1647950188'!$A:$A,Data_Extraction!F$2,'HeartRate-2022-03-21-1647950188'!$C:$C,Data_Extraction!$A512),"")</f>
        <v/>
      </c>
      <c r="G512">
        <f>IFERROR(AVERAGEIFS('HeartRate-2022-03-21-1647950188'!$B:$B,'HeartRate-2022-03-21-1647950188'!$A:$A,Data_Extraction!G$2,'HeartRate-2022-03-21-1647950188'!$C:$C,Data_Extraction!$A512),"")</f>
        <v>124</v>
      </c>
      <c r="H512">
        <f>IFERROR(AVERAGEIFS('HeartRate-2022-03-21-1647950188'!$B:$B,'HeartRate-2022-03-21-1647950188'!$A:$A,Data_Extraction!H$2,'HeartRate-2022-03-21-1647950188'!$C:$C,Data_Extraction!$A512),"")</f>
        <v>108</v>
      </c>
      <c r="I512" t="str">
        <f>IFERROR(AVERAGEIFS('HeartRate-2022-03-21-1647950188'!$B:$B,'HeartRate-2022-03-21-1647950188'!$A:$A,Data_Extraction!I$2,'HeartRate-2022-03-21-1647950188'!$C:$C,Data_Extraction!$A512),"")</f>
        <v/>
      </c>
      <c r="J512" s="8">
        <f t="shared" si="43"/>
        <v>109.33333333333333</v>
      </c>
      <c r="N512" s="11">
        <f>Data_Extraction!A512</f>
        <v>44634.48333333333</v>
      </c>
      <c r="O512" s="15">
        <f t="shared" si="44"/>
        <v>44634</v>
      </c>
      <c r="P512" s="16">
        <f t="shared" si="45"/>
        <v>0.48333333333333334</v>
      </c>
      <c r="Q512" s="12">
        <f>IF(Data_Extraction!B512="",Data_Extraction!$J512*(Q$1),Data_Extraction!B512)</f>
        <v>98.399999999999991</v>
      </c>
      <c r="R512" s="12">
        <f>IF(Data_Extraction!C512="",Data_Extraction!$J512*(R$1),Data_Extraction!C512)</f>
        <v>96</v>
      </c>
      <c r="S512" s="12">
        <f>IF(Data_Extraction!D512="",Data_Extraction!$J512*(S$1),Data_Extraction!D512)</f>
        <v>113.70666666666666</v>
      </c>
      <c r="T512" s="12">
        <f>IF(Data_Extraction!E512="",Data_Extraction!$J512*(T$1),Data_Extraction!E512)</f>
        <v>103.86666666666666</v>
      </c>
      <c r="U512" s="12">
        <f>IF(Data_Extraction!F512="",Data_Extraction!$J512*(U$1),Data_Extraction!F512)</f>
        <v>107.14666666666666</v>
      </c>
      <c r="V512" s="12">
        <f>IF(Data_Extraction!G512="",Data_Extraction!$J512*(V$1),Data_Extraction!G512)</f>
        <v>124</v>
      </c>
      <c r="W512" s="12">
        <f>IF(Data_Extraction!H512="",Data_Extraction!$J512*(W$1),Data_Extraction!H512)</f>
        <v>108</v>
      </c>
      <c r="X512" s="12">
        <f>IF(Data_Extraction!I512="",Data_Extraction!$J512*(X$1),Data_Extraction!I512)</f>
        <v>106.05333333333333</v>
      </c>
      <c r="Y512" s="13">
        <f t="shared" si="42"/>
        <v>107.14666666666666</v>
      </c>
      <c r="Z512" s="17" t="str">
        <f t="shared" si="46"/>
        <v>Afternoon</v>
      </c>
      <c r="AA512" s="14" t="str">
        <f>VLOOKUP($N512,'HeartRate-2022-03-21-1647950188'!$C:$G,2,0)</f>
        <v>Hands on</v>
      </c>
      <c r="AB512" s="14" t="str">
        <f>VLOOKUP($N512,'HeartRate-2022-03-21-1647950188'!$C:$G,3,0)</f>
        <v>Off Campus</v>
      </c>
      <c r="AC512" s="14" t="str">
        <f>VLOOKUP($N512,'HeartRate-2022-03-21-1647950188'!$C:$G,4,0)</f>
        <v>Standing</v>
      </c>
      <c r="AD512" s="14" t="str">
        <f>VLOOKUP($N512,'HeartRate-2022-03-21-1647950188'!$C:$G,5,0)</f>
        <v>Technical Contexts</v>
      </c>
      <c r="AE512">
        <f t="shared" si="47"/>
        <v>0</v>
      </c>
      <c r="AF512" s="18">
        <v>44634</v>
      </c>
      <c r="AG512" s="19">
        <v>0.48333333333333334</v>
      </c>
    </row>
    <row r="513" spans="1:33" x14ac:dyDescent="0.3">
      <c r="A513" s="5">
        <v>44634.484016203707</v>
      </c>
      <c r="B513">
        <f>IFERROR(AVERAGEIFS('HeartRate-2022-03-21-1647950188'!$B:$B,'HeartRate-2022-03-21-1647950188'!$A:$A,Data_Extraction!B$2,'HeartRate-2022-03-21-1647950188'!$C:$C,Data_Extraction!$A513),"")</f>
        <v>100</v>
      </c>
      <c r="C513" t="str">
        <f>IFERROR(AVERAGEIFS('HeartRate-2022-03-21-1647950188'!$B:$B,'HeartRate-2022-03-21-1647950188'!$A:$A,Data_Extraction!C$2,'HeartRate-2022-03-21-1647950188'!$C:$C,Data_Extraction!$A513),"")</f>
        <v/>
      </c>
      <c r="D513" t="str">
        <f>IFERROR(AVERAGEIFS('HeartRate-2022-03-21-1647950188'!$B:$B,'HeartRate-2022-03-21-1647950188'!$A:$A,Data_Extraction!D$2,'HeartRate-2022-03-21-1647950188'!$C:$C,Data_Extraction!$A513),"")</f>
        <v/>
      </c>
      <c r="E513" t="str">
        <f>IFERROR(AVERAGEIFS('HeartRate-2022-03-21-1647950188'!$B:$B,'HeartRate-2022-03-21-1647950188'!$A:$A,Data_Extraction!E$2,'HeartRate-2022-03-21-1647950188'!$C:$C,Data_Extraction!$A513),"")</f>
        <v/>
      </c>
      <c r="F513" t="str">
        <f>IFERROR(AVERAGEIFS('HeartRate-2022-03-21-1647950188'!$B:$B,'HeartRate-2022-03-21-1647950188'!$A:$A,Data_Extraction!F$2,'HeartRate-2022-03-21-1647950188'!$C:$C,Data_Extraction!$A513),"")</f>
        <v/>
      </c>
      <c r="G513" t="str">
        <f>IFERROR(AVERAGEIFS('HeartRate-2022-03-21-1647950188'!$B:$B,'HeartRate-2022-03-21-1647950188'!$A:$A,Data_Extraction!G$2,'HeartRate-2022-03-21-1647950188'!$C:$C,Data_Extraction!$A513),"")</f>
        <v/>
      </c>
      <c r="H513" t="str">
        <f>IFERROR(AVERAGEIFS('HeartRate-2022-03-21-1647950188'!$B:$B,'HeartRate-2022-03-21-1647950188'!$A:$A,Data_Extraction!H$2,'HeartRate-2022-03-21-1647950188'!$C:$C,Data_Extraction!$A513),"")</f>
        <v/>
      </c>
      <c r="I513">
        <f>IFERROR(AVERAGEIFS('HeartRate-2022-03-21-1647950188'!$B:$B,'HeartRate-2022-03-21-1647950188'!$A:$A,Data_Extraction!I$2,'HeartRate-2022-03-21-1647950188'!$C:$C,Data_Extraction!$A513),"")</f>
        <v>107</v>
      </c>
      <c r="J513" s="8">
        <f t="shared" si="43"/>
        <v>103.5</v>
      </c>
      <c r="N513" s="11">
        <f>Data_Extraction!A513</f>
        <v>44634.484016203707</v>
      </c>
      <c r="O513" s="15">
        <f t="shared" si="44"/>
        <v>44634</v>
      </c>
      <c r="P513" s="16">
        <f t="shared" si="45"/>
        <v>0.48401620370370368</v>
      </c>
      <c r="Q513" s="12">
        <f>IF(Data_Extraction!B513="",Data_Extraction!$J513*(Q$1),Data_Extraction!B513)</f>
        <v>100</v>
      </c>
      <c r="R513" s="12">
        <f>IF(Data_Extraction!C513="",Data_Extraction!$J513*(R$1),Data_Extraction!C513)</f>
        <v>95.22</v>
      </c>
      <c r="S513" s="12">
        <f>IF(Data_Extraction!D513="",Data_Extraction!$J513*(S$1),Data_Extraction!D513)</f>
        <v>107.64</v>
      </c>
      <c r="T513" s="12">
        <f>IF(Data_Extraction!E513="",Data_Extraction!$J513*(T$1),Data_Extraction!E513)</f>
        <v>98.324999999999989</v>
      </c>
      <c r="U513" s="12">
        <f>IF(Data_Extraction!F513="",Data_Extraction!$J513*(U$1),Data_Extraction!F513)</f>
        <v>101.42999999999999</v>
      </c>
      <c r="V513" s="12">
        <f>IF(Data_Extraction!G513="",Data_Extraction!$J513*(V$1),Data_Extraction!G513)</f>
        <v>94.185000000000002</v>
      </c>
      <c r="W513" s="12">
        <f>IF(Data_Extraction!H513="",Data_Extraction!$J513*(W$1),Data_Extraction!H513)</f>
        <v>110.745</v>
      </c>
      <c r="X513" s="12">
        <f>IF(Data_Extraction!I513="",Data_Extraction!$J513*(X$1),Data_Extraction!I513)</f>
        <v>107</v>
      </c>
      <c r="Y513" s="13">
        <f t="shared" si="42"/>
        <v>101.81812499999999</v>
      </c>
      <c r="Z513" s="17" t="str">
        <f t="shared" si="46"/>
        <v>Afternoon</v>
      </c>
      <c r="AA513" s="14" t="str">
        <f>VLOOKUP($N513,'HeartRate-2022-03-21-1647950188'!$C:$G,2,0)</f>
        <v>Hands on</v>
      </c>
      <c r="AB513" s="14" t="str">
        <f>VLOOKUP($N513,'HeartRate-2022-03-21-1647950188'!$C:$G,3,0)</f>
        <v>Off Campus</v>
      </c>
      <c r="AC513" s="14" t="str">
        <f>VLOOKUP($N513,'HeartRate-2022-03-21-1647950188'!$C:$G,4,0)</f>
        <v>Standing</v>
      </c>
      <c r="AD513" s="14" t="str">
        <f>VLOOKUP($N513,'HeartRate-2022-03-21-1647950188'!$C:$G,5,0)</f>
        <v>Technical Contexts</v>
      </c>
      <c r="AE513">
        <f t="shared" si="47"/>
        <v>0</v>
      </c>
      <c r="AF513" s="18">
        <v>44634</v>
      </c>
      <c r="AG513" s="19">
        <v>0.48401620370370368</v>
      </c>
    </row>
    <row r="514" spans="1:33" x14ac:dyDescent="0.3">
      <c r="A514" s="5">
        <v>44634.484710648147</v>
      </c>
      <c r="B514">
        <f>IFERROR(AVERAGEIFS('HeartRate-2022-03-21-1647950188'!$B:$B,'HeartRate-2022-03-21-1647950188'!$A:$A,Data_Extraction!B$2,'HeartRate-2022-03-21-1647950188'!$C:$C,Data_Extraction!$A514),"")</f>
        <v>84</v>
      </c>
      <c r="C514" t="str">
        <f>IFERROR(AVERAGEIFS('HeartRate-2022-03-21-1647950188'!$B:$B,'HeartRate-2022-03-21-1647950188'!$A:$A,Data_Extraction!C$2,'HeartRate-2022-03-21-1647950188'!$C:$C,Data_Extraction!$A514),"")</f>
        <v/>
      </c>
      <c r="D514" t="str">
        <f>IFERROR(AVERAGEIFS('HeartRate-2022-03-21-1647950188'!$B:$B,'HeartRate-2022-03-21-1647950188'!$A:$A,Data_Extraction!D$2,'HeartRate-2022-03-21-1647950188'!$C:$C,Data_Extraction!$A514),"")</f>
        <v/>
      </c>
      <c r="E514" t="str">
        <f>IFERROR(AVERAGEIFS('HeartRate-2022-03-21-1647950188'!$B:$B,'HeartRate-2022-03-21-1647950188'!$A:$A,Data_Extraction!E$2,'HeartRate-2022-03-21-1647950188'!$C:$C,Data_Extraction!$A514),"")</f>
        <v/>
      </c>
      <c r="F514" t="str">
        <f>IFERROR(AVERAGEIFS('HeartRate-2022-03-21-1647950188'!$B:$B,'HeartRate-2022-03-21-1647950188'!$A:$A,Data_Extraction!F$2,'HeartRate-2022-03-21-1647950188'!$C:$C,Data_Extraction!$A514),"")</f>
        <v/>
      </c>
      <c r="G514" t="str">
        <f>IFERROR(AVERAGEIFS('HeartRate-2022-03-21-1647950188'!$B:$B,'HeartRate-2022-03-21-1647950188'!$A:$A,Data_Extraction!G$2,'HeartRate-2022-03-21-1647950188'!$C:$C,Data_Extraction!$A514),"")</f>
        <v/>
      </c>
      <c r="H514" t="str">
        <f>IFERROR(AVERAGEIFS('HeartRate-2022-03-21-1647950188'!$B:$B,'HeartRate-2022-03-21-1647950188'!$A:$A,Data_Extraction!H$2,'HeartRate-2022-03-21-1647950188'!$C:$C,Data_Extraction!$A514),"")</f>
        <v/>
      </c>
      <c r="I514">
        <f>IFERROR(AVERAGEIFS('HeartRate-2022-03-21-1647950188'!$B:$B,'HeartRate-2022-03-21-1647950188'!$A:$A,Data_Extraction!I$2,'HeartRate-2022-03-21-1647950188'!$C:$C,Data_Extraction!$A514),"")</f>
        <v>99</v>
      </c>
      <c r="J514" s="8">
        <f t="shared" si="43"/>
        <v>91.5</v>
      </c>
      <c r="N514" s="11">
        <f>Data_Extraction!A514</f>
        <v>44634.484710648147</v>
      </c>
      <c r="O514" s="15">
        <f t="shared" si="44"/>
        <v>44634</v>
      </c>
      <c r="P514" s="16">
        <f t="shared" si="45"/>
        <v>0.48471064814814818</v>
      </c>
      <c r="Q514" s="12">
        <f>IF(Data_Extraction!B514="",Data_Extraction!$J514*(Q$1),Data_Extraction!B514)</f>
        <v>84</v>
      </c>
      <c r="R514" s="12">
        <f>IF(Data_Extraction!C514="",Data_Extraction!$J514*(R$1),Data_Extraction!C514)</f>
        <v>84.18</v>
      </c>
      <c r="S514" s="12">
        <f>IF(Data_Extraction!D514="",Data_Extraction!$J514*(S$1),Data_Extraction!D514)</f>
        <v>95.16</v>
      </c>
      <c r="T514" s="12">
        <f>IF(Data_Extraction!E514="",Data_Extraction!$J514*(T$1),Data_Extraction!E514)</f>
        <v>86.924999999999997</v>
      </c>
      <c r="U514" s="12">
        <f>IF(Data_Extraction!F514="",Data_Extraction!$J514*(U$1),Data_Extraction!F514)</f>
        <v>89.67</v>
      </c>
      <c r="V514" s="12">
        <f>IF(Data_Extraction!G514="",Data_Extraction!$J514*(V$1),Data_Extraction!G514)</f>
        <v>83.265000000000001</v>
      </c>
      <c r="W514" s="12">
        <f>IF(Data_Extraction!H514="",Data_Extraction!$J514*(W$1),Data_Extraction!H514)</f>
        <v>97.905000000000001</v>
      </c>
      <c r="X514" s="12">
        <f>IF(Data_Extraction!I514="",Data_Extraction!$J514*(X$1),Data_Extraction!I514)</f>
        <v>99</v>
      </c>
      <c r="Y514" s="13">
        <f t="shared" si="42"/>
        <v>90.013125000000002</v>
      </c>
      <c r="Z514" s="17" t="str">
        <f t="shared" si="46"/>
        <v>Afternoon</v>
      </c>
      <c r="AA514" s="14" t="str">
        <f>VLOOKUP($N514,'HeartRate-2022-03-21-1647950188'!$C:$G,2,0)</f>
        <v>Hands on</v>
      </c>
      <c r="AB514" s="14" t="str">
        <f>VLOOKUP($N514,'HeartRate-2022-03-21-1647950188'!$C:$G,3,0)</f>
        <v>Off Campus</v>
      </c>
      <c r="AC514" s="14" t="str">
        <f>VLOOKUP($N514,'HeartRate-2022-03-21-1647950188'!$C:$G,4,0)</f>
        <v>Standing</v>
      </c>
      <c r="AD514" s="14" t="str">
        <f>VLOOKUP($N514,'HeartRate-2022-03-21-1647950188'!$C:$G,5,0)</f>
        <v>Technical Contexts</v>
      </c>
      <c r="AE514">
        <f t="shared" si="47"/>
        <v>0</v>
      </c>
      <c r="AF514" s="18">
        <v>44634</v>
      </c>
      <c r="AG514" s="19">
        <v>0.48471064814814818</v>
      </c>
    </row>
    <row r="515" spans="1:33" x14ac:dyDescent="0.3">
      <c r="A515" s="5">
        <v>44634.485405092593</v>
      </c>
      <c r="B515">
        <f>IFERROR(AVERAGEIFS('HeartRate-2022-03-21-1647950188'!$B:$B,'HeartRate-2022-03-21-1647950188'!$A:$A,Data_Extraction!B$2,'HeartRate-2022-03-21-1647950188'!$C:$C,Data_Extraction!$A515),"")</f>
        <v>75</v>
      </c>
      <c r="C515" t="str">
        <f>IFERROR(AVERAGEIFS('HeartRate-2022-03-21-1647950188'!$B:$B,'HeartRate-2022-03-21-1647950188'!$A:$A,Data_Extraction!C$2,'HeartRate-2022-03-21-1647950188'!$C:$C,Data_Extraction!$A515),"")</f>
        <v/>
      </c>
      <c r="D515" t="str">
        <f>IFERROR(AVERAGEIFS('HeartRate-2022-03-21-1647950188'!$B:$B,'HeartRate-2022-03-21-1647950188'!$A:$A,Data_Extraction!D$2,'HeartRate-2022-03-21-1647950188'!$C:$C,Data_Extraction!$A515),"")</f>
        <v/>
      </c>
      <c r="E515" t="str">
        <f>IFERROR(AVERAGEIFS('HeartRate-2022-03-21-1647950188'!$B:$B,'HeartRate-2022-03-21-1647950188'!$A:$A,Data_Extraction!E$2,'HeartRate-2022-03-21-1647950188'!$C:$C,Data_Extraction!$A515),"")</f>
        <v/>
      </c>
      <c r="F515" t="str">
        <f>IFERROR(AVERAGEIFS('HeartRate-2022-03-21-1647950188'!$B:$B,'HeartRate-2022-03-21-1647950188'!$A:$A,Data_Extraction!F$2,'HeartRate-2022-03-21-1647950188'!$C:$C,Data_Extraction!$A515),"")</f>
        <v/>
      </c>
      <c r="G515" t="str">
        <f>IFERROR(AVERAGEIFS('HeartRate-2022-03-21-1647950188'!$B:$B,'HeartRate-2022-03-21-1647950188'!$A:$A,Data_Extraction!G$2,'HeartRate-2022-03-21-1647950188'!$C:$C,Data_Extraction!$A515),"")</f>
        <v/>
      </c>
      <c r="H515" t="str">
        <f>IFERROR(AVERAGEIFS('HeartRate-2022-03-21-1647950188'!$B:$B,'HeartRate-2022-03-21-1647950188'!$A:$A,Data_Extraction!H$2,'HeartRate-2022-03-21-1647950188'!$C:$C,Data_Extraction!$A515),"")</f>
        <v/>
      </c>
      <c r="I515">
        <f>IFERROR(AVERAGEIFS('HeartRate-2022-03-21-1647950188'!$B:$B,'HeartRate-2022-03-21-1647950188'!$A:$A,Data_Extraction!I$2,'HeartRate-2022-03-21-1647950188'!$C:$C,Data_Extraction!$A515),"")</f>
        <v>97</v>
      </c>
      <c r="J515" s="8">
        <f t="shared" si="43"/>
        <v>86</v>
      </c>
      <c r="N515" s="11">
        <f>Data_Extraction!A515</f>
        <v>44634.485405092593</v>
      </c>
      <c r="O515" s="15">
        <f t="shared" si="44"/>
        <v>44634</v>
      </c>
      <c r="P515" s="16">
        <f t="shared" si="45"/>
        <v>0.48540509259259257</v>
      </c>
      <c r="Q515" s="12">
        <f>IF(Data_Extraction!B515="",Data_Extraction!$J515*(Q$1),Data_Extraction!B515)</f>
        <v>75</v>
      </c>
      <c r="R515" s="12">
        <f>IF(Data_Extraction!C515="",Data_Extraction!$J515*(R$1),Data_Extraction!C515)</f>
        <v>79.12</v>
      </c>
      <c r="S515" s="12">
        <f>IF(Data_Extraction!D515="",Data_Extraction!$J515*(S$1),Data_Extraction!D515)</f>
        <v>89.44</v>
      </c>
      <c r="T515" s="12">
        <f>IF(Data_Extraction!E515="",Data_Extraction!$J515*(T$1),Data_Extraction!E515)</f>
        <v>81.7</v>
      </c>
      <c r="U515" s="12">
        <f>IF(Data_Extraction!F515="",Data_Extraction!$J515*(U$1),Data_Extraction!F515)</f>
        <v>84.28</v>
      </c>
      <c r="V515" s="12">
        <f>IF(Data_Extraction!G515="",Data_Extraction!$J515*(V$1),Data_Extraction!G515)</f>
        <v>78.260000000000005</v>
      </c>
      <c r="W515" s="12">
        <f>IF(Data_Extraction!H515="",Data_Extraction!$J515*(W$1),Data_Extraction!H515)</f>
        <v>92.02000000000001</v>
      </c>
      <c r="X515" s="12">
        <f>IF(Data_Extraction!I515="",Data_Extraction!$J515*(X$1),Data_Extraction!I515)</f>
        <v>97</v>
      </c>
      <c r="Y515" s="13">
        <f t="shared" ref="Y515:Y578" si="48">AVERAGE(Q515:X515)</f>
        <v>84.602499999999992</v>
      </c>
      <c r="Z515" s="17" t="str">
        <f t="shared" si="46"/>
        <v>Afternoon</v>
      </c>
      <c r="AA515" s="14" t="str">
        <f>VLOOKUP($N515,'HeartRate-2022-03-21-1647950188'!$C:$G,2,0)</f>
        <v>Hands on</v>
      </c>
      <c r="AB515" s="14" t="str">
        <f>VLOOKUP($N515,'HeartRate-2022-03-21-1647950188'!$C:$G,3,0)</f>
        <v>Off Campus</v>
      </c>
      <c r="AC515" s="14" t="str">
        <f>VLOOKUP($N515,'HeartRate-2022-03-21-1647950188'!$C:$G,4,0)</f>
        <v>Standing</v>
      </c>
      <c r="AD515" s="14" t="str">
        <f>VLOOKUP($N515,'HeartRate-2022-03-21-1647950188'!$C:$G,5,0)</f>
        <v>Technical Contexts</v>
      </c>
      <c r="AE515">
        <f t="shared" si="47"/>
        <v>0</v>
      </c>
      <c r="AF515" s="18">
        <v>44634</v>
      </c>
      <c r="AG515" s="19">
        <v>0.48540509259259257</v>
      </c>
    </row>
    <row r="516" spans="1:33" x14ac:dyDescent="0.3">
      <c r="A516" s="5">
        <v>44634.48609953704</v>
      </c>
      <c r="B516">
        <f>IFERROR(AVERAGEIFS('HeartRate-2022-03-21-1647950188'!$B:$B,'HeartRate-2022-03-21-1647950188'!$A:$A,Data_Extraction!B$2,'HeartRate-2022-03-21-1647950188'!$C:$C,Data_Extraction!$A516),"")</f>
        <v>67</v>
      </c>
      <c r="C516" t="str">
        <f>IFERROR(AVERAGEIFS('HeartRate-2022-03-21-1647950188'!$B:$B,'HeartRate-2022-03-21-1647950188'!$A:$A,Data_Extraction!C$2,'HeartRate-2022-03-21-1647950188'!$C:$C,Data_Extraction!$A516),"")</f>
        <v/>
      </c>
      <c r="D516" t="str">
        <f>IFERROR(AVERAGEIFS('HeartRate-2022-03-21-1647950188'!$B:$B,'HeartRate-2022-03-21-1647950188'!$A:$A,Data_Extraction!D$2,'HeartRate-2022-03-21-1647950188'!$C:$C,Data_Extraction!$A516),"")</f>
        <v/>
      </c>
      <c r="E516" t="str">
        <f>IFERROR(AVERAGEIFS('HeartRate-2022-03-21-1647950188'!$B:$B,'HeartRate-2022-03-21-1647950188'!$A:$A,Data_Extraction!E$2,'HeartRate-2022-03-21-1647950188'!$C:$C,Data_Extraction!$A516),"")</f>
        <v/>
      </c>
      <c r="F516" t="str">
        <f>IFERROR(AVERAGEIFS('HeartRate-2022-03-21-1647950188'!$B:$B,'HeartRate-2022-03-21-1647950188'!$A:$A,Data_Extraction!F$2,'HeartRate-2022-03-21-1647950188'!$C:$C,Data_Extraction!$A516),"")</f>
        <v/>
      </c>
      <c r="G516" t="str">
        <f>IFERROR(AVERAGEIFS('HeartRate-2022-03-21-1647950188'!$B:$B,'HeartRate-2022-03-21-1647950188'!$A:$A,Data_Extraction!G$2,'HeartRate-2022-03-21-1647950188'!$C:$C,Data_Extraction!$A516),"")</f>
        <v/>
      </c>
      <c r="H516" t="str">
        <f>IFERROR(AVERAGEIFS('HeartRate-2022-03-21-1647950188'!$B:$B,'HeartRate-2022-03-21-1647950188'!$A:$A,Data_Extraction!H$2,'HeartRate-2022-03-21-1647950188'!$C:$C,Data_Extraction!$A516),"")</f>
        <v/>
      </c>
      <c r="I516">
        <f>IFERROR(AVERAGEIFS('HeartRate-2022-03-21-1647950188'!$B:$B,'HeartRate-2022-03-21-1647950188'!$A:$A,Data_Extraction!I$2,'HeartRate-2022-03-21-1647950188'!$C:$C,Data_Extraction!$A516),"")</f>
        <v>97</v>
      </c>
      <c r="J516" s="8">
        <f t="shared" ref="J516:J579" si="49">AVERAGE(B516:I516)</f>
        <v>82</v>
      </c>
      <c r="N516" s="11">
        <f>Data_Extraction!A516</f>
        <v>44634.48609953704</v>
      </c>
      <c r="O516" s="15">
        <f t="shared" ref="O516:O579" si="50">AF516</f>
        <v>44634</v>
      </c>
      <c r="P516" s="16">
        <f t="shared" ref="P516:P579" si="51">AG516</f>
        <v>0.48609953703703707</v>
      </c>
      <c r="Q516" s="12">
        <f>IF(Data_Extraction!B516="",Data_Extraction!$J516*(Q$1),Data_Extraction!B516)</f>
        <v>67</v>
      </c>
      <c r="R516" s="12">
        <f>IF(Data_Extraction!C516="",Data_Extraction!$J516*(R$1),Data_Extraction!C516)</f>
        <v>75.44</v>
      </c>
      <c r="S516" s="12">
        <f>IF(Data_Extraction!D516="",Data_Extraction!$J516*(S$1),Data_Extraction!D516)</f>
        <v>85.28</v>
      </c>
      <c r="T516" s="12">
        <f>IF(Data_Extraction!E516="",Data_Extraction!$J516*(T$1),Data_Extraction!E516)</f>
        <v>77.899999999999991</v>
      </c>
      <c r="U516" s="12">
        <f>IF(Data_Extraction!F516="",Data_Extraction!$J516*(U$1),Data_Extraction!F516)</f>
        <v>80.36</v>
      </c>
      <c r="V516" s="12">
        <f>IF(Data_Extraction!G516="",Data_Extraction!$J516*(V$1),Data_Extraction!G516)</f>
        <v>74.62</v>
      </c>
      <c r="W516" s="12">
        <f>IF(Data_Extraction!H516="",Data_Extraction!$J516*(W$1),Data_Extraction!H516)</f>
        <v>87.740000000000009</v>
      </c>
      <c r="X516" s="12">
        <f>IF(Data_Extraction!I516="",Data_Extraction!$J516*(X$1),Data_Extraction!I516)</f>
        <v>97</v>
      </c>
      <c r="Y516" s="13">
        <f t="shared" si="48"/>
        <v>80.667500000000004</v>
      </c>
      <c r="Z516" s="17" t="str">
        <f t="shared" ref="Z516:Z579" si="52">VLOOKUP(P516,$AJ$2:$AK$7,2,1)</f>
        <v>Afternoon</v>
      </c>
      <c r="AA516" s="14" t="str">
        <f>VLOOKUP($N516,'HeartRate-2022-03-21-1647950188'!$C:$G,2,0)</f>
        <v>Hands on</v>
      </c>
      <c r="AB516" s="14" t="str">
        <f>VLOOKUP($N516,'HeartRate-2022-03-21-1647950188'!$C:$G,3,0)</f>
        <v>Off Campus</v>
      </c>
      <c r="AC516" s="14" t="str">
        <f>VLOOKUP($N516,'HeartRate-2022-03-21-1647950188'!$C:$G,4,0)</f>
        <v>Standing</v>
      </c>
      <c r="AD516" s="14" t="str">
        <f>VLOOKUP($N516,'HeartRate-2022-03-21-1647950188'!$C:$G,5,0)</f>
        <v>Technical Contexts</v>
      </c>
      <c r="AE516">
        <f t="shared" ref="AE516:AE579" si="53">IF(Y516&gt;120,1,0)</f>
        <v>0</v>
      </c>
      <c r="AF516" s="18">
        <v>44634</v>
      </c>
      <c r="AG516" s="19">
        <v>0.48609953703703707</v>
      </c>
    </row>
    <row r="517" spans="1:33" x14ac:dyDescent="0.3">
      <c r="A517" s="5">
        <v>44634.486168981479</v>
      </c>
      <c r="B517">
        <f>IFERROR(AVERAGEIFS('HeartRate-2022-03-21-1647950188'!$B:$B,'HeartRate-2022-03-21-1647950188'!$A:$A,Data_Extraction!B$2,'HeartRate-2022-03-21-1647950188'!$C:$C,Data_Extraction!$A517),"")</f>
        <v>67</v>
      </c>
      <c r="C517" t="str">
        <f>IFERROR(AVERAGEIFS('HeartRate-2022-03-21-1647950188'!$B:$B,'HeartRate-2022-03-21-1647950188'!$A:$A,Data_Extraction!C$2,'HeartRate-2022-03-21-1647950188'!$C:$C,Data_Extraction!$A517),"")</f>
        <v/>
      </c>
      <c r="D517" t="str">
        <f>IFERROR(AVERAGEIFS('HeartRate-2022-03-21-1647950188'!$B:$B,'HeartRate-2022-03-21-1647950188'!$A:$A,Data_Extraction!D$2,'HeartRate-2022-03-21-1647950188'!$C:$C,Data_Extraction!$A517),"")</f>
        <v/>
      </c>
      <c r="E517" t="str">
        <f>IFERROR(AVERAGEIFS('HeartRate-2022-03-21-1647950188'!$B:$B,'HeartRate-2022-03-21-1647950188'!$A:$A,Data_Extraction!E$2,'HeartRate-2022-03-21-1647950188'!$C:$C,Data_Extraction!$A517),"")</f>
        <v/>
      </c>
      <c r="F517" t="str">
        <f>IFERROR(AVERAGEIFS('HeartRate-2022-03-21-1647950188'!$B:$B,'HeartRate-2022-03-21-1647950188'!$A:$A,Data_Extraction!F$2,'HeartRate-2022-03-21-1647950188'!$C:$C,Data_Extraction!$A517),"")</f>
        <v/>
      </c>
      <c r="G517" t="str">
        <f>IFERROR(AVERAGEIFS('HeartRate-2022-03-21-1647950188'!$B:$B,'HeartRate-2022-03-21-1647950188'!$A:$A,Data_Extraction!G$2,'HeartRate-2022-03-21-1647950188'!$C:$C,Data_Extraction!$A517),"")</f>
        <v/>
      </c>
      <c r="H517" t="str">
        <f>IFERROR(AVERAGEIFS('HeartRate-2022-03-21-1647950188'!$B:$B,'HeartRate-2022-03-21-1647950188'!$A:$A,Data_Extraction!H$2,'HeartRate-2022-03-21-1647950188'!$C:$C,Data_Extraction!$A517),"")</f>
        <v/>
      </c>
      <c r="I517" t="str">
        <f>IFERROR(AVERAGEIFS('HeartRate-2022-03-21-1647950188'!$B:$B,'HeartRate-2022-03-21-1647950188'!$A:$A,Data_Extraction!I$2,'HeartRate-2022-03-21-1647950188'!$C:$C,Data_Extraction!$A517),"")</f>
        <v/>
      </c>
      <c r="J517" s="8">
        <f t="shared" si="49"/>
        <v>67</v>
      </c>
      <c r="N517" s="11">
        <f>Data_Extraction!A517</f>
        <v>44634.486168981479</v>
      </c>
      <c r="O517" s="15">
        <f t="shared" si="50"/>
        <v>44634</v>
      </c>
      <c r="P517" s="16">
        <f t="shared" si="51"/>
        <v>0.48616898148148152</v>
      </c>
      <c r="Q517" s="12">
        <f>IF(Data_Extraction!B517="",Data_Extraction!$J517*(Q$1),Data_Extraction!B517)</f>
        <v>67</v>
      </c>
      <c r="R517" s="12">
        <f>IF(Data_Extraction!C517="",Data_Extraction!$J517*(R$1),Data_Extraction!C517)</f>
        <v>61.64</v>
      </c>
      <c r="S517" s="12">
        <f>IF(Data_Extraction!D517="",Data_Extraction!$J517*(S$1),Data_Extraction!D517)</f>
        <v>69.680000000000007</v>
      </c>
      <c r="T517" s="12">
        <f>IF(Data_Extraction!E517="",Data_Extraction!$J517*(T$1),Data_Extraction!E517)</f>
        <v>63.65</v>
      </c>
      <c r="U517" s="12">
        <f>IF(Data_Extraction!F517="",Data_Extraction!$J517*(U$1),Data_Extraction!F517)</f>
        <v>65.66</v>
      </c>
      <c r="V517" s="12">
        <f>IF(Data_Extraction!G517="",Data_Extraction!$J517*(V$1),Data_Extraction!G517)</f>
        <v>60.97</v>
      </c>
      <c r="W517" s="12">
        <f>IF(Data_Extraction!H517="",Data_Extraction!$J517*(W$1),Data_Extraction!H517)</f>
        <v>71.69</v>
      </c>
      <c r="X517" s="12">
        <f>IF(Data_Extraction!I517="",Data_Extraction!$J517*(X$1),Data_Extraction!I517)</f>
        <v>64.989999999999995</v>
      </c>
      <c r="Y517" s="13">
        <f t="shared" si="48"/>
        <v>65.66</v>
      </c>
      <c r="Z517" s="17" t="str">
        <f t="shared" si="52"/>
        <v>Afternoon</v>
      </c>
      <c r="AA517" s="14" t="str">
        <f>VLOOKUP($N517,'HeartRate-2022-03-21-1647950188'!$C:$G,2,0)</f>
        <v>Hands on</v>
      </c>
      <c r="AB517" s="14" t="str">
        <f>VLOOKUP($N517,'HeartRate-2022-03-21-1647950188'!$C:$G,3,0)</f>
        <v>Off Campus</v>
      </c>
      <c r="AC517" s="14" t="str">
        <f>VLOOKUP($N517,'HeartRate-2022-03-21-1647950188'!$C:$G,4,0)</f>
        <v>Standing</v>
      </c>
      <c r="AD517" s="14" t="str">
        <f>VLOOKUP($N517,'HeartRate-2022-03-21-1647950188'!$C:$G,5,0)</f>
        <v>Technical Contexts</v>
      </c>
      <c r="AE517">
        <f t="shared" si="53"/>
        <v>0</v>
      </c>
      <c r="AF517" s="18">
        <v>44634</v>
      </c>
      <c r="AG517" s="19">
        <v>0.48616898148148152</v>
      </c>
    </row>
    <row r="518" spans="1:33" x14ac:dyDescent="0.3">
      <c r="A518" s="5">
        <v>44634.486793981479</v>
      </c>
      <c r="B518">
        <f>IFERROR(AVERAGEIFS('HeartRate-2022-03-21-1647950188'!$B:$B,'HeartRate-2022-03-21-1647950188'!$A:$A,Data_Extraction!B$2,'HeartRate-2022-03-21-1647950188'!$C:$C,Data_Extraction!$A518),"")</f>
        <v>60</v>
      </c>
      <c r="C518" t="str">
        <f>IFERROR(AVERAGEIFS('HeartRate-2022-03-21-1647950188'!$B:$B,'HeartRate-2022-03-21-1647950188'!$A:$A,Data_Extraction!C$2,'HeartRate-2022-03-21-1647950188'!$C:$C,Data_Extraction!$A518),"")</f>
        <v/>
      </c>
      <c r="D518" t="str">
        <f>IFERROR(AVERAGEIFS('HeartRate-2022-03-21-1647950188'!$B:$B,'HeartRate-2022-03-21-1647950188'!$A:$A,Data_Extraction!D$2,'HeartRate-2022-03-21-1647950188'!$C:$C,Data_Extraction!$A518),"")</f>
        <v/>
      </c>
      <c r="E518" t="str">
        <f>IFERROR(AVERAGEIFS('HeartRate-2022-03-21-1647950188'!$B:$B,'HeartRate-2022-03-21-1647950188'!$A:$A,Data_Extraction!E$2,'HeartRate-2022-03-21-1647950188'!$C:$C,Data_Extraction!$A518),"")</f>
        <v/>
      </c>
      <c r="F518" t="str">
        <f>IFERROR(AVERAGEIFS('HeartRate-2022-03-21-1647950188'!$B:$B,'HeartRate-2022-03-21-1647950188'!$A:$A,Data_Extraction!F$2,'HeartRate-2022-03-21-1647950188'!$C:$C,Data_Extraction!$A518),"")</f>
        <v/>
      </c>
      <c r="G518" t="str">
        <f>IFERROR(AVERAGEIFS('HeartRate-2022-03-21-1647950188'!$B:$B,'HeartRate-2022-03-21-1647950188'!$A:$A,Data_Extraction!G$2,'HeartRate-2022-03-21-1647950188'!$C:$C,Data_Extraction!$A518),"")</f>
        <v/>
      </c>
      <c r="H518" t="str">
        <f>IFERROR(AVERAGEIFS('HeartRate-2022-03-21-1647950188'!$B:$B,'HeartRate-2022-03-21-1647950188'!$A:$A,Data_Extraction!H$2,'HeartRate-2022-03-21-1647950188'!$C:$C,Data_Extraction!$A518),"")</f>
        <v/>
      </c>
      <c r="I518">
        <f>IFERROR(AVERAGEIFS('HeartRate-2022-03-21-1647950188'!$B:$B,'HeartRate-2022-03-21-1647950188'!$A:$A,Data_Extraction!I$2,'HeartRate-2022-03-21-1647950188'!$C:$C,Data_Extraction!$A518),"")</f>
        <v>91</v>
      </c>
      <c r="J518" s="8">
        <f t="shared" si="49"/>
        <v>75.5</v>
      </c>
      <c r="N518" s="11">
        <f>Data_Extraction!A518</f>
        <v>44634.486793981479</v>
      </c>
      <c r="O518" s="15">
        <f t="shared" si="50"/>
        <v>44634</v>
      </c>
      <c r="P518" s="16">
        <f t="shared" si="51"/>
        <v>0.48679398148148145</v>
      </c>
      <c r="Q518" s="12">
        <f>IF(Data_Extraction!B518="",Data_Extraction!$J518*(Q$1),Data_Extraction!B518)</f>
        <v>60</v>
      </c>
      <c r="R518" s="12">
        <f>IF(Data_Extraction!C518="",Data_Extraction!$J518*(R$1),Data_Extraction!C518)</f>
        <v>69.460000000000008</v>
      </c>
      <c r="S518" s="12">
        <f>IF(Data_Extraction!D518="",Data_Extraction!$J518*(S$1),Data_Extraction!D518)</f>
        <v>78.52</v>
      </c>
      <c r="T518" s="12">
        <f>IF(Data_Extraction!E518="",Data_Extraction!$J518*(T$1),Data_Extraction!E518)</f>
        <v>71.724999999999994</v>
      </c>
      <c r="U518" s="12">
        <f>IF(Data_Extraction!F518="",Data_Extraction!$J518*(U$1),Data_Extraction!F518)</f>
        <v>73.989999999999995</v>
      </c>
      <c r="V518" s="12">
        <f>IF(Data_Extraction!G518="",Data_Extraction!$J518*(V$1),Data_Extraction!G518)</f>
        <v>68.704999999999998</v>
      </c>
      <c r="W518" s="12">
        <f>IF(Data_Extraction!H518="",Data_Extraction!$J518*(W$1),Data_Extraction!H518)</f>
        <v>80.785000000000011</v>
      </c>
      <c r="X518" s="12">
        <f>IF(Data_Extraction!I518="",Data_Extraction!$J518*(X$1),Data_Extraction!I518)</f>
        <v>91</v>
      </c>
      <c r="Y518" s="13">
        <f t="shared" si="48"/>
        <v>74.273125000000007</v>
      </c>
      <c r="Z518" s="17" t="str">
        <f t="shared" si="52"/>
        <v>Afternoon</v>
      </c>
      <c r="AA518" s="14" t="str">
        <f>VLOOKUP($N518,'HeartRate-2022-03-21-1647950188'!$C:$G,2,0)</f>
        <v>Hands on</v>
      </c>
      <c r="AB518" s="14" t="str">
        <f>VLOOKUP($N518,'HeartRate-2022-03-21-1647950188'!$C:$G,3,0)</f>
        <v>Off Campus</v>
      </c>
      <c r="AC518" s="14" t="str">
        <f>VLOOKUP($N518,'HeartRate-2022-03-21-1647950188'!$C:$G,4,0)</f>
        <v>Standing</v>
      </c>
      <c r="AD518" s="14" t="str">
        <f>VLOOKUP($N518,'HeartRate-2022-03-21-1647950188'!$C:$G,5,0)</f>
        <v>Technical Contexts</v>
      </c>
      <c r="AE518">
        <f t="shared" si="53"/>
        <v>0</v>
      </c>
      <c r="AF518" s="18">
        <v>44634</v>
      </c>
      <c r="AG518" s="19">
        <v>0.48679398148148145</v>
      </c>
    </row>
    <row r="519" spans="1:33" x14ac:dyDescent="0.3">
      <c r="A519" s="5">
        <v>44634.486805555556</v>
      </c>
      <c r="B519" t="str">
        <f>IFERROR(AVERAGEIFS('HeartRate-2022-03-21-1647950188'!$B:$B,'HeartRate-2022-03-21-1647950188'!$A:$A,Data_Extraction!B$2,'HeartRate-2022-03-21-1647950188'!$C:$C,Data_Extraction!$A519),"")</f>
        <v/>
      </c>
      <c r="C519">
        <f>IFERROR(AVERAGEIFS('HeartRate-2022-03-21-1647950188'!$B:$B,'HeartRate-2022-03-21-1647950188'!$A:$A,Data_Extraction!C$2,'HeartRate-2022-03-21-1647950188'!$C:$C,Data_Extraction!$A519),"")</f>
        <v>110</v>
      </c>
      <c r="D519" t="str">
        <f>IFERROR(AVERAGEIFS('HeartRate-2022-03-21-1647950188'!$B:$B,'HeartRate-2022-03-21-1647950188'!$A:$A,Data_Extraction!D$2,'HeartRate-2022-03-21-1647950188'!$C:$C,Data_Extraction!$A519),"")</f>
        <v/>
      </c>
      <c r="E519" t="str">
        <f>IFERROR(AVERAGEIFS('HeartRate-2022-03-21-1647950188'!$B:$B,'HeartRate-2022-03-21-1647950188'!$A:$A,Data_Extraction!E$2,'HeartRate-2022-03-21-1647950188'!$C:$C,Data_Extraction!$A519),"")</f>
        <v/>
      </c>
      <c r="F519" t="str">
        <f>IFERROR(AVERAGEIFS('HeartRate-2022-03-21-1647950188'!$B:$B,'HeartRate-2022-03-21-1647950188'!$A:$A,Data_Extraction!F$2,'HeartRate-2022-03-21-1647950188'!$C:$C,Data_Extraction!$A519),"")</f>
        <v/>
      </c>
      <c r="G519">
        <f>IFERROR(AVERAGEIFS('HeartRate-2022-03-21-1647950188'!$B:$B,'HeartRate-2022-03-21-1647950188'!$A:$A,Data_Extraction!G$2,'HeartRate-2022-03-21-1647950188'!$C:$C,Data_Extraction!$A519),"")</f>
        <v>122</v>
      </c>
      <c r="H519">
        <f>IFERROR(AVERAGEIFS('HeartRate-2022-03-21-1647950188'!$B:$B,'HeartRate-2022-03-21-1647950188'!$A:$A,Data_Extraction!H$2,'HeartRate-2022-03-21-1647950188'!$C:$C,Data_Extraction!$A519),"")</f>
        <v>109</v>
      </c>
      <c r="I519" t="str">
        <f>IFERROR(AVERAGEIFS('HeartRate-2022-03-21-1647950188'!$B:$B,'HeartRate-2022-03-21-1647950188'!$A:$A,Data_Extraction!I$2,'HeartRate-2022-03-21-1647950188'!$C:$C,Data_Extraction!$A519),"")</f>
        <v/>
      </c>
      <c r="J519" s="8">
        <f t="shared" si="49"/>
        <v>113.66666666666667</v>
      </c>
      <c r="N519" s="11">
        <f>Data_Extraction!A519</f>
        <v>44634.486805555556</v>
      </c>
      <c r="O519" s="15">
        <f t="shared" si="50"/>
        <v>44634</v>
      </c>
      <c r="P519" s="16">
        <f t="shared" si="51"/>
        <v>0.48680555555555555</v>
      </c>
      <c r="Q519" s="12">
        <f>IF(Data_Extraction!B519="",Data_Extraction!$J519*(Q$1),Data_Extraction!B519)</f>
        <v>102.30000000000001</v>
      </c>
      <c r="R519" s="12">
        <f>IF(Data_Extraction!C519="",Data_Extraction!$J519*(R$1),Data_Extraction!C519)</f>
        <v>110</v>
      </c>
      <c r="S519" s="12">
        <f>IF(Data_Extraction!D519="",Data_Extraction!$J519*(S$1),Data_Extraction!D519)</f>
        <v>118.21333333333334</v>
      </c>
      <c r="T519" s="12">
        <f>IF(Data_Extraction!E519="",Data_Extraction!$J519*(T$1),Data_Extraction!E519)</f>
        <v>107.98333333333333</v>
      </c>
      <c r="U519" s="12">
        <f>IF(Data_Extraction!F519="",Data_Extraction!$J519*(U$1),Data_Extraction!F519)</f>
        <v>111.39333333333333</v>
      </c>
      <c r="V519" s="12">
        <f>IF(Data_Extraction!G519="",Data_Extraction!$J519*(V$1),Data_Extraction!G519)</f>
        <v>122</v>
      </c>
      <c r="W519" s="12">
        <f>IF(Data_Extraction!H519="",Data_Extraction!$J519*(W$1),Data_Extraction!H519)</f>
        <v>109</v>
      </c>
      <c r="X519" s="12">
        <f>IF(Data_Extraction!I519="",Data_Extraction!$J519*(X$1),Data_Extraction!I519)</f>
        <v>110.25666666666667</v>
      </c>
      <c r="Y519" s="13">
        <f t="shared" si="48"/>
        <v>111.39333333333333</v>
      </c>
      <c r="Z519" s="17" t="str">
        <f t="shared" si="52"/>
        <v>Afternoon</v>
      </c>
      <c r="AA519" s="14" t="str">
        <f>VLOOKUP($N519,'HeartRate-2022-03-21-1647950188'!$C:$G,2,0)</f>
        <v>Hands on</v>
      </c>
      <c r="AB519" s="14" t="str">
        <f>VLOOKUP($N519,'HeartRate-2022-03-21-1647950188'!$C:$G,3,0)</f>
        <v>Off Campus</v>
      </c>
      <c r="AC519" s="14" t="str">
        <f>VLOOKUP($N519,'HeartRate-2022-03-21-1647950188'!$C:$G,4,0)</f>
        <v>Standing</v>
      </c>
      <c r="AD519" s="14" t="str">
        <f>VLOOKUP($N519,'HeartRate-2022-03-21-1647950188'!$C:$G,5,0)</f>
        <v>Technical Contexts</v>
      </c>
      <c r="AE519">
        <f t="shared" si="53"/>
        <v>0</v>
      </c>
      <c r="AF519" s="18">
        <v>44634</v>
      </c>
      <c r="AG519" s="19">
        <v>0.48680555555555555</v>
      </c>
    </row>
    <row r="520" spans="1:33" x14ac:dyDescent="0.3">
      <c r="A520" s="5">
        <v>44634.487488425926</v>
      </c>
      <c r="B520">
        <f>IFERROR(AVERAGEIFS('HeartRate-2022-03-21-1647950188'!$B:$B,'HeartRate-2022-03-21-1647950188'!$A:$A,Data_Extraction!B$2,'HeartRate-2022-03-21-1647950188'!$C:$C,Data_Extraction!$A520),"")</f>
        <v>59</v>
      </c>
      <c r="C520" t="str">
        <f>IFERROR(AVERAGEIFS('HeartRate-2022-03-21-1647950188'!$B:$B,'HeartRate-2022-03-21-1647950188'!$A:$A,Data_Extraction!C$2,'HeartRate-2022-03-21-1647950188'!$C:$C,Data_Extraction!$A520),"")</f>
        <v/>
      </c>
      <c r="D520" t="str">
        <f>IFERROR(AVERAGEIFS('HeartRate-2022-03-21-1647950188'!$B:$B,'HeartRate-2022-03-21-1647950188'!$A:$A,Data_Extraction!D$2,'HeartRate-2022-03-21-1647950188'!$C:$C,Data_Extraction!$A520),"")</f>
        <v/>
      </c>
      <c r="E520" t="str">
        <f>IFERROR(AVERAGEIFS('HeartRate-2022-03-21-1647950188'!$B:$B,'HeartRate-2022-03-21-1647950188'!$A:$A,Data_Extraction!E$2,'HeartRate-2022-03-21-1647950188'!$C:$C,Data_Extraction!$A520),"")</f>
        <v/>
      </c>
      <c r="F520" t="str">
        <f>IFERROR(AVERAGEIFS('HeartRate-2022-03-21-1647950188'!$B:$B,'HeartRate-2022-03-21-1647950188'!$A:$A,Data_Extraction!F$2,'HeartRate-2022-03-21-1647950188'!$C:$C,Data_Extraction!$A520),"")</f>
        <v/>
      </c>
      <c r="G520" t="str">
        <f>IFERROR(AVERAGEIFS('HeartRate-2022-03-21-1647950188'!$B:$B,'HeartRate-2022-03-21-1647950188'!$A:$A,Data_Extraction!G$2,'HeartRate-2022-03-21-1647950188'!$C:$C,Data_Extraction!$A520),"")</f>
        <v/>
      </c>
      <c r="H520" t="str">
        <f>IFERROR(AVERAGEIFS('HeartRate-2022-03-21-1647950188'!$B:$B,'HeartRate-2022-03-21-1647950188'!$A:$A,Data_Extraction!H$2,'HeartRate-2022-03-21-1647950188'!$C:$C,Data_Extraction!$A520),"")</f>
        <v/>
      </c>
      <c r="I520">
        <f>IFERROR(AVERAGEIFS('HeartRate-2022-03-21-1647950188'!$B:$B,'HeartRate-2022-03-21-1647950188'!$A:$A,Data_Extraction!I$2,'HeartRate-2022-03-21-1647950188'!$C:$C,Data_Extraction!$A520),"")</f>
        <v>88</v>
      </c>
      <c r="J520" s="8">
        <f t="shared" si="49"/>
        <v>73.5</v>
      </c>
      <c r="N520" s="11">
        <f>Data_Extraction!A520</f>
        <v>44634.487488425926</v>
      </c>
      <c r="O520" s="15">
        <f t="shared" si="50"/>
        <v>44634</v>
      </c>
      <c r="P520" s="16">
        <f t="shared" si="51"/>
        <v>0.48748842592592595</v>
      </c>
      <c r="Q520" s="12">
        <f>IF(Data_Extraction!B520="",Data_Extraction!$J520*(Q$1),Data_Extraction!B520)</f>
        <v>59</v>
      </c>
      <c r="R520" s="12">
        <f>IF(Data_Extraction!C520="",Data_Extraction!$J520*(R$1),Data_Extraction!C520)</f>
        <v>67.62</v>
      </c>
      <c r="S520" s="12">
        <f>IF(Data_Extraction!D520="",Data_Extraction!$J520*(S$1),Data_Extraction!D520)</f>
        <v>76.44</v>
      </c>
      <c r="T520" s="12">
        <f>IF(Data_Extraction!E520="",Data_Extraction!$J520*(T$1),Data_Extraction!E520)</f>
        <v>69.825000000000003</v>
      </c>
      <c r="U520" s="12">
        <f>IF(Data_Extraction!F520="",Data_Extraction!$J520*(U$1),Data_Extraction!F520)</f>
        <v>72.03</v>
      </c>
      <c r="V520" s="12">
        <f>IF(Data_Extraction!G520="",Data_Extraction!$J520*(V$1),Data_Extraction!G520)</f>
        <v>66.885000000000005</v>
      </c>
      <c r="W520" s="12">
        <f>IF(Data_Extraction!H520="",Data_Extraction!$J520*(W$1),Data_Extraction!H520)</f>
        <v>78.64500000000001</v>
      </c>
      <c r="X520" s="12">
        <f>IF(Data_Extraction!I520="",Data_Extraction!$J520*(X$1),Data_Extraction!I520)</f>
        <v>88</v>
      </c>
      <c r="Y520" s="13">
        <f t="shared" si="48"/>
        <v>72.305624999999992</v>
      </c>
      <c r="Z520" s="17" t="str">
        <f t="shared" si="52"/>
        <v>Afternoon</v>
      </c>
      <c r="AA520" s="14" t="str">
        <f>VLOOKUP($N520,'HeartRate-2022-03-21-1647950188'!$C:$G,2,0)</f>
        <v>Hands on</v>
      </c>
      <c r="AB520" s="14" t="str">
        <f>VLOOKUP($N520,'HeartRate-2022-03-21-1647950188'!$C:$G,3,0)</f>
        <v>Off Campus</v>
      </c>
      <c r="AC520" s="14" t="str">
        <f>VLOOKUP($N520,'HeartRate-2022-03-21-1647950188'!$C:$G,4,0)</f>
        <v>Standing</v>
      </c>
      <c r="AD520" s="14" t="str">
        <f>VLOOKUP($N520,'HeartRate-2022-03-21-1647950188'!$C:$G,5,0)</f>
        <v>Technical Contexts</v>
      </c>
      <c r="AE520">
        <f t="shared" si="53"/>
        <v>0</v>
      </c>
      <c r="AF520" s="18">
        <v>44634</v>
      </c>
      <c r="AG520" s="19">
        <v>0.48748842592592595</v>
      </c>
    </row>
    <row r="521" spans="1:33" x14ac:dyDescent="0.3">
      <c r="A521" s="5">
        <v>44634.488182870373</v>
      </c>
      <c r="B521">
        <f>IFERROR(AVERAGEIFS('HeartRate-2022-03-21-1647950188'!$B:$B,'HeartRate-2022-03-21-1647950188'!$A:$A,Data_Extraction!B$2,'HeartRate-2022-03-21-1647950188'!$C:$C,Data_Extraction!$A521),"")</f>
        <v>67</v>
      </c>
      <c r="C521" t="str">
        <f>IFERROR(AVERAGEIFS('HeartRate-2022-03-21-1647950188'!$B:$B,'HeartRate-2022-03-21-1647950188'!$A:$A,Data_Extraction!C$2,'HeartRate-2022-03-21-1647950188'!$C:$C,Data_Extraction!$A521),"")</f>
        <v/>
      </c>
      <c r="D521" t="str">
        <f>IFERROR(AVERAGEIFS('HeartRate-2022-03-21-1647950188'!$B:$B,'HeartRate-2022-03-21-1647950188'!$A:$A,Data_Extraction!D$2,'HeartRate-2022-03-21-1647950188'!$C:$C,Data_Extraction!$A521),"")</f>
        <v/>
      </c>
      <c r="E521" t="str">
        <f>IFERROR(AVERAGEIFS('HeartRate-2022-03-21-1647950188'!$B:$B,'HeartRate-2022-03-21-1647950188'!$A:$A,Data_Extraction!E$2,'HeartRate-2022-03-21-1647950188'!$C:$C,Data_Extraction!$A521),"")</f>
        <v/>
      </c>
      <c r="F521" t="str">
        <f>IFERROR(AVERAGEIFS('HeartRate-2022-03-21-1647950188'!$B:$B,'HeartRate-2022-03-21-1647950188'!$A:$A,Data_Extraction!F$2,'HeartRate-2022-03-21-1647950188'!$C:$C,Data_Extraction!$A521),"")</f>
        <v/>
      </c>
      <c r="G521" t="str">
        <f>IFERROR(AVERAGEIFS('HeartRate-2022-03-21-1647950188'!$B:$B,'HeartRate-2022-03-21-1647950188'!$A:$A,Data_Extraction!G$2,'HeartRate-2022-03-21-1647950188'!$C:$C,Data_Extraction!$A521),"")</f>
        <v/>
      </c>
      <c r="H521" t="str">
        <f>IFERROR(AVERAGEIFS('HeartRate-2022-03-21-1647950188'!$B:$B,'HeartRate-2022-03-21-1647950188'!$A:$A,Data_Extraction!H$2,'HeartRate-2022-03-21-1647950188'!$C:$C,Data_Extraction!$A521),"")</f>
        <v/>
      </c>
      <c r="I521">
        <f>IFERROR(AVERAGEIFS('HeartRate-2022-03-21-1647950188'!$B:$B,'HeartRate-2022-03-21-1647950188'!$A:$A,Data_Extraction!I$2,'HeartRate-2022-03-21-1647950188'!$C:$C,Data_Extraction!$A521),"")</f>
        <v>87</v>
      </c>
      <c r="J521" s="8">
        <f t="shared" si="49"/>
        <v>77</v>
      </c>
      <c r="N521" s="11">
        <f>Data_Extraction!A521</f>
        <v>44634.488182870373</v>
      </c>
      <c r="O521" s="15">
        <f t="shared" si="50"/>
        <v>44634</v>
      </c>
      <c r="P521" s="16">
        <f t="shared" si="51"/>
        <v>0.48818287037037034</v>
      </c>
      <c r="Q521" s="12">
        <f>IF(Data_Extraction!B521="",Data_Extraction!$J521*(Q$1),Data_Extraction!B521)</f>
        <v>67</v>
      </c>
      <c r="R521" s="12">
        <f>IF(Data_Extraction!C521="",Data_Extraction!$J521*(R$1),Data_Extraction!C521)</f>
        <v>70.84</v>
      </c>
      <c r="S521" s="12">
        <f>IF(Data_Extraction!D521="",Data_Extraction!$J521*(S$1),Data_Extraction!D521)</f>
        <v>80.08</v>
      </c>
      <c r="T521" s="12">
        <f>IF(Data_Extraction!E521="",Data_Extraction!$J521*(T$1),Data_Extraction!E521)</f>
        <v>73.149999999999991</v>
      </c>
      <c r="U521" s="12">
        <f>IF(Data_Extraction!F521="",Data_Extraction!$J521*(U$1),Data_Extraction!F521)</f>
        <v>75.459999999999994</v>
      </c>
      <c r="V521" s="12">
        <f>IF(Data_Extraction!G521="",Data_Extraction!$J521*(V$1),Data_Extraction!G521)</f>
        <v>70.070000000000007</v>
      </c>
      <c r="W521" s="12">
        <f>IF(Data_Extraction!H521="",Data_Extraction!$J521*(W$1),Data_Extraction!H521)</f>
        <v>82.39</v>
      </c>
      <c r="X521" s="12">
        <f>IF(Data_Extraction!I521="",Data_Extraction!$J521*(X$1),Data_Extraction!I521)</f>
        <v>87</v>
      </c>
      <c r="Y521" s="13">
        <f t="shared" si="48"/>
        <v>75.748750000000001</v>
      </c>
      <c r="Z521" s="17" t="str">
        <f t="shared" si="52"/>
        <v>Afternoon</v>
      </c>
      <c r="AA521" s="14" t="str">
        <f>VLOOKUP($N521,'HeartRate-2022-03-21-1647950188'!$C:$G,2,0)</f>
        <v>Hands on</v>
      </c>
      <c r="AB521" s="14" t="str">
        <f>VLOOKUP($N521,'HeartRate-2022-03-21-1647950188'!$C:$G,3,0)</f>
        <v>Off Campus</v>
      </c>
      <c r="AC521" s="14" t="str">
        <f>VLOOKUP($N521,'HeartRate-2022-03-21-1647950188'!$C:$G,4,0)</f>
        <v>Standing</v>
      </c>
      <c r="AD521" s="14" t="str">
        <f>VLOOKUP($N521,'HeartRate-2022-03-21-1647950188'!$C:$G,5,0)</f>
        <v>Technical Contexts</v>
      </c>
      <c r="AE521">
        <f t="shared" si="53"/>
        <v>0</v>
      </c>
      <c r="AF521" s="18">
        <v>44634</v>
      </c>
      <c r="AG521" s="19">
        <v>0.48818287037037034</v>
      </c>
    </row>
    <row r="522" spans="1:33" x14ac:dyDescent="0.3">
      <c r="A522" s="5">
        <v>44634.488877314812</v>
      </c>
      <c r="B522">
        <f>IFERROR(AVERAGEIFS('HeartRate-2022-03-21-1647950188'!$B:$B,'HeartRate-2022-03-21-1647950188'!$A:$A,Data_Extraction!B$2,'HeartRate-2022-03-21-1647950188'!$C:$C,Data_Extraction!$A522),"")</f>
        <v>63</v>
      </c>
      <c r="C522" t="str">
        <f>IFERROR(AVERAGEIFS('HeartRate-2022-03-21-1647950188'!$B:$B,'HeartRate-2022-03-21-1647950188'!$A:$A,Data_Extraction!C$2,'HeartRate-2022-03-21-1647950188'!$C:$C,Data_Extraction!$A522),"")</f>
        <v/>
      </c>
      <c r="D522" t="str">
        <f>IFERROR(AVERAGEIFS('HeartRate-2022-03-21-1647950188'!$B:$B,'HeartRate-2022-03-21-1647950188'!$A:$A,Data_Extraction!D$2,'HeartRate-2022-03-21-1647950188'!$C:$C,Data_Extraction!$A522),"")</f>
        <v/>
      </c>
      <c r="E522" t="str">
        <f>IFERROR(AVERAGEIFS('HeartRate-2022-03-21-1647950188'!$B:$B,'HeartRate-2022-03-21-1647950188'!$A:$A,Data_Extraction!E$2,'HeartRate-2022-03-21-1647950188'!$C:$C,Data_Extraction!$A522),"")</f>
        <v/>
      </c>
      <c r="F522" t="str">
        <f>IFERROR(AVERAGEIFS('HeartRate-2022-03-21-1647950188'!$B:$B,'HeartRate-2022-03-21-1647950188'!$A:$A,Data_Extraction!F$2,'HeartRate-2022-03-21-1647950188'!$C:$C,Data_Extraction!$A522),"")</f>
        <v/>
      </c>
      <c r="G522" t="str">
        <f>IFERROR(AVERAGEIFS('HeartRate-2022-03-21-1647950188'!$B:$B,'HeartRate-2022-03-21-1647950188'!$A:$A,Data_Extraction!G$2,'HeartRate-2022-03-21-1647950188'!$C:$C,Data_Extraction!$A522),"")</f>
        <v/>
      </c>
      <c r="H522" t="str">
        <f>IFERROR(AVERAGEIFS('HeartRate-2022-03-21-1647950188'!$B:$B,'HeartRate-2022-03-21-1647950188'!$A:$A,Data_Extraction!H$2,'HeartRate-2022-03-21-1647950188'!$C:$C,Data_Extraction!$A522),"")</f>
        <v/>
      </c>
      <c r="I522">
        <f>IFERROR(AVERAGEIFS('HeartRate-2022-03-21-1647950188'!$B:$B,'HeartRate-2022-03-21-1647950188'!$A:$A,Data_Extraction!I$2,'HeartRate-2022-03-21-1647950188'!$C:$C,Data_Extraction!$A522),"")</f>
        <v>83</v>
      </c>
      <c r="J522" s="8">
        <f t="shared" si="49"/>
        <v>73</v>
      </c>
      <c r="N522" s="11">
        <f>Data_Extraction!A522</f>
        <v>44634.488877314812</v>
      </c>
      <c r="O522" s="15">
        <f t="shared" si="50"/>
        <v>44634</v>
      </c>
      <c r="P522" s="16">
        <f t="shared" si="51"/>
        <v>0.48887731481481483</v>
      </c>
      <c r="Q522" s="12">
        <f>IF(Data_Extraction!B522="",Data_Extraction!$J522*(Q$1),Data_Extraction!B522)</f>
        <v>63</v>
      </c>
      <c r="R522" s="12">
        <f>IF(Data_Extraction!C522="",Data_Extraction!$J522*(R$1),Data_Extraction!C522)</f>
        <v>67.16</v>
      </c>
      <c r="S522" s="12">
        <f>IF(Data_Extraction!D522="",Data_Extraction!$J522*(S$1),Data_Extraction!D522)</f>
        <v>75.92</v>
      </c>
      <c r="T522" s="12">
        <f>IF(Data_Extraction!E522="",Data_Extraction!$J522*(T$1),Data_Extraction!E522)</f>
        <v>69.349999999999994</v>
      </c>
      <c r="U522" s="12">
        <f>IF(Data_Extraction!F522="",Data_Extraction!$J522*(U$1),Data_Extraction!F522)</f>
        <v>71.539999999999992</v>
      </c>
      <c r="V522" s="12">
        <f>IF(Data_Extraction!G522="",Data_Extraction!$J522*(V$1),Data_Extraction!G522)</f>
        <v>66.430000000000007</v>
      </c>
      <c r="W522" s="12">
        <f>IF(Data_Extraction!H522="",Data_Extraction!$J522*(W$1),Data_Extraction!H522)</f>
        <v>78.11</v>
      </c>
      <c r="X522" s="12">
        <f>IF(Data_Extraction!I522="",Data_Extraction!$J522*(X$1),Data_Extraction!I522)</f>
        <v>83</v>
      </c>
      <c r="Y522" s="13">
        <f t="shared" si="48"/>
        <v>71.813749999999999</v>
      </c>
      <c r="Z522" s="17" t="str">
        <f t="shared" si="52"/>
        <v>Afternoon</v>
      </c>
      <c r="AA522" s="14" t="str">
        <f>VLOOKUP($N522,'HeartRate-2022-03-21-1647950188'!$C:$G,2,0)</f>
        <v>Hands on</v>
      </c>
      <c r="AB522" s="14" t="str">
        <f>VLOOKUP($N522,'HeartRate-2022-03-21-1647950188'!$C:$G,3,0)</f>
        <v>Off Campus</v>
      </c>
      <c r="AC522" s="14" t="str">
        <f>VLOOKUP($N522,'HeartRate-2022-03-21-1647950188'!$C:$G,4,0)</f>
        <v>Standing</v>
      </c>
      <c r="AD522" s="14" t="str">
        <f>VLOOKUP($N522,'HeartRate-2022-03-21-1647950188'!$C:$G,5,0)</f>
        <v>Technical Contexts</v>
      </c>
      <c r="AE522">
        <f t="shared" si="53"/>
        <v>0</v>
      </c>
      <c r="AF522" s="18">
        <v>44634</v>
      </c>
      <c r="AG522" s="19">
        <v>0.48887731481481483</v>
      </c>
    </row>
    <row r="523" spans="1:33" x14ac:dyDescent="0.3">
      <c r="A523" s="5">
        <v>44634.489571759259</v>
      </c>
      <c r="B523">
        <f>IFERROR(AVERAGEIFS('HeartRate-2022-03-21-1647950188'!$B:$B,'HeartRate-2022-03-21-1647950188'!$A:$A,Data_Extraction!B$2,'HeartRate-2022-03-21-1647950188'!$C:$C,Data_Extraction!$A523),"")</f>
        <v>61</v>
      </c>
      <c r="C523" t="str">
        <f>IFERROR(AVERAGEIFS('HeartRate-2022-03-21-1647950188'!$B:$B,'HeartRate-2022-03-21-1647950188'!$A:$A,Data_Extraction!C$2,'HeartRate-2022-03-21-1647950188'!$C:$C,Data_Extraction!$A523),"")</f>
        <v/>
      </c>
      <c r="D523" t="str">
        <f>IFERROR(AVERAGEIFS('HeartRate-2022-03-21-1647950188'!$B:$B,'HeartRate-2022-03-21-1647950188'!$A:$A,Data_Extraction!D$2,'HeartRate-2022-03-21-1647950188'!$C:$C,Data_Extraction!$A523),"")</f>
        <v/>
      </c>
      <c r="E523" t="str">
        <f>IFERROR(AVERAGEIFS('HeartRate-2022-03-21-1647950188'!$B:$B,'HeartRate-2022-03-21-1647950188'!$A:$A,Data_Extraction!E$2,'HeartRate-2022-03-21-1647950188'!$C:$C,Data_Extraction!$A523),"")</f>
        <v/>
      </c>
      <c r="F523" t="str">
        <f>IFERROR(AVERAGEIFS('HeartRate-2022-03-21-1647950188'!$B:$B,'HeartRate-2022-03-21-1647950188'!$A:$A,Data_Extraction!F$2,'HeartRate-2022-03-21-1647950188'!$C:$C,Data_Extraction!$A523),"")</f>
        <v/>
      </c>
      <c r="G523" t="str">
        <f>IFERROR(AVERAGEIFS('HeartRate-2022-03-21-1647950188'!$B:$B,'HeartRate-2022-03-21-1647950188'!$A:$A,Data_Extraction!G$2,'HeartRate-2022-03-21-1647950188'!$C:$C,Data_Extraction!$A523),"")</f>
        <v/>
      </c>
      <c r="H523" t="str">
        <f>IFERROR(AVERAGEIFS('HeartRate-2022-03-21-1647950188'!$B:$B,'HeartRate-2022-03-21-1647950188'!$A:$A,Data_Extraction!H$2,'HeartRate-2022-03-21-1647950188'!$C:$C,Data_Extraction!$A523),"")</f>
        <v/>
      </c>
      <c r="I523">
        <f>IFERROR(AVERAGEIFS('HeartRate-2022-03-21-1647950188'!$B:$B,'HeartRate-2022-03-21-1647950188'!$A:$A,Data_Extraction!I$2,'HeartRate-2022-03-21-1647950188'!$C:$C,Data_Extraction!$A523),"")</f>
        <v>92</v>
      </c>
      <c r="J523" s="8">
        <f t="shared" si="49"/>
        <v>76.5</v>
      </c>
      <c r="N523" s="11">
        <f>Data_Extraction!A523</f>
        <v>44634.489571759259</v>
      </c>
      <c r="O523" s="15">
        <f t="shared" si="50"/>
        <v>44634</v>
      </c>
      <c r="P523" s="16">
        <f t="shared" si="51"/>
        <v>0.48957175925925928</v>
      </c>
      <c r="Q523" s="12">
        <f>IF(Data_Extraction!B523="",Data_Extraction!$J523*(Q$1),Data_Extraction!B523)</f>
        <v>61</v>
      </c>
      <c r="R523" s="12">
        <f>IF(Data_Extraction!C523="",Data_Extraction!$J523*(R$1),Data_Extraction!C523)</f>
        <v>70.38000000000001</v>
      </c>
      <c r="S523" s="12">
        <f>IF(Data_Extraction!D523="",Data_Extraction!$J523*(S$1),Data_Extraction!D523)</f>
        <v>79.56</v>
      </c>
      <c r="T523" s="12">
        <f>IF(Data_Extraction!E523="",Data_Extraction!$J523*(T$1),Data_Extraction!E523)</f>
        <v>72.674999999999997</v>
      </c>
      <c r="U523" s="12">
        <f>IF(Data_Extraction!F523="",Data_Extraction!$J523*(U$1),Data_Extraction!F523)</f>
        <v>74.97</v>
      </c>
      <c r="V523" s="12">
        <f>IF(Data_Extraction!G523="",Data_Extraction!$J523*(V$1),Data_Extraction!G523)</f>
        <v>69.615000000000009</v>
      </c>
      <c r="W523" s="12">
        <f>IF(Data_Extraction!H523="",Data_Extraction!$J523*(W$1),Data_Extraction!H523)</f>
        <v>81.855000000000004</v>
      </c>
      <c r="X523" s="12">
        <f>IF(Data_Extraction!I523="",Data_Extraction!$J523*(X$1),Data_Extraction!I523)</f>
        <v>92</v>
      </c>
      <c r="Y523" s="13">
        <f t="shared" si="48"/>
        <v>75.256875000000008</v>
      </c>
      <c r="Z523" s="17" t="str">
        <f t="shared" si="52"/>
        <v>Afternoon</v>
      </c>
      <c r="AA523" s="14" t="str">
        <f>VLOOKUP($N523,'HeartRate-2022-03-21-1647950188'!$C:$G,2,0)</f>
        <v>Hands on</v>
      </c>
      <c r="AB523" s="14" t="str">
        <f>VLOOKUP($N523,'HeartRate-2022-03-21-1647950188'!$C:$G,3,0)</f>
        <v>Off Campus</v>
      </c>
      <c r="AC523" s="14" t="str">
        <f>VLOOKUP($N523,'HeartRate-2022-03-21-1647950188'!$C:$G,4,0)</f>
        <v>Standing</v>
      </c>
      <c r="AD523" s="14" t="str">
        <f>VLOOKUP($N523,'HeartRate-2022-03-21-1647950188'!$C:$G,5,0)</f>
        <v>Technical Contexts</v>
      </c>
      <c r="AE523">
        <f t="shared" si="53"/>
        <v>0</v>
      </c>
      <c r="AF523" s="18">
        <v>44634</v>
      </c>
      <c r="AG523" s="19">
        <v>0.48957175925925928</v>
      </c>
    </row>
    <row r="524" spans="1:33" x14ac:dyDescent="0.3">
      <c r="A524" s="5">
        <v>44634.490254629629</v>
      </c>
      <c r="B524">
        <f>IFERROR(AVERAGEIFS('HeartRate-2022-03-21-1647950188'!$B:$B,'HeartRate-2022-03-21-1647950188'!$A:$A,Data_Extraction!B$2,'HeartRate-2022-03-21-1647950188'!$C:$C,Data_Extraction!$A524),"")</f>
        <v>53</v>
      </c>
      <c r="C524" t="str">
        <f>IFERROR(AVERAGEIFS('HeartRate-2022-03-21-1647950188'!$B:$B,'HeartRate-2022-03-21-1647950188'!$A:$A,Data_Extraction!C$2,'HeartRate-2022-03-21-1647950188'!$C:$C,Data_Extraction!$A524),"")</f>
        <v/>
      </c>
      <c r="D524" t="str">
        <f>IFERROR(AVERAGEIFS('HeartRate-2022-03-21-1647950188'!$B:$B,'HeartRate-2022-03-21-1647950188'!$A:$A,Data_Extraction!D$2,'HeartRate-2022-03-21-1647950188'!$C:$C,Data_Extraction!$A524),"")</f>
        <v/>
      </c>
      <c r="E524" t="str">
        <f>IFERROR(AVERAGEIFS('HeartRate-2022-03-21-1647950188'!$B:$B,'HeartRate-2022-03-21-1647950188'!$A:$A,Data_Extraction!E$2,'HeartRate-2022-03-21-1647950188'!$C:$C,Data_Extraction!$A524),"")</f>
        <v/>
      </c>
      <c r="F524" t="str">
        <f>IFERROR(AVERAGEIFS('HeartRate-2022-03-21-1647950188'!$B:$B,'HeartRate-2022-03-21-1647950188'!$A:$A,Data_Extraction!F$2,'HeartRate-2022-03-21-1647950188'!$C:$C,Data_Extraction!$A524),"")</f>
        <v/>
      </c>
      <c r="G524" t="str">
        <f>IFERROR(AVERAGEIFS('HeartRate-2022-03-21-1647950188'!$B:$B,'HeartRate-2022-03-21-1647950188'!$A:$A,Data_Extraction!G$2,'HeartRate-2022-03-21-1647950188'!$C:$C,Data_Extraction!$A524),"")</f>
        <v/>
      </c>
      <c r="H524" t="str">
        <f>IFERROR(AVERAGEIFS('HeartRate-2022-03-21-1647950188'!$B:$B,'HeartRate-2022-03-21-1647950188'!$A:$A,Data_Extraction!H$2,'HeartRate-2022-03-21-1647950188'!$C:$C,Data_Extraction!$A524),"")</f>
        <v/>
      </c>
      <c r="I524" t="str">
        <f>IFERROR(AVERAGEIFS('HeartRate-2022-03-21-1647950188'!$B:$B,'HeartRate-2022-03-21-1647950188'!$A:$A,Data_Extraction!I$2,'HeartRate-2022-03-21-1647950188'!$C:$C,Data_Extraction!$A524),"")</f>
        <v/>
      </c>
      <c r="J524" s="8">
        <f t="shared" si="49"/>
        <v>53</v>
      </c>
      <c r="N524" s="11">
        <f>Data_Extraction!A524</f>
        <v>44634.490254629629</v>
      </c>
      <c r="O524" s="15">
        <f t="shared" si="50"/>
        <v>44634</v>
      </c>
      <c r="P524" s="16">
        <f t="shared" si="51"/>
        <v>0.49025462962962968</v>
      </c>
      <c r="Q524" s="12">
        <f>IF(Data_Extraction!B524="",Data_Extraction!$J524*(Q$1),Data_Extraction!B524)</f>
        <v>53</v>
      </c>
      <c r="R524" s="12">
        <f>IF(Data_Extraction!C524="",Data_Extraction!$J524*(R$1),Data_Extraction!C524)</f>
        <v>48.760000000000005</v>
      </c>
      <c r="S524" s="12">
        <f>IF(Data_Extraction!D524="",Data_Extraction!$J524*(S$1),Data_Extraction!D524)</f>
        <v>55.120000000000005</v>
      </c>
      <c r="T524" s="12">
        <f>IF(Data_Extraction!E524="",Data_Extraction!$J524*(T$1),Data_Extraction!E524)</f>
        <v>50.349999999999994</v>
      </c>
      <c r="U524" s="12">
        <f>IF(Data_Extraction!F524="",Data_Extraction!$J524*(U$1),Data_Extraction!F524)</f>
        <v>51.94</v>
      </c>
      <c r="V524" s="12">
        <f>IF(Data_Extraction!G524="",Data_Extraction!$J524*(V$1),Data_Extraction!G524)</f>
        <v>48.230000000000004</v>
      </c>
      <c r="W524" s="12">
        <f>IF(Data_Extraction!H524="",Data_Extraction!$J524*(W$1),Data_Extraction!H524)</f>
        <v>56.71</v>
      </c>
      <c r="X524" s="12">
        <f>IF(Data_Extraction!I524="",Data_Extraction!$J524*(X$1),Data_Extraction!I524)</f>
        <v>51.41</v>
      </c>
      <c r="Y524" s="13">
        <f t="shared" si="48"/>
        <v>51.94</v>
      </c>
      <c r="Z524" s="17" t="str">
        <f t="shared" si="52"/>
        <v>Afternoon</v>
      </c>
      <c r="AA524" s="14" t="str">
        <f>VLOOKUP($N524,'HeartRate-2022-03-21-1647950188'!$C:$G,2,0)</f>
        <v>Hands on</v>
      </c>
      <c r="AB524" s="14" t="str">
        <f>VLOOKUP($N524,'HeartRate-2022-03-21-1647950188'!$C:$G,3,0)</f>
        <v>Off Campus</v>
      </c>
      <c r="AC524" s="14" t="str">
        <f>VLOOKUP($N524,'HeartRate-2022-03-21-1647950188'!$C:$G,4,0)</f>
        <v>Standing</v>
      </c>
      <c r="AD524" s="14" t="str">
        <f>VLOOKUP($N524,'HeartRate-2022-03-21-1647950188'!$C:$G,5,0)</f>
        <v>Technical Contexts</v>
      </c>
      <c r="AE524">
        <f t="shared" si="53"/>
        <v>0</v>
      </c>
      <c r="AF524" s="18">
        <v>44634</v>
      </c>
      <c r="AG524" s="19">
        <v>0.49025462962962968</v>
      </c>
    </row>
    <row r="525" spans="1:33" x14ac:dyDescent="0.3">
      <c r="A525" s="5">
        <v>44634.490266203706</v>
      </c>
      <c r="B525">
        <f>IFERROR(AVERAGEIFS('HeartRate-2022-03-21-1647950188'!$B:$B,'HeartRate-2022-03-21-1647950188'!$A:$A,Data_Extraction!B$2,'HeartRate-2022-03-21-1647950188'!$C:$C,Data_Extraction!$A525),"")</f>
        <v>57</v>
      </c>
      <c r="C525" t="str">
        <f>IFERROR(AVERAGEIFS('HeartRate-2022-03-21-1647950188'!$B:$B,'HeartRate-2022-03-21-1647950188'!$A:$A,Data_Extraction!C$2,'HeartRate-2022-03-21-1647950188'!$C:$C,Data_Extraction!$A525),"")</f>
        <v/>
      </c>
      <c r="D525" t="str">
        <f>IFERROR(AVERAGEIFS('HeartRate-2022-03-21-1647950188'!$B:$B,'HeartRate-2022-03-21-1647950188'!$A:$A,Data_Extraction!D$2,'HeartRate-2022-03-21-1647950188'!$C:$C,Data_Extraction!$A525),"")</f>
        <v/>
      </c>
      <c r="E525" t="str">
        <f>IFERROR(AVERAGEIFS('HeartRate-2022-03-21-1647950188'!$B:$B,'HeartRate-2022-03-21-1647950188'!$A:$A,Data_Extraction!E$2,'HeartRate-2022-03-21-1647950188'!$C:$C,Data_Extraction!$A525),"")</f>
        <v/>
      </c>
      <c r="F525" t="str">
        <f>IFERROR(AVERAGEIFS('HeartRate-2022-03-21-1647950188'!$B:$B,'HeartRate-2022-03-21-1647950188'!$A:$A,Data_Extraction!F$2,'HeartRate-2022-03-21-1647950188'!$C:$C,Data_Extraction!$A525),"")</f>
        <v/>
      </c>
      <c r="G525" t="str">
        <f>IFERROR(AVERAGEIFS('HeartRate-2022-03-21-1647950188'!$B:$B,'HeartRate-2022-03-21-1647950188'!$A:$A,Data_Extraction!G$2,'HeartRate-2022-03-21-1647950188'!$C:$C,Data_Extraction!$A525),"")</f>
        <v/>
      </c>
      <c r="H525" t="str">
        <f>IFERROR(AVERAGEIFS('HeartRate-2022-03-21-1647950188'!$B:$B,'HeartRate-2022-03-21-1647950188'!$A:$A,Data_Extraction!H$2,'HeartRate-2022-03-21-1647950188'!$C:$C,Data_Extraction!$A525),"")</f>
        <v/>
      </c>
      <c r="I525">
        <f>IFERROR(AVERAGEIFS('HeartRate-2022-03-21-1647950188'!$B:$B,'HeartRate-2022-03-21-1647950188'!$A:$A,Data_Extraction!I$2,'HeartRate-2022-03-21-1647950188'!$C:$C,Data_Extraction!$A525),"")</f>
        <v>85</v>
      </c>
      <c r="J525" s="8">
        <f t="shared" si="49"/>
        <v>71</v>
      </c>
      <c r="N525" s="11">
        <f>Data_Extraction!A525</f>
        <v>44634.490266203706</v>
      </c>
      <c r="O525" s="15">
        <f t="shared" si="50"/>
        <v>44634</v>
      </c>
      <c r="P525" s="16">
        <f t="shared" si="51"/>
        <v>0.49026620370370372</v>
      </c>
      <c r="Q525" s="12">
        <f>IF(Data_Extraction!B525="",Data_Extraction!$J525*(Q$1),Data_Extraction!B525)</f>
        <v>57</v>
      </c>
      <c r="R525" s="12">
        <f>IF(Data_Extraction!C525="",Data_Extraction!$J525*(R$1),Data_Extraction!C525)</f>
        <v>65.320000000000007</v>
      </c>
      <c r="S525" s="12">
        <f>IF(Data_Extraction!D525="",Data_Extraction!$J525*(S$1),Data_Extraction!D525)</f>
        <v>73.84</v>
      </c>
      <c r="T525" s="12">
        <f>IF(Data_Extraction!E525="",Data_Extraction!$J525*(T$1),Data_Extraction!E525)</f>
        <v>67.45</v>
      </c>
      <c r="U525" s="12">
        <f>IF(Data_Extraction!F525="",Data_Extraction!$J525*(U$1),Data_Extraction!F525)</f>
        <v>69.58</v>
      </c>
      <c r="V525" s="12">
        <f>IF(Data_Extraction!G525="",Data_Extraction!$J525*(V$1),Data_Extraction!G525)</f>
        <v>64.61</v>
      </c>
      <c r="W525" s="12">
        <f>IF(Data_Extraction!H525="",Data_Extraction!$J525*(W$1),Data_Extraction!H525)</f>
        <v>75.97</v>
      </c>
      <c r="X525" s="12">
        <f>IF(Data_Extraction!I525="",Data_Extraction!$J525*(X$1),Data_Extraction!I525)</f>
        <v>85</v>
      </c>
      <c r="Y525" s="13">
        <f t="shared" si="48"/>
        <v>69.846249999999998</v>
      </c>
      <c r="Z525" s="17" t="str">
        <f t="shared" si="52"/>
        <v>Afternoon</v>
      </c>
      <c r="AA525" s="14" t="str">
        <f>VLOOKUP($N525,'HeartRate-2022-03-21-1647950188'!$C:$G,2,0)</f>
        <v>Hands on</v>
      </c>
      <c r="AB525" s="14" t="str">
        <f>VLOOKUP($N525,'HeartRate-2022-03-21-1647950188'!$C:$G,3,0)</f>
        <v>Off Campus</v>
      </c>
      <c r="AC525" s="14" t="str">
        <f>VLOOKUP($N525,'HeartRate-2022-03-21-1647950188'!$C:$G,4,0)</f>
        <v>Standing</v>
      </c>
      <c r="AD525" s="14" t="str">
        <f>VLOOKUP($N525,'HeartRate-2022-03-21-1647950188'!$C:$G,5,0)</f>
        <v>Technical Contexts</v>
      </c>
      <c r="AE525">
        <f t="shared" si="53"/>
        <v>0</v>
      </c>
      <c r="AF525" s="18">
        <v>44634</v>
      </c>
      <c r="AG525" s="19">
        <v>0.49026620370370372</v>
      </c>
    </row>
    <row r="526" spans="1:33" x14ac:dyDescent="0.3">
      <c r="A526" s="5">
        <v>44634.490277777775</v>
      </c>
      <c r="B526" t="str">
        <f>IFERROR(AVERAGEIFS('HeartRate-2022-03-21-1647950188'!$B:$B,'HeartRate-2022-03-21-1647950188'!$A:$A,Data_Extraction!B$2,'HeartRate-2022-03-21-1647950188'!$C:$C,Data_Extraction!$A526),"")</f>
        <v/>
      </c>
      <c r="C526">
        <f>IFERROR(AVERAGEIFS('HeartRate-2022-03-21-1647950188'!$B:$B,'HeartRate-2022-03-21-1647950188'!$A:$A,Data_Extraction!C$2,'HeartRate-2022-03-21-1647950188'!$C:$C,Data_Extraction!$A526),"")</f>
        <v>105</v>
      </c>
      <c r="D526" t="str">
        <f>IFERROR(AVERAGEIFS('HeartRate-2022-03-21-1647950188'!$B:$B,'HeartRate-2022-03-21-1647950188'!$A:$A,Data_Extraction!D$2,'HeartRate-2022-03-21-1647950188'!$C:$C,Data_Extraction!$A526),"")</f>
        <v/>
      </c>
      <c r="E526" t="str">
        <f>IFERROR(AVERAGEIFS('HeartRate-2022-03-21-1647950188'!$B:$B,'HeartRate-2022-03-21-1647950188'!$A:$A,Data_Extraction!E$2,'HeartRate-2022-03-21-1647950188'!$C:$C,Data_Extraction!$A526),"")</f>
        <v/>
      </c>
      <c r="F526" t="str">
        <f>IFERROR(AVERAGEIFS('HeartRate-2022-03-21-1647950188'!$B:$B,'HeartRate-2022-03-21-1647950188'!$A:$A,Data_Extraction!F$2,'HeartRate-2022-03-21-1647950188'!$C:$C,Data_Extraction!$A526),"")</f>
        <v/>
      </c>
      <c r="G526">
        <f>IFERROR(AVERAGEIFS('HeartRate-2022-03-21-1647950188'!$B:$B,'HeartRate-2022-03-21-1647950188'!$A:$A,Data_Extraction!G$2,'HeartRate-2022-03-21-1647950188'!$C:$C,Data_Extraction!$A526),"")</f>
        <v>125</v>
      </c>
      <c r="H526">
        <f>IFERROR(AVERAGEIFS('HeartRate-2022-03-21-1647950188'!$B:$B,'HeartRate-2022-03-21-1647950188'!$A:$A,Data_Extraction!H$2,'HeartRate-2022-03-21-1647950188'!$C:$C,Data_Extraction!$A526),"")</f>
        <v>102</v>
      </c>
      <c r="I526" t="str">
        <f>IFERROR(AVERAGEIFS('HeartRate-2022-03-21-1647950188'!$B:$B,'HeartRate-2022-03-21-1647950188'!$A:$A,Data_Extraction!I$2,'HeartRate-2022-03-21-1647950188'!$C:$C,Data_Extraction!$A526),"")</f>
        <v/>
      </c>
      <c r="J526" s="8">
        <f t="shared" si="49"/>
        <v>110.66666666666667</v>
      </c>
      <c r="N526" s="11">
        <f>Data_Extraction!A526</f>
        <v>44634.490277777775</v>
      </c>
      <c r="O526" s="15">
        <f t="shared" si="50"/>
        <v>44634</v>
      </c>
      <c r="P526" s="16">
        <f t="shared" si="51"/>
        <v>0.49027777777777781</v>
      </c>
      <c r="Q526" s="12">
        <f>IF(Data_Extraction!B526="",Data_Extraction!$J526*(Q$1),Data_Extraction!B526)</f>
        <v>99.600000000000009</v>
      </c>
      <c r="R526" s="12">
        <f>IF(Data_Extraction!C526="",Data_Extraction!$J526*(R$1),Data_Extraction!C526)</f>
        <v>105</v>
      </c>
      <c r="S526" s="12">
        <f>IF(Data_Extraction!D526="",Data_Extraction!$J526*(S$1),Data_Extraction!D526)</f>
        <v>115.09333333333335</v>
      </c>
      <c r="T526" s="12">
        <f>IF(Data_Extraction!E526="",Data_Extraction!$J526*(T$1),Data_Extraction!E526)</f>
        <v>105.13333333333334</v>
      </c>
      <c r="U526" s="12">
        <f>IF(Data_Extraction!F526="",Data_Extraction!$J526*(U$1),Data_Extraction!F526)</f>
        <v>108.45333333333333</v>
      </c>
      <c r="V526" s="12">
        <f>IF(Data_Extraction!G526="",Data_Extraction!$J526*(V$1),Data_Extraction!G526)</f>
        <v>125</v>
      </c>
      <c r="W526" s="12">
        <f>IF(Data_Extraction!H526="",Data_Extraction!$J526*(W$1),Data_Extraction!H526)</f>
        <v>102</v>
      </c>
      <c r="X526" s="12">
        <f>IF(Data_Extraction!I526="",Data_Extraction!$J526*(X$1),Data_Extraction!I526)</f>
        <v>107.34666666666666</v>
      </c>
      <c r="Y526" s="13">
        <f t="shared" si="48"/>
        <v>108.45333333333335</v>
      </c>
      <c r="Z526" s="17" t="str">
        <f t="shared" si="52"/>
        <v>Afternoon</v>
      </c>
      <c r="AA526" s="14" t="str">
        <f>VLOOKUP($N526,'HeartRate-2022-03-21-1647950188'!$C:$G,2,0)</f>
        <v>Hands on</v>
      </c>
      <c r="AB526" s="14" t="str">
        <f>VLOOKUP($N526,'HeartRate-2022-03-21-1647950188'!$C:$G,3,0)</f>
        <v>Off Campus</v>
      </c>
      <c r="AC526" s="14" t="str">
        <f>VLOOKUP($N526,'HeartRate-2022-03-21-1647950188'!$C:$G,4,0)</f>
        <v>Standing</v>
      </c>
      <c r="AD526" s="14" t="str">
        <f>VLOOKUP($N526,'HeartRate-2022-03-21-1647950188'!$C:$G,5,0)</f>
        <v>Technical Contexts</v>
      </c>
      <c r="AE526">
        <f t="shared" si="53"/>
        <v>0</v>
      </c>
      <c r="AF526" s="18">
        <v>44634</v>
      </c>
      <c r="AG526" s="19">
        <v>0.49027777777777781</v>
      </c>
    </row>
    <row r="527" spans="1:33" x14ac:dyDescent="0.3">
      <c r="A527" s="5">
        <v>44634.490601851852</v>
      </c>
      <c r="B527" t="str">
        <f>IFERROR(AVERAGEIFS('HeartRate-2022-03-21-1647950188'!$B:$B,'HeartRate-2022-03-21-1647950188'!$A:$A,Data_Extraction!B$2,'HeartRate-2022-03-21-1647950188'!$C:$C,Data_Extraction!$A527),"")</f>
        <v/>
      </c>
      <c r="C527" t="str">
        <f>IFERROR(AVERAGEIFS('HeartRate-2022-03-21-1647950188'!$B:$B,'HeartRate-2022-03-21-1647950188'!$A:$A,Data_Extraction!C$2,'HeartRate-2022-03-21-1647950188'!$C:$C,Data_Extraction!$A527),"")</f>
        <v/>
      </c>
      <c r="D527" t="str">
        <f>IFERROR(AVERAGEIFS('HeartRate-2022-03-21-1647950188'!$B:$B,'HeartRate-2022-03-21-1647950188'!$A:$A,Data_Extraction!D$2,'HeartRate-2022-03-21-1647950188'!$C:$C,Data_Extraction!$A527),"")</f>
        <v/>
      </c>
      <c r="E527" t="str">
        <f>IFERROR(AVERAGEIFS('HeartRate-2022-03-21-1647950188'!$B:$B,'HeartRate-2022-03-21-1647950188'!$A:$A,Data_Extraction!E$2,'HeartRate-2022-03-21-1647950188'!$C:$C,Data_Extraction!$A527),"")</f>
        <v/>
      </c>
      <c r="F527" t="str">
        <f>IFERROR(AVERAGEIFS('HeartRate-2022-03-21-1647950188'!$B:$B,'HeartRate-2022-03-21-1647950188'!$A:$A,Data_Extraction!F$2,'HeartRate-2022-03-21-1647950188'!$C:$C,Data_Extraction!$A527),"")</f>
        <v/>
      </c>
      <c r="G527" t="str">
        <f>IFERROR(AVERAGEIFS('HeartRate-2022-03-21-1647950188'!$B:$B,'HeartRate-2022-03-21-1647950188'!$A:$A,Data_Extraction!G$2,'HeartRate-2022-03-21-1647950188'!$C:$C,Data_Extraction!$A527),"")</f>
        <v/>
      </c>
      <c r="H527" t="str">
        <f>IFERROR(AVERAGEIFS('HeartRate-2022-03-21-1647950188'!$B:$B,'HeartRate-2022-03-21-1647950188'!$A:$A,Data_Extraction!H$2,'HeartRate-2022-03-21-1647950188'!$C:$C,Data_Extraction!$A527),"")</f>
        <v/>
      </c>
      <c r="I527">
        <f>IFERROR(AVERAGEIFS('HeartRate-2022-03-21-1647950188'!$B:$B,'HeartRate-2022-03-21-1647950188'!$A:$A,Data_Extraction!I$2,'HeartRate-2022-03-21-1647950188'!$C:$C,Data_Extraction!$A527),"")</f>
        <v>75</v>
      </c>
      <c r="J527" s="8">
        <f t="shared" si="49"/>
        <v>75</v>
      </c>
      <c r="N527" s="11">
        <f>Data_Extraction!A527</f>
        <v>44634.490601851852</v>
      </c>
      <c r="O527" s="15">
        <f t="shared" si="50"/>
        <v>44634</v>
      </c>
      <c r="P527" s="16">
        <f t="shared" si="51"/>
        <v>0.49060185185185184</v>
      </c>
      <c r="Q527" s="12">
        <f>IF(Data_Extraction!B527="",Data_Extraction!$J527*(Q$1),Data_Extraction!B527)</f>
        <v>67.5</v>
      </c>
      <c r="R527" s="12">
        <f>IF(Data_Extraction!C527="",Data_Extraction!$J527*(R$1),Data_Extraction!C527)</f>
        <v>69</v>
      </c>
      <c r="S527" s="12">
        <f>IF(Data_Extraction!D527="",Data_Extraction!$J527*(S$1),Data_Extraction!D527)</f>
        <v>78</v>
      </c>
      <c r="T527" s="12">
        <f>IF(Data_Extraction!E527="",Data_Extraction!$J527*(T$1),Data_Extraction!E527)</f>
        <v>71.25</v>
      </c>
      <c r="U527" s="12">
        <f>IF(Data_Extraction!F527="",Data_Extraction!$J527*(U$1),Data_Extraction!F527)</f>
        <v>73.5</v>
      </c>
      <c r="V527" s="12">
        <f>IF(Data_Extraction!G527="",Data_Extraction!$J527*(V$1),Data_Extraction!G527)</f>
        <v>68.25</v>
      </c>
      <c r="W527" s="12">
        <f>IF(Data_Extraction!H527="",Data_Extraction!$J527*(W$1),Data_Extraction!H527)</f>
        <v>80.25</v>
      </c>
      <c r="X527" s="12">
        <f>IF(Data_Extraction!I527="",Data_Extraction!$J527*(X$1),Data_Extraction!I527)</f>
        <v>75</v>
      </c>
      <c r="Y527" s="13">
        <f t="shared" si="48"/>
        <v>72.84375</v>
      </c>
      <c r="Z527" s="17" t="str">
        <f t="shared" si="52"/>
        <v>Afternoon</v>
      </c>
      <c r="AA527" s="14" t="str">
        <f>VLOOKUP($N527,'HeartRate-2022-03-21-1647950188'!$C:$G,2,0)</f>
        <v>Hands on</v>
      </c>
      <c r="AB527" s="14" t="str">
        <f>VLOOKUP($N527,'HeartRate-2022-03-21-1647950188'!$C:$G,3,0)</f>
        <v>Off Campus</v>
      </c>
      <c r="AC527" s="14" t="str">
        <f>VLOOKUP($N527,'HeartRate-2022-03-21-1647950188'!$C:$G,4,0)</f>
        <v>Standing</v>
      </c>
      <c r="AD527" s="14" t="str">
        <f>VLOOKUP($N527,'HeartRate-2022-03-21-1647950188'!$C:$G,5,0)</f>
        <v>Technical Contexts</v>
      </c>
      <c r="AE527">
        <f t="shared" si="53"/>
        <v>0</v>
      </c>
      <c r="AF527" s="18">
        <v>44634</v>
      </c>
      <c r="AG527" s="19">
        <v>0.49060185185185184</v>
      </c>
    </row>
    <row r="528" spans="1:33" x14ac:dyDescent="0.3">
      <c r="A528" s="5">
        <v>44634.490960648145</v>
      </c>
      <c r="B528">
        <f>IFERROR(AVERAGEIFS('HeartRate-2022-03-21-1647950188'!$B:$B,'HeartRate-2022-03-21-1647950188'!$A:$A,Data_Extraction!B$2,'HeartRate-2022-03-21-1647950188'!$C:$C,Data_Extraction!$A528),"")</f>
        <v>56</v>
      </c>
      <c r="C528" t="str">
        <f>IFERROR(AVERAGEIFS('HeartRate-2022-03-21-1647950188'!$B:$B,'HeartRate-2022-03-21-1647950188'!$A:$A,Data_Extraction!C$2,'HeartRate-2022-03-21-1647950188'!$C:$C,Data_Extraction!$A528),"")</f>
        <v/>
      </c>
      <c r="D528" t="str">
        <f>IFERROR(AVERAGEIFS('HeartRate-2022-03-21-1647950188'!$B:$B,'HeartRate-2022-03-21-1647950188'!$A:$A,Data_Extraction!D$2,'HeartRate-2022-03-21-1647950188'!$C:$C,Data_Extraction!$A528),"")</f>
        <v/>
      </c>
      <c r="E528" t="str">
        <f>IFERROR(AVERAGEIFS('HeartRate-2022-03-21-1647950188'!$B:$B,'HeartRate-2022-03-21-1647950188'!$A:$A,Data_Extraction!E$2,'HeartRate-2022-03-21-1647950188'!$C:$C,Data_Extraction!$A528),"")</f>
        <v/>
      </c>
      <c r="F528" t="str">
        <f>IFERROR(AVERAGEIFS('HeartRate-2022-03-21-1647950188'!$B:$B,'HeartRate-2022-03-21-1647950188'!$A:$A,Data_Extraction!F$2,'HeartRate-2022-03-21-1647950188'!$C:$C,Data_Extraction!$A528),"")</f>
        <v/>
      </c>
      <c r="G528" t="str">
        <f>IFERROR(AVERAGEIFS('HeartRate-2022-03-21-1647950188'!$B:$B,'HeartRate-2022-03-21-1647950188'!$A:$A,Data_Extraction!G$2,'HeartRate-2022-03-21-1647950188'!$C:$C,Data_Extraction!$A528),"")</f>
        <v/>
      </c>
      <c r="H528" t="str">
        <f>IFERROR(AVERAGEIFS('HeartRate-2022-03-21-1647950188'!$B:$B,'HeartRate-2022-03-21-1647950188'!$A:$A,Data_Extraction!H$2,'HeartRate-2022-03-21-1647950188'!$C:$C,Data_Extraction!$A528),"")</f>
        <v/>
      </c>
      <c r="I528">
        <f>IFERROR(AVERAGEIFS('HeartRate-2022-03-21-1647950188'!$B:$B,'HeartRate-2022-03-21-1647950188'!$A:$A,Data_Extraction!I$2,'HeartRate-2022-03-21-1647950188'!$C:$C,Data_Extraction!$A528),"")</f>
        <v>77</v>
      </c>
      <c r="J528" s="8">
        <f t="shared" si="49"/>
        <v>66.5</v>
      </c>
      <c r="N528" s="11">
        <f>Data_Extraction!A528</f>
        <v>44634.490960648145</v>
      </c>
      <c r="O528" s="15">
        <f t="shared" si="50"/>
        <v>44634</v>
      </c>
      <c r="P528" s="16">
        <f t="shared" si="51"/>
        <v>0.49096064814814816</v>
      </c>
      <c r="Q528" s="12">
        <f>IF(Data_Extraction!B528="",Data_Extraction!$J528*(Q$1),Data_Extraction!B528)</f>
        <v>56</v>
      </c>
      <c r="R528" s="12">
        <f>IF(Data_Extraction!C528="",Data_Extraction!$J528*(R$1),Data_Extraction!C528)</f>
        <v>61.18</v>
      </c>
      <c r="S528" s="12">
        <f>IF(Data_Extraction!D528="",Data_Extraction!$J528*(S$1),Data_Extraction!D528)</f>
        <v>69.16</v>
      </c>
      <c r="T528" s="12">
        <f>IF(Data_Extraction!E528="",Data_Extraction!$J528*(T$1),Data_Extraction!E528)</f>
        <v>63.174999999999997</v>
      </c>
      <c r="U528" s="12">
        <f>IF(Data_Extraction!F528="",Data_Extraction!$J528*(U$1),Data_Extraction!F528)</f>
        <v>65.17</v>
      </c>
      <c r="V528" s="12">
        <f>IF(Data_Extraction!G528="",Data_Extraction!$J528*(V$1),Data_Extraction!G528)</f>
        <v>60.515000000000001</v>
      </c>
      <c r="W528" s="12">
        <f>IF(Data_Extraction!H528="",Data_Extraction!$J528*(W$1),Data_Extraction!H528)</f>
        <v>71.155000000000001</v>
      </c>
      <c r="X528" s="12">
        <f>IF(Data_Extraction!I528="",Data_Extraction!$J528*(X$1),Data_Extraction!I528)</f>
        <v>77</v>
      </c>
      <c r="Y528" s="13">
        <f t="shared" si="48"/>
        <v>65.419375000000002</v>
      </c>
      <c r="Z528" s="17" t="str">
        <f t="shared" si="52"/>
        <v>Afternoon</v>
      </c>
      <c r="AA528" s="14" t="str">
        <f>VLOOKUP($N528,'HeartRate-2022-03-21-1647950188'!$C:$G,2,0)</f>
        <v>Hands on</v>
      </c>
      <c r="AB528" s="14" t="str">
        <f>VLOOKUP($N528,'HeartRate-2022-03-21-1647950188'!$C:$G,3,0)</f>
        <v>Off Campus</v>
      </c>
      <c r="AC528" s="14" t="str">
        <f>VLOOKUP($N528,'HeartRate-2022-03-21-1647950188'!$C:$G,4,0)</f>
        <v>Standing</v>
      </c>
      <c r="AD528" s="14" t="str">
        <f>VLOOKUP($N528,'HeartRate-2022-03-21-1647950188'!$C:$G,5,0)</f>
        <v>Technical Contexts</v>
      </c>
      <c r="AE528">
        <f t="shared" si="53"/>
        <v>0</v>
      </c>
      <c r="AF528" s="18">
        <v>44634</v>
      </c>
      <c r="AG528" s="19">
        <v>0.49096064814814816</v>
      </c>
    </row>
    <row r="529" spans="1:33" x14ac:dyDescent="0.3">
      <c r="A529" s="5">
        <v>44634.491655092592</v>
      </c>
      <c r="B529">
        <f>IFERROR(AVERAGEIFS('HeartRate-2022-03-21-1647950188'!$B:$B,'HeartRate-2022-03-21-1647950188'!$A:$A,Data_Extraction!B$2,'HeartRate-2022-03-21-1647950188'!$C:$C,Data_Extraction!$A529),"")</f>
        <v>51</v>
      </c>
      <c r="C529" t="str">
        <f>IFERROR(AVERAGEIFS('HeartRate-2022-03-21-1647950188'!$B:$B,'HeartRate-2022-03-21-1647950188'!$A:$A,Data_Extraction!C$2,'HeartRate-2022-03-21-1647950188'!$C:$C,Data_Extraction!$A529),"")</f>
        <v/>
      </c>
      <c r="D529" t="str">
        <f>IFERROR(AVERAGEIFS('HeartRate-2022-03-21-1647950188'!$B:$B,'HeartRate-2022-03-21-1647950188'!$A:$A,Data_Extraction!D$2,'HeartRate-2022-03-21-1647950188'!$C:$C,Data_Extraction!$A529),"")</f>
        <v/>
      </c>
      <c r="E529" t="str">
        <f>IFERROR(AVERAGEIFS('HeartRate-2022-03-21-1647950188'!$B:$B,'HeartRate-2022-03-21-1647950188'!$A:$A,Data_Extraction!E$2,'HeartRate-2022-03-21-1647950188'!$C:$C,Data_Extraction!$A529),"")</f>
        <v/>
      </c>
      <c r="F529" t="str">
        <f>IFERROR(AVERAGEIFS('HeartRate-2022-03-21-1647950188'!$B:$B,'HeartRate-2022-03-21-1647950188'!$A:$A,Data_Extraction!F$2,'HeartRate-2022-03-21-1647950188'!$C:$C,Data_Extraction!$A529),"")</f>
        <v/>
      </c>
      <c r="G529" t="str">
        <f>IFERROR(AVERAGEIFS('HeartRate-2022-03-21-1647950188'!$B:$B,'HeartRate-2022-03-21-1647950188'!$A:$A,Data_Extraction!G$2,'HeartRate-2022-03-21-1647950188'!$C:$C,Data_Extraction!$A529),"")</f>
        <v/>
      </c>
      <c r="H529" t="str">
        <f>IFERROR(AVERAGEIFS('HeartRate-2022-03-21-1647950188'!$B:$B,'HeartRate-2022-03-21-1647950188'!$A:$A,Data_Extraction!H$2,'HeartRate-2022-03-21-1647950188'!$C:$C,Data_Extraction!$A529),"")</f>
        <v/>
      </c>
      <c r="I529">
        <f>IFERROR(AVERAGEIFS('HeartRate-2022-03-21-1647950188'!$B:$B,'HeartRate-2022-03-21-1647950188'!$A:$A,Data_Extraction!I$2,'HeartRate-2022-03-21-1647950188'!$C:$C,Data_Extraction!$A529),"")</f>
        <v>67</v>
      </c>
      <c r="J529" s="8">
        <f t="shared" si="49"/>
        <v>59</v>
      </c>
      <c r="N529" s="11">
        <f>Data_Extraction!A529</f>
        <v>44634.491655092592</v>
      </c>
      <c r="O529" s="15">
        <f t="shared" si="50"/>
        <v>44634</v>
      </c>
      <c r="P529" s="16">
        <f t="shared" si="51"/>
        <v>0.4916550925925926</v>
      </c>
      <c r="Q529" s="12">
        <f>IF(Data_Extraction!B529="",Data_Extraction!$J529*(Q$1),Data_Extraction!B529)</f>
        <v>51</v>
      </c>
      <c r="R529" s="12">
        <f>IF(Data_Extraction!C529="",Data_Extraction!$J529*(R$1),Data_Extraction!C529)</f>
        <v>54.28</v>
      </c>
      <c r="S529" s="12">
        <f>IF(Data_Extraction!D529="",Data_Extraction!$J529*(S$1),Data_Extraction!D529)</f>
        <v>61.36</v>
      </c>
      <c r="T529" s="12">
        <f>IF(Data_Extraction!E529="",Data_Extraction!$J529*(T$1),Data_Extraction!E529)</f>
        <v>56.05</v>
      </c>
      <c r="U529" s="12">
        <f>IF(Data_Extraction!F529="",Data_Extraction!$J529*(U$1),Data_Extraction!F529)</f>
        <v>57.82</v>
      </c>
      <c r="V529" s="12">
        <f>IF(Data_Extraction!G529="",Data_Extraction!$J529*(V$1),Data_Extraction!G529)</f>
        <v>53.690000000000005</v>
      </c>
      <c r="W529" s="12">
        <f>IF(Data_Extraction!H529="",Data_Extraction!$J529*(W$1),Data_Extraction!H529)</f>
        <v>63.13</v>
      </c>
      <c r="X529" s="12">
        <f>IF(Data_Extraction!I529="",Data_Extraction!$J529*(X$1),Data_Extraction!I529)</f>
        <v>67</v>
      </c>
      <c r="Y529" s="13">
        <f t="shared" si="48"/>
        <v>58.041249999999998</v>
      </c>
      <c r="Z529" s="17" t="str">
        <f t="shared" si="52"/>
        <v>Afternoon</v>
      </c>
      <c r="AA529" s="14" t="str">
        <f>VLOOKUP($N529,'HeartRate-2022-03-21-1647950188'!$C:$G,2,0)</f>
        <v>Hands on</v>
      </c>
      <c r="AB529" s="14" t="str">
        <f>VLOOKUP($N529,'HeartRate-2022-03-21-1647950188'!$C:$G,3,0)</f>
        <v>Off Campus</v>
      </c>
      <c r="AC529" s="14" t="str">
        <f>VLOOKUP($N529,'HeartRate-2022-03-21-1647950188'!$C:$G,4,0)</f>
        <v>Standing</v>
      </c>
      <c r="AD529" s="14" t="str">
        <f>VLOOKUP($N529,'HeartRate-2022-03-21-1647950188'!$C:$G,5,0)</f>
        <v>Technical Contexts</v>
      </c>
      <c r="AE529">
        <f t="shared" si="53"/>
        <v>0</v>
      </c>
      <c r="AF529" s="18">
        <v>44634</v>
      </c>
      <c r="AG529" s="19">
        <v>0.4916550925925926</v>
      </c>
    </row>
    <row r="530" spans="1:33" x14ac:dyDescent="0.3">
      <c r="A530" s="5">
        <v>44634.492349537039</v>
      </c>
      <c r="B530">
        <f>IFERROR(AVERAGEIFS('HeartRate-2022-03-21-1647950188'!$B:$B,'HeartRate-2022-03-21-1647950188'!$A:$A,Data_Extraction!B$2,'HeartRate-2022-03-21-1647950188'!$C:$C,Data_Extraction!$A530),"")</f>
        <v>53</v>
      </c>
      <c r="C530" t="str">
        <f>IFERROR(AVERAGEIFS('HeartRate-2022-03-21-1647950188'!$B:$B,'HeartRate-2022-03-21-1647950188'!$A:$A,Data_Extraction!C$2,'HeartRate-2022-03-21-1647950188'!$C:$C,Data_Extraction!$A530),"")</f>
        <v/>
      </c>
      <c r="D530" t="str">
        <f>IFERROR(AVERAGEIFS('HeartRate-2022-03-21-1647950188'!$B:$B,'HeartRate-2022-03-21-1647950188'!$A:$A,Data_Extraction!D$2,'HeartRate-2022-03-21-1647950188'!$C:$C,Data_Extraction!$A530),"")</f>
        <v/>
      </c>
      <c r="E530" t="str">
        <f>IFERROR(AVERAGEIFS('HeartRate-2022-03-21-1647950188'!$B:$B,'HeartRate-2022-03-21-1647950188'!$A:$A,Data_Extraction!E$2,'HeartRate-2022-03-21-1647950188'!$C:$C,Data_Extraction!$A530),"")</f>
        <v/>
      </c>
      <c r="F530" t="str">
        <f>IFERROR(AVERAGEIFS('HeartRate-2022-03-21-1647950188'!$B:$B,'HeartRate-2022-03-21-1647950188'!$A:$A,Data_Extraction!F$2,'HeartRate-2022-03-21-1647950188'!$C:$C,Data_Extraction!$A530),"")</f>
        <v/>
      </c>
      <c r="G530" t="str">
        <f>IFERROR(AVERAGEIFS('HeartRate-2022-03-21-1647950188'!$B:$B,'HeartRate-2022-03-21-1647950188'!$A:$A,Data_Extraction!G$2,'HeartRate-2022-03-21-1647950188'!$C:$C,Data_Extraction!$A530),"")</f>
        <v/>
      </c>
      <c r="H530" t="str">
        <f>IFERROR(AVERAGEIFS('HeartRate-2022-03-21-1647950188'!$B:$B,'HeartRate-2022-03-21-1647950188'!$A:$A,Data_Extraction!H$2,'HeartRate-2022-03-21-1647950188'!$C:$C,Data_Extraction!$A530),"")</f>
        <v/>
      </c>
      <c r="I530" t="str">
        <f>IFERROR(AVERAGEIFS('HeartRate-2022-03-21-1647950188'!$B:$B,'HeartRate-2022-03-21-1647950188'!$A:$A,Data_Extraction!I$2,'HeartRate-2022-03-21-1647950188'!$C:$C,Data_Extraction!$A530),"")</f>
        <v/>
      </c>
      <c r="J530" s="8">
        <f t="shared" si="49"/>
        <v>53</v>
      </c>
      <c r="N530" s="11">
        <f>Data_Extraction!A530</f>
        <v>44634.492349537039</v>
      </c>
      <c r="O530" s="15">
        <f t="shared" si="50"/>
        <v>44634</v>
      </c>
      <c r="P530" s="16">
        <f t="shared" si="51"/>
        <v>0.49234953703703704</v>
      </c>
      <c r="Q530" s="12">
        <f>IF(Data_Extraction!B530="",Data_Extraction!$J530*(Q$1),Data_Extraction!B530)</f>
        <v>53</v>
      </c>
      <c r="R530" s="12">
        <f>IF(Data_Extraction!C530="",Data_Extraction!$J530*(R$1),Data_Extraction!C530)</f>
        <v>48.760000000000005</v>
      </c>
      <c r="S530" s="12">
        <f>IF(Data_Extraction!D530="",Data_Extraction!$J530*(S$1),Data_Extraction!D530)</f>
        <v>55.120000000000005</v>
      </c>
      <c r="T530" s="12">
        <f>IF(Data_Extraction!E530="",Data_Extraction!$J530*(T$1),Data_Extraction!E530)</f>
        <v>50.349999999999994</v>
      </c>
      <c r="U530" s="12">
        <f>IF(Data_Extraction!F530="",Data_Extraction!$J530*(U$1),Data_Extraction!F530)</f>
        <v>51.94</v>
      </c>
      <c r="V530" s="12">
        <f>IF(Data_Extraction!G530="",Data_Extraction!$J530*(V$1),Data_Extraction!G530)</f>
        <v>48.230000000000004</v>
      </c>
      <c r="W530" s="12">
        <f>IF(Data_Extraction!H530="",Data_Extraction!$J530*(W$1),Data_Extraction!H530)</f>
        <v>56.71</v>
      </c>
      <c r="X530" s="12">
        <f>IF(Data_Extraction!I530="",Data_Extraction!$J530*(X$1),Data_Extraction!I530)</f>
        <v>51.41</v>
      </c>
      <c r="Y530" s="13">
        <f t="shared" si="48"/>
        <v>51.94</v>
      </c>
      <c r="Z530" s="17" t="str">
        <f t="shared" si="52"/>
        <v>Afternoon</v>
      </c>
      <c r="AA530" s="14" t="str">
        <f>VLOOKUP($N530,'HeartRate-2022-03-21-1647950188'!$C:$G,2,0)</f>
        <v>Hands on</v>
      </c>
      <c r="AB530" s="14" t="str">
        <f>VLOOKUP($N530,'HeartRate-2022-03-21-1647950188'!$C:$G,3,0)</f>
        <v>Off Campus</v>
      </c>
      <c r="AC530" s="14" t="str">
        <f>VLOOKUP($N530,'HeartRate-2022-03-21-1647950188'!$C:$G,4,0)</f>
        <v>Standing</v>
      </c>
      <c r="AD530" s="14" t="str">
        <f>VLOOKUP($N530,'HeartRate-2022-03-21-1647950188'!$C:$G,5,0)</f>
        <v>Technical Contexts</v>
      </c>
      <c r="AE530">
        <f t="shared" si="53"/>
        <v>0</v>
      </c>
      <c r="AF530" s="18">
        <v>44634</v>
      </c>
      <c r="AG530" s="19">
        <v>0.49234953703703704</v>
      </c>
    </row>
    <row r="531" spans="1:33" x14ac:dyDescent="0.3">
      <c r="A531" s="5">
        <v>44634.492615740739</v>
      </c>
      <c r="B531" t="str">
        <f>IFERROR(AVERAGEIFS('HeartRate-2022-03-21-1647950188'!$B:$B,'HeartRate-2022-03-21-1647950188'!$A:$A,Data_Extraction!B$2,'HeartRate-2022-03-21-1647950188'!$C:$C,Data_Extraction!$A531),"")</f>
        <v/>
      </c>
      <c r="C531">
        <f>IFERROR(AVERAGEIFS('HeartRate-2022-03-21-1647950188'!$B:$B,'HeartRate-2022-03-21-1647950188'!$A:$A,Data_Extraction!C$2,'HeartRate-2022-03-21-1647950188'!$C:$C,Data_Extraction!$A531),"")</f>
        <v>81</v>
      </c>
      <c r="D531" t="str">
        <f>IFERROR(AVERAGEIFS('HeartRate-2022-03-21-1647950188'!$B:$B,'HeartRate-2022-03-21-1647950188'!$A:$A,Data_Extraction!D$2,'HeartRate-2022-03-21-1647950188'!$C:$C,Data_Extraction!$A531),"")</f>
        <v/>
      </c>
      <c r="E531" t="str">
        <f>IFERROR(AVERAGEIFS('HeartRate-2022-03-21-1647950188'!$B:$B,'HeartRate-2022-03-21-1647950188'!$A:$A,Data_Extraction!E$2,'HeartRate-2022-03-21-1647950188'!$C:$C,Data_Extraction!$A531),"")</f>
        <v/>
      </c>
      <c r="F531" t="str">
        <f>IFERROR(AVERAGEIFS('HeartRate-2022-03-21-1647950188'!$B:$B,'HeartRate-2022-03-21-1647950188'!$A:$A,Data_Extraction!F$2,'HeartRate-2022-03-21-1647950188'!$C:$C,Data_Extraction!$A531),"")</f>
        <v/>
      </c>
      <c r="G531" t="str">
        <f>IFERROR(AVERAGEIFS('HeartRate-2022-03-21-1647950188'!$B:$B,'HeartRate-2022-03-21-1647950188'!$A:$A,Data_Extraction!G$2,'HeartRate-2022-03-21-1647950188'!$C:$C,Data_Extraction!$A531),"")</f>
        <v/>
      </c>
      <c r="H531" t="str">
        <f>IFERROR(AVERAGEIFS('HeartRate-2022-03-21-1647950188'!$B:$B,'HeartRate-2022-03-21-1647950188'!$A:$A,Data_Extraction!H$2,'HeartRate-2022-03-21-1647950188'!$C:$C,Data_Extraction!$A531),"")</f>
        <v/>
      </c>
      <c r="I531" t="str">
        <f>IFERROR(AVERAGEIFS('HeartRate-2022-03-21-1647950188'!$B:$B,'HeartRate-2022-03-21-1647950188'!$A:$A,Data_Extraction!I$2,'HeartRate-2022-03-21-1647950188'!$C:$C,Data_Extraction!$A531),"")</f>
        <v/>
      </c>
      <c r="J531" s="8">
        <f t="shared" si="49"/>
        <v>81</v>
      </c>
      <c r="N531" s="11">
        <f>Data_Extraction!A531</f>
        <v>44634.492615740739</v>
      </c>
      <c r="O531" s="15">
        <f t="shared" si="50"/>
        <v>44634</v>
      </c>
      <c r="P531" s="16">
        <f t="shared" si="51"/>
        <v>0.49261574074074077</v>
      </c>
      <c r="Q531" s="12">
        <f>IF(Data_Extraction!B531="",Data_Extraction!$J531*(Q$1),Data_Extraction!B531)</f>
        <v>72.900000000000006</v>
      </c>
      <c r="R531" s="12">
        <f>IF(Data_Extraction!C531="",Data_Extraction!$J531*(R$1),Data_Extraction!C531)</f>
        <v>81</v>
      </c>
      <c r="S531" s="12">
        <f>IF(Data_Extraction!D531="",Data_Extraction!$J531*(S$1),Data_Extraction!D531)</f>
        <v>84.240000000000009</v>
      </c>
      <c r="T531" s="12">
        <f>IF(Data_Extraction!E531="",Data_Extraction!$J531*(T$1),Data_Extraction!E531)</f>
        <v>76.95</v>
      </c>
      <c r="U531" s="12">
        <f>IF(Data_Extraction!F531="",Data_Extraction!$J531*(U$1),Data_Extraction!F531)</f>
        <v>79.38</v>
      </c>
      <c r="V531" s="12">
        <f>IF(Data_Extraction!G531="",Data_Extraction!$J531*(V$1),Data_Extraction!G531)</f>
        <v>73.710000000000008</v>
      </c>
      <c r="W531" s="12">
        <f>IF(Data_Extraction!H531="",Data_Extraction!$J531*(W$1),Data_Extraction!H531)</f>
        <v>86.67</v>
      </c>
      <c r="X531" s="12">
        <f>IF(Data_Extraction!I531="",Data_Extraction!$J531*(X$1),Data_Extraction!I531)</f>
        <v>78.569999999999993</v>
      </c>
      <c r="Y531" s="13">
        <f t="shared" si="48"/>
        <v>79.177500000000009</v>
      </c>
      <c r="Z531" s="17" t="str">
        <f t="shared" si="52"/>
        <v>Afternoon</v>
      </c>
      <c r="AA531" s="14" t="str">
        <f>VLOOKUP($N531,'HeartRate-2022-03-21-1647950188'!$C:$G,2,0)</f>
        <v>Hands on</v>
      </c>
      <c r="AB531" s="14" t="str">
        <f>VLOOKUP($N531,'HeartRate-2022-03-21-1647950188'!$C:$G,3,0)</f>
        <v>Off Campus</v>
      </c>
      <c r="AC531" s="14" t="str">
        <f>VLOOKUP($N531,'HeartRate-2022-03-21-1647950188'!$C:$G,4,0)</f>
        <v>Standing</v>
      </c>
      <c r="AD531" s="14" t="str">
        <f>VLOOKUP($N531,'HeartRate-2022-03-21-1647950188'!$C:$G,5,0)</f>
        <v>Technical Contexts</v>
      </c>
      <c r="AE531">
        <f t="shared" si="53"/>
        <v>0</v>
      </c>
      <c r="AF531" s="18">
        <v>44634</v>
      </c>
      <c r="AG531" s="19">
        <v>0.49261574074074077</v>
      </c>
    </row>
    <row r="532" spans="1:33" x14ac:dyDescent="0.3">
      <c r="A532" s="5">
        <v>44634.493043981478</v>
      </c>
      <c r="B532">
        <f>IFERROR(AVERAGEIFS('HeartRate-2022-03-21-1647950188'!$B:$B,'HeartRate-2022-03-21-1647950188'!$A:$A,Data_Extraction!B$2,'HeartRate-2022-03-21-1647950188'!$C:$C,Data_Extraction!$A532),"")</f>
        <v>54</v>
      </c>
      <c r="C532" t="str">
        <f>IFERROR(AVERAGEIFS('HeartRate-2022-03-21-1647950188'!$B:$B,'HeartRate-2022-03-21-1647950188'!$A:$A,Data_Extraction!C$2,'HeartRate-2022-03-21-1647950188'!$C:$C,Data_Extraction!$A532),"")</f>
        <v/>
      </c>
      <c r="D532" t="str">
        <f>IFERROR(AVERAGEIFS('HeartRate-2022-03-21-1647950188'!$B:$B,'HeartRate-2022-03-21-1647950188'!$A:$A,Data_Extraction!D$2,'HeartRate-2022-03-21-1647950188'!$C:$C,Data_Extraction!$A532),"")</f>
        <v/>
      </c>
      <c r="E532" t="str">
        <f>IFERROR(AVERAGEIFS('HeartRate-2022-03-21-1647950188'!$B:$B,'HeartRate-2022-03-21-1647950188'!$A:$A,Data_Extraction!E$2,'HeartRate-2022-03-21-1647950188'!$C:$C,Data_Extraction!$A532),"")</f>
        <v/>
      </c>
      <c r="F532" t="str">
        <f>IFERROR(AVERAGEIFS('HeartRate-2022-03-21-1647950188'!$B:$B,'HeartRate-2022-03-21-1647950188'!$A:$A,Data_Extraction!F$2,'HeartRate-2022-03-21-1647950188'!$C:$C,Data_Extraction!$A532),"")</f>
        <v/>
      </c>
      <c r="G532" t="str">
        <f>IFERROR(AVERAGEIFS('HeartRate-2022-03-21-1647950188'!$B:$B,'HeartRate-2022-03-21-1647950188'!$A:$A,Data_Extraction!G$2,'HeartRate-2022-03-21-1647950188'!$C:$C,Data_Extraction!$A532),"")</f>
        <v/>
      </c>
      <c r="H532" t="str">
        <f>IFERROR(AVERAGEIFS('HeartRate-2022-03-21-1647950188'!$B:$B,'HeartRate-2022-03-21-1647950188'!$A:$A,Data_Extraction!H$2,'HeartRate-2022-03-21-1647950188'!$C:$C,Data_Extraction!$A532),"")</f>
        <v/>
      </c>
      <c r="I532">
        <f>IFERROR(AVERAGEIFS('HeartRate-2022-03-21-1647950188'!$B:$B,'HeartRate-2022-03-21-1647950188'!$A:$A,Data_Extraction!I$2,'HeartRate-2022-03-21-1647950188'!$C:$C,Data_Extraction!$A532),"")</f>
        <v>81</v>
      </c>
      <c r="J532" s="8">
        <f t="shared" si="49"/>
        <v>67.5</v>
      </c>
      <c r="N532" s="11">
        <f>Data_Extraction!A532</f>
        <v>44634.493043981478</v>
      </c>
      <c r="O532" s="15">
        <f t="shared" si="50"/>
        <v>44634</v>
      </c>
      <c r="P532" s="16">
        <f t="shared" si="51"/>
        <v>0.49304398148148149</v>
      </c>
      <c r="Q532" s="12">
        <f>IF(Data_Extraction!B532="",Data_Extraction!$J532*(Q$1),Data_Extraction!B532)</f>
        <v>54</v>
      </c>
      <c r="R532" s="12">
        <f>IF(Data_Extraction!C532="",Data_Extraction!$J532*(R$1),Data_Extraction!C532)</f>
        <v>62.1</v>
      </c>
      <c r="S532" s="12">
        <f>IF(Data_Extraction!D532="",Data_Extraction!$J532*(S$1),Data_Extraction!D532)</f>
        <v>70.2</v>
      </c>
      <c r="T532" s="12">
        <f>IF(Data_Extraction!E532="",Data_Extraction!$J532*(T$1),Data_Extraction!E532)</f>
        <v>64.125</v>
      </c>
      <c r="U532" s="12">
        <f>IF(Data_Extraction!F532="",Data_Extraction!$J532*(U$1),Data_Extraction!F532)</f>
        <v>66.150000000000006</v>
      </c>
      <c r="V532" s="12">
        <f>IF(Data_Extraction!G532="",Data_Extraction!$J532*(V$1),Data_Extraction!G532)</f>
        <v>61.425000000000004</v>
      </c>
      <c r="W532" s="12">
        <f>IF(Data_Extraction!H532="",Data_Extraction!$J532*(W$1),Data_Extraction!H532)</f>
        <v>72.225000000000009</v>
      </c>
      <c r="X532" s="12">
        <f>IF(Data_Extraction!I532="",Data_Extraction!$J532*(X$1),Data_Extraction!I532)</f>
        <v>81</v>
      </c>
      <c r="Y532" s="13">
        <f t="shared" si="48"/>
        <v>66.403125000000017</v>
      </c>
      <c r="Z532" s="17" t="str">
        <f t="shared" si="52"/>
        <v>Afternoon</v>
      </c>
      <c r="AA532" s="14" t="str">
        <f>VLOOKUP($N532,'HeartRate-2022-03-21-1647950188'!$C:$G,2,0)</f>
        <v>Hands on</v>
      </c>
      <c r="AB532" s="14" t="str">
        <f>VLOOKUP($N532,'HeartRate-2022-03-21-1647950188'!$C:$G,3,0)</f>
        <v>Off Campus</v>
      </c>
      <c r="AC532" s="14" t="str">
        <f>VLOOKUP($N532,'HeartRate-2022-03-21-1647950188'!$C:$G,4,0)</f>
        <v>Standing</v>
      </c>
      <c r="AD532" s="14" t="str">
        <f>VLOOKUP($N532,'HeartRate-2022-03-21-1647950188'!$C:$G,5,0)</f>
        <v>Technical Contexts</v>
      </c>
      <c r="AE532">
        <f t="shared" si="53"/>
        <v>0</v>
      </c>
      <c r="AF532" s="18">
        <v>44634</v>
      </c>
      <c r="AG532" s="19">
        <v>0.49304398148148149</v>
      </c>
    </row>
    <row r="533" spans="1:33" x14ac:dyDescent="0.3">
      <c r="A533" s="5">
        <v>44634.493738425925</v>
      </c>
      <c r="B533">
        <f>IFERROR(AVERAGEIFS('HeartRate-2022-03-21-1647950188'!$B:$B,'HeartRate-2022-03-21-1647950188'!$A:$A,Data_Extraction!B$2,'HeartRate-2022-03-21-1647950188'!$C:$C,Data_Extraction!$A533),"")</f>
        <v>58</v>
      </c>
      <c r="C533" t="str">
        <f>IFERROR(AVERAGEIFS('HeartRate-2022-03-21-1647950188'!$B:$B,'HeartRate-2022-03-21-1647950188'!$A:$A,Data_Extraction!C$2,'HeartRate-2022-03-21-1647950188'!$C:$C,Data_Extraction!$A533),"")</f>
        <v/>
      </c>
      <c r="D533" t="str">
        <f>IFERROR(AVERAGEIFS('HeartRate-2022-03-21-1647950188'!$B:$B,'HeartRate-2022-03-21-1647950188'!$A:$A,Data_Extraction!D$2,'HeartRate-2022-03-21-1647950188'!$C:$C,Data_Extraction!$A533),"")</f>
        <v/>
      </c>
      <c r="E533" t="str">
        <f>IFERROR(AVERAGEIFS('HeartRate-2022-03-21-1647950188'!$B:$B,'HeartRate-2022-03-21-1647950188'!$A:$A,Data_Extraction!E$2,'HeartRate-2022-03-21-1647950188'!$C:$C,Data_Extraction!$A533),"")</f>
        <v/>
      </c>
      <c r="F533" t="str">
        <f>IFERROR(AVERAGEIFS('HeartRate-2022-03-21-1647950188'!$B:$B,'HeartRate-2022-03-21-1647950188'!$A:$A,Data_Extraction!F$2,'HeartRate-2022-03-21-1647950188'!$C:$C,Data_Extraction!$A533),"")</f>
        <v/>
      </c>
      <c r="G533" t="str">
        <f>IFERROR(AVERAGEIFS('HeartRate-2022-03-21-1647950188'!$B:$B,'HeartRate-2022-03-21-1647950188'!$A:$A,Data_Extraction!G$2,'HeartRate-2022-03-21-1647950188'!$C:$C,Data_Extraction!$A533),"")</f>
        <v/>
      </c>
      <c r="H533" t="str">
        <f>IFERROR(AVERAGEIFS('HeartRate-2022-03-21-1647950188'!$B:$B,'HeartRate-2022-03-21-1647950188'!$A:$A,Data_Extraction!H$2,'HeartRate-2022-03-21-1647950188'!$C:$C,Data_Extraction!$A533),"")</f>
        <v/>
      </c>
      <c r="I533">
        <f>IFERROR(AVERAGEIFS('HeartRate-2022-03-21-1647950188'!$B:$B,'HeartRate-2022-03-21-1647950188'!$A:$A,Data_Extraction!I$2,'HeartRate-2022-03-21-1647950188'!$C:$C,Data_Extraction!$A533),"")</f>
        <v>70</v>
      </c>
      <c r="J533" s="8">
        <f t="shared" si="49"/>
        <v>64</v>
      </c>
      <c r="N533" s="11">
        <f>Data_Extraction!A533</f>
        <v>44634.493738425925</v>
      </c>
      <c r="O533" s="15">
        <f t="shared" si="50"/>
        <v>44634</v>
      </c>
      <c r="P533" s="16">
        <f t="shared" si="51"/>
        <v>0.49373842592592593</v>
      </c>
      <c r="Q533" s="12">
        <f>IF(Data_Extraction!B533="",Data_Extraction!$J533*(Q$1),Data_Extraction!B533)</f>
        <v>58</v>
      </c>
      <c r="R533" s="12">
        <f>IF(Data_Extraction!C533="",Data_Extraction!$J533*(R$1),Data_Extraction!C533)</f>
        <v>58.88</v>
      </c>
      <c r="S533" s="12">
        <f>IF(Data_Extraction!D533="",Data_Extraction!$J533*(S$1),Data_Extraction!D533)</f>
        <v>66.56</v>
      </c>
      <c r="T533" s="12">
        <f>IF(Data_Extraction!E533="",Data_Extraction!$J533*(T$1),Data_Extraction!E533)</f>
        <v>60.8</v>
      </c>
      <c r="U533" s="12">
        <f>IF(Data_Extraction!F533="",Data_Extraction!$J533*(U$1),Data_Extraction!F533)</f>
        <v>62.72</v>
      </c>
      <c r="V533" s="12">
        <f>IF(Data_Extraction!G533="",Data_Extraction!$J533*(V$1),Data_Extraction!G533)</f>
        <v>58.24</v>
      </c>
      <c r="W533" s="12">
        <f>IF(Data_Extraction!H533="",Data_Extraction!$J533*(W$1),Data_Extraction!H533)</f>
        <v>68.48</v>
      </c>
      <c r="X533" s="12">
        <f>IF(Data_Extraction!I533="",Data_Extraction!$J533*(X$1),Data_Extraction!I533)</f>
        <v>70</v>
      </c>
      <c r="Y533" s="13">
        <f t="shared" si="48"/>
        <v>62.960000000000008</v>
      </c>
      <c r="Z533" s="17" t="str">
        <f t="shared" si="52"/>
        <v>Afternoon</v>
      </c>
      <c r="AA533" s="14" t="str">
        <f>VLOOKUP($N533,'HeartRate-2022-03-21-1647950188'!$C:$G,2,0)</f>
        <v>Hands on</v>
      </c>
      <c r="AB533" s="14" t="str">
        <f>VLOOKUP($N533,'HeartRate-2022-03-21-1647950188'!$C:$G,3,0)</f>
        <v>Off Campus</v>
      </c>
      <c r="AC533" s="14" t="str">
        <f>VLOOKUP($N533,'HeartRate-2022-03-21-1647950188'!$C:$G,4,0)</f>
        <v>Standing</v>
      </c>
      <c r="AD533" s="14" t="str">
        <f>VLOOKUP($N533,'HeartRate-2022-03-21-1647950188'!$C:$G,5,0)</f>
        <v>Technical Contexts</v>
      </c>
      <c r="AE533">
        <f t="shared" si="53"/>
        <v>0</v>
      </c>
      <c r="AF533" s="18">
        <v>44634</v>
      </c>
      <c r="AG533" s="19">
        <v>0.49373842592592593</v>
      </c>
    </row>
    <row r="534" spans="1:33" x14ac:dyDescent="0.3">
      <c r="A534" s="5">
        <v>44634.493750000001</v>
      </c>
      <c r="B534" t="str">
        <f>IFERROR(AVERAGEIFS('HeartRate-2022-03-21-1647950188'!$B:$B,'HeartRate-2022-03-21-1647950188'!$A:$A,Data_Extraction!B$2,'HeartRate-2022-03-21-1647950188'!$C:$C,Data_Extraction!$A534),"")</f>
        <v/>
      </c>
      <c r="C534">
        <f>IFERROR(AVERAGEIFS('HeartRate-2022-03-21-1647950188'!$B:$B,'HeartRate-2022-03-21-1647950188'!$A:$A,Data_Extraction!C$2,'HeartRate-2022-03-21-1647950188'!$C:$C,Data_Extraction!$A534),"")</f>
        <v>78</v>
      </c>
      <c r="D534" t="str">
        <f>IFERROR(AVERAGEIFS('HeartRate-2022-03-21-1647950188'!$B:$B,'HeartRate-2022-03-21-1647950188'!$A:$A,Data_Extraction!D$2,'HeartRate-2022-03-21-1647950188'!$C:$C,Data_Extraction!$A534),"")</f>
        <v/>
      </c>
      <c r="E534" t="str">
        <f>IFERROR(AVERAGEIFS('HeartRate-2022-03-21-1647950188'!$B:$B,'HeartRate-2022-03-21-1647950188'!$A:$A,Data_Extraction!E$2,'HeartRate-2022-03-21-1647950188'!$C:$C,Data_Extraction!$A534),"")</f>
        <v/>
      </c>
      <c r="F534" t="str">
        <f>IFERROR(AVERAGEIFS('HeartRate-2022-03-21-1647950188'!$B:$B,'HeartRate-2022-03-21-1647950188'!$A:$A,Data_Extraction!F$2,'HeartRate-2022-03-21-1647950188'!$C:$C,Data_Extraction!$A534),"")</f>
        <v/>
      </c>
      <c r="G534">
        <f>IFERROR(AVERAGEIFS('HeartRate-2022-03-21-1647950188'!$B:$B,'HeartRate-2022-03-21-1647950188'!$A:$A,Data_Extraction!G$2,'HeartRate-2022-03-21-1647950188'!$C:$C,Data_Extraction!$A534),"")</f>
        <v>117</v>
      </c>
      <c r="H534">
        <f>IFERROR(AVERAGEIFS('HeartRate-2022-03-21-1647950188'!$B:$B,'HeartRate-2022-03-21-1647950188'!$A:$A,Data_Extraction!H$2,'HeartRate-2022-03-21-1647950188'!$C:$C,Data_Extraction!$A534),"")</f>
        <v>109</v>
      </c>
      <c r="I534" t="str">
        <f>IFERROR(AVERAGEIFS('HeartRate-2022-03-21-1647950188'!$B:$B,'HeartRate-2022-03-21-1647950188'!$A:$A,Data_Extraction!I$2,'HeartRate-2022-03-21-1647950188'!$C:$C,Data_Extraction!$A534),"")</f>
        <v/>
      </c>
      <c r="J534" s="8">
        <f t="shared" si="49"/>
        <v>101.33333333333333</v>
      </c>
      <c r="N534" s="11">
        <f>Data_Extraction!A534</f>
        <v>44634.493750000001</v>
      </c>
      <c r="O534" s="15">
        <f t="shared" si="50"/>
        <v>44634</v>
      </c>
      <c r="P534" s="16">
        <f t="shared" si="51"/>
        <v>0.49374999999999997</v>
      </c>
      <c r="Q534" s="12">
        <f>IF(Data_Extraction!B534="",Data_Extraction!$J534*(Q$1),Data_Extraction!B534)</f>
        <v>91.2</v>
      </c>
      <c r="R534" s="12">
        <f>IF(Data_Extraction!C534="",Data_Extraction!$J534*(R$1),Data_Extraction!C534)</f>
        <v>78</v>
      </c>
      <c r="S534" s="12">
        <f>IF(Data_Extraction!D534="",Data_Extraction!$J534*(S$1),Data_Extraction!D534)</f>
        <v>105.38666666666667</v>
      </c>
      <c r="T534" s="12">
        <f>IF(Data_Extraction!E534="",Data_Extraction!$J534*(T$1),Data_Extraction!E534)</f>
        <v>96.266666666666652</v>
      </c>
      <c r="U534" s="12">
        <f>IF(Data_Extraction!F534="",Data_Extraction!$J534*(U$1),Data_Extraction!F534)</f>
        <v>99.306666666666658</v>
      </c>
      <c r="V534" s="12">
        <f>IF(Data_Extraction!G534="",Data_Extraction!$J534*(V$1),Data_Extraction!G534)</f>
        <v>117</v>
      </c>
      <c r="W534" s="12">
        <f>IF(Data_Extraction!H534="",Data_Extraction!$J534*(W$1),Data_Extraction!H534)</f>
        <v>109</v>
      </c>
      <c r="X534" s="12">
        <f>IF(Data_Extraction!I534="",Data_Extraction!$J534*(X$1),Data_Extraction!I534)</f>
        <v>98.293333333333322</v>
      </c>
      <c r="Y534" s="13">
        <f t="shared" si="48"/>
        <v>99.306666666666658</v>
      </c>
      <c r="Z534" s="17" t="str">
        <f t="shared" si="52"/>
        <v>Afternoon</v>
      </c>
      <c r="AA534" s="14" t="str">
        <f>VLOOKUP($N534,'HeartRate-2022-03-21-1647950188'!$C:$G,2,0)</f>
        <v>Hands on</v>
      </c>
      <c r="AB534" s="14" t="str">
        <f>VLOOKUP($N534,'HeartRate-2022-03-21-1647950188'!$C:$G,3,0)</f>
        <v>Off Campus</v>
      </c>
      <c r="AC534" s="14" t="str">
        <f>VLOOKUP($N534,'HeartRate-2022-03-21-1647950188'!$C:$G,4,0)</f>
        <v>Standing</v>
      </c>
      <c r="AD534" s="14" t="str">
        <f>VLOOKUP($N534,'HeartRate-2022-03-21-1647950188'!$C:$G,5,0)</f>
        <v>Technical Contexts</v>
      </c>
      <c r="AE534">
        <f t="shared" si="53"/>
        <v>0</v>
      </c>
      <c r="AF534" s="18">
        <v>44634</v>
      </c>
      <c r="AG534" s="19">
        <v>0.49374999999999997</v>
      </c>
    </row>
    <row r="535" spans="1:33" x14ac:dyDescent="0.3">
      <c r="A535" s="5">
        <v>44634.494432870371</v>
      </c>
      <c r="B535">
        <f>IFERROR(AVERAGEIFS('HeartRate-2022-03-21-1647950188'!$B:$B,'HeartRate-2022-03-21-1647950188'!$A:$A,Data_Extraction!B$2,'HeartRate-2022-03-21-1647950188'!$C:$C,Data_Extraction!$A535),"")</f>
        <v>53</v>
      </c>
      <c r="C535" t="str">
        <f>IFERROR(AVERAGEIFS('HeartRate-2022-03-21-1647950188'!$B:$B,'HeartRate-2022-03-21-1647950188'!$A:$A,Data_Extraction!C$2,'HeartRate-2022-03-21-1647950188'!$C:$C,Data_Extraction!$A535),"")</f>
        <v/>
      </c>
      <c r="D535" t="str">
        <f>IFERROR(AVERAGEIFS('HeartRate-2022-03-21-1647950188'!$B:$B,'HeartRate-2022-03-21-1647950188'!$A:$A,Data_Extraction!D$2,'HeartRate-2022-03-21-1647950188'!$C:$C,Data_Extraction!$A535),"")</f>
        <v/>
      </c>
      <c r="E535" t="str">
        <f>IFERROR(AVERAGEIFS('HeartRate-2022-03-21-1647950188'!$B:$B,'HeartRate-2022-03-21-1647950188'!$A:$A,Data_Extraction!E$2,'HeartRate-2022-03-21-1647950188'!$C:$C,Data_Extraction!$A535),"")</f>
        <v/>
      </c>
      <c r="F535" t="str">
        <f>IFERROR(AVERAGEIFS('HeartRate-2022-03-21-1647950188'!$B:$B,'HeartRate-2022-03-21-1647950188'!$A:$A,Data_Extraction!F$2,'HeartRate-2022-03-21-1647950188'!$C:$C,Data_Extraction!$A535),"")</f>
        <v/>
      </c>
      <c r="G535" t="str">
        <f>IFERROR(AVERAGEIFS('HeartRate-2022-03-21-1647950188'!$B:$B,'HeartRate-2022-03-21-1647950188'!$A:$A,Data_Extraction!G$2,'HeartRate-2022-03-21-1647950188'!$C:$C,Data_Extraction!$A535),"")</f>
        <v/>
      </c>
      <c r="H535" t="str">
        <f>IFERROR(AVERAGEIFS('HeartRate-2022-03-21-1647950188'!$B:$B,'HeartRate-2022-03-21-1647950188'!$A:$A,Data_Extraction!H$2,'HeartRate-2022-03-21-1647950188'!$C:$C,Data_Extraction!$A535),"")</f>
        <v/>
      </c>
      <c r="I535">
        <f>IFERROR(AVERAGEIFS('HeartRate-2022-03-21-1647950188'!$B:$B,'HeartRate-2022-03-21-1647950188'!$A:$A,Data_Extraction!I$2,'HeartRate-2022-03-21-1647950188'!$C:$C,Data_Extraction!$A535),"")</f>
        <v>60</v>
      </c>
      <c r="J535" s="8">
        <f t="shared" si="49"/>
        <v>56.5</v>
      </c>
      <c r="N535" s="11">
        <f>Data_Extraction!A535</f>
        <v>44634.494432870371</v>
      </c>
      <c r="O535" s="15">
        <f t="shared" si="50"/>
        <v>44634</v>
      </c>
      <c r="P535" s="16">
        <f t="shared" si="51"/>
        <v>0.49443287037037037</v>
      </c>
      <c r="Q535" s="12">
        <f>IF(Data_Extraction!B535="",Data_Extraction!$J535*(Q$1),Data_Extraction!B535)</f>
        <v>53</v>
      </c>
      <c r="R535" s="12">
        <f>IF(Data_Extraction!C535="",Data_Extraction!$J535*(R$1),Data_Extraction!C535)</f>
        <v>51.980000000000004</v>
      </c>
      <c r="S535" s="12">
        <f>IF(Data_Extraction!D535="",Data_Extraction!$J535*(S$1),Data_Extraction!D535)</f>
        <v>58.760000000000005</v>
      </c>
      <c r="T535" s="12">
        <f>IF(Data_Extraction!E535="",Data_Extraction!$J535*(T$1),Data_Extraction!E535)</f>
        <v>53.674999999999997</v>
      </c>
      <c r="U535" s="12">
        <f>IF(Data_Extraction!F535="",Data_Extraction!$J535*(U$1),Data_Extraction!F535)</f>
        <v>55.37</v>
      </c>
      <c r="V535" s="12">
        <f>IF(Data_Extraction!G535="",Data_Extraction!$J535*(V$1),Data_Extraction!G535)</f>
        <v>51.414999999999999</v>
      </c>
      <c r="W535" s="12">
        <f>IF(Data_Extraction!H535="",Data_Extraction!$J535*(W$1),Data_Extraction!H535)</f>
        <v>60.455000000000005</v>
      </c>
      <c r="X535" s="12">
        <f>IF(Data_Extraction!I535="",Data_Extraction!$J535*(X$1),Data_Extraction!I535)</f>
        <v>60</v>
      </c>
      <c r="Y535" s="13">
        <f t="shared" si="48"/>
        <v>55.581875000000004</v>
      </c>
      <c r="Z535" s="17" t="str">
        <f t="shared" si="52"/>
        <v>Afternoon</v>
      </c>
      <c r="AA535" s="14" t="str">
        <f>VLOOKUP($N535,'HeartRate-2022-03-21-1647950188'!$C:$G,2,0)</f>
        <v>Hands on</v>
      </c>
      <c r="AB535" s="14" t="str">
        <f>VLOOKUP($N535,'HeartRate-2022-03-21-1647950188'!$C:$G,3,0)</f>
        <v>Off Campus</v>
      </c>
      <c r="AC535" s="14" t="str">
        <f>VLOOKUP($N535,'HeartRate-2022-03-21-1647950188'!$C:$G,4,0)</f>
        <v>Standing</v>
      </c>
      <c r="AD535" s="14" t="str">
        <f>VLOOKUP($N535,'HeartRate-2022-03-21-1647950188'!$C:$G,5,0)</f>
        <v>Technical Contexts</v>
      </c>
      <c r="AE535">
        <f t="shared" si="53"/>
        <v>0</v>
      </c>
      <c r="AF535" s="18">
        <v>44634</v>
      </c>
      <c r="AG535" s="19">
        <v>0.49443287037037037</v>
      </c>
    </row>
    <row r="536" spans="1:33" x14ac:dyDescent="0.3">
      <c r="A536" s="5">
        <v>44634.495127314818</v>
      </c>
      <c r="B536">
        <f>IFERROR(AVERAGEIFS('HeartRate-2022-03-21-1647950188'!$B:$B,'HeartRate-2022-03-21-1647950188'!$A:$A,Data_Extraction!B$2,'HeartRate-2022-03-21-1647950188'!$C:$C,Data_Extraction!$A536),"")</f>
        <v>54</v>
      </c>
      <c r="C536" t="str">
        <f>IFERROR(AVERAGEIFS('HeartRate-2022-03-21-1647950188'!$B:$B,'HeartRate-2022-03-21-1647950188'!$A:$A,Data_Extraction!C$2,'HeartRate-2022-03-21-1647950188'!$C:$C,Data_Extraction!$A536),"")</f>
        <v/>
      </c>
      <c r="D536" t="str">
        <f>IFERROR(AVERAGEIFS('HeartRate-2022-03-21-1647950188'!$B:$B,'HeartRate-2022-03-21-1647950188'!$A:$A,Data_Extraction!D$2,'HeartRate-2022-03-21-1647950188'!$C:$C,Data_Extraction!$A536),"")</f>
        <v/>
      </c>
      <c r="E536" t="str">
        <f>IFERROR(AVERAGEIFS('HeartRate-2022-03-21-1647950188'!$B:$B,'HeartRate-2022-03-21-1647950188'!$A:$A,Data_Extraction!E$2,'HeartRate-2022-03-21-1647950188'!$C:$C,Data_Extraction!$A536),"")</f>
        <v/>
      </c>
      <c r="F536" t="str">
        <f>IFERROR(AVERAGEIFS('HeartRate-2022-03-21-1647950188'!$B:$B,'HeartRate-2022-03-21-1647950188'!$A:$A,Data_Extraction!F$2,'HeartRate-2022-03-21-1647950188'!$C:$C,Data_Extraction!$A536),"")</f>
        <v/>
      </c>
      <c r="G536" t="str">
        <f>IFERROR(AVERAGEIFS('HeartRate-2022-03-21-1647950188'!$B:$B,'HeartRate-2022-03-21-1647950188'!$A:$A,Data_Extraction!G$2,'HeartRate-2022-03-21-1647950188'!$C:$C,Data_Extraction!$A536),"")</f>
        <v/>
      </c>
      <c r="H536" t="str">
        <f>IFERROR(AVERAGEIFS('HeartRate-2022-03-21-1647950188'!$B:$B,'HeartRate-2022-03-21-1647950188'!$A:$A,Data_Extraction!H$2,'HeartRate-2022-03-21-1647950188'!$C:$C,Data_Extraction!$A536),"")</f>
        <v/>
      </c>
      <c r="I536">
        <f>IFERROR(AVERAGEIFS('HeartRate-2022-03-21-1647950188'!$B:$B,'HeartRate-2022-03-21-1647950188'!$A:$A,Data_Extraction!I$2,'HeartRate-2022-03-21-1647950188'!$C:$C,Data_Extraction!$A536),"")</f>
        <v>57</v>
      </c>
      <c r="J536" s="8">
        <f t="shared" si="49"/>
        <v>55.5</v>
      </c>
      <c r="N536" s="11">
        <f>Data_Extraction!A536</f>
        <v>44634.495127314818</v>
      </c>
      <c r="O536" s="15">
        <f t="shared" si="50"/>
        <v>44634</v>
      </c>
      <c r="P536" s="16">
        <f t="shared" si="51"/>
        <v>0.49512731481481481</v>
      </c>
      <c r="Q536" s="12">
        <f>IF(Data_Extraction!B536="",Data_Extraction!$J536*(Q$1),Data_Extraction!B536)</f>
        <v>54</v>
      </c>
      <c r="R536" s="12">
        <f>IF(Data_Extraction!C536="",Data_Extraction!$J536*(R$1),Data_Extraction!C536)</f>
        <v>51.06</v>
      </c>
      <c r="S536" s="12">
        <f>IF(Data_Extraction!D536="",Data_Extraction!$J536*(S$1),Data_Extraction!D536)</f>
        <v>57.72</v>
      </c>
      <c r="T536" s="12">
        <f>IF(Data_Extraction!E536="",Data_Extraction!$J536*(T$1),Data_Extraction!E536)</f>
        <v>52.724999999999994</v>
      </c>
      <c r="U536" s="12">
        <f>IF(Data_Extraction!F536="",Data_Extraction!$J536*(U$1),Data_Extraction!F536)</f>
        <v>54.39</v>
      </c>
      <c r="V536" s="12">
        <f>IF(Data_Extraction!G536="",Data_Extraction!$J536*(V$1),Data_Extraction!G536)</f>
        <v>50.505000000000003</v>
      </c>
      <c r="W536" s="12">
        <f>IF(Data_Extraction!H536="",Data_Extraction!$J536*(W$1),Data_Extraction!H536)</f>
        <v>59.385000000000005</v>
      </c>
      <c r="X536" s="12">
        <f>IF(Data_Extraction!I536="",Data_Extraction!$J536*(X$1),Data_Extraction!I536)</f>
        <v>57</v>
      </c>
      <c r="Y536" s="13">
        <f t="shared" si="48"/>
        <v>54.598124999999996</v>
      </c>
      <c r="Z536" s="17" t="str">
        <f t="shared" si="52"/>
        <v>Afternoon</v>
      </c>
      <c r="AA536" s="14" t="str">
        <f>VLOOKUP($N536,'HeartRate-2022-03-21-1647950188'!$C:$G,2,0)</f>
        <v>Hands on</v>
      </c>
      <c r="AB536" s="14" t="str">
        <f>VLOOKUP($N536,'HeartRate-2022-03-21-1647950188'!$C:$G,3,0)</f>
        <v>Off Campus</v>
      </c>
      <c r="AC536" s="14" t="str">
        <f>VLOOKUP($N536,'HeartRate-2022-03-21-1647950188'!$C:$G,4,0)</f>
        <v>Standing</v>
      </c>
      <c r="AD536" s="14" t="str">
        <f>VLOOKUP($N536,'HeartRate-2022-03-21-1647950188'!$C:$G,5,0)</f>
        <v>Technical Contexts</v>
      </c>
      <c r="AE536">
        <f t="shared" si="53"/>
        <v>0</v>
      </c>
      <c r="AF536" s="18">
        <v>44634</v>
      </c>
      <c r="AG536" s="19">
        <v>0.49512731481481481</v>
      </c>
    </row>
    <row r="537" spans="1:33" x14ac:dyDescent="0.3">
      <c r="A537" s="5">
        <v>44634.495405092595</v>
      </c>
      <c r="B537" t="str">
        <f>IFERROR(AVERAGEIFS('HeartRate-2022-03-21-1647950188'!$B:$B,'HeartRate-2022-03-21-1647950188'!$A:$A,Data_Extraction!B$2,'HeartRate-2022-03-21-1647950188'!$C:$C,Data_Extraction!$A537),"")</f>
        <v/>
      </c>
      <c r="C537">
        <f>IFERROR(AVERAGEIFS('HeartRate-2022-03-21-1647950188'!$B:$B,'HeartRate-2022-03-21-1647950188'!$A:$A,Data_Extraction!C$2,'HeartRate-2022-03-21-1647950188'!$C:$C,Data_Extraction!$A537),"")</f>
        <v>82</v>
      </c>
      <c r="D537" t="str">
        <f>IFERROR(AVERAGEIFS('HeartRate-2022-03-21-1647950188'!$B:$B,'HeartRate-2022-03-21-1647950188'!$A:$A,Data_Extraction!D$2,'HeartRate-2022-03-21-1647950188'!$C:$C,Data_Extraction!$A537),"")</f>
        <v/>
      </c>
      <c r="E537" t="str">
        <f>IFERROR(AVERAGEIFS('HeartRate-2022-03-21-1647950188'!$B:$B,'HeartRate-2022-03-21-1647950188'!$A:$A,Data_Extraction!E$2,'HeartRate-2022-03-21-1647950188'!$C:$C,Data_Extraction!$A537),"")</f>
        <v/>
      </c>
      <c r="F537" t="str">
        <f>IFERROR(AVERAGEIFS('HeartRate-2022-03-21-1647950188'!$B:$B,'HeartRate-2022-03-21-1647950188'!$A:$A,Data_Extraction!F$2,'HeartRate-2022-03-21-1647950188'!$C:$C,Data_Extraction!$A537),"")</f>
        <v/>
      </c>
      <c r="G537" t="str">
        <f>IFERROR(AVERAGEIFS('HeartRate-2022-03-21-1647950188'!$B:$B,'HeartRate-2022-03-21-1647950188'!$A:$A,Data_Extraction!G$2,'HeartRate-2022-03-21-1647950188'!$C:$C,Data_Extraction!$A537),"")</f>
        <v/>
      </c>
      <c r="H537" t="str">
        <f>IFERROR(AVERAGEIFS('HeartRate-2022-03-21-1647950188'!$B:$B,'HeartRate-2022-03-21-1647950188'!$A:$A,Data_Extraction!H$2,'HeartRate-2022-03-21-1647950188'!$C:$C,Data_Extraction!$A537),"")</f>
        <v/>
      </c>
      <c r="I537" t="str">
        <f>IFERROR(AVERAGEIFS('HeartRate-2022-03-21-1647950188'!$B:$B,'HeartRate-2022-03-21-1647950188'!$A:$A,Data_Extraction!I$2,'HeartRate-2022-03-21-1647950188'!$C:$C,Data_Extraction!$A537),"")</f>
        <v/>
      </c>
      <c r="J537" s="8">
        <f t="shared" si="49"/>
        <v>82</v>
      </c>
      <c r="N537" s="11">
        <f>Data_Extraction!A537</f>
        <v>44634.495405092595</v>
      </c>
      <c r="O537" s="15">
        <f t="shared" si="50"/>
        <v>44634</v>
      </c>
      <c r="P537" s="16">
        <f t="shared" si="51"/>
        <v>0.49540509259259258</v>
      </c>
      <c r="Q537" s="12">
        <f>IF(Data_Extraction!B537="",Data_Extraction!$J537*(Q$1),Data_Extraction!B537)</f>
        <v>73.8</v>
      </c>
      <c r="R537" s="12">
        <f>IF(Data_Extraction!C537="",Data_Extraction!$J537*(R$1),Data_Extraction!C537)</f>
        <v>82</v>
      </c>
      <c r="S537" s="12">
        <f>IF(Data_Extraction!D537="",Data_Extraction!$J537*(S$1),Data_Extraction!D537)</f>
        <v>85.28</v>
      </c>
      <c r="T537" s="12">
        <f>IF(Data_Extraction!E537="",Data_Extraction!$J537*(T$1),Data_Extraction!E537)</f>
        <v>77.899999999999991</v>
      </c>
      <c r="U537" s="12">
        <f>IF(Data_Extraction!F537="",Data_Extraction!$J537*(U$1),Data_Extraction!F537)</f>
        <v>80.36</v>
      </c>
      <c r="V537" s="12">
        <f>IF(Data_Extraction!G537="",Data_Extraction!$J537*(V$1),Data_Extraction!G537)</f>
        <v>74.62</v>
      </c>
      <c r="W537" s="12">
        <f>IF(Data_Extraction!H537="",Data_Extraction!$J537*(W$1),Data_Extraction!H537)</f>
        <v>87.740000000000009</v>
      </c>
      <c r="X537" s="12">
        <f>IF(Data_Extraction!I537="",Data_Extraction!$J537*(X$1),Data_Extraction!I537)</f>
        <v>79.539999999999992</v>
      </c>
      <c r="Y537" s="13">
        <f t="shared" si="48"/>
        <v>80.155000000000001</v>
      </c>
      <c r="Z537" s="17" t="str">
        <f t="shared" si="52"/>
        <v>Afternoon</v>
      </c>
      <c r="AA537" s="14" t="str">
        <f>VLOOKUP($N537,'HeartRate-2022-03-21-1647950188'!$C:$G,2,0)</f>
        <v>Hands on</v>
      </c>
      <c r="AB537" s="14" t="str">
        <f>VLOOKUP($N537,'HeartRate-2022-03-21-1647950188'!$C:$G,3,0)</f>
        <v>Off Campus</v>
      </c>
      <c r="AC537" s="14" t="str">
        <f>VLOOKUP($N537,'HeartRate-2022-03-21-1647950188'!$C:$G,4,0)</f>
        <v>Standing</v>
      </c>
      <c r="AD537" s="14" t="str">
        <f>VLOOKUP($N537,'HeartRate-2022-03-21-1647950188'!$C:$G,5,0)</f>
        <v>Technical Contexts</v>
      </c>
      <c r="AE537">
        <f t="shared" si="53"/>
        <v>0</v>
      </c>
      <c r="AF537" s="18">
        <v>44634</v>
      </c>
      <c r="AG537" s="19">
        <v>0.49540509259259258</v>
      </c>
    </row>
    <row r="538" spans="1:33" x14ac:dyDescent="0.3">
      <c r="A538" s="5">
        <v>44634.495821759258</v>
      </c>
      <c r="B538">
        <f>IFERROR(AVERAGEIFS('HeartRate-2022-03-21-1647950188'!$B:$B,'HeartRate-2022-03-21-1647950188'!$A:$A,Data_Extraction!B$2,'HeartRate-2022-03-21-1647950188'!$C:$C,Data_Extraction!$A538),"")</f>
        <v>52</v>
      </c>
      <c r="C538" t="str">
        <f>IFERROR(AVERAGEIFS('HeartRate-2022-03-21-1647950188'!$B:$B,'HeartRate-2022-03-21-1647950188'!$A:$A,Data_Extraction!C$2,'HeartRate-2022-03-21-1647950188'!$C:$C,Data_Extraction!$A538),"")</f>
        <v/>
      </c>
      <c r="D538" t="str">
        <f>IFERROR(AVERAGEIFS('HeartRate-2022-03-21-1647950188'!$B:$B,'HeartRate-2022-03-21-1647950188'!$A:$A,Data_Extraction!D$2,'HeartRate-2022-03-21-1647950188'!$C:$C,Data_Extraction!$A538),"")</f>
        <v/>
      </c>
      <c r="E538" t="str">
        <f>IFERROR(AVERAGEIFS('HeartRate-2022-03-21-1647950188'!$B:$B,'HeartRate-2022-03-21-1647950188'!$A:$A,Data_Extraction!E$2,'HeartRate-2022-03-21-1647950188'!$C:$C,Data_Extraction!$A538),"")</f>
        <v/>
      </c>
      <c r="F538" t="str">
        <f>IFERROR(AVERAGEIFS('HeartRate-2022-03-21-1647950188'!$B:$B,'HeartRate-2022-03-21-1647950188'!$A:$A,Data_Extraction!F$2,'HeartRate-2022-03-21-1647950188'!$C:$C,Data_Extraction!$A538),"")</f>
        <v/>
      </c>
      <c r="G538" t="str">
        <f>IFERROR(AVERAGEIFS('HeartRate-2022-03-21-1647950188'!$B:$B,'HeartRate-2022-03-21-1647950188'!$A:$A,Data_Extraction!G$2,'HeartRate-2022-03-21-1647950188'!$C:$C,Data_Extraction!$A538),"")</f>
        <v/>
      </c>
      <c r="H538" t="str">
        <f>IFERROR(AVERAGEIFS('HeartRate-2022-03-21-1647950188'!$B:$B,'HeartRate-2022-03-21-1647950188'!$A:$A,Data_Extraction!H$2,'HeartRate-2022-03-21-1647950188'!$C:$C,Data_Extraction!$A538),"")</f>
        <v/>
      </c>
      <c r="I538">
        <f>IFERROR(AVERAGEIFS('HeartRate-2022-03-21-1647950188'!$B:$B,'HeartRate-2022-03-21-1647950188'!$A:$A,Data_Extraction!I$2,'HeartRate-2022-03-21-1647950188'!$C:$C,Data_Extraction!$A538),"")</f>
        <v>72</v>
      </c>
      <c r="J538" s="8">
        <f t="shared" si="49"/>
        <v>62</v>
      </c>
      <c r="N538" s="11">
        <f>Data_Extraction!A538</f>
        <v>44634.495821759258</v>
      </c>
      <c r="O538" s="15">
        <f t="shared" si="50"/>
        <v>44634</v>
      </c>
      <c r="P538" s="16">
        <f t="shared" si="51"/>
        <v>0.49582175925925925</v>
      </c>
      <c r="Q538" s="12">
        <f>IF(Data_Extraction!B538="",Data_Extraction!$J538*(Q$1),Data_Extraction!B538)</f>
        <v>52</v>
      </c>
      <c r="R538" s="12">
        <f>IF(Data_Extraction!C538="",Data_Extraction!$J538*(R$1),Data_Extraction!C538)</f>
        <v>57.04</v>
      </c>
      <c r="S538" s="12">
        <f>IF(Data_Extraction!D538="",Data_Extraction!$J538*(S$1),Data_Extraction!D538)</f>
        <v>64.48</v>
      </c>
      <c r="T538" s="12">
        <f>IF(Data_Extraction!E538="",Data_Extraction!$J538*(T$1),Data_Extraction!E538)</f>
        <v>58.9</v>
      </c>
      <c r="U538" s="12">
        <f>IF(Data_Extraction!F538="",Data_Extraction!$J538*(U$1),Data_Extraction!F538)</f>
        <v>60.76</v>
      </c>
      <c r="V538" s="12">
        <f>IF(Data_Extraction!G538="",Data_Extraction!$J538*(V$1),Data_Extraction!G538)</f>
        <v>56.42</v>
      </c>
      <c r="W538" s="12">
        <f>IF(Data_Extraction!H538="",Data_Extraction!$J538*(W$1),Data_Extraction!H538)</f>
        <v>66.34</v>
      </c>
      <c r="X538" s="12">
        <f>IF(Data_Extraction!I538="",Data_Extraction!$J538*(X$1),Data_Extraction!I538)</f>
        <v>72</v>
      </c>
      <c r="Y538" s="13">
        <f t="shared" si="48"/>
        <v>60.992500000000007</v>
      </c>
      <c r="Z538" s="17" t="str">
        <f t="shared" si="52"/>
        <v>Afternoon</v>
      </c>
      <c r="AA538" s="14" t="str">
        <f>VLOOKUP($N538,'HeartRate-2022-03-21-1647950188'!$C:$G,2,0)</f>
        <v>Hands on</v>
      </c>
      <c r="AB538" s="14" t="str">
        <f>VLOOKUP($N538,'HeartRate-2022-03-21-1647950188'!$C:$G,3,0)</f>
        <v>Off Campus</v>
      </c>
      <c r="AC538" s="14" t="str">
        <f>VLOOKUP($N538,'HeartRate-2022-03-21-1647950188'!$C:$G,4,0)</f>
        <v>Standing</v>
      </c>
      <c r="AD538" s="14" t="str">
        <f>VLOOKUP($N538,'HeartRate-2022-03-21-1647950188'!$C:$G,5,0)</f>
        <v>Technical Contexts</v>
      </c>
      <c r="AE538">
        <f t="shared" si="53"/>
        <v>0</v>
      </c>
      <c r="AF538" s="18">
        <v>44634</v>
      </c>
      <c r="AG538" s="19">
        <v>0.49582175925925925</v>
      </c>
    </row>
    <row r="539" spans="1:33" x14ac:dyDescent="0.3">
      <c r="A539" s="5">
        <v>44634.496516203704</v>
      </c>
      <c r="B539">
        <f>IFERROR(AVERAGEIFS('HeartRate-2022-03-21-1647950188'!$B:$B,'HeartRate-2022-03-21-1647950188'!$A:$A,Data_Extraction!B$2,'HeartRate-2022-03-21-1647950188'!$C:$C,Data_Extraction!$A539),"")</f>
        <v>57</v>
      </c>
      <c r="C539" t="str">
        <f>IFERROR(AVERAGEIFS('HeartRate-2022-03-21-1647950188'!$B:$B,'HeartRate-2022-03-21-1647950188'!$A:$A,Data_Extraction!C$2,'HeartRate-2022-03-21-1647950188'!$C:$C,Data_Extraction!$A539),"")</f>
        <v/>
      </c>
      <c r="D539" t="str">
        <f>IFERROR(AVERAGEIFS('HeartRate-2022-03-21-1647950188'!$B:$B,'HeartRate-2022-03-21-1647950188'!$A:$A,Data_Extraction!D$2,'HeartRate-2022-03-21-1647950188'!$C:$C,Data_Extraction!$A539),"")</f>
        <v/>
      </c>
      <c r="E539" t="str">
        <f>IFERROR(AVERAGEIFS('HeartRate-2022-03-21-1647950188'!$B:$B,'HeartRate-2022-03-21-1647950188'!$A:$A,Data_Extraction!E$2,'HeartRate-2022-03-21-1647950188'!$C:$C,Data_Extraction!$A539),"")</f>
        <v/>
      </c>
      <c r="F539" t="str">
        <f>IFERROR(AVERAGEIFS('HeartRate-2022-03-21-1647950188'!$B:$B,'HeartRate-2022-03-21-1647950188'!$A:$A,Data_Extraction!F$2,'HeartRate-2022-03-21-1647950188'!$C:$C,Data_Extraction!$A539),"")</f>
        <v/>
      </c>
      <c r="G539" t="str">
        <f>IFERROR(AVERAGEIFS('HeartRate-2022-03-21-1647950188'!$B:$B,'HeartRate-2022-03-21-1647950188'!$A:$A,Data_Extraction!G$2,'HeartRate-2022-03-21-1647950188'!$C:$C,Data_Extraction!$A539),"")</f>
        <v/>
      </c>
      <c r="H539" t="str">
        <f>IFERROR(AVERAGEIFS('HeartRate-2022-03-21-1647950188'!$B:$B,'HeartRate-2022-03-21-1647950188'!$A:$A,Data_Extraction!H$2,'HeartRate-2022-03-21-1647950188'!$C:$C,Data_Extraction!$A539),"")</f>
        <v/>
      </c>
      <c r="I539">
        <f>IFERROR(AVERAGEIFS('HeartRate-2022-03-21-1647950188'!$B:$B,'HeartRate-2022-03-21-1647950188'!$A:$A,Data_Extraction!I$2,'HeartRate-2022-03-21-1647950188'!$C:$C,Data_Extraction!$A539),"")</f>
        <v>68</v>
      </c>
      <c r="J539" s="8">
        <f t="shared" si="49"/>
        <v>62.5</v>
      </c>
      <c r="N539" s="11">
        <f>Data_Extraction!A539</f>
        <v>44634.496516203704</v>
      </c>
      <c r="O539" s="15">
        <f t="shared" si="50"/>
        <v>44634</v>
      </c>
      <c r="P539" s="16">
        <f t="shared" si="51"/>
        <v>0.4965162037037037</v>
      </c>
      <c r="Q539" s="12">
        <f>IF(Data_Extraction!B539="",Data_Extraction!$J539*(Q$1),Data_Extraction!B539)</f>
        <v>57</v>
      </c>
      <c r="R539" s="12">
        <f>IF(Data_Extraction!C539="",Data_Extraction!$J539*(R$1),Data_Extraction!C539)</f>
        <v>57.5</v>
      </c>
      <c r="S539" s="12">
        <f>IF(Data_Extraction!D539="",Data_Extraction!$J539*(S$1),Data_Extraction!D539)</f>
        <v>65</v>
      </c>
      <c r="T539" s="12">
        <f>IF(Data_Extraction!E539="",Data_Extraction!$J539*(T$1),Data_Extraction!E539)</f>
        <v>59.375</v>
      </c>
      <c r="U539" s="12">
        <f>IF(Data_Extraction!F539="",Data_Extraction!$J539*(U$1),Data_Extraction!F539)</f>
        <v>61.25</v>
      </c>
      <c r="V539" s="12">
        <f>IF(Data_Extraction!G539="",Data_Extraction!$J539*(V$1),Data_Extraction!G539)</f>
        <v>56.875</v>
      </c>
      <c r="W539" s="12">
        <f>IF(Data_Extraction!H539="",Data_Extraction!$J539*(W$1),Data_Extraction!H539)</f>
        <v>66.875</v>
      </c>
      <c r="X539" s="12">
        <f>IF(Data_Extraction!I539="",Data_Extraction!$J539*(X$1),Data_Extraction!I539)</f>
        <v>68</v>
      </c>
      <c r="Y539" s="13">
        <f t="shared" si="48"/>
        <v>61.484375</v>
      </c>
      <c r="Z539" s="17" t="str">
        <f t="shared" si="52"/>
        <v>Afternoon</v>
      </c>
      <c r="AA539" s="14" t="str">
        <f>VLOOKUP($N539,'HeartRate-2022-03-21-1647950188'!$C:$G,2,0)</f>
        <v>Hands on</v>
      </c>
      <c r="AB539" s="14" t="str">
        <f>VLOOKUP($N539,'HeartRate-2022-03-21-1647950188'!$C:$G,3,0)</f>
        <v>Off Campus</v>
      </c>
      <c r="AC539" s="14" t="str">
        <f>VLOOKUP($N539,'HeartRate-2022-03-21-1647950188'!$C:$G,4,0)</f>
        <v>Standing</v>
      </c>
      <c r="AD539" s="14" t="str">
        <f>VLOOKUP($N539,'HeartRate-2022-03-21-1647950188'!$C:$G,5,0)</f>
        <v>Technical Contexts</v>
      </c>
      <c r="AE539">
        <f t="shared" si="53"/>
        <v>0</v>
      </c>
      <c r="AF539" s="18">
        <v>44634</v>
      </c>
      <c r="AG539" s="19">
        <v>0.4965162037037037</v>
      </c>
    </row>
    <row r="540" spans="1:33" x14ac:dyDescent="0.3">
      <c r="A540" s="5">
        <v>44634.496759259258</v>
      </c>
      <c r="B540" t="str">
        <f>IFERROR(AVERAGEIFS('HeartRate-2022-03-21-1647950188'!$B:$B,'HeartRate-2022-03-21-1647950188'!$A:$A,Data_Extraction!B$2,'HeartRate-2022-03-21-1647950188'!$C:$C,Data_Extraction!$A540),"")</f>
        <v/>
      </c>
      <c r="C540" t="str">
        <f>IFERROR(AVERAGEIFS('HeartRate-2022-03-21-1647950188'!$B:$B,'HeartRate-2022-03-21-1647950188'!$A:$A,Data_Extraction!C$2,'HeartRate-2022-03-21-1647950188'!$C:$C,Data_Extraction!$A540),"")</f>
        <v/>
      </c>
      <c r="D540" t="str">
        <f>IFERROR(AVERAGEIFS('HeartRate-2022-03-21-1647950188'!$B:$B,'HeartRate-2022-03-21-1647950188'!$A:$A,Data_Extraction!D$2,'HeartRate-2022-03-21-1647950188'!$C:$C,Data_Extraction!$A540),"")</f>
        <v/>
      </c>
      <c r="E540" t="str">
        <f>IFERROR(AVERAGEIFS('HeartRate-2022-03-21-1647950188'!$B:$B,'HeartRate-2022-03-21-1647950188'!$A:$A,Data_Extraction!E$2,'HeartRate-2022-03-21-1647950188'!$C:$C,Data_Extraction!$A540),"")</f>
        <v/>
      </c>
      <c r="F540" t="str">
        <f>IFERROR(AVERAGEIFS('HeartRate-2022-03-21-1647950188'!$B:$B,'HeartRate-2022-03-21-1647950188'!$A:$A,Data_Extraction!F$2,'HeartRate-2022-03-21-1647950188'!$C:$C,Data_Extraction!$A540),"")</f>
        <v/>
      </c>
      <c r="G540">
        <f>IFERROR(AVERAGEIFS('HeartRate-2022-03-21-1647950188'!$B:$B,'HeartRate-2022-03-21-1647950188'!$A:$A,Data_Extraction!G$2,'HeartRate-2022-03-21-1647950188'!$C:$C,Data_Extraction!$A540),"")</f>
        <v>85</v>
      </c>
      <c r="H540" t="str">
        <f>IFERROR(AVERAGEIFS('HeartRate-2022-03-21-1647950188'!$B:$B,'HeartRate-2022-03-21-1647950188'!$A:$A,Data_Extraction!H$2,'HeartRate-2022-03-21-1647950188'!$C:$C,Data_Extraction!$A540),"")</f>
        <v/>
      </c>
      <c r="I540" t="str">
        <f>IFERROR(AVERAGEIFS('HeartRate-2022-03-21-1647950188'!$B:$B,'HeartRate-2022-03-21-1647950188'!$A:$A,Data_Extraction!I$2,'HeartRate-2022-03-21-1647950188'!$C:$C,Data_Extraction!$A540),"")</f>
        <v/>
      </c>
      <c r="J540" s="8">
        <f t="shared" si="49"/>
        <v>85</v>
      </c>
      <c r="N540" s="11">
        <f>Data_Extraction!A540</f>
        <v>44634.496759259258</v>
      </c>
      <c r="O540" s="15">
        <f t="shared" si="50"/>
        <v>44634</v>
      </c>
      <c r="P540" s="16">
        <f t="shared" si="51"/>
        <v>0.49675925925925929</v>
      </c>
      <c r="Q540" s="12">
        <f>IF(Data_Extraction!B540="",Data_Extraction!$J540*(Q$1),Data_Extraction!B540)</f>
        <v>76.5</v>
      </c>
      <c r="R540" s="12">
        <f>IF(Data_Extraction!C540="",Data_Extraction!$J540*(R$1),Data_Extraction!C540)</f>
        <v>78.2</v>
      </c>
      <c r="S540" s="12">
        <f>IF(Data_Extraction!D540="",Data_Extraction!$J540*(S$1),Data_Extraction!D540)</f>
        <v>88.4</v>
      </c>
      <c r="T540" s="12">
        <f>IF(Data_Extraction!E540="",Data_Extraction!$J540*(T$1),Data_Extraction!E540)</f>
        <v>80.75</v>
      </c>
      <c r="U540" s="12">
        <f>IF(Data_Extraction!F540="",Data_Extraction!$J540*(U$1),Data_Extraction!F540)</f>
        <v>83.3</v>
      </c>
      <c r="V540" s="12">
        <f>IF(Data_Extraction!G540="",Data_Extraction!$J540*(V$1),Data_Extraction!G540)</f>
        <v>85</v>
      </c>
      <c r="W540" s="12">
        <f>IF(Data_Extraction!H540="",Data_Extraction!$J540*(W$1),Data_Extraction!H540)</f>
        <v>90.95</v>
      </c>
      <c r="X540" s="12">
        <f>IF(Data_Extraction!I540="",Data_Extraction!$J540*(X$1),Data_Extraction!I540)</f>
        <v>82.45</v>
      </c>
      <c r="Y540" s="13">
        <f t="shared" si="48"/>
        <v>83.193750000000009</v>
      </c>
      <c r="Z540" s="17" t="str">
        <f t="shared" si="52"/>
        <v>Afternoon</v>
      </c>
      <c r="AA540" s="14" t="str">
        <f>VLOOKUP($N540,'HeartRate-2022-03-21-1647950188'!$C:$G,2,0)</f>
        <v>Hands on</v>
      </c>
      <c r="AB540" s="14" t="str">
        <f>VLOOKUP($N540,'HeartRate-2022-03-21-1647950188'!$C:$G,3,0)</f>
        <v>Off Campus</v>
      </c>
      <c r="AC540" s="14" t="str">
        <f>VLOOKUP($N540,'HeartRate-2022-03-21-1647950188'!$C:$G,4,0)</f>
        <v>Standing</v>
      </c>
      <c r="AD540" s="14" t="str">
        <f>VLOOKUP($N540,'HeartRate-2022-03-21-1647950188'!$C:$G,5,0)</f>
        <v>Technical Contexts</v>
      </c>
      <c r="AE540">
        <f t="shared" si="53"/>
        <v>0</v>
      </c>
      <c r="AF540" s="18">
        <v>44634</v>
      </c>
      <c r="AG540" s="19">
        <v>0.49675925925925929</v>
      </c>
    </row>
    <row r="541" spans="1:33" x14ac:dyDescent="0.3">
      <c r="A541" s="5">
        <v>44634.497210648151</v>
      </c>
      <c r="B541">
        <f>IFERROR(AVERAGEIFS('HeartRate-2022-03-21-1647950188'!$B:$B,'HeartRate-2022-03-21-1647950188'!$A:$A,Data_Extraction!B$2,'HeartRate-2022-03-21-1647950188'!$C:$C,Data_Extraction!$A541),"")</f>
        <v>55</v>
      </c>
      <c r="C541" t="str">
        <f>IFERROR(AVERAGEIFS('HeartRate-2022-03-21-1647950188'!$B:$B,'HeartRate-2022-03-21-1647950188'!$A:$A,Data_Extraction!C$2,'HeartRate-2022-03-21-1647950188'!$C:$C,Data_Extraction!$A541),"")</f>
        <v/>
      </c>
      <c r="D541" t="str">
        <f>IFERROR(AVERAGEIFS('HeartRate-2022-03-21-1647950188'!$B:$B,'HeartRate-2022-03-21-1647950188'!$A:$A,Data_Extraction!D$2,'HeartRate-2022-03-21-1647950188'!$C:$C,Data_Extraction!$A541),"")</f>
        <v/>
      </c>
      <c r="E541" t="str">
        <f>IFERROR(AVERAGEIFS('HeartRate-2022-03-21-1647950188'!$B:$B,'HeartRate-2022-03-21-1647950188'!$A:$A,Data_Extraction!E$2,'HeartRate-2022-03-21-1647950188'!$C:$C,Data_Extraction!$A541),"")</f>
        <v/>
      </c>
      <c r="F541" t="str">
        <f>IFERROR(AVERAGEIFS('HeartRate-2022-03-21-1647950188'!$B:$B,'HeartRate-2022-03-21-1647950188'!$A:$A,Data_Extraction!F$2,'HeartRate-2022-03-21-1647950188'!$C:$C,Data_Extraction!$A541),"")</f>
        <v/>
      </c>
      <c r="G541" t="str">
        <f>IFERROR(AVERAGEIFS('HeartRate-2022-03-21-1647950188'!$B:$B,'HeartRate-2022-03-21-1647950188'!$A:$A,Data_Extraction!G$2,'HeartRate-2022-03-21-1647950188'!$C:$C,Data_Extraction!$A541),"")</f>
        <v/>
      </c>
      <c r="H541" t="str">
        <f>IFERROR(AVERAGEIFS('HeartRate-2022-03-21-1647950188'!$B:$B,'HeartRate-2022-03-21-1647950188'!$A:$A,Data_Extraction!H$2,'HeartRate-2022-03-21-1647950188'!$C:$C,Data_Extraction!$A541),"")</f>
        <v/>
      </c>
      <c r="I541">
        <f>IFERROR(AVERAGEIFS('HeartRate-2022-03-21-1647950188'!$B:$B,'HeartRate-2022-03-21-1647950188'!$A:$A,Data_Extraction!I$2,'HeartRate-2022-03-21-1647950188'!$C:$C,Data_Extraction!$A541),"")</f>
        <v>63</v>
      </c>
      <c r="J541" s="8">
        <f t="shared" si="49"/>
        <v>59</v>
      </c>
      <c r="N541" s="11">
        <f>Data_Extraction!A541</f>
        <v>44634.497210648151</v>
      </c>
      <c r="O541" s="15">
        <f t="shared" si="50"/>
        <v>44634</v>
      </c>
      <c r="P541" s="16">
        <f t="shared" si="51"/>
        <v>0.49721064814814814</v>
      </c>
      <c r="Q541" s="12">
        <f>IF(Data_Extraction!B541="",Data_Extraction!$J541*(Q$1),Data_Extraction!B541)</f>
        <v>55</v>
      </c>
      <c r="R541" s="12">
        <f>IF(Data_Extraction!C541="",Data_Extraction!$J541*(R$1),Data_Extraction!C541)</f>
        <v>54.28</v>
      </c>
      <c r="S541" s="12">
        <f>IF(Data_Extraction!D541="",Data_Extraction!$J541*(S$1),Data_Extraction!D541)</f>
        <v>61.36</v>
      </c>
      <c r="T541" s="12">
        <f>IF(Data_Extraction!E541="",Data_Extraction!$J541*(T$1),Data_Extraction!E541)</f>
        <v>56.05</v>
      </c>
      <c r="U541" s="12">
        <f>IF(Data_Extraction!F541="",Data_Extraction!$J541*(U$1),Data_Extraction!F541)</f>
        <v>57.82</v>
      </c>
      <c r="V541" s="12">
        <f>IF(Data_Extraction!G541="",Data_Extraction!$J541*(V$1),Data_Extraction!G541)</f>
        <v>53.690000000000005</v>
      </c>
      <c r="W541" s="12">
        <f>IF(Data_Extraction!H541="",Data_Extraction!$J541*(W$1),Data_Extraction!H541)</f>
        <v>63.13</v>
      </c>
      <c r="X541" s="12">
        <f>IF(Data_Extraction!I541="",Data_Extraction!$J541*(X$1),Data_Extraction!I541)</f>
        <v>63</v>
      </c>
      <c r="Y541" s="13">
        <f t="shared" si="48"/>
        <v>58.041249999999998</v>
      </c>
      <c r="Z541" s="17" t="str">
        <f t="shared" si="52"/>
        <v>Afternoon</v>
      </c>
      <c r="AA541" s="14" t="str">
        <f>VLOOKUP($N541,'HeartRate-2022-03-21-1647950188'!$C:$G,2,0)</f>
        <v>Hands on</v>
      </c>
      <c r="AB541" s="14" t="str">
        <f>VLOOKUP($N541,'HeartRate-2022-03-21-1647950188'!$C:$G,3,0)</f>
        <v>Off Campus</v>
      </c>
      <c r="AC541" s="14" t="str">
        <f>VLOOKUP($N541,'HeartRate-2022-03-21-1647950188'!$C:$G,4,0)</f>
        <v>Standing</v>
      </c>
      <c r="AD541" s="14" t="str">
        <f>VLOOKUP($N541,'HeartRate-2022-03-21-1647950188'!$C:$G,5,0)</f>
        <v>Technical Contexts</v>
      </c>
      <c r="AE541">
        <f t="shared" si="53"/>
        <v>0</v>
      </c>
      <c r="AF541" s="18">
        <v>44634</v>
      </c>
      <c r="AG541" s="19">
        <v>0.49721064814814814</v>
      </c>
    </row>
    <row r="542" spans="1:33" x14ac:dyDescent="0.3">
      <c r="A542" s="5">
        <v>44634.49722222222</v>
      </c>
      <c r="B542" t="str">
        <f>IFERROR(AVERAGEIFS('HeartRate-2022-03-21-1647950188'!$B:$B,'HeartRate-2022-03-21-1647950188'!$A:$A,Data_Extraction!B$2,'HeartRate-2022-03-21-1647950188'!$C:$C,Data_Extraction!$A542),"")</f>
        <v/>
      </c>
      <c r="C542" t="str">
        <f>IFERROR(AVERAGEIFS('HeartRate-2022-03-21-1647950188'!$B:$B,'HeartRate-2022-03-21-1647950188'!$A:$A,Data_Extraction!C$2,'HeartRate-2022-03-21-1647950188'!$C:$C,Data_Extraction!$A542),"")</f>
        <v/>
      </c>
      <c r="D542" t="str">
        <f>IFERROR(AVERAGEIFS('HeartRate-2022-03-21-1647950188'!$B:$B,'HeartRate-2022-03-21-1647950188'!$A:$A,Data_Extraction!D$2,'HeartRate-2022-03-21-1647950188'!$C:$C,Data_Extraction!$A542),"")</f>
        <v/>
      </c>
      <c r="E542" t="str">
        <f>IFERROR(AVERAGEIFS('HeartRate-2022-03-21-1647950188'!$B:$B,'HeartRate-2022-03-21-1647950188'!$A:$A,Data_Extraction!E$2,'HeartRate-2022-03-21-1647950188'!$C:$C,Data_Extraction!$A542),"")</f>
        <v/>
      </c>
      <c r="F542" t="str">
        <f>IFERROR(AVERAGEIFS('HeartRate-2022-03-21-1647950188'!$B:$B,'HeartRate-2022-03-21-1647950188'!$A:$A,Data_Extraction!F$2,'HeartRate-2022-03-21-1647950188'!$C:$C,Data_Extraction!$A542),"")</f>
        <v/>
      </c>
      <c r="G542">
        <f>IFERROR(AVERAGEIFS('HeartRate-2022-03-21-1647950188'!$B:$B,'HeartRate-2022-03-21-1647950188'!$A:$A,Data_Extraction!G$2,'HeartRate-2022-03-21-1647950188'!$C:$C,Data_Extraction!$A542),"")</f>
        <v>93</v>
      </c>
      <c r="H542">
        <f>IFERROR(AVERAGEIFS('HeartRate-2022-03-21-1647950188'!$B:$B,'HeartRate-2022-03-21-1647950188'!$A:$A,Data_Extraction!H$2,'HeartRate-2022-03-21-1647950188'!$C:$C,Data_Extraction!$A542),"")</f>
        <v>100</v>
      </c>
      <c r="I542" t="str">
        <f>IFERROR(AVERAGEIFS('HeartRate-2022-03-21-1647950188'!$B:$B,'HeartRate-2022-03-21-1647950188'!$A:$A,Data_Extraction!I$2,'HeartRate-2022-03-21-1647950188'!$C:$C,Data_Extraction!$A542),"")</f>
        <v/>
      </c>
      <c r="J542" s="8">
        <f t="shared" si="49"/>
        <v>96.5</v>
      </c>
      <c r="N542" s="11">
        <f>Data_Extraction!A542</f>
        <v>44634.49722222222</v>
      </c>
      <c r="O542" s="15">
        <f t="shared" si="50"/>
        <v>44634</v>
      </c>
      <c r="P542" s="16">
        <f t="shared" si="51"/>
        <v>0.49722222222222223</v>
      </c>
      <c r="Q542" s="12">
        <f>IF(Data_Extraction!B542="",Data_Extraction!$J542*(Q$1),Data_Extraction!B542)</f>
        <v>86.850000000000009</v>
      </c>
      <c r="R542" s="12">
        <f>IF(Data_Extraction!C542="",Data_Extraction!$J542*(R$1),Data_Extraction!C542)</f>
        <v>88.78</v>
      </c>
      <c r="S542" s="12">
        <f>IF(Data_Extraction!D542="",Data_Extraction!$J542*(S$1),Data_Extraction!D542)</f>
        <v>100.36</v>
      </c>
      <c r="T542" s="12">
        <f>IF(Data_Extraction!E542="",Data_Extraction!$J542*(T$1),Data_Extraction!E542)</f>
        <v>91.674999999999997</v>
      </c>
      <c r="U542" s="12">
        <f>IF(Data_Extraction!F542="",Data_Extraction!$J542*(U$1),Data_Extraction!F542)</f>
        <v>94.57</v>
      </c>
      <c r="V542" s="12">
        <f>IF(Data_Extraction!G542="",Data_Extraction!$J542*(V$1),Data_Extraction!G542)</f>
        <v>93</v>
      </c>
      <c r="W542" s="12">
        <f>IF(Data_Extraction!H542="",Data_Extraction!$J542*(W$1),Data_Extraction!H542)</f>
        <v>100</v>
      </c>
      <c r="X542" s="12">
        <f>IF(Data_Extraction!I542="",Data_Extraction!$J542*(X$1),Data_Extraction!I542)</f>
        <v>93.605000000000004</v>
      </c>
      <c r="Y542" s="13">
        <f t="shared" si="48"/>
        <v>93.605000000000004</v>
      </c>
      <c r="Z542" s="17" t="str">
        <f t="shared" si="52"/>
        <v>Afternoon</v>
      </c>
      <c r="AA542" s="14" t="str">
        <f>VLOOKUP($N542,'HeartRate-2022-03-21-1647950188'!$C:$G,2,0)</f>
        <v>Hands on</v>
      </c>
      <c r="AB542" s="14" t="str">
        <f>VLOOKUP($N542,'HeartRate-2022-03-21-1647950188'!$C:$G,3,0)</f>
        <v>Off Campus</v>
      </c>
      <c r="AC542" s="14" t="str">
        <f>VLOOKUP($N542,'HeartRate-2022-03-21-1647950188'!$C:$G,4,0)</f>
        <v>Standing</v>
      </c>
      <c r="AD542" s="14" t="str">
        <f>VLOOKUP($N542,'HeartRate-2022-03-21-1647950188'!$C:$G,5,0)</f>
        <v>Technical Contexts</v>
      </c>
      <c r="AE542">
        <f t="shared" si="53"/>
        <v>0</v>
      </c>
      <c r="AF542" s="18">
        <v>44634</v>
      </c>
      <c r="AG542" s="19">
        <v>0.49722222222222223</v>
      </c>
    </row>
    <row r="543" spans="1:33" x14ac:dyDescent="0.3">
      <c r="A543" s="5">
        <v>44634.497314814813</v>
      </c>
      <c r="B543" t="str">
        <f>IFERROR(AVERAGEIFS('HeartRate-2022-03-21-1647950188'!$B:$B,'HeartRate-2022-03-21-1647950188'!$A:$A,Data_Extraction!B$2,'HeartRate-2022-03-21-1647950188'!$C:$C,Data_Extraction!$A543),"")</f>
        <v/>
      </c>
      <c r="C543">
        <f>IFERROR(AVERAGEIFS('HeartRate-2022-03-21-1647950188'!$B:$B,'HeartRate-2022-03-21-1647950188'!$A:$A,Data_Extraction!C$2,'HeartRate-2022-03-21-1647950188'!$C:$C,Data_Extraction!$A543),"")</f>
        <v>136</v>
      </c>
      <c r="D543" t="str">
        <f>IFERROR(AVERAGEIFS('HeartRate-2022-03-21-1647950188'!$B:$B,'HeartRate-2022-03-21-1647950188'!$A:$A,Data_Extraction!D$2,'HeartRate-2022-03-21-1647950188'!$C:$C,Data_Extraction!$A543),"")</f>
        <v/>
      </c>
      <c r="E543" t="str">
        <f>IFERROR(AVERAGEIFS('HeartRate-2022-03-21-1647950188'!$B:$B,'HeartRate-2022-03-21-1647950188'!$A:$A,Data_Extraction!E$2,'HeartRate-2022-03-21-1647950188'!$C:$C,Data_Extraction!$A543),"")</f>
        <v/>
      </c>
      <c r="F543" t="str">
        <f>IFERROR(AVERAGEIFS('HeartRate-2022-03-21-1647950188'!$B:$B,'HeartRate-2022-03-21-1647950188'!$A:$A,Data_Extraction!F$2,'HeartRate-2022-03-21-1647950188'!$C:$C,Data_Extraction!$A543),"")</f>
        <v/>
      </c>
      <c r="G543" t="str">
        <f>IFERROR(AVERAGEIFS('HeartRate-2022-03-21-1647950188'!$B:$B,'HeartRate-2022-03-21-1647950188'!$A:$A,Data_Extraction!G$2,'HeartRate-2022-03-21-1647950188'!$C:$C,Data_Extraction!$A543),"")</f>
        <v/>
      </c>
      <c r="H543" t="str">
        <f>IFERROR(AVERAGEIFS('HeartRate-2022-03-21-1647950188'!$B:$B,'HeartRate-2022-03-21-1647950188'!$A:$A,Data_Extraction!H$2,'HeartRate-2022-03-21-1647950188'!$C:$C,Data_Extraction!$A543),"")</f>
        <v/>
      </c>
      <c r="I543" t="str">
        <f>IFERROR(AVERAGEIFS('HeartRate-2022-03-21-1647950188'!$B:$B,'HeartRate-2022-03-21-1647950188'!$A:$A,Data_Extraction!I$2,'HeartRate-2022-03-21-1647950188'!$C:$C,Data_Extraction!$A543),"")</f>
        <v/>
      </c>
      <c r="J543" s="8">
        <f t="shared" si="49"/>
        <v>136</v>
      </c>
      <c r="N543" s="11">
        <f>Data_Extraction!A543</f>
        <v>44634.497314814813</v>
      </c>
      <c r="O543" s="15">
        <f t="shared" si="50"/>
        <v>44634</v>
      </c>
      <c r="P543" s="16">
        <f t="shared" si="51"/>
        <v>0.49731481481481482</v>
      </c>
      <c r="Q543" s="12">
        <f>IF(Data_Extraction!B543="",Data_Extraction!$J543*(Q$1),Data_Extraction!B543)</f>
        <v>122.4</v>
      </c>
      <c r="R543" s="12">
        <f>IF(Data_Extraction!C543="",Data_Extraction!$J543*(R$1),Data_Extraction!C543)</f>
        <v>136</v>
      </c>
      <c r="S543" s="12">
        <f>IF(Data_Extraction!D543="",Data_Extraction!$J543*(S$1),Data_Extraction!D543)</f>
        <v>141.44</v>
      </c>
      <c r="T543" s="12">
        <f>IF(Data_Extraction!E543="",Data_Extraction!$J543*(T$1),Data_Extraction!E543)</f>
        <v>129.19999999999999</v>
      </c>
      <c r="U543" s="12">
        <f>IF(Data_Extraction!F543="",Data_Extraction!$J543*(U$1),Data_Extraction!F543)</f>
        <v>133.28</v>
      </c>
      <c r="V543" s="12">
        <f>IF(Data_Extraction!G543="",Data_Extraction!$J543*(V$1),Data_Extraction!G543)</f>
        <v>123.76</v>
      </c>
      <c r="W543" s="12">
        <f>IF(Data_Extraction!H543="",Data_Extraction!$J543*(W$1),Data_Extraction!H543)</f>
        <v>145.52000000000001</v>
      </c>
      <c r="X543" s="12">
        <f>IF(Data_Extraction!I543="",Data_Extraction!$J543*(X$1),Data_Extraction!I543)</f>
        <v>131.91999999999999</v>
      </c>
      <c r="Y543" s="13">
        <f t="shared" si="48"/>
        <v>132.94</v>
      </c>
      <c r="Z543" s="17" t="str">
        <f t="shared" si="52"/>
        <v>Afternoon</v>
      </c>
      <c r="AA543" s="14" t="str">
        <f>VLOOKUP($N543,'HeartRate-2022-03-21-1647950188'!$C:$G,2,0)</f>
        <v>Hands on</v>
      </c>
      <c r="AB543" s="14" t="str">
        <f>VLOOKUP($N543,'HeartRate-2022-03-21-1647950188'!$C:$G,3,0)</f>
        <v>Off Campus</v>
      </c>
      <c r="AC543" s="14" t="s">
        <v>18</v>
      </c>
      <c r="AD543" s="14" t="str">
        <f>VLOOKUP($N543,'HeartRate-2022-03-21-1647950188'!$C:$G,5,0)</f>
        <v>Technical Contexts</v>
      </c>
      <c r="AE543">
        <f t="shared" si="53"/>
        <v>1</v>
      </c>
      <c r="AF543" s="18">
        <v>44634</v>
      </c>
      <c r="AG543" s="19">
        <v>0.49731481481481482</v>
      </c>
    </row>
    <row r="544" spans="1:33" x14ac:dyDescent="0.3">
      <c r="A544" s="5">
        <v>44634.497430555559</v>
      </c>
      <c r="B544" t="str">
        <f>IFERROR(AVERAGEIFS('HeartRate-2022-03-21-1647950188'!$B:$B,'HeartRate-2022-03-21-1647950188'!$A:$A,Data_Extraction!B$2,'HeartRate-2022-03-21-1647950188'!$C:$C,Data_Extraction!$A544),"")</f>
        <v/>
      </c>
      <c r="C544" t="str">
        <f>IFERROR(AVERAGEIFS('HeartRate-2022-03-21-1647950188'!$B:$B,'HeartRate-2022-03-21-1647950188'!$A:$A,Data_Extraction!C$2,'HeartRate-2022-03-21-1647950188'!$C:$C,Data_Extraction!$A544),"")</f>
        <v/>
      </c>
      <c r="D544" t="str">
        <f>IFERROR(AVERAGEIFS('HeartRate-2022-03-21-1647950188'!$B:$B,'HeartRate-2022-03-21-1647950188'!$A:$A,Data_Extraction!D$2,'HeartRate-2022-03-21-1647950188'!$C:$C,Data_Extraction!$A544),"")</f>
        <v/>
      </c>
      <c r="E544" t="str">
        <f>IFERROR(AVERAGEIFS('HeartRate-2022-03-21-1647950188'!$B:$B,'HeartRate-2022-03-21-1647950188'!$A:$A,Data_Extraction!E$2,'HeartRate-2022-03-21-1647950188'!$C:$C,Data_Extraction!$A544),"")</f>
        <v/>
      </c>
      <c r="F544" t="str">
        <f>IFERROR(AVERAGEIFS('HeartRate-2022-03-21-1647950188'!$B:$B,'HeartRate-2022-03-21-1647950188'!$A:$A,Data_Extraction!F$2,'HeartRate-2022-03-21-1647950188'!$C:$C,Data_Extraction!$A544),"")</f>
        <v/>
      </c>
      <c r="G544" t="str">
        <f>IFERROR(AVERAGEIFS('HeartRate-2022-03-21-1647950188'!$B:$B,'HeartRate-2022-03-21-1647950188'!$A:$A,Data_Extraction!G$2,'HeartRate-2022-03-21-1647950188'!$C:$C,Data_Extraction!$A544),"")</f>
        <v/>
      </c>
      <c r="H544" t="str">
        <f>IFERROR(AVERAGEIFS('HeartRate-2022-03-21-1647950188'!$B:$B,'HeartRate-2022-03-21-1647950188'!$A:$A,Data_Extraction!H$2,'HeartRate-2022-03-21-1647950188'!$C:$C,Data_Extraction!$A544),"")</f>
        <v/>
      </c>
      <c r="I544">
        <f>IFERROR(AVERAGEIFS('HeartRate-2022-03-21-1647950188'!$B:$B,'HeartRate-2022-03-21-1647950188'!$A:$A,Data_Extraction!I$2,'HeartRate-2022-03-21-1647950188'!$C:$C,Data_Extraction!$A544),"")</f>
        <v>59</v>
      </c>
      <c r="J544" s="8">
        <f t="shared" si="49"/>
        <v>59</v>
      </c>
      <c r="N544" s="11">
        <f>Data_Extraction!A544</f>
        <v>44634.497430555559</v>
      </c>
      <c r="O544" s="15">
        <f t="shared" si="50"/>
        <v>44634</v>
      </c>
      <c r="P544" s="16">
        <f t="shared" si="51"/>
        <v>0.49743055555555554</v>
      </c>
      <c r="Q544" s="12">
        <f>IF(Data_Extraction!B544="",Data_Extraction!$J544*(Q$1),Data_Extraction!B544)</f>
        <v>53.1</v>
      </c>
      <c r="R544" s="12">
        <f>IF(Data_Extraction!C544="",Data_Extraction!$J544*(R$1),Data_Extraction!C544)</f>
        <v>54.28</v>
      </c>
      <c r="S544" s="12">
        <f>IF(Data_Extraction!D544="",Data_Extraction!$J544*(S$1),Data_Extraction!D544)</f>
        <v>61.36</v>
      </c>
      <c r="T544" s="12">
        <f>IF(Data_Extraction!E544="",Data_Extraction!$J544*(T$1),Data_Extraction!E544)</f>
        <v>56.05</v>
      </c>
      <c r="U544" s="12">
        <f>IF(Data_Extraction!F544="",Data_Extraction!$J544*(U$1),Data_Extraction!F544)</f>
        <v>57.82</v>
      </c>
      <c r="V544" s="12">
        <f>IF(Data_Extraction!G544="",Data_Extraction!$J544*(V$1),Data_Extraction!G544)</f>
        <v>53.690000000000005</v>
      </c>
      <c r="W544" s="12">
        <f>IF(Data_Extraction!H544="",Data_Extraction!$J544*(W$1),Data_Extraction!H544)</f>
        <v>63.13</v>
      </c>
      <c r="X544" s="12">
        <f>IF(Data_Extraction!I544="",Data_Extraction!$J544*(X$1),Data_Extraction!I544)</f>
        <v>59</v>
      </c>
      <c r="Y544" s="13">
        <f t="shared" si="48"/>
        <v>57.303750000000001</v>
      </c>
      <c r="Z544" s="17" t="str">
        <f t="shared" si="52"/>
        <v>Afternoon</v>
      </c>
      <c r="AA544" s="14" t="str">
        <f>VLOOKUP($N544,'HeartRate-2022-03-21-1647950188'!$C:$G,2,0)</f>
        <v>Hands on</v>
      </c>
      <c r="AB544" s="14" t="str">
        <f>VLOOKUP($N544,'HeartRate-2022-03-21-1647950188'!$C:$G,3,0)</f>
        <v>Off Campus</v>
      </c>
      <c r="AC544" s="14" t="str">
        <f>VLOOKUP($N544,'HeartRate-2022-03-21-1647950188'!$C:$G,4,0)</f>
        <v>Standing</v>
      </c>
      <c r="AD544" s="14" t="str">
        <f>VLOOKUP($N544,'HeartRate-2022-03-21-1647950188'!$C:$G,5,0)</f>
        <v>Technical Contexts</v>
      </c>
      <c r="AE544">
        <f t="shared" si="53"/>
        <v>0</v>
      </c>
      <c r="AF544" s="18">
        <v>44634</v>
      </c>
      <c r="AG544" s="19">
        <v>0.49743055555555554</v>
      </c>
    </row>
    <row r="545" spans="1:33" x14ac:dyDescent="0.3">
      <c r="A545" s="5">
        <v>44634.49790509259</v>
      </c>
      <c r="B545">
        <f>IFERROR(AVERAGEIFS('HeartRate-2022-03-21-1647950188'!$B:$B,'HeartRate-2022-03-21-1647950188'!$A:$A,Data_Extraction!B$2,'HeartRate-2022-03-21-1647950188'!$C:$C,Data_Extraction!$A545),"")</f>
        <v>62</v>
      </c>
      <c r="C545" t="str">
        <f>IFERROR(AVERAGEIFS('HeartRate-2022-03-21-1647950188'!$B:$B,'HeartRate-2022-03-21-1647950188'!$A:$A,Data_Extraction!C$2,'HeartRate-2022-03-21-1647950188'!$C:$C,Data_Extraction!$A545),"")</f>
        <v/>
      </c>
      <c r="D545" t="str">
        <f>IFERROR(AVERAGEIFS('HeartRate-2022-03-21-1647950188'!$B:$B,'HeartRate-2022-03-21-1647950188'!$A:$A,Data_Extraction!D$2,'HeartRate-2022-03-21-1647950188'!$C:$C,Data_Extraction!$A545),"")</f>
        <v/>
      </c>
      <c r="E545" t="str">
        <f>IFERROR(AVERAGEIFS('HeartRate-2022-03-21-1647950188'!$B:$B,'HeartRate-2022-03-21-1647950188'!$A:$A,Data_Extraction!E$2,'HeartRate-2022-03-21-1647950188'!$C:$C,Data_Extraction!$A545),"")</f>
        <v/>
      </c>
      <c r="F545" t="str">
        <f>IFERROR(AVERAGEIFS('HeartRate-2022-03-21-1647950188'!$B:$B,'HeartRate-2022-03-21-1647950188'!$A:$A,Data_Extraction!F$2,'HeartRate-2022-03-21-1647950188'!$C:$C,Data_Extraction!$A545),"")</f>
        <v/>
      </c>
      <c r="G545" t="str">
        <f>IFERROR(AVERAGEIFS('HeartRate-2022-03-21-1647950188'!$B:$B,'HeartRate-2022-03-21-1647950188'!$A:$A,Data_Extraction!G$2,'HeartRate-2022-03-21-1647950188'!$C:$C,Data_Extraction!$A545),"")</f>
        <v/>
      </c>
      <c r="H545" t="str">
        <f>IFERROR(AVERAGEIFS('HeartRate-2022-03-21-1647950188'!$B:$B,'HeartRate-2022-03-21-1647950188'!$A:$A,Data_Extraction!H$2,'HeartRate-2022-03-21-1647950188'!$C:$C,Data_Extraction!$A545),"")</f>
        <v/>
      </c>
      <c r="I545">
        <f>IFERROR(AVERAGEIFS('HeartRate-2022-03-21-1647950188'!$B:$B,'HeartRate-2022-03-21-1647950188'!$A:$A,Data_Extraction!I$2,'HeartRate-2022-03-21-1647950188'!$C:$C,Data_Extraction!$A545),"")</f>
        <v>65</v>
      </c>
      <c r="J545" s="8">
        <f t="shared" si="49"/>
        <v>63.5</v>
      </c>
      <c r="N545" s="11">
        <f>Data_Extraction!A545</f>
        <v>44634.49790509259</v>
      </c>
      <c r="O545" s="15">
        <f t="shared" si="50"/>
        <v>44634</v>
      </c>
      <c r="P545" s="16">
        <f t="shared" si="51"/>
        <v>0.49790509259259258</v>
      </c>
      <c r="Q545" s="12">
        <f>IF(Data_Extraction!B545="",Data_Extraction!$J545*(Q$1),Data_Extraction!B545)</f>
        <v>62</v>
      </c>
      <c r="R545" s="12">
        <f>IF(Data_Extraction!C545="",Data_Extraction!$J545*(R$1),Data_Extraction!C545)</f>
        <v>58.42</v>
      </c>
      <c r="S545" s="12">
        <f>IF(Data_Extraction!D545="",Data_Extraction!$J545*(S$1),Data_Extraction!D545)</f>
        <v>66.040000000000006</v>
      </c>
      <c r="T545" s="12">
        <f>IF(Data_Extraction!E545="",Data_Extraction!$J545*(T$1),Data_Extraction!E545)</f>
        <v>60.324999999999996</v>
      </c>
      <c r="U545" s="12">
        <f>IF(Data_Extraction!F545="",Data_Extraction!$J545*(U$1),Data_Extraction!F545)</f>
        <v>62.23</v>
      </c>
      <c r="V545" s="12">
        <f>IF(Data_Extraction!G545="",Data_Extraction!$J545*(V$1),Data_Extraction!G545)</f>
        <v>57.785000000000004</v>
      </c>
      <c r="W545" s="12">
        <f>IF(Data_Extraction!H545="",Data_Extraction!$J545*(W$1),Data_Extraction!H545)</f>
        <v>67.945000000000007</v>
      </c>
      <c r="X545" s="12">
        <f>IF(Data_Extraction!I545="",Data_Extraction!$J545*(X$1),Data_Extraction!I545)</f>
        <v>65</v>
      </c>
      <c r="Y545" s="13">
        <f t="shared" si="48"/>
        <v>62.468125000000001</v>
      </c>
      <c r="Z545" s="17" t="str">
        <f t="shared" si="52"/>
        <v>Afternoon</v>
      </c>
      <c r="AA545" s="14" t="str">
        <f>VLOOKUP($N545,'HeartRate-2022-03-21-1647950188'!$C:$G,2,0)</f>
        <v>Hands on</v>
      </c>
      <c r="AB545" s="14" t="str">
        <f>VLOOKUP($N545,'HeartRate-2022-03-21-1647950188'!$C:$G,3,0)</f>
        <v>Off Campus</v>
      </c>
      <c r="AC545" s="14" t="str">
        <f>VLOOKUP($N545,'HeartRate-2022-03-21-1647950188'!$C:$G,4,0)</f>
        <v>Standing</v>
      </c>
      <c r="AD545" s="14" t="str">
        <f>VLOOKUP($N545,'HeartRate-2022-03-21-1647950188'!$C:$G,5,0)</f>
        <v>Technical Contexts</v>
      </c>
      <c r="AE545">
        <f t="shared" si="53"/>
        <v>0</v>
      </c>
      <c r="AF545" s="18">
        <v>44634</v>
      </c>
      <c r="AG545" s="19">
        <v>0.49790509259259258</v>
      </c>
    </row>
    <row r="546" spans="1:33" x14ac:dyDescent="0.3">
      <c r="A546" s="5">
        <v>44634.498599537037</v>
      </c>
      <c r="B546">
        <f>IFERROR(AVERAGEIFS('HeartRate-2022-03-21-1647950188'!$B:$B,'HeartRate-2022-03-21-1647950188'!$A:$A,Data_Extraction!B$2,'HeartRate-2022-03-21-1647950188'!$C:$C,Data_Extraction!$A546),"")</f>
        <v>59</v>
      </c>
      <c r="C546" t="str">
        <f>IFERROR(AVERAGEIFS('HeartRate-2022-03-21-1647950188'!$B:$B,'HeartRate-2022-03-21-1647950188'!$A:$A,Data_Extraction!C$2,'HeartRate-2022-03-21-1647950188'!$C:$C,Data_Extraction!$A546),"")</f>
        <v/>
      </c>
      <c r="D546" t="str">
        <f>IFERROR(AVERAGEIFS('HeartRate-2022-03-21-1647950188'!$B:$B,'HeartRate-2022-03-21-1647950188'!$A:$A,Data_Extraction!D$2,'HeartRate-2022-03-21-1647950188'!$C:$C,Data_Extraction!$A546),"")</f>
        <v/>
      </c>
      <c r="E546" t="str">
        <f>IFERROR(AVERAGEIFS('HeartRate-2022-03-21-1647950188'!$B:$B,'HeartRate-2022-03-21-1647950188'!$A:$A,Data_Extraction!E$2,'HeartRate-2022-03-21-1647950188'!$C:$C,Data_Extraction!$A546),"")</f>
        <v/>
      </c>
      <c r="F546" t="str">
        <f>IFERROR(AVERAGEIFS('HeartRate-2022-03-21-1647950188'!$B:$B,'HeartRate-2022-03-21-1647950188'!$A:$A,Data_Extraction!F$2,'HeartRate-2022-03-21-1647950188'!$C:$C,Data_Extraction!$A546),"")</f>
        <v/>
      </c>
      <c r="G546" t="str">
        <f>IFERROR(AVERAGEIFS('HeartRate-2022-03-21-1647950188'!$B:$B,'HeartRate-2022-03-21-1647950188'!$A:$A,Data_Extraction!G$2,'HeartRate-2022-03-21-1647950188'!$C:$C,Data_Extraction!$A546),"")</f>
        <v/>
      </c>
      <c r="H546" t="str">
        <f>IFERROR(AVERAGEIFS('HeartRate-2022-03-21-1647950188'!$B:$B,'HeartRate-2022-03-21-1647950188'!$A:$A,Data_Extraction!H$2,'HeartRate-2022-03-21-1647950188'!$C:$C,Data_Extraction!$A546),"")</f>
        <v/>
      </c>
      <c r="I546">
        <f>IFERROR(AVERAGEIFS('HeartRate-2022-03-21-1647950188'!$B:$B,'HeartRate-2022-03-21-1647950188'!$A:$A,Data_Extraction!I$2,'HeartRate-2022-03-21-1647950188'!$C:$C,Data_Extraction!$A546),"")</f>
        <v>54</v>
      </c>
      <c r="J546" s="8">
        <f t="shared" si="49"/>
        <v>56.5</v>
      </c>
      <c r="N546" s="11">
        <f>Data_Extraction!A546</f>
        <v>44634.498599537037</v>
      </c>
      <c r="O546" s="15">
        <f t="shared" si="50"/>
        <v>44634</v>
      </c>
      <c r="P546" s="16">
        <f t="shared" si="51"/>
        <v>0.49859953703703702</v>
      </c>
      <c r="Q546" s="12">
        <f>IF(Data_Extraction!B546="",Data_Extraction!$J546*(Q$1),Data_Extraction!B546)</f>
        <v>59</v>
      </c>
      <c r="R546" s="12">
        <f>IF(Data_Extraction!C546="",Data_Extraction!$J546*(R$1),Data_Extraction!C546)</f>
        <v>51.980000000000004</v>
      </c>
      <c r="S546" s="12">
        <f>IF(Data_Extraction!D546="",Data_Extraction!$J546*(S$1),Data_Extraction!D546)</f>
        <v>58.760000000000005</v>
      </c>
      <c r="T546" s="12">
        <f>IF(Data_Extraction!E546="",Data_Extraction!$J546*(T$1),Data_Extraction!E546)</f>
        <v>53.674999999999997</v>
      </c>
      <c r="U546" s="12">
        <f>IF(Data_Extraction!F546="",Data_Extraction!$J546*(U$1),Data_Extraction!F546)</f>
        <v>55.37</v>
      </c>
      <c r="V546" s="12">
        <f>IF(Data_Extraction!G546="",Data_Extraction!$J546*(V$1),Data_Extraction!G546)</f>
        <v>51.414999999999999</v>
      </c>
      <c r="W546" s="12">
        <f>IF(Data_Extraction!H546="",Data_Extraction!$J546*(W$1),Data_Extraction!H546)</f>
        <v>60.455000000000005</v>
      </c>
      <c r="X546" s="12">
        <f>IF(Data_Extraction!I546="",Data_Extraction!$J546*(X$1),Data_Extraction!I546)</f>
        <v>54</v>
      </c>
      <c r="Y546" s="13">
        <f t="shared" si="48"/>
        <v>55.581875000000004</v>
      </c>
      <c r="Z546" s="17" t="str">
        <f t="shared" si="52"/>
        <v>Afternoon</v>
      </c>
      <c r="AA546" s="14" t="str">
        <f>VLOOKUP($N546,'HeartRate-2022-03-21-1647950188'!$C:$G,2,0)</f>
        <v>Hands on</v>
      </c>
      <c r="AB546" s="14" t="str">
        <f>VLOOKUP($N546,'HeartRate-2022-03-21-1647950188'!$C:$G,3,0)</f>
        <v>Off Campus</v>
      </c>
      <c r="AC546" s="14" t="str">
        <f>VLOOKUP($N546,'HeartRate-2022-03-21-1647950188'!$C:$G,4,0)</f>
        <v>Standing</v>
      </c>
      <c r="AD546" s="14" t="str">
        <f>VLOOKUP($N546,'HeartRate-2022-03-21-1647950188'!$C:$G,5,0)</f>
        <v>Technical Contexts</v>
      </c>
      <c r="AE546">
        <f t="shared" si="53"/>
        <v>0</v>
      </c>
      <c r="AF546" s="18">
        <v>44634</v>
      </c>
      <c r="AG546" s="19">
        <v>0.49859953703703702</v>
      </c>
    </row>
    <row r="547" spans="1:33" x14ac:dyDescent="0.3">
      <c r="A547" s="5">
        <v>44634.499293981484</v>
      </c>
      <c r="B547">
        <f>IFERROR(AVERAGEIFS('HeartRate-2022-03-21-1647950188'!$B:$B,'HeartRate-2022-03-21-1647950188'!$A:$A,Data_Extraction!B$2,'HeartRate-2022-03-21-1647950188'!$C:$C,Data_Extraction!$A547),"")</f>
        <v>69</v>
      </c>
      <c r="C547" t="str">
        <f>IFERROR(AVERAGEIFS('HeartRate-2022-03-21-1647950188'!$B:$B,'HeartRate-2022-03-21-1647950188'!$A:$A,Data_Extraction!C$2,'HeartRate-2022-03-21-1647950188'!$C:$C,Data_Extraction!$A547),"")</f>
        <v/>
      </c>
      <c r="D547" t="str">
        <f>IFERROR(AVERAGEIFS('HeartRate-2022-03-21-1647950188'!$B:$B,'HeartRate-2022-03-21-1647950188'!$A:$A,Data_Extraction!D$2,'HeartRate-2022-03-21-1647950188'!$C:$C,Data_Extraction!$A547),"")</f>
        <v/>
      </c>
      <c r="E547" t="str">
        <f>IFERROR(AVERAGEIFS('HeartRate-2022-03-21-1647950188'!$B:$B,'HeartRate-2022-03-21-1647950188'!$A:$A,Data_Extraction!E$2,'HeartRate-2022-03-21-1647950188'!$C:$C,Data_Extraction!$A547),"")</f>
        <v/>
      </c>
      <c r="F547" t="str">
        <f>IFERROR(AVERAGEIFS('HeartRate-2022-03-21-1647950188'!$B:$B,'HeartRate-2022-03-21-1647950188'!$A:$A,Data_Extraction!F$2,'HeartRate-2022-03-21-1647950188'!$C:$C,Data_Extraction!$A547),"")</f>
        <v/>
      </c>
      <c r="G547" t="str">
        <f>IFERROR(AVERAGEIFS('HeartRate-2022-03-21-1647950188'!$B:$B,'HeartRate-2022-03-21-1647950188'!$A:$A,Data_Extraction!G$2,'HeartRate-2022-03-21-1647950188'!$C:$C,Data_Extraction!$A547),"")</f>
        <v/>
      </c>
      <c r="H547" t="str">
        <f>IFERROR(AVERAGEIFS('HeartRate-2022-03-21-1647950188'!$B:$B,'HeartRate-2022-03-21-1647950188'!$A:$A,Data_Extraction!H$2,'HeartRate-2022-03-21-1647950188'!$C:$C,Data_Extraction!$A547),"")</f>
        <v/>
      </c>
      <c r="I547">
        <f>IFERROR(AVERAGEIFS('HeartRate-2022-03-21-1647950188'!$B:$B,'HeartRate-2022-03-21-1647950188'!$A:$A,Data_Extraction!I$2,'HeartRate-2022-03-21-1647950188'!$C:$C,Data_Extraction!$A547),"")</f>
        <v>53</v>
      </c>
      <c r="J547" s="8">
        <f t="shared" si="49"/>
        <v>61</v>
      </c>
      <c r="N547" s="11">
        <f>Data_Extraction!A547</f>
        <v>44634.499293981484</v>
      </c>
      <c r="O547" s="15">
        <f t="shared" si="50"/>
        <v>44634</v>
      </c>
      <c r="P547" s="16">
        <f t="shared" si="51"/>
        <v>0.49929398148148146</v>
      </c>
      <c r="Q547" s="12">
        <f>IF(Data_Extraction!B547="",Data_Extraction!$J547*(Q$1),Data_Extraction!B547)</f>
        <v>69</v>
      </c>
      <c r="R547" s="12">
        <f>IF(Data_Extraction!C547="",Data_Extraction!$J547*(R$1),Data_Extraction!C547)</f>
        <v>56.120000000000005</v>
      </c>
      <c r="S547" s="12">
        <f>IF(Data_Extraction!D547="",Data_Extraction!$J547*(S$1),Data_Extraction!D547)</f>
        <v>63.440000000000005</v>
      </c>
      <c r="T547" s="12">
        <f>IF(Data_Extraction!E547="",Data_Extraction!$J547*(T$1),Data_Extraction!E547)</f>
        <v>57.949999999999996</v>
      </c>
      <c r="U547" s="12">
        <f>IF(Data_Extraction!F547="",Data_Extraction!$J547*(U$1),Data_Extraction!F547)</f>
        <v>59.78</v>
      </c>
      <c r="V547" s="12">
        <f>IF(Data_Extraction!G547="",Data_Extraction!$J547*(V$1),Data_Extraction!G547)</f>
        <v>55.510000000000005</v>
      </c>
      <c r="W547" s="12">
        <f>IF(Data_Extraction!H547="",Data_Extraction!$J547*(W$1),Data_Extraction!H547)</f>
        <v>65.27000000000001</v>
      </c>
      <c r="X547" s="12">
        <f>IF(Data_Extraction!I547="",Data_Extraction!$J547*(X$1),Data_Extraction!I547)</f>
        <v>53</v>
      </c>
      <c r="Y547" s="13">
        <f t="shared" si="48"/>
        <v>60.008749999999992</v>
      </c>
      <c r="Z547" s="17" t="str">
        <f t="shared" si="52"/>
        <v>Afternoon</v>
      </c>
      <c r="AA547" s="14" t="str">
        <f>VLOOKUP($N547,'HeartRate-2022-03-21-1647950188'!$C:$G,2,0)</f>
        <v>Hands on</v>
      </c>
      <c r="AB547" s="14" t="str">
        <f>VLOOKUP($N547,'HeartRate-2022-03-21-1647950188'!$C:$G,3,0)</f>
        <v>Off Campus</v>
      </c>
      <c r="AC547" s="14" t="str">
        <f>VLOOKUP($N547,'HeartRate-2022-03-21-1647950188'!$C:$G,4,0)</f>
        <v>Standing</v>
      </c>
      <c r="AD547" s="14" t="str">
        <f>VLOOKUP($N547,'HeartRate-2022-03-21-1647950188'!$C:$G,5,0)</f>
        <v>Technical Contexts</v>
      </c>
      <c r="AE547">
        <f t="shared" si="53"/>
        <v>0</v>
      </c>
      <c r="AF547" s="18">
        <v>44634</v>
      </c>
      <c r="AG547" s="19">
        <v>0.49929398148148146</v>
      </c>
    </row>
    <row r="548" spans="1:33" x14ac:dyDescent="0.3">
      <c r="A548" s="5">
        <v>44634.499988425923</v>
      </c>
      <c r="B548" t="str">
        <f>IFERROR(AVERAGEIFS('HeartRate-2022-03-21-1647950188'!$B:$B,'HeartRate-2022-03-21-1647950188'!$A:$A,Data_Extraction!B$2,'HeartRate-2022-03-21-1647950188'!$C:$C,Data_Extraction!$A548),"")</f>
        <v/>
      </c>
      <c r="C548" t="str">
        <f>IFERROR(AVERAGEIFS('HeartRate-2022-03-21-1647950188'!$B:$B,'HeartRate-2022-03-21-1647950188'!$A:$A,Data_Extraction!C$2,'HeartRate-2022-03-21-1647950188'!$C:$C,Data_Extraction!$A548),"")</f>
        <v/>
      </c>
      <c r="D548" t="str">
        <f>IFERROR(AVERAGEIFS('HeartRate-2022-03-21-1647950188'!$B:$B,'HeartRate-2022-03-21-1647950188'!$A:$A,Data_Extraction!D$2,'HeartRate-2022-03-21-1647950188'!$C:$C,Data_Extraction!$A548),"")</f>
        <v/>
      </c>
      <c r="E548" t="str">
        <f>IFERROR(AVERAGEIFS('HeartRate-2022-03-21-1647950188'!$B:$B,'HeartRate-2022-03-21-1647950188'!$A:$A,Data_Extraction!E$2,'HeartRate-2022-03-21-1647950188'!$C:$C,Data_Extraction!$A548),"")</f>
        <v/>
      </c>
      <c r="F548" t="str">
        <f>IFERROR(AVERAGEIFS('HeartRate-2022-03-21-1647950188'!$B:$B,'HeartRate-2022-03-21-1647950188'!$A:$A,Data_Extraction!F$2,'HeartRate-2022-03-21-1647950188'!$C:$C,Data_Extraction!$A548),"")</f>
        <v/>
      </c>
      <c r="G548" t="str">
        <f>IFERROR(AVERAGEIFS('HeartRate-2022-03-21-1647950188'!$B:$B,'HeartRate-2022-03-21-1647950188'!$A:$A,Data_Extraction!G$2,'HeartRate-2022-03-21-1647950188'!$C:$C,Data_Extraction!$A548),"")</f>
        <v/>
      </c>
      <c r="H548" t="str">
        <f>IFERROR(AVERAGEIFS('HeartRate-2022-03-21-1647950188'!$B:$B,'HeartRate-2022-03-21-1647950188'!$A:$A,Data_Extraction!H$2,'HeartRate-2022-03-21-1647950188'!$C:$C,Data_Extraction!$A548),"")</f>
        <v/>
      </c>
      <c r="I548">
        <f>IFERROR(AVERAGEIFS('HeartRate-2022-03-21-1647950188'!$B:$B,'HeartRate-2022-03-21-1647950188'!$A:$A,Data_Extraction!I$2,'HeartRate-2022-03-21-1647950188'!$C:$C,Data_Extraction!$A548),"")</f>
        <v>61</v>
      </c>
      <c r="J548" s="8">
        <f t="shared" si="49"/>
        <v>61</v>
      </c>
      <c r="N548" s="11">
        <f>Data_Extraction!A548</f>
        <v>44634.499988425923</v>
      </c>
      <c r="O548" s="15">
        <f t="shared" si="50"/>
        <v>44634</v>
      </c>
      <c r="P548" s="16">
        <f t="shared" si="51"/>
        <v>0.49998842592592596</v>
      </c>
      <c r="Q548" s="12">
        <f>IF(Data_Extraction!B548="",Data_Extraction!$J548*(Q$1),Data_Extraction!B548)</f>
        <v>54.9</v>
      </c>
      <c r="R548" s="12">
        <f>IF(Data_Extraction!C548="",Data_Extraction!$J548*(R$1),Data_Extraction!C548)</f>
        <v>56.120000000000005</v>
      </c>
      <c r="S548" s="12">
        <f>IF(Data_Extraction!D548="",Data_Extraction!$J548*(S$1),Data_Extraction!D548)</f>
        <v>63.440000000000005</v>
      </c>
      <c r="T548" s="12">
        <f>IF(Data_Extraction!E548="",Data_Extraction!$J548*(T$1),Data_Extraction!E548)</f>
        <v>57.949999999999996</v>
      </c>
      <c r="U548" s="12">
        <f>IF(Data_Extraction!F548="",Data_Extraction!$J548*(U$1),Data_Extraction!F548)</f>
        <v>59.78</v>
      </c>
      <c r="V548" s="12">
        <f>IF(Data_Extraction!G548="",Data_Extraction!$J548*(V$1),Data_Extraction!G548)</f>
        <v>55.510000000000005</v>
      </c>
      <c r="W548" s="12">
        <f>IF(Data_Extraction!H548="",Data_Extraction!$J548*(W$1),Data_Extraction!H548)</f>
        <v>65.27000000000001</v>
      </c>
      <c r="X548" s="12">
        <f>IF(Data_Extraction!I548="",Data_Extraction!$J548*(X$1),Data_Extraction!I548)</f>
        <v>61</v>
      </c>
      <c r="Y548" s="13">
        <f t="shared" si="48"/>
        <v>59.246250000000003</v>
      </c>
      <c r="Z548" s="17" t="str">
        <f t="shared" si="52"/>
        <v>Afternoon</v>
      </c>
      <c r="AA548" s="14" t="str">
        <f>VLOOKUP($N548,'HeartRate-2022-03-21-1647950188'!$C:$G,2,0)</f>
        <v>Hands on</v>
      </c>
      <c r="AB548" s="14" t="str">
        <f>VLOOKUP($N548,'HeartRate-2022-03-21-1647950188'!$C:$G,3,0)</f>
        <v>Off Campus</v>
      </c>
      <c r="AC548" s="14" t="str">
        <f>VLOOKUP($N548,'HeartRate-2022-03-21-1647950188'!$C:$G,4,0)</f>
        <v>Standing</v>
      </c>
      <c r="AD548" s="14" t="str">
        <f>VLOOKUP($N548,'HeartRate-2022-03-21-1647950188'!$C:$G,5,0)</f>
        <v>Technical Contexts</v>
      </c>
      <c r="AE548">
        <f t="shared" si="53"/>
        <v>0</v>
      </c>
      <c r="AF548" s="18">
        <v>44634</v>
      </c>
      <c r="AG548" s="19">
        <v>0.49998842592592596</v>
      </c>
    </row>
    <row r="549" spans="1:33" x14ac:dyDescent="0.3">
      <c r="A549" s="5">
        <v>44634.500347222223</v>
      </c>
      <c r="B549" t="str">
        <f>IFERROR(AVERAGEIFS('HeartRate-2022-03-21-1647950188'!$B:$B,'HeartRate-2022-03-21-1647950188'!$A:$A,Data_Extraction!B$2,'HeartRate-2022-03-21-1647950188'!$C:$C,Data_Extraction!$A549),"")</f>
        <v/>
      </c>
      <c r="C549">
        <f>IFERROR(AVERAGEIFS('HeartRate-2022-03-21-1647950188'!$B:$B,'HeartRate-2022-03-21-1647950188'!$A:$A,Data_Extraction!C$2,'HeartRate-2022-03-21-1647950188'!$C:$C,Data_Extraction!$A549),"")</f>
        <v>94</v>
      </c>
      <c r="D549" t="str">
        <f>IFERROR(AVERAGEIFS('HeartRate-2022-03-21-1647950188'!$B:$B,'HeartRate-2022-03-21-1647950188'!$A:$A,Data_Extraction!D$2,'HeartRate-2022-03-21-1647950188'!$C:$C,Data_Extraction!$A549),"")</f>
        <v/>
      </c>
      <c r="E549" t="str">
        <f>IFERROR(AVERAGEIFS('HeartRate-2022-03-21-1647950188'!$B:$B,'HeartRate-2022-03-21-1647950188'!$A:$A,Data_Extraction!E$2,'HeartRate-2022-03-21-1647950188'!$C:$C,Data_Extraction!$A549),"")</f>
        <v/>
      </c>
      <c r="F549" t="str">
        <f>IFERROR(AVERAGEIFS('HeartRate-2022-03-21-1647950188'!$B:$B,'HeartRate-2022-03-21-1647950188'!$A:$A,Data_Extraction!F$2,'HeartRate-2022-03-21-1647950188'!$C:$C,Data_Extraction!$A549),"")</f>
        <v/>
      </c>
      <c r="G549" t="str">
        <f>IFERROR(AVERAGEIFS('HeartRate-2022-03-21-1647950188'!$B:$B,'HeartRate-2022-03-21-1647950188'!$A:$A,Data_Extraction!G$2,'HeartRate-2022-03-21-1647950188'!$C:$C,Data_Extraction!$A549),"")</f>
        <v/>
      </c>
      <c r="H549" t="str">
        <f>IFERROR(AVERAGEIFS('HeartRate-2022-03-21-1647950188'!$B:$B,'HeartRate-2022-03-21-1647950188'!$A:$A,Data_Extraction!H$2,'HeartRate-2022-03-21-1647950188'!$C:$C,Data_Extraction!$A549),"")</f>
        <v/>
      </c>
      <c r="I549" t="str">
        <f>IFERROR(AVERAGEIFS('HeartRate-2022-03-21-1647950188'!$B:$B,'HeartRate-2022-03-21-1647950188'!$A:$A,Data_Extraction!I$2,'HeartRate-2022-03-21-1647950188'!$C:$C,Data_Extraction!$A549),"")</f>
        <v/>
      </c>
      <c r="J549" s="8">
        <f t="shared" si="49"/>
        <v>94</v>
      </c>
      <c r="N549" s="11">
        <f>Data_Extraction!A549</f>
        <v>44634.500347222223</v>
      </c>
      <c r="O549" s="15">
        <f t="shared" si="50"/>
        <v>44634</v>
      </c>
      <c r="P549" s="16">
        <f t="shared" si="51"/>
        <v>0.50034722222222217</v>
      </c>
      <c r="Q549" s="12">
        <f>IF(Data_Extraction!B549="",Data_Extraction!$J549*(Q$1),Data_Extraction!B549)</f>
        <v>84.600000000000009</v>
      </c>
      <c r="R549" s="12">
        <f>IF(Data_Extraction!C549="",Data_Extraction!$J549*(R$1),Data_Extraction!C549)</f>
        <v>94</v>
      </c>
      <c r="S549" s="12">
        <f>IF(Data_Extraction!D549="",Data_Extraction!$J549*(S$1),Data_Extraction!D549)</f>
        <v>97.76</v>
      </c>
      <c r="T549" s="12">
        <f>IF(Data_Extraction!E549="",Data_Extraction!$J549*(T$1),Data_Extraction!E549)</f>
        <v>89.3</v>
      </c>
      <c r="U549" s="12">
        <f>IF(Data_Extraction!F549="",Data_Extraction!$J549*(U$1),Data_Extraction!F549)</f>
        <v>92.12</v>
      </c>
      <c r="V549" s="12">
        <f>IF(Data_Extraction!G549="",Data_Extraction!$J549*(V$1),Data_Extraction!G549)</f>
        <v>85.54</v>
      </c>
      <c r="W549" s="12">
        <f>IF(Data_Extraction!H549="",Data_Extraction!$J549*(W$1),Data_Extraction!H549)</f>
        <v>100.58000000000001</v>
      </c>
      <c r="X549" s="12">
        <f>IF(Data_Extraction!I549="",Data_Extraction!$J549*(X$1),Data_Extraction!I549)</f>
        <v>91.179999999999993</v>
      </c>
      <c r="Y549" s="13">
        <f t="shared" si="48"/>
        <v>91.885000000000005</v>
      </c>
      <c r="Z549" s="17" t="str">
        <f t="shared" si="52"/>
        <v>Afternoon</v>
      </c>
      <c r="AA549" s="14" t="str">
        <f>VLOOKUP($N549,'HeartRate-2022-03-21-1647950188'!$C:$G,2,0)</f>
        <v>Hands on</v>
      </c>
      <c r="AB549" s="14" t="str">
        <f>VLOOKUP($N549,'HeartRate-2022-03-21-1647950188'!$C:$G,3,0)</f>
        <v>Off Campus</v>
      </c>
      <c r="AC549" s="14" t="str">
        <f>VLOOKUP($N549,'HeartRate-2022-03-21-1647950188'!$C:$G,4,0)</f>
        <v>Standing</v>
      </c>
      <c r="AD549" s="14" t="str">
        <f>VLOOKUP($N549,'HeartRate-2022-03-21-1647950188'!$C:$G,5,0)</f>
        <v>Technical Contexts</v>
      </c>
      <c r="AE549">
        <f t="shared" si="53"/>
        <v>0</v>
      </c>
      <c r="AF549" s="18">
        <v>44634</v>
      </c>
      <c r="AG549" s="19">
        <v>0.50034722222222217</v>
      </c>
    </row>
    <row r="550" spans="1:33" x14ac:dyDescent="0.3">
      <c r="A550" s="5">
        <v>44634.50068287037</v>
      </c>
      <c r="B550">
        <f>IFERROR(AVERAGEIFS('HeartRate-2022-03-21-1647950188'!$B:$B,'HeartRate-2022-03-21-1647950188'!$A:$A,Data_Extraction!B$2,'HeartRate-2022-03-21-1647950188'!$C:$C,Data_Extraction!$A550),"")</f>
        <v>100</v>
      </c>
      <c r="C550" t="str">
        <f>IFERROR(AVERAGEIFS('HeartRate-2022-03-21-1647950188'!$B:$B,'HeartRate-2022-03-21-1647950188'!$A:$A,Data_Extraction!C$2,'HeartRate-2022-03-21-1647950188'!$C:$C,Data_Extraction!$A550),"")</f>
        <v/>
      </c>
      <c r="D550" t="str">
        <f>IFERROR(AVERAGEIFS('HeartRate-2022-03-21-1647950188'!$B:$B,'HeartRate-2022-03-21-1647950188'!$A:$A,Data_Extraction!D$2,'HeartRate-2022-03-21-1647950188'!$C:$C,Data_Extraction!$A550),"")</f>
        <v/>
      </c>
      <c r="E550" t="str">
        <f>IFERROR(AVERAGEIFS('HeartRate-2022-03-21-1647950188'!$B:$B,'HeartRate-2022-03-21-1647950188'!$A:$A,Data_Extraction!E$2,'HeartRate-2022-03-21-1647950188'!$C:$C,Data_Extraction!$A550),"")</f>
        <v/>
      </c>
      <c r="F550" t="str">
        <f>IFERROR(AVERAGEIFS('HeartRate-2022-03-21-1647950188'!$B:$B,'HeartRate-2022-03-21-1647950188'!$A:$A,Data_Extraction!F$2,'HeartRate-2022-03-21-1647950188'!$C:$C,Data_Extraction!$A550),"")</f>
        <v/>
      </c>
      <c r="G550" t="str">
        <f>IFERROR(AVERAGEIFS('HeartRate-2022-03-21-1647950188'!$B:$B,'HeartRate-2022-03-21-1647950188'!$A:$A,Data_Extraction!G$2,'HeartRate-2022-03-21-1647950188'!$C:$C,Data_Extraction!$A550),"")</f>
        <v/>
      </c>
      <c r="H550" t="str">
        <f>IFERROR(AVERAGEIFS('HeartRate-2022-03-21-1647950188'!$B:$B,'HeartRate-2022-03-21-1647950188'!$A:$A,Data_Extraction!H$2,'HeartRate-2022-03-21-1647950188'!$C:$C,Data_Extraction!$A550),"")</f>
        <v/>
      </c>
      <c r="I550">
        <f>IFERROR(AVERAGEIFS('HeartRate-2022-03-21-1647950188'!$B:$B,'HeartRate-2022-03-21-1647950188'!$A:$A,Data_Extraction!I$2,'HeartRate-2022-03-21-1647950188'!$C:$C,Data_Extraction!$A550),"")</f>
        <v>66</v>
      </c>
      <c r="J550" s="8">
        <f t="shared" si="49"/>
        <v>83</v>
      </c>
      <c r="N550" s="11">
        <f>Data_Extraction!A550</f>
        <v>44634.50068287037</v>
      </c>
      <c r="O550" s="15">
        <f t="shared" si="50"/>
        <v>44634</v>
      </c>
      <c r="P550" s="16">
        <f t="shared" si="51"/>
        <v>0.5006828703703704</v>
      </c>
      <c r="Q550" s="12">
        <f>IF(Data_Extraction!B550="",Data_Extraction!$J550*(Q$1),Data_Extraction!B550)</f>
        <v>100</v>
      </c>
      <c r="R550" s="12">
        <f>IF(Data_Extraction!C550="",Data_Extraction!$J550*(R$1),Data_Extraction!C550)</f>
        <v>76.36</v>
      </c>
      <c r="S550" s="12">
        <f>IF(Data_Extraction!D550="",Data_Extraction!$J550*(S$1),Data_Extraction!D550)</f>
        <v>86.320000000000007</v>
      </c>
      <c r="T550" s="12">
        <f>IF(Data_Extraction!E550="",Data_Extraction!$J550*(T$1),Data_Extraction!E550)</f>
        <v>78.849999999999994</v>
      </c>
      <c r="U550" s="12">
        <f>IF(Data_Extraction!F550="",Data_Extraction!$J550*(U$1),Data_Extraction!F550)</f>
        <v>81.34</v>
      </c>
      <c r="V550" s="12">
        <f>IF(Data_Extraction!G550="",Data_Extraction!$J550*(V$1),Data_Extraction!G550)</f>
        <v>75.53</v>
      </c>
      <c r="W550" s="12">
        <f>IF(Data_Extraction!H550="",Data_Extraction!$J550*(W$1),Data_Extraction!H550)</f>
        <v>88.81</v>
      </c>
      <c r="X550" s="12">
        <f>IF(Data_Extraction!I550="",Data_Extraction!$J550*(X$1),Data_Extraction!I550)</f>
        <v>66</v>
      </c>
      <c r="Y550" s="13">
        <f t="shared" si="48"/>
        <v>81.651250000000005</v>
      </c>
      <c r="Z550" s="17" t="str">
        <f t="shared" si="52"/>
        <v>Afternoon</v>
      </c>
      <c r="AA550" s="14" t="str">
        <f>VLOOKUP($N550,'HeartRate-2022-03-21-1647950188'!$C:$G,2,0)</f>
        <v>Hands on</v>
      </c>
      <c r="AB550" s="14" t="str">
        <f>VLOOKUP($N550,'HeartRate-2022-03-21-1647950188'!$C:$G,3,0)</f>
        <v>Off Campus</v>
      </c>
      <c r="AC550" s="14" t="str">
        <f>VLOOKUP($N550,'HeartRate-2022-03-21-1647950188'!$C:$G,4,0)</f>
        <v>Standing</v>
      </c>
      <c r="AD550" s="14" t="str">
        <f>VLOOKUP($N550,'HeartRate-2022-03-21-1647950188'!$C:$G,5,0)</f>
        <v>Technical Contexts</v>
      </c>
      <c r="AE550">
        <f t="shared" si="53"/>
        <v>0</v>
      </c>
      <c r="AF550" s="18">
        <v>44634</v>
      </c>
      <c r="AG550" s="19">
        <v>0.5006828703703704</v>
      </c>
    </row>
    <row r="551" spans="1:33" x14ac:dyDescent="0.3">
      <c r="A551" s="5">
        <v>44634.500694444447</v>
      </c>
      <c r="B551" t="str">
        <f>IFERROR(AVERAGEIFS('HeartRate-2022-03-21-1647950188'!$B:$B,'HeartRate-2022-03-21-1647950188'!$A:$A,Data_Extraction!B$2,'HeartRate-2022-03-21-1647950188'!$C:$C,Data_Extraction!$A551),"")</f>
        <v/>
      </c>
      <c r="C551">
        <f>IFERROR(AVERAGEIFS('HeartRate-2022-03-21-1647950188'!$B:$B,'HeartRate-2022-03-21-1647950188'!$A:$A,Data_Extraction!C$2,'HeartRate-2022-03-21-1647950188'!$C:$C,Data_Extraction!$A551),"")</f>
        <v>120</v>
      </c>
      <c r="D551" t="str">
        <f>IFERROR(AVERAGEIFS('HeartRate-2022-03-21-1647950188'!$B:$B,'HeartRate-2022-03-21-1647950188'!$A:$A,Data_Extraction!D$2,'HeartRate-2022-03-21-1647950188'!$C:$C,Data_Extraction!$A551),"")</f>
        <v/>
      </c>
      <c r="E551" t="str">
        <f>IFERROR(AVERAGEIFS('HeartRate-2022-03-21-1647950188'!$B:$B,'HeartRate-2022-03-21-1647950188'!$A:$A,Data_Extraction!E$2,'HeartRate-2022-03-21-1647950188'!$C:$C,Data_Extraction!$A551),"")</f>
        <v/>
      </c>
      <c r="F551" t="str">
        <f>IFERROR(AVERAGEIFS('HeartRate-2022-03-21-1647950188'!$B:$B,'HeartRate-2022-03-21-1647950188'!$A:$A,Data_Extraction!F$2,'HeartRate-2022-03-21-1647950188'!$C:$C,Data_Extraction!$A551),"")</f>
        <v/>
      </c>
      <c r="G551">
        <f>IFERROR(AVERAGEIFS('HeartRate-2022-03-21-1647950188'!$B:$B,'HeartRate-2022-03-21-1647950188'!$A:$A,Data_Extraction!G$2,'HeartRate-2022-03-21-1647950188'!$C:$C,Data_Extraction!$A551),"")</f>
        <v>84</v>
      </c>
      <c r="H551">
        <f>IFERROR(AVERAGEIFS('HeartRate-2022-03-21-1647950188'!$B:$B,'HeartRate-2022-03-21-1647950188'!$A:$A,Data_Extraction!H$2,'HeartRate-2022-03-21-1647950188'!$C:$C,Data_Extraction!$A551),"")</f>
        <v>96</v>
      </c>
      <c r="I551" t="str">
        <f>IFERROR(AVERAGEIFS('HeartRate-2022-03-21-1647950188'!$B:$B,'HeartRate-2022-03-21-1647950188'!$A:$A,Data_Extraction!I$2,'HeartRate-2022-03-21-1647950188'!$C:$C,Data_Extraction!$A551),"")</f>
        <v/>
      </c>
      <c r="J551" s="8">
        <f t="shared" si="49"/>
        <v>100</v>
      </c>
      <c r="N551" s="11">
        <f>Data_Extraction!A551</f>
        <v>44634.500694444447</v>
      </c>
      <c r="O551" s="15">
        <f t="shared" si="50"/>
        <v>44634</v>
      </c>
      <c r="P551" s="16">
        <f t="shared" si="51"/>
        <v>0.50069444444444444</v>
      </c>
      <c r="Q551" s="12">
        <f>IF(Data_Extraction!B551="",Data_Extraction!$J551*(Q$1),Data_Extraction!B551)</f>
        <v>90</v>
      </c>
      <c r="R551" s="12">
        <f>IF(Data_Extraction!C551="",Data_Extraction!$J551*(R$1),Data_Extraction!C551)</f>
        <v>120</v>
      </c>
      <c r="S551" s="12">
        <f>IF(Data_Extraction!D551="",Data_Extraction!$J551*(S$1),Data_Extraction!D551)</f>
        <v>104</v>
      </c>
      <c r="T551" s="12">
        <f>IF(Data_Extraction!E551="",Data_Extraction!$J551*(T$1),Data_Extraction!E551)</f>
        <v>95</v>
      </c>
      <c r="U551" s="12">
        <f>IF(Data_Extraction!F551="",Data_Extraction!$J551*(U$1),Data_Extraction!F551)</f>
        <v>98</v>
      </c>
      <c r="V551" s="12">
        <f>IF(Data_Extraction!G551="",Data_Extraction!$J551*(V$1),Data_Extraction!G551)</f>
        <v>84</v>
      </c>
      <c r="W551" s="12">
        <f>IF(Data_Extraction!H551="",Data_Extraction!$J551*(W$1),Data_Extraction!H551)</f>
        <v>96</v>
      </c>
      <c r="X551" s="12">
        <f>IF(Data_Extraction!I551="",Data_Extraction!$J551*(X$1),Data_Extraction!I551)</f>
        <v>97</v>
      </c>
      <c r="Y551" s="13">
        <f t="shared" si="48"/>
        <v>98</v>
      </c>
      <c r="Z551" s="17" t="str">
        <f t="shared" si="52"/>
        <v>Afternoon</v>
      </c>
      <c r="AA551" s="14" t="str">
        <f>VLOOKUP($N551,'HeartRate-2022-03-21-1647950188'!$C:$G,2,0)</f>
        <v>Hands on</v>
      </c>
      <c r="AB551" s="14" t="str">
        <f>VLOOKUP($N551,'HeartRate-2022-03-21-1647950188'!$C:$G,3,0)</f>
        <v>Off Campus</v>
      </c>
      <c r="AC551" s="14" t="str">
        <f>VLOOKUP($N551,'HeartRate-2022-03-21-1647950188'!$C:$G,4,0)</f>
        <v>Standing</v>
      </c>
      <c r="AD551" s="14" t="str">
        <f>VLOOKUP($N551,'HeartRate-2022-03-21-1647950188'!$C:$G,5,0)</f>
        <v>Technical Contexts</v>
      </c>
      <c r="AE551">
        <f t="shared" si="53"/>
        <v>0</v>
      </c>
      <c r="AF551" s="18">
        <v>44634</v>
      </c>
      <c r="AG551" s="19">
        <v>0.50069444444444444</v>
      </c>
    </row>
    <row r="552" spans="1:33" x14ac:dyDescent="0.3">
      <c r="A552" s="5">
        <v>44634.501377314817</v>
      </c>
      <c r="B552">
        <f>IFERROR(AVERAGEIFS('HeartRate-2022-03-21-1647950188'!$B:$B,'HeartRate-2022-03-21-1647950188'!$A:$A,Data_Extraction!B$2,'HeartRate-2022-03-21-1647950188'!$C:$C,Data_Extraction!$A552),"")</f>
        <v>103</v>
      </c>
      <c r="C552" t="str">
        <f>IFERROR(AVERAGEIFS('HeartRate-2022-03-21-1647950188'!$B:$B,'HeartRate-2022-03-21-1647950188'!$A:$A,Data_Extraction!C$2,'HeartRate-2022-03-21-1647950188'!$C:$C,Data_Extraction!$A552),"")</f>
        <v/>
      </c>
      <c r="D552" t="str">
        <f>IFERROR(AVERAGEIFS('HeartRate-2022-03-21-1647950188'!$B:$B,'HeartRate-2022-03-21-1647950188'!$A:$A,Data_Extraction!D$2,'HeartRate-2022-03-21-1647950188'!$C:$C,Data_Extraction!$A552),"")</f>
        <v/>
      </c>
      <c r="E552" t="str">
        <f>IFERROR(AVERAGEIFS('HeartRate-2022-03-21-1647950188'!$B:$B,'HeartRate-2022-03-21-1647950188'!$A:$A,Data_Extraction!E$2,'HeartRate-2022-03-21-1647950188'!$C:$C,Data_Extraction!$A552),"")</f>
        <v/>
      </c>
      <c r="F552" t="str">
        <f>IFERROR(AVERAGEIFS('HeartRate-2022-03-21-1647950188'!$B:$B,'HeartRate-2022-03-21-1647950188'!$A:$A,Data_Extraction!F$2,'HeartRate-2022-03-21-1647950188'!$C:$C,Data_Extraction!$A552),"")</f>
        <v/>
      </c>
      <c r="G552" t="str">
        <f>IFERROR(AVERAGEIFS('HeartRate-2022-03-21-1647950188'!$B:$B,'HeartRate-2022-03-21-1647950188'!$A:$A,Data_Extraction!G$2,'HeartRate-2022-03-21-1647950188'!$C:$C,Data_Extraction!$A552),"")</f>
        <v/>
      </c>
      <c r="H552" t="str">
        <f>IFERROR(AVERAGEIFS('HeartRate-2022-03-21-1647950188'!$B:$B,'HeartRate-2022-03-21-1647950188'!$A:$A,Data_Extraction!H$2,'HeartRate-2022-03-21-1647950188'!$C:$C,Data_Extraction!$A552),"")</f>
        <v/>
      </c>
      <c r="I552">
        <f>IFERROR(AVERAGEIFS('HeartRate-2022-03-21-1647950188'!$B:$B,'HeartRate-2022-03-21-1647950188'!$A:$A,Data_Extraction!I$2,'HeartRate-2022-03-21-1647950188'!$C:$C,Data_Extraction!$A552),"")</f>
        <v>61</v>
      </c>
      <c r="J552" s="8">
        <f t="shared" si="49"/>
        <v>82</v>
      </c>
      <c r="N552" s="11">
        <f>Data_Extraction!A552</f>
        <v>44634.501377314817</v>
      </c>
      <c r="O552" s="15">
        <f t="shared" si="50"/>
        <v>44634</v>
      </c>
      <c r="P552" s="16">
        <f t="shared" si="51"/>
        <v>0.50137731481481485</v>
      </c>
      <c r="Q552" s="12">
        <f>IF(Data_Extraction!B552="",Data_Extraction!$J552*(Q$1),Data_Extraction!B552)</f>
        <v>103</v>
      </c>
      <c r="R552" s="12">
        <f>IF(Data_Extraction!C552="",Data_Extraction!$J552*(R$1),Data_Extraction!C552)</f>
        <v>75.44</v>
      </c>
      <c r="S552" s="12">
        <f>IF(Data_Extraction!D552="",Data_Extraction!$J552*(S$1),Data_Extraction!D552)</f>
        <v>85.28</v>
      </c>
      <c r="T552" s="12">
        <f>IF(Data_Extraction!E552="",Data_Extraction!$J552*(T$1),Data_Extraction!E552)</f>
        <v>77.899999999999991</v>
      </c>
      <c r="U552" s="12">
        <f>IF(Data_Extraction!F552="",Data_Extraction!$J552*(U$1),Data_Extraction!F552)</f>
        <v>80.36</v>
      </c>
      <c r="V552" s="12">
        <f>IF(Data_Extraction!G552="",Data_Extraction!$J552*(V$1),Data_Extraction!G552)</f>
        <v>74.62</v>
      </c>
      <c r="W552" s="12">
        <f>IF(Data_Extraction!H552="",Data_Extraction!$J552*(W$1),Data_Extraction!H552)</f>
        <v>87.740000000000009</v>
      </c>
      <c r="X552" s="12">
        <f>IF(Data_Extraction!I552="",Data_Extraction!$J552*(X$1),Data_Extraction!I552)</f>
        <v>61</v>
      </c>
      <c r="Y552" s="13">
        <f t="shared" si="48"/>
        <v>80.667500000000004</v>
      </c>
      <c r="Z552" s="17" t="str">
        <f t="shared" si="52"/>
        <v>Afternoon</v>
      </c>
      <c r="AA552" s="14" t="str">
        <f>VLOOKUP($N552,'HeartRate-2022-03-21-1647950188'!$C:$G,2,0)</f>
        <v>Hands on</v>
      </c>
      <c r="AB552" s="14" t="str">
        <f>VLOOKUP($N552,'HeartRate-2022-03-21-1647950188'!$C:$G,3,0)</f>
        <v>Off Campus</v>
      </c>
      <c r="AC552" s="14" t="str">
        <f>VLOOKUP($N552,'HeartRate-2022-03-21-1647950188'!$C:$G,4,0)</f>
        <v>Standing</v>
      </c>
      <c r="AD552" s="14" t="str">
        <f>VLOOKUP($N552,'HeartRate-2022-03-21-1647950188'!$C:$G,5,0)</f>
        <v>Technical Contexts</v>
      </c>
      <c r="AE552">
        <f t="shared" si="53"/>
        <v>0</v>
      </c>
      <c r="AF552" s="18">
        <v>44634</v>
      </c>
      <c r="AG552" s="19">
        <v>0.50137731481481485</v>
      </c>
    </row>
    <row r="553" spans="1:33" x14ac:dyDescent="0.3">
      <c r="A553" s="5">
        <v>44634.501689814817</v>
      </c>
      <c r="B553" t="str">
        <f>IFERROR(AVERAGEIFS('HeartRate-2022-03-21-1647950188'!$B:$B,'HeartRate-2022-03-21-1647950188'!$A:$A,Data_Extraction!B$2,'HeartRate-2022-03-21-1647950188'!$C:$C,Data_Extraction!$A553),"")</f>
        <v/>
      </c>
      <c r="C553" t="str">
        <f>IFERROR(AVERAGEIFS('HeartRate-2022-03-21-1647950188'!$B:$B,'HeartRate-2022-03-21-1647950188'!$A:$A,Data_Extraction!C$2,'HeartRate-2022-03-21-1647950188'!$C:$C,Data_Extraction!$A553),"")</f>
        <v/>
      </c>
      <c r="D553" t="str">
        <f>IFERROR(AVERAGEIFS('HeartRate-2022-03-21-1647950188'!$B:$B,'HeartRate-2022-03-21-1647950188'!$A:$A,Data_Extraction!D$2,'HeartRate-2022-03-21-1647950188'!$C:$C,Data_Extraction!$A553),"")</f>
        <v/>
      </c>
      <c r="E553" t="str">
        <f>IFERROR(AVERAGEIFS('HeartRate-2022-03-21-1647950188'!$B:$B,'HeartRate-2022-03-21-1647950188'!$A:$A,Data_Extraction!E$2,'HeartRate-2022-03-21-1647950188'!$C:$C,Data_Extraction!$A553),"")</f>
        <v/>
      </c>
      <c r="F553" t="str">
        <f>IFERROR(AVERAGEIFS('HeartRate-2022-03-21-1647950188'!$B:$B,'HeartRate-2022-03-21-1647950188'!$A:$A,Data_Extraction!F$2,'HeartRate-2022-03-21-1647950188'!$C:$C,Data_Extraction!$A553),"")</f>
        <v/>
      </c>
      <c r="G553" t="str">
        <f>IFERROR(AVERAGEIFS('HeartRate-2022-03-21-1647950188'!$B:$B,'HeartRate-2022-03-21-1647950188'!$A:$A,Data_Extraction!G$2,'HeartRate-2022-03-21-1647950188'!$C:$C,Data_Extraction!$A553),"")</f>
        <v/>
      </c>
      <c r="H553">
        <f>IFERROR(AVERAGEIFS('HeartRate-2022-03-21-1647950188'!$B:$B,'HeartRate-2022-03-21-1647950188'!$A:$A,Data_Extraction!H$2,'HeartRate-2022-03-21-1647950188'!$C:$C,Data_Extraction!$A553),"")</f>
        <v>81</v>
      </c>
      <c r="I553" t="str">
        <f>IFERROR(AVERAGEIFS('HeartRate-2022-03-21-1647950188'!$B:$B,'HeartRate-2022-03-21-1647950188'!$A:$A,Data_Extraction!I$2,'HeartRate-2022-03-21-1647950188'!$C:$C,Data_Extraction!$A553),"")</f>
        <v/>
      </c>
      <c r="J553" s="8">
        <f t="shared" si="49"/>
        <v>81</v>
      </c>
      <c r="N553" s="11">
        <f>Data_Extraction!A553</f>
        <v>44634.501689814817</v>
      </c>
      <c r="O553" s="15">
        <f t="shared" si="50"/>
        <v>44634</v>
      </c>
      <c r="P553" s="16">
        <f t="shared" si="51"/>
        <v>0.50168981481481478</v>
      </c>
      <c r="Q553" s="12">
        <f>IF(Data_Extraction!B553="",Data_Extraction!$J553*(Q$1),Data_Extraction!B553)</f>
        <v>72.900000000000006</v>
      </c>
      <c r="R553" s="12">
        <f>IF(Data_Extraction!C553="",Data_Extraction!$J553*(R$1),Data_Extraction!C553)</f>
        <v>74.52000000000001</v>
      </c>
      <c r="S553" s="12">
        <f>IF(Data_Extraction!D553="",Data_Extraction!$J553*(S$1),Data_Extraction!D553)</f>
        <v>84.240000000000009</v>
      </c>
      <c r="T553" s="12">
        <f>IF(Data_Extraction!E553="",Data_Extraction!$J553*(T$1),Data_Extraction!E553)</f>
        <v>76.95</v>
      </c>
      <c r="U553" s="12">
        <f>IF(Data_Extraction!F553="",Data_Extraction!$J553*(U$1),Data_Extraction!F553)</f>
        <v>79.38</v>
      </c>
      <c r="V553" s="12">
        <f>IF(Data_Extraction!G553="",Data_Extraction!$J553*(V$1),Data_Extraction!G553)</f>
        <v>73.710000000000008</v>
      </c>
      <c r="W553" s="12">
        <f>IF(Data_Extraction!H553="",Data_Extraction!$J553*(W$1),Data_Extraction!H553)</f>
        <v>81</v>
      </c>
      <c r="X553" s="12">
        <f>IF(Data_Extraction!I553="",Data_Extraction!$J553*(X$1),Data_Extraction!I553)</f>
        <v>78.569999999999993</v>
      </c>
      <c r="Y553" s="13">
        <f t="shared" si="48"/>
        <v>77.658749999999998</v>
      </c>
      <c r="Z553" s="17" t="str">
        <f t="shared" si="52"/>
        <v>Afternoon</v>
      </c>
      <c r="AA553" s="14" t="str">
        <f>VLOOKUP($N553,'HeartRate-2022-03-21-1647950188'!$C:$G,2,0)</f>
        <v>Hands on</v>
      </c>
      <c r="AB553" s="14" t="str">
        <f>VLOOKUP($N553,'HeartRate-2022-03-21-1647950188'!$C:$G,3,0)</f>
        <v>Off Campus</v>
      </c>
      <c r="AC553" s="14" t="str">
        <f>VLOOKUP($N553,'HeartRate-2022-03-21-1647950188'!$C:$G,4,0)</f>
        <v>Standing</v>
      </c>
      <c r="AD553" s="14" t="str">
        <f>VLOOKUP($N553,'HeartRate-2022-03-21-1647950188'!$C:$G,5,0)</f>
        <v>Technical Contexts</v>
      </c>
      <c r="AE553">
        <f t="shared" si="53"/>
        <v>0</v>
      </c>
      <c r="AF553" s="18">
        <v>44634</v>
      </c>
      <c r="AG553" s="19">
        <v>0.50168981481481478</v>
      </c>
    </row>
    <row r="554" spans="1:33" x14ac:dyDescent="0.3">
      <c r="A554" s="5">
        <v>44634.501875000002</v>
      </c>
      <c r="B554" t="str">
        <f>IFERROR(AVERAGEIFS('HeartRate-2022-03-21-1647950188'!$B:$B,'HeartRate-2022-03-21-1647950188'!$A:$A,Data_Extraction!B$2,'HeartRate-2022-03-21-1647950188'!$C:$C,Data_Extraction!$A554),"")</f>
        <v/>
      </c>
      <c r="C554" t="str">
        <f>IFERROR(AVERAGEIFS('HeartRate-2022-03-21-1647950188'!$B:$B,'HeartRate-2022-03-21-1647950188'!$A:$A,Data_Extraction!C$2,'HeartRate-2022-03-21-1647950188'!$C:$C,Data_Extraction!$A554),"")</f>
        <v/>
      </c>
      <c r="D554" t="str">
        <f>IFERROR(AVERAGEIFS('HeartRate-2022-03-21-1647950188'!$B:$B,'HeartRate-2022-03-21-1647950188'!$A:$A,Data_Extraction!D$2,'HeartRate-2022-03-21-1647950188'!$C:$C,Data_Extraction!$A554),"")</f>
        <v/>
      </c>
      <c r="E554" t="str">
        <f>IFERROR(AVERAGEIFS('HeartRate-2022-03-21-1647950188'!$B:$B,'HeartRate-2022-03-21-1647950188'!$A:$A,Data_Extraction!E$2,'HeartRate-2022-03-21-1647950188'!$C:$C,Data_Extraction!$A554),"")</f>
        <v/>
      </c>
      <c r="F554" t="str">
        <f>IFERROR(AVERAGEIFS('HeartRate-2022-03-21-1647950188'!$B:$B,'HeartRate-2022-03-21-1647950188'!$A:$A,Data_Extraction!F$2,'HeartRate-2022-03-21-1647950188'!$C:$C,Data_Extraction!$A554),"")</f>
        <v/>
      </c>
      <c r="G554" t="str">
        <f>IFERROR(AVERAGEIFS('HeartRate-2022-03-21-1647950188'!$B:$B,'HeartRate-2022-03-21-1647950188'!$A:$A,Data_Extraction!G$2,'HeartRate-2022-03-21-1647950188'!$C:$C,Data_Extraction!$A554),"")</f>
        <v/>
      </c>
      <c r="H554" t="str">
        <f>IFERROR(AVERAGEIFS('HeartRate-2022-03-21-1647950188'!$B:$B,'HeartRate-2022-03-21-1647950188'!$A:$A,Data_Extraction!H$2,'HeartRate-2022-03-21-1647950188'!$C:$C,Data_Extraction!$A554),"")</f>
        <v/>
      </c>
      <c r="I554">
        <f>IFERROR(AVERAGEIFS('HeartRate-2022-03-21-1647950188'!$B:$B,'HeartRate-2022-03-21-1647950188'!$A:$A,Data_Extraction!I$2,'HeartRate-2022-03-21-1647950188'!$C:$C,Data_Extraction!$A554),"")</f>
        <v>58</v>
      </c>
      <c r="J554" s="8">
        <f t="shared" si="49"/>
        <v>58</v>
      </c>
      <c r="N554" s="11">
        <f>Data_Extraction!A554</f>
        <v>44634.501875000002</v>
      </c>
      <c r="O554" s="15">
        <f t="shared" si="50"/>
        <v>44634</v>
      </c>
      <c r="P554" s="16">
        <f t="shared" si="51"/>
        <v>0.50187499999999996</v>
      </c>
      <c r="Q554" s="12">
        <f>IF(Data_Extraction!B554="",Data_Extraction!$J554*(Q$1),Data_Extraction!B554)</f>
        <v>52.2</v>
      </c>
      <c r="R554" s="12">
        <f>IF(Data_Extraction!C554="",Data_Extraction!$J554*(R$1),Data_Extraction!C554)</f>
        <v>53.36</v>
      </c>
      <c r="S554" s="12">
        <f>IF(Data_Extraction!D554="",Data_Extraction!$J554*(S$1),Data_Extraction!D554)</f>
        <v>60.32</v>
      </c>
      <c r="T554" s="12">
        <f>IF(Data_Extraction!E554="",Data_Extraction!$J554*(T$1),Data_Extraction!E554)</f>
        <v>55.099999999999994</v>
      </c>
      <c r="U554" s="12">
        <f>IF(Data_Extraction!F554="",Data_Extraction!$J554*(U$1),Data_Extraction!F554)</f>
        <v>56.839999999999996</v>
      </c>
      <c r="V554" s="12">
        <f>IF(Data_Extraction!G554="",Data_Extraction!$J554*(V$1),Data_Extraction!G554)</f>
        <v>52.78</v>
      </c>
      <c r="W554" s="12">
        <f>IF(Data_Extraction!H554="",Data_Extraction!$J554*(W$1),Data_Extraction!H554)</f>
        <v>62.06</v>
      </c>
      <c r="X554" s="12">
        <f>IF(Data_Extraction!I554="",Data_Extraction!$J554*(X$1),Data_Extraction!I554)</f>
        <v>58</v>
      </c>
      <c r="Y554" s="13">
        <f t="shared" si="48"/>
        <v>56.332500000000003</v>
      </c>
      <c r="Z554" s="17" t="str">
        <f t="shared" si="52"/>
        <v>Afternoon</v>
      </c>
      <c r="AA554" s="14" t="str">
        <f>VLOOKUP($N554,'HeartRate-2022-03-21-1647950188'!$C:$G,2,0)</f>
        <v>Hands on</v>
      </c>
      <c r="AB554" s="14" t="str">
        <f>VLOOKUP($N554,'HeartRate-2022-03-21-1647950188'!$C:$G,3,0)</f>
        <v>Off Campus</v>
      </c>
      <c r="AC554" s="14" t="str">
        <f>VLOOKUP($N554,'HeartRate-2022-03-21-1647950188'!$C:$G,4,0)</f>
        <v>Standing</v>
      </c>
      <c r="AD554" s="14" t="str">
        <f>VLOOKUP($N554,'HeartRate-2022-03-21-1647950188'!$C:$G,5,0)</f>
        <v>Technical Contexts</v>
      </c>
      <c r="AE554">
        <f t="shared" si="53"/>
        <v>0</v>
      </c>
      <c r="AF554" s="18">
        <v>44634</v>
      </c>
      <c r="AG554" s="19">
        <v>0.50187499999999996</v>
      </c>
    </row>
    <row r="555" spans="1:33" x14ac:dyDescent="0.3">
      <c r="A555" s="5">
        <v>44634.502071759256</v>
      </c>
      <c r="B555">
        <f>IFERROR(AVERAGEIFS('HeartRate-2022-03-21-1647950188'!$B:$B,'HeartRate-2022-03-21-1647950188'!$A:$A,Data_Extraction!B$2,'HeartRate-2022-03-21-1647950188'!$C:$C,Data_Extraction!$A555),"")</f>
        <v>112</v>
      </c>
      <c r="C555" t="str">
        <f>IFERROR(AVERAGEIFS('HeartRate-2022-03-21-1647950188'!$B:$B,'HeartRate-2022-03-21-1647950188'!$A:$A,Data_Extraction!C$2,'HeartRate-2022-03-21-1647950188'!$C:$C,Data_Extraction!$A555),"")</f>
        <v/>
      </c>
      <c r="D555" t="str">
        <f>IFERROR(AVERAGEIFS('HeartRate-2022-03-21-1647950188'!$B:$B,'HeartRate-2022-03-21-1647950188'!$A:$A,Data_Extraction!D$2,'HeartRate-2022-03-21-1647950188'!$C:$C,Data_Extraction!$A555),"")</f>
        <v/>
      </c>
      <c r="E555" t="str">
        <f>IFERROR(AVERAGEIFS('HeartRate-2022-03-21-1647950188'!$B:$B,'HeartRate-2022-03-21-1647950188'!$A:$A,Data_Extraction!E$2,'HeartRate-2022-03-21-1647950188'!$C:$C,Data_Extraction!$A555),"")</f>
        <v/>
      </c>
      <c r="F555" t="str">
        <f>IFERROR(AVERAGEIFS('HeartRate-2022-03-21-1647950188'!$B:$B,'HeartRate-2022-03-21-1647950188'!$A:$A,Data_Extraction!F$2,'HeartRate-2022-03-21-1647950188'!$C:$C,Data_Extraction!$A555),"")</f>
        <v/>
      </c>
      <c r="G555" t="str">
        <f>IFERROR(AVERAGEIFS('HeartRate-2022-03-21-1647950188'!$B:$B,'HeartRate-2022-03-21-1647950188'!$A:$A,Data_Extraction!G$2,'HeartRate-2022-03-21-1647950188'!$C:$C,Data_Extraction!$A555),"")</f>
        <v/>
      </c>
      <c r="H555" t="str">
        <f>IFERROR(AVERAGEIFS('HeartRate-2022-03-21-1647950188'!$B:$B,'HeartRate-2022-03-21-1647950188'!$A:$A,Data_Extraction!H$2,'HeartRate-2022-03-21-1647950188'!$C:$C,Data_Extraction!$A555),"")</f>
        <v/>
      </c>
      <c r="I555">
        <f>IFERROR(AVERAGEIFS('HeartRate-2022-03-21-1647950188'!$B:$B,'HeartRate-2022-03-21-1647950188'!$A:$A,Data_Extraction!I$2,'HeartRate-2022-03-21-1647950188'!$C:$C,Data_Extraction!$A555),"")</f>
        <v>60</v>
      </c>
      <c r="J555" s="8">
        <f t="shared" si="49"/>
        <v>86</v>
      </c>
      <c r="N555" s="11">
        <f>Data_Extraction!A555</f>
        <v>44634.502071759256</v>
      </c>
      <c r="O555" s="15">
        <f t="shared" si="50"/>
        <v>44634</v>
      </c>
      <c r="P555" s="16">
        <f t="shared" si="51"/>
        <v>0.50207175925925929</v>
      </c>
      <c r="Q555" s="12">
        <f>IF(Data_Extraction!B555="",Data_Extraction!$J555*(Q$1),Data_Extraction!B555)</f>
        <v>112</v>
      </c>
      <c r="R555" s="12">
        <f>IF(Data_Extraction!C555="",Data_Extraction!$J555*(R$1),Data_Extraction!C555)</f>
        <v>79.12</v>
      </c>
      <c r="S555" s="12">
        <f>IF(Data_Extraction!D555="",Data_Extraction!$J555*(S$1),Data_Extraction!D555)</f>
        <v>89.44</v>
      </c>
      <c r="T555" s="12">
        <f>IF(Data_Extraction!E555="",Data_Extraction!$J555*(T$1),Data_Extraction!E555)</f>
        <v>81.7</v>
      </c>
      <c r="U555" s="12">
        <f>IF(Data_Extraction!F555="",Data_Extraction!$J555*(U$1),Data_Extraction!F555)</f>
        <v>84.28</v>
      </c>
      <c r="V555" s="12">
        <f>IF(Data_Extraction!G555="",Data_Extraction!$J555*(V$1),Data_Extraction!G555)</f>
        <v>78.260000000000005</v>
      </c>
      <c r="W555" s="12">
        <f>IF(Data_Extraction!H555="",Data_Extraction!$J555*(W$1),Data_Extraction!H555)</f>
        <v>92.02000000000001</v>
      </c>
      <c r="X555" s="12">
        <f>IF(Data_Extraction!I555="",Data_Extraction!$J555*(X$1),Data_Extraction!I555)</f>
        <v>60</v>
      </c>
      <c r="Y555" s="13">
        <f t="shared" si="48"/>
        <v>84.602499999999992</v>
      </c>
      <c r="Z555" s="17" t="str">
        <f t="shared" si="52"/>
        <v>Afternoon</v>
      </c>
      <c r="AA555" s="14" t="str">
        <f>VLOOKUP($N555,'HeartRate-2022-03-21-1647950188'!$C:$G,2,0)</f>
        <v>Hands on</v>
      </c>
      <c r="AB555" s="14" t="str">
        <f>VLOOKUP($N555,'HeartRate-2022-03-21-1647950188'!$C:$G,3,0)</f>
        <v>Off Campus</v>
      </c>
      <c r="AC555" s="14" t="str">
        <f>VLOOKUP($N555,'HeartRate-2022-03-21-1647950188'!$C:$G,4,0)</f>
        <v>Standing</v>
      </c>
      <c r="AD555" s="14" t="str">
        <f>VLOOKUP($N555,'HeartRate-2022-03-21-1647950188'!$C:$G,5,0)</f>
        <v>Technical Contexts</v>
      </c>
      <c r="AE555">
        <f t="shared" si="53"/>
        <v>0</v>
      </c>
      <c r="AF555" s="18">
        <v>44634</v>
      </c>
      <c r="AG555" s="19">
        <v>0.50207175925925929</v>
      </c>
    </row>
    <row r="556" spans="1:33" x14ac:dyDescent="0.3">
      <c r="A556" s="5">
        <v>44634.502615740741</v>
      </c>
      <c r="B556" t="str">
        <f>IFERROR(AVERAGEIFS('HeartRate-2022-03-21-1647950188'!$B:$B,'HeartRate-2022-03-21-1647950188'!$A:$A,Data_Extraction!B$2,'HeartRate-2022-03-21-1647950188'!$C:$C,Data_Extraction!$A556),"")</f>
        <v/>
      </c>
      <c r="C556" t="str">
        <f>IFERROR(AVERAGEIFS('HeartRate-2022-03-21-1647950188'!$B:$B,'HeartRate-2022-03-21-1647950188'!$A:$A,Data_Extraction!C$2,'HeartRate-2022-03-21-1647950188'!$C:$C,Data_Extraction!$A556),"")</f>
        <v/>
      </c>
      <c r="D556" t="str">
        <f>IFERROR(AVERAGEIFS('HeartRate-2022-03-21-1647950188'!$B:$B,'HeartRate-2022-03-21-1647950188'!$A:$A,Data_Extraction!D$2,'HeartRate-2022-03-21-1647950188'!$C:$C,Data_Extraction!$A556),"")</f>
        <v/>
      </c>
      <c r="E556" t="str">
        <f>IFERROR(AVERAGEIFS('HeartRate-2022-03-21-1647950188'!$B:$B,'HeartRate-2022-03-21-1647950188'!$A:$A,Data_Extraction!E$2,'HeartRate-2022-03-21-1647950188'!$C:$C,Data_Extraction!$A556),"")</f>
        <v/>
      </c>
      <c r="F556" t="str">
        <f>IFERROR(AVERAGEIFS('HeartRate-2022-03-21-1647950188'!$B:$B,'HeartRate-2022-03-21-1647950188'!$A:$A,Data_Extraction!F$2,'HeartRate-2022-03-21-1647950188'!$C:$C,Data_Extraction!$A556),"")</f>
        <v/>
      </c>
      <c r="G556" t="str">
        <f>IFERROR(AVERAGEIFS('HeartRate-2022-03-21-1647950188'!$B:$B,'HeartRate-2022-03-21-1647950188'!$A:$A,Data_Extraction!G$2,'HeartRate-2022-03-21-1647950188'!$C:$C,Data_Extraction!$A556),"")</f>
        <v/>
      </c>
      <c r="H556">
        <f>IFERROR(AVERAGEIFS('HeartRate-2022-03-21-1647950188'!$B:$B,'HeartRate-2022-03-21-1647950188'!$A:$A,Data_Extraction!H$2,'HeartRate-2022-03-21-1647950188'!$C:$C,Data_Extraction!$A556),"")</f>
        <v>82</v>
      </c>
      <c r="I556" t="str">
        <f>IFERROR(AVERAGEIFS('HeartRate-2022-03-21-1647950188'!$B:$B,'HeartRate-2022-03-21-1647950188'!$A:$A,Data_Extraction!I$2,'HeartRate-2022-03-21-1647950188'!$C:$C,Data_Extraction!$A556),"")</f>
        <v/>
      </c>
      <c r="J556" s="8">
        <f t="shared" si="49"/>
        <v>82</v>
      </c>
      <c r="N556" s="11">
        <f>Data_Extraction!A556</f>
        <v>44634.502615740741</v>
      </c>
      <c r="O556" s="15">
        <f t="shared" si="50"/>
        <v>44634</v>
      </c>
      <c r="P556" s="16">
        <f t="shared" si="51"/>
        <v>0.50261574074074067</v>
      </c>
      <c r="Q556" s="12">
        <f>IF(Data_Extraction!B556="",Data_Extraction!$J556*(Q$1),Data_Extraction!B556)</f>
        <v>73.8</v>
      </c>
      <c r="R556" s="12">
        <f>IF(Data_Extraction!C556="",Data_Extraction!$J556*(R$1),Data_Extraction!C556)</f>
        <v>75.44</v>
      </c>
      <c r="S556" s="12">
        <f>IF(Data_Extraction!D556="",Data_Extraction!$J556*(S$1),Data_Extraction!D556)</f>
        <v>85.28</v>
      </c>
      <c r="T556" s="12">
        <f>IF(Data_Extraction!E556="",Data_Extraction!$J556*(T$1),Data_Extraction!E556)</f>
        <v>77.899999999999991</v>
      </c>
      <c r="U556" s="12">
        <f>IF(Data_Extraction!F556="",Data_Extraction!$J556*(U$1),Data_Extraction!F556)</f>
        <v>80.36</v>
      </c>
      <c r="V556" s="12">
        <f>IF(Data_Extraction!G556="",Data_Extraction!$J556*(V$1),Data_Extraction!G556)</f>
        <v>74.62</v>
      </c>
      <c r="W556" s="12">
        <f>IF(Data_Extraction!H556="",Data_Extraction!$J556*(W$1),Data_Extraction!H556)</f>
        <v>82</v>
      </c>
      <c r="X556" s="12">
        <f>IF(Data_Extraction!I556="",Data_Extraction!$J556*(X$1),Data_Extraction!I556)</f>
        <v>79.539999999999992</v>
      </c>
      <c r="Y556" s="13">
        <f t="shared" si="48"/>
        <v>78.617500000000007</v>
      </c>
      <c r="Z556" s="17" t="str">
        <f t="shared" si="52"/>
        <v>Afternoon</v>
      </c>
      <c r="AA556" s="14" t="str">
        <f>VLOOKUP($N556,'HeartRate-2022-03-21-1647950188'!$C:$G,2,0)</f>
        <v>Hands on</v>
      </c>
      <c r="AB556" s="14" t="str">
        <f>VLOOKUP($N556,'HeartRate-2022-03-21-1647950188'!$C:$G,3,0)</f>
        <v>Off Campus</v>
      </c>
      <c r="AC556" s="14" t="str">
        <f>VLOOKUP($N556,'HeartRate-2022-03-21-1647950188'!$C:$G,4,0)</f>
        <v>Standing</v>
      </c>
      <c r="AD556" s="14" t="str">
        <f>VLOOKUP($N556,'HeartRate-2022-03-21-1647950188'!$C:$G,5,0)</f>
        <v>Technical Contexts</v>
      </c>
      <c r="AE556">
        <f t="shared" si="53"/>
        <v>0</v>
      </c>
      <c r="AF556" s="18">
        <v>44634</v>
      </c>
      <c r="AG556" s="19">
        <v>0.50261574074074067</v>
      </c>
    </row>
    <row r="557" spans="1:33" x14ac:dyDescent="0.3">
      <c r="A557" s="5">
        <v>44634.502766203703</v>
      </c>
      <c r="B557">
        <f>IFERROR(AVERAGEIFS('HeartRate-2022-03-21-1647950188'!$B:$B,'HeartRate-2022-03-21-1647950188'!$A:$A,Data_Extraction!B$2,'HeartRate-2022-03-21-1647950188'!$C:$C,Data_Extraction!$A557),"")</f>
        <v>122</v>
      </c>
      <c r="C557" t="str">
        <f>IFERROR(AVERAGEIFS('HeartRate-2022-03-21-1647950188'!$B:$B,'HeartRate-2022-03-21-1647950188'!$A:$A,Data_Extraction!C$2,'HeartRate-2022-03-21-1647950188'!$C:$C,Data_Extraction!$A557),"")</f>
        <v/>
      </c>
      <c r="D557" t="str">
        <f>IFERROR(AVERAGEIFS('HeartRate-2022-03-21-1647950188'!$B:$B,'HeartRate-2022-03-21-1647950188'!$A:$A,Data_Extraction!D$2,'HeartRate-2022-03-21-1647950188'!$C:$C,Data_Extraction!$A557),"")</f>
        <v/>
      </c>
      <c r="E557" t="str">
        <f>IFERROR(AVERAGEIFS('HeartRate-2022-03-21-1647950188'!$B:$B,'HeartRate-2022-03-21-1647950188'!$A:$A,Data_Extraction!E$2,'HeartRate-2022-03-21-1647950188'!$C:$C,Data_Extraction!$A557),"")</f>
        <v/>
      </c>
      <c r="F557" t="str">
        <f>IFERROR(AVERAGEIFS('HeartRate-2022-03-21-1647950188'!$B:$B,'HeartRate-2022-03-21-1647950188'!$A:$A,Data_Extraction!F$2,'HeartRate-2022-03-21-1647950188'!$C:$C,Data_Extraction!$A557),"")</f>
        <v/>
      </c>
      <c r="G557" t="str">
        <f>IFERROR(AVERAGEIFS('HeartRate-2022-03-21-1647950188'!$B:$B,'HeartRate-2022-03-21-1647950188'!$A:$A,Data_Extraction!G$2,'HeartRate-2022-03-21-1647950188'!$C:$C,Data_Extraction!$A557),"")</f>
        <v/>
      </c>
      <c r="H557" t="str">
        <f>IFERROR(AVERAGEIFS('HeartRate-2022-03-21-1647950188'!$B:$B,'HeartRate-2022-03-21-1647950188'!$A:$A,Data_Extraction!H$2,'HeartRate-2022-03-21-1647950188'!$C:$C,Data_Extraction!$A557),"")</f>
        <v/>
      </c>
      <c r="I557">
        <f>IFERROR(AVERAGEIFS('HeartRate-2022-03-21-1647950188'!$B:$B,'HeartRate-2022-03-21-1647950188'!$A:$A,Data_Extraction!I$2,'HeartRate-2022-03-21-1647950188'!$C:$C,Data_Extraction!$A557),"")</f>
        <v>53</v>
      </c>
      <c r="J557" s="8">
        <f t="shared" si="49"/>
        <v>87.5</v>
      </c>
      <c r="N557" s="11">
        <f>Data_Extraction!A557</f>
        <v>44634.502766203703</v>
      </c>
      <c r="O557" s="15">
        <f t="shared" si="50"/>
        <v>44634</v>
      </c>
      <c r="P557" s="16">
        <f t="shared" si="51"/>
        <v>0.50276620370370373</v>
      </c>
      <c r="Q557" s="12">
        <f>IF(Data_Extraction!B557="",Data_Extraction!$J557*(Q$1),Data_Extraction!B557)</f>
        <v>122</v>
      </c>
      <c r="R557" s="12">
        <f>IF(Data_Extraction!C557="",Data_Extraction!$J557*(R$1),Data_Extraction!C557)</f>
        <v>80.5</v>
      </c>
      <c r="S557" s="12">
        <f>IF(Data_Extraction!D557="",Data_Extraction!$J557*(S$1),Data_Extraction!D557)</f>
        <v>91</v>
      </c>
      <c r="T557" s="12">
        <f>IF(Data_Extraction!E557="",Data_Extraction!$J557*(T$1),Data_Extraction!E557)</f>
        <v>83.125</v>
      </c>
      <c r="U557" s="12">
        <f>IF(Data_Extraction!F557="",Data_Extraction!$J557*(U$1),Data_Extraction!F557)</f>
        <v>85.75</v>
      </c>
      <c r="V557" s="12">
        <f>IF(Data_Extraction!G557="",Data_Extraction!$J557*(V$1),Data_Extraction!G557)</f>
        <v>79.625</v>
      </c>
      <c r="W557" s="12">
        <f>IF(Data_Extraction!H557="",Data_Extraction!$J557*(W$1),Data_Extraction!H557)</f>
        <v>93.625</v>
      </c>
      <c r="X557" s="12">
        <f>IF(Data_Extraction!I557="",Data_Extraction!$J557*(X$1),Data_Extraction!I557)</f>
        <v>53</v>
      </c>
      <c r="Y557" s="13">
        <f t="shared" si="48"/>
        <v>86.078125</v>
      </c>
      <c r="Z557" s="17" t="str">
        <f t="shared" si="52"/>
        <v>Afternoon</v>
      </c>
      <c r="AA557" s="14" t="str">
        <f>VLOOKUP($N557,'HeartRate-2022-03-21-1647950188'!$C:$G,2,0)</f>
        <v>Hands on</v>
      </c>
      <c r="AB557" s="14" t="str">
        <f>VLOOKUP($N557,'HeartRate-2022-03-21-1647950188'!$C:$G,3,0)</f>
        <v>Off Campus</v>
      </c>
      <c r="AC557" s="14" t="str">
        <f>VLOOKUP($N557,'HeartRate-2022-03-21-1647950188'!$C:$G,4,0)</f>
        <v>Standing</v>
      </c>
      <c r="AD557" s="14" t="str">
        <f>VLOOKUP($N557,'HeartRate-2022-03-21-1647950188'!$C:$G,5,0)</f>
        <v>Technical Contexts</v>
      </c>
      <c r="AE557">
        <f t="shared" si="53"/>
        <v>0</v>
      </c>
      <c r="AF557" s="18">
        <v>44634</v>
      </c>
      <c r="AG557" s="19">
        <v>0.50276620370370373</v>
      </c>
    </row>
    <row r="558" spans="1:33" x14ac:dyDescent="0.3">
      <c r="A558" s="5">
        <v>44634.502835648149</v>
      </c>
      <c r="B558" t="str">
        <f>IFERROR(AVERAGEIFS('HeartRate-2022-03-21-1647950188'!$B:$B,'HeartRate-2022-03-21-1647950188'!$A:$A,Data_Extraction!B$2,'HeartRate-2022-03-21-1647950188'!$C:$C,Data_Extraction!$A558),"")</f>
        <v/>
      </c>
      <c r="C558" t="str">
        <f>IFERROR(AVERAGEIFS('HeartRate-2022-03-21-1647950188'!$B:$B,'HeartRate-2022-03-21-1647950188'!$A:$A,Data_Extraction!C$2,'HeartRate-2022-03-21-1647950188'!$C:$C,Data_Extraction!$A558),"")</f>
        <v/>
      </c>
      <c r="D558" t="str">
        <f>IFERROR(AVERAGEIFS('HeartRate-2022-03-21-1647950188'!$B:$B,'HeartRate-2022-03-21-1647950188'!$A:$A,Data_Extraction!D$2,'HeartRate-2022-03-21-1647950188'!$C:$C,Data_Extraction!$A558),"")</f>
        <v/>
      </c>
      <c r="E558" t="str">
        <f>IFERROR(AVERAGEIFS('HeartRate-2022-03-21-1647950188'!$B:$B,'HeartRate-2022-03-21-1647950188'!$A:$A,Data_Extraction!E$2,'HeartRate-2022-03-21-1647950188'!$C:$C,Data_Extraction!$A558),"")</f>
        <v/>
      </c>
      <c r="F558" t="str">
        <f>IFERROR(AVERAGEIFS('HeartRate-2022-03-21-1647950188'!$B:$B,'HeartRate-2022-03-21-1647950188'!$A:$A,Data_Extraction!F$2,'HeartRate-2022-03-21-1647950188'!$C:$C,Data_Extraction!$A558),"")</f>
        <v/>
      </c>
      <c r="G558" t="str">
        <f>IFERROR(AVERAGEIFS('HeartRate-2022-03-21-1647950188'!$B:$B,'HeartRate-2022-03-21-1647950188'!$A:$A,Data_Extraction!G$2,'HeartRate-2022-03-21-1647950188'!$C:$C,Data_Extraction!$A558),"")</f>
        <v/>
      </c>
      <c r="H558">
        <f>IFERROR(AVERAGEIFS('HeartRate-2022-03-21-1647950188'!$B:$B,'HeartRate-2022-03-21-1647950188'!$A:$A,Data_Extraction!H$2,'HeartRate-2022-03-21-1647950188'!$C:$C,Data_Extraction!$A558),"")</f>
        <v>81</v>
      </c>
      <c r="I558" t="str">
        <f>IFERROR(AVERAGEIFS('HeartRate-2022-03-21-1647950188'!$B:$B,'HeartRate-2022-03-21-1647950188'!$A:$A,Data_Extraction!I$2,'HeartRate-2022-03-21-1647950188'!$C:$C,Data_Extraction!$A558),"")</f>
        <v/>
      </c>
      <c r="J558" s="8">
        <f t="shared" si="49"/>
        <v>81</v>
      </c>
      <c r="N558" s="11">
        <f>Data_Extraction!A558</f>
        <v>44634.502835648149</v>
      </c>
      <c r="O558" s="15">
        <f t="shared" si="50"/>
        <v>44634</v>
      </c>
      <c r="P558" s="16">
        <f t="shared" si="51"/>
        <v>0.50283564814814818</v>
      </c>
      <c r="Q558" s="12">
        <f>IF(Data_Extraction!B558="",Data_Extraction!$J558*(Q$1),Data_Extraction!B558)</f>
        <v>72.900000000000006</v>
      </c>
      <c r="R558" s="12">
        <f>IF(Data_Extraction!C558="",Data_Extraction!$J558*(R$1),Data_Extraction!C558)</f>
        <v>74.52000000000001</v>
      </c>
      <c r="S558" s="12">
        <f>IF(Data_Extraction!D558="",Data_Extraction!$J558*(S$1),Data_Extraction!D558)</f>
        <v>84.240000000000009</v>
      </c>
      <c r="T558" s="12">
        <f>IF(Data_Extraction!E558="",Data_Extraction!$J558*(T$1),Data_Extraction!E558)</f>
        <v>76.95</v>
      </c>
      <c r="U558" s="12">
        <f>IF(Data_Extraction!F558="",Data_Extraction!$J558*(U$1),Data_Extraction!F558)</f>
        <v>79.38</v>
      </c>
      <c r="V558" s="12">
        <f>IF(Data_Extraction!G558="",Data_Extraction!$J558*(V$1),Data_Extraction!G558)</f>
        <v>73.710000000000008</v>
      </c>
      <c r="W558" s="12">
        <f>IF(Data_Extraction!H558="",Data_Extraction!$J558*(W$1),Data_Extraction!H558)</f>
        <v>81</v>
      </c>
      <c r="X558" s="12">
        <f>IF(Data_Extraction!I558="",Data_Extraction!$J558*(X$1),Data_Extraction!I558)</f>
        <v>78.569999999999993</v>
      </c>
      <c r="Y558" s="13">
        <f t="shared" si="48"/>
        <v>77.658749999999998</v>
      </c>
      <c r="Z558" s="17" t="str">
        <f t="shared" si="52"/>
        <v>Afternoon</v>
      </c>
      <c r="AA558" s="14" t="str">
        <f>VLOOKUP($N558,'HeartRate-2022-03-21-1647950188'!$C:$G,2,0)</f>
        <v>Hands on</v>
      </c>
      <c r="AB558" s="14" t="str">
        <f>VLOOKUP($N558,'HeartRate-2022-03-21-1647950188'!$C:$G,3,0)</f>
        <v>Off Campus</v>
      </c>
      <c r="AC558" s="14" t="str">
        <f>VLOOKUP($N558,'HeartRate-2022-03-21-1647950188'!$C:$G,4,0)</f>
        <v>Standing</v>
      </c>
      <c r="AD558" s="14" t="str">
        <f>VLOOKUP($N558,'HeartRate-2022-03-21-1647950188'!$C:$G,5,0)</f>
        <v>Technical Contexts</v>
      </c>
      <c r="AE558">
        <f t="shared" si="53"/>
        <v>0</v>
      </c>
      <c r="AF558" s="18">
        <v>44634</v>
      </c>
      <c r="AG558" s="19">
        <v>0.50283564814814818</v>
      </c>
    </row>
    <row r="559" spans="1:33" x14ac:dyDescent="0.3">
      <c r="A559" s="5">
        <v>44634.503460648149</v>
      </c>
      <c r="B559">
        <f>IFERROR(AVERAGEIFS('HeartRate-2022-03-21-1647950188'!$B:$B,'HeartRate-2022-03-21-1647950188'!$A:$A,Data_Extraction!B$2,'HeartRate-2022-03-21-1647950188'!$C:$C,Data_Extraction!$A559),"")</f>
        <v>125</v>
      </c>
      <c r="C559" t="str">
        <f>IFERROR(AVERAGEIFS('HeartRate-2022-03-21-1647950188'!$B:$B,'HeartRate-2022-03-21-1647950188'!$A:$A,Data_Extraction!C$2,'HeartRate-2022-03-21-1647950188'!$C:$C,Data_Extraction!$A559),"")</f>
        <v/>
      </c>
      <c r="D559" t="str">
        <f>IFERROR(AVERAGEIFS('HeartRate-2022-03-21-1647950188'!$B:$B,'HeartRate-2022-03-21-1647950188'!$A:$A,Data_Extraction!D$2,'HeartRate-2022-03-21-1647950188'!$C:$C,Data_Extraction!$A559),"")</f>
        <v/>
      </c>
      <c r="E559" t="str">
        <f>IFERROR(AVERAGEIFS('HeartRate-2022-03-21-1647950188'!$B:$B,'HeartRate-2022-03-21-1647950188'!$A:$A,Data_Extraction!E$2,'HeartRate-2022-03-21-1647950188'!$C:$C,Data_Extraction!$A559),"")</f>
        <v/>
      </c>
      <c r="F559" t="str">
        <f>IFERROR(AVERAGEIFS('HeartRate-2022-03-21-1647950188'!$B:$B,'HeartRate-2022-03-21-1647950188'!$A:$A,Data_Extraction!F$2,'HeartRate-2022-03-21-1647950188'!$C:$C,Data_Extraction!$A559),"")</f>
        <v/>
      </c>
      <c r="G559" t="str">
        <f>IFERROR(AVERAGEIFS('HeartRate-2022-03-21-1647950188'!$B:$B,'HeartRate-2022-03-21-1647950188'!$A:$A,Data_Extraction!G$2,'HeartRate-2022-03-21-1647950188'!$C:$C,Data_Extraction!$A559),"")</f>
        <v/>
      </c>
      <c r="H559" t="str">
        <f>IFERROR(AVERAGEIFS('HeartRate-2022-03-21-1647950188'!$B:$B,'HeartRate-2022-03-21-1647950188'!$A:$A,Data_Extraction!H$2,'HeartRate-2022-03-21-1647950188'!$C:$C,Data_Extraction!$A559),"")</f>
        <v/>
      </c>
      <c r="I559">
        <f>IFERROR(AVERAGEIFS('HeartRate-2022-03-21-1647950188'!$B:$B,'HeartRate-2022-03-21-1647950188'!$A:$A,Data_Extraction!I$2,'HeartRate-2022-03-21-1647950188'!$C:$C,Data_Extraction!$A559),"")</f>
        <v>60</v>
      </c>
      <c r="J559" s="8">
        <f t="shared" si="49"/>
        <v>92.5</v>
      </c>
      <c r="N559" s="11">
        <f>Data_Extraction!A559</f>
        <v>44634.503460648149</v>
      </c>
      <c r="O559" s="15">
        <f t="shared" si="50"/>
        <v>44634</v>
      </c>
      <c r="P559" s="16">
        <f t="shared" si="51"/>
        <v>0.50346064814814817</v>
      </c>
      <c r="Q559" s="12">
        <f>IF(Data_Extraction!B559="",Data_Extraction!$J559*(Q$1),Data_Extraction!B559)</f>
        <v>125</v>
      </c>
      <c r="R559" s="12">
        <f>IF(Data_Extraction!C559="",Data_Extraction!$J559*(R$1),Data_Extraction!C559)</f>
        <v>85.100000000000009</v>
      </c>
      <c r="S559" s="12">
        <f>IF(Data_Extraction!D559="",Data_Extraction!$J559*(S$1),Data_Extraction!D559)</f>
        <v>96.2</v>
      </c>
      <c r="T559" s="12">
        <f>IF(Data_Extraction!E559="",Data_Extraction!$J559*(T$1),Data_Extraction!E559)</f>
        <v>87.875</v>
      </c>
      <c r="U559" s="12">
        <f>IF(Data_Extraction!F559="",Data_Extraction!$J559*(U$1),Data_Extraction!F559)</f>
        <v>90.649999999999991</v>
      </c>
      <c r="V559" s="12">
        <f>IF(Data_Extraction!G559="",Data_Extraction!$J559*(V$1),Data_Extraction!G559)</f>
        <v>84.174999999999997</v>
      </c>
      <c r="W559" s="12">
        <f>IF(Data_Extraction!H559="",Data_Extraction!$J559*(W$1),Data_Extraction!H559)</f>
        <v>98.975000000000009</v>
      </c>
      <c r="X559" s="12">
        <f>IF(Data_Extraction!I559="",Data_Extraction!$J559*(X$1),Data_Extraction!I559)</f>
        <v>60</v>
      </c>
      <c r="Y559" s="13">
        <f t="shared" si="48"/>
        <v>90.996875000000003</v>
      </c>
      <c r="Z559" s="17" t="str">
        <f t="shared" si="52"/>
        <v>Afternoon</v>
      </c>
      <c r="AA559" s="14" t="str">
        <f>VLOOKUP($N559,'HeartRate-2022-03-21-1647950188'!$C:$G,2,0)</f>
        <v>Hands on</v>
      </c>
      <c r="AB559" s="14" t="str">
        <f>VLOOKUP($N559,'HeartRate-2022-03-21-1647950188'!$C:$G,3,0)</f>
        <v>Off Campus</v>
      </c>
      <c r="AC559" s="14" t="str">
        <f>VLOOKUP($N559,'HeartRate-2022-03-21-1647950188'!$C:$G,4,0)</f>
        <v>Standing</v>
      </c>
      <c r="AD559" s="14" t="str">
        <f>VLOOKUP($N559,'HeartRate-2022-03-21-1647950188'!$C:$G,5,0)</f>
        <v>Technical Contexts</v>
      </c>
      <c r="AE559">
        <f t="shared" si="53"/>
        <v>0</v>
      </c>
      <c r="AF559" s="18">
        <v>44634</v>
      </c>
      <c r="AG559" s="19">
        <v>0.50346064814814817</v>
      </c>
    </row>
    <row r="560" spans="1:33" x14ac:dyDescent="0.3">
      <c r="A560" s="5">
        <v>44634.504155092596</v>
      </c>
      <c r="B560">
        <f>IFERROR(AVERAGEIFS('HeartRate-2022-03-21-1647950188'!$B:$B,'HeartRate-2022-03-21-1647950188'!$A:$A,Data_Extraction!B$2,'HeartRate-2022-03-21-1647950188'!$C:$C,Data_Extraction!$A560),"")</f>
        <v>116</v>
      </c>
      <c r="C560" t="str">
        <f>IFERROR(AVERAGEIFS('HeartRate-2022-03-21-1647950188'!$B:$B,'HeartRate-2022-03-21-1647950188'!$A:$A,Data_Extraction!C$2,'HeartRate-2022-03-21-1647950188'!$C:$C,Data_Extraction!$A560),"")</f>
        <v/>
      </c>
      <c r="D560" t="str">
        <f>IFERROR(AVERAGEIFS('HeartRate-2022-03-21-1647950188'!$B:$B,'HeartRate-2022-03-21-1647950188'!$A:$A,Data_Extraction!D$2,'HeartRate-2022-03-21-1647950188'!$C:$C,Data_Extraction!$A560),"")</f>
        <v/>
      </c>
      <c r="E560" t="str">
        <f>IFERROR(AVERAGEIFS('HeartRate-2022-03-21-1647950188'!$B:$B,'HeartRate-2022-03-21-1647950188'!$A:$A,Data_Extraction!E$2,'HeartRate-2022-03-21-1647950188'!$C:$C,Data_Extraction!$A560),"")</f>
        <v/>
      </c>
      <c r="F560" t="str">
        <f>IFERROR(AVERAGEIFS('HeartRate-2022-03-21-1647950188'!$B:$B,'HeartRate-2022-03-21-1647950188'!$A:$A,Data_Extraction!F$2,'HeartRate-2022-03-21-1647950188'!$C:$C,Data_Extraction!$A560),"")</f>
        <v/>
      </c>
      <c r="G560" t="str">
        <f>IFERROR(AVERAGEIFS('HeartRate-2022-03-21-1647950188'!$B:$B,'HeartRate-2022-03-21-1647950188'!$A:$A,Data_Extraction!G$2,'HeartRate-2022-03-21-1647950188'!$C:$C,Data_Extraction!$A560),"")</f>
        <v/>
      </c>
      <c r="H560" t="str">
        <f>IFERROR(AVERAGEIFS('HeartRate-2022-03-21-1647950188'!$B:$B,'HeartRate-2022-03-21-1647950188'!$A:$A,Data_Extraction!H$2,'HeartRate-2022-03-21-1647950188'!$C:$C,Data_Extraction!$A560),"")</f>
        <v/>
      </c>
      <c r="I560" t="str">
        <f>IFERROR(AVERAGEIFS('HeartRate-2022-03-21-1647950188'!$B:$B,'HeartRate-2022-03-21-1647950188'!$A:$A,Data_Extraction!I$2,'HeartRate-2022-03-21-1647950188'!$C:$C,Data_Extraction!$A560),"")</f>
        <v/>
      </c>
      <c r="J560" s="8">
        <f t="shared" si="49"/>
        <v>116</v>
      </c>
      <c r="N560" s="11">
        <f>Data_Extraction!A560</f>
        <v>44634.504155092596</v>
      </c>
      <c r="O560" s="15">
        <f t="shared" si="50"/>
        <v>44634</v>
      </c>
      <c r="P560" s="16">
        <f t="shared" si="51"/>
        <v>0.50415509259259261</v>
      </c>
      <c r="Q560" s="12">
        <f>IF(Data_Extraction!B560="",Data_Extraction!$J560*(Q$1),Data_Extraction!B560)</f>
        <v>116</v>
      </c>
      <c r="R560" s="12">
        <f>IF(Data_Extraction!C560="",Data_Extraction!$J560*(R$1),Data_Extraction!C560)</f>
        <v>106.72</v>
      </c>
      <c r="S560" s="12">
        <f>IF(Data_Extraction!D560="",Data_Extraction!$J560*(S$1),Data_Extraction!D560)</f>
        <v>120.64</v>
      </c>
      <c r="T560" s="12">
        <f>IF(Data_Extraction!E560="",Data_Extraction!$J560*(T$1),Data_Extraction!E560)</f>
        <v>110.19999999999999</v>
      </c>
      <c r="U560" s="12">
        <f>IF(Data_Extraction!F560="",Data_Extraction!$J560*(U$1),Data_Extraction!F560)</f>
        <v>113.67999999999999</v>
      </c>
      <c r="V560" s="12">
        <f>IF(Data_Extraction!G560="",Data_Extraction!$J560*(V$1),Data_Extraction!G560)</f>
        <v>105.56</v>
      </c>
      <c r="W560" s="12">
        <f>IF(Data_Extraction!H560="",Data_Extraction!$J560*(W$1),Data_Extraction!H560)</f>
        <v>124.12</v>
      </c>
      <c r="X560" s="12">
        <f>IF(Data_Extraction!I560="",Data_Extraction!$J560*(X$1),Data_Extraction!I560)</f>
        <v>112.52</v>
      </c>
      <c r="Y560" s="13">
        <f t="shared" si="48"/>
        <v>113.67999999999999</v>
      </c>
      <c r="Z560" s="17" t="str">
        <f t="shared" si="52"/>
        <v>Afternoon</v>
      </c>
      <c r="AA560" s="14" t="str">
        <f>VLOOKUP($N560,'HeartRate-2022-03-21-1647950188'!$C:$G,2,0)</f>
        <v>Hands on</v>
      </c>
      <c r="AB560" s="14" t="str">
        <f>VLOOKUP($N560,'HeartRate-2022-03-21-1647950188'!$C:$G,3,0)</f>
        <v>Off Campus</v>
      </c>
      <c r="AC560" s="14" t="str">
        <f>VLOOKUP($N560,'HeartRate-2022-03-21-1647950188'!$C:$G,4,0)</f>
        <v>Standing</v>
      </c>
      <c r="AD560" s="14" t="str">
        <f>VLOOKUP($N560,'HeartRate-2022-03-21-1647950188'!$C:$G,5,0)</f>
        <v>Technical Contexts</v>
      </c>
      <c r="AE560">
        <f t="shared" si="53"/>
        <v>0</v>
      </c>
      <c r="AF560" s="18">
        <v>44634</v>
      </c>
      <c r="AG560" s="19">
        <v>0.50415509259259261</v>
      </c>
    </row>
    <row r="561" spans="1:33" x14ac:dyDescent="0.3">
      <c r="A561" s="5">
        <v>44634.504166666666</v>
      </c>
      <c r="B561" t="str">
        <f>IFERROR(AVERAGEIFS('HeartRate-2022-03-21-1647950188'!$B:$B,'HeartRate-2022-03-21-1647950188'!$A:$A,Data_Extraction!B$2,'HeartRate-2022-03-21-1647950188'!$C:$C,Data_Extraction!$A561),"")</f>
        <v/>
      </c>
      <c r="C561">
        <f>IFERROR(AVERAGEIFS('HeartRate-2022-03-21-1647950188'!$B:$B,'HeartRate-2022-03-21-1647950188'!$A:$A,Data_Extraction!C$2,'HeartRate-2022-03-21-1647950188'!$C:$C,Data_Extraction!$A561),"")</f>
        <v>84</v>
      </c>
      <c r="D561" t="str">
        <f>IFERROR(AVERAGEIFS('HeartRate-2022-03-21-1647950188'!$B:$B,'HeartRate-2022-03-21-1647950188'!$A:$A,Data_Extraction!D$2,'HeartRate-2022-03-21-1647950188'!$C:$C,Data_Extraction!$A561),"")</f>
        <v/>
      </c>
      <c r="E561" t="str">
        <f>IFERROR(AVERAGEIFS('HeartRate-2022-03-21-1647950188'!$B:$B,'HeartRate-2022-03-21-1647950188'!$A:$A,Data_Extraction!E$2,'HeartRate-2022-03-21-1647950188'!$C:$C,Data_Extraction!$A561),"")</f>
        <v/>
      </c>
      <c r="F561" t="str">
        <f>IFERROR(AVERAGEIFS('HeartRate-2022-03-21-1647950188'!$B:$B,'HeartRate-2022-03-21-1647950188'!$A:$A,Data_Extraction!F$2,'HeartRate-2022-03-21-1647950188'!$C:$C,Data_Extraction!$A561),"")</f>
        <v/>
      </c>
      <c r="G561">
        <f>IFERROR(AVERAGEIFS('HeartRate-2022-03-21-1647950188'!$B:$B,'HeartRate-2022-03-21-1647950188'!$A:$A,Data_Extraction!G$2,'HeartRate-2022-03-21-1647950188'!$C:$C,Data_Extraction!$A561),"")</f>
        <v>128</v>
      </c>
      <c r="H561">
        <f>IFERROR(AVERAGEIFS('HeartRate-2022-03-21-1647950188'!$B:$B,'HeartRate-2022-03-21-1647950188'!$A:$A,Data_Extraction!H$2,'HeartRate-2022-03-21-1647950188'!$C:$C,Data_Extraction!$A561),"")</f>
        <v>94</v>
      </c>
      <c r="I561" t="str">
        <f>IFERROR(AVERAGEIFS('HeartRate-2022-03-21-1647950188'!$B:$B,'HeartRate-2022-03-21-1647950188'!$A:$A,Data_Extraction!I$2,'HeartRate-2022-03-21-1647950188'!$C:$C,Data_Extraction!$A561),"")</f>
        <v/>
      </c>
      <c r="J561" s="8">
        <f t="shared" si="49"/>
        <v>102</v>
      </c>
      <c r="N561" s="11">
        <f>Data_Extraction!A561</f>
        <v>44634.504166666666</v>
      </c>
      <c r="O561" s="15">
        <f t="shared" si="50"/>
        <v>44634</v>
      </c>
      <c r="P561" s="16">
        <f t="shared" si="51"/>
        <v>0.50416666666666665</v>
      </c>
      <c r="Q561" s="12">
        <f>IF(Data_Extraction!B561="",Data_Extraction!$J561*(Q$1),Data_Extraction!B561)</f>
        <v>91.8</v>
      </c>
      <c r="R561" s="12">
        <f>IF(Data_Extraction!C561="",Data_Extraction!$J561*(R$1),Data_Extraction!C561)</f>
        <v>84</v>
      </c>
      <c r="S561" s="12">
        <f>IF(Data_Extraction!D561="",Data_Extraction!$J561*(S$1),Data_Extraction!D561)</f>
        <v>106.08</v>
      </c>
      <c r="T561" s="12">
        <f>IF(Data_Extraction!E561="",Data_Extraction!$J561*(T$1),Data_Extraction!E561)</f>
        <v>96.899999999999991</v>
      </c>
      <c r="U561" s="12">
        <f>IF(Data_Extraction!F561="",Data_Extraction!$J561*(U$1),Data_Extraction!F561)</f>
        <v>99.96</v>
      </c>
      <c r="V561" s="12">
        <f>IF(Data_Extraction!G561="",Data_Extraction!$J561*(V$1),Data_Extraction!G561)</f>
        <v>128</v>
      </c>
      <c r="W561" s="12">
        <f>IF(Data_Extraction!H561="",Data_Extraction!$J561*(W$1),Data_Extraction!H561)</f>
        <v>94</v>
      </c>
      <c r="X561" s="12">
        <f>IF(Data_Extraction!I561="",Data_Extraction!$J561*(X$1),Data_Extraction!I561)</f>
        <v>98.94</v>
      </c>
      <c r="Y561" s="13">
        <f t="shared" si="48"/>
        <v>99.960000000000008</v>
      </c>
      <c r="Z561" s="17" t="str">
        <f t="shared" si="52"/>
        <v>Afternoon</v>
      </c>
      <c r="AA561" s="14" t="str">
        <f>VLOOKUP($N561,'HeartRate-2022-03-21-1647950188'!$C:$G,2,0)</f>
        <v>Hands on</v>
      </c>
      <c r="AB561" s="14" t="str">
        <f>VLOOKUP($N561,'HeartRate-2022-03-21-1647950188'!$C:$G,3,0)</f>
        <v>Off Campus</v>
      </c>
      <c r="AC561" s="14" t="str">
        <f>VLOOKUP($N561,'HeartRate-2022-03-21-1647950188'!$C:$G,4,0)</f>
        <v>Standing</v>
      </c>
      <c r="AD561" s="14" t="str">
        <f>VLOOKUP($N561,'HeartRate-2022-03-21-1647950188'!$C:$G,5,0)</f>
        <v>Technical Contexts</v>
      </c>
      <c r="AE561">
        <f t="shared" si="53"/>
        <v>0</v>
      </c>
      <c r="AF561" s="18">
        <v>44634</v>
      </c>
      <c r="AG561" s="19">
        <v>0.50416666666666665</v>
      </c>
    </row>
    <row r="562" spans="1:33" x14ac:dyDescent="0.3">
      <c r="A562" s="5">
        <v>44634.504386574074</v>
      </c>
      <c r="B562" t="str">
        <f>IFERROR(AVERAGEIFS('HeartRate-2022-03-21-1647950188'!$B:$B,'HeartRate-2022-03-21-1647950188'!$A:$A,Data_Extraction!B$2,'HeartRate-2022-03-21-1647950188'!$C:$C,Data_Extraction!$A562),"")</f>
        <v/>
      </c>
      <c r="C562" t="str">
        <f>IFERROR(AVERAGEIFS('HeartRate-2022-03-21-1647950188'!$B:$B,'HeartRate-2022-03-21-1647950188'!$A:$A,Data_Extraction!C$2,'HeartRate-2022-03-21-1647950188'!$C:$C,Data_Extraction!$A562),"")</f>
        <v/>
      </c>
      <c r="D562" t="str">
        <f>IFERROR(AVERAGEIFS('HeartRate-2022-03-21-1647950188'!$B:$B,'HeartRate-2022-03-21-1647950188'!$A:$A,Data_Extraction!D$2,'HeartRate-2022-03-21-1647950188'!$C:$C,Data_Extraction!$A562),"")</f>
        <v/>
      </c>
      <c r="E562" t="str">
        <f>IFERROR(AVERAGEIFS('HeartRate-2022-03-21-1647950188'!$B:$B,'HeartRate-2022-03-21-1647950188'!$A:$A,Data_Extraction!E$2,'HeartRate-2022-03-21-1647950188'!$C:$C,Data_Extraction!$A562),"")</f>
        <v/>
      </c>
      <c r="F562" t="str">
        <f>IFERROR(AVERAGEIFS('HeartRate-2022-03-21-1647950188'!$B:$B,'HeartRate-2022-03-21-1647950188'!$A:$A,Data_Extraction!F$2,'HeartRate-2022-03-21-1647950188'!$C:$C,Data_Extraction!$A562),"")</f>
        <v/>
      </c>
      <c r="G562">
        <f>IFERROR(AVERAGEIFS('HeartRate-2022-03-21-1647950188'!$B:$B,'HeartRate-2022-03-21-1647950188'!$A:$A,Data_Extraction!G$2,'HeartRate-2022-03-21-1647950188'!$C:$C,Data_Extraction!$A562),"")</f>
        <v>81</v>
      </c>
      <c r="H562" t="str">
        <f>IFERROR(AVERAGEIFS('HeartRate-2022-03-21-1647950188'!$B:$B,'HeartRate-2022-03-21-1647950188'!$A:$A,Data_Extraction!H$2,'HeartRate-2022-03-21-1647950188'!$C:$C,Data_Extraction!$A562),"")</f>
        <v/>
      </c>
      <c r="I562" t="str">
        <f>IFERROR(AVERAGEIFS('HeartRate-2022-03-21-1647950188'!$B:$B,'HeartRate-2022-03-21-1647950188'!$A:$A,Data_Extraction!I$2,'HeartRate-2022-03-21-1647950188'!$C:$C,Data_Extraction!$A562),"")</f>
        <v/>
      </c>
      <c r="J562" s="8">
        <f t="shared" si="49"/>
        <v>81</v>
      </c>
      <c r="N562" s="11">
        <f>Data_Extraction!A562</f>
        <v>44634.504386574074</v>
      </c>
      <c r="O562" s="15">
        <f t="shared" si="50"/>
        <v>44634</v>
      </c>
      <c r="P562" s="16">
        <f t="shared" si="51"/>
        <v>0.50438657407407406</v>
      </c>
      <c r="Q562" s="12">
        <f>IF(Data_Extraction!B562="",Data_Extraction!$J562*(Q$1),Data_Extraction!B562)</f>
        <v>72.900000000000006</v>
      </c>
      <c r="R562" s="12">
        <f>IF(Data_Extraction!C562="",Data_Extraction!$J562*(R$1),Data_Extraction!C562)</f>
        <v>74.52000000000001</v>
      </c>
      <c r="S562" s="12">
        <f>IF(Data_Extraction!D562="",Data_Extraction!$J562*(S$1),Data_Extraction!D562)</f>
        <v>84.240000000000009</v>
      </c>
      <c r="T562" s="12">
        <f>IF(Data_Extraction!E562="",Data_Extraction!$J562*(T$1),Data_Extraction!E562)</f>
        <v>76.95</v>
      </c>
      <c r="U562" s="12">
        <f>IF(Data_Extraction!F562="",Data_Extraction!$J562*(U$1),Data_Extraction!F562)</f>
        <v>79.38</v>
      </c>
      <c r="V562" s="12">
        <f>IF(Data_Extraction!G562="",Data_Extraction!$J562*(V$1),Data_Extraction!G562)</f>
        <v>81</v>
      </c>
      <c r="W562" s="12">
        <f>IF(Data_Extraction!H562="",Data_Extraction!$J562*(W$1),Data_Extraction!H562)</f>
        <v>86.67</v>
      </c>
      <c r="X562" s="12">
        <f>IF(Data_Extraction!I562="",Data_Extraction!$J562*(X$1),Data_Extraction!I562)</f>
        <v>78.569999999999993</v>
      </c>
      <c r="Y562" s="13">
        <f t="shared" si="48"/>
        <v>79.278750000000002</v>
      </c>
      <c r="Z562" s="17" t="str">
        <f t="shared" si="52"/>
        <v>Afternoon</v>
      </c>
      <c r="AA562" s="14" t="str">
        <f>VLOOKUP($N562,'HeartRate-2022-03-21-1647950188'!$C:$G,2,0)</f>
        <v>Hands on</v>
      </c>
      <c r="AB562" s="14" t="str">
        <f>VLOOKUP($N562,'HeartRate-2022-03-21-1647950188'!$C:$G,3,0)</f>
        <v>Off Campus</v>
      </c>
      <c r="AC562" s="14" t="str">
        <f>VLOOKUP($N562,'HeartRate-2022-03-21-1647950188'!$C:$G,4,0)</f>
        <v>Standing</v>
      </c>
      <c r="AD562" s="14" t="str">
        <f>VLOOKUP($N562,'HeartRate-2022-03-21-1647950188'!$C:$G,5,0)</f>
        <v>Technical Contexts</v>
      </c>
      <c r="AE562">
        <f t="shared" si="53"/>
        <v>0</v>
      </c>
      <c r="AF562" s="18">
        <v>44634</v>
      </c>
      <c r="AG562" s="19">
        <v>0.50438657407407406</v>
      </c>
    </row>
    <row r="563" spans="1:33" x14ac:dyDescent="0.3">
      <c r="A563" s="5">
        <v>44634.504803240743</v>
      </c>
      <c r="B563" t="str">
        <f>IFERROR(AVERAGEIFS('HeartRate-2022-03-21-1647950188'!$B:$B,'HeartRate-2022-03-21-1647950188'!$A:$A,Data_Extraction!B$2,'HeartRate-2022-03-21-1647950188'!$C:$C,Data_Extraction!$A563),"")</f>
        <v/>
      </c>
      <c r="C563" t="str">
        <f>IFERROR(AVERAGEIFS('HeartRate-2022-03-21-1647950188'!$B:$B,'HeartRate-2022-03-21-1647950188'!$A:$A,Data_Extraction!C$2,'HeartRate-2022-03-21-1647950188'!$C:$C,Data_Extraction!$A563),"")</f>
        <v/>
      </c>
      <c r="D563" t="str">
        <f>IFERROR(AVERAGEIFS('HeartRate-2022-03-21-1647950188'!$B:$B,'HeartRate-2022-03-21-1647950188'!$A:$A,Data_Extraction!D$2,'HeartRate-2022-03-21-1647950188'!$C:$C,Data_Extraction!$A563),"")</f>
        <v/>
      </c>
      <c r="E563" t="str">
        <f>IFERROR(AVERAGEIFS('HeartRate-2022-03-21-1647950188'!$B:$B,'HeartRate-2022-03-21-1647950188'!$A:$A,Data_Extraction!E$2,'HeartRate-2022-03-21-1647950188'!$C:$C,Data_Extraction!$A563),"")</f>
        <v/>
      </c>
      <c r="F563" t="str">
        <f>IFERROR(AVERAGEIFS('HeartRate-2022-03-21-1647950188'!$B:$B,'HeartRate-2022-03-21-1647950188'!$A:$A,Data_Extraction!F$2,'HeartRate-2022-03-21-1647950188'!$C:$C,Data_Extraction!$A563),"")</f>
        <v/>
      </c>
      <c r="G563">
        <f>IFERROR(AVERAGEIFS('HeartRate-2022-03-21-1647950188'!$B:$B,'HeartRate-2022-03-21-1647950188'!$A:$A,Data_Extraction!G$2,'HeartRate-2022-03-21-1647950188'!$C:$C,Data_Extraction!$A563),"")</f>
        <v>82</v>
      </c>
      <c r="H563" t="str">
        <f>IFERROR(AVERAGEIFS('HeartRate-2022-03-21-1647950188'!$B:$B,'HeartRate-2022-03-21-1647950188'!$A:$A,Data_Extraction!H$2,'HeartRate-2022-03-21-1647950188'!$C:$C,Data_Extraction!$A563),"")</f>
        <v/>
      </c>
      <c r="I563" t="str">
        <f>IFERROR(AVERAGEIFS('HeartRate-2022-03-21-1647950188'!$B:$B,'HeartRate-2022-03-21-1647950188'!$A:$A,Data_Extraction!I$2,'HeartRate-2022-03-21-1647950188'!$C:$C,Data_Extraction!$A563),"")</f>
        <v/>
      </c>
      <c r="J563" s="8">
        <f t="shared" si="49"/>
        <v>82</v>
      </c>
      <c r="N563" s="11">
        <f>Data_Extraction!A563</f>
        <v>44634.504803240743</v>
      </c>
      <c r="O563" s="15">
        <f t="shared" si="50"/>
        <v>44634</v>
      </c>
      <c r="P563" s="16">
        <f t="shared" si="51"/>
        <v>0.50480324074074068</v>
      </c>
      <c r="Q563" s="12">
        <f>IF(Data_Extraction!B563="",Data_Extraction!$J563*(Q$1),Data_Extraction!B563)</f>
        <v>73.8</v>
      </c>
      <c r="R563" s="12">
        <f>IF(Data_Extraction!C563="",Data_Extraction!$J563*(R$1),Data_Extraction!C563)</f>
        <v>75.44</v>
      </c>
      <c r="S563" s="12">
        <f>IF(Data_Extraction!D563="",Data_Extraction!$J563*(S$1),Data_Extraction!D563)</f>
        <v>85.28</v>
      </c>
      <c r="T563" s="12">
        <f>IF(Data_Extraction!E563="",Data_Extraction!$J563*(T$1),Data_Extraction!E563)</f>
        <v>77.899999999999991</v>
      </c>
      <c r="U563" s="12">
        <f>IF(Data_Extraction!F563="",Data_Extraction!$J563*(U$1),Data_Extraction!F563)</f>
        <v>80.36</v>
      </c>
      <c r="V563" s="12">
        <f>IF(Data_Extraction!G563="",Data_Extraction!$J563*(V$1),Data_Extraction!G563)</f>
        <v>82</v>
      </c>
      <c r="W563" s="12">
        <f>IF(Data_Extraction!H563="",Data_Extraction!$J563*(W$1),Data_Extraction!H563)</f>
        <v>87.740000000000009</v>
      </c>
      <c r="X563" s="12">
        <f>IF(Data_Extraction!I563="",Data_Extraction!$J563*(X$1),Data_Extraction!I563)</f>
        <v>79.539999999999992</v>
      </c>
      <c r="Y563" s="13">
        <f t="shared" si="48"/>
        <v>80.257499999999993</v>
      </c>
      <c r="Z563" s="17" t="str">
        <f t="shared" si="52"/>
        <v>Afternoon</v>
      </c>
      <c r="AA563" s="14" t="str">
        <f>VLOOKUP($N563,'HeartRate-2022-03-21-1647950188'!$C:$G,2,0)</f>
        <v>Hands on</v>
      </c>
      <c r="AB563" s="14" t="str">
        <f>VLOOKUP($N563,'HeartRate-2022-03-21-1647950188'!$C:$G,3,0)</f>
        <v>Off Campus</v>
      </c>
      <c r="AC563" s="14" t="str">
        <f>VLOOKUP($N563,'HeartRate-2022-03-21-1647950188'!$C:$G,4,0)</f>
        <v>Standing</v>
      </c>
      <c r="AD563" s="14" t="str">
        <f>VLOOKUP($N563,'HeartRate-2022-03-21-1647950188'!$C:$G,5,0)</f>
        <v>Technical Contexts</v>
      </c>
      <c r="AE563">
        <f t="shared" si="53"/>
        <v>0</v>
      </c>
      <c r="AF563" s="18">
        <v>44634</v>
      </c>
      <c r="AG563" s="19">
        <v>0.50480324074074068</v>
      </c>
    </row>
    <row r="564" spans="1:33" x14ac:dyDescent="0.3">
      <c r="A564" s="5">
        <v>44634.504849537036</v>
      </c>
      <c r="B564">
        <f>IFERROR(AVERAGEIFS('HeartRate-2022-03-21-1647950188'!$B:$B,'HeartRate-2022-03-21-1647950188'!$A:$A,Data_Extraction!B$2,'HeartRate-2022-03-21-1647950188'!$C:$C,Data_Extraction!$A564),"")</f>
        <v>93</v>
      </c>
      <c r="C564" t="str">
        <f>IFERROR(AVERAGEIFS('HeartRate-2022-03-21-1647950188'!$B:$B,'HeartRate-2022-03-21-1647950188'!$A:$A,Data_Extraction!C$2,'HeartRate-2022-03-21-1647950188'!$C:$C,Data_Extraction!$A564),"")</f>
        <v/>
      </c>
      <c r="D564" t="str">
        <f>IFERROR(AVERAGEIFS('HeartRate-2022-03-21-1647950188'!$B:$B,'HeartRate-2022-03-21-1647950188'!$A:$A,Data_Extraction!D$2,'HeartRate-2022-03-21-1647950188'!$C:$C,Data_Extraction!$A564),"")</f>
        <v/>
      </c>
      <c r="E564" t="str">
        <f>IFERROR(AVERAGEIFS('HeartRate-2022-03-21-1647950188'!$B:$B,'HeartRate-2022-03-21-1647950188'!$A:$A,Data_Extraction!E$2,'HeartRate-2022-03-21-1647950188'!$C:$C,Data_Extraction!$A564),"")</f>
        <v/>
      </c>
      <c r="F564" t="str">
        <f>IFERROR(AVERAGEIFS('HeartRate-2022-03-21-1647950188'!$B:$B,'HeartRate-2022-03-21-1647950188'!$A:$A,Data_Extraction!F$2,'HeartRate-2022-03-21-1647950188'!$C:$C,Data_Extraction!$A564),"")</f>
        <v/>
      </c>
      <c r="G564" t="str">
        <f>IFERROR(AVERAGEIFS('HeartRate-2022-03-21-1647950188'!$B:$B,'HeartRate-2022-03-21-1647950188'!$A:$A,Data_Extraction!G$2,'HeartRate-2022-03-21-1647950188'!$C:$C,Data_Extraction!$A564),"")</f>
        <v/>
      </c>
      <c r="H564" t="str">
        <f>IFERROR(AVERAGEIFS('HeartRate-2022-03-21-1647950188'!$B:$B,'HeartRate-2022-03-21-1647950188'!$A:$A,Data_Extraction!H$2,'HeartRate-2022-03-21-1647950188'!$C:$C,Data_Extraction!$A564),"")</f>
        <v/>
      </c>
      <c r="I564">
        <f>IFERROR(AVERAGEIFS('HeartRate-2022-03-21-1647950188'!$B:$B,'HeartRate-2022-03-21-1647950188'!$A:$A,Data_Extraction!I$2,'HeartRate-2022-03-21-1647950188'!$C:$C,Data_Extraction!$A564),"")</f>
        <v>70</v>
      </c>
      <c r="J564" s="8">
        <f t="shared" si="49"/>
        <v>81.5</v>
      </c>
      <c r="N564" s="11">
        <f>Data_Extraction!A564</f>
        <v>44634.504849537036</v>
      </c>
      <c r="O564" s="15">
        <f t="shared" si="50"/>
        <v>44634</v>
      </c>
      <c r="P564" s="16">
        <f t="shared" si="51"/>
        <v>0.50484953703703705</v>
      </c>
      <c r="Q564" s="12">
        <f>IF(Data_Extraction!B564="",Data_Extraction!$J564*(Q$1),Data_Extraction!B564)</f>
        <v>93</v>
      </c>
      <c r="R564" s="12">
        <f>IF(Data_Extraction!C564="",Data_Extraction!$J564*(R$1),Data_Extraction!C564)</f>
        <v>74.98</v>
      </c>
      <c r="S564" s="12">
        <f>IF(Data_Extraction!D564="",Data_Extraction!$J564*(S$1),Data_Extraction!D564)</f>
        <v>84.76</v>
      </c>
      <c r="T564" s="12">
        <f>IF(Data_Extraction!E564="",Data_Extraction!$J564*(T$1),Data_Extraction!E564)</f>
        <v>77.424999999999997</v>
      </c>
      <c r="U564" s="12">
        <f>IF(Data_Extraction!F564="",Data_Extraction!$J564*(U$1),Data_Extraction!F564)</f>
        <v>79.87</v>
      </c>
      <c r="V564" s="12">
        <f>IF(Data_Extraction!G564="",Data_Extraction!$J564*(V$1),Data_Extraction!G564)</f>
        <v>74.165000000000006</v>
      </c>
      <c r="W564" s="12">
        <f>IF(Data_Extraction!H564="",Data_Extraction!$J564*(W$1),Data_Extraction!H564)</f>
        <v>87.204999999999998</v>
      </c>
      <c r="X564" s="12">
        <f>IF(Data_Extraction!I564="",Data_Extraction!$J564*(X$1),Data_Extraction!I564)</f>
        <v>70</v>
      </c>
      <c r="Y564" s="13">
        <f t="shared" si="48"/>
        <v>80.175625000000011</v>
      </c>
      <c r="Z564" s="17" t="str">
        <f t="shared" si="52"/>
        <v>Afternoon</v>
      </c>
      <c r="AA564" s="14" t="str">
        <f>VLOOKUP($N564,'HeartRate-2022-03-21-1647950188'!$C:$G,2,0)</f>
        <v>Hands on</v>
      </c>
      <c r="AB564" s="14" t="str">
        <f>VLOOKUP($N564,'HeartRate-2022-03-21-1647950188'!$C:$G,3,0)</f>
        <v>Off Campus</v>
      </c>
      <c r="AC564" s="14" t="str">
        <f>VLOOKUP($N564,'HeartRate-2022-03-21-1647950188'!$C:$G,4,0)</f>
        <v>Standing</v>
      </c>
      <c r="AD564" s="14" t="str">
        <f>VLOOKUP($N564,'HeartRate-2022-03-21-1647950188'!$C:$G,5,0)</f>
        <v>Technical Contexts</v>
      </c>
      <c r="AE564">
        <f t="shared" si="53"/>
        <v>0</v>
      </c>
      <c r="AF564" s="18">
        <v>44634</v>
      </c>
      <c r="AG564" s="19">
        <v>0.50484953703703705</v>
      </c>
    </row>
    <row r="565" spans="1:33" x14ac:dyDescent="0.3">
      <c r="A565" s="5">
        <v>44634.505543981482</v>
      </c>
      <c r="B565">
        <f>IFERROR(AVERAGEIFS('HeartRate-2022-03-21-1647950188'!$B:$B,'HeartRate-2022-03-21-1647950188'!$A:$A,Data_Extraction!B$2,'HeartRate-2022-03-21-1647950188'!$C:$C,Data_Extraction!$A565),"")</f>
        <v>115</v>
      </c>
      <c r="C565" t="str">
        <f>IFERROR(AVERAGEIFS('HeartRate-2022-03-21-1647950188'!$B:$B,'HeartRate-2022-03-21-1647950188'!$A:$A,Data_Extraction!C$2,'HeartRate-2022-03-21-1647950188'!$C:$C,Data_Extraction!$A565),"")</f>
        <v/>
      </c>
      <c r="D565" t="str">
        <f>IFERROR(AVERAGEIFS('HeartRate-2022-03-21-1647950188'!$B:$B,'HeartRate-2022-03-21-1647950188'!$A:$A,Data_Extraction!D$2,'HeartRate-2022-03-21-1647950188'!$C:$C,Data_Extraction!$A565),"")</f>
        <v/>
      </c>
      <c r="E565" t="str">
        <f>IFERROR(AVERAGEIFS('HeartRate-2022-03-21-1647950188'!$B:$B,'HeartRate-2022-03-21-1647950188'!$A:$A,Data_Extraction!E$2,'HeartRate-2022-03-21-1647950188'!$C:$C,Data_Extraction!$A565),"")</f>
        <v/>
      </c>
      <c r="F565" t="str">
        <f>IFERROR(AVERAGEIFS('HeartRate-2022-03-21-1647950188'!$B:$B,'HeartRate-2022-03-21-1647950188'!$A:$A,Data_Extraction!F$2,'HeartRate-2022-03-21-1647950188'!$C:$C,Data_Extraction!$A565),"")</f>
        <v/>
      </c>
      <c r="G565" t="str">
        <f>IFERROR(AVERAGEIFS('HeartRate-2022-03-21-1647950188'!$B:$B,'HeartRate-2022-03-21-1647950188'!$A:$A,Data_Extraction!G$2,'HeartRate-2022-03-21-1647950188'!$C:$C,Data_Extraction!$A565),"")</f>
        <v/>
      </c>
      <c r="H565" t="str">
        <f>IFERROR(AVERAGEIFS('HeartRate-2022-03-21-1647950188'!$B:$B,'HeartRate-2022-03-21-1647950188'!$A:$A,Data_Extraction!H$2,'HeartRate-2022-03-21-1647950188'!$C:$C,Data_Extraction!$A565),"")</f>
        <v/>
      </c>
      <c r="I565">
        <f>IFERROR(AVERAGEIFS('HeartRate-2022-03-21-1647950188'!$B:$B,'HeartRate-2022-03-21-1647950188'!$A:$A,Data_Extraction!I$2,'HeartRate-2022-03-21-1647950188'!$C:$C,Data_Extraction!$A565),"")</f>
        <v>69</v>
      </c>
      <c r="J565" s="8">
        <f t="shared" si="49"/>
        <v>92</v>
      </c>
      <c r="N565" s="11">
        <f>Data_Extraction!A565</f>
        <v>44634.505543981482</v>
      </c>
      <c r="O565" s="15">
        <f t="shared" si="50"/>
        <v>44634</v>
      </c>
      <c r="P565" s="16">
        <f t="shared" si="51"/>
        <v>0.5055439814814815</v>
      </c>
      <c r="Q565" s="12">
        <f>IF(Data_Extraction!B565="",Data_Extraction!$J565*(Q$1),Data_Extraction!B565)</f>
        <v>115</v>
      </c>
      <c r="R565" s="12">
        <f>IF(Data_Extraction!C565="",Data_Extraction!$J565*(R$1),Data_Extraction!C565)</f>
        <v>84.64</v>
      </c>
      <c r="S565" s="12">
        <f>IF(Data_Extraction!D565="",Data_Extraction!$J565*(S$1),Data_Extraction!D565)</f>
        <v>95.68</v>
      </c>
      <c r="T565" s="12">
        <f>IF(Data_Extraction!E565="",Data_Extraction!$J565*(T$1),Data_Extraction!E565)</f>
        <v>87.399999999999991</v>
      </c>
      <c r="U565" s="12">
        <f>IF(Data_Extraction!F565="",Data_Extraction!$J565*(U$1),Data_Extraction!F565)</f>
        <v>90.16</v>
      </c>
      <c r="V565" s="12">
        <f>IF(Data_Extraction!G565="",Data_Extraction!$J565*(V$1),Data_Extraction!G565)</f>
        <v>83.72</v>
      </c>
      <c r="W565" s="12">
        <f>IF(Data_Extraction!H565="",Data_Extraction!$J565*(W$1),Data_Extraction!H565)</f>
        <v>98.440000000000012</v>
      </c>
      <c r="X565" s="12">
        <f>IF(Data_Extraction!I565="",Data_Extraction!$J565*(X$1),Data_Extraction!I565)</f>
        <v>69</v>
      </c>
      <c r="Y565" s="13">
        <f t="shared" si="48"/>
        <v>90.50500000000001</v>
      </c>
      <c r="Z565" s="17" t="str">
        <f t="shared" si="52"/>
        <v>Afternoon</v>
      </c>
      <c r="AA565" s="14" t="str">
        <f>VLOOKUP($N565,'HeartRate-2022-03-21-1647950188'!$C:$G,2,0)</f>
        <v>Hands on</v>
      </c>
      <c r="AB565" s="14" t="str">
        <f>VLOOKUP($N565,'HeartRate-2022-03-21-1647950188'!$C:$G,3,0)</f>
        <v>Off Campus</v>
      </c>
      <c r="AC565" s="14" t="str">
        <f>VLOOKUP($N565,'HeartRate-2022-03-21-1647950188'!$C:$G,4,0)</f>
        <v>Standing</v>
      </c>
      <c r="AD565" s="14" t="str">
        <f>VLOOKUP($N565,'HeartRate-2022-03-21-1647950188'!$C:$G,5,0)</f>
        <v>Technical Contexts</v>
      </c>
      <c r="AE565">
        <f t="shared" si="53"/>
        <v>0</v>
      </c>
      <c r="AF565" s="18">
        <v>44634</v>
      </c>
      <c r="AG565" s="19">
        <v>0.5055439814814815</v>
      </c>
    </row>
    <row r="566" spans="1:33" x14ac:dyDescent="0.3">
      <c r="A566" s="5">
        <v>44634.506180555552</v>
      </c>
      <c r="B566" t="str">
        <f>IFERROR(AVERAGEIFS('HeartRate-2022-03-21-1647950188'!$B:$B,'HeartRate-2022-03-21-1647950188'!$A:$A,Data_Extraction!B$2,'HeartRate-2022-03-21-1647950188'!$C:$C,Data_Extraction!$A566),"")</f>
        <v/>
      </c>
      <c r="C566" t="str">
        <f>IFERROR(AVERAGEIFS('HeartRate-2022-03-21-1647950188'!$B:$B,'HeartRate-2022-03-21-1647950188'!$A:$A,Data_Extraction!C$2,'HeartRate-2022-03-21-1647950188'!$C:$C,Data_Extraction!$A566),"")</f>
        <v/>
      </c>
      <c r="D566" t="str">
        <f>IFERROR(AVERAGEIFS('HeartRate-2022-03-21-1647950188'!$B:$B,'HeartRate-2022-03-21-1647950188'!$A:$A,Data_Extraction!D$2,'HeartRate-2022-03-21-1647950188'!$C:$C,Data_Extraction!$A566),"")</f>
        <v/>
      </c>
      <c r="E566" t="str">
        <f>IFERROR(AVERAGEIFS('HeartRate-2022-03-21-1647950188'!$B:$B,'HeartRate-2022-03-21-1647950188'!$A:$A,Data_Extraction!E$2,'HeartRate-2022-03-21-1647950188'!$C:$C,Data_Extraction!$A566),"")</f>
        <v/>
      </c>
      <c r="F566" t="str">
        <f>IFERROR(AVERAGEIFS('HeartRate-2022-03-21-1647950188'!$B:$B,'HeartRate-2022-03-21-1647950188'!$A:$A,Data_Extraction!F$2,'HeartRate-2022-03-21-1647950188'!$C:$C,Data_Extraction!$A566),"")</f>
        <v/>
      </c>
      <c r="G566" t="str">
        <f>IFERROR(AVERAGEIFS('HeartRate-2022-03-21-1647950188'!$B:$B,'HeartRate-2022-03-21-1647950188'!$A:$A,Data_Extraction!G$2,'HeartRate-2022-03-21-1647950188'!$C:$C,Data_Extraction!$A566),"")</f>
        <v/>
      </c>
      <c r="H566">
        <f>IFERROR(AVERAGEIFS('HeartRate-2022-03-21-1647950188'!$B:$B,'HeartRate-2022-03-21-1647950188'!$A:$A,Data_Extraction!H$2,'HeartRate-2022-03-21-1647950188'!$C:$C,Data_Extraction!$A566),"")</f>
        <v>83</v>
      </c>
      <c r="I566" t="str">
        <f>IFERROR(AVERAGEIFS('HeartRate-2022-03-21-1647950188'!$B:$B,'HeartRate-2022-03-21-1647950188'!$A:$A,Data_Extraction!I$2,'HeartRate-2022-03-21-1647950188'!$C:$C,Data_Extraction!$A566),"")</f>
        <v/>
      </c>
      <c r="J566" s="8">
        <f t="shared" si="49"/>
        <v>83</v>
      </c>
      <c r="N566" s="11">
        <f>Data_Extraction!A566</f>
        <v>44634.506180555552</v>
      </c>
      <c r="O566" s="15">
        <f t="shared" si="50"/>
        <v>44634</v>
      </c>
      <c r="P566" s="16">
        <f t="shared" si="51"/>
        <v>0.50618055555555552</v>
      </c>
      <c r="Q566" s="12">
        <f>IF(Data_Extraction!B566="",Data_Extraction!$J566*(Q$1),Data_Extraction!B566)</f>
        <v>74.7</v>
      </c>
      <c r="R566" s="12">
        <f>IF(Data_Extraction!C566="",Data_Extraction!$J566*(R$1),Data_Extraction!C566)</f>
        <v>76.36</v>
      </c>
      <c r="S566" s="12">
        <f>IF(Data_Extraction!D566="",Data_Extraction!$J566*(S$1),Data_Extraction!D566)</f>
        <v>86.320000000000007</v>
      </c>
      <c r="T566" s="12">
        <f>IF(Data_Extraction!E566="",Data_Extraction!$J566*(T$1),Data_Extraction!E566)</f>
        <v>78.849999999999994</v>
      </c>
      <c r="U566" s="12">
        <f>IF(Data_Extraction!F566="",Data_Extraction!$J566*(U$1),Data_Extraction!F566)</f>
        <v>81.34</v>
      </c>
      <c r="V566" s="12">
        <f>IF(Data_Extraction!G566="",Data_Extraction!$J566*(V$1),Data_Extraction!G566)</f>
        <v>75.53</v>
      </c>
      <c r="W566" s="12">
        <f>IF(Data_Extraction!H566="",Data_Extraction!$J566*(W$1),Data_Extraction!H566)</f>
        <v>83</v>
      </c>
      <c r="X566" s="12">
        <f>IF(Data_Extraction!I566="",Data_Extraction!$J566*(X$1),Data_Extraction!I566)</f>
        <v>80.509999999999991</v>
      </c>
      <c r="Y566" s="13">
        <f t="shared" si="48"/>
        <v>79.576250000000002</v>
      </c>
      <c r="Z566" s="17" t="str">
        <f t="shared" si="52"/>
        <v>Afternoon</v>
      </c>
      <c r="AA566" s="14" t="str">
        <f>VLOOKUP($N566,'HeartRate-2022-03-21-1647950188'!$C:$G,2,0)</f>
        <v>Hands on</v>
      </c>
      <c r="AB566" s="14" t="str">
        <f>VLOOKUP($N566,'HeartRate-2022-03-21-1647950188'!$C:$G,3,0)</f>
        <v>Off Campus</v>
      </c>
      <c r="AC566" s="14" t="str">
        <f>VLOOKUP($N566,'HeartRate-2022-03-21-1647950188'!$C:$G,4,0)</f>
        <v>Standing</v>
      </c>
      <c r="AD566" s="14" t="str">
        <f>VLOOKUP($N566,'HeartRate-2022-03-21-1647950188'!$C:$G,5,0)</f>
        <v>Technical Contexts</v>
      </c>
      <c r="AE566">
        <f t="shared" si="53"/>
        <v>0</v>
      </c>
      <c r="AF566" s="18">
        <v>44634</v>
      </c>
      <c r="AG566" s="19">
        <v>0.50618055555555552</v>
      </c>
    </row>
    <row r="567" spans="1:33" x14ac:dyDescent="0.3">
      <c r="A567" s="5">
        <v>44634.506226851852</v>
      </c>
      <c r="B567" t="str">
        <f>IFERROR(AVERAGEIFS('HeartRate-2022-03-21-1647950188'!$B:$B,'HeartRate-2022-03-21-1647950188'!$A:$A,Data_Extraction!B$2,'HeartRate-2022-03-21-1647950188'!$C:$C,Data_Extraction!$A567),"")</f>
        <v/>
      </c>
      <c r="C567" t="str">
        <f>IFERROR(AVERAGEIFS('HeartRate-2022-03-21-1647950188'!$B:$B,'HeartRate-2022-03-21-1647950188'!$A:$A,Data_Extraction!C$2,'HeartRate-2022-03-21-1647950188'!$C:$C,Data_Extraction!$A567),"")</f>
        <v/>
      </c>
      <c r="D567" t="str">
        <f>IFERROR(AVERAGEIFS('HeartRate-2022-03-21-1647950188'!$B:$B,'HeartRate-2022-03-21-1647950188'!$A:$A,Data_Extraction!D$2,'HeartRate-2022-03-21-1647950188'!$C:$C,Data_Extraction!$A567),"")</f>
        <v/>
      </c>
      <c r="E567" t="str">
        <f>IFERROR(AVERAGEIFS('HeartRate-2022-03-21-1647950188'!$B:$B,'HeartRate-2022-03-21-1647950188'!$A:$A,Data_Extraction!E$2,'HeartRate-2022-03-21-1647950188'!$C:$C,Data_Extraction!$A567),"")</f>
        <v/>
      </c>
      <c r="F567" t="str">
        <f>IFERROR(AVERAGEIFS('HeartRate-2022-03-21-1647950188'!$B:$B,'HeartRate-2022-03-21-1647950188'!$A:$A,Data_Extraction!F$2,'HeartRate-2022-03-21-1647950188'!$C:$C,Data_Extraction!$A567),"")</f>
        <v/>
      </c>
      <c r="G567" t="str">
        <f>IFERROR(AVERAGEIFS('HeartRate-2022-03-21-1647950188'!$B:$B,'HeartRate-2022-03-21-1647950188'!$A:$A,Data_Extraction!G$2,'HeartRate-2022-03-21-1647950188'!$C:$C,Data_Extraction!$A567),"")</f>
        <v/>
      </c>
      <c r="H567" t="str">
        <f>IFERROR(AVERAGEIFS('HeartRate-2022-03-21-1647950188'!$B:$B,'HeartRate-2022-03-21-1647950188'!$A:$A,Data_Extraction!H$2,'HeartRate-2022-03-21-1647950188'!$C:$C,Data_Extraction!$A567),"")</f>
        <v/>
      </c>
      <c r="I567">
        <f>IFERROR(AVERAGEIFS('HeartRate-2022-03-21-1647950188'!$B:$B,'HeartRate-2022-03-21-1647950188'!$A:$A,Data_Extraction!I$2,'HeartRate-2022-03-21-1647950188'!$C:$C,Data_Extraction!$A567),"")</f>
        <v>86</v>
      </c>
      <c r="J567" s="8">
        <f t="shared" si="49"/>
        <v>86</v>
      </c>
      <c r="N567" s="11">
        <f>Data_Extraction!A567</f>
        <v>44634.506226851852</v>
      </c>
      <c r="O567" s="15">
        <f t="shared" si="50"/>
        <v>44634</v>
      </c>
      <c r="P567" s="16">
        <f t="shared" si="51"/>
        <v>0.5062268518518519</v>
      </c>
      <c r="Q567" s="12">
        <f>IF(Data_Extraction!B567="",Data_Extraction!$J567*(Q$1),Data_Extraction!B567)</f>
        <v>77.400000000000006</v>
      </c>
      <c r="R567" s="12">
        <f>IF(Data_Extraction!C567="",Data_Extraction!$J567*(R$1),Data_Extraction!C567)</f>
        <v>79.12</v>
      </c>
      <c r="S567" s="12">
        <f>IF(Data_Extraction!D567="",Data_Extraction!$J567*(S$1),Data_Extraction!D567)</f>
        <v>89.44</v>
      </c>
      <c r="T567" s="12">
        <f>IF(Data_Extraction!E567="",Data_Extraction!$J567*(T$1),Data_Extraction!E567)</f>
        <v>81.7</v>
      </c>
      <c r="U567" s="12">
        <f>IF(Data_Extraction!F567="",Data_Extraction!$J567*(U$1),Data_Extraction!F567)</f>
        <v>84.28</v>
      </c>
      <c r="V567" s="12">
        <f>IF(Data_Extraction!G567="",Data_Extraction!$J567*(V$1),Data_Extraction!G567)</f>
        <v>78.260000000000005</v>
      </c>
      <c r="W567" s="12">
        <f>IF(Data_Extraction!H567="",Data_Extraction!$J567*(W$1),Data_Extraction!H567)</f>
        <v>92.02000000000001</v>
      </c>
      <c r="X567" s="12">
        <f>IF(Data_Extraction!I567="",Data_Extraction!$J567*(X$1),Data_Extraction!I567)</f>
        <v>86</v>
      </c>
      <c r="Y567" s="13">
        <f t="shared" si="48"/>
        <v>83.527500000000003</v>
      </c>
      <c r="Z567" s="17" t="str">
        <f t="shared" si="52"/>
        <v>Afternoon</v>
      </c>
      <c r="AA567" s="14" t="str">
        <f>VLOOKUP($N567,'HeartRate-2022-03-21-1647950188'!$C:$G,2,0)</f>
        <v>Hands on</v>
      </c>
      <c r="AB567" s="14" t="str">
        <f>VLOOKUP($N567,'HeartRate-2022-03-21-1647950188'!$C:$G,3,0)</f>
        <v>Off Campus</v>
      </c>
      <c r="AC567" s="14" t="str">
        <f>VLOOKUP($N567,'HeartRate-2022-03-21-1647950188'!$C:$G,4,0)</f>
        <v>Standing</v>
      </c>
      <c r="AD567" s="14" t="str">
        <f>VLOOKUP($N567,'HeartRate-2022-03-21-1647950188'!$C:$G,5,0)</f>
        <v>Technical Contexts</v>
      </c>
      <c r="AE567">
        <f t="shared" si="53"/>
        <v>0</v>
      </c>
      <c r="AF567" s="18">
        <v>44634</v>
      </c>
      <c r="AG567" s="19">
        <v>0.5062268518518519</v>
      </c>
    </row>
    <row r="568" spans="1:33" x14ac:dyDescent="0.3">
      <c r="A568" s="5">
        <v>44634.506238425929</v>
      </c>
      <c r="B568">
        <f>IFERROR(AVERAGEIFS('HeartRate-2022-03-21-1647950188'!$B:$B,'HeartRate-2022-03-21-1647950188'!$A:$A,Data_Extraction!B$2,'HeartRate-2022-03-21-1647950188'!$C:$C,Data_Extraction!$A568),"")</f>
        <v>117</v>
      </c>
      <c r="C568" t="str">
        <f>IFERROR(AVERAGEIFS('HeartRate-2022-03-21-1647950188'!$B:$B,'HeartRate-2022-03-21-1647950188'!$A:$A,Data_Extraction!C$2,'HeartRate-2022-03-21-1647950188'!$C:$C,Data_Extraction!$A568),"")</f>
        <v/>
      </c>
      <c r="D568" t="str">
        <f>IFERROR(AVERAGEIFS('HeartRate-2022-03-21-1647950188'!$B:$B,'HeartRate-2022-03-21-1647950188'!$A:$A,Data_Extraction!D$2,'HeartRate-2022-03-21-1647950188'!$C:$C,Data_Extraction!$A568),"")</f>
        <v/>
      </c>
      <c r="E568" t="str">
        <f>IFERROR(AVERAGEIFS('HeartRate-2022-03-21-1647950188'!$B:$B,'HeartRate-2022-03-21-1647950188'!$A:$A,Data_Extraction!E$2,'HeartRate-2022-03-21-1647950188'!$C:$C,Data_Extraction!$A568),"")</f>
        <v/>
      </c>
      <c r="F568" t="str">
        <f>IFERROR(AVERAGEIFS('HeartRate-2022-03-21-1647950188'!$B:$B,'HeartRate-2022-03-21-1647950188'!$A:$A,Data_Extraction!F$2,'HeartRate-2022-03-21-1647950188'!$C:$C,Data_Extraction!$A568),"")</f>
        <v/>
      </c>
      <c r="G568" t="str">
        <f>IFERROR(AVERAGEIFS('HeartRate-2022-03-21-1647950188'!$B:$B,'HeartRate-2022-03-21-1647950188'!$A:$A,Data_Extraction!G$2,'HeartRate-2022-03-21-1647950188'!$C:$C,Data_Extraction!$A568),"")</f>
        <v/>
      </c>
      <c r="H568" t="str">
        <f>IFERROR(AVERAGEIFS('HeartRate-2022-03-21-1647950188'!$B:$B,'HeartRate-2022-03-21-1647950188'!$A:$A,Data_Extraction!H$2,'HeartRate-2022-03-21-1647950188'!$C:$C,Data_Extraction!$A568),"")</f>
        <v/>
      </c>
      <c r="I568">
        <f>IFERROR(AVERAGEIFS('HeartRate-2022-03-21-1647950188'!$B:$B,'HeartRate-2022-03-21-1647950188'!$A:$A,Data_Extraction!I$2,'HeartRate-2022-03-21-1647950188'!$C:$C,Data_Extraction!$A568),"")</f>
        <v>77</v>
      </c>
      <c r="J568" s="8">
        <f t="shared" si="49"/>
        <v>97</v>
      </c>
      <c r="N568" s="11">
        <f>Data_Extraction!A568</f>
        <v>44634.506238425929</v>
      </c>
      <c r="O568" s="15">
        <f t="shared" si="50"/>
        <v>44634</v>
      </c>
      <c r="P568" s="16">
        <f t="shared" si="51"/>
        <v>0.50623842592592594</v>
      </c>
      <c r="Q568" s="12">
        <f>IF(Data_Extraction!B568="",Data_Extraction!$J568*(Q$1),Data_Extraction!B568)</f>
        <v>117</v>
      </c>
      <c r="R568" s="12">
        <f>IF(Data_Extraction!C568="",Data_Extraction!$J568*(R$1),Data_Extraction!C568)</f>
        <v>89.240000000000009</v>
      </c>
      <c r="S568" s="12">
        <f>IF(Data_Extraction!D568="",Data_Extraction!$J568*(S$1),Data_Extraction!D568)</f>
        <v>100.88000000000001</v>
      </c>
      <c r="T568" s="12">
        <f>IF(Data_Extraction!E568="",Data_Extraction!$J568*(T$1),Data_Extraction!E568)</f>
        <v>92.149999999999991</v>
      </c>
      <c r="U568" s="12">
        <f>IF(Data_Extraction!F568="",Data_Extraction!$J568*(U$1),Data_Extraction!F568)</f>
        <v>95.06</v>
      </c>
      <c r="V568" s="12">
        <f>IF(Data_Extraction!G568="",Data_Extraction!$J568*(V$1),Data_Extraction!G568)</f>
        <v>88.27</v>
      </c>
      <c r="W568" s="12">
        <f>IF(Data_Extraction!H568="",Data_Extraction!$J568*(W$1),Data_Extraction!H568)</f>
        <v>103.79</v>
      </c>
      <c r="X568" s="12">
        <f>IF(Data_Extraction!I568="",Data_Extraction!$J568*(X$1),Data_Extraction!I568)</f>
        <v>77</v>
      </c>
      <c r="Y568" s="13">
        <f t="shared" si="48"/>
        <v>95.423749999999998</v>
      </c>
      <c r="Z568" s="17" t="str">
        <f t="shared" si="52"/>
        <v>Afternoon</v>
      </c>
      <c r="AA568" s="14" t="str">
        <f>VLOOKUP($N568,'HeartRate-2022-03-21-1647950188'!$C:$G,2,0)</f>
        <v>Hands on</v>
      </c>
      <c r="AB568" s="14" t="str">
        <f>VLOOKUP($N568,'HeartRate-2022-03-21-1647950188'!$C:$G,3,0)</f>
        <v>Off Campus</v>
      </c>
      <c r="AC568" s="14" t="str">
        <f>VLOOKUP($N568,'HeartRate-2022-03-21-1647950188'!$C:$G,4,0)</f>
        <v>Standing</v>
      </c>
      <c r="AD568" s="14" t="str">
        <f>VLOOKUP($N568,'HeartRate-2022-03-21-1647950188'!$C:$G,5,0)</f>
        <v>Technical Contexts</v>
      </c>
      <c r="AE568">
        <f t="shared" si="53"/>
        <v>0</v>
      </c>
      <c r="AF568" s="18">
        <v>44634</v>
      </c>
      <c r="AG568" s="19">
        <v>0.50623842592592594</v>
      </c>
    </row>
    <row r="569" spans="1:33" x14ac:dyDescent="0.3">
      <c r="A569" s="5">
        <v>44634.50640046296</v>
      </c>
      <c r="B569" t="str">
        <f>IFERROR(AVERAGEIFS('HeartRate-2022-03-21-1647950188'!$B:$B,'HeartRate-2022-03-21-1647950188'!$A:$A,Data_Extraction!B$2,'HeartRate-2022-03-21-1647950188'!$C:$C,Data_Extraction!$A569),"")</f>
        <v/>
      </c>
      <c r="C569" t="str">
        <f>IFERROR(AVERAGEIFS('HeartRate-2022-03-21-1647950188'!$B:$B,'HeartRate-2022-03-21-1647950188'!$A:$A,Data_Extraction!C$2,'HeartRate-2022-03-21-1647950188'!$C:$C,Data_Extraction!$A569),"")</f>
        <v/>
      </c>
      <c r="D569" t="str">
        <f>IFERROR(AVERAGEIFS('HeartRate-2022-03-21-1647950188'!$B:$B,'HeartRate-2022-03-21-1647950188'!$A:$A,Data_Extraction!D$2,'HeartRate-2022-03-21-1647950188'!$C:$C,Data_Extraction!$A569),"")</f>
        <v/>
      </c>
      <c r="E569" t="str">
        <f>IFERROR(AVERAGEIFS('HeartRate-2022-03-21-1647950188'!$B:$B,'HeartRate-2022-03-21-1647950188'!$A:$A,Data_Extraction!E$2,'HeartRate-2022-03-21-1647950188'!$C:$C,Data_Extraction!$A569),"")</f>
        <v/>
      </c>
      <c r="F569" t="str">
        <f>IFERROR(AVERAGEIFS('HeartRate-2022-03-21-1647950188'!$B:$B,'HeartRate-2022-03-21-1647950188'!$A:$A,Data_Extraction!F$2,'HeartRate-2022-03-21-1647950188'!$C:$C,Data_Extraction!$A569),"")</f>
        <v/>
      </c>
      <c r="G569" t="str">
        <f>IFERROR(AVERAGEIFS('HeartRate-2022-03-21-1647950188'!$B:$B,'HeartRate-2022-03-21-1647950188'!$A:$A,Data_Extraction!G$2,'HeartRate-2022-03-21-1647950188'!$C:$C,Data_Extraction!$A569),"")</f>
        <v/>
      </c>
      <c r="H569" t="str">
        <f>IFERROR(AVERAGEIFS('HeartRate-2022-03-21-1647950188'!$B:$B,'HeartRate-2022-03-21-1647950188'!$A:$A,Data_Extraction!H$2,'HeartRate-2022-03-21-1647950188'!$C:$C,Data_Extraction!$A569),"")</f>
        <v/>
      </c>
      <c r="I569">
        <f>IFERROR(AVERAGEIFS('HeartRate-2022-03-21-1647950188'!$B:$B,'HeartRate-2022-03-21-1647950188'!$A:$A,Data_Extraction!I$2,'HeartRate-2022-03-21-1647950188'!$C:$C,Data_Extraction!$A569),"")</f>
        <v>88</v>
      </c>
      <c r="J569" s="8">
        <f t="shared" si="49"/>
        <v>88</v>
      </c>
      <c r="N569" s="11">
        <f>Data_Extraction!A569</f>
        <v>44634.50640046296</v>
      </c>
      <c r="O569" s="15">
        <f t="shared" si="50"/>
        <v>44634</v>
      </c>
      <c r="P569" s="16">
        <f t="shared" si="51"/>
        <v>0.50640046296296293</v>
      </c>
      <c r="Q569" s="12">
        <f>IF(Data_Extraction!B569="",Data_Extraction!$J569*(Q$1),Data_Extraction!B569)</f>
        <v>79.2</v>
      </c>
      <c r="R569" s="12">
        <f>IF(Data_Extraction!C569="",Data_Extraction!$J569*(R$1),Data_Extraction!C569)</f>
        <v>80.960000000000008</v>
      </c>
      <c r="S569" s="12">
        <f>IF(Data_Extraction!D569="",Data_Extraction!$J569*(S$1),Data_Extraction!D569)</f>
        <v>91.52000000000001</v>
      </c>
      <c r="T569" s="12">
        <f>IF(Data_Extraction!E569="",Data_Extraction!$J569*(T$1),Data_Extraction!E569)</f>
        <v>83.6</v>
      </c>
      <c r="U569" s="12">
        <f>IF(Data_Extraction!F569="",Data_Extraction!$J569*(U$1),Data_Extraction!F569)</f>
        <v>86.24</v>
      </c>
      <c r="V569" s="12">
        <f>IF(Data_Extraction!G569="",Data_Extraction!$J569*(V$1),Data_Extraction!G569)</f>
        <v>80.08</v>
      </c>
      <c r="W569" s="12">
        <f>IF(Data_Extraction!H569="",Data_Extraction!$J569*(W$1),Data_Extraction!H569)</f>
        <v>94.160000000000011</v>
      </c>
      <c r="X569" s="12">
        <f>IF(Data_Extraction!I569="",Data_Extraction!$J569*(X$1),Data_Extraction!I569)</f>
        <v>88</v>
      </c>
      <c r="Y569" s="13">
        <f t="shared" si="48"/>
        <v>85.47</v>
      </c>
      <c r="Z569" s="17" t="str">
        <f t="shared" si="52"/>
        <v>Afternoon</v>
      </c>
      <c r="AA569" s="14" t="str">
        <f>VLOOKUP($N569,'HeartRate-2022-03-21-1647950188'!$C:$G,2,0)</f>
        <v>Hands on</v>
      </c>
      <c r="AB569" s="14" t="str">
        <f>VLOOKUP($N569,'HeartRate-2022-03-21-1647950188'!$C:$G,3,0)</f>
        <v>Off Campus</v>
      </c>
      <c r="AC569" s="14" t="str">
        <f>VLOOKUP($N569,'HeartRate-2022-03-21-1647950188'!$C:$G,4,0)</f>
        <v>Standing</v>
      </c>
      <c r="AD569" s="14" t="str">
        <f>VLOOKUP($N569,'HeartRate-2022-03-21-1647950188'!$C:$G,5,0)</f>
        <v>Technical Contexts</v>
      </c>
      <c r="AE569">
        <f t="shared" si="53"/>
        <v>0</v>
      </c>
      <c r="AF569" s="18">
        <v>44634</v>
      </c>
      <c r="AG569" s="19">
        <v>0.50640046296296293</v>
      </c>
    </row>
    <row r="570" spans="1:33" x14ac:dyDescent="0.3">
      <c r="A570" s="5">
        <v>44634.506932870368</v>
      </c>
      <c r="B570">
        <f>IFERROR(AVERAGEIFS('HeartRate-2022-03-21-1647950188'!$B:$B,'HeartRate-2022-03-21-1647950188'!$A:$A,Data_Extraction!B$2,'HeartRate-2022-03-21-1647950188'!$C:$C,Data_Extraction!$A570),"")</f>
        <v>110</v>
      </c>
      <c r="C570" t="str">
        <f>IFERROR(AVERAGEIFS('HeartRate-2022-03-21-1647950188'!$B:$B,'HeartRate-2022-03-21-1647950188'!$A:$A,Data_Extraction!C$2,'HeartRate-2022-03-21-1647950188'!$C:$C,Data_Extraction!$A570),"")</f>
        <v/>
      </c>
      <c r="D570" t="str">
        <f>IFERROR(AVERAGEIFS('HeartRate-2022-03-21-1647950188'!$B:$B,'HeartRate-2022-03-21-1647950188'!$A:$A,Data_Extraction!D$2,'HeartRate-2022-03-21-1647950188'!$C:$C,Data_Extraction!$A570),"")</f>
        <v/>
      </c>
      <c r="E570" t="str">
        <f>IFERROR(AVERAGEIFS('HeartRate-2022-03-21-1647950188'!$B:$B,'HeartRate-2022-03-21-1647950188'!$A:$A,Data_Extraction!E$2,'HeartRate-2022-03-21-1647950188'!$C:$C,Data_Extraction!$A570),"")</f>
        <v/>
      </c>
      <c r="F570" t="str">
        <f>IFERROR(AVERAGEIFS('HeartRate-2022-03-21-1647950188'!$B:$B,'HeartRate-2022-03-21-1647950188'!$A:$A,Data_Extraction!F$2,'HeartRate-2022-03-21-1647950188'!$C:$C,Data_Extraction!$A570),"")</f>
        <v/>
      </c>
      <c r="G570" t="str">
        <f>IFERROR(AVERAGEIFS('HeartRate-2022-03-21-1647950188'!$B:$B,'HeartRate-2022-03-21-1647950188'!$A:$A,Data_Extraction!G$2,'HeartRate-2022-03-21-1647950188'!$C:$C,Data_Extraction!$A570),"")</f>
        <v/>
      </c>
      <c r="H570" t="str">
        <f>IFERROR(AVERAGEIFS('HeartRate-2022-03-21-1647950188'!$B:$B,'HeartRate-2022-03-21-1647950188'!$A:$A,Data_Extraction!H$2,'HeartRate-2022-03-21-1647950188'!$C:$C,Data_Extraction!$A570),"")</f>
        <v/>
      </c>
      <c r="I570">
        <f>IFERROR(AVERAGEIFS('HeartRate-2022-03-21-1647950188'!$B:$B,'HeartRate-2022-03-21-1647950188'!$A:$A,Data_Extraction!I$2,'HeartRate-2022-03-21-1647950188'!$C:$C,Data_Extraction!$A570),"")</f>
        <v>83</v>
      </c>
      <c r="J570" s="8">
        <f t="shared" si="49"/>
        <v>96.5</v>
      </c>
      <c r="N570" s="11">
        <f>Data_Extraction!A570</f>
        <v>44634.506932870368</v>
      </c>
      <c r="O570" s="15">
        <f t="shared" si="50"/>
        <v>44634</v>
      </c>
      <c r="P570" s="16">
        <f t="shared" si="51"/>
        <v>0.50693287037037038</v>
      </c>
      <c r="Q570" s="12">
        <f>IF(Data_Extraction!B570="",Data_Extraction!$J570*(Q$1),Data_Extraction!B570)</f>
        <v>110</v>
      </c>
      <c r="R570" s="12">
        <f>IF(Data_Extraction!C570="",Data_Extraction!$J570*(R$1),Data_Extraction!C570)</f>
        <v>88.78</v>
      </c>
      <c r="S570" s="12">
        <f>IF(Data_Extraction!D570="",Data_Extraction!$J570*(S$1),Data_Extraction!D570)</f>
        <v>100.36</v>
      </c>
      <c r="T570" s="12">
        <f>IF(Data_Extraction!E570="",Data_Extraction!$J570*(T$1),Data_Extraction!E570)</f>
        <v>91.674999999999997</v>
      </c>
      <c r="U570" s="12">
        <f>IF(Data_Extraction!F570="",Data_Extraction!$J570*(U$1),Data_Extraction!F570)</f>
        <v>94.57</v>
      </c>
      <c r="V570" s="12">
        <f>IF(Data_Extraction!G570="",Data_Extraction!$J570*(V$1),Data_Extraction!G570)</f>
        <v>87.814999999999998</v>
      </c>
      <c r="W570" s="12">
        <f>IF(Data_Extraction!H570="",Data_Extraction!$J570*(W$1),Data_Extraction!H570)</f>
        <v>103.25500000000001</v>
      </c>
      <c r="X570" s="12">
        <f>IF(Data_Extraction!I570="",Data_Extraction!$J570*(X$1),Data_Extraction!I570)</f>
        <v>83</v>
      </c>
      <c r="Y570" s="13">
        <f t="shared" si="48"/>
        <v>94.931875000000005</v>
      </c>
      <c r="Z570" s="17" t="str">
        <f t="shared" si="52"/>
        <v>Afternoon</v>
      </c>
      <c r="AA570" s="14" t="str">
        <f>VLOOKUP($N570,'HeartRate-2022-03-21-1647950188'!$C:$G,2,0)</f>
        <v>Hands on</v>
      </c>
      <c r="AB570" s="14" t="str">
        <f>VLOOKUP($N570,'HeartRate-2022-03-21-1647950188'!$C:$G,3,0)</f>
        <v>Off Campus</v>
      </c>
      <c r="AC570" s="14" t="str">
        <f>VLOOKUP($N570,'HeartRate-2022-03-21-1647950188'!$C:$G,4,0)</f>
        <v>Standing</v>
      </c>
      <c r="AD570" s="14" t="str">
        <f>VLOOKUP($N570,'HeartRate-2022-03-21-1647950188'!$C:$G,5,0)</f>
        <v>Technical Contexts</v>
      </c>
      <c r="AE570">
        <f t="shared" si="53"/>
        <v>0</v>
      </c>
      <c r="AF570" s="18">
        <v>44634</v>
      </c>
      <c r="AG570" s="19">
        <v>0.50693287037037038</v>
      </c>
    </row>
    <row r="571" spans="1:33" x14ac:dyDescent="0.3">
      <c r="A571" s="5">
        <v>44634.507627314815</v>
      </c>
      <c r="B571">
        <f>IFERROR(AVERAGEIFS('HeartRate-2022-03-21-1647950188'!$B:$B,'HeartRate-2022-03-21-1647950188'!$A:$A,Data_Extraction!B$2,'HeartRate-2022-03-21-1647950188'!$C:$C,Data_Extraction!$A571),"")</f>
        <v>93</v>
      </c>
      <c r="C571" t="str">
        <f>IFERROR(AVERAGEIFS('HeartRate-2022-03-21-1647950188'!$B:$B,'HeartRate-2022-03-21-1647950188'!$A:$A,Data_Extraction!C$2,'HeartRate-2022-03-21-1647950188'!$C:$C,Data_Extraction!$A571),"")</f>
        <v/>
      </c>
      <c r="D571" t="str">
        <f>IFERROR(AVERAGEIFS('HeartRate-2022-03-21-1647950188'!$B:$B,'HeartRate-2022-03-21-1647950188'!$A:$A,Data_Extraction!D$2,'HeartRate-2022-03-21-1647950188'!$C:$C,Data_Extraction!$A571),"")</f>
        <v/>
      </c>
      <c r="E571" t="str">
        <f>IFERROR(AVERAGEIFS('HeartRate-2022-03-21-1647950188'!$B:$B,'HeartRate-2022-03-21-1647950188'!$A:$A,Data_Extraction!E$2,'HeartRate-2022-03-21-1647950188'!$C:$C,Data_Extraction!$A571),"")</f>
        <v/>
      </c>
      <c r="F571" t="str">
        <f>IFERROR(AVERAGEIFS('HeartRate-2022-03-21-1647950188'!$B:$B,'HeartRate-2022-03-21-1647950188'!$A:$A,Data_Extraction!F$2,'HeartRate-2022-03-21-1647950188'!$C:$C,Data_Extraction!$A571),"")</f>
        <v/>
      </c>
      <c r="G571" t="str">
        <f>IFERROR(AVERAGEIFS('HeartRate-2022-03-21-1647950188'!$B:$B,'HeartRate-2022-03-21-1647950188'!$A:$A,Data_Extraction!G$2,'HeartRate-2022-03-21-1647950188'!$C:$C,Data_Extraction!$A571),"")</f>
        <v/>
      </c>
      <c r="H571" t="str">
        <f>IFERROR(AVERAGEIFS('HeartRate-2022-03-21-1647950188'!$B:$B,'HeartRate-2022-03-21-1647950188'!$A:$A,Data_Extraction!H$2,'HeartRate-2022-03-21-1647950188'!$C:$C,Data_Extraction!$A571),"")</f>
        <v/>
      </c>
      <c r="I571">
        <f>IFERROR(AVERAGEIFS('HeartRate-2022-03-21-1647950188'!$B:$B,'HeartRate-2022-03-21-1647950188'!$A:$A,Data_Extraction!I$2,'HeartRate-2022-03-21-1647950188'!$C:$C,Data_Extraction!$A571),"")</f>
        <v>64</v>
      </c>
      <c r="J571" s="8">
        <f t="shared" si="49"/>
        <v>78.5</v>
      </c>
      <c r="N571" s="11">
        <f>Data_Extraction!A571</f>
        <v>44634.507627314815</v>
      </c>
      <c r="O571" s="15">
        <f t="shared" si="50"/>
        <v>44634</v>
      </c>
      <c r="P571" s="16">
        <f t="shared" si="51"/>
        <v>0.50762731481481482</v>
      </c>
      <c r="Q571" s="12">
        <f>IF(Data_Extraction!B571="",Data_Extraction!$J571*(Q$1),Data_Extraction!B571)</f>
        <v>93</v>
      </c>
      <c r="R571" s="12">
        <f>IF(Data_Extraction!C571="",Data_Extraction!$J571*(R$1),Data_Extraction!C571)</f>
        <v>72.22</v>
      </c>
      <c r="S571" s="12">
        <f>IF(Data_Extraction!D571="",Data_Extraction!$J571*(S$1),Data_Extraction!D571)</f>
        <v>81.64</v>
      </c>
      <c r="T571" s="12">
        <f>IF(Data_Extraction!E571="",Data_Extraction!$J571*(T$1),Data_Extraction!E571)</f>
        <v>74.575000000000003</v>
      </c>
      <c r="U571" s="12">
        <f>IF(Data_Extraction!F571="",Data_Extraction!$J571*(U$1),Data_Extraction!F571)</f>
        <v>76.929999999999993</v>
      </c>
      <c r="V571" s="12">
        <f>IF(Data_Extraction!G571="",Data_Extraction!$J571*(V$1),Data_Extraction!G571)</f>
        <v>71.435000000000002</v>
      </c>
      <c r="W571" s="12">
        <f>IF(Data_Extraction!H571="",Data_Extraction!$J571*(W$1),Data_Extraction!H571)</f>
        <v>83.995000000000005</v>
      </c>
      <c r="X571" s="12">
        <f>IF(Data_Extraction!I571="",Data_Extraction!$J571*(X$1),Data_Extraction!I571)</f>
        <v>64</v>
      </c>
      <c r="Y571" s="13">
        <f t="shared" si="48"/>
        <v>77.224375000000009</v>
      </c>
      <c r="Z571" s="17" t="str">
        <f t="shared" si="52"/>
        <v>Afternoon</v>
      </c>
      <c r="AA571" s="14" t="str">
        <f>VLOOKUP($N571,'HeartRate-2022-03-21-1647950188'!$C:$G,2,0)</f>
        <v>Hands on</v>
      </c>
      <c r="AB571" s="14" t="str">
        <f>VLOOKUP($N571,'HeartRate-2022-03-21-1647950188'!$C:$G,3,0)</f>
        <v>Off Campus</v>
      </c>
      <c r="AC571" s="14" t="str">
        <f>VLOOKUP($N571,'HeartRate-2022-03-21-1647950188'!$C:$G,4,0)</f>
        <v>Standing</v>
      </c>
      <c r="AD571" s="14" t="str">
        <f>VLOOKUP($N571,'HeartRate-2022-03-21-1647950188'!$C:$G,5,0)</f>
        <v>Technical Contexts</v>
      </c>
      <c r="AE571">
        <f t="shared" si="53"/>
        <v>0</v>
      </c>
      <c r="AF571" s="18">
        <v>44634</v>
      </c>
      <c r="AG571" s="19">
        <v>0.50762731481481482</v>
      </c>
    </row>
    <row r="572" spans="1:33" x14ac:dyDescent="0.3">
      <c r="A572" s="5">
        <v>44634.507638888892</v>
      </c>
      <c r="B572" t="str">
        <f>IFERROR(AVERAGEIFS('HeartRate-2022-03-21-1647950188'!$B:$B,'HeartRate-2022-03-21-1647950188'!$A:$A,Data_Extraction!B$2,'HeartRate-2022-03-21-1647950188'!$C:$C,Data_Extraction!$A572),"")</f>
        <v/>
      </c>
      <c r="C572">
        <f>IFERROR(AVERAGEIFS('HeartRate-2022-03-21-1647950188'!$B:$B,'HeartRate-2022-03-21-1647950188'!$A:$A,Data_Extraction!C$2,'HeartRate-2022-03-21-1647950188'!$C:$C,Data_Extraction!$A572),"")</f>
        <v>90</v>
      </c>
      <c r="D572" t="str">
        <f>IFERROR(AVERAGEIFS('HeartRate-2022-03-21-1647950188'!$B:$B,'HeartRate-2022-03-21-1647950188'!$A:$A,Data_Extraction!D$2,'HeartRate-2022-03-21-1647950188'!$C:$C,Data_Extraction!$A572),"")</f>
        <v/>
      </c>
      <c r="E572" t="str">
        <f>IFERROR(AVERAGEIFS('HeartRate-2022-03-21-1647950188'!$B:$B,'HeartRate-2022-03-21-1647950188'!$A:$A,Data_Extraction!E$2,'HeartRate-2022-03-21-1647950188'!$C:$C,Data_Extraction!$A572),"")</f>
        <v/>
      </c>
      <c r="F572" t="str">
        <f>IFERROR(AVERAGEIFS('HeartRate-2022-03-21-1647950188'!$B:$B,'HeartRate-2022-03-21-1647950188'!$A:$A,Data_Extraction!F$2,'HeartRate-2022-03-21-1647950188'!$C:$C,Data_Extraction!$A572),"")</f>
        <v/>
      </c>
      <c r="G572" t="str">
        <f>IFERROR(AVERAGEIFS('HeartRate-2022-03-21-1647950188'!$B:$B,'HeartRate-2022-03-21-1647950188'!$A:$A,Data_Extraction!G$2,'HeartRate-2022-03-21-1647950188'!$C:$C,Data_Extraction!$A572),"")</f>
        <v/>
      </c>
      <c r="H572">
        <f>IFERROR(AVERAGEIFS('HeartRate-2022-03-21-1647950188'!$B:$B,'HeartRate-2022-03-21-1647950188'!$A:$A,Data_Extraction!H$2,'HeartRate-2022-03-21-1647950188'!$C:$C,Data_Extraction!$A572),"")</f>
        <v>90</v>
      </c>
      <c r="I572" t="str">
        <f>IFERROR(AVERAGEIFS('HeartRate-2022-03-21-1647950188'!$B:$B,'HeartRate-2022-03-21-1647950188'!$A:$A,Data_Extraction!I$2,'HeartRate-2022-03-21-1647950188'!$C:$C,Data_Extraction!$A572),"")</f>
        <v/>
      </c>
      <c r="J572" s="8">
        <f t="shared" si="49"/>
        <v>90</v>
      </c>
      <c r="N572" s="11">
        <f>Data_Extraction!A572</f>
        <v>44634.507638888892</v>
      </c>
      <c r="O572" s="15">
        <f t="shared" si="50"/>
        <v>44634</v>
      </c>
      <c r="P572" s="16">
        <f t="shared" si="51"/>
        <v>0.50763888888888886</v>
      </c>
      <c r="Q572" s="12">
        <f>IF(Data_Extraction!B572="",Data_Extraction!$J572*(Q$1),Data_Extraction!B572)</f>
        <v>81</v>
      </c>
      <c r="R572" s="12">
        <f>IF(Data_Extraction!C572="",Data_Extraction!$J572*(R$1),Data_Extraction!C572)</f>
        <v>90</v>
      </c>
      <c r="S572" s="12">
        <f>IF(Data_Extraction!D572="",Data_Extraction!$J572*(S$1),Data_Extraction!D572)</f>
        <v>93.600000000000009</v>
      </c>
      <c r="T572" s="12">
        <f>IF(Data_Extraction!E572="",Data_Extraction!$J572*(T$1),Data_Extraction!E572)</f>
        <v>85.5</v>
      </c>
      <c r="U572" s="12">
        <f>IF(Data_Extraction!F572="",Data_Extraction!$J572*(U$1),Data_Extraction!F572)</f>
        <v>88.2</v>
      </c>
      <c r="V572" s="12">
        <f>IF(Data_Extraction!G572="",Data_Extraction!$J572*(V$1),Data_Extraction!G572)</f>
        <v>81.900000000000006</v>
      </c>
      <c r="W572" s="12">
        <f>IF(Data_Extraction!H572="",Data_Extraction!$J572*(W$1),Data_Extraction!H572)</f>
        <v>90</v>
      </c>
      <c r="X572" s="12">
        <f>IF(Data_Extraction!I572="",Data_Extraction!$J572*(X$1),Data_Extraction!I572)</f>
        <v>87.3</v>
      </c>
      <c r="Y572" s="13">
        <f t="shared" si="48"/>
        <v>87.1875</v>
      </c>
      <c r="Z572" s="17" t="str">
        <f t="shared" si="52"/>
        <v>Afternoon</v>
      </c>
      <c r="AA572" s="14" t="str">
        <f>VLOOKUP($N572,'HeartRate-2022-03-21-1647950188'!$C:$G,2,0)</f>
        <v>Hands on</v>
      </c>
      <c r="AB572" s="14" t="str">
        <f>VLOOKUP($N572,'HeartRate-2022-03-21-1647950188'!$C:$G,3,0)</f>
        <v>Off Campus</v>
      </c>
      <c r="AC572" s="14" t="str">
        <f>VLOOKUP($N572,'HeartRate-2022-03-21-1647950188'!$C:$G,4,0)</f>
        <v>Standing</v>
      </c>
      <c r="AD572" s="14" t="str">
        <f>VLOOKUP($N572,'HeartRate-2022-03-21-1647950188'!$C:$G,5,0)</f>
        <v>Technical Contexts</v>
      </c>
      <c r="AE572">
        <f t="shared" si="53"/>
        <v>0</v>
      </c>
      <c r="AF572" s="18">
        <v>44634</v>
      </c>
      <c r="AG572" s="19">
        <v>0.50763888888888886</v>
      </c>
    </row>
    <row r="573" spans="1:33" x14ac:dyDescent="0.3">
      <c r="A573" s="5">
        <v>44634.507731481484</v>
      </c>
      <c r="B573" t="str">
        <f>IFERROR(AVERAGEIFS('HeartRate-2022-03-21-1647950188'!$B:$B,'HeartRate-2022-03-21-1647950188'!$A:$A,Data_Extraction!B$2,'HeartRate-2022-03-21-1647950188'!$C:$C,Data_Extraction!$A573),"")</f>
        <v/>
      </c>
      <c r="C573" t="str">
        <f>IFERROR(AVERAGEIFS('HeartRate-2022-03-21-1647950188'!$B:$B,'HeartRate-2022-03-21-1647950188'!$A:$A,Data_Extraction!C$2,'HeartRate-2022-03-21-1647950188'!$C:$C,Data_Extraction!$A573),"")</f>
        <v/>
      </c>
      <c r="D573" t="str">
        <f>IFERROR(AVERAGEIFS('HeartRate-2022-03-21-1647950188'!$B:$B,'HeartRate-2022-03-21-1647950188'!$A:$A,Data_Extraction!D$2,'HeartRate-2022-03-21-1647950188'!$C:$C,Data_Extraction!$A573),"")</f>
        <v/>
      </c>
      <c r="E573" t="str">
        <f>IFERROR(AVERAGEIFS('HeartRate-2022-03-21-1647950188'!$B:$B,'HeartRate-2022-03-21-1647950188'!$A:$A,Data_Extraction!E$2,'HeartRate-2022-03-21-1647950188'!$C:$C,Data_Extraction!$A573),"")</f>
        <v/>
      </c>
      <c r="F573" t="str">
        <f>IFERROR(AVERAGEIFS('HeartRate-2022-03-21-1647950188'!$B:$B,'HeartRate-2022-03-21-1647950188'!$A:$A,Data_Extraction!F$2,'HeartRate-2022-03-21-1647950188'!$C:$C,Data_Extraction!$A573),"")</f>
        <v/>
      </c>
      <c r="G573">
        <f>IFERROR(AVERAGEIFS('HeartRate-2022-03-21-1647950188'!$B:$B,'HeartRate-2022-03-21-1647950188'!$A:$A,Data_Extraction!G$2,'HeartRate-2022-03-21-1647950188'!$C:$C,Data_Extraction!$A573),"")</f>
        <v>88</v>
      </c>
      <c r="H573" t="str">
        <f>IFERROR(AVERAGEIFS('HeartRate-2022-03-21-1647950188'!$B:$B,'HeartRate-2022-03-21-1647950188'!$A:$A,Data_Extraction!H$2,'HeartRate-2022-03-21-1647950188'!$C:$C,Data_Extraction!$A573),"")</f>
        <v/>
      </c>
      <c r="I573" t="str">
        <f>IFERROR(AVERAGEIFS('HeartRate-2022-03-21-1647950188'!$B:$B,'HeartRate-2022-03-21-1647950188'!$A:$A,Data_Extraction!I$2,'HeartRate-2022-03-21-1647950188'!$C:$C,Data_Extraction!$A573),"")</f>
        <v/>
      </c>
      <c r="J573" s="8">
        <f t="shared" si="49"/>
        <v>88</v>
      </c>
      <c r="N573" s="11">
        <f>Data_Extraction!A573</f>
        <v>44634.507731481484</v>
      </c>
      <c r="O573" s="15">
        <f t="shared" si="50"/>
        <v>44634</v>
      </c>
      <c r="P573" s="16">
        <f t="shared" si="51"/>
        <v>0.50773148148148151</v>
      </c>
      <c r="Q573" s="12">
        <f>IF(Data_Extraction!B573="",Data_Extraction!$J573*(Q$1),Data_Extraction!B573)</f>
        <v>79.2</v>
      </c>
      <c r="R573" s="12">
        <f>IF(Data_Extraction!C573="",Data_Extraction!$J573*(R$1),Data_Extraction!C573)</f>
        <v>80.960000000000008</v>
      </c>
      <c r="S573" s="12">
        <f>IF(Data_Extraction!D573="",Data_Extraction!$J573*(S$1),Data_Extraction!D573)</f>
        <v>91.52000000000001</v>
      </c>
      <c r="T573" s="12">
        <f>IF(Data_Extraction!E573="",Data_Extraction!$J573*(T$1),Data_Extraction!E573)</f>
        <v>83.6</v>
      </c>
      <c r="U573" s="12">
        <f>IF(Data_Extraction!F573="",Data_Extraction!$J573*(U$1),Data_Extraction!F573)</f>
        <v>86.24</v>
      </c>
      <c r="V573" s="12">
        <f>IF(Data_Extraction!G573="",Data_Extraction!$J573*(V$1),Data_Extraction!G573)</f>
        <v>88</v>
      </c>
      <c r="W573" s="12">
        <f>IF(Data_Extraction!H573="",Data_Extraction!$J573*(W$1),Data_Extraction!H573)</f>
        <v>94.160000000000011</v>
      </c>
      <c r="X573" s="12">
        <f>IF(Data_Extraction!I573="",Data_Extraction!$J573*(X$1),Data_Extraction!I573)</f>
        <v>85.36</v>
      </c>
      <c r="Y573" s="13">
        <f t="shared" si="48"/>
        <v>86.13000000000001</v>
      </c>
      <c r="Z573" s="17" t="str">
        <f t="shared" si="52"/>
        <v>Afternoon</v>
      </c>
      <c r="AA573" s="14" t="str">
        <f>VLOOKUP($N573,'HeartRate-2022-03-21-1647950188'!$C:$G,2,0)</f>
        <v>Hands on</v>
      </c>
      <c r="AB573" s="14" t="str">
        <f>VLOOKUP($N573,'HeartRate-2022-03-21-1647950188'!$C:$G,3,0)</f>
        <v>Off Campus</v>
      </c>
      <c r="AC573" s="14" t="str">
        <f>VLOOKUP($N573,'HeartRate-2022-03-21-1647950188'!$C:$G,4,0)</f>
        <v>Standing</v>
      </c>
      <c r="AD573" s="14" t="str">
        <f>VLOOKUP($N573,'HeartRate-2022-03-21-1647950188'!$C:$G,5,0)</f>
        <v>Technical Contexts</v>
      </c>
      <c r="AE573">
        <f t="shared" si="53"/>
        <v>0</v>
      </c>
      <c r="AF573" s="18">
        <v>44634</v>
      </c>
      <c r="AG573" s="19">
        <v>0.50773148148148151</v>
      </c>
    </row>
    <row r="574" spans="1:33" x14ac:dyDescent="0.3">
      <c r="A574" s="5">
        <v>44634.508321759262</v>
      </c>
      <c r="B574">
        <f>IFERROR(AVERAGEIFS('HeartRate-2022-03-21-1647950188'!$B:$B,'HeartRate-2022-03-21-1647950188'!$A:$A,Data_Extraction!B$2,'HeartRate-2022-03-21-1647950188'!$C:$C,Data_Extraction!$A574),"")</f>
        <v>103</v>
      </c>
      <c r="C574" t="str">
        <f>IFERROR(AVERAGEIFS('HeartRate-2022-03-21-1647950188'!$B:$B,'HeartRate-2022-03-21-1647950188'!$A:$A,Data_Extraction!C$2,'HeartRate-2022-03-21-1647950188'!$C:$C,Data_Extraction!$A574),"")</f>
        <v/>
      </c>
      <c r="D574" t="str">
        <f>IFERROR(AVERAGEIFS('HeartRate-2022-03-21-1647950188'!$B:$B,'HeartRate-2022-03-21-1647950188'!$A:$A,Data_Extraction!D$2,'HeartRate-2022-03-21-1647950188'!$C:$C,Data_Extraction!$A574),"")</f>
        <v/>
      </c>
      <c r="E574" t="str">
        <f>IFERROR(AVERAGEIFS('HeartRate-2022-03-21-1647950188'!$B:$B,'HeartRate-2022-03-21-1647950188'!$A:$A,Data_Extraction!E$2,'HeartRate-2022-03-21-1647950188'!$C:$C,Data_Extraction!$A574),"")</f>
        <v/>
      </c>
      <c r="F574" t="str">
        <f>IFERROR(AVERAGEIFS('HeartRate-2022-03-21-1647950188'!$B:$B,'HeartRate-2022-03-21-1647950188'!$A:$A,Data_Extraction!F$2,'HeartRate-2022-03-21-1647950188'!$C:$C,Data_Extraction!$A574),"")</f>
        <v/>
      </c>
      <c r="G574" t="str">
        <f>IFERROR(AVERAGEIFS('HeartRate-2022-03-21-1647950188'!$B:$B,'HeartRate-2022-03-21-1647950188'!$A:$A,Data_Extraction!G$2,'HeartRate-2022-03-21-1647950188'!$C:$C,Data_Extraction!$A574),"")</f>
        <v/>
      </c>
      <c r="H574" t="str">
        <f>IFERROR(AVERAGEIFS('HeartRate-2022-03-21-1647950188'!$B:$B,'HeartRate-2022-03-21-1647950188'!$A:$A,Data_Extraction!H$2,'HeartRate-2022-03-21-1647950188'!$C:$C,Data_Extraction!$A574),"")</f>
        <v/>
      </c>
      <c r="I574">
        <f>IFERROR(AVERAGEIFS('HeartRate-2022-03-21-1647950188'!$B:$B,'HeartRate-2022-03-21-1647950188'!$A:$A,Data_Extraction!I$2,'HeartRate-2022-03-21-1647950188'!$C:$C,Data_Extraction!$A574),"")</f>
        <v>62</v>
      </c>
      <c r="J574" s="8">
        <f t="shared" si="49"/>
        <v>82.5</v>
      </c>
      <c r="N574" s="11">
        <f>Data_Extraction!A574</f>
        <v>44634.508321759262</v>
      </c>
      <c r="O574" s="15">
        <f t="shared" si="50"/>
        <v>44634</v>
      </c>
      <c r="P574" s="16">
        <f t="shared" si="51"/>
        <v>0.50832175925925926</v>
      </c>
      <c r="Q574" s="12">
        <f>IF(Data_Extraction!B574="",Data_Extraction!$J574*(Q$1),Data_Extraction!B574)</f>
        <v>103</v>
      </c>
      <c r="R574" s="12">
        <f>IF(Data_Extraction!C574="",Data_Extraction!$J574*(R$1),Data_Extraction!C574)</f>
        <v>75.900000000000006</v>
      </c>
      <c r="S574" s="12">
        <f>IF(Data_Extraction!D574="",Data_Extraction!$J574*(S$1),Data_Extraction!D574)</f>
        <v>85.8</v>
      </c>
      <c r="T574" s="12">
        <f>IF(Data_Extraction!E574="",Data_Extraction!$J574*(T$1),Data_Extraction!E574)</f>
        <v>78.375</v>
      </c>
      <c r="U574" s="12">
        <f>IF(Data_Extraction!F574="",Data_Extraction!$J574*(U$1),Data_Extraction!F574)</f>
        <v>80.849999999999994</v>
      </c>
      <c r="V574" s="12">
        <f>IF(Data_Extraction!G574="",Data_Extraction!$J574*(V$1),Data_Extraction!G574)</f>
        <v>75.075000000000003</v>
      </c>
      <c r="W574" s="12">
        <f>IF(Data_Extraction!H574="",Data_Extraction!$J574*(W$1),Data_Extraction!H574)</f>
        <v>88.275000000000006</v>
      </c>
      <c r="X574" s="12">
        <f>IF(Data_Extraction!I574="",Data_Extraction!$J574*(X$1),Data_Extraction!I574)</f>
        <v>62</v>
      </c>
      <c r="Y574" s="13">
        <f t="shared" si="48"/>
        <v>81.159374999999997</v>
      </c>
      <c r="Z574" s="17" t="str">
        <f t="shared" si="52"/>
        <v>Afternoon</v>
      </c>
      <c r="AA574" s="14" t="str">
        <f>VLOOKUP($N574,'HeartRate-2022-03-21-1647950188'!$C:$G,2,0)</f>
        <v>Hands on</v>
      </c>
      <c r="AB574" s="14" t="str">
        <f>VLOOKUP($N574,'HeartRate-2022-03-21-1647950188'!$C:$G,3,0)</f>
        <v>Off Campus</v>
      </c>
      <c r="AC574" s="14" t="str">
        <f>VLOOKUP($N574,'HeartRate-2022-03-21-1647950188'!$C:$G,4,0)</f>
        <v>Standing</v>
      </c>
      <c r="AD574" s="14" t="str">
        <f>VLOOKUP($N574,'HeartRate-2022-03-21-1647950188'!$C:$G,5,0)</f>
        <v>Technical Contexts</v>
      </c>
      <c r="AE574">
        <f t="shared" si="53"/>
        <v>0</v>
      </c>
      <c r="AF574" s="18">
        <v>44634</v>
      </c>
      <c r="AG574" s="19">
        <v>0.50832175925925926</v>
      </c>
    </row>
    <row r="575" spans="1:33" x14ac:dyDescent="0.3">
      <c r="A575" s="5">
        <v>44634.508344907408</v>
      </c>
      <c r="B575" t="str">
        <f>IFERROR(AVERAGEIFS('HeartRate-2022-03-21-1647950188'!$B:$B,'HeartRate-2022-03-21-1647950188'!$A:$A,Data_Extraction!B$2,'HeartRate-2022-03-21-1647950188'!$C:$C,Data_Extraction!$A575),"")</f>
        <v/>
      </c>
      <c r="C575" t="str">
        <f>IFERROR(AVERAGEIFS('HeartRate-2022-03-21-1647950188'!$B:$B,'HeartRate-2022-03-21-1647950188'!$A:$A,Data_Extraction!C$2,'HeartRate-2022-03-21-1647950188'!$C:$C,Data_Extraction!$A575),"")</f>
        <v/>
      </c>
      <c r="D575" t="str">
        <f>IFERROR(AVERAGEIFS('HeartRate-2022-03-21-1647950188'!$B:$B,'HeartRate-2022-03-21-1647950188'!$A:$A,Data_Extraction!D$2,'HeartRate-2022-03-21-1647950188'!$C:$C,Data_Extraction!$A575),"")</f>
        <v/>
      </c>
      <c r="E575" t="str">
        <f>IFERROR(AVERAGEIFS('HeartRate-2022-03-21-1647950188'!$B:$B,'HeartRate-2022-03-21-1647950188'!$A:$A,Data_Extraction!E$2,'HeartRate-2022-03-21-1647950188'!$C:$C,Data_Extraction!$A575),"")</f>
        <v/>
      </c>
      <c r="F575" t="str">
        <f>IFERROR(AVERAGEIFS('HeartRate-2022-03-21-1647950188'!$B:$B,'HeartRate-2022-03-21-1647950188'!$A:$A,Data_Extraction!F$2,'HeartRate-2022-03-21-1647950188'!$C:$C,Data_Extraction!$A575),"")</f>
        <v/>
      </c>
      <c r="G575">
        <f>IFERROR(AVERAGEIFS('HeartRate-2022-03-21-1647950188'!$B:$B,'HeartRate-2022-03-21-1647950188'!$A:$A,Data_Extraction!G$2,'HeartRate-2022-03-21-1647950188'!$C:$C,Data_Extraction!$A575),"")</f>
        <v>83</v>
      </c>
      <c r="H575" t="str">
        <f>IFERROR(AVERAGEIFS('HeartRate-2022-03-21-1647950188'!$B:$B,'HeartRate-2022-03-21-1647950188'!$A:$A,Data_Extraction!H$2,'HeartRate-2022-03-21-1647950188'!$C:$C,Data_Extraction!$A575),"")</f>
        <v/>
      </c>
      <c r="I575" t="str">
        <f>IFERROR(AVERAGEIFS('HeartRate-2022-03-21-1647950188'!$B:$B,'HeartRate-2022-03-21-1647950188'!$A:$A,Data_Extraction!I$2,'HeartRate-2022-03-21-1647950188'!$C:$C,Data_Extraction!$A575),"")</f>
        <v/>
      </c>
      <c r="J575" s="8">
        <f t="shared" si="49"/>
        <v>83</v>
      </c>
      <c r="N575" s="11">
        <f>Data_Extraction!A575</f>
        <v>44634.508344907408</v>
      </c>
      <c r="O575" s="15">
        <f t="shared" si="50"/>
        <v>44634</v>
      </c>
      <c r="P575" s="16">
        <f t="shared" si="51"/>
        <v>0.50834490740740745</v>
      </c>
      <c r="Q575" s="12">
        <f>IF(Data_Extraction!B575="",Data_Extraction!$J575*(Q$1),Data_Extraction!B575)</f>
        <v>74.7</v>
      </c>
      <c r="R575" s="12">
        <f>IF(Data_Extraction!C575="",Data_Extraction!$J575*(R$1),Data_Extraction!C575)</f>
        <v>76.36</v>
      </c>
      <c r="S575" s="12">
        <f>IF(Data_Extraction!D575="",Data_Extraction!$J575*(S$1),Data_Extraction!D575)</f>
        <v>86.320000000000007</v>
      </c>
      <c r="T575" s="12">
        <f>IF(Data_Extraction!E575="",Data_Extraction!$J575*(T$1),Data_Extraction!E575)</f>
        <v>78.849999999999994</v>
      </c>
      <c r="U575" s="12">
        <f>IF(Data_Extraction!F575="",Data_Extraction!$J575*(U$1),Data_Extraction!F575)</f>
        <v>81.34</v>
      </c>
      <c r="V575" s="12">
        <f>IF(Data_Extraction!G575="",Data_Extraction!$J575*(V$1),Data_Extraction!G575)</f>
        <v>83</v>
      </c>
      <c r="W575" s="12">
        <f>IF(Data_Extraction!H575="",Data_Extraction!$J575*(W$1),Data_Extraction!H575)</f>
        <v>88.81</v>
      </c>
      <c r="X575" s="12">
        <f>IF(Data_Extraction!I575="",Data_Extraction!$J575*(X$1),Data_Extraction!I575)</f>
        <v>80.509999999999991</v>
      </c>
      <c r="Y575" s="13">
        <f t="shared" si="48"/>
        <v>81.236250000000013</v>
      </c>
      <c r="Z575" s="17" t="str">
        <f t="shared" si="52"/>
        <v>Afternoon</v>
      </c>
      <c r="AA575" s="14" t="str">
        <f>VLOOKUP($N575,'HeartRate-2022-03-21-1647950188'!$C:$G,2,0)</f>
        <v>Hands on</v>
      </c>
      <c r="AB575" s="14" t="str">
        <f>VLOOKUP($N575,'HeartRate-2022-03-21-1647950188'!$C:$G,3,0)</f>
        <v>Off Campus</v>
      </c>
      <c r="AC575" s="14" t="str">
        <f>VLOOKUP($N575,'HeartRate-2022-03-21-1647950188'!$C:$G,4,0)</f>
        <v>Standing</v>
      </c>
      <c r="AD575" s="14" t="str">
        <f>VLOOKUP($N575,'HeartRate-2022-03-21-1647950188'!$C:$G,5,0)</f>
        <v>Technical Contexts</v>
      </c>
      <c r="AE575">
        <f t="shared" si="53"/>
        <v>0</v>
      </c>
      <c r="AF575" s="18">
        <v>44634</v>
      </c>
      <c r="AG575" s="19">
        <v>0.50834490740740745</v>
      </c>
    </row>
    <row r="576" spans="1:33" x14ac:dyDescent="0.3">
      <c r="A576" s="5">
        <v>44634.508784722224</v>
      </c>
      <c r="B576" t="str">
        <f>IFERROR(AVERAGEIFS('HeartRate-2022-03-21-1647950188'!$B:$B,'HeartRate-2022-03-21-1647950188'!$A:$A,Data_Extraction!B$2,'HeartRate-2022-03-21-1647950188'!$C:$C,Data_Extraction!$A576),"")</f>
        <v/>
      </c>
      <c r="C576" t="str">
        <f>IFERROR(AVERAGEIFS('HeartRate-2022-03-21-1647950188'!$B:$B,'HeartRate-2022-03-21-1647950188'!$A:$A,Data_Extraction!C$2,'HeartRate-2022-03-21-1647950188'!$C:$C,Data_Extraction!$A576),"")</f>
        <v/>
      </c>
      <c r="D576" t="str">
        <f>IFERROR(AVERAGEIFS('HeartRate-2022-03-21-1647950188'!$B:$B,'HeartRate-2022-03-21-1647950188'!$A:$A,Data_Extraction!D$2,'HeartRate-2022-03-21-1647950188'!$C:$C,Data_Extraction!$A576),"")</f>
        <v/>
      </c>
      <c r="E576" t="str">
        <f>IFERROR(AVERAGEIFS('HeartRate-2022-03-21-1647950188'!$B:$B,'HeartRate-2022-03-21-1647950188'!$A:$A,Data_Extraction!E$2,'HeartRate-2022-03-21-1647950188'!$C:$C,Data_Extraction!$A576),"")</f>
        <v/>
      </c>
      <c r="F576" t="str">
        <f>IFERROR(AVERAGEIFS('HeartRate-2022-03-21-1647950188'!$B:$B,'HeartRate-2022-03-21-1647950188'!$A:$A,Data_Extraction!F$2,'HeartRate-2022-03-21-1647950188'!$C:$C,Data_Extraction!$A576),"")</f>
        <v/>
      </c>
      <c r="G576" t="str">
        <f>IFERROR(AVERAGEIFS('HeartRate-2022-03-21-1647950188'!$B:$B,'HeartRate-2022-03-21-1647950188'!$A:$A,Data_Extraction!G$2,'HeartRate-2022-03-21-1647950188'!$C:$C,Data_Extraction!$A576),"")</f>
        <v/>
      </c>
      <c r="H576">
        <f>IFERROR(AVERAGEIFS('HeartRate-2022-03-21-1647950188'!$B:$B,'HeartRate-2022-03-21-1647950188'!$A:$A,Data_Extraction!H$2,'HeartRate-2022-03-21-1647950188'!$C:$C,Data_Extraction!$A576),"")</f>
        <v>82</v>
      </c>
      <c r="I576" t="str">
        <f>IFERROR(AVERAGEIFS('HeartRate-2022-03-21-1647950188'!$B:$B,'HeartRate-2022-03-21-1647950188'!$A:$A,Data_Extraction!I$2,'HeartRate-2022-03-21-1647950188'!$C:$C,Data_Extraction!$A576),"")</f>
        <v/>
      </c>
      <c r="J576" s="8">
        <f t="shared" si="49"/>
        <v>82</v>
      </c>
      <c r="N576" s="11">
        <f>Data_Extraction!A576</f>
        <v>44634.508784722224</v>
      </c>
      <c r="O576" s="15">
        <f t="shared" si="50"/>
        <v>44634</v>
      </c>
      <c r="P576" s="16">
        <f t="shared" si="51"/>
        <v>0.50878472222222226</v>
      </c>
      <c r="Q576" s="12">
        <f>IF(Data_Extraction!B576="",Data_Extraction!$J576*(Q$1),Data_Extraction!B576)</f>
        <v>73.8</v>
      </c>
      <c r="R576" s="12">
        <f>IF(Data_Extraction!C576="",Data_Extraction!$J576*(R$1),Data_Extraction!C576)</f>
        <v>75.44</v>
      </c>
      <c r="S576" s="12">
        <f>IF(Data_Extraction!D576="",Data_Extraction!$J576*(S$1),Data_Extraction!D576)</f>
        <v>85.28</v>
      </c>
      <c r="T576" s="12">
        <f>IF(Data_Extraction!E576="",Data_Extraction!$J576*(T$1),Data_Extraction!E576)</f>
        <v>77.899999999999991</v>
      </c>
      <c r="U576" s="12">
        <f>IF(Data_Extraction!F576="",Data_Extraction!$J576*(U$1),Data_Extraction!F576)</f>
        <v>80.36</v>
      </c>
      <c r="V576" s="12">
        <f>IF(Data_Extraction!G576="",Data_Extraction!$J576*(V$1),Data_Extraction!G576)</f>
        <v>74.62</v>
      </c>
      <c r="W576" s="12">
        <f>IF(Data_Extraction!H576="",Data_Extraction!$J576*(W$1),Data_Extraction!H576)</f>
        <v>82</v>
      </c>
      <c r="X576" s="12">
        <f>IF(Data_Extraction!I576="",Data_Extraction!$J576*(X$1),Data_Extraction!I576)</f>
        <v>79.539999999999992</v>
      </c>
      <c r="Y576" s="13">
        <f t="shared" si="48"/>
        <v>78.617500000000007</v>
      </c>
      <c r="Z576" s="17" t="str">
        <f t="shared" si="52"/>
        <v>Afternoon</v>
      </c>
      <c r="AA576" s="14" t="str">
        <f>VLOOKUP($N576,'HeartRate-2022-03-21-1647950188'!$C:$G,2,0)</f>
        <v>Hands on</v>
      </c>
      <c r="AB576" s="14" t="str">
        <f>VLOOKUP($N576,'HeartRate-2022-03-21-1647950188'!$C:$G,3,0)</f>
        <v>Off Campus</v>
      </c>
      <c r="AC576" s="14" t="str">
        <f>VLOOKUP($N576,'HeartRate-2022-03-21-1647950188'!$C:$G,4,0)</f>
        <v>Standing</v>
      </c>
      <c r="AD576" s="14" t="str">
        <f>VLOOKUP($N576,'HeartRate-2022-03-21-1647950188'!$C:$G,5,0)</f>
        <v>Technical Contexts</v>
      </c>
      <c r="AE576">
        <f t="shared" si="53"/>
        <v>0</v>
      </c>
      <c r="AF576" s="18">
        <v>44634</v>
      </c>
      <c r="AG576" s="19">
        <v>0.50878472222222226</v>
      </c>
    </row>
    <row r="577" spans="1:33" x14ac:dyDescent="0.3">
      <c r="A577" s="5">
        <v>44634.509016203701</v>
      </c>
      <c r="B577">
        <f>IFERROR(AVERAGEIFS('HeartRate-2022-03-21-1647950188'!$B:$B,'HeartRate-2022-03-21-1647950188'!$A:$A,Data_Extraction!B$2,'HeartRate-2022-03-21-1647950188'!$C:$C,Data_Extraction!$A577),"")</f>
        <v>122</v>
      </c>
      <c r="C577" t="str">
        <f>IFERROR(AVERAGEIFS('HeartRate-2022-03-21-1647950188'!$B:$B,'HeartRate-2022-03-21-1647950188'!$A:$A,Data_Extraction!C$2,'HeartRate-2022-03-21-1647950188'!$C:$C,Data_Extraction!$A577),"")</f>
        <v/>
      </c>
      <c r="D577" t="str">
        <f>IFERROR(AVERAGEIFS('HeartRate-2022-03-21-1647950188'!$B:$B,'HeartRate-2022-03-21-1647950188'!$A:$A,Data_Extraction!D$2,'HeartRate-2022-03-21-1647950188'!$C:$C,Data_Extraction!$A577),"")</f>
        <v/>
      </c>
      <c r="E577" t="str">
        <f>IFERROR(AVERAGEIFS('HeartRate-2022-03-21-1647950188'!$B:$B,'HeartRate-2022-03-21-1647950188'!$A:$A,Data_Extraction!E$2,'HeartRate-2022-03-21-1647950188'!$C:$C,Data_Extraction!$A577),"")</f>
        <v/>
      </c>
      <c r="F577" t="str">
        <f>IFERROR(AVERAGEIFS('HeartRate-2022-03-21-1647950188'!$B:$B,'HeartRate-2022-03-21-1647950188'!$A:$A,Data_Extraction!F$2,'HeartRate-2022-03-21-1647950188'!$C:$C,Data_Extraction!$A577),"")</f>
        <v/>
      </c>
      <c r="G577" t="str">
        <f>IFERROR(AVERAGEIFS('HeartRate-2022-03-21-1647950188'!$B:$B,'HeartRate-2022-03-21-1647950188'!$A:$A,Data_Extraction!G$2,'HeartRate-2022-03-21-1647950188'!$C:$C,Data_Extraction!$A577),"")</f>
        <v/>
      </c>
      <c r="H577" t="str">
        <f>IFERROR(AVERAGEIFS('HeartRate-2022-03-21-1647950188'!$B:$B,'HeartRate-2022-03-21-1647950188'!$A:$A,Data_Extraction!H$2,'HeartRate-2022-03-21-1647950188'!$C:$C,Data_Extraction!$A577),"")</f>
        <v/>
      </c>
      <c r="I577">
        <f>IFERROR(AVERAGEIFS('HeartRate-2022-03-21-1647950188'!$B:$B,'HeartRate-2022-03-21-1647950188'!$A:$A,Data_Extraction!I$2,'HeartRate-2022-03-21-1647950188'!$C:$C,Data_Extraction!$A577),"")</f>
        <v>61</v>
      </c>
      <c r="J577" s="8">
        <f t="shared" si="49"/>
        <v>91.5</v>
      </c>
      <c r="N577" s="11">
        <f>Data_Extraction!A577</f>
        <v>44634.509016203701</v>
      </c>
      <c r="O577" s="15">
        <f t="shared" si="50"/>
        <v>44634</v>
      </c>
      <c r="P577" s="16">
        <f t="shared" si="51"/>
        <v>0.50901620370370371</v>
      </c>
      <c r="Q577" s="12">
        <f>IF(Data_Extraction!B577="",Data_Extraction!$J577*(Q$1),Data_Extraction!B577)</f>
        <v>122</v>
      </c>
      <c r="R577" s="12">
        <f>IF(Data_Extraction!C577="",Data_Extraction!$J577*(R$1),Data_Extraction!C577)</f>
        <v>84.18</v>
      </c>
      <c r="S577" s="12">
        <f>IF(Data_Extraction!D577="",Data_Extraction!$J577*(S$1),Data_Extraction!D577)</f>
        <v>95.16</v>
      </c>
      <c r="T577" s="12">
        <f>IF(Data_Extraction!E577="",Data_Extraction!$J577*(T$1),Data_Extraction!E577)</f>
        <v>86.924999999999997</v>
      </c>
      <c r="U577" s="12">
        <f>IF(Data_Extraction!F577="",Data_Extraction!$J577*(U$1),Data_Extraction!F577)</f>
        <v>89.67</v>
      </c>
      <c r="V577" s="12">
        <f>IF(Data_Extraction!G577="",Data_Extraction!$J577*(V$1),Data_Extraction!G577)</f>
        <v>83.265000000000001</v>
      </c>
      <c r="W577" s="12">
        <f>IF(Data_Extraction!H577="",Data_Extraction!$J577*(W$1),Data_Extraction!H577)</f>
        <v>97.905000000000001</v>
      </c>
      <c r="X577" s="12">
        <f>IF(Data_Extraction!I577="",Data_Extraction!$J577*(X$1),Data_Extraction!I577)</f>
        <v>61</v>
      </c>
      <c r="Y577" s="13">
        <f t="shared" si="48"/>
        <v>90.013125000000002</v>
      </c>
      <c r="Z577" s="17" t="str">
        <f t="shared" si="52"/>
        <v>Afternoon</v>
      </c>
      <c r="AA577" s="14" t="str">
        <f>VLOOKUP($N577,'HeartRate-2022-03-21-1647950188'!$C:$G,2,0)</f>
        <v>Hands on</v>
      </c>
      <c r="AB577" s="14" t="str">
        <f>VLOOKUP($N577,'HeartRate-2022-03-21-1647950188'!$C:$G,3,0)</f>
        <v>Off Campus</v>
      </c>
      <c r="AC577" s="14" t="str">
        <f>VLOOKUP($N577,'HeartRate-2022-03-21-1647950188'!$C:$G,4,0)</f>
        <v>Standing</v>
      </c>
      <c r="AD577" s="14" t="str">
        <f>VLOOKUP($N577,'HeartRate-2022-03-21-1647950188'!$C:$G,5,0)</f>
        <v>Technical Contexts</v>
      </c>
      <c r="AE577">
        <f t="shared" si="53"/>
        <v>0</v>
      </c>
      <c r="AF577" s="18">
        <v>44634</v>
      </c>
      <c r="AG577" s="19">
        <v>0.50901620370370371</v>
      </c>
    </row>
    <row r="578" spans="1:33" x14ac:dyDescent="0.3">
      <c r="A578" s="5">
        <v>44634.509710648148</v>
      </c>
      <c r="B578">
        <f>IFERROR(AVERAGEIFS('HeartRate-2022-03-21-1647950188'!$B:$B,'HeartRate-2022-03-21-1647950188'!$A:$A,Data_Extraction!B$2,'HeartRate-2022-03-21-1647950188'!$C:$C,Data_Extraction!$A578),"")</f>
        <v>115</v>
      </c>
      <c r="C578" t="str">
        <f>IFERROR(AVERAGEIFS('HeartRate-2022-03-21-1647950188'!$B:$B,'HeartRate-2022-03-21-1647950188'!$A:$A,Data_Extraction!C$2,'HeartRate-2022-03-21-1647950188'!$C:$C,Data_Extraction!$A578),"")</f>
        <v/>
      </c>
      <c r="D578" t="str">
        <f>IFERROR(AVERAGEIFS('HeartRate-2022-03-21-1647950188'!$B:$B,'HeartRate-2022-03-21-1647950188'!$A:$A,Data_Extraction!D$2,'HeartRate-2022-03-21-1647950188'!$C:$C,Data_Extraction!$A578),"")</f>
        <v/>
      </c>
      <c r="E578" t="str">
        <f>IFERROR(AVERAGEIFS('HeartRate-2022-03-21-1647950188'!$B:$B,'HeartRate-2022-03-21-1647950188'!$A:$A,Data_Extraction!E$2,'HeartRate-2022-03-21-1647950188'!$C:$C,Data_Extraction!$A578),"")</f>
        <v/>
      </c>
      <c r="F578" t="str">
        <f>IFERROR(AVERAGEIFS('HeartRate-2022-03-21-1647950188'!$B:$B,'HeartRate-2022-03-21-1647950188'!$A:$A,Data_Extraction!F$2,'HeartRate-2022-03-21-1647950188'!$C:$C,Data_Extraction!$A578),"")</f>
        <v/>
      </c>
      <c r="G578" t="str">
        <f>IFERROR(AVERAGEIFS('HeartRate-2022-03-21-1647950188'!$B:$B,'HeartRate-2022-03-21-1647950188'!$A:$A,Data_Extraction!G$2,'HeartRate-2022-03-21-1647950188'!$C:$C,Data_Extraction!$A578),"")</f>
        <v/>
      </c>
      <c r="H578" t="str">
        <f>IFERROR(AVERAGEIFS('HeartRate-2022-03-21-1647950188'!$B:$B,'HeartRate-2022-03-21-1647950188'!$A:$A,Data_Extraction!H$2,'HeartRate-2022-03-21-1647950188'!$C:$C,Data_Extraction!$A578),"")</f>
        <v/>
      </c>
      <c r="I578">
        <f>IFERROR(AVERAGEIFS('HeartRate-2022-03-21-1647950188'!$B:$B,'HeartRate-2022-03-21-1647950188'!$A:$A,Data_Extraction!I$2,'HeartRate-2022-03-21-1647950188'!$C:$C,Data_Extraction!$A578),"")</f>
        <v>57</v>
      </c>
      <c r="J578" s="8">
        <f t="shared" si="49"/>
        <v>86</v>
      </c>
      <c r="N578" s="11">
        <f>Data_Extraction!A578</f>
        <v>44634.509710648148</v>
      </c>
      <c r="O578" s="15">
        <f t="shared" si="50"/>
        <v>44634</v>
      </c>
      <c r="P578" s="16">
        <f t="shared" si="51"/>
        <v>0.50971064814814815</v>
      </c>
      <c r="Q578" s="12">
        <f>IF(Data_Extraction!B578="",Data_Extraction!$J578*(Q$1),Data_Extraction!B578)</f>
        <v>115</v>
      </c>
      <c r="R578" s="12">
        <f>IF(Data_Extraction!C578="",Data_Extraction!$J578*(R$1),Data_Extraction!C578)</f>
        <v>79.12</v>
      </c>
      <c r="S578" s="12">
        <f>IF(Data_Extraction!D578="",Data_Extraction!$J578*(S$1),Data_Extraction!D578)</f>
        <v>89.44</v>
      </c>
      <c r="T578" s="12">
        <f>IF(Data_Extraction!E578="",Data_Extraction!$J578*(T$1),Data_Extraction!E578)</f>
        <v>81.7</v>
      </c>
      <c r="U578" s="12">
        <f>IF(Data_Extraction!F578="",Data_Extraction!$J578*(U$1),Data_Extraction!F578)</f>
        <v>84.28</v>
      </c>
      <c r="V578" s="12">
        <f>IF(Data_Extraction!G578="",Data_Extraction!$J578*(V$1),Data_Extraction!G578)</f>
        <v>78.260000000000005</v>
      </c>
      <c r="W578" s="12">
        <f>IF(Data_Extraction!H578="",Data_Extraction!$J578*(W$1),Data_Extraction!H578)</f>
        <v>92.02000000000001</v>
      </c>
      <c r="X578" s="12">
        <f>IF(Data_Extraction!I578="",Data_Extraction!$J578*(X$1),Data_Extraction!I578)</f>
        <v>57</v>
      </c>
      <c r="Y578" s="13">
        <f t="shared" si="48"/>
        <v>84.602499999999992</v>
      </c>
      <c r="Z578" s="17" t="str">
        <f t="shared" si="52"/>
        <v>Afternoon</v>
      </c>
      <c r="AA578" s="14" t="str">
        <f>VLOOKUP($N578,'HeartRate-2022-03-21-1647950188'!$C:$G,2,0)</f>
        <v>Hands on</v>
      </c>
      <c r="AB578" s="14" t="str">
        <f>VLOOKUP($N578,'HeartRate-2022-03-21-1647950188'!$C:$G,3,0)</f>
        <v>Off Campus</v>
      </c>
      <c r="AC578" s="14" t="str">
        <f>VLOOKUP($N578,'HeartRate-2022-03-21-1647950188'!$C:$G,4,0)</f>
        <v>Standing</v>
      </c>
      <c r="AD578" s="14" t="str">
        <f>VLOOKUP($N578,'HeartRate-2022-03-21-1647950188'!$C:$G,5,0)</f>
        <v>Technical Contexts</v>
      </c>
      <c r="AE578">
        <f t="shared" si="53"/>
        <v>0</v>
      </c>
      <c r="AF578" s="18">
        <v>44634</v>
      </c>
      <c r="AG578" s="19">
        <v>0.50971064814814815</v>
      </c>
    </row>
    <row r="579" spans="1:33" x14ac:dyDescent="0.3">
      <c r="A579" s="5">
        <v>44634.510185185187</v>
      </c>
      <c r="B579" t="str">
        <f>IFERROR(AVERAGEIFS('HeartRate-2022-03-21-1647950188'!$B:$B,'HeartRate-2022-03-21-1647950188'!$A:$A,Data_Extraction!B$2,'HeartRate-2022-03-21-1647950188'!$C:$C,Data_Extraction!$A579),"")</f>
        <v/>
      </c>
      <c r="C579" t="str">
        <f>IFERROR(AVERAGEIFS('HeartRate-2022-03-21-1647950188'!$B:$B,'HeartRate-2022-03-21-1647950188'!$A:$A,Data_Extraction!C$2,'HeartRate-2022-03-21-1647950188'!$C:$C,Data_Extraction!$A579),"")</f>
        <v/>
      </c>
      <c r="D579" t="str">
        <f>IFERROR(AVERAGEIFS('HeartRate-2022-03-21-1647950188'!$B:$B,'HeartRate-2022-03-21-1647950188'!$A:$A,Data_Extraction!D$2,'HeartRate-2022-03-21-1647950188'!$C:$C,Data_Extraction!$A579),"")</f>
        <v/>
      </c>
      <c r="E579" t="str">
        <f>IFERROR(AVERAGEIFS('HeartRate-2022-03-21-1647950188'!$B:$B,'HeartRate-2022-03-21-1647950188'!$A:$A,Data_Extraction!E$2,'HeartRate-2022-03-21-1647950188'!$C:$C,Data_Extraction!$A579),"")</f>
        <v/>
      </c>
      <c r="F579" t="str">
        <f>IFERROR(AVERAGEIFS('HeartRate-2022-03-21-1647950188'!$B:$B,'HeartRate-2022-03-21-1647950188'!$A:$A,Data_Extraction!F$2,'HeartRate-2022-03-21-1647950188'!$C:$C,Data_Extraction!$A579),"")</f>
        <v/>
      </c>
      <c r="G579">
        <f>IFERROR(AVERAGEIFS('HeartRate-2022-03-21-1647950188'!$B:$B,'HeartRate-2022-03-21-1647950188'!$A:$A,Data_Extraction!G$2,'HeartRate-2022-03-21-1647950188'!$C:$C,Data_Extraction!$A579),"")</f>
        <v>79</v>
      </c>
      <c r="H579" t="str">
        <f>IFERROR(AVERAGEIFS('HeartRate-2022-03-21-1647950188'!$B:$B,'HeartRate-2022-03-21-1647950188'!$A:$A,Data_Extraction!H$2,'HeartRate-2022-03-21-1647950188'!$C:$C,Data_Extraction!$A579),"")</f>
        <v/>
      </c>
      <c r="I579" t="str">
        <f>IFERROR(AVERAGEIFS('HeartRate-2022-03-21-1647950188'!$B:$B,'HeartRate-2022-03-21-1647950188'!$A:$A,Data_Extraction!I$2,'HeartRate-2022-03-21-1647950188'!$C:$C,Data_Extraction!$A579),"")</f>
        <v/>
      </c>
      <c r="J579" s="8">
        <f t="shared" si="49"/>
        <v>79</v>
      </c>
      <c r="N579" s="11">
        <f>Data_Extraction!A579</f>
        <v>44634.510185185187</v>
      </c>
      <c r="O579" s="15">
        <f t="shared" si="50"/>
        <v>44634</v>
      </c>
      <c r="P579" s="16">
        <f t="shared" si="51"/>
        <v>0.51018518518518519</v>
      </c>
      <c r="Q579" s="12">
        <f>IF(Data_Extraction!B579="",Data_Extraction!$J579*(Q$1),Data_Extraction!B579)</f>
        <v>71.100000000000009</v>
      </c>
      <c r="R579" s="12">
        <f>IF(Data_Extraction!C579="",Data_Extraction!$J579*(R$1),Data_Extraction!C579)</f>
        <v>72.680000000000007</v>
      </c>
      <c r="S579" s="12">
        <f>IF(Data_Extraction!D579="",Data_Extraction!$J579*(S$1),Data_Extraction!D579)</f>
        <v>82.16</v>
      </c>
      <c r="T579" s="12">
        <f>IF(Data_Extraction!E579="",Data_Extraction!$J579*(T$1),Data_Extraction!E579)</f>
        <v>75.05</v>
      </c>
      <c r="U579" s="12">
        <f>IF(Data_Extraction!F579="",Data_Extraction!$J579*(U$1),Data_Extraction!F579)</f>
        <v>77.42</v>
      </c>
      <c r="V579" s="12">
        <f>IF(Data_Extraction!G579="",Data_Extraction!$J579*(V$1),Data_Extraction!G579)</f>
        <v>79</v>
      </c>
      <c r="W579" s="12">
        <f>IF(Data_Extraction!H579="",Data_Extraction!$J579*(W$1),Data_Extraction!H579)</f>
        <v>84.53</v>
      </c>
      <c r="X579" s="12">
        <f>IF(Data_Extraction!I579="",Data_Extraction!$J579*(X$1),Data_Extraction!I579)</f>
        <v>76.63</v>
      </c>
      <c r="Y579" s="13">
        <f t="shared" ref="Y579:Y642" si="54">AVERAGE(Q579:X579)</f>
        <v>77.321250000000006</v>
      </c>
      <c r="Z579" s="17" t="str">
        <f t="shared" si="52"/>
        <v>Afternoon</v>
      </c>
      <c r="AA579" s="14" t="str">
        <f>VLOOKUP($N579,'HeartRate-2022-03-21-1647950188'!$C:$G,2,0)</f>
        <v>Hands on</v>
      </c>
      <c r="AB579" s="14" t="str">
        <f>VLOOKUP($N579,'HeartRate-2022-03-21-1647950188'!$C:$G,3,0)</f>
        <v>Off Campus</v>
      </c>
      <c r="AC579" s="14" t="str">
        <f>VLOOKUP($N579,'HeartRate-2022-03-21-1647950188'!$C:$G,4,0)</f>
        <v>Standing</v>
      </c>
      <c r="AD579" s="14" t="str">
        <f>VLOOKUP($N579,'HeartRate-2022-03-21-1647950188'!$C:$G,5,0)</f>
        <v>Technical Contexts</v>
      </c>
      <c r="AE579">
        <f t="shared" si="53"/>
        <v>0</v>
      </c>
      <c r="AF579" s="18">
        <v>44634</v>
      </c>
      <c r="AG579" s="19">
        <v>0.51018518518518519</v>
      </c>
    </row>
    <row r="580" spans="1:33" x14ac:dyDescent="0.3">
      <c r="A580" s="5">
        <v>44634.510405092595</v>
      </c>
      <c r="B580">
        <f>IFERROR(AVERAGEIFS('HeartRate-2022-03-21-1647950188'!$B:$B,'HeartRate-2022-03-21-1647950188'!$A:$A,Data_Extraction!B$2,'HeartRate-2022-03-21-1647950188'!$C:$C,Data_Extraction!$A580),"")</f>
        <v>110</v>
      </c>
      <c r="C580" t="str">
        <f>IFERROR(AVERAGEIFS('HeartRate-2022-03-21-1647950188'!$B:$B,'HeartRate-2022-03-21-1647950188'!$A:$A,Data_Extraction!C$2,'HeartRate-2022-03-21-1647950188'!$C:$C,Data_Extraction!$A580),"")</f>
        <v/>
      </c>
      <c r="D580" t="str">
        <f>IFERROR(AVERAGEIFS('HeartRate-2022-03-21-1647950188'!$B:$B,'HeartRate-2022-03-21-1647950188'!$A:$A,Data_Extraction!D$2,'HeartRate-2022-03-21-1647950188'!$C:$C,Data_Extraction!$A580),"")</f>
        <v/>
      </c>
      <c r="E580" t="str">
        <f>IFERROR(AVERAGEIFS('HeartRate-2022-03-21-1647950188'!$B:$B,'HeartRate-2022-03-21-1647950188'!$A:$A,Data_Extraction!E$2,'HeartRate-2022-03-21-1647950188'!$C:$C,Data_Extraction!$A580),"")</f>
        <v/>
      </c>
      <c r="F580" t="str">
        <f>IFERROR(AVERAGEIFS('HeartRate-2022-03-21-1647950188'!$B:$B,'HeartRate-2022-03-21-1647950188'!$A:$A,Data_Extraction!F$2,'HeartRate-2022-03-21-1647950188'!$C:$C,Data_Extraction!$A580),"")</f>
        <v/>
      </c>
      <c r="G580" t="str">
        <f>IFERROR(AVERAGEIFS('HeartRate-2022-03-21-1647950188'!$B:$B,'HeartRate-2022-03-21-1647950188'!$A:$A,Data_Extraction!G$2,'HeartRate-2022-03-21-1647950188'!$C:$C,Data_Extraction!$A580),"")</f>
        <v/>
      </c>
      <c r="H580" t="str">
        <f>IFERROR(AVERAGEIFS('HeartRate-2022-03-21-1647950188'!$B:$B,'HeartRate-2022-03-21-1647950188'!$A:$A,Data_Extraction!H$2,'HeartRate-2022-03-21-1647950188'!$C:$C,Data_Extraction!$A580),"")</f>
        <v/>
      </c>
      <c r="I580">
        <f>IFERROR(AVERAGEIFS('HeartRate-2022-03-21-1647950188'!$B:$B,'HeartRate-2022-03-21-1647950188'!$A:$A,Data_Extraction!I$2,'HeartRate-2022-03-21-1647950188'!$C:$C,Data_Extraction!$A580),"")</f>
        <v>66</v>
      </c>
      <c r="J580" s="8">
        <f t="shared" ref="J580:J643" si="55">AVERAGE(B580:I580)</f>
        <v>88</v>
      </c>
      <c r="N580" s="11">
        <f>Data_Extraction!A580</f>
        <v>44634.510405092595</v>
      </c>
      <c r="O580" s="15">
        <f t="shared" ref="O580:O643" si="56">AF580</f>
        <v>44634</v>
      </c>
      <c r="P580" s="16">
        <f t="shared" ref="P580:P643" si="57">AG580</f>
        <v>0.51040509259259259</v>
      </c>
      <c r="Q580" s="12">
        <f>IF(Data_Extraction!B580="",Data_Extraction!$J580*(Q$1),Data_Extraction!B580)</f>
        <v>110</v>
      </c>
      <c r="R580" s="12">
        <f>IF(Data_Extraction!C580="",Data_Extraction!$J580*(R$1),Data_Extraction!C580)</f>
        <v>80.960000000000008</v>
      </c>
      <c r="S580" s="12">
        <f>IF(Data_Extraction!D580="",Data_Extraction!$J580*(S$1),Data_Extraction!D580)</f>
        <v>91.52000000000001</v>
      </c>
      <c r="T580" s="12">
        <f>IF(Data_Extraction!E580="",Data_Extraction!$J580*(T$1),Data_Extraction!E580)</f>
        <v>83.6</v>
      </c>
      <c r="U580" s="12">
        <f>IF(Data_Extraction!F580="",Data_Extraction!$J580*(U$1),Data_Extraction!F580)</f>
        <v>86.24</v>
      </c>
      <c r="V580" s="12">
        <f>IF(Data_Extraction!G580="",Data_Extraction!$J580*(V$1),Data_Extraction!G580)</f>
        <v>80.08</v>
      </c>
      <c r="W580" s="12">
        <f>IF(Data_Extraction!H580="",Data_Extraction!$J580*(W$1),Data_Extraction!H580)</f>
        <v>94.160000000000011</v>
      </c>
      <c r="X580" s="12">
        <f>IF(Data_Extraction!I580="",Data_Extraction!$J580*(X$1),Data_Extraction!I580)</f>
        <v>66</v>
      </c>
      <c r="Y580" s="13">
        <f t="shared" si="54"/>
        <v>86.570000000000007</v>
      </c>
      <c r="Z580" s="17" t="str">
        <f t="shared" ref="Z580:Z643" si="58">VLOOKUP(P580,$AJ$2:$AK$7,2,1)</f>
        <v>Afternoon</v>
      </c>
      <c r="AA580" s="14" t="str">
        <f>VLOOKUP($N580,'HeartRate-2022-03-21-1647950188'!$C:$G,2,0)</f>
        <v>Hands on</v>
      </c>
      <c r="AB580" s="14" t="str">
        <f>VLOOKUP($N580,'HeartRate-2022-03-21-1647950188'!$C:$G,3,0)</f>
        <v>Off Campus</v>
      </c>
      <c r="AC580" s="14" t="str">
        <f>VLOOKUP($N580,'HeartRate-2022-03-21-1647950188'!$C:$G,4,0)</f>
        <v>Standing</v>
      </c>
      <c r="AD580" s="14" t="str">
        <f>VLOOKUP($N580,'HeartRate-2022-03-21-1647950188'!$C:$G,5,0)</f>
        <v>Technical Contexts</v>
      </c>
      <c r="AE580">
        <f t="shared" ref="AE580:AE643" si="59">IF(Y580&gt;120,1,0)</f>
        <v>0</v>
      </c>
      <c r="AF580" s="18">
        <v>44634</v>
      </c>
      <c r="AG580" s="19">
        <v>0.51040509259259259</v>
      </c>
    </row>
    <row r="581" spans="1:33" x14ac:dyDescent="0.3">
      <c r="A581" s="5">
        <v>44634.511099537034</v>
      </c>
      <c r="B581">
        <f>IFERROR(AVERAGEIFS('HeartRate-2022-03-21-1647950188'!$B:$B,'HeartRate-2022-03-21-1647950188'!$A:$A,Data_Extraction!B$2,'HeartRate-2022-03-21-1647950188'!$C:$C,Data_Extraction!$A581),"")</f>
        <v>108</v>
      </c>
      <c r="C581" t="str">
        <f>IFERROR(AVERAGEIFS('HeartRate-2022-03-21-1647950188'!$B:$B,'HeartRate-2022-03-21-1647950188'!$A:$A,Data_Extraction!C$2,'HeartRate-2022-03-21-1647950188'!$C:$C,Data_Extraction!$A581),"")</f>
        <v/>
      </c>
      <c r="D581" t="str">
        <f>IFERROR(AVERAGEIFS('HeartRate-2022-03-21-1647950188'!$B:$B,'HeartRate-2022-03-21-1647950188'!$A:$A,Data_Extraction!D$2,'HeartRate-2022-03-21-1647950188'!$C:$C,Data_Extraction!$A581),"")</f>
        <v/>
      </c>
      <c r="E581" t="str">
        <f>IFERROR(AVERAGEIFS('HeartRate-2022-03-21-1647950188'!$B:$B,'HeartRate-2022-03-21-1647950188'!$A:$A,Data_Extraction!E$2,'HeartRate-2022-03-21-1647950188'!$C:$C,Data_Extraction!$A581),"")</f>
        <v/>
      </c>
      <c r="F581" t="str">
        <f>IFERROR(AVERAGEIFS('HeartRate-2022-03-21-1647950188'!$B:$B,'HeartRate-2022-03-21-1647950188'!$A:$A,Data_Extraction!F$2,'HeartRate-2022-03-21-1647950188'!$C:$C,Data_Extraction!$A581),"")</f>
        <v/>
      </c>
      <c r="G581" t="str">
        <f>IFERROR(AVERAGEIFS('HeartRate-2022-03-21-1647950188'!$B:$B,'HeartRate-2022-03-21-1647950188'!$A:$A,Data_Extraction!G$2,'HeartRate-2022-03-21-1647950188'!$C:$C,Data_Extraction!$A581),"")</f>
        <v/>
      </c>
      <c r="H581" t="str">
        <f>IFERROR(AVERAGEIFS('HeartRate-2022-03-21-1647950188'!$B:$B,'HeartRate-2022-03-21-1647950188'!$A:$A,Data_Extraction!H$2,'HeartRate-2022-03-21-1647950188'!$C:$C,Data_Extraction!$A581),"")</f>
        <v/>
      </c>
      <c r="I581">
        <f>IFERROR(AVERAGEIFS('HeartRate-2022-03-21-1647950188'!$B:$B,'HeartRate-2022-03-21-1647950188'!$A:$A,Data_Extraction!I$2,'HeartRate-2022-03-21-1647950188'!$C:$C,Data_Extraction!$A581),"")</f>
        <v>70</v>
      </c>
      <c r="J581" s="8">
        <f t="shared" si="55"/>
        <v>89</v>
      </c>
      <c r="N581" s="11">
        <f>Data_Extraction!A581</f>
        <v>44634.511099537034</v>
      </c>
      <c r="O581" s="15">
        <f t="shared" si="56"/>
        <v>44634</v>
      </c>
      <c r="P581" s="16">
        <f t="shared" si="57"/>
        <v>0.51109953703703703</v>
      </c>
      <c r="Q581" s="12">
        <f>IF(Data_Extraction!B581="",Data_Extraction!$J581*(Q$1),Data_Extraction!B581)</f>
        <v>108</v>
      </c>
      <c r="R581" s="12">
        <f>IF(Data_Extraction!C581="",Data_Extraction!$J581*(R$1),Data_Extraction!C581)</f>
        <v>81.88000000000001</v>
      </c>
      <c r="S581" s="12">
        <f>IF(Data_Extraction!D581="",Data_Extraction!$J581*(S$1),Data_Extraction!D581)</f>
        <v>92.56</v>
      </c>
      <c r="T581" s="12">
        <f>IF(Data_Extraction!E581="",Data_Extraction!$J581*(T$1),Data_Extraction!E581)</f>
        <v>84.55</v>
      </c>
      <c r="U581" s="12">
        <f>IF(Data_Extraction!F581="",Data_Extraction!$J581*(U$1),Data_Extraction!F581)</f>
        <v>87.22</v>
      </c>
      <c r="V581" s="12">
        <f>IF(Data_Extraction!G581="",Data_Extraction!$J581*(V$1),Data_Extraction!G581)</f>
        <v>80.990000000000009</v>
      </c>
      <c r="W581" s="12">
        <f>IF(Data_Extraction!H581="",Data_Extraction!$J581*(W$1),Data_Extraction!H581)</f>
        <v>95.23</v>
      </c>
      <c r="X581" s="12">
        <f>IF(Data_Extraction!I581="",Data_Extraction!$J581*(X$1),Data_Extraction!I581)</f>
        <v>70</v>
      </c>
      <c r="Y581" s="13">
        <f t="shared" si="54"/>
        <v>87.553750000000008</v>
      </c>
      <c r="Z581" s="17" t="str">
        <f t="shared" si="58"/>
        <v>Afternoon</v>
      </c>
      <c r="AA581" s="14" t="str">
        <f>VLOOKUP($N581,'HeartRate-2022-03-21-1647950188'!$C:$G,2,0)</f>
        <v>Hands on</v>
      </c>
      <c r="AB581" s="14" t="str">
        <f>VLOOKUP($N581,'HeartRate-2022-03-21-1647950188'!$C:$G,3,0)</f>
        <v>Off Campus</v>
      </c>
      <c r="AC581" s="14" t="str">
        <f>VLOOKUP($N581,'HeartRate-2022-03-21-1647950188'!$C:$G,4,0)</f>
        <v>Standing</v>
      </c>
      <c r="AD581" s="14" t="str">
        <f>VLOOKUP($N581,'HeartRate-2022-03-21-1647950188'!$C:$G,5,0)</f>
        <v>Technical Contexts</v>
      </c>
      <c r="AE581">
        <f t="shared" si="59"/>
        <v>0</v>
      </c>
      <c r="AF581" s="18">
        <v>44634</v>
      </c>
      <c r="AG581" s="19">
        <v>0.51109953703703703</v>
      </c>
    </row>
    <row r="582" spans="1:33" x14ac:dyDescent="0.3">
      <c r="A582" s="5">
        <v>44634.511111111111</v>
      </c>
      <c r="B582" t="str">
        <f>IFERROR(AVERAGEIFS('HeartRate-2022-03-21-1647950188'!$B:$B,'HeartRate-2022-03-21-1647950188'!$A:$A,Data_Extraction!B$2,'HeartRate-2022-03-21-1647950188'!$C:$C,Data_Extraction!$A582),"")</f>
        <v/>
      </c>
      <c r="C582">
        <f>IFERROR(AVERAGEIFS('HeartRate-2022-03-21-1647950188'!$B:$B,'HeartRate-2022-03-21-1647950188'!$A:$A,Data_Extraction!C$2,'HeartRate-2022-03-21-1647950188'!$C:$C,Data_Extraction!$A582),"")</f>
        <v>76</v>
      </c>
      <c r="D582" t="str">
        <f>IFERROR(AVERAGEIFS('HeartRate-2022-03-21-1647950188'!$B:$B,'HeartRate-2022-03-21-1647950188'!$A:$A,Data_Extraction!D$2,'HeartRate-2022-03-21-1647950188'!$C:$C,Data_Extraction!$A582),"")</f>
        <v/>
      </c>
      <c r="E582" t="str">
        <f>IFERROR(AVERAGEIFS('HeartRate-2022-03-21-1647950188'!$B:$B,'HeartRate-2022-03-21-1647950188'!$A:$A,Data_Extraction!E$2,'HeartRate-2022-03-21-1647950188'!$C:$C,Data_Extraction!$A582),"")</f>
        <v/>
      </c>
      <c r="F582" t="str">
        <f>IFERROR(AVERAGEIFS('HeartRate-2022-03-21-1647950188'!$B:$B,'HeartRate-2022-03-21-1647950188'!$A:$A,Data_Extraction!F$2,'HeartRate-2022-03-21-1647950188'!$C:$C,Data_Extraction!$A582),"")</f>
        <v/>
      </c>
      <c r="G582">
        <f>IFERROR(AVERAGEIFS('HeartRate-2022-03-21-1647950188'!$B:$B,'HeartRate-2022-03-21-1647950188'!$A:$A,Data_Extraction!G$2,'HeartRate-2022-03-21-1647950188'!$C:$C,Data_Extraction!$A582),"")</f>
        <v>73</v>
      </c>
      <c r="H582">
        <f>IFERROR(AVERAGEIFS('HeartRate-2022-03-21-1647950188'!$B:$B,'HeartRate-2022-03-21-1647950188'!$A:$A,Data_Extraction!H$2,'HeartRate-2022-03-21-1647950188'!$C:$C,Data_Extraction!$A582),"")</f>
        <v>70</v>
      </c>
      <c r="I582" t="str">
        <f>IFERROR(AVERAGEIFS('HeartRate-2022-03-21-1647950188'!$B:$B,'HeartRate-2022-03-21-1647950188'!$A:$A,Data_Extraction!I$2,'HeartRate-2022-03-21-1647950188'!$C:$C,Data_Extraction!$A582),"")</f>
        <v/>
      </c>
      <c r="J582" s="8">
        <f t="shared" si="55"/>
        <v>73</v>
      </c>
      <c r="N582" s="11">
        <f>Data_Extraction!A582</f>
        <v>44634.511111111111</v>
      </c>
      <c r="O582" s="15">
        <f t="shared" si="56"/>
        <v>44634</v>
      </c>
      <c r="P582" s="16">
        <f t="shared" si="57"/>
        <v>0.51111111111111118</v>
      </c>
      <c r="Q582" s="12">
        <f>IF(Data_Extraction!B582="",Data_Extraction!$J582*(Q$1),Data_Extraction!B582)</f>
        <v>65.7</v>
      </c>
      <c r="R582" s="12">
        <f>IF(Data_Extraction!C582="",Data_Extraction!$J582*(R$1),Data_Extraction!C582)</f>
        <v>76</v>
      </c>
      <c r="S582" s="12">
        <f>IF(Data_Extraction!D582="",Data_Extraction!$J582*(S$1),Data_Extraction!D582)</f>
        <v>75.92</v>
      </c>
      <c r="T582" s="12">
        <f>IF(Data_Extraction!E582="",Data_Extraction!$J582*(T$1),Data_Extraction!E582)</f>
        <v>69.349999999999994</v>
      </c>
      <c r="U582" s="12">
        <f>IF(Data_Extraction!F582="",Data_Extraction!$J582*(U$1),Data_Extraction!F582)</f>
        <v>71.539999999999992</v>
      </c>
      <c r="V582" s="12">
        <f>IF(Data_Extraction!G582="",Data_Extraction!$J582*(V$1),Data_Extraction!G582)</f>
        <v>73</v>
      </c>
      <c r="W582" s="12">
        <f>IF(Data_Extraction!H582="",Data_Extraction!$J582*(W$1),Data_Extraction!H582)</f>
        <v>70</v>
      </c>
      <c r="X582" s="12">
        <f>IF(Data_Extraction!I582="",Data_Extraction!$J582*(X$1),Data_Extraction!I582)</f>
        <v>70.81</v>
      </c>
      <c r="Y582" s="13">
        <f t="shared" si="54"/>
        <v>71.539999999999992</v>
      </c>
      <c r="Z582" s="17" t="str">
        <f t="shared" si="58"/>
        <v>Afternoon</v>
      </c>
      <c r="AA582" s="14" t="str">
        <f>VLOOKUP($N582,'HeartRate-2022-03-21-1647950188'!$C:$G,2,0)</f>
        <v>Hands on</v>
      </c>
      <c r="AB582" s="14" t="str">
        <f>VLOOKUP($N582,'HeartRate-2022-03-21-1647950188'!$C:$G,3,0)</f>
        <v>Off Campus</v>
      </c>
      <c r="AC582" s="14" t="str">
        <f>VLOOKUP($N582,'HeartRate-2022-03-21-1647950188'!$C:$G,4,0)</f>
        <v>Standing</v>
      </c>
      <c r="AD582" s="14" t="str">
        <f>VLOOKUP($N582,'HeartRate-2022-03-21-1647950188'!$C:$G,5,0)</f>
        <v>Technical Contexts</v>
      </c>
      <c r="AE582">
        <f t="shared" si="59"/>
        <v>0</v>
      </c>
      <c r="AF582" s="18">
        <v>44634</v>
      </c>
      <c r="AG582" s="19">
        <v>0.51111111111111118</v>
      </c>
    </row>
    <row r="583" spans="1:33" x14ac:dyDescent="0.3">
      <c r="A583" s="5">
        <v>44634.511793981481</v>
      </c>
      <c r="B583" t="str">
        <f>IFERROR(AVERAGEIFS('HeartRate-2022-03-21-1647950188'!$B:$B,'HeartRate-2022-03-21-1647950188'!$A:$A,Data_Extraction!B$2,'HeartRate-2022-03-21-1647950188'!$C:$C,Data_Extraction!$A583),"")</f>
        <v/>
      </c>
      <c r="C583" t="str">
        <f>IFERROR(AVERAGEIFS('HeartRate-2022-03-21-1647950188'!$B:$B,'HeartRate-2022-03-21-1647950188'!$A:$A,Data_Extraction!C$2,'HeartRate-2022-03-21-1647950188'!$C:$C,Data_Extraction!$A583),"")</f>
        <v/>
      </c>
      <c r="D583" t="str">
        <f>IFERROR(AVERAGEIFS('HeartRate-2022-03-21-1647950188'!$B:$B,'HeartRate-2022-03-21-1647950188'!$A:$A,Data_Extraction!D$2,'HeartRate-2022-03-21-1647950188'!$C:$C,Data_Extraction!$A583),"")</f>
        <v/>
      </c>
      <c r="E583" t="str">
        <f>IFERROR(AVERAGEIFS('HeartRate-2022-03-21-1647950188'!$B:$B,'HeartRate-2022-03-21-1647950188'!$A:$A,Data_Extraction!E$2,'HeartRate-2022-03-21-1647950188'!$C:$C,Data_Extraction!$A583),"")</f>
        <v/>
      </c>
      <c r="F583" t="str">
        <f>IFERROR(AVERAGEIFS('HeartRate-2022-03-21-1647950188'!$B:$B,'HeartRate-2022-03-21-1647950188'!$A:$A,Data_Extraction!F$2,'HeartRate-2022-03-21-1647950188'!$C:$C,Data_Extraction!$A583),"")</f>
        <v/>
      </c>
      <c r="G583" t="str">
        <f>IFERROR(AVERAGEIFS('HeartRate-2022-03-21-1647950188'!$B:$B,'HeartRate-2022-03-21-1647950188'!$A:$A,Data_Extraction!G$2,'HeartRate-2022-03-21-1647950188'!$C:$C,Data_Extraction!$A583),"")</f>
        <v/>
      </c>
      <c r="H583" t="str">
        <f>IFERROR(AVERAGEIFS('HeartRate-2022-03-21-1647950188'!$B:$B,'HeartRate-2022-03-21-1647950188'!$A:$A,Data_Extraction!H$2,'HeartRate-2022-03-21-1647950188'!$C:$C,Data_Extraction!$A583),"")</f>
        <v/>
      </c>
      <c r="I583">
        <f>IFERROR(AVERAGEIFS('HeartRate-2022-03-21-1647950188'!$B:$B,'HeartRate-2022-03-21-1647950188'!$A:$A,Data_Extraction!I$2,'HeartRate-2022-03-21-1647950188'!$C:$C,Data_Extraction!$A583),"")</f>
        <v>66</v>
      </c>
      <c r="J583" s="8">
        <f t="shared" si="55"/>
        <v>66</v>
      </c>
      <c r="N583" s="11">
        <f>Data_Extraction!A583</f>
        <v>44634.511793981481</v>
      </c>
      <c r="O583" s="15">
        <f t="shared" si="56"/>
        <v>44634</v>
      </c>
      <c r="P583" s="16">
        <f t="shared" si="57"/>
        <v>0.51179398148148147</v>
      </c>
      <c r="Q583" s="12">
        <f>IF(Data_Extraction!B583="",Data_Extraction!$J583*(Q$1),Data_Extraction!B583)</f>
        <v>59.4</v>
      </c>
      <c r="R583" s="12">
        <f>IF(Data_Extraction!C583="",Data_Extraction!$J583*(R$1),Data_Extraction!C583)</f>
        <v>60.720000000000006</v>
      </c>
      <c r="S583" s="12">
        <f>IF(Data_Extraction!D583="",Data_Extraction!$J583*(S$1),Data_Extraction!D583)</f>
        <v>68.64</v>
      </c>
      <c r="T583" s="12">
        <f>IF(Data_Extraction!E583="",Data_Extraction!$J583*(T$1),Data_Extraction!E583)</f>
        <v>62.699999999999996</v>
      </c>
      <c r="U583" s="12">
        <f>IF(Data_Extraction!F583="",Data_Extraction!$J583*(U$1),Data_Extraction!F583)</f>
        <v>64.679999999999993</v>
      </c>
      <c r="V583" s="12">
        <f>IF(Data_Extraction!G583="",Data_Extraction!$J583*(V$1),Data_Extraction!G583)</f>
        <v>60.06</v>
      </c>
      <c r="W583" s="12">
        <f>IF(Data_Extraction!H583="",Data_Extraction!$J583*(W$1),Data_Extraction!H583)</f>
        <v>70.62</v>
      </c>
      <c r="X583" s="12">
        <f>IF(Data_Extraction!I583="",Data_Extraction!$J583*(X$1),Data_Extraction!I583)</f>
        <v>66</v>
      </c>
      <c r="Y583" s="13">
        <f t="shared" si="54"/>
        <v>64.102499999999992</v>
      </c>
      <c r="Z583" s="17" t="str">
        <f t="shared" si="58"/>
        <v>Afternoon</v>
      </c>
      <c r="AA583" s="14" t="str">
        <f>VLOOKUP($N583,'HeartRate-2022-03-21-1647950188'!$C:$G,2,0)</f>
        <v>Hands on</v>
      </c>
      <c r="AB583" s="14" t="str">
        <f>VLOOKUP($N583,'HeartRate-2022-03-21-1647950188'!$C:$G,3,0)</f>
        <v>Off Campus</v>
      </c>
      <c r="AC583" s="14" t="str">
        <f>VLOOKUP($N583,'HeartRate-2022-03-21-1647950188'!$C:$G,4,0)</f>
        <v>Standing</v>
      </c>
      <c r="AD583" s="14" t="str">
        <f>VLOOKUP($N583,'HeartRate-2022-03-21-1647950188'!$C:$G,5,0)</f>
        <v>Technical Contexts</v>
      </c>
      <c r="AE583">
        <f t="shared" si="59"/>
        <v>0</v>
      </c>
      <c r="AF583" s="18">
        <v>44634</v>
      </c>
      <c r="AG583" s="19">
        <v>0.51179398148148147</v>
      </c>
    </row>
    <row r="584" spans="1:33" x14ac:dyDescent="0.3">
      <c r="A584" s="5">
        <v>44634.512488425928</v>
      </c>
      <c r="B584">
        <f>IFERROR(AVERAGEIFS('HeartRate-2022-03-21-1647950188'!$B:$B,'HeartRate-2022-03-21-1647950188'!$A:$A,Data_Extraction!B$2,'HeartRate-2022-03-21-1647950188'!$C:$C,Data_Extraction!$A584),"")</f>
        <v>100</v>
      </c>
      <c r="C584" t="str">
        <f>IFERROR(AVERAGEIFS('HeartRate-2022-03-21-1647950188'!$B:$B,'HeartRate-2022-03-21-1647950188'!$A:$A,Data_Extraction!C$2,'HeartRate-2022-03-21-1647950188'!$C:$C,Data_Extraction!$A584),"")</f>
        <v/>
      </c>
      <c r="D584" t="str">
        <f>IFERROR(AVERAGEIFS('HeartRate-2022-03-21-1647950188'!$B:$B,'HeartRate-2022-03-21-1647950188'!$A:$A,Data_Extraction!D$2,'HeartRate-2022-03-21-1647950188'!$C:$C,Data_Extraction!$A584),"")</f>
        <v/>
      </c>
      <c r="E584" t="str">
        <f>IFERROR(AVERAGEIFS('HeartRate-2022-03-21-1647950188'!$B:$B,'HeartRate-2022-03-21-1647950188'!$A:$A,Data_Extraction!E$2,'HeartRate-2022-03-21-1647950188'!$C:$C,Data_Extraction!$A584),"")</f>
        <v/>
      </c>
      <c r="F584" t="str">
        <f>IFERROR(AVERAGEIFS('HeartRate-2022-03-21-1647950188'!$B:$B,'HeartRate-2022-03-21-1647950188'!$A:$A,Data_Extraction!F$2,'HeartRate-2022-03-21-1647950188'!$C:$C,Data_Extraction!$A584),"")</f>
        <v/>
      </c>
      <c r="G584" t="str">
        <f>IFERROR(AVERAGEIFS('HeartRate-2022-03-21-1647950188'!$B:$B,'HeartRate-2022-03-21-1647950188'!$A:$A,Data_Extraction!G$2,'HeartRate-2022-03-21-1647950188'!$C:$C,Data_Extraction!$A584),"")</f>
        <v/>
      </c>
      <c r="H584" t="str">
        <f>IFERROR(AVERAGEIFS('HeartRate-2022-03-21-1647950188'!$B:$B,'HeartRate-2022-03-21-1647950188'!$A:$A,Data_Extraction!H$2,'HeartRate-2022-03-21-1647950188'!$C:$C,Data_Extraction!$A584),"")</f>
        <v/>
      </c>
      <c r="I584">
        <f>IFERROR(AVERAGEIFS('HeartRate-2022-03-21-1647950188'!$B:$B,'HeartRate-2022-03-21-1647950188'!$A:$A,Data_Extraction!I$2,'HeartRate-2022-03-21-1647950188'!$C:$C,Data_Extraction!$A584),"")</f>
        <v>100</v>
      </c>
      <c r="J584" s="8">
        <f t="shared" si="55"/>
        <v>100</v>
      </c>
      <c r="N584" s="11">
        <f>Data_Extraction!A584</f>
        <v>44634.512488425928</v>
      </c>
      <c r="O584" s="15">
        <f t="shared" si="56"/>
        <v>44634</v>
      </c>
      <c r="P584" s="16">
        <f t="shared" si="57"/>
        <v>0.51248842592592592</v>
      </c>
      <c r="Q584" s="12">
        <f>IF(Data_Extraction!B584="",Data_Extraction!$J584*(Q$1),Data_Extraction!B584)</f>
        <v>100</v>
      </c>
      <c r="R584" s="12">
        <f>IF(Data_Extraction!C584="",Data_Extraction!$J584*(R$1),Data_Extraction!C584)</f>
        <v>92</v>
      </c>
      <c r="S584" s="12">
        <f>IF(Data_Extraction!D584="",Data_Extraction!$J584*(S$1),Data_Extraction!D584)</f>
        <v>104</v>
      </c>
      <c r="T584" s="12">
        <f>IF(Data_Extraction!E584="",Data_Extraction!$J584*(T$1),Data_Extraction!E584)</f>
        <v>95</v>
      </c>
      <c r="U584" s="12">
        <f>IF(Data_Extraction!F584="",Data_Extraction!$J584*(U$1),Data_Extraction!F584)</f>
        <v>98</v>
      </c>
      <c r="V584" s="12">
        <f>IF(Data_Extraction!G584="",Data_Extraction!$J584*(V$1),Data_Extraction!G584)</f>
        <v>91</v>
      </c>
      <c r="W584" s="12">
        <f>IF(Data_Extraction!H584="",Data_Extraction!$J584*(W$1),Data_Extraction!H584)</f>
        <v>107</v>
      </c>
      <c r="X584" s="12">
        <f>IF(Data_Extraction!I584="",Data_Extraction!$J584*(X$1),Data_Extraction!I584)</f>
        <v>100</v>
      </c>
      <c r="Y584" s="13">
        <f t="shared" si="54"/>
        <v>98.375</v>
      </c>
      <c r="Z584" s="17" t="str">
        <f t="shared" si="58"/>
        <v>Afternoon</v>
      </c>
      <c r="AA584" s="14" t="str">
        <f>VLOOKUP($N584,'HeartRate-2022-03-21-1647950188'!$C:$G,2,0)</f>
        <v>Hands on</v>
      </c>
      <c r="AB584" s="14" t="str">
        <f>VLOOKUP($N584,'HeartRate-2022-03-21-1647950188'!$C:$G,3,0)</f>
        <v>Off Campus</v>
      </c>
      <c r="AC584" s="14" t="str">
        <f>VLOOKUP($N584,'HeartRate-2022-03-21-1647950188'!$C:$G,4,0)</f>
        <v>Standing</v>
      </c>
      <c r="AD584" s="14" t="str">
        <f>VLOOKUP($N584,'HeartRate-2022-03-21-1647950188'!$C:$G,5,0)</f>
        <v>Technical Contexts</v>
      </c>
      <c r="AE584">
        <f t="shared" si="59"/>
        <v>0</v>
      </c>
      <c r="AF584" s="18">
        <v>44634</v>
      </c>
      <c r="AG584" s="19">
        <v>0.51248842592592592</v>
      </c>
    </row>
    <row r="585" spans="1:33" x14ac:dyDescent="0.3">
      <c r="A585" s="5">
        <v>44634.512685185182</v>
      </c>
      <c r="B585" t="str">
        <f>IFERROR(AVERAGEIFS('HeartRate-2022-03-21-1647950188'!$B:$B,'HeartRate-2022-03-21-1647950188'!$A:$A,Data_Extraction!B$2,'HeartRate-2022-03-21-1647950188'!$C:$C,Data_Extraction!$A585),"")</f>
        <v/>
      </c>
      <c r="C585" t="str">
        <f>IFERROR(AVERAGEIFS('HeartRate-2022-03-21-1647950188'!$B:$B,'HeartRate-2022-03-21-1647950188'!$A:$A,Data_Extraction!C$2,'HeartRate-2022-03-21-1647950188'!$C:$C,Data_Extraction!$A585),"")</f>
        <v/>
      </c>
      <c r="D585" t="str">
        <f>IFERROR(AVERAGEIFS('HeartRate-2022-03-21-1647950188'!$B:$B,'HeartRate-2022-03-21-1647950188'!$A:$A,Data_Extraction!D$2,'HeartRate-2022-03-21-1647950188'!$C:$C,Data_Extraction!$A585),"")</f>
        <v/>
      </c>
      <c r="E585" t="str">
        <f>IFERROR(AVERAGEIFS('HeartRate-2022-03-21-1647950188'!$B:$B,'HeartRate-2022-03-21-1647950188'!$A:$A,Data_Extraction!E$2,'HeartRate-2022-03-21-1647950188'!$C:$C,Data_Extraction!$A585),"")</f>
        <v/>
      </c>
      <c r="F585" t="str">
        <f>IFERROR(AVERAGEIFS('HeartRate-2022-03-21-1647950188'!$B:$B,'HeartRate-2022-03-21-1647950188'!$A:$A,Data_Extraction!F$2,'HeartRate-2022-03-21-1647950188'!$C:$C,Data_Extraction!$A585),"")</f>
        <v/>
      </c>
      <c r="G585">
        <f>IFERROR(AVERAGEIFS('HeartRate-2022-03-21-1647950188'!$B:$B,'HeartRate-2022-03-21-1647950188'!$A:$A,Data_Extraction!G$2,'HeartRate-2022-03-21-1647950188'!$C:$C,Data_Extraction!$A585),"")</f>
        <v>83</v>
      </c>
      <c r="H585" t="str">
        <f>IFERROR(AVERAGEIFS('HeartRate-2022-03-21-1647950188'!$B:$B,'HeartRate-2022-03-21-1647950188'!$A:$A,Data_Extraction!H$2,'HeartRate-2022-03-21-1647950188'!$C:$C,Data_Extraction!$A585),"")</f>
        <v/>
      </c>
      <c r="I585" t="str">
        <f>IFERROR(AVERAGEIFS('HeartRate-2022-03-21-1647950188'!$B:$B,'HeartRate-2022-03-21-1647950188'!$A:$A,Data_Extraction!I$2,'HeartRate-2022-03-21-1647950188'!$C:$C,Data_Extraction!$A585),"")</f>
        <v/>
      </c>
      <c r="J585" s="8">
        <f t="shared" si="55"/>
        <v>83</v>
      </c>
      <c r="N585" s="11">
        <f>Data_Extraction!A585</f>
        <v>44634.512685185182</v>
      </c>
      <c r="O585" s="15">
        <f t="shared" si="56"/>
        <v>44634</v>
      </c>
      <c r="P585" s="16">
        <f t="shared" si="57"/>
        <v>0.51268518518518513</v>
      </c>
      <c r="Q585" s="12">
        <f>IF(Data_Extraction!B585="",Data_Extraction!$J585*(Q$1),Data_Extraction!B585)</f>
        <v>74.7</v>
      </c>
      <c r="R585" s="12">
        <f>IF(Data_Extraction!C585="",Data_Extraction!$J585*(R$1),Data_Extraction!C585)</f>
        <v>76.36</v>
      </c>
      <c r="S585" s="12">
        <f>IF(Data_Extraction!D585="",Data_Extraction!$J585*(S$1),Data_Extraction!D585)</f>
        <v>86.320000000000007</v>
      </c>
      <c r="T585" s="12">
        <f>IF(Data_Extraction!E585="",Data_Extraction!$J585*(T$1),Data_Extraction!E585)</f>
        <v>78.849999999999994</v>
      </c>
      <c r="U585" s="12">
        <f>IF(Data_Extraction!F585="",Data_Extraction!$J585*(U$1),Data_Extraction!F585)</f>
        <v>81.34</v>
      </c>
      <c r="V585" s="12">
        <f>IF(Data_Extraction!G585="",Data_Extraction!$J585*(V$1),Data_Extraction!G585)</f>
        <v>83</v>
      </c>
      <c r="W585" s="12">
        <f>IF(Data_Extraction!H585="",Data_Extraction!$J585*(W$1),Data_Extraction!H585)</f>
        <v>88.81</v>
      </c>
      <c r="X585" s="12">
        <f>IF(Data_Extraction!I585="",Data_Extraction!$J585*(X$1),Data_Extraction!I585)</f>
        <v>80.509999999999991</v>
      </c>
      <c r="Y585" s="13">
        <f t="shared" si="54"/>
        <v>81.236250000000013</v>
      </c>
      <c r="Z585" s="17" t="str">
        <f t="shared" si="58"/>
        <v>Afternoon</v>
      </c>
      <c r="AA585" s="14" t="str">
        <f>VLOOKUP($N585,'HeartRate-2022-03-21-1647950188'!$C:$G,2,0)</f>
        <v>Hands on</v>
      </c>
      <c r="AB585" s="14" t="str">
        <f>VLOOKUP($N585,'HeartRate-2022-03-21-1647950188'!$C:$G,3,0)</f>
        <v>Off Campus</v>
      </c>
      <c r="AC585" s="14" t="str">
        <f>VLOOKUP($N585,'HeartRate-2022-03-21-1647950188'!$C:$G,4,0)</f>
        <v>Standing</v>
      </c>
      <c r="AD585" s="14" t="str">
        <f>VLOOKUP($N585,'HeartRate-2022-03-21-1647950188'!$C:$G,5,0)</f>
        <v>Technical Contexts</v>
      </c>
      <c r="AE585">
        <f t="shared" si="59"/>
        <v>0</v>
      </c>
      <c r="AF585" s="18">
        <v>44634</v>
      </c>
      <c r="AG585" s="19">
        <v>0.51268518518518513</v>
      </c>
    </row>
    <row r="586" spans="1:33" x14ac:dyDescent="0.3">
      <c r="A586" s="5">
        <v>44634.513148148151</v>
      </c>
      <c r="B586" t="str">
        <f>IFERROR(AVERAGEIFS('HeartRate-2022-03-21-1647950188'!$B:$B,'HeartRate-2022-03-21-1647950188'!$A:$A,Data_Extraction!B$2,'HeartRate-2022-03-21-1647950188'!$C:$C,Data_Extraction!$A586),"")</f>
        <v/>
      </c>
      <c r="C586" t="str">
        <f>IFERROR(AVERAGEIFS('HeartRate-2022-03-21-1647950188'!$B:$B,'HeartRate-2022-03-21-1647950188'!$A:$A,Data_Extraction!C$2,'HeartRate-2022-03-21-1647950188'!$C:$C,Data_Extraction!$A586),"")</f>
        <v/>
      </c>
      <c r="D586" t="str">
        <f>IFERROR(AVERAGEIFS('HeartRate-2022-03-21-1647950188'!$B:$B,'HeartRate-2022-03-21-1647950188'!$A:$A,Data_Extraction!D$2,'HeartRate-2022-03-21-1647950188'!$C:$C,Data_Extraction!$A586),"")</f>
        <v/>
      </c>
      <c r="E586" t="str">
        <f>IFERROR(AVERAGEIFS('HeartRate-2022-03-21-1647950188'!$B:$B,'HeartRate-2022-03-21-1647950188'!$A:$A,Data_Extraction!E$2,'HeartRate-2022-03-21-1647950188'!$C:$C,Data_Extraction!$A586),"")</f>
        <v/>
      </c>
      <c r="F586" t="str">
        <f>IFERROR(AVERAGEIFS('HeartRate-2022-03-21-1647950188'!$B:$B,'HeartRate-2022-03-21-1647950188'!$A:$A,Data_Extraction!F$2,'HeartRate-2022-03-21-1647950188'!$C:$C,Data_Extraction!$A586),"")</f>
        <v/>
      </c>
      <c r="G586">
        <f>IFERROR(AVERAGEIFS('HeartRate-2022-03-21-1647950188'!$B:$B,'HeartRate-2022-03-21-1647950188'!$A:$A,Data_Extraction!G$2,'HeartRate-2022-03-21-1647950188'!$C:$C,Data_Extraction!$A586),"")</f>
        <v>82</v>
      </c>
      <c r="H586" t="str">
        <f>IFERROR(AVERAGEIFS('HeartRate-2022-03-21-1647950188'!$B:$B,'HeartRate-2022-03-21-1647950188'!$A:$A,Data_Extraction!H$2,'HeartRate-2022-03-21-1647950188'!$C:$C,Data_Extraction!$A586),"")</f>
        <v/>
      </c>
      <c r="I586" t="str">
        <f>IFERROR(AVERAGEIFS('HeartRate-2022-03-21-1647950188'!$B:$B,'HeartRate-2022-03-21-1647950188'!$A:$A,Data_Extraction!I$2,'HeartRate-2022-03-21-1647950188'!$C:$C,Data_Extraction!$A586),"")</f>
        <v/>
      </c>
      <c r="J586" s="8">
        <f t="shared" si="55"/>
        <v>82</v>
      </c>
      <c r="N586" s="11">
        <f>Data_Extraction!A586</f>
        <v>44634.513148148151</v>
      </c>
      <c r="O586" s="15">
        <f t="shared" si="56"/>
        <v>44634</v>
      </c>
      <c r="P586" s="16">
        <f t="shared" si="57"/>
        <v>0.51314814814814813</v>
      </c>
      <c r="Q586" s="12">
        <f>IF(Data_Extraction!B586="",Data_Extraction!$J586*(Q$1),Data_Extraction!B586)</f>
        <v>73.8</v>
      </c>
      <c r="R586" s="12">
        <f>IF(Data_Extraction!C586="",Data_Extraction!$J586*(R$1),Data_Extraction!C586)</f>
        <v>75.44</v>
      </c>
      <c r="S586" s="12">
        <f>IF(Data_Extraction!D586="",Data_Extraction!$J586*(S$1),Data_Extraction!D586)</f>
        <v>85.28</v>
      </c>
      <c r="T586" s="12">
        <f>IF(Data_Extraction!E586="",Data_Extraction!$J586*(T$1),Data_Extraction!E586)</f>
        <v>77.899999999999991</v>
      </c>
      <c r="U586" s="12">
        <f>IF(Data_Extraction!F586="",Data_Extraction!$J586*(U$1),Data_Extraction!F586)</f>
        <v>80.36</v>
      </c>
      <c r="V586" s="12">
        <f>IF(Data_Extraction!G586="",Data_Extraction!$J586*(V$1),Data_Extraction!G586)</f>
        <v>82</v>
      </c>
      <c r="W586" s="12">
        <f>IF(Data_Extraction!H586="",Data_Extraction!$J586*(W$1),Data_Extraction!H586)</f>
        <v>87.740000000000009</v>
      </c>
      <c r="X586" s="12">
        <f>IF(Data_Extraction!I586="",Data_Extraction!$J586*(X$1),Data_Extraction!I586)</f>
        <v>79.539999999999992</v>
      </c>
      <c r="Y586" s="13">
        <f t="shared" si="54"/>
        <v>80.257499999999993</v>
      </c>
      <c r="Z586" s="17" t="str">
        <f t="shared" si="58"/>
        <v>Afternoon</v>
      </c>
      <c r="AA586" s="14" t="str">
        <f>VLOOKUP($N586,'HeartRate-2022-03-21-1647950188'!$C:$G,2,0)</f>
        <v>Hands on</v>
      </c>
      <c r="AB586" s="14" t="str">
        <f>VLOOKUP($N586,'HeartRate-2022-03-21-1647950188'!$C:$G,3,0)</f>
        <v>Off Campus</v>
      </c>
      <c r="AC586" s="14" t="str">
        <f>VLOOKUP($N586,'HeartRate-2022-03-21-1647950188'!$C:$G,4,0)</f>
        <v>Standing</v>
      </c>
      <c r="AD586" s="14" t="str">
        <f>VLOOKUP($N586,'HeartRate-2022-03-21-1647950188'!$C:$G,5,0)</f>
        <v>Technical Contexts</v>
      </c>
      <c r="AE586">
        <f t="shared" si="59"/>
        <v>0</v>
      </c>
      <c r="AF586" s="18">
        <v>44634</v>
      </c>
      <c r="AG586" s="19">
        <v>0.51314814814814813</v>
      </c>
    </row>
    <row r="587" spans="1:33" x14ac:dyDescent="0.3">
      <c r="A587" s="5">
        <v>44634.513182870367</v>
      </c>
      <c r="B587">
        <f>IFERROR(AVERAGEIFS('HeartRate-2022-03-21-1647950188'!$B:$B,'HeartRate-2022-03-21-1647950188'!$A:$A,Data_Extraction!B$2,'HeartRate-2022-03-21-1647950188'!$C:$C,Data_Extraction!$A587),"")</f>
        <v>107</v>
      </c>
      <c r="C587" t="str">
        <f>IFERROR(AVERAGEIFS('HeartRate-2022-03-21-1647950188'!$B:$B,'HeartRate-2022-03-21-1647950188'!$A:$A,Data_Extraction!C$2,'HeartRate-2022-03-21-1647950188'!$C:$C,Data_Extraction!$A587),"")</f>
        <v/>
      </c>
      <c r="D587" t="str">
        <f>IFERROR(AVERAGEIFS('HeartRate-2022-03-21-1647950188'!$B:$B,'HeartRate-2022-03-21-1647950188'!$A:$A,Data_Extraction!D$2,'HeartRate-2022-03-21-1647950188'!$C:$C,Data_Extraction!$A587),"")</f>
        <v/>
      </c>
      <c r="E587" t="str">
        <f>IFERROR(AVERAGEIFS('HeartRate-2022-03-21-1647950188'!$B:$B,'HeartRate-2022-03-21-1647950188'!$A:$A,Data_Extraction!E$2,'HeartRate-2022-03-21-1647950188'!$C:$C,Data_Extraction!$A587),"")</f>
        <v/>
      </c>
      <c r="F587" t="str">
        <f>IFERROR(AVERAGEIFS('HeartRate-2022-03-21-1647950188'!$B:$B,'HeartRate-2022-03-21-1647950188'!$A:$A,Data_Extraction!F$2,'HeartRate-2022-03-21-1647950188'!$C:$C,Data_Extraction!$A587),"")</f>
        <v/>
      </c>
      <c r="G587" t="str">
        <f>IFERROR(AVERAGEIFS('HeartRate-2022-03-21-1647950188'!$B:$B,'HeartRate-2022-03-21-1647950188'!$A:$A,Data_Extraction!G$2,'HeartRate-2022-03-21-1647950188'!$C:$C,Data_Extraction!$A587),"")</f>
        <v/>
      </c>
      <c r="H587" t="str">
        <f>IFERROR(AVERAGEIFS('HeartRate-2022-03-21-1647950188'!$B:$B,'HeartRate-2022-03-21-1647950188'!$A:$A,Data_Extraction!H$2,'HeartRate-2022-03-21-1647950188'!$C:$C,Data_Extraction!$A587),"")</f>
        <v/>
      </c>
      <c r="I587">
        <f>IFERROR(AVERAGEIFS('HeartRate-2022-03-21-1647950188'!$B:$B,'HeartRate-2022-03-21-1647950188'!$A:$A,Data_Extraction!I$2,'HeartRate-2022-03-21-1647950188'!$C:$C,Data_Extraction!$A587),"")</f>
        <v>118</v>
      </c>
      <c r="J587" s="8">
        <f t="shared" si="55"/>
        <v>112.5</v>
      </c>
      <c r="N587" s="11">
        <f>Data_Extraction!A587</f>
        <v>44634.513182870367</v>
      </c>
      <c r="O587" s="15">
        <f t="shared" si="56"/>
        <v>44634</v>
      </c>
      <c r="P587" s="16">
        <f t="shared" si="57"/>
        <v>0.51318287037037036</v>
      </c>
      <c r="Q587" s="12">
        <f>IF(Data_Extraction!B587="",Data_Extraction!$J587*(Q$1),Data_Extraction!B587)</f>
        <v>107</v>
      </c>
      <c r="R587" s="12">
        <f>IF(Data_Extraction!C587="",Data_Extraction!$J587*(R$1),Data_Extraction!C587)</f>
        <v>103.5</v>
      </c>
      <c r="S587" s="12">
        <f>IF(Data_Extraction!D587="",Data_Extraction!$J587*(S$1),Data_Extraction!D587)</f>
        <v>117</v>
      </c>
      <c r="T587" s="12">
        <f>IF(Data_Extraction!E587="",Data_Extraction!$J587*(T$1),Data_Extraction!E587)</f>
        <v>106.875</v>
      </c>
      <c r="U587" s="12">
        <f>IF(Data_Extraction!F587="",Data_Extraction!$J587*(U$1),Data_Extraction!F587)</f>
        <v>110.25</v>
      </c>
      <c r="V587" s="12">
        <f>IF(Data_Extraction!G587="",Data_Extraction!$J587*(V$1),Data_Extraction!G587)</f>
        <v>102.375</v>
      </c>
      <c r="W587" s="12">
        <f>IF(Data_Extraction!H587="",Data_Extraction!$J587*(W$1),Data_Extraction!H587)</f>
        <v>120.375</v>
      </c>
      <c r="X587" s="12">
        <f>IF(Data_Extraction!I587="",Data_Extraction!$J587*(X$1),Data_Extraction!I587)</f>
        <v>118</v>
      </c>
      <c r="Y587" s="13">
        <f t="shared" si="54"/>
        <v>110.671875</v>
      </c>
      <c r="Z587" s="17" t="str">
        <f t="shared" si="58"/>
        <v>Afternoon</v>
      </c>
      <c r="AA587" s="14" t="str">
        <f>VLOOKUP($N587,'HeartRate-2022-03-21-1647950188'!$C:$G,2,0)</f>
        <v>Hands on</v>
      </c>
      <c r="AB587" s="14" t="str">
        <f>VLOOKUP($N587,'HeartRate-2022-03-21-1647950188'!$C:$G,3,0)</f>
        <v>Off Campus</v>
      </c>
      <c r="AC587" s="14" t="str">
        <f>VLOOKUP($N587,'HeartRate-2022-03-21-1647950188'!$C:$G,4,0)</f>
        <v>Standing</v>
      </c>
      <c r="AD587" s="14" t="str">
        <f>VLOOKUP($N587,'HeartRate-2022-03-21-1647950188'!$C:$G,5,0)</f>
        <v>Technical Contexts</v>
      </c>
      <c r="AE587">
        <f t="shared" si="59"/>
        <v>0</v>
      </c>
      <c r="AF587" s="18">
        <v>44634</v>
      </c>
      <c r="AG587" s="19">
        <v>0.51318287037037036</v>
      </c>
    </row>
    <row r="588" spans="1:33" x14ac:dyDescent="0.3">
      <c r="A588" s="5">
        <v>44634.513877314814</v>
      </c>
      <c r="B588">
        <f>IFERROR(AVERAGEIFS('HeartRate-2022-03-21-1647950188'!$B:$B,'HeartRate-2022-03-21-1647950188'!$A:$A,Data_Extraction!B$2,'HeartRate-2022-03-21-1647950188'!$C:$C,Data_Extraction!$A588),"")</f>
        <v>106</v>
      </c>
      <c r="C588" t="str">
        <f>IFERROR(AVERAGEIFS('HeartRate-2022-03-21-1647950188'!$B:$B,'HeartRate-2022-03-21-1647950188'!$A:$A,Data_Extraction!C$2,'HeartRate-2022-03-21-1647950188'!$C:$C,Data_Extraction!$A588),"")</f>
        <v/>
      </c>
      <c r="D588" t="str">
        <f>IFERROR(AVERAGEIFS('HeartRate-2022-03-21-1647950188'!$B:$B,'HeartRate-2022-03-21-1647950188'!$A:$A,Data_Extraction!D$2,'HeartRate-2022-03-21-1647950188'!$C:$C,Data_Extraction!$A588),"")</f>
        <v/>
      </c>
      <c r="E588" t="str">
        <f>IFERROR(AVERAGEIFS('HeartRate-2022-03-21-1647950188'!$B:$B,'HeartRate-2022-03-21-1647950188'!$A:$A,Data_Extraction!E$2,'HeartRate-2022-03-21-1647950188'!$C:$C,Data_Extraction!$A588),"")</f>
        <v/>
      </c>
      <c r="F588" t="str">
        <f>IFERROR(AVERAGEIFS('HeartRate-2022-03-21-1647950188'!$B:$B,'HeartRate-2022-03-21-1647950188'!$A:$A,Data_Extraction!F$2,'HeartRate-2022-03-21-1647950188'!$C:$C,Data_Extraction!$A588),"")</f>
        <v/>
      </c>
      <c r="G588" t="str">
        <f>IFERROR(AVERAGEIFS('HeartRate-2022-03-21-1647950188'!$B:$B,'HeartRate-2022-03-21-1647950188'!$A:$A,Data_Extraction!G$2,'HeartRate-2022-03-21-1647950188'!$C:$C,Data_Extraction!$A588),"")</f>
        <v/>
      </c>
      <c r="H588" t="str">
        <f>IFERROR(AVERAGEIFS('HeartRate-2022-03-21-1647950188'!$B:$B,'HeartRate-2022-03-21-1647950188'!$A:$A,Data_Extraction!H$2,'HeartRate-2022-03-21-1647950188'!$C:$C,Data_Extraction!$A588),"")</f>
        <v/>
      </c>
      <c r="I588">
        <f>IFERROR(AVERAGEIFS('HeartRate-2022-03-21-1647950188'!$B:$B,'HeartRate-2022-03-21-1647950188'!$A:$A,Data_Extraction!I$2,'HeartRate-2022-03-21-1647950188'!$C:$C,Data_Extraction!$A588),"")</f>
        <v>115</v>
      </c>
      <c r="J588" s="8">
        <f t="shared" si="55"/>
        <v>110.5</v>
      </c>
      <c r="N588" s="11">
        <f>Data_Extraction!A588</f>
        <v>44634.513877314814</v>
      </c>
      <c r="O588" s="15">
        <f t="shared" si="56"/>
        <v>44634</v>
      </c>
      <c r="P588" s="16">
        <f t="shared" si="57"/>
        <v>0.5138773148148148</v>
      </c>
      <c r="Q588" s="12">
        <f>IF(Data_Extraction!B588="",Data_Extraction!$J588*(Q$1),Data_Extraction!B588)</f>
        <v>106</v>
      </c>
      <c r="R588" s="12">
        <f>IF(Data_Extraction!C588="",Data_Extraction!$J588*(R$1),Data_Extraction!C588)</f>
        <v>101.66000000000001</v>
      </c>
      <c r="S588" s="12">
        <f>IF(Data_Extraction!D588="",Data_Extraction!$J588*(S$1),Data_Extraction!D588)</f>
        <v>114.92</v>
      </c>
      <c r="T588" s="12">
        <f>IF(Data_Extraction!E588="",Data_Extraction!$J588*(T$1),Data_Extraction!E588)</f>
        <v>104.97499999999999</v>
      </c>
      <c r="U588" s="12">
        <f>IF(Data_Extraction!F588="",Data_Extraction!$J588*(U$1),Data_Extraction!F588)</f>
        <v>108.28999999999999</v>
      </c>
      <c r="V588" s="12">
        <f>IF(Data_Extraction!G588="",Data_Extraction!$J588*(V$1),Data_Extraction!G588)</f>
        <v>100.55500000000001</v>
      </c>
      <c r="W588" s="12">
        <f>IF(Data_Extraction!H588="",Data_Extraction!$J588*(W$1),Data_Extraction!H588)</f>
        <v>118.23500000000001</v>
      </c>
      <c r="X588" s="12">
        <f>IF(Data_Extraction!I588="",Data_Extraction!$J588*(X$1),Data_Extraction!I588)</f>
        <v>115</v>
      </c>
      <c r="Y588" s="13">
        <f t="shared" si="54"/>
        <v>108.70437500000001</v>
      </c>
      <c r="Z588" s="17" t="str">
        <f t="shared" si="58"/>
        <v>Afternoon</v>
      </c>
      <c r="AA588" s="14" t="str">
        <f>VLOOKUP($N588,'HeartRate-2022-03-21-1647950188'!$C:$G,2,0)</f>
        <v>Hands on</v>
      </c>
      <c r="AB588" s="14" t="str">
        <f>VLOOKUP($N588,'HeartRate-2022-03-21-1647950188'!$C:$G,3,0)</f>
        <v>Off Campus</v>
      </c>
      <c r="AC588" s="14" t="str">
        <f>VLOOKUP($N588,'HeartRate-2022-03-21-1647950188'!$C:$G,4,0)</f>
        <v>Standing</v>
      </c>
      <c r="AD588" s="14" t="str">
        <f>VLOOKUP($N588,'HeartRate-2022-03-21-1647950188'!$C:$G,5,0)</f>
        <v>Technical Contexts</v>
      </c>
      <c r="AE588">
        <f t="shared" si="59"/>
        <v>0</v>
      </c>
      <c r="AF588" s="18">
        <v>44634</v>
      </c>
      <c r="AG588" s="19">
        <v>0.5138773148148148</v>
      </c>
    </row>
    <row r="589" spans="1:33" x14ac:dyDescent="0.3">
      <c r="A589" s="5">
        <v>44634.51394675926</v>
      </c>
      <c r="B589">
        <f>IFERROR(AVERAGEIFS('HeartRate-2022-03-21-1647950188'!$B:$B,'HeartRate-2022-03-21-1647950188'!$A:$A,Data_Extraction!B$2,'HeartRate-2022-03-21-1647950188'!$C:$C,Data_Extraction!$A589),"")</f>
        <v>104</v>
      </c>
      <c r="C589" t="str">
        <f>IFERROR(AVERAGEIFS('HeartRate-2022-03-21-1647950188'!$B:$B,'HeartRate-2022-03-21-1647950188'!$A:$A,Data_Extraction!C$2,'HeartRate-2022-03-21-1647950188'!$C:$C,Data_Extraction!$A589),"")</f>
        <v/>
      </c>
      <c r="D589" t="str">
        <f>IFERROR(AVERAGEIFS('HeartRate-2022-03-21-1647950188'!$B:$B,'HeartRate-2022-03-21-1647950188'!$A:$A,Data_Extraction!D$2,'HeartRate-2022-03-21-1647950188'!$C:$C,Data_Extraction!$A589),"")</f>
        <v/>
      </c>
      <c r="E589" t="str">
        <f>IFERROR(AVERAGEIFS('HeartRate-2022-03-21-1647950188'!$B:$B,'HeartRate-2022-03-21-1647950188'!$A:$A,Data_Extraction!E$2,'HeartRate-2022-03-21-1647950188'!$C:$C,Data_Extraction!$A589),"")</f>
        <v/>
      </c>
      <c r="F589" t="str">
        <f>IFERROR(AVERAGEIFS('HeartRate-2022-03-21-1647950188'!$B:$B,'HeartRate-2022-03-21-1647950188'!$A:$A,Data_Extraction!F$2,'HeartRate-2022-03-21-1647950188'!$C:$C,Data_Extraction!$A589),"")</f>
        <v/>
      </c>
      <c r="G589" t="str">
        <f>IFERROR(AVERAGEIFS('HeartRate-2022-03-21-1647950188'!$B:$B,'HeartRate-2022-03-21-1647950188'!$A:$A,Data_Extraction!G$2,'HeartRate-2022-03-21-1647950188'!$C:$C,Data_Extraction!$A589),"")</f>
        <v/>
      </c>
      <c r="H589" t="str">
        <f>IFERROR(AVERAGEIFS('HeartRate-2022-03-21-1647950188'!$B:$B,'HeartRate-2022-03-21-1647950188'!$A:$A,Data_Extraction!H$2,'HeartRate-2022-03-21-1647950188'!$C:$C,Data_Extraction!$A589),"")</f>
        <v/>
      </c>
      <c r="I589" t="str">
        <f>IFERROR(AVERAGEIFS('HeartRate-2022-03-21-1647950188'!$B:$B,'HeartRate-2022-03-21-1647950188'!$A:$A,Data_Extraction!I$2,'HeartRate-2022-03-21-1647950188'!$C:$C,Data_Extraction!$A589),"")</f>
        <v/>
      </c>
      <c r="J589" s="8">
        <f t="shared" si="55"/>
        <v>104</v>
      </c>
      <c r="N589" s="11">
        <f>Data_Extraction!A589</f>
        <v>44634.51394675926</v>
      </c>
      <c r="O589" s="15">
        <f t="shared" si="56"/>
        <v>44634</v>
      </c>
      <c r="P589" s="16">
        <f t="shared" si="57"/>
        <v>0.51394675925925926</v>
      </c>
      <c r="Q589" s="12">
        <f>IF(Data_Extraction!B589="",Data_Extraction!$J589*(Q$1),Data_Extraction!B589)</f>
        <v>104</v>
      </c>
      <c r="R589" s="12">
        <f>IF(Data_Extraction!C589="",Data_Extraction!$J589*(R$1),Data_Extraction!C589)</f>
        <v>95.68</v>
      </c>
      <c r="S589" s="12">
        <f>IF(Data_Extraction!D589="",Data_Extraction!$J589*(S$1),Data_Extraction!D589)</f>
        <v>108.16</v>
      </c>
      <c r="T589" s="12">
        <f>IF(Data_Extraction!E589="",Data_Extraction!$J589*(T$1),Data_Extraction!E589)</f>
        <v>98.8</v>
      </c>
      <c r="U589" s="12">
        <f>IF(Data_Extraction!F589="",Data_Extraction!$J589*(U$1),Data_Extraction!F589)</f>
        <v>101.92</v>
      </c>
      <c r="V589" s="12">
        <f>IF(Data_Extraction!G589="",Data_Extraction!$J589*(V$1),Data_Extraction!G589)</f>
        <v>94.64</v>
      </c>
      <c r="W589" s="12">
        <f>IF(Data_Extraction!H589="",Data_Extraction!$J589*(W$1),Data_Extraction!H589)</f>
        <v>111.28</v>
      </c>
      <c r="X589" s="12">
        <f>IF(Data_Extraction!I589="",Data_Extraction!$J589*(X$1),Data_Extraction!I589)</f>
        <v>100.88</v>
      </c>
      <c r="Y589" s="13">
        <f t="shared" si="54"/>
        <v>101.92</v>
      </c>
      <c r="Z589" s="17" t="str">
        <f t="shared" si="58"/>
        <v>Afternoon</v>
      </c>
      <c r="AA589" s="14" t="str">
        <f>VLOOKUP($N589,'HeartRate-2022-03-21-1647950188'!$C:$G,2,0)</f>
        <v>Hands on</v>
      </c>
      <c r="AB589" s="14" t="str">
        <f>VLOOKUP($N589,'HeartRate-2022-03-21-1647950188'!$C:$G,3,0)</f>
        <v>Off Campus</v>
      </c>
      <c r="AC589" s="14" t="str">
        <f>VLOOKUP($N589,'HeartRate-2022-03-21-1647950188'!$C:$G,4,0)</f>
        <v>Standing</v>
      </c>
      <c r="AD589" s="14" t="str">
        <f>VLOOKUP($N589,'HeartRate-2022-03-21-1647950188'!$C:$G,5,0)</f>
        <v>Technical Contexts</v>
      </c>
      <c r="AE589">
        <f t="shared" si="59"/>
        <v>0</v>
      </c>
      <c r="AF589" s="18">
        <v>44634</v>
      </c>
      <c r="AG589" s="19">
        <v>0.51394675925925926</v>
      </c>
    </row>
    <row r="590" spans="1:33" x14ac:dyDescent="0.3">
      <c r="A590" s="5">
        <v>44634.514131944445</v>
      </c>
      <c r="B590">
        <f>IFERROR(AVERAGEIFS('HeartRate-2022-03-21-1647950188'!$B:$B,'HeartRate-2022-03-21-1647950188'!$A:$A,Data_Extraction!B$2,'HeartRate-2022-03-21-1647950188'!$C:$C,Data_Extraction!$A590),"")</f>
        <v>106</v>
      </c>
      <c r="C590" t="str">
        <f>IFERROR(AVERAGEIFS('HeartRate-2022-03-21-1647950188'!$B:$B,'HeartRate-2022-03-21-1647950188'!$A:$A,Data_Extraction!C$2,'HeartRate-2022-03-21-1647950188'!$C:$C,Data_Extraction!$A590),"")</f>
        <v/>
      </c>
      <c r="D590" t="str">
        <f>IFERROR(AVERAGEIFS('HeartRate-2022-03-21-1647950188'!$B:$B,'HeartRate-2022-03-21-1647950188'!$A:$A,Data_Extraction!D$2,'HeartRate-2022-03-21-1647950188'!$C:$C,Data_Extraction!$A590),"")</f>
        <v/>
      </c>
      <c r="E590" t="str">
        <f>IFERROR(AVERAGEIFS('HeartRate-2022-03-21-1647950188'!$B:$B,'HeartRate-2022-03-21-1647950188'!$A:$A,Data_Extraction!E$2,'HeartRate-2022-03-21-1647950188'!$C:$C,Data_Extraction!$A590),"")</f>
        <v/>
      </c>
      <c r="F590" t="str">
        <f>IFERROR(AVERAGEIFS('HeartRate-2022-03-21-1647950188'!$B:$B,'HeartRate-2022-03-21-1647950188'!$A:$A,Data_Extraction!F$2,'HeartRate-2022-03-21-1647950188'!$C:$C,Data_Extraction!$A590),"")</f>
        <v/>
      </c>
      <c r="G590" t="str">
        <f>IFERROR(AVERAGEIFS('HeartRate-2022-03-21-1647950188'!$B:$B,'HeartRate-2022-03-21-1647950188'!$A:$A,Data_Extraction!G$2,'HeartRate-2022-03-21-1647950188'!$C:$C,Data_Extraction!$A590),"")</f>
        <v/>
      </c>
      <c r="H590" t="str">
        <f>IFERROR(AVERAGEIFS('HeartRate-2022-03-21-1647950188'!$B:$B,'HeartRate-2022-03-21-1647950188'!$A:$A,Data_Extraction!H$2,'HeartRate-2022-03-21-1647950188'!$C:$C,Data_Extraction!$A590),"")</f>
        <v/>
      </c>
      <c r="I590" t="str">
        <f>IFERROR(AVERAGEIFS('HeartRate-2022-03-21-1647950188'!$B:$B,'HeartRate-2022-03-21-1647950188'!$A:$A,Data_Extraction!I$2,'HeartRate-2022-03-21-1647950188'!$C:$C,Data_Extraction!$A590),"")</f>
        <v/>
      </c>
      <c r="J590" s="8">
        <f t="shared" si="55"/>
        <v>106</v>
      </c>
      <c r="N590" s="11">
        <f>Data_Extraction!A590</f>
        <v>44634.514131944445</v>
      </c>
      <c r="O590" s="15">
        <f t="shared" si="56"/>
        <v>44634</v>
      </c>
      <c r="P590" s="16">
        <f t="shared" si="57"/>
        <v>0.51413194444444443</v>
      </c>
      <c r="Q590" s="12">
        <f>IF(Data_Extraction!B590="",Data_Extraction!$J590*(Q$1),Data_Extraction!B590)</f>
        <v>106</v>
      </c>
      <c r="R590" s="12">
        <f>IF(Data_Extraction!C590="",Data_Extraction!$J590*(R$1),Data_Extraction!C590)</f>
        <v>97.52000000000001</v>
      </c>
      <c r="S590" s="12">
        <f>IF(Data_Extraction!D590="",Data_Extraction!$J590*(S$1),Data_Extraction!D590)</f>
        <v>110.24000000000001</v>
      </c>
      <c r="T590" s="12">
        <f>IF(Data_Extraction!E590="",Data_Extraction!$J590*(T$1),Data_Extraction!E590)</f>
        <v>100.69999999999999</v>
      </c>
      <c r="U590" s="12">
        <f>IF(Data_Extraction!F590="",Data_Extraction!$J590*(U$1),Data_Extraction!F590)</f>
        <v>103.88</v>
      </c>
      <c r="V590" s="12">
        <f>IF(Data_Extraction!G590="",Data_Extraction!$J590*(V$1),Data_Extraction!G590)</f>
        <v>96.460000000000008</v>
      </c>
      <c r="W590" s="12">
        <f>IF(Data_Extraction!H590="",Data_Extraction!$J590*(W$1),Data_Extraction!H590)</f>
        <v>113.42</v>
      </c>
      <c r="X590" s="12">
        <f>IF(Data_Extraction!I590="",Data_Extraction!$J590*(X$1),Data_Extraction!I590)</f>
        <v>102.82</v>
      </c>
      <c r="Y590" s="13">
        <f t="shared" si="54"/>
        <v>103.88</v>
      </c>
      <c r="Z590" s="17" t="str">
        <f t="shared" si="58"/>
        <v>Afternoon</v>
      </c>
      <c r="AA590" s="14" t="str">
        <f>VLOOKUP($N590,'HeartRate-2022-03-21-1647950188'!$C:$G,2,0)</f>
        <v>Hands on</v>
      </c>
      <c r="AB590" s="14" t="str">
        <f>VLOOKUP($N590,'HeartRate-2022-03-21-1647950188'!$C:$G,3,0)</f>
        <v>Off Campus</v>
      </c>
      <c r="AC590" s="14" t="str">
        <f>VLOOKUP($N590,'HeartRate-2022-03-21-1647950188'!$C:$G,4,0)</f>
        <v>Standing</v>
      </c>
      <c r="AD590" s="14" t="str">
        <f>VLOOKUP($N590,'HeartRate-2022-03-21-1647950188'!$C:$G,5,0)</f>
        <v>Technical Contexts</v>
      </c>
      <c r="AE590">
        <f t="shared" si="59"/>
        <v>0</v>
      </c>
      <c r="AF590" s="18">
        <v>44634</v>
      </c>
      <c r="AG590" s="19">
        <v>0.51413194444444443</v>
      </c>
    </row>
    <row r="591" spans="1:33" x14ac:dyDescent="0.3">
      <c r="A591" s="5">
        <v>44634.514525462961</v>
      </c>
      <c r="B591">
        <f>IFERROR(AVERAGEIFS('HeartRate-2022-03-21-1647950188'!$B:$B,'HeartRate-2022-03-21-1647950188'!$A:$A,Data_Extraction!B$2,'HeartRate-2022-03-21-1647950188'!$C:$C,Data_Extraction!$A591),"")</f>
        <v>87</v>
      </c>
      <c r="C591" t="str">
        <f>IFERROR(AVERAGEIFS('HeartRate-2022-03-21-1647950188'!$B:$B,'HeartRate-2022-03-21-1647950188'!$A:$A,Data_Extraction!C$2,'HeartRate-2022-03-21-1647950188'!$C:$C,Data_Extraction!$A591),"")</f>
        <v/>
      </c>
      <c r="D591" t="str">
        <f>IFERROR(AVERAGEIFS('HeartRate-2022-03-21-1647950188'!$B:$B,'HeartRate-2022-03-21-1647950188'!$A:$A,Data_Extraction!D$2,'HeartRate-2022-03-21-1647950188'!$C:$C,Data_Extraction!$A591),"")</f>
        <v/>
      </c>
      <c r="E591" t="str">
        <f>IFERROR(AVERAGEIFS('HeartRate-2022-03-21-1647950188'!$B:$B,'HeartRate-2022-03-21-1647950188'!$A:$A,Data_Extraction!E$2,'HeartRate-2022-03-21-1647950188'!$C:$C,Data_Extraction!$A591),"")</f>
        <v/>
      </c>
      <c r="F591" t="str">
        <f>IFERROR(AVERAGEIFS('HeartRate-2022-03-21-1647950188'!$B:$B,'HeartRate-2022-03-21-1647950188'!$A:$A,Data_Extraction!F$2,'HeartRate-2022-03-21-1647950188'!$C:$C,Data_Extraction!$A591),"")</f>
        <v/>
      </c>
      <c r="G591" t="str">
        <f>IFERROR(AVERAGEIFS('HeartRate-2022-03-21-1647950188'!$B:$B,'HeartRate-2022-03-21-1647950188'!$A:$A,Data_Extraction!G$2,'HeartRate-2022-03-21-1647950188'!$C:$C,Data_Extraction!$A591),"")</f>
        <v/>
      </c>
      <c r="H591" t="str">
        <f>IFERROR(AVERAGEIFS('HeartRate-2022-03-21-1647950188'!$B:$B,'HeartRate-2022-03-21-1647950188'!$A:$A,Data_Extraction!H$2,'HeartRate-2022-03-21-1647950188'!$C:$C,Data_Extraction!$A591),"")</f>
        <v/>
      </c>
      <c r="I591" t="str">
        <f>IFERROR(AVERAGEIFS('HeartRate-2022-03-21-1647950188'!$B:$B,'HeartRate-2022-03-21-1647950188'!$A:$A,Data_Extraction!I$2,'HeartRate-2022-03-21-1647950188'!$C:$C,Data_Extraction!$A591),"")</f>
        <v/>
      </c>
      <c r="J591" s="8">
        <f t="shared" si="55"/>
        <v>87</v>
      </c>
      <c r="N591" s="11">
        <f>Data_Extraction!A591</f>
        <v>44634.514525462961</v>
      </c>
      <c r="O591" s="15">
        <f t="shared" si="56"/>
        <v>44634</v>
      </c>
      <c r="P591" s="16">
        <f t="shared" si="57"/>
        <v>0.51452546296296298</v>
      </c>
      <c r="Q591" s="12">
        <f>IF(Data_Extraction!B591="",Data_Extraction!$J591*(Q$1),Data_Extraction!B591)</f>
        <v>87</v>
      </c>
      <c r="R591" s="12">
        <f>IF(Data_Extraction!C591="",Data_Extraction!$J591*(R$1),Data_Extraction!C591)</f>
        <v>80.040000000000006</v>
      </c>
      <c r="S591" s="12">
        <f>IF(Data_Extraction!D591="",Data_Extraction!$J591*(S$1),Data_Extraction!D591)</f>
        <v>90.48</v>
      </c>
      <c r="T591" s="12">
        <f>IF(Data_Extraction!E591="",Data_Extraction!$J591*(T$1),Data_Extraction!E591)</f>
        <v>82.649999999999991</v>
      </c>
      <c r="U591" s="12">
        <f>IF(Data_Extraction!F591="",Data_Extraction!$J591*(U$1),Data_Extraction!F591)</f>
        <v>85.26</v>
      </c>
      <c r="V591" s="12">
        <f>IF(Data_Extraction!G591="",Data_Extraction!$J591*(V$1),Data_Extraction!G591)</f>
        <v>79.17</v>
      </c>
      <c r="W591" s="12">
        <f>IF(Data_Extraction!H591="",Data_Extraction!$J591*(W$1),Data_Extraction!H591)</f>
        <v>93.09</v>
      </c>
      <c r="X591" s="12">
        <f>IF(Data_Extraction!I591="",Data_Extraction!$J591*(X$1),Data_Extraction!I591)</f>
        <v>84.39</v>
      </c>
      <c r="Y591" s="13">
        <f t="shared" si="54"/>
        <v>85.26</v>
      </c>
      <c r="Z591" s="17" t="str">
        <f t="shared" si="58"/>
        <v>Afternoon</v>
      </c>
      <c r="AA591" s="14" t="str">
        <f>VLOOKUP($N591,'HeartRate-2022-03-21-1647950188'!$C:$G,2,0)</f>
        <v>Hands on</v>
      </c>
      <c r="AB591" s="14" t="str">
        <f>VLOOKUP($N591,'HeartRate-2022-03-21-1647950188'!$C:$G,3,0)</f>
        <v>Off Campus</v>
      </c>
      <c r="AC591" s="14" t="str">
        <f>VLOOKUP($N591,'HeartRate-2022-03-21-1647950188'!$C:$G,4,0)</f>
        <v>Standing</v>
      </c>
      <c r="AD591" s="14" t="str">
        <f>VLOOKUP($N591,'HeartRate-2022-03-21-1647950188'!$C:$G,5,0)</f>
        <v>Technical Contexts</v>
      </c>
      <c r="AE591">
        <f t="shared" si="59"/>
        <v>0</v>
      </c>
      <c r="AF591" s="18">
        <v>44634</v>
      </c>
      <c r="AG591" s="19">
        <v>0.51452546296296298</v>
      </c>
    </row>
    <row r="592" spans="1:33" x14ac:dyDescent="0.3">
      <c r="A592" s="5">
        <v>44634.51457175926</v>
      </c>
      <c r="B592">
        <f>IFERROR(AVERAGEIFS('HeartRate-2022-03-21-1647950188'!$B:$B,'HeartRate-2022-03-21-1647950188'!$A:$A,Data_Extraction!B$2,'HeartRate-2022-03-21-1647950188'!$C:$C,Data_Extraction!$A592),"")</f>
        <v>95</v>
      </c>
      <c r="C592" t="str">
        <f>IFERROR(AVERAGEIFS('HeartRate-2022-03-21-1647950188'!$B:$B,'HeartRate-2022-03-21-1647950188'!$A:$A,Data_Extraction!C$2,'HeartRate-2022-03-21-1647950188'!$C:$C,Data_Extraction!$A592),"")</f>
        <v/>
      </c>
      <c r="D592" t="str">
        <f>IFERROR(AVERAGEIFS('HeartRate-2022-03-21-1647950188'!$B:$B,'HeartRate-2022-03-21-1647950188'!$A:$A,Data_Extraction!D$2,'HeartRate-2022-03-21-1647950188'!$C:$C,Data_Extraction!$A592),"")</f>
        <v/>
      </c>
      <c r="E592" t="str">
        <f>IFERROR(AVERAGEIFS('HeartRate-2022-03-21-1647950188'!$B:$B,'HeartRate-2022-03-21-1647950188'!$A:$A,Data_Extraction!E$2,'HeartRate-2022-03-21-1647950188'!$C:$C,Data_Extraction!$A592),"")</f>
        <v/>
      </c>
      <c r="F592" t="str">
        <f>IFERROR(AVERAGEIFS('HeartRate-2022-03-21-1647950188'!$B:$B,'HeartRate-2022-03-21-1647950188'!$A:$A,Data_Extraction!F$2,'HeartRate-2022-03-21-1647950188'!$C:$C,Data_Extraction!$A592),"")</f>
        <v/>
      </c>
      <c r="G592" t="str">
        <f>IFERROR(AVERAGEIFS('HeartRate-2022-03-21-1647950188'!$B:$B,'HeartRate-2022-03-21-1647950188'!$A:$A,Data_Extraction!G$2,'HeartRate-2022-03-21-1647950188'!$C:$C,Data_Extraction!$A592),"")</f>
        <v/>
      </c>
      <c r="H592" t="str">
        <f>IFERROR(AVERAGEIFS('HeartRate-2022-03-21-1647950188'!$B:$B,'HeartRate-2022-03-21-1647950188'!$A:$A,Data_Extraction!H$2,'HeartRate-2022-03-21-1647950188'!$C:$C,Data_Extraction!$A592),"")</f>
        <v/>
      </c>
      <c r="I592">
        <f>IFERROR(AVERAGEIFS('HeartRate-2022-03-21-1647950188'!$B:$B,'HeartRate-2022-03-21-1647950188'!$A:$A,Data_Extraction!I$2,'HeartRate-2022-03-21-1647950188'!$C:$C,Data_Extraction!$A592),"")</f>
        <v>112</v>
      </c>
      <c r="J592" s="8">
        <f t="shared" si="55"/>
        <v>103.5</v>
      </c>
      <c r="N592" s="11">
        <f>Data_Extraction!A592</f>
        <v>44634.51457175926</v>
      </c>
      <c r="O592" s="15">
        <f t="shared" si="56"/>
        <v>44634</v>
      </c>
      <c r="P592" s="16">
        <f t="shared" si="57"/>
        <v>0.51457175925925924</v>
      </c>
      <c r="Q592" s="12">
        <f>IF(Data_Extraction!B592="",Data_Extraction!$J592*(Q$1),Data_Extraction!B592)</f>
        <v>95</v>
      </c>
      <c r="R592" s="12">
        <f>IF(Data_Extraction!C592="",Data_Extraction!$J592*(R$1),Data_Extraction!C592)</f>
        <v>95.22</v>
      </c>
      <c r="S592" s="12">
        <f>IF(Data_Extraction!D592="",Data_Extraction!$J592*(S$1),Data_Extraction!D592)</f>
        <v>107.64</v>
      </c>
      <c r="T592" s="12">
        <f>IF(Data_Extraction!E592="",Data_Extraction!$J592*(T$1),Data_Extraction!E592)</f>
        <v>98.324999999999989</v>
      </c>
      <c r="U592" s="12">
        <f>IF(Data_Extraction!F592="",Data_Extraction!$J592*(U$1),Data_Extraction!F592)</f>
        <v>101.42999999999999</v>
      </c>
      <c r="V592" s="12">
        <f>IF(Data_Extraction!G592="",Data_Extraction!$J592*(V$1),Data_Extraction!G592)</f>
        <v>94.185000000000002</v>
      </c>
      <c r="W592" s="12">
        <f>IF(Data_Extraction!H592="",Data_Extraction!$J592*(W$1),Data_Extraction!H592)</f>
        <v>110.745</v>
      </c>
      <c r="X592" s="12">
        <f>IF(Data_Extraction!I592="",Data_Extraction!$J592*(X$1),Data_Extraction!I592)</f>
        <v>112</v>
      </c>
      <c r="Y592" s="13">
        <f t="shared" si="54"/>
        <v>101.81812499999999</v>
      </c>
      <c r="Z592" s="17" t="str">
        <f t="shared" si="58"/>
        <v>Afternoon</v>
      </c>
      <c r="AA592" s="14" t="str">
        <f>VLOOKUP($N592,'HeartRate-2022-03-21-1647950188'!$C:$G,2,0)</f>
        <v>Hands on</v>
      </c>
      <c r="AB592" s="14" t="str">
        <f>VLOOKUP($N592,'HeartRate-2022-03-21-1647950188'!$C:$G,3,0)</f>
        <v>Off Campus</v>
      </c>
      <c r="AC592" s="14" t="str">
        <f>VLOOKUP($N592,'HeartRate-2022-03-21-1647950188'!$C:$G,4,0)</f>
        <v>Standing</v>
      </c>
      <c r="AD592" s="14" t="str">
        <f>VLOOKUP($N592,'HeartRate-2022-03-21-1647950188'!$C:$G,5,0)</f>
        <v>Technical Contexts</v>
      </c>
      <c r="AE592">
        <f t="shared" si="59"/>
        <v>0</v>
      </c>
      <c r="AF592" s="18">
        <v>44634</v>
      </c>
      <c r="AG592" s="19">
        <v>0.51457175925925924</v>
      </c>
    </row>
    <row r="593" spans="1:33" x14ac:dyDescent="0.3">
      <c r="A593" s="5">
        <v>44634.51458333333</v>
      </c>
      <c r="B593" t="str">
        <f>IFERROR(AVERAGEIFS('HeartRate-2022-03-21-1647950188'!$B:$B,'HeartRate-2022-03-21-1647950188'!$A:$A,Data_Extraction!B$2,'HeartRate-2022-03-21-1647950188'!$C:$C,Data_Extraction!$A593),"")</f>
        <v/>
      </c>
      <c r="C593">
        <f>IFERROR(AVERAGEIFS('HeartRate-2022-03-21-1647950188'!$B:$B,'HeartRate-2022-03-21-1647950188'!$A:$A,Data_Extraction!C$2,'HeartRate-2022-03-21-1647950188'!$C:$C,Data_Extraction!$A593),"")</f>
        <v>103</v>
      </c>
      <c r="D593" t="str">
        <f>IFERROR(AVERAGEIFS('HeartRate-2022-03-21-1647950188'!$B:$B,'HeartRate-2022-03-21-1647950188'!$A:$A,Data_Extraction!D$2,'HeartRate-2022-03-21-1647950188'!$C:$C,Data_Extraction!$A593),"")</f>
        <v/>
      </c>
      <c r="E593" t="str">
        <f>IFERROR(AVERAGEIFS('HeartRate-2022-03-21-1647950188'!$B:$B,'HeartRate-2022-03-21-1647950188'!$A:$A,Data_Extraction!E$2,'HeartRate-2022-03-21-1647950188'!$C:$C,Data_Extraction!$A593),"")</f>
        <v/>
      </c>
      <c r="F593" t="str">
        <f>IFERROR(AVERAGEIFS('HeartRate-2022-03-21-1647950188'!$B:$B,'HeartRate-2022-03-21-1647950188'!$A:$A,Data_Extraction!F$2,'HeartRate-2022-03-21-1647950188'!$C:$C,Data_Extraction!$A593),"")</f>
        <v/>
      </c>
      <c r="G593">
        <f>IFERROR(AVERAGEIFS('HeartRate-2022-03-21-1647950188'!$B:$B,'HeartRate-2022-03-21-1647950188'!$A:$A,Data_Extraction!G$2,'HeartRate-2022-03-21-1647950188'!$C:$C,Data_Extraction!$A593),"")</f>
        <v>121</v>
      </c>
      <c r="H593">
        <f>IFERROR(AVERAGEIFS('HeartRate-2022-03-21-1647950188'!$B:$B,'HeartRate-2022-03-21-1647950188'!$A:$A,Data_Extraction!H$2,'HeartRate-2022-03-21-1647950188'!$C:$C,Data_Extraction!$A593),"")</f>
        <v>97</v>
      </c>
      <c r="I593" t="str">
        <f>IFERROR(AVERAGEIFS('HeartRate-2022-03-21-1647950188'!$B:$B,'HeartRate-2022-03-21-1647950188'!$A:$A,Data_Extraction!I$2,'HeartRate-2022-03-21-1647950188'!$C:$C,Data_Extraction!$A593),"")</f>
        <v/>
      </c>
      <c r="J593" s="8">
        <f t="shared" si="55"/>
        <v>107</v>
      </c>
      <c r="N593" s="11">
        <f>Data_Extraction!A593</f>
        <v>44634.51458333333</v>
      </c>
      <c r="O593" s="15">
        <f t="shared" si="56"/>
        <v>44634</v>
      </c>
      <c r="P593" s="16">
        <f t="shared" si="57"/>
        <v>0.51458333333333328</v>
      </c>
      <c r="Q593" s="12">
        <f>IF(Data_Extraction!B593="",Data_Extraction!$J593*(Q$1),Data_Extraction!B593)</f>
        <v>96.3</v>
      </c>
      <c r="R593" s="12">
        <f>IF(Data_Extraction!C593="",Data_Extraction!$J593*(R$1),Data_Extraction!C593)</f>
        <v>103</v>
      </c>
      <c r="S593" s="12">
        <f>IF(Data_Extraction!D593="",Data_Extraction!$J593*(S$1),Data_Extraction!D593)</f>
        <v>111.28</v>
      </c>
      <c r="T593" s="12">
        <f>IF(Data_Extraction!E593="",Data_Extraction!$J593*(T$1),Data_Extraction!E593)</f>
        <v>101.64999999999999</v>
      </c>
      <c r="U593" s="12">
        <f>IF(Data_Extraction!F593="",Data_Extraction!$J593*(U$1),Data_Extraction!F593)</f>
        <v>104.86</v>
      </c>
      <c r="V593" s="12">
        <f>IF(Data_Extraction!G593="",Data_Extraction!$J593*(V$1),Data_Extraction!G593)</f>
        <v>121</v>
      </c>
      <c r="W593" s="12">
        <f>IF(Data_Extraction!H593="",Data_Extraction!$J593*(W$1),Data_Extraction!H593)</f>
        <v>97</v>
      </c>
      <c r="X593" s="12">
        <f>IF(Data_Extraction!I593="",Data_Extraction!$J593*(X$1),Data_Extraction!I593)</f>
        <v>103.78999999999999</v>
      </c>
      <c r="Y593" s="13">
        <f t="shared" si="54"/>
        <v>104.86</v>
      </c>
      <c r="Z593" s="17" t="str">
        <f t="shared" si="58"/>
        <v>Afternoon</v>
      </c>
      <c r="AA593" s="14" t="str">
        <f>VLOOKUP($N593,'HeartRate-2022-03-21-1647950188'!$C:$G,2,0)</f>
        <v>Hands on</v>
      </c>
      <c r="AB593" s="14" t="str">
        <f>VLOOKUP($N593,'HeartRate-2022-03-21-1647950188'!$C:$G,3,0)</f>
        <v>Off Campus</v>
      </c>
      <c r="AC593" s="14" t="str">
        <f>VLOOKUP($N593,'HeartRate-2022-03-21-1647950188'!$C:$G,4,0)</f>
        <v>Standing</v>
      </c>
      <c r="AD593" s="14" t="str">
        <f>VLOOKUP($N593,'HeartRate-2022-03-21-1647950188'!$C:$G,5,0)</f>
        <v>Technical Contexts</v>
      </c>
      <c r="AE593">
        <f t="shared" si="59"/>
        <v>0</v>
      </c>
      <c r="AF593" s="18">
        <v>44634</v>
      </c>
      <c r="AG593" s="19">
        <v>0.51458333333333328</v>
      </c>
    </row>
    <row r="594" spans="1:33" x14ac:dyDescent="0.3">
      <c r="A594" s="5">
        <v>44634.515266203707</v>
      </c>
      <c r="B594">
        <f>IFERROR(AVERAGEIFS('HeartRate-2022-03-21-1647950188'!$B:$B,'HeartRate-2022-03-21-1647950188'!$A:$A,Data_Extraction!B$2,'HeartRate-2022-03-21-1647950188'!$C:$C,Data_Extraction!$A594),"")</f>
        <v>85</v>
      </c>
      <c r="C594" t="str">
        <f>IFERROR(AVERAGEIFS('HeartRate-2022-03-21-1647950188'!$B:$B,'HeartRate-2022-03-21-1647950188'!$A:$A,Data_Extraction!C$2,'HeartRate-2022-03-21-1647950188'!$C:$C,Data_Extraction!$A594),"")</f>
        <v/>
      </c>
      <c r="D594" t="str">
        <f>IFERROR(AVERAGEIFS('HeartRate-2022-03-21-1647950188'!$B:$B,'HeartRate-2022-03-21-1647950188'!$A:$A,Data_Extraction!D$2,'HeartRate-2022-03-21-1647950188'!$C:$C,Data_Extraction!$A594),"")</f>
        <v/>
      </c>
      <c r="E594" t="str">
        <f>IFERROR(AVERAGEIFS('HeartRate-2022-03-21-1647950188'!$B:$B,'HeartRate-2022-03-21-1647950188'!$A:$A,Data_Extraction!E$2,'HeartRate-2022-03-21-1647950188'!$C:$C,Data_Extraction!$A594),"")</f>
        <v/>
      </c>
      <c r="F594" t="str">
        <f>IFERROR(AVERAGEIFS('HeartRate-2022-03-21-1647950188'!$B:$B,'HeartRate-2022-03-21-1647950188'!$A:$A,Data_Extraction!F$2,'HeartRate-2022-03-21-1647950188'!$C:$C,Data_Extraction!$A594),"")</f>
        <v/>
      </c>
      <c r="G594" t="str">
        <f>IFERROR(AVERAGEIFS('HeartRate-2022-03-21-1647950188'!$B:$B,'HeartRate-2022-03-21-1647950188'!$A:$A,Data_Extraction!G$2,'HeartRate-2022-03-21-1647950188'!$C:$C,Data_Extraction!$A594),"")</f>
        <v/>
      </c>
      <c r="H594" t="str">
        <f>IFERROR(AVERAGEIFS('HeartRate-2022-03-21-1647950188'!$B:$B,'HeartRate-2022-03-21-1647950188'!$A:$A,Data_Extraction!H$2,'HeartRate-2022-03-21-1647950188'!$C:$C,Data_Extraction!$A594),"")</f>
        <v/>
      </c>
      <c r="I594">
        <f>IFERROR(AVERAGEIFS('HeartRate-2022-03-21-1647950188'!$B:$B,'HeartRate-2022-03-21-1647950188'!$A:$A,Data_Extraction!I$2,'HeartRate-2022-03-21-1647950188'!$C:$C,Data_Extraction!$A594),"")</f>
        <v>101</v>
      </c>
      <c r="J594" s="8">
        <f t="shared" si="55"/>
        <v>93</v>
      </c>
      <c r="N594" s="11">
        <f>Data_Extraction!A594</f>
        <v>44634.515266203707</v>
      </c>
      <c r="O594" s="15">
        <f t="shared" si="56"/>
        <v>44634</v>
      </c>
      <c r="P594" s="16">
        <f t="shared" si="57"/>
        <v>0.51526620370370368</v>
      </c>
      <c r="Q594" s="12">
        <f>IF(Data_Extraction!B594="",Data_Extraction!$J594*(Q$1),Data_Extraction!B594)</f>
        <v>85</v>
      </c>
      <c r="R594" s="12">
        <f>IF(Data_Extraction!C594="",Data_Extraction!$J594*(R$1),Data_Extraction!C594)</f>
        <v>85.56</v>
      </c>
      <c r="S594" s="12">
        <f>IF(Data_Extraction!D594="",Data_Extraction!$J594*(S$1),Data_Extraction!D594)</f>
        <v>96.72</v>
      </c>
      <c r="T594" s="12">
        <f>IF(Data_Extraction!E594="",Data_Extraction!$J594*(T$1),Data_Extraction!E594)</f>
        <v>88.35</v>
      </c>
      <c r="U594" s="12">
        <f>IF(Data_Extraction!F594="",Data_Extraction!$J594*(U$1),Data_Extraction!F594)</f>
        <v>91.14</v>
      </c>
      <c r="V594" s="12">
        <f>IF(Data_Extraction!G594="",Data_Extraction!$J594*(V$1),Data_Extraction!G594)</f>
        <v>84.63000000000001</v>
      </c>
      <c r="W594" s="12">
        <f>IF(Data_Extraction!H594="",Data_Extraction!$J594*(W$1),Data_Extraction!H594)</f>
        <v>99.51</v>
      </c>
      <c r="X594" s="12">
        <f>IF(Data_Extraction!I594="",Data_Extraction!$J594*(X$1),Data_Extraction!I594)</f>
        <v>101</v>
      </c>
      <c r="Y594" s="13">
        <f t="shared" si="54"/>
        <v>91.488749999999996</v>
      </c>
      <c r="Z594" s="17" t="str">
        <f t="shared" si="58"/>
        <v>Afternoon</v>
      </c>
      <c r="AA594" s="14" t="str">
        <f>VLOOKUP($N594,'HeartRate-2022-03-21-1647950188'!$C:$G,2,0)</f>
        <v>Hands on</v>
      </c>
      <c r="AB594" s="14" t="str">
        <f>VLOOKUP($N594,'HeartRate-2022-03-21-1647950188'!$C:$G,3,0)</f>
        <v>Off Campus</v>
      </c>
      <c r="AC594" s="14" t="str">
        <f>VLOOKUP($N594,'HeartRate-2022-03-21-1647950188'!$C:$G,4,0)</f>
        <v>Standing</v>
      </c>
      <c r="AD594" s="14" t="str">
        <f>VLOOKUP($N594,'HeartRate-2022-03-21-1647950188'!$C:$G,5,0)</f>
        <v>Technical Contexts</v>
      </c>
      <c r="AE594">
        <f t="shared" si="59"/>
        <v>0</v>
      </c>
      <c r="AF594" s="18">
        <v>44634</v>
      </c>
      <c r="AG594" s="19">
        <v>0.51526620370370368</v>
      </c>
    </row>
    <row r="595" spans="1:33" x14ac:dyDescent="0.3">
      <c r="A595" s="5">
        <v>44634.515960648147</v>
      </c>
      <c r="B595">
        <f>IFERROR(AVERAGEIFS('HeartRate-2022-03-21-1647950188'!$B:$B,'HeartRate-2022-03-21-1647950188'!$A:$A,Data_Extraction!B$2,'HeartRate-2022-03-21-1647950188'!$C:$C,Data_Extraction!$A595),"")</f>
        <v>87</v>
      </c>
      <c r="C595" t="str">
        <f>IFERROR(AVERAGEIFS('HeartRate-2022-03-21-1647950188'!$B:$B,'HeartRate-2022-03-21-1647950188'!$A:$A,Data_Extraction!C$2,'HeartRate-2022-03-21-1647950188'!$C:$C,Data_Extraction!$A595),"")</f>
        <v/>
      </c>
      <c r="D595" t="str">
        <f>IFERROR(AVERAGEIFS('HeartRate-2022-03-21-1647950188'!$B:$B,'HeartRate-2022-03-21-1647950188'!$A:$A,Data_Extraction!D$2,'HeartRate-2022-03-21-1647950188'!$C:$C,Data_Extraction!$A595),"")</f>
        <v/>
      </c>
      <c r="E595" t="str">
        <f>IFERROR(AVERAGEIFS('HeartRate-2022-03-21-1647950188'!$B:$B,'HeartRate-2022-03-21-1647950188'!$A:$A,Data_Extraction!E$2,'HeartRate-2022-03-21-1647950188'!$C:$C,Data_Extraction!$A595),"")</f>
        <v/>
      </c>
      <c r="F595" t="str">
        <f>IFERROR(AVERAGEIFS('HeartRate-2022-03-21-1647950188'!$B:$B,'HeartRate-2022-03-21-1647950188'!$A:$A,Data_Extraction!F$2,'HeartRate-2022-03-21-1647950188'!$C:$C,Data_Extraction!$A595),"")</f>
        <v/>
      </c>
      <c r="G595">
        <f>IFERROR(AVERAGEIFS('HeartRate-2022-03-21-1647950188'!$B:$B,'HeartRate-2022-03-21-1647950188'!$A:$A,Data_Extraction!G$2,'HeartRate-2022-03-21-1647950188'!$C:$C,Data_Extraction!$A595),"")</f>
        <v>81</v>
      </c>
      <c r="H595" t="str">
        <f>IFERROR(AVERAGEIFS('HeartRate-2022-03-21-1647950188'!$B:$B,'HeartRate-2022-03-21-1647950188'!$A:$A,Data_Extraction!H$2,'HeartRate-2022-03-21-1647950188'!$C:$C,Data_Extraction!$A595),"")</f>
        <v/>
      </c>
      <c r="I595">
        <f>IFERROR(AVERAGEIFS('HeartRate-2022-03-21-1647950188'!$B:$B,'HeartRate-2022-03-21-1647950188'!$A:$A,Data_Extraction!I$2,'HeartRate-2022-03-21-1647950188'!$C:$C,Data_Extraction!$A595),"")</f>
        <v>104</v>
      </c>
      <c r="J595" s="8">
        <f t="shared" si="55"/>
        <v>90.666666666666671</v>
      </c>
      <c r="N595" s="11">
        <f>Data_Extraction!A595</f>
        <v>44634.515960648147</v>
      </c>
      <c r="O595" s="15">
        <f t="shared" si="56"/>
        <v>44634</v>
      </c>
      <c r="P595" s="16">
        <f t="shared" si="57"/>
        <v>0.51596064814814813</v>
      </c>
      <c r="Q595" s="12">
        <f>IF(Data_Extraction!B595="",Data_Extraction!$J595*(Q$1),Data_Extraction!B595)</f>
        <v>87</v>
      </c>
      <c r="R595" s="12">
        <f>IF(Data_Extraction!C595="",Data_Extraction!$J595*(R$1),Data_Extraction!C595)</f>
        <v>83.413333333333341</v>
      </c>
      <c r="S595" s="12">
        <f>IF(Data_Extraction!D595="",Data_Extraction!$J595*(S$1),Data_Extraction!D595)</f>
        <v>94.293333333333337</v>
      </c>
      <c r="T595" s="12">
        <f>IF(Data_Extraction!E595="",Data_Extraction!$J595*(T$1),Data_Extraction!E595)</f>
        <v>86.13333333333334</v>
      </c>
      <c r="U595" s="12">
        <f>IF(Data_Extraction!F595="",Data_Extraction!$J595*(U$1),Data_Extraction!F595)</f>
        <v>88.853333333333339</v>
      </c>
      <c r="V595" s="12">
        <f>IF(Data_Extraction!G595="",Data_Extraction!$J595*(V$1),Data_Extraction!G595)</f>
        <v>81</v>
      </c>
      <c r="W595" s="12">
        <f>IF(Data_Extraction!H595="",Data_Extraction!$J595*(W$1),Data_Extraction!H595)</f>
        <v>97.01333333333335</v>
      </c>
      <c r="X595" s="12">
        <f>IF(Data_Extraction!I595="",Data_Extraction!$J595*(X$1),Data_Extraction!I595)</f>
        <v>104</v>
      </c>
      <c r="Y595" s="13">
        <f t="shared" si="54"/>
        <v>90.213333333333338</v>
      </c>
      <c r="Z595" s="17" t="str">
        <f t="shared" si="58"/>
        <v>Afternoon</v>
      </c>
      <c r="AA595" s="14" t="str">
        <f>VLOOKUP($N595,'HeartRate-2022-03-21-1647950188'!$C:$G,2,0)</f>
        <v>Hands on</v>
      </c>
      <c r="AB595" s="14" t="str">
        <f>VLOOKUP($N595,'HeartRate-2022-03-21-1647950188'!$C:$G,3,0)</f>
        <v>Off Campus</v>
      </c>
      <c r="AC595" s="14" t="str">
        <f>VLOOKUP($N595,'HeartRate-2022-03-21-1647950188'!$C:$G,4,0)</f>
        <v>Standing</v>
      </c>
      <c r="AD595" s="14" t="str">
        <f>VLOOKUP($N595,'HeartRate-2022-03-21-1647950188'!$C:$G,5,0)</f>
        <v>Technical Contexts</v>
      </c>
      <c r="AE595">
        <f t="shared" si="59"/>
        <v>0</v>
      </c>
      <c r="AF595" s="18">
        <v>44634</v>
      </c>
      <c r="AG595" s="19">
        <v>0.51596064814814813</v>
      </c>
    </row>
    <row r="596" spans="1:33" x14ac:dyDescent="0.3">
      <c r="A596" s="5">
        <v>44634.516655092593</v>
      </c>
      <c r="B596">
        <f>IFERROR(AVERAGEIFS('HeartRate-2022-03-21-1647950188'!$B:$B,'HeartRate-2022-03-21-1647950188'!$A:$A,Data_Extraction!B$2,'HeartRate-2022-03-21-1647950188'!$C:$C,Data_Extraction!$A596),"")</f>
        <v>90</v>
      </c>
      <c r="C596" t="str">
        <f>IFERROR(AVERAGEIFS('HeartRate-2022-03-21-1647950188'!$B:$B,'HeartRate-2022-03-21-1647950188'!$A:$A,Data_Extraction!C$2,'HeartRate-2022-03-21-1647950188'!$C:$C,Data_Extraction!$A596),"")</f>
        <v/>
      </c>
      <c r="D596" t="str">
        <f>IFERROR(AVERAGEIFS('HeartRate-2022-03-21-1647950188'!$B:$B,'HeartRate-2022-03-21-1647950188'!$A:$A,Data_Extraction!D$2,'HeartRate-2022-03-21-1647950188'!$C:$C,Data_Extraction!$A596),"")</f>
        <v/>
      </c>
      <c r="E596" t="str">
        <f>IFERROR(AVERAGEIFS('HeartRate-2022-03-21-1647950188'!$B:$B,'HeartRate-2022-03-21-1647950188'!$A:$A,Data_Extraction!E$2,'HeartRate-2022-03-21-1647950188'!$C:$C,Data_Extraction!$A596),"")</f>
        <v/>
      </c>
      <c r="F596" t="str">
        <f>IFERROR(AVERAGEIFS('HeartRate-2022-03-21-1647950188'!$B:$B,'HeartRate-2022-03-21-1647950188'!$A:$A,Data_Extraction!F$2,'HeartRate-2022-03-21-1647950188'!$C:$C,Data_Extraction!$A596),"")</f>
        <v/>
      </c>
      <c r="G596" t="str">
        <f>IFERROR(AVERAGEIFS('HeartRate-2022-03-21-1647950188'!$B:$B,'HeartRate-2022-03-21-1647950188'!$A:$A,Data_Extraction!G$2,'HeartRate-2022-03-21-1647950188'!$C:$C,Data_Extraction!$A596),"")</f>
        <v/>
      </c>
      <c r="H596" t="str">
        <f>IFERROR(AVERAGEIFS('HeartRate-2022-03-21-1647950188'!$B:$B,'HeartRate-2022-03-21-1647950188'!$A:$A,Data_Extraction!H$2,'HeartRate-2022-03-21-1647950188'!$C:$C,Data_Extraction!$A596),"")</f>
        <v/>
      </c>
      <c r="I596">
        <f>IFERROR(AVERAGEIFS('HeartRate-2022-03-21-1647950188'!$B:$B,'HeartRate-2022-03-21-1647950188'!$A:$A,Data_Extraction!I$2,'HeartRate-2022-03-21-1647950188'!$C:$C,Data_Extraction!$A596),"")</f>
        <v>104</v>
      </c>
      <c r="J596" s="8">
        <f t="shared" si="55"/>
        <v>97</v>
      </c>
      <c r="N596" s="11">
        <f>Data_Extraction!A596</f>
        <v>44634.516655092593</v>
      </c>
      <c r="O596" s="15">
        <f t="shared" si="56"/>
        <v>44634</v>
      </c>
      <c r="P596" s="16">
        <f t="shared" si="57"/>
        <v>0.51665509259259257</v>
      </c>
      <c r="Q596" s="12">
        <f>IF(Data_Extraction!B596="",Data_Extraction!$J596*(Q$1),Data_Extraction!B596)</f>
        <v>90</v>
      </c>
      <c r="R596" s="12">
        <f>IF(Data_Extraction!C596="",Data_Extraction!$J596*(R$1),Data_Extraction!C596)</f>
        <v>89.240000000000009</v>
      </c>
      <c r="S596" s="12">
        <f>IF(Data_Extraction!D596="",Data_Extraction!$J596*(S$1),Data_Extraction!D596)</f>
        <v>100.88000000000001</v>
      </c>
      <c r="T596" s="12">
        <f>IF(Data_Extraction!E596="",Data_Extraction!$J596*(T$1),Data_Extraction!E596)</f>
        <v>92.149999999999991</v>
      </c>
      <c r="U596" s="12">
        <f>IF(Data_Extraction!F596="",Data_Extraction!$J596*(U$1),Data_Extraction!F596)</f>
        <v>95.06</v>
      </c>
      <c r="V596" s="12">
        <f>IF(Data_Extraction!G596="",Data_Extraction!$J596*(V$1),Data_Extraction!G596)</f>
        <v>88.27</v>
      </c>
      <c r="W596" s="12">
        <f>IF(Data_Extraction!H596="",Data_Extraction!$J596*(W$1),Data_Extraction!H596)</f>
        <v>103.79</v>
      </c>
      <c r="X596" s="12">
        <f>IF(Data_Extraction!I596="",Data_Extraction!$J596*(X$1),Data_Extraction!I596)</f>
        <v>104</v>
      </c>
      <c r="Y596" s="13">
        <f t="shared" si="54"/>
        <v>95.423749999999998</v>
      </c>
      <c r="Z596" s="17" t="str">
        <f t="shared" si="58"/>
        <v>Afternoon</v>
      </c>
      <c r="AA596" s="14" t="str">
        <f>VLOOKUP($N596,'HeartRate-2022-03-21-1647950188'!$C:$G,2,0)</f>
        <v>Hands on</v>
      </c>
      <c r="AB596" s="14" t="str">
        <f>VLOOKUP($N596,'HeartRate-2022-03-21-1647950188'!$C:$G,3,0)</f>
        <v>Off Campus</v>
      </c>
      <c r="AC596" s="14" t="str">
        <f>VLOOKUP($N596,'HeartRate-2022-03-21-1647950188'!$C:$G,4,0)</f>
        <v>Standing</v>
      </c>
      <c r="AD596" s="14" t="str">
        <f>VLOOKUP($N596,'HeartRate-2022-03-21-1647950188'!$C:$G,5,0)</f>
        <v>Technical Contexts</v>
      </c>
      <c r="AE596">
        <f t="shared" si="59"/>
        <v>0</v>
      </c>
      <c r="AF596" s="18">
        <v>44634</v>
      </c>
      <c r="AG596" s="19">
        <v>0.51665509259259257</v>
      </c>
    </row>
    <row r="597" spans="1:33" x14ac:dyDescent="0.3">
      <c r="A597" s="5">
        <v>44634.51734953704</v>
      </c>
      <c r="B597">
        <f>IFERROR(AVERAGEIFS('HeartRate-2022-03-21-1647950188'!$B:$B,'HeartRate-2022-03-21-1647950188'!$A:$A,Data_Extraction!B$2,'HeartRate-2022-03-21-1647950188'!$C:$C,Data_Extraction!$A597),"")</f>
        <v>92</v>
      </c>
      <c r="C597" t="str">
        <f>IFERROR(AVERAGEIFS('HeartRate-2022-03-21-1647950188'!$B:$B,'HeartRate-2022-03-21-1647950188'!$A:$A,Data_Extraction!C$2,'HeartRate-2022-03-21-1647950188'!$C:$C,Data_Extraction!$A597),"")</f>
        <v/>
      </c>
      <c r="D597" t="str">
        <f>IFERROR(AVERAGEIFS('HeartRate-2022-03-21-1647950188'!$B:$B,'HeartRate-2022-03-21-1647950188'!$A:$A,Data_Extraction!D$2,'HeartRate-2022-03-21-1647950188'!$C:$C,Data_Extraction!$A597),"")</f>
        <v/>
      </c>
      <c r="E597" t="str">
        <f>IFERROR(AVERAGEIFS('HeartRate-2022-03-21-1647950188'!$B:$B,'HeartRate-2022-03-21-1647950188'!$A:$A,Data_Extraction!E$2,'HeartRate-2022-03-21-1647950188'!$C:$C,Data_Extraction!$A597),"")</f>
        <v/>
      </c>
      <c r="F597" t="str">
        <f>IFERROR(AVERAGEIFS('HeartRate-2022-03-21-1647950188'!$B:$B,'HeartRate-2022-03-21-1647950188'!$A:$A,Data_Extraction!F$2,'HeartRate-2022-03-21-1647950188'!$C:$C,Data_Extraction!$A597),"")</f>
        <v/>
      </c>
      <c r="G597" t="str">
        <f>IFERROR(AVERAGEIFS('HeartRate-2022-03-21-1647950188'!$B:$B,'HeartRate-2022-03-21-1647950188'!$A:$A,Data_Extraction!G$2,'HeartRate-2022-03-21-1647950188'!$C:$C,Data_Extraction!$A597),"")</f>
        <v/>
      </c>
      <c r="H597" t="str">
        <f>IFERROR(AVERAGEIFS('HeartRate-2022-03-21-1647950188'!$B:$B,'HeartRate-2022-03-21-1647950188'!$A:$A,Data_Extraction!H$2,'HeartRate-2022-03-21-1647950188'!$C:$C,Data_Extraction!$A597),"")</f>
        <v/>
      </c>
      <c r="I597">
        <f>IFERROR(AVERAGEIFS('HeartRate-2022-03-21-1647950188'!$B:$B,'HeartRate-2022-03-21-1647950188'!$A:$A,Data_Extraction!I$2,'HeartRate-2022-03-21-1647950188'!$C:$C,Data_Extraction!$A597),"")</f>
        <v>108</v>
      </c>
      <c r="J597" s="8">
        <f t="shared" si="55"/>
        <v>100</v>
      </c>
      <c r="N597" s="11">
        <f>Data_Extraction!A597</f>
        <v>44634.51734953704</v>
      </c>
      <c r="O597" s="15">
        <f t="shared" si="56"/>
        <v>44634</v>
      </c>
      <c r="P597" s="16">
        <f t="shared" si="57"/>
        <v>0.51734953703703701</v>
      </c>
      <c r="Q597" s="12">
        <f>IF(Data_Extraction!B597="",Data_Extraction!$J597*(Q$1),Data_Extraction!B597)</f>
        <v>92</v>
      </c>
      <c r="R597" s="12">
        <f>IF(Data_Extraction!C597="",Data_Extraction!$J597*(R$1),Data_Extraction!C597)</f>
        <v>92</v>
      </c>
      <c r="S597" s="12">
        <f>IF(Data_Extraction!D597="",Data_Extraction!$J597*(S$1),Data_Extraction!D597)</f>
        <v>104</v>
      </c>
      <c r="T597" s="12">
        <f>IF(Data_Extraction!E597="",Data_Extraction!$J597*(T$1),Data_Extraction!E597)</f>
        <v>95</v>
      </c>
      <c r="U597" s="12">
        <f>IF(Data_Extraction!F597="",Data_Extraction!$J597*(U$1),Data_Extraction!F597)</f>
        <v>98</v>
      </c>
      <c r="V597" s="12">
        <f>IF(Data_Extraction!G597="",Data_Extraction!$J597*(V$1),Data_Extraction!G597)</f>
        <v>91</v>
      </c>
      <c r="W597" s="12">
        <f>IF(Data_Extraction!H597="",Data_Extraction!$J597*(W$1),Data_Extraction!H597)</f>
        <v>107</v>
      </c>
      <c r="X597" s="12">
        <f>IF(Data_Extraction!I597="",Data_Extraction!$J597*(X$1),Data_Extraction!I597)</f>
        <v>108</v>
      </c>
      <c r="Y597" s="13">
        <f t="shared" si="54"/>
        <v>98.375</v>
      </c>
      <c r="Z597" s="17" t="str">
        <f t="shared" si="58"/>
        <v>Afternoon</v>
      </c>
      <c r="AA597" s="14" t="str">
        <f>VLOOKUP($N597,'HeartRate-2022-03-21-1647950188'!$C:$G,2,0)</f>
        <v>Hands on</v>
      </c>
      <c r="AB597" s="14" t="str">
        <f>VLOOKUP($N597,'HeartRate-2022-03-21-1647950188'!$C:$G,3,0)</f>
        <v>Off Campus</v>
      </c>
      <c r="AC597" s="14" t="str">
        <f>VLOOKUP($N597,'HeartRate-2022-03-21-1647950188'!$C:$G,4,0)</f>
        <v>Standing</v>
      </c>
      <c r="AD597" s="14" t="str">
        <f>VLOOKUP($N597,'HeartRate-2022-03-21-1647950188'!$C:$G,5,0)</f>
        <v>Technical Contexts</v>
      </c>
      <c r="AE597">
        <f t="shared" si="59"/>
        <v>0</v>
      </c>
      <c r="AF597" s="18">
        <v>44634</v>
      </c>
      <c r="AG597" s="19">
        <v>0.51734953703703701</v>
      </c>
    </row>
    <row r="598" spans="1:33" x14ac:dyDescent="0.3">
      <c r="A598" s="5">
        <v>44634.518043981479</v>
      </c>
      <c r="B598">
        <f>IFERROR(AVERAGEIFS('HeartRate-2022-03-21-1647950188'!$B:$B,'HeartRate-2022-03-21-1647950188'!$A:$A,Data_Extraction!B$2,'HeartRate-2022-03-21-1647950188'!$C:$C,Data_Extraction!$A598),"")</f>
        <v>91</v>
      </c>
      <c r="C598" t="str">
        <f>IFERROR(AVERAGEIFS('HeartRate-2022-03-21-1647950188'!$B:$B,'HeartRate-2022-03-21-1647950188'!$A:$A,Data_Extraction!C$2,'HeartRate-2022-03-21-1647950188'!$C:$C,Data_Extraction!$A598),"")</f>
        <v/>
      </c>
      <c r="D598" t="str">
        <f>IFERROR(AVERAGEIFS('HeartRate-2022-03-21-1647950188'!$B:$B,'HeartRate-2022-03-21-1647950188'!$A:$A,Data_Extraction!D$2,'HeartRate-2022-03-21-1647950188'!$C:$C,Data_Extraction!$A598),"")</f>
        <v/>
      </c>
      <c r="E598" t="str">
        <f>IFERROR(AVERAGEIFS('HeartRate-2022-03-21-1647950188'!$B:$B,'HeartRate-2022-03-21-1647950188'!$A:$A,Data_Extraction!E$2,'HeartRate-2022-03-21-1647950188'!$C:$C,Data_Extraction!$A598),"")</f>
        <v/>
      </c>
      <c r="F598" t="str">
        <f>IFERROR(AVERAGEIFS('HeartRate-2022-03-21-1647950188'!$B:$B,'HeartRate-2022-03-21-1647950188'!$A:$A,Data_Extraction!F$2,'HeartRate-2022-03-21-1647950188'!$C:$C,Data_Extraction!$A598),"")</f>
        <v/>
      </c>
      <c r="G598" t="str">
        <f>IFERROR(AVERAGEIFS('HeartRate-2022-03-21-1647950188'!$B:$B,'HeartRate-2022-03-21-1647950188'!$A:$A,Data_Extraction!G$2,'HeartRate-2022-03-21-1647950188'!$C:$C,Data_Extraction!$A598),"")</f>
        <v/>
      </c>
      <c r="H598" t="str">
        <f>IFERROR(AVERAGEIFS('HeartRate-2022-03-21-1647950188'!$B:$B,'HeartRate-2022-03-21-1647950188'!$A:$A,Data_Extraction!H$2,'HeartRate-2022-03-21-1647950188'!$C:$C,Data_Extraction!$A598),"")</f>
        <v/>
      </c>
      <c r="I598">
        <f>IFERROR(AVERAGEIFS('HeartRate-2022-03-21-1647950188'!$B:$B,'HeartRate-2022-03-21-1647950188'!$A:$A,Data_Extraction!I$2,'HeartRate-2022-03-21-1647950188'!$C:$C,Data_Extraction!$A598),"")</f>
        <v>98</v>
      </c>
      <c r="J598" s="8">
        <f t="shared" si="55"/>
        <v>94.5</v>
      </c>
      <c r="N598" s="11">
        <f>Data_Extraction!A598</f>
        <v>44634.518043981479</v>
      </c>
      <c r="O598" s="15">
        <f t="shared" si="56"/>
        <v>44634</v>
      </c>
      <c r="P598" s="16">
        <f t="shared" si="57"/>
        <v>0.51804398148148145</v>
      </c>
      <c r="Q598" s="12">
        <f>IF(Data_Extraction!B598="",Data_Extraction!$J598*(Q$1),Data_Extraction!B598)</f>
        <v>91</v>
      </c>
      <c r="R598" s="12">
        <f>IF(Data_Extraction!C598="",Data_Extraction!$J598*(R$1),Data_Extraction!C598)</f>
        <v>86.94</v>
      </c>
      <c r="S598" s="12">
        <f>IF(Data_Extraction!D598="",Data_Extraction!$J598*(S$1),Data_Extraction!D598)</f>
        <v>98.28</v>
      </c>
      <c r="T598" s="12">
        <f>IF(Data_Extraction!E598="",Data_Extraction!$J598*(T$1),Data_Extraction!E598)</f>
        <v>89.774999999999991</v>
      </c>
      <c r="U598" s="12">
        <f>IF(Data_Extraction!F598="",Data_Extraction!$J598*(U$1),Data_Extraction!F598)</f>
        <v>92.61</v>
      </c>
      <c r="V598" s="12">
        <f>IF(Data_Extraction!G598="",Data_Extraction!$J598*(V$1),Data_Extraction!G598)</f>
        <v>85.995000000000005</v>
      </c>
      <c r="W598" s="12">
        <f>IF(Data_Extraction!H598="",Data_Extraction!$J598*(W$1),Data_Extraction!H598)</f>
        <v>101.11500000000001</v>
      </c>
      <c r="X598" s="12">
        <f>IF(Data_Extraction!I598="",Data_Extraction!$J598*(X$1),Data_Extraction!I598)</f>
        <v>98</v>
      </c>
      <c r="Y598" s="13">
        <f t="shared" si="54"/>
        <v>92.964375000000004</v>
      </c>
      <c r="Z598" s="17" t="str">
        <f t="shared" si="58"/>
        <v>Afternoon</v>
      </c>
      <c r="AA598" s="14" t="str">
        <f>VLOOKUP($N598,'HeartRate-2022-03-21-1647950188'!$C:$G,2,0)</f>
        <v>Hands on</v>
      </c>
      <c r="AB598" s="14" t="str">
        <f>VLOOKUP($N598,'HeartRate-2022-03-21-1647950188'!$C:$G,3,0)</f>
        <v>Off Campus</v>
      </c>
      <c r="AC598" s="14" t="str">
        <f>VLOOKUP($N598,'HeartRate-2022-03-21-1647950188'!$C:$G,4,0)</f>
        <v>Standing</v>
      </c>
      <c r="AD598" s="14" t="str">
        <f>VLOOKUP($N598,'HeartRate-2022-03-21-1647950188'!$C:$G,5,0)</f>
        <v>Technical Contexts</v>
      </c>
      <c r="AE598">
        <f t="shared" si="59"/>
        <v>0</v>
      </c>
      <c r="AF598" s="18">
        <v>44634</v>
      </c>
      <c r="AG598" s="19">
        <v>0.51804398148148145</v>
      </c>
    </row>
    <row r="599" spans="1:33" x14ac:dyDescent="0.3">
      <c r="A599" s="5">
        <v>44634.518055555556</v>
      </c>
      <c r="B599" t="str">
        <f>IFERROR(AVERAGEIFS('HeartRate-2022-03-21-1647950188'!$B:$B,'HeartRate-2022-03-21-1647950188'!$A:$A,Data_Extraction!B$2,'HeartRate-2022-03-21-1647950188'!$C:$C,Data_Extraction!$A599),"")</f>
        <v/>
      </c>
      <c r="C599">
        <f>IFERROR(AVERAGEIFS('HeartRate-2022-03-21-1647950188'!$B:$B,'HeartRate-2022-03-21-1647950188'!$A:$A,Data_Extraction!C$2,'HeartRate-2022-03-21-1647950188'!$C:$C,Data_Extraction!$A599),"")</f>
        <v>99</v>
      </c>
      <c r="D599" t="str">
        <f>IFERROR(AVERAGEIFS('HeartRate-2022-03-21-1647950188'!$B:$B,'HeartRate-2022-03-21-1647950188'!$A:$A,Data_Extraction!D$2,'HeartRate-2022-03-21-1647950188'!$C:$C,Data_Extraction!$A599),"")</f>
        <v/>
      </c>
      <c r="E599" t="str">
        <f>IFERROR(AVERAGEIFS('HeartRate-2022-03-21-1647950188'!$B:$B,'HeartRate-2022-03-21-1647950188'!$A:$A,Data_Extraction!E$2,'HeartRate-2022-03-21-1647950188'!$C:$C,Data_Extraction!$A599),"")</f>
        <v/>
      </c>
      <c r="F599" t="str">
        <f>IFERROR(AVERAGEIFS('HeartRate-2022-03-21-1647950188'!$B:$B,'HeartRate-2022-03-21-1647950188'!$A:$A,Data_Extraction!F$2,'HeartRate-2022-03-21-1647950188'!$C:$C,Data_Extraction!$A599),"")</f>
        <v/>
      </c>
      <c r="G599">
        <f>IFERROR(AVERAGEIFS('HeartRate-2022-03-21-1647950188'!$B:$B,'HeartRate-2022-03-21-1647950188'!$A:$A,Data_Extraction!G$2,'HeartRate-2022-03-21-1647950188'!$C:$C,Data_Extraction!$A599),"")</f>
        <v>96</v>
      </c>
      <c r="H599">
        <f>IFERROR(AVERAGEIFS('HeartRate-2022-03-21-1647950188'!$B:$B,'HeartRate-2022-03-21-1647950188'!$A:$A,Data_Extraction!H$2,'HeartRate-2022-03-21-1647950188'!$C:$C,Data_Extraction!$A599),"")</f>
        <v>90</v>
      </c>
      <c r="I599" t="str">
        <f>IFERROR(AVERAGEIFS('HeartRate-2022-03-21-1647950188'!$B:$B,'HeartRate-2022-03-21-1647950188'!$A:$A,Data_Extraction!I$2,'HeartRate-2022-03-21-1647950188'!$C:$C,Data_Extraction!$A599),"")</f>
        <v/>
      </c>
      <c r="J599" s="8">
        <f t="shared" si="55"/>
        <v>95</v>
      </c>
      <c r="N599" s="11">
        <f>Data_Extraction!A599</f>
        <v>44634.518055555556</v>
      </c>
      <c r="O599" s="15">
        <f t="shared" si="56"/>
        <v>44634</v>
      </c>
      <c r="P599" s="16">
        <f t="shared" si="57"/>
        <v>0.5180555555555556</v>
      </c>
      <c r="Q599" s="12">
        <f>IF(Data_Extraction!B599="",Data_Extraction!$J599*(Q$1),Data_Extraction!B599)</f>
        <v>85.5</v>
      </c>
      <c r="R599" s="12">
        <f>IF(Data_Extraction!C599="",Data_Extraction!$J599*(R$1),Data_Extraction!C599)</f>
        <v>99</v>
      </c>
      <c r="S599" s="12">
        <f>IF(Data_Extraction!D599="",Data_Extraction!$J599*(S$1),Data_Extraction!D599)</f>
        <v>98.8</v>
      </c>
      <c r="T599" s="12">
        <f>IF(Data_Extraction!E599="",Data_Extraction!$J599*(T$1),Data_Extraction!E599)</f>
        <v>90.25</v>
      </c>
      <c r="U599" s="12">
        <f>IF(Data_Extraction!F599="",Data_Extraction!$J599*(U$1),Data_Extraction!F599)</f>
        <v>93.1</v>
      </c>
      <c r="V599" s="12">
        <f>IF(Data_Extraction!G599="",Data_Extraction!$J599*(V$1),Data_Extraction!G599)</f>
        <v>96</v>
      </c>
      <c r="W599" s="12">
        <f>IF(Data_Extraction!H599="",Data_Extraction!$J599*(W$1),Data_Extraction!H599)</f>
        <v>90</v>
      </c>
      <c r="X599" s="12">
        <f>IF(Data_Extraction!I599="",Data_Extraction!$J599*(X$1),Data_Extraction!I599)</f>
        <v>92.149999999999991</v>
      </c>
      <c r="Y599" s="13">
        <f t="shared" si="54"/>
        <v>93.1</v>
      </c>
      <c r="Z599" s="17" t="str">
        <f t="shared" si="58"/>
        <v>Afternoon</v>
      </c>
      <c r="AA599" s="14" t="str">
        <f>VLOOKUP($N599,'HeartRate-2022-03-21-1647950188'!$C:$G,2,0)</f>
        <v>Hands on</v>
      </c>
      <c r="AB599" s="14" t="str">
        <f>VLOOKUP($N599,'HeartRate-2022-03-21-1647950188'!$C:$G,3,0)</f>
        <v>Off Campus</v>
      </c>
      <c r="AC599" s="14" t="str">
        <f>VLOOKUP($N599,'HeartRate-2022-03-21-1647950188'!$C:$G,4,0)</f>
        <v>Standing</v>
      </c>
      <c r="AD599" s="14" t="str">
        <f>VLOOKUP($N599,'HeartRate-2022-03-21-1647950188'!$C:$G,5,0)</f>
        <v>Technical Contexts</v>
      </c>
      <c r="AE599">
        <f t="shared" si="59"/>
        <v>0</v>
      </c>
      <c r="AF599" s="18">
        <v>44634</v>
      </c>
      <c r="AG599" s="19">
        <v>0.5180555555555556</v>
      </c>
    </row>
    <row r="600" spans="1:33" x14ac:dyDescent="0.3">
      <c r="A600" s="5">
        <v>44634.518738425926</v>
      </c>
      <c r="B600">
        <f>IFERROR(AVERAGEIFS('HeartRate-2022-03-21-1647950188'!$B:$B,'HeartRate-2022-03-21-1647950188'!$A:$A,Data_Extraction!B$2,'HeartRate-2022-03-21-1647950188'!$C:$C,Data_Extraction!$A600),"")</f>
        <v>93</v>
      </c>
      <c r="C600" t="str">
        <f>IFERROR(AVERAGEIFS('HeartRate-2022-03-21-1647950188'!$B:$B,'HeartRate-2022-03-21-1647950188'!$A:$A,Data_Extraction!C$2,'HeartRate-2022-03-21-1647950188'!$C:$C,Data_Extraction!$A600),"")</f>
        <v/>
      </c>
      <c r="D600" t="str">
        <f>IFERROR(AVERAGEIFS('HeartRate-2022-03-21-1647950188'!$B:$B,'HeartRate-2022-03-21-1647950188'!$A:$A,Data_Extraction!D$2,'HeartRate-2022-03-21-1647950188'!$C:$C,Data_Extraction!$A600),"")</f>
        <v/>
      </c>
      <c r="E600" t="str">
        <f>IFERROR(AVERAGEIFS('HeartRate-2022-03-21-1647950188'!$B:$B,'HeartRate-2022-03-21-1647950188'!$A:$A,Data_Extraction!E$2,'HeartRate-2022-03-21-1647950188'!$C:$C,Data_Extraction!$A600),"")</f>
        <v/>
      </c>
      <c r="F600" t="str">
        <f>IFERROR(AVERAGEIFS('HeartRate-2022-03-21-1647950188'!$B:$B,'HeartRate-2022-03-21-1647950188'!$A:$A,Data_Extraction!F$2,'HeartRate-2022-03-21-1647950188'!$C:$C,Data_Extraction!$A600),"")</f>
        <v/>
      </c>
      <c r="G600" t="str">
        <f>IFERROR(AVERAGEIFS('HeartRate-2022-03-21-1647950188'!$B:$B,'HeartRate-2022-03-21-1647950188'!$A:$A,Data_Extraction!G$2,'HeartRate-2022-03-21-1647950188'!$C:$C,Data_Extraction!$A600),"")</f>
        <v/>
      </c>
      <c r="H600" t="str">
        <f>IFERROR(AVERAGEIFS('HeartRate-2022-03-21-1647950188'!$B:$B,'HeartRate-2022-03-21-1647950188'!$A:$A,Data_Extraction!H$2,'HeartRate-2022-03-21-1647950188'!$C:$C,Data_Extraction!$A600),"")</f>
        <v/>
      </c>
      <c r="I600">
        <f>IFERROR(AVERAGEIFS('HeartRate-2022-03-21-1647950188'!$B:$B,'HeartRate-2022-03-21-1647950188'!$A:$A,Data_Extraction!I$2,'HeartRate-2022-03-21-1647950188'!$C:$C,Data_Extraction!$A600),"")</f>
        <v>104</v>
      </c>
      <c r="J600" s="8">
        <f t="shared" si="55"/>
        <v>98.5</v>
      </c>
      <c r="N600" s="11">
        <f>Data_Extraction!A600</f>
        <v>44634.518738425926</v>
      </c>
      <c r="O600" s="15">
        <f t="shared" si="56"/>
        <v>44634</v>
      </c>
      <c r="P600" s="16">
        <f t="shared" si="57"/>
        <v>0.51873842592592589</v>
      </c>
      <c r="Q600" s="12">
        <f>IF(Data_Extraction!B600="",Data_Extraction!$J600*(Q$1),Data_Extraction!B600)</f>
        <v>93</v>
      </c>
      <c r="R600" s="12">
        <f>IF(Data_Extraction!C600="",Data_Extraction!$J600*(R$1),Data_Extraction!C600)</f>
        <v>90.62</v>
      </c>
      <c r="S600" s="12">
        <f>IF(Data_Extraction!D600="",Data_Extraction!$J600*(S$1),Data_Extraction!D600)</f>
        <v>102.44</v>
      </c>
      <c r="T600" s="12">
        <f>IF(Data_Extraction!E600="",Data_Extraction!$J600*(T$1),Data_Extraction!E600)</f>
        <v>93.574999999999989</v>
      </c>
      <c r="U600" s="12">
        <f>IF(Data_Extraction!F600="",Data_Extraction!$J600*(U$1),Data_Extraction!F600)</f>
        <v>96.53</v>
      </c>
      <c r="V600" s="12">
        <f>IF(Data_Extraction!G600="",Data_Extraction!$J600*(V$1),Data_Extraction!G600)</f>
        <v>89.635000000000005</v>
      </c>
      <c r="W600" s="12">
        <f>IF(Data_Extraction!H600="",Data_Extraction!$J600*(W$1),Data_Extraction!H600)</f>
        <v>105.39500000000001</v>
      </c>
      <c r="X600" s="12">
        <f>IF(Data_Extraction!I600="",Data_Extraction!$J600*(X$1),Data_Extraction!I600)</f>
        <v>104</v>
      </c>
      <c r="Y600" s="13">
        <f t="shared" si="54"/>
        <v>96.899374999999992</v>
      </c>
      <c r="Z600" s="17" t="str">
        <f t="shared" si="58"/>
        <v>Afternoon</v>
      </c>
      <c r="AA600" s="14" t="str">
        <f>VLOOKUP($N600,'HeartRate-2022-03-21-1647950188'!$C:$G,2,0)</f>
        <v>Hands on</v>
      </c>
      <c r="AB600" s="14" t="str">
        <f>VLOOKUP($N600,'HeartRate-2022-03-21-1647950188'!$C:$G,3,0)</f>
        <v>Off Campus</v>
      </c>
      <c r="AC600" s="14" t="str">
        <f>VLOOKUP($N600,'HeartRate-2022-03-21-1647950188'!$C:$G,4,0)</f>
        <v>Standing</v>
      </c>
      <c r="AD600" s="14" t="str">
        <f>VLOOKUP($N600,'HeartRate-2022-03-21-1647950188'!$C:$G,5,0)</f>
        <v>Technical Contexts</v>
      </c>
      <c r="AE600">
        <f t="shared" si="59"/>
        <v>0</v>
      </c>
      <c r="AF600" s="18">
        <v>44634</v>
      </c>
      <c r="AG600" s="19">
        <v>0.51873842592592589</v>
      </c>
    </row>
    <row r="601" spans="1:33" x14ac:dyDescent="0.3">
      <c r="A601" s="5">
        <v>44634.519432870373</v>
      </c>
      <c r="B601">
        <f>IFERROR(AVERAGEIFS('HeartRate-2022-03-21-1647950188'!$B:$B,'HeartRate-2022-03-21-1647950188'!$A:$A,Data_Extraction!B$2,'HeartRate-2022-03-21-1647950188'!$C:$C,Data_Extraction!$A601),"")</f>
        <v>93</v>
      </c>
      <c r="C601" t="str">
        <f>IFERROR(AVERAGEIFS('HeartRate-2022-03-21-1647950188'!$B:$B,'HeartRate-2022-03-21-1647950188'!$A:$A,Data_Extraction!C$2,'HeartRate-2022-03-21-1647950188'!$C:$C,Data_Extraction!$A601),"")</f>
        <v/>
      </c>
      <c r="D601" t="str">
        <f>IFERROR(AVERAGEIFS('HeartRate-2022-03-21-1647950188'!$B:$B,'HeartRate-2022-03-21-1647950188'!$A:$A,Data_Extraction!D$2,'HeartRate-2022-03-21-1647950188'!$C:$C,Data_Extraction!$A601),"")</f>
        <v/>
      </c>
      <c r="E601" t="str">
        <f>IFERROR(AVERAGEIFS('HeartRate-2022-03-21-1647950188'!$B:$B,'HeartRate-2022-03-21-1647950188'!$A:$A,Data_Extraction!E$2,'HeartRate-2022-03-21-1647950188'!$C:$C,Data_Extraction!$A601),"")</f>
        <v/>
      </c>
      <c r="F601" t="str">
        <f>IFERROR(AVERAGEIFS('HeartRate-2022-03-21-1647950188'!$B:$B,'HeartRate-2022-03-21-1647950188'!$A:$A,Data_Extraction!F$2,'HeartRate-2022-03-21-1647950188'!$C:$C,Data_Extraction!$A601),"")</f>
        <v/>
      </c>
      <c r="G601" t="str">
        <f>IFERROR(AVERAGEIFS('HeartRate-2022-03-21-1647950188'!$B:$B,'HeartRate-2022-03-21-1647950188'!$A:$A,Data_Extraction!G$2,'HeartRate-2022-03-21-1647950188'!$C:$C,Data_Extraction!$A601),"")</f>
        <v/>
      </c>
      <c r="H601" t="str">
        <f>IFERROR(AVERAGEIFS('HeartRate-2022-03-21-1647950188'!$B:$B,'HeartRate-2022-03-21-1647950188'!$A:$A,Data_Extraction!H$2,'HeartRate-2022-03-21-1647950188'!$C:$C,Data_Extraction!$A601),"")</f>
        <v/>
      </c>
      <c r="I601">
        <f>IFERROR(AVERAGEIFS('HeartRate-2022-03-21-1647950188'!$B:$B,'HeartRate-2022-03-21-1647950188'!$A:$A,Data_Extraction!I$2,'HeartRate-2022-03-21-1647950188'!$C:$C,Data_Extraction!$A601),"")</f>
        <v>114</v>
      </c>
      <c r="J601" s="8">
        <f t="shared" si="55"/>
        <v>103.5</v>
      </c>
      <c r="N601" s="11">
        <f>Data_Extraction!A601</f>
        <v>44634.519432870373</v>
      </c>
      <c r="O601" s="15">
        <f t="shared" si="56"/>
        <v>44634</v>
      </c>
      <c r="P601" s="16">
        <f t="shared" si="57"/>
        <v>0.51943287037037034</v>
      </c>
      <c r="Q601" s="12">
        <f>IF(Data_Extraction!B601="",Data_Extraction!$J601*(Q$1),Data_Extraction!B601)</f>
        <v>93</v>
      </c>
      <c r="R601" s="12">
        <f>IF(Data_Extraction!C601="",Data_Extraction!$J601*(R$1),Data_Extraction!C601)</f>
        <v>95.22</v>
      </c>
      <c r="S601" s="12">
        <f>IF(Data_Extraction!D601="",Data_Extraction!$J601*(S$1),Data_Extraction!D601)</f>
        <v>107.64</v>
      </c>
      <c r="T601" s="12">
        <f>IF(Data_Extraction!E601="",Data_Extraction!$J601*(T$1),Data_Extraction!E601)</f>
        <v>98.324999999999989</v>
      </c>
      <c r="U601" s="12">
        <f>IF(Data_Extraction!F601="",Data_Extraction!$J601*(U$1),Data_Extraction!F601)</f>
        <v>101.42999999999999</v>
      </c>
      <c r="V601" s="12">
        <f>IF(Data_Extraction!G601="",Data_Extraction!$J601*(V$1),Data_Extraction!G601)</f>
        <v>94.185000000000002</v>
      </c>
      <c r="W601" s="12">
        <f>IF(Data_Extraction!H601="",Data_Extraction!$J601*(W$1),Data_Extraction!H601)</f>
        <v>110.745</v>
      </c>
      <c r="X601" s="12">
        <f>IF(Data_Extraction!I601="",Data_Extraction!$J601*(X$1),Data_Extraction!I601)</f>
        <v>114</v>
      </c>
      <c r="Y601" s="13">
        <f t="shared" si="54"/>
        <v>101.81812499999999</v>
      </c>
      <c r="Z601" s="17" t="str">
        <f t="shared" si="58"/>
        <v>Afternoon</v>
      </c>
      <c r="AA601" s="14" t="str">
        <f>VLOOKUP($N601,'HeartRate-2022-03-21-1647950188'!$C:$G,2,0)</f>
        <v>Hands on</v>
      </c>
      <c r="AB601" s="14" t="str">
        <f>VLOOKUP($N601,'HeartRate-2022-03-21-1647950188'!$C:$G,3,0)</f>
        <v>Off Campus</v>
      </c>
      <c r="AC601" s="14" t="str">
        <f>VLOOKUP($N601,'HeartRate-2022-03-21-1647950188'!$C:$G,4,0)</f>
        <v>Standing</v>
      </c>
      <c r="AD601" s="14" t="str">
        <f>VLOOKUP($N601,'HeartRate-2022-03-21-1647950188'!$C:$G,5,0)</f>
        <v>Technical Contexts</v>
      </c>
      <c r="AE601">
        <f t="shared" si="59"/>
        <v>0</v>
      </c>
      <c r="AF601" s="18">
        <v>44634</v>
      </c>
      <c r="AG601" s="19">
        <v>0.51943287037037034</v>
      </c>
    </row>
    <row r="602" spans="1:33" x14ac:dyDescent="0.3">
      <c r="A602" s="5">
        <v>44634.520127314812</v>
      </c>
      <c r="B602">
        <f>IFERROR(AVERAGEIFS('HeartRate-2022-03-21-1647950188'!$B:$B,'HeartRate-2022-03-21-1647950188'!$A:$A,Data_Extraction!B$2,'HeartRate-2022-03-21-1647950188'!$C:$C,Data_Extraction!$A602),"")</f>
        <v>93</v>
      </c>
      <c r="C602" t="str">
        <f>IFERROR(AVERAGEIFS('HeartRate-2022-03-21-1647950188'!$B:$B,'HeartRate-2022-03-21-1647950188'!$A:$A,Data_Extraction!C$2,'HeartRate-2022-03-21-1647950188'!$C:$C,Data_Extraction!$A602),"")</f>
        <v/>
      </c>
      <c r="D602" t="str">
        <f>IFERROR(AVERAGEIFS('HeartRate-2022-03-21-1647950188'!$B:$B,'HeartRate-2022-03-21-1647950188'!$A:$A,Data_Extraction!D$2,'HeartRate-2022-03-21-1647950188'!$C:$C,Data_Extraction!$A602),"")</f>
        <v/>
      </c>
      <c r="E602" t="str">
        <f>IFERROR(AVERAGEIFS('HeartRate-2022-03-21-1647950188'!$B:$B,'HeartRate-2022-03-21-1647950188'!$A:$A,Data_Extraction!E$2,'HeartRate-2022-03-21-1647950188'!$C:$C,Data_Extraction!$A602),"")</f>
        <v/>
      </c>
      <c r="F602" t="str">
        <f>IFERROR(AVERAGEIFS('HeartRate-2022-03-21-1647950188'!$B:$B,'HeartRate-2022-03-21-1647950188'!$A:$A,Data_Extraction!F$2,'HeartRate-2022-03-21-1647950188'!$C:$C,Data_Extraction!$A602),"")</f>
        <v/>
      </c>
      <c r="G602" t="str">
        <f>IFERROR(AVERAGEIFS('HeartRate-2022-03-21-1647950188'!$B:$B,'HeartRate-2022-03-21-1647950188'!$A:$A,Data_Extraction!G$2,'HeartRate-2022-03-21-1647950188'!$C:$C,Data_Extraction!$A602),"")</f>
        <v/>
      </c>
      <c r="H602" t="str">
        <f>IFERROR(AVERAGEIFS('HeartRate-2022-03-21-1647950188'!$B:$B,'HeartRate-2022-03-21-1647950188'!$A:$A,Data_Extraction!H$2,'HeartRate-2022-03-21-1647950188'!$C:$C,Data_Extraction!$A602),"")</f>
        <v/>
      </c>
      <c r="I602">
        <f>IFERROR(AVERAGEIFS('HeartRate-2022-03-21-1647950188'!$B:$B,'HeartRate-2022-03-21-1647950188'!$A:$A,Data_Extraction!I$2,'HeartRate-2022-03-21-1647950188'!$C:$C,Data_Extraction!$A602),"")</f>
        <v>102</v>
      </c>
      <c r="J602" s="8">
        <f t="shared" si="55"/>
        <v>97.5</v>
      </c>
      <c r="N602" s="11">
        <f>Data_Extraction!A602</f>
        <v>44634.520127314812</v>
      </c>
      <c r="O602" s="15">
        <f t="shared" si="56"/>
        <v>44634</v>
      </c>
      <c r="P602" s="16">
        <f t="shared" si="57"/>
        <v>0.52012731481481478</v>
      </c>
      <c r="Q602" s="12">
        <f>IF(Data_Extraction!B602="",Data_Extraction!$J602*(Q$1),Data_Extraction!B602)</f>
        <v>93</v>
      </c>
      <c r="R602" s="12">
        <f>IF(Data_Extraction!C602="",Data_Extraction!$J602*(R$1),Data_Extraction!C602)</f>
        <v>89.7</v>
      </c>
      <c r="S602" s="12">
        <f>IF(Data_Extraction!D602="",Data_Extraction!$J602*(S$1),Data_Extraction!D602)</f>
        <v>101.4</v>
      </c>
      <c r="T602" s="12">
        <f>IF(Data_Extraction!E602="",Data_Extraction!$J602*(T$1),Data_Extraction!E602)</f>
        <v>92.625</v>
      </c>
      <c r="U602" s="12">
        <f>IF(Data_Extraction!F602="",Data_Extraction!$J602*(U$1),Data_Extraction!F602)</f>
        <v>95.55</v>
      </c>
      <c r="V602" s="12">
        <f>IF(Data_Extraction!G602="",Data_Extraction!$J602*(V$1),Data_Extraction!G602)</f>
        <v>88.725000000000009</v>
      </c>
      <c r="W602" s="12">
        <f>IF(Data_Extraction!H602="",Data_Extraction!$J602*(W$1),Data_Extraction!H602)</f>
        <v>104.325</v>
      </c>
      <c r="X602" s="12">
        <f>IF(Data_Extraction!I602="",Data_Extraction!$J602*(X$1),Data_Extraction!I602)</f>
        <v>102</v>
      </c>
      <c r="Y602" s="13">
        <f t="shared" si="54"/>
        <v>95.915625000000006</v>
      </c>
      <c r="Z602" s="17" t="str">
        <f t="shared" si="58"/>
        <v>Afternoon</v>
      </c>
      <c r="AA602" s="14" t="str">
        <f>VLOOKUP($N602,'HeartRate-2022-03-21-1647950188'!$C:$G,2,0)</f>
        <v>Hands on</v>
      </c>
      <c r="AB602" s="14" t="str">
        <f>VLOOKUP($N602,'HeartRate-2022-03-21-1647950188'!$C:$G,3,0)</f>
        <v>Off Campus</v>
      </c>
      <c r="AC602" s="14" t="str">
        <f>VLOOKUP($N602,'HeartRate-2022-03-21-1647950188'!$C:$G,4,0)</f>
        <v>Standing</v>
      </c>
      <c r="AD602" s="14" t="str">
        <f>VLOOKUP($N602,'HeartRate-2022-03-21-1647950188'!$C:$G,5,0)</f>
        <v>Technical Contexts</v>
      </c>
      <c r="AE602">
        <f t="shared" si="59"/>
        <v>0</v>
      </c>
      <c r="AF602" s="18">
        <v>44634</v>
      </c>
      <c r="AG602" s="19">
        <v>0.52012731481481478</v>
      </c>
    </row>
    <row r="603" spans="1:33" x14ac:dyDescent="0.3">
      <c r="A603" s="5">
        <v>44634.520821759259</v>
      </c>
      <c r="B603">
        <f>IFERROR(AVERAGEIFS('HeartRate-2022-03-21-1647950188'!$B:$B,'HeartRate-2022-03-21-1647950188'!$A:$A,Data_Extraction!B$2,'HeartRate-2022-03-21-1647950188'!$C:$C,Data_Extraction!$A603),"")</f>
        <v>102</v>
      </c>
      <c r="C603" t="str">
        <f>IFERROR(AVERAGEIFS('HeartRate-2022-03-21-1647950188'!$B:$B,'HeartRate-2022-03-21-1647950188'!$A:$A,Data_Extraction!C$2,'HeartRate-2022-03-21-1647950188'!$C:$C,Data_Extraction!$A603),"")</f>
        <v/>
      </c>
      <c r="D603" t="str">
        <f>IFERROR(AVERAGEIFS('HeartRate-2022-03-21-1647950188'!$B:$B,'HeartRate-2022-03-21-1647950188'!$A:$A,Data_Extraction!D$2,'HeartRate-2022-03-21-1647950188'!$C:$C,Data_Extraction!$A603),"")</f>
        <v/>
      </c>
      <c r="E603" t="str">
        <f>IFERROR(AVERAGEIFS('HeartRate-2022-03-21-1647950188'!$B:$B,'HeartRate-2022-03-21-1647950188'!$A:$A,Data_Extraction!E$2,'HeartRate-2022-03-21-1647950188'!$C:$C,Data_Extraction!$A603),"")</f>
        <v/>
      </c>
      <c r="F603" t="str">
        <f>IFERROR(AVERAGEIFS('HeartRate-2022-03-21-1647950188'!$B:$B,'HeartRate-2022-03-21-1647950188'!$A:$A,Data_Extraction!F$2,'HeartRate-2022-03-21-1647950188'!$C:$C,Data_Extraction!$A603),"")</f>
        <v/>
      </c>
      <c r="G603" t="str">
        <f>IFERROR(AVERAGEIFS('HeartRate-2022-03-21-1647950188'!$B:$B,'HeartRate-2022-03-21-1647950188'!$A:$A,Data_Extraction!G$2,'HeartRate-2022-03-21-1647950188'!$C:$C,Data_Extraction!$A603),"")</f>
        <v/>
      </c>
      <c r="H603" t="str">
        <f>IFERROR(AVERAGEIFS('HeartRate-2022-03-21-1647950188'!$B:$B,'HeartRate-2022-03-21-1647950188'!$A:$A,Data_Extraction!H$2,'HeartRate-2022-03-21-1647950188'!$C:$C,Data_Extraction!$A603),"")</f>
        <v/>
      </c>
      <c r="I603">
        <f>IFERROR(AVERAGEIFS('HeartRate-2022-03-21-1647950188'!$B:$B,'HeartRate-2022-03-21-1647950188'!$A:$A,Data_Extraction!I$2,'HeartRate-2022-03-21-1647950188'!$C:$C,Data_Extraction!$A603),"")</f>
        <v>93</v>
      </c>
      <c r="J603" s="8">
        <f t="shared" si="55"/>
        <v>97.5</v>
      </c>
      <c r="N603" s="11">
        <f>Data_Extraction!A603</f>
        <v>44634.520821759259</v>
      </c>
      <c r="O603" s="15">
        <f t="shared" si="56"/>
        <v>44634</v>
      </c>
      <c r="P603" s="16">
        <f t="shared" si="57"/>
        <v>0.52082175925925933</v>
      </c>
      <c r="Q603" s="12">
        <f>IF(Data_Extraction!B603="",Data_Extraction!$J603*(Q$1),Data_Extraction!B603)</f>
        <v>102</v>
      </c>
      <c r="R603" s="12">
        <f>IF(Data_Extraction!C603="",Data_Extraction!$J603*(R$1),Data_Extraction!C603)</f>
        <v>89.7</v>
      </c>
      <c r="S603" s="12">
        <f>IF(Data_Extraction!D603="",Data_Extraction!$J603*(S$1),Data_Extraction!D603)</f>
        <v>101.4</v>
      </c>
      <c r="T603" s="12">
        <f>IF(Data_Extraction!E603="",Data_Extraction!$J603*(T$1),Data_Extraction!E603)</f>
        <v>92.625</v>
      </c>
      <c r="U603" s="12">
        <f>IF(Data_Extraction!F603="",Data_Extraction!$J603*(U$1),Data_Extraction!F603)</f>
        <v>95.55</v>
      </c>
      <c r="V603" s="12">
        <f>IF(Data_Extraction!G603="",Data_Extraction!$J603*(V$1),Data_Extraction!G603)</f>
        <v>88.725000000000009</v>
      </c>
      <c r="W603" s="12">
        <f>IF(Data_Extraction!H603="",Data_Extraction!$J603*(W$1),Data_Extraction!H603)</f>
        <v>104.325</v>
      </c>
      <c r="X603" s="12">
        <f>IF(Data_Extraction!I603="",Data_Extraction!$J603*(X$1),Data_Extraction!I603)</f>
        <v>93</v>
      </c>
      <c r="Y603" s="13">
        <f t="shared" si="54"/>
        <v>95.915625000000006</v>
      </c>
      <c r="Z603" s="17" t="str">
        <f t="shared" si="58"/>
        <v>Afternoon</v>
      </c>
      <c r="AA603" s="14" t="str">
        <f>VLOOKUP($N603,'HeartRate-2022-03-21-1647950188'!$C:$G,2,0)</f>
        <v>Hands on</v>
      </c>
      <c r="AB603" s="14" t="str">
        <f>VLOOKUP($N603,'HeartRate-2022-03-21-1647950188'!$C:$G,3,0)</f>
        <v>Off Campus</v>
      </c>
      <c r="AC603" s="14" t="str">
        <f>VLOOKUP($N603,'HeartRate-2022-03-21-1647950188'!$C:$G,4,0)</f>
        <v>Standing</v>
      </c>
      <c r="AD603" s="14" t="str">
        <f>VLOOKUP($N603,'HeartRate-2022-03-21-1647950188'!$C:$G,5,0)</f>
        <v>Technical Contexts</v>
      </c>
      <c r="AE603">
        <f t="shared" si="59"/>
        <v>0</v>
      </c>
      <c r="AF603" s="18">
        <v>44634</v>
      </c>
      <c r="AG603" s="19">
        <v>0.52082175925925933</v>
      </c>
    </row>
    <row r="604" spans="1:33" x14ac:dyDescent="0.3">
      <c r="A604" s="5">
        <v>44634.521516203706</v>
      </c>
      <c r="B604">
        <f>IFERROR(AVERAGEIFS('HeartRate-2022-03-21-1647950188'!$B:$B,'HeartRate-2022-03-21-1647950188'!$A:$A,Data_Extraction!B$2,'HeartRate-2022-03-21-1647950188'!$C:$C,Data_Extraction!$A604),"")</f>
        <v>119</v>
      </c>
      <c r="C604" t="str">
        <f>IFERROR(AVERAGEIFS('HeartRate-2022-03-21-1647950188'!$B:$B,'HeartRate-2022-03-21-1647950188'!$A:$A,Data_Extraction!C$2,'HeartRate-2022-03-21-1647950188'!$C:$C,Data_Extraction!$A604),"")</f>
        <v/>
      </c>
      <c r="D604" t="str">
        <f>IFERROR(AVERAGEIFS('HeartRate-2022-03-21-1647950188'!$B:$B,'HeartRate-2022-03-21-1647950188'!$A:$A,Data_Extraction!D$2,'HeartRate-2022-03-21-1647950188'!$C:$C,Data_Extraction!$A604),"")</f>
        <v/>
      </c>
      <c r="E604" t="str">
        <f>IFERROR(AVERAGEIFS('HeartRate-2022-03-21-1647950188'!$B:$B,'HeartRate-2022-03-21-1647950188'!$A:$A,Data_Extraction!E$2,'HeartRate-2022-03-21-1647950188'!$C:$C,Data_Extraction!$A604),"")</f>
        <v/>
      </c>
      <c r="F604" t="str">
        <f>IFERROR(AVERAGEIFS('HeartRate-2022-03-21-1647950188'!$B:$B,'HeartRate-2022-03-21-1647950188'!$A:$A,Data_Extraction!F$2,'HeartRate-2022-03-21-1647950188'!$C:$C,Data_Extraction!$A604),"")</f>
        <v/>
      </c>
      <c r="G604" t="str">
        <f>IFERROR(AVERAGEIFS('HeartRate-2022-03-21-1647950188'!$B:$B,'HeartRate-2022-03-21-1647950188'!$A:$A,Data_Extraction!G$2,'HeartRate-2022-03-21-1647950188'!$C:$C,Data_Extraction!$A604),"")</f>
        <v/>
      </c>
      <c r="H604" t="str">
        <f>IFERROR(AVERAGEIFS('HeartRate-2022-03-21-1647950188'!$B:$B,'HeartRate-2022-03-21-1647950188'!$A:$A,Data_Extraction!H$2,'HeartRate-2022-03-21-1647950188'!$C:$C,Data_Extraction!$A604),"")</f>
        <v/>
      </c>
      <c r="I604">
        <f>IFERROR(AVERAGEIFS('HeartRate-2022-03-21-1647950188'!$B:$B,'HeartRate-2022-03-21-1647950188'!$A:$A,Data_Extraction!I$2,'HeartRate-2022-03-21-1647950188'!$C:$C,Data_Extraction!$A604),"")</f>
        <v>83</v>
      </c>
      <c r="J604" s="8">
        <f t="shared" si="55"/>
        <v>101</v>
      </c>
      <c r="N604" s="11">
        <f>Data_Extraction!A604</f>
        <v>44634.521516203706</v>
      </c>
      <c r="O604" s="15">
        <f t="shared" si="56"/>
        <v>44634</v>
      </c>
      <c r="P604" s="16">
        <f t="shared" si="57"/>
        <v>0.52151620370370366</v>
      </c>
      <c r="Q604" s="12">
        <f>IF(Data_Extraction!B604="",Data_Extraction!$J604*(Q$1),Data_Extraction!B604)</f>
        <v>119</v>
      </c>
      <c r="R604" s="12">
        <f>IF(Data_Extraction!C604="",Data_Extraction!$J604*(R$1),Data_Extraction!C604)</f>
        <v>92.92</v>
      </c>
      <c r="S604" s="12">
        <f>IF(Data_Extraction!D604="",Data_Extraction!$J604*(S$1),Data_Extraction!D604)</f>
        <v>105.04</v>
      </c>
      <c r="T604" s="12">
        <f>IF(Data_Extraction!E604="",Data_Extraction!$J604*(T$1),Data_Extraction!E604)</f>
        <v>95.949999999999989</v>
      </c>
      <c r="U604" s="12">
        <f>IF(Data_Extraction!F604="",Data_Extraction!$J604*(U$1),Data_Extraction!F604)</f>
        <v>98.98</v>
      </c>
      <c r="V604" s="12">
        <f>IF(Data_Extraction!G604="",Data_Extraction!$J604*(V$1),Data_Extraction!G604)</f>
        <v>91.91</v>
      </c>
      <c r="W604" s="12">
        <f>IF(Data_Extraction!H604="",Data_Extraction!$J604*(W$1),Data_Extraction!H604)</f>
        <v>108.07000000000001</v>
      </c>
      <c r="X604" s="12">
        <f>IF(Data_Extraction!I604="",Data_Extraction!$J604*(X$1),Data_Extraction!I604)</f>
        <v>83</v>
      </c>
      <c r="Y604" s="13">
        <f t="shared" si="54"/>
        <v>99.358750000000015</v>
      </c>
      <c r="Z604" s="17" t="str">
        <f t="shared" si="58"/>
        <v>Afternoon</v>
      </c>
      <c r="AA604" s="14" t="str">
        <f>VLOOKUP($N604,'HeartRate-2022-03-21-1647950188'!$C:$G,2,0)</f>
        <v>Hands on</v>
      </c>
      <c r="AB604" s="14" t="str">
        <f>VLOOKUP($N604,'HeartRate-2022-03-21-1647950188'!$C:$G,3,0)</f>
        <v>Off Campus</v>
      </c>
      <c r="AC604" s="14" t="str">
        <f>VLOOKUP($N604,'HeartRate-2022-03-21-1647950188'!$C:$G,4,0)</f>
        <v>Standing</v>
      </c>
      <c r="AD604" s="14" t="str">
        <f>VLOOKUP($N604,'HeartRate-2022-03-21-1647950188'!$C:$G,5,0)</f>
        <v>Technical Contexts</v>
      </c>
      <c r="AE604">
        <f t="shared" si="59"/>
        <v>0</v>
      </c>
      <c r="AF604" s="18">
        <v>44634</v>
      </c>
      <c r="AG604" s="19">
        <v>0.52151620370370366</v>
      </c>
    </row>
    <row r="605" spans="1:33" x14ac:dyDescent="0.3">
      <c r="A605" s="5">
        <v>44634.521527777775</v>
      </c>
      <c r="B605" t="str">
        <f>IFERROR(AVERAGEIFS('HeartRate-2022-03-21-1647950188'!$B:$B,'HeartRate-2022-03-21-1647950188'!$A:$A,Data_Extraction!B$2,'HeartRate-2022-03-21-1647950188'!$C:$C,Data_Extraction!$A605),"")</f>
        <v/>
      </c>
      <c r="C605">
        <f>IFERROR(AVERAGEIFS('HeartRate-2022-03-21-1647950188'!$B:$B,'HeartRate-2022-03-21-1647950188'!$A:$A,Data_Extraction!C$2,'HeartRate-2022-03-21-1647950188'!$C:$C,Data_Extraction!$A605),"")</f>
        <v>83</v>
      </c>
      <c r="D605" t="str">
        <f>IFERROR(AVERAGEIFS('HeartRate-2022-03-21-1647950188'!$B:$B,'HeartRate-2022-03-21-1647950188'!$A:$A,Data_Extraction!D$2,'HeartRate-2022-03-21-1647950188'!$C:$C,Data_Extraction!$A605),"")</f>
        <v/>
      </c>
      <c r="E605" t="str">
        <f>IFERROR(AVERAGEIFS('HeartRate-2022-03-21-1647950188'!$B:$B,'HeartRate-2022-03-21-1647950188'!$A:$A,Data_Extraction!E$2,'HeartRate-2022-03-21-1647950188'!$C:$C,Data_Extraction!$A605),"")</f>
        <v/>
      </c>
      <c r="F605" t="str">
        <f>IFERROR(AVERAGEIFS('HeartRate-2022-03-21-1647950188'!$B:$B,'HeartRate-2022-03-21-1647950188'!$A:$A,Data_Extraction!F$2,'HeartRate-2022-03-21-1647950188'!$C:$C,Data_Extraction!$A605),"")</f>
        <v/>
      </c>
      <c r="G605">
        <f>IFERROR(AVERAGEIFS('HeartRate-2022-03-21-1647950188'!$B:$B,'HeartRate-2022-03-21-1647950188'!$A:$A,Data_Extraction!G$2,'HeartRate-2022-03-21-1647950188'!$C:$C,Data_Extraction!$A605),"")</f>
        <v>95</v>
      </c>
      <c r="H605">
        <f>IFERROR(AVERAGEIFS('HeartRate-2022-03-21-1647950188'!$B:$B,'HeartRate-2022-03-21-1647950188'!$A:$A,Data_Extraction!H$2,'HeartRate-2022-03-21-1647950188'!$C:$C,Data_Extraction!$A605),"")</f>
        <v>84</v>
      </c>
      <c r="I605" t="str">
        <f>IFERROR(AVERAGEIFS('HeartRate-2022-03-21-1647950188'!$B:$B,'HeartRate-2022-03-21-1647950188'!$A:$A,Data_Extraction!I$2,'HeartRate-2022-03-21-1647950188'!$C:$C,Data_Extraction!$A605),"")</f>
        <v/>
      </c>
      <c r="J605" s="8">
        <f t="shared" si="55"/>
        <v>87.333333333333329</v>
      </c>
      <c r="N605" s="11">
        <f>Data_Extraction!A605</f>
        <v>44634.521527777775</v>
      </c>
      <c r="O605" s="15">
        <f t="shared" si="56"/>
        <v>44634</v>
      </c>
      <c r="P605" s="16">
        <f t="shared" si="57"/>
        <v>0.52152777777777781</v>
      </c>
      <c r="Q605" s="12">
        <f>IF(Data_Extraction!B605="",Data_Extraction!$J605*(Q$1),Data_Extraction!B605)</f>
        <v>78.599999999999994</v>
      </c>
      <c r="R605" s="12">
        <f>IF(Data_Extraction!C605="",Data_Extraction!$J605*(R$1),Data_Extraction!C605)</f>
        <v>83</v>
      </c>
      <c r="S605" s="12">
        <f>IF(Data_Extraction!D605="",Data_Extraction!$J605*(S$1),Data_Extraction!D605)</f>
        <v>90.826666666666668</v>
      </c>
      <c r="T605" s="12">
        <f>IF(Data_Extraction!E605="",Data_Extraction!$J605*(T$1),Data_Extraction!E605)</f>
        <v>82.966666666666654</v>
      </c>
      <c r="U605" s="12">
        <f>IF(Data_Extraction!F605="",Data_Extraction!$J605*(U$1),Data_Extraction!F605)</f>
        <v>85.586666666666659</v>
      </c>
      <c r="V605" s="12">
        <f>IF(Data_Extraction!G605="",Data_Extraction!$J605*(V$1),Data_Extraction!G605)</f>
        <v>95</v>
      </c>
      <c r="W605" s="12">
        <f>IF(Data_Extraction!H605="",Data_Extraction!$J605*(W$1),Data_Extraction!H605)</f>
        <v>84</v>
      </c>
      <c r="X605" s="12">
        <f>IF(Data_Extraction!I605="",Data_Extraction!$J605*(X$1),Data_Extraction!I605)</f>
        <v>84.713333333333324</v>
      </c>
      <c r="Y605" s="13">
        <f t="shared" si="54"/>
        <v>85.586666666666673</v>
      </c>
      <c r="Z605" s="17" t="str">
        <f t="shared" si="58"/>
        <v>Afternoon</v>
      </c>
      <c r="AA605" s="14" t="str">
        <f>VLOOKUP($N605,'HeartRate-2022-03-21-1647950188'!$C:$G,2,0)</f>
        <v>Hands on</v>
      </c>
      <c r="AB605" s="14" t="str">
        <f>VLOOKUP($N605,'HeartRate-2022-03-21-1647950188'!$C:$G,3,0)</f>
        <v>Off Campus</v>
      </c>
      <c r="AC605" s="14" t="str">
        <f>VLOOKUP($N605,'HeartRate-2022-03-21-1647950188'!$C:$G,4,0)</f>
        <v>Standing</v>
      </c>
      <c r="AD605" s="14" t="str">
        <f>VLOOKUP($N605,'HeartRate-2022-03-21-1647950188'!$C:$G,5,0)</f>
        <v>Technical Contexts</v>
      </c>
      <c r="AE605">
        <f t="shared" si="59"/>
        <v>0</v>
      </c>
      <c r="AF605" s="18">
        <v>44634</v>
      </c>
      <c r="AG605" s="19">
        <v>0.52152777777777781</v>
      </c>
    </row>
    <row r="606" spans="1:33" x14ac:dyDescent="0.3">
      <c r="A606" s="5">
        <v>44634.522210648145</v>
      </c>
      <c r="B606">
        <f>IFERROR(AVERAGEIFS('HeartRate-2022-03-21-1647950188'!$B:$B,'HeartRate-2022-03-21-1647950188'!$A:$A,Data_Extraction!B$2,'HeartRate-2022-03-21-1647950188'!$C:$C,Data_Extraction!$A606),"")</f>
        <v>136</v>
      </c>
      <c r="C606" t="str">
        <f>IFERROR(AVERAGEIFS('HeartRate-2022-03-21-1647950188'!$B:$B,'HeartRate-2022-03-21-1647950188'!$A:$A,Data_Extraction!C$2,'HeartRate-2022-03-21-1647950188'!$C:$C,Data_Extraction!$A606),"")</f>
        <v/>
      </c>
      <c r="D606" t="str">
        <f>IFERROR(AVERAGEIFS('HeartRate-2022-03-21-1647950188'!$B:$B,'HeartRate-2022-03-21-1647950188'!$A:$A,Data_Extraction!D$2,'HeartRate-2022-03-21-1647950188'!$C:$C,Data_Extraction!$A606),"")</f>
        <v/>
      </c>
      <c r="E606" t="str">
        <f>IFERROR(AVERAGEIFS('HeartRate-2022-03-21-1647950188'!$B:$B,'HeartRate-2022-03-21-1647950188'!$A:$A,Data_Extraction!E$2,'HeartRate-2022-03-21-1647950188'!$C:$C,Data_Extraction!$A606),"")</f>
        <v/>
      </c>
      <c r="F606" t="str">
        <f>IFERROR(AVERAGEIFS('HeartRate-2022-03-21-1647950188'!$B:$B,'HeartRate-2022-03-21-1647950188'!$A:$A,Data_Extraction!F$2,'HeartRate-2022-03-21-1647950188'!$C:$C,Data_Extraction!$A606),"")</f>
        <v/>
      </c>
      <c r="G606" t="str">
        <f>IFERROR(AVERAGEIFS('HeartRate-2022-03-21-1647950188'!$B:$B,'HeartRate-2022-03-21-1647950188'!$A:$A,Data_Extraction!G$2,'HeartRate-2022-03-21-1647950188'!$C:$C,Data_Extraction!$A606),"")</f>
        <v/>
      </c>
      <c r="H606" t="str">
        <f>IFERROR(AVERAGEIFS('HeartRate-2022-03-21-1647950188'!$B:$B,'HeartRate-2022-03-21-1647950188'!$A:$A,Data_Extraction!H$2,'HeartRate-2022-03-21-1647950188'!$C:$C,Data_Extraction!$A606),"")</f>
        <v/>
      </c>
      <c r="I606">
        <f>IFERROR(AVERAGEIFS('HeartRate-2022-03-21-1647950188'!$B:$B,'HeartRate-2022-03-21-1647950188'!$A:$A,Data_Extraction!I$2,'HeartRate-2022-03-21-1647950188'!$C:$C,Data_Extraction!$A606),"")</f>
        <v>84</v>
      </c>
      <c r="J606" s="8">
        <f t="shared" si="55"/>
        <v>110</v>
      </c>
      <c r="N606" s="11">
        <f>Data_Extraction!A606</f>
        <v>44634.522210648145</v>
      </c>
      <c r="O606" s="15">
        <f t="shared" si="56"/>
        <v>44634</v>
      </c>
      <c r="P606" s="16">
        <f t="shared" si="57"/>
        <v>0.52221064814814822</v>
      </c>
      <c r="Q606" s="12">
        <f>IF(Data_Extraction!B606="",Data_Extraction!$J606*(Q$1),Data_Extraction!B606)</f>
        <v>136</v>
      </c>
      <c r="R606" s="12">
        <f>IF(Data_Extraction!C606="",Data_Extraction!$J606*(R$1),Data_Extraction!C606)</f>
        <v>101.2</v>
      </c>
      <c r="S606" s="12">
        <f>IF(Data_Extraction!D606="",Data_Extraction!$J606*(S$1),Data_Extraction!D606)</f>
        <v>114.4</v>
      </c>
      <c r="T606" s="12">
        <f>IF(Data_Extraction!E606="",Data_Extraction!$J606*(T$1),Data_Extraction!E606)</f>
        <v>104.5</v>
      </c>
      <c r="U606" s="12">
        <f>IF(Data_Extraction!F606="",Data_Extraction!$J606*(U$1),Data_Extraction!F606)</f>
        <v>107.8</v>
      </c>
      <c r="V606" s="12">
        <f>IF(Data_Extraction!G606="",Data_Extraction!$J606*(V$1),Data_Extraction!G606)</f>
        <v>100.10000000000001</v>
      </c>
      <c r="W606" s="12">
        <f>IF(Data_Extraction!H606="",Data_Extraction!$J606*(W$1),Data_Extraction!H606)</f>
        <v>117.7</v>
      </c>
      <c r="X606" s="12">
        <f>IF(Data_Extraction!I606="",Data_Extraction!$J606*(X$1),Data_Extraction!I606)</f>
        <v>84</v>
      </c>
      <c r="Y606" s="13">
        <f t="shared" si="54"/>
        <v>108.21250000000001</v>
      </c>
      <c r="Z606" s="17" t="str">
        <f t="shared" si="58"/>
        <v>Afternoon</v>
      </c>
      <c r="AA606" s="14" t="str">
        <f>VLOOKUP($N606,'HeartRate-2022-03-21-1647950188'!$C:$G,2,0)</f>
        <v>Hands on</v>
      </c>
      <c r="AB606" s="14" t="str">
        <f>VLOOKUP($N606,'HeartRate-2022-03-21-1647950188'!$C:$G,3,0)</f>
        <v>Off Campus</v>
      </c>
      <c r="AC606" s="14" t="str">
        <f>VLOOKUP($N606,'HeartRate-2022-03-21-1647950188'!$C:$G,4,0)</f>
        <v>Standing</v>
      </c>
      <c r="AD606" s="14" t="str">
        <f>VLOOKUP($N606,'HeartRate-2022-03-21-1647950188'!$C:$G,5,0)</f>
        <v>Technical Contexts</v>
      </c>
      <c r="AE606">
        <f t="shared" si="59"/>
        <v>0</v>
      </c>
      <c r="AF606" s="18">
        <v>44634</v>
      </c>
      <c r="AG606" s="19">
        <v>0.52221064814814822</v>
      </c>
    </row>
    <row r="607" spans="1:33" x14ac:dyDescent="0.3">
      <c r="A607" s="5">
        <v>44634.522615740738</v>
      </c>
      <c r="B607">
        <f>IFERROR(AVERAGEIFS('HeartRate-2022-03-21-1647950188'!$B:$B,'HeartRate-2022-03-21-1647950188'!$A:$A,Data_Extraction!B$2,'HeartRate-2022-03-21-1647950188'!$C:$C,Data_Extraction!$A607),"")</f>
        <v>138</v>
      </c>
      <c r="C607" t="str">
        <f>IFERROR(AVERAGEIFS('HeartRate-2022-03-21-1647950188'!$B:$B,'HeartRate-2022-03-21-1647950188'!$A:$A,Data_Extraction!C$2,'HeartRate-2022-03-21-1647950188'!$C:$C,Data_Extraction!$A607),"")</f>
        <v/>
      </c>
      <c r="D607" t="str">
        <f>IFERROR(AVERAGEIFS('HeartRate-2022-03-21-1647950188'!$B:$B,'HeartRate-2022-03-21-1647950188'!$A:$A,Data_Extraction!D$2,'HeartRate-2022-03-21-1647950188'!$C:$C,Data_Extraction!$A607),"")</f>
        <v/>
      </c>
      <c r="E607" t="str">
        <f>IFERROR(AVERAGEIFS('HeartRate-2022-03-21-1647950188'!$B:$B,'HeartRate-2022-03-21-1647950188'!$A:$A,Data_Extraction!E$2,'HeartRate-2022-03-21-1647950188'!$C:$C,Data_Extraction!$A607),"")</f>
        <v/>
      </c>
      <c r="F607" t="str">
        <f>IFERROR(AVERAGEIFS('HeartRate-2022-03-21-1647950188'!$B:$B,'HeartRate-2022-03-21-1647950188'!$A:$A,Data_Extraction!F$2,'HeartRate-2022-03-21-1647950188'!$C:$C,Data_Extraction!$A607),"")</f>
        <v/>
      </c>
      <c r="G607" t="str">
        <f>IFERROR(AVERAGEIFS('HeartRate-2022-03-21-1647950188'!$B:$B,'HeartRate-2022-03-21-1647950188'!$A:$A,Data_Extraction!G$2,'HeartRate-2022-03-21-1647950188'!$C:$C,Data_Extraction!$A607),"")</f>
        <v/>
      </c>
      <c r="H607" t="str">
        <f>IFERROR(AVERAGEIFS('HeartRate-2022-03-21-1647950188'!$B:$B,'HeartRate-2022-03-21-1647950188'!$A:$A,Data_Extraction!H$2,'HeartRate-2022-03-21-1647950188'!$C:$C,Data_Extraction!$A607),"")</f>
        <v/>
      </c>
      <c r="I607" t="str">
        <f>IFERROR(AVERAGEIFS('HeartRate-2022-03-21-1647950188'!$B:$B,'HeartRate-2022-03-21-1647950188'!$A:$A,Data_Extraction!I$2,'HeartRate-2022-03-21-1647950188'!$C:$C,Data_Extraction!$A607),"")</f>
        <v/>
      </c>
      <c r="J607" s="8">
        <f t="shared" si="55"/>
        <v>138</v>
      </c>
      <c r="N607" s="11">
        <f>Data_Extraction!A607</f>
        <v>44634.522615740738</v>
      </c>
      <c r="O607" s="15">
        <f t="shared" si="56"/>
        <v>44634</v>
      </c>
      <c r="P607" s="16">
        <f t="shared" si="57"/>
        <v>0.52261574074074069</v>
      </c>
      <c r="Q607" s="12">
        <f>IF(Data_Extraction!B607="",Data_Extraction!$J607*(Q$1),Data_Extraction!B607)</f>
        <v>138</v>
      </c>
      <c r="R607" s="12">
        <f>IF(Data_Extraction!C607="",Data_Extraction!$J607*(R$1),Data_Extraction!C607)</f>
        <v>126.96000000000001</v>
      </c>
      <c r="S607" s="12">
        <f>IF(Data_Extraction!D607="",Data_Extraction!$J607*(S$1),Data_Extraction!D607)</f>
        <v>143.52000000000001</v>
      </c>
      <c r="T607" s="12">
        <f>IF(Data_Extraction!E607="",Data_Extraction!$J607*(T$1),Data_Extraction!E607)</f>
        <v>131.1</v>
      </c>
      <c r="U607" s="12">
        <f>IF(Data_Extraction!F607="",Data_Extraction!$J607*(U$1),Data_Extraction!F607)</f>
        <v>135.24</v>
      </c>
      <c r="V607" s="12">
        <f>IF(Data_Extraction!G607="",Data_Extraction!$J607*(V$1),Data_Extraction!G607)</f>
        <v>125.58</v>
      </c>
      <c r="W607" s="12">
        <f>IF(Data_Extraction!H607="",Data_Extraction!$J607*(W$1),Data_Extraction!H607)</f>
        <v>147.66</v>
      </c>
      <c r="X607" s="12">
        <f>IF(Data_Extraction!I607="",Data_Extraction!$J607*(X$1),Data_Extraction!I607)</f>
        <v>133.85999999999999</v>
      </c>
      <c r="Y607" s="13">
        <f t="shared" si="54"/>
        <v>135.24</v>
      </c>
      <c r="Z607" s="17" t="str">
        <f t="shared" si="58"/>
        <v>Afternoon</v>
      </c>
      <c r="AA607" s="14" t="str">
        <f>VLOOKUP($N607,'HeartRate-2022-03-21-1647950188'!$C:$G,2,0)</f>
        <v>Hands on</v>
      </c>
      <c r="AB607" s="14" t="str">
        <f>VLOOKUP($N607,'HeartRate-2022-03-21-1647950188'!$C:$G,3,0)</f>
        <v>Off Campus</v>
      </c>
      <c r="AC607" s="14" t="s">
        <v>18</v>
      </c>
      <c r="AD607" s="14" t="str">
        <f>VLOOKUP($N607,'HeartRate-2022-03-21-1647950188'!$C:$G,5,0)</f>
        <v>Technical Contexts</v>
      </c>
      <c r="AE607">
        <f t="shared" si="59"/>
        <v>1</v>
      </c>
      <c r="AF607" s="18">
        <v>44634</v>
      </c>
      <c r="AG607" s="19">
        <v>0.52261574074074069</v>
      </c>
    </row>
    <row r="608" spans="1:33" x14ac:dyDescent="0.3">
      <c r="A608" s="5">
        <v>44634.522905092592</v>
      </c>
      <c r="B608">
        <f>IFERROR(AVERAGEIFS('HeartRate-2022-03-21-1647950188'!$B:$B,'HeartRate-2022-03-21-1647950188'!$A:$A,Data_Extraction!B$2,'HeartRate-2022-03-21-1647950188'!$C:$C,Data_Extraction!$A608),"")</f>
        <v>138</v>
      </c>
      <c r="C608" t="str">
        <f>IFERROR(AVERAGEIFS('HeartRate-2022-03-21-1647950188'!$B:$B,'HeartRate-2022-03-21-1647950188'!$A:$A,Data_Extraction!C$2,'HeartRate-2022-03-21-1647950188'!$C:$C,Data_Extraction!$A608),"")</f>
        <v/>
      </c>
      <c r="D608" t="str">
        <f>IFERROR(AVERAGEIFS('HeartRate-2022-03-21-1647950188'!$B:$B,'HeartRate-2022-03-21-1647950188'!$A:$A,Data_Extraction!D$2,'HeartRate-2022-03-21-1647950188'!$C:$C,Data_Extraction!$A608),"")</f>
        <v/>
      </c>
      <c r="E608" t="str">
        <f>IFERROR(AVERAGEIFS('HeartRate-2022-03-21-1647950188'!$B:$B,'HeartRate-2022-03-21-1647950188'!$A:$A,Data_Extraction!E$2,'HeartRate-2022-03-21-1647950188'!$C:$C,Data_Extraction!$A608),"")</f>
        <v/>
      </c>
      <c r="F608" t="str">
        <f>IFERROR(AVERAGEIFS('HeartRate-2022-03-21-1647950188'!$B:$B,'HeartRate-2022-03-21-1647950188'!$A:$A,Data_Extraction!F$2,'HeartRate-2022-03-21-1647950188'!$C:$C,Data_Extraction!$A608),"")</f>
        <v/>
      </c>
      <c r="G608" t="str">
        <f>IFERROR(AVERAGEIFS('HeartRate-2022-03-21-1647950188'!$B:$B,'HeartRate-2022-03-21-1647950188'!$A:$A,Data_Extraction!G$2,'HeartRate-2022-03-21-1647950188'!$C:$C,Data_Extraction!$A608),"")</f>
        <v/>
      </c>
      <c r="H608" t="str">
        <f>IFERROR(AVERAGEIFS('HeartRate-2022-03-21-1647950188'!$B:$B,'HeartRate-2022-03-21-1647950188'!$A:$A,Data_Extraction!H$2,'HeartRate-2022-03-21-1647950188'!$C:$C,Data_Extraction!$A608),"")</f>
        <v/>
      </c>
      <c r="I608">
        <f>IFERROR(AVERAGEIFS('HeartRate-2022-03-21-1647950188'!$B:$B,'HeartRate-2022-03-21-1647950188'!$A:$A,Data_Extraction!I$2,'HeartRate-2022-03-21-1647950188'!$C:$C,Data_Extraction!$A608),"")</f>
        <v>82</v>
      </c>
      <c r="J608" s="8">
        <f t="shared" si="55"/>
        <v>110</v>
      </c>
      <c r="N608" s="11">
        <f>Data_Extraction!A608</f>
        <v>44634.522905092592</v>
      </c>
      <c r="O608" s="15">
        <f t="shared" si="56"/>
        <v>44634</v>
      </c>
      <c r="P608" s="16">
        <f t="shared" si="57"/>
        <v>0.52290509259259255</v>
      </c>
      <c r="Q608" s="12">
        <f>IF(Data_Extraction!B608="",Data_Extraction!$J608*(Q$1),Data_Extraction!B608)</f>
        <v>138</v>
      </c>
      <c r="R608" s="12">
        <f>IF(Data_Extraction!C608="",Data_Extraction!$J608*(R$1),Data_Extraction!C608)</f>
        <v>101.2</v>
      </c>
      <c r="S608" s="12">
        <f>IF(Data_Extraction!D608="",Data_Extraction!$J608*(S$1),Data_Extraction!D608)</f>
        <v>114.4</v>
      </c>
      <c r="T608" s="12">
        <f>IF(Data_Extraction!E608="",Data_Extraction!$J608*(T$1),Data_Extraction!E608)</f>
        <v>104.5</v>
      </c>
      <c r="U608" s="12">
        <f>IF(Data_Extraction!F608="",Data_Extraction!$J608*(U$1),Data_Extraction!F608)</f>
        <v>107.8</v>
      </c>
      <c r="V608" s="12">
        <f>IF(Data_Extraction!G608="",Data_Extraction!$J608*(V$1),Data_Extraction!G608)</f>
        <v>100.10000000000001</v>
      </c>
      <c r="W608" s="12">
        <f>IF(Data_Extraction!H608="",Data_Extraction!$J608*(W$1),Data_Extraction!H608)</f>
        <v>117.7</v>
      </c>
      <c r="X608" s="12">
        <f>IF(Data_Extraction!I608="",Data_Extraction!$J608*(X$1),Data_Extraction!I608)</f>
        <v>82</v>
      </c>
      <c r="Y608" s="13">
        <f t="shared" si="54"/>
        <v>108.21250000000001</v>
      </c>
      <c r="Z608" s="17" t="str">
        <f t="shared" si="58"/>
        <v>Afternoon</v>
      </c>
      <c r="AA608" s="14" t="str">
        <f>VLOOKUP($N608,'HeartRate-2022-03-21-1647950188'!$C:$G,2,0)</f>
        <v>Hands on</v>
      </c>
      <c r="AB608" s="14" t="str">
        <f>VLOOKUP($N608,'HeartRate-2022-03-21-1647950188'!$C:$G,3,0)</f>
        <v>Off Campus</v>
      </c>
      <c r="AC608" s="14" t="str">
        <f>VLOOKUP($N608,'HeartRate-2022-03-21-1647950188'!$C:$G,4,0)</f>
        <v>Standing</v>
      </c>
      <c r="AD608" s="14" t="str">
        <f>VLOOKUP($N608,'HeartRate-2022-03-21-1647950188'!$C:$G,5,0)</f>
        <v>Technical Contexts</v>
      </c>
      <c r="AE608">
        <f t="shared" si="59"/>
        <v>0</v>
      </c>
      <c r="AF608" s="18">
        <v>44634</v>
      </c>
      <c r="AG608" s="19">
        <v>0.52290509259259255</v>
      </c>
    </row>
    <row r="609" spans="1:33" x14ac:dyDescent="0.3">
      <c r="A609" s="5">
        <v>44634.523599537039</v>
      </c>
      <c r="B609">
        <f>IFERROR(AVERAGEIFS('HeartRate-2022-03-21-1647950188'!$B:$B,'HeartRate-2022-03-21-1647950188'!$A:$A,Data_Extraction!B$2,'HeartRate-2022-03-21-1647950188'!$C:$C,Data_Extraction!$A609),"")</f>
        <v>111</v>
      </c>
      <c r="C609" t="str">
        <f>IFERROR(AVERAGEIFS('HeartRate-2022-03-21-1647950188'!$B:$B,'HeartRate-2022-03-21-1647950188'!$A:$A,Data_Extraction!C$2,'HeartRate-2022-03-21-1647950188'!$C:$C,Data_Extraction!$A609),"")</f>
        <v/>
      </c>
      <c r="D609" t="str">
        <f>IFERROR(AVERAGEIFS('HeartRate-2022-03-21-1647950188'!$B:$B,'HeartRate-2022-03-21-1647950188'!$A:$A,Data_Extraction!D$2,'HeartRate-2022-03-21-1647950188'!$C:$C,Data_Extraction!$A609),"")</f>
        <v/>
      </c>
      <c r="E609" t="str">
        <f>IFERROR(AVERAGEIFS('HeartRate-2022-03-21-1647950188'!$B:$B,'HeartRate-2022-03-21-1647950188'!$A:$A,Data_Extraction!E$2,'HeartRate-2022-03-21-1647950188'!$C:$C,Data_Extraction!$A609),"")</f>
        <v/>
      </c>
      <c r="F609" t="str">
        <f>IFERROR(AVERAGEIFS('HeartRate-2022-03-21-1647950188'!$B:$B,'HeartRate-2022-03-21-1647950188'!$A:$A,Data_Extraction!F$2,'HeartRate-2022-03-21-1647950188'!$C:$C,Data_Extraction!$A609),"")</f>
        <v/>
      </c>
      <c r="G609" t="str">
        <f>IFERROR(AVERAGEIFS('HeartRate-2022-03-21-1647950188'!$B:$B,'HeartRate-2022-03-21-1647950188'!$A:$A,Data_Extraction!G$2,'HeartRate-2022-03-21-1647950188'!$C:$C,Data_Extraction!$A609),"")</f>
        <v/>
      </c>
      <c r="H609" t="str">
        <f>IFERROR(AVERAGEIFS('HeartRate-2022-03-21-1647950188'!$B:$B,'HeartRate-2022-03-21-1647950188'!$A:$A,Data_Extraction!H$2,'HeartRate-2022-03-21-1647950188'!$C:$C,Data_Extraction!$A609),"")</f>
        <v/>
      </c>
      <c r="I609">
        <f>IFERROR(AVERAGEIFS('HeartRate-2022-03-21-1647950188'!$B:$B,'HeartRate-2022-03-21-1647950188'!$A:$A,Data_Extraction!I$2,'HeartRate-2022-03-21-1647950188'!$C:$C,Data_Extraction!$A609),"")</f>
        <v>82</v>
      </c>
      <c r="J609" s="8">
        <f t="shared" si="55"/>
        <v>96.5</v>
      </c>
      <c r="N609" s="11">
        <f>Data_Extraction!A609</f>
        <v>44634.523599537039</v>
      </c>
      <c r="O609" s="15">
        <f t="shared" si="56"/>
        <v>44634</v>
      </c>
      <c r="P609" s="16">
        <f t="shared" si="57"/>
        <v>0.5235995370370371</v>
      </c>
      <c r="Q609" s="12">
        <f>IF(Data_Extraction!B609="",Data_Extraction!$J609*(Q$1),Data_Extraction!B609)</f>
        <v>111</v>
      </c>
      <c r="R609" s="12">
        <f>IF(Data_Extraction!C609="",Data_Extraction!$J609*(R$1),Data_Extraction!C609)</f>
        <v>88.78</v>
      </c>
      <c r="S609" s="12">
        <f>IF(Data_Extraction!D609="",Data_Extraction!$J609*(S$1),Data_Extraction!D609)</f>
        <v>100.36</v>
      </c>
      <c r="T609" s="12">
        <f>IF(Data_Extraction!E609="",Data_Extraction!$J609*(T$1),Data_Extraction!E609)</f>
        <v>91.674999999999997</v>
      </c>
      <c r="U609" s="12">
        <f>IF(Data_Extraction!F609="",Data_Extraction!$J609*(U$1),Data_Extraction!F609)</f>
        <v>94.57</v>
      </c>
      <c r="V609" s="12">
        <f>IF(Data_Extraction!G609="",Data_Extraction!$J609*(V$1),Data_Extraction!G609)</f>
        <v>87.814999999999998</v>
      </c>
      <c r="W609" s="12">
        <f>IF(Data_Extraction!H609="",Data_Extraction!$J609*(W$1),Data_Extraction!H609)</f>
        <v>103.25500000000001</v>
      </c>
      <c r="X609" s="12">
        <f>IF(Data_Extraction!I609="",Data_Extraction!$J609*(X$1),Data_Extraction!I609)</f>
        <v>82</v>
      </c>
      <c r="Y609" s="13">
        <f t="shared" si="54"/>
        <v>94.931875000000005</v>
      </c>
      <c r="Z609" s="17" t="str">
        <f t="shared" si="58"/>
        <v>Afternoon</v>
      </c>
      <c r="AA609" s="14" t="str">
        <f>VLOOKUP($N609,'HeartRate-2022-03-21-1647950188'!$C:$G,2,0)</f>
        <v>Hands on</v>
      </c>
      <c r="AB609" s="14" t="str">
        <f>VLOOKUP($N609,'HeartRate-2022-03-21-1647950188'!$C:$G,3,0)</f>
        <v>Off Campus</v>
      </c>
      <c r="AC609" s="14" t="str">
        <f>VLOOKUP($N609,'HeartRate-2022-03-21-1647950188'!$C:$G,4,0)</f>
        <v>Standing</v>
      </c>
      <c r="AD609" s="14" t="str">
        <f>VLOOKUP($N609,'HeartRate-2022-03-21-1647950188'!$C:$G,5,0)</f>
        <v>Technical Contexts</v>
      </c>
      <c r="AE609">
        <f t="shared" si="59"/>
        <v>0</v>
      </c>
      <c r="AF609" s="18">
        <v>44634</v>
      </c>
      <c r="AG609" s="19">
        <v>0.5235995370370371</v>
      </c>
    </row>
    <row r="610" spans="1:33" x14ac:dyDescent="0.3">
      <c r="A610" s="5">
        <v>44634.524293981478</v>
      </c>
      <c r="B610">
        <f>IFERROR(AVERAGEIFS('HeartRate-2022-03-21-1647950188'!$B:$B,'HeartRate-2022-03-21-1647950188'!$A:$A,Data_Extraction!B$2,'HeartRate-2022-03-21-1647950188'!$C:$C,Data_Extraction!$A610),"")</f>
        <v>111</v>
      </c>
      <c r="C610" t="str">
        <f>IFERROR(AVERAGEIFS('HeartRate-2022-03-21-1647950188'!$B:$B,'HeartRate-2022-03-21-1647950188'!$A:$A,Data_Extraction!C$2,'HeartRate-2022-03-21-1647950188'!$C:$C,Data_Extraction!$A610),"")</f>
        <v/>
      </c>
      <c r="D610" t="str">
        <f>IFERROR(AVERAGEIFS('HeartRate-2022-03-21-1647950188'!$B:$B,'HeartRate-2022-03-21-1647950188'!$A:$A,Data_Extraction!D$2,'HeartRate-2022-03-21-1647950188'!$C:$C,Data_Extraction!$A610),"")</f>
        <v/>
      </c>
      <c r="E610" t="str">
        <f>IFERROR(AVERAGEIFS('HeartRate-2022-03-21-1647950188'!$B:$B,'HeartRate-2022-03-21-1647950188'!$A:$A,Data_Extraction!E$2,'HeartRate-2022-03-21-1647950188'!$C:$C,Data_Extraction!$A610),"")</f>
        <v/>
      </c>
      <c r="F610" t="str">
        <f>IFERROR(AVERAGEIFS('HeartRate-2022-03-21-1647950188'!$B:$B,'HeartRate-2022-03-21-1647950188'!$A:$A,Data_Extraction!F$2,'HeartRate-2022-03-21-1647950188'!$C:$C,Data_Extraction!$A610),"")</f>
        <v/>
      </c>
      <c r="G610" t="str">
        <f>IFERROR(AVERAGEIFS('HeartRate-2022-03-21-1647950188'!$B:$B,'HeartRate-2022-03-21-1647950188'!$A:$A,Data_Extraction!G$2,'HeartRate-2022-03-21-1647950188'!$C:$C,Data_Extraction!$A610),"")</f>
        <v/>
      </c>
      <c r="H610" t="str">
        <f>IFERROR(AVERAGEIFS('HeartRate-2022-03-21-1647950188'!$B:$B,'HeartRate-2022-03-21-1647950188'!$A:$A,Data_Extraction!H$2,'HeartRate-2022-03-21-1647950188'!$C:$C,Data_Extraction!$A610),"")</f>
        <v/>
      </c>
      <c r="I610">
        <f>IFERROR(AVERAGEIFS('HeartRate-2022-03-21-1647950188'!$B:$B,'HeartRate-2022-03-21-1647950188'!$A:$A,Data_Extraction!I$2,'HeartRate-2022-03-21-1647950188'!$C:$C,Data_Extraction!$A610),"")</f>
        <v>89</v>
      </c>
      <c r="J610" s="8">
        <f t="shared" si="55"/>
        <v>100</v>
      </c>
      <c r="N610" s="11">
        <f>Data_Extraction!A610</f>
        <v>44634.524293981478</v>
      </c>
      <c r="O610" s="15">
        <f t="shared" si="56"/>
        <v>44634</v>
      </c>
      <c r="P610" s="16">
        <f t="shared" si="57"/>
        <v>0.52429398148148143</v>
      </c>
      <c r="Q610" s="12">
        <f>IF(Data_Extraction!B610="",Data_Extraction!$J610*(Q$1),Data_Extraction!B610)</f>
        <v>111</v>
      </c>
      <c r="R610" s="12">
        <f>IF(Data_Extraction!C610="",Data_Extraction!$J610*(R$1),Data_Extraction!C610)</f>
        <v>92</v>
      </c>
      <c r="S610" s="12">
        <f>IF(Data_Extraction!D610="",Data_Extraction!$J610*(S$1),Data_Extraction!D610)</f>
        <v>104</v>
      </c>
      <c r="T610" s="12">
        <f>IF(Data_Extraction!E610="",Data_Extraction!$J610*(T$1),Data_Extraction!E610)</f>
        <v>95</v>
      </c>
      <c r="U610" s="12">
        <f>IF(Data_Extraction!F610="",Data_Extraction!$J610*(U$1),Data_Extraction!F610)</f>
        <v>98</v>
      </c>
      <c r="V610" s="12">
        <f>IF(Data_Extraction!G610="",Data_Extraction!$J610*(V$1),Data_Extraction!G610)</f>
        <v>91</v>
      </c>
      <c r="W610" s="12">
        <f>IF(Data_Extraction!H610="",Data_Extraction!$J610*(W$1),Data_Extraction!H610)</f>
        <v>107</v>
      </c>
      <c r="X610" s="12">
        <f>IF(Data_Extraction!I610="",Data_Extraction!$J610*(X$1),Data_Extraction!I610)</f>
        <v>89</v>
      </c>
      <c r="Y610" s="13">
        <f t="shared" si="54"/>
        <v>98.375</v>
      </c>
      <c r="Z610" s="17" t="str">
        <f t="shared" si="58"/>
        <v>Afternoon</v>
      </c>
      <c r="AA610" s="14" t="str">
        <f>VLOOKUP($N610,'HeartRate-2022-03-21-1647950188'!$C:$G,2,0)</f>
        <v>Hands on</v>
      </c>
      <c r="AB610" s="14" t="str">
        <f>VLOOKUP($N610,'HeartRate-2022-03-21-1647950188'!$C:$G,3,0)</f>
        <v>Off Campus</v>
      </c>
      <c r="AC610" s="14" t="str">
        <f>VLOOKUP($N610,'HeartRate-2022-03-21-1647950188'!$C:$G,4,0)</f>
        <v>Standing</v>
      </c>
      <c r="AD610" s="14" t="str">
        <f>VLOOKUP($N610,'HeartRate-2022-03-21-1647950188'!$C:$G,5,0)</f>
        <v>Technical Contexts</v>
      </c>
      <c r="AE610">
        <f t="shared" si="59"/>
        <v>0</v>
      </c>
      <c r="AF610" s="18">
        <v>44634</v>
      </c>
      <c r="AG610" s="19">
        <v>0.52429398148148143</v>
      </c>
    </row>
    <row r="611" spans="1:33" x14ac:dyDescent="0.3">
      <c r="A611" s="5">
        <v>44634.524988425925</v>
      </c>
      <c r="B611">
        <f>IFERROR(AVERAGEIFS('HeartRate-2022-03-21-1647950188'!$B:$B,'HeartRate-2022-03-21-1647950188'!$A:$A,Data_Extraction!B$2,'HeartRate-2022-03-21-1647950188'!$C:$C,Data_Extraction!$A611),"")</f>
        <v>120</v>
      </c>
      <c r="C611" t="str">
        <f>IFERROR(AVERAGEIFS('HeartRate-2022-03-21-1647950188'!$B:$B,'HeartRate-2022-03-21-1647950188'!$A:$A,Data_Extraction!C$2,'HeartRate-2022-03-21-1647950188'!$C:$C,Data_Extraction!$A611),"")</f>
        <v/>
      </c>
      <c r="D611" t="str">
        <f>IFERROR(AVERAGEIFS('HeartRate-2022-03-21-1647950188'!$B:$B,'HeartRate-2022-03-21-1647950188'!$A:$A,Data_Extraction!D$2,'HeartRate-2022-03-21-1647950188'!$C:$C,Data_Extraction!$A611),"")</f>
        <v/>
      </c>
      <c r="E611" t="str">
        <f>IFERROR(AVERAGEIFS('HeartRate-2022-03-21-1647950188'!$B:$B,'HeartRate-2022-03-21-1647950188'!$A:$A,Data_Extraction!E$2,'HeartRate-2022-03-21-1647950188'!$C:$C,Data_Extraction!$A611),"")</f>
        <v/>
      </c>
      <c r="F611" t="str">
        <f>IFERROR(AVERAGEIFS('HeartRate-2022-03-21-1647950188'!$B:$B,'HeartRate-2022-03-21-1647950188'!$A:$A,Data_Extraction!F$2,'HeartRate-2022-03-21-1647950188'!$C:$C,Data_Extraction!$A611),"")</f>
        <v/>
      </c>
      <c r="G611" t="str">
        <f>IFERROR(AVERAGEIFS('HeartRate-2022-03-21-1647950188'!$B:$B,'HeartRate-2022-03-21-1647950188'!$A:$A,Data_Extraction!G$2,'HeartRate-2022-03-21-1647950188'!$C:$C,Data_Extraction!$A611),"")</f>
        <v/>
      </c>
      <c r="H611" t="str">
        <f>IFERROR(AVERAGEIFS('HeartRate-2022-03-21-1647950188'!$B:$B,'HeartRate-2022-03-21-1647950188'!$A:$A,Data_Extraction!H$2,'HeartRate-2022-03-21-1647950188'!$C:$C,Data_Extraction!$A611),"")</f>
        <v/>
      </c>
      <c r="I611" t="str">
        <f>IFERROR(AVERAGEIFS('HeartRate-2022-03-21-1647950188'!$B:$B,'HeartRate-2022-03-21-1647950188'!$A:$A,Data_Extraction!I$2,'HeartRate-2022-03-21-1647950188'!$C:$C,Data_Extraction!$A611),"")</f>
        <v/>
      </c>
      <c r="J611" s="8">
        <f t="shared" si="55"/>
        <v>120</v>
      </c>
      <c r="N611" s="11">
        <f>Data_Extraction!A611</f>
        <v>44634.524988425925</v>
      </c>
      <c r="O611" s="15">
        <f t="shared" si="56"/>
        <v>44634</v>
      </c>
      <c r="P611" s="16">
        <f t="shared" si="57"/>
        <v>0.52498842592592598</v>
      </c>
      <c r="Q611" s="12">
        <f>IF(Data_Extraction!B611="",Data_Extraction!$J611*(Q$1),Data_Extraction!B611)</f>
        <v>120</v>
      </c>
      <c r="R611" s="12">
        <f>IF(Data_Extraction!C611="",Data_Extraction!$J611*(R$1),Data_Extraction!C611)</f>
        <v>110.4</v>
      </c>
      <c r="S611" s="12">
        <f>IF(Data_Extraction!D611="",Data_Extraction!$J611*(S$1),Data_Extraction!D611)</f>
        <v>124.80000000000001</v>
      </c>
      <c r="T611" s="12">
        <f>IF(Data_Extraction!E611="",Data_Extraction!$J611*(T$1),Data_Extraction!E611)</f>
        <v>114</v>
      </c>
      <c r="U611" s="12">
        <f>IF(Data_Extraction!F611="",Data_Extraction!$J611*(U$1),Data_Extraction!F611)</f>
        <v>117.6</v>
      </c>
      <c r="V611" s="12">
        <f>IF(Data_Extraction!G611="",Data_Extraction!$J611*(V$1),Data_Extraction!G611)</f>
        <v>109.2</v>
      </c>
      <c r="W611" s="12">
        <f>IF(Data_Extraction!H611="",Data_Extraction!$J611*(W$1),Data_Extraction!H611)</f>
        <v>128.4</v>
      </c>
      <c r="X611" s="12">
        <f>IF(Data_Extraction!I611="",Data_Extraction!$J611*(X$1),Data_Extraction!I611)</f>
        <v>116.39999999999999</v>
      </c>
      <c r="Y611" s="13">
        <f t="shared" si="54"/>
        <v>117.60000000000001</v>
      </c>
      <c r="Z611" s="17" t="str">
        <f t="shared" si="58"/>
        <v>Afternoon</v>
      </c>
      <c r="AA611" s="14" t="str">
        <f>VLOOKUP($N611,'HeartRate-2022-03-21-1647950188'!$C:$G,2,0)</f>
        <v>Hands on</v>
      </c>
      <c r="AB611" s="14" t="str">
        <f>VLOOKUP($N611,'HeartRate-2022-03-21-1647950188'!$C:$G,3,0)</f>
        <v>Off Campus</v>
      </c>
      <c r="AC611" s="14" t="str">
        <f>VLOOKUP($N611,'HeartRate-2022-03-21-1647950188'!$C:$G,4,0)</f>
        <v>Standing</v>
      </c>
      <c r="AD611" s="14" t="str">
        <f>VLOOKUP($N611,'HeartRate-2022-03-21-1647950188'!$C:$G,5,0)</f>
        <v>Technical Contexts</v>
      </c>
      <c r="AE611">
        <f t="shared" si="59"/>
        <v>0</v>
      </c>
      <c r="AF611" s="18">
        <v>44634</v>
      </c>
      <c r="AG611" s="19">
        <v>0.52498842592592598</v>
      </c>
    </row>
    <row r="612" spans="1:33" x14ac:dyDescent="0.3">
      <c r="A612" s="5">
        <v>44634.525000000001</v>
      </c>
      <c r="B612" t="str">
        <f>IFERROR(AVERAGEIFS('HeartRate-2022-03-21-1647950188'!$B:$B,'HeartRate-2022-03-21-1647950188'!$A:$A,Data_Extraction!B$2,'HeartRate-2022-03-21-1647950188'!$C:$C,Data_Extraction!$A612),"")</f>
        <v/>
      </c>
      <c r="C612">
        <f>IFERROR(AVERAGEIFS('HeartRate-2022-03-21-1647950188'!$B:$B,'HeartRate-2022-03-21-1647950188'!$A:$A,Data_Extraction!C$2,'HeartRate-2022-03-21-1647950188'!$C:$C,Data_Extraction!$A612),"")</f>
        <v>105</v>
      </c>
      <c r="D612" t="str">
        <f>IFERROR(AVERAGEIFS('HeartRate-2022-03-21-1647950188'!$B:$B,'HeartRate-2022-03-21-1647950188'!$A:$A,Data_Extraction!D$2,'HeartRate-2022-03-21-1647950188'!$C:$C,Data_Extraction!$A612),"")</f>
        <v/>
      </c>
      <c r="E612" t="str">
        <f>IFERROR(AVERAGEIFS('HeartRate-2022-03-21-1647950188'!$B:$B,'HeartRate-2022-03-21-1647950188'!$A:$A,Data_Extraction!E$2,'HeartRate-2022-03-21-1647950188'!$C:$C,Data_Extraction!$A612),"")</f>
        <v/>
      </c>
      <c r="F612" t="str">
        <f>IFERROR(AVERAGEIFS('HeartRate-2022-03-21-1647950188'!$B:$B,'HeartRate-2022-03-21-1647950188'!$A:$A,Data_Extraction!F$2,'HeartRate-2022-03-21-1647950188'!$C:$C,Data_Extraction!$A612),"")</f>
        <v/>
      </c>
      <c r="G612">
        <f>IFERROR(AVERAGEIFS('HeartRate-2022-03-21-1647950188'!$B:$B,'HeartRate-2022-03-21-1647950188'!$A:$A,Data_Extraction!G$2,'HeartRate-2022-03-21-1647950188'!$C:$C,Data_Extraction!$A612),"")</f>
        <v>94</v>
      </c>
      <c r="H612">
        <f>IFERROR(AVERAGEIFS('HeartRate-2022-03-21-1647950188'!$B:$B,'HeartRate-2022-03-21-1647950188'!$A:$A,Data_Extraction!H$2,'HeartRate-2022-03-21-1647950188'!$C:$C,Data_Extraction!$A612),"")</f>
        <v>87</v>
      </c>
      <c r="I612" t="str">
        <f>IFERROR(AVERAGEIFS('HeartRate-2022-03-21-1647950188'!$B:$B,'HeartRate-2022-03-21-1647950188'!$A:$A,Data_Extraction!I$2,'HeartRate-2022-03-21-1647950188'!$C:$C,Data_Extraction!$A612),"")</f>
        <v/>
      </c>
      <c r="J612" s="8">
        <f t="shared" si="55"/>
        <v>95.333333333333329</v>
      </c>
      <c r="N612" s="11">
        <f>Data_Extraction!A612</f>
        <v>44634.525000000001</v>
      </c>
      <c r="O612" s="15">
        <f t="shared" si="56"/>
        <v>44634</v>
      </c>
      <c r="P612" s="16">
        <f t="shared" si="57"/>
        <v>0.52500000000000002</v>
      </c>
      <c r="Q612" s="12">
        <f>IF(Data_Extraction!B612="",Data_Extraction!$J612*(Q$1),Data_Extraction!B612)</f>
        <v>85.8</v>
      </c>
      <c r="R612" s="12">
        <f>IF(Data_Extraction!C612="",Data_Extraction!$J612*(R$1),Data_Extraction!C612)</f>
        <v>105</v>
      </c>
      <c r="S612" s="12">
        <f>IF(Data_Extraction!D612="",Data_Extraction!$J612*(S$1),Data_Extraction!D612)</f>
        <v>99.146666666666661</v>
      </c>
      <c r="T612" s="12">
        <f>IF(Data_Extraction!E612="",Data_Extraction!$J612*(T$1),Data_Extraction!E612)</f>
        <v>90.566666666666663</v>
      </c>
      <c r="U612" s="12">
        <f>IF(Data_Extraction!F612="",Data_Extraction!$J612*(U$1),Data_Extraction!F612)</f>
        <v>93.426666666666662</v>
      </c>
      <c r="V612" s="12">
        <f>IF(Data_Extraction!G612="",Data_Extraction!$J612*(V$1),Data_Extraction!G612)</f>
        <v>94</v>
      </c>
      <c r="W612" s="12">
        <f>IF(Data_Extraction!H612="",Data_Extraction!$J612*(W$1),Data_Extraction!H612)</f>
        <v>87</v>
      </c>
      <c r="X612" s="12">
        <f>IF(Data_Extraction!I612="",Data_Extraction!$J612*(X$1),Data_Extraction!I612)</f>
        <v>92.473333333333329</v>
      </c>
      <c r="Y612" s="13">
        <f t="shared" si="54"/>
        <v>93.426666666666677</v>
      </c>
      <c r="Z612" s="17" t="str">
        <f t="shared" si="58"/>
        <v>Afternoon</v>
      </c>
      <c r="AA612" s="14" t="str">
        <f>VLOOKUP($N612,'HeartRate-2022-03-21-1647950188'!$C:$G,2,0)</f>
        <v>Hands on</v>
      </c>
      <c r="AB612" s="14" t="str">
        <f>VLOOKUP($N612,'HeartRate-2022-03-21-1647950188'!$C:$G,3,0)</f>
        <v>Off Campus</v>
      </c>
      <c r="AC612" s="14" t="str">
        <f>VLOOKUP($N612,'HeartRate-2022-03-21-1647950188'!$C:$G,4,0)</f>
        <v>Standing</v>
      </c>
      <c r="AD612" s="14" t="str">
        <f>VLOOKUP($N612,'HeartRate-2022-03-21-1647950188'!$C:$G,5,0)</f>
        <v>Technical Contexts</v>
      </c>
      <c r="AE612">
        <f t="shared" si="59"/>
        <v>0</v>
      </c>
      <c r="AF612" s="18">
        <v>44634</v>
      </c>
      <c r="AG612" s="19">
        <v>0.52500000000000002</v>
      </c>
    </row>
    <row r="613" spans="1:33" x14ac:dyDescent="0.3">
      <c r="A613" s="5">
        <v>44634.525682870371</v>
      </c>
      <c r="B613">
        <f>IFERROR(AVERAGEIFS('HeartRate-2022-03-21-1647950188'!$B:$B,'HeartRate-2022-03-21-1647950188'!$A:$A,Data_Extraction!B$2,'HeartRate-2022-03-21-1647950188'!$C:$C,Data_Extraction!$A613),"")</f>
        <v>115</v>
      </c>
      <c r="C613" t="str">
        <f>IFERROR(AVERAGEIFS('HeartRate-2022-03-21-1647950188'!$B:$B,'HeartRate-2022-03-21-1647950188'!$A:$A,Data_Extraction!C$2,'HeartRate-2022-03-21-1647950188'!$C:$C,Data_Extraction!$A613),"")</f>
        <v/>
      </c>
      <c r="D613" t="str">
        <f>IFERROR(AVERAGEIFS('HeartRate-2022-03-21-1647950188'!$B:$B,'HeartRate-2022-03-21-1647950188'!$A:$A,Data_Extraction!D$2,'HeartRate-2022-03-21-1647950188'!$C:$C,Data_Extraction!$A613),"")</f>
        <v/>
      </c>
      <c r="E613" t="str">
        <f>IFERROR(AVERAGEIFS('HeartRate-2022-03-21-1647950188'!$B:$B,'HeartRate-2022-03-21-1647950188'!$A:$A,Data_Extraction!E$2,'HeartRate-2022-03-21-1647950188'!$C:$C,Data_Extraction!$A613),"")</f>
        <v/>
      </c>
      <c r="F613" t="str">
        <f>IFERROR(AVERAGEIFS('HeartRate-2022-03-21-1647950188'!$B:$B,'HeartRate-2022-03-21-1647950188'!$A:$A,Data_Extraction!F$2,'HeartRate-2022-03-21-1647950188'!$C:$C,Data_Extraction!$A613),"")</f>
        <v/>
      </c>
      <c r="G613" t="str">
        <f>IFERROR(AVERAGEIFS('HeartRate-2022-03-21-1647950188'!$B:$B,'HeartRate-2022-03-21-1647950188'!$A:$A,Data_Extraction!G$2,'HeartRate-2022-03-21-1647950188'!$C:$C,Data_Extraction!$A613),"")</f>
        <v/>
      </c>
      <c r="H613" t="str">
        <f>IFERROR(AVERAGEIFS('HeartRate-2022-03-21-1647950188'!$B:$B,'HeartRate-2022-03-21-1647950188'!$A:$A,Data_Extraction!H$2,'HeartRate-2022-03-21-1647950188'!$C:$C,Data_Extraction!$A613),"")</f>
        <v/>
      </c>
      <c r="I613">
        <f>IFERROR(AVERAGEIFS('HeartRate-2022-03-21-1647950188'!$B:$B,'HeartRate-2022-03-21-1647950188'!$A:$A,Data_Extraction!I$2,'HeartRate-2022-03-21-1647950188'!$C:$C,Data_Extraction!$A613),"")</f>
        <v>91</v>
      </c>
      <c r="J613" s="8">
        <f t="shared" si="55"/>
        <v>103</v>
      </c>
      <c r="N613" s="11">
        <f>Data_Extraction!A613</f>
        <v>44634.525682870371</v>
      </c>
      <c r="O613" s="15">
        <f t="shared" si="56"/>
        <v>44634</v>
      </c>
      <c r="P613" s="16">
        <f t="shared" si="57"/>
        <v>0.52568287037037031</v>
      </c>
      <c r="Q613" s="12">
        <f>IF(Data_Extraction!B613="",Data_Extraction!$J613*(Q$1),Data_Extraction!B613)</f>
        <v>115</v>
      </c>
      <c r="R613" s="12">
        <f>IF(Data_Extraction!C613="",Data_Extraction!$J613*(R$1),Data_Extraction!C613)</f>
        <v>94.76</v>
      </c>
      <c r="S613" s="12">
        <f>IF(Data_Extraction!D613="",Data_Extraction!$J613*(S$1),Data_Extraction!D613)</f>
        <v>107.12</v>
      </c>
      <c r="T613" s="12">
        <f>IF(Data_Extraction!E613="",Data_Extraction!$J613*(T$1),Data_Extraction!E613)</f>
        <v>97.85</v>
      </c>
      <c r="U613" s="12">
        <f>IF(Data_Extraction!F613="",Data_Extraction!$J613*(U$1),Data_Extraction!F613)</f>
        <v>100.94</v>
      </c>
      <c r="V613" s="12">
        <f>IF(Data_Extraction!G613="",Data_Extraction!$J613*(V$1),Data_Extraction!G613)</f>
        <v>93.73</v>
      </c>
      <c r="W613" s="12">
        <f>IF(Data_Extraction!H613="",Data_Extraction!$J613*(W$1),Data_Extraction!H613)</f>
        <v>110.21000000000001</v>
      </c>
      <c r="X613" s="12">
        <f>IF(Data_Extraction!I613="",Data_Extraction!$J613*(X$1),Data_Extraction!I613)</f>
        <v>91</v>
      </c>
      <c r="Y613" s="13">
        <f t="shared" si="54"/>
        <v>101.32625000000002</v>
      </c>
      <c r="Z613" s="17" t="str">
        <f t="shared" si="58"/>
        <v>Afternoon</v>
      </c>
      <c r="AA613" s="14" t="str">
        <f>VLOOKUP($N613,'HeartRate-2022-03-21-1647950188'!$C:$G,2,0)</f>
        <v>Hands on</v>
      </c>
      <c r="AB613" s="14" t="str">
        <f>VLOOKUP($N613,'HeartRate-2022-03-21-1647950188'!$C:$G,3,0)</f>
        <v>Off Campus</v>
      </c>
      <c r="AC613" s="14" t="str">
        <f>VLOOKUP($N613,'HeartRate-2022-03-21-1647950188'!$C:$G,4,0)</f>
        <v>Standing</v>
      </c>
      <c r="AD613" s="14" t="str">
        <f>VLOOKUP($N613,'HeartRate-2022-03-21-1647950188'!$C:$G,5,0)</f>
        <v>Technical Contexts</v>
      </c>
      <c r="AE613">
        <f t="shared" si="59"/>
        <v>0</v>
      </c>
      <c r="AF613" s="18">
        <v>44634</v>
      </c>
      <c r="AG613" s="19">
        <v>0.52568287037037031</v>
      </c>
    </row>
    <row r="614" spans="1:33" x14ac:dyDescent="0.3">
      <c r="A614" s="5">
        <v>44634.526377314818</v>
      </c>
      <c r="B614">
        <f>IFERROR(AVERAGEIFS('HeartRate-2022-03-21-1647950188'!$B:$B,'HeartRate-2022-03-21-1647950188'!$A:$A,Data_Extraction!B$2,'HeartRate-2022-03-21-1647950188'!$C:$C,Data_Extraction!$A614),"")</f>
        <v>110</v>
      </c>
      <c r="C614" t="str">
        <f>IFERROR(AVERAGEIFS('HeartRate-2022-03-21-1647950188'!$B:$B,'HeartRate-2022-03-21-1647950188'!$A:$A,Data_Extraction!C$2,'HeartRate-2022-03-21-1647950188'!$C:$C,Data_Extraction!$A614),"")</f>
        <v/>
      </c>
      <c r="D614" t="str">
        <f>IFERROR(AVERAGEIFS('HeartRate-2022-03-21-1647950188'!$B:$B,'HeartRate-2022-03-21-1647950188'!$A:$A,Data_Extraction!D$2,'HeartRate-2022-03-21-1647950188'!$C:$C,Data_Extraction!$A614),"")</f>
        <v/>
      </c>
      <c r="E614" t="str">
        <f>IFERROR(AVERAGEIFS('HeartRate-2022-03-21-1647950188'!$B:$B,'HeartRate-2022-03-21-1647950188'!$A:$A,Data_Extraction!E$2,'HeartRate-2022-03-21-1647950188'!$C:$C,Data_Extraction!$A614),"")</f>
        <v/>
      </c>
      <c r="F614" t="str">
        <f>IFERROR(AVERAGEIFS('HeartRate-2022-03-21-1647950188'!$B:$B,'HeartRate-2022-03-21-1647950188'!$A:$A,Data_Extraction!F$2,'HeartRate-2022-03-21-1647950188'!$C:$C,Data_Extraction!$A614),"")</f>
        <v/>
      </c>
      <c r="G614" t="str">
        <f>IFERROR(AVERAGEIFS('HeartRate-2022-03-21-1647950188'!$B:$B,'HeartRate-2022-03-21-1647950188'!$A:$A,Data_Extraction!G$2,'HeartRate-2022-03-21-1647950188'!$C:$C,Data_Extraction!$A614),"")</f>
        <v/>
      </c>
      <c r="H614" t="str">
        <f>IFERROR(AVERAGEIFS('HeartRate-2022-03-21-1647950188'!$B:$B,'HeartRate-2022-03-21-1647950188'!$A:$A,Data_Extraction!H$2,'HeartRate-2022-03-21-1647950188'!$C:$C,Data_Extraction!$A614),"")</f>
        <v/>
      </c>
      <c r="I614">
        <f>IFERROR(AVERAGEIFS('HeartRate-2022-03-21-1647950188'!$B:$B,'HeartRate-2022-03-21-1647950188'!$A:$A,Data_Extraction!I$2,'HeartRate-2022-03-21-1647950188'!$C:$C,Data_Extraction!$A614),"")</f>
        <v>92</v>
      </c>
      <c r="J614" s="8">
        <f t="shared" si="55"/>
        <v>101</v>
      </c>
      <c r="N614" s="11">
        <f>Data_Extraction!A614</f>
        <v>44634.526377314818</v>
      </c>
      <c r="O614" s="15">
        <f t="shared" si="56"/>
        <v>44634</v>
      </c>
      <c r="P614" s="16">
        <f t="shared" si="57"/>
        <v>0.52637731481481487</v>
      </c>
      <c r="Q614" s="12">
        <f>IF(Data_Extraction!B614="",Data_Extraction!$J614*(Q$1),Data_Extraction!B614)</f>
        <v>110</v>
      </c>
      <c r="R614" s="12">
        <f>IF(Data_Extraction!C614="",Data_Extraction!$J614*(R$1),Data_Extraction!C614)</f>
        <v>92.92</v>
      </c>
      <c r="S614" s="12">
        <f>IF(Data_Extraction!D614="",Data_Extraction!$J614*(S$1),Data_Extraction!D614)</f>
        <v>105.04</v>
      </c>
      <c r="T614" s="12">
        <f>IF(Data_Extraction!E614="",Data_Extraction!$J614*(T$1),Data_Extraction!E614)</f>
        <v>95.949999999999989</v>
      </c>
      <c r="U614" s="12">
        <f>IF(Data_Extraction!F614="",Data_Extraction!$J614*(U$1),Data_Extraction!F614)</f>
        <v>98.98</v>
      </c>
      <c r="V614" s="12">
        <f>IF(Data_Extraction!G614="",Data_Extraction!$J614*(V$1),Data_Extraction!G614)</f>
        <v>91.91</v>
      </c>
      <c r="W614" s="12">
        <f>IF(Data_Extraction!H614="",Data_Extraction!$J614*(W$1),Data_Extraction!H614)</f>
        <v>108.07000000000001</v>
      </c>
      <c r="X614" s="12">
        <f>IF(Data_Extraction!I614="",Data_Extraction!$J614*(X$1),Data_Extraction!I614)</f>
        <v>92</v>
      </c>
      <c r="Y614" s="13">
        <f t="shared" si="54"/>
        <v>99.358750000000015</v>
      </c>
      <c r="Z614" s="17" t="str">
        <f t="shared" si="58"/>
        <v>Afternoon</v>
      </c>
      <c r="AA614" s="14" t="str">
        <f>VLOOKUP($N614,'HeartRate-2022-03-21-1647950188'!$C:$G,2,0)</f>
        <v>Hands on</v>
      </c>
      <c r="AB614" s="14" t="str">
        <f>VLOOKUP($N614,'HeartRate-2022-03-21-1647950188'!$C:$G,3,0)</f>
        <v>Off Campus</v>
      </c>
      <c r="AC614" s="14" t="str">
        <f>VLOOKUP($N614,'HeartRate-2022-03-21-1647950188'!$C:$G,4,0)</f>
        <v>Standing</v>
      </c>
      <c r="AD614" s="14" t="str">
        <f>VLOOKUP($N614,'HeartRate-2022-03-21-1647950188'!$C:$G,5,0)</f>
        <v>Technical Contexts</v>
      </c>
      <c r="AE614">
        <f t="shared" si="59"/>
        <v>0</v>
      </c>
      <c r="AF614" s="18">
        <v>44634</v>
      </c>
      <c r="AG614" s="19">
        <v>0.52637731481481487</v>
      </c>
    </row>
    <row r="615" spans="1:33" x14ac:dyDescent="0.3">
      <c r="A615" s="5">
        <v>44634.527071759258</v>
      </c>
      <c r="B615">
        <f>IFERROR(AVERAGEIFS('HeartRate-2022-03-21-1647950188'!$B:$B,'HeartRate-2022-03-21-1647950188'!$A:$A,Data_Extraction!B$2,'HeartRate-2022-03-21-1647950188'!$C:$C,Data_Extraction!$A615),"")</f>
        <v>106</v>
      </c>
      <c r="C615" t="str">
        <f>IFERROR(AVERAGEIFS('HeartRate-2022-03-21-1647950188'!$B:$B,'HeartRate-2022-03-21-1647950188'!$A:$A,Data_Extraction!C$2,'HeartRate-2022-03-21-1647950188'!$C:$C,Data_Extraction!$A615),"")</f>
        <v/>
      </c>
      <c r="D615" t="str">
        <f>IFERROR(AVERAGEIFS('HeartRate-2022-03-21-1647950188'!$B:$B,'HeartRate-2022-03-21-1647950188'!$A:$A,Data_Extraction!D$2,'HeartRate-2022-03-21-1647950188'!$C:$C,Data_Extraction!$A615),"")</f>
        <v/>
      </c>
      <c r="E615" t="str">
        <f>IFERROR(AVERAGEIFS('HeartRate-2022-03-21-1647950188'!$B:$B,'HeartRate-2022-03-21-1647950188'!$A:$A,Data_Extraction!E$2,'HeartRate-2022-03-21-1647950188'!$C:$C,Data_Extraction!$A615),"")</f>
        <v/>
      </c>
      <c r="F615" t="str">
        <f>IFERROR(AVERAGEIFS('HeartRate-2022-03-21-1647950188'!$B:$B,'HeartRate-2022-03-21-1647950188'!$A:$A,Data_Extraction!F$2,'HeartRate-2022-03-21-1647950188'!$C:$C,Data_Extraction!$A615),"")</f>
        <v/>
      </c>
      <c r="G615" t="str">
        <f>IFERROR(AVERAGEIFS('HeartRate-2022-03-21-1647950188'!$B:$B,'HeartRate-2022-03-21-1647950188'!$A:$A,Data_Extraction!G$2,'HeartRate-2022-03-21-1647950188'!$C:$C,Data_Extraction!$A615),"")</f>
        <v/>
      </c>
      <c r="H615" t="str">
        <f>IFERROR(AVERAGEIFS('HeartRate-2022-03-21-1647950188'!$B:$B,'HeartRate-2022-03-21-1647950188'!$A:$A,Data_Extraction!H$2,'HeartRate-2022-03-21-1647950188'!$C:$C,Data_Extraction!$A615),"")</f>
        <v/>
      </c>
      <c r="I615">
        <f>IFERROR(AVERAGEIFS('HeartRate-2022-03-21-1647950188'!$B:$B,'HeartRate-2022-03-21-1647950188'!$A:$A,Data_Extraction!I$2,'HeartRate-2022-03-21-1647950188'!$C:$C,Data_Extraction!$A615),"")</f>
        <v>88</v>
      </c>
      <c r="J615" s="8">
        <f t="shared" si="55"/>
        <v>97</v>
      </c>
      <c r="N615" s="11">
        <f>Data_Extraction!A615</f>
        <v>44634.527071759258</v>
      </c>
      <c r="O615" s="15">
        <f t="shared" si="56"/>
        <v>44634</v>
      </c>
      <c r="P615" s="16">
        <f t="shared" si="57"/>
        <v>0.5270717592592592</v>
      </c>
      <c r="Q615" s="12">
        <f>IF(Data_Extraction!B615="",Data_Extraction!$J615*(Q$1),Data_Extraction!B615)</f>
        <v>106</v>
      </c>
      <c r="R615" s="12">
        <f>IF(Data_Extraction!C615="",Data_Extraction!$J615*(R$1),Data_Extraction!C615)</f>
        <v>89.240000000000009</v>
      </c>
      <c r="S615" s="12">
        <f>IF(Data_Extraction!D615="",Data_Extraction!$J615*(S$1),Data_Extraction!D615)</f>
        <v>100.88000000000001</v>
      </c>
      <c r="T615" s="12">
        <f>IF(Data_Extraction!E615="",Data_Extraction!$J615*(T$1),Data_Extraction!E615)</f>
        <v>92.149999999999991</v>
      </c>
      <c r="U615" s="12">
        <f>IF(Data_Extraction!F615="",Data_Extraction!$J615*(U$1),Data_Extraction!F615)</f>
        <v>95.06</v>
      </c>
      <c r="V615" s="12">
        <f>IF(Data_Extraction!G615="",Data_Extraction!$J615*(V$1),Data_Extraction!G615)</f>
        <v>88.27</v>
      </c>
      <c r="W615" s="12">
        <f>IF(Data_Extraction!H615="",Data_Extraction!$J615*(W$1),Data_Extraction!H615)</f>
        <v>103.79</v>
      </c>
      <c r="X615" s="12">
        <f>IF(Data_Extraction!I615="",Data_Extraction!$J615*(X$1),Data_Extraction!I615)</f>
        <v>88</v>
      </c>
      <c r="Y615" s="13">
        <f t="shared" si="54"/>
        <v>95.423749999999998</v>
      </c>
      <c r="Z615" s="17" t="str">
        <f t="shared" si="58"/>
        <v>Afternoon</v>
      </c>
      <c r="AA615" s="14" t="str">
        <f>VLOOKUP($N615,'HeartRate-2022-03-21-1647950188'!$C:$G,2,0)</f>
        <v>Hands on</v>
      </c>
      <c r="AB615" s="14" t="str">
        <f>VLOOKUP($N615,'HeartRate-2022-03-21-1647950188'!$C:$G,3,0)</f>
        <v>Off Campus</v>
      </c>
      <c r="AC615" s="14" t="str">
        <f>VLOOKUP($N615,'HeartRate-2022-03-21-1647950188'!$C:$G,4,0)</f>
        <v>Standing</v>
      </c>
      <c r="AD615" s="14" t="str">
        <f>VLOOKUP($N615,'HeartRate-2022-03-21-1647950188'!$C:$G,5,0)</f>
        <v>Technical Contexts</v>
      </c>
      <c r="AE615">
        <f t="shared" si="59"/>
        <v>0</v>
      </c>
      <c r="AF615" s="18">
        <v>44634</v>
      </c>
      <c r="AG615" s="19">
        <v>0.5270717592592592</v>
      </c>
    </row>
    <row r="616" spans="1:33" x14ac:dyDescent="0.3">
      <c r="A616" s="5">
        <v>44634.527766203704</v>
      </c>
      <c r="B616">
        <f>IFERROR(AVERAGEIFS('HeartRate-2022-03-21-1647950188'!$B:$B,'HeartRate-2022-03-21-1647950188'!$A:$A,Data_Extraction!B$2,'HeartRate-2022-03-21-1647950188'!$C:$C,Data_Extraction!$A616),"")</f>
        <v>110</v>
      </c>
      <c r="C616" t="str">
        <f>IFERROR(AVERAGEIFS('HeartRate-2022-03-21-1647950188'!$B:$B,'HeartRate-2022-03-21-1647950188'!$A:$A,Data_Extraction!C$2,'HeartRate-2022-03-21-1647950188'!$C:$C,Data_Extraction!$A616),"")</f>
        <v/>
      </c>
      <c r="D616" t="str">
        <f>IFERROR(AVERAGEIFS('HeartRate-2022-03-21-1647950188'!$B:$B,'HeartRate-2022-03-21-1647950188'!$A:$A,Data_Extraction!D$2,'HeartRate-2022-03-21-1647950188'!$C:$C,Data_Extraction!$A616),"")</f>
        <v/>
      </c>
      <c r="E616" t="str">
        <f>IFERROR(AVERAGEIFS('HeartRate-2022-03-21-1647950188'!$B:$B,'HeartRate-2022-03-21-1647950188'!$A:$A,Data_Extraction!E$2,'HeartRate-2022-03-21-1647950188'!$C:$C,Data_Extraction!$A616),"")</f>
        <v/>
      </c>
      <c r="F616" t="str">
        <f>IFERROR(AVERAGEIFS('HeartRate-2022-03-21-1647950188'!$B:$B,'HeartRate-2022-03-21-1647950188'!$A:$A,Data_Extraction!F$2,'HeartRate-2022-03-21-1647950188'!$C:$C,Data_Extraction!$A616),"")</f>
        <v/>
      </c>
      <c r="G616" t="str">
        <f>IFERROR(AVERAGEIFS('HeartRate-2022-03-21-1647950188'!$B:$B,'HeartRate-2022-03-21-1647950188'!$A:$A,Data_Extraction!G$2,'HeartRate-2022-03-21-1647950188'!$C:$C,Data_Extraction!$A616),"")</f>
        <v/>
      </c>
      <c r="H616" t="str">
        <f>IFERROR(AVERAGEIFS('HeartRate-2022-03-21-1647950188'!$B:$B,'HeartRate-2022-03-21-1647950188'!$A:$A,Data_Extraction!H$2,'HeartRate-2022-03-21-1647950188'!$C:$C,Data_Extraction!$A616),"")</f>
        <v/>
      </c>
      <c r="I616">
        <f>IFERROR(AVERAGEIFS('HeartRate-2022-03-21-1647950188'!$B:$B,'HeartRate-2022-03-21-1647950188'!$A:$A,Data_Extraction!I$2,'HeartRate-2022-03-21-1647950188'!$C:$C,Data_Extraction!$A616),"")</f>
        <v>86</v>
      </c>
      <c r="J616" s="8">
        <f t="shared" si="55"/>
        <v>98</v>
      </c>
      <c r="N616" s="11">
        <f>Data_Extraction!A616</f>
        <v>44634.527766203704</v>
      </c>
      <c r="O616" s="15">
        <f t="shared" si="56"/>
        <v>44634</v>
      </c>
      <c r="P616" s="16">
        <f t="shared" si="57"/>
        <v>0.52776620370370375</v>
      </c>
      <c r="Q616" s="12">
        <f>IF(Data_Extraction!B616="",Data_Extraction!$J616*(Q$1),Data_Extraction!B616)</f>
        <v>110</v>
      </c>
      <c r="R616" s="12">
        <f>IF(Data_Extraction!C616="",Data_Extraction!$J616*(R$1),Data_Extraction!C616)</f>
        <v>90.160000000000011</v>
      </c>
      <c r="S616" s="12">
        <f>IF(Data_Extraction!D616="",Data_Extraction!$J616*(S$1),Data_Extraction!D616)</f>
        <v>101.92</v>
      </c>
      <c r="T616" s="12">
        <f>IF(Data_Extraction!E616="",Data_Extraction!$J616*(T$1),Data_Extraction!E616)</f>
        <v>93.1</v>
      </c>
      <c r="U616" s="12">
        <f>IF(Data_Extraction!F616="",Data_Extraction!$J616*(U$1),Data_Extraction!F616)</f>
        <v>96.039999999999992</v>
      </c>
      <c r="V616" s="12">
        <f>IF(Data_Extraction!G616="",Data_Extraction!$J616*(V$1),Data_Extraction!G616)</f>
        <v>89.18</v>
      </c>
      <c r="W616" s="12">
        <f>IF(Data_Extraction!H616="",Data_Extraction!$J616*(W$1),Data_Extraction!H616)</f>
        <v>104.86</v>
      </c>
      <c r="X616" s="12">
        <f>IF(Data_Extraction!I616="",Data_Extraction!$J616*(X$1),Data_Extraction!I616)</f>
        <v>86</v>
      </c>
      <c r="Y616" s="13">
        <f t="shared" si="54"/>
        <v>96.407500000000013</v>
      </c>
      <c r="Z616" s="17" t="str">
        <f t="shared" si="58"/>
        <v>Afternoon</v>
      </c>
      <c r="AA616" s="14" t="str">
        <f>VLOOKUP($N616,'HeartRate-2022-03-21-1647950188'!$C:$G,2,0)</f>
        <v>Hands on</v>
      </c>
      <c r="AB616" s="14" t="str">
        <f>VLOOKUP($N616,'HeartRate-2022-03-21-1647950188'!$C:$G,3,0)</f>
        <v>Off Campus</v>
      </c>
      <c r="AC616" s="14" t="str">
        <f>VLOOKUP($N616,'HeartRate-2022-03-21-1647950188'!$C:$G,4,0)</f>
        <v>Standing</v>
      </c>
      <c r="AD616" s="14" t="str">
        <f>VLOOKUP($N616,'HeartRate-2022-03-21-1647950188'!$C:$G,5,0)</f>
        <v>Technical Contexts</v>
      </c>
      <c r="AE616">
        <f t="shared" si="59"/>
        <v>0</v>
      </c>
      <c r="AF616" s="18">
        <v>44634</v>
      </c>
      <c r="AG616" s="19">
        <v>0.52776620370370375</v>
      </c>
    </row>
    <row r="617" spans="1:33" x14ac:dyDescent="0.3">
      <c r="A617" s="5">
        <v>44634.528460648151</v>
      </c>
      <c r="B617">
        <f>IFERROR(AVERAGEIFS('HeartRate-2022-03-21-1647950188'!$B:$B,'HeartRate-2022-03-21-1647950188'!$A:$A,Data_Extraction!B$2,'HeartRate-2022-03-21-1647950188'!$C:$C,Data_Extraction!$A617),"")</f>
        <v>111</v>
      </c>
      <c r="C617" t="str">
        <f>IFERROR(AVERAGEIFS('HeartRate-2022-03-21-1647950188'!$B:$B,'HeartRate-2022-03-21-1647950188'!$A:$A,Data_Extraction!C$2,'HeartRate-2022-03-21-1647950188'!$C:$C,Data_Extraction!$A617),"")</f>
        <v/>
      </c>
      <c r="D617" t="str">
        <f>IFERROR(AVERAGEIFS('HeartRate-2022-03-21-1647950188'!$B:$B,'HeartRate-2022-03-21-1647950188'!$A:$A,Data_Extraction!D$2,'HeartRate-2022-03-21-1647950188'!$C:$C,Data_Extraction!$A617),"")</f>
        <v/>
      </c>
      <c r="E617" t="str">
        <f>IFERROR(AVERAGEIFS('HeartRate-2022-03-21-1647950188'!$B:$B,'HeartRate-2022-03-21-1647950188'!$A:$A,Data_Extraction!E$2,'HeartRate-2022-03-21-1647950188'!$C:$C,Data_Extraction!$A617),"")</f>
        <v/>
      </c>
      <c r="F617" t="str">
        <f>IFERROR(AVERAGEIFS('HeartRate-2022-03-21-1647950188'!$B:$B,'HeartRate-2022-03-21-1647950188'!$A:$A,Data_Extraction!F$2,'HeartRate-2022-03-21-1647950188'!$C:$C,Data_Extraction!$A617),"")</f>
        <v/>
      </c>
      <c r="G617" t="str">
        <f>IFERROR(AVERAGEIFS('HeartRate-2022-03-21-1647950188'!$B:$B,'HeartRate-2022-03-21-1647950188'!$A:$A,Data_Extraction!G$2,'HeartRate-2022-03-21-1647950188'!$C:$C,Data_Extraction!$A617),"")</f>
        <v/>
      </c>
      <c r="H617" t="str">
        <f>IFERROR(AVERAGEIFS('HeartRate-2022-03-21-1647950188'!$B:$B,'HeartRate-2022-03-21-1647950188'!$A:$A,Data_Extraction!H$2,'HeartRate-2022-03-21-1647950188'!$C:$C,Data_Extraction!$A617),"")</f>
        <v/>
      </c>
      <c r="I617">
        <f>IFERROR(AVERAGEIFS('HeartRate-2022-03-21-1647950188'!$B:$B,'HeartRate-2022-03-21-1647950188'!$A:$A,Data_Extraction!I$2,'HeartRate-2022-03-21-1647950188'!$C:$C,Data_Extraction!$A617),"")</f>
        <v>87</v>
      </c>
      <c r="J617" s="8">
        <f t="shared" si="55"/>
        <v>99</v>
      </c>
      <c r="N617" s="11">
        <f>Data_Extraction!A617</f>
        <v>44634.528460648151</v>
      </c>
      <c r="O617" s="15">
        <f t="shared" si="56"/>
        <v>44634</v>
      </c>
      <c r="P617" s="16">
        <f t="shared" si="57"/>
        <v>0.52846064814814808</v>
      </c>
      <c r="Q617" s="12">
        <f>IF(Data_Extraction!B617="",Data_Extraction!$J617*(Q$1),Data_Extraction!B617)</f>
        <v>111</v>
      </c>
      <c r="R617" s="12">
        <f>IF(Data_Extraction!C617="",Data_Extraction!$J617*(R$1),Data_Extraction!C617)</f>
        <v>91.08</v>
      </c>
      <c r="S617" s="12">
        <f>IF(Data_Extraction!D617="",Data_Extraction!$J617*(S$1),Data_Extraction!D617)</f>
        <v>102.96000000000001</v>
      </c>
      <c r="T617" s="12">
        <f>IF(Data_Extraction!E617="",Data_Extraction!$J617*(T$1),Data_Extraction!E617)</f>
        <v>94.05</v>
      </c>
      <c r="U617" s="12">
        <f>IF(Data_Extraction!F617="",Data_Extraction!$J617*(U$1),Data_Extraction!F617)</f>
        <v>97.02</v>
      </c>
      <c r="V617" s="12">
        <f>IF(Data_Extraction!G617="",Data_Extraction!$J617*(V$1),Data_Extraction!G617)</f>
        <v>90.09</v>
      </c>
      <c r="W617" s="12">
        <f>IF(Data_Extraction!H617="",Data_Extraction!$J617*(W$1),Data_Extraction!H617)</f>
        <v>105.93</v>
      </c>
      <c r="X617" s="12">
        <f>IF(Data_Extraction!I617="",Data_Extraction!$J617*(X$1),Data_Extraction!I617)</f>
        <v>87</v>
      </c>
      <c r="Y617" s="13">
        <f t="shared" si="54"/>
        <v>97.391249999999985</v>
      </c>
      <c r="Z617" s="17" t="str">
        <f t="shared" si="58"/>
        <v>Afternoon</v>
      </c>
      <c r="AA617" s="14" t="str">
        <f>VLOOKUP($N617,'HeartRate-2022-03-21-1647950188'!$C:$G,2,0)</f>
        <v>Hands on</v>
      </c>
      <c r="AB617" s="14" t="str">
        <f>VLOOKUP($N617,'HeartRate-2022-03-21-1647950188'!$C:$G,3,0)</f>
        <v>Off Campus</v>
      </c>
      <c r="AC617" s="14" t="str">
        <f>VLOOKUP($N617,'HeartRate-2022-03-21-1647950188'!$C:$G,4,0)</f>
        <v>Standing</v>
      </c>
      <c r="AD617" s="14" t="str">
        <f>VLOOKUP($N617,'HeartRate-2022-03-21-1647950188'!$C:$G,5,0)</f>
        <v>Technical Contexts</v>
      </c>
      <c r="AE617">
        <f t="shared" si="59"/>
        <v>0</v>
      </c>
      <c r="AF617" s="18">
        <v>44634</v>
      </c>
      <c r="AG617" s="19">
        <v>0.52846064814814808</v>
      </c>
    </row>
    <row r="618" spans="1:33" x14ac:dyDescent="0.3">
      <c r="A618" s="5">
        <v>44634.52847222222</v>
      </c>
      <c r="B618" t="str">
        <f>IFERROR(AVERAGEIFS('HeartRate-2022-03-21-1647950188'!$B:$B,'HeartRate-2022-03-21-1647950188'!$A:$A,Data_Extraction!B$2,'HeartRate-2022-03-21-1647950188'!$C:$C,Data_Extraction!$A618),"")</f>
        <v/>
      </c>
      <c r="C618">
        <f>IFERROR(AVERAGEIFS('HeartRate-2022-03-21-1647950188'!$B:$B,'HeartRate-2022-03-21-1647950188'!$A:$A,Data_Extraction!C$2,'HeartRate-2022-03-21-1647950188'!$C:$C,Data_Extraction!$A618),"")</f>
        <v>109</v>
      </c>
      <c r="D618" t="str">
        <f>IFERROR(AVERAGEIFS('HeartRate-2022-03-21-1647950188'!$B:$B,'HeartRate-2022-03-21-1647950188'!$A:$A,Data_Extraction!D$2,'HeartRate-2022-03-21-1647950188'!$C:$C,Data_Extraction!$A618),"")</f>
        <v/>
      </c>
      <c r="E618" t="str">
        <f>IFERROR(AVERAGEIFS('HeartRate-2022-03-21-1647950188'!$B:$B,'HeartRate-2022-03-21-1647950188'!$A:$A,Data_Extraction!E$2,'HeartRate-2022-03-21-1647950188'!$C:$C,Data_Extraction!$A618),"")</f>
        <v/>
      </c>
      <c r="F618" t="str">
        <f>IFERROR(AVERAGEIFS('HeartRate-2022-03-21-1647950188'!$B:$B,'HeartRate-2022-03-21-1647950188'!$A:$A,Data_Extraction!F$2,'HeartRate-2022-03-21-1647950188'!$C:$C,Data_Extraction!$A618),"")</f>
        <v/>
      </c>
      <c r="G618">
        <f>IFERROR(AVERAGEIFS('HeartRate-2022-03-21-1647950188'!$B:$B,'HeartRate-2022-03-21-1647950188'!$A:$A,Data_Extraction!G$2,'HeartRate-2022-03-21-1647950188'!$C:$C,Data_Extraction!$A618),"")</f>
        <v>92</v>
      </c>
      <c r="H618">
        <f>IFERROR(AVERAGEIFS('HeartRate-2022-03-21-1647950188'!$B:$B,'HeartRate-2022-03-21-1647950188'!$A:$A,Data_Extraction!H$2,'HeartRate-2022-03-21-1647950188'!$C:$C,Data_Extraction!$A618),"")</f>
        <v>95</v>
      </c>
      <c r="I618" t="str">
        <f>IFERROR(AVERAGEIFS('HeartRate-2022-03-21-1647950188'!$B:$B,'HeartRate-2022-03-21-1647950188'!$A:$A,Data_Extraction!I$2,'HeartRate-2022-03-21-1647950188'!$C:$C,Data_Extraction!$A618),"")</f>
        <v/>
      </c>
      <c r="J618" s="8">
        <f t="shared" si="55"/>
        <v>98.666666666666671</v>
      </c>
      <c r="N618" s="11">
        <f>Data_Extraction!A618</f>
        <v>44634.52847222222</v>
      </c>
      <c r="O618" s="15">
        <f t="shared" si="56"/>
        <v>44634</v>
      </c>
      <c r="P618" s="16">
        <f t="shared" si="57"/>
        <v>0.52847222222222223</v>
      </c>
      <c r="Q618" s="12">
        <f>IF(Data_Extraction!B618="",Data_Extraction!$J618*(Q$1),Data_Extraction!B618)</f>
        <v>88.800000000000011</v>
      </c>
      <c r="R618" s="12">
        <f>IF(Data_Extraction!C618="",Data_Extraction!$J618*(R$1),Data_Extraction!C618)</f>
        <v>109</v>
      </c>
      <c r="S618" s="12">
        <f>IF(Data_Extraction!D618="",Data_Extraction!$J618*(S$1),Data_Extraction!D618)</f>
        <v>102.61333333333334</v>
      </c>
      <c r="T618" s="12">
        <f>IF(Data_Extraction!E618="",Data_Extraction!$J618*(T$1),Data_Extraction!E618)</f>
        <v>93.733333333333334</v>
      </c>
      <c r="U618" s="12">
        <f>IF(Data_Extraction!F618="",Data_Extraction!$J618*(U$1),Data_Extraction!F618)</f>
        <v>96.693333333333342</v>
      </c>
      <c r="V618" s="12">
        <f>IF(Data_Extraction!G618="",Data_Extraction!$J618*(V$1),Data_Extraction!G618)</f>
        <v>92</v>
      </c>
      <c r="W618" s="12">
        <f>IF(Data_Extraction!H618="",Data_Extraction!$J618*(W$1),Data_Extraction!H618)</f>
        <v>95</v>
      </c>
      <c r="X618" s="12">
        <f>IF(Data_Extraction!I618="",Data_Extraction!$J618*(X$1),Data_Extraction!I618)</f>
        <v>95.706666666666663</v>
      </c>
      <c r="Y618" s="13">
        <f t="shared" si="54"/>
        <v>96.693333333333342</v>
      </c>
      <c r="Z618" s="17" t="str">
        <f t="shared" si="58"/>
        <v>Afternoon</v>
      </c>
      <c r="AA618" s="14" t="str">
        <f>VLOOKUP($N618,'HeartRate-2022-03-21-1647950188'!$C:$G,2,0)</f>
        <v>Hands on</v>
      </c>
      <c r="AB618" s="14" t="str">
        <f>VLOOKUP($N618,'HeartRate-2022-03-21-1647950188'!$C:$G,3,0)</f>
        <v>Off Campus</v>
      </c>
      <c r="AC618" s="14" t="str">
        <f>VLOOKUP($N618,'HeartRate-2022-03-21-1647950188'!$C:$G,4,0)</f>
        <v>Standing</v>
      </c>
      <c r="AD618" s="14" t="str">
        <f>VLOOKUP($N618,'HeartRate-2022-03-21-1647950188'!$C:$G,5,0)</f>
        <v>Technical Contexts</v>
      </c>
      <c r="AE618">
        <f t="shared" si="59"/>
        <v>0</v>
      </c>
      <c r="AF618" s="18">
        <v>44634</v>
      </c>
      <c r="AG618" s="19">
        <v>0.52847222222222223</v>
      </c>
    </row>
    <row r="619" spans="1:33" x14ac:dyDescent="0.3">
      <c r="A619" s="5">
        <v>44634.52915509259</v>
      </c>
      <c r="B619">
        <f>IFERROR(AVERAGEIFS('HeartRate-2022-03-21-1647950188'!$B:$B,'HeartRate-2022-03-21-1647950188'!$A:$A,Data_Extraction!B$2,'HeartRate-2022-03-21-1647950188'!$C:$C,Data_Extraction!$A619),"")</f>
        <v>114</v>
      </c>
      <c r="C619" t="str">
        <f>IFERROR(AVERAGEIFS('HeartRate-2022-03-21-1647950188'!$B:$B,'HeartRate-2022-03-21-1647950188'!$A:$A,Data_Extraction!C$2,'HeartRate-2022-03-21-1647950188'!$C:$C,Data_Extraction!$A619),"")</f>
        <v/>
      </c>
      <c r="D619" t="str">
        <f>IFERROR(AVERAGEIFS('HeartRate-2022-03-21-1647950188'!$B:$B,'HeartRate-2022-03-21-1647950188'!$A:$A,Data_Extraction!D$2,'HeartRate-2022-03-21-1647950188'!$C:$C,Data_Extraction!$A619),"")</f>
        <v/>
      </c>
      <c r="E619" t="str">
        <f>IFERROR(AVERAGEIFS('HeartRate-2022-03-21-1647950188'!$B:$B,'HeartRate-2022-03-21-1647950188'!$A:$A,Data_Extraction!E$2,'HeartRate-2022-03-21-1647950188'!$C:$C,Data_Extraction!$A619),"")</f>
        <v/>
      </c>
      <c r="F619" t="str">
        <f>IFERROR(AVERAGEIFS('HeartRate-2022-03-21-1647950188'!$B:$B,'HeartRate-2022-03-21-1647950188'!$A:$A,Data_Extraction!F$2,'HeartRate-2022-03-21-1647950188'!$C:$C,Data_Extraction!$A619),"")</f>
        <v/>
      </c>
      <c r="G619" t="str">
        <f>IFERROR(AVERAGEIFS('HeartRate-2022-03-21-1647950188'!$B:$B,'HeartRate-2022-03-21-1647950188'!$A:$A,Data_Extraction!G$2,'HeartRate-2022-03-21-1647950188'!$C:$C,Data_Extraction!$A619),"")</f>
        <v/>
      </c>
      <c r="H619" t="str">
        <f>IFERROR(AVERAGEIFS('HeartRate-2022-03-21-1647950188'!$B:$B,'HeartRate-2022-03-21-1647950188'!$A:$A,Data_Extraction!H$2,'HeartRate-2022-03-21-1647950188'!$C:$C,Data_Extraction!$A619),"")</f>
        <v/>
      </c>
      <c r="I619">
        <f>IFERROR(AVERAGEIFS('HeartRate-2022-03-21-1647950188'!$B:$B,'HeartRate-2022-03-21-1647950188'!$A:$A,Data_Extraction!I$2,'HeartRate-2022-03-21-1647950188'!$C:$C,Data_Extraction!$A619),"")</f>
        <v>84</v>
      </c>
      <c r="J619" s="8">
        <f t="shared" si="55"/>
        <v>99</v>
      </c>
      <c r="N619" s="11">
        <f>Data_Extraction!A619</f>
        <v>44634.52915509259</v>
      </c>
      <c r="O619" s="15">
        <f t="shared" si="56"/>
        <v>44634</v>
      </c>
      <c r="P619" s="16">
        <f t="shared" si="57"/>
        <v>0.52915509259259264</v>
      </c>
      <c r="Q619" s="12">
        <f>IF(Data_Extraction!B619="",Data_Extraction!$J619*(Q$1),Data_Extraction!B619)</f>
        <v>114</v>
      </c>
      <c r="R619" s="12">
        <f>IF(Data_Extraction!C619="",Data_Extraction!$J619*(R$1),Data_Extraction!C619)</f>
        <v>91.08</v>
      </c>
      <c r="S619" s="12">
        <f>IF(Data_Extraction!D619="",Data_Extraction!$J619*(S$1),Data_Extraction!D619)</f>
        <v>102.96000000000001</v>
      </c>
      <c r="T619" s="12">
        <f>IF(Data_Extraction!E619="",Data_Extraction!$J619*(T$1),Data_Extraction!E619)</f>
        <v>94.05</v>
      </c>
      <c r="U619" s="12">
        <f>IF(Data_Extraction!F619="",Data_Extraction!$J619*(U$1),Data_Extraction!F619)</f>
        <v>97.02</v>
      </c>
      <c r="V619" s="12">
        <f>IF(Data_Extraction!G619="",Data_Extraction!$J619*(V$1),Data_Extraction!G619)</f>
        <v>90.09</v>
      </c>
      <c r="W619" s="12">
        <f>IF(Data_Extraction!H619="",Data_Extraction!$J619*(W$1),Data_Extraction!H619)</f>
        <v>105.93</v>
      </c>
      <c r="X619" s="12">
        <f>IF(Data_Extraction!I619="",Data_Extraction!$J619*(X$1),Data_Extraction!I619)</f>
        <v>84</v>
      </c>
      <c r="Y619" s="13">
        <f t="shared" si="54"/>
        <v>97.391249999999985</v>
      </c>
      <c r="Z619" s="17" t="str">
        <f t="shared" si="58"/>
        <v>Afternoon</v>
      </c>
      <c r="AA619" s="14" t="str">
        <f>VLOOKUP($N619,'HeartRate-2022-03-21-1647950188'!$C:$G,2,0)</f>
        <v>Hands on</v>
      </c>
      <c r="AB619" s="14" t="str">
        <f>VLOOKUP($N619,'HeartRate-2022-03-21-1647950188'!$C:$G,3,0)</f>
        <v>Off Campus</v>
      </c>
      <c r="AC619" s="14" t="str">
        <f>VLOOKUP($N619,'HeartRate-2022-03-21-1647950188'!$C:$G,4,0)</f>
        <v>Standing</v>
      </c>
      <c r="AD619" s="14" t="str">
        <f>VLOOKUP($N619,'HeartRate-2022-03-21-1647950188'!$C:$G,5,0)</f>
        <v>Technical Contexts</v>
      </c>
      <c r="AE619">
        <f t="shared" si="59"/>
        <v>0</v>
      </c>
      <c r="AF619" s="18">
        <v>44634</v>
      </c>
      <c r="AG619" s="19">
        <v>0.52915509259259264</v>
      </c>
    </row>
    <row r="620" spans="1:33" x14ac:dyDescent="0.3">
      <c r="A620" s="5">
        <v>44634.529849537037</v>
      </c>
      <c r="B620">
        <f>IFERROR(AVERAGEIFS('HeartRate-2022-03-21-1647950188'!$B:$B,'HeartRate-2022-03-21-1647950188'!$A:$A,Data_Extraction!B$2,'HeartRate-2022-03-21-1647950188'!$C:$C,Data_Extraction!$A620),"")</f>
        <v>111</v>
      </c>
      <c r="C620" t="str">
        <f>IFERROR(AVERAGEIFS('HeartRate-2022-03-21-1647950188'!$B:$B,'HeartRate-2022-03-21-1647950188'!$A:$A,Data_Extraction!C$2,'HeartRate-2022-03-21-1647950188'!$C:$C,Data_Extraction!$A620),"")</f>
        <v/>
      </c>
      <c r="D620" t="str">
        <f>IFERROR(AVERAGEIFS('HeartRate-2022-03-21-1647950188'!$B:$B,'HeartRate-2022-03-21-1647950188'!$A:$A,Data_Extraction!D$2,'HeartRate-2022-03-21-1647950188'!$C:$C,Data_Extraction!$A620),"")</f>
        <v/>
      </c>
      <c r="E620" t="str">
        <f>IFERROR(AVERAGEIFS('HeartRate-2022-03-21-1647950188'!$B:$B,'HeartRate-2022-03-21-1647950188'!$A:$A,Data_Extraction!E$2,'HeartRate-2022-03-21-1647950188'!$C:$C,Data_Extraction!$A620),"")</f>
        <v/>
      </c>
      <c r="F620" t="str">
        <f>IFERROR(AVERAGEIFS('HeartRate-2022-03-21-1647950188'!$B:$B,'HeartRate-2022-03-21-1647950188'!$A:$A,Data_Extraction!F$2,'HeartRate-2022-03-21-1647950188'!$C:$C,Data_Extraction!$A620),"")</f>
        <v/>
      </c>
      <c r="G620" t="str">
        <f>IFERROR(AVERAGEIFS('HeartRate-2022-03-21-1647950188'!$B:$B,'HeartRate-2022-03-21-1647950188'!$A:$A,Data_Extraction!G$2,'HeartRate-2022-03-21-1647950188'!$C:$C,Data_Extraction!$A620),"")</f>
        <v/>
      </c>
      <c r="H620" t="str">
        <f>IFERROR(AVERAGEIFS('HeartRate-2022-03-21-1647950188'!$B:$B,'HeartRate-2022-03-21-1647950188'!$A:$A,Data_Extraction!H$2,'HeartRate-2022-03-21-1647950188'!$C:$C,Data_Extraction!$A620),"")</f>
        <v/>
      </c>
      <c r="I620">
        <f>IFERROR(AVERAGEIFS('HeartRate-2022-03-21-1647950188'!$B:$B,'HeartRate-2022-03-21-1647950188'!$A:$A,Data_Extraction!I$2,'HeartRate-2022-03-21-1647950188'!$C:$C,Data_Extraction!$A620),"")</f>
        <v>95</v>
      </c>
      <c r="J620" s="8">
        <f t="shared" si="55"/>
        <v>103</v>
      </c>
      <c r="N620" s="11">
        <f>Data_Extraction!A620</f>
        <v>44634.529849537037</v>
      </c>
      <c r="O620" s="15">
        <f t="shared" si="56"/>
        <v>44634</v>
      </c>
      <c r="P620" s="16">
        <f t="shared" si="57"/>
        <v>0.52984953703703697</v>
      </c>
      <c r="Q620" s="12">
        <f>IF(Data_Extraction!B620="",Data_Extraction!$J620*(Q$1),Data_Extraction!B620)</f>
        <v>111</v>
      </c>
      <c r="R620" s="12">
        <f>IF(Data_Extraction!C620="",Data_Extraction!$J620*(R$1),Data_Extraction!C620)</f>
        <v>94.76</v>
      </c>
      <c r="S620" s="12">
        <f>IF(Data_Extraction!D620="",Data_Extraction!$J620*(S$1),Data_Extraction!D620)</f>
        <v>107.12</v>
      </c>
      <c r="T620" s="12">
        <f>IF(Data_Extraction!E620="",Data_Extraction!$J620*(T$1),Data_Extraction!E620)</f>
        <v>97.85</v>
      </c>
      <c r="U620" s="12">
        <f>IF(Data_Extraction!F620="",Data_Extraction!$J620*(U$1),Data_Extraction!F620)</f>
        <v>100.94</v>
      </c>
      <c r="V620" s="12">
        <f>IF(Data_Extraction!G620="",Data_Extraction!$J620*(V$1),Data_Extraction!G620)</f>
        <v>93.73</v>
      </c>
      <c r="W620" s="12">
        <f>IF(Data_Extraction!H620="",Data_Extraction!$J620*(W$1),Data_Extraction!H620)</f>
        <v>110.21000000000001</v>
      </c>
      <c r="X620" s="12">
        <f>IF(Data_Extraction!I620="",Data_Extraction!$J620*(X$1),Data_Extraction!I620)</f>
        <v>95</v>
      </c>
      <c r="Y620" s="13">
        <f t="shared" si="54"/>
        <v>101.32625</v>
      </c>
      <c r="Z620" s="17" t="str">
        <f t="shared" si="58"/>
        <v>Afternoon</v>
      </c>
      <c r="AA620" s="14" t="str">
        <f>VLOOKUP($N620,'HeartRate-2022-03-21-1647950188'!$C:$G,2,0)</f>
        <v>Hands on</v>
      </c>
      <c r="AB620" s="14" t="str">
        <f>VLOOKUP($N620,'HeartRate-2022-03-21-1647950188'!$C:$G,3,0)</f>
        <v>Off Campus</v>
      </c>
      <c r="AC620" s="14" t="str">
        <f>VLOOKUP($N620,'HeartRate-2022-03-21-1647950188'!$C:$G,4,0)</f>
        <v>Standing</v>
      </c>
      <c r="AD620" s="14" t="str">
        <f>VLOOKUP($N620,'HeartRate-2022-03-21-1647950188'!$C:$G,5,0)</f>
        <v>Technical Contexts</v>
      </c>
      <c r="AE620">
        <f t="shared" si="59"/>
        <v>0</v>
      </c>
      <c r="AF620" s="18">
        <v>44634</v>
      </c>
      <c r="AG620" s="19">
        <v>0.52984953703703697</v>
      </c>
    </row>
    <row r="621" spans="1:33" x14ac:dyDescent="0.3">
      <c r="A621" s="5">
        <v>44634.530543981484</v>
      </c>
      <c r="B621">
        <f>IFERROR(AVERAGEIFS('HeartRate-2022-03-21-1647950188'!$B:$B,'HeartRate-2022-03-21-1647950188'!$A:$A,Data_Extraction!B$2,'HeartRate-2022-03-21-1647950188'!$C:$C,Data_Extraction!$A621),"")</f>
        <v>112</v>
      </c>
      <c r="C621" t="str">
        <f>IFERROR(AVERAGEIFS('HeartRate-2022-03-21-1647950188'!$B:$B,'HeartRate-2022-03-21-1647950188'!$A:$A,Data_Extraction!C$2,'HeartRate-2022-03-21-1647950188'!$C:$C,Data_Extraction!$A621),"")</f>
        <v/>
      </c>
      <c r="D621" t="str">
        <f>IFERROR(AVERAGEIFS('HeartRate-2022-03-21-1647950188'!$B:$B,'HeartRate-2022-03-21-1647950188'!$A:$A,Data_Extraction!D$2,'HeartRate-2022-03-21-1647950188'!$C:$C,Data_Extraction!$A621),"")</f>
        <v/>
      </c>
      <c r="E621" t="str">
        <f>IFERROR(AVERAGEIFS('HeartRate-2022-03-21-1647950188'!$B:$B,'HeartRate-2022-03-21-1647950188'!$A:$A,Data_Extraction!E$2,'HeartRate-2022-03-21-1647950188'!$C:$C,Data_Extraction!$A621),"")</f>
        <v/>
      </c>
      <c r="F621" t="str">
        <f>IFERROR(AVERAGEIFS('HeartRate-2022-03-21-1647950188'!$B:$B,'HeartRate-2022-03-21-1647950188'!$A:$A,Data_Extraction!F$2,'HeartRate-2022-03-21-1647950188'!$C:$C,Data_Extraction!$A621),"")</f>
        <v/>
      </c>
      <c r="G621" t="str">
        <f>IFERROR(AVERAGEIFS('HeartRate-2022-03-21-1647950188'!$B:$B,'HeartRate-2022-03-21-1647950188'!$A:$A,Data_Extraction!G$2,'HeartRate-2022-03-21-1647950188'!$C:$C,Data_Extraction!$A621),"")</f>
        <v/>
      </c>
      <c r="H621" t="str">
        <f>IFERROR(AVERAGEIFS('HeartRate-2022-03-21-1647950188'!$B:$B,'HeartRate-2022-03-21-1647950188'!$A:$A,Data_Extraction!H$2,'HeartRate-2022-03-21-1647950188'!$C:$C,Data_Extraction!$A621),"")</f>
        <v/>
      </c>
      <c r="I621">
        <f>IFERROR(AVERAGEIFS('HeartRate-2022-03-21-1647950188'!$B:$B,'HeartRate-2022-03-21-1647950188'!$A:$A,Data_Extraction!I$2,'HeartRate-2022-03-21-1647950188'!$C:$C,Data_Extraction!$A621),"")</f>
        <v>93</v>
      </c>
      <c r="J621" s="8">
        <f t="shared" si="55"/>
        <v>102.5</v>
      </c>
      <c r="N621" s="11">
        <f>Data_Extraction!A621</f>
        <v>44634.530543981484</v>
      </c>
      <c r="O621" s="15">
        <f t="shared" si="56"/>
        <v>44634</v>
      </c>
      <c r="P621" s="16">
        <f t="shared" si="57"/>
        <v>0.53054398148148152</v>
      </c>
      <c r="Q621" s="12">
        <f>IF(Data_Extraction!B621="",Data_Extraction!$J621*(Q$1),Data_Extraction!B621)</f>
        <v>112</v>
      </c>
      <c r="R621" s="12">
        <f>IF(Data_Extraction!C621="",Data_Extraction!$J621*(R$1),Data_Extraction!C621)</f>
        <v>94.3</v>
      </c>
      <c r="S621" s="12">
        <f>IF(Data_Extraction!D621="",Data_Extraction!$J621*(S$1),Data_Extraction!D621)</f>
        <v>106.60000000000001</v>
      </c>
      <c r="T621" s="12">
        <f>IF(Data_Extraction!E621="",Data_Extraction!$J621*(T$1),Data_Extraction!E621)</f>
        <v>97.375</v>
      </c>
      <c r="U621" s="12">
        <f>IF(Data_Extraction!F621="",Data_Extraction!$J621*(U$1),Data_Extraction!F621)</f>
        <v>100.45</v>
      </c>
      <c r="V621" s="12">
        <f>IF(Data_Extraction!G621="",Data_Extraction!$J621*(V$1),Data_Extraction!G621)</f>
        <v>93.275000000000006</v>
      </c>
      <c r="W621" s="12">
        <f>IF(Data_Extraction!H621="",Data_Extraction!$J621*(W$1),Data_Extraction!H621)</f>
        <v>109.67500000000001</v>
      </c>
      <c r="X621" s="12">
        <f>IF(Data_Extraction!I621="",Data_Extraction!$J621*(X$1),Data_Extraction!I621)</f>
        <v>93</v>
      </c>
      <c r="Y621" s="13">
        <f t="shared" si="54"/>
        <v>100.83437499999999</v>
      </c>
      <c r="Z621" s="17" t="str">
        <f t="shared" si="58"/>
        <v>Afternoon</v>
      </c>
      <c r="AA621" s="14" t="str">
        <f>VLOOKUP($N621,'HeartRate-2022-03-21-1647950188'!$C:$G,2,0)</f>
        <v>Hands on</v>
      </c>
      <c r="AB621" s="14" t="str">
        <f>VLOOKUP($N621,'HeartRate-2022-03-21-1647950188'!$C:$G,3,0)</f>
        <v>Off Campus</v>
      </c>
      <c r="AC621" s="14" t="str">
        <f>VLOOKUP($N621,'HeartRate-2022-03-21-1647950188'!$C:$G,4,0)</f>
        <v>Standing</v>
      </c>
      <c r="AD621" s="14" t="str">
        <f>VLOOKUP($N621,'HeartRate-2022-03-21-1647950188'!$C:$G,5,0)</f>
        <v>Technical Contexts</v>
      </c>
      <c r="AE621">
        <f t="shared" si="59"/>
        <v>0</v>
      </c>
      <c r="AF621" s="18">
        <v>44634</v>
      </c>
      <c r="AG621" s="19">
        <v>0.53054398148148152</v>
      </c>
    </row>
    <row r="622" spans="1:33" x14ac:dyDescent="0.3">
      <c r="A622" s="5">
        <v>44634.530925925923</v>
      </c>
      <c r="B622" t="str">
        <f>IFERROR(AVERAGEIFS('HeartRate-2022-03-21-1647950188'!$B:$B,'HeartRate-2022-03-21-1647950188'!$A:$A,Data_Extraction!B$2,'HeartRate-2022-03-21-1647950188'!$C:$C,Data_Extraction!$A622),"")</f>
        <v/>
      </c>
      <c r="C622" t="str">
        <f>IFERROR(AVERAGEIFS('HeartRate-2022-03-21-1647950188'!$B:$B,'HeartRate-2022-03-21-1647950188'!$A:$A,Data_Extraction!C$2,'HeartRate-2022-03-21-1647950188'!$C:$C,Data_Extraction!$A622),"")</f>
        <v/>
      </c>
      <c r="D622" t="str">
        <f>IFERROR(AVERAGEIFS('HeartRate-2022-03-21-1647950188'!$B:$B,'HeartRate-2022-03-21-1647950188'!$A:$A,Data_Extraction!D$2,'HeartRate-2022-03-21-1647950188'!$C:$C,Data_Extraction!$A622),"")</f>
        <v/>
      </c>
      <c r="E622" t="str">
        <f>IFERROR(AVERAGEIFS('HeartRate-2022-03-21-1647950188'!$B:$B,'HeartRate-2022-03-21-1647950188'!$A:$A,Data_Extraction!E$2,'HeartRate-2022-03-21-1647950188'!$C:$C,Data_Extraction!$A622),"")</f>
        <v/>
      </c>
      <c r="F622" t="str">
        <f>IFERROR(AVERAGEIFS('HeartRate-2022-03-21-1647950188'!$B:$B,'HeartRate-2022-03-21-1647950188'!$A:$A,Data_Extraction!F$2,'HeartRate-2022-03-21-1647950188'!$C:$C,Data_Extraction!$A622),"")</f>
        <v/>
      </c>
      <c r="G622" t="str">
        <f>IFERROR(AVERAGEIFS('HeartRate-2022-03-21-1647950188'!$B:$B,'HeartRate-2022-03-21-1647950188'!$A:$A,Data_Extraction!G$2,'HeartRate-2022-03-21-1647950188'!$C:$C,Data_Extraction!$A622),"")</f>
        <v/>
      </c>
      <c r="H622">
        <f>IFERROR(AVERAGEIFS('HeartRate-2022-03-21-1647950188'!$B:$B,'HeartRate-2022-03-21-1647950188'!$A:$A,Data_Extraction!H$2,'HeartRate-2022-03-21-1647950188'!$C:$C,Data_Extraction!$A622),"")</f>
        <v>87</v>
      </c>
      <c r="I622" t="str">
        <f>IFERROR(AVERAGEIFS('HeartRate-2022-03-21-1647950188'!$B:$B,'HeartRate-2022-03-21-1647950188'!$A:$A,Data_Extraction!I$2,'HeartRate-2022-03-21-1647950188'!$C:$C,Data_Extraction!$A622),"")</f>
        <v/>
      </c>
      <c r="J622" s="8">
        <f t="shared" si="55"/>
        <v>87</v>
      </c>
      <c r="N622" s="11">
        <f>Data_Extraction!A622</f>
        <v>44634.530925925923</v>
      </c>
      <c r="O622" s="15">
        <f t="shared" si="56"/>
        <v>44634</v>
      </c>
      <c r="P622" s="16">
        <f t="shared" si="57"/>
        <v>0.53092592592592591</v>
      </c>
      <c r="Q622" s="12">
        <f>IF(Data_Extraction!B622="",Data_Extraction!$J622*(Q$1),Data_Extraction!B622)</f>
        <v>78.3</v>
      </c>
      <c r="R622" s="12">
        <f>IF(Data_Extraction!C622="",Data_Extraction!$J622*(R$1),Data_Extraction!C622)</f>
        <v>80.040000000000006</v>
      </c>
      <c r="S622" s="12">
        <f>IF(Data_Extraction!D622="",Data_Extraction!$J622*(S$1),Data_Extraction!D622)</f>
        <v>90.48</v>
      </c>
      <c r="T622" s="12">
        <f>IF(Data_Extraction!E622="",Data_Extraction!$J622*(T$1),Data_Extraction!E622)</f>
        <v>82.649999999999991</v>
      </c>
      <c r="U622" s="12">
        <f>IF(Data_Extraction!F622="",Data_Extraction!$J622*(U$1),Data_Extraction!F622)</f>
        <v>85.26</v>
      </c>
      <c r="V622" s="12">
        <f>IF(Data_Extraction!G622="",Data_Extraction!$J622*(V$1),Data_Extraction!G622)</f>
        <v>79.17</v>
      </c>
      <c r="W622" s="12">
        <f>IF(Data_Extraction!H622="",Data_Extraction!$J622*(W$1),Data_Extraction!H622)</f>
        <v>87</v>
      </c>
      <c r="X622" s="12">
        <f>IF(Data_Extraction!I622="",Data_Extraction!$J622*(X$1),Data_Extraction!I622)</f>
        <v>84.39</v>
      </c>
      <c r="Y622" s="13">
        <f t="shared" si="54"/>
        <v>83.411249999999995</v>
      </c>
      <c r="Z622" s="17" t="str">
        <f t="shared" si="58"/>
        <v>Afternoon</v>
      </c>
      <c r="AA622" s="14" t="str">
        <f>VLOOKUP($N622,'HeartRate-2022-03-21-1647950188'!$C:$G,2,0)</f>
        <v>Hands on</v>
      </c>
      <c r="AB622" s="14" t="str">
        <f>VLOOKUP($N622,'HeartRate-2022-03-21-1647950188'!$C:$G,3,0)</f>
        <v>Off Campus</v>
      </c>
      <c r="AC622" s="14" t="str">
        <f>VLOOKUP($N622,'HeartRate-2022-03-21-1647950188'!$C:$G,4,0)</f>
        <v>Standing</v>
      </c>
      <c r="AD622" s="14" t="str">
        <f>VLOOKUP($N622,'HeartRate-2022-03-21-1647950188'!$C:$G,5,0)</f>
        <v>Technical Contexts</v>
      </c>
      <c r="AE622">
        <f t="shared" si="59"/>
        <v>0</v>
      </c>
      <c r="AF622" s="18">
        <v>44634</v>
      </c>
      <c r="AG622" s="19">
        <v>0.53092592592592591</v>
      </c>
    </row>
    <row r="623" spans="1:33" x14ac:dyDescent="0.3">
      <c r="A623" s="5">
        <v>44634.531238425923</v>
      </c>
      <c r="B623">
        <f>IFERROR(AVERAGEIFS('HeartRate-2022-03-21-1647950188'!$B:$B,'HeartRate-2022-03-21-1647950188'!$A:$A,Data_Extraction!B$2,'HeartRate-2022-03-21-1647950188'!$C:$C,Data_Extraction!$A623),"")</f>
        <v>109</v>
      </c>
      <c r="C623" t="str">
        <f>IFERROR(AVERAGEIFS('HeartRate-2022-03-21-1647950188'!$B:$B,'HeartRate-2022-03-21-1647950188'!$A:$A,Data_Extraction!C$2,'HeartRate-2022-03-21-1647950188'!$C:$C,Data_Extraction!$A623),"")</f>
        <v/>
      </c>
      <c r="D623" t="str">
        <f>IFERROR(AVERAGEIFS('HeartRate-2022-03-21-1647950188'!$B:$B,'HeartRate-2022-03-21-1647950188'!$A:$A,Data_Extraction!D$2,'HeartRate-2022-03-21-1647950188'!$C:$C,Data_Extraction!$A623),"")</f>
        <v/>
      </c>
      <c r="E623" t="str">
        <f>IFERROR(AVERAGEIFS('HeartRate-2022-03-21-1647950188'!$B:$B,'HeartRate-2022-03-21-1647950188'!$A:$A,Data_Extraction!E$2,'HeartRate-2022-03-21-1647950188'!$C:$C,Data_Extraction!$A623),"")</f>
        <v/>
      </c>
      <c r="F623" t="str">
        <f>IFERROR(AVERAGEIFS('HeartRate-2022-03-21-1647950188'!$B:$B,'HeartRate-2022-03-21-1647950188'!$A:$A,Data_Extraction!F$2,'HeartRate-2022-03-21-1647950188'!$C:$C,Data_Extraction!$A623),"")</f>
        <v/>
      </c>
      <c r="G623" t="str">
        <f>IFERROR(AVERAGEIFS('HeartRate-2022-03-21-1647950188'!$B:$B,'HeartRate-2022-03-21-1647950188'!$A:$A,Data_Extraction!G$2,'HeartRate-2022-03-21-1647950188'!$C:$C,Data_Extraction!$A623),"")</f>
        <v/>
      </c>
      <c r="H623" t="str">
        <f>IFERROR(AVERAGEIFS('HeartRate-2022-03-21-1647950188'!$B:$B,'HeartRate-2022-03-21-1647950188'!$A:$A,Data_Extraction!H$2,'HeartRate-2022-03-21-1647950188'!$C:$C,Data_Extraction!$A623),"")</f>
        <v/>
      </c>
      <c r="I623">
        <f>IFERROR(AVERAGEIFS('HeartRate-2022-03-21-1647950188'!$B:$B,'HeartRate-2022-03-21-1647950188'!$A:$A,Data_Extraction!I$2,'HeartRate-2022-03-21-1647950188'!$C:$C,Data_Extraction!$A623),"")</f>
        <v>94</v>
      </c>
      <c r="J623" s="8">
        <f t="shared" si="55"/>
        <v>101.5</v>
      </c>
      <c r="N623" s="11">
        <f>Data_Extraction!A623</f>
        <v>44634.531238425923</v>
      </c>
      <c r="O623" s="15">
        <f t="shared" si="56"/>
        <v>44634</v>
      </c>
      <c r="P623" s="16">
        <f t="shared" si="57"/>
        <v>0.53123842592592596</v>
      </c>
      <c r="Q623" s="12">
        <f>IF(Data_Extraction!B623="",Data_Extraction!$J623*(Q$1),Data_Extraction!B623)</f>
        <v>109</v>
      </c>
      <c r="R623" s="12">
        <f>IF(Data_Extraction!C623="",Data_Extraction!$J623*(R$1),Data_Extraction!C623)</f>
        <v>93.38000000000001</v>
      </c>
      <c r="S623" s="12">
        <f>IF(Data_Extraction!D623="",Data_Extraction!$J623*(S$1),Data_Extraction!D623)</f>
        <v>105.56</v>
      </c>
      <c r="T623" s="12">
        <f>IF(Data_Extraction!E623="",Data_Extraction!$J623*(T$1),Data_Extraction!E623)</f>
        <v>96.424999999999997</v>
      </c>
      <c r="U623" s="12">
        <f>IF(Data_Extraction!F623="",Data_Extraction!$J623*(U$1),Data_Extraction!F623)</f>
        <v>99.47</v>
      </c>
      <c r="V623" s="12">
        <f>IF(Data_Extraction!G623="",Data_Extraction!$J623*(V$1),Data_Extraction!G623)</f>
        <v>92.365000000000009</v>
      </c>
      <c r="W623" s="12">
        <f>IF(Data_Extraction!H623="",Data_Extraction!$J623*(W$1),Data_Extraction!H623)</f>
        <v>108.605</v>
      </c>
      <c r="X623" s="12">
        <f>IF(Data_Extraction!I623="",Data_Extraction!$J623*(X$1),Data_Extraction!I623)</f>
        <v>94</v>
      </c>
      <c r="Y623" s="13">
        <f t="shared" si="54"/>
        <v>99.850625000000008</v>
      </c>
      <c r="Z623" s="17" t="str">
        <f t="shared" si="58"/>
        <v>Afternoon</v>
      </c>
      <c r="AA623" s="14" t="str">
        <f>VLOOKUP($N623,'HeartRate-2022-03-21-1647950188'!$C:$G,2,0)</f>
        <v>Hands on</v>
      </c>
      <c r="AB623" s="14" t="str">
        <f>VLOOKUP($N623,'HeartRate-2022-03-21-1647950188'!$C:$G,3,0)</f>
        <v>Off Campus</v>
      </c>
      <c r="AC623" s="14" t="str">
        <f>VLOOKUP($N623,'HeartRate-2022-03-21-1647950188'!$C:$G,4,0)</f>
        <v>Standing</v>
      </c>
      <c r="AD623" s="14" t="str">
        <f>VLOOKUP($N623,'HeartRate-2022-03-21-1647950188'!$C:$G,5,0)</f>
        <v>Technical Contexts</v>
      </c>
      <c r="AE623">
        <f t="shared" si="59"/>
        <v>0</v>
      </c>
      <c r="AF623" s="18">
        <v>44634</v>
      </c>
      <c r="AG623" s="19">
        <v>0.53123842592592596</v>
      </c>
    </row>
    <row r="624" spans="1:33" x14ac:dyDescent="0.3">
      <c r="A624" s="5">
        <v>44634.53193287037</v>
      </c>
      <c r="B624">
        <f>IFERROR(AVERAGEIFS('HeartRate-2022-03-21-1647950188'!$B:$B,'HeartRate-2022-03-21-1647950188'!$A:$A,Data_Extraction!B$2,'HeartRate-2022-03-21-1647950188'!$C:$C,Data_Extraction!$A624),"")</f>
        <v>112</v>
      </c>
      <c r="C624" t="str">
        <f>IFERROR(AVERAGEIFS('HeartRate-2022-03-21-1647950188'!$B:$B,'HeartRate-2022-03-21-1647950188'!$A:$A,Data_Extraction!C$2,'HeartRate-2022-03-21-1647950188'!$C:$C,Data_Extraction!$A624),"")</f>
        <v/>
      </c>
      <c r="D624" t="str">
        <f>IFERROR(AVERAGEIFS('HeartRate-2022-03-21-1647950188'!$B:$B,'HeartRate-2022-03-21-1647950188'!$A:$A,Data_Extraction!D$2,'HeartRate-2022-03-21-1647950188'!$C:$C,Data_Extraction!$A624),"")</f>
        <v/>
      </c>
      <c r="E624" t="str">
        <f>IFERROR(AVERAGEIFS('HeartRate-2022-03-21-1647950188'!$B:$B,'HeartRate-2022-03-21-1647950188'!$A:$A,Data_Extraction!E$2,'HeartRate-2022-03-21-1647950188'!$C:$C,Data_Extraction!$A624),"")</f>
        <v/>
      </c>
      <c r="F624" t="str">
        <f>IFERROR(AVERAGEIFS('HeartRate-2022-03-21-1647950188'!$B:$B,'HeartRate-2022-03-21-1647950188'!$A:$A,Data_Extraction!F$2,'HeartRate-2022-03-21-1647950188'!$C:$C,Data_Extraction!$A624),"")</f>
        <v/>
      </c>
      <c r="G624" t="str">
        <f>IFERROR(AVERAGEIFS('HeartRate-2022-03-21-1647950188'!$B:$B,'HeartRate-2022-03-21-1647950188'!$A:$A,Data_Extraction!G$2,'HeartRate-2022-03-21-1647950188'!$C:$C,Data_Extraction!$A624),"")</f>
        <v/>
      </c>
      <c r="H624">
        <f>IFERROR(AVERAGEIFS('HeartRate-2022-03-21-1647950188'!$B:$B,'HeartRate-2022-03-21-1647950188'!$A:$A,Data_Extraction!H$2,'HeartRate-2022-03-21-1647950188'!$C:$C,Data_Extraction!$A624),"")</f>
        <v>97</v>
      </c>
      <c r="I624">
        <f>IFERROR(AVERAGEIFS('HeartRate-2022-03-21-1647950188'!$B:$B,'HeartRate-2022-03-21-1647950188'!$A:$A,Data_Extraction!I$2,'HeartRate-2022-03-21-1647950188'!$C:$C,Data_Extraction!$A624),"")</f>
        <v>106</v>
      </c>
      <c r="J624" s="8">
        <f t="shared" si="55"/>
        <v>105</v>
      </c>
      <c r="N624" s="11">
        <f>Data_Extraction!A624</f>
        <v>44634.53193287037</v>
      </c>
      <c r="O624" s="15">
        <f t="shared" si="56"/>
        <v>44634</v>
      </c>
      <c r="P624" s="16">
        <f t="shared" si="57"/>
        <v>0.5319328703703704</v>
      </c>
      <c r="Q624" s="12">
        <f>IF(Data_Extraction!B624="",Data_Extraction!$J624*(Q$1),Data_Extraction!B624)</f>
        <v>112</v>
      </c>
      <c r="R624" s="12">
        <f>IF(Data_Extraction!C624="",Data_Extraction!$J624*(R$1),Data_Extraction!C624)</f>
        <v>96.600000000000009</v>
      </c>
      <c r="S624" s="12">
        <f>IF(Data_Extraction!D624="",Data_Extraction!$J624*(S$1),Data_Extraction!D624)</f>
        <v>109.2</v>
      </c>
      <c r="T624" s="12">
        <f>IF(Data_Extraction!E624="",Data_Extraction!$J624*(T$1),Data_Extraction!E624)</f>
        <v>99.75</v>
      </c>
      <c r="U624" s="12">
        <f>IF(Data_Extraction!F624="",Data_Extraction!$J624*(U$1),Data_Extraction!F624)</f>
        <v>102.89999999999999</v>
      </c>
      <c r="V624" s="12">
        <f>IF(Data_Extraction!G624="",Data_Extraction!$J624*(V$1),Data_Extraction!G624)</f>
        <v>95.55</v>
      </c>
      <c r="W624" s="12">
        <f>IF(Data_Extraction!H624="",Data_Extraction!$J624*(W$1),Data_Extraction!H624)</f>
        <v>97</v>
      </c>
      <c r="X624" s="12">
        <f>IF(Data_Extraction!I624="",Data_Extraction!$J624*(X$1),Data_Extraction!I624)</f>
        <v>106</v>
      </c>
      <c r="Y624" s="13">
        <f t="shared" si="54"/>
        <v>102.375</v>
      </c>
      <c r="Z624" s="17" t="str">
        <f t="shared" si="58"/>
        <v>Afternoon</v>
      </c>
      <c r="AA624" s="14" t="str">
        <f>VLOOKUP($N624,'HeartRate-2022-03-21-1647950188'!$C:$G,2,0)</f>
        <v>Hands on</v>
      </c>
      <c r="AB624" s="14" t="str">
        <f>VLOOKUP($N624,'HeartRate-2022-03-21-1647950188'!$C:$G,3,0)</f>
        <v>Off Campus</v>
      </c>
      <c r="AC624" s="14" t="str">
        <f>VLOOKUP($N624,'HeartRate-2022-03-21-1647950188'!$C:$G,4,0)</f>
        <v>Standing</v>
      </c>
      <c r="AD624" s="14" t="str">
        <f>VLOOKUP($N624,'HeartRate-2022-03-21-1647950188'!$C:$G,5,0)</f>
        <v>Technical Contexts</v>
      </c>
      <c r="AE624">
        <f t="shared" si="59"/>
        <v>0</v>
      </c>
      <c r="AF624" s="18">
        <v>44634</v>
      </c>
      <c r="AG624" s="19">
        <v>0.5319328703703704</v>
      </c>
    </row>
    <row r="625" spans="1:33" x14ac:dyDescent="0.3">
      <c r="A625" s="5">
        <v>44634.531944444447</v>
      </c>
      <c r="B625" t="str">
        <f>IFERROR(AVERAGEIFS('HeartRate-2022-03-21-1647950188'!$B:$B,'HeartRate-2022-03-21-1647950188'!$A:$A,Data_Extraction!B$2,'HeartRate-2022-03-21-1647950188'!$C:$C,Data_Extraction!$A625),"")</f>
        <v/>
      </c>
      <c r="C625">
        <f>IFERROR(AVERAGEIFS('HeartRate-2022-03-21-1647950188'!$B:$B,'HeartRate-2022-03-21-1647950188'!$A:$A,Data_Extraction!C$2,'HeartRate-2022-03-21-1647950188'!$C:$C,Data_Extraction!$A625),"")</f>
        <v>83</v>
      </c>
      <c r="D625" t="str">
        <f>IFERROR(AVERAGEIFS('HeartRate-2022-03-21-1647950188'!$B:$B,'HeartRate-2022-03-21-1647950188'!$A:$A,Data_Extraction!D$2,'HeartRate-2022-03-21-1647950188'!$C:$C,Data_Extraction!$A625),"")</f>
        <v/>
      </c>
      <c r="E625" t="str">
        <f>IFERROR(AVERAGEIFS('HeartRate-2022-03-21-1647950188'!$B:$B,'HeartRate-2022-03-21-1647950188'!$A:$A,Data_Extraction!E$2,'HeartRate-2022-03-21-1647950188'!$C:$C,Data_Extraction!$A625),"")</f>
        <v/>
      </c>
      <c r="F625" t="str">
        <f>IFERROR(AVERAGEIFS('HeartRate-2022-03-21-1647950188'!$B:$B,'HeartRate-2022-03-21-1647950188'!$A:$A,Data_Extraction!F$2,'HeartRate-2022-03-21-1647950188'!$C:$C,Data_Extraction!$A625),"")</f>
        <v/>
      </c>
      <c r="G625">
        <f>IFERROR(AVERAGEIFS('HeartRate-2022-03-21-1647950188'!$B:$B,'HeartRate-2022-03-21-1647950188'!$A:$A,Data_Extraction!G$2,'HeartRate-2022-03-21-1647950188'!$C:$C,Data_Extraction!$A625),"")</f>
        <v>113</v>
      </c>
      <c r="H625">
        <f>IFERROR(AVERAGEIFS('HeartRate-2022-03-21-1647950188'!$B:$B,'HeartRate-2022-03-21-1647950188'!$A:$A,Data_Extraction!H$2,'HeartRate-2022-03-21-1647950188'!$C:$C,Data_Extraction!$A625),"")</f>
        <v>97</v>
      </c>
      <c r="I625" t="str">
        <f>IFERROR(AVERAGEIFS('HeartRate-2022-03-21-1647950188'!$B:$B,'HeartRate-2022-03-21-1647950188'!$A:$A,Data_Extraction!I$2,'HeartRate-2022-03-21-1647950188'!$C:$C,Data_Extraction!$A625),"")</f>
        <v/>
      </c>
      <c r="J625" s="8">
        <f t="shared" si="55"/>
        <v>97.666666666666671</v>
      </c>
      <c r="N625" s="11">
        <f>Data_Extraction!A625</f>
        <v>44634.531944444447</v>
      </c>
      <c r="O625" s="15">
        <f t="shared" si="56"/>
        <v>44634</v>
      </c>
      <c r="P625" s="16">
        <f t="shared" si="57"/>
        <v>0.53194444444444444</v>
      </c>
      <c r="Q625" s="12">
        <f>IF(Data_Extraction!B625="",Data_Extraction!$J625*(Q$1),Data_Extraction!B625)</f>
        <v>87.9</v>
      </c>
      <c r="R625" s="12">
        <f>IF(Data_Extraction!C625="",Data_Extraction!$J625*(R$1),Data_Extraction!C625)</f>
        <v>83</v>
      </c>
      <c r="S625" s="12">
        <f>IF(Data_Extraction!D625="",Data_Extraction!$J625*(S$1),Data_Extraction!D625)</f>
        <v>101.57333333333334</v>
      </c>
      <c r="T625" s="12">
        <f>IF(Data_Extraction!E625="",Data_Extraction!$J625*(T$1),Data_Extraction!E625)</f>
        <v>92.783333333333331</v>
      </c>
      <c r="U625" s="12">
        <f>IF(Data_Extraction!F625="",Data_Extraction!$J625*(U$1),Data_Extraction!F625)</f>
        <v>95.713333333333338</v>
      </c>
      <c r="V625" s="12">
        <f>IF(Data_Extraction!G625="",Data_Extraction!$J625*(V$1),Data_Extraction!G625)</f>
        <v>113</v>
      </c>
      <c r="W625" s="12">
        <f>IF(Data_Extraction!H625="",Data_Extraction!$J625*(W$1),Data_Extraction!H625)</f>
        <v>97</v>
      </c>
      <c r="X625" s="12">
        <f>IF(Data_Extraction!I625="",Data_Extraction!$J625*(X$1),Data_Extraction!I625)</f>
        <v>94.736666666666665</v>
      </c>
      <c r="Y625" s="13">
        <f t="shared" si="54"/>
        <v>95.713333333333338</v>
      </c>
      <c r="Z625" s="17" t="str">
        <f t="shared" si="58"/>
        <v>Afternoon</v>
      </c>
      <c r="AA625" s="14" t="str">
        <f>VLOOKUP($N625,'HeartRate-2022-03-21-1647950188'!$C:$G,2,0)</f>
        <v>Hands on</v>
      </c>
      <c r="AB625" s="14" t="str">
        <f>VLOOKUP($N625,'HeartRate-2022-03-21-1647950188'!$C:$G,3,0)</f>
        <v>Off Campus</v>
      </c>
      <c r="AC625" s="14" t="str">
        <f>VLOOKUP($N625,'HeartRate-2022-03-21-1647950188'!$C:$G,4,0)</f>
        <v>Standing</v>
      </c>
      <c r="AD625" s="14" t="str">
        <f>VLOOKUP($N625,'HeartRate-2022-03-21-1647950188'!$C:$G,5,0)</f>
        <v>Technical Contexts</v>
      </c>
      <c r="AE625">
        <f t="shared" si="59"/>
        <v>0</v>
      </c>
      <c r="AF625" s="18">
        <v>44634</v>
      </c>
      <c r="AG625" s="19">
        <v>0.53194444444444444</v>
      </c>
    </row>
    <row r="626" spans="1:33" x14ac:dyDescent="0.3">
      <c r="A626" s="5">
        <v>44634.532592592594</v>
      </c>
      <c r="B626" t="str">
        <f>IFERROR(AVERAGEIFS('HeartRate-2022-03-21-1647950188'!$B:$B,'HeartRate-2022-03-21-1647950188'!$A:$A,Data_Extraction!B$2,'HeartRate-2022-03-21-1647950188'!$C:$C,Data_Extraction!$A626),"")</f>
        <v/>
      </c>
      <c r="C626" t="str">
        <f>IFERROR(AVERAGEIFS('HeartRate-2022-03-21-1647950188'!$B:$B,'HeartRate-2022-03-21-1647950188'!$A:$A,Data_Extraction!C$2,'HeartRate-2022-03-21-1647950188'!$C:$C,Data_Extraction!$A626),"")</f>
        <v/>
      </c>
      <c r="D626" t="str">
        <f>IFERROR(AVERAGEIFS('HeartRate-2022-03-21-1647950188'!$B:$B,'HeartRate-2022-03-21-1647950188'!$A:$A,Data_Extraction!D$2,'HeartRate-2022-03-21-1647950188'!$C:$C,Data_Extraction!$A626),"")</f>
        <v/>
      </c>
      <c r="E626" t="str">
        <f>IFERROR(AVERAGEIFS('HeartRate-2022-03-21-1647950188'!$B:$B,'HeartRate-2022-03-21-1647950188'!$A:$A,Data_Extraction!E$2,'HeartRate-2022-03-21-1647950188'!$C:$C,Data_Extraction!$A626),"")</f>
        <v/>
      </c>
      <c r="F626" t="str">
        <f>IFERROR(AVERAGEIFS('HeartRate-2022-03-21-1647950188'!$B:$B,'HeartRate-2022-03-21-1647950188'!$A:$A,Data_Extraction!F$2,'HeartRate-2022-03-21-1647950188'!$C:$C,Data_Extraction!$A626),"")</f>
        <v/>
      </c>
      <c r="G626" t="str">
        <f>IFERROR(AVERAGEIFS('HeartRate-2022-03-21-1647950188'!$B:$B,'HeartRate-2022-03-21-1647950188'!$A:$A,Data_Extraction!G$2,'HeartRate-2022-03-21-1647950188'!$C:$C,Data_Extraction!$A626),"")</f>
        <v/>
      </c>
      <c r="H626">
        <f>IFERROR(AVERAGEIFS('HeartRate-2022-03-21-1647950188'!$B:$B,'HeartRate-2022-03-21-1647950188'!$A:$A,Data_Extraction!H$2,'HeartRate-2022-03-21-1647950188'!$C:$C,Data_Extraction!$A626),"")</f>
        <v>82</v>
      </c>
      <c r="I626" t="str">
        <f>IFERROR(AVERAGEIFS('HeartRate-2022-03-21-1647950188'!$B:$B,'HeartRate-2022-03-21-1647950188'!$A:$A,Data_Extraction!I$2,'HeartRate-2022-03-21-1647950188'!$C:$C,Data_Extraction!$A626),"")</f>
        <v/>
      </c>
      <c r="J626" s="8">
        <f t="shared" si="55"/>
        <v>82</v>
      </c>
      <c r="N626" s="11">
        <f>Data_Extraction!A626</f>
        <v>44634.532592592594</v>
      </c>
      <c r="O626" s="15">
        <f t="shared" si="56"/>
        <v>44634</v>
      </c>
      <c r="P626" s="16">
        <f t="shared" si="57"/>
        <v>0.53259259259259262</v>
      </c>
      <c r="Q626" s="12">
        <f>IF(Data_Extraction!B626="",Data_Extraction!$J626*(Q$1),Data_Extraction!B626)</f>
        <v>73.8</v>
      </c>
      <c r="R626" s="12">
        <f>IF(Data_Extraction!C626="",Data_Extraction!$J626*(R$1),Data_Extraction!C626)</f>
        <v>75.44</v>
      </c>
      <c r="S626" s="12">
        <f>IF(Data_Extraction!D626="",Data_Extraction!$J626*(S$1),Data_Extraction!D626)</f>
        <v>85.28</v>
      </c>
      <c r="T626" s="12">
        <f>IF(Data_Extraction!E626="",Data_Extraction!$J626*(T$1),Data_Extraction!E626)</f>
        <v>77.899999999999991</v>
      </c>
      <c r="U626" s="12">
        <f>IF(Data_Extraction!F626="",Data_Extraction!$J626*(U$1),Data_Extraction!F626)</f>
        <v>80.36</v>
      </c>
      <c r="V626" s="12">
        <f>IF(Data_Extraction!G626="",Data_Extraction!$J626*(V$1),Data_Extraction!G626)</f>
        <v>74.62</v>
      </c>
      <c r="W626" s="12">
        <f>IF(Data_Extraction!H626="",Data_Extraction!$J626*(W$1),Data_Extraction!H626)</f>
        <v>82</v>
      </c>
      <c r="X626" s="12">
        <f>IF(Data_Extraction!I626="",Data_Extraction!$J626*(X$1),Data_Extraction!I626)</f>
        <v>79.539999999999992</v>
      </c>
      <c r="Y626" s="13">
        <f t="shared" si="54"/>
        <v>78.617500000000007</v>
      </c>
      <c r="Z626" s="17" t="str">
        <f t="shared" si="58"/>
        <v>Afternoon</v>
      </c>
      <c r="AA626" s="14" t="str">
        <f>VLOOKUP($N626,'HeartRate-2022-03-21-1647950188'!$C:$G,2,0)</f>
        <v>Hands on</v>
      </c>
      <c r="AB626" s="14" t="str">
        <f>VLOOKUP($N626,'HeartRate-2022-03-21-1647950188'!$C:$G,3,0)</f>
        <v>Off Campus</v>
      </c>
      <c r="AC626" s="14" t="str">
        <f>VLOOKUP($N626,'HeartRate-2022-03-21-1647950188'!$C:$G,4,0)</f>
        <v>Standing</v>
      </c>
      <c r="AD626" s="14" t="str">
        <f>VLOOKUP($N626,'HeartRate-2022-03-21-1647950188'!$C:$G,5,0)</f>
        <v>Technical Contexts</v>
      </c>
      <c r="AE626">
        <f t="shared" si="59"/>
        <v>0</v>
      </c>
      <c r="AF626" s="18">
        <v>44634</v>
      </c>
      <c r="AG626" s="19">
        <v>0.53259259259259262</v>
      </c>
    </row>
    <row r="627" spans="1:33" x14ac:dyDescent="0.3">
      <c r="A627" s="5">
        <v>44634.532627314817</v>
      </c>
      <c r="B627">
        <f>IFERROR(AVERAGEIFS('HeartRate-2022-03-21-1647950188'!$B:$B,'HeartRate-2022-03-21-1647950188'!$A:$A,Data_Extraction!B$2,'HeartRate-2022-03-21-1647950188'!$C:$C,Data_Extraction!$A627),"")</f>
        <v>107</v>
      </c>
      <c r="C627" t="str">
        <f>IFERROR(AVERAGEIFS('HeartRate-2022-03-21-1647950188'!$B:$B,'HeartRate-2022-03-21-1647950188'!$A:$A,Data_Extraction!C$2,'HeartRate-2022-03-21-1647950188'!$C:$C,Data_Extraction!$A627),"")</f>
        <v/>
      </c>
      <c r="D627" t="str">
        <f>IFERROR(AVERAGEIFS('HeartRate-2022-03-21-1647950188'!$B:$B,'HeartRate-2022-03-21-1647950188'!$A:$A,Data_Extraction!D$2,'HeartRate-2022-03-21-1647950188'!$C:$C,Data_Extraction!$A627),"")</f>
        <v/>
      </c>
      <c r="E627" t="str">
        <f>IFERROR(AVERAGEIFS('HeartRate-2022-03-21-1647950188'!$B:$B,'HeartRate-2022-03-21-1647950188'!$A:$A,Data_Extraction!E$2,'HeartRate-2022-03-21-1647950188'!$C:$C,Data_Extraction!$A627),"")</f>
        <v/>
      </c>
      <c r="F627" t="str">
        <f>IFERROR(AVERAGEIFS('HeartRate-2022-03-21-1647950188'!$B:$B,'HeartRate-2022-03-21-1647950188'!$A:$A,Data_Extraction!F$2,'HeartRate-2022-03-21-1647950188'!$C:$C,Data_Extraction!$A627),"")</f>
        <v/>
      </c>
      <c r="G627" t="str">
        <f>IFERROR(AVERAGEIFS('HeartRate-2022-03-21-1647950188'!$B:$B,'HeartRate-2022-03-21-1647950188'!$A:$A,Data_Extraction!G$2,'HeartRate-2022-03-21-1647950188'!$C:$C,Data_Extraction!$A627),"")</f>
        <v/>
      </c>
      <c r="H627" t="str">
        <f>IFERROR(AVERAGEIFS('HeartRate-2022-03-21-1647950188'!$B:$B,'HeartRate-2022-03-21-1647950188'!$A:$A,Data_Extraction!H$2,'HeartRate-2022-03-21-1647950188'!$C:$C,Data_Extraction!$A627),"")</f>
        <v/>
      </c>
      <c r="I627">
        <f>IFERROR(AVERAGEIFS('HeartRate-2022-03-21-1647950188'!$B:$B,'HeartRate-2022-03-21-1647950188'!$A:$A,Data_Extraction!I$2,'HeartRate-2022-03-21-1647950188'!$C:$C,Data_Extraction!$A627),"")</f>
        <v>105</v>
      </c>
      <c r="J627" s="8">
        <f t="shared" si="55"/>
        <v>106</v>
      </c>
      <c r="N627" s="11">
        <f>Data_Extraction!A627</f>
        <v>44634.532627314817</v>
      </c>
      <c r="O627" s="15">
        <f t="shared" si="56"/>
        <v>44634</v>
      </c>
      <c r="P627" s="16">
        <f t="shared" si="57"/>
        <v>0.53262731481481485</v>
      </c>
      <c r="Q627" s="12">
        <f>IF(Data_Extraction!B627="",Data_Extraction!$J627*(Q$1),Data_Extraction!B627)</f>
        <v>107</v>
      </c>
      <c r="R627" s="12">
        <f>IF(Data_Extraction!C627="",Data_Extraction!$J627*(R$1),Data_Extraction!C627)</f>
        <v>97.52000000000001</v>
      </c>
      <c r="S627" s="12">
        <f>IF(Data_Extraction!D627="",Data_Extraction!$J627*(S$1),Data_Extraction!D627)</f>
        <v>110.24000000000001</v>
      </c>
      <c r="T627" s="12">
        <f>IF(Data_Extraction!E627="",Data_Extraction!$J627*(T$1),Data_Extraction!E627)</f>
        <v>100.69999999999999</v>
      </c>
      <c r="U627" s="12">
        <f>IF(Data_Extraction!F627="",Data_Extraction!$J627*(U$1),Data_Extraction!F627)</f>
        <v>103.88</v>
      </c>
      <c r="V627" s="12">
        <f>IF(Data_Extraction!G627="",Data_Extraction!$J627*(V$1),Data_Extraction!G627)</f>
        <v>96.460000000000008</v>
      </c>
      <c r="W627" s="12">
        <f>IF(Data_Extraction!H627="",Data_Extraction!$J627*(W$1),Data_Extraction!H627)</f>
        <v>113.42</v>
      </c>
      <c r="X627" s="12">
        <f>IF(Data_Extraction!I627="",Data_Extraction!$J627*(X$1),Data_Extraction!I627)</f>
        <v>105</v>
      </c>
      <c r="Y627" s="13">
        <f t="shared" si="54"/>
        <v>104.27749999999999</v>
      </c>
      <c r="Z627" s="17" t="str">
        <f t="shared" si="58"/>
        <v>Afternoon</v>
      </c>
      <c r="AA627" s="14" t="str">
        <f>VLOOKUP($N627,'HeartRate-2022-03-21-1647950188'!$C:$G,2,0)</f>
        <v>Hands on</v>
      </c>
      <c r="AB627" s="14" t="str">
        <f>VLOOKUP($N627,'HeartRate-2022-03-21-1647950188'!$C:$G,3,0)</f>
        <v>Off Campus</v>
      </c>
      <c r="AC627" s="14" t="str">
        <f>VLOOKUP($N627,'HeartRate-2022-03-21-1647950188'!$C:$G,4,0)</f>
        <v>Standing</v>
      </c>
      <c r="AD627" s="14" t="str">
        <f>VLOOKUP($N627,'HeartRate-2022-03-21-1647950188'!$C:$G,5,0)</f>
        <v>Technical Contexts</v>
      </c>
      <c r="AE627">
        <f t="shared" si="59"/>
        <v>0</v>
      </c>
      <c r="AF627" s="18">
        <v>44634</v>
      </c>
      <c r="AG627" s="19">
        <v>0.53262731481481485</v>
      </c>
    </row>
    <row r="628" spans="1:33" x14ac:dyDescent="0.3">
      <c r="A628" s="5">
        <v>44634.533321759256</v>
      </c>
      <c r="B628">
        <f>IFERROR(AVERAGEIFS('HeartRate-2022-03-21-1647950188'!$B:$B,'HeartRate-2022-03-21-1647950188'!$A:$A,Data_Extraction!B$2,'HeartRate-2022-03-21-1647950188'!$C:$C,Data_Extraction!$A628),"")</f>
        <v>116</v>
      </c>
      <c r="C628" t="str">
        <f>IFERROR(AVERAGEIFS('HeartRate-2022-03-21-1647950188'!$B:$B,'HeartRate-2022-03-21-1647950188'!$A:$A,Data_Extraction!C$2,'HeartRate-2022-03-21-1647950188'!$C:$C,Data_Extraction!$A628),"")</f>
        <v/>
      </c>
      <c r="D628" t="str">
        <f>IFERROR(AVERAGEIFS('HeartRate-2022-03-21-1647950188'!$B:$B,'HeartRate-2022-03-21-1647950188'!$A:$A,Data_Extraction!D$2,'HeartRate-2022-03-21-1647950188'!$C:$C,Data_Extraction!$A628),"")</f>
        <v/>
      </c>
      <c r="E628" t="str">
        <f>IFERROR(AVERAGEIFS('HeartRate-2022-03-21-1647950188'!$B:$B,'HeartRate-2022-03-21-1647950188'!$A:$A,Data_Extraction!E$2,'HeartRate-2022-03-21-1647950188'!$C:$C,Data_Extraction!$A628),"")</f>
        <v/>
      </c>
      <c r="F628" t="str">
        <f>IFERROR(AVERAGEIFS('HeartRate-2022-03-21-1647950188'!$B:$B,'HeartRate-2022-03-21-1647950188'!$A:$A,Data_Extraction!F$2,'HeartRate-2022-03-21-1647950188'!$C:$C,Data_Extraction!$A628),"")</f>
        <v/>
      </c>
      <c r="G628" t="str">
        <f>IFERROR(AVERAGEIFS('HeartRate-2022-03-21-1647950188'!$B:$B,'HeartRate-2022-03-21-1647950188'!$A:$A,Data_Extraction!G$2,'HeartRate-2022-03-21-1647950188'!$C:$C,Data_Extraction!$A628),"")</f>
        <v/>
      </c>
      <c r="H628" t="str">
        <f>IFERROR(AVERAGEIFS('HeartRate-2022-03-21-1647950188'!$B:$B,'HeartRate-2022-03-21-1647950188'!$A:$A,Data_Extraction!H$2,'HeartRate-2022-03-21-1647950188'!$C:$C,Data_Extraction!$A628),"")</f>
        <v/>
      </c>
      <c r="I628">
        <f>IFERROR(AVERAGEIFS('HeartRate-2022-03-21-1647950188'!$B:$B,'HeartRate-2022-03-21-1647950188'!$A:$A,Data_Extraction!I$2,'HeartRate-2022-03-21-1647950188'!$C:$C,Data_Extraction!$A628),"")</f>
        <v>105</v>
      </c>
      <c r="J628" s="8">
        <f t="shared" si="55"/>
        <v>110.5</v>
      </c>
      <c r="N628" s="11">
        <f>Data_Extraction!A628</f>
        <v>44634.533321759256</v>
      </c>
      <c r="O628" s="15">
        <f t="shared" si="56"/>
        <v>44634</v>
      </c>
      <c r="P628" s="16">
        <f t="shared" si="57"/>
        <v>0.53332175925925929</v>
      </c>
      <c r="Q628" s="12">
        <f>IF(Data_Extraction!B628="",Data_Extraction!$J628*(Q$1),Data_Extraction!B628)</f>
        <v>116</v>
      </c>
      <c r="R628" s="12">
        <f>IF(Data_Extraction!C628="",Data_Extraction!$J628*(R$1),Data_Extraction!C628)</f>
        <v>101.66000000000001</v>
      </c>
      <c r="S628" s="12">
        <f>IF(Data_Extraction!D628="",Data_Extraction!$J628*(S$1),Data_Extraction!D628)</f>
        <v>114.92</v>
      </c>
      <c r="T628" s="12">
        <f>IF(Data_Extraction!E628="",Data_Extraction!$J628*(T$1),Data_Extraction!E628)</f>
        <v>104.97499999999999</v>
      </c>
      <c r="U628" s="12">
        <f>IF(Data_Extraction!F628="",Data_Extraction!$J628*(U$1),Data_Extraction!F628)</f>
        <v>108.28999999999999</v>
      </c>
      <c r="V628" s="12">
        <f>IF(Data_Extraction!G628="",Data_Extraction!$J628*(V$1),Data_Extraction!G628)</f>
        <v>100.55500000000001</v>
      </c>
      <c r="W628" s="12">
        <f>IF(Data_Extraction!H628="",Data_Extraction!$J628*(W$1),Data_Extraction!H628)</f>
        <v>118.23500000000001</v>
      </c>
      <c r="X628" s="12">
        <f>IF(Data_Extraction!I628="",Data_Extraction!$J628*(X$1),Data_Extraction!I628)</f>
        <v>105</v>
      </c>
      <c r="Y628" s="13">
        <f t="shared" si="54"/>
        <v>108.70437500000001</v>
      </c>
      <c r="Z628" s="17" t="str">
        <f t="shared" si="58"/>
        <v>Afternoon</v>
      </c>
      <c r="AA628" s="14" t="str">
        <f>VLOOKUP($N628,'HeartRate-2022-03-21-1647950188'!$C:$G,2,0)</f>
        <v>Hands on</v>
      </c>
      <c r="AB628" s="14" t="str">
        <f>VLOOKUP($N628,'HeartRate-2022-03-21-1647950188'!$C:$G,3,0)</f>
        <v>Off Campus</v>
      </c>
      <c r="AC628" s="14" t="str">
        <f>VLOOKUP($N628,'HeartRate-2022-03-21-1647950188'!$C:$G,4,0)</f>
        <v>Standing</v>
      </c>
      <c r="AD628" s="14" t="str">
        <f>VLOOKUP($N628,'HeartRate-2022-03-21-1647950188'!$C:$G,5,0)</f>
        <v>Technical Contexts</v>
      </c>
      <c r="AE628">
        <f t="shared" si="59"/>
        <v>0</v>
      </c>
      <c r="AF628" s="18">
        <v>44634</v>
      </c>
      <c r="AG628" s="19">
        <v>0.53332175925925929</v>
      </c>
    </row>
    <row r="629" spans="1:33" x14ac:dyDescent="0.3">
      <c r="A629" s="5">
        <v>44634.533784722225</v>
      </c>
      <c r="B629">
        <f>IFERROR(AVERAGEIFS('HeartRate-2022-03-21-1647950188'!$B:$B,'HeartRate-2022-03-21-1647950188'!$A:$A,Data_Extraction!B$2,'HeartRate-2022-03-21-1647950188'!$C:$C,Data_Extraction!$A629),"")</f>
        <v>118</v>
      </c>
      <c r="C629" t="str">
        <f>IFERROR(AVERAGEIFS('HeartRate-2022-03-21-1647950188'!$B:$B,'HeartRate-2022-03-21-1647950188'!$A:$A,Data_Extraction!C$2,'HeartRate-2022-03-21-1647950188'!$C:$C,Data_Extraction!$A629),"")</f>
        <v/>
      </c>
      <c r="D629" t="str">
        <f>IFERROR(AVERAGEIFS('HeartRate-2022-03-21-1647950188'!$B:$B,'HeartRate-2022-03-21-1647950188'!$A:$A,Data_Extraction!D$2,'HeartRate-2022-03-21-1647950188'!$C:$C,Data_Extraction!$A629),"")</f>
        <v/>
      </c>
      <c r="E629" t="str">
        <f>IFERROR(AVERAGEIFS('HeartRate-2022-03-21-1647950188'!$B:$B,'HeartRate-2022-03-21-1647950188'!$A:$A,Data_Extraction!E$2,'HeartRate-2022-03-21-1647950188'!$C:$C,Data_Extraction!$A629),"")</f>
        <v/>
      </c>
      <c r="F629" t="str">
        <f>IFERROR(AVERAGEIFS('HeartRate-2022-03-21-1647950188'!$B:$B,'HeartRate-2022-03-21-1647950188'!$A:$A,Data_Extraction!F$2,'HeartRate-2022-03-21-1647950188'!$C:$C,Data_Extraction!$A629),"")</f>
        <v/>
      </c>
      <c r="G629" t="str">
        <f>IFERROR(AVERAGEIFS('HeartRate-2022-03-21-1647950188'!$B:$B,'HeartRate-2022-03-21-1647950188'!$A:$A,Data_Extraction!G$2,'HeartRate-2022-03-21-1647950188'!$C:$C,Data_Extraction!$A629),"")</f>
        <v/>
      </c>
      <c r="H629" t="str">
        <f>IFERROR(AVERAGEIFS('HeartRate-2022-03-21-1647950188'!$B:$B,'HeartRate-2022-03-21-1647950188'!$A:$A,Data_Extraction!H$2,'HeartRate-2022-03-21-1647950188'!$C:$C,Data_Extraction!$A629),"")</f>
        <v/>
      </c>
      <c r="I629" t="str">
        <f>IFERROR(AVERAGEIFS('HeartRate-2022-03-21-1647950188'!$B:$B,'HeartRate-2022-03-21-1647950188'!$A:$A,Data_Extraction!I$2,'HeartRate-2022-03-21-1647950188'!$C:$C,Data_Extraction!$A629),"")</f>
        <v/>
      </c>
      <c r="J629" s="8">
        <f t="shared" si="55"/>
        <v>118</v>
      </c>
      <c r="N629" s="11">
        <f>Data_Extraction!A629</f>
        <v>44634.533784722225</v>
      </c>
      <c r="O629" s="15">
        <f t="shared" si="56"/>
        <v>44634</v>
      </c>
      <c r="P629" s="16">
        <f t="shared" si="57"/>
        <v>0.53378472222222217</v>
      </c>
      <c r="Q629" s="12">
        <f>IF(Data_Extraction!B629="",Data_Extraction!$J629*(Q$1),Data_Extraction!B629)</f>
        <v>118</v>
      </c>
      <c r="R629" s="12">
        <f>IF(Data_Extraction!C629="",Data_Extraction!$J629*(R$1),Data_Extraction!C629)</f>
        <v>108.56</v>
      </c>
      <c r="S629" s="12">
        <f>IF(Data_Extraction!D629="",Data_Extraction!$J629*(S$1),Data_Extraction!D629)</f>
        <v>122.72</v>
      </c>
      <c r="T629" s="12">
        <f>IF(Data_Extraction!E629="",Data_Extraction!$J629*(T$1),Data_Extraction!E629)</f>
        <v>112.1</v>
      </c>
      <c r="U629" s="12">
        <f>IF(Data_Extraction!F629="",Data_Extraction!$J629*(U$1),Data_Extraction!F629)</f>
        <v>115.64</v>
      </c>
      <c r="V629" s="12">
        <f>IF(Data_Extraction!G629="",Data_Extraction!$J629*(V$1),Data_Extraction!G629)</f>
        <v>107.38000000000001</v>
      </c>
      <c r="W629" s="12">
        <f>IF(Data_Extraction!H629="",Data_Extraction!$J629*(W$1),Data_Extraction!H629)</f>
        <v>126.26</v>
      </c>
      <c r="X629" s="12">
        <f>IF(Data_Extraction!I629="",Data_Extraction!$J629*(X$1),Data_Extraction!I629)</f>
        <v>114.46</v>
      </c>
      <c r="Y629" s="13">
        <f t="shared" si="54"/>
        <v>115.64</v>
      </c>
      <c r="Z629" s="17" t="str">
        <f t="shared" si="58"/>
        <v>Afternoon</v>
      </c>
      <c r="AA629" s="14" t="str">
        <f>VLOOKUP($N629,'HeartRate-2022-03-21-1647950188'!$C:$G,2,0)</f>
        <v>Hands on</v>
      </c>
      <c r="AB629" s="14" t="str">
        <f>VLOOKUP($N629,'HeartRate-2022-03-21-1647950188'!$C:$G,3,0)</f>
        <v>Off Campus</v>
      </c>
      <c r="AC629" s="14" t="str">
        <f>VLOOKUP($N629,'HeartRate-2022-03-21-1647950188'!$C:$G,4,0)</f>
        <v>Standing</v>
      </c>
      <c r="AD629" s="14" t="str">
        <f>VLOOKUP($N629,'HeartRate-2022-03-21-1647950188'!$C:$G,5,0)</f>
        <v>Technical Contexts</v>
      </c>
      <c r="AE629">
        <f t="shared" si="59"/>
        <v>0</v>
      </c>
      <c r="AF629" s="18">
        <v>44634</v>
      </c>
      <c r="AG629" s="19">
        <v>0.53378472222222217</v>
      </c>
    </row>
    <row r="630" spans="1:33" x14ac:dyDescent="0.3">
      <c r="A630" s="5">
        <v>44634.533900462964</v>
      </c>
      <c r="B630">
        <f>IFERROR(AVERAGEIFS('HeartRate-2022-03-21-1647950188'!$B:$B,'HeartRate-2022-03-21-1647950188'!$A:$A,Data_Extraction!B$2,'HeartRate-2022-03-21-1647950188'!$C:$C,Data_Extraction!$A630),"")</f>
        <v>120</v>
      </c>
      <c r="C630" t="str">
        <f>IFERROR(AVERAGEIFS('HeartRate-2022-03-21-1647950188'!$B:$B,'HeartRate-2022-03-21-1647950188'!$A:$A,Data_Extraction!C$2,'HeartRate-2022-03-21-1647950188'!$C:$C,Data_Extraction!$A630),"")</f>
        <v/>
      </c>
      <c r="D630" t="str">
        <f>IFERROR(AVERAGEIFS('HeartRate-2022-03-21-1647950188'!$B:$B,'HeartRate-2022-03-21-1647950188'!$A:$A,Data_Extraction!D$2,'HeartRate-2022-03-21-1647950188'!$C:$C,Data_Extraction!$A630),"")</f>
        <v/>
      </c>
      <c r="E630" t="str">
        <f>IFERROR(AVERAGEIFS('HeartRate-2022-03-21-1647950188'!$B:$B,'HeartRate-2022-03-21-1647950188'!$A:$A,Data_Extraction!E$2,'HeartRate-2022-03-21-1647950188'!$C:$C,Data_Extraction!$A630),"")</f>
        <v/>
      </c>
      <c r="F630" t="str">
        <f>IFERROR(AVERAGEIFS('HeartRate-2022-03-21-1647950188'!$B:$B,'HeartRate-2022-03-21-1647950188'!$A:$A,Data_Extraction!F$2,'HeartRate-2022-03-21-1647950188'!$C:$C,Data_Extraction!$A630),"")</f>
        <v/>
      </c>
      <c r="G630" t="str">
        <f>IFERROR(AVERAGEIFS('HeartRate-2022-03-21-1647950188'!$B:$B,'HeartRate-2022-03-21-1647950188'!$A:$A,Data_Extraction!G$2,'HeartRate-2022-03-21-1647950188'!$C:$C,Data_Extraction!$A630),"")</f>
        <v/>
      </c>
      <c r="H630" t="str">
        <f>IFERROR(AVERAGEIFS('HeartRate-2022-03-21-1647950188'!$B:$B,'HeartRate-2022-03-21-1647950188'!$A:$A,Data_Extraction!H$2,'HeartRate-2022-03-21-1647950188'!$C:$C,Data_Extraction!$A630),"")</f>
        <v/>
      </c>
      <c r="I630" t="str">
        <f>IFERROR(AVERAGEIFS('HeartRate-2022-03-21-1647950188'!$B:$B,'HeartRate-2022-03-21-1647950188'!$A:$A,Data_Extraction!I$2,'HeartRate-2022-03-21-1647950188'!$C:$C,Data_Extraction!$A630),"")</f>
        <v/>
      </c>
      <c r="J630" s="8">
        <f t="shared" si="55"/>
        <v>120</v>
      </c>
      <c r="N630" s="11">
        <f>Data_Extraction!A630</f>
        <v>44634.533900462964</v>
      </c>
      <c r="O630" s="15">
        <f t="shared" si="56"/>
        <v>44634</v>
      </c>
      <c r="P630" s="16">
        <f t="shared" si="57"/>
        <v>0.53390046296296301</v>
      </c>
      <c r="Q630" s="12">
        <f>IF(Data_Extraction!B630="",Data_Extraction!$J630*(Q$1),Data_Extraction!B630)</f>
        <v>120</v>
      </c>
      <c r="R630" s="12">
        <f>IF(Data_Extraction!C630="",Data_Extraction!$J630*(R$1),Data_Extraction!C630)</f>
        <v>110.4</v>
      </c>
      <c r="S630" s="12">
        <f>IF(Data_Extraction!D630="",Data_Extraction!$J630*(S$1),Data_Extraction!D630)</f>
        <v>124.80000000000001</v>
      </c>
      <c r="T630" s="12">
        <f>IF(Data_Extraction!E630="",Data_Extraction!$J630*(T$1),Data_Extraction!E630)</f>
        <v>114</v>
      </c>
      <c r="U630" s="12">
        <f>IF(Data_Extraction!F630="",Data_Extraction!$J630*(U$1),Data_Extraction!F630)</f>
        <v>117.6</v>
      </c>
      <c r="V630" s="12">
        <f>IF(Data_Extraction!G630="",Data_Extraction!$J630*(V$1),Data_Extraction!G630)</f>
        <v>109.2</v>
      </c>
      <c r="W630" s="12">
        <f>IF(Data_Extraction!H630="",Data_Extraction!$J630*(W$1),Data_Extraction!H630)</f>
        <v>128.4</v>
      </c>
      <c r="X630" s="12">
        <f>IF(Data_Extraction!I630="",Data_Extraction!$J630*(X$1),Data_Extraction!I630)</f>
        <v>116.39999999999999</v>
      </c>
      <c r="Y630" s="13">
        <f t="shared" si="54"/>
        <v>117.60000000000001</v>
      </c>
      <c r="Z630" s="17" t="str">
        <f t="shared" si="58"/>
        <v>Afternoon</v>
      </c>
      <c r="AA630" s="14" t="str">
        <f>VLOOKUP($N630,'HeartRate-2022-03-21-1647950188'!$C:$G,2,0)</f>
        <v>Hands on</v>
      </c>
      <c r="AB630" s="14" t="str">
        <f>VLOOKUP($N630,'HeartRate-2022-03-21-1647950188'!$C:$G,3,0)</f>
        <v>Off Campus</v>
      </c>
      <c r="AC630" s="14" t="str">
        <f>VLOOKUP($N630,'HeartRate-2022-03-21-1647950188'!$C:$G,4,0)</f>
        <v>Standing</v>
      </c>
      <c r="AD630" s="14" t="str">
        <f>VLOOKUP($N630,'HeartRate-2022-03-21-1647950188'!$C:$G,5,0)</f>
        <v>Technical Contexts</v>
      </c>
      <c r="AE630">
        <f t="shared" si="59"/>
        <v>0</v>
      </c>
      <c r="AF630" s="18">
        <v>44634</v>
      </c>
      <c r="AG630" s="19">
        <v>0.53390046296296301</v>
      </c>
    </row>
    <row r="631" spans="1:33" x14ac:dyDescent="0.3">
      <c r="A631" s="5">
        <v>44634.534016203703</v>
      </c>
      <c r="B631">
        <f>IFERROR(AVERAGEIFS('HeartRate-2022-03-21-1647950188'!$B:$B,'HeartRate-2022-03-21-1647950188'!$A:$A,Data_Extraction!B$2,'HeartRate-2022-03-21-1647950188'!$C:$C,Data_Extraction!$A631),"")</f>
        <v>118</v>
      </c>
      <c r="C631" t="str">
        <f>IFERROR(AVERAGEIFS('HeartRate-2022-03-21-1647950188'!$B:$B,'HeartRate-2022-03-21-1647950188'!$A:$A,Data_Extraction!C$2,'HeartRate-2022-03-21-1647950188'!$C:$C,Data_Extraction!$A631),"")</f>
        <v/>
      </c>
      <c r="D631" t="str">
        <f>IFERROR(AVERAGEIFS('HeartRate-2022-03-21-1647950188'!$B:$B,'HeartRate-2022-03-21-1647950188'!$A:$A,Data_Extraction!D$2,'HeartRate-2022-03-21-1647950188'!$C:$C,Data_Extraction!$A631),"")</f>
        <v/>
      </c>
      <c r="E631" t="str">
        <f>IFERROR(AVERAGEIFS('HeartRate-2022-03-21-1647950188'!$B:$B,'HeartRate-2022-03-21-1647950188'!$A:$A,Data_Extraction!E$2,'HeartRate-2022-03-21-1647950188'!$C:$C,Data_Extraction!$A631),"")</f>
        <v/>
      </c>
      <c r="F631" t="str">
        <f>IFERROR(AVERAGEIFS('HeartRate-2022-03-21-1647950188'!$B:$B,'HeartRate-2022-03-21-1647950188'!$A:$A,Data_Extraction!F$2,'HeartRate-2022-03-21-1647950188'!$C:$C,Data_Extraction!$A631),"")</f>
        <v/>
      </c>
      <c r="G631" t="str">
        <f>IFERROR(AVERAGEIFS('HeartRate-2022-03-21-1647950188'!$B:$B,'HeartRate-2022-03-21-1647950188'!$A:$A,Data_Extraction!G$2,'HeartRate-2022-03-21-1647950188'!$C:$C,Data_Extraction!$A631),"")</f>
        <v/>
      </c>
      <c r="H631" t="str">
        <f>IFERROR(AVERAGEIFS('HeartRate-2022-03-21-1647950188'!$B:$B,'HeartRate-2022-03-21-1647950188'!$A:$A,Data_Extraction!H$2,'HeartRate-2022-03-21-1647950188'!$C:$C,Data_Extraction!$A631),"")</f>
        <v/>
      </c>
      <c r="I631">
        <f>IFERROR(AVERAGEIFS('HeartRate-2022-03-21-1647950188'!$B:$B,'HeartRate-2022-03-21-1647950188'!$A:$A,Data_Extraction!I$2,'HeartRate-2022-03-21-1647950188'!$C:$C,Data_Extraction!$A631),"")</f>
        <v>94</v>
      </c>
      <c r="J631" s="8">
        <f t="shared" si="55"/>
        <v>106</v>
      </c>
      <c r="N631" s="11">
        <f>Data_Extraction!A631</f>
        <v>44634.534016203703</v>
      </c>
      <c r="O631" s="15">
        <f t="shared" si="56"/>
        <v>44634</v>
      </c>
      <c r="P631" s="16">
        <f t="shared" si="57"/>
        <v>0.53401620370370373</v>
      </c>
      <c r="Q631" s="12">
        <f>IF(Data_Extraction!B631="",Data_Extraction!$J631*(Q$1),Data_Extraction!B631)</f>
        <v>118</v>
      </c>
      <c r="R631" s="12">
        <f>IF(Data_Extraction!C631="",Data_Extraction!$J631*(R$1),Data_Extraction!C631)</f>
        <v>97.52000000000001</v>
      </c>
      <c r="S631" s="12">
        <f>IF(Data_Extraction!D631="",Data_Extraction!$J631*(S$1),Data_Extraction!D631)</f>
        <v>110.24000000000001</v>
      </c>
      <c r="T631" s="12">
        <f>IF(Data_Extraction!E631="",Data_Extraction!$J631*(T$1),Data_Extraction!E631)</f>
        <v>100.69999999999999</v>
      </c>
      <c r="U631" s="12">
        <f>IF(Data_Extraction!F631="",Data_Extraction!$J631*(U$1),Data_Extraction!F631)</f>
        <v>103.88</v>
      </c>
      <c r="V631" s="12">
        <f>IF(Data_Extraction!G631="",Data_Extraction!$J631*(V$1),Data_Extraction!G631)</f>
        <v>96.460000000000008</v>
      </c>
      <c r="W631" s="12">
        <f>IF(Data_Extraction!H631="",Data_Extraction!$J631*(W$1),Data_Extraction!H631)</f>
        <v>113.42</v>
      </c>
      <c r="X631" s="12">
        <f>IF(Data_Extraction!I631="",Data_Extraction!$J631*(X$1),Data_Extraction!I631)</f>
        <v>94</v>
      </c>
      <c r="Y631" s="13">
        <f t="shared" si="54"/>
        <v>104.27749999999999</v>
      </c>
      <c r="Z631" s="17" t="str">
        <f t="shared" si="58"/>
        <v>Afternoon</v>
      </c>
      <c r="AA631" s="14" t="str">
        <f>VLOOKUP($N631,'HeartRate-2022-03-21-1647950188'!$C:$G,2,0)</f>
        <v>Hands on</v>
      </c>
      <c r="AB631" s="14" t="str">
        <f>VLOOKUP($N631,'HeartRate-2022-03-21-1647950188'!$C:$G,3,0)</f>
        <v>Off Campus</v>
      </c>
      <c r="AC631" s="14" t="str">
        <f>VLOOKUP($N631,'HeartRate-2022-03-21-1647950188'!$C:$G,4,0)</f>
        <v>Standing</v>
      </c>
      <c r="AD631" s="14" t="str">
        <f>VLOOKUP($N631,'HeartRate-2022-03-21-1647950188'!$C:$G,5,0)</f>
        <v>Technical Contexts</v>
      </c>
      <c r="AE631">
        <f t="shared" si="59"/>
        <v>0</v>
      </c>
      <c r="AF631" s="18">
        <v>44634</v>
      </c>
      <c r="AG631" s="19">
        <v>0.53401620370370373</v>
      </c>
    </row>
    <row r="632" spans="1:33" x14ac:dyDescent="0.3">
      <c r="A632" s="5">
        <v>44634.534155092595</v>
      </c>
      <c r="B632" t="str">
        <f>IFERROR(AVERAGEIFS('HeartRate-2022-03-21-1647950188'!$B:$B,'HeartRate-2022-03-21-1647950188'!$A:$A,Data_Extraction!B$2,'HeartRate-2022-03-21-1647950188'!$C:$C,Data_Extraction!$A632),"")</f>
        <v/>
      </c>
      <c r="C632">
        <f>IFERROR(AVERAGEIFS('HeartRate-2022-03-21-1647950188'!$B:$B,'HeartRate-2022-03-21-1647950188'!$A:$A,Data_Extraction!C$2,'HeartRate-2022-03-21-1647950188'!$C:$C,Data_Extraction!$A632),"")</f>
        <v>82</v>
      </c>
      <c r="D632" t="str">
        <f>IFERROR(AVERAGEIFS('HeartRate-2022-03-21-1647950188'!$B:$B,'HeartRate-2022-03-21-1647950188'!$A:$A,Data_Extraction!D$2,'HeartRate-2022-03-21-1647950188'!$C:$C,Data_Extraction!$A632),"")</f>
        <v/>
      </c>
      <c r="E632" t="str">
        <f>IFERROR(AVERAGEIFS('HeartRate-2022-03-21-1647950188'!$B:$B,'HeartRate-2022-03-21-1647950188'!$A:$A,Data_Extraction!E$2,'HeartRate-2022-03-21-1647950188'!$C:$C,Data_Extraction!$A632),"")</f>
        <v/>
      </c>
      <c r="F632" t="str">
        <f>IFERROR(AVERAGEIFS('HeartRate-2022-03-21-1647950188'!$B:$B,'HeartRate-2022-03-21-1647950188'!$A:$A,Data_Extraction!F$2,'HeartRate-2022-03-21-1647950188'!$C:$C,Data_Extraction!$A632),"")</f>
        <v/>
      </c>
      <c r="G632" t="str">
        <f>IFERROR(AVERAGEIFS('HeartRate-2022-03-21-1647950188'!$B:$B,'HeartRate-2022-03-21-1647950188'!$A:$A,Data_Extraction!G$2,'HeartRate-2022-03-21-1647950188'!$C:$C,Data_Extraction!$A632),"")</f>
        <v/>
      </c>
      <c r="H632" t="str">
        <f>IFERROR(AVERAGEIFS('HeartRate-2022-03-21-1647950188'!$B:$B,'HeartRate-2022-03-21-1647950188'!$A:$A,Data_Extraction!H$2,'HeartRate-2022-03-21-1647950188'!$C:$C,Data_Extraction!$A632),"")</f>
        <v/>
      </c>
      <c r="I632" t="str">
        <f>IFERROR(AVERAGEIFS('HeartRate-2022-03-21-1647950188'!$B:$B,'HeartRate-2022-03-21-1647950188'!$A:$A,Data_Extraction!I$2,'HeartRate-2022-03-21-1647950188'!$C:$C,Data_Extraction!$A632),"")</f>
        <v/>
      </c>
      <c r="J632" s="8">
        <f t="shared" si="55"/>
        <v>82</v>
      </c>
      <c r="N632" s="11">
        <f>Data_Extraction!A632</f>
        <v>44634.534155092595</v>
      </c>
      <c r="O632" s="15">
        <f t="shared" si="56"/>
        <v>44634</v>
      </c>
      <c r="P632" s="16">
        <f t="shared" si="57"/>
        <v>0.53415509259259253</v>
      </c>
      <c r="Q632" s="12">
        <f>IF(Data_Extraction!B632="",Data_Extraction!$J632*(Q$1),Data_Extraction!B632)</f>
        <v>73.8</v>
      </c>
      <c r="R632" s="12">
        <f>IF(Data_Extraction!C632="",Data_Extraction!$J632*(R$1),Data_Extraction!C632)</f>
        <v>82</v>
      </c>
      <c r="S632" s="12">
        <f>IF(Data_Extraction!D632="",Data_Extraction!$J632*(S$1),Data_Extraction!D632)</f>
        <v>85.28</v>
      </c>
      <c r="T632" s="12">
        <f>IF(Data_Extraction!E632="",Data_Extraction!$J632*(T$1),Data_Extraction!E632)</f>
        <v>77.899999999999991</v>
      </c>
      <c r="U632" s="12">
        <f>IF(Data_Extraction!F632="",Data_Extraction!$J632*(U$1),Data_Extraction!F632)</f>
        <v>80.36</v>
      </c>
      <c r="V632" s="12">
        <f>IF(Data_Extraction!G632="",Data_Extraction!$J632*(V$1),Data_Extraction!G632)</f>
        <v>74.62</v>
      </c>
      <c r="W632" s="12">
        <f>IF(Data_Extraction!H632="",Data_Extraction!$J632*(W$1),Data_Extraction!H632)</f>
        <v>87.740000000000009</v>
      </c>
      <c r="X632" s="12">
        <f>IF(Data_Extraction!I632="",Data_Extraction!$J632*(X$1),Data_Extraction!I632)</f>
        <v>79.539999999999992</v>
      </c>
      <c r="Y632" s="13">
        <f t="shared" si="54"/>
        <v>80.155000000000001</v>
      </c>
      <c r="Z632" s="17" t="str">
        <f t="shared" si="58"/>
        <v>Afternoon</v>
      </c>
      <c r="AA632" s="14" t="str">
        <f>VLOOKUP($N632,'HeartRate-2022-03-21-1647950188'!$C:$G,2,0)</f>
        <v>Hands on</v>
      </c>
      <c r="AB632" s="14" t="str">
        <f>VLOOKUP($N632,'HeartRate-2022-03-21-1647950188'!$C:$G,3,0)</f>
        <v>Off Campus</v>
      </c>
      <c r="AC632" s="14" t="str">
        <f>VLOOKUP($N632,'HeartRate-2022-03-21-1647950188'!$C:$G,4,0)</f>
        <v>Standing</v>
      </c>
      <c r="AD632" s="14" t="str">
        <f>VLOOKUP($N632,'HeartRate-2022-03-21-1647950188'!$C:$G,5,0)</f>
        <v>Technical Contexts</v>
      </c>
      <c r="AE632">
        <f t="shared" si="59"/>
        <v>0</v>
      </c>
      <c r="AF632" s="18">
        <v>44634</v>
      </c>
      <c r="AG632" s="19">
        <v>0.53415509259259253</v>
      </c>
    </row>
    <row r="633" spans="1:33" x14ac:dyDescent="0.3">
      <c r="A633" s="5">
        <v>44634.534710648149</v>
      </c>
      <c r="B633">
        <f>IFERROR(AVERAGEIFS('HeartRate-2022-03-21-1647950188'!$B:$B,'HeartRate-2022-03-21-1647950188'!$A:$A,Data_Extraction!B$2,'HeartRate-2022-03-21-1647950188'!$C:$C,Data_Extraction!$A633),"")</f>
        <v>120</v>
      </c>
      <c r="C633" t="str">
        <f>IFERROR(AVERAGEIFS('HeartRate-2022-03-21-1647950188'!$B:$B,'HeartRate-2022-03-21-1647950188'!$A:$A,Data_Extraction!C$2,'HeartRate-2022-03-21-1647950188'!$C:$C,Data_Extraction!$A633),"")</f>
        <v/>
      </c>
      <c r="D633" t="str">
        <f>IFERROR(AVERAGEIFS('HeartRate-2022-03-21-1647950188'!$B:$B,'HeartRate-2022-03-21-1647950188'!$A:$A,Data_Extraction!D$2,'HeartRate-2022-03-21-1647950188'!$C:$C,Data_Extraction!$A633),"")</f>
        <v/>
      </c>
      <c r="E633" t="str">
        <f>IFERROR(AVERAGEIFS('HeartRate-2022-03-21-1647950188'!$B:$B,'HeartRate-2022-03-21-1647950188'!$A:$A,Data_Extraction!E$2,'HeartRate-2022-03-21-1647950188'!$C:$C,Data_Extraction!$A633),"")</f>
        <v/>
      </c>
      <c r="F633" t="str">
        <f>IFERROR(AVERAGEIFS('HeartRate-2022-03-21-1647950188'!$B:$B,'HeartRate-2022-03-21-1647950188'!$A:$A,Data_Extraction!F$2,'HeartRate-2022-03-21-1647950188'!$C:$C,Data_Extraction!$A633),"")</f>
        <v/>
      </c>
      <c r="G633" t="str">
        <f>IFERROR(AVERAGEIFS('HeartRate-2022-03-21-1647950188'!$B:$B,'HeartRate-2022-03-21-1647950188'!$A:$A,Data_Extraction!G$2,'HeartRate-2022-03-21-1647950188'!$C:$C,Data_Extraction!$A633),"")</f>
        <v/>
      </c>
      <c r="H633" t="str">
        <f>IFERROR(AVERAGEIFS('HeartRate-2022-03-21-1647950188'!$B:$B,'HeartRate-2022-03-21-1647950188'!$A:$A,Data_Extraction!H$2,'HeartRate-2022-03-21-1647950188'!$C:$C,Data_Extraction!$A633),"")</f>
        <v/>
      </c>
      <c r="I633">
        <f>IFERROR(AVERAGEIFS('HeartRate-2022-03-21-1647950188'!$B:$B,'HeartRate-2022-03-21-1647950188'!$A:$A,Data_Extraction!I$2,'HeartRate-2022-03-21-1647950188'!$C:$C,Data_Extraction!$A633),"")</f>
        <v>90</v>
      </c>
      <c r="J633" s="8">
        <f t="shared" si="55"/>
        <v>105</v>
      </c>
      <c r="N633" s="11">
        <f>Data_Extraction!A633</f>
        <v>44634.534710648149</v>
      </c>
      <c r="O633" s="15">
        <f t="shared" si="56"/>
        <v>44634</v>
      </c>
      <c r="P633" s="16">
        <f t="shared" si="57"/>
        <v>0.53471064814814817</v>
      </c>
      <c r="Q633" s="12">
        <f>IF(Data_Extraction!B633="",Data_Extraction!$J633*(Q$1),Data_Extraction!B633)</f>
        <v>120</v>
      </c>
      <c r="R633" s="12">
        <f>IF(Data_Extraction!C633="",Data_Extraction!$J633*(R$1),Data_Extraction!C633)</f>
        <v>96.600000000000009</v>
      </c>
      <c r="S633" s="12">
        <f>IF(Data_Extraction!D633="",Data_Extraction!$J633*(S$1),Data_Extraction!D633)</f>
        <v>109.2</v>
      </c>
      <c r="T633" s="12">
        <f>IF(Data_Extraction!E633="",Data_Extraction!$J633*(T$1),Data_Extraction!E633)</f>
        <v>99.75</v>
      </c>
      <c r="U633" s="12">
        <f>IF(Data_Extraction!F633="",Data_Extraction!$J633*(U$1),Data_Extraction!F633)</f>
        <v>102.89999999999999</v>
      </c>
      <c r="V633" s="12">
        <f>IF(Data_Extraction!G633="",Data_Extraction!$J633*(V$1),Data_Extraction!G633)</f>
        <v>95.55</v>
      </c>
      <c r="W633" s="12">
        <f>IF(Data_Extraction!H633="",Data_Extraction!$J633*(W$1),Data_Extraction!H633)</f>
        <v>112.35000000000001</v>
      </c>
      <c r="X633" s="12">
        <f>IF(Data_Extraction!I633="",Data_Extraction!$J633*(X$1),Data_Extraction!I633)</f>
        <v>90</v>
      </c>
      <c r="Y633" s="13">
        <f t="shared" si="54"/>
        <v>103.29375</v>
      </c>
      <c r="Z633" s="17" t="str">
        <f t="shared" si="58"/>
        <v>Afternoon</v>
      </c>
      <c r="AA633" s="14" t="str">
        <f>VLOOKUP($N633,'HeartRate-2022-03-21-1647950188'!$C:$G,2,0)</f>
        <v>Hands on</v>
      </c>
      <c r="AB633" s="14" t="str">
        <f>VLOOKUP($N633,'HeartRate-2022-03-21-1647950188'!$C:$G,3,0)</f>
        <v>Off Campus</v>
      </c>
      <c r="AC633" s="14" t="str">
        <f>VLOOKUP($N633,'HeartRate-2022-03-21-1647950188'!$C:$G,4,0)</f>
        <v>Standing</v>
      </c>
      <c r="AD633" s="14" t="str">
        <f>VLOOKUP($N633,'HeartRate-2022-03-21-1647950188'!$C:$G,5,0)</f>
        <v>Technical Contexts</v>
      </c>
      <c r="AE633">
        <f t="shared" si="59"/>
        <v>0</v>
      </c>
      <c r="AF633" s="18">
        <v>44634</v>
      </c>
      <c r="AG633" s="19">
        <v>0.53471064814814817</v>
      </c>
    </row>
    <row r="634" spans="1:33" x14ac:dyDescent="0.3">
      <c r="A634" s="5">
        <v>44634.535405092596</v>
      </c>
      <c r="B634">
        <f>IFERROR(AVERAGEIFS('HeartRate-2022-03-21-1647950188'!$B:$B,'HeartRate-2022-03-21-1647950188'!$A:$A,Data_Extraction!B$2,'HeartRate-2022-03-21-1647950188'!$C:$C,Data_Extraction!$A634),"")</f>
        <v>122</v>
      </c>
      <c r="C634" t="str">
        <f>IFERROR(AVERAGEIFS('HeartRate-2022-03-21-1647950188'!$B:$B,'HeartRate-2022-03-21-1647950188'!$A:$A,Data_Extraction!C$2,'HeartRate-2022-03-21-1647950188'!$C:$C,Data_Extraction!$A634),"")</f>
        <v/>
      </c>
      <c r="D634" t="str">
        <f>IFERROR(AVERAGEIFS('HeartRate-2022-03-21-1647950188'!$B:$B,'HeartRate-2022-03-21-1647950188'!$A:$A,Data_Extraction!D$2,'HeartRate-2022-03-21-1647950188'!$C:$C,Data_Extraction!$A634),"")</f>
        <v/>
      </c>
      <c r="E634" t="str">
        <f>IFERROR(AVERAGEIFS('HeartRate-2022-03-21-1647950188'!$B:$B,'HeartRate-2022-03-21-1647950188'!$A:$A,Data_Extraction!E$2,'HeartRate-2022-03-21-1647950188'!$C:$C,Data_Extraction!$A634),"")</f>
        <v/>
      </c>
      <c r="F634" t="str">
        <f>IFERROR(AVERAGEIFS('HeartRate-2022-03-21-1647950188'!$B:$B,'HeartRate-2022-03-21-1647950188'!$A:$A,Data_Extraction!F$2,'HeartRate-2022-03-21-1647950188'!$C:$C,Data_Extraction!$A634),"")</f>
        <v/>
      </c>
      <c r="G634" t="str">
        <f>IFERROR(AVERAGEIFS('HeartRate-2022-03-21-1647950188'!$B:$B,'HeartRate-2022-03-21-1647950188'!$A:$A,Data_Extraction!G$2,'HeartRate-2022-03-21-1647950188'!$C:$C,Data_Extraction!$A634),"")</f>
        <v/>
      </c>
      <c r="H634" t="str">
        <f>IFERROR(AVERAGEIFS('HeartRate-2022-03-21-1647950188'!$B:$B,'HeartRate-2022-03-21-1647950188'!$A:$A,Data_Extraction!H$2,'HeartRate-2022-03-21-1647950188'!$C:$C,Data_Extraction!$A634),"")</f>
        <v/>
      </c>
      <c r="I634">
        <f>IFERROR(AVERAGEIFS('HeartRate-2022-03-21-1647950188'!$B:$B,'HeartRate-2022-03-21-1647950188'!$A:$A,Data_Extraction!I$2,'HeartRate-2022-03-21-1647950188'!$C:$C,Data_Extraction!$A634),"")</f>
        <v>108</v>
      </c>
      <c r="J634" s="8">
        <f t="shared" si="55"/>
        <v>115</v>
      </c>
      <c r="N634" s="11">
        <f>Data_Extraction!A634</f>
        <v>44634.535405092596</v>
      </c>
      <c r="O634" s="15">
        <f t="shared" si="56"/>
        <v>44634</v>
      </c>
      <c r="P634" s="16">
        <f t="shared" si="57"/>
        <v>0.53540509259259261</v>
      </c>
      <c r="Q634" s="12">
        <f>IF(Data_Extraction!B634="",Data_Extraction!$J634*(Q$1),Data_Extraction!B634)</f>
        <v>122</v>
      </c>
      <c r="R634" s="12">
        <f>IF(Data_Extraction!C634="",Data_Extraction!$J634*(R$1),Data_Extraction!C634)</f>
        <v>105.80000000000001</v>
      </c>
      <c r="S634" s="12">
        <f>IF(Data_Extraction!D634="",Data_Extraction!$J634*(S$1),Data_Extraction!D634)</f>
        <v>119.60000000000001</v>
      </c>
      <c r="T634" s="12">
        <f>IF(Data_Extraction!E634="",Data_Extraction!$J634*(T$1),Data_Extraction!E634)</f>
        <v>109.25</v>
      </c>
      <c r="U634" s="12">
        <f>IF(Data_Extraction!F634="",Data_Extraction!$J634*(U$1),Data_Extraction!F634)</f>
        <v>112.7</v>
      </c>
      <c r="V634" s="12">
        <f>IF(Data_Extraction!G634="",Data_Extraction!$J634*(V$1),Data_Extraction!G634)</f>
        <v>104.65</v>
      </c>
      <c r="W634" s="12">
        <f>IF(Data_Extraction!H634="",Data_Extraction!$J634*(W$1),Data_Extraction!H634)</f>
        <v>123.05000000000001</v>
      </c>
      <c r="X634" s="12">
        <f>IF(Data_Extraction!I634="",Data_Extraction!$J634*(X$1),Data_Extraction!I634)</f>
        <v>108</v>
      </c>
      <c r="Y634" s="13">
        <f t="shared" si="54"/>
        <v>113.13124999999999</v>
      </c>
      <c r="Z634" s="17" t="str">
        <f t="shared" si="58"/>
        <v>Afternoon</v>
      </c>
      <c r="AA634" s="14" t="str">
        <f>VLOOKUP($N634,'HeartRate-2022-03-21-1647950188'!$C:$G,2,0)</f>
        <v>Hands on</v>
      </c>
      <c r="AB634" s="14" t="str">
        <f>VLOOKUP($N634,'HeartRate-2022-03-21-1647950188'!$C:$G,3,0)</f>
        <v>Off Campus</v>
      </c>
      <c r="AC634" s="14" t="str">
        <f>VLOOKUP($N634,'HeartRate-2022-03-21-1647950188'!$C:$G,4,0)</f>
        <v>Standing</v>
      </c>
      <c r="AD634" s="14" t="str">
        <f>VLOOKUP($N634,'HeartRate-2022-03-21-1647950188'!$C:$G,5,0)</f>
        <v>Technical Contexts</v>
      </c>
      <c r="AE634">
        <f t="shared" si="59"/>
        <v>0</v>
      </c>
      <c r="AF634" s="18">
        <v>44634</v>
      </c>
      <c r="AG634" s="19">
        <v>0.53540509259259261</v>
      </c>
    </row>
    <row r="635" spans="1:33" x14ac:dyDescent="0.3">
      <c r="A635" s="5">
        <v>44634.535416666666</v>
      </c>
      <c r="B635" t="str">
        <f>IFERROR(AVERAGEIFS('HeartRate-2022-03-21-1647950188'!$B:$B,'HeartRate-2022-03-21-1647950188'!$A:$A,Data_Extraction!B$2,'HeartRate-2022-03-21-1647950188'!$C:$C,Data_Extraction!$A635),"")</f>
        <v/>
      </c>
      <c r="C635">
        <f>IFERROR(AVERAGEIFS('HeartRate-2022-03-21-1647950188'!$B:$B,'HeartRate-2022-03-21-1647950188'!$A:$A,Data_Extraction!C$2,'HeartRate-2022-03-21-1647950188'!$C:$C,Data_Extraction!$A635),"")</f>
        <v>94</v>
      </c>
      <c r="D635" t="str">
        <f>IFERROR(AVERAGEIFS('HeartRate-2022-03-21-1647950188'!$B:$B,'HeartRate-2022-03-21-1647950188'!$A:$A,Data_Extraction!D$2,'HeartRate-2022-03-21-1647950188'!$C:$C,Data_Extraction!$A635),"")</f>
        <v/>
      </c>
      <c r="E635" t="str">
        <f>IFERROR(AVERAGEIFS('HeartRate-2022-03-21-1647950188'!$B:$B,'HeartRate-2022-03-21-1647950188'!$A:$A,Data_Extraction!E$2,'HeartRate-2022-03-21-1647950188'!$C:$C,Data_Extraction!$A635),"")</f>
        <v/>
      </c>
      <c r="F635" t="str">
        <f>IFERROR(AVERAGEIFS('HeartRate-2022-03-21-1647950188'!$B:$B,'HeartRate-2022-03-21-1647950188'!$A:$A,Data_Extraction!F$2,'HeartRate-2022-03-21-1647950188'!$C:$C,Data_Extraction!$A635),"")</f>
        <v/>
      </c>
      <c r="G635">
        <f>IFERROR(AVERAGEIFS('HeartRate-2022-03-21-1647950188'!$B:$B,'HeartRate-2022-03-21-1647950188'!$A:$A,Data_Extraction!G$2,'HeartRate-2022-03-21-1647950188'!$C:$C,Data_Extraction!$A635),"")</f>
        <v>73</v>
      </c>
      <c r="H635">
        <f>IFERROR(AVERAGEIFS('HeartRate-2022-03-21-1647950188'!$B:$B,'HeartRate-2022-03-21-1647950188'!$A:$A,Data_Extraction!H$2,'HeartRate-2022-03-21-1647950188'!$C:$C,Data_Extraction!$A635),"")</f>
        <v>82</v>
      </c>
      <c r="I635" t="str">
        <f>IFERROR(AVERAGEIFS('HeartRate-2022-03-21-1647950188'!$B:$B,'HeartRate-2022-03-21-1647950188'!$A:$A,Data_Extraction!I$2,'HeartRate-2022-03-21-1647950188'!$C:$C,Data_Extraction!$A635),"")</f>
        <v/>
      </c>
      <c r="J635" s="8">
        <f t="shared" si="55"/>
        <v>83</v>
      </c>
      <c r="N635" s="11">
        <f>Data_Extraction!A635</f>
        <v>44634.535416666666</v>
      </c>
      <c r="O635" s="15">
        <f t="shared" si="56"/>
        <v>44634</v>
      </c>
      <c r="P635" s="16">
        <f t="shared" si="57"/>
        <v>0.53541666666666665</v>
      </c>
      <c r="Q635" s="12">
        <f>IF(Data_Extraction!B635="",Data_Extraction!$J635*(Q$1),Data_Extraction!B635)</f>
        <v>74.7</v>
      </c>
      <c r="R635" s="12">
        <f>IF(Data_Extraction!C635="",Data_Extraction!$J635*(R$1),Data_Extraction!C635)</f>
        <v>94</v>
      </c>
      <c r="S635" s="12">
        <f>IF(Data_Extraction!D635="",Data_Extraction!$J635*(S$1),Data_Extraction!D635)</f>
        <v>86.320000000000007</v>
      </c>
      <c r="T635" s="12">
        <f>IF(Data_Extraction!E635="",Data_Extraction!$J635*(T$1),Data_Extraction!E635)</f>
        <v>78.849999999999994</v>
      </c>
      <c r="U635" s="12">
        <f>IF(Data_Extraction!F635="",Data_Extraction!$J635*(U$1),Data_Extraction!F635)</f>
        <v>81.34</v>
      </c>
      <c r="V635" s="12">
        <f>IF(Data_Extraction!G635="",Data_Extraction!$J635*(V$1),Data_Extraction!G635)</f>
        <v>73</v>
      </c>
      <c r="W635" s="12">
        <f>IF(Data_Extraction!H635="",Data_Extraction!$J635*(W$1),Data_Extraction!H635)</f>
        <v>82</v>
      </c>
      <c r="X635" s="12">
        <f>IF(Data_Extraction!I635="",Data_Extraction!$J635*(X$1),Data_Extraction!I635)</f>
        <v>80.509999999999991</v>
      </c>
      <c r="Y635" s="13">
        <f t="shared" si="54"/>
        <v>81.34</v>
      </c>
      <c r="Z635" s="17" t="str">
        <f t="shared" si="58"/>
        <v>Afternoon</v>
      </c>
      <c r="AA635" s="14" t="str">
        <f>VLOOKUP($N635,'HeartRate-2022-03-21-1647950188'!$C:$G,2,0)</f>
        <v>Hands on</v>
      </c>
      <c r="AB635" s="14" t="str">
        <f>VLOOKUP($N635,'HeartRate-2022-03-21-1647950188'!$C:$G,3,0)</f>
        <v>Off Campus</v>
      </c>
      <c r="AC635" s="14" t="str">
        <f>VLOOKUP($N635,'HeartRate-2022-03-21-1647950188'!$C:$G,4,0)</f>
        <v>Standing</v>
      </c>
      <c r="AD635" s="14" t="str">
        <f>VLOOKUP($N635,'HeartRate-2022-03-21-1647950188'!$C:$G,5,0)</f>
        <v>Technical Contexts</v>
      </c>
      <c r="AE635">
        <f t="shared" si="59"/>
        <v>0</v>
      </c>
      <c r="AF635" s="18">
        <v>44634</v>
      </c>
      <c r="AG635" s="19">
        <v>0.53541666666666665</v>
      </c>
    </row>
    <row r="636" spans="1:33" x14ac:dyDescent="0.3">
      <c r="A636" s="5">
        <v>44634.536099537036</v>
      </c>
      <c r="B636">
        <f>IFERROR(AVERAGEIFS('HeartRate-2022-03-21-1647950188'!$B:$B,'HeartRate-2022-03-21-1647950188'!$A:$A,Data_Extraction!B$2,'HeartRate-2022-03-21-1647950188'!$C:$C,Data_Extraction!$A636),"")</f>
        <v>133</v>
      </c>
      <c r="C636" t="str">
        <f>IFERROR(AVERAGEIFS('HeartRate-2022-03-21-1647950188'!$B:$B,'HeartRate-2022-03-21-1647950188'!$A:$A,Data_Extraction!C$2,'HeartRate-2022-03-21-1647950188'!$C:$C,Data_Extraction!$A636),"")</f>
        <v/>
      </c>
      <c r="D636" t="str">
        <f>IFERROR(AVERAGEIFS('HeartRate-2022-03-21-1647950188'!$B:$B,'HeartRate-2022-03-21-1647950188'!$A:$A,Data_Extraction!D$2,'HeartRate-2022-03-21-1647950188'!$C:$C,Data_Extraction!$A636),"")</f>
        <v/>
      </c>
      <c r="E636" t="str">
        <f>IFERROR(AVERAGEIFS('HeartRate-2022-03-21-1647950188'!$B:$B,'HeartRate-2022-03-21-1647950188'!$A:$A,Data_Extraction!E$2,'HeartRate-2022-03-21-1647950188'!$C:$C,Data_Extraction!$A636),"")</f>
        <v/>
      </c>
      <c r="F636" t="str">
        <f>IFERROR(AVERAGEIFS('HeartRate-2022-03-21-1647950188'!$B:$B,'HeartRate-2022-03-21-1647950188'!$A:$A,Data_Extraction!F$2,'HeartRate-2022-03-21-1647950188'!$C:$C,Data_Extraction!$A636),"")</f>
        <v/>
      </c>
      <c r="G636" t="str">
        <f>IFERROR(AVERAGEIFS('HeartRate-2022-03-21-1647950188'!$B:$B,'HeartRate-2022-03-21-1647950188'!$A:$A,Data_Extraction!G$2,'HeartRate-2022-03-21-1647950188'!$C:$C,Data_Extraction!$A636),"")</f>
        <v/>
      </c>
      <c r="H636" t="str">
        <f>IFERROR(AVERAGEIFS('HeartRate-2022-03-21-1647950188'!$B:$B,'HeartRate-2022-03-21-1647950188'!$A:$A,Data_Extraction!H$2,'HeartRate-2022-03-21-1647950188'!$C:$C,Data_Extraction!$A636),"")</f>
        <v/>
      </c>
      <c r="I636">
        <f>IFERROR(AVERAGEIFS('HeartRate-2022-03-21-1647950188'!$B:$B,'HeartRate-2022-03-21-1647950188'!$A:$A,Data_Extraction!I$2,'HeartRate-2022-03-21-1647950188'!$C:$C,Data_Extraction!$A636),"")</f>
        <v>109</v>
      </c>
      <c r="J636" s="8">
        <f t="shared" si="55"/>
        <v>121</v>
      </c>
      <c r="N636" s="11">
        <f>Data_Extraction!A636</f>
        <v>44634.536099537036</v>
      </c>
      <c r="O636" s="15">
        <f t="shared" si="56"/>
        <v>44634</v>
      </c>
      <c r="P636" s="16">
        <f t="shared" si="57"/>
        <v>0.53609953703703705</v>
      </c>
      <c r="Q636" s="12">
        <f>IF(Data_Extraction!B636="",Data_Extraction!$J636*(Q$1),Data_Extraction!B636)</f>
        <v>133</v>
      </c>
      <c r="R636" s="12">
        <f>IF(Data_Extraction!C636="",Data_Extraction!$J636*(R$1),Data_Extraction!C636)</f>
        <v>111.32000000000001</v>
      </c>
      <c r="S636" s="12">
        <f>IF(Data_Extraction!D636="",Data_Extraction!$J636*(S$1),Data_Extraction!D636)</f>
        <v>125.84</v>
      </c>
      <c r="T636" s="12">
        <f>IF(Data_Extraction!E636="",Data_Extraction!$J636*(T$1),Data_Extraction!E636)</f>
        <v>114.94999999999999</v>
      </c>
      <c r="U636" s="12">
        <f>IF(Data_Extraction!F636="",Data_Extraction!$J636*(U$1),Data_Extraction!F636)</f>
        <v>118.58</v>
      </c>
      <c r="V636" s="12">
        <f>IF(Data_Extraction!G636="",Data_Extraction!$J636*(V$1),Data_Extraction!G636)</f>
        <v>110.11</v>
      </c>
      <c r="W636" s="12">
        <f>IF(Data_Extraction!H636="",Data_Extraction!$J636*(W$1),Data_Extraction!H636)</f>
        <v>129.47</v>
      </c>
      <c r="X636" s="12">
        <f>IF(Data_Extraction!I636="",Data_Extraction!$J636*(X$1),Data_Extraction!I636)</f>
        <v>109</v>
      </c>
      <c r="Y636" s="13">
        <f t="shared" si="54"/>
        <v>119.03375</v>
      </c>
      <c r="Z636" s="17" t="str">
        <f t="shared" si="58"/>
        <v>Afternoon</v>
      </c>
      <c r="AA636" s="14" t="str">
        <f>VLOOKUP($N636,'HeartRate-2022-03-21-1647950188'!$C:$G,2,0)</f>
        <v>Hands on</v>
      </c>
      <c r="AB636" s="14" t="str">
        <f>VLOOKUP($N636,'HeartRate-2022-03-21-1647950188'!$C:$G,3,0)</f>
        <v>Off Campus</v>
      </c>
      <c r="AC636" s="14" t="str">
        <f>VLOOKUP($N636,'HeartRate-2022-03-21-1647950188'!$C:$G,4,0)</f>
        <v>Standing</v>
      </c>
      <c r="AD636" s="14" t="str">
        <f>VLOOKUP($N636,'HeartRate-2022-03-21-1647950188'!$C:$G,5,0)</f>
        <v>Technical Contexts</v>
      </c>
      <c r="AE636">
        <f t="shared" si="59"/>
        <v>0</v>
      </c>
      <c r="AF636" s="18">
        <v>44634</v>
      </c>
      <c r="AG636" s="19">
        <v>0.53609953703703705</v>
      </c>
    </row>
    <row r="637" spans="1:33" x14ac:dyDescent="0.3">
      <c r="A637" s="5">
        <v>44634.536770833336</v>
      </c>
      <c r="B637" t="str">
        <f>IFERROR(AVERAGEIFS('HeartRate-2022-03-21-1647950188'!$B:$B,'HeartRate-2022-03-21-1647950188'!$A:$A,Data_Extraction!B$2,'HeartRate-2022-03-21-1647950188'!$C:$C,Data_Extraction!$A637),"")</f>
        <v/>
      </c>
      <c r="C637" t="str">
        <f>IFERROR(AVERAGEIFS('HeartRate-2022-03-21-1647950188'!$B:$B,'HeartRate-2022-03-21-1647950188'!$A:$A,Data_Extraction!C$2,'HeartRate-2022-03-21-1647950188'!$C:$C,Data_Extraction!$A637),"")</f>
        <v/>
      </c>
      <c r="D637" t="str">
        <f>IFERROR(AVERAGEIFS('HeartRate-2022-03-21-1647950188'!$B:$B,'HeartRate-2022-03-21-1647950188'!$A:$A,Data_Extraction!D$2,'HeartRate-2022-03-21-1647950188'!$C:$C,Data_Extraction!$A637),"")</f>
        <v/>
      </c>
      <c r="E637" t="str">
        <f>IFERROR(AVERAGEIFS('HeartRate-2022-03-21-1647950188'!$B:$B,'HeartRate-2022-03-21-1647950188'!$A:$A,Data_Extraction!E$2,'HeartRate-2022-03-21-1647950188'!$C:$C,Data_Extraction!$A637),"")</f>
        <v/>
      </c>
      <c r="F637" t="str">
        <f>IFERROR(AVERAGEIFS('HeartRate-2022-03-21-1647950188'!$B:$B,'HeartRate-2022-03-21-1647950188'!$A:$A,Data_Extraction!F$2,'HeartRate-2022-03-21-1647950188'!$C:$C,Data_Extraction!$A637),"")</f>
        <v/>
      </c>
      <c r="G637" t="str">
        <f>IFERROR(AVERAGEIFS('HeartRate-2022-03-21-1647950188'!$B:$B,'HeartRate-2022-03-21-1647950188'!$A:$A,Data_Extraction!G$2,'HeartRate-2022-03-21-1647950188'!$C:$C,Data_Extraction!$A637),"")</f>
        <v/>
      </c>
      <c r="H637" t="str">
        <f>IFERROR(AVERAGEIFS('HeartRate-2022-03-21-1647950188'!$B:$B,'HeartRate-2022-03-21-1647950188'!$A:$A,Data_Extraction!H$2,'HeartRate-2022-03-21-1647950188'!$C:$C,Data_Extraction!$A637),"")</f>
        <v/>
      </c>
      <c r="I637">
        <f>IFERROR(AVERAGEIFS('HeartRate-2022-03-21-1647950188'!$B:$B,'HeartRate-2022-03-21-1647950188'!$A:$A,Data_Extraction!I$2,'HeartRate-2022-03-21-1647950188'!$C:$C,Data_Extraction!$A637),"")</f>
        <v>111</v>
      </c>
      <c r="J637" s="8">
        <f t="shared" si="55"/>
        <v>111</v>
      </c>
      <c r="N637" s="11">
        <f>Data_Extraction!A637</f>
        <v>44634.536770833336</v>
      </c>
      <c r="O637" s="15">
        <f t="shared" si="56"/>
        <v>44634</v>
      </c>
      <c r="P637" s="16">
        <f t="shared" si="57"/>
        <v>0.53677083333333331</v>
      </c>
      <c r="Q637" s="12">
        <f>IF(Data_Extraction!B637="",Data_Extraction!$J637*(Q$1),Data_Extraction!B637)</f>
        <v>99.9</v>
      </c>
      <c r="R637" s="12">
        <f>IF(Data_Extraction!C637="",Data_Extraction!$J637*(R$1),Data_Extraction!C637)</f>
        <v>102.12</v>
      </c>
      <c r="S637" s="12">
        <f>IF(Data_Extraction!D637="",Data_Extraction!$J637*(S$1),Data_Extraction!D637)</f>
        <v>115.44</v>
      </c>
      <c r="T637" s="12">
        <f>IF(Data_Extraction!E637="",Data_Extraction!$J637*(T$1),Data_Extraction!E637)</f>
        <v>105.44999999999999</v>
      </c>
      <c r="U637" s="12">
        <f>IF(Data_Extraction!F637="",Data_Extraction!$J637*(U$1),Data_Extraction!F637)</f>
        <v>108.78</v>
      </c>
      <c r="V637" s="12">
        <f>IF(Data_Extraction!G637="",Data_Extraction!$J637*(V$1),Data_Extraction!G637)</f>
        <v>101.01</v>
      </c>
      <c r="W637" s="12">
        <f>IF(Data_Extraction!H637="",Data_Extraction!$J637*(W$1),Data_Extraction!H637)</f>
        <v>118.77000000000001</v>
      </c>
      <c r="X637" s="12">
        <f>IF(Data_Extraction!I637="",Data_Extraction!$J637*(X$1),Data_Extraction!I637)</f>
        <v>111</v>
      </c>
      <c r="Y637" s="13">
        <f t="shared" si="54"/>
        <v>107.80875</v>
      </c>
      <c r="Z637" s="17" t="str">
        <f t="shared" si="58"/>
        <v>Afternoon</v>
      </c>
      <c r="AA637" s="14" t="str">
        <f>VLOOKUP($N637,'HeartRate-2022-03-21-1647950188'!$C:$G,2,0)</f>
        <v>Hands on</v>
      </c>
      <c r="AB637" s="14" t="str">
        <f>VLOOKUP($N637,'HeartRate-2022-03-21-1647950188'!$C:$G,3,0)</f>
        <v>Off Campus</v>
      </c>
      <c r="AC637" s="14" t="str">
        <f>VLOOKUP($N637,'HeartRate-2022-03-21-1647950188'!$C:$G,4,0)</f>
        <v>Standing</v>
      </c>
      <c r="AD637" s="14" t="str">
        <f>VLOOKUP($N637,'HeartRate-2022-03-21-1647950188'!$C:$G,5,0)</f>
        <v>Technical Contexts</v>
      </c>
      <c r="AE637">
        <f t="shared" si="59"/>
        <v>0</v>
      </c>
      <c r="AF637" s="18">
        <v>44634</v>
      </c>
      <c r="AG637" s="19">
        <v>0.53677083333333331</v>
      </c>
    </row>
    <row r="638" spans="1:33" x14ac:dyDescent="0.3">
      <c r="A638" s="5">
        <v>44634.536793981482</v>
      </c>
      <c r="B638">
        <f>IFERROR(AVERAGEIFS('HeartRate-2022-03-21-1647950188'!$B:$B,'HeartRate-2022-03-21-1647950188'!$A:$A,Data_Extraction!B$2,'HeartRate-2022-03-21-1647950188'!$C:$C,Data_Extraction!$A638),"")</f>
        <v>107</v>
      </c>
      <c r="C638" t="str">
        <f>IFERROR(AVERAGEIFS('HeartRate-2022-03-21-1647950188'!$B:$B,'HeartRate-2022-03-21-1647950188'!$A:$A,Data_Extraction!C$2,'HeartRate-2022-03-21-1647950188'!$C:$C,Data_Extraction!$A638),"")</f>
        <v/>
      </c>
      <c r="D638" t="str">
        <f>IFERROR(AVERAGEIFS('HeartRate-2022-03-21-1647950188'!$B:$B,'HeartRate-2022-03-21-1647950188'!$A:$A,Data_Extraction!D$2,'HeartRate-2022-03-21-1647950188'!$C:$C,Data_Extraction!$A638),"")</f>
        <v/>
      </c>
      <c r="E638" t="str">
        <f>IFERROR(AVERAGEIFS('HeartRate-2022-03-21-1647950188'!$B:$B,'HeartRate-2022-03-21-1647950188'!$A:$A,Data_Extraction!E$2,'HeartRate-2022-03-21-1647950188'!$C:$C,Data_Extraction!$A638),"")</f>
        <v/>
      </c>
      <c r="F638" t="str">
        <f>IFERROR(AVERAGEIFS('HeartRate-2022-03-21-1647950188'!$B:$B,'HeartRate-2022-03-21-1647950188'!$A:$A,Data_Extraction!F$2,'HeartRate-2022-03-21-1647950188'!$C:$C,Data_Extraction!$A638),"")</f>
        <v/>
      </c>
      <c r="G638" t="str">
        <f>IFERROR(AVERAGEIFS('HeartRate-2022-03-21-1647950188'!$B:$B,'HeartRate-2022-03-21-1647950188'!$A:$A,Data_Extraction!G$2,'HeartRate-2022-03-21-1647950188'!$C:$C,Data_Extraction!$A638),"")</f>
        <v/>
      </c>
      <c r="H638" t="str">
        <f>IFERROR(AVERAGEIFS('HeartRate-2022-03-21-1647950188'!$B:$B,'HeartRate-2022-03-21-1647950188'!$A:$A,Data_Extraction!H$2,'HeartRate-2022-03-21-1647950188'!$C:$C,Data_Extraction!$A638),"")</f>
        <v/>
      </c>
      <c r="I638" t="str">
        <f>IFERROR(AVERAGEIFS('HeartRate-2022-03-21-1647950188'!$B:$B,'HeartRate-2022-03-21-1647950188'!$A:$A,Data_Extraction!I$2,'HeartRate-2022-03-21-1647950188'!$C:$C,Data_Extraction!$A638),"")</f>
        <v/>
      </c>
      <c r="J638" s="8">
        <f t="shared" si="55"/>
        <v>107</v>
      </c>
      <c r="N638" s="11">
        <f>Data_Extraction!A638</f>
        <v>44634.536793981482</v>
      </c>
      <c r="O638" s="15">
        <f t="shared" si="56"/>
        <v>44634</v>
      </c>
      <c r="P638" s="16">
        <f t="shared" si="57"/>
        <v>0.5367939814814815</v>
      </c>
      <c r="Q638" s="12">
        <f>IF(Data_Extraction!B638="",Data_Extraction!$J638*(Q$1),Data_Extraction!B638)</f>
        <v>107</v>
      </c>
      <c r="R638" s="12">
        <f>IF(Data_Extraction!C638="",Data_Extraction!$J638*(R$1),Data_Extraction!C638)</f>
        <v>98.44</v>
      </c>
      <c r="S638" s="12">
        <f>IF(Data_Extraction!D638="",Data_Extraction!$J638*(S$1),Data_Extraction!D638)</f>
        <v>111.28</v>
      </c>
      <c r="T638" s="12">
        <f>IF(Data_Extraction!E638="",Data_Extraction!$J638*(T$1),Data_Extraction!E638)</f>
        <v>101.64999999999999</v>
      </c>
      <c r="U638" s="12">
        <f>IF(Data_Extraction!F638="",Data_Extraction!$J638*(U$1),Data_Extraction!F638)</f>
        <v>104.86</v>
      </c>
      <c r="V638" s="12">
        <f>IF(Data_Extraction!G638="",Data_Extraction!$J638*(V$1),Data_Extraction!G638)</f>
        <v>97.37</v>
      </c>
      <c r="W638" s="12">
        <f>IF(Data_Extraction!H638="",Data_Extraction!$J638*(W$1),Data_Extraction!H638)</f>
        <v>114.49000000000001</v>
      </c>
      <c r="X638" s="12">
        <f>IF(Data_Extraction!I638="",Data_Extraction!$J638*(X$1),Data_Extraction!I638)</f>
        <v>103.78999999999999</v>
      </c>
      <c r="Y638" s="13">
        <f t="shared" si="54"/>
        <v>104.86</v>
      </c>
      <c r="Z638" s="17" t="str">
        <f t="shared" si="58"/>
        <v>Afternoon</v>
      </c>
      <c r="AA638" s="14" t="str">
        <f>VLOOKUP($N638,'HeartRate-2022-03-21-1647950188'!$C:$G,2,0)</f>
        <v>Hands on</v>
      </c>
      <c r="AB638" s="14" t="str">
        <f>VLOOKUP($N638,'HeartRate-2022-03-21-1647950188'!$C:$G,3,0)</f>
        <v>Off Campus</v>
      </c>
      <c r="AC638" s="14" t="str">
        <f>VLOOKUP($N638,'HeartRate-2022-03-21-1647950188'!$C:$G,4,0)</f>
        <v>Standing</v>
      </c>
      <c r="AD638" s="14" t="str">
        <f>VLOOKUP($N638,'HeartRate-2022-03-21-1647950188'!$C:$G,5,0)</f>
        <v>Technical Contexts</v>
      </c>
      <c r="AE638">
        <f t="shared" si="59"/>
        <v>0</v>
      </c>
      <c r="AF638" s="18">
        <v>44634</v>
      </c>
      <c r="AG638" s="19">
        <v>0.5367939814814815</v>
      </c>
    </row>
    <row r="639" spans="1:33" x14ac:dyDescent="0.3">
      <c r="A639" s="5">
        <v>44634.537488425929</v>
      </c>
      <c r="B639">
        <f>IFERROR(AVERAGEIFS('HeartRate-2022-03-21-1647950188'!$B:$B,'HeartRate-2022-03-21-1647950188'!$A:$A,Data_Extraction!B$2,'HeartRate-2022-03-21-1647950188'!$C:$C,Data_Extraction!$A639),"")</f>
        <v>94</v>
      </c>
      <c r="C639" t="str">
        <f>IFERROR(AVERAGEIFS('HeartRate-2022-03-21-1647950188'!$B:$B,'HeartRate-2022-03-21-1647950188'!$A:$A,Data_Extraction!C$2,'HeartRate-2022-03-21-1647950188'!$C:$C,Data_Extraction!$A639),"")</f>
        <v/>
      </c>
      <c r="D639" t="str">
        <f>IFERROR(AVERAGEIFS('HeartRate-2022-03-21-1647950188'!$B:$B,'HeartRate-2022-03-21-1647950188'!$A:$A,Data_Extraction!D$2,'HeartRate-2022-03-21-1647950188'!$C:$C,Data_Extraction!$A639),"")</f>
        <v/>
      </c>
      <c r="E639" t="str">
        <f>IFERROR(AVERAGEIFS('HeartRate-2022-03-21-1647950188'!$B:$B,'HeartRate-2022-03-21-1647950188'!$A:$A,Data_Extraction!E$2,'HeartRate-2022-03-21-1647950188'!$C:$C,Data_Extraction!$A639),"")</f>
        <v/>
      </c>
      <c r="F639" t="str">
        <f>IFERROR(AVERAGEIFS('HeartRate-2022-03-21-1647950188'!$B:$B,'HeartRate-2022-03-21-1647950188'!$A:$A,Data_Extraction!F$2,'HeartRate-2022-03-21-1647950188'!$C:$C,Data_Extraction!$A639),"")</f>
        <v/>
      </c>
      <c r="G639" t="str">
        <f>IFERROR(AVERAGEIFS('HeartRate-2022-03-21-1647950188'!$B:$B,'HeartRate-2022-03-21-1647950188'!$A:$A,Data_Extraction!G$2,'HeartRate-2022-03-21-1647950188'!$C:$C,Data_Extraction!$A639),"")</f>
        <v/>
      </c>
      <c r="H639" t="str">
        <f>IFERROR(AVERAGEIFS('HeartRate-2022-03-21-1647950188'!$B:$B,'HeartRate-2022-03-21-1647950188'!$A:$A,Data_Extraction!H$2,'HeartRate-2022-03-21-1647950188'!$C:$C,Data_Extraction!$A639),"")</f>
        <v/>
      </c>
      <c r="I639">
        <f>IFERROR(AVERAGEIFS('HeartRate-2022-03-21-1647950188'!$B:$B,'HeartRate-2022-03-21-1647950188'!$A:$A,Data_Extraction!I$2,'HeartRate-2022-03-21-1647950188'!$C:$C,Data_Extraction!$A639),"")</f>
        <v>103</v>
      </c>
      <c r="J639" s="8">
        <f t="shared" si="55"/>
        <v>98.5</v>
      </c>
      <c r="N639" s="11">
        <f>Data_Extraction!A639</f>
        <v>44634.537488425929</v>
      </c>
      <c r="O639" s="15">
        <f t="shared" si="56"/>
        <v>44634</v>
      </c>
      <c r="P639" s="16">
        <f t="shared" si="57"/>
        <v>0.53748842592592594</v>
      </c>
      <c r="Q639" s="12">
        <f>IF(Data_Extraction!B639="",Data_Extraction!$J639*(Q$1),Data_Extraction!B639)</f>
        <v>94</v>
      </c>
      <c r="R639" s="12">
        <f>IF(Data_Extraction!C639="",Data_Extraction!$J639*(R$1),Data_Extraction!C639)</f>
        <v>90.62</v>
      </c>
      <c r="S639" s="12">
        <f>IF(Data_Extraction!D639="",Data_Extraction!$J639*(S$1),Data_Extraction!D639)</f>
        <v>102.44</v>
      </c>
      <c r="T639" s="12">
        <f>IF(Data_Extraction!E639="",Data_Extraction!$J639*(T$1),Data_Extraction!E639)</f>
        <v>93.574999999999989</v>
      </c>
      <c r="U639" s="12">
        <f>IF(Data_Extraction!F639="",Data_Extraction!$J639*(U$1),Data_Extraction!F639)</f>
        <v>96.53</v>
      </c>
      <c r="V639" s="12">
        <f>IF(Data_Extraction!G639="",Data_Extraction!$J639*(V$1),Data_Extraction!G639)</f>
        <v>89.635000000000005</v>
      </c>
      <c r="W639" s="12">
        <f>IF(Data_Extraction!H639="",Data_Extraction!$J639*(W$1),Data_Extraction!H639)</f>
        <v>105.39500000000001</v>
      </c>
      <c r="X639" s="12">
        <f>IF(Data_Extraction!I639="",Data_Extraction!$J639*(X$1),Data_Extraction!I639)</f>
        <v>103</v>
      </c>
      <c r="Y639" s="13">
        <f t="shared" si="54"/>
        <v>96.899374999999992</v>
      </c>
      <c r="Z639" s="17" t="str">
        <f t="shared" si="58"/>
        <v>Afternoon</v>
      </c>
      <c r="AA639" s="14" t="str">
        <f>VLOOKUP($N639,'HeartRate-2022-03-21-1647950188'!$C:$G,2,0)</f>
        <v>Hands on</v>
      </c>
      <c r="AB639" s="14" t="str">
        <f>VLOOKUP($N639,'HeartRate-2022-03-21-1647950188'!$C:$G,3,0)</f>
        <v>Off Campus</v>
      </c>
      <c r="AC639" s="14" t="str">
        <f>VLOOKUP($N639,'HeartRate-2022-03-21-1647950188'!$C:$G,4,0)</f>
        <v>Standing</v>
      </c>
      <c r="AD639" s="14" t="str">
        <f>VLOOKUP($N639,'HeartRate-2022-03-21-1647950188'!$C:$G,5,0)</f>
        <v>Technical Contexts</v>
      </c>
      <c r="AE639">
        <f t="shared" si="59"/>
        <v>0</v>
      </c>
      <c r="AF639" s="18">
        <v>44634</v>
      </c>
      <c r="AG639" s="19">
        <v>0.53748842592592594</v>
      </c>
    </row>
    <row r="640" spans="1:33" x14ac:dyDescent="0.3">
      <c r="A640" s="5">
        <v>44634.53769675926</v>
      </c>
      <c r="B640" t="str">
        <f>IFERROR(AVERAGEIFS('HeartRate-2022-03-21-1647950188'!$B:$B,'HeartRate-2022-03-21-1647950188'!$A:$A,Data_Extraction!B$2,'HeartRate-2022-03-21-1647950188'!$C:$C,Data_Extraction!$A640),"")</f>
        <v/>
      </c>
      <c r="C640" t="str">
        <f>IFERROR(AVERAGEIFS('HeartRate-2022-03-21-1647950188'!$B:$B,'HeartRate-2022-03-21-1647950188'!$A:$A,Data_Extraction!C$2,'HeartRate-2022-03-21-1647950188'!$C:$C,Data_Extraction!$A640),"")</f>
        <v/>
      </c>
      <c r="D640" t="str">
        <f>IFERROR(AVERAGEIFS('HeartRate-2022-03-21-1647950188'!$B:$B,'HeartRate-2022-03-21-1647950188'!$A:$A,Data_Extraction!D$2,'HeartRate-2022-03-21-1647950188'!$C:$C,Data_Extraction!$A640),"")</f>
        <v/>
      </c>
      <c r="E640" t="str">
        <f>IFERROR(AVERAGEIFS('HeartRate-2022-03-21-1647950188'!$B:$B,'HeartRate-2022-03-21-1647950188'!$A:$A,Data_Extraction!E$2,'HeartRate-2022-03-21-1647950188'!$C:$C,Data_Extraction!$A640),"")</f>
        <v/>
      </c>
      <c r="F640" t="str">
        <f>IFERROR(AVERAGEIFS('HeartRate-2022-03-21-1647950188'!$B:$B,'HeartRate-2022-03-21-1647950188'!$A:$A,Data_Extraction!F$2,'HeartRate-2022-03-21-1647950188'!$C:$C,Data_Extraction!$A640),"")</f>
        <v/>
      </c>
      <c r="G640" t="str">
        <f>IFERROR(AVERAGEIFS('HeartRate-2022-03-21-1647950188'!$B:$B,'HeartRate-2022-03-21-1647950188'!$A:$A,Data_Extraction!G$2,'HeartRate-2022-03-21-1647950188'!$C:$C,Data_Extraction!$A640),"")</f>
        <v/>
      </c>
      <c r="H640">
        <f>IFERROR(AVERAGEIFS('HeartRate-2022-03-21-1647950188'!$B:$B,'HeartRate-2022-03-21-1647950188'!$A:$A,Data_Extraction!H$2,'HeartRate-2022-03-21-1647950188'!$C:$C,Data_Extraction!$A640),"")</f>
        <v>82</v>
      </c>
      <c r="I640" t="str">
        <f>IFERROR(AVERAGEIFS('HeartRate-2022-03-21-1647950188'!$B:$B,'HeartRate-2022-03-21-1647950188'!$A:$A,Data_Extraction!I$2,'HeartRate-2022-03-21-1647950188'!$C:$C,Data_Extraction!$A640),"")</f>
        <v/>
      </c>
      <c r="J640" s="8">
        <f t="shared" si="55"/>
        <v>82</v>
      </c>
      <c r="N640" s="11">
        <f>Data_Extraction!A640</f>
        <v>44634.53769675926</v>
      </c>
      <c r="O640" s="15">
        <f t="shared" si="56"/>
        <v>44634</v>
      </c>
      <c r="P640" s="16">
        <f t="shared" si="57"/>
        <v>0.5376967592592593</v>
      </c>
      <c r="Q640" s="12">
        <f>IF(Data_Extraction!B640="",Data_Extraction!$J640*(Q$1),Data_Extraction!B640)</f>
        <v>73.8</v>
      </c>
      <c r="R640" s="12">
        <f>IF(Data_Extraction!C640="",Data_Extraction!$J640*(R$1),Data_Extraction!C640)</f>
        <v>75.44</v>
      </c>
      <c r="S640" s="12">
        <f>IF(Data_Extraction!D640="",Data_Extraction!$J640*(S$1),Data_Extraction!D640)</f>
        <v>85.28</v>
      </c>
      <c r="T640" s="12">
        <f>IF(Data_Extraction!E640="",Data_Extraction!$J640*(T$1),Data_Extraction!E640)</f>
        <v>77.899999999999991</v>
      </c>
      <c r="U640" s="12">
        <f>IF(Data_Extraction!F640="",Data_Extraction!$J640*(U$1),Data_Extraction!F640)</f>
        <v>80.36</v>
      </c>
      <c r="V640" s="12">
        <f>IF(Data_Extraction!G640="",Data_Extraction!$J640*(V$1),Data_Extraction!G640)</f>
        <v>74.62</v>
      </c>
      <c r="W640" s="12">
        <f>IF(Data_Extraction!H640="",Data_Extraction!$J640*(W$1),Data_Extraction!H640)</f>
        <v>82</v>
      </c>
      <c r="X640" s="12">
        <f>IF(Data_Extraction!I640="",Data_Extraction!$J640*(X$1),Data_Extraction!I640)</f>
        <v>79.539999999999992</v>
      </c>
      <c r="Y640" s="13">
        <f t="shared" si="54"/>
        <v>78.617500000000007</v>
      </c>
      <c r="Z640" s="17" t="str">
        <f t="shared" si="58"/>
        <v>Afternoon</v>
      </c>
      <c r="AA640" s="14" t="str">
        <f>VLOOKUP($N640,'HeartRate-2022-03-21-1647950188'!$C:$G,2,0)</f>
        <v>Hands on</v>
      </c>
      <c r="AB640" s="14" t="str">
        <f>VLOOKUP($N640,'HeartRate-2022-03-21-1647950188'!$C:$G,3,0)</f>
        <v>Off Campus</v>
      </c>
      <c r="AC640" s="14" t="str">
        <f>VLOOKUP($N640,'HeartRate-2022-03-21-1647950188'!$C:$G,4,0)</f>
        <v>Standing</v>
      </c>
      <c r="AD640" s="14" t="str">
        <f>VLOOKUP($N640,'HeartRate-2022-03-21-1647950188'!$C:$G,5,0)</f>
        <v>Technical Contexts</v>
      </c>
      <c r="AE640">
        <f t="shared" si="59"/>
        <v>0</v>
      </c>
      <c r="AF640" s="18">
        <v>44634</v>
      </c>
      <c r="AG640" s="19">
        <v>0.5376967592592593</v>
      </c>
    </row>
    <row r="641" spans="1:33" x14ac:dyDescent="0.3">
      <c r="A641" s="5">
        <v>44634.538182870368</v>
      </c>
      <c r="B641">
        <f>IFERROR(AVERAGEIFS('HeartRate-2022-03-21-1647950188'!$B:$B,'HeartRate-2022-03-21-1647950188'!$A:$A,Data_Extraction!B$2,'HeartRate-2022-03-21-1647950188'!$C:$C,Data_Extraction!$A641),"")</f>
        <v>100</v>
      </c>
      <c r="C641" t="str">
        <f>IFERROR(AVERAGEIFS('HeartRate-2022-03-21-1647950188'!$B:$B,'HeartRate-2022-03-21-1647950188'!$A:$A,Data_Extraction!C$2,'HeartRate-2022-03-21-1647950188'!$C:$C,Data_Extraction!$A641),"")</f>
        <v/>
      </c>
      <c r="D641" t="str">
        <f>IFERROR(AVERAGEIFS('HeartRate-2022-03-21-1647950188'!$B:$B,'HeartRate-2022-03-21-1647950188'!$A:$A,Data_Extraction!D$2,'HeartRate-2022-03-21-1647950188'!$C:$C,Data_Extraction!$A641),"")</f>
        <v/>
      </c>
      <c r="E641" t="str">
        <f>IFERROR(AVERAGEIFS('HeartRate-2022-03-21-1647950188'!$B:$B,'HeartRate-2022-03-21-1647950188'!$A:$A,Data_Extraction!E$2,'HeartRate-2022-03-21-1647950188'!$C:$C,Data_Extraction!$A641),"")</f>
        <v/>
      </c>
      <c r="F641" t="str">
        <f>IFERROR(AVERAGEIFS('HeartRate-2022-03-21-1647950188'!$B:$B,'HeartRate-2022-03-21-1647950188'!$A:$A,Data_Extraction!F$2,'HeartRate-2022-03-21-1647950188'!$C:$C,Data_Extraction!$A641),"")</f>
        <v/>
      </c>
      <c r="G641" t="str">
        <f>IFERROR(AVERAGEIFS('HeartRate-2022-03-21-1647950188'!$B:$B,'HeartRate-2022-03-21-1647950188'!$A:$A,Data_Extraction!G$2,'HeartRate-2022-03-21-1647950188'!$C:$C,Data_Extraction!$A641),"")</f>
        <v/>
      </c>
      <c r="H641" t="str">
        <f>IFERROR(AVERAGEIFS('HeartRate-2022-03-21-1647950188'!$B:$B,'HeartRate-2022-03-21-1647950188'!$A:$A,Data_Extraction!H$2,'HeartRate-2022-03-21-1647950188'!$C:$C,Data_Extraction!$A641),"")</f>
        <v/>
      </c>
      <c r="I641">
        <f>IFERROR(AVERAGEIFS('HeartRate-2022-03-21-1647950188'!$B:$B,'HeartRate-2022-03-21-1647950188'!$A:$A,Data_Extraction!I$2,'HeartRate-2022-03-21-1647950188'!$C:$C,Data_Extraction!$A641),"")</f>
        <v>91</v>
      </c>
      <c r="J641" s="8">
        <f t="shared" si="55"/>
        <v>95.5</v>
      </c>
      <c r="N641" s="11">
        <f>Data_Extraction!A641</f>
        <v>44634.538182870368</v>
      </c>
      <c r="O641" s="15">
        <f t="shared" si="56"/>
        <v>44634</v>
      </c>
      <c r="P641" s="16">
        <f t="shared" si="57"/>
        <v>0.53818287037037038</v>
      </c>
      <c r="Q641" s="12">
        <f>IF(Data_Extraction!B641="",Data_Extraction!$J641*(Q$1),Data_Extraction!B641)</f>
        <v>100</v>
      </c>
      <c r="R641" s="12">
        <f>IF(Data_Extraction!C641="",Data_Extraction!$J641*(R$1),Data_Extraction!C641)</f>
        <v>87.86</v>
      </c>
      <c r="S641" s="12">
        <f>IF(Data_Extraction!D641="",Data_Extraction!$J641*(S$1),Data_Extraction!D641)</f>
        <v>99.320000000000007</v>
      </c>
      <c r="T641" s="12">
        <f>IF(Data_Extraction!E641="",Data_Extraction!$J641*(T$1),Data_Extraction!E641)</f>
        <v>90.724999999999994</v>
      </c>
      <c r="U641" s="12">
        <f>IF(Data_Extraction!F641="",Data_Extraction!$J641*(U$1),Data_Extraction!F641)</f>
        <v>93.59</v>
      </c>
      <c r="V641" s="12">
        <f>IF(Data_Extraction!G641="",Data_Extraction!$J641*(V$1),Data_Extraction!G641)</f>
        <v>86.905000000000001</v>
      </c>
      <c r="W641" s="12">
        <f>IF(Data_Extraction!H641="",Data_Extraction!$J641*(W$1),Data_Extraction!H641)</f>
        <v>102.185</v>
      </c>
      <c r="X641" s="12">
        <f>IF(Data_Extraction!I641="",Data_Extraction!$J641*(X$1),Data_Extraction!I641)</f>
        <v>91</v>
      </c>
      <c r="Y641" s="13">
        <f t="shared" si="54"/>
        <v>93.948125000000005</v>
      </c>
      <c r="Z641" s="17" t="str">
        <f t="shared" si="58"/>
        <v>Afternoon</v>
      </c>
      <c r="AA641" s="14" t="str">
        <f>VLOOKUP($N641,'HeartRate-2022-03-21-1647950188'!$C:$G,2,0)</f>
        <v>Hands on</v>
      </c>
      <c r="AB641" s="14" t="str">
        <f>VLOOKUP($N641,'HeartRate-2022-03-21-1647950188'!$C:$G,3,0)</f>
        <v>Off Campus</v>
      </c>
      <c r="AC641" s="14" t="str">
        <f>VLOOKUP($N641,'HeartRate-2022-03-21-1647950188'!$C:$G,4,0)</f>
        <v>Standing</v>
      </c>
      <c r="AD641" s="14" t="str">
        <f>VLOOKUP($N641,'HeartRate-2022-03-21-1647950188'!$C:$G,5,0)</f>
        <v>Technical Contexts</v>
      </c>
      <c r="AE641">
        <f t="shared" si="59"/>
        <v>0</v>
      </c>
      <c r="AF641" s="18">
        <v>44634</v>
      </c>
      <c r="AG641" s="19">
        <v>0.53818287037037038</v>
      </c>
    </row>
    <row r="642" spans="1:33" x14ac:dyDescent="0.3">
      <c r="A642" s="5">
        <v>44634.538877314815</v>
      </c>
      <c r="B642">
        <f>IFERROR(AVERAGEIFS('HeartRate-2022-03-21-1647950188'!$B:$B,'HeartRate-2022-03-21-1647950188'!$A:$A,Data_Extraction!B$2,'HeartRate-2022-03-21-1647950188'!$C:$C,Data_Extraction!$A642),"")</f>
        <v>99</v>
      </c>
      <c r="C642" t="str">
        <f>IFERROR(AVERAGEIFS('HeartRate-2022-03-21-1647950188'!$B:$B,'HeartRate-2022-03-21-1647950188'!$A:$A,Data_Extraction!C$2,'HeartRate-2022-03-21-1647950188'!$C:$C,Data_Extraction!$A642),"")</f>
        <v/>
      </c>
      <c r="D642" t="str">
        <f>IFERROR(AVERAGEIFS('HeartRate-2022-03-21-1647950188'!$B:$B,'HeartRate-2022-03-21-1647950188'!$A:$A,Data_Extraction!D$2,'HeartRate-2022-03-21-1647950188'!$C:$C,Data_Extraction!$A642),"")</f>
        <v/>
      </c>
      <c r="E642" t="str">
        <f>IFERROR(AVERAGEIFS('HeartRate-2022-03-21-1647950188'!$B:$B,'HeartRate-2022-03-21-1647950188'!$A:$A,Data_Extraction!E$2,'HeartRate-2022-03-21-1647950188'!$C:$C,Data_Extraction!$A642),"")</f>
        <v/>
      </c>
      <c r="F642" t="str">
        <f>IFERROR(AVERAGEIFS('HeartRate-2022-03-21-1647950188'!$B:$B,'HeartRate-2022-03-21-1647950188'!$A:$A,Data_Extraction!F$2,'HeartRate-2022-03-21-1647950188'!$C:$C,Data_Extraction!$A642),"")</f>
        <v/>
      </c>
      <c r="G642" t="str">
        <f>IFERROR(AVERAGEIFS('HeartRate-2022-03-21-1647950188'!$B:$B,'HeartRate-2022-03-21-1647950188'!$A:$A,Data_Extraction!G$2,'HeartRate-2022-03-21-1647950188'!$C:$C,Data_Extraction!$A642),"")</f>
        <v/>
      </c>
      <c r="H642" t="str">
        <f>IFERROR(AVERAGEIFS('HeartRate-2022-03-21-1647950188'!$B:$B,'HeartRate-2022-03-21-1647950188'!$A:$A,Data_Extraction!H$2,'HeartRate-2022-03-21-1647950188'!$C:$C,Data_Extraction!$A642),"")</f>
        <v/>
      </c>
      <c r="I642">
        <f>IFERROR(AVERAGEIFS('HeartRate-2022-03-21-1647950188'!$B:$B,'HeartRate-2022-03-21-1647950188'!$A:$A,Data_Extraction!I$2,'HeartRate-2022-03-21-1647950188'!$C:$C,Data_Extraction!$A642),"")</f>
        <v>82</v>
      </c>
      <c r="J642" s="8">
        <f t="shared" si="55"/>
        <v>90.5</v>
      </c>
      <c r="N642" s="11">
        <f>Data_Extraction!A642</f>
        <v>44634.538877314815</v>
      </c>
      <c r="O642" s="15">
        <f t="shared" si="56"/>
        <v>44634</v>
      </c>
      <c r="P642" s="16">
        <f t="shared" si="57"/>
        <v>0.53887731481481482</v>
      </c>
      <c r="Q642" s="12">
        <f>IF(Data_Extraction!B642="",Data_Extraction!$J642*(Q$1),Data_Extraction!B642)</f>
        <v>99</v>
      </c>
      <c r="R642" s="12">
        <f>IF(Data_Extraction!C642="",Data_Extraction!$J642*(R$1),Data_Extraction!C642)</f>
        <v>83.26</v>
      </c>
      <c r="S642" s="12">
        <f>IF(Data_Extraction!D642="",Data_Extraction!$J642*(S$1),Data_Extraction!D642)</f>
        <v>94.12</v>
      </c>
      <c r="T642" s="12">
        <f>IF(Data_Extraction!E642="",Data_Extraction!$J642*(T$1),Data_Extraction!E642)</f>
        <v>85.974999999999994</v>
      </c>
      <c r="U642" s="12">
        <f>IF(Data_Extraction!F642="",Data_Extraction!$J642*(U$1),Data_Extraction!F642)</f>
        <v>88.69</v>
      </c>
      <c r="V642" s="12">
        <f>IF(Data_Extraction!G642="",Data_Extraction!$J642*(V$1),Data_Extraction!G642)</f>
        <v>82.355000000000004</v>
      </c>
      <c r="W642" s="12">
        <f>IF(Data_Extraction!H642="",Data_Extraction!$J642*(W$1),Data_Extraction!H642)</f>
        <v>96.835000000000008</v>
      </c>
      <c r="X642" s="12">
        <f>IF(Data_Extraction!I642="",Data_Extraction!$J642*(X$1),Data_Extraction!I642)</f>
        <v>82</v>
      </c>
      <c r="Y642" s="13">
        <f t="shared" si="54"/>
        <v>89.029375000000002</v>
      </c>
      <c r="Z642" s="17" t="str">
        <f t="shared" si="58"/>
        <v>Afternoon</v>
      </c>
      <c r="AA642" s="14" t="str">
        <f>VLOOKUP($N642,'HeartRate-2022-03-21-1647950188'!$C:$G,2,0)</f>
        <v>Hands on</v>
      </c>
      <c r="AB642" s="14" t="str">
        <f>VLOOKUP($N642,'HeartRate-2022-03-21-1647950188'!$C:$G,3,0)</f>
        <v>Off Campus</v>
      </c>
      <c r="AC642" s="14" t="str">
        <f>VLOOKUP($N642,'HeartRate-2022-03-21-1647950188'!$C:$G,4,0)</f>
        <v>Standing</v>
      </c>
      <c r="AD642" s="14" t="str">
        <f>VLOOKUP($N642,'HeartRate-2022-03-21-1647950188'!$C:$G,5,0)</f>
        <v>Technical Contexts</v>
      </c>
      <c r="AE642">
        <f t="shared" si="59"/>
        <v>0</v>
      </c>
      <c r="AF642" s="18">
        <v>44634</v>
      </c>
      <c r="AG642" s="19">
        <v>0.53887731481481482</v>
      </c>
    </row>
    <row r="643" spans="1:33" x14ac:dyDescent="0.3">
      <c r="A643" s="5">
        <v>44634.538888888892</v>
      </c>
      <c r="B643" t="str">
        <f>IFERROR(AVERAGEIFS('HeartRate-2022-03-21-1647950188'!$B:$B,'HeartRate-2022-03-21-1647950188'!$A:$A,Data_Extraction!B$2,'HeartRate-2022-03-21-1647950188'!$C:$C,Data_Extraction!$A643),"")</f>
        <v/>
      </c>
      <c r="C643">
        <f>IFERROR(AVERAGEIFS('HeartRate-2022-03-21-1647950188'!$B:$B,'HeartRate-2022-03-21-1647950188'!$A:$A,Data_Extraction!C$2,'HeartRate-2022-03-21-1647950188'!$C:$C,Data_Extraction!$A643),"")</f>
        <v>94</v>
      </c>
      <c r="D643" t="str">
        <f>IFERROR(AVERAGEIFS('HeartRate-2022-03-21-1647950188'!$B:$B,'HeartRate-2022-03-21-1647950188'!$A:$A,Data_Extraction!D$2,'HeartRate-2022-03-21-1647950188'!$C:$C,Data_Extraction!$A643),"")</f>
        <v/>
      </c>
      <c r="E643" t="str">
        <f>IFERROR(AVERAGEIFS('HeartRate-2022-03-21-1647950188'!$B:$B,'HeartRate-2022-03-21-1647950188'!$A:$A,Data_Extraction!E$2,'HeartRate-2022-03-21-1647950188'!$C:$C,Data_Extraction!$A643),"")</f>
        <v/>
      </c>
      <c r="F643" t="str">
        <f>IFERROR(AVERAGEIFS('HeartRate-2022-03-21-1647950188'!$B:$B,'HeartRate-2022-03-21-1647950188'!$A:$A,Data_Extraction!F$2,'HeartRate-2022-03-21-1647950188'!$C:$C,Data_Extraction!$A643),"")</f>
        <v/>
      </c>
      <c r="G643">
        <f>IFERROR(AVERAGEIFS('HeartRate-2022-03-21-1647950188'!$B:$B,'HeartRate-2022-03-21-1647950188'!$A:$A,Data_Extraction!G$2,'HeartRate-2022-03-21-1647950188'!$C:$C,Data_Extraction!$A643),"")</f>
        <v>101</v>
      </c>
      <c r="H643">
        <f>IFERROR(AVERAGEIFS('HeartRate-2022-03-21-1647950188'!$B:$B,'HeartRate-2022-03-21-1647950188'!$A:$A,Data_Extraction!H$2,'HeartRate-2022-03-21-1647950188'!$C:$C,Data_Extraction!$A643),"")</f>
        <v>83</v>
      </c>
      <c r="I643" t="str">
        <f>IFERROR(AVERAGEIFS('HeartRate-2022-03-21-1647950188'!$B:$B,'HeartRate-2022-03-21-1647950188'!$A:$A,Data_Extraction!I$2,'HeartRate-2022-03-21-1647950188'!$C:$C,Data_Extraction!$A643),"")</f>
        <v/>
      </c>
      <c r="J643" s="8">
        <f t="shared" si="55"/>
        <v>92.666666666666671</v>
      </c>
      <c r="N643" s="11">
        <f>Data_Extraction!A643</f>
        <v>44634.538888888892</v>
      </c>
      <c r="O643" s="15">
        <f t="shared" si="56"/>
        <v>44634</v>
      </c>
      <c r="P643" s="16">
        <f t="shared" si="57"/>
        <v>0.53888888888888886</v>
      </c>
      <c r="Q643" s="12">
        <f>IF(Data_Extraction!B643="",Data_Extraction!$J643*(Q$1),Data_Extraction!B643)</f>
        <v>83.4</v>
      </c>
      <c r="R643" s="12">
        <f>IF(Data_Extraction!C643="",Data_Extraction!$J643*(R$1),Data_Extraction!C643)</f>
        <v>94</v>
      </c>
      <c r="S643" s="12">
        <f>IF(Data_Extraction!D643="",Data_Extraction!$J643*(S$1),Data_Extraction!D643)</f>
        <v>96.373333333333335</v>
      </c>
      <c r="T643" s="12">
        <f>IF(Data_Extraction!E643="",Data_Extraction!$J643*(T$1),Data_Extraction!E643)</f>
        <v>88.033333333333331</v>
      </c>
      <c r="U643" s="12">
        <f>IF(Data_Extraction!F643="",Data_Extraction!$J643*(U$1),Data_Extraction!F643)</f>
        <v>90.813333333333333</v>
      </c>
      <c r="V643" s="12">
        <f>IF(Data_Extraction!G643="",Data_Extraction!$J643*(V$1),Data_Extraction!G643)</f>
        <v>101</v>
      </c>
      <c r="W643" s="12">
        <f>IF(Data_Extraction!H643="",Data_Extraction!$J643*(W$1),Data_Extraction!H643)</f>
        <v>83</v>
      </c>
      <c r="X643" s="12">
        <f>IF(Data_Extraction!I643="",Data_Extraction!$J643*(X$1),Data_Extraction!I643)</f>
        <v>89.88666666666667</v>
      </c>
      <c r="Y643" s="13">
        <f t="shared" ref="Y643:Y706" si="60">AVERAGE(Q643:X643)</f>
        <v>90.813333333333318</v>
      </c>
      <c r="Z643" s="17" t="str">
        <f t="shared" si="58"/>
        <v>Afternoon</v>
      </c>
      <c r="AA643" s="14" t="str">
        <f>VLOOKUP($N643,'HeartRate-2022-03-21-1647950188'!$C:$G,2,0)</f>
        <v>Hands on</v>
      </c>
      <c r="AB643" s="14" t="str">
        <f>VLOOKUP($N643,'HeartRate-2022-03-21-1647950188'!$C:$G,3,0)</f>
        <v>Off Campus</v>
      </c>
      <c r="AC643" s="14" t="str">
        <f>VLOOKUP($N643,'HeartRate-2022-03-21-1647950188'!$C:$G,4,0)</f>
        <v>Standing</v>
      </c>
      <c r="AD643" s="14" t="str">
        <f>VLOOKUP($N643,'HeartRate-2022-03-21-1647950188'!$C:$G,5,0)</f>
        <v>Technical Contexts</v>
      </c>
      <c r="AE643">
        <f t="shared" si="59"/>
        <v>0</v>
      </c>
      <c r="AF643" s="18">
        <v>44634</v>
      </c>
      <c r="AG643" s="19">
        <v>0.53888888888888886</v>
      </c>
    </row>
    <row r="644" spans="1:33" x14ac:dyDescent="0.3">
      <c r="A644" s="5">
        <v>44634.539571759262</v>
      </c>
      <c r="B644">
        <f>IFERROR(AVERAGEIFS('HeartRate-2022-03-21-1647950188'!$B:$B,'HeartRate-2022-03-21-1647950188'!$A:$A,Data_Extraction!B$2,'HeartRate-2022-03-21-1647950188'!$C:$C,Data_Extraction!$A644),"")</f>
        <v>107</v>
      </c>
      <c r="C644" t="str">
        <f>IFERROR(AVERAGEIFS('HeartRate-2022-03-21-1647950188'!$B:$B,'HeartRate-2022-03-21-1647950188'!$A:$A,Data_Extraction!C$2,'HeartRate-2022-03-21-1647950188'!$C:$C,Data_Extraction!$A644),"")</f>
        <v/>
      </c>
      <c r="D644" t="str">
        <f>IFERROR(AVERAGEIFS('HeartRate-2022-03-21-1647950188'!$B:$B,'HeartRate-2022-03-21-1647950188'!$A:$A,Data_Extraction!D$2,'HeartRate-2022-03-21-1647950188'!$C:$C,Data_Extraction!$A644),"")</f>
        <v/>
      </c>
      <c r="E644" t="str">
        <f>IFERROR(AVERAGEIFS('HeartRate-2022-03-21-1647950188'!$B:$B,'HeartRate-2022-03-21-1647950188'!$A:$A,Data_Extraction!E$2,'HeartRate-2022-03-21-1647950188'!$C:$C,Data_Extraction!$A644),"")</f>
        <v/>
      </c>
      <c r="F644" t="str">
        <f>IFERROR(AVERAGEIFS('HeartRate-2022-03-21-1647950188'!$B:$B,'HeartRate-2022-03-21-1647950188'!$A:$A,Data_Extraction!F$2,'HeartRate-2022-03-21-1647950188'!$C:$C,Data_Extraction!$A644),"")</f>
        <v/>
      </c>
      <c r="G644" t="str">
        <f>IFERROR(AVERAGEIFS('HeartRate-2022-03-21-1647950188'!$B:$B,'HeartRate-2022-03-21-1647950188'!$A:$A,Data_Extraction!G$2,'HeartRate-2022-03-21-1647950188'!$C:$C,Data_Extraction!$A644),"")</f>
        <v/>
      </c>
      <c r="H644" t="str">
        <f>IFERROR(AVERAGEIFS('HeartRate-2022-03-21-1647950188'!$B:$B,'HeartRate-2022-03-21-1647950188'!$A:$A,Data_Extraction!H$2,'HeartRate-2022-03-21-1647950188'!$C:$C,Data_Extraction!$A644),"")</f>
        <v/>
      </c>
      <c r="I644">
        <f>IFERROR(AVERAGEIFS('HeartRate-2022-03-21-1647950188'!$B:$B,'HeartRate-2022-03-21-1647950188'!$A:$A,Data_Extraction!I$2,'HeartRate-2022-03-21-1647950188'!$C:$C,Data_Extraction!$A644),"")</f>
        <v>101</v>
      </c>
      <c r="J644" s="8">
        <f t="shared" ref="J644:J707" si="61">AVERAGE(B644:I644)</f>
        <v>104</v>
      </c>
      <c r="N644" s="11">
        <f>Data_Extraction!A644</f>
        <v>44634.539571759262</v>
      </c>
      <c r="O644" s="15">
        <f t="shared" ref="O644:O707" si="62">AF644</f>
        <v>44634</v>
      </c>
      <c r="P644" s="16">
        <f t="shared" ref="P644:P707" si="63">AG644</f>
        <v>0.53957175925925926</v>
      </c>
      <c r="Q644" s="12">
        <f>IF(Data_Extraction!B644="",Data_Extraction!$J644*(Q$1),Data_Extraction!B644)</f>
        <v>107</v>
      </c>
      <c r="R644" s="12">
        <f>IF(Data_Extraction!C644="",Data_Extraction!$J644*(R$1),Data_Extraction!C644)</f>
        <v>95.68</v>
      </c>
      <c r="S644" s="12">
        <f>IF(Data_Extraction!D644="",Data_Extraction!$J644*(S$1),Data_Extraction!D644)</f>
        <v>108.16</v>
      </c>
      <c r="T644" s="12">
        <f>IF(Data_Extraction!E644="",Data_Extraction!$J644*(T$1),Data_Extraction!E644)</f>
        <v>98.8</v>
      </c>
      <c r="U644" s="12">
        <f>IF(Data_Extraction!F644="",Data_Extraction!$J644*(U$1),Data_Extraction!F644)</f>
        <v>101.92</v>
      </c>
      <c r="V644" s="12">
        <f>IF(Data_Extraction!G644="",Data_Extraction!$J644*(V$1),Data_Extraction!G644)</f>
        <v>94.64</v>
      </c>
      <c r="W644" s="12">
        <f>IF(Data_Extraction!H644="",Data_Extraction!$J644*(W$1),Data_Extraction!H644)</f>
        <v>111.28</v>
      </c>
      <c r="X644" s="12">
        <f>IF(Data_Extraction!I644="",Data_Extraction!$J644*(X$1),Data_Extraction!I644)</f>
        <v>101</v>
      </c>
      <c r="Y644" s="13">
        <f t="shared" si="60"/>
        <v>102.31</v>
      </c>
      <c r="Z644" s="17" t="str">
        <f t="shared" ref="Z644:Z707" si="64">VLOOKUP(P644,$AJ$2:$AK$7,2,1)</f>
        <v>Afternoon</v>
      </c>
      <c r="AA644" s="14" t="str">
        <f>VLOOKUP($N644,'HeartRate-2022-03-21-1647950188'!$C:$G,2,0)</f>
        <v>Hands on</v>
      </c>
      <c r="AB644" s="14" t="str">
        <f>VLOOKUP($N644,'HeartRate-2022-03-21-1647950188'!$C:$G,3,0)</f>
        <v>Off Campus</v>
      </c>
      <c r="AC644" s="14" t="str">
        <f>VLOOKUP($N644,'HeartRate-2022-03-21-1647950188'!$C:$G,4,0)</f>
        <v>Standing</v>
      </c>
      <c r="AD644" s="14" t="str">
        <f>VLOOKUP($N644,'HeartRate-2022-03-21-1647950188'!$C:$G,5,0)</f>
        <v>Technical Contexts</v>
      </c>
      <c r="AE644">
        <f t="shared" ref="AE644:AE707" si="65">IF(Y644&gt;120,1,0)</f>
        <v>0</v>
      </c>
      <c r="AF644" s="18">
        <v>44634</v>
      </c>
      <c r="AG644" s="19">
        <v>0.53957175925925926</v>
      </c>
    </row>
    <row r="645" spans="1:33" x14ac:dyDescent="0.3">
      <c r="A645" s="5">
        <v>44634.540266203701</v>
      </c>
      <c r="B645">
        <f>IFERROR(AVERAGEIFS('HeartRate-2022-03-21-1647950188'!$B:$B,'HeartRate-2022-03-21-1647950188'!$A:$A,Data_Extraction!B$2,'HeartRate-2022-03-21-1647950188'!$C:$C,Data_Extraction!$A645),"")</f>
        <v>118</v>
      </c>
      <c r="C645" t="str">
        <f>IFERROR(AVERAGEIFS('HeartRate-2022-03-21-1647950188'!$B:$B,'HeartRate-2022-03-21-1647950188'!$A:$A,Data_Extraction!C$2,'HeartRate-2022-03-21-1647950188'!$C:$C,Data_Extraction!$A645),"")</f>
        <v/>
      </c>
      <c r="D645" t="str">
        <f>IFERROR(AVERAGEIFS('HeartRate-2022-03-21-1647950188'!$B:$B,'HeartRate-2022-03-21-1647950188'!$A:$A,Data_Extraction!D$2,'HeartRate-2022-03-21-1647950188'!$C:$C,Data_Extraction!$A645),"")</f>
        <v/>
      </c>
      <c r="E645" t="str">
        <f>IFERROR(AVERAGEIFS('HeartRate-2022-03-21-1647950188'!$B:$B,'HeartRate-2022-03-21-1647950188'!$A:$A,Data_Extraction!E$2,'HeartRate-2022-03-21-1647950188'!$C:$C,Data_Extraction!$A645),"")</f>
        <v/>
      </c>
      <c r="F645" t="str">
        <f>IFERROR(AVERAGEIFS('HeartRate-2022-03-21-1647950188'!$B:$B,'HeartRate-2022-03-21-1647950188'!$A:$A,Data_Extraction!F$2,'HeartRate-2022-03-21-1647950188'!$C:$C,Data_Extraction!$A645),"")</f>
        <v/>
      </c>
      <c r="G645" t="str">
        <f>IFERROR(AVERAGEIFS('HeartRate-2022-03-21-1647950188'!$B:$B,'HeartRate-2022-03-21-1647950188'!$A:$A,Data_Extraction!G$2,'HeartRate-2022-03-21-1647950188'!$C:$C,Data_Extraction!$A645),"")</f>
        <v/>
      </c>
      <c r="H645" t="str">
        <f>IFERROR(AVERAGEIFS('HeartRate-2022-03-21-1647950188'!$B:$B,'HeartRate-2022-03-21-1647950188'!$A:$A,Data_Extraction!H$2,'HeartRate-2022-03-21-1647950188'!$C:$C,Data_Extraction!$A645),"")</f>
        <v/>
      </c>
      <c r="I645">
        <f>IFERROR(AVERAGEIFS('HeartRate-2022-03-21-1647950188'!$B:$B,'HeartRate-2022-03-21-1647950188'!$A:$A,Data_Extraction!I$2,'HeartRate-2022-03-21-1647950188'!$C:$C,Data_Extraction!$A645),"")</f>
        <v>104</v>
      </c>
      <c r="J645" s="8">
        <f t="shared" si="61"/>
        <v>111</v>
      </c>
      <c r="N645" s="11">
        <f>Data_Extraction!A645</f>
        <v>44634.540266203701</v>
      </c>
      <c r="O645" s="15">
        <f t="shared" si="62"/>
        <v>44634</v>
      </c>
      <c r="P645" s="16">
        <f t="shared" si="63"/>
        <v>0.54026620370370371</v>
      </c>
      <c r="Q645" s="12">
        <f>IF(Data_Extraction!B645="",Data_Extraction!$J645*(Q$1),Data_Extraction!B645)</f>
        <v>118</v>
      </c>
      <c r="R645" s="12">
        <f>IF(Data_Extraction!C645="",Data_Extraction!$J645*(R$1),Data_Extraction!C645)</f>
        <v>102.12</v>
      </c>
      <c r="S645" s="12">
        <f>IF(Data_Extraction!D645="",Data_Extraction!$J645*(S$1),Data_Extraction!D645)</f>
        <v>115.44</v>
      </c>
      <c r="T645" s="12">
        <f>IF(Data_Extraction!E645="",Data_Extraction!$J645*(T$1),Data_Extraction!E645)</f>
        <v>105.44999999999999</v>
      </c>
      <c r="U645" s="12">
        <f>IF(Data_Extraction!F645="",Data_Extraction!$J645*(U$1),Data_Extraction!F645)</f>
        <v>108.78</v>
      </c>
      <c r="V645" s="12">
        <f>IF(Data_Extraction!G645="",Data_Extraction!$J645*(V$1),Data_Extraction!G645)</f>
        <v>101.01</v>
      </c>
      <c r="W645" s="12">
        <f>IF(Data_Extraction!H645="",Data_Extraction!$J645*(W$1),Data_Extraction!H645)</f>
        <v>118.77000000000001</v>
      </c>
      <c r="X645" s="12">
        <f>IF(Data_Extraction!I645="",Data_Extraction!$J645*(X$1),Data_Extraction!I645)</f>
        <v>104</v>
      </c>
      <c r="Y645" s="13">
        <f t="shared" si="60"/>
        <v>109.19624999999999</v>
      </c>
      <c r="Z645" s="17" t="str">
        <f t="shared" si="64"/>
        <v>Afternoon</v>
      </c>
      <c r="AA645" s="14" t="str">
        <f>VLOOKUP($N645,'HeartRate-2022-03-21-1647950188'!$C:$G,2,0)</f>
        <v>Hands on</v>
      </c>
      <c r="AB645" s="14" t="str">
        <f>VLOOKUP($N645,'HeartRate-2022-03-21-1647950188'!$C:$G,3,0)</f>
        <v>Off Campus</v>
      </c>
      <c r="AC645" s="14" t="str">
        <f>VLOOKUP($N645,'HeartRate-2022-03-21-1647950188'!$C:$G,4,0)</f>
        <v>Standing</v>
      </c>
      <c r="AD645" s="14" t="str">
        <f>VLOOKUP($N645,'HeartRate-2022-03-21-1647950188'!$C:$G,5,0)</f>
        <v>Technical Contexts</v>
      </c>
      <c r="AE645">
        <f t="shared" si="65"/>
        <v>0</v>
      </c>
      <c r="AF645" s="18">
        <v>44634</v>
      </c>
      <c r="AG645" s="19">
        <v>0.54026620370370371</v>
      </c>
    </row>
    <row r="646" spans="1:33" x14ac:dyDescent="0.3">
      <c r="A646" s="5">
        <v>44634.540960648148</v>
      </c>
      <c r="B646">
        <f>IFERROR(AVERAGEIFS('HeartRate-2022-03-21-1647950188'!$B:$B,'HeartRate-2022-03-21-1647950188'!$A:$A,Data_Extraction!B$2,'HeartRate-2022-03-21-1647950188'!$C:$C,Data_Extraction!$A646),"")</f>
        <v>102</v>
      </c>
      <c r="C646" t="str">
        <f>IFERROR(AVERAGEIFS('HeartRate-2022-03-21-1647950188'!$B:$B,'HeartRate-2022-03-21-1647950188'!$A:$A,Data_Extraction!C$2,'HeartRate-2022-03-21-1647950188'!$C:$C,Data_Extraction!$A646),"")</f>
        <v/>
      </c>
      <c r="D646" t="str">
        <f>IFERROR(AVERAGEIFS('HeartRate-2022-03-21-1647950188'!$B:$B,'HeartRate-2022-03-21-1647950188'!$A:$A,Data_Extraction!D$2,'HeartRate-2022-03-21-1647950188'!$C:$C,Data_Extraction!$A646),"")</f>
        <v/>
      </c>
      <c r="E646" t="str">
        <f>IFERROR(AVERAGEIFS('HeartRate-2022-03-21-1647950188'!$B:$B,'HeartRate-2022-03-21-1647950188'!$A:$A,Data_Extraction!E$2,'HeartRate-2022-03-21-1647950188'!$C:$C,Data_Extraction!$A646),"")</f>
        <v/>
      </c>
      <c r="F646" t="str">
        <f>IFERROR(AVERAGEIFS('HeartRate-2022-03-21-1647950188'!$B:$B,'HeartRate-2022-03-21-1647950188'!$A:$A,Data_Extraction!F$2,'HeartRate-2022-03-21-1647950188'!$C:$C,Data_Extraction!$A646),"")</f>
        <v/>
      </c>
      <c r="G646" t="str">
        <f>IFERROR(AVERAGEIFS('HeartRate-2022-03-21-1647950188'!$B:$B,'HeartRate-2022-03-21-1647950188'!$A:$A,Data_Extraction!G$2,'HeartRate-2022-03-21-1647950188'!$C:$C,Data_Extraction!$A646),"")</f>
        <v/>
      </c>
      <c r="H646" t="str">
        <f>IFERROR(AVERAGEIFS('HeartRate-2022-03-21-1647950188'!$B:$B,'HeartRate-2022-03-21-1647950188'!$A:$A,Data_Extraction!H$2,'HeartRate-2022-03-21-1647950188'!$C:$C,Data_Extraction!$A646),"")</f>
        <v/>
      </c>
      <c r="I646">
        <f>IFERROR(AVERAGEIFS('HeartRate-2022-03-21-1647950188'!$B:$B,'HeartRate-2022-03-21-1647950188'!$A:$A,Data_Extraction!I$2,'HeartRate-2022-03-21-1647950188'!$C:$C,Data_Extraction!$A646),"")</f>
        <v>104</v>
      </c>
      <c r="J646" s="8">
        <f t="shared" si="61"/>
        <v>103</v>
      </c>
      <c r="N646" s="11">
        <f>Data_Extraction!A646</f>
        <v>44634.540960648148</v>
      </c>
      <c r="O646" s="15">
        <f t="shared" si="62"/>
        <v>44634</v>
      </c>
      <c r="P646" s="16">
        <f t="shared" si="63"/>
        <v>0.54096064814814815</v>
      </c>
      <c r="Q646" s="12">
        <f>IF(Data_Extraction!B646="",Data_Extraction!$J646*(Q$1),Data_Extraction!B646)</f>
        <v>102</v>
      </c>
      <c r="R646" s="12">
        <f>IF(Data_Extraction!C646="",Data_Extraction!$J646*(R$1),Data_Extraction!C646)</f>
        <v>94.76</v>
      </c>
      <c r="S646" s="12">
        <f>IF(Data_Extraction!D646="",Data_Extraction!$J646*(S$1),Data_Extraction!D646)</f>
        <v>107.12</v>
      </c>
      <c r="T646" s="12">
        <f>IF(Data_Extraction!E646="",Data_Extraction!$J646*(T$1),Data_Extraction!E646)</f>
        <v>97.85</v>
      </c>
      <c r="U646" s="12">
        <f>IF(Data_Extraction!F646="",Data_Extraction!$J646*(U$1),Data_Extraction!F646)</f>
        <v>100.94</v>
      </c>
      <c r="V646" s="12">
        <f>IF(Data_Extraction!G646="",Data_Extraction!$J646*(V$1),Data_Extraction!G646)</f>
        <v>93.73</v>
      </c>
      <c r="W646" s="12">
        <f>IF(Data_Extraction!H646="",Data_Extraction!$J646*(W$1),Data_Extraction!H646)</f>
        <v>110.21000000000001</v>
      </c>
      <c r="X646" s="12">
        <f>IF(Data_Extraction!I646="",Data_Extraction!$J646*(X$1),Data_Extraction!I646)</f>
        <v>104</v>
      </c>
      <c r="Y646" s="13">
        <f t="shared" si="60"/>
        <v>101.32625</v>
      </c>
      <c r="Z646" s="17" t="str">
        <f t="shared" si="64"/>
        <v>Afternoon</v>
      </c>
      <c r="AA646" s="14" t="str">
        <f>VLOOKUP($N646,'HeartRate-2022-03-21-1647950188'!$C:$G,2,0)</f>
        <v>Hands on</v>
      </c>
      <c r="AB646" s="14" t="str">
        <f>VLOOKUP($N646,'HeartRate-2022-03-21-1647950188'!$C:$G,3,0)</f>
        <v>Off Campus</v>
      </c>
      <c r="AC646" s="14" t="str">
        <f>VLOOKUP($N646,'HeartRate-2022-03-21-1647950188'!$C:$G,4,0)</f>
        <v>Standing</v>
      </c>
      <c r="AD646" s="14" t="str">
        <f>VLOOKUP($N646,'HeartRate-2022-03-21-1647950188'!$C:$G,5,0)</f>
        <v>Technical Contexts</v>
      </c>
      <c r="AE646">
        <f t="shared" si="65"/>
        <v>0</v>
      </c>
      <c r="AF646" s="18">
        <v>44634</v>
      </c>
      <c r="AG646" s="19">
        <v>0.54096064814814815</v>
      </c>
    </row>
    <row r="647" spans="1:33" x14ac:dyDescent="0.3">
      <c r="A647" s="5">
        <v>44634.541655092595</v>
      </c>
      <c r="B647">
        <f>IFERROR(AVERAGEIFS('HeartRate-2022-03-21-1647950188'!$B:$B,'HeartRate-2022-03-21-1647950188'!$A:$A,Data_Extraction!B$2,'HeartRate-2022-03-21-1647950188'!$C:$C,Data_Extraction!$A647),"")</f>
        <v>102</v>
      </c>
      <c r="C647" t="str">
        <f>IFERROR(AVERAGEIFS('HeartRate-2022-03-21-1647950188'!$B:$B,'HeartRate-2022-03-21-1647950188'!$A:$A,Data_Extraction!C$2,'HeartRate-2022-03-21-1647950188'!$C:$C,Data_Extraction!$A647),"")</f>
        <v/>
      </c>
      <c r="D647" t="str">
        <f>IFERROR(AVERAGEIFS('HeartRate-2022-03-21-1647950188'!$B:$B,'HeartRate-2022-03-21-1647950188'!$A:$A,Data_Extraction!D$2,'HeartRate-2022-03-21-1647950188'!$C:$C,Data_Extraction!$A647),"")</f>
        <v/>
      </c>
      <c r="E647" t="str">
        <f>IFERROR(AVERAGEIFS('HeartRate-2022-03-21-1647950188'!$B:$B,'HeartRate-2022-03-21-1647950188'!$A:$A,Data_Extraction!E$2,'HeartRate-2022-03-21-1647950188'!$C:$C,Data_Extraction!$A647),"")</f>
        <v/>
      </c>
      <c r="F647" t="str">
        <f>IFERROR(AVERAGEIFS('HeartRate-2022-03-21-1647950188'!$B:$B,'HeartRate-2022-03-21-1647950188'!$A:$A,Data_Extraction!F$2,'HeartRate-2022-03-21-1647950188'!$C:$C,Data_Extraction!$A647),"")</f>
        <v/>
      </c>
      <c r="G647" t="str">
        <f>IFERROR(AVERAGEIFS('HeartRate-2022-03-21-1647950188'!$B:$B,'HeartRate-2022-03-21-1647950188'!$A:$A,Data_Extraction!G$2,'HeartRate-2022-03-21-1647950188'!$C:$C,Data_Extraction!$A647),"")</f>
        <v/>
      </c>
      <c r="H647" t="str">
        <f>IFERROR(AVERAGEIFS('HeartRate-2022-03-21-1647950188'!$B:$B,'HeartRate-2022-03-21-1647950188'!$A:$A,Data_Extraction!H$2,'HeartRate-2022-03-21-1647950188'!$C:$C,Data_Extraction!$A647),"")</f>
        <v/>
      </c>
      <c r="I647">
        <f>IFERROR(AVERAGEIFS('HeartRate-2022-03-21-1647950188'!$B:$B,'HeartRate-2022-03-21-1647950188'!$A:$A,Data_Extraction!I$2,'HeartRate-2022-03-21-1647950188'!$C:$C,Data_Extraction!$A647),"")</f>
        <v>104</v>
      </c>
      <c r="J647" s="8">
        <f t="shared" si="61"/>
        <v>103</v>
      </c>
      <c r="N647" s="11">
        <f>Data_Extraction!A647</f>
        <v>44634.541655092595</v>
      </c>
      <c r="O647" s="15">
        <f t="shared" si="62"/>
        <v>44634</v>
      </c>
      <c r="P647" s="16">
        <f t="shared" si="63"/>
        <v>0.54165509259259259</v>
      </c>
      <c r="Q647" s="12">
        <f>IF(Data_Extraction!B647="",Data_Extraction!$J647*(Q$1),Data_Extraction!B647)</f>
        <v>102</v>
      </c>
      <c r="R647" s="12">
        <f>IF(Data_Extraction!C647="",Data_Extraction!$J647*(R$1),Data_Extraction!C647)</f>
        <v>94.76</v>
      </c>
      <c r="S647" s="12">
        <f>IF(Data_Extraction!D647="",Data_Extraction!$J647*(S$1),Data_Extraction!D647)</f>
        <v>107.12</v>
      </c>
      <c r="T647" s="12">
        <f>IF(Data_Extraction!E647="",Data_Extraction!$J647*(T$1),Data_Extraction!E647)</f>
        <v>97.85</v>
      </c>
      <c r="U647" s="12">
        <f>IF(Data_Extraction!F647="",Data_Extraction!$J647*(U$1),Data_Extraction!F647)</f>
        <v>100.94</v>
      </c>
      <c r="V647" s="12">
        <f>IF(Data_Extraction!G647="",Data_Extraction!$J647*(V$1),Data_Extraction!G647)</f>
        <v>93.73</v>
      </c>
      <c r="W647" s="12">
        <f>IF(Data_Extraction!H647="",Data_Extraction!$J647*(W$1),Data_Extraction!H647)</f>
        <v>110.21000000000001</v>
      </c>
      <c r="X647" s="12">
        <f>IF(Data_Extraction!I647="",Data_Extraction!$J647*(X$1),Data_Extraction!I647)</f>
        <v>104</v>
      </c>
      <c r="Y647" s="13">
        <f t="shared" si="60"/>
        <v>101.32625</v>
      </c>
      <c r="Z647" s="17" t="str">
        <f t="shared" si="64"/>
        <v>Afternoon</v>
      </c>
      <c r="AA647" s="14" t="str">
        <f>VLOOKUP($N647,'HeartRate-2022-03-21-1647950188'!$C:$G,2,0)</f>
        <v>Hands on</v>
      </c>
      <c r="AB647" s="14" t="str">
        <f>VLOOKUP($N647,'HeartRate-2022-03-21-1647950188'!$C:$G,3,0)</f>
        <v>Off Campus</v>
      </c>
      <c r="AC647" s="14" t="str">
        <f>VLOOKUP($N647,'HeartRate-2022-03-21-1647950188'!$C:$G,4,0)</f>
        <v>Standing</v>
      </c>
      <c r="AD647" s="14" t="str">
        <f>VLOOKUP($N647,'HeartRate-2022-03-21-1647950188'!$C:$G,5,0)</f>
        <v>Technical Contexts</v>
      </c>
      <c r="AE647">
        <f t="shared" si="65"/>
        <v>0</v>
      </c>
      <c r="AF647" s="18">
        <v>44634</v>
      </c>
      <c r="AG647" s="19">
        <v>0.54165509259259259</v>
      </c>
    </row>
    <row r="648" spans="1:33" x14ac:dyDescent="0.3">
      <c r="A648" s="5">
        <v>44634.542349537034</v>
      </c>
      <c r="B648">
        <f>IFERROR(AVERAGEIFS('HeartRate-2022-03-21-1647950188'!$B:$B,'HeartRate-2022-03-21-1647950188'!$A:$A,Data_Extraction!B$2,'HeartRate-2022-03-21-1647950188'!$C:$C,Data_Extraction!$A648),"")</f>
        <v>96</v>
      </c>
      <c r="C648" t="str">
        <f>IFERROR(AVERAGEIFS('HeartRate-2022-03-21-1647950188'!$B:$B,'HeartRate-2022-03-21-1647950188'!$A:$A,Data_Extraction!C$2,'HeartRate-2022-03-21-1647950188'!$C:$C,Data_Extraction!$A648),"")</f>
        <v/>
      </c>
      <c r="D648" t="str">
        <f>IFERROR(AVERAGEIFS('HeartRate-2022-03-21-1647950188'!$B:$B,'HeartRate-2022-03-21-1647950188'!$A:$A,Data_Extraction!D$2,'HeartRate-2022-03-21-1647950188'!$C:$C,Data_Extraction!$A648),"")</f>
        <v/>
      </c>
      <c r="E648" t="str">
        <f>IFERROR(AVERAGEIFS('HeartRate-2022-03-21-1647950188'!$B:$B,'HeartRate-2022-03-21-1647950188'!$A:$A,Data_Extraction!E$2,'HeartRate-2022-03-21-1647950188'!$C:$C,Data_Extraction!$A648),"")</f>
        <v/>
      </c>
      <c r="F648" t="str">
        <f>IFERROR(AVERAGEIFS('HeartRate-2022-03-21-1647950188'!$B:$B,'HeartRate-2022-03-21-1647950188'!$A:$A,Data_Extraction!F$2,'HeartRate-2022-03-21-1647950188'!$C:$C,Data_Extraction!$A648),"")</f>
        <v/>
      </c>
      <c r="G648" t="str">
        <f>IFERROR(AVERAGEIFS('HeartRate-2022-03-21-1647950188'!$B:$B,'HeartRate-2022-03-21-1647950188'!$A:$A,Data_Extraction!G$2,'HeartRate-2022-03-21-1647950188'!$C:$C,Data_Extraction!$A648),"")</f>
        <v/>
      </c>
      <c r="H648" t="str">
        <f>IFERROR(AVERAGEIFS('HeartRate-2022-03-21-1647950188'!$B:$B,'HeartRate-2022-03-21-1647950188'!$A:$A,Data_Extraction!H$2,'HeartRate-2022-03-21-1647950188'!$C:$C,Data_Extraction!$A648),"")</f>
        <v/>
      </c>
      <c r="I648">
        <f>IFERROR(AVERAGEIFS('HeartRate-2022-03-21-1647950188'!$B:$B,'HeartRate-2022-03-21-1647950188'!$A:$A,Data_Extraction!I$2,'HeartRate-2022-03-21-1647950188'!$C:$C,Data_Extraction!$A648),"")</f>
        <v>109</v>
      </c>
      <c r="J648" s="8">
        <f t="shared" si="61"/>
        <v>102.5</v>
      </c>
      <c r="N648" s="11">
        <f>Data_Extraction!A648</f>
        <v>44634.542349537034</v>
      </c>
      <c r="O648" s="15">
        <f t="shared" si="62"/>
        <v>44634</v>
      </c>
      <c r="P648" s="16">
        <f t="shared" si="63"/>
        <v>0.54234953703703703</v>
      </c>
      <c r="Q648" s="12">
        <f>IF(Data_Extraction!B648="",Data_Extraction!$J648*(Q$1),Data_Extraction!B648)</f>
        <v>96</v>
      </c>
      <c r="R648" s="12">
        <f>IF(Data_Extraction!C648="",Data_Extraction!$J648*(R$1),Data_Extraction!C648)</f>
        <v>94.3</v>
      </c>
      <c r="S648" s="12">
        <f>IF(Data_Extraction!D648="",Data_Extraction!$J648*(S$1),Data_Extraction!D648)</f>
        <v>106.60000000000001</v>
      </c>
      <c r="T648" s="12">
        <f>IF(Data_Extraction!E648="",Data_Extraction!$J648*(T$1),Data_Extraction!E648)</f>
        <v>97.375</v>
      </c>
      <c r="U648" s="12">
        <f>IF(Data_Extraction!F648="",Data_Extraction!$J648*(U$1),Data_Extraction!F648)</f>
        <v>100.45</v>
      </c>
      <c r="V648" s="12">
        <f>IF(Data_Extraction!G648="",Data_Extraction!$J648*(V$1),Data_Extraction!G648)</f>
        <v>93.275000000000006</v>
      </c>
      <c r="W648" s="12">
        <f>IF(Data_Extraction!H648="",Data_Extraction!$J648*(W$1),Data_Extraction!H648)</f>
        <v>109.67500000000001</v>
      </c>
      <c r="X648" s="12">
        <f>IF(Data_Extraction!I648="",Data_Extraction!$J648*(X$1),Data_Extraction!I648)</f>
        <v>109</v>
      </c>
      <c r="Y648" s="13">
        <f t="shared" si="60"/>
        <v>100.83437499999999</v>
      </c>
      <c r="Z648" s="17" t="str">
        <f t="shared" si="64"/>
        <v>Break</v>
      </c>
      <c r="AA648" s="14" t="str">
        <f>VLOOKUP($N648,'HeartRate-2022-03-21-1647950188'!$C:$G,2,0)</f>
        <v>Hands on</v>
      </c>
      <c r="AB648" s="14" t="str">
        <f>VLOOKUP($N648,'HeartRate-2022-03-21-1647950188'!$C:$G,3,0)</f>
        <v>Off Campus</v>
      </c>
      <c r="AC648" s="14" t="str">
        <f>VLOOKUP($N648,'HeartRate-2022-03-21-1647950188'!$C:$G,4,0)</f>
        <v>Standing</v>
      </c>
      <c r="AD648" s="14" t="str">
        <f>VLOOKUP($N648,'HeartRate-2022-03-21-1647950188'!$C:$G,5,0)</f>
        <v>Technical Contexts</v>
      </c>
      <c r="AE648">
        <f t="shared" si="65"/>
        <v>0</v>
      </c>
      <c r="AF648" s="18">
        <v>44634</v>
      </c>
      <c r="AG648" s="19">
        <v>0.54234953703703703</v>
      </c>
    </row>
    <row r="649" spans="1:33" x14ac:dyDescent="0.3">
      <c r="A649" s="5">
        <v>44634.542361111111</v>
      </c>
      <c r="B649" t="str">
        <f>IFERROR(AVERAGEIFS('HeartRate-2022-03-21-1647950188'!$B:$B,'HeartRate-2022-03-21-1647950188'!$A:$A,Data_Extraction!B$2,'HeartRate-2022-03-21-1647950188'!$C:$C,Data_Extraction!$A649),"")</f>
        <v/>
      </c>
      <c r="C649">
        <f>IFERROR(AVERAGEIFS('HeartRate-2022-03-21-1647950188'!$B:$B,'HeartRate-2022-03-21-1647950188'!$A:$A,Data_Extraction!C$2,'HeartRate-2022-03-21-1647950188'!$C:$C,Data_Extraction!$A649),"")</f>
        <v>91</v>
      </c>
      <c r="D649" t="str">
        <f>IFERROR(AVERAGEIFS('HeartRate-2022-03-21-1647950188'!$B:$B,'HeartRate-2022-03-21-1647950188'!$A:$A,Data_Extraction!D$2,'HeartRate-2022-03-21-1647950188'!$C:$C,Data_Extraction!$A649),"")</f>
        <v/>
      </c>
      <c r="E649" t="str">
        <f>IFERROR(AVERAGEIFS('HeartRate-2022-03-21-1647950188'!$B:$B,'HeartRate-2022-03-21-1647950188'!$A:$A,Data_Extraction!E$2,'HeartRate-2022-03-21-1647950188'!$C:$C,Data_Extraction!$A649),"")</f>
        <v/>
      </c>
      <c r="F649" t="str">
        <f>IFERROR(AVERAGEIFS('HeartRate-2022-03-21-1647950188'!$B:$B,'HeartRate-2022-03-21-1647950188'!$A:$A,Data_Extraction!F$2,'HeartRate-2022-03-21-1647950188'!$C:$C,Data_Extraction!$A649),"")</f>
        <v/>
      </c>
      <c r="G649">
        <f>IFERROR(AVERAGEIFS('HeartRate-2022-03-21-1647950188'!$B:$B,'HeartRate-2022-03-21-1647950188'!$A:$A,Data_Extraction!G$2,'HeartRate-2022-03-21-1647950188'!$C:$C,Data_Extraction!$A649),"")</f>
        <v>90</v>
      </c>
      <c r="H649">
        <f>IFERROR(AVERAGEIFS('HeartRate-2022-03-21-1647950188'!$B:$B,'HeartRate-2022-03-21-1647950188'!$A:$A,Data_Extraction!H$2,'HeartRate-2022-03-21-1647950188'!$C:$C,Data_Extraction!$A649),"")</f>
        <v>94</v>
      </c>
      <c r="I649" t="str">
        <f>IFERROR(AVERAGEIFS('HeartRate-2022-03-21-1647950188'!$B:$B,'HeartRate-2022-03-21-1647950188'!$A:$A,Data_Extraction!I$2,'HeartRate-2022-03-21-1647950188'!$C:$C,Data_Extraction!$A649),"")</f>
        <v/>
      </c>
      <c r="J649" s="8">
        <f t="shared" si="61"/>
        <v>91.666666666666671</v>
      </c>
      <c r="N649" s="11">
        <f>Data_Extraction!A649</f>
        <v>44634.542361111111</v>
      </c>
      <c r="O649" s="15">
        <f t="shared" si="62"/>
        <v>44634</v>
      </c>
      <c r="P649" s="16">
        <f t="shared" si="63"/>
        <v>0.54236111111111118</v>
      </c>
      <c r="Q649" s="12">
        <f>IF(Data_Extraction!B649="",Data_Extraction!$J649*(Q$1),Data_Extraction!B649)</f>
        <v>82.5</v>
      </c>
      <c r="R649" s="12">
        <f>IF(Data_Extraction!C649="",Data_Extraction!$J649*(R$1),Data_Extraction!C649)</f>
        <v>91</v>
      </c>
      <c r="S649" s="12">
        <f>IF(Data_Extraction!D649="",Data_Extraction!$J649*(S$1),Data_Extraction!D649)</f>
        <v>95.333333333333343</v>
      </c>
      <c r="T649" s="12">
        <f>IF(Data_Extraction!E649="",Data_Extraction!$J649*(T$1),Data_Extraction!E649)</f>
        <v>87.083333333333329</v>
      </c>
      <c r="U649" s="12">
        <f>IF(Data_Extraction!F649="",Data_Extraction!$J649*(U$1),Data_Extraction!F649)</f>
        <v>89.833333333333343</v>
      </c>
      <c r="V649" s="12">
        <f>IF(Data_Extraction!G649="",Data_Extraction!$J649*(V$1),Data_Extraction!G649)</f>
        <v>90</v>
      </c>
      <c r="W649" s="12">
        <f>IF(Data_Extraction!H649="",Data_Extraction!$J649*(W$1),Data_Extraction!H649)</f>
        <v>94</v>
      </c>
      <c r="X649" s="12">
        <f>IF(Data_Extraction!I649="",Data_Extraction!$J649*(X$1),Data_Extraction!I649)</f>
        <v>88.916666666666671</v>
      </c>
      <c r="Y649" s="13">
        <f t="shared" si="60"/>
        <v>89.833333333333329</v>
      </c>
      <c r="Z649" s="17" t="str">
        <f t="shared" si="64"/>
        <v>Break</v>
      </c>
      <c r="AA649" s="14" t="str">
        <f>VLOOKUP($N649,'HeartRate-2022-03-21-1647950188'!$C:$G,2,0)</f>
        <v>Hands on</v>
      </c>
      <c r="AB649" s="14" t="str">
        <f>VLOOKUP($N649,'HeartRate-2022-03-21-1647950188'!$C:$G,3,0)</f>
        <v>Off Campus</v>
      </c>
      <c r="AC649" s="14" t="str">
        <f>VLOOKUP($N649,'HeartRate-2022-03-21-1647950188'!$C:$G,4,0)</f>
        <v>Standing</v>
      </c>
      <c r="AD649" s="14" t="str">
        <f>VLOOKUP($N649,'HeartRate-2022-03-21-1647950188'!$C:$G,5,0)</f>
        <v>Technical Contexts</v>
      </c>
      <c r="AE649">
        <f t="shared" si="65"/>
        <v>0</v>
      </c>
      <c r="AF649" s="18">
        <v>44634</v>
      </c>
      <c r="AG649" s="19">
        <v>0.54236111111111118</v>
      </c>
    </row>
    <row r="650" spans="1:33" x14ac:dyDescent="0.3">
      <c r="A650" s="5">
        <v>44634.543043981481</v>
      </c>
      <c r="B650">
        <f>IFERROR(AVERAGEIFS('HeartRate-2022-03-21-1647950188'!$B:$B,'HeartRate-2022-03-21-1647950188'!$A:$A,Data_Extraction!B$2,'HeartRate-2022-03-21-1647950188'!$C:$C,Data_Extraction!$A650),"")</f>
        <v>89</v>
      </c>
      <c r="C650" t="str">
        <f>IFERROR(AVERAGEIFS('HeartRate-2022-03-21-1647950188'!$B:$B,'HeartRate-2022-03-21-1647950188'!$A:$A,Data_Extraction!C$2,'HeartRate-2022-03-21-1647950188'!$C:$C,Data_Extraction!$A650),"")</f>
        <v/>
      </c>
      <c r="D650" t="str">
        <f>IFERROR(AVERAGEIFS('HeartRate-2022-03-21-1647950188'!$B:$B,'HeartRate-2022-03-21-1647950188'!$A:$A,Data_Extraction!D$2,'HeartRate-2022-03-21-1647950188'!$C:$C,Data_Extraction!$A650),"")</f>
        <v/>
      </c>
      <c r="E650" t="str">
        <f>IFERROR(AVERAGEIFS('HeartRate-2022-03-21-1647950188'!$B:$B,'HeartRate-2022-03-21-1647950188'!$A:$A,Data_Extraction!E$2,'HeartRate-2022-03-21-1647950188'!$C:$C,Data_Extraction!$A650),"")</f>
        <v/>
      </c>
      <c r="F650" t="str">
        <f>IFERROR(AVERAGEIFS('HeartRate-2022-03-21-1647950188'!$B:$B,'HeartRate-2022-03-21-1647950188'!$A:$A,Data_Extraction!F$2,'HeartRate-2022-03-21-1647950188'!$C:$C,Data_Extraction!$A650),"")</f>
        <v/>
      </c>
      <c r="G650" t="str">
        <f>IFERROR(AVERAGEIFS('HeartRate-2022-03-21-1647950188'!$B:$B,'HeartRate-2022-03-21-1647950188'!$A:$A,Data_Extraction!G$2,'HeartRate-2022-03-21-1647950188'!$C:$C,Data_Extraction!$A650),"")</f>
        <v/>
      </c>
      <c r="H650" t="str">
        <f>IFERROR(AVERAGEIFS('HeartRate-2022-03-21-1647950188'!$B:$B,'HeartRate-2022-03-21-1647950188'!$A:$A,Data_Extraction!H$2,'HeartRate-2022-03-21-1647950188'!$C:$C,Data_Extraction!$A650),"")</f>
        <v/>
      </c>
      <c r="I650">
        <f>IFERROR(AVERAGEIFS('HeartRate-2022-03-21-1647950188'!$B:$B,'HeartRate-2022-03-21-1647950188'!$A:$A,Data_Extraction!I$2,'HeartRate-2022-03-21-1647950188'!$C:$C,Data_Extraction!$A650),"")</f>
        <v>123</v>
      </c>
      <c r="J650" s="8">
        <f t="shared" si="61"/>
        <v>106</v>
      </c>
      <c r="N650" s="11">
        <f>Data_Extraction!A650</f>
        <v>44634.543043981481</v>
      </c>
      <c r="O650" s="15">
        <f t="shared" si="62"/>
        <v>44634</v>
      </c>
      <c r="P650" s="16">
        <f t="shared" si="63"/>
        <v>0.54304398148148147</v>
      </c>
      <c r="Q650" s="12">
        <f>IF(Data_Extraction!B650="",Data_Extraction!$J650*(Q$1),Data_Extraction!B650)</f>
        <v>89</v>
      </c>
      <c r="R650" s="12">
        <f>IF(Data_Extraction!C650="",Data_Extraction!$J650*(R$1),Data_Extraction!C650)</f>
        <v>97.52000000000001</v>
      </c>
      <c r="S650" s="12">
        <f>IF(Data_Extraction!D650="",Data_Extraction!$J650*(S$1),Data_Extraction!D650)</f>
        <v>110.24000000000001</v>
      </c>
      <c r="T650" s="12">
        <f>IF(Data_Extraction!E650="",Data_Extraction!$J650*(T$1),Data_Extraction!E650)</f>
        <v>100.69999999999999</v>
      </c>
      <c r="U650" s="12">
        <f>IF(Data_Extraction!F650="",Data_Extraction!$J650*(U$1),Data_Extraction!F650)</f>
        <v>103.88</v>
      </c>
      <c r="V650" s="12">
        <f>IF(Data_Extraction!G650="",Data_Extraction!$J650*(V$1),Data_Extraction!G650)</f>
        <v>96.460000000000008</v>
      </c>
      <c r="W650" s="12">
        <f>IF(Data_Extraction!H650="",Data_Extraction!$J650*(W$1),Data_Extraction!H650)</f>
        <v>113.42</v>
      </c>
      <c r="X650" s="12">
        <f>IF(Data_Extraction!I650="",Data_Extraction!$J650*(X$1),Data_Extraction!I650)</f>
        <v>123</v>
      </c>
      <c r="Y650" s="13">
        <f t="shared" si="60"/>
        <v>104.27749999999999</v>
      </c>
      <c r="Z650" s="17" t="str">
        <f t="shared" si="64"/>
        <v>Break</v>
      </c>
      <c r="AA650" s="14" t="str">
        <f>VLOOKUP($N650,'HeartRate-2022-03-21-1647950188'!$C:$G,2,0)</f>
        <v>Hands on</v>
      </c>
      <c r="AB650" s="14" t="str">
        <f>VLOOKUP($N650,'HeartRate-2022-03-21-1647950188'!$C:$G,3,0)</f>
        <v>Off Campus</v>
      </c>
      <c r="AC650" s="14" t="str">
        <f>VLOOKUP($N650,'HeartRate-2022-03-21-1647950188'!$C:$G,4,0)</f>
        <v>Standing</v>
      </c>
      <c r="AD650" s="14" t="str">
        <f>VLOOKUP($N650,'HeartRate-2022-03-21-1647950188'!$C:$G,5,0)</f>
        <v>Technical Contexts</v>
      </c>
      <c r="AE650">
        <f t="shared" si="65"/>
        <v>0</v>
      </c>
      <c r="AF650" s="18">
        <v>44634</v>
      </c>
      <c r="AG650" s="19">
        <v>0.54304398148148147</v>
      </c>
    </row>
    <row r="651" spans="1:33" x14ac:dyDescent="0.3">
      <c r="A651" s="5">
        <v>44634.543738425928</v>
      </c>
      <c r="B651">
        <f>IFERROR(AVERAGEIFS('HeartRate-2022-03-21-1647950188'!$B:$B,'HeartRate-2022-03-21-1647950188'!$A:$A,Data_Extraction!B$2,'HeartRate-2022-03-21-1647950188'!$C:$C,Data_Extraction!$A651),"")</f>
        <v>91</v>
      </c>
      <c r="C651" t="str">
        <f>IFERROR(AVERAGEIFS('HeartRate-2022-03-21-1647950188'!$B:$B,'HeartRate-2022-03-21-1647950188'!$A:$A,Data_Extraction!C$2,'HeartRate-2022-03-21-1647950188'!$C:$C,Data_Extraction!$A651),"")</f>
        <v/>
      </c>
      <c r="D651" t="str">
        <f>IFERROR(AVERAGEIFS('HeartRate-2022-03-21-1647950188'!$B:$B,'HeartRate-2022-03-21-1647950188'!$A:$A,Data_Extraction!D$2,'HeartRate-2022-03-21-1647950188'!$C:$C,Data_Extraction!$A651),"")</f>
        <v/>
      </c>
      <c r="E651" t="str">
        <f>IFERROR(AVERAGEIFS('HeartRate-2022-03-21-1647950188'!$B:$B,'HeartRate-2022-03-21-1647950188'!$A:$A,Data_Extraction!E$2,'HeartRate-2022-03-21-1647950188'!$C:$C,Data_Extraction!$A651),"")</f>
        <v/>
      </c>
      <c r="F651" t="str">
        <f>IFERROR(AVERAGEIFS('HeartRate-2022-03-21-1647950188'!$B:$B,'HeartRate-2022-03-21-1647950188'!$A:$A,Data_Extraction!F$2,'HeartRate-2022-03-21-1647950188'!$C:$C,Data_Extraction!$A651),"")</f>
        <v/>
      </c>
      <c r="G651" t="str">
        <f>IFERROR(AVERAGEIFS('HeartRate-2022-03-21-1647950188'!$B:$B,'HeartRate-2022-03-21-1647950188'!$A:$A,Data_Extraction!G$2,'HeartRate-2022-03-21-1647950188'!$C:$C,Data_Extraction!$A651),"")</f>
        <v/>
      </c>
      <c r="H651" t="str">
        <f>IFERROR(AVERAGEIFS('HeartRate-2022-03-21-1647950188'!$B:$B,'HeartRate-2022-03-21-1647950188'!$A:$A,Data_Extraction!H$2,'HeartRate-2022-03-21-1647950188'!$C:$C,Data_Extraction!$A651),"")</f>
        <v/>
      </c>
      <c r="I651">
        <f>IFERROR(AVERAGEIFS('HeartRate-2022-03-21-1647950188'!$B:$B,'HeartRate-2022-03-21-1647950188'!$A:$A,Data_Extraction!I$2,'HeartRate-2022-03-21-1647950188'!$C:$C,Data_Extraction!$A651),"")</f>
        <v>156</v>
      </c>
      <c r="J651" s="8">
        <f t="shared" si="61"/>
        <v>123.5</v>
      </c>
      <c r="N651" s="11">
        <f>Data_Extraction!A651</f>
        <v>44634.543738425928</v>
      </c>
      <c r="O651" s="15">
        <f t="shared" si="62"/>
        <v>44634</v>
      </c>
      <c r="P651" s="16">
        <f t="shared" si="63"/>
        <v>0.54373842592592592</v>
      </c>
      <c r="Q651" s="12">
        <f>IF(Data_Extraction!B651="",Data_Extraction!$J651*(Q$1),Data_Extraction!B651)</f>
        <v>91</v>
      </c>
      <c r="R651" s="12">
        <f>IF(Data_Extraction!C651="",Data_Extraction!$J651*(R$1),Data_Extraction!C651)</f>
        <v>113.62</v>
      </c>
      <c r="S651" s="12">
        <f>IF(Data_Extraction!D651="",Data_Extraction!$J651*(S$1),Data_Extraction!D651)</f>
        <v>128.44</v>
      </c>
      <c r="T651" s="12">
        <f>IF(Data_Extraction!E651="",Data_Extraction!$J651*(T$1),Data_Extraction!E651)</f>
        <v>117.32499999999999</v>
      </c>
      <c r="U651" s="12">
        <f>IF(Data_Extraction!F651="",Data_Extraction!$J651*(U$1),Data_Extraction!F651)</f>
        <v>121.03</v>
      </c>
      <c r="V651" s="12">
        <f>IF(Data_Extraction!G651="",Data_Extraction!$J651*(V$1),Data_Extraction!G651)</f>
        <v>112.38500000000001</v>
      </c>
      <c r="W651" s="12">
        <f>IF(Data_Extraction!H651="",Data_Extraction!$J651*(W$1),Data_Extraction!H651)</f>
        <v>132.14500000000001</v>
      </c>
      <c r="X651" s="12">
        <f>IF(Data_Extraction!I651="",Data_Extraction!$J651*(X$1),Data_Extraction!I651)</f>
        <v>156</v>
      </c>
      <c r="Y651" s="13">
        <f t="shared" si="60"/>
        <v>121.49312499999999</v>
      </c>
      <c r="Z651" s="17" t="str">
        <f t="shared" si="64"/>
        <v>Break</v>
      </c>
      <c r="AA651" s="14" t="str">
        <f>VLOOKUP($N651,'HeartRate-2022-03-21-1647950188'!$C:$G,2,0)</f>
        <v>Hands on</v>
      </c>
      <c r="AB651" s="14" t="str">
        <f>VLOOKUP($N651,'HeartRate-2022-03-21-1647950188'!$C:$G,3,0)</f>
        <v>Off Campus</v>
      </c>
      <c r="AC651" s="14" t="s">
        <v>18</v>
      </c>
      <c r="AD651" s="14" t="str">
        <f>VLOOKUP($N651,'HeartRate-2022-03-21-1647950188'!$C:$G,5,0)</f>
        <v>Technical Contexts</v>
      </c>
      <c r="AE651">
        <f t="shared" si="65"/>
        <v>1</v>
      </c>
      <c r="AF651" s="18">
        <v>44634</v>
      </c>
      <c r="AG651" s="19">
        <v>0.54373842592592592</v>
      </c>
    </row>
    <row r="652" spans="1:33" x14ac:dyDescent="0.3">
      <c r="A652" s="5">
        <v>44634.543807870374</v>
      </c>
      <c r="B652">
        <f>IFERROR(AVERAGEIFS('HeartRate-2022-03-21-1647950188'!$B:$B,'HeartRate-2022-03-21-1647950188'!$A:$A,Data_Extraction!B$2,'HeartRate-2022-03-21-1647950188'!$C:$C,Data_Extraction!$A652),"")</f>
        <v>96</v>
      </c>
      <c r="C652" t="str">
        <f>IFERROR(AVERAGEIFS('HeartRate-2022-03-21-1647950188'!$B:$B,'HeartRate-2022-03-21-1647950188'!$A:$A,Data_Extraction!C$2,'HeartRate-2022-03-21-1647950188'!$C:$C,Data_Extraction!$A652),"")</f>
        <v/>
      </c>
      <c r="D652" t="str">
        <f>IFERROR(AVERAGEIFS('HeartRate-2022-03-21-1647950188'!$B:$B,'HeartRate-2022-03-21-1647950188'!$A:$A,Data_Extraction!D$2,'HeartRate-2022-03-21-1647950188'!$C:$C,Data_Extraction!$A652),"")</f>
        <v/>
      </c>
      <c r="E652" t="str">
        <f>IFERROR(AVERAGEIFS('HeartRate-2022-03-21-1647950188'!$B:$B,'HeartRate-2022-03-21-1647950188'!$A:$A,Data_Extraction!E$2,'HeartRate-2022-03-21-1647950188'!$C:$C,Data_Extraction!$A652),"")</f>
        <v/>
      </c>
      <c r="F652" t="str">
        <f>IFERROR(AVERAGEIFS('HeartRate-2022-03-21-1647950188'!$B:$B,'HeartRate-2022-03-21-1647950188'!$A:$A,Data_Extraction!F$2,'HeartRate-2022-03-21-1647950188'!$C:$C,Data_Extraction!$A652),"")</f>
        <v/>
      </c>
      <c r="G652" t="str">
        <f>IFERROR(AVERAGEIFS('HeartRate-2022-03-21-1647950188'!$B:$B,'HeartRate-2022-03-21-1647950188'!$A:$A,Data_Extraction!G$2,'HeartRate-2022-03-21-1647950188'!$C:$C,Data_Extraction!$A652),"")</f>
        <v/>
      </c>
      <c r="H652" t="str">
        <f>IFERROR(AVERAGEIFS('HeartRate-2022-03-21-1647950188'!$B:$B,'HeartRate-2022-03-21-1647950188'!$A:$A,Data_Extraction!H$2,'HeartRate-2022-03-21-1647950188'!$C:$C,Data_Extraction!$A652),"")</f>
        <v/>
      </c>
      <c r="I652" t="str">
        <f>IFERROR(AVERAGEIFS('HeartRate-2022-03-21-1647950188'!$B:$B,'HeartRate-2022-03-21-1647950188'!$A:$A,Data_Extraction!I$2,'HeartRate-2022-03-21-1647950188'!$C:$C,Data_Extraction!$A652),"")</f>
        <v/>
      </c>
      <c r="J652" s="8">
        <f t="shared" si="61"/>
        <v>96</v>
      </c>
      <c r="N652" s="11">
        <f>Data_Extraction!A652</f>
        <v>44634.543807870374</v>
      </c>
      <c r="O652" s="15">
        <f t="shared" si="62"/>
        <v>44634</v>
      </c>
      <c r="P652" s="16">
        <f t="shared" si="63"/>
        <v>0.54380787037037037</v>
      </c>
      <c r="Q652" s="12">
        <f>IF(Data_Extraction!B652="",Data_Extraction!$J652*(Q$1),Data_Extraction!B652)</f>
        <v>96</v>
      </c>
      <c r="R652" s="12">
        <f>IF(Data_Extraction!C652="",Data_Extraction!$J652*(R$1),Data_Extraction!C652)</f>
        <v>88.320000000000007</v>
      </c>
      <c r="S652" s="12">
        <f>IF(Data_Extraction!D652="",Data_Extraction!$J652*(S$1),Data_Extraction!D652)</f>
        <v>99.84</v>
      </c>
      <c r="T652" s="12">
        <f>IF(Data_Extraction!E652="",Data_Extraction!$J652*(T$1),Data_Extraction!E652)</f>
        <v>91.199999999999989</v>
      </c>
      <c r="U652" s="12">
        <f>IF(Data_Extraction!F652="",Data_Extraction!$J652*(U$1),Data_Extraction!F652)</f>
        <v>94.08</v>
      </c>
      <c r="V652" s="12">
        <f>IF(Data_Extraction!G652="",Data_Extraction!$J652*(V$1),Data_Extraction!G652)</f>
        <v>87.36</v>
      </c>
      <c r="W652" s="12">
        <f>IF(Data_Extraction!H652="",Data_Extraction!$J652*(W$1),Data_Extraction!H652)</f>
        <v>102.72</v>
      </c>
      <c r="X652" s="12">
        <f>IF(Data_Extraction!I652="",Data_Extraction!$J652*(X$1),Data_Extraction!I652)</f>
        <v>93.12</v>
      </c>
      <c r="Y652" s="13">
        <f t="shared" si="60"/>
        <v>94.08</v>
      </c>
      <c r="Z652" s="17" t="str">
        <f t="shared" si="64"/>
        <v>Break</v>
      </c>
      <c r="AA652" s="14" t="str">
        <f>VLOOKUP($N652,'HeartRate-2022-03-21-1647950188'!$C:$G,2,0)</f>
        <v>Hands on</v>
      </c>
      <c r="AB652" s="14" t="str">
        <f>VLOOKUP($N652,'HeartRate-2022-03-21-1647950188'!$C:$G,3,0)</f>
        <v>Off Campus</v>
      </c>
      <c r="AC652" s="14" t="str">
        <f>VLOOKUP($N652,'HeartRate-2022-03-21-1647950188'!$C:$G,4,0)</f>
        <v>Standing</v>
      </c>
      <c r="AD652" s="14" t="str">
        <f>VLOOKUP($N652,'HeartRate-2022-03-21-1647950188'!$C:$G,5,0)</f>
        <v>Technical Contexts</v>
      </c>
      <c r="AE652">
        <f t="shared" si="65"/>
        <v>0</v>
      </c>
      <c r="AF652" s="18">
        <v>44634</v>
      </c>
      <c r="AG652" s="19">
        <v>0.54380787037037037</v>
      </c>
    </row>
    <row r="653" spans="1:33" x14ac:dyDescent="0.3">
      <c r="A653" s="5">
        <v>44634.544432870367</v>
      </c>
      <c r="B653" t="str">
        <f>IFERROR(AVERAGEIFS('HeartRate-2022-03-21-1647950188'!$B:$B,'HeartRate-2022-03-21-1647950188'!$A:$A,Data_Extraction!B$2,'HeartRate-2022-03-21-1647950188'!$C:$C,Data_Extraction!$A653),"")</f>
        <v/>
      </c>
      <c r="C653" t="str">
        <f>IFERROR(AVERAGEIFS('HeartRate-2022-03-21-1647950188'!$B:$B,'HeartRate-2022-03-21-1647950188'!$A:$A,Data_Extraction!C$2,'HeartRate-2022-03-21-1647950188'!$C:$C,Data_Extraction!$A653),"")</f>
        <v/>
      </c>
      <c r="D653" t="str">
        <f>IFERROR(AVERAGEIFS('HeartRate-2022-03-21-1647950188'!$B:$B,'HeartRate-2022-03-21-1647950188'!$A:$A,Data_Extraction!D$2,'HeartRate-2022-03-21-1647950188'!$C:$C,Data_Extraction!$A653),"")</f>
        <v/>
      </c>
      <c r="E653" t="str">
        <f>IFERROR(AVERAGEIFS('HeartRate-2022-03-21-1647950188'!$B:$B,'HeartRate-2022-03-21-1647950188'!$A:$A,Data_Extraction!E$2,'HeartRate-2022-03-21-1647950188'!$C:$C,Data_Extraction!$A653),"")</f>
        <v/>
      </c>
      <c r="F653" t="str">
        <f>IFERROR(AVERAGEIFS('HeartRate-2022-03-21-1647950188'!$B:$B,'HeartRate-2022-03-21-1647950188'!$A:$A,Data_Extraction!F$2,'HeartRate-2022-03-21-1647950188'!$C:$C,Data_Extraction!$A653),"")</f>
        <v/>
      </c>
      <c r="G653" t="str">
        <f>IFERROR(AVERAGEIFS('HeartRate-2022-03-21-1647950188'!$B:$B,'HeartRate-2022-03-21-1647950188'!$A:$A,Data_Extraction!G$2,'HeartRate-2022-03-21-1647950188'!$C:$C,Data_Extraction!$A653),"")</f>
        <v/>
      </c>
      <c r="H653" t="str">
        <f>IFERROR(AVERAGEIFS('HeartRate-2022-03-21-1647950188'!$B:$B,'HeartRate-2022-03-21-1647950188'!$A:$A,Data_Extraction!H$2,'HeartRate-2022-03-21-1647950188'!$C:$C,Data_Extraction!$A653),"")</f>
        <v/>
      </c>
      <c r="I653">
        <f>IFERROR(AVERAGEIFS('HeartRate-2022-03-21-1647950188'!$B:$B,'HeartRate-2022-03-21-1647950188'!$A:$A,Data_Extraction!I$2,'HeartRate-2022-03-21-1647950188'!$C:$C,Data_Extraction!$A653),"")</f>
        <v>139</v>
      </c>
      <c r="J653" s="8">
        <f t="shared" si="61"/>
        <v>139</v>
      </c>
      <c r="N653" s="11">
        <f>Data_Extraction!A653</f>
        <v>44634.544432870367</v>
      </c>
      <c r="O653" s="15">
        <f t="shared" si="62"/>
        <v>44634</v>
      </c>
      <c r="P653" s="16">
        <f t="shared" si="63"/>
        <v>0.54443287037037036</v>
      </c>
      <c r="Q653" s="12">
        <f>IF(Data_Extraction!B653="",Data_Extraction!$J653*(Q$1),Data_Extraction!B653)</f>
        <v>125.10000000000001</v>
      </c>
      <c r="R653" s="12">
        <f>IF(Data_Extraction!C653="",Data_Extraction!$J653*(R$1),Data_Extraction!C653)</f>
        <v>127.88000000000001</v>
      </c>
      <c r="S653" s="12">
        <f>IF(Data_Extraction!D653="",Data_Extraction!$J653*(S$1),Data_Extraction!D653)</f>
        <v>144.56</v>
      </c>
      <c r="T653" s="12">
        <f>IF(Data_Extraction!E653="",Data_Extraction!$J653*(T$1),Data_Extraction!E653)</f>
        <v>132.04999999999998</v>
      </c>
      <c r="U653" s="12">
        <f>IF(Data_Extraction!F653="",Data_Extraction!$J653*(U$1),Data_Extraction!F653)</f>
        <v>136.22</v>
      </c>
      <c r="V653" s="12">
        <f>IF(Data_Extraction!G653="",Data_Extraction!$J653*(V$1),Data_Extraction!G653)</f>
        <v>126.49000000000001</v>
      </c>
      <c r="W653" s="12">
        <f>IF(Data_Extraction!H653="",Data_Extraction!$J653*(W$1),Data_Extraction!H653)</f>
        <v>148.73000000000002</v>
      </c>
      <c r="X653" s="12">
        <f>IF(Data_Extraction!I653="",Data_Extraction!$J653*(X$1),Data_Extraction!I653)</f>
        <v>139</v>
      </c>
      <c r="Y653" s="13">
        <f t="shared" si="60"/>
        <v>135.00375000000003</v>
      </c>
      <c r="Z653" s="17" t="str">
        <f t="shared" si="64"/>
        <v>Break</v>
      </c>
      <c r="AA653" s="14" t="str">
        <f>VLOOKUP($N653,'HeartRate-2022-03-21-1647950188'!$C:$G,2,0)</f>
        <v>Hands on</v>
      </c>
      <c r="AB653" s="14" t="str">
        <f>VLOOKUP($N653,'HeartRate-2022-03-21-1647950188'!$C:$G,3,0)</f>
        <v>Off Campus</v>
      </c>
      <c r="AC653" s="14" t="s">
        <v>18</v>
      </c>
      <c r="AD653" s="14" t="str">
        <f>VLOOKUP($N653,'HeartRate-2022-03-21-1647950188'!$C:$G,5,0)</f>
        <v>Technical Contexts</v>
      </c>
      <c r="AE653">
        <f t="shared" si="65"/>
        <v>1</v>
      </c>
      <c r="AF653" s="18">
        <v>44634</v>
      </c>
      <c r="AG653" s="19">
        <v>0.54443287037037036</v>
      </c>
    </row>
    <row r="654" spans="1:33" x14ac:dyDescent="0.3">
      <c r="A654" s="5">
        <v>44634.545127314814</v>
      </c>
      <c r="B654">
        <f>IFERROR(AVERAGEIFS('HeartRate-2022-03-21-1647950188'!$B:$B,'HeartRate-2022-03-21-1647950188'!$A:$A,Data_Extraction!B$2,'HeartRate-2022-03-21-1647950188'!$C:$C,Data_Extraction!$A654),"")</f>
        <v>102</v>
      </c>
      <c r="C654" t="str">
        <f>IFERROR(AVERAGEIFS('HeartRate-2022-03-21-1647950188'!$B:$B,'HeartRate-2022-03-21-1647950188'!$A:$A,Data_Extraction!C$2,'HeartRate-2022-03-21-1647950188'!$C:$C,Data_Extraction!$A654),"")</f>
        <v/>
      </c>
      <c r="D654" t="str">
        <f>IFERROR(AVERAGEIFS('HeartRate-2022-03-21-1647950188'!$B:$B,'HeartRate-2022-03-21-1647950188'!$A:$A,Data_Extraction!D$2,'HeartRate-2022-03-21-1647950188'!$C:$C,Data_Extraction!$A654),"")</f>
        <v/>
      </c>
      <c r="E654" t="str">
        <f>IFERROR(AVERAGEIFS('HeartRate-2022-03-21-1647950188'!$B:$B,'HeartRate-2022-03-21-1647950188'!$A:$A,Data_Extraction!E$2,'HeartRate-2022-03-21-1647950188'!$C:$C,Data_Extraction!$A654),"")</f>
        <v/>
      </c>
      <c r="F654" t="str">
        <f>IFERROR(AVERAGEIFS('HeartRate-2022-03-21-1647950188'!$B:$B,'HeartRate-2022-03-21-1647950188'!$A:$A,Data_Extraction!F$2,'HeartRate-2022-03-21-1647950188'!$C:$C,Data_Extraction!$A654),"")</f>
        <v/>
      </c>
      <c r="G654" t="str">
        <f>IFERROR(AVERAGEIFS('HeartRate-2022-03-21-1647950188'!$B:$B,'HeartRate-2022-03-21-1647950188'!$A:$A,Data_Extraction!G$2,'HeartRate-2022-03-21-1647950188'!$C:$C,Data_Extraction!$A654),"")</f>
        <v/>
      </c>
      <c r="H654" t="str">
        <f>IFERROR(AVERAGEIFS('HeartRate-2022-03-21-1647950188'!$B:$B,'HeartRate-2022-03-21-1647950188'!$A:$A,Data_Extraction!H$2,'HeartRate-2022-03-21-1647950188'!$C:$C,Data_Extraction!$A654),"")</f>
        <v/>
      </c>
      <c r="I654">
        <f>IFERROR(AVERAGEIFS('HeartRate-2022-03-21-1647950188'!$B:$B,'HeartRate-2022-03-21-1647950188'!$A:$A,Data_Extraction!I$2,'HeartRate-2022-03-21-1647950188'!$C:$C,Data_Extraction!$A654),"")</f>
        <v>100</v>
      </c>
      <c r="J654" s="8">
        <f t="shared" si="61"/>
        <v>101</v>
      </c>
      <c r="N654" s="11">
        <f>Data_Extraction!A654</f>
        <v>44634.545127314814</v>
      </c>
      <c r="O654" s="15">
        <f t="shared" si="62"/>
        <v>44634</v>
      </c>
      <c r="P654" s="16">
        <f t="shared" si="63"/>
        <v>0.5451273148148148</v>
      </c>
      <c r="Q654" s="12">
        <f>IF(Data_Extraction!B654="",Data_Extraction!$J654*(Q$1),Data_Extraction!B654)</f>
        <v>102</v>
      </c>
      <c r="R654" s="12">
        <f>IF(Data_Extraction!C654="",Data_Extraction!$J654*(R$1),Data_Extraction!C654)</f>
        <v>92.92</v>
      </c>
      <c r="S654" s="12">
        <f>IF(Data_Extraction!D654="",Data_Extraction!$J654*(S$1),Data_Extraction!D654)</f>
        <v>105.04</v>
      </c>
      <c r="T654" s="12">
        <f>IF(Data_Extraction!E654="",Data_Extraction!$J654*(T$1),Data_Extraction!E654)</f>
        <v>95.949999999999989</v>
      </c>
      <c r="U654" s="12">
        <f>IF(Data_Extraction!F654="",Data_Extraction!$J654*(U$1),Data_Extraction!F654)</f>
        <v>98.98</v>
      </c>
      <c r="V654" s="12">
        <f>IF(Data_Extraction!G654="",Data_Extraction!$J654*(V$1),Data_Extraction!G654)</f>
        <v>91.91</v>
      </c>
      <c r="W654" s="12">
        <f>IF(Data_Extraction!H654="",Data_Extraction!$J654*(W$1),Data_Extraction!H654)</f>
        <v>108.07000000000001</v>
      </c>
      <c r="X654" s="12">
        <f>IF(Data_Extraction!I654="",Data_Extraction!$J654*(X$1),Data_Extraction!I654)</f>
        <v>100</v>
      </c>
      <c r="Y654" s="13">
        <f t="shared" si="60"/>
        <v>99.358750000000015</v>
      </c>
      <c r="Z654" s="17" t="str">
        <f t="shared" si="64"/>
        <v>Break</v>
      </c>
      <c r="AA654" s="14" t="str">
        <f>VLOOKUP($N654,'HeartRate-2022-03-21-1647950188'!$C:$G,2,0)</f>
        <v>Hands on</v>
      </c>
      <c r="AB654" s="14" t="str">
        <f>VLOOKUP($N654,'HeartRate-2022-03-21-1647950188'!$C:$G,3,0)</f>
        <v>Off Campus</v>
      </c>
      <c r="AC654" s="14" t="str">
        <f>VLOOKUP($N654,'HeartRate-2022-03-21-1647950188'!$C:$G,4,0)</f>
        <v>Standing</v>
      </c>
      <c r="AD654" s="14" t="str">
        <f>VLOOKUP($N654,'HeartRate-2022-03-21-1647950188'!$C:$G,5,0)</f>
        <v>Technical Contexts</v>
      </c>
      <c r="AE654">
        <f t="shared" si="65"/>
        <v>0</v>
      </c>
      <c r="AF654" s="18">
        <v>44634</v>
      </c>
      <c r="AG654" s="19">
        <v>0.5451273148148148</v>
      </c>
    </row>
    <row r="655" spans="1:33" x14ac:dyDescent="0.3">
      <c r="A655" s="5">
        <v>44634.545636574076</v>
      </c>
      <c r="B655" t="str">
        <f>IFERROR(AVERAGEIFS('HeartRate-2022-03-21-1647950188'!$B:$B,'HeartRate-2022-03-21-1647950188'!$A:$A,Data_Extraction!B$2,'HeartRate-2022-03-21-1647950188'!$C:$C,Data_Extraction!$A655),"")</f>
        <v/>
      </c>
      <c r="C655" t="str">
        <f>IFERROR(AVERAGEIFS('HeartRate-2022-03-21-1647950188'!$B:$B,'HeartRate-2022-03-21-1647950188'!$A:$A,Data_Extraction!C$2,'HeartRate-2022-03-21-1647950188'!$C:$C,Data_Extraction!$A655),"")</f>
        <v/>
      </c>
      <c r="D655" t="str">
        <f>IFERROR(AVERAGEIFS('HeartRate-2022-03-21-1647950188'!$B:$B,'HeartRate-2022-03-21-1647950188'!$A:$A,Data_Extraction!D$2,'HeartRate-2022-03-21-1647950188'!$C:$C,Data_Extraction!$A655),"")</f>
        <v/>
      </c>
      <c r="E655" t="str">
        <f>IFERROR(AVERAGEIFS('HeartRate-2022-03-21-1647950188'!$B:$B,'HeartRate-2022-03-21-1647950188'!$A:$A,Data_Extraction!E$2,'HeartRate-2022-03-21-1647950188'!$C:$C,Data_Extraction!$A655),"")</f>
        <v/>
      </c>
      <c r="F655" t="str">
        <f>IFERROR(AVERAGEIFS('HeartRate-2022-03-21-1647950188'!$B:$B,'HeartRate-2022-03-21-1647950188'!$A:$A,Data_Extraction!F$2,'HeartRate-2022-03-21-1647950188'!$C:$C,Data_Extraction!$A655),"")</f>
        <v/>
      </c>
      <c r="G655">
        <f>IFERROR(AVERAGEIFS('HeartRate-2022-03-21-1647950188'!$B:$B,'HeartRate-2022-03-21-1647950188'!$A:$A,Data_Extraction!G$2,'HeartRate-2022-03-21-1647950188'!$C:$C,Data_Extraction!$A655),"")</f>
        <v>109</v>
      </c>
      <c r="H655" t="str">
        <f>IFERROR(AVERAGEIFS('HeartRate-2022-03-21-1647950188'!$B:$B,'HeartRate-2022-03-21-1647950188'!$A:$A,Data_Extraction!H$2,'HeartRate-2022-03-21-1647950188'!$C:$C,Data_Extraction!$A655),"")</f>
        <v/>
      </c>
      <c r="I655" t="str">
        <f>IFERROR(AVERAGEIFS('HeartRate-2022-03-21-1647950188'!$B:$B,'HeartRate-2022-03-21-1647950188'!$A:$A,Data_Extraction!I$2,'HeartRate-2022-03-21-1647950188'!$C:$C,Data_Extraction!$A655),"")</f>
        <v/>
      </c>
      <c r="J655" s="8">
        <f t="shared" si="61"/>
        <v>109</v>
      </c>
      <c r="N655" s="11">
        <f>Data_Extraction!A655</f>
        <v>44634.545636574076</v>
      </c>
      <c r="O655" s="15">
        <f t="shared" si="62"/>
        <v>44634</v>
      </c>
      <c r="P655" s="16">
        <f t="shared" si="63"/>
        <v>0.54563657407407407</v>
      </c>
      <c r="Q655" s="12">
        <f>IF(Data_Extraction!B655="",Data_Extraction!$J655*(Q$1),Data_Extraction!B655)</f>
        <v>98.100000000000009</v>
      </c>
      <c r="R655" s="12">
        <f>IF(Data_Extraction!C655="",Data_Extraction!$J655*(R$1),Data_Extraction!C655)</f>
        <v>100.28</v>
      </c>
      <c r="S655" s="12">
        <f>IF(Data_Extraction!D655="",Data_Extraction!$J655*(S$1),Data_Extraction!D655)</f>
        <v>113.36</v>
      </c>
      <c r="T655" s="12">
        <f>IF(Data_Extraction!E655="",Data_Extraction!$J655*(T$1),Data_Extraction!E655)</f>
        <v>103.55</v>
      </c>
      <c r="U655" s="12">
        <f>IF(Data_Extraction!F655="",Data_Extraction!$J655*(U$1),Data_Extraction!F655)</f>
        <v>106.82</v>
      </c>
      <c r="V655" s="12">
        <f>IF(Data_Extraction!G655="",Data_Extraction!$J655*(V$1),Data_Extraction!G655)</f>
        <v>109</v>
      </c>
      <c r="W655" s="12">
        <f>IF(Data_Extraction!H655="",Data_Extraction!$J655*(W$1),Data_Extraction!H655)</f>
        <v>116.63000000000001</v>
      </c>
      <c r="X655" s="12">
        <f>IF(Data_Extraction!I655="",Data_Extraction!$J655*(X$1),Data_Extraction!I655)</f>
        <v>105.73</v>
      </c>
      <c r="Y655" s="13">
        <f t="shared" si="60"/>
        <v>106.68375</v>
      </c>
      <c r="Z655" s="17" t="str">
        <f t="shared" si="64"/>
        <v>Break</v>
      </c>
      <c r="AA655" s="14" t="str">
        <f>VLOOKUP($N655,'HeartRate-2022-03-21-1647950188'!$C:$G,2,0)</f>
        <v>Hands on</v>
      </c>
      <c r="AB655" s="14" t="str">
        <f>VLOOKUP($N655,'HeartRate-2022-03-21-1647950188'!$C:$G,3,0)</f>
        <v>Off Campus</v>
      </c>
      <c r="AC655" s="14" t="str">
        <f>VLOOKUP($N655,'HeartRate-2022-03-21-1647950188'!$C:$G,4,0)</f>
        <v>Standing</v>
      </c>
      <c r="AD655" s="14" t="str">
        <f>VLOOKUP($N655,'HeartRate-2022-03-21-1647950188'!$C:$G,5,0)</f>
        <v>Technical Contexts</v>
      </c>
      <c r="AE655">
        <f t="shared" si="65"/>
        <v>0</v>
      </c>
      <c r="AF655" s="18">
        <v>44634</v>
      </c>
      <c r="AG655" s="19">
        <v>0.54563657407407407</v>
      </c>
    </row>
    <row r="656" spans="1:33" x14ac:dyDescent="0.3">
      <c r="A656" s="5">
        <v>44634.54582175926</v>
      </c>
      <c r="B656">
        <f>IFERROR(AVERAGEIFS('HeartRate-2022-03-21-1647950188'!$B:$B,'HeartRate-2022-03-21-1647950188'!$A:$A,Data_Extraction!B$2,'HeartRate-2022-03-21-1647950188'!$C:$C,Data_Extraction!$A656),"")</f>
        <v>97</v>
      </c>
      <c r="C656" t="str">
        <f>IFERROR(AVERAGEIFS('HeartRate-2022-03-21-1647950188'!$B:$B,'HeartRate-2022-03-21-1647950188'!$A:$A,Data_Extraction!C$2,'HeartRate-2022-03-21-1647950188'!$C:$C,Data_Extraction!$A656),"")</f>
        <v/>
      </c>
      <c r="D656" t="str">
        <f>IFERROR(AVERAGEIFS('HeartRate-2022-03-21-1647950188'!$B:$B,'HeartRate-2022-03-21-1647950188'!$A:$A,Data_Extraction!D$2,'HeartRate-2022-03-21-1647950188'!$C:$C,Data_Extraction!$A656),"")</f>
        <v/>
      </c>
      <c r="E656" t="str">
        <f>IFERROR(AVERAGEIFS('HeartRate-2022-03-21-1647950188'!$B:$B,'HeartRate-2022-03-21-1647950188'!$A:$A,Data_Extraction!E$2,'HeartRate-2022-03-21-1647950188'!$C:$C,Data_Extraction!$A656),"")</f>
        <v/>
      </c>
      <c r="F656" t="str">
        <f>IFERROR(AVERAGEIFS('HeartRate-2022-03-21-1647950188'!$B:$B,'HeartRate-2022-03-21-1647950188'!$A:$A,Data_Extraction!F$2,'HeartRate-2022-03-21-1647950188'!$C:$C,Data_Extraction!$A656),"")</f>
        <v/>
      </c>
      <c r="G656" t="str">
        <f>IFERROR(AVERAGEIFS('HeartRate-2022-03-21-1647950188'!$B:$B,'HeartRate-2022-03-21-1647950188'!$A:$A,Data_Extraction!G$2,'HeartRate-2022-03-21-1647950188'!$C:$C,Data_Extraction!$A656),"")</f>
        <v/>
      </c>
      <c r="H656" t="str">
        <f>IFERROR(AVERAGEIFS('HeartRate-2022-03-21-1647950188'!$B:$B,'HeartRate-2022-03-21-1647950188'!$A:$A,Data_Extraction!H$2,'HeartRate-2022-03-21-1647950188'!$C:$C,Data_Extraction!$A656),"")</f>
        <v/>
      </c>
      <c r="I656">
        <f>IFERROR(AVERAGEIFS('HeartRate-2022-03-21-1647950188'!$B:$B,'HeartRate-2022-03-21-1647950188'!$A:$A,Data_Extraction!I$2,'HeartRate-2022-03-21-1647950188'!$C:$C,Data_Extraction!$A656),"")</f>
        <v>89</v>
      </c>
      <c r="J656" s="8">
        <f t="shared" si="61"/>
        <v>93</v>
      </c>
      <c r="N656" s="11">
        <f>Data_Extraction!A656</f>
        <v>44634.54582175926</v>
      </c>
      <c r="O656" s="15">
        <f t="shared" si="62"/>
        <v>44634</v>
      </c>
      <c r="P656" s="16">
        <f t="shared" si="63"/>
        <v>0.54582175925925924</v>
      </c>
      <c r="Q656" s="12">
        <f>IF(Data_Extraction!B656="",Data_Extraction!$J656*(Q$1),Data_Extraction!B656)</f>
        <v>97</v>
      </c>
      <c r="R656" s="12">
        <f>IF(Data_Extraction!C656="",Data_Extraction!$J656*(R$1),Data_Extraction!C656)</f>
        <v>85.56</v>
      </c>
      <c r="S656" s="12">
        <f>IF(Data_Extraction!D656="",Data_Extraction!$J656*(S$1),Data_Extraction!D656)</f>
        <v>96.72</v>
      </c>
      <c r="T656" s="12">
        <f>IF(Data_Extraction!E656="",Data_Extraction!$J656*(T$1),Data_Extraction!E656)</f>
        <v>88.35</v>
      </c>
      <c r="U656" s="12">
        <f>IF(Data_Extraction!F656="",Data_Extraction!$J656*(U$1),Data_Extraction!F656)</f>
        <v>91.14</v>
      </c>
      <c r="V656" s="12">
        <f>IF(Data_Extraction!G656="",Data_Extraction!$J656*(V$1),Data_Extraction!G656)</f>
        <v>84.63000000000001</v>
      </c>
      <c r="W656" s="12">
        <f>IF(Data_Extraction!H656="",Data_Extraction!$J656*(W$1),Data_Extraction!H656)</f>
        <v>99.51</v>
      </c>
      <c r="X656" s="12">
        <f>IF(Data_Extraction!I656="",Data_Extraction!$J656*(X$1),Data_Extraction!I656)</f>
        <v>89</v>
      </c>
      <c r="Y656" s="13">
        <f t="shared" si="60"/>
        <v>91.488749999999996</v>
      </c>
      <c r="Z656" s="17" t="str">
        <f t="shared" si="64"/>
        <v>Break</v>
      </c>
      <c r="AA656" s="14" t="str">
        <f>VLOOKUP($N656,'HeartRate-2022-03-21-1647950188'!$C:$G,2,0)</f>
        <v>Hands on</v>
      </c>
      <c r="AB656" s="14" t="str">
        <f>VLOOKUP($N656,'HeartRate-2022-03-21-1647950188'!$C:$G,3,0)</f>
        <v>Off Campus</v>
      </c>
      <c r="AC656" s="14" t="str">
        <f>VLOOKUP($N656,'HeartRate-2022-03-21-1647950188'!$C:$G,4,0)</f>
        <v>Standing</v>
      </c>
      <c r="AD656" s="14" t="str">
        <f>VLOOKUP($N656,'HeartRate-2022-03-21-1647950188'!$C:$G,5,0)</f>
        <v>Technical Contexts</v>
      </c>
      <c r="AE656">
        <f t="shared" si="65"/>
        <v>0</v>
      </c>
      <c r="AF656" s="18">
        <v>44634</v>
      </c>
      <c r="AG656" s="19">
        <v>0.54582175925925924</v>
      </c>
    </row>
    <row r="657" spans="1:33" x14ac:dyDescent="0.3">
      <c r="A657" s="5">
        <v>44634.54583333333</v>
      </c>
      <c r="B657" t="str">
        <f>IFERROR(AVERAGEIFS('HeartRate-2022-03-21-1647950188'!$B:$B,'HeartRate-2022-03-21-1647950188'!$A:$A,Data_Extraction!B$2,'HeartRate-2022-03-21-1647950188'!$C:$C,Data_Extraction!$A657),"")</f>
        <v/>
      </c>
      <c r="C657">
        <f>IFERROR(AVERAGEIFS('HeartRate-2022-03-21-1647950188'!$B:$B,'HeartRate-2022-03-21-1647950188'!$A:$A,Data_Extraction!C$2,'HeartRate-2022-03-21-1647950188'!$C:$C,Data_Extraction!$A657),"")</f>
        <v>89</v>
      </c>
      <c r="D657" t="str">
        <f>IFERROR(AVERAGEIFS('HeartRate-2022-03-21-1647950188'!$B:$B,'HeartRate-2022-03-21-1647950188'!$A:$A,Data_Extraction!D$2,'HeartRate-2022-03-21-1647950188'!$C:$C,Data_Extraction!$A657),"")</f>
        <v/>
      </c>
      <c r="E657" t="str">
        <f>IFERROR(AVERAGEIFS('HeartRate-2022-03-21-1647950188'!$B:$B,'HeartRate-2022-03-21-1647950188'!$A:$A,Data_Extraction!E$2,'HeartRate-2022-03-21-1647950188'!$C:$C,Data_Extraction!$A657),"")</f>
        <v/>
      </c>
      <c r="F657" t="str">
        <f>IFERROR(AVERAGEIFS('HeartRate-2022-03-21-1647950188'!$B:$B,'HeartRate-2022-03-21-1647950188'!$A:$A,Data_Extraction!F$2,'HeartRate-2022-03-21-1647950188'!$C:$C,Data_Extraction!$A657),"")</f>
        <v/>
      </c>
      <c r="G657">
        <f>IFERROR(AVERAGEIFS('HeartRate-2022-03-21-1647950188'!$B:$B,'HeartRate-2022-03-21-1647950188'!$A:$A,Data_Extraction!G$2,'HeartRate-2022-03-21-1647950188'!$C:$C,Data_Extraction!$A657),"")</f>
        <v>110</v>
      </c>
      <c r="H657">
        <f>IFERROR(AVERAGEIFS('HeartRate-2022-03-21-1647950188'!$B:$B,'HeartRate-2022-03-21-1647950188'!$A:$A,Data_Extraction!H$2,'HeartRate-2022-03-21-1647950188'!$C:$C,Data_Extraction!$A657),"")</f>
        <v>91</v>
      </c>
      <c r="I657" t="str">
        <f>IFERROR(AVERAGEIFS('HeartRate-2022-03-21-1647950188'!$B:$B,'HeartRate-2022-03-21-1647950188'!$A:$A,Data_Extraction!I$2,'HeartRate-2022-03-21-1647950188'!$C:$C,Data_Extraction!$A657),"")</f>
        <v/>
      </c>
      <c r="J657" s="8">
        <f t="shared" si="61"/>
        <v>96.666666666666671</v>
      </c>
      <c r="N657" s="11">
        <f>Data_Extraction!A657</f>
        <v>44634.54583333333</v>
      </c>
      <c r="O657" s="15">
        <f t="shared" si="62"/>
        <v>44634</v>
      </c>
      <c r="P657" s="16">
        <f t="shared" si="63"/>
        <v>0.54583333333333328</v>
      </c>
      <c r="Q657" s="12">
        <f>IF(Data_Extraction!B657="",Data_Extraction!$J657*(Q$1),Data_Extraction!B657)</f>
        <v>87</v>
      </c>
      <c r="R657" s="12">
        <f>IF(Data_Extraction!C657="",Data_Extraction!$J657*(R$1),Data_Extraction!C657)</f>
        <v>89</v>
      </c>
      <c r="S657" s="12">
        <f>IF(Data_Extraction!D657="",Data_Extraction!$J657*(S$1),Data_Extraction!D657)</f>
        <v>100.53333333333335</v>
      </c>
      <c r="T657" s="12">
        <f>IF(Data_Extraction!E657="",Data_Extraction!$J657*(T$1),Data_Extraction!E657)</f>
        <v>91.833333333333329</v>
      </c>
      <c r="U657" s="12">
        <f>IF(Data_Extraction!F657="",Data_Extraction!$J657*(U$1),Data_Extraction!F657)</f>
        <v>94.733333333333334</v>
      </c>
      <c r="V657" s="12">
        <f>IF(Data_Extraction!G657="",Data_Extraction!$J657*(V$1),Data_Extraction!G657)</f>
        <v>110</v>
      </c>
      <c r="W657" s="12">
        <f>IF(Data_Extraction!H657="",Data_Extraction!$J657*(W$1),Data_Extraction!H657)</f>
        <v>91</v>
      </c>
      <c r="X657" s="12">
        <f>IF(Data_Extraction!I657="",Data_Extraction!$J657*(X$1),Data_Extraction!I657)</f>
        <v>93.766666666666666</v>
      </c>
      <c r="Y657" s="13">
        <f t="shared" si="60"/>
        <v>94.733333333333334</v>
      </c>
      <c r="Z657" s="17" t="str">
        <f t="shared" si="64"/>
        <v>Break</v>
      </c>
      <c r="AA657" s="14" t="str">
        <f>VLOOKUP($N657,'HeartRate-2022-03-21-1647950188'!$C:$G,2,0)</f>
        <v>Hands on</v>
      </c>
      <c r="AB657" s="14" t="str">
        <f>VLOOKUP($N657,'HeartRate-2022-03-21-1647950188'!$C:$G,3,0)</f>
        <v>Off Campus</v>
      </c>
      <c r="AC657" s="14" t="str">
        <f>VLOOKUP($N657,'HeartRate-2022-03-21-1647950188'!$C:$G,4,0)</f>
        <v>Standing</v>
      </c>
      <c r="AD657" s="14" t="str">
        <f>VLOOKUP($N657,'HeartRate-2022-03-21-1647950188'!$C:$G,5,0)</f>
        <v>Technical Contexts</v>
      </c>
      <c r="AE657">
        <f t="shared" si="65"/>
        <v>0</v>
      </c>
      <c r="AF657" s="18">
        <v>44634</v>
      </c>
      <c r="AG657" s="19">
        <v>0.54583333333333328</v>
      </c>
    </row>
    <row r="658" spans="1:33" x14ac:dyDescent="0.3">
      <c r="A658" s="5">
        <v>44634.546516203707</v>
      </c>
      <c r="B658">
        <f>IFERROR(AVERAGEIFS('HeartRate-2022-03-21-1647950188'!$B:$B,'HeartRate-2022-03-21-1647950188'!$A:$A,Data_Extraction!B$2,'HeartRate-2022-03-21-1647950188'!$C:$C,Data_Extraction!$A658),"")</f>
        <v>91</v>
      </c>
      <c r="C658" t="str">
        <f>IFERROR(AVERAGEIFS('HeartRate-2022-03-21-1647950188'!$B:$B,'HeartRate-2022-03-21-1647950188'!$A:$A,Data_Extraction!C$2,'HeartRate-2022-03-21-1647950188'!$C:$C,Data_Extraction!$A658),"")</f>
        <v/>
      </c>
      <c r="D658" t="str">
        <f>IFERROR(AVERAGEIFS('HeartRate-2022-03-21-1647950188'!$B:$B,'HeartRate-2022-03-21-1647950188'!$A:$A,Data_Extraction!D$2,'HeartRate-2022-03-21-1647950188'!$C:$C,Data_Extraction!$A658),"")</f>
        <v/>
      </c>
      <c r="E658" t="str">
        <f>IFERROR(AVERAGEIFS('HeartRate-2022-03-21-1647950188'!$B:$B,'HeartRate-2022-03-21-1647950188'!$A:$A,Data_Extraction!E$2,'HeartRate-2022-03-21-1647950188'!$C:$C,Data_Extraction!$A658),"")</f>
        <v/>
      </c>
      <c r="F658" t="str">
        <f>IFERROR(AVERAGEIFS('HeartRate-2022-03-21-1647950188'!$B:$B,'HeartRate-2022-03-21-1647950188'!$A:$A,Data_Extraction!F$2,'HeartRate-2022-03-21-1647950188'!$C:$C,Data_Extraction!$A658),"")</f>
        <v/>
      </c>
      <c r="G658" t="str">
        <f>IFERROR(AVERAGEIFS('HeartRate-2022-03-21-1647950188'!$B:$B,'HeartRate-2022-03-21-1647950188'!$A:$A,Data_Extraction!G$2,'HeartRate-2022-03-21-1647950188'!$C:$C,Data_Extraction!$A658),"")</f>
        <v/>
      </c>
      <c r="H658" t="str">
        <f>IFERROR(AVERAGEIFS('HeartRate-2022-03-21-1647950188'!$B:$B,'HeartRate-2022-03-21-1647950188'!$A:$A,Data_Extraction!H$2,'HeartRate-2022-03-21-1647950188'!$C:$C,Data_Extraction!$A658),"")</f>
        <v/>
      </c>
      <c r="I658">
        <f>IFERROR(AVERAGEIFS('HeartRate-2022-03-21-1647950188'!$B:$B,'HeartRate-2022-03-21-1647950188'!$A:$A,Data_Extraction!I$2,'HeartRate-2022-03-21-1647950188'!$C:$C,Data_Extraction!$A658),"")</f>
        <v>81</v>
      </c>
      <c r="J658" s="8">
        <f t="shared" si="61"/>
        <v>86</v>
      </c>
      <c r="N658" s="11">
        <f>Data_Extraction!A658</f>
        <v>44634.546516203707</v>
      </c>
      <c r="O658" s="15">
        <f t="shared" si="62"/>
        <v>44634</v>
      </c>
      <c r="P658" s="16">
        <f t="shared" si="63"/>
        <v>0.54651620370370368</v>
      </c>
      <c r="Q658" s="12">
        <f>IF(Data_Extraction!B658="",Data_Extraction!$J658*(Q$1),Data_Extraction!B658)</f>
        <v>91</v>
      </c>
      <c r="R658" s="12">
        <f>IF(Data_Extraction!C658="",Data_Extraction!$J658*(R$1),Data_Extraction!C658)</f>
        <v>79.12</v>
      </c>
      <c r="S658" s="12">
        <f>IF(Data_Extraction!D658="",Data_Extraction!$J658*(S$1),Data_Extraction!D658)</f>
        <v>89.44</v>
      </c>
      <c r="T658" s="12">
        <f>IF(Data_Extraction!E658="",Data_Extraction!$J658*(T$1),Data_Extraction!E658)</f>
        <v>81.7</v>
      </c>
      <c r="U658" s="12">
        <f>IF(Data_Extraction!F658="",Data_Extraction!$J658*(U$1),Data_Extraction!F658)</f>
        <v>84.28</v>
      </c>
      <c r="V658" s="12">
        <f>IF(Data_Extraction!G658="",Data_Extraction!$J658*(V$1),Data_Extraction!G658)</f>
        <v>78.260000000000005</v>
      </c>
      <c r="W658" s="12">
        <f>IF(Data_Extraction!H658="",Data_Extraction!$J658*(W$1),Data_Extraction!H658)</f>
        <v>92.02000000000001</v>
      </c>
      <c r="X658" s="12">
        <f>IF(Data_Extraction!I658="",Data_Extraction!$J658*(X$1),Data_Extraction!I658)</f>
        <v>81</v>
      </c>
      <c r="Y658" s="13">
        <f t="shared" si="60"/>
        <v>84.602499999999992</v>
      </c>
      <c r="Z658" s="17" t="str">
        <f t="shared" si="64"/>
        <v>Break</v>
      </c>
      <c r="AA658" s="14" t="str">
        <f>VLOOKUP($N658,'HeartRate-2022-03-21-1647950188'!$C:$G,2,0)</f>
        <v>Hands on</v>
      </c>
      <c r="AB658" s="14" t="str">
        <f>VLOOKUP($N658,'HeartRate-2022-03-21-1647950188'!$C:$G,3,0)</f>
        <v>Off Campus</v>
      </c>
      <c r="AC658" s="14" t="str">
        <f>VLOOKUP($N658,'HeartRate-2022-03-21-1647950188'!$C:$G,4,0)</f>
        <v>Standing</v>
      </c>
      <c r="AD658" s="14" t="str">
        <f>VLOOKUP($N658,'HeartRate-2022-03-21-1647950188'!$C:$G,5,0)</f>
        <v>Technical Contexts</v>
      </c>
      <c r="AE658">
        <f t="shared" si="65"/>
        <v>0</v>
      </c>
      <c r="AF658" s="18">
        <v>44634</v>
      </c>
      <c r="AG658" s="19">
        <v>0.54651620370370368</v>
      </c>
    </row>
    <row r="659" spans="1:33" x14ac:dyDescent="0.3">
      <c r="A659" s="5">
        <v>44634.546678240738</v>
      </c>
      <c r="B659" t="str">
        <f>IFERROR(AVERAGEIFS('HeartRate-2022-03-21-1647950188'!$B:$B,'HeartRate-2022-03-21-1647950188'!$A:$A,Data_Extraction!B$2,'HeartRate-2022-03-21-1647950188'!$C:$C,Data_Extraction!$A659),"")</f>
        <v/>
      </c>
      <c r="C659" t="str">
        <f>IFERROR(AVERAGEIFS('HeartRate-2022-03-21-1647950188'!$B:$B,'HeartRate-2022-03-21-1647950188'!$A:$A,Data_Extraction!C$2,'HeartRate-2022-03-21-1647950188'!$C:$C,Data_Extraction!$A659),"")</f>
        <v/>
      </c>
      <c r="D659" t="str">
        <f>IFERROR(AVERAGEIFS('HeartRate-2022-03-21-1647950188'!$B:$B,'HeartRate-2022-03-21-1647950188'!$A:$A,Data_Extraction!D$2,'HeartRate-2022-03-21-1647950188'!$C:$C,Data_Extraction!$A659),"")</f>
        <v/>
      </c>
      <c r="E659" t="str">
        <f>IFERROR(AVERAGEIFS('HeartRate-2022-03-21-1647950188'!$B:$B,'HeartRate-2022-03-21-1647950188'!$A:$A,Data_Extraction!E$2,'HeartRate-2022-03-21-1647950188'!$C:$C,Data_Extraction!$A659),"")</f>
        <v/>
      </c>
      <c r="F659" t="str">
        <f>IFERROR(AVERAGEIFS('HeartRate-2022-03-21-1647950188'!$B:$B,'HeartRate-2022-03-21-1647950188'!$A:$A,Data_Extraction!F$2,'HeartRate-2022-03-21-1647950188'!$C:$C,Data_Extraction!$A659),"")</f>
        <v/>
      </c>
      <c r="G659">
        <f>IFERROR(AVERAGEIFS('HeartRate-2022-03-21-1647950188'!$B:$B,'HeartRate-2022-03-21-1647950188'!$A:$A,Data_Extraction!G$2,'HeartRate-2022-03-21-1647950188'!$C:$C,Data_Extraction!$A659),"")</f>
        <v>79</v>
      </c>
      <c r="H659" t="str">
        <f>IFERROR(AVERAGEIFS('HeartRate-2022-03-21-1647950188'!$B:$B,'HeartRate-2022-03-21-1647950188'!$A:$A,Data_Extraction!H$2,'HeartRate-2022-03-21-1647950188'!$C:$C,Data_Extraction!$A659),"")</f>
        <v/>
      </c>
      <c r="I659" t="str">
        <f>IFERROR(AVERAGEIFS('HeartRate-2022-03-21-1647950188'!$B:$B,'HeartRate-2022-03-21-1647950188'!$A:$A,Data_Extraction!I$2,'HeartRate-2022-03-21-1647950188'!$C:$C,Data_Extraction!$A659),"")</f>
        <v/>
      </c>
      <c r="J659" s="8">
        <f t="shared" si="61"/>
        <v>79</v>
      </c>
      <c r="N659" s="11">
        <f>Data_Extraction!A659</f>
        <v>44634.546678240738</v>
      </c>
      <c r="O659" s="15">
        <f t="shared" si="62"/>
        <v>44634</v>
      </c>
      <c r="P659" s="16">
        <f t="shared" si="63"/>
        <v>0.54667824074074078</v>
      </c>
      <c r="Q659" s="12">
        <f>IF(Data_Extraction!B659="",Data_Extraction!$J659*(Q$1),Data_Extraction!B659)</f>
        <v>71.100000000000009</v>
      </c>
      <c r="R659" s="12">
        <f>IF(Data_Extraction!C659="",Data_Extraction!$J659*(R$1),Data_Extraction!C659)</f>
        <v>72.680000000000007</v>
      </c>
      <c r="S659" s="12">
        <f>IF(Data_Extraction!D659="",Data_Extraction!$J659*(S$1),Data_Extraction!D659)</f>
        <v>82.16</v>
      </c>
      <c r="T659" s="12">
        <f>IF(Data_Extraction!E659="",Data_Extraction!$J659*(T$1),Data_Extraction!E659)</f>
        <v>75.05</v>
      </c>
      <c r="U659" s="12">
        <f>IF(Data_Extraction!F659="",Data_Extraction!$J659*(U$1),Data_Extraction!F659)</f>
        <v>77.42</v>
      </c>
      <c r="V659" s="12">
        <f>IF(Data_Extraction!G659="",Data_Extraction!$J659*(V$1),Data_Extraction!G659)</f>
        <v>79</v>
      </c>
      <c r="W659" s="12">
        <f>IF(Data_Extraction!H659="",Data_Extraction!$J659*(W$1),Data_Extraction!H659)</f>
        <v>84.53</v>
      </c>
      <c r="X659" s="12">
        <f>IF(Data_Extraction!I659="",Data_Extraction!$J659*(X$1),Data_Extraction!I659)</f>
        <v>76.63</v>
      </c>
      <c r="Y659" s="13">
        <f t="shared" si="60"/>
        <v>77.321250000000006</v>
      </c>
      <c r="Z659" s="17" t="str">
        <f t="shared" si="64"/>
        <v>Break</v>
      </c>
      <c r="AA659" s="14" t="str">
        <f>VLOOKUP($N659,'HeartRate-2022-03-21-1647950188'!$C:$G,2,0)</f>
        <v>Break</v>
      </c>
      <c r="AB659" s="14" t="str">
        <f>VLOOKUP($N659,'HeartRate-2022-03-21-1647950188'!$C:$G,3,0)</f>
        <v>Off Campus</v>
      </c>
      <c r="AC659" s="14" t="str">
        <f>VLOOKUP($N659,'HeartRate-2022-03-21-1647950188'!$C:$G,4,0)</f>
        <v>Standing</v>
      </c>
      <c r="AD659" s="14" t="str">
        <f>VLOOKUP($N659,'HeartRate-2022-03-21-1647950188'!$C:$G,5,0)</f>
        <v>Technical Contexts</v>
      </c>
      <c r="AE659">
        <f t="shared" si="65"/>
        <v>0</v>
      </c>
      <c r="AF659" s="18">
        <v>44634</v>
      </c>
      <c r="AG659" s="19">
        <v>0.54667824074074078</v>
      </c>
    </row>
    <row r="660" spans="1:33" x14ac:dyDescent="0.3">
      <c r="A660" s="5">
        <v>44634.546701388892</v>
      </c>
      <c r="B660" t="str">
        <f>IFERROR(AVERAGEIFS('HeartRate-2022-03-21-1647950188'!$B:$B,'HeartRate-2022-03-21-1647950188'!$A:$A,Data_Extraction!B$2,'HeartRate-2022-03-21-1647950188'!$C:$C,Data_Extraction!$A660),"")</f>
        <v/>
      </c>
      <c r="C660">
        <f>IFERROR(AVERAGEIFS('HeartRate-2022-03-21-1647950188'!$B:$B,'HeartRate-2022-03-21-1647950188'!$A:$A,Data_Extraction!C$2,'HeartRate-2022-03-21-1647950188'!$C:$C,Data_Extraction!$A660),"")</f>
        <v>85</v>
      </c>
      <c r="D660" t="str">
        <f>IFERROR(AVERAGEIFS('HeartRate-2022-03-21-1647950188'!$B:$B,'HeartRate-2022-03-21-1647950188'!$A:$A,Data_Extraction!D$2,'HeartRate-2022-03-21-1647950188'!$C:$C,Data_Extraction!$A660),"")</f>
        <v/>
      </c>
      <c r="E660" t="str">
        <f>IFERROR(AVERAGEIFS('HeartRate-2022-03-21-1647950188'!$B:$B,'HeartRate-2022-03-21-1647950188'!$A:$A,Data_Extraction!E$2,'HeartRate-2022-03-21-1647950188'!$C:$C,Data_Extraction!$A660),"")</f>
        <v/>
      </c>
      <c r="F660" t="str">
        <f>IFERROR(AVERAGEIFS('HeartRate-2022-03-21-1647950188'!$B:$B,'HeartRate-2022-03-21-1647950188'!$A:$A,Data_Extraction!F$2,'HeartRate-2022-03-21-1647950188'!$C:$C,Data_Extraction!$A660),"")</f>
        <v/>
      </c>
      <c r="G660" t="str">
        <f>IFERROR(AVERAGEIFS('HeartRate-2022-03-21-1647950188'!$B:$B,'HeartRate-2022-03-21-1647950188'!$A:$A,Data_Extraction!G$2,'HeartRate-2022-03-21-1647950188'!$C:$C,Data_Extraction!$A660),"")</f>
        <v/>
      </c>
      <c r="H660" t="str">
        <f>IFERROR(AVERAGEIFS('HeartRate-2022-03-21-1647950188'!$B:$B,'HeartRate-2022-03-21-1647950188'!$A:$A,Data_Extraction!H$2,'HeartRate-2022-03-21-1647950188'!$C:$C,Data_Extraction!$A660),"")</f>
        <v/>
      </c>
      <c r="I660" t="str">
        <f>IFERROR(AVERAGEIFS('HeartRate-2022-03-21-1647950188'!$B:$B,'HeartRate-2022-03-21-1647950188'!$A:$A,Data_Extraction!I$2,'HeartRate-2022-03-21-1647950188'!$C:$C,Data_Extraction!$A660),"")</f>
        <v/>
      </c>
      <c r="J660" s="8">
        <f t="shared" si="61"/>
        <v>85</v>
      </c>
      <c r="N660" s="11">
        <f>Data_Extraction!A660</f>
        <v>44634.546701388892</v>
      </c>
      <c r="O660" s="15">
        <f t="shared" si="62"/>
        <v>44634</v>
      </c>
      <c r="P660" s="16">
        <f t="shared" si="63"/>
        <v>0.54670138888888886</v>
      </c>
      <c r="Q660" s="12">
        <f>IF(Data_Extraction!B660="",Data_Extraction!$J660*(Q$1),Data_Extraction!B660)</f>
        <v>76.5</v>
      </c>
      <c r="R660" s="12">
        <f>IF(Data_Extraction!C660="",Data_Extraction!$J660*(R$1),Data_Extraction!C660)</f>
        <v>85</v>
      </c>
      <c r="S660" s="12">
        <f>IF(Data_Extraction!D660="",Data_Extraction!$J660*(S$1),Data_Extraction!D660)</f>
        <v>88.4</v>
      </c>
      <c r="T660" s="12">
        <f>IF(Data_Extraction!E660="",Data_Extraction!$J660*(T$1),Data_Extraction!E660)</f>
        <v>80.75</v>
      </c>
      <c r="U660" s="12">
        <f>IF(Data_Extraction!F660="",Data_Extraction!$J660*(U$1),Data_Extraction!F660)</f>
        <v>83.3</v>
      </c>
      <c r="V660" s="12">
        <f>IF(Data_Extraction!G660="",Data_Extraction!$J660*(V$1),Data_Extraction!G660)</f>
        <v>77.350000000000009</v>
      </c>
      <c r="W660" s="12">
        <f>IF(Data_Extraction!H660="",Data_Extraction!$J660*(W$1),Data_Extraction!H660)</f>
        <v>90.95</v>
      </c>
      <c r="X660" s="12">
        <f>IF(Data_Extraction!I660="",Data_Extraction!$J660*(X$1),Data_Extraction!I660)</f>
        <v>82.45</v>
      </c>
      <c r="Y660" s="13">
        <f t="shared" si="60"/>
        <v>83.087500000000006</v>
      </c>
      <c r="Z660" s="17" t="str">
        <f t="shared" si="64"/>
        <v>Break</v>
      </c>
      <c r="AA660" s="14" t="str">
        <f>VLOOKUP($N660,'HeartRate-2022-03-21-1647950188'!$C:$G,2,0)</f>
        <v>Break</v>
      </c>
      <c r="AB660" s="14" t="str">
        <f>VLOOKUP($N660,'HeartRate-2022-03-21-1647950188'!$C:$G,3,0)</f>
        <v>Off Campus</v>
      </c>
      <c r="AC660" s="14" t="str">
        <f>VLOOKUP($N660,'HeartRate-2022-03-21-1647950188'!$C:$G,4,0)</f>
        <v>Standing</v>
      </c>
      <c r="AD660" s="14" t="str">
        <f>VLOOKUP($N660,'HeartRate-2022-03-21-1647950188'!$C:$G,5,0)</f>
        <v>Technical Contexts</v>
      </c>
      <c r="AE660">
        <f t="shared" si="65"/>
        <v>0</v>
      </c>
      <c r="AF660" s="18">
        <v>44634</v>
      </c>
      <c r="AG660" s="19">
        <v>0.54670138888888886</v>
      </c>
    </row>
    <row r="661" spans="1:33" x14ac:dyDescent="0.3">
      <c r="A661" s="5">
        <v>44634.5471412037</v>
      </c>
      <c r="B661" t="str">
        <f>IFERROR(AVERAGEIFS('HeartRate-2022-03-21-1647950188'!$B:$B,'HeartRate-2022-03-21-1647950188'!$A:$A,Data_Extraction!B$2,'HeartRate-2022-03-21-1647950188'!$C:$C,Data_Extraction!$A661),"")</f>
        <v/>
      </c>
      <c r="C661">
        <f>IFERROR(AVERAGEIFS('HeartRate-2022-03-21-1647950188'!$B:$B,'HeartRate-2022-03-21-1647950188'!$A:$A,Data_Extraction!C$2,'HeartRate-2022-03-21-1647950188'!$C:$C,Data_Extraction!$A661),"")</f>
        <v>82</v>
      </c>
      <c r="D661" t="str">
        <f>IFERROR(AVERAGEIFS('HeartRate-2022-03-21-1647950188'!$B:$B,'HeartRate-2022-03-21-1647950188'!$A:$A,Data_Extraction!D$2,'HeartRate-2022-03-21-1647950188'!$C:$C,Data_Extraction!$A661),"")</f>
        <v/>
      </c>
      <c r="E661" t="str">
        <f>IFERROR(AVERAGEIFS('HeartRate-2022-03-21-1647950188'!$B:$B,'HeartRate-2022-03-21-1647950188'!$A:$A,Data_Extraction!E$2,'HeartRate-2022-03-21-1647950188'!$C:$C,Data_Extraction!$A661),"")</f>
        <v/>
      </c>
      <c r="F661" t="str">
        <f>IFERROR(AVERAGEIFS('HeartRate-2022-03-21-1647950188'!$B:$B,'HeartRate-2022-03-21-1647950188'!$A:$A,Data_Extraction!F$2,'HeartRate-2022-03-21-1647950188'!$C:$C,Data_Extraction!$A661),"")</f>
        <v/>
      </c>
      <c r="G661" t="str">
        <f>IFERROR(AVERAGEIFS('HeartRate-2022-03-21-1647950188'!$B:$B,'HeartRate-2022-03-21-1647950188'!$A:$A,Data_Extraction!G$2,'HeartRate-2022-03-21-1647950188'!$C:$C,Data_Extraction!$A661),"")</f>
        <v/>
      </c>
      <c r="H661" t="str">
        <f>IFERROR(AVERAGEIFS('HeartRate-2022-03-21-1647950188'!$B:$B,'HeartRate-2022-03-21-1647950188'!$A:$A,Data_Extraction!H$2,'HeartRate-2022-03-21-1647950188'!$C:$C,Data_Extraction!$A661),"")</f>
        <v/>
      </c>
      <c r="I661" t="str">
        <f>IFERROR(AVERAGEIFS('HeartRate-2022-03-21-1647950188'!$B:$B,'HeartRate-2022-03-21-1647950188'!$A:$A,Data_Extraction!I$2,'HeartRate-2022-03-21-1647950188'!$C:$C,Data_Extraction!$A661),"")</f>
        <v/>
      </c>
      <c r="J661" s="8">
        <f t="shared" si="61"/>
        <v>82</v>
      </c>
      <c r="N661" s="11">
        <f>Data_Extraction!A661</f>
        <v>44634.5471412037</v>
      </c>
      <c r="O661" s="15">
        <f t="shared" si="62"/>
        <v>44634</v>
      </c>
      <c r="P661" s="16">
        <f t="shared" si="63"/>
        <v>0.54714120370370367</v>
      </c>
      <c r="Q661" s="12">
        <f>IF(Data_Extraction!B661="",Data_Extraction!$J661*(Q$1),Data_Extraction!B661)</f>
        <v>73.8</v>
      </c>
      <c r="R661" s="12">
        <f>IF(Data_Extraction!C661="",Data_Extraction!$J661*(R$1),Data_Extraction!C661)</f>
        <v>82</v>
      </c>
      <c r="S661" s="12">
        <f>IF(Data_Extraction!D661="",Data_Extraction!$J661*(S$1),Data_Extraction!D661)</f>
        <v>85.28</v>
      </c>
      <c r="T661" s="12">
        <f>IF(Data_Extraction!E661="",Data_Extraction!$J661*(T$1),Data_Extraction!E661)</f>
        <v>77.899999999999991</v>
      </c>
      <c r="U661" s="12">
        <f>IF(Data_Extraction!F661="",Data_Extraction!$J661*(U$1),Data_Extraction!F661)</f>
        <v>80.36</v>
      </c>
      <c r="V661" s="12">
        <f>IF(Data_Extraction!G661="",Data_Extraction!$J661*(V$1),Data_Extraction!G661)</f>
        <v>74.62</v>
      </c>
      <c r="W661" s="12">
        <f>IF(Data_Extraction!H661="",Data_Extraction!$J661*(W$1),Data_Extraction!H661)</f>
        <v>87.740000000000009</v>
      </c>
      <c r="X661" s="12">
        <f>IF(Data_Extraction!I661="",Data_Extraction!$J661*(X$1),Data_Extraction!I661)</f>
        <v>79.539999999999992</v>
      </c>
      <c r="Y661" s="13">
        <f t="shared" si="60"/>
        <v>80.155000000000001</v>
      </c>
      <c r="Z661" s="17" t="str">
        <f t="shared" si="64"/>
        <v>Break</v>
      </c>
      <c r="AA661" s="14" t="str">
        <f>VLOOKUP($N661,'HeartRate-2022-03-21-1647950188'!$C:$G,2,0)</f>
        <v>Break</v>
      </c>
      <c r="AB661" s="14" t="str">
        <f>VLOOKUP($N661,'HeartRate-2022-03-21-1647950188'!$C:$G,3,0)</f>
        <v>Off Campus</v>
      </c>
      <c r="AC661" s="14" t="str">
        <f>VLOOKUP($N661,'HeartRate-2022-03-21-1647950188'!$C:$G,4,0)</f>
        <v>Standing</v>
      </c>
      <c r="AD661" s="14" t="str">
        <f>VLOOKUP($N661,'HeartRate-2022-03-21-1647950188'!$C:$G,5,0)</f>
        <v>Technical Contexts</v>
      </c>
      <c r="AE661">
        <f t="shared" si="65"/>
        <v>0</v>
      </c>
      <c r="AF661" s="18">
        <v>44634</v>
      </c>
      <c r="AG661" s="19">
        <v>0.54714120370370367</v>
      </c>
    </row>
    <row r="662" spans="1:33" x14ac:dyDescent="0.3">
      <c r="A662" s="5">
        <v>44634.547210648147</v>
      </c>
      <c r="B662">
        <f>IFERROR(AVERAGEIFS('HeartRate-2022-03-21-1647950188'!$B:$B,'HeartRate-2022-03-21-1647950188'!$A:$A,Data_Extraction!B$2,'HeartRate-2022-03-21-1647950188'!$C:$C,Data_Extraction!$A662),"")</f>
        <v>93</v>
      </c>
      <c r="C662" t="str">
        <f>IFERROR(AVERAGEIFS('HeartRate-2022-03-21-1647950188'!$B:$B,'HeartRate-2022-03-21-1647950188'!$A:$A,Data_Extraction!C$2,'HeartRate-2022-03-21-1647950188'!$C:$C,Data_Extraction!$A662),"")</f>
        <v/>
      </c>
      <c r="D662" t="str">
        <f>IFERROR(AVERAGEIFS('HeartRate-2022-03-21-1647950188'!$B:$B,'HeartRate-2022-03-21-1647950188'!$A:$A,Data_Extraction!D$2,'HeartRate-2022-03-21-1647950188'!$C:$C,Data_Extraction!$A662),"")</f>
        <v/>
      </c>
      <c r="E662" t="str">
        <f>IFERROR(AVERAGEIFS('HeartRate-2022-03-21-1647950188'!$B:$B,'HeartRate-2022-03-21-1647950188'!$A:$A,Data_Extraction!E$2,'HeartRate-2022-03-21-1647950188'!$C:$C,Data_Extraction!$A662),"")</f>
        <v/>
      </c>
      <c r="F662" t="str">
        <f>IFERROR(AVERAGEIFS('HeartRate-2022-03-21-1647950188'!$B:$B,'HeartRate-2022-03-21-1647950188'!$A:$A,Data_Extraction!F$2,'HeartRate-2022-03-21-1647950188'!$C:$C,Data_Extraction!$A662),"")</f>
        <v/>
      </c>
      <c r="G662" t="str">
        <f>IFERROR(AVERAGEIFS('HeartRate-2022-03-21-1647950188'!$B:$B,'HeartRate-2022-03-21-1647950188'!$A:$A,Data_Extraction!G$2,'HeartRate-2022-03-21-1647950188'!$C:$C,Data_Extraction!$A662),"")</f>
        <v/>
      </c>
      <c r="H662" t="str">
        <f>IFERROR(AVERAGEIFS('HeartRate-2022-03-21-1647950188'!$B:$B,'HeartRate-2022-03-21-1647950188'!$A:$A,Data_Extraction!H$2,'HeartRate-2022-03-21-1647950188'!$C:$C,Data_Extraction!$A662),"")</f>
        <v/>
      </c>
      <c r="I662">
        <f>IFERROR(AVERAGEIFS('HeartRate-2022-03-21-1647950188'!$B:$B,'HeartRate-2022-03-21-1647950188'!$A:$A,Data_Extraction!I$2,'HeartRate-2022-03-21-1647950188'!$C:$C,Data_Extraction!$A662),"")</f>
        <v>70</v>
      </c>
      <c r="J662" s="8">
        <f t="shared" si="61"/>
        <v>81.5</v>
      </c>
      <c r="N662" s="11">
        <f>Data_Extraction!A662</f>
        <v>44634.547210648147</v>
      </c>
      <c r="O662" s="15">
        <f t="shared" si="62"/>
        <v>44634</v>
      </c>
      <c r="P662" s="16">
        <f t="shared" si="63"/>
        <v>0.54721064814814813</v>
      </c>
      <c r="Q662" s="12">
        <f>IF(Data_Extraction!B662="",Data_Extraction!$J662*(Q$1),Data_Extraction!B662)</f>
        <v>93</v>
      </c>
      <c r="R662" s="12">
        <f>IF(Data_Extraction!C662="",Data_Extraction!$J662*(R$1),Data_Extraction!C662)</f>
        <v>74.98</v>
      </c>
      <c r="S662" s="12">
        <f>IF(Data_Extraction!D662="",Data_Extraction!$J662*(S$1),Data_Extraction!D662)</f>
        <v>84.76</v>
      </c>
      <c r="T662" s="12">
        <f>IF(Data_Extraction!E662="",Data_Extraction!$J662*(T$1),Data_Extraction!E662)</f>
        <v>77.424999999999997</v>
      </c>
      <c r="U662" s="12">
        <f>IF(Data_Extraction!F662="",Data_Extraction!$J662*(U$1),Data_Extraction!F662)</f>
        <v>79.87</v>
      </c>
      <c r="V662" s="12">
        <f>IF(Data_Extraction!G662="",Data_Extraction!$J662*(V$1),Data_Extraction!G662)</f>
        <v>74.165000000000006</v>
      </c>
      <c r="W662" s="12">
        <f>IF(Data_Extraction!H662="",Data_Extraction!$J662*(W$1),Data_Extraction!H662)</f>
        <v>87.204999999999998</v>
      </c>
      <c r="X662" s="12">
        <f>IF(Data_Extraction!I662="",Data_Extraction!$J662*(X$1),Data_Extraction!I662)</f>
        <v>70</v>
      </c>
      <c r="Y662" s="13">
        <f t="shared" si="60"/>
        <v>80.175625000000011</v>
      </c>
      <c r="Z662" s="17" t="str">
        <f t="shared" si="64"/>
        <v>Break</v>
      </c>
      <c r="AA662" s="14" t="str">
        <f>VLOOKUP($N662,'HeartRate-2022-03-21-1647950188'!$C:$G,2,0)</f>
        <v>Break</v>
      </c>
      <c r="AB662" s="14" t="str">
        <f>VLOOKUP($N662,'HeartRate-2022-03-21-1647950188'!$C:$G,3,0)</f>
        <v>Off Campus</v>
      </c>
      <c r="AC662" s="14" t="str">
        <f>VLOOKUP($N662,'HeartRate-2022-03-21-1647950188'!$C:$G,4,0)</f>
        <v>Standing</v>
      </c>
      <c r="AD662" s="14" t="str">
        <f>VLOOKUP($N662,'HeartRate-2022-03-21-1647950188'!$C:$G,5,0)</f>
        <v>Technical Contexts</v>
      </c>
      <c r="AE662">
        <f t="shared" si="65"/>
        <v>0</v>
      </c>
      <c r="AF662" s="18">
        <v>44634</v>
      </c>
      <c r="AG662" s="19">
        <v>0.54721064814814813</v>
      </c>
    </row>
    <row r="663" spans="1:33" x14ac:dyDescent="0.3">
      <c r="A663" s="5">
        <v>44634.547905092593</v>
      </c>
      <c r="B663">
        <f>IFERROR(AVERAGEIFS('HeartRate-2022-03-21-1647950188'!$B:$B,'HeartRate-2022-03-21-1647950188'!$A:$A,Data_Extraction!B$2,'HeartRate-2022-03-21-1647950188'!$C:$C,Data_Extraction!$A663),"")</f>
        <v>89</v>
      </c>
      <c r="C663" t="str">
        <f>IFERROR(AVERAGEIFS('HeartRate-2022-03-21-1647950188'!$B:$B,'HeartRate-2022-03-21-1647950188'!$A:$A,Data_Extraction!C$2,'HeartRate-2022-03-21-1647950188'!$C:$C,Data_Extraction!$A663),"")</f>
        <v/>
      </c>
      <c r="D663" t="str">
        <f>IFERROR(AVERAGEIFS('HeartRate-2022-03-21-1647950188'!$B:$B,'HeartRate-2022-03-21-1647950188'!$A:$A,Data_Extraction!D$2,'HeartRate-2022-03-21-1647950188'!$C:$C,Data_Extraction!$A663),"")</f>
        <v/>
      </c>
      <c r="E663" t="str">
        <f>IFERROR(AVERAGEIFS('HeartRate-2022-03-21-1647950188'!$B:$B,'HeartRate-2022-03-21-1647950188'!$A:$A,Data_Extraction!E$2,'HeartRate-2022-03-21-1647950188'!$C:$C,Data_Extraction!$A663),"")</f>
        <v/>
      </c>
      <c r="F663" t="str">
        <f>IFERROR(AVERAGEIFS('HeartRate-2022-03-21-1647950188'!$B:$B,'HeartRate-2022-03-21-1647950188'!$A:$A,Data_Extraction!F$2,'HeartRate-2022-03-21-1647950188'!$C:$C,Data_Extraction!$A663),"")</f>
        <v/>
      </c>
      <c r="G663" t="str">
        <f>IFERROR(AVERAGEIFS('HeartRate-2022-03-21-1647950188'!$B:$B,'HeartRate-2022-03-21-1647950188'!$A:$A,Data_Extraction!G$2,'HeartRate-2022-03-21-1647950188'!$C:$C,Data_Extraction!$A663),"")</f>
        <v/>
      </c>
      <c r="H663" t="str">
        <f>IFERROR(AVERAGEIFS('HeartRate-2022-03-21-1647950188'!$B:$B,'HeartRate-2022-03-21-1647950188'!$A:$A,Data_Extraction!H$2,'HeartRate-2022-03-21-1647950188'!$C:$C,Data_Extraction!$A663),"")</f>
        <v/>
      </c>
      <c r="I663">
        <f>IFERROR(AVERAGEIFS('HeartRate-2022-03-21-1647950188'!$B:$B,'HeartRate-2022-03-21-1647950188'!$A:$A,Data_Extraction!I$2,'HeartRate-2022-03-21-1647950188'!$C:$C,Data_Extraction!$A663),"")</f>
        <v>78</v>
      </c>
      <c r="J663" s="8">
        <f t="shared" si="61"/>
        <v>83.5</v>
      </c>
      <c r="N663" s="11">
        <f>Data_Extraction!A663</f>
        <v>44634.547905092593</v>
      </c>
      <c r="O663" s="15">
        <f t="shared" si="62"/>
        <v>44634</v>
      </c>
      <c r="P663" s="16">
        <f t="shared" si="63"/>
        <v>0.54790509259259257</v>
      </c>
      <c r="Q663" s="12">
        <f>IF(Data_Extraction!B663="",Data_Extraction!$J663*(Q$1),Data_Extraction!B663)</f>
        <v>89</v>
      </c>
      <c r="R663" s="12">
        <f>IF(Data_Extraction!C663="",Data_Extraction!$J663*(R$1),Data_Extraction!C663)</f>
        <v>76.820000000000007</v>
      </c>
      <c r="S663" s="12">
        <f>IF(Data_Extraction!D663="",Data_Extraction!$J663*(S$1),Data_Extraction!D663)</f>
        <v>86.84</v>
      </c>
      <c r="T663" s="12">
        <f>IF(Data_Extraction!E663="",Data_Extraction!$J663*(T$1),Data_Extraction!E663)</f>
        <v>79.325000000000003</v>
      </c>
      <c r="U663" s="12">
        <f>IF(Data_Extraction!F663="",Data_Extraction!$J663*(U$1),Data_Extraction!F663)</f>
        <v>81.83</v>
      </c>
      <c r="V663" s="12">
        <f>IF(Data_Extraction!G663="",Data_Extraction!$J663*(V$1),Data_Extraction!G663)</f>
        <v>75.984999999999999</v>
      </c>
      <c r="W663" s="12">
        <f>IF(Data_Extraction!H663="",Data_Extraction!$J663*(W$1),Data_Extraction!H663)</f>
        <v>89.344999999999999</v>
      </c>
      <c r="X663" s="12">
        <f>IF(Data_Extraction!I663="",Data_Extraction!$J663*(X$1),Data_Extraction!I663)</f>
        <v>78</v>
      </c>
      <c r="Y663" s="13">
        <f t="shared" si="60"/>
        <v>82.143124999999998</v>
      </c>
      <c r="Z663" s="17" t="str">
        <f t="shared" si="64"/>
        <v>Break</v>
      </c>
      <c r="AA663" s="14" t="str">
        <f>VLOOKUP($N663,'HeartRate-2022-03-21-1647950188'!$C:$G,2,0)</f>
        <v>Break</v>
      </c>
      <c r="AB663" s="14" t="str">
        <f>VLOOKUP($N663,'HeartRate-2022-03-21-1647950188'!$C:$G,3,0)</f>
        <v>Off Campus</v>
      </c>
      <c r="AC663" s="14" t="str">
        <f>VLOOKUP($N663,'HeartRate-2022-03-21-1647950188'!$C:$G,4,0)</f>
        <v>Standing</v>
      </c>
      <c r="AD663" s="14" t="str">
        <f>VLOOKUP($N663,'HeartRate-2022-03-21-1647950188'!$C:$G,5,0)</f>
        <v>Technical Contexts</v>
      </c>
      <c r="AE663">
        <f t="shared" si="65"/>
        <v>0</v>
      </c>
      <c r="AF663" s="18">
        <v>44634</v>
      </c>
      <c r="AG663" s="19">
        <v>0.54790509259259257</v>
      </c>
    </row>
    <row r="664" spans="1:33" x14ac:dyDescent="0.3">
      <c r="A664" s="5">
        <v>44634.54859953704</v>
      </c>
      <c r="B664">
        <f>IFERROR(AVERAGEIFS('HeartRate-2022-03-21-1647950188'!$B:$B,'HeartRate-2022-03-21-1647950188'!$A:$A,Data_Extraction!B$2,'HeartRate-2022-03-21-1647950188'!$C:$C,Data_Extraction!$A664),"")</f>
        <v>92</v>
      </c>
      <c r="C664" t="str">
        <f>IFERROR(AVERAGEIFS('HeartRate-2022-03-21-1647950188'!$B:$B,'HeartRate-2022-03-21-1647950188'!$A:$A,Data_Extraction!C$2,'HeartRate-2022-03-21-1647950188'!$C:$C,Data_Extraction!$A664),"")</f>
        <v/>
      </c>
      <c r="D664" t="str">
        <f>IFERROR(AVERAGEIFS('HeartRate-2022-03-21-1647950188'!$B:$B,'HeartRate-2022-03-21-1647950188'!$A:$A,Data_Extraction!D$2,'HeartRate-2022-03-21-1647950188'!$C:$C,Data_Extraction!$A664),"")</f>
        <v/>
      </c>
      <c r="E664" t="str">
        <f>IFERROR(AVERAGEIFS('HeartRate-2022-03-21-1647950188'!$B:$B,'HeartRate-2022-03-21-1647950188'!$A:$A,Data_Extraction!E$2,'HeartRate-2022-03-21-1647950188'!$C:$C,Data_Extraction!$A664),"")</f>
        <v/>
      </c>
      <c r="F664" t="str">
        <f>IFERROR(AVERAGEIFS('HeartRate-2022-03-21-1647950188'!$B:$B,'HeartRate-2022-03-21-1647950188'!$A:$A,Data_Extraction!F$2,'HeartRate-2022-03-21-1647950188'!$C:$C,Data_Extraction!$A664),"")</f>
        <v/>
      </c>
      <c r="G664" t="str">
        <f>IFERROR(AVERAGEIFS('HeartRate-2022-03-21-1647950188'!$B:$B,'HeartRate-2022-03-21-1647950188'!$A:$A,Data_Extraction!G$2,'HeartRate-2022-03-21-1647950188'!$C:$C,Data_Extraction!$A664),"")</f>
        <v/>
      </c>
      <c r="H664" t="str">
        <f>IFERROR(AVERAGEIFS('HeartRate-2022-03-21-1647950188'!$B:$B,'HeartRate-2022-03-21-1647950188'!$A:$A,Data_Extraction!H$2,'HeartRate-2022-03-21-1647950188'!$C:$C,Data_Extraction!$A664),"")</f>
        <v/>
      </c>
      <c r="I664" t="str">
        <f>IFERROR(AVERAGEIFS('HeartRate-2022-03-21-1647950188'!$B:$B,'HeartRate-2022-03-21-1647950188'!$A:$A,Data_Extraction!I$2,'HeartRate-2022-03-21-1647950188'!$C:$C,Data_Extraction!$A664),"")</f>
        <v/>
      </c>
      <c r="J664" s="8">
        <f t="shared" si="61"/>
        <v>92</v>
      </c>
      <c r="N664" s="11">
        <f>Data_Extraction!A664</f>
        <v>44634.54859953704</v>
      </c>
      <c r="O664" s="15">
        <f t="shared" si="62"/>
        <v>44634</v>
      </c>
      <c r="P664" s="16">
        <f t="shared" si="63"/>
        <v>0.54859953703703701</v>
      </c>
      <c r="Q664" s="12">
        <f>IF(Data_Extraction!B664="",Data_Extraction!$J664*(Q$1),Data_Extraction!B664)</f>
        <v>92</v>
      </c>
      <c r="R664" s="12">
        <f>IF(Data_Extraction!C664="",Data_Extraction!$J664*(R$1),Data_Extraction!C664)</f>
        <v>84.64</v>
      </c>
      <c r="S664" s="12">
        <f>IF(Data_Extraction!D664="",Data_Extraction!$J664*(S$1),Data_Extraction!D664)</f>
        <v>95.68</v>
      </c>
      <c r="T664" s="12">
        <f>IF(Data_Extraction!E664="",Data_Extraction!$J664*(T$1),Data_Extraction!E664)</f>
        <v>87.399999999999991</v>
      </c>
      <c r="U664" s="12">
        <f>IF(Data_Extraction!F664="",Data_Extraction!$J664*(U$1),Data_Extraction!F664)</f>
        <v>90.16</v>
      </c>
      <c r="V664" s="12">
        <f>IF(Data_Extraction!G664="",Data_Extraction!$J664*(V$1),Data_Extraction!G664)</f>
        <v>83.72</v>
      </c>
      <c r="W664" s="12">
        <f>IF(Data_Extraction!H664="",Data_Extraction!$J664*(W$1),Data_Extraction!H664)</f>
        <v>98.440000000000012</v>
      </c>
      <c r="X664" s="12">
        <f>IF(Data_Extraction!I664="",Data_Extraction!$J664*(X$1),Data_Extraction!I664)</f>
        <v>89.24</v>
      </c>
      <c r="Y664" s="13">
        <f t="shared" si="60"/>
        <v>90.160000000000011</v>
      </c>
      <c r="Z664" s="17" t="str">
        <f t="shared" si="64"/>
        <v>Break</v>
      </c>
      <c r="AA664" s="14" t="str">
        <f>VLOOKUP($N664,'HeartRate-2022-03-21-1647950188'!$C:$G,2,0)</f>
        <v>Break</v>
      </c>
      <c r="AB664" s="14" t="str">
        <f>VLOOKUP($N664,'HeartRate-2022-03-21-1647950188'!$C:$G,3,0)</f>
        <v>Off Campus</v>
      </c>
      <c r="AC664" s="14" t="str">
        <f>VLOOKUP($N664,'HeartRate-2022-03-21-1647950188'!$C:$G,4,0)</f>
        <v>Standing</v>
      </c>
      <c r="AD664" s="14" t="str">
        <f>VLOOKUP($N664,'HeartRate-2022-03-21-1647950188'!$C:$G,5,0)</f>
        <v>Technical Contexts</v>
      </c>
      <c r="AE664">
        <f t="shared" si="65"/>
        <v>0</v>
      </c>
      <c r="AF664" s="18">
        <v>44634</v>
      </c>
      <c r="AG664" s="19">
        <v>0.54859953703703701</v>
      </c>
    </row>
    <row r="665" spans="1:33" x14ac:dyDescent="0.3">
      <c r="A665" s="5">
        <v>44634.548715277779</v>
      </c>
      <c r="B665" t="str">
        <f>IFERROR(AVERAGEIFS('HeartRate-2022-03-21-1647950188'!$B:$B,'HeartRate-2022-03-21-1647950188'!$A:$A,Data_Extraction!B$2,'HeartRate-2022-03-21-1647950188'!$C:$C,Data_Extraction!$A665),"")</f>
        <v/>
      </c>
      <c r="C665" t="str">
        <f>IFERROR(AVERAGEIFS('HeartRate-2022-03-21-1647950188'!$B:$B,'HeartRate-2022-03-21-1647950188'!$A:$A,Data_Extraction!C$2,'HeartRate-2022-03-21-1647950188'!$C:$C,Data_Extraction!$A665),"")</f>
        <v/>
      </c>
      <c r="D665" t="str">
        <f>IFERROR(AVERAGEIFS('HeartRate-2022-03-21-1647950188'!$B:$B,'HeartRate-2022-03-21-1647950188'!$A:$A,Data_Extraction!D$2,'HeartRate-2022-03-21-1647950188'!$C:$C,Data_Extraction!$A665),"")</f>
        <v/>
      </c>
      <c r="E665" t="str">
        <f>IFERROR(AVERAGEIFS('HeartRate-2022-03-21-1647950188'!$B:$B,'HeartRate-2022-03-21-1647950188'!$A:$A,Data_Extraction!E$2,'HeartRate-2022-03-21-1647950188'!$C:$C,Data_Extraction!$A665),"")</f>
        <v/>
      </c>
      <c r="F665" t="str">
        <f>IFERROR(AVERAGEIFS('HeartRate-2022-03-21-1647950188'!$B:$B,'HeartRate-2022-03-21-1647950188'!$A:$A,Data_Extraction!F$2,'HeartRate-2022-03-21-1647950188'!$C:$C,Data_Extraction!$A665),"")</f>
        <v/>
      </c>
      <c r="G665" t="str">
        <f>IFERROR(AVERAGEIFS('HeartRate-2022-03-21-1647950188'!$B:$B,'HeartRate-2022-03-21-1647950188'!$A:$A,Data_Extraction!G$2,'HeartRate-2022-03-21-1647950188'!$C:$C,Data_Extraction!$A665),"")</f>
        <v/>
      </c>
      <c r="H665">
        <f>IFERROR(AVERAGEIFS('HeartRate-2022-03-21-1647950188'!$B:$B,'HeartRate-2022-03-21-1647950188'!$A:$A,Data_Extraction!H$2,'HeartRate-2022-03-21-1647950188'!$C:$C,Data_Extraction!$A665),"")</f>
        <v>82</v>
      </c>
      <c r="I665" t="str">
        <f>IFERROR(AVERAGEIFS('HeartRate-2022-03-21-1647950188'!$B:$B,'HeartRate-2022-03-21-1647950188'!$A:$A,Data_Extraction!I$2,'HeartRate-2022-03-21-1647950188'!$C:$C,Data_Extraction!$A665),"")</f>
        <v/>
      </c>
      <c r="J665" s="8">
        <f t="shared" si="61"/>
        <v>82</v>
      </c>
      <c r="N665" s="11">
        <f>Data_Extraction!A665</f>
        <v>44634.548715277779</v>
      </c>
      <c r="O665" s="15">
        <f t="shared" si="62"/>
        <v>44634</v>
      </c>
      <c r="P665" s="16">
        <f t="shared" si="63"/>
        <v>0.54871527777777784</v>
      </c>
      <c r="Q665" s="12">
        <f>IF(Data_Extraction!B665="",Data_Extraction!$J665*(Q$1),Data_Extraction!B665)</f>
        <v>73.8</v>
      </c>
      <c r="R665" s="12">
        <f>IF(Data_Extraction!C665="",Data_Extraction!$J665*(R$1),Data_Extraction!C665)</f>
        <v>75.44</v>
      </c>
      <c r="S665" s="12">
        <f>IF(Data_Extraction!D665="",Data_Extraction!$J665*(S$1),Data_Extraction!D665)</f>
        <v>85.28</v>
      </c>
      <c r="T665" s="12">
        <f>IF(Data_Extraction!E665="",Data_Extraction!$J665*(T$1),Data_Extraction!E665)</f>
        <v>77.899999999999991</v>
      </c>
      <c r="U665" s="12">
        <f>IF(Data_Extraction!F665="",Data_Extraction!$J665*(U$1),Data_Extraction!F665)</f>
        <v>80.36</v>
      </c>
      <c r="V665" s="12">
        <f>IF(Data_Extraction!G665="",Data_Extraction!$J665*(V$1),Data_Extraction!G665)</f>
        <v>74.62</v>
      </c>
      <c r="W665" s="12">
        <f>IF(Data_Extraction!H665="",Data_Extraction!$J665*(W$1),Data_Extraction!H665)</f>
        <v>82</v>
      </c>
      <c r="X665" s="12">
        <f>IF(Data_Extraction!I665="",Data_Extraction!$J665*(X$1),Data_Extraction!I665)</f>
        <v>79.539999999999992</v>
      </c>
      <c r="Y665" s="13">
        <f t="shared" si="60"/>
        <v>78.617500000000007</v>
      </c>
      <c r="Z665" s="17" t="str">
        <f t="shared" si="64"/>
        <v>Break</v>
      </c>
      <c r="AA665" s="14" t="str">
        <f>VLOOKUP($N665,'HeartRate-2022-03-21-1647950188'!$C:$G,2,0)</f>
        <v>Break</v>
      </c>
      <c r="AB665" s="14" t="str">
        <f>VLOOKUP($N665,'HeartRate-2022-03-21-1647950188'!$C:$G,3,0)</f>
        <v>Off Campus</v>
      </c>
      <c r="AC665" s="14" t="str">
        <f>VLOOKUP($N665,'HeartRate-2022-03-21-1647950188'!$C:$G,4,0)</f>
        <v>Standing</v>
      </c>
      <c r="AD665" s="14" t="str">
        <f>VLOOKUP($N665,'HeartRate-2022-03-21-1647950188'!$C:$G,5,0)</f>
        <v>Technical Contexts</v>
      </c>
      <c r="AE665">
        <f t="shared" si="65"/>
        <v>0</v>
      </c>
      <c r="AF665" s="18">
        <v>44634</v>
      </c>
      <c r="AG665" s="19">
        <v>0.54871527777777784</v>
      </c>
    </row>
    <row r="666" spans="1:33" x14ac:dyDescent="0.3">
      <c r="A666" s="5">
        <v>44634.548981481479</v>
      </c>
      <c r="B666" t="str">
        <f>IFERROR(AVERAGEIFS('HeartRate-2022-03-21-1647950188'!$B:$B,'HeartRate-2022-03-21-1647950188'!$A:$A,Data_Extraction!B$2,'HeartRate-2022-03-21-1647950188'!$C:$C,Data_Extraction!$A666),"")</f>
        <v/>
      </c>
      <c r="C666">
        <f>IFERROR(AVERAGEIFS('HeartRate-2022-03-21-1647950188'!$B:$B,'HeartRate-2022-03-21-1647950188'!$A:$A,Data_Extraction!C$2,'HeartRate-2022-03-21-1647950188'!$C:$C,Data_Extraction!$A666),"")</f>
        <v>81</v>
      </c>
      <c r="D666" t="str">
        <f>IFERROR(AVERAGEIFS('HeartRate-2022-03-21-1647950188'!$B:$B,'HeartRate-2022-03-21-1647950188'!$A:$A,Data_Extraction!D$2,'HeartRate-2022-03-21-1647950188'!$C:$C,Data_Extraction!$A666),"")</f>
        <v/>
      </c>
      <c r="E666" t="str">
        <f>IFERROR(AVERAGEIFS('HeartRate-2022-03-21-1647950188'!$B:$B,'HeartRate-2022-03-21-1647950188'!$A:$A,Data_Extraction!E$2,'HeartRate-2022-03-21-1647950188'!$C:$C,Data_Extraction!$A666),"")</f>
        <v/>
      </c>
      <c r="F666" t="str">
        <f>IFERROR(AVERAGEIFS('HeartRate-2022-03-21-1647950188'!$B:$B,'HeartRate-2022-03-21-1647950188'!$A:$A,Data_Extraction!F$2,'HeartRate-2022-03-21-1647950188'!$C:$C,Data_Extraction!$A666),"")</f>
        <v/>
      </c>
      <c r="G666" t="str">
        <f>IFERROR(AVERAGEIFS('HeartRate-2022-03-21-1647950188'!$B:$B,'HeartRate-2022-03-21-1647950188'!$A:$A,Data_Extraction!G$2,'HeartRate-2022-03-21-1647950188'!$C:$C,Data_Extraction!$A666),"")</f>
        <v/>
      </c>
      <c r="H666" t="str">
        <f>IFERROR(AVERAGEIFS('HeartRate-2022-03-21-1647950188'!$B:$B,'HeartRate-2022-03-21-1647950188'!$A:$A,Data_Extraction!H$2,'HeartRate-2022-03-21-1647950188'!$C:$C,Data_Extraction!$A666),"")</f>
        <v/>
      </c>
      <c r="I666" t="str">
        <f>IFERROR(AVERAGEIFS('HeartRate-2022-03-21-1647950188'!$B:$B,'HeartRate-2022-03-21-1647950188'!$A:$A,Data_Extraction!I$2,'HeartRate-2022-03-21-1647950188'!$C:$C,Data_Extraction!$A666),"")</f>
        <v/>
      </c>
      <c r="J666" s="8">
        <f t="shared" si="61"/>
        <v>81</v>
      </c>
      <c r="N666" s="11">
        <f>Data_Extraction!A666</f>
        <v>44634.548981481479</v>
      </c>
      <c r="O666" s="15">
        <f t="shared" si="62"/>
        <v>44634</v>
      </c>
      <c r="P666" s="16">
        <f t="shared" si="63"/>
        <v>0.54898148148148151</v>
      </c>
      <c r="Q666" s="12">
        <f>IF(Data_Extraction!B666="",Data_Extraction!$J666*(Q$1),Data_Extraction!B666)</f>
        <v>72.900000000000006</v>
      </c>
      <c r="R666" s="12">
        <f>IF(Data_Extraction!C666="",Data_Extraction!$J666*(R$1),Data_Extraction!C666)</f>
        <v>81</v>
      </c>
      <c r="S666" s="12">
        <f>IF(Data_Extraction!D666="",Data_Extraction!$J666*(S$1),Data_Extraction!D666)</f>
        <v>84.240000000000009</v>
      </c>
      <c r="T666" s="12">
        <f>IF(Data_Extraction!E666="",Data_Extraction!$J666*(T$1),Data_Extraction!E666)</f>
        <v>76.95</v>
      </c>
      <c r="U666" s="12">
        <f>IF(Data_Extraction!F666="",Data_Extraction!$J666*(U$1),Data_Extraction!F666)</f>
        <v>79.38</v>
      </c>
      <c r="V666" s="12">
        <f>IF(Data_Extraction!G666="",Data_Extraction!$J666*(V$1),Data_Extraction!G666)</f>
        <v>73.710000000000008</v>
      </c>
      <c r="W666" s="12">
        <f>IF(Data_Extraction!H666="",Data_Extraction!$J666*(W$1),Data_Extraction!H666)</f>
        <v>86.67</v>
      </c>
      <c r="X666" s="12">
        <f>IF(Data_Extraction!I666="",Data_Extraction!$J666*(X$1),Data_Extraction!I666)</f>
        <v>78.569999999999993</v>
      </c>
      <c r="Y666" s="13">
        <f t="shared" si="60"/>
        <v>79.177500000000009</v>
      </c>
      <c r="Z666" s="17" t="str">
        <f t="shared" si="64"/>
        <v>Break</v>
      </c>
      <c r="AA666" s="14" t="str">
        <f>VLOOKUP($N666,'HeartRate-2022-03-21-1647950188'!$C:$G,2,0)</f>
        <v>Break</v>
      </c>
      <c r="AB666" s="14" t="str">
        <f>VLOOKUP($N666,'HeartRate-2022-03-21-1647950188'!$C:$G,3,0)</f>
        <v>Off Campus</v>
      </c>
      <c r="AC666" s="14" t="str">
        <f>VLOOKUP($N666,'HeartRate-2022-03-21-1647950188'!$C:$G,4,0)</f>
        <v>Standing</v>
      </c>
      <c r="AD666" s="14" t="str">
        <f>VLOOKUP($N666,'HeartRate-2022-03-21-1647950188'!$C:$G,5,0)</f>
        <v>Technical Contexts</v>
      </c>
      <c r="AE666">
        <f t="shared" si="65"/>
        <v>0</v>
      </c>
      <c r="AF666" s="18">
        <v>44634</v>
      </c>
      <c r="AG666" s="19">
        <v>0.54898148148148151</v>
      </c>
    </row>
    <row r="667" spans="1:33" x14ac:dyDescent="0.3">
      <c r="A667" s="5">
        <v>44634.549293981479</v>
      </c>
      <c r="B667">
        <f>IFERROR(AVERAGEIFS('HeartRate-2022-03-21-1647950188'!$B:$B,'HeartRate-2022-03-21-1647950188'!$A:$A,Data_Extraction!B$2,'HeartRate-2022-03-21-1647950188'!$C:$C,Data_Extraction!$A667),"")</f>
        <v>93</v>
      </c>
      <c r="C667" t="str">
        <f>IFERROR(AVERAGEIFS('HeartRate-2022-03-21-1647950188'!$B:$B,'HeartRate-2022-03-21-1647950188'!$A:$A,Data_Extraction!C$2,'HeartRate-2022-03-21-1647950188'!$C:$C,Data_Extraction!$A667),"")</f>
        <v/>
      </c>
      <c r="D667" t="str">
        <f>IFERROR(AVERAGEIFS('HeartRate-2022-03-21-1647950188'!$B:$B,'HeartRate-2022-03-21-1647950188'!$A:$A,Data_Extraction!D$2,'HeartRate-2022-03-21-1647950188'!$C:$C,Data_Extraction!$A667),"")</f>
        <v/>
      </c>
      <c r="E667" t="str">
        <f>IFERROR(AVERAGEIFS('HeartRate-2022-03-21-1647950188'!$B:$B,'HeartRate-2022-03-21-1647950188'!$A:$A,Data_Extraction!E$2,'HeartRate-2022-03-21-1647950188'!$C:$C,Data_Extraction!$A667),"")</f>
        <v/>
      </c>
      <c r="F667" t="str">
        <f>IFERROR(AVERAGEIFS('HeartRate-2022-03-21-1647950188'!$B:$B,'HeartRate-2022-03-21-1647950188'!$A:$A,Data_Extraction!F$2,'HeartRate-2022-03-21-1647950188'!$C:$C,Data_Extraction!$A667),"")</f>
        <v/>
      </c>
      <c r="G667" t="str">
        <f>IFERROR(AVERAGEIFS('HeartRate-2022-03-21-1647950188'!$B:$B,'HeartRate-2022-03-21-1647950188'!$A:$A,Data_Extraction!G$2,'HeartRate-2022-03-21-1647950188'!$C:$C,Data_Extraction!$A667),"")</f>
        <v/>
      </c>
      <c r="H667" t="str">
        <f>IFERROR(AVERAGEIFS('HeartRate-2022-03-21-1647950188'!$B:$B,'HeartRate-2022-03-21-1647950188'!$A:$A,Data_Extraction!H$2,'HeartRate-2022-03-21-1647950188'!$C:$C,Data_Extraction!$A667),"")</f>
        <v/>
      </c>
      <c r="I667">
        <f>IFERROR(AVERAGEIFS('HeartRate-2022-03-21-1647950188'!$B:$B,'HeartRate-2022-03-21-1647950188'!$A:$A,Data_Extraction!I$2,'HeartRate-2022-03-21-1647950188'!$C:$C,Data_Extraction!$A667),"")</f>
        <v>97</v>
      </c>
      <c r="J667" s="8">
        <f t="shared" si="61"/>
        <v>95</v>
      </c>
      <c r="N667" s="11">
        <f>Data_Extraction!A667</f>
        <v>44634.549293981479</v>
      </c>
      <c r="O667" s="15">
        <f t="shared" si="62"/>
        <v>44634</v>
      </c>
      <c r="P667" s="16">
        <f t="shared" si="63"/>
        <v>0.54929398148148145</v>
      </c>
      <c r="Q667" s="12">
        <f>IF(Data_Extraction!B667="",Data_Extraction!$J667*(Q$1),Data_Extraction!B667)</f>
        <v>93</v>
      </c>
      <c r="R667" s="12">
        <f>IF(Data_Extraction!C667="",Data_Extraction!$J667*(R$1),Data_Extraction!C667)</f>
        <v>87.4</v>
      </c>
      <c r="S667" s="12">
        <f>IF(Data_Extraction!D667="",Data_Extraction!$J667*(S$1),Data_Extraction!D667)</f>
        <v>98.8</v>
      </c>
      <c r="T667" s="12">
        <f>IF(Data_Extraction!E667="",Data_Extraction!$J667*(T$1),Data_Extraction!E667)</f>
        <v>90.25</v>
      </c>
      <c r="U667" s="12">
        <f>IF(Data_Extraction!F667="",Data_Extraction!$J667*(U$1),Data_Extraction!F667)</f>
        <v>93.1</v>
      </c>
      <c r="V667" s="12">
        <f>IF(Data_Extraction!G667="",Data_Extraction!$J667*(V$1),Data_Extraction!G667)</f>
        <v>86.45</v>
      </c>
      <c r="W667" s="12">
        <f>IF(Data_Extraction!H667="",Data_Extraction!$J667*(W$1),Data_Extraction!H667)</f>
        <v>101.65</v>
      </c>
      <c r="X667" s="12">
        <f>IF(Data_Extraction!I667="",Data_Extraction!$J667*(X$1),Data_Extraction!I667)</f>
        <v>97</v>
      </c>
      <c r="Y667" s="13">
        <f t="shared" si="60"/>
        <v>93.456249999999997</v>
      </c>
      <c r="Z667" s="17" t="str">
        <f t="shared" si="64"/>
        <v>Break</v>
      </c>
      <c r="AA667" s="14" t="str">
        <f>VLOOKUP($N667,'HeartRate-2022-03-21-1647950188'!$C:$G,2,0)</f>
        <v>Break</v>
      </c>
      <c r="AB667" s="14" t="str">
        <f>VLOOKUP($N667,'HeartRate-2022-03-21-1647950188'!$C:$G,3,0)</f>
        <v>Off Campus</v>
      </c>
      <c r="AC667" s="14" t="str">
        <f>VLOOKUP($N667,'HeartRate-2022-03-21-1647950188'!$C:$G,4,0)</f>
        <v>Standing</v>
      </c>
      <c r="AD667" s="14" t="str">
        <f>VLOOKUP($N667,'HeartRate-2022-03-21-1647950188'!$C:$G,5,0)</f>
        <v>Technical Contexts</v>
      </c>
      <c r="AE667">
        <f t="shared" si="65"/>
        <v>0</v>
      </c>
      <c r="AF667" s="18">
        <v>44634</v>
      </c>
      <c r="AG667" s="19">
        <v>0.54929398148148145</v>
      </c>
    </row>
    <row r="668" spans="1:33" x14ac:dyDescent="0.3">
      <c r="A668" s="5">
        <v>44634.549305555556</v>
      </c>
      <c r="B668" t="str">
        <f>IFERROR(AVERAGEIFS('HeartRate-2022-03-21-1647950188'!$B:$B,'HeartRate-2022-03-21-1647950188'!$A:$A,Data_Extraction!B$2,'HeartRate-2022-03-21-1647950188'!$C:$C,Data_Extraction!$A668),"")</f>
        <v/>
      </c>
      <c r="C668">
        <f>IFERROR(AVERAGEIFS('HeartRate-2022-03-21-1647950188'!$B:$B,'HeartRate-2022-03-21-1647950188'!$A:$A,Data_Extraction!C$2,'HeartRate-2022-03-21-1647950188'!$C:$C,Data_Extraction!$A668),"")</f>
        <v>76</v>
      </c>
      <c r="D668" t="str">
        <f>IFERROR(AVERAGEIFS('HeartRate-2022-03-21-1647950188'!$B:$B,'HeartRate-2022-03-21-1647950188'!$A:$A,Data_Extraction!D$2,'HeartRate-2022-03-21-1647950188'!$C:$C,Data_Extraction!$A668),"")</f>
        <v/>
      </c>
      <c r="E668" t="str">
        <f>IFERROR(AVERAGEIFS('HeartRate-2022-03-21-1647950188'!$B:$B,'HeartRate-2022-03-21-1647950188'!$A:$A,Data_Extraction!E$2,'HeartRate-2022-03-21-1647950188'!$C:$C,Data_Extraction!$A668),"")</f>
        <v/>
      </c>
      <c r="F668" t="str">
        <f>IFERROR(AVERAGEIFS('HeartRate-2022-03-21-1647950188'!$B:$B,'HeartRate-2022-03-21-1647950188'!$A:$A,Data_Extraction!F$2,'HeartRate-2022-03-21-1647950188'!$C:$C,Data_Extraction!$A668),"")</f>
        <v/>
      </c>
      <c r="G668">
        <f>IFERROR(AVERAGEIFS('HeartRate-2022-03-21-1647950188'!$B:$B,'HeartRate-2022-03-21-1647950188'!$A:$A,Data_Extraction!G$2,'HeartRate-2022-03-21-1647950188'!$C:$C,Data_Extraction!$A668),"")</f>
        <v>97</v>
      </c>
      <c r="H668">
        <f>IFERROR(AVERAGEIFS('HeartRate-2022-03-21-1647950188'!$B:$B,'HeartRate-2022-03-21-1647950188'!$A:$A,Data_Extraction!H$2,'HeartRate-2022-03-21-1647950188'!$C:$C,Data_Extraction!$A668),"")</f>
        <v>116</v>
      </c>
      <c r="I668" t="str">
        <f>IFERROR(AVERAGEIFS('HeartRate-2022-03-21-1647950188'!$B:$B,'HeartRate-2022-03-21-1647950188'!$A:$A,Data_Extraction!I$2,'HeartRate-2022-03-21-1647950188'!$C:$C,Data_Extraction!$A668),"")</f>
        <v/>
      </c>
      <c r="J668" s="8">
        <f t="shared" si="61"/>
        <v>96.333333333333329</v>
      </c>
      <c r="N668" s="11">
        <f>Data_Extraction!A668</f>
        <v>44634.549305555556</v>
      </c>
      <c r="O668" s="15">
        <f t="shared" si="62"/>
        <v>44634</v>
      </c>
      <c r="P668" s="16">
        <f t="shared" si="63"/>
        <v>0.5493055555555556</v>
      </c>
      <c r="Q668" s="12">
        <f>IF(Data_Extraction!B668="",Data_Extraction!$J668*(Q$1),Data_Extraction!B668)</f>
        <v>86.7</v>
      </c>
      <c r="R668" s="12">
        <f>IF(Data_Extraction!C668="",Data_Extraction!$J668*(R$1),Data_Extraction!C668)</f>
        <v>76</v>
      </c>
      <c r="S668" s="12">
        <f>IF(Data_Extraction!D668="",Data_Extraction!$J668*(S$1),Data_Extraction!D668)</f>
        <v>100.18666666666667</v>
      </c>
      <c r="T668" s="12">
        <f>IF(Data_Extraction!E668="",Data_Extraction!$J668*(T$1),Data_Extraction!E668)</f>
        <v>91.516666666666652</v>
      </c>
      <c r="U668" s="12">
        <f>IF(Data_Extraction!F668="",Data_Extraction!$J668*(U$1),Data_Extraction!F668)</f>
        <v>94.406666666666666</v>
      </c>
      <c r="V668" s="12">
        <f>IF(Data_Extraction!G668="",Data_Extraction!$J668*(V$1),Data_Extraction!G668)</f>
        <v>97</v>
      </c>
      <c r="W668" s="12">
        <f>IF(Data_Extraction!H668="",Data_Extraction!$J668*(W$1),Data_Extraction!H668)</f>
        <v>116</v>
      </c>
      <c r="X668" s="12">
        <f>IF(Data_Extraction!I668="",Data_Extraction!$J668*(X$1),Data_Extraction!I668)</f>
        <v>93.443333333333328</v>
      </c>
      <c r="Y668" s="13">
        <f t="shared" si="60"/>
        <v>94.406666666666666</v>
      </c>
      <c r="Z668" s="17" t="str">
        <f t="shared" si="64"/>
        <v>Break</v>
      </c>
      <c r="AA668" s="14" t="str">
        <f>VLOOKUP($N668,'HeartRate-2022-03-21-1647950188'!$C:$G,2,0)</f>
        <v>Break</v>
      </c>
      <c r="AB668" s="14" t="str">
        <f>VLOOKUP($N668,'HeartRate-2022-03-21-1647950188'!$C:$G,3,0)</f>
        <v>Off Campus</v>
      </c>
      <c r="AC668" s="14" t="str">
        <f>VLOOKUP($N668,'HeartRate-2022-03-21-1647950188'!$C:$G,4,0)</f>
        <v>Standing</v>
      </c>
      <c r="AD668" s="14" t="str">
        <f>VLOOKUP($N668,'HeartRate-2022-03-21-1647950188'!$C:$G,5,0)</f>
        <v>Technical Contexts</v>
      </c>
      <c r="AE668">
        <f t="shared" si="65"/>
        <v>0</v>
      </c>
      <c r="AF668" s="18">
        <v>44634</v>
      </c>
      <c r="AG668" s="19">
        <v>0.5493055555555556</v>
      </c>
    </row>
    <row r="669" spans="1:33" x14ac:dyDescent="0.3">
      <c r="A669" s="5">
        <v>44634.549733796295</v>
      </c>
      <c r="B669" t="str">
        <f>IFERROR(AVERAGEIFS('HeartRate-2022-03-21-1647950188'!$B:$B,'HeartRate-2022-03-21-1647950188'!$A:$A,Data_Extraction!B$2,'HeartRate-2022-03-21-1647950188'!$C:$C,Data_Extraction!$A669),"")</f>
        <v/>
      </c>
      <c r="C669">
        <f>IFERROR(AVERAGEIFS('HeartRate-2022-03-21-1647950188'!$B:$B,'HeartRate-2022-03-21-1647950188'!$A:$A,Data_Extraction!C$2,'HeartRate-2022-03-21-1647950188'!$C:$C,Data_Extraction!$A669),"")</f>
        <v>81</v>
      </c>
      <c r="D669" t="str">
        <f>IFERROR(AVERAGEIFS('HeartRate-2022-03-21-1647950188'!$B:$B,'HeartRate-2022-03-21-1647950188'!$A:$A,Data_Extraction!D$2,'HeartRate-2022-03-21-1647950188'!$C:$C,Data_Extraction!$A669),"")</f>
        <v/>
      </c>
      <c r="E669" t="str">
        <f>IFERROR(AVERAGEIFS('HeartRate-2022-03-21-1647950188'!$B:$B,'HeartRate-2022-03-21-1647950188'!$A:$A,Data_Extraction!E$2,'HeartRate-2022-03-21-1647950188'!$C:$C,Data_Extraction!$A669),"")</f>
        <v/>
      </c>
      <c r="F669" t="str">
        <f>IFERROR(AVERAGEIFS('HeartRate-2022-03-21-1647950188'!$B:$B,'HeartRate-2022-03-21-1647950188'!$A:$A,Data_Extraction!F$2,'HeartRate-2022-03-21-1647950188'!$C:$C,Data_Extraction!$A669),"")</f>
        <v/>
      </c>
      <c r="G669" t="str">
        <f>IFERROR(AVERAGEIFS('HeartRate-2022-03-21-1647950188'!$B:$B,'HeartRate-2022-03-21-1647950188'!$A:$A,Data_Extraction!G$2,'HeartRate-2022-03-21-1647950188'!$C:$C,Data_Extraction!$A669),"")</f>
        <v/>
      </c>
      <c r="H669" t="str">
        <f>IFERROR(AVERAGEIFS('HeartRate-2022-03-21-1647950188'!$B:$B,'HeartRate-2022-03-21-1647950188'!$A:$A,Data_Extraction!H$2,'HeartRate-2022-03-21-1647950188'!$C:$C,Data_Extraction!$A669),"")</f>
        <v/>
      </c>
      <c r="I669" t="str">
        <f>IFERROR(AVERAGEIFS('HeartRate-2022-03-21-1647950188'!$B:$B,'HeartRate-2022-03-21-1647950188'!$A:$A,Data_Extraction!I$2,'HeartRate-2022-03-21-1647950188'!$C:$C,Data_Extraction!$A669),"")</f>
        <v/>
      </c>
      <c r="J669" s="8">
        <f t="shared" si="61"/>
        <v>81</v>
      </c>
      <c r="N669" s="11">
        <f>Data_Extraction!A669</f>
        <v>44634.549733796295</v>
      </c>
      <c r="O669" s="15">
        <f t="shared" si="62"/>
        <v>44634</v>
      </c>
      <c r="P669" s="16">
        <f t="shared" si="63"/>
        <v>0.54973379629629626</v>
      </c>
      <c r="Q669" s="12">
        <f>IF(Data_Extraction!B669="",Data_Extraction!$J669*(Q$1),Data_Extraction!B669)</f>
        <v>72.900000000000006</v>
      </c>
      <c r="R669" s="12">
        <f>IF(Data_Extraction!C669="",Data_Extraction!$J669*(R$1),Data_Extraction!C669)</f>
        <v>81</v>
      </c>
      <c r="S669" s="12">
        <f>IF(Data_Extraction!D669="",Data_Extraction!$J669*(S$1),Data_Extraction!D669)</f>
        <v>84.240000000000009</v>
      </c>
      <c r="T669" s="12">
        <f>IF(Data_Extraction!E669="",Data_Extraction!$J669*(T$1),Data_Extraction!E669)</f>
        <v>76.95</v>
      </c>
      <c r="U669" s="12">
        <f>IF(Data_Extraction!F669="",Data_Extraction!$J669*(U$1),Data_Extraction!F669)</f>
        <v>79.38</v>
      </c>
      <c r="V669" s="12">
        <f>IF(Data_Extraction!G669="",Data_Extraction!$J669*(V$1),Data_Extraction!G669)</f>
        <v>73.710000000000008</v>
      </c>
      <c r="W669" s="12">
        <f>IF(Data_Extraction!H669="",Data_Extraction!$J669*(W$1),Data_Extraction!H669)</f>
        <v>86.67</v>
      </c>
      <c r="X669" s="12">
        <f>IF(Data_Extraction!I669="",Data_Extraction!$J669*(X$1),Data_Extraction!I669)</f>
        <v>78.569999999999993</v>
      </c>
      <c r="Y669" s="13">
        <f t="shared" si="60"/>
        <v>79.177500000000009</v>
      </c>
      <c r="Z669" s="17" t="str">
        <f t="shared" si="64"/>
        <v>Break</v>
      </c>
      <c r="AA669" s="14" t="str">
        <f>VLOOKUP($N669,'HeartRate-2022-03-21-1647950188'!$C:$G,2,0)</f>
        <v>Break</v>
      </c>
      <c r="AB669" s="14" t="str">
        <f>VLOOKUP($N669,'HeartRate-2022-03-21-1647950188'!$C:$G,3,0)</f>
        <v>Off Campus</v>
      </c>
      <c r="AC669" s="14" t="str">
        <f>VLOOKUP($N669,'HeartRate-2022-03-21-1647950188'!$C:$G,4,0)</f>
        <v>Standing</v>
      </c>
      <c r="AD669" s="14" t="str">
        <f>VLOOKUP($N669,'HeartRate-2022-03-21-1647950188'!$C:$G,5,0)</f>
        <v>Technical Contexts</v>
      </c>
      <c r="AE669">
        <f t="shared" si="65"/>
        <v>0</v>
      </c>
      <c r="AF669" s="18">
        <v>44634</v>
      </c>
      <c r="AG669" s="19">
        <v>0.54973379629629626</v>
      </c>
    </row>
    <row r="670" spans="1:33" x14ac:dyDescent="0.3">
      <c r="A670" s="5">
        <v>44634.549780092595</v>
      </c>
      <c r="B670" t="str">
        <f>IFERROR(AVERAGEIFS('HeartRate-2022-03-21-1647950188'!$B:$B,'HeartRate-2022-03-21-1647950188'!$A:$A,Data_Extraction!B$2,'HeartRate-2022-03-21-1647950188'!$C:$C,Data_Extraction!$A670),"")</f>
        <v/>
      </c>
      <c r="C670" t="str">
        <f>IFERROR(AVERAGEIFS('HeartRate-2022-03-21-1647950188'!$B:$B,'HeartRate-2022-03-21-1647950188'!$A:$A,Data_Extraction!C$2,'HeartRate-2022-03-21-1647950188'!$C:$C,Data_Extraction!$A670),"")</f>
        <v/>
      </c>
      <c r="D670" t="str">
        <f>IFERROR(AVERAGEIFS('HeartRate-2022-03-21-1647950188'!$B:$B,'HeartRate-2022-03-21-1647950188'!$A:$A,Data_Extraction!D$2,'HeartRate-2022-03-21-1647950188'!$C:$C,Data_Extraction!$A670),"")</f>
        <v/>
      </c>
      <c r="E670" t="str">
        <f>IFERROR(AVERAGEIFS('HeartRate-2022-03-21-1647950188'!$B:$B,'HeartRate-2022-03-21-1647950188'!$A:$A,Data_Extraction!E$2,'HeartRate-2022-03-21-1647950188'!$C:$C,Data_Extraction!$A670),"")</f>
        <v/>
      </c>
      <c r="F670" t="str">
        <f>IFERROR(AVERAGEIFS('HeartRate-2022-03-21-1647950188'!$B:$B,'HeartRate-2022-03-21-1647950188'!$A:$A,Data_Extraction!F$2,'HeartRate-2022-03-21-1647950188'!$C:$C,Data_Extraction!$A670),"")</f>
        <v/>
      </c>
      <c r="G670" t="str">
        <f>IFERROR(AVERAGEIFS('HeartRate-2022-03-21-1647950188'!$B:$B,'HeartRate-2022-03-21-1647950188'!$A:$A,Data_Extraction!G$2,'HeartRate-2022-03-21-1647950188'!$C:$C,Data_Extraction!$A670),"")</f>
        <v/>
      </c>
      <c r="H670" t="str">
        <f>IFERROR(AVERAGEIFS('HeartRate-2022-03-21-1647950188'!$B:$B,'HeartRate-2022-03-21-1647950188'!$A:$A,Data_Extraction!H$2,'HeartRate-2022-03-21-1647950188'!$C:$C,Data_Extraction!$A670),"")</f>
        <v/>
      </c>
      <c r="I670">
        <f>IFERROR(AVERAGEIFS('HeartRate-2022-03-21-1647950188'!$B:$B,'HeartRate-2022-03-21-1647950188'!$A:$A,Data_Extraction!I$2,'HeartRate-2022-03-21-1647950188'!$C:$C,Data_Extraction!$A670),"")</f>
        <v>94</v>
      </c>
      <c r="J670" s="8">
        <f t="shared" si="61"/>
        <v>94</v>
      </c>
      <c r="N670" s="11">
        <f>Data_Extraction!A670</f>
        <v>44634.549780092595</v>
      </c>
      <c r="O670" s="15">
        <f t="shared" si="62"/>
        <v>44634</v>
      </c>
      <c r="P670" s="16">
        <f t="shared" si="63"/>
        <v>0.54978009259259253</v>
      </c>
      <c r="Q670" s="12">
        <f>IF(Data_Extraction!B670="",Data_Extraction!$J670*(Q$1),Data_Extraction!B670)</f>
        <v>84.600000000000009</v>
      </c>
      <c r="R670" s="12">
        <f>IF(Data_Extraction!C670="",Data_Extraction!$J670*(R$1),Data_Extraction!C670)</f>
        <v>86.48</v>
      </c>
      <c r="S670" s="12">
        <f>IF(Data_Extraction!D670="",Data_Extraction!$J670*(S$1),Data_Extraction!D670)</f>
        <v>97.76</v>
      </c>
      <c r="T670" s="12">
        <f>IF(Data_Extraction!E670="",Data_Extraction!$J670*(T$1),Data_Extraction!E670)</f>
        <v>89.3</v>
      </c>
      <c r="U670" s="12">
        <f>IF(Data_Extraction!F670="",Data_Extraction!$J670*(U$1),Data_Extraction!F670)</f>
        <v>92.12</v>
      </c>
      <c r="V670" s="12">
        <f>IF(Data_Extraction!G670="",Data_Extraction!$J670*(V$1),Data_Extraction!G670)</f>
        <v>85.54</v>
      </c>
      <c r="W670" s="12">
        <f>IF(Data_Extraction!H670="",Data_Extraction!$J670*(W$1),Data_Extraction!H670)</f>
        <v>100.58000000000001</v>
      </c>
      <c r="X670" s="12">
        <f>IF(Data_Extraction!I670="",Data_Extraction!$J670*(X$1),Data_Extraction!I670)</f>
        <v>94</v>
      </c>
      <c r="Y670" s="13">
        <f t="shared" si="60"/>
        <v>91.297500000000014</v>
      </c>
      <c r="Z670" s="17" t="str">
        <f t="shared" si="64"/>
        <v>Break</v>
      </c>
      <c r="AA670" s="14" t="str">
        <f>VLOOKUP($N670,'HeartRate-2022-03-21-1647950188'!$C:$G,2,0)</f>
        <v>Break</v>
      </c>
      <c r="AB670" s="14" t="str">
        <f>VLOOKUP($N670,'HeartRate-2022-03-21-1647950188'!$C:$G,3,0)</f>
        <v>Off Campus</v>
      </c>
      <c r="AC670" s="14" t="str">
        <f>VLOOKUP($N670,'HeartRate-2022-03-21-1647950188'!$C:$G,4,0)</f>
        <v>Standing</v>
      </c>
      <c r="AD670" s="14" t="str">
        <f>VLOOKUP($N670,'HeartRate-2022-03-21-1647950188'!$C:$G,5,0)</f>
        <v>Technical Contexts</v>
      </c>
      <c r="AE670">
        <f t="shared" si="65"/>
        <v>0</v>
      </c>
      <c r="AF670" s="18">
        <v>44634</v>
      </c>
      <c r="AG670" s="19">
        <v>0.54978009259259253</v>
      </c>
    </row>
    <row r="671" spans="1:33" x14ac:dyDescent="0.3">
      <c r="A671" s="5">
        <v>44634.549988425926</v>
      </c>
      <c r="B671">
        <f>IFERROR(AVERAGEIFS('HeartRate-2022-03-21-1647950188'!$B:$B,'HeartRate-2022-03-21-1647950188'!$A:$A,Data_Extraction!B$2,'HeartRate-2022-03-21-1647950188'!$C:$C,Data_Extraction!$A671),"")</f>
        <v>104</v>
      </c>
      <c r="C671" t="str">
        <f>IFERROR(AVERAGEIFS('HeartRate-2022-03-21-1647950188'!$B:$B,'HeartRate-2022-03-21-1647950188'!$A:$A,Data_Extraction!C$2,'HeartRate-2022-03-21-1647950188'!$C:$C,Data_Extraction!$A671),"")</f>
        <v/>
      </c>
      <c r="D671" t="str">
        <f>IFERROR(AVERAGEIFS('HeartRate-2022-03-21-1647950188'!$B:$B,'HeartRate-2022-03-21-1647950188'!$A:$A,Data_Extraction!D$2,'HeartRate-2022-03-21-1647950188'!$C:$C,Data_Extraction!$A671),"")</f>
        <v/>
      </c>
      <c r="E671" t="str">
        <f>IFERROR(AVERAGEIFS('HeartRate-2022-03-21-1647950188'!$B:$B,'HeartRate-2022-03-21-1647950188'!$A:$A,Data_Extraction!E$2,'HeartRate-2022-03-21-1647950188'!$C:$C,Data_Extraction!$A671),"")</f>
        <v/>
      </c>
      <c r="F671" t="str">
        <f>IFERROR(AVERAGEIFS('HeartRate-2022-03-21-1647950188'!$B:$B,'HeartRate-2022-03-21-1647950188'!$A:$A,Data_Extraction!F$2,'HeartRate-2022-03-21-1647950188'!$C:$C,Data_Extraction!$A671),"")</f>
        <v/>
      </c>
      <c r="G671" t="str">
        <f>IFERROR(AVERAGEIFS('HeartRate-2022-03-21-1647950188'!$B:$B,'HeartRate-2022-03-21-1647950188'!$A:$A,Data_Extraction!G$2,'HeartRate-2022-03-21-1647950188'!$C:$C,Data_Extraction!$A671),"")</f>
        <v/>
      </c>
      <c r="H671" t="str">
        <f>IFERROR(AVERAGEIFS('HeartRate-2022-03-21-1647950188'!$B:$B,'HeartRate-2022-03-21-1647950188'!$A:$A,Data_Extraction!H$2,'HeartRate-2022-03-21-1647950188'!$C:$C,Data_Extraction!$A671),"")</f>
        <v/>
      </c>
      <c r="I671">
        <f>IFERROR(AVERAGEIFS('HeartRate-2022-03-21-1647950188'!$B:$B,'HeartRate-2022-03-21-1647950188'!$A:$A,Data_Extraction!I$2,'HeartRate-2022-03-21-1647950188'!$C:$C,Data_Extraction!$A671),"")</f>
        <v>98</v>
      </c>
      <c r="J671" s="8">
        <f t="shared" si="61"/>
        <v>101</v>
      </c>
      <c r="N671" s="11">
        <f>Data_Extraction!A671</f>
        <v>44634.549988425926</v>
      </c>
      <c r="O671" s="15">
        <f t="shared" si="62"/>
        <v>44634</v>
      </c>
      <c r="P671" s="16">
        <f t="shared" si="63"/>
        <v>0.54998842592592589</v>
      </c>
      <c r="Q671" s="12">
        <f>IF(Data_Extraction!B671="",Data_Extraction!$J671*(Q$1),Data_Extraction!B671)</f>
        <v>104</v>
      </c>
      <c r="R671" s="12">
        <f>IF(Data_Extraction!C671="",Data_Extraction!$J671*(R$1),Data_Extraction!C671)</f>
        <v>92.92</v>
      </c>
      <c r="S671" s="12">
        <f>IF(Data_Extraction!D671="",Data_Extraction!$J671*(S$1),Data_Extraction!D671)</f>
        <v>105.04</v>
      </c>
      <c r="T671" s="12">
        <f>IF(Data_Extraction!E671="",Data_Extraction!$J671*(T$1),Data_Extraction!E671)</f>
        <v>95.949999999999989</v>
      </c>
      <c r="U671" s="12">
        <f>IF(Data_Extraction!F671="",Data_Extraction!$J671*(U$1),Data_Extraction!F671)</f>
        <v>98.98</v>
      </c>
      <c r="V671" s="12">
        <f>IF(Data_Extraction!G671="",Data_Extraction!$J671*(V$1),Data_Extraction!G671)</f>
        <v>91.91</v>
      </c>
      <c r="W671" s="12">
        <f>IF(Data_Extraction!H671="",Data_Extraction!$J671*(W$1),Data_Extraction!H671)</f>
        <v>108.07000000000001</v>
      </c>
      <c r="X671" s="12">
        <f>IF(Data_Extraction!I671="",Data_Extraction!$J671*(X$1),Data_Extraction!I671)</f>
        <v>98</v>
      </c>
      <c r="Y671" s="13">
        <f t="shared" si="60"/>
        <v>99.358750000000015</v>
      </c>
      <c r="Z671" s="17" t="str">
        <f t="shared" si="64"/>
        <v>Break</v>
      </c>
      <c r="AA671" s="14" t="str">
        <f>VLOOKUP($N671,'HeartRate-2022-03-21-1647950188'!$C:$G,2,0)</f>
        <v>Break</v>
      </c>
      <c r="AB671" s="14" t="str">
        <f>VLOOKUP($N671,'HeartRate-2022-03-21-1647950188'!$C:$G,3,0)</f>
        <v>Off Campus</v>
      </c>
      <c r="AC671" s="14" t="str">
        <f>VLOOKUP($N671,'HeartRate-2022-03-21-1647950188'!$C:$G,4,0)</f>
        <v>Walking</v>
      </c>
      <c r="AD671" s="14" t="str">
        <f>VLOOKUP($N671,'HeartRate-2022-03-21-1647950188'!$C:$G,5,0)</f>
        <v>Technical Contexts</v>
      </c>
      <c r="AE671">
        <f t="shared" si="65"/>
        <v>0</v>
      </c>
      <c r="AF671" s="18">
        <v>44634</v>
      </c>
      <c r="AG671" s="19">
        <v>0.54998842592592589</v>
      </c>
    </row>
    <row r="672" spans="1:33" x14ac:dyDescent="0.3">
      <c r="A672" s="5">
        <v>44634.550023148149</v>
      </c>
      <c r="B672" t="str">
        <f>IFERROR(AVERAGEIFS('HeartRate-2022-03-21-1647950188'!$B:$B,'HeartRate-2022-03-21-1647950188'!$A:$A,Data_Extraction!B$2,'HeartRate-2022-03-21-1647950188'!$C:$C,Data_Extraction!$A672),"")</f>
        <v/>
      </c>
      <c r="C672" t="str">
        <f>IFERROR(AVERAGEIFS('HeartRate-2022-03-21-1647950188'!$B:$B,'HeartRate-2022-03-21-1647950188'!$A:$A,Data_Extraction!C$2,'HeartRate-2022-03-21-1647950188'!$C:$C,Data_Extraction!$A672),"")</f>
        <v/>
      </c>
      <c r="D672" t="str">
        <f>IFERROR(AVERAGEIFS('HeartRate-2022-03-21-1647950188'!$B:$B,'HeartRate-2022-03-21-1647950188'!$A:$A,Data_Extraction!D$2,'HeartRate-2022-03-21-1647950188'!$C:$C,Data_Extraction!$A672),"")</f>
        <v/>
      </c>
      <c r="E672" t="str">
        <f>IFERROR(AVERAGEIFS('HeartRate-2022-03-21-1647950188'!$B:$B,'HeartRate-2022-03-21-1647950188'!$A:$A,Data_Extraction!E$2,'HeartRate-2022-03-21-1647950188'!$C:$C,Data_Extraction!$A672),"")</f>
        <v/>
      </c>
      <c r="F672" t="str">
        <f>IFERROR(AVERAGEIFS('HeartRate-2022-03-21-1647950188'!$B:$B,'HeartRate-2022-03-21-1647950188'!$A:$A,Data_Extraction!F$2,'HeartRate-2022-03-21-1647950188'!$C:$C,Data_Extraction!$A672),"")</f>
        <v/>
      </c>
      <c r="G672" t="str">
        <f>IFERROR(AVERAGEIFS('HeartRate-2022-03-21-1647950188'!$B:$B,'HeartRate-2022-03-21-1647950188'!$A:$A,Data_Extraction!G$2,'HeartRate-2022-03-21-1647950188'!$C:$C,Data_Extraction!$A672),"")</f>
        <v/>
      </c>
      <c r="H672" t="str">
        <f>IFERROR(AVERAGEIFS('HeartRate-2022-03-21-1647950188'!$B:$B,'HeartRate-2022-03-21-1647950188'!$A:$A,Data_Extraction!H$2,'HeartRate-2022-03-21-1647950188'!$C:$C,Data_Extraction!$A672),"")</f>
        <v/>
      </c>
      <c r="I672">
        <f>IFERROR(AVERAGEIFS('HeartRate-2022-03-21-1647950188'!$B:$B,'HeartRate-2022-03-21-1647950188'!$A:$A,Data_Extraction!I$2,'HeartRate-2022-03-21-1647950188'!$C:$C,Data_Extraction!$A672),"")</f>
        <v>93</v>
      </c>
      <c r="J672" s="8">
        <f t="shared" si="61"/>
        <v>93</v>
      </c>
      <c r="N672" s="11">
        <f>Data_Extraction!A672</f>
        <v>44634.550023148149</v>
      </c>
      <c r="O672" s="15">
        <f t="shared" si="62"/>
        <v>44634</v>
      </c>
      <c r="P672" s="16">
        <f t="shared" si="63"/>
        <v>0.55002314814814812</v>
      </c>
      <c r="Q672" s="12">
        <f>IF(Data_Extraction!B672="",Data_Extraction!$J672*(Q$1),Data_Extraction!B672)</f>
        <v>83.7</v>
      </c>
      <c r="R672" s="12">
        <f>IF(Data_Extraction!C672="",Data_Extraction!$J672*(R$1),Data_Extraction!C672)</f>
        <v>85.56</v>
      </c>
      <c r="S672" s="12">
        <f>IF(Data_Extraction!D672="",Data_Extraction!$J672*(S$1),Data_Extraction!D672)</f>
        <v>96.72</v>
      </c>
      <c r="T672" s="12">
        <f>IF(Data_Extraction!E672="",Data_Extraction!$J672*(T$1),Data_Extraction!E672)</f>
        <v>88.35</v>
      </c>
      <c r="U672" s="12">
        <f>IF(Data_Extraction!F672="",Data_Extraction!$J672*(U$1),Data_Extraction!F672)</f>
        <v>91.14</v>
      </c>
      <c r="V672" s="12">
        <f>IF(Data_Extraction!G672="",Data_Extraction!$J672*(V$1),Data_Extraction!G672)</f>
        <v>84.63000000000001</v>
      </c>
      <c r="W672" s="12">
        <f>IF(Data_Extraction!H672="",Data_Extraction!$J672*(W$1),Data_Extraction!H672)</f>
        <v>99.51</v>
      </c>
      <c r="X672" s="12">
        <f>IF(Data_Extraction!I672="",Data_Extraction!$J672*(X$1),Data_Extraction!I672)</f>
        <v>93</v>
      </c>
      <c r="Y672" s="13">
        <f t="shared" si="60"/>
        <v>90.326250000000002</v>
      </c>
      <c r="Z672" s="17" t="str">
        <f t="shared" si="64"/>
        <v>Break</v>
      </c>
      <c r="AA672" s="14" t="str">
        <f>VLOOKUP($N672,'HeartRate-2022-03-21-1647950188'!$C:$G,2,0)</f>
        <v>Break</v>
      </c>
      <c r="AB672" s="14" t="str">
        <f>VLOOKUP($N672,'HeartRate-2022-03-21-1647950188'!$C:$G,3,0)</f>
        <v>Off Campus</v>
      </c>
      <c r="AC672" s="14" t="str">
        <f>VLOOKUP($N672,'HeartRate-2022-03-21-1647950188'!$C:$G,4,0)</f>
        <v>Standing</v>
      </c>
      <c r="AD672" s="14" t="str">
        <f>VLOOKUP($N672,'HeartRate-2022-03-21-1647950188'!$C:$G,5,0)</f>
        <v>Technical Contexts</v>
      </c>
      <c r="AE672">
        <f t="shared" si="65"/>
        <v>0</v>
      </c>
      <c r="AF672" s="18">
        <v>44634</v>
      </c>
      <c r="AG672" s="19">
        <v>0.55002314814814812</v>
      </c>
    </row>
    <row r="673" spans="1:33" x14ac:dyDescent="0.3">
      <c r="A673" s="5">
        <v>44634.550104166665</v>
      </c>
      <c r="B673">
        <f>IFERROR(AVERAGEIFS('HeartRate-2022-03-21-1647950188'!$B:$B,'HeartRate-2022-03-21-1647950188'!$A:$A,Data_Extraction!B$2,'HeartRate-2022-03-21-1647950188'!$C:$C,Data_Extraction!$A673),"")</f>
        <v>114</v>
      </c>
      <c r="C673" t="str">
        <f>IFERROR(AVERAGEIFS('HeartRate-2022-03-21-1647950188'!$B:$B,'HeartRate-2022-03-21-1647950188'!$A:$A,Data_Extraction!C$2,'HeartRate-2022-03-21-1647950188'!$C:$C,Data_Extraction!$A673),"")</f>
        <v/>
      </c>
      <c r="D673" t="str">
        <f>IFERROR(AVERAGEIFS('HeartRate-2022-03-21-1647950188'!$B:$B,'HeartRate-2022-03-21-1647950188'!$A:$A,Data_Extraction!D$2,'HeartRate-2022-03-21-1647950188'!$C:$C,Data_Extraction!$A673),"")</f>
        <v/>
      </c>
      <c r="E673" t="str">
        <f>IFERROR(AVERAGEIFS('HeartRate-2022-03-21-1647950188'!$B:$B,'HeartRate-2022-03-21-1647950188'!$A:$A,Data_Extraction!E$2,'HeartRate-2022-03-21-1647950188'!$C:$C,Data_Extraction!$A673),"")</f>
        <v/>
      </c>
      <c r="F673" t="str">
        <f>IFERROR(AVERAGEIFS('HeartRate-2022-03-21-1647950188'!$B:$B,'HeartRate-2022-03-21-1647950188'!$A:$A,Data_Extraction!F$2,'HeartRate-2022-03-21-1647950188'!$C:$C,Data_Extraction!$A673),"")</f>
        <v/>
      </c>
      <c r="G673" t="str">
        <f>IFERROR(AVERAGEIFS('HeartRate-2022-03-21-1647950188'!$B:$B,'HeartRate-2022-03-21-1647950188'!$A:$A,Data_Extraction!G$2,'HeartRate-2022-03-21-1647950188'!$C:$C,Data_Extraction!$A673),"")</f>
        <v/>
      </c>
      <c r="H673" t="str">
        <f>IFERROR(AVERAGEIFS('HeartRate-2022-03-21-1647950188'!$B:$B,'HeartRate-2022-03-21-1647950188'!$A:$A,Data_Extraction!H$2,'HeartRate-2022-03-21-1647950188'!$C:$C,Data_Extraction!$A673),"")</f>
        <v/>
      </c>
      <c r="I673" t="str">
        <f>IFERROR(AVERAGEIFS('HeartRate-2022-03-21-1647950188'!$B:$B,'HeartRate-2022-03-21-1647950188'!$A:$A,Data_Extraction!I$2,'HeartRate-2022-03-21-1647950188'!$C:$C,Data_Extraction!$A673),"")</f>
        <v/>
      </c>
      <c r="J673" s="8">
        <f t="shared" si="61"/>
        <v>114</v>
      </c>
      <c r="N673" s="11">
        <f>Data_Extraction!A673</f>
        <v>44634.550104166665</v>
      </c>
      <c r="O673" s="15">
        <f t="shared" si="62"/>
        <v>44634</v>
      </c>
      <c r="P673" s="16">
        <f t="shared" si="63"/>
        <v>0.55010416666666673</v>
      </c>
      <c r="Q673" s="12">
        <f>IF(Data_Extraction!B673="",Data_Extraction!$J673*(Q$1),Data_Extraction!B673)</f>
        <v>114</v>
      </c>
      <c r="R673" s="12">
        <f>IF(Data_Extraction!C673="",Data_Extraction!$J673*(R$1),Data_Extraction!C673)</f>
        <v>104.88000000000001</v>
      </c>
      <c r="S673" s="12">
        <f>IF(Data_Extraction!D673="",Data_Extraction!$J673*(S$1),Data_Extraction!D673)</f>
        <v>118.56</v>
      </c>
      <c r="T673" s="12">
        <f>IF(Data_Extraction!E673="",Data_Extraction!$J673*(T$1),Data_Extraction!E673)</f>
        <v>108.3</v>
      </c>
      <c r="U673" s="12">
        <f>IF(Data_Extraction!F673="",Data_Extraction!$J673*(U$1),Data_Extraction!F673)</f>
        <v>111.72</v>
      </c>
      <c r="V673" s="12">
        <f>IF(Data_Extraction!G673="",Data_Extraction!$J673*(V$1),Data_Extraction!G673)</f>
        <v>103.74000000000001</v>
      </c>
      <c r="W673" s="12">
        <f>IF(Data_Extraction!H673="",Data_Extraction!$J673*(W$1),Data_Extraction!H673)</f>
        <v>121.98</v>
      </c>
      <c r="X673" s="12">
        <f>IF(Data_Extraction!I673="",Data_Extraction!$J673*(X$1),Data_Extraction!I673)</f>
        <v>110.58</v>
      </c>
      <c r="Y673" s="13">
        <f t="shared" si="60"/>
        <v>111.72000000000001</v>
      </c>
      <c r="Z673" s="17" t="str">
        <f t="shared" si="64"/>
        <v>Break</v>
      </c>
      <c r="AA673" s="14" t="str">
        <f>VLOOKUP($N673,'HeartRate-2022-03-21-1647950188'!$C:$G,2,0)</f>
        <v>Break</v>
      </c>
      <c r="AB673" s="14" t="str">
        <f>VLOOKUP($N673,'HeartRate-2022-03-21-1647950188'!$C:$G,3,0)</f>
        <v>Off Campus</v>
      </c>
      <c r="AC673" s="14" t="str">
        <f>VLOOKUP($N673,'HeartRate-2022-03-21-1647950188'!$C:$G,4,0)</f>
        <v>Walking</v>
      </c>
      <c r="AD673" s="14" t="str">
        <f>VLOOKUP($N673,'HeartRate-2022-03-21-1647950188'!$C:$G,5,0)</f>
        <v>Technical Contexts</v>
      </c>
      <c r="AE673">
        <f t="shared" si="65"/>
        <v>0</v>
      </c>
      <c r="AF673" s="18">
        <v>44634</v>
      </c>
      <c r="AG673" s="19">
        <v>0.55010416666666673</v>
      </c>
    </row>
    <row r="674" spans="1:33" x14ac:dyDescent="0.3">
      <c r="A674" s="5">
        <v>44634.55064814815</v>
      </c>
      <c r="B674" t="str">
        <f>IFERROR(AVERAGEIFS('HeartRate-2022-03-21-1647950188'!$B:$B,'HeartRate-2022-03-21-1647950188'!$A:$A,Data_Extraction!B$2,'HeartRate-2022-03-21-1647950188'!$C:$C,Data_Extraction!$A674),"")</f>
        <v/>
      </c>
      <c r="C674">
        <f>IFERROR(AVERAGEIFS('HeartRate-2022-03-21-1647950188'!$B:$B,'HeartRate-2022-03-21-1647950188'!$A:$A,Data_Extraction!C$2,'HeartRate-2022-03-21-1647950188'!$C:$C,Data_Extraction!$A674),"")</f>
        <v>82</v>
      </c>
      <c r="D674" t="str">
        <f>IFERROR(AVERAGEIFS('HeartRate-2022-03-21-1647950188'!$B:$B,'HeartRate-2022-03-21-1647950188'!$A:$A,Data_Extraction!D$2,'HeartRate-2022-03-21-1647950188'!$C:$C,Data_Extraction!$A674),"")</f>
        <v/>
      </c>
      <c r="E674" t="str">
        <f>IFERROR(AVERAGEIFS('HeartRate-2022-03-21-1647950188'!$B:$B,'HeartRate-2022-03-21-1647950188'!$A:$A,Data_Extraction!E$2,'HeartRate-2022-03-21-1647950188'!$C:$C,Data_Extraction!$A674),"")</f>
        <v/>
      </c>
      <c r="F674" t="str">
        <f>IFERROR(AVERAGEIFS('HeartRate-2022-03-21-1647950188'!$B:$B,'HeartRate-2022-03-21-1647950188'!$A:$A,Data_Extraction!F$2,'HeartRate-2022-03-21-1647950188'!$C:$C,Data_Extraction!$A674),"")</f>
        <v/>
      </c>
      <c r="G674" t="str">
        <f>IFERROR(AVERAGEIFS('HeartRate-2022-03-21-1647950188'!$B:$B,'HeartRate-2022-03-21-1647950188'!$A:$A,Data_Extraction!G$2,'HeartRate-2022-03-21-1647950188'!$C:$C,Data_Extraction!$A674),"")</f>
        <v/>
      </c>
      <c r="H674" t="str">
        <f>IFERROR(AVERAGEIFS('HeartRate-2022-03-21-1647950188'!$B:$B,'HeartRate-2022-03-21-1647950188'!$A:$A,Data_Extraction!H$2,'HeartRate-2022-03-21-1647950188'!$C:$C,Data_Extraction!$A674),"")</f>
        <v/>
      </c>
      <c r="I674" t="str">
        <f>IFERROR(AVERAGEIFS('HeartRate-2022-03-21-1647950188'!$B:$B,'HeartRate-2022-03-21-1647950188'!$A:$A,Data_Extraction!I$2,'HeartRate-2022-03-21-1647950188'!$C:$C,Data_Extraction!$A674),"")</f>
        <v/>
      </c>
      <c r="J674" s="8">
        <f t="shared" si="61"/>
        <v>82</v>
      </c>
      <c r="N674" s="11">
        <f>Data_Extraction!A674</f>
        <v>44634.55064814815</v>
      </c>
      <c r="O674" s="15">
        <f t="shared" si="62"/>
        <v>44634</v>
      </c>
      <c r="P674" s="16">
        <f t="shared" si="63"/>
        <v>0.55064814814814811</v>
      </c>
      <c r="Q674" s="12">
        <f>IF(Data_Extraction!B674="",Data_Extraction!$J674*(Q$1),Data_Extraction!B674)</f>
        <v>73.8</v>
      </c>
      <c r="R674" s="12">
        <f>IF(Data_Extraction!C674="",Data_Extraction!$J674*(R$1),Data_Extraction!C674)</f>
        <v>82</v>
      </c>
      <c r="S674" s="12">
        <f>IF(Data_Extraction!D674="",Data_Extraction!$J674*(S$1),Data_Extraction!D674)</f>
        <v>85.28</v>
      </c>
      <c r="T674" s="12">
        <f>IF(Data_Extraction!E674="",Data_Extraction!$J674*(T$1),Data_Extraction!E674)</f>
        <v>77.899999999999991</v>
      </c>
      <c r="U674" s="12">
        <f>IF(Data_Extraction!F674="",Data_Extraction!$J674*(U$1),Data_Extraction!F674)</f>
        <v>80.36</v>
      </c>
      <c r="V674" s="12">
        <f>IF(Data_Extraction!G674="",Data_Extraction!$J674*(V$1),Data_Extraction!G674)</f>
        <v>74.62</v>
      </c>
      <c r="W674" s="12">
        <f>IF(Data_Extraction!H674="",Data_Extraction!$J674*(W$1),Data_Extraction!H674)</f>
        <v>87.740000000000009</v>
      </c>
      <c r="X674" s="12">
        <f>IF(Data_Extraction!I674="",Data_Extraction!$J674*(X$1),Data_Extraction!I674)</f>
        <v>79.539999999999992</v>
      </c>
      <c r="Y674" s="13">
        <f t="shared" si="60"/>
        <v>80.155000000000001</v>
      </c>
      <c r="Z674" s="17" t="str">
        <f t="shared" si="64"/>
        <v>Break</v>
      </c>
      <c r="AA674" s="14" t="str">
        <f>VLOOKUP($N674,'HeartRate-2022-03-21-1647950188'!$C:$G,2,0)</f>
        <v>Break</v>
      </c>
      <c r="AB674" s="14" t="str">
        <f>VLOOKUP($N674,'HeartRate-2022-03-21-1647950188'!$C:$G,3,0)</f>
        <v>Off Campus</v>
      </c>
      <c r="AC674" s="14" t="str">
        <f>VLOOKUP($N674,'HeartRate-2022-03-21-1647950188'!$C:$G,4,0)</f>
        <v>Standing</v>
      </c>
      <c r="AD674" s="14" t="str">
        <f>VLOOKUP($N674,'HeartRate-2022-03-21-1647950188'!$C:$G,5,0)</f>
        <v>Technical Contexts</v>
      </c>
      <c r="AE674">
        <f t="shared" si="65"/>
        <v>0</v>
      </c>
      <c r="AF674" s="18">
        <v>44634</v>
      </c>
      <c r="AG674" s="19">
        <v>0.55064814814814811</v>
      </c>
    </row>
    <row r="675" spans="1:33" x14ac:dyDescent="0.3">
      <c r="A675" s="5">
        <v>44634.550682870373</v>
      </c>
      <c r="B675">
        <f>IFERROR(AVERAGEIFS('HeartRate-2022-03-21-1647950188'!$B:$B,'HeartRate-2022-03-21-1647950188'!$A:$A,Data_Extraction!B$2,'HeartRate-2022-03-21-1647950188'!$C:$C,Data_Extraction!$A675),"")</f>
        <v>114</v>
      </c>
      <c r="C675" t="str">
        <f>IFERROR(AVERAGEIFS('HeartRate-2022-03-21-1647950188'!$B:$B,'HeartRate-2022-03-21-1647950188'!$A:$A,Data_Extraction!C$2,'HeartRate-2022-03-21-1647950188'!$C:$C,Data_Extraction!$A675),"")</f>
        <v/>
      </c>
      <c r="D675" t="str">
        <f>IFERROR(AVERAGEIFS('HeartRate-2022-03-21-1647950188'!$B:$B,'HeartRate-2022-03-21-1647950188'!$A:$A,Data_Extraction!D$2,'HeartRate-2022-03-21-1647950188'!$C:$C,Data_Extraction!$A675),"")</f>
        <v/>
      </c>
      <c r="E675" t="str">
        <f>IFERROR(AVERAGEIFS('HeartRate-2022-03-21-1647950188'!$B:$B,'HeartRate-2022-03-21-1647950188'!$A:$A,Data_Extraction!E$2,'HeartRate-2022-03-21-1647950188'!$C:$C,Data_Extraction!$A675),"")</f>
        <v/>
      </c>
      <c r="F675" t="str">
        <f>IFERROR(AVERAGEIFS('HeartRate-2022-03-21-1647950188'!$B:$B,'HeartRate-2022-03-21-1647950188'!$A:$A,Data_Extraction!F$2,'HeartRate-2022-03-21-1647950188'!$C:$C,Data_Extraction!$A675),"")</f>
        <v/>
      </c>
      <c r="G675" t="str">
        <f>IFERROR(AVERAGEIFS('HeartRate-2022-03-21-1647950188'!$B:$B,'HeartRate-2022-03-21-1647950188'!$A:$A,Data_Extraction!G$2,'HeartRate-2022-03-21-1647950188'!$C:$C,Data_Extraction!$A675),"")</f>
        <v/>
      </c>
      <c r="H675" t="str">
        <f>IFERROR(AVERAGEIFS('HeartRate-2022-03-21-1647950188'!$B:$B,'HeartRate-2022-03-21-1647950188'!$A:$A,Data_Extraction!H$2,'HeartRate-2022-03-21-1647950188'!$C:$C,Data_Extraction!$A675),"")</f>
        <v/>
      </c>
      <c r="I675">
        <f>IFERROR(AVERAGEIFS('HeartRate-2022-03-21-1647950188'!$B:$B,'HeartRate-2022-03-21-1647950188'!$A:$A,Data_Extraction!I$2,'HeartRate-2022-03-21-1647950188'!$C:$C,Data_Extraction!$A675),"")</f>
        <v>96</v>
      </c>
      <c r="J675" s="8">
        <f t="shared" si="61"/>
        <v>105</v>
      </c>
      <c r="N675" s="11">
        <f>Data_Extraction!A675</f>
        <v>44634.550682870373</v>
      </c>
      <c r="O675" s="15">
        <f t="shared" si="62"/>
        <v>44634</v>
      </c>
      <c r="P675" s="16">
        <f t="shared" si="63"/>
        <v>0.55068287037037034</v>
      </c>
      <c r="Q675" s="12">
        <f>IF(Data_Extraction!B675="",Data_Extraction!$J675*(Q$1),Data_Extraction!B675)</f>
        <v>114</v>
      </c>
      <c r="R675" s="12">
        <f>IF(Data_Extraction!C675="",Data_Extraction!$J675*(R$1),Data_Extraction!C675)</f>
        <v>96.600000000000009</v>
      </c>
      <c r="S675" s="12">
        <f>IF(Data_Extraction!D675="",Data_Extraction!$J675*(S$1),Data_Extraction!D675)</f>
        <v>109.2</v>
      </c>
      <c r="T675" s="12">
        <f>IF(Data_Extraction!E675="",Data_Extraction!$J675*(T$1),Data_Extraction!E675)</f>
        <v>99.75</v>
      </c>
      <c r="U675" s="12">
        <f>IF(Data_Extraction!F675="",Data_Extraction!$J675*(U$1),Data_Extraction!F675)</f>
        <v>102.89999999999999</v>
      </c>
      <c r="V675" s="12">
        <f>IF(Data_Extraction!G675="",Data_Extraction!$J675*(V$1),Data_Extraction!G675)</f>
        <v>95.55</v>
      </c>
      <c r="W675" s="12">
        <f>IF(Data_Extraction!H675="",Data_Extraction!$J675*(W$1),Data_Extraction!H675)</f>
        <v>112.35000000000001</v>
      </c>
      <c r="X675" s="12">
        <f>IF(Data_Extraction!I675="",Data_Extraction!$J675*(X$1),Data_Extraction!I675)</f>
        <v>96</v>
      </c>
      <c r="Y675" s="13">
        <f t="shared" si="60"/>
        <v>103.29375</v>
      </c>
      <c r="Z675" s="17" t="str">
        <f t="shared" si="64"/>
        <v>Break</v>
      </c>
      <c r="AA675" s="14" t="str">
        <f>VLOOKUP($N675,'HeartRate-2022-03-21-1647950188'!$C:$G,2,0)</f>
        <v>Break</v>
      </c>
      <c r="AB675" s="14" t="str">
        <f>VLOOKUP($N675,'HeartRate-2022-03-21-1647950188'!$C:$G,3,0)</f>
        <v>Off Campus</v>
      </c>
      <c r="AC675" s="14" t="str">
        <f>VLOOKUP($N675,'HeartRate-2022-03-21-1647950188'!$C:$G,4,0)</f>
        <v>Walking</v>
      </c>
      <c r="AD675" s="14" t="str">
        <f>VLOOKUP($N675,'HeartRate-2022-03-21-1647950188'!$C:$G,5,0)</f>
        <v>Technical Contexts</v>
      </c>
      <c r="AE675">
        <f t="shared" si="65"/>
        <v>0</v>
      </c>
      <c r="AF675" s="18">
        <v>44634</v>
      </c>
      <c r="AG675" s="19">
        <v>0.55068287037037034</v>
      </c>
    </row>
    <row r="676" spans="1:33" x14ac:dyDescent="0.3">
      <c r="A676" s="5">
        <v>44634.550833333335</v>
      </c>
      <c r="B676" t="str">
        <f>IFERROR(AVERAGEIFS('HeartRate-2022-03-21-1647950188'!$B:$B,'HeartRate-2022-03-21-1647950188'!$A:$A,Data_Extraction!B$2,'HeartRate-2022-03-21-1647950188'!$C:$C,Data_Extraction!$A676),"")</f>
        <v/>
      </c>
      <c r="C676" t="str">
        <f>IFERROR(AVERAGEIFS('HeartRate-2022-03-21-1647950188'!$B:$B,'HeartRate-2022-03-21-1647950188'!$A:$A,Data_Extraction!C$2,'HeartRate-2022-03-21-1647950188'!$C:$C,Data_Extraction!$A676),"")</f>
        <v/>
      </c>
      <c r="D676" t="str">
        <f>IFERROR(AVERAGEIFS('HeartRate-2022-03-21-1647950188'!$B:$B,'HeartRate-2022-03-21-1647950188'!$A:$A,Data_Extraction!D$2,'HeartRate-2022-03-21-1647950188'!$C:$C,Data_Extraction!$A676),"")</f>
        <v/>
      </c>
      <c r="E676" t="str">
        <f>IFERROR(AVERAGEIFS('HeartRate-2022-03-21-1647950188'!$B:$B,'HeartRate-2022-03-21-1647950188'!$A:$A,Data_Extraction!E$2,'HeartRate-2022-03-21-1647950188'!$C:$C,Data_Extraction!$A676),"")</f>
        <v/>
      </c>
      <c r="F676" t="str">
        <f>IFERROR(AVERAGEIFS('HeartRate-2022-03-21-1647950188'!$B:$B,'HeartRate-2022-03-21-1647950188'!$A:$A,Data_Extraction!F$2,'HeartRate-2022-03-21-1647950188'!$C:$C,Data_Extraction!$A676),"")</f>
        <v/>
      </c>
      <c r="G676">
        <f>IFERROR(AVERAGEIFS('HeartRate-2022-03-21-1647950188'!$B:$B,'HeartRate-2022-03-21-1647950188'!$A:$A,Data_Extraction!G$2,'HeartRate-2022-03-21-1647950188'!$C:$C,Data_Extraction!$A676),"")</f>
        <v>82</v>
      </c>
      <c r="H676" t="str">
        <f>IFERROR(AVERAGEIFS('HeartRate-2022-03-21-1647950188'!$B:$B,'HeartRate-2022-03-21-1647950188'!$A:$A,Data_Extraction!H$2,'HeartRate-2022-03-21-1647950188'!$C:$C,Data_Extraction!$A676),"")</f>
        <v/>
      </c>
      <c r="I676" t="str">
        <f>IFERROR(AVERAGEIFS('HeartRate-2022-03-21-1647950188'!$B:$B,'HeartRate-2022-03-21-1647950188'!$A:$A,Data_Extraction!I$2,'HeartRate-2022-03-21-1647950188'!$C:$C,Data_Extraction!$A676),"")</f>
        <v/>
      </c>
      <c r="J676" s="8">
        <f t="shared" si="61"/>
        <v>82</v>
      </c>
      <c r="N676" s="11">
        <f>Data_Extraction!A676</f>
        <v>44634.550833333335</v>
      </c>
      <c r="O676" s="15">
        <f t="shared" si="62"/>
        <v>44634</v>
      </c>
      <c r="P676" s="16">
        <f t="shared" si="63"/>
        <v>0.5508333333333334</v>
      </c>
      <c r="Q676" s="12">
        <f>IF(Data_Extraction!B676="",Data_Extraction!$J676*(Q$1),Data_Extraction!B676)</f>
        <v>73.8</v>
      </c>
      <c r="R676" s="12">
        <f>IF(Data_Extraction!C676="",Data_Extraction!$J676*(R$1),Data_Extraction!C676)</f>
        <v>75.44</v>
      </c>
      <c r="S676" s="12">
        <f>IF(Data_Extraction!D676="",Data_Extraction!$J676*(S$1),Data_Extraction!D676)</f>
        <v>85.28</v>
      </c>
      <c r="T676" s="12">
        <f>IF(Data_Extraction!E676="",Data_Extraction!$J676*(T$1),Data_Extraction!E676)</f>
        <v>77.899999999999991</v>
      </c>
      <c r="U676" s="12">
        <f>IF(Data_Extraction!F676="",Data_Extraction!$J676*(U$1),Data_Extraction!F676)</f>
        <v>80.36</v>
      </c>
      <c r="V676" s="12">
        <f>IF(Data_Extraction!G676="",Data_Extraction!$J676*(V$1),Data_Extraction!G676)</f>
        <v>82</v>
      </c>
      <c r="W676" s="12">
        <f>IF(Data_Extraction!H676="",Data_Extraction!$J676*(W$1),Data_Extraction!H676)</f>
        <v>87.740000000000009</v>
      </c>
      <c r="X676" s="12">
        <f>IF(Data_Extraction!I676="",Data_Extraction!$J676*(X$1),Data_Extraction!I676)</f>
        <v>79.539999999999992</v>
      </c>
      <c r="Y676" s="13">
        <f t="shared" si="60"/>
        <v>80.257499999999993</v>
      </c>
      <c r="Z676" s="17" t="str">
        <f t="shared" si="64"/>
        <v>Break</v>
      </c>
      <c r="AA676" s="14" t="str">
        <f>VLOOKUP($N676,'HeartRate-2022-03-21-1647950188'!$C:$G,2,0)</f>
        <v>Break</v>
      </c>
      <c r="AB676" s="14" t="str">
        <f>VLOOKUP($N676,'HeartRate-2022-03-21-1647950188'!$C:$G,3,0)</f>
        <v>Off Campus</v>
      </c>
      <c r="AC676" s="14" t="str">
        <f>VLOOKUP($N676,'HeartRate-2022-03-21-1647950188'!$C:$G,4,0)</f>
        <v>Standing</v>
      </c>
      <c r="AD676" s="14" t="str">
        <f>VLOOKUP($N676,'HeartRate-2022-03-21-1647950188'!$C:$G,5,0)</f>
        <v>Technical Contexts</v>
      </c>
      <c r="AE676">
        <f t="shared" si="65"/>
        <v>0</v>
      </c>
      <c r="AF676" s="18">
        <v>44634</v>
      </c>
      <c r="AG676" s="19">
        <v>0.5508333333333334</v>
      </c>
    </row>
    <row r="677" spans="1:33" x14ac:dyDescent="0.3">
      <c r="A677" s="5">
        <v>44634.551377314812</v>
      </c>
      <c r="B677">
        <f>IFERROR(AVERAGEIFS('HeartRate-2022-03-21-1647950188'!$B:$B,'HeartRate-2022-03-21-1647950188'!$A:$A,Data_Extraction!B$2,'HeartRate-2022-03-21-1647950188'!$C:$C,Data_Extraction!$A677),"")</f>
        <v>124</v>
      </c>
      <c r="C677" t="str">
        <f>IFERROR(AVERAGEIFS('HeartRate-2022-03-21-1647950188'!$B:$B,'HeartRate-2022-03-21-1647950188'!$A:$A,Data_Extraction!C$2,'HeartRate-2022-03-21-1647950188'!$C:$C,Data_Extraction!$A677),"")</f>
        <v/>
      </c>
      <c r="D677" t="str">
        <f>IFERROR(AVERAGEIFS('HeartRate-2022-03-21-1647950188'!$B:$B,'HeartRate-2022-03-21-1647950188'!$A:$A,Data_Extraction!D$2,'HeartRate-2022-03-21-1647950188'!$C:$C,Data_Extraction!$A677),"")</f>
        <v/>
      </c>
      <c r="E677" t="str">
        <f>IFERROR(AVERAGEIFS('HeartRate-2022-03-21-1647950188'!$B:$B,'HeartRate-2022-03-21-1647950188'!$A:$A,Data_Extraction!E$2,'HeartRate-2022-03-21-1647950188'!$C:$C,Data_Extraction!$A677),"")</f>
        <v/>
      </c>
      <c r="F677" t="str">
        <f>IFERROR(AVERAGEIFS('HeartRate-2022-03-21-1647950188'!$B:$B,'HeartRate-2022-03-21-1647950188'!$A:$A,Data_Extraction!F$2,'HeartRate-2022-03-21-1647950188'!$C:$C,Data_Extraction!$A677),"")</f>
        <v/>
      </c>
      <c r="G677" t="str">
        <f>IFERROR(AVERAGEIFS('HeartRate-2022-03-21-1647950188'!$B:$B,'HeartRate-2022-03-21-1647950188'!$A:$A,Data_Extraction!G$2,'HeartRate-2022-03-21-1647950188'!$C:$C,Data_Extraction!$A677),"")</f>
        <v/>
      </c>
      <c r="H677" t="str">
        <f>IFERROR(AVERAGEIFS('HeartRate-2022-03-21-1647950188'!$B:$B,'HeartRate-2022-03-21-1647950188'!$A:$A,Data_Extraction!H$2,'HeartRate-2022-03-21-1647950188'!$C:$C,Data_Extraction!$A677),"")</f>
        <v/>
      </c>
      <c r="I677">
        <f>IFERROR(AVERAGEIFS('HeartRate-2022-03-21-1647950188'!$B:$B,'HeartRate-2022-03-21-1647950188'!$A:$A,Data_Extraction!I$2,'HeartRate-2022-03-21-1647950188'!$C:$C,Data_Extraction!$A677),"")</f>
        <v>97</v>
      </c>
      <c r="J677" s="8">
        <f t="shared" si="61"/>
        <v>110.5</v>
      </c>
      <c r="N677" s="11">
        <f>Data_Extraction!A677</f>
        <v>44634.551377314812</v>
      </c>
      <c r="O677" s="15">
        <f t="shared" si="62"/>
        <v>44634</v>
      </c>
      <c r="P677" s="16">
        <f t="shared" si="63"/>
        <v>0.55137731481481478</v>
      </c>
      <c r="Q677" s="12">
        <f>IF(Data_Extraction!B677="",Data_Extraction!$J677*(Q$1),Data_Extraction!B677)</f>
        <v>124</v>
      </c>
      <c r="R677" s="12">
        <f>IF(Data_Extraction!C677="",Data_Extraction!$J677*(R$1),Data_Extraction!C677)</f>
        <v>101.66000000000001</v>
      </c>
      <c r="S677" s="12">
        <f>IF(Data_Extraction!D677="",Data_Extraction!$J677*(S$1),Data_Extraction!D677)</f>
        <v>114.92</v>
      </c>
      <c r="T677" s="12">
        <f>IF(Data_Extraction!E677="",Data_Extraction!$J677*(T$1),Data_Extraction!E677)</f>
        <v>104.97499999999999</v>
      </c>
      <c r="U677" s="12">
        <f>IF(Data_Extraction!F677="",Data_Extraction!$J677*(U$1),Data_Extraction!F677)</f>
        <v>108.28999999999999</v>
      </c>
      <c r="V677" s="12">
        <f>IF(Data_Extraction!G677="",Data_Extraction!$J677*(V$1),Data_Extraction!G677)</f>
        <v>100.55500000000001</v>
      </c>
      <c r="W677" s="12">
        <f>IF(Data_Extraction!H677="",Data_Extraction!$J677*(W$1),Data_Extraction!H677)</f>
        <v>118.23500000000001</v>
      </c>
      <c r="X677" s="12">
        <f>IF(Data_Extraction!I677="",Data_Extraction!$J677*(X$1),Data_Extraction!I677)</f>
        <v>97</v>
      </c>
      <c r="Y677" s="13">
        <f t="shared" si="60"/>
        <v>108.70437500000001</v>
      </c>
      <c r="Z677" s="17" t="str">
        <f t="shared" si="64"/>
        <v>Break</v>
      </c>
      <c r="AA677" s="14" t="str">
        <f>VLOOKUP($N677,'HeartRate-2022-03-21-1647950188'!$C:$G,2,0)</f>
        <v>Break</v>
      </c>
      <c r="AB677" s="14" t="str">
        <f>VLOOKUP($N677,'HeartRate-2022-03-21-1647950188'!$C:$G,3,0)</f>
        <v>Off Campus</v>
      </c>
      <c r="AC677" s="14" t="str">
        <f>VLOOKUP($N677,'HeartRate-2022-03-21-1647950188'!$C:$G,4,0)</f>
        <v>Walking</v>
      </c>
      <c r="AD677" s="14" t="str">
        <f>VLOOKUP($N677,'HeartRate-2022-03-21-1647950188'!$C:$G,5,0)</f>
        <v>Technical Contexts</v>
      </c>
      <c r="AE677">
        <f t="shared" si="65"/>
        <v>0</v>
      </c>
      <c r="AF677" s="18">
        <v>44634</v>
      </c>
      <c r="AG677" s="19">
        <v>0.55137731481481478</v>
      </c>
    </row>
    <row r="678" spans="1:33" x14ac:dyDescent="0.3">
      <c r="A678" s="5">
        <v>44634.551759259259</v>
      </c>
      <c r="B678">
        <f>IFERROR(AVERAGEIFS('HeartRate-2022-03-21-1647950188'!$B:$B,'HeartRate-2022-03-21-1647950188'!$A:$A,Data_Extraction!B$2,'HeartRate-2022-03-21-1647950188'!$C:$C,Data_Extraction!$A678),"")</f>
        <v>119</v>
      </c>
      <c r="C678" t="str">
        <f>IFERROR(AVERAGEIFS('HeartRate-2022-03-21-1647950188'!$B:$B,'HeartRate-2022-03-21-1647950188'!$A:$A,Data_Extraction!C$2,'HeartRate-2022-03-21-1647950188'!$C:$C,Data_Extraction!$A678),"")</f>
        <v/>
      </c>
      <c r="D678" t="str">
        <f>IFERROR(AVERAGEIFS('HeartRate-2022-03-21-1647950188'!$B:$B,'HeartRate-2022-03-21-1647950188'!$A:$A,Data_Extraction!D$2,'HeartRate-2022-03-21-1647950188'!$C:$C,Data_Extraction!$A678),"")</f>
        <v/>
      </c>
      <c r="E678" t="str">
        <f>IFERROR(AVERAGEIFS('HeartRate-2022-03-21-1647950188'!$B:$B,'HeartRate-2022-03-21-1647950188'!$A:$A,Data_Extraction!E$2,'HeartRate-2022-03-21-1647950188'!$C:$C,Data_Extraction!$A678),"")</f>
        <v/>
      </c>
      <c r="F678" t="str">
        <f>IFERROR(AVERAGEIFS('HeartRate-2022-03-21-1647950188'!$B:$B,'HeartRate-2022-03-21-1647950188'!$A:$A,Data_Extraction!F$2,'HeartRate-2022-03-21-1647950188'!$C:$C,Data_Extraction!$A678),"")</f>
        <v/>
      </c>
      <c r="G678" t="str">
        <f>IFERROR(AVERAGEIFS('HeartRate-2022-03-21-1647950188'!$B:$B,'HeartRate-2022-03-21-1647950188'!$A:$A,Data_Extraction!G$2,'HeartRate-2022-03-21-1647950188'!$C:$C,Data_Extraction!$A678),"")</f>
        <v/>
      </c>
      <c r="H678" t="str">
        <f>IFERROR(AVERAGEIFS('HeartRate-2022-03-21-1647950188'!$B:$B,'HeartRate-2022-03-21-1647950188'!$A:$A,Data_Extraction!H$2,'HeartRate-2022-03-21-1647950188'!$C:$C,Data_Extraction!$A678),"")</f>
        <v/>
      </c>
      <c r="I678" t="str">
        <f>IFERROR(AVERAGEIFS('HeartRate-2022-03-21-1647950188'!$B:$B,'HeartRate-2022-03-21-1647950188'!$A:$A,Data_Extraction!I$2,'HeartRate-2022-03-21-1647950188'!$C:$C,Data_Extraction!$A678),"")</f>
        <v/>
      </c>
      <c r="J678" s="8">
        <f t="shared" si="61"/>
        <v>119</v>
      </c>
      <c r="N678" s="11">
        <f>Data_Extraction!A678</f>
        <v>44634.551759259259</v>
      </c>
      <c r="O678" s="15">
        <f t="shared" si="62"/>
        <v>44634</v>
      </c>
      <c r="P678" s="16">
        <f t="shared" si="63"/>
        <v>0.55175925925925928</v>
      </c>
      <c r="Q678" s="12">
        <f>IF(Data_Extraction!B678="",Data_Extraction!$J678*(Q$1),Data_Extraction!B678)</f>
        <v>119</v>
      </c>
      <c r="R678" s="12">
        <f>IF(Data_Extraction!C678="",Data_Extraction!$J678*(R$1),Data_Extraction!C678)</f>
        <v>109.48</v>
      </c>
      <c r="S678" s="12">
        <f>IF(Data_Extraction!D678="",Data_Extraction!$J678*(S$1),Data_Extraction!D678)</f>
        <v>123.76</v>
      </c>
      <c r="T678" s="12">
        <f>IF(Data_Extraction!E678="",Data_Extraction!$J678*(T$1),Data_Extraction!E678)</f>
        <v>113.05</v>
      </c>
      <c r="U678" s="12">
        <f>IF(Data_Extraction!F678="",Data_Extraction!$J678*(U$1),Data_Extraction!F678)</f>
        <v>116.62</v>
      </c>
      <c r="V678" s="12">
        <f>IF(Data_Extraction!G678="",Data_Extraction!$J678*(V$1),Data_Extraction!G678)</f>
        <v>108.29</v>
      </c>
      <c r="W678" s="12">
        <f>IF(Data_Extraction!H678="",Data_Extraction!$J678*(W$1),Data_Extraction!H678)</f>
        <v>127.33000000000001</v>
      </c>
      <c r="X678" s="12">
        <f>IF(Data_Extraction!I678="",Data_Extraction!$J678*(X$1),Data_Extraction!I678)</f>
        <v>115.42999999999999</v>
      </c>
      <c r="Y678" s="13">
        <f t="shared" si="60"/>
        <v>116.62</v>
      </c>
      <c r="Z678" s="17" t="str">
        <f t="shared" si="64"/>
        <v>Break</v>
      </c>
      <c r="AA678" s="14" t="str">
        <f>VLOOKUP($N678,'HeartRate-2022-03-21-1647950188'!$C:$G,2,0)</f>
        <v>Break</v>
      </c>
      <c r="AB678" s="14" t="str">
        <f>VLOOKUP($N678,'HeartRate-2022-03-21-1647950188'!$C:$G,3,0)</f>
        <v>Off Campus</v>
      </c>
      <c r="AC678" s="14" t="str">
        <f>VLOOKUP($N678,'HeartRate-2022-03-21-1647950188'!$C:$G,4,0)</f>
        <v>Walking</v>
      </c>
      <c r="AD678" s="14" t="str">
        <f>VLOOKUP($N678,'HeartRate-2022-03-21-1647950188'!$C:$G,5,0)</f>
        <v>Technical Contexts</v>
      </c>
      <c r="AE678">
        <f t="shared" si="65"/>
        <v>0</v>
      </c>
      <c r="AF678" s="18">
        <v>44634</v>
      </c>
      <c r="AG678" s="19">
        <v>0.55175925925925928</v>
      </c>
    </row>
    <row r="679" spans="1:33" x14ac:dyDescent="0.3">
      <c r="A679" s="5">
        <v>44634.552071759259</v>
      </c>
      <c r="B679">
        <f>IFERROR(AVERAGEIFS('HeartRate-2022-03-21-1647950188'!$B:$B,'HeartRate-2022-03-21-1647950188'!$A:$A,Data_Extraction!B$2,'HeartRate-2022-03-21-1647950188'!$C:$C,Data_Extraction!$A679),"")</f>
        <v>119</v>
      </c>
      <c r="C679" t="str">
        <f>IFERROR(AVERAGEIFS('HeartRate-2022-03-21-1647950188'!$B:$B,'HeartRate-2022-03-21-1647950188'!$A:$A,Data_Extraction!C$2,'HeartRate-2022-03-21-1647950188'!$C:$C,Data_Extraction!$A679),"")</f>
        <v/>
      </c>
      <c r="D679" t="str">
        <f>IFERROR(AVERAGEIFS('HeartRate-2022-03-21-1647950188'!$B:$B,'HeartRate-2022-03-21-1647950188'!$A:$A,Data_Extraction!D$2,'HeartRate-2022-03-21-1647950188'!$C:$C,Data_Extraction!$A679),"")</f>
        <v/>
      </c>
      <c r="E679" t="str">
        <f>IFERROR(AVERAGEIFS('HeartRate-2022-03-21-1647950188'!$B:$B,'HeartRate-2022-03-21-1647950188'!$A:$A,Data_Extraction!E$2,'HeartRate-2022-03-21-1647950188'!$C:$C,Data_Extraction!$A679),"")</f>
        <v/>
      </c>
      <c r="F679" t="str">
        <f>IFERROR(AVERAGEIFS('HeartRate-2022-03-21-1647950188'!$B:$B,'HeartRate-2022-03-21-1647950188'!$A:$A,Data_Extraction!F$2,'HeartRate-2022-03-21-1647950188'!$C:$C,Data_Extraction!$A679),"")</f>
        <v/>
      </c>
      <c r="G679" t="str">
        <f>IFERROR(AVERAGEIFS('HeartRate-2022-03-21-1647950188'!$B:$B,'HeartRate-2022-03-21-1647950188'!$A:$A,Data_Extraction!G$2,'HeartRate-2022-03-21-1647950188'!$C:$C,Data_Extraction!$A679),"")</f>
        <v/>
      </c>
      <c r="H679" t="str">
        <f>IFERROR(AVERAGEIFS('HeartRate-2022-03-21-1647950188'!$B:$B,'HeartRate-2022-03-21-1647950188'!$A:$A,Data_Extraction!H$2,'HeartRate-2022-03-21-1647950188'!$C:$C,Data_Extraction!$A679),"")</f>
        <v/>
      </c>
      <c r="I679">
        <f>IFERROR(AVERAGEIFS('HeartRate-2022-03-21-1647950188'!$B:$B,'HeartRate-2022-03-21-1647950188'!$A:$A,Data_Extraction!I$2,'HeartRate-2022-03-21-1647950188'!$C:$C,Data_Extraction!$A679),"")</f>
        <v>90</v>
      </c>
      <c r="J679" s="8">
        <f t="shared" si="61"/>
        <v>104.5</v>
      </c>
      <c r="N679" s="11">
        <f>Data_Extraction!A679</f>
        <v>44634.552071759259</v>
      </c>
      <c r="O679" s="15">
        <f t="shared" si="62"/>
        <v>44634</v>
      </c>
      <c r="P679" s="16">
        <f t="shared" si="63"/>
        <v>0.55207175925925933</v>
      </c>
      <c r="Q679" s="12">
        <f>IF(Data_Extraction!B679="",Data_Extraction!$J679*(Q$1),Data_Extraction!B679)</f>
        <v>119</v>
      </c>
      <c r="R679" s="12">
        <f>IF(Data_Extraction!C679="",Data_Extraction!$J679*(R$1),Data_Extraction!C679)</f>
        <v>96.14</v>
      </c>
      <c r="S679" s="12">
        <f>IF(Data_Extraction!D679="",Data_Extraction!$J679*(S$1),Data_Extraction!D679)</f>
        <v>108.68</v>
      </c>
      <c r="T679" s="12">
        <f>IF(Data_Extraction!E679="",Data_Extraction!$J679*(T$1),Data_Extraction!E679)</f>
        <v>99.274999999999991</v>
      </c>
      <c r="U679" s="12">
        <f>IF(Data_Extraction!F679="",Data_Extraction!$J679*(U$1),Data_Extraction!F679)</f>
        <v>102.41</v>
      </c>
      <c r="V679" s="12">
        <f>IF(Data_Extraction!G679="",Data_Extraction!$J679*(V$1),Data_Extraction!G679)</f>
        <v>95.094999999999999</v>
      </c>
      <c r="W679" s="12">
        <f>IF(Data_Extraction!H679="",Data_Extraction!$J679*(W$1),Data_Extraction!H679)</f>
        <v>111.81500000000001</v>
      </c>
      <c r="X679" s="12">
        <f>IF(Data_Extraction!I679="",Data_Extraction!$J679*(X$1),Data_Extraction!I679)</f>
        <v>90</v>
      </c>
      <c r="Y679" s="13">
        <f t="shared" si="60"/>
        <v>102.80187500000001</v>
      </c>
      <c r="Z679" s="17" t="str">
        <f t="shared" si="64"/>
        <v>Break</v>
      </c>
      <c r="AA679" s="14" t="str">
        <f>VLOOKUP($N679,'HeartRate-2022-03-21-1647950188'!$C:$G,2,0)</f>
        <v>Break</v>
      </c>
      <c r="AB679" s="14" t="str">
        <f>VLOOKUP($N679,'HeartRate-2022-03-21-1647950188'!$C:$G,3,0)</f>
        <v>Off Campus</v>
      </c>
      <c r="AC679" s="14" t="str">
        <f>VLOOKUP($N679,'HeartRate-2022-03-21-1647950188'!$C:$G,4,0)</f>
        <v>Walking</v>
      </c>
      <c r="AD679" s="14" t="str">
        <f>VLOOKUP($N679,'HeartRate-2022-03-21-1647950188'!$C:$G,5,0)</f>
        <v>Technical Contexts</v>
      </c>
      <c r="AE679">
        <f t="shared" si="65"/>
        <v>0</v>
      </c>
      <c r="AF679" s="18">
        <v>44634</v>
      </c>
      <c r="AG679" s="19">
        <v>0.55207175925925933</v>
      </c>
    </row>
    <row r="680" spans="1:33" x14ac:dyDescent="0.3">
      <c r="A680" s="5">
        <v>44634.552407407406</v>
      </c>
      <c r="B680" t="str">
        <f>IFERROR(AVERAGEIFS('HeartRate-2022-03-21-1647950188'!$B:$B,'HeartRate-2022-03-21-1647950188'!$A:$A,Data_Extraction!B$2,'HeartRate-2022-03-21-1647950188'!$C:$C,Data_Extraction!$A680),"")</f>
        <v/>
      </c>
      <c r="C680" t="str">
        <f>IFERROR(AVERAGEIFS('HeartRate-2022-03-21-1647950188'!$B:$B,'HeartRate-2022-03-21-1647950188'!$A:$A,Data_Extraction!C$2,'HeartRate-2022-03-21-1647950188'!$C:$C,Data_Extraction!$A680),"")</f>
        <v/>
      </c>
      <c r="D680" t="str">
        <f>IFERROR(AVERAGEIFS('HeartRate-2022-03-21-1647950188'!$B:$B,'HeartRate-2022-03-21-1647950188'!$A:$A,Data_Extraction!D$2,'HeartRate-2022-03-21-1647950188'!$C:$C,Data_Extraction!$A680),"")</f>
        <v/>
      </c>
      <c r="E680" t="str">
        <f>IFERROR(AVERAGEIFS('HeartRate-2022-03-21-1647950188'!$B:$B,'HeartRate-2022-03-21-1647950188'!$A:$A,Data_Extraction!E$2,'HeartRate-2022-03-21-1647950188'!$C:$C,Data_Extraction!$A680),"")</f>
        <v/>
      </c>
      <c r="F680" t="str">
        <f>IFERROR(AVERAGEIFS('HeartRate-2022-03-21-1647950188'!$B:$B,'HeartRate-2022-03-21-1647950188'!$A:$A,Data_Extraction!F$2,'HeartRate-2022-03-21-1647950188'!$C:$C,Data_Extraction!$A680),"")</f>
        <v/>
      </c>
      <c r="G680" t="str">
        <f>IFERROR(AVERAGEIFS('HeartRate-2022-03-21-1647950188'!$B:$B,'HeartRate-2022-03-21-1647950188'!$A:$A,Data_Extraction!G$2,'HeartRate-2022-03-21-1647950188'!$C:$C,Data_Extraction!$A680),"")</f>
        <v/>
      </c>
      <c r="H680" t="str">
        <f>IFERROR(AVERAGEIFS('HeartRate-2022-03-21-1647950188'!$B:$B,'HeartRate-2022-03-21-1647950188'!$A:$A,Data_Extraction!H$2,'HeartRate-2022-03-21-1647950188'!$C:$C,Data_Extraction!$A680),"")</f>
        <v/>
      </c>
      <c r="I680">
        <f>IFERROR(AVERAGEIFS('HeartRate-2022-03-21-1647950188'!$B:$B,'HeartRate-2022-03-21-1647950188'!$A:$A,Data_Extraction!I$2,'HeartRate-2022-03-21-1647950188'!$C:$C,Data_Extraction!$A680),"")</f>
        <v>81</v>
      </c>
      <c r="J680" s="8">
        <f t="shared" si="61"/>
        <v>81</v>
      </c>
      <c r="N680" s="11">
        <f>Data_Extraction!A680</f>
        <v>44634.552407407406</v>
      </c>
      <c r="O680" s="15">
        <f t="shared" si="62"/>
        <v>44634</v>
      </c>
      <c r="P680" s="16">
        <f t="shared" si="63"/>
        <v>0.55240740740740735</v>
      </c>
      <c r="Q680" s="12">
        <f>IF(Data_Extraction!B680="",Data_Extraction!$J680*(Q$1),Data_Extraction!B680)</f>
        <v>72.900000000000006</v>
      </c>
      <c r="R680" s="12">
        <f>IF(Data_Extraction!C680="",Data_Extraction!$J680*(R$1),Data_Extraction!C680)</f>
        <v>74.52000000000001</v>
      </c>
      <c r="S680" s="12">
        <f>IF(Data_Extraction!D680="",Data_Extraction!$J680*(S$1),Data_Extraction!D680)</f>
        <v>84.240000000000009</v>
      </c>
      <c r="T680" s="12">
        <f>IF(Data_Extraction!E680="",Data_Extraction!$J680*(T$1),Data_Extraction!E680)</f>
        <v>76.95</v>
      </c>
      <c r="U680" s="12">
        <f>IF(Data_Extraction!F680="",Data_Extraction!$J680*(U$1),Data_Extraction!F680)</f>
        <v>79.38</v>
      </c>
      <c r="V680" s="12">
        <f>IF(Data_Extraction!G680="",Data_Extraction!$J680*(V$1),Data_Extraction!G680)</f>
        <v>73.710000000000008</v>
      </c>
      <c r="W680" s="12">
        <f>IF(Data_Extraction!H680="",Data_Extraction!$J680*(W$1),Data_Extraction!H680)</f>
        <v>86.67</v>
      </c>
      <c r="X680" s="12">
        <f>IF(Data_Extraction!I680="",Data_Extraction!$J680*(X$1),Data_Extraction!I680)</f>
        <v>81</v>
      </c>
      <c r="Y680" s="13">
        <f t="shared" si="60"/>
        <v>78.671250000000001</v>
      </c>
      <c r="Z680" s="17" t="str">
        <f t="shared" si="64"/>
        <v>Break</v>
      </c>
      <c r="AA680" s="14" t="str">
        <f>VLOOKUP($N680,'HeartRate-2022-03-21-1647950188'!$C:$G,2,0)</f>
        <v>Break</v>
      </c>
      <c r="AB680" s="14" t="str">
        <f>VLOOKUP($N680,'HeartRate-2022-03-21-1647950188'!$C:$G,3,0)</f>
        <v>Off Campus</v>
      </c>
      <c r="AC680" s="14" t="str">
        <f>VLOOKUP($N680,'HeartRate-2022-03-21-1647950188'!$C:$G,4,0)</f>
        <v>Standing</v>
      </c>
      <c r="AD680" s="14" t="str">
        <f>VLOOKUP($N680,'HeartRate-2022-03-21-1647950188'!$C:$G,5,0)</f>
        <v>Technical Contexts</v>
      </c>
      <c r="AE680">
        <f t="shared" si="65"/>
        <v>0</v>
      </c>
      <c r="AF680" s="18">
        <v>44634</v>
      </c>
      <c r="AG680" s="19">
        <v>0.55240740740740735</v>
      </c>
    </row>
    <row r="681" spans="1:33" x14ac:dyDescent="0.3">
      <c r="A681" s="5">
        <v>44634.552766203706</v>
      </c>
      <c r="B681">
        <f>IFERROR(AVERAGEIFS('HeartRate-2022-03-21-1647950188'!$B:$B,'HeartRate-2022-03-21-1647950188'!$A:$A,Data_Extraction!B$2,'HeartRate-2022-03-21-1647950188'!$C:$C,Data_Extraction!$A681),"")</f>
        <v>119</v>
      </c>
      <c r="C681" t="str">
        <f>IFERROR(AVERAGEIFS('HeartRate-2022-03-21-1647950188'!$B:$B,'HeartRate-2022-03-21-1647950188'!$A:$A,Data_Extraction!C$2,'HeartRate-2022-03-21-1647950188'!$C:$C,Data_Extraction!$A681),"")</f>
        <v/>
      </c>
      <c r="D681" t="str">
        <f>IFERROR(AVERAGEIFS('HeartRate-2022-03-21-1647950188'!$B:$B,'HeartRate-2022-03-21-1647950188'!$A:$A,Data_Extraction!D$2,'HeartRate-2022-03-21-1647950188'!$C:$C,Data_Extraction!$A681),"")</f>
        <v/>
      </c>
      <c r="E681" t="str">
        <f>IFERROR(AVERAGEIFS('HeartRate-2022-03-21-1647950188'!$B:$B,'HeartRate-2022-03-21-1647950188'!$A:$A,Data_Extraction!E$2,'HeartRate-2022-03-21-1647950188'!$C:$C,Data_Extraction!$A681),"")</f>
        <v/>
      </c>
      <c r="F681" t="str">
        <f>IFERROR(AVERAGEIFS('HeartRate-2022-03-21-1647950188'!$B:$B,'HeartRate-2022-03-21-1647950188'!$A:$A,Data_Extraction!F$2,'HeartRate-2022-03-21-1647950188'!$C:$C,Data_Extraction!$A681),"")</f>
        <v/>
      </c>
      <c r="G681" t="str">
        <f>IFERROR(AVERAGEIFS('HeartRate-2022-03-21-1647950188'!$B:$B,'HeartRate-2022-03-21-1647950188'!$A:$A,Data_Extraction!G$2,'HeartRate-2022-03-21-1647950188'!$C:$C,Data_Extraction!$A681),"")</f>
        <v/>
      </c>
      <c r="H681" t="str">
        <f>IFERROR(AVERAGEIFS('HeartRate-2022-03-21-1647950188'!$B:$B,'HeartRate-2022-03-21-1647950188'!$A:$A,Data_Extraction!H$2,'HeartRate-2022-03-21-1647950188'!$C:$C,Data_Extraction!$A681),"")</f>
        <v/>
      </c>
      <c r="I681">
        <f>IFERROR(AVERAGEIFS('HeartRate-2022-03-21-1647950188'!$B:$B,'HeartRate-2022-03-21-1647950188'!$A:$A,Data_Extraction!I$2,'HeartRate-2022-03-21-1647950188'!$C:$C,Data_Extraction!$A681),"")</f>
        <v>80</v>
      </c>
      <c r="J681" s="8">
        <f t="shared" si="61"/>
        <v>99.5</v>
      </c>
      <c r="N681" s="11">
        <f>Data_Extraction!A681</f>
        <v>44634.552766203706</v>
      </c>
      <c r="O681" s="15">
        <f t="shared" si="62"/>
        <v>44634</v>
      </c>
      <c r="P681" s="16">
        <f t="shared" si="63"/>
        <v>0.55276620370370366</v>
      </c>
      <c r="Q681" s="12">
        <f>IF(Data_Extraction!B681="",Data_Extraction!$J681*(Q$1),Data_Extraction!B681)</f>
        <v>119</v>
      </c>
      <c r="R681" s="12">
        <f>IF(Data_Extraction!C681="",Data_Extraction!$J681*(R$1),Data_Extraction!C681)</f>
        <v>91.54</v>
      </c>
      <c r="S681" s="12">
        <f>IF(Data_Extraction!D681="",Data_Extraction!$J681*(S$1),Data_Extraction!D681)</f>
        <v>103.48</v>
      </c>
      <c r="T681" s="12">
        <f>IF(Data_Extraction!E681="",Data_Extraction!$J681*(T$1),Data_Extraction!E681)</f>
        <v>94.524999999999991</v>
      </c>
      <c r="U681" s="12">
        <f>IF(Data_Extraction!F681="",Data_Extraction!$J681*(U$1),Data_Extraction!F681)</f>
        <v>97.51</v>
      </c>
      <c r="V681" s="12">
        <f>IF(Data_Extraction!G681="",Data_Extraction!$J681*(V$1),Data_Extraction!G681)</f>
        <v>90.545000000000002</v>
      </c>
      <c r="W681" s="12">
        <f>IF(Data_Extraction!H681="",Data_Extraction!$J681*(W$1),Data_Extraction!H681)</f>
        <v>106.465</v>
      </c>
      <c r="X681" s="12">
        <f>IF(Data_Extraction!I681="",Data_Extraction!$J681*(X$1),Data_Extraction!I681)</f>
        <v>80</v>
      </c>
      <c r="Y681" s="13">
        <f t="shared" si="60"/>
        <v>97.883125000000007</v>
      </c>
      <c r="Z681" s="17" t="str">
        <f t="shared" si="64"/>
        <v>Break</v>
      </c>
      <c r="AA681" s="14" t="str">
        <f>VLOOKUP($N681,'HeartRate-2022-03-21-1647950188'!$C:$G,2,0)</f>
        <v>Break</v>
      </c>
      <c r="AB681" s="14" t="str">
        <f>VLOOKUP($N681,'HeartRate-2022-03-21-1647950188'!$C:$G,3,0)</f>
        <v>Off Campus</v>
      </c>
      <c r="AC681" s="14" t="str">
        <f>VLOOKUP($N681,'HeartRate-2022-03-21-1647950188'!$C:$G,4,0)</f>
        <v>Standing</v>
      </c>
      <c r="AD681" s="14" t="str">
        <f>VLOOKUP($N681,'HeartRate-2022-03-21-1647950188'!$C:$G,5,0)</f>
        <v>Technical Contexts</v>
      </c>
      <c r="AE681">
        <f t="shared" si="65"/>
        <v>0</v>
      </c>
      <c r="AF681" s="18">
        <v>44634</v>
      </c>
      <c r="AG681" s="19">
        <v>0.55276620370370366</v>
      </c>
    </row>
    <row r="682" spans="1:33" x14ac:dyDescent="0.3">
      <c r="A682" s="5">
        <v>44634.552777777775</v>
      </c>
      <c r="B682" t="str">
        <f>IFERROR(AVERAGEIFS('HeartRate-2022-03-21-1647950188'!$B:$B,'HeartRate-2022-03-21-1647950188'!$A:$A,Data_Extraction!B$2,'HeartRate-2022-03-21-1647950188'!$C:$C,Data_Extraction!$A682),"")</f>
        <v/>
      </c>
      <c r="C682" t="str">
        <f>IFERROR(AVERAGEIFS('HeartRate-2022-03-21-1647950188'!$B:$B,'HeartRate-2022-03-21-1647950188'!$A:$A,Data_Extraction!C$2,'HeartRate-2022-03-21-1647950188'!$C:$C,Data_Extraction!$A682),"")</f>
        <v/>
      </c>
      <c r="D682" t="str">
        <f>IFERROR(AVERAGEIFS('HeartRate-2022-03-21-1647950188'!$B:$B,'HeartRate-2022-03-21-1647950188'!$A:$A,Data_Extraction!D$2,'HeartRate-2022-03-21-1647950188'!$C:$C,Data_Extraction!$A682),"")</f>
        <v/>
      </c>
      <c r="E682" t="str">
        <f>IFERROR(AVERAGEIFS('HeartRate-2022-03-21-1647950188'!$B:$B,'HeartRate-2022-03-21-1647950188'!$A:$A,Data_Extraction!E$2,'HeartRate-2022-03-21-1647950188'!$C:$C,Data_Extraction!$A682),"")</f>
        <v/>
      </c>
      <c r="F682" t="str">
        <f>IFERROR(AVERAGEIFS('HeartRate-2022-03-21-1647950188'!$B:$B,'HeartRate-2022-03-21-1647950188'!$A:$A,Data_Extraction!F$2,'HeartRate-2022-03-21-1647950188'!$C:$C,Data_Extraction!$A682),"")</f>
        <v/>
      </c>
      <c r="G682">
        <f>IFERROR(AVERAGEIFS('HeartRate-2022-03-21-1647950188'!$B:$B,'HeartRate-2022-03-21-1647950188'!$A:$A,Data_Extraction!G$2,'HeartRate-2022-03-21-1647950188'!$C:$C,Data_Extraction!$A682),"")</f>
        <v>90</v>
      </c>
      <c r="H682" t="str">
        <f>IFERROR(AVERAGEIFS('HeartRate-2022-03-21-1647950188'!$B:$B,'HeartRate-2022-03-21-1647950188'!$A:$A,Data_Extraction!H$2,'HeartRate-2022-03-21-1647950188'!$C:$C,Data_Extraction!$A682),"")</f>
        <v/>
      </c>
      <c r="I682" t="str">
        <f>IFERROR(AVERAGEIFS('HeartRate-2022-03-21-1647950188'!$B:$B,'HeartRate-2022-03-21-1647950188'!$A:$A,Data_Extraction!I$2,'HeartRate-2022-03-21-1647950188'!$C:$C,Data_Extraction!$A682),"")</f>
        <v/>
      </c>
      <c r="J682" s="8">
        <f t="shared" si="61"/>
        <v>90</v>
      </c>
      <c r="N682" s="11">
        <f>Data_Extraction!A682</f>
        <v>44634.552777777775</v>
      </c>
      <c r="O682" s="15">
        <f t="shared" si="62"/>
        <v>44634</v>
      </c>
      <c r="P682" s="16">
        <f t="shared" si="63"/>
        <v>0.55277777777777781</v>
      </c>
      <c r="Q682" s="12">
        <f>IF(Data_Extraction!B682="",Data_Extraction!$J682*(Q$1),Data_Extraction!B682)</f>
        <v>81</v>
      </c>
      <c r="R682" s="12">
        <f>IF(Data_Extraction!C682="",Data_Extraction!$J682*(R$1),Data_Extraction!C682)</f>
        <v>82.8</v>
      </c>
      <c r="S682" s="12">
        <f>IF(Data_Extraction!D682="",Data_Extraction!$J682*(S$1),Data_Extraction!D682)</f>
        <v>93.600000000000009</v>
      </c>
      <c r="T682" s="12">
        <f>IF(Data_Extraction!E682="",Data_Extraction!$J682*(T$1),Data_Extraction!E682)</f>
        <v>85.5</v>
      </c>
      <c r="U682" s="12">
        <f>IF(Data_Extraction!F682="",Data_Extraction!$J682*(U$1),Data_Extraction!F682)</f>
        <v>88.2</v>
      </c>
      <c r="V682" s="12">
        <f>IF(Data_Extraction!G682="",Data_Extraction!$J682*(V$1),Data_Extraction!G682)</f>
        <v>90</v>
      </c>
      <c r="W682" s="12">
        <f>IF(Data_Extraction!H682="",Data_Extraction!$J682*(W$1),Data_Extraction!H682)</f>
        <v>96.300000000000011</v>
      </c>
      <c r="X682" s="12">
        <f>IF(Data_Extraction!I682="",Data_Extraction!$J682*(X$1),Data_Extraction!I682)</f>
        <v>87.3</v>
      </c>
      <c r="Y682" s="13">
        <f t="shared" si="60"/>
        <v>88.087500000000006</v>
      </c>
      <c r="Z682" s="17" t="str">
        <f t="shared" si="64"/>
        <v>Break</v>
      </c>
      <c r="AA682" s="14" t="str">
        <f>VLOOKUP($N682,'HeartRate-2022-03-21-1647950188'!$C:$G,2,0)</f>
        <v>Break</v>
      </c>
      <c r="AB682" s="14" t="str">
        <f>VLOOKUP($N682,'HeartRate-2022-03-21-1647950188'!$C:$G,3,0)</f>
        <v>Off Campus</v>
      </c>
      <c r="AC682" s="14" t="str">
        <f>VLOOKUP($N682,'HeartRate-2022-03-21-1647950188'!$C:$G,4,0)</f>
        <v>Standing</v>
      </c>
      <c r="AD682" s="14" t="str">
        <f>VLOOKUP($N682,'HeartRate-2022-03-21-1647950188'!$C:$G,5,0)</f>
        <v>Technical Contexts</v>
      </c>
      <c r="AE682">
        <f t="shared" si="65"/>
        <v>0</v>
      </c>
      <c r="AF682" s="18">
        <v>44634</v>
      </c>
      <c r="AG682" s="19">
        <v>0.55277777777777781</v>
      </c>
    </row>
    <row r="683" spans="1:33" x14ac:dyDescent="0.3">
      <c r="A683" s="5">
        <v>44634.55296296296</v>
      </c>
      <c r="B683" t="str">
        <f>IFERROR(AVERAGEIFS('HeartRate-2022-03-21-1647950188'!$B:$B,'HeartRate-2022-03-21-1647950188'!$A:$A,Data_Extraction!B$2,'HeartRate-2022-03-21-1647950188'!$C:$C,Data_Extraction!$A683),"")</f>
        <v/>
      </c>
      <c r="C683" t="str">
        <f>IFERROR(AVERAGEIFS('HeartRate-2022-03-21-1647950188'!$B:$B,'HeartRate-2022-03-21-1647950188'!$A:$A,Data_Extraction!C$2,'HeartRate-2022-03-21-1647950188'!$C:$C,Data_Extraction!$A683),"")</f>
        <v/>
      </c>
      <c r="D683" t="str">
        <f>IFERROR(AVERAGEIFS('HeartRate-2022-03-21-1647950188'!$B:$B,'HeartRate-2022-03-21-1647950188'!$A:$A,Data_Extraction!D$2,'HeartRate-2022-03-21-1647950188'!$C:$C,Data_Extraction!$A683),"")</f>
        <v/>
      </c>
      <c r="E683" t="str">
        <f>IFERROR(AVERAGEIFS('HeartRate-2022-03-21-1647950188'!$B:$B,'HeartRate-2022-03-21-1647950188'!$A:$A,Data_Extraction!E$2,'HeartRate-2022-03-21-1647950188'!$C:$C,Data_Extraction!$A683),"")</f>
        <v/>
      </c>
      <c r="F683" t="str">
        <f>IFERROR(AVERAGEIFS('HeartRate-2022-03-21-1647950188'!$B:$B,'HeartRate-2022-03-21-1647950188'!$A:$A,Data_Extraction!F$2,'HeartRate-2022-03-21-1647950188'!$C:$C,Data_Extraction!$A683),"")</f>
        <v/>
      </c>
      <c r="G683">
        <f>IFERROR(AVERAGEIFS('HeartRate-2022-03-21-1647950188'!$B:$B,'HeartRate-2022-03-21-1647950188'!$A:$A,Data_Extraction!G$2,'HeartRate-2022-03-21-1647950188'!$C:$C,Data_Extraction!$A683),"")</f>
        <v>71</v>
      </c>
      <c r="H683" t="str">
        <f>IFERROR(AVERAGEIFS('HeartRate-2022-03-21-1647950188'!$B:$B,'HeartRate-2022-03-21-1647950188'!$A:$A,Data_Extraction!H$2,'HeartRate-2022-03-21-1647950188'!$C:$C,Data_Extraction!$A683),"")</f>
        <v/>
      </c>
      <c r="I683" t="str">
        <f>IFERROR(AVERAGEIFS('HeartRate-2022-03-21-1647950188'!$B:$B,'HeartRate-2022-03-21-1647950188'!$A:$A,Data_Extraction!I$2,'HeartRate-2022-03-21-1647950188'!$C:$C,Data_Extraction!$A683),"")</f>
        <v/>
      </c>
      <c r="J683" s="8">
        <f t="shared" si="61"/>
        <v>71</v>
      </c>
      <c r="N683" s="11">
        <f>Data_Extraction!A683</f>
        <v>44634.55296296296</v>
      </c>
      <c r="O683" s="15">
        <f t="shared" si="62"/>
        <v>44634</v>
      </c>
      <c r="P683" s="16">
        <f t="shared" si="63"/>
        <v>0.55296296296296299</v>
      </c>
      <c r="Q683" s="12">
        <f>IF(Data_Extraction!B683="",Data_Extraction!$J683*(Q$1),Data_Extraction!B683)</f>
        <v>63.9</v>
      </c>
      <c r="R683" s="12">
        <f>IF(Data_Extraction!C683="",Data_Extraction!$J683*(R$1),Data_Extraction!C683)</f>
        <v>65.320000000000007</v>
      </c>
      <c r="S683" s="12">
        <f>IF(Data_Extraction!D683="",Data_Extraction!$J683*(S$1),Data_Extraction!D683)</f>
        <v>73.84</v>
      </c>
      <c r="T683" s="12">
        <f>IF(Data_Extraction!E683="",Data_Extraction!$J683*(T$1),Data_Extraction!E683)</f>
        <v>67.45</v>
      </c>
      <c r="U683" s="12">
        <f>IF(Data_Extraction!F683="",Data_Extraction!$J683*(U$1),Data_Extraction!F683)</f>
        <v>69.58</v>
      </c>
      <c r="V683" s="12">
        <f>IF(Data_Extraction!G683="",Data_Extraction!$J683*(V$1),Data_Extraction!G683)</f>
        <v>71</v>
      </c>
      <c r="W683" s="12">
        <f>IF(Data_Extraction!H683="",Data_Extraction!$J683*(W$1),Data_Extraction!H683)</f>
        <v>75.97</v>
      </c>
      <c r="X683" s="12">
        <f>IF(Data_Extraction!I683="",Data_Extraction!$J683*(X$1),Data_Extraction!I683)</f>
        <v>68.87</v>
      </c>
      <c r="Y683" s="13">
        <f t="shared" si="60"/>
        <v>69.491249999999994</v>
      </c>
      <c r="Z683" s="17" t="str">
        <f t="shared" si="64"/>
        <v>Break</v>
      </c>
      <c r="AA683" s="14" t="str">
        <f>VLOOKUP($N683,'HeartRate-2022-03-21-1647950188'!$C:$G,2,0)</f>
        <v>Break</v>
      </c>
      <c r="AB683" s="14" t="str">
        <f>VLOOKUP($N683,'HeartRate-2022-03-21-1647950188'!$C:$G,3,0)</f>
        <v>Off Campus</v>
      </c>
      <c r="AC683" s="14" t="str">
        <f>VLOOKUP($N683,'HeartRate-2022-03-21-1647950188'!$C:$G,4,0)</f>
        <v>Standing</v>
      </c>
      <c r="AD683" s="14" t="str">
        <f>VLOOKUP($N683,'HeartRate-2022-03-21-1647950188'!$C:$G,5,0)</f>
        <v>Technical Contexts</v>
      </c>
      <c r="AE683">
        <f t="shared" si="65"/>
        <v>0</v>
      </c>
      <c r="AF683" s="18">
        <v>44634</v>
      </c>
      <c r="AG683" s="19">
        <v>0.55296296296296299</v>
      </c>
    </row>
    <row r="684" spans="1:33" x14ac:dyDescent="0.3">
      <c r="A684" s="5">
        <v>44634.553460648145</v>
      </c>
      <c r="B684">
        <f>IFERROR(AVERAGEIFS('HeartRate-2022-03-21-1647950188'!$B:$B,'HeartRate-2022-03-21-1647950188'!$A:$A,Data_Extraction!B$2,'HeartRate-2022-03-21-1647950188'!$C:$C,Data_Extraction!$A684),"")</f>
        <v>120</v>
      </c>
      <c r="C684" t="str">
        <f>IFERROR(AVERAGEIFS('HeartRate-2022-03-21-1647950188'!$B:$B,'HeartRate-2022-03-21-1647950188'!$A:$A,Data_Extraction!C$2,'HeartRate-2022-03-21-1647950188'!$C:$C,Data_Extraction!$A684),"")</f>
        <v/>
      </c>
      <c r="D684" t="str">
        <f>IFERROR(AVERAGEIFS('HeartRate-2022-03-21-1647950188'!$B:$B,'HeartRate-2022-03-21-1647950188'!$A:$A,Data_Extraction!D$2,'HeartRate-2022-03-21-1647950188'!$C:$C,Data_Extraction!$A684),"")</f>
        <v/>
      </c>
      <c r="E684" t="str">
        <f>IFERROR(AVERAGEIFS('HeartRate-2022-03-21-1647950188'!$B:$B,'HeartRate-2022-03-21-1647950188'!$A:$A,Data_Extraction!E$2,'HeartRate-2022-03-21-1647950188'!$C:$C,Data_Extraction!$A684),"")</f>
        <v/>
      </c>
      <c r="F684" t="str">
        <f>IFERROR(AVERAGEIFS('HeartRate-2022-03-21-1647950188'!$B:$B,'HeartRate-2022-03-21-1647950188'!$A:$A,Data_Extraction!F$2,'HeartRate-2022-03-21-1647950188'!$C:$C,Data_Extraction!$A684),"")</f>
        <v/>
      </c>
      <c r="G684" t="str">
        <f>IFERROR(AVERAGEIFS('HeartRate-2022-03-21-1647950188'!$B:$B,'HeartRate-2022-03-21-1647950188'!$A:$A,Data_Extraction!G$2,'HeartRate-2022-03-21-1647950188'!$C:$C,Data_Extraction!$A684),"")</f>
        <v/>
      </c>
      <c r="H684" t="str">
        <f>IFERROR(AVERAGEIFS('HeartRate-2022-03-21-1647950188'!$B:$B,'HeartRate-2022-03-21-1647950188'!$A:$A,Data_Extraction!H$2,'HeartRate-2022-03-21-1647950188'!$C:$C,Data_Extraction!$A684),"")</f>
        <v/>
      </c>
      <c r="I684">
        <f>IFERROR(AVERAGEIFS('HeartRate-2022-03-21-1647950188'!$B:$B,'HeartRate-2022-03-21-1647950188'!$A:$A,Data_Extraction!I$2,'HeartRate-2022-03-21-1647950188'!$C:$C,Data_Extraction!$A684),"")</f>
        <v>82</v>
      </c>
      <c r="J684" s="8">
        <f t="shared" si="61"/>
        <v>101</v>
      </c>
      <c r="N684" s="11">
        <f>Data_Extraction!A684</f>
        <v>44634.553460648145</v>
      </c>
      <c r="O684" s="15">
        <f t="shared" si="62"/>
        <v>44634</v>
      </c>
      <c r="P684" s="16">
        <f t="shared" si="63"/>
        <v>0.55346064814814822</v>
      </c>
      <c r="Q684" s="12">
        <f>IF(Data_Extraction!B684="",Data_Extraction!$J684*(Q$1),Data_Extraction!B684)</f>
        <v>120</v>
      </c>
      <c r="R684" s="12">
        <f>IF(Data_Extraction!C684="",Data_Extraction!$J684*(R$1),Data_Extraction!C684)</f>
        <v>92.92</v>
      </c>
      <c r="S684" s="12">
        <f>IF(Data_Extraction!D684="",Data_Extraction!$J684*(S$1),Data_Extraction!D684)</f>
        <v>105.04</v>
      </c>
      <c r="T684" s="12">
        <f>IF(Data_Extraction!E684="",Data_Extraction!$J684*(T$1),Data_Extraction!E684)</f>
        <v>95.949999999999989</v>
      </c>
      <c r="U684" s="12">
        <f>IF(Data_Extraction!F684="",Data_Extraction!$J684*(U$1),Data_Extraction!F684)</f>
        <v>98.98</v>
      </c>
      <c r="V684" s="12">
        <f>IF(Data_Extraction!G684="",Data_Extraction!$J684*(V$1),Data_Extraction!G684)</f>
        <v>91.91</v>
      </c>
      <c r="W684" s="12">
        <f>IF(Data_Extraction!H684="",Data_Extraction!$J684*(W$1),Data_Extraction!H684)</f>
        <v>108.07000000000001</v>
      </c>
      <c r="X684" s="12">
        <f>IF(Data_Extraction!I684="",Data_Extraction!$J684*(X$1),Data_Extraction!I684)</f>
        <v>82</v>
      </c>
      <c r="Y684" s="13">
        <f t="shared" si="60"/>
        <v>99.358750000000001</v>
      </c>
      <c r="Z684" s="17" t="str">
        <f t="shared" si="64"/>
        <v>Break</v>
      </c>
      <c r="AA684" s="14" t="str">
        <f>VLOOKUP($N684,'HeartRate-2022-03-21-1647950188'!$C:$G,2,0)</f>
        <v>Break</v>
      </c>
      <c r="AB684" s="14" t="str">
        <f>VLOOKUP($N684,'HeartRate-2022-03-21-1647950188'!$C:$G,3,0)</f>
        <v>Off Campus</v>
      </c>
      <c r="AC684" s="14" t="str">
        <f>VLOOKUP($N684,'HeartRate-2022-03-21-1647950188'!$C:$G,4,0)</f>
        <v>Standing</v>
      </c>
      <c r="AD684" s="14" t="str">
        <f>VLOOKUP($N684,'HeartRate-2022-03-21-1647950188'!$C:$G,5,0)</f>
        <v>Technical Contexts</v>
      </c>
      <c r="AE684">
        <f t="shared" si="65"/>
        <v>0</v>
      </c>
      <c r="AF684" s="18">
        <v>44634</v>
      </c>
      <c r="AG684" s="19">
        <v>0.55346064814814822</v>
      </c>
    </row>
    <row r="685" spans="1:33" x14ac:dyDescent="0.3">
      <c r="A685" s="5">
        <v>44634.553981481484</v>
      </c>
      <c r="B685">
        <f>IFERROR(AVERAGEIFS('HeartRate-2022-03-21-1647950188'!$B:$B,'HeartRate-2022-03-21-1647950188'!$A:$A,Data_Extraction!B$2,'HeartRate-2022-03-21-1647950188'!$C:$C,Data_Extraction!$A685),"")</f>
        <v>116</v>
      </c>
      <c r="C685" t="str">
        <f>IFERROR(AVERAGEIFS('HeartRate-2022-03-21-1647950188'!$B:$B,'HeartRate-2022-03-21-1647950188'!$A:$A,Data_Extraction!C$2,'HeartRate-2022-03-21-1647950188'!$C:$C,Data_Extraction!$A685),"")</f>
        <v/>
      </c>
      <c r="D685" t="str">
        <f>IFERROR(AVERAGEIFS('HeartRate-2022-03-21-1647950188'!$B:$B,'HeartRate-2022-03-21-1647950188'!$A:$A,Data_Extraction!D$2,'HeartRate-2022-03-21-1647950188'!$C:$C,Data_Extraction!$A685),"")</f>
        <v/>
      </c>
      <c r="E685" t="str">
        <f>IFERROR(AVERAGEIFS('HeartRate-2022-03-21-1647950188'!$B:$B,'HeartRate-2022-03-21-1647950188'!$A:$A,Data_Extraction!E$2,'HeartRate-2022-03-21-1647950188'!$C:$C,Data_Extraction!$A685),"")</f>
        <v/>
      </c>
      <c r="F685" t="str">
        <f>IFERROR(AVERAGEIFS('HeartRate-2022-03-21-1647950188'!$B:$B,'HeartRate-2022-03-21-1647950188'!$A:$A,Data_Extraction!F$2,'HeartRate-2022-03-21-1647950188'!$C:$C,Data_Extraction!$A685),"")</f>
        <v/>
      </c>
      <c r="G685" t="str">
        <f>IFERROR(AVERAGEIFS('HeartRate-2022-03-21-1647950188'!$B:$B,'HeartRate-2022-03-21-1647950188'!$A:$A,Data_Extraction!G$2,'HeartRate-2022-03-21-1647950188'!$C:$C,Data_Extraction!$A685),"")</f>
        <v/>
      </c>
      <c r="H685" t="str">
        <f>IFERROR(AVERAGEIFS('HeartRate-2022-03-21-1647950188'!$B:$B,'HeartRate-2022-03-21-1647950188'!$A:$A,Data_Extraction!H$2,'HeartRate-2022-03-21-1647950188'!$C:$C,Data_Extraction!$A685),"")</f>
        <v/>
      </c>
      <c r="I685" t="str">
        <f>IFERROR(AVERAGEIFS('HeartRate-2022-03-21-1647950188'!$B:$B,'HeartRate-2022-03-21-1647950188'!$A:$A,Data_Extraction!I$2,'HeartRate-2022-03-21-1647950188'!$C:$C,Data_Extraction!$A685),"")</f>
        <v/>
      </c>
      <c r="J685" s="8">
        <f t="shared" si="61"/>
        <v>116</v>
      </c>
      <c r="N685" s="11">
        <f>Data_Extraction!A685</f>
        <v>44634.553981481484</v>
      </c>
      <c r="O685" s="15">
        <f t="shared" si="62"/>
        <v>44634</v>
      </c>
      <c r="P685" s="16">
        <f t="shared" si="63"/>
        <v>0.55398148148148152</v>
      </c>
      <c r="Q685" s="12">
        <f>IF(Data_Extraction!B685="",Data_Extraction!$J685*(Q$1),Data_Extraction!B685)</f>
        <v>116</v>
      </c>
      <c r="R685" s="12">
        <f>IF(Data_Extraction!C685="",Data_Extraction!$J685*(R$1),Data_Extraction!C685)</f>
        <v>106.72</v>
      </c>
      <c r="S685" s="12">
        <f>IF(Data_Extraction!D685="",Data_Extraction!$J685*(S$1),Data_Extraction!D685)</f>
        <v>120.64</v>
      </c>
      <c r="T685" s="12">
        <f>IF(Data_Extraction!E685="",Data_Extraction!$J685*(T$1),Data_Extraction!E685)</f>
        <v>110.19999999999999</v>
      </c>
      <c r="U685" s="12">
        <f>IF(Data_Extraction!F685="",Data_Extraction!$J685*(U$1),Data_Extraction!F685)</f>
        <v>113.67999999999999</v>
      </c>
      <c r="V685" s="12">
        <f>IF(Data_Extraction!G685="",Data_Extraction!$J685*(V$1),Data_Extraction!G685)</f>
        <v>105.56</v>
      </c>
      <c r="W685" s="12">
        <f>IF(Data_Extraction!H685="",Data_Extraction!$J685*(W$1),Data_Extraction!H685)</f>
        <v>124.12</v>
      </c>
      <c r="X685" s="12">
        <f>IF(Data_Extraction!I685="",Data_Extraction!$J685*(X$1),Data_Extraction!I685)</f>
        <v>112.52</v>
      </c>
      <c r="Y685" s="13">
        <f t="shared" si="60"/>
        <v>113.67999999999999</v>
      </c>
      <c r="Z685" s="17" t="str">
        <f t="shared" si="64"/>
        <v>Break</v>
      </c>
      <c r="AA685" s="14" t="str">
        <f>VLOOKUP($N685,'HeartRate-2022-03-21-1647950188'!$C:$G,2,0)</f>
        <v>Break</v>
      </c>
      <c r="AB685" s="14" t="str">
        <f>VLOOKUP($N685,'HeartRate-2022-03-21-1647950188'!$C:$G,3,0)</f>
        <v>Off Campus</v>
      </c>
      <c r="AC685" s="14" t="str">
        <f>VLOOKUP($N685,'HeartRate-2022-03-21-1647950188'!$C:$G,4,0)</f>
        <v>Standing</v>
      </c>
      <c r="AD685" s="14" t="str">
        <f>VLOOKUP($N685,'HeartRate-2022-03-21-1647950188'!$C:$G,5,0)</f>
        <v>Technical Contexts</v>
      </c>
      <c r="AE685">
        <f t="shared" si="65"/>
        <v>0</v>
      </c>
      <c r="AF685" s="18">
        <v>44634</v>
      </c>
      <c r="AG685" s="19">
        <v>0.55398148148148152</v>
      </c>
    </row>
    <row r="686" spans="1:33" x14ac:dyDescent="0.3">
      <c r="A686" s="5">
        <v>44634.554155092592</v>
      </c>
      <c r="B686">
        <f>IFERROR(AVERAGEIFS('HeartRate-2022-03-21-1647950188'!$B:$B,'HeartRate-2022-03-21-1647950188'!$A:$A,Data_Extraction!B$2,'HeartRate-2022-03-21-1647950188'!$C:$C,Data_Extraction!$A686),"")</f>
        <v>116</v>
      </c>
      <c r="C686" t="str">
        <f>IFERROR(AVERAGEIFS('HeartRate-2022-03-21-1647950188'!$B:$B,'HeartRate-2022-03-21-1647950188'!$A:$A,Data_Extraction!C$2,'HeartRate-2022-03-21-1647950188'!$C:$C,Data_Extraction!$A686),"")</f>
        <v/>
      </c>
      <c r="D686" t="str">
        <f>IFERROR(AVERAGEIFS('HeartRate-2022-03-21-1647950188'!$B:$B,'HeartRate-2022-03-21-1647950188'!$A:$A,Data_Extraction!D$2,'HeartRate-2022-03-21-1647950188'!$C:$C,Data_Extraction!$A686),"")</f>
        <v/>
      </c>
      <c r="E686" t="str">
        <f>IFERROR(AVERAGEIFS('HeartRate-2022-03-21-1647950188'!$B:$B,'HeartRate-2022-03-21-1647950188'!$A:$A,Data_Extraction!E$2,'HeartRate-2022-03-21-1647950188'!$C:$C,Data_Extraction!$A686),"")</f>
        <v/>
      </c>
      <c r="F686" t="str">
        <f>IFERROR(AVERAGEIFS('HeartRate-2022-03-21-1647950188'!$B:$B,'HeartRate-2022-03-21-1647950188'!$A:$A,Data_Extraction!F$2,'HeartRate-2022-03-21-1647950188'!$C:$C,Data_Extraction!$A686),"")</f>
        <v/>
      </c>
      <c r="G686" t="str">
        <f>IFERROR(AVERAGEIFS('HeartRate-2022-03-21-1647950188'!$B:$B,'HeartRate-2022-03-21-1647950188'!$A:$A,Data_Extraction!G$2,'HeartRate-2022-03-21-1647950188'!$C:$C,Data_Extraction!$A686),"")</f>
        <v/>
      </c>
      <c r="H686" t="str">
        <f>IFERROR(AVERAGEIFS('HeartRate-2022-03-21-1647950188'!$B:$B,'HeartRate-2022-03-21-1647950188'!$A:$A,Data_Extraction!H$2,'HeartRate-2022-03-21-1647950188'!$C:$C,Data_Extraction!$A686),"")</f>
        <v/>
      </c>
      <c r="I686">
        <f>IFERROR(AVERAGEIFS('HeartRate-2022-03-21-1647950188'!$B:$B,'HeartRate-2022-03-21-1647950188'!$A:$A,Data_Extraction!I$2,'HeartRate-2022-03-21-1647950188'!$C:$C,Data_Extraction!$A686),"")</f>
        <v>91</v>
      </c>
      <c r="J686" s="8">
        <f t="shared" si="61"/>
        <v>103.5</v>
      </c>
      <c r="N686" s="11">
        <f>Data_Extraction!A686</f>
        <v>44634.554155092592</v>
      </c>
      <c r="O686" s="15">
        <f t="shared" si="62"/>
        <v>44634</v>
      </c>
      <c r="P686" s="16">
        <f t="shared" si="63"/>
        <v>0.55415509259259255</v>
      </c>
      <c r="Q686" s="12">
        <f>IF(Data_Extraction!B686="",Data_Extraction!$J686*(Q$1),Data_Extraction!B686)</f>
        <v>116</v>
      </c>
      <c r="R686" s="12">
        <f>IF(Data_Extraction!C686="",Data_Extraction!$J686*(R$1),Data_Extraction!C686)</f>
        <v>95.22</v>
      </c>
      <c r="S686" s="12">
        <f>IF(Data_Extraction!D686="",Data_Extraction!$J686*(S$1),Data_Extraction!D686)</f>
        <v>107.64</v>
      </c>
      <c r="T686" s="12">
        <f>IF(Data_Extraction!E686="",Data_Extraction!$J686*(T$1),Data_Extraction!E686)</f>
        <v>98.324999999999989</v>
      </c>
      <c r="U686" s="12">
        <f>IF(Data_Extraction!F686="",Data_Extraction!$J686*(U$1),Data_Extraction!F686)</f>
        <v>101.42999999999999</v>
      </c>
      <c r="V686" s="12">
        <f>IF(Data_Extraction!G686="",Data_Extraction!$J686*(V$1),Data_Extraction!G686)</f>
        <v>94.185000000000002</v>
      </c>
      <c r="W686" s="12">
        <f>IF(Data_Extraction!H686="",Data_Extraction!$J686*(W$1),Data_Extraction!H686)</f>
        <v>110.745</v>
      </c>
      <c r="X686" s="12">
        <f>IF(Data_Extraction!I686="",Data_Extraction!$J686*(X$1),Data_Extraction!I686)</f>
        <v>91</v>
      </c>
      <c r="Y686" s="13">
        <f t="shared" si="60"/>
        <v>101.81812499999999</v>
      </c>
      <c r="Z686" s="17" t="str">
        <f t="shared" si="64"/>
        <v>Break</v>
      </c>
      <c r="AA686" s="14" t="str">
        <f>VLOOKUP($N686,'HeartRate-2022-03-21-1647950188'!$C:$G,2,0)</f>
        <v>Break</v>
      </c>
      <c r="AB686" s="14" t="str">
        <f>VLOOKUP($N686,'HeartRate-2022-03-21-1647950188'!$C:$G,3,0)</f>
        <v>Off Campus</v>
      </c>
      <c r="AC686" s="14" t="str">
        <f>VLOOKUP($N686,'HeartRate-2022-03-21-1647950188'!$C:$G,4,0)</f>
        <v>Standing</v>
      </c>
      <c r="AD686" s="14" t="str">
        <f>VLOOKUP($N686,'HeartRate-2022-03-21-1647950188'!$C:$G,5,0)</f>
        <v>Technical Contexts</v>
      </c>
      <c r="AE686">
        <f t="shared" si="65"/>
        <v>0</v>
      </c>
      <c r="AF686" s="18">
        <v>44634</v>
      </c>
      <c r="AG686" s="19">
        <v>0.55415509259259255</v>
      </c>
    </row>
    <row r="687" spans="1:33" x14ac:dyDescent="0.3">
      <c r="A687" s="5">
        <v>44634.554756944446</v>
      </c>
      <c r="B687" t="str">
        <f>IFERROR(AVERAGEIFS('HeartRate-2022-03-21-1647950188'!$B:$B,'HeartRate-2022-03-21-1647950188'!$A:$A,Data_Extraction!B$2,'HeartRate-2022-03-21-1647950188'!$C:$C,Data_Extraction!$A687),"")</f>
        <v/>
      </c>
      <c r="C687" t="str">
        <f>IFERROR(AVERAGEIFS('HeartRate-2022-03-21-1647950188'!$B:$B,'HeartRate-2022-03-21-1647950188'!$A:$A,Data_Extraction!C$2,'HeartRate-2022-03-21-1647950188'!$C:$C,Data_Extraction!$A687),"")</f>
        <v/>
      </c>
      <c r="D687" t="str">
        <f>IFERROR(AVERAGEIFS('HeartRate-2022-03-21-1647950188'!$B:$B,'HeartRate-2022-03-21-1647950188'!$A:$A,Data_Extraction!D$2,'HeartRate-2022-03-21-1647950188'!$C:$C,Data_Extraction!$A687),"")</f>
        <v/>
      </c>
      <c r="E687" t="str">
        <f>IFERROR(AVERAGEIFS('HeartRate-2022-03-21-1647950188'!$B:$B,'HeartRate-2022-03-21-1647950188'!$A:$A,Data_Extraction!E$2,'HeartRate-2022-03-21-1647950188'!$C:$C,Data_Extraction!$A687),"")</f>
        <v/>
      </c>
      <c r="F687" t="str">
        <f>IFERROR(AVERAGEIFS('HeartRate-2022-03-21-1647950188'!$B:$B,'HeartRate-2022-03-21-1647950188'!$A:$A,Data_Extraction!F$2,'HeartRate-2022-03-21-1647950188'!$C:$C,Data_Extraction!$A687),"")</f>
        <v/>
      </c>
      <c r="G687">
        <f>IFERROR(AVERAGEIFS('HeartRate-2022-03-21-1647950188'!$B:$B,'HeartRate-2022-03-21-1647950188'!$A:$A,Data_Extraction!G$2,'HeartRate-2022-03-21-1647950188'!$C:$C,Data_Extraction!$A687),"")</f>
        <v>82</v>
      </c>
      <c r="H687" t="str">
        <f>IFERROR(AVERAGEIFS('HeartRate-2022-03-21-1647950188'!$B:$B,'HeartRate-2022-03-21-1647950188'!$A:$A,Data_Extraction!H$2,'HeartRate-2022-03-21-1647950188'!$C:$C,Data_Extraction!$A687),"")</f>
        <v/>
      </c>
      <c r="I687" t="str">
        <f>IFERROR(AVERAGEIFS('HeartRate-2022-03-21-1647950188'!$B:$B,'HeartRate-2022-03-21-1647950188'!$A:$A,Data_Extraction!I$2,'HeartRate-2022-03-21-1647950188'!$C:$C,Data_Extraction!$A687),"")</f>
        <v/>
      </c>
      <c r="J687" s="8">
        <f t="shared" si="61"/>
        <v>82</v>
      </c>
      <c r="N687" s="11">
        <f>Data_Extraction!A687</f>
        <v>44634.554756944446</v>
      </c>
      <c r="O687" s="15">
        <f t="shared" si="62"/>
        <v>44634</v>
      </c>
      <c r="P687" s="16">
        <f t="shared" si="63"/>
        <v>0.55475694444444446</v>
      </c>
      <c r="Q687" s="12">
        <f>IF(Data_Extraction!B687="",Data_Extraction!$J687*(Q$1),Data_Extraction!B687)</f>
        <v>73.8</v>
      </c>
      <c r="R687" s="12">
        <f>IF(Data_Extraction!C687="",Data_Extraction!$J687*(R$1),Data_Extraction!C687)</f>
        <v>75.44</v>
      </c>
      <c r="S687" s="12">
        <f>IF(Data_Extraction!D687="",Data_Extraction!$J687*(S$1),Data_Extraction!D687)</f>
        <v>85.28</v>
      </c>
      <c r="T687" s="12">
        <f>IF(Data_Extraction!E687="",Data_Extraction!$J687*(T$1),Data_Extraction!E687)</f>
        <v>77.899999999999991</v>
      </c>
      <c r="U687" s="12">
        <f>IF(Data_Extraction!F687="",Data_Extraction!$J687*(U$1),Data_Extraction!F687)</f>
        <v>80.36</v>
      </c>
      <c r="V687" s="12">
        <f>IF(Data_Extraction!G687="",Data_Extraction!$J687*(V$1),Data_Extraction!G687)</f>
        <v>82</v>
      </c>
      <c r="W687" s="12">
        <f>IF(Data_Extraction!H687="",Data_Extraction!$J687*(W$1),Data_Extraction!H687)</f>
        <v>87.740000000000009</v>
      </c>
      <c r="X687" s="12">
        <f>IF(Data_Extraction!I687="",Data_Extraction!$J687*(X$1),Data_Extraction!I687)</f>
        <v>79.539999999999992</v>
      </c>
      <c r="Y687" s="13">
        <f t="shared" si="60"/>
        <v>80.257499999999993</v>
      </c>
      <c r="Z687" s="17" t="str">
        <f t="shared" si="64"/>
        <v>Break</v>
      </c>
      <c r="AA687" s="14" t="str">
        <f>VLOOKUP($N687,'HeartRate-2022-03-21-1647950188'!$C:$G,2,0)</f>
        <v>Break</v>
      </c>
      <c r="AB687" s="14" t="str">
        <f>VLOOKUP($N687,'HeartRate-2022-03-21-1647950188'!$C:$G,3,0)</f>
        <v>Off Campus</v>
      </c>
      <c r="AC687" s="14" t="str">
        <f>VLOOKUP($N687,'HeartRate-2022-03-21-1647950188'!$C:$G,4,0)</f>
        <v>Standing</v>
      </c>
      <c r="AD687" s="14" t="str">
        <f>VLOOKUP($N687,'HeartRate-2022-03-21-1647950188'!$C:$G,5,0)</f>
        <v>Technical Contexts</v>
      </c>
      <c r="AE687">
        <f t="shared" si="65"/>
        <v>0</v>
      </c>
      <c r="AF687" s="18">
        <v>44634</v>
      </c>
      <c r="AG687" s="19">
        <v>0.55475694444444446</v>
      </c>
    </row>
    <row r="688" spans="1:33" x14ac:dyDescent="0.3">
      <c r="A688" s="5">
        <v>44634.554849537039</v>
      </c>
      <c r="B688">
        <f>IFERROR(AVERAGEIFS('HeartRate-2022-03-21-1647950188'!$B:$B,'HeartRate-2022-03-21-1647950188'!$A:$A,Data_Extraction!B$2,'HeartRate-2022-03-21-1647950188'!$C:$C,Data_Extraction!$A688),"")</f>
        <v>116</v>
      </c>
      <c r="C688" t="str">
        <f>IFERROR(AVERAGEIFS('HeartRate-2022-03-21-1647950188'!$B:$B,'HeartRate-2022-03-21-1647950188'!$A:$A,Data_Extraction!C$2,'HeartRate-2022-03-21-1647950188'!$C:$C,Data_Extraction!$A688),"")</f>
        <v/>
      </c>
      <c r="D688" t="str">
        <f>IFERROR(AVERAGEIFS('HeartRate-2022-03-21-1647950188'!$B:$B,'HeartRate-2022-03-21-1647950188'!$A:$A,Data_Extraction!D$2,'HeartRate-2022-03-21-1647950188'!$C:$C,Data_Extraction!$A688),"")</f>
        <v/>
      </c>
      <c r="E688" t="str">
        <f>IFERROR(AVERAGEIFS('HeartRate-2022-03-21-1647950188'!$B:$B,'HeartRate-2022-03-21-1647950188'!$A:$A,Data_Extraction!E$2,'HeartRate-2022-03-21-1647950188'!$C:$C,Data_Extraction!$A688),"")</f>
        <v/>
      </c>
      <c r="F688" t="str">
        <f>IFERROR(AVERAGEIFS('HeartRate-2022-03-21-1647950188'!$B:$B,'HeartRate-2022-03-21-1647950188'!$A:$A,Data_Extraction!F$2,'HeartRate-2022-03-21-1647950188'!$C:$C,Data_Extraction!$A688),"")</f>
        <v/>
      </c>
      <c r="G688" t="str">
        <f>IFERROR(AVERAGEIFS('HeartRate-2022-03-21-1647950188'!$B:$B,'HeartRate-2022-03-21-1647950188'!$A:$A,Data_Extraction!G$2,'HeartRate-2022-03-21-1647950188'!$C:$C,Data_Extraction!$A688),"")</f>
        <v/>
      </c>
      <c r="H688" t="str">
        <f>IFERROR(AVERAGEIFS('HeartRate-2022-03-21-1647950188'!$B:$B,'HeartRate-2022-03-21-1647950188'!$A:$A,Data_Extraction!H$2,'HeartRate-2022-03-21-1647950188'!$C:$C,Data_Extraction!$A688),"")</f>
        <v/>
      </c>
      <c r="I688">
        <f>IFERROR(AVERAGEIFS('HeartRate-2022-03-21-1647950188'!$B:$B,'HeartRate-2022-03-21-1647950188'!$A:$A,Data_Extraction!I$2,'HeartRate-2022-03-21-1647950188'!$C:$C,Data_Extraction!$A688),"")</f>
        <v>81</v>
      </c>
      <c r="J688" s="8">
        <f t="shared" si="61"/>
        <v>98.5</v>
      </c>
      <c r="N688" s="11">
        <f>Data_Extraction!A688</f>
        <v>44634.554849537039</v>
      </c>
      <c r="O688" s="15">
        <f t="shared" si="62"/>
        <v>44634</v>
      </c>
      <c r="P688" s="16">
        <f t="shared" si="63"/>
        <v>0.5548495370370371</v>
      </c>
      <c r="Q688" s="12">
        <f>IF(Data_Extraction!B688="",Data_Extraction!$J688*(Q$1),Data_Extraction!B688)</f>
        <v>116</v>
      </c>
      <c r="R688" s="12">
        <f>IF(Data_Extraction!C688="",Data_Extraction!$J688*(R$1),Data_Extraction!C688)</f>
        <v>90.62</v>
      </c>
      <c r="S688" s="12">
        <f>IF(Data_Extraction!D688="",Data_Extraction!$J688*(S$1),Data_Extraction!D688)</f>
        <v>102.44</v>
      </c>
      <c r="T688" s="12">
        <f>IF(Data_Extraction!E688="",Data_Extraction!$J688*(T$1),Data_Extraction!E688)</f>
        <v>93.574999999999989</v>
      </c>
      <c r="U688" s="12">
        <f>IF(Data_Extraction!F688="",Data_Extraction!$J688*(U$1),Data_Extraction!F688)</f>
        <v>96.53</v>
      </c>
      <c r="V688" s="12">
        <f>IF(Data_Extraction!G688="",Data_Extraction!$J688*(V$1),Data_Extraction!G688)</f>
        <v>89.635000000000005</v>
      </c>
      <c r="W688" s="12">
        <f>IF(Data_Extraction!H688="",Data_Extraction!$J688*(W$1),Data_Extraction!H688)</f>
        <v>105.39500000000001</v>
      </c>
      <c r="X688" s="12">
        <f>IF(Data_Extraction!I688="",Data_Extraction!$J688*(X$1),Data_Extraction!I688)</f>
        <v>81</v>
      </c>
      <c r="Y688" s="13">
        <f t="shared" si="60"/>
        <v>96.899374999999992</v>
      </c>
      <c r="Z688" s="17" t="str">
        <f t="shared" si="64"/>
        <v>Break</v>
      </c>
      <c r="AA688" s="14" t="str">
        <f>VLOOKUP($N688,'HeartRate-2022-03-21-1647950188'!$C:$G,2,0)</f>
        <v>Break</v>
      </c>
      <c r="AB688" s="14" t="str">
        <f>VLOOKUP($N688,'HeartRate-2022-03-21-1647950188'!$C:$G,3,0)</f>
        <v>Off Campus</v>
      </c>
      <c r="AC688" s="14" t="str">
        <f>VLOOKUP($N688,'HeartRate-2022-03-21-1647950188'!$C:$G,4,0)</f>
        <v>Standing</v>
      </c>
      <c r="AD688" s="14" t="str">
        <f>VLOOKUP($N688,'HeartRate-2022-03-21-1647950188'!$C:$G,5,0)</f>
        <v>Technical Contexts</v>
      </c>
      <c r="AE688">
        <f t="shared" si="65"/>
        <v>0</v>
      </c>
      <c r="AF688" s="18">
        <v>44634</v>
      </c>
      <c r="AG688" s="19">
        <v>0.5548495370370371</v>
      </c>
    </row>
    <row r="689" spans="1:33" x14ac:dyDescent="0.3">
      <c r="A689" s="5">
        <v>44634.555543981478</v>
      </c>
      <c r="B689">
        <f>IFERROR(AVERAGEIFS('HeartRate-2022-03-21-1647950188'!$B:$B,'HeartRate-2022-03-21-1647950188'!$A:$A,Data_Extraction!B$2,'HeartRate-2022-03-21-1647950188'!$C:$C,Data_Extraction!$A689),"")</f>
        <v>119</v>
      </c>
      <c r="C689" t="str">
        <f>IFERROR(AVERAGEIFS('HeartRate-2022-03-21-1647950188'!$B:$B,'HeartRate-2022-03-21-1647950188'!$A:$A,Data_Extraction!C$2,'HeartRate-2022-03-21-1647950188'!$C:$C,Data_Extraction!$A689),"")</f>
        <v/>
      </c>
      <c r="D689" t="str">
        <f>IFERROR(AVERAGEIFS('HeartRate-2022-03-21-1647950188'!$B:$B,'HeartRate-2022-03-21-1647950188'!$A:$A,Data_Extraction!D$2,'HeartRate-2022-03-21-1647950188'!$C:$C,Data_Extraction!$A689),"")</f>
        <v/>
      </c>
      <c r="E689" t="str">
        <f>IFERROR(AVERAGEIFS('HeartRate-2022-03-21-1647950188'!$B:$B,'HeartRate-2022-03-21-1647950188'!$A:$A,Data_Extraction!E$2,'HeartRate-2022-03-21-1647950188'!$C:$C,Data_Extraction!$A689),"")</f>
        <v/>
      </c>
      <c r="F689" t="str">
        <f>IFERROR(AVERAGEIFS('HeartRate-2022-03-21-1647950188'!$B:$B,'HeartRate-2022-03-21-1647950188'!$A:$A,Data_Extraction!F$2,'HeartRate-2022-03-21-1647950188'!$C:$C,Data_Extraction!$A689),"")</f>
        <v/>
      </c>
      <c r="G689" t="str">
        <f>IFERROR(AVERAGEIFS('HeartRate-2022-03-21-1647950188'!$B:$B,'HeartRate-2022-03-21-1647950188'!$A:$A,Data_Extraction!G$2,'HeartRate-2022-03-21-1647950188'!$C:$C,Data_Extraction!$A689),"")</f>
        <v/>
      </c>
      <c r="H689" t="str">
        <f>IFERROR(AVERAGEIFS('HeartRate-2022-03-21-1647950188'!$B:$B,'HeartRate-2022-03-21-1647950188'!$A:$A,Data_Extraction!H$2,'HeartRate-2022-03-21-1647950188'!$C:$C,Data_Extraction!$A689),"")</f>
        <v/>
      </c>
      <c r="I689">
        <f>IFERROR(AVERAGEIFS('HeartRate-2022-03-21-1647950188'!$B:$B,'HeartRate-2022-03-21-1647950188'!$A:$A,Data_Extraction!I$2,'HeartRate-2022-03-21-1647950188'!$C:$C,Data_Extraction!$A689),"")</f>
        <v>73</v>
      </c>
      <c r="J689" s="8">
        <f t="shared" si="61"/>
        <v>96</v>
      </c>
      <c r="N689" s="11">
        <f>Data_Extraction!A689</f>
        <v>44634.555543981478</v>
      </c>
      <c r="O689" s="15">
        <f t="shared" si="62"/>
        <v>44634</v>
      </c>
      <c r="P689" s="16">
        <f t="shared" si="63"/>
        <v>0.55554398148148143</v>
      </c>
      <c r="Q689" s="12">
        <f>IF(Data_Extraction!B689="",Data_Extraction!$J689*(Q$1),Data_Extraction!B689)</f>
        <v>119</v>
      </c>
      <c r="R689" s="12">
        <f>IF(Data_Extraction!C689="",Data_Extraction!$J689*(R$1),Data_Extraction!C689)</f>
        <v>88.320000000000007</v>
      </c>
      <c r="S689" s="12">
        <f>IF(Data_Extraction!D689="",Data_Extraction!$J689*(S$1),Data_Extraction!D689)</f>
        <v>99.84</v>
      </c>
      <c r="T689" s="12">
        <f>IF(Data_Extraction!E689="",Data_Extraction!$J689*(T$1),Data_Extraction!E689)</f>
        <v>91.199999999999989</v>
      </c>
      <c r="U689" s="12">
        <f>IF(Data_Extraction!F689="",Data_Extraction!$J689*(U$1),Data_Extraction!F689)</f>
        <v>94.08</v>
      </c>
      <c r="V689" s="12">
        <f>IF(Data_Extraction!G689="",Data_Extraction!$J689*(V$1),Data_Extraction!G689)</f>
        <v>87.36</v>
      </c>
      <c r="W689" s="12">
        <f>IF(Data_Extraction!H689="",Data_Extraction!$J689*(W$1),Data_Extraction!H689)</f>
        <v>102.72</v>
      </c>
      <c r="X689" s="12">
        <f>IF(Data_Extraction!I689="",Data_Extraction!$J689*(X$1),Data_Extraction!I689)</f>
        <v>73</v>
      </c>
      <c r="Y689" s="13">
        <f t="shared" si="60"/>
        <v>94.44</v>
      </c>
      <c r="Z689" s="17" t="str">
        <f t="shared" si="64"/>
        <v>Break</v>
      </c>
      <c r="AA689" s="14" t="str">
        <f>VLOOKUP($N689,'HeartRate-2022-03-21-1647950188'!$C:$G,2,0)</f>
        <v>Break</v>
      </c>
      <c r="AB689" s="14" t="str">
        <f>VLOOKUP($N689,'HeartRate-2022-03-21-1647950188'!$C:$G,3,0)</f>
        <v>Off Campus</v>
      </c>
      <c r="AC689" s="14" t="str">
        <f>VLOOKUP($N689,'HeartRate-2022-03-21-1647950188'!$C:$G,4,0)</f>
        <v>Standing</v>
      </c>
      <c r="AD689" s="14" t="str">
        <f>VLOOKUP($N689,'HeartRate-2022-03-21-1647950188'!$C:$G,5,0)</f>
        <v>Technical Contexts</v>
      </c>
      <c r="AE689">
        <f t="shared" si="65"/>
        <v>0</v>
      </c>
      <c r="AF689" s="18">
        <v>44634</v>
      </c>
      <c r="AG689" s="19">
        <v>0.55554398148148143</v>
      </c>
    </row>
    <row r="690" spans="1:33" x14ac:dyDescent="0.3">
      <c r="A690" s="5">
        <v>44634.555902777778</v>
      </c>
      <c r="B690">
        <f>IFERROR(AVERAGEIFS('HeartRate-2022-03-21-1647950188'!$B:$B,'HeartRate-2022-03-21-1647950188'!$A:$A,Data_Extraction!B$2,'HeartRate-2022-03-21-1647950188'!$C:$C,Data_Extraction!$A690),"")</f>
        <v>128</v>
      </c>
      <c r="C690" t="str">
        <f>IFERROR(AVERAGEIFS('HeartRate-2022-03-21-1647950188'!$B:$B,'HeartRate-2022-03-21-1647950188'!$A:$A,Data_Extraction!C$2,'HeartRate-2022-03-21-1647950188'!$C:$C,Data_Extraction!$A690),"")</f>
        <v/>
      </c>
      <c r="D690" t="str">
        <f>IFERROR(AVERAGEIFS('HeartRate-2022-03-21-1647950188'!$B:$B,'HeartRate-2022-03-21-1647950188'!$A:$A,Data_Extraction!D$2,'HeartRate-2022-03-21-1647950188'!$C:$C,Data_Extraction!$A690),"")</f>
        <v/>
      </c>
      <c r="E690" t="str">
        <f>IFERROR(AVERAGEIFS('HeartRate-2022-03-21-1647950188'!$B:$B,'HeartRate-2022-03-21-1647950188'!$A:$A,Data_Extraction!E$2,'HeartRate-2022-03-21-1647950188'!$C:$C,Data_Extraction!$A690),"")</f>
        <v/>
      </c>
      <c r="F690" t="str">
        <f>IFERROR(AVERAGEIFS('HeartRate-2022-03-21-1647950188'!$B:$B,'HeartRate-2022-03-21-1647950188'!$A:$A,Data_Extraction!F$2,'HeartRate-2022-03-21-1647950188'!$C:$C,Data_Extraction!$A690),"")</f>
        <v/>
      </c>
      <c r="G690">
        <f>IFERROR(AVERAGEIFS('HeartRate-2022-03-21-1647950188'!$B:$B,'HeartRate-2022-03-21-1647950188'!$A:$A,Data_Extraction!G$2,'HeartRate-2022-03-21-1647950188'!$C:$C,Data_Extraction!$A690),"")</f>
        <v>106</v>
      </c>
      <c r="H690" t="str">
        <f>IFERROR(AVERAGEIFS('HeartRate-2022-03-21-1647950188'!$B:$B,'HeartRate-2022-03-21-1647950188'!$A:$A,Data_Extraction!H$2,'HeartRate-2022-03-21-1647950188'!$C:$C,Data_Extraction!$A690),"")</f>
        <v/>
      </c>
      <c r="I690" t="str">
        <f>IFERROR(AVERAGEIFS('HeartRate-2022-03-21-1647950188'!$B:$B,'HeartRate-2022-03-21-1647950188'!$A:$A,Data_Extraction!I$2,'HeartRate-2022-03-21-1647950188'!$C:$C,Data_Extraction!$A690),"")</f>
        <v/>
      </c>
      <c r="J690" s="8">
        <f t="shared" si="61"/>
        <v>117</v>
      </c>
      <c r="N690" s="11">
        <f>Data_Extraction!A690</f>
        <v>44634.555902777778</v>
      </c>
      <c r="O690" s="15">
        <f t="shared" si="62"/>
        <v>44634</v>
      </c>
      <c r="P690" s="16">
        <f t="shared" si="63"/>
        <v>0.55590277777777775</v>
      </c>
      <c r="Q690" s="12">
        <f>IF(Data_Extraction!B690="",Data_Extraction!$J690*(Q$1),Data_Extraction!B690)</f>
        <v>128</v>
      </c>
      <c r="R690" s="12">
        <f>IF(Data_Extraction!C690="",Data_Extraction!$J690*(R$1),Data_Extraction!C690)</f>
        <v>107.64</v>
      </c>
      <c r="S690" s="12">
        <f>IF(Data_Extraction!D690="",Data_Extraction!$J690*(S$1),Data_Extraction!D690)</f>
        <v>121.68</v>
      </c>
      <c r="T690" s="12">
        <f>IF(Data_Extraction!E690="",Data_Extraction!$J690*(T$1),Data_Extraction!E690)</f>
        <v>111.14999999999999</v>
      </c>
      <c r="U690" s="12">
        <f>IF(Data_Extraction!F690="",Data_Extraction!$J690*(U$1),Data_Extraction!F690)</f>
        <v>114.66</v>
      </c>
      <c r="V690" s="12">
        <f>IF(Data_Extraction!G690="",Data_Extraction!$J690*(V$1),Data_Extraction!G690)</f>
        <v>106</v>
      </c>
      <c r="W690" s="12">
        <f>IF(Data_Extraction!H690="",Data_Extraction!$J690*(W$1),Data_Extraction!H690)</f>
        <v>125.19000000000001</v>
      </c>
      <c r="X690" s="12">
        <f>IF(Data_Extraction!I690="",Data_Extraction!$J690*(X$1),Data_Extraction!I690)</f>
        <v>113.49</v>
      </c>
      <c r="Y690" s="13">
        <f t="shared" si="60"/>
        <v>115.97625000000001</v>
      </c>
      <c r="Z690" s="17" t="str">
        <f t="shared" si="64"/>
        <v>Break</v>
      </c>
      <c r="AA690" s="14" t="str">
        <f>VLOOKUP($N690,'HeartRate-2022-03-21-1647950188'!$C:$G,2,0)</f>
        <v>Break</v>
      </c>
      <c r="AB690" s="14" t="str">
        <f>VLOOKUP($N690,'HeartRate-2022-03-21-1647950188'!$C:$G,3,0)</f>
        <v>Off Campus</v>
      </c>
      <c r="AC690" s="14" t="str">
        <f>VLOOKUP($N690,'HeartRate-2022-03-21-1647950188'!$C:$G,4,0)</f>
        <v>Standing</v>
      </c>
      <c r="AD690" s="14" t="str">
        <f>VLOOKUP($N690,'HeartRate-2022-03-21-1647950188'!$C:$G,5,0)</f>
        <v>Technical Contexts</v>
      </c>
      <c r="AE690">
        <f t="shared" si="65"/>
        <v>0</v>
      </c>
      <c r="AF690" s="18">
        <v>44634</v>
      </c>
      <c r="AG690" s="19">
        <v>0.55590277777777775</v>
      </c>
    </row>
    <row r="691" spans="1:33" x14ac:dyDescent="0.3">
      <c r="A691" s="5">
        <v>44634.555914351855</v>
      </c>
      <c r="B691" t="str">
        <f>IFERROR(AVERAGEIFS('HeartRate-2022-03-21-1647950188'!$B:$B,'HeartRate-2022-03-21-1647950188'!$A:$A,Data_Extraction!B$2,'HeartRate-2022-03-21-1647950188'!$C:$C,Data_Extraction!$A691),"")</f>
        <v/>
      </c>
      <c r="C691" t="str">
        <f>IFERROR(AVERAGEIFS('HeartRate-2022-03-21-1647950188'!$B:$B,'HeartRate-2022-03-21-1647950188'!$A:$A,Data_Extraction!C$2,'HeartRate-2022-03-21-1647950188'!$C:$C,Data_Extraction!$A691),"")</f>
        <v/>
      </c>
      <c r="D691" t="str">
        <f>IFERROR(AVERAGEIFS('HeartRate-2022-03-21-1647950188'!$B:$B,'HeartRate-2022-03-21-1647950188'!$A:$A,Data_Extraction!D$2,'HeartRate-2022-03-21-1647950188'!$C:$C,Data_Extraction!$A691),"")</f>
        <v/>
      </c>
      <c r="E691" t="str">
        <f>IFERROR(AVERAGEIFS('HeartRate-2022-03-21-1647950188'!$B:$B,'HeartRate-2022-03-21-1647950188'!$A:$A,Data_Extraction!E$2,'HeartRate-2022-03-21-1647950188'!$C:$C,Data_Extraction!$A691),"")</f>
        <v/>
      </c>
      <c r="F691" t="str">
        <f>IFERROR(AVERAGEIFS('HeartRate-2022-03-21-1647950188'!$B:$B,'HeartRate-2022-03-21-1647950188'!$A:$A,Data_Extraction!F$2,'HeartRate-2022-03-21-1647950188'!$C:$C,Data_Extraction!$A691),"")</f>
        <v/>
      </c>
      <c r="G691" t="str">
        <f>IFERROR(AVERAGEIFS('HeartRate-2022-03-21-1647950188'!$B:$B,'HeartRate-2022-03-21-1647950188'!$A:$A,Data_Extraction!G$2,'HeartRate-2022-03-21-1647950188'!$C:$C,Data_Extraction!$A691),"")</f>
        <v/>
      </c>
      <c r="H691">
        <f>IFERROR(AVERAGEIFS('HeartRate-2022-03-21-1647950188'!$B:$B,'HeartRate-2022-03-21-1647950188'!$A:$A,Data_Extraction!H$2,'HeartRate-2022-03-21-1647950188'!$C:$C,Data_Extraction!$A691),"")</f>
        <v>89</v>
      </c>
      <c r="I691" t="str">
        <f>IFERROR(AVERAGEIFS('HeartRate-2022-03-21-1647950188'!$B:$B,'HeartRate-2022-03-21-1647950188'!$A:$A,Data_Extraction!I$2,'HeartRate-2022-03-21-1647950188'!$C:$C,Data_Extraction!$A691),"")</f>
        <v/>
      </c>
      <c r="J691" s="8">
        <f t="shared" si="61"/>
        <v>89</v>
      </c>
      <c r="N691" s="11">
        <f>Data_Extraction!A691</f>
        <v>44634.555914351855</v>
      </c>
      <c r="O691" s="15">
        <f t="shared" si="62"/>
        <v>44634</v>
      </c>
      <c r="P691" s="16">
        <f t="shared" si="63"/>
        <v>0.55591435185185178</v>
      </c>
      <c r="Q691" s="12">
        <f>IF(Data_Extraction!B691="",Data_Extraction!$J691*(Q$1),Data_Extraction!B691)</f>
        <v>80.100000000000009</v>
      </c>
      <c r="R691" s="12">
        <f>IF(Data_Extraction!C691="",Data_Extraction!$J691*(R$1),Data_Extraction!C691)</f>
        <v>81.88000000000001</v>
      </c>
      <c r="S691" s="12">
        <f>IF(Data_Extraction!D691="",Data_Extraction!$J691*(S$1),Data_Extraction!D691)</f>
        <v>92.56</v>
      </c>
      <c r="T691" s="12">
        <f>IF(Data_Extraction!E691="",Data_Extraction!$J691*(T$1),Data_Extraction!E691)</f>
        <v>84.55</v>
      </c>
      <c r="U691" s="12">
        <f>IF(Data_Extraction!F691="",Data_Extraction!$J691*(U$1),Data_Extraction!F691)</f>
        <v>87.22</v>
      </c>
      <c r="V691" s="12">
        <f>IF(Data_Extraction!G691="",Data_Extraction!$J691*(V$1),Data_Extraction!G691)</f>
        <v>80.990000000000009</v>
      </c>
      <c r="W691" s="12">
        <f>IF(Data_Extraction!H691="",Data_Extraction!$J691*(W$1),Data_Extraction!H691)</f>
        <v>89</v>
      </c>
      <c r="X691" s="12">
        <f>IF(Data_Extraction!I691="",Data_Extraction!$J691*(X$1),Data_Extraction!I691)</f>
        <v>86.33</v>
      </c>
      <c r="Y691" s="13">
        <f t="shared" si="60"/>
        <v>85.328750000000014</v>
      </c>
      <c r="Z691" s="17" t="str">
        <f t="shared" si="64"/>
        <v>Break</v>
      </c>
      <c r="AA691" s="14" t="str">
        <f>VLOOKUP($N691,'HeartRate-2022-03-21-1647950188'!$C:$G,2,0)</f>
        <v>Break</v>
      </c>
      <c r="AB691" s="14" t="str">
        <f>VLOOKUP($N691,'HeartRate-2022-03-21-1647950188'!$C:$G,3,0)</f>
        <v>Off Campus</v>
      </c>
      <c r="AC691" s="14" t="str">
        <f>VLOOKUP($N691,'HeartRate-2022-03-21-1647950188'!$C:$G,4,0)</f>
        <v>Standing</v>
      </c>
      <c r="AD691" s="14" t="str">
        <f>VLOOKUP($N691,'HeartRate-2022-03-21-1647950188'!$C:$G,5,0)</f>
        <v>Technical Contexts</v>
      </c>
      <c r="AE691">
        <f t="shared" si="65"/>
        <v>0</v>
      </c>
      <c r="AF691" s="18">
        <v>44634</v>
      </c>
      <c r="AG691" s="19">
        <v>0.55591435185185178</v>
      </c>
    </row>
    <row r="692" spans="1:33" x14ac:dyDescent="0.3">
      <c r="A692" s="5">
        <v>44634.556145833332</v>
      </c>
      <c r="B692" t="str">
        <f>IFERROR(AVERAGEIFS('HeartRate-2022-03-21-1647950188'!$B:$B,'HeartRate-2022-03-21-1647950188'!$A:$A,Data_Extraction!B$2,'HeartRate-2022-03-21-1647950188'!$C:$C,Data_Extraction!$A692),"")</f>
        <v/>
      </c>
      <c r="C692" t="str">
        <f>IFERROR(AVERAGEIFS('HeartRate-2022-03-21-1647950188'!$B:$B,'HeartRate-2022-03-21-1647950188'!$A:$A,Data_Extraction!C$2,'HeartRate-2022-03-21-1647950188'!$C:$C,Data_Extraction!$A692),"")</f>
        <v/>
      </c>
      <c r="D692" t="str">
        <f>IFERROR(AVERAGEIFS('HeartRate-2022-03-21-1647950188'!$B:$B,'HeartRate-2022-03-21-1647950188'!$A:$A,Data_Extraction!D$2,'HeartRate-2022-03-21-1647950188'!$C:$C,Data_Extraction!$A692),"")</f>
        <v/>
      </c>
      <c r="E692" t="str">
        <f>IFERROR(AVERAGEIFS('HeartRate-2022-03-21-1647950188'!$B:$B,'HeartRate-2022-03-21-1647950188'!$A:$A,Data_Extraction!E$2,'HeartRate-2022-03-21-1647950188'!$C:$C,Data_Extraction!$A692),"")</f>
        <v/>
      </c>
      <c r="F692" t="str">
        <f>IFERROR(AVERAGEIFS('HeartRate-2022-03-21-1647950188'!$B:$B,'HeartRate-2022-03-21-1647950188'!$A:$A,Data_Extraction!F$2,'HeartRate-2022-03-21-1647950188'!$C:$C,Data_Extraction!$A692),"")</f>
        <v/>
      </c>
      <c r="G692" t="str">
        <f>IFERROR(AVERAGEIFS('HeartRate-2022-03-21-1647950188'!$B:$B,'HeartRate-2022-03-21-1647950188'!$A:$A,Data_Extraction!G$2,'HeartRate-2022-03-21-1647950188'!$C:$C,Data_Extraction!$A692),"")</f>
        <v/>
      </c>
      <c r="H692">
        <f>IFERROR(AVERAGEIFS('HeartRate-2022-03-21-1647950188'!$B:$B,'HeartRate-2022-03-21-1647950188'!$A:$A,Data_Extraction!H$2,'HeartRate-2022-03-21-1647950188'!$C:$C,Data_Extraction!$A692),"")</f>
        <v>97</v>
      </c>
      <c r="I692" t="str">
        <f>IFERROR(AVERAGEIFS('HeartRate-2022-03-21-1647950188'!$B:$B,'HeartRate-2022-03-21-1647950188'!$A:$A,Data_Extraction!I$2,'HeartRate-2022-03-21-1647950188'!$C:$C,Data_Extraction!$A692),"")</f>
        <v/>
      </c>
      <c r="J692" s="8">
        <f t="shared" si="61"/>
        <v>97</v>
      </c>
      <c r="N692" s="11">
        <f>Data_Extraction!A692</f>
        <v>44634.556145833332</v>
      </c>
      <c r="O692" s="15">
        <f t="shared" si="62"/>
        <v>44634</v>
      </c>
      <c r="P692" s="16">
        <f t="shared" si="63"/>
        <v>0.55614583333333334</v>
      </c>
      <c r="Q692" s="12">
        <f>IF(Data_Extraction!B692="",Data_Extraction!$J692*(Q$1),Data_Extraction!B692)</f>
        <v>87.3</v>
      </c>
      <c r="R692" s="12">
        <f>IF(Data_Extraction!C692="",Data_Extraction!$J692*(R$1),Data_Extraction!C692)</f>
        <v>89.240000000000009</v>
      </c>
      <c r="S692" s="12">
        <f>IF(Data_Extraction!D692="",Data_Extraction!$J692*(S$1),Data_Extraction!D692)</f>
        <v>100.88000000000001</v>
      </c>
      <c r="T692" s="12">
        <f>IF(Data_Extraction!E692="",Data_Extraction!$J692*(T$1),Data_Extraction!E692)</f>
        <v>92.149999999999991</v>
      </c>
      <c r="U692" s="12">
        <f>IF(Data_Extraction!F692="",Data_Extraction!$J692*(U$1),Data_Extraction!F692)</f>
        <v>95.06</v>
      </c>
      <c r="V692" s="12">
        <f>IF(Data_Extraction!G692="",Data_Extraction!$J692*(V$1),Data_Extraction!G692)</f>
        <v>88.27</v>
      </c>
      <c r="W692" s="12">
        <f>IF(Data_Extraction!H692="",Data_Extraction!$J692*(W$1),Data_Extraction!H692)</f>
        <v>97</v>
      </c>
      <c r="X692" s="12">
        <f>IF(Data_Extraction!I692="",Data_Extraction!$J692*(X$1),Data_Extraction!I692)</f>
        <v>94.09</v>
      </c>
      <c r="Y692" s="13">
        <f t="shared" si="60"/>
        <v>92.998750000000001</v>
      </c>
      <c r="Z692" s="17" t="str">
        <f t="shared" si="64"/>
        <v>Break</v>
      </c>
      <c r="AA692" s="14" t="str">
        <f>VLOOKUP($N692,'HeartRate-2022-03-21-1647950188'!$C:$G,2,0)</f>
        <v>Break</v>
      </c>
      <c r="AB692" s="14" t="str">
        <f>VLOOKUP($N692,'HeartRate-2022-03-21-1647950188'!$C:$G,3,0)</f>
        <v>Off Campus</v>
      </c>
      <c r="AC692" s="14" t="str">
        <f>VLOOKUP($N692,'HeartRate-2022-03-21-1647950188'!$C:$G,4,0)</f>
        <v>Sitting</v>
      </c>
      <c r="AD692" s="14" t="str">
        <f>VLOOKUP($N692,'HeartRate-2022-03-21-1647950188'!$C:$G,5,0)</f>
        <v>Technical Contexts</v>
      </c>
      <c r="AE692">
        <f t="shared" si="65"/>
        <v>0</v>
      </c>
      <c r="AF692" s="18">
        <v>44634</v>
      </c>
      <c r="AG692" s="19">
        <v>0.55614583333333334</v>
      </c>
    </row>
    <row r="693" spans="1:33" x14ac:dyDescent="0.3">
      <c r="A693" s="5">
        <v>44634.556226851855</v>
      </c>
      <c r="B693">
        <f>IFERROR(AVERAGEIFS('HeartRate-2022-03-21-1647950188'!$B:$B,'HeartRate-2022-03-21-1647950188'!$A:$A,Data_Extraction!B$2,'HeartRate-2022-03-21-1647950188'!$C:$C,Data_Extraction!$A693),"")</f>
        <v>119</v>
      </c>
      <c r="C693" t="str">
        <f>IFERROR(AVERAGEIFS('HeartRate-2022-03-21-1647950188'!$B:$B,'HeartRate-2022-03-21-1647950188'!$A:$A,Data_Extraction!C$2,'HeartRate-2022-03-21-1647950188'!$C:$C,Data_Extraction!$A693),"")</f>
        <v/>
      </c>
      <c r="D693" t="str">
        <f>IFERROR(AVERAGEIFS('HeartRate-2022-03-21-1647950188'!$B:$B,'HeartRate-2022-03-21-1647950188'!$A:$A,Data_Extraction!D$2,'HeartRate-2022-03-21-1647950188'!$C:$C,Data_Extraction!$A693),"")</f>
        <v/>
      </c>
      <c r="E693" t="str">
        <f>IFERROR(AVERAGEIFS('HeartRate-2022-03-21-1647950188'!$B:$B,'HeartRate-2022-03-21-1647950188'!$A:$A,Data_Extraction!E$2,'HeartRate-2022-03-21-1647950188'!$C:$C,Data_Extraction!$A693),"")</f>
        <v/>
      </c>
      <c r="F693" t="str">
        <f>IFERROR(AVERAGEIFS('HeartRate-2022-03-21-1647950188'!$B:$B,'HeartRate-2022-03-21-1647950188'!$A:$A,Data_Extraction!F$2,'HeartRate-2022-03-21-1647950188'!$C:$C,Data_Extraction!$A693),"")</f>
        <v/>
      </c>
      <c r="G693" t="str">
        <f>IFERROR(AVERAGEIFS('HeartRate-2022-03-21-1647950188'!$B:$B,'HeartRate-2022-03-21-1647950188'!$A:$A,Data_Extraction!G$2,'HeartRate-2022-03-21-1647950188'!$C:$C,Data_Extraction!$A693),"")</f>
        <v/>
      </c>
      <c r="H693" t="str">
        <f>IFERROR(AVERAGEIFS('HeartRate-2022-03-21-1647950188'!$B:$B,'HeartRate-2022-03-21-1647950188'!$A:$A,Data_Extraction!H$2,'HeartRate-2022-03-21-1647950188'!$C:$C,Data_Extraction!$A693),"")</f>
        <v/>
      </c>
      <c r="I693" t="str">
        <f>IFERROR(AVERAGEIFS('HeartRate-2022-03-21-1647950188'!$B:$B,'HeartRate-2022-03-21-1647950188'!$A:$A,Data_Extraction!I$2,'HeartRate-2022-03-21-1647950188'!$C:$C,Data_Extraction!$A693),"")</f>
        <v/>
      </c>
      <c r="J693" s="8">
        <f t="shared" si="61"/>
        <v>119</v>
      </c>
      <c r="N693" s="11">
        <f>Data_Extraction!A693</f>
        <v>44634.556226851855</v>
      </c>
      <c r="O693" s="15">
        <f t="shared" si="62"/>
        <v>44634</v>
      </c>
      <c r="P693" s="16">
        <f t="shared" si="63"/>
        <v>0.55622685185185183</v>
      </c>
      <c r="Q693" s="12">
        <f>IF(Data_Extraction!B693="",Data_Extraction!$J693*(Q$1),Data_Extraction!B693)</f>
        <v>119</v>
      </c>
      <c r="R693" s="12">
        <f>IF(Data_Extraction!C693="",Data_Extraction!$J693*(R$1),Data_Extraction!C693)</f>
        <v>109.48</v>
      </c>
      <c r="S693" s="12">
        <f>IF(Data_Extraction!D693="",Data_Extraction!$J693*(S$1),Data_Extraction!D693)</f>
        <v>123.76</v>
      </c>
      <c r="T693" s="12">
        <f>IF(Data_Extraction!E693="",Data_Extraction!$J693*(T$1),Data_Extraction!E693)</f>
        <v>113.05</v>
      </c>
      <c r="U693" s="12">
        <f>IF(Data_Extraction!F693="",Data_Extraction!$J693*(U$1),Data_Extraction!F693)</f>
        <v>116.62</v>
      </c>
      <c r="V693" s="12">
        <f>IF(Data_Extraction!G693="",Data_Extraction!$J693*(V$1),Data_Extraction!G693)</f>
        <v>108.29</v>
      </c>
      <c r="W693" s="12">
        <f>IF(Data_Extraction!H693="",Data_Extraction!$J693*(W$1),Data_Extraction!H693)</f>
        <v>127.33000000000001</v>
      </c>
      <c r="X693" s="12">
        <f>IF(Data_Extraction!I693="",Data_Extraction!$J693*(X$1),Data_Extraction!I693)</f>
        <v>115.42999999999999</v>
      </c>
      <c r="Y693" s="13">
        <f t="shared" si="60"/>
        <v>116.62</v>
      </c>
      <c r="Z693" s="17" t="str">
        <f t="shared" si="64"/>
        <v>Break</v>
      </c>
      <c r="AA693" s="14" t="str">
        <f>VLOOKUP($N693,'HeartRate-2022-03-21-1647950188'!$C:$G,2,0)</f>
        <v>Break</v>
      </c>
      <c r="AB693" s="14" t="str">
        <f>VLOOKUP($N693,'HeartRate-2022-03-21-1647950188'!$C:$G,3,0)</f>
        <v>Off Campus</v>
      </c>
      <c r="AC693" s="14" t="str">
        <f>VLOOKUP($N693,'HeartRate-2022-03-21-1647950188'!$C:$G,4,0)</f>
        <v>Sitting</v>
      </c>
      <c r="AD693" s="14" t="str">
        <f>VLOOKUP($N693,'HeartRate-2022-03-21-1647950188'!$C:$G,5,0)</f>
        <v>Technical Contexts</v>
      </c>
      <c r="AE693">
        <f t="shared" si="65"/>
        <v>0</v>
      </c>
      <c r="AF693" s="18">
        <v>44634</v>
      </c>
      <c r="AG693" s="19">
        <v>0.55622685185185183</v>
      </c>
    </row>
    <row r="694" spans="1:33" x14ac:dyDescent="0.3">
      <c r="A694" s="5">
        <v>44634.556238425925</v>
      </c>
      <c r="B694" t="str">
        <f>IFERROR(AVERAGEIFS('HeartRate-2022-03-21-1647950188'!$B:$B,'HeartRate-2022-03-21-1647950188'!$A:$A,Data_Extraction!B$2,'HeartRate-2022-03-21-1647950188'!$C:$C,Data_Extraction!$A694),"")</f>
        <v/>
      </c>
      <c r="C694" t="str">
        <f>IFERROR(AVERAGEIFS('HeartRate-2022-03-21-1647950188'!$B:$B,'HeartRate-2022-03-21-1647950188'!$A:$A,Data_Extraction!C$2,'HeartRate-2022-03-21-1647950188'!$C:$C,Data_Extraction!$A694),"")</f>
        <v/>
      </c>
      <c r="D694" t="str">
        <f>IFERROR(AVERAGEIFS('HeartRate-2022-03-21-1647950188'!$B:$B,'HeartRate-2022-03-21-1647950188'!$A:$A,Data_Extraction!D$2,'HeartRate-2022-03-21-1647950188'!$C:$C,Data_Extraction!$A694),"")</f>
        <v/>
      </c>
      <c r="E694" t="str">
        <f>IFERROR(AVERAGEIFS('HeartRate-2022-03-21-1647950188'!$B:$B,'HeartRate-2022-03-21-1647950188'!$A:$A,Data_Extraction!E$2,'HeartRate-2022-03-21-1647950188'!$C:$C,Data_Extraction!$A694),"")</f>
        <v/>
      </c>
      <c r="F694" t="str">
        <f>IFERROR(AVERAGEIFS('HeartRate-2022-03-21-1647950188'!$B:$B,'HeartRate-2022-03-21-1647950188'!$A:$A,Data_Extraction!F$2,'HeartRate-2022-03-21-1647950188'!$C:$C,Data_Extraction!$A694),"")</f>
        <v/>
      </c>
      <c r="G694" t="str">
        <f>IFERROR(AVERAGEIFS('HeartRate-2022-03-21-1647950188'!$B:$B,'HeartRate-2022-03-21-1647950188'!$A:$A,Data_Extraction!G$2,'HeartRate-2022-03-21-1647950188'!$C:$C,Data_Extraction!$A694),"")</f>
        <v/>
      </c>
      <c r="H694" t="str">
        <f>IFERROR(AVERAGEIFS('HeartRate-2022-03-21-1647950188'!$B:$B,'HeartRate-2022-03-21-1647950188'!$A:$A,Data_Extraction!H$2,'HeartRate-2022-03-21-1647950188'!$C:$C,Data_Extraction!$A694),"")</f>
        <v/>
      </c>
      <c r="I694">
        <f>IFERROR(AVERAGEIFS('HeartRate-2022-03-21-1647950188'!$B:$B,'HeartRate-2022-03-21-1647950188'!$A:$A,Data_Extraction!I$2,'HeartRate-2022-03-21-1647950188'!$C:$C,Data_Extraction!$A694),"")</f>
        <v>88</v>
      </c>
      <c r="J694" s="8">
        <f t="shared" si="61"/>
        <v>88</v>
      </c>
      <c r="N694" s="11">
        <f>Data_Extraction!A694</f>
        <v>44634.556238425925</v>
      </c>
      <c r="O694" s="15">
        <f t="shared" si="62"/>
        <v>44634</v>
      </c>
      <c r="P694" s="16">
        <f t="shared" si="63"/>
        <v>0.55623842592592598</v>
      </c>
      <c r="Q694" s="12">
        <f>IF(Data_Extraction!B694="",Data_Extraction!$J694*(Q$1),Data_Extraction!B694)</f>
        <v>79.2</v>
      </c>
      <c r="R694" s="12">
        <f>IF(Data_Extraction!C694="",Data_Extraction!$J694*(R$1),Data_Extraction!C694)</f>
        <v>80.960000000000008</v>
      </c>
      <c r="S694" s="12">
        <f>IF(Data_Extraction!D694="",Data_Extraction!$J694*(S$1),Data_Extraction!D694)</f>
        <v>91.52000000000001</v>
      </c>
      <c r="T694" s="12">
        <f>IF(Data_Extraction!E694="",Data_Extraction!$J694*(T$1),Data_Extraction!E694)</f>
        <v>83.6</v>
      </c>
      <c r="U694" s="12">
        <f>IF(Data_Extraction!F694="",Data_Extraction!$J694*(U$1),Data_Extraction!F694)</f>
        <v>86.24</v>
      </c>
      <c r="V694" s="12">
        <f>IF(Data_Extraction!G694="",Data_Extraction!$J694*(V$1),Data_Extraction!G694)</f>
        <v>80.08</v>
      </c>
      <c r="W694" s="12">
        <f>IF(Data_Extraction!H694="",Data_Extraction!$J694*(W$1),Data_Extraction!H694)</f>
        <v>94.160000000000011</v>
      </c>
      <c r="X694" s="12">
        <f>IF(Data_Extraction!I694="",Data_Extraction!$J694*(X$1),Data_Extraction!I694)</f>
        <v>88</v>
      </c>
      <c r="Y694" s="13">
        <f t="shared" si="60"/>
        <v>85.47</v>
      </c>
      <c r="Z694" s="17" t="str">
        <f t="shared" si="64"/>
        <v>Break</v>
      </c>
      <c r="AA694" s="14" t="str">
        <f>VLOOKUP($N694,'HeartRate-2022-03-21-1647950188'!$C:$G,2,0)</f>
        <v>Break</v>
      </c>
      <c r="AB694" s="14" t="str">
        <f>VLOOKUP($N694,'HeartRate-2022-03-21-1647950188'!$C:$G,3,0)</f>
        <v>Off Campus</v>
      </c>
      <c r="AC694" s="14" t="str">
        <f>VLOOKUP($N694,'HeartRate-2022-03-21-1647950188'!$C:$G,4,0)</f>
        <v>Sitting</v>
      </c>
      <c r="AD694" s="14" t="str">
        <f>VLOOKUP($N694,'HeartRate-2022-03-21-1647950188'!$C:$G,5,0)</f>
        <v>Technical Contexts</v>
      </c>
      <c r="AE694">
        <f t="shared" si="65"/>
        <v>0</v>
      </c>
      <c r="AF694" s="18">
        <v>44634</v>
      </c>
      <c r="AG694" s="19">
        <v>0.55623842592592598</v>
      </c>
    </row>
    <row r="695" spans="1:33" x14ac:dyDescent="0.3">
      <c r="A695" s="5">
        <v>44634.556250000001</v>
      </c>
      <c r="B695" t="str">
        <f>IFERROR(AVERAGEIFS('HeartRate-2022-03-21-1647950188'!$B:$B,'HeartRate-2022-03-21-1647950188'!$A:$A,Data_Extraction!B$2,'HeartRate-2022-03-21-1647950188'!$C:$C,Data_Extraction!$A695),"")</f>
        <v/>
      </c>
      <c r="C695">
        <f>IFERROR(AVERAGEIFS('HeartRate-2022-03-21-1647950188'!$B:$B,'HeartRate-2022-03-21-1647950188'!$A:$A,Data_Extraction!C$2,'HeartRate-2022-03-21-1647950188'!$C:$C,Data_Extraction!$A695),"")</f>
        <v>83</v>
      </c>
      <c r="D695" t="str">
        <f>IFERROR(AVERAGEIFS('HeartRate-2022-03-21-1647950188'!$B:$B,'HeartRate-2022-03-21-1647950188'!$A:$A,Data_Extraction!D$2,'HeartRate-2022-03-21-1647950188'!$C:$C,Data_Extraction!$A695),"")</f>
        <v/>
      </c>
      <c r="E695" t="str">
        <f>IFERROR(AVERAGEIFS('HeartRate-2022-03-21-1647950188'!$B:$B,'HeartRate-2022-03-21-1647950188'!$A:$A,Data_Extraction!E$2,'HeartRate-2022-03-21-1647950188'!$C:$C,Data_Extraction!$A695),"")</f>
        <v/>
      </c>
      <c r="F695" t="str">
        <f>IFERROR(AVERAGEIFS('HeartRate-2022-03-21-1647950188'!$B:$B,'HeartRate-2022-03-21-1647950188'!$A:$A,Data_Extraction!F$2,'HeartRate-2022-03-21-1647950188'!$C:$C,Data_Extraction!$A695),"")</f>
        <v/>
      </c>
      <c r="G695">
        <f>IFERROR(AVERAGEIFS('HeartRate-2022-03-21-1647950188'!$B:$B,'HeartRate-2022-03-21-1647950188'!$A:$A,Data_Extraction!G$2,'HeartRate-2022-03-21-1647950188'!$C:$C,Data_Extraction!$A695),"")</f>
        <v>109</v>
      </c>
      <c r="H695">
        <f>IFERROR(AVERAGEIFS('HeartRate-2022-03-21-1647950188'!$B:$B,'HeartRate-2022-03-21-1647950188'!$A:$A,Data_Extraction!H$2,'HeartRate-2022-03-21-1647950188'!$C:$C,Data_Extraction!$A695),"")</f>
        <v>99</v>
      </c>
      <c r="I695" t="str">
        <f>IFERROR(AVERAGEIFS('HeartRate-2022-03-21-1647950188'!$B:$B,'HeartRate-2022-03-21-1647950188'!$A:$A,Data_Extraction!I$2,'HeartRate-2022-03-21-1647950188'!$C:$C,Data_Extraction!$A695),"")</f>
        <v/>
      </c>
      <c r="J695" s="8">
        <f t="shared" si="61"/>
        <v>97</v>
      </c>
      <c r="N695" s="11">
        <f>Data_Extraction!A695</f>
        <v>44634.556250000001</v>
      </c>
      <c r="O695" s="15">
        <f t="shared" si="62"/>
        <v>44634</v>
      </c>
      <c r="P695" s="16">
        <f t="shared" si="63"/>
        <v>0.55625000000000002</v>
      </c>
      <c r="Q695" s="12">
        <f>IF(Data_Extraction!B695="",Data_Extraction!$J695*(Q$1),Data_Extraction!B695)</f>
        <v>87.3</v>
      </c>
      <c r="R695" s="12">
        <f>IF(Data_Extraction!C695="",Data_Extraction!$J695*(R$1),Data_Extraction!C695)</f>
        <v>83</v>
      </c>
      <c r="S695" s="12">
        <f>IF(Data_Extraction!D695="",Data_Extraction!$J695*(S$1),Data_Extraction!D695)</f>
        <v>100.88000000000001</v>
      </c>
      <c r="T695" s="12">
        <f>IF(Data_Extraction!E695="",Data_Extraction!$J695*(T$1),Data_Extraction!E695)</f>
        <v>92.149999999999991</v>
      </c>
      <c r="U695" s="12">
        <f>IF(Data_Extraction!F695="",Data_Extraction!$J695*(U$1),Data_Extraction!F695)</f>
        <v>95.06</v>
      </c>
      <c r="V695" s="12">
        <f>IF(Data_Extraction!G695="",Data_Extraction!$J695*(V$1),Data_Extraction!G695)</f>
        <v>109</v>
      </c>
      <c r="W695" s="12">
        <f>IF(Data_Extraction!H695="",Data_Extraction!$J695*(W$1),Data_Extraction!H695)</f>
        <v>99</v>
      </c>
      <c r="X695" s="12">
        <f>IF(Data_Extraction!I695="",Data_Extraction!$J695*(X$1),Data_Extraction!I695)</f>
        <v>94.09</v>
      </c>
      <c r="Y695" s="13">
        <f t="shared" si="60"/>
        <v>95.06</v>
      </c>
      <c r="Z695" s="17" t="str">
        <f t="shared" si="64"/>
        <v>Break</v>
      </c>
      <c r="AA695" s="14" t="str">
        <f>VLOOKUP($N695,'HeartRate-2022-03-21-1647950188'!$C:$G,2,0)</f>
        <v>Break</v>
      </c>
      <c r="AB695" s="14" t="str">
        <f>VLOOKUP($N695,'HeartRate-2022-03-21-1647950188'!$C:$G,3,0)</f>
        <v>Off Campus</v>
      </c>
      <c r="AC695" s="14" t="str">
        <f>VLOOKUP($N695,'HeartRate-2022-03-21-1647950188'!$C:$G,4,0)</f>
        <v>Sitting</v>
      </c>
      <c r="AD695" s="14" t="str">
        <f>VLOOKUP($N695,'HeartRate-2022-03-21-1647950188'!$C:$G,5,0)</f>
        <v>Technical Contexts</v>
      </c>
      <c r="AE695">
        <f t="shared" si="65"/>
        <v>0</v>
      </c>
      <c r="AF695" s="18">
        <v>44634</v>
      </c>
      <c r="AG695" s="19">
        <v>0.55625000000000002</v>
      </c>
    </row>
    <row r="696" spans="1:33" x14ac:dyDescent="0.3">
      <c r="A696" s="5">
        <v>44634.55636574074</v>
      </c>
      <c r="B696">
        <f>IFERROR(AVERAGEIFS('HeartRate-2022-03-21-1647950188'!$B:$B,'HeartRate-2022-03-21-1647950188'!$A:$A,Data_Extraction!B$2,'HeartRate-2022-03-21-1647950188'!$C:$C,Data_Extraction!$A696),"")</f>
        <v>119</v>
      </c>
      <c r="C696" t="str">
        <f>IFERROR(AVERAGEIFS('HeartRate-2022-03-21-1647950188'!$B:$B,'HeartRate-2022-03-21-1647950188'!$A:$A,Data_Extraction!C$2,'HeartRate-2022-03-21-1647950188'!$C:$C,Data_Extraction!$A696),"")</f>
        <v/>
      </c>
      <c r="D696" t="str">
        <f>IFERROR(AVERAGEIFS('HeartRate-2022-03-21-1647950188'!$B:$B,'HeartRate-2022-03-21-1647950188'!$A:$A,Data_Extraction!D$2,'HeartRate-2022-03-21-1647950188'!$C:$C,Data_Extraction!$A696),"")</f>
        <v/>
      </c>
      <c r="E696" t="str">
        <f>IFERROR(AVERAGEIFS('HeartRate-2022-03-21-1647950188'!$B:$B,'HeartRate-2022-03-21-1647950188'!$A:$A,Data_Extraction!E$2,'HeartRate-2022-03-21-1647950188'!$C:$C,Data_Extraction!$A696),"")</f>
        <v/>
      </c>
      <c r="F696" t="str">
        <f>IFERROR(AVERAGEIFS('HeartRate-2022-03-21-1647950188'!$B:$B,'HeartRate-2022-03-21-1647950188'!$A:$A,Data_Extraction!F$2,'HeartRate-2022-03-21-1647950188'!$C:$C,Data_Extraction!$A696),"")</f>
        <v/>
      </c>
      <c r="G696" t="str">
        <f>IFERROR(AVERAGEIFS('HeartRate-2022-03-21-1647950188'!$B:$B,'HeartRate-2022-03-21-1647950188'!$A:$A,Data_Extraction!G$2,'HeartRate-2022-03-21-1647950188'!$C:$C,Data_Extraction!$A696),"")</f>
        <v/>
      </c>
      <c r="H696" t="str">
        <f>IFERROR(AVERAGEIFS('HeartRate-2022-03-21-1647950188'!$B:$B,'HeartRate-2022-03-21-1647950188'!$A:$A,Data_Extraction!H$2,'HeartRate-2022-03-21-1647950188'!$C:$C,Data_Extraction!$A696),"")</f>
        <v/>
      </c>
      <c r="I696" t="str">
        <f>IFERROR(AVERAGEIFS('HeartRate-2022-03-21-1647950188'!$B:$B,'HeartRate-2022-03-21-1647950188'!$A:$A,Data_Extraction!I$2,'HeartRate-2022-03-21-1647950188'!$C:$C,Data_Extraction!$A696),"")</f>
        <v/>
      </c>
      <c r="J696" s="8">
        <f t="shared" si="61"/>
        <v>119</v>
      </c>
      <c r="N696" s="11">
        <f>Data_Extraction!A696</f>
        <v>44634.55636574074</v>
      </c>
      <c r="O696" s="15">
        <f t="shared" si="62"/>
        <v>44634</v>
      </c>
      <c r="P696" s="16">
        <f t="shared" si="63"/>
        <v>0.55636574074074074</v>
      </c>
      <c r="Q696" s="12">
        <f>IF(Data_Extraction!B696="",Data_Extraction!$J696*(Q$1),Data_Extraction!B696)</f>
        <v>119</v>
      </c>
      <c r="R696" s="12">
        <f>IF(Data_Extraction!C696="",Data_Extraction!$J696*(R$1),Data_Extraction!C696)</f>
        <v>109.48</v>
      </c>
      <c r="S696" s="12">
        <f>IF(Data_Extraction!D696="",Data_Extraction!$J696*(S$1),Data_Extraction!D696)</f>
        <v>123.76</v>
      </c>
      <c r="T696" s="12">
        <f>IF(Data_Extraction!E696="",Data_Extraction!$J696*(T$1),Data_Extraction!E696)</f>
        <v>113.05</v>
      </c>
      <c r="U696" s="12">
        <f>IF(Data_Extraction!F696="",Data_Extraction!$J696*(U$1),Data_Extraction!F696)</f>
        <v>116.62</v>
      </c>
      <c r="V696" s="12">
        <f>IF(Data_Extraction!G696="",Data_Extraction!$J696*(V$1),Data_Extraction!G696)</f>
        <v>108.29</v>
      </c>
      <c r="W696" s="12">
        <f>IF(Data_Extraction!H696="",Data_Extraction!$J696*(W$1),Data_Extraction!H696)</f>
        <v>127.33000000000001</v>
      </c>
      <c r="X696" s="12">
        <f>IF(Data_Extraction!I696="",Data_Extraction!$J696*(X$1),Data_Extraction!I696)</f>
        <v>115.42999999999999</v>
      </c>
      <c r="Y696" s="13">
        <f t="shared" si="60"/>
        <v>116.62</v>
      </c>
      <c r="Z696" s="17" t="str">
        <f t="shared" si="64"/>
        <v>Break</v>
      </c>
      <c r="AA696" s="14" t="str">
        <f>VLOOKUP($N696,'HeartRate-2022-03-21-1647950188'!$C:$G,2,0)</f>
        <v>Break</v>
      </c>
      <c r="AB696" s="14" t="str">
        <f>VLOOKUP($N696,'HeartRate-2022-03-21-1647950188'!$C:$G,3,0)</f>
        <v>Off Campus</v>
      </c>
      <c r="AC696" s="14" t="str">
        <f>VLOOKUP($N696,'HeartRate-2022-03-21-1647950188'!$C:$G,4,0)</f>
        <v>Sitting</v>
      </c>
      <c r="AD696" s="14" t="str">
        <f>VLOOKUP($N696,'HeartRate-2022-03-21-1647950188'!$C:$G,5,0)</f>
        <v>Technical Contexts</v>
      </c>
      <c r="AE696">
        <f t="shared" si="65"/>
        <v>0</v>
      </c>
      <c r="AF696" s="18">
        <v>44634</v>
      </c>
      <c r="AG696" s="19">
        <v>0.55636574074074074</v>
      </c>
    </row>
    <row r="697" spans="1:33" x14ac:dyDescent="0.3">
      <c r="A697" s="5">
        <v>44634.556550925925</v>
      </c>
      <c r="B697">
        <f>IFERROR(AVERAGEIFS('HeartRate-2022-03-21-1647950188'!$B:$B,'HeartRate-2022-03-21-1647950188'!$A:$A,Data_Extraction!B$2,'HeartRate-2022-03-21-1647950188'!$C:$C,Data_Extraction!$A697),"")</f>
        <v>120</v>
      </c>
      <c r="C697" t="str">
        <f>IFERROR(AVERAGEIFS('HeartRate-2022-03-21-1647950188'!$B:$B,'HeartRate-2022-03-21-1647950188'!$A:$A,Data_Extraction!C$2,'HeartRate-2022-03-21-1647950188'!$C:$C,Data_Extraction!$A697),"")</f>
        <v/>
      </c>
      <c r="D697" t="str">
        <f>IFERROR(AVERAGEIFS('HeartRate-2022-03-21-1647950188'!$B:$B,'HeartRate-2022-03-21-1647950188'!$A:$A,Data_Extraction!D$2,'HeartRate-2022-03-21-1647950188'!$C:$C,Data_Extraction!$A697),"")</f>
        <v/>
      </c>
      <c r="E697" t="str">
        <f>IFERROR(AVERAGEIFS('HeartRate-2022-03-21-1647950188'!$B:$B,'HeartRate-2022-03-21-1647950188'!$A:$A,Data_Extraction!E$2,'HeartRate-2022-03-21-1647950188'!$C:$C,Data_Extraction!$A697),"")</f>
        <v/>
      </c>
      <c r="F697" t="str">
        <f>IFERROR(AVERAGEIFS('HeartRate-2022-03-21-1647950188'!$B:$B,'HeartRate-2022-03-21-1647950188'!$A:$A,Data_Extraction!F$2,'HeartRate-2022-03-21-1647950188'!$C:$C,Data_Extraction!$A697),"")</f>
        <v/>
      </c>
      <c r="G697" t="str">
        <f>IFERROR(AVERAGEIFS('HeartRate-2022-03-21-1647950188'!$B:$B,'HeartRate-2022-03-21-1647950188'!$A:$A,Data_Extraction!G$2,'HeartRate-2022-03-21-1647950188'!$C:$C,Data_Extraction!$A697),"")</f>
        <v/>
      </c>
      <c r="H697" t="str">
        <f>IFERROR(AVERAGEIFS('HeartRate-2022-03-21-1647950188'!$B:$B,'HeartRate-2022-03-21-1647950188'!$A:$A,Data_Extraction!H$2,'HeartRate-2022-03-21-1647950188'!$C:$C,Data_Extraction!$A697),"")</f>
        <v/>
      </c>
      <c r="I697" t="str">
        <f>IFERROR(AVERAGEIFS('HeartRate-2022-03-21-1647950188'!$B:$B,'HeartRate-2022-03-21-1647950188'!$A:$A,Data_Extraction!I$2,'HeartRate-2022-03-21-1647950188'!$C:$C,Data_Extraction!$A697),"")</f>
        <v/>
      </c>
      <c r="J697" s="8">
        <f t="shared" si="61"/>
        <v>120</v>
      </c>
      <c r="N697" s="11">
        <f>Data_Extraction!A697</f>
        <v>44634.556550925925</v>
      </c>
      <c r="O697" s="15">
        <f t="shared" si="62"/>
        <v>44634</v>
      </c>
      <c r="P697" s="16">
        <f t="shared" si="63"/>
        <v>0.55655092592592592</v>
      </c>
      <c r="Q697" s="12">
        <f>IF(Data_Extraction!B697="",Data_Extraction!$J697*(Q$1),Data_Extraction!B697)</f>
        <v>120</v>
      </c>
      <c r="R697" s="12">
        <f>IF(Data_Extraction!C697="",Data_Extraction!$J697*(R$1),Data_Extraction!C697)</f>
        <v>110.4</v>
      </c>
      <c r="S697" s="12">
        <f>IF(Data_Extraction!D697="",Data_Extraction!$J697*(S$1),Data_Extraction!D697)</f>
        <v>124.80000000000001</v>
      </c>
      <c r="T697" s="12">
        <f>IF(Data_Extraction!E697="",Data_Extraction!$J697*(T$1),Data_Extraction!E697)</f>
        <v>114</v>
      </c>
      <c r="U697" s="12">
        <f>IF(Data_Extraction!F697="",Data_Extraction!$J697*(U$1),Data_Extraction!F697)</f>
        <v>117.6</v>
      </c>
      <c r="V697" s="12">
        <f>IF(Data_Extraction!G697="",Data_Extraction!$J697*(V$1),Data_Extraction!G697)</f>
        <v>109.2</v>
      </c>
      <c r="W697" s="12">
        <f>IF(Data_Extraction!H697="",Data_Extraction!$J697*(W$1),Data_Extraction!H697)</f>
        <v>128.4</v>
      </c>
      <c r="X697" s="12">
        <f>IF(Data_Extraction!I697="",Data_Extraction!$J697*(X$1),Data_Extraction!I697)</f>
        <v>116.39999999999999</v>
      </c>
      <c r="Y697" s="13">
        <f t="shared" si="60"/>
        <v>117.60000000000001</v>
      </c>
      <c r="Z697" s="17" t="str">
        <f t="shared" si="64"/>
        <v>Break</v>
      </c>
      <c r="AA697" s="14" t="str">
        <f>VLOOKUP($N697,'HeartRate-2022-03-21-1647950188'!$C:$G,2,0)</f>
        <v>Break</v>
      </c>
      <c r="AB697" s="14" t="str">
        <f>VLOOKUP($N697,'HeartRate-2022-03-21-1647950188'!$C:$G,3,0)</f>
        <v>Off Campus</v>
      </c>
      <c r="AC697" s="14" t="str">
        <f>VLOOKUP($N697,'HeartRate-2022-03-21-1647950188'!$C:$G,4,0)</f>
        <v>Sitting</v>
      </c>
      <c r="AD697" s="14" t="str">
        <f>VLOOKUP($N697,'HeartRate-2022-03-21-1647950188'!$C:$G,5,0)</f>
        <v>Technical Contexts</v>
      </c>
      <c r="AE697">
        <f t="shared" si="65"/>
        <v>0</v>
      </c>
      <c r="AF697" s="18">
        <v>44634</v>
      </c>
      <c r="AG697" s="19">
        <v>0.55655092592592592</v>
      </c>
    </row>
    <row r="698" spans="1:33" x14ac:dyDescent="0.3">
      <c r="A698" s="5">
        <v>44634.556932870371</v>
      </c>
      <c r="B698">
        <f>IFERROR(AVERAGEIFS('HeartRate-2022-03-21-1647950188'!$B:$B,'HeartRate-2022-03-21-1647950188'!$A:$A,Data_Extraction!B$2,'HeartRate-2022-03-21-1647950188'!$C:$C,Data_Extraction!$A698),"")</f>
        <v>118</v>
      </c>
      <c r="C698" t="str">
        <f>IFERROR(AVERAGEIFS('HeartRate-2022-03-21-1647950188'!$B:$B,'HeartRate-2022-03-21-1647950188'!$A:$A,Data_Extraction!C$2,'HeartRate-2022-03-21-1647950188'!$C:$C,Data_Extraction!$A698),"")</f>
        <v/>
      </c>
      <c r="D698" t="str">
        <f>IFERROR(AVERAGEIFS('HeartRate-2022-03-21-1647950188'!$B:$B,'HeartRate-2022-03-21-1647950188'!$A:$A,Data_Extraction!D$2,'HeartRate-2022-03-21-1647950188'!$C:$C,Data_Extraction!$A698),"")</f>
        <v/>
      </c>
      <c r="E698" t="str">
        <f>IFERROR(AVERAGEIFS('HeartRate-2022-03-21-1647950188'!$B:$B,'HeartRate-2022-03-21-1647950188'!$A:$A,Data_Extraction!E$2,'HeartRate-2022-03-21-1647950188'!$C:$C,Data_Extraction!$A698),"")</f>
        <v/>
      </c>
      <c r="F698" t="str">
        <f>IFERROR(AVERAGEIFS('HeartRate-2022-03-21-1647950188'!$B:$B,'HeartRate-2022-03-21-1647950188'!$A:$A,Data_Extraction!F$2,'HeartRate-2022-03-21-1647950188'!$C:$C,Data_Extraction!$A698),"")</f>
        <v/>
      </c>
      <c r="G698" t="str">
        <f>IFERROR(AVERAGEIFS('HeartRate-2022-03-21-1647950188'!$B:$B,'HeartRate-2022-03-21-1647950188'!$A:$A,Data_Extraction!G$2,'HeartRate-2022-03-21-1647950188'!$C:$C,Data_Extraction!$A698),"")</f>
        <v/>
      </c>
      <c r="H698" t="str">
        <f>IFERROR(AVERAGEIFS('HeartRate-2022-03-21-1647950188'!$B:$B,'HeartRate-2022-03-21-1647950188'!$A:$A,Data_Extraction!H$2,'HeartRate-2022-03-21-1647950188'!$C:$C,Data_Extraction!$A698),"")</f>
        <v/>
      </c>
      <c r="I698">
        <f>IFERROR(AVERAGEIFS('HeartRate-2022-03-21-1647950188'!$B:$B,'HeartRate-2022-03-21-1647950188'!$A:$A,Data_Extraction!I$2,'HeartRate-2022-03-21-1647950188'!$C:$C,Data_Extraction!$A698),"")</f>
        <v>98</v>
      </c>
      <c r="J698" s="8">
        <f t="shared" si="61"/>
        <v>108</v>
      </c>
      <c r="N698" s="11">
        <f>Data_Extraction!A698</f>
        <v>44634.556932870371</v>
      </c>
      <c r="O698" s="15">
        <f t="shared" si="62"/>
        <v>44634</v>
      </c>
      <c r="P698" s="16">
        <f t="shared" si="63"/>
        <v>0.55693287037037031</v>
      </c>
      <c r="Q698" s="12">
        <f>IF(Data_Extraction!B698="",Data_Extraction!$J698*(Q$1),Data_Extraction!B698)</f>
        <v>118</v>
      </c>
      <c r="R698" s="12">
        <f>IF(Data_Extraction!C698="",Data_Extraction!$J698*(R$1),Data_Extraction!C698)</f>
        <v>99.36</v>
      </c>
      <c r="S698" s="12">
        <f>IF(Data_Extraction!D698="",Data_Extraction!$J698*(S$1),Data_Extraction!D698)</f>
        <v>112.32000000000001</v>
      </c>
      <c r="T698" s="12">
        <f>IF(Data_Extraction!E698="",Data_Extraction!$J698*(T$1),Data_Extraction!E698)</f>
        <v>102.6</v>
      </c>
      <c r="U698" s="12">
        <f>IF(Data_Extraction!F698="",Data_Extraction!$J698*(U$1),Data_Extraction!F698)</f>
        <v>105.84</v>
      </c>
      <c r="V698" s="12">
        <f>IF(Data_Extraction!G698="",Data_Extraction!$J698*(V$1),Data_Extraction!G698)</f>
        <v>98.28</v>
      </c>
      <c r="W698" s="12">
        <f>IF(Data_Extraction!H698="",Data_Extraction!$J698*(W$1),Data_Extraction!H698)</f>
        <v>115.56</v>
      </c>
      <c r="X698" s="12">
        <f>IF(Data_Extraction!I698="",Data_Extraction!$J698*(X$1),Data_Extraction!I698)</f>
        <v>98</v>
      </c>
      <c r="Y698" s="13">
        <f t="shared" si="60"/>
        <v>106.245</v>
      </c>
      <c r="Z698" s="17" t="str">
        <f t="shared" si="64"/>
        <v>Break</v>
      </c>
      <c r="AA698" s="14" t="str">
        <f>VLOOKUP($N698,'HeartRate-2022-03-21-1647950188'!$C:$G,2,0)</f>
        <v>Break</v>
      </c>
      <c r="AB698" s="14" t="str">
        <f>VLOOKUP($N698,'HeartRate-2022-03-21-1647950188'!$C:$G,3,0)</f>
        <v>Off Campus</v>
      </c>
      <c r="AC698" s="14" t="str">
        <f>VLOOKUP($N698,'HeartRate-2022-03-21-1647950188'!$C:$G,4,0)</f>
        <v>Sitting</v>
      </c>
      <c r="AD698" s="14" t="str">
        <f>VLOOKUP($N698,'HeartRate-2022-03-21-1647950188'!$C:$G,5,0)</f>
        <v>Technical Contexts</v>
      </c>
      <c r="AE698">
        <f t="shared" si="65"/>
        <v>0</v>
      </c>
      <c r="AF698" s="18">
        <v>44634</v>
      </c>
      <c r="AG698" s="19">
        <v>0.55693287037037031</v>
      </c>
    </row>
    <row r="699" spans="1:33" x14ac:dyDescent="0.3">
      <c r="A699" s="5">
        <v>44634.557037037041</v>
      </c>
      <c r="B699" t="str">
        <f>IFERROR(AVERAGEIFS('HeartRate-2022-03-21-1647950188'!$B:$B,'HeartRate-2022-03-21-1647950188'!$A:$A,Data_Extraction!B$2,'HeartRate-2022-03-21-1647950188'!$C:$C,Data_Extraction!$A699),"")</f>
        <v/>
      </c>
      <c r="C699" t="str">
        <f>IFERROR(AVERAGEIFS('HeartRate-2022-03-21-1647950188'!$B:$B,'HeartRate-2022-03-21-1647950188'!$A:$A,Data_Extraction!C$2,'HeartRate-2022-03-21-1647950188'!$C:$C,Data_Extraction!$A699),"")</f>
        <v/>
      </c>
      <c r="D699" t="str">
        <f>IFERROR(AVERAGEIFS('HeartRate-2022-03-21-1647950188'!$B:$B,'HeartRate-2022-03-21-1647950188'!$A:$A,Data_Extraction!D$2,'HeartRate-2022-03-21-1647950188'!$C:$C,Data_Extraction!$A699),"")</f>
        <v/>
      </c>
      <c r="E699" t="str">
        <f>IFERROR(AVERAGEIFS('HeartRate-2022-03-21-1647950188'!$B:$B,'HeartRate-2022-03-21-1647950188'!$A:$A,Data_Extraction!E$2,'HeartRate-2022-03-21-1647950188'!$C:$C,Data_Extraction!$A699),"")</f>
        <v/>
      </c>
      <c r="F699" t="str">
        <f>IFERROR(AVERAGEIFS('HeartRate-2022-03-21-1647950188'!$B:$B,'HeartRate-2022-03-21-1647950188'!$A:$A,Data_Extraction!F$2,'HeartRate-2022-03-21-1647950188'!$C:$C,Data_Extraction!$A699),"")</f>
        <v/>
      </c>
      <c r="G699">
        <f>IFERROR(AVERAGEIFS('HeartRate-2022-03-21-1647950188'!$B:$B,'HeartRate-2022-03-21-1647950188'!$A:$A,Data_Extraction!G$2,'HeartRate-2022-03-21-1647950188'!$C:$C,Data_Extraction!$A699),"")</f>
        <v>82</v>
      </c>
      <c r="H699" t="str">
        <f>IFERROR(AVERAGEIFS('HeartRate-2022-03-21-1647950188'!$B:$B,'HeartRate-2022-03-21-1647950188'!$A:$A,Data_Extraction!H$2,'HeartRate-2022-03-21-1647950188'!$C:$C,Data_Extraction!$A699),"")</f>
        <v/>
      </c>
      <c r="I699" t="str">
        <f>IFERROR(AVERAGEIFS('HeartRate-2022-03-21-1647950188'!$B:$B,'HeartRate-2022-03-21-1647950188'!$A:$A,Data_Extraction!I$2,'HeartRate-2022-03-21-1647950188'!$C:$C,Data_Extraction!$A699),"")</f>
        <v/>
      </c>
      <c r="J699" s="8">
        <f t="shared" si="61"/>
        <v>82</v>
      </c>
      <c r="N699" s="11">
        <f>Data_Extraction!A699</f>
        <v>44634.557037037041</v>
      </c>
      <c r="O699" s="15">
        <f t="shared" si="62"/>
        <v>44634</v>
      </c>
      <c r="P699" s="16">
        <f t="shared" si="63"/>
        <v>0.55703703703703711</v>
      </c>
      <c r="Q699" s="12">
        <f>IF(Data_Extraction!B699="",Data_Extraction!$J699*(Q$1),Data_Extraction!B699)</f>
        <v>73.8</v>
      </c>
      <c r="R699" s="12">
        <f>IF(Data_Extraction!C699="",Data_Extraction!$J699*(R$1),Data_Extraction!C699)</f>
        <v>75.44</v>
      </c>
      <c r="S699" s="12">
        <f>IF(Data_Extraction!D699="",Data_Extraction!$J699*(S$1),Data_Extraction!D699)</f>
        <v>85.28</v>
      </c>
      <c r="T699" s="12">
        <f>IF(Data_Extraction!E699="",Data_Extraction!$J699*(T$1),Data_Extraction!E699)</f>
        <v>77.899999999999991</v>
      </c>
      <c r="U699" s="12">
        <f>IF(Data_Extraction!F699="",Data_Extraction!$J699*(U$1),Data_Extraction!F699)</f>
        <v>80.36</v>
      </c>
      <c r="V699" s="12">
        <f>IF(Data_Extraction!G699="",Data_Extraction!$J699*(V$1),Data_Extraction!G699)</f>
        <v>82</v>
      </c>
      <c r="W699" s="12">
        <f>IF(Data_Extraction!H699="",Data_Extraction!$J699*(W$1),Data_Extraction!H699)</f>
        <v>87.740000000000009</v>
      </c>
      <c r="X699" s="12">
        <f>IF(Data_Extraction!I699="",Data_Extraction!$J699*(X$1),Data_Extraction!I699)</f>
        <v>79.539999999999992</v>
      </c>
      <c r="Y699" s="13">
        <f t="shared" si="60"/>
        <v>80.257499999999993</v>
      </c>
      <c r="Z699" s="17" t="str">
        <f t="shared" si="64"/>
        <v>Break</v>
      </c>
      <c r="AA699" s="14" t="str">
        <f>VLOOKUP($N699,'HeartRate-2022-03-21-1647950188'!$C:$G,2,0)</f>
        <v>Break</v>
      </c>
      <c r="AB699" s="14" t="str">
        <f>VLOOKUP($N699,'HeartRate-2022-03-21-1647950188'!$C:$G,3,0)</f>
        <v>Off Campus</v>
      </c>
      <c r="AC699" s="14" t="str">
        <f>VLOOKUP($N699,'HeartRate-2022-03-21-1647950188'!$C:$G,4,0)</f>
        <v>Sitting</v>
      </c>
      <c r="AD699" s="14" t="str">
        <f>VLOOKUP($N699,'HeartRate-2022-03-21-1647950188'!$C:$G,5,0)</f>
        <v>Technical Contexts</v>
      </c>
      <c r="AE699">
        <f t="shared" si="65"/>
        <v>0</v>
      </c>
      <c r="AF699" s="18">
        <v>44634</v>
      </c>
      <c r="AG699" s="19">
        <v>0.55703703703703711</v>
      </c>
    </row>
    <row r="700" spans="1:33" x14ac:dyDescent="0.3">
      <c r="A700" s="5">
        <v>44634.557615740741</v>
      </c>
      <c r="B700" t="str">
        <f>IFERROR(AVERAGEIFS('HeartRate-2022-03-21-1647950188'!$B:$B,'HeartRate-2022-03-21-1647950188'!$A:$A,Data_Extraction!B$2,'HeartRate-2022-03-21-1647950188'!$C:$C,Data_Extraction!$A700),"")</f>
        <v/>
      </c>
      <c r="C700" t="str">
        <f>IFERROR(AVERAGEIFS('HeartRate-2022-03-21-1647950188'!$B:$B,'HeartRate-2022-03-21-1647950188'!$A:$A,Data_Extraction!C$2,'HeartRate-2022-03-21-1647950188'!$C:$C,Data_Extraction!$A700),"")</f>
        <v/>
      </c>
      <c r="D700" t="str">
        <f>IFERROR(AVERAGEIFS('HeartRate-2022-03-21-1647950188'!$B:$B,'HeartRate-2022-03-21-1647950188'!$A:$A,Data_Extraction!D$2,'HeartRate-2022-03-21-1647950188'!$C:$C,Data_Extraction!$A700),"")</f>
        <v/>
      </c>
      <c r="E700" t="str">
        <f>IFERROR(AVERAGEIFS('HeartRate-2022-03-21-1647950188'!$B:$B,'HeartRate-2022-03-21-1647950188'!$A:$A,Data_Extraction!E$2,'HeartRate-2022-03-21-1647950188'!$C:$C,Data_Extraction!$A700),"")</f>
        <v/>
      </c>
      <c r="F700" t="str">
        <f>IFERROR(AVERAGEIFS('HeartRate-2022-03-21-1647950188'!$B:$B,'HeartRate-2022-03-21-1647950188'!$A:$A,Data_Extraction!F$2,'HeartRate-2022-03-21-1647950188'!$C:$C,Data_Extraction!$A700),"")</f>
        <v/>
      </c>
      <c r="G700">
        <f>IFERROR(AVERAGEIFS('HeartRate-2022-03-21-1647950188'!$B:$B,'HeartRate-2022-03-21-1647950188'!$A:$A,Data_Extraction!G$2,'HeartRate-2022-03-21-1647950188'!$C:$C,Data_Extraction!$A700),"")</f>
        <v>82</v>
      </c>
      <c r="H700" t="str">
        <f>IFERROR(AVERAGEIFS('HeartRate-2022-03-21-1647950188'!$B:$B,'HeartRate-2022-03-21-1647950188'!$A:$A,Data_Extraction!H$2,'HeartRate-2022-03-21-1647950188'!$C:$C,Data_Extraction!$A700),"")</f>
        <v/>
      </c>
      <c r="I700" t="str">
        <f>IFERROR(AVERAGEIFS('HeartRate-2022-03-21-1647950188'!$B:$B,'HeartRate-2022-03-21-1647950188'!$A:$A,Data_Extraction!I$2,'HeartRate-2022-03-21-1647950188'!$C:$C,Data_Extraction!$A700),"")</f>
        <v/>
      </c>
      <c r="J700" s="8">
        <f t="shared" si="61"/>
        <v>82</v>
      </c>
      <c r="N700" s="11">
        <f>Data_Extraction!A700</f>
        <v>44634.557615740741</v>
      </c>
      <c r="O700" s="15">
        <f t="shared" si="62"/>
        <v>44634</v>
      </c>
      <c r="P700" s="16">
        <f t="shared" si="63"/>
        <v>0.55761574074074072</v>
      </c>
      <c r="Q700" s="12">
        <f>IF(Data_Extraction!B700="",Data_Extraction!$J700*(Q$1),Data_Extraction!B700)</f>
        <v>73.8</v>
      </c>
      <c r="R700" s="12">
        <f>IF(Data_Extraction!C700="",Data_Extraction!$J700*(R$1),Data_Extraction!C700)</f>
        <v>75.44</v>
      </c>
      <c r="S700" s="12">
        <f>IF(Data_Extraction!D700="",Data_Extraction!$J700*(S$1),Data_Extraction!D700)</f>
        <v>85.28</v>
      </c>
      <c r="T700" s="12">
        <f>IF(Data_Extraction!E700="",Data_Extraction!$J700*(T$1),Data_Extraction!E700)</f>
        <v>77.899999999999991</v>
      </c>
      <c r="U700" s="12">
        <f>IF(Data_Extraction!F700="",Data_Extraction!$J700*(U$1),Data_Extraction!F700)</f>
        <v>80.36</v>
      </c>
      <c r="V700" s="12">
        <f>IF(Data_Extraction!G700="",Data_Extraction!$J700*(V$1),Data_Extraction!G700)</f>
        <v>82</v>
      </c>
      <c r="W700" s="12">
        <f>IF(Data_Extraction!H700="",Data_Extraction!$J700*(W$1),Data_Extraction!H700)</f>
        <v>87.740000000000009</v>
      </c>
      <c r="X700" s="12">
        <f>IF(Data_Extraction!I700="",Data_Extraction!$J700*(X$1),Data_Extraction!I700)</f>
        <v>79.539999999999992</v>
      </c>
      <c r="Y700" s="13">
        <f t="shared" si="60"/>
        <v>80.257499999999993</v>
      </c>
      <c r="Z700" s="17" t="str">
        <f t="shared" si="64"/>
        <v>Break</v>
      </c>
      <c r="AA700" s="14" t="str">
        <f>VLOOKUP($N700,'HeartRate-2022-03-21-1647950188'!$C:$G,2,0)</f>
        <v>Break</v>
      </c>
      <c r="AB700" s="14" t="str">
        <f>VLOOKUP($N700,'HeartRate-2022-03-21-1647950188'!$C:$G,3,0)</f>
        <v>Off Campus</v>
      </c>
      <c r="AC700" s="14" t="str">
        <f>VLOOKUP($N700,'HeartRate-2022-03-21-1647950188'!$C:$G,4,0)</f>
        <v>Sitting</v>
      </c>
      <c r="AD700" s="14" t="str">
        <f>VLOOKUP($N700,'HeartRate-2022-03-21-1647950188'!$C:$G,5,0)</f>
        <v>Technical Contexts</v>
      </c>
      <c r="AE700">
        <f t="shared" si="65"/>
        <v>0</v>
      </c>
      <c r="AF700" s="18">
        <v>44634</v>
      </c>
      <c r="AG700" s="19">
        <v>0.55761574074074072</v>
      </c>
    </row>
    <row r="701" spans="1:33" x14ac:dyDescent="0.3">
      <c r="A701" s="5">
        <v>44634.557627314818</v>
      </c>
      <c r="B701">
        <f>IFERROR(AVERAGEIFS('HeartRate-2022-03-21-1647950188'!$B:$B,'HeartRate-2022-03-21-1647950188'!$A:$A,Data_Extraction!B$2,'HeartRate-2022-03-21-1647950188'!$C:$C,Data_Extraction!$A701),"")</f>
        <v>113</v>
      </c>
      <c r="C701" t="str">
        <f>IFERROR(AVERAGEIFS('HeartRate-2022-03-21-1647950188'!$B:$B,'HeartRate-2022-03-21-1647950188'!$A:$A,Data_Extraction!C$2,'HeartRate-2022-03-21-1647950188'!$C:$C,Data_Extraction!$A701),"")</f>
        <v/>
      </c>
      <c r="D701" t="str">
        <f>IFERROR(AVERAGEIFS('HeartRate-2022-03-21-1647950188'!$B:$B,'HeartRate-2022-03-21-1647950188'!$A:$A,Data_Extraction!D$2,'HeartRate-2022-03-21-1647950188'!$C:$C,Data_Extraction!$A701),"")</f>
        <v/>
      </c>
      <c r="E701" t="str">
        <f>IFERROR(AVERAGEIFS('HeartRate-2022-03-21-1647950188'!$B:$B,'HeartRate-2022-03-21-1647950188'!$A:$A,Data_Extraction!E$2,'HeartRate-2022-03-21-1647950188'!$C:$C,Data_Extraction!$A701),"")</f>
        <v/>
      </c>
      <c r="F701" t="str">
        <f>IFERROR(AVERAGEIFS('HeartRate-2022-03-21-1647950188'!$B:$B,'HeartRate-2022-03-21-1647950188'!$A:$A,Data_Extraction!F$2,'HeartRate-2022-03-21-1647950188'!$C:$C,Data_Extraction!$A701),"")</f>
        <v/>
      </c>
      <c r="G701" t="str">
        <f>IFERROR(AVERAGEIFS('HeartRate-2022-03-21-1647950188'!$B:$B,'HeartRate-2022-03-21-1647950188'!$A:$A,Data_Extraction!G$2,'HeartRate-2022-03-21-1647950188'!$C:$C,Data_Extraction!$A701),"")</f>
        <v/>
      </c>
      <c r="H701" t="str">
        <f>IFERROR(AVERAGEIFS('HeartRate-2022-03-21-1647950188'!$B:$B,'HeartRate-2022-03-21-1647950188'!$A:$A,Data_Extraction!H$2,'HeartRate-2022-03-21-1647950188'!$C:$C,Data_Extraction!$A701),"")</f>
        <v/>
      </c>
      <c r="I701">
        <f>IFERROR(AVERAGEIFS('HeartRate-2022-03-21-1647950188'!$B:$B,'HeartRate-2022-03-21-1647950188'!$A:$A,Data_Extraction!I$2,'HeartRate-2022-03-21-1647950188'!$C:$C,Data_Extraction!$A701),"")</f>
        <v>95</v>
      </c>
      <c r="J701" s="8">
        <f t="shared" si="61"/>
        <v>104</v>
      </c>
      <c r="N701" s="11">
        <f>Data_Extraction!A701</f>
        <v>44634.557627314818</v>
      </c>
      <c r="O701" s="15">
        <f t="shared" si="62"/>
        <v>44634</v>
      </c>
      <c r="P701" s="16">
        <f t="shared" si="63"/>
        <v>0.55762731481481487</v>
      </c>
      <c r="Q701" s="12">
        <f>IF(Data_Extraction!B701="",Data_Extraction!$J701*(Q$1),Data_Extraction!B701)</f>
        <v>113</v>
      </c>
      <c r="R701" s="12">
        <f>IF(Data_Extraction!C701="",Data_Extraction!$J701*(R$1),Data_Extraction!C701)</f>
        <v>95.68</v>
      </c>
      <c r="S701" s="12">
        <f>IF(Data_Extraction!D701="",Data_Extraction!$J701*(S$1),Data_Extraction!D701)</f>
        <v>108.16</v>
      </c>
      <c r="T701" s="12">
        <f>IF(Data_Extraction!E701="",Data_Extraction!$J701*(T$1),Data_Extraction!E701)</f>
        <v>98.8</v>
      </c>
      <c r="U701" s="12">
        <f>IF(Data_Extraction!F701="",Data_Extraction!$J701*(U$1),Data_Extraction!F701)</f>
        <v>101.92</v>
      </c>
      <c r="V701" s="12">
        <f>IF(Data_Extraction!G701="",Data_Extraction!$J701*(V$1),Data_Extraction!G701)</f>
        <v>94.64</v>
      </c>
      <c r="W701" s="12">
        <f>IF(Data_Extraction!H701="",Data_Extraction!$J701*(W$1),Data_Extraction!H701)</f>
        <v>111.28</v>
      </c>
      <c r="X701" s="12">
        <f>IF(Data_Extraction!I701="",Data_Extraction!$J701*(X$1),Data_Extraction!I701)</f>
        <v>95</v>
      </c>
      <c r="Y701" s="13">
        <f t="shared" si="60"/>
        <v>102.31</v>
      </c>
      <c r="Z701" s="17" t="str">
        <f t="shared" si="64"/>
        <v>Break</v>
      </c>
      <c r="AA701" s="14" t="str">
        <f>VLOOKUP($N701,'HeartRate-2022-03-21-1647950188'!$C:$G,2,0)</f>
        <v>Break</v>
      </c>
      <c r="AB701" s="14" t="str">
        <f>VLOOKUP($N701,'HeartRate-2022-03-21-1647950188'!$C:$G,3,0)</f>
        <v>Off Campus</v>
      </c>
      <c r="AC701" s="14" t="str">
        <f>VLOOKUP($N701,'HeartRate-2022-03-21-1647950188'!$C:$G,4,0)</f>
        <v>Sitting</v>
      </c>
      <c r="AD701" s="14" t="str">
        <f>VLOOKUP($N701,'HeartRate-2022-03-21-1647950188'!$C:$G,5,0)</f>
        <v>Technical Contexts</v>
      </c>
      <c r="AE701">
        <f t="shared" si="65"/>
        <v>0</v>
      </c>
      <c r="AF701" s="18">
        <v>44634</v>
      </c>
      <c r="AG701" s="19">
        <v>0.55762731481481487</v>
      </c>
    </row>
    <row r="702" spans="1:33" x14ac:dyDescent="0.3">
      <c r="A702" s="5">
        <v>44634.558321759258</v>
      </c>
      <c r="B702">
        <f>IFERROR(AVERAGEIFS('HeartRate-2022-03-21-1647950188'!$B:$B,'HeartRate-2022-03-21-1647950188'!$A:$A,Data_Extraction!B$2,'HeartRate-2022-03-21-1647950188'!$C:$C,Data_Extraction!$A702),"")</f>
        <v>107</v>
      </c>
      <c r="C702" t="str">
        <f>IFERROR(AVERAGEIFS('HeartRate-2022-03-21-1647950188'!$B:$B,'HeartRate-2022-03-21-1647950188'!$A:$A,Data_Extraction!C$2,'HeartRate-2022-03-21-1647950188'!$C:$C,Data_Extraction!$A702),"")</f>
        <v/>
      </c>
      <c r="D702" t="str">
        <f>IFERROR(AVERAGEIFS('HeartRate-2022-03-21-1647950188'!$B:$B,'HeartRate-2022-03-21-1647950188'!$A:$A,Data_Extraction!D$2,'HeartRate-2022-03-21-1647950188'!$C:$C,Data_Extraction!$A702),"")</f>
        <v/>
      </c>
      <c r="E702" t="str">
        <f>IFERROR(AVERAGEIFS('HeartRate-2022-03-21-1647950188'!$B:$B,'HeartRate-2022-03-21-1647950188'!$A:$A,Data_Extraction!E$2,'HeartRate-2022-03-21-1647950188'!$C:$C,Data_Extraction!$A702),"")</f>
        <v/>
      </c>
      <c r="F702" t="str">
        <f>IFERROR(AVERAGEIFS('HeartRate-2022-03-21-1647950188'!$B:$B,'HeartRate-2022-03-21-1647950188'!$A:$A,Data_Extraction!F$2,'HeartRate-2022-03-21-1647950188'!$C:$C,Data_Extraction!$A702),"")</f>
        <v/>
      </c>
      <c r="G702" t="str">
        <f>IFERROR(AVERAGEIFS('HeartRate-2022-03-21-1647950188'!$B:$B,'HeartRate-2022-03-21-1647950188'!$A:$A,Data_Extraction!G$2,'HeartRate-2022-03-21-1647950188'!$C:$C,Data_Extraction!$A702),"")</f>
        <v/>
      </c>
      <c r="H702" t="str">
        <f>IFERROR(AVERAGEIFS('HeartRate-2022-03-21-1647950188'!$B:$B,'HeartRate-2022-03-21-1647950188'!$A:$A,Data_Extraction!H$2,'HeartRate-2022-03-21-1647950188'!$C:$C,Data_Extraction!$A702),"")</f>
        <v/>
      </c>
      <c r="I702">
        <f>IFERROR(AVERAGEIFS('HeartRate-2022-03-21-1647950188'!$B:$B,'HeartRate-2022-03-21-1647950188'!$A:$A,Data_Extraction!I$2,'HeartRate-2022-03-21-1647950188'!$C:$C,Data_Extraction!$A702),"")</f>
        <v>95</v>
      </c>
      <c r="J702" s="8">
        <f t="shared" si="61"/>
        <v>101</v>
      </c>
      <c r="N702" s="11">
        <f>Data_Extraction!A702</f>
        <v>44634.558321759258</v>
      </c>
      <c r="O702" s="15">
        <f t="shared" si="62"/>
        <v>44634</v>
      </c>
      <c r="P702" s="16">
        <f t="shared" si="63"/>
        <v>0.5583217592592592</v>
      </c>
      <c r="Q702" s="12">
        <f>IF(Data_Extraction!B702="",Data_Extraction!$J702*(Q$1),Data_Extraction!B702)</f>
        <v>107</v>
      </c>
      <c r="R702" s="12">
        <f>IF(Data_Extraction!C702="",Data_Extraction!$J702*(R$1),Data_Extraction!C702)</f>
        <v>92.92</v>
      </c>
      <c r="S702" s="12">
        <f>IF(Data_Extraction!D702="",Data_Extraction!$J702*(S$1),Data_Extraction!D702)</f>
        <v>105.04</v>
      </c>
      <c r="T702" s="12">
        <f>IF(Data_Extraction!E702="",Data_Extraction!$J702*(T$1),Data_Extraction!E702)</f>
        <v>95.949999999999989</v>
      </c>
      <c r="U702" s="12">
        <f>IF(Data_Extraction!F702="",Data_Extraction!$J702*(U$1),Data_Extraction!F702)</f>
        <v>98.98</v>
      </c>
      <c r="V702" s="12">
        <f>IF(Data_Extraction!G702="",Data_Extraction!$J702*(V$1),Data_Extraction!G702)</f>
        <v>91.91</v>
      </c>
      <c r="W702" s="12">
        <f>IF(Data_Extraction!H702="",Data_Extraction!$J702*(W$1),Data_Extraction!H702)</f>
        <v>108.07000000000001</v>
      </c>
      <c r="X702" s="12">
        <f>IF(Data_Extraction!I702="",Data_Extraction!$J702*(X$1),Data_Extraction!I702)</f>
        <v>95</v>
      </c>
      <c r="Y702" s="13">
        <f t="shared" si="60"/>
        <v>99.358750000000015</v>
      </c>
      <c r="Z702" s="17" t="str">
        <f t="shared" si="64"/>
        <v>Break</v>
      </c>
      <c r="AA702" s="14" t="str">
        <f>VLOOKUP($N702,'HeartRate-2022-03-21-1647950188'!$C:$G,2,0)</f>
        <v>Break</v>
      </c>
      <c r="AB702" s="14" t="str">
        <f>VLOOKUP($N702,'HeartRate-2022-03-21-1647950188'!$C:$G,3,0)</f>
        <v>Off Campus</v>
      </c>
      <c r="AC702" s="14" t="str">
        <f>VLOOKUP($N702,'HeartRate-2022-03-21-1647950188'!$C:$G,4,0)</f>
        <v>Sitting</v>
      </c>
      <c r="AD702" s="14" t="str">
        <f>VLOOKUP($N702,'HeartRate-2022-03-21-1647950188'!$C:$G,5,0)</f>
        <v>Technical Contexts</v>
      </c>
      <c r="AE702">
        <f t="shared" si="65"/>
        <v>0</v>
      </c>
      <c r="AF702" s="18">
        <v>44634</v>
      </c>
      <c r="AG702" s="19">
        <v>0.5583217592592592</v>
      </c>
    </row>
    <row r="703" spans="1:33" x14ac:dyDescent="0.3">
      <c r="A703" s="5">
        <v>44634.559016203704</v>
      </c>
      <c r="B703">
        <f>IFERROR(AVERAGEIFS('HeartRate-2022-03-21-1647950188'!$B:$B,'HeartRate-2022-03-21-1647950188'!$A:$A,Data_Extraction!B$2,'HeartRate-2022-03-21-1647950188'!$C:$C,Data_Extraction!$A703),"")</f>
        <v>109</v>
      </c>
      <c r="C703" t="str">
        <f>IFERROR(AVERAGEIFS('HeartRate-2022-03-21-1647950188'!$B:$B,'HeartRate-2022-03-21-1647950188'!$A:$A,Data_Extraction!C$2,'HeartRate-2022-03-21-1647950188'!$C:$C,Data_Extraction!$A703),"")</f>
        <v/>
      </c>
      <c r="D703" t="str">
        <f>IFERROR(AVERAGEIFS('HeartRate-2022-03-21-1647950188'!$B:$B,'HeartRate-2022-03-21-1647950188'!$A:$A,Data_Extraction!D$2,'HeartRate-2022-03-21-1647950188'!$C:$C,Data_Extraction!$A703),"")</f>
        <v/>
      </c>
      <c r="E703" t="str">
        <f>IFERROR(AVERAGEIFS('HeartRate-2022-03-21-1647950188'!$B:$B,'HeartRate-2022-03-21-1647950188'!$A:$A,Data_Extraction!E$2,'HeartRate-2022-03-21-1647950188'!$C:$C,Data_Extraction!$A703),"")</f>
        <v/>
      </c>
      <c r="F703" t="str">
        <f>IFERROR(AVERAGEIFS('HeartRate-2022-03-21-1647950188'!$B:$B,'HeartRate-2022-03-21-1647950188'!$A:$A,Data_Extraction!F$2,'HeartRate-2022-03-21-1647950188'!$C:$C,Data_Extraction!$A703),"")</f>
        <v/>
      </c>
      <c r="G703" t="str">
        <f>IFERROR(AVERAGEIFS('HeartRate-2022-03-21-1647950188'!$B:$B,'HeartRate-2022-03-21-1647950188'!$A:$A,Data_Extraction!G$2,'HeartRate-2022-03-21-1647950188'!$C:$C,Data_Extraction!$A703),"")</f>
        <v/>
      </c>
      <c r="H703" t="str">
        <f>IFERROR(AVERAGEIFS('HeartRate-2022-03-21-1647950188'!$B:$B,'HeartRate-2022-03-21-1647950188'!$A:$A,Data_Extraction!H$2,'HeartRate-2022-03-21-1647950188'!$C:$C,Data_Extraction!$A703),"")</f>
        <v/>
      </c>
      <c r="I703">
        <f>IFERROR(AVERAGEIFS('HeartRate-2022-03-21-1647950188'!$B:$B,'HeartRate-2022-03-21-1647950188'!$A:$A,Data_Extraction!I$2,'HeartRate-2022-03-21-1647950188'!$C:$C,Data_Extraction!$A703),"")</f>
        <v>99</v>
      </c>
      <c r="J703" s="8">
        <f t="shared" si="61"/>
        <v>104</v>
      </c>
      <c r="N703" s="11">
        <f>Data_Extraction!A703</f>
        <v>44634.559016203704</v>
      </c>
      <c r="O703" s="15">
        <f t="shared" si="62"/>
        <v>44634</v>
      </c>
      <c r="P703" s="16">
        <f t="shared" si="63"/>
        <v>0.55901620370370375</v>
      </c>
      <c r="Q703" s="12">
        <f>IF(Data_Extraction!B703="",Data_Extraction!$J703*(Q$1),Data_Extraction!B703)</f>
        <v>109</v>
      </c>
      <c r="R703" s="12">
        <f>IF(Data_Extraction!C703="",Data_Extraction!$J703*(R$1),Data_Extraction!C703)</f>
        <v>95.68</v>
      </c>
      <c r="S703" s="12">
        <f>IF(Data_Extraction!D703="",Data_Extraction!$J703*(S$1),Data_Extraction!D703)</f>
        <v>108.16</v>
      </c>
      <c r="T703" s="12">
        <f>IF(Data_Extraction!E703="",Data_Extraction!$J703*(T$1),Data_Extraction!E703)</f>
        <v>98.8</v>
      </c>
      <c r="U703" s="12">
        <f>IF(Data_Extraction!F703="",Data_Extraction!$J703*(U$1),Data_Extraction!F703)</f>
        <v>101.92</v>
      </c>
      <c r="V703" s="12">
        <f>IF(Data_Extraction!G703="",Data_Extraction!$J703*(V$1),Data_Extraction!G703)</f>
        <v>94.64</v>
      </c>
      <c r="W703" s="12">
        <f>IF(Data_Extraction!H703="",Data_Extraction!$J703*(W$1),Data_Extraction!H703)</f>
        <v>111.28</v>
      </c>
      <c r="X703" s="12">
        <f>IF(Data_Extraction!I703="",Data_Extraction!$J703*(X$1),Data_Extraction!I703)</f>
        <v>99</v>
      </c>
      <c r="Y703" s="13">
        <f t="shared" si="60"/>
        <v>102.31</v>
      </c>
      <c r="Z703" s="17" t="str">
        <f t="shared" si="64"/>
        <v>Break</v>
      </c>
      <c r="AA703" s="14" t="str">
        <f>VLOOKUP($N703,'HeartRate-2022-03-21-1647950188'!$C:$G,2,0)</f>
        <v>Break</v>
      </c>
      <c r="AB703" s="14" t="str">
        <f>VLOOKUP($N703,'HeartRate-2022-03-21-1647950188'!$C:$G,3,0)</f>
        <v>Off Campus</v>
      </c>
      <c r="AC703" s="14" t="str">
        <f>VLOOKUP($N703,'HeartRate-2022-03-21-1647950188'!$C:$G,4,0)</f>
        <v>Sitting</v>
      </c>
      <c r="AD703" s="14" t="str">
        <f>VLOOKUP($N703,'HeartRate-2022-03-21-1647950188'!$C:$G,5,0)</f>
        <v>Technical Contexts</v>
      </c>
      <c r="AE703">
        <f t="shared" si="65"/>
        <v>0</v>
      </c>
      <c r="AF703" s="18">
        <v>44634</v>
      </c>
      <c r="AG703" s="19">
        <v>0.55901620370370375</v>
      </c>
    </row>
    <row r="704" spans="1:33" x14ac:dyDescent="0.3">
      <c r="A704" s="5">
        <v>44634.559710648151</v>
      </c>
      <c r="B704">
        <f>IFERROR(AVERAGEIFS('HeartRate-2022-03-21-1647950188'!$B:$B,'HeartRate-2022-03-21-1647950188'!$A:$A,Data_Extraction!B$2,'HeartRate-2022-03-21-1647950188'!$C:$C,Data_Extraction!$A704),"")</f>
        <v>113</v>
      </c>
      <c r="C704" t="str">
        <f>IFERROR(AVERAGEIFS('HeartRate-2022-03-21-1647950188'!$B:$B,'HeartRate-2022-03-21-1647950188'!$A:$A,Data_Extraction!C$2,'HeartRate-2022-03-21-1647950188'!$C:$C,Data_Extraction!$A704),"")</f>
        <v/>
      </c>
      <c r="D704" t="str">
        <f>IFERROR(AVERAGEIFS('HeartRate-2022-03-21-1647950188'!$B:$B,'HeartRate-2022-03-21-1647950188'!$A:$A,Data_Extraction!D$2,'HeartRate-2022-03-21-1647950188'!$C:$C,Data_Extraction!$A704),"")</f>
        <v/>
      </c>
      <c r="E704" t="str">
        <f>IFERROR(AVERAGEIFS('HeartRate-2022-03-21-1647950188'!$B:$B,'HeartRate-2022-03-21-1647950188'!$A:$A,Data_Extraction!E$2,'HeartRate-2022-03-21-1647950188'!$C:$C,Data_Extraction!$A704),"")</f>
        <v/>
      </c>
      <c r="F704" t="str">
        <f>IFERROR(AVERAGEIFS('HeartRate-2022-03-21-1647950188'!$B:$B,'HeartRate-2022-03-21-1647950188'!$A:$A,Data_Extraction!F$2,'HeartRate-2022-03-21-1647950188'!$C:$C,Data_Extraction!$A704),"")</f>
        <v/>
      </c>
      <c r="G704" t="str">
        <f>IFERROR(AVERAGEIFS('HeartRate-2022-03-21-1647950188'!$B:$B,'HeartRate-2022-03-21-1647950188'!$A:$A,Data_Extraction!G$2,'HeartRate-2022-03-21-1647950188'!$C:$C,Data_Extraction!$A704),"")</f>
        <v/>
      </c>
      <c r="H704" t="str">
        <f>IFERROR(AVERAGEIFS('HeartRate-2022-03-21-1647950188'!$B:$B,'HeartRate-2022-03-21-1647950188'!$A:$A,Data_Extraction!H$2,'HeartRate-2022-03-21-1647950188'!$C:$C,Data_Extraction!$A704),"")</f>
        <v/>
      </c>
      <c r="I704">
        <f>IFERROR(AVERAGEIFS('HeartRate-2022-03-21-1647950188'!$B:$B,'HeartRate-2022-03-21-1647950188'!$A:$A,Data_Extraction!I$2,'HeartRate-2022-03-21-1647950188'!$C:$C,Data_Extraction!$A704),"")</f>
        <v>95</v>
      </c>
      <c r="J704" s="8">
        <f t="shared" si="61"/>
        <v>104</v>
      </c>
      <c r="N704" s="11">
        <f>Data_Extraction!A704</f>
        <v>44634.559710648151</v>
      </c>
      <c r="O704" s="15">
        <f t="shared" si="62"/>
        <v>44634</v>
      </c>
      <c r="P704" s="16">
        <f t="shared" si="63"/>
        <v>0.55971064814814808</v>
      </c>
      <c r="Q704" s="12">
        <f>IF(Data_Extraction!B704="",Data_Extraction!$J704*(Q$1),Data_Extraction!B704)</f>
        <v>113</v>
      </c>
      <c r="R704" s="12">
        <f>IF(Data_Extraction!C704="",Data_Extraction!$J704*(R$1),Data_Extraction!C704)</f>
        <v>95.68</v>
      </c>
      <c r="S704" s="12">
        <f>IF(Data_Extraction!D704="",Data_Extraction!$J704*(S$1),Data_Extraction!D704)</f>
        <v>108.16</v>
      </c>
      <c r="T704" s="12">
        <f>IF(Data_Extraction!E704="",Data_Extraction!$J704*(T$1),Data_Extraction!E704)</f>
        <v>98.8</v>
      </c>
      <c r="U704" s="12">
        <f>IF(Data_Extraction!F704="",Data_Extraction!$J704*(U$1),Data_Extraction!F704)</f>
        <v>101.92</v>
      </c>
      <c r="V704" s="12">
        <f>IF(Data_Extraction!G704="",Data_Extraction!$J704*(V$1),Data_Extraction!G704)</f>
        <v>94.64</v>
      </c>
      <c r="W704" s="12">
        <f>IF(Data_Extraction!H704="",Data_Extraction!$J704*(W$1),Data_Extraction!H704)</f>
        <v>111.28</v>
      </c>
      <c r="X704" s="12">
        <f>IF(Data_Extraction!I704="",Data_Extraction!$J704*(X$1),Data_Extraction!I704)</f>
        <v>95</v>
      </c>
      <c r="Y704" s="13">
        <f t="shared" si="60"/>
        <v>102.31</v>
      </c>
      <c r="Z704" s="17" t="str">
        <f t="shared" si="64"/>
        <v>Break</v>
      </c>
      <c r="AA704" s="14" t="str">
        <f>VLOOKUP($N704,'HeartRate-2022-03-21-1647950188'!$C:$G,2,0)</f>
        <v>Break</v>
      </c>
      <c r="AB704" s="14" t="str">
        <f>VLOOKUP($N704,'HeartRate-2022-03-21-1647950188'!$C:$G,3,0)</f>
        <v>Off Campus</v>
      </c>
      <c r="AC704" s="14" t="str">
        <f>VLOOKUP($N704,'HeartRate-2022-03-21-1647950188'!$C:$G,4,0)</f>
        <v>Sitting</v>
      </c>
      <c r="AD704" s="14" t="str">
        <f>VLOOKUP($N704,'HeartRate-2022-03-21-1647950188'!$C:$G,5,0)</f>
        <v>Technical Contexts</v>
      </c>
      <c r="AE704">
        <f t="shared" si="65"/>
        <v>0</v>
      </c>
      <c r="AF704" s="18">
        <v>44634</v>
      </c>
      <c r="AG704" s="19">
        <v>0.55971064814814808</v>
      </c>
    </row>
    <row r="705" spans="1:33" x14ac:dyDescent="0.3">
      <c r="A705" s="5">
        <v>44634.55972222222</v>
      </c>
      <c r="B705" t="str">
        <f>IFERROR(AVERAGEIFS('HeartRate-2022-03-21-1647950188'!$B:$B,'HeartRate-2022-03-21-1647950188'!$A:$A,Data_Extraction!B$2,'HeartRate-2022-03-21-1647950188'!$C:$C,Data_Extraction!$A705),"")</f>
        <v/>
      </c>
      <c r="C705">
        <f>IFERROR(AVERAGEIFS('HeartRate-2022-03-21-1647950188'!$B:$B,'HeartRate-2022-03-21-1647950188'!$A:$A,Data_Extraction!C$2,'HeartRate-2022-03-21-1647950188'!$C:$C,Data_Extraction!$A705),"")</f>
        <v>84</v>
      </c>
      <c r="D705" t="str">
        <f>IFERROR(AVERAGEIFS('HeartRate-2022-03-21-1647950188'!$B:$B,'HeartRate-2022-03-21-1647950188'!$A:$A,Data_Extraction!D$2,'HeartRate-2022-03-21-1647950188'!$C:$C,Data_Extraction!$A705),"")</f>
        <v/>
      </c>
      <c r="E705" t="str">
        <f>IFERROR(AVERAGEIFS('HeartRate-2022-03-21-1647950188'!$B:$B,'HeartRate-2022-03-21-1647950188'!$A:$A,Data_Extraction!E$2,'HeartRate-2022-03-21-1647950188'!$C:$C,Data_Extraction!$A705),"")</f>
        <v/>
      </c>
      <c r="F705" t="str">
        <f>IFERROR(AVERAGEIFS('HeartRate-2022-03-21-1647950188'!$B:$B,'HeartRate-2022-03-21-1647950188'!$A:$A,Data_Extraction!F$2,'HeartRate-2022-03-21-1647950188'!$C:$C,Data_Extraction!$A705),"")</f>
        <v/>
      </c>
      <c r="G705">
        <f>IFERROR(AVERAGEIFS('HeartRate-2022-03-21-1647950188'!$B:$B,'HeartRate-2022-03-21-1647950188'!$A:$A,Data_Extraction!G$2,'HeartRate-2022-03-21-1647950188'!$C:$C,Data_Extraction!$A705),"")</f>
        <v>85</v>
      </c>
      <c r="H705">
        <f>IFERROR(AVERAGEIFS('HeartRate-2022-03-21-1647950188'!$B:$B,'HeartRate-2022-03-21-1647950188'!$A:$A,Data_Extraction!H$2,'HeartRate-2022-03-21-1647950188'!$C:$C,Data_Extraction!$A705),"")</f>
        <v>104</v>
      </c>
      <c r="I705" t="str">
        <f>IFERROR(AVERAGEIFS('HeartRate-2022-03-21-1647950188'!$B:$B,'HeartRate-2022-03-21-1647950188'!$A:$A,Data_Extraction!I$2,'HeartRate-2022-03-21-1647950188'!$C:$C,Data_Extraction!$A705),"")</f>
        <v/>
      </c>
      <c r="J705" s="8">
        <f t="shared" si="61"/>
        <v>91</v>
      </c>
      <c r="N705" s="11">
        <f>Data_Extraction!A705</f>
        <v>44634.55972222222</v>
      </c>
      <c r="O705" s="15">
        <f t="shared" si="62"/>
        <v>44634</v>
      </c>
      <c r="P705" s="16">
        <f t="shared" si="63"/>
        <v>0.55972222222222223</v>
      </c>
      <c r="Q705" s="12">
        <f>IF(Data_Extraction!B705="",Data_Extraction!$J705*(Q$1),Data_Extraction!B705)</f>
        <v>81.900000000000006</v>
      </c>
      <c r="R705" s="12">
        <f>IF(Data_Extraction!C705="",Data_Extraction!$J705*(R$1),Data_Extraction!C705)</f>
        <v>84</v>
      </c>
      <c r="S705" s="12">
        <f>IF(Data_Extraction!D705="",Data_Extraction!$J705*(S$1),Data_Extraction!D705)</f>
        <v>94.64</v>
      </c>
      <c r="T705" s="12">
        <f>IF(Data_Extraction!E705="",Data_Extraction!$J705*(T$1),Data_Extraction!E705)</f>
        <v>86.45</v>
      </c>
      <c r="U705" s="12">
        <f>IF(Data_Extraction!F705="",Data_Extraction!$J705*(U$1),Data_Extraction!F705)</f>
        <v>89.179999999999993</v>
      </c>
      <c r="V705" s="12">
        <f>IF(Data_Extraction!G705="",Data_Extraction!$J705*(V$1),Data_Extraction!G705)</f>
        <v>85</v>
      </c>
      <c r="W705" s="12">
        <f>IF(Data_Extraction!H705="",Data_Extraction!$J705*(W$1),Data_Extraction!H705)</f>
        <v>104</v>
      </c>
      <c r="X705" s="12">
        <f>IF(Data_Extraction!I705="",Data_Extraction!$J705*(X$1),Data_Extraction!I705)</f>
        <v>88.27</v>
      </c>
      <c r="Y705" s="13">
        <f t="shared" si="60"/>
        <v>89.18</v>
      </c>
      <c r="Z705" s="17" t="str">
        <f t="shared" si="64"/>
        <v>Break</v>
      </c>
      <c r="AA705" s="14" t="str">
        <f>VLOOKUP($N705,'HeartRate-2022-03-21-1647950188'!$C:$G,2,0)</f>
        <v>Break</v>
      </c>
      <c r="AB705" s="14" t="str">
        <f>VLOOKUP($N705,'HeartRate-2022-03-21-1647950188'!$C:$G,3,0)</f>
        <v>Off Campus</v>
      </c>
      <c r="AC705" s="14" t="str">
        <f>VLOOKUP($N705,'HeartRate-2022-03-21-1647950188'!$C:$G,4,0)</f>
        <v>Sitting</v>
      </c>
      <c r="AD705" s="14" t="str">
        <f>VLOOKUP($N705,'HeartRate-2022-03-21-1647950188'!$C:$G,5,0)</f>
        <v>Technical Contexts</v>
      </c>
      <c r="AE705">
        <f t="shared" si="65"/>
        <v>0</v>
      </c>
      <c r="AF705" s="18">
        <v>44634</v>
      </c>
      <c r="AG705" s="19">
        <v>0.55972222222222223</v>
      </c>
    </row>
    <row r="706" spans="1:33" x14ac:dyDescent="0.3">
      <c r="A706" s="5">
        <v>44634.56040509259</v>
      </c>
      <c r="B706">
        <f>IFERROR(AVERAGEIFS('HeartRate-2022-03-21-1647950188'!$B:$B,'HeartRate-2022-03-21-1647950188'!$A:$A,Data_Extraction!B$2,'HeartRate-2022-03-21-1647950188'!$C:$C,Data_Extraction!$A706),"")</f>
        <v>114</v>
      </c>
      <c r="C706" t="str">
        <f>IFERROR(AVERAGEIFS('HeartRate-2022-03-21-1647950188'!$B:$B,'HeartRate-2022-03-21-1647950188'!$A:$A,Data_Extraction!C$2,'HeartRate-2022-03-21-1647950188'!$C:$C,Data_Extraction!$A706),"")</f>
        <v/>
      </c>
      <c r="D706" t="str">
        <f>IFERROR(AVERAGEIFS('HeartRate-2022-03-21-1647950188'!$B:$B,'HeartRate-2022-03-21-1647950188'!$A:$A,Data_Extraction!D$2,'HeartRate-2022-03-21-1647950188'!$C:$C,Data_Extraction!$A706),"")</f>
        <v/>
      </c>
      <c r="E706" t="str">
        <f>IFERROR(AVERAGEIFS('HeartRate-2022-03-21-1647950188'!$B:$B,'HeartRate-2022-03-21-1647950188'!$A:$A,Data_Extraction!E$2,'HeartRate-2022-03-21-1647950188'!$C:$C,Data_Extraction!$A706),"")</f>
        <v/>
      </c>
      <c r="F706" t="str">
        <f>IFERROR(AVERAGEIFS('HeartRate-2022-03-21-1647950188'!$B:$B,'HeartRate-2022-03-21-1647950188'!$A:$A,Data_Extraction!F$2,'HeartRate-2022-03-21-1647950188'!$C:$C,Data_Extraction!$A706),"")</f>
        <v/>
      </c>
      <c r="G706" t="str">
        <f>IFERROR(AVERAGEIFS('HeartRate-2022-03-21-1647950188'!$B:$B,'HeartRate-2022-03-21-1647950188'!$A:$A,Data_Extraction!G$2,'HeartRate-2022-03-21-1647950188'!$C:$C,Data_Extraction!$A706),"")</f>
        <v/>
      </c>
      <c r="H706" t="str">
        <f>IFERROR(AVERAGEIFS('HeartRate-2022-03-21-1647950188'!$B:$B,'HeartRate-2022-03-21-1647950188'!$A:$A,Data_Extraction!H$2,'HeartRate-2022-03-21-1647950188'!$C:$C,Data_Extraction!$A706),"")</f>
        <v/>
      </c>
      <c r="I706">
        <f>IFERROR(AVERAGEIFS('HeartRate-2022-03-21-1647950188'!$B:$B,'HeartRate-2022-03-21-1647950188'!$A:$A,Data_Extraction!I$2,'HeartRate-2022-03-21-1647950188'!$C:$C,Data_Extraction!$A706),"")</f>
        <v>94</v>
      </c>
      <c r="J706" s="8">
        <f t="shared" si="61"/>
        <v>104</v>
      </c>
      <c r="N706" s="11">
        <f>Data_Extraction!A706</f>
        <v>44634.56040509259</v>
      </c>
      <c r="O706" s="15">
        <f t="shared" si="62"/>
        <v>44634</v>
      </c>
      <c r="P706" s="16">
        <f t="shared" si="63"/>
        <v>0.56040509259259264</v>
      </c>
      <c r="Q706" s="12">
        <f>IF(Data_Extraction!B706="",Data_Extraction!$J706*(Q$1),Data_Extraction!B706)</f>
        <v>114</v>
      </c>
      <c r="R706" s="12">
        <f>IF(Data_Extraction!C706="",Data_Extraction!$J706*(R$1),Data_Extraction!C706)</f>
        <v>95.68</v>
      </c>
      <c r="S706" s="12">
        <f>IF(Data_Extraction!D706="",Data_Extraction!$J706*(S$1),Data_Extraction!D706)</f>
        <v>108.16</v>
      </c>
      <c r="T706" s="12">
        <f>IF(Data_Extraction!E706="",Data_Extraction!$J706*(T$1),Data_Extraction!E706)</f>
        <v>98.8</v>
      </c>
      <c r="U706" s="12">
        <f>IF(Data_Extraction!F706="",Data_Extraction!$J706*(U$1),Data_Extraction!F706)</f>
        <v>101.92</v>
      </c>
      <c r="V706" s="12">
        <f>IF(Data_Extraction!G706="",Data_Extraction!$J706*(V$1),Data_Extraction!G706)</f>
        <v>94.64</v>
      </c>
      <c r="W706" s="12">
        <f>IF(Data_Extraction!H706="",Data_Extraction!$J706*(W$1),Data_Extraction!H706)</f>
        <v>111.28</v>
      </c>
      <c r="X706" s="12">
        <f>IF(Data_Extraction!I706="",Data_Extraction!$J706*(X$1),Data_Extraction!I706)</f>
        <v>94</v>
      </c>
      <c r="Y706" s="13">
        <f t="shared" si="60"/>
        <v>102.31</v>
      </c>
      <c r="Z706" s="17" t="str">
        <f t="shared" si="64"/>
        <v>Break</v>
      </c>
      <c r="AA706" s="14" t="str">
        <f>VLOOKUP($N706,'HeartRate-2022-03-21-1647950188'!$C:$G,2,0)</f>
        <v>Break</v>
      </c>
      <c r="AB706" s="14" t="str">
        <f>VLOOKUP($N706,'HeartRate-2022-03-21-1647950188'!$C:$G,3,0)</f>
        <v>Off Campus</v>
      </c>
      <c r="AC706" s="14" t="str">
        <f>VLOOKUP($N706,'HeartRate-2022-03-21-1647950188'!$C:$G,4,0)</f>
        <v>Sitting</v>
      </c>
      <c r="AD706" s="14" t="str">
        <f>VLOOKUP($N706,'HeartRate-2022-03-21-1647950188'!$C:$G,5,0)</f>
        <v>Technical Contexts</v>
      </c>
      <c r="AE706">
        <f t="shared" si="65"/>
        <v>0</v>
      </c>
      <c r="AF706" s="18">
        <v>44634</v>
      </c>
      <c r="AG706" s="19">
        <v>0.56040509259259264</v>
      </c>
    </row>
    <row r="707" spans="1:33" x14ac:dyDescent="0.3">
      <c r="A707" s="5">
        <v>44634.560555555552</v>
      </c>
      <c r="B707" t="str">
        <f>IFERROR(AVERAGEIFS('HeartRate-2022-03-21-1647950188'!$B:$B,'HeartRate-2022-03-21-1647950188'!$A:$A,Data_Extraction!B$2,'HeartRate-2022-03-21-1647950188'!$C:$C,Data_Extraction!$A707),"")</f>
        <v/>
      </c>
      <c r="C707" t="str">
        <f>IFERROR(AVERAGEIFS('HeartRate-2022-03-21-1647950188'!$B:$B,'HeartRate-2022-03-21-1647950188'!$A:$A,Data_Extraction!C$2,'HeartRate-2022-03-21-1647950188'!$C:$C,Data_Extraction!$A707),"")</f>
        <v/>
      </c>
      <c r="D707" t="str">
        <f>IFERROR(AVERAGEIFS('HeartRate-2022-03-21-1647950188'!$B:$B,'HeartRate-2022-03-21-1647950188'!$A:$A,Data_Extraction!D$2,'HeartRate-2022-03-21-1647950188'!$C:$C,Data_Extraction!$A707),"")</f>
        <v/>
      </c>
      <c r="E707" t="str">
        <f>IFERROR(AVERAGEIFS('HeartRate-2022-03-21-1647950188'!$B:$B,'HeartRate-2022-03-21-1647950188'!$A:$A,Data_Extraction!E$2,'HeartRate-2022-03-21-1647950188'!$C:$C,Data_Extraction!$A707),"")</f>
        <v/>
      </c>
      <c r="F707" t="str">
        <f>IFERROR(AVERAGEIFS('HeartRate-2022-03-21-1647950188'!$B:$B,'HeartRate-2022-03-21-1647950188'!$A:$A,Data_Extraction!F$2,'HeartRate-2022-03-21-1647950188'!$C:$C,Data_Extraction!$A707),"")</f>
        <v/>
      </c>
      <c r="G707">
        <f>IFERROR(AVERAGEIFS('HeartRate-2022-03-21-1647950188'!$B:$B,'HeartRate-2022-03-21-1647950188'!$A:$A,Data_Extraction!G$2,'HeartRate-2022-03-21-1647950188'!$C:$C,Data_Extraction!$A707),"")</f>
        <v>82</v>
      </c>
      <c r="H707" t="str">
        <f>IFERROR(AVERAGEIFS('HeartRate-2022-03-21-1647950188'!$B:$B,'HeartRate-2022-03-21-1647950188'!$A:$A,Data_Extraction!H$2,'HeartRate-2022-03-21-1647950188'!$C:$C,Data_Extraction!$A707),"")</f>
        <v/>
      </c>
      <c r="I707" t="str">
        <f>IFERROR(AVERAGEIFS('HeartRate-2022-03-21-1647950188'!$B:$B,'HeartRate-2022-03-21-1647950188'!$A:$A,Data_Extraction!I$2,'HeartRate-2022-03-21-1647950188'!$C:$C,Data_Extraction!$A707),"")</f>
        <v/>
      </c>
      <c r="J707" s="8">
        <f t="shared" si="61"/>
        <v>82</v>
      </c>
      <c r="N707" s="11">
        <f>Data_Extraction!A707</f>
        <v>44634.560555555552</v>
      </c>
      <c r="O707" s="15">
        <f t="shared" si="62"/>
        <v>44634</v>
      </c>
      <c r="P707" s="16">
        <f t="shared" si="63"/>
        <v>0.56055555555555558</v>
      </c>
      <c r="Q707" s="12">
        <f>IF(Data_Extraction!B707="",Data_Extraction!$J707*(Q$1),Data_Extraction!B707)</f>
        <v>73.8</v>
      </c>
      <c r="R707" s="12">
        <f>IF(Data_Extraction!C707="",Data_Extraction!$J707*(R$1),Data_Extraction!C707)</f>
        <v>75.44</v>
      </c>
      <c r="S707" s="12">
        <f>IF(Data_Extraction!D707="",Data_Extraction!$J707*(S$1),Data_Extraction!D707)</f>
        <v>85.28</v>
      </c>
      <c r="T707" s="12">
        <f>IF(Data_Extraction!E707="",Data_Extraction!$J707*(T$1),Data_Extraction!E707)</f>
        <v>77.899999999999991</v>
      </c>
      <c r="U707" s="12">
        <f>IF(Data_Extraction!F707="",Data_Extraction!$J707*(U$1),Data_Extraction!F707)</f>
        <v>80.36</v>
      </c>
      <c r="V707" s="12">
        <f>IF(Data_Extraction!G707="",Data_Extraction!$J707*(V$1),Data_Extraction!G707)</f>
        <v>82</v>
      </c>
      <c r="W707" s="12">
        <f>IF(Data_Extraction!H707="",Data_Extraction!$J707*(W$1),Data_Extraction!H707)</f>
        <v>87.740000000000009</v>
      </c>
      <c r="X707" s="12">
        <f>IF(Data_Extraction!I707="",Data_Extraction!$J707*(X$1),Data_Extraction!I707)</f>
        <v>79.539999999999992</v>
      </c>
      <c r="Y707" s="13">
        <f t="shared" ref="Y707:Y770" si="66">AVERAGE(Q707:X707)</f>
        <v>80.257499999999993</v>
      </c>
      <c r="Z707" s="17" t="str">
        <f t="shared" si="64"/>
        <v>Break</v>
      </c>
      <c r="AA707" s="14" t="str">
        <f>VLOOKUP($N707,'HeartRate-2022-03-21-1647950188'!$C:$G,2,0)</f>
        <v>Break</v>
      </c>
      <c r="AB707" s="14" t="str">
        <f>VLOOKUP($N707,'HeartRate-2022-03-21-1647950188'!$C:$G,3,0)</f>
        <v>Off Campus</v>
      </c>
      <c r="AC707" s="14" t="str">
        <f>VLOOKUP($N707,'HeartRate-2022-03-21-1647950188'!$C:$G,4,0)</f>
        <v>Sitting</v>
      </c>
      <c r="AD707" s="14" t="str">
        <f>VLOOKUP($N707,'HeartRate-2022-03-21-1647950188'!$C:$G,5,0)</f>
        <v>Technical Contexts</v>
      </c>
      <c r="AE707">
        <f t="shared" si="65"/>
        <v>0</v>
      </c>
      <c r="AF707" s="18">
        <v>44634</v>
      </c>
      <c r="AG707" s="19">
        <v>0.56055555555555558</v>
      </c>
    </row>
    <row r="708" spans="1:33" x14ac:dyDescent="0.3">
      <c r="A708" s="5">
        <v>44634.560752314814</v>
      </c>
      <c r="B708" t="str">
        <f>IFERROR(AVERAGEIFS('HeartRate-2022-03-21-1647950188'!$B:$B,'HeartRate-2022-03-21-1647950188'!$A:$A,Data_Extraction!B$2,'HeartRate-2022-03-21-1647950188'!$C:$C,Data_Extraction!$A708),"")</f>
        <v/>
      </c>
      <c r="C708" t="str">
        <f>IFERROR(AVERAGEIFS('HeartRate-2022-03-21-1647950188'!$B:$B,'HeartRate-2022-03-21-1647950188'!$A:$A,Data_Extraction!C$2,'HeartRate-2022-03-21-1647950188'!$C:$C,Data_Extraction!$A708),"")</f>
        <v/>
      </c>
      <c r="D708" t="str">
        <f>IFERROR(AVERAGEIFS('HeartRate-2022-03-21-1647950188'!$B:$B,'HeartRate-2022-03-21-1647950188'!$A:$A,Data_Extraction!D$2,'HeartRate-2022-03-21-1647950188'!$C:$C,Data_Extraction!$A708),"")</f>
        <v/>
      </c>
      <c r="E708" t="str">
        <f>IFERROR(AVERAGEIFS('HeartRate-2022-03-21-1647950188'!$B:$B,'HeartRate-2022-03-21-1647950188'!$A:$A,Data_Extraction!E$2,'HeartRate-2022-03-21-1647950188'!$C:$C,Data_Extraction!$A708),"")</f>
        <v/>
      </c>
      <c r="F708" t="str">
        <f>IFERROR(AVERAGEIFS('HeartRate-2022-03-21-1647950188'!$B:$B,'HeartRate-2022-03-21-1647950188'!$A:$A,Data_Extraction!F$2,'HeartRate-2022-03-21-1647950188'!$C:$C,Data_Extraction!$A708),"")</f>
        <v/>
      </c>
      <c r="G708" t="str">
        <f>IFERROR(AVERAGEIFS('HeartRate-2022-03-21-1647950188'!$B:$B,'HeartRate-2022-03-21-1647950188'!$A:$A,Data_Extraction!G$2,'HeartRate-2022-03-21-1647950188'!$C:$C,Data_Extraction!$A708),"")</f>
        <v/>
      </c>
      <c r="H708" t="str">
        <f>IFERROR(AVERAGEIFS('HeartRate-2022-03-21-1647950188'!$B:$B,'HeartRate-2022-03-21-1647950188'!$A:$A,Data_Extraction!H$2,'HeartRate-2022-03-21-1647950188'!$C:$C,Data_Extraction!$A708),"")</f>
        <v/>
      </c>
      <c r="I708">
        <f>IFERROR(AVERAGEIFS('HeartRate-2022-03-21-1647950188'!$B:$B,'HeartRate-2022-03-21-1647950188'!$A:$A,Data_Extraction!I$2,'HeartRate-2022-03-21-1647950188'!$C:$C,Data_Extraction!$A708),"")</f>
        <v>102</v>
      </c>
      <c r="J708" s="8">
        <f t="shared" ref="J708:J771" si="67">AVERAGE(B708:I708)</f>
        <v>102</v>
      </c>
      <c r="N708" s="11">
        <f>Data_Extraction!A708</f>
        <v>44634.560752314814</v>
      </c>
      <c r="O708" s="15">
        <f t="shared" ref="O708:O771" si="68">AF708</f>
        <v>44634</v>
      </c>
      <c r="P708" s="16">
        <f t="shared" ref="P708:P771" si="69">AG708</f>
        <v>0.5607523148148148</v>
      </c>
      <c r="Q708" s="12">
        <f>IF(Data_Extraction!B708="",Data_Extraction!$J708*(Q$1),Data_Extraction!B708)</f>
        <v>91.8</v>
      </c>
      <c r="R708" s="12">
        <f>IF(Data_Extraction!C708="",Data_Extraction!$J708*(R$1),Data_Extraction!C708)</f>
        <v>93.84</v>
      </c>
      <c r="S708" s="12">
        <f>IF(Data_Extraction!D708="",Data_Extraction!$J708*(S$1),Data_Extraction!D708)</f>
        <v>106.08</v>
      </c>
      <c r="T708" s="12">
        <f>IF(Data_Extraction!E708="",Data_Extraction!$J708*(T$1),Data_Extraction!E708)</f>
        <v>96.899999999999991</v>
      </c>
      <c r="U708" s="12">
        <f>IF(Data_Extraction!F708="",Data_Extraction!$J708*(U$1),Data_Extraction!F708)</f>
        <v>99.96</v>
      </c>
      <c r="V708" s="12">
        <f>IF(Data_Extraction!G708="",Data_Extraction!$J708*(V$1),Data_Extraction!G708)</f>
        <v>92.820000000000007</v>
      </c>
      <c r="W708" s="12">
        <f>IF(Data_Extraction!H708="",Data_Extraction!$J708*(W$1),Data_Extraction!H708)</f>
        <v>109.14</v>
      </c>
      <c r="X708" s="12">
        <f>IF(Data_Extraction!I708="",Data_Extraction!$J708*(X$1),Data_Extraction!I708)</f>
        <v>102</v>
      </c>
      <c r="Y708" s="13">
        <f t="shared" si="66"/>
        <v>99.067499999999995</v>
      </c>
      <c r="Z708" s="17" t="str">
        <f t="shared" ref="Z708:Z771" si="70">VLOOKUP(P708,$AJ$2:$AK$7,2,1)</f>
        <v>Break</v>
      </c>
      <c r="AA708" s="14" t="str">
        <f>VLOOKUP($N708,'HeartRate-2022-03-21-1647950188'!$C:$G,2,0)</f>
        <v>Break</v>
      </c>
      <c r="AB708" s="14" t="str">
        <f>VLOOKUP($N708,'HeartRate-2022-03-21-1647950188'!$C:$G,3,0)</f>
        <v>Off Campus</v>
      </c>
      <c r="AC708" s="14" t="str">
        <f>VLOOKUP($N708,'HeartRate-2022-03-21-1647950188'!$C:$G,4,0)</f>
        <v>Sitting</v>
      </c>
      <c r="AD708" s="14" t="str">
        <f>VLOOKUP($N708,'HeartRate-2022-03-21-1647950188'!$C:$G,5,0)</f>
        <v>Technical Contexts</v>
      </c>
      <c r="AE708">
        <f t="shared" ref="AE708:AE771" si="71">IF(Y708&gt;120,1,0)</f>
        <v>0</v>
      </c>
      <c r="AF708" s="18">
        <v>44634</v>
      </c>
      <c r="AG708" s="19">
        <v>0.5607523148148148</v>
      </c>
    </row>
    <row r="709" spans="1:33" x14ac:dyDescent="0.3">
      <c r="A709" s="5">
        <v>44634.56077546296</v>
      </c>
      <c r="B709" t="str">
        <f>IFERROR(AVERAGEIFS('HeartRate-2022-03-21-1647950188'!$B:$B,'HeartRate-2022-03-21-1647950188'!$A:$A,Data_Extraction!B$2,'HeartRate-2022-03-21-1647950188'!$C:$C,Data_Extraction!$A709),"")</f>
        <v/>
      </c>
      <c r="C709" t="str">
        <f>IFERROR(AVERAGEIFS('HeartRate-2022-03-21-1647950188'!$B:$B,'HeartRate-2022-03-21-1647950188'!$A:$A,Data_Extraction!C$2,'HeartRate-2022-03-21-1647950188'!$C:$C,Data_Extraction!$A709),"")</f>
        <v/>
      </c>
      <c r="D709" t="str">
        <f>IFERROR(AVERAGEIFS('HeartRate-2022-03-21-1647950188'!$B:$B,'HeartRate-2022-03-21-1647950188'!$A:$A,Data_Extraction!D$2,'HeartRate-2022-03-21-1647950188'!$C:$C,Data_Extraction!$A709),"")</f>
        <v/>
      </c>
      <c r="E709" t="str">
        <f>IFERROR(AVERAGEIFS('HeartRate-2022-03-21-1647950188'!$B:$B,'HeartRate-2022-03-21-1647950188'!$A:$A,Data_Extraction!E$2,'HeartRate-2022-03-21-1647950188'!$C:$C,Data_Extraction!$A709),"")</f>
        <v/>
      </c>
      <c r="F709" t="str">
        <f>IFERROR(AVERAGEIFS('HeartRate-2022-03-21-1647950188'!$B:$B,'HeartRate-2022-03-21-1647950188'!$A:$A,Data_Extraction!F$2,'HeartRate-2022-03-21-1647950188'!$C:$C,Data_Extraction!$A709),"")</f>
        <v/>
      </c>
      <c r="G709" t="str">
        <f>IFERROR(AVERAGEIFS('HeartRate-2022-03-21-1647950188'!$B:$B,'HeartRate-2022-03-21-1647950188'!$A:$A,Data_Extraction!G$2,'HeartRate-2022-03-21-1647950188'!$C:$C,Data_Extraction!$A709),"")</f>
        <v/>
      </c>
      <c r="H709">
        <f>IFERROR(AVERAGEIFS('HeartRate-2022-03-21-1647950188'!$B:$B,'HeartRate-2022-03-21-1647950188'!$A:$A,Data_Extraction!H$2,'HeartRate-2022-03-21-1647950188'!$C:$C,Data_Extraction!$A709),"")</f>
        <v>81</v>
      </c>
      <c r="I709" t="str">
        <f>IFERROR(AVERAGEIFS('HeartRate-2022-03-21-1647950188'!$B:$B,'HeartRate-2022-03-21-1647950188'!$A:$A,Data_Extraction!I$2,'HeartRate-2022-03-21-1647950188'!$C:$C,Data_Extraction!$A709),"")</f>
        <v/>
      </c>
      <c r="J709" s="8">
        <f t="shared" si="67"/>
        <v>81</v>
      </c>
      <c r="N709" s="11">
        <f>Data_Extraction!A709</f>
        <v>44634.56077546296</v>
      </c>
      <c r="O709" s="15">
        <f t="shared" si="68"/>
        <v>44634</v>
      </c>
      <c r="P709" s="16">
        <f t="shared" si="69"/>
        <v>0.56077546296296299</v>
      </c>
      <c r="Q709" s="12">
        <f>IF(Data_Extraction!B709="",Data_Extraction!$J709*(Q$1),Data_Extraction!B709)</f>
        <v>72.900000000000006</v>
      </c>
      <c r="R709" s="12">
        <f>IF(Data_Extraction!C709="",Data_Extraction!$J709*(R$1),Data_Extraction!C709)</f>
        <v>74.52000000000001</v>
      </c>
      <c r="S709" s="12">
        <f>IF(Data_Extraction!D709="",Data_Extraction!$J709*(S$1),Data_Extraction!D709)</f>
        <v>84.240000000000009</v>
      </c>
      <c r="T709" s="12">
        <f>IF(Data_Extraction!E709="",Data_Extraction!$J709*(T$1),Data_Extraction!E709)</f>
        <v>76.95</v>
      </c>
      <c r="U709" s="12">
        <f>IF(Data_Extraction!F709="",Data_Extraction!$J709*(U$1),Data_Extraction!F709)</f>
        <v>79.38</v>
      </c>
      <c r="V709" s="12">
        <f>IF(Data_Extraction!G709="",Data_Extraction!$J709*(V$1),Data_Extraction!G709)</f>
        <v>73.710000000000008</v>
      </c>
      <c r="W709" s="12">
        <f>IF(Data_Extraction!H709="",Data_Extraction!$J709*(W$1),Data_Extraction!H709)</f>
        <v>81</v>
      </c>
      <c r="X709" s="12">
        <f>IF(Data_Extraction!I709="",Data_Extraction!$J709*(X$1),Data_Extraction!I709)</f>
        <v>78.569999999999993</v>
      </c>
      <c r="Y709" s="13">
        <f t="shared" si="66"/>
        <v>77.658749999999998</v>
      </c>
      <c r="Z709" s="17" t="str">
        <f t="shared" si="70"/>
        <v>Break</v>
      </c>
      <c r="AA709" s="14" t="str">
        <f>VLOOKUP($N709,'HeartRate-2022-03-21-1647950188'!$C:$G,2,0)</f>
        <v>Break</v>
      </c>
      <c r="AB709" s="14" t="str">
        <f>VLOOKUP($N709,'HeartRate-2022-03-21-1647950188'!$C:$G,3,0)</f>
        <v>Off Campus</v>
      </c>
      <c r="AC709" s="14" t="str">
        <f>VLOOKUP($N709,'HeartRate-2022-03-21-1647950188'!$C:$G,4,0)</f>
        <v>Sitting</v>
      </c>
      <c r="AD709" s="14" t="str">
        <f>VLOOKUP($N709,'HeartRate-2022-03-21-1647950188'!$C:$G,5,0)</f>
        <v>Technical Contexts</v>
      </c>
      <c r="AE709">
        <f t="shared" si="71"/>
        <v>0</v>
      </c>
      <c r="AF709" s="18">
        <v>44634</v>
      </c>
      <c r="AG709" s="19">
        <v>0.56077546296296299</v>
      </c>
    </row>
    <row r="710" spans="1:33" x14ac:dyDescent="0.3">
      <c r="A710" s="5">
        <v>44634.561018518521</v>
      </c>
      <c r="B710" t="str">
        <f>IFERROR(AVERAGEIFS('HeartRate-2022-03-21-1647950188'!$B:$B,'HeartRate-2022-03-21-1647950188'!$A:$A,Data_Extraction!B$2,'HeartRate-2022-03-21-1647950188'!$C:$C,Data_Extraction!$A710),"")</f>
        <v/>
      </c>
      <c r="C710" t="str">
        <f>IFERROR(AVERAGEIFS('HeartRate-2022-03-21-1647950188'!$B:$B,'HeartRate-2022-03-21-1647950188'!$A:$A,Data_Extraction!C$2,'HeartRate-2022-03-21-1647950188'!$C:$C,Data_Extraction!$A710),"")</f>
        <v/>
      </c>
      <c r="D710" t="str">
        <f>IFERROR(AVERAGEIFS('HeartRate-2022-03-21-1647950188'!$B:$B,'HeartRate-2022-03-21-1647950188'!$A:$A,Data_Extraction!D$2,'HeartRate-2022-03-21-1647950188'!$C:$C,Data_Extraction!$A710),"")</f>
        <v/>
      </c>
      <c r="E710" t="str">
        <f>IFERROR(AVERAGEIFS('HeartRate-2022-03-21-1647950188'!$B:$B,'HeartRate-2022-03-21-1647950188'!$A:$A,Data_Extraction!E$2,'HeartRate-2022-03-21-1647950188'!$C:$C,Data_Extraction!$A710),"")</f>
        <v/>
      </c>
      <c r="F710" t="str">
        <f>IFERROR(AVERAGEIFS('HeartRate-2022-03-21-1647950188'!$B:$B,'HeartRate-2022-03-21-1647950188'!$A:$A,Data_Extraction!F$2,'HeartRate-2022-03-21-1647950188'!$C:$C,Data_Extraction!$A710),"")</f>
        <v/>
      </c>
      <c r="G710" t="str">
        <f>IFERROR(AVERAGEIFS('HeartRate-2022-03-21-1647950188'!$B:$B,'HeartRate-2022-03-21-1647950188'!$A:$A,Data_Extraction!G$2,'HeartRate-2022-03-21-1647950188'!$C:$C,Data_Extraction!$A710),"")</f>
        <v/>
      </c>
      <c r="H710">
        <f>IFERROR(AVERAGEIFS('HeartRate-2022-03-21-1647950188'!$B:$B,'HeartRate-2022-03-21-1647950188'!$A:$A,Data_Extraction!H$2,'HeartRate-2022-03-21-1647950188'!$C:$C,Data_Extraction!$A710),"")</f>
        <v>82</v>
      </c>
      <c r="I710" t="str">
        <f>IFERROR(AVERAGEIFS('HeartRate-2022-03-21-1647950188'!$B:$B,'HeartRate-2022-03-21-1647950188'!$A:$A,Data_Extraction!I$2,'HeartRate-2022-03-21-1647950188'!$C:$C,Data_Extraction!$A710),"")</f>
        <v/>
      </c>
      <c r="J710" s="8">
        <f t="shared" si="67"/>
        <v>82</v>
      </c>
      <c r="N710" s="11">
        <f>Data_Extraction!A710</f>
        <v>44634.561018518521</v>
      </c>
      <c r="O710" s="15">
        <f t="shared" si="68"/>
        <v>44634</v>
      </c>
      <c r="P710" s="16">
        <f t="shared" si="69"/>
        <v>0.56101851851851847</v>
      </c>
      <c r="Q710" s="12">
        <f>IF(Data_Extraction!B710="",Data_Extraction!$J710*(Q$1),Data_Extraction!B710)</f>
        <v>73.8</v>
      </c>
      <c r="R710" s="12">
        <f>IF(Data_Extraction!C710="",Data_Extraction!$J710*(R$1),Data_Extraction!C710)</f>
        <v>75.44</v>
      </c>
      <c r="S710" s="12">
        <f>IF(Data_Extraction!D710="",Data_Extraction!$J710*(S$1),Data_Extraction!D710)</f>
        <v>85.28</v>
      </c>
      <c r="T710" s="12">
        <f>IF(Data_Extraction!E710="",Data_Extraction!$J710*(T$1),Data_Extraction!E710)</f>
        <v>77.899999999999991</v>
      </c>
      <c r="U710" s="12">
        <f>IF(Data_Extraction!F710="",Data_Extraction!$J710*(U$1),Data_Extraction!F710)</f>
        <v>80.36</v>
      </c>
      <c r="V710" s="12">
        <f>IF(Data_Extraction!G710="",Data_Extraction!$J710*(V$1),Data_Extraction!G710)</f>
        <v>74.62</v>
      </c>
      <c r="W710" s="12">
        <f>IF(Data_Extraction!H710="",Data_Extraction!$J710*(W$1),Data_Extraction!H710)</f>
        <v>82</v>
      </c>
      <c r="X710" s="12">
        <f>IF(Data_Extraction!I710="",Data_Extraction!$J710*(X$1),Data_Extraction!I710)</f>
        <v>79.539999999999992</v>
      </c>
      <c r="Y710" s="13">
        <f t="shared" si="66"/>
        <v>78.617500000000007</v>
      </c>
      <c r="Z710" s="17" t="str">
        <f t="shared" si="70"/>
        <v>Break</v>
      </c>
      <c r="AA710" s="14" t="str">
        <f>VLOOKUP($N710,'HeartRate-2022-03-21-1647950188'!$C:$G,2,0)</f>
        <v>Break</v>
      </c>
      <c r="AB710" s="14" t="str">
        <f>VLOOKUP($N710,'HeartRate-2022-03-21-1647950188'!$C:$G,3,0)</f>
        <v>Off Campus</v>
      </c>
      <c r="AC710" s="14" t="str">
        <f>VLOOKUP($N710,'HeartRate-2022-03-21-1647950188'!$C:$G,4,0)</f>
        <v>Sitting</v>
      </c>
      <c r="AD710" s="14" t="str">
        <f>VLOOKUP($N710,'HeartRate-2022-03-21-1647950188'!$C:$G,5,0)</f>
        <v>Technical Contexts</v>
      </c>
      <c r="AE710">
        <f t="shared" si="71"/>
        <v>0</v>
      </c>
      <c r="AF710" s="18">
        <v>44634</v>
      </c>
      <c r="AG710" s="19">
        <v>0.56101851851851847</v>
      </c>
    </row>
    <row r="711" spans="1:33" x14ac:dyDescent="0.3">
      <c r="A711" s="5">
        <v>44634.561099537037</v>
      </c>
      <c r="B711">
        <f>IFERROR(AVERAGEIFS('HeartRate-2022-03-21-1647950188'!$B:$B,'HeartRate-2022-03-21-1647950188'!$A:$A,Data_Extraction!B$2,'HeartRate-2022-03-21-1647950188'!$C:$C,Data_Extraction!$A711),"")</f>
        <v>111</v>
      </c>
      <c r="C711" t="str">
        <f>IFERROR(AVERAGEIFS('HeartRate-2022-03-21-1647950188'!$B:$B,'HeartRate-2022-03-21-1647950188'!$A:$A,Data_Extraction!C$2,'HeartRate-2022-03-21-1647950188'!$C:$C,Data_Extraction!$A711),"")</f>
        <v/>
      </c>
      <c r="D711" t="str">
        <f>IFERROR(AVERAGEIFS('HeartRate-2022-03-21-1647950188'!$B:$B,'HeartRate-2022-03-21-1647950188'!$A:$A,Data_Extraction!D$2,'HeartRate-2022-03-21-1647950188'!$C:$C,Data_Extraction!$A711),"")</f>
        <v/>
      </c>
      <c r="E711" t="str">
        <f>IFERROR(AVERAGEIFS('HeartRate-2022-03-21-1647950188'!$B:$B,'HeartRate-2022-03-21-1647950188'!$A:$A,Data_Extraction!E$2,'HeartRate-2022-03-21-1647950188'!$C:$C,Data_Extraction!$A711),"")</f>
        <v/>
      </c>
      <c r="F711" t="str">
        <f>IFERROR(AVERAGEIFS('HeartRate-2022-03-21-1647950188'!$B:$B,'HeartRate-2022-03-21-1647950188'!$A:$A,Data_Extraction!F$2,'HeartRate-2022-03-21-1647950188'!$C:$C,Data_Extraction!$A711),"")</f>
        <v/>
      </c>
      <c r="G711" t="str">
        <f>IFERROR(AVERAGEIFS('HeartRate-2022-03-21-1647950188'!$B:$B,'HeartRate-2022-03-21-1647950188'!$A:$A,Data_Extraction!G$2,'HeartRate-2022-03-21-1647950188'!$C:$C,Data_Extraction!$A711),"")</f>
        <v/>
      </c>
      <c r="H711" t="str">
        <f>IFERROR(AVERAGEIFS('HeartRate-2022-03-21-1647950188'!$B:$B,'HeartRate-2022-03-21-1647950188'!$A:$A,Data_Extraction!H$2,'HeartRate-2022-03-21-1647950188'!$C:$C,Data_Extraction!$A711),"")</f>
        <v/>
      </c>
      <c r="I711">
        <f>IFERROR(AVERAGEIFS('HeartRate-2022-03-21-1647950188'!$B:$B,'HeartRate-2022-03-21-1647950188'!$A:$A,Data_Extraction!I$2,'HeartRate-2022-03-21-1647950188'!$C:$C,Data_Extraction!$A711),"")</f>
        <v>100</v>
      </c>
      <c r="J711" s="8">
        <f t="shared" si="67"/>
        <v>105.5</v>
      </c>
      <c r="N711" s="11">
        <f>Data_Extraction!A711</f>
        <v>44634.561099537037</v>
      </c>
      <c r="O711" s="15">
        <f t="shared" si="68"/>
        <v>44634</v>
      </c>
      <c r="P711" s="16">
        <f t="shared" si="69"/>
        <v>0.56109953703703697</v>
      </c>
      <c r="Q711" s="12">
        <f>IF(Data_Extraction!B711="",Data_Extraction!$J711*(Q$1),Data_Extraction!B711)</f>
        <v>111</v>
      </c>
      <c r="R711" s="12">
        <f>IF(Data_Extraction!C711="",Data_Extraction!$J711*(R$1),Data_Extraction!C711)</f>
        <v>97.06</v>
      </c>
      <c r="S711" s="12">
        <f>IF(Data_Extraction!D711="",Data_Extraction!$J711*(S$1),Data_Extraction!D711)</f>
        <v>109.72</v>
      </c>
      <c r="T711" s="12">
        <f>IF(Data_Extraction!E711="",Data_Extraction!$J711*(T$1),Data_Extraction!E711)</f>
        <v>100.22499999999999</v>
      </c>
      <c r="U711" s="12">
        <f>IF(Data_Extraction!F711="",Data_Extraction!$J711*(U$1),Data_Extraction!F711)</f>
        <v>103.39</v>
      </c>
      <c r="V711" s="12">
        <f>IF(Data_Extraction!G711="",Data_Extraction!$J711*(V$1),Data_Extraction!G711)</f>
        <v>96.00500000000001</v>
      </c>
      <c r="W711" s="12">
        <f>IF(Data_Extraction!H711="",Data_Extraction!$J711*(W$1),Data_Extraction!H711)</f>
        <v>112.88500000000001</v>
      </c>
      <c r="X711" s="12">
        <f>IF(Data_Extraction!I711="",Data_Extraction!$J711*(X$1),Data_Extraction!I711)</f>
        <v>100</v>
      </c>
      <c r="Y711" s="13">
        <f t="shared" si="66"/>
        <v>103.785625</v>
      </c>
      <c r="Z711" s="17" t="str">
        <f t="shared" si="70"/>
        <v>Break</v>
      </c>
      <c r="AA711" s="14" t="str">
        <f>VLOOKUP($N711,'HeartRate-2022-03-21-1647950188'!$C:$G,2,0)</f>
        <v>Break</v>
      </c>
      <c r="AB711" s="14" t="str">
        <f>VLOOKUP($N711,'HeartRate-2022-03-21-1647950188'!$C:$G,3,0)</f>
        <v>Off Campus</v>
      </c>
      <c r="AC711" s="14" t="str">
        <f>VLOOKUP($N711,'HeartRate-2022-03-21-1647950188'!$C:$G,4,0)</f>
        <v>Sitting</v>
      </c>
      <c r="AD711" s="14" t="str">
        <f>VLOOKUP($N711,'HeartRate-2022-03-21-1647950188'!$C:$G,5,0)</f>
        <v>Technical Contexts</v>
      </c>
      <c r="AE711">
        <f t="shared" si="71"/>
        <v>0</v>
      </c>
      <c r="AF711" s="18">
        <v>44634</v>
      </c>
      <c r="AG711" s="19">
        <v>0.56109953703703697</v>
      </c>
    </row>
    <row r="712" spans="1:33" x14ac:dyDescent="0.3">
      <c r="A712" s="5">
        <v>44634.56113425926</v>
      </c>
      <c r="B712" t="str">
        <f>IFERROR(AVERAGEIFS('HeartRate-2022-03-21-1647950188'!$B:$B,'HeartRate-2022-03-21-1647950188'!$A:$A,Data_Extraction!B$2,'HeartRate-2022-03-21-1647950188'!$C:$C,Data_Extraction!$A712),"")</f>
        <v/>
      </c>
      <c r="C712">
        <f>IFERROR(AVERAGEIFS('HeartRate-2022-03-21-1647950188'!$B:$B,'HeartRate-2022-03-21-1647950188'!$A:$A,Data_Extraction!C$2,'HeartRate-2022-03-21-1647950188'!$C:$C,Data_Extraction!$A712),"")</f>
        <v>79</v>
      </c>
      <c r="D712" t="str">
        <f>IFERROR(AVERAGEIFS('HeartRate-2022-03-21-1647950188'!$B:$B,'HeartRate-2022-03-21-1647950188'!$A:$A,Data_Extraction!D$2,'HeartRate-2022-03-21-1647950188'!$C:$C,Data_Extraction!$A712),"")</f>
        <v/>
      </c>
      <c r="E712" t="str">
        <f>IFERROR(AVERAGEIFS('HeartRate-2022-03-21-1647950188'!$B:$B,'HeartRate-2022-03-21-1647950188'!$A:$A,Data_Extraction!E$2,'HeartRate-2022-03-21-1647950188'!$C:$C,Data_Extraction!$A712),"")</f>
        <v/>
      </c>
      <c r="F712" t="str">
        <f>IFERROR(AVERAGEIFS('HeartRate-2022-03-21-1647950188'!$B:$B,'HeartRate-2022-03-21-1647950188'!$A:$A,Data_Extraction!F$2,'HeartRate-2022-03-21-1647950188'!$C:$C,Data_Extraction!$A712),"")</f>
        <v/>
      </c>
      <c r="G712" t="str">
        <f>IFERROR(AVERAGEIFS('HeartRate-2022-03-21-1647950188'!$B:$B,'HeartRate-2022-03-21-1647950188'!$A:$A,Data_Extraction!G$2,'HeartRate-2022-03-21-1647950188'!$C:$C,Data_Extraction!$A712),"")</f>
        <v/>
      </c>
      <c r="H712" t="str">
        <f>IFERROR(AVERAGEIFS('HeartRate-2022-03-21-1647950188'!$B:$B,'HeartRate-2022-03-21-1647950188'!$A:$A,Data_Extraction!H$2,'HeartRate-2022-03-21-1647950188'!$C:$C,Data_Extraction!$A712),"")</f>
        <v/>
      </c>
      <c r="I712" t="str">
        <f>IFERROR(AVERAGEIFS('HeartRate-2022-03-21-1647950188'!$B:$B,'HeartRate-2022-03-21-1647950188'!$A:$A,Data_Extraction!I$2,'HeartRate-2022-03-21-1647950188'!$C:$C,Data_Extraction!$A712),"")</f>
        <v/>
      </c>
      <c r="J712" s="8">
        <f t="shared" si="67"/>
        <v>79</v>
      </c>
      <c r="N712" s="11">
        <f>Data_Extraction!A712</f>
        <v>44634.56113425926</v>
      </c>
      <c r="O712" s="15">
        <f t="shared" si="68"/>
        <v>44634</v>
      </c>
      <c r="P712" s="16">
        <f t="shared" si="69"/>
        <v>0.5611342592592593</v>
      </c>
      <c r="Q712" s="12">
        <f>IF(Data_Extraction!B712="",Data_Extraction!$J712*(Q$1),Data_Extraction!B712)</f>
        <v>71.100000000000009</v>
      </c>
      <c r="R712" s="12">
        <f>IF(Data_Extraction!C712="",Data_Extraction!$J712*(R$1),Data_Extraction!C712)</f>
        <v>79</v>
      </c>
      <c r="S712" s="12">
        <f>IF(Data_Extraction!D712="",Data_Extraction!$J712*(S$1),Data_Extraction!D712)</f>
        <v>82.16</v>
      </c>
      <c r="T712" s="12">
        <f>IF(Data_Extraction!E712="",Data_Extraction!$J712*(T$1),Data_Extraction!E712)</f>
        <v>75.05</v>
      </c>
      <c r="U712" s="12">
        <f>IF(Data_Extraction!F712="",Data_Extraction!$J712*(U$1),Data_Extraction!F712)</f>
        <v>77.42</v>
      </c>
      <c r="V712" s="12">
        <f>IF(Data_Extraction!G712="",Data_Extraction!$J712*(V$1),Data_Extraction!G712)</f>
        <v>71.89</v>
      </c>
      <c r="W712" s="12">
        <f>IF(Data_Extraction!H712="",Data_Extraction!$J712*(W$1),Data_Extraction!H712)</f>
        <v>84.53</v>
      </c>
      <c r="X712" s="12">
        <f>IF(Data_Extraction!I712="",Data_Extraction!$J712*(X$1),Data_Extraction!I712)</f>
        <v>76.63</v>
      </c>
      <c r="Y712" s="13">
        <f t="shared" si="66"/>
        <v>77.222499999999997</v>
      </c>
      <c r="Z712" s="17" t="str">
        <f t="shared" si="70"/>
        <v>Break</v>
      </c>
      <c r="AA712" s="14" t="str">
        <f>VLOOKUP($N712,'HeartRate-2022-03-21-1647950188'!$C:$G,2,0)</f>
        <v>Break</v>
      </c>
      <c r="AB712" s="14" t="str">
        <f>VLOOKUP($N712,'HeartRate-2022-03-21-1647950188'!$C:$G,3,0)</f>
        <v>Off Campus</v>
      </c>
      <c r="AC712" s="14" t="str">
        <f>VLOOKUP($N712,'HeartRate-2022-03-21-1647950188'!$C:$G,4,0)</f>
        <v>Sitting</v>
      </c>
      <c r="AD712" s="14" t="str">
        <f>VLOOKUP($N712,'HeartRate-2022-03-21-1647950188'!$C:$G,5,0)</f>
        <v>Technical Contexts</v>
      </c>
      <c r="AE712">
        <f t="shared" si="71"/>
        <v>0</v>
      </c>
      <c r="AF712" s="18">
        <v>44634</v>
      </c>
      <c r="AG712" s="19">
        <v>0.5611342592592593</v>
      </c>
    </row>
    <row r="713" spans="1:33" x14ac:dyDescent="0.3">
      <c r="A713" s="5">
        <v>44634.561400462961</v>
      </c>
      <c r="B713" t="str">
        <f>IFERROR(AVERAGEIFS('HeartRate-2022-03-21-1647950188'!$B:$B,'HeartRate-2022-03-21-1647950188'!$A:$A,Data_Extraction!B$2,'HeartRate-2022-03-21-1647950188'!$C:$C,Data_Extraction!$A713),"")</f>
        <v/>
      </c>
      <c r="C713" t="str">
        <f>IFERROR(AVERAGEIFS('HeartRate-2022-03-21-1647950188'!$B:$B,'HeartRate-2022-03-21-1647950188'!$A:$A,Data_Extraction!C$2,'HeartRate-2022-03-21-1647950188'!$C:$C,Data_Extraction!$A713),"")</f>
        <v/>
      </c>
      <c r="D713" t="str">
        <f>IFERROR(AVERAGEIFS('HeartRate-2022-03-21-1647950188'!$B:$B,'HeartRate-2022-03-21-1647950188'!$A:$A,Data_Extraction!D$2,'HeartRate-2022-03-21-1647950188'!$C:$C,Data_Extraction!$A713),"")</f>
        <v/>
      </c>
      <c r="E713" t="str">
        <f>IFERROR(AVERAGEIFS('HeartRate-2022-03-21-1647950188'!$B:$B,'HeartRate-2022-03-21-1647950188'!$A:$A,Data_Extraction!E$2,'HeartRate-2022-03-21-1647950188'!$C:$C,Data_Extraction!$A713),"")</f>
        <v/>
      </c>
      <c r="F713" t="str">
        <f>IFERROR(AVERAGEIFS('HeartRate-2022-03-21-1647950188'!$B:$B,'HeartRate-2022-03-21-1647950188'!$A:$A,Data_Extraction!F$2,'HeartRate-2022-03-21-1647950188'!$C:$C,Data_Extraction!$A713),"")</f>
        <v/>
      </c>
      <c r="G713" t="str">
        <f>IFERROR(AVERAGEIFS('HeartRate-2022-03-21-1647950188'!$B:$B,'HeartRate-2022-03-21-1647950188'!$A:$A,Data_Extraction!G$2,'HeartRate-2022-03-21-1647950188'!$C:$C,Data_Extraction!$A713),"")</f>
        <v/>
      </c>
      <c r="H713">
        <f>IFERROR(AVERAGEIFS('HeartRate-2022-03-21-1647950188'!$B:$B,'HeartRate-2022-03-21-1647950188'!$A:$A,Data_Extraction!H$2,'HeartRate-2022-03-21-1647950188'!$C:$C,Data_Extraction!$A713),"")</f>
        <v>82</v>
      </c>
      <c r="I713" t="str">
        <f>IFERROR(AVERAGEIFS('HeartRate-2022-03-21-1647950188'!$B:$B,'HeartRate-2022-03-21-1647950188'!$A:$A,Data_Extraction!I$2,'HeartRate-2022-03-21-1647950188'!$C:$C,Data_Extraction!$A713),"")</f>
        <v/>
      </c>
      <c r="J713" s="8">
        <f t="shared" si="67"/>
        <v>82</v>
      </c>
      <c r="N713" s="11">
        <f>Data_Extraction!A713</f>
        <v>44634.561400462961</v>
      </c>
      <c r="O713" s="15">
        <f t="shared" si="68"/>
        <v>44634</v>
      </c>
      <c r="P713" s="16">
        <f t="shared" si="69"/>
        <v>0.56140046296296298</v>
      </c>
      <c r="Q713" s="12">
        <f>IF(Data_Extraction!B713="",Data_Extraction!$J713*(Q$1),Data_Extraction!B713)</f>
        <v>73.8</v>
      </c>
      <c r="R713" s="12">
        <f>IF(Data_Extraction!C713="",Data_Extraction!$J713*(R$1),Data_Extraction!C713)</f>
        <v>75.44</v>
      </c>
      <c r="S713" s="12">
        <f>IF(Data_Extraction!D713="",Data_Extraction!$J713*(S$1),Data_Extraction!D713)</f>
        <v>85.28</v>
      </c>
      <c r="T713" s="12">
        <f>IF(Data_Extraction!E713="",Data_Extraction!$J713*(T$1),Data_Extraction!E713)</f>
        <v>77.899999999999991</v>
      </c>
      <c r="U713" s="12">
        <f>IF(Data_Extraction!F713="",Data_Extraction!$J713*(U$1),Data_Extraction!F713)</f>
        <v>80.36</v>
      </c>
      <c r="V713" s="12">
        <f>IF(Data_Extraction!G713="",Data_Extraction!$J713*(V$1),Data_Extraction!G713)</f>
        <v>74.62</v>
      </c>
      <c r="W713" s="12">
        <f>IF(Data_Extraction!H713="",Data_Extraction!$J713*(W$1),Data_Extraction!H713)</f>
        <v>82</v>
      </c>
      <c r="X713" s="12">
        <f>IF(Data_Extraction!I713="",Data_Extraction!$J713*(X$1),Data_Extraction!I713)</f>
        <v>79.539999999999992</v>
      </c>
      <c r="Y713" s="13">
        <f t="shared" si="66"/>
        <v>78.617500000000007</v>
      </c>
      <c r="Z713" s="17" t="str">
        <f t="shared" si="70"/>
        <v>Break</v>
      </c>
      <c r="AA713" s="14" t="str">
        <f>VLOOKUP($N713,'HeartRate-2022-03-21-1647950188'!$C:$G,2,0)</f>
        <v>Break</v>
      </c>
      <c r="AB713" s="14" t="str">
        <f>VLOOKUP($N713,'HeartRate-2022-03-21-1647950188'!$C:$G,3,0)</f>
        <v>Off Campus</v>
      </c>
      <c r="AC713" s="14" t="str">
        <f>VLOOKUP($N713,'HeartRate-2022-03-21-1647950188'!$C:$G,4,0)</f>
        <v>Sitting</v>
      </c>
      <c r="AD713" s="14" t="str">
        <f>VLOOKUP($N713,'HeartRate-2022-03-21-1647950188'!$C:$G,5,0)</f>
        <v>Technical Contexts</v>
      </c>
      <c r="AE713">
        <f t="shared" si="71"/>
        <v>0</v>
      </c>
      <c r="AF713" s="18">
        <v>44634</v>
      </c>
      <c r="AG713" s="19">
        <v>0.56140046296296298</v>
      </c>
    </row>
    <row r="714" spans="1:33" x14ac:dyDescent="0.3">
      <c r="A714" s="5">
        <v>44634.561793981484</v>
      </c>
      <c r="B714">
        <f>IFERROR(AVERAGEIFS('HeartRate-2022-03-21-1647950188'!$B:$B,'HeartRate-2022-03-21-1647950188'!$A:$A,Data_Extraction!B$2,'HeartRate-2022-03-21-1647950188'!$C:$C,Data_Extraction!$A714),"")</f>
        <v>115</v>
      </c>
      <c r="C714" t="str">
        <f>IFERROR(AVERAGEIFS('HeartRate-2022-03-21-1647950188'!$B:$B,'HeartRate-2022-03-21-1647950188'!$A:$A,Data_Extraction!C$2,'HeartRate-2022-03-21-1647950188'!$C:$C,Data_Extraction!$A714),"")</f>
        <v/>
      </c>
      <c r="D714" t="str">
        <f>IFERROR(AVERAGEIFS('HeartRate-2022-03-21-1647950188'!$B:$B,'HeartRate-2022-03-21-1647950188'!$A:$A,Data_Extraction!D$2,'HeartRate-2022-03-21-1647950188'!$C:$C,Data_Extraction!$A714),"")</f>
        <v/>
      </c>
      <c r="E714" t="str">
        <f>IFERROR(AVERAGEIFS('HeartRate-2022-03-21-1647950188'!$B:$B,'HeartRate-2022-03-21-1647950188'!$A:$A,Data_Extraction!E$2,'HeartRate-2022-03-21-1647950188'!$C:$C,Data_Extraction!$A714),"")</f>
        <v/>
      </c>
      <c r="F714" t="str">
        <f>IFERROR(AVERAGEIFS('HeartRate-2022-03-21-1647950188'!$B:$B,'HeartRate-2022-03-21-1647950188'!$A:$A,Data_Extraction!F$2,'HeartRate-2022-03-21-1647950188'!$C:$C,Data_Extraction!$A714),"")</f>
        <v/>
      </c>
      <c r="G714" t="str">
        <f>IFERROR(AVERAGEIFS('HeartRate-2022-03-21-1647950188'!$B:$B,'HeartRate-2022-03-21-1647950188'!$A:$A,Data_Extraction!G$2,'HeartRate-2022-03-21-1647950188'!$C:$C,Data_Extraction!$A714),"")</f>
        <v/>
      </c>
      <c r="H714" t="str">
        <f>IFERROR(AVERAGEIFS('HeartRate-2022-03-21-1647950188'!$B:$B,'HeartRate-2022-03-21-1647950188'!$A:$A,Data_Extraction!H$2,'HeartRate-2022-03-21-1647950188'!$C:$C,Data_Extraction!$A714),"")</f>
        <v/>
      </c>
      <c r="I714">
        <f>IFERROR(AVERAGEIFS('HeartRate-2022-03-21-1647950188'!$B:$B,'HeartRate-2022-03-21-1647950188'!$A:$A,Data_Extraction!I$2,'HeartRate-2022-03-21-1647950188'!$C:$C,Data_Extraction!$A714),"")</f>
        <v>96</v>
      </c>
      <c r="J714" s="8">
        <f t="shared" si="67"/>
        <v>105.5</v>
      </c>
      <c r="N714" s="11">
        <f>Data_Extraction!A714</f>
        <v>44634.561793981484</v>
      </c>
      <c r="O714" s="15">
        <f t="shared" si="68"/>
        <v>44634</v>
      </c>
      <c r="P714" s="16">
        <f t="shared" si="69"/>
        <v>0.56179398148148152</v>
      </c>
      <c r="Q714" s="12">
        <f>IF(Data_Extraction!B714="",Data_Extraction!$J714*(Q$1),Data_Extraction!B714)</f>
        <v>115</v>
      </c>
      <c r="R714" s="12">
        <f>IF(Data_Extraction!C714="",Data_Extraction!$J714*(R$1),Data_Extraction!C714)</f>
        <v>97.06</v>
      </c>
      <c r="S714" s="12">
        <f>IF(Data_Extraction!D714="",Data_Extraction!$J714*(S$1),Data_Extraction!D714)</f>
        <v>109.72</v>
      </c>
      <c r="T714" s="12">
        <f>IF(Data_Extraction!E714="",Data_Extraction!$J714*(T$1),Data_Extraction!E714)</f>
        <v>100.22499999999999</v>
      </c>
      <c r="U714" s="12">
        <f>IF(Data_Extraction!F714="",Data_Extraction!$J714*(U$1),Data_Extraction!F714)</f>
        <v>103.39</v>
      </c>
      <c r="V714" s="12">
        <f>IF(Data_Extraction!G714="",Data_Extraction!$J714*(V$1),Data_Extraction!G714)</f>
        <v>96.00500000000001</v>
      </c>
      <c r="W714" s="12">
        <f>IF(Data_Extraction!H714="",Data_Extraction!$J714*(W$1),Data_Extraction!H714)</f>
        <v>112.88500000000001</v>
      </c>
      <c r="X714" s="12">
        <f>IF(Data_Extraction!I714="",Data_Extraction!$J714*(X$1),Data_Extraction!I714)</f>
        <v>96</v>
      </c>
      <c r="Y714" s="13">
        <f t="shared" si="66"/>
        <v>103.785625</v>
      </c>
      <c r="Z714" s="17" t="str">
        <f t="shared" si="70"/>
        <v>Break</v>
      </c>
      <c r="AA714" s="14" t="str">
        <f>VLOOKUP($N714,'HeartRate-2022-03-21-1647950188'!$C:$G,2,0)</f>
        <v>Break</v>
      </c>
      <c r="AB714" s="14" t="str">
        <f>VLOOKUP($N714,'HeartRate-2022-03-21-1647950188'!$C:$G,3,0)</f>
        <v>Off Campus</v>
      </c>
      <c r="AC714" s="14" t="str">
        <f>VLOOKUP($N714,'HeartRate-2022-03-21-1647950188'!$C:$G,4,0)</f>
        <v>Sitting</v>
      </c>
      <c r="AD714" s="14" t="str">
        <f>VLOOKUP($N714,'HeartRate-2022-03-21-1647950188'!$C:$G,5,0)</f>
        <v>Technical Contexts</v>
      </c>
      <c r="AE714">
        <f t="shared" si="71"/>
        <v>0</v>
      </c>
      <c r="AF714" s="18">
        <v>44634</v>
      </c>
      <c r="AG714" s="19">
        <v>0.56179398148148152</v>
      </c>
    </row>
    <row r="715" spans="1:33" x14ac:dyDescent="0.3">
      <c r="A715" s="5">
        <v>44634.561828703707</v>
      </c>
      <c r="B715" t="str">
        <f>IFERROR(AVERAGEIFS('HeartRate-2022-03-21-1647950188'!$B:$B,'HeartRate-2022-03-21-1647950188'!$A:$A,Data_Extraction!B$2,'HeartRate-2022-03-21-1647950188'!$C:$C,Data_Extraction!$A715),"")</f>
        <v/>
      </c>
      <c r="C715" t="str">
        <f>IFERROR(AVERAGEIFS('HeartRate-2022-03-21-1647950188'!$B:$B,'HeartRate-2022-03-21-1647950188'!$A:$A,Data_Extraction!C$2,'HeartRate-2022-03-21-1647950188'!$C:$C,Data_Extraction!$A715),"")</f>
        <v/>
      </c>
      <c r="D715" t="str">
        <f>IFERROR(AVERAGEIFS('HeartRate-2022-03-21-1647950188'!$B:$B,'HeartRate-2022-03-21-1647950188'!$A:$A,Data_Extraction!D$2,'HeartRate-2022-03-21-1647950188'!$C:$C,Data_Extraction!$A715),"")</f>
        <v/>
      </c>
      <c r="E715" t="str">
        <f>IFERROR(AVERAGEIFS('HeartRate-2022-03-21-1647950188'!$B:$B,'HeartRate-2022-03-21-1647950188'!$A:$A,Data_Extraction!E$2,'HeartRate-2022-03-21-1647950188'!$C:$C,Data_Extraction!$A715),"")</f>
        <v/>
      </c>
      <c r="F715" t="str">
        <f>IFERROR(AVERAGEIFS('HeartRate-2022-03-21-1647950188'!$B:$B,'HeartRate-2022-03-21-1647950188'!$A:$A,Data_Extraction!F$2,'HeartRate-2022-03-21-1647950188'!$C:$C,Data_Extraction!$A715),"")</f>
        <v/>
      </c>
      <c r="G715" t="str">
        <f>IFERROR(AVERAGEIFS('HeartRate-2022-03-21-1647950188'!$B:$B,'HeartRate-2022-03-21-1647950188'!$A:$A,Data_Extraction!G$2,'HeartRate-2022-03-21-1647950188'!$C:$C,Data_Extraction!$A715),"")</f>
        <v/>
      </c>
      <c r="H715">
        <f>IFERROR(AVERAGEIFS('HeartRate-2022-03-21-1647950188'!$B:$B,'HeartRate-2022-03-21-1647950188'!$A:$A,Data_Extraction!H$2,'HeartRate-2022-03-21-1647950188'!$C:$C,Data_Extraction!$A715),"")</f>
        <v>77</v>
      </c>
      <c r="I715" t="str">
        <f>IFERROR(AVERAGEIFS('HeartRate-2022-03-21-1647950188'!$B:$B,'HeartRate-2022-03-21-1647950188'!$A:$A,Data_Extraction!I$2,'HeartRate-2022-03-21-1647950188'!$C:$C,Data_Extraction!$A715),"")</f>
        <v/>
      </c>
      <c r="J715" s="8">
        <f t="shared" si="67"/>
        <v>77</v>
      </c>
      <c r="N715" s="11">
        <f>Data_Extraction!A715</f>
        <v>44634.561828703707</v>
      </c>
      <c r="O715" s="15">
        <f t="shared" si="68"/>
        <v>44634</v>
      </c>
      <c r="P715" s="16">
        <f t="shared" si="69"/>
        <v>0.56182870370370364</v>
      </c>
      <c r="Q715" s="12">
        <f>IF(Data_Extraction!B715="",Data_Extraction!$J715*(Q$1),Data_Extraction!B715)</f>
        <v>69.3</v>
      </c>
      <c r="R715" s="12">
        <f>IF(Data_Extraction!C715="",Data_Extraction!$J715*(R$1),Data_Extraction!C715)</f>
        <v>70.84</v>
      </c>
      <c r="S715" s="12">
        <f>IF(Data_Extraction!D715="",Data_Extraction!$J715*(S$1),Data_Extraction!D715)</f>
        <v>80.08</v>
      </c>
      <c r="T715" s="12">
        <f>IF(Data_Extraction!E715="",Data_Extraction!$J715*(T$1),Data_Extraction!E715)</f>
        <v>73.149999999999991</v>
      </c>
      <c r="U715" s="12">
        <f>IF(Data_Extraction!F715="",Data_Extraction!$J715*(U$1),Data_Extraction!F715)</f>
        <v>75.459999999999994</v>
      </c>
      <c r="V715" s="12">
        <f>IF(Data_Extraction!G715="",Data_Extraction!$J715*(V$1),Data_Extraction!G715)</f>
        <v>70.070000000000007</v>
      </c>
      <c r="W715" s="12">
        <f>IF(Data_Extraction!H715="",Data_Extraction!$J715*(W$1),Data_Extraction!H715)</f>
        <v>77</v>
      </c>
      <c r="X715" s="12">
        <f>IF(Data_Extraction!I715="",Data_Extraction!$J715*(X$1),Data_Extraction!I715)</f>
        <v>74.69</v>
      </c>
      <c r="Y715" s="13">
        <f t="shared" si="66"/>
        <v>73.82374999999999</v>
      </c>
      <c r="Z715" s="17" t="str">
        <f t="shared" si="70"/>
        <v>Break</v>
      </c>
      <c r="AA715" s="14" t="str">
        <f>VLOOKUP($N715,'HeartRate-2022-03-21-1647950188'!$C:$G,2,0)</f>
        <v>Break</v>
      </c>
      <c r="AB715" s="14" t="str">
        <f>VLOOKUP($N715,'HeartRate-2022-03-21-1647950188'!$C:$G,3,0)</f>
        <v>Off Campus</v>
      </c>
      <c r="AC715" s="14" t="str">
        <f>VLOOKUP($N715,'HeartRate-2022-03-21-1647950188'!$C:$G,4,0)</f>
        <v>Sitting</v>
      </c>
      <c r="AD715" s="14" t="str">
        <f>VLOOKUP($N715,'HeartRate-2022-03-21-1647950188'!$C:$G,5,0)</f>
        <v>Technical Contexts</v>
      </c>
      <c r="AE715">
        <f t="shared" si="71"/>
        <v>0</v>
      </c>
      <c r="AF715" s="18">
        <v>44634</v>
      </c>
      <c r="AG715" s="19">
        <v>0.56182870370370364</v>
      </c>
    </row>
    <row r="716" spans="1:33" x14ac:dyDescent="0.3">
      <c r="A716" s="5">
        <v>44634.561944444446</v>
      </c>
      <c r="B716" t="str">
        <f>IFERROR(AVERAGEIFS('HeartRate-2022-03-21-1647950188'!$B:$B,'HeartRate-2022-03-21-1647950188'!$A:$A,Data_Extraction!B$2,'HeartRate-2022-03-21-1647950188'!$C:$C,Data_Extraction!$A716),"")</f>
        <v/>
      </c>
      <c r="C716" t="str">
        <f>IFERROR(AVERAGEIFS('HeartRate-2022-03-21-1647950188'!$B:$B,'HeartRate-2022-03-21-1647950188'!$A:$A,Data_Extraction!C$2,'HeartRate-2022-03-21-1647950188'!$C:$C,Data_Extraction!$A716),"")</f>
        <v/>
      </c>
      <c r="D716" t="str">
        <f>IFERROR(AVERAGEIFS('HeartRate-2022-03-21-1647950188'!$B:$B,'HeartRate-2022-03-21-1647950188'!$A:$A,Data_Extraction!D$2,'HeartRate-2022-03-21-1647950188'!$C:$C,Data_Extraction!$A716),"")</f>
        <v/>
      </c>
      <c r="E716" t="str">
        <f>IFERROR(AVERAGEIFS('HeartRate-2022-03-21-1647950188'!$B:$B,'HeartRate-2022-03-21-1647950188'!$A:$A,Data_Extraction!E$2,'HeartRate-2022-03-21-1647950188'!$C:$C,Data_Extraction!$A716),"")</f>
        <v/>
      </c>
      <c r="F716" t="str">
        <f>IFERROR(AVERAGEIFS('HeartRate-2022-03-21-1647950188'!$B:$B,'HeartRate-2022-03-21-1647950188'!$A:$A,Data_Extraction!F$2,'HeartRate-2022-03-21-1647950188'!$C:$C,Data_Extraction!$A716),"")</f>
        <v/>
      </c>
      <c r="G716" t="str">
        <f>IFERROR(AVERAGEIFS('HeartRate-2022-03-21-1647950188'!$B:$B,'HeartRate-2022-03-21-1647950188'!$A:$A,Data_Extraction!G$2,'HeartRate-2022-03-21-1647950188'!$C:$C,Data_Extraction!$A716),"")</f>
        <v/>
      </c>
      <c r="H716">
        <f>IFERROR(AVERAGEIFS('HeartRate-2022-03-21-1647950188'!$B:$B,'HeartRate-2022-03-21-1647950188'!$A:$A,Data_Extraction!H$2,'HeartRate-2022-03-21-1647950188'!$C:$C,Data_Extraction!$A716),"")</f>
        <v>80</v>
      </c>
      <c r="I716" t="str">
        <f>IFERROR(AVERAGEIFS('HeartRate-2022-03-21-1647950188'!$B:$B,'HeartRate-2022-03-21-1647950188'!$A:$A,Data_Extraction!I$2,'HeartRate-2022-03-21-1647950188'!$C:$C,Data_Extraction!$A716),"")</f>
        <v/>
      </c>
      <c r="J716" s="8">
        <f t="shared" si="67"/>
        <v>80</v>
      </c>
      <c r="N716" s="11">
        <f>Data_Extraction!A716</f>
        <v>44634.561944444446</v>
      </c>
      <c r="O716" s="15">
        <f t="shared" si="68"/>
        <v>44634</v>
      </c>
      <c r="P716" s="16">
        <f t="shared" si="69"/>
        <v>0.56194444444444447</v>
      </c>
      <c r="Q716" s="12">
        <f>IF(Data_Extraction!B716="",Data_Extraction!$J716*(Q$1),Data_Extraction!B716)</f>
        <v>72</v>
      </c>
      <c r="R716" s="12">
        <f>IF(Data_Extraction!C716="",Data_Extraction!$J716*(R$1),Data_Extraction!C716)</f>
        <v>73.600000000000009</v>
      </c>
      <c r="S716" s="12">
        <f>IF(Data_Extraction!D716="",Data_Extraction!$J716*(S$1),Data_Extraction!D716)</f>
        <v>83.2</v>
      </c>
      <c r="T716" s="12">
        <f>IF(Data_Extraction!E716="",Data_Extraction!$J716*(T$1),Data_Extraction!E716)</f>
        <v>76</v>
      </c>
      <c r="U716" s="12">
        <f>IF(Data_Extraction!F716="",Data_Extraction!$J716*(U$1),Data_Extraction!F716)</f>
        <v>78.400000000000006</v>
      </c>
      <c r="V716" s="12">
        <f>IF(Data_Extraction!G716="",Data_Extraction!$J716*(V$1),Data_Extraction!G716)</f>
        <v>72.8</v>
      </c>
      <c r="W716" s="12">
        <f>IF(Data_Extraction!H716="",Data_Extraction!$J716*(W$1),Data_Extraction!H716)</f>
        <v>80</v>
      </c>
      <c r="X716" s="12">
        <f>IF(Data_Extraction!I716="",Data_Extraction!$J716*(X$1),Data_Extraction!I716)</f>
        <v>77.599999999999994</v>
      </c>
      <c r="Y716" s="13">
        <f t="shared" si="66"/>
        <v>76.7</v>
      </c>
      <c r="Z716" s="17" t="str">
        <f t="shared" si="70"/>
        <v>Break</v>
      </c>
      <c r="AA716" s="14" t="str">
        <f>VLOOKUP($N716,'HeartRate-2022-03-21-1647950188'!$C:$G,2,0)</f>
        <v>Break</v>
      </c>
      <c r="AB716" s="14" t="str">
        <f>VLOOKUP($N716,'HeartRate-2022-03-21-1647950188'!$C:$G,3,0)</f>
        <v>Off Campus</v>
      </c>
      <c r="AC716" s="14" t="str">
        <f>VLOOKUP($N716,'HeartRate-2022-03-21-1647950188'!$C:$G,4,0)</f>
        <v>Sitting</v>
      </c>
      <c r="AD716" s="14" t="str">
        <f>VLOOKUP($N716,'HeartRate-2022-03-21-1647950188'!$C:$G,5,0)</f>
        <v>Technical Contexts</v>
      </c>
      <c r="AE716">
        <f t="shared" si="71"/>
        <v>0</v>
      </c>
      <c r="AF716" s="18">
        <v>44634</v>
      </c>
      <c r="AG716" s="19">
        <v>0.56194444444444447</v>
      </c>
    </row>
    <row r="717" spans="1:33" x14ac:dyDescent="0.3">
      <c r="A717" s="5">
        <v>44634.562488425923</v>
      </c>
      <c r="B717">
        <f>IFERROR(AVERAGEIFS('HeartRate-2022-03-21-1647950188'!$B:$B,'HeartRate-2022-03-21-1647950188'!$A:$A,Data_Extraction!B$2,'HeartRate-2022-03-21-1647950188'!$C:$C,Data_Extraction!$A717),"")</f>
        <v>127</v>
      </c>
      <c r="C717" t="str">
        <f>IFERROR(AVERAGEIFS('HeartRate-2022-03-21-1647950188'!$B:$B,'HeartRate-2022-03-21-1647950188'!$A:$A,Data_Extraction!C$2,'HeartRate-2022-03-21-1647950188'!$C:$C,Data_Extraction!$A717),"")</f>
        <v/>
      </c>
      <c r="D717" t="str">
        <f>IFERROR(AVERAGEIFS('HeartRate-2022-03-21-1647950188'!$B:$B,'HeartRate-2022-03-21-1647950188'!$A:$A,Data_Extraction!D$2,'HeartRate-2022-03-21-1647950188'!$C:$C,Data_Extraction!$A717),"")</f>
        <v/>
      </c>
      <c r="E717" t="str">
        <f>IFERROR(AVERAGEIFS('HeartRate-2022-03-21-1647950188'!$B:$B,'HeartRate-2022-03-21-1647950188'!$A:$A,Data_Extraction!E$2,'HeartRate-2022-03-21-1647950188'!$C:$C,Data_Extraction!$A717),"")</f>
        <v/>
      </c>
      <c r="F717" t="str">
        <f>IFERROR(AVERAGEIFS('HeartRate-2022-03-21-1647950188'!$B:$B,'HeartRate-2022-03-21-1647950188'!$A:$A,Data_Extraction!F$2,'HeartRate-2022-03-21-1647950188'!$C:$C,Data_Extraction!$A717),"")</f>
        <v/>
      </c>
      <c r="G717" t="str">
        <f>IFERROR(AVERAGEIFS('HeartRate-2022-03-21-1647950188'!$B:$B,'HeartRate-2022-03-21-1647950188'!$A:$A,Data_Extraction!G$2,'HeartRate-2022-03-21-1647950188'!$C:$C,Data_Extraction!$A717),"")</f>
        <v/>
      </c>
      <c r="H717" t="str">
        <f>IFERROR(AVERAGEIFS('HeartRate-2022-03-21-1647950188'!$B:$B,'HeartRate-2022-03-21-1647950188'!$A:$A,Data_Extraction!H$2,'HeartRate-2022-03-21-1647950188'!$C:$C,Data_Extraction!$A717),"")</f>
        <v/>
      </c>
      <c r="I717">
        <f>IFERROR(AVERAGEIFS('HeartRate-2022-03-21-1647950188'!$B:$B,'HeartRate-2022-03-21-1647950188'!$A:$A,Data_Extraction!I$2,'HeartRate-2022-03-21-1647950188'!$C:$C,Data_Extraction!$A717),"")</f>
        <v>97</v>
      </c>
      <c r="J717" s="8">
        <f t="shared" si="67"/>
        <v>112</v>
      </c>
      <c r="N717" s="11">
        <f>Data_Extraction!A717</f>
        <v>44634.562488425923</v>
      </c>
      <c r="O717" s="15">
        <f t="shared" si="68"/>
        <v>44634</v>
      </c>
      <c r="P717" s="16">
        <f t="shared" si="69"/>
        <v>0.56248842592592596</v>
      </c>
      <c r="Q717" s="12">
        <f>IF(Data_Extraction!B717="",Data_Extraction!$J717*(Q$1),Data_Extraction!B717)</f>
        <v>127</v>
      </c>
      <c r="R717" s="12">
        <f>IF(Data_Extraction!C717="",Data_Extraction!$J717*(R$1),Data_Extraction!C717)</f>
        <v>103.04</v>
      </c>
      <c r="S717" s="12">
        <f>IF(Data_Extraction!D717="",Data_Extraction!$J717*(S$1),Data_Extraction!D717)</f>
        <v>116.48</v>
      </c>
      <c r="T717" s="12">
        <f>IF(Data_Extraction!E717="",Data_Extraction!$J717*(T$1),Data_Extraction!E717)</f>
        <v>106.39999999999999</v>
      </c>
      <c r="U717" s="12">
        <f>IF(Data_Extraction!F717="",Data_Extraction!$J717*(U$1),Data_Extraction!F717)</f>
        <v>109.75999999999999</v>
      </c>
      <c r="V717" s="12">
        <f>IF(Data_Extraction!G717="",Data_Extraction!$J717*(V$1),Data_Extraction!G717)</f>
        <v>101.92</v>
      </c>
      <c r="W717" s="12">
        <f>IF(Data_Extraction!H717="",Data_Extraction!$J717*(W$1),Data_Extraction!H717)</f>
        <v>119.84</v>
      </c>
      <c r="X717" s="12">
        <f>IF(Data_Extraction!I717="",Data_Extraction!$J717*(X$1),Data_Extraction!I717)</f>
        <v>97</v>
      </c>
      <c r="Y717" s="13">
        <f t="shared" si="66"/>
        <v>110.18</v>
      </c>
      <c r="Z717" s="17" t="str">
        <f t="shared" si="70"/>
        <v>Break</v>
      </c>
      <c r="AA717" s="14" t="str">
        <f>VLOOKUP($N717,'HeartRate-2022-03-21-1647950188'!$C:$G,2,0)</f>
        <v>Break</v>
      </c>
      <c r="AB717" s="14" t="str">
        <f>VLOOKUP($N717,'HeartRate-2022-03-21-1647950188'!$C:$G,3,0)</f>
        <v>Off Campus</v>
      </c>
      <c r="AC717" s="14" t="str">
        <f>VLOOKUP($N717,'HeartRate-2022-03-21-1647950188'!$C:$G,4,0)</f>
        <v>Sitting</v>
      </c>
      <c r="AD717" s="14" t="str">
        <f>VLOOKUP($N717,'HeartRate-2022-03-21-1647950188'!$C:$G,5,0)</f>
        <v>Technical Contexts</v>
      </c>
      <c r="AE717">
        <f t="shared" si="71"/>
        <v>0</v>
      </c>
      <c r="AF717" s="18">
        <v>44634</v>
      </c>
      <c r="AG717" s="19">
        <v>0.56248842592592596</v>
      </c>
    </row>
    <row r="718" spans="1:33" x14ac:dyDescent="0.3">
      <c r="A718" s="5">
        <v>44634.563032407408</v>
      </c>
      <c r="B718" t="str">
        <f>IFERROR(AVERAGEIFS('HeartRate-2022-03-21-1647950188'!$B:$B,'HeartRate-2022-03-21-1647950188'!$A:$A,Data_Extraction!B$2,'HeartRate-2022-03-21-1647950188'!$C:$C,Data_Extraction!$A718),"")</f>
        <v/>
      </c>
      <c r="C718" t="str">
        <f>IFERROR(AVERAGEIFS('HeartRate-2022-03-21-1647950188'!$B:$B,'HeartRate-2022-03-21-1647950188'!$A:$A,Data_Extraction!C$2,'HeartRate-2022-03-21-1647950188'!$C:$C,Data_Extraction!$A718),"")</f>
        <v/>
      </c>
      <c r="D718" t="str">
        <f>IFERROR(AVERAGEIFS('HeartRate-2022-03-21-1647950188'!$B:$B,'HeartRate-2022-03-21-1647950188'!$A:$A,Data_Extraction!D$2,'HeartRate-2022-03-21-1647950188'!$C:$C,Data_Extraction!$A718),"")</f>
        <v/>
      </c>
      <c r="E718" t="str">
        <f>IFERROR(AVERAGEIFS('HeartRate-2022-03-21-1647950188'!$B:$B,'HeartRate-2022-03-21-1647950188'!$A:$A,Data_Extraction!E$2,'HeartRate-2022-03-21-1647950188'!$C:$C,Data_Extraction!$A718),"")</f>
        <v/>
      </c>
      <c r="F718" t="str">
        <f>IFERROR(AVERAGEIFS('HeartRate-2022-03-21-1647950188'!$B:$B,'HeartRate-2022-03-21-1647950188'!$A:$A,Data_Extraction!F$2,'HeartRate-2022-03-21-1647950188'!$C:$C,Data_Extraction!$A718),"")</f>
        <v/>
      </c>
      <c r="G718" t="str">
        <f>IFERROR(AVERAGEIFS('HeartRate-2022-03-21-1647950188'!$B:$B,'HeartRate-2022-03-21-1647950188'!$A:$A,Data_Extraction!G$2,'HeartRate-2022-03-21-1647950188'!$C:$C,Data_Extraction!$A718),"")</f>
        <v/>
      </c>
      <c r="H718">
        <f>IFERROR(AVERAGEIFS('HeartRate-2022-03-21-1647950188'!$B:$B,'HeartRate-2022-03-21-1647950188'!$A:$A,Data_Extraction!H$2,'HeartRate-2022-03-21-1647950188'!$C:$C,Data_Extraction!$A718),"")</f>
        <v>88</v>
      </c>
      <c r="I718" t="str">
        <f>IFERROR(AVERAGEIFS('HeartRate-2022-03-21-1647950188'!$B:$B,'HeartRate-2022-03-21-1647950188'!$A:$A,Data_Extraction!I$2,'HeartRate-2022-03-21-1647950188'!$C:$C,Data_Extraction!$A718),"")</f>
        <v/>
      </c>
      <c r="J718" s="8">
        <f t="shared" si="67"/>
        <v>88</v>
      </c>
      <c r="N718" s="11">
        <f>Data_Extraction!A718</f>
        <v>44634.563032407408</v>
      </c>
      <c r="O718" s="15">
        <f t="shared" si="68"/>
        <v>44634</v>
      </c>
      <c r="P718" s="16">
        <f t="shared" si="69"/>
        <v>0.56303240740740745</v>
      </c>
      <c r="Q718" s="12">
        <f>IF(Data_Extraction!B718="",Data_Extraction!$J718*(Q$1),Data_Extraction!B718)</f>
        <v>79.2</v>
      </c>
      <c r="R718" s="12">
        <f>IF(Data_Extraction!C718="",Data_Extraction!$J718*(R$1),Data_Extraction!C718)</f>
        <v>80.960000000000008</v>
      </c>
      <c r="S718" s="12">
        <f>IF(Data_Extraction!D718="",Data_Extraction!$J718*(S$1),Data_Extraction!D718)</f>
        <v>91.52000000000001</v>
      </c>
      <c r="T718" s="12">
        <f>IF(Data_Extraction!E718="",Data_Extraction!$J718*(T$1),Data_Extraction!E718)</f>
        <v>83.6</v>
      </c>
      <c r="U718" s="12">
        <f>IF(Data_Extraction!F718="",Data_Extraction!$J718*(U$1),Data_Extraction!F718)</f>
        <v>86.24</v>
      </c>
      <c r="V718" s="12">
        <f>IF(Data_Extraction!G718="",Data_Extraction!$J718*(V$1),Data_Extraction!G718)</f>
        <v>80.08</v>
      </c>
      <c r="W718" s="12">
        <f>IF(Data_Extraction!H718="",Data_Extraction!$J718*(W$1),Data_Extraction!H718)</f>
        <v>88</v>
      </c>
      <c r="X718" s="12">
        <f>IF(Data_Extraction!I718="",Data_Extraction!$J718*(X$1),Data_Extraction!I718)</f>
        <v>85.36</v>
      </c>
      <c r="Y718" s="13">
        <f t="shared" si="66"/>
        <v>84.37</v>
      </c>
      <c r="Z718" s="17" t="str">
        <f t="shared" si="70"/>
        <v>Break</v>
      </c>
      <c r="AA718" s="14" t="str">
        <f>VLOOKUP($N718,'HeartRate-2022-03-21-1647950188'!$C:$G,2,0)</f>
        <v>Break</v>
      </c>
      <c r="AB718" s="14" t="str">
        <f>VLOOKUP($N718,'HeartRate-2022-03-21-1647950188'!$C:$G,3,0)</f>
        <v>Off Campus</v>
      </c>
      <c r="AC718" s="14" t="str">
        <f>VLOOKUP($N718,'HeartRate-2022-03-21-1647950188'!$C:$G,4,0)</f>
        <v>Sitting</v>
      </c>
      <c r="AD718" s="14" t="str">
        <f>VLOOKUP($N718,'HeartRate-2022-03-21-1647950188'!$C:$G,5,0)</f>
        <v>Technical Contexts</v>
      </c>
      <c r="AE718">
        <f t="shared" si="71"/>
        <v>0</v>
      </c>
      <c r="AF718" s="18">
        <v>44634</v>
      </c>
      <c r="AG718" s="19">
        <v>0.56303240740740745</v>
      </c>
    </row>
    <row r="719" spans="1:33" x14ac:dyDescent="0.3">
      <c r="A719" s="5">
        <v>44634.56318287037</v>
      </c>
      <c r="B719">
        <f>IFERROR(AVERAGEIFS('HeartRate-2022-03-21-1647950188'!$B:$B,'HeartRate-2022-03-21-1647950188'!$A:$A,Data_Extraction!B$2,'HeartRate-2022-03-21-1647950188'!$C:$C,Data_Extraction!$A719),"")</f>
        <v>125</v>
      </c>
      <c r="C719" t="str">
        <f>IFERROR(AVERAGEIFS('HeartRate-2022-03-21-1647950188'!$B:$B,'HeartRate-2022-03-21-1647950188'!$A:$A,Data_Extraction!C$2,'HeartRate-2022-03-21-1647950188'!$C:$C,Data_Extraction!$A719),"")</f>
        <v/>
      </c>
      <c r="D719" t="str">
        <f>IFERROR(AVERAGEIFS('HeartRate-2022-03-21-1647950188'!$B:$B,'HeartRate-2022-03-21-1647950188'!$A:$A,Data_Extraction!D$2,'HeartRate-2022-03-21-1647950188'!$C:$C,Data_Extraction!$A719),"")</f>
        <v/>
      </c>
      <c r="E719" t="str">
        <f>IFERROR(AVERAGEIFS('HeartRate-2022-03-21-1647950188'!$B:$B,'HeartRate-2022-03-21-1647950188'!$A:$A,Data_Extraction!E$2,'HeartRate-2022-03-21-1647950188'!$C:$C,Data_Extraction!$A719),"")</f>
        <v/>
      </c>
      <c r="F719" t="str">
        <f>IFERROR(AVERAGEIFS('HeartRate-2022-03-21-1647950188'!$B:$B,'HeartRate-2022-03-21-1647950188'!$A:$A,Data_Extraction!F$2,'HeartRate-2022-03-21-1647950188'!$C:$C,Data_Extraction!$A719),"")</f>
        <v/>
      </c>
      <c r="G719" t="str">
        <f>IFERROR(AVERAGEIFS('HeartRate-2022-03-21-1647950188'!$B:$B,'HeartRate-2022-03-21-1647950188'!$A:$A,Data_Extraction!G$2,'HeartRate-2022-03-21-1647950188'!$C:$C,Data_Extraction!$A719),"")</f>
        <v/>
      </c>
      <c r="H719" t="str">
        <f>IFERROR(AVERAGEIFS('HeartRate-2022-03-21-1647950188'!$B:$B,'HeartRate-2022-03-21-1647950188'!$A:$A,Data_Extraction!H$2,'HeartRate-2022-03-21-1647950188'!$C:$C,Data_Extraction!$A719),"")</f>
        <v/>
      </c>
      <c r="I719">
        <f>IFERROR(AVERAGEIFS('HeartRate-2022-03-21-1647950188'!$B:$B,'HeartRate-2022-03-21-1647950188'!$A:$A,Data_Extraction!I$2,'HeartRate-2022-03-21-1647950188'!$C:$C,Data_Extraction!$A719),"")</f>
        <v>97</v>
      </c>
      <c r="J719" s="8">
        <f t="shared" si="67"/>
        <v>111</v>
      </c>
      <c r="N719" s="11">
        <f>Data_Extraction!A719</f>
        <v>44634.56318287037</v>
      </c>
      <c r="O719" s="15">
        <f t="shared" si="68"/>
        <v>44634</v>
      </c>
      <c r="P719" s="16">
        <f t="shared" si="69"/>
        <v>0.5631828703703704</v>
      </c>
      <c r="Q719" s="12">
        <f>IF(Data_Extraction!B719="",Data_Extraction!$J719*(Q$1),Data_Extraction!B719)</f>
        <v>125</v>
      </c>
      <c r="R719" s="12">
        <f>IF(Data_Extraction!C719="",Data_Extraction!$J719*(R$1),Data_Extraction!C719)</f>
        <v>102.12</v>
      </c>
      <c r="S719" s="12">
        <f>IF(Data_Extraction!D719="",Data_Extraction!$J719*(S$1),Data_Extraction!D719)</f>
        <v>115.44</v>
      </c>
      <c r="T719" s="12">
        <f>IF(Data_Extraction!E719="",Data_Extraction!$J719*(T$1),Data_Extraction!E719)</f>
        <v>105.44999999999999</v>
      </c>
      <c r="U719" s="12">
        <f>IF(Data_Extraction!F719="",Data_Extraction!$J719*(U$1),Data_Extraction!F719)</f>
        <v>108.78</v>
      </c>
      <c r="V719" s="12">
        <f>IF(Data_Extraction!G719="",Data_Extraction!$J719*(V$1),Data_Extraction!G719)</f>
        <v>101.01</v>
      </c>
      <c r="W719" s="12">
        <f>IF(Data_Extraction!H719="",Data_Extraction!$J719*(W$1),Data_Extraction!H719)</f>
        <v>118.77000000000001</v>
      </c>
      <c r="X719" s="12">
        <f>IF(Data_Extraction!I719="",Data_Extraction!$J719*(X$1),Data_Extraction!I719)</f>
        <v>97</v>
      </c>
      <c r="Y719" s="13">
        <f t="shared" si="66"/>
        <v>109.19624999999999</v>
      </c>
      <c r="Z719" s="17" t="str">
        <f t="shared" si="70"/>
        <v>Break</v>
      </c>
      <c r="AA719" s="14" t="str">
        <f>VLOOKUP($N719,'HeartRate-2022-03-21-1647950188'!$C:$G,2,0)</f>
        <v>Break</v>
      </c>
      <c r="AB719" s="14" t="str">
        <f>VLOOKUP($N719,'HeartRate-2022-03-21-1647950188'!$C:$G,3,0)</f>
        <v>Off Campus</v>
      </c>
      <c r="AC719" s="14" t="str">
        <f>VLOOKUP($N719,'HeartRate-2022-03-21-1647950188'!$C:$G,4,0)</f>
        <v>Sitting</v>
      </c>
      <c r="AD719" s="14" t="str">
        <f>VLOOKUP($N719,'HeartRate-2022-03-21-1647950188'!$C:$G,5,0)</f>
        <v>Technical Contexts</v>
      </c>
      <c r="AE719">
        <f t="shared" si="71"/>
        <v>0</v>
      </c>
      <c r="AF719" s="18">
        <v>44634</v>
      </c>
      <c r="AG719" s="19">
        <v>0.5631828703703704</v>
      </c>
    </row>
    <row r="720" spans="1:33" x14ac:dyDescent="0.3">
      <c r="A720" s="5">
        <v>44634.563194444447</v>
      </c>
      <c r="B720" t="str">
        <f>IFERROR(AVERAGEIFS('HeartRate-2022-03-21-1647950188'!$B:$B,'HeartRate-2022-03-21-1647950188'!$A:$A,Data_Extraction!B$2,'HeartRate-2022-03-21-1647950188'!$C:$C,Data_Extraction!$A720),"")</f>
        <v/>
      </c>
      <c r="C720">
        <f>IFERROR(AVERAGEIFS('HeartRate-2022-03-21-1647950188'!$B:$B,'HeartRate-2022-03-21-1647950188'!$A:$A,Data_Extraction!C$2,'HeartRate-2022-03-21-1647950188'!$C:$C,Data_Extraction!$A720),"")</f>
        <v>55</v>
      </c>
      <c r="D720" t="str">
        <f>IFERROR(AVERAGEIFS('HeartRate-2022-03-21-1647950188'!$B:$B,'HeartRate-2022-03-21-1647950188'!$A:$A,Data_Extraction!D$2,'HeartRate-2022-03-21-1647950188'!$C:$C,Data_Extraction!$A720),"")</f>
        <v/>
      </c>
      <c r="E720" t="str">
        <f>IFERROR(AVERAGEIFS('HeartRate-2022-03-21-1647950188'!$B:$B,'HeartRate-2022-03-21-1647950188'!$A:$A,Data_Extraction!E$2,'HeartRate-2022-03-21-1647950188'!$C:$C,Data_Extraction!$A720),"")</f>
        <v/>
      </c>
      <c r="F720" t="str">
        <f>IFERROR(AVERAGEIFS('HeartRate-2022-03-21-1647950188'!$B:$B,'HeartRate-2022-03-21-1647950188'!$A:$A,Data_Extraction!F$2,'HeartRate-2022-03-21-1647950188'!$C:$C,Data_Extraction!$A720),"")</f>
        <v/>
      </c>
      <c r="G720">
        <f>IFERROR(AVERAGEIFS('HeartRate-2022-03-21-1647950188'!$B:$B,'HeartRate-2022-03-21-1647950188'!$A:$A,Data_Extraction!G$2,'HeartRate-2022-03-21-1647950188'!$C:$C,Data_Extraction!$A720),"")</f>
        <v>80</v>
      </c>
      <c r="H720">
        <f>IFERROR(AVERAGEIFS('HeartRate-2022-03-21-1647950188'!$B:$B,'HeartRate-2022-03-21-1647950188'!$A:$A,Data_Extraction!H$2,'HeartRate-2022-03-21-1647950188'!$C:$C,Data_Extraction!$A720),"")</f>
        <v>87</v>
      </c>
      <c r="I720" t="str">
        <f>IFERROR(AVERAGEIFS('HeartRate-2022-03-21-1647950188'!$B:$B,'HeartRate-2022-03-21-1647950188'!$A:$A,Data_Extraction!I$2,'HeartRate-2022-03-21-1647950188'!$C:$C,Data_Extraction!$A720),"")</f>
        <v/>
      </c>
      <c r="J720" s="8">
        <f t="shared" si="67"/>
        <v>74</v>
      </c>
      <c r="N720" s="11">
        <f>Data_Extraction!A720</f>
        <v>44634.563194444447</v>
      </c>
      <c r="O720" s="15">
        <f t="shared" si="68"/>
        <v>44634</v>
      </c>
      <c r="P720" s="16">
        <f t="shared" si="69"/>
        <v>0.56319444444444444</v>
      </c>
      <c r="Q720" s="12">
        <f>IF(Data_Extraction!B720="",Data_Extraction!$J720*(Q$1),Data_Extraction!B720)</f>
        <v>66.600000000000009</v>
      </c>
      <c r="R720" s="12">
        <f>IF(Data_Extraction!C720="",Data_Extraction!$J720*(R$1),Data_Extraction!C720)</f>
        <v>55</v>
      </c>
      <c r="S720" s="12">
        <f>IF(Data_Extraction!D720="",Data_Extraction!$J720*(S$1),Data_Extraction!D720)</f>
        <v>76.960000000000008</v>
      </c>
      <c r="T720" s="12">
        <f>IF(Data_Extraction!E720="",Data_Extraction!$J720*(T$1),Data_Extraction!E720)</f>
        <v>70.3</v>
      </c>
      <c r="U720" s="12">
        <f>IF(Data_Extraction!F720="",Data_Extraction!$J720*(U$1),Data_Extraction!F720)</f>
        <v>72.52</v>
      </c>
      <c r="V720" s="12">
        <f>IF(Data_Extraction!G720="",Data_Extraction!$J720*(V$1),Data_Extraction!G720)</f>
        <v>80</v>
      </c>
      <c r="W720" s="12">
        <f>IF(Data_Extraction!H720="",Data_Extraction!$J720*(W$1),Data_Extraction!H720)</f>
        <v>87</v>
      </c>
      <c r="X720" s="12">
        <f>IF(Data_Extraction!I720="",Data_Extraction!$J720*(X$1),Data_Extraction!I720)</f>
        <v>71.78</v>
      </c>
      <c r="Y720" s="13">
        <f t="shared" si="66"/>
        <v>72.52</v>
      </c>
      <c r="Z720" s="17" t="str">
        <f t="shared" si="70"/>
        <v>Break</v>
      </c>
      <c r="AA720" s="14" t="str">
        <f>VLOOKUP($N720,'HeartRate-2022-03-21-1647950188'!$C:$G,2,0)</f>
        <v>Break</v>
      </c>
      <c r="AB720" s="14" t="str">
        <f>VLOOKUP($N720,'HeartRate-2022-03-21-1647950188'!$C:$G,3,0)</f>
        <v>Off Campus</v>
      </c>
      <c r="AC720" s="14" t="str">
        <f>VLOOKUP($N720,'HeartRate-2022-03-21-1647950188'!$C:$G,4,0)</f>
        <v>Sitting</v>
      </c>
      <c r="AD720" s="14" t="str">
        <f>VLOOKUP($N720,'HeartRate-2022-03-21-1647950188'!$C:$G,5,0)</f>
        <v>Technical Contexts</v>
      </c>
      <c r="AE720">
        <f t="shared" si="71"/>
        <v>0</v>
      </c>
      <c r="AF720" s="18">
        <v>44634</v>
      </c>
      <c r="AG720" s="19">
        <v>0.56319444444444444</v>
      </c>
    </row>
    <row r="721" spans="1:33" x14ac:dyDescent="0.3">
      <c r="A721" s="5">
        <v>44634.563564814816</v>
      </c>
      <c r="B721" t="str">
        <f>IFERROR(AVERAGEIFS('HeartRate-2022-03-21-1647950188'!$B:$B,'HeartRate-2022-03-21-1647950188'!$A:$A,Data_Extraction!B$2,'HeartRate-2022-03-21-1647950188'!$C:$C,Data_Extraction!$A721),"")</f>
        <v/>
      </c>
      <c r="C721" t="str">
        <f>IFERROR(AVERAGEIFS('HeartRate-2022-03-21-1647950188'!$B:$B,'HeartRate-2022-03-21-1647950188'!$A:$A,Data_Extraction!C$2,'HeartRate-2022-03-21-1647950188'!$C:$C,Data_Extraction!$A721),"")</f>
        <v/>
      </c>
      <c r="D721" t="str">
        <f>IFERROR(AVERAGEIFS('HeartRate-2022-03-21-1647950188'!$B:$B,'HeartRate-2022-03-21-1647950188'!$A:$A,Data_Extraction!D$2,'HeartRate-2022-03-21-1647950188'!$C:$C,Data_Extraction!$A721),"")</f>
        <v/>
      </c>
      <c r="E721" t="str">
        <f>IFERROR(AVERAGEIFS('HeartRate-2022-03-21-1647950188'!$B:$B,'HeartRate-2022-03-21-1647950188'!$A:$A,Data_Extraction!E$2,'HeartRate-2022-03-21-1647950188'!$C:$C,Data_Extraction!$A721),"")</f>
        <v/>
      </c>
      <c r="F721" t="str">
        <f>IFERROR(AVERAGEIFS('HeartRate-2022-03-21-1647950188'!$B:$B,'HeartRate-2022-03-21-1647950188'!$A:$A,Data_Extraction!F$2,'HeartRate-2022-03-21-1647950188'!$C:$C,Data_Extraction!$A721),"")</f>
        <v/>
      </c>
      <c r="G721" t="str">
        <f>IFERROR(AVERAGEIFS('HeartRate-2022-03-21-1647950188'!$B:$B,'HeartRate-2022-03-21-1647950188'!$A:$A,Data_Extraction!G$2,'HeartRate-2022-03-21-1647950188'!$C:$C,Data_Extraction!$A721),"")</f>
        <v/>
      </c>
      <c r="H721" t="str">
        <f>IFERROR(AVERAGEIFS('HeartRate-2022-03-21-1647950188'!$B:$B,'HeartRate-2022-03-21-1647950188'!$A:$A,Data_Extraction!H$2,'HeartRate-2022-03-21-1647950188'!$C:$C,Data_Extraction!$A721),"")</f>
        <v/>
      </c>
      <c r="I721">
        <f>IFERROR(AVERAGEIFS('HeartRate-2022-03-21-1647950188'!$B:$B,'HeartRate-2022-03-21-1647950188'!$A:$A,Data_Extraction!I$2,'HeartRate-2022-03-21-1647950188'!$C:$C,Data_Extraction!$A721),"")</f>
        <v>95</v>
      </c>
      <c r="J721" s="8">
        <f t="shared" si="67"/>
        <v>95</v>
      </c>
      <c r="N721" s="11">
        <f>Data_Extraction!A721</f>
        <v>44634.563564814816</v>
      </c>
      <c r="O721" s="15">
        <f t="shared" si="68"/>
        <v>44634</v>
      </c>
      <c r="P721" s="16">
        <f t="shared" si="69"/>
        <v>0.5635648148148148</v>
      </c>
      <c r="Q721" s="12">
        <f>IF(Data_Extraction!B721="",Data_Extraction!$J721*(Q$1),Data_Extraction!B721)</f>
        <v>85.5</v>
      </c>
      <c r="R721" s="12">
        <f>IF(Data_Extraction!C721="",Data_Extraction!$J721*(R$1),Data_Extraction!C721)</f>
        <v>87.4</v>
      </c>
      <c r="S721" s="12">
        <f>IF(Data_Extraction!D721="",Data_Extraction!$J721*(S$1),Data_Extraction!D721)</f>
        <v>98.8</v>
      </c>
      <c r="T721" s="12">
        <f>IF(Data_Extraction!E721="",Data_Extraction!$J721*(T$1),Data_Extraction!E721)</f>
        <v>90.25</v>
      </c>
      <c r="U721" s="12">
        <f>IF(Data_Extraction!F721="",Data_Extraction!$J721*(U$1),Data_Extraction!F721)</f>
        <v>93.1</v>
      </c>
      <c r="V721" s="12">
        <f>IF(Data_Extraction!G721="",Data_Extraction!$J721*(V$1),Data_Extraction!G721)</f>
        <v>86.45</v>
      </c>
      <c r="W721" s="12">
        <f>IF(Data_Extraction!H721="",Data_Extraction!$J721*(W$1),Data_Extraction!H721)</f>
        <v>101.65</v>
      </c>
      <c r="X721" s="12">
        <f>IF(Data_Extraction!I721="",Data_Extraction!$J721*(X$1),Data_Extraction!I721)</f>
        <v>95</v>
      </c>
      <c r="Y721" s="13">
        <f t="shared" si="66"/>
        <v>92.268749999999997</v>
      </c>
      <c r="Z721" s="17" t="str">
        <f t="shared" si="70"/>
        <v>Break</v>
      </c>
      <c r="AA721" s="14" t="str">
        <f>VLOOKUP($N721,'HeartRate-2022-03-21-1647950188'!$C:$G,2,0)</f>
        <v>Break</v>
      </c>
      <c r="AB721" s="14" t="str">
        <f>VLOOKUP($N721,'HeartRate-2022-03-21-1647950188'!$C:$G,3,0)</f>
        <v>Off Campus</v>
      </c>
      <c r="AC721" s="14" t="str">
        <f>VLOOKUP($N721,'HeartRate-2022-03-21-1647950188'!$C:$G,4,0)</f>
        <v>Sitting</v>
      </c>
      <c r="AD721" s="14" t="str">
        <f>VLOOKUP($N721,'HeartRate-2022-03-21-1647950188'!$C:$G,5,0)</f>
        <v>Technical Contexts</v>
      </c>
      <c r="AE721">
        <f t="shared" si="71"/>
        <v>0</v>
      </c>
      <c r="AF721" s="18">
        <v>44634</v>
      </c>
      <c r="AG721" s="19">
        <v>0.5635648148148148</v>
      </c>
    </row>
    <row r="722" spans="1:33" x14ac:dyDescent="0.3">
      <c r="A722" s="5">
        <v>44634.563576388886</v>
      </c>
      <c r="B722" t="str">
        <f>IFERROR(AVERAGEIFS('HeartRate-2022-03-21-1647950188'!$B:$B,'HeartRate-2022-03-21-1647950188'!$A:$A,Data_Extraction!B$2,'HeartRate-2022-03-21-1647950188'!$C:$C,Data_Extraction!$A722),"")</f>
        <v/>
      </c>
      <c r="C722" t="str">
        <f>IFERROR(AVERAGEIFS('HeartRate-2022-03-21-1647950188'!$B:$B,'HeartRate-2022-03-21-1647950188'!$A:$A,Data_Extraction!C$2,'HeartRate-2022-03-21-1647950188'!$C:$C,Data_Extraction!$A722),"")</f>
        <v/>
      </c>
      <c r="D722" t="str">
        <f>IFERROR(AVERAGEIFS('HeartRate-2022-03-21-1647950188'!$B:$B,'HeartRate-2022-03-21-1647950188'!$A:$A,Data_Extraction!D$2,'HeartRate-2022-03-21-1647950188'!$C:$C,Data_Extraction!$A722),"")</f>
        <v/>
      </c>
      <c r="E722" t="str">
        <f>IFERROR(AVERAGEIFS('HeartRate-2022-03-21-1647950188'!$B:$B,'HeartRate-2022-03-21-1647950188'!$A:$A,Data_Extraction!E$2,'HeartRate-2022-03-21-1647950188'!$C:$C,Data_Extraction!$A722),"")</f>
        <v/>
      </c>
      <c r="F722" t="str">
        <f>IFERROR(AVERAGEIFS('HeartRate-2022-03-21-1647950188'!$B:$B,'HeartRate-2022-03-21-1647950188'!$A:$A,Data_Extraction!F$2,'HeartRate-2022-03-21-1647950188'!$C:$C,Data_Extraction!$A722),"")</f>
        <v/>
      </c>
      <c r="G722" t="str">
        <f>IFERROR(AVERAGEIFS('HeartRate-2022-03-21-1647950188'!$B:$B,'HeartRate-2022-03-21-1647950188'!$A:$A,Data_Extraction!G$2,'HeartRate-2022-03-21-1647950188'!$C:$C,Data_Extraction!$A722),"")</f>
        <v/>
      </c>
      <c r="H722">
        <f>IFERROR(AVERAGEIFS('HeartRate-2022-03-21-1647950188'!$B:$B,'HeartRate-2022-03-21-1647950188'!$A:$A,Data_Extraction!H$2,'HeartRate-2022-03-21-1647950188'!$C:$C,Data_Extraction!$A722),"")</f>
        <v>81</v>
      </c>
      <c r="I722" t="str">
        <f>IFERROR(AVERAGEIFS('HeartRate-2022-03-21-1647950188'!$B:$B,'HeartRate-2022-03-21-1647950188'!$A:$A,Data_Extraction!I$2,'HeartRate-2022-03-21-1647950188'!$C:$C,Data_Extraction!$A722),"")</f>
        <v/>
      </c>
      <c r="J722" s="8">
        <f t="shared" si="67"/>
        <v>81</v>
      </c>
      <c r="N722" s="11">
        <f>Data_Extraction!A722</f>
        <v>44634.563576388886</v>
      </c>
      <c r="O722" s="15">
        <f t="shared" si="68"/>
        <v>44634</v>
      </c>
      <c r="P722" s="16">
        <f t="shared" si="69"/>
        <v>0.56357638888888884</v>
      </c>
      <c r="Q722" s="12">
        <f>IF(Data_Extraction!B722="",Data_Extraction!$J722*(Q$1),Data_Extraction!B722)</f>
        <v>72.900000000000006</v>
      </c>
      <c r="R722" s="12">
        <f>IF(Data_Extraction!C722="",Data_Extraction!$J722*(R$1),Data_Extraction!C722)</f>
        <v>74.52000000000001</v>
      </c>
      <c r="S722" s="12">
        <f>IF(Data_Extraction!D722="",Data_Extraction!$J722*(S$1),Data_Extraction!D722)</f>
        <v>84.240000000000009</v>
      </c>
      <c r="T722" s="12">
        <f>IF(Data_Extraction!E722="",Data_Extraction!$J722*(T$1),Data_Extraction!E722)</f>
        <v>76.95</v>
      </c>
      <c r="U722" s="12">
        <f>IF(Data_Extraction!F722="",Data_Extraction!$J722*(U$1),Data_Extraction!F722)</f>
        <v>79.38</v>
      </c>
      <c r="V722" s="12">
        <f>IF(Data_Extraction!G722="",Data_Extraction!$J722*(V$1),Data_Extraction!G722)</f>
        <v>73.710000000000008</v>
      </c>
      <c r="W722" s="12">
        <f>IF(Data_Extraction!H722="",Data_Extraction!$J722*(W$1),Data_Extraction!H722)</f>
        <v>81</v>
      </c>
      <c r="X722" s="12">
        <f>IF(Data_Extraction!I722="",Data_Extraction!$J722*(X$1),Data_Extraction!I722)</f>
        <v>78.569999999999993</v>
      </c>
      <c r="Y722" s="13">
        <f t="shared" si="66"/>
        <v>77.658749999999998</v>
      </c>
      <c r="Z722" s="17" t="str">
        <f t="shared" si="70"/>
        <v>Break</v>
      </c>
      <c r="AA722" s="14" t="str">
        <f>VLOOKUP($N722,'HeartRate-2022-03-21-1647950188'!$C:$G,2,0)</f>
        <v>Break</v>
      </c>
      <c r="AB722" s="14" t="str">
        <f>VLOOKUP($N722,'HeartRate-2022-03-21-1647950188'!$C:$G,3,0)</f>
        <v>Off Campus</v>
      </c>
      <c r="AC722" s="14" t="str">
        <f>VLOOKUP($N722,'HeartRate-2022-03-21-1647950188'!$C:$G,4,0)</f>
        <v>Sitting</v>
      </c>
      <c r="AD722" s="14" t="str">
        <f>VLOOKUP($N722,'HeartRate-2022-03-21-1647950188'!$C:$G,5,0)</f>
        <v>Technical Contexts</v>
      </c>
      <c r="AE722">
        <f t="shared" si="71"/>
        <v>0</v>
      </c>
      <c r="AF722" s="18">
        <v>44634</v>
      </c>
      <c r="AG722" s="19">
        <v>0.56357638888888884</v>
      </c>
    </row>
    <row r="723" spans="1:33" x14ac:dyDescent="0.3">
      <c r="A723" s="5">
        <v>44634.563784722224</v>
      </c>
      <c r="B723">
        <f>IFERROR(AVERAGEIFS('HeartRate-2022-03-21-1647950188'!$B:$B,'HeartRate-2022-03-21-1647950188'!$A:$A,Data_Extraction!B$2,'HeartRate-2022-03-21-1647950188'!$C:$C,Data_Extraction!$A723),"")</f>
        <v>122</v>
      </c>
      <c r="C723" t="str">
        <f>IFERROR(AVERAGEIFS('HeartRate-2022-03-21-1647950188'!$B:$B,'HeartRate-2022-03-21-1647950188'!$A:$A,Data_Extraction!C$2,'HeartRate-2022-03-21-1647950188'!$C:$C,Data_Extraction!$A723),"")</f>
        <v/>
      </c>
      <c r="D723" t="str">
        <f>IFERROR(AVERAGEIFS('HeartRate-2022-03-21-1647950188'!$B:$B,'HeartRate-2022-03-21-1647950188'!$A:$A,Data_Extraction!D$2,'HeartRate-2022-03-21-1647950188'!$C:$C,Data_Extraction!$A723),"")</f>
        <v/>
      </c>
      <c r="E723" t="str">
        <f>IFERROR(AVERAGEIFS('HeartRate-2022-03-21-1647950188'!$B:$B,'HeartRate-2022-03-21-1647950188'!$A:$A,Data_Extraction!E$2,'HeartRate-2022-03-21-1647950188'!$C:$C,Data_Extraction!$A723),"")</f>
        <v/>
      </c>
      <c r="F723" t="str">
        <f>IFERROR(AVERAGEIFS('HeartRate-2022-03-21-1647950188'!$B:$B,'HeartRate-2022-03-21-1647950188'!$A:$A,Data_Extraction!F$2,'HeartRate-2022-03-21-1647950188'!$C:$C,Data_Extraction!$A723),"")</f>
        <v/>
      </c>
      <c r="G723" t="str">
        <f>IFERROR(AVERAGEIFS('HeartRate-2022-03-21-1647950188'!$B:$B,'HeartRate-2022-03-21-1647950188'!$A:$A,Data_Extraction!G$2,'HeartRate-2022-03-21-1647950188'!$C:$C,Data_Extraction!$A723),"")</f>
        <v/>
      </c>
      <c r="H723" t="str">
        <f>IFERROR(AVERAGEIFS('HeartRate-2022-03-21-1647950188'!$B:$B,'HeartRate-2022-03-21-1647950188'!$A:$A,Data_Extraction!H$2,'HeartRate-2022-03-21-1647950188'!$C:$C,Data_Extraction!$A723),"")</f>
        <v/>
      </c>
      <c r="I723" t="str">
        <f>IFERROR(AVERAGEIFS('HeartRate-2022-03-21-1647950188'!$B:$B,'HeartRate-2022-03-21-1647950188'!$A:$A,Data_Extraction!I$2,'HeartRate-2022-03-21-1647950188'!$C:$C,Data_Extraction!$A723),"")</f>
        <v/>
      </c>
      <c r="J723" s="8">
        <f t="shared" si="67"/>
        <v>122</v>
      </c>
      <c r="N723" s="11">
        <f>Data_Extraction!A723</f>
        <v>44634.563784722224</v>
      </c>
      <c r="O723" s="15">
        <f t="shared" si="68"/>
        <v>44634</v>
      </c>
      <c r="P723" s="16">
        <f t="shared" si="69"/>
        <v>0.5637847222222222</v>
      </c>
      <c r="Q723" s="12">
        <f>IF(Data_Extraction!B723="",Data_Extraction!$J723*(Q$1),Data_Extraction!B723)</f>
        <v>122</v>
      </c>
      <c r="R723" s="12">
        <f>IF(Data_Extraction!C723="",Data_Extraction!$J723*(R$1),Data_Extraction!C723)</f>
        <v>112.24000000000001</v>
      </c>
      <c r="S723" s="12">
        <f>IF(Data_Extraction!D723="",Data_Extraction!$J723*(S$1),Data_Extraction!D723)</f>
        <v>126.88000000000001</v>
      </c>
      <c r="T723" s="12">
        <f>IF(Data_Extraction!E723="",Data_Extraction!$J723*(T$1),Data_Extraction!E723)</f>
        <v>115.89999999999999</v>
      </c>
      <c r="U723" s="12">
        <f>IF(Data_Extraction!F723="",Data_Extraction!$J723*(U$1),Data_Extraction!F723)</f>
        <v>119.56</v>
      </c>
      <c r="V723" s="12">
        <f>IF(Data_Extraction!G723="",Data_Extraction!$J723*(V$1),Data_Extraction!G723)</f>
        <v>111.02000000000001</v>
      </c>
      <c r="W723" s="12">
        <f>IF(Data_Extraction!H723="",Data_Extraction!$J723*(W$1),Data_Extraction!H723)</f>
        <v>130.54000000000002</v>
      </c>
      <c r="X723" s="12">
        <f>IF(Data_Extraction!I723="",Data_Extraction!$J723*(X$1),Data_Extraction!I723)</f>
        <v>118.34</v>
      </c>
      <c r="Y723" s="13">
        <f t="shared" si="66"/>
        <v>119.55999999999999</v>
      </c>
      <c r="Z723" s="17" t="str">
        <f t="shared" si="70"/>
        <v>Break</v>
      </c>
      <c r="AA723" s="14" t="str">
        <f>VLOOKUP($N723,'HeartRate-2022-03-21-1647950188'!$C:$G,2,0)</f>
        <v>Break</v>
      </c>
      <c r="AB723" s="14" t="str">
        <f>VLOOKUP($N723,'HeartRate-2022-03-21-1647950188'!$C:$G,3,0)</f>
        <v>Off Campus</v>
      </c>
      <c r="AC723" s="14" t="str">
        <f>VLOOKUP($N723,'HeartRate-2022-03-21-1647950188'!$C:$G,4,0)</f>
        <v>Sitting</v>
      </c>
      <c r="AD723" s="14" t="str">
        <f>VLOOKUP($N723,'HeartRate-2022-03-21-1647950188'!$C:$G,5,0)</f>
        <v>Technical Contexts</v>
      </c>
      <c r="AE723">
        <f t="shared" si="71"/>
        <v>0</v>
      </c>
      <c r="AF723" s="18">
        <v>44634</v>
      </c>
      <c r="AG723" s="19">
        <v>0.5637847222222222</v>
      </c>
    </row>
    <row r="724" spans="1:33" x14ac:dyDescent="0.3">
      <c r="A724" s="5">
        <v>44634.563877314817</v>
      </c>
      <c r="B724">
        <f>IFERROR(AVERAGEIFS('HeartRate-2022-03-21-1647950188'!$B:$B,'HeartRate-2022-03-21-1647950188'!$A:$A,Data_Extraction!B$2,'HeartRate-2022-03-21-1647950188'!$C:$C,Data_Extraction!$A724),"")</f>
        <v>124</v>
      </c>
      <c r="C724" t="str">
        <f>IFERROR(AVERAGEIFS('HeartRate-2022-03-21-1647950188'!$B:$B,'HeartRate-2022-03-21-1647950188'!$A:$A,Data_Extraction!C$2,'HeartRate-2022-03-21-1647950188'!$C:$C,Data_Extraction!$A724),"")</f>
        <v/>
      </c>
      <c r="D724" t="str">
        <f>IFERROR(AVERAGEIFS('HeartRate-2022-03-21-1647950188'!$B:$B,'HeartRate-2022-03-21-1647950188'!$A:$A,Data_Extraction!D$2,'HeartRate-2022-03-21-1647950188'!$C:$C,Data_Extraction!$A724),"")</f>
        <v/>
      </c>
      <c r="E724" t="str">
        <f>IFERROR(AVERAGEIFS('HeartRate-2022-03-21-1647950188'!$B:$B,'HeartRate-2022-03-21-1647950188'!$A:$A,Data_Extraction!E$2,'HeartRate-2022-03-21-1647950188'!$C:$C,Data_Extraction!$A724),"")</f>
        <v/>
      </c>
      <c r="F724" t="str">
        <f>IFERROR(AVERAGEIFS('HeartRate-2022-03-21-1647950188'!$B:$B,'HeartRate-2022-03-21-1647950188'!$A:$A,Data_Extraction!F$2,'HeartRate-2022-03-21-1647950188'!$C:$C,Data_Extraction!$A724),"")</f>
        <v/>
      </c>
      <c r="G724" t="str">
        <f>IFERROR(AVERAGEIFS('HeartRate-2022-03-21-1647950188'!$B:$B,'HeartRate-2022-03-21-1647950188'!$A:$A,Data_Extraction!G$2,'HeartRate-2022-03-21-1647950188'!$C:$C,Data_Extraction!$A724),"")</f>
        <v/>
      </c>
      <c r="H724" t="str">
        <f>IFERROR(AVERAGEIFS('HeartRate-2022-03-21-1647950188'!$B:$B,'HeartRate-2022-03-21-1647950188'!$A:$A,Data_Extraction!H$2,'HeartRate-2022-03-21-1647950188'!$C:$C,Data_Extraction!$A724),"")</f>
        <v/>
      </c>
      <c r="I724">
        <f>IFERROR(AVERAGEIFS('HeartRate-2022-03-21-1647950188'!$B:$B,'HeartRate-2022-03-21-1647950188'!$A:$A,Data_Extraction!I$2,'HeartRate-2022-03-21-1647950188'!$C:$C,Data_Extraction!$A724),"")</f>
        <v>96</v>
      </c>
      <c r="J724" s="8">
        <f t="shared" si="67"/>
        <v>110</v>
      </c>
      <c r="N724" s="11">
        <f>Data_Extraction!A724</f>
        <v>44634.563877314817</v>
      </c>
      <c r="O724" s="15">
        <f t="shared" si="68"/>
        <v>44634</v>
      </c>
      <c r="P724" s="16">
        <f t="shared" si="69"/>
        <v>0.56387731481481485</v>
      </c>
      <c r="Q724" s="12">
        <f>IF(Data_Extraction!B724="",Data_Extraction!$J724*(Q$1),Data_Extraction!B724)</f>
        <v>124</v>
      </c>
      <c r="R724" s="12">
        <f>IF(Data_Extraction!C724="",Data_Extraction!$J724*(R$1),Data_Extraction!C724)</f>
        <v>101.2</v>
      </c>
      <c r="S724" s="12">
        <f>IF(Data_Extraction!D724="",Data_Extraction!$J724*(S$1),Data_Extraction!D724)</f>
        <v>114.4</v>
      </c>
      <c r="T724" s="12">
        <f>IF(Data_Extraction!E724="",Data_Extraction!$J724*(T$1),Data_Extraction!E724)</f>
        <v>104.5</v>
      </c>
      <c r="U724" s="12">
        <f>IF(Data_Extraction!F724="",Data_Extraction!$J724*(U$1),Data_Extraction!F724)</f>
        <v>107.8</v>
      </c>
      <c r="V724" s="12">
        <f>IF(Data_Extraction!G724="",Data_Extraction!$J724*(V$1),Data_Extraction!G724)</f>
        <v>100.10000000000001</v>
      </c>
      <c r="W724" s="12">
        <f>IF(Data_Extraction!H724="",Data_Extraction!$J724*(W$1),Data_Extraction!H724)</f>
        <v>117.7</v>
      </c>
      <c r="X724" s="12">
        <f>IF(Data_Extraction!I724="",Data_Extraction!$J724*(X$1),Data_Extraction!I724)</f>
        <v>96</v>
      </c>
      <c r="Y724" s="13">
        <f t="shared" si="66"/>
        <v>108.21250000000001</v>
      </c>
      <c r="Z724" s="17" t="str">
        <f t="shared" si="70"/>
        <v>Break</v>
      </c>
      <c r="AA724" s="14" t="str">
        <f>VLOOKUP($N724,'HeartRate-2022-03-21-1647950188'!$C:$G,2,0)</f>
        <v>Break</v>
      </c>
      <c r="AB724" s="14" t="str">
        <f>VLOOKUP($N724,'HeartRate-2022-03-21-1647950188'!$C:$G,3,0)</f>
        <v>Off Campus</v>
      </c>
      <c r="AC724" s="14" t="str">
        <f>VLOOKUP($N724,'HeartRate-2022-03-21-1647950188'!$C:$G,4,0)</f>
        <v>Sitting</v>
      </c>
      <c r="AD724" s="14" t="str">
        <f>VLOOKUP($N724,'HeartRate-2022-03-21-1647950188'!$C:$G,5,0)</f>
        <v>Technical Contexts</v>
      </c>
      <c r="AE724">
        <f t="shared" si="71"/>
        <v>0</v>
      </c>
      <c r="AF724" s="18">
        <v>44634</v>
      </c>
      <c r="AG724" s="19">
        <v>0.56387731481481485</v>
      </c>
    </row>
    <row r="725" spans="1:33" x14ac:dyDescent="0.3">
      <c r="A725" s="5">
        <v>44634.564571759256</v>
      </c>
      <c r="B725">
        <f>IFERROR(AVERAGEIFS('HeartRate-2022-03-21-1647950188'!$B:$B,'HeartRate-2022-03-21-1647950188'!$A:$A,Data_Extraction!B$2,'HeartRate-2022-03-21-1647950188'!$C:$C,Data_Extraction!$A725),"")</f>
        <v>112</v>
      </c>
      <c r="C725" t="str">
        <f>IFERROR(AVERAGEIFS('HeartRate-2022-03-21-1647950188'!$B:$B,'HeartRate-2022-03-21-1647950188'!$A:$A,Data_Extraction!C$2,'HeartRate-2022-03-21-1647950188'!$C:$C,Data_Extraction!$A725),"")</f>
        <v/>
      </c>
      <c r="D725" t="str">
        <f>IFERROR(AVERAGEIFS('HeartRate-2022-03-21-1647950188'!$B:$B,'HeartRate-2022-03-21-1647950188'!$A:$A,Data_Extraction!D$2,'HeartRate-2022-03-21-1647950188'!$C:$C,Data_Extraction!$A725),"")</f>
        <v/>
      </c>
      <c r="E725" t="str">
        <f>IFERROR(AVERAGEIFS('HeartRate-2022-03-21-1647950188'!$B:$B,'HeartRate-2022-03-21-1647950188'!$A:$A,Data_Extraction!E$2,'HeartRate-2022-03-21-1647950188'!$C:$C,Data_Extraction!$A725),"")</f>
        <v/>
      </c>
      <c r="F725" t="str">
        <f>IFERROR(AVERAGEIFS('HeartRate-2022-03-21-1647950188'!$B:$B,'HeartRate-2022-03-21-1647950188'!$A:$A,Data_Extraction!F$2,'HeartRate-2022-03-21-1647950188'!$C:$C,Data_Extraction!$A725),"")</f>
        <v/>
      </c>
      <c r="G725" t="str">
        <f>IFERROR(AVERAGEIFS('HeartRate-2022-03-21-1647950188'!$B:$B,'HeartRate-2022-03-21-1647950188'!$A:$A,Data_Extraction!G$2,'HeartRate-2022-03-21-1647950188'!$C:$C,Data_Extraction!$A725),"")</f>
        <v/>
      </c>
      <c r="H725" t="str">
        <f>IFERROR(AVERAGEIFS('HeartRate-2022-03-21-1647950188'!$B:$B,'HeartRate-2022-03-21-1647950188'!$A:$A,Data_Extraction!H$2,'HeartRate-2022-03-21-1647950188'!$C:$C,Data_Extraction!$A725),"")</f>
        <v/>
      </c>
      <c r="I725">
        <f>IFERROR(AVERAGEIFS('HeartRate-2022-03-21-1647950188'!$B:$B,'HeartRate-2022-03-21-1647950188'!$A:$A,Data_Extraction!I$2,'HeartRate-2022-03-21-1647950188'!$C:$C,Data_Extraction!$A725),"")</f>
        <v>98</v>
      </c>
      <c r="J725" s="8">
        <f t="shared" si="67"/>
        <v>105</v>
      </c>
      <c r="N725" s="11">
        <f>Data_Extraction!A725</f>
        <v>44634.564571759256</v>
      </c>
      <c r="O725" s="15">
        <f t="shared" si="68"/>
        <v>44634</v>
      </c>
      <c r="P725" s="16">
        <f t="shared" si="69"/>
        <v>0.56457175925925929</v>
      </c>
      <c r="Q725" s="12">
        <f>IF(Data_Extraction!B725="",Data_Extraction!$J725*(Q$1),Data_Extraction!B725)</f>
        <v>112</v>
      </c>
      <c r="R725" s="12">
        <f>IF(Data_Extraction!C725="",Data_Extraction!$J725*(R$1),Data_Extraction!C725)</f>
        <v>96.600000000000009</v>
      </c>
      <c r="S725" s="12">
        <f>IF(Data_Extraction!D725="",Data_Extraction!$J725*(S$1),Data_Extraction!D725)</f>
        <v>109.2</v>
      </c>
      <c r="T725" s="12">
        <f>IF(Data_Extraction!E725="",Data_Extraction!$J725*(T$1),Data_Extraction!E725)</f>
        <v>99.75</v>
      </c>
      <c r="U725" s="12">
        <f>IF(Data_Extraction!F725="",Data_Extraction!$J725*(U$1),Data_Extraction!F725)</f>
        <v>102.89999999999999</v>
      </c>
      <c r="V725" s="12">
        <f>IF(Data_Extraction!G725="",Data_Extraction!$J725*(V$1),Data_Extraction!G725)</f>
        <v>95.55</v>
      </c>
      <c r="W725" s="12">
        <f>IF(Data_Extraction!H725="",Data_Extraction!$J725*(W$1),Data_Extraction!H725)</f>
        <v>112.35000000000001</v>
      </c>
      <c r="X725" s="12">
        <f>IF(Data_Extraction!I725="",Data_Extraction!$J725*(X$1),Data_Extraction!I725)</f>
        <v>98</v>
      </c>
      <c r="Y725" s="13">
        <f t="shared" si="66"/>
        <v>103.29375</v>
      </c>
      <c r="Z725" s="17" t="str">
        <f t="shared" si="70"/>
        <v>Break</v>
      </c>
      <c r="AA725" s="14" t="str">
        <f>VLOOKUP($N725,'HeartRate-2022-03-21-1647950188'!$C:$G,2,0)</f>
        <v>Break</v>
      </c>
      <c r="AB725" s="14" t="str">
        <f>VLOOKUP($N725,'HeartRate-2022-03-21-1647950188'!$C:$G,3,0)</f>
        <v>Off Campus</v>
      </c>
      <c r="AC725" s="14" t="str">
        <f>VLOOKUP($N725,'HeartRate-2022-03-21-1647950188'!$C:$G,4,0)</f>
        <v>Sitting</v>
      </c>
      <c r="AD725" s="14" t="str">
        <f>VLOOKUP($N725,'HeartRate-2022-03-21-1647950188'!$C:$G,5,0)</f>
        <v>Technical Contexts</v>
      </c>
      <c r="AE725">
        <f t="shared" si="71"/>
        <v>0</v>
      </c>
      <c r="AF725" s="18">
        <v>44634</v>
      </c>
      <c r="AG725" s="19">
        <v>0.56457175925925929</v>
      </c>
    </row>
    <row r="726" spans="1:33" x14ac:dyDescent="0.3">
      <c r="A726" s="5">
        <v>44634.565162037034</v>
      </c>
      <c r="B726">
        <f>IFERROR(AVERAGEIFS('HeartRate-2022-03-21-1647950188'!$B:$B,'HeartRate-2022-03-21-1647950188'!$A:$A,Data_Extraction!B$2,'HeartRate-2022-03-21-1647950188'!$C:$C,Data_Extraction!$A726),"")</f>
        <v>110</v>
      </c>
      <c r="C726" t="str">
        <f>IFERROR(AVERAGEIFS('HeartRate-2022-03-21-1647950188'!$B:$B,'HeartRate-2022-03-21-1647950188'!$A:$A,Data_Extraction!C$2,'HeartRate-2022-03-21-1647950188'!$C:$C,Data_Extraction!$A726),"")</f>
        <v/>
      </c>
      <c r="D726" t="str">
        <f>IFERROR(AVERAGEIFS('HeartRate-2022-03-21-1647950188'!$B:$B,'HeartRate-2022-03-21-1647950188'!$A:$A,Data_Extraction!D$2,'HeartRate-2022-03-21-1647950188'!$C:$C,Data_Extraction!$A726),"")</f>
        <v/>
      </c>
      <c r="E726" t="str">
        <f>IFERROR(AVERAGEIFS('HeartRate-2022-03-21-1647950188'!$B:$B,'HeartRate-2022-03-21-1647950188'!$A:$A,Data_Extraction!E$2,'HeartRate-2022-03-21-1647950188'!$C:$C,Data_Extraction!$A726),"")</f>
        <v/>
      </c>
      <c r="F726" t="str">
        <f>IFERROR(AVERAGEIFS('HeartRate-2022-03-21-1647950188'!$B:$B,'HeartRate-2022-03-21-1647950188'!$A:$A,Data_Extraction!F$2,'HeartRate-2022-03-21-1647950188'!$C:$C,Data_Extraction!$A726),"")</f>
        <v/>
      </c>
      <c r="G726" t="str">
        <f>IFERROR(AVERAGEIFS('HeartRate-2022-03-21-1647950188'!$B:$B,'HeartRate-2022-03-21-1647950188'!$A:$A,Data_Extraction!G$2,'HeartRate-2022-03-21-1647950188'!$C:$C,Data_Extraction!$A726),"")</f>
        <v/>
      </c>
      <c r="H726" t="str">
        <f>IFERROR(AVERAGEIFS('HeartRate-2022-03-21-1647950188'!$B:$B,'HeartRate-2022-03-21-1647950188'!$A:$A,Data_Extraction!H$2,'HeartRate-2022-03-21-1647950188'!$C:$C,Data_Extraction!$A726),"")</f>
        <v/>
      </c>
      <c r="I726" t="str">
        <f>IFERROR(AVERAGEIFS('HeartRate-2022-03-21-1647950188'!$B:$B,'HeartRate-2022-03-21-1647950188'!$A:$A,Data_Extraction!I$2,'HeartRate-2022-03-21-1647950188'!$C:$C,Data_Extraction!$A726),"")</f>
        <v/>
      </c>
      <c r="J726" s="8">
        <f t="shared" si="67"/>
        <v>110</v>
      </c>
      <c r="N726" s="11">
        <f>Data_Extraction!A726</f>
        <v>44634.565162037034</v>
      </c>
      <c r="O726" s="15">
        <f t="shared" si="68"/>
        <v>44634</v>
      </c>
      <c r="P726" s="16">
        <f t="shared" si="69"/>
        <v>0.56516203703703705</v>
      </c>
      <c r="Q726" s="12">
        <f>IF(Data_Extraction!B726="",Data_Extraction!$J726*(Q$1),Data_Extraction!B726)</f>
        <v>110</v>
      </c>
      <c r="R726" s="12">
        <f>IF(Data_Extraction!C726="",Data_Extraction!$J726*(R$1),Data_Extraction!C726)</f>
        <v>101.2</v>
      </c>
      <c r="S726" s="12">
        <f>IF(Data_Extraction!D726="",Data_Extraction!$J726*(S$1),Data_Extraction!D726)</f>
        <v>114.4</v>
      </c>
      <c r="T726" s="12">
        <f>IF(Data_Extraction!E726="",Data_Extraction!$J726*(T$1),Data_Extraction!E726)</f>
        <v>104.5</v>
      </c>
      <c r="U726" s="12">
        <f>IF(Data_Extraction!F726="",Data_Extraction!$J726*(U$1),Data_Extraction!F726)</f>
        <v>107.8</v>
      </c>
      <c r="V726" s="12">
        <f>IF(Data_Extraction!G726="",Data_Extraction!$J726*(V$1),Data_Extraction!G726)</f>
        <v>100.10000000000001</v>
      </c>
      <c r="W726" s="12">
        <f>IF(Data_Extraction!H726="",Data_Extraction!$J726*(W$1),Data_Extraction!H726)</f>
        <v>117.7</v>
      </c>
      <c r="X726" s="12">
        <f>IF(Data_Extraction!I726="",Data_Extraction!$J726*(X$1),Data_Extraction!I726)</f>
        <v>106.7</v>
      </c>
      <c r="Y726" s="13">
        <f t="shared" si="66"/>
        <v>107.80000000000001</v>
      </c>
      <c r="Z726" s="17" t="str">
        <f t="shared" si="70"/>
        <v>Break</v>
      </c>
      <c r="AA726" s="14" t="str">
        <f>VLOOKUP($N726,'HeartRate-2022-03-21-1647950188'!$C:$G,2,0)</f>
        <v>Break</v>
      </c>
      <c r="AB726" s="14" t="str">
        <f>VLOOKUP($N726,'HeartRate-2022-03-21-1647950188'!$C:$G,3,0)</f>
        <v>Off Campus</v>
      </c>
      <c r="AC726" s="14" t="str">
        <f>VLOOKUP($N726,'HeartRate-2022-03-21-1647950188'!$C:$G,4,0)</f>
        <v>Sitting</v>
      </c>
      <c r="AD726" s="14" t="str">
        <f>VLOOKUP($N726,'HeartRate-2022-03-21-1647950188'!$C:$G,5,0)</f>
        <v>Technical Contexts</v>
      </c>
      <c r="AE726">
        <f t="shared" si="71"/>
        <v>0</v>
      </c>
      <c r="AF726" s="18">
        <v>44634</v>
      </c>
      <c r="AG726" s="19">
        <v>0.56516203703703705</v>
      </c>
    </row>
    <row r="727" spans="1:33" x14ac:dyDescent="0.3">
      <c r="A727" s="5">
        <v>44634.565266203703</v>
      </c>
      <c r="B727">
        <f>IFERROR(AVERAGEIFS('HeartRate-2022-03-21-1647950188'!$B:$B,'HeartRate-2022-03-21-1647950188'!$A:$A,Data_Extraction!B$2,'HeartRate-2022-03-21-1647950188'!$C:$C,Data_Extraction!$A727),"")</f>
        <v>114</v>
      </c>
      <c r="C727" t="str">
        <f>IFERROR(AVERAGEIFS('HeartRate-2022-03-21-1647950188'!$B:$B,'HeartRate-2022-03-21-1647950188'!$A:$A,Data_Extraction!C$2,'HeartRate-2022-03-21-1647950188'!$C:$C,Data_Extraction!$A727),"")</f>
        <v/>
      </c>
      <c r="D727" t="str">
        <f>IFERROR(AVERAGEIFS('HeartRate-2022-03-21-1647950188'!$B:$B,'HeartRate-2022-03-21-1647950188'!$A:$A,Data_Extraction!D$2,'HeartRate-2022-03-21-1647950188'!$C:$C,Data_Extraction!$A727),"")</f>
        <v/>
      </c>
      <c r="E727" t="str">
        <f>IFERROR(AVERAGEIFS('HeartRate-2022-03-21-1647950188'!$B:$B,'HeartRate-2022-03-21-1647950188'!$A:$A,Data_Extraction!E$2,'HeartRate-2022-03-21-1647950188'!$C:$C,Data_Extraction!$A727),"")</f>
        <v/>
      </c>
      <c r="F727" t="str">
        <f>IFERROR(AVERAGEIFS('HeartRate-2022-03-21-1647950188'!$B:$B,'HeartRate-2022-03-21-1647950188'!$A:$A,Data_Extraction!F$2,'HeartRate-2022-03-21-1647950188'!$C:$C,Data_Extraction!$A727),"")</f>
        <v/>
      </c>
      <c r="G727" t="str">
        <f>IFERROR(AVERAGEIFS('HeartRate-2022-03-21-1647950188'!$B:$B,'HeartRate-2022-03-21-1647950188'!$A:$A,Data_Extraction!G$2,'HeartRate-2022-03-21-1647950188'!$C:$C,Data_Extraction!$A727),"")</f>
        <v/>
      </c>
      <c r="H727" t="str">
        <f>IFERROR(AVERAGEIFS('HeartRate-2022-03-21-1647950188'!$B:$B,'HeartRate-2022-03-21-1647950188'!$A:$A,Data_Extraction!H$2,'HeartRate-2022-03-21-1647950188'!$C:$C,Data_Extraction!$A727),"")</f>
        <v/>
      </c>
      <c r="I727">
        <f>IFERROR(AVERAGEIFS('HeartRate-2022-03-21-1647950188'!$B:$B,'HeartRate-2022-03-21-1647950188'!$A:$A,Data_Extraction!I$2,'HeartRate-2022-03-21-1647950188'!$C:$C,Data_Extraction!$A727),"")</f>
        <v>91</v>
      </c>
      <c r="J727" s="8">
        <f t="shared" si="67"/>
        <v>102.5</v>
      </c>
      <c r="N727" s="11">
        <f>Data_Extraction!A727</f>
        <v>44634.565266203703</v>
      </c>
      <c r="O727" s="15">
        <f t="shared" si="68"/>
        <v>44634</v>
      </c>
      <c r="P727" s="16">
        <f t="shared" si="69"/>
        <v>0.56526620370370373</v>
      </c>
      <c r="Q727" s="12">
        <f>IF(Data_Extraction!B727="",Data_Extraction!$J727*(Q$1),Data_Extraction!B727)</f>
        <v>114</v>
      </c>
      <c r="R727" s="12">
        <f>IF(Data_Extraction!C727="",Data_Extraction!$J727*(R$1),Data_Extraction!C727)</f>
        <v>94.3</v>
      </c>
      <c r="S727" s="12">
        <f>IF(Data_Extraction!D727="",Data_Extraction!$J727*(S$1),Data_Extraction!D727)</f>
        <v>106.60000000000001</v>
      </c>
      <c r="T727" s="12">
        <f>IF(Data_Extraction!E727="",Data_Extraction!$J727*(T$1),Data_Extraction!E727)</f>
        <v>97.375</v>
      </c>
      <c r="U727" s="12">
        <f>IF(Data_Extraction!F727="",Data_Extraction!$J727*(U$1),Data_Extraction!F727)</f>
        <v>100.45</v>
      </c>
      <c r="V727" s="12">
        <f>IF(Data_Extraction!G727="",Data_Extraction!$J727*(V$1),Data_Extraction!G727)</f>
        <v>93.275000000000006</v>
      </c>
      <c r="W727" s="12">
        <f>IF(Data_Extraction!H727="",Data_Extraction!$J727*(W$1),Data_Extraction!H727)</f>
        <v>109.67500000000001</v>
      </c>
      <c r="X727" s="12">
        <f>IF(Data_Extraction!I727="",Data_Extraction!$J727*(X$1),Data_Extraction!I727)</f>
        <v>91</v>
      </c>
      <c r="Y727" s="13">
        <f t="shared" si="66"/>
        <v>100.83437499999999</v>
      </c>
      <c r="Z727" s="17" t="str">
        <f t="shared" si="70"/>
        <v>Break</v>
      </c>
      <c r="AA727" s="14" t="str">
        <f>VLOOKUP($N727,'HeartRate-2022-03-21-1647950188'!$C:$G,2,0)</f>
        <v>Break</v>
      </c>
      <c r="AB727" s="14" t="str">
        <f>VLOOKUP($N727,'HeartRate-2022-03-21-1647950188'!$C:$G,3,0)</f>
        <v>Off Campus</v>
      </c>
      <c r="AC727" s="14" t="str">
        <f>VLOOKUP($N727,'HeartRate-2022-03-21-1647950188'!$C:$G,4,0)</f>
        <v>Sitting</v>
      </c>
      <c r="AD727" s="14" t="str">
        <f>VLOOKUP($N727,'HeartRate-2022-03-21-1647950188'!$C:$G,5,0)</f>
        <v>Technical Contexts</v>
      </c>
      <c r="AE727">
        <f t="shared" si="71"/>
        <v>0</v>
      </c>
      <c r="AF727" s="18">
        <v>44634</v>
      </c>
      <c r="AG727" s="19">
        <v>0.56526620370370373</v>
      </c>
    </row>
    <row r="728" spans="1:33" x14ac:dyDescent="0.3">
      <c r="A728" s="5">
        <v>44634.565300925926</v>
      </c>
      <c r="B728" t="str">
        <f>IFERROR(AVERAGEIFS('HeartRate-2022-03-21-1647950188'!$B:$B,'HeartRate-2022-03-21-1647950188'!$A:$A,Data_Extraction!B$2,'HeartRate-2022-03-21-1647950188'!$C:$C,Data_Extraction!$A728),"")</f>
        <v/>
      </c>
      <c r="C728" t="str">
        <f>IFERROR(AVERAGEIFS('HeartRate-2022-03-21-1647950188'!$B:$B,'HeartRate-2022-03-21-1647950188'!$A:$A,Data_Extraction!C$2,'HeartRate-2022-03-21-1647950188'!$C:$C,Data_Extraction!$A728),"")</f>
        <v/>
      </c>
      <c r="D728" t="str">
        <f>IFERROR(AVERAGEIFS('HeartRate-2022-03-21-1647950188'!$B:$B,'HeartRate-2022-03-21-1647950188'!$A:$A,Data_Extraction!D$2,'HeartRate-2022-03-21-1647950188'!$C:$C,Data_Extraction!$A728),"")</f>
        <v/>
      </c>
      <c r="E728" t="str">
        <f>IFERROR(AVERAGEIFS('HeartRate-2022-03-21-1647950188'!$B:$B,'HeartRate-2022-03-21-1647950188'!$A:$A,Data_Extraction!E$2,'HeartRate-2022-03-21-1647950188'!$C:$C,Data_Extraction!$A728),"")</f>
        <v/>
      </c>
      <c r="F728" t="str">
        <f>IFERROR(AVERAGEIFS('HeartRate-2022-03-21-1647950188'!$B:$B,'HeartRate-2022-03-21-1647950188'!$A:$A,Data_Extraction!F$2,'HeartRate-2022-03-21-1647950188'!$C:$C,Data_Extraction!$A728),"")</f>
        <v/>
      </c>
      <c r="G728" t="str">
        <f>IFERROR(AVERAGEIFS('HeartRate-2022-03-21-1647950188'!$B:$B,'HeartRate-2022-03-21-1647950188'!$A:$A,Data_Extraction!G$2,'HeartRate-2022-03-21-1647950188'!$C:$C,Data_Extraction!$A728),"")</f>
        <v/>
      </c>
      <c r="H728">
        <f>IFERROR(AVERAGEIFS('HeartRate-2022-03-21-1647950188'!$B:$B,'HeartRate-2022-03-21-1647950188'!$A:$A,Data_Extraction!H$2,'HeartRate-2022-03-21-1647950188'!$C:$C,Data_Extraction!$A728),"")</f>
        <v>82</v>
      </c>
      <c r="I728" t="str">
        <f>IFERROR(AVERAGEIFS('HeartRate-2022-03-21-1647950188'!$B:$B,'HeartRate-2022-03-21-1647950188'!$A:$A,Data_Extraction!I$2,'HeartRate-2022-03-21-1647950188'!$C:$C,Data_Extraction!$A728),"")</f>
        <v/>
      </c>
      <c r="J728" s="8">
        <f t="shared" si="67"/>
        <v>82</v>
      </c>
      <c r="N728" s="11">
        <f>Data_Extraction!A728</f>
        <v>44634.565300925926</v>
      </c>
      <c r="O728" s="15">
        <f t="shared" si="68"/>
        <v>44634</v>
      </c>
      <c r="P728" s="16">
        <f t="shared" si="69"/>
        <v>0.56530092592592596</v>
      </c>
      <c r="Q728" s="12">
        <f>IF(Data_Extraction!B728="",Data_Extraction!$J728*(Q$1),Data_Extraction!B728)</f>
        <v>73.8</v>
      </c>
      <c r="R728" s="12">
        <f>IF(Data_Extraction!C728="",Data_Extraction!$J728*(R$1),Data_Extraction!C728)</f>
        <v>75.44</v>
      </c>
      <c r="S728" s="12">
        <f>IF(Data_Extraction!D728="",Data_Extraction!$J728*(S$1),Data_Extraction!D728)</f>
        <v>85.28</v>
      </c>
      <c r="T728" s="12">
        <f>IF(Data_Extraction!E728="",Data_Extraction!$J728*(T$1),Data_Extraction!E728)</f>
        <v>77.899999999999991</v>
      </c>
      <c r="U728" s="12">
        <f>IF(Data_Extraction!F728="",Data_Extraction!$J728*(U$1),Data_Extraction!F728)</f>
        <v>80.36</v>
      </c>
      <c r="V728" s="12">
        <f>IF(Data_Extraction!G728="",Data_Extraction!$J728*(V$1),Data_Extraction!G728)</f>
        <v>74.62</v>
      </c>
      <c r="W728" s="12">
        <f>IF(Data_Extraction!H728="",Data_Extraction!$J728*(W$1),Data_Extraction!H728)</f>
        <v>82</v>
      </c>
      <c r="X728" s="12">
        <f>IF(Data_Extraction!I728="",Data_Extraction!$J728*(X$1),Data_Extraction!I728)</f>
        <v>79.539999999999992</v>
      </c>
      <c r="Y728" s="13">
        <f t="shared" si="66"/>
        <v>78.617500000000007</v>
      </c>
      <c r="Z728" s="17" t="str">
        <f t="shared" si="70"/>
        <v>Break</v>
      </c>
      <c r="AA728" s="14" t="str">
        <f>VLOOKUP($N728,'HeartRate-2022-03-21-1647950188'!$C:$G,2,0)</f>
        <v>Break</v>
      </c>
      <c r="AB728" s="14" t="str">
        <f>VLOOKUP($N728,'HeartRate-2022-03-21-1647950188'!$C:$G,3,0)</f>
        <v>Off Campus</v>
      </c>
      <c r="AC728" s="14" t="str">
        <f>VLOOKUP($N728,'HeartRate-2022-03-21-1647950188'!$C:$G,4,0)</f>
        <v>Sitting</v>
      </c>
      <c r="AD728" s="14" t="str">
        <f>VLOOKUP($N728,'HeartRate-2022-03-21-1647950188'!$C:$G,5,0)</f>
        <v>Technical Contexts</v>
      </c>
      <c r="AE728">
        <f t="shared" si="71"/>
        <v>0</v>
      </c>
      <c r="AF728" s="18">
        <v>44634</v>
      </c>
      <c r="AG728" s="19">
        <v>0.56530092592592596</v>
      </c>
    </row>
    <row r="729" spans="1:33" x14ac:dyDescent="0.3">
      <c r="A729" s="5">
        <v>44634.565474537034</v>
      </c>
      <c r="B729" t="str">
        <f>IFERROR(AVERAGEIFS('HeartRate-2022-03-21-1647950188'!$B:$B,'HeartRate-2022-03-21-1647950188'!$A:$A,Data_Extraction!B$2,'HeartRate-2022-03-21-1647950188'!$C:$C,Data_Extraction!$A729),"")</f>
        <v/>
      </c>
      <c r="C729" t="str">
        <f>IFERROR(AVERAGEIFS('HeartRate-2022-03-21-1647950188'!$B:$B,'HeartRate-2022-03-21-1647950188'!$A:$A,Data_Extraction!C$2,'HeartRate-2022-03-21-1647950188'!$C:$C,Data_Extraction!$A729),"")</f>
        <v/>
      </c>
      <c r="D729" t="str">
        <f>IFERROR(AVERAGEIFS('HeartRate-2022-03-21-1647950188'!$B:$B,'HeartRate-2022-03-21-1647950188'!$A:$A,Data_Extraction!D$2,'HeartRate-2022-03-21-1647950188'!$C:$C,Data_Extraction!$A729),"")</f>
        <v/>
      </c>
      <c r="E729" t="str">
        <f>IFERROR(AVERAGEIFS('HeartRate-2022-03-21-1647950188'!$B:$B,'HeartRate-2022-03-21-1647950188'!$A:$A,Data_Extraction!E$2,'HeartRate-2022-03-21-1647950188'!$C:$C,Data_Extraction!$A729),"")</f>
        <v/>
      </c>
      <c r="F729" t="str">
        <f>IFERROR(AVERAGEIFS('HeartRate-2022-03-21-1647950188'!$B:$B,'HeartRate-2022-03-21-1647950188'!$A:$A,Data_Extraction!F$2,'HeartRate-2022-03-21-1647950188'!$C:$C,Data_Extraction!$A729),"")</f>
        <v/>
      </c>
      <c r="G729" t="str">
        <f>IFERROR(AVERAGEIFS('HeartRate-2022-03-21-1647950188'!$B:$B,'HeartRate-2022-03-21-1647950188'!$A:$A,Data_Extraction!G$2,'HeartRate-2022-03-21-1647950188'!$C:$C,Data_Extraction!$A729),"")</f>
        <v/>
      </c>
      <c r="H729">
        <f>IFERROR(AVERAGEIFS('HeartRate-2022-03-21-1647950188'!$B:$B,'HeartRate-2022-03-21-1647950188'!$A:$A,Data_Extraction!H$2,'HeartRate-2022-03-21-1647950188'!$C:$C,Data_Extraction!$A729),"")</f>
        <v>78</v>
      </c>
      <c r="I729" t="str">
        <f>IFERROR(AVERAGEIFS('HeartRate-2022-03-21-1647950188'!$B:$B,'HeartRate-2022-03-21-1647950188'!$A:$A,Data_Extraction!I$2,'HeartRate-2022-03-21-1647950188'!$C:$C,Data_Extraction!$A729),"")</f>
        <v/>
      </c>
      <c r="J729" s="8">
        <f t="shared" si="67"/>
        <v>78</v>
      </c>
      <c r="N729" s="11">
        <f>Data_Extraction!A729</f>
        <v>44634.565474537034</v>
      </c>
      <c r="O729" s="15">
        <f t="shared" si="68"/>
        <v>44634</v>
      </c>
      <c r="P729" s="16">
        <f t="shared" si="69"/>
        <v>0.56547453703703698</v>
      </c>
      <c r="Q729" s="12">
        <f>IF(Data_Extraction!B729="",Data_Extraction!$J729*(Q$1),Data_Extraction!B729)</f>
        <v>70.2</v>
      </c>
      <c r="R729" s="12">
        <f>IF(Data_Extraction!C729="",Data_Extraction!$J729*(R$1),Data_Extraction!C729)</f>
        <v>71.760000000000005</v>
      </c>
      <c r="S729" s="12">
        <f>IF(Data_Extraction!D729="",Data_Extraction!$J729*(S$1),Data_Extraction!D729)</f>
        <v>81.12</v>
      </c>
      <c r="T729" s="12">
        <f>IF(Data_Extraction!E729="",Data_Extraction!$J729*(T$1),Data_Extraction!E729)</f>
        <v>74.099999999999994</v>
      </c>
      <c r="U729" s="12">
        <f>IF(Data_Extraction!F729="",Data_Extraction!$J729*(U$1),Data_Extraction!F729)</f>
        <v>76.44</v>
      </c>
      <c r="V729" s="12">
        <f>IF(Data_Extraction!G729="",Data_Extraction!$J729*(V$1),Data_Extraction!G729)</f>
        <v>70.98</v>
      </c>
      <c r="W729" s="12">
        <f>IF(Data_Extraction!H729="",Data_Extraction!$J729*(W$1),Data_Extraction!H729)</f>
        <v>78</v>
      </c>
      <c r="X729" s="12">
        <f>IF(Data_Extraction!I729="",Data_Extraction!$J729*(X$1),Data_Extraction!I729)</f>
        <v>75.66</v>
      </c>
      <c r="Y729" s="13">
        <f t="shared" si="66"/>
        <v>74.782499999999999</v>
      </c>
      <c r="Z729" s="17" t="str">
        <f t="shared" si="70"/>
        <v>Break</v>
      </c>
      <c r="AA729" s="14" t="str">
        <f>VLOOKUP($N729,'HeartRate-2022-03-21-1647950188'!$C:$G,2,0)</f>
        <v>Break</v>
      </c>
      <c r="AB729" s="14" t="str">
        <f>VLOOKUP($N729,'HeartRate-2022-03-21-1647950188'!$C:$G,3,0)</f>
        <v>Off Campus</v>
      </c>
      <c r="AC729" s="14" t="str">
        <f>VLOOKUP($N729,'HeartRate-2022-03-21-1647950188'!$C:$G,4,0)</f>
        <v>Sitting</v>
      </c>
      <c r="AD729" s="14" t="str">
        <f>VLOOKUP($N729,'HeartRate-2022-03-21-1647950188'!$C:$G,5,0)</f>
        <v>Technical Contexts</v>
      </c>
      <c r="AE729">
        <f t="shared" si="71"/>
        <v>0</v>
      </c>
      <c r="AF729" s="18">
        <v>44634</v>
      </c>
      <c r="AG729" s="19">
        <v>0.56547453703703698</v>
      </c>
    </row>
    <row r="730" spans="1:33" x14ac:dyDescent="0.3">
      <c r="A730" s="5">
        <v>44634.565960648149</v>
      </c>
      <c r="B730">
        <f>IFERROR(AVERAGEIFS('HeartRate-2022-03-21-1647950188'!$B:$B,'HeartRate-2022-03-21-1647950188'!$A:$A,Data_Extraction!B$2,'HeartRate-2022-03-21-1647950188'!$C:$C,Data_Extraction!$A730),"")</f>
        <v>116</v>
      </c>
      <c r="C730" t="str">
        <f>IFERROR(AVERAGEIFS('HeartRate-2022-03-21-1647950188'!$B:$B,'HeartRate-2022-03-21-1647950188'!$A:$A,Data_Extraction!C$2,'HeartRate-2022-03-21-1647950188'!$C:$C,Data_Extraction!$A730),"")</f>
        <v/>
      </c>
      <c r="D730" t="str">
        <f>IFERROR(AVERAGEIFS('HeartRate-2022-03-21-1647950188'!$B:$B,'HeartRate-2022-03-21-1647950188'!$A:$A,Data_Extraction!D$2,'HeartRate-2022-03-21-1647950188'!$C:$C,Data_Extraction!$A730),"")</f>
        <v/>
      </c>
      <c r="E730" t="str">
        <f>IFERROR(AVERAGEIFS('HeartRate-2022-03-21-1647950188'!$B:$B,'HeartRate-2022-03-21-1647950188'!$A:$A,Data_Extraction!E$2,'HeartRate-2022-03-21-1647950188'!$C:$C,Data_Extraction!$A730),"")</f>
        <v/>
      </c>
      <c r="F730" t="str">
        <f>IFERROR(AVERAGEIFS('HeartRate-2022-03-21-1647950188'!$B:$B,'HeartRate-2022-03-21-1647950188'!$A:$A,Data_Extraction!F$2,'HeartRate-2022-03-21-1647950188'!$C:$C,Data_Extraction!$A730),"")</f>
        <v/>
      </c>
      <c r="G730" t="str">
        <f>IFERROR(AVERAGEIFS('HeartRate-2022-03-21-1647950188'!$B:$B,'HeartRate-2022-03-21-1647950188'!$A:$A,Data_Extraction!G$2,'HeartRate-2022-03-21-1647950188'!$C:$C,Data_Extraction!$A730),"")</f>
        <v/>
      </c>
      <c r="H730" t="str">
        <f>IFERROR(AVERAGEIFS('HeartRate-2022-03-21-1647950188'!$B:$B,'HeartRate-2022-03-21-1647950188'!$A:$A,Data_Extraction!H$2,'HeartRate-2022-03-21-1647950188'!$C:$C,Data_Extraction!$A730),"")</f>
        <v/>
      </c>
      <c r="I730">
        <f>IFERROR(AVERAGEIFS('HeartRate-2022-03-21-1647950188'!$B:$B,'HeartRate-2022-03-21-1647950188'!$A:$A,Data_Extraction!I$2,'HeartRate-2022-03-21-1647950188'!$C:$C,Data_Extraction!$A730),"")</f>
        <v>90</v>
      </c>
      <c r="J730" s="8">
        <f t="shared" si="67"/>
        <v>103</v>
      </c>
      <c r="N730" s="11">
        <f>Data_Extraction!A730</f>
        <v>44634.565960648149</v>
      </c>
      <c r="O730" s="15">
        <f t="shared" si="68"/>
        <v>44634</v>
      </c>
      <c r="P730" s="16">
        <f t="shared" si="69"/>
        <v>0.56596064814814817</v>
      </c>
      <c r="Q730" s="12">
        <f>IF(Data_Extraction!B730="",Data_Extraction!$J730*(Q$1),Data_Extraction!B730)</f>
        <v>116</v>
      </c>
      <c r="R730" s="12">
        <f>IF(Data_Extraction!C730="",Data_Extraction!$J730*(R$1),Data_Extraction!C730)</f>
        <v>94.76</v>
      </c>
      <c r="S730" s="12">
        <f>IF(Data_Extraction!D730="",Data_Extraction!$J730*(S$1),Data_Extraction!D730)</f>
        <v>107.12</v>
      </c>
      <c r="T730" s="12">
        <f>IF(Data_Extraction!E730="",Data_Extraction!$J730*(T$1),Data_Extraction!E730)</f>
        <v>97.85</v>
      </c>
      <c r="U730" s="12">
        <f>IF(Data_Extraction!F730="",Data_Extraction!$J730*(U$1),Data_Extraction!F730)</f>
        <v>100.94</v>
      </c>
      <c r="V730" s="12">
        <f>IF(Data_Extraction!G730="",Data_Extraction!$J730*(V$1),Data_Extraction!G730)</f>
        <v>93.73</v>
      </c>
      <c r="W730" s="12">
        <f>IF(Data_Extraction!H730="",Data_Extraction!$J730*(W$1),Data_Extraction!H730)</f>
        <v>110.21000000000001</v>
      </c>
      <c r="X730" s="12">
        <f>IF(Data_Extraction!I730="",Data_Extraction!$J730*(X$1),Data_Extraction!I730)</f>
        <v>90</v>
      </c>
      <c r="Y730" s="13">
        <f t="shared" si="66"/>
        <v>101.32625000000002</v>
      </c>
      <c r="Z730" s="17" t="str">
        <f t="shared" si="70"/>
        <v>Break</v>
      </c>
      <c r="AA730" s="14" t="str">
        <f>VLOOKUP($N730,'HeartRate-2022-03-21-1647950188'!$C:$G,2,0)</f>
        <v>Break</v>
      </c>
      <c r="AB730" s="14" t="str">
        <f>VLOOKUP($N730,'HeartRate-2022-03-21-1647950188'!$C:$G,3,0)</f>
        <v>Off Campus</v>
      </c>
      <c r="AC730" s="14" t="str">
        <f>VLOOKUP($N730,'HeartRate-2022-03-21-1647950188'!$C:$G,4,0)</f>
        <v>Sitting</v>
      </c>
      <c r="AD730" s="14" t="str">
        <f>VLOOKUP($N730,'HeartRate-2022-03-21-1647950188'!$C:$G,5,0)</f>
        <v>Technical Contexts</v>
      </c>
      <c r="AE730">
        <f t="shared" si="71"/>
        <v>0</v>
      </c>
      <c r="AF730" s="18">
        <v>44634</v>
      </c>
      <c r="AG730" s="19">
        <v>0.56596064814814817</v>
      </c>
    </row>
    <row r="731" spans="1:33" x14ac:dyDescent="0.3">
      <c r="A731" s="5">
        <v>44634.566284722219</v>
      </c>
      <c r="B731" t="str">
        <f>IFERROR(AVERAGEIFS('HeartRate-2022-03-21-1647950188'!$B:$B,'HeartRate-2022-03-21-1647950188'!$A:$A,Data_Extraction!B$2,'HeartRate-2022-03-21-1647950188'!$C:$C,Data_Extraction!$A731),"")</f>
        <v/>
      </c>
      <c r="C731">
        <f>IFERROR(AVERAGEIFS('HeartRate-2022-03-21-1647950188'!$B:$B,'HeartRate-2022-03-21-1647950188'!$A:$A,Data_Extraction!C$2,'HeartRate-2022-03-21-1647950188'!$C:$C,Data_Extraction!$A731),"")</f>
        <v>81</v>
      </c>
      <c r="D731" t="str">
        <f>IFERROR(AVERAGEIFS('HeartRate-2022-03-21-1647950188'!$B:$B,'HeartRate-2022-03-21-1647950188'!$A:$A,Data_Extraction!D$2,'HeartRate-2022-03-21-1647950188'!$C:$C,Data_Extraction!$A731),"")</f>
        <v/>
      </c>
      <c r="E731" t="str">
        <f>IFERROR(AVERAGEIFS('HeartRate-2022-03-21-1647950188'!$B:$B,'HeartRate-2022-03-21-1647950188'!$A:$A,Data_Extraction!E$2,'HeartRate-2022-03-21-1647950188'!$C:$C,Data_Extraction!$A731),"")</f>
        <v/>
      </c>
      <c r="F731" t="str">
        <f>IFERROR(AVERAGEIFS('HeartRate-2022-03-21-1647950188'!$B:$B,'HeartRate-2022-03-21-1647950188'!$A:$A,Data_Extraction!F$2,'HeartRate-2022-03-21-1647950188'!$C:$C,Data_Extraction!$A731),"")</f>
        <v/>
      </c>
      <c r="G731" t="str">
        <f>IFERROR(AVERAGEIFS('HeartRate-2022-03-21-1647950188'!$B:$B,'HeartRate-2022-03-21-1647950188'!$A:$A,Data_Extraction!G$2,'HeartRate-2022-03-21-1647950188'!$C:$C,Data_Extraction!$A731),"")</f>
        <v/>
      </c>
      <c r="H731" t="str">
        <f>IFERROR(AVERAGEIFS('HeartRate-2022-03-21-1647950188'!$B:$B,'HeartRate-2022-03-21-1647950188'!$A:$A,Data_Extraction!H$2,'HeartRate-2022-03-21-1647950188'!$C:$C,Data_Extraction!$A731),"")</f>
        <v/>
      </c>
      <c r="I731" t="str">
        <f>IFERROR(AVERAGEIFS('HeartRate-2022-03-21-1647950188'!$B:$B,'HeartRate-2022-03-21-1647950188'!$A:$A,Data_Extraction!I$2,'HeartRate-2022-03-21-1647950188'!$C:$C,Data_Extraction!$A731),"")</f>
        <v/>
      </c>
      <c r="J731" s="8">
        <f t="shared" si="67"/>
        <v>81</v>
      </c>
      <c r="N731" s="11">
        <f>Data_Extraction!A731</f>
        <v>44634.566284722219</v>
      </c>
      <c r="O731" s="15">
        <f t="shared" si="68"/>
        <v>44634</v>
      </c>
      <c r="P731" s="16">
        <f t="shared" si="69"/>
        <v>0.56628472222222226</v>
      </c>
      <c r="Q731" s="12">
        <f>IF(Data_Extraction!B731="",Data_Extraction!$J731*(Q$1),Data_Extraction!B731)</f>
        <v>72.900000000000006</v>
      </c>
      <c r="R731" s="12">
        <f>IF(Data_Extraction!C731="",Data_Extraction!$J731*(R$1),Data_Extraction!C731)</f>
        <v>81</v>
      </c>
      <c r="S731" s="12">
        <f>IF(Data_Extraction!D731="",Data_Extraction!$J731*(S$1),Data_Extraction!D731)</f>
        <v>84.240000000000009</v>
      </c>
      <c r="T731" s="12">
        <f>IF(Data_Extraction!E731="",Data_Extraction!$J731*(T$1),Data_Extraction!E731)</f>
        <v>76.95</v>
      </c>
      <c r="U731" s="12">
        <f>IF(Data_Extraction!F731="",Data_Extraction!$J731*(U$1),Data_Extraction!F731)</f>
        <v>79.38</v>
      </c>
      <c r="V731" s="12">
        <f>IF(Data_Extraction!G731="",Data_Extraction!$J731*(V$1),Data_Extraction!G731)</f>
        <v>73.710000000000008</v>
      </c>
      <c r="W731" s="12">
        <f>IF(Data_Extraction!H731="",Data_Extraction!$J731*(W$1),Data_Extraction!H731)</f>
        <v>86.67</v>
      </c>
      <c r="X731" s="12">
        <f>IF(Data_Extraction!I731="",Data_Extraction!$J731*(X$1),Data_Extraction!I731)</f>
        <v>78.569999999999993</v>
      </c>
      <c r="Y731" s="13">
        <f t="shared" si="66"/>
        <v>79.177500000000009</v>
      </c>
      <c r="Z731" s="17" t="str">
        <f t="shared" si="70"/>
        <v>Break</v>
      </c>
      <c r="AA731" s="14" t="str">
        <f>VLOOKUP($N731,'HeartRate-2022-03-21-1647950188'!$C:$G,2,0)</f>
        <v>Break</v>
      </c>
      <c r="AB731" s="14" t="str">
        <f>VLOOKUP($N731,'HeartRate-2022-03-21-1647950188'!$C:$G,3,0)</f>
        <v>Off Campus</v>
      </c>
      <c r="AC731" s="14" t="str">
        <f>VLOOKUP($N731,'HeartRate-2022-03-21-1647950188'!$C:$G,4,0)</f>
        <v>Sitting</v>
      </c>
      <c r="AD731" s="14" t="str">
        <f>VLOOKUP($N731,'HeartRate-2022-03-21-1647950188'!$C:$G,5,0)</f>
        <v>Technical Contexts</v>
      </c>
      <c r="AE731">
        <f t="shared" si="71"/>
        <v>0</v>
      </c>
      <c r="AF731" s="18">
        <v>44634</v>
      </c>
      <c r="AG731" s="19">
        <v>0.56628472222222226</v>
      </c>
    </row>
    <row r="732" spans="1:33" x14ac:dyDescent="0.3">
      <c r="A732" s="5">
        <v>44634.566655092596</v>
      </c>
      <c r="B732">
        <f>IFERROR(AVERAGEIFS('HeartRate-2022-03-21-1647950188'!$B:$B,'HeartRate-2022-03-21-1647950188'!$A:$A,Data_Extraction!B$2,'HeartRate-2022-03-21-1647950188'!$C:$C,Data_Extraction!$A732),"")</f>
        <v>135</v>
      </c>
      <c r="C732" t="str">
        <f>IFERROR(AVERAGEIFS('HeartRate-2022-03-21-1647950188'!$B:$B,'HeartRate-2022-03-21-1647950188'!$A:$A,Data_Extraction!C$2,'HeartRate-2022-03-21-1647950188'!$C:$C,Data_Extraction!$A732),"")</f>
        <v/>
      </c>
      <c r="D732" t="str">
        <f>IFERROR(AVERAGEIFS('HeartRate-2022-03-21-1647950188'!$B:$B,'HeartRate-2022-03-21-1647950188'!$A:$A,Data_Extraction!D$2,'HeartRate-2022-03-21-1647950188'!$C:$C,Data_Extraction!$A732),"")</f>
        <v/>
      </c>
      <c r="E732" t="str">
        <f>IFERROR(AVERAGEIFS('HeartRate-2022-03-21-1647950188'!$B:$B,'HeartRate-2022-03-21-1647950188'!$A:$A,Data_Extraction!E$2,'HeartRate-2022-03-21-1647950188'!$C:$C,Data_Extraction!$A732),"")</f>
        <v/>
      </c>
      <c r="F732" t="str">
        <f>IFERROR(AVERAGEIFS('HeartRate-2022-03-21-1647950188'!$B:$B,'HeartRate-2022-03-21-1647950188'!$A:$A,Data_Extraction!F$2,'HeartRate-2022-03-21-1647950188'!$C:$C,Data_Extraction!$A732),"")</f>
        <v/>
      </c>
      <c r="G732" t="str">
        <f>IFERROR(AVERAGEIFS('HeartRate-2022-03-21-1647950188'!$B:$B,'HeartRate-2022-03-21-1647950188'!$A:$A,Data_Extraction!G$2,'HeartRate-2022-03-21-1647950188'!$C:$C,Data_Extraction!$A732),"")</f>
        <v/>
      </c>
      <c r="H732">
        <f>IFERROR(AVERAGEIFS('HeartRate-2022-03-21-1647950188'!$B:$B,'HeartRate-2022-03-21-1647950188'!$A:$A,Data_Extraction!H$2,'HeartRate-2022-03-21-1647950188'!$C:$C,Data_Extraction!$A732),"")</f>
        <v>97</v>
      </c>
      <c r="I732">
        <f>IFERROR(AVERAGEIFS('HeartRate-2022-03-21-1647950188'!$B:$B,'HeartRate-2022-03-21-1647950188'!$A:$A,Data_Extraction!I$2,'HeartRate-2022-03-21-1647950188'!$C:$C,Data_Extraction!$A732),"")</f>
        <v>82</v>
      </c>
      <c r="J732" s="8">
        <f t="shared" si="67"/>
        <v>104.66666666666667</v>
      </c>
      <c r="N732" s="11">
        <f>Data_Extraction!A732</f>
        <v>44634.566655092596</v>
      </c>
      <c r="O732" s="15">
        <f t="shared" si="68"/>
        <v>44634</v>
      </c>
      <c r="P732" s="16">
        <f t="shared" si="69"/>
        <v>0.56665509259259261</v>
      </c>
      <c r="Q732" s="12">
        <f>IF(Data_Extraction!B732="",Data_Extraction!$J732*(Q$1),Data_Extraction!B732)</f>
        <v>135</v>
      </c>
      <c r="R732" s="12">
        <f>IF(Data_Extraction!C732="",Data_Extraction!$J732*(R$1),Data_Extraction!C732)</f>
        <v>96.293333333333337</v>
      </c>
      <c r="S732" s="12">
        <f>IF(Data_Extraction!D732="",Data_Extraction!$J732*(S$1),Data_Extraction!D732)</f>
        <v>108.85333333333334</v>
      </c>
      <c r="T732" s="12">
        <f>IF(Data_Extraction!E732="",Data_Extraction!$J732*(T$1),Data_Extraction!E732)</f>
        <v>99.433333333333337</v>
      </c>
      <c r="U732" s="12">
        <f>IF(Data_Extraction!F732="",Data_Extraction!$J732*(U$1),Data_Extraction!F732)</f>
        <v>102.57333333333334</v>
      </c>
      <c r="V732" s="12">
        <f>IF(Data_Extraction!G732="",Data_Extraction!$J732*(V$1),Data_Extraction!G732)</f>
        <v>95.24666666666667</v>
      </c>
      <c r="W732" s="12">
        <f>IF(Data_Extraction!H732="",Data_Extraction!$J732*(W$1),Data_Extraction!H732)</f>
        <v>97</v>
      </c>
      <c r="X732" s="12">
        <f>IF(Data_Extraction!I732="",Data_Extraction!$J732*(X$1),Data_Extraction!I732)</f>
        <v>82</v>
      </c>
      <c r="Y732" s="13">
        <f t="shared" si="66"/>
        <v>102.05000000000001</v>
      </c>
      <c r="Z732" s="17" t="str">
        <f t="shared" si="70"/>
        <v>Break</v>
      </c>
      <c r="AA732" s="14" t="str">
        <f>VLOOKUP($N732,'HeartRate-2022-03-21-1647950188'!$C:$G,2,0)</f>
        <v>Break</v>
      </c>
      <c r="AB732" s="14" t="str">
        <f>VLOOKUP($N732,'HeartRate-2022-03-21-1647950188'!$C:$G,3,0)</f>
        <v>Off Campus</v>
      </c>
      <c r="AC732" s="14" t="str">
        <f>VLOOKUP($N732,'HeartRate-2022-03-21-1647950188'!$C:$G,4,0)</f>
        <v>Sitting</v>
      </c>
      <c r="AD732" s="14" t="str">
        <f>VLOOKUP($N732,'HeartRate-2022-03-21-1647950188'!$C:$G,5,0)</f>
        <v>Technical Contexts</v>
      </c>
      <c r="AE732">
        <f t="shared" si="71"/>
        <v>0</v>
      </c>
      <c r="AF732" s="18">
        <v>44634</v>
      </c>
      <c r="AG732" s="19">
        <v>0.56665509259259261</v>
      </c>
    </row>
    <row r="733" spans="1:33" x14ac:dyDescent="0.3">
      <c r="A733" s="5">
        <v>44634.566666666666</v>
      </c>
      <c r="B733" t="str">
        <f>IFERROR(AVERAGEIFS('HeartRate-2022-03-21-1647950188'!$B:$B,'HeartRate-2022-03-21-1647950188'!$A:$A,Data_Extraction!B$2,'HeartRate-2022-03-21-1647950188'!$C:$C,Data_Extraction!$A733),"")</f>
        <v/>
      </c>
      <c r="C733" t="str">
        <f>IFERROR(AVERAGEIFS('HeartRate-2022-03-21-1647950188'!$B:$B,'HeartRate-2022-03-21-1647950188'!$A:$A,Data_Extraction!C$2,'HeartRate-2022-03-21-1647950188'!$C:$C,Data_Extraction!$A733),"")</f>
        <v/>
      </c>
      <c r="D733" t="str">
        <f>IFERROR(AVERAGEIFS('HeartRate-2022-03-21-1647950188'!$B:$B,'HeartRate-2022-03-21-1647950188'!$A:$A,Data_Extraction!D$2,'HeartRate-2022-03-21-1647950188'!$C:$C,Data_Extraction!$A733),"")</f>
        <v/>
      </c>
      <c r="E733" t="str">
        <f>IFERROR(AVERAGEIFS('HeartRate-2022-03-21-1647950188'!$B:$B,'HeartRate-2022-03-21-1647950188'!$A:$A,Data_Extraction!E$2,'HeartRate-2022-03-21-1647950188'!$C:$C,Data_Extraction!$A733),"")</f>
        <v/>
      </c>
      <c r="F733" t="str">
        <f>IFERROR(AVERAGEIFS('HeartRate-2022-03-21-1647950188'!$B:$B,'HeartRate-2022-03-21-1647950188'!$A:$A,Data_Extraction!F$2,'HeartRate-2022-03-21-1647950188'!$C:$C,Data_Extraction!$A733),"")</f>
        <v/>
      </c>
      <c r="G733">
        <f>IFERROR(AVERAGEIFS('HeartRate-2022-03-21-1647950188'!$B:$B,'HeartRate-2022-03-21-1647950188'!$A:$A,Data_Extraction!G$2,'HeartRate-2022-03-21-1647950188'!$C:$C,Data_Extraction!$A733),"")</f>
        <v>92</v>
      </c>
      <c r="H733">
        <f>IFERROR(AVERAGEIFS('HeartRate-2022-03-21-1647950188'!$B:$B,'HeartRate-2022-03-21-1647950188'!$A:$A,Data_Extraction!H$2,'HeartRate-2022-03-21-1647950188'!$C:$C,Data_Extraction!$A733),"")</f>
        <v>97</v>
      </c>
      <c r="I733" t="str">
        <f>IFERROR(AVERAGEIFS('HeartRate-2022-03-21-1647950188'!$B:$B,'HeartRate-2022-03-21-1647950188'!$A:$A,Data_Extraction!I$2,'HeartRate-2022-03-21-1647950188'!$C:$C,Data_Extraction!$A733),"")</f>
        <v/>
      </c>
      <c r="J733" s="8">
        <f t="shared" si="67"/>
        <v>94.5</v>
      </c>
      <c r="N733" s="11">
        <f>Data_Extraction!A733</f>
        <v>44634.566666666666</v>
      </c>
      <c r="O733" s="15">
        <f t="shared" si="68"/>
        <v>44634</v>
      </c>
      <c r="P733" s="16">
        <f t="shared" si="69"/>
        <v>0.56666666666666665</v>
      </c>
      <c r="Q733" s="12">
        <f>IF(Data_Extraction!B733="",Data_Extraction!$J733*(Q$1),Data_Extraction!B733)</f>
        <v>85.05</v>
      </c>
      <c r="R733" s="12">
        <f>IF(Data_Extraction!C733="",Data_Extraction!$J733*(R$1),Data_Extraction!C733)</f>
        <v>86.94</v>
      </c>
      <c r="S733" s="12">
        <f>IF(Data_Extraction!D733="",Data_Extraction!$J733*(S$1),Data_Extraction!D733)</f>
        <v>98.28</v>
      </c>
      <c r="T733" s="12">
        <f>IF(Data_Extraction!E733="",Data_Extraction!$J733*(T$1),Data_Extraction!E733)</f>
        <v>89.774999999999991</v>
      </c>
      <c r="U733" s="12">
        <f>IF(Data_Extraction!F733="",Data_Extraction!$J733*(U$1),Data_Extraction!F733)</f>
        <v>92.61</v>
      </c>
      <c r="V733" s="12">
        <f>IF(Data_Extraction!G733="",Data_Extraction!$J733*(V$1),Data_Extraction!G733)</f>
        <v>92</v>
      </c>
      <c r="W733" s="12">
        <f>IF(Data_Extraction!H733="",Data_Extraction!$J733*(W$1),Data_Extraction!H733)</f>
        <v>97</v>
      </c>
      <c r="X733" s="12">
        <f>IF(Data_Extraction!I733="",Data_Extraction!$J733*(X$1),Data_Extraction!I733)</f>
        <v>91.664999999999992</v>
      </c>
      <c r="Y733" s="13">
        <f t="shared" si="66"/>
        <v>91.664999999999992</v>
      </c>
      <c r="Z733" s="17" t="str">
        <f t="shared" si="70"/>
        <v>Break</v>
      </c>
      <c r="AA733" s="14" t="str">
        <f>VLOOKUP($N733,'HeartRate-2022-03-21-1647950188'!$C:$G,2,0)</f>
        <v>Break</v>
      </c>
      <c r="AB733" s="14" t="str">
        <f>VLOOKUP($N733,'HeartRate-2022-03-21-1647950188'!$C:$G,3,0)</f>
        <v>Off Campus</v>
      </c>
      <c r="AC733" s="14" t="str">
        <f>VLOOKUP($N733,'HeartRate-2022-03-21-1647950188'!$C:$G,4,0)</f>
        <v>Sitting</v>
      </c>
      <c r="AD733" s="14" t="str">
        <f>VLOOKUP($N733,'HeartRate-2022-03-21-1647950188'!$C:$G,5,0)</f>
        <v>Technical Contexts</v>
      </c>
      <c r="AE733">
        <f t="shared" si="71"/>
        <v>0</v>
      </c>
      <c r="AF733" s="18">
        <v>44634</v>
      </c>
      <c r="AG733" s="19">
        <v>0.56666666666666665</v>
      </c>
    </row>
    <row r="734" spans="1:33" x14ac:dyDescent="0.3">
      <c r="A734" s="5">
        <v>44634.567349537036</v>
      </c>
      <c r="B734">
        <f>IFERROR(AVERAGEIFS('HeartRate-2022-03-21-1647950188'!$B:$B,'HeartRate-2022-03-21-1647950188'!$A:$A,Data_Extraction!B$2,'HeartRate-2022-03-21-1647950188'!$C:$C,Data_Extraction!$A734),"")</f>
        <v>135</v>
      </c>
      <c r="C734" t="str">
        <f>IFERROR(AVERAGEIFS('HeartRate-2022-03-21-1647950188'!$B:$B,'HeartRate-2022-03-21-1647950188'!$A:$A,Data_Extraction!C$2,'HeartRate-2022-03-21-1647950188'!$C:$C,Data_Extraction!$A734),"")</f>
        <v/>
      </c>
      <c r="D734" t="str">
        <f>IFERROR(AVERAGEIFS('HeartRate-2022-03-21-1647950188'!$B:$B,'HeartRate-2022-03-21-1647950188'!$A:$A,Data_Extraction!D$2,'HeartRate-2022-03-21-1647950188'!$C:$C,Data_Extraction!$A734),"")</f>
        <v/>
      </c>
      <c r="E734" t="str">
        <f>IFERROR(AVERAGEIFS('HeartRate-2022-03-21-1647950188'!$B:$B,'HeartRate-2022-03-21-1647950188'!$A:$A,Data_Extraction!E$2,'HeartRate-2022-03-21-1647950188'!$C:$C,Data_Extraction!$A734),"")</f>
        <v/>
      </c>
      <c r="F734" t="str">
        <f>IFERROR(AVERAGEIFS('HeartRate-2022-03-21-1647950188'!$B:$B,'HeartRate-2022-03-21-1647950188'!$A:$A,Data_Extraction!F$2,'HeartRate-2022-03-21-1647950188'!$C:$C,Data_Extraction!$A734),"")</f>
        <v/>
      </c>
      <c r="G734" t="str">
        <f>IFERROR(AVERAGEIFS('HeartRate-2022-03-21-1647950188'!$B:$B,'HeartRate-2022-03-21-1647950188'!$A:$A,Data_Extraction!G$2,'HeartRate-2022-03-21-1647950188'!$C:$C,Data_Extraction!$A734),"")</f>
        <v/>
      </c>
      <c r="H734" t="str">
        <f>IFERROR(AVERAGEIFS('HeartRate-2022-03-21-1647950188'!$B:$B,'HeartRate-2022-03-21-1647950188'!$A:$A,Data_Extraction!H$2,'HeartRate-2022-03-21-1647950188'!$C:$C,Data_Extraction!$A734),"")</f>
        <v/>
      </c>
      <c r="I734">
        <f>IFERROR(AVERAGEIFS('HeartRate-2022-03-21-1647950188'!$B:$B,'HeartRate-2022-03-21-1647950188'!$A:$A,Data_Extraction!I$2,'HeartRate-2022-03-21-1647950188'!$C:$C,Data_Extraction!$A734),"")</f>
        <v>88</v>
      </c>
      <c r="J734" s="8">
        <f t="shared" si="67"/>
        <v>111.5</v>
      </c>
      <c r="N734" s="11">
        <f>Data_Extraction!A734</f>
        <v>44634.567349537036</v>
      </c>
      <c r="O734" s="15">
        <f t="shared" si="68"/>
        <v>44634</v>
      </c>
      <c r="P734" s="16">
        <f t="shared" si="69"/>
        <v>0.56734953703703705</v>
      </c>
      <c r="Q734" s="12">
        <f>IF(Data_Extraction!B734="",Data_Extraction!$J734*(Q$1),Data_Extraction!B734)</f>
        <v>135</v>
      </c>
      <c r="R734" s="12">
        <f>IF(Data_Extraction!C734="",Data_Extraction!$J734*(R$1),Data_Extraction!C734)</f>
        <v>102.58</v>
      </c>
      <c r="S734" s="12">
        <f>IF(Data_Extraction!D734="",Data_Extraction!$J734*(S$1),Data_Extraction!D734)</f>
        <v>115.96000000000001</v>
      </c>
      <c r="T734" s="12">
        <f>IF(Data_Extraction!E734="",Data_Extraction!$J734*(T$1),Data_Extraction!E734)</f>
        <v>105.925</v>
      </c>
      <c r="U734" s="12">
        <f>IF(Data_Extraction!F734="",Data_Extraction!$J734*(U$1),Data_Extraction!F734)</f>
        <v>109.27</v>
      </c>
      <c r="V734" s="12">
        <f>IF(Data_Extraction!G734="",Data_Extraction!$J734*(V$1),Data_Extraction!G734)</f>
        <v>101.465</v>
      </c>
      <c r="W734" s="12">
        <f>IF(Data_Extraction!H734="",Data_Extraction!$J734*(W$1),Data_Extraction!H734)</f>
        <v>119.30500000000001</v>
      </c>
      <c r="X734" s="12">
        <f>IF(Data_Extraction!I734="",Data_Extraction!$J734*(X$1),Data_Extraction!I734)</f>
        <v>88</v>
      </c>
      <c r="Y734" s="13">
        <f t="shared" si="66"/>
        <v>109.68812500000001</v>
      </c>
      <c r="Z734" s="17" t="str">
        <f t="shared" si="70"/>
        <v>Break</v>
      </c>
      <c r="AA734" s="14" t="str">
        <f>VLOOKUP($N734,'HeartRate-2022-03-21-1647950188'!$C:$G,2,0)</f>
        <v>Break</v>
      </c>
      <c r="AB734" s="14" t="str">
        <f>VLOOKUP($N734,'HeartRate-2022-03-21-1647950188'!$C:$G,3,0)</f>
        <v>Off Campus</v>
      </c>
      <c r="AC734" s="14" t="str">
        <f>VLOOKUP($N734,'HeartRate-2022-03-21-1647950188'!$C:$G,4,0)</f>
        <v>Sitting</v>
      </c>
      <c r="AD734" s="14" t="str">
        <f>VLOOKUP($N734,'HeartRate-2022-03-21-1647950188'!$C:$G,5,0)</f>
        <v>Technical Contexts</v>
      </c>
      <c r="AE734">
        <f t="shared" si="71"/>
        <v>0</v>
      </c>
      <c r="AF734" s="18">
        <v>44634</v>
      </c>
      <c r="AG734" s="19">
        <v>0.56734953703703705</v>
      </c>
    </row>
    <row r="735" spans="1:33" x14ac:dyDescent="0.3">
      <c r="A735" s="5">
        <v>44634.567615740743</v>
      </c>
      <c r="B735" t="str">
        <f>IFERROR(AVERAGEIFS('HeartRate-2022-03-21-1647950188'!$B:$B,'HeartRate-2022-03-21-1647950188'!$A:$A,Data_Extraction!B$2,'HeartRate-2022-03-21-1647950188'!$C:$C,Data_Extraction!$A735),"")</f>
        <v/>
      </c>
      <c r="C735" t="str">
        <f>IFERROR(AVERAGEIFS('HeartRate-2022-03-21-1647950188'!$B:$B,'HeartRate-2022-03-21-1647950188'!$A:$A,Data_Extraction!C$2,'HeartRate-2022-03-21-1647950188'!$C:$C,Data_Extraction!$A735),"")</f>
        <v/>
      </c>
      <c r="D735" t="str">
        <f>IFERROR(AVERAGEIFS('HeartRate-2022-03-21-1647950188'!$B:$B,'HeartRate-2022-03-21-1647950188'!$A:$A,Data_Extraction!D$2,'HeartRate-2022-03-21-1647950188'!$C:$C,Data_Extraction!$A735),"")</f>
        <v/>
      </c>
      <c r="E735" t="str">
        <f>IFERROR(AVERAGEIFS('HeartRate-2022-03-21-1647950188'!$B:$B,'HeartRate-2022-03-21-1647950188'!$A:$A,Data_Extraction!E$2,'HeartRate-2022-03-21-1647950188'!$C:$C,Data_Extraction!$A735),"")</f>
        <v/>
      </c>
      <c r="F735" t="str">
        <f>IFERROR(AVERAGEIFS('HeartRate-2022-03-21-1647950188'!$B:$B,'HeartRate-2022-03-21-1647950188'!$A:$A,Data_Extraction!F$2,'HeartRate-2022-03-21-1647950188'!$C:$C,Data_Extraction!$A735),"")</f>
        <v/>
      </c>
      <c r="G735" t="str">
        <f>IFERROR(AVERAGEIFS('HeartRate-2022-03-21-1647950188'!$B:$B,'HeartRate-2022-03-21-1647950188'!$A:$A,Data_Extraction!G$2,'HeartRate-2022-03-21-1647950188'!$C:$C,Data_Extraction!$A735),"")</f>
        <v/>
      </c>
      <c r="H735" t="str">
        <f>IFERROR(AVERAGEIFS('HeartRate-2022-03-21-1647950188'!$B:$B,'HeartRate-2022-03-21-1647950188'!$A:$A,Data_Extraction!H$2,'HeartRate-2022-03-21-1647950188'!$C:$C,Data_Extraction!$A735),"")</f>
        <v/>
      </c>
      <c r="I735">
        <f>IFERROR(AVERAGEIFS('HeartRate-2022-03-21-1647950188'!$B:$B,'HeartRate-2022-03-21-1647950188'!$A:$A,Data_Extraction!I$2,'HeartRate-2022-03-21-1647950188'!$C:$C,Data_Extraction!$A735),"")</f>
        <v>94</v>
      </c>
      <c r="J735" s="8">
        <f t="shared" si="67"/>
        <v>94</v>
      </c>
      <c r="N735" s="11">
        <f>Data_Extraction!A735</f>
        <v>44634.567615740743</v>
      </c>
      <c r="O735" s="15">
        <f t="shared" si="68"/>
        <v>44634</v>
      </c>
      <c r="P735" s="16">
        <f t="shared" si="69"/>
        <v>0.56761574074074073</v>
      </c>
      <c r="Q735" s="12">
        <f>IF(Data_Extraction!B735="",Data_Extraction!$J735*(Q$1),Data_Extraction!B735)</f>
        <v>84.600000000000009</v>
      </c>
      <c r="R735" s="12">
        <f>IF(Data_Extraction!C735="",Data_Extraction!$J735*(R$1),Data_Extraction!C735)</f>
        <v>86.48</v>
      </c>
      <c r="S735" s="12">
        <f>IF(Data_Extraction!D735="",Data_Extraction!$J735*(S$1),Data_Extraction!D735)</f>
        <v>97.76</v>
      </c>
      <c r="T735" s="12">
        <f>IF(Data_Extraction!E735="",Data_Extraction!$J735*(T$1),Data_Extraction!E735)</f>
        <v>89.3</v>
      </c>
      <c r="U735" s="12">
        <f>IF(Data_Extraction!F735="",Data_Extraction!$J735*(U$1),Data_Extraction!F735)</f>
        <v>92.12</v>
      </c>
      <c r="V735" s="12">
        <f>IF(Data_Extraction!G735="",Data_Extraction!$J735*(V$1),Data_Extraction!G735)</f>
        <v>85.54</v>
      </c>
      <c r="W735" s="12">
        <f>IF(Data_Extraction!H735="",Data_Extraction!$J735*(W$1),Data_Extraction!H735)</f>
        <v>100.58000000000001</v>
      </c>
      <c r="X735" s="12">
        <f>IF(Data_Extraction!I735="",Data_Extraction!$J735*(X$1),Data_Extraction!I735)</f>
        <v>94</v>
      </c>
      <c r="Y735" s="13">
        <f t="shared" si="66"/>
        <v>91.297500000000014</v>
      </c>
      <c r="Z735" s="17" t="str">
        <f t="shared" si="70"/>
        <v>Break</v>
      </c>
      <c r="AA735" s="14" t="str">
        <f>VLOOKUP($N735,'HeartRate-2022-03-21-1647950188'!$C:$G,2,0)</f>
        <v>Break</v>
      </c>
      <c r="AB735" s="14" t="str">
        <f>VLOOKUP($N735,'HeartRate-2022-03-21-1647950188'!$C:$G,3,0)</f>
        <v>Off Campus</v>
      </c>
      <c r="AC735" s="14" t="str">
        <f>VLOOKUP($N735,'HeartRate-2022-03-21-1647950188'!$C:$G,4,0)</f>
        <v>Sitting</v>
      </c>
      <c r="AD735" s="14" t="str">
        <f>VLOOKUP($N735,'HeartRate-2022-03-21-1647950188'!$C:$G,5,0)</f>
        <v>Technical Contexts</v>
      </c>
      <c r="AE735">
        <f t="shared" si="71"/>
        <v>0</v>
      </c>
      <c r="AF735" s="18">
        <v>44634</v>
      </c>
      <c r="AG735" s="19">
        <v>0.56761574074074073</v>
      </c>
    </row>
    <row r="736" spans="1:33" x14ac:dyDescent="0.3">
      <c r="A736" s="5">
        <v>44634.567812499998</v>
      </c>
      <c r="B736" t="str">
        <f>IFERROR(AVERAGEIFS('HeartRate-2022-03-21-1647950188'!$B:$B,'HeartRate-2022-03-21-1647950188'!$A:$A,Data_Extraction!B$2,'HeartRate-2022-03-21-1647950188'!$C:$C,Data_Extraction!$A736),"")</f>
        <v/>
      </c>
      <c r="C736" t="str">
        <f>IFERROR(AVERAGEIFS('HeartRate-2022-03-21-1647950188'!$B:$B,'HeartRate-2022-03-21-1647950188'!$A:$A,Data_Extraction!C$2,'HeartRate-2022-03-21-1647950188'!$C:$C,Data_Extraction!$A736),"")</f>
        <v/>
      </c>
      <c r="D736" t="str">
        <f>IFERROR(AVERAGEIFS('HeartRate-2022-03-21-1647950188'!$B:$B,'HeartRate-2022-03-21-1647950188'!$A:$A,Data_Extraction!D$2,'HeartRate-2022-03-21-1647950188'!$C:$C,Data_Extraction!$A736),"")</f>
        <v/>
      </c>
      <c r="E736" t="str">
        <f>IFERROR(AVERAGEIFS('HeartRate-2022-03-21-1647950188'!$B:$B,'HeartRate-2022-03-21-1647950188'!$A:$A,Data_Extraction!E$2,'HeartRate-2022-03-21-1647950188'!$C:$C,Data_Extraction!$A736),"")</f>
        <v/>
      </c>
      <c r="F736" t="str">
        <f>IFERROR(AVERAGEIFS('HeartRate-2022-03-21-1647950188'!$B:$B,'HeartRate-2022-03-21-1647950188'!$A:$A,Data_Extraction!F$2,'HeartRate-2022-03-21-1647950188'!$C:$C,Data_Extraction!$A736),"")</f>
        <v/>
      </c>
      <c r="G736" t="str">
        <f>IFERROR(AVERAGEIFS('HeartRate-2022-03-21-1647950188'!$B:$B,'HeartRate-2022-03-21-1647950188'!$A:$A,Data_Extraction!G$2,'HeartRate-2022-03-21-1647950188'!$C:$C,Data_Extraction!$A736),"")</f>
        <v/>
      </c>
      <c r="H736" t="str">
        <f>IFERROR(AVERAGEIFS('HeartRate-2022-03-21-1647950188'!$B:$B,'HeartRate-2022-03-21-1647950188'!$A:$A,Data_Extraction!H$2,'HeartRate-2022-03-21-1647950188'!$C:$C,Data_Extraction!$A736),"")</f>
        <v/>
      </c>
      <c r="I736">
        <f>IFERROR(AVERAGEIFS('HeartRate-2022-03-21-1647950188'!$B:$B,'HeartRate-2022-03-21-1647950188'!$A:$A,Data_Extraction!I$2,'HeartRate-2022-03-21-1647950188'!$C:$C,Data_Extraction!$A736),"")</f>
        <v>89</v>
      </c>
      <c r="J736" s="8">
        <f t="shared" si="67"/>
        <v>89</v>
      </c>
      <c r="N736" s="11">
        <f>Data_Extraction!A736</f>
        <v>44634.567812499998</v>
      </c>
      <c r="O736" s="15">
        <f t="shared" si="68"/>
        <v>44634</v>
      </c>
      <c r="P736" s="16">
        <f t="shared" si="69"/>
        <v>0.56781249999999994</v>
      </c>
      <c r="Q736" s="12">
        <f>IF(Data_Extraction!B736="",Data_Extraction!$J736*(Q$1),Data_Extraction!B736)</f>
        <v>80.100000000000009</v>
      </c>
      <c r="R736" s="12">
        <f>IF(Data_Extraction!C736="",Data_Extraction!$J736*(R$1),Data_Extraction!C736)</f>
        <v>81.88000000000001</v>
      </c>
      <c r="S736" s="12">
        <f>IF(Data_Extraction!D736="",Data_Extraction!$J736*(S$1),Data_Extraction!D736)</f>
        <v>92.56</v>
      </c>
      <c r="T736" s="12">
        <f>IF(Data_Extraction!E736="",Data_Extraction!$J736*(T$1),Data_Extraction!E736)</f>
        <v>84.55</v>
      </c>
      <c r="U736" s="12">
        <f>IF(Data_Extraction!F736="",Data_Extraction!$J736*(U$1),Data_Extraction!F736)</f>
        <v>87.22</v>
      </c>
      <c r="V736" s="12">
        <f>IF(Data_Extraction!G736="",Data_Extraction!$J736*(V$1),Data_Extraction!G736)</f>
        <v>80.990000000000009</v>
      </c>
      <c r="W736" s="12">
        <f>IF(Data_Extraction!H736="",Data_Extraction!$J736*(W$1),Data_Extraction!H736)</f>
        <v>95.23</v>
      </c>
      <c r="X736" s="12">
        <f>IF(Data_Extraction!I736="",Data_Extraction!$J736*(X$1),Data_Extraction!I736)</f>
        <v>89</v>
      </c>
      <c r="Y736" s="13">
        <f t="shared" si="66"/>
        <v>86.441250000000011</v>
      </c>
      <c r="Z736" s="17" t="str">
        <f t="shared" si="70"/>
        <v>Break</v>
      </c>
      <c r="AA736" s="14" t="str">
        <f>VLOOKUP($N736,'HeartRate-2022-03-21-1647950188'!$C:$G,2,0)</f>
        <v>Break</v>
      </c>
      <c r="AB736" s="14" t="str">
        <f>VLOOKUP($N736,'HeartRate-2022-03-21-1647950188'!$C:$G,3,0)</f>
        <v>Off Campus</v>
      </c>
      <c r="AC736" s="14" t="str">
        <f>VLOOKUP($N736,'HeartRate-2022-03-21-1647950188'!$C:$G,4,0)</f>
        <v>Sitting</v>
      </c>
      <c r="AD736" s="14" t="str">
        <f>VLOOKUP($N736,'HeartRate-2022-03-21-1647950188'!$C:$G,5,0)</f>
        <v>Technical Contexts</v>
      </c>
      <c r="AE736">
        <f t="shared" si="71"/>
        <v>0</v>
      </c>
      <c r="AF736" s="18">
        <v>44634</v>
      </c>
      <c r="AG736" s="19">
        <v>0.56781249999999994</v>
      </c>
    </row>
    <row r="737" spans="1:33" x14ac:dyDescent="0.3">
      <c r="A737" s="5">
        <v>44634.568043981482</v>
      </c>
      <c r="B737">
        <f>IFERROR(AVERAGEIFS('HeartRate-2022-03-21-1647950188'!$B:$B,'HeartRate-2022-03-21-1647950188'!$A:$A,Data_Extraction!B$2,'HeartRate-2022-03-21-1647950188'!$C:$C,Data_Extraction!$A737),"")</f>
        <v>131</v>
      </c>
      <c r="C737" t="str">
        <f>IFERROR(AVERAGEIFS('HeartRate-2022-03-21-1647950188'!$B:$B,'HeartRate-2022-03-21-1647950188'!$A:$A,Data_Extraction!C$2,'HeartRate-2022-03-21-1647950188'!$C:$C,Data_Extraction!$A737),"")</f>
        <v/>
      </c>
      <c r="D737" t="str">
        <f>IFERROR(AVERAGEIFS('HeartRate-2022-03-21-1647950188'!$B:$B,'HeartRate-2022-03-21-1647950188'!$A:$A,Data_Extraction!D$2,'HeartRate-2022-03-21-1647950188'!$C:$C,Data_Extraction!$A737),"")</f>
        <v/>
      </c>
      <c r="E737" t="str">
        <f>IFERROR(AVERAGEIFS('HeartRate-2022-03-21-1647950188'!$B:$B,'HeartRate-2022-03-21-1647950188'!$A:$A,Data_Extraction!E$2,'HeartRate-2022-03-21-1647950188'!$C:$C,Data_Extraction!$A737),"")</f>
        <v/>
      </c>
      <c r="F737" t="str">
        <f>IFERROR(AVERAGEIFS('HeartRate-2022-03-21-1647950188'!$B:$B,'HeartRate-2022-03-21-1647950188'!$A:$A,Data_Extraction!F$2,'HeartRate-2022-03-21-1647950188'!$C:$C,Data_Extraction!$A737),"")</f>
        <v/>
      </c>
      <c r="G737" t="str">
        <f>IFERROR(AVERAGEIFS('HeartRate-2022-03-21-1647950188'!$B:$B,'HeartRate-2022-03-21-1647950188'!$A:$A,Data_Extraction!G$2,'HeartRate-2022-03-21-1647950188'!$C:$C,Data_Extraction!$A737),"")</f>
        <v/>
      </c>
      <c r="H737" t="str">
        <f>IFERROR(AVERAGEIFS('HeartRate-2022-03-21-1647950188'!$B:$B,'HeartRate-2022-03-21-1647950188'!$A:$A,Data_Extraction!H$2,'HeartRate-2022-03-21-1647950188'!$C:$C,Data_Extraction!$A737),"")</f>
        <v/>
      </c>
      <c r="I737">
        <f>IFERROR(AVERAGEIFS('HeartRate-2022-03-21-1647950188'!$B:$B,'HeartRate-2022-03-21-1647950188'!$A:$A,Data_Extraction!I$2,'HeartRate-2022-03-21-1647950188'!$C:$C,Data_Extraction!$A737),"")</f>
        <v>89</v>
      </c>
      <c r="J737" s="8">
        <f t="shared" si="67"/>
        <v>110</v>
      </c>
      <c r="N737" s="11">
        <f>Data_Extraction!A737</f>
        <v>44634.568043981482</v>
      </c>
      <c r="O737" s="15">
        <f t="shared" si="68"/>
        <v>44634</v>
      </c>
      <c r="P737" s="16">
        <f t="shared" si="69"/>
        <v>0.5680439814814815</v>
      </c>
      <c r="Q737" s="12">
        <f>IF(Data_Extraction!B737="",Data_Extraction!$J737*(Q$1),Data_Extraction!B737)</f>
        <v>131</v>
      </c>
      <c r="R737" s="12">
        <f>IF(Data_Extraction!C737="",Data_Extraction!$J737*(R$1),Data_Extraction!C737)</f>
        <v>101.2</v>
      </c>
      <c r="S737" s="12">
        <f>IF(Data_Extraction!D737="",Data_Extraction!$J737*(S$1),Data_Extraction!D737)</f>
        <v>114.4</v>
      </c>
      <c r="T737" s="12">
        <f>IF(Data_Extraction!E737="",Data_Extraction!$J737*(T$1),Data_Extraction!E737)</f>
        <v>104.5</v>
      </c>
      <c r="U737" s="12">
        <f>IF(Data_Extraction!F737="",Data_Extraction!$J737*(U$1),Data_Extraction!F737)</f>
        <v>107.8</v>
      </c>
      <c r="V737" s="12">
        <f>IF(Data_Extraction!G737="",Data_Extraction!$J737*(V$1),Data_Extraction!G737)</f>
        <v>100.10000000000001</v>
      </c>
      <c r="W737" s="12">
        <f>IF(Data_Extraction!H737="",Data_Extraction!$J737*(W$1),Data_Extraction!H737)</f>
        <v>117.7</v>
      </c>
      <c r="X737" s="12">
        <f>IF(Data_Extraction!I737="",Data_Extraction!$J737*(X$1),Data_Extraction!I737)</f>
        <v>89</v>
      </c>
      <c r="Y737" s="13">
        <f t="shared" si="66"/>
        <v>108.21250000000001</v>
      </c>
      <c r="Z737" s="17" t="str">
        <f t="shared" si="70"/>
        <v>Break</v>
      </c>
      <c r="AA737" s="14" t="str">
        <f>VLOOKUP($N737,'HeartRate-2022-03-21-1647950188'!$C:$G,2,0)</f>
        <v>Break</v>
      </c>
      <c r="AB737" s="14" t="str">
        <f>VLOOKUP($N737,'HeartRate-2022-03-21-1647950188'!$C:$G,3,0)</f>
        <v>Off Campus</v>
      </c>
      <c r="AC737" s="14" t="str">
        <f>VLOOKUP($N737,'HeartRate-2022-03-21-1647950188'!$C:$G,4,0)</f>
        <v>Sitting</v>
      </c>
      <c r="AD737" s="14" t="str">
        <f>VLOOKUP($N737,'HeartRate-2022-03-21-1647950188'!$C:$G,5,0)</f>
        <v>Technical Contexts</v>
      </c>
      <c r="AE737">
        <f t="shared" si="71"/>
        <v>0</v>
      </c>
      <c r="AF737" s="18">
        <v>44634</v>
      </c>
      <c r="AG737" s="19">
        <v>0.5680439814814815</v>
      </c>
    </row>
    <row r="738" spans="1:33" x14ac:dyDescent="0.3">
      <c r="A738" s="5">
        <v>44634.568101851852</v>
      </c>
      <c r="B738" t="str">
        <f>IFERROR(AVERAGEIFS('HeartRate-2022-03-21-1647950188'!$B:$B,'HeartRate-2022-03-21-1647950188'!$A:$A,Data_Extraction!B$2,'HeartRate-2022-03-21-1647950188'!$C:$C,Data_Extraction!$A738),"")</f>
        <v/>
      </c>
      <c r="C738" t="str">
        <f>IFERROR(AVERAGEIFS('HeartRate-2022-03-21-1647950188'!$B:$B,'HeartRate-2022-03-21-1647950188'!$A:$A,Data_Extraction!C$2,'HeartRate-2022-03-21-1647950188'!$C:$C,Data_Extraction!$A738),"")</f>
        <v/>
      </c>
      <c r="D738" t="str">
        <f>IFERROR(AVERAGEIFS('HeartRate-2022-03-21-1647950188'!$B:$B,'HeartRate-2022-03-21-1647950188'!$A:$A,Data_Extraction!D$2,'HeartRate-2022-03-21-1647950188'!$C:$C,Data_Extraction!$A738),"")</f>
        <v/>
      </c>
      <c r="E738" t="str">
        <f>IFERROR(AVERAGEIFS('HeartRate-2022-03-21-1647950188'!$B:$B,'HeartRate-2022-03-21-1647950188'!$A:$A,Data_Extraction!E$2,'HeartRate-2022-03-21-1647950188'!$C:$C,Data_Extraction!$A738),"")</f>
        <v/>
      </c>
      <c r="F738" t="str">
        <f>IFERROR(AVERAGEIFS('HeartRate-2022-03-21-1647950188'!$B:$B,'HeartRate-2022-03-21-1647950188'!$A:$A,Data_Extraction!F$2,'HeartRate-2022-03-21-1647950188'!$C:$C,Data_Extraction!$A738),"")</f>
        <v/>
      </c>
      <c r="G738" t="str">
        <f>IFERROR(AVERAGEIFS('HeartRate-2022-03-21-1647950188'!$B:$B,'HeartRate-2022-03-21-1647950188'!$A:$A,Data_Extraction!G$2,'HeartRate-2022-03-21-1647950188'!$C:$C,Data_Extraction!$A738),"")</f>
        <v/>
      </c>
      <c r="H738">
        <f>IFERROR(AVERAGEIFS('HeartRate-2022-03-21-1647950188'!$B:$B,'HeartRate-2022-03-21-1647950188'!$A:$A,Data_Extraction!H$2,'HeartRate-2022-03-21-1647950188'!$C:$C,Data_Extraction!$A738),"")</f>
        <v>82</v>
      </c>
      <c r="I738" t="str">
        <f>IFERROR(AVERAGEIFS('HeartRate-2022-03-21-1647950188'!$B:$B,'HeartRate-2022-03-21-1647950188'!$A:$A,Data_Extraction!I$2,'HeartRate-2022-03-21-1647950188'!$C:$C,Data_Extraction!$A738),"")</f>
        <v/>
      </c>
      <c r="J738" s="8">
        <f t="shared" si="67"/>
        <v>82</v>
      </c>
      <c r="N738" s="11">
        <f>Data_Extraction!A738</f>
        <v>44634.568101851852</v>
      </c>
      <c r="O738" s="15">
        <f t="shared" si="68"/>
        <v>44634</v>
      </c>
      <c r="P738" s="16">
        <f t="shared" si="69"/>
        <v>0.5681018518518518</v>
      </c>
      <c r="Q738" s="12">
        <f>IF(Data_Extraction!B738="",Data_Extraction!$J738*(Q$1),Data_Extraction!B738)</f>
        <v>73.8</v>
      </c>
      <c r="R738" s="12">
        <f>IF(Data_Extraction!C738="",Data_Extraction!$J738*(R$1),Data_Extraction!C738)</f>
        <v>75.44</v>
      </c>
      <c r="S738" s="12">
        <f>IF(Data_Extraction!D738="",Data_Extraction!$J738*(S$1),Data_Extraction!D738)</f>
        <v>85.28</v>
      </c>
      <c r="T738" s="12">
        <f>IF(Data_Extraction!E738="",Data_Extraction!$J738*(T$1),Data_Extraction!E738)</f>
        <v>77.899999999999991</v>
      </c>
      <c r="U738" s="12">
        <f>IF(Data_Extraction!F738="",Data_Extraction!$J738*(U$1),Data_Extraction!F738)</f>
        <v>80.36</v>
      </c>
      <c r="V738" s="12">
        <f>IF(Data_Extraction!G738="",Data_Extraction!$J738*(V$1),Data_Extraction!G738)</f>
        <v>74.62</v>
      </c>
      <c r="W738" s="12">
        <f>IF(Data_Extraction!H738="",Data_Extraction!$J738*(W$1),Data_Extraction!H738)</f>
        <v>82</v>
      </c>
      <c r="X738" s="12">
        <f>IF(Data_Extraction!I738="",Data_Extraction!$J738*(X$1),Data_Extraction!I738)</f>
        <v>79.539999999999992</v>
      </c>
      <c r="Y738" s="13">
        <f t="shared" si="66"/>
        <v>78.617500000000007</v>
      </c>
      <c r="Z738" s="17" t="str">
        <f t="shared" si="70"/>
        <v>Break</v>
      </c>
      <c r="AA738" s="14" t="str">
        <f>VLOOKUP($N738,'HeartRate-2022-03-21-1647950188'!$C:$G,2,0)</f>
        <v>Break</v>
      </c>
      <c r="AB738" s="14" t="str">
        <f>VLOOKUP($N738,'HeartRate-2022-03-21-1647950188'!$C:$G,3,0)</f>
        <v>Off Campus</v>
      </c>
      <c r="AC738" s="14" t="str">
        <f>VLOOKUP($N738,'HeartRate-2022-03-21-1647950188'!$C:$G,4,0)</f>
        <v>Sitting</v>
      </c>
      <c r="AD738" s="14" t="str">
        <f>VLOOKUP($N738,'HeartRate-2022-03-21-1647950188'!$C:$G,5,0)</f>
        <v>Technical Contexts</v>
      </c>
      <c r="AE738">
        <f t="shared" si="71"/>
        <v>0</v>
      </c>
      <c r="AF738" s="18">
        <v>44634</v>
      </c>
      <c r="AG738" s="19">
        <v>0.5681018518518518</v>
      </c>
    </row>
    <row r="739" spans="1:33" x14ac:dyDescent="0.3">
      <c r="A739" s="5">
        <v>44634.568229166667</v>
      </c>
      <c r="B739" t="str">
        <f>IFERROR(AVERAGEIFS('HeartRate-2022-03-21-1647950188'!$B:$B,'HeartRate-2022-03-21-1647950188'!$A:$A,Data_Extraction!B$2,'HeartRate-2022-03-21-1647950188'!$C:$C,Data_Extraction!$A739),"")</f>
        <v/>
      </c>
      <c r="C739">
        <f>IFERROR(AVERAGEIFS('HeartRate-2022-03-21-1647950188'!$B:$B,'HeartRate-2022-03-21-1647950188'!$A:$A,Data_Extraction!C$2,'HeartRate-2022-03-21-1647950188'!$C:$C,Data_Extraction!$A739),"")</f>
        <v>80</v>
      </c>
      <c r="D739" t="str">
        <f>IFERROR(AVERAGEIFS('HeartRate-2022-03-21-1647950188'!$B:$B,'HeartRate-2022-03-21-1647950188'!$A:$A,Data_Extraction!D$2,'HeartRate-2022-03-21-1647950188'!$C:$C,Data_Extraction!$A739),"")</f>
        <v/>
      </c>
      <c r="E739" t="str">
        <f>IFERROR(AVERAGEIFS('HeartRate-2022-03-21-1647950188'!$B:$B,'HeartRate-2022-03-21-1647950188'!$A:$A,Data_Extraction!E$2,'HeartRate-2022-03-21-1647950188'!$C:$C,Data_Extraction!$A739),"")</f>
        <v/>
      </c>
      <c r="F739" t="str">
        <f>IFERROR(AVERAGEIFS('HeartRate-2022-03-21-1647950188'!$B:$B,'HeartRate-2022-03-21-1647950188'!$A:$A,Data_Extraction!F$2,'HeartRate-2022-03-21-1647950188'!$C:$C,Data_Extraction!$A739),"")</f>
        <v/>
      </c>
      <c r="G739" t="str">
        <f>IFERROR(AVERAGEIFS('HeartRate-2022-03-21-1647950188'!$B:$B,'HeartRate-2022-03-21-1647950188'!$A:$A,Data_Extraction!G$2,'HeartRate-2022-03-21-1647950188'!$C:$C,Data_Extraction!$A739),"")</f>
        <v/>
      </c>
      <c r="H739" t="str">
        <f>IFERROR(AVERAGEIFS('HeartRate-2022-03-21-1647950188'!$B:$B,'HeartRate-2022-03-21-1647950188'!$A:$A,Data_Extraction!H$2,'HeartRate-2022-03-21-1647950188'!$C:$C,Data_Extraction!$A739),"")</f>
        <v/>
      </c>
      <c r="I739" t="str">
        <f>IFERROR(AVERAGEIFS('HeartRate-2022-03-21-1647950188'!$B:$B,'HeartRate-2022-03-21-1647950188'!$A:$A,Data_Extraction!I$2,'HeartRate-2022-03-21-1647950188'!$C:$C,Data_Extraction!$A739),"")</f>
        <v/>
      </c>
      <c r="J739" s="8">
        <f t="shared" si="67"/>
        <v>80</v>
      </c>
      <c r="N739" s="11">
        <f>Data_Extraction!A739</f>
        <v>44634.568229166667</v>
      </c>
      <c r="O739" s="15">
        <f t="shared" si="68"/>
        <v>44634</v>
      </c>
      <c r="P739" s="16">
        <f t="shared" si="69"/>
        <v>0.56822916666666667</v>
      </c>
      <c r="Q739" s="12">
        <f>IF(Data_Extraction!B739="",Data_Extraction!$J739*(Q$1),Data_Extraction!B739)</f>
        <v>72</v>
      </c>
      <c r="R739" s="12">
        <f>IF(Data_Extraction!C739="",Data_Extraction!$J739*(R$1),Data_Extraction!C739)</f>
        <v>80</v>
      </c>
      <c r="S739" s="12">
        <f>IF(Data_Extraction!D739="",Data_Extraction!$J739*(S$1),Data_Extraction!D739)</f>
        <v>83.2</v>
      </c>
      <c r="T739" s="12">
        <f>IF(Data_Extraction!E739="",Data_Extraction!$J739*(T$1),Data_Extraction!E739)</f>
        <v>76</v>
      </c>
      <c r="U739" s="12">
        <f>IF(Data_Extraction!F739="",Data_Extraction!$J739*(U$1),Data_Extraction!F739)</f>
        <v>78.400000000000006</v>
      </c>
      <c r="V739" s="12">
        <f>IF(Data_Extraction!G739="",Data_Extraction!$J739*(V$1),Data_Extraction!G739)</f>
        <v>72.8</v>
      </c>
      <c r="W739" s="12">
        <f>IF(Data_Extraction!H739="",Data_Extraction!$J739*(W$1),Data_Extraction!H739)</f>
        <v>85.600000000000009</v>
      </c>
      <c r="X739" s="12">
        <f>IF(Data_Extraction!I739="",Data_Extraction!$J739*(X$1),Data_Extraction!I739)</f>
        <v>77.599999999999994</v>
      </c>
      <c r="Y739" s="13">
        <f t="shared" si="66"/>
        <v>78.2</v>
      </c>
      <c r="Z739" s="17" t="str">
        <f t="shared" si="70"/>
        <v>Break</v>
      </c>
      <c r="AA739" s="14" t="str">
        <f>VLOOKUP($N739,'HeartRate-2022-03-21-1647950188'!$C:$G,2,0)</f>
        <v>Break</v>
      </c>
      <c r="AB739" s="14" t="str">
        <f>VLOOKUP($N739,'HeartRate-2022-03-21-1647950188'!$C:$G,3,0)</f>
        <v>Off Campus</v>
      </c>
      <c r="AC739" s="14" t="str">
        <f>VLOOKUP($N739,'HeartRate-2022-03-21-1647950188'!$C:$G,4,0)</f>
        <v>Sitting</v>
      </c>
      <c r="AD739" s="14" t="str">
        <f>VLOOKUP($N739,'HeartRate-2022-03-21-1647950188'!$C:$G,5,0)</f>
        <v>Technical Contexts</v>
      </c>
      <c r="AE739">
        <f t="shared" si="71"/>
        <v>0</v>
      </c>
      <c r="AF739" s="18">
        <v>44634</v>
      </c>
      <c r="AG739" s="19">
        <v>0.56822916666666667</v>
      </c>
    </row>
    <row r="740" spans="1:33" x14ac:dyDescent="0.3">
      <c r="A740" s="5">
        <v>44634.56832175926</v>
      </c>
      <c r="B740" t="str">
        <f>IFERROR(AVERAGEIFS('HeartRate-2022-03-21-1647950188'!$B:$B,'HeartRate-2022-03-21-1647950188'!$A:$A,Data_Extraction!B$2,'HeartRate-2022-03-21-1647950188'!$C:$C,Data_Extraction!$A740),"")</f>
        <v/>
      </c>
      <c r="C740" t="str">
        <f>IFERROR(AVERAGEIFS('HeartRate-2022-03-21-1647950188'!$B:$B,'HeartRate-2022-03-21-1647950188'!$A:$A,Data_Extraction!C$2,'HeartRate-2022-03-21-1647950188'!$C:$C,Data_Extraction!$A740),"")</f>
        <v/>
      </c>
      <c r="D740" t="str">
        <f>IFERROR(AVERAGEIFS('HeartRate-2022-03-21-1647950188'!$B:$B,'HeartRate-2022-03-21-1647950188'!$A:$A,Data_Extraction!D$2,'HeartRate-2022-03-21-1647950188'!$C:$C,Data_Extraction!$A740),"")</f>
        <v/>
      </c>
      <c r="E740" t="str">
        <f>IFERROR(AVERAGEIFS('HeartRate-2022-03-21-1647950188'!$B:$B,'HeartRate-2022-03-21-1647950188'!$A:$A,Data_Extraction!E$2,'HeartRate-2022-03-21-1647950188'!$C:$C,Data_Extraction!$A740),"")</f>
        <v/>
      </c>
      <c r="F740" t="str">
        <f>IFERROR(AVERAGEIFS('HeartRate-2022-03-21-1647950188'!$B:$B,'HeartRate-2022-03-21-1647950188'!$A:$A,Data_Extraction!F$2,'HeartRate-2022-03-21-1647950188'!$C:$C,Data_Extraction!$A740),"")</f>
        <v/>
      </c>
      <c r="G740" t="str">
        <f>IFERROR(AVERAGEIFS('HeartRate-2022-03-21-1647950188'!$B:$B,'HeartRate-2022-03-21-1647950188'!$A:$A,Data_Extraction!G$2,'HeartRate-2022-03-21-1647950188'!$C:$C,Data_Extraction!$A740),"")</f>
        <v/>
      </c>
      <c r="H740" t="str">
        <f>IFERROR(AVERAGEIFS('HeartRate-2022-03-21-1647950188'!$B:$B,'HeartRate-2022-03-21-1647950188'!$A:$A,Data_Extraction!H$2,'HeartRate-2022-03-21-1647950188'!$C:$C,Data_Extraction!$A740),"")</f>
        <v/>
      </c>
      <c r="I740">
        <f>IFERROR(AVERAGEIFS('HeartRate-2022-03-21-1647950188'!$B:$B,'HeartRate-2022-03-21-1647950188'!$A:$A,Data_Extraction!I$2,'HeartRate-2022-03-21-1647950188'!$C:$C,Data_Extraction!$A740),"")</f>
        <v>95</v>
      </c>
      <c r="J740" s="8">
        <f t="shared" si="67"/>
        <v>95</v>
      </c>
      <c r="N740" s="11">
        <f>Data_Extraction!A740</f>
        <v>44634.56832175926</v>
      </c>
      <c r="O740" s="15">
        <f t="shared" si="68"/>
        <v>44634</v>
      </c>
      <c r="P740" s="16">
        <f t="shared" si="69"/>
        <v>0.56832175925925921</v>
      </c>
      <c r="Q740" s="12">
        <f>IF(Data_Extraction!B740="",Data_Extraction!$J740*(Q$1),Data_Extraction!B740)</f>
        <v>85.5</v>
      </c>
      <c r="R740" s="12">
        <f>IF(Data_Extraction!C740="",Data_Extraction!$J740*(R$1),Data_Extraction!C740)</f>
        <v>87.4</v>
      </c>
      <c r="S740" s="12">
        <f>IF(Data_Extraction!D740="",Data_Extraction!$J740*(S$1),Data_Extraction!D740)</f>
        <v>98.8</v>
      </c>
      <c r="T740" s="12">
        <f>IF(Data_Extraction!E740="",Data_Extraction!$J740*(T$1),Data_Extraction!E740)</f>
        <v>90.25</v>
      </c>
      <c r="U740" s="12">
        <f>IF(Data_Extraction!F740="",Data_Extraction!$J740*(U$1),Data_Extraction!F740)</f>
        <v>93.1</v>
      </c>
      <c r="V740" s="12">
        <f>IF(Data_Extraction!G740="",Data_Extraction!$J740*(V$1),Data_Extraction!G740)</f>
        <v>86.45</v>
      </c>
      <c r="W740" s="12">
        <f>IF(Data_Extraction!H740="",Data_Extraction!$J740*(W$1),Data_Extraction!H740)</f>
        <v>101.65</v>
      </c>
      <c r="X740" s="12">
        <f>IF(Data_Extraction!I740="",Data_Extraction!$J740*(X$1),Data_Extraction!I740)</f>
        <v>95</v>
      </c>
      <c r="Y740" s="13">
        <f t="shared" si="66"/>
        <v>92.268749999999997</v>
      </c>
      <c r="Z740" s="17" t="str">
        <f t="shared" si="70"/>
        <v>Break</v>
      </c>
      <c r="AA740" s="14" t="str">
        <f>VLOOKUP($N740,'HeartRate-2022-03-21-1647950188'!$C:$G,2,0)</f>
        <v>Break</v>
      </c>
      <c r="AB740" s="14" t="str">
        <f>VLOOKUP($N740,'HeartRate-2022-03-21-1647950188'!$C:$G,3,0)</f>
        <v>Off Campus</v>
      </c>
      <c r="AC740" s="14" t="str">
        <f>VLOOKUP($N740,'HeartRate-2022-03-21-1647950188'!$C:$G,4,0)</f>
        <v>Sitting</v>
      </c>
      <c r="AD740" s="14" t="str">
        <f>VLOOKUP($N740,'HeartRate-2022-03-21-1647950188'!$C:$G,5,0)</f>
        <v>Technical Contexts</v>
      </c>
      <c r="AE740">
        <f t="shared" si="71"/>
        <v>0</v>
      </c>
      <c r="AF740" s="18">
        <v>44634</v>
      </c>
      <c r="AG740" s="19">
        <v>0.56832175925925921</v>
      </c>
    </row>
    <row r="741" spans="1:33" x14ac:dyDescent="0.3">
      <c r="A741" s="5">
        <v>44634.568437499998</v>
      </c>
      <c r="B741" t="str">
        <f>IFERROR(AVERAGEIFS('HeartRate-2022-03-21-1647950188'!$B:$B,'HeartRate-2022-03-21-1647950188'!$A:$A,Data_Extraction!B$2,'HeartRate-2022-03-21-1647950188'!$C:$C,Data_Extraction!$A741),"")</f>
        <v/>
      </c>
      <c r="C741" t="str">
        <f>IFERROR(AVERAGEIFS('HeartRate-2022-03-21-1647950188'!$B:$B,'HeartRate-2022-03-21-1647950188'!$A:$A,Data_Extraction!C$2,'HeartRate-2022-03-21-1647950188'!$C:$C,Data_Extraction!$A741),"")</f>
        <v/>
      </c>
      <c r="D741" t="str">
        <f>IFERROR(AVERAGEIFS('HeartRate-2022-03-21-1647950188'!$B:$B,'HeartRate-2022-03-21-1647950188'!$A:$A,Data_Extraction!D$2,'HeartRate-2022-03-21-1647950188'!$C:$C,Data_Extraction!$A741),"")</f>
        <v/>
      </c>
      <c r="E741" t="str">
        <f>IFERROR(AVERAGEIFS('HeartRate-2022-03-21-1647950188'!$B:$B,'HeartRate-2022-03-21-1647950188'!$A:$A,Data_Extraction!E$2,'HeartRate-2022-03-21-1647950188'!$C:$C,Data_Extraction!$A741),"")</f>
        <v/>
      </c>
      <c r="F741" t="str">
        <f>IFERROR(AVERAGEIFS('HeartRate-2022-03-21-1647950188'!$B:$B,'HeartRate-2022-03-21-1647950188'!$A:$A,Data_Extraction!F$2,'HeartRate-2022-03-21-1647950188'!$C:$C,Data_Extraction!$A741),"")</f>
        <v/>
      </c>
      <c r="G741" t="str">
        <f>IFERROR(AVERAGEIFS('HeartRate-2022-03-21-1647950188'!$B:$B,'HeartRate-2022-03-21-1647950188'!$A:$A,Data_Extraction!G$2,'HeartRate-2022-03-21-1647950188'!$C:$C,Data_Extraction!$A741),"")</f>
        <v/>
      </c>
      <c r="H741" t="str">
        <f>IFERROR(AVERAGEIFS('HeartRate-2022-03-21-1647950188'!$B:$B,'HeartRate-2022-03-21-1647950188'!$A:$A,Data_Extraction!H$2,'HeartRate-2022-03-21-1647950188'!$C:$C,Data_Extraction!$A741),"")</f>
        <v/>
      </c>
      <c r="I741">
        <f>IFERROR(AVERAGEIFS('HeartRate-2022-03-21-1647950188'!$B:$B,'HeartRate-2022-03-21-1647950188'!$A:$A,Data_Extraction!I$2,'HeartRate-2022-03-21-1647950188'!$C:$C,Data_Extraction!$A741),"")</f>
        <v>96</v>
      </c>
      <c r="J741" s="8">
        <f t="shared" si="67"/>
        <v>96</v>
      </c>
      <c r="N741" s="11">
        <f>Data_Extraction!A741</f>
        <v>44634.568437499998</v>
      </c>
      <c r="O741" s="15">
        <f t="shared" si="68"/>
        <v>44634</v>
      </c>
      <c r="P741" s="16">
        <f t="shared" si="69"/>
        <v>0.56843750000000004</v>
      </c>
      <c r="Q741" s="12">
        <f>IF(Data_Extraction!B741="",Data_Extraction!$J741*(Q$1),Data_Extraction!B741)</f>
        <v>86.4</v>
      </c>
      <c r="R741" s="12">
        <f>IF(Data_Extraction!C741="",Data_Extraction!$J741*(R$1),Data_Extraction!C741)</f>
        <v>88.320000000000007</v>
      </c>
      <c r="S741" s="12">
        <f>IF(Data_Extraction!D741="",Data_Extraction!$J741*(S$1),Data_Extraction!D741)</f>
        <v>99.84</v>
      </c>
      <c r="T741" s="12">
        <f>IF(Data_Extraction!E741="",Data_Extraction!$J741*(T$1),Data_Extraction!E741)</f>
        <v>91.199999999999989</v>
      </c>
      <c r="U741" s="12">
        <f>IF(Data_Extraction!F741="",Data_Extraction!$J741*(U$1),Data_Extraction!F741)</f>
        <v>94.08</v>
      </c>
      <c r="V741" s="12">
        <f>IF(Data_Extraction!G741="",Data_Extraction!$J741*(V$1),Data_Extraction!G741)</f>
        <v>87.36</v>
      </c>
      <c r="W741" s="12">
        <f>IF(Data_Extraction!H741="",Data_Extraction!$J741*(W$1),Data_Extraction!H741)</f>
        <v>102.72</v>
      </c>
      <c r="X741" s="12">
        <f>IF(Data_Extraction!I741="",Data_Extraction!$J741*(X$1),Data_Extraction!I741)</f>
        <v>96</v>
      </c>
      <c r="Y741" s="13">
        <f t="shared" si="66"/>
        <v>93.240000000000009</v>
      </c>
      <c r="Z741" s="17" t="str">
        <f t="shared" si="70"/>
        <v>Break</v>
      </c>
      <c r="AA741" s="14" t="str">
        <f>VLOOKUP($N741,'HeartRate-2022-03-21-1647950188'!$C:$G,2,0)</f>
        <v>Break</v>
      </c>
      <c r="AB741" s="14" t="str">
        <f>VLOOKUP($N741,'HeartRate-2022-03-21-1647950188'!$C:$G,3,0)</f>
        <v>Off Campus</v>
      </c>
      <c r="AC741" s="14" t="str">
        <f>VLOOKUP($N741,'HeartRate-2022-03-21-1647950188'!$C:$G,4,0)</f>
        <v>Sitting</v>
      </c>
      <c r="AD741" s="14" t="str">
        <f>VLOOKUP($N741,'HeartRate-2022-03-21-1647950188'!$C:$G,5,0)</f>
        <v>Technical Contexts</v>
      </c>
      <c r="AE741">
        <f t="shared" si="71"/>
        <v>0</v>
      </c>
      <c r="AF741" s="18">
        <v>44634</v>
      </c>
      <c r="AG741" s="19">
        <v>0.56843750000000004</v>
      </c>
    </row>
    <row r="742" spans="1:33" x14ac:dyDescent="0.3">
      <c r="A742" s="5">
        <v>44634.568738425929</v>
      </c>
      <c r="B742">
        <f>IFERROR(AVERAGEIFS('HeartRate-2022-03-21-1647950188'!$B:$B,'HeartRate-2022-03-21-1647950188'!$A:$A,Data_Extraction!B$2,'HeartRate-2022-03-21-1647950188'!$C:$C,Data_Extraction!$A742),"")</f>
        <v>143</v>
      </c>
      <c r="C742" t="str">
        <f>IFERROR(AVERAGEIFS('HeartRate-2022-03-21-1647950188'!$B:$B,'HeartRate-2022-03-21-1647950188'!$A:$A,Data_Extraction!C$2,'HeartRate-2022-03-21-1647950188'!$C:$C,Data_Extraction!$A742),"")</f>
        <v/>
      </c>
      <c r="D742" t="str">
        <f>IFERROR(AVERAGEIFS('HeartRate-2022-03-21-1647950188'!$B:$B,'HeartRate-2022-03-21-1647950188'!$A:$A,Data_Extraction!D$2,'HeartRate-2022-03-21-1647950188'!$C:$C,Data_Extraction!$A742),"")</f>
        <v/>
      </c>
      <c r="E742" t="str">
        <f>IFERROR(AVERAGEIFS('HeartRate-2022-03-21-1647950188'!$B:$B,'HeartRate-2022-03-21-1647950188'!$A:$A,Data_Extraction!E$2,'HeartRate-2022-03-21-1647950188'!$C:$C,Data_Extraction!$A742),"")</f>
        <v/>
      </c>
      <c r="F742" t="str">
        <f>IFERROR(AVERAGEIFS('HeartRate-2022-03-21-1647950188'!$B:$B,'HeartRate-2022-03-21-1647950188'!$A:$A,Data_Extraction!F$2,'HeartRate-2022-03-21-1647950188'!$C:$C,Data_Extraction!$A742),"")</f>
        <v/>
      </c>
      <c r="G742" t="str">
        <f>IFERROR(AVERAGEIFS('HeartRate-2022-03-21-1647950188'!$B:$B,'HeartRate-2022-03-21-1647950188'!$A:$A,Data_Extraction!G$2,'HeartRate-2022-03-21-1647950188'!$C:$C,Data_Extraction!$A742),"")</f>
        <v/>
      </c>
      <c r="H742" t="str">
        <f>IFERROR(AVERAGEIFS('HeartRate-2022-03-21-1647950188'!$B:$B,'HeartRate-2022-03-21-1647950188'!$A:$A,Data_Extraction!H$2,'HeartRate-2022-03-21-1647950188'!$C:$C,Data_Extraction!$A742),"")</f>
        <v/>
      </c>
      <c r="I742">
        <f>IFERROR(AVERAGEIFS('HeartRate-2022-03-21-1647950188'!$B:$B,'HeartRate-2022-03-21-1647950188'!$A:$A,Data_Extraction!I$2,'HeartRate-2022-03-21-1647950188'!$C:$C,Data_Extraction!$A742),"")</f>
        <v>95</v>
      </c>
      <c r="J742" s="8">
        <f t="shared" si="67"/>
        <v>119</v>
      </c>
      <c r="N742" s="11">
        <f>Data_Extraction!A742</f>
        <v>44634.568738425929</v>
      </c>
      <c r="O742" s="15">
        <f t="shared" si="68"/>
        <v>44634</v>
      </c>
      <c r="P742" s="16">
        <f t="shared" si="69"/>
        <v>0.56873842592592594</v>
      </c>
      <c r="Q742" s="12">
        <f>IF(Data_Extraction!B742="",Data_Extraction!$J742*(Q$1),Data_Extraction!B742)</f>
        <v>143</v>
      </c>
      <c r="R742" s="12">
        <f>IF(Data_Extraction!C742="",Data_Extraction!$J742*(R$1),Data_Extraction!C742)</f>
        <v>109.48</v>
      </c>
      <c r="S742" s="12">
        <f>IF(Data_Extraction!D742="",Data_Extraction!$J742*(S$1),Data_Extraction!D742)</f>
        <v>123.76</v>
      </c>
      <c r="T742" s="12">
        <f>IF(Data_Extraction!E742="",Data_Extraction!$J742*(T$1),Data_Extraction!E742)</f>
        <v>113.05</v>
      </c>
      <c r="U742" s="12">
        <f>IF(Data_Extraction!F742="",Data_Extraction!$J742*(U$1),Data_Extraction!F742)</f>
        <v>116.62</v>
      </c>
      <c r="V742" s="12">
        <f>IF(Data_Extraction!G742="",Data_Extraction!$J742*(V$1),Data_Extraction!G742)</f>
        <v>108.29</v>
      </c>
      <c r="W742" s="12">
        <f>IF(Data_Extraction!H742="",Data_Extraction!$J742*(W$1),Data_Extraction!H742)</f>
        <v>127.33000000000001</v>
      </c>
      <c r="X742" s="12">
        <f>IF(Data_Extraction!I742="",Data_Extraction!$J742*(X$1),Data_Extraction!I742)</f>
        <v>95</v>
      </c>
      <c r="Y742" s="13">
        <f t="shared" si="66"/>
        <v>117.06625000000001</v>
      </c>
      <c r="Z742" s="17" t="str">
        <f t="shared" si="70"/>
        <v>Break</v>
      </c>
      <c r="AA742" s="14" t="str">
        <f>VLOOKUP($N742,'HeartRate-2022-03-21-1647950188'!$C:$G,2,0)</f>
        <v>Break</v>
      </c>
      <c r="AB742" s="14" t="str">
        <f>VLOOKUP($N742,'HeartRate-2022-03-21-1647950188'!$C:$G,3,0)</f>
        <v>Off Campus</v>
      </c>
      <c r="AC742" s="14" t="str">
        <f>VLOOKUP($N742,'HeartRate-2022-03-21-1647950188'!$C:$G,4,0)</f>
        <v>Sitting</v>
      </c>
      <c r="AD742" s="14" t="str">
        <f>VLOOKUP($N742,'HeartRate-2022-03-21-1647950188'!$C:$G,5,0)</f>
        <v>Technical Contexts</v>
      </c>
      <c r="AE742">
        <f t="shared" si="71"/>
        <v>0</v>
      </c>
      <c r="AF742" s="18">
        <v>44634</v>
      </c>
      <c r="AG742" s="19">
        <v>0.56873842592592594</v>
      </c>
    </row>
    <row r="743" spans="1:33" x14ac:dyDescent="0.3">
      <c r="A743" s="5">
        <v>44634.569432870368</v>
      </c>
      <c r="B743">
        <f>IFERROR(AVERAGEIFS('HeartRate-2022-03-21-1647950188'!$B:$B,'HeartRate-2022-03-21-1647950188'!$A:$A,Data_Extraction!B$2,'HeartRate-2022-03-21-1647950188'!$C:$C,Data_Extraction!$A743),"")</f>
        <v>133</v>
      </c>
      <c r="C743" t="str">
        <f>IFERROR(AVERAGEIFS('HeartRate-2022-03-21-1647950188'!$B:$B,'HeartRate-2022-03-21-1647950188'!$A:$A,Data_Extraction!C$2,'HeartRate-2022-03-21-1647950188'!$C:$C,Data_Extraction!$A743),"")</f>
        <v/>
      </c>
      <c r="D743" t="str">
        <f>IFERROR(AVERAGEIFS('HeartRate-2022-03-21-1647950188'!$B:$B,'HeartRate-2022-03-21-1647950188'!$A:$A,Data_Extraction!D$2,'HeartRate-2022-03-21-1647950188'!$C:$C,Data_Extraction!$A743),"")</f>
        <v/>
      </c>
      <c r="E743" t="str">
        <f>IFERROR(AVERAGEIFS('HeartRate-2022-03-21-1647950188'!$B:$B,'HeartRate-2022-03-21-1647950188'!$A:$A,Data_Extraction!E$2,'HeartRate-2022-03-21-1647950188'!$C:$C,Data_Extraction!$A743),"")</f>
        <v/>
      </c>
      <c r="F743" t="str">
        <f>IFERROR(AVERAGEIFS('HeartRate-2022-03-21-1647950188'!$B:$B,'HeartRate-2022-03-21-1647950188'!$A:$A,Data_Extraction!F$2,'HeartRate-2022-03-21-1647950188'!$C:$C,Data_Extraction!$A743),"")</f>
        <v/>
      </c>
      <c r="G743" t="str">
        <f>IFERROR(AVERAGEIFS('HeartRate-2022-03-21-1647950188'!$B:$B,'HeartRate-2022-03-21-1647950188'!$A:$A,Data_Extraction!G$2,'HeartRate-2022-03-21-1647950188'!$C:$C,Data_Extraction!$A743),"")</f>
        <v/>
      </c>
      <c r="H743" t="str">
        <f>IFERROR(AVERAGEIFS('HeartRate-2022-03-21-1647950188'!$B:$B,'HeartRate-2022-03-21-1647950188'!$A:$A,Data_Extraction!H$2,'HeartRate-2022-03-21-1647950188'!$C:$C,Data_Extraction!$A743),"")</f>
        <v/>
      </c>
      <c r="I743" t="str">
        <f>IFERROR(AVERAGEIFS('HeartRate-2022-03-21-1647950188'!$B:$B,'HeartRate-2022-03-21-1647950188'!$A:$A,Data_Extraction!I$2,'HeartRate-2022-03-21-1647950188'!$C:$C,Data_Extraction!$A743),"")</f>
        <v/>
      </c>
      <c r="J743" s="8">
        <f t="shared" si="67"/>
        <v>133</v>
      </c>
      <c r="N743" s="11">
        <f>Data_Extraction!A743</f>
        <v>44634.569432870368</v>
      </c>
      <c r="O743" s="15">
        <f t="shared" si="68"/>
        <v>44634</v>
      </c>
      <c r="P743" s="16">
        <f t="shared" si="69"/>
        <v>0.56943287037037038</v>
      </c>
      <c r="Q743" s="12">
        <f>IF(Data_Extraction!B743="",Data_Extraction!$J743*(Q$1),Data_Extraction!B743)</f>
        <v>133</v>
      </c>
      <c r="R743" s="12">
        <f>IF(Data_Extraction!C743="",Data_Extraction!$J743*(R$1),Data_Extraction!C743)</f>
        <v>122.36</v>
      </c>
      <c r="S743" s="12">
        <f>IF(Data_Extraction!D743="",Data_Extraction!$J743*(S$1),Data_Extraction!D743)</f>
        <v>138.32</v>
      </c>
      <c r="T743" s="12">
        <f>IF(Data_Extraction!E743="",Data_Extraction!$J743*(T$1),Data_Extraction!E743)</f>
        <v>126.35</v>
      </c>
      <c r="U743" s="12">
        <f>IF(Data_Extraction!F743="",Data_Extraction!$J743*(U$1),Data_Extraction!F743)</f>
        <v>130.34</v>
      </c>
      <c r="V743" s="12">
        <f>IF(Data_Extraction!G743="",Data_Extraction!$J743*(V$1),Data_Extraction!G743)</f>
        <v>121.03</v>
      </c>
      <c r="W743" s="12">
        <f>IF(Data_Extraction!H743="",Data_Extraction!$J743*(W$1),Data_Extraction!H743)</f>
        <v>142.31</v>
      </c>
      <c r="X743" s="12">
        <f>IF(Data_Extraction!I743="",Data_Extraction!$J743*(X$1),Data_Extraction!I743)</f>
        <v>129.01</v>
      </c>
      <c r="Y743" s="13">
        <f t="shared" si="66"/>
        <v>130.34</v>
      </c>
      <c r="Z743" s="17" t="str">
        <f t="shared" si="70"/>
        <v>Break</v>
      </c>
      <c r="AA743" s="14" t="str">
        <f>VLOOKUP($N743,'HeartRate-2022-03-21-1647950188'!$C:$G,2,0)</f>
        <v>Break</v>
      </c>
      <c r="AB743" s="14" t="str">
        <f>VLOOKUP($N743,'HeartRate-2022-03-21-1647950188'!$C:$G,3,0)</f>
        <v>Off Campus</v>
      </c>
      <c r="AC743" s="14" t="s">
        <v>18</v>
      </c>
      <c r="AD743" s="14" t="str">
        <f>VLOOKUP($N743,'HeartRate-2022-03-21-1647950188'!$C:$G,5,0)</f>
        <v>Technical Contexts</v>
      </c>
      <c r="AE743">
        <f t="shared" si="71"/>
        <v>1</v>
      </c>
      <c r="AF743" s="18">
        <v>44634</v>
      </c>
      <c r="AG743" s="19">
        <v>0.56943287037037038</v>
      </c>
    </row>
    <row r="744" spans="1:33" x14ac:dyDescent="0.3">
      <c r="A744" s="5">
        <v>44634.570127314815</v>
      </c>
      <c r="B744">
        <f>IFERROR(AVERAGEIFS('HeartRate-2022-03-21-1647950188'!$B:$B,'HeartRate-2022-03-21-1647950188'!$A:$A,Data_Extraction!B$2,'HeartRate-2022-03-21-1647950188'!$C:$C,Data_Extraction!$A744),"")</f>
        <v>129</v>
      </c>
      <c r="C744" t="str">
        <f>IFERROR(AVERAGEIFS('HeartRate-2022-03-21-1647950188'!$B:$B,'HeartRate-2022-03-21-1647950188'!$A:$A,Data_Extraction!C$2,'HeartRate-2022-03-21-1647950188'!$C:$C,Data_Extraction!$A744),"")</f>
        <v/>
      </c>
      <c r="D744" t="str">
        <f>IFERROR(AVERAGEIFS('HeartRate-2022-03-21-1647950188'!$B:$B,'HeartRate-2022-03-21-1647950188'!$A:$A,Data_Extraction!D$2,'HeartRate-2022-03-21-1647950188'!$C:$C,Data_Extraction!$A744),"")</f>
        <v/>
      </c>
      <c r="E744" t="str">
        <f>IFERROR(AVERAGEIFS('HeartRate-2022-03-21-1647950188'!$B:$B,'HeartRate-2022-03-21-1647950188'!$A:$A,Data_Extraction!E$2,'HeartRate-2022-03-21-1647950188'!$C:$C,Data_Extraction!$A744),"")</f>
        <v/>
      </c>
      <c r="F744" t="str">
        <f>IFERROR(AVERAGEIFS('HeartRate-2022-03-21-1647950188'!$B:$B,'HeartRate-2022-03-21-1647950188'!$A:$A,Data_Extraction!F$2,'HeartRate-2022-03-21-1647950188'!$C:$C,Data_Extraction!$A744),"")</f>
        <v/>
      </c>
      <c r="G744" t="str">
        <f>IFERROR(AVERAGEIFS('HeartRate-2022-03-21-1647950188'!$B:$B,'HeartRate-2022-03-21-1647950188'!$A:$A,Data_Extraction!G$2,'HeartRate-2022-03-21-1647950188'!$C:$C,Data_Extraction!$A744),"")</f>
        <v/>
      </c>
      <c r="H744" t="str">
        <f>IFERROR(AVERAGEIFS('HeartRate-2022-03-21-1647950188'!$B:$B,'HeartRate-2022-03-21-1647950188'!$A:$A,Data_Extraction!H$2,'HeartRate-2022-03-21-1647950188'!$C:$C,Data_Extraction!$A744),"")</f>
        <v/>
      </c>
      <c r="I744">
        <f>IFERROR(AVERAGEIFS('HeartRate-2022-03-21-1647950188'!$B:$B,'HeartRate-2022-03-21-1647950188'!$A:$A,Data_Extraction!I$2,'HeartRate-2022-03-21-1647950188'!$C:$C,Data_Extraction!$A744),"")</f>
        <v>91</v>
      </c>
      <c r="J744" s="8">
        <f t="shared" si="67"/>
        <v>110</v>
      </c>
      <c r="N744" s="11">
        <f>Data_Extraction!A744</f>
        <v>44634.570127314815</v>
      </c>
      <c r="O744" s="15">
        <f t="shared" si="68"/>
        <v>44634</v>
      </c>
      <c r="P744" s="16">
        <f t="shared" si="69"/>
        <v>0.57012731481481482</v>
      </c>
      <c r="Q744" s="12">
        <f>IF(Data_Extraction!B744="",Data_Extraction!$J744*(Q$1),Data_Extraction!B744)</f>
        <v>129</v>
      </c>
      <c r="R744" s="12">
        <f>IF(Data_Extraction!C744="",Data_Extraction!$J744*(R$1),Data_Extraction!C744)</f>
        <v>101.2</v>
      </c>
      <c r="S744" s="12">
        <f>IF(Data_Extraction!D744="",Data_Extraction!$J744*(S$1),Data_Extraction!D744)</f>
        <v>114.4</v>
      </c>
      <c r="T744" s="12">
        <f>IF(Data_Extraction!E744="",Data_Extraction!$J744*(T$1),Data_Extraction!E744)</f>
        <v>104.5</v>
      </c>
      <c r="U744" s="12">
        <f>IF(Data_Extraction!F744="",Data_Extraction!$J744*(U$1),Data_Extraction!F744)</f>
        <v>107.8</v>
      </c>
      <c r="V744" s="12">
        <f>IF(Data_Extraction!G744="",Data_Extraction!$J744*(V$1),Data_Extraction!G744)</f>
        <v>100.10000000000001</v>
      </c>
      <c r="W744" s="12">
        <f>IF(Data_Extraction!H744="",Data_Extraction!$J744*(W$1),Data_Extraction!H744)</f>
        <v>117.7</v>
      </c>
      <c r="X744" s="12">
        <f>IF(Data_Extraction!I744="",Data_Extraction!$J744*(X$1),Data_Extraction!I744)</f>
        <v>91</v>
      </c>
      <c r="Y744" s="13">
        <f t="shared" si="66"/>
        <v>108.21250000000001</v>
      </c>
      <c r="Z744" s="17" t="str">
        <f t="shared" si="70"/>
        <v>Break</v>
      </c>
      <c r="AA744" s="14" t="str">
        <f>VLOOKUP($N744,'HeartRate-2022-03-21-1647950188'!$C:$G,2,0)</f>
        <v>Break</v>
      </c>
      <c r="AB744" s="14" t="str">
        <f>VLOOKUP($N744,'HeartRate-2022-03-21-1647950188'!$C:$G,3,0)</f>
        <v>Off Campus</v>
      </c>
      <c r="AC744" s="14" t="str">
        <f>VLOOKUP($N744,'HeartRate-2022-03-21-1647950188'!$C:$G,4,0)</f>
        <v>Sitting</v>
      </c>
      <c r="AD744" s="14" t="str">
        <f>VLOOKUP($N744,'HeartRate-2022-03-21-1647950188'!$C:$G,5,0)</f>
        <v>Technical Contexts</v>
      </c>
      <c r="AE744">
        <f t="shared" si="71"/>
        <v>0</v>
      </c>
      <c r="AF744" s="18">
        <v>44634</v>
      </c>
      <c r="AG744" s="19">
        <v>0.57012731481481482</v>
      </c>
    </row>
    <row r="745" spans="1:33" x14ac:dyDescent="0.3">
      <c r="A745" s="5">
        <v>44634.570138888892</v>
      </c>
      <c r="B745" t="str">
        <f>IFERROR(AVERAGEIFS('HeartRate-2022-03-21-1647950188'!$B:$B,'HeartRate-2022-03-21-1647950188'!$A:$A,Data_Extraction!B$2,'HeartRate-2022-03-21-1647950188'!$C:$C,Data_Extraction!$A745),"")</f>
        <v/>
      </c>
      <c r="C745" t="str">
        <f>IFERROR(AVERAGEIFS('HeartRate-2022-03-21-1647950188'!$B:$B,'HeartRate-2022-03-21-1647950188'!$A:$A,Data_Extraction!C$2,'HeartRate-2022-03-21-1647950188'!$C:$C,Data_Extraction!$A745),"")</f>
        <v/>
      </c>
      <c r="D745" t="str">
        <f>IFERROR(AVERAGEIFS('HeartRate-2022-03-21-1647950188'!$B:$B,'HeartRate-2022-03-21-1647950188'!$A:$A,Data_Extraction!D$2,'HeartRate-2022-03-21-1647950188'!$C:$C,Data_Extraction!$A745),"")</f>
        <v/>
      </c>
      <c r="E745" t="str">
        <f>IFERROR(AVERAGEIFS('HeartRate-2022-03-21-1647950188'!$B:$B,'HeartRate-2022-03-21-1647950188'!$A:$A,Data_Extraction!E$2,'HeartRate-2022-03-21-1647950188'!$C:$C,Data_Extraction!$A745),"")</f>
        <v/>
      </c>
      <c r="F745" t="str">
        <f>IFERROR(AVERAGEIFS('HeartRate-2022-03-21-1647950188'!$B:$B,'HeartRate-2022-03-21-1647950188'!$A:$A,Data_Extraction!F$2,'HeartRate-2022-03-21-1647950188'!$C:$C,Data_Extraction!$A745),"")</f>
        <v/>
      </c>
      <c r="G745">
        <f>IFERROR(AVERAGEIFS('HeartRate-2022-03-21-1647950188'!$B:$B,'HeartRate-2022-03-21-1647950188'!$A:$A,Data_Extraction!G$2,'HeartRate-2022-03-21-1647950188'!$C:$C,Data_Extraction!$A745),"")</f>
        <v>78</v>
      </c>
      <c r="H745">
        <f>IFERROR(AVERAGEIFS('HeartRate-2022-03-21-1647950188'!$B:$B,'HeartRate-2022-03-21-1647950188'!$A:$A,Data_Extraction!H$2,'HeartRate-2022-03-21-1647950188'!$C:$C,Data_Extraction!$A745),"")</f>
        <v>95</v>
      </c>
      <c r="I745" t="str">
        <f>IFERROR(AVERAGEIFS('HeartRate-2022-03-21-1647950188'!$B:$B,'HeartRate-2022-03-21-1647950188'!$A:$A,Data_Extraction!I$2,'HeartRate-2022-03-21-1647950188'!$C:$C,Data_Extraction!$A745),"")</f>
        <v/>
      </c>
      <c r="J745" s="8">
        <f t="shared" si="67"/>
        <v>86.5</v>
      </c>
      <c r="N745" s="11">
        <f>Data_Extraction!A745</f>
        <v>44634.570138888892</v>
      </c>
      <c r="O745" s="15">
        <f t="shared" si="68"/>
        <v>44634</v>
      </c>
      <c r="P745" s="16">
        <f t="shared" si="69"/>
        <v>0.57013888888888886</v>
      </c>
      <c r="Q745" s="12">
        <f>IF(Data_Extraction!B745="",Data_Extraction!$J745*(Q$1),Data_Extraction!B745)</f>
        <v>77.850000000000009</v>
      </c>
      <c r="R745" s="12">
        <f>IF(Data_Extraction!C745="",Data_Extraction!$J745*(R$1),Data_Extraction!C745)</f>
        <v>79.58</v>
      </c>
      <c r="S745" s="12">
        <f>IF(Data_Extraction!D745="",Data_Extraction!$J745*(S$1),Data_Extraction!D745)</f>
        <v>89.960000000000008</v>
      </c>
      <c r="T745" s="12">
        <f>IF(Data_Extraction!E745="",Data_Extraction!$J745*(T$1),Data_Extraction!E745)</f>
        <v>82.174999999999997</v>
      </c>
      <c r="U745" s="12">
        <f>IF(Data_Extraction!F745="",Data_Extraction!$J745*(U$1),Data_Extraction!F745)</f>
        <v>84.77</v>
      </c>
      <c r="V745" s="12">
        <f>IF(Data_Extraction!G745="",Data_Extraction!$J745*(V$1),Data_Extraction!G745)</f>
        <v>78</v>
      </c>
      <c r="W745" s="12">
        <f>IF(Data_Extraction!H745="",Data_Extraction!$J745*(W$1),Data_Extraction!H745)</f>
        <v>95</v>
      </c>
      <c r="X745" s="12">
        <f>IF(Data_Extraction!I745="",Data_Extraction!$J745*(X$1),Data_Extraction!I745)</f>
        <v>83.905000000000001</v>
      </c>
      <c r="Y745" s="13">
        <f t="shared" si="66"/>
        <v>83.905000000000001</v>
      </c>
      <c r="Z745" s="17" t="str">
        <f t="shared" si="70"/>
        <v>Break</v>
      </c>
      <c r="AA745" s="14" t="str">
        <f>VLOOKUP($N745,'HeartRate-2022-03-21-1647950188'!$C:$G,2,0)</f>
        <v>Break</v>
      </c>
      <c r="AB745" s="14" t="str">
        <f>VLOOKUP($N745,'HeartRate-2022-03-21-1647950188'!$C:$G,3,0)</f>
        <v>Off Campus</v>
      </c>
      <c r="AC745" s="14" t="str">
        <f>VLOOKUP($N745,'HeartRate-2022-03-21-1647950188'!$C:$G,4,0)</f>
        <v>Sitting</v>
      </c>
      <c r="AD745" s="14" t="str">
        <f>VLOOKUP($N745,'HeartRate-2022-03-21-1647950188'!$C:$G,5,0)</f>
        <v>Technical Contexts</v>
      </c>
      <c r="AE745">
        <f t="shared" si="71"/>
        <v>0</v>
      </c>
      <c r="AF745" s="18">
        <v>44634</v>
      </c>
      <c r="AG745" s="19">
        <v>0.57013888888888886</v>
      </c>
    </row>
    <row r="746" spans="1:33" x14ac:dyDescent="0.3">
      <c r="A746" s="5">
        <v>44634.570763888885</v>
      </c>
      <c r="B746" t="str">
        <f>IFERROR(AVERAGEIFS('HeartRate-2022-03-21-1647950188'!$B:$B,'HeartRate-2022-03-21-1647950188'!$A:$A,Data_Extraction!B$2,'HeartRate-2022-03-21-1647950188'!$C:$C,Data_Extraction!$A746),"")</f>
        <v/>
      </c>
      <c r="C746" t="str">
        <f>IFERROR(AVERAGEIFS('HeartRate-2022-03-21-1647950188'!$B:$B,'HeartRate-2022-03-21-1647950188'!$A:$A,Data_Extraction!C$2,'HeartRate-2022-03-21-1647950188'!$C:$C,Data_Extraction!$A746),"")</f>
        <v/>
      </c>
      <c r="D746" t="str">
        <f>IFERROR(AVERAGEIFS('HeartRate-2022-03-21-1647950188'!$B:$B,'HeartRate-2022-03-21-1647950188'!$A:$A,Data_Extraction!D$2,'HeartRate-2022-03-21-1647950188'!$C:$C,Data_Extraction!$A746),"")</f>
        <v/>
      </c>
      <c r="E746" t="str">
        <f>IFERROR(AVERAGEIFS('HeartRate-2022-03-21-1647950188'!$B:$B,'HeartRate-2022-03-21-1647950188'!$A:$A,Data_Extraction!E$2,'HeartRate-2022-03-21-1647950188'!$C:$C,Data_Extraction!$A746),"")</f>
        <v/>
      </c>
      <c r="F746" t="str">
        <f>IFERROR(AVERAGEIFS('HeartRate-2022-03-21-1647950188'!$B:$B,'HeartRate-2022-03-21-1647950188'!$A:$A,Data_Extraction!F$2,'HeartRate-2022-03-21-1647950188'!$C:$C,Data_Extraction!$A746),"")</f>
        <v/>
      </c>
      <c r="G746" t="str">
        <f>IFERROR(AVERAGEIFS('HeartRate-2022-03-21-1647950188'!$B:$B,'HeartRate-2022-03-21-1647950188'!$A:$A,Data_Extraction!G$2,'HeartRate-2022-03-21-1647950188'!$C:$C,Data_Extraction!$A746),"")</f>
        <v/>
      </c>
      <c r="H746">
        <f>IFERROR(AVERAGEIFS('HeartRate-2022-03-21-1647950188'!$B:$B,'HeartRate-2022-03-21-1647950188'!$A:$A,Data_Extraction!H$2,'HeartRate-2022-03-21-1647950188'!$C:$C,Data_Extraction!$A746),"")</f>
        <v>79</v>
      </c>
      <c r="I746" t="str">
        <f>IFERROR(AVERAGEIFS('HeartRate-2022-03-21-1647950188'!$B:$B,'HeartRate-2022-03-21-1647950188'!$A:$A,Data_Extraction!I$2,'HeartRate-2022-03-21-1647950188'!$C:$C,Data_Extraction!$A746),"")</f>
        <v/>
      </c>
      <c r="J746" s="8">
        <f t="shared" si="67"/>
        <v>79</v>
      </c>
      <c r="N746" s="11">
        <f>Data_Extraction!A746</f>
        <v>44634.570763888885</v>
      </c>
      <c r="O746" s="15">
        <f t="shared" si="68"/>
        <v>44634</v>
      </c>
      <c r="P746" s="16">
        <f t="shared" si="69"/>
        <v>0.57076388888888896</v>
      </c>
      <c r="Q746" s="12">
        <f>IF(Data_Extraction!B746="",Data_Extraction!$J746*(Q$1),Data_Extraction!B746)</f>
        <v>71.100000000000009</v>
      </c>
      <c r="R746" s="12">
        <f>IF(Data_Extraction!C746="",Data_Extraction!$J746*(R$1),Data_Extraction!C746)</f>
        <v>72.680000000000007</v>
      </c>
      <c r="S746" s="12">
        <f>IF(Data_Extraction!D746="",Data_Extraction!$J746*(S$1),Data_Extraction!D746)</f>
        <v>82.16</v>
      </c>
      <c r="T746" s="12">
        <f>IF(Data_Extraction!E746="",Data_Extraction!$J746*(T$1),Data_Extraction!E746)</f>
        <v>75.05</v>
      </c>
      <c r="U746" s="12">
        <f>IF(Data_Extraction!F746="",Data_Extraction!$J746*(U$1),Data_Extraction!F746)</f>
        <v>77.42</v>
      </c>
      <c r="V746" s="12">
        <f>IF(Data_Extraction!G746="",Data_Extraction!$J746*(V$1),Data_Extraction!G746)</f>
        <v>71.89</v>
      </c>
      <c r="W746" s="12">
        <f>IF(Data_Extraction!H746="",Data_Extraction!$J746*(W$1),Data_Extraction!H746)</f>
        <v>79</v>
      </c>
      <c r="X746" s="12">
        <f>IF(Data_Extraction!I746="",Data_Extraction!$J746*(X$1),Data_Extraction!I746)</f>
        <v>76.63</v>
      </c>
      <c r="Y746" s="13">
        <f t="shared" si="66"/>
        <v>75.741249999999994</v>
      </c>
      <c r="Z746" s="17" t="str">
        <f t="shared" si="70"/>
        <v>Break</v>
      </c>
      <c r="AA746" s="14" t="str">
        <f>VLOOKUP($N746,'HeartRate-2022-03-21-1647950188'!$C:$G,2,0)</f>
        <v>Break</v>
      </c>
      <c r="AB746" s="14" t="str">
        <f>VLOOKUP($N746,'HeartRate-2022-03-21-1647950188'!$C:$G,3,0)</f>
        <v>Off Campus</v>
      </c>
      <c r="AC746" s="14" t="str">
        <f>VLOOKUP($N746,'HeartRate-2022-03-21-1647950188'!$C:$G,4,0)</f>
        <v>Sitting</v>
      </c>
      <c r="AD746" s="14" t="str">
        <f>VLOOKUP($N746,'HeartRate-2022-03-21-1647950188'!$C:$G,5,0)</f>
        <v>Technical Contexts</v>
      </c>
      <c r="AE746">
        <f t="shared" si="71"/>
        <v>0</v>
      </c>
      <c r="AF746" s="18">
        <v>44634</v>
      </c>
      <c r="AG746" s="19">
        <v>0.57076388888888896</v>
      </c>
    </row>
    <row r="747" spans="1:33" x14ac:dyDescent="0.3">
      <c r="A747" s="5">
        <v>44634.570821759262</v>
      </c>
      <c r="B747">
        <f>IFERROR(AVERAGEIFS('HeartRate-2022-03-21-1647950188'!$B:$B,'HeartRate-2022-03-21-1647950188'!$A:$A,Data_Extraction!B$2,'HeartRate-2022-03-21-1647950188'!$C:$C,Data_Extraction!$A747),"")</f>
        <v>125</v>
      </c>
      <c r="C747" t="str">
        <f>IFERROR(AVERAGEIFS('HeartRate-2022-03-21-1647950188'!$B:$B,'HeartRate-2022-03-21-1647950188'!$A:$A,Data_Extraction!C$2,'HeartRate-2022-03-21-1647950188'!$C:$C,Data_Extraction!$A747),"")</f>
        <v/>
      </c>
      <c r="D747" t="str">
        <f>IFERROR(AVERAGEIFS('HeartRate-2022-03-21-1647950188'!$B:$B,'HeartRate-2022-03-21-1647950188'!$A:$A,Data_Extraction!D$2,'HeartRate-2022-03-21-1647950188'!$C:$C,Data_Extraction!$A747),"")</f>
        <v/>
      </c>
      <c r="E747" t="str">
        <f>IFERROR(AVERAGEIFS('HeartRate-2022-03-21-1647950188'!$B:$B,'HeartRate-2022-03-21-1647950188'!$A:$A,Data_Extraction!E$2,'HeartRate-2022-03-21-1647950188'!$C:$C,Data_Extraction!$A747),"")</f>
        <v/>
      </c>
      <c r="F747" t="str">
        <f>IFERROR(AVERAGEIFS('HeartRate-2022-03-21-1647950188'!$B:$B,'HeartRate-2022-03-21-1647950188'!$A:$A,Data_Extraction!F$2,'HeartRate-2022-03-21-1647950188'!$C:$C,Data_Extraction!$A747),"")</f>
        <v/>
      </c>
      <c r="G747" t="str">
        <f>IFERROR(AVERAGEIFS('HeartRate-2022-03-21-1647950188'!$B:$B,'HeartRate-2022-03-21-1647950188'!$A:$A,Data_Extraction!G$2,'HeartRate-2022-03-21-1647950188'!$C:$C,Data_Extraction!$A747),"")</f>
        <v/>
      </c>
      <c r="H747" t="str">
        <f>IFERROR(AVERAGEIFS('HeartRate-2022-03-21-1647950188'!$B:$B,'HeartRate-2022-03-21-1647950188'!$A:$A,Data_Extraction!H$2,'HeartRate-2022-03-21-1647950188'!$C:$C,Data_Extraction!$A747),"")</f>
        <v/>
      </c>
      <c r="I747">
        <f>IFERROR(AVERAGEIFS('HeartRate-2022-03-21-1647950188'!$B:$B,'HeartRate-2022-03-21-1647950188'!$A:$A,Data_Extraction!I$2,'HeartRate-2022-03-21-1647950188'!$C:$C,Data_Extraction!$A747),"")</f>
        <v>98</v>
      </c>
      <c r="J747" s="8">
        <f t="shared" si="67"/>
        <v>111.5</v>
      </c>
      <c r="N747" s="11">
        <f>Data_Extraction!A747</f>
        <v>44634.570821759262</v>
      </c>
      <c r="O747" s="15">
        <f t="shared" si="68"/>
        <v>44634</v>
      </c>
      <c r="P747" s="16">
        <f t="shared" si="69"/>
        <v>0.57082175925925926</v>
      </c>
      <c r="Q747" s="12">
        <f>IF(Data_Extraction!B747="",Data_Extraction!$J747*(Q$1),Data_Extraction!B747)</f>
        <v>125</v>
      </c>
      <c r="R747" s="12">
        <f>IF(Data_Extraction!C747="",Data_Extraction!$J747*(R$1),Data_Extraction!C747)</f>
        <v>102.58</v>
      </c>
      <c r="S747" s="12">
        <f>IF(Data_Extraction!D747="",Data_Extraction!$J747*(S$1),Data_Extraction!D747)</f>
        <v>115.96000000000001</v>
      </c>
      <c r="T747" s="12">
        <f>IF(Data_Extraction!E747="",Data_Extraction!$J747*(T$1),Data_Extraction!E747)</f>
        <v>105.925</v>
      </c>
      <c r="U747" s="12">
        <f>IF(Data_Extraction!F747="",Data_Extraction!$J747*(U$1),Data_Extraction!F747)</f>
        <v>109.27</v>
      </c>
      <c r="V747" s="12">
        <f>IF(Data_Extraction!G747="",Data_Extraction!$J747*(V$1),Data_Extraction!G747)</f>
        <v>101.465</v>
      </c>
      <c r="W747" s="12">
        <f>IF(Data_Extraction!H747="",Data_Extraction!$J747*(W$1),Data_Extraction!H747)</f>
        <v>119.30500000000001</v>
      </c>
      <c r="X747" s="12">
        <f>IF(Data_Extraction!I747="",Data_Extraction!$J747*(X$1),Data_Extraction!I747)</f>
        <v>98</v>
      </c>
      <c r="Y747" s="13">
        <f t="shared" si="66"/>
        <v>109.68812500000001</v>
      </c>
      <c r="Z747" s="17" t="str">
        <f t="shared" si="70"/>
        <v>Break</v>
      </c>
      <c r="AA747" s="14" t="str">
        <f>VLOOKUP($N747,'HeartRate-2022-03-21-1647950188'!$C:$G,2,0)</f>
        <v>Break</v>
      </c>
      <c r="AB747" s="14" t="str">
        <f>VLOOKUP($N747,'HeartRate-2022-03-21-1647950188'!$C:$G,3,0)</f>
        <v>Off Campus</v>
      </c>
      <c r="AC747" s="14" t="str">
        <f>VLOOKUP($N747,'HeartRate-2022-03-21-1647950188'!$C:$G,4,0)</f>
        <v>Sitting</v>
      </c>
      <c r="AD747" s="14" t="str">
        <f>VLOOKUP($N747,'HeartRate-2022-03-21-1647950188'!$C:$G,5,0)</f>
        <v>Technical Contexts</v>
      </c>
      <c r="AE747">
        <f t="shared" si="71"/>
        <v>0</v>
      </c>
      <c r="AF747" s="18">
        <v>44634</v>
      </c>
      <c r="AG747" s="19">
        <v>0.57082175925925926</v>
      </c>
    </row>
    <row r="748" spans="1:33" x14ac:dyDescent="0.3">
      <c r="A748" s="5">
        <v>44634.571516203701</v>
      </c>
      <c r="B748">
        <f>IFERROR(AVERAGEIFS('HeartRate-2022-03-21-1647950188'!$B:$B,'HeartRate-2022-03-21-1647950188'!$A:$A,Data_Extraction!B$2,'HeartRate-2022-03-21-1647950188'!$C:$C,Data_Extraction!$A748),"")</f>
        <v>125</v>
      </c>
      <c r="C748" t="str">
        <f>IFERROR(AVERAGEIFS('HeartRate-2022-03-21-1647950188'!$B:$B,'HeartRate-2022-03-21-1647950188'!$A:$A,Data_Extraction!C$2,'HeartRate-2022-03-21-1647950188'!$C:$C,Data_Extraction!$A748),"")</f>
        <v/>
      </c>
      <c r="D748" t="str">
        <f>IFERROR(AVERAGEIFS('HeartRate-2022-03-21-1647950188'!$B:$B,'HeartRate-2022-03-21-1647950188'!$A:$A,Data_Extraction!D$2,'HeartRate-2022-03-21-1647950188'!$C:$C,Data_Extraction!$A748),"")</f>
        <v/>
      </c>
      <c r="E748" t="str">
        <f>IFERROR(AVERAGEIFS('HeartRate-2022-03-21-1647950188'!$B:$B,'HeartRate-2022-03-21-1647950188'!$A:$A,Data_Extraction!E$2,'HeartRate-2022-03-21-1647950188'!$C:$C,Data_Extraction!$A748),"")</f>
        <v/>
      </c>
      <c r="F748" t="str">
        <f>IFERROR(AVERAGEIFS('HeartRate-2022-03-21-1647950188'!$B:$B,'HeartRate-2022-03-21-1647950188'!$A:$A,Data_Extraction!F$2,'HeartRate-2022-03-21-1647950188'!$C:$C,Data_Extraction!$A748),"")</f>
        <v/>
      </c>
      <c r="G748" t="str">
        <f>IFERROR(AVERAGEIFS('HeartRate-2022-03-21-1647950188'!$B:$B,'HeartRate-2022-03-21-1647950188'!$A:$A,Data_Extraction!G$2,'HeartRate-2022-03-21-1647950188'!$C:$C,Data_Extraction!$A748),"")</f>
        <v/>
      </c>
      <c r="H748" t="str">
        <f>IFERROR(AVERAGEIFS('HeartRate-2022-03-21-1647950188'!$B:$B,'HeartRate-2022-03-21-1647950188'!$A:$A,Data_Extraction!H$2,'HeartRate-2022-03-21-1647950188'!$C:$C,Data_Extraction!$A748),"")</f>
        <v/>
      </c>
      <c r="I748">
        <f>IFERROR(AVERAGEIFS('HeartRate-2022-03-21-1647950188'!$B:$B,'HeartRate-2022-03-21-1647950188'!$A:$A,Data_Extraction!I$2,'HeartRate-2022-03-21-1647950188'!$C:$C,Data_Extraction!$A748),"")</f>
        <v>104</v>
      </c>
      <c r="J748" s="8">
        <f t="shared" si="67"/>
        <v>114.5</v>
      </c>
      <c r="N748" s="11">
        <f>Data_Extraction!A748</f>
        <v>44634.571516203701</v>
      </c>
      <c r="O748" s="15">
        <f t="shared" si="68"/>
        <v>44634</v>
      </c>
      <c r="P748" s="16">
        <f t="shared" si="69"/>
        <v>0.57151620370370371</v>
      </c>
      <c r="Q748" s="12">
        <f>IF(Data_Extraction!B748="",Data_Extraction!$J748*(Q$1),Data_Extraction!B748)</f>
        <v>125</v>
      </c>
      <c r="R748" s="12">
        <f>IF(Data_Extraction!C748="",Data_Extraction!$J748*(R$1),Data_Extraction!C748)</f>
        <v>105.34</v>
      </c>
      <c r="S748" s="12">
        <f>IF(Data_Extraction!D748="",Data_Extraction!$J748*(S$1),Data_Extraction!D748)</f>
        <v>119.08</v>
      </c>
      <c r="T748" s="12">
        <f>IF(Data_Extraction!E748="",Data_Extraction!$J748*(T$1),Data_Extraction!E748)</f>
        <v>108.77499999999999</v>
      </c>
      <c r="U748" s="12">
        <f>IF(Data_Extraction!F748="",Data_Extraction!$J748*(U$1),Data_Extraction!F748)</f>
        <v>112.21</v>
      </c>
      <c r="V748" s="12">
        <f>IF(Data_Extraction!G748="",Data_Extraction!$J748*(V$1),Data_Extraction!G748)</f>
        <v>104.19500000000001</v>
      </c>
      <c r="W748" s="12">
        <f>IF(Data_Extraction!H748="",Data_Extraction!$J748*(W$1),Data_Extraction!H748)</f>
        <v>122.515</v>
      </c>
      <c r="X748" s="12">
        <f>IF(Data_Extraction!I748="",Data_Extraction!$J748*(X$1),Data_Extraction!I748)</f>
        <v>104</v>
      </c>
      <c r="Y748" s="13">
        <f t="shared" si="66"/>
        <v>112.639375</v>
      </c>
      <c r="Z748" s="17" t="str">
        <f t="shared" si="70"/>
        <v>Break</v>
      </c>
      <c r="AA748" s="14" t="str">
        <f>VLOOKUP($N748,'HeartRate-2022-03-21-1647950188'!$C:$G,2,0)</f>
        <v>Break</v>
      </c>
      <c r="AB748" s="14" t="str">
        <f>VLOOKUP($N748,'HeartRate-2022-03-21-1647950188'!$C:$G,3,0)</f>
        <v>Off Campus</v>
      </c>
      <c r="AC748" s="14" t="str">
        <f>VLOOKUP($N748,'HeartRate-2022-03-21-1647950188'!$C:$G,4,0)</f>
        <v>Sitting</v>
      </c>
      <c r="AD748" s="14" t="str">
        <f>VLOOKUP($N748,'HeartRate-2022-03-21-1647950188'!$C:$G,5,0)</f>
        <v>Technical Contexts</v>
      </c>
      <c r="AE748">
        <f t="shared" si="71"/>
        <v>0</v>
      </c>
      <c r="AF748" s="18">
        <v>44634</v>
      </c>
      <c r="AG748" s="19">
        <v>0.57151620370370371</v>
      </c>
    </row>
    <row r="749" spans="1:33" x14ac:dyDescent="0.3">
      <c r="A749" s="5">
        <v>44634.572210648148</v>
      </c>
      <c r="B749">
        <f>IFERROR(AVERAGEIFS('HeartRate-2022-03-21-1647950188'!$B:$B,'HeartRate-2022-03-21-1647950188'!$A:$A,Data_Extraction!B$2,'HeartRate-2022-03-21-1647950188'!$C:$C,Data_Extraction!$A749),"")</f>
        <v>123</v>
      </c>
      <c r="C749" t="str">
        <f>IFERROR(AVERAGEIFS('HeartRate-2022-03-21-1647950188'!$B:$B,'HeartRate-2022-03-21-1647950188'!$A:$A,Data_Extraction!C$2,'HeartRate-2022-03-21-1647950188'!$C:$C,Data_Extraction!$A749),"")</f>
        <v/>
      </c>
      <c r="D749" t="str">
        <f>IFERROR(AVERAGEIFS('HeartRate-2022-03-21-1647950188'!$B:$B,'HeartRate-2022-03-21-1647950188'!$A:$A,Data_Extraction!D$2,'HeartRate-2022-03-21-1647950188'!$C:$C,Data_Extraction!$A749),"")</f>
        <v/>
      </c>
      <c r="E749" t="str">
        <f>IFERROR(AVERAGEIFS('HeartRate-2022-03-21-1647950188'!$B:$B,'HeartRate-2022-03-21-1647950188'!$A:$A,Data_Extraction!E$2,'HeartRate-2022-03-21-1647950188'!$C:$C,Data_Extraction!$A749),"")</f>
        <v/>
      </c>
      <c r="F749" t="str">
        <f>IFERROR(AVERAGEIFS('HeartRate-2022-03-21-1647950188'!$B:$B,'HeartRate-2022-03-21-1647950188'!$A:$A,Data_Extraction!F$2,'HeartRate-2022-03-21-1647950188'!$C:$C,Data_Extraction!$A749),"")</f>
        <v/>
      </c>
      <c r="G749" t="str">
        <f>IFERROR(AVERAGEIFS('HeartRate-2022-03-21-1647950188'!$B:$B,'HeartRate-2022-03-21-1647950188'!$A:$A,Data_Extraction!G$2,'HeartRate-2022-03-21-1647950188'!$C:$C,Data_Extraction!$A749),"")</f>
        <v/>
      </c>
      <c r="H749" t="str">
        <f>IFERROR(AVERAGEIFS('HeartRate-2022-03-21-1647950188'!$B:$B,'HeartRate-2022-03-21-1647950188'!$A:$A,Data_Extraction!H$2,'HeartRate-2022-03-21-1647950188'!$C:$C,Data_Extraction!$A749),"")</f>
        <v/>
      </c>
      <c r="I749">
        <f>IFERROR(AVERAGEIFS('HeartRate-2022-03-21-1647950188'!$B:$B,'HeartRate-2022-03-21-1647950188'!$A:$A,Data_Extraction!I$2,'HeartRate-2022-03-21-1647950188'!$C:$C,Data_Extraction!$A749),"")</f>
        <v>114</v>
      </c>
      <c r="J749" s="8">
        <f t="shared" si="67"/>
        <v>118.5</v>
      </c>
      <c r="N749" s="11">
        <f>Data_Extraction!A749</f>
        <v>44634.572210648148</v>
      </c>
      <c r="O749" s="15">
        <f t="shared" si="68"/>
        <v>44634</v>
      </c>
      <c r="P749" s="16">
        <f t="shared" si="69"/>
        <v>0.57221064814814815</v>
      </c>
      <c r="Q749" s="12">
        <f>IF(Data_Extraction!B749="",Data_Extraction!$J749*(Q$1),Data_Extraction!B749)</f>
        <v>123</v>
      </c>
      <c r="R749" s="12">
        <f>IF(Data_Extraction!C749="",Data_Extraction!$J749*(R$1),Data_Extraction!C749)</f>
        <v>109.02000000000001</v>
      </c>
      <c r="S749" s="12">
        <f>IF(Data_Extraction!D749="",Data_Extraction!$J749*(S$1),Data_Extraction!D749)</f>
        <v>123.24000000000001</v>
      </c>
      <c r="T749" s="12">
        <f>IF(Data_Extraction!E749="",Data_Extraction!$J749*(T$1),Data_Extraction!E749)</f>
        <v>112.57499999999999</v>
      </c>
      <c r="U749" s="12">
        <f>IF(Data_Extraction!F749="",Data_Extraction!$J749*(U$1),Data_Extraction!F749)</f>
        <v>116.13</v>
      </c>
      <c r="V749" s="12">
        <f>IF(Data_Extraction!G749="",Data_Extraction!$J749*(V$1),Data_Extraction!G749)</f>
        <v>107.83500000000001</v>
      </c>
      <c r="W749" s="12">
        <f>IF(Data_Extraction!H749="",Data_Extraction!$J749*(W$1),Data_Extraction!H749)</f>
        <v>126.795</v>
      </c>
      <c r="X749" s="12">
        <f>IF(Data_Extraction!I749="",Data_Extraction!$J749*(X$1),Data_Extraction!I749)</f>
        <v>114</v>
      </c>
      <c r="Y749" s="13">
        <f t="shared" si="66"/>
        <v>116.57437499999999</v>
      </c>
      <c r="Z749" s="17" t="str">
        <f t="shared" si="70"/>
        <v>Break</v>
      </c>
      <c r="AA749" s="14" t="str">
        <f>VLOOKUP($N749,'HeartRate-2022-03-21-1647950188'!$C:$G,2,0)</f>
        <v>Break</v>
      </c>
      <c r="AB749" s="14" t="str">
        <f>VLOOKUP($N749,'HeartRate-2022-03-21-1647950188'!$C:$G,3,0)</f>
        <v>Off Campus</v>
      </c>
      <c r="AC749" s="14" t="str">
        <f>VLOOKUP($N749,'HeartRate-2022-03-21-1647950188'!$C:$G,4,0)</f>
        <v>Sitting</v>
      </c>
      <c r="AD749" s="14" t="str">
        <f>VLOOKUP($N749,'HeartRate-2022-03-21-1647950188'!$C:$G,5,0)</f>
        <v>Technical Contexts</v>
      </c>
      <c r="AE749">
        <f t="shared" si="71"/>
        <v>0</v>
      </c>
      <c r="AF749" s="18">
        <v>44634</v>
      </c>
      <c r="AG749" s="19">
        <v>0.57221064814814815</v>
      </c>
    </row>
    <row r="750" spans="1:33" x14ac:dyDescent="0.3">
      <c r="A750" s="5">
        <v>44634.572905092595</v>
      </c>
      <c r="B750">
        <f>IFERROR(AVERAGEIFS('HeartRate-2022-03-21-1647950188'!$B:$B,'HeartRate-2022-03-21-1647950188'!$A:$A,Data_Extraction!B$2,'HeartRate-2022-03-21-1647950188'!$C:$C,Data_Extraction!$A750),"")</f>
        <v>115</v>
      </c>
      <c r="C750" t="str">
        <f>IFERROR(AVERAGEIFS('HeartRate-2022-03-21-1647950188'!$B:$B,'HeartRate-2022-03-21-1647950188'!$A:$A,Data_Extraction!C$2,'HeartRate-2022-03-21-1647950188'!$C:$C,Data_Extraction!$A750),"")</f>
        <v/>
      </c>
      <c r="D750" t="str">
        <f>IFERROR(AVERAGEIFS('HeartRate-2022-03-21-1647950188'!$B:$B,'HeartRate-2022-03-21-1647950188'!$A:$A,Data_Extraction!D$2,'HeartRate-2022-03-21-1647950188'!$C:$C,Data_Extraction!$A750),"")</f>
        <v/>
      </c>
      <c r="E750" t="str">
        <f>IFERROR(AVERAGEIFS('HeartRate-2022-03-21-1647950188'!$B:$B,'HeartRate-2022-03-21-1647950188'!$A:$A,Data_Extraction!E$2,'HeartRate-2022-03-21-1647950188'!$C:$C,Data_Extraction!$A750),"")</f>
        <v/>
      </c>
      <c r="F750" t="str">
        <f>IFERROR(AVERAGEIFS('HeartRate-2022-03-21-1647950188'!$B:$B,'HeartRate-2022-03-21-1647950188'!$A:$A,Data_Extraction!F$2,'HeartRate-2022-03-21-1647950188'!$C:$C,Data_Extraction!$A750),"")</f>
        <v/>
      </c>
      <c r="G750" t="str">
        <f>IFERROR(AVERAGEIFS('HeartRate-2022-03-21-1647950188'!$B:$B,'HeartRate-2022-03-21-1647950188'!$A:$A,Data_Extraction!G$2,'HeartRate-2022-03-21-1647950188'!$C:$C,Data_Extraction!$A750),"")</f>
        <v/>
      </c>
      <c r="H750" t="str">
        <f>IFERROR(AVERAGEIFS('HeartRate-2022-03-21-1647950188'!$B:$B,'HeartRate-2022-03-21-1647950188'!$A:$A,Data_Extraction!H$2,'HeartRate-2022-03-21-1647950188'!$C:$C,Data_Extraction!$A750),"")</f>
        <v/>
      </c>
      <c r="I750">
        <f>IFERROR(AVERAGEIFS('HeartRate-2022-03-21-1647950188'!$B:$B,'HeartRate-2022-03-21-1647950188'!$A:$A,Data_Extraction!I$2,'HeartRate-2022-03-21-1647950188'!$C:$C,Data_Extraction!$A750),"")</f>
        <v>112</v>
      </c>
      <c r="J750" s="8">
        <f t="shared" si="67"/>
        <v>113.5</v>
      </c>
      <c r="N750" s="11">
        <f>Data_Extraction!A750</f>
        <v>44634.572905092595</v>
      </c>
      <c r="O750" s="15">
        <f t="shared" si="68"/>
        <v>44634</v>
      </c>
      <c r="P750" s="16">
        <f t="shared" si="69"/>
        <v>0.57290509259259259</v>
      </c>
      <c r="Q750" s="12">
        <f>IF(Data_Extraction!B750="",Data_Extraction!$J750*(Q$1),Data_Extraction!B750)</f>
        <v>115</v>
      </c>
      <c r="R750" s="12">
        <f>IF(Data_Extraction!C750="",Data_Extraction!$J750*(R$1),Data_Extraction!C750)</f>
        <v>104.42</v>
      </c>
      <c r="S750" s="12">
        <f>IF(Data_Extraction!D750="",Data_Extraction!$J750*(S$1),Data_Extraction!D750)</f>
        <v>118.04</v>
      </c>
      <c r="T750" s="12">
        <f>IF(Data_Extraction!E750="",Data_Extraction!$J750*(T$1),Data_Extraction!E750)</f>
        <v>107.82499999999999</v>
      </c>
      <c r="U750" s="12">
        <f>IF(Data_Extraction!F750="",Data_Extraction!$J750*(U$1),Data_Extraction!F750)</f>
        <v>111.23</v>
      </c>
      <c r="V750" s="12">
        <f>IF(Data_Extraction!G750="",Data_Extraction!$J750*(V$1),Data_Extraction!G750)</f>
        <v>103.285</v>
      </c>
      <c r="W750" s="12">
        <f>IF(Data_Extraction!H750="",Data_Extraction!$J750*(W$1),Data_Extraction!H750)</f>
        <v>121.44500000000001</v>
      </c>
      <c r="X750" s="12">
        <f>IF(Data_Extraction!I750="",Data_Extraction!$J750*(X$1),Data_Extraction!I750)</f>
        <v>112</v>
      </c>
      <c r="Y750" s="13">
        <f t="shared" si="66"/>
        <v>111.655625</v>
      </c>
      <c r="Z750" s="17" t="str">
        <f t="shared" si="70"/>
        <v>Break</v>
      </c>
      <c r="AA750" s="14" t="str">
        <f>VLOOKUP($N750,'HeartRate-2022-03-21-1647950188'!$C:$G,2,0)</f>
        <v>Break</v>
      </c>
      <c r="AB750" s="14" t="str">
        <f>VLOOKUP($N750,'HeartRate-2022-03-21-1647950188'!$C:$G,3,0)</f>
        <v>Off Campus</v>
      </c>
      <c r="AC750" s="14" t="str">
        <f>VLOOKUP($N750,'HeartRate-2022-03-21-1647950188'!$C:$G,4,0)</f>
        <v>Sitting</v>
      </c>
      <c r="AD750" s="14" t="str">
        <f>VLOOKUP($N750,'HeartRate-2022-03-21-1647950188'!$C:$G,5,0)</f>
        <v>Technical Contexts</v>
      </c>
      <c r="AE750">
        <f t="shared" si="71"/>
        <v>0</v>
      </c>
      <c r="AF750" s="18">
        <v>44634</v>
      </c>
      <c r="AG750" s="19">
        <v>0.57290509259259259</v>
      </c>
    </row>
    <row r="751" spans="1:33" x14ac:dyDescent="0.3">
      <c r="A751" s="5">
        <v>44634.573136574072</v>
      </c>
      <c r="B751" t="str">
        <f>IFERROR(AVERAGEIFS('HeartRate-2022-03-21-1647950188'!$B:$B,'HeartRate-2022-03-21-1647950188'!$A:$A,Data_Extraction!B$2,'HeartRate-2022-03-21-1647950188'!$C:$C,Data_Extraction!$A751),"")</f>
        <v/>
      </c>
      <c r="C751" t="str">
        <f>IFERROR(AVERAGEIFS('HeartRate-2022-03-21-1647950188'!$B:$B,'HeartRate-2022-03-21-1647950188'!$A:$A,Data_Extraction!C$2,'HeartRate-2022-03-21-1647950188'!$C:$C,Data_Extraction!$A751),"")</f>
        <v/>
      </c>
      <c r="D751" t="str">
        <f>IFERROR(AVERAGEIFS('HeartRate-2022-03-21-1647950188'!$B:$B,'HeartRate-2022-03-21-1647950188'!$A:$A,Data_Extraction!D$2,'HeartRate-2022-03-21-1647950188'!$C:$C,Data_Extraction!$A751),"")</f>
        <v/>
      </c>
      <c r="E751" t="str">
        <f>IFERROR(AVERAGEIFS('HeartRate-2022-03-21-1647950188'!$B:$B,'HeartRate-2022-03-21-1647950188'!$A:$A,Data_Extraction!E$2,'HeartRate-2022-03-21-1647950188'!$C:$C,Data_Extraction!$A751),"")</f>
        <v/>
      </c>
      <c r="F751" t="str">
        <f>IFERROR(AVERAGEIFS('HeartRate-2022-03-21-1647950188'!$B:$B,'HeartRate-2022-03-21-1647950188'!$A:$A,Data_Extraction!F$2,'HeartRate-2022-03-21-1647950188'!$C:$C,Data_Extraction!$A751),"")</f>
        <v/>
      </c>
      <c r="G751">
        <f>IFERROR(AVERAGEIFS('HeartRate-2022-03-21-1647950188'!$B:$B,'HeartRate-2022-03-21-1647950188'!$A:$A,Data_Extraction!G$2,'HeartRate-2022-03-21-1647950188'!$C:$C,Data_Extraction!$A751),"")</f>
        <v>73</v>
      </c>
      <c r="H751" t="str">
        <f>IFERROR(AVERAGEIFS('HeartRate-2022-03-21-1647950188'!$B:$B,'HeartRate-2022-03-21-1647950188'!$A:$A,Data_Extraction!H$2,'HeartRate-2022-03-21-1647950188'!$C:$C,Data_Extraction!$A751),"")</f>
        <v/>
      </c>
      <c r="I751" t="str">
        <f>IFERROR(AVERAGEIFS('HeartRate-2022-03-21-1647950188'!$B:$B,'HeartRate-2022-03-21-1647950188'!$A:$A,Data_Extraction!I$2,'HeartRate-2022-03-21-1647950188'!$C:$C,Data_Extraction!$A751),"")</f>
        <v/>
      </c>
      <c r="J751" s="8">
        <f t="shared" si="67"/>
        <v>73</v>
      </c>
      <c r="N751" s="11">
        <f>Data_Extraction!A751</f>
        <v>44634.573136574072</v>
      </c>
      <c r="O751" s="15">
        <f t="shared" si="68"/>
        <v>44634</v>
      </c>
      <c r="P751" s="16">
        <f t="shared" si="69"/>
        <v>0.57313657407407403</v>
      </c>
      <c r="Q751" s="12">
        <f>IF(Data_Extraction!B751="",Data_Extraction!$J751*(Q$1),Data_Extraction!B751)</f>
        <v>65.7</v>
      </c>
      <c r="R751" s="12">
        <f>IF(Data_Extraction!C751="",Data_Extraction!$J751*(R$1),Data_Extraction!C751)</f>
        <v>67.16</v>
      </c>
      <c r="S751" s="12">
        <f>IF(Data_Extraction!D751="",Data_Extraction!$J751*(S$1),Data_Extraction!D751)</f>
        <v>75.92</v>
      </c>
      <c r="T751" s="12">
        <f>IF(Data_Extraction!E751="",Data_Extraction!$J751*(T$1),Data_Extraction!E751)</f>
        <v>69.349999999999994</v>
      </c>
      <c r="U751" s="12">
        <f>IF(Data_Extraction!F751="",Data_Extraction!$J751*(U$1),Data_Extraction!F751)</f>
        <v>71.539999999999992</v>
      </c>
      <c r="V751" s="12">
        <f>IF(Data_Extraction!G751="",Data_Extraction!$J751*(V$1),Data_Extraction!G751)</f>
        <v>73</v>
      </c>
      <c r="W751" s="12">
        <f>IF(Data_Extraction!H751="",Data_Extraction!$J751*(W$1),Data_Extraction!H751)</f>
        <v>78.11</v>
      </c>
      <c r="X751" s="12">
        <f>IF(Data_Extraction!I751="",Data_Extraction!$J751*(X$1),Data_Extraction!I751)</f>
        <v>70.81</v>
      </c>
      <c r="Y751" s="13">
        <f t="shared" si="66"/>
        <v>71.44874999999999</v>
      </c>
      <c r="Z751" s="17" t="str">
        <f t="shared" si="70"/>
        <v>Break</v>
      </c>
      <c r="AA751" s="14" t="str">
        <f>VLOOKUP($N751,'HeartRate-2022-03-21-1647950188'!$C:$G,2,0)</f>
        <v>Break</v>
      </c>
      <c r="AB751" s="14" t="str">
        <f>VLOOKUP($N751,'HeartRate-2022-03-21-1647950188'!$C:$G,3,0)</f>
        <v>Off Campus</v>
      </c>
      <c r="AC751" s="14" t="str">
        <f>VLOOKUP($N751,'HeartRate-2022-03-21-1647950188'!$C:$G,4,0)</f>
        <v>Sitting</v>
      </c>
      <c r="AD751" s="14" t="str">
        <f>VLOOKUP($N751,'HeartRate-2022-03-21-1647950188'!$C:$G,5,0)</f>
        <v>Technical Contexts</v>
      </c>
      <c r="AE751">
        <f t="shared" si="71"/>
        <v>0</v>
      </c>
      <c r="AF751" s="18">
        <v>44634</v>
      </c>
      <c r="AG751" s="19">
        <v>0.57313657407407403</v>
      </c>
    </row>
    <row r="752" spans="1:33" x14ac:dyDescent="0.3">
      <c r="A752" s="5">
        <v>44634.573599537034</v>
      </c>
      <c r="B752">
        <f>IFERROR(AVERAGEIFS('HeartRate-2022-03-21-1647950188'!$B:$B,'HeartRate-2022-03-21-1647950188'!$A:$A,Data_Extraction!B$2,'HeartRate-2022-03-21-1647950188'!$C:$C,Data_Extraction!$A752),"")</f>
        <v>123</v>
      </c>
      <c r="C752" t="str">
        <f>IFERROR(AVERAGEIFS('HeartRate-2022-03-21-1647950188'!$B:$B,'HeartRate-2022-03-21-1647950188'!$A:$A,Data_Extraction!C$2,'HeartRate-2022-03-21-1647950188'!$C:$C,Data_Extraction!$A752),"")</f>
        <v/>
      </c>
      <c r="D752" t="str">
        <f>IFERROR(AVERAGEIFS('HeartRate-2022-03-21-1647950188'!$B:$B,'HeartRate-2022-03-21-1647950188'!$A:$A,Data_Extraction!D$2,'HeartRate-2022-03-21-1647950188'!$C:$C,Data_Extraction!$A752),"")</f>
        <v/>
      </c>
      <c r="E752" t="str">
        <f>IFERROR(AVERAGEIFS('HeartRate-2022-03-21-1647950188'!$B:$B,'HeartRate-2022-03-21-1647950188'!$A:$A,Data_Extraction!E$2,'HeartRate-2022-03-21-1647950188'!$C:$C,Data_Extraction!$A752),"")</f>
        <v/>
      </c>
      <c r="F752" t="str">
        <f>IFERROR(AVERAGEIFS('HeartRate-2022-03-21-1647950188'!$B:$B,'HeartRate-2022-03-21-1647950188'!$A:$A,Data_Extraction!F$2,'HeartRate-2022-03-21-1647950188'!$C:$C,Data_Extraction!$A752),"")</f>
        <v/>
      </c>
      <c r="G752" t="str">
        <f>IFERROR(AVERAGEIFS('HeartRate-2022-03-21-1647950188'!$B:$B,'HeartRate-2022-03-21-1647950188'!$A:$A,Data_Extraction!G$2,'HeartRate-2022-03-21-1647950188'!$C:$C,Data_Extraction!$A752),"")</f>
        <v/>
      </c>
      <c r="H752" t="str">
        <f>IFERROR(AVERAGEIFS('HeartRate-2022-03-21-1647950188'!$B:$B,'HeartRate-2022-03-21-1647950188'!$A:$A,Data_Extraction!H$2,'HeartRate-2022-03-21-1647950188'!$C:$C,Data_Extraction!$A752),"")</f>
        <v/>
      </c>
      <c r="I752">
        <f>IFERROR(AVERAGEIFS('HeartRate-2022-03-21-1647950188'!$B:$B,'HeartRate-2022-03-21-1647950188'!$A:$A,Data_Extraction!I$2,'HeartRate-2022-03-21-1647950188'!$C:$C,Data_Extraction!$A752),"")</f>
        <v>120</v>
      </c>
      <c r="J752" s="8">
        <f t="shared" si="67"/>
        <v>121.5</v>
      </c>
      <c r="N752" s="11">
        <f>Data_Extraction!A752</f>
        <v>44634.573599537034</v>
      </c>
      <c r="O752" s="15">
        <f t="shared" si="68"/>
        <v>44634</v>
      </c>
      <c r="P752" s="16">
        <f t="shared" si="69"/>
        <v>0.57359953703703703</v>
      </c>
      <c r="Q752" s="12">
        <f>IF(Data_Extraction!B752="",Data_Extraction!$J752*(Q$1),Data_Extraction!B752)</f>
        <v>123</v>
      </c>
      <c r="R752" s="12">
        <f>IF(Data_Extraction!C752="",Data_Extraction!$J752*(R$1),Data_Extraction!C752)</f>
        <v>111.78</v>
      </c>
      <c r="S752" s="12">
        <f>IF(Data_Extraction!D752="",Data_Extraction!$J752*(S$1),Data_Extraction!D752)</f>
        <v>126.36</v>
      </c>
      <c r="T752" s="12">
        <f>IF(Data_Extraction!E752="",Data_Extraction!$J752*(T$1),Data_Extraction!E752)</f>
        <v>115.425</v>
      </c>
      <c r="U752" s="12">
        <f>IF(Data_Extraction!F752="",Data_Extraction!$J752*(U$1),Data_Extraction!F752)</f>
        <v>119.07</v>
      </c>
      <c r="V752" s="12">
        <f>IF(Data_Extraction!G752="",Data_Extraction!$J752*(V$1),Data_Extraction!G752)</f>
        <v>110.565</v>
      </c>
      <c r="W752" s="12">
        <f>IF(Data_Extraction!H752="",Data_Extraction!$J752*(W$1),Data_Extraction!H752)</f>
        <v>130.005</v>
      </c>
      <c r="X752" s="12">
        <f>IF(Data_Extraction!I752="",Data_Extraction!$J752*(X$1),Data_Extraction!I752)</f>
        <v>120</v>
      </c>
      <c r="Y752" s="13">
        <f t="shared" si="66"/>
        <v>119.52562500000001</v>
      </c>
      <c r="Z752" s="17" t="str">
        <f t="shared" si="70"/>
        <v>Break</v>
      </c>
      <c r="AA752" s="14" t="str">
        <f>VLOOKUP($N752,'HeartRate-2022-03-21-1647950188'!$C:$G,2,0)</f>
        <v>Break</v>
      </c>
      <c r="AB752" s="14" t="str">
        <f>VLOOKUP($N752,'HeartRate-2022-03-21-1647950188'!$C:$G,3,0)</f>
        <v>Off Campus</v>
      </c>
      <c r="AC752" s="14" t="str">
        <f>VLOOKUP($N752,'HeartRate-2022-03-21-1647950188'!$C:$G,4,0)</f>
        <v>Sitting</v>
      </c>
      <c r="AD752" s="14" t="str">
        <f>VLOOKUP($N752,'HeartRate-2022-03-21-1647950188'!$C:$G,5,0)</f>
        <v>Technical Contexts</v>
      </c>
      <c r="AE752">
        <f t="shared" si="71"/>
        <v>0</v>
      </c>
      <c r="AF752" s="18">
        <v>44634</v>
      </c>
      <c r="AG752" s="19">
        <v>0.57359953703703703</v>
      </c>
    </row>
    <row r="753" spans="1:33" x14ac:dyDescent="0.3">
      <c r="A753" s="5">
        <v>44634.573611111111</v>
      </c>
      <c r="B753" t="str">
        <f>IFERROR(AVERAGEIFS('HeartRate-2022-03-21-1647950188'!$B:$B,'HeartRate-2022-03-21-1647950188'!$A:$A,Data_Extraction!B$2,'HeartRate-2022-03-21-1647950188'!$C:$C,Data_Extraction!$A753),"")</f>
        <v/>
      </c>
      <c r="C753" t="str">
        <f>IFERROR(AVERAGEIFS('HeartRate-2022-03-21-1647950188'!$B:$B,'HeartRate-2022-03-21-1647950188'!$A:$A,Data_Extraction!C$2,'HeartRate-2022-03-21-1647950188'!$C:$C,Data_Extraction!$A753),"")</f>
        <v/>
      </c>
      <c r="D753" t="str">
        <f>IFERROR(AVERAGEIFS('HeartRate-2022-03-21-1647950188'!$B:$B,'HeartRate-2022-03-21-1647950188'!$A:$A,Data_Extraction!D$2,'HeartRate-2022-03-21-1647950188'!$C:$C,Data_Extraction!$A753),"")</f>
        <v/>
      </c>
      <c r="E753" t="str">
        <f>IFERROR(AVERAGEIFS('HeartRate-2022-03-21-1647950188'!$B:$B,'HeartRate-2022-03-21-1647950188'!$A:$A,Data_Extraction!E$2,'HeartRate-2022-03-21-1647950188'!$C:$C,Data_Extraction!$A753),"")</f>
        <v/>
      </c>
      <c r="F753" t="str">
        <f>IFERROR(AVERAGEIFS('HeartRate-2022-03-21-1647950188'!$B:$B,'HeartRate-2022-03-21-1647950188'!$A:$A,Data_Extraction!F$2,'HeartRate-2022-03-21-1647950188'!$C:$C,Data_Extraction!$A753),"")</f>
        <v/>
      </c>
      <c r="G753">
        <f>IFERROR(AVERAGEIFS('HeartRate-2022-03-21-1647950188'!$B:$B,'HeartRate-2022-03-21-1647950188'!$A:$A,Data_Extraction!G$2,'HeartRate-2022-03-21-1647950188'!$C:$C,Data_Extraction!$A753),"")</f>
        <v>78</v>
      </c>
      <c r="H753">
        <f>IFERROR(AVERAGEIFS('HeartRate-2022-03-21-1647950188'!$B:$B,'HeartRate-2022-03-21-1647950188'!$A:$A,Data_Extraction!H$2,'HeartRate-2022-03-21-1647950188'!$C:$C,Data_Extraction!$A753),"")</f>
        <v>110</v>
      </c>
      <c r="I753" t="str">
        <f>IFERROR(AVERAGEIFS('HeartRate-2022-03-21-1647950188'!$B:$B,'HeartRate-2022-03-21-1647950188'!$A:$A,Data_Extraction!I$2,'HeartRate-2022-03-21-1647950188'!$C:$C,Data_Extraction!$A753),"")</f>
        <v/>
      </c>
      <c r="J753" s="8">
        <f t="shared" si="67"/>
        <v>94</v>
      </c>
      <c r="N753" s="11">
        <f>Data_Extraction!A753</f>
        <v>44634.573611111111</v>
      </c>
      <c r="O753" s="15">
        <f t="shared" si="68"/>
        <v>44634</v>
      </c>
      <c r="P753" s="16">
        <f t="shared" si="69"/>
        <v>0.57361111111111118</v>
      </c>
      <c r="Q753" s="12">
        <f>IF(Data_Extraction!B753="",Data_Extraction!$J753*(Q$1),Data_Extraction!B753)</f>
        <v>84.600000000000009</v>
      </c>
      <c r="R753" s="12">
        <f>IF(Data_Extraction!C753="",Data_Extraction!$J753*(R$1),Data_Extraction!C753)</f>
        <v>86.48</v>
      </c>
      <c r="S753" s="12">
        <f>IF(Data_Extraction!D753="",Data_Extraction!$J753*(S$1),Data_Extraction!D753)</f>
        <v>97.76</v>
      </c>
      <c r="T753" s="12">
        <f>IF(Data_Extraction!E753="",Data_Extraction!$J753*(T$1),Data_Extraction!E753)</f>
        <v>89.3</v>
      </c>
      <c r="U753" s="12">
        <f>IF(Data_Extraction!F753="",Data_Extraction!$J753*(U$1),Data_Extraction!F753)</f>
        <v>92.12</v>
      </c>
      <c r="V753" s="12">
        <f>IF(Data_Extraction!G753="",Data_Extraction!$J753*(V$1),Data_Extraction!G753)</f>
        <v>78</v>
      </c>
      <c r="W753" s="12">
        <f>IF(Data_Extraction!H753="",Data_Extraction!$J753*(W$1),Data_Extraction!H753)</f>
        <v>110</v>
      </c>
      <c r="X753" s="12">
        <f>IF(Data_Extraction!I753="",Data_Extraction!$J753*(X$1),Data_Extraction!I753)</f>
        <v>91.179999999999993</v>
      </c>
      <c r="Y753" s="13">
        <f t="shared" si="66"/>
        <v>91.179999999999993</v>
      </c>
      <c r="Z753" s="17" t="str">
        <f t="shared" si="70"/>
        <v>Break</v>
      </c>
      <c r="AA753" s="14" t="str">
        <f>VLOOKUP($N753,'HeartRate-2022-03-21-1647950188'!$C:$G,2,0)</f>
        <v>Break</v>
      </c>
      <c r="AB753" s="14" t="str">
        <f>VLOOKUP($N753,'HeartRate-2022-03-21-1647950188'!$C:$G,3,0)</f>
        <v>Off Campus</v>
      </c>
      <c r="AC753" s="14" t="str">
        <f>VLOOKUP($N753,'HeartRate-2022-03-21-1647950188'!$C:$G,4,0)</f>
        <v>Sitting</v>
      </c>
      <c r="AD753" s="14" t="str">
        <f>VLOOKUP($N753,'HeartRate-2022-03-21-1647950188'!$C:$G,5,0)</f>
        <v>Technical Contexts</v>
      </c>
      <c r="AE753">
        <f t="shared" si="71"/>
        <v>0</v>
      </c>
      <c r="AF753" s="18">
        <v>44634</v>
      </c>
      <c r="AG753" s="19">
        <v>0.57361111111111118</v>
      </c>
    </row>
    <row r="754" spans="1:33" x14ac:dyDescent="0.3">
      <c r="A754" s="5">
        <v>44634.573981481481</v>
      </c>
      <c r="B754" t="str">
        <f>IFERROR(AVERAGEIFS('HeartRate-2022-03-21-1647950188'!$B:$B,'HeartRate-2022-03-21-1647950188'!$A:$A,Data_Extraction!B$2,'HeartRate-2022-03-21-1647950188'!$C:$C,Data_Extraction!$A754),"")</f>
        <v/>
      </c>
      <c r="C754">
        <f>IFERROR(AVERAGEIFS('HeartRate-2022-03-21-1647950188'!$B:$B,'HeartRate-2022-03-21-1647950188'!$A:$A,Data_Extraction!C$2,'HeartRate-2022-03-21-1647950188'!$C:$C,Data_Extraction!$A754),"")</f>
        <v>75</v>
      </c>
      <c r="D754" t="str">
        <f>IFERROR(AVERAGEIFS('HeartRate-2022-03-21-1647950188'!$B:$B,'HeartRate-2022-03-21-1647950188'!$A:$A,Data_Extraction!D$2,'HeartRate-2022-03-21-1647950188'!$C:$C,Data_Extraction!$A754),"")</f>
        <v/>
      </c>
      <c r="E754" t="str">
        <f>IFERROR(AVERAGEIFS('HeartRate-2022-03-21-1647950188'!$B:$B,'HeartRate-2022-03-21-1647950188'!$A:$A,Data_Extraction!E$2,'HeartRate-2022-03-21-1647950188'!$C:$C,Data_Extraction!$A754),"")</f>
        <v/>
      </c>
      <c r="F754" t="str">
        <f>IFERROR(AVERAGEIFS('HeartRate-2022-03-21-1647950188'!$B:$B,'HeartRate-2022-03-21-1647950188'!$A:$A,Data_Extraction!F$2,'HeartRate-2022-03-21-1647950188'!$C:$C,Data_Extraction!$A754),"")</f>
        <v/>
      </c>
      <c r="G754" t="str">
        <f>IFERROR(AVERAGEIFS('HeartRate-2022-03-21-1647950188'!$B:$B,'HeartRate-2022-03-21-1647950188'!$A:$A,Data_Extraction!G$2,'HeartRate-2022-03-21-1647950188'!$C:$C,Data_Extraction!$A754),"")</f>
        <v/>
      </c>
      <c r="H754" t="str">
        <f>IFERROR(AVERAGEIFS('HeartRate-2022-03-21-1647950188'!$B:$B,'HeartRate-2022-03-21-1647950188'!$A:$A,Data_Extraction!H$2,'HeartRate-2022-03-21-1647950188'!$C:$C,Data_Extraction!$A754),"")</f>
        <v/>
      </c>
      <c r="I754" t="str">
        <f>IFERROR(AVERAGEIFS('HeartRate-2022-03-21-1647950188'!$B:$B,'HeartRate-2022-03-21-1647950188'!$A:$A,Data_Extraction!I$2,'HeartRate-2022-03-21-1647950188'!$C:$C,Data_Extraction!$A754),"")</f>
        <v/>
      </c>
      <c r="J754" s="8">
        <f t="shared" si="67"/>
        <v>75</v>
      </c>
      <c r="N754" s="11">
        <f>Data_Extraction!A754</f>
        <v>44634.573981481481</v>
      </c>
      <c r="O754" s="15">
        <f t="shared" si="68"/>
        <v>44634</v>
      </c>
      <c r="P754" s="16">
        <f t="shared" si="69"/>
        <v>0.57398148148148154</v>
      </c>
      <c r="Q754" s="12">
        <f>IF(Data_Extraction!B754="",Data_Extraction!$J754*(Q$1),Data_Extraction!B754)</f>
        <v>67.5</v>
      </c>
      <c r="R754" s="12">
        <f>IF(Data_Extraction!C754="",Data_Extraction!$J754*(R$1),Data_Extraction!C754)</f>
        <v>75</v>
      </c>
      <c r="S754" s="12">
        <f>IF(Data_Extraction!D754="",Data_Extraction!$J754*(S$1),Data_Extraction!D754)</f>
        <v>78</v>
      </c>
      <c r="T754" s="12">
        <f>IF(Data_Extraction!E754="",Data_Extraction!$J754*(T$1),Data_Extraction!E754)</f>
        <v>71.25</v>
      </c>
      <c r="U754" s="12">
        <f>IF(Data_Extraction!F754="",Data_Extraction!$J754*(U$1),Data_Extraction!F754)</f>
        <v>73.5</v>
      </c>
      <c r="V754" s="12">
        <f>IF(Data_Extraction!G754="",Data_Extraction!$J754*(V$1),Data_Extraction!G754)</f>
        <v>68.25</v>
      </c>
      <c r="W754" s="12">
        <f>IF(Data_Extraction!H754="",Data_Extraction!$J754*(W$1),Data_Extraction!H754)</f>
        <v>80.25</v>
      </c>
      <c r="X754" s="12">
        <f>IF(Data_Extraction!I754="",Data_Extraction!$J754*(X$1),Data_Extraction!I754)</f>
        <v>72.75</v>
      </c>
      <c r="Y754" s="13">
        <f t="shared" si="66"/>
        <v>73.3125</v>
      </c>
      <c r="Z754" s="17" t="str">
        <f t="shared" si="70"/>
        <v>Break</v>
      </c>
      <c r="AA754" s="14" t="str">
        <f>VLOOKUP($N754,'HeartRate-2022-03-21-1647950188'!$C:$G,2,0)</f>
        <v>Break</v>
      </c>
      <c r="AB754" s="14" t="str">
        <f>VLOOKUP($N754,'HeartRate-2022-03-21-1647950188'!$C:$G,3,0)</f>
        <v>Off Campus</v>
      </c>
      <c r="AC754" s="14" t="str">
        <f>VLOOKUP($N754,'HeartRate-2022-03-21-1647950188'!$C:$G,4,0)</f>
        <v>Sitting</v>
      </c>
      <c r="AD754" s="14" t="str">
        <f>VLOOKUP($N754,'HeartRate-2022-03-21-1647950188'!$C:$G,5,0)</f>
        <v>Technical Contexts</v>
      </c>
      <c r="AE754">
        <f t="shared" si="71"/>
        <v>0</v>
      </c>
      <c r="AF754" s="18">
        <v>44634</v>
      </c>
      <c r="AG754" s="19">
        <v>0.57398148148148154</v>
      </c>
    </row>
    <row r="755" spans="1:33" x14ac:dyDescent="0.3">
      <c r="A755" s="5">
        <v>44634.574293981481</v>
      </c>
      <c r="B755">
        <f>IFERROR(AVERAGEIFS('HeartRate-2022-03-21-1647950188'!$B:$B,'HeartRate-2022-03-21-1647950188'!$A:$A,Data_Extraction!B$2,'HeartRate-2022-03-21-1647950188'!$C:$C,Data_Extraction!$A755),"")</f>
        <v>120</v>
      </c>
      <c r="C755" t="str">
        <f>IFERROR(AVERAGEIFS('HeartRate-2022-03-21-1647950188'!$B:$B,'HeartRate-2022-03-21-1647950188'!$A:$A,Data_Extraction!C$2,'HeartRate-2022-03-21-1647950188'!$C:$C,Data_Extraction!$A755),"")</f>
        <v/>
      </c>
      <c r="D755" t="str">
        <f>IFERROR(AVERAGEIFS('HeartRate-2022-03-21-1647950188'!$B:$B,'HeartRate-2022-03-21-1647950188'!$A:$A,Data_Extraction!D$2,'HeartRate-2022-03-21-1647950188'!$C:$C,Data_Extraction!$A755),"")</f>
        <v/>
      </c>
      <c r="E755" t="str">
        <f>IFERROR(AVERAGEIFS('HeartRate-2022-03-21-1647950188'!$B:$B,'HeartRate-2022-03-21-1647950188'!$A:$A,Data_Extraction!E$2,'HeartRate-2022-03-21-1647950188'!$C:$C,Data_Extraction!$A755),"")</f>
        <v/>
      </c>
      <c r="F755" t="str">
        <f>IFERROR(AVERAGEIFS('HeartRate-2022-03-21-1647950188'!$B:$B,'HeartRate-2022-03-21-1647950188'!$A:$A,Data_Extraction!F$2,'HeartRate-2022-03-21-1647950188'!$C:$C,Data_Extraction!$A755),"")</f>
        <v/>
      </c>
      <c r="G755" t="str">
        <f>IFERROR(AVERAGEIFS('HeartRate-2022-03-21-1647950188'!$B:$B,'HeartRate-2022-03-21-1647950188'!$A:$A,Data_Extraction!G$2,'HeartRate-2022-03-21-1647950188'!$C:$C,Data_Extraction!$A755),"")</f>
        <v/>
      </c>
      <c r="H755" t="str">
        <f>IFERROR(AVERAGEIFS('HeartRate-2022-03-21-1647950188'!$B:$B,'HeartRate-2022-03-21-1647950188'!$A:$A,Data_Extraction!H$2,'HeartRate-2022-03-21-1647950188'!$C:$C,Data_Extraction!$A755),"")</f>
        <v/>
      </c>
      <c r="I755">
        <f>IFERROR(AVERAGEIFS('HeartRate-2022-03-21-1647950188'!$B:$B,'HeartRate-2022-03-21-1647950188'!$A:$A,Data_Extraction!I$2,'HeartRate-2022-03-21-1647950188'!$C:$C,Data_Extraction!$A755),"")</f>
        <v>118</v>
      </c>
      <c r="J755" s="8">
        <f t="shared" si="67"/>
        <v>119</v>
      </c>
      <c r="N755" s="11">
        <f>Data_Extraction!A755</f>
        <v>44634.574293981481</v>
      </c>
      <c r="O755" s="15">
        <f t="shared" si="68"/>
        <v>44634</v>
      </c>
      <c r="P755" s="16">
        <f t="shared" si="69"/>
        <v>0.57429398148148147</v>
      </c>
      <c r="Q755" s="12">
        <f>IF(Data_Extraction!B755="",Data_Extraction!$J755*(Q$1),Data_Extraction!B755)</f>
        <v>120</v>
      </c>
      <c r="R755" s="12">
        <f>IF(Data_Extraction!C755="",Data_Extraction!$J755*(R$1),Data_Extraction!C755)</f>
        <v>109.48</v>
      </c>
      <c r="S755" s="12">
        <f>IF(Data_Extraction!D755="",Data_Extraction!$J755*(S$1),Data_Extraction!D755)</f>
        <v>123.76</v>
      </c>
      <c r="T755" s="12">
        <f>IF(Data_Extraction!E755="",Data_Extraction!$J755*(T$1),Data_Extraction!E755)</f>
        <v>113.05</v>
      </c>
      <c r="U755" s="12">
        <f>IF(Data_Extraction!F755="",Data_Extraction!$J755*(U$1),Data_Extraction!F755)</f>
        <v>116.62</v>
      </c>
      <c r="V755" s="12">
        <f>IF(Data_Extraction!G755="",Data_Extraction!$J755*(V$1),Data_Extraction!G755)</f>
        <v>108.29</v>
      </c>
      <c r="W755" s="12">
        <f>IF(Data_Extraction!H755="",Data_Extraction!$J755*(W$1),Data_Extraction!H755)</f>
        <v>127.33000000000001</v>
      </c>
      <c r="X755" s="12">
        <f>IF(Data_Extraction!I755="",Data_Extraction!$J755*(X$1),Data_Extraction!I755)</f>
        <v>118</v>
      </c>
      <c r="Y755" s="13">
        <f t="shared" si="66"/>
        <v>117.06625000000001</v>
      </c>
      <c r="Z755" s="17" t="str">
        <f t="shared" si="70"/>
        <v>Break</v>
      </c>
      <c r="AA755" s="14" t="str">
        <f>VLOOKUP($N755,'HeartRate-2022-03-21-1647950188'!$C:$G,2,0)</f>
        <v>Break</v>
      </c>
      <c r="AB755" s="14" t="str">
        <f>VLOOKUP($N755,'HeartRate-2022-03-21-1647950188'!$C:$G,3,0)</f>
        <v>Off Campus</v>
      </c>
      <c r="AC755" s="14" t="str">
        <f>VLOOKUP($N755,'HeartRate-2022-03-21-1647950188'!$C:$G,4,0)</f>
        <v>Sitting</v>
      </c>
      <c r="AD755" s="14" t="str">
        <f>VLOOKUP($N755,'HeartRate-2022-03-21-1647950188'!$C:$G,5,0)</f>
        <v>Technical Contexts</v>
      </c>
      <c r="AE755">
        <f t="shared" si="71"/>
        <v>0</v>
      </c>
      <c r="AF755" s="18">
        <v>44634</v>
      </c>
      <c r="AG755" s="19">
        <v>0.57429398148148147</v>
      </c>
    </row>
    <row r="756" spans="1:33" x14ac:dyDescent="0.3">
      <c r="A756" s="5">
        <v>44634.574988425928</v>
      </c>
      <c r="B756">
        <f>IFERROR(AVERAGEIFS('HeartRate-2022-03-21-1647950188'!$B:$B,'HeartRate-2022-03-21-1647950188'!$A:$A,Data_Extraction!B$2,'HeartRate-2022-03-21-1647950188'!$C:$C,Data_Extraction!$A756),"")</f>
        <v>108</v>
      </c>
      <c r="C756" t="str">
        <f>IFERROR(AVERAGEIFS('HeartRate-2022-03-21-1647950188'!$B:$B,'HeartRate-2022-03-21-1647950188'!$A:$A,Data_Extraction!C$2,'HeartRate-2022-03-21-1647950188'!$C:$C,Data_Extraction!$A756),"")</f>
        <v/>
      </c>
      <c r="D756" t="str">
        <f>IFERROR(AVERAGEIFS('HeartRate-2022-03-21-1647950188'!$B:$B,'HeartRate-2022-03-21-1647950188'!$A:$A,Data_Extraction!D$2,'HeartRate-2022-03-21-1647950188'!$C:$C,Data_Extraction!$A756),"")</f>
        <v/>
      </c>
      <c r="E756" t="str">
        <f>IFERROR(AVERAGEIFS('HeartRate-2022-03-21-1647950188'!$B:$B,'HeartRate-2022-03-21-1647950188'!$A:$A,Data_Extraction!E$2,'HeartRate-2022-03-21-1647950188'!$C:$C,Data_Extraction!$A756),"")</f>
        <v/>
      </c>
      <c r="F756" t="str">
        <f>IFERROR(AVERAGEIFS('HeartRate-2022-03-21-1647950188'!$B:$B,'HeartRate-2022-03-21-1647950188'!$A:$A,Data_Extraction!F$2,'HeartRate-2022-03-21-1647950188'!$C:$C,Data_Extraction!$A756),"")</f>
        <v/>
      </c>
      <c r="G756" t="str">
        <f>IFERROR(AVERAGEIFS('HeartRate-2022-03-21-1647950188'!$B:$B,'HeartRate-2022-03-21-1647950188'!$A:$A,Data_Extraction!G$2,'HeartRate-2022-03-21-1647950188'!$C:$C,Data_Extraction!$A756),"")</f>
        <v/>
      </c>
      <c r="H756" t="str">
        <f>IFERROR(AVERAGEIFS('HeartRate-2022-03-21-1647950188'!$B:$B,'HeartRate-2022-03-21-1647950188'!$A:$A,Data_Extraction!H$2,'HeartRate-2022-03-21-1647950188'!$C:$C,Data_Extraction!$A756),"")</f>
        <v/>
      </c>
      <c r="I756">
        <f>IFERROR(AVERAGEIFS('HeartRate-2022-03-21-1647950188'!$B:$B,'HeartRate-2022-03-21-1647950188'!$A:$A,Data_Extraction!I$2,'HeartRate-2022-03-21-1647950188'!$C:$C,Data_Extraction!$A756),"")</f>
        <v>118</v>
      </c>
      <c r="J756" s="8">
        <f t="shared" si="67"/>
        <v>113</v>
      </c>
      <c r="N756" s="11">
        <f>Data_Extraction!A756</f>
        <v>44634.574988425928</v>
      </c>
      <c r="O756" s="15">
        <f t="shared" si="68"/>
        <v>44634</v>
      </c>
      <c r="P756" s="16">
        <f t="shared" si="69"/>
        <v>0.57498842592592592</v>
      </c>
      <c r="Q756" s="12">
        <f>IF(Data_Extraction!B756="",Data_Extraction!$J756*(Q$1),Data_Extraction!B756)</f>
        <v>108</v>
      </c>
      <c r="R756" s="12">
        <f>IF(Data_Extraction!C756="",Data_Extraction!$J756*(R$1),Data_Extraction!C756)</f>
        <v>103.96000000000001</v>
      </c>
      <c r="S756" s="12">
        <f>IF(Data_Extraction!D756="",Data_Extraction!$J756*(S$1),Data_Extraction!D756)</f>
        <v>117.52000000000001</v>
      </c>
      <c r="T756" s="12">
        <f>IF(Data_Extraction!E756="",Data_Extraction!$J756*(T$1),Data_Extraction!E756)</f>
        <v>107.35</v>
      </c>
      <c r="U756" s="12">
        <f>IF(Data_Extraction!F756="",Data_Extraction!$J756*(U$1),Data_Extraction!F756)</f>
        <v>110.74</v>
      </c>
      <c r="V756" s="12">
        <f>IF(Data_Extraction!G756="",Data_Extraction!$J756*(V$1),Data_Extraction!G756)</f>
        <v>102.83</v>
      </c>
      <c r="W756" s="12">
        <f>IF(Data_Extraction!H756="",Data_Extraction!$J756*(W$1),Data_Extraction!H756)</f>
        <v>120.91000000000001</v>
      </c>
      <c r="X756" s="12">
        <f>IF(Data_Extraction!I756="",Data_Extraction!$J756*(X$1),Data_Extraction!I756)</f>
        <v>118</v>
      </c>
      <c r="Y756" s="13">
        <f t="shared" si="66"/>
        <v>111.16375000000001</v>
      </c>
      <c r="Z756" s="17" t="str">
        <f t="shared" si="70"/>
        <v>Break</v>
      </c>
      <c r="AA756" s="14" t="str">
        <f>VLOOKUP($N756,'HeartRate-2022-03-21-1647950188'!$C:$G,2,0)</f>
        <v>Break</v>
      </c>
      <c r="AB756" s="14" t="str">
        <f>VLOOKUP($N756,'HeartRate-2022-03-21-1647950188'!$C:$G,3,0)</f>
        <v>Off Campus</v>
      </c>
      <c r="AC756" s="14" t="str">
        <f>VLOOKUP($N756,'HeartRate-2022-03-21-1647950188'!$C:$G,4,0)</f>
        <v>Sitting</v>
      </c>
      <c r="AD756" s="14" t="str">
        <f>VLOOKUP($N756,'HeartRate-2022-03-21-1647950188'!$C:$G,5,0)</f>
        <v>Technical Contexts</v>
      </c>
      <c r="AE756">
        <f t="shared" si="71"/>
        <v>0</v>
      </c>
      <c r="AF756" s="18">
        <v>44634</v>
      </c>
      <c r="AG756" s="19">
        <v>0.57498842592592592</v>
      </c>
    </row>
    <row r="757" spans="1:33" x14ac:dyDescent="0.3">
      <c r="A757" s="5">
        <v>44634.57539351852</v>
      </c>
      <c r="B757">
        <f>IFERROR(AVERAGEIFS('HeartRate-2022-03-21-1647950188'!$B:$B,'HeartRate-2022-03-21-1647950188'!$A:$A,Data_Extraction!B$2,'HeartRate-2022-03-21-1647950188'!$C:$C,Data_Extraction!$A757),"")</f>
        <v>97</v>
      </c>
      <c r="C757" t="str">
        <f>IFERROR(AVERAGEIFS('HeartRate-2022-03-21-1647950188'!$B:$B,'HeartRate-2022-03-21-1647950188'!$A:$A,Data_Extraction!C$2,'HeartRate-2022-03-21-1647950188'!$C:$C,Data_Extraction!$A757),"")</f>
        <v/>
      </c>
      <c r="D757" t="str">
        <f>IFERROR(AVERAGEIFS('HeartRate-2022-03-21-1647950188'!$B:$B,'HeartRate-2022-03-21-1647950188'!$A:$A,Data_Extraction!D$2,'HeartRate-2022-03-21-1647950188'!$C:$C,Data_Extraction!$A757),"")</f>
        <v/>
      </c>
      <c r="E757" t="str">
        <f>IFERROR(AVERAGEIFS('HeartRate-2022-03-21-1647950188'!$B:$B,'HeartRate-2022-03-21-1647950188'!$A:$A,Data_Extraction!E$2,'HeartRate-2022-03-21-1647950188'!$C:$C,Data_Extraction!$A757),"")</f>
        <v/>
      </c>
      <c r="F757" t="str">
        <f>IFERROR(AVERAGEIFS('HeartRate-2022-03-21-1647950188'!$B:$B,'HeartRate-2022-03-21-1647950188'!$A:$A,Data_Extraction!F$2,'HeartRate-2022-03-21-1647950188'!$C:$C,Data_Extraction!$A757),"")</f>
        <v/>
      </c>
      <c r="G757" t="str">
        <f>IFERROR(AVERAGEIFS('HeartRate-2022-03-21-1647950188'!$B:$B,'HeartRate-2022-03-21-1647950188'!$A:$A,Data_Extraction!G$2,'HeartRate-2022-03-21-1647950188'!$C:$C,Data_Extraction!$A757),"")</f>
        <v/>
      </c>
      <c r="H757" t="str">
        <f>IFERROR(AVERAGEIFS('HeartRate-2022-03-21-1647950188'!$B:$B,'HeartRate-2022-03-21-1647950188'!$A:$A,Data_Extraction!H$2,'HeartRate-2022-03-21-1647950188'!$C:$C,Data_Extraction!$A757),"")</f>
        <v/>
      </c>
      <c r="I757" t="str">
        <f>IFERROR(AVERAGEIFS('HeartRate-2022-03-21-1647950188'!$B:$B,'HeartRate-2022-03-21-1647950188'!$A:$A,Data_Extraction!I$2,'HeartRate-2022-03-21-1647950188'!$C:$C,Data_Extraction!$A757),"")</f>
        <v/>
      </c>
      <c r="J757" s="8">
        <f t="shared" si="67"/>
        <v>97</v>
      </c>
      <c r="N757" s="11">
        <f>Data_Extraction!A757</f>
        <v>44634.57539351852</v>
      </c>
      <c r="O757" s="15">
        <f t="shared" si="68"/>
        <v>44634</v>
      </c>
      <c r="P757" s="16">
        <f t="shared" si="69"/>
        <v>0.5753935185185185</v>
      </c>
      <c r="Q757" s="12">
        <f>IF(Data_Extraction!B757="",Data_Extraction!$J757*(Q$1),Data_Extraction!B757)</f>
        <v>97</v>
      </c>
      <c r="R757" s="12">
        <f>IF(Data_Extraction!C757="",Data_Extraction!$J757*(R$1),Data_Extraction!C757)</f>
        <v>89.240000000000009</v>
      </c>
      <c r="S757" s="12">
        <f>IF(Data_Extraction!D757="",Data_Extraction!$J757*(S$1),Data_Extraction!D757)</f>
        <v>100.88000000000001</v>
      </c>
      <c r="T757" s="12">
        <f>IF(Data_Extraction!E757="",Data_Extraction!$J757*(T$1),Data_Extraction!E757)</f>
        <v>92.149999999999991</v>
      </c>
      <c r="U757" s="12">
        <f>IF(Data_Extraction!F757="",Data_Extraction!$J757*(U$1),Data_Extraction!F757)</f>
        <v>95.06</v>
      </c>
      <c r="V757" s="12">
        <f>IF(Data_Extraction!G757="",Data_Extraction!$J757*(V$1),Data_Extraction!G757)</f>
        <v>88.27</v>
      </c>
      <c r="W757" s="12">
        <f>IF(Data_Extraction!H757="",Data_Extraction!$J757*(W$1),Data_Extraction!H757)</f>
        <v>103.79</v>
      </c>
      <c r="X757" s="12">
        <f>IF(Data_Extraction!I757="",Data_Extraction!$J757*(X$1),Data_Extraction!I757)</f>
        <v>94.09</v>
      </c>
      <c r="Y757" s="13">
        <f t="shared" si="66"/>
        <v>95.06</v>
      </c>
      <c r="Z757" s="17" t="str">
        <f t="shared" si="70"/>
        <v>Break</v>
      </c>
      <c r="AA757" s="14" t="str">
        <f>VLOOKUP($N757,'HeartRate-2022-03-21-1647950188'!$C:$G,2,0)</f>
        <v>Break</v>
      </c>
      <c r="AB757" s="14" t="str">
        <f>VLOOKUP($N757,'HeartRate-2022-03-21-1647950188'!$C:$G,3,0)</f>
        <v>Off Campus</v>
      </c>
      <c r="AC757" s="14" t="str">
        <f>VLOOKUP($N757,'HeartRate-2022-03-21-1647950188'!$C:$G,4,0)</f>
        <v>Sitting</v>
      </c>
      <c r="AD757" s="14" t="str">
        <f>VLOOKUP($N757,'HeartRate-2022-03-21-1647950188'!$C:$G,5,0)</f>
        <v>Technical Contexts</v>
      </c>
      <c r="AE757">
        <f t="shared" si="71"/>
        <v>0</v>
      </c>
      <c r="AF757" s="18">
        <v>44634</v>
      </c>
      <c r="AG757" s="19">
        <v>0.5753935185185185</v>
      </c>
    </row>
    <row r="758" spans="1:33" x14ac:dyDescent="0.3">
      <c r="A758" s="5">
        <v>44634.575682870367</v>
      </c>
      <c r="B758">
        <f>IFERROR(AVERAGEIFS('HeartRate-2022-03-21-1647950188'!$B:$B,'HeartRate-2022-03-21-1647950188'!$A:$A,Data_Extraction!B$2,'HeartRate-2022-03-21-1647950188'!$C:$C,Data_Extraction!$A758),"")</f>
        <v>99</v>
      </c>
      <c r="C758" t="str">
        <f>IFERROR(AVERAGEIFS('HeartRate-2022-03-21-1647950188'!$B:$B,'HeartRate-2022-03-21-1647950188'!$A:$A,Data_Extraction!C$2,'HeartRate-2022-03-21-1647950188'!$C:$C,Data_Extraction!$A758),"")</f>
        <v/>
      </c>
      <c r="D758" t="str">
        <f>IFERROR(AVERAGEIFS('HeartRate-2022-03-21-1647950188'!$B:$B,'HeartRate-2022-03-21-1647950188'!$A:$A,Data_Extraction!D$2,'HeartRate-2022-03-21-1647950188'!$C:$C,Data_Extraction!$A758),"")</f>
        <v/>
      </c>
      <c r="E758" t="str">
        <f>IFERROR(AVERAGEIFS('HeartRate-2022-03-21-1647950188'!$B:$B,'HeartRate-2022-03-21-1647950188'!$A:$A,Data_Extraction!E$2,'HeartRate-2022-03-21-1647950188'!$C:$C,Data_Extraction!$A758),"")</f>
        <v/>
      </c>
      <c r="F758" t="str">
        <f>IFERROR(AVERAGEIFS('HeartRate-2022-03-21-1647950188'!$B:$B,'HeartRate-2022-03-21-1647950188'!$A:$A,Data_Extraction!F$2,'HeartRate-2022-03-21-1647950188'!$C:$C,Data_Extraction!$A758),"")</f>
        <v/>
      </c>
      <c r="G758" t="str">
        <f>IFERROR(AVERAGEIFS('HeartRate-2022-03-21-1647950188'!$B:$B,'HeartRate-2022-03-21-1647950188'!$A:$A,Data_Extraction!G$2,'HeartRate-2022-03-21-1647950188'!$C:$C,Data_Extraction!$A758),"")</f>
        <v/>
      </c>
      <c r="H758" t="str">
        <f>IFERROR(AVERAGEIFS('HeartRate-2022-03-21-1647950188'!$B:$B,'HeartRate-2022-03-21-1647950188'!$A:$A,Data_Extraction!H$2,'HeartRate-2022-03-21-1647950188'!$C:$C,Data_Extraction!$A758),"")</f>
        <v/>
      </c>
      <c r="I758">
        <f>IFERROR(AVERAGEIFS('HeartRate-2022-03-21-1647950188'!$B:$B,'HeartRate-2022-03-21-1647950188'!$A:$A,Data_Extraction!I$2,'HeartRate-2022-03-21-1647950188'!$C:$C,Data_Extraction!$A758),"")</f>
        <v>125</v>
      </c>
      <c r="J758" s="8">
        <f t="shared" si="67"/>
        <v>112</v>
      </c>
      <c r="N758" s="11">
        <f>Data_Extraction!A758</f>
        <v>44634.575682870367</v>
      </c>
      <c r="O758" s="15">
        <f t="shared" si="68"/>
        <v>44634</v>
      </c>
      <c r="P758" s="16">
        <f t="shared" si="69"/>
        <v>0.57568287037037036</v>
      </c>
      <c r="Q758" s="12">
        <f>IF(Data_Extraction!B758="",Data_Extraction!$J758*(Q$1),Data_Extraction!B758)</f>
        <v>99</v>
      </c>
      <c r="R758" s="12">
        <f>IF(Data_Extraction!C758="",Data_Extraction!$J758*(R$1),Data_Extraction!C758)</f>
        <v>103.04</v>
      </c>
      <c r="S758" s="12">
        <f>IF(Data_Extraction!D758="",Data_Extraction!$J758*(S$1),Data_Extraction!D758)</f>
        <v>116.48</v>
      </c>
      <c r="T758" s="12">
        <f>IF(Data_Extraction!E758="",Data_Extraction!$J758*(T$1),Data_Extraction!E758)</f>
        <v>106.39999999999999</v>
      </c>
      <c r="U758" s="12">
        <f>IF(Data_Extraction!F758="",Data_Extraction!$J758*(U$1),Data_Extraction!F758)</f>
        <v>109.75999999999999</v>
      </c>
      <c r="V758" s="12">
        <f>IF(Data_Extraction!G758="",Data_Extraction!$J758*(V$1),Data_Extraction!G758)</f>
        <v>101.92</v>
      </c>
      <c r="W758" s="12">
        <f>IF(Data_Extraction!H758="",Data_Extraction!$J758*(W$1),Data_Extraction!H758)</f>
        <v>119.84</v>
      </c>
      <c r="X758" s="12">
        <f>IF(Data_Extraction!I758="",Data_Extraction!$J758*(X$1),Data_Extraction!I758)</f>
        <v>125</v>
      </c>
      <c r="Y758" s="13">
        <f t="shared" si="66"/>
        <v>110.18</v>
      </c>
      <c r="Z758" s="17" t="str">
        <f t="shared" si="70"/>
        <v>Break</v>
      </c>
      <c r="AA758" s="14" t="str">
        <f>VLOOKUP($N758,'HeartRate-2022-03-21-1647950188'!$C:$G,2,0)</f>
        <v>Break</v>
      </c>
      <c r="AB758" s="14" t="str">
        <f>VLOOKUP($N758,'HeartRate-2022-03-21-1647950188'!$C:$G,3,0)</f>
        <v>Off Campus</v>
      </c>
      <c r="AC758" s="14" t="str">
        <f>VLOOKUP($N758,'HeartRate-2022-03-21-1647950188'!$C:$G,4,0)</f>
        <v>Sitting</v>
      </c>
      <c r="AD758" s="14" t="str">
        <f>VLOOKUP($N758,'HeartRate-2022-03-21-1647950188'!$C:$G,5,0)</f>
        <v>Technical Contexts</v>
      </c>
      <c r="AE758">
        <f t="shared" si="71"/>
        <v>0</v>
      </c>
      <c r="AF758" s="18">
        <v>44634</v>
      </c>
      <c r="AG758" s="19">
        <v>0.57568287037037036</v>
      </c>
    </row>
    <row r="759" spans="1:33" x14ac:dyDescent="0.3">
      <c r="A759" s="5">
        <v>44634.576377314814</v>
      </c>
      <c r="B759">
        <f>IFERROR(AVERAGEIFS('HeartRate-2022-03-21-1647950188'!$B:$B,'HeartRate-2022-03-21-1647950188'!$A:$A,Data_Extraction!B$2,'HeartRate-2022-03-21-1647950188'!$C:$C,Data_Extraction!$A759),"")</f>
        <v>94</v>
      </c>
      <c r="C759" t="str">
        <f>IFERROR(AVERAGEIFS('HeartRate-2022-03-21-1647950188'!$B:$B,'HeartRate-2022-03-21-1647950188'!$A:$A,Data_Extraction!C$2,'HeartRate-2022-03-21-1647950188'!$C:$C,Data_Extraction!$A759),"")</f>
        <v/>
      </c>
      <c r="D759" t="str">
        <f>IFERROR(AVERAGEIFS('HeartRate-2022-03-21-1647950188'!$B:$B,'HeartRate-2022-03-21-1647950188'!$A:$A,Data_Extraction!D$2,'HeartRate-2022-03-21-1647950188'!$C:$C,Data_Extraction!$A759),"")</f>
        <v/>
      </c>
      <c r="E759" t="str">
        <f>IFERROR(AVERAGEIFS('HeartRate-2022-03-21-1647950188'!$B:$B,'HeartRate-2022-03-21-1647950188'!$A:$A,Data_Extraction!E$2,'HeartRate-2022-03-21-1647950188'!$C:$C,Data_Extraction!$A759),"")</f>
        <v/>
      </c>
      <c r="F759" t="str">
        <f>IFERROR(AVERAGEIFS('HeartRate-2022-03-21-1647950188'!$B:$B,'HeartRate-2022-03-21-1647950188'!$A:$A,Data_Extraction!F$2,'HeartRate-2022-03-21-1647950188'!$C:$C,Data_Extraction!$A759),"")</f>
        <v/>
      </c>
      <c r="G759" t="str">
        <f>IFERROR(AVERAGEIFS('HeartRate-2022-03-21-1647950188'!$B:$B,'HeartRate-2022-03-21-1647950188'!$A:$A,Data_Extraction!G$2,'HeartRate-2022-03-21-1647950188'!$C:$C,Data_Extraction!$A759),"")</f>
        <v/>
      </c>
      <c r="H759" t="str">
        <f>IFERROR(AVERAGEIFS('HeartRate-2022-03-21-1647950188'!$B:$B,'HeartRate-2022-03-21-1647950188'!$A:$A,Data_Extraction!H$2,'HeartRate-2022-03-21-1647950188'!$C:$C,Data_Extraction!$A759),"")</f>
        <v/>
      </c>
      <c r="I759">
        <f>IFERROR(AVERAGEIFS('HeartRate-2022-03-21-1647950188'!$B:$B,'HeartRate-2022-03-21-1647950188'!$A:$A,Data_Extraction!I$2,'HeartRate-2022-03-21-1647950188'!$C:$C,Data_Extraction!$A759),"")</f>
        <v>128</v>
      </c>
      <c r="J759" s="8">
        <f t="shared" si="67"/>
        <v>111</v>
      </c>
      <c r="N759" s="11">
        <f>Data_Extraction!A759</f>
        <v>44634.576377314814</v>
      </c>
      <c r="O759" s="15">
        <f t="shared" si="68"/>
        <v>44634</v>
      </c>
      <c r="P759" s="16">
        <f t="shared" si="69"/>
        <v>0.5763773148148148</v>
      </c>
      <c r="Q759" s="12">
        <f>IF(Data_Extraction!B759="",Data_Extraction!$J759*(Q$1),Data_Extraction!B759)</f>
        <v>94</v>
      </c>
      <c r="R759" s="12">
        <f>IF(Data_Extraction!C759="",Data_Extraction!$J759*(R$1),Data_Extraction!C759)</f>
        <v>102.12</v>
      </c>
      <c r="S759" s="12">
        <f>IF(Data_Extraction!D759="",Data_Extraction!$J759*(S$1),Data_Extraction!D759)</f>
        <v>115.44</v>
      </c>
      <c r="T759" s="12">
        <f>IF(Data_Extraction!E759="",Data_Extraction!$J759*(T$1),Data_Extraction!E759)</f>
        <v>105.44999999999999</v>
      </c>
      <c r="U759" s="12">
        <f>IF(Data_Extraction!F759="",Data_Extraction!$J759*(U$1),Data_Extraction!F759)</f>
        <v>108.78</v>
      </c>
      <c r="V759" s="12">
        <f>IF(Data_Extraction!G759="",Data_Extraction!$J759*(V$1),Data_Extraction!G759)</f>
        <v>101.01</v>
      </c>
      <c r="W759" s="12">
        <f>IF(Data_Extraction!H759="",Data_Extraction!$J759*(W$1),Data_Extraction!H759)</f>
        <v>118.77000000000001</v>
      </c>
      <c r="X759" s="12">
        <f>IF(Data_Extraction!I759="",Data_Extraction!$J759*(X$1),Data_Extraction!I759)</f>
        <v>128</v>
      </c>
      <c r="Y759" s="13">
        <f t="shared" si="66"/>
        <v>109.19624999999999</v>
      </c>
      <c r="Z759" s="17" t="str">
        <f t="shared" si="70"/>
        <v>Break</v>
      </c>
      <c r="AA759" s="14" t="str">
        <f>VLOOKUP($N759,'HeartRate-2022-03-21-1647950188'!$C:$G,2,0)</f>
        <v>Break</v>
      </c>
      <c r="AB759" s="14" t="str">
        <f>VLOOKUP($N759,'HeartRate-2022-03-21-1647950188'!$C:$G,3,0)</f>
        <v>Off Campus</v>
      </c>
      <c r="AC759" s="14" t="str">
        <f>VLOOKUP($N759,'HeartRate-2022-03-21-1647950188'!$C:$G,4,0)</f>
        <v>Sitting</v>
      </c>
      <c r="AD759" s="14" t="str">
        <f>VLOOKUP($N759,'HeartRate-2022-03-21-1647950188'!$C:$G,5,0)</f>
        <v>Technical Contexts</v>
      </c>
      <c r="AE759">
        <f t="shared" si="71"/>
        <v>0</v>
      </c>
      <c r="AF759" s="18">
        <v>44634</v>
      </c>
      <c r="AG759" s="19">
        <v>0.5763773148148148</v>
      </c>
    </row>
    <row r="760" spans="1:33" x14ac:dyDescent="0.3">
      <c r="A760" s="5">
        <v>44634.576608796298</v>
      </c>
      <c r="B760" t="str">
        <f>IFERROR(AVERAGEIFS('HeartRate-2022-03-21-1647950188'!$B:$B,'HeartRate-2022-03-21-1647950188'!$A:$A,Data_Extraction!B$2,'HeartRate-2022-03-21-1647950188'!$C:$C,Data_Extraction!$A760),"")</f>
        <v/>
      </c>
      <c r="C760" t="str">
        <f>IFERROR(AVERAGEIFS('HeartRate-2022-03-21-1647950188'!$B:$B,'HeartRate-2022-03-21-1647950188'!$A:$A,Data_Extraction!C$2,'HeartRate-2022-03-21-1647950188'!$C:$C,Data_Extraction!$A760),"")</f>
        <v/>
      </c>
      <c r="D760" t="str">
        <f>IFERROR(AVERAGEIFS('HeartRate-2022-03-21-1647950188'!$B:$B,'HeartRate-2022-03-21-1647950188'!$A:$A,Data_Extraction!D$2,'HeartRate-2022-03-21-1647950188'!$C:$C,Data_Extraction!$A760),"")</f>
        <v/>
      </c>
      <c r="E760" t="str">
        <f>IFERROR(AVERAGEIFS('HeartRate-2022-03-21-1647950188'!$B:$B,'HeartRate-2022-03-21-1647950188'!$A:$A,Data_Extraction!E$2,'HeartRate-2022-03-21-1647950188'!$C:$C,Data_Extraction!$A760),"")</f>
        <v/>
      </c>
      <c r="F760" t="str">
        <f>IFERROR(AVERAGEIFS('HeartRate-2022-03-21-1647950188'!$B:$B,'HeartRate-2022-03-21-1647950188'!$A:$A,Data_Extraction!F$2,'HeartRate-2022-03-21-1647950188'!$C:$C,Data_Extraction!$A760),"")</f>
        <v/>
      </c>
      <c r="G760" t="str">
        <f>IFERROR(AVERAGEIFS('HeartRate-2022-03-21-1647950188'!$B:$B,'HeartRate-2022-03-21-1647950188'!$A:$A,Data_Extraction!G$2,'HeartRate-2022-03-21-1647950188'!$C:$C,Data_Extraction!$A760),"")</f>
        <v/>
      </c>
      <c r="H760" t="str">
        <f>IFERROR(AVERAGEIFS('HeartRate-2022-03-21-1647950188'!$B:$B,'HeartRate-2022-03-21-1647950188'!$A:$A,Data_Extraction!H$2,'HeartRate-2022-03-21-1647950188'!$C:$C,Data_Extraction!$A760),"")</f>
        <v/>
      </c>
      <c r="I760">
        <f>IFERROR(AVERAGEIFS('HeartRate-2022-03-21-1647950188'!$B:$B,'HeartRate-2022-03-21-1647950188'!$A:$A,Data_Extraction!I$2,'HeartRate-2022-03-21-1647950188'!$C:$C,Data_Extraction!$A760),"")</f>
        <v>124</v>
      </c>
      <c r="J760" s="8">
        <f t="shared" si="67"/>
        <v>124</v>
      </c>
      <c r="N760" s="11">
        <f>Data_Extraction!A760</f>
        <v>44634.576608796298</v>
      </c>
      <c r="O760" s="15">
        <f t="shared" si="68"/>
        <v>44634</v>
      </c>
      <c r="P760" s="16">
        <f t="shared" si="69"/>
        <v>0.57660879629629636</v>
      </c>
      <c r="Q760" s="12">
        <f>IF(Data_Extraction!B760="",Data_Extraction!$J760*(Q$1),Data_Extraction!B760)</f>
        <v>111.60000000000001</v>
      </c>
      <c r="R760" s="12">
        <f>IF(Data_Extraction!C760="",Data_Extraction!$J760*(R$1),Data_Extraction!C760)</f>
        <v>114.08</v>
      </c>
      <c r="S760" s="12">
        <f>IF(Data_Extraction!D760="",Data_Extraction!$J760*(S$1),Data_Extraction!D760)</f>
        <v>128.96</v>
      </c>
      <c r="T760" s="12">
        <f>IF(Data_Extraction!E760="",Data_Extraction!$J760*(T$1),Data_Extraction!E760)</f>
        <v>117.8</v>
      </c>
      <c r="U760" s="12">
        <f>IF(Data_Extraction!F760="",Data_Extraction!$J760*(U$1),Data_Extraction!F760)</f>
        <v>121.52</v>
      </c>
      <c r="V760" s="12">
        <f>IF(Data_Extraction!G760="",Data_Extraction!$J760*(V$1),Data_Extraction!G760)</f>
        <v>112.84</v>
      </c>
      <c r="W760" s="12">
        <f>IF(Data_Extraction!H760="",Data_Extraction!$J760*(W$1),Data_Extraction!H760)</f>
        <v>132.68</v>
      </c>
      <c r="X760" s="12">
        <f>IF(Data_Extraction!I760="",Data_Extraction!$J760*(X$1),Data_Extraction!I760)</f>
        <v>124</v>
      </c>
      <c r="Y760" s="13">
        <f t="shared" si="66"/>
        <v>120.435</v>
      </c>
      <c r="Z760" s="17" t="str">
        <f t="shared" si="70"/>
        <v>Break</v>
      </c>
      <c r="AA760" s="14" t="str">
        <f>VLOOKUP($N760,'HeartRate-2022-03-21-1647950188'!$C:$G,2,0)</f>
        <v>Break</v>
      </c>
      <c r="AB760" s="14" t="str">
        <f>VLOOKUP($N760,'HeartRate-2022-03-21-1647950188'!$C:$G,3,0)</f>
        <v>Off Campus</v>
      </c>
      <c r="AC760" s="14" t="s">
        <v>18</v>
      </c>
      <c r="AD760" s="14" t="str">
        <f>VLOOKUP($N760,'HeartRate-2022-03-21-1647950188'!$C:$G,5,0)</f>
        <v>Technical Contexts</v>
      </c>
      <c r="AE760">
        <f t="shared" si="71"/>
        <v>1</v>
      </c>
      <c r="AF760" s="18">
        <v>44634</v>
      </c>
      <c r="AG760" s="19">
        <v>0.57660879629629636</v>
      </c>
    </row>
    <row r="761" spans="1:33" x14ac:dyDescent="0.3">
      <c r="A761" s="5">
        <v>44634.57675925926</v>
      </c>
      <c r="B761" t="str">
        <f>IFERROR(AVERAGEIFS('HeartRate-2022-03-21-1647950188'!$B:$B,'HeartRate-2022-03-21-1647950188'!$A:$A,Data_Extraction!B$2,'HeartRate-2022-03-21-1647950188'!$C:$C,Data_Extraction!$A761),"")</f>
        <v/>
      </c>
      <c r="C761" t="str">
        <f>IFERROR(AVERAGEIFS('HeartRate-2022-03-21-1647950188'!$B:$B,'HeartRate-2022-03-21-1647950188'!$A:$A,Data_Extraction!C$2,'HeartRate-2022-03-21-1647950188'!$C:$C,Data_Extraction!$A761),"")</f>
        <v/>
      </c>
      <c r="D761" t="str">
        <f>IFERROR(AVERAGEIFS('HeartRate-2022-03-21-1647950188'!$B:$B,'HeartRate-2022-03-21-1647950188'!$A:$A,Data_Extraction!D$2,'HeartRate-2022-03-21-1647950188'!$C:$C,Data_Extraction!$A761),"")</f>
        <v/>
      </c>
      <c r="E761" t="str">
        <f>IFERROR(AVERAGEIFS('HeartRate-2022-03-21-1647950188'!$B:$B,'HeartRate-2022-03-21-1647950188'!$A:$A,Data_Extraction!E$2,'HeartRate-2022-03-21-1647950188'!$C:$C,Data_Extraction!$A761),"")</f>
        <v/>
      </c>
      <c r="F761" t="str">
        <f>IFERROR(AVERAGEIFS('HeartRate-2022-03-21-1647950188'!$B:$B,'HeartRate-2022-03-21-1647950188'!$A:$A,Data_Extraction!F$2,'HeartRate-2022-03-21-1647950188'!$C:$C,Data_Extraction!$A761),"")</f>
        <v/>
      </c>
      <c r="G761" t="str">
        <f>IFERROR(AVERAGEIFS('HeartRate-2022-03-21-1647950188'!$B:$B,'HeartRate-2022-03-21-1647950188'!$A:$A,Data_Extraction!G$2,'HeartRate-2022-03-21-1647950188'!$C:$C,Data_Extraction!$A761),"")</f>
        <v/>
      </c>
      <c r="H761" t="str">
        <f>IFERROR(AVERAGEIFS('HeartRate-2022-03-21-1647950188'!$B:$B,'HeartRate-2022-03-21-1647950188'!$A:$A,Data_Extraction!H$2,'HeartRate-2022-03-21-1647950188'!$C:$C,Data_Extraction!$A761),"")</f>
        <v/>
      </c>
      <c r="I761">
        <f>IFERROR(AVERAGEIFS('HeartRate-2022-03-21-1647950188'!$B:$B,'HeartRate-2022-03-21-1647950188'!$A:$A,Data_Extraction!I$2,'HeartRate-2022-03-21-1647950188'!$C:$C,Data_Extraction!$A761),"")</f>
        <v>120</v>
      </c>
      <c r="J761" s="8">
        <f t="shared" si="67"/>
        <v>120</v>
      </c>
      <c r="N761" s="11">
        <f>Data_Extraction!A761</f>
        <v>44634.57675925926</v>
      </c>
      <c r="O761" s="15">
        <f t="shared" si="68"/>
        <v>44634</v>
      </c>
      <c r="P761" s="16">
        <f t="shared" si="69"/>
        <v>0.5767592592592593</v>
      </c>
      <c r="Q761" s="12">
        <f>IF(Data_Extraction!B761="",Data_Extraction!$J761*(Q$1),Data_Extraction!B761)</f>
        <v>108</v>
      </c>
      <c r="R761" s="12">
        <f>IF(Data_Extraction!C761="",Data_Extraction!$J761*(R$1),Data_Extraction!C761)</f>
        <v>110.4</v>
      </c>
      <c r="S761" s="12">
        <f>IF(Data_Extraction!D761="",Data_Extraction!$J761*(S$1),Data_Extraction!D761)</f>
        <v>124.80000000000001</v>
      </c>
      <c r="T761" s="12">
        <f>IF(Data_Extraction!E761="",Data_Extraction!$J761*(T$1),Data_Extraction!E761)</f>
        <v>114</v>
      </c>
      <c r="U761" s="12">
        <f>IF(Data_Extraction!F761="",Data_Extraction!$J761*(U$1),Data_Extraction!F761)</f>
        <v>117.6</v>
      </c>
      <c r="V761" s="12">
        <f>IF(Data_Extraction!G761="",Data_Extraction!$J761*(V$1),Data_Extraction!G761)</f>
        <v>109.2</v>
      </c>
      <c r="W761" s="12">
        <f>IF(Data_Extraction!H761="",Data_Extraction!$J761*(W$1),Data_Extraction!H761)</f>
        <v>128.4</v>
      </c>
      <c r="X761" s="12">
        <f>IF(Data_Extraction!I761="",Data_Extraction!$J761*(X$1),Data_Extraction!I761)</f>
        <v>120</v>
      </c>
      <c r="Y761" s="13">
        <f t="shared" si="66"/>
        <v>116.55000000000001</v>
      </c>
      <c r="Z761" s="17" t="str">
        <f t="shared" si="70"/>
        <v>Break</v>
      </c>
      <c r="AA761" s="14" t="str">
        <f>VLOOKUP($N761,'HeartRate-2022-03-21-1647950188'!$C:$G,2,0)</f>
        <v>Break</v>
      </c>
      <c r="AB761" s="14" t="str">
        <f>VLOOKUP($N761,'HeartRate-2022-03-21-1647950188'!$C:$G,3,0)</f>
        <v>Off Campus</v>
      </c>
      <c r="AC761" s="14" t="str">
        <f>VLOOKUP($N761,'HeartRate-2022-03-21-1647950188'!$C:$G,4,0)</f>
        <v>Sitting</v>
      </c>
      <c r="AD761" s="14" t="str">
        <f>VLOOKUP($N761,'HeartRate-2022-03-21-1647950188'!$C:$G,5,0)</f>
        <v>Technical Contexts</v>
      </c>
      <c r="AE761">
        <f t="shared" si="71"/>
        <v>0</v>
      </c>
      <c r="AF761" s="18">
        <v>44634</v>
      </c>
      <c r="AG761" s="19">
        <v>0.5767592592592593</v>
      </c>
    </row>
    <row r="762" spans="1:33" x14ac:dyDescent="0.3">
      <c r="A762" s="5">
        <v>44634.576886574076</v>
      </c>
      <c r="B762" t="str">
        <f>IFERROR(AVERAGEIFS('HeartRate-2022-03-21-1647950188'!$B:$B,'HeartRate-2022-03-21-1647950188'!$A:$A,Data_Extraction!B$2,'HeartRate-2022-03-21-1647950188'!$C:$C,Data_Extraction!$A762),"")</f>
        <v/>
      </c>
      <c r="C762" t="str">
        <f>IFERROR(AVERAGEIFS('HeartRate-2022-03-21-1647950188'!$B:$B,'HeartRate-2022-03-21-1647950188'!$A:$A,Data_Extraction!C$2,'HeartRate-2022-03-21-1647950188'!$C:$C,Data_Extraction!$A762),"")</f>
        <v/>
      </c>
      <c r="D762" t="str">
        <f>IFERROR(AVERAGEIFS('HeartRate-2022-03-21-1647950188'!$B:$B,'HeartRate-2022-03-21-1647950188'!$A:$A,Data_Extraction!D$2,'HeartRate-2022-03-21-1647950188'!$C:$C,Data_Extraction!$A762),"")</f>
        <v/>
      </c>
      <c r="E762" t="str">
        <f>IFERROR(AVERAGEIFS('HeartRate-2022-03-21-1647950188'!$B:$B,'HeartRate-2022-03-21-1647950188'!$A:$A,Data_Extraction!E$2,'HeartRate-2022-03-21-1647950188'!$C:$C,Data_Extraction!$A762),"")</f>
        <v/>
      </c>
      <c r="F762" t="str">
        <f>IFERROR(AVERAGEIFS('HeartRate-2022-03-21-1647950188'!$B:$B,'HeartRate-2022-03-21-1647950188'!$A:$A,Data_Extraction!F$2,'HeartRate-2022-03-21-1647950188'!$C:$C,Data_Extraction!$A762),"")</f>
        <v/>
      </c>
      <c r="G762" t="str">
        <f>IFERROR(AVERAGEIFS('HeartRate-2022-03-21-1647950188'!$B:$B,'HeartRate-2022-03-21-1647950188'!$A:$A,Data_Extraction!G$2,'HeartRate-2022-03-21-1647950188'!$C:$C,Data_Extraction!$A762),"")</f>
        <v/>
      </c>
      <c r="H762" t="str">
        <f>IFERROR(AVERAGEIFS('HeartRate-2022-03-21-1647950188'!$B:$B,'HeartRate-2022-03-21-1647950188'!$A:$A,Data_Extraction!H$2,'HeartRate-2022-03-21-1647950188'!$C:$C,Data_Extraction!$A762),"")</f>
        <v/>
      </c>
      <c r="I762">
        <f>IFERROR(AVERAGEIFS('HeartRate-2022-03-21-1647950188'!$B:$B,'HeartRate-2022-03-21-1647950188'!$A:$A,Data_Extraction!I$2,'HeartRate-2022-03-21-1647950188'!$C:$C,Data_Extraction!$A762),"")</f>
        <v>122</v>
      </c>
      <c r="J762" s="8">
        <f t="shared" si="67"/>
        <v>122</v>
      </c>
      <c r="N762" s="11">
        <f>Data_Extraction!A762</f>
        <v>44634.576886574076</v>
      </c>
      <c r="O762" s="15">
        <f t="shared" si="68"/>
        <v>44634</v>
      </c>
      <c r="P762" s="16">
        <f t="shared" si="69"/>
        <v>0.57688657407407407</v>
      </c>
      <c r="Q762" s="12">
        <f>IF(Data_Extraction!B762="",Data_Extraction!$J762*(Q$1),Data_Extraction!B762)</f>
        <v>109.8</v>
      </c>
      <c r="R762" s="12">
        <f>IF(Data_Extraction!C762="",Data_Extraction!$J762*(R$1),Data_Extraction!C762)</f>
        <v>112.24000000000001</v>
      </c>
      <c r="S762" s="12">
        <f>IF(Data_Extraction!D762="",Data_Extraction!$J762*(S$1),Data_Extraction!D762)</f>
        <v>126.88000000000001</v>
      </c>
      <c r="T762" s="12">
        <f>IF(Data_Extraction!E762="",Data_Extraction!$J762*(T$1),Data_Extraction!E762)</f>
        <v>115.89999999999999</v>
      </c>
      <c r="U762" s="12">
        <f>IF(Data_Extraction!F762="",Data_Extraction!$J762*(U$1),Data_Extraction!F762)</f>
        <v>119.56</v>
      </c>
      <c r="V762" s="12">
        <f>IF(Data_Extraction!G762="",Data_Extraction!$J762*(V$1),Data_Extraction!G762)</f>
        <v>111.02000000000001</v>
      </c>
      <c r="W762" s="12">
        <f>IF(Data_Extraction!H762="",Data_Extraction!$J762*(W$1),Data_Extraction!H762)</f>
        <v>130.54000000000002</v>
      </c>
      <c r="X762" s="12">
        <f>IF(Data_Extraction!I762="",Data_Extraction!$J762*(X$1),Data_Extraction!I762)</f>
        <v>122</v>
      </c>
      <c r="Y762" s="13">
        <f t="shared" si="66"/>
        <v>118.49250000000001</v>
      </c>
      <c r="Z762" s="17" t="str">
        <f t="shared" si="70"/>
        <v>Break</v>
      </c>
      <c r="AA762" s="14" t="str">
        <f>VLOOKUP($N762,'HeartRate-2022-03-21-1647950188'!$C:$G,2,0)</f>
        <v>Break</v>
      </c>
      <c r="AB762" s="14" t="str">
        <f>VLOOKUP($N762,'HeartRate-2022-03-21-1647950188'!$C:$G,3,0)</f>
        <v>Off Campus</v>
      </c>
      <c r="AC762" s="14" t="str">
        <f>VLOOKUP($N762,'HeartRate-2022-03-21-1647950188'!$C:$G,4,0)</f>
        <v>Sitting</v>
      </c>
      <c r="AD762" s="14" t="str">
        <f>VLOOKUP($N762,'HeartRate-2022-03-21-1647950188'!$C:$G,5,0)</f>
        <v>Technical Contexts</v>
      </c>
      <c r="AE762">
        <f t="shared" si="71"/>
        <v>0</v>
      </c>
      <c r="AF762" s="18">
        <v>44634</v>
      </c>
      <c r="AG762" s="19">
        <v>0.57688657407407407</v>
      </c>
    </row>
    <row r="763" spans="1:33" x14ac:dyDescent="0.3">
      <c r="A763" s="5">
        <v>44634.57707175926</v>
      </c>
      <c r="B763">
        <f>IFERROR(AVERAGEIFS('HeartRate-2022-03-21-1647950188'!$B:$B,'HeartRate-2022-03-21-1647950188'!$A:$A,Data_Extraction!B$2,'HeartRate-2022-03-21-1647950188'!$C:$C,Data_Extraction!$A763),"")</f>
        <v>97</v>
      </c>
      <c r="C763" t="str">
        <f>IFERROR(AVERAGEIFS('HeartRate-2022-03-21-1647950188'!$B:$B,'HeartRate-2022-03-21-1647950188'!$A:$A,Data_Extraction!C$2,'HeartRate-2022-03-21-1647950188'!$C:$C,Data_Extraction!$A763),"")</f>
        <v/>
      </c>
      <c r="D763" t="str">
        <f>IFERROR(AVERAGEIFS('HeartRate-2022-03-21-1647950188'!$B:$B,'HeartRate-2022-03-21-1647950188'!$A:$A,Data_Extraction!D$2,'HeartRate-2022-03-21-1647950188'!$C:$C,Data_Extraction!$A763),"")</f>
        <v/>
      </c>
      <c r="E763" t="str">
        <f>IFERROR(AVERAGEIFS('HeartRate-2022-03-21-1647950188'!$B:$B,'HeartRate-2022-03-21-1647950188'!$A:$A,Data_Extraction!E$2,'HeartRate-2022-03-21-1647950188'!$C:$C,Data_Extraction!$A763),"")</f>
        <v/>
      </c>
      <c r="F763" t="str">
        <f>IFERROR(AVERAGEIFS('HeartRate-2022-03-21-1647950188'!$B:$B,'HeartRate-2022-03-21-1647950188'!$A:$A,Data_Extraction!F$2,'HeartRate-2022-03-21-1647950188'!$C:$C,Data_Extraction!$A763),"")</f>
        <v/>
      </c>
      <c r="G763" t="str">
        <f>IFERROR(AVERAGEIFS('HeartRate-2022-03-21-1647950188'!$B:$B,'HeartRate-2022-03-21-1647950188'!$A:$A,Data_Extraction!G$2,'HeartRate-2022-03-21-1647950188'!$C:$C,Data_Extraction!$A763),"")</f>
        <v/>
      </c>
      <c r="H763" t="str">
        <f>IFERROR(AVERAGEIFS('HeartRate-2022-03-21-1647950188'!$B:$B,'HeartRate-2022-03-21-1647950188'!$A:$A,Data_Extraction!H$2,'HeartRate-2022-03-21-1647950188'!$C:$C,Data_Extraction!$A763),"")</f>
        <v/>
      </c>
      <c r="I763">
        <f>IFERROR(AVERAGEIFS('HeartRate-2022-03-21-1647950188'!$B:$B,'HeartRate-2022-03-21-1647950188'!$A:$A,Data_Extraction!I$2,'HeartRate-2022-03-21-1647950188'!$C:$C,Data_Extraction!$A763),"")</f>
        <v>123</v>
      </c>
      <c r="J763" s="8">
        <f t="shared" si="67"/>
        <v>110</v>
      </c>
      <c r="N763" s="11">
        <f>Data_Extraction!A763</f>
        <v>44634.57707175926</v>
      </c>
      <c r="O763" s="15">
        <f t="shared" si="68"/>
        <v>44634</v>
      </c>
      <c r="P763" s="16">
        <f t="shared" si="69"/>
        <v>0.57707175925925924</v>
      </c>
      <c r="Q763" s="12">
        <f>IF(Data_Extraction!B763="",Data_Extraction!$J763*(Q$1),Data_Extraction!B763)</f>
        <v>97</v>
      </c>
      <c r="R763" s="12">
        <f>IF(Data_Extraction!C763="",Data_Extraction!$J763*(R$1),Data_Extraction!C763)</f>
        <v>101.2</v>
      </c>
      <c r="S763" s="12">
        <f>IF(Data_Extraction!D763="",Data_Extraction!$J763*(S$1),Data_Extraction!D763)</f>
        <v>114.4</v>
      </c>
      <c r="T763" s="12">
        <f>IF(Data_Extraction!E763="",Data_Extraction!$J763*(T$1),Data_Extraction!E763)</f>
        <v>104.5</v>
      </c>
      <c r="U763" s="12">
        <f>IF(Data_Extraction!F763="",Data_Extraction!$J763*(U$1),Data_Extraction!F763)</f>
        <v>107.8</v>
      </c>
      <c r="V763" s="12">
        <f>IF(Data_Extraction!G763="",Data_Extraction!$J763*(V$1),Data_Extraction!G763)</f>
        <v>100.10000000000001</v>
      </c>
      <c r="W763" s="12">
        <f>IF(Data_Extraction!H763="",Data_Extraction!$J763*(W$1),Data_Extraction!H763)</f>
        <v>117.7</v>
      </c>
      <c r="X763" s="12">
        <f>IF(Data_Extraction!I763="",Data_Extraction!$J763*(X$1),Data_Extraction!I763)</f>
        <v>123</v>
      </c>
      <c r="Y763" s="13">
        <f t="shared" si="66"/>
        <v>108.21250000000001</v>
      </c>
      <c r="Z763" s="17" t="str">
        <f t="shared" si="70"/>
        <v>Break</v>
      </c>
      <c r="AA763" s="14" t="str">
        <f>VLOOKUP($N763,'HeartRate-2022-03-21-1647950188'!$C:$G,2,0)</f>
        <v>Break</v>
      </c>
      <c r="AB763" s="14" t="str">
        <f>VLOOKUP($N763,'HeartRate-2022-03-21-1647950188'!$C:$G,3,0)</f>
        <v>Off Campus</v>
      </c>
      <c r="AC763" s="14" t="str">
        <f>VLOOKUP($N763,'HeartRate-2022-03-21-1647950188'!$C:$G,4,0)</f>
        <v>Sitting</v>
      </c>
      <c r="AD763" s="14" t="str">
        <f>VLOOKUP($N763,'HeartRate-2022-03-21-1647950188'!$C:$G,5,0)</f>
        <v>Technical Contexts</v>
      </c>
      <c r="AE763">
        <f t="shared" si="71"/>
        <v>0</v>
      </c>
      <c r="AF763" s="18">
        <v>44634</v>
      </c>
      <c r="AG763" s="19">
        <v>0.57707175925925924</v>
      </c>
    </row>
    <row r="764" spans="1:33" x14ac:dyDescent="0.3">
      <c r="A764" s="5">
        <v>44634.57708333333</v>
      </c>
      <c r="B764" t="str">
        <f>IFERROR(AVERAGEIFS('HeartRate-2022-03-21-1647950188'!$B:$B,'HeartRate-2022-03-21-1647950188'!$A:$A,Data_Extraction!B$2,'HeartRate-2022-03-21-1647950188'!$C:$C,Data_Extraction!$A764),"")</f>
        <v/>
      </c>
      <c r="C764" t="str">
        <f>IFERROR(AVERAGEIFS('HeartRate-2022-03-21-1647950188'!$B:$B,'HeartRate-2022-03-21-1647950188'!$A:$A,Data_Extraction!C$2,'HeartRate-2022-03-21-1647950188'!$C:$C,Data_Extraction!$A764),"")</f>
        <v/>
      </c>
      <c r="D764" t="str">
        <f>IFERROR(AVERAGEIFS('HeartRate-2022-03-21-1647950188'!$B:$B,'HeartRate-2022-03-21-1647950188'!$A:$A,Data_Extraction!D$2,'HeartRate-2022-03-21-1647950188'!$C:$C,Data_Extraction!$A764),"")</f>
        <v/>
      </c>
      <c r="E764" t="str">
        <f>IFERROR(AVERAGEIFS('HeartRate-2022-03-21-1647950188'!$B:$B,'HeartRate-2022-03-21-1647950188'!$A:$A,Data_Extraction!E$2,'HeartRate-2022-03-21-1647950188'!$C:$C,Data_Extraction!$A764),"")</f>
        <v/>
      </c>
      <c r="F764" t="str">
        <f>IFERROR(AVERAGEIFS('HeartRate-2022-03-21-1647950188'!$B:$B,'HeartRate-2022-03-21-1647950188'!$A:$A,Data_Extraction!F$2,'HeartRate-2022-03-21-1647950188'!$C:$C,Data_Extraction!$A764),"")</f>
        <v/>
      </c>
      <c r="G764">
        <f>IFERROR(AVERAGEIFS('HeartRate-2022-03-21-1647950188'!$B:$B,'HeartRate-2022-03-21-1647950188'!$A:$A,Data_Extraction!G$2,'HeartRate-2022-03-21-1647950188'!$C:$C,Data_Extraction!$A764),"")</f>
        <v>95</v>
      </c>
      <c r="H764">
        <f>IFERROR(AVERAGEIFS('HeartRate-2022-03-21-1647950188'!$B:$B,'HeartRate-2022-03-21-1647950188'!$A:$A,Data_Extraction!H$2,'HeartRate-2022-03-21-1647950188'!$C:$C,Data_Extraction!$A764),"")</f>
        <v>104</v>
      </c>
      <c r="I764" t="str">
        <f>IFERROR(AVERAGEIFS('HeartRate-2022-03-21-1647950188'!$B:$B,'HeartRate-2022-03-21-1647950188'!$A:$A,Data_Extraction!I$2,'HeartRate-2022-03-21-1647950188'!$C:$C,Data_Extraction!$A764),"")</f>
        <v/>
      </c>
      <c r="J764" s="8">
        <f t="shared" si="67"/>
        <v>99.5</v>
      </c>
      <c r="N764" s="11">
        <f>Data_Extraction!A764</f>
        <v>44634.57708333333</v>
      </c>
      <c r="O764" s="15">
        <f t="shared" si="68"/>
        <v>44634</v>
      </c>
      <c r="P764" s="16">
        <f t="shared" si="69"/>
        <v>0.57708333333333328</v>
      </c>
      <c r="Q764" s="12">
        <f>IF(Data_Extraction!B764="",Data_Extraction!$J764*(Q$1),Data_Extraction!B764)</f>
        <v>89.55</v>
      </c>
      <c r="R764" s="12">
        <f>IF(Data_Extraction!C764="",Data_Extraction!$J764*(R$1),Data_Extraction!C764)</f>
        <v>91.54</v>
      </c>
      <c r="S764" s="12">
        <f>IF(Data_Extraction!D764="",Data_Extraction!$J764*(S$1),Data_Extraction!D764)</f>
        <v>103.48</v>
      </c>
      <c r="T764" s="12">
        <f>IF(Data_Extraction!E764="",Data_Extraction!$J764*(T$1),Data_Extraction!E764)</f>
        <v>94.524999999999991</v>
      </c>
      <c r="U764" s="12">
        <f>IF(Data_Extraction!F764="",Data_Extraction!$J764*(U$1),Data_Extraction!F764)</f>
        <v>97.51</v>
      </c>
      <c r="V764" s="12">
        <f>IF(Data_Extraction!G764="",Data_Extraction!$J764*(V$1),Data_Extraction!G764)</f>
        <v>95</v>
      </c>
      <c r="W764" s="12">
        <f>IF(Data_Extraction!H764="",Data_Extraction!$J764*(W$1),Data_Extraction!H764)</f>
        <v>104</v>
      </c>
      <c r="X764" s="12">
        <f>IF(Data_Extraction!I764="",Data_Extraction!$J764*(X$1),Data_Extraction!I764)</f>
        <v>96.515000000000001</v>
      </c>
      <c r="Y764" s="13">
        <f t="shared" si="66"/>
        <v>96.515000000000001</v>
      </c>
      <c r="Z764" s="17" t="str">
        <f t="shared" si="70"/>
        <v>Break</v>
      </c>
      <c r="AA764" s="14" t="str">
        <f>VLOOKUP($N764,'HeartRate-2022-03-21-1647950188'!$C:$G,2,0)</f>
        <v>Break</v>
      </c>
      <c r="AB764" s="14" t="str">
        <f>VLOOKUP($N764,'HeartRate-2022-03-21-1647950188'!$C:$G,3,0)</f>
        <v>Off Campus</v>
      </c>
      <c r="AC764" s="14" t="str">
        <f>VLOOKUP($N764,'HeartRate-2022-03-21-1647950188'!$C:$G,4,0)</f>
        <v>Sitting</v>
      </c>
      <c r="AD764" s="14" t="str">
        <f>VLOOKUP($N764,'HeartRate-2022-03-21-1647950188'!$C:$G,5,0)</f>
        <v>Technical Contexts</v>
      </c>
      <c r="AE764">
        <f t="shared" si="71"/>
        <v>0</v>
      </c>
      <c r="AF764" s="18">
        <v>44634</v>
      </c>
      <c r="AG764" s="19">
        <v>0.57708333333333328</v>
      </c>
    </row>
    <row r="765" spans="1:33" x14ac:dyDescent="0.3">
      <c r="A765" s="5">
        <v>44634.577187499999</v>
      </c>
      <c r="B765" t="str">
        <f>IFERROR(AVERAGEIFS('HeartRate-2022-03-21-1647950188'!$B:$B,'HeartRate-2022-03-21-1647950188'!$A:$A,Data_Extraction!B$2,'HeartRate-2022-03-21-1647950188'!$C:$C,Data_Extraction!$A765),"")</f>
        <v/>
      </c>
      <c r="C765" t="str">
        <f>IFERROR(AVERAGEIFS('HeartRate-2022-03-21-1647950188'!$B:$B,'HeartRate-2022-03-21-1647950188'!$A:$A,Data_Extraction!C$2,'HeartRate-2022-03-21-1647950188'!$C:$C,Data_Extraction!$A765),"")</f>
        <v/>
      </c>
      <c r="D765" t="str">
        <f>IFERROR(AVERAGEIFS('HeartRate-2022-03-21-1647950188'!$B:$B,'HeartRate-2022-03-21-1647950188'!$A:$A,Data_Extraction!D$2,'HeartRate-2022-03-21-1647950188'!$C:$C,Data_Extraction!$A765),"")</f>
        <v/>
      </c>
      <c r="E765" t="str">
        <f>IFERROR(AVERAGEIFS('HeartRate-2022-03-21-1647950188'!$B:$B,'HeartRate-2022-03-21-1647950188'!$A:$A,Data_Extraction!E$2,'HeartRate-2022-03-21-1647950188'!$C:$C,Data_Extraction!$A765),"")</f>
        <v/>
      </c>
      <c r="F765" t="str">
        <f>IFERROR(AVERAGEIFS('HeartRate-2022-03-21-1647950188'!$B:$B,'HeartRate-2022-03-21-1647950188'!$A:$A,Data_Extraction!F$2,'HeartRate-2022-03-21-1647950188'!$C:$C,Data_Extraction!$A765),"")</f>
        <v/>
      </c>
      <c r="G765" t="str">
        <f>IFERROR(AVERAGEIFS('HeartRate-2022-03-21-1647950188'!$B:$B,'HeartRate-2022-03-21-1647950188'!$A:$A,Data_Extraction!G$2,'HeartRate-2022-03-21-1647950188'!$C:$C,Data_Extraction!$A765),"")</f>
        <v/>
      </c>
      <c r="H765" t="str">
        <f>IFERROR(AVERAGEIFS('HeartRate-2022-03-21-1647950188'!$B:$B,'HeartRate-2022-03-21-1647950188'!$A:$A,Data_Extraction!H$2,'HeartRate-2022-03-21-1647950188'!$C:$C,Data_Extraction!$A765),"")</f>
        <v/>
      </c>
      <c r="I765">
        <f>IFERROR(AVERAGEIFS('HeartRate-2022-03-21-1647950188'!$B:$B,'HeartRate-2022-03-21-1647950188'!$A:$A,Data_Extraction!I$2,'HeartRate-2022-03-21-1647950188'!$C:$C,Data_Extraction!$A765),"")</f>
        <v>110</v>
      </c>
      <c r="J765" s="8">
        <f t="shared" si="67"/>
        <v>110</v>
      </c>
      <c r="N765" s="11">
        <f>Data_Extraction!A765</f>
        <v>44634.577187499999</v>
      </c>
      <c r="O765" s="15">
        <f t="shared" si="68"/>
        <v>44634</v>
      </c>
      <c r="P765" s="16">
        <f t="shared" si="69"/>
        <v>0.57718749999999996</v>
      </c>
      <c r="Q765" s="12">
        <f>IF(Data_Extraction!B765="",Data_Extraction!$J765*(Q$1),Data_Extraction!B765)</f>
        <v>99</v>
      </c>
      <c r="R765" s="12">
        <f>IF(Data_Extraction!C765="",Data_Extraction!$J765*(R$1),Data_Extraction!C765)</f>
        <v>101.2</v>
      </c>
      <c r="S765" s="12">
        <f>IF(Data_Extraction!D765="",Data_Extraction!$J765*(S$1),Data_Extraction!D765)</f>
        <v>114.4</v>
      </c>
      <c r="T765" s="12">
        <f>IF(Data_Extraction!E765="",Data_Extraction!$J765*(T$1),Data_Extraction!E765)</f>
        <v>104.5</v>
      </c>
      <c r="U765" s="12">
        <f>IF(Data_Extraction!F765="",Data_Extraction!$J765*(U$1),Data_Extraction!F765)</f>
        <v>107.8</v>
      </c>
      <c r="V765" s="12">
        <f>IF(Data_Extraction!G765="",Data_Extraction!$J765*(V$1),Data_Extraction!G765)</f>
        <v>100.10000000000001</v>
      </c>
      <c r="W765" s="12">
        <f>IF(Data_Extraction!H765="",Data_Extraction!$J765*(W$1),Data_Extraction!H765)</f>
        <v>117.7</v>
      </c>
      <c r="X765" s="12">
        <f>IF(Data_Extraction!I765="",Data_Extraction!$J765*(X$1),Data_Extraction!I765)</f>
        <v>110</v>
      </c>
      <c r="Y765" s="13">
        <f t="shared" si="66"/>
        <v>106.83750000000001</v>
      </c>
      <c r="Z765" s="17" t="str">
        <f t="shared" si="70"/>
        <v>Break</v>
      </c>
      <c r="AA765" s="14" t="str">
        <f>VLOOKUP($N765,'HeartRate-2022-03-21-1647950188'!$C:$G,2,0)</f>
        <v>Break</v>
      </c>
      <c r="AB765" s="14" t="str">
        <f>VLOOKUP($N765,'HeartRate-2022-03-21-1647950188'!$C:$G,3,0)</f>
        <v>Off Campus</v>
      </c>
      <c r="AC765" s="14" t="str">
        <f>VLOOKUP($N765,'HeartRate-2022-03-21-1647950188'!$C:$G,4,0)</f>
        <v>Sitting</v>
      </c>
      <c r="AD765" s="14" t="str">
        <f>VLOOKUP($N765,'HeartRate-2022-03-21-1647950188'!$C:$G,5,0)</f>
        <v>Technical Contexts</v>
      </c>
      <c r="AE765">
        <f t="shared" si="71"/>
        <v>0</v>
      </c>
      <c r="AF765" s="18">
        <v>44634</v>
      </c>
      <c r="AG765" s="19">
        <v>0.57718749999999996</v>
      </c>
    </row>
    <row r="766" spans="1:33" x14ac:dyDescent="0.3">
      <c r="A766" s="5">
        <v>44634.577766203707</v>
      </c>
      <c r="B766">
        <f>IFERROR(AVERAGEIFS('HeartRate-2022-03-21-1647950188'!$B:$B,'HeartRate-2022-03-21-1647950188'!$A:$A,Data_Extraction!B$2,'HeartRate-2022-03-21-1647950188'!$C:$C,Data_Extraction!$A766),"")</f>
        <v>91</v>
      </c>
      <c r="C766" t="str">
        <f>IFERROR(AVERAGEIFS('HeartRate-2022-03-21-1647950188'!$B:$B,'HeartRate-2022-03-21-1647950188'!$A:$A,Data_Extraction!C$2,'HeartRate-2022-03-21-1647950188'!$C:$C,Data_Extraction!$A766),"")</f>
        <v/>
      </c>
      <c r="D766" t="str">
        <f>IFERROR(AVERAGEIFS('HeartRate-2022-03-21-1647950188'!$B:$B,'HeartRate-2022-03-21-1647950188'!$A:$A,Data_Extraction!D$2,'HeartRate-2022-03-21-1647950188'!$C:$C,Data_Extraction!$A766),"")</f>
        <v/>
      </c>
      <c r="E766" t="str">
        <f>IFERROR(AVERAGEIFS('HeartRate-2022-03-21-1647950188'!$B:$B,'HeartRate-2022-03-21-1647950188'!$A:$A,Data_Extraction!E$2,'HeartRate-2022-03-21-1647950188'!$C:$C,Data_Extraction!$A766),"")</f>
        <v/>
      </c>
      <c r="F766" t="str">
        <f>IFERROR(AVERAGEIFS('HeartRate-2022-03-21-1647950188'!$B:$B,'HeartRate-2022-03-21-1647950188'!$A:$A,Data_Extraction!F$2,'HeartRate-2022-03-21-1647950188'!$C:$C,Data_Extraction!$A766),"")</f>
        <v/>
      </c>
      <c r="G766" t="str">
        <f>IFERROR(AVERAGEIFS('HeartRate-2022-03-21-1647950188'!$B:$B,'HeartRate-2022-03-21-1647950188'!$A:$A,Data_Extraction!G$2,'HeartRate-2022-03-21-1647950188'!$C:$C,Data_Extraction!$A766),"")</f>
        <v/>
      </c>
      <c r="H766" t="str">
        <f>IFERROR(AVERAGEIFS('HeartRate-2022-03-21-1647950188'!$B:$B,'HeartRate-2022-03-21-1647950188'!$A:$A,Data_Extraction!H$2,'HeartRate-2022-03-21-1647950188'!$C:$C,Data_Extraction!$A766),"")</f>
        <v/>
      </c>
      <c r="I766">
        <f>IFERROR(AVERAGEIFS('HeartRate-2022-03-21-1647950188'!$B:$B,'HeartRate-2022-03-21-1647950188'!$A:$A,Data_Extraction!I$2,'HeartRate-2022-03-21-1647950188'!$C:$C,Data_Extraction!$A766),"")</f>
        <v>105</v>
      </c>
      <c r="J766" s="8">
        <f t="shared" si="67"/>
        <v>98</v>
      </c>
      <c r="N766" s="11">
        <f>Data_Extraction!A766</f>
        <v>44634.577766203707</v>
      </c>
      <c r="O766" s="15">
        <f t="shared" si="68"/>
        <v>44634</v>
      </c>
      <c r="P766" s="16">
        <f t="shared" si="69"/>
        <v>0.57776620370370368</v>
      </c>
      <c r="Q766" s="12">
        <f>IF(Data_Extraction!B766="",Data_Extraction!$J766*(Q$1),Data_Extraction!B766)</f>
        <v>91</v>
      </c>
      <c r="R766" s="12">
        <f>IF(Data_Extraction!C766="",Data_Extraction!$J766*(R$1),Data_Extraction!C766)</f>
        <v>90.160000000000011</v>
      </c>
      <c r="S766" s="12">
        <f>IF(Data_Extraction!D766="",Data_Extraction!$J766*(S$1),Data_Extraction!D766)</f>
        <v>101.92</v>
      </c>
      <c r="T766" s="12">
        <f>IF(Data_Extraction!E766="",Data_Extraction!$J766*(T$1),Data_Extraction!E766)</f>
        <v>93.1</v>
      </c>
      <c r="U766" s="12">
        <f>IF(Data_Extraction!F766="",Data_Extraction!$J766*(U$1),Data_Extraction!F766)</f>
        <v>96.039999999999992</v>
      </c>
      <c r="V766" s="12">
        <f>IF(Data_Extraction!G766="",Data_Extraction!$J766*(V$1),Data_Extraction!G766)</f>
        <v>89.18</v>
      </c>
      <c r="W766" s="12">
        <f>IF(Data_Extraction!H766="",Data_Extraction!$J766*(W$1),Data_Extraction!H766)</f>
        <v>104.86</v>
      </c>
      <c r="X766" s="12">
        <f>IF(Data_Extraction!I766="",Data_Extraction!$J766*(X$1),Data_Extraction!I766)</f>
        <v>105</v>
      </c>
      <c r="Y766" s="13">
        <f t="shared" si="66"/>
        <v>96.407500000000013</v>
      </c>
      <c r="Z766" s="17" t="str">
        <f t="shared" si="70"/>
        <v>Break</v>
      </c>
      <c r="AA766" s="14" t="str">
        <f>VLOOKUP($N766,'HeartRate-2022-03-21-1647950188'!$C:$G,2,0)</f>
        <v>Break</v>
      </c>
      <c r="AB766" s="14" t="str">
        <f>VLOOKUP($N766,'HeartRate-2022-03-21-1647950188'!$C:$G,3,0)</f>
        <v>Off Campus</v>
      </c>
      <c r="AC766" s="14" t="str">
        <f>VLOOKUP($N766,'HeartRate-2022-03-21-1647950188'!$C:$G,4,0)</f>
        <v>Sitting</v>
      </c>
      <c r="AD766" s="14" t="str">
        <f>VLOOKUP($N766,'HeartRate-2022-03-21-1647950188'!$C:$G,5,0)</f>
        <v>Technical Contexts</v>
      </c>
      <c r="AE766">
        <f t="shared" si="71"/>
        <v>0</v>
      </c>
      <c r="AF766" s="18">
        <v>44634</v>
      </c>
      <c r="AG766" s="19">
        <v>0.57776620370370368</v>
      </c>
    </row>
    <row r="767" spans="1:33" x14ac:dyDescent="0.3">
      <c r="A767" s="5">
        <v>44634.577870370369</v>
      </c>
      <c r="B767" t="str">
        <f>IFERROR(AVERAGEIFS('HeartRate-2022-03-21-1647950188'!$B:$B,'HeartRate-2022-03-21-1647950188'!$A:$A,Data_Extraction!B$2,'HeartRate-2022-03-21-1647950188'!$C:$C,Data_Extraction!$A767),"")</f>
        <v/>
      </c>
      <c r="C767" t="str">
        <f>IFERROR(AVERAGEIFS('HeartRate-2022-03-21-1647950188'!$B:$B,'HeartRate-2022-03-21-1647950188'!$A:$A,Data_Extraction!C$2,'HeartRate-2022-03-21-1647950188'!$C:$C,Data_Extraction!$A767),"")</f>
        <v/>
      </c>
      <c r="D767" t="str">
        <f>IFERROR(AVERAGEIFS('HeartRate-2022-03-21-1647950188'!$B:$B,'HeartRate-2022-03-21-1647950188'!$A:$A,Data_Extraction!D$2,'HeartRate-2022-03-21-1647950188'!$C:$C,Data_Extraction!$A767),"")</f>
        <v/>
      </c>
      <c r="E767" t="str">
        <f>IFERROR(AVERAGEIFS('HeartRate-2022-03-21-1647950188'!$B:$B,'HeartRate-2022-03-21-1647950188'!$A:$A,Data_Extraction!E$2,'HeartRate-2022-03-21-1647950188'!$C:$C,Data_Extraction!$A767),"")</f>
        <v/>
      </c>
      <c r="F767" t="str">
        <f>IFERROR(AVERAGEIFS('HeartRate-2022-03-21-1647950188'!$B:$B,'HeartRate-2022-03-21-1647950188'!$A:$A,Data_Extraction!F$2,'HeartRate-2022-03-21-1647950188'!$C:$C,Data_Extraction!$A767),"")</f>
        <v/>
      </c>
      <c r="G767" t="str">
        <f>IFERROR(AVERAGEIFS('HeartRate-2022-03-21-1647950188'!$B:$B,'HeartRate-2022-03-21-1647950188'!$A:$A,Data_Extraction!G$2,'HeartRate-2022-03-21-1647950188'!$C:$C,Data_Extraction!$A767),"")</f>
        <v/>
      </c>
      <c r="H767" t="str">
        <f>IFERROR(AVERAGEIFS('HeartRate-2022-03-21-1647950188'!$B:$B,'HeartRate-2022-03-21-1647950188'!$A:$A,Data_Extraction!H$2,'HeartRate-2022-03-21-1647950188'!$C:$C,Data_Extraction!$A767),"")</f>
        <v/>
      </c>
      <c r="I767">
        <f>IFERROR(AVERAGEIFS('HeartRate-2022-03-21-1647950188'!$B:$B,'HeartRate-2022-03-21-1647950188'!$A:$A,Data_Extraction!I$2,'HeartRate-2022-03-21-1647950188'!$C:$C,Data_Extraction!$A767),"")</f>
        <v>99</v>
      </c>
      <c r="J767" s="8">
        <f t="shared" si="67"/>
        <v>99</v>
      </c>
      <c r="N767" s="11">
        <f>Data_Extraction!A767</f>
        <v>44634.577870370369</v>
      </c>
      <c r="O767" s="15">
        <f t="shared" si="68"/>
        <v>44634</v>
      </c>
      <c r="P767" s="16">
        <f t="shared" si="69"/>
        <v>0.57787037037037037</v>
      </c>
      <c r="Q767" s="12">
        <f>IF(Data_Extraction!B767="",Data_Extraction!$J767*(Q$1),Data_Extraction!B767)</f>
        <v>89.100000000000009</v>
      </c>
      <c r="R767" s="12">
        <f>IF(Data_Extraction!C767="",Data_Extraction!$J767*(R$1),Data_Extraction!C767)</f>
        <v>91.08</v>
      </c>
      <c r="S767" s="12">
        <f>IF(Data_Extraction!D767="",Data_Extraction!$J767*(S$1),Data_Extraction!D767)</f>
        <v>102.96000000000001</v>
      </c>
      <c r="T767" s="12">
        <f>IF(Data_Extraction!E767="",Data_Extraction!$J767*(T$1),Data_Extraction!E767)</f>
        <v>94.05</v>
      </c>
      <c r="U767" s="12">
        <f>IF(Data_Extraction!F767="",Data_Extraction!$J767*(U$1),Data_Extraction!F767)</f>
        <v>97.02</v>
      </c>
      <c r="V767" s="12">
        <f>IF(Data_Extraction!G767="",Data_Extraction!$J767*(V$1),Data_Extraction!G767)</f>
        <v>90.09</v>
      </c>
      <c r="W767" s="12">
        <f>IF(Data_Extraction!H767="",Data_Extraction!$J767*(W$1),Data_Extraction!H767)</f>
        <v>105.93</v>
      </c>
      <c r="X767" s="12">
        <f>IF(Data_Extraction!I767="",Data_Extraction!$J767*(X$1),Data_Extraction!I767)</f>
        <v>99</v>
      </c>
      <c r="Y767" s="13">
        <f t="shared" si="66"/>
        <v>96.153750000000002</v>
      </c>
      <c r="Z767" s="17" t="str">
        <f t="shared" si="70"/>
        <v>Break</v>
      </c>
      <c r="AA767" s="14" t="str">
        <f>VLOOKUP($N767,'HeartRate-2022-03-21-1647950188'!$C:$G,2,0)</f>
        <v>Break</v>
      </c>
      <c r="AB767" s="14" t="str">
        <f>VLOOKUP($N767,'HeartRate-2022-03-21-1647950188'!$C:$G,3,0)</f>
        <v>Off Campus</v>
      </c>
      <c r="AC767" s="14" t="str">
        <f>VLOOKUP($N767,'HeartRate-2022-03-21-1647950188'!$C:$G,4,0)</f>
        <v>Sitting</v>
      </c>
      <c r="AD767" s="14" t="str">
        <f>VLOOKUP($N767,'HeartRate-2022-03-21-1647950188'!$C:$G,5,0)</f>
        <v>Technical Contexts</v>
      </c>
      <c r="AE767">
        <f t="shared" si="71"/>
        <v>0</v>
      </c>
      <c r="AF767" s="18">
        <v>44634</v>
      </c>
      <c r="AG767" s="19">
        <v>0.57787037037037037</v>
      </c>
    </row>
    <row r="768" spans="1:33" x14ac:dyDescent="0.3">
      <c r="A768" s="5">
        <v>44634.578032407408</v>
      </c>
      <c r="B768" t="str">
        <f>IFERROR(AVERAGEIFS('HeartRate-2022-03-21-1647950188'!$B:$B,'HeartRate-2022-03-21-1647950188'!$A:$A,Data_Extraction!B$2,'HeartRate-2022-03-21-1647950188'!$C:$C,Data_Extraction!$A768),"")</f>
        <v/>
      </c>
      <c r="C768" t="str">
        <f>IFERROR(AVERAGEIFS('HeartRate-2022-03-21-1647950188'!$B:$B,'HeartRate-2022-03-21-1647950188'!$A:$A,Data_Extraction!C$2,'HeartRate-2022-03-21-1647950188'!$C:$C,Data_Extraction!$A768),"")</f>
        <v/>
      </c>
      <c r="D768" t="str">
        <f>IFERROR(AVERAGEIFS('HeartRate-2022-03-21-1647950188'!$B:$B,'HeartRate-2022-03-21-1647950188'!$A:$A,Data_Extraction!D$2,'HeartRate-2022-03-21-1647950188'!$C:$C,Data_Extraction!$A768),"")</f>
        <v/>
      </c>
      <c r="E768" t="str">
        <f>IFERROR(AVERAGEIFS('HeartRate-2022-03-21-1647950188'!$B:$B,'HeartRate-2022-03-21-1647950188'!$A:$A,Data_Extraction!E$2,'HeartRate-2022-03-21-1647950188'!$C:$C,Data_Extraction!$A768),"")</f>
        <v/>
      </c>
      <c r="F768" t="str">
        <f>IFERROR(AVERAGEIFS('HeartRate-2022-03-21-1647950188'!$B:$B,'HeartRate-2022-03-21-1647950188'!$A:$A,Data_Extraction!F$2,'HeartRate-2022-03-21-1647950188'!$C:$C,Data_Extraction!$A768),"")</f>
        <v/>
      </c>
      <c r="G768" t="str">
        <f>IFERROR(AVERAGEIFS('HeartRate-2022-03-21-1647950188'!$B:$B,'HeartRate-2022-03-21-1647950188'!$A:$A,Data_Extraction!G$2,'HeartRate-2022-03-21-1647950188'!$C:$C,Data_Extraction!$A768),"")</f>
        <v/>
      </c>
      <c r="H768" t="str">
        <f>IFERROR(AVERAGEIFS('HeartRate-2022-03-21-1647950188'!$B:$B,'HeartRate-2022-03-21-1647950188'!$A:$A,Data_Extraction!H$2,'HeartRate-2022-03-21-1647950188'!$C:$C,Data_Extraction!$A768),"")</f>
        <v/>
      </c>
      <c r="I768">
        <f>IFERROR(AVERAGEIFS('HeartRate-2022-03-21-1647950188'!$B:$B,'HeartRate-2022-03-21-1647950188'!$A:$A,Data_Extraction!I$2,'HeartRate-2022-03-21-1647950188'!$C:$C,Data_Extraction!$A768),"")</f>
        <v>97</v>
      </c>
      <c r="J768" s="8">
        <f t="shared" si="67"/>
        <v>97</v>
      </c>
      <c r="N768" s="11">
        <f>Data_Extraction!A768</f>
        <v>44634.578032407408</v>
      </c>
      <c r="O768" s="15">
        <f t="shared" si="68"/>
        <v>44634</v>
      </c>
      <c r="P768" s="16">
        <f t="shared" si="69"/>
        <v>0.57803240740740736</v>
      </c>
      <c r="Q768" s="12">
        <f>IF(Data_Extraction!B768="",Data_Extraction!$J768*(Q$1),Data_Extraction!B768)</f>
        <v>87.3</v>
      </c>
      <c r="R768" s="12">
        <f>IF(Data_Extraction!C768="",Data_Extraction!$J768*(R$1),Data_Extraction!C768)</f>
        <v>89.240000000000009</v>
      </c>
      <c r="S768" s="12">
        <f>IF(Data_Extraction!D768="",Data_Extraction!$J768*(S$1),Data_Extraction!D768)</f>
        <v>100.88000000000001</v>
      </c>
      <c r="T768" s="12">
        <f>IF(Data_Extraction!E768="",Data_Extraction!$J768*(T$1),Data_Extraction!E768)</f>
        <v>92.149999999999991</v>
      </c>
      <c r="U768" s="12">
        <f>IF(Data_Extraction!F768="",Data_Extraction!$J768*(U$1),Data_Extraction!F768)</f>
        <v>95.06</v>
      </c>
      <c r="V768" s="12">
        <f>IF(Data_Extraction!G768="",Data_Extraction!$J768*(V$1),Data_Extraction!G768)</f>
        <v>88.27</v>
      </c>
      <c r="W768" s="12">
        <f>IF(Data_Extraction!H768="",Data_Extraction!$J768*(W$1),Data_Extraction!H768)</f>
        <v>103.79</v>
      </c>
      <c r="X768" s="12">
        <f>IF(Data_Extraction!I768="",Data_Extraction!$J768*(X$1),Data_Extraction!I768)</f>
        <v>97</v>
      </c>
      <c r="Y768" s="13">
        <f t="shared" si="66"/>
        <v>94.211249999999993</v>
      </c>
      <c r="Z768" s="17" t="str">
        <f t="shared" si="70"/>
        <v>Break</v>
      </c>
      <c r="AA768" s="14" t="str">
        <f>VLOOKUP($N768,'HeartRate-2022-03-21-1647950188'!$C:$G,2,0)</f>
        <v>Break</v>
      </c>
      <c r="AB768" s="14" t="str">
        <f>VLOOKUP($N768,'HeartRate-2022-03-21-1647950188'!$C:$G,3,0)</f>
        <v>Off Campus</v>
      </c>
      <c r="AC768" s="14" t="str">
        <f>VLOOKUP($N768,'HeartRate-2022-03-21-1647950188'!$C:$G,4,0)</f>
        <v>Sitting</v>
      </c>
      <c r="AD768" s="14" t="str">
        <f>VLOOKUP($N768,'HeartRate-2022-03-21-1647950188'!$C:$G,5,0)</f>
        <v>Technical Contexts</v>
      </c>
      <c r="AE768">
        <f t="shared" si="71"/>
        <v>0</v>
      </c>
      <c r="AF768" s="18">
        <v>44634</v>
      </c>
      <c r="AG768" s="19">
        <v>0.57803240740740736</v>
      </c>
    </row>
    <row r="769" spans="1:33" x14ac:dyDescent="0.3">
      <c r="A769" s="5">
        <v>44634.578460648147</v>
      </c>
      <c r="B769">
        <f>IFERROR(AVERAGEIFS('HeartRate-2022-03-21-1647950188'!$B:$B,'HeartRate-2022-03-21-1647950188'!$A:$A,Data_Extraction!B$2,'HeartRate-2022-03-21-1647950188'!$C:$C,Data_Extraction!$A769),"")</f>
        <v>88</v>
      </c>
      <c r="C769" t="str">
        <f>IFERROR(AVERAGEIFS('HeartRate-2022-03-21-1647950188'!$B:$B,'HeartRate-2022-03-21-1647950188'!$A:$A,Data_Extraction!C$2,'HeartRate-2022-03-21-1647950188'!$C:$C,Data_Extraction!$A769),"")</f>
        <v/>
      </c>
      <c r="D769" t="str">
        <f>IFERROR(AVERAGEIFS('HeartRate-2022-03-21-1647950188'!$B:$B,'HeartRate-2022-03-21-1647950188'!$A:$A,Data_Extraction!D$2,'HeartRate-2022-03-21-1647950188'!$C:$C,Data_Extraction!$A769),"")</f>
        <v/>
      </c>
      <c r="E769" t="str">
        <f>IFERROR(AVERAGEIFS('HeartRate-2022-03-21-1647950188'!$B:$B,'HeartRate-2022-03-21-1647950188'!$A:$A,Data_Extraction!E$2,'HeartRate-2022-03-21-1647950188'!$C:$C,Data_Extraction!$A769),"")</f>
        <v/>
      </c>
      <c r="F769" t="str">
        <f>IFERROR(AVERAGEIFS('HeartRate-2022-03-21-1647950188'!$B:$B,'HeartRate-2022-03-21-1647950188'!$A:$A,Data_Extraction!F$2,'HeartRate-2022-03-21-1647950188'!$C:$C,Data_Extraction!$A769),"")</f>
        <v/>
      </c>
      <c r="G769" t="str">
        <f>IFERROR(AVERAGEIFS('HeartRate-2022-03-21-1647950188'!$B:$B,'HeartRate-2022-03-21-1647950188'!$A:$A,Data_Extraction!G$2,'HeartRate-2022-03-21-1647950188'!$C:$C,Data_Extraction!$A769),"")</f>
        <v/>
      </c>
      <c r="H769" t="str">
        <f>IFERROR(AVERAGEIFS('HeartRate-2022-03-21-1647950188'!$B:$B,'HeartRate-2022-03-21-1647950188'!$A:$A,Data_Extraction!H$2,'HeartRate-2022-03-21-1647950188'!$C:$C,Data_Extraction!$A769),"")</f>
        <v/>
      </c>
      <c r="I769">
        <f>IFERROR(AVERAGEIFS('HeartRate-2022-03-21-1647950188'!$B:$B,'HeartRate-2022-03-21-1647950188'!$A:$A,Data_Extraction!I$2,'HeartRate-2022-03-21-1647950188'!$C:$C,Data_Extraction!$A769),"")</f>
        <v>93</v>
      </c>
      <c r="J769" s="8">
        <f t="shared" si="67"/>
        <v>90.5</v>
      </c>
      <c r="N769" s="11">
        <f>Data_Extraction!A769</f>
        <v>44634.578460648147</v>
      </c>
      <c r="O769" s="15">
        <f t="shared" si="68"/>
        <v>44634</v>
      </c>
      <c r="P769" s="16">
        <f t="shared" si="69"/>
        <v>0.57846064814814813</v>
      </c>
      <c r="Q769" s="12">
        <f>IF(Data_Extraction!B769="",Data_Extraction!$J769*(Q$1),Data_Extraction!B769)</f>
        <v>88</v>
      </c>
      <c r="R769" s="12">
        <f>IF(Data_Extraction!C769="",Data_Extraction!$J769*(R$1),Data_Extraction!C769)</f>
        <v>83.26</v>
      </c>
      <c r="S769" s="12">
        <f>IF(Data_Extraction!D769="",Data_Extraction!$J769*(S$1),Data_Extraction!D769)</f>
        <v>94.12</v>
      </c>
      <c r="T769" s="12">
        <f>IF(Data_Extraction!E769="",Data_Extraction!$J769*(T$1),Data_Extraction!E769)</f>
        <v>85.974999999999994</v>
      </c>
      <c r="U769" s="12">
        <f>IF(Data_Extraction!F769="",Data_Extraction!$J769*(U$1),Data_Extraction!F769)</f>
        <v>88.69</v>
      </c>
      <c r="V769" s="12">
        <f>IF(Data_Extraction!G769="",Data_Extraction!$J769*(V$1),Data_Extraction!G769)</f>
        <v>82.355000000000004</v>
      </c>
      <c r="W769" s="12">
        <f>IF(Data_Extraction!H769="",Data_Extraction!$J769*(W$1),Data_Extraction!H769)</f>
        <v>96.835000000000008</v>
      </c>
      <c r="X769" s="12">
        <f>IF(Data_Extraction!I769="",Data_Extraction!$J769*(X$1),Data_Extraction!I769)</f>
        <v>93</v>
      </c>
      <c r="Y769" s="13">
        <f t="shared" si="66"/>
        <v>89.029375000000002</v>
      </c>
      <c r="Z769" s="17" t="str">
        <f t="shared" si="70"/>
        <v>Break</v>
      </c>
      <c r="AA769" s="14" t="str">
        <f>VLOOKUP($N769,'HeartRate-2022-03-21-1647950188'!$C:$G,2,0)</f>
        <v>Break</v>
      </c>
      <c r="AB769" s="14" t="str">
        <f>VLOOKUP($N769,'HeartRate-2022-03-21-1647950188'!$C:$G,3,0)</f>
        <v>Off Campus</v>
      </c>
      <c r="AC769" s="14" t="str">
        <f>VLOOKUP($N769,'HeartRate-2022-03-21-1647950188'!$C:$G,4,0)</f>
        <v>Sitting</v>
      </c>
      <c r="AD769" s="14" t="str">
        <f>VLOOKUP($N769,'HeartRate-2022-03-21-1647950188'!$C:$G,5,0)</f>
        <v>Technical Contexts</v>
      </c>
      <c r="AE769">
        <f t="shared" si="71"/>
        <v>0</v>
      </c>
      <c r="AF769" s="18">
        <v>44634</v>
      </c>
      <c r="AG769" s="19">
        <v>0.57846064814814813</v>
      </c>
    </row>
    <row r="770" spans="1:33" x14ac:dyDescent="0.3">
      <c r="A770" s="5">
        <v>44634.578715277778</v>
      </c>
      <c r="B770" t="str">
        <f>IFERROR(AVERAGEIFS('HeartRate-2022-03-21-1647950188'!$B:$B,'HeartRate-2022-03-21-1647950188'!$A:$A,Data_Extraction!B$2,'HeartRate-2022-03-21-1647950188'!$C:$C,Data_Extraction!$A770),"")</f>
        <v/>
      </c>
      <c r="C770" t="str">
        <f>IFERROR(AVERAGEIFS('HeartRate-2022-03-21-1647950188'!$B:$B,'HeartRate-2022-03-21-1647950188'!$A:$A,Data_Extraction!C$2,'HeartRate-2022-03-21-1647950188'!$C:$C,Data_Extraction!$A770),"")</f>
        <v/>
      </c>
      <c r="D770" t="str">
        <f>IFERROR(AVERAGEIFS('HeartRate-2022-03-21-1647950188'!$B:$B,'HeartRate-2022-03-21-1647950188'!$A:$A,Data_Extraction!D$2,'HeartRate-2022-03-21-1647950188'!$C:$C,Data_Extraction!$A770),"")</f>
        <v/>
      </c>
      <c r="E770" t="str">
        <f>IFERROR(AVERAGEIFS('HeartRate-2022-03-21-1647950188'!$B:$B,'HeartRate-2022-03-21-1647950188'!$A:$A,Data_Extraction!E$2,'HeartRate-2022-03-21-1647950188'!$C:$C,Data_Extraction!$A770),"")</f>
        <v/>
      </c>
      <c r="F770" t="str">
        <f>IFERROR(AVERAGEIFS('HeartRate-2022-03-21-1647950188'!$B:$B,'HeartRate-2022-03-21-1647950188'!$A:$A,Data_Extraction!F$2,'HeartRate-2022-03-21-1647950188'!$C:$C,Data_Extraction!$A770),"")</f>
        <v/>
      </c>
      <c r="G770">
        <f>IFERROR(AVERAGEIFS('HeartRate-2022-03-21-1647950188'!$B:$B,'HeartRate-2022-03-21-1647950188'!$A:$A,Data_Extraction!G$2,'HeartRate-2022-03-21-1647950188'!$C:$C,Data_Extraction!$A770),"")</f>
        <v>82</v>
      </c>
      <c r="H770" t="str">
        <f>IFERROR(AVERAGEIFS('HeartRate-2022-03-21-1647950188'!$B:$B,'HeartRate-2022-03-21-1647950188'!$A:$A,Data_Extraction!H$2,'HeartRate-2022-03-21-1647950188'!$C:$C,Data_Extraction!$A770),"")</f>
        <v/>
      </c>
      <c r="I770" t="str">
        <f>IFERROR(AVERAGEIFS('HeartRate-2022-03-21-1647950188'!$B:$B,'HeartRate-2022-03-21-1647950188'!$A:$A,Data_Extraction!I$2,'HeartRate-2022-03-21-1647950188'!$C:$C,Data_Extraction!$A770),"")</f>
        <v/>
      </c>
      <c r="J770" s="8">
        <f t="shared" si="67"/>
        <v>82</v>
      </c>
      <c r="N770" s="11">
        <f>Data_Extraction!A770</f>
        <v>44634.578715277778</v>
      </c>
      <c r="O770" s="15">
        <f t="shared" si="68"/>
        <v>44634</v>
      </c>
      <c r="P770" s="16">
        <f t="shared" si="69"/>
        <v>0.57871527777777776</v>
      </c>
      <c r="Q770" s="12">
        <f>IF(Data_Extraction!B770="",Data_Extraction!$J770*(Q$1),Data_Extraction!B770)</f>
        <v>73.8</v>
      </c>
      <c r="R770" s="12">
        <f>IF(Data_Extraction!C770="",Data_Extraction!$J770*(R$1),Data_Extraction!C770)</f>
        <v>75.44</v>
      </c>
      <c r="S770" s="12">
        <f>IF(Data_Extraction!D770="",Data_Extraction!$J770*(S$1),Data_Extraction!D770)</f>
        <v>85.28</v>
      </c>
      <c r="T770" s="12">
        <f>IF(Data_Extraction!E770="",Data_Extraction!$J770*(T$1),Data_Extraction!E770)</f>
        <v>77.899999999999991</v>
      </c>
      <c r="U770" s="12">
        <f>IF(Data_Extraction!F770="",Data_Extraction!$J770*(U$1),Data_Extraction!F770)</f>
        <v>80.36</v>
      </c>
      <c r="V770" s="12">
        <f>IF(Data_Extraction!G770="",Data_Extraction!$J770*(V$1),Data_Extraction!G770)</f>
        <v>82</v>
      </c>
      <c r="W770" s="12">
        <f>IF(Data_Extraction!H770="",Data_Extraction!$J770*(W$1),Data_Extraction!H770)</f>
        <v>87.740000000000009</v>
      </c>
      <c r="X770" s="12">
        <f>IF(Data_Extraction!I770="",Data_Extraction!$J770*(X$1),Data_Extraction!I770)</f>
        <v>79.539999999999992</v>
      </c>
      <c r="Y770" s="13">
        <f t="shared" si="66"/>
        <v>80.257499999999993</v>
      </c>
      <c r="Z770" s="17" t="str">
        <f t="shared" si="70"/>
        <v>Break</v>
      </c>
      <c r="AA770" s="14" t="str">
        <f>VLOOKUP($N770,'HeartRate-2022-03-21-1647950188'!$C:$G,2,0)</f>
        <v>Break</v>
      </c>
      <c r="AB770" s="14" t="str">
        <f>VLOOKUP($N770,'HeartRate-2022-03-21-1647950188'!$C:$G,3,0)</f>
        <v>Off Campus</v>
      </c>
      <c r="AC770" s="14" t="str">
        <f>VLOOKUP($N770,'HeartRate-2022-03-21-1647950188'!$C:$G,4,0)</f>
        <v>Sitting</v>
      </c>
      <c r="AD770" s="14" t="str">
        <f>VLOOKUP($N770,'HeartRate-2022-03-21-1647950188'!$C:$G,5,0)</f>
        <v>Technical Contexts</v>
      </c>
      <c r="AE770">
        <f t="shared" si="71"/>
        <v>0</v>
      </c>
      <c r="AF770" s="18">
        <v>44634</v>
      </c>
      <c r="AG770" s="19">
        <v>0.57871527777777776</v>
      </c>
    </row>
    <row r="771" spans="1:33" x14ac:dyDescent="0.3">
      <c r="A771" s="5">
        <v>44634.579155092593</v>
      </c>
      <c r="B771">
        <f>IFERROR(AVERAGEIFS('HeartRate-2022-03-21-1647950188'!$B:$B,'HeartRate-2022-03-21-1647950188'!$A:$A,Data_Extraction!B$2,'HeartRate-2022-03-21-1647950188'!$C:$C,Data_Extraction!$A771),"")</f>
        <v>80</v>
      </c>
      <c r="C771" t="str">
        <f>IFERROR(AVERAGEIFS('HeartRate-2022-03-21-1647950188'!$B:$B,'HeartRate-2022-03-21-1647950188'!$A:$A,Data_Extraction!C$2,'HeartRate-2022-03-21-1647950188'!$C:$C,Data_Extraction!$A771),"")</f>
        <v/>
      </c>
      <c r="D771" t="str">
        <f>IFERROR(AVERAGEIFS('HeartRate-2022-03-21-1647950188'!$B:$B,'HeartRate-2022-03-21-1647950188'!$A:$A,Data_Extraction!D$2,'HeartRate-2022-03-21-1647950188'!$C:$C,Data_Extraction!$A771),"")</f>
        <v/>
      </c>
      <c r="E771" t="str">
        <f>IFERROR(AVERAGEIFS('HeartRate-2022-03-21-1647950188'!$B:$B,'HeartRate-2022-03-21-1647950188'!$A:$A,Data_Extraction!E$2,'HeartRate-2022-03-21-1647950188'!$C:$C,Data_Extraction!$A771),"")</f>
        <v/>
      </c>
      <c r="F771" t="str">
        <f>IFERROR(AVERAGEIFS('HeartRate-2022-03-21-1647950188'!$B:$B,'HeartRate-2022-03-21-1647950188'!$A:$A,Data_Extraction!F$2,'HeartRate-2022-03-21-1647950188'!$C:$C,Data_Extraction!$A771),"")</f>
        <v/>
      </c>
      <c r="G771" t="str">
        <f>IFERROR(AVERAGEIFS('HeartRate-2022-03-21-1647950188'!$B:$B,'HeartRate-2022-03-21-1647950188'!$A:$A,Data_Extraction!G$2,'HeartRate-2022-03-21-1647950188'!$C:$C,Data_Extraction!$A771),"")</f>
        <v/>
      </c>
      <c r="H771" t="str">
        <f>IFERROR(AVERAGEIFS('HeartRate-2022-03-21-1647950188'!$B:$B,'HeartRate-2022-03-21-1647950188'!$A:$A,Data_Extraction!H$2,'HeartRate-2022-03-21-1647950188'!$C:$C,Data_Extraction!$A771),"")</f>
        <v/>
      </c>
      <c r="I771">
        <f>IFERROR(AVERAGEIFS('HeartRate-2022-03-21-1647950188'!$B:$B,'HeartRate-2022-03-21-1647950188'!$A:$A,Data_Extraction!I$2,'HeartRate-2022-03-21-1647950188'!$C:$C,Data_Extraction!$A771),"")</f>
        <v>89</v>
      </c>
      <c r="J771" s="8">
        <f t="shared" si="67"/>
        <v>84.5</v>
      </c>
      <c r="N771" s="11">
        <f>Data_Extraction!A771</f>
        <v>44634.579155092593</v>
      </c>
      <c r="O771" s="15">
        <f t="shared" si="68"/>
        <v>44634</v>
      </c>
      <c r="P771" s="16">
        <f t="shared" si="69"/>
        <v>0.57915509259259257</v>
      </c>
      <c r="Q771" s="12">
        <f>IF(Data_Extraction!B771="",Data_Extraction!$J771*(Q$1),Data_Extraction!B771)</f>
        <v>80</v>
      </c>
      <c r="R771" s="12">
        <f>IF(Data_Extraction!C771="",Data_Extraction!$J771*(R$1),Data_Extraction!C771)</f>
        <v>77.740000000000009</v>
      </c>
      <c r="S771" s="12">
        <f>IF(Data_Extraction!D771="",Data_Extraction!$J771*(S$1),Data_Extraction!D771)</f>
        <v>87.88000000000001</v>
      </c>
      <c r="T771" s="12">
        <f>IF(Data_Extraction!E771="",Data_Extraction!$J771*(T$1),Data_Extraction!E771)</f>
        <v>80.274999999999991</v>
      </c>
      <c r="U771" s="12">
        <f>IF(Data_Extraction!F771="",Data_Extraction!$J771*(U$1),Data_Extraction!F771)</f>
        <v>82.81</v>
      </c>
      <c r="V771" s="12">
        <f>IF(Data_Extraction!G771="",Data_Extraction!$J771*(V$1),Data_Extraction!G771)</f>
        <v>76.894999999999996</v>
      </c>
      <c r="W771" s="12">
        <f>IF(Data_Extraction!H771="",Data_Extraction!$J771*(W$1),Data_Extraction!H771)</f>
        <v>90.415000000000006</v>
      </c>
      <c r="X771" s="12">
        <f>IF(Data_Extraction!I771="",Data_Extraction!$J771*(X$1),Data_Extraction!I771)</f>
        <v>89</v>
      </c>
      <c r="Y771" s="13">
        <f t="shared" ref="Y771:Y834" si="72">AVERAGE(Q771:X771)</f>
        <v>83.126874999999998</v>
      </c>
      <c r="Z771" s="17" t="str">
        <f t="shared" si="70"/>
        <v>Break</v>
      </c>
      <c r="AA771" s="14" t="str">
        <f>VLOOKUP($N771,'HeartRate-2022-03-21-1647950188'!$C:$G,2,0)</f>
        <v>Break</v>
      </c>
      <c r="AB771" s="14" t="str">
        <f>VLOOKUP($N771,'HeartRate-2022-03-21-1647950188'!$C:$G,3,0)</f>
        <v>Off Campus</v>
      </c>
      <c r="AC771" s="14" t="str">
        <f>VLOOKUP($N771,'HeartRate-2022-03-21-1647950188'!$C:$G,4,0)</f>
        <v>Sitting</v>
      </c>
      <c r="AD771" s="14" t="str">
        <f>VLOOKUP($N771,'HeartRate-2022-03-21-1647950188'!$C:$G,5,0)</f>
        <v>Technical Contexts</v>
      </c>
      <c r="AE771">
        <f t="shared" si="71"/>
        <v>0</v>
      </c>
      <c r="AF771" s="18">
        <v>44634</v>
      </c>
      <c r="AG771" s="19">
        <v>0.57915509259259257</v>
      </c>
    </row>
    <row r="772" spans="1:33" x14ac:dyDescent="0.3">
      <c r="A772" s="5">
        <v>44634.57984953704</v>
      </c>
      <c r="B772">
        <f>IFERROR(AVERAGEIFS('HeartRate-2022-03-21-1647950188'!$B:$B,'HeartRate-2022-03-21-1647950188'!$A:$A,Data_Extraction!B$2,'HeartRate-2022-03-21-1647950188'!$C:$C,Data_Extraction!$A772),"")</f>
        <v>77</v>
      </c>
      <c r="C772" t="str">
        <f>IFERROR(AVERAGEIFS('HeartRate-2022-03-21-1647950188'!$B:$B,'HeartRate-2022-03-21-1647950188'!$A:$A,Data_Extraction!C$2,'HeartRate-2022-03-21-1647950188'!$C:$C,Data_Extraction!$A772),"")</f>
        <v/>
      </c>
      <c r="D772" t="str">
        <f>IFERROR(AVERAGEIFS('HeartRate-2022-03-21-1647950188'!$B:$B,'HeartRate-2022-03-21-1647950188'!$A:$A,Data_Extraction!D$2,'HeartRate-2022-03-21-1647950188'!$C:$C,Data_Extraction!$A772),"")</f>
        <v/>
      </c>
      <c r="E772" t="str">
        <f>IFERROR(AVERAGEIFS('HeartRate-2022-03-21-1647950188'!$B:$B,'HeartRate-2022-03-21-1647950188'!$A:$A,Data_Extraction!E$2,'HeartRate-2022-03-21-1647950188'!$C:$C,Data_Extraction!$A772),"")</f>
        <v/>
      </c>
      <c r="F772" t="str">
        <f>IFERROR(AVERAGEIFS('HeartRate-2022-03-21-1647950188'!$B:$B,'HeartRate-2022-03-21-1647950188'!$A:$A,Data_Extraction!F$2,'HeartRate-2022-03-21-1647950188'!$C:$C,Data_Extraction!$A772),"")</f>
        <v/>
      </c>
      <c r="G772" t="str">
        <f>IFERROR(AVERAGEIFS('HeartRate-2022-03-21-1647950188'!$B:$B,'HeartRate-2022-03-21-1647950188'!$A:$A,Data_Extraction!G$2,'HeartRate-2022-03-21-1647950188'!$C:$C,Data_Extraction!$A772),"")</f>
        <v/>
      </c>
      <c r="H772" t="str">
        <f>IFERROR(AVERAGEIFS('HeartRate-2022-03-21-1647950188'!$B:$B,'HeartRate-2022-03-21-1647950188'!$A:$A,Data_Extraction!H$2,'HeartRate-2022-03-21-1647950188'!$C:$C,Data_Extraction!$A772),"")</f>
        <v/>
      </c>
      <c r="I772">
        <f>IFERROR(AVERAGEIFS('HeartRate-2022-03-21-1647950188'!$B:$B,'HeartRate-2022-03-21-1647950188'!$A:$A,Data_Extraction!I$2,'HeartRate-2022-03-21-1647950188'!$C:$C,Data_Extraction!$A772),"")</f>
        <v>81</v>
      </c>
      <c r="J772" s="8">
        <f t="shared" ref="J772:J835" si="73">AVERAGE(B772:I772)</f>
        <v>79</v>
      </c>
      <c r="N772" s="11">
        <f>Data_Extraction!A772</f>
        <v>44634.57984953704</v>
      </c>
      <c r="O772" s="15">
        <f t="shared" ref="O772:O835" si="74">AF772</f>
        <v>44634</v>
      </c>
      <c r="P772" s="16">
        <f t="shared" ref="P772:P835" si="75">AG772</f>
        <v>0.57984953703703701</v>
      </c>
      <c r="Q772" s="12">
        <f>IF(Data_Extraction!B772="",Data_Extraction!$J772*(Q$1),Data_Extraction!B772)</f>
        <v>77</v>
      </c>
      <c r="R772" s="12">
        <f>IF(Data_Extraction!C772="",Data_Extraction!$J772*(R$1),Data_Extraction!C772)</f>
        <v>72.680000000000007</v>
      </c>
      <c r="S772" s="12">
        <f>IF(Data_Extraction!D772="",Data_Extraction!$J772*(S$1),Data_Extraction!D772)</f>
        <v>82.16</v>
      </c>
      <c r="T772" s="12">
        <f>IF(Data_Extraction!E772="",Data_Extraction!$J772*(T$1),Data_Extraction!E772)</f>
        <v>75.05</v>
      </c>
      <c r="U772" s="12">
        <f>IF(Data_Extraction!F772="",Data_Extraction!$J772*(U$1),Data_Extraction!F772)</f>
        <v>77.42</v>
      </c>
      <c r="V772" s="12">
        <f>IF(Data_Extraction!G772="",Data_Extraction!$J772*(V$1),Data_Extraction!G772)</f>
        <v>71.89</v>
      </c>
      <c r="W772" s="12">
        <f>IF(Data_Extraction!H772="",Data_Extraction!$J772*(W$1),Data_Extraction!H772)</f>
        <v>84.53</v>
      </c>
      <c r="X772" s="12">
        <f>IF(Data_Extraction!I772="",Data_Extraction!$J772*(X$1),Data_Extraction!I772)</f>
        <v>81</v>
      </c>
      <c r="Y772" s="13">
        <f t="shared" si="72"/>
        <v>77.716250000000002</v>
      </c>
      <c r="Z772" s="17" t="str">
        <f t="shared" ref="Z772:Z835" si="76">VLOOKUP(P772,$AJ$2:$AK$7,2,1)</f>
        <v>Break</v>
      </c>
      <c r="AA772" s="14" t="str">
        <f>VLOOKUP($N772,'HeartRate-2022-03-21-1647950188'!$C:$G,2,0)</f>
        <v>Break</v>
      </c>
      <c r="AB772" s="14" t="str">
        <f>VLOOKUP($N772,'HeartRate-2022-03-21-1647950188'!$C:$G,3,0)</f>
        <v>Off Campus</v>
      </c>
      <c r="AC772" s="14" t="str">
        <f>VLOOKUP($N772,'HeartRate-2022-03-21-1647950188'!$C:$G,4,0)</f>
        <v>Sitting</v>
      </c>
      <c r="AD772" s="14" t="str">
        <f>VLOOKUP($N772,'HeartRate-2022-03-21-1647950188'!$C:$G,5,0)</f>
        <v>Technical Contexts</v>
      </c>
      <c r="AE772">
        <f t="shared" ref="AE772:AE835" si="77">IF(Y772&gt;120,1,0)</f>
        <v>0</v>
      </c>
      <c r="AF772" s="18">
        <v>44634</v>
      </c>
      <c r="AG772" s="19">
        <v>0.57984953703703701</v>
      </c>
    </row>
    <row r="773" spans="1:33" x14ac:dyDescent="0.3">
      <c r="A773" s="5">
        <v>44634.580543981479</v>
      </c>
      <c r="B773">
        <f>IFERROR(AVERAGEIFS('HeartRate-2022-03-21-1647950188'!$B:$B,'HeartRate-2022-03-21-1647950188'!$A:$A,Data_Extraction!B$2,'HeartRate-2022-03-21-1647950188'!$C:$C,Data_Extraction!$A773),"")</f>
        <v>90</v>
      </c>
      <c r="C773" t="str">
        <f>IFERROR(AVERAGEIFS('HeartRate-2022-03-21-1647950188'!$B:$B,'HeartRate-2022-03-21-1647950188'!$A:$A,Data_Extraction!C$2,'HeartRate-2022-03-21-1647950188'!$C:$C,Data_Extraction!$A773),"")</f>
        <v/>
      </c>
      <c r="D773" t="str">
        <f>IFERROR(AVERAGEIFS('HeartRate-2022-03-21-1647950188'!$B:$B,'HeartRate-2022-03-21-1647950188'!$A:$A,Data_Extraction!D$2,'HeartRate-2022-03-21-1647950188'!$C:$C,Data_Extraction!$A773),"")</f>
        <v/>
      </c>
      <c r="E773" t="str">
        <f>IFERROR(AVERAGEIFS('HeartRate-2022-03-21-1647950188'!$B:$B,'HeartRate-2022-03-21-1647950188'!$A:$A,Data_Extraction!E$2,'HeartRate-2022-03-21-1647950188'!$C:$C,Data_Extraction!$A773),"")</f>
        <v/>
      </c>
      <c r="F773" t="str">
        <f>IFERROR(AVERAGEIFS('HeartRate-2022-03-21-1647950188'!$B:$B,'HeartRate-2022-03-21-1647950188'!$A:$A,Data_Extraction!F$2,'HeartRate-2022-03-21-1647950188'!$C:$C,Data_Extraction!$A773),"")</f>
        <v/>
      </c>
      <c r="G773" t="str">
        <f>IFERROR(AVERAGEIFS('HeartRate-2022-03-21-1647950188'!$B:$B,'HeartRate-2022-03-21-1647950188'!$A:$A,Data_Extraction!G$2,'HeartRate-2022-03-21-1647950188'!$C:$C,Data_Extraction!$A773),"")</f>
        <v/>
      </c>
      <c r="H773" t="str">
        <f>IFERROR(AVERAGEIFS('HeartRate-2022-03-21-1647950188'!$B:$B,'HeartRate-2022-03-21-1647950188'!$A:$A,Data_Extraction!H$2,'HeartRate-2022-03-21-1647950188'!$C:$C,Data_Extraction!$A773),"")</f>
        <v/>
      </c>
      <c r="I773">
        <f>IFERROR(AVERAGEIFS('HeartRate-2022-03-21-1647950188'!$B:$B,'HeartRate-2022-03-21-1647950188'!$A:$A,Data_Extraction!I$2,'HeartRate-2022-03-21-1647950188'!$C:$C,Data_Extraction!$A773),"")</f>
        <v>75</v>
      </c>
      <c r="J773" s="8">
        <f t="shared" si="73"/>
        <v>82.5</v>
      </c>
      <c r="N773" s="11">
        <f>Data_Extraction!A773</f>
        <v>44634.580543981479</v>
      </c>
      <c r="O773" s="15">
        <f t="shared" si="74"/>
        <v>44634</v>
      </c>
      <c r="P773" s="16">
        <f t="shared" si="75"/>
        <v>0.58054398148148145</v>
      </c>
      <c r="Q773" s="12">
        <f>IF(Data_Extraction!B773="",Data_Extraction!$J773*(Q$1),Data_Extraction!B773)</f>
        <v>90</v>
      </c>
      <c r="R773" s="12">
        <f>IF(Data_Extraction!C773="",Data_Extraction!$J773*(R$1),Data_Extraction!C773)</f>
        <v>75.900000000000006</v>
      </c>
      <c r="S773" s="12">
        <f>IF(Data_Extraction!D773="",Data_Extraction!$J773*(S$1),Data_Extraction!D773)</f>
        <v>85.8</v>
      </c>
      <c r="T773" s="12">
        <f>IF(Data_Extraction!E773="",Data_Extraction!$J773*(T$1),Data_Extraction!E773)</f>
        <v>78.375</v>
      </c>
      <c r="U773" s="12">
        <f>IF(Data_Extraction!F773="",Data_Extraction!$J773*(U$1),Data_Extraction!F773)</f>
        <v>80.849999999999994</v>
      </c>
      <c r="V773" s="12">
        <f>IF(Data_Extraction!G773="",Data_Extraction!$J773*(V$1),Data_Extraction!G773)</f>
        <v>75.075000000000003</v>
      </c>
      <c r="W773" s="12">
        <f>IF(Data_Extraction!H773="",Data_Extraction!$J773*(W$1),Data_Extraction!H773)</f>
        <v>88.275000000000006</v>
      </c>
      <c r="X773" s="12">
        <f>IF(Data_Extraction!I773="",Data_Extraction!$J773*(X$1),Data_Extraction!I773)</f>
        <v>75</v>
      </c>
      <c r="Y773" s="13">
        <f t="shared" si="72"/>
        <v>81.159374999999997</v>
      </c>
      <c r="Z773" s="17" t="str">
        <f t="shared" si="76"/>
        <v>Break</v>
      </c>
      <c r="AA773" s="14" t="str">
        <f>VLOOKUP($N773,'HeartRate-2022-03-21-1647950188'!$C:$G,2,0)</f>
        <v>Break</v>
      </c>
      <c r="AB773" s="14" t="str">
        <f>VLOOKUP($N773,'HeartRate-2022-03-21-1647950188'!$C:$G,3,0)</f>
        <v>Off Campus</v>
      </c>
      <c r="AC773" s="14" t="str">
        <f>VLOOKUP($N773,'HeartRate-2022-03-21-1647950188'!$C:$G,4,0)</f>
        <v>Sitting</v>
      </c>
      <c r="AD773" s="14" t="str">
        <f>VLOOKUP($N773,'HeartRate-2022-03-21-1647950188'!$C:$G,5,0)</f>
        <v>Technical Contexts</v>
      </c>
      <c r="AE773">
        <f t="shared" si="77"/>
        <v>0</v>
      </c>
      <c r="AF773" s="18">
        <v>44634</v>
      </c>
      <c r="AG773" s="19">
        <v>0.58054398148148145</v>
      </c>
    </row>
    <row r="774" spans="1:33" x14ac:dyDescent="0.3">
      <c r="A774" s="5">
        <v>44634.580555555556</v>
      </c>
      <c r="B774" t="str">
        <f>IFERROR(AVERAGEIFS('HeartRate-2022-03-21-1647950188'!$B:$B,'HeartRate-2022-03-21-1647950188'!$A:$A,Data_Extraction!B$2,'HeartRate-2022-03-21-1647950188'!$C:$C,Data_Extraction!$A774),"")</f>
        <v/>
      </c>
      <c r="C774" t="str">
        <f>IFERROR(AVERAGEIFS('HeartRate-2022-03-21-1647950188'!$B:$B,'HeartRate-2022-03-21-1647950188'!$A:$A,Data_Extraction!C$2,'HeartRate-2022-03-21-1647950188'!$C:$C,Data_Extraction!$A774),"")</f>
        <v/>
      </c>
      <c r="D774" t="str">
        <f>IFERROR(AVERAGEIFS('HeartRate-2022-03-21-1647950188'!$B:$B,'HeartRate-2022-03-21-1647950188'!$A:$A,Data_Extraction!D$2,'HeartRate-2022-03-21-1647950188'!$C:$C,Data_Extraction!$A774),"")</f>
        <v/>
      </c>
      <c r="E774" t="str">
        <f>IFERROR(AVERAGEIFS('HeartRate-2022-03-21-1647950188'!$B:$B,'HeartRate-2022-03-21-1647950188'!$A:$A,Data_Extraction!E$2,'HeartRate-2022-03-21-1647950188'!$C:$C,Data_Extraction!$A774),"")</f>
        <v/>
      </c>
      <c r="F774" t="str">
        <f>IFERROR(AVERAGEIFS('HeartRate-2022-03-21-1647950188'!$B:$B,'HeartRate-2022-03-21-1647950188'!$A:$A,Data_Extraction!F$2,'HeartRate-2022-03-21-1647950188'!$C:$C,Data_Extraction!$A774),"")</f>
        <v/>
      </c>
      <c r="G774">
        <f>IFERROR(AVERAGEIFS('HeartRate-2022-03-21-1647950188'!$B:$B,'HeartRate-2022-03-21-1647950188'!$A:$A,Data_Extraction!G$2,'HeartRate-2022-03-21-1647950188'!$C:$C,Data_Extraction!$A774),"")</f>
        <v>90</v>
      </c>
      <c r="H774">
        <f>IFERROR(AVERAGEIFS('HeartRate-2022-03-21-1647950188'!$B:$B,'HeartRate-2022-03-21-1647950188'!$A:$A,Data_Extraction!H$2,'HeartRate-2022-03-21-1647950188'!$C:$C,Data_Extraction!$A774),"")</f>
        <v>103</v>
      </c>
      <c r="I774" t="str">
        <f>IFERROR(AVERAGEIFS('HeartRate-2022-03-21-1647950188'!$B:$B,'HeartRate-2022-03-21-1647950188'!$A:$A,Data_Extraction!I$2,'HeartRate-2022-03-21-1647950188'!$C:$C,Data_Extraction!$A774),"")</f>
        <v/>
      </c>
      <c r="J774" s="8">
        <f t="shared" si="73"/>
        <v>96.5</v>
      </c>
      <c r="N774" s="11">
        <f>Data_Extraction!A774</f>
        <v>44634.580555555556</v>
      </c>
      <c r="O774" s="15">
        <f t="shared" si="74"/>
        <v>44634</v>
      </c>
      <c r="P774" s="16">
        <f t="shared" si="75"/>
        <v>0.5805555555555556</v>
      </c>
      <c r="Q774" s="12">
        <f>IF(Data_Extraction!B774="",Data_Extraction!$J774*(Q$1),Data_Extraction!B774)</f>
        <v>86.850000000000009</v>
      </c>
      <c r="R774" s="12">
        <f>IF(Data_Extraction!C774="",Data_Extraction!$J774*(R$1),Data_Extraction!C774)</f>
        <v>88.78</v>
      </c>
      <c r="S774" s="12">
        <f>IF(Data_Extraction!D774="",Data_Extraction!$J774*(S$1),Data_Extraction!D774)</f>
        <v>100.36</v>
      </c>
      <c r="T774" s="12">
        <f>IF(Data_Extraction!E774="",Data_Extraction!$J774*(T$1),Data_Extraction!E774)</f>
        <v>91.674999999999997</v>
      </c>
      <c r="U774" s="12">
        <f>IF(Data_Extraction!F774="",Data_Extraction!$J774*(U$1),Data_Extraction!F774)</f>
        <v>94.57</v>
      </c>
      <c r="V774" s="12">
        <f>IF(Data_Extraction!G774="",Data_Extraction!$J774*(V$1),Data_Extraction!G774)</f>
        <v>90</v>
      </c>
      <c r="W774" s="12">
        <f>IF(Data_Extraction!H774="",Data_Extraction!$J774*(W$1),Data_Extraction!H774)</f>
        <v>103</v>
      </c>
      <c r="X774" s="12">
        <f>IF(Data_Extraction!I774="",Data_Extraction!$J774*(X$1),Data_Extraction!I774)</f>
        <v>93.605000000000004</v>
      </c>
      <c r="Y774" s="13">
        <f t="shared" si="72"/>
        <v>93.605000000000004</v>
      </c>
      <c r="Z774" s="17" t="str">
        <f t="shared" si="76"/>
        <v>Break</v>
      </c>
      <c r="AA774" s="14" t="str">
        <f>VLOOKUP($N774,'HeartRate-2022-03-21-1647950188'!$C:$G,2,0)</f>
        <v>Break</v>
      </c>
      <c r="AB774" s="14" t="str">
        <f>VLOOKUP($N774,'HeartRate-2022-03-21-1647950188'!$C:$G,3,0)</f>
        <v>Off Campus</v>
      </c>
      <c r="AC774" s="14" t="str">
        <f>VLOOKUP($N774,'HeartRate-2022-03-21-1647950188'!$C:$G,4,0)</f>
        <v>Sitting</v>
      </c>
      <c r="AD774" s="14" t="str">
        <f>VLOOKUP($N774,'HeartRate-2022-03-21-1647950188'!$C:$G,5,0)</f>
        <v>Technical Contexts</v>
      </c>
      <c r="AE774">
        <f t="shared" si="77"/>
        <v>0</v>
      </c>
      <c r="AF774" s="18">
        <v>44634</v>
      </c>
      <c r="AG774" s="19">
        <v>0.5805555555555556</v>
      </c>
    </row>
    <row r="775" spans="1:33" x14ac:dyDescent="0.3">
      <c r="A775" s="5">
        <v>44634.581238425926</v>
      </c>
      <c r="B775">
        <f>IFERROR(AVERAGEIFS('HeartRate-2022-03-21-1647950188'!$B:$B,'HeartRate-2022-03-21-1647950188'!$A:$A,Data_Extraction!B$2,'HeartRate-2022-03-21-1647950188'!$C:$C,Data_Extraction!$A775),"")</f>
        <v>81</v>
      </c>
      <c r="C775" t="str">
        <f>IFERROR(AVERAGEIFS('HeartRate-2022-03-21-1647950188'!$B:$B,'HeartRate-2022-03-21-1647950188'!$A:$A,Data_Extraction!C$2,'HeartRate-2022-03-21-1647950188'!$C:$C,Data_Extraction!$A775),"")</f>
        <v/>
      </c>
      <c r="D775" t="str">
        <f>IFERROR(AVERAGEIFS('HeartRate-2022-03-21-1647950188'!$B:$B,'HeartRate-2022-03-21-1647950188'!$A:$A,Data_Extraction!D$2,'HeartRate-2022-03-21-1647950188'!$C:$C,Data_Extraction!$A775),"")</f>
        <v/>
      </c>
      <c r="E775" t="str">
        <f>IFERROR(AVERAGEIFS('HeartRate-2022-03-21-1647950188'!$B:$B,'HeartRate-2022-03-21-1647950188'!$A:$A,Data_Extraction!E$2,'HeartRate-2022-03-21-1647950188'!$C:$C,Data_Extraction!$A775),"")</f>
        <v/>
      </c>
      <c r="F775" t="str">
        <f>IFERROR(AVERAGEIFS('HeartRate-2022-03-21-1647950188'!$B:$B,'HeartRate-2022-03-21-1647950188'!$A:$A,Data_Extraction!F$2,'HeartRate-2022-03-21-1647950188'!$C:$C,Data_Extraction!$A775),"")</f>
        <v/>
      </c>
      <c r="G775" t="str">
        <f>IFERROR(AVERAGEIFS('HeartRate-2022-03-21-1647950188'!$B:$B,'HeartRate-2022-03-21-1647950188'!$A:$A,Data_Extraction!G$2,'HeartRate-2022-03-21-1647950188'!$C:$C,Data_Extraction!$A775),"")</f>
        <v/>
      </c>
      <c r="H775" t="str">
        <f>IFERROR(AVERAGEIFS('HeartRate-2022-03-21-1647950188'!$B:$B,'HeartRate-2022-03-21-1647950188'!$A:$A,Data_Extraction!H$2,'HeartRate-2022-03-21-1647950188'!$C:$C,Data_Extraction!$A775),"")</f>
        <v/>
      </c>
      <c r="I775" t="str">
        <f>IFERROR(AVERAGEIFS('HeartRate-2022-03-21-1647950188'!$B:$B,'HeartRate-2022-03-21-1647950188'!$A:$A,Data_Extraction!I$2,'HeartRate-2022-03-21-1647950188'!$C:$C,Data_Extraction!$A775),"")</f>
        <v/>
      </c>
      <c r="J775" s="8">
        <f t="shared" si="73"/>
        <v>81</v>
      </c>
      <c r="N775" s="11">
        <f>Data_Extraction!A775</f>
        <v>44634.581238425926</v>
      </c>
      <c r="O775" s="15">
        <f t="shared" si="74"/>
        <v>44634</v>
      </c>
      <c r="P775" s="16">
        <f t="shared" si="75"/>
        <v>0.58123842592592589</v>
      </c>
      <c r="Q775" s="12">
        <f>IF(Data_Extraction!B775="",Data_Extraction!$J775*(Q$1),Data_Extraction!B775)</f>
        <v>81</v>
      </c>
      <c r="R775" s="12">
        <f>IF(Data_Extraction!C775="",Data_Extraction!$J775*(R$1),Data_Extraction!C775)</f>
        <v>74.52000000000001</v>
      </c>
      <c r="S775" s="12">
        <f>IF(Data_Extraction!D775="",Data_Extraction!$J775*(S$1),Data_Extraction!D775)</f>
        <v>84.240000000000009</v>
      </c>
      <c r="T775" s="12">
        <f>IF(Data_Extraction!E775="",Data_Extraction!$J775*(T$1),Data_Extraction!E775)</f>
        <v>76.95</v>
      </c>
      <c r="U775" s="12">
        <f>IF(Data_Extraction!F775="",Data_Extraction!$J775*(U$1),Data_Extraction!F775)</f>
        <v>79.38</v>
      </c>
      <c r="V775" s="12">
        <f>IF(Data_Extraction!G775="",Data_Extraction!$J775*(V$1),Data_Extraction!G775)</f>
        <v>73.710000000000008</v>
      </c>
      <c r="W775" s="12">
        <f>IF(Data_Extraction!H775="",Data_Extraction!$J775*(W$1),Data_Extraction!H775)</f>
        <v>86.67</v>
      </c>
      <c r="X775" s="12">
        <f>IF(Data_Extraction!I775="",Data_Extraction!$J775*(X$1),Data_Extraction!I775)</f>
        <v>78.569999999999993</v>
      </c>
      <c r="Y775" s="13">
        <f t="shared" si="72"/>
        <v>79.38</v>
      </c>
      <c r="Z775" s="17" t="str">
        <f t="shared" si="76"/>
        <v>Break</v>
      </c>
      <c r="AA775" s="14" t="str">
        <f>VLOOKUP($N775,'HeartRate-2022-03-21-1647950188'!$C:$G,2,0)</f>
        <v>Break</v>
      </c>
      <c r="AB775" s="14" t="str">
        <f>VLOOKUP($N775,'HeartRate-2022-03-21-1647950188'!$C:$G,3,0)</f>
        <v>Off Campus</v>
      </c>
      <c r="AC775" s="14" t="str">
        <f>VLOOKUP($N775,'HeartRate-2022-03-21-1647950188'!$C:$G,4,0)</f>
        <v>Sitting</v>
      </c>
      <c r="AD775" s="14" t="str">
        <f>VLOOKUP($N775,'HeartRate-2022-03-21-1647950188'!$C:$G,5,0)</f>
        <v>Technical Contexts</v>
      </c>
      <c r="AE775">
        <f t="shared" si="77"/>
        <v>0</v>
      </c>
      <c r="AF775" s="18">
        <v>44634</v>
      </c>
      <c r="AG775" s="19">
        <v>0.58123842592592589</v>
      </c>
    </row>
    <row r="776" spans="1:33" x14ac:dyDescent="0.3">
      <c r="A776" s="5">
        <v>44634.581932870373</v>
      </c>
      <c r="B776">
        <f>IFERROR(AVERAGEIFS('HeartRate-2022-03-21-1647950188'!$B:$B,'HeartRate-2022-03-21-1647950188'!$A:$A,Data_Extraction!B$2,'HeartRate-2022-03-21-1647950188'!$C:$C,Data_Extraction!$A776),"")</f>
        <v>72</v>
      </c>
      <c r="C776" t="str">
        <f>IFERROR(AVERAGEIFS('HeartRate-2022-03-21-1647950188'!$B:$B,'HeartRate-2022-03-21-1647950188'!$A:$A,Data_Extraction!C$2,'HeartRate-2022-03-21-1647950188'!$C:$C,Data_Extraction!$A776),"")</f>
        <v/>
      </c>
      <c r="D776" t="str">
        <f>IFERROR(AVERAGEIFS('HeartRate-2022-03-21-1647950188'!$B:$B,'HeartRate-2022-03-21-1647950188'!$A:$A,Data_Extraction!D$2,'HeartRate-2022-03-21-1647950188'!$C:$C,Data_Extraction!$A776),"")</f>
        <v/>
      </c>
      <c r="E776" t="str">
        <f>IFERROR(AVERAGEIFS('HeartRate-2022-03-21-1647950188'!$B:$B,'HeartRate-2022-03-21-1647950188'!$A:$A,Data_Extraction!E$2,'HeartRate-2022-03-21-1647950188'!$C:$C,Data_Extraction!$A776),"")</f>
        <v/>
      </c>
      <c r="F776" t="str">
        <f>IFERROR(AVERAGEIFS('HeartRate-2022-03-21-1647950188'!$B:$B,'HeartRate-2022-03-21-1647950188'!$A:$A,Data_Extraction!F$2,'HeartRate-2022-03-21-1647950188'!$C:$C,Data_Extraction!$A776),"")</f>
        <v/>
      </c>
      <c r="G776" t="str">
        <f>IFERROR(AVERAGEIFS('HeartRate-2022-03-21-1647950188'!$B:$B,'HeartRate-2022-03-21-1647950188'!$A:$A,Data_Extraction!G$2,'HeartRate-2022-03-21-1647950188'!$C:$C,Data_Extraction!$A776),"")</f>
        <v/>
      </c>
      <c r="H776" t="str">
        <f>IFERROR(AVERAGEIFS('HeartRate-2022-03-21-1647950188'!$B:$B,'HeartRate-2022-03-21-1647950188'!$A:$A,Data_Extraction!H$2,'HeartRate-2022-03-21-1647950188'!$C:$C,Data_Extraction!$A776),"")</f>
        <v/>
      </c>
      <c r="I776">
        <f>IFERROR(AVERAGEIFS('HeartRate-2022-03-21-1647950188'!$B:$B,'HeartRate-2022-03-21-1647950188'!$A:$A,Data_Extraction!I$2,'HeartRate-2022-03-21-1647950188'!$C:$C,Data_Extraction!$A776),"")</f>
        <v>76</v>
      </c>
      <c r="J776" s="8">
        <f t="shared" si="73"/>
        <v>74</v>
      </c>
      <c r="N776" s="11">
        <f>Data_Extraction!A776</f>
        <v>44634.581932870373</v>
      </c>
      <c r="O776" s="15">
        <f t="shared" si="74"/>
        <v>44634</v>
      </c>
      <c r="P776" s="16">
        <f t="shared" si="75"/>
        <v>0.58193287037037034</v>
      </c>
      <c r="Q776" s="12">
        <f>IF(Data_Extraction!B776="",Data_Extraction!$J776*(Q$1),Data_Extraction!B776)</f>
        <v>72</v>
      </c>
      <c r="R776" s="12">
        <f>IF(Data_Extraction!C776="",Data_Extraction!$J776*(R$1),Data_Extraction!C776)</f>
        <v>68.08</v>
      </c>
      <c r="S776" s="12">
        <f>IF(Data_Extraction!D776="",Data_Extraction!$J776*(S$1),Data_Extraction!D776)</f>
        <v>76.960000000000008</v>
      </c>
      <c r="T776" s="12">
        <f>IF(Data_Extraction!E776="",Data_Extraction!$J776*(T$1),Data_Extraction!E776)</f>
        <v>70.3</v>
      </c>
      <c r="U776" s="12">
        <f>IF(Data_Extraction!F776="",Data_Extraction!$J776*(U$1),Data_Extraction!F776)</f>
        <v>72.52</v>
      </c>
      <c r="V776" s="12">
        <f>IF(Data_Extraction!G776="",Data_Extraction!$J776*(V$1),Data_Extraction!G776)</f>
        <v>67.34</v>
      </c>
      <c r="W776" s="12">
        <f>IF(Data_Extraction!H776="",Data_Extraction!$J776*(W$1),Data_Extraction!H776)</f>
        <v>79.180000000000007</v>
      </c>
      <c r="X776" s="12">
        <f>IF(Data_Extraction!I776="",Data_Extraction!$J776*(X$1),Data_Extraction!I776)</f>
        <v>76</v>
      </c>
      <c r="Y776" s="13">
        <f t="shared" si="72"/>
        <v>72.797499999999985</v>
      </c>
      <c r="Z776" s="17" t="str">
        <f t="shared" si="76"/>
        <v>Break</v>
      </c>
      <c r="AA776" s="14" t="str">
        <f>VLOOKUP($N776,'HeartRate-2022-03-21-1647950188'!$C:$G,2,0)</f>
        <v>Break</v>
      </c>
      <c r="AB776" s="14" t="str">
        <f>VLOOKUP($N776,'HeartRate-2022-03-21-1647950188'!$C:$G,3,0)</f>
        <v>Off Campus</v>
      </c>
      <c r="AC776" s="14" t="str">
        <f>VLOOKUP($N776,'HeartRate-2022-03-21-1647950188'!$C:$G,4,0)</f>
        <v>Sitting</v>
      </c>
      <c r="AD776" s="14" t="str">
        <f>VLOOKUP($N776,'HeartRate-2022-03-21-1647950188'!$C:$G,5,0)</f>
        <v>Technical Contexts</v>
      </c>
      <c r="AE776">
        <f t="shared" si="77"/>
        <v>0</v>
      </c>
      <c r="AF776" s="18">
        <v>44634</v>
      </c>
      <c r="AG776" s="19">
        <v>0.58193287037037034</v>
      </c>
    </row>
    <row r="777" spans="1:33" x14ac:dyDescent="0.3">
      <c r="A777" s="5">
        <v>44634.582627314812</v>
      </c>
      <c r="B777">
        <f>IFERROR(AVERAGEIFS('HeartRate-2022-03-21-1647950188'!$B:$B,'HeartRate-2022-03-21-1647950188'!$A:$A,Data_Extraction!B$2,'HeartRate-2022-03-21-1647950188'!$C:$C,Data_Extraction!$A777),"")</f>
        <v>91</v>
      </c>
      <c r="C777" t="str">
        <f>IFERROR(AVERAGEIFS('HeartRate-2022-03-21-1647950188'!$B:$B,'HeartRate-2022-03-21-1647950188'!$A:$A,Data_Extraction!C$2,'HeartRate-2022-03-21-1647950188'!$C:$C,Data_Extraction!$A777),"")</f>
        <v/>
      </c>
      <c r="D777" t="str">
        <f>IFERROR(AVERAGEIFS('HeartRate-2022-03-21-1647950188'!$B:$B,'HeartRate-2022-03-21-1647950188'!$A:$A,Data_Extraction!D$2,'HeartRate-2022-03-21-1647950188'!$C:$C,Data_Extraction!$A777),"")</f>
        <v/>
      </c>
      <c r="E777" t="str">
        <f>IFERROR(AVERAGEIFS('HeartRate-2022-03-21-1647950188'!$B:$B,'HeartRate-2022-03-21-1647950188'!$A:$A,Data_Extraction!E$2,'HeartRate-2022-03-21-1647950188'!$C:$C,Data_Extraction!$A777),"")</f>
        <v/>
      </c>
      <c r="F777" t="str">
        <f>IFERROR(AVERAGEIFS('HeartRate-2022-03-21-1647950188'!$B:$B,'HeartRate-2022-03-21-1647950188'!$A:$A,Data_Extraction!F$2,'HeartRate-2022-03-21-1647950188'!$C:$C,Data_Extraction!$A777),"")</f>
        <v/>
      </c>
      <c r="G777" t="str">
        <f>IFERROR(AVERAGEIFS('HeartRate-2022-03-21-1647950188'!$B:$B,'HeartRate-2022-03-21-1647950188'!$A:$A,Data_Extraction!G$2,'HeartRate-2022-03-21-1647950188'!$C:$C,Data_Extraction!$A777),"")</f>
        <v/>
      </c>
      <c r="H777" t="str">
        <f>IFERROR(AVERAGEIFS('HeartRate-2022-03-21-1647950188'!$B:$B,'HeartRate-2022-03-21-1647950188'!$A:$A,Data_Extraction!H$2,'HeartRate-2022-03-21-1647950188'!$C:$C,Data_Extraction!$A777),"")</f>
        <v/>
      </c>
      <c r="I777">
        <f>IFERROR(AVERAGEIFS('HeartRate-2022-03-21-1647950188'!$B:$B,'HeartRate-2022-03-21-1647950188'!$A:$A,Data_Extraction!I$2,'HeartRate-2022-03-21-1647950188'!$C:$C,Data_Extraction!$A777),"")</f>
        <v>105</v>
      </c>
      <c r="J777" s="8">
        <f t="shared" si="73"/>
        <v>98</v>
      </c>
      <c r="N777" s="11">
        <f>Data_Extraction!A777</f>
        <v>44634.582627314812</v>
      </c>
      <c r="O777" s="15">
        <f t="shared" si="74"/>
        <v>44634</v>
      </c>
      <c r="P777" s="16">
        <f t="shared" si="75"/>
        <v>0.58262731481481478</v>
      </c>
      <c r="Q777" s="12">
        <f>IF(Data_Extraction!B777="",Data_Extraction!$J777*(Q$1),Data_Extraction!B777)</f>
        <v>91</v>
      </c>
      <c r="R777" s="12">
        <f>IF(Data_Extraction!C777="",Data_Extraction!$J777*(R$1),Data_Extraction!C777)</f>
        <v>90.160000000000011</v>
      </c>
      <c r="S777" s="12">
        <f>IF(Data_Extraction!D777="",Data_Extraction!$J777*(S$1),Data_Extraction!D777)</f>
        <v>101.92</v>
      </c>
      <c r="T777" s="12">
        <f>IF(Data_Extraction!E777="",Data_Extraction!$J777*(T$1),Data_Extraction!E777)</f>
        <v>93.1</v>
      </c>
      <c r="U777" s="12">
        <f>IF(Data_Extraction!F777="",Data_Extraction!$J777*(U$1),Data_Extraction!F777)</f>
        <v>96.039999999999992</v>
      </c>
      <c r="V777" s="12">
        <f>IF(Data_Extraction!G777="",Data_Extraction!$J777*(V$1),Data_Extraction!G777)</f>
        <v>89.18</v>
      </c>
      <c r="W777" s="12">
        <f>IF(Data_Extraction!H777="",Data_Extraction!$J777*(W$1),Data_Extraction!H777)</f>
        <v>104.86</v>
      </c>
      <c r="X777" s="12">
        <f>IF(Data_Extraction!I777="",Data_Extraction!$J777*(X$1),Data_Extraction!I777)</f>
        <v>105</v>
      </c>
      <c r="Y777" s="13">
        <f t="shared" si="72"/>
        <v>96.407500000000013</v>
      </c>
      <c r="Z777" s="17" t="str">
        <f t="shared" si="76"/>
        <v>Break</v>
      </c>
      <c r="AA777" s="14" t="str">
        <f>VLOOKUP($N777,'HeartRate-2022-03-21-1647950188'!$C:$G,2,0)</f>
        <v>Break</v>
      </c>
      <c r="AB777" s="14" t="str">
        <f>VLOOKUP($N777,'HeartRate-2022-03-21-1647950188'!$C:$G,3,0)</f>
        <v>Off Campus</v>
      </c>
      <c r="AC777" s="14" t="str">
        <f>VLOOKUP($N777,'HeartRate-2022-03-21-1647950188'!$C:$G,4,0)</f>
        <v>Sitting</v>
      </c>
      <c r="AD777" s="14" t="str">
        <f>VLOOKUP($N777,'HeartRate-2022-03-21-1647950188'!$C:$G,5,0)</f>
        <v>Technical Contexts</v>
      </c>
      <c r="AE777">
        <f t="shared" si="77"/>
        <v>0</v>
      </c>
      <c r="AF777" s="18">
        <v>44634</v>
      </c>
      <c r="AG777" s="19">
        <v>0.58262731481481478</v>
      </c>
    </row>
    <row r="778" spans="1:33" x14ac:dyDescent="0.3">
      <c r="A778" s="5">
        <v>44634.583321759259</v>
      </c>
      <c r="B778">
        <f>IFERROR(AVERAGEIFS('HeartRate-2022-03-21-1647950188'!$B:$B,'HeartRate-2022-03-21-1647950188'!$A:$A,Data_Extraction!B$2,'HeartRate-2022-03-21-1647950188'!$C:$C,Data_Extraction!$A778),"")</f>
        <v>107</v>
      </c>
      <c r="C778" t="str">
        <f>IFERROR(AVERAGEIFS('HeartRate-2022-03-21-1647950188'!$B:$B,'HeartRate-2022-03-21-1647950188'!$A:$A,Data_Extraction!C$2,'HeartRate-2022-03-21-1647950188'!$C:$C,Data_Extraction!$A778),"")</f>
        <v/>
      </c>
      <c r="D778" t="str">
        <f>IFERROR(AVERAGEIFS('HeartRate-2022-03-21-1647950188'!$B:$B,'HeartRate-2022-03-21-1647950188'!$A:$A,Data_Extraction!D$2,'HeartRate-2022-03-21-1647950188'!$C:$C,Data_Extraction!$A778),"")</f>
        <v/>
      </c>
      <c r="E778" t="str">
        <f>IFERROR(AVERAGEIFS('HeartRate-2022-03-21-1647950188'!$B:$B,'HeartRate-2022-03-21-1647950188'!$A:$A,Data_Extraction!E$2,'HeartRate-2022-03-21-1647950188'!$C:$C,Data_Extraction!$A778),"")</f>
        <v/>
      </c>
      <c r="F778" t="str">
        <f>IFERROR(AVERAGEIFS('HeartRate-2022-03-21-1647950188'!$B:$B,'HeartRate-2022-03-21-1647950188'!$A:$A,Data_Extraction!F$2,'HeartRate-2022-03-21-1647950188'!$C:$C,Data_Extraction!$A778),"")</f>
        <v/>
      </c>
      <c r="G778" t="str">
        <f>IFERROR(AVERAGEIFS('HeartRate-2022-03-21-1647950188'!$B:$B,'HeartRate-2022-03-21-1647950188'!$A:$A,Data_Extraction!G$2,'HeartRate-2022-03-21-1647950188'!$C:$C,Data_Extraction!$A778),"")</f>
        <v/>
      </c>
      <c r="H778" t="str">
        <f>IFERROR(AVERAGEIFS('HeartRate-2022-03-21-1647950188'!$B:$B,'HeartRate-2022-03-21-1647950188'!$A:$A,Data_Extraction!H$2,'HeartRate-2022-03-21-1647950188'!$C:$C,Data_Extraction!$A778),"")</f>
        <v/>
      </c>
      <c r="I778">
        <f>IFERROR(AVERAGEIFS('HeartRate-2022-03-21-1647950188'!$B:$B,'HeartRate-2022-03-21-1647950188'!$A:$A,Data_Extraction!I$2,'HeartRate-2022-03-21-1647950188'!$C:$C,Data_Extraction!$A778),"")</f>
        <v>104</v>
      </c>
      <c r="J778" s="8">
        <f t="shared" si="73"/>
        <v>105.5</v>
      </c>
      <c r="N778" s="11">
        <f>Data_Extraction!A778</f>
        <v>44634.583321759259</v>
      </c>
      <c r="O778" s="15">
        <f t="shared" si="74"/>
        <v>44634</v>
      </c>
      <c r="P778" s="16">
        <f t="shared" si="75"/>
        <v>0.58332175925925933</v>
      </c>
      <c r="Q778" s="12">
        <f>IF(Data_Extraction!B778="",Data_Extraction!$J778*(Q$1),Data_Extraction!B778)</f>
        <v>107</v>
      </c>
      <c r="R778" s="12">
        <f>IF(Data_Extraction!C778="",Data_Extraction!$J778*(R$1),Data_Extraction!C778)</f>
        <v>97.06</v>
      </c>
      <c r="S778" s="12">
        <f>IF(Data_Extraction!D778="",Data_Extraction!$J778*(S$1),Data_Extraction!D778)</f>
        <v>109.72</v>
      </c>
      <c r="T778" s="12">
        <f>IF(Data_Extraction!E778="",Data_Extraction!$J778*(T$1),Data_Extraction!E778)</f>
        <v>100.22499999999999</v>
      </c>
      <c r="U778" s="12">
        <f>IF(Data_Extraction!F778="",Data_Extraction!$J778*(U$1),Data_Extraction!F778)</f>
        <v>103.39</v>
      </c>
      <c r="V778" s="12">
        <f>IF(Data_Extraction!G778="",Data_Extraction!$J778*(V$1),Data_Extraction!G778)</f>
        <v>96.00500000000001</v>
      </c>
      <c r="W778" s="12">
        <f>IF(Data_Extraction!H778="",Data_Extraction!$J778*(W$1),Data_Extraction!H778)</f>
        <v>112.88500000000001</v>
      </c>
      <c r="X778" s="12">
        <f>IF(Data_Extraction!I778="",Data_Extraction!$J778*(X$1),Data_Extraction!I778)</f>
        <v>104</v>
      </c>
      <c r="Y778" s="13">
        <f t="shared" si="72"/>
        <v>103.785625</v>
      </c>
      <c r="Z778" s="17" t="str">
        <f t="shared" si="76"/>
        <v>Break</v>
      </c>
      <c r="AA778" s="14" t="str">
        <f>VLOOKUP($N778,'HeartRate-2022-03-21-1647950188'!$C:$G,2,0)</f>
        <v>Break</v>
      </c>
      <c r="AB778" s="14" t="str">
        <f>VLOOKUP($N778,'HeartRate-2022-03-21-1647950188'!$C:$G,3,0)</f>
        <v>Off Campus</v>
      </c>
      <c r="AC778" s="14" t="str">
        <f>VLOOKUP($N778,'HeartRate-2022-03-21-1647950188'!$C:$G,4,0)</f>
        <v>Sitting</v>
      </c>
      <c r="AD778" s="14" t="str">
        <f>VLOOKUP($N778,'HeartRate-2022-03-21-1647950188'!$C:$G,5,0)</f>
        <v>Technical Contexts</v>
      </c>
      <c r="AE778">
        <f t="shared" si="77"/>
        <v>0</v>
      </c>
      <c r="AF778" s="18">
        <v>44634</v>
      </c>
      <c r="AG778" s="19">
        <v>0.58332175925925933</v>
      </c>
    </row>
    <row r="779" spans="1:33" x14ac:dyDescent="0.3">
      <c r="A779" s="5">
        <v>44634.583912037036</v>
      </c>
      <c r="B779" t="str">
        <f>IFERROR(AVERAGEIFS('HeartRate-2022-03-21-1647950188'!$B:$B,'HeartRate-2022-03-21-1647950188'!$A:$A,Data_Extraction!B$2,'HeartRate-2022-03-21-1647950188'!$C:$C,Data_Extraction!$A779),"")</f>
        <v/>
      </c>
      <c r="C779" t="str">
        <f>IFERROR(AVERAGEIFS('HeartRate-2022-03-21-1647950188'!$B:$B,'HeartRate-2022-03-21-1647950188'!$A:$A,Data_Extraction!C$2,'HeartRate-2022-03-21-1647950188'!$C:$C,Data_Extraction!$A779),"")</f>
        <v/>
      </c>
      <c r="D779" t="str">
        <f>IFERROR(AVERAGEIFS('HeartRate-2022-03-21-1647950188'!$B:$B,'HeartRate-2022-03-21-1647950188'!$A:$A,Data_Extraction!D$2,'HeartRate-2022-03-21-1647950188'!$C:$C,Data_Extraction!$A779),"")</f>
        <v/>
      </c>
      <c r="E779" t="str">
        <f>IFERROR(AVERAGEIFS('HeartRate-2022-03-21-1647950188'!$B:$B,'HeartRate-2022-03-21-1647950188'!$A:$A,Data_Extraction!E$2,'HeartRate-2022-03-21-1647950188'!$C:$C,Data_Extraction!$A779),"")</f>
        <v/>
      </c>
      <c r="F779" t="str">
        <f>IFERROR(AVERAGEIFS('HeartRate-2022-03-21-1647950188'!$B:$B,'HeartRate-2022-03-21-1647950188'!$A:$A,Data_Extraction!F$2,'HeartRate-2022-03-21-1647950188'!$C:$C,Data_Extraction!$A779),"")</f>
        <v/>
      </c>
      <c r="G779" t="str">
        <f>IFERROR(AVERAGEIFS('HeartRate-2022-03-21-1647950188'!$B:$B,'HeartRate-2022-03-21-1647950188'!$A:$A,Data_Extraction!G$2,'HeartRate-2022-03-21-1647950188'!$C:$C,Data_Extraction!$A779),"")</f>
        <v/>
      </c>
      <c r="H779" t="str">
        <f>IFERROR(AVERAGEIFS('HeartRate-2022-03-21-1647950188'!$B:$B,'HeartRate-2022-03-21-1647950188'!$A:$A,Data_Extraction!H$2,'HeartRate-2022-03-21-1647950188'!$C:$C,Data_Extraction!$A779),"")</f>
        <v/>
      </c>
      <c r="I779">
        <f>IFERROR(AVERAGEIFS('HeartRate-2022-03-21-1647950188'!$B:$B,'HeartRate-2022-03-21-1647950188'!$A:$A,Data_Extraction!I$2,'HeartRate-2022-03-21-1647950188'!$C:$C,Data_Extraction!$A779),"")</f>
        <v>104</v>
      </c>
      <c r="J779" s="8">
        <f t="shared" si="73"/>
        <v>104</v>
      </c>
      <c r="N779" s="11">
        <f>Data_Extraction!A779</f>
        <v>44634.583912037036</v>
      </c>
      <c r="O779" s="15">
        <f t="shared" si="74"/>
        <v>44634</v>
      </c>
      <c r="P779" s="16">
        <f t="shared" si="75"/>
        <v>0.58391203703703709</v>
      </c>
      <c r="Q779" s="12">
        <f>IF(Data_Extraction!B779="",Data_Extraction!$J779*(Q$1),Data_Extraction!B779)</f>
        <v>93.600000000000009</v>
      </c>
      <c r="R779" s="12">
        <f>IF(Data_Extraction!C779="",Data_Extraction!$J779*(R$1),Data_Extraction!C779)</f>
        <v>95.68</v>
      </c>
      <c r="S779" s="12">
        <f>IF(Data_Extraction!D779="",Data_Extraction!$J779*(S$1),Data_Extraction!D779)</f>
        <v>108.16</v>
      </c>
      <c r="T779" s="12">
        <f>IF(Data_Extraction!E779="",Data_Extraction!$J779*(T$1),Data_Extraction!E779)</f>
        <v>98.8</v>
      </c>
      <c r="U779" s="12">
        <f>IF(Data_Extraction!F779="",Data_Extraction!$J779*(U$1),Data_Extraction!F779)</f>
        <v>101.92</v>
      </c>
      <c r="V779" s="12">
        <f>IF(Data_Extraction!G779="",Data_Extraction!$J779*(V$1),Data_Extraction!G779)</f>
        <v>94.64</v>
      </c>
      <c r="W779" s="12">
        <f>IF(Data_Extraction!H779="",Data_Extraction!$J779*(W$1),Data_Extraction!H779)</f>
        <v>111.28</v>
      </c>
      <c r="X779" s="12">
        <f>IF(Data_Extraction!I779="",Data_Extraction!$J779*(X$1),Data_Extraction!I779)</f>
        <v>104</v>
      </c>
      <c r="Y779" s="13">
        <f t="shared" si="72"/>
        <v>101.01</v>
      </c>
      <c r="Z779" s="17" t="str">
        <f t="shared" si="76"/>
        <v>Evening</v>
      </c>
      <c r="AA779" s="14" t="str">
        <f>VLOOKUP($N779,'HeartRate-2022-03-21-1647950188'!$C:$G,2,0)</f>
        <v>Break</v>
      </c>
      <c r="AB779" s="14" t="str">
        <f>VLOOKUP($N779,'HeartRate-2022-03-21-1647950188'!$C:$G,3,0)</f>
        <v>Off Campus</v>
      </c>
      <c r="AC779" s="14" t="str">
        <f>VLOOKUP($N779,'HeartRate-2022-03-21-1647950188'!$C:$G,4,0)</f>
        <v>Sitting</v>
      </c>
      <c r="AD779" s="14" t="str">
        <f>VLOOKUP($N779,'HeartRate-2022-03-21-1647950188'!$C:$G,5,0)</f>
        <v>Technical Contexts</v>
      </c>
      <c r="AE779">
        <f t="shared" si="77"/>
        <v>0</v>
      </c>
      <c r="AF779" s="18">
        <v>44634</v>
      </c>
      <c r="AG779" s="19">
        <v>0.58391203703703709</v>
      </c>
    </row>
    <row r="780" spans="1:33" x14ac:dyDescent="0.3">
      <c r="A780" s="5">
        <v>44634.584016203706</v>
      </c>
      <c r="B780">
        <f>IFERROR(AVERAGEIFS('HeartRate-2022-03-21-1647950188'!$B:$B,'HeartRate-2022-03-21-1647950188'!$A:$A,Data_Extraction!B$2,'HeartRate-2022-03-21-1647950188'!$C:$C,Data_Extraction!$A780),"")</f>
        <v>108</v>
      </c>
      <c r="C780" t="str">
        <f>IFERROR(AVERAGEIFS('HeartRate-2022-03-21-1647950188'!$B:$B,'HeartRate-2022-03-21-1647950188'!$A:$A,Data_Extraction!C$2,'HeartRate-2022-03-21-1647950188'!$C:$C,Data_Extraction!$A780),"")</f>
        <v/>
      </c>
      <c r="D780" t="str">
        <f>IFERROR(AVERAGEIFS('HeartRate-2022-03-21-1647950188'!$B:$B,'HeartRate-2022-03-21-1647950188'!$A:$A,Data_Extraction!D$2,'HeartRate-2022-03-21-1647950188'!$C:$C,Data_Extraction!$A780),"")</f>
        <v/>
      </c>
      <c r="E780" t="str">
        <f>IFERROR(AVERAGEIFS('HeartRate-2022-03-21-1647950188'!$B:$B,'HeartRate-2022-03-21-1647950188'!$A:$A,Data_Extraction!E$2,'HeartRate-2022-03-21-1647950188'!$C:$C,Data_Extraction!$A780),"")</f>
        <v/>
      </c>
      <c r="F780" t="str">
        <f>IFERROR(AVERAGEIFS('HeartRate-2022-03-21-1647950188'!$B:$B,'HeartRate-2022-03-21-1647950188'!$A:$A,Data_Extraction!F$2,'HeartRate-2022-03-21-1647950188'!$C:$C,Data_Extraction!$A780),"")</f>
        <v/>
      </c>
      <c r="G780" t="str">
        <f>IFERROR(AVERAGEIFS('HeartRate-2022-03-21-1647950188'!$B:$B,'HeartRate-2022-03-21-1647950188'!$A:$A,Data_Extraction!G$2,'HeartRate-2022-03-21-1647950188'!$C:$C,Data_Extraction!$A780),"")</f>
        <v/>
      </c>
      <c r="H780" t="str">
        <f>IFERROR(AVERAGEIFS('HeartRate-2022-03-21-1647950188'!$B:$B,'HeartRate-2022-03-21-1647950188'!$A:$A,Data_Extraction!H$2,'HeartRate-2022-03-21-1647950188'!$C:$C,Data_Extraction!$A780),"")</f>
        <v/>
      </c>
      <c r="I780">
        <f>IFERROR(AVERAGEIFS('HeartRate-2022-03-21-1647950188'!$B:$B,'HeartRate-2022-03-21-1647950188'!$A:$A,Data_Extraction!I$2,'HeartRate-2022-03-21-1647950188'!$C:$C,Data_Extraction!$A780),"")</f>
        <v>106</v>
      </c>
      <c r="J780" s="8">
        <f t="shared" si="73"/>
        <v>107</v>
      </c>
      <c r="N780" s="11">
        <f>Data_Extraction!A780</f>
        <v>44634.584016203706</v>
      </c>
      <c r="O780" s="15">
        <f t="shared" si="74"/>
        <v>44634</v>
      </c>
      <c r="P780" s="16">
        <f t="shared" si="75"/>
        <v>0.58401620370370366</v>
      </c>
      <c r="Q780" s="12">
        <f>IF(Data_Extraction!B780="",Data_Extraction!$J780*(Q$1),Data_Extraction!B780)</f>
        <v>108</v>
      </c>
      <c r="R780" s="12">
        <f>IF(Data_Extraction!C780="",Data_Extraction!$J780*(R$1),Data_Extraction!C780)</f>
        <v>98.44</v>
      </c>
      <c r="S780" s="12">
        <f>IF(Data_Extraction!D780="",Data_Extraction!$J780*(S$1),Data_Extraction!D780)</f>
        <v>111.28</v>
      </c>
      <c r="T780" s="12">
        <f>IF(Data_Extraction!E780="",Data_Extraction!$J780*(T$1),Data_Extraction!E780)</f>
        <v>101.64999999999999</v>
      </c>
      <c r="U780" s="12">
        <f>IF(Data_Extraction!F780="",Data_Extraction!$J780*(U$1),Data_Extraction!F780)</f>
        <v>104.86</v>
      </c>
      <c r="V780" s="12">
        <f>IF(Data_Extraction!G780="",Data_Extraction!$J780*(V$1),Data_Extraction!G780)</f>
        <v>97.37</v>
      </c>
      <c r="W780" s="12">
        <f>IF(Data_Extraction!H780="",Data_Extraction!$J780*(W$1),Data_Extraction!H780)</f>
        <v>114.49000000000001</v>
      </c>
      <c r="X780" s="12">
        <f>IF(Data_Extraction!I780="",Data_Extraction!$J780*(X$1),Data_Extraction!I780)</f>
        <v>106</v>
      </c>
      <c r="Y780" s="13">
        <f t="shared" si="72"/>
        <v>105.26125</v>
      </c>
      <c r="Z780" s="17" t="str">
        <f t="shared" si="76"/>
        <v>Evening</v>
      </c>
      <c r="AA780" s="14" t="str">
        <f>VLOOKUP($N780,'HeartRate-2022-03-21-1647950188'!$C:$G,2,0)</f>
        <v>Break</v>
      </c>
      <c r="AB780" s="14" t="str">
        <f>VLOOKUP($N780,'HeartRate-2022-03-21-1647950188'!$C:$G,3,0)</f>
        <v>Off Campus</v>
      </c>
      <c r="AC780" s="14" t="str">
        <f>VLOOKUP($N780,'HeartRate-2022-03-21-1647950188'!$C:$G,4,0)</f>
        <v>Sitting</v>
      </c>
      <c r="AD780" s="14" t="str">
        <f>VLOOKUP($N780,'HeartRate-2022-03-21-1647950188'!$C:$G,5,0)</f>
        <v>Technical Contexts</v>
      </c>
      <c r="AE780">
        <f t="shared" si="77"/>
        <v>0</v>
      </c>
      <c r="AF780" s="18">
        <v>44634</v>
      </c>
      <c r="AG780" s="19">
        <v>0.58401620370370366</v>
      </c>
    </row>
    <row r="781" spans="1:33" x14ac:dyDescent="0.3">
      <c r="A781" s="5">
        <v>44634.584027777775</v>
      </c>
      <c r="B781" t="str">
        <f>IFERROR(AVERAGEIFS('HeartRate-2022-03-21-1647950188'!$B:$B,'HeartRate-2022-03-21-1647950188'!$A:$A,Data_Extraction!B$2,'HeartRate-2022-03-21-1647950188'!$C:$C,Data_Extraction!$A781),"")</f>
        <v/>
      </c>
      <c r="C781" t="str">
        <f>IFERROR(AVERAGEIFS('HeartRate-2022-03-21-1647950188'!$B:$B,'HeartRate-2022-03-21-1647950188'!$A:$A,Data_Extraction!C$2,'HeartRate-2022-03-21-1647950188'!$C:$C,Data_Extraction!$A781),"")</f>
        <v/>
      </c>
      <c r="D781" t="str">
        <f>IFERROR(AVERAGEIFS('HeartRate-2022-03-21-1647950188'!$B:$B,'HeartRate-2022-03-21-1647950188'!$A:$A,Data_Extraction!D$2,'HeartRate-2022-03-21-1647950188'!$C:$C,Data_Extraction!$A781),"")</f>
        <v/>
      </c>
      <c r="E781" t="str">
        <f>IFERROR(AVERAGEIFS('HeartRate-2022-03-21-1647950188'!$B:$B,'HeartRate-2022-03-21-1647950188'!$A:$A,Data_Extraction!E$2,'HeartRate-2022-03-21-1647950188'!$C:$C,Data_Extraction!$A781),"")</f>
        <v/>
      </c>
      <c r="F781" t="str">
        <f>IFERROR(AVERAGEIFS('HeartRate-2022-03-21-1647950188'!$B:$B,'HeartRate-2022-03-21-1647950188'!$A:$A,Data_Extraction!F$2,'HeartRate-2022-03-21-1647950188'!$C:$C,Data_Extraction!$A781),"")</f>
        <v/>
      </c>
      <c r="G781">
        <f>IFERROR(AVERAGEIFS('HeartRate-2022-03-21-1647950188'!$B:$B,'HeartRate-2022-03-21-1647950188'!$A:$A,Data_Extraction!G$2,'HeartRate-2022-03-21-1647950188'!$C:$C,Data_Extraction!$A781),"")</f>
        <v>134</v>
      </c>
      <c r="H781">
        <f>IFERROR(AVERAGEIFS('HeartRate-2022-03-21-1647950188'!$B:$B,'HeartRate-2022-03-21-1647950188'!$A:$A,Data_Extraction!H$2,'HeartRate-2022-03-21-1647950188'!$C:$C,Data_Extraction!$A781),"")</f>
        <v>106</v>
      </c>
      <c r="I781" t="str">
        <f>IFERROR(AVERAGEIFS('HeartRate-2022-03-21-1647950188'!$B:$B,'HeartRate-2022-03-21-1647950188'!$A:$A,Data_Extraction!I$2,'HeartRate-2022-03-21-1647950188'!$C:$C,Data_Extraction!$A781),"")</f>
        <v/>
      </c>
      <c r="J781" s="8">
        <f t="shared" si="73"/>
        <v>120</v>
      </c>
      <c r="N781" s="11">
        <f>Data_Extraction!A781</f>
        <v>44634.584027777775</v>
      </c>
      <c r="O781" s="15">
        <f t="shared" si="74"/>
        <v>44634</v>
      </c>
      <c r="P781" s="16">
        <f t="shared" si="75"/>
        <v>0.58402777777777781</v>
      </c>
      <c r="Q781" s="12">
        <f>IF(Data_Extraction!B781="",Data_Extraction!$J781*(Q$1),Data_Extraction!B781)</f>
        <v>108</v>
      </c>
      <c r="R781" s="12">
        <f>IF(Data_Extraction!C781="",Data_Extraction!$J781*(R$1),Data_Extraction!C781)</f>
        <v>110.4</v>
      </c>
      <c r="S781" s="12">
        <f>IF(Data_Extraction!D781="",Data_Extraction!$J781*(S$1),Data_Extraction!D781)</f>
        <v>124.80000000000001</v>
      </c>
      <c r="T781" s="12">
        <f>IF(Data_Extraction!E781="",Data_Extraction!$J781*(T$1),Data_Extraction!E781)</f>
        <v>114</v>
      </c>
      <c r="U781" s="12">
        <f>IF(Data_Extraction!F781="",Data_Extraction!$J781*(U$1),Data_Extraction!F781)</f>
        <v>117.6</v>
      </c>
      <c r="V781" s="12">
        <f>IF(Data_Extraction!G781="",Data_Extraction!$J781*(V$1),Data_Extraction!G781)</f>
        <v>134</v>
      </c>
      <c r="W781" s="12">
        <f>IF(Data_Extraction!H781="",Data_Extraction!$J781*(W$1),Data_Extraction!H781)</f>
        <v>106</v>
      </c>
      <c r="X781" s="12">
        <f>IF(Data_Extraction!I781="",Data_Extraction!$J781*(X$1),Data_Extraction!I781)</f>
        <v>116.39999999999999</v>
      </c>
      <c r="Y781" s="13">
        <f t="shared" si="72"/>
        <v>116.4</v>
      </c>
      <c r="Z781" s="17" t="str">
        <f t="shared" si="76"/>
        <v>Evening</v>
      </c>
      <c r="AA781" s="14" t="str">
        <f>VLOOKUP($N781,'HeartRate-2022-03-21-1647950188'!$C:$G,2,0)</f>
        <v>Break</v>
      </c>
      <c r="AB781" s="14" t="str">
        <f>VLOOKUP($N781,'HeartRate-2022-03-21-1647950188'!$C:$G,3,0)</f>
        <v>Off Campus</v>
      </c>
      <c r="AC781" s="14" t="str">
        <f>VLOOKUP($N781,'HeartRate-2022-03-21-1647950188'!$C:$G,4,0)</f>
        <v>Sitting</v>
      </c>
      <c r="AD781" s="14" t="str">
        <f>VLOOKUP($N781,'HeartRate-2022-03-21-1647950188'!$C:$G,5,0)</f>
        <v>Technical Contexts</v>
      </c>
      <c r="AE781">
        <f t="shared" si="77"/>
        <v>0</v>
      </c>
      <c r="AF781" s="18">
        <v>44634</v>
      </c>
      <c r="AG781" s="19">
        <v>0.58402777777777781</v>
      </c>
    </row>
    <row r="782" spans="1:33" x14ac:dyDescent="0.3">
      <c r="A782" s="5">
        <v>44634.584710648145</v>
      </c>
      <c r="B782">
        <f>IFERROR(AVERAGEIFS('HeartRate-2022-03-21-1647950188'!$B:$B,'HeartRate-2022-03-21-1647950188'!$A:$A,Data_Extraction!B$2,'HeartRate-2022-03-21-1647950188'!$C:$C,Data_Extraction!$A782),"")</f>
        <v>106</v>
      </c>
      <c r="C782" t="str">
        <f>IFERROR(AVERAGEIFS('HeartRate-2022-03-21-1647950188'!$B:$B,'HeartRate-2022-03-21-1647950188'!$A:$A,Data_Extraction!C$2,'HeartRate-2022-03-21-1647950188'!$C:$C,Data_Extraction!$A782),"")</f>
        <v/>
      </c>
      <c r="D782" t="str">
        <f>IFERROR(AVERAGEIFS('HeartRate-2022-03-21-1647950188'!$B:$B,'HeartRate-2022-03-21-1647950188'!$A:$A,Data_Extraction!D$2,'HeartRate-2022-03-21-1647950188'!$C:$C,Data_Extraction!$A782),"")</f>
        <v/>
      </c>
      <c r="E782" t="str">
        <f>IFERROR(AVERAGEIFS('HeartRate-2022-03-21-1647950188'!$B:$B,'HeartRate-2022-03-21-1647950188'!$A:$A,Data_Extraction!E$2,'HeartRate-2022-03-21-1647950188'!$C:$C,Data_Extraction!$A782),"")</f>
        <v/>
      </c>
      <c r="F782" t="str">
        <f>IFERROR(AVERAGEIFS('HeartRate-2022-03-21-1647950188'!$B:$B,'HeartRate-2022-03-21-1647950188'!$A:$A,Data_Extraction!F$2,'HeartRate-2022-03-21-1647950188'!$C:$C,Data_Extraction!$A782),"")</f>
        <v/>
      </c>
      <c r="G782" t="str">
        <f>IFERROR(AVERAGEIFS('HeartRate-2022-03-21-1647950188'!$B:$B,'HeartRate-2022-03-21-1647950188'!$A:$A,Data_Extraction!G$2,'HeartRate-2022-03-21-1647950188'!$C:$C,Data_Extraction!$A782),"")</f>
        <v/>
      </c>
      <c r="H782" t="str">
        <f>IFERROR(AVERAGEIFS('HeartRate-2022-03-21-1647950188'!$B:$B,'HeartRate-2022-03-21-1647950188'!$A:$A,Data_Extraction!H$2,'HeartRate-2022-03-21-1647950188'!$C:$C,Data_Extraction!$A782),"")</f>
        <v/>
      </c>
      <c r="I782">
        <f>IFERROR(AVERAGEIFS('HeartRate-2022-03-21-1647950188'!$B:$B,'HeartRate-2022-03-21-1647950188'!$A:$A,Data_Extraction!I$2,'HeartRate-2022-03-21-1647950188'!$C:$C,Data_Extraction!$A782),"")</f>
        <v>102</v>
      </c>
      <c r="J782" s="8">
        <f t="shared" si="73"/>
        <v>104</v>
      </c>
      <c r="N782" s="11">
        <f>Data_Extraction!A782</f>
        <v>44634.584710648145</v>
      </c>
      <c r="O782" s="15">
        <f t="shared" si="74"/>
        <v>44634</v>
      </c>
      <c r="P782" s="16">
        <f t="shared" si="75"/>
        <v>0.58471064814814822</v>
      </c>
      <c r="Q782" s="12">
        <f>IF(Data_Extraction!B782="",Data_Extraction!$J782*(Q$1),Data_Extraction!B782)</f>
        <v>106</v>
      </c>
      <c r="R782" s="12">
        <f>IF(Data_Extraction!C782="",Data_Extraction!$J782*(R$1),Data_Extraction!C782)</f>
        <v>95.68</v>
      </c>
      <c r="S782" s="12">
        <f>IF(Data_Extraction!D782="",Data_Extraction!$J782*(S$1),Data_Extraction!D782)</f>
        <v>108.16</v>
      </c>
      <c r="T782" s="12">
        <f>IF(Data_Extraction!E782="",Data_Extraction!$J782*(T$1),Data_Extraction!E782)</f>
        <v>98.8</v>
      </c>
      <c r="U782" s="12">
        <f>IF(Data_Extraction!F782="",Data_Extraction!$J782*(U$1),Data_Extraction!F782)</f>
        <v>101.92</v>
      </c>
      <c r="V782" s="12">
        <f>IF(Data_Extraction!G782="",Data_Extraction!$J782*(V$1),Data_Extraction!G782)</f>
        <v>94.64</v>
      </c>
      <c r="W782" s="12">
        <f>IF(Data_Extraction!H782="",Data_Extraction!$J782*(W$1),Data_Extraction!H782)</f>
        <v>111.28</v>
      </c>
      <c r="X782" s="12">
        <f>IF(Data_Extraction!I782="",Data_Extraction!$J782*(X$1),Data_Extraction!I782)</f>
        <v>102</v>
      </c>
      <c r="Y782" s="13">
        <f t="shared" si="72"/>
        <v>102.31</v>
      </c>
      <c r="Z782" s="17" t="str">
        <f t="shared" si="76"/>
        <v>Evening</v>
      </c>
      <c r="AA782" s="14" t="str">
        <f>VLOOKUP($N782,'HeartRate-2022-03-21-1647950188'!$C:$G,2,0)</f>
        <v>Break</v>
      </c>
      <c r="AB782" s="14" t="str">
        <f>VLOOKUP($N782,'HeartRate-2022-03-21-1647950188'!$C:$G,3,0)</f>
        <v>Off Campus</v>
      </c>
      <c r="AC782" s="14" t="str">
        <f>VLOOKUP($N782,'HeartRate-2022-03-21-1647950188'!$C:$G,4,0)</f>
        <v>Sitting</v>
      </c>
      <c r="AD782" s="14" t="str">
        <f>VLOOKUP($N782,'HeartRate-2022-03-21-1647950188'!$C:$G,5,0)</f>
        <v>Technical Contexts</v>
      </c>
      <c r="AE782">
        <f t="shared" si="77"/>
        <v>0</v>
      </c>
      <c r="AF782" s="18">
        <v>44634</v>
      </c>
      <c r="AG782" s="19">
        <v>0.58471064814814822</v>
      </c>
    </row>
    <row r="783" spans="1:33" x14ac:dyDescent="0.3">
      <c r="A783" s="5">
        <v>44634.585405092592</v>
      </c>
      <c r="B783">
        <f>IFERROR(AVERAGEIFS('HeartRate-2022-03-21-1647950188'!$B:$B,'HeartRate-2022-03-21-1647950188'!$A:$A,Data_Extraction!B$2,'HeartRate-2022-03-21-1647950188'!$C:$C,Data_Extraction!$A783),"")</f>
        <v>111</v>
      </c>
      <c r="C783" t="str">
        <f>IFERROR(AVERAGEIFS('HeartRate-2022-03-21-1647950188'!$B:$B,'HeartRate-2022-03-21-1647950188'!$A:$A,Data_Extraction!C$2,'HeartRate-2022-03-21-1647950188'!$C:$C,Data_Extraction!$A783),"")</f>
        <v/>
      </c>
      <c r="D783" t="str">
        <f>IFERROR(AVERAGEIFS('HeartRate-2022-03-21-1647950188'!$B:$B,'HeartRate-2022-03-21-1647950188'!$A:$A,Data_Extraction!D$2,'HeartRate-2022-03-21-1647950188'!$C:$C,Data_Extraction!$A783),"")</f>
        <v/>
      </c>
      <c r="E783" t="str">
        <f>IFERROR(AVERAGEIFS('HeartRate-2022-03-21-1647950188'!$B:$B,'HeartRate-2022-03-21-1647950188'!$A:$A,Data_Extraction!E$2,'HeartRate-2022-03-21-1647950188'!$C:$C,Data_Extraction!$A783),"")</f>
        <v/>
      </c>
      <c r="F783" t="str">
        <f>IFERROR(AVERAGEIFS('HeartRate-2022-03-21-1647950188'!$B:$B,'HeartRate-2022-03-21-1647950188'!$A:$A,Data_Extraction!F$2,'HeartRate-2022-03-21-1647950188'!$C:$C,Data_Extraction!$A783),"")</f>
        <v/>
      </c>
      <c r="G783" t="str">
        <f>IFERROR(AVERAGEIFS('HeartRate-2022-03-21-1647950188'!$B:$B,'HeartRate-2022-03-21-1647950188'!$A:$A,Data_Extraction!G$2,'HeartRate-2022-03-21-1647950188'!$C:$C,Data_Extraction!$A783),"")</f>
        <v/>
      </c>
      <c r="H783" t="str">
        <f>IFERROR(AVERAGEIFS('HeartRate-2022-03-21-1647950188'!$B:$B,'HeartRate-2022-03-21-1647950188'!$A:$A,Data_Extraction!H$2,'HeartRate-2022-03-21-1647950188'!$C:$C,Data_Extraction!$A783),"")</f>
        <v/>
      </c>
      <c r="I783">
        <f>IFERROR(AVERAGEIFS('HeartRate-2022-03-21-1647950188'!$B:$B,'HeartRate-2022-03-21-1647950188'!$A:$A,Data_Extraction!I$2,'HeartRate-2022-03-21-1647950188'!$C:$C,Data_Extraction!$A783),"")</f>
        <v>100</v>
      </c>
      <c r="J783" s="8">
        <f t="shared" si="73"/>
        <v>105.5</v>
      </c>
      <c r="N783" s="11">
        <f>Data_Extraction!A783</f>
        <v>44634.585405092592</v>
      </c>
      <c r="O783" s="15">
        <f t="shared" si="74"/>
        <v>44634</v>
      </c>
      <c r="P783" s="16">
        <f t="shared" si="75"/>
        <v>0.58540509259259255</v>
      </c>
      <c r="Q783" s="12">
        <f>IF(Data_Extraction!B783="",Data_Extraction!$J783*(Q$1),Data_Extraction!B783)</f>
        <v>111</v>
      </c>
      <c r="R783" s="12">
        <f>IF(Data_Extraction!C783="",Data_Extraction!$J783*(R$1),Data_Extraction!C783)</f>
        <v>97.06</v>
      </c>
      <c r="S783" s="12">
        <f>IF(Data_Extraction!D783="",Data_Extraction!$J783*(S$1),Data_Extraction!D783)</f>
        <v>109.72</v>
      </c>
      <c r="T783" s="12">
        <f>IF(Data_Extraction!E783="",Data_Extraction!$J783*(T$1),Data_Extraction!E783)</f>
        <v>100.22499999999999</v>
      </c>
      <c r="U783" s="12">
        <f>IF(Data_Extraction!F783="",Data_Extraction!$J783*(U$1),Data_Extraction!F783)</f>
        <v>103.39</v>
      </c>
      <c r="V783" s="12">
        <f>IF(Data_Extraction!G783="",Data_Extraction!$J783*(V$1),Data_Extraction!G783)</f>
        <v>96.00500000000001</v>
      </c>
      <c r="W783" s="12">
        <f>IF(Data_Extraction!H783="",Data_Extraction!$J783*(W$1),Data_Extraction!H783)</f>
        <v>112.88500000000001</v>
      </c>
      <c r="X783" s="12">
        <f>IF(Data_Extraction!I783="",Data_Extraction!$J783*(X$1),Data_Extraction!I783)</f>
        <v>100</v>
      </c>
      <c r="Y783" s="13">
        <f t="shared" si="72"/>
        <v>103.785625</v>
      </c>
      <c r="Z783" s="17" t="str">
        <f t="shared" si="76"/>
        <v>Evening</v>
      </c>
      <c r="AA783" s="14" t="str">
        <f>VLOOKUP($N783,'HeartRate-2022-03-21-1647950188'!$C:$G,2,0)</f>
        <v>Break</v>
      </c>
      <c r="AB783" s="14" t="str">
        <f>VLOOKUP($N783,'HeartRate-2022-03-21-1647950188'!$C:$G,3,0)</f>
        <v>Off Campus</v>
      </c>
      <c r="AC783" s="14" t="str">
        <f>VLOOKUP($N783,'HeartRate-2022-03-21-1647950188'!$C:$G,4,0)</f>
        <v>Sitting</v>
      </c>
      <c r="AD783" s="14" t="str">
        <f>VLOOKUP($N783,'HeartRate-2022-03-21-1647950188'!$C:$G,5,0)</f>
        <v>Technical Contexts</v>
      </c>
      <c r="AE783">
        <f t="shared" si="77"/>
        <v>0</v>
      </c>
      <c r="AF783" s="18">
        <v>44634</v>
      </c>
      <c r="AG783" s="19">
        <v>0.58540509259259255</v>
      </c>
    </row>
    <row r="784" spans="1:33" x14ac:dyDescent="0.3">
      <c r="A784" s="5">
        <v>44634.585740740738</v>
      </c>
      <c r="B784" t="str">
        <f>IFERROR(AVERAGEIFS('HeartRate-2022-03-21-1647950188'!$B:$B,'HeartRate-2022-03-21-1647950188'!$A:$A,Data_Extraction!B$2,'HeartRate-2022-03-21-1647950188'!$C:$C,Data_Extraction!$A784),"")</f>
        <v/>
      </c>
      <c r="C784" t="str">
        <f>IFERROR(AVERAGEIFS('HeartRate-2022-03-21-1647950188'!$B:$B,'HeartRate-2022-03-21-1647950188'!$A:$A,Data_Extraction!C$2,'HeartRate-2022-03-21-1647950188'!$C:$C,Data_Extraction!$A784),"")</f>
        <v/>
      </c>
      <c r="D784" t="str">
        <f>IFERROR(AVERAGEIFS('HeartRate-2022-03-21-1647950188'!$B:$B,'HeartRate-2022-03-21-1647950188'!$A:$A,Data_Extraction!D$2,'HeartRate-2022-03-21-1647950188'!$C:$C,Data_Extraction!$A784),"")</f>
        <v/>
      </c>
      <c r="E784" t="str">
        <f>IFERROR(AVERAGEIFS('HeartRate-2022-03-21-1647950188'!$B:$B,'HeartRate-2022-03-21-1647950188'!$A:$A,Data_Extraction!E$2,'HeartRate-2022-03-21-1647950188'!$C:$C,Data_Extraction!$A784),"")</f>
        <v/>
      </c>
      <c r="F784" t="str">
        <f>IFERROR(AVERAGEIFS('HeartRate-2022-03-21-1647950188'!$B:$B,'HeartRate-2022-03-21-1647950188'!$A:$A,Data_Extraction!F$2,'HeartRate-2022-03-21-1647950188'!$C:$C,Data_Extraction!$A784),"")</f>
        <v/>
      </c>
      <c r="G784" t="str">
        <f>IFERROR(AVERAGEIFS('HeartRate-2022-03-21-1647950188'!$B:$B,'HeartRate-2022-03-21-1647950188'!$A:$A,Data_Extraction!G$2,'HeartRate-2022-03-21-1647950188'!$C:$C,Data_Extraction!$A784),"")</f>
        <v/>
      </c>
      <c r="H784" t="str">
        <f>IFERROR(AVERAGEIFS('HeartRate-2022-03-21-1647950188'!$B:$B,'HeartRate-2022-03-21-1647950188'!$A:$A,Data_Extraction!H$2,'HeartRate-2022-03-21-1647950188'!$C:$C,Data_Extraction!$A784),"")</f>
        <v/>
      </c>
      <c r="I784">
        <f>IFERROR(AVERAGEIFS('HeartRate-2022-03-21-1647950188'!$B:$B,'HeartRate-2022-03-21-1647950188'!$A:$A,Data_Extraction!I$2,'HeartRate-2022-03-21-1647950188'!$C:$C,Data_Extraction!$A784),"")</f>
        <v>106</v>
      </c>
      <c r="J784" s="8">
        <f t="shared" si="73"/>
        <v>106</v>
      </c>
      <c r="N784" s="11">
        <f>Data_Extraction!A784</f>
        <v>44634.585740740738</v>
      </c>
      <c r="O784" s="15">
        <f t="shared" si="74"/>
        <v>44634</v>
      </c>
      <c r="P784" s="16">
        <f t="shared" si="75"/>
        <v>0.58574074074074078</v>
      </c>
      <c r="Q784" s="12">
        <f>IF(Data_Extraction!B784="",Data_Extraction!$J784*(Q$1),Data_Extraction!B784)</f>
        <v>95.4</v>
      </c>
      <c r="R784" s="12">
        <f>IF(Data_Extraction!C784="",Data_Extraction!$J784*(R$1),Data_Extraction!C784)</f>
        <v>97.52000000000001</v>
      </c>
      <c r="S784" s="12">
        <f>IF(Data_Extraction!D784="",Data_Extraction!$J784*(S$1),Data_Extraction!D784)</f>
        <v>110.24000000000001</v>
      </c>
      <c r="T784" s="12">
        <f>IF(Data_Extraction!E784="",Data_Extraction!$J784*(T$1),Data_Extraction!E784)</f>
        <v>100.69999999999999</v>
      </c>
      <c r="U784" s="12">
        <f>IF(Data_Extraction!F784="",Data_Extraction!$J784*(U$1),Data_Extraction!F784)</f>
        <v>103.88</v>
      </c>
      <c r="V784" s="12">
        <f>IF(Data_Extraction!G784="",Data_Extraction!$J784*(V$1),Data_Extraction!G784)</f>
        <v>96.460000000000008</v>
      </c>
      <c r="W784" s="12">
        <f>IF(Data_Extraction!H784="",Data_Extraction!$J784*(W$1),Data_Extraction!H784)</f>
        <v>113.42</v>
      </c>
      <c r="X784" s="12">
        <f>IF(Data_Extraction!I784="",Data_Extraction!$J784*(X$1),Data_Extraction!I784)</f>
        <v>106</v>
      </c>
      <c r="Y784" s="13">
        <f t="shared" si="72"/>
        <v>102.9525</v>
      </c>
      <c r="Z784" s="17" t="str">
        <f t="shared" si="76"/>
        <v>Evening</v>
      </c>
      <c r="AA784" s="14" t="str">
        <f>VLOOKUP($N784,'HeartRate-2022-03-21-1647950188'!$C:$G,2,0)</f>
        <v>Break</v>
      </c>
      <c r="AB784" s="14" t="str">
        <f>VLOOKUP($N784,'HeartRate-2022-03-21-1647950188'!$C:$G,3,0)</f>
        <v>Off Campus</v>
      </c>
      <c r="AC784" s="14" t="str">
        <f>VLOOKUP($N784,'HeartRate-2022-03-21-1647950188'!$C:$G,4,0)</f>
        <v>Sitting</v>
      </c>
      <c r="AD784" s="14" t="str">
        <f>VLOOKUP($N784,'HeartRate-2022-03-21-1647950188'!$C:$G,5,0)</f>
        <v>Technical Contexts</v>
      </c>
      <c r="AE784">
        <f t="shared" si="77"/>
        <v>0</v>
      </c>
      <c r="AF784" s="18">
        <v>44634</v>
      </c>
      <c r="AG784" s="19">
        <v>0.58574074074074078</v>
      </c>
    </row>
    <row r="785" spans="1:33" x14ac:dyDescent="0.3">
      <c r="A785" s="5">
        <v>44634.586099537039</v>
      </c>
      <c r="B785">
        <f>IFERROR(AVERAGEIFS('HeartRate-2022-03-21-1647950188'!$B:$B,'HeartRate-2022-03-21-1647950188'!$A:$A,Data_Extraction!B$2,'HeartRate-2022-03-21-1647950188'!$C:$C,Data_Extraction!$A785),"")</f>
        <v>114</v>
      </c>
      <c r="C785" t="str">
        <f>IFERROR(AVERAGEIFS('HeartRate-2022-03-21-1647950188'!$B:$B,'HeartRate-2022-03-21-1647950188'!$A:$A,Data_Extraction!C$2,'HeartRate-2022-03-21-1647950188'!$C:$C,Data_Extraction!$A785),"")</f>
        <v/>
      </c>
      <c r="D785" t="str">
        <f>IFERROR(AVERAGEIFS('HeartRate-2022-03-21-1647950188'!$B:$B,'HeartRate-2022-03-21-1647950188'!$A:$A,Data_Extraction!D$2,'HeartRate-2022-03-21-1647950188'!$C:$C,Data_Extraction!$A785),"")</f>
        <v/>
      </c>
      <c r="E785" t="str">
        <f>IFERROR(AVERAGEIFS('HeartRate-2022-03-21-1647950188'!$B:$B,'HeartRate-2022-03-21-1647950188'!$A:$A,Data_Extraction!E$2,'HeartRate-2022-03-21-1647950188'!$C:$C,Data_Extraction!$A785),"")</f>
        <v/>
      </c>
      <c r="F785" t="str">
        <f>IFERROR(AVERAGEIFS('HeartRate-2022-03-21-1647950188'!$B:$B,'HeartRate-2022-03-21-1647950188'!$A:$A,Data_Extraction!F$2,'HeartRate-2022-03-21-1647950188'!$C:$C,Data_Extraction!$A785),"")</f>
        <v/>
      </c>
      <c r="G785" t="str">
        <f>IFERROR(AVERAGEIFS('HeartRate-2022-03-21-1647950188'!$B:$B,'HeartRate-2022-03-21-1647950188'!$A:$A,Data_Extraction!G$2,'HeartRate-2022-03-21-1647950188'!$C:$C,Data_Extraction!$A785),"")</f>
        <v/>
      </c>
      <c r="H785" t="str">
        <f>IFERROR(AVERAGEIFS('HeartRate-2022-03-21-1647950188'!$B:$B,'HeartRate-2022-03-21-1647950188'!$A:$A,Data_Extraction!H$2,'HeartRate-2022-03-21-1647950188'!$C:$C,Data_Extraction!$A785),"")</f>
        <v/>
      </c>
      <c r="I785">
        <f>IFERROR(AVERAGEIFS('HeartRate-2022-03-21-1647950188'!$B:$B,'HeartRate-2022-03-21-1647950188'!$A:$A,Data_Extraction!I$2,'HeartRate-2022-03-21-1647950188'!$C:$C,Data_Extraction!$A785),"")</f>
        <v>107</v>
      </c>
      <c r="J785" s="8">
        <f t="shared" si="73"/>
        <v>110.5</v>
      </c>
      <c r="N785" s="11">
        <f>Data_Extraction!A785</f>
        <v>44634.586099537039</v>
      </c>
      <c r="O785" s="15">
        <f t="shared" si="74"/>
        <v>44634</v>
      </c>
      <c r="P785" s="16">
        <f t="shared" si="75"/>
        <v>0.5860995370370371</v>
      </c>
      <c r="Q785" s="12">
        <f>IF(Data_Extraction!B785="",Data_Extraction!$J785*(Q$1),Data_Extraction!B785)</f>
        <v>114</v>
      </c>
      <c r="R785" s="12">
        <f>IF(Data_Extraction!C785="",Data_Extraction!$J785*(R$1),Data_Extraction!C785)</f>
        <v>101.66000000000001</v>
      </c>
      <c r="S785" s="12">
        <f>IF(Data_Extraction!D785="",Data_Extraction!$J785*(S$1),Data_Extraction!D785)</f>
        <v>114.92</v>
      </c>
      <c r="T785" s="12">
        <f>IF(Data_Extraction!E785="",Data_Extraction!$J785*(T$1),Data_Extraction!E785)</f>
        <v>104.97499999999999</v>
      </c>
      <c r="U785" s="12">
        <f>IF(Data_Extraction!F785="",Data_Extraction!$J785*(U$1),Data_Extraction!F785)</f>
        <v>108.28999999999999</v>
      </c>
      <c r="V785" s="12">
        <f>IF(Data_Extraction!G785="",Data_Extraction!$J785*(V$1),Data_Extraction!G785)</f>
        <v>100.55500000000001</v>
      </c>
      <c r="W785" s="12">
        <f>IF(Data_Extraction!H785="",Data_Extraction!$J785*(W$1),Data_Extraction!H785)</f>
        <v>118.23500000000001</v>
      </c>
      <c r="X785" s="12">
        <f>IF(Data_Extraction!I785="",Data_Extraction!$J785*(X$1),Data_Extraction!I785)</f>
        <v>107</v>
      </c>
      <c r="Y785" s="13">
        <f t="shared" si="72"/>
        <v>108.70437500000001</v>
      </c>
      <c r="Z785" s="17" t="str">
        <f t="shared" si="76"/>
        <v>Evening</v>
      </c>
      <c r="AA785" s="14" t="str">
        <f>VLOOKUP($N785,'HeartRate-2022-03-21-1647950188'!$C:$G,2,0)</f>
        <v>Break</v>
      </c>
      <c r="AB785" s="14" t="str">
        <f>VLOOKUP($N785,'HeartRate-2022-03-21-1647950188'!$C:$G,3,0)</f>
        <v>Off Campus</v>
      </c>
      <c r="AC785" s="14" t="str">
        <f>VLOOKUP($N785,'HeartRate-2022-03-21-1647950188'!$C:$G,4,0)</f>
        <v>Sitting</v>
      </c>
      <c r="AD785" s="14" t="str">
        <f>VLOOKUP($N785,'HeartRate-2022-03-21-1647950188'!$C:$G,5,0)</f>
        <v>Technical Contexts</v>
      </c>
      <c r="AE785">
        <f t="shared" si="77"/>
        <v>0</v>
      </c>
      <c r="AF785" s="18">
        <v>44634</v>
      </c>
      <c r="AG785" s="19">
        <v>0.5860995370370371</v>
      </c>
    </row>
    <row r="786" spans="1:33" x14ac:dyDescent="0.3">
      <c r="A786" s="5">
        <v>44634.586793981478</v>
      </c>
      <c r="B786">
        <f>IFERROR(AVERAGEIFS('HeartRate-2022-03-21-1647950188'!$B:$B,'HeartRate-2022-03-21-1647950188'!$A:$A,Data_Extraction!B$2,'HeartRate-2022-03-21-1647950188'!$C:$C,Data_Extraction!$A786),"")</f>
        <v>117</v>
      </c>
      <c r="C786" t="str">
        <f>IFERROR(AVERAGEIFS('HeartRate-2022-03-21-1647950188'!$B:$B,'HeartRate-2022-03-21-1647950188'!$A:$A,Data_Extraction!C$2,'HeartRate-2022-03-21-1647950188'!$C:$C,Data_Extraction!$A786),"")</f>
        <v/>
      </c>
      <c r="D786" t="str">
        <f>IFERROR(AVERAGEIFS('HeartRate-2022-03-21-1647950188'!$B:$B,'HeartRate-2022-03-21-1647950188'!$A:$A,Data_Extraction!D$2,'HeartRate-2022-03-21-1647950188'!$C:$C,Data_Extraction!$A786),"")</f>
        <v/>
      </c>
      <c r="E786" t="str">
        <f>IFERROR(AVERAGEIFS('HeartRate-2022-03-21-1647950188'!$B:$B,'HeartRate-2022-03-21-1647950188'!$A:$A,Data_Extraction!E$2,'HeartRate-2022-03-21-1647950188'!$C:$C,Data_Extraction!$A786),"")</f>
        <v/>
      </c>
      <c r="F786" t="str">
        <f>IFERROR(AVERAGEIFS('HeartRate-2022-03-21-1647950188'!$B:$B,'HeartRate-2022-03-21-1647950188'!$A:$A,Data_Extraction!F$2,'HeartRate-2022-03-21-1647950188'!$C:$C,Data_Extraction!$A786),"")</f>
        <v/>
      </c>
      <c r="G786" t="str">
        <f>IFERROR(AVERAGEIFS('HeartRate-2022-03-21-1647950188'!$B:$B,'HeartRate-2022-03-21-1647950188'!$A:$A,Data_Extraction!G$2,'HeartRate-2022-03-21-1647950188'!$C:$C,Data_Extraction!$A786),"")</f>
        <v/>
      </c>
      <c r="H786" t="str">
        <f>IFERROR(AVERAGEIFS('HeartRate-2022-03-21-1647950188'!$B:$B,'HeartRate-2022-03-21-1647950188'!$A:$A,Data_Extraction!H$2,'HeartRate-2022-03-21-1647950188'!$C:$C,Data_Extraction!$A786),"")</f>
        <v/>
      </c>
      <c r="I786">
        <f>IFERROR(AVERAGEIFS('HeartRate-2022-03-21-1647950188'!$B:$B,'HeartRate-2022-03-21-1647950188'!$A:$A,Data_Extraction!I$2,'HeartRate-2022-03-21-1647950188'!$C:$C,Data_Extraction!$A786),"")</f>
        <v>108</v>
      </c>
      <c r="J786" s="8">
        <f t="shared" si="73"/>
        <v>112.5</v>
      </c>
      <c r="N786" s="11">
        <f>Data_Extraction!A786</f>
        <v>44634.586793981478</v>
      </c>
      <c r="O786" s="15">
        <f t="shared" si="74"/>
        <v>44634</v>
      </c>
      <c r="P786" s="16">
        <f t="shared" si="75"/>
        <v>0.58679398148148143</v>
      </c>
      <c r="Q786" s="12">
        <f>IF(Data_Extraction!B786="",Data_Extraction!$J786*(Q$1),Data_Extraction!B786)</f>
        <v>117</v>
      </c>
      <c r="R786" s="12">
        <f>IF(Data_Extraction!C786="",Data_Extraction!$J786*(R$1),Data_Extraction!C786)</f>
        <v>103.5</v>
      </c>
      <c r="S786" s="12">
        <f>IF(Data_Extraction!D786="",Data_Extraction!$J786*(S$1),Data_Extraction!D786)</f>
        <v>117</v>
      </c>
      <c r="T786" s="12">
        <f>IF(Data_Extraction!E786="",Data_Extraction!$J786*(T$1),Data_Extraction!E786)</f>
        <v>106.875</v>
      </c>
      <c r="U786" s="12">
        <f>IF(Data_Extraction!F786="",Data_Extraction!$J786*(U$1),Data_Extraction!F786)</f>
        <v>110.25</v>
      </c>
      <c r="V786" s="12">
        <f>IF(Data_Extraction!G786="",Data_Extraction!$J786*(V$1),Data_Extraction!G786)</f>
        <v>102.375</v>
      </c>
      <c r="W786" s="12">
        <f>IF(Data_Extraction!H786="",Data_Extraction!$J786*(W$1),Data_Extraction!H786)</f>
        <v>120.375</v>
      </c>
      <c r="X786" s="12">
        <f>IF(Data_Extraction!I786="",Data_Extraction!$J786*(X$1),Data_Extraction!I786)</f>
        <v>108</v>
      </c>
      <c r="Y786" s="13">
        <f t="shared" si="72"/>
        <v>110.671875</v>
      </c>
      <c r="Z786" s="17" t="str">
        <f t="shared" si="76"/>
        <v>Evening</v>
      </c>
      <c r="AA786" s="14" t="str">
        <f>VLOOKUP($N786,'HeartRate-2022-03-21-1647950188'!$C:$G,2,0)</f>
        <v>Break</v>
      </c>
      <c r="AB786" s="14" t="str">
        <f>VLOOKUP($N786,'HeartRate-2022-03-21-1647950188'!$C:$G,3,0)</f>
        <v>Off Campus</v>
      </c>
      <c r="AC786" s="14" t="str">
        <f>VLOOKUP($N786,'HeartRate-2022-03-21-1647950188'!$C:$G,4,0)</f>
        <v>Sitting</v>
      </c>
      <c r="AD786" s="14" t="str">
        <f>VLOOKUP($N786,'HeartRate-2022-03-21-1647950188'!$C:$G,5,0)</f>
        <v>Technical Contexts</v>
      </c>
      <c r="AE786">
        <f t="shared" si="77"/>
        <v>0</v>
      </c>
      <c r="AF786" s="18">
        <v>44634</v>
      </c>
      <c r="AG786" s="19">
        <v>0.58679398148148143</v>
      </c>
    </row>
    <row r="787" spans="1:33" x14ac:dyDescent="0.3">
      <c r="A787" s="5">
        <v>44634.587488425925</v>
      </c>
      <c r="B787">
        <f>IFERROR(AVERAGEIFS('HeartRate-2022-03-21-1647950188'!$B:$B,'HeartRate-2022-03-21-1647950188'!$A:$A,Data_Extraction!B$2,'HeartRate-2022-03-21-1647950188'!$C:$C,Data_Extraction!$A787),"")</f>
        <v>112</v>
      </c>
      <c r="C787" t="str">
        <f>IFERROR(AVERAGEIFS('HeartRate-2022-03-21-1647950188'!$B:$B,'HeartRate-2022-03-21-1647950188'!$A:$A,Data_Extraction!C$2,'HeartRate-2022-03-21-1647950188'!$C:$C,Data_Extraction!$A787),"")</f>
        <v/>
      </c>
      <c r="D787" t="str">
        <f>IFERROR(AVERAGEIFS('HeartRate-2022-03-21-1647950188'!$B:$B,'HeartRate-2022-03-21-1647950188'!$A:$A,Data_Extraction!D$2,'HeartRate-2022-03-21-1647950188'!$C:$C,Data_Extraction!$A787),"")</f>
        <v/>
      </c>
      <c r="E787" t="str">
        <f>IFERROR(AVERAGEIFS('HeartRate-2022-03-21-1647950188'!$B:$B,'HeartRate-2022-03-21-1647950188'!$A:$A,Data_Extraction!E$2,'HeartRate-2022-03-21-1647950188'!$C:$C,Data_Extraction!$A787),"")</f>
        <v/>
      </c>
      <c r="F787" t="str">
        <f>IFERROR(AVERAGEIFS('HeartRate-2022-03-21-1647950188'!$B:$B,'HeartRate-2022-03-21-1647950188'!$A:$A,Data_Extraction!F$2,'HeartRate-2022-03-21-1647950188'!$C:$C,Data_Extraction!$A787),"")</f>
        <v/>
      </c>
      <c r="G787" t="str">
        <f>IFERROR(AVERAGEIFS('HeartRate-2022-03-21-1647950188'!$B:$B,'HeartRate-2022-03-21-1647950188'!$A:$A,Data_Extraction!G$2,'HeartRate-2022-03-21-1647950188'!$C:$C,Data_Extraction!$A787),"")</f>
        <v/>
      </c>
      <c r="H787" t="str">
        <f>IFERROR(AVERAGEIFS('HeartRate-2022-03-21-1647950188'!$B:$B,'HeartRate-2022-03-21-1647950188'!$A:$A,Data_Extraction!H$2,'HeartRate-2022-03-21-1647950188'!$C:$C,Data_Extraction!$A787),"")</f>
        <v/>
      </c>
      <c r="I787">
        <f>IFERROR(AVERAGEIFS('HeartRate-2022-03-21-1647950188'!$B:$B,'HeartRate-2022-03-21-1647950188'!$A:$A,Data_Extraction!I$2,'HeartRate-2022-03-21-1647950188'!$C:$C,Data_Extraction!$A787),"")</f>
        <v>101</v>
      </c>
      <c r="J787" s="8">
        <f t="shared" si="73"/>
        <v>106.5</v>
      </c>
      <c r="N787" s="11">
        <f>Data_Extraction!A787</f>
        <v>44634.587488425925</v>
      </c>
      <c r="O787" s="15">
        <f t="shared" si="74"/>
        <v>44634</v>
      </c>
      <c r="P787" s="16">
        <f t="shared" si="75"/>
        <v>0.58748842592592598</v>
      </c>
      <c r="Q787" s="12">
        <f>IF(Data_Extraction!B787="",Data_Extraction!$J787*(Q$1),Data_Extraction!B787)</f>
        <v>112</v>
      </c>
      <c r="R787" s="12">
        <f>IF(Data_Extraction!C787="",Data_Extraction!$J787*(R$1),Data_Extraction!C787)</f>
        <v>97.98</v>
      </c>
      <c r="S787" s="12">
        <f>IF(Data_Extraction!D787="",Data_Extraction!$J787*(S$1),Data_Extraction!D787)</f>
        <v>110.76</v>
      </c>
      <c r="T787" s="12">
        <f>IF(Data_Extraction!E787="",Data_Extraction!$J787*(T$1),Data_Extraction!E787)</f>
        <v>101.175</v>
      </c>
      <c r="U787" s="12">
        <f>IF(Data_Extraction!F787="",Data_Extraction!$J787*(U$1),Data_Extraction!F787)</f>
        <v>104.37</v>
      </c>
      <c r="V787" s="12">
        <f>IF(Data_Extraction!G787="",Data_Extraction!$J787*(V$1),Data_Extraction!G787)</f>
        <v>96.915000000000006</v>
      </c>
      <c r="W787" s="12">
        <f>IF(Data_Extraction!H787="",Data_Extraction!$J787*(W$1),Data_Extraction!H787)</f>
        <v>113.95500000000001</v>
      </c>
      <c r="X787" s="12">
        <f>IF(Data_Extraction!I787="",Data_Extraction!$J787*(X$1),Data_Extraction!I787)</f>
        <v>101</v>
      </c>
      <c r="Y787" s="13">
        <f t="shared" si="72"/>
        <v>104.76937500000001</v>
      </c>
      <c r="Z787" s="17" t="str">
        <f t="shared" si="76"/>
        <v>Evening</v>
      </c>
      <c r="AA787" s="14" t="str">
        <f>VLOOKUP($N787,'HeartRate-2022-03-21-1647950188'!$C:$G,2,0)</f>
        <v>Break</v>
      </c>
      <c r="AB787" s="14" t="str">
        <f>VLOOKUP($N787,'HeartRate-2022-03-21-1647950188'!$C:$G,3,0)</f>
        <v>Off Campus</v>
      </c>
      <c r="AC787" s="14" t="str">
        <f>VLOOKUP($N787,'HeartRate-2022-03-21-1647950188'!$C:$G,4,0)</f>
        <v>Sitting</v>
      </c>
      <c r="AD787" s="14" t="str">
        <f>VLOOKUP($N787,'HeartRate-2022-03-21-1647950188'!$C:$G,5,0)</f>
        <v>Technical Contexts</v>
      </c>
      <c r="AE787">
        <f t="shared" si="77"/>
        <v>0</v>
      </c>
      <c r="AF787" s="18">
        <v>44634</v>
      </c>
      <c r="AG787" s="19">
        <v>0.58748842592592598</v>
      </c>
    </row>
    <row r="788" spans="1:33" x14ac:dyDescent="0.3">
      <c r="A788" s="5">
        <v>44634.587500000001</v>
      </c>
      <c r="B788" t="str">
        <f>IFERROR(AVERAGEIFS('HeartRate-2022-03-21-1647950188'!$B:$B,'HeartRate-2022-03-21-1647950188'!$A:$A,Data_Extraction!B$2,'HeartRate-2022-03-21-1647950188'!$C:$C,Data_Extraction!$A788),"")</f>
        <v/>
      </c>
      <c r="C788" t="str">
        <f>IFERROR(AVERAGEIFS('HeartRate-2022-03-21-1647950188'!$B:$B,'HeartRate-2022-03-21-1647950188'!$A:$A,Data_Extraction!C$2,'HeartRate-2022-03-21-1647950188'!$C:$C,Data_Extraction!$A788),"")</f>
        <v/>
      </c>
      <c r="D788" t="str">
        <f>IFERROR(AVERAGEIFS('HeartRate-2022-03-21-1647950188'!$B:$B,'HeartRate-2022-03-21-1647950188'!$A:$A,Data_Extraction!D$2,'HeartRate-2022-03-21-1647950188'!$C:$C,Data_Extraction!$A788),"")</f>
        <v/>
      </c>
      <c r="E788" t="str">
        <f>IFERROR(AVERAGEIFS('HeartRate-2022-03-21-1647950188'!$B:$B,'HeartRate-2022-03-21-1647950188'!$A:$A,Data_Extraction!E$2,'HeartRate-2022-03-21-1647950188'!$C:$C,Data_Extraction!$A788),"")</f>
        <v/>
      </c>
      <c r="F788" t="str">
        <f>IFERROR(AVERAGEIFS('HeartRate-2022-03-21-1647950188'!$B:$B,'HeartRate-2022-03-21-1647950188'!$A:$A,Data_Extraction!F$2,'HeartRate-2022-03-21-1647950188'!$C:$C,Data_Extraction!$A788),"")</f>
        <v/>
      </c>
      <c r="G788">
        <f>IFERROR(AVERAGEIFS('HeartRate-2022-03-21-1647950188'!$B:$B,'HeartRate-2022-03-21-1647950188'!$A:$A,Data_Extraction!G$2,'HeartRate-2022-03-21-1647950188'!$C:$C,Data_Extraction!$A788),"")</f>
        <v>91</v>
      </c>
      <c r="H788">
        <f>IFERROR(AVERAGEIFS('HeartRate-2022-03-21-1647950188'!$B:$B,'HeartRate-2022-03-21-1647950188'!$A:$A,Data_Extraction!H$2,'HeartRate-2022-03-21-1647950188'!$C:$C,Data_Extraction!$A788),"")</f>
        <v>102</v>
      </c>
      <c r="I788" t="str">
        <f>IFERROR(AVERAGEIFS('HeartRate-2022-03-21-1647950188'!$B:$B,'HeartRate-2022-03-21-1647950188'!$A:$A,Data_Extraction!I$2,'HeartRate-2022-03-21-1647950188'!$C:$C,Data_Extraction!$A788),"")</f>
        <v/>
      </c>
      <c r="J788" s="8">
        <f t="shared" si="73"/>
        <v>96.5</v>
      </c>
      <c r="N788" s="11">
        <f>Data_Extraction!A788</f>
        <v>44634.587500000001</v>
      </c>
      <c r="O788" s="15">
        <f t="shared" si="74"/>
        <v>44634</v>
      </c>
      <c r="P788" s="16">
        <f t="shared" si="75"/>
        <v>0.58750000000000002</v>
      </c>
      <c r="Q788" s="12">
        <f>IF(Data_Extraction!B788="",Data_Extraction!$J788*(Q$1),Data_Extraction!B788)</f>
        <v>86.850000000000009</v>
      </c>
      <c r="R788" s="12">
        <f>IF(Data_Extraction!C788="",Data_Extraction!$J788*(R$1),Data_Extraction!C788)</f>
        <v>88.78</v>
      </c>
      <c r="S788" s="12">
        <f>IF(Data_Extraction!D788="",Data_Extraction!$J788*(S$1),Data_Extraction!D788)</f>
        <v>100.36</v>
      </c>
      <c r="T788" s="12">
        <f>IF(Data_Extraction!E788="",Data_Extraction!$J788*(T$1),Data_Extraction!E788)</f>
        <v>91.674999999999997</v>
      </c>
      <c r="U788" s="12">
        <f>IF(Data_Extraction!F788="",Data_Extraction!$J788*(U$1),Data_Extraction!F788)</f>
        <v>94.57</v>
      </c>
      <c r="V788" s="12">
        <f>IF(Data_Extraction!G788="",Data_Extraction!$J788*(V$1),Data_Extraction!G788)</f>
        <v>91</v>
      </c>
      <c r="W788" s="12">
        <f>IF(Data_Extraction!H788="",Data_Extraction!$J788*(W$1),Data_Extraction!H788)</f>
        <v>102</v>
      </c>
      <c r="X788" s="12">
        <f>IF(Data_Extraction!I788="",Data_Extraction!$J788*(X$1),Data_Extraction!I788)</f>
        <v>93.605000000000004</v>
      </c>
      <c r="Y788" s="13">
        <f t="shared" si="72"/>
        <v>93.605000000000004</v>
      </c>
      <c r="Z788" s="17" t="str">
        <f t="shared" si="76"/>
        <v>Evening</v>
      </c>
      <c r="AA788" s="14" t="str">
        <f>VLOOKUP($N788,'HeartRate-2022-03-21-1647950188'!$C:$G,2,0)</f>
        <v>Break</v>
      </c>
      <c r="AB788" s="14" t="str">
        <f>VLOOKUP($N788,'HeartRate-2022-03-21-1647950188'!$C:$G,3,0)</f>
        <v>Off Campus</v>
      </c>
      <c r="AC788" s="14" t="str">
        <f>VLOOKUP($N788,'HeartRate-2022-03-21-1647950188'!$C:$G,4,0)</f>
        <v>Sitting</v>
      </c>
      <c r="AD788" s="14" t="str">
        <f>VLOOKUP($N788,'HeartRate-2022-03-21-1647950188'!$C:$G,5,0)</f>
        <v>Technical Contexts</v>
      </c>
      <c r="AE788">
        <f t="shared" si="77"/>
        <v>0</v>
      </c>
      <c r="AF788" s="18">
        <v>44634</v>
      </c>
      <c r="AG788" s="19">
        <v>0.58750000000000002</v>
      </c>
    </row>
    <row r="789" spans="1:33" x14ac:dyDescent="0.3">
      <c r="A789" s="5">
        <v>44634.587673611109</v>
      </c>
      <c r="B789" t="str">
        <f>IFERROR(AVERAGEIFS('HeartRate-2022-03-21-1647950188'!$B:$B,'HeartRate-2022-03-21-1647950188'!$A:$A,Data_Extraction!B$2,'HeartRate-2022-03-21-1647950188'!$C:$C,Data_Extraction!$A789),"")</f>
        <v/>
      </c>
      <c r="C789" t="str">
        <f>IFERROR(AVERAGEIFS('HeartRate-2022-03-21-1647950188'!$B:$B,'HeartRate-2022-03-21-1647950188'!$A:$A,Data_Extraction!C$2,'HeartRate-2022-03-21-1647950188'!$C:$C,Data_Extraction!$A789),"")</f>
        <v/>
      </c>
      <c r="D789" t="str">
        <f>IFERROR(AVERAGEIFS('HeartRate-2022-03-21-1647950188'!$B:$B,'HeartRate-2022-03-21-1647950188'!$A:$A,Data_Extraction!D$2,'HeartRate-2022-03-21-1647950188'!$C:$C,Data_Extraction!$A789),"")</f>
        <v/>
      </c>
      <c r="E789" t="str">
        <f>IFERROR(AVERAGEIFS('HeartRate-2022-03-21-1647950188'!$B:$B,'HeartRate-2022-03-21-1647950188'!$A:$A,Data_Extraction!E$2,'HeartRate-2022-03-21-1647950188'!$C:$C,Data_Extraction!$A789),"")</f>
        <v/>
      </c>
      <c r="F789" t="str">
        <f>IFERROR(AVERAGEIFS('HeartRate-2022-03-21-1647950188'!$B:$B,'HeartRate-2022-03-21-1647950188'!$A:$A,Data_Extraction!F$2,'HeartRate-2022-03-21-1647950188'!$C:$C,Data_Extraction!$A789),"")</f>
        <v/>
      </c>
      <c r="G789" t="str">
        <f>IFERROR(AVERAGEIFS('HeartRate-2022-03-21-1647950188'!$B:$B,'HeartRate-2022-03-21-1647950188'!$A:$A,Data_Extraction!G$2,'HeartRate-2022-03-21-1647950188'!$C:$C,Data_Extraction!$A789),"")</f>
        <v/>
      </c>
      <c r="H789" t="str">
        <f>IFERROR(AVERAGEIFS('HeartRate-2022-03-21-1647950188'!$B:$B,'HeartRate-2022-03-21-1647950188'!$A:$A,Data_Extraction!H$2,'HeartRate-2022-03-21-1647950188'!$C:$C,Data_Extraction!$A789),"")</f>
        <v/>
      </c>
      <c r="I789">
        <f>IFERROR(AVERAGEIFS('HeartRate-2022-03-21-1647950188'!$B:$B,'HeartRate-2022-03-21-1647950188'!$A:$A,Data_Extraction!I$2,'HeartRate-2022-03-21-1647950188'!$C:$C,Data_Extraction!$A789),"")</f>
        <v>103</v>
      </c>
      <c r="J789" s="8">
        <f t="shared" si="73"/>
        <v>103</v>
      </c>
      <c r="N789" s="11">
        <f>Data_Extraction!A789</f>
        <v>44634.587673611109</v>
      </c>
      <c r="O789" s="15">
        <f t="shared" si="74"/>
        <v>44634</v>
      </c>
      <c r="P789" s="16">
        <f t="shared" si="75"/>
        <v>0.58767361111111105</v>
      </c>
      <c r="Q789" s="12">
        <f>IF(Data_Extraction!B789="",Data_Extraction!$J789*(Q$1),Data_Extraction!B789)</f>
        <v>92.7</v>
      </c>
      <c r="R789" s="12">
        <f>IF(Data_Extraction!C789="",Data_Extraction!$J789*(R$1),Data_Extraction!C789)</f>
        <v>94.76</v>
      </c>
      <c r="S789" s="12">
        <f>IF(Data_Extraction!D789="",Data_Extraction!$J789*(S$1),Data_Extraction!D789)</f>
        <v>107.12</v>
      </c>
      <c r="T789" s="12">
        <f>IF(Data_Extraction!E789="",Data_Extraction!$J789*(T$1),Data_Extraction!E789)</f>
        <v>97.85</v>
      </c>
      <c r="U789" s="12">
        <f>IF(Data_Extraction!F789="",Data_Extraction!$J789*(U$1),Data_Extraction!F789)</f>
        <v>100.94</v>
      </c>
      <c r="V789" s="12">
        <f>IF(Data_Extraction!G789="",Data_Extraction!$J789*(V$1),Data_Extraction!G789)</f>
        <v>93.73</v>
      </c>
      <c r="W789" s="12">
        <f>IF(Data_Extraction!H789="",Data_Extraction!$J789*(W$1),Data_Extraction!H789)</f>
        <v>110.21000000000001</v>
      </c>
      <c r="X789" s="12">
        <f>IF(Data_Extraction!I789="",Data_Extraction!$J789*(X$1),Data_Extraction!I789)</f>
        <v>103</v>
      </c>
      <c r="Y789" s="13">
        <f t="shared" si="72"/>
        <v>100.03875000000001</v>
      </c>
      <c r="Z789" s="17" t="str">
        <f t="shared" si="76"/>
        <v>Evening</v>
      </c>
      <c r="AA789" s="14" t="str">
        <f>VLOOKUP($N789,'HeartRate-2022-03-21-1647950188'!$C:$G,2,0)</f>
        <v>Break</v>
      </c>
      <c r="AB789" s="14" t="str">
        <f>VLOOKUP($N789,'HeartRate-2022-03-21-1647950188'!$C:$G,3,0)</f>
        <v>Off Campus</v>
      </c>
      <c r="AC789" s="14" t="str">
        <f>VLOOKUP($N789,'HeartRate-2022-03-21-1647950188'!$C:$G,4,0)</f>
        <v>Sitting</v>
      </c>
      <c r="AD789" s="14" t="str">
        <f>VLOOKUP($N789,'HeartRate-2022-03-21-1647950188'!$C:$G,5,0)</f>
        <v>Technical Contexts</v>
      </c>
      <c r="AE789">
        <f t="shared" si="77"/>
        <v>0</v>
      </c>
      <c r="AF789" s="18">
        <v>44634</v>
      </c>
      <c r="AG789" s="19">
        <v>0.58767361111111105</v>
      </c>
    </row>
    <row r="790" spans="1:33" x14ac:dyDescent="0.3">
      <c r="A790" s="5">
        <v>44634.588182870371</v>
      </c>
      <c r="B790">
        <f>IFERROR(AVERAGEIFS('HeartRate-2022-03-21-1647950188'!$B:$B,'HeartRate-2022-03-21-1647950188'!$A:$A,Data_Extraction!B$2,'HeartRate-2022-03-21-1647950188'!$C:$C,Data_Extraction!$A790),"")</f>
        <v>103</v>
      </c>
      <c r="C790" t="str">
        <f>IFERROR(AVERAGEIFS('HeartRate-2022-03-21-1647950188'!$B:$B,'HeartRate-2022-03-21-1647950188'!$A:$A,Data_Extraction!C$2,'HeartRate-2022-03-21-1647950188'!$C:$C,Data_Extraction!$A790),"")</f>
        <v/>
      </c>
      <c r="D790" t="str">
        <f>IFERROR(AVERAGEIFS('HeartRate-2022-03-21-1647950188'!$B:$B,'HeartRate-2022-03-21-1647950188'!$A:$A,Data_Extraction!D$2,'HeartRate-2022-03-21-1647950188'!$C:$C,Data_Extraction!$A790),"")</f>
        <v/>
      </c>
      <c r="E790" t="str">
        <f>IFERROR(AVERAGEIFS('HeartRate-2022-03-21-1647950188'!$B:$B,'HeartRate-2022-03-21-1647950188'!$A:$A,Data_Extraction!E$2,'HeartRate-2022-03-21-1647950188'!$C:$C,Data_Extraction!$A790),"")</f>
        <v/>
      </c>
      <c r="F790" t="str">
        <f>IFERROR(AVERAGEIFS('HeartRate-2022-03-21-1647950188'!$B:$B,'HeartRate-2022-03-21-1647950188'!$A:$A,Data_Extraction!F$2,'HeartRate-2022-03-21-1647950188'!$C:$C,Data_Extraction!$A790),"")</f>
        <v/>
      </c>
      <c r="G790" t="str">
        <f>IFERROR(AVERAGEIFS('HeartRate-2022-03-21-1647950188'!$B:$B,'HeartRate-2022-03-21-1647950188'!$A:$A,Data_Extraction!G$2,'HeartRate-2022-03-21-1647950188'!$C:$C,Data_Extraction!$A790),"")</f>
        <v/>
      </c>
      <c r="H790" t="str">
        <f>IFERROR(AVERAGEIFS('HeartRate-2022-03-21-1647950188'!$B:$B,'HeartRate-2022-03-21-1647950188'!$A:$A,Data_Extraction!H$2,'HeartRate-2022-03-21-1647950188'!$C:$C,Data_Extraction!$A790),"")</f>
        <v/>
      </c>
      <c r="I790">
        <f>IFERROR(AVERAGEIFS('HeartRate-2022-03-21-1647950188'!$B:$B,'HeartRate-2022-03-21-1647950188'!$A:$A,Data_Extraction!I$2,'HeartRate-2022-03-21-1647950188'!$C:$C,Data_Extraction!$A790),"")</f>
        <v>103</v>
      </c>
      <c r="J790" s="8">
        <f t="shared" si="73"/>
        <v>103</v>
      </c>
      <c r="N790" s="11">
        <f>Data_Extraction!A790</f>
        <v>44634.588182870371</v>
      </c>
      <c r="O790" s="15">
        <f t="shared" si="74"/>
        <v>44634</v>
      </c>
      <c r="P790" s="16">
        <f t="shared" si="75"/>
        <v>0.58818287037037031</v>
      </c>
      <c r="Q790" s="12">
        <f>IF(Data_Extraction!B790="",Data_Extraction!$J790*(Q$1),Data_Extraction!B790)</f>
        <v>103</v>
      </c>
      <c r="R790" s="12">
        <f>IF(Data_Extraction!C790="",Data_Extraction!$J790*(R$1),Data_Extraction!C790)</f>
        <v>94.76</v>
      </c>
      <c r="S790" s="12">
        <f>IF(Data_Extraction!D790="",Data_Extraction!$J790*(S$1),Data_Extraction!D790)</f>
        <v>107.12</v>
      </c>
      <c r="T790" s="12">
        <f>IF(Data_Extraction!E790="",Data_Extraction!$J790*(T$1),Data_Extraction!E790)</f>
        <v>97.85</v>
      </c>
      <c r="U790" s="12">
        <f>IF(Data_Extraction!F790="",Data_Extraction!$J790*(U$1),Data_Extraction!F790)</f>
        <v>100.94</v>
      </c>
      <c r="V790" s="12">
        <f>IF(Data_Extraction!G790="",Data_Extraction!$J790*(V$1),Data_Extraction!G790)</f>
        <v>93.73</v>
      </c>
      <c r="W790" s="12">
        <f>IF(Data_Extraction!H790="",Data_Extraction!$J790*(W$1),Data_Extraction!H790)</f>
        <v>110.21000000000001</v>
      </c>
      <c r="X790" s="12">
        <f>IF(Data_Extraction!I790="",Data_Extraction!$J790*(X$1),Data_Extraction!I790)</f>
        <v>103</v>
      </c>
      <c r="Y790" s="13">
        <f t="shared" si="72"/>
        <v>101.32625</v>
      </c>
      <c r="Z790" s="17" t="str">
        <f t="shared" si="76"/>
        <v>Evening</v>
      </c>
      <c r="AA790" s="14" t="str">
        <f>VLOOKUP($N790,'HeartRate-2022-03-21-1647950188'!$C:$G,2,0)</f>
        <v>Break</v>
      </c>
      <c r="AB790" s="14" t="str">
        <f>VLOOKUP($N790,'HeartRate-2022-03-21-1647950188'!$C:$G,3,0)</f>
        <v>Off Campus</v>
      </c>
      <c r="AC790" s="14" t="str">
        <f>VLOOKUP($N790,'HeartRate-2022-03-21-1647950188'!$C:$G,4,0)</f>
        <v>Sitting</v>
      </c>
      <c r="AD790" s="14" t="str">
        <f>VLOOKUP($N790,'HeartRate-2022-03-21-1647950188'!$C:$G,5,0)</f>
        <v>Technical Contexts</v>
      </c>
      <c r="AE790">
        <f t="shared" si="77"/>
        <v>0</v>
      </c>
      <c r="AF790" s="18">
        <v>44634</v>
      </c>
      <c r="AG790" s="19">
        <v>0.58818287037037031</v>
      </c>
    </row>
    <row r="791" spans="1:33" x14ac:dyDescent="0.3">
      <c r="A791" s="5">
        <v>44634.588877314818</v>
      </c>
      <c r="B791" t="str">
        <f>IFERROR(AVERAGEIFS('HeartRate-2022-03-21-1647950188'!$B:$B,'HeartRate-2022-03-21-1647950188'!$A:$A,Data_Extraction!B$2,'HeartRate-2022-03-21-1647950188'!$C:$C,Data_Extraction!$A791),"")</f>
        <v/>
      </c>
      <c r="C791" t="str">
        <f>IFERROR(AVERAGEIFS('HeartRate-2022-03-21-1647950188'!$B:$B,'HeartRate-2022-03-21-1647950188'!$A:$A,Data_Extraction!C$2,'HeartRate-2022-03-21-1647950188'!$C:$C,Data_Extraction!$A791),"")</f>
        <v/>
      </c>
      <c r="D791" t="str">
        <f>IFERROR(AVERAGEIFS('HeartRate-2022-03-21-1647950188'!$B:$B,'HeartRate-2022-03-21-1647950188'!$A:$A,Data_Extraction!D$2,'HeartRate-2022-03-21-1647950188'!$C:$C,Data_Extraction!$A791),"")</f>
        <v/>
      </c>
      <c r="E791" t="str">
        <f>IFERROR(AVERAGEIFS('HeartRate-2022-03-21-1647950188'!$B:$B,'HeartRate-2022-03-21-1647950188'!$A:$A,Data_Extraction!E$2,'HeartRate-2022-03-21-1647950188'!$C:$C,Data_Extraction!$A791),"")</f>
        <v/>
      </c>
      <c r="F791" t="str">
        <f>IFERROR(AVERAGEIFS('HeartRate-2022-03-21-1647950188'!$B:$B,'HeartRate-2022-03-21-1647950188'!$A:$A,Data_Extraction!F$2,'HeartRate-2022-03-21-1647950188'!$C:$C,Data_Extraction!$A791),"")</f>
        <v/>
      </c>
      <c r="G791" t="str">
        <f>IFERROR(AVERAGEIFS('HeartRate-2022-03-21-1647950188'!$B:$B,'HeartRate-2022-03-21-1647950188'!$A:$A,Data_Extraction!G$2,'HeartRate-2022-03-21-1647950188'!$C:$C,Data_Extraction!$A791),"")</f>
        <v/>
      </c>
      <c r="H791" t="str">
        <f>IFERROR(AVERAGEIFS('HeartRate-2022-03-21-1647950188'!$B:$B,'HeartRate-2022-03-21-1647950188'!$A:$A,Data_Extraction!H$2,'HeartRate-2022-03-21-1647950188'!$C:$C,Data_Extraction!$A791),"")</f>
        <v/>
      </c>
      <c r="I791">
        <f>IFERROR(AVERAGEIFS('HeartRate-2022-03-21-1647950188'!$B:$B,'HeartRate-2022-03-21-1647950188'!$A:$A,Data_Extraction!I$2,'HeartRate-2022-03-21-1647950188'!$C:$C,Data_Extraction!$A791),"")</f>
        <v>102</v>
      </c>
      <c r="J791" s="8">
        <f t="shared" si="73"/>
        <v>102</v>
      </c>
      <c r="N791" s="11">
        <f>Data_Extraction!A791</f>
        <v>44634.588877314818</v>
      </c>
      <c r="O791" s="15">
        <f t="shared" si="74"/>
        <v>44634</v>
      </c>
      <c r="P791" s="16">
        <f t="shared" si="75"/>
        <v>0.58887731481481487</v>
      </c>
      <c r="Q791" s="12">
        <f>IF(Data_Extraction!B791="",Data_Extraction!$J791*(Q$1),Data_Extraction!B791)</f>
        <v>91.8</v>
      </c>
      <c r="R791" s="12">
        <f>IF(Data_Extraction!C791="",Data_Extraction!$J791*(R$1),Data_Extraction!C791)</f>
        <v>93.84</v>
      </c>
      <c r="S791" s="12">
        <f>IF(Data_Extraction!D791="",Data_Extraction!$J791*(S$1),Data_Extraction!D791)</f>
        <v>106.08</v>
      </c>
      <c r="T791" s="12">
        <f>IF(Data_Extraction!E791="",Data_Extraction!$J791*(T$1),Data_Extraction!E791)</f>
        <v>96.899999999999991</v>
      </c>
      <c r="U791" s="12">
        <f>IF(Data_Extraction!F791="",Data_Extraction!$J791*(U$1),Data_Extraction!F791)</f>
        <v>99.96</v>
      </c>
      <c r="V791" s="12">
        <f>IF(Data_Extraction!G791="",Data_Extraction!$J791*(V$1),Data_Extraction!G791)</f>
        <v>92.820000000000007</v>
      </c>
      <c r="W791" s="12">
        <f>IF(Data_Extraction!H791="",Data_Extraction!$J791*(W$1),Data_Extraction!H791)</f>
        <v>109.14</v>
      </c>
      <c r="X791" s="12">
        <f>IF(Data_Extraction!I791="",Data_Extraction!$J791*(X$1),Data_Extraction!I791)</f>
        <v>102</v>
      </c>
      <c r="Y791" s="13">
        <f t="shared" si="72"/>
        <v>99.067499999999995</v>
      </c>
      <c r="Z791" s="17" t="str">
        <f t="shared" si="76"/>
        <v>Evening</v>
      </c>
      <c r="AA791" s="14" t="str">
        <f>VLOOKUP($N791,'HeartRate-2022-03-21-1647950188'!$C:$G,2,0)</f>
        <v>Break</v>
      </c>
      <c r="AB791" s="14" t="str">
        <f>VLOOKUP($N791,'HeartRate-2022-03-21-1647950188'!$C:$G,3,0)</f>
        <v>Off Campus</v>
      </c>
      <c r="AC791" s="14" t="str">
        <f>VLOOKUP($N791,'HeartRate-2022-03-21-1647950188'!$C:$G,4,0)</f>
        <v>Sitting</v>
      </c>
      <c r="AD791" s="14" t="str">
        <f>VLOOKUP($N791,'HeartRate-2022-03-21-1647950188'!$C:$G,5,0)</f>
        <v>Technical Contexts</v>
      </c>
      <c r="AE791">
        <f t="shared" si="77"/>
        <v>0</v>
      </c>
      <c r="AF791" s="18">
        <v>44634</v>
      </c>
      <c r="AG791" s="19">
        <v>0.58887731481481487</v>
      </c>
    </row>
    <row r="792" spans="1:33" x14ac:dyDescent="0.3">
      <c r="A792" s="5">
        <v>44634.588912037034</v>
      </c>
      <c r="B792" t="str">
        <f>IFERROR(AVERAGEIFS('HeartRate-2022-03-21-1647950188'!$B:$B,'HeartRate-2022-03-21-1647950188'!$A:$A,Data_Extraction!B$2,'HeartRate-2022-03-21-1647950188'!$C:$C,Data_Extraction!$A792),"")</f>
        <v/>
      </c>
      <c r="C792" t="str">
        <f>IFERROR(AVERAGEIFS('HeartRate-2022-03-21-1647950188'!$B:$B,'HeartRate-2022-03-21-1647950188'!$A:$A,Data_Extraction!C$2,'HeartRate-2022-03-21-1647950188'!$C:$C,Data_Extraction!$A792),"")</f>
        <v/>
      </c>
      <c r="D792" t="str">
        <f>IFERROR(AVERAGEIFS('HeartRate-2022-03-21-1647950188'!$B:$B,'HeartRate-2022-03-21-1647950188'!$A:$A,Data_Extraction!D$2,'HeartRate-2022-03-21-1647950188'!$C:$C,Data_Extraction!$A792),"")</f>
        <v/>
      </c>
      <c r="E792" t="str">
        <f>IFERROR(AVERAGEIFS('HeartRate-2022-03-21-1647950188'!$B:$B,'HeartRate-2022-03-21-1647950188'!$A:$A,Data_Extraction!E$2,'HeartRate-2022-03-21-1647950188'!$C:$C,Data_Extraction!$A792),"")</f>
        <v/>
      </c>
      <c r="F792" t="str">
        <f>IFERROR(AVERAGEIFS('HeartRate-2022-03-21-1647950188'!$B:$B,'HeartRate-2022-03-21-1647950188'!$A:$A,Data_Extraction!F$2,'HeartRate-2022-03-21-1647950188'!$C:$C,Data_Extraction!$A792),"")</f>
        <v/>
      </c>
      <c r="G792">
        <f>IFERROR(AVERAGEIFS('HeartRate-2022-03-21-1647950188'!$B:$B,'HeartRate-2022-03-21-1647950188'!$A:$A,Data_Extraction!G$2,'HeartRate-2022-03-21-1647950188'!$C:$C,Data_Extraction!$A792),"")</f>
        <v>82</v>
      </c>
      <c r="H792" t="str">
        <f>IFERROR(AVERAGEIFS('HeartRate-2022-03-21-1647950188'!$B:$B,'HeartRate-2022-03-21-1647950188'!$A:$A,Data_Extraction!H$2,'HeartRate-2022-03-21-1647950188'!$C:$C,Data_Extraction!$A792),"")</f>
        <v/>
      </c>
      <c r="I792" t="str">
        <f>IFERROR(AVERAGEIFS('HeartRate-2022-03-21-1647950188'!$B:$B,'HeartRate-2022-03-21-1647950188'!$A:$A,Data_Extraction!I$2,'HeartRate-2022-03-21-1647950188'!$C:$C,Data_Extraction!$A792),"")</f>
        <v/>
      </c>
      <c r="J792" s="8">
        <f t="shared" si="73"/>
        <v>82</v>
      </c>
      <c r="N792" s="11">
        <f>Data_Extraction!A792</f>
        <v>44634.588912037034</v>
      </c>
      <c r="O792" s="15">
        <f t="shared" si="74"/>
        <v>44634</v>
      </c>
      <c r="P792" s="16">
        <f t="shared" si="75"/>
        <v>0.58891203703703698</v>
      </c>
      <c r="Q792" s="12">
        <f>IF(Data_Extraction!B792="",Data_Extraction!$J792*(Q$1),Data_Extraction!B792)</f>
        <v>73.8</v>
      </c>
      <c r="R792" s="12">
        <f>IF(Data_Extraction!C792="",Data_Extraction!$J792*(R$1),Data_Extraction!C792)</f>
        <v>75.44</v>
      </c>
      <c r="S792" s="12">
        <f>IF(Data_Extraction!D792="",Data_Extraction!$J792*(S$1),Data_Extraction!D792)</f>
        <v>85.28</v>
      </c>
      <c r="T792" s="12">
        <f>IF(Data_Extraction!E792="",Data_Extraction!$J792*(T$1),Data_Extraction!E792)</f>
        <v>77.899999999999991</v>
      </c>
      <c r="U792" s="12">
        <f>IF(Data_Extraction!F792="",Data_Extraction!$J792*(U$1),Data_Extraction!F792)</f>
        <v>80.36</v>
      </c>
      <c r="V792" s="12">
        <f>IF(Data_Extraction!G792="",Data_Extraction!$J792*(V$1),Data_Extraction!G792)</f>
        <v>82</v>
      </c>
      <c r="W792" s="12">
        <f>IF(Data_Extraction!H792="",Data_Extraction!$J792*(W$1),Data_Extraction!H792)</f>
        <v>87.740000000000009</v>
      </c>
      <c r="X792" s="12">
        <f>IF(Data_Extraction!I792="",Data_Extraction!$J792*(X$1),Data_Extraction!I792)</f>
        <v>79.539999999999992</v>
      </c>
      <c r="Y792" s="13">
        <f t="shared" si="72"/>
        <v>80.257499999999993</v>
      </c>
      <c r="Z792" s="17" t="str">
        <f t="shared" si="76"/>
        <v>Evening</v>
      </c>
      <c r="AA792" s="14" t="str">
        <f>VLOOKUP($N792,'HeartRate-2022-03-21-1647950188'!$C:$G,2,0)</f>
        <v>Break</v>
      </c>
      <c r="AB792" s="14" t="str">
        <f>VLOOKUP($N792,'HeartRate-2022-03-21-1647950188'!$C:$G,3,0)</f>
        <v>Off Campus</v>
      </c>
      <c r="AC792" s="14" t="str">
        <f>VLOOKUP($N792,'HeartRate-2022-03-21-1647950188'!$C:$G,4,0)</f>
        <v>Sitting</v>
      </c>
      <c r="AD792" s="14" t="str">
        <f>VLOOKUP($N792,'HeartRate-2022-03-21-1647950188'!$C:$G,5,0)</f>
        <v>Technical Contexts</v>
      </c>
      <c r="AE792">
        <f t="shared" si="77"/>
        <v>0</v>
      </c>
      <c r="AF792" s="18">
        <v>44634</v>
      </c>
      <c r="AG792" s="19">
        <v>0.58891203703703698</v>
      </c>
    </row>
    <row r="793" spans="1:33" x14ac:dyDescent="0.3">
      <c r="A793" s="5">
        <v>44634.589571759258</v>
      </c>
      <c r="B793">
        <f>IFERROR(AVERAGEIFS('HeartRate-2022-03-21-1647950188'!$B:$B,'HeartRate-2022-03-21-1647950188'!$A:$A,Data_Extraction!B$2,'HeartRate-2022-03-21-1647950188'!$C:$C,Data_Extraction!$A793),"")</f>
        <v>108</v>
      </c>
      <c r="C793" t="str">
        <f>IFERROR(AVERAGEIFS('HeartRate-2022-03-21-1647950188'!$B:$B,'HeartRate-2022-03-21-1647950188'!$A:$A,Data_Extraction!C$2,'HeartRate-2022-03-21-1647950188'!$C:$C,Data_Extraction!$A793),"")</f>
        <v/>
      </c>
      <c r="D793" t="str">
        <f>IFERROR(AVERAGEIFS('HeartRate-2022-03-21-1647950188'!$B:$B,'HeartRate-2022-03-21-1647950188'!$A:$A,Data_Extraction!D$2,'HeartRate-2022-03-21-1647950188'!$C:$C,Data_Extraction!$A793),"")</f>
        <v/>
      </c>
      <c r="E793" t="str">
        <f>IFERROR(AVERAGEIFS('HeartRate-2022-03-21-1647950188'!$B:$B,'HeartRate-2022-03-21-1647950188'!$A:$A,Data_Extraction!E$2,'HeartRate-2022-03-21-1647950188'!$C:$C,Data_Extraction!$A793),"")</f>
        <v/>
      </c>
      <c r="F793" t="str">
        <f>IFERROR(AVERAGEIFS('HeartRate-2022-03-21-1647950188'!$B:$B,'HeartRate-2022-03-21-1647950188'!$A:$A,Data_Extraction!F$2,'HeartRate-2022-03-21-1647950188'!$C:$C,Data_Extraction!$A793),"")</f>
        <v/>
      </c>
      <c r="G793" t="str">
        <f>IFERROR(AVERAGEIFS('HeartRate-2022-03-21-1647950188'!$B:$B,'HeartRate-2022-03-21-1647950188'!$A:$A,Data_Extraction!G$2,'HeartRate-2022-03-21-1647950188'!$C:$C,Data_Extraction!$A793),"")</f>
        <v/>
      </c>
      <c r="H793" t="str">
        <f>IFERROR(AVERAGEIFS('HeartRate-2022-03-21-1647950188'!$B:$B,'HeartRate-2022-03-21-1647950188'!$A:$A,Data_Extraction!H$2,'HeartRate-2022-03-21-1647950188'!$C:$C,Data_Extraction!$A793),"")</f>
        <v/>
      </c>
      <c r="I793">
        <f>IFERROR(AVERAGEIFS('HeartRate-2022-03-21-1647950188'!$B:$B,'HeartRate-2022-03-21-1647950188'!$A:$A,Data_Extraction!I$2,'HeartRate-2022-03-21-1647950188'!$C:$C,Data_Extraction!$A793),"")</f>
        <v>104</v>
      </c>
      <c r="J793" s="8">
        <f t="shared" si="73"/>
        <v>106</v>
      </c>
      <c r="N793" s="11">
        <f>Data_Extraction!A793</f>
        <v>44634.589571759258</v>
      </c>
      <c r="O793" s="15">
        <f t="shared" si="74"/>
        <v>44634</v>
      </c>
      <c r="P793" s="16">
        <f t="shared" si="75"/>
        <v>0.5895717592592592</v>
      </c>
      <c r="Q793" s="12">
        <f>IF(Data_Extraction!B793="",Data_Extraction!$J793*(Q$1),Data_Extraction!B793)</f>
        <v>108</v>
      </c>
      <c r="R793" s="12">
        <f>IF(Data_Extraction!C793="",Data_Extraction!$J793*(R$1),Data_Extraction!C793)</f>
        <v>97.52000000000001</v>
      </c>
      <c r="S793" s="12">
        <f>IF(Data_Extraction!D793="",Data_Extraction!$J793*(S$1),Data_Extraction!D793)</f>
        <v>110.24000000000001</v>
      </c>
      <c r="T793" s="12">
        <f>IF(Data_Extraction!E793="",Data_Extraction!$J793*(T$1),Data_Extraction!E793)</f>
        <v>100.69999999999999</v>
      </c>
      <c r="U793" s="12">
        <f>IF(Data_Extraction!F793="",Data_Extraction!$J793*(U$1),Data_Extraction!F793)</f>
        <v>103.88</v>
      </c>
      <c r="V793" s="12">
        <f>IF(Data_Extraction!G793="",Data_Extraction!$J793*(V$1),Data_Extraction!G793)</f>
        <v>96.460000000000008</v>
      </c>
      <c r="W793" s="12">
        <f>IF(Data_Extraction!H793="",Data_Extraction!$J793*(W$1),Data_Extraction!H793)</f>
        <v>113.42</v>
      </c>
      <c r="X793" s="12">
        <f>IF(Data_Extraction!I793="",Data_Extraction!$J793*(X$1),Data_Extraction!I793)</f>
        <v>104</v>
      </c>
      <c r="Y793" s="13">
        <f t="shared" si="72"/>
        <v>104.27749999999999</v>
      </c>
      <c r="Z793" s="17" t="str">
        <f t="shared" si="76"/>
        <v>Evening</v>
      </c>
      <c r="AA793" s="14" t="str">
        <f>VLOOKUP($N793,'HeartRate-2022-03-21-1647950188'!$C:$G,2,0)</f>
        <v>Break</v>
      </c>
      <c r="AB793" s="14" t="str">
        <f>VLOOKUP($N793,'HeartRate-2022-03-21-1647950188'!$C:$G,3,0)</f>
        <v>Off Campus</v>
      </c>
      <c r="AC793" s="14" t="str">
        <f>VLOOKUP($N793,'HeartRate-2022-03-21-1647950188'!$C:$G,4,0)</f>
        <v>Sitting</v>
      </c>
      <c r="AD793" s="14" t="str">
        <f>VLOOKUP($N793,'HeartRate-2022-03-21-1647950188'!$C:$G,5,0)</f>
        <v>Technical Contexts</v>
      </c>
      <c r="AE793">
        <f t="shared" si="77"/>
        <v>0</v>
      </c>
      <c r="AF793" s="18">
        <v>44634</v>
      </c>
      <c r="AG793" s="19">
        <v>0.5895717592592592</v>
      </c>
    </row>
    <row r="794" spans="1:33" x14ac:dyDescent="0.3">
      <c r="A794" s="5">
        <v>44634.589687500003</v>
      </c>
      <c r="B794">
        <f>IFERROR(AVERAGEIFS('HeartRate-2022-03-21-1647950188'!$B:$B,'HeartRate-2022-03-21-1647950188'!$A:$A,Data_Extraction!B$2,'HeartRate-2022-03-21-1647950188'!$C:$C,Data_Extraction!$A794),"")</f>
        <v>111</v>
      </c>
      <c r="C794" t="str">
        <f>IFERROR(AVERAGEIFS('HeartRate-2022-03-21-1647950188'!$B:$B,'HeartRate-2022-03-21-1647950188'!$A:$A,Data_Extraction!C$2,'HeartRate-2022-03-21-1647950188'!$C:$C,Data_Extraction!$A794),"")</f>
        <v/>
      </c>
      <c r="D794" t="str">
        <f>IFERROR(AVERAGEIFS('HeartRate-2022-03-21-1647950188'!$B:$B,'HeartRate-2022-03-21-1647950188'!$A:$A,Data_Extraction!D$2,'HeartRate-2022-03-21-1647950188'!$C:$C,Data_Extraction!$A794),"")</f>
        <v/>
      </c>
      <c r="E794" t="str">
        <f>IFERROR(AVERAGEIFS('HeartRate-2022-03-21-1647950188'!$B:$B,'HeartRate-2022-03-21-1647950188'!$A:$A,Data_Extraction!E$2,'HeartRate-2022-03-21-1647950188'!$C:$C,Data_Extraction!$A794),"")</f>
        <v/>
      </c>
      <c r="F794" t="str">
        <f>IFERROR(AVERAGEIFS('HeartRate-2022-03-21-1647950188'!$B:$B,'HeartRate-2022-03-21-1647950188'!$A:$A,Data_Extraction!F$2,'HeartRate-2022-03-21-1647950188'!$C:$C,Data_Extraction!$A794),"")</f>
        <v/>
      </c>
      <c r="G794" t="str">
        <f>IFERROR(AVERAGEIFS('HeartRate-2022-03-21-1647950188'!$B:$B,'HeartRate-2022-03-21-1647950188'!$A:$A,Data_Extraction!G$2,'HeartRate-2022-03-21-1647950188'!$C:$C,Data_Extraction!$A794),"")</f>
        <v/>
      </c>
      <c r="H794" t="str">
        <f>IFERROR(AVERAGEIFS('HeartRate-2022-03-21-1647950188'!$B:$B,'HeartRate-2022-03-21-1647950188'!$A:$A,Data_Extraction!H$2,'HeartRate-2022-03-21-1647950188'!$C:$C,Data_Extraction!$A794),"")</f>
        <v/>
      </c>
      <c r="I794" t="str">
        <f>IFERROR(AVERAGEIFS('HeartRate-2022-03-21-1647950188'!$B:$B,'HeartRate-2022-03-21-1647950188'!$A:$A,Data_Extraction!I$2,'HeartRate-2022-03-21-1647950188'!$C:$C,Data_Extraction!$A794),"")</f>
        <v/>
      </c>
      <c r="J794" s="8">
        <f t="shared" si="73"/>
        <v>111</v>
      </c>
      <c r="N794" s="11">
        <f>Data_Extraction!A794</f>
        <v>44634.589687500003</v>
      </c>
      <c r="O794" s="15">
        <f t="shared" si="74"/>
        <v>44634</v>
      </c>
      <c r="P794" s="16">
        <f t="shared" si="75"/>
        <v>0.58968750000000003</v>
      </c>
      <c r="Q794" s="12">
        <f>IF(Data_Extraction!B794="",Data_Extraction!$J794*(Q$1),Data_Extraction!B794)</f>
        <v>111</v>
      </c>
      <c r="R794" s="12">
        <f>IF(Data_Extraction!C794="",Data_Extraction!$J794*(R$1),Data_Extraction!C794)</f>
        <v>102.12</v>
      </c>
      <c r="S794" s="12">
        <f>IF(Data_Extraction!D794="",Data_Extraction!$J794*(S$1),Data_Extraction!D794)</f>
        <v>115.44</v>
      </c>
      <c r="T794" s="12">
        <f>IF(Data_Extraction!E794="",Data_Extraction!$J794*(T$1),Data_Extraction!E794)</f>
        <v>105.44999999999999</v>
      </c>
      <c r="U794" s="12">
        <f>IF(Data_Extraction!F794="",Data_Extraction!$J794*(U$1),Data_Extraction!F794)</f>
        <v>108.78</v>
      </c>
      <c r="V794" s="12">
        <f>IF(Data_Extraction!G794="",Data_Extraction!$J794*(V$1),Data_Extraction!G794)</f>
        <v>101.01</v>
      </c>
      <c r="W794" s="12">
        <f>IF(Data_Extraction!H794="",Data_Extraction!$J794*(W$1),Data_Extraction!H794)</f>
        <v>118.77000000000001</v>
      </c>
      <c r="X794" s="12">
        <f>IF(Data_Extraction!I794="",Data_Extraction!$J794*(X$1),Data_Extraction!I794)</f>
        <v>107.67</v>
      </c>
      <c r="Y794" s="13">
        <f t="shared" si="72"/>
        <v>108.77999999999999</v>
      </c>
      <c r="Z794" s="17" t="str">
        <f t="shared" si="76"/>
        <v>Evening</v>
      </c>
      <c r="AA794" s="14" t="str">
        <f>VLOOKUP($N794,'HeartRate-2022-03-21-1647950188'!$C:$G,2,0)</f>
        <v>Break</v>
      </c>
      <c r="AB794" s="14" t="str">
        <f>VLOOKUP($N794,'HeartRate-2022-03-21-1647950188'!$C:$G,3,0)</f>
        <v>Off Campus</v>
      </c>
      <c r="AC794" s="14" t="str">
        <f>VLOOKUP($N794,'HeartRate-2022-03-21-1647950188'!$C:$G,4,0)</f>
        <v>Sitting</v>
      </c>
      <c r="AD794" s="14" t="str">
        <f>VLOOKUP($N794,'HeartRate-2022-03-21-1647950188'!$C:$G,5,0)</f>
        <v>Technical Contexts</v>
      </c>
      <c r="AE794">
        <f t="shared" si="77"/>
        <v>0</v>
      </c>
      <c r="AF794" s="18">
        <v>44634</v>
      </c>
      <c r="AG794" s="19">
        <v>0.58968750000000003</v>
      </c>
    </row>
    <row r="795" spans="1:33" x14ac:dyDescent="0.3">
      <c r="A795" s="5">
        <v>44634.590266203704</v>
      </c>
      <c r="B795">
        <f>IFERROR(AVERAGEIFS('HeartRate-2022-03-21-1647950188'!$B:$B,'HeartRate-2022-03-21-1647950188'!$A:$A,Data_Extraction!B$2,'HeartRate-2022-03-21-1647950188'!$C:$C,Data_Extraction!$A795),"")</f>
        <v>113</v>
      </c>
      <c r="C795" t="str">
        <f>IFERROR(AVERAGEIFS('HeartRate-2022-03-21-1647950188'!$B:$B,'HeartRate-2022-03-21-1647950188'!$A:$A,Data_Extraction!C$2,'HeartRate-2022-03-21-1647950188'!$C:$C,Data_Extraction!$A795),"")</f>
        <v/>
      </c>
      <c r="D795" t="str">
        <f>IFERROR(AVERAGEIFS('HeartRate-2022-03-21-1647950188'!$B:$B,'HeartRate-2022-03-21-1647950188'!$A:$A,Data_Extraction!D$2,'HeartRate-2022-03-21-1647950188'!$C:$C,Data_Extraction!$A795),"")</f>
        <v/>
      </c>
      <c r="E795" t="str">
        <f>IFERROR(AVERAGEIFS('HeartRate-2022-03-21-1647950188'!$B:$B,'HeartRate-2022-03-21-1647950188'!$A:$A,Data_Extraction!E$2,'HeartRate-2022-03-21-1647950188'!$C:$C,Data_Extraction!$A795),"")</f>
        <v/>
      </c>
      <c r="F795" t="str">
        <f>IFERROR(AVERAGEIFS('HeartRate-2022-03-21-1647950188'!$B:$B,'HeartRate-2022-03-21-1647950188'!$A:$A,Data_Extraction!F$2,'HeartRate-2022-03-21-1647950188'!$C:$C,Data_Extraction!$A795),"")</f>
        <v/>
      </c>
      <c r="G795" t="str">
        <f>IFERROR(AVERAGEIFS('HeartRate-2022-03-21-1647950188'!$B:$B,'HeartRate-2022-03-21-1647950188'!$A:$A,Data_Extraction!G$2,'HeartRate-2022-03-21-1647950188'!$C:$C,Data_Extraction!$A795),"")</f>
        <v/>
      </c>
      <c r="H795" t="str">
        <f>IFERROR(AVERAGEIFS('HeartRate-2022-03-21-1647950188'!$B:$B,'HeartRate-2022-03-21-1647950188'!$A:$A,Data_Extraction!H$2,'HeartRate-2022-03-21-1647950188'!$C:$C,Data_Extraction!$A795),"")</f>
        <v/>
      </c>
      <c r="I795">
        <f>IFERROR(AVERAGEIFS('HeartRate-2022-03-21-1647950188'!$B:$B,'HeartRate-2022-03-21-1647950188'!$A:$A,Data_Extraction!I$2,'HeartRate-2022-03-21-1647950188'!$C:$C,Data_Extraction!$A795),"")</f>
        <v>102</v>
      </c>
      <c r="J795" s="8">
        <f t="shared" si="73"/>
        <v>107.5</v>
      </c>
      <c r="N795" s="11">
        <f>Data_Extraction!A795</f>
        <v>44634.590266203704</v>
      </c>
      <c r="O795" s="15">
        <f t="shared" si="74"/>
        <v>44634</v>
      </c>
      <c r="P795" s="16">
        <f t="shared" si="75"/>
        <v>0.59026620370370375</v>
      </c>
      <c r="Q795" s="12">
        <f>IF(Data_Extraction!B795="",Data_Extraction!$J795*(Q$1),Data_Extraction!B795)</f>
        <v>113</v>
      </c>
      <c r="R795" s="12">
        <f>IF(Data_Extraction!C795="",Data_Extraction!$J795*(R$1),Data_Extraction!C795)</f>
        <v>98.9</v>
      </c>
      <c r="S795" s="12">
        <f>IF(Data_Extraction!D795="",Data_Extraction!$J795*(S$1),Data_Extraction!D795)</f>
        <v>111.8</v>
      </c>
      <c r="T795" s="12">
        <f>IF(Data_Extraction!E795="",Data_Extraction!$J795*(T$1),Data_Extraction!E795)</f>
        <v>102.125</v>
      </c>
      <c r="U795" s="12">
        <f>IF(Data_Extraction!F795="",Data_Extraction!$J795*(U$1),Data_Extraction!F795)</f>
        <v>105.35</v>
      </c>
      <c r="V795" s="12">
        <f>IF(Data_Extraction!G795="",Data_Extraction!$J795*(V$1),Data_Extraction!G795)</f>
        <v>97.825000000000003</v>
      </c>
      <c r="W795" s="12">
        <f>IF(Data_Extraction!H795="",Data_Extraction!$J795*(W$1),Data_Extraction!H795)</f>
        <v>115.02500000000001</v>
      </c>
      <c r="X795" s="12">
        <f>IF(Data_Extraction!I795="",Data_Extraction!$J795*(X$1),Data_Extraction!I795)</f>
        <v>102</v>
      </c>
      <c r="Y795" s="13">
        <f t="shared" si="72"/>
        <v>105.753125</v>
      </c>
      <c r="Z795" s="17" t="str">
        <f t="shared" si="76"/>
        <v>Evening</v>
      </c>
      <c r="AA795" s="14" t="str">
        <f>VLOOKUP($N795,'HeartRate-2022-03-21-1647950188'!$C:$G,2,0)</f>
        <v>Break</v>
      </c>
      <c r="AB795" s="14" t="str">
        <f>VLOOKUP($N795,'HeartRate-2022-03-21-1647950188'!$C:$G,3,0)</f>
        <v>Off Campus</v>
      </c>
      <c r="AC795" s="14" t="str">
        <f>VLOOKUP($N795,'HeartRate-2022-03-21-1647950188'!$C:$G,4,0)</f>
        <v>Sitting</v>
      </c>
      <c r="AD795" s="14" t="str">
        <f>VLOOKUP($N795,'HeartRate-2022-03-21-1647950188'!$C:$G,5,0)</f>
        <v>Technical Contexts</v>
      </c>
      <c r="AE795">
        <f t="shared" si="77"/>
        <v>0</v>
      </c>
      <c r="AF795" s="18">
        <v>44634</v>
      </c>
      <c r="AG795" s="19">
        <v>0.59026620370370375</v>
      </c>
    </row>
    <row r="796" spans="1:33" x14ac:dyDescent="0.3">
      <c r="A796" s="5">
        <v>44634.590775462966</v>
      </c>
      <c r="B796" t="str">
        <f>IFERROR(AVERAGEIFS('HeartRate-2022-03-21-1647950188'!$B:$B,'HeartRate-2022-03-21-1647950188'!$A:$A,Data_Extraction!B$2,'HeartRate-2022-03-21-1647950188'!$C:$C,Data_Extraction!$A796),"")</f>
        <v/>
      </c>
      <c r="C796" t="str">
        <f>IFERROR(AVERAGEIFS('HeartRate-2022-03-21-1647950188'!$B:$B,'HeartRate-2022-03-21-1647950188'!$A:$A,Data_Extraction!C$2,'HeartRate-2022-03-21-1647950188'!$C:$C,Data_Extraction!$A796),"")</f>
        <v/>
      </c>
      <c r="D796" t="str">
        <f>IFERROR(AVERAGEIFS('HeartRate-2022-03-21-1647950188'!$B:$B,'HeartRate-2022-03-21-1647950188'!$A:$A,Data_Extraction!D$2,'HeartRate-2022-03-21-1647950188'!$C:$C,Data_Extraction!$A796),"")</f>
        <v/>
      </c>
      <c r="E796" t="str">
        <f>IFERROR(AVERAGEIFS('HeartRate-2022-03-21-1647950188'!$B:$B,'HeartRate-2022-03-21-1647950188'!$A:$A,Data_Extraction!E$2,'HeartRate-2022-03-21-1647950188'!$C:$C,Data_Extraction!$A796),"")</f>
        <v/>
      </c>
      <c r="F796" t="str">
        <f>IFERROR(AVERAGEIFS('HeartRate-2022-03-21-1647950188'!$B:$B,'HeartRate-2022-03-21-1647950188'!$A:$A,Data_Extraction!F$2,'HeartRate-2022-03-21-1647950188'!$C:$C,Data_Extraction!$A796),"")</f>
        <v/>
      </c>
      <c r="G796">
        <f>IFERROR(AVERAGEIFS('HeartRate-2022-03-21-1647950188'!$B:$B,'HeartRate-2022-03-21-1647950188'!$A:$A,Data_Extraction!G$2,'HeartRate-2022-03-21-1647950188'!$C:$C,Data_Extraction!$A796),"")</f>
        <v>69</v>
      </c>
      <c r="H796" t="str">
        <f>IFERROR(AVERAGEIFS('HeartRate-2022-03-21-1647950188'!$B:$B,'HeartRate-2022-03-21-1647950188'!$A:$A,Data_Extraction!H$2,'HeartRate-2022-03-21-1647950188'!$C:$C,Data_Extraction!$A796),"")</f>
        <v/>
      </c>
      <c r="I796" t="str">
        <f>IFERROR(AVERAGEIFS('HeartRate-2022-03-21-1647950188'!$B:$B,'HeartRate-2022-03-21-1647950188'!$A:$A,Data_Extraction!I$2,'HeartRate-2022-03-21-1647950188'!$C:$C,Data_Extraction!$A796),"")</f>
        <v/>
      </c>
      <c r="J796" s="8">
        <f t="shared" si="73"/>
        <v>69</v>
      </c>
      <c r="N796" s="11">
        <f>Data_Extraction!A796</f>
        <v>44634.590775462966</v>
      </c>
      <c r="O796" s="15">
        <f t="shared" si="74"/>
        <v>44634</v>
      </c>
      <c r="P796" s="16">
        <f t="shared" si="75"/>
        <v>0.59077546296296302</v>
      </c>
      <c r="Q796" s="12">
        <f>IF(Data_Extraction!B796="",Data_Extraction!$J796*(Q$1),Data_Extraction!B796)</f>
        <v>62.1</v>
      </c>
      <c r="R796" s="12">
        <f>IF(Data_Extraction!C796="",Data_Extraction!$J796*(R$1),Data_Extraction!C796)</f>
        <v>63.480000000000004</v>
      </c>
      <c r="S796" s="12">
        <f>IF(Data_Extraction!D796="",Data_Extraction!$J796*(S$1),Data_Extraction!D796)</f>
        <v>71.760000000000005</v>
      </c>
      <c r="T796" s="12">
        <f>IF(Data_Extraction!E796="",Data_Extraction!$J796*(T$1),Data_Extraction!E796)</f>
        <v>65.55</v>
      </c>
      <c r="U796" s="12">
        <f>IF(Data_Extraction!F796="",Data_Extraction!$J796*(U$1),Data_Extraction!F796)</f>
        <v>67.62</v>
      </c>
      <c r="V796" s="12">
        <f>IF(Data_Extraction!G796="",Data_Extraction!$J796*(V$1),Data_Extraction!G796)</f>
        <v>69</v>
      </c>
      <c r="W796" s="12">
        <f>IF(Data_Extraction!H796="",Data_Extraction!$J796*(W$1),Data_Extraction!H796)</f>
        <v>73.83</v>
      </c>
      <c r="X796" s="12">
        <f>IF(Data_Extraction!I796="",Data_Extraction!$J796*(X$1),Data_Extraction!I796)</f>
        <v>66.929999999999993</v>
      </c>
      <c r="Y796" s="13">
        <f t="shared" si="72"/>
        <v>67.533749999999998</v>
      </c>
      <c r="Z796" s="17" t="str">
        <f t="shared" si="76"/>
        <v>Evening</v>
      </c>
      <c r="AA796" s="14" t="str">
        <f>VLOOKUP($N796,'HeartRate-2022-03-21-1647950188'!$C:$G,2,0)</f>
        <v>Break</v>
      </c>
      <c r="AB796" s="14" t="str">
        <f>VLOOKUP($N796,'HeartRate-2022-03-21-1647950188'!$C:$G,3,0)</f>
        <v>Off Campus</v>
      </c>
      <c r="AC796" s="14" t="str">
        <f>VLOOKUP($N796,'HeartRate-2022-03-21-1647950188'!$C:$G,4,0)</f>
        <v>Sitting</v>
      </c>
      <c r="AD796" s="14" t="str">
        <f>VLOOKUP($N796,'HeartRate-2022-03-21-1647950188'!$C:$G,5,0)</f>
        <v>Technical Contexts</v>
      </c>
      <c r="AE796">
        <f t="shared" si="77"/>
        <v>0</v>
      </c>
      <c r="AF796" s="18">
        <v>44634</v>
      </c>
      <c r="AG796" s="19">
        <v>0.59077546296296302</v>
      </c>
    </row>
    <row r="797" spans="1:33" x14ac:dyDescent="0.3">
      <c r="A797" s="5">
        <v>44634.590960648151</v>
      </c>
      <c r="B797">
        <f>IFERROR(AVERAGEIFS('HeartRate-2022-03-21-1647950188'!$B:$B,'HeartRate-2022-03-21-1647950188'!$A:$A,Data_Extraction!B$2,'HeartRate-2022-03-21-1647950188'!$C:$C,Data_Extraction!$A797),"")</f>
        <v>117</v>
      </c>
      <c r="C797" t="str">
        <f>IFERROR(AVERAGEIFS('HeartRate-2022-03-21-1647950188'!$B:$B,'HeartRate-2022-03-21-1647950188'!$A:$A,Data_Extraction!C$2,'HeartRate-2022-03-21-1647950188'!$C:$C,Data_Extraction!$A797),"")</f>
        <v/>
      </c>
      <c r="D797" t="str">
        <f>IFERROR(AVERAGEIFS('HeartRate-2022-03-21-1647950188'!$B:$B,'HeartRate-2022-03-21-1647950188'!$A:$A,Data_Extraction!D$2,'HeartRate-2022-03-21-1647950188'!$C:$C,Data_Extraction!$A797),"")</f>
        <v/>
      </c>
      <c r="E797" t="str">
        <f>IFERROR(AVERAGEIFS('HeartRate-2022-03-21-1647950188'!$B:$B,'HeartRate-2022-03-21-1647950188'!$A:$A,Data_Extraction!E$2,'HeartRate-2022-03-21-1647950188'!$C:$C,Data_Extraction!$A797),"")</f>
        <v/>
      </c>
      <c r="F797" t="str">
        <f>IFERROR(AVERAGEIFS('HeartRate-2022-03-21-1647950188'!$B:$B,'HeartRate-2022-03-21-1647950188'!$A:$A,Data_Extraction!F$2,'HeartRate-2022-03-21-1647950188'!$C:$C,Data_Extraction!$A797),"")</f>
        <v/>
      </c>
      <c r="G797" t="str">
        <f>IFERROR(AVERAGEIFS('HeartRate-2022-03-21-1647950188'!$B:$B,'HeartRate-2022-03-21-1647950188'!$A:$A,Data_Extraction!G$2,'HeartRate-2022-03-21-1647950188'!$C:$C,Data_Extraction!$A797),"")</f>
        <v/>
      </c>
      <c r="H797" t="str">
        <f>IFERROR(AVERAGEIFS('HeartRate-2022-03-21-1647950188'!$B:$B,'HeartRate-2022-03-21-1647950188'!$A:$A,Data_Extraction!H$2,'HeartRate-2022-03-21-1647950188'!$C:$C,Data_Extraction!$A797),"")</f>
        <v/>
      </c>
      <c r="I797">
        <f>IFERROR(AVERAGEIFS('HeartRate-2022-03-21-1647950188'!$B:$B,'HeartRate-2022-03-21-1647950188'!$A:$A,Data_Extraction!I$2,'HeartRate-2022-03-21-1647950188'!$C:$C,Data_Extraction!$A797),"")</f>
        <v>100</v>
      </c>
      <c r="J797" s="8">
        <f t="shared" si="73"/>
        <v>108.5</v>
      </c>
      <c r="N797" s="11">
        <f>Data_Extraction!A797</f>
        <v>44634.590960648151</v>
      </c>
      <c r="O797" s="15">
        <f t="shared" si="74"/>
        <v>44634</v>
      </c>
      <c r="P797" s="16">
        <f t="shared" si="75"/>
        <v>0.59096064814814808</v>
      </c>
      <c r="Q797" s="12">
        <f>IF(Data_Extraction!B797="",Data_Extraction!$J797*(Q$1),Data_Extraction!B797)</f>
        <v>117</v>
      </c>
      <c r="R797" s="12">
        <f>IF(Data_Extraction!C797="",Data_Extraction!$J797*(R$1),Data_Extraction!C797)</f>
        <v>99.820000000000007</v>
      </c>
      <c r="S797" s="12">
        <f>IF(Data_Extraction!D797="",Data_Extraction!$J797*(S$1),Data_Extraction!D797)</f>
        <v>112.84</v>
      </c>
      <c r="T797" s="12">
        <f>IF(Data_Extraction!E797="",Data_Extraction!$J797*(T$1),Data_Extraction!E797)</f>
        <v>103.07499999999999</v>
      </c>
      <c r="U797" s="12">
        <f>IF(Data_Extraction!F797="",Data_Extraction!$J797*(U$1),Data_Extraction!F797)</f>
        <v>106.33</v>
      </c>
      <c r="V797" s="12">
        <f>IF(Data_Extraction!G797="",Data_Extraction!$J797*(V$1),Data_Extraction!G797)</f>
        <v>98.734999999999999</v>
      </c>
      <c r="W797" s="12">
        <f>IF(Data_Extraction!H797="",Data_Extraction!$J797*(W$1),Data_Extraction!H797)</f>
        <v>116.09500000000001</v>
      </c>
      <c r="X797" s="12">
        <f>IF(Data_Extraction!I797="",Data_Extraction!$J797*(X$1),Data_Extraction!I797)</f>
        <v>100</v>
      </c>
      <c r="Y797" s="13">
        <f t="shared" si="72"/>
        <v>106.736875</v>
      </c>
      <c r="Z797" s="17" t="str">
        <f t="shared" si="76"/>
        <v>Evening</v>
      </c>
      <c r="AA797" s="14" t="str">
        <f>VLOOKUP($N797,'HeartRate-2022-03-21-1647950188'!$C:$G,2,0)</f>
        <v>Break</v>
      </c>
      <c r="AB797" s="14" t="str">
        <f>VLOOKUP($N797,'HeartRate-2022-03-21-1647950188'!$C:$G,3,0)</f>
        <v>Off Campus</v>
      </c>
      <c r="AC797" s="14" t="str">
        <f>VLOOKUP($N797,'HeartRate-2022-03-21-1647950188'!$C:$G,4,0)</f>
        <v>Sitting</v>
      </c>
      <c r="AD797" s="14" t="str">
        <f>VLOOKUP($N797,'HeartRate-2022-03-21-1647950188'!$C:$G,5,0)</f>
        <v>Technical Contexts</v>
      </c>
      <c r="AE797">
        <f t="shared" si="77"/>
        <v>0</v>
      </c>
      <c r="AF797" s="18">
        <v>44634</v>
      </c>
      <c r="AG797" s="19">
        <v>0.59096064814814808</v>
      </c>
    </row>
    <row r="798" spans="1:33" x14ac:dyDescent="0.3">
      <c r="A798" s="5">
        <v>44634.59097222222</v>
      </c>
      <c r="B798" t="str">
        <f>IFERROR(AVERAGEIFS('HeartRate-2022-03-21-1647950188'!$B:$B,'HeartRate-2022-03-21-1647950188'!$A:$A,Data_Extraction!B$2,'HeartRate-2022-03-21-1647950188'!$C:$C,Data_Extraction!$A798),"")</f>
        <v/>
      </c>
      <c r="C798" t="str">
        <f>IFERROR(AVERAGEIFS('HeartRate-2022-03-21-1647950188'!$B:$B,'HeartRate-2022-03-21-1647950188'!$A:$A,Data_Extraction!C$2,'HeartRate-2022-03-21-1647950188'!$C:$C,Data_Extraction!$A798),"")</f>
        <v/>
      </c>
      <c r="D798" t="str">
        <f>IFERROR(AVERAGEIFS('HeartRate-2022-03-21-1647950188'!$B:$B,'HeartRate-2022-03-21-1647950188'!$A:$A,Data_Extraction!D$2,'HeartRate-2022-03-21-1647950188'!$C:$C,Data_Extraction!$A798),"")</f>
        <v/>
      </c>
      <c r="E798" t="str">
        <f>IFERROR(AVERAGEIFS('HeartRate-2022-03-21-1647950188'!$B:$B,'HeartRate-2022-03-21-1647950188'!$A:$A,Data_Extraction!E$2,'HeartRate-2022-03-21-1647950188'!$C:$C,Data_Extraction!$A798),"")</f>
        <v/>
      </c>
      <c r="F798" t="str">
        <f>IFERROR(AVERAGEIFS('HeartRate-2022-03-21-1647950188'!$B:$B,'HeartRate-2022-03-21-1647950188'!$A:$A,Data_Extraction!F$2,'HeartRate-2022-03-21-1647950188'!$C:$C,Data_Extraction!$A798),"")</f>
        <v/>
      </c>
      <c r="G798">
        <f>IFERROR(AVERAGEIFS('HeartRate-2022-03-21-1647950188'!$B:$B,'HeartRate-2022-03-21-1647950188'!$A:$A,Data_Extraction!G$2,'HeartRate-2022-03-21-1647950188'!$C:$C,Data_Extraction!$A798),"")</f>
        <v>71</v>
      </c>
      <c r="H798">
        <f>IFERROR(AVERAGEIFS('HeartRate-2022-03-21-1647950188'!$B:$B,'HeartRate-2022-03-21-1647950188'!$A:$A,Data_Extraction!H$2,'HeartRate-2022-03-21-1647950188'!$C:$C,Data_Extraction!$A798),"")</f>
        <v>108</v>
      </c>
      <c r="I798" t="str">
        <f>IFERROR(AVERAGEIFS('HeartRate-2022-03-21-1647950188'!$B:$B,'HeartRate-2022-03-21-1647950188'!$A:$A,Data_Extraction!I$2,'HeartRate-2022-03-21-1647950188'!$C:$C,Data_Extraction!$A798),"")</f>
        <v/>
      </c>
      <c r="J798" s="8">
        <f t="shared" si="73"/>
        <v>89.5</v>
      </c>
      <c r="N798" s="11">
        <f>Data_Extraction!A798</f>
        <v>44634.59097222222</v>
      </c>
      <c r="O798" s="15">
        <f t="shared" si="74"/>
        <v>44634</v>
      </c>
      <c r="P798" s="16">
        <f t="shared" si="75"/>
        <v>0.59097222222222223</v>
      </c>
      <c r="Q798" s="12">
        <f>IF(Data_Extraction!B798="",Data_Extraction!$J798*(Q$1),Data_Extraction!B798)</f>
        <v>80.55</v>
      </c>
      <c r="R798" s="12">
        <f>IF(Data_Extraction!C798="",Data_Extraction!$J798*(R$1),Data_Extraction!C798)</f>
        <v>82.34</v>
      </c>
      <c r="S798" s="12">
        <f>IF(Data_Extraction!D798="",Data_Extraction!$J798*(S$1),Data_Extraction!D798)</f>
        <v>93.08</v>
      </c>
      <c r="T798" s="12">
        <f>IF(Data_Extraction!E798="",Data_Extraction!$J798*(T$1),Data_Extraction!E798)</f>
        <v>85.024999999999991</v>
      </c>
      <c r="U798" s="12">
        <f>IF(Data_Extraction!F798="",Data_Extraction!$J798*(U$1),Data_Extraction!F798)</f>
        <v>87.71</v>
      </c>
      <c r="V798" s="12">
        <f>IF(Data_Extraction!G798="",Data_Extraction!$J798*(V$1),Data_Extraction!G798)</f>
        <v>71</v>
      </c>
      <c r="W798" s="12">
        <f>IF(Data_Extraction!H798="",Data_Extraction!$J798*(W$1),Data_Extraction!H798)</f>
        <v>108</v>
      </c>
      <c r="X798" s="12">
        <f>IF(Data_Extraction!I798="",Data_Extraction!$J798*(X$1),Data_Extraction!I798)</f>
        <v>86.814999999999998</v>
      </c>
      <c r="Y798" s="13">
        <f t="shared" si="72"/>
        <v>86.814999999999998</v>
      </c>
      <c r="Z798" s="17" t="str">
        <f t="shared" si="76"/>
        <v>Evening</v>
      </c>
      <c r="AA798" s="14" t="str">
        <f>VLOOKUP($N798,'HeartRate-2022-03-21-1647950188'!$C:$G,2,0)</f>
        <v>Break</v>
      </c>
      <c r="AB798" s="14" t="str">
        <f>VLOOKUP($N798,'HeartRate-2022-03-21-1647950188'!$C:$G,3,0)</f>
        <v>Off Campus</v>
      </c>
      <c r="AC798" s="14" t="str">
        <f>VLOOKUP($N798,'HeartRate-2022-03-21-1647950188'!$C:$G,4,0)</f>
        <v>Sitting</v>
      </c>
      <c r="AD798" s="14" t="str">
        <f>VLOOKUP($N798,'HeartRate-2022-03-21-1647950188'!$C:$G,5,0)</f>
        <v>Technical Contexts</v>
      </c>
      <c r="AE798">
        <f t="shared" si="77"/>
        <v>0</v>
      </c>
      <c r="AF798" s="18">
        <v>44634</v>
      </c>
      <c r="AG798" s="19">
        <v>0.59097222222222223</v>
      </c>
    </row>
    <row r="799" spans="1:33" x14ac:dyDescent="0.3">
      <c r="A799" s="5">
        <v>44634.591412037036</v>
      </c>
      <c r="B799" t="str">
        <f>IFERROR(AVERAGEIFS('HeartRate-2022-03-21-1647950188'!$B:$B,'HeartRate-2022-03-21-1647950188'!$A:$A,Data_Extraction!B$2,'HeartRate-2022-03-21-1647950188'!$C:$C,Data_Extraction!$A799),"")</f>
        <v/>
      </c>
      <c r="C799" t="str">
        <f>IFERROR(AVERAGEIFS('HeartRate-2022-03-21-1647950188'!$B:$B,'HeartRate-2022-03-21-1647950188'!$A:$A,Data_Extraction!C$2,'HeartRate-2022-03-21-1647950188'!$C:$C,Data_Extraction!$A799),"")</f>
        <v/>
      </c>
      <c r="D799" t="str">
        <f>IFERROR(AVERAGEIFS('HeartRate-2022-03-21-1647950188'!$B:$B,'HeartRate-2022-03-21-1647950188'!$A:$A,Data_Extraction!D$2,'HeartRate-2022-03-21-1647950188'!$C:$C,Data_Extraction!$A799),"")</f>
        <v/>
      </c>
      <c r="E799" t="str">
        <f>IFERROR(AVERAGEIFS('HeartRate-2022-03-21-1647950188'!$B:$B,'HeartRate-2022-03-21-1647950188'!$A:$A,Data_Extraction!E$2,'HeartRate-2022-03-21-1647950188'!$C:$C,Data_Extraction!$A799),"")</f>
        <v/>
      </c>
      <c r="F799" t="str">
        <f>IFERROR(AVERAGEIFS('HeartRate-2022-03-21-1647950188'!$B:$B,'HeartRate-2022-03-21-1647950188'!$A:$A,Data_Extraction!F$2,'HeartRate-2022-03-21-1647950188'!$C:$C,Data_Extraction!$A799),"")</f>
        <v/>
      </c>
      <c r="G799">
        <f>IFERROR(AVERAGEIFS('HeartRate-2022-03-21-1647950188'!$B:$B,'HeartRate-2022-03-21-1647950188'!$A:$A,Data_Extraction!G$2,'HeartRate-2022-03-21-1647950188'!$C:$C,Data_Extraction!$A799),"")</f>
        <v>82</v>
      </c>
      <c r="H799" t="str">
        <f>IFERROR(AVERAGEIFS('HeartRate-2022-03-21-1647950188'!$B:$B,'HeartRate-2022-03-21-1647950188'!$A:$A,Data_Extraction!H$2,'HeartRate-2022-03-21-1647950188'!$C:$C,Data_Extraction!$A799),"")</f>
        <v/>
      </c>
      <c r="I799" t="str">
        <f>IFERROR(AVERAGEIFS('HeartRate-2022-03-21-1647950188'!$B:$B,'HeartRate-2022-03-21-1647950188'!$A:$A,Data_Extraction!I$2,'HeartRate-2022-03-21-1647950188'!$C:$C,Data_Extraction!$A799),"")</f>
        <v/>
      </c>
      <c r="J799" s="8">
        <f t="shared" si="73"/>
        <v>82</v>
      </c>
      <c r="N799" s="11">
        <f>Data_Extraction!A799</f>
        <v>44634.591412037036</v>
      </c>
      <c r="O799" s="15">
        <f t="shared" si="74"/>
        <v>44634</v>
      </c>
      <c r="P799" s="16">
        <f t="shared" si="75"/>
        <v>0.59141203703703704</v>
      </c>
      <c r="Q799" s="12">
        <f>IF(Data_Extraction!B799="",Data_Extraction!$J799*(Q$1),Data_Extraction!B799)</f>
        <v>73.8</v>
      </c>
      <c r="R799" s="12">
        <f>IF(Data_Extraction!C799="",Data_Extraction!$J799*(R$1),Data_Extraction!C799)</f>
        <v>75.44</v>
      </c>
      <c r="S799" s="12">
        <f>IF(Data_Extraction!D799="",Data_Extraction!$J799*(S$1),Data_Extraction!D799)</f>
        <v>85.28</v>
      </c>
      <c r="T799" s="12">
        <f>IF(Data_Extraction!E799="",Data_Extraction!$J799*(T$1),Data_Extraction!E799)</f>
        <v>77.899999999999991</v>
      </c>
      <c r="U799" s="12">
        <f>IF(Data_Extraction!F799="",Data_Extraction!$J799*(U$1),Data_Extraction!F799)</f>
        <v>80.36</v>
      </c>
      <c r="V799" s="12">
        <f>IF(Data_Extraction!G799="",Data_Extraction!$J799*(V$1),Data_Extraction!G799)</f>
        <v>82</v>
      </c>
      <c r="W799" s="12">
        <f>IF(Data_Extraction!H799="",Data_Extraction!$J799*(W$1),Data_Extraction!H799)</f>
        <v>87.740000000000009</v>
      </c>
      <c r="X799" s="12">
        <f>IF(Data_Extraction!I799="",Data_Extraction!$J799*(X$1),Data_Extraction!I799)</f>
        <v>79.539999999999992</v>
      </c>
      <c r="Y799" s="13">
        <f t="shared" si="72"/>
        <v>80.257499999999993</v>
      </c>
      <c r="Z799" s="17" t="str">
        <f t="shared" si="76"/>
        <v>Evening</v>
      </c>
      <c r="AA799" s="14" t="str">
        <f>VLOOKUP($N799,'HeartRate-2022-03-21-1647950188'!$C:$G,2,0)</f>
        <v>Break</v>
      </c>
      <c r="AB799" s="14" t="str">
        <f>VLOOKUP($N799,'HeartRate-2022-03-21-1647950188'!$C:$G,3,0)</f>
        <v>Off Campus</v>
      </c>
      <c r="AC799" s="14" t="str">
        <f>VLOOKUP($N799,'HeartRate-2022-03-21-1647950188'!$C:$G,4,0)</f>
        <v>Sitting</v>
      </c>
      <c r="AD799" s="14" t="str">
        <f>VLOOKUP($N799,'HeartRate-2022-03-21-1647950188'!$C:$G,5,0)</f>
        <v>Technical Contexts</v>
      </c>
      <c r="AE799">
        <f t="shared" si="77"/>
        <v>0</v>
      </c>
      <c r="AF799" s="18">
        <v>44634</v>
      </c>
      <c r="AG799" s="19">
        <v>0.59141203703703704</v>
      </c>
    </row>
    <row r="800" spans="1:33" x14ac:dyDescent="0.3">
      <c r="A800" s="5">
        <v>44634.59165509259</v>
      </c>
      <c r="B800">
        <f>IFERROR(AVERAGEIFS('HeartRate-2022-03-21-1647950188'!$B:$B,'HeartRate-2022-03-21-1647950188'!$A:$A,Data_Extraction!B$2,'HeartRate-2022-03-21-1647950188'!$C:$C,Data_Extraction!$A800),"")</f>
        <v>110</v>
      </c>
      <c r="C800" t="str">
        <f>IFERROR(AVERAGEIFS('HeartRate-2022-03-21-1647950188'!$B:$B,'HeartRate-2022-03-21-1647950188'!$A:$A,Data_Extraction!C$2,'HeartRate-2022-03-21-1647950188'!$C:$C,Data_Extraction!$A800),"")</f>
        <v/>
      </c>
      <c r="D800" t="str">
        <f>IFERROR(AVERAGEIFS('HeartRate-2022-03-21-1647950188'!$B:$B,'HeartRate-2022-03-21-1647950188'!$A:$A,Data_Extraction!D$2,'HeartRate-2022-03-21-1647950188'!$C:$C,Data_Extraction!$A800),"")</f>
        <v/>
      </c>
      <c r="E800" t="str">
        <f>IFERROR(AVERAGEIFS('HeartRate-2022-03-21-1647950188'!$B:$B,'HeartRate-2022-03-21-1647950188'!$A:$A,Data_Extraction!E$2,'HeartRate-2022-03-21-1647950188'!$C:$C,Data_Extraction!$A800),"")</f>
        <v/>
      </c>
      <c r="F800" t="str">
        <f>IFERROR(AVERAGEIFS('HeartRate-2022-03-21-1647950188'!$B:$B,'HeartRate-2022-03-21-1647950188'!$A:$A,Data_Extraction!F$2,'HeartRate-2022-03-21-1647950188'!$C:$C,Data_Extraction!$A800),"")</f>
        <v/>
      </c>
      <c r="G800" t="str">
        <f>IFERROR(AVERAGEIFS('HeartRate-2022-03-21-1647950188'!$B:$B,'HeartRate-2022-03-21-1647950188'!$A:$A,Data_Extraction!G$2,'HeartRate-2022-03-21-1647950188'!$C:$C,Data_Extraction!$A800),"")</f>
        <v/>
      </c>
      <c r="H800" t="str">
        <f>IFERROR(AVERAGEIFS('HeartRate-2022-03-21-1647950188'!$B:$B,'HeartRate-2022-03-21-1647950188'!$A:$A,Data_Extraction!H$2,'HeartRate-2022-03-21-1647950188'!$C:$C,Data_Extraction!$A800),"")</f>
        <v/>
      </c>
      <c r="I800">
        <f>IFERROR(AVERAGEIFS('HeartRate-2022-03-21-1647950188'!$B:$B,'HeartRate-2022-03-21-1647950188'!$A:$A,Data_Extraction!I$2,'HeartRate-2022-03-21-1647950188'!$C:$C,Data_Extraction!$A800),"")</f>
        <v>106</v>
      </c>
      <c r="J800" s="8">
        <f t="shared" si="73"/>
        <v>108</v>
      </c>
      <c r="N800" s="11">
        <f>Data_Extraction!A800</f>
        <v>44634.59165509259</v>
      </c>
      <c r="O800" s="15">
        <f t="shared" si="74"/>
        <v>44634</v>
      </c>
      <c r="P800" s="16">
        <f t="shared" si="75"/>
        <v>0.59165509259259264</v>
      </c>
      <c r="Q800" s="12">
        <f>IF(Data_Extraction!B800="",Data_Extraction!$J800*(Q$1),Data_Extraction!B800)</f>
        <v>110</v>
      </c>
      <c r="R800" s="12">
        <f>IF(Data_Extraction!C800="",Data_Extraction!$J800*(R$1),Data_Extraction!C800)</f>
        <v>99.36</v>
      </c>
      <c r="S800" s="12">
        <f>IF(Data_Extraction!D800="",Data_Extraction!$J800*(S$1),Data_Extraction!D800)</f>
        <v>112.32000000000001</v>
      </c>
      <c r="T800" s="12">
        <f>IF(Data_Extraction!E800="",Data_Extraction!$J800*(T$1),Data_Extraction!E800)</f>
        <v>102.6</v>
      </c>
      <c r="U800" s="12">
        <f>IF(Data_Extraction!F800="",Data_Extraction!$J800*(U$1),Data_Extraction!F800)</f>
        <v>105.84</v>
      </c>
      <c r="V800" s="12">
        <f>IF(Data_Extraction!G800="",Data_Extraction!$J800*(V$1),Data_Extraction!G800)</f>
        <v>98.28</v>
      </c>
      <c r="W800" s="12">
        <f>IF(Data_Extraction!H800="",Data_Extraction!$J800*(W$1),Data_Extraction!H800)</f>
        <v>115.56</v>
      </c>
      <c r="X800" s="12">
        <f>IF(Data_Extraction!I800="",Data_Extraction!$J800*(X$1),Data_Extraction!I800)</f>
        <v>106</v>
      </c>
      <c r="Y800" s="13">
        <f t="shared" si="72"/>
        <v>106.245</v>
      </c>
      <c r="Z800" s="17" t="str">
        <f t="shared" si="76"/>
        <v>Evening</v>
      </c>
      <c r="AA800" s="14" t="str">
        <f>VLOOKUP($N800,'HeartRate-2022-03-21-1647950188'!$C:$G,2,0)</f>
        <v>Break</v>
      </c>
      <c r="AB800" s="14" t="str">
        <f>VLOOKUP($N800,'HeartRate-2022-03-21-1647950188'!$C:$G,3,0)</f>
        <v>Off Campus</v>
      </c>
      <c r="AC800" s="14" t="str">
        <f>VLOOKUP($N800,'HeartRate-2022-03-21-1647950188'!$C:$G,4,0)</f>
        <v>Sitting</v>
      </c>
      <c r="AD800" s="14" t="str">
        <f>VLOOKUP($N800,'HeartRate-2022-03-21-1647950188'!$C:$G,5,0)</f>
        <v>Technical Contexts</v>
      </c>
      <c r="AE800">
        <f t="shared" si="77"/>
        <v>0</v>
      </c>
      <c r="AF800" s="18">
        <v>44634</v>
      </c>
      <c r="AG800" s="19">
        <v>0.59165509259259264</v>
      </c>
    </row>
    <row r="801" spans="1:33" x14ac:dyDescent="0.3">
      <c r="A801" s="5">
        <v>44634.592349537037</v>
      </c>
      <c r="B801">
        <f>IFERROR(AVERAGEIFS('HeartRate-2022-03-21-1647950188'!$B:$B,'HeartRate-2022-03-21-1647950188'!$A:$A,Data_Extraction!B$2,'HeartRate-2022-03-21-1647950188'!$C:$C,Data_Extraction!$A801),"")</f>
        <v>110</v>
      </c>
      <c r="C801" t="str">
        <f>IFERROR(AVERAGEIFS('HeartRate-2022-03-21-1647950188'!$B:$B,'HeartRate-2022-03-21-1647950188'!$A:$A,Data_Extraction!C$2,'HeartRate-2022-03-21-1647950188'!$C:$C,Data_Extraction!$A801),"")</f>
        <v/>
      </c>
      <c r="D801" t="str">
        <f>IFERROR(AVERAGEIFS('HeartRate-2022-03-21-1647950188'!$B:$B,'HeartRate-2022-03-21-1647950188'!$A:$A,Data_Extraction!D$2,'HeartRate-2022-03-21-1647950188'!$C:$C,Data_Extraction!$A801),"")</f>
        <v/>
      </c>
      <c r="E801" t="str">
        <f>IFERROR(AVERAGEIFS('HeartRate-2022-03-21-1647950188'!$B:$B,'HeartRate-2022-03-21-1647950188'!$A:$A,Data_Extraction!E$2,'HeartRate-2022-03-21-1647950188'!$C:$C,Data_Extraction!$A801),"")</f>
        <v/>
      </c>
      <c r="F801" t="str">
        <f>IFERROR(AVERAGEIFS('HeartRate-2022-03-21-1647950188'!$B:$B,'HeartRate-2022-03-21-1647950188'!$A:$A,Data_Extraction!F$2,'HeartRate-2022-03-21-1647950188'!$C:$C,Data_Extraction!$A801),"")</f>
        <v/>
      </c>
      <c r="G801" t="str">
        <f>IFERROR(AVERAGEIFS('HeartRate-2022-03-21-1647950188'!$B:$B,'HeartRate-2022-03-21-1647950188'!$A:$A,Data_Extraction!G$2,'HeartRate-2022-03-21-1647950188'!$C:$C,Data_Extraction!$A801),"")</f>
        <v/>
      </c>
      <c r="H801" t="str">
        <f>IFERROR(AVERAGEIFS('HeartRate-2022-03-21-1647950188'!$B:$B,'HeartRate-2022-03-21-1647950188'!$A:$A,Data_Extraction!H$2,'HeartRate-2022-03-21-1647950188'!$C:$C,Data_Extraction!$A801),"")</f>
        <v/>
      </c>
      <c r="I801">
        <f>IFERROR(AVERAGEIFS('HeartRate-2022-03-21-1647950188'!$B:$B,'HeartRate-2022-03-21-1647950188'!$A:$A,Data_Extraction!I$2,'HeartRate-2022-03-21-1647950188'!$C:$C,Data_Extraction!$A801),"")</f>
        <v>102</v>
      </c>
      <c r="J801" s="8">
        <f t="shared" si="73"/>
        <v>106</v>
      </c>
      <c r="N801" s="11">
        <f>Data_Extraction!A801</f>
        <v>44634.592349537037</v>
      </c>
      <c r="O801" s="15">
        <f t="shared" si="74"/>
        <v>44634</v>
      </c>
      <c r="P801" s="16">
        <f t="shared" si="75"/>
        <v>0.59234953703703697</v>
      </c>
      <c r="Q801" s="12">
        <f>IF(Data_Extraction!B801="",Data_Extraction!$J801*(Q$1),Data_Extraction!B801)</f>
        <v>110</v>
      </c>
      <c r="R801" s="12">
        <f>IF(Data_Extraction!C801="",Data_Extraction!$J801*(R$1),Data_Extraction!C801)</f>
        <v>97.52000000000001</v>
      </c>
      <c r="S801" s="12">
        <f>IF(Data_Extraction!D801="",Data_Extraction!$J801*(S$1),Data_Extraction!D801)</f>
        <v>110.24000000000001</v>
      </c>
      <c r="T801" s="12">
        <f>IF(Data_Extraction!E801="",Data_Extraction!$J801*(T$1),Data_Extraction!E801)</f>
        <v>100.69999999999999</v>
      </c>
      <c r="U801" s="12">
        <f>IF(Data_Extraction!F801="",Data_Extraction!$J801*(U$1),Data_Extraction!F801)</f>
        <v>103.88</v>
      </c>
      <c r="V801" s="12">
        <f>IF(Data_Extraction!G801="",Data_Extraction!$J801*(V$1),Data_Extraction!G801)</f>
        <v>96.460000000000008</v>
      </c>
      <c r="W801" s="12">
        <f>IF(Data_Extraction!H801="",Data_Extraction!$J801*(W$1),Data_Extraction!H801)</f>
        <v>113.42</v>
      </c>
      <c r="X801" s="12">
        <f>IF(Data_Extraction!I801="",Data_Extraction!$J801*(X$1),Data_Extraction!I801)</f>
        <v>102</v>
      </c>
      <c r="Y801" s="13">
        <f t="shared" si="72"/>
        <v>104.27749999999999</v>
      </c>
      <c r="Z801" s="17" t="str">
        <f t="shared" si="76"/>
        <v>Evening</v>
      </c>
      <c r="AA801" s="14" t="str">
        <f>VLOOKUP($N801,'HeartRate-2022-03-21-1647950188'!$C:$G,2,0)</f>
        <v>Break</v>
      </c>
      <c r="AB801" s="14" t="str">
        <f>VLOOKUP($N801,'HeartRate-2022-03-21-1647950188'!$C:$G,3,0)</f>
        <v>Off Campus</v>
      </c>
      <c r="AC801" s="14" t="str">
        <f>VLOOKUP($N801,'HeartRate-2022-03-21-1647950188'!$C:$G,4,0)</f>
        <v>Sitting</v>
      </c>
      <c r="AD801" s="14" t="str">
        <f>VLOOKUP($N801,'HeartRate-2022-03-21-1647950188'!$C:$G,5,0)</f>
        <v>Technical Contexts</v>
      </c>
      <c r="AE801">
        <f t="shared" si="77"/>
        <v>0</v>
      </c>
      <c r="AF801" s="18">
        <v>44634</v>
      </c>
      <c r="AG801" s="19">
        <v>0.59234953703703697</v>
      </c>
    </row>
    <row r="802" spans="1:33" x14ac:dyDescent="0.3">
      <c r="A802" s="5">
        <v>44634.593043981484</v>
      </c>
      <c r="B802">
        <f>IFERROR(AVERAGEIFS('HeartRate-2022-03-21-1647950188'!$B:$B,'HeartRate-2022-03-21-1647950188'!$A:$A,Data_Extraction!B$2,'HeartRate-2022-03-21-1647950188'!$C:$C,Data_Extraction!$A802),"")</f>
        <v>125</v>
      </c>
      <c r="C802" t="str">
        <f>IFERROR(AVERAGEIFS('HeartRate-2022-03-21-1647950188'!$B:$B,'HeartRate-2022-03-21-1647950188'!$A:$A,Data_Extraction!C$2,'HeartRate-2022-03-21-1647950188'!$C:$C,Data_Extraction!$A802),"")</f>
        <v/>
      </c>
      <c r="D802" t="str">
        <f>IFERROR(AVERAGEIFS('HeartRate-2022-03-21-1647950188'!$B:$B,'HeartRate-2022-03-21-1647950188'!$A:$A,Data_Extraction!D$2,'HeartRate-2022-03-21-1647950188'!$C:$C,Data_Extraction!$A802),"")</f>
        <v/>
      </c>
      <c r="E802" t="str">
        <f>IFERROR(AVERAGEIFS('HeartRate-2022-03-21-1647950188'!$B:$B,'HeartRate-2022-03-21-1647950188'!$A:$A,Data_Extraction!E$2,'HeartRate-2022-03-21-1647950188'!$C:$C,Data_Extraction!$A802),"")</f>
        <v/>
      </c>
      <c r="F802" t="str">
        <f>IFERROR(AVERAGEIFS('HeartRate-2022-03-21-1647950188'!$B:$B,'HeartRate-2022-03-21-1647950188'!$A:$A,Data_Extraction!F$2,'HeartRate-2022-03-21-1647950188'!$C:$C,Data_Extraction!$A802),"")</f>
        <v/>
      </c>
      <c r="G802" t="str">
        <f>IFERROR(AVERAGEIFS('HeartRate-2022-03-21-1647950188'!$B:$B,'HeartRate-2022-03-21-1647950188'!$A:$A,Data_Extraction!G$2,'HeartRate-2022-03-21-1647950188'!$C:$C,Data_Extraction!$A802),"")</f>
        <v/>
      </c>
      <c r="H802" t="str">
        <f>IFERROR(AVERAGEIFS('HeartRate-2022-03-21-1647950188'!$B:$B,'HeartRate-2022-03-21-1647950188'!$A:$A,Data_Extraction!H$2,'HeartRate-2022-03-21-1647950188'!$C:$C,Data_Extraction!$A802),"")</f>
        <v/>
      </c>
      <c r="I802" t="str">
        <f>IFERROR(AVERAGEIFS('HeartRate-2022-03-21-1647950188'!$B:$B,'HeartRate-2022-03-21-1647950188'!$A:$A,Data_Extraction!I$2,'HeartRate-2022-03-21-1647950188'!$C:$C,Data_Extraction!$A802),"")</f>
        <v/>
      </c>
      <c r="J802" s="8">
        <f t="shared" si="73"/>
        <v>125</v>
      </c>
      <c r="N802" s="11">
        <f>Data_Extraction!A802</f>
        <v>44634.593043981484</v>
      </c>
      <c r="O802" s="15">
        <f t="shared" si="74"/>
        <v>44634</v>
      </c>
      <c r="P802" s="16">
        <f t="shared" si="75"/>
        <v>0.59304398148148152</v>
      </c>
      <c r="Q802" s="12">
        <f>IF(Data_Extraction!B802="",Data_Extraction!$J802*(Q$1),Data_Extraction!B802)</f>
        <v>125</v>
      </c>
      <c r="R802" s="12">
        <f>IF(Data_Extraction!C802="",Data_Extraction!$J802*(R$1),Data_Extraction!C802)</f>
        <v>115</v>
      </c>
      <c r="S802" s="12">
        <f>IF(Data_Extraction!D802="",Data_Extraction!$J802*(S$1),Data_Extraction!D802)</f>
        <v>130</v>
      </c>
      <c r="T802" s="12">
        <f>IF(Data_Extraction!E802="",Data_Extraction!$J802*(T$1),Data_Extraction!E802)</f>
        <v>118.75</v>
      </c>
      <c r="U802" s="12">
        <f>IF(Data_Extraction!F802="",Data_Extraction!$J802*(U$1),Data_Extraction!F802)</f>
        <v>122.5</v>
      </c>
      <c r="V802" s="12">
        <f>IF(Data_Extraction!G802="",Data_Extraction!$J802*(V$1),Data_Extraction!G802)</f>
        <v>113.75</v>
      </c>
      <c r="W802" s="12">
        <f>IF(Data_Extraction!H802="",Data_Extraction!$J802*(W$1),Data_Extraction!H802)</f>
        <v>133.75</v>
      </c>
      <c r="X802" s="12">
        <f>IF(Data_Extraction!I802="",Data_Extraction!$J802*(X$1),Data_Extraction!I802)</f>
        <v>121.25</v>
      </c>
      <c r="Y802" s="13">
        <f t="shared" si="72"/>
        <v>122.5</v>
      </c>
      <c r="Z802" s="17" t="str">
        <f t="shared" si="76"/>
        <v>Evening</v>
      </c>
      <c r="AA802" s="14" t="str">
        <f>VLOOKUP($N802,'HeartRate-2022-03-21-1647950188'!$C:$G,2,0)</f>
        <v>Break</v>
      </c>
      <c r="AB802" s="14" t="str">
        <f>VLOOKUP($N802,'HeartRate-2022-03-21-1647950188'!$C:$G,3,0)</f>
        <v>Off Campus</v>
      </c>
      <c r="AC802" s="14" t="s">
        <v>18</v>
      </c>
      <c r="AD802" s="14" t="str">
        <f>VLOOKUP($N802,'HeartRate-2022-03-21-1647950188'!$C:$G,5,0)</f>
        <v>Technical Contexts</v>
      </c>
      <c r="AE802">
        <f t="shared" si="77"/>
        <v>1</v>
      </c>
      <c r="AF802" s="18">
        <v>44634</v>
      </c>
      <c r="AG802" s="19">
        <v>0.59304398148148152</v>
      </c>
    </row>
    <row r="803" spans="1:33" x14ac:dyDescent="0.3">
      <c r="A803" s="5">
        <v>44634.593252314815</v>
      </c>
      <c r="B803" t="str">
        <f>IFERROR(AVERAGEIFS('HeartRate-2022-03-21-1647950188'!$B:$B,'HeartRate-2022-03-21-1647950188'!$A:$A,Data_Extraction!B$2,'HeartRate-2022-03-21-1647950188'!$C:$C,Data_Extraction!$A803),"")</f>
        <v/>
      </c>
      <c r="C803" t="str">
        <f>IFERROR(AVERAGEIFS('HeartRate-2022-03-21-1647950188'!$B:$B,'HeartRate-2022-03-21-1647950188'!$A:$A,Data_Extraction!C$2,'HeartRate-2022-03-21-1647950188'!$C:$C,Data_Extraction!$A803),"")</f>
        <v/>
      </c>
      <c r="D803" t="str">
        <f>IFERROR(AVERAGEIFS('HeartRate-2022-03-21-1647950188'!$B:$B,'HeartRate-2022-03-21-1647950188'!$A:$A,Data_Extraction!D$2,'HeartRate-2022-03-21-1647950188'!$C:$C,Data_Extraction!$A803),"")</f>
        <v/>
      </c>
      <c r="E803" t="str">
        <f>IFERROR(AVERAGEIFS('HeartRate-2022-03-21-1647950188'!$B:$B,'HeartRate-2022-03-21-1647950188'!$A:$A,Data_Extraction!E$2,'HeartRate-2022-03-21-1647950188'!$C:$C,Data_Extraction!$A803),"")</f>
        <v/>
      </c>
      <c r="F803" t="str">
        <f>IFERROR(AVERAGEIFS('HeartRate-2022-03-21-1647950188'!$B:$B,'HeartRate-2022-03-21-1647950188'!$A:$A,Data_Extraction!F$2,'HeartRate-2022-03-21-1647950188'!$C:$C,Data_Extraction!$A803),"")</f>
        <v/>
      </c>
      <c r="G803" t="str">
        <f>IFERROR(AVERAGEIFS('HeartRate-2022-03-21-1647950188'!$B:$B,'HeartRate-2022-03-21-1647950188'!$A:$A,Data_Extraction!G$2,'HeartRate-2022-03-21-1647950188'!$C:$C,Data_Extraction!$A803),"")</f>
        <v/>
      </c>
      <c r="H803" t="str">
        <f>IFERROR(AVERAGEIFS('HeartRate-2022-03-21-1647950188'!$B:$B,'HeartRate-2022-03-21-1647950188'!$A:$A,Data_Extraction!H$2,'HeartRate-2022-03-21-1647950188'!$C:$C,Data_Extraction!$A803),"")</f>
        <v/>
      </c>
      <c r="I803">
        <f>IFERROR(AVERAGEIFS('HeartRate-2022-03-21-1647950188'!$B:$B,'HeartRate-2022-03-21-1647950188'!$A:$A,Data_Extraction!I$2,'HeartRate-2022-03-21-1647950188'!$C:$C,Data_Extraction!$A803),"")</f>
        <v>101</v>
      </c>
      <c r="J803" s="8">
        <f t="shared" si="73"/>
        <v>101</v>
      </c>
      <c r="N803" s="11">
        <f>Data_Extraction!A803</f>
        <v>44634.593252314815</v>
      </c>
      <c r="O803" s="15">
        <f t="shared" si="74"/>
        <v>44634</v>
      </c>
      <c r="P803" s="16">
        <f t="shared" si="75"/>
        <v>0.59325231481481489</v>
      </c>
      <c r="Q803" s="12">
        <f>IF(Data_Extraction!B803="",Data_Extraction!$J803*(Q$1),Data_Extraction!B803)</f>
        <v>90.9</v>
      </c>
      <c r="R803" s="12">
        <f>IF(Data_Extraction!C803="",Data_Extraction!$J803*(R$1),Data_Extraction!C803)</f>
        <v>92.92</v>
      </c>
      <c r="S803" s="12">
        <f>IF(Data_Extraction!D803="",Data_Extraction!$J803*(S$1),Data_Extraction!D803)</f>
        <v>105.04</v>
      </c>
      <c r="T803" s="12">
        <f>IF(Data_Extraction!E803="",Data_Extraction!$J803*(T$1),Data_Extraction!E803)</f>
        <v>95.949999999999989</v>
      </c>
      <c r="U803" s="12">
        <f>IF(Data_Extraction!F803="",Data_Extraction!$J803*(U$1),Data_Extraction!F803)</f>
        <v>98.98</v>
      </c>
      <c r="V803" s="12">
        <f>IF(Data_Extraction!G803="",Data_Extraction!$J803*(V$1),Data_Extraction!G803)</f>
        <v>91.91</v>
      </c>
      <c r="W803" s="12">
        <f>IF(Data_Extraction!H803="",Data_Extraction!$J803*(W$1),Data_Extraction!H803)</f>
        <v>108.07000000000001</v>
      </c>
      <c r="X803" s="12">
        <f>IF(Data_Extraction!I803="",Data_Extraction!$J803*(X$1),Data_Extraction!I803)</f>
        <v>101</v>
      </c>
      <c r="Y803" s="13">
        <f t="shared" si="72"/>
        <v>98.096250000000012</v>
      </c>
      <c r="Z803" s="17" t="str">
        <f t="shared" si="76"/>
        <v>Evening</v>
      </c>
      <c r="AA803" s="14" t="str">
        <f>VLOOKUP($N803,'HeartRate-2022-03-21-1647950188'!$C:$G,2,0)</f>
        <v>Break</v>
      </c>
      <c r="AB803" s="14" t="str">
        <f>VLOOKUP($N803,'HeartRate-2022-03-21-1647950188'!$C:$G,3,0)</f>
        <v>Off Campus</v>
      </c>
      <c r="AC803" s="14" t="str">
        <f>VLOOKUP($N803,'HeartRate-2022-03-21-1647950188'!$C:$G,4,0)</f>
        <v>Sitting</v>
      </c>
      <c r="AD803" s="14" t="str">
        <f>VLOOKUP($N803,'HeartRate-2022-03-21-1647950188'!$C:$G,5,0)</f>
        <v>Technical Contexts</v>
      </c>
      <c r="AE803">
        <f t="shared" si="77"/>
        <v>0</v>
      </c>
      <c r="AF803" s="18">
        <v>44634</v>
      </c>
      <c r="AG803" s="19">
        <v>0.59325231481481489</v>
      </c>
    </row>
    <row r="804" spans="1:33" x14ac:dyDescent="0.3">
      <c r="A804" s="5">
        <v>44634.593611111108</v>
      </c>
      <c r="B804" t="str">
        <f>IFERROR(AVERAGEIFS('HeartRate-2022-03-21-1647950188'!$B:$B,'HeartRate-2022-03-21-1647950188'!$A:$A,Data_Extraction!B$2,'HeartRate-2022-03-21-1647950188'!$C:$C,Data_Extraction!$A804),"")</f>
        <v/>
      </c>
      <c r="C804" t="str">
        <f>IFERROR(AVERAGEIFS('HeartRate-2022-03-21-1647950188'!$B:$B,'HeartRate-2022-03-21-1647950188'!$A:$A,Data_Extraction!C$2,'HeartRate-2022-03-21-1647950188'!$C:$C,Data_Extraction!$A804),"")</f>
        <v/>
      </c>
      <c r="D804" t="str">
        <f>IFERROR(AVERAGEIFS('HeartRate-2022-03-21-1647950188'!$B:$B,'HeartRate-2022-03-21-1647950188'!$A:$A,Data_Extraction!D$2,'HeartRate-2022-03-21-1647950188'!$C:$C,Data_Extraction!$A804),"")</f>
        <v/>
      </c>
      <c r="E804" t="str">
        <f>IFERROR(AVERAGEIFS('HeartRate-2022-03-21-1647950188'!$B:$B,'HeartRate-2022-03-21-1647950188'!$A:$A,Data_Extraction!E$2,'HeartRate-2022-03-21-1647950188'!$C:$C,Data_Extraction!$A804),"")</f>
        <v/>
      </c>
      <c r="F804" t="str">
        <f>IFERROR(AVERAGEIFS('HeartRate-2022-03-21-1647950188'!$B:$B,'HeartRate-2022-03-21-1647950188'!$A:$A,Data_Extraction!F$2,'HeartRate-2022-03-21-1647950188'!$C:$C,Data_Extraction!$A804),"")</f>
        <v/>
      </c>
      <c r="G804" t="str">
        <f>IFERROR(AVERAGEIFS('HeartRate-2022-03-21-1647950188'!$B:$B,'HeartRate-2022-03-21-1647950188'!$A:$A,Data_Extraction!G$2,'HeartRate-2022-03-21-1647950188'!$C:$C,Data_Extraction!$A804),"")</f>
        <v/>
      </c>
      <c r="H804" t="str">
        <f>IFERROR(AVERAGEIFS('HeartRate-2022-03-21-1647950188'!$B:$B,'HeartRate-2022-03-21-1647950188'!$A:$A,Data_Extraction!H$2,'HeartRate-2022-03-21-1647950188'!$C:$C,Data_Extraction!$A804),"")</f>
        <v/>
      </c>
      <c r="I804">
        <f>IFERROR(AVERAGEIFS('HeartRate-2022-03-21-1647950188'!$B:$B,'HeartRate-2022-03-21-1647950188'!$A:$A,Data_Extraction!I$2,'HeartRate-2022-03-21-1647950188'!$C:$C,Data_Extraction!$A804),"")</f>
        <v>103</v>
      </c>
      <c r="J804" s="8">
        <f t="shared" si="73"/>
        <v>103</v>
      </c>
      <c r="N804" s="11">
        <f>Data_Extraction!A804</f>
        <v>44634.593611111108</v>
      </c>
      <c r="O804" s="15">
        <f t="shared" si="74"/>
        <v>44634</v>
      </c>
      <c r="P804" s="16">
        <f t="shared" si="75"/>
        <v>0.59361111111111109</v>
      </c>
      <c r="Q804" s="12">
        <f>IF(Data_Extraction!B804="",Data_Extraction!$J804*(Q$1),Data_Extraction!B804)</f>
        <v>92.7</v>
      </c>
      <c r="R804" s="12">
        <f>IF(Data_Extraction!C804="",Data_Extraction!$J804*(R$1),Data_Extraction!C804)</f>
        <v>94.76</v>
      </c>
      <c r="S804" s="12">
        <f>IF(Data_Extraction!D804="",Data_Extraction!$J804*(S$1),Data_Extraction!D804)</f>
        <v>107.12</v>
      </c>
      <c r="T804" s="12">
        <f>IF(Data_Extraction!E804="",Data_Extraction!$J804*(T$1),Data_Extraction!E804)</f>
        <v>97.85</v>
      </c>
      <c r="U804" s="12">
        <f>IF(Data_Extraction!F804="",Data_Extraction!$J804*(U$1),Data_Extraction!F804)</f>
        <v>100.94</v>
      </c>
      <c r="V804" s="12">
        <f>IF(Data_Extraction!G804="",Data_Extraction!$J804*(V$1),Data_Extraction!G804)</f>
        <v>93.73</v>
      </c>
      <c r="W804" s="12">
        <f>IF(Data_Extraction!H804="",Data_Extraction!$J804*(W$1),Data_Extraction!H804)</f>
        <v>110.21000000000001</v>
      </c>
      <c r="X804" s="12">
        <f>IF(Data_Extraction!I804="",Data_Extraction!$J804*(X$1),Data_Extraction!I804)</f>
        <v>103</v>
      </c>
      <c r="Y804" s="13">
        <f t="shared" si="72"/>
        <v>100.03875000000001</v>
      </c>
      <c r="Z804" s="17" t="str">
        <f t="shared" si="76"/>
        <v>Evening</v>
      </c>
      <c r="AA804" s="14" t="str">
        <f>VLOOKUP($N804,'HeartRate-2022-03-21-1647950188'!$C:$G,2,0)</f>
        <v>Break</v>
      </c>
      <c r="AB804" s="14" t="str">
        <f>VLOOKUP($N804,'HeartRate-2022-03-21-1647950188'!$C:$G,3,0)</f>
        <v>Off Campus</v>
      </c>
      <c r="AC804" s="14" t="str">
        <f>VLOOKUP($N804,'HeartRate-2022-03-21-1647950188'!$C:$G,4,0)</f>
        <v>Sitting</v>
      </c>
      <c r="AD804" s="14" t="str">
        <f>VLOOKUP($N804,'HeartRate-2022-03-21-1647950188'!$C:$G,5,0)</f>
        <v>Technical Contexts</v>
      </c>
      <c r="AE804">
        <f t="shared" si="77"/>
        <v>0</v>
      </c>
      <c r="AF804" s="18">
        <v>44634</v>
      </c>
      <c r="AG804" s="19">
        <v>0.59361111111111109</v>
      </c>
    </row>
    <row r="805" spans="1:33" x14ac:dyDescent="0.3">
      <c r="A805" s="5">
        <v>44634.593668981484</v>
      </c>
      <c r="B805" t="str">
        <f>IFERROR(AVERAGEIFS('HeartRate-2022-03-21-1647950188'!$B:$B,'HeartRate-2022-03-21-1647950188'!$A:$A,Data_Extraction!B$2,'HeartRate-2022-03-21-1647950188'!$C:$C,Data_Extraction!$A805),"")</f>
        <v/>
      </c>
      <c r="C805" t="str">
        <f>IFERROR(AVERAGEIFS('HeartRate-2022-03-21-1647950188'!$B:$B,'HeartRate-2022-03-21-1647950188'!$A:$A,Data_Extraction!C$2,'HeartRate-2022-03-21-1647950188'!$C:$C,Data_Extraction!$A805),"")</f>
        <v/>
      </c>
      <c r="D805" t="str">
        <f>IFERROR(AVERAGEIFS('HeartRate-2022-03-21-1647950188'!$B:$B,'HeartRate-2022-03-21-1647950188'!$A:$A,Data_Extraction!D$2,'HeartRate-2022-03-21-1647950188'!$C:$C,Data_Extraction!$A805),"")</f>
        <v/>
      </c>
      <c r="E805" t="str">
        <f>IFERROR(AVERAGEIFS('HeartRate-2022-03-21-1647950188'!$B:$B,'HeartRate-2022-03-21-1647950188'!$A:$A,Data_Extraction!E$2,'HeartRate-2022-03-21-1647950188'!$C:$C,Data_Extraction!$A805),"")</f>
        <v/>
      </c>
      <c r="F805" t="str">
        <f>IFERROR(AVERAGEIFS('HeartRate-2022-03-21-1647950188'!$B:$B,'HeartRate-2022-03-21-1647950188'!$A:$A,Data_Extraction!F$2,'HeartRate-2022-03-21-1647950188'!$C:$C,Data_Extraction!$A805),"")</f>
        <v/>
      </c>
      <c r="G805">
        <f>IFERROR(AVERAGEIFS('HeartRate-2022-03-21-1647950188'!$B:$B,'HeartRate-2022-03-21-1647950188'!$A:$A,Data_Extraction!G$2,'HeartRate-2022-03-21-1647950188'!$C:$C,Data_Extraction!$A805),"")</f>
        <v>82</v>
      </c>
      <c r="H805" t="str">
        <f>IFERROR(AVERAGEIFS('HeartRate-2022-03-21-1647950188'!$B:$B,'HeartRate-2022-03-21-1647950188'!$A:$A,Data_Extraction!H$2,'HeartRate-2022-03-21-1647950188'!$C:$C,Data_Extraction!$A805),"")</f>
        <v/>
      </c>
      <c r="I805" t="str">
        <f>IFERROR(AVERAGEIFS('HeartRate-2022-03-21-1647950188'!$B:$B,'HeartRate-2022-03-21-1647950188'!$A:$A,Data_Extraction!I$2,'HeartRate-2022-03-21-1647950188'!$C:$C,Data_Extraction!$A805),"")</f>
        <v/>
      </c>
      <c r="J805" s="8">
        <f t="shared" si="73"/>
        <v>82</v>
      </c>
      <c r="N805" s="11">
        <f>Data_Extraction!A805</f>
        <v>44634.593668981484</v>
      </c>
      <c r="O805" s="15">
        <f t="shared" si="74"/>
        <v>44634</v>
      </c>
      <c r="P805" s="16">
        <f t="shared" si="75"/>
        <v>0.59366898148148151</v>
      </c>
      <c r="Q805" s="12">
        <f>IF(Data_Extraction!B805="",Data_Extraction!$J805*(Q$1),Data_Extraction!B805)</f>
        <v>73.8</v>
      </c>
      <c r="R805" s="12">
        <f>IF(Data_Extraction!C805="",Data_Extraction!$J805*(R$1),Data_Extraction!C805)</f>
        <v>75.44</v>
      </c>
      <c r="S805" s="12">
        <f>IF(Data_Extraction!D805="",Data_Extraction!$J805*(S$1),Data_Extraction!D805)</f>
        <v>85.28</v>
      </c>
      <c r="T805" s="12">
        <f>IF(Data_Extraction!E805="",Data_Extraction!$J805*(T$1),Data_Extraction!E805)</f>
        <v>77.899999999999991</v>
      </c>
      <c r="U805" s="12">
        <f>IF(Data_Extraction!F805="",Data_Extraction!$J805*(U$1),Data_Extraction!F805)</f>
        <v>80.36</v>
      </c>
      <c r="V805" s="12">
        <f>IF(Data_Extraction!G805="",Data_Extraction!$J805*(V$1),Data_Extraction!G805)</f>
        <v>82</v>
      </c>
      <c r="W805" s="12">
        <f>IF(Data_Extraction!H805="",Data_Extraction!$J805*(W$1),Data_Extraction!H805)</f>
        <v>87.740000000000009</v>
      </c>
      <c r="X805" s="12">
        <f>IF(Data_Extraction!I805="",Data_Extraction!$J805*(X$1),Data_Extraction!I805)</f>
        <v>79.539999999999992</v>
      </c>
      <c r="Y805" s="13">
        <f t="shared" si="72"/>
        <v>80.257499999999993</v>
      </c>
      <c r="Z805" s="17" t="str">
        <f t="shared" si="76"/>
        <v>Evening</v>
      </c>
      <c r="AA805" s="14" t="str">
        <f>VLOOKUP($N805,'HeartRate-2022-03-21-1647950188'!$C:$G,2,0)</f>
        <v>Break</v>
      </c>
      <c r="AB805" s="14" t="str">
        <f>VLOOKUP($N805,'HeartRate-2022-03-21-1647950188'!$C:$G,3,0)</f>
        <v>Off Campus</v>
      </c>
      <c r="AC805" s="14" t="str">
        <f>VLOOKUP($N805,'HeartRate-2022-03-21-1647950188'!$C:$G,4,0)</f>
        <v>Sitting</v>
      </c>
      <c r="AD805" s="14" t="str">
        <f>VLOOKUP($N805,'HeartRate-2022-03-21-1647950188'!$C:$G,5,0)</f>
        <v>Technical Contexts</v>
      </c>
      <c r="AE805">
        <f t="shared" si="77"/>
        <v>0</v>
      </c>
      <c r="AF805" s="18">
        <v>44634</v>
      </c>
      <c r="AG805" s="19">
        <v>0.59366898148148151</v>
      </c>
    </row>
    <row r="806" spans="1:33" x14ac:dyDescent="0.3">
      <c r="A806" s="5">
        <v>44634.593738425923</v>
      </c>
      <c r="B806">
        <f>IFERROR(AVERAGEIFS('HeartRate-2022-03-21-1647950188'!$B:$B,'HeartRate-2022-03-21-1647950188'!$A:$A,Data_Extraction!B$2,'HeartRate-2022-03-21-1647950188'!$C:$C,Data_Extraction!$A806),"")</f>
        <v>127</v>
      </c>
      <c r="C806" t="str">
        <f>IFERROR(AVERAGEIFS('HeartRate-2022-03-21-1647950188'!$B:$B,'HeartRate-2022-03-21-1647950188'!$A:$A,Data_Extraction!C$2,'HeartRate-2022-03-21-1647950188'!$C:$C,Data_Extraction!$A806),"")</f>
        <v/>
      </c>
      <c r="D806" t="str">
        <f>IFERROR(AVERAGEIFS('HeartRate-2022-03-21-1647950188'!$B:$B,'HeartRate-2022-03-21-1647950188'!$A:$A,Data_Extraction!D$2,'HeartRate-2022-03-21-1647950188'!$C:$C,Data_Extraction!$A806),"")</f>
        <v/>
      </c>
      <c r="E806" t="str">
        <f>IFERROR(AVERAGEIFS('HeartRate-2022-03-21-1647950188'!$B:$B,'HeartRate-2022-03-21-1647950188'!$A:$A,Data_Extraction!E$2,'HeartRate-2022-03-21-1647950188'!$C:$C,Data_Extraction!$A806),"")</f>
        <v/>
      </c>
      <c r="F806" t="str">
        <f>IFERROR(AVERAGEIFS('HeartRate-2022-03-21-1647950188'!$B:$B,'HeartRate-2022-03-21-1647950188'!$A:$A,Data_Extraction!F$2,'HeartRate-2022-03-21-1647950188'!$C:$C,Data_Extraction!$A806),"")</f>
        <v/>
      </c>
      <c r="G806" t="str">
        <f>IFERROR(AVERAGEIFS('HeartRate-2022-03-21-1647950188'!$B:$B,'HeartRate-2022-03-21-1647950188'!$A:$A,Data_Extraction!G$2,'HeartRate-2022-03-21-1647950188'!$C:$C,Data_Extraction!$A806),"")</f>
        <v/>
      </c>
      <c r="H806" t="str">
        <f>IFERROR(AVERAGEIFS('HeartRate-2022-03-21-1647950188'!$B:$B,'HeartRate-2022-03-21-1647950188'!$A:$A,Data_Extraction!H$2,'HeartRate-2022-03-21-1647950188'!$C:$C,Data_Extraction!$A806),"")</f>
        <v/>
      </c>
      <c r="I806">
        <f>IFERROR(AVERAGEIFS('HeartRate-2022-03-21-1647950188'!$B:$B,'HeartRate-2022-03-21-1647950188'!$A:$A,Data_Extraction!I$2,'HeartRate-2022-03-21-1647950188'!$C:$C,Data_Extraction!$A806),"")</f>
        <v>103</v>
      </c>
      <c r="J806" s="8">
        <f t="shared" si="73"/>
        <v>115</v>
      </c>
      <c r="N806" s="11">
        <f>Data_Extraction!A806</f>
        <v>44634.593738425923</v>
      </c>
      <c r="O806" s="15">
        <f t="shared" si="74"/>
        <v>44634</v>
      </c>
      <c r="P806" s="16">
        <f t="shared" si="75"/>
        <v>0.59373842592592596</v>
      </c>
      <c r="Q806" s="12">
        <f>IF(Data_Extraction!B806="",Data_Extraction!$J806*(Q$1),Data_Extraction!B806)</f>
        <v>127</v>
      </c>
      <c r="R806" s="12">
        <f>IF(Data_Extraction!C806="",Data_Extraction!$J806*(R$1),Data_Extraction!C806)</f>
        <v>105.80000000000001</v>
      </c>
      <c r="S806" s="12">
        <f>IF(Data_Extraction!D806="",Data_Extraction!$J806*(S$1),Data_Extraction!D806)</f>
        <v>119.60000000000001</v>
      </c>
      <c r="T806" s="12">
        <f>IF(Data_Extraction!E806="",Data_Extraction!$J806*(T$1),Data_Extraction!E806)</f>
        <v>109.25</v>
      </c>
      <c r="U806" s="12">
        <f>IF(Data_Extraction!F806="",Data_Extraction!$J806*(U$1),Data_Extraction!F806)</f>
        <v>112.7</v>
      </c>
      <c r="V806" s="12">
        <f>IF(Data_Extraction!G806="",Data_Extraction!$J806*(V$1),Data_Extraction!G806)</f>
        <v>104.65</v>
      </c>
      <c r="W806" s="12">
        <f>IF(Data_Extraction!H806="",Data_Extraction!$J806*(W$1),Data_Extraction!H806)</f>
        <v>123.05000000000001</v>
      </c>
      <c r="X806" s="12">
        <f>IF(Data_Extraction!I806="",Data_Extraction!$J806*(X$1),Data_Extraction!I806)</f>
        <v>103</v>
      </c>
      <c r="Y806" s="13">
        <f t="shared" si="72"/>
        <v>113.13124999999999</v>
      </c>
      <c r="Z806" s="17" t="str">
        <f t="shared" si="76"/>
        <v>Evening</v>
      </c>
      <c r="AA806" s="14" t="str">
        <f>VLOOKUP($N806,'HeartRate-2022-03-21-1647950188'!$C:$G,2,0)</f>
        <v>Break</v>
      </c>
      <c r="AB806" s="14" t="str">
        <f>VLOOKUP($N806,'HeartRate-2022-03-21-1647950188'!$C:$G,3,0)</f>
        <v>Off Campus</v>
      </c>
      <c r="AC806" s="14" t="str">
        <f>VLOOKUP($N806,'HeartRate-2022-03-21-1647950188'!$C:$G,4,0)</f>
        <v>Sitting</v>
      </c>
      <c r="AD806" s="14" t="str">
        <f>VLOOKUP($N806,'HeartRate-2022-03-21-1647950188'!$C:$G,5,0)</f>
        <v>Technical Contexts</v>
      </c>
      <c r="AE806">
        <f t="shared" si="77"/>
        <v>0</v>
      </c>
      <c r="AF806" s="18">
        <v>44634</v>
      </c>
      <c r="AG806" s="19">
        <v>0.59373842592592596</v>
      </c>
    </row>
    <row r="807" spans="1:33" x14ac:dyDescent="0.3">
      <c r="A807" s="5">
        <v>44634.59443287037</v>
      </c>
      <c r="B807">
        <f>IFERROR(AVERAGEIFS('HeartRate-2022-03-21-1647950188'!$B:$B,'HeartRate-2022-03-21-1647950188'!$A:$A,Data_Extraction!B$2,'HeartRate-2022-03-21-1647950188'!$C:$C,Data_Extraction!$A807),"")</f>
        <v>135</v>
      </c>
      <c r="C807" t="str">
        <f>IFERROR(AVERAGEIFS('HeartRate-2022-03-21-1647950188'!$B:$B,'HeartRate-2022-03-21-1647950188'!$A:$A,Data_Extraction!C$2,'HeartRate-2022-03-21-1647950188'!$C:$C,Data_Extraction!$A807),"")</f>
        <v/>
      </c>
      <c r="D807" t="str">
        <f>IFERROR(AVERAGEIFS('HeartRate-2022-03-21-1647950188'!$B:$B,'HeartRate-2022-03-21-1647950188'!$A:$A,Data_Extraction!D$2,'HeartRate-2022-03-21-1647950188'!$C:$C,Data_Extraction!$A807),"")</f>
        <v/>
      </c>
      <c r="E807" t="str">
        <f>IFERROR(AVERAGEIFS('HeartRate-2022-03-21-1647950188'!$B:$B,'HeartRate-2022-03-21-1647950188'!$A:$A,Data_Extraction!E$2,'HeartRate-2022-03-21-1647950188'!$C:$C,Data_Extraction!$A807),"")</f>
        <v/>
      </c>
      <c r="F807" t="str">
        <f>IFERROR(AVERAGEIFS('HeartRate-2022-03-21-1647950188'!$B:$B,'HeartRate-2022-03-21-1647950188'!$A:$A,Data_Extraction!F$2,'HeartRate-2022-03-21-1647950188'!$C:$C,Data_Extraction!$A807),"")</f>
        <v/>
      </c>
      <c r="G807" t="str">
        <f>IFERROR(AVERAGEIFS('HeartRate-2022-03-21-1647950188'!$B:$B,'HeartRate-2022-03-21-1647950188'!$A:$A,Data_Extraction!G$2,'HeartRate-2022-03-21-1647950188'!$C:$C,Data_Extraction!$A807),"")</f>
        <v/>
      </c>
      <c r="H807" t="str">
        <f>IFERROR(AVERAGEIFS('HeartRate-2022-03-21-1647950188'!$B:$B,'HeartRate-2022-03-21-1647950188'!$A:$A,Data_Extraction!H$2,'HeartRate-2022-03-21-1647950188'!$C:$C,Data_Extraction!$A807),"")</f>
        <v/>
      </c>
      <c r="I807">
        <f>IFERROR(AVERAGEIFS('HeartRate-2022-03-21-1647950188'!$B:$B,'HeartRate-2022-03-21-1647950188'!$A:$A,Data_Extraction!I$2,'HeartRate-2022-03-21-1647950188'!$C:$C,Data_Extraction!$A807),"")</f>
        <v>106</v>
      </c>
      <c r="J807" s="8">
        <f t="shared" si="73"/>
        <v>120.5</v>
      </c>
      <c r="N807" s="11">
        <f>Data_Extraction!A807</f>
        <v>44634.59443287037</v>
      </c>
      <c r="O807" s="15">
        <f t="shared" si="74"/>
        <v>44634</v>
      </c>
      <c r="P807" s="16">
        <f t="shared" si="75"/>
        <v>0.5944328703703704</v>
      </c>
      <c r="Q807" s="12">
        <f>IF(Data_Extraction!B807="",Data_Extraction!$J807*(Q$1),Data_Extraction!B807)</f>
        <v>135</v>
      </c>
      <c r="R807" s="12">
        <f>IF(Data_Extraction!C807="",Data_Extraction!$J807*(R$1),Data_Extraction!C807)</f>
        <v>110.86</v>
      </c>
      <c r="S807" s="12">
        <f>IF(Data_Extraction!D807="",Data_Extraction!$J807*(S$1),Data_Extraction!D807)</f>
        <v>125.32000000000001</v>
      </c>
      <c r="T807" s="12">
        <f>IF(Data_Extraction!E807="",Data_Extraction!$J807*(T$1),Data_Extraction!E807)</f>
        <v>114.47499999999999</v>
      </c>
      <c r="U807" s="12">
        <f>IF(Data_Extraction!F807="",Data_Extraction!$J807*(U$1),Data_Extraction!F807)</f>
        <v>118.09</v>
      </c>
      <c r="V807" s="12">
        <f>IF(Data_Extraction!G807="",Data_Extraction!$J807*(V$1),Data_Extraction!G807)</f>
        <v>109.655</v>
      </c>
      <c r="W807" s="12">
        <f>IF(Data_Extraction!H807="",Data_Extraction!$J807*(W$1),Data_Extraction!H807)</f>
        <v>128.935</v>
      </c>
      <c r="X807" s="12">
        <f>IF(Data_Extraction!I807="",Data_Extraction!$J807*(X$1),Data_Extraction!I807)</f>
        <v>106</v>
      </c>
      <c r="Y807" s="13">
        <f t="shared" si="72"/>
        <v>118.541875</v>
      </c>
      <c r="Z807" s="17" t="str">
        <f t="shared" si="76"/>
        <v>Evening</v>
      </c>
      <c r="AA807" s="14" t="str">
        <f>VLOOKUP($N807,'HeartRate-2022-03-21-1647950188'!$C:$G,2,0)</f>
        <v>Break</v>
      </c>
      <c r="AB807" s="14" t="str">
        <f>VLOOKUP($N807,'HeartRate-2022-03-21-1647950188'!$C:$G,3,0)</f>
        <v>Off Campus</v>
      </c>
      <c r="AC807" s="14" t="str">
        <f>VLOOKUP($N807,'HeartRate-2022-03-21-1647950188'!$C:$G,4,0)</f>
        <v>Sitting</v>
      </c>
      <c r="AD807" s="14" t="str">
        <f>VLOOKUP($N807,'HeartRate-2022-03-21-1647950188'!$C:$G,5,0)</f>
        <v>Technical Contexts</v>
      </c>
      <c r="AE807">
        <f t="shared" si="77"/>
        <v>0</v>
      </c>
      <c r="AF807" s="18">
        <v>44634</v>
      </c>
      <c r="AG807" s="19">
        <v>0.5944328703703704</v>
      </c>
    </row>
    <row r="808" spans="1:33" x14ac:dyDescent="0.3">
      <c r="A808" s="5">
        <v>44634.594444444447</v>
      </c>
      <c r="B808" t="str">
        <f>IFERROR(AVERAGEIFS('HeartRate-2022-03-21-1647950188'!$B:$B,'HeartRate-2022-03-21-1647950188'!$A:$A,Data_Extraction!B$2,'HeartRate-2022-03-21-1647950188'!$C:$C,Data_Extraction!$A808),"")</f>
        <v/>
      </c>
      <c r="C808" t="str">
        <f>IFERROR(AVERAGEIFS('HeartRate-2022-03-21-1647950188'!$B:$B,'HeartRate-2022-03-21-1647950188'!$A:$A,Data_Extraction!C$2,'HeartRate-2022-03-21-1647950188'!$C:$C,Data_Extraction!$A808),"")</f>
        <v/>
      </c>
      <c r="D808" t="str">
        <f>IFERROR(AVERAGEIFS('HeartRate-2022-03-21-1647950188'!$B:$B,'HeartRate-2022-03-21-1647950188'!$A:$A,Data_Extraction!D$2,'HeartRate-2022-03-21-1647950188'!$C:$C,Data_Extraction!$A808),"")</f>
        <v/>
      </c>
      <c r="E808" t="str">
        <f>IFERROR(AVERAGEIFS('HeartRate-2022-03-21-1647950188'!$B:$B,'HeartRate-2022-03-21-1647950188'!$A:$A,Data_Extraction!E$2,'HeartRate-2022-03-21-1647950188'!$C:$C,Data_Extraction!$A808),"")</f>
        <v/>
      </c>
      <c r="F808" t="str">
        <f>IFERROR(AVERAGEIFS('HeartRate-2022-03-21-1647950188'!$B:$B,'HeartRate-2022-03-21-1647950188'!$A:$A,Data_Extraction!F$2,'HeartRate-2022-03-21-1647950188'!$C:$C,Data_Extraction!$A808),"")</f>
        <v/>
      </c>
      <c r="G808">
        <f>IFERROR(AVERAGEIFS('HeartRate-2022-03-21-1647950188'!$B:$B,'HeartRate-2022-03-21-1647950188'!$A:$A,Data_Extraction!G$2,'HeartRate-2022-03-21-1647950188'!$C:$C,Data_Extraction!$A808),"")</f>
        <v>80</v>
      </c>
      <c r="H808">
        <f>IFERROR(AVERAGEIFS('HeartRate-2022-03-21-1647950188'!$B:$B,'HeartRate-2022-03-21-1647950188'!$A:$A,Data_Extraction!H$2,'HeartRate-2022-03-21-1647950188'!$C:$C,Data_Extraction!$A808),"")</f>
        <v>102</v>
      </c>
      <c r="I808" t="str">
        <f>IFERROR(AVERAGEIFS('HeartRate-2022-03-21-1647950188'!$B:$B,'HeartRate-2022-03-21-1647950188'!$A:$A,Data_Extraction!I$2,'HeartRate-2022-03-21-1647950188'!$C:$C,Data_Extraction!$A808),"")</f>
        <v/>
      </c>
      <c r="J808" s="8">
        <f t="shared" si="73"/>
        <v>91</v>
      </c>
      <c r="N808" s="11">
        <f>Data_Extraction!A808</f>
        <v>44634.594444444447</v>
      </c>
      <c r="O808" s="15">
        <f t="shared" si="74"/>
        <v>44634</v>
      </c>
      <c r="P808" s="16">
        <f t="shared" si="75"/>
        <v>0.59444444444444444</v>
      </c>
      <c r="Q808" s="12">
        <f>IF(Data_Extraction!B808="",Data_Extraction!$J808*(Q$1),Data_Extraction!B808)</f>
        <v>81.900000000000006</v>
      </c>
      <c r="R808" s="12">
        <f>IF(Data_Extraction!C808="",Data_Extraction!$J808*(R$1),Data_Extraction!C808)</f>
        <v>83.72</v>
      </c>
      <c r="S808" s="12">
        <f>IF(Data_Extraction!D808="",Data_Extraction!$J808*(S$1),Data_Extraction!D808)</f>
        <v>94.64</v>
      </c>
      <c r="T808" s="12">
        <f>IF(Data_Extraction!E808="",Data_Extraction!$J808*(T$1),Data_Extraction!E808)</f>
        <v>86.45</v>
      </c>
      <c r="U808" s="12">
        <f>IF(Data_Extraction!F808="",Data_Extraction!$J808*(U$1),Data_Extraction!F808)</f>
        <v>89.179999999999993</v>
      </c>
      <c r="V808" s="12">
        <f>IF(Data_Extraction!G808="",Data_Extraction!$J808*(V$1),Data_Extraction!G808)</f>
        <v>80</v>
      </c>
      <c r="W808" s="12">
        <f>IF(Data_Extraction!H808="",Data_Extraction!$J808*(W$1),Data_Extraction!H808)</f>
        <v>102</v>
      </c>
      <c r="X808" s="12">
        <f>IF(Data_Extraction!I808="",Data_Extraction!$J808*(X$1),Data_Extraction!I808)</f>
        <v>88.27</v>
      </c>
      <c r="Y808" s="13">
        <f t="shared" si="72"/>
        <v>88.27</v>
      </c>
      <c r="Z808" s="17" t="str">
        <f t="shared" si="76"/>
        <v>Evening</v>
      </c>
      <c r="AA808" s="14" t="str">
        <f>VLOOKUP($N808,'HeartRate-2022-03-21-1647950188'!$C:$G,2,0)</f>
        <v>Break</v>
      </c>
      <c r="AB808" s="14" t="str">
        <f>VLOOKUP($N808,'HeartRate-2022-03-21-1647950188'!$C:$G,3,0)</f>
        <v>Off Campus</v>
      </c>
      <c r="AC808" s="14" t="str">
        <f>VLOOKUP($N808,'HeartRate-2022-03-21-1647950188'!$C:$G,4,0)</f>
        <v>Sitting</v>
      </c>
      <c r="AD808" s="14" t="str">
        <f>VLOOKUP($N808,'HeartRate-2022-03-21-1647950188'!$C:$G,5,0)</f>
        <v>Technical Contexts</v>
      </c>
      <c r="AE808">
        <f t="shared" si="77"/>
        <v>0</v>
      </c>
      <c r="AF808" s="18">
        <v>44634</v>
      </c>
      <c r="AG808" s="19">
        <v>0.59444444444444444</v>
      </c>
    </row>
    <row r="809" spans="1:33" x14ac:dyDescent="0.3">
      <c r="A809" s="5">
        <v>44634.594942129632</v>
      </c>
      <c r="B809" t="str">
        <f>IFERROR(AVERAGEIFS('HeartRate-2022-03-21-1647950188'!$B:$B,'HeartRate-2022-03-21-1647950188'!$A:$A,Data_Extraction!B$2,'HeartRate-2022-03-21-1647950188'!$C:$C,Data_Extraction!$A809),"")</f>
        <v/>
      </c>
      <c r="C809" t="str">
        <f>IFERROR(AVERAGEIFS('HeartRate-2022-03-21-1647950188'!$B:$B,'HeartRate-2022-03-21-1647950188'!$A:$A,Data_Extraction!C$2,'HeartRate-2022-03-21-1647950188'!$C:$C,Data_Extraction!$A809),"")</f>
        <v/>
      </c>
      <c r="D809" t="str">
        <f>IFERROR(AVERAGEIFS('HeartRate-2022-03-21-1647950188'!$B:$B,'HeartRate-2022-03-21-1647950188'!$A:$A,Data_Extraction!D$2,'HeartRate-2022-03-21-1647950188'!$C:$C,Data_Extraction!$A809),"")</f>
        <v/>
      </c>
      <c r="E809" t="str">
        <f>IFERROR(AVERAGEIFS('HeartRate-2022-03-21-1647950188'!$B:$B,'HeartRate-2022-03-21-1647950188'!$A:$A,Data_Extraction!E$2,'HeartRate-2022-03-21-1647950188'!$C:$C,Data_Extraction!$A809),"")</f>
        <v/>
      </c>
      <c r="F809" t="str">
        <f>IFERROR(AVERAGEIFS('HeartRate-2022-03-21-1647950188'!$B:$B,'HeartRate-2022-03-21-1647950188'!$A:$A,Data_Extraction!F$2,'HeartRate-2022-03-21-1647950188'!$C:$C,Data_Extraction!$A809),"")</f>
        <v/>
      </c>
      <c r="G809">
        <f>IFERROR(AVERAGEIFS('HeartRate-2022-03-21-1647950188'!$B:$B,'HeartRate-2022-03-21-1647950188'!$A:$A,Data_Extraction!G$2,'HeartRate-2022-03-21-1647950188'!$C:$C,Data_Extraction!$A809),"")</f>
        <v>82</v>
      </c>
      <c r="H809" t="str">
        <f>IFERROR(AVERAGEIFS('HeartRate-2022-03-21-1647950188'!$B:$B,'HeartRate-2022-03-21-1647950188'!$A:$A,Data_Extraction!H$2,'HeartRate-2022-03-21-1647950188'!$C:$C,Data_Extraction!$A809),"")</f>
        <v/>
      </c>
      <c r="I809" t="str">
        <f>IFERROR(AVERAGEIFS('HeartRate-2022-03-21-1647950188'!$B:$B,'HeartRate-2022-03-21-1647950188'!$A:$A,Data_Extraction!I$2,'HeartRate-2022-03-21-1647950188'!$C:$C,Data_Extraction!$A809),"")</f>
        <v/>
      </c>
      <c r="J809" s="8">
        <f t="shared" si="73"/>
        <v>82</v>
      </c>
      <c r="N809" s="11">
        <f>Data_Extraction!A809</f>
        <v>44634.594942129632</v>
      </c>
      <c r="O809" s="15">
        <f t="shared" si="74"/>
        <v>44634</v>
      </c>
      <c r="P809" s="16">
        <f t="shared" si="75"/>
        <v>0.59494212962962967</v>
      </c>
      <c r="Q809" s="12">
        <f>IF(Data_Extraction!B809="",Data_Extraction!$J809*(Q$1),Data_Extraction!B809)</f>
        <v>73.8</v>
      </c>
      <c r="R809" s="12">
        <f>IF(Data_Extraction!C809="",Data_Extraction!$J809*(R$1),Data_Extraction!C809)</f>
        <v>75.44</v>
      </c>
      <c r="S809" s="12">
        <f>IF(Data_Extraction!D809="",Data_Extraction!$J809*(S$1),Data_Extraction!D809)</f>
        <v>85.28</v>
      </c>
      <c r="T809" s="12">
        <f>IF(Data_Extraction!E809="",Data_Extraction!$J809*(T$1),Data_Extraction!E809)</f>
        <v>77.899999999999991</v>
      </c>
      <c r="U809" s="12">
        <f>IF(Data_Extraction!F809="",Data_Extraction!$J809*(U$1),Data_Extraction!F809)</f>
        <v>80.36</v>
      </c>
      <c r="V809" s="12">
        <f>IF(Data_Extraction!G809="",Data_Extraction!$J809*(V$1),Data_Extraction!G809)</f>
        <v>82</v>
      </c>
      <c r="W809" s="12">
        <f>IF(Data_Extraction!H809="",Data_Extraction!$J809*(W$1),Data_Extraction!H809)</f>
        <v>87.740000000000009</v>
      </c>
      <c r="X809" s="12">
        <f>IF(Data_Extraction!I809="",Data_Extraction!$J809*(X$1),Data_Extraction!I809)</f>
        <v>79.539999999999992</v>
      </c>
      <c r="Y809" s="13">
        <f t="shared" si="72"/>
        <v>80.257499999999993</v>
      </c>
      <c r="Z809" s="17" t="str">
        <f t="shared" si="76"/>
        <v>Evening</v>
      </c>
      <c r="AA809" s="14" t="str">
        <f>VLOOKUP($N809,'HeartRate-2022-03-21-1647950188'!$C:$G,2,0)</f>
        <v>Break</v>
      </c>
      <c r="AB809" s="14" t="str">
        <f>VLOOKUP($N809,'HeartRate-2022-03-21-1647950188'!$C:$G,3,0)</f>
        <v>Off Campus</v>
      </c>
      <c r="AC809" s="14" t="str">
        <f>VLOOKUP($N809,'HeartRate-2022-03-21-1647950188'!$C:$G,4,0)</f>
        <v>Sitting</v>
      </c>
      <c r="AD809" s="14" t="str">
        <f>VLOOKUP($N809,'HeartRate-2022-03-21-1647950188'!$C:$G,5,0)</f>
        <v>Technical Contexts</v>
      </c>
      <c r="AE809">
        <f t="shared" si="77"/>
        <v>0</v>
      </c>
      <c r="AF809" s="18">
        <v>44634</v>
      </c>
      <c r="AG809" s="19">
        <v>0.59494212962962967</v>
      </c>
    </row>
    <row r="810" spans="1:33" x14ac:dyDescent="0.3">
      <c r="A810" s="5">
        <v>44634.595011574071</v>
      </c>
      <c r="B810" t="str">
        <f>IFERROR(AVERAGEIFS('HeartRate-2022-03-21-1647950188'!$B:$B,'HeartRate-2022-03-21-1647950188'!$A:$A,Data_Extraction!B$2,'HeartRate-2022-03-21-1647950188'!$C:$C,Data_Extraction!$A810),"")</f>
        <v/>
      </c>
      <c r="C810" t="str">
        <f>IFERROR(AVERAGEIFS('HeartRate-2022-03-21-1647950188'!$B:$B,'HeartRate-2022-03-21-1647950188'!$A:$A,Data_Extraction!C$2,'HeartRate-2022-03-21-1647950188'!$C:$C,Data_Extraction!$A810),"")</f>
        <v/>
      </c>
      <c r="D810" t="str">
        <f>IFERROR(AVERAGEIFS('HeartRate-2022-03-21-1647950188'!$B:$B,'HeartRate-2022-03-21-1647950188'!$A:$A,Data_Extraction!D$2,'HeartRate-2022-03-21-1647950188'!$C:$C,Data_Extraction!$A810),"")</f>
        <v/>
      </c>
      <c r="E810" t="str">
        <f>IFERROR(AVERAGEIFS('HeartRate-2022-03-21-1647950188'!$B:$B,'HeartRate-2022-03-21-1647950188'!$A:$A,Data_Extraction!E$2,'HeartRate-2022-03-21-1647950188'!$C:$C,Data_Extraction!$A810),"")</f>
        <v/>
      </c>
      <c r="F810" t="str">
        <f>IFERROR(AVERAGEIFS('HeartRate-2022-03-21-1647950188'!$B:$B,'HeartRate-2022-03-21-1647950188'!$A:$A,Data_Extraction!F$2,'HeartRate-2022-03-21-1647950188'!$C:$C,Data_Extraction!$A810),"")</f>
        <v/>
      </c>
      <c r="G810" t="str">
        <f>IFERROR(AVERAGEIFS('HeartRate-2022-03-21-1647950188'!$B:$B,'HeartRate-2022-03-21-1647950188'!$A:$A,Data_Extraction!G$2,'HeartRate-2022-03-21-1647950188'!$C:$C,Data_Extraction!$A810),"")</f>
        <v/>
      </c>
      <c r="H810" t="str">
        <f>IFERROR(AVERAGEIFS('HeartRate-2022-03-21-1647950188'!$B:$B,'HeartRate-2022-03-21-1647950188'!$A:$A,Data_Extraction!H$2,'HeartRate-2022-03-21-1647950188'!$C:$C,Data_Extraction!$A810),"")</f>
        <v/>
      </c>
      <c r="I810">
        <f>IFERROR(AVERAGEIFS('HeartRate-2022-03-21-1647950188'!$B:$B,'HeartRate-2022-03-21-1647950188'!$A:$A,Data_Extraction!I$2,'HeartRate-2022-03-21-1647950188'!$C:$C,Data_Extraction!$A810),"")</f>
        <v>109</v>
      </c>
      <c r="J810" s="8">
        <f t="shared" si="73"/>
        <v>109</v>
      </c>
      <c r="N810" s="11">
        <f>Data_Extraction!A810</f>
        <v>44634.595011574071</v>
      </c>
      <c r="O810" s="15">
        <f t="shared" si="74"/>
        <v>44634</v>
      </c>
      <c r="P810" s="16">
        <f t="shared" si="75"/>
        <v>0.59501157407407412</v>
      </c>
      <c r="Q810" s="12">
        <f>IF(Data_Extraction!B810="",Data_Extraction!$J810*(Q$1),Data_Extraction!B810)</f>
        <v>98.100000000000009</v>
      </c>
      <c r="R810" s="12">
        <f>IF(Data_Extraction!C810="",Data_Extraction!$J810*(R$1),Data_Extraction!C810)</f>
        <v>100.28</v>
      </c>
      <c r="S810" s="12">
        <f>IF(Data_Extraction!D810="",Data_Extraction!$J810*(S$1),Data_Extraction!D810)</f>
        <v>113.36</v>
      </c>
      <c r="T810" s="12">
        <f>IF(Data_Extraction!E810="",Data_Extraction!$J810*(T$1),Data_Extraction!E810)</f>
        <v>103.55</v>
      </c>
      <c r="U810" s="12">
        <f>IF(Data_Extraction!F810="",Data_Extraction!$J810*(U$1),Data_Extraction!F810)</f>
        <v>106.82</v>
      </c>
      <c r="V810" s="12">
        <f>IF(Data_Extraction!G810="",Data_Extraction!$J810*(V$1),Data_Extraction!G810)</f>
        <v>99.19</v>
      </c>
      <c r="W810" s="12">
        <f>IF(Data_Extraction!H810="",Data_Extraction!$J810*(W$1),Data_Extraction!H810)</f>
        <v>116.63000000000001</v>
      </c>
      <c r="X810" s="12">
        <f>IF(Data_Extraction!I810="",Data_Extraction!$J810*(X$1),Data_Extraction!I810)</f>
        <v>109</v>
      </c>
      <c r="Y810" s="13">
        <f t="shared" si="72"/>
        <v>105.86624999999999</v>
      </c>
      <c r="Z810" s="17" t="str">
        <f t="shared" si="76"/>
        <v>Evening</v>
      </c>
      <c r="AA810" s="14" t="str">
        <f>VLOOKUP($N810,'HeartRate-2022-03-21-1647950188'!$C:$G,2,0)</f>
        <v>Break</v>
      </c>
      <c r="AB810" s="14" t="str">
        <f>VLOOKUP($N810,'HeartRate-2022-03-21-1647950188'!$C:$G,3,0)</f>
        <v>Off Campus</v>
      </c>
      <c r="AC810" s="14" t="str">
        <f>VLOOKUP($N810,'HeartRate-2022-03-21-1647950188'!$C:$G,4,0)</f>
        <v>Sitting</v>
      </c>
      <c r="AD810" s="14" t="str">
        <f>VLOOKUP($N810,'HeartRate-2022-03-21-1647950188'!$C:$G,5,0)</f>
        <v>Technical Contexts</v>
      </c>
      <c r="AE810">
        <f t="shared" si="77"/>
        <v>0</v>
      </c>
      <c r="AF810" s="18">
        <v>44634</v>
      </c>
      <c r="AG810" s="19">
        <v>0.59501157407407412</v>
      </c>
    </row>
    <row r="811" spans="1:33" x14ac:dyDescent="0.3">
      <c r="A811" s="5">
        <v>44634.595092592594</v>
      </c>
      <c r="B811" t="str">
        <f>IFERROR(AVERAGEIFS('HeartRate-2022-03-21-1647950188'!$B:$B,'HeartRate-2022-03-21-1647950188'!$A:$A,Data_Extraction!B$2,'HeartRate-2022-03-21-1647950188'!$C:$C,Data_Extraction!$A811),"")</f>
        <v/>
      </c>
      <c r="C811" t="str">
        <f>IFERROR(AVERAGEIFS('HeartRate-2022-03-21-1647950188'!$B:$B,'HeartRate-2022-03-21-1647950188'!$A:$A,Data_Extraction!C$2,'HeartRate-2022-03-21-1647950188'!$C:$C,Data_Extraction!$A811),"")</f>
        <v/>
      </c>
      <c r="D811" t="str">
        <f>IFERROR(AVERAGEIFS('HeartRate-2022-03-21-1647950188'!$B:$B,'HeartRate-2022-03-21-1647950188'!$A:$A,Data_Extraction!D$2,'HeartRate-2022-03-21-1647950188'!$C:$C,Data_Extraction!$A811),"")</f>
        <v/>
      </c>
      <c r="E811" t="str">
        <f>IFERROR(AVERAGEIFS('HeartRate-2022-03-21-1647950188'!$B:$B,'HeartRate-2022-03-21-1647950188'!$A:$A,Data_Extraction!E$2,'HeartRate-2022-03-21-1647950188'!$C:$C,Data_Extraction!$A811),"")</f>
        <v/>
      </c>
      <c r="F811" t="str">
        <f>IFERROR(AVERAGEIFS('HeartRate-2022-03-21-1647950188'!$B:$B,'HeartRate-2022-03-21-1647950188'!$A:$A,Data_Extraction!F$2,'HeartRate-2022-03-21-1647950188'!$C:$C,Data_Extraction!$A811),"")</f>
        <v/>
      </c>
      <c r="G811">
        <f>IFERROR(AVERAGEIFS('HeartRate-2022-03-21-1647950188'!$B:$B,'HeartRate-2022-03-21-1647950188'!$A:$A,Data_Extraction!G$2,'HeartRate-2022-03-21-1647950188'!$C:$C,Data_Extraction!$A811),"")</f>
        <v>81</v>
      </c>
      <c r="H811" t="str">
        <f>IFERROR(AVERAGEIFS('HeartRate-2022-03-21-1647950188'!$B:$B,'HeartRate-2022-03-21-1647950188'!$A:$A,Data_Extraction!H$2,'HeartRate-2022-03-21-1647950188'!$C:$C,Data_Extraction!$A811),"")</f>
        <v/>
      </c>
      <c r="I811" t="str">
        <f>IFERROR(AVERAGEIFS('HeartRate-2022-03-21-1647950188'!$B:$B,'HeartRate-2022-03-21-1647950188'!$A:$A,Data_Extraction!I$2,'HeartRate-2022-03-21-1647950188'!$C:$C,Data_Extraction!$A811),"")</f>
        <v/>
      </c>
      <c r="J811" s="8">
        <f t="shared" si="73"/>
        <v>81</v>
      </c>
      <c r="N811" s="11">
        <f>Data_Extraction!A811</f>
        <v>44634.595092592594</v>
      </c>
      <c r="O811" s="15">
        <f t="shared" si="74"/>
        <v>44634</v>
      </c>
      <c r="P811" s="16">
        <f t="shared" si="75"/>
        <v>0.59509259259259262</v>
      </c>
      <c r="Q811" s="12">
        <f>IF(Data_Extraction!B811="",Data_Extraction!$J811*(Q$1),Data_Extraction!B811)</f>
        <v>72.900000000000006</v>
      </c>
      <c r="R811" s="12">
        <f>IF(Data_Extraction!C811="",Data_Extraction!$J811*(R$1),Data_Extraction!C811)</f>
        <v>74.52000000000001</v>
      </c>
      <c r="S811" s="12">
        <f>IF(Data_Extraction!D811="",Data_Extraction!$J811*(S$1),Data_Extraction!D811)</f>
        <v>84.240000000000009</v>
      </c>
      <c r="T811" s="12">
        <f>IF(Data_Extraction!E811="",Data_Extraction!$J811*(T$1),Data_Extraction!E811)</f>
        <v>76.95</v>
      </c>
      <c r="U811" s="12">
        <f>IF(Data_Extraction!F811="",Data_Extraction!$J811*(U$1),Data_Extraction!F811)</f>
        <v>79.38</v>
      </c>
      <c r="V811" s="12">
        <f>IF(Data_Extraction!G811="",Data_Extraction!$J811*(V$1),Data_Extraction!G811)</f>
        <v>81</v>
      </c>
      <c r="W811" s="12">
        <f>IF(Data_Extraction!H811="",Data_Extraction!$J811*(W$1),Data_Extraction!H811)</f>
        <v>86.67</v>
      </c>
      <c r="X811" s="12">
        <f>IF(Data_Extraction!I811="",Data_Extraction!$J811*(X$1),Data_Extraction!I811)</f>
        <v>78.569999999999993</v>
      </c>
      <c r="Y811" s="13">
        <f t="shared" si="72"/>
        <v>79.278750000000002</v>
      </c>
      <c r="Z811" s="17" t="str">
        <f t="shared" si="76"/>
        <v>Evening</v>
      </c>
      <c r="AA811" s="14" t="str">
        <f>VLOOKUP($N811,'HeartRate-2022-03-21-1647950188'!$C:$G,2,0)</f>
        <v>Break</v>
      </c>
      <c r="AB811" s="14" t="str">
        <f>VLOOKUP($N811,'HeartRate-2022-03-21-1647950188'!$C:$G,3,0)</f>
        <v>Off Campus</v>
      </c>
      <c r="AC811" s="14" t="str">
        <f>VLOOKUP($N811,'HeartRate-2022-03-21-1647950188'!$C:$G,4,0)</f>
        <v>Sitting</v>
      </c>
      <c r="AD811" s="14" t="str">
        <f>VLOOKUP($N811,'HeartRate-2022-03-21-1647950188'!$C:$G,5,0)</f>
        <v>Technical Contexts</v>
      </c>
      <c r="AE811">
        <f t="shared" si="77"/>
        <v>0</v>
      </c>
      <c r="AF811" s="18">
        <v>44634</v>
      </c>
      <c r="AG811" s="19">
        <v>0.59509259259259262</v>
      </c>
    </row>
    <row r="812" spans="1:33" x14ac:dyDescent="0.3">
      <c r="A812" s="5">
        <v>44634.595127314817</v>
      </c>
      <c r="B812">
        <f>IFERROR(AVERAGEIFS('HeartRate-2022-03-21-1647950188'!$B:$B,'HeartRate-2022-03-21-1647950188'!$A:$A,Data_Extraction!B$2,'HeartRate-2022-03-21-1647950188'!$C:$C,Data_Extraction!$A812),"")</f>
        <v>127</v>
      </c>
      <c r="C812" t="str">
        <f>IFERROR(AVERAGEIFS('HeartRate-2022-03-21-1647950188'!$B:$B,'HeartRate-2022-03-21-1647950188'!$A:$A,Data_Extraction!C$2,'HeartRate-2022-03-21-1647950188'!$C:$C,Data_Extraction!$A812),"")</f>
        <v/>
      </c>
      <c r="D812" t="str">
        <f>IFERROR(AVERAGEIFS('HeartRate-2022-03-21-1647950188'!$B:$B,'HeartRate-2022-03-21-1647950188'!$A:$A,Data_Extraction!D$2,'HeartRate-2022-03-21-1647950188'!$C:$C,Data_Extraction!$A812),"")</f>
        <v/>
      </c>
      <c r="E812" t="str">
        <f>IFERROR(AVERAGEIFS('HeartRate-2022-03-21-1647950188'!$B:$B,'HeartRate-2022-03-21-1647950188'!$A:$A,Data_Extraction!E$2,'HeartRate-2022-03-21-1647950188'!$C:$C,Data_Extraction!$A812),"")</f>
        <v/>
      </c>
      <c r="F812" t="str">
        <f>IFERROR(AVERAGEIFS('HeartRate-2022-03-21-1647950188'!$B:$B,'HeartRate-2022-03-21-1647950188'!$A:$A,Data_Extraction!F$2,'HeartRate-2022-03-21-1647950188'!$C:$C,Data_Extraction!$A812),"")</f>
        <v/>
      </c>
      <c r="G812" t="str">
        <f>IFERROR(AVERAGEIFS('HeartRate-2022-03-21-1647950188'!$B:$B,'HeartRate-2022-03-21-1647950188'!$A:$A,Data_Extraction!G$2,'HeartRate-2022-03-21-1647950188'!$C:$C,Data_Extraction!$A812),"")</f>
        <v/>
      </c>
      <c r="H812" t="str">
        <f>IFERROR(AVERAGEIFS('HeartRate-2022-03-21-1647950188'!$B:$B,'HeartRate-2022-03-21-1647950188'!$A:$A,Data_Extraction!H$2,'HeartRate-2022-03-21-1647950188'!$C:$C,Data_Extraction!$A812),"")</f>
        <v/>
      </c>
      <c r="I812">
        <f>IFERROR(AVERAGEIFS('HeartRate-2022-03-21-1647950188'!$B:$B,'HeartRate-2022-03-21-1647950188'!$A:$A,Data_Extraction!I$2,'HeartRate-2022-03-21-1647950188'!$C:$C,Data_Extraction!$A812),"")</f>
        <v>106</v>
      </c>
      <c r="J812" s="8">
        <f t="shared" si="73"/>
        <v>116.5</v>
      </c>
      <c r="N812" s="11">
        <f>Data_Extraction!A812</f>
        <v>44634.595127314817</v>
      </c>
      <c r="O812" s="15">
        <f t="shared" si="74"/>
        <v>44634</v>
      </c>
      <c r="P812" s="16">
        <f t="shared" si="75"/>
        <v>0.59512731481481485</v>
      </c>
      <c r="Q812" s="12">
        <f>IF(Data_Extraction!B812="",Data_Extraction!$J812*(Q$1),Data_Extraction!B812)</f>
        <v>127</v>
      </c>
      <c r="R812" s="12">
        <f>IF(Data_Extraction!C812="",Data_Extraction!$J812*(R$1),Data_Extraction!C812)</f>
        <v>107.18</v>
      </c>
      <c r="S812" s="12">
        <f>IF(Data_Extraction!D812="",Data_Extraction!$J812*(S$1),Data_Extraction!D812)</f>
        <v>121.16000000000001</v>
      </c>
      <c r="T812" s="12">
        <f>IF(Data_Extraction!E812="",Data_Extraction!$J812*(T$1),Data_Extraction!E812)</f>
        <v>110.675</v>
      </c>
      <c r="U812" s="12">
        <f>IF(Data_Extraction!F812="",Data_Extraction!$J812*(U$1),Data_Extraction!F812)</f>
        <v>114.17</v>
      </c>
      <c r="V812" s="12">
        <f>IF(Data_Extraction!G812="",Data_Extraction!$J812*(V$1),Data_Extraction!G812)</f>
        <v>106.015</v>
      </c>
      <c r="W812" s="12">
        <f>IF(Data_Extraction!H812="",Data_Extraction!$J812*(W$1),Data_Extraction!H812)</f>
        <v>124.655</v>
      </c>
      <c r="X812" s="12">
        <f>IF(Data_Extraction!I812="",Data_Extraction!$J812*(X$1),Data_Extraction!I812)</f>
        <v>106</v>
      </c>
      <c r="Y812" s="13">
        <f t="shared" si="72"/>
        <v>114.606875</v>
      </c>
      <c r="Z812" s="17" t="str">
        <f t="shared" si="76"/>
        <v>Evening</v>
      </c>
      <c r="AA812" s="14" t="str">
        <f>VLOOKUP($N812,'HeartRate-2022-03-21-1647950188'!$C:$G,2,0)</f>
        <v>Break</v>
      </c>
      <c r="AB812" s="14" t="str">
        <f>VLOOKUP($N812,'HeartRate-2022-03-21-1647950188'!$C:$G,3,0)</f>
        <v>Off Campus</v>
      </c>
      <c r="AC812" s="14" t="str">
        <f>VLOOKUP($N812,'HeartRate-2022-03-21-1647950188'!$C:$G,4,0)</f>
        <v>Sitting</v>
      </c>
      <c r="AD812" s="14" t="str">
        <f>VLOOKUP($N812,'HeartRate-2022-03-21-1647950188'!$C:$G,5,0)</f>
        <v>Technical Contexts</v>
      </c>
      <c r="AE812">
        <f t="shared" si="77"/>
        <v>0</v>
      </c>
      <c r="AF812" s="18">
        <v>44634</v>
      </c>
      <c r="AG812" s="19">
        <v>0.59512731481481485</v>
      </c>
    </row>
    <row r="813" spans="1:33" x14ac:dyDescent="0.3">
      <c r="A813" s="5">
        <v>44634.595775462964</v>
      </c>
      <c r="B813" t="str">
        <f>IFERROR(AVERAGEIFS('HeartRate-2022-03-21-1647950188'!$B:$B,'HeartRate-2022-03-21-1647950188'!$A:$A,Data_Extraction!B$2,'HeartRate-2022-03-21-1647950188'!$C:$C,Data_Extraction!$A813),"")</f>
        <v/>
      </c>
      <c r="C813" t="str">
        <f>IFERROR(AVERAGEIFS('HeartRate-2022-03-21-1647950188'!$B:$B,'HeartRate-2022-03-21-1647950188'!$A:$A,Data_Extraction!C$2,'HeartRate-2022-03-21-1647950188'!$C:$C,Data_Extraction!$A813),"")</f>
        <v/>
      </c>
      <c r="D813" t="str">
        <f>IFERROR(AVERAGEIFS('HeartRate-2022-03-21-1647950188'!$B:$B,'HeartRate-2022-03-21-1647950188'!$A:$A,Data_Extraction!D$2,'HeartRate-2022-03-21-1647950188'!$C:$C,Data_Extraction!$A813),"")</f>
        <v/>
      </c>
      <c r="E813" t="str">
        <f>IFERROR(AVERAGEIFS('HeartRate-2022-03-21-1647950188'!$B:$B,'HeartRate-2022-03-21-1647950188'!$A:$A,Data_Extraction!E$2,'HeartRate-2022-03-21-1647950188'!$C:$C,Data_Extraction!$A813),"")</f>
        <v/>
      </c>
      <c r="F813" t="str">
        <f>IFERROR(AVERAGEIFS('HeartRate-2022-03-21-1647950188'!$B:$B,'HeartRate-2022-03-21-1647950188'!$A:$A,Data_Extraction!F$2,'HeartRate-2022-03-21-1647950188'!$C:$C,Data_Extraction!$A813),"")</f>
        <v/>
      </c>
      <c r="G813">
        <f>IFERROR(AVERAGEIFS('HeartRate-2022-03-21-1647950188'!$B:$B,'HeartRate-2022-03-21-1647950188'!$A:$A,Data_Extraction!G$2,'HeartRate-2022-03-21-1647950188'!$C:$C,Data_Extraction!$A813),"")</f>
        <v>81</v>
      </c>
      <c r="H813" t="str">
        <f>IFERROR(AVERAGEIFS('HeartRate-2022-03-21-1647950188'!$B:$B,'HeartRate-2022-03-21-1647950188'!$A:$A,Data_Extraction!H$2,'HeartRate-2022-03-21-1647950188'!$C:$C,Data_Extraction!$A813),"")</f>
        <v/>
      </c>
      <c r="I813" t="str">
        <f>IFERROR(AVERAGEIFS('HeartRate-2022-03-21-1647950188'!$B:$B,'HeartRate-2022-03-21-1647950188'!$A:$A,Data_Extraction!I$2,'HeartRate-2022-03-21-1647950188'!$C:$C,Data_Extraction!$A813),"")</f>
        <v/>
      </c>
      <c r="J813" s="8">
        <f t="shared" si="73"/>
        <v>81</v>
      </c>
      <c r="N813" s="11">
        <f>Data_Extraction!A813</f>
        <v>44634.595775462964</v>
      </c>
      <c r="O813" s="15">
        <f t="shared" si="74"/>
        <v>44634</v>
      </c>
      <c r="P813" s="16">
        <f t="shared" si="75"/>
        <v>0.59577546296296291</v>
      </c>
      <c r="Q813" s="12">
        <f>IF(Data_Extraction!B813="",Data_Extraction!$J813*(Q$1),Data_Extraction!B813)</f>
        <v>72.900000000000006</v>
      </c>
      <c r="R813" s="12">
        <f>IF(Data_Extraction!C813="",Data_Extraction!$J813*(R$1),Data_Extraction!C813)</f>
        <v>74.52000000000001</v>
      </c>
      <c r="S813" s="12">
        <f>IF(Data_Extraction!D813="",Data_Extraction!$J813*(S$1),Data_Extraction!D813)</f>
        <v>84.240000000000009</v>
      </c>
      <c r="T813" s="12">
        <f>IF(Data_Extraction!E813="",Data_Extraction!$J813*(T$1),Data_Extraction!E813)</f>
        <v>76.95</v>
      </c>
      <c r="U813" s="12">
        <f>IF(Data_Extraction!F813="",Data_Extraction!$J813*(U$1),Data_Extraction!F813)</f>
        <v>79.38</v>
      </c>
      <c r="V813" s="12">
        <f>IF(Data_Extraction!G813="",Data_Extraction!$J813*(V$1),Data_Extraction!G813)</f>
        <v>81</v>
      </c>
      <c r="W813" s="12">
        <f>IF(Data_Extraction!H813="",Data_Extraction!$J813*(W$1),Data_Extraction!H813)</f>
        <v>86.67</v>
      </c>
      <c r="X813" s="12">
        <f>IF(Data_Extraction!I813="",Data_Extraction!$J813*(X$1),Data_Extraction!I813)</f>
        <v>78.569999999999993</v>
      </c>
      <c r="Y813" s="13">
        <f t="shared" si="72"/>
        <v>79.278750000000002</v>
      </c>
      <c r="Z813" s="17" t="str">
        <f t="shared" si="76"/>
        <v>Evening</v>
      </c>
      <c r="AA813" s="14" t="str">
        <f>VLOOKUP($N813,'HeartRate-2022-03-21-1647950188'!$C:$G,2,0)</f>
        <v>Break</v>
      </c>
      <c r="AB813" s="14" t="str">
        <f>VLOOKUP($N813,'HeartRate-2022-03-21-1647950188'!$C:$G,3,0)</f>
        <v>Off Campus</v>
      </c>
      <c r="AC813" s="14" t="str">
        <f>VLOOKUP($N813,'HeartRate-2022-03-21-1647950188'!$C:$G,4,0)</f>
        <v>Sitting</v>
      </c>
      <c r="AD813" s="14" t="str">
        <f>VLOOKUP($N813,'HeartRate-2022-03-21-1647950188'!$C:$G,5,0)</f>
        <v>Technical Contexts</v>
      </c>
      <c r="AE813">
        <f t="shared" si="77"/>
        <v>0</v>
      </c>
      <c r="AF813" s="18">
        <v>44634</v>
      </c>
      <c r="AG813" s="19">
        <v>0.59577546296296291</v>
      </c>
    </row>
    <row r="814" spans="1:33" x14ac:dyDescent="0.3">
      <c r="A814" s="5">
        <v>44634.595821759256</v>
      </c>
      <c r="B814">
        <f>IFERROR(AVERAGEIFS('HeartRate-2022-03-21-1647950188'!$B:$B,'HeartRate-2022-03-21-1647950188'!$A:$A,Data_Extraction!B$2,'HeartRate-2022-03-21-1647950188'!$C:$C,Data_Extraction!$A814),"")</f>
        <v>127</v>
      </c>
      <c r="C814" t="str">
        <f>IFERROR(AVERAGEIFS('HeartRate-2022-03-21-1647950188'!$B:$B,'HeartRate-2022-03-21-1647950188'!$A:$A,Data_Extraction!C$2,'HeartRate-2022-03-21-1647950188'!$C:$C,Data_Extraction!$A814),"")</f>
        <v/>
      </c>
      <c r="D814" t="str">
        <f>IFERROR(AVERAGEIFS('HeartRate-2022-03-21-1647950188'!$B:$B,'HeartRate-2022-03-21-1647950188'!$A:$A,Data_Extraction!D$2,'HeartRate-2022-03-21-1647950188'!$C:$C,Data_Extraction!$A814),"")</f>
        <v/>
      </c>
      <c r="E814" t="str">
        <f>IFERROR(AVERAGEIFS('HeartRate-2022-03-21-1647950188'!$B:$B,'HeartRate-2022-03-21-1647950188'!$A:$A,Data_Extraction!E$2,'HeartRate-2022-03-21-1647950188'!$C:$C,Data_Extraction!$A814),"")</f>
        <v/>
      </c>
      <c r="F814" t="str">
        <f>IFERROR(AVERAGEIFS('HeartRate-2022-03-21-1647950188'!$B:$B,'HeartRate-2022-03-21-1647950188'!$A:$A,Data_Extraction!F$2,'HeartRate-2022-03-21-1647950188'!$C:$C,Data_Extraction!$A814),"")</f>
        <v/>
      </c>
      <c r="G814" t="str">
        <f>IFERROR(AVERAGEIFS('HeartRate-2022-03-21-1647950188'!$B:$B,'HeartRate-2022-03-21-1647950188'!$A:$A,Data_Extraction!G$2,'HeartRate-2022-03-21-1647950188'!$C:$C,Data_Extraction!$A814),"")</f>
        <v/>
      </c>
      <c r="H814" t="str">
        <f>IFERROR(AVERAGEIFS('HeartRate-2022-03-21-1647950188'!$B:$B,'HeartRate-2022-03-21-1647950188'!$A:$A,Data_Extraction!H$2,'HeartRate-2022-03-21-1647950188'!$C:$C,Data_Extraction!$A814),"")</f>
        <v/>
      </c>
      <c r="I814">
        <f>IFERROR(AVERAGEIFS('HeartRate-2022-03-21-1647950188'!$B:$B,'HeartRate-2022-03-21-1647950188'!$A:$A,Data_Extraction!I$2,'HeartRate-2022-03-21-1647950188'!$C:$C,Data_Extraction!$A814),"")</f>
        <v>108</v>
      </c>
      <c r="J814" s="8">
        <f t="shared" si="73"/>
        <v>117.5</v>
      </c>
      <c r="N814" s="11">
        <f>Data_Extraction!A814</f>
        <v>44634.595821759256</v>
      </c>
      <c r="O814" s="15">
        <f t="shared" si="74"/>
        <v>44634</v>
      </c>
      <c r="P814" s="16">
        <f t="shared" si="75"/>
        <v>0.59582175925925929</v>
      </c>
      <c r="Q814" s="12">
        <f>IF(Data_Extraction!B814="",Data_Extraction!$J814*(Q$1),Data_Extraction!B814)</f>
        <v>127</v>
      </c>
      <c r="R814" s="12">
        <f>IF(Data_Extraction!C814="",Data_Extraction!$J814*(R$1),Data_Extraction!C814)</f>
        <v>108.10000000000001</v>
      </c>
      <c r="S814" s="12">
        <f>IF(Data_Extraction!D814="",Data_Extraction!$J814*(S$1),Data_Extraction!D814)</f>
        <v>122.2</v>
      </c>
      <c r="T814" s="12">
        <f>IF(Data_Extraction!E814="",Data_Extraction!$J814*(T$1),Data_Extraction!E814)</f>
        <v>111.625</v>
      </c>
      <c r="U814" s="12">
        <f>IF(Data_Extraction!F814="",Data_Extraction!$J814*(U$1),Data_Extraction!F814)</f>
        <v>115.14999999999999</v>
      </c>
      <c r="V814" s="12">
        <f>IF(Data_Extraction!G814="",Data_Extraction!$J814*(V$1),Data_Extraction!G814)</f>
        <v>106.925</v>
      </c>
      <c r="W814" s="12">
        <f>IF(Data_Extraction!H814="",Data_Extraction!$J814*(W$1),Data_Extraction!H814)</f>
        <v>125.72500000000001</v>
      </c>
      <c r="X814" s="12">
        <f>IF(Data_Extraction!I814="",Data_Extraction!$J814*(X$1),Data_Extraction!I814)</f>
        <v>108</v>
      </c>
      <c r="Y814" s="13">
        <f t="shared" si="72"/>
        <v>115.590625</v>
      </c>
      <c r="Z814" s="17" t="str">
        <f t="shared" si="76"/>
        <v>Evening</v>
      </c>
      <c r="AA814" s="14" t="str">
        <f>VLOOKUP($N814,'HeartRate-2022-03-21-1647950188'!$C:$G,2,0)</f>
        <v>Break</v>
      </c>
      <c r="AB814" s="14" t="str">
        <f>VLOOKUP($N814,'HeartRate-2022-03-21-1647950188'!$C:$G,3,0)</f>
        <v>Off Campus</v>
      </c>
      <c r="AC814" s="14" t="str">
        <f>VLOOKUP($N814,'HeartRate-2022-03-21-1647950188'!$C:$G,4,0)</f>
        <v>Sitting</v>
      </c>
      <c r="AD814" s="14" t="str">
        <f>VLOOKUP($N814,'HeartRate-2022-03-21-1647950188'!$C:$G,5,0)</f>
        <v>Technical Contexts</v>
      </c>
      <c r="AE814">
        <f t="shared" si="77"/>
        <v>0</v>
      </c>
      <c r="AF814" s="18">
        <v>44634</v>
      </c>
      <c r="AG814" s="19">
        <v>0.59582175925925929</v>
      </c>
    </row>
    <row r="815" spans="1:33" x14ac:dyDescent="0.3">
      <c r="A815" s="5">
        <v>44634.596516203703</v>
      </c>
      <c r="B815">
        <f>IFERROR(AVERAGEIFS('HeartRate-2022-03-21-1647950188'!$B:$B,'HeartRate-2022-03-21-1647950188'!$A:$A,Data_Extraction!B$2,'HeartRate-2022-03-21-1647950188'!$C:$C,Data_Extraction!$A815),"")</f>
        <v>125</v>
      </c>
      <c r="C815" t="str">
        <f>IFERROR(AVERAGEIFS('HeartRate-2022-03-21-1647950188'!$B:$B,'HeartRate-2022-03-21-1647950188'!$A:$A,Data_Extraction!C$2,'HeartRate-2022-03-21-1647950188'!$C:$C,Data_Extraction!$A815),"")</f>
        <v/>
      </c>
      <c r="D815" t="str">
        <f>IFERROR(AVERAGEIFS('HeartRate-2022-03-21-1647950188'!$B:$B,'HeartRate-2022-03-21-1647950188'!$A:$A,Data_Extraction!D$2,'HeartRate-2022-03-21-1647950188'!$C:$C,Data_Extraction!$A815),"")</f>
        <v/>
      </c>
      <c r="E815" t="str">
        <f>IFERROR(AVERAGEIFS('HeartRate-2022-03-21-1647950188'!$B:$B,'HeartRate-2022-03-21-1647950188'!$A:$A,Data_Extraction!E$2,'HeartRate-2022-03-21-1647950188'!$C:$C,Data_Extraction!$A815),"")</f>
        <v/>
      </c>
      <c r="F815" t="str">
        <f>IFERROR(AVERAGEIFS('HeartRate-2022-03-21-1647950188'!$B:$B,'HeartRate-2022-03-21-1647950188'!$A:$A,Data_Extraction!F$2,'HeartRate-2022-03-21-1647950188'!$C:$C,Data_Extraction!$A815),"")</f>
        <v/>
      </c>
      <c r="G815" t="str">
        <f>IFERROR(AVERAGEIFS('HeartRate-2022-03-21-1647950188'!$B:$B,'HeartRate-2022-03-21-1647950188'!$A:$A,Data_Extraction!G$2,'HeartRate-2022-03-21-1647950188'!$C:$C,Data_Extraction!$A815),"")</f>
        <v/>
      </c>
      <c r="H815" t="str">
        <f>IFERROR(AVERAGEIFS('HeartRate-2022-03-21-1647950188'!$B:$B,'HeartRate-2022-03-21-1647950188'!$A:$A,Data_Extraction!H$2,'HeartRate-2022-03-21-1647950188'!$C:$C,Data_Extraction!$A815),"")</f>
        <v/>
      </c>
      <c r="I815">
        <f>IFERROR(AVERAGEIFS('HeartRate-2022-03-21-1647950188'!$B:$B,'HeartRate-2022-03-21-1647950188'!$A:$A,Data_Extraction!I$2,'HeartRate-2022-03-21-1647950188'!$C:$C,Data_Extraction!$A815),"")</f>
        <v>115</v>
      </c>
      <c r="J815" s="8">
        <f t="shared" si="73"/>
        <v>120</v>
      </c>
      <c r="N815" s="11">
        <f>Data_Extraction!A815</f>
        <v>44634.596516203703</v>
      </c>
      <c r="O815" s="15">
        <f t="shared" si="74"/>
        <v>44634</v>
      </c>
      <c r="P815" s="16">
        <f t="shared" si="75"/>
        <v>0.59651620370370373</v>
      </c>
      <c r="Q815" s="12">
        <f>IF(Data_Extraction!B815="",Data_Extraction!$J815*(Q$1),Data_Extraction!B815)</f>
        <v>125</v>
      </c>
      <c r="R815" s="12">
        <f>IF(Data_Extraction!C815="",Data_Extraction!$J815*(R$1),Data_Extraction!C815)</f>
        <v>110.4</v>
      </c>
      <c r="S815" s="12">
        <f>IF(Data_Extraction!D815="",Data_Extraction!$J815*(S$1),Data_Extraction!D815)</f>
        <v>124.80000000000001</v>
      </c>
      <c r="T815" s="12">
        <f>IF(Data_Extraction!E815="",Data_Extraction!$J815*(T$1),Data_Extraction!E815)</f>
        <v>114</v>
      </c>
      <c r="U815" s="12">
        <f>IF(Data_Extraction!F815="",Data_Extraction!$J815*(U$1),Data_Extraction!F815)</f>
        <v>117.6</v>
      </c>
      <c r="V815" s="12">
        <f>IF(Data_Extraction!G815="",Data_Extraction!$J815*(V$1),Data_Extraction!G815)</f>
        <v>109.2</v>
      </c>
      <c r="W815" s="12">
        <f>IF(Data_Extraction!H815="",Data_Extraction!$J815*(W$1),Data_Extraction!H815)</f>
        <v>128.4</v>
      </c>
      <c r="X815" s="12">
        <f>IF(Data_Extraction!I815="",Data_Extraction!$J815*(X$1),Data_Extraction!I815)</f>
        <v>115</v>
      </c>
      <c r="Y815" s="13">
        <f t="shared" si="72"/>
        <v>118.05000000000001</v>
      </c>
      <c r="Z815" s="17" t="str">
        <f t="shared" si="76"/>
        <v>Evening</v>
      </c>
      <c r="AA815" s="14" t="str">
        <f>VLOOKUP($N815,'HeartRate-2022-03-21-1647950188'!$C:$G,2,0)</f>
        <v>Break</v>
      </c>
      <c r="AB815" s="14" t="str">
        <f>VLOOKUP($N815,'HeartRate-2022-03-21-1647950188'!$C:$G,3,0)</f>
        <v>Off Campus</v>
      </c>
      <c r="AC815" s="14" t="str">
        <f>VLOOKUP($N815,'HeartRate-2022-03-21-1647950188'!$C:$G,4,0)</f>
        <v>Sitting</v>
      </c>
      <c r="AD815" s="14" t="str">
        <f>VLOOKUP($N815,'HeartRate-2022-03-21-1647950188'!$C:$G,5,0)</f>
        <v>Technical Contexts</v>
      </c>
      <c r="AE815">
        <f t="shared" si="77"/>
        <v>0</v>
      </c>
      <c r="AF815" s="18">
        <v>44634</v>
      </c>
      <c r="AG815" s="19">
        <v>0.59651620370370373</v>
      </c>
    </row>
    <row r="816" spans="1:33" x14ac:dyDescent="0.3">
      <c r="A816" s="5">
        <v>44634.597210648149</v>
      </c>
      <c r="B816">
        <f>IFERROR(AVERAGEIFS('HeartRate-2022-03-21-1647950188'!$B:$B,'HeartRate-2022-03-21-1647950188'!$A:$A,Data_Extraction!B$2,'HeartRate-2022-03-21-1647950188'!$C:$C,Data_Extraction!$A816),"")</f>
        <v>122</v>
      </c>
      <c r="C816" t="str">
        <f>IFERROR(AVERAGEIFS('HeartRate-2022-03-21-1647950188'!$B:$B,'HeartRate-2022-03-21-1647950188'!$A:$A,Data_Extraction!C$2,'HeartRate-2022-03-21-1647950188'!$C:$C,Data_Extraction!$A816),"")</f>
        <v/>
      </c>
      <c r="D816" t="str">
        <f>IFERROR(AVERAGEIFS('HeartRate-2022-03-21-1647950188'!$B:$B,'HeartRate-2022-03-21-1647950188'!$A:$A,Data_Extraction!D$2,'HeartRate-2022-03-21-1647950188'!$C:$C,Data_Extraction!$A816),"")</f>
        <v/>
      </c>
      <c r="E816" t="str">
        <f>IFERROR(AVERAGEIFS('HeartRate-2022-03-21-1647950188'!$B:$B,'HeartRate-2022-03-21-1647950188'!$A:$A,Data_Extraction!E$2,'HeartRate-2022-03-21-1647950188'!$C:$C,Data_Extraction!$A816),"")</f>
        <v/>
      </c>
      <c r="F816" t="str">
        <f>IFERROR(AVERAGEIFS('HeartRate-2022-03-21-1647950188'!$B:$B,'HeartRate-2022-03-21-1647950188'!$A:$A,Data_Extraction!F$2,'HeartRate-2022-03-21-1647950188'!$C:$C,Data_Extraction!$A816),"")</f>
        <v/>
      </c>
      <c r="G816" t="str">
        <f>IFERROR(AVERAGEIFS('HeartRate-2022-03-21-1647950188'!$B:$B,'HeartRate-2022-03-21-1647950188'!$A:$A,Data_Extraction!G$2,'HeartRate-2022-03-21-1647950188'!$C:$C,Data_Extraction!$A816),"")</f>
        <v/>
      </c>
      <c r="H816" t="str">
        <f>IFERROR(AVERAGEIFS('HeartRate-2022-03-21-1647950188'!$B:$B,'HeartRate-2022-03-21-1647950188'!$A:$A,Data_Extraction!H$2,'HeartRate-2022-03-21-1647950188'!$C:$C,Data_Extraction!$A816),"")</f>
        <v/>
      </c>
      <c r="I816">
        <f>IFERROR(AVERAGEIFS('HeartRate-2022-03-21-1647950188'!$B:$B,'HeartRate-2022-03-21-1647950188'!$A:$A,Data_Extraction!I$2,'HeartRate-2022-03-21-1647950188'!$C:$C,Data_Extraction!$A816),"")</f>
        <v>113</v>
      </c>
      <c r="J816" s="8">
        <f t="shared" si="73"/>
        <v>117.5</v>
      </c>
      <c r="N816" s="11">
        <f>Data_Extraction!A816</f>
        <v>44634.597210648149</v>
      </c>
      <c r="O816" s="15">
        <f t="shared" si="74"/>
        <v>44634</v>
      </c>
      <c r="P816" s="16">
        <f t="shared" si="75"/>
        <v>0.59721064814814817</v>
      </c>
      <c r="Q816" s="12">
        <f>IF(Data_Extraction!B816="",Data_Extraction!$J816*(Q$1),Data_Extraction!B816)</f>
        <v>122</v>
      </c>
      <c r="R816" s="12">
        <f>IF(Data_Extraction!C816="",Data_Extraction!$J816*(R$1),Data_Extraction!C816)</f>
        <v>108.10000000000001</v>
      </c>
      <c r="S816" s="12">
        <f>IF(Data_Extraction!D816="",Data_Extraction!$J816*(S$1),Data_Extraction!D816)</f>
        <v>122.2</v>
      </c>
      <c r="T816" s="12">
        <f>IF(Data_Extraction!E816="",Data_Extraction!$J816*(T$1),Data_Extraction!E816)</f>
        <v>111.625</v>
      </c>
      <c r="U816" s="12">
        <f>IF(Data_Extraction!F816="",Data_Extraction!$J816*(U$1),Data_Extraction!F816)</f>
        <v>115.14999999999999</v>
      </c>
      <c r="V816" s="12">
        <f>IF(Data_Extraction!G816="",Data_Extraction!$J816*(V$1),Data_Extraction!G816)</f>
        <v>106.925</v>
      </c>
      <c r="W816" s="12">
        <f>IF(Data_Extraction!H816="",Data_Extraction!$J816*(W$1),Data_Extraction!H816)</f>
        <v>125.72500000000001</v>
      </c>
      <c r="X816" s="12">
        <f>IF(Data_Extraction!I816="",Data_Extraction!$J816*(X$1),Data_Extraction!I816)</f>
        <v>113</v>
      </c>
      <c r="Y816" s="13">
        <f t="shared" si="72"/>
        <v>115.590625</v>
      </c>
      <c r="Z816" s="17" t="str">
        <f t="shared" si="76"/>
        <v>Evening</v>
      </c>
      <c r="AA816" s="14" t="str">
        <f>VLOOKUP($N816,'HeartRate-2022-03-21-1647950188'!$C:$G,2,0)</f>
        <v>Break</v>
      </c>
      <c r="AB816" s="14" t="str">
        <f>VLOOKUP($N816,'HeartRate-2022-03-21-1647950188'!$C:$G,3,0)</f>
        <v>Off Campus</v>
      </c>
      <c r="AC816" s="14" t="str">
        <f>VLOOKUP($N816,'HeartRate-2022-03-21-1647950188'!$C:$G,4,0)</f>
        <v>Sitting</v>
      </c>
      <c r="AD816" s="14" t="str">
        <f>VLOOKUP($N816,'HeartRate-2022-03-21-1647950188'!$C:$G,5,0)</f>
        <v>Technical Contexts</v>
      </c>
      <c r="AE816">
        <f t="shared" si="77"/>
        <v>0</v>
      </c>
      <c r="AF816" s="18">
        <v>44634</v>
      </c>
      <c r="AG816" s="19">
        <v>0.59721064814814817</v>
      </c>
    </row>
    <row r="817" spans="1:33" x14ac:dyDescent="0.3">
      <c r="A817" s="5">
        <v>44634.597905092596</v>
      </c>
      <c r="B817">
        <f>IFERROR(AVERAGEIFS('HeartRate-2022-03-21-1647950188'!$B:$B,'HeartRate-2022-03-21-1647950188'!$A:$A,Data_Extraction!B$2,'HeartRate-2022-03-21-1647950188'!$C:$C,Data_Extraction!$A817),"")</f>
        <v>125</v>
      </c>
      <c r="C817" t="str">
        <f>IFERROR(AVERAGEIFS('HeartRate-2022-03-21-1647950188'!$B:$B,'HeartRate-2022-03-21-1647950188'!$A:$A,Data_Extraction!C$2,'HeartRate-2022-03-21-1647950188'!$C:$C,Data_Extraction!$A817),"")</f>
        <v/>
      </c>
      <c r="D817" t="str">
        <f>IFERROR(AVERAGEIFS('HeartRate-2022-03-21-1647950188'!$B:$B,'HeartRate-2022-03-21-1647950188'!$A:$A,Data_Extraction!D$2,'HeartRate-2022-03-21-1647950188'!$C:$C,Data_Extraction!$A817),"")</f>
        <v/>
      </c>
      <c r="E817" t="str">
        <f>IFERROR(AVERAGEIFS('HeartRate-2022-03-21-1647950188'!$B:$B,'HeartRate-2022-03-21-1647950188'!$A:$A,Data_Extraction!E$2,'HeartRate-2022-03-21-1647950188'!$C:$C,Data_Extraction!$A817),"")</f>
        <v/>
      </c>
      <c r="F817" t="str">
        <f>IFERROR(AVERAGEIFS('HeartRate-2022-03-21-1647950188'!$B:$B,'HeartRate-2022-03-21-1647950188'!$A:$A,Data_Extraction!F$2,'HeartRate-2022-03-21-1647950188'!$C:$C,Data_Extraction!$A817),"")</f>
        <v/>
      </c>
      <c r="G817" t="str">
        <f>IFERROR(AVERAGEIFS('HeartRate-2022-03-21-1647950188'!$B:$B,'HeartRate-2022-03-21-1647950188'!$A:$A,Data_Extraction!G$2,'HeartRate-2022-03-21-1647950188'!$C:$C,Data_Extraction!$A817),"")</f>
        <v/>
      </c>
      <c r="H817" t="str">
        <f>IFERROR(AVERAGEIFS('HeartRate-2022-03-21-1647950188'!$B:$B,'HeartRate-2022-03-21-1647950188'!$A:$A,Data_Extraction!H$2,'HeartRate-2022-03-21-1647950188'!$C:$C,Data_Extraction!$A817),"")</f>
        <v/>
      </c>
      <c r="I817">
        <f>IFERROR(AVERAGEIFS('HeartRate-2022-03-21-1647950188'!$B:$B,'HeartRate-2022-03-21-1647950188'!$A:$A,Data_Extraction!I$2,'HeartRate-2022-03-21-1647950188'!$C:$C,Data_Extraction!$A817),"")</f>
        <v>112</v>
      </c>
      <c r="J817" s="8">
        <f t="shared" si="73"/>
        <v>118.5</v>
      </c>
      <c r="N817" s="11">
        <f>Data_Extraction!A817</f>
        <v>44634.597905092596</v>
      </c>
      <c r="O817" s="15">
        <f t="shared" si="74"/>
        <v>44634</v>
      </c>
      <c r="P817" s="16">
        <f t="shared" si="75"/>
        <v>0.59790509259259261</v>
      </c>
      <c r="Q817" s="12">
        <f>IF(Data_Extraction!B817="",Data_Extraction!$J817*(Q$1),Data_Extraction!B817)</f>
        <v>125</v>
      </c>
      <c r="R817" s="12">
        <f>IF(Data_Extraction!C817="",Data_Extraction!$J817*(R$1),Data_Extraction!C817)</f>
        <v>109.02000000000001</v>
      </c>
      <c r="S817" s="12">
        <f>IF(Data_Extraction!D817="",Data_Extraction!$J817*(S$1),Data_Extraction!D817)</f>
        <v>123.24000000000001</v>
      </c>
      <c r="T817" s="12">
        <f>IF(Data_Extraction!E817="",Data_Extraction!$J817*(T$1),Data_Extraction!E817)</f>
        <v>112.57499999999999</v>
      </c>
      <c r="U817" s="12">
        <f>IF(Data_Extraction!F817="",Data_Extraction!$J817*(U$1),Data_Extraction!F817)</f>
        <v>116.13</v>
      </c>
      <c r="V817" s="12">
        <f>IF(Data_Extraction!G817="",Data_Extraction!$J817*(V$1),Data_Extraction!G817)</f>
        <v>107.83500000000001</v>
      </c>
      <c r="W817" s="12">
        <f>IF(Data_Extraction!H817="",Data_Extraction!$J817*(W$1),Data_Extraction!H817)</f>
        <v>126.795</v>
      </c>
      <c r="X817" s="12">
        <f>IF(Data_Extraction!I817="",Data_Extraction!$J817*(X$1),Data_Extraction!I817)</f>
        <v>112</v>
      </c>
      <c r="Y817" s="13">
        <f t="shared" si="72"/>
        <v>116.57437499999999</v>
      </c>
      <c r="Z817" s="17" t="str">
        <f t="shared" si="76"/>
        <v>Evening</v>
      </c>
      <c r="AA817" s="14" t="str">
        <f>VLOOKUP($N817,'HeartRate-2022-03-21-1647950188'!$C:$G,2,0)</f>
        <v>Break</v>
      </c>
      <c r="AB817" s="14" t="str">
        <f>VLOOKUP($N817,'HeartRate-2022-03-21-1647950188'!$C:$G,3,0)</f>
        <v>Off Campus</v>
      </c>
      <c r="AC817" s="14" t="str">
        <f>VLOOKUP($N817,'HeartRate-2022-03-21-1647950188'!$C:$G,4,0)</f>
        <v>Sitting</v>
      </c>
      <c r="AD817" s="14" t="str">
        <f>VLOOKUP($N817,'HeartRate-2022-03-21-1647950188'!$C:$G,5,0)</f>
        <v>Technical Contexts</v>
      </c>
      <c r="AE817">
        <f t="shared" si="77"/>
        <v>0</v>
      </c>
      <c r="AF817" s="18">
        <v>44634</v>
      </c>
      <c r="AG817" s="19">
        <v>0.59790509259259261</v>
      </c>
    </row>
    <row r="818" spans="1:33" x14ac:dyDescent="0.3">
      <c r="A818" s="5">
        <v>44634.597916666666</v>
      </c>
      <c r="B818" t="str">
        <f>IFERROR(AVERAGEIFS('HeartRate-2022-03-21-1647950188'!$B:$B,'HeartRate-2022-03-21-1647950188'!$A:$A,Data_Extraction!B$2,'HeartRate-2022-03-21-1647950188'!$C:$C,Data_Extraction!$A818),"")</f>
        <v/>
      </c>
      <c r="C818" t="str">
        <f>IFERROR(AVERAGEIFS('HeartRate-2022-03-21-1647950188'!$B:$B,'HeartRate-2022-03-21-1647950188'!$A:$A,Data_Extraction!C$2,'HeartRate-2022-03-21-1647950188'!$C:$C,Data_Extraction!$A818),"")</f>
        <v/>
      </c>
      <c r="D818" t="str">
        <f>IFERROR(AVERAGEIFS('HeartRate-2022-03-21-1647950188'!$B:$B,'HeartRate-2022-03-21-1647950188'!$A:$A,Data_Extraction!D$2,'HeartRate-2022-03-21-1647950188'!$C:$C,Data_Extraction!$A818),"")</f>
        <v/>
      </c>
      <c r="E818" t="str">
        <f>IFERROR(AVERAGEIFS('HeartRate-2022-03-21-1647950188'!$B:$B,'HeartRate-2022-03-21-1647950188'!$A:$A,Data_Extraction!E$2,'HeartRate-2022-03-21-1647950188'!$C:$C,Data_Extraction!$A818),"")</f>
        <v/>
      </c>
      <c r="F818" t="str">
        <f>IFERROR(AVERAGEIFS('HeartRate-2022-03-21-1647950188'!$B:$B,'HeartRate-2022-03-21-1647950188'!$A:$A,Data_Extraction!F$2,'HeartRate-2022-03-21-1647950188'!$C:$C,Data_Extraction!$A818),"")</f>
        <v/>
      </c>
      <c r="G818">
        <f>IFERROR(AVERAGEIFS('HeartRate-2022-03-21-1647950188'!$B:$B,'HeartRate-2022-03-21-1647950188'!$A:$A,Data_Extraction!G$2,'HeartRate-2022-03-21-1647950188'!$C:$C,Data_Extraction!$A818),"")</f>
        <v>100</v>
      </c>
      <c r="H818">
        <f>IFERROR(AVERAGEIFS('HeartRate-2022-03-21-1647950188'!$B:$B,'HeartRate-2022-03-21-1647950188'!$A:$A,Data_Extraction!H$2,'HeartRate-2022-03-21-1647950188'!$C:$C,Data_Extraction!$A818),"")</f>
        <v>112</v>
      </c>
      <c r="I818" t="str">
        <f>IFERROR(AVERAGEIFS('HeartRate-2022-03-21-1647950188'!$B:$B,'HeartRate-2022-03-21-1647950188'!$A:$A,Data_Extraction!I$2,'HeartRate-2022-03-21-1647950188'!$C:$C,Data_Extraction!$A818),"")</f>
        <v/>
      </c>
      <c r="J818" s="8">
        <f t="shared" si="73"/>
        <v>106</v>
      </c>
      <c r="N818" s="11">
        <f>Data_Extraction!A818</f>
        <v>44634.597916666666</v>
      </c>
      <c r="O818" s="15">
        <f t="shared" si="74"/>
        <v>44634</v>
      </c>
      <c r="P818" s="16">
        <f t="shared" si="75"/>
        <v>0.59791666666666665</v>
      </c>
      <c r="Q818" s="12">
        <f>IF(Data_Extraction!B818="",Data_Extraction!$J818*(Q$1),Data_Extraction!B818)</f>
        <v>95.4</v>
      </c>
      <c r="R818" s="12">
        <f>IF(Data_Extraction!C818="",Data_Extraction!$J818*(R$1),Data_Extraction!C818)</f>
        <v>97.52000000000001</v>
      </c>
      <c r="S818" s="12">
        <f>IF(Data_Extraction!D818="",Data_Extraction!$J818*(S$1),Data_Extraction!D818)</f>
        <v>110.24000000000001</v>
      </c>
      <c r="T818" s="12">
        <f>IF(Data_Extraction!E818="",Data_Extraction!$J818*(T$1),Data_Extraction!E818)</f>
        <v>100.69999999999999</v>
      </c>
      <c r="U818" s="12">
        <f>IF(Data_Extraction!F818="",Data_Extraction!$J818*(U$1),Data_Extraction!F818)</f>
        <v>103.88</v>
      </c>
      <c r="V818" s="12">
        <f>IF(Data_Extraction!G818="",Data_Extraction!$J818*(V$1),Data_Extraction!G818)</f>
        <v>100</v>
      </c>
      <c r="W818" s="12">
        <f>IF(Data_Extraction!H818="",Data_Extraction!$J818*(W$1),Data_Extraction!H818)</f>
        <v>112</v>
      </c>
      <c r="X818" s="12">
        <f>IF(Data_Extraction!I818="",Data_Extraction!$J818*(X$1),Data_Extraction!I818)</f>
        <v>102.82</v>
      </c>
      <c r="Y818" s="13">
        <f t="shared" si="72"/>
        <v>102.82</v>
      </c>
      <c r="Z818" s="17" t="str">
        <f t="shared" si="76"/>
        <v>Evening</v>
      </c>
      <c r="AA818" s="14" t="str">
        <f>VLOOKUP($N818,'HeartRate-2022-03-21-1647950188'!$C:$G,2,0)</f>
        <v>Break</v>
      </c>
      <c r="AB818" s="14" t="str">
        <f>VLOOKUP($N818,'HeartRate-2022-03-21-1647950188'!$C:$G,3,0)</f>
        <v>Off Campus</v>
      </c>
      <c r="AC818" s="14" t="str">
        <f>VLOOKUP($N818,'HeartRate-2022-03-21-1647950188'!$C:$G,4,0)</f>
        <v>Sitting</v>
      </c>
      <c r="AD818" s="14" t="str">
        <f>VLOOKUP($N818,'HeartRate-2022-03-21-1647950188'!$C:$G,5,0)</f>
        <v>Technical Contexts</v>
      </c>
      <c r="AE818">
        <f t="shared" si="77"/>
        <v>0</v>
      </c>
      <c r="AF818" s="18">
        <v>44634</v>
      </c>
      <c r="AG818" s="19">
        <v>0.59791666666666665</v>
      </c>
    </row>
    <row r="819" spans="1:33" x14ac:dyDescent="0.3">
      <c r="A819" s="5">
        <v>44634.598067129627</v>
      </c>
      <c r="B819" t="str">
        <f>IFERROR(AVERAGEIFS('HeartRate-2022-03-21-1647950188'!$B:$B,'HeartRate-2022-03-21-1647950188'!$A:$A,Data_Extraction!B$2,'HeartRate-2022-03-21-1647950188'!$C:$C,Data_Extraction!$A819),"")</f>
        <v/>
      </c>
      <c r="C819" t="str">
        <f>IFERROR(AVERAGEIFS('HeartRate-2022-03-21-1647950188'!$B:$B,'HeartRate-2022-03-21-1647950188'!$A:$A,Data_Extraction!C$2,'HeartRate-2022-03-21-1647950188'!$C:$C,Data_Extraction!$A819),"")</f>
        <v/>
      </c>
      <c r="D819" t="str">
        <f>IFERROR(AVERAGEIFS('HeartRate-2022-03-21-1647950188'!$B:$B,'HeartRate-2022-03-21-1647950188'!$A:$A,Data_Extraction!D$2,'HeartRate-2022-03-21-1647950188'!$C:$C,Data_Extraction!$A819),"")</f>
        <v/>
      </c>
      <c r="E819" t="str">
        <f>IFERROR(AVERAGEIFS('HeartRate-2022-03-21-1647950188'!$B:$B,'HeartRate-2022-03-21-1647950188'!$A:$A,Data_Extraction!E$2,'HeartRate-2022-03-21-1647950188'!$C:$C,Data_Extraction!$A819),"")</f>
        <v/>
      </c>
      <c r="F819" t="str">
        <f>IFERROR(AVERAGEIFS('HeartRate-2022-03-21-1647950188'!$B:$B,'HeartRate-2022-03-21-1647950188'!$A:$A,Data_Extraction!F$2,'HeartRate-2022-03-21-1647950188'!$C:$C,Data_Extraction!$A819),"")</f>
        <v/>
      </c>
      <c r="G819" t="str">
        <f>IFERROR(AVERAGEIFS('HeartRate-2022-03-21-1647950188'!$B:$B,'HeartRate-2022-03-21-1647950188'!$A:$A,Data_Extraction!G$2,'HeartRate-2022-03-21-1647950188'!$C:$C,Data_Extraction!$A819),"")</f>
        <v/>
      </c>
      <c r="H819">
        <f>IFERROR(AVERAGEIFS('HeartRate-2022-03-21-1647950188'!$B:$B,'HeartRate-2022-03-21-1647950188'!$A:$A,Data_Extraction!H$2,'HeartRate-2022-03-21-1647950188'!$C:$C,Data_Extraction!$A819),"")</f>
        <v>77</v>
      </c>
      <c r="I819" t="str">
        <f>IFERROR(AVERAGEIFS('HeartRate-2022-03-21-1647950188'!$B:$B,'HeartRate-2022-03-21-1647950188'!$A:$A,Data_Extraction!I$2,'HeartRate-2022-03-21-1647950188'!$C:$C,Data_Extraction!$A819),"")</f>
        <v/>
      </c>
      <c r="J819" s="8">
        <f t="shared" si="73"/>
        <v>77</v>
      </c>
      <c r="N819" s="11">
        <f>Data_Extraction!A819</f>
        <v>44634.598067129627</v>
      </c>
      <c r="O819" s="15">
        <f t="shared" si="74"/>
        <v>44634</v>
      </c>
      <c r="P819" s="16">
        <f t="shared" si="75"/>
        <v>0.5980671296296296</v>
      </c>
      <c r="Q819" s="12">
        <f>IF(Data_Extraction!B819="",Data_Extraction!$J819*(Q$1),Data_Extraction!B819)</f>
        <v>69.3</v>
      </c>
      <c r="R819" s="12">
        <f>IF(Data_Extraction!C819="",Data_Extraction!$J819*(R$1),Data_Extraction!C819)</f>
        <v>70.84</v>
      </c>
      <c r="S819" s="12">
        <f>IF(Data_Extraction!D819="",Data_Extraction!$J819*(S$1),Data_Extraction!D819)</f>
        <v>80.08</v>
      </c>
      <c r="T819" s="12">
        <f>IF(Data_Extraction!E819="",Data_Extraction!$J819*(T$1),Data_Extraction!E819)</f>
        <v>73.149999999999991</v>
      </c>
      <c r="U819" s="12">
        <f>IF(Data_Extraction!F819="",Data_Extraction!$J819*(U$1),Data_Extraction!F819)</f>
        <v>75.459999999999994</v>
      </c>
      <c r="V819" s="12">
        <f>IF(Data_Extraction!G819="",Data_Extraction!$J819*(V$1),Data_Extraction!G819)</f>
        <v>70.070000000000007</v>
      </c>
      <c r="W819" s="12">
        <f>IF(Data_Extraction!H819="",Data_Extraction!$J819*(W$1),Data_Extraction!H819)</f>
        <v>77</v>
      </c>
      <c r="X819" s="12">
        <f>IF(Data_Extraction!I819="",Data_Extraction!$J819*(X$1),Data_Extraction!I819)</f>
        <v>74.69</v>
      </c>
      <c r="Y819" s="13">
        <f t="shared" si="72"/>
        <v>73.82374999999999</v>
      </c>
      <c r="Z819" s="17" t="str">
        <f t="shared" si="76"/>
        <v>Evening</v>
      </c>
      <c r="AA819" s="14" t="str">
        <f>VLOOKUP($N819,'HeartRate-2022-03-21-1647950188'!$C:$G,2,0)</f>
        <v>Break</v>
      </c>
      <c r="AB819" s="14" t="str">
        <f>VLOOKUP($N819,'HeartRate-2022-03-21-1647950188'!$C:$G,3,0)</f>
        <v>Off Campus</v>
      </c>
      <c r="AC819" s="14" t="str">
        <f>VLOOKUP($N819,'HeartRate-2022-03-21-1647950188'!$C:$G,4,0)</f>
        <v>Sitting</v>
      </c>
      <c r="AD819" s="14" t="str">
        <f>VLOOKUP($N819,'HeartRate-2022-03-21-1647950188'!$C:$G,5,0)</f>
        <v>Technical Contexts</v>
      </c>
      <c r="AE819">
        <f t="shared" si="77"/>
        <v>0</v>
      </c>
      <c r="AF819" s="18">
        <v>44634</v>
      </c>
      <c r="AG819" s="19">
        <v>0.5980671296296296</v>
      </c>
    </row>
    <row r="820" spans="1:33" x14ac:dyDescent="0.3">
      <c r="A820" s="5">
        <v>44634.598460648151</v>
      </c>
      <c r="B820">
        <f>IFERROR(AVERAGEIFS('HeartRate-2022-03-21-1647950188'!$B:$B,'HeartRate-2022-03-21-1647950188'!$A:$A,Data_Extraction!B$2,'HeartRate-2022-03-21-1647950188'!$C:$C,Data_Extraction!$A820),"")</f>
        <v>124</v>
      </c>
      <c r="C820" t="str">
        <f>IFERROR(AVERAGEIFS('HeartRate-2022-03-21-1647950188'!$B:$B,'HeartRate-2022-03-21-1647950188'!$A:$A,Data_Extraction!C$2,'HeartRate-2022-03-21-1647950188'!$C:$C,Data_Extraction!$A820),"")</f>
        <v/>
      </c>
      <c r="D820" t="str">
        <f>IFERROR(AVERAGEIFS('HeartRate-2022-03-21-1647950188'!$B:$B,'HeartRate-2022-03-21-1647950188'!$A:$A,Data_Extraction!D$2,'HeartRate-2022-03-21-1647950188'!$C:$C,Data_Extraction!$A820),"")</f>
        <v/>
      </c>
      <c r="E820" t="str">
        <f>IFERROR(AVERAGEIFS('HeartRate-2022-03-21-1647950188'!$B:$B,'HeartRate-2022-03-21-1647950188'!$A:$A,Data_Extraction!E$2,'HeartRate-2022-03-21-1647950188'!$C:$C,Data_Extraction!$A820),"")</f>
        <v/>
      </c>
      <c r="F820" t="str">
        <f>IFERROR(AVERAGEIFS('HeartRate-2022-03-21-1647950188'!$B:$B,'HeartRate-2022-03-21-1647950188'!$A:$A,Data_Extraction!F$2,'HeartRate-2022-03-21-1647950188'!$C:$C,Data_Extraction!$A820),"")</f>
        <v/>
      </c>
      <c r="G820" t="str">
        <f>IFERROR(AVERAGEIFS('HeartRate-2022-03-21-1647950188'!$B:$B,'HeartRate-2022-03-21-1647950188'!$A:$A,Data_Extraction!G$2,'HeartRate-2022-03-21-1647950188'!$C:$C,Data_Extraction!$A820),"")</f>
        <v/>
      </c>
      <c r="H820" t="str">
        <f>IFERROR(AVERAGEIFS('HeartRate-2022-03-21-1647950188'!$B:$B,'HeartRate-2022-03-21-1647950188'!$A:$A,Data_Extraction!H$2,'HeartRate-2022-03-21-1647950188'!$C:$C,Data_Extraction!$A820),"")</f>
        <v/>
      </c>
      <c r="I820" t="str">
        <f>IFERROR(AVERAGEIFS('HeartRate-2022-03-21-1647950188'!$B:$B,'HeartRate-2022-03-21-1647950188'!$A:$A,Data_Extraction!I$2,'HeartRate-2022-03-21-1647950188'!$C:$C,Data_Extraction!$A820),"")</f>
        <v/>
      </c>
      <c r="J820" s="8">
        <f t="shared" si="73"/>
        <v>124</v>
      </c>
      <c r="N820" s="11">
        <f>Data_Extraction!A820</f>
        <v>44634.598460648151</v>
      </c>
      <c r="O820" s="15">
        <f t="shared" si="74"/>
        <v>44634</v>
      </c>
      <c r="P820" s="16">
        <f t="shared" si="75"/>
        <v>0.59846064814814814</v>
      </c>
      <c r="Q820" s="12">
        <f>IF(Data_Extraction!B820="",Data_Extraction!$J820*(Q$1),Data_Extraction!B820)</f>
        <v>124</v>
      </c>
      <c r="R820" s="12">
        <f>IF(Data_Extraction!C820="",Data_Extraction!$J820*(R$1),Data_Extraction!C820)</f>
        <v>114.08</v>
      </c>
      <c r="S820" s="12">
        <f>IF(Data_Extraction!D820="",Data_Extraction!$J820*(S$1),Data_Extraction!D820)</f>
        <v>128.96</v>
      </c>
      <c r="T820" s="12">
        <f>IF(Data_Extraction!E820="",Data_Extraction!$J820*(T$1),Data_Extraction!E820)</f>
        <v>117.8</v>
      </c>
      <c r="U820" s="12">
        <f>IF(Data_Extraction!F820="",Data_Extraction!$J820*(U$1),Data_Extraction!F820)</f>
        <v>121.52</v>
      </c>
      <c r="V820" s="12">
        <f>IF(Data_Extraction!G820="",Data_Extraction!$J820*(V$1),Data_Extraction!G820)</f>
        <v>112.84</v>
      </c>
      <c r="W820" s="12">
        <f>IF(Data_Extraction!H820="",Data_Extraction!$J820*(W$1),Data_Extraction!H820)</f>
        <v>132.68</v>
      </c>
      <c r="X820" s="12">
        <f>IF(Data_Extraction!I820="",Data_Extraction!$J820*(X$1),Data_Extraction!I820)</f>
        <v>120.28</v>
      </c>
      <c r="Y820" s="13">
        <f t="shared" si="72"/>
        <v>121.52000000000001</v>
      </c>
      <c r="Z820" s="17" t="str">
        <f t="shared" si="76"/>
        <v>Evening</v>
      </c>
      <c r="AA820" s="14" t="str">
        <f>VLOOKUP($N820,'HeartRate-2022-03-21-1647950188'!$C:$G,2,0)</f>
        <v>Break</v>
      </c>
      <c r="AB820" s="14" t="str">
        <f>VLOOKUP($N820,'HeartRate-2022-03-21-1647950188'!$C:$G,3,0)</f>
        <v>Off Campus</v>
      </c>
      <c r="AC820" s="14" t="s">
        <v>18</v>
      </c>
      <c r="AD820" s="14" t="str">
        <f>VLOOKUP($N820,'HeartRate-2022-03-21-1647950188'!$C:$G,5,0)</f>
        <v>Technical Contexts</v>
      </c>
      <c r="AE820">
        <f t="shared" si="77"/>
        <v>1</v>
      </c>
      <c r="AF820" s="18">
        <v>44634</v>
      </c>
      <c r="AG820" s="19">
        <v>0.59846064814814814</v>
      </c>
    </row>
    <row r="821" spans="1:33" x14ac:dyDescent="0.3">
      <c r="A821" s="5">
        <v>44634.598599537036</v>
      </c>
      <c r="B821">
        <f>IFERROR(AVERAGEIFS('HeartRate-2022-03-21-1647950188'!$B:$B,'HeartRate-2022-03-21-1647950188'!$A:$A,Data_Extraction!B$2,'HeartRate-2022-03-21-1647950188'!$C:$C,Data_Extraction!$A821),"")</f>
        <v>124</v>
      </c>
      <c r="C821" t="str">
        <f>IFERROR(AVERAGEIFS('HeartRate-2022-03-21-1647950188'!$B:$B,'HeartRate-2022-03-21-1647950188'!$A:$A,Data_Extraction!C$2,'HeartRate-2022-03-21-1647950188'!$C:$C,Data_Extraction!$A821),"")</f>
        <v/>
      </c>
      <c r="D821" t="str">
        <f>IFERROR(AVERAGEIFS('HeartRate-2022-03-21-1647950188'!$B:$B,'HeartRate-2022-03-21-1647950188'!$A:$A,Data_Extraction!D$2,'HeartRate-2022-03-21-1647950188'!$C:$C,Data_Extraction!$A821),"")</f>
        <v/>
      </c>
      <c r="E821" t="str">
        <f>IFERROR(AVERAGEIFS('HeartRate-2022-03-21-1647950188'!$B:$B,'HeartRate-2022-03-21-1647950188'!$A:$A,Data_Extraction!E$2,'HeartRate-2022-03-21-1647950188'!$C:$C,Data_Extraction!$A821),"")</f>
        <v/>
      </c>
      <c r="F821" t="str">
        <f>IFERROR(AVERAGEIFS('HeartRate-2022-03-21-1647950188'!$B:$B,'HeartRate-2022-03-21-1647950188'!$A:$A,Data_Extraction!F$2,'HeartRate-2022-03-21-1647950188'!$C:$C,Data_Extraction!$A821),"")</f>
        <v/>
      </c>
      <c r="G821" t="str">
        <f>IFERROR(AVERAGEIFS('HeartRate-2022-03-21-1647950188'!$B:$B,'HeartRate-2022-03-21-1647950188'!$A:$A,Data_Extraction!G$2,'HeartRate-2022-03-21-1647950188'!$C:$C,Data_Extraction!$A821),"")</f>
        <v/>
      </c>
      <c r="H821" t="str">
        <f>IFERROR(AVERAGEIFS('HeartRate-2022-03-21-1647950188'!$B:$B,'HeartRate-2022-03-21-1647950188'!$A:$A,Data_Extraction!H$2,'HeartRate-2022-03-21-1647950188'!$C:$C,Data_Extraction!$A821),"")</f>
        <v/>
      </c>
      <c r="I821">
        <f>IFERROR(AVERAGEIFS('HeartRate-2022-03-21-1647950188'!$B:$B,'HeartRate-2022-03-21-1647950188'!$A:$A,Data_Extraction!I$2,'HeartRate-2022-03-21-1647950188'!$C:$C,Data_Extraction!$A821),"")</f>
        <v>112</v>
      </c>
      <c r="J821" s="8">
        <f t="shared" si="73"/>
        <v>118</v>
      </c>
      <c r="N821" s="11">
        <f>Data_Extraction!A821</f>
        <v>44634.598599537036</v>
      </c>
      <c r="O821" s="15">
        <f t="shared" si="74"/>
        <v>44634</v>
      </c>
      <c r="P821" s="16">
        <f t="shared" si="75"/>
        <v>0.59859953703703705</v>
      </c>
      <c r="Q821" s="12">
        <f>IF(Data_Extraction!B821="",Data_Extraction!$J821*(Q$1),Data_Extraction!B821)</f>
        <v>124</v>
      </c>
      <c r="R821" s="12">
        <f>IF(Data_Extraction!C821="",Data_Extraction!$J821*(R$1),Data_Extraction!C821)</f>
        <v>108.56</v>
      </c>
      <c r="S821" s="12">
        <f>IF(Data_Extraction!D821="",Data_Extraction!$J821*(S$1),Data_Extraction!D821)</f>
        <v>122.72</v>
      </c>
      <c r="T821" s="12">
        <f>IF(Data_Extraction!E821="",Data_Extraction!$J821*(T$1),Data_Extraction!E821)</f>
        <v>112.1</v>
      </c>
      <c r="U821" s="12">
        <f>IF(Data_Extraction!F821="",Data_Extraction!$J821*(U$1),Data_Extraction!F821)</f>
        <v>115.64</v>
      </c>
      <c r="V821" s="12">
        <f>IF(Data_Extraction!G821="",Data_Extraction!$J821*(V$1),Data_Extraction!G821)</f>
        <v>107.38000000000001</v>
      </c>
      <c r="W821" s="12">
        <f>IF(Data_Extraction!H821="",Data_Extraction!$J821*(W$1),Data_Extraction!H821)</f>
        <v>126.26</v>
      </c>
      <c r="X821" s="12">
        <f>IF(Data_Extraction!I821="",Data_Extraction!$J821*(X$1),Data_Extraction!I821)</f>
        <v>112</v>
      </c>
      <c r="Y821" s="13">
        <f t="shared" si="72"/>
        <v>116.0825</v>
      </c>
      <c r="Z821" s="17" t="str">
        <f t="shared" si="76"/>
        <v>Evening</v>
      </c>
      <c r="AA821" s="14" t="str">
        <f>VLOOKUP($N821,'HeartRate-2022-03-21-1647950188'!$C:$G,2,0)</f>
        <v>Break</v>
      </c>
      <c r="AB821" s="14" t="str">
        <f>VLOOKUP($N821,'HeartRate-2022-03-21-1647950188'!$C:$G,3,0)</f>
        <v>Off Campus</v>
      </c>
      <c r="AC821" s="14" t="str">
        <f>VLOOKUP($N821,'HeartRate-2022-03-21-1647950188'!$C:$G,4,0)</f>
        <v>Sitting</v>
      </c>
      <c r="AD821" s="14" t="str">
        <f>VLOOKUP($N821,'HeartRate-2022-03-21-1647950188'!$C:$G,5,0)</f>
        <v>Technical Contexts</v>
      </c>
      <c r="AE821">
        <f t="shared" si="77"/>
        <v>0</v>
      </c>
      <c r="AF821" s="18">
        <v>44634</v>
      </c>
      <c r="AG821" s="19">
        <v>0.59859953703703705</v>
      </c>
    </row>
    <row r="822" spans="1:33" x14ac:dyDescent="0.3">
      <c r="A822" s="5">
        <v>44634.599293981482</v>
      </c>
      <c r="B822">
        <f>IFERROR(AVERAGEIFS('HeartRate-2022-03-21-1647950188'!$B:$B,'HeartRate-2022-03-21-1647950188'!$A:$A,Data_Extraction!B$2,'HeartRate-2022-03-21-1647950188'!$C:$C,Data_Extraction!$A822),"")</f>
        <v>122</v>
      </c>
      <c r="C822" t="str">
        <f>IFERROR(AVERAGEIFS('HeartRate-2022-03-21-1647950188'!$B:$B,'HeartRate-2022-03-21-1647950188'!$A:$A,Data_Extraction!C$2,'HeartRate-2022-03-21-1647950188'!$C:$C,Data_Extraction!$A822),"")</f>
        <v/>
      </c>
      <c r="D822" t="str">
        <f>IFERROR(AVERAGEIFS('HeartRate-2022-03-21-1647950188'!$B:$B,'HeartRate-2022-03-21-1647950188'!$A:$A,Data_Extraction!D$2,'HeartRate-2022-03-21-1647950188'!$C:$C,Data_Extraction!$A822),"")</f>
        <v/>
      </c>
      <c r="E822" t="str">
        <f>IFERROR(AVERAGEIFS('HeartRate-2022-03-21-1647950188'!$B:$B,'HeartRate-2022-03-21-1647950188'!$A:$A,Data_Extraction!E$2,'HeartRate-2022-03-21-1647950188'!$C:$C,Data_Extraction!$A822),"")</f>
        <v/>
      </c>
      <c r="F822" t="str">
        <f>IFERROR(AVERAGEIFS('HeartRate-2022-03-21-1647950188'!$B:$B,'HeartRate-2022-03-21-1647950188'!$A:$A,Data_Extraction!F$2,'HeartRate-2022-03-21-1647950188'!$C:$C,Data_Extraction!$A822),"")</f>
        <v/>
      </c>
      <c r="G822" t="str">
        <f>IFERROR(AVERAGEIFS('HeartRate-2022-03-21-1647950188'!$B:$B,'HeartRate-2022-03-21-1647950188'!$A:$A,Data_Extraction!G$2,'HeartRate-2022-03-21-1647950188'!$C:$C,Data_Extraction!$A822),"")</f>
        <v/>
      </c>
      <c r="H822" t="str">
        <f>IFERROR(AVERAGEIFS('HeartRate-2022-03-21-1647950188'!$B:$B,'HeartRate-2022-03-21-1647950188'!$A:$A,Data_Extraction!H$2,'HeartRate-2022-03-21-1647950188'!$C:$C,Data_Extraction!$A822),"")</f>
        <v/>
      </c>
      <c r="I822">
        <f>IFERROR(AVERAGEIFS('HeartRate-2022-03-21-1647950188'!$B:$B,'HeartRate-2022-03-21-1647950188'!$A:$A,Data_Extraction!I$2,'HeartRate-2022-03-21-1647950188'!$C:$C,Data_Extraction!$A822),"")</f>
        <v>114</v>
      </c>
      <c r="J822" s="8">
        <f t="shared" si="73"/>
        <v>118</v>
      </c>
      <c r="N822" s="11">
        <f>Data_Extraction!A822</f>
        <v>44634.599293981482</v>
      </c>
      <c r="O822" s="15">
        <f t="shared" si="74"/>
        <v>44634</v>
      </c>
      <c r="P822" s="16">
        <f t="shared" si="75"/>
        <v>0.5992939814814815</v>
      </c>
      <c r="Q822" s="12">
        <f>IF(Data_Extraction!B822="",Data_Extraction!$J822*(Q$1),Data_Extraction!B822)</f>
        <v>122</v>
      </c>
      <c r="R822" s="12">
        <f>IF(Data_Extraction!C822="",Data_Extraction!$J822*(R$1),Data_Extraction!C822)</f>
        <v>108.56</v>
      </c>
      <c r="S822" s="12">
        <f>IF(Data_Extraction!D822="",Data_Extraction!$J822*(S$1),Data_Extraction!D822)</f>
        <v>122.72</v>
      </c>
      <c r="T822" s="12">
        <f>IF(Data_Extraction!E822="",Data_Extraction!$J822*(T$1),Data_Extraction!E822)</f>
        <v>112.1</v>
      </c>
      <c r="U822" s="12">
        <f>IF(Data_Extraction!F822="",Data_Extraction!$J822*(U$1),Data_Extraction!F822)</f>
        <v>115.64</v>
      </c>
      <c r="V822" s="12">
        <f>IF(Data_Extraction!G822="",Data_Extraction!$J822*(V$1),Data_Extraction!G822)</f>
        <v>107.38000000000001</v>
      </c>
      <c r="W822" s="12">
        <f>IF(Data_Extraction!H822="",Data_Extraction!$J822*(W$1),Data_Extraction!H822)</f>
        <v>126.26</v>
      </c>
      <c r="X822" s="12">
        <f>IF(Data_Extraction!I822="",Data_Extraction!$J822*(X$1),Data_Extraction!I822)</f>
        <v>114</v>
      </c>
      <c r="Y822" s="13">
        <f t="shared" si="72"/>
        <v>116.0825</v>
      </c>
      <c r="Z822" s="17" t="str">
        <f t="shared" si="76"/>
        <v>Evening</v>
      </c>
      <c r="AA822" s="14" t="str">
        <f>VLOOKUP($N822,'HeartRate-2022-03-21-1647950188'!$C:$G,2,0)</f>
        <v>Break</v>
      </c>
      <c r="AB822" s="14" t="str">
        <f>VLOOKUP($N822,'HeartRate-2022-03-21-1647950188'!$C:$G,3,0)</f>
        <v>Off Campus</v>
      </c>
      <c r="AC822" s="14" t="str">
        <f>VLOOKUP($N822,'HeartRate-2022-03-21-1647950188'!$C:$G,4,0)</f>
        <v>Sitting</v>
      </c>
      <c r="AD822" s="14" t="str">
        <f>VLOOKUP($N822,'HeartRate-2022-03-21-1647950188'!$C:$G,5,0)</f>
        <v>Technical Contexts</v>
      </c>
      <c r="AE822">
        <f t="shared" si="77"/>
        <v>0</v>
      </c>
      <c r="AF822" s="18">
        <v>44634</v>
      </c>
      <c r="AG822" s="19">
        <v>0.5992939814814815</v>
      </c>
    </row>
    <row r="823" spans="1:33" x14ac:dyDescent="0.3">
      <c r="A823" s="5">
        <v>44634.599664351852</v>
      </c>
      <c r="B823" t="str">
        <f>IFERROR(AVERAGEIFS('HeartRate-2022-03-21-1647950188'!$B:$B,'HeartRate-2022-03-21-1647950188'!$A:$A,Data_Extraction!B$2,'HeartRate-2022-03-21-1647950188'!$C:$C,Data_Extraction!$A823),"")</f>
        <v/>
      </c>
      <c r="C823" t="str">
        <f>IFERROR(AVERAGEIFS('HeartRate-2022-03-21-1647950188'!$B:$B,'HeartRate-2022-03-21-1647950188'!$A:$A,Data_Extraction!C$2,'HeartRate-2022-03-21-1647950188'!$C:$C,Data_Extraction!$A823),"")</f>
        <v/>
      </c>
      <c r="D823" t="str">
        <f>IFERROR(AVERAGEIFS('HeartRate-2022-03-21-1647950188'!$B:$B,'HeartRate-2022-03-21-1647950188'!$A:$A,Data_Extraction!D$2,'HeartRate-2022-03-21-1647950188'!$C:$C,Data_Extraction!$A823),"")</f>
        <v/>
      </c>
      <c r="E823" t="str">
        <f>IFERROR(AVERAGEIFS('HeartRate-2022-03-21-1647950188'!$B:$B,'HeartRate-2022-03-21-1647950188'!$A:$A,Data_Extraction!E$2,'HeartRate-2022-03-21-1647950188'!$C:$C,Data_Extraction!$A823),"")</f>
        <v/>
      </c>
      <c r="F823" t="str">
        <f>IFERROR(AVERAGEIFS('HeartRate-2022-03-21-1647950188'!$B:$B,'HeartRate-2022-03-21-1647950188'!$A:$A,Data_Extraction!F$2,'HeartRate-2022-03-21-1647950188'!$C:$C,Data_Extraction!$A823),"")</f>
        <v/>
      </c>
      <c r="G823" t="str">
        <f>IFERROR(AVERAGEIFS('HeartRate-2022-03-21-1647950188'!$B:$B,'HeartRate-2022-03-21-1647950188'!$A:$A,Data_Extraction!G$2,'HeartRate-2022-03-21-1647950188'!$C:$C,Data_Extraction!$A823),"")</f>
        <v/>
      </c>
      <c r="H823" t="str">
        <f>IFERROR(AVERAGEIFS('HeartRate-2022-03-21-1647950188'!$B:$B,'HeartRate-2022-03-21-1647950188'!$A:$A,Data_Extraction!H$2,'HeartRate-2022-03-21-1647950188'!$C:$C,Data_Extraction!$A823),"")</f>
        <v/>
      </c>
      <c r="I823">
        <f>IFERROR(AVERAGEIFS('HeartRate-2022-03-21-1647950188'!$B:$B,'HeartRate-2022-03-21-1647950188'!$A:$A,Data_Extraction!I$2,'HeartRate-2022-03-21-1647950188'!$C:$C,Data_Extraction!$A823),"")</f>
        <v>107</v>
      </c>
      <c r="J823" s="8">
        <f t="shared" si="73"/>
        <v>107</v>
      </c>
      <c r="N823" s="11">
        <f>Data_Extraction!A823</f>
        <v>44634.599664351852</v>
      </c>
      <c r="O823" s="15">
        <f t="shared" si="74"/>
        <v>44634</v>
      </c>
      <c r="P823" s="16">
        <f t="shared" si="75"/>
        <v>0.59966435185185185</v>
      </c>
      <c r="Q823" s="12">
        <f>IF(Data_Extraction!B823="",Data_Extraction!$J823*(Q$1),Data_Extraction!B823)</f>
        <v>96.3</v>
      </c>
      <c r="R823" s="12">
        <f>IF(Data_Extraction!C823="",Data_Extraction!$J823*(R$1),Data_Extraction!C823)</f>
        <v>98.44</v>
      </c>
      <c r="S823" s="12">
        <f>IF(Data_Extraction!D823="",Data_Extraction!$J823*(S$1),Data_Extraction!D823)</f>
        <v>111.28</v>
      </c>
      <c r="T823" s="12">
        <f>IF(Data_Extraction!E823="",Data_Extraction!$J823*(T$1),Data_Extraction!E823)</f>
        <v>101.64999999999999</v>
      </c>
      <c r="U823" s="12">
        <f>IF(Data_Extraction!F823="",Data_Extraction!$J823*(U$1),Data_Extraction!F823)</f>
        <v>104.86</v>
      </c>
      <c r="V823" s="12">
        <f>IF(Data_Extraction!G823="",Data_Extraction!$J823*(V$1),Data_Extraction!G823)</f>
        <v>97.37</v>
      </c>
      <c r="W823" s="12">
        <f>IF(Data_Extraction!H823="",Data_Extraction!$J823*(W$1),Data_Extraction!H823)</f>
        <v>114.49000000000001</v>
      </c>
      <c r="X823" s="12">
        <f>IF(Data_Extraction!I823="",Data_Extraction!$J823*(X$1),Data_Extraction!I823)</f>
        <v>107</v>
      </c>
      <c r="Y823" s="13">
        <f t="shared" si="72"/>
        <v>103.92375</v>
      </c>
      <c r="Z823" s="17" t="str">
        <f t="shared" si="76"/>
        <v>Evening</v>
      </c>
      <c r="AA823" s="14" t="str">
        <f>VLOOKUP($N823,'HeartRate-2022-03-21-1647950188'!$C:$G,2,0)</f>
        <v>Break</v>
      </c>
      <c r="AB823" s="14" t="str">
        <f>VLOOKUP($N823,'HeartRate-2022-03-21-1647950188'!$C:$G,3,0)</f>
        <v>Off Campus</v>
      </c>
      <c r="AC823" s="14" t="str">
        <f>VLOOKUP($N823,'HeartRate-2022-03-21-1647950188'!$C:$G,4,0)</f>
        <v>Sitting</v>
      </c>
      <c r="AD823" s="14" t="str">
        <f>VLOOKUP($N823,'HeartRate-2022-03-21-1647950188'!$C:$G,5,0)</f>
        <v>Technical Contexts</v>
      </c>
      <c r="AE823">
        <f t="shared" si="77"/>
        <v>0</v>
      </c>
      <c r="AF823" s="18">
        <v>44634</v>
      </c>
      <c r="AG823" s="19">
        <v>0.59966435185185185</v>
      </c>
    </row>
    <row r="824" spans="1:33" x14ac:dyDescent="0.3">
      <c r="A824" s="5">
        <v>44634.599988425929</v>
      </c>
      <c r="B824">
        <f>IFERROR(AVERAGEIFS('HeartRate-2022-03-21-1647950188'!$B:$B,'HeartRate-2022-03-21-1647950188'!$A:$A,Data_Extraction!B$2,'HeartRate-2022-03-21-1647950188'!$C:$C,Data_Extraction!$A824),"")</f>
        <v>124</v>
      </c>
      <c r="C824" t="str">
        <f>IFERROR(AVERAGEIFS('HeartRate-2022-03-21-1647950188'!$B:$B,'HeartRate-2022-03-21-1647950188'!$A:$A,Data_Extraction!C$2,'HeartRate-2022-03-21-1647950188'!$C:$C,Data_Extraction!$A824),"")</f>
        <v/>
      </c>
      <c r="D824" t="str">
        <f>IFERROR(AVERAGEIFS('HeartRate-2022-03-21-1647950188'!$B:$B,'HeartRate-2022-03-21-1647950188'!$A:$A,Data_Extraction!D$2,'HeartRate-2022-03-21-1647950188'!$C:$C,Data_Extraction!$A824),"")</f>
        <v/>
      </c>
      <c r="E824" t="str">
        <f>IFERROR(AVERAGEIFS('HeartRate-2022-03-21-1647950188'!$B:$B,'HeartRate-2022-03-21-1647950188'!$A:$A,Data_Extraction!E$2,'HeartRate-2022-03-21-1647950188'!$C:$C,Data_Extraction!$A824),"")</f>
        <v/>
      </c>
      <c r="F824" t="str">
        <f>IFERROR(AVERAGEIFS('HeartRate-2022-03-21-1647950188'!$B:$B,'HeartRate-2022-03-21-1647950188'!$A:$A,Data_Extraction!F$2,'HeartRate-2022-03-21-1647950188'!$C:$C,Data_Extraction!$A824),"")</f>
        <v/>
      </c>
      <c r="G824" t="str">
        <f>IFERROR(AVERAGEIFS('HeartRate-2022-03-21-1647950188'!$B:$B,'HeartRate-2022-03-21-1647950188'!$A:$A,Data_Extraction!G$2,'HeartRate-2022-03-21-1647950188'!$C:$C,Data_Extraction!$A824),"")</f>
        <v/>
      </c>
      <c r="H824" t="str">
        <f>IFERROR(AVERAGEIFS('HeartRate-2022-03-21-1647950188'!$B:$B,'HeartRate-2022-03-21-1647950188'!$A:$A,Data_Extraction!H$2,'HeartRate-2022-03-21-1647950188'!$C:$C,Data_Extraction!$A824),"")</f>
        <v/>
      </c>
      <c r="I824">
        <f>IFERROR(AVERAGEIFS('HeartRate-2022-03-21-1647950188'!$B:$B,'HeartRate-2022-03-21-1647950188'!$A:$A,Data_Extraction!I$2,'HeartRate-2022-03-21-1647950188'!$C:$C,Data_Extraction!$A824),"")</f>
        <v>109</v>
      </c>
      <c r="J824" s="8">
        <f t="shared" si="73"/>
        <v>116.5</v>
      </c>
      <c r="N824" s="11">
        <f>Data_Extraction!A824</f>
        <v>44634.599988425929</v>
      </c>
      <c r="O824" s="15">
        <f t="shared" si="74"/>
        <v>44634</v>
      </c>
      <c r="P824" s="16">
        <f t="shared" si="75"/>
        <v>0.59998842592592594</v>
      </c>
      <c r="Q824" s="12">
        <f>IF(Data_Extraction!B824="",Data_Extraction!$J824*(Q$1),Data_Extraction!B824)</f>
        <v>124</v>
      </c>
      <c r="R824" s="12">
        <f>IF(Data_Extraction!C824="",Data_Extraction!$J824*(R$1),Data_Extraction!C824)</f>
        <v>107.18</v>
      </c>
      <c r="S824" s="12">
        <f>IF(Data_Extraction!D824="",Data_Extraction!$J824*(S$1),Data_Extraction!D824)</f>
        <v>121.16000000000001</v>
      </c>
      <c r="T824" s="12">
        <f>IF(Data_Extraction!E824="",Data_Extraction!$J824*(T$1),Data_Extraction!E824)</f>
        <v>110.675</v>
      </c>
      <c r="U824" s="12">
        <f>IF(Data_Extraction!F824="",Data_Extraction!$J824*(U$1),Data_Extraction!F824)</f>
        <v>114.17</v>
      </c>
      <c r="V824" s="12">
        <f>IF(Data_Extraction!G824="",Data_Extraction!$J824*(V$1),Data_Extraction!G824)</f>
        <v>106.015</v>
      </c>
      <c r="W824" s="12">
        <f>IF(Data_Extraction!H824="",Data_Extraction!$J824*(W$1),Data_Extraction!H824)</f>
        <v>124.655</v>
      </c>
      <c r="X824" s="12">
        <f>IF(Data_Extraction!I824="",Data_Extraction!$J824*(X$1),Data_Extraction!I824)</f>
        <v>109</v>
      </c>
      <c r="Y824" s="13">
        <f t="shared" si="72"/>
        <v>114.606875</v>
      </c>
      <c r="Z824" s="17" t="str">
        <f t="shared" si="76"/>
        <v>Evening</v>
      </c>
      <c r="AA824" s="14" t="str">
        <f>VLOOKUP($N824,'HeartRate-2022-03-21-1647950188'!$C:$G,2,0)</f>
        <v>Break</v>
      </c>
      <c r="AB824" s="14" t="str">
        <f>VLOOKUP($N824,'HeartRate-2022-03-21-1647950188'!$C:$G,3,0)</f>
        <v>Off Campus</v>
      </c>
      <c r="AC824" s="14" t="str">
        <f>VLOOKUP($N824,'HeartRate-2022-03-21-1647950188'!$C:$G,4,0)</f>
        <v>Sitting</v>
      </c>
      <c r="AD824" s="14" t="str">
        <f>VLOOKUP($N824,'HeartRate-2022-03-21-1647950188'!$C:$G,5,0)</f>
        <v>Technical Contexts</v>
      </c>
      <c r="AE824">
        <f t="shared" si="77"/>
        <v>0</v>
      </c>
      <c r="AF824" s="18">
        <v>44634</v>
      </c>
      <c r="AG824" s="19">
        <v>0.59998842592592594</v>
      </c>
    </row>
    <row r="825" spans="1:33" x14ac:dyDescent="0.3">
      <c r="A825" s="5">
        <v>44634.600324074076</v>
      </c>
      <c r="B825" t="str">
        <f>IFERROR(AVERAGEIFS('HeartRate-2022-03-21-1647950188'!$B:$B,'HeartRate-2022-03-21-1647950188'!$A:$A,Data_Extraction!B$2,'HeartRate-2022-03-21-1647950188'!$C:$C,Data_Extraction!$A825),"")</f>
        <v/>
      </c>
      <c r="C825" t="str">
        <f>IFERROR(AVERAGEIFS('HeartRate-2022-03-21-1647950188'!$B:$B,'HeartRate-2022-03-21-1647950188'!$A:$A,Data_Extraction!C$2,'HeartRate-2022-03-21-1647950188'!$C:$C,Data_Extraction!$A825),"")</f>
        <v/>
      </c>
      <c r="D825" t="str">
        <f>IFERROR(AVERAGEIFS('HeartRate-2022-03-21-1647950188'!$B:$B,'HeartRate-2022-03-21-1647950188'!$A:$A,Data_Extraction!D$2,'HeartRate-2022-03-21-1647950188'!$C:$C,Data_Extraction!$A825),"")</f>
        <v/>
      </c>
      <c r="E825" t="str">
        <f>IFERROR(AVERAGEIFS('HeartRate-2022-03-21-1647950188'!$B:$B,'HeartRate-2022-03-21-1647950188'!$A:$A,Data_Extraction!E$2,'HeartRate-2022-03-21-1647950188'!$C:$C,Data_Extraction!$A825),"")</f>
        <v/>
      </c>
      <c r="F825" t="str">
        <f>IFERROR(AVERAGEIFS('HeartRate-2022-03-21-1647950188'!$B:$B,'HeartRate-2022-03-21-1647950188'!$A:$A,Data_Extraction!F$2,'HeartRate-2022-03-21-1647950188'!$C:$C,Data_Extraction!$A825),"")</f>
        <v/>
      </c>
      <c r="G825">
        <f>IFERROR(AVERAGEIFS('HeartRate-2022-03-21-1647950188'!$B:$B,'HeartRate-2022-03-21-1647950188'!$A:$A,Data_Extraction!G$2,'HeartRate-2022-03-21-1647950188'!$C:$C,Data_Extraction!$A825),"")</f>
        <v>78</v>
      </c>
      <c r="H825" t="str">
        <f>IFERROR(AVERAGEIFS('HeartRate-2022-03-21-1647950188'!$B:$B,'HeartRate-2022-03-21-1647950188'!$A:$A,Data_Extraction!H$2,'HeartRate-2022-03-21-1647950188'!$C:$C,Data_Extraction!$A825),"")</f>
        <v/>
      </c>
      <c r="I825" t="str">
        <f>IFERROR(AVERAGEIFS('HeartRate-2022-03-21-1647950188'!$B:$B,'HeartRate-2022-03-21-1647950188'!$A:$A,Data_Extraction!I$2,'HeartRate-2022-03-21-1647950188'!$C:$C,Data_Extraction!$A825),"")</f>
        <v/>
      </c>
      <c r="J825" s="8">
        <f t="shared" si="73"/>
        <v>78</v>
      </c>
      <c r="N825" s="11">
        <f>Data_Extraction!A825</f>
        <v>44634.600324074076</v>
      </c>
      <c r="O825" s="15">
        <f t="shared" si="74"/>
        <v>44634</v>
      </c>
      <c r="P825" s="16">
        <f t="shared" si="75"/>
        <v>0.60032407407407407</v>
      </c>
      <c r="Q825" s="12">
        <f>IF(Data_Extraction!B825="",Data_Extraction!$J825*(Q$1),Data_Extraction!B825)</f>
        <v>70.2</v>
      </c>
      <c r="R825" s="12">
        <f>IF(Data_Extraction!C825="",Data_Extraction!$J825*(R$1),Data_Extraction!C825)</f>
        <v>71.760000000000005</v>
      </c>
      <c r="S825" s="12">
        <f>IF(Data_Extraction!D825="",Data_Extraction!$J825*(S$1),Data_Extraction!D825)</f>
        <v>81.12</v>
      </c>
      <c r="T825" s="12">
        <f>IF(Data_Extraction!E825="",Data_Extraction!$J825*(T$1),Data_Extraction!E825)</f>
        <v>74.099999999999994</v>
      </c>
      <c r="U825" s="12">
        <f>IF(Data_Extraction!F825="",Data_Extraction!$J825*(U$1),Data_Extraction!F825)</f>
        <v>76.44</v>
      </c>
      <c r="V825" s="12">
        <f>IF(Data_Extraction!G825="",Data_Extraction!$J825*(V$1),Data_Extraction!G825)</f>
        <v>78</v>
      </c>
      <c r="W825" s="12">
        <f>IF(Data_Extraction!H825="",Data_Extraction!$J825*(W$1),Data_Extraction!H825)</f>
        <v>83.460000000000008</v>
      </c>
      <c r="X825" s="12">
        <f>IF(Data_Extraction!I825="",Data_Extraction!$J825*(X$1),Data_Extraction!I825)</f>
        <v>75.66</v>
      </c>
      <c r="Y825" s="13">
        <f t="shared" si="72"/>
        <v>76.342500000000001</v>
      </c>
      <c r="Z825" s="17" t="str">
        <f t="shared" si="76"/>
        <v>Evening</v>
      </c>
      <c r="AA825" s="14" t="str">
        <f>VLOOKUP($N825,'HeartRate-2022-03-21-1647950188'!$C:$G,2,0)</f>
        <v>Break</v>
      </c>
      <c r="AB825" s="14" t="str">
        <f>VLOOKUP($N825,'HeartRate-2022-03-21-1647950188'!$C:$G,3,0)</f>
        <v>Off Campus</v>
      </c>
      <c r="AC825" s="14" t="str">
        <f>VLOOKUP($N825,'HeartRate-2022-03-21-1647950188'!$C:$G,4,0)</f>
        <v>Sitting</v>
      </c>
      <c r="AD825" s="14" t="str">
        <f>VLOOKUP($N825,'HeartRate-2022-03-21-1647950188'!$C:$G,5,0)</f>
        <v>Technical Contexts</v>
      </c>
      <c r="AE825">
        <f t="shared" si="77"/>
        <v>0</v>
      </c>
      <c r="AF825" s="18">
        <v>44634</v>
      </c>
      <c r="AG825" s="19">
        <v>0.60032407407407407</v>
      </c>
    </row>
    <row r="826" spans="1:33" x14ac:dyDescent="0.3">
      <c r="A826" s="5">
        <v>44634.600624999999</v>
      </c>
      <c r="B826" t="str">
        <f>IFERROR(AVERAGEIFS('HeartRate-2022-03-21-1647950188'!$B:$B,'HeartRate-2022-03-21-1647950188'!$A:$A,Data_Extraction!B$2,'HeartRate-2022-03-21-1647950188'!$C:$C,Data_Extraction!$A826),"")</f>
        <v/>
      </c>
      <c r="C826" t="str">
        <f>IFERROR(AVERAGEIFS('HeartRate-2022-03-21-1647950188'!$B:$B,'HeartRate-2022-03-21-1647950188'!$A:$A,Data_Extraction!C$2,'HeartRate-2022-03-21-1647950188'!$C:$C,Data_Extraction!$A826),"")</f>
        <v/>
      </c>
      <c r="D826" t="str">
        <f>IFERROR(AVERAGEIFS('HeartRate-2022-03-21-1647950188'!$B:$B,'HeartRate-2022-03-21-1647950188'!$A:$A,Data_Extraction!D$2,'HeartRate-2022-03-21-1647950188'!$C:$C,Data_Extraction!$A826),"")</f>
        <v/>
      </c>
      <c r="E826" t="str">
        <f>IFERROR(AVERAGEIFS('HeartRate-2022-03-21-1647950188'!$B:$B,'HeartRate-2022-03-21-1647950188'!$A:$A,Data_Extraction!E$2,'HeartRate-2022-03-21-1647950188'!$C:$C,Data_Extraction!$A826),"")</f>
        <v/>
      </c>
      <c r="F826" t="str">
        <f>IFERROR(AVERAGEIFS('HeartRate-2022-03-21-1647950188'!$B:$B,'HeartRate-2022-03-21-1647950188'!$A:$A,Data_Extraction!F$2,'HeartRate-2022-03-21-1647950188'!$C:$C,Data_Extraction!$A826),"")</f>
        <v/>
      </c>
      <c r="G826" t="str">
        <f>IFERROR(AVERAGEIFS('HeartRate-2022-03-21-1647950188'!$B:$B,'HeartRate-2022-03-21-1647950188'!$A:$A,Data_Extraction!G$2,'HeartRate-2022-03-21-1647950188'!$C:$C,Data_Extraction!$A826),"")</f>
        <v/>
      </c>
      <c r="H826" t="str">
        <f>IFERROR(AVERAGEIFS('HeartRate-2022-03-21-1647950188'!$B:$B,'HeartRate-2022-03-21-1647950188'!$A:$A,Data_Extraction!H$2,'HeartRate-2022-03-21-1647950188'!$C:$C,Data_Extraction!$A826),"")</f>
        <v/>
      </c>
      <c r="I826">
        <f>IFERROR(AVERAGEIFS('HeartRate-2022-03-21-1647950188'!$B:$B,'HeartRate-2022-03-21-1647950188'!$A:$A,Data_Extraction!I$2,'HeartRate-2022-03-21-1647950188'!$C:$C,Data_Extraction!$A826),"")</f>
        <v>109</v>
      </c>
      <c r="J826" s="8">
        <f t="shared" si="73"/>
        <v>109</v>
      </c>
      <c r="N826" s="11">
        <f>Data_Extraction!A826</f>
        <v>44634.600624999999</v>
      </c>
      <c r="O826" s="15">
        <f t="shared" si="74"/>
        <v>44634</v>
      </c>
      <c r="P826" s="16">
        <f t="shared" si="75"/>
        <v>0.60062499999999996</v>
      </c>
      <c r="Q826" s="12">
        <f>IF(Data_Extraction!B826="",Data_Extraction!$J826*(Q$1),Data_Extraction!B826)</f>
        <v>98.100000000000009</v>
      </c>
      <c r="R826" s="12">
        <f>IF(Data_Extraction!C826="",Data_Extraction!$J826*(R$1),Data_Extraction!C826)</f>
        <v>100.28</v>
      </c>
      <c r="S826" s="12">
        <f>IF(Data_Extraction!D826="",Data_Extraction!$J826*(S$1),Data_Extraction!D826)</f>
        <v>113.36</v>
      </c>
      <c r="T826" s="12">
        <f>IF(Data_Extraction!E826="",Data_Extraction!$J826*(T$1),Data_Extraction!E826)</f>
        <v>103.55</v>
      </c>
      <c r="U826" s="12">
        <f>IF(Data_Extraction!F826="",Data_Extraction!$J826*(U$1),Data_Extraction!F826)</f>
        <v>106.82</v>
      </c>
      <c r="V826" s="12">
        <f>IF(Data_Extraction!G826="",Data_Extraction!$J826*(V$1),Data_Extraction!G826)</f>
        <v>99.19</v>
      </c>
      <c r="W826" s="12">
        <f>IF(Data_Extraction!H826="",Data_Extraction!$J826*(W$1),Data_Extraction!H826)</f>
        <v>116.63000000000001</v>
      </c>
      <c r="X826" s="12">
        <f>IF(Data_Extraction!I826="",Data_Extraction!$J826*(X$1),Data_Extraction!I826)</f>
        <v>109</v>
      </c>
      <c r="Y826" s="13">
        <f t="shared" si="72"/>
        <v>105.86624999999999</v>
      </c>
      <c r="Z826" s="17" t="str">
        <f t="shared" si="76"/>
        <v>Evening</v>
      </c>
      <c r="AA826" s="14" t="str">
        <f>VLOOKUP($N826,'HeartRate-2022-03-21-1647950188'!$C:$G,2,0)</f>
        <v>Break</v>
      </c>
      <c r="AB826" s="14" t="str">
        <f>VLOOKUP($N826,'HeartRate-2022-03-21-1647950188'!$C:$G,3,0)</f>
        <v>Off Campus</v>
      </c>
      <c r="AC826" s="14" t="str">
        <f>VLOOKUP($N826,'HeartRate-2022-03-21-1647950188'!$C:$G,4,0)</f>
        <v>Sitting</v>
      </c>
      <c r="AD826" s="14" t="str">
        <f>VLOOKUP($N826,'HeartRate-2022-03-21-1647950188'!$C:$G,5,0)</f>
        <v>Technical Contexts</v>
      </c>
      <c r="AE826">
        <f t="shared" si="77"/>
        <v>0</v>
      </c>
      <c r="AF826" s="18">
        <v>44634</v>
      </c>
      <c r="AG826" s="19">
        <v>0.60062499999999996</v>
      </c>
    </row>
    <row r="827" spans="1:33" x14ac:dyDescent="0.3">
      <c r="A827" s="5">
        <v>44634.600682870368</v>
      </c>
      <c r="B827" t="str">
        <f>IFERROR(AVERAGEIFS('HeartRate-2022-03-21-1647950188'!$B:$B,'HeartRate-2022-03-21-1647950188'!$A:$A,Data_Extraction!B$2,'HeartRate-2022-03-21-1647950188'!$C:$C,Data_Extraction!$A827),"")</f>
        <v/>
      </c>
      <c r="C827" t="str">
        <f>IFERROR(AVERAGEIFS('HeartRate-2022-03-21-1647950188'!$B:$B,'HeartRate-2022-03-21-1647950188'!$A:$A,Data_Extraction!C$2,'HeartRate-2022-03-21-1647950188'!$C:$C,Data_Extraction!$A827),"")</f>
        <v/>
      </c>
      <c r="D827" t="str">
        <f>IFERROR(AVERAGEIFS('HeartRate-2022-03-21-1647950188'!$B:$B,'HeartRate-2022-03-21-1647950188'!$A:$A,Data_Extraction!D$2,'HeartRate-2022-03-21-1647950188'!$C:$C,Data_Extraction!$A827),"")</f>
        <v/>
      </c>
      <c r="E827" t="str">
        <f>IFERROR(AVERAGEIFS('HeartRate-2022-03-21-1647950188'!$B:$B,'HeartRate-2022-03-21-1647950188'!$A:$A,Data_Extraction!E$2,'HeartRate-2022-03-21-1647950188'!$C:$C,Data_Extraction!$A827),"")</f>
        <v/>
      </c>
      <c r="F827" t="str">
        <f>IFERROR(AVERAGEIFS('HeartRate-2022-03-21-1647950188'!$B:$B,'HeartRate-2022-03-21-1647950188'!$A:$A,Data_Extraction!F$2,'HeartRate-2022-03-21-1647950188'!$C:$C,Data_Extraction!$A827),"")</f>
        <v/>
      </c>
      <c r="G827" t="str">
        <f>IFERROR(AVERAGEIFS('HeartRate-2022-03-21-1647950188'!$B:$B,'HeartRate-2022-03-21-1647950188'!$A:$A,Data_Extraction!G$2,'HeartRate-2022-03-21-1647950188'!$C:$C,Data_Extraction!$A827),"")</f>
        <v/>
      </c>
      <c r="H827" t="str">
        <f>IFERROR(AVERAGEIFS('HeartRate-2022-03-21-1647950188'!$B:$B,'HeartRate-2022-03-21-1647950188'!$A:$A,Data_Extraction!H$2,'HeartRate-2022-03-21-1647950188'!$C:$C,Data_Extraction!$A827),"")</f>
        <v/>
      </c>
      <c r="I827">
        <f>IFERROR(AVERAGEIFS('HeartRate-2022-03-21-1647950188'!$B:$B,'HeartRate-2022-03-21-1647950188'!$A:$A,Data_Extraction!I$2,'HeartRate-2022-03-21-1647950188'!$C:$C,Data_Extraction!$A827),"")</f>
        <v>107</v>
      </c>
      <c r="J827" s="8">
        <f t="shared" si="73"/>
        <v>107</v>
      </c>
      <c r="N827" s="11">
        <f>Data_Extraction!A827</f>
        <v>44634.600682870368</v>
      </c>
      <c r="O827" s="15">
        <f t="shared" si="74"/>
        <v>44634</v>
      </c>
      <c r="P827" s="16">
        <f t="shared" si="75"/>
        <v>0.60068287037037038</v>
      </c>
      <c r="Q827" s="12">
        <f>IF(Data_Extraction!B827="",Data_Extraction!$J827*(Q$1),Data_Extraction!B827)</f>
        <v>96.3</v>
      </c>
      <c r="R827" s="12">
        <f>IF(Data_Extraction!C827="",Data_Extraction!$J827*(R$1),Data_Extraction!C827)</f>
        <v>98.44</v>
      </c>
      <c r="S827" s="12">
        <f>IF(Data_Extraction!D827="",Data_Extraction!$J827*(S$1),Data_Extraction!D827)</f>
        <v>111.28</v>
      </c>
      <c r="T827" s="12">
        <f>IF(Data_Extraction!E827="",Data_Extraction!$J827*(T$1),Data_Extraction!E827)</f>
        <v>101.64999999999999</v>
      </c>
      <c r="U827" s="12">
        <f>IF(Data_Extraction!F827="",Data_Extraction!$J827*(U$1),Data_Extraction!F827)</f>
        <v>104.86</v>
      </c>
      <c r="V827" s="12">
        <f>IF(Data_Extraction!G827="",Data_Extraction!$J827*(V$1),Data_Extraction!G827)</f>
        <v>97.37</v>
      </c>
      <c r="W827" s="12">
        <f>IF(Data_Extraction!H827="",Data_Extraction!$J827*(W$1),Data_Extraction!H827)</f>
        <v>114.49000000000001</v>
      </c>
      <c r="X827" s="12">
        <f>IF(Data_Extraction!I827="",Data_Extraction!$J827*(X$1),Data_Extraction!I827)</f>
        <v>107</v>
      </c>
      <c r="Y827" s="13">
        <f t="shared" si="72"/>
        <v>103.92375</v>
      </c>
      <c r="Z827" s="17" t="str">
        <f t="shared" si="76"/>
        <v>Evening</v>
      </c>
      <c r="AA827" s="14" t="str">
        <f>VLOOKUP($N827,'HeartRate-2022-03-21-1647950188'!$C:$G,2,0)</f>
        <v>Break</v>
      </c>
      <c r="AB827" s="14" t="str">
        <f>VLOOKUP($N827,'HeartRate-2022-03-21-1647950188'!$C:$G,3,0)</f>
        <v>Off Campus</v>
      </c>
      <c r="AC827" s="14" t="str">
        <f>VLOOKUP($N827,'HeartRate-2022-03-21-1647950188'!$C:$G,4,0)</f>
        <v>Sitting</v>
      </c>
      <c r="AD827" s="14" t="str">
        <f>VLOOKUP($N827,'HeartRate-2022-03-21-1647950188'!$C:$G,5,0)</f>
        <v>Technical Contexts</v>
      </c>
      <c r="AE827">
        <f t="shared" si="77"/>
        <v>0</v>
      </c>
      <c r="AF827" s="18">
        <v>44634</v>
      </c>
      <c r="AG827" s="19">
        <v>0.60068287037037038</v>
      </c>
    </row>
    <row r="828" spans="1:33" x14ac:dyDescent="0.3">
      <c r="A828" s="5">
        <v>44634.600856481484</v>
      </c>
      <c r="B828" t="str">
        <f>IFERROR(AVERAGEIFS('HeartRate-2022-03-21-1647950188'!$B:$B,'HeartRate-2022-03-21-1647950188'!$A:$A,Data_Extraction!B$2,'HeartRate-2022-03-21-1647950188'!$C:$C,Data_Extraction!$A828),"")</f>
        <v/>
      </c>
      <c r="C828" t="str">
        <f>IFERROR(AVERAGEIFS('HeartRate-2022-03-21-1647950188'!$B:$B,'HeartRate-2022-03-21-1647950188'!$A:$A,Data_Extraction!C$2,'HeartRate-2022-03-21-1647950188'!$C:$C,Data_Extraction!$A828),"")</f>
        <v/>
      </c>
      <c r="D828" t="str">
        <f>IFERROR(AVERAGEIFS('HeartRate-2022-03-21-1647950188'!$B:$B,'HeartRate-2022-03-21-1647950188'!$A:$A,Data_Extraction!D$2,'HeartRate-2022-03-21-1647950188'!$C:$C,Data_Extraction!$A828),"")</f>
        <v/>
      </c>
      <c r="E828" t="str">
        <f>IFERROR(AVERAGEIFS('HeartRate-2022-03-21-1647950188'!$B:$B,'HeartRate-2022-03-21-1647950188'!$A:$A,Data_Extraction!E$2,'HeartRate-2022-03-21-1647950188'!$C:$C,Data_Extraction!$A828),"")</f>
        <v/>
      </c>
      <c r="F828" t="str">
        <f>IFERROR(AVERAGEIFS('HeartRate-2022-03-21-1647950188'!$B:$B,'HeartRate-2022-03-21-1647950188'!$A:$A,Data_Extraction!F$2,'HeartRate-2022-03-21-1647950188'!$C:$C,Data_Extraction!$A828),"")</f>
        <v/>
      </c>
      <c r="G828">
        <f>IFERROR(AVERAGEIFS('HeartRate-2022-03-21-1647950188'!$B:$B,'HeartRate-2022-03-21-1647950188'!$A:$A,Data_Extraction!G$2,'HeartRate-2022-03-21-1647950188'!$C:$C,Data_Extraction!$A828),"")</f>
        <v>81</v>
      </c>
      <c r="H828" t="str">
        <f>IFERROR(AVERAGEIFS('HeartRate-2022-03-21-1647950188'!$B:$B,'HeartRate-2022-03-21-1647950188'!$A:$A,Data_Extraction!H$2,'HeartRate-2022-03-21-1647950188'!$C:$C,Data_Extraction!$A828),"")</f>
        <v/>
      </c>
      <c r="I828" t="str">
        <f>IFERROR(AVERAGEIFS('HeartRate-2022-03-21-1647950188'!$B:$B,'HeartRate-2022-03-21-1647950188'!$A:$A,Data_Extraction!I$2,'HeartRate-2022-03-21-1647950188'!$C:$C,Data_Extraction!$A828),"")</f>
        <v/>
      </c>
      <c r="J828" s="8">
        <f t="shared" si="73"/>
        <v>81</v>
      </c>
      <c r="N828" s="11">
        <f>Data_Extraction!A828</f>
        <v>44634.600856481484</v>
      </c>
      <c r="O828" s="15">
        <f t="shared" si="74"/>
        <v>44634</v>
      </c>
      <c r="P828" s="16">
        <f t="shared" si="75"/>
        <v>0.60085648148148152</v>
      </c>
      <c r="Q828" s="12">
        <f>IF(Data_Extraction!B828="",Data_Extraction!$J828*(Q$1),Data_Extraction!B828)</f>
        <v>72.900000000000006</v>
      </c>
      <c r="R828" s="12">
        <f>IF(Data_Extraction!C828="",Data_Extraction!$J828*(R$1),Data_Extraction!C828)</f>
        <v>74.52000000000001</v>
      </c>
      <c r="S828" s="12">
        <f>IF(Data_Extraction!D828="",Data_Extraction!$J828*(S$1),Data_Extraction!D828)</f>
        <v>84.240000000000009</v>
      </c>
      <c r="T828" s="12">
        <f>IF(Data_Extraction!E828="",Data_Extraction!$J828*(T$1),Data_Extraction!E828)</f>
        <v>76.95</v>
      </c>
      <c r="U828" s="12">
        <f>IF(Data_Extraction!F828="",Data_Extraction!$J828*(U$1),Data_Extraction!F828)</f>
        <v>79.38</v>
      </c>
      <c r="V828" s="12">
        <f>IF(Data_Extraction!G828="",Data_Extraction!$J828*(V$1),Data_Extraction!G828)</f>
        <v>81</v>
      </c>
      <c r="W828" s="12">
        <f>IF(Data_Extraction!H828="",Data_Extraction!$J828*(W$1),Data_Extraction!H828)</f>
        <v>86.67</v>
      </c>
      <c r="X828" s="12">
        <f>IF(Data_Extraction!I828="",Data_Extraction!$J828*(X$1),Data_Extraction!I828)</f>
        <v>78.569999999999993</v>
      </c>
      <c r="Y828" s="13">
        <f t="shared" si="72"/>
        <v>79.278750000000002</v>
      </c>
      <c r="Z828" s="17" t="str">
        <f t="shared" si="76"/>
        <v>Evening</v>
      </c>
      <c r="AA828" s="14" t="str">
        <f>VLOOKUP($N828,'HeartRate-2022-03-21-1647950188'!$C:$G,2,0)</f>
        <v>Break</v>
      </c>
      <c r="AB828" s="14" t="str">
        <f>VLOOKUP($N828,'HeartRate-2022-03-21-1647950188'!$C:$G,3,0)</f>
        <v>Off Campus</v>
      </c>
      <c r="AC828" s="14" t="str">
        <f>VLOOKUP($N828,'HeartRate-2022-03-21-1647950188'!$C:$G,4,0)</f>
        <v>Sitting</v>
      </c>
      <c r="AD828" s="14" t="str">
        <f>VLOOKUP($N828,'HeartRate-2022-03-21-1647950188'!$C:$G,5,0)</f>
        <v>Technical Contexts</v>
      </c>
      <c r="AE828">
        <f t="shared" si="77"/>
        <v>0</v>
      </c>
      <c r="AF828" s="18">
        <v>44634</v>
      </c>
      <c r="AG828" s="19">
        <v>0.60085648148148152</v>
      </c>
    </row>
    <row r="829" spans="1:33" x14ac:dyDescent="0.3">
      <c r="A829" s="5">
        <v>44634.601041666669</v>
      </c>
      <c r="B829" t="str">
        <f>IFERROR(AVERAGEIFS('HeartRate-2022-03-21-1647950188'!$B:$B,'HeartRate-2022-03-21-1647950188'!$A:$A,Data_Extraction!B$2,'HeartRate-2022-03-21-1647950188'!$C:$C,Data_Extraction!$A829),"")</f>
        <v/>
      </c>
      <c r="C829" t="str">
        <f>IFERROR(AVERAGEIFS('HeartRate-2022-03-21-1647950188'!$B:$B,'HeartRate-2022-03-21-1647950188'!$A:$A,Data_Extraction!C$2,'HeartRate-2022-03-21-1647950188'!$C:$C,Data_Extraction!$A829),"")</f>
        <v/>
      </c>
      <c r="D829" t="str">
        <f>IFERROR(AVERAGEIFS('HeartRate-2022-03-21-1647950188'!$B:$B,'HeartRate-2022-03-21-1647950188'!$A:$A,Data_Extraction!D$2,'HeartRate-2022-03-21-1647950188'!$C:$C,Data_Extraction!$A829),"")</f>
        <v/>
      </c>
      <c r="E829" t="str">
        <f>IFERROR(AVERAGEIFS('HeartRate-2022-03-21-1647950188'!$B:$B,'HeartRate-2022-03-21-1647950188'!$A:$A,Data_Extraction!E$2,'HeartRate-2022-03-21-1647950188'!$C:$C,Data_Extraction!$A829),"")</f>
        <v/>
      </c>
      <c r="F829" t="str">
        <f>IFERROR(AVERAGEIFS('HeartRate-2022-03-21-1647950188'!$B:$B,'HeartRate-2022-03-21-1647950188'!$A:$A,Data_Extraction!F$2,'HeartRate-2022-03-21-1647950188'!$C:$C,Data_Extraction!$A829),"")</f>
        <v/>
      </c>
      <c r="G829">
        <f>IFERROR(AVERAGEIFS('HeartRate-2022-03-21-1647950188'!$B:$B,'HeartRate-2022-03-21-1647950188'!$A:$A,Data_Extraction!G$2,'HeartRate-2022-03-21-1647950188'!$C:$C,Data_Extraction!$A829),"")</f>
        <v>99</v>
      </c>
      <c r="H829" t="str">
        <f>IFERROR(AVERAGEIFS('HeartRate-2022-03-21-1647950188'!$B:$B,'HeartRate-2022-03-21-1647950188'!$A:$A,Data_Extraction!H$2,'HeartRate-2022-03-21-1647950188'!$C:$C,Data_Extraction!$A829),"")</f>
        <v/>
      </c>
      <c r="I829" t="str">
        <f>IFERROR(AVERAGEIFS('HeartRate-2022-03-21-1647950188'!$B:$B,'HeartRate-2022-03-21-1647950188'!$A:$A,Data_Extraction!I$2,'HeartRate-2022-03-21-1647950188'!$C:$C,Data_Extraction!$A829),"")</f>
        <v/>
      </c>
      <c r="J829" s="8">
        <f t="shared" si="73"/>
        <v>99</v>
      </c>
      <c r="N829" s="11">
        <f>Data_Extraction!A829</f>
        <v>44634.601041666669</v>
      </c>
      <c r="O829" s="15">
        <f t="shared" si="74"/>
        <v>44634</v>
      </c>
      <c r="P829" s="16">
        <f t="shared" si="75"/>
        <v>0.6010416666666667</v>
      </c>
      <c r="Q829" s="12">
        <f>IF(Data_Extraction!B829="",Data_Extraction!$J829*(Q$1),Data_Extraction!B829)</f>
        <v>89.100000000000009</v>
      </c>
      <c r="R829" s="12">
        <f>IF(Data_Extraction!C829="",Data_Extraction!$J829*(R$1),Data_Extraction!C829)</f>
        <v>91.08</v>
      </c>
      <c r="S829" s="12">
        <f>IF(Data_Extraction!D829="",Data_Extraction!$J829*(S$1),Data_Extraction!D829)</f>
        <v>102.96000000000001</v>
      </c>
      <c r="T829" s="12">
        <f>IF(Data_Extraction!E829="",Data_Extraction!$J829*(T$1),Data_Extraction!E829)</f>
        <v>94.05</v>
      </c>
      <c r="U829" s="12">
        <f>IF(Data_Extraction!F829="",Data_Extraction!$J829*(U$1),Data_Extraction!F829)</f>
        <v>97.02</v>
      </c>
      <c r="V829" s="12">
        <f>IF(Data_Extraction!G829="",Data_Extraction!$J829*(V$1),Data_Extraction!G829)</f>
        <v>99</v>
      </c>
      <c r="W829" s="12">
        <f>IF(Data_Extraction!H829="",Data_Extraction!$J829*(W$1),Data_Extraction!H829)</f>
        <v>105.93</v>
      </c>
      <c r="X829" s="12">
        <f>IF(Data_Extraction!I829="",Data_Extraction!$J829*(X$1),Data_Extraction!I829)</f>
        <v>96.03</v>
      </c>
      <c r="Y829" s="13">
        <f t="shared" si="72"/>
        <v>96.896250000000009</v>
      </c>
      <c r="Z829" s="17" t="str">
        <f t="shared" si="76"/>
        <v>Evening</v>
      </c>
      <c r="AA829" s="14" t="str">
        <f>VLOOKUP($N829,'HeartRate-2022-03-21-1647950188'!$C:$G,2,0)</f>
        <v>Break</v>
      </c>
      <c r="AB829" s="14" t="str">
        <f>VLOOKUP($N829,'HeartRate-2022-03-21-1647950188'!$C:$G,3,0)</f>
        <v>Off Campus</v>
      </c>
      <c r="AC829" s="14" t="str">
        <f>VLOOKUP($N829,'HeartRate-2022-03-21-1647950188'!$C:$G,4,0)</f>
        <v>Sitting</v>
      </c>
      <c r="AD829" s="14" t="str">
        <f>VLOOKUP($N829,'HeartRate-2022-03-21-1647950188'!$C:$G,5,0)</f>
        <v>Technical Contexts</v>
      </c>
      <c r="AE829">
        <f t="shared" si="77"/>
        <v>0</v>
      </c>
      <c r="AF829" s="18">
        <v>44634</v>
      </c>
      <c r="AG829" s="19">
        <v>0.6010416666666667</v>
      </c>
    </row>
    <row r="830" spans="1:33" x14ac:dyDescent="0.3">
      <c r="A830" s="5">
        <v>44634.601377314815</v>
      </c>
      <c r="B830">
        <f>IFERROR(AVERAGEIFS('HeartRate-2022-03-21-1647950188'!$B:$B,'HeartRate-2022-03-21-1647950188'!$A:$A,Data_Extraction!B$2,'HeartRate-2022-03-21-1647950188'!$C:$C,Data_Extraction!$A830),"")</f>
        <v>106</v>
      </c>
      <c r="C830" t="str">
        <f>IFERROR(AVERAGEIFS('HeartRate-2022-03-21-1647950188'!$B:$B,'HeartRate-2022-03-21-1647950188'!$A:$A,Data_Extraction!C$2,'HeartRate-2022-03-21-1647950188'!$C:$C,Data_Extraction!$A830),"")</f>
        <v/>
      </c>
      <c r="D830" t="str">
        <f>IFERROR(AVERAGEIFS('HeartRate-2022-03-21-1647950188'!$B:$B,'HeartRate-2022-03-21-1647950188'!$A:$A,Data_Extraction!D$2,'HeartRate-2022-03-21-1647950188'!$C:$C,Data_Extraction!$A830),"")</f>
        <v/>
      </c>
      <c r="E830" t="str">
        <f>IFERROR(AVERAGEIFS('HeartRate-2022-03-21-1647950188'!$B:$B,'HeartRate-2022-03-21-1647950188'!$A:$A,Data_Extraction!E$2,'HeartRate-2022-03-21-1647950188'!$C:$C,Data_Extraction!$A830),"")</f>
        <v/>
      </c>
      <c r="F830" t="str">
        <f>IFERROR(AVERAGEIFS('HeartRate-2022-03-21-1647950188'!$B:$B,'HeartRate-2022-03-21-1647950188'!$A:$A,Data_Extraction!F$2,'HeartRate-2022-03-21-1647950188'!$C:$C,Data_Extraction!$A830),"")</f>
        <v/>
      </c>
      <c r="G830" t="str">
        <f>IFERROR(AVERAGEIFS('HeartRate-2022-03-21-1647950188'!$B:$B,'HeartRate-2022-03-21-1647950188'!$A:$A,Data_Extraction!G$2,'HeartRate-2022-03-21-1647950188'!$C:$C,Data_Extraction!$A830),"")</f>
        <v/>
      </c>
      <c r="H830" t="str">
        <f>IFERROR(AVERAGEIFS('HeartRate-2022-03-21-1647950188'!$B:$B,'HeartRate-2022-03-21-1647950188'!$A:$A,Data_Extraction!H$2,'HeartRate-2022-03-21-1647950188'!$C:$C,Data_Extraction!$A830),"")</f>
        <v/>
      </c>
      <c r="I830">
        <f>IFERROR(AVERAGEIFS('HeartRate-2022-03-21-1647950188'!$B:$B,'HeartRate-2022-03-21-1647950188'!$A:$A,Data_Extraction!I$2,'HeartRate-2022-03-21-1647950188'!$C:$C,Data_Extraction!$A830),"")</f>
        <v>108</v>
      </c>
      <c r="J830" s="8">
        <f t="shared" si="73"/>
        <v>107</v>
      </c>
      <c r="N830" s="11">
        <f>Data_Extraction!A830</f>
        <v>44634.601377314815</v>
      </c>
      <c r="O830" s="15">
        <f t="shared" si="74"/>
        <v>44634</v>
      </c>
      <c r="P830" s="16">
        <f t="shared" si="75"/>
        <v>0.60137731481481482</v>
      </c>
      <c r="Q830" s="12">
        <f>IF(Data_Extraction!B830="",Data_Extraction!$J830*(Q$1),Data_Extraction!B830)</f>
        <v>106</v>
      </c>
      <c r="R830" s="12">
        <f>IF(Data_Extraction!C830="",Data_Extraction!$J830*(R$1),Data_Extraction!C830)</f>
        <v>98.44</v>
      </c>
      <c r="S830" s="12">
        <f>IF(Data_Extraction!D830="",Data_Extraction!$J830*(S$1),Data_Extraction!D830)</f>
        <v>111.28</v>
      </c>
      <c r="T830" s="12">
        <f>IF(Data_Extraction!E830="",Data_Extraction!$J830*(T$1),Data_Extraction!E830)</f>
        <v>101.64999999999999</v>
      </c>
      <c r="U830" s="12">
        <f>IF(Data_Extraction!F830="",Data_Extraction!$J830*(U$1),Data_Extraction!F830)</f>
        <v>104.86</v>
      </c>
      <c r="V830" s="12">
        <f>IF(Data_Extraction!G830="",Data_Extraction!$J830*(V$1),Data_Extraction!G830)</f>
        <v>97.37</v>
      </c>
      <c r="W830" s="12">
        <f>IF(Data_Extraction!H830="",Data_Extraction!$J830*(W$1),Data_Extraction!H830)</f>
        <v>114.49000000000001</v>
      </c>
      <c r="X830" s="12">
        <f>IF(Data_Extraction!I830="",Data_Extraction!$J830*(X$1),Data_Extraction!I830)</f>
        <v>108</v>
      </c>
      <c r="Y830" s="13">
        <f t="shared" si="72"/>
        <v>105.26125</v>
      </c>
      <c r="Z830" s="17" t="str">
        <f t="shared" si="76"/>
        <v>Evening</v>
      </c>
      <c r="AA830" s="14" t="str">
        <f>VLOOKUP($N830,'HeartRate-2022-03-21-1647950188'!$C:$G,2,0)</f>
        <v>Break</v>
      </c>
      <c r="AB830" s="14" t="str">
        <f>VLOOKUP($N830,'HeartRate-2022-03-21-1647950188'!$C:$G,3,0)</f>
        <v>Off Campus</v>
      </c>
      <c r="AC830" s="14" t="str">
        <f>VLOOKUP($N830,'HeartRate-2022-03-21-1647950188'!$C:$G,4,0)</f>
        <v>Sitting</v>
      </c>
      <c r="AD830" s="14" t="str">
        <f>VLOOKUP($N830,'HeartRate-2022-03-21-1647950188'!$C:$G,5,0)</f>
        <v>Technical Contexts</v>
      </c>
      <c r="AE830">
        <f t="shared" si="77"/>
        <v>0</v>
      </c>
      <c r="AF830" s="18">
        <v>44634</v>
      </c>
      <c r="AG830" s="19">
        <v>0.60137731481481482</v>
      </c>
    </row>
    <row r="831" spans="1:33" x14ac:dyDescent="0.3">
      <c r="A831" s="5">
        <v>44634.601388888892</v>
      </c>
      <c r="B831" t="str">
        <f>IFERROR(AVERAGEIFS('HeartRate-2022-03-21-1647950188'!$B:$B,'HeartRate-2022-03-21-1647950188'!$A:$A,Data_Extraction!B$2,'HeartRate-2022-03-21-1647950188'!$C:$C,Data_Extraction!$A831),"")</f>
        <v/>
      </c>
      <c r="C831" t="str">
        <f>IFERROR(AVERAGEIFS('HeartRate-2022-03-21-1647950188'!$B:$B,'HeartRate-2022-03-21-1647950188'!$A:$A,Data_Extraction!C$2,'HeartRate-2022-03-21-1647950188'!$C:$C,Data_Extraction!$A831),"")</f>
        <v/>
      </c>
      <c r="D831" t="str">
        <f>IFERROR(AVERAGEIFS('HeartRate-2022-03-21-1647950188'!$B:$B,'HeartRate-2022-03-21-1647950188'!$A:$A,Data_Extraction!D$2,'HeartRate-2022-03-21-1647950188'!$C:$C,Data_Extraction!$A831),"")</f>
        <v/>
      </c>
      <c r="E831" t="str">
        <f>IFERROR(AVERAGEIFS('HeartRate-2022-03-21-1647950188'!$B:$B,'HeartRate-2022-03-21-1647950188'!$A:$A,Data_Extraction!E$2,'HeartRate-2022-03-21-1647950188'!$C:$C,Data_Extraction!$A831),"")</f>
        <v/>
      </c>
      <c r="F831" t="str">
        <f>IFERROR(AVERAGEIFS('HeartRate-2022-03-21-1647950188'!$B:$B,'HeartRate-2022-03-21-1647950188'!$A:$A,Data_Extraction!F$2,'HeartRate-2022-03-21-1647950188'!$C:$C,Data_Extraction!$A831),"")</f>
        <v/>
      </c>
      <c r="G831">
        <f>IFERROR(AVERAGEIFS('HeartRate-2022-03-21-1647950188'!$B:$B,'HeartRate-2022-03-21-1647950188'!$A:$A,Data_Extraction!G$2,'HeartRate-2022-03-21-1647950188'!$C:$C,Data_Extraction!$A831),"")</f>
        <v>96</v>
      </c>
      <c r="H831">
        <f>IFERROR(AVERAGEIFS('HeartRate-2022-03-21-1647950188'!$B:$B,'HeartRate-2022-03-21-1647950188'!$A:$A,Data_Extraction!H$2,'HeartRate-2022-03-21-1647950188'!$C:$C,Data_Extraction!$A831),"")</f>
        <v>84</v>
      </c>
      <c r="I831" t="str">
        <f>IFERROR(AVERAGEIFS('HeartRate-2022-03-21-1647950188'!$B:$B,'HeartRate-2022-03-21-1647950188'!$A:$A,Data_Extraction!I$2,'HeartRate-2022-03-21-1647950188'!$C:$C,Data_Extraction!$A831),"")</f>
        <v/>
      </c>
      <c r="J831" s="8">
        <f t="shared" si="73"/>
        <v>90</v>
      </c>
      <c r="N831" s="11">
        <f>Data_Extraction!A831</f>
        <v>44634.601388888892</v>
      </c>
      <c r="O831" s="15">
        <f t="shared" si="74"/>
        <v>44634</v>
      </c>
      <c r="P831" s="16">
        <f t="shared" si="75"/>
        <v>0.60138888888888886</v>
      </c>
      <c r="Q831" s="12">
        <f>IF(Data_Extraction!B831="",Data_Extraction!$J831*(Q$1),Data_Extraction!B831)</f>
        <v>81</v>
      </c>
      <c r="R831" s="12">
        <f>IF(Data_Extraction!C831="",Data_Extraction!$J831*(R$1),Data_Extraction!C831)</f>
        <v>82.8</v>
      </c>
      <c r="S831" s="12">
        <f>IF(Data_Extraction!D831="",Data_Extraction!$J831*(S$1),Data_Extraction!D831)</f>
        <v>93.600000000000009</v>
      </c>
      <c r="T831" s="12">
        <f>IF(Data_Extraction!E831="",Data_Extraction!$J831*(T$1),Data_Extraction!E831)</f>
        <v>85.5</v>
      </c>
      <c r="U831" s="12">
        <f>IF(Data_Extraction!F831="",Data_Extraction!$J831*(U$1),Data_Extraction!F831)</f>
        <v>88.2</v>
      </c>
      <c r="V831" s="12">
        <f>IF(Data_Extraction!G831="",Data_Extraction!$J831*(V$1),Data_Extraction!G831)</f>
        <v>96</v>
      </c>
      <c r="W831" s="12">
        <f>IF(Data_Extraction!H831="",Data_Extraction!$J831*(W$1),Data_Extraction!H831)</f>
        <v>84</v>
      </c>
      <c r="X831" s="12">
        <f>IF(Data_Extraction!I831="",Data_Extraction!$J831*(X$1),Data_Extraction!I831)</f>
        <v>87.3</v>
      </c>
      <c r="Y831" s="13">
        <f t="shared" si="72"/>
        <v>87.3</v>
      </c>
      <c r="Z831" s="17" t="str">
        <f t="shared" si="76"/>
        <v>Evening</v>
      </c>
      <c r="AA831" s="14" t="str">
        <f>VLOOKUP($N831,'HeartRate-2022-03-21-1647950188'!$C:$G,2,0)</f>
        <v>Break</v>
      </c>
      <c r="AB831" s="14" t="str">
        <f>VLOOKUP($N831,'HeartRate-2022-03-21-1647950188'!$C:$G,3,0)</f>
        <v>Off Campus</v>
      </c>
      <c r="AC831" s="14" t="str">
        <f>VLOOKUP($N831,'HeartRate-2022-03-21-1647950188'!$C:$G,4,0)</f>
        <v>Sitting</v>
      </c>
      <c r="AD831" s="14" t="str">
        <f>VLOOKUP($N831,'HeartRate-2022-03-21-1647950188'!$C:$G,5,0)</f>
        <v>Technical Contexts</v>
      </c>
      <c r="AE831">
        <f t="shared" si="77"/>
        <v>0</v>
      </c>
      <c r="AF831" s="18">
        <v>44634</v>
      </c>
      <c r="AG831" s="19">
        <v>0.60138888888888886</v>
      </c>
    </row>
    <row r="832" spans="1:33" x14ac:dyDescent="0.3">
      <c r="A832" s="5">
        <v>44634.602071759262</v>
      </c>
      <c r="B832">
        <f>IFERROR(AVERAGEIFS('HeartRate-2022-03-21-1647950188'!$B:$B,'HeartRate-2022-03-21-1647950188'!$A:$A,Data_Extraction!B$2,'HeartRate-2022-03-21-1647950188'!$C:$C,Data_Extraction!$A832),"")</f>
        <v>105</v>
      </c>
      <c r="C832" t="str">
        <f>IFERROR(AVERAGEIFS('HeartRate-2022-03-21-1647950188'!$B:$B,'HeartRate-2022-03-21-1647950188'!$A:$A,Data_Extraction!C$2,'HeartRate-2022-03-21-1647950188'!$C:$C,Data_Extraction!$A832),"")</f>
        <v/>
      </c>
      <c r="D832" t="str">
        <f>IFERROR(AVERAGEIFS('HeartRate-2022-03-21-1647950188'!$B:$B,'HeartRate-2022-03-21-1647950188'!$A:$A,Data_Extraction!D$2,'HeartRate-2022-03-21-1647950188'!$C:$C,Data_Extraction!$A832),"")</f>
        <v/>
      </c>
      <c r="E832" t="str">
        <f>IFERROR(AVERAGEIFS('HeartRate-2022-03-21-1647950188'!$B:$B,'HeartRate-2022-03-21-1647950188'!$A:$A,Data_Extraction!E$2,'HeartRate-2022-03-21-1647950188'!$C:$C,Data_Extraction!$A832),"")</f>
        <v/>
      </c>
      <c r="F832" t="str">
        <f>IFERROR(AVERAGEIFS('HeartRate-2022-03-21-1647950188'!$B:$B,'HeartRate-2022-03-21-1647950188'!$A:$A,Data_Extraction!F$2,'HeartRate-2022-03-21-1647950188'!$C:$C,Data_Extraction!$A832),"")</f>
        <v/>
      </c>
      <c r="G832" t="str">
        <f>IFERROR(AVERAGEIFS('HeartRate-2022-03-21-1647950188'!$B:$B,'HeartRate-2022-03-21-1647950188'!$A:$A,Data_Extraction!G$2,'HeartRate-2022-03-21-1647950188'!$C:$C,Data_Extraction!$A832),"")</f>
        <v/>
      </c>
      <c r="H832" t="str">
        <f>IFERROR(AVERAGEIFS('HeartRate-2022-03-21-1647950188'!$B:$B,'HeartRate-2022-03-21-1647950188'!$A:$A,Data_Extraction!H$2,'HeartRate-2022-03-21-1647950188'!$C:$C,Data_Extraction!$A832),"")</f>
        <v/>
      </c>
      <c r="I832">
        <f>IFERROR(AVERAGEIFS('HeartRate-2022-03-21-1647950188'!$B:$B,'HeartRate-2022-03-21-1647950188'!$A:$A,Data_Extraction!I$2,'HeartRate-2022-03-21-1647950188'!$C:$C,Data_Extraction!$A832),"")</f>
        <v>107</v>
      </c>
      <c r="J832" s="8">
        <f t="shared" si="73"/>
        <v>106</v>
      </c>
      <c r="N832" s="11">
        <f>Data_Extraction!A832</f>
        <v>44634.602071759262</v>
      </c>
      <c r="O832" s="15">
        <f t="shared" si="74"/>
        <v>44634</v>
      </c>
      <c r="P832" s="16">
        <f t="shared" si="75"/>
        <v>0.60207175925925926</v>
      </c>
      <c r="Q832" s="12">
        <f>IF(Data_Extraction!B832="",Data_Extraction!$J832*(Q$1),Data_Extraction!B832)</f>
        <v>105</v>
      </c>
      <c r="R832" s="12">
        <f>IF(Data_Extraction!C832="",Data_Extraction!$J832*(R$1),Data_Extraction!C832)</f>
        <v>97.52000000000001</v>
      </c>
      <c r="S832" s="12">
        <f>IF(Data_Extraction!D832="",Data_Extraction!$J832*(S$1),Data_Extraction!D832)</f>
        <v>110.24000000000001</v>
      </c>
      <c r="T832" s="12">
        <f>IF(Data_Extraction!E832="",Data_Extraction!$J832*(T$1),Data_Extraction!E832)</f>
        <v>100.69999999999999</v>
      </c>
      <c r="U832" s="12">
        <f>IF(Data_Extraction!F832="",Data_Extraction!$J832*(U$1),Data_Extraction!F832)</f>
        <v>103.88</v>
      </c>
      <c r="V832" s="12">
        <f>IF(Data_Extraction!G832="",Data_Extraction!$J832*(V$1),Data_Extraction!G832)</f>
        <v>96.460000000000008</v>
      </c>
      <c r="W832" s="12">
        <f>IF(Data_Extraction!H832="",Data_Extraction!$J832*(W$1),Data_Extraction!H832)</f>
        <v>113.42</v>
      </c>
      <c r="X832" s="12">
        <f>IF(Data_Extraction!I832="",Data_Extraction!$J832*(X$1),Data_Extraction!I832)</f>
        <v>107</v>
      </c>
      <c r="Y832" s="13">
        <f t="shared" si="72"/>
        <v>104.27749999999999</v>
      </c>
      <c r="Z832" s="17" t="str">
        <f t="shared" si="76"/>
        <v>Evening</v>
      </c>
      <c r="AA832" s="14" t="str">
        <f>VLOOKUP($N832,'HeartRate-2022-03-21-1647950188'!$C:$G,2,0)</f>
        <v>Break</v>
      </c>
      <c r="AB832" s="14" t="str">
        <f>VLOOKUP($N832,'HeartRate-2022-03-21-1647950188'!$C:$G,3,0)</f>
        <v>Off Campus</v>
      </c>
      <c r="AC832" s="14" t="str">
        <f>VLOOKUP($N832,'HeartRate-2022-03-21-1647950188'!$C:$G,4,0)</f>
        <v>Sitting</v>
      </c>
      <c r="AD832" s="14" t="str">
        <f>VLOOKUP($N832,'HeartRate-2022-03-21-1647950188'!$C:$G,5,0)</f>
        <v>Technical Contexts</v>
      </c>
      <c r="AE832">
        <f t="shared" si="77"/>
        <v>0</v>
      </c>
      <c r="AF832" s="18">
        <v>44634</v>
      </c>
      <c r="AG832" s="19">
        <v>0.60207175925925926</v>
      </c>
    </row>
    <row r="833" spans="1:33" x14ac:dyDescent="0.3">
      <c r="A833" s="5">
        <v>44634.602766203701</v>
      </c>
      <c r="B833">
        <f>IFERROR(AVERAGEIFS('HeartRate-2022-03-21-1647950188'!$B:$B,'HeartRate-2022-03-21-1647950188'!$A:$A,Data_Extraction!B$2,'HeartRate-2022-03-21-1647950188'!$C:$C,Data_Extraction!$A833),"")</f>
        <v>110</v>
      </c>
      <c r="C833" t="str">
        <f>IFERROR(AVERAGEIFS('HeartRate-2022-03-21-1647950188'!$B:$B,'HeartRate-2022-03-21-1647950188'!$A:$A,Data_Extraction!C$2,'HeartRate-2022-03-21-1647950188'!$C:$C,Data_Extraction!$A833),"")</f>
        <v/>
      </c>
      <c r="D833" t="str">
        <f>IFERROR(AVERAGEIFS('HeartRate-2022-03-21-1647950188'!$B:$B,'HeartRate-2022-03-21-1647950188'!$A:$A,Data_Extraction!D$2,'HeartRate-2022-03-21-1647950188'!$C:$C,Data_Extraction!$A833),"")</f>
        <v/>
      </c>
      <c r="E833" t="str">
        <f>IFERROR(AVERAGEIFS('HeartRate-2022-03-21-1647950188'!$B:$B,'HeartRate-2022-03-21-1647950188'!$A:$A,Data_Extraction!E$2,'HeartRate-2022-03-21-1647950188'!$C:$C,Data_Extraction!$A833),"")</f>
        <v/>
      </c>
      <c r="F833" t="str">
        <f>IFERROR(AVERAGEIFS('HeartRate-2022-03-21-1647950188'!$B:$B,'HeartRate-2022-03-21-1647950188'!$A:$A,Data_Extraction!F$2,'HeartRate-2022-03-21-1647950188'!$C:$C,Data_Extraction!$A833),"")</f>
        <v/>
      </c>
      <c r="G833" t="str">
        <f>IFERROR(AVERAGEIFS('HeartRate-2022-03-21-1647950188'!$B:$B,'HeartRate-2022-03-21-1647950188'!$A:$A,Data_Extraction!G$2,'HeartRate-2022-03-21-1647950188'!$C:$C,Data_Extraction!$A833),"")</f>
        <v/>
      </c>
      <c r="H833" t="str">
        <f>IFERROR(AVERAGEIFS('HeartRate-2022-03-21-1647950188'!$B:$B,'HeartRate-2022-03-21-1647950188'!$A:$A,Data_Extraction!H$2,'HeartRate-2022-03-21-1647950188'!$C:$C,Data_Extraction!$A833),"")</f>
        <v/>
      </c>
      <c r="I833">
        <f>IFERROR(AVERAGEIFS('HeartRate-2022-03-21-1647950188'!$B:$B,'HeartRate-2022-03-21-1647950188'!$A:$A,Data_Extraction!I$2,'HeartRate-2022-03-21-1647950188'!$C:$C,Data_Extraction!$A833),"")</f>
        <v>112</v>
      </c>
      <c r="J833" s="8">
        <f t="shared" si="73"/>
        <v>111</v>
      </c>
      <c r="N833" s="11">
        <f>Data_Extraction!A833</f>
        <v>44634.602766203701</v>
      </c>
      <c r="O833" s="15">
        <f t="shared" si="74"/>
        <v>44634</v>
      </c>
      <c r="P833" s="16">
        <f t="shared" si="75"/>
        <v>0.60276620370370371</v>
      </c>
      <c r="Q833" s="12">
        <f>IF(Data_Extraction!B833="",Data_Extraction!$J833*(Q$1),Data_Extraction!B833)</f>
        <v>110</v>
      </c>
      <c r="R833" s="12">
        <f>IF(Data_Extraction!C833="",Data_Extraction!$J833*(R$1),Data_Extraction!C833)</f>
        <v>102.12</v>
      </c>
      <c r="S833" s="12">
        <f>IF(Data_Extraction!D833="",Data_Extraction!$J833*(S$1),Data_Extraction!D833)</f>
        <v>115.44</v>
      </c>
      <c r="T833" s="12">
        <f>IF(Data_Extraction!E833="",Data_Extraction!$J833*(T$1),Data_Extraction!E833)</f>
        <v>105.44999999999999</v>
      </c>
      <c r="U833" s="12">
        <f>IF(Data_Extraction!F833="",Data_Extraction!$J833*(U$1),Data_Extraction!F833)</f>
        <v>108.78</v>
      </c>
      <c r="V833" s="12">
        <f>IF(Data_Extraction!G833="",Data_Extraction!$J833*(V$1),Data_Extraction!G833)</f>
        <v>101.01</v>
      </c>
      <c r="W833" s="12">
        <f>IF(Data_Extraction!H833="",Data_Extraction!$J833*(W$1),Data_Extraction!H833)</f>
        <v>118.77000000000001</v>
      </c>
      <c r="X833" s="12">
        <f>IF(Data_Extraction!I833="",Data_Extraction!$J833*(X$1),Data_Extraction!I833)</f>
        <v>112</v>
      </c>
      <c r="Y833" s="13">
        <f t="shared" si="72"/>
        <v>109.19624999999999</v>
      </c>
      <c r="Z833" s="17" t="str">
        <f t="shared" si="76"/>
        <v>Evening</v>
      </c>
      <c r="AA833" s="14" t="str">
        <f>VLOOKUP($N833,'HeartRate-2022-03-21-1647950188'!$C:$G,2,0)</f>
        <v>Break</v>
      </c>
      <c r="AB833" s="14" t="str">
        <f>VLOOKUP($N833,'HeartRate-2022-03-21-1647950188'!$C:$G,3,0)</f>
        <v>Off Campus</v>
      </c>
      <c r="AC833" s="14" t="str">
        <f>VLOOKUP($N833,'HeartRate-2022-03-21-1647950188'!$C:$G,4,0)</f>
        <v>Sitting</v>
      </c>
      <c r="AD833" s="14" t="str">
        <f>VLOOKUP($N833,'HeartRate-2022-03-21-1647950188'!$C:$G,5,0)</f>
        <v>Technical Contexts</v>
      </c>
      <c r="AE833">
        <f t="shared" si="77"/>
        <v>0</v>
      </c>
      <c r="AF833" s="18">
        <v>44634</v>
      </c>
      <c r="AG833" s="19">
        <v>0.60276620370370371</v>
      </c>
    </row>
    <row r="834" spans="1:33" x14ac:dyDescent="0.3">
      <c r="A834" s="5">
        <v>44634.603460648148</v>
      </c>
      <c r="B834">
        <f>IFERROR(AVERAGEIFS('HeartRate-2022-03-21-1647950188'!$B:$B,'HeartRate-2022-03-21-1647950188'!$A:$A,Data_Extraction!B$2,'HeartRate-2022-03-21-1647950188'!$C:$C,Data_Extraction!$A834),"")</f>
        <v>118</v>
      </c>
      <c r="C834" t="str">
        <f>IFERROR(AVERAGEIFS('HeartRate-2022-03-21-1647950188'!$B:$B,'HeartRate-2022-03-21-1647950188'!$A:$A,Data_Extraction!C$2,'HeartRate-2022-03-21-1647950188'!$C:$C,Data_Extraction!$A834),"")</f>
        <v/>
      </c>
      <c r="D834" t="str">
        <f>IFERROR(AVERAGEIFS('HeartRate-2022-03-21-1647950188'!$B:$B,'HeartRate-2022-03-21-1647950188'!$A:$A,Data_Extraction!D$2,'HeartRate-2022-03-21-1647950188'!$C:$C,Data_Extraction!$A834),"")</f>
        <v/>
      </c>
      <c r="E834" t="str">
        <f>IFERROR(AVERAGEIFS('HeartRate-2022-03-21-1647950188'!$B:$B,'HeartRate-2022-03-21-1647950188'!$A:$A,Data_Extraction!E$2,'HeartRate-2022-03-21-1647950188'!$C:$C,Data_Extraction!$A834),"")</f>
        <v/>
      </c>
      <c r="F834" t="str">
        <f>IFERROR(AVERAGEIFS('HeartRate-2022-03-21-1647950188'!$B:$B,'HeartRate-2022-03-21-1647950188'!$A:$A,Data_Extraction!F$2,'HeartRate-2022-03-21-1647950188'!$C:$C,Data_Extraction!$A834),"")</f>
        <v/>
      </c>
      <c r="G834" t="str">
        <f>IFERROR(AVERAGEIFS('HeartRate-2022-03-21-1647950188'!$B:$B,'HeartRate-2022-03-21-1647950188'!$A:$A,Data_Extraction!G$2,'HeartRate-2022-03-21-1647950188'!$C:$C,Data_Extraction!$A834),"")</f>
        <v/>
      </c>
      <c r="H834" t="str">
        <f>IFERROR(AVERAGEIFS('HeartRate-2022-03-21-1647950188'!$B:$B,'HeartRate-2022-03-21-1647950188'!$A:$A,Data_Extraction!H$2,'HeartRate-2022-03-21-1647950188'!$C:$C,Data_Extraction!$A834),"")</f>
        <v/>
      </c>
      <c r="I834">
        <f>IFERROR(AVERAGEIFS('HeartRate-2022-03-21-1647950188'!$B:$B,'HeartRate-2022-03-21-1647950188'!$A:$A,Data_Extraction!I$2,'HeartRate-2022-03-21-1647950188'!$C:$C,Data_Extraction!$A834),"")</f>
        <v>109</v>
      </c>
      <c r="J834" s="8">
        <f t="shared" si="73"/>
        <v>113.5</v>
      </c>
      <c r="N834" s="11">
        <f>Data_Extraction!A834</f>
        <v>44634.603460648148</v>
      </c>
      <c r="O834" s="15">
        <f t="shared" si="74"/>
        <v>44634</v>
      </c>
      <c r="P834" s="16">
        <f t="shared" si="75"/>
        <v>0.60346064814814815</v>
      </c>
      <c r="Q834" s="12">
        <f>IF(Data_Extraction!B834="",Data_Extraction!$J834*(Q$1),Data_Extraction!B834)</f>
        <v>118</v>
      </c>
      <c r="R834" s="12">
        <f>IF(Data_Extraction!C834="",Data_Extraction!$J834*(R$1),Data_Extraction!C834)</f>
        <v>104.42</v>
      </c>
      <c r="S834" s="12">
        <f>IF(Data_Extraction!D834="",Data_Extraction!$J834*(S$1),Data_Extraction!D834)</f>
        <v>118.04</v>
      </c>
      <c r="T834" s="12">
        <f>IF(Data_Extraction!E834="",Data_Extraction!$J834*(T$1),Data_Extraction!E834)</f>
        <v>107.82499999999999</v>
      </c>
      <c r="U834" s="12">
        <f>IF(Data_Extraction!F834="",Data_Extraction!$J834*(U$1),Data_Extraction!F834)</f>
        <v>111.23</v>
      </c>
      <c r="V834" s="12">
        <f>IF(Data_Extraction!G834="",Data_Extraction!$J834*(V$1),Data_Extraction!G834)</f>
        <v>103.285</v>
      </c>
      <c r="W834" s="12">
        <f>IF(Data_Extraction!H834="",Data_Extraction!$J834*(W$1),Data_Extraction!H834)</f>
        <v>121.44500000000001</v>
      </c>
      <c r="X834" s="12">
        <f>IF(Data_Extraction!I834="",Data_Extraction!$J834*(X$1),Data_Extraction!I834)</f>
        <v>109</v>
      </c>
      <c r="Y834" s="13">
        <f t="shared" si="72"/>
        <v>111.655625</v>
      </c>
      <c r="Z834" s="17" t="str">
        <f t="shared" si="76"/>
        <v>Evening</v>
      </c>
      <c r="AA834" s="14" t="str">
        <f>VLOOKUP($N834,'HeartRate-2022-03-21-1647950188'!$C:$G,2,0)</f>
        <v>Break</v>
      </c>
      <c r="AB834" s="14" t="str">
        <f>VLOOKUP($N834,'HeartRate-2022-03-21-1647950188'!$C:$G,3,0)</f>
        <v>Off Campus</v>
      </c>
      <c r="AC834" s="14" t="str">
        <f>VLOOKUP($N834,'HeartRate-2022-03-21-1647950188'!$C:$G,4,0)</f>
        <v>Sitting</v>
      </c>
      <c r="AD834" s="14" t="str">
        <f>VLOOKUP($N834,'HeartRate-2022-03-21-1647950188'!$C:$G,5,0)</f>
        <v>Technical Contexts</v>
      </c>
      <c r="AE834">
        <f t="shared" si="77"/>
        <v>0</v>
      </c>
      <c r="AF834" s="18">
        <v>44634</v>
      </c>
      <c r="AG834" s="19">
        <v>0.60346064814814815</v>
      </c>
    </row>
    <row r="835" spans="1:33" x14ac:dyDescent="0.3">
      <c r="A835" s="5">
        <v>44634.604155092595</v>
      </c>
      <c r="B835">
        <f>IFERROR(AVERAGEIFS('HeartRate-2022-03-21-1647950188'!$B:$B,'HeartRate-2022-03-21-1647950188'!$A:$A,Data_Extraction!B$2,'HeartRate-2022-03-21-1647950188'!$C:$C,Data_Extraction!$A835),"")</f>
        <v>115</v>
      </c>
      <c r="C835" t="str">
        <f>IFERROR(AVERAGEIFS('HeartRate-2022-03-21-1647950188'!$B:$B,'HeartRate-2022-03-21-1647950188'!$A:$A,Data_Extraction!C$2,'HeartRate-2022-03-21-1647950188'!$C:$C,Data_Extraction!$A835),"")</f>
        <v/>
      </c>
      <c r="D835" t="str">
        <f>IFERROR(AVERAGEIFS('HeartRate-2022-03-21-1647950188'!$B:$B,'HeartRate-2022-03-21-1647950188'!$A:$A,Data_Extraction!D$2,'HeartRate-2022-03-21-1647950188'!$C:$C,Data_Extraction!$A835),"")</f>
        <v/>
      </c>
      <c r="E835" t="str">
        <f>IFERROR(AVERAGEIFS('HeartRate-2022-03-21-1647950188'!$B:$B,'HeartRate-2022-03-21-1647950188'!$A:$A,Data_Extraction!E$2,'HeartRate-2022-03-21-1647950188'!$C:$C,Data_Extraction!$A835),"")</f>
        <v/>
      </c>
      <c r="F835" t="str">
        <f>IFERROR(AVERAGEIFS('HeartRate-2022-03-21-1647950188'!$B:$B,'HeartRate-2022-03-21-1647950188'!$A:$A,Data_Extraction!F$2,'HeartRate-2022-03-21-1647950188'!$C:$C,Data_Extraction!$A835),"")</f>
        <v/>
      </c>
      <c r="G835" t="str">
        <f>IFERROR(AVERAGEIFS('HeartRate-2022-03-21-1647950188'!$B:$B,'HeartRate-2022-03-21-1647950188'!$A:$A,Data_Extraction!G$2,'HeartRate-2022-03-21-1647950188'!$C:$C,Data_Extraction!$A835),"")</f>
        <v/>
      </c>
      <c r="H835" t="str">
        <f>IFERROR(AVERAGEIFS('HeartRate-2022-03-21-1647950188'!$B:$B,'HeartRate-2022-03-21-1647950188'!$A:$A,Data_Extraction!H$2,'HeartRate-2022-03-21-1647950188'!$C:$C,Data_Extraction!$A835),"")</f>
        <v/>
      </c>
      <c r="I835">
        <f>IFERROR(AVERAGEIFS('HeartRate-2022-03-21-1647950188'!$B:$B,'HeartRate-2022-03-21-1647950188'!$A:$A,Data_Extraction!I$2,'HeartRate-2022-03-21-1647950188'!$C:$C,Data_Extraction!$A835),"")</f>
        <v>113</v>
      </c>
      <c r="J835" s="8">
        <f t="shared" si="73"/>
        <v>114</v>
      </c>
      <c r="N835" s="11">
        <f>Data_Extraction!A835</f>
        <v>44634.604155092595</v>
      </c>
      <c r="O835" s="15">
        <f t="shared" si="74"/>
        <v>44634</v>
      </c>
      <c r="P835" s="16">
        <f t="shared" si="75"/>
        <v>0.60415509259259259</v>
      </c>
      <c r="Q835" s="12">
        <f>IF(Data_Extraction!B835="",Data_Extraction!$J835*(Q$1),Data_Extraction!B835)</f>
        <v>115</v>
      </c>
      <c r="R835" s="12">
        <f>IF(Data_Extraction!C835="",Data_Extraction!$J835*(R$1),Data_Extraction!C835)</f>
        <v>104.88000000000001</v>
      </c>
      <c r="S835" s="12">
        <f>IF(Data_Extraction!D835="",Data_Extraction!$J835*(S$1),Data_Extraction!D835)</f>
        <v>118.56</v>
      </c>
      <c r="T835" s="12">
        <f>IF(Data_Extraction!E835="",Data_Extraction!$J835*(T$1),Data_Extraction!E835)</f>
        <v>108.3</v>
      </c>
      <c r="U835" s="12">
        <f>IF(Data_Extraction!F835="",Data_Extraction!$J835*(U$1),Data_Extraction!F835)</f>
        <v>111.72</v>
      </c>
      <c r="V835" s="12">
        <f>IF(Data_Extraction!G835="",Data_Extraction!$J835*(V$1),Data_Extraction!G835)</f>
        <v>103.74000000000001</v>
      </c>
      <c r="W835" s="12">
        <f>IF(Data_Extraction!H835="",Data_Extraction!$J835*(W$1),Data_Extraction!H835)</f>
        <v>121.98</v>
      </c>
      <c r="X835" s="12">
        <f>IF(Data_Extraction!I835="",Data_Extraction!$J835*(X$1),Data_Extraction!I835)</f>
        <v>113</v>
      </c>
      <c r="Y835" s="13">
        <f t="shared" ref="Y835:Y898" si="78">AVERAGE(Q835:X835)</f>
        <v>112.14750000000001</v>
      </c>
      <c r="Z835" s="17" t="str">
        <f t="shared" si="76"/>
        <v>Evening</v>
      </c>
      <c r="AA835" s="14" t="str">
        <f>VLOOKUP($N835,'HeartRate-2022-03-21-1647950188'!$C:$G,2,0)</f>
        <v>Break</v>
      </c>
      <c r="AB835" s="14" t="str">
        <f>VLOOKUP($N835,'HeartRate-2022-03-21-1647950188'!$C:$G,3,0)</f>
        <v>Off Campus</v>
      </c>
      <c r="AC835" s="14" t="str">
        <f>VLOOKUP($N835,'HeartRate-2022-03-21-1647950188'!$C:$G,4,0)</f>
        <v>Sitting</v>
      </c>
      <c r="AD835" s="14" t="str">
        <f>VLOOKUP($N835,'HeartRate-2022-03-21-1647950188'!$C:$G,5,0)</f>
        <v>Technical Contexts</v>
      </c>
      <c r="AE835">
        <f t="shared" si="77"/>
        <v>0</v>
      </c>
      <c r="AF835" s="18">
        <v>44634</v>
      </c>
      <c r="AG835" s="19">
        <v>0.60415509259259259</v>
      </c>
    </row>
    <row r="836" spans="1:33" x14ac:dyDescent="0.3">
      <c r="A836" s="5">
        <v>44634.60465277778</v>
      </c>
      <c r="B836" t="str">
        <f>IFERROR(AVERAGEIFS('HeartRate-2022-03-21-1647950188'!$B:$B,'HeartRate-2022-03-21-1647950188'!$A:$A,Data_Extraction!B$2,'HeartRate-2022-03-21-1647950188'!$C:$C,Data_Extraction!$A836),"")</f>
        <v/>
      </c>
      <c r="C836" t="str">
        <f>IFERROR(AVERAGEIFS('HeartRate-2022-03-21-1647950188'!$B:$B,'HeartRate-2022-03-21-1647950188'!$A:$A,Data_Extraction!C$2,'HeartRate-2022-03-21-1647950188'!$C:$C,Data_Extraction!$A836),"")</f>
        <v/>
      </c>
      <c r="D836" t="str">
        <f>IFERROR(AVERAGEIFS('HeartRate-2022-03-21-1647950188'!$B:$B,'HeartRate-2022-03-21-1647950188'!$A:$A,Data_Extraction!D$2,'HeartRate-2022-03-21-1647950188'!$C:$C,Data_Extraction!$A836),"")</f>
        <v/>
      </c>
      <c r="E836" t="str">
        <f>IFERROR(AVERAGEIFS('HeartRate-2022-03-21-1647950188'!$B:$B,'HeartRate-2022-03-21-1647950188'!$A:$A,Data_Extraction!E$2,'HeartRate-2022-03-21-1647950188'!$C:$C,Data_Extraction!$A836),"")</f>
        <v/>
      </c>
      <c r="F836" t="str">
        <f>IFERROR(AVERAGEIFS('HeartRate-2022-03-21-1647950188'!$B:$B,'HeartRate-2022-03-21-1647950188'!$A:$A,Data_Extraction!F$2,'HeartRate-2022-03-21-1647950188'!$C:$C,Data_Extraction!$A836),"")</f>
        <v/>
      </c>
      <c r="G836" t="str">
        <f>IFERROR(AVERAGEIFS('HeartRate-2022-03-21-1647950188'!$B:$B,'HeartRate-2022-03-21-1647950188'!$A:$A,Data_Extraction!G$2,'HeartRate-2022-03-21-1647950188'!$C:$C,Data_Extraction!$A836),"")</f>
        <v/>
      </c>
      <c r="H836" t="str">
        <f>IFERROR(AVERAGEIFS('HeartRate-2022-03-21-1647950188'!$B:$B,'HeartRate-2022-03-21-1647950188'!$A:$A,Data_Extraction!H$2,'HeartRate-2022-03-21-1647950188'!$C:$C,Data_Extraction!$A836),"")</f>
        <v/>
      </c>
      <c r="I836">
        <f>IFERROR(AVERAGEIFS('HeartRate-2022-03-21-1647950188'!$B:$B,'HeartRate-2022-03-21-1647950188'!$A:$A,Data_Extraction!I$2,'HeartRate-2022-03-21-1647950188'!$C:$C,Data_Extraction!$A836),"")</f>
        <v>108</v>
      </c>
      <c r="J836" s="8">
        <f t="shared" ref="J836:J899" si="79">AVERAGE(B836:I836)</f>
        <v>108</v>
      </c>
      <c r="N836" s="11">
        <f>Data_Extraction!A836</f>
        <v>44634.60465277778</v>
      </c>
      <c r="O836" s="15">
        <f t="shared" ref="O836:O899" si="80">AF836</f>
        <v>44634</v>
      </c>
      <c r="P836" s="16">
        <f t="shared" ref="P836:P899" si="81">AG836</f>
        <v>0.60465277777777782</v>
      </c>
      <c r="Q836" s="12">
        <f>IF(Data_Extraction!B836="",Data_Extraction!$J836*(Q$1),Data_Extraction!B836)</f>
        <v>97.2</v>
      </c>
      <c r="R836" s="12">
        <f>IF(Data_Extraction!C836="",Data_Extraction!$J836*(R$1),Data_Extraction!C836)</f>
        <v>99.36</v>
      </c>
      <c r="S836" s="12">
        <f>IF(Data_Extraction!D836="",Data_Extraction!$J836*(S$1),Data_Extraction!D836)</f>
        <v>112.32000000000001</v>
      </c>
      <c r="T836" s="12">
        <f>IF(Data_Extraction!E836="",Data_Extraction!$J836*(T$1),Data_Extraction!E836)</f>
        <v>102.6</v>
      </c>
      <c r="U836" s="12">
        <f>IF(Data_Extraction!F836="",Data_Extraction!$J836*(U$1),Data_Extraction!F836)</f>
        <v>105.84</v>
      </c>
      <c r="V836" s="12">
        <f>IF(Data_Extraction!G836="",Data_Extraction!$J836*(V$1),Data_Extraction!G836)</f>
        <v>98.28</v>
      </c>
      <c r="W836" s="12">
        <f>IF(Data_Extraction!H836="",Data_Extraction!$J836*(W$1),Data_Extraction!H836)</f>
        <v>115.56</v>
      </c>
      <c r="X836" s="12">
        <f>IF(Data_Extraction!I836="",Data_Extraction!$J836*(X$1),Data_Extraction!I836)</f>
        <v>108</v>
      </c>
      <c r="Y836" s="13">
        <f t="shared" si="78"/>
        <v>104.89500000000001</v>
      </c>
      <c r="Z836" s="17" t="str">
        <f t="shared" ref="Z836:Z899" si="82">VLOOKUP(P836,$AJ$2:$AK$7,2,1)</f>
        <v>Evening</v>
      </c>
      <c r="AA836" s="14" t="str">
        <f>VLOOKUP($N836,'HeartRate-2022-03-21-1647950188'!$C:$G,2,0)</f>
        <v>Break</v>
      </c>
      <c r="AB836" s="14" t="str">
        <f>VLOOKUP($N836,'HeartRate-2022-03-21-1647950188'!$C:$G,3,0)</f>
        <v>Off Campus</v>
      </c>
      <c r="AC836" s="14" t="str">
        <f>VLOOKUP($N836,'HeartRate-2022-03-21-1647950188'!$C:$G,4,0)</f>
        <v>Sitting</v>
      </c>
      <c r="AD836" s="14" t="str">
        <f>VLOOKUP($N836,'HeartRate-2022-03-21-1647950188'!$C:$G,5,0)</f>
        <v>Technical Contexts</v>
      </c>
      <c r="AE836">
        <f t="shared" ref="AE836:AE899" si="83">IF(Y836&gt;120,1,0)</f>
        <v>0</v>
      </c>
      <c r="AF836" s="18">
        <v>44634</v>
      </c>
      <c r="AG836" s="19">
        <v>0.60465277777777782</v>
      </c>
    </row>
    <row r="837" spans="1:33" x14ac:dyDescent="0.3">
      <c r="A837" s="5">
        <v>44634.604780092595</v>
      </c>
      <c r="B837" t="str">
        <f>IFERROR(AVERAGEIFS('HeartRate-2022-03-21-1647950188'!$B:$B,'HeartRate-2022-03-21-1647950188'!$A:$A,Data_Extraction!B$2,'HeartRate-2022-03-21-1647950188'!$C:$C,Data_Extraction!$A837),"")</f>
        <v/>
      </c>
      <c r="C837" t="str">
        <f>IFERROR(AVERAGEIFS('HeartRate-2022-03-21-1647950188'!$B:$B,'HeartRate-2022-03-21-1647950188'!$A:$A,Data_Extraction!C$2,'HeartRate-2022-03-21-1647950188'!$C:$C,Data_Extraction!$A837),"")</f>
        <v/>
      </c>
      <c r="D837" t="str">
        <f>IFERROR(AVERAGEIFS('HeartRate-2022-03-21-1647950188'!$B:$B,'HeartRate-2022-03-21-1647950188'!$A:$A,Data_Extraction!D$2,'HeartRate-2022-03-21-1647950188'!$C:$C,Data_Extraction!$A837),"")</f>
        <v/>
      </c>
      <c r="E837" t="str">
        <f>IFERROR(AVERAGEIFS('HeartRate-2022-03-21-1647950188'!$B:$B,'HeartRate-2022-03-21-1647950188'!$A:$A,Data_Extraction!E$2,'HeartRate-2022-03-21-1647950188'!$C:$C,Data_Extraction!$A837),"")</f>
        <v/>
      </c>
      <c r="F837" t="str">
        <f>IFERROR(AVERAGEIFS('HeartRate-2022-03-21-1647950188'!$B:$B,'HeartRate-2022-03-21-1647950188'!$A:$A,Data_Extraction!F$2,'HeartRate-2022-03-21-1647950188'!$C:$C,Data_Extraction!$A837),"")</f>
        <v/>
      </c>
      <c r="G837" t="str">
        <f>IFERROR(AVERAGEIFS('HeartRate-2022-03-21-1647950188'!$B:$B,'HeartRate-2022-03-21-1647950188'!$A:$A,Data_Extraction!G$2,'HeartRate-2022-03-21-1647950188'!$C:$C,Data_Extraction!$A837),"")</f>
        <v/>
      </c>
      <c r="H837" t="str">
        <f>IFERROR(AVERAGEIFS('HeartRate-2022-03-21-1647950188'!$B:$B,'HeartRate-2022-03-21-1647950188'!$A:$A,Data_Extraction!H$2,'HeartRate-2022-03-21-1647950188'!$C:$C,Data_Extraction!$A837),"")</f>
        <v/>
      </c>
      <c r="I837">
        <f>IFERROR(AVERAGEIFS('HeartRate-2022-03-21-1647950188'!$B:$B,'HeartRate-2022-03-21-1647950188'!$A:$A,Data_Extraction!I$2,'HeartRate-2022-03-21-1647950188'!$C:$C,Data_Extraction!$A837),"")</f>
        <v>109</v>
      </c>
      <c r="J837" s="8">
        <f t="shared" si="79"/>
        <v>109</v>
      </c>
      <c r="N837" s="11">
        <f>Data_Extraction!A837</f>
        <v>44634.604780092595</v>
      </c>
      <c r="O837" s="15">
        <f t="shared" si="80"/>
        <v>44634</v>
      </c>
      <c r="P837" s="16">
        <f t="shared" si="81"/>
        <v>0.60478009259259258</v>
      </c>
      <c r="Q837" s="12">
        <f>IF(Data_Extraction!B837="",Data_Extraction!$J837*(Q$1),Data_Extraction!B837)</f>
        <v>98.100000000000009</v>
      </c>
      <c r="R837" s="12">
        <f>IF(Data_Extraction!C837="",Data_Extraction!$J837*(R$1),Data_Extraction!C837)</f>
        <v>100.28</v>
      </c>
      <c r="S837" s="12">
        <f>IF(Data_Extraction!D837="",Data_Extraction!$J837*(S$1),Data_Extraction!D837)</f>
        <v>113.36</v>
      </c>
      <c r="T837" s="12">
        <f>IF(Data_Extraction!E837="",Data_Extraction!$J837*(T$1),Data_Extraction!E837)</f>
        <v>103.55</v>
      </c>
      <c r="U837" s="12">
        <f>IF(Data_Extraction!F837="",Data_Extraction!$J837*(U$1),Data_Extraction!F837)</f>
        <v>106.82</v>
      </c>
      <c r="V837" s="12">
        <f>IF(Data_Extraction!G837="",Data_Extraction!$J837*(V$1),Data_Extraction!G837)</f>
        <v>99.19</v>
      </c>
      <c r="W837" s="12">
        <f>IF(Data_Extraction!H837="",Data_Extraction!$J837*(W$1),Data_Extraction!H837)</f>
        <v>116.63000000000001</v>
      </c>
      <c r="X837" s="12">
        <f>IF(Data_Extraction!I837="",Data_Extraction!$J837*(X$1),Data_Extraction!I837)</f>
        <v>109</v>
      </c>
      <c r="Y837" s="13">
        <f t="shared" si="78"/>
        <v>105.86624999999999</v>
      </c>
      <c r="Z837" s="17" t="str">
        <f t="shared" si="82"/>
        <v>Evening</v>
      </c>
      <c r="AA837" s="14" t="str">
        <f>VLOOKUP($N837,'HeartRate-2022-03-21-1647950188'!$C:$G,2,0)</f>
        <v>Break</v>
      </c>
      <c r="AB837" s="14" t="str">
        <f>VLOOKUP($N837,'HeartRate-2022-03-21-1647950188'!$C:$G,3,0)</f>
        <v>Off Campus</v>
      </c>
      <c r="AC837" s="14" t="str">
        <f>VLOOKUP($N837,'HeartRate-2022-03-21-1647950188'!$C:$G,4,0)</f>
        <v>Sitting</v>
      </c>
      <c r="AD837" s="14" t="str">
        <f>VLOOKUP($N837,'HeartRate-2022-03-21-1647950188'!$C:$G,5,0)</f>
        <v>Technical Contexts</v>
      </c>
      <c r="AE837">
        <f t="shared" si="83"/>
        <v>0</v>
      </c>
      <c r="AF837" s="18">
        <v>44634</v>
      </c>
      <c r="AG837" s="19">
        <v>0.60478009259259258</v>
      </c>
    </row>
    <row r="838" spans="1:33" x14ac:dyDescent="0.3">
      <c r="A838" s="5">
        <v>44634.604849537034</v>
      </c>
      <c r="B838">
        <f>IFERROR(AVERAGEIFS('HeartRate-2022-03-21-1647950188'!$B:$B,'HeartRate-2022-03-21-1647950188'!$A:$A,Data_Extraction!B$2,'HeartRate-2022-03-21-1647950188'!$C:$C,Data_Extraction!$A838),"")</f>
        <v>119</v>
      </c>
      <c r="C838" t="str">
        <f>IFERROR(AVERAGEIFS('HeartRate-2022-03-21-1647950188'!$B:$B,'HeartRate-2022-03-21-1647950188'!$A:$A,Data_Extraction!C$2,'HeartRate-2022-03-21-1647950188'!$C:$C,Data_Extraction!$A838),"")</f>
        <v/>
      </c>
      <c r="D838" t="str">
        <f>IFERROR(AVERAGEIFS('HeartRate-2022-03-21-1647950188'!$B:$B,'HeartRate-2022-03-21-1647950188'!$A:$A,Data_Extraction!D$2,'HeartRate-2022-03-21-1647950188'!$C:$C,Data_Extraction!$A838),"")</f>
        <v/>
      </c>
      <c r="E838" t="str">
        <f>IFERROR(AVERAGEIFS('HeartRate-2022-03-21-1647950188'!$B:$B,'HeartRate-2022-03-21-1647950188'!$A:$A,Data_Extraction!E$2,'HeartRate-2022-03-21-1647950188'!$C:$C,Data_Extraction!$A838),"")</f>
        <v/>
      </c>
      <c r="F838" t="str">
        <f>IFERROR(AVERAGEIFS('HeartRate-2022-03-21-1647950188'!$B:$B,'HeartRate-2022-03-21-1647950188'!$A:$A,Data_Extraction!F$2,'HeartRate-2022-03-21-1647950188'!$C:$C,Data_Extraction!$A838),"")</f>
        <v/>
      </c>
      <c r="G838" t="str">
        <f>IFERROR(AVERAGEIFS('HeartRate-2022-03-21-1647950188'!$B:$B,'HeartRate-2022-03-21-1647950188'!$A:$A,Data_Extraction!G$2,'HeartRate-2022-03-21-1647950188'!$C:$C,Data_Extraction!$A838),"")</f>
        <v/>
      </c>
      <c r="H838" t="str">
        <f>IFERROR(AVERAGEIFS('HeartRate-2022-03-21-1647950188'!$B:$B,'HeartRate-2022-03-21-1647950188'!$A:$A,Data_Extraction!H$2,'HeartRate-2022-03-21-1647950188'!$C:$C,Data_Extraction!$A838),"")</f>
        <v/>
      </c>
      <c r="I838">
        <f>IFERROR(AVERAGEIFS('HeartRate-2022-03-21-1647950188'!$B:$B,'HeartRate-2022-03-21-1647950188'!$A:$A,Data_Extraction!I$2,'HeartRate-2022-03-21-1647950188'!$C:$C,Data_Extraction!$A838),"")</f>
        <v>108</v>
      </c>
      <c r="J838" s="8">
        <f t="shared" si="79"/>
        <v>113.5</v>
      </c>
      <c r="N838" s="11">
        <f>Data_Extraction!A838</f>
        <v>44634.604849537034</v>
      </c>
      <c r="O838" s="15">
        <f t="shared" si="80"/>
        <v>44634</v>
      </c>
      <c r="P838" s="16">
        <f t="shared" si="81"/>
        <v>0.60484953703703703</v>
      </c>
      <c r="Q838" s="12">
        <f>IF(Data_Extraction!B838="",Data_Extraction!$J838*(Q$1),Data_Extraction!B838)</f>
        <v>119</v>
      </c>
      <c r="R838" s="12">
        <f>IF(Data_Extraction!C838="",Data_Extraction!$J838*(R$1),Data_Extraction!C838)</f>
        <v>104.42</v>
      </c>
      <c r="S838" s="12">
        <f>IF(Data_Extraction!D838="",Data_Extraction!$J838*(S$1),Data_Extraction!D838)</f>
        <v>118.04</v>
      </c>
      <c r="T838" s="12">
        <f>IF(Data_Extraction!E838="",Data_Extraction!$J838*(T$1),Data_Extraction!E838)</f>
        <v>107.82499999999999</v>
      </c>
      <c r="U838" s="12">
        <f>IF(Data_Extraction!F838="",Data_Extraction!$J838*(U$1),Data_Extraction!F838)</f>
        <v>111.23</v>
      </c>
      <c r="V838" s="12">
        <f>IF(Data_Extraction!G838="",Data_Extraction!$J838*(V$1),Data_Extraction!G838)</f>
        <v>103.285</v>
      </c>
      <c r="W838" s="12">
        <f>IF(Data_Extraction!H838="",Data_Extraction!$J838*(W$1),Data_Extraction!H838)</f>
        <v>121.44500000000001</v>
      </c>
      <c r="X838" s="12">
        <f>IF(Data_Extraction!I838="",Data_Extraction!$J838*(X$1),Data_Extraction!I838)</f>
        <v>108</v>
      </c>
      <c r="Y838" s="13">
        <f t="shared" si="78"/>
        <v>111.655625</v>
      </c>
      <c r="Z838" s="17" t="str">
        <f t="shared" si="82"/>
        <v>Evening</v>
      </c>
      <c r="AA838" s="14" t="str">
        <f>VLOOKUP($N838,'HeartRate-2022-03-21-1647950188'!$C:$G,2,0)</f>
        <v>Break</v>
      </c>
      <c r="AB838" s="14" t="str">
        <f>VLOOKUP($N838,'HeartRate-2022-03-21-1647950188'!$C:$G,3,0)</f>
        <v>Off Campus</v>
      </c>
      <c r="AC838" s="14" t="str">
        <f>VLOOKUP($N838,'HeartRate-2022-03-21-1647950188'!$C:$G,4,0)</f>
        <v>Sitting</v>
      </c>
      <c r="AD838" s="14" t="str">
        <f>VLOOKUP($N838,'HeartRate-2022-03-21-1647950188'!$C:$G,5,0)</f>
        <v>Technical Contexts</v>
      </c>
      <c r="AE838">
        <f t="shared" si="83"/>
        <v>0</v>
      </c>
      <c r="AF838" s="18">
        <v>44634</v>
      </c>
      <c r="AG838" s="19">
        <v>0.60484953703703703</v>
      </c>
    </row>
    <row r="839" spans="1:33" x14ac:dyDescent="0.3">
      <c r="A839" s="5">
        <v>44634.604861111111</v>
      </c>
      <c r="B839" t="str">
        <f>IFERROR(AVERAGEIFS('HeartRate-2022-03-21-1647950188'!$B:$B,'HeartRate-2022-03-21-1647950188'!$A:$A,Data_Extraction!B$2,'HeartRate-2022-03-21-1647950188'!$C:$C,Data_Extraction!$A839),"")</f>
        <v/>
      </c>
      <c r="C839" t="str">
        <f>IFERROR(AVERAGEIFS('HeartRate-2022-03-21-1647950188'!$B:$B,'HeartRate-2022-03-21-1647950188'!$A:$A,Data_Extraction!C$2,'HeartRate-2022-03-21-1647950188'!$C:$C,Data_Extraction!$A839),"")</f>
        <v/>
      </c>
      <c r="D839" t="str">
        <f>IFERROR(AVERAGEIFS('HeartRate-2022-03-21-1647950188'!$B:$B,'HeartRate-2022-03-21-1647950188'!$A:$A,Data_Extraction!D$2,'HeartRate-2022-03-21-1647950188'!$C:$C,Data_Extraction!$A839),"")</f>
        <v/>
      </c>
      <c r="E839" t="str">
        <f>IFERROR(AVERAGEIFS('HeartRate-2022-03-21-1647950188'!$B:$B,'HeartRate-2022-03-21-1647950188'!$A:$A,Data_Extraction!E$2,'HeartRate-2022-03-21-1647950188'!$C:$C,Data_Extraction!$A839),"")</f>
        <v/>
      </c>
      <c r="F839" t="str">
        <f>IFERROR(AVERAGEIFS('HeartRate-2022-03-21-1647950188'!$B:$B,'HeartRate-2022-03-21-1647950188'!$A:$A,Data_Extraction!F$2,'HeartRate-2022-03-21-1647950188'!$C:$C,Data_Extraction!$A839),"")</f>
        <v/>
      </c>
      <c r="G839">
        <f>IFERROR(AVERAGEIFS('HeartRate-2022-03-21-1647950188'!$B:$B,'HeartRate-2022-03-21-1647950188'!$A:$A,Data_Extraction!G$2,'HeartRate-2022-03-21-1647950188'!$C:$C,Data_Extraction!$A839),"")</f>
        <v>84</v>
      </c>
      <c r="H839">
        <f>IFERROR(AVERAGEIFS('HeartRate-2022-03-21-1647950188'!$B:$B,'HeartRate-2022-03-21-1647950188'!$A:$A,Data_Extraction!H$2,'HeartRate-2022-03-21-1647950188'!$C:$C,Data_Extraction!$A839),"")</f>
        <v>107</v>
      </c>
      <c r="I839" t="str">
        <f>IFERROR(AVERAGEIFS('HeartRate-2022-03-21-1647950188'!$B:$B,'HeartRate-2022-03-21-1647950188'!$A:$A,Data_Extraction!I$2,'HeartRate-2022-03-21-1647950188'!$C:$C,Data_Extraction!$A839),"")</f>
        <v/>
      </c>
      <c r="J839" s="8">
        <f t="shared" si="79"/>
        <v>95.5</v>
      </c>
      <c r="N839" s="11">
        <f>Data_Extraction!A839</f>
        <v>44634.604861111111</v>
      </c>
      <c r="O839" s="15">
        <f t="shared" si="80"/>
        <v>44634</v>
      </c>
      <c r="P839" s="16">
        <f t="shared" si="81"/>
        <v>0.60486111111111118</v>
      </c>
      <c r="Q839" s="12">
        <f>IF(Data_Extraction!B839="",Data_Extraction!$J839*(Q$1),Data_Extraction!B839)</f>
        <v>85.95</v>
      </c>
      <c r="R839" s="12">
        <f>IF(Data_Extraction!C839="",Data_Extraction!$J839*(R$1),Data_Extraction!C839)</f>
        <v>87.86</v>
      </c>
      <c r="S839" s="12">
        <f>IF(Data_Extraction!D839="",Data_Extraction!$J839*(S$1),Data_Extraction!D839)</f>
        <v>99.320000000000007</v>
      </c>
      <c r="T839" s="12">
        <f>IF(Data_Extraction!E839="",Data_Extraction!$J839*(T$1),Data_Extraction!E839)</f>
        <v>90.724999999999994</v>
      </c>
      <c r="U839" s="12">
        <f>IF(Data_Extraction!F839="",Data_Extraction!$J839*(U$1),Data_Extraction!F839)</f>
        <v>93.59</v>
      </c>
      <c r="V839" s="12">
        <f>IF(Data_Extraction!G839="",Data_Extraction!$J839*(V$1),Data_Extraction!G839)</f>
        <v>84</v>
      </c>
      <c r="W839" s="12">
        <f>IF(Data_Extraction!H839="",Data_Extraction!$J839*(W$1),Data_Extraction!H839)</f>
        <v>107</v>
      </c>
      <c r="X839" s="12">
        <f>IF(Data_Extraction!I839="",Data_Extraction!$J839*(X$1),Data_Extraction!I839)</f>
        <v>92.634999999999991</v>
      </c>
      <c r="Y839" s="13">
        <f t="shared" si="78"/>
        <v>92.635000000000005</v>
      </c>
      <c r="Z839" s="17" t="str">
        <f t="shared" si="82"/>
        <v>Evening</v>
      </c>
      <c r="AA839" s="14" t="str">
        <f>VLOOKUP($N839,'HeartRate-2022-03-21-1647950188'!$C:$G,2,0)</f>
        <v>Break</v>
      </c>
      <c r="AB839" s="14" t="str">
        <f>VLOOKUP($N839,'HeartRate-2022-03-21-1647950188'!$C:$G,3,0)</f>
        <v>Off Campus</v>
      </c>
      <c r="AC839" s="14" t="str">
        <f>VLOOKUP($N839,'HeartRate-2022-03-21-1647950188'!$C:$G,4,0)</f>
        <v>Sitting</v>
      </c>
      <c r="AD839" s="14" t="str">
        <f>VLOOKUP($N839,'HeartRate-2022-03-21-1647950188'!$C:$G,5,0)</f>
        <v>Technical Contexts</v>
      </c>
      <c r="AE839">
        <f t="shared" si="83"/>
        <v>0</v>
      </c>
      <c r="AF839" s="18">
        <v>44634</v>
      </c>
      <c r="AG839" s="19">
        <v>0.60486111111111118</v>
      </c>
    </row>
    <row r="840" spans="1:33" x14ac:dyDescent="0.3">
      <c r="A840" s="5">
        <v>44634.605543981481</v>
      </c>
      <c r="B840">
        <f>IFERROR(AVERAGEIFS('HeartRate-2022-03-21-1647950188'!$B:$B,'HeartRate-2022-03-21-1647950188'!$A:$A,Data_Extraction!B$2,'HeartRate-2022-03-21-1647950188'!$C:$C,Data_Extraction!$A840),"")</f>
        <v>102</v>
      </c>
      <c r="C840" t="str">
        <f>IFERROR(AVERAGEIFS('HeartRate-2022-03-21-1647950188'!$B:$B,'HeartRate-2022-03-21-1647950188'!$A:$A,Data_Extraction!C$2,'HeartRate-2022-03-21-1647950188'!$C:$C,Data_Extraction!$A840),"")</f>
        <v/>
      </c>
      <c r="D840" t="str">
        <f>IFERROR(AVERAGEIFS('HeartRate-2022-03-21-1647950188'!$B:$B,'HeartRate-2022-03-21-1647950188'!$A:$A,Data_Extraction!D$2,'HeartRate-2022-03-21-1647950188'!$C:$C,Data_Extraction!$A840),"")</f>
        <v/>
      </c>
      <c r="E840" t="str">
        <f>IFERROR(AVERAGEIFS('HeartRate-2022-03-21-1647950188'!$B:$B,'HeartRate-2022-03-21-1647950188'!$A:$A,Data_Extraction!E$2,'HeartRate-2022-03-21-1647950188'!$C:$C,Data_Extraction!$A840),"")</f>
        <v/>
      </c>
      <c r="F840" t="str">
        <f>IFERROR(AVERAGEIFS('HeartRate-2022-03-21-1647950188'!$B:$B,'HeartRate-2022-03-21-1647950188'!$A:$A,Data_Extraction!F$2,'HeartRate-2022-03-21-1647950188'!$C:$C,Data_Extraction!$A840),"")</f>
        <v/>
      </c>
      <c r="G840" t="str">
        <f>IFERROR(AVERAGEIFS('HeartRate-2022-03-21-1647950188'!$B:$B,'HeartRate-2022-03-21-1647950188'!$A:$A,Data_Extraction!G$2,'HeartRate-2022-03-21-1647950188'!$C:$C,Data_Extraction!$A840),"")</f>
        <v/>
      </c>
      <c r="H840" t="str">
        <f>IFERROR(AVERAGEIFS('HeartRate-2022-03-21-1647950188'!$B:$B,'HeartRate-2022-03-21-1647950188'!$A:$A,Data_Extraction!H$2,'HeartRate-2022-03-21-1647950188'!$C:$C,Data_Extraction!$A840),"")</f>
        <v/>
      </c>
      <c r="I840">
        <f>IFERROR(AVERAGEIFS('HeartRate-2022-03-21-1647950188'!$B:$B,'HeartRate-2022-03-21-1647950188'!$A:$A,Data_Extraction!I$2,'HeartRate-2022-03-21-1647950188'!$C:$C,Data_Extraction!$A840),"")</f>
        <v>119</v>
      </c>
      <c r="J840" s="8">
        <f t="shared" si="79"/>
        <v>110.5</v>
      </c>
      <c r="N840" s="11">
        <f>Data_Extraction!A840</f>
        <v>44634.605543981481</v>
      </c>
      <c r="O840" s="15">
        <f t="shared" si="80"/>
        <v>44634</v>
      </c>
      <c r="P840" s="16">
        <f t="shared" si="81"/>
        <v>0.60554398148148147</v>
      </c>
      <c r="Q840" s="12">
        <f>IF(Data_Extraction!B840="",Data_Extraction!$J840*(Q$1),Data_Extraction!B840)</f>
        <v>102</v>
      </c>
      <c r="R840" s="12">
        <f>IF(Data_Extraction!C840="",Data_Extraction!$J840*(R$1),Data_Extraction!C840)</f>
        <v>101.66000000000001</v>
      </c>
      <c r="S840" s="12">
        <f>IF(Data_Extraction!D840="",Data_Extraction!$J840*(S$1),Data_Extraction!D840)</f>
        <v>114.92</v>
      </c>
      <c r="T840" s="12">
        <f>IF(Data_Extraction!E840="",Data_Extraction!$J840*(T$1),Data_Extraction!E840)</f>
        <v>104.97499999999999</v>
      </c>
      <c r="U840" s="12">
        <f>IF(Data_Extraction!F840="",Data_Extraction!$J840*(U$1),Data_Extraction!F840)</f>
        <v>108.28999999999999</v>
      </c>
      <c r="V840" s="12">
        <f>IF(Data_Extraction!G840="",Data_Extraction!$J840*(V$1),Data_Extraction!G840)</f>
        <v>100.55500000000001</v>
      </c>
      <c r="W840" s="12">
        <f>IF(Data_Extraction!H840="",Data_Extraction!$J840*(W$1),Data_Extraction!H840)</f>
        <v>118.23500000000001</v>
      </c>
      <c r="X840" s="12">
        <f>IF(Data_Extraction!I840="",Data_Extraction!$J840*(X$1),Data_Extraction!I840)</f>
        <v>119</v>
      </c>
      <c r="Y840" s="13">
        <f t="shared" si="78"/>
        <v>108.70437500000001</v>
      </c>
      <c r="Z840" s="17" t="str">
        <f t="shared" si="82"/>
        <v>Evening</v>
      </c>
      <c r="AA840" s="14" t="str">
        <f>VLOOKUP($N840,'HeartRate-2022-03-21-1647950188'!$C:$G,2,0)</f>
        <v>Break</v>
      </c>
      <c r="AB840" s="14" t="str">
        <f>VLOOKUP($N840,'HeartRate-2022-03-21-1647950188'!$C:$G,3,0)</f>
        <v>Off Campus</v>
      </c>
      <c r="AC840" s="14" t="str">
        <f>VLOOKUP($N840,'HeartRate-2022-03-21-1647950188'!$C:$G,4,0)</f>
        <v>Sitting</v>
      </c>
      <c r="AD840" s="14" t="str">
        <f>VLOOKUP($N840,'HeartRate-2022-03-21-1647950188'!$C:$G,5,0)</f>
        <v>Technical Contexts</v>
      </c>
      <c r="AE840">
        <f t="shared" si="83"/>
        <v>0</v>
      </c>
      <c r="AF840" s="18">
        <v>44634</v>
      </c>
      <c r="AG840" s="19">
        <v>0.60554398148148147</v>
      </c>
    </row>
    <row r="841" spans="1:33" x14ac:dyDescent="0.3">
      <c r="A841" s="5">
        <v>44634.605624999997</v>
      </c>
      <c r="B841" t="str">
        <f>IFERROR(AVERAGEIFS('HeartRate-2022-03-21-1647950188'!$B:$B,'HeartRate-2022-03-21-1647950188'!$A:$A,Data_Extraction!B$2,'HeartRate-2022-03-21-1647950188'!$C:$C,Data_Extraction!$A841),"")</f>
        <v/>
      </c>
      <c r="C841" t="str">
        <f>IFERROR(AVERAGEIFS('HeartRate-2022-03-21-1647950188'!$B:$B,'HeartRate-2022-03-21-1647950188'!$A:$A,Data_Extraction!C$2,'HeartRate-2022-03-21-1647950188'!$C:$C,Data_Extraction!$A841),"")</f>
        <v/>
      </c>
      <c r="D841" t="str">
        <f>IFERROR(AVERAGEIFS('HeartRate-2022-03-21-1647950188'!$B:$B,'HeartRate-2022-03-21-1647950188'!$A:$A,Data_Extraction!D$2,'HeartRate-2022-03-21-1647950188'!$C:$C,Data_Extraction!$A841),"")</f>
        <v/>
      </c>
      <c r="E841" t="str">
        <f>IFERROR(AVERAGEIFS('HeartRate-2022-03-21-1647950188'!$B:$B,'HeartRate-2022-03-21-1647950188'!$A:$A,Data_Extraction!E$2,'HeartRate-2022-03-21-1647950188'!$C:$C,Data_Extraction!$A841),"")</f>
        <v/>
      </c>
      <c r="F841" t="str">
        <f>IFERROR(AVERAGEIFS('HeartRate-2022-03-21-1647950188'!$B:$B,'HeartRate-2022-03-21-1647950188'!$A:$A,Data_Extraction!F$2,'HeartRate-2022-03-21-1647950188'!$C:$C,Data_Extraction!$A841),"")</f>
        <v/>
      </c>
      <c r="G841" t="str">
        <f>IFERROR(AVERAGEIFS('HeartRate-2022-03-21-1647950188'!$B:$B,'HeartRate-2022-03-21-1647950188'!$A:$A,Data_Extraction!G$2,'HeartRate-2022-03-21-1647950188'!$C:$C,Data_Extraction!$A841),"")</f>
        <v/>
      </c>
      <c r="H841" t="str">
        <f>IFERROR(AVERAGEIFS('HeartRate-2022-03-21-1647950188'!$B:$B,'HeartRate-2022-03-21-1647950188'!$A:$A,Data_Extraction!H$2,'HeartRate-2022-03-21-1647950188'!$C:$C,Data_Extraction!$A841),"")</f>
        <v/>
      </c>
      <c r="I841">
        <f>IFERROR(AVERAGEIFS('HeartRate-2022-03-21-1647950188'!$B:$B,'HeartRate-2022-03-21-1647950188'!$A:$A,Data_Extraction!I$2,'HeartRate-2022-03-21-1647950188'!$C:$C,Data_Extraction!$A841),"")</f>
        <v>124</v>
      </c>
      <c r="J841" s="8">
        <f t="shared" si="79"/>
        <v>124</v>
      </c>
      <c r="N841" s="11">
        <f>Data_Extraction!A841</f>
        <v>44634.605624999997</v>
      </c>
      <c r="O841" s="15">
        <f t="shared" si="80"/>
        <v>44634</v>
      </c>
      <c r="P841" s="16">
        <f t="shared" si="81"/>
        <v>0.60562499999999997</v>
      </c>
      <c r="Q841" s="12">
        <f>IF(Data_Extraction!B841="",Data_Extraction!$J841*(Q$1),Data_Extraction!B841)</f>
        <v>111.60000000000001</v>
      </c>
      <c r="R841" s="12">
        <f>IF(Data_Extraction!C841="",Data_Extraction!$J841*(R$1),Data_Extraction!C841)</f>
        <v>114.08</v>
      </c>
      <c r="S841" s="12">
        <f>IF(Data_Extraction!D841="",Data_Extraction!$J841*(S$1),Data_Extraction!D841)</f>
        <v>128.96</v>
      </c>
      <c r="T841" s="12">
        <f>IF(Data_Extraction!E841="",Data_Extraction!$J841*(T$1),Data_Extraction!E841)</f>
        <v>117.8</v>
      </c>
      <c r="U841" s="12">
        <f>IF(Data_Extraction!F841="",Data_Extraction!$J841*(U$1),Data_Extraction!F841)</f>
        <v>121.52</v>
      </c>
      <c r="V841" s="12">
        <f>IF(Data_Extraction!G841="",Data_Extraction!$J841*(V$1),Data_Extraction!G841)</f>
        <v>112.84</v>
      </c>
      <c r="W841" s="12">
        <f>IF(Data_Extraction!H841="",Data_Extraction!$J841*(W$1),Data_Extraction!H841)</f>
        <v>132.68</v>
      </c>
      <c r="X841" s="12">
        <f>IF(Data_Extraction!I841="",Data_Extraction!$J841*(X$1),Data_Extraction!I841)</f>
        <v>124</v>
      </c>
      <c r="Y841" s="13">
        <f t="shared" si="78"/>
        <v>120.435</v>
      </c>
      <c r="Z841" s="17" t="str">
        <f t="shared" si="82"/>
        <v>Evening</v>
      </c>
      <c r="AA841" s="14" t="str">
        <f>VLOOKUP($N841,'HeartRate-2022-03-21-1647950188'!$C:$G,2,0)</f>
        <v>Break</v>
      </c>
      <c r="AB841" s="14" t="str">
        <f>VLOOKUP($N841,'HeartRate-2022-03-21-1647950188'!$C:$G,3,0)</f>
        <v>Off Campus</v>
      </c>
      <c r="AC841" s="14" t="s">
        <v>18</v>
      </c>
      <c r="AD841" s="14" t="str">
        <f>VLOOKUP($N841,'HeartRate-2022-03-21-1647950188'!$C:$G,5,0)</f>
        <v>Technical Contexts</v>
      </c>
      <c r="AE841">
        <f t="shared" si="83"/>
        <v>1</v>
      </c>
      <c r="AF841" s="18">
        <v>44634</v>
      </c>
      <c r="AG841" s="19">
        <v>0.60562499999999997</v>
      </c>
    </row>
    <row r="842" spans="1:33" x14ac:dyDescent="0.3">
      <c r="A842" s="5">
        <v>44634.605740740742</v>
      </c>
      <c r="B842">
        <f>IFERROR(AVERAGEIFS('HeartRate-2022-03-21-1647950188'!$B:$B,'HeartRate-2022-03-21-1647950188'!$A:$A,Data_Extraction!B$2,'HeartRate-2022-03-21-1647950188'!$C:$C,Data_Extraction!$A842),"")</f>
        <v>104</v>
      </c>
      <c r="C842" t="str">
        <f>IFERROR(AVERAGEIFS('HeartRate-2022-03-21-1647950188'!$B:$B,'HeartRate-2022-03-21-1647950188'!$A:$A,Data_Extraction!C$2,'HeartRate-2022-03-21-1647950188'!$C:$C,Data_Extraction!$A842),"")</f>
        <v/>
      </c>
      <c r="D842" t="str">
        <f>IFERROR(AVERAGEIFS('HeartRate-2022-03-21-1647950188'!$B:$B,'HeartRate-2022-03-21-1647950188'!$A:$A,Data_Extraction!D$2,'HeartRate-2022-03-21-1647950188'!$C:$C,Data_Extraction!$A842),"")</f>
        <v/>
      </c>
      <c r="E842" t="str">
        <f>IFERROR(AVERAGEIFS('HeartRate-2022-03-21-1647950188'!$B:$B,'HeartRate-2022-03-21-1647950188'!$A:$A,Data_Extraction!E$2,'HeartRate-2022-03-21-1647950188'!$C:$C,Data_Extraction!$A842),"")</f>
        <v/>
      </c>
      <c r="F842" t="str">
        <f>IFERROR(AVERAGEIFS('HeartRate-2022-03-21-1647950188'!$B:$B,'HeartRate-2022-03-21-1647950188'!$A:$A,Data_Extraction!F$2,'HeartRate-2022-03-21-1647950188'!$C:$C,Data_Extraction!$A842),"")</f>
        <v/>
      </c>
      <c r="G842" t="str">
        <f>IFERROR(AVERAGEIFS('HeartRate-2022-03-21-1647950188'!$B:$B,'HeartRate-2022-03-21-1647950188'!$A:$A,Data_Extraction!G$2,'HeartRate-2022-03-21-1647950188'!$C:$C,Data_Extraction!$A842),"")</f>
        <v/>
      </c>
      <c r="H842" t="str">
        <f>IFERROR(AVERAGEIFS('HeartRate-2022-03-21-1647950188'!$B:$B,'HeartRate-2022-03-21-1647950188'!$A:$A,Data_Extraction!H$2,'HeartRate-2022-03-21-1647950188'!$C:$C,Data_Extraction!$A842),"")</f>
        <v/>
      </c>
      <c r="I842" t="str">
        <f>IFERROR(AVERAGEIFS('HeartRate-2022-03-21-1647950188'!$B:$B,'HeartRate-2022-03-21-1647950188'!$A:$A,Data_Extraction!I$2,'HeartRate-2022-03-21-1647950188'!$C:$C,Data_Extraction!$A842),"")</f>
        <v/>
      </c>
      <c r="J842" s="8">
        <f t="shared" si="79"/>
        <v>104</v>
      </c>
      <c r="N842" s="11">
        <f>Data_Extraction!A842</f>
        <v>44634.605740740742</v>
      </c>
      <c r="O842" s="15">
        <f t="shared" si="80"/>
        <v>44634</v>
      </c>
      <c r="P842" s="16">
        <f t="shared" si="81"/>
        <v>0.6057407407407408</v>
      </c>
      <c r="Q842" s="12">
        <f>IF(Data_Extraction!B842="",Data_Extraction!$J842*(Q$1),Data_Extraction!B842)</f>
        <v>104</v>
      </c>
      <c r="R842" s="12">
        <f>IF(Data_Extraction!C842="",Data_Extraction!$J842*(R$1),Data_Extraction!C842)</f>
        <v>95.68</v>
      </c>
      <c r="S842" s="12">
        <f>IF(Data_Extraction!D842="",Data_Extraction!$J842*(S$1),Data_Extraction!D842)</f>
        <v>108.16</v>
      </c>
      <c r="T842" s="12">
        <f>IF(Data_Extraction!E842="",Data_Extraction!$J842*(T$1),Data_Extraction!E842)</f>
        <v>98.8</v>
      </c>
      <c r="U842" s="12">
        <f>IF(Data_Extraction!F842="",Data_Extraction!$J842*(U$1),Data_Extraction!F842)</f>
        <v>101.92</v>
      </c>
      <c r="V842" s="12">
        <f>IF(Data_Extraction!G842="",Data_Extraction!$J842*(V$1),Data_Extraction!G842)</f>
        <v>94.64</v>
      </c>
      <c r="W842" s="12">
        <f>IF(Data_Extraction!H842="",Data_Extraction!$J842*(W$1),Data_Extraction!H842)</f>
        <v>111.28</v>
      </c>
      <c r="X842" s="12">
        <f>IF(Data_Extraction!I842="",Data_Extraction!$J842*(X$1),Data_Extraction!I842)</f>
        <v>100.88</v>
      </c>
      <c r="Y842" s="13">
        <f t="shared" si="78"/>
        <v>101.92</v>
      </c>
      <c r="Z842" s="17" t="str">
        <f t="shared" si="82"/>
        <v>Evening</v>
      </c>
      <c r="AA842" s="14" t="str">
        <f>VLOOKUP($N842,'HeartRate-2022-03-21-1647950188'!$C:$G,2,0)</f>
        <v>Break</v>
      </c>
      <c r="AB842" s="14" t="str">
        <f>VLOOKUP($N842,'HeartRate-2022-03-21-1647950188'!$C:$G,3,0)</f>
        <v>Off Campus</v>
      </c>
      <c r="AC842" s="14" t="str">
        <f>VLOOKUP($N842,'HeartRate-2022-03-21-1647950188'!$C:$G,4,0)</f>
        <v>Sitting</v>
      </c>
      <c r="AD842" s="14" t="str">
        <f>VLOOKUP($N842,'HeartRate-2022-03-21-1647950188'!$C:$G,5,0)</f>
        <v>Technical Contexts</v>
      </c>
      <c r="AE842">
        <f t="shared" si="83"/>
        <v>0</v>
      </c>
      <c r="AF842" s="18">
        <v>44634</v>
      </c>
      <c r="AG842" s="19">
        <v>0.6057407407407408</v>
      </c>
    </row>
    <row r="843" spans="1:33" x14ac:dyDescent="0.3">
      <c r="A843" s="5">
        <v>44634.606238425928</v>
      </c>
      <c r="B843">
        <f>IFERROR(AVERAGEIFS('HeartRate-2022-03-21-1647950188'!$B:$B,'HeartRate-2022-03-21-1647950188'!$A:$A,Data_Extraction!B$2,'HeartRate-2022-03-21-1647950188'!$C:$C,Data_Extraction!$A843),"")</f>
        <v>102</v>
      </c>
      <c r="C843" t="str">
        <f>IFERROR(AVERAGEIFS('HeartRate-2022-03-21-1647950188'!$B:$B,'HeartRate-2022-03-21-1647950188'!$A:$A,Data_Extraction!C$2,'HeartRate-2022-03-21-1647950188'!$C:$C,Data_Extraction!$A843),"")</f>
        <v/>
      </c>
      <c r="D843" t="str">
        <f>IFERROR(AVERAGEIFS('HeartRate-2022-03-21-1647950188'!$B:$B,'HeartRate-2022-03-21-1647950188'!$A:$A,Data_Extraction!D$2,'HeartRate-2022-03-21-1647950188'!$C:$C,Data_Extraction!$A843),"")</f>
        <v/>
      </c>
      <c r="E843" t="str">
        <f>IFERROR(AVERAGEIFS('HeartRate-2022-03-21-1647950188'!$B:$B,'HeartRate-2022-03-21-1647950188'!$A:$A,Data_Extraction!E$2,'HeartRate-2022-03-21-1647950188'!$C:$C,Data_Extraction!$A843),"")</f>
        <v/>
      </c>
      <c r="F843" t="str">
        <f>IFERROR(AVERAGEIFS('HeartRate-2022-03-21-1647950188'!$B:$B,'HeartRate-2022-03-21-1647950188'!$A:$A,Data_Extraction!F$2,'HeartRate-2022-03-21-1647950188'!$C:$C,Data_Extraction!$A843),"")</f>
        <v/>
      </c>
      <c r="G843" t="str">
        <f>IFERROR(AVERAGEIFS('HeartRate-2022-03-21-1647950188'!$B:$B,'HeartRate-2022-03-21-1647950188'!$A:$A,Data_Extraction!G$2,'HeartRate-2022-03-21-1647950188'!$C:$C,Data_Extraction!$A843),"")</f>
        <v/>
      </c>
      <c r="H843" t="str">
        <f>IFERROR(AVERAGEIFS('HeartRate-2022-03-21-1647950188'!$B:$B,'HeartRate-2022-03-21-1647950188'!$A:$A,Data_Extraction!H$2,'HeartRate-2022-03-21-1647950188'!$C:$C,Data_Extraction!$A843),"")</f>
        <v/>
      </c>
      <c r="I843">
        <f>IFERROR(AVERAGEIFS('HeartRate-2022-03-21-1647950188'!$B:$B,'HeartRate-2022-03-21-1647950188'!$A:$A,Data_Extraction!I$2,'HeartRate-2022-03-21-1647950188'!$C:$C,Data_Extraction!$A843),"")</f>
        <v>117</v>
      </c>
      <c r="J843" s="8">
        <f t="shared" si="79"/>
        <v>109.5</v>
      </c>
      <c r="N843" s="11">
        <f>Data_Extraction!A843</f>
        <v>44634.606238425928</v>
      </c>
      <c r="O843" s="15">
        <f t="shared" si="80"/>
        <v>44634</v>
      </c>
      <c r="P843" s="16">
        <f t="shared" si="81"/>
        <v>0.60623842592592592</v>
      </c>
      <c r="Q843" s="12">
        <f>IF(Data_Extraction!B843="",Data_Extraction!$J843*(Q$1),Data_Extraction!B843)</f>
        <v>102</v>
      </c>
      <c r="R843" s="12">
        <f>IF(Data_Extraction!C843="",Data_Extraction!$J843*(R$1),Data_Extraction!C843)</f>
        <v>100.74000000000001</v>
      </c>
      <c r="S843" s="12">
        <f>IF(Data_Extraction!D843="",Data_Extraction!$J843*(S$1),Data_Extraction!D843)</f>
        <v>113.88000000000001</v>
      </c>
      <c r="T843" s="12">
        <f>IF(Data_Extraction!E843="",Data_Extraction!$J843*(T$1),Data_Extraction!E843)</f>
        <v>104.02499999999999</v>
      </c>
      <c r="U843" s="12">
        <f>IF(Data_Extraction!F843="",Data_Extraction!$J843*(U$1),Data_Extraction!F843)</f>
        <v>107.31</v>
      </c>
      <c r="V843" s="12">
        <f>IF(Data_Extraction!G843="",Data_Extraction!$J843*(V$1),Data_Extraction!G843)</f>
        <v>99.64500000000001</v>
      </c>
      <c r="W843" s="12">
        <f>IF(Data_Extraction!H843="",Data_Extraction!$J843*(W$1),Data_Extraction!H843)</f>
        <v>117.16500000000001</v>
      </c>
      <c r="X843" s="12">
        <f>IF(Data_Extraction!I843="",Data_Extraction!$J843*(X$1),Data_Extraction!I843)</f>
        <v>117</v>
      </c>
      <c r="Y843" s="13">
        <f t="shared" si="78"/>
        <v>107.72062499999998</v>
      </c>
      <c r="Z843" s="17" t="str">
        <f t="shared" si="82"/>
        <v>Evening</v>
      </c>
      <c r="AA843" s="14" t="str">
        <f>VLOOKUP($N843,'HeartRate-2022-03-21-1647950188'!$C:$G,2,0)</f>
        <v>Break</v>
      </c>
      <c r="AB843" s="14" t="str">
        <f>VLOOKUP($N843,'HeartRate-2022-03-21-1647950188'!$C:$G,3,0)</f>
        <v>Off Campus</v>
      </c>
      <c r="AC843" s="14" t="str">
        <f>VLOOKUP($N843,'HeartRate-2022-03-21-1647950188'!$C:$G,4,0)</f>
        <v>Sitting</v>
      </c>
      <c r="AD843" s="14" t="str">
        <f>VLOOKUP($N843,'HeartRate-2022-03-21-1647950188'!$C:$G,5,0)</f>
        <v>Technical Contexts</v>
      </c>
      <c r="AE843">
        <f t="shared" si="83"/>
        <v>0</v>
      </c>
      <c r="AF843" s="18">
        <v>44634</v>
      </c>
      <c r="AG843" s="19">
        <v>0.60623842592592592</v>
      </c>
    </row>
    <row r="844" spans="1:33" x14ac:dyDescent="0.3">
      <c r="A844" s="5">
        <v>44634.606932870367</v>
      </c>
      <c r="B844">
        <f>IFERROR(AVERAGEIFS('HeartRate-2022-03-21-1647950188'!$B:$B,'HeartRate-2022-03-21-1647950188'!$A:$A,Data_Extraction!B$2,'HeartRate-2022-03-21-1647950188'!$C:$C,Data_Extraction!$A844),"")</f>
        <v>106</v>
      </c>
      <c r="C844" t="str">
        <f>IFERROR(AVERAGEIFS('HeartRate-2022-03-21-1647950188'!$B:$B,'HeartRate-2022-03-21-1647950188'!$A:$A,Data_Extraction!C$2,'HeartRate-2022-03-21-1647950188'!$C:$C,Data_Extraction!$A844),"")</f>
        <v/>
      </c>
      <c r="D844" t="str">
        <f>IFERROR(AVERAGEIFS('HeartRate-2022-03-21-1647950188'!$B:$B,'HeartRate-2022-03-21-1647950188'!$A:$A,Data_Extraction!D$2,'HeartRate-2022-03-21-1647950188'!$C:$C,Data_Extraction!$A844),"")</f>
        <v/>
      </c>
      <c r="E844" t="str">
        <f>IFERROR(AVERAGEIFS('HeartRate-2022-03-21-1647950188'!$B:$B,'HeartRate-2022-03-21-1647950188'!$A:$A,Data_Extraction!E$2,'HeartRate-2022-03-21-1647950188'!$C:$C,Data_Extraction!$A844),"")</f>
        <v/>
      </c>
      <c r="F844" t="str">
        <f>IFERROR(AVERAGEIFS('HeartRate-2022-03-21-1647950188'!$B:$B,'HeartRate-2022-03-21-1647950188'!$A:$A,Data_Extraction!F$2,'HeartRate-2022-03-21-1647950188'!$C:$C,Data_Extraction!$A844),"")</f>
        <v/>
      </c>
      <c r="G844" t="str">
        <f>IFERROR(AVERAGEIFS('HeartRate-2022-03-21-1647950188'!$B:$B,'HeartRate-2022-03-21-1647950188'!$A:$A,Data_Extraction!G$2,'HeartRate-2022-03-21-1647950188'!$C:$C,Data_Extraction!$A844),"")</f>
        <v/>
      </c>
      <c r="H844" t="str">
        <f>IFERROR(AVERAGEIFS('HeartRate-2022-03-21-1647950188'!$B:$B,'HeartRate-2022-03-21-1647950188'!$A:$A,Data_Extraction!H$2,'HeartRate-2022-03-21-1647950188'!$C:$C,Data_Extraction!$A844),"")</f>
        <v/>
      </c>
      <c r="I844">
        <f>IFERROR(AVERAGEIFS('HeartRate-2022-03-21-1647950188'!$B:$B,'HeartRate-2022-03-21-1647950188'!$A:$A,Data_Extraction!I$2,'HeartRate-2022-03-21-1647950188'!$C:$C,Data_Extraction!$A844),"")</f>
        <v>119</v>
      </c>
      <c r="J844" s="8">
        <f t="shared" si="79"/>
        <v>112.5</v>
      </c>
      <c r="N844" s="11">
        <f>Data_Extraction!A844</f>
        <v>44634.606932870367</v>
      </c>
      <c r="O844" s="15">
        <f t="shared" si="80"/>
        <v>44634</v>
      </c>
      <c r="P844" s="16">
        <f t="shared" si="81"/>
        <v>0.60693287037037036</v>
      </c>
      <c r="Q844" s="12">
        <f>IF(Data_Extraction!B844="",Data_Extraction!$J844*(Q$1),Data_Extraction!B844)</f>
        <v>106</v>
      </c>
      <c r="R844" s="12">
        <f>IF(Data_Extraction!C844="",Data_Extraction!$J844*(R$1),Data_Extraction!C844)</f>
        <v>103.5</v>
      </c>
      <c r="S844" s="12">
        <f>IF(Data_Extraction!D844="",Data_Extraction!$J844*(S$1),Data_Extraction!D844)</f>
        <v>117</v>
      </c>
      <c r="T844" s="12">
        <f>IF(Data_Extraction!E844="",Data_Extraction!$J844*(T$1),Data_Extraction!E844)</f>
        <v>106.875</v>
      </c>
      <c r="U844" s="12">
        <f>IF(Data_Extraction!F844="",Data_Extraction!$J844*(U$1),Data_Extraction!F844)</f>
        <v>110.25</v>
      </c>
      <c r="V844" s="12">
        <f>IF(Data_Extraction!G844="",Data_Extraction!$J844*(V$1),Data_Extraction!G844)</f>
        <v>102.375</v>
      </c>
      <c r="W844" s="12">
        <f>IF(Data_Extraction!H844="",Data_Extraction!$J844*(W$1),Data_Extraction!H844)</f>
        <v>120.375</v>
      </c>
      <c r="X844" s="12">
        <f>IF(Data_Extraction!I844="",Data_Extraction!$J844*(X$1),Data_Extraction!I844)</f>
        <v>119</v>
      </c>
      <c r="Y844" s="13">
        <f t="shared" si="78"/>
        <v>110.671875</v>
      </c>
      <c r="Z844" s="17" t="str">
        <f t="shared" si="82"/>
        <v>Evening</v>
      </c>
      <c r="AA844" s="14" t="str">
        <f>VLOOKUP($N844,'HeartRate-2022-03-21-1647950188'!$C:$G,2,0)</f>
        <v>Break</v>
      </c>
      <c r="AB844" s="14" t="str">
        <f>VLOOKUP($N844,'HeartRate-2022-03-21-1647950188'!$C:$G,3,0)</f>
        <v>Off Campus</v>
      </c>
      <c r="AC844" s="14" t="str">
        <f>VLOOKUP($N844,'HeartRate-2022-03-21-1647950188'!$C:$G,4,0)</f>
        <v>Sitting</v>
      </c>
      <c r="AD844" s="14" t="str">
        <f>VLOOKUP($N844,'HeartRate-2022-03-21-1647950188'!$C:$G,5,0)</f>
        <v>Technical Contexts</v>
      </c>
      <c r="AE844">
        <f t="shared" si="83"/>
        <v>0</v>
      </c>
      <c r="AF844" s="18">
        <v>44634</v>
      </c>
      <c r="AG844" s="19">
        <v>0.60693287037037036</v>
      </c>
    </row>
    <row r="845" spans="1:33" x14ac:dyDescent="0.3">
      <c r="A845" s="5">
        <v>44634.607627314814</v>
      </c>
      <c r="B845">
        <f>IFERROR(AVERAGEIFS('HeartRate-2022-03-21-1647950188'!$B:$B,'HeartRate-2022-03-21-1647950188'!$A:$A,Data_Extraction!B$2,'HeartRate-2022-03-21-1647950188'!$C:$C,Data_Extraction!$A845),"")</f>
        <v>104</v>
      </c>
      <c r="C845" t="str">
        <f>IFERROR(AVERAGEIFS('HeartRate-2022-03-21-1647950188'!$B:$B,'HeartRate-2022-03-21-1647950188'!$A:$A,Data_Extraction!C$2,'HeartRate-2022-03-21-1647950188'!$C:$C,Data_Extraction!$A845),"")</f>
        <v/>
      </c>
      <c r="D845" t="str">
        <f>IFERROR(AVERAGEIFS('HeartRate-2022-03-21-1647950188'!$B:$B,'HeartRate-2022-03-21-1647950188'!$A:$A,Data_Extraction!D$2,'HeartRate-2022-03-21-1647950188'!$C:$C,Data_Extraction!$A845),"")</f>
        <v/>
      </c>
      <c r="E845" t="str">
        <f>IFERROR(AVERAGEIFS('HeartRate-2022-03-21-1647950188'!$B:$B,'HeartRate-2022-03-21-1647950188'!$A:$A,Data_Extraction!E$2,'HeartRate-2022-03-21-1647950188'!$C:$C,Data_Extraction!$A845),"")</f>
        <v/>
      </c>
      <c r="F845" t="str">
        <f>IFERROR(AVERAGEIFS('HeartRate-2022-03-21-1647950188'!$B:$B,'HeartRate-2022-03-21-1647950188'!$A:$A,Data_Extraction!F$2,'HeartRate-2022-03-21-1647950188'!$C:$C,Data_Extraction!$A845),"")</f>
        <v/>
      </c>
      <c r="G845" t="str">
        <f>IFERROR(AVERAGEIFS('HeartRate-2022-03-21-1647950188'!$B:$B,'HeartRate-2022-03-21-1647950188'!$A:$A,Data_Extraction!G$2,'HeartRate-2022-03-21-1647950188'!$C:$C,Data_Extraction!$A845),"")</f>
        <v/>
      </c>
      <c r="H845" t="str">
        <f>IFERROR(AVERAGEIFS('HeartRate-2022-03-21-1647950188'!$B:$B,'HeartRate-2022-03-21-1647950188'!$A:$A,Data_Extraction!H$2,'HeartRate-2022-03-21-1647950188'!$C:$C,Data_Extraction!$A845),"")</f>
        <v/>
      </c>
      <c r="I845">
        <f>IFERROR(AVERAGEIFS('HeartRate-2022-03-21-1647950188'!$B:$B,'HeartRate-2022-03-21-1647950188'!$A:$A,Data_Extraction!I$2,'HeartRate-2022-03-21-1647950188'!$C:$C,Data_Extraction!$A845),"")</f>
        <v>123</v>
      </c>
      <c r="J845" s="8">
        <f t="shared" si="79"/>
        <v>113.5</v>
      </c>
      <c r="N845" s="11">
        <f>Data_Extraction!A845</f>
        <v>44634.607627314814</v>
      </c>
      <c r="O845" s="15">
        <f t="shared" si="80"/>
        <v>44634</v>
      </c>
      <c r="P845" s="16">
        <f t="shared" si="81"/>
        <v>0.6076273148148148</v>
      </c>
      <c r="Q845" s="12">
        <f>IF(Data_Extraction!B845="",Data_Extraction!$J845*(Q$1),Data_Extraction!B845)</f>
        <v>104</v>
      </c>
      <c r="R845" s="12">
        <f>IF(Data_Extraction!C845="",Data_Extraction!$J845*(R$1),Data_Extraction!C845)</f>
        <v>104.42</v>
      </c>
      <c r="S845" s="12">
        <f>IF(Data_Extraction!D845="",Data_Extraction!$J845*(S$1),Data_Extraction!D845)</f>
        <v>118.04</v>
      </c>
      <c r="T845" s="12">
        <f>IF(Data_Extraction!E845="",Data_Extraction!$J845*(T$1),Data_Extraction!E845)</f>
        <v>107.82499999999999</v>
      </c>
      <c r="U845" s="12">
        <f>IF(Data_Extraction!F845="",Data_Extraction!$J845*(U$1),Data_Extraction!F845)</f>
        <v>111.23</v>
      </c>
      <c r="V845" s="12">
        <f>IF(Data_Extraction!G845="",Data_Extraction!$J845*(V$1),Data_Extraction!G845)</f>
        <v>103.285</v>
      </c>
      <c r="W845" s="12">
        <f>IF(Data_Extraction!H845="",Data_Extraction!$J845*(W$1),Data_Extraction!H845)</f>
        <v>121.44500000000001</v>
      </c>
      <c r="X845" s="12">
        <f>IF(Data_Extraction!I845="",Data_Extraction!$J845*(X$1),Data_Extraction!I845)</f>
        <v>123</v>
      </c>
      <c r="Y845" s="13">
        <f t="shared" si="78"/>
        <v>111.655625</v>
      </c>
      <c r="Z845" s="17" t="str">
        <f t="shared" si="82"/>
        <v>Evening</v>
      </c>
      <c r="AA845" s="14" t="str">
        <f>VLOOKUP($N845,'HeartRate-2022-03-21-1647950188'!$C:$G,2,0)</f>
        <v>Break</v>
      </c>
      <c r="AB845" s="14" t="str">
        <f>VLOOKUP($N845,'HeartRate-2022-03-21-1647950188'!$C:$G,3,0)</f>
        <v>Off Campus</v>
      </c>
      <c r="AC845" s="14" t="str">
        <f>VLOOKUP($N845,'HeartRate-2022-03-21-1647950188'!$C:$G,4,0)</f>
        <v>Sitting</v>
      </c>
      <c r="AD845" s="14" t="str">
        <f>VLOOKUP($N845,'HeartRate-2022-03-21-1647950188'!$C:$G,5,0)</f>
        <v>Technical Contexts</v>
      </c>
      <c r="AE845">
        <f t="shared" si="83"/>
        <v>0</v>
      </c>
      <c r="AF845" s="18">
        <v>44634</v>
      </c>
      <c r="AG845" s="19">
        <v>0.6076273148148148</v>
      </c>
    </row>
    <row r="846" spans="1:33" x14ac:dyDescent="0.3">
      <c r="A846" s="5">
        <v>44634.60832175926</v>
      </c>
      <c r="B846">
        <f>IFERROR(AVERAGEIFS('HeartRate-2022-03-21-1647950188'!$B:$B,'HeartRate-2022-03-21-1647950188'!$A:$A,Data_Extraction!B$2,'HeartRate-2022-03-21-1647950188'!$C:$C,Data_Extraction!$A846),"")</f>
        <v>107</v>
      </c>
      <c r="C846" t="str">
        <f>IFERROR(AVERAGEIFS('HeartRate-2022-03-21-1647950188'!$B:$B,'HeartRate-2022-03-21-1647950188'!$A:$A,Data_Extraction!C$2,'HeartRate-2022-03-21-1647950188'!$C:$C,Data_Extraction!$A846),"")</f>
        <v/>
      </c>
      <c r="D846" t="str">
        <f>IFERROR(AVERAGEIFS('HeartRate-2022-03-21-1647950188'!$B:$B,'HeartRate-2022-03-21-1647950188'!$A:$A,Data_Extraction!D$2,'HeartRate-2022-03-21-1647950188'!$C:$C,Data_Extraction!$A846),"")</f>
        <v/>
      </c>
      <c r="E846" t="str">
        <f>IFERROR(AVERAGEIFS('HeartRate-2022-03-21-1647950188'!$B:$B,'HeartRate-2022-03-21-1647950188'!$A:$A,Data_Extraction!E$2,'HeartRate-2022-03-21-1647950188'!$C:$C,Data_Extraction!$A846),"")</f>
        <v/>
      </c>
      <c r="F846" t="str">
        <f>IFERROR(AVERAGEIFS('HeartRate-2022-03-21-1647950188'!$B:$B,'HeartRate-2022-03-21-1647950188'!$A:$A,Data_Extraction!F$2,'HeartRate-2022-03-21-1647950188'!$C:$C,Data_Extraction!$A846),"")</f>
        <v/>
      </c>
      <c r="G846" t="str">
        <f>IFERROR(AVERAGEIFS('HeartRate-2022-03-21-1647950188'!$B:$B,'HeartRate-2022-03-21-1647950188'!$A:$A,Data_Extraction!G$2,'HeartRate-2022-03-21-1647950188'!$C:$C,Data_Extraction!$A846),"")</f>
        <v/>
      </c>
      <c r="H846" t="str">
        <f>IFERROR(AVERAGEIFS('HeartRate-2022-03-21-1647950188'!$B:$B,'HeartRate-2022-03-21-1647950188'!$A:$A,Data_Extraction!H$2,'HeartRate-2022-03-21-1647950188'!$C:$C,Data_Extraction!$A846),"")</f>
        <v/>
      </c>
      <c r="I846">
        <f>IFERROR(AVERAGEIFS('HeartRate-2022-03-21-1647950188'!$B:$B,'HeartRate-2022-03-21-1647950188'!$A:$A,Data_Extraction!I$2,'HeartRate-2022-03-21-1647950188'!$C:$C,Data_Extraction!$A846),"")</f>
        <v>118</v>
      </c>
      <c r="J846" s="8">
        <f t="shared" si="79"/>
        <v>112.5</v>
      </c>
      <c r="N846" s="11">
        <f>Data_Extraction!A846</f>
        <v>44634.60832175926</v>
      </c>
      <c r="O846" s="15">
        <f t="shared" si="80"/>
        <v>44634</v>
      </c>
      <c r="P846" s="16">
        <f t="shared" si="81"/>
        <v>0.60832175925925924</v>
      </c>
      <c r="Q846" s="12">
        <f>IF(Data_Extraction!B846="",Data_Extraction!$J846*(Q$1),Data_Extraction!B846)</f>
        <v>107</v>
      </c>
      <c r="R846" s="12">
        <f>IF(Data_Extraction!C846="",Data_Extraction!$J846*(R$1),Data_Extraction!C846)</f>
        <v>103.5</v>
      </c>
      <c r="S846" s="12">
        <f>IF(Data_Extraction!D846="",Data_Extraction!$J846*(S$1),Data_Extraction!D846)</f>
        <v>117</v>
      </c>
      <c r="T846" s="12">
        <f>IF(Data_Extraction!E846="",Data_Extraction!$J846*(T$1),Data_Extraction!E846)</f>
        <v>106.875</v>
      </c>
      <c r="U846" s="12">
        <f>IF(Data_Extraction!F846="",Data_Extraction!$J846*(U$1),Data_Extraction!F846)</f>
        <v>110.25</v>
      </c>
      <c r="V846" s="12">
        <f>IF(Data_Extraction!G846="",Data_Extraction!$J846*(V$1),Data_Extraction!G846)</f>
        <v>102.375</v>
      </c>
      <c r="W846" s="12">
        <f>IF(Data_Extraction!H846="",Data_Extraction!$J846*(W$1),Data_Extraction!H846)</f>
        <v>120.375</v>
      </c>
      <c r="X846" s="12">
        <f>IF(Data_Extraction!I846="",Data_Extraction!$J846*(X$1),Data_Extraction!I846)</f>
        <v>118</v>
      </c>
      <c r="Y846" s="13">
        <f t="shared" si="78"/>
        <v>110.671875</v>
      </c>
      <c r="Z846" s="17" t="str">
        <f t="shared" si="82"/>
        <v>Evening</v>
      </c>
      <c r="AA846" s="14" t="str">
        <f>VLOOKUP($N846,'HeartRate-2022-03-21-1647950188'!$C:$G,2,0)</f>
        <v>Break</v>
      </c>
      <c r="AB846" s="14" t="str">
        <f>VLOOKUP($N846,'HeartRate-2022-03-21-1647950188'!$C:$G,3,0)</f>
        <v>Off Campus</v>
      </c>
      <c r="AC846" s="14" t="str">
        <f>VLOOKUP($N846,'HeartRate-2022-03-21-1647950188'!$C:$G,4,0)</f>
        <v>Sitting</v>
      </c>
      <c r="AD846" s="14" t="str">
        <f>VLOOKUP($N846,'HeartRate-2022-03-21-1647950188'!$C:$G,5,0)</f>
        <v>Technical Contexts</v>
      </c>
      <c r="AE846">
        <f t="shared" si="83"/>
        <v>0</v>
      </c>
      <c r="AF846" s="18">
        <v>44634</v>
      </c>
      <c r="AG846" s="19">
        <v>0.60832175925925924</v>
      </c>
    </row>
    <row r="847" spans="1:33" x14ac:dyDescent="0.3">
      <c r="A847" s="5">
        <v>44634.60833333333</v>
      </c>
      <c r="B847" t="str">
        <f>IFERROR(AVERAGEIFS('HeartRate-2022-03-21-1647950188'!$B:$B,'HeartRate-2022-03-21-1647950188'!$A:$A,Data_Extraction!B$2,'HeartRate-2022-03-21-1647950188'!$C:$C,Data_Extraction!$A847),"")</f>
        <v/>
      </c>
      <c r="C847" t="str">
        <f>IFERROR(AVERAGEIFS('HeartRate-2022-03-21-1647950188'!$B:$B,'HeartRate-2022-03-21-1647950188'!$A:$A,Data_Extraction!C$2,'HeartRate-2022-03-21-1647950188'!$C:$C,Data_Extraction!$A847),"")</f>
        <v/>
      </c>
      <c r="D847" t="str">
        <f>IFERROR(AVERAGEIFS('HeartRate-2022-03-21-1647950188'!$B:$B,'HeartRate-2022-03-21-1647950188'!$A:$A,Data_Extraction!D$2,'HeartRate-2022-03-21-1647950188'!$C:$C,Data_Extraction!$A847),"")</f>
        <v/>
      </c>
      <c r="E847" t="str">
        <f>IFERROR(AVERAGEIFS('HeartRate-2022-03-21-1647950188'!$B:$B,'HeartRate-2022-03-21-1647950188'!$A:$A,Data_Extraction!E$2,'HeartRate-2022-03-21-1647950188'!$C:$C,Data_Extraction!$A847),"")</f>
        <v/>
      </c>
      <c r="F847" t="str">
        <f>IFERROR(AVERAGEIFS('HeartRate-2022-03-21-1647950188'!$B:$B,'HeartRate-2022-03-21-1647950188'!$A:$A,Data_Extraction!F$2,'HeartRate-2022-03-21-1647950188'!$C:$C,Data_Extraction!$A847),"")</f>
        <v/>
      </c>
      <c r="G847">
        <f>IFERROR(AVERAGEIFS('HeartRate-2022-03-21-1647950188'!$B:$B,'HeartRate-2022-03-21-1647950188'!$A:$A,Data_Extraction!G$2,'HeartRate-2022-03-21-1647950188'!$C:$C,Data_Extraction!$A847),"")</f>
        <v>101</v>
      </c>
      <c r="H847">
        <f>IFERROR(AVERAGEIFS('HeartRate-2022-03-21-1647950188'!$B:$B,'HeartRate-2022-03-21-1647950188'!$A:$A,Data_Extraction!H$2,'HeartRate-2022-03-21-1647950188'!$C:$C,Data_Extraction!$A847),"")</f>
        <v>91</v>
      </c>
      <c r="I847" t="str">
        <f>IFERROR(AVERAGEIFS('HeartRate-2022-03-21-1647950188'!$B:$B,'HeartRate-2022-03-21-1647950188'!$A:$A,Data_Extraction!I$2,'HeartRate-2022-03-21-1647950188'!$C:$C,Data_Extraction!$A847),"")</f>
        <v/>
      </c>
      <c r="J847" s="8">
        <f t="shared" si="79"/>
        <v>96</v>
      </c>
      <c r="N847" s="11">
        <f>Data_Extraction!A847</f>
        <v>44634.60833333333</v>
      </c>
      <c r="O847" s="15">
        <f t="shared" si="80"/>
        <v>44634</v>
      </c>
      <c r="P847" s="16">
        <f t="shared" si="81"/>
        <v>0.60833333333333328</v>
      </c>
      <c r="Q847" s="12">
        <f>IF(Data_Extraction!B847="",Data_Extraction!$J847*(Q$1),Data_Extraction!B847)</f>
        <v>86.4</v>
      </c>
      <c r="R847" s="12">
        <f>IF(Data_Extraction!C847="",Data_Extraction!$J847*(R$1),Data_Extraction!C847)</f>
        <v>88.320000000000007</v>
      </c>
      <c r="S847" s="12">
        <f>IF(Data_Extraction!D847="",Data_Extraction!$J847*(S$1),Data_Extraction!D847)</f>
        <v>99.84</v>
      </c>
      <c r="T847" s="12">
        <f>IF(Data_Extraction!E847="",Data_Extraction!$J847*(T$1),Data_Extraction!E847)</f>
        <v>91.199999999999989</v>
      </c>
      <c r="U847" s="12">
        <f>IF(Data_Extraction!F847="",Data_Extraction!$J847*(U$1),Data_Extraction!F847)</f>
        <v>94.08</v>
      </c>
      <c r="V847" s="12">
        <f>IF(Data_Extraction!G847="",Data_Extraction!$J847*(V$1),Data_Extraction!G847)</f>
        <v>101</v>
      </c>
      <c r="W847" s="12">
        <f>IF(Data_Extraction!H847="",Data_Extraction!$J847*(W$1),Data_Extraction!H847)</f>
        <v>91</v>
      </c>
      <c r="X847" s="12">
        <f>IF(Data_Extraction!I847="",Data_Extraction!$J847*(X$1),Data_Extraction!I847)</f>
        <v>93.12</v>
      </c>
      <c r="Y847" s="13">
        <f t="shared" si="78"/>
        <v>93.12</v>
      </c>
      <c r="Z847" s="17" t="str">
        <f t="shared" si="82"/>
        <v>Evening</v>
      </c>
      <c r="AA847" s="14" t="str">
        <f>VLOOKUP($N847,'HeartRate-2022-03-21-1647950188'!$C:$G,2,0)</f>
        <v>Break</v>
      </c>
      <c r="AB847" s="14" t="str">
        <f>VLOOKUP($N847,'HeartRate-2022-03-21-1647950188'!$C:$G,3,0)</f>
        <v>Off Campus</v>
      </c>
      <c r="AC847" s="14" t="str">
        <f>VLOOKUP($N847,'HeartRate-2022-03-21-1647950188'!$C:$G,4,0)</f>
        <v>Sitting</v>
      </c>
      <c r="AD847" s="14" t="str">
        <f>VLOOKUP($N847,'HeartRate-2022-03-21-1647950188'!$C:$G,5,0)</f>
        <v>Technical Contexts</v>
      </c>
      <c r="AE847">
        <f t="shared" si="83"/>
        <v>0</v>
      </c>
      <c r="AF847" s="18">
        <v>44634</v>
      </c>
      <c r="AG847" s="19">
        <v>0.60833333333333328</v>
      </c>
    </row>
    <row r="848" spans="1:33" x14ac:dyDescent="0.3">
      <c r="A848" s="5">
        <v>44634.608391203707</v>
      </c>
      <c r="B848">
        <f>IFERROR(AVERAGEIFS('HeartRate-2022-03-21-1647950188'!$B:$B,'HeartRate-2022-03-21-1647950188'!$A:$A,Data_Extraction!B$2,'HeartRate-2022-03-21-1647950188'!$C:$C,Data_Extraction!$A848),"")</f>
        <v>104</v>
      </c>
      <c r="C848" t="str">
        <f>IFERROR(AVERAGEIFS('HeartRate-2022-03-21-1647950188'!$B:$B,'HeartRate-2022-03-21-1647950188'!$A:$A,Data_Extraction!C$2,'HeartRate-2022-03-21-1647950188'!$C:$C,Data_Extraction!$A848),"")</f>
        <v/>
      </c>
      <c r="D848" t="str">
        <f>IFERROR(AVERAGEIFS('HeartRate-2022-03-21-1647950188'!$B:$B,'HeartRate-2022-03-21-1647950188'!$A:$A,Data_Extraction!D$2,'HeartRate-2022-03-21-1647950188'!$C:$C,Data_Extraction!$A848),"")</f>
        <v/>
      </c>
      <c r="E848" t="str">
        <f>IFERROR(AVERAGEIFS('HeartRate-2022-03-21-1647950188'!$B:$B,'HeartRate-2022-03-21-1647950188'!$A:$A,Data_Extraction!E$2,'HeartRate-2022-03-21-1647950188'!$C:$C,Data_Extraction!$A848),"")</f>
        <v/>
      </c>
      <c r="F848" t="str">
        <f>IFERROR(AVERAGEIFS('HeartRate-2022-03-21-1647950188'!$B:$B,'HeartRate-2022-03-21-1647950188'!$A:$A,Data_Extraction!F$2,'HeartRate-2022-03-21-1647950188'!$C:$C,Data_Extraction!$A848),"")</f>
        <v/>
      </c>
      <c r="G848" t="str">
        <f>IFERROR(AVERAGEIFS('HeartRate-2022-03-21-1647950188'!$B:$B,'HeartRate-2022-03-21-1647950188'!$A:$A,Data_Extraction!G$2,'HeartRate-2022-03-21-1647950188'!$C:$C,Data_Extraction!$A848),"")</f>
        <v/>
      </c>
      <c r="H848" t="str">
        <f>IFERROR(AVERAGEIFS('HeartRate-2022-03-21-1647950188'!$B:$B,'HeartRate-2022-03-21-1647950188'!$A:$A,Data_Extraction!H$2,'HeartRate-2022-03-21-1647950188'!$C:$C,Data_Extraction!$A848),"")</f>
        <v/>
      </c>
      <c r="I848" t="str">
        <f>IFERROR(AVERAGEIFS('HeartRate-2022-03-21-1647950188'!$B:$B,'HeartRate-2022-03-21-1647950188'!$A:$A,Data_Extraction!I$2,'HeartRate-2022-03-21-1647950188'!$C:$C,Data_Extraction!$A848),"")</f>
        <v/>
      </c>
      <c r="J848" s="8">
        <f t="shared" si="79"/>
        <v>104</v>
      </c>
      <c r="N848" s="11">
        <f>Data_Extraction!A848</f>
        <v>44634.608391203707</v>
      </c>
      <c r="O848" s="15">
        <f t="shared" si="80"/>
        <v>44634</v>
      </c>
      <c r="P848" s="16">
        <f t="shared" si="81"/>
        <v>0.6083912037037037</v>
      </c>
      <c r="Q848" s="12">
        <f>IF(Data_Extraction!B848="",Data_Extraction!$J848*(Q$1),Data_Extraction!B848)</f>
        <v>104</v>
      </c>
      <c r="R848" s="12">
        <f>IF(Data_Extraction!C848="",Data_Extraction!$J848*(R$1),Data_Extraction!C848)</f>
        <v>95.68</v>
      </c>
      <c r="S848" s="12">
        <f>IF(Data_Extraction!D848="",Data_Extraction!$J848*(S$1),Data_Extraction!D848)</f>
        <v>108.16</v>
      </c>
      <c r="T848" s="12">
        <f>IF(Data_Extraction!E848="",Data_Extraction!$J848*(T$1),Data_Extraction!E848)</f>
        <v>98.8</v>
      </c>
      <c r="U848" s="12">
        <f>IF(Data_Extraction!F848="",Data_Extraction!$J848*(U$1),Data_Extraction!F848)</f>
        <v>101.92</v>
      </c>
      <c r="V848" s="12">
        <f>IF(Data_Extraction!G848="",Data_Extraction!$J848*(V$1),Data_Extraction!G848)</f>
        <v>94.64</v>
      </c>
      <c r="W848" s="12">
        <f>IF(Data_Extraction!H848="",Data_Extraction!$J848*(W$1),Data_Extraction!H848)</f>
        <v>111.28</v>
      </c>
      <c r="X848" s="12">
        <f>IF(Data_Extraction!I848="",Data_Extraction!$J848*(X$1),Data_Extraction!I848)</f>
        <v>100.88</v>
      </c>
      <c r="Y848" s="13">
        <f t="shared" si="78"/>
        <v>101.92</v>
      </c>
      <c r="Z848" s="17" t="str">
        <f t="shared" si="82"/>
        <v>Evening</v>
      </c>
      <c r="AA848" s="14" t="str">
        <f>VLOOKUP($N848,'HeartRate-2022-03-21-1647950188'!$C:$G,2,0)</f>
        <v>Break</v>
      </c>
      <c r="AB848" s="14" t="str">
        <f>VLOOKUP($N848,'HeartRate-2022-03-21-1647950188'!$C:$G,3,0)</f>
        <v>Off Campus</v>
      </c>
      <c r="AC848" s="14" t="str">
        <f>VLOOKUP($N848,'HeartRate-2022-03-21-1647950188'!$C:$G,4,0)</f>
        <v>Sitting</v>
      </c>
      <c r="AD848" s="14" t="str">
        <f>VLOOKUP($N848,'HeartRate-2022-03-21-1647950188'!$C:$G,5,0)</f>
        <v>Technical Contexts</v>
      </c>
      <c r="AE848">
        <f t="shared" si="83"/>
        <v>0</v>
      </c>
      <c r="AF848" s="18">
        <v>44634</v>
      </c>
      <c r="AG848" s="19">
        <v>0.6083912037037037</v>
      </c>
    </row>
    <row r="849" spans="1:33" x14ac:dyDescent="0.3">
      <c r="A849" s="5">
        <v>44634.608738425923</v>
      </c>
      <c r="B849" t="str">
        <f>IFERROR(AVERAGEIFS('HeartRate-2022-03-21-1647950188'!$B:$B,'HeartRate-2022-03-21-1647950188'!$A:$A,Data_Extraction!B$2,'HeartRate-2022-03-21-1647950188'!$C:$C,Data_Extraction!$A849),"")</f>
        <v/>
      </c>
      <c r="C849" t="str">
        <f>IFERROR(AVERAGEIFS('HeartRate-2022-03-21-1647950188'!$B:$B,'HeartRate-2022-03-21-1647950188'!$A:$A,Data_Extraction!C$2,'HeartRate-2022-03-21-1647950188'!$C:$C,Data_Extraction!$A849),"")</f>
        <v/>
      </c>
      <c r="D849" t="str">
        <f>IFERROR(AVERAGEIFS('HeartRate-2022-03-21-1647950188'!$B:$B,'HeartRate-2022-03-21-1647950188'!$A:$A,Data_Extraction!D$2,'HeartRate-2022-03-21-1647950188'!$C:$C,Data_Extraction!$A849),"")</f>
        <v/>
      </c>
      <c r="E849" t="str">
        <f>IFERROR(AVERAGEIFS('HeartRate-2022-03-21-1647950188'!$B:$B,'HeartRate-2022-03-21-1647950188'!$A:$A,Data_Extraction!E$2,'HeartRate-2022-03-21-1647950188'!$C:$C,Data_Extraction!$A849),"")</f>
        <v/>
      </c>
      <c r="F849" t="str">
        <f>IFERROR(AVERAGEIFS('HeartRate-2022-03-21-1647950188'!$B:$B,'HeartRate-2022-03-21-1647950188'!$A:$A,Data_Extraction!F$2,'HeartRate-2022-03-21-1647950188'!$C:$C,Data_Extraction!$A849),"")</f>
        <v/>
      </c>
      <c r="G849" t="str">
        <f>IFERROR(AVERAGEIFS('HeartRate-2022-03-21-1647950188'!$B:$B,'HeartRate-2022-03-21-1647950188'!$A:$A,Data_Extraction!G$2,'HeartRate-2022-03-21-1647950188'!$C:$C,Data_Extraction!$A849),"")</f>
        <v/>
      </c>
      <c r="H849" t="str">
        <f>IFERROR(AVERAGEIFS('HeartRate-2022-03-21-1647950188'!$B:$B,'HeartRate-2022-03-21-1647950188'!$A:$A,Data_Extraction!H$2,'HeartRate-2022-03-21-1647950188'!$C:$C,Data_Extraction!$A849),"")</f>
        <v/>
      </c>
      <c r="I849">
        <f>IFERROR(AVERAGEIFS('HeartRate-2022-03-21-1647950188'!$B:$B,'HeartRate-2022-03-21-1647950188'!$A:$A,Data_Extraction!I$2,'HeartRate-2022-03-21-1647950188'!$C:$C,Data_Extraction!$A849),"")</f>
        <v>115</v>
      </c>
      <c r="J849" s="8">
        <f t="shared" si="79"/>
        <v>115</v>
      </c>
      <c r="N849" s="11">
        <f>Data_Extraction!A849</f>
        <v>44634.608738425923</v>
      </c>
      <c r="O849" s="15">
        <f t="shared" si="80"/>
        <v>44634</v>
      </c>
      <c r="P849" s="16">
        <f t="shared" si="81"/>
        <v>0.60873842592592597</v>
      </c>
      <c r="Q849" s="12">
        <f>IF(Data_Extraction!B849="",Data_Extraction!$J849*(Q$1),Data_Extraction!B849)</f>
        <v>103.5</v>
      </c>
      <c r="R849" s="12">
        <f>IF(Data_Extraction!C849="",Data_Extraction!$J849*(R$1),Data_Extraction!C849)</f>
        <v>105.80000000000001</v>
      </c>
      <c r="S849" s="12">
        <f>IF(Data_Extraction!D849="",Data_Extraction!$J849*(S$1),Data_Extraction!D849)</f>
        <v>119.60000000000001</v>
      </c>
      <c r="T849" s="12">
        <f>IF(Data_Extraction!E849="",Data_Extraction!$J849*(T$1),Data_Extraction!E849)</f>
        <v>109.25</v>
      </c>
      <c r="U849" s="12">
        <f>IF(Data_Extraction!F849="",Data_Extraction!$J849*(U$1),Data_Extraction!F849)</f>
        <v>112.7</v>
      </c>
      <c r="V849" s="12">
        <f>IF(Data_Extraction!G849="",Data_Extraction!$J849*(V$1),Data_Extraction!G849)</f>
        <v>104.65</v>
      </c>
      <c r="W849" s="12">
        <f>IF(Data_Extraction!H849="",Data_Extraction!$J849*(W$1),Data_Extraction!H849)</f>
        <v>123.05000000000001</v>
      </c>
      <c r="X849" s="12">
        <f>IF(Data_Extraction!I849="",Data_Extraction!$J849*(X$1),Data_Extraction!I849)</f>
        <v>115</v>
      </c>
      <c r="Y849" s="13">
        <f t="shared" si="78"/>
        <v>111.69374999999999</v>
      </c>
      <c r="Z849" s="17" t="str">
        <f t="shared" si="82"/>
        <v>Evening</v>
      </c>
      <c r="AA849" s="14" t="str">
        <f>VLOOKUP($N849,'HeartRate-2022-03-21-1647950188'!$C:$G,2,0)</f>
        <v>Break</v>
      </c>
      <c r="AB849" s="14" t="str">
        <f>VLOOKUP($N849,'HeartRate-2022-03-21-1647950188'!$C:$G,3,0)</f>
        <v>Off Campus</v>
      </c>
      <c r="AC849" s="14" t="str">
        <f>VLOOKUP($N849,'HeartRate-2022-03-21-1647950188'!$C:$G,4,0)</f>
        <v>Sitting</v>
      </c>
      <c r="AD849" s="14" t="str">
        <f>VLOOKUP($N849,'HeartRate-2022-03-21-1647950188'!$C:$G,5,0)</f>
        <v>Technical Contexts</v>
      </c>
      <c r="AE849">
        <f t="shared" si="83"/>
        <v>0</v>
      </c>
      <c r="AF849" s="18">
        <v>44634</v>
      </c>
      <c r="AG849" s="19">
        <v>0.60873842592592597</v>
      </c>
    </row>
    <row r="850" spans="1:33" x14ac:dyDescent="0.3">
      <c r="A850" s="5">
        <v>44634.609016203707</v>
      </c>
      <c r="B850">
        <f>IFERROR(AVERAGEIFS('HeartRate-2022-03-21-1647950188'!$B:$B,'HeartRate-2022-03-21-1647950188'!$A:$A,Data_Extraction!B$2,'HeartRate-2022-03-21-1647950188'!$C:$C,Data_Extraction!$A850),"")</f>
        <v>106</v>
      </c>
      <c r="C850" t="str">
        <f>IFERROR(AVERAGEIFS('HeartRate-2022-03-21-1647950188'!$B:$B,'HeartRate-2022-03-21-1647950188'!$A:$A,Data_Extraction!C$2,'HeartRate-2022-03-21-1647950188'!$C:$C,Data_Extraction!$A850),"")</f>
        <v/>
      </c>
      <c r="D850" t="str">
        <f>IFERROR(AVERAGEIFS('HeartRate-2022-03-21-1647950188'!$B:$B,'HeartRate-2022-03-21-1647950188'!$A:$A,Data_Extraction!D$2,'HeartRate-2022-03-21-1647950188'!$C:$C,Data_Extraction!$A850),"")</f>
        <v/>
      </c>
      <c r="E850" t="str">
        <f>IFERROR(AVERAGEIFS('HeartRate-2022-03-21-1647950188'!$B:$B,'HeartRate-2022-03-21-1647950188'!$A:$A,Data_Extraction!E$2,'HeartRate-2022-03-21-1647950188'!$C:$C,Data_Extraction!$A850),"")</f>
        <v/>
      </c>
      <c r="F850" t="str">
        <f>IFERROR(AVERAGEIFS('HeartRate-2022-03-21-1647950188'!$B:$B,'HeartRate-2022-03-21-1647950188'!$A:$A,Data_Extraction!F$2,'HeartRate-2022-03-21-1647950188'!$C:$C,Data_Extraction!$A850),"")</f>
        <v/>
      </c>
      <c r="G850" t="str">
        <f>IFERROR(AVERAGEIFS('HeartRate-2022-03-21-1647950188'!$B:$B,'HeartRate-2022-03-21-1647950188'!$A:$A,Data_Extraction!G$2,'HeartRate-2022-03-21-1647950188'!$C:$C,Data_Extraction!$A850),"")</f>
        <v/>
      </c>
      <c r="H850" t="str">
        <f>IFERROR(AVERAGEIFS('HeartRate-2022-03-21-1647950188'!$B:$B,'HeartRate-2022-03-21-1647950188'!$A:$A,Data_Extraction!H$2,'HeartRate-2022-03-21-1647950188'!$C:$C,Data_Extraction!$A850),"")</f>
        <v/>
      </c>
      <c r="I850">
        <f>IFERROR(AVERAGEIFS('HeartRate-2022-03-21-1647950188'!$B:$B,'HeartRate-2022-03-21-1647950188'!$A:$A,Data_Extraction!I$2,'HeartRate-2022-03-21-1647950188'!$C:$C,Data_Extraction!$A850),"")</f>
        <v>115</v>
      </c>
      <c r="J850" s="8">
        <f t="shared" si="79"/>
        <v>110.5</v>
      </c>
      <c r="N850" s="11">
        <f>Data_Extraction!A850</f>
        <v>44634.609016203707</v>
      </c>
      <c r="O850" s="15">
        <f t="shared" si="80"/>
        <v>44634</v>
      </c>
      <c r="P850" s="16">
        <f t="shared" si="81"/>
        <v>0.60901620370370368</v>
      </c>
      <c r="Q850" s="12">
        <f>IF(Data_Extraction!B850="",Data_Extraction!$J850*(Q$1),Data_Extraction!B850)</f>
        <v>106</v>
      </c>
      <c r="R850" s="12">
        <f>IF(Data_Extraction!C850="",Data_Extraction!$J850*(R$1),Data_Extraction!C850)</f>
        <v>101.66000000000001</v>
      </c>
      <c r="S850" s="12">
        <f>IF(Data_Extraction!D850="",Data_Extraction!$J850*(S$1),Data_Extraction!D850)</f>
        <v>114.92</v>
      </c>
      <c r="T850" s="12">
        <f>IF(Data_Extraction!E850="",Data_Extraction!$J850*(T$1),Data_Extraction!E850)</f>
        <v>104.97499999999999</v>
      </c>
      <c r="U850" s="12">
        <f>IF(Data_Extraction!F850="",Data_Extraction!$J850*(U$1),Data_Extraction!F850)</f>
        <v>108.28999999999999</v>
      </c>
      <c r="V850" s="12">
        <f>IF(Data_Extraction!G850="",Data_Extraction!$J850*(V$1),Data_Extraction!G850)</f>
        <v>100.55500000000001</v>
      </c>
      <c r="W850" s="12">
        <f>IF(Data_Extraction!H850="",Data_Extraction!$J850*(W$1),Data_Extraction!H850)</f>
        <v>118.23500000000001</v>
      </c>
      <c r="X850" s="12">
        <f>IF(Data_Extraction!I850="",Data_Extraction!$J850*(X$1),Data_Extraction!I850)</f>
        <v>115</v>
      </c>
      <c r="Y850" s="13">
        <f t="shared" si="78"/>
        <v>108.70437500000001</v>
      </c>
      <c r="Z850" s="17" t="str">
        <f t="shared" si="82"/>
        <v>Evening</v>
      </c>
      <c r="AA850" s="14" t="str">
        <f>VLOOKUP($N850,'HeartRate-2022-03-21-1647950188'!$C:$G,2,0)</f>
        <v>Break</v>
      </c>
      <c r="AB850" s="14" t="str">
        <f>VLOOKUP($N850,'HeartRate-2022-03-21-1647950188'!$C:$G,3,0)</f>
        <v>Off Campus</v>
      </c>
      <c r="AC850" s="14" t="str">
        <f>VLOOKUP($N850,'HeartRate-2022-03-21-1647950188'!$C:$G,4,0)</f>
        <v>Sitting</v>
      </c>
      <c r="AD850" s="14" t="str">
        <f>VLOOKUP($N850,'HeartRate-2022-03-21-1647950188'!$C:$G,5,0)</f>
        <v>Technical Contexts</v>
      </c>
      <c r="AE850">
        <f t="shared" si="83"/>
        <v>0</v>
      </c>
      <c r="AF850" s="18">
        <v>44634</v>
      </c>
      <c r="AG850" s="19">
        <v>0.60901620370370368</v>
      </c>
    </row>
    <row r="851" spans="1:33" x14ac:dyDescent="0.3">
      <c r="A851" s="5">
        <v>44634.609305555554</v>
      </c>
      <c r="B851" t="str">
        <f>IFERROR(AVERAGEIFS('HeartRate-2022-03-21-1647950188'!$B:$B,'HeartRate-2022-03-21-1647950188'!$A:$A,Data_Extraction!B$2,'HeartRate-2022-03-21-1647950188'!$C:$C,Data_Extraction!$A851),"")</f>
        <v/>
      </c>
      <c r="C851" t="str">
        <f>IFERROR(AVERAGEIFS('HeartRate-2022-03-21-1647950188'!$B:$B,'HeartRate-2022-03-21-1647950188'!$A:$A,Data_Extraction!C$2,'HeartRate-2022-03-21-1647950188'!$C:$C,Data_Extraction!$A851),"")</f>
        <v/>
      </c>
      <c r="D851" t="str">
        <f>IFERROR(AVERAGEIFS('HeartRate-2022-03-21-1647950188'!$B:$B,'HeartRate-2022-03-21-1647950188'!$A:$A,Data_Extraction!D$2,'HeartRate-2022-03-21-1647950188'!$C:$C,Data_Extraction!$A851),"")</f>
        <v/>
      </c>
      <c r="E851" t="str">
        <f>IFERROR(AVERAGEIFS('HeartRate-2022-03-21-1647950188'!$B:$B,'HeartRate-2022-03-21-1647950188'!$A:$A,Data_Extraction!E$2,'HeartRate-2022-03-21-1647950188'!$C:$C,Data_Extraction!$A851),"")</f>
        <v/>
      </c>
      <c r="F851" t="str">
        <f>IFERROR(AVERAGEIFS('HeartRate-2022-03-21-1647950188'!$B:$B,'HeartRate-2022-03-21-1647950188'!$A:$A,Data_Extraction!F$2,'HeartRate-2022-03-21-1647950188'!$C:$C,Data_Extraction!$A851),"")</f>
        <v/>
      </c>
      <c r="G851" t="str">
        <f>IFERROR(AVERAGEIFS('HeartRate-2022-03-21-1647950188'!$B:$B,'HeartRate-2022-03-21-1647950188'!$A:$A,Data_Extraction!G$2,'HeartRate-2022-03-21-1647950188'!$C:$C,Data_Extraction!$A851),"")</f>
        <v/>
      </c>
      <c r="H851">
        <f>IFERROR(AVERAGEIFS('HeartRate-2022-03-21-1647950188'!$B:$B,'HeartRate-2022-03-21-1647950188'!$A:$A,Data_Extraction!H$2,'HeartRate-2022-03-21-1647950188'!$C:$C,Data_Extraction!$A851),"")</f>
        <v>82</v>
      </c>
      <c r="I851" t="str">
        <f>IFERROR(AVERAGEIFS('HeartRate-2022-03-21-1647950188'!$B:$B,'HeartRate-2022-03-21-1647950188'!$A:$A,Data_Extraction!I$2,'HeartRate-2022-03-21-1647950188'!$C:$C,Data_Extraction!$A851),"")</f>
        <v/>
      </c>
      <c r="J851" s="8">
        <f t="shared" si="79"/>
        <v>82</v>
      </c>
      <c r="N851" s="11">
        <f>Data_Extraction!A851</f>
        <v>44634.609305555554</v>
      </c>
      <c r="O851" s="15">
        <f t="shared" si="80"/>
        <v>44634</v>
      </c>
      <c r="P851" s="16">
        <f t="shared" si="81"/>
        <v>0.60930555555555554</v>
      </c>
      <c r="Q851" s="12">
        <f>IF(Data_Extraction!B851="",Data_Extraction!$J851*(Q$1),Data_Extraction!B851)</f>
        <v>73.8</v>
      </c>
      <c r="R851" s="12">
        <f>IF(Data_Extraction!C851="",Data_Extraction!$J851*(R$1),Data_Extraction!C851)</f>
        <v>75.44</v>
      </c>
      <c r="S851" s="12">
        <f>IF(Data_Extraction!D851="",Data_Extraction!$J851*(S$1),Data_Extraction!D851)</f>
        <v>85.28</v>
      </c>
      <c r="T851" s="12">
        <f>IF(Data_Extraction!E851="",Data_Extraction!$J851*(T$1),Data_Extraction!E851)</f>
        <v>77.899999999999991</v>
      </c>
      <c r="U851" s="12">
        <f>IF(Data_Extraction!F851="",Data_Extraction!$J851*(U$1),Data_Extraction!F851)</f>
        <v>80.36</v>
      </c>
      <c r="V851" s="12">
        <f>IF(Data_Extraction!G851="",Data_Extraction!$J851*(V$1),Data_Extraction!G851)</f>
        <v>74.62</v>
      </c>
      <c r="W851" s="12">
        <f>IF(Data_Extraction!H851="",Data_Extraction!$J851*(W$1),Data_Extraction!H851)</f>
        <v>82</v>
      </c>
      <c r="X851" s="12">
        <f>IF(Data_Extraction!I851="",Data_Extraction!$J851*(X$1),Data_Extraction!I851)</f>
        <v>79.539999999999992</v>
      </c>
      <c r="Y851" s="13">
        <f t="shared" si="78"/>
        <v>78.617500000000007</v>
      </c>
      <c r="Z851" s="17" t="str">
        <f t="shared" si="82"/>
        <v>Evening</v>
      </c>
      <c r="AA851" s="14" t="str">
        <f>VLOOKUP($N851,'HeartRate-2022-03-21-1647950188'!$C:$G,2,0)</f>
        <v>Break</v>
      </c>
      <c r="AB851" s="14" t="str">
        <f>VLOOKUP($N851,'HeartRate-2022-03-21-1647950188'!$C:$G,3,0)</f>
        <v>Off Campus</v>
      </c>
      <c r="AC851" s="14" t="str">
        <f>VLOOKUP($N851,'HeartRate-2022-03-21-1647950188'!$C:$G,4,0)</f>
        <v>Sitting</v>
      </c>
      <c r="AD851" s="14" t="str">
        <f>VLOOKUP($N851,'HeartRate-2022-03-21-1647950188'!$C:$G,5,0)</f>
        <v>Technical Contexts</v>
      </c>
      <c r="AE851">
        <f t="shared" si="83"/>
        <v>0</v>
      </c>
      <c r="AF851" s="18">
        <v>44634</v>
      </c>
      <c r="AG851" s="19">
        <v>0.60930555555555554</v>
      </c>
    </row>
    <row r="852" spans="1:33" x14ac:dyDescent="0.3">
      <c r="A852" s="5">
        <v>44634.609317129631</v>
      </c>
      <c r="B852" t="str">
        <f>IFERROR(AVERAGEIFS('HeartRate-2022-03-21-1647950188'!$B:$B,'HeartRate-2022-03-21-1647950188'!$A:$A,Data_Extraction!B$2,'HeartRate-2022-03-21-1647950188'!$C:$C,Data_Extraction!$A852),"")</f>
        <v/>
      </c>
      <c r="C852" t="str">
        <f>IFERROR(AVERAGEIFS('HeartRate-2022-03-21-1647950188'!$B:$B,'HeartRate-2022-03-21-1647950188'!$A:$A,Data_Extraction!C$2,'HeartRate-2022-03-21-1647950188'!$C:$C,Data_Extraction!$A852),"")</f>
        <v/>
      </c>
      <c r="D852" t="str">
        <f>IFERROR(AVERAGEIFS('HeartRate-2022-03-21-1647950188'!$B:$B,'HeartRate-2022-03-21-1647950188'!$A:$A,Data_Extraction!D$2,'HeartRate-2022-03-21-1647950188'!$C:$C,Data_Extraction!$A852),"")</f>
        <v/>
      </c>
      <c r="E852" t="str">
        <f>IFERROR(AVERAGEIFS('HeartRate-2022-03-21-1647950188'!$B:$B,'HeartRate-2022-03-21-1647950188'!$A:$A,Data_Extraction!E$2,'HeartRate-2022-03-21-1647950188'!$C:$C,Data_Extraction!$A852),"")</f>
        <v/>
      </c>
      <c r="F852" t="str">
        <f>IFERROR(AVERAGEIFS('HeartRate-2022-03-21-1647950188'!$B:$B,'HeartRate-2022-03-21-1647950188'!$A:$A,Data_Extraction!F$2,'HeartRate-2022-03-21-1647950188'!$C:$C,Data_Extraction!$A852),"")</f>
        <v/>
      </c>
      <c r="G852" t="str">
        <f>IFERROR(AVERAGEIFS('HeartRate-2022-03-21-1647950188'!$B:$B,'HeartRate-2022-03-21-1647950188'!$A:$A,Data_Extraction!G$2,'HeartRate-2022-03-21-1647950188'!$C:$C,Data_Extraction!$A852),"")</f>
        <v/>
      </c>
      <c r="H852" t="str">
        <f>IFERROR(AVERAGEIFS('HeartRate-2022-03-21-1647950188'!$B:$B,'HeartRate-2022-03-21-1647950188'!$A:$A,Data_Extraction!H$2,'HeartRate-2022-03-21-1647950188'!$C:$C,Data_Extraction!$A852),"")</f>
        <v/>
      </c>
      <c r="I852">
        <f>IFERROR(AVERAGEIFS('HeartRate-2022-03-21-1647950188'!$B:$B,'HeartRate-2022-03-21-1647950188'!$A:$A,Data_Extraction!I$2,'HeartRate-2022-03-21-1647950188'!$C:$C,Data_Extraction!$A852),"")</f>
        <v>126</v>
      </c>
      <c r="J852" s="8">
        <f t="shared" si="79"/>
        <v>126</v>
      </c>
      <c r="N852" s="11">
        <f>Data_Extraction!A852</f>
        <v>44634.609317129631</v>
      </c>
      <c r="O852" s="15">
        <f t="shared" si="80"/>
        <v>44634</v>
      </c>
      <c r="P852" s="16">
        <f t="shared" si="81"/>
        <v>0.60931712962962969</v>
      </c>
      <c r="Q852" s="12">
        <f>IF(Data_Extraction!B852="",Data_Extraction!$J852*(Q$1),Data_Extraction!B852)</f>
        <v>113.4</v>
      </c>
      <c r="R852" s="12">
        <f>IF(Data_Extraction!C852="",Data_Extraction!$J852*(R$1),Data_Extraction!C852)</f>
        <v>115.92</v>
      </c>
      <c r="S852" s="12">
        <f>IF(Data_Extraction!D852="",Data_Extraction!$J852*(S$1),Data_Extraction!D852)</f>
        <v>131.04</v>
      </c>
      <c r="T852" s="12">
        <f>IF(Data_Extraction!E852="",Data_Extraction!$J852*(T$1),Data_Extraction!E852)</f>
        <v>119.69999999999999</v>
      </c>
      <c r="U852" s="12">
        <f>IF(Data_Extraction!F852="",Data_Extraction!$J852*(U$1),Data_Extraction!F852)</f>
        <v>123.48</v>
      </c>
      <c r="V852" s="12">
        <f>IF(Data_Extraction!G852="",Data_Extraction!$J852*(V$1),Data_Extraction!G852)</f>
        <v>114.66000000000001</v>
      </c>
      <c r="W852" s="12">
        <f>IF(Data_Extraction!H852="",Data_Extraction!$J852*(W$1),Data_Extraction!H852)</f>
        <v>134.82000000000002</v>
      </c>
      <c r="X852" s="12">
        <f>IF(Data_Extraction!I852="",Data_Extraction!$J852*(X$1),Data_Extraction!I852)</f>
        <v>126</v>
      </c>
      <c r="Y852" s="13">
        <f t="shared" si="78"/>
        <v>122.3775</v>
      </c>
      <c r="Z852" s="17" t="str">
        <f t="shared" si="82"/>
        <v>Evening</v>
      </c>
      <c r="AA852" s="14" t="str">
        <f>VLOOKUP($N852,'HeartRate-2022-03-21-1647950188'!$C:$G,2,0)</f>
        <v>Break</v>
      </c>
      <c r="AB852" s="14" t="str">
        <f>VLOOKUP($N852,'HeartRate-2022-03-21-1647950188'!$C:$G,3,0)</f>
        <v>Off Campus</v>
      </c>
      <c r="AC852" s="14" t="s">
        <v>18</v>
      </c>
      <c r="AD852" s="14" t="str">
        <f>VLOOKUP($N852,'HeartRate-2022-03-21-1647950188'!$C:$G,5,0)</f>
        <v>Technical Contexts</v>
      </c>
      <c r="AE852">
        <f t="shared" si="83"/>
        <v>1</v>
      </c>
      <c r="AF852" s="18">
        <v>44634</v>
      </c>
      <c r="AG852" s="19">
        <v>0.60931712962962969</v>
      </c>
    </row>
    <row r="853" spans="1:33" x14ac:dyDescent="0.3">
      <c r="A853" s="5">
        <v>44634.609710648147</v>
      </c>
      <c r="B853">
        <f>IFERROR(AVERAGEIFS('HeartRate-2022-03-21-1647950188'!$B:$B,'HeartRate-2022-03-21-1647950188'!$A:$A,Data_Extraction!B$2,'HeartRate-2022-03-21-1647950188'!$C:$C,Data_Extraction!$A853),"")</f>
        <v>108</v>
      </c>
      <c r="C853" t="str">
        <f>IFERROR(AVERAGEIFS('HeartRate-2022-03-21-1647950188'!$B:$B,'HeartRate-2022-03-21-1647950188'!$A:$A,Data_Extraction!C$2,'HeartRate-2022-03-21-1647950188'!$C:$C,Data_Extraction!$A853),"")</f>
        <v/>
      </c>
      <c r="D853" t="str">
        <f>IFERROR(AVERAGEIFS('HeartRate-2022-03-21-1647950188'!$B:$B,'HeartRate-2022-03-21-1647950188'!$A:$A,Data_Extraction!D$2,'HeartRate-2022-03-21-1647950188'!$C:$C,Data_Extraction!$A853),"")</f>
        <v/>
      </c>
      <c r="E853" t="str">
        <f>IFERROR(AVERAGEIFS('HeartRate-2022-03-21-1647950188'!$B:$B,'HeartRate-2022-03-21-1647950188'!$A:$A,Data_Extraction!E$2,'HeartRate-2022-03-21-1647950188'!$C:$C,Data_Extraction!$A853),"")</f>
        <v/>
      </c>
      <c r="F853" t="str">
        <f>IFERROR(AVERAGEIFS('HeartRate-2022-03-21-1647950188'!$B:$B,'HeartRate-2022-03-21-1647950188'!$A:$A,Data_Extraction!F$2,'HeartRate-2022-03-21-1647950188'!$C:$C,Data_Extraction!$A853),"")</f>
        <v/>
      </c>
      <c r="G853" t="str">
        <f>IFERROR(AVERAGEIFS('HeartRate-2022-03-21-1647950188'!$B:$B,'HeartRate-2022-03-21-1647950188'!$A:$A,Data_Extraction!G$2,'HeartRate-2022-03-21-1647950188'!$C:$C,Data_Extraction!$A853),"")</f>
        <v/>
      </c>
      <c r="H853" t="str">
        <f>IFERROR(AVERAGEIFS('HeartRate-2022-03-21-1647950188'!$B:$B,'HeartRate-2022-03-21-1647950188'!$A:$A,Data_Extraction!H$2,'HeartRate-2022-03-21-1647950188'!$C:$C,Data_Extraction!$A853),"")</f>
        <v/>
      </c>
      <c r="I853">
        <f>IFERROR(AVERAGEIFS('HeartRate-2022-03-21-1647950188'!$B:$B,'HeartRate-2022-03-21-1647950188'!$A:$A,Data_Extraction!I$2,'HeartRate-2022-03-21-1647950188'!$C:$C,Data_Extraction!$A853),"")</f>
        <v>120</v>
      </c>
      <c r="J853" s="8">
        <f t="shared" si="79"/>
        <v>114</v>
      </c>
      <c r="N853" s="11">
        <f>Data_Extraction!A853</f>
        <v>44634.609710648147</v>
      </c>
      <c r="O853" s="15">
        <f t="shared" si="80"/>
        <v>44634</v>
      </c>
      <c r="P853" s="16">
        <f t="shared" si="81"/>
        <v>0.60971064814814813</v>
      </c>
      <c r="Q853" s="12">
        <f>IF(Data_Extraction!B853="",Data_Extraction!$J853*(Q$1),Data_Extraction!B853)</f>
        <v>108</v>
      </c>
      <c r="R853" s="12">
        <f>IF(Data_Extraction!C853="",Data_Extraction!$J853*(R$1),Data_Extraction!C853)</f>
        <v>104.88000000000001</v>
      </c>
      <c r="S853" s="12">
        <f>IF(Data_Extraction!D853="",Data_Extraction!$J853*(S$1),Data_Extraction!D853)</f>
        <v>118.56</v>
      </c>
      <c r="T853" s="12">
        <f>IF(Data_Extraction!E853="",Data_Extraction!$J853*(T$1),Data_Extraction!E853)</f>
        <v>108.3</v>
      </c>
      <c r="U853" s="12">
        <f>IF(Data_Extraction!F853="",Data_Extraction!$J853*(U$1),Data_Extraction!F853)</f>
        <v>111.72</v>
      </c>
      <c r="V853" s="12">
        <f>IF(Data_Extraction!G853="",Data_Extraction!$J853*(V$1),Data_Extraction!G853)</f>
        <v>103.74000000000001</v>
      </c>
      <c r="W853" s="12">
        <f>IF(Data_Extraction!H853="",Data_Extraction!$J853*(W$1),Data_Extraction!H853)</f>
        <v>121.98</v>
      </c>
      <c r="X853" s="12">
        <f>IF(Data_Extraction!I853="",Data_Extraction!$J853*(X$1),Data_Extraction!I853)</f>
        <v>120</v>
      </c>
      <c r="Y853" s="13">
        <f t="shared" si="78"/>
        <v>112.14750000000001</v>
      </c>
      <c r="Z853" s="17" t="str">
        <f t="shared" si="82"/>
        <v>Evening</v>
      </c>
      <c r="AA853" s="14" t="str">
        <f>VLOOKUP($N853,'HeartRate-2022-03-21-1647950188'!$C:$G,2,0)</f>
        <v>Break</v>
      </c>
      <c r="AB853" s="14" t="str">
        <f>VLOOKUP($N853,'HeartRate-2022-03-21-1647950188'!$C:$G,3,0)</f>
        <v>Off Campus</v>
      </c>
      <c r="AC853" s="14" t="str">
        <f>VLOOKUP($N853,'HeartRate-2022-03-21-1647950188'!$C:$G,4,0)</f>
        <v>Sitting</v>
      </c>
      <c r="AD853" s="14" t="str">
        <f>VLOOKUP($N853,'HeartRate-2022-03-21-1647950188'!$C:$G,5,0)</f>
        <v>Technical Contexts</v>
      </c>
      <c r="AE853">
        <f t="shared" si="83"/>
        <v>0</v>
      </c>
      <c r="AF853" s="18">
        <v>44634</v>
      </c>
      <c r="AG853" s="19">
        <v>0.60971064814814813</v>
      </c>
    </row>
    <row r="854" spans="1:33" x14ac:dyDescent="0.3">
      <c r="A854" s="5">
        <v>44634.610405092593</v>
      </c>
      <c r="B854">
        <f>IFERROR(AVERAGEIFS('HeartRate-2022-03-21-1647950188'!$B:$B,'HeartRate-2022-03-21-1647950188'!$A:$A,Data_Extraction!B$2,'HeartRate-2022-03-21-1647950188'!$C:$C,Data_Extraction!$A854),"")</f>
        <v>118</v>
      </c>
      <c r="C854" t="str">
        <f>IFERROR(AVERAGEIFS('HeartRate-2022-03-21-1647950188'!$B:$B,'HeartRate-2022-03-21-1647950188'!$A:$A,Data_Extraction!C$2,'HeartRate-2022-03-21-1647950188'!$C:$C,Data_Extraction!$A854),"")</f>
        <v/>
      </c>
      <c r="D854" t="str">
        <f>IFERROR(AVERAGEIFS('HeartRate-2022-03-21-1647950188'!$B:$B,'HeartRate-2022-03-21-1647950188'!$A:$A,Data_Extraction!D$2,'HeartRate-2022-03-21-1647950188'!$C:$C,Data_Extraction!$A854),"")</f>
        <v/>
      </c>
      <c r="E854" t="str">
        <f>IFERROR(AVERAGEIFS('HeartRate-2022-03-21-1647950188'!$B:$B,'HeartRate-2022-03-21-1647950188'!$A:$A,Data_Extraction!E$2,'HeartRate-2022-03-21-1647950188'!$C:$C,Data_Extraction!$A854),"")</f>
        <v/>
      </c>
      <c r="F854" t="str">
        <f>IFERROR(AVERAGEIFS('HeartRate-2022-03-21-1647950188'!$B:$B,'HeartRate-2022-03-21-1647950188'!$A:$A,Data_Extraction!F$2,'HeartRate-2022-03-21-1647950188'!$C:$C,Data_Extraction!$A854),"")</f>
        <v/>
      </c>
      <c r="G854" t="str">
        <f>IFERROR(AVERAGEIFS('HeartRate-2022-03-21-1647950188'!$B:$B,'HeartRate-2022-03-21-1647950188'!$A:$A,Data_Extraction!G$2,'HeartRate-2022-03-21-1647950188'!$C:$C,Data_Extraction!$A854),"")</f>
        <v/>
      </c>
      <c r="H854" t="str">
        <f>IFERROR(AVERAGEIFS('HeartRate-2022-03-21-1647950188'!$B:$B,'HeartRate-2022-03-21-1647950188'!$A:$A,Data_Extraction!H$2,'HeartRate-2022-03-21-1647950188'!$C:$C,Data_Extraction!$A854),"")</f>
        <v/>
      </c>
      <c r="I854">
        <f>IFERROR(AVERAGEIFS('HeartRate-2022-03-21-1647950188'!$B:$B,'HeartRate-2022-03-21-1647950188'!$A:$A,Data_Extraction!I$2,'HeartRate-2022-03-21-1647950188'!$C:$C,Data_Extraction!$A854),"")</f>
        <v>108</v>
      </c>
      <c r="J854" s="8">
        <f t="shared" si="79"/>
        <v>113</v>
      </c>
      <c r="N854" s="11">
        <f>Data_Extraction!A854</f>
        <v>44634.610405092593</v>
      </c>
      <c r="O854" s="15">
        <f t="shared" si="80"/>
        <v>44634</v>
      </c>
      <c r="P854" s="16">
        <f t="shared" si="81"/>
        <v>0.61040509259259257</v>
      </c>
      <c r="Q854" s="12">
        <f>IF(Data_Extraction!B854="",Data_Extraction!$J854*(Q$1),Data_Extraction!B854)</f>
        <v>118</v>
      </c>
      <c r="R854" s="12">
        <f>IF(Data_Extraction!C854="",Data_Extraction!$J854*(R$1),Data_Extraction!C854)</f>
        <v>103.96000000000001</v>
      </c>
      <c r="S854" s="12">
        <f>IF(Data_Extraction!D854="",Data_Extraction!$J854*(S$1),Data_Extraction!D854)</f>
        <v>117.52000000000001</v>
      </c>
      <c r="T854" s="12">
        <f>IF(Data_Extraction!E854="",Data_Extraction!$J854*(T$1),Data_Extraction!E854)</f>
        <v>107.35</v>
      </c>
      <c r="U854" s="12">
        <f>IF(Data_Extraction!F854="",Data_Extraction!$J854*(U$1),Data_Extraction!F854)</f>
        <v>110.74</v>
      </c>
      <c r="V854" s="12">
        <f>IF(Data_Extraction!G854="",Data_Extraction!$J854*(V$1),Data_Extraction!G854)</f>
        <v>102.83</v>
      </c>
      <c r="W854" s="12">
        <f>IF(Data_Extraction!H854="",Data_Extraction!$J854*(W$1),Data_Extraction!H854)</f>
        <v>120.91000000000001</v>
      </c>
      <c r="X854" s="12">
        <f>IF(Data_Extraction!I854="",Data_Extraction!$J854*(X$1),Data_Extraction!I854)</f>
        <v>108</v>
      </c>
      <c r="Y854" s="13">
        <f t="shared" si="78"/>
        <v>111.16375000000001</v>
      </c>
      <c r="Z854" s="17" t="str">
        <f t="shared" si="82"/>
        <v>Evening</v>
      </c>
      <c r="AA854" s="14" t="str">
        <f>VLOOKUP($N854,'HeartRate-2022-03-21-1647950188'!$C:$G,2,0)</f>
        <v>Break</v>
      </c>
      <c r="AB854" s="14" t="str">
        <f>VLOOKUP($N854,'HeartRate-2022-03-21-1647950188'!$C:$G,3,0)</f>
        <v>Off Campus</v>
      </c>
      <c r="AC854" s="14" t="str">
        <f>VLOOKUP($N854,'HeartRate-2022-03-21-1647950188'!$C:$G,4,0)</f>
        <v>Sitting</v>
      </c>
      <c r="AD854" s="14" t="str">
        <f>VLOOKUP($N854,'HeartRate-2022-03-21-1647950188'!$C:$G,5,0)</f>
        <v>Technical Contexts</v>
      </c>
      <c r="AE854">
        <f t="shared" si="83"/>
        <v>0</v>
      </c>
      <c r="AF854" s="18">
        <v>44634</v>
      </c>
      <c r="AG854" s="19">
        <v>0.61040509259259257</v>
      </c>
    </row>
    <row r="855" spans="1:33" x14ac:dyDescent="0.3">
      <c r="A855" s="5">
        <v>44634.61109953704</v>
      </c>
      <c r="B855">
        <f>IFERROR(AVERAGEIFS('HeartRate-2022-03-21-1647950188'!$B:$B,'HeartRate-2022-03-21-1647950188'!$A:$A,Data_Extraction!B$2,'HeartRate-2022-03-21-1647950188'!$C:$C,Data_Extraction!$A855),"")</f>
        <v>107</v>
      </c>
      <c r="C855" t="str">
        <f>IFERROR(AVERAGEIFS('HeartRate-2022-03-21-1647950188'!$B:$B,'HeartRate-2022-03-21-1647950188'!$A:$A,Data_Extraction!C$2,'HeartRate-2022-03-21-1647950188'!$C:$C,Data_Extraction!$A855),"")</f>
        <v/>
      </c>
      <c r="D855" t="str">
        <f>IFERROR(AVERAGEIFS('HeartRate-2022-03-21-1647950188'!$B:$B,'HeartRate-2022-03-21-1647950188'!$A:$A,Data_Extraction!D$2,'HeartRate-2022-03-21-1647950188'!$C:$C,Data_Extraction!$A855),"")</f>
        <v/>
      </c>
      <c r="E855" t="str">
        <f>IFERROR(AVERAGEIFS('HeartRate-2022-03-21-1647950188'!$B:$B,'HeartRate-2022-03-21-1647950188'!$A:$A,Data_Extraction!E$2,'HeartRate-2022-03-21-1647950188'!$C:$C,Data_Extraction!$A855),"")</f>
        <v/>
      </c>
      <c r="F855" t="str">
        <f>IFERROR(AVERAGEIFS('HeartRate-2022-03-21-1647950188'!$B:$B,'HeartRate-2022-03-21-1647950188'!$A:$A,Data_Extraction!F$2,'HeartRate-2022-03-21-1647950188'!$C:$C,Data_Extraction!$A855),"")</f>
        <v/>
      </c>
      <c r="G855" t="str">
        <f>IFERROR(AVERAGEIFS('HeartRate-2022-03-21-1647950188'!$B:$B,'HeartRate-2022-03-21-1647950188'!$A:$A,Data_Extraction!G$2,'HeartRate-2022-03-21-1647950188'!$C:$C,Data_Extraction!$A855),"")</f>
        <v/>
      </c>
      <c r="H855" t="str">
        <f>IFERROR(AVERAGEIFS('HeartRate-2022-03-21-1647950188'!$B:$B,'HeartRate-2022-03-21-1647950188'!$A:$A,Data_Extraction!H$2,'HeartRate-2022-03-21-1647950188'!$C:$C,Data_Extraction!$A855),"")</f>
        <v/>
      </c>
      <c r="I855">
        <f>IFERROR(AVERAGEIFS('HeartRate-2022-03-21-1647950188'!$B:$B,'HeartRate-2022-03-21-1647950188'!$A:$A,Data_Extraction!I$2,'HeartRate-2022-03-21-1647950188'!$C:$C,Data_Extraction!$A855),"")</f>
        <v>98</v>
      </c>
      <c r="J855" s="8">
        <f t="shared" si="79"/>
        <v>102.5</v>
      </c>
      <c r="N855" s="11">
        <f>Data_Extraction!A855</f>
        <v>44634.61109953704</v>
      </c>
      <c r="O855" s="15">
        <f t="shared" si="80"/>
        <v>44634</v>
      </c>
      <c r="P855" s="16">
        <f t="shared" si="81"/>
        <v>0.61109953703703701</v>
      </c>
      <c r="Q855" s="12">
        <f>IF(Data_Extraction!B855="",Data_Extraction!$J855*(Q$1),Data_Extraction!B855)</f>
        <v>107</v>
      </c>
      <c r="R855" s="12">
        <f>IF(Data_Extraction!C855="",Data_Extraction!$J855*(R$1),Data_Extraction!C855)</f>
        <v>94.3</v>
      </c>
      <c r="S855" s="12">
        <f>IF(Data_Extraction!D855="",Data_Extraction!$J855*(S$1),Data_Extraction!D855)</f>
        <v>106.60000000000001</v>
      </c>
      <c r="T855" s="12">
        <f>IF(Data_Extraction!E855="",Data_Extraction!$J855*(T$1),Data_Extraction!E855)</f>
        <v>97.375</v>
      </c>
      <c r="U855" s="12">
        <f>IF(Data_Extraction!F855="",Data_Extraction!$J855*(U$1),Data_Extraction!F855)</f>
        <v>100.45</v>
      </c>
      <c r="V855" s="12">
        <f>IF(Data_Extraction!G855="",Data_Extraction!$J855*(V$1),Data_Extraction!G855)</f>
        <v>93.275000000000006</v>
      </c>
      <c r="W855" s="12">
        <f>IF(Data_Extraction!H855="",Data_Extraction!$J855*(W$1),Data_Extraction!H855)</f>
        <v>109.67500000000001</v>
      </c>
      <c r="X855" s="12">
        <f>IF(Data_Extraction!I855="",Data_Extraction!$J855*(X$1),Data_Extraction!I855)</f>
        <v>98</v>
      </c>
      <c r="Y855" s="13">
        <f t="shared" si="78"/>
        <v>100.83437499999999</v>
      </c>
      <c r="Z855" s="17" t="str">
        <f t="shared" si="82"/>
        <v>Evening</v>
      </c>
      <c r="AA855" s="14" t="str">
        <f>VLOOKUP($N855,'HeartRate-2022-03-21-1647950188'!$C:$G,2,0)</f>
        <v>Break</v>
      </c>
      <c r="AB855" s="14" t="str">
        <f>VLOOKUP($N855,'HeartRate-2022-03-21-1647950188'!$C:$G,3,0)</f>
        <v>Off Campus</v>
      </c>
      <c r="AC855" s="14" t="str">
        <f>VLOOKUP($N855,'HeartRate-2022-03-21-1647950188'!$C:$G,4,0)</f>
        <v>Sitting</v>
      </c>
      <c r="AD855" s="14" t="str">
        <f>VLOOKUP($N855,'HeartRate-2022-03-21-1647950188'!$C:$G,5,0)</f>
        <v>Technical Contexts</v>
      </c>
      <c r="AE855">
        <f t="shared" si="83"/>
        <v>0</v>
      </c>
      <c r="AF855" s="18">
        <v>44634</v>
      </c>
      <c r="AG855" s="19">
        <v>0.61109953703703701</v>
      </c>
    </row>
    <row r="856" spans="1:33" x14ac:dyDescent="0.3">
      <c r="A856" s="5">
        <v>44634.611539351848</v>
      </c>
      <c r="B856" t="str">
        <f>IFERROR(AVERAGEIFS('HeartRate-2022-03-21-1647950188'!$B:$B,'HeartRate-2022-03-21-1647950188'!$A:$A,Data_Extraction!B$2,'HeartRate-2022-03-21-1647950188'!$C:$C,Data_Extraction!$A856),"")</f>
        <v/>
      </c>
      <c r="C856" t="str">
        <f>IFERROR(AVERAGEIFS('HeartRate-2022-03-21-1647950188'!$B:$B,'HeartRate-2022-03-21-1647950188'!$A:$A,Data_Extraction!C$2,'HeartRate-2022-03-21-1647950188'!$C:$C,Data_Extraction!$A856),"")</f>
        <v/>
      </c>
      <c r="D856" t="str">
        <f>IFERROR(AVERAGEIFS('HeartRate-2022-03-21-1647950188'!$B:$B,'HeartRate-2022-03-21-1647950188'!$A:$A,Data_Extraction!D$2,'HeartRate-2022-03-21-1647950188'!$C:$C,Data_Extraction!$A856),"")</f>
        <v/>
      </c>
      <c r="E856" t="str">
        <f>IFERROR(AVERAGEIFS('HeartRate-2022-03-21-1647950188'!$B:$B,'HeartRate-2022-03-21-1647950188'!$A:$A,Data_Extraction!E$2,'HeartRate-2022-03-21-1647950188'!$C:$C,Data_Extraction!$A856),"")</f>
        <v/>
      </c>
      <c r="F856" t="str">
        <f>IFERROR(AVERAGEIFS('HeartRate-2022-03-21-1647950188'!$B:$B,'HeartRate-2022-03-21-1647950188'!$A:$A,Data_Extraction!F$2,'HeartRate-2022-03-21-1647950188'!$C:$C,Data_Extraction!$A856),"")</f>
        <v/>
      </c>
      <c r="G856" t="str">
        <f>IFERROR(AVERAGEIFS('HeartRate-2022-03-21-1647950188'!$B:$B,'HeartRate-2022-03-21-1647950188'!$A:$A,Data_Extraction!G$2,'HeartRate-2022-03-21-1647950188'!$C:$C,Data_Extraction!$A856),"")</f>
        <v/>
      </c>
      <c r="H856" t="str">
        <f>IFERROR(AVERAGEIFS('HeartRate-2022-03-21-1647950188'!$B:$B,'HeartRate-2022-03-21-1647950188'!$A:$A,Data_Extraction!H$2,'HeartRate-2022-03-21-1647950188'!$C:$C,Data_Extraction!$A856),"")</f>
        <v/>
      </c>
      <c r="I856">
        <f>IFERROR(AVERAGEIFS('HeartRate-2022-03-21-1647950188'!$B:$B,'HeartRate-2022-03-21-1647950188'!$A:$A,Data_Extraction!I$2,'HeartRate-2022-03-21-1647950188'!$C:$C,Data_Extraction!$A856),"")</f>
        <v>107</v>
      </c>
      <c r="J856" s="8">
        <f t="shared" si="79"/>
        <v>107</v>
      </c>
      <c r="N856" s="11">
        <f>Data_Extraction!A856</f>
        <v>44634.611539351848</v>
      </c>
      <c r="O856" s="15">
        <f t="shared" si="80"/>
        <v>44634</v>
      </c>
      <c r="P856" s="16">
        <f t="shared" si="81"/>
        <v>0.61153935185185182</v>
      </c>
      <c r="Q856" s="12">
        <f>IF(Data_Extraction!B856="",Data_Extraction!$J856*(Q$1),Data_Extraction!B856)</f>
        <v>96.3</v>
      </c>
      <c r="R856" s="12">
        <f>IF(Data_Extraction!C856="",Data_Extraction!$J856*(R$1),Data_Extraction!C856)</f>
        <v>98.44</v>
      </c>
      <c r="S856" s="12">
        <f>IF(Data_Extraction!D856="",Data_Extraction!$J856*(S$1),Data_Extraction!D856)</f>
        <v>111.28</v>
      </c>
      <c r="T856" s="12">
        <f>IF(Data_Extraction!E856="",Data_Extraction!$J856*(T$1),Data_Extraction!E856)</f>
        <v>101.64999999999999</v>
      </c>
      <c r="U856" s="12">
        <f>IF(Data_Extraction!F856="",Data_Extraction!$J856*(U$1),Data_Extraction!F856)</f>
        <v>104.86</v>
      </c>
      <c r="V856" s="12">
        <f>IF(Data_Extraction!G856="",Data_Extraction!$J856*(V$1),Data_Extraction!G856)</f>
        <v>97.37</v>
      </c>
      <c r="W856" s="12">
        <f>IF(Data_Extraction!H856="",Data_Extraction!$J856*(W$1),Data_Extraction!H856)</f>
        <v>114.49000000000001</v>
      </c>
      <c r="X856" s="12">
        <f>IF(Data_Extraction!I856="",Data_Extraction!$J856*(X$1),Data_Extraction!I856)</f>
        <v>107</v>
      </c>
      <c r="Y856" s="13">
        <f t="shared" si="78"/>
        <v>103.92375</v>
      </c>
      <c r="Z856" s="17" t="str">
        <f t="shared" si="82"/>
        <v>Evening</v>
      </c>
      <c r="AA856" s="14" t="str">
        <f>VLOOKUP($N856,'HeartRate-2022-03-21-1647950188'!$C:$G,2,0)</f>
        <v>Break</v>
      </c>
      <c r="AB856" s="14" t="str">
        <f>VLOOKUP($N856,'HeartRate-2022-03-21-1647950188'!$C:$G,3,0)</f>
        <v>Off Campus</v>
      </c>
      <c r="AC856" s="14" t="str">
        <f>VLOOKUP($N856,'HeartRate-2022-03-21-1647950188'!$C:$G,4,0)</f>
        <v>Sitting</v>
      </c>
      <c r="AD856" s="14" t="str">
        <f>VLOOKUP($N856,'HeartRate-2022-03-21-1647950188'!$C:$G,5,0)</f>
        <v>Technical Contexts</v>
      </c>
      <c r="AE856">
        <f t="shared" si="83"/>
        <v>0</v>
      </c>
      <c r="AF856" s="18">
        <v>44634</v>
      </c>
      <c r="AG856" s="19">
        <v>0.61153935185185182</v>
      </c>
    </row>
    <row r="857" spans="1:33" x14ac:dyDescent="0.3">
      <c r="A857" s="5">
        <v>44634.611793981479</v>
      </c>
      <c r="B857">
        <f>IFERROR(AVERAGEIFS('HeartRate-2022-03-21-1647950188'!$B:$B,'HeartRate-2022-03-21-1647950188'!$A:$A,Data_Extraction!B$2,'HeartRate-2022-03-21-1647950188'!$C:$C,Data_Extraction!$A857),"")</f>
        <v>113</v>
      </c>
      <c r="C857" t="str">
        <f>IFERROR(AVERAGEIFS('HeartRate-2022-03-21-1647950188'!$B:$B,'HeartRate-2022-03-21-1647950188'!$A:$A,Data_Extraction!C$2,'HeartRate-2022-03-21-1647950188'!$C:$C,Data_Extraction!$A857),"")</f>
        <v/>
      </c>
      <c r="D857" t="str">
        <f>IFERROR(AVERAGEIFS('HeartRate-2022-03-21-1647950188'!$B:$B,'HeartRate-2022-03-21-1647950188'!$A:$A,Data_Extraction!D$2,'HeartRate-2022-03-21-1647950188'!$C:$C,Data_Extraction!$A857),"")</f>
        <v/>
      </c>
      <c r="E857" t="str">
        <f>IFERROR(AVERAGEIFS('HeartRate-2022-03-21-1647950188'!$B:$B,'HeartRate-2022-03-21-1647950188'!$A:$A,Data_Extraction!E$2,'HeartRate-2022-03-21-1647950188'!$C:$C,Data_Extraction!$A857),"")</f>
        <v/>
      </c>
      <c r="F857" t="str">
        <f>IFERROR(AVERAGEIFS('HeartRate-2022-03-21-1647950188'!$B:$B,'HeartRate-2022-03-21-1647950188'!$A:$A,Data_Extraction!F$2,'HeartRate-2022-03-21-1647950188'!$C:$C,Data_Extraction!$A857),"")</f>
        <v/>
      </c>
      <c r="G857" t="str">
        <f>IFERROR(AVERAGEIFS('HeartRate-2022-03-21-1647950188'!$B:$B,'HeartRate-2022-03-21-1647950188'!$A:$A,Data_Extraction!G$2,'HeartRate-2022-03-21-1647950188'!$C:$C,Data_Extraction!$A857),"")</f>
        <v/>
      </c>
      <c r="H857" t="str">
        <f>IFERROR(AVERAGEIFS('HeartRate-2022-03-21-1647950188'!$B:$B,'HeartRate-2022-03-21-1647950188'!$A:$A,Data_Extraction!H$2,'HeartRate-2022-03-21-1647950188'!$C:$C,Data_Extraction!$A857),"")</f>
        <v/>
      </c>
      <c r="I857">
        <f>IFERROR(AVERAGEIFS('HeartRate-2022-03-21-1647950188'!$B:$B,'HeartRate-2022-03-21-1647950188'!$A:$A,Data_Extraction!I$2,'HeartRate-2022-03-21-1647950188'!$C:$C,Data_Extraction!$A857),"")</f>
        <v>101</v>
      </c>
      <c r="J857" s="8">
        <f t="shared" si="79"/>
        <v>107</v>
      </c>
      <c r="N857" s="11">
        <f>Data_Extraction!A857</f>
        <v>44634.611793981479</v>
      </c>
      <c r="O857" s="15">
        <f t="shared" si="80"/>
        <v>44634</v>
      </c>
      <c r="P857" s="16">
        <f t="shared" si="81"/>
        <v>0.61179398148148145</v>
      </c>
      <c r="Q857" s="12">
        <f>IF(Data_Extraction!B857="",Data_Extraction!$J857*(Q$1),Data_Extraction!B857)</f>
        <v>113</v>
      </c>
      <c r="R857" s="12">
        <f>IF(Data_Extraction!C857="",Data_Extraction!$J857*(R$1),Data_Extraction!C857)</f>
        <v>98.44</v>
      </c>
      <c r="S857" s="12">
        <f>IF(Data_Extraction!D857="",Data_Extraction!$J857*(S$1),Data_Extraction!D857)</f>
        <v>111.28</v>
      </c>
      <c r="T857" s="12">
        <f>IF(Data_Extraction!E857="",Data_Extraction!$J857*(T$1),Data_Extraction!E857)</f>
        <v>101.64999999999999</v>
      </c>
      <c r="U857" s="12">
        <f>IF(Data_Extraction!F857="",Data_Extraction!$J857*(U$1),Data_Extraction!F857)</f>
        <v>104.86</v>
      </c>
      <c r="V857" s="12">
        <f>IF(Data_Extraction!G857="",Data_Extraction!$J857*(V$1),Data_Extraction!G857)</f>
        <v>97.37</v>
      </c>
      <c r="W857" s="12">
        <f>IF(Data_Extraction!H857="",Data_Extraction!$J857*(W$1),Data_Extraction!H857)</f>
        <v>114.49000000000001</v>
      </c>
      <c r="X857" s="12">
        <f>IF(Data_Extraction!I857="",Data_Extraction!$J857*(X$1),Data_Extraction!I857)</f>
        <v>101</v>
      </c>
      <c r="Y857" s="13">
        <f t="shared" si="78"/>
        <v>105.26125</v>
      </c>
      <c r="Z857" s="17" t="str">
        <f t="shared" si="82"/>
        <v>Evening</v>
      </c>
      <c r="AA857" s="14" t="str">
        <f>VLOOKUP($N857,'HeartRate-2022-03-21-1647950188'!$C:$G,2,0)</f>
        <v>Break</v>
      </c>
      <c r="AB857" s="14" t="str">
        <f>VLOOKUP($N857,'HeartRate-2022-03-21-1647950188'!$C:$G,3,0)</f>
        <v>Off Campus</v>
      </c>
      <c r="AC857" s="14" t="str">
        <f>VLOOKUP($N857,'HeartRate-2022-03-21-1647950188'!$C:$G,4,0)</f>
        <v>Sitting</v>
      </c>
      <c r="AD857" s="14" t="str">
        <f>VLOOKUP($N857,'HeartRate-2022-03-21-1647950188'!$C:$G,5,0)</f>
        <v>Technical Contexts</v>
      </c>
      <c r="AE857">
        <f t="shared" si="83"/>
        <v>0</v>
      </c>
      <c r="AF857" s="18">
        <v>44634</v>
      </c>
      <c r="AG857" s="19">
        <v>0.61179398148148145</v>
      </c>
    </row>
    <row r="858" spans="1:33" x14ac:dyDescent="0.3">
      <c r="A858" s="5">
        <v>44634.611805555556</v>
      </c>
      <c r="B858" t="str">
        <f>IFERROR(AVERAGEIFS('HeartRate-2022-03-21-1647950188'!$B:$B,'HeartRate-2022-03-21-1647950188'!$A:$A,Data_Extraction!B$2,'HeartRate-2022-03-21-1647950188'!$C:$C,Data_Extraction!$A858),"")</f>
        <v/>
      </c>
      <c r="C858" t="str">
        <f>IFERROR(AVERAGEIFS('HeartRate-2022-03-21-1647950188'!$B:$B,'HeartRate-2022-03-21-1647950188'!$A:$A,Data_Extraction!C$2,'HeartRate-2022-03-21-1647950188'!$C:$C,Data_Extraction!$A858),"")</f>
        <v/>
      </c>
      <c r="D858" t="str">
        <f>IFERROR(AVERAGEIFS('HeartRate-2022-03-21-1647950188'!$B:$B,'HeartRate-2022-03-21-1647950188'!$A:$A,Data_Extraction!D$2,'HeartRate-2022-03-21-1647950188'!$C:$C,Data_Extraction!$A858),"")</f>
        <v/>
      </c>
      <c r="E858" t="str">
        <f>IFERROR(AVERAGEIFS('HeartRate-2022-03-21-1647950188'!$B:$B,'HeartRate-2022-03-21-1647950188'!$A:$A,Data_Extraction!E$2,'HeartRate-2022-03-21-1647950188'!$C:$C,Data_Extraction!$A858),"")</f>
        <v/>
      </c>
      <c r="F858" t="str">
        <f>IFERROR(AVERAGEIFS('HeartRate-2022-03-21-1647950188'!$B:$B,'HeartRate-2022-03-21-1647950188'!$A:$A,Data_Extraction!F$2,'HeartRate-2022-03-21-1647950188'!$C:$C,Data_Extraction!$A858),"")</f>
        <v/>
      </c>
      <c r="G858" t="str">
        <f>IFERROR(AVERAGEIFS('HeartRate-2022-03-21-1647950188'!$B:$B,'HeartRate-2022-03-21-1647950188'!$A:$A,Data_Extraction!G$2,'HeartRate-2022-03-21-1647950188'!$C:$C,Data_Extraction!$A858),"")</f>
        <v/>
      </c>
      <c r="H858">
        <f>IFERROR(AVERAGEIFS('HeartRate-2022-03-21-1647950188'!$B:$B,'HeartRate-2022-03-21-1647950188'!$A:$A,Data_Extraction!H$2,'HeartRate-2022-03-21-1647950188'!$C:$C,Data_Extraction!$A858),"")</f>
        <v>111</v>
      </c>
      <c r="I858" t="str">
        <f>IFERROR(AVERAGEIFS('HeartRate-2022-03-21-1647950188'!$B:$B,'HeartRate-2022-03-21-1647950188'!$A:$A,Data_Extraction!I$2,'HeartRate-2022-03-21-1647950188'!$C:$C,Data_Extraction!$A858),"")</f>
        <v/>
      </c>
      <c r="J858" s="8">
        <f t="shared" si="79"/>
        <v>111</v>
      </c>
      <c r="N858" s="11">
        <f>Data_Extraction!A858</f>
        <v>44634.611805555556</v>
      </c>
      <c r="O858" s="15">
        <f t="shared" si="80"/>
        <v>44634</v>
      </c>
      <c r="P858" s="16">
        <f t="shared" si="81"/>
        <v>0.6118055555555556</v>
      </c>
      <c r="Q858" s="12">
        <f>IF(Data_Extraction!B858="",Data_Extraction!$J858*(Q$1),Data_Extraction!B858)</f>
        <v>99.9</v>
      </c>
      <c r="R858" s="12">
        <f>IF(Data_Extraction!C858="",Data_Extraction!$J858*(R$1),Data_Extraction!C858)</f>
        <v>102.12</v>
      </c>
      <c r="S858" s="12">
        <f>IF(Data_Extraction!D858="",Data_Extraction!$J858*(S$1),Data_Extraction!D858)</f>
        <v>115.44</v>
      </c>
      <c r="T858" s="12">
        <f>IF(Data_Extraction!E858="",Data_Extraction!$J858*(T$1),Data_Extraction!E858)</f>
        <v>105.44999999999999</v>
      </c>
      <c r="U858" s="12">
        <f>IF(Data_Extraction!F858="",Data_Extraction!$J858*(U$1),Data_Extraction!F858)</f>
        <v>108.78</v>
      </c>
      <c r="V858" s="12">
        <f>IF(Data_Extraction!G858="",Data_Extraction!$J858*(V$1),Data_Extraction!G858)</f>
        <v>101.01</v>
      </c>
      <c r="W858" s="12">
        <f>IF(Data_Extraction!H858="",Data_Extraction!$J858*(W$1),Data_Extraction!H858)</f>
        <v>111</v>
      </c>
      <c r="X858" s="12">
        <f>IF(Data_Extraction!I858="",Data_Extraction!$J858*(X$1),Data_Extraction!I858)</f>
        <v>107.67</v>
      </c>
      <c r="Y858" s="13">
        <f t="shared" si="78"/>
        <v>106.42125</v>
      </c>
      <c r="Z858" s="17" t="str">
        <f t="shared" si="82"/>
        <v>Evening</v>
      </c>
      <c r="AA858" s="14" t="str">
        <f>VLOOKUP($N858,'HeartRate-2022-03-21-1647950188'!$C:$G,2,0)</f>
        <v>Break</v>
      </c>
      <c r="AB858" s="14" t="str">
        <f>VLOOKUP($N858,'HeartRate-2022-03-21-1647950188'!$C:$G,3,0)</f>
        <v>Off Campus</v>
      </c>
      <c r="AC858" s="14" t="str">
        <f>VLOOKUP($N858,'HeartRate-2022-03-21-1647950188'!$C:$G,4,0)</f>
        <v>Sitting</v>
      </c>
      <c r="AD858" s="14" t="str">
        <f>VLOOKUP($N858,'HeartRate-2022-03-21-1647950188'!$C:$G,5,0)</f>
        <v>Technical Contexts</v>
      </c>
      <c r="AE858">
        <f t="shared" si="83"/>
        <v>0</v>
      </c>
      <c r="AF858" s="18">
        <v>44634</v>
      </c>
      <c r="AG858" s="19">
        <v>0.6118055555555556</v>
      </c>
    </row>
    <row r="859" spans="1:33" x14ac:dyDescent="0.3">
      <c r="A859" s="5">
        <v>44634.611909722225</v>
      </c>
      <c r="B859" t="str">
        <f>IFERROR(AVERAGEIFS('HeartRate-2022-03-21-1647950188'!$B:$B,'HeartRate-2022-03-21-1647950188'!$A:$A,Data_Extraction!B$2,'HeartRate-2022-03-21-1647950188'!$C:$C,Data_Extraction!$A859),"")</f>
        <v/>
      </c>
      <c r="C859" t="str">
        <f>IFERROR(AVERAGEIFS('HeartRate-2022-03-21-1647950188'!$B:$B,'HeartRate-2022-03-21-1647950188'!$A:$A,Data_Extraction!C$2,'HeartRate-2022-03-21-1647950188'!$C:$C,Data_Extraction!$A859),"")</f>
        <v/>
      </c>
      <c r="D859" t="str">
        <f>IFERROR(AVERAGEIFS('HeartRate-2022-03-21-1647950188'!$B:$B,'HeartRate-2022-03-21-1647950188'!$A:$A,Data_Extraction!D$2,'HeartRate-2022-03-21-1647950188'!$C:$C,Data_Extraction!$A859),"")</f>
        <v/>
      </c>
      <c r="E859" t="str">
        <f>IFERROR(AVERAGEIFS('HeartRate-2022-03-21-1647950188'!$B:$B,'HeartRate-2022-03-21-1647950188'!$A:$A,Data_Extraction!E$2,'HeartRate-2022-03-21-1647950188'!$C:$C,Data_Extraction!$A859),"")</f>
        <v/>
      </c>
      <c r="F859" t="str">
        <f>IFERROR(AVERAGEIFS('HeartRate-2022-03-21-1647950188'!$B:$B,'HeartRate-2022-03-21-1647950188'!$A:$A,Data_Extraction!F$2,'HeartRate-2022-03-21-1647950188'!$C:$C,Data_Extraction!$A859),"")</f>
        <v/>
      </c>
      <c r="G859">
        <f>IFERROR(AVERAGEIFS('HeartRate-2022-03-21-1647950188'!$B:$B,'HeartRate-2022-03-21-1647950188'!$A:$A,Data_Extraction!G$2,'HeartRate-2022-03-21-1647950188'!$C:$C,Data_Extraction!$A859),"")</f>
        <v>66</v>
      </c>
      <c r="H859" t="str">
        <f>IFERROR(AVERAGEIFS('HeartRate-2022-03-21-1647950188'!$B:$B,'HeartRate-2022-03-21-1647950188'!$A:$A,Data_Extraction!H$2,'HeartRate-2022-03-21-1647950188'!$C:$C,Data_Extraction!$A859),"")</f>
        <v/>
      </c>
      <c r="I859" t="str">
        <f>IFERROR(AVERAGEIFS('HeartRate-2022-03-21-1647950188'!$B:$B,'HeartRate-2022-03-21-1647950188'!$A:$A,Data_Extraction!I$2,'HeartRate-2022-03-21-1647950188'!$C:$C,Data_Extraction!$A859),"")</f>
        <v/>
      </c>
      <c r="J859" s="8">
        <f t="shared" si="79"/>
        <v>66</v>
      </c>
      <c r="N859" s="11">
        <f>Data_Extraction!A859</f>
        <v>44634.611909722225</v>
      </c>
      <c r="O859" s="15">
        <f t="shared" si="80"/>
        <v>44634</v>
      </c>
      <c r="P859" s="16">
        <f t="shared" si="81"/>
        <v>0.61190972222222217</v>
      </c>
      <c r="Q859" s="12">
        <f>IF(Data_Extraction!B859="",Data_Extraction!$J859*(Q$1),Data_Extraction!B859)</f>
        <v>59.4</v>
      </c>
      <c r="R859" s="12">
        <f>IF(Data_Extraction!C859="",Data_Extraction!$J859*(R$1),Data_Extraction!C859)</f>
        <v>60.720000000000006</v>
      </c>
      <c r="S859" s="12">
        <f>IF(Data_Extraction!D859="",Data_Extraction!$J859*(S$1),Data_Extraction!D859)</f>
        <v>68.64</v>
      </c>
      <c r="T859" s="12">
        <f>IF(Data_Extraction!E859="",Data_Extraction!$J859*(T$1),Data_Extraction!E859)</f>
        <v>62.699999999999996</v>
      </c>
      <c r="U859" s="12">
        <f>IF(Data_Extraction!F859="",Data_Extraction!$J859*(U$1),Data_Extraction!F859)</f>
        <v>64.679999999999993</v>
      </c>
      <c r="V859" s="12">
        <f>IF(Data_Extraction!G859="",Data_Extraction!$J859*(V$1),Data_Extraction!G859)</f>
        <v>66</v>
      </c>
      <c r="W859" s="12">
        <f>IF(Data_Extraction!H859="",Data_Extraction!$J859*(W$1),Data_Extraction!H859)</f>
        <v>70.62</v>
      </c>
      <c r="X859" s="12">
        <f>IF(Data_Extraction!I859="",Data_Extraction!$J859*(X$1),Data_Extraction!I859)</f>
        <v>64.02</v>
      </c>
      <c r="Y859" s="13">
        <f t="shared" si="78"/>
        <v>64.597499999999997</v>
      </c>
      <c r="Z859" s="17" t="str">
        <f t="shared" si="82"/>
        <v>Evening</v>
      </c>
      <c r="AA859" s="14" t="str">
        <f>VLOOKUP($N859,'HeartRate-2022-03-21-1647950188'!$C:$G,2,0)</f>
        <v>Break</v>
      </c>
      <c r="AB859" s="14" t="str">
        <f>VLOOKUP($N859,'HeartRate-2022-03-21-1647950188'!$C:$G,3,0)</f>
        <v>Off Campus</v>
      </c>
      <c r="AC859" s="14" t="str">
        <f>VLOOKUP($N859,'HeartRate-2022-03-21-1647950188'!$C:$G,4,0)</f>
        <v>Sitting</v>
      </c>
      <c r="AD859" s="14" t="str">
        <f>VLOOKUP($N859,'HeartRate-2022-03-21-1647950188'!$C:$G,5,0)</f>
        <v>Technical Contexts</v>
      </c>
      <c r="AE859">
        <f t="shared" si="83"/>
        <v>0</v>
      </c>
      <c r="AF859" s="18">
        <v>44634</v>
      </c>
      <c r="AG859" s="19">
        <v>0.61190972222222217</v>
      </c>
    </row>
    <row r="860" spans="1:33" x14ac:dyDescent="0.3">
      <c r="A860" s="5">
        <v>44634.612488425926</v>
      </c>
      <c r="B860">
        <f>IFERROR(AVERAGEIFS('HeartRate-2022-03-21-1647950188'!$B:$B,'HeartRate-2022-03-21-1647950188'!$A:$A,Data_Extraction!B$2,'HeartRate-2022-03-21-1647950188'!$C:$C,Data_Extraction!$A860),"")</f>
        <v>116</v>
      </c>
      <c r="C860" t="str">
        <f>IFERROR(AVERAGEIFS('HeartRate-2022-03-21-1647950188'!$B:$B,'HeartRate-2022-03-21-1647950188'!$A:$A,Data_Extraction!C$2,'HeartRate-2022-03-21-1647950188'!$C:$C,Data_Extraction!$A860),"")</f>
        <v/>
      </c>
      <c r="D860" t="str">
        <f>IFERROR(AVERAGEIFS('HeartRate-2022-03-21-1647950188'!$B:$B,'HeartRate-2022-03-21-1647950188'!$A:$A,Data_Extraction!D$2,'HeartRate-2022-03-21-1647950188'!$C:$C,Data_Extraction!$A860),"")</f>
        <v/>
      </c>
      <c r="E860" t="str">
        <f>IFERROR(AVERAGEIFS('HeartRate-2022-03-21-1647950188'!$B:$B,'HeartRate-2022-03-21-1647950188'!$A:$A,Data_Extraction!E$2,'HeartRate-2022-03-21-1647950188'!$C:$C,Data_Extraction!$A860),"")</f>
        <v/>
      </c>
      <c r="F860" t="str">
        <f>IFERROR(AVERAGEIFS('HeartRate-2022-03-21-1647950188'!$B:$B,'HeartRate-2022-03-21-1647950188'!$A:$A,Data_Extraction!F$2,'HeartRate-2022-03-21-1647950188'!$C:$C,Data_Extraction!$A860),"")</f>
        <v/>
      </c>
      <c r="G860" t="str">
        <f>IFERROR(AVERAGEIFS('HeartRate-2022-03-21-1647950188'!$B:$B,'HeartRate-2022-03-21-1647950188'!$A:$A,Data_Extraction!G$2,'HeartRate-2022-03-21-1647950188'!$C:$C,Data_Extraction!$A860),"")</f>
        <v/>
      </c>
      <c r="H860" t="str">
        <f>IFERROR(AVERAGEIFS('HeartRate-2022-03-21-1647950188'!$B:$B,'HeartRate-2022-03-21-1647950188'!$A:$A,Data_Extraction!H$2,'HeartRate-2022-03-21-1647950188'!$C:$C,Data_Extraction!$A860),"")</f>
        <v/>
      </c>
      <c r="I860">
        <f>IFERROR(AVERAGEIFS('HeartRate-2022-03-21-1647950188'!$B:$B,'HeartRate-2022-03-21-1647950188'!$A:$A,Data_Extraction!I$2,'HeartRate-2022-03-21-1647950188'!$C:$C,Data_Extraction!$A860),"")</f>
        <v>106</v>
      </c>
      <c r="J860" s="8">
        <f t="shared" si="79"/>
        <v>111</v>
      </c>
      <c r="N860" s="11">
        <f>Data_Extraction!A860</f>
        <v>44634.612488425926</v>
      </c>
      <c r="O860" s="15">
        <f t="shared" si="80"/>
        <v>44634</v>
      </c>
      <c r="P860" s="16">
        <f t="shared" si="81"/>
        <v>0.61248842592592589</v>
      </c>
      <c r="Q860" s="12">
        <f>IF(Data_Extraction!B860="",Data_Extraction!$J860*(Q$1),Data_Extraction!B860)</f>
        <v>116</v>
      </c>
      <c r="R860" s="12">
        <f>IF(Data_Extraction!C860="",Data_Extraction!$J860*(R$1),Data_Extraction!C860)</f>
        <v>102.12</v>
      </c>
      <c r="S860" s="12">
        <f>IF(Data_Extraction!D860="",Data_Extraction!$J860*(S$1),Data_Extraction!D860)</f>
        <v>115.44</v>
      </c>
      <c r="T860" s="12">
        <f>IF(Data_Extraction!E860="",Data_Extraction!$J860*(T$1),Data_Extraction!E860)</f>
        <v>105.44999999999999</v>
      </c>
      <c r="U860" s="12">
        <f>IF(Data_Extraction!F860="",Data_Extraction!$J860*(U$1),Data_Extraction!F860)</f>
        <v>108.78</v>
      </c>
      <c r="V860" s="12">
        <f>IF(Data_Extraction!G860="",Data_Extraction!$J860*(V$1),Data_Extraction!G860)</f>
        <v>101.01</v>
      </c>
      <c r="W860" s="12">
        <f>IF(Data_Extraction!H860="",Data_Extraction!$J860*(W$1),Data_Extraction!H860)</f>
        <v>118.77000000000001</v>
      </c>
      <c r="X860" s="12">
        <f>IF(Data_Extraction!I860="",Data_Extraction!$J860*(X$1),Data_Extraction!I860)</f>
        <v>106</v>
      </c>
      <c r="Y860" s="13">
        <f t="shared" si="78"/>
        <v>109.19624999999999</v>
      </c>
      <c r="Z860" s="17" t="str">
        <f t="shared" si="82"/>
        <v>Evening</v>
      </c>
      <c r="AA860" s="14" t="str">
        <f>VLOOKUP($N860,'HeartRate-2022-03-21-1647950188'!$C:$G,2,0)</f>
        <v>Break</v>
      </c>
      <c r="AB860" s="14" t="str">
        <f>VLOOKUP($N860,'HeartRate-2022-03-21-1647950188'!$C:$G,3,0)</f>
        <v>Off Campus</v>
      </c>
      <c r="AC860" s="14" t="str">
        <f>VLOOKUP($N860,'HeartRate-2022-03-21-1647950188'!$C:$G,4,0)</f>
        <v>Sitting</v>
      </c>
      <c r="AD860" s="14" t="str">
        <f>VLOOKUP($N860,'HeartRate-2022-03-21-1647950188'!$C:$G,5,0)</f>
        <v>Technical Contexts</v>
      </c>
      <c r="AE860">
        <f t="shared" si="83"/>
        <v>0</v>
      </c>
      <c r="AF860" s="18">
        <v>44634</v>
      </c>
      <c r="AG860" s="19">
        <v>0.61248842592592589</v>
      </c>
    </row>
    <row r="861" spans="1:33" x14ac:dyDescent="0.3">
      <c r="A861" s="5">
        <v>44634.612523148149</v>
      </c>
      <c r="B861" t="str">
        <f>IFERROR(AVERAGEIFS('HeartRate-2022-03-21-1647950188'!$B:$B,'HeartRate-2022-03-21-1647950188'!$A:$A,Data_Extraction!B$2,'HeartRate-2022-03-21-1647950188'!$C:$C,Data_Extraction!$A861),"")</f>
        <v/>
      </c>
      <c r="C861" t="str">
        <f>IFERROR(AVERAGEIFS('HeartRate-2022-03-21-1647950188'!$B:$B,'HeartRate-2022-03-21-1647950188'!$A:$A,Data_Extraction!C$2,'HeartRate-2022-03-21-1647950188'!$C:$C,Data_Extraction!$A861),"")</f>
        <v/>
      </c>
      <c r="D861" t="str">
        <f>IFERROR(AVERAGEIFS('HeartRate-2022-03-21-1647950188'!$B:$B,'HeartRate-2022-03-21-1647950188'!$A:$A,Data_Extraction!D$2,'HeartRate-2022-03-21-1647950188'!$C:$C,Data_Extraction!$A861),"")</f>
        <v/>
      </c>
      <c r="E861" t="str">
        <f>IFERROR(AVERAGEIFS('HeartRate-2022-03-21-1647950188'!$B:$B,'HeartRate-2022-03-21-1647950188'!$A:$A,Data_Extraction!E$2,'HeartRate-2022-03-21-1647950188'!$C:$C,Data_Extraction!$A861),"")</f>
        <v/>
      </c>
      <c r="F861" t="str">
        <f>IFERROR(AVERAGEIFS('HeartRate-2022-03-21-1647950188'!$B:$B,'HeartRate-2022-03-21-1647950188'!$A:$A,Data_Extraction!F$2,'HeartRate-2022-03-21-1647950188'!$C:$C,Data_Extraction!$A861),"")</f>
        <v/>
      </c>
      <c r="G861" t="str">
        <f>IFERROR(AVERAGEIFS('HeartRate-2022-03-21-1647950188'!$B:$B,'HeartRate-2022-03-21-1647950188'!$A:$A,Data_Extraction!G$2,'HeartRate-2022-03-21-1647950188'!$C:$C,Data_Extraction!$A861),"")</f>
        <v/>
      </c>
      <c r="H861" t="str">
        <f>IFERROR(AVERAGEIFS('HeartRate-2022-03-21-1647950188'!$B:$B,'HeartRate-2022-03-21-1647950188'!$A:$A,Data_Extraction!H$2,'HeartRate-2022-03-21-1647950188'!$C:$C,Data_Extraction!$A861),"")</f>
        <v/>
      </c>
      <c r="I861">
        <f>IFERROR(AVERAGEIFS('HeartRate-2022-03-21-1647950188'!$B:$B,'HeartRate-2022-03-21-1647950188'!$A:$A,Data_Extraction!I$2,'HeartRate-2022-03-21-1647950188'!$C:$C,Data_Extraction!$A861),"")</f>
        <v>104</v>
      </c>
      <c r="J861" s="8">
        <f t="shared" si="79"/>
        <v>104</v>
      </c>
      <c r="N861" s="11">
        <f>Data_Extraction!A861</f>
        <v>44634.612523148149</v>
      </c>
      <c r="O861" s="15">
        <f t="shared" si="80"/>
        <v>44634</v>
      </c>
      <c r="P861" s="16">
        <f t="shared" si="81"/>
        <v>0.61252314814814812</v>
      </c>
      <c r="Q861" s="12">
        <f>IF(Data_Extraction!B861="",Data_Extraction!$J861*(Q$1),Data_Extraction!B861)</f>
        <v>93.600000000000009</v>
      </c>
      <c r="R861" s="12">
        <f>IF(Data_Extraction!C861="",Data_Extraction!$J861*(R$1),Data_Extraction!C861)</f>
        <v>95.68</v>
      </c>
      <c r="S861" s="12">
        <f>IF(Data_Extraction!D861="",Data_Extraction!$J861*(S$1),Data_Extraction!D861)</f>
        <v>108.16</v>
      </c>
      <c r="T861" s="12">
        <f>IF(Data_Extraction!E861="",Data_Extraction!$J861*(T$1),Data_Extraction!E861)</f>
        <v>98.8</v>
      </c>
      <c r="U861" s="12">
        <f>IF(Data_Extraction!F861="",Data_Extraction!$J861*(U$1),Data_Extraction!F861)</f>
        <v>101.92</v>
      </c>
      <c r="V861" s="12">
        <f>IF(Data_Extraction!G861="",Data_Extraction!$J861*(V$1),Data_Extraction!G861)</f>
        <v>94.64</v>
      </c>
      <c r="W861" s="12">
        <f>IF(Data_Extraction!H861="",Data_Extraction!$J861*(W$1),Data_Extraction!H861)</f>
        <v>111.28</v>
      </c>
      <c r="X861" s="12">
        <f>IF(Data_Extraction!I861="",Data_Extraction!$J861*(X$1),Data_Extraction!I861)</f>
        <v>104</v>
      </c>
      <c r="Y861" s="13">
        <f t="shared" si="78"/>
        <v>101.01</v>
      </c>
      <c r="Z861" s="17" t="str">
        <f t="shared" si="82"/>
        <v>Evening</v>
      </c>
      <c r="AA861" s="14" t="str">
        <f>VLOOKUP($N861,'HeartRate-2022-03-21-1647950188'!$C:$G,2,0)</f>
        <v>Break</v>
      </c>
      <c r="AB861" s="14" t="str">
        <f>VLOOKUP($N861,'HeartRate-2022-03-21-1647950188'!$C:$G,3,0)</f>
        <v>Off Campus</v>
      </c>
      <c r="AC861" s="14" t="str">
        <f>VLOOKUP($N861,'HeartRate-2022-03-21-1647950188'!$C:$G,4,0)</f>
        <v>Sitting</v>
      </c>
      <c r="AD861" s="14" t="str">
        <f>VLOOKUP($N861,'HeartRate-2022-03-21-1647950188'!$C:$G,5,0)</f>
        <v>Technical Contexts</v>
      </c>
      <c r="AE861">
        <f t="shared" si="83"/>
        <v>0</v>
      </c>
      <c r="AF861" s="18">
        <v>44634</v>
      </c>
      <c r="AG861" s="19">
        <v>0.61252314814814812</v>
      </c>
    </row>
    <row r="862" spans="1:33" x14ac:dyDescent="0.3">
      <c r="A862" s="5">
        <v>44634.613182870373</v>
      </c>
      <c r="B862">
        <f>IFERROR(AVERAGEIFS('HeartRate-2022-03-21-1647950188'!$B:$B,'HeartRate-2022-03-21-1647950188'!$A:$A,Data_Extraction!B$2,'HeartRate-2022-03-21-1647950188'!$C:$C,Data_Extraction!$A862),"")</f>
        <v>122</v>
      </c>
      <c r="C862" t="str">
        <f>IFERROR(AVERAGEIFS('HeartRate-2022-03-21-1647950188'!$B:$B,'HeartRate-2022-03-21-1647950188'!$A:$A,Data_Extraction!C$2,'HeartRate-2022-03-21-1647950188'!$C:$C,Data_Extraction!$A862),"")</f>
        <v/>
      </c>
      <c r="D862" t="str">
        <f>IFERROR(AVERAGEIFS('HeartRate-2022-03-21-1647950188'!$B:$B,'HeartRate-2022-03-21-1647950188'!$A:$A,Data_Extraction!D$2,'HeartRate-2022-03-21-1647950188'!$C:$C,Data_Extraction!$A862),"")</f>
        <v/>
      </c>
      <c r="E862" t="str">
        <f>IFERROR(AVERAGEIFS('HeartRate-2022-03-21-1647950188'!$B:$B,'HeartRate-2022-03-21-1647950188'!$A:$A,Data_Extraction!E$2,'HeartRate-2022-03-21-1647950188'!$C:$C,Data_Extraction!$A862),"")</f>
        <v/>
      </c>
      <c r="F862" t="str">
        <f>IFERROR(AVERAGEIFS('HeartRate-2022-03-21-1647950188'!$B:$B,'HeartRate-2022-03-21-1647950188'!$A:$A,Data_Extraction!F$2,'HeartRate-2022-03-21-1647950188'!$C:$C,Data_Extraction!$A862),"")</f>
        <v/>
      </c>
      <c r="G862" t="str">
        <f>IFERROR(AVERAGEIFS('HeartRate-2022-03-21-1647950188'!$B:$B,'HeartRate-2022-03-21-1647950188'!$A:$A,Data_Extraction!G$2,'HeartRate-2022-03-21-1647950188'!$C:$C,Data_Extraction!$A862),"")</f>
        <v/>
      </c>
      <c r="H862" t="str">
        <f>IFERROR(AVERAGEIFS('HeartRate-2022-03-21-1647950188'!$B:$B,'HeartRate-2022-03-21-1647950188'!$A:$A,Data_Extraction!H$2,'HeartRate-2022-03-21-1647950188'!$C:$C,Data_Extraction!$A862),"")</f>
        <v/>
      </c>
      <c r="I862">
        <f>IFERROR(AVERAGEIFS('HeartRate-2022-03-21-1647950188'!$B:$B,'HeartRate-2022-03-21-1647950188'!$A:$A,Data_Extraction!I$2,'HeartRate-2022-03-21-1647950188'!$C:$C,Data_Extraction!$A862),"")</f>
        <v>100</v>
      </c>
      <c r="J862" s="8">
        <f t="shared" si="79"/>
        <v>111</v>
      </c>
      <c r="N862" s="11">
        <f>Data_Extraction!A862</f>
        <v>44634.613182870373</v>
      </c>
      <c r="O862" s="15">
        <f t="shared" si="80"/>
        <v>44634</v>
      </c>
      <c r="P862" s="16">
        <f t="shared" si="81"/>
        <v>0.61318287037037034</v>
      </c>
      <c r="Q862" s="12">
        <f>IF(Data_Extraction!B862="",Data_Extraction!$J862*(Q$1),Data_Extraction!B862)</f>
        <v>122</v>
      </c>
      <c r="R862" s="12">
        <f>IF(Data_Extraction!C862="",Data_Extraction!$J862*(R$1),Data_Extraction!C862)</f>
        <v>102.12</v>
      </c>
      <c r="S862" s="12">
        <f>IF(Data_Extraction!D862="",Data_Extraction!$J862*(S$1),Data_Extraction!D862)</f>
        <v>115.44</v>
      </c>
      <c r="T862" s="12">
        <f>IF(Data_Extraction!E862="",Data_Extraction!$J862*(T$1),Data_Extraction!E862)</f>
        <v>105.44999999999999</v>
      </c>
      <c r="U862" s="12">
        <f>IF(Data_Extraction!F862="",Data_Extraction!$J862*(U$1),Data_Extraction!F862)</f>
        <v>108.78</v>
      </c>
      <c r="V862" s="12">
        <f>IF(Data_Extraction!G862="",Data_Extraction!$J862*(V$1),Data_Extraction!G862)</f>
        <v>101.01</v>
      </c>
      <c r="W862" s="12">
        <f>IF(Data_Extraction!H862="",Data_Extraction!$J862*(W$1),Data_Extraction!H862)</f>
        <v>118.77000000000001</v>
      </c>
      <c r="X862" s="12">
        <f>IF(Data_Extraction!I862="",Data_Extraction!$J862*(X$1),Data_Extraction!I862)</f>
        <v>100</v>
      </c>
      <c r="Y862" s="13">
        <f t="shared" si="78"/>
        <v>109.19624999999999</v>
      </c>
      <c r="Z862" s="17" t="str">
        <f t="shared" si="82"/>
        <v>Evening</v>
      </c>
      <c r="AA862" s="14" t="str">
        <f>VLOOKUP($N862,'HeartRate-2022-03-21-1647950188'!$C:$G,2,0)</f>
        <v>Break</v>
      </c>
      <c r="AB862" s="14" t="str">
        <f>VLOOKUP($N862,'HeartRate-2022-03-21-1647950188'!$C:$G,3,0)</f>
        <v>Off Campus</v>
      </c>
      <c r="AC862" s="14" t="str">
        <f>VLOOKUP($N862,'HeartRate-2022-03-21-1647950188'!$C:$G,4,0)</f>
        <v>Sitting</v>
      </c>
      <c r="AD862" s="14" t="str">
        <f>VLOOKUP($N862,'HeartRate-2022-03-21-1647950188'!$C:$G,5,0)</f>
        <v>Technical Contexts</v>
      </c>
      <c r="AE862">
        <f t="shared" si="83"/>
        <v>0</v>
      </c>
      <c r="AF862" s="18">
        <v>44634</v>
      </c>
      <c r="AG862" s="19">
        <v>0.61318287037037034</v>
      </c>
    </row>
    <row r="863" spans="1:33" x14ac:dyDescent="0.3">
      <c r="A863" s="5">
        <v>44634.613194444442</v>
      </c>
      <c r="B863" t="str">
        <f>IFERROR(AVERAGEIFS('HeartRate-2022-03-21-1647950188'!$B:$B,'HeartRate-2022-03-21-1647950188'!$A:$A,Data_Extraction!B$2,'HeartRate-2022-03-21-1647950188'!$C:$C,Data_Extraction!$A863),"")</f>
        <v/>
      </c>
      <c r="C863" t="str">
        <f>IFERROR(AVERAGEIFS('HeartRate-2022-03-21-1647950188'!$B:$B,'HeartRate-2022-03-21-1647950188'!$A:$A,Data_Extraction!C$2,'HeartRate-2022-03-21-1647950188'!$C:$C,Data_Extraction!$A863),"")</f>
        <v/>
      </c>
      <c r="D863" t="str">
        <f>IFERROR(AVERAGEIFS('HeartRate-2022-03-21-1647950188'!$B:$B,'HeartRate-2022-03-21-1647950188'!$A:$A,Data_Extraction!D$2,'HeartRate-2022-03-21-1647950188'!$C:$C,Data_Extraction!$A863),"")</f>
        <v/>
      </c>
      <c r="E863" t="str">
        <f>IFERROR(AVERAGEIFS('HeartRate-2022-03-21-1647950188'!$B:$B,'HeartRate-2022-03-21-1647950188'!$A:$A,Data_Extraction!E$2,'HeartRate-2022-03-21-1647950188'!$C:$C,Data_Extraction!$A863),"")</f>
        <v/>
      </c>
      <c r="F863" t="str">
        <f>IFERROR(AVERAGEIFS('HeartRate-2022-03-21-1647950188'!$B:$B,'HeartRate-2022-03-21-1647950188'!$A:$A,Data_Extraction!F$2,'HeartRate-2022-03-21-1647950188'!$C:$C,Data_Extraction!$A863),"")</f>
        <v/>
      </c>
      <c r="G863">
        <f>IFERROR(AVERAGEIFS('HeartRate-2022-03-21-1647950188'!$B:$B,'HeartRate-2022-03-21-1647950188'!$A:$A,Data_Extraction!G$2,'HeartRate-2022-03-21-1647950188'!$C:$C,Data_Extraction!$A863),"")</f>
        <v>90</v>
      </c>
      <c r="H863" t="str">
        <f>IFERROR(AVERAGEIFS('HeartRate-2022-03-21-1647950188'!$B:$B,'HeartRate-2022-03-21-1647950188'!$A:$A,Data_Extraction!H$2,'HeartRate-2022-03-21-1647950188'!$C:$C,Data_Extraction!$A863),"")</f>
        <v/>
      </c>
      <c r="I863" t="str">
        <f>IFERROR(AVERAGEIFS('HeartRate-2022-03-21-1647950188'!$B:$B,'HeartRate-2022-03-21-1647950188'!$A:$A,Data_Extraction!I$2,'HeartRate-2022-03-21-1647950188'!$C:$C,Data_Extraction!$A863),"")</f>
        <v/>
      </c>
      <c r="J863" s="8">
        <f t="shared" si="79"/>
        <v>90</v>
      </c>
      <c r="N863" s="11">
        <f>Data_Extraction!A863</f>
        <v>44634.613194444442</v>
      </c>
      <c r="O863" s="15">
        <f t="shared" si="80"/>
        <v>44634</v>
      </c>
      <c r="P863" s="16">
        <f t="shared" si="81"/>
        <v>0.61319444444444449</v>
      </c>
      <c r="Q863" s="12">
        <f>IF(Data_Extraction!B863="",Data_Extraction!$J863*(Q$1),Data_Extraction!B863)</f>
        <v>81</v>
      </c>
      <c r="R863" s="12">
        <f>IF(Data_Extraction!C863="",Data_Extraction!$J863*(R$1),Data_Extraction!C863)</f>
        <v>82.8</v>
      </c>
      <c r="S863" s="12">
        <f>IF(Data_Extraction!D863="",Data_Extraction!$J863*(S$1),Data_Extraction!D863)</f>
        <v>93.600000000000009</v>
      </c>
      <c r="T863" s="12">
        <f>IF(Data_Extraction!E863="",Data_Extraction!$J863*(T$1),Data_Extraction!E863)</f>
        <v>85.5</v>
      </c>
      <c r="U863" s="12">
        <f>IF(Data_Extraction!F863="",Data_Extraction!$J863*(U$1),Data_Extraction!F863)</f>
        <v>88.2</v>
      </c>
      <c r="V863" s="12">
        <f>IF(Data_Extraction!G863="",Data_Extraction!$J863*(V$1),Data_Extraction!G863)</f>
        <v>90</v>
      </c>
      <c r="W863" s="12">
        <f>IF(Data_Extraction!H863="",Data_Extraction!$J863*(W$1),Data_Extraction!H863)</f>
        <v>96.300000000000011</v>
      </c>
      <c r="X863" s="12">
        <f>IF(Data_Extraction!I863="",Data_Extraction!$J863*(X$1),Data_Extraction!I863)</f>
        <v>87.3</v>
      </c>
      <c r="Y863" s="13">
        <f t="shared" si="78"/>
        <v>88.087500000000006</v>
      </c>
      <c r="Z863" s="17" t="str">
        <f t="shared" si="82"/>
        <v>Evening</v>
      </c>
      <c r="AA863" s="14" t="str">
        <f>VLOOKUP($N863,'HeartRate-2022-03-21-1647950188'!$C:$G,2,0)</f>
        <v>Break</v>
      </c>
      <c r="AB863" s="14" t="str">
        <f>VLOOKUP($N863,'HeartRate-2022-03-21-1647950188'!$C:$G,3,0)</f>
        <v>Off Campus</v>
      </c>
      <c r="AC863" s="14" t="str">
        <f>VLOOKUP($N863,'HeartRate-2022-03-21-1647950188'!$C:$G,4,0)</f>
        <v>Sitting</v>
      </c>
      <c r="AD863" s="14" t="str">
        <f>VLOOKUP($N863,'HeartRate-2022-03-21-1647950188'!$C:$G,5,0)</f>
        <v>Technical Contexts</v>
      </c>
      <c r="AE863">
        <f t="shared" si="83"/>
        <v>0</v>
      </c>
      <c r="AF863" s="18">
        <v>44634</v>
      </c>
      <c r="AG863" s="19">
        <v>0.61319444444444449</v>
      </c>
    </row>
    <row r="864" spans="1:33" x14ac:dyDescent="0.3">
      <c r="A864" s="5">
        <v>44634.613391203704</v>
      </c>
      <c r="B864" t="str">
        <f>IFERROR(AVERAGEIFS('HeartRate-2022-03-21-1647950188'!$B:$B,'HeartRate-2022-03-21-1647950188'!$A:$A,Data_Extraction!B$2,'HeartRate-2022-03-21-1647950188'!$C:$C,Data_Extraction!$A864),"")</f>
        <v/>
      </c>
      <c r="C864" t="str">
        <f>IFERROR(AVERAGEIFS('HeartRate-2022-03-21-1647950188'!$B:$B,'HeartRate-2022-03-21-1647950188'!$A:$A,Data_Extraction!C$2,'HeartRate-2022-03-21-1647950188'!$C:$C,Data_Extraction!$A864),"")</f>
        <v/>
      </c>
      <c r="D864" t="str">
        <f>IFERROR(AVERAGEIFS('HeartRate-2022-03-21-1647950188'!$B:$B,'HeartRate-2022-03-21-1647950188'!$A:$A,Data_Extraction!D$2,'HeartRate-2022-03-21-1647950188'!$C:$C,Data_Extraction!$A864),"")</f>
        <v/>
      </c>
      <c r="E864" t="str">
        <f>IFERROR(AVERAGEIFS('HeartRate-2022-03-21-1647950188'!$B:$B,'HeartRate-2022-03-21-1647950188'!$A:$A,Data_Extraction!E$2,'HeartRate-2022-03-21-1647950188'!$C:$C,Data_Extraction!$A864),"")</f>
        <v/>
      </c>
      <c r="F864" t="str">
        <f>IFERROR(AVERAGEIFS('HeartRate-2022-03-21-1647950188'!$B:$B,'HeartRate-2022-03-21-1647950188'!$A:$A,Data_Extraction!F$2,'HeartRate-2022-03-21-1647950188'!$C:$C,Data_Extraction!$A864),"")</f>
        <v/>
      </c>
      <c r="G864">
        <f>IFERROR(AVERAGEIFS('HeartRate-2022-03-21-1647950188'!$B:$B,'HeartRate-2022-03-21-1647950188'!$A:$A,Data_Extraction!G$2,'HeartRate-2022-03-21-1647950188'!$C:$C,Data_Extraction!$A864),"")</f>
        <v>102</v>
      </c>
      <c r="H864" t="str">
        <f>IFERROR(AVERAGEIFS('HeartRate-2022-03-21-1647950188'!$B:$B,'HeartRate-2022-03-21-1647950188'!$A:$A,Data_Extraction!H$2,'HeartRate-2022-03-21-1647950188'!$C:$C,Data_Extraction!$A864),"")</f>
        <v/>
      </c>
      <c r="I864" t="str">
        <f>IFERROR(AVERAGEIFS('HeartRate-2022-03-21-1647950188'!$B:$B,'HeartRate-2022-03-21-1647950188'!$A:$A,Data_Extraction!I$2,'HeartRate-2022-03-21-1647950188'!$C:$C,Data_Extraction!$A864),"")</f>
        <v/>
      </c>
      <c r="J864" s="8">
        <f t="shared" si="79"/>
        <v>102</v>
      </c>
      <c r="N864" s="11">
        <f>Data_Extraction!A864</f>
        <v>44634.613391203704</v>
      </c>
      <c r="O864" s="15">
        <f t="shared" si="80"/>
        <v>44634</v>
      </c>
      <c r="P864" s="16">
        <f t="shared" si="81"/>
        <v>0.6133912037037037</v>
      </c>
      <c r="Q864" s="12">
        <f>IF(Data_Extraction!B864="",Data_Extraction!$J864*(Q$1),Data_Extraction!B864)</f>
        <v>91.8</v>
      </c>
      <c r="R864" s="12">
        <f>IF(Data_Extraction!C864="",Data_Extraction!$J864*(R$1),Data_Extraction!C864)</f>
        <v>93.84</v>
      </c>
      <c r="S864" s="12">
        <f>IF(Data_Extraction!D864="",Data_Extraction!$J864*(S$1),Data_Extraction!D864)</f>
        <v>106.08</v>
      </c>
      <c r="T864" s="12">
        <f>IF(Data_Extraction!E864="",Data_Extraction!$J864*(T$1),Data_Extraction!E864)</f>
        <v>96.899999999999991</v>
      </c>
      <c r="U864" s="12">
        <f>IF(Data_Extraction!F864="",Data_Extraction!$J864*(U$1),Data_Extraction!F864)</f>
        <v>99.96</v>
      </c>
      <c r="V864" s="12">
        <f>IF(Data_Extraction!G864="",Data_Extraction!$J864*(V$1),Data_Extraction!G864)</f>
        <v>102</v>
      </c>
      <c r="W864" s="12">
        <f>IF(Data_Extraction!H864="",Data_Extraction!$J864*(W$1),Data_Extraction!H864)</f>
        <v>109.14</v>
      </c>
      <c r="X864" s="12">
        <f>IF(Data_Extraction!I864="",Data_Extraction!$J864*(X$1),Data_Extraction!I864)</f>
        <v>98.94</v>
      </c>
      <c r="Y864" s="13">
        <f t="shared" si="78"/>
        <v>99.832499999999982</v>
      </c>
      <c r="Z864" s="17" t="str">
        <f t="shared" si="82"/>
        <v>Evening</v>
      </c>
      <c r="AA864" s="14" t="str">
        <f>VLOOKUP($N864,'HeartRate-2022-03-21-1647950188'!$C:$G,2,0)</f>
        <v>Break</v>
      </c>
      <c r="AB864" s="14" t="str">
        <f>VLOOKUP($N864,'HeartRate-2022-03-21-1647950188'!$C:$G,3,0)</f>
        <v>Off Campus</v>
      </c>
      <c r="AC864" s="14" t="str">
        <f>VLOOKUP($N864,'HeartRate-2022-03-21-1647950188'!$C:$G,4,0)</f>
        <v>Sitting</v>
      </c>
      <c r="AD864" s="14" t="str">
        <f>VLOOKUP($N864,'HeartRate-2022-03-21-1647950188'!$C:$G,5,0)</f>
        <v>Technical Contexts</v>
      </c>
      <c r="AE864">
        <f t="shared" si="83"/>
        <v>0</v>
      </c>
      <c r="AF864" s="18">
        <v>44634</v>
      </c>
      <c r="AG864" s="19">
        <v>0.6133912037037037</v>
      </c>
    </row>
    <row r="865" spans="1:33" x14ac:dyDescent="0.3">
      <c r="A865" s="5">
        <v>44634.613877314812</v>
      </c>
      <c r="B865">
        <f>IFERROR(AVERAGEIFS('HeartRate-2022-03-21-1647950188'!$B:$B,'HeartRate-2022-03-21-1647950188'!$A:$A,Data_Extraction!B$2,'HeartRate-2022-03-21-1647950188'!$C:$C,Data_Extraction!$A865),"")</f>
        <v>125</v>
      </c>
      <c r="C865" t="str">
        <f>IFERROR(AVERAGEIFS('HeartRate-2022-03-21-1647950188'!$B:$B,'HeartRate-2022-03-21-1647950188'!$A:$A,Data_Extraction!C$2,'HeartRate-2022-03-21-1647950188'!$C:$C,Data_Extraction!$A865),"")</f>
        <v/>
      </c>
      <c r="D865" t="str">
        <f>IFERROR(AVERAGEIFS('HeartRate-2022-03-21-1647950188'!$B:$B,'HeartRate-2022-03-21-1647950188'!$A:$A,Data_Extraction!D$2,'HeartRate-2022-03-21-1647950188'!$C:$C,Data_Extraction!$A865),"")</f>
        <v/>
      </c>
      <c r="E865" t="str">
        <f>IFERROR(AVERAGEIFS('HeartRate-2022-03-21-1647950188'!$B:$B,'HeartRate-2022-03-21-1647950188'!$A:$A,Data_Extraction!E$2,'HeartRate-2022-03-21-1647950188'!$C:$C,Data_Extraction!$A865),"")</f>
        <v/>
      </c>
      <c r="F865" t="str">
        <f>IFERROR(AVERAGEIFS('HeartRate-2022-03-21-1647950188'!$B:$B,'HeartRate-2022-03-21-1647950188'!$A:$A,Data_Extraction!F$2,'HeartRate-2022-03-21-1647950188'!$C:$C,Data_Extraction!$A865),"")</f>
        <v/>
      </c>
      <c r="G865" t="str">
        <f>IFERROR(AVERAGEIFS('HeartRate-2022-03-21-1647950188'!$B:$B,'HeartRate-2022-03-21-1647950188'!$A:$A,Data_Extraction!G$2,'HeartRate-2022-03-21-1647950188'!$C:$C,Data_Extraction!$A865),"")</f>
        <v/>
      </c>
      <c r="H865" t="str">
        <f>IFERROR(AVERAGEIFS('HeartRate-2022-03-21-1647950188'!$B:$B,'HeartRate-2022-03-21-1647950188'!$A:$A,Data_Extraction!H$2,'HeartRate-2022-03-21-1647950188'!$C:$C,Data_Extraction!$A865),"")</f>
        <v/>
      </c>
      <c r="I865" t="str">
        <f>IFERROR(AVERAGEIFS('HeartRate-2022-03-21-1647950188'!$B:$B,'HeartRate-2022-03-21-1647950188'!$A:$A,Data_Extraction!I$2,'HeartRate-2022-03-21-1647950188'!$C:$C,Data_Extraction!$A865),"")</f>
        <v/>
      </c>
      <c r="J865" s="8">
        <f t="shared" si="79"/>
        <v>125</v>
      </c>
      <c r="N865" s="11">
        <f>Data_Extraction!A865</f>
        <v>44634.613877314812</v>
      </c>
      <c r="O865" s="15">
        <f t="shared" si="80"/>
        <v>44634</v>
      </c>
      <c r="P865" s="16">
        <f t="shared" si="81"/>
        <v>0.61387731481481478</v>
      </c>
      <c r="Q865" s="12">
        <f>IF(Data_Extraction!B865="",Data_Extraction!$J865*(Q$1),Data_Extraction!B865)</f>
        <v>125</v>
      </c>
      <c r="R865" s="12">
        <f>IF(Data_Extraction!C865="",Data_Extraction!$J865*(R$1),Data_Extraction!C865)</f>
        <v>115</v>
      </c>
      <c r="S865" s="12">
        <f>IF(Data_Extraction!D865="",Data_Extraction!$J865*(S$1),Data_Extraction!D865)</f>
        <v>130</v>
      </c>
      <c r="T865" s="12">
        <f>IF(Data_Extraction!E865="",Data_Extraction!$J865*(T$1),Data_Extraction!E865)</f>
        <v>118.75</v>
      </c>
      <c r="U865" s="12">
        <f>IF(Data_Extraction!F865="",Data_Extraction!$J865*(U$1),Data_Extraction!F865)</f>
        <v>122.5</v>
      </c>
      <c r="V865" s="12">
        <f>IF(Data_Extraction!G865="",Data_Extraction!$J865*(V$1),Data_Extraction!G865)</f>
        <v>113.75</v>
      </c>
      <c r="W865" s="12">
        <f>IF(Data_Extraction!H865="",Data_Extraction!$J865*(W$1),Data_Extraction!H865)</f>
        <v>133.75</v>
      </c>
      <c r="X865" s="12">
        <f>IF(Data_Extraction!I865="",Data_Extraction!$J865*(X$1),Data_Extraction!I865)</f>
        <v>121.25</v>
      </c>
      <c r="Y865" s="13">
        <f t="shared" si="78"/>
        <v>122.5</v>
      </c>
      <c r="Z865" s="17" t="str">
        <f t="shared" si="82"/>
        <v>Evening</v>
      </c>
      <c r="AA865" s="14" t="str">
        <f>VLOOKUP($N865,'HeartRate-2022-03-21-1647950188'!$C:$G,2,0)</f>
        <v>Break</v>
      </c>
      <c r="AB865" s="14" t="str">
        <f>VLOOKUP($N865,'HeartRate-2022-03-21-1647950188'!$C:$G,3,0)</f>
        <v>Off Campus</v>
      </c>
      <c r="AC865" s="14" t="s">
        <v>18</v>
      </c>
      <c r="AD865" s="14" t="str">
        <f>VLOOKUP($N865,'HeartRate-2022-03-21-1647950188'!$C:$G,5,0)</f>
        <v>Technical Contexts</v>
      </c>
      <c r="AE865">
        <f t="shared" si="83"/>
        <v>1</v>
      </c>
      <c r="AF865" s="18">
        <v>44634</v>
      </c>
      <c r="AG865" s="19">
        <v>0.61387731481481478</v>
      </c>
    </row>
    <row r="866" spans="1:33" x14ac:dyDescent="0.3">
      <c r="A866" s="5">
        <v>44634.614571759259</v>
      </c>
      <c r="B866">
        <f>IFERROR(AVERAGEIFS('HeartRate-2022-03-21-1647950188'!$B:$B,'HeartRate-2022-03-21-1647950188'!$A:$A,Data_Extraction!B$2,'HeartRate-2022-03-21-1647950188'!$C:$C,Data_Extraction!$A866),"")</f>
        <v>141</v>
      </c>
      <c r="C866" t="str">
        <f>IFERROR(AVERAGEIFS('HeartRate-2022-03-21-1647950188'!$B:$B,'HeartRate-2022-03-21-1647950188'!$A:$A,Data_Extraction!C$2,'HeartRate-2022-03-21-1647950188'!$C:$C,Data_Extraction!$A866),"")</f>
        <v/>
      </c>
      <c r="D866" t="str">
        <f>IFERROR(AVERAGEIFS('HeartRate-2022-03-21-1647950188'!$B:$B,'HeartRate-2022-03-21-1647950188'!$A:$A,Data_Extraction!D$2,'HeartRate-2022-03-21-1647950188'!$C:$C,Data_Extraction!$A866),"")</f>
        <v/>
      </c>
      <c r="E866" t="str">
        <f>IFERROR(AVERAGEIFS('HeartRate-2022-03-21-1647950188'!$B:$B,'HeartRate-2022-03-21-1647950188'!$A:$A,Data_Extraction!E$2,'HeartRate-2022-03-21-1647950188'!$C:$C,Data_Extraction!$A866),"")</f>
        <v/>
      </c>
      <c r="F866" t="str">
        <f>IFERROR(AVERAGEIFS('HeartRate-2022-03-21-1647950188'!$B:$B,'HeartRate-2022-03-21-1647950188'!$A:$A,Data_Extraction!F$2,'HeartRate-2022-03-21-1647950188'!$C:$C,Data_Extraction!$A866),"")</f>
        <v/>
      </c>
      <c r="G866" t="str">
        <f>IFERROR(AVERAGEIFS('HeartRate-2022-03-21-1647950188'!$B:$B,'HeartRate-2022-03-21-1647950188'!$A:$A,Data_Extraction!G$2,'HeartRate-2022-03-21-1647950188'!$C:$C,Data_Extraction!$A866),"")</f>
        <v/>
      </c>
      <c r="H866" t="str">
        <f>IFERROR(AVERAGEIFS('HeartRate-2022-03-21-1647950188'!$B:$B,'HeartRate-2022-03-21-1647950188'!$A:$A,Data_Extraction!H$2,'HeartRate-2022-03-21-1647950188'!$C:$C,Data_Extraction!$A866),"")</f>
        <v/>
      </c>
      <c r="I866">
        <f>IFERROR(AVERAGEIFS('HeartRate-2022-03-21-1647950188'!$B:$B,'HeartRate-2022-03-21-1647950188'!$A:$A,Data_Extraction!I$2,'HeartRate-2022-03-21-1647950188'!$C:$C,Data_Extraction!$A866),"")</f>
        <v>102</v>
      </c>
      <c r="J866" s="8">
        <f t="shared" si="79"/>
        <v>121.5</v>
      </c>
      <c r="N866" s="11">
        <f>Data_Extraction!A866</f>
        <v>44634.614571759259</v>
      </c>
      <c r="O866" s="15">
        <f t="shared" si="80"/>
        <v>44634</v>
      </c>
      <c r="P866" s="16">
        <f t="shared" si="81"/>
        <v>0.61457175925925933</v>
      </c>
      <c r="Q866" s="12">
        <f>IF(Data_Extraction!B866="",Data_Extraction!$J866*(Q$1),Data_Extraction!B866)</f>
        <v>141</v>
      </c>
      <c r="R866" s="12">
        <f>IF(Data_Extraction!C866="",Data_Extraction!$J866*(R$1),Data_Extraction!C866)</f>
        <v>111.78</v>
      </c>
      <c r="S866" s="12">
        <f>IF(Data_Extraction!D866="",Data_Extraction!$J866*(S$1),Data_Extraction!D866)</f>
        <v>126.36</v>
      </c>
      <c r="T866" s="12">
        <f>IF(Data_Extraction!E866="",Data_Extraction!$J866*(T$1),Data_Extraction!E866)</f>
        <v>115.425</v>
      </c>
      <c r="U866" s="12">
        <f>IF(Data_Extraction!F866="",Data_Extraction!$J866*(U$1),Data_Extraction!F866)</f>
        <v>119.07</v>
      </c>
      <c r="V866" s="12">
        <f>IF(Data_Extraction!G866="",Data_Extraction!$J866*(V$1),Data_Extraction!G866)</f>
        <v>110.565</v>
      </c>
      <c r="W866" s="12">
        <f>IF(Data_Extraction!H866="",Data_Extraction!$J866*(W$1),Data_Extraction!H866)</f>
        <v>130.005</v>
      </c>
      <c r="X866" s="12">
        <f>IF(Data_Extraction!I866="",Data_Extraction!$J866*(X$1),Data_Extraction!I866)</f>
        <v>102</v>
      </c>
      <c r="Y866" s="13">
        <f t="shared" si="78"/>
        <v>119.52562500000001</v>
      </c>
      <c r="Z866" s="17" t="str">
        <f t="shared" si="82"/>
        <v>Evening</v>
      </c>
      <c r="AA866" s="14" t="str">
        <f>VLOOKUP($N866,'HeartRate-2022-03-21-1647950188'!$C:$G,2,0)</f>
        <v>Break</v>
      </c>
      <c r="AB866" s="14" t="str">
        <f>VLOOKUP($N866,'HeartRate-2022-03-21-1647950188'!$C:$G,3,0)</f>
        <v>Off Campus</v>
      </c>
      <c r="AC866" s="14" t="str">
        <f>VLOOKUP($N866,'HeartRate-2022-03-21-1647950188'!$C:$G,4,0)</f>
        <v>Sitting</v>
      </c>
      <c r="AD866" s="14" t="str">
        <f>VLOOKUP($N866,'HeartRate-2022-03-21-1647950188'!$C:$G,5,0)</f>
        <v>Technical Contexts</v>
      </c>
      <c r="AE866">
        <f t="shared" si="83"/>
        <v>0</v>
      </c>
      <c r="AF866" s="18">
        <v>44634</v>
      </c>
      <c r="AG866" s="19">
        <v>0.61457175925925933</v>
      </c>
    </row>
    <row r="867" spans="1:33" x14ac:dyDescent="0.3">
      <c r="A867" s="5">
        <v>44634.614884259259</v>
      </c>
      <c r="B867" t="str">
        <f>IFERROR(AVERAGEIFS('HeartRate-2022-03-21-1647950188'!$B:$B,'HeartRate-2022-03-21-1647950188'!$A:$A,Data_Extraction!B$2,'HeartRate-2022-03-21-1647950188'!$C:$C,Data_Extraction!$A867),"")</f>
        <v/>
      </c>
      <c r="C867" t="str">
        <f>IFERROR(AVERAGEIFS('HeartRate-2022-03-21-1647950188'!$B:$B,'HeartRate-2022-03-21-1647950188'!$A:$A,Data_Extraction!C$2,'HeartRate-2022-03-21-1647950188'!$C:$C,Data_Extraction!$A867),"")</f>
        <v/>
      </c>
      <c r="D867" t="str">
        <f>IFERROR(AVERAGEIFS('HeartRate-2022-03-21-1647950188'!$B:$B,'HeartRate-2022-03-21-1647950188'!$A:$A,Data_Extraction!D$2,'HeartRate-2022-03-21-1647950188'!$C:$C,Data_Extraction!$A867),"")</f>
        <v/>
      </c>
      <c r="E867" t="str">
        <f>IFERROR(AVERAGEIFS('HeartRate-2022-03-21-1647950188'!$B:$B,'HeartRate-2022-03-21-1647950188'!$A:$A,Data_Extraction!E$2,'HeartRate-2022-03-21-1647950188'!$C:$C,Data_Extraction!$A867),"")</f>
        <v/>
      </c>
      <c r="F867" t="str">
        <f>IFERROR(AVERAGEIFS('HeartRate-2022-03-21-1647950188'!$B:$B,'HeartRate-2022-03-21-1647950188'!$A:$A,Data_Extraction!F$2,'HeartRate-2022-03-21-1647950188'!$C:$C,Data_Extraction!$A867),"")</f>
        <v/>
      </c>
      <c r="G867" t="str">
        <f>IFERROR(AVERAGEIFS('HeartRate-2022-03-21-1647950188'!$B:$B,'HeartRate-2022-03-21-1647950188'!$A:$A,Data_Extraction!G$2,'HeartRate-2022-03-21-1647950188'!$C:$C,Data_Extraction!$A867),"")</f>
        <v/>
      </c>
      <c r="H867" t="str">
        <f>IFERROR(AVERAGEIFS('HeartRate-2022-03-21-1647950188'!$B:$B,'HeartRate-2022-03-21-1647950188'!$A:$A,Data_Extraction!H$2,'HeartRate-2022-03-21-1647950188'!$C:$C,Data_Extraction!$A867),"")</f>
        <v/>
      </c>
      <c r="I867">
        <f>IFERROR(AVERAGEIFS('HeartRate-2022-03-21-1647950188'!$B:$B,'HeartRate-2022-03-21-1647950188'!$A:$A,Data_Extraction!I$2,'HeartRate-2022-03-21-1647950188'!$C:$C,Data_Extraction!$A867),"")</f>
        <v>105</v>
      </c>
      <c r="J867" s="8">
        <f t="shared" si="79"/>
        <v>105</v>
      </c>
      <c r="N867" s="11">
        <f>Data_Extraction!A867</f>
        <v>44634.614884259259</v>
      </c>
      <c r="O867" s="15">
        <f t="shared" si="80"/>
        <v>44634</v>
      </c>
      <c r="P867" s="16">
        <f t="shared" si="81"/>
        <v>0.61488425925925927</v>
      </c>
      <c r="Q867" s="12">
        <f>IF(Data_Extraction!B867="",Data_Extraction!$J867*(Q$1),Data_Extraction!B867)</f>
        <v>94.5</v>
      </c>
      <c r="R867" s="12">
        <f>IF(Data_Extraction!C867="",Data_Extraction!$J867*(R$1),Data_Extraction!C867)</f>
        <v>96.600000000000009</v>
      </c>
      <c r="S867" s="12">
        <f>IF(Data_Extraction!D867="",Data_Extraction!$J867*(S$1),Data_Extraction!D867)</f>
        <v>109.2</v>
      </c>
      <c r="T867" s="12">
        <f>IF(Data_Extraction!E867="",Data_Extraction!$J867*(T$1),Data_Extraction!E867)</f>
        <v>99.75</v>
      </c>
      <c r="U867" s="12">
        <f>IF(Data_Extraction!F867="",Data_Extraction!$J867*(U$1),Data_Extraction!F867)</f>
        <v>102.89999999999999</v>
      </c>
      <c r="V867" s="12">
        <f>IF(Data_Extraction!G867="",Data_Extraction!$J867*(V$1),Data_Extraction!G867)</f>
        <v>95.55</v>
      </c>
      <c r="W867" s="12">
        <f>IF(Data_Extraction!H867="",Data_Extraction!$J867*(W$1),Data_Extraction!H867)</f>
        <v>112.35000000000001</v>
      </c>
      <c r="X867" s="12">
        <f>IF(Data_Extraction!I867="",Data_Extraction!$J867*(X$1),Data_Extraction!I867)</f>
        <v>105</v>
      </c>
      <c r="Y867" s="13">
        <f t="shared" si="78"/>
        <v>101.98125</v>
      </c>
      <c r="Z867" s="17" t="str">
        <f t="shared" si="82"/>
        <v>Evening</v>
      </c>
      <c r="AA867" s="14" t="str">
        <f>VLOOKUP($N867,'HeartRate-2022-03-21-1647950188'!$C:$G,2,0)</f>
        <v>Break</v>
      </c>
      <c r="AB867" s="14" t="str">
        <f>VLOOKUP($N867,'HeartRate-2022-03-21-1647950188'!$C:$G,3,0)</f>
        <v>Off Campus</v>
      </c>
      <c r="AC867" s="14" t="str">
        <f>VLOOKUP($N867,'HeartRate-2022-03-21-1647950188'!$C:$G,4,0)</f>
        <v>Sitting</v>
      </c>
      <c r="AD867" s="14" t="str">
        <f>VLOOKUP($N867,'HeartRate-2022-03-21-1647950188'!$C:$G,5,0)</f>
        <v>Technical Contexts</v>
      </c>
      <c r="AE867">
        <f t="shared" si="83"/>
        <v>0</v>
      </c>
      <c r="AF867" s="18">
        <v>44634</v>
      </c>
      <c r="AG867" s="19">
        <v>0.61488425925925927</v>
      </c>
    </row>
    <row r="868" spans="1:33" x14ac:dyDescent="0.3">
      <c r="A868" s="5">
        <v>44634.615266203706</v>
      </c>
      <c r="B868">
        <f>IFERROR(AVERAGEIFS('HeartRate-2022-03-21-1647950188'!$B:$B,'HeartRate-2022-03-21-1647950188'!$A:$A,Data_Extraction!B$2,'HeartRate-2022-03-21-1647950188'!$C:$C,Data_Extraction!$A868),"")</f>
        <v>153</v>
      </c>
      <c r="C868" t="str">
        <f>IFERROR(AVERAGEIFS('HeartRate-2022-03-21-1647950188'!$B:$B,'HeartRate-2022-03-21-1647950188'!$A:$A,Data_Extraction!C$2,'HeartRate-2022-03-21-1647950188'!$C:$C,Data_Extraction!$A868),"")</f>
        <v/>
      </c>
      <c r="D868" t="str">
        <f>IFERROR(AVERAGEIFS('HeartRate-2022-03-21-1647950188'!$B:$B,'HeartRate-2022-03-21-1647950188'!$A:$A,Data_Extraction!D$2,'HeartRate-2022-03-21-1647950188'!$C:$C,Data_Extraction!$A868),"")</f>
        <v/>
      </c>
      <c r="E868" t="str">
        <f>IFERROR(AVERAGEIFS('HeartRate-2022-03-21-1647950188'!$B:$B,'HeartRate-2022-03-21-1647950188'!$A:$A,Data_Extraction!E$2,'HeartRate-2022-03-21-1647950188'!$C:$C,Data_Extraction!$A868),"")</f>
        <v/>
      </c>
      <c r="F868" t="str">
        <f>IFERROR(AVERAGEIFS('HeartRate-2022-03-21-1647950188'!$B:$B,'HeartRate-2022-03-21-1647950188'!$A:$A,Data_Extraction!F$2,'HeartRate-2022-03-21-1647950188'!$C:$C,Data_Extraction!$A868),"")</f>
        <v/>
      </c>
      <c r="G868" t="str">
        <f>IFERROR(AVERAGEIFS('HeartRate-2022-03-21-1647950188'!$B:$B,'HeartRate-2022-03-21-1647950188'!$A:$A,Data_Extraction!G$2,'HeartRate-2022-03-21-1647950188'!$C:$C,Data_Extraction!$A868),"")</f>
        <v/>
      </c>
      <c r="H868" t="str">
        <f>IFERROR(AVERAGEIFS('HeartRate-2022-03-21-1647950188'!$B:$B,'HeartRate-2022-03-21-1647950188'!$A:$A,Data_Extraction!H$2,'HeartRate-2022-03-21-1647950188'!$C:$C,Data_Extraction!$A868),"")</f>
        <v/>
      </c>
      <c r="I868">
        <f>IFERROR(AVERAGEIFS('HeartRate-2022-03-21-1647950188'!$B:$B,'HeartRate-2022-03-21-1647950188'!$A:$A,Data_Extraction!I$2,'HeartRate-2022-03-21-1647950188'!$C:$C,Data_Extraction!$A868),"")</f>
        <v>108</v>
      </c>
      <c r="J868" s="8">
        <f t="shared" si="79"/>
        <v>130.5</v>
      </c>
      <c r="N868" s="11">
        <f>Data_Extraction!A868</f>
        <v>44634.615266203706</v>
      </c>
      <c r="O868" s="15">
        <f t="shared" si="80"/>
        <v>44634</v>
      </c>
      <c r="P868" s="16">
        <f t="shared" si="81"/>
        <v>0.61526620370370366</v>
      </c>
      <c r="Q868" s="12">
        <f>IF(Data_Extraction!B868="",Data_Extraction!$J868*(Q$1),Data_Extraction!B868)</f>
        <v>153</v>
      </c>
      <c r="R868" s="12">
        <f>IF(Data_Extraction!C868="",Data_Extraction!$J868*(R$1),Data_Extraction!C868)</f>
        <v>120.06</v>
      </c>
      <c r="S868" s="12">
        <f>IF(Data_Extraction!D868="",Data_Extraction!$J868*(S$1),Data_Extraction!D868)</f>
        <v>135.72</v>
      </c>
      <c r="T868" s="12">
        <f>IF(Data_Extraction!E868="",Data_Extraction!$J868*(T$1),Data_Extraction!E868)</f>
        <v>123.97499999999999</v>
      </c>
      <c r="U868" s="12">
        <f>IF(Data_Extraction!F868="",Data_Extraction!$J868*(U$1),Data_Extraction!F868)</f>
        <v>127.89</v>
      </c>
      <c r="V868" s="12">
        <f>IF(Data_Extraction!G868="",Data_Extraction!$J868*(V$1),Data_Extraction!G868)</f>
        <v>118.75500000000001</v>
      </c>
      <c r="W868" s="12">
        <f>IF(Data_Extraction!H868="",Data_Extraction!$J868*(W$1),Data_Extraction!H868)</f>
        <v>139.63500000000002</v>
      </c>
      <c r="X868" s="12">
        <f>IF(Data_Extraction!I868="",Data_Extraction!$J868*(X$1),Data_Extraction!I868)</f>
        <v>108</v>
      </c>
      <c r="Y868" s="13">
        <f t="shared" si="78"/>
        <v>128.37937499999998</v>
      </c>
      <c r="Z868" s="17" t="str">
        <f t="shared" si="82"/>
        <v>Evening</v>
      </c>
      <c r="AA868" s="14" t="str">
        <f>VLOOKUP($N868,'HeartRate-2022-03-21-1647950188'!$C:$G,2,0)</f>
        <v>Break</v>
      </c>
      <c r="AB868" s="14" t="str">
        <f>VLOOKUP($N868,'HeartRate-2022-03-21-1647950188'!$C:$G,3,0)</f>
        <v>Off Campus</v>
      </c>
      <c r="AC868" s="14" t="s">
        <v>18</v>
      </c>
      <c r="AD868" s="14" t="str">
        <f>VLOOKUP($N868,'HeartRate-2022-03-21-1647950188'!$C:$G,5,0)</f>
        <v>Technical Contexts</v>
      </c>
      <c r="AE868">
        <f t="shared" si="83"/>
        <v>1</v>
      </c>
      <c r="AF868" s="18">
        <v>44634</v>
      </c>
      <c r="AG868" s="19">
        <v>0.61526620370370366</v>
      </c>
    </row>
    <row r="869" spans="1:33" x14ac:dyDescent="0.3">
      <c r="A869" s="5">
        <v>44634.615277777775</v>
      </c>
      <c r="B869" t="str">
        <f>IFERROR(AVERAGEIFS('HeartRate-2022-03-21-1647950188'!$B:$B,'HeartRate-2022-03-21-1647950188'!$A:$A,Data_Extraction!B$2,'HeartRate-2022-03-21-1647950188'!$C:$C,Data_Extraction!$A869),"")</f>
        <v/>
      </c>
      <c r="C869" t="str">
        <f>IFERROR(AVERAGEIFS('HeartRate-2022-03-21-1647950188'!$B:$B,'HeartRate-2022-03-21-1647950188'!$A:$A,Data_Extraction!C$2,'HeartRate-2022-03-21-1647950188'!$C:$C,Data_Extraction!$A869),"")</f>
        <v/>
      </c>
      <c r="D869" t="str">
        <f>IFERROR(AVERAGEIFS('HeartRate-2022-03-21-1647950188'!$B:$B,'HeartRate-2022-03-21-1647950188'!$A:$A,Data_Extraction!D$2,'HeartRate-2022-03-21-1647950188'!$C:$C,Data_Extraction!$A869),"")</f>
        <v/>
      </c>
      <c r="E869" t="str">
        <f>IFERROR(AVERAGEIFS('HeartRate-2022-03-21-1647950188'!$B:$B,'HeartRate-2022-03-21-1647950188'!$A:$A,Data_Extraction!E$2,'HeartRate-2022-03-21-1647950188'!$C:$C,Data_Extraction!$A869),"")</f>
        <v/>
      </c>
      <c r="F869" t="str">
        <f>IFERROR(AVERAGEIFS('HeartRate-2022-03-21-1647950188'!$B:$B,'HeartRate-2022-03-21-1647950188'!$A:$A,Data_Extraction!F$2,'HeartRate-2022-03-21-1647950188'!$C:$C,Data_Extraction!$A869),"")</f>
        <v/>
      </c>
      <c r="G869">
        <f>IFERROR(AVERAGEIFS('HeartRate-2022-03-21-1647950188'!$B:$B,'HeartRate-2022-03-21-1647950188'!$A:$A,Data_Extraction!G$2,'HeartRate-2022-03-21-1647950188'!$C:$C,Data_Extraction!$A869),"")</f>
        <v>91</v>
      </c>
      <c r="H869">
        <f>IFERROR(AVERAGEIFS('HeartRate-2022-03-21-1647950188'!$B:$B,'HeartRate-2022-03-21-1647950188'!$A:$A,Data_Extraction!H$2,'HeartRate-2022-03-21-1647950188'!$C:$C,Data_Extraction!$A869),"")</f>
        <v>83</v>
      </c>
      <c r="I869" t="str">
        <f>IFERROR(AVERAGEIFS('HeartRate-2022-03-21-1647950188'!$B:$B,'HeartRate-2022-03-21-1647950188'!$A:$A,Data_Extraction!I$2,'HeartRate-2022-03-21-1647950188'!$C:$C,Data_Extraction!$A869),"")</f>
        <v/>
      </c>
      <c r="J869" s="8">
        <f t="shared" si="79"/>
        <v>87</v>
      </c>
      <c r="N869" s="11">
        <f>Data_Extraction!A869</f>
        <v>44634.615277777775</v>
      </c>
      <c r="O869" s="15">
        <f t="shared" si="80"/>
        <v>44634</v>
      </c>
      <c r="P869" s="16">
        <f t="shared" si="81"/>
        <v>0.61527777777777781</v>
      </c>
      <c r="Q869" s="12">
        <f>IF(Data_Extraction!B869="",Data_Extraction!$J869*(Q$1),Data_Extraction!B869)</f>
        <v>78.3</v>
      </c>
      <c r="R869" s="12">
        <f>IF(Data_Extraction!C869="",Data_Extraction!$J869*(R$1),Data_Extraction!C869)</f>
        <v>80.040000000000006</v>
      </c>
      <c r="S869" s="12">
        <f>IF(Data_Extraction!D869="",Data_Extraction!$J869*(S$1),Data_Extraction!D869)</f>
        <v>90.48</v>
      </c>
      <c r="T869" s="12">
        <f>IF(Data_Extraction!E869="",Data_Extraction!$J869*(T$1),Data_Extraction!E869)</f>
        <v>82.649999999999991</v>
      </c>
      <c r="U869" s="12">
        <f>IF(Data_Extraction!F869="",Data_Extraction!$J869*(U$1),Data_Extraction!F869)</f>
        <v>85.26</v>
      </c>
      <c r="V869" s="12">
        <f>IF(Data_Extraction!G869="",Data_Extraction!$J869*(V$1),Data_Extraction!G869)</f>
        <v>91</v>
      </c>
      <c r="W869" s="12">
        <f>IF(Data_Extraction!H869="",Data_Extraction!$J869*(W$1),Data_Extraction!H869)</f>
        <v>83</v>
      </c>
      <c r="X869" s="12">
        <f>IF(Data_Extraction!I869="",Data_Extraction!$J869*(X$1),Data_Extraction!I869)</f>
        <v>84.39</v>
      </c>
      <c r="Y869" s="13">
        <f t="shared" si="78"/>
        <v>84.39</v>
      </c>
      <c r="Z869" s="17" t="str">
        <f t="shared" si="82"/>
        <v>Evening</v>
      </c>
      <c r="AA869" s="14" t="str">
        <f>VLOOKUP($N869,'HeartRate-2022-03-21-1647950188'!$C:$G,2,0)</f>
        <v>Break</v>
      </c>
      <c r="AB869" s="14" t="str">
        <f>VLOOKUP($N869,'HeartRate-2022-03-21-1647950188'!$C:$G,3,0)</f>
        <v>Off Campus</v>
      </c>
      <c r="AC869" s="14" t="str">
        <f>VLOOKUP($N869,'HeartRate-2022-03-21-1647950188'!$C:$G,4,0)</f>
        <v>Sitting</v>
      </c>
      <c r="AD869" s="14" t="str">
        <f>VLOOKUP($N869,'HeartRate-2022-03-21-1647950188'!$C:$G,5,0)</f>
        <v>Technical Contexts</v>
      </c>
      <c r="AE869">
        <f t="shared" si="83"/>
        <v>0</v>
      </c>
      <c r="AF869" s="18">
        <v>44634</v>
      </c>
      <c r="AG869" s="19">
        <v>0.61527777777777781</v>
      </c>
    </row>
    <row r="870" spans="1:33" x14ac:dyDescent="0.3">
      <c r="A870" s="5">
        <v>44634.615960648145</v>
      </c>
      <c r="B870">
        <f>IFERROR(AVERAGEIFS('HeartRate-2022-03-21-1647950188'!$B:$B,'HeartRate-2022-03-21-1647950188'!$A:$A,Data_Extraction!B$2,'HeartRate-2022-03-21-1647950188'!$C:$C,Data_Extraction!$A870),"")</f>
        <v>157</v>
      </c>
      <c r="C870" t="str">
        <f>IFERROR(AVERAGEIFS('HeartRate-2022-03-21-1647950188'!$B:$B,'HeartRate-2022-03-21-1647950188'!$A:$A,Data_Extraction!C$2,'HeartRate-2022-03-21-1647950188'!$C:$C,Data_Extraction!$A870),"")</f>
        <v/>
      </c>
      <c r="D870" t="str">
        <f>IFERROR(AVERAGEIFS('HeartRate-2022-03-21-1647950188'!$B:$B,'HeartRate-2022-03-21-1647950188'!$A:$A,Data_Extraction!D$2,'HeartRate-2022-03-21-1647950188'!$C:$C,Data_Extraction!$A870),"")</f>
        <v/>
      </c>
      <c r="E870" t="str">
        <f>IFERROR(AVERAGEIFS('HeartRate-2022-03-21-1647950188'!$B:$B,'HeartRate-2022-03-21-1647950188'!$A:$A,Data_Extraction!E$2,'HeartRate-2022-03-21-1647950188'!$C:$C,Data_Extraction!$A870),"")</f>
        <v/>
      </c>
      <c r="F870" t="str">
        <f>IFERROR(AVERAGEIFS('HeartRate-2022-03-21-1647950188'!$B:$B,'HeartRate-2022-03-21-1647950188'!$A:$A,Data_Extraction!F$2,'HeartRate-2022-03-21-1647950188'!$C:$C,Data_Extraction!$A870),"")</f>
        <v/>
      </c>
      <c r="G870" t="str">
        <f>IFERROR(AVERAGEIFS('HeartRate-2022-03-21-1647950188'!$B:$B,'HeartRate-2022-03-21-1647950188'!$A:$A,Data_Extraction!G$2,'HeartRate-2022-03-21-1647950188'!$C:$C,Data_Extraction!$A870),"")</f>
        <v/>
      </c>
      <c r="H870" t="str">
        <f>IFERROR(AVERAGEIFS('HeartRate-2022-03-21-1647950188'!$B:$B,'HeartRate-2022-03-21-1647950188'!$A:$A,Data_Extraction!H$2,'HeartRate-2022-03-21-1647950188'!$C:$C,Data_Extraction!$A870),"")</f>
        <v/>
      </c>
      <c r="I870">
        <f>IFERROR(AVERAGEIFS('HeartRate-2022-03-21-1647950188'!$B:$B,'HeartRate-2022-03-21-1647950188'!$A:$A,Data_Extraction!I$2,'HeartRate-2022-03-21-1647950188'!$C:$C,Data_Extraction!$A870),"")</f>
        <v>111</v>
      </c>
      <c r="J870" s="8">
        <f t="shared" si="79"/>
        <v>134</v>
      </c>
      <c r="N870" s="11">
        <f>Data_Extraction!A870</f>
        <v>44634.615960648145</v>
      </c>
      <c r="O870" s="15">
        <f t="shared" si="80"/>
        <v>44634</v>
      </c>
      <c r="P870" s="16">
        <f t="shared" si="81"/>
        <v>0.61596064814814822</v>
      </c>
      <c r="Q870" s="12">
        <f>IF(Data_Extraction!B870="",Data_Extraction!$J870*(Q$1),Data_Extraction!B870)</f>
        <v>157</v>
      </c>
      <c r="R870" s="12">
        <f>IF(Data_Extraction!C870="",Data_Extraction!$J870*(R$1),Data_Extraction!C870)</f>
        <v>123.28</v>
      </c>
      <c r="S870" s="12">
        <f>IF(Data_Extraction!D870="",Data_Extraction!$J870*(S$1),Data_Extraction!D870)</f>
        <v>139.36000000000001</v>
      </c>
      <c r="T870" s="12">
        <f>IF(Data_Extraction!E870="",Data_Extraction!$J870*(T$1),Data_Extraction!E870)</f>
        <v>127.3</v>
      </c>
      <c r="U870" s="12">
        <f>IF(Data_Extraction!F870="",Data_Extraction!$J870*(U$1),Data_Extraction!F870)</f>
        <v>131.32</v>
      </c>
      <c r="V870" s="12">
        <f>IF(Data_Extraction!G870="",Data_Extraction!$J870*(V$1),Data_Extraction!G870)</f>
        <v>121.94</v>
      </c>
      <c r="W870" s="12">
        <f>IF(Data_Extraction!H870="",Data_Extraction!$J870*(W$1),Data_Extraction!H870)</f>
        <v>143.38</v>
      </c>
      <c r="X870" s="12">
        <f>IF(Data_Extraction!I870="",Data_Extraction!$J870*(X$1),Data_Extraction!I870)</f>
        <v>111</v>
      </c>
      <c r="Y870" s="13">
        <f t="shared" si="78"/>
        <v>131.82249999999999</v>
      </c>
      <c r="Z870" s="17" t="str">
        <f t="shared" si="82"/>
        <v>Evening</v>
      </c>
      <c r="AA870" s="14" t="str">
        <f>VLOOKUP($N870,'HeartRate-2022-03-21-1647950188'!$C:$G,2,0)</f>
        <v>Break</v>
      </c>
      <c r="AB870" s="14" t="str">
        <f>VLOOKUP($N870,'HeartRate-2022-03-21-1647950188'!$C:$G,3,0)</f>
        <v>Off Campus</v>
      </c>
      <c r="AC870" s="14" t="s">
        <v>18</v>
      </c>
      <c r="AD870" s="14" t="str">
        <f>VLOOKUP($N870,'HeartRate-2022-03-21-1647950188'!$C:$G,5,0)</f>
        <v>Technical Contexts</v>
      </c>
      <c r="AE870">
        <f t="shared" si="83"/>
        <v>1</v>
      </c>
      <c r="AF870" s="18">
        <v>44634</v>
      </c>
      <c r="AG870" s="19">
        <v>0.61596064814814822</v>
      </c>
    </row>
    <row r="871" spans="1:33" x14ac:dyDescent="0.3">
      <c r="A871" s="5">
        <v>44634.616655092592</v>
      </c>
      <c r="B871">
        <f>IFERROR(AVERAGEIFS('HeartRate-2022-03-21-1647950188'!$B:$B,'HeartRate-2022-03-21-1647950188'!$A:$A,Data_Extraction!B$2,'HeartRate-2022-03-21-1647950188'!$C:$C,Data_Extraction!$A871),"")</f>
        <v>116</v>
      </c>
      <c r="C871" t="str">
        <f>IFERROR(AVERAGEIFS('HeartRate-2022-03-21-1647950188'!$B:$B,'HeartRate-2022-03-21-1647950188'!$A:$A,Data_Extraction!C$2,'HeartRate-2022-03-21-1647950188'!$C:$C,Data_Extraction!$A871),"")</f>
        <v/>
      </c>
      <c r="D871" t="str">
        <f>IFERROR(AVERAGEIFS('HeartRate-2022-03-21-1647950188'!$B:$B,'HeartRate-2022-03-21-1647950188'!$A:$A,Data_Extraction!D$2,'HeartRate-2022-03-21-1647950188'!$C:$C,Data_Extraction!$A871),"")</f>
        <v/>
      </c>
      <c r="E871" t="str">
        <f>IFERROR(AVERAGEIFS('HeartRate-2022-03-21-1647950188'!$B:$B,'HeartRate-2022-03-21-1647950188'!$A:$A,Data_Extraction!E$2,'HeartRate-2022-03-21-1647950188'!$C:$C,Data_Extraction!$A871),"")</f>
        <v/>
      </c>
      <c r="F871" t="str">
        <f>IFERROR(AVERAGEIFS('HeartRate-2022-03-21-1647950188'!$B:$B,'HeartRate-2022-03-21-1647950188'!$A:$A,Data_Extraction!F$2,'HeartRate-2022-03-21-1647950188'!$C:$C,Data_Extraction!$A871),"")</f>
        <v/>
      </c>
      <c r="G871" t="str">
        <f>IFERROR(AVERAGEIFS('HeartRate-2022-03-21-1647950188'!$B:$B,'HeartRate-2022-03-21-1647950188'!$A:$A,Data_Extraction!G$2,'HeartRate-2022-03-21-1647950188'!$C:$C,Data_Extraction!$A871),"")</f>
        <v/>
      </c>
      <c r="H871" t="str">
        <f>IFERROR(AVERAGEIFS('HeartRate-2022-03-21-1647950188'!$B:$B,'HeartRate-2022-03-21-1647950188'!$A:$A,Data_Extraction!H$2,'HeartRate-2022-03-21-1647950188'!$C:$C,Data_Extraction!$A871),"")</f>
        <v/>
      </c>
      <c r="I871">
        <f>IFERROR(AVERAGEIFS('HeartRate-2022-03-21-1647950188'!$B:$B,'HeartRate-2022-03-21-1647950188'!$A:$A,Data_Extraction!I$2,'HeartRate-2022-03-21-1647950188'!$C:$C,Data_Extraction!$A871),"")</f>
        <v>121</v>
      </c>
      <c r="J871" s="8">
        <f t="shared" si="79"/>
        <v>118.5</v>
      </c>
      <c r="N871" s="11">
        <f>Data_Extraction!A871</f>
        <v>44634.616655092592</v>
      </c>
      <c r="O871" s="15">
        <f t="shared" si="80"/>
        <v>44634</v>
      </c>
      <c r="P871" s="16">
        <f t="shared" si="81"/>
        <v>0.61665509259259255</v>
      </c>
      <c r="Q871" s="12">
        <f>IF(Data_Extraction!B871="",Data_Extraction!$J871*(Q$1),Data_Extraction!B871)</f>
        <v>116</v>
      </c>
      <c r="R871" s="12">
        <f>IF(Data_Extraction!C871="",Data_Extraction!$J871*(R$1),Data_Extraction!C871)</f>
        <v>109.02000000000001</v>
      </c>
      <c r="S871" s="12">
        <f>IF(Data_Extraction!D871="",Data_Extraction!$J871*(S$1),Data_Extraction!D871)</f>
        <v>123.24000000000001</v>
      </c>
      <c r="T871" s="12">
        <f>IF(Data_Extraction!E871="",Data_Extraction!$J871*(T$1),Data_Extraction!E871)</f>
        <v>112.57499999999999</v>
      </c>
      <c r="U871" s="12">
        <f>IF(Data_Extraction!F871="",Data_Extraction!$J871*(U$1),Data_Extraction!F871)</f>
        <v>116.13</v>
      </c>
      <c r="V871" s="12">
        <f>IF(Data_Extraction!G871="",Data_Extraction!$J871*(V$1),Data_Extraction!G871)</f>
        <v>107.83500000000001</v>
      </c>
      <c r="W871" s="12">
        <f>IF(Data_Extraction!H871="",Data_Extraction!$J871*(W$1),Data_Extraction!H871)</f>
        <v>126.795</v>
      </c>
      <c r="X871" s="12">
        <f>IF(Data_Extraction!I871="",Data_Extraction!$J871*(X$1),Data_Extraction!I871)</f>
        <v>121</v>
      </c>
      <c r="Y871" s="13">
        <f t="shared" si="78"/>
        <v>116.57437499999999</v>
      </c>
      <c r="Z871" s="17" t="str">
        <f t="shared" si="82"/>
        <v>Evening</v>
      </c>
      <c r="AA871" s="14" t="str">
        <f>VLOOKUP($N871,'HeartRate-2022-03-21-1647950188'!$C:$G,2,0)</f>
        <v>Break</v>
      </c>
      <c r="AB871" s="14" t="str">
        <f>VLOOKUP($N871,'HeartRate-2022-03-21-1647950188'!$C:$G,3,0)</f>
        <v>Off Campus</v>
      </c>
      <c r="AC871" s="14" t="str">
        <f>VLOOKUP($N871,'HeartRate-2022-03-21-1647950188'!$C:$G,4,0)</f>
        <v>Sitting</v>
      </c>
      <c r="AD871" s="14" t="str">
        <f>VLOOKUP($N871,'HeartRate-2022-03-21-1647950188'!$C:$G,5,0)</f>
        <v>Technical Contexts</v>
      </c>
      <c r="AE871">
        <f t="shared" si="83"/>
        <v>0</v>
      </c>
      <c r="AF871" s="18">
        <v>44634</v>
      </c>
      <c r="AG871" s="19">
        <v>0.61665509259259255</v>
      </c>
    </row>
    <row r="872" spans="1:33" x14ac:dyDescent="0.3">
      <c r="A872" s="5">
        <v>44634.617349537039</v>
      </c>
      <c r="B872">
        <f>IFERROR(AVERAGEIFS('HeartRate-2022-03-21-1647950188'!$B:$B,'HeartRate-2022-03-21-1647950188'!$A:$A,Data_Extraction!B$2,'HeartRate-2022-03-21-1647950188'!$C:$C,Data_Extraction!$A872),"")</f>
        <v>112</v>
      </c>
      <c r="C872" t="str">
        <f>IFERROR(AVERAGEIFS('HeartRate-2022-03-21-1647950188'!$B:$B,'HeartRate-2022-03-21-1647950188'!$A:$A,Data_Extraction!C$2,'HeartRate-2022-03-21-1647950188'!$C:$C,Data_Extraction!$A872),"")</f>
        <v/>
      </c>
      <c r="D872" t="str">
        <f>IFERROR(AVERAGEIFS('HeartRate-2022-03-21-1647950188'!$B:$B,'HeartRate-2022-03-21-1647950188'!$A:$A,Data_Extraction!D$2,'HeartRate-2022-03-21-1647950188'!$C:$C,Data_Extraction!$A872),"")</f>
        <v/>
      </c>
      <c r="E872" t="str">
        <f>IFERROR(AVERAGEIFS('HeartRate-2022-03-21-1647950188'!$B:$B,'HeartRate-2022-03-21-1647950188'!$A:$A,Data_Extraction!E$2,'HeartRate-2022-03-21-1647950188'!$C:$C,Data_Extraction!$A872),"")</f>
        <v/>
      </c>
      <c r="F872" t="str">
        <f>IFERROR(AVERAGEIFS('HeartRate-2022-03-21-1647950188'!$B:$B,'HeartRate-2022-03-21-1647950188'!$A:$A,Data_Extraction!F$2,'HeartRate-2022-03-21-1647950188'!$C:$C,Data_Extraction!$A872),"")</f>
        <v/>
      </c>
      <c r="G872" t="str">
        <f>IFERROR(AVERAGEIFS('HeartRate-2022-03-21-1647950188'!$B:$B,'HeartRate-2022-03-21-1647950188'!$A:$A,Data_Extraction!G$2,'HeartRate-2022-03-21-1647950188'!$C:$C,Data_Extraction!$A872),"")</f>
        <v/>
      </c>
      <c r="H872" t="str">
        <f>IFERROR(AVERAGEIFS('HeartRate-2022-03-21-1647950188'!$B:$B,'HeartRate-2022-03-21-1647950188'!$A:$A,Data_Extraction!H$2,'HeartRate-2022-03-21-1647950188'!$C:$C,Data_Extraction!$A872),"")</f>
        <v/>
      </c>
      <c r="I872">
        <f>IFERROR(AVERAGEIFS('HeartRate-2022-03-21-1647950188'!$B:$B,'HeartRate-2022-03-21-1647950188'!$A:$A,Data_Extraction!I$2,'HeartRate-2022-03-21-1647950188'!$C:$C,Data_Extraction!$A872),"")</f>
        <v>123</v>
      </c>
      <c r="J872" s="8">
        <f t="shared" si="79"/>
        <v>117.5</v>
      </c>
      <c r="N872" s="11">
        <f>Data_Extraction!A872</f>
        <v>44634.617349537039</v>
      </c>
      <c r="O872" s="15">
        <f t="shared" si="80"/>
        <v>44634</v>
      </c>
      <c r="P872" s="16">
        <f t="shared" si="81"/>
        <v>0.6173495370370371</v>
      </c>
      <c r="Q872" s="12">
        <f>IF(Data_Extraction!B872="",Data_Extraction!$J872*(Q$1),Data_Extraction!B872)</f>
        <v>112</v>
      </c>
      <c r="R872" s="12">
        <f>IF(Data_Extraction!C872="",Data_Extraction!$J872*(R$1),Data_Extraction!C872)</f>
        <v>108.10000000000001</v>
      </c>
      <c r="S872" s="12">
        <f>IF(Data_Extraction!D872="",Data_Extraction!$J872*(S$1),Data_Extraction!D872)</f>
        <v>122.2</v>
      </c>
      <c r="T872" s="12">
        <f>IF(Data_Extraction!E872="",Data_Extraction!$J872*(T$1),Data_Extraction!E872)</f>
        <v>111.625</v>
      </c>
      <c r="U872" s="12">
        <f>IF(Data_Extraction!F872="",Data_Extraction!$J872*(U$1),Data_Extraction!F872)</f>
        <v>115.14999999999999</v>
      </c>
      <c r="V872" s="12">
        <f>IF(Data_Extraction!G872="",Data_Extraction!$J872*(V$1),Data_Extraction!G872)</f>
        <v>106.925</v>
      </c>
      <c r="W872" s="12">
        <f>IF(Data_Extraction!H872="",Data_Extraction!$J872*(W$1),Data_Extraction!H872)</f>
        <v>125.72500000000001</v>
      </c>
      <c r="X872" s="12">
        <f>IF(Data_Extraction!I872="",Data_Extraction!$J872*(X$1),Data_Extraction!I872)</f>
        <v>123</v>
      </c>
      <c r="Y872" s="13">
        <f t="shared" si="78"/>
        <v>115.590625</v>
      </c>
      <c r="Z872" s="17" t="str">
        <f t="shared" si="82"/>
        <v>Evening</v>
      </c>
      <c r="AA872" s="14" t="str">
        <f>VLOOKUP($N872,'HeartRate-2022-03-21-1647950188'!$C:$G,2,0)</f>
        <v>Break</v>
      </c>
      <c r="AB872" s="14" t="str">
        <f>VLOOKUP($N872,'HeartRate-2022-03-21-1647950188'!$C:$G,3,0)</f>
        <v>Off Campus</v>
      </c>
      <c r="AC872" s="14" t="str">
        <f>VLOOKUP($N872,'HeartRate-2022-03-21-1647950188'!$C:$G,4,0)</f>
        <v>Sitting</v>
      </c>
      <c r="AD872" s="14" t="str">
        <f>VLOOKUP($N872,'HeartRate-2022-03-21-1647950188'!$C:$G,5,0)</f>
        <v>Technical Contexts</v>
      </c>
      <c r="AE872">
        <f t="shared" si="83"/>
        <v>0</v>
      </c>
      <c r="AF872" s="18">
        <v>44634</v>
      </c>
      <c r="AG872" s="19">
        <v>0.6173495370370371</v>
      </c>
    </row>
    <row r="873" spans="1:33" x14ac:dyDescent="0.3">
      <c r="A873" s="5">
        <v>44634.617372685185</v>
      </c>
      <c r="B873" t="str">
        <f>IFERROR(AVERAGEIFS('HeartRate-2022-03-21-1647950188'!$B:$B,'HeartRate-2022-03-21-1647950188'!$A:$A,Data_Extraction!B$2,'HeartRate-2022-03-21-1647950188'!$C:$C,Data_Extraction!$A873),"")</f>
        <v/>
      </c>
      <c r="C873" t="str">
        <f>IFERROR(AVERAGEIFS('HeartRate-2022-03-21-1647950188'!$B:$B,'HeartRate-2022-03-21-1647950188'!$A:$A,Data_Extraction!C$2,'HeartRate-2022-03-21-1647950188'!$C:$C,Data_Extraction!$A873),"")</f>
        <v/>
      </c>
      <c r="D873" t="str">
        <f>IFERROR(AVERAGEIFS('HeartRate-2022-03-21-1647950188'!$B:$B,'HeartRate-2022-03-21-1647950188'!$A:$A,Data_Extraction!D$2,'HeartRate-2022-03-21-1647950188'!$C:$C,Data_Extraction!$A873),"")</f>
        <v/>
      </c>
      <c r="E873" t="str">
        <f>IFERROR(AVERAGEIFS('HeartRate-2022-03-21-1647950188'!$B:$B,'HeartRate-2022-03-21-1647950188'!$A:$A,Data_Extraction!E$2,'HeartRate-2022-03-21-1647950188'!$C:$C,Data_Extraction!$A873),"")</f>
        <v/>
      </c>
      <c r="F873" t="str">
        <f>IFERROR(AVERAGEIFS('HeartRate-2022-03-21-1647950188'!$B:$B,'HeartRate-2022-03-21-1647950188'!$A:$A,Data_Extraction!F$2,'HeartRate-2022-03-21-1647950188'!$C:$C,Data_Extraction!$A873),"")</f>
        <v/>
      </c>
      <c r="G873" t="str">
        <f>IFERROR(AVERAGEIFS('HeartRate-2022-03-21-1647950188'!$B:$B,'HeartRate-2022-03-21-1647950188'!$A:$A,Data_Extraction!G$2,'HeartRate-2022-03-21-1647950188'!$C:$C,Data_Extraction!$A873),"")</f>
        <v/>
      </c>
      <c r="H873" t="str">
        <f>IFERROR(AVERAGEIFS('HeartRate-2022-03-21-1647950188'!$B:$B,'HeartRate-2022-03-21-1647950188'!$A:$A,Data_Extraction!H$2,'HeartRate-2022-03-21-1647950188'!$C:$C,Data_Extraction!$A873),"")</f>
        <v/>
      </c>
      <c r="I873">
        <f>IFERROR(AVERAGEIFS('HeartRate-2022-03-21-1647950188'!$B:$B,'HeartRate-2022-03-21-1647950188'!$A:$A,Data_Extraction!I$2,'HeartRate-2022-03-21-1647950188'!$C:$C,Data_Extraction!$A873),"")</f>
        <v>115</v>
      </c>
      <c r="J873" s="8">
        <f t="shared" si="79"/>
        <v>115</v>
      </c>
      <c r="N873" s="11">
        <f>Data_Extraction!A873</f>
        <v>44634.617372685185</v>
      </c>
      <c r="O873" s="15">
        <f t="shared" si="80"/>
        <v>44634</v>
      </c>
      <c r="P873" s="16">
        <f t="shared" si="81"/>
        <v>0.61737268518518518</v>
      </c>
      <c r="Q873" s="12">
        <f>IF(Data_Extraction!B873="",Data_Extraction!$J873*(Q$1),Data_Extraction!B873)</f>
        <v>103.5</v>
      </c>
      <c r="R873" s="12">
        <f>IF(Data_Extraction!C873="",Data_Extraction!$J873*(R$1),Data_Extraction!C873)</f>
        <v>105.80000000000001</v>
      </c>
      <c r="S873" s="12">
        <f>IF(Data_Extraction!D873="",Data_Extraction!$J873*(S$1),Data_Extraction!D873)</f>
        <v>119.60000000000001</v>
      </c>
      <c r="T873" s="12">
        <f>IF(Data_Extraction!E873="",Data_Extraction!$J873*(T$1),Data_Extraction!E873)</f>
        <v>109.25</v>
      </c>
      <c r="U873" s="12">
        <f>IF(Data_Extraction!F873="",Data_Extraction!$J873*(U$1),Data_Extraction!F873)</f>
        <v>112.7</v>
      </c>
      <c r="V873" s="12">
        <f>IF(Data_Extraction!G873="",Data_Extraction!$J873*(V$1),Data_Extraction!G873)</f>
        <v>104.65</v>
      </c>
      <c r="W873" s="12">
        <f>IF(Data_Extraction!H873="",Data_Extraction!$J873*(W$1),Data_Extraction!H873)</f>
        <v>123.05000000000001</v>
      </c>
      <c r="X873" s="12">
        <f>IF(Data_Extraction!I873="",Data_Extraction!$J873*(X$1),Data_Extraction!I873)</f>
        <v>115</v>
      </c>
      <c r="Y873" s="13">
        <f t="shared" si="78"/>
        <v>111.69374999999999</v>
      </c>
      <c r="Z873" s="17" t="str">
        <f t="shared" si="82"/>
        <v>Evening</v>
      </c>
      <c r="AA873" s="14" t="str">
        <f>VLOOKUP($N873,'HeartRate-2022-03-21-1647950188'!$C:$G,2,0)</f>
        <v>Break</v>
      </c>
      <c r="AB873" s="14" t="str">
        <f>VLOOKUP($N873,'HeartRate-2022-03-21-1647950188'!$C:$G,3,0)</f>
        <v>Off Campus</v>
      </c>
      <c r="AC873" s="14" t="str">
        <f>VLOOKUP($N873,'HeartRate-2022-03-21-1647950188'!$C:$G,4,0)</f>
        <v>Sitting</v>
      </c>
      <c r="AD873" s="14" t="str">
        <f>VLOOKUP($N873,'HeartRate-2022-03-21-1647950188'!$C:$G,5,0)</f>
        <v>Technical Contexts</v>
      </c>
      <c r="AE873">
        <f t="shared" si="83"/>
        <v>0</v>
      </c>
      <c r="AF873" s="18">
        <v>44634</v>
      </c>
      <c r="AG873" s="19">
        <v>0.61737268518518518</v>
      </c>
    </row>
    <row r="874" spans="1:33" x14ac:dyDescent="0.3">
      <c r="A874" s="5">
        <v>44634.617685185185</v>
      </c>
      <c r="B874" t="str">
        <f>IFERROR(AVERAGEIFS('HeartRate-2022-03-21-1647950188'!$B:$B,'HeartRate-2022-03-21-1647950188'!$A:$A,Data_Extraction!B$2,'HeartRate-2022-03-21-1647950188'!$C:$C,Data_Extraction!$A874),"")</f>
        <v/>
      </c>
      <c r="C874" t="str">
        <f>IFERROR(AVERAGEIFS('HeartRate-2022-03-21-1647950188'!$B:$B,'HeartRate-2022-03-21-1647950188'!$A:$A,Data_Extraction!C$2,'HeartRate-2022-03-21-1647950188'!$C:$C,Data_Extraction!$A874),"")</f>
        <v/>
      </c>
      <c r="D874" t="str">
        <f>IFERROR(AVERAGEIFS('HeartRate-2022-03-21-1647950188'!$B:$B,'HeartRate-2022-03-21-1647950188'!$A:$A,Data_Extraction!D$2,'HeartRate-2022-03-21-1647950188'!$C:$C,Data_Extraction!$A874),"")</f>
        <v/>
      </c>
      <c r="E874" t="str">
        <f>IFERROR(AVERAGEIFS('HeartRate-2022-03-21-1647950188'!$B:$B,'HeartRate-2022-03-21-1647950188'!$A:$A,Data_Extraction!E$2,'HeartRate-2022-03-21-1647950188'!$C:$C,Data_Extraction!$A874),"")</f>
        <v/>
      </c>
      <c r="F874" t="str">
        <f>IFERROR(AVERAGEIFS('HeartRate-2022-03-21-1647950188'!$B:$B,'HeartRate-2022-03-21-1647950188'!$A:$A,Data_Extraction!F$2,'HeartRate-2022-03-21-1647950188'!$C:$C,Data_Extraction!$A874),"")</f>
        <v/>
      </c>
      <c r="G874" t="str">
        <f>IFERROR(AVERAGEIFS('HeartRate-2022-03-21-1647950188'!$B:$B,'HeartRate-2022-03-21-1647950188'!$A:$A,Data_Extraction!G$2,'HeartRate-2022-03-21-1647950188'!$C:$C,Data_Extraction!$A874),"")</f>
        <v/>
      </c>
      <c r="H874" t="str">
        <f>IFERROR(AVERAGEIFS('HeartRate-2022-03-21-1647950188'!$B:$B,'HeartRate-2022-03-21-1647950188'!$A:$A,Data_Extraction!H$2,'HeartRate-2022-03-21-1647950188'!$C:$C,Data_Extraction!$A874),"")</f>
        <v/>
      </c>
      <c r="I874">
        <f>IFERROR(AVERAGEIFS('HeartRate-2022-03-21-1647950188'!$B:$B,'HeartRate-2022-03-21-1647950188'!$A:$A,Data_Extraction!I$2,'HeartRate-2022-03-21-1647950188'!$C:$C,Data_Extraction!$A874),"")</f>
        <v>112</v>
      </c>
      <c r="J874" s="8">
        <f t="shared" si="79"/>
        <v>112</v>
      </c>
      <c r="N874" s="11">
        <f>Data_Extraction!A874</f>
        <v>44634.617685185185</v>
      </c>
      <c r="O874" s="15">
        <f t="shared" si="80"/>
        <v>44634</v>
      </c>
      <c r="P874" s="16">
        <f t="shared" si="81"/>
        <v>0.61768518518518511</v>
      </c>
      <c r="Q874" s="12">
        <f>IF(Data_Extraction!B874="",Data_Extraction!$J874*(Q$1),Data_Extraction!B874)</f>
        <v>100.8</v>
      </c>
      <c r="R874" s="12">
        <f>IF(Data_Extraction!C874="",Data_Extraction!$J874*(R$1),Data_Extraction!C874)</f>
        <v>103.04</v>
      </c>
      <c r="S874" s="12">
        <f>IF(Data_Extraction!D874="",Data_Extraction!$J874*(S$1),Data_Extraction!D874)</f>
        <v>116.48</v>
      </c>
      <c r="T874" s="12">
        <f>IF(Data_Extraction!E874="",Data_Extraction!$J874*(T$1),Data_Extraction!E874)</f>
        <v>106.39999999999999</v>
      </c>
      <c r="U874" s="12">
        <f>IF(Data_Extraction!F874="",Data_Extraction!$J874*(U$1),Data_Extraction!F874)</f>
        <v>109.75999999999999</v>
      </c>
      <c r="V874" s="12">
        <f>IF(Data_Extraction!G874="",Data_Extraction!$J874*(V$1),Data_Extraction!G874)</f>
        <v>101.92</v>
      </c>
      <c r="W874" s="12">
        <f>IF(Data_Extraction!H874="",Data_Extraction!$J874*(W$1),Data_Extraction!H874)</f>
        <v>119.84</v>
      </c>
      <c r="X874" s="12">
        <f>IF(Data_Extraction!I874="",Data_Extraction!$J874*(X$1),Data_Extraction!I874)</f>
        <v>112</v>
      </c>
      <c r="Y874" s="13">
        <f t="shared" si="78"/>
        <v>108.78</v>
      </c>
      <c r="Z874" s="17" t="str">
        <f t="shared" si="82"/>
        <v>Evening</v>
      </c>
      <c r="AA874" s="14" t="str">
        <f>VLOOKUP($N874,'HeartRate-2022-03-21-1647950188'!$C:$G,2,0)</f>
        <v>Break</v>
      </c>
      <c r="AB874" s="14" t="str">
        <f>VLOOKUP($N874,'HeartRate-2022-03-21-1647950188'!$C:$G,3,0)</f>
        <v>Off Campus</v>
      </c>
      <c r="AC874" s="14" t="str">
        <f>VLOOKUP($N874,'HeartRate-2022-03-21-1647950188'!$C:$G,4,0)</f>
        <v>Sitting</v>
      </c>
      <c r="AD874" s="14" t="str">
        <f>VLOOKUP($N874,'HeartRate-2022-03-21-1647950188'!$C:$G,5,0)</f>
        <v>Technical Contexts</v>
      </c>
      <c r="AE874">
        <f t="shared" si="83"/>
        <v>0</v>
      </c>
      <c r="AF874" s="18">
        <v>44634</v>
      </c>
      <c r="AG874" s="19">
        <v>0.61768518518518511</v>
      </c>
    </row>
    <row r="875" spans="1:33" x14ac:dyDescent="0.3">
      <c r="A875" s="5">
        <v>44634.617835648147</v>
      </c>
      <c r="B875" t="str">
        <f>IFERROR(AVERAGEIFS('HeartRate-2022-03-21-1647950188'!$B:$B,'HeartRate-2022-03-21-1647950188'!$A:$A,Data_Extraction!B$2,'HeartRate-2022-03-21-1647950188'!$C:$C,Data_Extraction!$A875),"")</f>
        <v/>
      </c>
      <c r="C875" t="str">
        <f>IFERROR(AVERAGEIFS('HeartRate-2022-03-21-1647950188'!$B:$B,'HeartRate-2022-03-21-1647950188'!$A:$A,Data_Extraction!C$2,'HeartRate-2022-03-21-1647950188'!$C:$C,Data_Extraction!$A875),"")</f>
        <v/>
      </c>
      <c r="D875" t="str">
        <f>IFERROR(AVERAGEIFS('HeartRate-2022-03-21-1647950188'!$B:$B,'HeartRate-2022-03-21-1647950188'!$A:$A,Data_Extraction!D$2,'HeartRate-2022-03-21-1647950188'!$C:$C,Data_Extraction!$A875),"")</f>
        <v/>
      </c>
      <c r="E875" t="str">
        <f>IFERROR(AVERAGEIFS('HeartRate-2022-03-21-1647950188'!$B:$B,'HeartRate-2022-03-21-1647950188'!$A:$A,Data_Extraction!E$2,'HeartRate-2022-03-21-1647950188'!$C:$C,Data_Extraction!$A875),"")</f>
        <v/>
      </c>
      <c r="F875" t="str">
        <f>IFERROR(AVERAGEIFS('HeartRate-2022-03-21-1647950188'!$B:$B,'HeartRate-2022-03-21-1647950188'!$A:$A,Data_Extraction!F$2,'HeartRate-2022-03-21-1647950188'!$C:$C,Data_Extraction!$A875),"")</f>
        <v/>
      </c>
      <c r="G875" t="str">
        <f>IFERROR(AVERAGEIFS('HeartRate-2022-03-21-1647950188'!$B:$B,'HeartRate-2022-03-21-1647950188'!$A:$A,Data_Extraction!G$2,'HeartRate-2022-03-21-1647950188'!$C:$C,Data_Extraction!$A875),"")</f>
        <v/>
      </c>
      <c r="H875" t="str">
        <f>IFERROR(AVERAGEIFS('HeartRate-2022-03-21-1647950188'!$B:$B,'HeartRate-2022-03-21-1647950188'!$A:$A,Data_Extraction!H$2,'HeartRate-2022-03-21-1647950188'!$C:$C,Data_Extraction!$A875),"")</f>
        <v/>
      </c>
      <c r="I875">
        <f>IFERROR(AVERAGEIFS('HeartRate-2022-03-21-1647950188'!$B:$B,'HeartRate-2022-03-21-1647950188'!$A:$A,Data_Extraction!I$2,'HeartRate-2022-03-21-1647950188'!$C:$C,Data_Extraction!$A875),"")</f>
        <v>112</v>
      </c>
      <c r="J875" s="8">
        <f t="shared" si="79"/>
        <v>112</v>
      </c>
      <c r="N875" s="11">
        <f>Data_Extraction!A875</f>
        <v>44634.617835648147</v>
      </c>
      <c r="O875" s="15">
        <f t="shared" si="80"/>
        <v>44634</v>
      </c>
      <c r="P875" s="16">
        <f t="shared" si="81"/>
        <v>0.61783564814814818</v>
      </c>
      <c r="Q875" s="12">
        <f>IF(Data_Extraction!B875="",Data_Extraction!$J875*(Q$1),Data_Extraction!B875)</f>
        <v>100.8</v>
      </c>
      <c r="R875" s="12">
        <f>IF(Data_Extraction!C875="",Data_Extraction!$J875*(R$1),Data_Extraction!C875)</f>
        <v>103.04</v>
      </c>
      <c r="S875" s="12">
        <f>IF(Data_Extraction!D875="",Data_Extraction!$J875*(S$1),Data_Extraction!D875)</f>
        <v>116.48</v>
      </c>
      <c r="T875" s="12">
        <f>IF(Data_Extraction!E875="",Data_Extraction!$J875*(T$1),Data_Extraction!E875)</f>
        <v>106.39999999999999</v>
      </c>
      <c r="U875" s="12">
        <f>IF(Data_Extraction!F875="",Data_Extraction!$J875*(U$1),Data_Extraction!F875)</f>
        <v>109.75999999999999</v>
      </c>
      <c r="V875" s="12">
        <f>IF(Data_Extraction!G875="",Data_Extraction!$J875*(V$1),Data_Extraction!G875)</f>
        <v>101.92</v>
      </c>
      <c r="W875" s="12">
        <f>IF(Data_Extraction!H875="",Data_Extraction!$J875*(W$1),Data_Extraction!H875)</f>
        <v>119.84</v>
      </c>
      <c r="X875" s="12">
        <f>IF(Data_Extraction!I875="",Data_Extraction!$J875*(X$1),Data_Extraction!I875)</f>
        <v>112</v>
      </c>
      <c r="Y875" s="13">
        <f t="shared" si="78"/>
        <v>108.78</v>
      </c>
      <c r="Z875" s="17" t="str">
        <f t="shared" si="82"/>
        <v>Evening</v>
      </c>
      <c r="AA875" s="14" t="str">
        <f>VLOOKUP($N875,'HeartRate-2022-03-21-1647950188'!$C:$G,2,0)</f>
        <v>Break</v>
      </c>
      <c r="AB875" s="14" t="str">
        <f>VLOOKUP($N875,'HeartRate-2022-03-21-1647950188'!$C:$G,3,0)</f>
        <v>Off Campus</v>
      </c>
      <c r="AC875" s="14" t="str">
        <f>VLOOKUP($N875,'HeartRate-2022-03-21-1647950188'!$C:$G,4,0)</f>
        <v>Sitting</v>
      </c>
      <c r="AD875" s="14" t="str">
        <f>VLOOKUP($N875,'HeartRate-2022-03-21-1647950188'!$C:$G,5,0)</f>
        <v>Technical Contexts</v>
      </c>
      <c r="AE875">
        <f t="shared" si="83"/>
        <v>0</v>
      </c>
      <c r="AF875" s="18">
        <v>44634</v>
      </c>
      <c r="AG875" s="19">
        <v>0.61783564814814818</v>
      </c>
    </row>
    <row r="876" spans="1:33" x14ac:dyDescent="0.3">
      <c r="A876" s="5">
        <v>44634.617847222224</v>
      </c>
      <c r="B876" t="str">
        <f>IFERROR(AVERAGEIFS('HeartRate-2022-03-21-1647950188'!$B:$B,'HeartRate-2022-03-21-1647950188'!$A:$A,Data_Extraction!B$2,'HeartRate-2022-03-21-1647950188'!$C:$C,Data_Extraction!$A876),"")</f>
        <v/>
      </c>
      <c r="C876" t="str">
        <f>IFERROR(AVERAGEIFS('HeartRate-2022-03-21-1647950188'!$B:$B,'HeartRate-2022-03-21-1647950188'!$A:$A,Data_Extraction!C$2,'HeartRate-2022-03-21-1647950188'!$C:$C,Data_Extraction!$A876),"")</f>
        <v/>
      </c>
      <c r="D876" t="str">
        <f>IFERROR(AVERAGEIFS('HeartRate-2022-03-21-1647950188'!$B:$B,'HeartRate-2022-03-21-1647950188'!$A:$A,Data_Extraction!D$2,'HeartRate-2022-03-21-1647950188'!$C:$C,Data_Extraction!$A876),"")</f>
        <v/>
      </c>
      <c r="E876" t="str">
        <f>IFERROR(AVERAGEIFS('HeartRate-2022-03-21-1647950188'!$B:$B,'HeartRate-2022-03-21-1647950188'!$A:$A,Data_Extraction!E$2,'HeartRate-2022-03-21-1647950188'!$C:$C,Data_Extraction!$A876),"")</f>
        <v/>
      </c>
      <c r="F876" t="str">
        <f>IFERROR(AVERAGEIFS('HeartRate-2022-03-21-1647950188'!$B:$B,'HeartRate-2022-03-21-1647950188'!$A:$A,Data_Extraction!F$2,'HeartRate-2022-03-21-1647950188'!$C:$C,Data_Extraction!$A876),"")</f>
        <v/>
      </c>
      <c r="G876">
        <f>IFERROR(AVERAGEIFS('HeartRate-2022-03-21-1647950188'!$B:$B,'HeartRate-2022-03-21-1647950188'!$A:$A,Data_Extraction!G$2,'HeartRate-2022-03-21-1647950188'!$C:$C,Data_Extraction!$A876),"")</f>
        <v>77</v>
      </c>
      <c r="H876" t="str">
        <f>IFERROR(AVERAGEIFS('HeartRate-2022-03-21-1647950188'!$B:$B,'HeartRate-2022-03-21-1647950188'!$A:$A,Data_Extraction!H$2,'HeartRate-2022-03-21-1647950188'!$C:$C,Data_Extraction!$A876),"")</f>
        <v/>
      </c>
      <c r="I876" t="str">
        <f>IFERROR(AVERAGEIFS('HeartRate-2022-03-21-1647950188'!$B:$B,'HeartRate-2022-03-21-1647950188'!$A:$A,Data_Extraction!I$2,'HeartRate-2022-03-21-1647950188'!$C:$C,Data_Extraction!$A876),"")</f>
        <v/>
      </c>
      <c r="J876" s="8">
        <f t="shared" si="79"/>
        <v>77</v>
      </c>
      <c r="N876" s="11">
        <f>Data_Extraction!A876</f>
        <v>44634.617847222224</v>
      </c>
      <c r="O876" s="15">
        <f t="shared" si="80"/>
        <v>44634</v>
      </c>
      <c r="P876" s="16">
        <f t="shared" si="81"/>
        <v>0.61784722222222221</v>
      </c>
      <c r="Q876" s="12">
        <f>IF(Data_Extraction!B876="",Data_Extraction!$J876*(Q$1),Data_Extraction!B876)</f>
        <v>69.3</v>
      </c>
      <c r="R876" s="12">
        <f>IF(Data_Extraction!C876="",Data_Extraction!$J876*(R$1),Data_Extraction!C876)</f>
        <v>70.84</v>
      </c>
      <c r="S876" s="12">
        <f>IF(Data_Extraction!D876="",Data_Extraction!$J876*(S$1),Data_Extraction!D876)</f>
        <v>80.08</v>
      </c>
      <c r="T876" s="12">
        <f>IF(Data_Extraction!E876="",Data_Extraction!$J876*(T$1),Data_Extraction!E876)</f>
        <v>73.149999999999991</v>
      </c>
      <c r="U876" s="12">
        <f>IF(Data_Extraction!F876="",Data_Extraction!$J876*(U$1),Data_Extraction!F876)</f>
        <v>75.459999999999994</v>
      </c>
      <c r="V876" s="12">
        <f>IF(Data_Extraction!G876="",Data_Extraction!$J876*(V$1),Data_Extraction!G876)</f>
        <v>77</v>
      </c>
      <c r="W876" s="12">
        <f>IF(Data_Extraction!H876="",Data_Extraction!$J876*(W$1),Data_Extraction!H876)</f>
        <v>82.39</v>
      </c>
      <c r="X876" s="12">
        <f>IF(Data_Extraction!I876="",Data_Extraction!$J876*(X$1),Data_Extraction!I876)</f>
        <v>74.69</v>
      </c>
      <c r="Y876" s="13">
        <f t="shared" si="78"/>
        <v>75.363749999999982</v>
      </c>
      <c r="Z876" s="17" t="str">
        <f t="shared" si="82"/>
        <v>Evening</v>
      </c>
      <c r="AA876" s="14" t="str">
        <f>VLOOKUP($N876,'HeartRate-2022-03-21-1647950188'!$C:$G,2,0)</f>
        <v>Break</v>
      </c>
      <c r="AB876" s="14" t="str">
        <f>VLOOKUP($N876,'HeartRate-2022-03-21-1647950188'!$C:$G,3,0)</f>
        <v>Off Campus</v>
      </c>
      <c r="AC876" s="14" t="str">
        <f>VLOOKUP($N876,'HeartRate-2022-03-21-1647950188'!$C:$G,4,0)</f>
        <v>Sitting</v>
      </c>
      <c r="AD876" s="14" t="str">
        <f>VLOOKUP($N876,'HeartRate-2022-03-21-1647950188'!$C:$G,5,0)</f>
        <v>Technical Contexts</v>
      </c>
      <c r="AE876">
        <f t="shared" si="83"/>
        <v>0</v>
      </c>
      <c r="AF876" s="18">
        <v>44634</v>
      </c>
      <c r="AG876" s="19">
        <v>0.61784722222222221</v>
      </c>
    </row>
    <row r="877" spans="1:33" x14ac:dyDescent="0.3">
      <c r="A877" s="5">
        <v>44634.618043981478</v>
      </c>
      <c r="B877">
        <f>IFERROR(AVERAGEIFS('HeartRate-2022-03-21-1647950188'!$B:$B,'HeartRate-2022-03-21-1647950188'!$A:$A,Data_Extraction!B$2,'HeartRate-2022-03-21-1647950188'!$C:$C,Data_Extraction!$A877),"")</f>
        <v>111</v>
      </c>
      <c r="C877" t="str">
        <f>IFERROR(AVERAGEIFS('HeartRate-2022-03-21-1647950188'!$B:$B,'HeartRate-2022-03-21-1647950188'!$A:$A,Data_Extraction!C$2,'HeartRate-2022-03-21-1647950188'!$C:$C,Data_Extraction!$A877),"")</f>
        <v/>
      </c>
      <c r="D877" t="str">
        <f>IFERROR(AVERAGEIFS('HeartRate-2022-03-21-1647950188'!$B:$B,'HeartRate-2022-03-21-1647950188'!$A:$A,Data_Extraction!D$2,'HeartRate-2022-03-21-1647950188'!$C:$C,Data_Extraction!$A877),"")</f>
        <v/>
      </c>
      <c r="E877" t="str">
        <f>IFERROR(AVERAGEIFS('HeartRate-2022-03-21-1647950188'!$B:$B,'HeartRate-2022-03-21-1647950188'!$A:$A,Data_Extraction!E$2,'HeartRate-2022-03-21-1647950188'!$C:$C,Data_Extraction!$A877),"")</f>
        <v/>
      </c>
      <c r="F877" t="str">
        <f>IFERROR(AVERAGEIFS('HeartRate-2022-03-21-1647950188'!$B:$B,'HeartRate-2022-03-21-1647950188'!$A:$A,Data_Extraction!F$2,'HeartRate-2022-03-21-1647950188'!$C:$C,Data_Extraction!$A877),"")</f>
        <v/>
      </c>
      <c r="G877" t="str">
        <f>IFERROR(AVERAGEIFS('HeartRate-2022-03-21-1647950188'!$B:$B,'HeartRate-2022-03-21-1647950188'!$A:$A,Data_Extraction!G$2,'HeartRate-2022-03-21-1647950188'!$C:$C,Data_Extraction!$A877),"")</f>
        <v/>
      </c>
      <c r="H877" t="str">
        <f>IFERROR(AVERAGEIFS('HeartRate-2022-03-21-1647950188'!$B:$B,'HeartRate-2022-03-21-1647950188'!$A:$A,Data_Extraction!H$2,'HeartRate-2022-03-21-1647950188'!$C:$C,Data_Extraction!$A877),"")</f>
        <v/>
      </c>
      <c r="I877" t="str">
        <f>IFERROR(AVERAGEIFS('HeartRate-2022-03-21-1647950188'!$B:$B,'HeartRate-2022-03-21-1647950188'!$A:$A,Data_Extraction!I$2,'HeartRate-2022-03-21-1647950188'!$C:$C,Data_Extraction!$A877),"")</f>
        <v/>
      </c>
      <c r="J877" s="8">
        <f t="shared" si="79"/>
        <v>111</v>
      </c>
      <c r="N877" s="11">
        <f>Data_Extraction!A877</f>
        <v>44634.618043981478</v>
      </c>
      <c r="O877" s="15">
        <f t="shared" si="80"/>
        <v>44634</v>
      </c>
      <c r="P877" s="16">
        <f t="shared" si="81"/>
        <v>0.61804398148148143</v>
      </c>
      <c r="Q877" s="12">
        <f>IF(Data_Extraction!B877="",Data_Extraction!$J877*(Q$1),Data_Extraction!B877)</f>
        <v>111</v>
      </c>
      <c r="R877" s="12">
        <f>IF(Data_Extraction!C877="",Data_Extraction!$J877*(R$1),Data_Extraction!C877)</f>
        <v>102.12</v>
      </c>
      <c r="S877" s="12">
        <f>IF(Data_Extraction!D877="",Data_Extraction!$J877*(S$1),Data_Extraction!D877)</f>
        <v>115.44</v>
      </c>
      <c r="T877" s="12">
        <f>IF(Data_Extraction!E877="",Data_Extraction!$J877*(T$1),Data_Extraction!E877)</f>
        <v>105.44999999999999</v>
      </c>
      <c r="U877" s="12">
        <f>IF(Data_Extraction!F877="",Data_Extraction!$J877*(U$1),Data_Extraction!F877)</f>
        <v>108.78</v>
      </c>
      <c r="V877" s="12">
        <f>IF(Data_Extraction!G877="",Data_Extraction!$J877*(V$1),Data_Extraction!G877)</f>
        <v>101.01</v>
      </c>
      <c r="W877" s="12">
        <f>IF(Data_Extraction!H877="",Data_Extraction!$J877*(W$1),Data_Extraction!H877)</f>
        <v>118.77000000000001</v>
      </c>
      <c r="X877" s="12">
        <f>IF(Data_Extraction!I877="",Data_Extraction!$J877*(X$1),Data_Extraction!I877)</f>
        <v>107.67</v>
      </c>
      <c r="Y877" s="13">
        <f t="shared" si="78"/>
        <v>108.77999999999999</v>
      </c>
      <c r="Z877" s="17" t="str">
        <f t="shared" si="82"/>
        <v>Evening</v>
      </c>
      <c r="AA877" s="14" t="str">
        <f>VLOOKUP($N877,'HeartRate-2022-03-21-1647950188'!$C:$G,2,0)</f>
        <v>Break</v>
      </c>
      <c r="AB877" s="14" t="str">
        <f>VLOOKUP($N877,'HeartRate-2022-03-21-1647950188'!$C:$G,3,0)</f>
        <v>Off Campus</v>
      </c>
      <c r="AC877" s="14" t="str">
        <f>VLOOKUP($N877,'HeartRate-2022-03-21-1647950188'!$C:$G,4,0)</f>
        <v>Sitting</v>
      </c>
      <c r="AD877" s="14" t="str">
        <f>VLOOKUP($N877,'HeartRate-2022-03-21-1647950188'!$C:$G,5,0)</f>
        <v>Technical Contexts</v>
      </c>
      <c r="AE877">
        <f t="shared" si="83"/>
        <v>0</v>
      </c>
      <c r="AF877" s="18">
        <v>44634</v>
      </c>
      <c r="AG877" s="19">
        <v>0.61804398148148143</v>
      </c>
    </row>
    <row r="878" spans="1:33" x14ac:dyDescent="0.3">
      <c r="A878" s="5">
        <v>44634.618738425925</v>
      </c>
      <c r="B878">
        <f>IFERROR(AVERAGEIFS('HeartRate-2022-03-21-1647950188'!$B:$B,'HeartRate-2022-03-21-1647950188'!$A:$A,Data_Extraction!B$2,'HeartRate-2022-03-21-1647950188'!$C:$C,Data_Extraction!$A878),"")</f>
        <v>113</v>
      </c>
      <c r="C878" t="str">
        <f>IFERROR(AVERAGEIFS('HeartRate-2022-03-21-1647950188'!$B:$B,'HeartRate-2022-03-21-1647950188'!$A:$A,Data_Extraction!C$2,'HeartRate-2022-03-21-1647950188'!$C:$C,Data_Extraction!$A878),"")</f>
        <v/>
      </c>
      <c r="D878" t="str">
        <f>IFERROR(AVERAGEIFS('HeartRate-2022-03-21-1647950188'!$B:$B,'HeartRate-2022-03-21-1647950188'!$A:$A,Data_Extraction!D$2,'HeartRate-2022-03-21-1647950188'!$C:$C,Data_Extraction!$A878),"")</f>
        <v/>
      </c>
      <c r="E878" t="str">
        <f>IFERROR(AVERAGEIFS('HeartRate-2022-03-21-1647950188'!$B:$B,'HeartRate-2022-03-21-1647950188'!$A:$A,Data_Extraction!E$2,'HeartRate-2022-03-21-1647950188'!$C:$C,Data_Extraction!$A878),"")</f>
        <v/>
      </c>
      <c r="F878" t="str">
        <f>IFERROR(AVERAGEIFS('HeartRate-2022-03-21-1647950188'!$B:$B,'HeartRate-2022-03-21-1647950188'!$A:$A,Data_Extraction!F$2,'HeartRate-2022-03-21-1647950188'!$C:$C,Data_Extraction!$A878),"")</f>
        <v/>
      </c>
      <c r="G878" t="str">
        <f>IFERROR(AVERAGEIFS('HeartRate-2022-03-21-1647950188'!$B:$B,'HeartRate-2022-03-21-1647950188'!$A:$A,Data_Extraction!G$2,'HeartRate-2022-03-21-1647950188'!$C:$C,Data_Extraction!$A878),"")</f>
        <v/>
      </c>
      <c r="H878" t="str">
        <f>IFERROR(AVERAGEIFS('HeartRate-2022-03-21-1647950188'!$B:$B,'HeartRate-2022-03-21-1647950188'!$A:$A,Data_Extraction!H$2,'HeartRate-2022-03-21-1647950188'!$C:$C,Data_Extraction!$A878),"")</f>
        <v/>
      </c>
      <c r="I878" t="str">
        <f>IFERROR(AVERAGEIFS('HeartRate-2022-03-21-1647950188'!$B:$B,'HeartRate-2022-03-21-1647950188'!$A:$A,Data_Extraction!I$2,'HeartRate-2022-03-21-1647950188'!$C:$C,Data_Extraction!$A878),"")</f>
        <v/>
      </c>
      <c r="J878" s="8">
        <f t="shared" si="79"/>
        <v>113</v>
      </c>
      <c r="N878" s="11">
        <f>Data_Extraction!A878</f>
        <v>44634.618738425925</v>
      </c>
      <c r="O878" s="15">
        <f t="shared" si="80"/>
        <v>44634</v>
      </c>
      <c r="P878" s="16">
        <f t="shared" si="81"/>
        <v>0.61873842592592598</v>
      </c>
      <c r="Q878" s="12">
        <f>IF(Data_Extraction!B878="",Data_Extraction!$J878*(Q$1),Data_Extraction!B878)</f>
        <v>113</v>
      </c>
      <c r="R878" s="12">
        <f>IF(Data_Extraction!C878="",Data_Extraction!$J878*(R$1),Data_Extraction!C878)</f>
        <v>103.96000000000001</v>
      </c>
      <c r="S878" s="12">
        <f>IF(Data_Extraction!D878="",Data_Extraction!$J878*(S$1),Data_Extraction!D878)</f>
        <v>117.52000000000001</v>
      </c>
      <c r="T878" s="12">
        <f>IF(Data_Extraction!E878="",Data_Extraction!$J878*(T$1),Data_Extraction!E878)</f>
        <v>107.35</v>
      </c>
      <c r="U878" s="12">
        <f>IF(Data_Extraction!F878="",Data_Extraction!$J878*(U$1),Data_Extraction!F878)</f>
        <v>110.74</v>
      </c>
      <c r="V878" s="12">
        <f>IF(Data_Extraction!G878="",Data_Extraction!$J878*(V$1),Data_Extraction!G878)</f>
        <v>102.83</v>
      </c>
      <c r="W878" s="12">
        <f>IF(Data_Extraction!H878="",Data_Extraction!$J878*(W$1),Data_Extraction!H878)</f>
        <v>120.91000000000001</v>
      </c>
      <c r="X878" s="12">
        <f>IF(Data_Extraction!I878="",Data_Extraction!$J878*(X$1),Data_Extraction!I878)</f>
        <v>109.61</v>
      </c>
      <c r="Y878" s="13">
        <f t="shared" si="78"/>
        <v>110.74000000000001</v>
      </c>
      <c r="Z878" s="17" t="str">
        <f t="shared" si="82"/>
        <v>Evening</v>
      </c>
      <c r="AA878" s="14" t="str">
        <f>VLOOKUP($N878,'HeartRate-2022-03-21-1647950188'!$C:$G,2,0)</f>
        <v>Break</v>
      </c>
      <c r="AB878" s="14" t="str">
        <f>VLOOKUP($N878,'HeartRate-2022-03-21-1647950188'!$C:$G,3,0)</f>
        <v>Off Campus</v>
      </c>
      <c r="AC878" s="14" t="str">
        <f>VLOOKUP($N878,'HeartRate-2022-03-21-1647950188'!$C:$G,4,0)</f>
        <v>Sitting</v>
      </c>
      <c r="AD878" s="14" t="str">
        <f>VLOOKUP($N878,'HeartRate-2022-03-21-1647950188'!$C:$G,5,0)</f>
        <v>Technical Contexts</v>
      </c>
      <c r="AE878">
        <f t="shared" si="83"/>
        <v>0</v>
      </c>
      <c r="AF878" s="18">
        <v>44634</v>
      </c>
      <c r="AG878" s="19">
        <v>0.61873842592592598</v>
      </c>
    </row>
    <row r="879" spans="1:33" x14ac:dyDescent="0.3">
      <c r="A879" s="5">
        <v>44634.618750000001</v>
      </c>
      <c r="B879" t="str">
        <f>IFERROR(AVERAGEIFS('HeartRate-2022-03-21-1647950188'!$B:$B,'HeartRate-2022-03-21-1647950188'!$A:$A,Data_Extraction!B$2,'HeartRate-2022-03-21-1647950188'!$C:$C,Data_Extraction!$A879),"")</f>
        <v/>
      </c>
      <c r="C879" t="str">
        <f>IFERROR(AVERAGEIFS('HeartRate-2022-03-21-1647950188'!$B:$B,'HeartRate-2022-03-21-1647950188'!$A:$A,Data_Extraction!C$2,'HeartRate-2022-03-21-1647950188'!$C:$C,Data_Extraction!$A879),"")</f>
        <v/>
      </c>
      <c r="D879" t="str">
        <f>IFERROR(AVERAGEIFS('HeartRate-2022-03-21-1647950188'!$B:$B,'HeartRate-2022-03-21-1647950188'!$A:$A,Data_Extraction!D$2,'HeartRate-2022-03-21-1647950188'!$C:$C,Data_Extraction!$A879),"")</f>
        <v/>
      </c>
      <c r="E879" t="str">
        <f>IFERROR(AVERAGEIFS('HeartRate-2022-03-21-1647950188'!$B:$B,'HeartRate-2022-03-21-1647950188'!$A:$A,Data_Extraction!E$2,'HeartRate-2022-03-21-1647950188'!$C:$C,Data_Extraction!$A879),"")</f>
        <v/>
      </c>
      <c r="F879" t="str">
        <f>IFERROR(AVERAGEIFS('HeartRate-2022-03-21-1647950188'!$B:$B,'HeartRate-2022-03-21-1647950188'!$A:$A,Data_Extraction!F$2,'HeartRate-2022-03-21-1647950188'!$C:$C,Data_Extraction!$A879),"")</f>
        <v/>
      </c>
      <c r="G879">
        <f>IFERROR(AVERAGEIFS('HeartRate-2022-03-21-1647950188'!$B:$B,'HeartRate-2022-03-21-1647950188'!$A:$A,Data_Extraction!G$2,'HeartRate-2022-03-21-1647950188'!$C:$C,Data_Extraction!$A879),"")</f>
        <v>105</v>
      </c>
      <c r="H879">
        <f>IFERROR(AVERAGEIFS('HeartRate-2022-03-21-1647950188'!$B:$B,'HeartRate-2022-03-21-1647950188'!$A:$A,Data_Extraction!H$2,'HeartRate-2022-03-21-1647950188'!$C:$C,Data_Extraction!$A879),"")</f>
        <v>81</v>
      </c>
      <c r="I879" t="str">
        <f>IFERROR(AVERAGEIFS('HeartRate-2022-03-21-1647950188'!$B:$B,'HeartRate-2022-03-21-1647950188'!$A:$A,Data_Extraction!I$2,'HeartRate-2022-03-21-1647950188'!$C:$C,Data_Extraction!$A879),"")</f>
        <v/>
      </c>
      <c r="J879" s="8">
        <f t="shared" si="79"/>
        <v>93</v>
      </c>
      <c r="N879" s="11">
        <f>Data_Extraction!A879</f>
        <v>44634.618750000001</v>
      </c>
      <c r="O879" s="15">
        <f t="shared" si="80"/>
        <v>44634</v>
      </c>
      <c r="P879" s="16">
        <f t="shared" si="81"/>
        <v>0.61875000000000002</v>
      </c>
      <c r="Q879" s="12">
        <f>IF(Data_Extraction!B879="",Data_Extraction!$J879*(Q$1),Data_Extraction!B879)</f>
        <v>83.7</v>
      </c>
      <c r="R879" s="12">
        <f>IF(Data_Extraction!C879="",Data_Extraction!$J879*(R$1),Data_Extraction!C879)</f>
        <v>85.56</v>
      </c>
      <c r="S879" s="12">
        <f>IF(Data_Extraction!D879="",Data_Extraction!$J879*(S$1),Data_Extraction!D879)</f>
        <v>96.72</v>
      </c>
      <c r="T879" s="12">
        <f>IF(Data_Extraction!E879="",Data_Extraction!$J879*(T$1),Data_Extraction!E879)</f>
        <v>88.35</v>
      </c>
      <c r="U879" s="12">
        <f>IF(Data_Extraction!F879="",Data_Extraction!$J879*(U$1),Data_Extraction!F879)</f>
        <v>91.14</v>
      </c>
      <c r="V879" s="12">
        <f>IF(Data_Extraction!G879="",Data_Extraction!$J879*(V$1),Data_Extraction!G879)</f>
        <v>105</v>
      </c>
      <c r="W879" s="12">
        <f>IF(Data_Extraction!H879="",Data_Extraction!$J879*(W$1),Data_Extraction!H879)</f>
        <v>81</v>
      </c>
      <c r="X879" s="12">
        <f>IF(Data_Extraction!I879="",Data_Extraction!$J879*(X$1),Data_Extraction!I879)</f>
        <v>90.21</v>
      </c>
      <c r="Y879" s="13">
        <f t="shared" si="78"/>
        <v>90.210000000000008</v>
      </c>
      <c r="Z879" s="17" t="str">
        <f t="shared" si="82"/>
        <v>Evening</v>
      </c>
      <c r="AA879" s="14" t="str">
        <f>VLOOKUP($N879,'HeartRate-2022-03-21-1647950188'!$C:$G,2,0)</f>
        <v>Break</v>
      </c>
      <c r="AB879" s="14" t="str">
        <f>VLOOKUP($N879,'HeartRate-2022-03-21-1647950188'!$C:$G,3,0)</f>
        <v>Off Campus</v>
      </c>
      <c r="AC879" s="14" t="str">
        <f>VLOOKUP($N879,'HeartRate-2022-03-21-1647950188'!$C:$G,4,0)</f>
        <v>Sitting</v>
      </c>
      <c r="AD879" s="14" t="str">
        <f>VLOOKUP($N879,'HeartRate-2022-03-21-1647950188'!$C:$G,5,0)</f>
        <v>Technical Contexts</v>
      </c>
      <c r="AE879">
        <f t="shared" si="83"/>
        <v>0</v>
      </c>
      <c r="AF879" s="18">
        <v>44634</v>
      </c>
      <c r="AG879" s="19">
        <v>0.61875000000000002</v>
      </c>
    </row>
    <row r="880" spans="1:33" x14ac:dyDescent="0.3">
      <c r="A880" s="5">
        <v>44634.619432870371</v>
      </c>
      <c r="B880">
        <f>IFERROR(AVERAGEIFS('HeartRate-2022-03-21-1647950188'!$B:$B,'HeartRate-2022-03-21-1647950188'!$A:$A,Data_Extraction!B$2,'HeartRate-2022-03-21-1647950188'!$C:$C,Data_Extraction!$A880),"")</f>
        <v>109</v>
      </c>
      <c r="C880" t="str">
        <f>IFERROR(AVERAGEIFS('HeartRate-2022-03-21-1647950188'!$B:$B,'HeartRate-2022-03-21-1647950188'!$A:$A,Data_Extraction!C$2,'HeartRate-2022-03-21-1647950188'!$C:$C,Data_Extraction!$A880),"")</f>
        <v/>
      </c>
      <c r="D880" t="str">
        <f>IFERROR(AVERAGEIFS('HeartRate-2022-03-21-1647950188'!$B:$B,'HeartRate-2022-03-21-1647950188'!$A:$A,Data_Extraction!D$2,'HeartRate-2022-03-21-1647950188'!$C:$C,Data_Extraction!$A880),"")</f>
        <v/>
      </c>
      <c r="E880" t="str">
        <f>IFERROR(AVERAGEIFS('HeartRate-2022-03-21-1647950188'!$B:$B,'HeartRate-2022-03-21-1647950188'!$A:$A,Data_Extraction!E$2,'HeartRate-2022-03-21-1647950188'!$C:$C,Data_Extraction!$A880),"")</f>
        <v/>
      </c>
      <c r="F880" t="str">
        <f>IFERROR(AVERAGEIFS('HeartRate-2022-03-21-1647950188'!$B:$B,'HeartRate-2022-03-21-1647950188'!$A:$A,Data_Extraction!F$2,'HeartRate-2022-03-21-1647950188'!$C:$C,Data_Extraction!$A880),"")</f>
        <v/>
      </c>
      <c r="G880" t="str">
        <f>IFERROR(AVERAGEIFS('HeartRate-2022-03-21-1647950188'!$B:$B,'HeartRate-2022-03-21-1647950188'!$A:$A,Data_Extraction!G$2,'HeartRate-2022-03-21-1647950188'!$C:$C,Data_Extraction!$A880),"")</f>
        <v/>
      </c>
      <c r="H880" t="str">
        <f>IFERROR(AVERAGEIFS('HeartRate-2022-03-21-1647950188'!$B:$B,'HeartRate-2022-03-21-1647950188'!$A:$A,Data_Extraction!H$2,'HeartRate-2022-03-21-1647950188'!$C:$C,Data_Extraction!$A880),"")</f>
        <v/>
      </c>
      <c r="I880" t="str">
        <f>IFERROR(AVERAGEIFS('HeartRate-2022-03-21-1647950188'!$B:$B,'HeartRate-2022-03-21-1647950188'!$A:$A,Data_Extraction!I$2,'HeartRate-2022-03-21-1647950188'!$C:$C,Data_Extraction!$A880),"")</f>
        <v/>
      </c>
      <c r="J880" s="8">
        <f t="shared" si="79"/>
        <v>109</v>
      </c>
      <c r="N880" s="11">
        <f>Data_Extraction!A880</f>
        <v>44634.619432870371</v>
      </c>
      <c r="O880" s="15">
        <f t="shared" si="80"/>
        <v>44634</v>
      </c>
      <c r="P880" s="16">
        <f t="shared" si="81"/>
        <v>0.61943287037037031</v>
      </c>
      <c r="Q880" s="12">
        <f>IF(Data_Extraction!B880="",Data_Extraction!$J880*(Q$1),Data_Extraction!B880)</f>
        <v>109</v>
      </c>
      <c r="R880" s="12">
        <f>IF(Data_Extraction!C880="",Data_Extraction!$J880*(R$1),Data_Extraction!C880)</f>
        <v>100.28</v>
      </c>
      <c r="S880" s="12">
        <f>IF(Data_Extraction!D880="",Data_Extraction!$J880*(S$1),Data_Extraction!D880)</f>
        <v>113.36</v>
      </c>
      <c r="T880" s="12">
        <f>IF(Data_Extraction!E880="",Data_Extraction!$J880*(T$1),Data_Extraction!E880)</f>
        <v>103.55</v>
      </c>
      <c r="U880" s="12">
        <f>IF(Data_Extraction!F880="",Data_Extraction!$J880*(U$1),Data_Extraction!F880)</f>
        <v>106.82</v>
      </c>
      <c r="V880" s="12">
        <f>IF(Data_Extraction!G880="",Data_Extraction!$J880*(V$1),Data_Extraction!G880)</f>
        <v>99.19</v>
      </c>
      <c r="W880" s="12">
        <f>IF(Data_Extraction!H880="",Data_Extraction!$J880*(W$1),Data_Extraction!H880)</f>
        <v>116.63000000000001</v>
      </c>
      <c r="X880" s="12">
        <f>IF(Data_Extraction!I880="",Data_Extraction!$J880*(X$1),Data_Extraction!I880)</f>
        <v>105.73</v>
      </c>
      <c r="Y880" s="13">
        <f t="shared" si="78"/>
        <v>106.82000000000001</v>
      </c>
      <c r="Z880" s="17" t="str">
        <f t="shared" si="82"/>
        <v>Evening</v>
      </c>
      <c r="AA880" s="14" t="str">
        <f>VLOOKUP($N880,'HeartRate-2022-03-21-1647950188'!$C:$G,2,0)</f>
        <v>Break</v>
      </c>
      <c r="AB880" s="14" t="str">
        <f>VLOOKUP($N880,'HeartRate-2022-03-21-1647950188'!$C:$G,3,0)</f>
        <v>Off Campus</v>
      </c>
      <c r="AC880" s="14" t="str">
        <f>VLOOKUP($N880,'HeartRate-2022-03-21-1647950188'!$C:$G,4,0)</f>
        <v>Sitting</v>
      </c>
      <c r="AD880" s="14" t="str">
        <f>VLOOKUP($N880,'HeartRate-2022-03-21-1647950188'!$C:$G,5,0)</f>
        <v>Technical Contexts</v>
      </c>
      <c r="AE880">
        <f t="shared" si="83"/>
        <v>0</v>
      </c>
      <c r="AF880" s="18">
        <v>44634</v>
      </c>
      <c r="AG880" s="19">
        <v>0.61943287037037031</v>
      </c>
    </row>
    <row r="881" spans="1:33" x14ac:dyDescent="0.3">
      <c r="A881" s="5">
        <v>44634.619942129626</v>
      </c>
      <c r="B881" t="str">
        <f>IFERROR(AVERAGEIFS('HeartRate-2022-03-21-1647950188'!$B:$B,'HeartRate-2022-03-21-1647950188'!$A:$A,Data_Extraction!B$2,'HeartRate-2022-03-21-1647950188'!$C:$C,Data_Extraction!$A881),"")</f>
        <v/>
      </c>
      <c r="C881" t="str">
        <f>IFERROR(AVERAGEIFS('HeartRate-2022-03-21-1647950188'!$B:$B,'HeartRate-2022-03-21-1647950188'!$A:$A,Data_Extraction!C$2,'HeartRate-2022-03-21-1647950188'!$C:$C,Data_Extraction!$A881),"")</f>
        <v/>
      </c>
      <c r="D881" t="str">
        <f>IFERROR(AVERAGEIFS('HeartRate-2022-03-21-1647950188'!$B:$B,'HeartRate-2022-03-21-1647950188'!$A:$A,Data_Extraction!D$2,'HeartRate-2022-03-21-1647950188'!$C:$C,Data_Extraction!$A881),"")</f>
        <v/>
      </c>
      <c r="E881" t="str">
        <f>IFERROR(AVERAGEIFS('HeartRate-2022-03-21-1647950188'!$B:$B,'HeartRate-2022-03-21-1647950188'!$A:$A,Data_Extraction!E$2,'HeartRate-2022-03-21-1647950188'!$C:$C,Data_Extraction!$A881),"")</f>
        <v/>
      </c>
      <c r="F881" t="str">
        <f>IFERROR(AVERAGEIFS('HeartRate-2022-03-21-1647950188'!$B:$B,'HeartRate-2022-03-21-1647950188'!$A:$A,Data_Extraction!F$2,'HeartRate-2022-03-21-1647950188'!$C:$C,Data_Extraction!$A881),"")</f>
        <v/>
      </c>
      <c r="G881" t="str">
        <f>IFERROR(AVERAGEIFS('HeartRate-2022-03-21-1647950188'!$B:$B,'HeartRate-2022-03-21-1647950188'!$A:$A,Data_Extraction!G$2,'HeartRate-2022-03-21-1647950188'!$C:$C,Data_Extraction!$A881),"")</f>
        <v/>
      </c>
      <c r="H881">
        <f>IFERROR(AVERAGEIFS('HeartRate-2022-03-21-1647950188'!$B:$B,'HeartRate-2022-03-21-1647950188'!$A:$A,Data_Extraction!H$2,'HeartRate-2022-03-21-1647950188'!$C:$C,Data_Extraction!$A881),"")</f>
        <v>82</v>
      </c>
      <c r="I881" t="str">
        <f>IFERROR(AVERAGEIFS('HeartRate-2022-03-21-1647950188'!$B:$B,'HeartRate-2022-03-21-1647950188'!$A:$A,Data_Extraction!I$2,'HeartRate-2022-03-21-1647950188'!$C:$C,Data_Extraction!$A881),"")</f>
        <v/>
      </c>
      <c r="J881" s="8">
        <f t="shared" si="79"/>
        <v>82</v>
      </c>
      <c r="N881" s="11">
        <f>Data_Extraction!A881</f>
        <v>44634.619942129626</v>
      </c>
      <c r="O881" s="15">
        <f t="shared" si="80"/>
        <v>44634</v>
      </c>
      <c r="P881" s="16">
        <f t="shared" si="81"/>
        <v>0.61994212962962958</v>
      </c>
      <c r="Q881" s="12">
        <f>IF(Data_Extraction!B881="",Data_Extraction!$J881*(Q$1),Data_Extraction!B881)</f>
        <v>73.8</v>
      </c>
      <c r="R881" s="12">
        <f>IF(Data_Extraction!C881="",Data_Extraction!$J881*(R$1),Data_Extraction!C881)</f>
        <v>75.44</v>
      </c>
      <c r="S881" s="12">
        <f>IF(Data_Extraction!D881="",Data_Extraction!$J881*(S$1),Data_Extraction!D881)</f>
        <v>85.28</v>
      </c>
      <c r="T881" s="12">
        <f>IF(Data_Extraction!E881="",Data_Extraction!$J881*(T$1),Data_Extraction!E881)</f>
        <v>77.899999999999991</v>
      </c>
      <c r="U881" s="12">
        <f>IF(Data_Extraction!F881="",Data_Extraction!$J881*(U$1),Data_Extraction!F881)</f>
        <v>80.36</v>
      </c>
      <c r="V881" s="12">
        <f>IF(Data_Extraction!G881="",Data_Extraction!$J881*(V$1),Data_Extraction!G881)</f>
        <v>74.62</v>
      </c>
      <c r="W881" s="12">
        <f>IF(Data_Extraction!H881="",Data_Extraction!$J881*(W$1),Data_Extraction!H881)</f>
        <v>82</v>
      </c>
      <c r="X881" s="12">
        <f>IF(Data_Extraction!I881="",Data_Extraction!$J881*(X$1),Data_Extraction!I881)</f>
        <v>79.539999999999992</v>
      </c>
      <c r="Y881" s="13">
        <f t="shared" si="78"/>
        <v>78.617500000000007</v>
      </c>
      <c r="Z881" s="17" t="str">
        <f t="shared" si="82"/>
        <v>Evening</v>
      </c>
      <c r="AA881" s="14" t="str">
        <f>VLOOKUP($N881,'HeartRate-2022-03-21-1647950188'!$C:$G,2,0)</f>
        <v>Break</v>
      </c>
      <c r="AB881" s="14" t="str">
        <f>VLOOKUP($N881,'HeartRate-2022-03-21-1647950188'!$C:$G,3,0)</f>
        <v>Off Campus</v>
      </c>
      <c r="AC881" s="14" t="str">
        <f>VLOOKUP($N881,'HeartRate-2022-03-21-1647950188'!$C:$G,4,0)</f>
        <v>Sitting</v>
      </c>
      <c r="AD881" s="14" t="str">
        <f>VLOOKUP($N881,'HeartRate-2022-03-21-1647950188'!$C:$G,5,0)</f>
        <v>Technical Contexts</v>
      </c>
      <c r="AE881">
        <f t="shared" si="83"/>
        <v>0</v>
      </c>
      <c r="AF881" s="18">
        <v>44634</v>
      </c>
      <c r="AG881" s="19">
        <v>0.61994212962962958</v>
      </c>
    </row>
    <row r="882" spans="1:33" x14ac:dyDescent="0.3">
      <c r="A882" s="5">
        <v>44634.620127314818</v>
      </c>
      <c r="B882">
        <f>IFERROR(AVERAGEIFS('HeartRate-2022-03-21-1647950188'!$B:$B,'HeartRate-2022-03-21-1647950188'!$A:$A,Data_Extraction!B$2,'HeartRate-2022-03-21-1647950188'!$C:$C,Data_Extraction!$A882),"")</f>
        <v>110</v>
      </c>
      <c r="C882" t="str">
        <f>IFERROR(AVERAGEIFS('HeartRate-2022-03-21-1647950188'!$B:$B,'HeartRate-2022-03-21-1647950188'!$A:$A,Data_Extraction!C$2,'HeartRate-2022-03-21-1647950188'!$C:$C,Data_Extraction!$A882),"")</f>
        <v/>
      </c>
      <c r="D882" t="str">
        <f>IFERROR(AVERAGEIFS('HeartRate-2022-03-21-1647950188'!$B:$B,'HeartRate-2022-03-21-1647950188'!$A:$A,Data_Extraction!D$2,'HeartRate-2022-03-21-1647950188'!$C:$C,Data_Extraction!$A882),"")</f>
        <v/>
      </c>
      <c r="E882" t="str">
        <f>IFERROR(AVERAGEIFS('HeartRate-2022-03-21-1647950188'!$B:$B,'HeartRate-2022-03-21-1647950188'!$A:$A,Data_Extraction!E$2,'HeartRate-2022-03-21-1647950188'!$C:$C,Data_Extraction!$A882),"")</f>
        <v/>
      </c>
      <c r="F882" t="str">
        <f>IFERROR(AVERAGEIFS('HeartRate-2022-03-21-1647950188'!$B:$B,'HeartRate-2022-03-21-1647950188'!$A:$A,Data_Extraction!F$2,'HeartRate-2022-03-21-1647950188'!$C:$C,Data_Extraction!$A882),"")</f>
        <v/>
      </c>
      <c r="G882" t="str">
        <f>IFERROR(AVERAGEIFS('HeartRate-2022-03-21-1647950188'!$B:$B,'HeartRate-2022-03-21-1647950188'!$A:$A,Data_Extraction!G$2,'HeartRate-2022-03-21-1647950188'!$C:$C,Data_Extraction!$A882),"")</f>
        <v/>
      </c>
      <c r="H882" t="str">
        <f>IFERROR(AVERAGEIFS('HeartRate-2022-03-21-1647950188'!$B:$B,'HeartRate-2022-03-21-1647950188'!$A:$A,Data_Extraction!H$2,'HeartRate-2022-03-21-1647950188'!$C:$C,Data_Extraction!$A882),"")</f>
        <v/>
      </c>
      <c r="I882" t="str">
        <f>IFERROR(AVERAGEIFS('HeartRate-2022-03-21-1647950188'!$B:$B,'HeartRate-2022-03-21-1647950188'!$A:$A,Data_Extraction!I$2,'HeartRate-2022-03-21-1647950188'!$C:$C,Data_Extraction!$A882),"")</f>
        <v/>
      </c>
      <c r="J882" s="8">
        <f t="shared" si="79"/>
        <v>110</v>
      </c>
      <c r="N882" s="11">
        <f>Data_Extraction!A882</f>
        <v>44634.620127314818</v>
      </c>
      <c r="O882" s="15">
        <f t="shared" si="80"/>
        <v>44634</v>
      </c>
      <c r="P882" s="16">
        <f t="shared" si="81"/>
        <v>0.62012731481481487</v>
      </c>
      <c r="Q882" s="12">
        <f>IF(Data_Extraction!B882="",Data_Extraction!$J882*(Q$1),Data_Extraction!B882)</f>
        <v>110</v>
      </c>
      <c r="R882" s="12">
        <f>IF(Data_Extraction!C882="",Data_Extraction!$J882*(R$1),Data_Extraction!C882)</f>
        <v>101.2</v>
      </c>
      <c r="S882" s="12">
        <f>IF(Data_Extraction!D882="",Data_Extraction!$J882*(S$1),Data_Extraction!D882)</f>
        <v>114.4</v>
      </c>
      <c r="T882" s="12">
        <f>IF(Data_Extraction!E882="",Data_Extraction!$J882*(T$1),Data_Extraction!E882)</f>
        <v>104.5</v>
      </c>
      <c r="U882" s="12">
        <f>IF(Data_Extraction!F882="",Data_Extraction!$J882*(U$1),Data_Extraction!F882)</f>
        <v>107.8</v>
      </c>
      <c r="V882" s="12">
        <f>IF(Data_Extraction!G882="",Data_Extraction!$J882*(V$1),Data_Extraction!G882)</f>
        <v>100.10000000000001</v>
      </c>
      <c r="W882" s="12">
        <f>IF(Data_Extraction!H882="",Data_Extraction!$J882*(W$1),Data_Extraction!H882)</f>
        <v>117.7</v>
      </c>
      <c r="X882" s="12">
        <f>IF(Data_Extraction!I882="",Data_Extraction!$J882*(X$1),Data_Extraction!I882)</f>
        <v>106.7</v>
      </c>
      <c r="Y882" s="13">
        <f t="shared" si="78"/>
        <v>107.80000000000001</v>
      </c>
      <c r="Z882" s="17" t="str">
        <f t="shared" si="82"/>
        <v>Evening</v>
      </c>
      <c r="AA882" s="14" t="str">
        <f>VLOOKUP($N882,'HeartRate-2022-03-21-1647950188'!$C:$G,2,0)</f>
        <v>Break</v>
      </c>
      <c r="AB882" s="14" t="str">
        <f>VLOOKUP($N882,'HeartRate-2022-03-21-1647950188'!$C:$G,3,0)</f>
        <v>Off Campus</v>
      </c>
      <c r="AC882" s="14" t="str">
        <f>VLOOKUP($N882,'HeartRate-2022-03-21-1647950188'!$C:$G,4,0)</f>
        <v>Sitting</v>
      </c>
      <c r="AD882" s="14" t="str">
        <f>VLOOKUP($N882,'HeartRate-2022-03-21-1647950188'!$C:$G,5,0)</f>
        <v>Technical Contexts</v>
      </c>
      <c r="AE882">
        <f t="shared" si="83"/>
        <v>0</v>
      </c>
      <c r="AF882" s="18">
        <v>44634</v>
      </c>
      <c r="AG882" s="19">
        <v>0.62012731481481487</v>
      </c>
    </row>
    <row r="883" spans="1:33" x14ac:dyDescent="0.3">
      <c r="A883" s="5">
        <v>44634.620821759258</v>
      </c>
      <c r="B883">
        <f>IFERROR(AVERAGEIFS('HeartRate-2022-03-21-1647950188'!$B:$B,'HeartRate-2022-03-21-1647950188'!$A:$A,Data_Extraction!B$2,'HeartRate-2022-03-21-1647950188'!$C:$C,Data_Extraction!$A883),"")</f>
        <v>110</v>
      </c>
      <c r="C883" t="str">
        <f>IFERROR(AVERAGEIFS('HeartRate-2022-03-21-1647950188'!$B:$B,'HeartRate-2022-03-21-1647950188'!$A:$A,Data_Extraction!C$2,'HeartRate-2022-03-21-1647950188'!$C:$C,Data_Extraction!$A883),"")</f>
        <v/>
      </c>
      <c r="D883" t="str">
        <f>IFERROR(AVERAGEIFS('HeartRate-2022-03-21-1647950188'!$B:$B,'HeartRate-2022-03-21-1647950188'!$A:$A,Data_Extraction!D$2,'HeartRate-2022-03-21-1647950188'!$C:$C,Data_Extraction!$A883),"")</f>
        <v/>
      </c>
      <c r="E883" t="str">
        <f>IFERROR(AVERAGEIFS('HeartRate-2022-03-21-1647950188'!$B:$B,'HeartRate-2022-03-21-1647950188'!$A:$A,Data_Extraction!E$2,'HeartRate-2022-03-21-1647950188'!$C:$C,Data_Extraction!$A883),"")</f>
        <v/>
      </c>
      <c r="F883" t="str">
        <f>IFERROR(AVERAGEIFS('HeartRate-2022-03-21-1647950188'!$B:$B,'HeartRate-2022-03-21-1647950188'!$A:$A,Data_Extraction!F$2,'HeartRate-2022-03-21-1647950188'!$C:$C,Data_Extraction!$A883),"")</f>
        <v/>
      </c>
      <c r="G883" t="str">
        <f>IFERROR(AVERAGEIFS('HeartRate-2022-03-21-1647950188'!$B:$B,'HeartRate-2022-03-21-1647950188'!$A:$A,Data_Extraction!G$2,'HeartRate-2022-03-21-1647950188'!$C:$C,Data_Extraction!$A883),"")</f>
        <v/>
      </c>
      <c r="H883" t="str">
        <f>IFERROR(AVERAGEIFS('HeartRate-2022-03-21-1647950188'!$B:$B,'HeartRate-2022-03-21-1647950188'!$A:$A,Data_Extraction!H$2,'HeartRate-2022-03-21-1647950188'!$C:$C,Data_Extraction!$A883),"")</f>
        <v/>
      </c>
      <c r="I883" t="str">
        <f>IFERROR(AVERAGEIFS('HeartRate-2022-03-21-1647950188'!$B:$B,'HeartRate-2022-03-21-1647950188'!$A:$A,Data_Extraction!I$2,'HeartRate-2022-03-21-1647950188'!$C:$C,Data_Extraction!$A883),"")</f>
        <v/>
      </c>
      <c r="J883" s="8">
        <f t="shared" si="79"/>
        <v>110</v>
      </c>
      <c r="N883" s="11">
        <f>Data_Extraction!A883</f>
        <v>44634.620821759258</v>
      </c>
      <c r="O883" s="15">
        <f t="shared" si="80"/>
        <v>44634</v>
      </c>
      <c r="P883" s="16">
        <f t="shared" si="81"/>
        <v>0.6208217592592592</v>
      </c>
      <c r="Q883" s="12">
        <f>IF(Data_Extraction!B883="",Data_Extraction!$J883*(Q$1),Data_Extraction!B883)</f>
        <v>110</v>
      </c>
      <c r="R883" s="12">
        <f>IF(Data_Extraction!C883="",Data_Extraction!$J883*(R$1),Data_Extraction!C883)</f>
        <v>101.2</v>
      </c>
      <c r="S883" s="12">
        <f>IF(Data_Extraction!D883="",Data_Extraction!$J883*(S$1),Data_Extraction!D883)</f>
        <v>114.4</v>
      </c>
      <c r="T883" s="12">
        <f>IF(Data_Extraction!E883="",Data_Extraction!$J883*(T$1),Data_Extraction!E883)</f>
        <v>104.5</v>
      </c>
      <c r="U883" s="12">
        <f>IF(Data_Extraction!F883="",Data_Extraction!$J883*(U$1),Data_Extraction!F883)</f>
        <v>107.8</v>
      </c>
      <c r="V883" s="12">
        <f>IF(Data_Extraction!G883="",Data_Extraction!$J883*(V$1),Data_Extraction!G883)</f>
        <v>100.10000000000001</v>
      </c>
      <c r="W883" s="12">
        <f>IF(Data_Extraction!H883="",Data_Extraction!$J883*(W$1),Data_Extraction!H883)</f>
        <v>117.7</v>
      </c>
      <c r="X883" s="12">
        <f>IF(Data_Extraction!I883="",Data_Extraction!$J883*(X$1),Data_Extraction!I883)</f>
        <v>106.7</v>
      </c>
      <c r="Y883" s="13">
        <f t="shared" si="78"/>
        <v>107.80000000000001</v>
      </c>
      <c r="Z883" s="17" t="str">
        <f t="shared" si="82"/>
        <v>Evening</v>
      </c>
      <c r="AA883" s="14" t="str">
        <f>VLOOKUP($N883,'HeartRate-2022-03-21-1647950188'!$C:$G,2,0)</f>
        <v>Break</v>
      </c>
      <c r="AB883" s="14" t="str">
        <f>VLOOKUP($N883,'HeartRate-2022-03-21-1647950188'!$C:$G,3,0)</f>
        <v>Off Campus</v>
      </c>
      <c r="AC883" s="14" t="str">
        <f>VLOOKUP($N883,'HeartRate-2022-03-21-1647950188'!$C:$G,4,0)</f>
        <v>Sitting</v>
      </c>
      <c r="AD883" s="14" t="str">
        <f>VLOOKUP($N883,'HeartRate-2022-03-21-1647950188'!$C:$G,5,0)</f>
        <v>Technical Contexts</v>
      </c>
      <c r="AE883">
        <f t="shared" si="83"/>
        <v>0</v>
      </c>
      <c r="AF883" s="18">
        <v>44634</v>
      </c>
      <c r="AG883" s="19">
        <v>0.6208217592592592</v>
      </c>
    </row>
    <row r="884" spans="1:33" x14ac:dyDescent="0.3">
      <c r="A884" s="5">
        <v>44634.621469907404</v>
      </c>
      <c r="B884" t="str">
        <f>IFERROR(AVERAGEIFS('HeartRate-2022-03-21-1647950188'!$B:$B,'HeartRate-2022-03-21-1647950188'!$A:$A,Data_Extraction!B$2,'HeartRate-2022-03-21-1647950188'!$C:$C,Data_Extraction!$A884),"")</f>
        <v/>
      </c>
      <c r="C884" t="str">
        <f>IFERROR(AVERAGEIFS('HeartRate-2022-03-21-1647950188'!$B:$B,'HeartRate-2022-03-21-1647950188'!$A:$A,Data_Extraction!C$2,'HeartRate-2022-03-21-1647950188'!$C:$C,Data_Extraction!$A884),"")</f>
        <v/>
      </c>
      <c r="D884" t="str">
        <f>IFERROR(AVERAGEIFS('HeartRate-2022-03-21-1647950188'!$B:$B,'HeartRate-2022-03-21-1647950188'!$A:$A,Data_Extraction!D$2,'HeartRate-2022-03-21-1647950188'!$C:$C,Data_Extraction!$A884),"")</f>
        <v/>
      </c>
      <c r="E884" t="str">
        <f>IFERROR(AVERAGEIFS('HeartRate-2022-03-21-1647950188'!$B:$B,'HeartRate-2022-03-21-1647950188'!$A:$A,Data_Extraction!E$2,'HeartRate-2022-03-21-1647950188'!$C:$C,Data_Extraction!$A884),"")</f>
        <v/>
      </c>
      <c r="F884" t="str">
        <f>IFERROR(AVERAGEIFS('HeartRate-2022-03-21-1647950188'!$B:$B,'HeartRate-2022-03-21-1647950188'!$A:$A,Data_Extraction!F$2,'HeartRate-2022-03-21-1647950188'!$C:$C,Data_Extraction!$A884),"")</f>
        <v/>
      </c>
      <c r="G884">
        <f>IFERROR(AVERAGEIFS('HeartRate-2022-03-21-1647950188'!$B:$B,'HeartRate-2022-03-21-1647950188'!$A:$A,Data_Extraction!G$2,'HeartRate-2022-03-21-1647950188'!$C:$C,Data_Extraction!$A884),"")</f>
        <v>80</v>
      </c>
      <c r="H884" t="str">
        <f>IFERROR(AVERAGEIFS('HeartRate-2022-03-21-1647950188'!$B:$B,'HeartRate-2022-03-21-1647950188'!$A:$A,Data_Extraction!H$2,'HeartRate-2022-03-21-1647950188'!$C:$C,Data_Extraction!$A884),"")</f>
        <v/>
      </c>
      <c r="I884" t="str">
        <f>IFERROR(AVERAGEIFS('HeartRate-2022-03-21-1647950188'!$B:$B,'HeartRate-2022-03-21-1647950188'!$A:$A,Data_Extraction!I$2,'HeartRate-2022-03-21-1647950188'!$C:$C,Data_Extraction!$A884),"")</f>
        <v/>
      </c>
      <c r="J884" s="8">
        <f t="shared" si="79"/>
        <v>80</v>
      </c>
      <c r="N884" s="11">
        <f>Data_Extraction!A884</f>
        <v>44634.621469907404</v>
      </c>
      <c r="O884" s="15">
        <f t="shared" si="80"/>
        <v>44634</v>
      </c>
      <c r="P884" s="16">
        <f t="shared" si="81"/>
        <v>0.62146990740740737</v>
      </c>
      <c r="Q884" s="12">
        <f>IF(Data_Extraction!B884="",Data_Extraction!$J884*(Q$1),Data_Extraction!B884)</f>
        <v>72</v>
      </c>
      <c r="R884" s="12">
        <f>IF(Data_Extraction!C884="",Data_Extraction!$J884*(R$1),Data_Extraction!C884)</f>
        <v>73.600000000000009</v>
      </c>
      <c r="S884" s="12">
        <f>IF(Data_Extraction!D884="",Data_Extraction!$J884*(S$1),Data_Extraction!D884)</f>
        <v>83.2</v>
      </c>
      <c r="T884" s="12">
        <f>IF(Data_Extraction!E884="",Data_Extraction!$J884*(T$1),Data_Extraction!E884)</f>
        <v>76</v>
      </c>
      <c r="U884" s="12">
        <f>IF(Data_Extraction!F884="",Data_Extraction!$J884*(U$1),Data_Extraction!F884)</f>
        <v>78.400000000000006</v>
      </c>
      <c r="V884" s="12">
        <f>IF(Data_Extraction!G884="",Data_Extraction!$J884*(V$1),Data_Extraction!G884)</f>
        <v>80</v>
      </c>
      <c r="W884" s="12">
        <f>IF(Data_Extraction!H884="",Data_Extraction!$J884*(W$1),Data_Extraction!H884)</f>
        <v>85.600000000000009</v>
      </c>
      <c r="X884" s="12">
        <f>IF(Data_Extraction!I884="",Data_Extraction!$J884*(X$1),Data_Extraction!I884)</f>
        <v>77.599999999999994</v>
      </c>
      <c r="Y884" s="13">
        <f t="shared" si="78"/>
        <v>78.300000000000011</v>
      </c>
      <c r="Z884" s="17" t="str">
        <f t="shared" si="82"/>
        <v>Evening</v>
      </c>
      <c r="AA884" s="14" t="str">
        <f>VLOOKUP($N884,'HeartRate-2022-03-21-1647950188'!$C:$G,2,0)</f>
        <v>Break</v>
      </c>
      <c r="AB884" s="14" t="str">
        <f>VLOOKUP($N884,'HeartRate-2022-03-21-1647950188'!$C:$G,3,0)</f>
        <v>Off Campus</v>
      </c>
      <c r="AC884" s="14" t="str">
        <f>VLOOKUP($N884,'HeartRate-2022-03-21-1647950188'!$C:$G,4,0)</f>
        <v>Sitting</v>
      </c>
      <c r="AD884" s="14" t="str">
        <f>VLOOKUP($N884,'HeartRate-2022-03-21-1647950188'!$C:$G,5,0)</f>
        <v>Technical Contexts</v>
      </c>
      <c r="AE884">
        <f t="shared" si="83"/>
        <v>0</v>
      </c>
      <c r="AF884" s="18">
        <v>44634</v>
      </c>
      <c r="AG884" s="19">
        <v>0.62146990740740737</v>
      </c>
    </row>
    <row r="885" spans="1:33" x14ac:dyDescent="0.3">
      <c r="A885" s="5">
        <v>44634.621516203704</v>
      </c>
      <c r="B885">
        <f>IFERROR(AVERAGEIFS('HeartRate-2022-03-21-1647950188'!$B:$B,'HeartRate-2022-03-21-1647950188'!$A:$A,Data_Extraction!B$2,'HeartRate-2022-03-21-1647950188'!$C:$C,Data_Extraction!$A885),"")</f>
        <v>109</v>
      </c>
      <c r="C885" t="str">
        <f>IFERROR(AVERAGEIFS('HeartRate-2022-03-21-1647950188'!$B:$B,'HeartRate-2022-03-21-1647950188'!$A:$A,Data_Extraction!C$2,'HeartRate-2022-03-21-1647950188'!$C:$C,Data_Extraction!$A885),"")</f>
        <v/>
      </c>
      <c r="D885" t="str">
        <f>IFERROR(AVERAGEIFS('HeartRate-2022-03-21-1647950188'!$B:$B,'HeartRate-2022-03-21-1647950188'!$A:$A,Data_Extraction!D$2,'HeartRate-2022-03-21-1647950188'!$C:$C,Data_Extraction!$A885),"")</f>
        <v/>
      </c>
      <c r="E885" t="str">
        <f>IFERROR(AVERAGEIFS('HeartRate-2022-03-21-1647950188'!$B:$B,'HeartRate-2022-03-21-1647950188'!$A:$A,Data_Extraction!E$2,'HeartRate-2022-03-21-1647950188'!$C:$C,Data_Extraction!$A885),"")</f>
        <v/>
      </c>
      <c r="F885" t="str">
        <f>IFERROR(AVERAGEIFS('HeartRate-2022-03-21-1647950188'!$B:$B,'HeartRate-2022-03-21-1647950188'!$A:$A,Data_Extraction!F$2,'HeartRate-2022-03-21-1647950188'!$C:$C,Data_Extraction!$A885),"")</f>
        <v/>
      </c>
      <c r="G885" t="str">
        <f>IFERROR(AVERAGEIFS('HeartRate-2022-03-21-1647950188'!$B:$B,'HeartRate-2022-03-21-1647950188'!$A:$A,Data_Extraction!G$2,'HeartRate-2022-03-21-1647950188'!$C:$C,Data_Extraction!$A885),"")</f>
        <v/>
      </c>
      <c r="H885" t="str">
        <f>IFERROR(AVERAGEIFS('HeartRate-2022-03-21-1647950188'!$B:$B,'HeartRate-2022-03-21-1647950188'!$A:$A,Data_Extraction!H$2,'HeartRate-2022-03-21-1647950188'!$C:$C,Data_Extraction!$A885),"")</f>
        <v/>
      </c>
      <c r="I885" t="str">
        <f>IFERROR(AVERAGEIFS('HeartRate-2022-03-21-1647950188'!$B:$B,'HeartRate-2022-03-21-1647950188'!$A:$A,Data_Extraction!I$2,'HeartRate-2022-03-21-1647950188'!$C:$C,Data_Extraction!$A885),"")</f>
        <v/>
      </c>
      <c r="J885" s="8">
        <f t="shared" si="79"/>
        <v>109</v>
      </c>
      <c r="N885" s="11">
        <f>Data_Extraction!A885</f>
        <v>44634.621516203704</v>
      </c>
      <c r="O885" s="15">
        <f t="shared" si="80"/>
        <v>44634</v>
      </c>
      <c r="P885" s="16">
        <f t="shared" si="81"/>
        <v>0.62151620370370375</v>
      </c>
      <c r="Q885" s="12">
        <f>IF(Data_Extraction!B885="",Data_Extraction!$J885*(Q$1),Data_Extraction!B885)</f>
        <v>109</v>
      </c>
      <c r="R885" s="12">
        <f>IF(Data_Extraction!C885="",Data_Extraction!$J885*(R$1),Data_Extraction!C885)</f>
        <v>100.28</v>
      </c>
      <c r="S885" s="12">
        <f>IF(Data_Extraction!D885="",Data_Extraction!$J885*(S$1),Data_Extraction!D885)</f>
        <v>113.36</v>
      </c>
      <c r="T885" s="12">
        <f>IF(Data_Extraction!E885="",Data_Extraction!$J885*(T$1),Data_Extraction!E885)</f>
        <v>103.55</v>
      </c>
      <c r="U885" s="12">
        <f>IF(Data_Extraction!F885="",Data_Extraction!$J885*(U$1),Data_Extraction!F885)</f>
        <v>106.82</v>
      </c>
      <c r="V885" s="12">
        <f>IF(Data_Extraction!G885="",Data_Extraction!$J885*(V$1),Data_Extraction!G885)</f>
        <v>99.19</v>
      </c>
      <c r="W885" s="12">
        <f>IF(Data_Extraction!H885="",Data_Extraction!$J885*(W$1),Data_Extraction!H885)</f>
        <v>116.63000000000001</v>
      </c>
      <c r="X885" s="12">
        <f>IF(Data_Extraction!I885="",Data_Extraction!$J885*(X$1),Data_Extraction!I885)</f>
        <v>105.73</v>
      </c>
      <c r="Y885" s="13">
        <f t="shared" si="78"/>
        <v>106.82000000000001</v>
      </c>
      <c r="Z885" s="17" t="str">
        <f t="shared" si="82"/>
        <v>Evening</v>
      </c>
      <c r="AA885" s="14" t="str">
        <f>VLOOKUP($N885,'HeartRate-2022-03-21-1647950188'!$C:$G,2,0)</f>
        <v>Break</v>
      </c>
      <c r="AB885" s="14" t="str">
        <f>VLOOKUP($N885,'HeartRate-2022-03-21-1647950188'!$C:$G,3,0)</f>
        <v>Off Campus</v>
      </c>
      <c r="AC885" s="14" t="str">
        <f>VLOOKUP($N885,'HeartRate-2022-03-21-1647950188'!$C:$G,4,0)</f>
        <v>Sitting</v>
      </c>
      <c r="AD885" s="14" t="str">
        <f>VLOOKUP($N885,'HeartRate-2022-03-21-1647950188'!$C:$G,5,0)</f>
        <v>Technical Contexts</v>
      </c>
      <c r="AE885">
        <f t="shared" si="83"/>
        <v>0</v>
      </c>
      <c r="AF885" s="18">
        <v>44634</v>
      </c>
      <c r="AG885" s="19">
        <v>0.62151620370370375</v>
      </c>
    </row>
    <row r="886" spans="1:33" x14ac:dyDescent="0.3">
      <c r="A886" s="5">
        <v>44634.621701388889</v>
      </c>
      <c r="B886" t="str">
        <f>IFERROR(AVERAGEIFS('HeartRate-2022-03-21-1647950188'!$B:$B,'HeartRate-2022-03-21-1647950188'!$A:$A,Data_Extraction!B$2,'HeartRate-2022-03-21-1647950188'!$C:$C,Data_Extraction!$A886),"")</f>
        <v/>
      </c>
      <c r="C886" t="str">
        <f>IFERROR(AVERAGEIFS('HeartRate-2022-03-21-1647950188'!$B:$B,'HeartRate-2022-03-21-1647950188'!$A:$A,Data_Extraction!C$2,'HeartRate-2022-03-21-1647950188'!$C:$C,Data_Extraction!$A886),"")</f>
        <v/>
      </c>
      <c r="D886" t="str">
        <f>IFERROR(AVERAGEIFS('HeartRate-2022-03-21-1647950188'!$B:$B,'HeartRate-2022-03-21-1647950188'!$A:$A,Data_Extraction!D$2,'HeartRate-2022-03-21-1647950188'!$C:$C,Data_Extraction!$A886),"")</f>
        <v/>
      </c>
      <c r="E886" t="str">
        <f>IFERROR(AVERAGEIFS('HeartRate-2022-03-21-1647950188'!$B:$B,'HeartRate-2022-03-21-1647950188'!$A:$A,Data_Extraction!E$2,'HeartRate-2022-03-21-1647950188'!$C:$C,Data_Extraction!$A886),"")</f>
        <v/>
      </c>
      <c r="F886" t="str">
        <f>IFERROR(AVERAGEIFS('HeartRate-2022-03-21-1647950188'!$B:$B,'HeartRate-2022-03-21-1647950188'!$A:$A,Data_Extraction!F$2,'HeartRate-2022-03-21-1647950188'!$C:$C,Data_Extraction!$A886),"")</f>
        <v/>
      </c>
      <c r="G886">
        <f>IFERROR(AVERAGEIFS('HeartRate-2022-03-21-1647950188'!$B:$B,'HeartRate-2022-03-21-1647950188'!$A:$A,Data_Extraction!G$2,'HeartRate-2022-03-21-1647950188'!$C:$C,Data_Extraction!$A886),"")</f>
        <v>86</v>
      </c>
      <c r="H886" t="str">
        <f>IFERROR(AVERAGEIFS('HeartRate-2022-03-21-1647950188'!$B:$B,'HeartRate-2022-03-21-1647950188'!$A:$A,Data_Extraction!H$2,'HeartRate-2022-03-21-1647950188'!$C:$C,Data_Extraction!$A886),"")</f>
        <v/>
      </c>
      <c r="I886" t="str">
        <f>IFERROR(AVERAGEIFS('HeartRate-2022-03-21-1647950188'!$B:$B,'HeartRate-2022-03-21-1647950188'!$A:$A,Data_Extraction!I$2,'HeartRate-2022-03-21-1647950188'!$C:$C,Data_Extraction!$A886),"")</f>
        <v/>
      </c>
      <c r="J886" s="8">
        <f t="shared" si="79"/>
        <v>86</v>
      </c>
      <c r="N886" s="11">
        <f>Data_Extraction!A886</f>
        <v>44634.621701388889</v>
      </c>
      <c r="O886" s="15">
        <f t="shared" si="80"/>
        <v>44634</v>
      </c>
      <c r="P886" s="16">
        <f t="shared" si="81"/>
        <v>0.62170138888888882</v>
      </c>
      <c r="Q886" s="12">
        <f>IF(Data_Extraction!B886="",Data_Extraction!$J886*(Q$1),Data_Extraction!B886)</f>
        <v>77.400000000000006</v>
      </c>
      <c r="R886" s="12">
        <f>IF(Data_Extraction!C886="",Data_Extraction!$J886*(R$1),Data_Extraction!C886)</f>
        <v>79.12</v>
      </c>
      <c r="S886" s="12">
        <f>IF(Data_Extraction!D886="",Data_Extraction!$J886*(S$1),Data_Extraction!D886)</f>
        <v>89.44</v>
      </c>
      <c r="T886" s="12">
        <f>IF(Data_Extraction!E886="",Data_Extraction!$J886*(T$1),Data_Extraction!E886)</f>
        <v>81.7</v>
      </c>
      <c r="U886" s="12">
        <f>IF(Data_Extraction!F886="",Data_Extraction!$J886*(U$1),Data_Extraction!F886)</f>
        <v>84.28</v>
      </c>
      <c r="V886" s="12">
        <f>IF(Data_Extraction!G886="",Data_Extraction!$J886*(V$1),Data_Extraction!G886)</f>
        <v>86</v>
      </c>
      <c r="W886" s="12">
        <f>IF(Data_Extraction!H886="",Data_Extraction!$J886*(W$1),Data_Extraction!H886)</f>
        <v>92.02000000000001</v>
      </c>
      <c r="X886" s="12">
        <f>IF(Data_Extraction!I886="",Data_Extraction!$J886*(X$1),Data_Extraction!I886)</f>
        <v>83.42</v>
      </c>
      <c r="Y886" s="13">
        <f t="shared" si="78"/>
        <v>84.172499999999999</v>
      </c>
      <c r="Z886" s="17" t="str">
        <f t="shared" si="82"/>
        <v>Evening</v>
      </c>
      <c r="AA886" s="14" t="str">
        <f>VLOOKUP($N886,'HeartRate-2022-03-21-1647950188'!$C:$G,2,0)</f>
        <v>Break</v>
      </c>
      <c r="AB886" s="14" t="str">
        <f>VLOOKUP($N886,'HeartRate-2022-03-21-1647950188'!$C:$G,3,0)</f>
        <v>Off Campus</v>
      </c>
      <c r="AC886" s="14" t="str">
        <f>VLOOKUP($N886,'HeartRate-2022-03-21-1647950188'!$C:$G,4,0)</f>
        <v>Sitting</v>
      </c>
      <c r="AD886" s="14" t="str">
        <f>VLOOKUP($N886,'HeartRate-2022-03-21-1647950188'!$C:$G,5,0)</f>
        <v>Technical Contexts</v>
      </c>
      <c r="AE886">
        <f t="shared" si="83"/>
        <v>0</v>
      </c>
      <c r="AF886" s="18">
        <v>44634</v>
      </c>
      <c r="AG886" s="19">
        <v>0.62170138888888882</v>
      </c>
    </row>
    <row r="887" spans="1:33" x14ac:dyDescent="0.3">
      <c r="A887" s="5">
        <v>44634.621724537035</v>
      </c>
      <c r="B887" t="str">
        <f>IFERROR(AVERAGEIFS('HeartRate-2022-03-21-1647950188'!$B:$B,'HeartRate-2022-03-21-1647950188'!$A:$A,Data_Extraction!B$2,'HeartRate-2022-03-21-1647950188'!$C:$C,Data_Extraction!$A887),"")</f>
        <v/>
      </c>
      <c r="C887" t="str">
        <f>IFERROR(AVERAGEIFS('HeartRate-2022-03-21-1647950188'!$B:$B,'HeartRate-2022-03-21-1647950188'!$A:$A,Data_Extraction!C$2,'HeartRate-2022-03-21-1647950188'!$C:$C,Data_Extraction!$A887),"")</f>
        <v/>
      </c>
      <c r="D887" t="str">
        <f>IFERROR(AVERAGEIFS('HeartRate-2022-03-21-1647950188'!$B:$B,'HeartRate-2022-03-21-1647950188'!$A:$A,Data_Extraction!D$2,'HeartRate-2022-03-21-1647950188'!$C:$C,Data_Extraction!$A887),"")</f>
        <v/>
      </c>
      <c r="E887" t="str">
        <f>IFERROR(AVERAGEIFS('HeartRate-2022-03-21-1647950188'!$B:$B,'HeartRate-2022-03-21-1647950188'!$A:$A,Data_Extraction!E$2,'HeartRate-2022-03-21-1647950188'!$C:$C,Data_Extraction!$A887),"")</f>
        <v/>
      </c>
      <c r="F887" t="str">
        <f>IFERROR(AVERAGEIFS('HeartRate-2022-03-21-1647950188'!$B:$B,'HeartRate-2022-03-21-1647950188'!$A:$A,Data_Extraction!F$2,'HeartRate-2022-03-21-1647950188'!$C:$C,Data_Extraction!$A887),"")</f>
        <v/>
      </c>
      <c r="G887" t="str">
        <f>IFERROR(AVERAGEIFS('HeartRate-2022-03-21-1647950188'!$B:$B,'HeartRate-2022-03-21-1647950188'!$A:$A,Data_Extraction!G$2,'HeartRate-2022-03-21-1647950188'!$C:$C,Data_Extraction!$A887),"")</f>
        <v/>
      </c>
      <c r="H887">
        <f>IFERROR(AVERAGEIFS('HeartRate-2022-03-21-1647950188'!$B:$B,'HeartRate-2022-03-21-1647950188'!$A:$A,Data_Extraction!H$2,'HeartRate-2022-03-21-1647950188'!$C:$C,Data_Extraction!$A887),"")</f>
        <v>85</v>
      </c>
      <c r="I887" t="str">
        <f>IFERROR(AVERAGEIFS('HeartRate-2022-03-21-1647950188'!$B:$B,'HeartRate-2022-03-21-1647950188'!$A:$A,Data_Extraction!I$2,'HeartRate-2022-03-21-1647950188'!$C:$C,Data_Extraction!$A887),"")</f>
        <v/>
      </c>
      <c r="J887" s="8">
        <f t="shared" si="79"/>
        <v>85</v>
      </c>
      <c r="N887" s="11">
        <f>Data_Extraction!A887</f>
        <v>44634.621724537035</v>
      </c>
      <c r="O887" s="15">
        <f t="shared" si="80"/>
        <v>44634</v>
      </c>
      <c r="P887" s="16">
        <f t="shared" si="81"/>
        <v>0.62172453703703701</v>
      </c>
      <c r="Q887" s="12">
        <f>IF(Data_Extraction!B887="",Data_Extraction!$J887*(Q$1),Data_Extraction!B887)</f>
        <v>76.5</v>
      </c>
      <c r="R887" s="12">
        <f>IF(Data_Extraction!C887="",Data_Extraction!$J887*(R$1),Data_Extraction!C887)</f>
        <v>78.2</v>
      </c>
      <c r="S887" s="12">
        <f>IF(Data_Extraction!D887="",Data_Extraction!$J887*(S$1),Data_Extraction!D887)</f>
        <v>88.4</v>
      </c>
      <c r="T887" s="12">
        <f>IF(Data_Extraction!E887="",Data_Extraction!$J887*(T$1),Data_Extraction!E887)</f>
        <v>80.75</v>
      </c>
      <c r="U887" s="12">
        <f>IF(Data_Extraction!F887="",Data_Extraction!$J887*(U$1),Data_Extraction!F887)</f>
        <v>83.3</v>
      </c>
      <c r="V887" s="12">
        <f>IF(Data_Extraction!G887="",Data_Extraction!$J887*(V$1),Data_Extraction!G887)</f>
        <v>77.350000000000009</v>
      </c>
      <c r="W887" s="12">
        <f>IF(Data_Extraction!H887="",Data_Extraction!$J887*(W$1),Data_Extraction!H887)</f>
        <v>85</v>
      </c>
      <c r="X887" s="12">
        <f>IF(Data_Extraction!I887="",Data_Extraction!$J887*(X$1),Data_Extraction!I887)</f>
        <v>82.45</v>
      </c>
      <c r="Y887" s="13">
        <f t="shared" si="78"/>
        <v>81.493750000000006</v>
      </c>
      <c r="Z887" s="17" t="str">
        <f t="shared" si="82"/>
        <v>Evening</v>
      </c>
      <c r="AA887" s="14" t="str">
        <f>VLOOKUP($N887,'HeartRate-2022-03-21-1647950188'!$C:$G,2,0)</f>
        <v>Break</v>
      </c>
      <c r="AB887" s="14" t="str">
        <f>VLOOKUP($N887,'HeartRate-2022-03-21-1647950188'!$C:$G,3,0)</f>
        <v>Off Campus</v>
      </c>
      <c r="AC887" s="14" t="str">
        <f>VLOOKUP($N887,'HeartRate-2022-03-21-1647950188'!$C:$G,4,0)</f>
        <v>Sitting</v>
      </c>
      <c r="AD887" s="14" t="str">
        <f>VLOOKUP($N887,'HeartRate-2022-03-21-1647950188'!$C:$G,5,0)</f>
        <v>Technical Contexts</v>
      </c>
      <c r="AE887">
        <f t="shared" si="83"/>
        <v>0</v>
      </c>
      <c r="AF887" s="18">
        <v>44634</v>
      </c>
      <c r="AG887" s="19">
        <v>0.62172453703703701</v>
      </c>
    </row>
    <row r="888" spans="1:33" x14ac:dyDescent="0.3">
      <c r="A888" s="5">
        <v>44634.622210648151</v>
      </c>
      <c r="B888">
        <f>IFERROR(AVERAGEIFS('HeartRate-2022-03-21-1647950188'!$B:$B,'HeartRate-2022-03-21-1647950188'!$A:$A,Data_Extraction!B$2,'HeartRate-2022-03-21-1647950188'!$C:$C,Data_Extraction!$A888),"")</f>
        <v>108</v>
      </c>
      <c r="C888" t="str">
        <f>IFERROR(AVERAGEIFS('HeartRate-2022-03-21-1647950188'!$B:$B,'HeartRate-2022-03-21-1647950188'!$A:$A,Data_Extraction!C$2,'HeartRate-2022-03-21-1647950188'!$C:$C,Data_Extraction!$A888),"")</f>
        <v/>
      </c>
      <c r="D888" t="str">
        <f>IFERROR(AVERAGEIFS('HeartRate-2022-03-21-1647950188'!$B:$B,'HeartRate-2022-03-21-1647950188'!$A:$A,Data_Extraction!D$2,'HeartRate-2022-03-21-1647950188'!$C:$C,Data_Extraction!$A888),"")</f>
        <v/>
      </c>
      <c r="E888" t="str">
        <f>IFERROR(AVERAGEIFS('HeartRate-2022-03-21-1647950188'!$B:$B,'HeartRate-2022-03-21-1647950188'!$A:$A,Data_Extraction!E$2,'HeartRate-2022-03-21-1647950188'!$C:$C,Data_Extraction!$A888),"")</f>
        <v/>
      </c>
      <c r="F888" t="str">
        <f>IFERROR(AVERAGEIFS('HeartRate-2022-03-21-1647950188'!$B:$B,'HeartRate-2022-03-21-1647950188'!$A:$A,Data_Extraction!F$2,'HeartRate-2022-03-21-1647950188'!$C:$C,Data_Extraction!$A888),"")</f>
        <v/>
      </c>
      <c r="G888" t="str">
        <f>IFERROR(AVERAGEIFS('HeartRate-2022-03-21-1647950188'!$B:$B,'HeartRate-2022-03-21-1647950188'!$A:$A,Data_Extraction!G$2,'HeartRate-2022-03-21-1647950188'!$C:$C,Data_Extraction!$A888),"")</f>
        <v/>
      </c>
      <c r="H888" t="str">
        <f>IFERROR(AVERAGEIFS('HeartRate-2022-03-21-1647950188'!$B:$B,'HeartRate-2022-03-21-1647950188'!$A:$A,Data_Extraction!H$2,'HeartRate-2022-03-21-1647950188'!$C:$C,Data_Extraction!$A888),"")</f>
        <v/>
      </c>
      <c r="I888" t="str">
        <f>IFERROR(AVERAGEIFS('HeartRate-2022-03-21-1647950188'!$B:$B,'HeartRate-2022-03-21-1647950188'!$A:$A,Data_Extraction!I$2,'HeartRate-2022-03-21-1647950188'!$C:$C,Data_Extraction!$A888),"")</f>
        <v/>
      </c>
      <c r="J888" s="8">
        <f t="shared" si="79"/>
        <v>108</v>
      </c>
      <c r="N888" s="11">
        <f>Data_Extraction!A888</f>
        <v>44634.622210648151</v>
      </c>
      <c r="O888" s="15">
        <f t="shared" si="80"/>
        <v>44634</v>
      </c>
      <c r="P888" s="16">
        <f t="shared" si="81"/>
        <v>0.62221064814814808</v>
      </c>
      <c r="Q888" s="12">
        <f>IF(Data_Extraction!B888="",Data_Extraction!$J888*(Q$1),Data_Extraction!B888)</f>
        <v>108</v>
      </c>
      <c r="R888" s="12">
        <f>IF(Data_Extraction!C888="",Data_Extraction!$J888*(R$1),Data_Extraction!C888)</f>
        <v>99.36</v>
      </c>
      <c r="S888" s="12">
        <f>IF(Data_Extraction!D888="",Data_Extraction!$J888*(S$1),Data_Extraction!D888)</f>
        <v>112.32000000000001</v>
      </c>
      <c r="T888" s="12">
        <f>IF(Data_Extraction!E888="",Data_Extraction!$J888*(T$1),Data_Extraction!E888)</f>
        <v>102.6</v>
      </c>
      <c r="U888" s="12">
        <f>IF(Data_Extraction!F888="",Data_Extraction!$J888*(U$1),Data_Extraction!F888)</f>
        <v>105.84</v>
      </c>
      <c r="V888" s="12">
        <f>IF(Data_Extraction!G888="",Data_Extraction!$J888*(V$1),Data_Extraction!G888)</f>
        <v>98.28</v>
      </c>
      <c r="W888" s="12">
        <f>IF(Data_Extraction!H888="",Data_Extraction!$J888*(W$1),Data_Extraction!H888)</f>
        <v>115.56</v>
      </c>
      <c r="X888" s="12">
        <f>IF(Data_Extraction!I888="",Data_Extraction!$J888*(X$1),Data_Extraction!I888)</f>
        <v>104.75999999999999</v>
      </c>
      <c r="Y888" s="13">
        <f t="shared" si="78"/>
        <v>105.84</v>
      </c>
      <c r="Z888" s="17" t="str">
        <f t="shared" si="82"/>
        <v>Evening</v>
      </c>
      <c r="AA888" s="14" t="str">
        <f>VLOOKUP($N888,'HeartRate-2022-03-21-1647950188'!$C:$G,2,0)</f>
        <v>Break</v>
      </c>
      <c r="AB888" s="14" t="str">
        <f>VLOOKUP($N888,'HeartRate-2022-03-21-1647950188'!$C:$G,3,0)</f>
        <v>Off Campus</v>
      </c>
      <c r="AC888" s="14" t="str">
        <f>VLOOKUP($N888,'HeartRate-2022-03-21-1647950188'!$C:$G,4,0)</f>
        <v>Sitting</v>
      </c>
      <c r="AD888" s="14" t="str">
        <f>VLOOKUP($N888,'HeartRate-2022-03-21-1647950188'!$C:$G,5,0)</f>
        <v>Technical Contexts</v>
      </c>
      <c r="AE888">
        <f t="shared" si="83"/>
        <v>0</v>
      </c>
      <c r="AF888" s="18">
        <v>44634</v>
      </c>
      <c r="AG888" s="19">
        <v>0.62221064814814808</v>
      </c>
    </row>
    <row r="889" spans="1:33" x14ac:dyDescent="0.3">
      <c r="A889" s="5">
        <v>44634.62222222222</v>
      </c>
      <c r="B889" t="str">
        <f>IFERROR(AVERAGEIFS('HeartRate-2022-03-21-1647950188'!$B:$B,'HeartRate-2022-03-21-1647950188'!$A:$A,Data_Extraction!B$2,'HeartRate-2022-03-21-1647950188'!$C:$C,Data_Extraction!$A889),"")</f>
        <v/>
      </c>
      <c r="C889" t="str">
        <f>IFERROR(AVERAGEIFS('HeartRate-2022-03-21-1647950188'!$B:$B,'HeartRate-2022-03-21-1647950188'!$A:$A,Data_Extraction!C$2,'HeartRate-2022-03-21-1647950188'!$C:$C,Data_Extraction!$A889),"")</f>
        <v/>
      </c>
      <c r="D889" t="str">
        <f>IFERROR(AVERAGEIFS('HeartRate-2022-03-21-1647950188'!$B:$B,'HeartRate-2022-03-21-1647950188'!$A:$A,Data_Extraction!D$2,'HeartRate-2022-03-21-1647950188'!$C:$C,Data_Extraction!$A889),"")</f>
        <v/>
      </c>
      <c r="E889" t="str">
        <f>IFERROR(AVERAGEIFS('HeartRate-2022-03-21-1647950188'!$B:$B,'HeartRate-2022-03-21-1647950188'!$A:$A,Data_Extraction!E$2,'HeartRate-2022-03-21-1647950188'!$C:$C,Data_Extraction!$A889),"")</f>
        <v/>
      </c>
      <c r="F889" t="str">
        <f>IFERROR(AVERAGEIFS('HeartRate-2022-03-21-1647950188'!$B:$B,'HeartRate-2022-03-21-1647950188'!$A:$A,Data_Extraction!F$2,'HeartRate-2022-03-21-1647950188'!$C:$C,Data_Extraction!$A889),"")</f>
        <v/>
      </c>
      <c r="G889">
        <f>IFERROR(AVERAGEIFS('HeartRate-2022-03-21-1647950188'!$B:$B,'HeartRate-2022-03-21-1647950188'!$A:$A,Data_Extraction!G$2,'HeartRate-2022-03-21-1647950188'!$C:$C,Data_Extraction!$A889),"")</f>
        <v>88</v>
      </c>
      <c r="H889">
        <f>IFERROR(AVERAGEIFS('HeartRate-2022-03-21-1647950188'!$B:$B,'HeartRate-2022-03-21-1647950188'!$A:$A,Data_Extraction!H$2,'HeartRate-2022-03-21-1647950188'!$C:$C,Data_Extraction!$A889),"")</f>
        <v>88</v>
      </c>
      <c r="I889" t="str">
        <f>IFERROR(AVERAGEIFS('HeartRate-2022-03-21-1647950188'!$B:$B,'HeartRate-2022-03-21-1647950188'!$A:$A,Data_Extraction!I$2,'HeartRate-2022-03-21-1647950188'!$C:$C,Data_Extraction!$A889),"")</f>
        <v/>
      </c>
      <c r="J889" s="8">
        <f t="shared" si="79"/>
        <v>88</v>
      </c>
      <c r="N889" s="11">
        <f>Data_Extraction!A889</f>
        <v>44634.62222222222</v>
      </c>
      <c r="O889" s="15">
        <f t="shared" si="80"/>
        <v>44634</v>
      </c>
      <c r="P889" s="16">
        <f t="shared" si="81"/>
        <v>0.62222222222222223</v>
      </c>
      <c r="Q889" s="12">
        <f>IF(Data_Extraction!B889="",Data_Extraction!$J889*(Q$1),Data_Extraction!B889)</f>
        <v>79.2</v>
      </c>
      <c r="R889" s="12">
        <f>IF(Data_Extraction!C889="",Data_Extraction!$J889*(R$1),Data_Extraction!C889)</f>
        <v>80.960000000000008</v>
      </c>
      <c r="S889" s="12">
        <f>IF(Data_Extraction!D889="",Data_Extraction!$J889*(S$1),Data_Extraction!D889)</f>
        <v>91.52000000000001</v>
      </c>
      <c r="T889" s="12">
        <f>IF(Data_Extraction!E889="",Data_Extraction!$J889*(T$1),Data_Extraction!E889)</f>
        <v>83.6</v>
      </c>
      <c r="U889" s="12">
        <f>IF(Data_Extraction!F889="",Data_Extraction!$J889*(U$1),Data_Extraction!F889)</f>
        <v>86.24</v>
      </c>
      <c r="V889" s="12">
        <f>IF(Data_Extraction!G889="",Data_Extraction!$J889*(V$1),Data_Extraction!G889)</f>
        <v>88</v>
      </c>
      <c r="W889" s="12">
        <f>IF(Data_Extraction!H889="",Data_Extraction!$J889*(W$1),Data_Extraction!H889)</f>
        <v>88</v>
      </c>
      <c r="X889" s="12">
        <f>IF(Data_Extraction!I889="",Data_Extraction!$J889*(X$1),Data_Extraction!I889)</f>
        <v>85.36</v>
      </c>
      <c r="Y889" s="13">
        <f t="shared" si="78"/>
        <v>85.36</v>
      </c>
      <c r="Z889" s="17" t="str">
        <f t="shared" si="82"/>
        <v>Evening</v>
      </c>
      <c r="AA889" s="14" t="str">
        <f>VLOOKUP($N889,'HeartRate-2022-03-21-1647950188'!$C:$G,2,0)</f>
        <v>Break</v>
      </c>
      <c r="AB889" s="14" t="str">
        <f>VLOOKUP($N889,'HeartRate-2022-03-21-1647950188'!$C:$G,3,0)</f>
        <v>Off Campus</v>
      </c>
      <c r="AC889" s="14" t="str">
        <f>VLOOKUP($N889,'HeartRate-2022-03-21-1647950188'!$C:$G,4,0)</f>
        <v>Sitting</v>
      </c>
      <c r="AD889" s="14" t="str">
        <f>VLOOKUP($N889,'HeartRate-2022-03-21-1647950188'!$C:$G,5,0)</f>
        <v>Technical Contexts</v>
      </c>
      <c r="AE889">
        <f t="shared" si="83"/>
        <v>0</v>
      </c>
      <c r="AF889" s="18">
        <v>44634</v>
      </c>
      <c r="AG889" s="19">
        <v>0.62222222222222223</v>
      </c>
    </row>
    <row r="890" spans="1:33" x14ac:dyDescent="0.3">
      <c r="A890" s="5">
        <v>44634.62290509259</v>
      </c>
      <c r="B890">
        <f>IFERROR(AVERAGEIFS('HeartRate-2022-03-21-1647950188'!$B:$B,'HeartRate-2022-03-21-1647950188'!$A:$A,Data_Extraction!B$2,'HeartRate-2022-03-21-1647950188'!$C:$C,Data_Extraction!$A890),"")</f>
        <v>110</v>
      </c>
      <c r="C890" t="str">
        <f>IFERROR(AVERAGEIFS('HeartRate-2022-03-21-1647950188'!$B:$B,'HeartRate-2022-03-21-1647950188'!$A:$A,Data_Extraction!C$2,'HeartRate-2022-03-21-1647950188'!$C:$C,Data_Extraction!$A890),"")</f>
        <v/>
      </c>
      <c r="D890" t="str">
        <f>IFERROR(AVERAGEIFS('HeartRate-2022-03-21-1647950188'!$B:$B,'HeartRate-2022-03-21-1647950188'!$A:$A,Data_Extraction!D$2,'HeartRate-2022-03-21-1647950188'!$C:$C,Data_Extraction!$A890),"")</f>
        <v/>
      </c>
      <c r="E890" t="str">
        <f>IFERROR(AVERAGEIFS('HeartRate-2022-03-21-1647950188'!$B:$B,'HeartRate-2022-03-21-1647950188'!$A:$A,Data_Extraction!E$2,'HeartRate-2022-03-21-1647950188'!$C:$C,Data_Extraction!$A890),"")</f>
        <v/>
      </c>
      <c r="F890" t="str">
        <f>IFERROR(AVERAGEIFS('HeartRate-2022-03-21-1647950188'!$B:$B,'HeartRate-2022-03-21-1647950188'!$A:$A,Data_Extraction!F$2,'HeartRate-2022-03-21-1647950188'!$C:$C,Data_Extraction!$A890),"")</f>
        <v/>
      </c>
      <c r="G890" t="str">
        <f>IFERROR(AVERAGEIFS('HeartRate-2022-03-21-1647950188'!$B:$B,'HeartRate-2022-03-21-1647950188'!$A:$A,Data_Extraction!G$2,'HeartRate-2022-03-21-1647950188'!$C:$C,Data_Extraction!$A890),"")</f>
        <v/>
      </c>
      <c r="H890" t="str">
        <f>IFERROR(AVERAGEIFS('HeartRate-2022-03-21-1647950188'!$B:$B,'HeartRate-2022-03-21-1647950188'!$A:$A,Data_Extraction!H$2,'HeartRate-2022-03-21-1647950188'!$C:$C,Data_Extraction!$A890),"")</f>
        <v/>
      </c>
      <c r="I890" t="str">
        <f>IFERROR(AVERAGEIFS('HeartRate-2022-03-21-1647950188'!$B:$B,'HeartRate-2022-03-21-1647950188'!$A:$A,Data_Extraction!I$2,'HeartRate-2022-03-21-1647950188'!$C:$C,Data_Extraction!$A890),"")</f>
        <v/>
      </c>
      <c r="J890" s="8">
        <f t="shared" si="79"/>
        <v>110</v>
      </c>
      <c r="N890" s="11">
        <f>Data_Extraction!A890</f>
        <v>44634.62290509259</v>
      </c>
      <c r="O890" s="15">
        <f t="shared" si="80"/>
        <v>44634</v>
      </c>
      <c r="P890" s="16">
        <f t="shared" si="81"/>
        <v>0.62290509259259264</v>
      </c>
      <c r="Q890" s="12">
        <f>IF(Data_Extraction!B890="",Data_Extraction!$J890*(Q$1),Data_Extraction!B890)</f>
        <v>110</v>
      </c>
      <c r="R890" s="12">
        <f>IF(Data_Extraction!C890="",Data_Extraction!$J890*(R$1),Data_Extraction!C890)</f>
        <v>101.2</v>
      </c>
      <c r="S890" s="12">
        <f>IF(Data_Extraction!D890="",Data_Extraction!$J890*(S$1),Data_Extraction!D890)</f>
        <v>114.4</v>
      </c>
      <c r="T890" s="12">
        <f>IF(Data_Extraction!E890="",Data_Extraction!$J890*(T$1),Data_Extraction!E890)</f>
        <v>104.5</v>
      </c>
      <c r="U890" s="12">
        <f>IF(Data_Extraction!F890="",Data_Extraction!$J890*(U$1),Data_Extraction!F890)</f>
        <v>107.8</v>
      </c>
      <c r="V890" s="12">
        <f>IF(Data_Extraction!G890="",Data_Extraction!$J890*(V$1),Data_Extraction!G890)</f>
        <v>100.10000000000001</v>
      </c>
      <c r="W890" s="12">
        <f>IF(Data_Extraction!H890="",Data_Extraction!$J890*(W$1),Data_Extraction!H890)</f>
        <v>117.7</v>
      </c>
      <c r="X890" s="12">
        <f>IF(Data_Extraction!I890="",Data_Extraction!$J890*(X$1),Data_Extraction!I890)</f>
        <v>106.7</v>
      </c>
      <c r="Y890" s="13">
        <f t="shared" si="78"/>
        <v>107.80000000000001</v>
      </c>
      <c r="Z890" s="17" t="str">
        <f t="shared" si="82"/>
        <v>Evening</v>
      </c>
      <c r="AA890" s="14" t="str">
        <f>VLOOKUP($N890,'HeartRate-2022-03-21-1647950188'!$C:$G,2,0)</f>
        <v>Break</v>
      </c>
      <c r="AB890" s="14" t="str">
        <f>VLOOKUP($N890,'HeartRate-2022-03-21-1647950188'!$C:$G,3,0)</f>
        <v>Off Campus</v>
      </c>
      <c r="AC890" s="14" t="str">
        <f>VLOOKUP($N890,'HeartRate-2022-03-21-1647950188'!$C:$G,4,0)</f>
        <v>Sitting</v>
      </c>
      <c r="AD890" s="14" t="str">
        <f>VLOOKUP($N890,'HeartRate-2022-03-21-1647950188'!$C:$G,5,0)</f>
        <v>Technical Contexts</v>
      </c>
      <c r="AE890">
        <f t="shared" si="83"/>
        <v>0</v>
      </c>
      <c r="AF890" s="18">
        <v>44634</v>
      </c>
      <c r="AG890" s="19">
        <v>0.62290509259259264</v>
      </c>
    </row>
    <row r="891" spans="1:33" x14ac:dyDescent="0.3">
      <c r="A891" s="5">
        <v>44634.623217592591</v>
      </c>
      <c r="B891" t="str">
        <f>IFERROR(AVERAGEIFS('HeartRate-2022-03-21-1647950188'!$B:$B,'HeartRate-2022-03-21-1647950188'!$A:$A,Data_Extraction!B$2,'HeartRate-2022-03-21-1647950188'!$C:$C,Data_Extraction!$A891),"")</f>
        <v/>
      </c>
      <c r="C891" t="str">
        <f>IFERROR(AVERAGEIFS('HeartRate-2022-03-21-1647950188'!$B:$B,'HeartRate-2022-03-21-1647950188'!$A:$A,Data_Extraction!C$2,'HeartRate-2022-03-21-1647950188'!$C:$C,Data_Extraction!$A891),"")</f>
        <v/>
      </c>
      <c r="D891" t="str">
        <f>IFERROR(AVERAGEIFS('HeartRate-2022-03-21-1647950188'!$B:$B,'HeartRate-2022-03-21-1647950188'!$A:$A,Data_Extraction!D$2,'HeartRate-2022-03-21-1647950188'!$C:$C,Data_Extraction!$A891),"")</f>
        <v/>
      </c>
      <c r="E891" t="str">
        <f>IFERROR(AVERAGEIFS('HeartRate-2022-03-21-1647950188'!$B:$B,'HeartRate-2022-03-21-1647950188'!$A:$A,Data_Extraction!E$2,'HeartRate-2022-03-21-1647950188'!$C:$C,Data_Extraction!$A891),"")</f>
        <v/>
      </c>
      <c r="F891" t="str">
        <f>IFERROR(AVERAGEIFS('HeartRate-2022-03-21-1647950188'!$B:$B,'HeartRate-2022-03-21-1647950188'!$A:$A,Data_Extraction!F$2,'HeartRate-2022-03-21-1647950188'!$C:$C,Data_Extraction!$A891),"")</f>
        <v/>
      </c>
      <c r="G891">
        <f>IFERROR(AVERAGEIFS('HeartRate-2022-03-21-1647950188'!$B:$B,'HeartRate-2022-03-21-1647950188'!$A:$A,Data_Extraction!G$2,'HeartRate-2022-03-21-1647950188'!$C:$C,Data_Extraction!$A891),"")</f>
        <v>82</v>
      </c>
      <c r="H891" t="str">
        <f>IFERROR(AVERAGEIFS('HeartRate-2022-03-21-1647950188'!$B:$B,'HeartRate-2022-03-21-1647950188'!$A:$A,Data_Extraction!H$2,'HeartRate-2022-03-21-1647950188'!$C:$C,Data_Extraction!$A891),"")</f>
        <v/>
      </c>
      <c r="I891" t="str">
        <f>IFERROR(AVERAGEIFS('HeartRate-2022-03-21-1647950188'!$B:$B,'HeartRate-2022-03-21-1647950188'!$A:$A,Data_Extraction!I$2,'HeartRate-2022-03-21-1647950188'!$C:$C,Data_Extraction!$A891),"")</f>
        <v/>
      </c>
      <c r="J891" s="8">
        <f t="shared" si="79"/>
        <v>82</v>
      </c>
      <c r="N891" s="11">
        <f>Data_Extraction!A891</f>
        <v>44634.623217592591</v>
      </c>
      <c r="O891" s="15">
        <f t="shared" si="80"/>
        <v>44634</v>
      </c>
      <c r="P891" s="16">
        <f t="shared" si="81"/>
        <v>0.62321759259259257</v>
      </c>
      <c r="Q891" s="12">
        <f>IF(Data_Extraction!B891="",Data_Extraction!$J891*(Q$1),Data_Extraction!B891)</f>
        <v>73.8</v>
      </c>
      <c r="R891" s="12">
        <f>IF(Data_Extraction!C891="",Data_Extraction!$J891*(R$1),Data_Extraction!C891)</f>
        <v>75.44</v>
      </c>
      <c r="S891" s="12">
        <f>IF(Data_Extraction!D891="",Data_Extraction!$J891*(S$1),Data_Extraction!D891)</f>
        <v>85.28</v>
      </c>
      <c r="T891" s="12">
        <f>IF(Data_Extraction!E891="",Data_Extraction!$J891*(T$1),Data_Extraction!E891)</f>
        <v>77.899999999999991</v>
      </c>
      <c r="U891" s="12">
        <f>IF(Data_Extraction!F891="",Data_Extraction!$J891*(U$1),Data_Extraction!F891)</f>
        <v>80.36</v>
      </c>
      <c r="V891" s="12">
        <f>IF(Data_Extraction!G891="",Data_Extraction!$J891*(V$1),Data_Extraction!G891)</f>
        <v>82</v>
      </c>
      <c r="W891" s="12">
        <f>IF(Data_Extraction!H891="",Data_Extraction!$J891*(W$1),Data_Extraction!H891)</f>
        <v>87.740000000000009</v>
      </c>
      <c r="X891" s="12">
        <f>IF(Data_Extraction!I891="",Data_Extraction!$J891*(X$1),Data_Extraction!I891)</f>
        <v>79.539999999999992</v>
      </c>
      <c r="Y891" s="13">
        <f t="shared" si="78"/>
        <v>80.257499999999993</v>
      </c>
      <c r="Z891" s="17" t="str">
        <f t="shared" si="82"/>
        <v>Evening</v>
      </c>
      <c r="AA891" s="14" t="str">
        <f>VLOOKUP($N891,'HeartRate-2022-03-21-1647950188'!$C:$G,2,0)</f>
        <v>Break</v>
      </c>
      <c r="AB891" s="14" t="str">
        <f>VLOOKUP($N891,'HeartRate-2022-03-21-1647950188'!$C:$G,3,0)</f>
        <v>Off Campus</v>
      </c>
      <c r="AC891" s="14" t="str">
        <f>VLOOKUP($N891,'HeartRate-2022-03-21-1647950188'!$C:$G,4,0)</f>
        <v>Sitting</v>
      </c>
      <c r="AD891" s="14" t="str">
        <f>VLOOKUP($N891,'HeartRate-2022-03-21-1647950188'!$C:$G,5,0)</f>
        <v>Technical Contexts</v>
      </c>
      <c r="AE891">
        <f t="shared" si="83"/>
        <v>0</v>
      </c>
      <c r="AF891" s="18">
        <v>44634</v>
      </c>
      <c r="AG891" s="19">
        <v>0.62321759259259257</v>
      </c>
    </row>
    <row r="892" spans="1:33" x14ac:dyDescent="0.3">
      <c r="A892" s="5">
        <v>44634.623599537037</v>
      </c>
      <c r="B892">
        <f>IFERROR(AVERAGEIFS('HeartRate-2022-03-21-1647950188'!$B:$B,'HeartRate-2022-03-21-1647950188'!$A:$A,Data_Extraction!B$2,'HeartRate-2022-03-21-1647950188'!$C:$C,Data_Extraction!$A892),"")</f>
        <v>107</v>
      </c>
      <c r="C892" t="str">
        <f>IFERROR(AVERAGEIFS('HeartRate-2022-03-21-1647950188'!$B:$B,'HeartRate-2022-03-21-1647950188'!$A:$A,Data_Extraction!C$2,'HeartRate-2022-03-21-1647950188'!$C:$C,Data_Extraction!$A892),"")</f>
        <v/>
      </c>
      <c r="D892" t="str">
        <f>IFERROR(AVERAGEIFS('HeartRate-2022-03-21-1647950188'!$B:$B,'HeartRate-2022-03-21-1647950188'!$A:$A,Data_Extraction!D$2,'HeartRate-2022-03-21-1647950188'!$C:$C,Data_Extraction!$A892),"")</f>
        <v/>
      </c>
      <c r="E892" t="str">
        <f>IFERROR(AVERAGEIFS('HeartRate-2022-03-21-1647950188'!$B:$B,'HeartRate-2022-03-21-1647950188'!$A:$A,Data_Extraction!E$2,'HeartRate-2022-03-21-1647950188'!$C:$C,Data_Extraction!$A892),"")</f>
        <v/>
      </c>
      <c r="F892" t="str">
        <f>IFERROR(AVERAGEIFS('HeartRate-2022-03-21-1647950188'!$B:$B,'HeartRate-2022-03-21-1647950188'!$A:$A,Data_Extraction!F$2,'HeartRate-2022-03-21-1647950188'!$C:$C,Data_Extraction!$A892),"")</f>
        <v/>
      </c>
      <c r="G892" t="str">
        <f>IFERROR(AVERAGEIFS('HeartRate-2022-03-21-1647950188'!$B:$B,'HeartRate-2022-03-21-1647950188'!$A:$A,Data_Extraction!G$2,'HeartRate-2022-03-21-1647950188'!$C:$C,Data_Extraction!$A892),"")</f>
        <v/>
      </c>
      <c r="H892" t="str">
        <f>IFERROR(AVERAGEIFS('HeartRate-2022-03-21-1647950188'!$B:$B,'HeartRate-2022-03-21-1647950188'!$A:$A,Data_Extraction!H$2,'HeartRate-2022-03-21-1647950188'!$C:$C,Data_Extraction!$A892),"")</f>
        <v/>
      </c>
      <c r="I892" t="str">
        <f>IFERROR(AVERAGEIFS('HeartRate-2022-03-21-1647950188'!$B:$B,'HeartRate-2022-03-21-1647950188'!$A:$A,Data_Extraction!I$2,'HeartRate-2022-03-21-1647950188'!$C:$C,Data_Extraction!$A892),"")</f>
        <v/>
      </c>
      <c r="J892" s="8">
        <f t="shared" si="79"/>
        <v>107</v>
      </c>
      <c r="N892" s="11">
        <f>Data_Extraction!A892</f>
        <v>44634.623599537037</v>
      </c>
      <c r="O892" s="15">
        <f t="shared" si="80"/>
        <v>44634</v>
      </c>
      <c r="P892" s="16">
        <f t="shared" si="81"/>
        <v>0.62359953703703697</v>
      </c>
      <c r="Q892" s="12">
        <f>IF(Data_Extraction!B892="",Data_Extraction!$J892*(Q$1),Data_Extraction!B892)</f>
        <v>107</v>
      </c>
      <c r="R892" s="12">
        <f>IF(Data_Extraction!C892="",Data_Extraction!$J892*(R$1),Data_Extraction!C892)</f>
        <v>98.44</v>
      </c>
      <c r="S892" s="12">
        <f>IF(Data_Extraction!D892="",Data_Extraction!$J892*(S$1),Data_Extraction!D892)</f>
        <v>111.28</v>
      </c>
      <c r="T892" s="12">
        <f>IF(Data_Extraction!E892="",Data_Extraction!$J892*(T$1),Data_Extraction!E892)</f>
        <v>101.64999999999999</v>
      </c>
      <c r="U892" s="12">
        <f>IF(Data_Extraction!F892="",Data_Extraction!$J892*(U$1),Data_Extraction!F892)</f>
        <v>104.86</v>
      </c>
      <c r="V892" s="12">
        <f>IF(Data_Extraction!G892="",Data_Extraction!$J892*(V$1),Data_Extraction!G892)</f>
        <v>97.37</v>
      </c>
      <c r="W892" s="12">
        <f>IF(Data_Extraction!H892="",Data_Extraction!$J892*(W$1),Data_Extraction!H892)</f>
        <v>114.49000000000001</v>
      </c>
      <c r="X892" s="12">
        <f>IF(Data_Extraction!I892="",Data_Extraction!$J892*(X$1),Data_Extraction!I892)</f>
        <v>103.78999999999999</v>
      </c>
      <c r="Y892" s="13">
        <f t="shared" si="78"/>
        <v>104.86</v>
      </c>
      <c r="Z892" s="17" t="str">
        <f t="shared" si="82"/>
        <v>Evening</v>
      </c>
      <c r="AA892" s="14" t="str">
        <f>VLOOKUP($N892,'HeartRate-2022-03-21-1647950188'!$C:$G,2,0)</f>
        <v>Break</v>
      </c>
      <c r="AB892" s="14" t="str">
        <f>VLOOKUP($N892,'HeartRate-2022-03-21-1647950188'!$C:$G,3,0)</f>
        <v>Off Campus</v>
      </c>
      <c r="AC892" s="14" t="str">
        <f>VLOOKUP($N892,'HeartRate-2022-03-21-1647950188'!$C:$G,4,0)</f>
        <v>Sitting</v>
      </c>
      <c r="AD892" s="14" t="str">
        <f>VLOOKUP($N892,'HeartRate-2022-03-21-1647950188'!$C:$G,5,0)</f>
        <v>Technical Contexts</v>
      </c>
      <c r="AE892">
        <f t="shared" si="83"/>
        <v>0</v>
      </c>
      <c r="AF892" s="18">
        <v>44634</v>
      </c>
      <c r="AG892" s="19">
        <v>0.62359953703703697</v>
      </c>
    </row>
    <row r="893" spans="1:33" x14ac:dyDescent="0.3">
      <c r="A893" s="5">
        <v>44634.624293981484</v>
      </c>
      <c r="B893">
        <f>IFERROR(AVERAGEIFS('HeartRate-2022-03-21-1647950188'!$B:$B,'HeartRate-2022-03-21-1647950188'!$A:$A,Data_Extraction!B$2,'HeartRate-2022-03-21-1647950188'!$C:$C,Data_Extraction!$A893),"")</f>
        <v>106</v>
      </c>
      <c r="C893" t="str">
        <f>IFERROR(AVERAGEIFS('HeartRate-2022-03-21-1647950188'!$B:$B,'HeartRate-2022-03-21-1647950188'!$A:$A,Data_Extraction!C$2,'HeartRate-2022-03-21-1647950188'!$C:$C,Data_Extraction!$A893),"")</f>
        <v/>
      </c>
      <c r="D893" t="str">
        <f>IFERROR(AVERAGEIFS('HeartRate-2022-03-21-1647950188'!$B:$B,'HeartRate-2022-03-21-1647950188'!$A:$A,Data_Extraction!D$2,'HeartRate-2022-03-21-1647950188'!$C:$C,Data_Extraction!$A893),"")</f>
        <v/>
      </c>
      <c r="E893" t="str">
        <f>IFERROR(AVERAGEIFS('HeartRate-2022-03-21-1647950188'!$B:$B,'HeartRate-2022-03-21-1647950188'!$A:$A,Data_Extraction!E$2,'HeartRate-2022-03-21-1647950188'!$C:$C,Data_Extraction!$A893),"")</f>
        <v/>
      </c>
      <c r="F893" t="str">
        <f>IFERROR(AVERAGEIFS('HeartRate-2022-03-21-1647950188'!$B:$B,'HeartRate-2022-03-21-1647950188'!$A:$A,Data_Extraction!F$2,'HeartRate-2022-03-21-1647950188'!$C:$C,Data_Extraction!$A893),"")</f>
        <v/>
      </c>
      <c r="G893" t="str">
        <f>IFERROR(AVERAGEIFS('HeartRate-2022-03-21-1647950188'!$B:$B,'HeartRate-2022-03-21-1647950188'!$A:$A,Data_Extraction!G$2,'HeartRate-2022-03-21-1647950188'!$C:$C,Data_Extraction!$A893),"")</f>
        <v/>
      </c>
      <c r="H893" t="str">
        <f>IFERROR(AVERAGEIFS('HeartRate-2022-03-21-1647950188'!$B:$B,'HeartRate-2022-03-21-1647950188'!$A:$A,Data_Extraction!H$2,'HeartRate-2022-03-21-1647950188'!$C:$C,Data_Extraction!$A893),"")</f>
        <v/>
      </c>
      <c r="I893" t="str">
        <f>IFERROR(AVERAGEIFS('HeartRate-2022-03-21-1647950188'!$B:$B,'HeartRate-2022-03-21-1647950188'!$A:$A,Data_Extraction!I$2,'HeartRate-2022-03-21-1647950188'!$C:$C,Data_Extraction!$A893),"")</f>
        <v/>
      </c>
      <c r="J893" s="8">
        <f t="shared" si="79"/>
        <v>106</v>
      </c>
      <c r="N893" s="11">
        <f>Data_Extraction!A893</f>
        <v>44634.624293981484</v>
      </c>
      <c r="O893" s="15">
        <f t="shared" si="80"/>
        <v>44634</v>
      </c>
      <c r="P893" s="16">
        <f t="shared" si="81"/>
        <v>0.62429398148148152</v>
      </c>
      <c r="Q893" s="12">
        <f>IF(Data_Extraction!B893="",Data_Extraction!$J893*(Q$1),Data_Extraction!B893)</f>
        <v>106</v>
      </c>
      <c r="R893" s="12">
        <f>IF(Data_Extraction!C893="",Data_Extraction!$J893*(R$1),Data_Extraction!C893)</f>
        <v>97.52000000000001</v>
      </c>
      <c r="S893" s="12">
        <f>IF(Data_Extraction!D893="",Data_Extraction!$J893*(S$1),Data_Extraction!D893)</f>
        <v>110.24000000000001</v>
      </c>
      <c r="T893" s="12">
        <f>IF(Data_Extraction!E893="",Data_Extraction!$J893*(T$1),Data_Extraction!E893)</f>
        <v>100.69999999999999</v>
      </c>
      <c r="U893" s="12">
        <f>IF(Data_Extraction!F893="",Data_Extraction!$J893*(U$1),Data_Extraction!F893)</f>
        <v>103.88</v>
      </c>
      <c r="V893" s="12">
        <f>IF(Data_Extraction!G893="",Data_Extraction!$J893*(V$1),Data_Extraction!G893)</f>
        <v>96.460000000000008</v>
      </c>
      <c r="W893" s="12">
        <f>IF(Data_Extraction!H893="",Data_Extraction!$J893*(W$1),Data_Extraction!H893)</f>
        <v>113.42</v>
      </c>
      <c r="X893" s="12">
        <f>IF(Data_Extraction!I893="",Data_Extraction!$J893*(X$1),Data_Extraction!I893)</f>
        <v>102.82</v>
      </c>
      <c r="Y893" s="13">
        <f t="shared" si="78"/>
        <v>103.88</v>
      </c>
      <c r="Z893" s="17" t="str">
        <f t="shared" si="82"/>
        <v>Evening</v>
      </c>
      <c r="AA893" s="14" t="str">
        <f>VLOOKUP($N893,'HeartRate-2022-03-21-1647950188'!$C:$G,2,0)</f>
        <v>Break</v>
      </c>
      <c r="AB893" s="14" t="str">
        <f>VLOOKUP($N893,'HeartRate-2022-03-21-1647950188'!$C:$G,3,0)</f>
        <v>Off Campus</v>
      </c>
      <c r="AC893" s="14" t="str">
        <f>VLOOKUP($N893,'HeartRate-2022-03-21-1647950188'!$C:$G,4,0)</f>
        <v>Sitting</v>
      </c>
      <c r="AD893" s="14" t="str">
        <f>VLOOKUP($N893,'HeartRate-2022-03-21-1647950188'!$C:$G,5,0)</f>
        <v>Technical Contexts</v>
      </c>
      <c r="AE893">
        <f t="shared" si="83"/>
        <v>0</v>
      </c>
      <c r="AF893" s="18">
        <v>44634</v>
      </c>
      <c r="AG893" s="19">
        <v>0.62429398148148152</v>
      </c>
    </row>
    <row r="894" spans="1:33" x14ac:dyDescent="0.3">
      <c r="A894" s="5">
        <v>44634.624479166669</v>
      </c>
      <c r="B894" t="str">
        <f>IFERROR(AVERAGEIFS('HeartRate-2022-03-21-1647950188'!$B:$B,'HeartRate-2022-03-21-1647950188'!$A:$A,Data_Extraction!B$2,'HeartRate-2022-03-21-1647950188'!$C:$C,Data_Extraction!$A894),"")</f>
        <v/>
      </c>
      <c r="C894" t="str">
        <f>IFERROR(AVERAGEIFS('HeartRate-2022-03-21-1647950188'!$B:$B,'HeartRate-2022-03-21-1647950188'!$A:$A,Data_Extraction!C$2,'HeartRate-2022-03-21-1647950188'!$C:$C,Data_Extraction!$A894),"")</f>
        <v/>
      </c>
      <c r="D894" t="str">
        <f>IFERROR(AVERAGEIFS('HeartRate-2022-03-21-1647950188'!$B:$B,'HeartRate-2022-03-21-1647950188'!$A:$A,Data_Extraction!D$2,'HeartRate-2022-03-21-1647950188'!$C:$C,Data_Extraction!$A894),"")</f>
        <v/>
      </c>
      <c r="E894" t="str">
        <f>IFERROR(AVERAGEIFS('HeartRate-2022-03-21-1647950188'!$B:$B,'HeartRate-2022-03-21-1647950188'!$A:$A,Data_Extraction!E$2,'HeartRate-2022-03-21-1647950188'!$C:$C,Data_Extraction!$A894),"")</f>
        <v/>
      </c>
      <c r="F894" t="str">
        <f>IFERROR(AVERAGEIFS('HeartRate-2022-03-21-1647950188'!$B:$B,'HeartRate-2022-03-21-1647950188'!$A:$A,Data_Extraction!F$2,'HeartRate-2022-03-21-1647950188'!$C:$C,Data_Extraction!$A894),"")</f>
        <v/>
      </c>
      <c r="G894" t="str">
        <f>IFERROR(AVERAGEIFS('HeartRate-2022-03-21-1647950188'!$B:$B,'HeartRate-2022-03-21-1647950188'!$A:$A,Data_Extraction!G$2,'HeartRate-2022-03-21-1647950188'!$C:$C,Data_Extraction!$A894),"")</f>
        <v/>
      </c>
      <c r="H894" t="str">
        <f>IFERROR(AVERAGEIFS('HeartRate-2022-03-21-1647950188'!$B:$B,'HeartRate-2022-03-21-1647950188'!$A:$A,Data_Extraction!H$2,'HeartRate-2022-03-21-1647950188'!$C:$C,Data_Extraction!$A894),"")</f>
        <v/>
      </c>
      <c r="I894">
        <f>IFERROR(AVERAGEIFS('HeartRate-2022-03-21-1647950188'!$B:$B,'HeartRate-2022-03-21-1647950188'!$A:$A,Data_Extraction!I$2,'HeartRate-2022-03-21-1647950188'!$C:$C,Data_Extraction!$A894),"")</f>
        <v>82</v>
      </c>
      <c r="J894" s="8">
        <f t="shared" si="79"/>
        <v>82</v>
      </c>
      <c r="N894" s="11">
        <f>Data_Extraction!A894</f>
        <v>44634.624479166669</v>
      </c>
      <c r="O894" s="15">
        <f t="shared" si="80"/>
        <v>44634</v>
      </c>
      <c r="P894" s="16">
        <f t="shared" si="81"/>
        <v>0.6244791666666667</v>
      </c>
      <c r="Q894" s="12">
        <f>IF(Data_Extraction!B894="",Data_Extraction!$J894*(Q$1),Data_Extraction!B894)</f>
        <v>73.8</v>
      </c>
      <c r="R894" s="12">
        <f>IF(Data_Extraction!C894="",Data_Extraction!$J894*(R$1),Data_Extraction!C894)</f>
        <v>75.44</v>
      </c>
      <c r="S894" s="12">
        <f>IF(Data_Extraction!D894="",Data_Extraction!$J894*(S$1),Data_Extraction!D894)</f>
        <v>85.28</v>
      </c>
      <c r="T894" s="12">
        <f>IF(Data_Extraction!E894="",Data_Extraction!$J894*(T$1),Data_Extraction!E894)</f>
        <v>77.899999999999991</v>
      </c>
      <c r="U894" s="12">
        <f>IF(Data_Extraction!F894="",Data_Extraction!$J894*(U$1),Data_Extraction!F894)</f>
        <v>80.36</v>
      </c>
      <c r="V894" s="12">
        <f>IF(Data_Extraction!G894="",Data_Extraction!$J894*(V$1),Data_Extraction!G894)</f>
        <v>74.62</v>
      </c>
      <c r="W894" s="12">
        <f>IF(Data_Extraction!H894="",Data_Extraction!$J894*(W$1),Data_Extraction!H894)</f>
        <v>87.740000000000009</v>
      </c>
      <c r="X894" s="12">
        <f>IF(Data_Extraction!I894="",Data_Extraction!$J894*(X$1),Data_Extraction!I894)</f>
        <v>82</v>
      </c>
      <c r="Y894" s="13">
        <f t="shared" si="78"/>
        <v>79.642500000000013</v>
      </c>
      <c r="Z894" s="17" t="str">
        <f t="shared" si="82"/>
        <v>Evening</v>
      </c>
      <c r="AA894" s="14" t="str">
        <f>VLOOKUP($N894,'HeartRate-2022-03-21-1647950188'!$C:$G,2,0)</f>
        <v>Break</v>
      </c>
      <c r="AB894" s="14" t="str">
        <f>VLOOKUP($N894,'HeartRate-2022-03-21-1647950188'!$C:$G,3,0)</f>
        <v>Off Campus</v>
      </c>
      <c r="AC894" s="14" t="str">
        <f>VLOOKUP($N894,'HeartRate-2022-03-21-1647950188'!$C:$G,4,0)</f>
        <v>Sitting</v>
      </c>
      <c r="AD894" s="14" t="str">
        <f>VLOOKUP($N894,'HeartRate-2022-03-21-1647950188'!$C:$G,5,0)</f>
        <v>Technical Contexts</v>
      </c>
      <c r="AE894">
        <f t="shared" si="83"/>
        <v>0</v>
      </c>
      <c r="AF894" s="18">
        <v>44634</v>
      </c>
      <c r="AG894" s="19">
        <v>0.6244791666666667</v>
      </c>
    </row>
    <row r="895" spans="1:33" x14ac:dyDescent="0.3">
      <c r="A895" s="5">
        <v>44634.624814814815</v>
      </c>
      <c r="B895" t="str">
        <f>IFERROR(AVERAGEIFS('HeartRate-2022-03-21-1647950188'!$B:$B,'HeartRate-2022-03-21-1647950188'!$A:$A,Data_Extraction!B$2,'HeartRate-2022-03-21-1647950188'!$C:$C,Data_Extraction!$A895),"")</f>
        <v/>
      </c>
      <c r="C895" t="str">
        <f>IFERROR(AVERAGEIFS('HeartRate-2022-03-21-1647950188'!$B:$B,'HeartRate-2022-03-21-1647950188'!$A:$A,Data_Extraction!C$2,'HeartRate-2022-03-21-1647950188'!$C:$C,Data_Extraction!$A895),"")</f>
        <v/>
      </c>
      <c r="D895" t="str">
        <f>IFERROR(AVERAGEIFS('HeartRate-2022-03-21-1647950188'!$B:$B,'HeartRate-2022-03-21-1647950188'!$A:$A,Data_Extraction!D$2,'HeartRate-2022-03-21-1647950188'!$C:$C,Data_Extraction!$A895),"")</f>
        <v/>
      </c>
      <c r="E895" t="str">
        <f>IFERROR(AVERAGEIFS('HeartRate-2022-03-21-1647950188'!$B:$B,'HeartRate-2022-03-21-1647950188'!$A:$A,Data_Extraction!E$2,'HeartRate-2022-03-21-1647950188'!$C:$C,Data_Extraction!$A895),"")</f>
        <v/>
      </c>
      <c r="F895" t="str">
        <f>IFERROR(AVERAGEIFS('HeartRate-2022-03-21-1647950188'!$B:$B,'HeartRate-2022-03-21-1647950188'!$A:$A,Data_Extraction!F$2,'HeartRate-2022-03-21-1647950188'!$C:$C,Data_Extraction!$A895),"")</f>
        <v/>
      </c>
      <c r="G895" t="str">
        <f>IFERROR(AVERAGEIFS('HeartRate-2022-03-21-1647950188'!$B:$B,'HeartRate-2022-03-21-1647950188'!$A:$A,Data_Extraction!G$2,'HeartRate-2022-03-21-1647950188'!$C:$C,Data_Extraction!$A895),"")</f>
        <v/>
      </c>
      <c r="H895">
        <f>IFERROR(AVERAGEIFS('HeartRate-2022-03-21-1647950188'!$B:$B,'HeartRate-2022-03-21-1647950188'!$A:$A,Data_Extraction!H$2,'HeartRate-2022-03-21-1647950188'!$C:$C,Data_Extraction!$A895),"")</f>
        <v>81</v>
      </c>
      <c r="I895" t="str">
        <f>IFERROR(AVERAGEIFS('HeartRate-2022-03-21-1647950188'!$B:$B,'HeartRate-2022-03-21-1647950188'!$A:$A,Data_Extraction!I$2,'HeartRate-2022-03-21-1647950188'!$C:$C,Data_Extraction!$A895),"")</f>
        <v/>
      </c>
      <c r="J895" s="8">
        <f t="shared" si="79"/>
        <v>81</v>
      </c>
      <c r="N895" s="11">
        <f>Data_Extraction!A895</f>
        <v>44634.624814814815</v>
      </c>
      <c r="O895" s="15">
        <f t="shared" si="80"/>
        <v>44634</v>
      </c>
      <c r="P895" s="16">
        <f t="shared" si="81"/>
        <v>0.62481481481481482</v>
      </c>
      <c r="Q895" s="12">
        <f>IF(Data_Extraction!B895="",Data_Extraction!$J895*(Q$1),Data_Extraction!B895)</f>
        <v>72.900000000000006</v>
      </c>
      <c r="R895" s="12">
        <f>IF(Data_Extraction!C895="",Data_Extraction!$J895*(R$1),Data_Extraction!C895)</f>
        <v>74.52000000000001</v>
      </c>
      <c r="S895" s="12">
        <f>IF(Data_Extraction!D895="",Data_Extraction!$J895*(S$1),Data_Extraction!D895)</f>
        <v>84.240000000000009</v>
      </c>
      <c r="T895" s="12">
        <f>IF(Data_Extraction!E895="",Data_Extraction!$J895*(T$1),Data_Extraction!E895)</f>
        <v>76.95</v>
      </c>
      <c r="U895" s="12">
        <f>IF(Data_Extraction!F895="",Data_Extraction!$J895*(U$1),Data_Extraction!F895)</f>
        <v>79.38</v>
      </c>
      <c r="V895" s="12">
        <f>IF(Data_Extraction!G895="",Data_Extraction!$J895*(V$1),Data_Extraction!G895)</f>
        <v>73.710000000000008</v>
      </c>
      <c r="W895" s="12">
        <f>IF(Data_Extraction!H895="",Data_Extraction!$J895*(W$1),Data_Extraction!H895)</f>
        <v>81</v>
      </c>
      <c r="X895" s="12">
        <f>IF(Data_Extraction!I895="",Data_Extraction!$J895*(X$1),Data_Extraction!I895)</f>
        <v>78.569999999999993</v>
      </c>
      <c r="Y895" s="13">
        <f t="shared" si="78"/>
        <v>77.658749999999998</v>
      </c>
      <c r="Z895" s="17" t="str">
        <f t="shared" si="82"/>
        <v>Evening</v>
      </c>
      <c r="AA895" s="14" t="str">
        <f>VLOOKUP($N895,'HeartRate-2022-03-21-1647950188'!$C:$G,2,0)</f>
        <v>Break</v>
      </c>
      <c r="AB895" s="14" t="str">
        <f>VLOOKUP($N895,'HeartRate-2022-03-21-1647950188'!$C:$G,3,0)</f>
        <v>Off Campus</v>
      </c>
      <c r="AC895" s="14" t="str">
        <f>VLOOKUP($N895,'HeartRate-2022-03-21-1647950188'!$C:$G,4,0)</f>
        <v>Sitting</v>
      </c>
      <c r="AD895" s="14" t="str">
        <f>VLOOKUP($N895,'HeartRate-2022-03-21-1647950188'!$C:$G,5,0)</f>
        <v>Technical Contexts</v>
      </c>
      <c r="AE895">
        <f t="shared" si="83"/>
        <v>0</v>
      </c>
      <c r="AF895" s="18">
        <v>44634</v>
      </c>
      <c r="AG895" s="19">
        <v>0.62481481481481482</v>
      </c>
    </row>
    <row r="896" spans="1:33" x14ac:dyDescent="0.3">
      <c r="A896" s="5">
        <v>44634.624861111108</v>
      </c>
      <c r="B896" t="str">
        <f>IFERROR(AVERAGEIFS('HeartRate-2022-03-21-1647950188'!$B:$B,'HeartRate-2022-03-21-1647950188'!$A:$A,Data_Extraction!B$2,'HeartRate-2022-03-21-1647950188'!$C:$C,Data_Extraction!$A896),"")</f>
        <v/>
      </c>
      <c r="C896" t="str">
        <f>IFERROR(AVERAGEIFS('HeartRate-2022-03-21-1647950188'!$B:$B,'HeartRate-2022-03-21-1647950188'!$A:$A,Data_Extraction!C$2,'HeartRate-2022-03-21-1647950188'!$C:$C,Data_Extraction!$A896),"")</f>
        <v/>
      </c>
      <c r="D896" t="str">
        <f>IFERROR(AVERAGEIFS('HeartRate-2022-03-21-1647950188'!$B:$B,'HeartRate-2022-03-21-1647950188'!$A:$A,Data_Extraction!D$2,'HeartRate-2022-03-21-1647950188'!$C:$C,Data_Extraction!$A896),"")</f>
        <v/>
      </c>
      <c r="E896" t="str">
        <f>IFERROR(AVERAGEIFS('HeartRate-2022-03-21-1647950188'!$B:$B,'HeartRate-2022-03-21-1647950188'!$A:$A,Data_Extraction!E$2,'HeartRate-2022-03-21-1647950188'!$C:$C,Data_Extraction!$A896),"")</f>
        <v/>
      </c>
      <c r="F896" t="str">
        <f>IFERROR(AVERAGEIFS('HeartRate-2022-03-21-1647950188'!$B:$B,'HeartRate-2022-03-21-1647950188'!$A:$A,Data_Extraction!F$2,'HeartRate-2022-03-21-1647950188'!$C:$C,Data_Extraction!$A896),"")</f>
        <v/>
      </c>
      <c r="G896" t="str">
        <f>IFERROR(AVERAGEIFS('HeartRate-2022-03-21-1647950188'!$B:$B,'HeartRate-2022-03-21-1647950188'!$A:$A,Data_Extraction!G$2,'HeartRate-2022-03-21-1647950188'!$C:$C,Data_Extraction!$A896),"")</f>
        <v/>
      </c>
      <c r="H896" t="str">
        <f>IFERROR(AVERAGEIFS('HeartRate-2022-03-21-1647950188'!$B:$B,'HeartRate-2022-03-21-1647950188'!$A:$A,Data_Extraction!H$2,'HeartRate-2022-03-21-1647950188'!$C:$C,Data_Extraction!$A896),"")</f>
        <v/>
      </c>
      <c r="I896">
        <f>IFERROR(AVERAGEIFS('HeartRate-2022-03-21-1647950188'!$B:$B,'HeartRate-2022-03-21-1647950188'!$A:$A,Data_Extraction!I$2,'HeartRate-2022-03-21-1647950188'!$C:$C,Data_Extraction!$A896),"")</f>
        <v>90</v>
      </c>
      <c r="J896" s="8">
        <f t="shared" si="79"/>
        <v>90</v>
      </c>
      <c r="N896" s="11">
        <f>Data_Extraction!A896</f>
        <v>44634.624861111108</v>
      </c>
      <c r="O896" s="15">
        <f t="shared" si="80"/>
        <v>44634</v>
      </c>
      <c r="P896" s="16">
        <f t="shared" si="81"/>
        <v>0.62486111111111109</v>
      </c>
      <c r="Q896" s="12">
        <f>IF(Data_Extraction!B896="",Data_Extraction!$J896*(Q$1),Data_Extraction!B896)</f>
        <v>81</v>
      </c>
      <c r="R896" s="12">
        <f>IF(Data_Extraction!C896="",Data_Extraction!$J896*(R$1),Data_Extraction!C896)</f>
        <v>82.8</v>
      </c>
      <c r="S896" s="12">
        <f>IF(Data_Extraction!D896="",Data_Extraction!$J896*(S$1),Data_Extraction!D896)</f>
        <v>93.600000000000009</v>
      </c>
      <c r="T896" s="12">
        <f>IF(Data_Extraction!E896="",Data_Extraction!$J896*(T$1),Data_Extraction!E896)</f>
        <v>85.5</v>
      </c>
      <c r="U896" s="12">
        <f>IF(Data_Extraction!F896="",Data_Extraction!$J896*(U$1),Data_Extraction!F896)</f>
        <v>88.2</v>
      </c>
      <c r="V896" s="12">
        <f>IF(Data_Extraction!G896="",Data_Extraction!$J896*(V$1),Data_Extraction!G896)</f>
        <v>81.900000000000006</v>
      </c>
      <c r="W896" s="12">
        <f>IF(Data_Extraction!H896="",Data_Extraction!$J896*(W$1),Data_Extraction!H896)</f>
        <v>96.300000000000011</v>
      </c>
      <c r="X896" s="12">
        <f>IF(Data_Extraction!I896="",Data_Extraction!$J896*(X$1),Data_Extraction!I896)</f>
        <v>90</v>
      </c>
      <c r="Y896" s="13">
        <f t="shared" si="78"/>
        <v>87.412499999999994</v>
      </c>
      <c r="Z896" s="17" t="str">
        <f t="shared" si="82"/>
        <v>Evening</v>
      </c>
      <c r="AA896" s="14" t="str">
        <f>VLOOKUP($N896,'HeartRate-2022-03-21-1647950188'!$C:$G,2,0)</f>
        <v>Break</v>
      </c>
      <c r="AB896" s="14" t="str">
        <f>VLOOKUP($N896,'HeartRate-2022-03-21-1647950188'!$C:$G,3,0)</f>
        <v>Off Campus</v>
      </c>
      <c r="AC896" s="14" t="str">
        <f>VLOOKUP($N896,'HeartRate-2022-03-21-1647950188'!$C:$G,4,0)</f>
        <v>Sitting</v>
      </c>
      <c r="AD896" s="14" t="str">
        <f>VLOOKUP($N896,'HeartRate-2022-03-21-1647950188'!$C:$G,5,0)</f>
        <v>Technical Contexts</v>
      </c>
      <c r="AE896">
        <f t="shared" si="83"/>
        <v>0</v>
      </c>
      <c r="AF896" s="18">
        <v>44634</v>
      </c>
      <c r="AG896" s="19">
        <v>0.62486111111111109</v>
      </c>
    </row>
    <row r="897" spans="1:33" x14ac:dyDescent="0.3">
      <c r="A897" s="5">
        <v>44634.6249537037</v>
      </c>
      <c r="B897" t="str">
        <f>IFERROR(AVERAGEIFS('HeartRate-2022-03-21-1647950188'!$B:$B,'HeartRate-2022-03-21-1647950188'!$A:$A,Data_Extraction!B$2,'HeartRate-2022-03-21-1647950188'!$C:$C,Data_Extraction!$A897),"")</f>
        <v/>
      </c>
      <c r="C897" t="str">
        <f>IFERROR(AVERAGEIFS('HeartRate-2022-03-21-1647950188'!$B:$B,'HeartRate-2022-03-21-1647950188'!$A:$A,Data_Extraction!C$2,'HeartRate-2022-03-21-1647950188'!$C:$C,Data_Extraction!$A897),"")</f>
        <v/>
      </c>
      <c r="D897" t="str">
        <f>IFERROR(AVERAGEIFS('HeartRate-2022-03-21-1647950188'!$B:$B,'HeartRate-2022-03-21-1647950188'!$A:$A,Data_Extraction!D$2,'HeartRate-2022-03-21-1647950188'!$C:$C,Data_Extraction!$A897),"")</f>
        <v/>
      </c>
      <c r="E897" t="str">
        <f>IFERROR(AVERAGEIFS('HeartRate-2022-03-21-1647950188'!$B:$B,'HeartRate-2022-03-21-1647950188'!$A:$A,Data_Extraction!E$2,'HeartRate-2022-03-21-1647950188'!$C:$C,Data_Extraction!$A897),"")</f>
        <v/>
      </c>
      <c r="F897" t="str">
        <f>IFERROR(AVERAGEIFS('HeartRate-2022-03-21-1647950188'!$B:$B,'HeartRate-2022-03-21-1647950188'!$A:$A,Data_Extraction!F$2,'HeartRate-2022-03-21-1647950188'!$C:$C,Data_Extraction!$A897),"")</f>
        <v/>
      </c>
      <c r="G897" t="str">
        <f>IFERROR(AVERAGEIFS('HeartRate-2022-03-21-1647950188'!$B:$B,'HeartRate-2022-03-21-1647950188'!$A:$A,Data_Extraction!G$2,'HeartRate-2022-03-21-1647950188'!$C:$C,Data_Extraction!$A897),"")</f>
        <v/>
      </c>
      <c r="H897">
        <f>IFERROR(AVERAGEIFS('HeartRate-2022-03-21-1647950188'!$B:$B,'HeartRate-2022-03-21-1647950188'!$A:$A,Data_Extraction!H$2,'HeartRate-2022-03-21-1647950188'!$C:$C,Data_Extraction!$A897),"")</f>
        <v>80</v>
      </c>
      <c r="I897" t="str">
        <f>IFERROR(AVERAGEIFS('HeartRate-2022-03-21-1647950188'!$B:$B,'HeartRate-2022-03-21-1647950188'!$A:$A,Data_Extraction!I$2,'HeartRate-2022-03-21-1647950188'!$C:$C,Data_Extraction!$A897),"")</f>
        <v/>
      </c>
      <c r="J897" s="8">
        <f t="shared" si="79"/>
        <v>80</v>
      </c>
      <c r="N897" s="11">
        <f>Data_Extraction!A897</f>
        <v>44634.6249537037</v>
      </c>
      <c r="O897" s="15">
        <f t="shared" si="80"/>
        <v>44634</v>
      </c>
      <c r="P897" s="16">
        <f t="shared" si="81"/>
        <v>0.62495370370370373</v>
      </c>
      <c r="Q897" s="12">
        <f>IF(Data_Extraction!B897="",Data_Extraction!$J897*(Q$1),Data_Extraction!B897)</f>
        <v>72</v>
      </c>
      <c r="R897" s="12">
        <f>IF(Data_Extraction!C897="",Data_Extraction!$J897*(R$1),Data_Extraction!C897)</f>
        <v>73.600000000000009</v>
      </c>
      <c r="S897" s="12">
        <f>IF(Data_Extraction!D897="",Data_Extraction!$J897*(S$1),Data_Extraction!D897)</f>
        <v>83.2</v>
      </c>
      <c r="T897" s="12">
        <f>IF(Data_Extraction!E897="",Data_Extraction!$J897*(T$1),Data_Extraction!E897)</f>
        <v>76</v>
      </c>
      <c r="U897" s="12">
        <f>IF(Data_Extraction!F897="",Data_Extraction!$J897*(U$1),Data_Extraction!F897)</f>
        <v>78.400000000000006</v>
      </c>
      <c r="V897" s="12">
        <f>IF(Data_Extraction!G897="",Data_Extraction!$J897*(V$1),Data_Extraction!G897)</f>
        <v>72.8</v>
      </c>
      <c r="W897" s="12">
        <f>IF(Data_Extraction!H897="",Data_Extraction!$J897*(W$1),Data_Extraction!H897)</f>
        <v>80</v>
      </c>
      <c r="X897" s="12">
        <f>IF(Data_Extraction!I897="",Data_Extraction!$J897*(X$1),Data_Extraction!I897)</f>
        <v>77.599999999999994</v>
      </c>
      <c r="Y897" s="13">
        <f t="shared" si="78"/>
        <v>76.7</v>
      </c>
      <c r="Z897" s="17" t="str">
        <f t="shared" si="82"/>
        <v>Evening</v>
      </c>
      <c r="AA897" s="14" t="str">
        <f>VLOOKUP($N897,'HeartRate-2022-03-21-1647950188'!$C:$G,2,0)</f>
        <v>Break</v>
      </c>
      <c r="AB897" s="14" t="str">
        <f>VLOOKUP($N897,'HeartRate-2022-03-21-1647950188'!$C:$G,3,0)</f>
        <v>Off Campus</v>
      </c>
      <c r="AC897" s="14" t="str">
        <f>VLOOKUP($N897,'HeartRate-2022-03-21-1647950188'!$C:$G,4,0)</f>
        <v>Sitting</v>
      </c>
      <c r="AD897" s="14" t="str">
        <f>VLOOKUP($N897,'HeartRate-2022-03-21-1647950188'!$C:$G,5,0)</f>
        <v>Technical Contexts</v>
      </c>
      <c r="AE897">
        <f t="shared" si="83"/>
        <v>0</v>
      </c>
      <c r="AF897" s="18">
        <v>44634</v>
      </c>
      <c r="AG897" s="19">
        <v>0.62495370370370373</v>
      </c>
    </row>
    <row r="898" spans="1:33" x14ac:dyDescent="0.3">
      <c r="A898" s="5">
        <v>44634.624988425923</v>
      </c>
      <c r="B898">
        <f>IFERROR(AVERAGEIFS('HeartRate-2022-03-21-1647950188'!$B:$B,'HeartRate-2022-03-21-1647950188'!$A:$A,Data_Extraction!B$2,'HeartRate-2022-03-21-1647950188'!$C:$C,Data_Extraction!$A898),"")</f>
        <v>109</v>
      </c>
      <c r="C898" t="str">
        <f>IFERROR(AVERAGEIFS('HeartRate-2022-03-21-1647950188'!$B:$B,'HeartRate-2022-03-21-1647950188'!$A:$A,Data_Extraction!C$2,'HeartRate-2022-03-21-1647950188'!$C:$C,Data_Extraction!$A898),"")</f>
        <v/>
      </c>
      <c r="D898" t="str">
        <f>IFERROR(AVERAGEIFS('HeartRate-2022-03-21-1647950188'!$B:$B,'HeartRate-2022-03-21-1647950188'!$A:$A,Data_Extraction!D$2,'HeartRate-2022-03-21-1647950188'!$C:$C,Data_Extraction!$A898),"")</f>
        <v/>
      </c>
      <c r="E898" t="str">
        <f>IFERROR(AVERAGEIFS('HeartRate-2022-03-21-1647950188'!$B:$B,'HeartRate-2022-03-21-1647950188'!$A:$A,Data_Extraction!E$2,'HeartRate-2022-03-21-1647950188'!$C:$C,Data_Extraction!$A898),"")</f>
        <v/>
      </c>
      <c r="F898" t="str">
        <f>IFERROR(AVERAGEIFS('HeartRate-2022-03-21-1647950188'!$B:$B,'HeartRate-2022-03-21-1647950188'!$A:$A,Data_Extraction!F$2,'HeartRate-2022-03-21-1647950188'!$C:$C,Data_Extraction!$A898),"")</f>
        <v/>
      </c>
      <c r="G898" t="str">
        <f>IFERROR(AVERAGEIFS('HeartRate-2022-03-21-1647950188'!$B:$B,'HeartRate-2022-03-21-1647950188'!$A:$A,Data_Extraction!G$2,'HeartRate-2022-03-21-1647950188'!$C:$C,Data_Extraction!$A898),"")</f>
        <v/>
      </c>
      <c r="H898" t="str">
        <f>IFERROR(AVERAGEIFS('HeartRate-2022-03-21-1647950188'!$B:$B,'HeartRate-2022-03-21-1647950188'!$A:$A,Data_Extraction!H$2,'HeartRate-2022-03-21-1647950188'!$C:$C,Data_Extraction!$A898),"")</f>
        <v/>
      </c>
      <c r="I898">
        <f>IFERROR(AVERAGEIFS('HeartRate-2022-03-21-1647950188'!$B:$B,'HeartRate-2022-03-21-1647950188'!$A:$A,Data_Extraction!I$2,'HeartRate-2022-03-21-1647950188'!$C:$C,Data_Extraction!$A898),"")</f>
        <v>88</v>
      </c>
      <c r="J898" s="8">
        <f t="shared" si="79"/>
        <v>98.5</v>
      </c>
      <c r="N898" s="11">
        <f>Data_Extraction!A898</f>
        <v>44634.624988425923</v>
      </c>
      <c r="O898" s="15">
        <f t="shared" si="80"/>
        <v>44634</v>
      </c>
      <c r="P898" s="16">
        <f t="shared" si="81"/>
        <v>0.62498842592592596</v>
      </c>
      <c r="Q898" s="12">
        <f>IF(Data_Extraction!B898="",Data_Extraction!$J898*(Q$1),Data_Extraction!B898)</f>
        <v>109</v>
      </c>
      <c r="R898" s="12">
        <f>IF(Data_Extraction!C898="",Data_Extraction!$J898*(R$1),Data_Extraction!C898)</f>
        <v>90.62</v>
      </c>
      <c r="S898" s="12">
        <f>IF(Data_Extraction!D898="",Data_Extraction!$J898*(S$1),Data_Extraction!D898)</f>
        <v>102.44</v>
      </c>
      <c r="T898" s="12">
        <f>IF(Data_Extraction!E898="",Data_Extraction!$J898*(T$1),Data_Extraction!E898)</f>
        <v>93.574999999999989</v>
      </c>
      <c r="U898" s="12">
        <f>IF(Data_Extraction!F898="",Data_Extraction!$J898*(U$1),Data_Extraction!F898)</f>
        <v>96.53</v>
      </c>
      <c r="V898" s="12">
        <f>IF(Data_Extraction!G898="",Data_Extraction!$J898*(V$1),Data_Extraction!G898)</f>
        <v>89.635000000000005</v>
      </c>
      <c r="W898" s="12">
        <f>IF(Data_Extraction!H898="",Data_Extraction!$J898*(W$1),Data_Extraction!H898)</f>
        <v>105.39500000000001</v>
      </c>
      <c r="X898" s="12">
        <f>IF(Data_Extraction!I898="",Data_Extraction!$J898*(X$1),Data_Extraction!I898)</f>
        <v>88</v>
      </c>
      <c r="Y898" s="13">
        <f t="shared" si="78"/>
        <v>96.899374999999992</v>
      </c>
      <c r="Z898" s="17" t="str">
        <f t="shared" si="82"/>
        <v>Evening</v>
      </c>
      <c r="AA898" s="14" t="str">
        <f>VLOOKUP($N898,'HeartRate-2022-03-21-1647950188'!$C:$G,2,0)</f>
        <v>Break</v>
      </c>
      <c r="AB898" s="14" t="str">
        <f>VLOOKUP($N898,'HeartRate-2022-03-21-1647950188'!$C:$G,3,0)</f>
        <v>Off Campus</v>
      </c>
      <c r="AC898" s="14" t="str">
        <f>VLOOKUP($N898,'HeartRate-2022-03-21-1647950188'!$C:$G,4,0)</f>
        <v>Sitting</v>
      </c>
      <c r="AD898" s="14" t="str">
        <f>VLOOKUP($N898,'HeartRate-2022-03-21-1647950188'!$C:$G,5,0)</f>
        <v>Technical Contexts</v>
      </c>
      <c r="AE898">
        <f t="shared" si="83"/>
        <v>0</v>
      </c>
      <c r="AF898" s="18">
        <v>44634</v>
      </c>
      <c r="AG898" s="19">
        <v>0.62498842592592596</v>
      </c>
    </row>
    <row r="899" spans="1:33" x14ac:dyDescent="0.3">
      <c r="A899" s="5">
        <v>44634.625486111108</v>
      </c>
      <c r="B899" t="str">
        <f>IFERROR(AVERAGEIFS('HeartRate-2022-03-21-1647950188'!$B:$B,'HeartRate-2022-03-21-1647950188'!$A:$A,Data_Extraction!B$2,'HeartRate-2022-03-21-1647950188'!$C:$C,Data_Extraction!$A899),"")</f>
        <v/>
      </c>
      <c r="C899" t="str">
        <f>IFERROR(AVERAGEIFS('HeartRate-2022-03-21-1647950188'!$B:$B,'HeartRate-2022-03-21-1647950188'!$A:$A,Data_Extraction!C$2,'HeartRate-2022-03-21-1647950188'!$C:$C,Data_Extraction!$A899),"")</f>
        <v/>
      </c>
      <c r="D899" t="str">
        <f>IFERROR(AVERAGEIFS('HeartRate-2022-03-21-1647950188'!$B:$B,'HeartRate-2022-03-21-1647950188'!$A:$A,Data_Extraction!D$2,'HeartRate-2022-03-21-1647950188'!$C:$C,Data_Extraction!$A899),"")</f>
        <v/>
      </c>
      <c r="E899" t="str">
        <f>IFERROR(AVERAGEIFS('HeartRate-2022-03-21-1647950188'!$B:$B,'HeartRate-2022-03-21-1647950188'!$A:$A,Data_Extraction!E$2,'HeartRate-2022-03-21-1647950188'!$C:$C,Data_Extraction!$A899),"")</f>
        <v/>
      </c>
      <c r="F899" t="str">
        <f>IFERROR(AVERAGEIFS('HeartRate-2022-03-21-1647950188'!$B:$B,'HeartRate-2022-03-21-1647950188'!$A:$A,Data_Extraction!F$2,'HeartRate-2022-03-21-1647950188'!$C:$C,Data_Extraction!$A899),"")</f>
        <v/>
      </c>
      <c r="G899">
        <f>IFERROR(AVERAGEIFS('HeartRate-2022-03-21-1647950188'!$B:$B,'HeartRate-2022-03-21-1647950188'!$A:$A,Data_Extraction!G$2,'HeartRate-2022-03-21-1647950188'!$C:$C,Data_Extraction!$A899),"")</f>
        <v>90</v>
      </c>
      <c r="H899" t="str">
        <f>IFERROR(AVERAGEIFS('HeartRate-2022-03-21-1647950188'!$B:$B,'HeartRate-2022-03-21-1647950188'!$A:$A,Data_Extraction!H$2,'HeartRate-2022-03-21-1647950188'!$C:$C,Data_Extraction!$A899),"")</f>
        <v/>
      </c>
      <c r="I899" t="str">
        <f>IFERROR(AVERAGEIFS('HeartRate-2022-03-21-1647950188'!$B:$B,'HeartRate-2022-03-21-1647950188'!$A:$A,Data_Extraction!I$2,'HeartRate-2022-03-21-1647950188'!$C:$C,Data_Extraction!$A899),"")</f>
        <v/>
      </c>
      <c r="J899" s="8">
        <f t="shared" si="79"/>
        <v>90</v>
      </c>
      <c r="N899" s="11">
        <f>Data_Extraction!A899</f>
        <v>44634.625486111108</v>
      </c>
      <c r="O899" s="15">
        <f t="shared" si="80"/>
        <v>44634</v>
      </c>
      <c r="P899" s="16">
        <f t="shared" si="81"/>
        <v>0.62548611111111108</v>
      </c>
      <c r="Q899" s="12">
        <f>IF(Data_Extraction!B899="",Data_Extraction!$J899*(Q$1),Data_Extraction!B899)</f>
        <v>81</v>
      </c>
      <c r="R899" s="12">
        <f>IF(Data_Extraction!C899="",Data_Extraction!$J899*(R$1),Data_Extraction!C899)</f>
        <v>82.8</v>
      </c>
      <c r="S899" s="12">
        <f>IF(Data_Extraction!D899="",Data_Extraction!$J899*(S$1),Data_Extraction!D899)</f>
        <v>93.600000000000009</v>
      </c>
      <c r="T899" s="12">
        <f>IF(Data_Extraction!E899="",Data_Extraction!$J899*(T$1),Data_Extraction!E899)</f>
        <v>85.5</v>
      </c>
      <c r="U899" s="12">
        <f>IF(Data_Extraction!F899="",Data_Extraction!$J899*(U$1),Data_Extraction!F899)</f>
        <v>88.2</v>
      </c>
      <c r="V899" s="12">
        <f>IF(Data_Extraction!G899="",Data_Extraction!$J899*(V$1),Data_Extraction!G899)</f>
        <v>90</v>
      </c>
      <c r="W899" s="12">
        <f>IF(Data_Extraction!H899="",Data_Extraction!$J899*(W$1),Data_Extraction!H899)</f>
        <v>96.300000000000011</v>
      </c>
      <c r="X899" s="12">
        <f>IF(Data_Extraction!I899="",Data_Extraction!$J899*(X$1),Data_Extraction!I899)</f>
        <v>87.3</v>
      </c>
      <c r="Y899" s="13">
        <f t="shared" ref="Y899:Y962" si="84">AVERAGE(Q899:X899)</f>
        <v>88.087500000000006</v>
      </c>
      <c r="Z899" s="17" t="str">
        <f t="shared" si="82"/>
        <v>Evening</v>
      </c>
      <c r="AA899" s="14" t="str">
        <f>VLOOKUP($N899,'HeartRate-2022-03-21-1647950188'!$C:$G,2,0)</f>
        <v>Break</v>
      </c>
      <c r="AB899" s="14" t="str">
        <f>VLOOKUP($N899,'HeartRate-2022-03-21-1647950188'!$C:$G,3,0)</f>
        <v>Off Campus</v>
      </c>
      <c r="AC899" s="14" t="str">
        <f>VLOOKUP($N899,'HeartRate-2022-03-21-1647950188'!$C:$G,4,0)</f>
        <v>Sitting</v>
      </c>
      <c r="AD899" s="14" t="str">
        <f>VLOOKUP($N899,'HeartRate-2022-03-21-1647950188'!$C:$G,5,0)</f>
        <v>Technical Contexts</v>
      </c>
      <c r="AE899">
        <f t="shared" si="83"/>
        <v>0</v>
      </c>
      <c r="AF899" s="18">
        <v>44634</v>
      </c>
      <c r="AG899" s="19">
        <v>0.62548611111111108</v>
      </c>
    </row>
    <row r="900" spans="1:33" x14ac:dyDescent="0.3">
      <c r="A900" s="5">
        <v>44634.62568287037</v>
      </c>
      <c r="B900">
        <f>IFERROR(AVERAGEIFS('HeartRate-2022-03-21-1647950188'!$B:$B,'HeartRate-2022-03-21-1647950188'!$A:$A,Data_Extraction!B$2,'HeartRate-2022-03-21-1647950188'!$C:$C,Data_Extraction!$A900),"")</f>
        <v>111</v>
      </c>
      <c r="C900" t="str">
        <f>IFERROR(AVERAGEIFS('HeartRate-2022-03-21-1647950188'!$B:$B,'HeartRate-2022-03-21-1647950188'!$A:$A,Data_Extraction!C$2,'HeartRate-2022-03-21-1647950188'!$C:$C,Data_Extraction!$A900),"")</f>
        <v/>
      </c>
      <c r="D900" t="str">
        <f>IFERROR(AVERAGEIFS('HeartRate-2022-03-21-1647950188'!$B:$B,'HeartRate-2022-03-21-1647950188'!$A:$A,Data_Extraction!D$2,'HeartRate-2022-03-21-1647950188'!$C:$C,Data_Extraction!$A900),"")</f>
        <v/>
      </c>
      <c r="E900" t="str">
        <f>IFERROR(AVERAGEIFS('HeartRate-2022-03-21-1647950188'!$B:$B,'HeartRate-2022-03-21-1647950188'!$A:$A,Data_Extraction!E$2,'HeartRate-2022-03-21-1647950188'!$C:$C,Data_Extraction!$A900),"")</f>
        <v/>
      </c>
      <c r="F900" t="str">
        <f>IFERROR(AVERAGEIFS('HeartRate-2022-03-21-1647950188'!$B:$B,'HeartRate-2022-03-21-1647950188'!$A:$A,Data_Extraction!F$2,'HeartRate-2022-03-21-1647950188'!$C:$C,Data_Extraction!$A900),"")</f>
        <v/>
      </c>
      <c r="G900" t="str">
        <f>IFERROR(AVERAGEIFS('HeartRate-2022-03-21-1647950188'!$B:$B,'HeartRate-2022-03-21-1647950188'!$A:$A,Data_Extraction!G$2,'HeartRate-2022-03-21-1647950188'!$C:$C,Data_Extraction!$A900),"")</f>
        <v/>
      </c>
      <c r="H900" t="str">
        <f>IFERROR(AVERAGEIFS('HeartRate-2022-03-21-1647950188'!$B:$B,'HeartRate-2022-03-21-1647950188'!$A:$A,Data_Extraction!H$2,'HeartRate-2022-03-21-1647950188'!$C:$C,Data_Extraction!$A900),"")</f>
        <v/>
      </c>
      <c r="I900">
        <f>IFERROR(AVERAGEIFS('HeartRate-2022-03-21-1647950188'!$B:$B,'HeartRate-2022-03-21-1647950188'!$A:$A,Data_Extraction!I$2,'HeartRate-2022-03-21-1647950188'!$C:$C,Data_Extraction!$A900),"")</f>
        <v>95</v>
      </c>
      <c r="J900" s="8">
        <f t="shared" ref="J900:J963" si="85">AVERAGE(B900:I900)</f>
        <v>103</v>
      </c>
      <c r="N900" s="11">
        <f>Data_Extraction!A900</f>
        <v>44634.62568287037</v>
      </c>
      <c r="O900" s="15">
        <f t="shared" ref="O900:O963" si="86">AF900</f>
        <v>44634</v>
      </c>
      <c r="P900" s="16">
        <f t="shared" ref="P900:P963" si="87">AG900</f>
        <v>0.6256828703703704</v>
      </c>
      <c r="Q900" s="12">
        <f>IF(Data_Extraction!B900="",Data_Extraction!$J900*(Q$1),Data_Extraction!B900)</f>
        <v>111</v>
      </c>
      <c r="R900" s="12">
        <f>IF(Data_Extraction!C900="",Data_Extraction!$J900*(R$1),Data_Extraction!C900)</f>
        <v>94.76</v>
      </c>
      <c r="S900" s="12">
        <f>IF(Data_Extraction!D900="",Data_Extraction!$J900*(S$1),Data_Extraction!D900)</f>
        <v>107.12</v>
      </c>
      <c r="T900" s="12">
        <f>IF(Data_Extraction!E900="",Data_Extraction!$J900*(T$1),Data_Extraction!E900)</f>
        <v>97.85</v>
      </c>
      <c r="U900" s="12">
        <f>IF(Data_Extraction!F900="",Data_Extraction!$J900*(U$1),Data_Extraction!F900)</f>
        <v>100.94</v>
      </c>
      <c r="V900" s="12">
        <f>IF(Data_Extraction!G900="",Data_Extraction!$J900*(V$1),Data_Extraction!G900)</f>
        <v>93.73</v>
      </c>
      <c r="W900" s="12">
        <f>IF(Data_Extraction!H900="",Data_Extraction!$J900*(W$1),Data_Extraction!H900)</f>
        <v>110.21000000000001</v>
      </c>
      <c r="X900" s="12">
        <f>IF(Data_Extraction!I900="",Data_Extraction!$J900*(X$1),Data_Extraction!I900)</f>
        <v>95</v>
      </c>
      <c r="Y900" s="13">
        <f t="shared" si="84"/>
        <v>101.32625</v>
      </c>
      <c r="Z900" s="17" t="str">
        <f t="shared" ref="Z900:Z963" si="88">VLOOKUP(P900,$AJ$2:$AK$7,2,1)</f>
        <v>Evening</v>
      </c>
      <c r="AA900" s="14" t="str">
        <f>VLOOKUP($N900,'HeartRate-2022-03-21-1647950188'!$C:$G,2,0)</f>
        <v>Break</v>
      </c>
      <c r="AB900" s="14" t="str">
        <f>VLOOKUP($N900,'HeartRate-2022-03-21-1647950188'!$C:$G,3,0)</f>
        <v>Off Campus</v>
      </c>
      <c r="AC900" s="14" t="str">
        <f>VLOOKUP($N900,'HeartRate-2022-03-21-1647950188'!$C:$G,4,0)</f>
        <v>Sitting</v>
      </c>
      <c r="AD900" s="14" t="str">
        <f>VLOOKUP($N900,'HeartRate-2022-03-21-1647950188'!$C:$G,5,0)</f>
        <v>Technical Contexts</v>
      </c>
      <c r="AE900">
        <f t="shared" ref="AE900:AE963" si="89">IF(Y900&gt;120,1,0)</f>
        <v>0</v>
      </c>
      <c r="AF900" s="18">
        <v>44634</v>
      </c>
      <c r="AG900" s="19">
        <v>0.6256828703703704</v>
      </c>
    </row>
    <row r="901" spans="1:33" x14ac:dyDescent="0.3">
      <c r="A901" s="5">
        <v>44634.625694444447</v>
      </c>
      <c r="B901" t="str">
        <f>IFERROR(AVERAGEIFS('HeartRate-2022-03-21-1647950188'!$B:$B,'HeartRate-2022-03-21-1647950188'!$A:$A,Data_Extraction!B$2,'HeartRate-2022-03-21-1647950188'!$C:$C,Data_Extraction!$A901),"")</f>
        <v/>
      </c>
      <c r="C901" t="str">
        <f>IFERROR(AVERAGEIFS('HeartRate-2022-03-21-1647950188'!$B:$B,'HeartRate-2022-03-21-1647950188'!$A:$A,Data_Extraction!C$2,'HeartRate-2022-03-21-1647950188'!$C:$C,Data_Extraction!$A901),"")</f>
        <v/>
      </c>
      <c r="D901" t="str">
        <f>IFERROR(AVERAGEIFS('HeartRate-2022-03-21-1647950188'!$B:$B,'HeartRate-2022-03-21-1647950188'!$A:$A,Data_Extraction!D$2,'HeartRate-2022-03-21-1647950188'!$C:$C,Data_Extraction!$A901),"")</f>
        <v/>
      </c>
      <c r="E901" t="str">
        <f>IFERROR(AVERAGEIFS('HeartRate-2022-03-21-1647950188'!$B:$B,'HeartRate-2022-03-21-1647950188'!$A:$A,Data_Extraction!E$2,'HeartRate-2022-03-21-1647950188'!$C:$C,Data_Extraction!$A901),"")</f>
        <v/>
      </c>
      <c r="F901" t="str">
        <f>IFERROR(AVERAGEIFS('HeartRate-2022-03-21-1647950188'!$B:$B,'HeartRate-2022-03-21-1647950188'!$A:$A,Data_Extraction!F$2,'HeartRate-2022-03-21-1647950188'!$C:$C,Data_Extraction!$A901),"")</f>
        <v/>
      </c>
      <c r="G901">
        <f>IFERROR(AVERAGEIFS('HeartRate-2022-03-21-1647950188'!$B:$B,'HeartRate-2022-03-21-1647950188'!$A:$A,Data_Extraction!G$2,'HeartRate-2022-03-21-1647950188'!$C:$C,Data_Extraction!$A901),"")</f>
        <v>85</v>
      </c>
      <c r="H901">
        <f>IFERROR(AVERAGEIFS('HeartRate-2022-03-21-1647950188'!$B:$B,'HeartRate-2022-03-21-1647950188'!$A:$A,Data_Extraction!H$2,'HeartRate-2022-03-21-1647950188'!$C:$C,Data_Extraction!$A901),"")</f>
        <v>117</v>
      </c>
      <c r="I901" t="str">
        <f>IFERROR(AVERAGEIFS('HeartRate-2022-03-21-1647950188'!$B:$B,'HeartRate-2022-03-21-1647950188'!$A:$A,Data_Extraction!I$2,'HeartRate-2022-03-21-1647950188'!$C:$C,Data_Extraction!$A901),"")</f>
        <v/>
      </c>
      <c r="J901" s="8">
        <f t="shared" si="85"/>
        <v>101</v>
      </c>
      <c r="N901" s="11">
        <f>Data_Extraction!A901</f>
        <v>44634.625694444447</v>
      </c>
      <c r="O901" s="15">
        <f t="shared" si="86"/>
        <v>44634</v>
      </c>
      <c r="P901" s="16">
        <f t="shared" si="87"/>
        <v>0.62569444444444444</v>
      </c>
      <c r="Q901" s="12">
        <f>IF(Data_Extraction!B901="",Data_Extraction!$J901*(Q$1),Data_Extraction!B901)</f>
        <v>90.9</v>
      </c>
      <c r="R901" s="12">
        <f>IF(Data_Extraction!C901="",Data_Extraction!$J901*(R$1),Data_Extraction!C901)</f>
        <v>92.92</v>
      </c>
      <c r="S901" s="12">
        <f>IF(Data_Extraction!D901="",Data_Extraction!$J901*(S$1),Data_Extraction!D901)</f>
        <v>105.04</v>
      </c>
      <c r="T901" s="12">
        <f>IF(Data_Extraction!E901="",Data_Extraction!$J901*(T$1),Data_Extraction!E901)</f>
        <v>95.949999999999989</v>
      </c>
      <c r="U901" s="12">
        <f>IF(Data_Extraction!F901="",Data_Extraction!$J901*(U$1),Data_Extraction!F901)</f>
        <v>98.98</v>
      </c>
      <c r="V901" s="12">
        <f>IF(Data_Extraction!G901="",Data_Extraction!$J901*(V$1),Data_Extraction!G901)</f>
        <v>85</v>
      </c>
      <c r="W901" s="12">
        <f>IF(Data_Extraction!H901="",Data_Extraction!$J901*(W$1),Data_Extraction!H901)</f>
        <v>117</v>
      </c>
      <c r="X901" s="12">
        <f>IF(Data_Extraction!I901="",Data_Extraction!$J901*(X$1),Data_Extraction!I901)</f>
        <v>97.97</v>
      </c>
      <c r="Y901" s="13">
        <f t="shared" si="84"/>
        <v>97.97</v>
      </c>
      <c r="Z901" s="17" t="str">
        <f t="shared" si="88"/>
        <v>Evening</v>
      </c>
      <c r="AA901" s="14" t="str">
        <f>VLOOKUP($N901,'HeartRate-2022-03-21-1647950188'!$C:$G,2,0)</f>
        <v>Lecture</v>
      </c>
      <c r="AB901" s="14" t="str">
        <f>VLOOKUP($N901,'HeartRate-2022-03-21-1647950188'!$C:$G,3,0)</f>
        <v>Off Campus</v>
      </c>
      <c r="AC901" s="14" t="str">
        <f>VLOOKUP($N901,'HeartRate-2022-03-21-1647950188'!$C:$G,4,0)</f>
        <v>Sitting</v>
      </c>
      <c r="AD901" s="14" t="str">
        <f>VLOOKUP($N901,'HeartRate-2022-03-21-1647950188'!$C:$G,5,0)</f>
        <v>Technical Contexts</v>
      </c>
      <c r="AE901">
        <f t="shared" si="89"/>
        <v>0</v>
      </c>
      <c r="AF901" s="18">
        <v>44634</v>
      </c>
      <c r="AG901" s="19">
        <v>0.62569444444444444</v>
      </c>
    </row>
    <row r="902" spans="1:33" x14ac:dyDescent="0.3">
      <c r="A902" s="5">
        <v>44634.625810185185</v>
      </c>
      <c r="B902" t="str">
        <f>IFERROR(AVERAGEIFS('HeartRate-2022-03-21-1647950188'!$B:$B,'HeartRate-2022-03-21-1647950188'!$A:$A,Data_Extraction!B$2,'HeartRate-2022-03-21-1647950188'!$C:$C,Data_Extraction!$A902),"")</f>
        <v/>
      </c>
      <c r="C902" t="str">
        <f>IFERROR(AVERAGEIFS('HeartRate-2022-03-21-1647950188'!$B:$B,'HeartRate-2022-03-21-1647950188'!$A:$A,Data_Extraction!C$2,'HeartRate-2022-03-21-1647950188'!$C:$C,Data_Extraction!$A902),"")</f>
        <v/>
      </c>
      <c r="D902" t="str">
        <f>IFERROR(AVERAGEIFS('HeartRate-2022-03-21-1647950188'!$B:$B,'HeartRate-2022-03-21-1647950188'!$A:$A,Data_Extraction!D$2,'HeartRate-2022-03-21-1647950188'!$C:$C,Data_Extraction!$A902),"")</f>
        <v/>
      </c>
      <c r="E902" t="str">
        <f>IFERROR(AVERAGEIFS('HeartRate-2022-03-21-1647950188'!$B:$B,'HeartRate-2022-03-21-1647950188'!$A:$A,Data_Extraction!E$2,'HeartRate-2022-03-21-1647950188'!$C:$C,Data_Extraction!$A902),"")</f>
        <v/>
      </c>
      <c r="F902" t="str">
        <f>IFERROR(AVERAGEIFS('HeartRate-2022-03-21-1647950188'!$B:$B,'HeartRate-2022-03-21-1647950188'!$A:$A,Data_Extraction!F$2,'HeartRate-2022-03-21-1647950188'!$C:$C,Data_Extraction!$A902),"")</f>
        <v/>
      </c>
      <c r="G902">
        <f>IFERROR(AVERAGEIFS('HeartRate-2022-03-21-1647950188'!$B:$B,'HeartRate-2022-03-21-1647950188'!$A:$A,Data_Extraction!G$2,'HeartRate-2022-03-21-1647950188'!$C:$C,Data_Extraction!$A902),"")</f>
        <v>80</v>
      </c>
      <c r="H902" t="str">
        <f>IFERROR(AVERAGEIFS('HeartRate-2022-03-21-1647950188'!$B:$B,'HeartRate-2022-03-21-1647950188'!$A:$A,Data_Extraction!H$2,'HeartRate-2022-03-21-1647950188'!$C:$C,Data_Extraction!$A902),"")</f>
        <v/>
      </c>
      <c r="I902" t="str">
        <f>IFERROR(AVERAGEIFS('HeartRate-2022-03-21-1647950188'!$B:$B,'HeartRate-2022-03-21-1647950188'!$A:$A,Data_Extraction!I$2,'HeartRate-2022-03-21-1647950188'!$C:$C,Data_Extraction!$A902),"")</f>
        <v/>
      </c>
      <c r="J902" s="8">
        <f t="shared" si="85"/>
        <v>80</v>
      </c>
      <c r="N902" s="11">
        <f>Data_Extraction!A902</f>
        <v>44634.625810185185</v>
      </c>
      <c r="O902" s="15">
        <f t="shared" si="86"/>
        <v>44634</v>
      </c>
      <c r="P902" s="16">
        <f t="shared" si="87"/>
        <v>0.62581018518518516</v>
      </c>
      <c r="Q902" s="12">
        <f>IF(Data_Extraction!B902="",Data_Extraction!$J902*(Q$1),Data_Extraction!B902)</f>
        <v>72</v>
      </c>
      <c r="R902" s="12">
        <f>IF(Data_Extraction!C902="",Data_Extraction!$J902*(R$1),Data_Extraction!C902)</f>
        <v>73.600000000000009</v>
      </c>
      <c r="S902" s="12">
        <f>IF(Data_Extraction!D902="",Data_Extraction!$J902*(S$1),Data_Extraction!D902)</f>
        <v>83.2</v>
      </c>
      <c r="T902" s="12">
        <f>IF(Data_Extraction!E902="",Data_Extraction!$J902*(T$1),Data_Extraction!E902)</f>
        <v>76</v>
      </c>
      <c r="U902" s="12">
        <f>IF(Data_Extraction!F902="",Data_Extraction!$J902*(U$1),Data_Extraction!F902)</f>
        <v>78.400000000000006</v>
      </c>
      <c r="V902" s="12">
        <f>IF(Data_Extraction!G902="",Data_Extraction!$J902*(V$1),Data_Extraction!G902)</f>
        <v>80</v>
      </c>
      <c r="W902" s="12">
        <f>IF(Data_Extraction!H902="",Data_Extraction!$J902*(W$1),Data_Extraction!H902)</f>
        <v>85.600000000000009</v>
      </c>
      <c r="X902" s="12">
        <f>IF(Data_Extraction!I902="",Data_Extraction!$J902*(X$1),Data_Extraction!I902)</f>
        <v>77.599999999999994</v>
      </c>
      <c r="Y902" s="13">
        <f t="shared" si="84"/>
        <v>78.300000000000011</v>
      </c>
      <c r="Z902" s="17" t="str">
        <f t="shared" si="88"/>
        <v>Evening</v>
      </c>
      <c r="AA902" s="14" t="str">
        <f>VLOOKUP($N902,'HeartRate-2022-03-21-1647950188'!$C:$G,2,0)</f>
        <v>Lecture</v>
      </c>
      <c r="AB902" s="14" t="str">
        <f>VLOOKUP($N902,'HeartRate-2022-03-21-1647950188'!$C:$G,3,0)</f>
        <v>Off Campus</v>
      </c>
      <c r="AC902" s="14" t="str">
        <f>VLOOKUP($N902,'HeartRate-2022-03-21-1647950188'!$C:$G,4,0)</f>
        <v>Sitting</v>
      </c>
      <c r="AD902" s="14" t="str">
        <f>VLOOKUP($N902,'HeartRate-2022-03-21-1647950188'!$C:$G,5,0)</f>
        <v>Technical Contexts</v>
      </c>
      <c r="AE902">
        <f t="shared" si="89"/>
        <v>0</v>
      </c>
      <c r="AF902" s="18">
        <v>44634</v>
      </c>
      <c r="AG902" s="19">
        <v>0.62581018518518516</v>
      </c>
    </row>
    <row r="903" spans="1:33" x14ac:dyDescent="0.3">
      <c r="A903" s="5">
        <v>44634.625856481478</v>
      </c>
      <c r="B903" t="str">
        <f>IFERROR(AVERAGEIFS('HeartRate-2022-03-21-1647950188'!$B:$B,'HeartRate-2022-03-21-1647950188'!$A:$A,Data_Extraction!B$2,'HeartRate-2022-03-21-1647950188'!$C:$C,Data_Extraction!$A903),"")</f>
        <v/>
      </c>
      <c r="C903" t="str">
        <f>IFERROR(AVERAGEIFS('HeartRate-2022-03-21-1647950188'!$B:$B,'HeartRate-2022-03-21-1647950188'!$A:$A,Data_Extraction!C$2,'HeartRate-2022-03-21-1647950188'!$C:$C,Data_Extraction!$A903),"")</f>
        <v/>
      </c>
      <c r="D903" t="str">
        <f>IFERROR(AVERAGEIFS('HeartRate-2022-03-21-1647950188'!$B:$B,'HeartRate-2022-03-21-1647950188'!$A:$A,Data_Extraction!D$2,'HeartRate-2022-03-21-1647950188'!$C:$C,Data_Extraction!$A903),"")</f>
        <v/>
      </c>
      <c r="E903" t="str">
        <f>IFERROR(AVERAGEIFS('HeartRate-2022-03-21-1647950188'!$B:$B,'HeartRate-2022-03-21-1647950188'!$A:$A,Data_Extraction!E$2,'HeartRate-2022-03-21-1647950188'!$C:$C,Data_Extraction!$A903),"")</f>
        <v/>
      </c>
      <c r="F903" t="str">
        <f>IFERROR(AVERAGEIFS('HeartRate-2022-03-21-1647950188'!$B:$B,'HeartRate-2022-03-21-1647950188'!$A:$A,Data_Extraction!F$2,'HeartRate-2022-03-21-1647950188'!$C:$C,Data_Extraction!$A903),"")</f>
        <v/>
      </c>
      <c r="G903" t="str">
        <f>IFERROR(AVERAGEIFS('HeartRate-2022-03-21-1647950188'!$B:$B,'HeartRate-2022-03-21-1647950188'!$A:$A,Data_Extraction!G$2,'HeartRate-2022-03-21-1647950188'!$C:$C,Data_Extraction!$A903),"")</f>
        <v/>
      </c>
      <c r="H903">
        <f>IFERROR(AVERAGEIFS('HeartRate-2022-03-21-1647950188'!$B:$B,'HeartRate-2022-03-21-1647950188'!$A:$A,Data_Extraction!H$2,'HeartRate-2022-03-21-1647950188'!$C:$C,Data_Extraction!$A903),"")</f>
        <v>82</v>
      </c>
      <c r="I903" t="str">
        <f>IFERROR(AVERAGEIFS('HeartRate-2022-03-21-1647950188'!$B:$B,'HeartRate-2022-03-21-1647950188'!$A:$A,Data_Extraction!I$2,'HeartRate-2022-03-21-1647950188'!$C:$C,Data_Extraction!$A903),"")</f>
        <v/>
      </c>
      <c r="J903" s="8">
        <f t="shared" si="85"/>
        <v>82</v>
      </c>
      <c r="N903" s="11">
        <f>Data_Extraction!A903</f>
        <v>44634.625856481478</v>
      </c>
      <c r="O903" s="15">
        <f t="shared" si="86"/>
        <v>44634</v>
      </c>
      <c r="P903" s="16">
        <f t="shared" si="87"/>
        <v>0.62585648148148143</v>
      </c>
      <c r="Q903" s="12">
        <f>IF(Data_Extraction!B903="",Data_Extraction!$J903*(Q$1),Data_Extraction!B903)</f>
        <v>73.8</v>
      </c>
      <c r="R903" s="12">
        <f>IF(Data_Extraction!C903="",Data_Extraction!$J903*(R$1),Data_Extraction!C903)</f>
        <v>75.44</v>
      </c>
      <c r="S903" s="12">
        <f>IF(Data_Extraction!D903="",Data_Extraction!$J903*(S$1),Data_Extraction!D903)</f>
        <v>85.28</v>
      </c>
      <c r="T903" s="12">
        <f>IF(Data_Extraction!E903="",Data_Extraction!$J903*(T$1),Data_Extraction!E903)</f>
        <v>77.899999999999991</v>
      </c>
      <c r="U903" s="12">
        <f>IF(Data_Extraction!F903="",Data_Extraction!$J903*(U$1),Data_Extraction!F903)</f>
        <v>80.36</v>
      </c>
      <c r="V903" s="12">
        <f>IF(Data_Extraction!G903="",Data_Extraction!$J903*(V$1),Data_Extraction!G903)</f>
        <v>74.62</v>
      </c>
      <c r="W903" s="12">
        <f>IF(Data_Extraction!H903="",Data_Extraction!$J903*(W$1),Data_Extraction!H903)</f>
        <v>82</v>
      </c>
      <c r="X903" s="12">
        <f>IF(Data_Extraction!I903="",Data_Extraction!$J903*(X$1),Data_Extraction!I903)</f>
        <v>79.539999999999992</v>
      </c>
      <c r="Y903" s="13">
        <f t="shared" si="84"/>
        <v>78.617500000000007</v>
      </c>
      <c r="Z903" s="17" t="str">
        <f t="shared" si="88"/>
        <v>Evening</v>
      </c>
      <c r="AA903" s="14" t="str">
        <f>VLOOKUP($N903,'HeartRate-2022-03-21-1647950188'!$C:$G,2,0)</f>
        <v>Lecture</v>
      </c>
      <c r="AB903" s="14" t="str">
        <f>VLOOKUP($N903,'HeartRate-2022-03-21-1647950188'!$C:$G,3,0)</f>
        <v>Off Campus</v>
      </c>
      <c r="AC903" s="14" t="str">
        <f>VLOOKUP($N903,'HeartRate-2022-03-21-1647950188'!$C:$G,4,0)</f>
        <v>Sitting</v>
      </c>
      <c r="AD903" s="14" t="str">
        <f>VLOOKUP($N903,'HeartRate-2022-03-21-1647950188'!$C:$G,5,0)</f>
        <v>Technical Contexts</v>
      </c>
      <c r="AE903">
        <f t="shared" si="89"/>
        <v>0</v>
      </c>
      <c r="AF903" s="18">
        <v>44634</v>
      </c>
      <c r="AG903" s="19">
        <v>0.62585648148148143</v>
      </c>
    </row>
    <row r="904" spans="1:33" x14ac:dyDescent="0.3">
      <c r="A904" s="5">
        <v>44634.625972222224</v>
      </c>
      <c r="B904" t="str">
        <f>IFERROR(AVERAGEIFS('HeartRate-2022-03-21-1647950188'!$B:$B,'HeartRate-2022-03-21-1647950188'!$A:$A,Data_Extraction!B$2,'HeartRate-2022-03-21-1647950188'!$C:$C,Data_Extraction!$A904),"")</f>
        <v/>
      </c>
      <c r="C904" t="str">
        <f>IFERROR(AVERAGEIFS('HeartRate-2022-03-21-1647950188'!$B:$B,'HeartRate-2022-03-21-1647950188'!$A:$A,Data_Extraction!C$2,'HeartRate-2022-03-21-1647950188'!$C:$C,Data_Extraction!$A904),"")</f>
        <v/>
      </c>
      <c r="D904" t="str">
        <f>IFERROR(AVERAGEIFS('HeartRate-2022-03-21-1647950188'!$B:$B,'HeartRate-2022-03-21-1647950188'!$A:$A,Data_Extraction!D$2,'HeartRate-2022-03-21-1647950188'!$C:$C,Data_Extraction!$A904),"")</f>
        <v/>
      </c>
      <c r="E904" t="str">
        <f>IFERROR(AVERAGEIFS('HeartRate-2022-03-21-1647950188'!$B:$B,'HeartRate-2022-03-21-1647950188'!$A:$A,Data_Extraction!E$2,'HeartRate-2022-03-21-1647950188'!$C:$C,Data_Extraction!$A904),"")</f>
        <v/>
      </c>
      <c r="F904" t="str">
        <f>IFERROR(AVERAGEIFS('HeartRate-2022-03-21-1647950188'!$B:$B,'HeartRate-2022-03-21-1647950188'!$A:$A,Data_Extraction!F$2,'HeartRate-2022-03-21-1647950188'!$C:$C,Data_Extraction!$A904),"")</f>
        <v/>
      </c>
      <c r="G904" t="str">
        <f>IFERROR(AVERAGEIFS('HeartRate-2022-03-21-1647950188'!$B:$B,'HeartRate-2022-03-21-1647950188'!$A:$A,Data_Extraction!G$2,'HeartRate-2022-03-21-1647950188'!$C:$C,Data_Extraction!$A904),"")</f>
        <v/>
      </c>
      <c r="H904">
        <f>IFERROR(AVERAGEIFS('HeartRate-2022-03-21-1647950188'!$B:$B,'HeartRate-2022-03-21-1647950188'!$A:$A,Data_Extraction!H$2,'HeartRate-2022-03-21-1647950188'!$C:$C,Data_Extraction!$A904),"")</f>
        <v>78</v>
      </c>
      <c r="I904" t="str">
        <f>IFERROR(AVERAGEIFS('HeartRate-2022-03-21-1647950188'!$B:$B,'HeartRate-2022-03-21-1647950188'!$A:$A,Data_Extraction!I$2,'HeartRate-2022-03-21-1647950188'!$C:$C,Data_Extraction!$A904),"")</f>
        <v/>
      </c>
      <c r="J904" s="8">
        <f t="shared" si="85"/>
        <v>78</v>
      </c>
      <c r="N904" s="11">
        <f>Data_Extraction!A904</f>
        <v>44634.625972222224</v>
      </c>
      <c r="O904" s="15">
        <f t="shared" si="86"/>
        <v>44634</v>
      </c>
      <c r="P904" s="16">
        <f t="shared" si="87"/>
        <v>0.62597222222222226</v>
      </c>
      <c r="Q904" s="12">
        <f>IF(Data_Extraction!B904="",Data_Extraction!$J904*(Q$1),Data_Extraction!B904)</f>
        <v>70.2</v>
      </c>
      <c r="R904" s="12">
        <f>IF(Data_Extraction!C904="",Data_Extraction!$J904*(R$1),Data_Extraction!C904)</f>
        <v>71.760000000000005</v>
      </c>
      <c r="S904" s="12">
        <f>IF(Data_Extraction!D904="",Data_Extraction!$J904*(S$1),Data_Extraction!D904)</f>
        <v>81.12</v>
      </c>
      <c r="T904" s="12">
        <f>IF(Data_Extraction!E904="",Data_Extraction!$J904*(T$1),Data_Extraction!E904)</f>
        <v>74.099999999999994</v>
      </c>
      <c r="U904" s="12">
        <f>IF(Data_Extraction!F904="",Data_Extraction!$J904*(U$1),Data_Extraction!F904)</f>
        <v>76.44</v>
      </c>
      <c r="V904" s="12">
        <f>IF(Data_Extraction!G904="",Data_Extraction!$J904*(V$1),Data_Extraction!G904)</f>
        <v>70.98</v>
      </c>
      <c r="W904" s="12">
        <f>IF(Data_Extraction!H904="",Data_Extraction!$J904*(W$1),Data_Extraction!H904)</f>
        <v>78</v>
      </c>
      <c r="X904" s="12">
        <f>IF(Data_Extraction!I904="",Data_Extraction!$J904*(X$1),Data_Extraction!I904)</f>
        <v>75.66</v>
      </c>
      <c r="Y904" s="13">
        <f t="shared" si="84"/>
        <v>74.782499999999999</v>
      </c>
      <c r="Z904" s="17" t="str">
        <f t="shared" si="88"/>
        <v>Evening</v>
      </c>
      <c r="AA904" s="14" t="str">
        <f>VLOOKUP($N904,'HeartRate-2022-03-21-1647950188'!$C:$G,2,0)</f>
        <v>Lecture</v>
      </c>
      <c r="AB904" s="14" t="str">
        <f>VLOOKUP($N904,'HeartRate-2022-03-21-1647950188'!$C:$G,3,0)</f>
        <v>Off Campus</v>
      </c>
      <c r="AC904" s="14" t="str">
        <f>VLOOKUP($N904,'HeartRate-2022-03-21-1647950188'!$C:$G,4,0)</f>
        <v>Sitting</v>
      </c>
      <c r="AD904" s="14" t="str">
        <f>VLOOKUP($N904,'HeartRate-2022-03-21-1647950188'!$C:$G,5,0)</f>
        <v>Technical Contexts</v>
      </c>
      <c r="AE904">
        <f t="shared" si="89"/>
        <v>0</v>
      </c>
      <c r="AF904" s="18">
        <v>44634</v>
      </c>
      <c r="AG904" s="19">
        <v>0.62597222222222226</v>
      </c>
    </row>
    <row r="905" spans="1:33" x14ac:dyDescent="0.3">
      <c r="A905" s="5">
        <v>44634.626377314817</v>
      </c>
      <c r="B905">
        <f>IFERROR(AVERAGEIFS('HeartRate-2022-03-21-1647950188'!$B:$B,'HeartRate-2022-03-21-1647950188'!$A:$A,Data_Extraction!B$2,'HeartRate-2022-03-21-1647950188'!$C:$C,Data_Extraction!$A905),"")</f>
        <v>113</v>
      </c>
      <c r="C905" t="str">
        <f>IFERROR(AVERAGEIFS('HeartRate-2022-03-21-1647950188'!$B:$B,'HeartRate-2022-03-21-1647950188'!$A:$A,Data_Extraction!C$2,'HeartRate-2022-03-21-1647950188'!$C:$C,Data_Extraction!$A905),"")</f>
        <v/>
      </c>
      <c r="D905" t="str">
        <f>IFERROR(AVERAGEIFS('HeartRate-2022-03-21-1647950188'!$B:$B,'HeartRate-2022-03-21-1647950188'!$A:$A,Data_Extraction!D$2,'HeartRate-2022-03-21-1647950188'!$C:$C,Data_Extraction!$A905),"")</f>
        <v/>
      </c>
      <c r="E905" t="str">
        <f>IFERROR(AVERAGEIFS('HeartRate-2022-03-21-1647950188'!$B:$B,'HeartRate-2022-03-21-1647950188'!$A:$A,Data_Extraction!E$2,'HeartRate-2022-03-21-1647950188'!$C:$C,Data_Extraction!$A905),"")</f>
        <v/>
      </c>
      <c r="F905" t="str">
        <f>IFERROR(AVERAGEIFS('HeartRate-2022-03-21-1647950188'!$B:$B,'HeartRate-2022-03-21-1647950188'!$A:$A,Data_Extraction!F$2,'HeartRate-2022-03-21-1647950188'!$C:$C,Data_Extraction!$A905),"")</f>
        <v/>
      </c>
      <c r="G905" t="str">
        <f>IFERROR(AVERAGEIFS('HeartRate-2022-03-21-1647950188'!$B:$B,'HeartRate-2022-03-21-1647950188'!$A:$A,Data_Extraction!G$2,'HeartRate-2022-03-21-1647950188'!$C:$C,Data_Extraction!$A905),"")</f>
        <v/>
      </c>
      <c r="H905" t="str">
        <f>IFERROR(AVERAGEIFS('HeartRate-2022-03-21-1647950188'!$B:$B,'HeartRate-2022-03-21-1647950188'!$A:$A,Data_Extraction!H$2,'HeartRate-2022-03-21-1647950188'!$C:$C,Data_Extraction!$A905),"")</f>
        <v/>
      </c>
      <c r="I905">
        <f>IFERROR(AVERAGEIFS('HeartRate-2022-03-21-1647950188'!$B:$B,'HeartRate-2022-03-21-1647950188'!$A:$A,Data_Extraction!I$2,'HeartRate-2022-03-21-1647950188'!$C:$C,Data_Extraction!$A905),"")</f>
        <v>97</v>
      </c>
      <c r="J905" s="8">
        <f t="shared" si="85"/>
        <v>105</v>
      </c>
      <c r="N905" s="11">
        <f>Data_Extraction!A905</f>
        <v>44634.626377314817</v>
      </c>
      <c r="O905" s="15">
        <f t="shared" si="86"/>
        <v>44634</v>
      </c>
      <c r="P905" s="16">
        <f t="shared" si="87"/>
        <v>0.62637731481481485</v>
      </c>
      <c r="Q905" s="12">
        <f>IF(Data_Extraction!B905="",Data_Extraction!$J905*(Q$1),Data_Extraction!B905)</f>
        <v>113</v>
      </c>
      <c r="R905" s="12">
        <f>IF(Data_Extraction!C905="",Data_Extraction!$J905*(R$1),Data_Extraction!C905)</f>
        <v>96.600000000000009</v>
      </c>
      <c r="S905" s="12">
        <f>IF(Data_Extraction!D905="",Data_Extraction!$J905*(S$1),Data_Extraction!D905)</f>
        <v>109.2</v>
      </c>
      <c r="T905" s="12">
        <f>IF(Data_Extraction!E905="",Data_Extraction!$J905*(T$1),Data_Extraction!E905)</f>
        <v>99.75</v>
      </c>
      <c r="U905" s="12">
        <f>IF(Data_Extraction!F905="",Data_Extraction!$J905*(U$1),Data_Extraction!F905)</f>
        <v>102.89999999999999</v>
      </c>
      <c r="V905" s="12">
        <f>IF(Data_Extraction!G905="",Data_Extraction!$J905*(V$1),Data_Extraction!G905)</f>
        <v>95.55</v>
      </c>
      <c r="W905" s="12">
        <f>IF(Data_Extraction!H905="",Data_Extraction!$J905*(W$1),Data_Extraction!H905)</f>
        <v>112.35000000000001</v>
      </c>
      <c r="X905" s="12">
        <f>IF(Data_Extraction!I905="",Data_Extraction!$J905*(X$1),Data_Extraction!I905)</f>
        <v>97</v>
      </c>
      <c r="Y905" s="13">
        <f t="shared" si="84"/>
        <v>103.29375</v>
      </c>
      <c r="Z905" s="17" t="str">
        <f t="shared" si="88"/>
        <v>Evening</v>
      </c>
      <c r="AA905" s="14" t="str">
        <f>VLOOKUP($N905,'HeartRate-2022-03-21-1647950188'!$C:$G,2,0)</f>
        <v>Lecture</v>
      </c>
      <c r="AB905" s="14" t="str">
        <f>VLOOKUP($N905,'HeartRate-2022-03-21-1647950188'!$C:$G,3,0)</f>
        <v>Off Campus</v>
      </c>
      <c r="AC905" s="14" t="str">
        <f>VLOOKUP($N905,'HeartRate-2022-03-21-1647950188'!$C:$G,4,0)</f>
        <v>Sitting</v>
      </c>
      <c r="AD905" s="14" t="str">
        <f>VLOOKUP($N905,'HeartRate-2022-03-21-1647950188'!$C:$G,5,0)</f>
        <v>Technical Contexts</v>
      </c>
      <c r="AE905">
        <f t="shared" si="89"/>
        <v>0</v>
      </c>
      <c r="AF905" s="18">
        <v>44634</v>
      </c>
      <c r="AG905" s="19">
        <v>0.62637731481481485</v>
      </c>
    </row>
    <row r="906" spans="1:33" x14ac:dyDescent="0.3">
      <c r="A906" s="5">
        <v>44634.626446759263</v>
      </c>
      <c r="B906">
        <f>IFERROR(AVERAGEIFS('HeartRate-2022-03-21-1647950188'!$B:$B,'HeartRate-2022-03-21-1647950188'!$A:$A,Data_Extraction!B$2,'HeartRate-2022-03-21-1647950188'!$C:$C,Data_Extraction!$A906),"")</f>
        <v>121</v>
      </c>
      <c r="C906" t="str">
        <f>IFERROR(AVERAGEIFS('HeartRate-2022-03-21-1647950188'!$B:$B,'HeartRate-2022-03-21-1647950188'!$A:$A,Data_Extraction!C$2,'HeartRate-2022-03-21-1647950188'!$C:$C,Data_Extraction!$A906),"")</f>
        <v/>
      </c>
      <c r="D906" t="str">
        <f>IFERROR(AVERAGEIFS('HeartRate-2022-03-21-1647950188'!$B:$B,'HeartRate-2022-03-21-1647950188'!$A:$A,Data_Extraction!D$2,'HeartRate-2022-03-21-1647950188'!$C:$C,Data_Extraction!$A906),"")</f>
        <v/>
      </c>
      <c r="E906" t="str">
        <f>IFERROR(AVERAGEIFS('HeartRate-2022-03-21-1647950188'!$B:$B,'HeartRate-2022-03-21-1647950188'!$A:$A,Data_Extraction!E$2,'HeartRate-2022-03-21-1647950188'!$C:$C,Data_Extraction!$A906),"")</f>
        <v/>
      </c>
      <c r="F906" t="str">
        <f>IFERROR(AVERAGEIFS('HeartRate-2022-03-21-1647950188'!$B:$B,'HeartRate-2022-03-21-1647950188'!$A:$A,Data_Extraction!F$2,'HeartRate-2022-03-21-1647950188'!$C:$C,Data_Extraction!$A906),"")</f>
        <v/>
      </c>
      <c r="G906" t="str">
        <f>IFERROR(AVERAGEIFS('HeartRate-2022-03-21-1647950188'!$B:$B,'HeartRate-2022-03-21-1647950188'!$A:$A,Data_Extraction!G$2,'HeartRate-2022-03-21-1647950188'!$C:$C,Data_Extraction!$A906),"")</f>
        <v/>
      </c>
      <c r="H906" t="str">
        <f>IFERROR(AVERAGEIFS('HeartRate-2022-03-21-1647950188'!$B:$B,'HeartRate-2022-03-21-1647950188'!$A:$A,Data_Extraction!H$2,'HeartRate-2022-03-21-1647950188'!$C:$C,Data_Extraction!$A906),"")</f>
        <v/>
      </c>
      <c r="I906" t="str">
        <f>IFERROR(AVERAGEIFS('HeartRate-2022-03-21-1647950188'!$B:$B,'HeartRate-2022-03-21-1647950188'!$A:$A,Data_Extraction!I$2,'HeartRate-2022-03-21-1647950188'!$C:$C,Data_Extraction!$A906),"")</f>
        <v/>
      </c>
      <c r="J906" s="8">
        <f t="shared" si="85"/>
        <v>121</v>
      </c>
      <c r="N906" s="11">
        <f>Data_Extraction!A906</f>
        <v>44634.626446759263</v>
      </c>
      <c r="O906" s="15">
        <f t="shared" si="86"/>
        <v>44634</v>
      </c>
      <c r="P906" s="16">
        <f t="shared" si="87"/>
        <v>0.62644675925925919</v>
      </c>
      <c r="Q906" s="12">
        <f>IF(Data_Extraction!B906="",Data_Extraction!$J906*(Q$1),Data_Extraction!B906)</f>
        <v>121</v>
      </c>
      <c r="R906" s="12">
        <f>IF(Data_Extraction!C906="",Data_Extraction!$J906*(R$1),Data_Extraction!C906)</f>
        <v>111.32000000000001</v>
      </c>
      <c r="S906" s="12">
        <f>IF(Data_Extraction!D906="",Data_Extraction!$J906*(S$1),Data_Extraction!D906)</f>
        <v>125.84</v>
      </c>
      <c r="T906" s="12">
        <f>IF(Data_Extraction!E906="",Data_Extraction!$J906*(T$1),Data_Extraction!E906)</f>
        <v>114.94999999999999</v>
      </c>
      <c r="U906" s="12">
        <f>IF(Data_Extraction!F906="",Data_Extraction!$J906*(U$1),Data_Extraction!F906)</f>
        <v>118.58</v>
      </c>
      <c r="V906" s="12">
        <f>IF(Data_Extraction!G906="",Data_Extraction!$J906*(V$1),Data_Extraction!G906)</f>
        <v>110.11</v>
      </c>
      <c r="W906" s="12">
        <f>IF(Data_Extraction!H906="",Data_Extraction!$J906*(W$1),Data_Extraction!H906)</f>
        <v>129.47</v>
      </c>
      <c r="X906" s="12">
        <f>IF(Data_Extraction!I906="",Data_Extraction!$J906*(X$1),Data_Extraction!I906)</f>
        <v>117.36999999999999</v>
      </c>
      <c r="Y906" s="13">
        <f t="shared" si="84"/>
        <v>118.58</v>
      </c>
      <c r="Z906" s="17" t="str">
        <f t="shared" si="88"/>
        <v>Evening</v>
      </c>
      <c r="AA906" s="14" t="str">
        <f>VLOOKUP($N906,'HeartRate-2022-03-21-1647950188'!$C:$G,2,0)</f>
        <v>Lecture</v>
      </c>
      <c r="AB906" s="14" t="str">
        <f>VLOOKUP($N906,'HeartRate-2022-03-21-1647950188'!$C:$G,3,0)</f>
        <v>Off Campus</v>
      </c>
      <c r="AC906" s="14" t="str">
        <f>VLOOKUP($N906,'HeartRate-2022-03-21-1647950188'!$C:$G,4,0)</f>
        <v>Sitting</v>
      </c>
      <c r="AD906" s="14" t="str">
        <f>VLOOKUP($N906,'HeartRate-2022-03-21-1647950188'!$C:$G,5,0)</f>
        <v>Technical Contexts</v>
      </c>
      <c r="AE906">
        <f t="shared" si="89"/>
        <v>0</v>
      </c>
      <c r="AF906" s="18">
        <v>44634</v>
      </c>
      <c r="AG906" s="19">
        <v>0.62644675925925919</v>
      </c>
    </row>
    <row r="907" spans="1:33" x14ac:dyDescent="0.3">
      <c r="A907" s="5">
        <v>44634.626805555556</v>
      </c>
      <c r="B907" t="str">
        <f>IFERROR(AVERAGEIFS('HeartRate-2022-03-21-1647950188'!$B:$B,'HeartRate-2022-03-21-1647950188'!$A:$A,Data_Extraction!B$2,'HeartRate-2022-03-21-1647950188'!$C:$C,Data_Extraction!$A907),"")</f>
        <v/>
      </c>
      <c r="C907" t="str">
        <f>IFERROR(AVERAGEIFS('HeartRate-2022-03-21-1647950188'!$B:$B,'HeartRate-2022-03-21-1647950188'!$A:$A,Data_Extraction!C$2,'HeartRate-2022-03-21-1647950188'!$C:$C,Data_Extraction!$A907),"")</f>
        <v/>
      </c>
      <c r="D907" t="str">
        <f>IFERROR(AVERAGEIFS('HeartRate-2022-03-21-1647950188'!$B:$B,'HeartRate-2022-03-21-1647950188'!$A:$A,Data_Extraction!D$2,'HeartRate-2022-03-21-1647950188'!$C:$C,Data_Extraction!$A907),"")</f>
        <v/>
      </c>
      <c r="E907" t="str">
        <f>IFERROR(AVERAGEIFS('HeartRate-2022-03-21-1647950188'!$B:$B,'HeartRate-2022-03-21-1647950188'!$A:$A,Data_Extraction!E$2,'HeartRate-2022-03-21-1647950188'!$C:$C,Data_Extraction!$A907),"")</f>
        <v/>
      </c>
      <c r="F907" t="str">
        <f>IFERROR(AVERAGEIFS('HeartRate-2022-03-21-1647950188'!$B:$B,'HeartRate-2022-03-21-1647950188'!$A:$A,Data_Extraction!F$2,'HeartRate-2022-03-21-1647950188'!$C:$C,Data_Extraction!$A907),"")</f>
        <v/>
      </c>
      <c r="G907">
        <f>IFERROR(AVERAGEIFS('HeartRate-2022-03-21-1647950188'!$B:$B,'HeartRate-2022-03-21-1647950188'!$A:$A,Data_Extraction!G$2,'HeartRate-2022-03-21-1647950188'!$C:$C,Data_Extraction!$A907),"")</f>
        <v>82</v>
      </c>
      <c r="H907" t="str">
        <f>IFERROR(AVERAGEIFS('HeartRate-2022-03-21-1647950188'!$B:$B,'HeartRate-2022-03-21-1647950188'!$A:$A,Data_Extraction!H$2,'HeartRate-2022-03-21-1647950188'!$C:$C,Data_Extraction!$A907),"")</f>
        <v/>
      </c>
      <c r="I907" t="str">
        <f>IFERROR(AVERAGEIFS('HeartRate-2022-03-21-1647950188'!$B:$B,'HeartRate-2022-03-21-1647950188'!$A:$A,Data_Extraction!I$2,'HeartRate-2022-03-21-1647950188'!$C:$C,Data_Extraction!$A907),"")</f>
        <v/>
      </c>
      <c r="J907" s="8">
        <f t="shared" si="85"/>
        <v>82</v>
      </c>
      <c r="N907" s="11">
        <f>Data_Extraction!A907</f>
        <v>44634.626805555556</v>
      </c>
      <c r="O907" s="15">
        <f t="shared" si="86"/>
        <v>44634</v>
      </c>
      <c r="P907" s="16">
        <f t="shared" si="87"/>
        <v>0.6268055555555555</v>
      </c>
      <c r="Q907" s="12">
        <f>IF(Data_Extraction!B907="",Data_Extraction!$J907*(Q$1),Data_Extraction!B907)</f>
        <v>73.8</v>
      </c>
      <c r="R907" s="12">
        <f>IF(Data_Extraction!C907="",Data_Extraction!$J907*(R$1),Data_Extraction!C907)</f>
        <v>75.44</v>
      </c>
      <c r="S907" s="12">
        <f>IF(Data_Extraction!D907="",Data_Extraction!$J907*(S$1),Data_Extraction!D907)</f>
        <v>85.28</v>
      </c>
      <c r="T907" s="12">
        <f>IF(Data_Extraction!E907="",Data_Extraction!$J907*(T$1),Data_Extraction!E907)</f>
        <v>77.899999999999991</v>
      </c>
      <c r="U907" s="12">
        <f>IF(Data_Extraction!F907="",Data_Extraction!$J907*(U$1),Data_Extraction!F907)</f>
        <v>80.36</v>
      </c>
      <c r="V907" s="12">
        <f>IF(Data_Extraction!G907="",Data_Extraction!$J907*(V$1),Data_Extraction!G907)</f>
        <v>82</v>
      </c>
      <c r="W907" s="12">
        <f>IF(Data_Extraction!H907="",Data_Extraction!$J907*(W$1),Data_Extraction!H907)</f>
        <v>87.740000000000009</v>
      </c>
      <c r="X907" s="12">
        <f>IF(Data_Extraction!I907="",Data_Extraction!$J907*(X$1),Data_Extraction!I907)</f>
        <v>79.539999999999992</v>
      </c>
      <c r="Y907" s="13">
        <f t="shared" si="84"/>
        <v>80.257499999999993</v>
      </c>
      <c r="Z907" s="17" t="str">
        <f t="shared" si="88"/>
        <v>Evening</v>
      </c>
      <c r="AA907" s="14" t="str">
        <f>VLOOKUP($N907,'HeartRate-2022-03-21-1647950188'!$C:$G,2,0)</f>
        <v>Lecture</v>
      </c>
      <c r="AB907" s="14" t="str">
        <f>VLOOKUP($N907,'HeartRate-2022-03-21-1647950188'!$C:$G,3,0)</f>
        <v>Off Campus</v>
      </c>
      <c r="AC907" s="14" t="str">
        <f>VLOOKUP($N907,'HeartRate-2022-03-21-1647950188'!$C:$G,4,0)</f>
        <v>Sitting</v>
      </c>
      <c r="AD907" s="14" t="str">
        <f>VLOOKUP($N907,'HeartRate-2022-03-21-1647950188'!$C:$G,5,0)</f>
        <v>Technical Contexts</v>
      </c>
      <c r="AE907">
        <f t="shared" si="89"/>
        <v>0</v>
      </c>
      <c r="AF907" s="18">
        <v>44634</v>
      </c>
      <c r="AG907" s="19">
        <v>0.6268055555555555</v>
      </c>
    </row>
    <row r="908" spans="1:33" x14ac:dyDescent="0.3">
      <c r="A908" s="5">
        <v>44634.627071759256</v>
      </c>
      <c r="B908">
        <f>IFERROR(AVERAGEIFS('HeartRate-2022-03-21-1647950188'!$B:$B,'HeartRate-2022-03-21-1647950188'!$A:$A,Data_Extraction!B$2,'HeartRate-2022-03-21-1647950188'!$C:$C,Data_Extraction!$A908),"")</f>
        <v>111</v>
      </c>
      <c r="C908" t="str">
        <f>IFERROR(AVERAGEIFS('HeartRate-2022-03-21-1647950188'!$B:$B,'HeartRate-2022-03-21-1647950188'!$A:$A,Data_Extraction!C$2,'HeartRate-2022-03-21-1647950188'!$C:$C,Data_Extraction!$A908),"")</f>
        <v/>
      </c>
      <c r="D908" t="str">
        <f>IFERROR(AVERAGEIFS('HeartRate-2022-03-21-1647950188'!$B:$B,'HeartRate-2022-03-21-1647950188'!$A:$A,Data_Extraction!D$2,'HeartRate-2022-03-21-1647950188'!$C:$C,Data_Extraction!$A908),"")</f>
        <v/>
      </c>
      <c r="E908" t="str">
        <f>IFERROR(AVERAGEIFS('HeartRate-2022-03-21-1647950188'!$B:$B,'HeartRate-2022-03-21-1647950188'!$A:$A,Data_Extraction!E$2,'HeartRate-2022-03-21-1647950188'!$C:$C,Data_Extraction!$A908),"")</f>
        <v/>
      </c>
      <c r="F908" t="str">
        <f>IFERROR(AVERAGEIFS('HeartRate-2022-03-21-1647950188'!$B:$B,'HeartRate-2022-03-21-1647950188'!$A:$A,Data_Extraction!F$2,'HeartRate-2022-03-21-1647950188'!$C:$C,Data_Extraction!$A908),"")</f>
        <v/>
      </c>
      <c r="G908" t="str">
        <f>IFERROR(AVERAGEIFS('HeartRate-2022-03-21-1647950188'!$B:$B,'HeartRate-2022-03-21-1647950188'!$A:$A,Data_Extraction!G$2,'HeartRate-2022-03-21-1647950188'!$C:$C,Data_Extraction!$A908),"")</f>
        <v/>
      </c>
      <c r="H908" t="str">
        <f>IFERROR(AVERAGEIFS('HeartRate-2022-03-21-1647950188'!$B:$B,'HeartRate-2022-03-21-1647950188'!$A:$A,Data_Extraction!H$2,'HeartRate-2022-03-21-1647950188'!$C:$C,Data_Extraction!$A908),"")</f>
        <v/>
      </c>
      <c r="I908">
        <f>IFERROR(AVERAGEIFS('HeartRate-2022-03-21-1647950188'!$B:$B,'HeartRate-2022-03-21-1647950188'!$A:$A,Data_Extraction!I$2,'HeartRate-2022-03-21-1647950188'!$C:$C,Data_Extraction!$A908),"")</f>
        <v>98</v>
      </c>
      <c r="J908" s="8">
        <f t="shared" si="85"/>
        <v>104.5</v>
      </c>
      <c r="N908" s="11">
        <f>Data_Extraction!A908</f>
        <v>44634.627071759256</v>
      </c>
      <c r="O908" s="15">
        <f t="shared" si="86"/>
        <v>44634</v>
      </c>
      <c r="P908" s="16">
        <f t="shared" si="87"/>
        <v>0.62707175925925929</v>
      </c>
      <c r="Q908" s="12">
        <f>IF(Data_Extraction!B908="",Data_Extraction!$J908*(Q$1),Data_Extraction!B908)</f>
        <v>111</v>
      </c>
      <c r="R908" s="12">
        <f>IF(Data_Extraction!C908="",Data_Extraction!$J908*(R$1),Data_Extraction!C908)</f>
        <v>96.14</v>
      </c>
      <c r="S908" s="12">
        <f>IF(Data_Extraction!D908="",Data_Extraction!$J908*(S$1),Data_Extraction!D908)</f>
        <v>108.68</v>
      </c>
      <c r="T908" s="12">
        <f>IF(Data_Extraction!E908="",Data_Extraction!$J908*(T$1),Data_Extraction!E908)</f>
        <v>99.274999999999991</v>
      </c>
      <c r="U908" s="12">
        <f>IF(Data_Extraction!F908="",Data_Extraction!$J908*(U$1),Data_Extraction!F908)</f>
        <v>102.41</v>
      </c>
      <c r="V908" s="12">
        <f>IF(Data_Extraction!G908="",Data_Extraction!$J908*(V$1),Data_Extraction!G908)</f>
        <v>95.094999999999999</v>
      </c>
      <c r="W908" s="12">
        <f>IF(Data_Extraction!H908="",Data_Extraction!$J908*(W$1),Data_Extraction!H908)</f>
        <v>111.81500000000001</v>
      </c>
      <c r="X908" s="12">
        <f>IF(Data_Extraction!I908="",Data_Extraction!$J908*(X$1),Data_Extraction!I908)</f>
        <v>98</v>
      </c>
      <c r="Y908" s="13">
        <f t="shared" si="84"/>
        <v>102.80187500000001</v>
      </c>
      <c r="Z908" s="17" t="str">
        <f t="shared" si="88"/>
        <v>Evening</v>
      </c>
      <c r="AA908" s="14" t="str">
        <f>VLOOKUP($N908,'HeartRate-2022-03-21-1647950188'!$C:$G,2,0)</f>
        <v>Lecture</v>
      </c>
      <c r="AB908" s="14" t="str">
        <f>VLOOKUP($N908,'HeartRate-2022-03-21-1647950188'!$C:$G,3,0)</f>
        <v>Off Campus</v>
      </c>
      <c r="AC908" s="14" t="str">
        <f>VLOOKUP($N908,'HeartRate-2022-03-21-1647950188'!$C:$G,4,0)</f>
        <v>Sitting</v>
      </c>
      <c r="AD908" s="14" t="str">
        <f>VLOOKUP($N908,'HeartRate-2022-03-21-1647950188'!$C:$G,5,0)</f>
        <v>Technical Contexts</v>
      </c>
      <c r="AE908">
        <f t="shared" si="89"/>
        <v>0</v>
      </c>
      <c r="AF908" s="18">
        <v>44634</v>
      </c>
      <c r="AG908" s="19">
        <v>0.62707175925925929</v>
      </c>
    </row>
    <row r="909" spans="1:33" x14ac:dyDescent="0.3">
      <c r="A909" s="5">
        <v>44634.627766203703</v>
      </c>
      <c r="B909">
        <f>IFERROR(AVERAGEIFS('HeartRate-2022-03-21-1647950188'!$B:$B,'HeartRate-2022-03-21-1647950188'!$A:$A,Data_Extraction!B$2,'HeartRate-2022-03-21-1647950188'!$C:$C,Data_Extraction!$A909),"")</f>
        <v>111</v>
      </c>
      <c r="C909" t="str">
        <f>IFERROR(AVERAGEIFS('HeartRate-2022-03-21-1647950188'!$B:$B,'HeartRate-2022-03-21-1647950188'!$A:$A,Data_Extraction!C$2,'HeartRate-2022-03-21-1647950188'!$C:$C,Data_Extraction!$A909),"")</f>
        <v/>
      </c>
      <c r="D909" t="str">
        <f>IFERROR(AVERAGEIFS('HeartRate-2022-03-21-1647950188'!$B:$B,'HeartRate-2022-03-21-1647950188'!$A:$A,Data_Extraction!D$2,'HeartRate-2022-03-21-1647950188'!$C:$C,Data_Extraction!$A909),"")</f>
        <v/>
      </c>
      <c r="E909" t="str">
        <f>IFERROR(AVERAGEIFS('HeartRate-2022-03-21-1647950188'!$B:$B,'HeartRate-2022-03-21-1647950188'!$A:$A,Data_Extraction!E$2,'HeartRate-2022-03-21-1647950188'!$C:$C,Data_Extraction!$A909),"")</f>
        <v/>
      </c>
      <c r="F909" t="str">
        <f>IFERROR(AVERAGEIFS('HeartRate-2022-03-21-1647950188'!$B:$B,'HeartRate-2022-03-21-1647950188'!$A:$A,Data_Extraction!F$2,'HeartRate-2022-03-21-1647950188'!$C:$C,Data_Extraction!$A909),"")</f>
        <v/>
      </c>
      <c r="G909" t="str">
        <f>IFERROR(AVERAGEIFS('HeartRate-2022-03-21-1647950188'!$B:$B,'HeartRate-2022-03-21-1647950188'!$A:$A,Data_Extraction!G$2,'HeartRate-2022-03-21-1647950188'!$C:$C,Data_Extraction!$A909),"")</f>
        <v/>
      </c>
      <c r="H909" t="str">
        <f>IFERROR(AVERAGEIFS('HeartRate-2022-03-21-1647950188'!$B:$B,'HeartRate-2022-03-21-1647950188'!$A:$A,Data_Extraction!H$2,'HeartRate-2022-03-21-1647950188'!$C:$C,Data_Extraction!$A909),"")</f>
        <v/>
      </c>
      <c r="I909">
        <f>IFERROR(AVERAGEIFS('HeartRate-2022-03-21-1647950188'!$B:$B,'HeartRate-2022-03-21-1647950188'!$A:$A,Data_Extraction!I$2,'HeartRate-2022-03-21-1647950188'!$C:$C,Data_Extraction!$A909),"")</f>
        <v>104</v>
      </c>
      <c r="J909" s="8">
        <f t="shared" si="85"/>
        <v>107.5</v>
      </c>
      <c r="N909" s="11">
        <f>Data_Extraction!A909</f>
        <v>44634.627766203703</v>
      </c>
      <c r="O909" s="15">
        <f t="shared" si="86"/>
        <v>44634</v>
      </c>
      <c r="P909" s="16">
        <f t="shared" si="87"/>
        <v>0.62776620370370373</v>
      </c>
      <c r="Q909" s="12">
        <f>IF(Data_Extraction!B909="",Data_Extraction!$J909*(Q$1),Data_Extraction!B909)</f>
        <v>111</v>
      </c>
      <c r="R909" s="12">
        <f>IF(Data_Extraction!C909="",Data_Extraction!$J909*(R$1),Data_Extraction!C909)</f>
        <v>98.9</v>
      </c>
      <c r="S909" s="12">
        <f>IF(Data_Extraction!D909="",Data_Extraction!$J909*(S$1),Data_Extraction!D909)</f>
        <v>111.8</v>
      </c>
      <c r="T909" s="12">
        <f>IF(Data_Extraction!E909="",Data_Extraction!$J909*(T$1),Data_Extraction!E909)</f>
        <v>102.125</v>
      </c>
      <c r="U909" s="12">
        <f>IF(Data_Extraction!F909="",Data_Extraction!$J909*(U$1),Data_Extraction!F909)</f>
        <v>105.35</v>
      </c>
      <c r="V909" s="12">
        <f>IF(Data_Extraction!G909="",Data_Extraction!$J909*(V$1),Data_Extraction!G909)</f>
        <v>97.825000000000003</v>
      </c>
      <c r="W909" s="12">
        <f>IF(Data_Extraction!H909="",Data_Extraction!$J909*(W$1),Data_Extraction!H909)</f>
        <v>115.02500000000001</v>
      </c>
      <c r="X909" s="12">
        <f>IF(Data_Extraction!I909="",Data_Extraction!$J909*(X$1),Data_Extraction!I909)</f>
        <v>104</v>
      </c>
      <c r="Y909" s="13">
        <f t="shared" si="84"/>
        <v>105.753125</v>
      </c>
      <c r="Z909" s="17" t="str">
        <f t="shared" si="88"/>
        <v>Evening</v>
      </c>
      <c r="AA909" s="14" t="str">
        <f>VLOOKUP($N909,'HeartRate-2022-03-21-1647950188'!$C:$G,2,0)</f>
        <v>Lecture</v>
      </c>
      <c r="AB909" s="14" t="str">
        <f>VLOOKUP($N909,'HeartRate-2022-03-21-1647950188'!$C:$G,3,0)</f>
        <v>Off Campus</v>
      </c>
      <c r="AC909" s="14" t="str">
        <f>VLOOKUP($N909,'HeartRate-2022-03-21-1647950188'!$C:$G,4,0)</f>
        <v>Sitting</v>
      </c>
      <c r="AD909" s="14" t="str">
        <f>VLOOKUP($N909,'HeartRate-2022-03-21-1647950188'!$C:$G,5,0)</f>
        <v>Technical Contexts</v>
      </c>
      <c r="AE909">
        <f t="shared" si="89"/>
        <v>0</v>
      </c>
      <c r="AF909" s="18">
        <v>44634</v>
      </c>
      <c r="AG909" s="19">
        <v>0.62776620370370373</v>
      </c>
    </row>
    <row r="910" spans="1:33" x14ac:dyDescent="0.3">
      <c r="A910" s="5">
        <v>44634.627951388888</v>
      </c>
      <c r="B910" t="str">
        <f>IFERROR(AVERAGEIFS('HeartRate-2022-03-21-1647950188'!$B:$B,'HeartRate-2022-03-21-1647950188'!$A:$A,Data_Extraction!B$2,'HeartRate-2022-03-21-1647950188'!$C:$C,Data_Extraction!$A910),"")</f>
        <v/>
      </c>
      <c r="C910" t="str">
        <f>IFERROR(AVERAGEIFS('HeartRate-2022-03-21-1647950188'!$B:$B,'HeartRate-2022-03-21-1647950188'!$A:$A,Data_Extraction!C$2,'HeartRate-2022-03-21-1647950188'!$C:$C,Data_Extraction!$A910),"")</f>
        <v/>
      </c>
      <c r="D910" t="str">
        <f>IFERROR(AVERAGEIFS('HeartRate-2022-03-21-1647950188'!$B:$B,'HeartRate-2022-03-21-1647950188'!$A:$A,Data_Extraction!D$2,'HeartRate-2022-03-21-1647950188'!$C:$C,Data_Extraction!$A910),"")</f>
        <v/>
      </c>
      <c r="E910" t="str">
        <f>IFERROR(AVERAGEIFS('HeartRate-2022-03-21-1647950188'!$B:$B,'HeartRate-2022-03-21-1647950188'!$A:$A,Data_Extraction!E$2,'HeartRate-2022-03-21-1647950188'!$C:$C,Data_Extraction!$A910),"")</f>
        <v/>
      </c>
      <c r="F910" t="str">
        <f>IFERROR(AVERAGEIFS('HeartRate-2022-03-21-1647950188'!$B:$B,'HeartRate-2022-03-21-1647950188'!$A:$A,Data_Extraction!F$2,'HeartRate-2022-03-21-1647950188'!$C:$C,Data_Extraction!$A910),"")</f>
        <v/>
      </c>
      <c r="G910" t="str">
        <f>IFERROR(AVERAGEIFS('HeartRate-2022-03-21-1647950188'!$B:$B,'HeartRate-2022-03-21-1647950188'!$A:$A,Data_Extraction!G$2,'HeartRate-2022-03-21-1647950188'!$C:$C,Data_Extraction!$A910),"")</f>
        <v/>
      </c>
      <c r="H910" t="str">
        <f>IFERROR(AVERAGEIFS('HeartRate-2022-03-21-1647950188'!$B:$B,'HeartRate-2022-03-21-1647950188'!$A:$A,Data_Extraction!H$2,'HeartRate-2022-03-21-1647950188'!$C:$C,Data_Extraction!$A910),"")</f>
        <v/>
      </c>
      <c r="I910">
        <f>IFERROR(AVERAGEIFS('HeartRate-2022-03-21-1647950188'!$B:$B,'HeartRate-2022-03-21-1647950188'!$A:$A,Data_Extraction!I$2,'HeartRate-2022-03-21-1647950188'!$C:$C,Data_Extraction!$A910),"")</f>
        <v>103</v>
      </c>
      <c r="J910" s="8">
        <f t="shared" si="85"/>
        <v>103</v>
      </c>
      <c r="N910" s="11">
        <f>Data_Extraction!A910</f>
        <v>44634.627951388888</v>
      </c>
      <c r="O910" s="15">
        <f t="shared" si="86"/>
        <v>44634</v>
      </c>
      <c r="P910" s="16">
        <f t="shared" si="87"/>
        <v>0.62795138888888891</v>
      </c>
      <c r="Q910" s="12">
        <f>IF(Data_Extraction!B910="",Data_Extraction!$J910*(Q$1),Data_Extraction!B910)</f>
        <v>92.7</v>
      </c>
      <c r="R910" s="12">
        <f>IF(Data_Extraction!C910="",Data_Extraction!$J910*(R$1),Data_Extraction!C910)</f>
        <v>94.76</v>
      </c>
      <c r="S910" s="12">
        <f>IF(Data_Extraction!D910="",Data_Extraction!$J910*(S$1),Data_Extraction!D910)</f>
        <v>107.12</v>
      </c>
      <c r="T910" s="12">
        <f>IF(Data_Extraction!E910="",Data_Extraction!$J910*(T$1),Data_Extraction!E910)</f>
        <v>97.85</v>
      </c>
      <c r="U910" s="12">
        <f>IF(Data_Extraction!F910="",Data_Extraction!$J910*(U$1),Data_Extraction!F910)</f>
        <v>100.94</v>
      </c>
      <c r="V910" s="12">
        <f>IF(Data_Extraction!G910="",Data_Extraction!$J910*(V$1),Data_Extraction!G910)</f>
        <v>93.73</v>
      </c>
      <c r="W910" s="12">
        <f>IF(Data_Extraction!H910="",Data_Extraction!$J910*(W$1),Data_Extraction!H910)</f>
        <v>110.21000000000001</v>
      </c>
      <c r="X910" s="12">
        <f>IF(Data_Extraction!I910="",Data_Extraction!$J910*(X$1),Data_Extraction!I910)</f>
        <v>103</v>
      </c>
      <c r="Y910" s="13">
        <f t="shared" si="84"/>
        <v>100.03875000000001</v>
      </c>
      <c r="Z910" s="17" t="str">
        <f t="shared" si="88"/>
        <v>Evening</v>
      </c>
      <c r="AA910" s="14" t="str">
        <f>VLOOKUP($N910,'HeartRate-2022-03-21-1647950188'!$C:$G,2,0)</f>
        <v>Lecture</v>
      </c>
      <c r="AB910" s="14" t="str">
        <f>VLOOKUP($N910,'HeartRate-2022-03-21-1647950188'!$C:$G,3,0)</f>
        <v>Off Campus</v>
      </c>
      <c r="AC910" s="14" t="str">
        <f>VLOOKUP($N910,'HeartRate-2022-03-21-1647950188'!$C:$G,4,0)</f>
        <v>Sitting</v>
      </c>
      <c r="AD910" s="14" t="str">
        <f>VLOOKUP($N910,'HeartRate-2022-03-21-1647950188'!$C:$G,5,0)</f>
        <v>Technical Contexts</v>
      </c>
      <c r="AE910">
        <f t="shared" si="89"/>
        <v>0</v>
      </c>
      <c r="AF910" s="18">
        <v>44634</v>
      </c>
      <c r="AG910" s="19">
        <v>0.62795138888888891</v>
      </c>
    </row>
    <row r="911" spans="1:33" x14ac:dyDescent="0.3">
      <c r="A911" s="5">
        <v>44634.628460648149</v>
      </c>
      <c r="B911">
        <f>IFERROR(AVERAGEIFS('HeartRate-2022-03-21-1647950188'!$B:$B,'HeartRate-2022-03-21-1647950188'!$A:$A,Data_Extraction!B$2,'HeartRate-2022-03-21-1647950188'!$C:$C,Data_Extraction!$A911),"")</f>
        <v>109</v>
      </c>
      <c r="C911" t="str">
        <f>IFERROR(AVERAGEIFS('HeartRate-2022-03-21-1647950188'!$B:$B,'HeartRate-2022-03-21-1647950188'!$A:$A,Data_Extraction!C$2,'HeartRate-2022-03-21-1647950188'!$C:$C,Data_Extraction!$A911),"")</f>
        <v/>
      </c>
      <c r="D911" t="str">
        <f>IFERROR(AVERAGEIFS('HeartRate-2022-03-21-1647950188'!$B:$B,'HeartRate-2022-03-21-1647950188'!$A:$A,Data_Extraction!D$2,'HeartRate-2022-03-21-1647950188'!$C:$C,Data_Extraction!$A911),"")</f>
        <v/>
      </c>
      <c r="E911" t="str">
        <f>IFERROR(AVERAGEIFS('HeartRate-2022-03-21-1647950188'!$B:$B,'HeartRate-2022-03-21-1647950188'!$A:$A,Data_Extraction!E$2,'HeartRate-2022-03-21-1647950188'!$C:$C,Data_Extraction!$A911),"")</f>
        <v/>
      </c>
      <c r="F911" t="str">
        <f>IFERROR(AVERAGEIFS('HeartRate-2022-03-21-1647950188'!$B:$B,'HeartRate-2022-03-21-1647950188'!$A:$A,Data_Extraction!F$2,'HeartRate-2022-03-21-1647950188'!$C:$C,Data_Extraction!$A911),"")</f>
        <v/>
      </c>
      <c r="G911" t="str">
        <f>IFERROR(AVERAGEIFS('HeartRate-2022-03-21-1647950188'!$B:$B,'HeartRate-2022-03-21-1647950188'!$A:$A,Data_Extraction!G$2,'HeartRate-2022-03-21-1647950188'!$C:$C,Data_Extraction!$A911),"")</f>
        <v/>
      </c>
      <c r="H911" t="str">
        <f>IFERROR(AVERAGEIFS('HeartRate-2022-03-21-1647950188'!$B:$B,'HeartRate-2022-03-21-1647950188'!$A:$A,Data_Extraction!H$2,'HeartRate-2022-03-21-1647950188'!$C:$C,Data_Extraction!$A911),"")</f>
        <v/>
      </c>
      <c r="I911">
        <f>IFERROR(AVERAGEIFS('HeartRate-2022-03-21-1647950188'!$B:$B,'HeartRate-2022-03-21-1647950188'!$A:$A,Data_Extraction!I$2,'HeartRate-2022-03-21-1647950188'!$C:$C,Data_Extraction!$A911),"")</f>
        <v>110</v>
      </c>
      <c r="J911" s="8">
        <f t="shared" si="85"/>
        <v>109.5</v>
      </c>
      <c r="N911" s="11">
        <f>Data_Extraction!A911</f>
        <v>44634.628460648149</v>
      </c>
      <c r="O911" s="15">
        <f t="shared" si="86"/>
        <v>44634</v>
      </c>
      <c r="P911" s="16">
        <f t="shared" si="87"/>
        <v>0.62846064814814817</v>
      </c>
      <c r="Q911" s="12">
        <f>IF(Data_Extraction!B911="",Data_Extraction!$J911*(Q$1),Data_Extraction!B911)</f>
        <v>109</v>
      </c>
      <c r="R911" s="12">
        <f>IF(Data_Extraction!C911="",Data_Extraction!$J911*(R$1),Data_Extraction!C911)</f>
        <v>100.74000000000001</v>
      </c>
      <c r="S911" s="12">
        <f>IF(Data_Extraction!D911="",Data_Extraction!$J911*(S$1),Data_Extraction!D911)</f>
        <v>113.88000000000001</v>
      </c>
      <c r="T911" s="12">
        <f>IF(Data_Extraction!E911="",Data_Extraction!$J911*(T$1),Data_Extraction!E911)</f>
        <v>104.02499999999999</v>
      </c>
      <c r="U911" s="12">
        <f>IF(Data_Extraction!F911="",Data_Extraction!$J911*(U$1),Data_Extraction!F911)</f>
        <v>107.31</v>
      </c>
      <c r="V911" s="12">
        <f>IF(Data_Extraction!G911="",Data_Extraction!$J911*(V$1),Data_Extraction!G911)</f>
        <v>99.64500000000001</v>
      </c>
      <c r="W911" s="12">
        <f>IF(Data_Extraction!H911="",Data_Extraction!$J911*(W$1),Data_Extraction!H911)</f>
        <v>117.16500000000001</v>
      </c>
      <c r="X911" s="12">
        <f>IF(Data_Extraction!I911="",Data_Extraction!$J911*(X$1),Data_Extraction!I911)</f>
        <v>110</v>
      </c>
      <c r="Y911" s="13">
        <f t="shared" si="84"/>
        <v>107.72062499999998</v>
      </c>
      <c r="Z911" s="17" t="str">
        <f t="shared" si="88"/>
        <v>Evening</v>
      </c>
      <c r="AA911" s="14" t="str">
        <f>VLOOKUP($N911,'HeartRate-2022-03-21-1647950188'!$C:$G,2,0)</f>
        <v>Lecture</v>
      </c>
      <c r="AB911" s="14" t="str">
        <f>VLOOKUP($N911,'HeartRate-2022-03-21-1647950188'!$C:$G,3,0)</f>
        <v>Off Campus</v>
      </c>
      <c r="AC911" s="14" t="str">
        <f>VLOOKUP($N911,'HeartRate-2022-03-21-1647950188'!$C:$G,4,0)</f>
        <v>Sitting</v>
      </c>
      <c r="AD911" s="14" t="str">
        <f>VLOOKUP($N911,'HeartRate-2022-03-21-1647950188'!$C:$G,5,0)</f>
        <v>Technical Contexts</v>
      </c>
      <c r="AE911">
        <f t="shared" si="89"/>
        <v>0</v>
      </c>
      <c r="AF911" s="18">
        <v>44634</v>
      </c>
      <c r="AG911" s="19">
        <v>0.62846064814814817</v>
      </c>
    </row>
    <row r="912" spans="1:33" x14ac:dyDescent="0.3">
      <c r="A912" s="5">
        <v>44634.628692129627</v>
      </c>
      <c r="B912" t="str">
        <f>IFERROR(AVERAGEIFS('HeartRate-2022-03-21-1647950188'!$B:$B,'HeartRate-2022-03-21-1647950188'!$A:$A,Data_Extraction!B$2,'HeartRate-2022-03-21-1647950188'!$C:$C,Data_Extraction!$A912),"")</f>
        <v/>
      </c>
      <c r="C912" t="str">
        <f>IFERROR(AVERAGEIFS('HeartRate-2022-03-21-1647950188'!$B:$B,'HeartRate-2022-03-21-1647950188'!$A:$A,Data_Extraction!C$2,'HeartRate-2022-03-21-1647950188'!$C:$C,Data_Extraction!$A912),"")</f>
        <v/>
      </c>
      <c r="D912" t="str">
        <f>IFERROR(AVERAGEIFS('HeartRate-2022-03-21-1647950188'!$B:$B,'HeartRate-2022-03-21-1647950188'!$A:$A,Data_Extraction!D$2,'HeartRate-2022-03-21-1647950188'!$C:$C,Data_Extraction!$A912),"")</f>
        <v/>
      </c>
      <c r="E912" t="str">
        <f>IFERROR(AVERAGEIFS('HeartRate-2022-03-21-1647950188'!$B:$B,'HeartRate-2022-03-21-1647950188'!$A:$A,Data_Extraction!E$2,'HeartRate-2022-03-21-1647950188'!$C:$C,Data_Extraction!$A912),"")</f>
        <v/>
      </c>
      <c r="F912" t="str">
        <f>IFERROR(AVERAGEIFS('HeartRate-2022-03-21-1647950188'!$B:$B,'HeartRate-2022-03-21-1647950188'!$A:$A,Data_Extraction!F$2,'HeartRate-2022-03-21-1647950188'!$C:$C,Data_Extraction!$A912),"")</f>
        <v/>
      </c>
      <c r="G912" t="str">
        <f>IFERROR(AVERAGEIFS('HeartRate-2022-03-21-1647950188'!$B:$B,'HeartRate-2022-03-21-1647950188'!$A:$A,Data_Extraction!G$2,'HeartRate-2022-03-21-1647950188'!$C:$C,Data_Extraction!$A912),"")</f>
        <v/>
      </c>
      <c r="H912" t="str">
        <f>IFERROR(AVERAGEIFS('HeartRate-2022-03-21-1647950188'!$B:$B,'HeartRate-2022-03-21-1647950188'!$A:$A,Data_Extraction!H$2,'HeartRate-2022-03-21-1647950188'!$C:$C,Data_Extraction!$A912),"")</f>
        <v/>
      </c>
      <c r="I912">
        <f>IFERROR(AVERAGEIFS('HeartRate-2022-03-21-1647950188'!$B:$B,'HeartRate-2022-03-21-1647950188'!$A:$A,Data_Extraction!I$2,'HeartRate-2022-03-21-1647950188'!$C:$C,Data_Extraction!$A912),"")</f>
        <v>112</v>
      </c>
      <c r="J912" s="8">
        <f t="shared" si="85"/>
        <v>112</v>
      </c>
      <c r="N912" s="11">
        <f>Data_Extraction!A912</f>
        <v>44634.628692129627</v>
      </c>
      <c r="O912" s="15">
        <f t="shared" si="86"/>
        <v>44634</v>
      </c>
      <c r="P912" s="16">
        <f t="shared" si="87"/>
        <v>0.62869212962962961</v>
      </c>
      <c r="Q912" s="12">
        <f>IF(Data_Extraction!B912="",Data_Extraction!$J912*(Q$1),Data_Extraction!B912)</f>
        <v>100.8</v>
      </c>
      <c r="R912" s="12">
        <f>IF(Data_Extraction!C912="",Data_Extraction!$J912*(R$1),Data_Extraction!C912)</f>
        <v>103.04</v>
      </c>
      <c r="S912" s="12">
        <f>IF(Data_Extraction!D912="",Data_Extraction!$J912*(S$1),Data_Extraction!D912)</f>
        <v>116.48</v>
      </c>
      <c r="T912" s="12">
        <f>IF(Data_Extraction!E912="",Data_Extraction!$J912*(T$1),Data_Extraction!E912)</f>
        <v>106.39999999999999</v>
      </c>
      <c r="U912" s="12">
        <f>IF(Data_Extraction!F912="",Data_Extraction!$J912*(U$1),Data_Extraction!F912)</f>
        <v>109.75999999999999</v>
      </c>
      <c r="V912" s="12">
        <f>IF(Data_Extraction!G912="",Data_Extraction!$J912*(V$1),Data_Extraction!G912)</f>
        <v>101.92</v>
      </c>
      <c r="W912" s="12">
        <f>IF(Data_Extraction!H912="",Data_Extraction!$J912*(W$1),Data_Extraction!H912)</f>
        <v>119.84</v>
      </c>
      <c r="X912" s="12">
        <f>IF(Data_Extraction!I912="",Data_Extraction!$J912*(X$1),Data_Extraction!I912)</f>
        <v>112</v>
      </c>
      <c r="Y912" s="13">
        <f t="shared" si="84"/>
        <v>108.78</v>
      </c>
      <c r="Z912" s="17" t="str">
        <f t="shared" si="88"/>
        <v>Evening</v>
      </c>
      <c r="AA912" s="14" t="str">
        <f>VLOOKUP($N912,'HeartRate-2022-03-21-1647950188'!$C:$G,2,0)</f>
        <v>Lecture</v>
      </c>
      <c r="AB912" s="14" t="str">
        <f>VLOOKUP($N912,'HeartRate-2022-03-21-1647950188'!$C:$G,3,0)</f>
        <v>Off Campus</v>
      </c>
      <c r="AC912" s="14" t="str">
        <f>VLOOKUP($N912,'HeartRate-2022-03-21-1647950188'!$C:$G,4,0)</f>
        <v>Sitting</v>
      </c>
      <c r="AD912" s="14" t="str">
        <f>VLOOKUP($N912,'HeartRate-2022-03-21-1647950188'!$C:$G,5,0)</f>
        <v>Technical Contexts</v>
      </c>
      <c r="AE912">
        <f t="shared" si="89"/>
        <v>0</v>
      </c>
      <c r="AF912" s="18">
        <v>44634</v>
      </c>
      <c r="AG912" s="19">
        <v>0.62869212962962961</v>
      </c>
    </row>
    <row r="913" spans="1:33" x14ac:dyDescent="0.3">
      <c r="A913" s="5">
        <v>44634.629155092596</v>
      </c>
      <c r="B913">
        <f>IFERROR(AVERAGEIFS('HeartRate-2022-03-21-1647950188'!$B:$B,'HeartRate-2022-03-21-1647950188'!$A:$A,Data_Extraction!B$2,'HeartRate-2022-03-21-1647950188'!$C:$C,Data_Extraction!$A913),"")</f>
        <v>106</v>
      </c>
      <c r="C913" t="str">
        <f>IFERROR(AVERAGEIFS('HeartRate-2022-03-21-1647950188'!$B:$B,'HeartRate-2022-03-21-1647950188'!$A:$A,Data_Extraction!C$2,'HeartRate-2022-03-21-1647950188'!$C:$C,Data_Extraction!$A913),"")</f>
        <v/>
      </c>
      <c r="D913" t="str">
        <f>IFERROR(AVERAGEIFS('HeartRate-2022-03-21-1647950188'!$B:$B,'HeartRate-2022-03-21-1647950188'!$A:$A,Data_Extraction!D$2,'HeartRate-2022-03-21-1647950188'!$C:$C,Data_Extraction!$A913),"")</f>
        <v/>
      </c>
      <c r="E913" t="str">
        <f>IFERROR(AVERAGEIFS('HeartRate-2022-03-21-1647950188'!$B:$B,'HeartRate-2022-03-21-1647950188'!$A:$A,Data_Extraction!E$2,'HeartRate-2022-03-21-1647950188'!$C:$C,Data_Extraction!$A913),"")</f>
        <v/>
      </c>
      <c r="F913" t="str">
        <f>IFERROR(AVERAGEIFS('HeartRate-2022-03-21-1647950188'!$B:$B,'HeartRate-2022-03-21-1647950188'!$A:$A,Data_Extraction!F$2,'HeartRate-2022-03-21-1647950188'!$C:$C,Data_Extraction!$A913),"")</f>
        <v/>
      </c>
      <c r="G913" t="str">
        <f>IFERROR(AVERAGEIFS('HeartRate-2022-03-21-1647950188'!$B:$B,'HeartRate-2022-03-21-1647950188'!$A:$A,Data_Extraction!G$2,'HeartRate-2022-03-21-1647950188'!$C:$C,Data_Extraction!$A913),"")</f>
        <v/>
      </c>
      <c r="H913" t="str">
        <f>IFERROR(AVERAGEIFS('HeartRate-2022-03-21-1647950188'!$B:$B,'HeartRate-2022-03-21-1647950188'!$A:$A,Data_Extraction!H$2,'HeartRate-2022-03-21-1647950188'!$C:$C,Data_Extraction!$A913),"")</f>
        <v/>
      </c>
      <c r="I913">
        <f>IFERROR(AVERAGEIFS('HeartRate-2022-03-21-1647950188'!$B:$B,'HeartRate-2022-03-21-1647950188'!$A:$A,Data_Extraction!I$2,'HeartRate-2022-03-21-1647950188'!$C:$C,Data_Extraction!$A913),"")</f>
        <v>110</v>
      </c>
      <c r="J913" s="8">
        <f t="shared" si="85"/>
        <v>108</v>
      </c>
      <c r="N913" s="11">
        <f>Data_Extraction!A913</f>
        <v>44634.629155092596</v>
      </c>
      <c r="O913" s="15">
        <f t="shared" si="86"/>
        <v>44634</v>
      </c>
      <c r="P913" s="16">
        <f t="shared" si="87"/>
        <v>0.62915509259259261</v>
      </c>
      <c r="Q913" s="12">
        <f>IF(Data_Extraction!B913="",Data_Extraction!$J913*(Q$1),Data_Extraction!B913)</f>
        <v>106</v>
      </c>
      <c r="R913" s="12">
        <f>IF(Data_Extraction!C913="",Data_Extraction!$J913*(R$1),Data_Extraction!C913)</f>
        <v>99.36</v>
      </c>
      <c r="S913" s="12">
        <f>IF(Data_Extraction!D913="",Data_Extraction!$J913*(S$1),Data_Extraction!D913)</f>
        <v>112.32000000000001</v>
      </c>
      <c r="T913" s="12">
        <f>IF(Data_Extraction!E913="",Data_Extraction!$J913*(T$1),Data_Extraction!E913)</f>
        <v>102.6</v>
      </c>
      <c r="U913" s="12">
        <f>IF(Data_Extraction!F913="",Data_Extraction!$J913*(U$1),Data_Extraction!F913)</f>
        <v>105.84</v>
      </c>
      <c r="V913" s="12">
        <f>IF(Data_Extraction!G913="",Data_Extraction!$J913*(V$1),Data_Extraction!G913)</f>
        <v>98.28</v>
      </c>
      <c r="W913" s="12">
        <f>IF(Data_Extraction!H913="",Data_Extraction!$J913*(W$1),Data_Extraction!H913)</f>
        <v>115.56</v>
      </c>
      <c r="X913" s="12">
        <f>IF(Data_Extraction!I913="",Data_Extraction!$J913*(X$1),Data_Extraction!I913)</f>
        <v>110</v>
      </c>
      <c r="Y913" s="13">
        <f t="shared" si="84"/>
        <v>106.245</v>
      </c>
      <c r="Z913" s="17" t="str">
        <f t="shared" si="88"/>
        <v>Evening</v>
      </c>
      <c r="AA913" s="14" t="str">
        <f>VLOOKUP($N913,'HeartRate-2022-03-21-1647950188'!$C:$G,2,0)</f>
        <v>Lecture</v>
      </c>
      <c r="AB913" s="14" t="str">
        <f>VLOOKUP($N913,'HeartRate-2022-03-21-1647950188'!$C:$G,3,0)</f>
        <v>Off Campus</v>
      </c>
      <c r="AC913" s="14" t="str">
        <f>VLOOKUP($N913,'HeartRate-2022-03-21-1647950188'!$C:$G,4,0)</f>
        <v>Sitting</v>
      </c>
      <c r="AD913" s="14" t="str">
        <f>VLOOKUP($N913,'HeartRate-2022-03-21-1647950188'!$C:$G,5,0)</f>
        <v>Technical Contexts</v>
      </c>
      <c r="AE913">
        <f t="shared" si="89"/>
        <v>0</v>
      </c>
      <c r="AF913" s="18">
        <v>44634</v>
      </c>
      <c r="AG913" s="19">
        <v>0.62915509259259261</v>
      </c>
    </row>
    <row r="914" spans="1:33" x14ac:dyDescent="0.3">
      <c r="A914" s="5">
        <v>44634.629166666666</v>
      </c>
      <c r="B914" t="str">
        <f>IFERROR(AVERAGEIFS('HeartRate-2022-03-21-1647950188'!$B:$B,'HeartRate-2022-03-21-1647950188'!$A:$A,Data_Extraction!B$2,'HeartRate-2022-03-21-1647950188'!$C:$C,Data_Extraction!$A914),"")</f>
        <v/>
      </c>
      <c r="C914" t="str">
        <f>IFERROR(AVERAGEIFS('HeartRate-2022-03-21-1647950188'!$B:$B,'HeartRate-2022-03-21-1647950188'!$A:$A,Data_Extraction!C$2,'HeartRate-2022-03-21-1647950188'!$C:$C,Data_Extraction!$A914),"")</f>
        <v/>
      </c>
      <c r="D914" t="str">
        <f>IFERROR(AVERAGEIFS('HeartRate-2022-03-21-1647950188'!$B:$B,'HeartRate-2022-03-21-1647950188'!$A:$A,Data_Extraction!D$2,'HeartRate-2022-03-21-1647950188'!$C:$C,Data_Extraction!$A914),"")</f>
        <v/>
      </c>
      <c r="E914" t="str">
        <f>IFERROR(AVERAGEIFS('HeartRate-2022-03-21-1647950188'!$B:$B,'HeartRate-2022-03-21-1647950188'!$A:$A,Data_Extraction!E$2,'HeartRate-2022-03-21-1647950188'!$C:$C,Data_Extraction!$A914),"")</f>
        <v/>
      </c>
      <c r="F914" t="str">
        <f>IFERROR(AVERAGEIFS('HeartRate-2022-03-21-1647950188'!$B:$B,'HeartRate-2022-03-21-1647950188'!$A:$A,Data_Extraction!F$2,'HeartRate-2022-03-21-1647950188'!$C:$C,Data_Extraction!$A914),"")</f>
        <v/>
      </c>
      <c r="G914">
        <f>IFERROR(AVERAGEIFS('HeartRate-2022-03-21-1647950188'!$B:$B,'HeartRate-2022-03-21-1647950188'!$A:$A,Data_Extraction!G$2,'HeartRate-2022-03-21-1647950188'!$C:$C,Data_Extraction!$A914),"")</f>
        <v>94</v>
      </c>
      <c r="H914">
        <f>IFERROR(AVERAGEIFS('HeartRate-2022-03-21-1647950188'!$B:$B,'HeartRate-2022-03-21-1647950188'!$A:$A,Data_Extraction!H$2,'HeartRate-2022-03-21-1647950188'!$C:$C,Data_Extraction!$A914),"")</f>
        <v>71</v>
      </c>
      <c r="I914" t="str">
        <f>IFERROR(AVERAGEIFS('HeartRate-2022-03-21-1647950188'!$B:$B,'HeartRate-2022-03-21-1647950188'!$A:$A,Data_Extraction!I$2,'HeartRate-2022-03-21-1647950188'!$C:$C,Data_Extraction!$A914),"")</f>
        <v/>
      </c>
      <c r="J914" s="8">
        <f t="shared" si="85"/>
        <v>82.5</v>
      </c>
      <c r="N914" s="11">
        <f>Data_Extraction!A914</f>
        <v>44634.629166666666</v>
      </c>
      <c r="O914" s="15">
        <f t="shared" si="86"/>
        <v>44634</v>
      </c>
      <c r="P914" s="16">
        <f t="shared" si="87"/>
        <v>0.62916666666666665</v>
      </c>
      <c r="Q914" s="12">
        <f>IF(Data_Extraction!B914="",Data_Extraction!$J914*(Q$1),Data_Extraction!B914)</f>
        <v>74.25</v>
      </c>
      <c r="R914" s="12">
        <f>IF(Data_Extraction!C914="",Data_Extraction!$J914*(R$1),Data_Extraction!C914)</f>
        <v>75.900000000000006</v>
      </c>
      <c r="S914" s="12">
        <f>IF(Data_Extraction!D914="",Data_Extraction!$J914*(S$1),Data_Extraction!D914)</f>
        <v>85.8</v>
      </c>
      <c r="T914" s="12">
        <f>IF(Data_Extraction!E914="",Data_Extraction!$J914*(T$1),Data_Extraction!E914)</f>
        <v>78.375</v>
      </c>
      <c r="U914" s="12">
        <f>IF(Data_Extraction!F914="",Data_Extraction!$J914*(U$1),Data_Extraction!F914)</f>
        <v>80.849999999999994</v>
      </c>
      <c r="V914" s="12">
        <f>IF(Data_Extraction!G914="",Data_Extraction!$J914*(V$1),Data_Extraction!G914)</f>
        <v>94</v>
      </c>
      <c r="W914" s="12">
        <f>IF(Data_Extraction!H914="",Data_Extraction!$J914*(W$1),Data_Extraction!H914)</f>
        <v>71</v>
      </c>
      <c r="X914" s="12">
        <f>IF(Data_Extraction!I914="",Data_Extraction!$J914*(X$1),Data_Extraction!I914)</f>
        <v>80.024999999999991</v>
      </c>
      <c r="Y914" s="13">
        <f t="shared" si="84"/>
        <v>80.024999999999991</v>
      </c>
      <c r="Z914" s="17" t="str">
        <f t="shared" si="88"/>
        <v>Evening</v>
      </c>
      <c r="AA914" s="14" t="str">
        <f>VLOOKUP($N914,'HeartRate-2022-03-21-1647950188'!$C:$G,2,0)</f>
        <v>Lecture</v>
      </c>
      <c r="AB914" s="14" t="str">
        <f>VLOOKUP($N914,'HeartRate-2022-03-21-1647950188'!$C:$G,3,0)</f>
        <v>Off Campus</v>
      </c>
      <c r="AC914" s="14" t="str">
        <f>VLOOKUP($N914,'HeartRate-2022-03-21-1647950188'!$C:$G,4,0)</f>
        <v>Sitting</v>
      </c>
      <c r="AD914" s="14" t="str">
        <f>VLOOKUP($N914,'HeartRate-2022-03-21-1647950188'!$C:$G,5,0)</f>
        <v>Technical Contexts</v>
      </c>
      <c r="AE914">
        <f t="shared" si="89"/>
        <v>0</v>
      </c>
      <c r="AF914" s="18">
        <v>44634</v>
      </c>
      <c r="AG914" s="19">
        <v>0.62916666666666665</v>
      </c>
    </row>
    <row r="915" spans="1:33" x14ac:dyDescent="0.3">
      <c r="A915" s="5">
        <v>44634.629351851851</v>
      </c>
      <c r="B915" t="str">
        <f>IFERROR(AVERAGEIFS('HeartRate-2022-03-21-1647950188'!$B:$B,'HeartRate-2022-03-21-1647950188'!$A:$A,Data_Extraction!B$2,'HeartRate-2022-03-21-1647950188'!$C:$C,Data_Extraction!$A915),"")</f>
        <v/>
      </c>
      <c r="C915" t="str">
        <f>IFERROR(AVERAGEIFS('HeartRate-2022-03-21-1647950188'!$B:$B,'HeartRate-2022-03-21-1647950188'!$A:$A,Data_Extraction!C$2,'HeartRate-2022-03-21-1647950188'!$C:$C,Data_Extraction!$A915),"")</f>
        <v/>
      </c>
      <c r="D915" t="str">
        <f>IFERROR(AVERAGEIFS('HeartRate-2022-03-21-1647950188'!$B:$B,'HeartRate-2022-03-21-1647950188'!$A:$A,Data_Extraction!D$2,'HeartRate-2022-03-21-1647950188'!$C:$C,Data_Extraction!$A915),"")</f>
        <v/>
      </c>
      <c r="E915" t="str">
        <f>IFERROR(AVERAGEIFS('HeartRate-2022-03-21-1647950188'!$B:$B,'HeartRate-2022-03-21-1647950188'!$A:$A,Data_Extraction!E$2,'HeartRate-2022-03-21-1647950188'!$C:$C,Data_Extraction!$A915),"")</f>
        <v/>
      </c>
      <c r="F915" t="str">
        <f>IFERROR(AVERAGEIFS('HeartRate-2022-03-21-1647950188'!$B:$B,'HeartRate-2022-03-21-1647950188'!$A:$A,Data_Extraction!F$2,'HeartRate-2022-03-21-1647950188'!$C:$C,Data_Extraction!$A915),"")</f>
        <v/>
      </c>
      <c r="G915" t="str">
        <f>IFERROR(AVERAGEIFS('HeartRate-2022-03-21-1647950188'!$B:$B,'HeartRate-2022-03-21-1647950188'!$A:$A,Data_Extraction!G$2,'HeartRate-2022-03-21-1647950188'!$C:$C,Data_Extraction!$A915),"")</f>
        <v/>
      </c>
      <c r="H915" t="str">
        <f>IFERROR(AVERAGEIFS('HeartRate-2022-03-21-1647950188'!$B:$B,'HeartRate-2022-03-21-1647950188'!$A:$A,Data_Extraction!H$2,'HeartRate-2022-03-21-1647950188'!$C:$C,Data_Extraction!$A915),"")</f>
        <v/>
      </c>
      <c r="I915">
        <f>IFERROR(AVERAGEIFS('HeartRate-2022-03-21-1647950188'!$B:$B,'HeartRate-2022-03-21-1647950188'!$A:$A,Data_Extraction!I$2,'HeartRate-2022-03-21-1647950188'!$C:$C,Data_Extraction!$A915),"")</f>
        <v>108</v>
      </c>
      <c r="J915" s="8">
        <f t="shared" si="85"/>
        <v>108</v>
      </c>
      <c r="N915" s="11">
        <f>Data_Extraction!A915</f>
        <v>44634.629351851851</v>
      </c>
      <c r="O915" s="15">
        <f t="shared" si="86"/>
        <v>44634</v>
      </c>
      <c r="P915" s="16">
        <f t="shared" si="87"/>
        <v>0.62935185185185183</v>
      </c>
      <c r="Q915" s="12">
        <f>IF(Data_Extraction!B915="",Data_Extraction!$J915*(Q$1),Data_Extraction!B915)</f>
        <v>97.2</v>
      </c>
      <c r="R915" s="12">
        <f>IF(Data_Extraction!C915="",Data_Extraction!$J915*(R$1),Data_Extraction!C915)</f>
        <v>99.36</v>
      </c>
      <c r="S915" s="12">
        <f>IF(Data_Extraction!D915="",Data_Extraction!$J915*(S$1),Data_Extraction!D915)</f>
        <v>112.32000000000001</v>
      </c>
      <c r="T915" s="12">
        <f>IF(Data_Extraction!E915="",Data_Extraction!$J915*(T$1),Data_Extraction!E915)</f>
        <v>102.6</v>
      </c>
      <c r="U915" s="12">
        <f>IF(Data_Extraction!F915="",Data_Extraction!$J915*(U$1),Data_Extraction!F915)</f>
        <v>105.84</v>
      </c>
      <c r="V915" s="12">
        <f>IF(Data_Extraction!G915="",Data_Extraction!$J915*(V$1),Data_Extraction!G915)</f>
        <v>98.28</v>
      </c>
      <c r="W915" s="12">
        <f>IF(Data_Extraction!H915="",Data_Extraction!$J915*(W$1),Data_Extraction!H915)</f>
        <v>115.56</v>
      </c>
      <c r="X915" s="12">
        <f>IF(Data_Extraction!I915="",Data_Extraction!$J915*(X$1),Data_Extraction!I915)</f>
        <v>108</v>
      </c>
      <c r="Y915" s="13">
        <f t="shared" si="84"/>
        <v>104.89500000000001</v>
      </c>
      <c r="Z915" s="17" t="str">
        <f t="shared" si="88"/>
        <v>Evening</v>
      </c>
      <c r="AA915" s="14" t="str">
        <f>VLOOKUP($N915,'HeartRate-2022-03-21-1647950188'!$C:$G,2,0)</f>
        <v>Lecture</v>
      </c>
      <c r="AB915" s="14" t="str">
        <f>VLOOKUP($N915,'HeartRate-2022-03-21-1647950188'!$C:$G,3,0)</f>
        <v>Off Campus</v>
      </c>
      <c r="AC915" s="14" t="str">
        <f>VLOOKUP($N915,'HeartRate-2022-03-21-1647950188'!$C:$G,4,0)</f>
        <v>Sitting</v>
      </c>
      <c r="AD915" s="14" t="str">
        <f>VLOOKUP($N915,'HeartRate-2022-03-21-1647950188'!$C:$G,5,0)</f>
        <v>Technical Contexts</v>
      </c>
      <c r="AE915">
        <f t="shared" si="89"/>
        <v>0</v>
      </c>
      <c r="AF915" s="18">
        <v>44634</v>
      </c>
      <c r="AG915" s="19">
        <v>0.62935185185185183</v>
      </c>
    </row>
    <row r="916" spans="1:33" x14ac:dyDescent="0.3">
      <c r="A916" s="5">
        <v>44634.629421296297</v>
      </c>
      <c r="B916" t="str">
        <f>IFERROR(AVERAGEIFS('HeartRate-2022-03-21-1647950188'!$B:$B,'HeartRate-2022-03-21-1647950188'!$A:$A,Data_Extraction!B$2,'HeartRate-2022-03-21-1647950188'!$C:$C,Data_Extraction!$A916),"")</f>
        <v/>
      </c>
      <c r="C916" t="str">
        <f>IFERROR(AVERAGEIFS('HeartRate-2022-03-21-1647950188'!$B:$B,'HeartRate-2022-03-21-1647950188'!$A:$A,Data_Extraction!C$2,'HeartRate-2022-03-21-1647950188'!$C:$C,Data_Extraction!$A916),"")</f>
        <v/>
      </c>
      <c r="D916" t="str">
        <f>IFERROR(AVERAGEIFS('HeartRate-2022-03-21-1647950188'!$B:$B,'HeartRate-2022-03-21-1647950188'!$A:$A,Data_Extraction!D$2,'HeartRate-2022-03-21-1647950188'!$C:$C,Data_Extraction!$A916),"")</f>
        <v/>
      </c>
      <c r="E916" t="str">
        <f>IFERROR(AVERAGEIFS('HeartRate-2022-03-21-1647950188'!$B:$B,'HeartRate-2022-03-21-1647950188'!$A:$A,Data_Extraction!E$2,'HeartRate-2022-03-21-1647950188'!$C:$C,Data_Extraction!$A916),"")</f>
        <v/>
      </c>
      <c r="F916" t="str">
        <f>IFERROR(AVERAGEIFS('HeartRate-2022-03-21-1647950188'!$B:$B,'HeartRate-2022-03-21-1647950188'!$A:$A,Data_Extraction!F$2,'HeartRate-2022-03-21-1647950188'!$C:$C,Data_Extraction!$A916),"")</f>
        <v/>
      </c>
      <c r="G916" t="str">
        <f>IFERROR(AVERAGEIFS('HeartRate-2022-03-21-1647950188'!$B:$B,'HeartRate-2022-03-21-1647950188'!$A:$A,Data_Extraction!G$2,'HeartRate-2022-03-21-1647950188'!$C:$C,Data_Extraction!$A916),"")</f>
        <v/>
      </c>
      <c r="H916">
        <f>IFERROR(AVERAGEIFS('HeartRate-2022-03-21-1647950188'!$B:$B,'HeartRate-2022-03-21-1647950188'!$A:$A,Data_Extraction!H$2,'HeartRate-2022-03-21-1647950188'!$C:$C,Data_Extraction!$A916),"")</f>
        <v>77</v>
      </c>
      <c r="I916" t="str">
        <f>IFERROR(AVERAGEIFS('HeartRate-2022-03-21-1647950188'!$B:$B,'HeartRate-2022-03-21-1647950188'!$A:$A,Data_Extraction!I$2,'HeartRate-2022-03-21-1647950188'!$C:$C,Data_Extraction!$A916),"")</f>
        <v/>
      </c>
      <c r="J916" s="8">
        <f t="shared" si="85"/>
        <v>77</v>
      </c>
      <c r="N916" s="11">
        <f>Data_Extraction!A916</f>
        <v>44634.629421296297</v>
      </c>
      <c r="O916" s="15">
        <f t="shared" si="86"/>
        <v>44634</v>
      </c>
      <c r="P916" s="16">
        <f t="shared" si="87"/>
        <v>0.62942129629629628</v>
      </c>
      <c r="Q916" s="12">
        <f>IF(Data_Extraction!B916="",Data_Extraction!$J916*(Q$1),Data_Extraction!B916)</f>
        <v>69.3</v>
      </c>
      <c r="R916" s="12">
        <f>IF(Data_Extraction!C916="",Data_Extraction!$J916*(R$1),Data_Extraction!C916)</f>
        <v>70.84</v>
      </c>
      <c r="S916" s="12">
        <f>IF(Data_Extraction!D916="",Data_Extraction!$J916*(S$1),Data_Extraction!D916)</f>
        <v>80.08</v>
      </c>
      <c r="T916" s="12">
        <f>IF(Data_Extraction!E916="",Data_Extraction!$J916*(T$1),Data_Extraction!E916)</f>
        <v>73.149999999999991</v>
      </c>
      <c r="U916" s="12">
        <f>IF(Data_Extraction!F916="",Data_Extraction!$J916*(U$1),Data_Extraction!F916)</f>
        <v>75.459999999999994</v>
      </c>
      <c r="V916" s="12">
        <f>IF(Data_Extraction!G916="",Data_Extraction!$J916*(V$1),Data_Extraction!G916)</f>
        <v>70.070000000000007</v>
      </c>
      <c r="W916" s="12">
        <f>IF(Data_Extraction!H916="",Data_Extraction!$J916*(W$1),Data_Extraction!H916)</f>
        <v>77</v>
      </c>
      <c r="X916" s="12">
        <f>IF(Data_Extraction!I916="",Data_Extraction!$J916*(X$1),Data_Extraction!I916)</f>
        <v>74.69</v>
      </c>
      <c r="Y916" s="13">
        <f t="shared" si="84"/>
        <v>73.82374999999999</v>
      </c>
      <c r="Z916" s="17" t="str">
        <f t="shared" si="88"/>
        <v>Evening</v>
      </c>
      <c r="AA916" s="14" t="str">
        <f>VLOOKUP($N916,'HeartRate-2022-03-21-1647950188'!$C:$G,2,0)</f>
        <v>Lecture</v>
      </c>
      <c r="AB916" s="14" t="str">
        <f>VLOOKUP($N916,'HeartRate-2022-03-21-1647950188'!$C:$G,3,0)</f>
        <v>Off Campus</v>
      </c>
      <c r="AC916" s="14" t="str">
        <f>VLOOKUP($N916,'HeartRate-2022-03-21-1647950188'!$C:$G,4,0)</f>
        <v>Sitting</v>
      </c>
      <c r="AD916" s="14" t="str">
        <f>VLOOKUP($N916,'HeartRate-2022-03-21-1647950188'!$C:$G,5,0)</f>
        <v>Technical Contexts</v>
      </c>
      <c r="AE916">
        <f t="shared" si="89"/>
        <v>0</v>
      </c>
      <c r="AF916" s="18">
        <v>44634</v>
      </c>
      <c r="AG916" s="19">
        <v>0.62942129629629628</v>
      </c>
    </row>
    <row r="917" spans="1:33" x14ac:dyDescent="0.3">
      <c r="A917" s="5">
        <v>44634.629849537036</v>
      </c>
      <c r="B917">
        <f>IFERROR(AVERAGEIFS('HeartRate-2022-03-21-1647950188'!$B:$B,'HeartRate-2022-03-21-1647950188'!$A:$A,Data_Extraction!B$2,'HeartRate-2022-03-21-1647950188'!$C:$C,Data_Extraction!$A917),"")</f>
        <v>109</v>
      </c>
      <c r="C917" t="str">
        <f>IFERROR(AVERAGEIFS('HeartRate-2022-03-21-1647950188'!$B:$B,'HeartRate-2022-03-21-1647950188'!$A:$A,Data_Extraction!C$2,'HeartRate-2022-03-21-1647950188'!$C:$C,Data_Extraction!$A917),"")</f>
        <v/>
      </c>
      <c r="D917" t="str">
        <f>IFERROR(AVERAGEIFS('HeartRate-2022-03-21-1647950188'!$B:$B,'HeartRate-2022-03-21-1647950188'!$A:$A,Data_Extraction!D$2,'HeartRate-2022-03-21-1647950188'!$C:$C,Data_Extraction!$A917),"")</f>
        <v/>
      </c>
      <c r="E917" t="str">
        <f>IFERROR(AVERAGEIFS('HeartRate-2022-03-21-1647950188'!$B:$B,'HeartRate-2022-03-21-1647950188'!$A:$A,Data_Extraction!E$2,'HeartRate-2022-03-21-1647950188'!$C:$C,Data_Extraction!$A917),"")</f>
        <v/>
      </c>
      <c r="F917" t="str">
        <f>IFERROR(AVERAGEIFS('HeartRate-2022-03-21-1647950188'!$B:$B,'HeartRate-2022-03-21-1647950188'!$A:$A,Data_Extraction!F$2,'HeartRate-2022-03-21-1647950188'!$C:$C,Data_Extraction!$A917),"")</f>
        <v/>
      </c>
      <c r="G917" t="str">
        <f>IFERROR(AVERAGEIFS('HeartRate-2022-03-21-1647950188'!$B:$B,'HeartRate-2022-03-21-1647950188'!$A:$A,Data_Extraction!G$2,'HeartRate-2022-03-21-1647950188'!$C:$C,Data_Extraction!$A917),"")</f>
        <v/>
      </c>
      <c r="H917" t="str">
        <f>IFERROR(AVERAGEIFS('HeartRate-2022-03-21-1647950188'!$B:$B,'HeartRate-2022-03-21-1647950188'!$A:$A,Data_Extraction!H$2,'HeartRate-2022-03-21-1647950188'!$C:$C,Data_Extraction!$A917),"")</f>
        <v/>
      </c>
      <c r="I917">
        <f>IFERROR(AVERAGEIFS('HeartRate-2022-03-21-1647950188'!$B:$B,'HeartRate-2022-03-21-1647950188'!$A:$A,Data_Extraction!I$2,'HeartRate-2022-03-21-1647950188'!$C:$C,Data_Extraction!$A917),"")</f>
        <v>108</v>
      </c>
      <c r="J917" s="8">
        <f t="shared" si="85"/>
        <v>108.5</v>
      </c>
      <c r="N917" s="11">
        <f>Data_Extraction!A917</f>
        <v>44634.629849537036</v>
      </c>
      <c r="O917" s="15">
        <f t="shared" si="86"/>
        <v>44634</v>
      </c>
      <c r="P917" s="16">
        <f t="shared" si="87"/>
        <v>0.62984953703703705</v>
      </c>
      <c r="Q917" s="12">
        <f>IF(Data_Extraction!B917="",Data_Extraction!$J917*(Q$1),Data_Extraction!B917)</f>
        <v>109</v>
      </c>
      <c r="R917" s="12">
        <f>IF(Data_Extraction!C917="",Data_Extraction!$J917*(R$1),Data_Extraction!C917)</f>
        <v>99.820000000000007</v>
      </c>
      <c r="S917" s="12">
        <f>IF(Data_Extraction!D917="",Data_Extraction!$J917*(S$1),Data_Extraction!D917)</f>
        <v>112.84</v>
      </c>
      <c r="T917" s="12">
        <f>IF(Data_Extraction!E917="",Data_Extraction!$J917*(T$1),Data_Extraction!E917)</f>
        <v>103.07499999999999</v>
      </c>
      <c r="U917" s="12">
        <f>IF(Data_Extraction!F917="",Data_Extraction!$J917*(U$1),Data_Extraction!F917)</f>
        <v>106.33</v>
      </c>
      <c r="V917" s="12">
        <f>IF(Data_Extraction!G917="",Data_Extraction!$J917*(V$1),Data_Extraction!G917)</f>
        <v>98.734999999999999</v>
      </c>
      <c r="W917" s="12">
        <f>IF(Data_Extraction!H917="",Data_Extraction!$J917*(W$1),Data_Extraction!H917)</f>
        <v>116.09500000000001</v>
      </c>
      <c r="X917" s="12">
        <f>IF(Data_Extraction!I917="",Data_Extraction!$J917*(X$1),Data_Extraction!I917)</f>
        <v>108</v>
      </c>
      <c r="Y917" s="13">
        <f t="shared" si="84"/>
        <v>106.736875</v>
      </c>
      <c r="Z917" s="17" t="str">
        <f t="shared" si="88"/>
        <v>Evening</v>
      </c>
      <c r="AA917" s="14" t="str">
        <f>VLOOKUP($N917,'HeartRate-2022-03-21-1647950188'!$C:$G,2,0)</f>
        <v>Lecture</v>
      </c>
      <c r="AB917" s="14" t="str">
        <f>VLOOKUP($N917,'HeartRate-2022-03-21-1647950188'!$C:$G,3,0)</f>
        <v>Off Campus</v>
      </c>
      <c r="AC917" s="14" t="str">
        <f>VLOOKUP($N917,'HeartRate-2022-03-21-1647950188'!$C:$G,4,0)</f>
        <v>Sitting</v>
      </c>
      <c r="AD917" s="14" t="str">
        <f>VLOOKUP($N917,'HeartRate-2022-03-21-1647950188'!$C:$G,5,0)</f>
        <v>Technical Contexts</v>
      </c>
      <c r="AE917">
        <f t="shared" si="89"/>
        <v>0</v>
      </c>
      <c r="AF917" s="18">
        <v>44634</v>
      </c>
      <c r="AG917" s="19">
        <v>0.62984953703703705</v>
      </c>
    </row>
    <row r="918" spans="1:33" x14ac:dyDescent="0.3">
      <c r="A918" s="5">
        <v>44634.630474537036</v>
      </c>
      <c r="B918" t="str">
        <f>IFERROR(AVERAGEIFS('HeartRate-2022-03-21-1647950188'!$B:$B,'HeartRate-2022-03-21-1647950188'!$A:$A,Data_Extraction!B$2,'HeartRate-2022-03-21-1647950188'!$C:$C,Data_Extraction!$A918),"")</f>
        <v/>
      </c>
      <c r="C918" t="str">
        <f>IFERROR(AVERAGEIFS('HeartRate-2022-03-21-1647950188'!$B:$B,'HeartRate-2022-03-21-1647950188'!$A:$A,Data_Extraction!C$2,'HeartRate-2022-03-21-1647950188'!$C:$C,Data_Extraction!$A918),"")</f>
        <v/>
      </c>
      <c r="D918" t="str">
        <f>IFERROR(AVERAGEIFS('HeartRate-2022-03-21-1647950188'!$B:$B,'HeartRate-2022-03-21-1647950188'!$A:$A,Data_Extraction!D$2,'HeartRate-2022-03-21-1647950188'!$C:$C,Data_Extraction!$A918),"")</f>
        <v/>
      </c>
      <c r="E918" t="str">
        <f>IFERROR(AVERAGEIFS('HeartRate-2022-03-21-1647950188'!$B:$B,'HeartRate-2022-03-21-1647950188'!$A:$A,Data_Extraction!E$2,'HeartRate-2022-03-21-1647950188'!$C:$C,Data_Extraction!$A918),"")</f>
        <v/>
      </c>
      <c r="F918" t="str">
        <f>IFERROR(AVERAGEIFS('HeartRate-2022-03-21-1647950188'!$B:$B,'HeartRate-2022-03-21-1647950188'!$A:$A,Data_Extraction!F$2,'HeartRate-2022-03-21-1647950188'!$C:$C,Data_Extraction!$A918),"")</f>
        <v/>
      </c>
      <c r="G918" t="str">
        <f>IFERROR(AVERAGEIFS('HeartRate-2022-03-21-1647950188'!$B:$B,'HeartRate-2022-03-21-1647950188'!$A:$A,Data_Extraction!G$2,'HeartRate-2022-03-21-1647950188'!$C:$C,Data_Extraction!$A918),"")</f>
        <v/>
      </c>
      <c r="H918">
        <f>IFERROR(AVERAGEIFS('HeartRate-2022-03-21-1647950188'!$B:$B,'HeartRate-2022-03-21-1647950188'!$A:$A,Data_Extraction!H$2,'HeartRate-2022-03-21-1647950188'!$C:$C,Data_Extraction!$A918),"")</f>
        <v>81</v>
      </c>
      <c r="I918" t="str">
        <f>IFERROR(AVERAGEIFS('HeartRate-2022-03-21-1647950188'!$B:$B,'HeartRate-2022-03-21-1647950188'!$A:$A,Data_Extraction!I$2,'HeartRate-2022-03-21-1647950188'!$C:$C,Data_Extraction!$A918),"")</f>
        <v/>
      </c>
      <c r="J918" s="8">
        <f t="shared" si="85"/>
        <v>81</v>
      </c>
      <c r="N918" s="11">
        <f>Data_Extraction!A918</f>
        <v>44634.630474537036</v>
      </c>
      <c r="O918" s="15">
        <f t="shared" si="86"/>
        <v>44634</v>
      </c>
      <c r="P918" s="16">
        <f t="shared" si="87"/>
        <v>0.63047453703703704</v>
      </c>
      <c r="Q918" s="12">
        <f>IF(Data_Extraction!B918="",Data_Extraction!$J918*(Q$1),Data_Extraction!B918)</f>
        <v>72.900000000000006</v>
      </c>
      <c r="R918" s="12">
        <f>IF(Data_Extraction!C918="",Data_Extraction!$J918*(R$1),Data_Extraction!C918)</f>
        <v>74.52000000000001</v>
      </c>
      <c r="S918" s="12">
        <f>IF(Data_Extraction!D918="",Data_Extraction!$J918*(S$1),Data_Extraction!D918)</f>
        <v>84.240000000000009</v>
      </c>
      <c r="T918" s="12">
        <f>IF(Data_Extraction!E918="",Data_Extraction!$J918*(T$1),Data_Extraction!E918)</f>
        <v>76.95</v>
      </c>
      <c r="U918" s="12">
        <f>IF(Data_Extraction!F918="",Data_Extraction!$J918*(U$1),Data_Extraction!F918)</f>
        <v>79.38</v>
      </c>
      <c r="V918" s="12">
        <f>IF(Data_Extraction!G918="",Data_Extraction!$J918*(V$1),Data_Extraction!G918)</f>
        <v>73.710000000000008</v>
      </c>
      <c r="W918" s="12">
        <f>IF(Data_Extraction!H918="",Data_Extraction!$J918*(W$1),Data_Extraction!H918)</f>
        <v>81</v>
      </c>
      <c r="X918" s="12">
        <f>IF(Data_Extraction!I918="",Data_Extraction!$J918*(X$1),Data_Extraction!I918)</f>
        <v>78.569999999999993</v>
      </c>
      <c r="Y918" s="13">
        <f t="shared" si="84"/>
        <v>77.658749999999998</v>
      </c>
      <c r="Z918" s="17" t="str">
        <f t="shared" si="88"/>
        <v>Evening</v>
      </c>
      <c r="AA918" s="14" t="str">
        <f>VLOOKUP($N918,'HeartRate-2022-03-21-1647950188'!$C:$G,2,0)</f>
        <v>Lecture</v>
      </c>
      <c r="AB918" s="14" t="str">
        <f>VLOOKUP($N918,'HeartRate-2022-03-21-1647950188'!$C:$G,3,0)</f>
        <v>Off Campus</v>
      </c>
      <c r="AC918" s="14" t="str">
        <f>VLOOKUP($N918,'HeartRate-2022-03-21-1647950188'!$C:$G,4,0)</f>
        <v>Sitting</v>
      </c>
      <c r="AD918" s="14" t="str">
        <f>VLOOKUP($N918,'HeartRate-2022-03-21-1647950188'!$C:$G,5,0)</f>
        <v>Technical Contexts</v>
      </c>
      <c r="AE918">
        <f t="shared" si="89"/>
        <v>0</v>
      </c>
      <c r="AF918" s="18">
        <v>44634</v>
      </c>
      <c r="AG918" s="19">
        <v>0.63047453703703704</v>
      </c>
    </row>
    <row r="919" spans="1:33" x14ac:dyDescent="0.3">
      <c r="A919" s="5">
        <v>44634.630543981482</v>
      </c>
      <c r="B919">
        <f>IFERROR(AVERAGEIFS('HeartRate-2022-03-21-1647950188'!$B:$B,'HeartRate-2022-03-21-1647950188'!$A:$A,Data_Extraction!B$2,'HeartRate-2022-03-21-1647950188'!$C:$C,Data_Extraction!$A919),"")</f>
        <v>113</v>
      </c>
      <c r="C919" t="str">
        <f>IFERROR(AVERAGEIFS('HeartRate-2022-03-21-1647950188'!$B:$B,'HeartRate-2022-03-21-1647950188'!$A:$A,Data_Extraction!C$2,'HeartRate-2022-03-21-1647950188'!$C:$C,Data_Extraction!$A919),"")</f>
        <v/>
      </c>
      <c r="D919" t="str">
        <f>IFERROR(AVERAGEIFS('HeartRate-2022-03-21-1647950188'!$B:$B,'HeartRate-2022-03-21-1647950188'!$A:$A,Data_Extraction!D$2,'HeartRate-2022-03-21-1647950188'!$C:$C,Data_Extraction!$A919),"")</f>
        <v/>
      </c>
      <c r="E919" t="str">
        <f>IFERROR(AVERAGEIFS('HeartRate-2022-03-21-1647950188'!$B:$B,'HeartRate-2022-03-21-1647950188'!$A:$A,Data_Extraction!E$2,'HeartRate-2022-03-21-1647950188'!$C:$C,Data_Extraction!$A919),"")</f>
        <v/>
      </c>
      <c r="F919" t="str">
        <f>IFERROR(AVERAGEIFS('HeartRate-2022-03-21-1647950188'!$B:$B,'HeartRate-2022-03-21-1647950188'!$A:$A,Data_Extraction!F$2,'HeartRate-2022-03-21-1647950188'!$C:$C,Data_Extraction!$A919),"")</f>
        <v/>
      </c>
      <c r="G919" t="str">
        <f>IFERROR(AVERAGEIFS('HeartRate-2022-03-21-1647950188'!$B:$B,'HeartRate-2022-03-21-1647950188'!$A:$A,Data_Extraction!G$2,'HeartRate-2022-03-21-1647950188'!$C:$C,Data_Extraction!$A919),"")</f>
        <v/>
      </c>
      <c r="H919" t="str">
        <f>IFERROR(AVERAGEIFS('HeartRate-2022-03-21-1647950188'!$B:$B,'HeartRate-2022-03-21-1647950188'!$A:$A,Data_Extraction!H$2,'HeartRate-2022-03-21-1647950188'!$C:$C,Data_Extraction!$A919),"")</f>
        <v/>
      </c>
      <c r="I919">
        <f>IFERROR(AVERAGEIFS('HeartRate-2022-03-21-1647950188'!$B:$B,'HeartRate-2022-03-21-1647950188'!$A:$A,Data_Extraction!I$2,'HeartRate-2022-03-21-1647950188'!$C:$C,Data_Extraction!$A919),"")</f>
        <v>131</v>
      </c>
      <c r="J919" s="8">
        <f t="shared" si="85"/>
        <v>122</v>
      </c>
      <c r="N919" s="11">
        <f>Data_Extraction!A919</f>
        <v>44634.630543981482</v>
      </c>
      <c r="O919" s="15">
        <f t="shared" si="86"/>
        <v>44634</v>
      </c>
      <c r="P919" s="16">
        <f t="shared" si="87"/>
        <v>0.6305439814814815</v>
      </c>
      <c r="Q919" s="12">
        <f>IF(Data_Extraction!B919="",Data_Extraction!$J919*(Q$1),Data_Extraction!B919)</f>
        <v>113</v>
      </c>
      <c r="R919" s="12">
        <f>IF(Data_Extraction!C919="",Data_Extraction!$J919*(R$1),Data_Extraction!C919)</f>
        <v>112.24000000000001</v>
      </c>
      <c r="S919" s="12">
        <f>IF(Data_Extraction!D919="",Data_Extraction!$J919*(S$1),Data_Extraction!D919)</f>
        <v>126.88000000000001</v>
      </c>
      <c r="T919" s="12">
        <f>IF(Data_Extraction!E919="",Data_Extraction!$J919*(T$1),Data_Extraction!E919)</f>
        <v>115.89999999999999</v>
      </c>
      <c r="U919" s="12">
        <f>IF(Data_Extraction!F919="",Data_Extraction!$J919*(U$1),Data_Extraction!F919)</f>
        <v>119.56</v>
      </c>
      <c r="V919" s="12">
        <f>IF(Data_Extraction!G919="",Data_Extraction!$J919*(V$1),Data_Extraction!G919)</f>
        <v>111.02000000000001</v>
      </c>
      <c r="W919" s="12">
        <f>IF(Data_Extraction!H919="",Data_Extraction!$J919*(W$1),Data_Extraction!H919)</f>
        <v>130.54000000000002</v>
      </c>
      <c r="X919" s="12">
        <f>IF(Data_Extraction!I919="",Data_Extraction!$J919*(X$1),Data_Extraction!I919)</f>
        <v>131</v>
      </c>
      <c r="Y919" s="13">
        <f t="shared" si="84"/>
        <v>120.01749999999998</v>
      </c>
      <c r="Z919" s="17" t="str">
        <f t="shared" si="88"/>
        <v>Evening</v>
      </c>
      <c r="AA919" s="14" t="str">
        <f>VLOOKUP($N919,'HeartRate-2022-03-21-1647950188'!$C:$G,2,0)</f>
        <v>Lecture</v>
      </c>
      <c r="AB919" s="14" t="str">
        <f>VLOOKUP($N919,'HeartRate-2022-03-21-1647950188'!$C:$G,3,0)</f>
        <v>Off Campus</v>
      </c>
      <c r="AC919" s="14" t="s">
        <v>18</v>
      </c>
      <c r="AD919" s="14" t="str">
        <f>VLOOKUP($N919,'HeartRate-2022-03-21-1647950188'!$C:$G,5,0)</f>
        <v>Technical Contexts</v>
      </c>
      <c r="AE919">
        <f t="shared" si="89"/>
        <v>1</v>
      </c>
      <c r="AF919" s="18">
        <v>44634</v>
      </c>
      <c r="AG919" s="19">
        <v>0.6305439814814815</v>
      </c>
    </row>
    <row r="920" spans="1:33" x14ac:dyDescent="0.3">
      <c r="A920" s="5">
        <v>44634.630624999998</v>
      </c>
      <c r="B920" t="str">
        <f>IFERROR(AVERAGEIFS('HeartRate-2022-03-21-1647950188'!$B:$B,'HeartRate-2022-03-21-1647950188'!$A:$A,Data_Extraction!B$2,'HeartRate-2022-03-21-1647950188'!$C:$C,Data_Extraction!$A920),"")</f>
        <v/>
      </c>
      <c r="C920" t="str">
        <f>IFERROR(AVERAGEIFS('HeartRate-2022-03-21-1647950188'!$B:$B,'HeartRate-2022-03-21-1647950188'!$A:$A,Data_Extraction!C$2,'HeartRate-2022-03-21-1647950188'!$C:$C,Data_Extraction!$A920),"")</f>
        <v/>
      </c>
      <c r="D920" t="str">
        <f>IFERROR(AVERAGEIFS('HeartRate-2022-03-21-1647950188'!$B:$B,'HeartRate-2022-03-21-1647950188'!$A:$A,Data_Extraction!D$2,'HeartRate-2022-03-21-1647950188'!$C:$C,Data_Extraction!$A920),"")</f>
        <v/>
      </c>
      <c r="E920" t="str">
        <f>IFERROR(AVERAGEIFS('HeartRate-2022-03-21-1647950188'!$B:$B,'HeartRate-2022-03-21-1647950188'!$A:$A,Data_Extraction!E$2,'HeartRate-2022-03-21-1647950188'!$C:$C,Data_Extraction!$A920),"")</f>
        <v/>
      </c>
      <c r="F920" t="str">
        <f>IFERROR(AVERAGEIFS('HeartRate-2022-03-21-1647950188'!$B:$B,'HeartRate-2022-03-21-1647950188'!$A:$A,Data_Extraction!F$2,'HeartRate-2022-03-21-1647950188'!$C:$C,Data_Extraction!$A920),"")</f>
        <v/>
      </c>
      <c r="G920" t="str">
        <f>IFERROR(AVERAGEIFS('HeartRate-2022-03-21-1647950188'!$B:$B,'HeartRate-2022-03-21-1647950188'!$A:$A,Data_Extraction!G$2,'HeartRate-2022-03-21-1647950188'!$C:$C,Data_Extraction!$A920),"")</f>
        <v/>
      </c>
      <c r="H920">
        <f>IFERROR(AVERAGEIFS('HeartRate-2022-03-21-1647950188'!$B:$B,'HeartRate-2022-03-21-1647950188'!$A:$A,Data_Extraction!H$2,'HeartRate-2022-03-21-1647950188'!$C:$C,Data_Extraction!$A920),"")</f>
        <v>80</v>
      </c>
      <c r="I920" t="str">
        <f>IFERROR(AVERAGEIFS('HeartRate-2022-03-21-1647950188'!$B:$B,'HeartRate-2022-03-21-1647950188'!$A:$A,Data_Extraction!I$2,'HeartRate-2022-03-21-1647950188'!$C:$C,Data_Extraction!$A920),"")</f>
        <v/>
      </c>
      <c r="J920" s="8">
        <f t="shared" si="85"/>
        <v>80</v>
      </c>
      <c r="N920" s="11">
        <f>Data_Extraction!A920</f>
        <v>44634.630624999998</v>
      </c>
      <c r="O920" s="15">
        <f t="shared" si="86"/>
        <v>44634</v>
      </c>
      <c r="P920" s="16">
        <f t="shared" si="87"/>
        <v>0.63062499999999999</v>
      </c>
      <c r="Q920" s="12">
        <f>IF(Data_Extraction!B920="",Data_Extraction!$J920*(Q$1),Data_Extraction!B920)</f>
        <v>72</v>
      </c>
      <c r="R920" s="12">
        <f>IF(Data_Extraction!C920="",Data_Extraction!$J920*(R$1),Data_Extraction!C920)</f>
        <v>73.600000000000009</v>
      </c>
      <c r="S920" s="12">
        <f>IF(Data_Extraction!D920="",Data_Extraction!$J920*(S$1),Data_Extraction!D920)</f>
        <v>83.2</v>
      </c>
      <c r="T920" s="12">
        <f>IF(Data_Extraction!E920="",Data_Extraction!$J920*(T$1),Data_Extraction!E920)</f>
        <v>76</v>
      </c>
      <c r="U920" s="12">
        <f>IF(Data_Extraction!F920="",Data_Extraction!$J920*(U$1),Data_Extraction!F920)</f>
        <v>78.400000000000006</v>
      </c>
      <c r="V920" s="12">
        <f>IF(Data_Extraction!G920="",Data_Extraction!$J920*(V$1),Data_Extraction!G920)</f>
        <v>72.8</v>
      </c>
      <c r="W920" s="12">
        <f>IF(Data_Extraction!H920="",Data_Extraction!$J920*(W$1),Data_Extraction!H920)</f>
        <v>80</v>
      </c>
      <c r="X920" s="12">
        <f>IF(Data_Extraction!I920="",Data_Extraction!$J920*(X$1),Data_Extraction!I920)</f>
        <v>77.599999999999994</v>
      </c>
      <c r="Y920" s="13">
        <f t="shared" si="84"/>
        <v>76.7</v>
      </c>
      <c r="Z920" s="17" t="str">
        <f t="shared" si="88"/>
        <v>Evening</v>
      </c>
      <c r="AA920" s="14" t="str">
        <f>VLOOKUP($N920,'HeartRate-2022-03-21-1647950188'!$C:$G,2,0)</f>
        <v>Lecture</v>
      </c>
      <c r="AB920" s="14" t="str">
        <f>VLOOKUP($N920,'HeartRate-2022-03-21-1647950188'!$C:$G,3,0)</f>
        <v>Off Campus</v>
      </c>
      <c r="AC920" s="14" t="str">
        <f>VLOOKUP($N920,'HeartRate-2022-03-21-1647950188'!$C:$G,4,0)</f>
        <v>Sitting</v>
      </c>
      <c r="AD920" s="14" t="str">
        <f>VLOOKUP($N920,'HeartRate-2022-03-21-1647950188'!$C:$G,5,0)</f>
        <v>Technical Contexts</v>
      </c>
      <c r="AE920">
        <f t="shared" si="89"/>
        <v>0</v>
      </c>
      <c r="AF920" s="18">
        <v>44634</v>
      </c>
      <c r="AG920" s="19">
        <v>0.63062499999999999</v>
      </c>
    </row>
    <row r="921" spans="1:33" x14ac:dyDescent="0.3">
      <c r="A921" s="5">
        <v>44634.630752314813</v>
      </c>
      <c r="B921" t="str">
        <f>IFERROR(AVERAGEIFS('HeartRate-2022-03-21-1647950188'!$B:$B,'HeartRate-2022-03-21-1647950188'!$A:$A,Data_Extraction!B$2,'HeartRate-2022-03-21-1647950188'!$C:$C,Data_Extraction!$A921),"")</f>
        <v/>
      </c>
      <c r="C921" t="str">
        <f>IFERROR(AVERAGEIFS('HeartRate-2022-03-21-1647950188'!$B:$B,'HeartRate-2022-03-21-1647950188'!$A:$A,Data_Extraction!C$2,'HeartRate-2022-03-21-1647950188'!$C:$C,Data_Extraction!$A921),"")</f>
        <v/>
      </c>
      <c r="D921" t="str">
        <f>IFERROR(AVERAGEIFS('HeartRate-2022-03-21-1647950188'!$B:$B,'HeartRate-2022-03-21-1647950188'!$A:$A,Data_Extraction!D$2,'HeartRate-2022-03-21-1647950188'!$C:$C,Data_Extraction!$A921),"")</f>
        <v/>
      </c>
      <c r="E921" t="str">
        <f>IFERROR(AVERAGEIFS('HeartRate-2022-03-21-1647950188'!$B:$B,'HeartRate-2022-03-21-1647950188'!$A:$A,Data_Extraction!E$2,'HeartRate-2022-03-21-1647950188'!$C:$C,Data_Extraction!$A921),"")</f>
        <v/>
      </c>
      <c r="F921" t="str">
        <f>IFERROR(AVERAGEIFS('HeartRate-2022-03-21-1647950188'!$B:$B,'HeartRate-2022-03-21-1647950188'!$A:$A,Data_Extraction!F$2,'HeartRate-2022-03-21-1647950188'!$C:$C,Data_Extraction!$A921),"")</f>
        <v/>
      </c>
      <c r="G921" t="str">
        <f>IFERROR(AVERAGEIFS('HeartRate-2022-03-21-1647950188'!$B:$B,'HeartRate-2022-03-21-1647950188'!$A:$A,Data_Extraction!G$2,'HeartRate-2022-03-21-1647950188'!$C:$C,Data_Extraction!$A921),"")</f>
        <v/>
      </c>
      <c r="H921">
        <f>IFERROR(AVERAGEIFS('HeartRate-2022-03-21-1647950188'!$B:$B,'HeartRate-2022-03-21-1647950188'!$A:$A,Data_Extraction!H$2,'HeartRate-2022-03-21-1647950188'!$C:$C,Data_Extraction!$A921),"")</f>
        <v>79</v>
      </c>
      <c r="I921" t="str">
        <f>IFERROR(AVERAGEIFS('HeartRate-2022-03-21-1647950188'!$B:$B,'HeartRate-2022-03-21-1647950188'!$A:$A,Data_Extraction!I$2,'HeartRate-2022-03-21-1647950188'!$C:$C,Data_Extraction!$A921),"")</f>
        <v/>
      </c>
      <c r="J921" s="8">
        <f t="shared" si="85"/>
        <v>79</v>
      </c>
      <c r="N921" s="11">
        <f>Data_Extraction!A921</f>
        <v>44634.630752314813</v>
      </c>
      <c r="O921" s="15">
        <f t="shared" si="86"/>
        <v>44634</v>
      </c>
      <c r="P921" s="16">
        <f t="shared" si="87"/>
        <v>0.63075231481481475</v>
      </c>
      <c r="Q921" s="12">
        <f>IF(Data_Extraction!B921="",Data_Extraction!$J921*(Q$1),Data_Extraction!B921)</f>
        <v>71.100000000000009</v>
      </c>
      <c r="R921" s="12">
        <f>IF(Data_Extraction!C921="",Data_Extraction!$J921*(R$1),Data_Extraction!C921)</f>
        <v>72.680000000000007</v>
      </c>
      <c r="S921" s="12">
        <f>IF(Data_Extraction!D921="",Data_Extraction!$J921*(S$1),Data_Extraction!D921)</f>
        <v>82.16</v>
      </c>
      <c r="T921" s="12">
        <f>IF(Data_Extraction!E921="",Data_Extraction!$J921*(T$1),Data_Extraction!E921)</f>
        <v>75.05</v>
      </c>
      <c r="U921" s="12">
        <f>IF(Data_Extraction!F921="",Data_Extraction!$J921*(U$1),Data_Extraction!F921)</f>
        <v>77.42</v>
      </c>
      <c r="V921" s="12">
        <f>IF(Data_Extraction!G921="",Data_Extraction!$J921*(V$1),Data_Extraction!G921)</f>
        <v>71.89</v>
      </c>
      <c r="W921" s="12">
        <f>IF(Data_Extraction!H921="",Data_Extraction!$J921*(W$1),Data_Extraction!H921)</f>
        <v>79</v>
      </c>
      <c r="X921" s="12">
        <f>IF(Data_Extraction!I921="",Data_Extraction!$J921*(X$1),Data_Extraction!I921)</f>
        <v>76.63</v>
      </c>
      <c r="Y921" s="13">
        <f t="shared" si="84"/>
        <v>75.741249999999994</v>
      </c>
      <c r="Z921" s="17" t="str">
        <f t="shared" si="88"/>
        <v>Evening</v>
      </c>
      <c r="AA921" s="14" t="str">
        <f>VLOOKUP($N921,'HeartRate-2022-03-21-1647950188'!$C:$G,2,0)</f>
        <v>Lecture</v>
      </c>
      <c r="AB921" s="14" t="str">
        <f>VLOOKUP($N921,'HeartRate-2022-03-21-1647950188'!$C:$G,3,0)</f>
        <v>Off Campus</v>
      </c>
      <c r="AC921" s="14" t="str">
        <f>VLOOKUP($N921,'HeartRate-2022-03-21-1647950188'!$C:$G,4,0)</f>
        <v>Sitting</v>
      </c>
      <c r="AD921" s="14" t="str">
        <f>VLOOKUP($N921,'HeartRate-2022-03-21-1647950188'!$C:$G,5,0)</f>
        <v>Technical Contexts</v>
      </c>
      <c r="AE921">
        <f t="shared" si="89"/>
        <v>0</v>
      </c>
      <c r="AF921" s="18">
        <v>44634</v>
      </c>
      <c r="AG921" s="19">
        <v>0.63075231481481475</v>
      </c>
    </row>
    <row r="922" spans="1:33" x14ac:dyDescent="0.3">
      <c r="A922" s="5">
        <v>44634.630972222221</v>
      </c>
      <c r="B922" t="str">
        <f>IFERROR(AVERAGEIFS('HeartRate-2022-03-21-1647950188'!$B:$B,'HeartRate-2022-03-21-1647950188'!$A:$A,Data_Extraction!B$2,'HeartRate-2022-03-21-1647950188'!$C:$C,Data_Extraction!$A922),"")</f>
        <v/>
      </c>
      <c r="C922" t="str">
        <f>IFERROR(AVERAGEIFS('HeartRate-2022-03-21-1647950188'!$B:$B,'HeartRate-2022-03-21-1647950188'!$A:$A,Data_Extraction!C$2,'HeartRate-2022-03-21-1647950188'!$C:$C,Data_Extraction!$A922),"")</f>
        <v/>
      </c>
      <c r="D922" t="str">
        <f>IFERROR(AVERAGEIFS('HeartRate-2022-03-21-1647950188'!$B:$B,'HeartRate-2022-03-21-1647950188'!$A:$A,Data_Extraction!D$2,'HeartRate-2022-03-21-1647950188'!$C:$C,Data_Extraction!$A922),"")</f>
        <v/>
      </c>
      <c r="E922" t="str">
        <f>IFERROR(AVERAGEIFS('HeartRate-2022-03-21-1647950188'!$B:$B,'HeartRate-2022-03-21-1647950188'!$A:$A,Data_Extraction!E$2,'HeartRate-2022-03-21-1647950188'!$C:$C,Data_Extraction!$A922),"")</f>
        <v/>
      </c>
      <c r="F922" t="str">
        <f>IFERROR(AVERAGEIFS('HeartRate-2022-03-21-1647950188'!$B:$B,'HeartRate-2022-03-21-1647950188'!$A:$A,Data_Extraction!F$2,'HeartRate-2022-03-21-1647950188'!$C:$C,Data_Extraction!$A922),"")</f>
        <v/>
      </c>
      <c r="G922" t="str">
        <f>IFERROR(AVERAGEIFS('HeartRate-2022-03-21-1647950188'!$B:$B,'HeartRate-2022-03-21-1647950188'!$A:$A,Data_Extraction!G$2,'HeartRate-2022-03-21-1647950188'!$C:$C,Data_Extraction!$A922),"")</f>
        <v/>
      </c>
      <c r="H922">
        <f>IFERROR(AVERAGEIFS('HeartRate-2022-03-21-1647950188'!$B:$B,'HeartRate-2022-03-21-1647950188'!$A:$A,Data_Extraction!H$2,'HeartRate-2022-03-21-1647950188'!$C:$C,Data_Extraction!$A922),"")</f>
        <v>82</v>
      </c>
      <c r="I922" t="str">
        <f>IFERROR(AVERAGEIFS('HeartRate-2022-03-21-1647950188'!$B:$B,'HeartRate-2022-03-21-1647950188'!$A:$A,Data_Extraction!I$2,'HeartRate-2022-03-21-1647950188'!$C:$C,Data_Extraction!$A922),"")</f>
        <v/>
      </c>
      <c r="J922" s="8">
        <f t="shared" si="85"/>
        <v>82</v>
      </c>
      <c r="N922" s="11">
        <f>Data_Extraction!A922</f>
        <v>44634.630972222221</v>
      </c>
      <c r="O922" s="15">
        <f t="shared" si="86"/>
        <v>44634</v>
      </c>
      <c r="P922" s="16">
        <f t="shared" si="87"/>
        <v>0.63097222222222216</v>
      </c>
      <c r="Q922" s="12">
        <f>IF(Data_Extraction!B922="",Data_Extraction!$J922*(Q$1),Data_Extraction!B922)</f>
        <v>73.8</v>
      </c>
      <c r="R922" s="12">
        <f>IF(Data_Extraction!C922="",Data_Extraction!$J922*(R$1),Data_Extraction!C922)</f>
        <v>75.44</v>
      </c>
      <c r="S922" s="12">
        <f>IF(Data_Extraction!D922="",Data_Extraction!$J922*(S$1),Data_Extraction!D922)</f>
        <v>85.28</v>
      </c>
      <c r="T922" s="12">
        <f>IF(Data_Extraction!E922="",Data_Extraction!$J922*(T$1),Data_Extraction!E922)</f>
        <v>77.899999999999991</v>
      </c>
      <c r="U922" s="12">
        <f>IF(Data_Extraction!F922="",Data_Extraction!$J922*(U$1),Data_Extraction!F922)</f>
        <v>80.36</v>
      </c>
      <c r="V922" s="12">
        <f>IF(Data_Extraction!G922="",Data_Extraction!$J922*(V$1),Data_Extraction!G922)</f>
        <v>74.62</v>
      </c>
      <c r="W922" s="12">
        <f>IF(Data_Extraction!H922="",Data_Extraction!$J922*(W$1),Data_Extraction!H922)</f>
        <v>82</v>
      </c>
      <c r="X922" s="12">
        <f>IF(Data_Extraction!I922="",Data_Extraction!$J922*(X$1),Data_Extraction!I922)</f>
        <v>79.539999999999992</v>
      </c>
      <c r="Y922" s="13">
        <f t="shared" si="84"/>
        <v>78.617500000000007</v>
      </c>
      <c r="Z922" s="17" t="str">
        <f t="shared" si="88"/>
        <v>Evening</v>
      </c>
      <c r="AA922" s="14" t="str">
        <f>VLOOKUP($N922,'HeartRate-2022-03-21-1647950188'!$C:$G,2,0)</f>
        <v>Lecture</v>
      </c>
      <c r="AB922" s="14" t="str">
        <f>VLOOKUP($N922,'HeartRate-2022-03-21-1647950188'!$C:$G,3,0)</f>
        <v>Off Campus</v>
      </c>
      <c r="AC922" s="14" t="str">
        <f>VLOOKUP($N922,'HeartRate-2022-03-21-1647950188'!$C:$G,4,0)</f>
        <v>Sitting</v>
      </c>
      <c r="AD922" s="14" t="str">
        <f>VLOOKUP($N922,'HeartRate-2022-03-21-1647950188'!$C:$G,5,0)</f>
        <v>Technical Contexts</v>
      </c>
      <c r="AE922">
        <f t="shared" si="89"/>
        <v>0</v>
      </c>
      <c r="AF922" s="18">
        <v>44634</v>
      </c>
      <c r="AG922" s="19">
        <v>0.63097222222222216</v>
      </c>
    </row>
    <row r="923" spans="1:33" x14ac:dyDescent="0.3">
      <c r="A923" s="5">
        <v>44634.631076388891</v>
      </c>
      <c r="B923" t="str">
        <f>IFERROR(AVERAGEIFS('HeartRate-2022-03-21-1647950188'!$B:$B,'HeartRate-2022-03-21-1647950188'!$A:$A,Data_Extraction!B$2,'HeartRate-2022-03-21-1647950188'!$C:$C,Data_Extraction!$A923),"")</f>
        <v/>
      </c>
      <c r="C923" t="str">
        <f>IFERROR(AVERAGEIFS('HeartRate-2022-03-21-1647950188'!$B:$B,'HeartRate-2022-03-21-1647950188'!$A:$A,Data_Extraction!C$2,'HeartRate-2022-03-21-1647950188'!$C:$C,Data_Extraction!$A923),"")</f>
        <v/>
      </c>
      <c r="D923" t="str">
        <f>IFERROR(AVERAGEIFS('HeartRate-2022-03-21-1647950188'!$B:$B,'HeartRate-2022-03-21-1647950188'!$A:$A,Data_Extraction!D$2,'HeartRate-2022-03-21-1647950188'!$C:$C,Data_Extraction!$A923),"")</f>
        <v/>
      </c>
      <c r="E923" t="str">
        <f>IFERROR(AVERAGEIFS('HeartRate-2022-03-21-1647950188'!$B:$B,'HeartRate-2022-03-21-1647950188'!$A:$A,Data_Extraction!E$2,'HeartRate-2022-03-21-1647950188'!$C:$C,Data_Extraction!$A923),"")</f>
        <v/>
      </c>
      <c r="F923" t="str">
        <f>IFERROR(AVERAGEIFS('HeartRate-2022-03-21-1647950188'!$B:$B,'HeartRate-2022-03-21-1647950188'!$A:$A,Data_Extraction!F$2,'HeartRate-2022-03-21-1647950188'!$C:$C,Data_Extraction!$A923),"")</f>
        <v/>
      </c>
      <c r="G923">
        <f>IFERROR(AVERAGEIFS('HeartRate-2022-03-21-1647950188'!$B:$B,'HeartRate-2022-03-21-1647950188'!$A:$A,Data_Extraction!G$2,'HeartRate-2022-03-21-1647950188'!$C:$C,Data_Extraction!$A923),"")</f>
        <v>82</v>
      </c>
      <c r="H923" t="str">
        <f>IFERROR(AVERAGEIFS('HeartRate-2022-03-21-1647950188'!$B:$B,'HeartRate-2022-03-21-1647950188'!$A:$A,Data_Extraction!H$2,'HeartRate-2022-03-21-1647950188'!$C:$C,Data_Extraction!$A923),"")</f>
        <v/>
      </c>
      <c r="I923" t="str">
        <f>IFERROR(AVERAGEIFS('HeartRate-2022-03-21-1647950188'!$B:$B,'HeartRate-2022-03-21-1647950188'!$A:$A,Data_Extraction!I$2,'HeartRate-2022-03-21-1647950188'!$C:$C,Data_Extraction!$A923),"")</f>
        <v/>
      </c>
      <c r="J923" s="8">
        <f t="shared" si="85"/>
        <v>82</v>
      </c>
      <c r="N923" s="11">
        <f>Data_Extraction!A923</f>
        <v>44634.631076388891</v>
      </c>
      <c r="O923" s="15">
        <f t="shared" si="86"/>
        <v>44634</v>
      </c>
      <c r="P923" s="16">
        <f t="shared" si="87"/>
        <v>0.63107638888888895</v>
      </c>
      <c r="Q923" s="12">
        <f>IF(Data_Extraction!B923="",Data_Extraction!$J923*(Q$1),Data_Extraction!B923)</f>
        <v>73.8</v>
      </c>
      <c r="R923" s="12">
        <f>IF(Data_Extraction!C923="",Data_Extraction!$J923*(R$1),Data_Extraction!C923)</f>
        <v>75.44</v>
      </c>
      <c r="S923" s="12">
        <f>IF(Data_Extraction!D923="",Data_Extraction!$J923*(S$1),Data_Extraction!D923)</f>
        <v>85.28</v>
      </c>
      <c r="T923" s="12">
        <f>IF(Data_Extraction!E923="",Data_Extraction!$J923*(T$1),Data_Extraction!E923)</f>
        <v>77.899999999999991</v>
      </c>
      <c r="U923" s="12">
        <f>IF(Data_Extraction!F923="",Data_Extraction!$J923*(U$1),Data_Extraction!F923)</f>
        <v>80.36</v>
      </c>
      <c r="V923" s="12">
        <f>IF(Data_Extraction!G923="",Data_Extraction!$J923*(V$1),Data_Extraction!G923)</f>
        <v>82</v>
      </c>
      <c r="W923" s="12">
        <f>IF(Data_Extraction!H923="",Data_Extraction!$J923*(W$1),Data_Extraction!H923)</f>
        <v>87.740000000000009</v>
      </c>
      <c r="X923" s="12">
        <f>IF(Data_Extraction!I923="",Data_Extraction!$J923*(X$1),Data_Extraction!I923)</f>
        <v>79.539999999999992</v>
      </c>
      <c r="Y923" s="13">
        <f t="shared" si="84"/>
        <v>80.257499999999993</v>
      </c>
      <c r="Z923" s="17" t="str">
        <f t="shared" si="88"/>
        <v>Evening</v>
      </c>
      <c r="AA923" s="14" t="str">
        <f>VLOOKUP($N923,'HeartRate-2022-03-21-1647950188'!$C:$G,2,0)</f>
        <v>Lecture</v>
      </c>
      <c r="AB923" s="14" t="str">
        <f>VLOOKUP($N923,'HeartRate-2022-03-21-1647950188'!$C:$G,3,0)</f>
        <v>Off Campus</v>
      </c>
      <c r="AC923" s="14" t="str">
        <f>VLOOKUP($N923,'HeartRate-2022-03-21-1647950188'!$C:$G,4,0)</f>
        <v>Sitting</v>
      </c>
      <c r="AD923" s="14" t="str">
        <f>VLOOKUP($N923,'HeartRate-2022-03-21-1647950188'!$C:$G,5,0)</f>
        <v>Technical Contexts</v>
      </c>
      <c r="AE923">
        <f t="shared" si="89"/>
        <v>0</v>
      </c>
      <c r="AF923" s="18">
        <v>44634</v>
      </c>
      <c r="AG923" s="19">
        <v>0.63107638888888895</v>
      </c>
    </row>
    <row r="924" spans="1:33" x14ac:dyDescent="0.3">
      <c r="A924" s="5">
        <v>44634.631238425929</v>
      </c>
      <c r="B924">
        <f>IFERROR(AVERAGEIFS('HeartRate-2022-03-21-1647950188'!$B:$B,'HeartRate-2022-03-21-1647950188'!$A:$A,Data_Extraction!B$2,'HeartRate-2022-03-21-1647950188'!$C:$C,Data_Extraction!$A924),"")</f>
        <v>113</v>
      </c>
      <c r="C924" t="str">
        <f>IFERROR(AVERAGEIFS('HeartRate-2022-03-21-1647950188'!$B:$B,'HeartRate-2022-03-21-1647950188'!$A:$A,Data_Extraction!C$2,'HeartRate-2022-03-21-1647950188'!$C:$C,Data_Extraction!$A924),"")</f>
        <v/>
      </c>
      <c r="D924" t="str">
        <f>IFERROR(AVERAGEIFS('HeartRate-2022-03-21-1647950188'!$B:$B,'HeartRate-2022-03-21-1647950188'!$A:$A,Data_Extraction!D$2,'HeartRate-2022-03-21-1647950188'!$C:$C,Data_Extraction!$A924),"")</f>
        <v/>
      </c>
      <c r="E924" t="str">
        <f>IFERROR(AVERAGEIFS('HeartRate-2022-03-21-1647950188'!$B:$B,'HeartRate-2022-03-21-1647950188'!$A:$A,Data_Extraction!E$2,'HeartRate-2022-03-21-1647950188'!$C:$C,Data_Extraction!$A924),"")</f>
        <v/>
      </c>
      <c r="F924" t="str">
        <f>IFERROR(AVERAGEIFS('HeartRate-2022-03-21-1647950188'!$B:$B,'HeartRate-2022-03-21-1647950188'!$A:$A,Data_Extraction!F$2,'HeartRate-2022-03-21-1647950188'!$C:$C,Data_Extraction!$A924),"")</f>
        <v/>
      </c>
      <c r="G924" t="str">
        <f>IFERROR(AVERAGEIFS('HeartRate-2022-03-21-1647950188'!$B:$B,'HeartRate-2022-03-21-1647950188'!$A:$A,Data_Extraction!G$2,'HeartRate-2022-03-21-1647950188'!$C:$C,Data_Extraction!$A924),"")</f>
        <v/>
      </c>
      <c r="H924" t="str">
        <f>IFERROR(AVERAGEIFS('HeartRate-2022-03-21-1647950188'!$B:$B,'HeartRate-2022-03-21-1647950188'!$A:$A,Data_Extraction!H$2,'HeartRate-2022-03-21-1647950188'!$C:$C,Data_Extraction!$A924),"")</f>
        <v/>
      </c>
      <c r="I924">
        <f>IFERROR(AVERAGEIFS('HeartRate-2022-03-21-1647950188'!$B:$B,'HeartRate-2022-03-21-1647950188'!$A:$A,Data_Extraction!I$2,'HeartRate-2022-03-21-1647950188'!$C:$C,Data_Extraction!$A924),"")</f>
        <v>127</v>
      </c>
      <c r="J924" s="8">
        <f t="shared" si="85"/>
        <v>120</v>
      </c>
      <c r="N924" s="11">
        <f>Data_Extraction!A924</f>
        <v>44634.631238425929</v>
      </c>
      <c r="O924" s="15">
        <f t="shared" si="86"/>
        <v>44634</v>
      </c>
      <c r="P924" s="16">
        <f t="shared" si="87"/>
        <v>0.63123842592592594</v>
      </c>
      <c r="Q924" s="12">
        <f>IF(Data_Extraction!B924="",Data_Extraction!$J924*(Q$1),Data_Extraction!B924)</f>
        <v>113</v>
      </c>
      <c r="R924" s="12">
        <f>IF(Data_Extraction!C924="",Data_Extraction!$J924*(R$1),Data_Extraction!C924)</f>
        <v>110.4</v>
      </c>
      <c r="S924" s="12">
        <f>IF(Data_Extraction!D924="",Data_Extraction!$J924*(S$1),Data_Extraction!D924)</f>
        <v>124.80000000000001</v>
      </c>
      <c r="T924" s="12">
        <f>IF(Data_Extraction!E924="",Data_Extraction!$J924*(T$1),Data_Extraction!E924)</f>
        <v>114</v>
      </c>
      <c r="U924" s="12">
        <f>IF(Data_Extraction!F924="",Data_Extraction!$J924*(U$1),Data_Extraction!F924)</f>
        <v>117.6</v>
      </c>
      <c r="V924" s="12">
        <f>IF(Data_Extraction!G924="",Data_Extraction!$J924*(V$1),Data_Extraction!G924)</f>
        <v>109.2</v>
      </c>
      <c r="W924" s="12">
        <f>IF(Data_Extraction!H924="",Data_Extraction!$J924*(W$1),Data_Extraction!H924)</f>
        <v>128.4</v>
      </c>
      <c r="X924" s="12">
        <f>IF(Data_Extraction!I924="",Data_Extraction!$J924*(X$1),Data_Extraction!I924)</f>
        <v>127</v>
      </c>
      <c r="Y924" s="13">
        <f t="shared" si="84"/>
        <v>118.05000000000001</v>
      </c>
      <c r="Z924" s="17" t="str">
        <f t="shared" si="88"/>
        <v>Evening</v>
      </c>
      <c r="AA924" s="14" t="str">
        <f>VLOOKUP($N924,'HeartRate-2022-03-21-1647950188'!$C:$G,2,0)</f>
        <v>Lecture</v>
      </c>
      <c r="AB924" s="14" t="str">
        <f>VLOOKUP($N924,'HeartRate-2022-03-21-1647950188'!$C:$G,3,0)</f>
        <v>Off Campus</v>
      </c>
      <c r="AC924" s="14" t="str">
        <f>VLOOKUP($N924,'HeartRate-2022-03-21-1647950188'!$C:$G,4,0)</f>
        <v>Sitting</v>
      </c>
      <c r="AD924" s="14" t="str">
        <f>VLOOKUP($N924,'HeartRate-2022-03-21-1647950188'!$C:$G,5,0)</f>
        <v>Technical Contexts</v>
      </c>
      <c r="AE924">
        <f t="shared" si="89"/>
        <v>0</v>
      </c>
      <c r="AF924" s="18">
        <v>44634</v>
      </c>
      <c r="AG924" s="19">
        <v>0.63123842592592594</v>
      </c>
    </row>
    <row r="925" spans="1:33" x14ac:dyDescent="0.3">
      <c r="A925" s="5">
        <v>44634.631331018521</v>
      </c>
      <c r="B925" t="str">
        <f>IFERROR(AVERAGEIFS('HeartRate-2022-03-21-1647950188'!$B:$B,'HeartRate-2022-03-21-1647950188'!$A:$A,Data_Extraction!B$2,'HeartRate-2022-03-21-1647950188'!$C:$C,Data_Extraction!$A925),"")</f>
        <v/>
      </c>
      <c r="C925" t="str">
        <f>IFERROR(AVERAGEIFS('HeartRate-2022-03-21-1647950188'!$B:$B,'HeartRate-2022-03-21-1647950188'!$A:$A,Data_Extraction!C$2,'HeartRate-2022-03-21-1647950188'!$C:$C,Data_Extraction!$A925),"")</f>
        <v/>
      </c>
      <c r="D925" t="str">
        <f>IFERROR(AVERAGEIFS('HeartRate-2022-03-21-1647950188'!$B:$B,'HeartRate-2022-03-21-1647950188'!$A:$A,Data_Extraction!D$2,'HeartRate-2022-03-21-1647950188'!$C:$C,Data_Extraction!$A925),"")</f>
        <v/>
      </c>
      <c r="E925" t="str">
        <f>IFERROR(AVERAGEIFS('HeartRate-2022-03-21-1647950188'!$B:$B,'HeartRate-2022-03-21-1647950188'!$A:$A,Data_Extraction!E$2,'HeartRate-2022-03-21-1647950188'!$C:$C,Data_Extraction!$A925),"")</f>
        <v/>
      </c>
      <c r="F925" t="str">
        <f>IFERROR(AVERAGEIFS('HeartRate-2022-03-21-1647950188'!$B:$B,'HeartRate-2022-03-21-1647950188'!$A:$A,Data_Extraction!F$2,'HeartRate-2022-03-21-1647950188'!$C:$C,Data_Extraction!$A925),"")</f>
        <v/>
      </c>
      <c r="G925" t="str">
        <f>IFERROR(AVERAGEIFS('HeartRate-2022-03-21-1647950188'!$B:$B,'HeartRate-2022-03-21-1647950188'!$A:$A,Data_Extraction!G$2,'HeartRate-2022-03-21-1647950188'!$C:$C,Data_Extraction!$A925),"")</f>
        <v/>
      </c>
      <c r="H925">
        <f>IFERROR(AVERAGEIFS('HeartRate-2022-03-21-1647950188'!$B:$B,'HeartRate-2022-03-21-1647950188'!$A:$A,Data_Extraction!H$2,'HeartRate-2022-03-21-1647950188'!$C:$C,Data_Extraction!$A925),"")</f>
        <v>75</v>
      </c>
      <c r="I925" t="str">
        <f>IFERROR(AVERAGEIFS('HeartRate-2022-03-21-1647950188'!$B:$B,'HeartRate-2022-03-21-1647950188'!$A:$A,Data_Extraction!I$2,'HeartRate-2022-03-21-1647950188'!$C:$C,Data_Extraction!$A925),"")</f>
        <v/>
      </c>
      <c r="J925" s="8">
        <f t="shared" si="85"/>
        <v>75</v>
      </c>
      <c r="N925" s="11">
        <f>Data_Extraction!A925</f>
        <v>44634.631331018521</v>
      </c>
      <c r="O925" s="15">
        <f t="shared" si="86"/>
        <v>44634</v>
      </c>
      <c r="P925" s="16">
        <f t="shared" si="87"/>
        <v>0.63133101851851847</v>
      </c>
      <c r="Q925" s="12">
        <f>IF(Data_Extraction!B925="",Data_Extraction!$J925*(Q$1),Data_Extraction!B925)</f>
        <v>67.5</v>
      </c>
      <c r="R925" s="12">
        <f>IF(Data_Extraction!C925="",Data_Extraction!$J925*(R$1),Data_Extraction!C925)</f>
        <v>69</v>
      </c>
      <c r="S925" s="12">
        <f>IF(Data_Extraction!D925="",Data_Extraction!$J925*(S$1),Data_Extraction!D925)</f>
        <v>78</v>
      </c>
      <c r="T925" s="12">
        <f>IF(Data_Extraction!E925="",Data_Extraction!$J925*(T$1),Data_Extraction!E925)</f>
        <v>71.25</v>
      </c>
      <c r="U925" s="12">
        <f>IF(Data_Extraction!F925="",Data_Extraction!$J925*(U$1),Data_Extraction!F925)</f>
        <v>73.5</v>
      </c>
      <c r="V925" s="12">
        <f>IF(Data_Extraction!G925="",Data_Extraction!$J925*(V$1),Data_Extraction!G925)</f>
        <v>68.25</v>
      </c>
      <c r="W925" s="12">
        <f>IF(Data_Extraction!H925="",Data_Extraction!$J925*(W$1),Data_Extraction!H925)</f>
        <v>75</v>
      </c>
      <c r="X925" s="12">
        <f>IF(Data_Extraction!I925="",Data_Extraction!$J925*(X$1),Data_Extraction!I925)</f>
        <v>72.75</v>
      </c>
      <c r="Y925" s="13">
        <f t="shared" si="84"/>
        <v>71.90625</v>
      </c>
      <c r="Z925" s="17" t="str">
        <f t="shared" si="88"/>
        <v>Evening</v>
      </c>
      <c r="AA925" s="14" t="str">
        <f>VLOOKUP($N925,'HeartRate-2022-03-21-1647950188'!$C:$G,2,0)</f>
        <v>Lecture</v>
      </c>
      <c r="AB925" s="14" t="str">
        <f>VLOOKUP($N925,'HeartRate-2022-03-21-1647950188'!$C:$G,3,0)</f>
        <v>Off Campus</v>
      </c>
      <c r="AC925" s="14" t="str">
        <f>VLOOKUP($N925,'HeartRate-2022-03-21-1647950188'!$C:$G,4,0)</f>
        <v>Sitting</v>
      </c>
      <c r="AD925" s="14" t="str">
        <f>VLOOKUP($N925,'HeartRate-2022-03-21-1647950188'!$C:$G,5,0)</f>
        <v>Technical Contexts</v>
      </c>
      <c r="AE925">
        <f t="shared" si="89"/>
        <v>0</v>
      </c>
      <c r="AF925" s="18">
        <v>44634</v>
      </c>
      <c r="AG925" s="19">
        <v>0.63133101851851847</v>
      </c>
    </row>
    <row r="926" spans="1:33" x14ac:dyDescent="0.3">
      <c r="A926" s="5">
        <v>44634.631932870368</v>
      </c>
      <c r="B926">
        <f>IFERROR(AVERAGEIFS('HeartRate-2022-03-21-1647950188'!$B:$B,'HeartRate-2022-03-21-1647950188'!$A:$A,Data_Extraction!B$2,'HeartRate-2022-03-21-1647950188'!$C:$C,Data_Extraction!$A926),"")</f>
        <v>106</v>
      </c>
      <c r="C926" t="str">
        <f>IFERROR(AVERAGEIFS('HeartRate-2022-03-21-1647950188'!$B:$B,'HeartRate-2022-03-21-1647950188'!$A:$A,Data_Extraction!C$2,'HeartRate-2022-03-21-1647950188'!$C:$C,Data_Extraction!$A926),"")</f>
        <v/>
      </c>
      <c r="D926" t="str">
        <f>IFERROR(AVERAGEIFS('HeartRate-2022-03-21-1647950188'!$B:$B,'HeartRate-2022-03-21-1647950188'!$A:$A,Data_Extraction!D$2,'HeartRate-2022-03-21-1647950188'!$C:$C,Data_Extraction!$A926),"")</f>
        <v/>
      </c>
      <c r="E926" t="str">
        <f>IFERROR(AVERAGEIFS('HeartRate-2022-03-21-1647950188'!$B:$B,'HeartRate-2022-03-21-1647950188'!$A:$A,Data_Extraction!E$2,'HeartRate-2022-03-21-1647950188'!$C:$C,Data_Extraction!$A926),"")</f>
        <v/>
      </c>
      <c r="F926" t="str">
        <f>IFERROR(AVERAGEIFS('HeartRate-2022-03-21-1647950188'!$B:$B,'HeartRate-2022-03-21-1647950188'!$A:$A,Data_Extraction!F$2,'HeartRate-2022-03-21-1647950188'!$C:$C,Data_Extraction!$A926),"")</f>
        <v/>
      </c>
      <c r="G926" t="str">
        <f>IFERROR(AVERAGEIFS('HeartRate-2022-03-21-1647950188'!$B:$B,'HeartRate-2022-03-21-1647950188'!$A:$A,Data_Extraction!G$2,'HeartRate-2022-03-21-1647950188'!$C:$C,Data_Extraction!$A926),"")</f>
        <v/>
      </c>
      <c r="H926" t="str">
        <f>IFERROR(AVERAGEIFS('HeartRate-2022-03-21-1647950188'!$B:$B,'HeartRate-2022-03-21-1647950188'!$A:$A,Data_Extraction!H$2,'HeartRate-2022-03-21-1647950188'!$C:$C,Data_Extraction!$A926),"")</f>
        <v/>
      </c>
      <c r="I926">
        <f>IFERROR(AVERAGEIFS('HeartRate-2022-03-21-1647950188'!$B:$B,'HeartRate-2022-03-21-1647950188'!$A:$A,Data_Extraction!I$2,'HeartRate-2022-03-21-1647950188'!$C:$C,Data_Extraction!$A926),"")</f>
        <v>128</v>
      </c>
      <c r="J926" s="8">
        <f t="shared" si="85"/>
        <v>117</v>
      </c>
      <c r="N926" s="11">
        <f>Data_Extraction!A926</f>
        <v>44634.631932870368</v>
      </c>
      <c r="O926" s="15">
        <f t="shared" si="86"/>
        <v>44634</v>
      </c>
      <c r="P926" s="16">
        <f t="shared" si="87"/>
        <v>0.63193287037037038</v>
      </c>
      <c r="Q926" s="12">
        <f>IF(Data_Extraction!B926="",Data_Extraction!$J926*(Q$1),Data_Extraction!B926)</f>
        <v>106</v>
      </c>
      <c r="R926" s="12">
        <f>IF(Data_Extraction!C926="",Data_Extraction!$J926*(R$1),Data_Extraction!C926)</f>
        <v>107.64</v>
      </c>
      <c r="S926" s="12">
        <f>IF(Data_Extraction!D926="",Data_Extraction!$J926*(S$1),Data_Extraction!D926)</f>
        <v>121.68</v>
      </c>
      <c r="T926" s="12">
        <f>IF(Data_Extraction!E926="",Data_Extraction!$J926*(T$1),Data_Extraction!E926)</f>
        <v>111.14999999999999</v>
      </c>
      <c r="U926" s="12">
        <f>IF(Data_Extraction!F926="",Data_Extraction!$J926*(U$1),Data_Extraction!F926)</f>
        <v>114.66</v>
      </c>
      <c r="V926" s="12">
        <f>IF(Data_Extraction!G926="",Data_Extraction!$J926*(V$1),Data_Extraction!G926)</f>
        <v>106.47</v>
      </c>
      <c r="W926" s="12">
        <f>IF(Data_Extraction!H926="",Data_Extraction!$J926*(W$1),Data_Extraction!H926)</f>
        <v>125.19000000000001</v>
      </c>
      <c r="X926" s="12">
        <f>IF(Data_Extraction!I926="",Data_Extraction!$J926*(X$1),Data_Extraction!I926)</f>
        <v>128</v>
      </c>
      <c r="Y926" s="13">
        <f t="shared" si="84"/>
        <v>115.09875000000001</v>
      </c>
      <c r="Z926" s="17" t="str">
        <f t="shared" si="88"/>
        <v>Evening</v>
      </c>
      <c r="AA926" s="14" t="str">
        <f>VLOOKUP($N926,'HeartRate-2022-03-21-1647950188'!$C:$G,2,0)</f>
        <v>Lecture</v>
      </c>
      <c r="AB926" s="14" t="str">
        <f>VLOOKUP($N926,'HeartRate-2022-03-21-1647950188'!$C:$G,3,0)</f>
        <v>Off Campus</v>
      </c>
      <c r="AC926" s="14" t="str">
        <f>VLOOKUP($N926,'HeartRate-2022-03-21-1647950188'!$C:$G,4,0)</f>
        <v>Sitting</v>
      </c>
      <c r="AD926" s="14" t="str">
        <f>VLOOKUP($N926,'HeartRate-2022-03-21-1647950188'!$C:$G,5,0)</f>
        <v>Technical Contexts</v>
      </c>
      <c r="AE926">
        <f t="shared" si="89"/>
        <v>0</v>
      </c>
      <c r="AF926" s="18">
        <v>44634</v>
      </c>
      <c r="AG926" s="19">
        <v>0.63193287037037038</v>
      </c>
    </row>
    <row r="927" spans="1:33" x14ac:dyDescent="0.3">
      <c r="A927" s="5">
        <v>44634.632372685184</v>
      </c>
      <c r="B927" t="str">
        <f>IFERROR(AVERAGEIFS('HeartRate-2022-03-21-1647950188'!$B:$B,'HeartRate-2022-03-21-1647950188'!$A:$A,Data_Extraction!B$2,'HeartRate-2022-03-21-1647950188'!$C:$C,Data_Extraction!$A927),"")</f>
        <v/>
      </c>
      <c r="C927" t="str">
        <f>IFERROR(AVERAGEIFS('HeartRate-2022-03-21-1647950188'!$B:$B,'HeartRate-2022-03-21-1647950188'!$A:$A,Data_Extraction!C$2,'HeartRate-2022-03-21-1647950188'!$C:$C,Data_Extraction!$A927),"")</f>
        <v/>
      </c>
      <c r="D927" t="str">
        <f>IFERROR(AVERAGEIFS('HeartRate-2022-03-21-1647950188'!$B:$B,'HeartRate-2022-03-21-1647950188'!$A:$A,Data_Extraction!D$2,'HeartRate-2022-03-21-1647950188'!$C:$C,Data_Extraction!$A927),"")</f>
        <v/>
      </c>
      <c r="E927" t="str">
        <f>IFERROR(AVERAGEIFS('HeartRate-2022-03-21-1647950188'!$B:$B,'HeartRate-2022-03-21-1647950188'!$A:$A,Data_Extraction!E$2,'HeartRate-2022-03-21-1647950188'!$C:$C,Data_Extraction!$A927),"")</f>
        <v/>
      </c>
      <c r="F927" t="str">
        <f>IFERROR(AVERAGEIFS('HeartRate-2022-03-21-1647950188'!$B:$B,'HeartRate-2022-03-21-1647950188'!$A:$A,Data_Extraction!F$2,'HeartRate-2022-03-21-1647950188'!$C:$C,Data_Extraction!$A927),"")</f>
        <v/>
      </c>
      <c r="G927" t="str">
        <f>IFERROR(AVERAGEIFS('HeartRate-2022-03-21-1647950188'!$B:$B,'HeartRate-2022-03-21-1647950188'!$A:$A,Data_Extraction!G$2,'HeartRate-2022-03-21-1647950188'!$C:$C,Data_Extraction!$A927),"")</f>
        <v/>
      </c>
      <c r="H927">
        <f>IFERROR(AVERAGEIFS('HeartRate-2022-03-21-1647950188'!$B:$B,'HeartRate-2022-03-21-1647950188'!$A:$A,Data_Extraction!H$2,'HeartRate-2022-03-21-1647950188'!$C:$C,Data_Extraction!$A927),"")</f>
        <v>118</v>
      </c>
      <c r="I927" t="str">
        <f>IFERROR(AVERAGEIFS('HeartRate-2022-03-21-1647950188'!$B:$B,'HeartRate-2022-03-21-1647950188'!$A:$A,Data_Extraction!I$2,'HeartRate-2022-03-21-1647950188'!$C:$C,Data_Extraction!$A927),"")</f>
        <v/>
      </c>
      <c r="J927" s="8">
        <f t="shared" si="85"/>
        <v>118</v>
      </c>
      <c r="N927" s="11">
        <f>Data_Extraction!A927</f>
        <v>44634.632372685184</v>
      </c>
      <c r="O927" s="15">
        <f t="shared" si="86"/>
        <v>44634</v>
      </c>
      <c r="P927" s="16">
        <f t="shared" si="87"/>
        <v>0.63237268518518519</v>
      </c>
      <c r="Q927" s="12">
        <f>IF(Data_Extraction!B927="",Data_Extraction!$J927*(Q$1),Data_Extraction!B927)</f>
        <v>106.2</v>
      </c>
      <c r="R927" s="12">
        <f>IF(Data_Extraction!C927="",Data_Extraction!$J927*(R$1),Data_Extraction!C927)</f>
        <v>108.56</v>
      </c>
      <c r="S927" s="12">
        <f>IF(Data_Extraction!D927="",Data_Extraction!$J927*(S$1),Data_Extraction!D927)</f>
        <v>122.72</v>
      </c>
      <c r="T927" s="12">
        <f>IF(Data_Extraction!E927="",Data_Extraction!$J927*(T$1),Data_Extraction!E927)</f>
        <v>112.1</v>
      </c>
      <c r="U927" s="12">
        <f>IF(Data_Extraction!F927="",Data_Extraction!$J927*(U$1),Data_Extraction!F927)</f>
        <v>115.64</v>
      </c>
      <c r="V927" s="12">
        <f>IF(Data_Extraction!G927="",Data_Extraction!$J927*(V$1),Data_Extraction!G927)</f>
        <v>107.38000000000001</v>
      </c>
      <c r="W927" s="12">
        <f>IF(Data_Extraction!H927="",Data_Extraction!$J927*(W$1),Data_Extraction!H927)</f>
        <v>118</v>
      </c>
      <c r="X927" s="12">
        <f>IF(Data_Extraction!I927="",Data_Extraction!$J927*(X$1),Data_Extraction!I927)</f>
        <v>114.46</v>
      </c>
      <c r="Y927" s="13">
        <f t="shared" si="84"/>
        <v>113.13250000000001</v>
      </c>
      <c r="Z927" s="17" t="str">
        <f t="shared" si="88"/>
        <v>Evening</v>
      </c>
      <c r="AA927" s="14" t="str">
        <f>VLOOKUP($N927,'HeartRate-2022-03-21-1647950188'!$C:$G,2,0)</f>
        <v>Lecture</v>
      </c>
      <c r="AB927" s="14" t="str">
        <f>VLOOKUP($N927,'HeartRate-2022-03-21-1647950188'!$C:$G,3,0)</f>
        <v>Off Campus</v>
      </c>
      <c r="AC927" s="14" t="str">
        <f>VLOOKUP($N927,'HeartRate-2022-03-21-1647950188'!$C:$G,4,0)</f>
        <v>Sitting</v>
      </c>
      <c r="AD927" s="14" t="str">
        <f>VLOOKUP($N927,'HeartRate-2022-03-21-1647950188'!$C:$G,5,0)</f>
        <v>Technical Contexts</v>
      </c>
      <c r="AE927">
        <f t="shared" si="89"/>
        <v>0</v>
      </c>
      <c r="AF927" s="18">
        <v>44634</v>
      </c>
      <c r="AG927" s="19">
        <v>0.63237268518518519</v>
      </c>
    </row>
    <row r="928" spans="1:33" x14ac:dyDescent="0.3">
      <c r="A928" s="5">
        <v>44634.632627314815</v>
      </c>
      <c r="B928">
        <f>IFERROR(AVERAGEIFS('HeartRate-2022-03-21-1647950188'!$B:$B,'HeartRate-2022-03-21-1647950188'!$A:$A,Data_Extraction!B$2,'HeartRate-2022-03-21-1647950188'!$C:$C,Data_Extraction!$A928),"")</f>
        <v>108</v>
      </c>
      <c r="C928" t="str">
        <f>IFERROR(AVERAGEIFS('HeartRate-2022-03-21-1647950188'!$B:$B,'HeartRate-2022-03-21-1647950188'!$A:$A,Data_Extraction!C$2,'HeartRate-2022-03-21-1647950188'!$C:$C,Data_Extraction!$A928),"")</f>
        <v/>
      </c>
      <c r="D928" t="str">
        <f>IFERROR(AVERAGEIFS('HeartRate-2022-03-21-1647950188'!$B:$B,'HeartRate-2022-03-21-1647950188'!$A:$A,Data_Extraction!D$2,'HeartRate-2022-03-21-1647950188'!$C:$C,Data_Extraction!$A928),"")</f>
        <v/>
      </c>
      <c r="E928" t="str">
        <f>IFERROR(AVERAGEIFS('HeartRate-2022-03-21-1647950188'!$B:$B,'HeartRate-2022-03-21-1647950188'!$A:$A,Data_Extraction!E$2,'HeartRate-2022-03-21-1647950188'!$C:$C,Data_Extraction!$A928),"")</f>
        <v/>
      </c>
      <c r="F928" t="str">
        <f>IFERROR(AVERAGEIFS('HeartRate-2022-03-21-1647950188'!$B:$B,'HeartRate-2022-03-21-1647950188'!$A:$A,Data_Extraction!F$2,'HeartRate-2022-03-21-1647950188'!$C:$C,Data_Extraction!$A928),"")</f>
        <v/>
      </c>
      <c r="G928" t="str">
        <f>IFERROR(AVERAGEIFS('HeartRate-2022-03-21-1647950188'!$B:$B,'HeartRate-2022-03-21-1647950188'!$A:$A,Data_Extraction!G$2,'HeartRate-2022-03-21-1647950188'!$C:$C,Data_Extraction!$A928),"")</f>
        <v/>
      </c>
      <c r="H928" t="str">
        <f>IFERROR(AVERAGEIFS('HeartRate-2022-03-21-1647950188'!$B:$B,'HeartRate-2022-03-21-1647950188'!$A:$A,Data_Extraction!H$2,'HeartRate-2022-03-21-1647950188'!$C:$C,Data_Extraction!$A928),"")</f>
        <v/>
      </c>
      <c r="I928">
        <f>IFERROR(AVERAGEIFS('HeartRate-2022-03-21-1647950188'!$B:$B,'HeartRate-2022-03-21-1647950188'!$A:$A,Data_Extraction!I$2,'HeartRate-2022-03-21-1647950188'!$C:$C,Data_Extraction!$A928),"")</f>
        <v>116</v>
      </c>
      <c r="J928" s="8">
        <f t="shared" si="85"/>
        <v>112</v>
      </c>
      <c r="N928" s="11">
        <f>Data_Extraction!A928</f>
        <v>44634.632627314815</v>
      </c>
      <c r="O928" s="15">
        <f t="shared" si="86"/>
        <v>44634</v>
      </c>
      <c r="P928" s="16">
        <f t="shared" si="87"/>
        <v>0.63262731481481482</v>
      </c>
      <c r="Q928" s="12">
        <f>IF(Data_Extraction!B928="",Data_Extraction!$J928*(Q$1),Data_Extraction!B928)</f>
        <v>108</v>
      </c>
      <c r="R928" s="12">
        <f>IF(Data_Extraction!C928="",Data_Extraction!$J928*(R$1),Data_Extraction!C928)</f>
        <v>103.04</v>
      </c>
      <c r="S928" s="12">
        <f>IF(Data_Extraction!D928="",Data_Extraction!$J928*(S$1),Data_Extraction!D928)</f>
        <v>116.48</v>
      </c>
      <c r="T928" s="12">
        <f>IF(Data_Extraction!E928="",Data_Extraction!$J928*(T$1),Data_Extraction!E928)</f>
        <v>106.39999999999999</v>
      </c>
      <c r="U928" s="12">
        <f>IF(Data_Extraction!F928="",Data_Extraction!$J928*(U$1),Data_Extraction!F928)</f>
        <v>109.75999999999999</v>
      </c>
      <c r="V928" s="12">
        <f>IF(Data_Extraction!G928="",Data_Extraction!$J928*(V$1),Data_Extraction!G928)</f>
        <v>101.92</v>
      </c>
      <c r="W928" s="12">
        <f>IF(Data_Extraction!H928="",Data_Extraction!$J928*(W$1),Data_Extraction!H928)</f>
        <v>119.84</v>
      </c>
      <c r="X928" s="12">
        <f>IF(Data_Extraction!I928="",Data_Extraction!$J928*(X$1),Data_Extraction!I928)</f>
        <v>116</v>
      </c>
      <c r="Y928" s="13">
        <f t="shared" si="84"/>
        <v>110.18</v>
      </c>
      <c r="Z928" s="17" t="str">
        <f t="shared" si="88"/>
        <v>Evening</v>
      </c>
      <c r="AA928" s="14" t="str">
        <f>VLOOKUP($N928,'HeartRate-2022-03-21-1647950188'!$C:$G,2,0)</f>
        <v>Lecture</v>
      </c>
      <c r="AB928" s="14" t="str">
        <f>VLOOKUP($N928,'HeartRate-2022-03-21-1647950188'!$C:$G,3,0)</f>
        <v>Off Campus</v>
      </c>
      <c r="AC928" s="14" t="str">
        <f>VLOOKUP($N928,'HeartRate-2022-03-21-1647950188'!$C:$G,4,0)</f>
        <v>Sitting</v>
      </c>
      <c r="AD928" s="14" t="str">
        <f>VLOOKUP($N928,'HeartRate-2022-03-21-1647950188'!$C:$G,5,0)</f>
        <v>Technical Contexts</v>
      </c>
      <c r="AE928">
        <f t="shared" si="89"/>
        <v>0</v>
      </c>
      <c r="AF928" s="18">
        <v>44634</v>
      </c>
      <c r="AG928" s="19">
        <v>0.63262731481481482</v>
      </c>
    </row>
    <row r="929" spans="1:33" x14ac:dyDescent="0.3">
      <c r="A929" s="5">
        <v>44634.632638888892</v>
      </c>
      <c r="B929" t="str">
        <f>IFERROR(AVERAGEIFS('HeartRate-2022-03-21-1647950188'!$B:$B,'HeartRate-2022-03-21-1647950188'!$A:$A,Data_Extraction!B$2,'HeartRate-2022-03-21-1647950188'!$C:$C,Data_Extraction!$A929),"")</f>
        <v/>
      </c>
      <c r="C929" t="str">
        <f>IFERROR(AVERAGEIFS('HeartRate-2022-03-21-1647950188'!$B:$B,'HeartRate-2022-03-21-1647950188'!$A:$A,Data_Extraction!C$2,'HeartRate-2022-03-21-1647950188'!$C:$C,Data_Extraction!$A929),"")</f>
        <v/>
      </c>
      <c r="D929" t="str">
        <f>IFERROR(AVERAGEIFS('HeartRate-2022-03-21-1647950188'!$B:$B,'HeartRate-2022-03-21-1647950188'!$A:$A,Data_Extraction!D$2,'HeartRate-2022-03-21-1647950188'!$C:$C,Data_Extraction!$A929),"")</f>
        <v/>
      </c>
      <c r="E929" t="str">
        <f>IFERROR(AVERAGEIFS('HeartRate-2022-03-21-1647950188'!$B:$B,'HeartRate-2022-03-21-1647950188'!$A:$A,Data_Extraction!E$2,'HeartRate-2022-03-21-1647950188'!$C:$C,Data_Extraction!$A929),"")</f>
        <v/>
      </c>
      <c r="F929" t="str">
        <f>IFERROR(AVERAGEIFS('HeartRate-2022-03-21-1647950188'!$B:$B,'HeartRate-2022-03-21-1647950188'!$A:$A,Data_Extraction!F$2,'HeartRate-2022-03-21-1647950188'!$C:$C,Data_Extraction!$A929),"")</f>
        <v/>
      </c>
      <c r="G929">
        <f>IFERROR(AVERAGEIFS('HeartRate-2022-03-21-1647950188'!$B:$B,'HeartRate-2022-03-21-1647950188'!$A:$A,Data_Extraction!G$2,'HeartRate-2022-03-21-1647950188'!$C:$C,Data_Extraction!$A929),"")</f>
        <v>78</v>
      </c>
      <c r="H929">
        <f>IFERROR(AVERAGEIFS('HeartRate-2022-03-21-1647950188'!$B:$B,'HeartRate-2022-03-21-1647950188'!$A:$A,Data_Extraction!H$2,'HeartRate-2022-03-21-1647950188'!$C:$C,Data_Extraction!$A929),"")</f>
        <v>113</v>
      </c>
      <c r="I929" t="str">
        <f>IFERROR(AVERAGEIFS('HeartRate-2022-03-21-1647950188'!$B:$B,'HeartRate-2022-03-21-1647950188'!$A:$A,Data_Extraction!I$2,'HeartRate-2022-03-21-1647950188'!$C:$C,Data_Extraction!$A929),"")</f>
        <v/>
      </c>
      <c r="J929" s="8">
        <f t="shared" si="85"/>
        <v>95.5</v>
      </c>
      <c r="N929" s="11">
        <f>Data_Extraction!A929</f>
        <v>44634.632638888892</v>
      </c>
      <c r="O929" s="15">
        <f t="shared" si="86"/>
        <v>44634</v>
      </c>
      <c r="P929" s="16">
        <f t="shared" si="87"/>
        <v>0.63263888888888886</v>
      </c>
      <c r="Q929" s="12">
        <f>IF(Data_Extraction!B929="",Data_Extraction!$J929*(Q$1),Data_Extraction!B929)</f>
        <v>85.95</v>
      </c>
      <c r="R929" s="12">
        <f>IF(Data_Extraction!C929="",Data_Extraction!$J929*(R$1),Data_Extraction!C929)</f>
        <v>87.86</v>
      </c>
      <c r="S929" s="12">
        <f>IF(Data_Extraction!D929="",Data_Extraction!$J929*(S$1),Data_Extraction!D929)</f>
        <v>99.320000000000007</v>
      </c>
      <c r="T929" s="12">
        <f>IF(Data_Extraction!E929="",Data_Extraction!$J929*(T$1),Data_Extraction!E929)</f>
        <v>90.724999999999994</v>
      </c>
      <c r="U929" s="12">
        <f>IF(Data_Extraction!F929="",Data_Extraction!$J929*(U$1),Data_Extraction!F929)</f>
        <v>93.59</v>
      </c>
      <c r="V929" s="12">
        <f>IF(Data_Extraction!G929="",Data_Extraction!$J929*(V$1),Data_Extraction!G929)</f>
        <v>78</v>
      </c>
      <c r="W929" s="12">
        <f>IF(Data_Extraction!H929="",Data_Extraction!$J929*(W$1),Data_Extraction!H929)</f>
        <v>113</v>
      </c>
      <c r="X929" s="12">
        <f>IF(Data_Extraction!I929="",Data_Extraction!$J929*(X$1),Data_Extraction!I929)</f>
        <v>92.634999999999991</v>
      </c>
      <c r="Y929" s="13">
        <f t="shared" si="84"/>
        <v>92.635000000000005</v>
      </c>
      <c r="Z929" s="17" t="str">
        <f t="shared" si="88"/>
        <v>Evening</v>
      </c>
      <c r="AA929" s="14" t="str">
        <f>VLOOKUP($N929,'HeartRate-2022-03-21-1647950188'!$C:$G,2,0)</f>
        <v>Lecture</v>
      </c>
      <c r="AB929" s="14" t="str">
        <f>VLOOKUP($N929,'HeartRate-2022-03-21-1647950188'!$C:$G,3,0)</f>
        <v>Off Campus</v>
      </c>
      <c r="AC929" s="14" t="str">
        <f>VLOOKUP($N929,'HeartRate-2022-03-21-1647950188'!$C:$G,4,0)</f>
        <v>Sitting</v>
      </c>
      <c r="AD929" s="14" t="str">
        <f>VLOOKUP($N929,'HeartRate-2022-03-21-1647950188'!$C:$G,5,0)</f>
        <v>Technical Contexts</v>
      </c>
      <c r="AE929">
        <f t="shared" si="89"/>
        <v>0</v>
      </c>
      <c r="AF929" s="18">
        <v>44634</v>
      </c>
      <c r="AG929" s="19">
        <v>0.63263888888888886</v>
      </c>
    </row>
    <row r="930" spans="1:33" x14ac:dyDescent="0.3">
      <c r="A930" s="5">
        <v>44634.634016203701</v>
      </c>
      <c r="B930">
        <f>IFERROR(AVERAGEIFS('HeartRate-2022-03-21-1647950188'!$B:$B,'HeartRate-2022-03-21-1647950188'!$A:$A,Data_Extraction!B$2,'HeartRate-2022-03-21-1647950188'!$C:$C,Data_Extraction!$A930),"")</f>
        <v>106</v>
      </c>
      <c r="C930" t="str">
        <f>IFERROR(AVERAGEIFS('HeartRate-2022-03-21-1647950188'!$B:$B,'HeartRate-2022-03-21-1647950188'!$A:$A,Data_Extraction!C$2,'HeartRate-2022-03-21-1647950188'!$C:$C,Data_Extraction!$A930),"")</f>
        <v/>
      </c>
      <c r="D930" t="str">
        <f>IFERROR(AVERAGEIFS('HeartRate-2022-03-21-1647950188'!$B:$B,'HeartRate-2022-03-21-1647950188'!$A:$A,Data_Extraction!D$2,'HeartRate-2022-03-21-1647950188'!$C:$C,Data_Extraction!$A930),"")</f>
        <v/>
      </c>
      <c r="E930" t="str">
        <f>IFERROR(AVERAGEIFS('HeartRate-2022-03-21-1647950188'!$B:$B,'HeartRate-2022-03-21-1647950188'!$A:$A,Data_Extraction!E$2,'HeartRate-2022-03-21-1647950188'!$C:$C,Data_Extraction!$A930),"")</f>
        <v/>
      </c>
      <c r="F930" t="str">
        <f>IFERROR(AVERAGEIFS('HeartRate-2022-03-21-1647950188'!$B:$B,'HeartRate-2022-03-21-1647950188'!$A:$A,Data_Extraction!F$2,'HeartRate-2022-03-21-1647950188'!$C:$C,Data_Extraction!$A930),"")</f>
        <v/>
      </c>
      <c r="G930" t="str">
        <f>IFERROR(AVERAGEIFS('HeartRate-2022-03-21-1647950188'!$B:$B,'HeartRate-2022-03-21-1647950188'!$A:$A,Data_Extraction!G$2,'HeartRate-2022-03-21-1647950188'!$C:$C,Data_Extraction!$A930),"")</f>
        <v/>
      </c>
      <c r="H930" t="str">
        <f>IFERROR(AVERAGEIFS('HeartRate-2022-03-21-1647950188'!$B:$B,'HeartRate-2022-03-21-1647950188'!$A:$A,Data_Extraction!H$2,'HeartRate-2022-03-21-1647950188'!$C:$C,Data_Extraction!$A930),"")</f>
        <v/>
      </c>
      <c r="I930">
        <f>IFERROR(AVERAGEIFS('HeartRate-2022-03-21-1647950188'!$B:$B,'HeartRate-2022-03-21-1647950188'!$A:$A,Data_Extraction!I$2,'HeartRate-2022-03-21-1647950188'!$C:$C,Data_Extraction!$A930),"")</f>
        <v>103</v>
      </c>
      <c r="J930" s="8">
        <f t="shared" si="85"/>
        <v>104.5</v>
      </c>
      <c r="N930" s="11">
        <f>Data_Extraction!A930</f>
        <v>44634.634016203701</v>
      </c>
      <c r="O930" s="15">
        <f t="shared" si="86"/>
        <v>44634</v>
      </c>
      <c r="P930" s="16">
        <f t="shared" si="87"/>
        <v>0.63401620370370371</v>
      </c>
      <c r="Q930" s="12">
        <f>IF(Data_Extraction!B930="",Data_Extraction!$J930*(Q$1),Data_Extraction!B930)</f>
        <v>106</v>
      </c>
      <c r="R930" s="12">
        <f>IF(Data_Extraction!C930="",Data_Extraction!$J930*(R$1),Data_Extraction!C930)</f>
        <v>96.14</v>
      </c>
      <c r="S930" s="12">
        <f>IF(Data_Extraction!D930="",Data_Extraction!$J930*(S$1),Data_Extraction!D930)</f>
        <v>108.68</v>
      </c>
      <c r="T930" s="12">
        <f>IF(Data_Extraction!E930="",Data_Extraction!$J930*(T$1),Data_Extraction!E930)</f>
        <v>99.274999999999991</v>
      </c>
      <c r="U930" s="12">
        <f>IF(Data_Extraction!F930="",Data_Extraction!$J930*(U$1),Data_Extraction!F930)</f>
        <v>102.41</v>
      </c>
      <c r="V930" s="12">
        <f>IF(Data_Extraction!G930="",Data_Extraction!$J930*(V$1),Data_Extraction!G930)</f>
        <v>95.094999999999999</v>
      </c>
      <c r="W930" s="12">
        <f>IF(Data_Extraction!H930="",Data_Extraction!$J930*(W$1),Data_Extraction!H930)</f>
        <v>111.81500000000001</v>
      </c>
      <c r="X930" s="12">
        <f>IF(Data_Extraction!I930="",Data_Extraction!$J930*(X$1),Data_Extraction!I930)</f>
        <v>103</v>
      </c>
      <c r="Y930" s="13">
        <f t="shared" si="84"/>
        <v>102.80187500000001</v>
      </c>
      <c r="Z930" s="17" t="str">
        <f t="shared" si="88"/>
        <v>Evening</v>
      </c>
      <c r="AA930" s="14" t="str">
        <f>VLOOKUP($N930,'HeartRate-2022-03-21-1647950188'!$C:$G,2,0)</f>
        <v>Lecture</v>
      </c>
      <c r="AB930" s="14" t="str">
        <f>VLOOKUP($N930,'HeartRate-2022-03-21-1647950188'!$C:$G,3,0)</f>
        <v>Off Campus</v>
      </c>
      <c r="AC930" s="14" t="str">
        <f>VLOOKUP($N930,'HeartRate-2022-03-21-1647950188'!$C:$G,4,0)</f>
        <v>Sitting</v>
      </c>
      <c r="AD930" s="14" t="str">
        <f>VLOOKUP($N930,'HeartRate-2022-03-21-1647950188'!$C:$G,5,0)</f>
        <v>Technical Contexts</v>
      </c>
      <c r="AE930">
        <f t="shared" si="89"/>
        <v>0</v>
      </c>
      <c r="AF930" s="18">
        <v>44634</v>
      </c>
      <c r="AG930" s="19">
        <v>0.63401620370370371</v>
      </c>
    </row>
    <row r="931" spans="1:33" x14ac:dyDescent="0.3">
      <c r="A931" s="5">
        <v>44634.634710648148</v>
      </c>
      <c r="B931">
        <f>IFERROR(AVERAGEIFS('HeartRate-2022-03-21-1647950188'!$B:$B,'HeartRate-2022-03-21-1647950188'!$A:$A,Data_Extraction!B$2,'HeartRate-2022-03-21-1647950188'!$C:$C,Data_Extraction!$A931),"")</f>
        <v>107</v>
      </c>
      <c r="C931" t="str">
        <f>IFERROR(AVERAGEIFS('HeartRate-2022-03-21-1647950188'!$B:$B,'HeartRate-2022-03-21-1647950188'!$A:$A,Data_Extraction!C$2,'HeartRate-2022-03-21-1647950188'!$C:$C,Data_Extraction!$A931),"")</f>
        <v/>
      </c>
      <c r="D931" t="str">
        <f>IFERROR(AVERAGEIFS('HeartRate-2022-03-21-1647950188'!$B:$B,'HeartRate-2022-03-21-1647950188'!$A:$A,Data_Extraction!D$2,'HeartRate-2022-03-21-1647950188'!$C:$C,Data_Extraction!$A931),"")</f>
        <v/>
      </c>
      <c r="E931" t="str">
        <f>IFERROR(AVERAGEIFS('HeartRate-2022-03-21-1647950188'!$B:$B,'HeartRate-2022-03-21-1647950188'!$A:$A,Data_Extraction!E$2,'HeartRate-2022-03-21-1647950188'!$C:$C,Data_Extraction!$A931),"")</f>
        <v/>
      </c>
      <c r="F931" t="str">
        <f>IFERROR(AVERAGEIFS('HeartRate-2022-03-21-1647950188'!$B:$B,'HeartRate-2022-03-21-1647950188'!$A:$A,Data_Extraction!F$2,'HeartRate-2022-03-21-1647950188'!$C:$C,Data_Extraction!$A931),"")</f>
        <v/>
      </c>
      <c r="G931" t="str">
        <f>IFERROR(AVERAGEIFS('HeartRate-2022-03-21-1647950188'!$B:$B,'HeartRate-2022-03-21-1647950188'!$A:$A,Data_Extraction!G$2,'HeartRate-2022-03-21-1647950188'!$C:$C,Data_Extraction!$A931),"")</f>
        <v/>
      </c>
      <c r="H931" t="str">
        <f>IFERROR(AVERAGEIFS('HeartRate-2022-03-21-1647950188'!$B:$B,'HeartRate-2022-03-21-1647950188'!$A:$A,Data_Extraction!H$2,'HeartRate-2022-03-21-1647950188'!$C:$C,Data_Extraction!$A931),"")</f>
        <v/>
      </c>
      <c r="I931">
        <f>IFERROR(AVERAGEIFS('HeartRate-2022-03-21-1647950188'!$B:$B,'HeartRate-2022-03-21-1647950188'!$A:$A,Data_Extraction!I$2,'HeartRate-2022-03-21-1647950188'!$C:$C,Data_Extraction!$A931),"")</f>
        <v>101</v>
      </c>
      <c r="J931" s="8">
        <f t="shared" si="85"/>
        <v>104</v>
      </c>
      <c r="N931" s="11">
        <f>Data_Extraction!A931</f>
        <v>44634.634710648148</v>
      </c>
      <c r="O931" s="15">
        <f t="shared" si="86"/>
        <v>44634</v>
      </c>
      <c r="P931" s="16">
        <f t="shared" si="87"/>
        <v>0.63471064814814815</v>
      </c>
      <c r="Q931" s="12">
        <f>IF(Data_Extraction!B931="",Data_Extraction!$J931*(Q$1),Data_Extraction!B931)</f>
        <v>107</v>
      </c>
      <c r="R931" s="12">
        <f>IF(Data_Extraction!C931="",Data_Extraction!$J931*(R$1),Data_Extraction!C931)</f>
        <v>95.68</v>
      </c>
      <c r="S931" s="12">
        <f>IF(Data_Extraction!D931="",Data_Extraction!$J931*(S$1),Data_Extraction!D931)</f>
        <v>108.16</v>
      </c>
      <c r="T931" s="12">
        <f>IF(Data_Extraction!E931="",Data_Extraction!$J931*(T$1),Data_Extraction!E931)</f>
        <v>98.8</v>
      </c>
      <c r="U931" s="12">
        <f>IF(Data_Extraction!F931="",Data_Extraction!$J931*(U$1),Data_Extraction!F931)</f>
        <v>101.92</v>
      </c>
      <c r="V931" s="12">
        <f>IF(Data_Extraction!G931="",Data_Extraction!$J931*(V$1),Data_Extraction!G931)</f>
        <v>94.64</v>
      </c>
      <c r="W931" s="12">
        <f>IF(Data_Extraction!H931="",Data_Extraction!$J931*(W$1),Data_Extraction!H931)</f>
        <v>111.28</v>
      </c>
      <c r="X931" s="12">
        <f>IF(Data_Extraction!I931="",Data_Extraction!$J931*(X$1),Data_Extraction!I931)</f>
        <v>101</v>
      </c>
      <c r="Y931" s="13">
        <f t="shared" si="84"/>
        <v>102.31</v>
      </c>
      <c r="Z931" s="17" t="str">
        <f t="shared" si="88"/>
        <v>Evening</v>
      </c>
      <c r="AA931" s="14" t="str">
        <f>VLOOKUP($N931,'HeartRate-2022-03-21-1647950188'!$C:$G,2,0)</f>
        <v>Lecture</v>
      </c>
      <c r="AB931" s="14" t="str">
        <f>VLOOKUP($N931,'HeartRate-2022-03-21-1647950188'!$C:$G,3,0)</f>
        <v>Off Campus</v>
      </c>
      <c r="AC931" s="14" t="str">
        <f>VLOOKUP($N931,'HeartRate-2022-03-21-1647950188'!$C:$G,4,0)</f>
        <v>Sitting</v>
      </c>
      <c r="AD931" s="14" t="str">
        <f>VLOOKUP($N931,'HeartRate-2022-03-21-1647950188'!$C:$G,5,0)</f>
        <v>Technical Contexts</v>
      </c>
      <c r="AE931">
        <f t="shared" si="89"/>
        <v>0</v>
      </c>
      <c r="AF931" s="18">
        <v>44634</v>
      </c>
      <c r="AG931" s="19">
        <v>0.63471064814814815</v>
      </c>
    </row>
    <row r="932" spans="1:33" x14ac:dyDescent="0.3">
      <c r="A932" s="5">
        <v>44634.635405092595</v>
      </c>
      <c r="B932">
        <f>IFERROR(AVERAGEIFS('HeartRate-2022-03-21-1647950188'!$B:$B,'HeartRate-2022-03-21-1647950188'!$A:$A,Data_Extraction!B$2,'HeartRate-2022-03-21-1647950188'!$C:$C,Data_Extraction!$A932),"")</f>
        <v>103</v>
      </c>
      <c r="C932" t="str">
        <f>IFERROR(AVERAGEIFS('HeartRate-2022-03-21-1647950188'!$B:$B,'HeartRate-2022-03-21-1647950188'!$A:$A,Data_Extraction!C$2,'HeartRate-2022-03-21-1647950188'!$C:$C,Data_Extraction!$A932),"")</f>
        <v/>
      </c>
      <c r="D932" t="str">
        <f>IFERROR(AVERAGEIFS('HeartRate-2022-03-21-1647950188'!$B:$B,'HeartRate-2022-03-21-1647950188'!$A:$A,Data_Extraction!D$2,'HeartRate-2022-03-21-1647950188'!$C:$C,Data_Extraction!$A932),"")</f>
        <v/>
      </c>
      <c r="E932" t="str">
        <f>IFERROR(AVERAGEIFS('HeartRate-2022-03-21-1647950188'!$B:$B,'HeartRate-2022-03-21-1647950188'!$A:$A,Data_Extraction!E$2,'HeartRate-2022-03-21-1647950188'!$C:$C,Data_Extraction!$A932),"")</f>
        <v/>
      </c>
      <c r="F932" t="str">
        <f>IFERROR(AVERAGEIFS('HeartRate-2022-03-21-1647950188'!$B:$B,'HeartRate-2022-03-21-1647950188'!$A:$A,Data_Extraction!F$2,'HeartRate-2022-03-21-1647950188'!$C:$C,Data_Extraction!$A932),"")</f>
        <v/>
      </c>
      <c r="G932" t="str">
        <f>IFERROR(AVERAGEIFS('HeartRate-2022-03-21-1647950188'!$B:$B,'HeartRate-2022-03-21-1647950188'!$A:$A,Data_Extraction!G$2,'HeartRate-2022-03-21-1647950188'!$C:$C,Data_Extraction!$A932),"")</f>
        <v/>
      </c>
      <c r="H932" t="str">
        <f>IFERROR(AVERAGEIFS('HeartRate-2022-03-21-1647950188'!$B:$B,'HeartRate-2022-03-21-1647950188'!$A:$A,Data_Extraction!H$2,'HeartRate-2022-03-21-1647950188'!$C:$C,Data_Extraction!$A932),"")</f>
        <v/>
      </c>
      <c r="I932">
        <f>IFERROR(AVERAGEIFS('HeartRate-2022-03-21-1647950188'!$B:$B,'HeartRate-2022-03-21-1647950188'!$A:$A,Data_Extraction!I$2,'HeartRate-2022-03-21-1647950188'!$C:$C,Data_Extraction!$A932),"")</f>
        <v>99</v>
      </c>
      <c r="J932" s="8">
        <f t="shared" si="85"/>
        <v>101</v>
      </c>
      <c r="N932" s="11">
        <f>Data_Extraction!A932</f>
        <v>44634.635405092595</v>
      </c>
      <c r="O932" s="15">
        <f t="shared" si="86"/>
        <v>44634</v>
      </c>
      <c r="P932" s="16">
        <f t="shared" si="87"/>
        <v>0.63540509259259259</v>
      </c>
      <c r="Q932" s="12">
        <f>IF(Data_Extraction!B932="",Data_Extraction!$J932*(Q$1),Data_Extraction!B932)</f>
        <v>103</v>
      </c>
      <c r="R932" s="12">
        <f>IF(Data_Extraction!C932="",Data_Extraction!$J932*(R$1),Data_Extraction!C932)</f>
        <v>92.92</v>
      </c>
      <c r="S932" s="12">
        <f>IF(Data_Extraction!D932="",Data_Extraction!$J932*(S$1),Data_Extraction!D932)</f>
        <v>105.04</v>
      </c>
      <c r="T932" s="12">
        <f>IF(Data_Extraction!E932="",Data_Extraction!$J932*(T$1),Data_Extraction!E932)</f>
        <v>95.949999999999989</v>
      </c>
      <c r="U932" s="12">
        <f>IF(Data_Extraction!F932="",Data_Extraction!$J932*(U$1),Data_Extraction!F932)</f>
        <v>98.98</v>
      </c>
      <c r="V932" s="12">
        <f>IF(Data_Extraction!G932="",Data_Extraction!$J932*(V$1),Data_Extraction!G932)</f>
        <v>91.91</v>
      </c>
      <c r="W932" s="12">
        <f>IF(Data_Extraction!H932="",Data_Extraction!$J932*(W$1),Data_Extraction!H932)</f>
        <v>108.07000000000001</v>
      </c>
      <c r="X932" s="12">
        <f>IF(Data_Extraction!I932="",Data_Extraction!$J932*(X$1),Data_Extraction!I932)</f>
        <v>99</v>
      </c>
      <c r="Y932" s="13">
        <f t="shared" si="84"/>
        <v>99.358750000000015</v>
      </c>
      <c r="Z932" s="17" t="str">
        <f t="shared" si="88"/>
        <v>Evening</v>
      </c>
      <c r="AA932" s="14" t="str">
        <f>VLOOKUP($N932,'HeartRate-2022-03-21-1647950188'!$C:$G,2,0)</f>
        <v>Lecture</v>
      </c>
      <c r="AB932" s="14" t="str">
        <f>VLOOKUP($N932,'HeartRate-2022-03-21-1647950188'!$C:$G,3,0)</f>
        <v>Off Campus</v>
      </c>
      <c r="AC932" s="14" t="str">
        <f>VLOOKUP($N932,'HeartRate-2022-03-21-1647950188'!$C:$G,4,0)</f>
        <v>Sitting</v>
      </c>
      <c r="AD932" s="14" t="str">
        <f>VLOOKUP($N932,'HeartRate-2022-03-21-1647950188'!$C:$G,5,0)</f>
        <v>Technical Contexts</v>
      </c>
      <c r="AE932">
        <f t="shared" si="89"/>
        <v>0</v>
      </c>
      <c r="AF932" s="18">
        <v>44634</v>
      </c>
      <c r="AG932" s="19">
        <v>0.63540509259259259</v>
      </c>
    </row>
    <row r="933" spans="1:33" x14ac:dyDescent="0.3">
      <c r="A933" s="5">
        <v>44634.636099537034</v>
      </c>
      <c r="B933">
        <f>IFERROR(AVERAGEIFS('HeartRate-2022-03-21-1647950188'!$B:$B,'HeartRate-2022-03-21-1647950188'!$A:$A,Data_Extraction!B$2,'HeartRate-2022-03-21-1647950188'!$C:$C,Data_Extraction!$A933),"")</f>
        <v>99</v>
      </c>
      <c r="C933" t="str">
        <f>IFERROR(AVERAGEIFS('HeartRate-2022-03-21-1647950188'!$B:$B,'HeartRate-2022-03-21-1647950188'!$A:$A,Data_Extraction!C$2,'HeartRate-2022-03-21-1647950188'!$C:$C,Data_Extraction!$A933),"")</f>
        <v/>
      </c>
      <c r="D933" t="str">
        <f>IFERROR(AVERAGEIFS('HeartRate-2022-03-21-1647950188'!$B:$B,'HeartRate-2022-03-21-1647950188'!$A:$A,Data_Extraction!D$2,'HeartRate-2022-03-21-1647950188'!$C:$C,Data_Extraction!$A933),"")</f>
        <v/>
      </c>
      <c r="E933" t="str">
        <f>IFERROR(AVERAGEIFS('HeartRate-2022-03-21-1647950188'!$B:$B,'HeartRate-2022-03-21-1647950188'!$A:$A,Data_Extraction!E$2,'HeartRate-2022-03-21-1647950188'!$C:$C,Data_Extraction!$A933),"")</f>
        <v/>
      </c>
      <c r="F933" t="str">
        <f>IFERROR(AVERAGEIFS('HeartRate-2022-03-21-1647950188'!$B:$B,'HeartRate-2022-03-21-1647950188'!$A:$A,Data_Extraction!F$2,'HeartRate-2022-03-21-1647950188'!$C:$C,Data_Extraction!$A933),"")</f>
        <v/>
      </c>
      <c r="G933" t="str">
        <f>IFERROR(AVERAGEIFS('HeartRate-2022-03-21-1647950188'!$B:$B,'HeartRate-2022-03-21-1647950188'!$A:$A,Data_Extraction!G$2,'HeartRate-2022-03-21-1647950188'!$C:$C,Data_Extraction!$A933),"")</f>
        <v/>
      </c>
      <c r="H933" t="str">
        <f>IFERROR(AVERAGEIFS('HeartRate-2022-03-21-1647950188'!$B:$B,'HeartRate-2022-03-21-1647950188'!$A:$A,Data_Extraction!H$2,'HeartRate-2022-03-21-1647950188'!$C:$C,Data_Extraction!$A933),"")</f>
        <v/>
      </c>
      <c r="I933">
        <f>IFERROR(AVERAGEIFS('HeartRate-2022-03-21-1647950188'!$B:$B,'HeartRate-2022-03-21-1647950188'!$A:$A,Data_Extraction!I$2,'HeartRate-2022-03-21-1647950188'!$C:$C,Data_Extraction!$A933),"")</f>
        <v>99</v>
      </c>
      <c r="J933" s="8">
        <f t="shared" si="85"/>
        <v>99</v>
      </c>
      <c r="N933" s="11">
        <f>Data_Extraction!A933</f>
        <v>44634.636099537034</v>
      </c>
      <c r="O933" s="15">
        <f t="shared" si="86"/>
        <v>44634</v>
      </c>
      <c r="P933" s="16">
        <f t="shared" si="87"/>
        <v>0.63609953703703703</v>
      </c>
      <c r="Q933" s="12">
        <f>IF(Data_Extraction!B933="",Data_Extraction!$J933*(Q$1),Data_Extraction!B933)</f>
        <v>99</v>
      </c>
      <c r="R933" s="12">
        <f>IF(Data_Extraction!C933="",Data_Extraction!$J933*(R$1),Data_Extraction!C933)</f>
        <v>91.08</v>
      </c>
      <c r="S933" s="12">
        <f>IF(Data_Extraction!D933="",Data_Extraction!$J933*(S$1),Data_Extraction!D933)</f>
        <v>102.96000000000001</v>
      </c>
      <c r="T933" s="12">
        <f>IF(Data_Extraction!E933="",Data_Extraction!$J933*(T$1),Data_Extraction!E933)</f>
        <v>94.05</v>
      </c>
      <c r="U933" s="12">
        <f>IF(Data_Extraction!F933="",Data_Extraction!$J933*(U$1),Data_Extraction!F933)</f>
        <v>97.02</v>
      </c>
      <c r="V933" s="12">
        <f>IF(Data_Extraction!G933="",Data_Extraction!$J933*(V$1),Data_Extraction!G933)</f>
        <v>90.09</v>
      </c>
      <c r="W933" s="12">
        <f>IF(Data_Extraction!H933="",Data_Extraction!$J933*(W$1),Data_Extraction!H933)</f>
        <v>105.93</v>
      </c>
      <c r="X933" s="12">
        <f>IF(Data_Extraction!I933="",Data_Extraction!$J933*(X$1),Data_Extraction!I933)</f>
        <v>99</v>
      </c>
      <c r="Y933" s="13">
        <f t="shared" si="84"/>
        <v>97.391249999999985</v>
      </c>
      <c r="Z933" s="17" t="str">
        <f t="shared" si="88"/>
        <v>Evening</v>
      </c>
      <c r="AA933" s="14" t="str">
        <f>VLOOKUP($N933,'HeartRate-2022-03-21-1647950188'!$C:$G,2,0)</f>
        <v>Lecture</v>
      </c>
      <c r="AB933" s="14" t="str">
        <f>VLOOKUP($N933,'HeartRate-2022-03-21-1647950188'!$C:$G,3,0)</f>
        <v>Off Campus</v>
      </c>
      <c r="AC933" s="14" t="str">
        <f>VLOOKUP($N933,'HeartRate-2022-03-21-1647950188'!$C:$G,4,0)</f>
        <v>Sitting</v>
      </c>
      <c r="AD933" s="14" t="str">
        <f>VLOOKUP($N933,'HeartRate-2022-03-21-1647950188'!$C:$G,5,0)</f>
        <v>Technical Contexts</v>
      </c>
      <c r="AE933">
        <f t="shared" si="89"/>
        <v>0</v>
      </c>
      <c r="AF933" s="18">
        <v>44634</v>
      </c>
      <c r="AG933" s="19">
        <v>0.63609953703703703</v>
      </c>
    </row>
    <row r="934" spans="1:33" x14ac:dyDescent="0.3">
      <c r="A934" s="5">
        <v>44634.636111111111</v>
      </c>
      <c r="B934" t="str">
        <f>IFERROR(AVERAGEIFS('HeartRate-2022-03-21-1647950188'!$B:$B,'HeartRate-2022-03-21-1647950188'!$A:$A,Data_Extraction!B$2,'HeartRate-2022-03-21-1647950188'!$C:$C,Data_Extraction!$A934),"")</f>
        <v/>
      </c>
      <c r="C934" t="str">
        <f>IFERROR(AVERAGEIFS('HeartRate-2022-03-21-1647950188'!$B:$B,'HeartRate-2022-03-21-1647950188'!$A:$A,Data_Extraction!C$2,'HeartRate-2022-03-21-1647950188'!$C:$C,Data_Extraction!$A934),"")</f>
        <v/>
      </c>
      <c r="D934" t="str">
        <f>IFERROR(AVERAGEIFS('HeartRate-2022-03-21-1647950188'!$B:$B,'HeartRate-2022-03-21-1647950188'!$A:$A,Data_Extraction!D$2,'HeartRate-2022-03-21-1647950188'!$C:$C,Data_Extraction!$A934),"")</f>
        <v/>
      </c>
      <c r="E934" t="str">
        <f>IFERROR(AVERAGEIFS('HeartRate-2022-03-21-1647950188'!$B:$B,'HeartRate-2022-03-21-1647950188'!$A:$A,Data_Extraction!E$2,'HeartRate-2022-03-21-1647950188'!$C:$C,Data_Extraction!$A934),"")</f>
        <v/>
      </c>
      <c r="F934" t="str">
        <f>IFERROR(AVERAGEIFS('HeartRate-2022-03-21-1647950188'!$B:$B,'HeartRate-2022-03-21-1647950188'!$A:$A,Data_Extraction!F$2,'HeartRate-2022-03-21-1647950188'!$C:$C,Data_Extraction!$A934),"")</f>
        <v/>
      </c>
      <c r="G934">
        <f>IFERROR(AVERAGEIFS('HeartRate-2022-03-21-1647950188'!$B:$B,'HeartRate-2022-03-21-1647950188'!$A:$A,Data_Extraction!G$2,'HeartRate-2022-03-21-1647950188'!$C:$C,Data_Extraction!$A934),"")</f>
        <v>113</v>
      </c>
      <c r="H934">
        <f>IFERROR(AVERAGEIFS('HeartRate-2022-03-21-1647950188'!$B:$B,'HeartRate-2022-03-21-1647950188'!$A:$A,Data_Extraction!H$2,'HeartRate-2022-03-21-1647950188'!$C:$C,Data_Extraction!$A934),"")</f>
        <v>110</v>
      </c>
      <c r="I934" t="str">
        <f>IFERROR(AVERAGEIFS('HeartRate-2022-03-21-1647950188'!$B:$B,'HeartRate-2022-03-21-1647950188'!$A:$A,Data_Extraction!I$2,'HeartRate-2022-03-21-1647950188'!$C:$C,Data_Extraction!$A934),"")</f>
        <v/>
      </c>
      <c r="J934" s="8">
        <f t="shared" si="85"/>
        <v>111.5</v>
      </c>
      <c r="N934" s="11">
        <f>Data_Extraction!A934</f>
        <v>44634.636111111111</v>
      </c>
      <c r="O934" s="15">
        <f t="shared" si="86"/>
        <v>44634</v>
      </c>
      <c r="P934" s="16">
        <f t="shared" si="87"/>
        <v>0.63611111111111118</v>
      </c>
      <c r="Q934" s="12">
        <f>IF(Data_Extraction!B934="",Data_Extraction!$J934*(Q$1),Data_Extraction!B934)</f>
        <v>100.35000000000001</v>
      </c>
      <c r="R934" s="12">
        <f>IF(Data_Extraction!C934="",Data_Extraction!$J934*(R$1),Data_Extraction!C934)</f>
        <v>102.58</v>
      </c>
      <c r="S934" s="12">
        <f>IF(Data_Extraction!D934="",Data_Extraction!$J934*(S$1),Data_Extraction!D934)</f>
        <v>115.96000000000001</v>
      </c>
      <c r="T934" s="12">
        <f>IF(Data_Extraction!E934="",Data_Extraction!$J934*(T$1),Data_Extraction!E934)</f>
        <v>105.925</v>
      </c>
      <c r="U934" s="12">
        <f>IF(Data_Extraction!F934="",Data_Extraction!$J934*(U$1),Data_Extraction!F934)</f>
        <v>109.27</v>
      </c>
      <c r="V934" s="12">
        <f>IF(Data_Extraction!G934="",Data_Extraction!$J934*(V$1),Data_Extraction!G934)</f>
        <v>113</v>
      </c>
      <c r="W934" s="12">
        <f>IF(Data_Extraction!H934="",Data_Extraction!$J934*(W$1),Data_Extraction!H934)</f>
        <v>110</v>
      </c>
      <c r="X934" s="12">
        <f>IF(Data_Extraction!I934="",Data_Extraction!$J934*(X$1),Data_Extraction!I934)</f>
        <v>108.155</v>
      </c>
      <c r="Y934" s="13">
        <f t="shared" si="84"/>
        <v>108.155</v>
      </c>
      <c r="Z934" s="17" t="str">
        <f t="shared" si="88"/>
        <v>Evening</v>
      </c>
      <c r="AA934" s="14" t="str">
        <f>VLOOKUP($N934,'HeartRate-2022-03-21-1647950188'!$C:$G,2,0)</f>
        <v>Lecture</v>
      </c>
      <c r="AB934" s="14" t="str">
        <f>VLOOKUP($N934,'HeartRate-2022-03-21-1647950188'!$C:$G,3,0)</f>
        <v>Off Campus</v>
      </c>
      <c r="AC934" s="14" t="str">
        <f>VLOOKUP($N934,'HeartRate-2022-03-21-1647950188'!$C:$G,4,0)</f>
        <v>Sitting</v>
      </c>
      <c r="AD934" s="14" t="str">
        <f>VLOOKUP($N934,'HeartRate-2022-03-21-1647950188'!$C:$G,5,0)</f>
        <v>Technical Contexts</v>
      </c>
      <c r="AE934">
        <f t="shared" si="89"/>
        <v>0</v>
      </c>
      <c r="AF934" s="18">
        <v>44634</v>
      </c>
      <c r="AG934" s="19">
        <v>0.63611111111111118</v>
      </c>
    </row>
    <row r="935" spans="1:33" x14ac:dyDescent="0.3">
      <c r="A935" s="5">
        <v>44634.636793981481</v>
      </c>
      <c r="B935">
        <f>IFERROR(AVERAGEIFS('HeartRate-2022-03-21-1647950188'!$B:$B,'HeartRate-2022-03-21-1647950188'!$A:$A,Data_Extraction!B$2,'HeartRate-2022-03-21-1647950188'!$C:$C,Data_Extraction!$A935),"")</f>
        <v>107</v>
      </c>
      <c r="C935" t="str">
        <f>IFERROR(AVERAGEIFS('HeartRate-2022-03-21-1647950188'!$B:$B,'HeartRate-2022-03-21-1647950188'!$A:$A,Data_Extraction!C$2,'HeartRate-2022-03-21-1647950188'!$C:$C,Data_Extraction!$A935),"")</f>
        <v/>
      </c>
      <c r="D935" t="str">
        <f>IFERROR(AVERAGEIFS('HeartRate-2022-03-21-1647950188'!$B:$B,'HeartRate-2022-03-21-1647950188'!$A:$A,Data_Extraction!D$2,'HeartRate-2022-03-21-1647950188'!$C:$C,Data_Extraction!$A935),"")</f>
        <v/>
      </c>
      <c r="E935" t="str">
        <f>IFERROR(AVERAGEIFS('HeartRate-2022-03-21-1647950188'!$B:$B,'HeartRate-2022-03-21-1647950188'!$A:$A,Data_Extraction!E$2,'HeartRate-2022-03-21-1647950188'!$C:$C,Data_Extraction!$A935),"")</f>
        <v/>
      </c>
      <c r="F935" t="str">
        <f>IFERROR(AVERAGEIFS('HeartRate-2022-03-21-1647950188'!$B:$B,'HeartRate-2022-03-21-1647950188'!$A:$A,Data_Extraction!F$2,'HeartRate-2022-03-21-1647950188'!$C:$C,Data_Extraction!$A935),"")</f>
        <v/>
      </c>
      <c r="G935" t="str">
        <f>IFERROR(AVERAGEIFS('HeartRate-2022-03-21-1647950188'!$B:$B,'HeartRate-2022-03-21-1647950188'!$A:$A,Data_Extraction!G$2,'HeartRate-2022-03-21-1647950188'!$C:$C,Data_Extraction!$A935),"")</f>
        <v/>
      </c>
      <c r="H935" t="str">
        <f>IFERROR(AVERAGEIFS('HeartRate-2022-03-21-1647950188'!$B:$B,'HeartRate-2022-03-21-1647950188'!$A:$A,Data_Extraction!H$2,'HeartRate-2022-03-21-1647950188'!$C:$C,Data_Extraction!$A935),"")</f>
        <v/>
      </c>
      <c r="I935">
        <f>IFERROR(AVERAGEIFS('HeartRate-2022-03-21-1647950188'!$B:$B,'HeartRate-2022-03-21-1647950188'!$A:$A,Data_Extraction!I$2,'HeartRate-2022-03-21-1647950188'!$C:$C,Data_Extraction!$A935),"")</f>
        <v>98</v>
      </c>
      <c r="J935" s="8">
        <f t="shared" si="85"/>
        <v>102.5</v>
      </c>
      <c r="N935" s="11">
        <f>Data_Extraction!A935</f>
        <v>44634.636793981481</v>
      </c>
      <c r="O935" s="15">
        <f t="shared" si="86"/>
        <v>44634</v>
      </c>
      <c r="P935" s="16">
        <f t="shared" si="87"/>
        <v>0.63679398148148147</v>
      </c>
      <c r="Q935" s="12">
        <f>IF(Data_Extraction!B935="",Data_Extraction!$J935*(Q$1),Data_Extraction!B935)</f>
        <v>107</v>
      </c>
      <c r="R935" s="12">
        <f>IF(Data_Extraction!C935="",Data_Extraction!$J935*(R$1),Data_Extraction!C935)</f>
        <v>94.3</v>
      </c>
      <c r="S935" s="12">
        <f>IF(Data_Extraction!D935="",Data_Extraction!$J935*(S$1),Data_Extraction!D935)</f>
        <v>106.60000000000001</v>
      </c>
      <c r="T935" s="12">
        <f>IF(Data_Extraction!E935="",Data_Extraction!$J935*(T$1),Data_Extraction!E935)</f>
        <v>97.375</v>
      </c>
      <c r="U935" s="12">
        <f>IF(Data_Extraction!F935="",Data_Extraction!$J935*(U$1),Data_Extraction!F935)</f>
        <v>100.45</v>
      </c>
      <c r="V935" s="12">
        <f>IF(Data_Extraction!G935="",Data_Extraction!$J935*(V$1),Data_Extraction!G935)</f>
        <v>93.275000000000006</v>
      </c>
      <c r="W935" s="12">
        <f>IF(Data_Extraction!H935="",Data_Extraction!$J935*(W$1),Data_Extraction!H935)</f>
        <v>109.67500000000001</v>
      </c>
      <c r="X935" s="12">
        <f>IF(Data_Extraction!I935="",Data_Extraction!$J935*(X$1),Data_Extraction!I935)</f>
        <v>98</v>
      </c>
      <c r="Y935" s="13">
        <f t="shared" si="84"/>
        <v>100.83437499999999</v>
      </c>
      <c r="Z935" s="17" t="str">
        <f t="shared" si="88"/>
        <v>Evening</v>
      </c>
      <c r="AA935" s="14" t="str">
        <f>VLOOKUP($N935,'HeartRate-2022-03-21-1647950188'!$C:$G,2,0)</f>
        <v>Lecture</v>
      </c>
      <c r="AB935" s="14" t="str">
        <f>VLOOKUP($N935,'HeartRate-2022-03-21-1647950188'!$C:$G,3,0)</f>
        <v>Off Campus</v>
      </c>
      <c r="AC935" s="14" t="str">
        <f>VLOOKUP($N935,'HeartRate-2022-03-21-1647950188'!$C:$G,4,0)</f>
        <v>Sitting</v>
      </c>
      <c r="AD935" s="14" t="str">
        <f>VLOOKUP($N935,'HeartRate-2022-03-21-1647950188'!$C:$G,5,0)</f>
        <v>Technical Contexts</v>
      </c>
      <c r="AE935">
        <f t="shared" si="89"/>
        <v>0</v>
      </c>
      <c r="AF935" s="18">
        <v>44634</v>
      </c>
      <c r="AG935" s="19">
        <v>0.63679398148148147</v>
      </c>
    </row>
    <row r="936" spans="1:33" x14ac:dyDescent="0.3">
      <c r="A936" s="5">
        <v>44634.637488425928</v>
      </c>
      <c r="B936">
        <f>IFERROR(AVERAGEIFS('HeartRate-2022-03-21-1647950188'!$B:$B,'HeartRate-2022-03-21-1647950188'!$A:$A,Data_Extraction!B$2,'HeartRate-2022-03-21-1647950188'!$C:$C,Data_Extraction!$A936),"")</f>
        <v>106</v>
      </c>
      <c r="C936" t="str">
        <f>IFERROR(AVERAGEIFS('HeartRate-2022-03-21-1647950188'!$B:$B,'HeartRate-2022-03-21-1647950188'!$A:$A,Data_Extraction!C$2,'HeartRate-2022-03-21-1647950188'!$C:$C,Data_Extraction!$A936),"")</f>
        <v/>
      </c>
      <c r="D936" t="str">
        <f>IFERROR(AVERAGEIFS('HeartRate-2022-03-21-1647950188'!$B:$B,'HeartRate-2022-03-21-1647950188'!$A:$A,Data_Extraction!D$2,'HeartRate-2022-03-21-1647950188'!$C:$C,Data_Extraction!$A936),"")</f>
        <v/>
      </c>
      <c r="E936" t="str">
        <f>IFERROR(AVERAGEIFS('HeartRate-2022-03-21-1647950188'!$B:$B,'HeartRate-2022-03-21-1647950188'!$A:$A,Data_Extraction!E$2,'HeartRate-2022-03-21-1647950188'!$C:$C,Data_Extraction!$A936),"")</f>
        <v/>
      </c>
      <c r="F936" t="str">
        <f>IFERROR(AVERAGEIFS('HeartRate-2022-03-21-1647950188'!$B:$B,'HeartRate-2022-03-21-1647950188'!$A:$A,Data_Extraction!F$2,'HeartRate-2022-03-21-1647950188'!$C:$C,Data_Extraction!$A936),"")</f>
        <v/>
      </c>
      <c r="G936" t="str">
        <f>IFERROR(AVERAGEIFS('HeartRate-2022-03-21-1647950188'!$B:$B,'HeartRate-2022-03-21-1647950188'!$A:$A,Data_Extraction!G$2,'HeartRate-2022-03-21-1647950188'!$C:$C,Data_Extraction!$A936),"")</f>
        <v/>
      </c>
      <c r="H936" t="str">
        <f>IFERROR(AVERAGEIFS('HeartRate-2022-03-21-1647950188'!$B:$B,'HeartRate-2022-03-21-1647950188'!$A:$A,Data_Extraction!H$2,'HeartRate-2022-03-21-1647950188'!$C:$C,Data_Extraction!$A936),"")</f>
        <v/>
      </c>
      <c r="I936">
        <f>IFERROR(AVERAGEIFS('HeartRate-2022-03-21-1647950188'!$B:$B,'HeartRate-2022-03-21-1647950188'!$A:$A,Data_Extraction!I$2,'HeartRate-2022-03-21-1647950188'!$C:$C,Data_Extraction!$A936),"")</f>
        <v>99</v>
      </c>
      <c r="J936" s="8">
        <f t="shared" si="85"/>
        <v>102.5</v>
      </c>
      <c r="N936" s="11">
        <f>Data_Extraction!A936</f>
        <v>44634.637488425928</v>
      </c>
      <c r="O936" s="15">
        <f t="shared" si="86"/>
        <v>44634</v>
      </c>
      <c r="P936" s="16">
        <f t="shared" si="87"/>
        <v>0.63748842592592592</v>
      </c>
      <c r="Q936" s="12">
        <f>IF(Data_Extraction!B936="",Data_Extraction!$J936*(Q$1),Data_Extraction!B936)</f>
        <v>106</v>
      </c>
      <c r="R936" s="12">
        <f>IF(Data_Extraction!C936="",Data_Extraction!$J936*(R$1),Data_Extraction!C936)</f>
        <v>94.3</v>
      </c>
      <c r="S936" s="12">
        <f>IF(Data_Extraction!D936="",Data_Extraction!$J936*(S$1),Data_Extraction!D936)</f>
        <v>106.60000000000001</v>
      </c>
      <c r="T936" s="12">
        <f>IF(Data_Extraction!E936="",Data_Extraction!$J936*(T$1),Data_Extraction!E936)</f>
        <v>97.375</v>
      </c>
      <c r="U936" s="12">
        <f>IF(Data_Extraction!F936="",Data_Extraction!$J936*(U$1),Data_Extraction!F936)</f>
        <v>100.45</v>
      </c>
      <c r="V936" s="12">
        <f>IF(Data_Extraction!G936="",Data_Extraction!$J936*(V$1),Data_Extraction!G936)</f>
        <v>93.275000000000006</v>
      </c>
      <c r="W936" s="12">
        <f>IF(Data_Extraction!H936="",Data_Extraction!$J936*(W$1),Data_Extraction!H936)</f>
        <v>109.67500000000001</v>
      </c>
      <c r="X936" s="12">
        <f>IF(Data_Extraction!I936="",Data_Extraction!$J936*(X$1),Data_Extraction!I936)</f>
        <v>99</v>
      </c>
      <c r="Y936" s="13">
        <f t="shared" si="84"/>
        <v>100.83437499999999</v>
      </c>
      <c r="Z936" s="17" t="str">
        <f t="shared" si="88"/>
        <v>Evening</v>
      </c>
      <c r="AA936" s="14" t="str">
        <f>VLOOKUP($N936,'HeartRate-2022-03-21-1647950188'!$C:$G,2,0)</f>
        <v>Lecture</v>
      </c>
      <c r="AB936" s="14" t="str">
        <f>VLOOKUP($N936,'HeartRate-2022-03-21-1647950188'!$C:$G,3,0)</f>
        <v>Off Campus</v>
      </c>
      <c r="AC936" s="14" t="str">
        <f>VLOOKUP($N936,'HeartRate-2022-03-21-1647950188'!$C:$G,4,0)</f>
        <v>Sitting</v>
      </c>
      <c r="AD936" s="14" t="str">
        <f>VLOOKUP($N936,'HeartRate-2022-03-21-1647950188'!$C:$G,5,0)</f>
        <v>Technical Contexts</v>
      </c>
      <c r="AE936">
        <f t="shared" si="89"/>
        <v>0</v>
      </c>
      <c r="AF936" s="18">
        <v>44634</v>
      </c>
      <c r="AG936" s="19">
        <v>0.63748842592592592</v>
      </c>
    </row>
    <row r="937" spans="1:33" x14ac:dyDescent="0.3">
      <c r="A937" s="5">
        <v>44634.638182870367</v>
      </c>
      <c r="B937">
        <f>IFERROR(AVERAGEIFS('HeartRate-2022-03-21-1647950188'!$B:$B,'HeartRate-2022-03-21-1647950188'!$A:$A,Data_Extraction!B$2,'HeartRate-2022-03-21-1647950188'!$C:$C,Data_Extraction!$A937),"")</f>
        <v>102</v>
      </c>
      <c r="C937" t="str">
        <f>IFERROR(AVERAGEIFS('HeartRate-2022-03-21-1647950188'!$B:$B,'HeartRate-2022-03-21-1647950188'!$A:$A,Data_Extraction!C$2,'HeartRate-2022-03-21-1647950188'!$C:$C,Data_Extraction!$A937),"")</f>
        <v/>
      </c>
      <c r="D937" t="str">
        <f>IFERROR(AVERAGEIFS('HeartRate-2022-03-21-1647950188'!$B:$B,'HeartRate-2022-03-21-1647950188'!$A:$A,Data_Extraction!D$2,'HeartRate-2022-03-21-1647950188'!$C:$C,Data_Extraction!$A937),"")</f>
        <v/>
      </c>
      <c r="E937" t="str">
        <f>IFERROR(AVERAGEIFS('HeartRate-2022-03-21-1647950188'!$B:$B,'HeartRate-2022-03-21-1647950188'!$A:$A,Data_Extraction!E$2,'HeartRate-2022-03-21-1647950188'!$C:$C,Data_Extraction!$A937),"")</f>
        <v/>
      </c>
      <c r="F937" t="str">
        <f>IFERROR(AVERAGEIFS('HeartRate-2022-03-21-1647950188'!$B:$B,'HeartRate-2022-03-21-1647950188'!$A:$A,Data_Extraction!F$2,'HeartRate-2022-03-21-1647950188'!$C:$C,Data_Extraction!$A937),"")</f>
        <v/>
      </c>
      <c r="G937" t="str">
        <f>IFERROR(AVERAGEIFS('HeartRate-2022-03-21-1647950188'!$B:$B,'HeartRate-2022-03-21-1647950188'!$A:$A,Data_Extraction!G$2,'HeartRate-2022-03-21-1647950188'!$C:$C,Data_Extraction!$A937),"")</f>
        <v/>
      </c>
      <c r="H937" t="str">
        <f>IFERROR(AVERAGEIFS('HeartRate-2022-03-21-1647950188'!$B:$B,'HeartRate-2022-03-21-1647950188'!$A:$A,Data_Extraction!H$2,'HeartRate-2022-03-21-1647950188'!$C:$C,Data_Extraction!$A937),"")</f>
        <v/>
      </c>
      <c r="I937">
        <f>IFERROR(AVERAGEIFS('HeartRate-2022-03-21-1647950188'!$B:$B,'HeartRate-2022-03-21-1647950188'!$A:$A,Data_Extraction!I$2,'HeartRate-2022-03-21-1647950188'!$C:$C,Data_Extraction!$A937),"")</f>
        <v>96</v>
      </c>
      <c r="J937" s="8">
        <f t="shared" si="85"/>
        <v>99</v>
      </c>
      <c r="N937" s="11">
        <f>Data_Extraction!A937</f>
        <v>44634.638182870367</v>
      </c>
      <c r="O937" s="15">
        <f t="shared" si="86"/>
        <v>44634</v>
      </c>
      <c r="P937" s="16">
        <f t="shared" si="87"/>
        <v>0.63818287037037036</v>
      </c>
      <c r="Q937" s="12">
        <f>IF(Data_Extraction!B937="",Data_Extraction!$J937*(Q$1),Data_Extraction!B937)</f>
        <v>102</v>
      </c>
      <c r="R937" s="12">
        <f>IF(Data_Extraction!C937="",Data_Extraction!$J937*(R$1),Data_Extraction!C937)</f>
        <v>91.08</v>
      </c>
      <c r="S937" s="12">
        <f>IF(Data_Extraction!D937="",Data_Extraction!$J937*(S$1),Data_Extraction!D937)</f>
        <v>102.96000000000001</v>
      </c>
      <c r="T937" s="12">
        <f>IF(Data_Extraction!E937="",Data_Extraction!$J937*(T$1),Data_Extraction!E937)</f>
        <v>94.05</v>
      </c>
      <c r="U937" s="12">
        <f>IF(Data_Extraction!F937="",Data_Extraction!$J937*(U$1),Data_Extraction!F937)</f>
        <v>97.02</v>
      </c>
      <c r="V937" s="12">
        <f>IF(Data_Extraction!G937="",Data_Extraction!$J937*(V$1),Data_Extraction!G937)</f>
        <v>90.09</v>
      </c>
      <c r="W937" s="12">
        <f>IF(Data_Extraction!H937="",Data_Extraction!$J937*(W$1),Data_Extraction!H937)</f>
        <v>105.93</v>
      </c>
      <c r="X937" s="12">
        <f>IF(Data_Extraction!I937="",Data_Extraction!$J937*(X$1),Data_Extraction!I937)</f>
        <v>96</v>
      </c>
      <c r="Y937" s="13">
        <f t="shared" si="84"/>
        <v>97.391249999999985</v>
      </c>
      <c r="Z937" s="17" t="str">
        <f t="shared" si="88"/>
        <v>Evening</v>
      </c>
      <c r="AA937" s="14" t="str">
        <f>VLOOKUP($N937,'HeartRate-2022-03-21-1647950188'!$C:$G,2,0)</f>
        <v>Lecture</v>
      </c>
      <c r="AB937" s="14" t="str">
        <f>VLOOKUP($N937,'HeartRate-2022-03-21-1647950188'!$C:$G,3,0)</f>
        <v>Off Campus</v>
      </c>
      <c r="AC937" s="14" t="str">
        <f>VLOOKUP($N937,'HeartRate-2022-03-21-1647950188'!$C:$G,4,0)</f>
        <v>Sitting</v>
      </c>
      <c r="AD937" s="14" t="str">
        <f>VLOOKUP($N937,'HeartRate-2022-03-21-1647950188'!$C:$G,5,0)</f>
        <v>Technical Contexts</v>
      </c>
      <c r="AE937">
        <f t="shared" si="89"/>
        <v>0</v>
      </c>
      <c r="AF937" s="18">
        <v>44634</v>
      </c>
      <c r="AG937" s="19">
        <v>0.63818287037037036</v>
      </c>
    </row>
    <row r="938" spans="1:33" x14ac:dyDescent="0.3">
      <c r="A938" s="5">
        <v>44634.638877314814</v>
      </c>
      <c r="B938">
        <f>IFERROR(AVERAGEIFS('HeartRate-2022-03-21-1647950188'!$B:$B,'HeartRate-2022-03-21-1647950188'!$A:$A,Data_Extraction!B$2,'HeartRate-2022-03-21-1647950188'!$C:$C,Data_Extraction!$A938),"")</f>
        <v>102</v>
      </c>
      <c r="C938" t="str">
        <f>IFERROR(AVERAGEIFS('HeartRate-2022-03-21-1647950188'!$B:$B,'HeartRate-2022-03-21-1647950188'!$A:$A,Data_Extraction!C$2,'HeartRate-2022-03-21-1647950188'!$C:$C,Data_Extraction!$A938),"")</f>
        <v/>
      </c>
      <c r="D938" t="str">
        <f>IFERROR(AVERAGEIFS('HeartRate-2022-03-21-1647950188'!$B:$B,'HeartRate-2022-03-21-1647950188'!$A:$A,Data_Extraction!D$2,'HeartRate-2022-03-21-1647950188'!$C:$C,Data_Extraction!$A938),"")</f>
        <v/>
      </c>
      <c r="E938" t="str">
        <f>IFERROR(AVERAGEIFS('HeartRate-2022-03-21-1647950188'!$B:$B,'HeartRate-2022-03-21-1647950188'!$A:$A,Data_Extraction!E$2,'HeartRate-2022-03-21-1647950188'!$C:$C,Data_Extraction!$A938),"")</f>
        <v/>
      </c>
      <c r="F938" t="str">
        <f>IFERROR(AVERAGEIFS('HeartRate-2022-03-21-1647950188'!$B:$B,'HeartRate-2022-03-21-1647950188'!$A:$A,Data_Extraction!F$2,'HeartRate-2022-03-21-1647950188'!$C:$C,Data_Extraction!$A938),"")</f>
        <v/>
      </c>
      <c r="G938" t="str">
        <f>IFERROR(AVERAGEIFS('HeartRate-2022-03-21-1647950188'!$B:$B,'HeartRate-2022-03-21-1647950188'!$A:$A,Data_Extraction!G$2,'HeartRate-2022-03-21-1647950188'!$C:$C,Data_Extraction!$A938),"")</f>
        <v/>
      </c>
      <c r="H938" t="str">
        <f>IFERROR(AVERAGEIFS('HeartRate-2022-03-21-1647950188'!$B:$B,'HeartRate-2022-03-21-1647950188'!$A:$A,Data_Extraction!H$2,'HeartRate-2022-03-21-1647950188'!$C:$C,Data_Extraction!$A938),"")</f>
        <v/>
      </c>
      <c r="I938">
        <f>IFERROR(AVERAGEIFS('HeartRate-2022-03-21-1647950188'!$B:$B,'HeartRate-2022-03-21-1647950188'!$A:$A,Data_Extraction!I$2,'HeartRate-2022-03-21-1647950188'!$C:$C,Data_Extraction!$A938),"")</f>
        <v>94</v>
      </c>
      <c r="J938" s="8">
        <f t="shared" si="85"/>
        <v>98</v>
      </c>
      <c r="N938" s="11">
        <f>Data_Extraction!A938</f>
        <v>44634.638877314814</v>
      </c>
      <c r="O938" s="15">
        <f t="shared" si="86"/>
        <v>44634</v>
      </c>
      <c r="P938" s="16">
        <f t="shared" si="87"/>
        <v>0.6388773148148148</v>
      </c>
      <c r="Q938" s="12">
        <f>IF(Data_Extraction!B938="",Data_Extraction!$J938*(Q$1),Data_Extraction!B938)</f>
        <v>102</v>
      </c>
      <c r="R938" s="12">
        <f>IF(Data_Extraction!C938="",Data_Extraction!$J938*(R$1),Data_Extraction!C938)</f>
        <v>90.160000000000011</v>
      </c>
      <c r="S938" s="12">
        <f>IF(Data_Extraction!D938="",Data_Extraction!$J938*(S$1),Data_Extraction!D938)</f>
        <v>101.92</v>
      </c>
      <c r="T938" s="12">
        <f>IF(Data_Extraction!E938="",Data_Extraction!$J938*(T$1),Data_Extraction!E938)</f>
        <v>93.1</v>
      </c>
      <c r="U938" s="12">
        <f>IF(Data_Extraction!F938="",Data_Extraction!$J938*(U$1),Data_Extraction!F938)</f>
        <v>96.039999999999992</v>
      </c>
      <c r="V938" s="12">
        <f>IF(Data_Extraction!G938="",Data_Extraction!$J938*(V$1),Data_Extraction!G938)</f>
        <v>89.18</v>
      </c>
      <c r="W938" s="12">
        <f>IF(Data_Extraction!H938="",Data_Extraction!$J938*(W$1),Data_Extraction!H938)</f>
        <v>104.86</v>
      </c>
      <c r="X938" s="12">
        <f>IF(Data_Extraction!I938="",Data_Extraction!$J938*(X$1),Data_Extraction!I938)</f>
        <v>94</v>
      </c>
      <c r="Y938" s="13">
        <f t="shared" si="84"/>
        <v>96.407500000000013</v>
      </c>
      <c r="Z938" s="17" t="str">
        <f t="shared" si="88"/>
        <v>Evening</v>
      </c>
      <c r="AA938" s="14" t="str">
        <f>VLOOKUP($N938,'HeartRate-2022-03-21-1647950188'!$C:$G,2,0)</f>
        <v>Lecture</v>
      </c>
      <c r="AB938" s="14" t="str">
        <f>VLOOKUP($N938,'HeartRate-2022-03-21-1647950188'!$C:$G,3,0)</f>
        <v>Off Campus</v>
      </c>
      <c r="AC938" s="14" t="str">
        <f>VLOOKUP($N938,'HeartRate-2022-03-21-1647950188'!$C:$G,4,0)</f>
        <v>Sitting</v>
      </c>
      <c r="AD938" s="14" t="str">
        <f>VLOOKUP($N938,'HeartRate-2022-03-21-1647950188'!$C:$G,5,0)</f>
        <v>Technical Contexts</v>
      </c>
      <c r="AE938">
        <f t="shared" si="89"/>
        <v>0</v>
      </c>
      <c r="AF938" s="18">
        <v>44634</v>
      </c>
      <c r="AG938" s="19">
        <v>0.6388773148148148</v>
      </c>
    </row>
    <row r="939" spans="1:33" x14ac:dyDescent="0.3">
      <c r="A939" s="5">
        <v>44634.63957175926</v>
      </c>
      <c r="B939">
        <f>IFERROR(AVERAGEIFS('HeartRate-2022-03-21-1647950188'!$B:$B,'HeartRate-2022-03-21-1647950188'!$A:$A,Data_Extraction!B$2,'HeartRate-2022-03-21-1647950188'!$C:$C,Data_Extraction!$A939),"")</f>
        <v>101</v>
      </c>
      <c r="C939" t="str">
        <f>IFERROR(AVERAGEIFS('HeartRate-2022-03-21-1647950188'!$B:$B,'HeartRate-2022-03-21-1647950188'!$A:$A,Data_Extraction!C$2,'HeartRate-2022-03-21-1647950188'!$C:$C,Data_Extraction!$A939),"")</f>
        <v/>
      </c>
      <c r="D939" t="str">
        <f>IFERROR(AVERAGEIFS('HeartRate-2022-03-21-1647950188'!$B:$B,'HeartRate-2022-03-21-1647950188'!$A:$A,Data_Extraction!D$2,'HeartRate-2022-03-21-1647950188'!$C:$C,Data_Extraction!$A939),"")</f>
        <v/>
      </c>
      <c r="E939" t="str">
        <f>IFERROR(AVERAGEIFS('HeartRate-2022-03-21-1647950188'!$B:$B,'HeartRate-2022-03-21-1647950188'!$A:$A,Data_Extraction!E$2,'HeartRate-2022-03-21-1647950188'!$C:$C,Data_Extraction!$A939),"")</f>
        <v/>
      </c>
      <c r="F939" t="str">
        <f>IFERROR(AVERAGEIFS('HeartRate-2022-03-21-1647950188'!$B:$B,'HeartRate-2022-03-21-1647950188'!$A:$A,Data_Extraction!F$2,'HeartRate-2022-03-21-1647950188'!$C:$C,Data_Extraction!$A939),"")</f>
        <v/>
      </c>
      <c r="G939" t="str">
        <f>IFERROR(AVERAGEIFS('HeartRate-2022-03-21-1647950188'!$B:$B,'HeartRate-2022-03-21-1647950188'!$A:$A,Data_Extraction!G$2,'HeartRate-2022-03-21-1647950188'!$C:$C,Data_Extraction!$A939),"")</f>
        <v/>
      </c>
      <c r="H939" t="str">
        <f>IFERROR(AVERAGEIFS('HeartRate-2022-03-21-1647950188'!$B:$B,'HeartRate-2022-03-21-1647950188'!$A:$A,Data_Extraction!H$2,'HeartRate-2022-03-21-1647950188'!$C:$C,Data_Extraction!$A939),"")</f>
        <v/>
      </c>
      <c r="I939">
        <f>IFERROR(AVERAGEIFS('HeartRate-2022-03-21-1647950188'!$B:$B,'HeartRate-2022-03-21-1647950188'!$A:$A,Data_Extraction!I$2,'HeartRate-2022-03-21-1647950188'!$C:$C,Data_Extraction!$A939),"")</f>
        <v>95</v>
      </c>
      <c r="J939" s="8">
        <f t="shared" si="85"/>
        <v>98</v>
      </c>
      <c r="N939" s="11">
        <f>Data_Extraction!A939</f>
        <v>44634.63957175926</v>
      </c>
      <c r="O939" s="15">
        <f t="shared" si="86"/>
        <v>44634</v>
      </c>
      <c r="P939" s="16">
        <f t="shared" si="87"/>
        <v>0.63957175925925924</v>
      </c>
      <c r="Q939" s="12">
        <f>IF(Data_Extraction!B939="",Data_Extraction!$J939*(Q$1),Data_Extraction!B939)</f>
        <v>101</v>
      </c>
      <c r="R939" s="12">
        <f>IF(Data_Extraction!C939="",Data_Extraction!$J939*(R$1),Data_Extraction!C939)</f>
        <v>90.160000000000011</v>
      </c>
      <c r="S939" s="12">
        <f>IF(Data_Extraction!D939="",Data_Extraction!$J939*(S$1),Data_Extraction!D939)</f>
        <v>101.92</v>
      </c>
      <c r="T939" s="12">
        <f>IF(Data_Extraction!E939="",Data_Extraction!$J939*(T$1),Data_Extraction!E939)</f>
        <v>93.1</v>
      </c>
      <c r="U939" s="12">
        <f>IF(Data_Extraction!F939="",Data_Extraction!$J939*(U$1),Data_Extraction!F939)</f>
        <v>96.039999999999992</v>
      </c>
      <c r="V939" s="12">
        <f>IF(Data_Extraction!G939="",Data_Extraction!$J939*(V$1),Data_Extraction!G939)</f>
        <v>89.18</v>
      </c>
      <c r="W939" s="12">
        <f>IF(Data_Extraction!H939="",Data_Extraction!$J939*(W$1),Data_Extraction!H939)</f>
        <v>104.86</v>
      </c>
      <c r="X939" s="12">
        <f>IF(Data_Extraction!I939="",Data_Extraction!$J939*(X$1),Data_Extraction!I939)</f>
        <v>95</v>
      </c>
      <c r="Y939" s="13">
        <f t="shared" si="84"/>
        <v>96.407500000000013</v>
      </c>
      <c r="Z939" s="17" t="str">
        <f t="shared" si="88"/>
        <v>Evening</v>
      </c>
      <c r="AA939" s="14" t="str">
        <f>VLOOKUP($N939,'HeartRate-2022-03-21-1647950188'!$C:$G,2,0)</f>
        <v>Lecture</v>
      </c>
      <c r="AB939" s="14" t="str">
        <f>VLOOKUP($N939,'HeartRate-2022-03-21-1647950188'!$C:$G,3,0)</f>
        <v>Off Campus</v>
      </c>
      <c r="AC939" s="14" t="str">
        <f>VLOOKUP($N939,'HeartRate-2022-03-21-1647950188'!$C:$G,4,0)</f>
        <v>Sitting</v>
      </c>
      <c r="AD939" s="14" t="str">
        <f>VLOOKUP($N939,'HeartRate-2022-03-21-1647950188'!$C:$G,5,0)</f>
        <v>Technical Contexts</v>
      </c>
      <c r="AE939">
        <f t="shared" si="89"/>
        <v>0</v>
      </c>
      <c r="AF939" s="18">
        <v>44634</v>
      </c>
      <c r="AG939" s="19">
        <v>0.63957175925925924</v>
      </c>
    </row>
    <row r="940" spans="1:33" x14ac:dyDescent="0.3">
      <c r="A940" s="5">
        <v>44634.63958333333</v>
      </c>
      <c r="B940" t="str">
        <f>IFERROR(AVERAGEIFS('HeartRate-2022-03-21-1647950188'!$B:$B,'HeartRate-2022-03-21-1647950188'!$A:$A,Data_Extraction!B$2,'HeartRate-2022-03-21-1647950188'!$C:$C,Data_Extraction!$A940),"")</f>
        <v/>
      </c>
      <c r="C940">
        <f>IFERROR(AVERAGEIFS('HeartRate-2022-03-21-1647950188'!$B:$B,'HeartRate-2022-03-21-1647950188'!$A:$A,Data_Extraction!C$2,'HeartRate-2022-03-21-1647950188'!$C:$C,Data_Extraction!$A940),"")</f>
        <v>80</v>
      </c>
      <c r="D940" t="str">
        <f>IFERROR(AVERAGEIFS('HeartRate-2022-03-21-1647950188'!$B:$B,'HeartRate-2022-03-21-1647950188'!$A:$A,Data_Extraction!D$2,'HeartRate-2022-03-21-1647950188'!$C:$C,Data_Extraction!$A940),"")</f>
        <v/>
      </c>
      <c r="E940" t="str">
        <f>IFERROR(AVERAGEIFS('HeartRate-2022-03-21-1647950188'!$B:$B,'HeartRate-2022-03-21-1647950188'!$A:$A,Data_Extraction!E$2,'HeartRate-2022-03-21-1647950188'!$C:$C,Data_Extraction!$A940),"")</f>
        <v/>
      </c>
      <c r="F940" t="str">
        <f>IFERROR(AVERAGEIFS('HeartRate-2022-03-21-1647950188'!$B:$B,'HeartRate-2022-03-21-1647950188'!$A:$A,Data_Extraction!F$2,'HeartRate-2022-03-21-1647950188'!$C:$C,Data_Extraction!$A940),"")</f>
        <v/>
      </c>
      <c r="G940">
        <f>IFERROR(AVERAGEIFS('HeartRate-2022-03-21-1647950188'!$B:$B,'HeartRate-2022-03-21-1647950188'!$A:$A,Data_Extraction!G$2,'HeartRate-2022-03-21-1647950188'!$C:$C,Data_Extraction!$A940),"")</f>
        <v>111</v>
      </c>
      <c r="H940">
        <f>IFERROR(AVERAGEIFS('HeartRate-2022-03-21-1647950188'!$B:$B,'HeartRate-2022-03-21-1647950188'!$A:$A,Data_Extraction!H$2,'HeartRate-2022-03-21-1647950188'!$C:$C,Data_Extraction!$A940),"")</f>
        <v>107</v>
      </c>
      <c r="I940" t="str">
        <f>IFERROR(AVERAGEIFS('HeartRate-2022-03-21-1647950188'!$B:$B,'HeartRate-2022-03-21-1647950188'!$A:$A,Data_Extraction!I$2,'HeartRate-2022-03-21-1647950188'!$C:$C,Data_Extraction!$A940),"")</f>
        <v/>
      </c>
      <c r="J940" s="8">
        <f t="shared" si="85"/>
        <v>99.333333333333329</v>
      </c>
      <c r="N940" s="11">
        <f>Data_Extraction!A940</f>
        <v>44634.63958333333</v>
      </c>
      <c r="O940" s="15">
        <f t="shared" si="86"/>
        <v>44634</v>
      </c>
      <c r="P940" s="16">
        <f t="shared" si="87"/>
        <v>0.63958333333333328</v>
      </c>
      <c r="Q940" s="12">
        <f>IF(Data_Extraction!B940="",Data_Extraction!$J940*(Q$1),Data_Extraction!B940)</f>
        <v>89.399999999999991</v>
      </c>
      <c r="R940" s="12">
        <f>IF(Data_Extraction!C940="",Data_Extraction!$J940*(R$1),Data_Extraction!C940)</f>
        <v>80</v>
      </c>
      <c r="S940" s="12">
        <f>IF(Data_Extraction!D940="",Data_Extraction!$J940*(S$1),Data_Extraction!D940)</f>
        <v>103.30666666666667</v>
      </c>
      <c r="T940" s="12">
        <f>IF(Data_Extraction!E940="",Data_Extraction!$J940*(T$1),Data_Extraction!E940)</f>
        <v>94.36666666666666</v>
      </c>
      <c r="U940" s="12">
        <f>IF(Data_Extraction!F940="",Data_Extraction!$J940*(U$1),Data_Extraction!F940)</f>
        <v>97.346666666666664</v>
      </c>
      <c r="V940" s="12">
        <f>IF(Data_Extraction!G940="",Data_Extraction!$J940*(V$1),Data_Extraction!G940)</f>
        <v>111</v>
      </c>
      <c r="W940" s="12">
        <f>IF(Data_Extraction!H940="",Data_Extraction!$J940*(W$1),Data_Extraction!H940)</f>
        <v>107</v>
      </c>
      <c r="X940" s="12">
        <f>IF(Data_Extraction!I940="",Data_Extraction!$J940*(X$1),Data_Extraction!I940)</f>
        <v>96.353333333333325</v>
      </c>
      <c r="Y940" s="13">
        <f t="shared" si="84"/>
        <v>97.346666666666664</v>
      </c>
      <c r="Z940" s="17" t="str">
        <f t="shared" si="88"/>
        <v>Evening</v>
      </c>
      <c r="AA940" s="14" t="str">
        <f>VLOOKUP($N940,'HeartRate-2022-03-21-1647950188'!$C:$G,2,0)</f>
        <v>Lecture</v>
      </c>
      <c r="AB940" s="14" t="str">
        <f>VLOOKUP($N940,'HeartRate-2022-03-21-1647950188'!$C:$G,3,0)</f>
        <v>Off Campus</v>
      </c>
      <c r="AC940" s="14" t="str">
        <f>VLOOKUP($N940,'HeartRate-2022-03-21-1647950188'!$C:$G,4,0)</f>
        <v>Sitting</v>
      </c>
      <c r="AD940" s="14" t="str">
        <f>VLOOKUP($N940,'HeartRate-2022-03-21-1647950188'!$C:$G,5,0)</f>
        <v>Technical Contexts</v>
      </c>
      <c r="AE940">
        <f t="shared" si="89"/>
        <v>0</v>
      </c>
      <c r="AF940" s="18">
        <v>44634</v>
      </c>
      <c r="AG940" s="19">
        <v>0.63958333333333328</v>
      </c>
    </row>
    <row r="941" spans="1:33" x14ac:dyDescent="0.3">
      <c r="A941" s="5">
        <v>44634.63989583333</v>
      </c>
      <c r="B941" t="str">
        <f>IFERROR(AVERAGEIFS('HeartRate-2022-03-21-1647950188'!$B:$B,'HeartRate-2022-03-21-1647950188'!$A:$A,Data_Extraction!B$2,'HeartRate-2022-03-21-1647950188'!$C:$C,Data_Extraction!$A941),"")</f>
        <v/>
      </c>
      <c r="C941" t="str">
        <f>IFERROR(AVERAGEIFS('HeartRate-2022-03-21-1647950188'!$B:$B,'HeartRate-2022-03-21-1647950188'!$A:$A,Data_Extraction!C$2,'HeartRate-2022-03-21-1647950188'!$C:$C,Data_Extraction!$A941),"")</f>
        <v/>
      </c>
      <c r="D941" t="str">
        <f>IFERROR(AVERAGEIFS('HeartRate-2022-03-21-1647950188'!$B:$B,'HeartRate-2022-03-21-1647950188'!$A:$A,Data_Extraction!D$2,'HeartRate-2022-03-21-1647950188'!$C:$C,Data_Extraction!$A941),"")</f>
        <v/>
      </c>
      <c r="E941" t="str">
        <f>IFERROR(AVERAGEIFS('HeartRate-2022-03-21-1647950188'!$B:$B,'HeartRate-2022-03-21-1647950188'!$A:$A,Data_Extraction!E$2,'HeartRate-2022-03-21-1647950188'!$C:$C,Data_Extraction!$A941),"")</f>
        <v/>
      </c>
      <c r="F941" t="str">
        <f>IFERROR(AVERAGEIFS('HeartRate-2022-03-21-1647950188'!$B:$B,'HeartRate-2022-03-21-1647950188'!$A:$A,Data_Extraction!F$2,'HeartRate-2022-03-21-1647950188'!$C:$C,Data_Extraction!$A941),"")</f>
        <v/>
      </c>
      <c r="G941">
        <f>IFERROR(AVERAGEIFS('HeartRate-2022-03-21-1647950188'!$B:$B,'HeartRate-2022-03-21-1647950188'!$A:$A,Data_Extraction!G$2,'HeartRate-2022-03-21-1647950188'!$C:$C,Data_Extraction!$A941),"")</f>
        <v>107</v>
      </c>
      <c r="H941" t="str">
        <f>IFERROR(AVERAGEIFS('HeartRate-2022-03-21-1647950188'!$B:$B,'HeartRate-2022-03-21-1647950188'!$A:$A,Data_Extraction!H$2,'HeartRate-2022-03-21-1647950188'!$C:$C,Data_Extraction!$A941),"")</f>
        <v/>
      </c>
      <c r="I941" t="str">
        <f>IFERROR(AVERAGEIFS('HeartRate-2022-03-21-1647950188'!$B:$B,'HeartRate-2022-03-21-1647950188'!$A:$A,Data_Extraction!I$2,'HeartRate-2022-03-21-1647950188'!$C:$C,Data_Extraction!$A941),"")</f>
        <v/>
      </c>
      <c r="J941" s="8">
        <f t="shared" si="85"/>
        <v>107</v>
      </c>
      <c r="N941" s="11">
        <f>Data_Extraction!A941</f>
        <v>44634.63989583333</v>
      </c>
      <c r="O941" s="15">
        <f t="shared" si="86"/>
        <v>44634</v>
      </c>
      <c r="P941" s="16">
        <f t="shared" si="87"/>
        <v>0.63989583333333333</v>
      </c>
      <c r="Q941" s="12">
        <f>IF(Data_Extraction!B941="",Data_Extraction!$J941*(Q$1),Data_Extraction!B941)</f>
        <v>96.3</v>
      </c>
      <c r="R941" s="12">
        <f>IF(Data_Extraction!C941="",Data_Extraction!$J941*(R$1),Data_Extraction!C941)</f>
        <v>98.44</v>
      </c>
      <c r="S941" s="12">
        <f>IF(Data_Extraction!D941="",Data_Extraction!$J941*(S$1),Data_Extraction!D941)</f>
        <v>111.28</v>
      </c>
      <c r="T941" s="12">
        <f>IF(Data_Extraction!E941="",Data_Extraction!$J941*(T$1),Data_Extraction!E941)</f>
        <v>101.64999999999999</v>
      </c>
      <c r="U941" s="12">
        <f>IF(Data_Extraction!F941="",Data_Extraction!$J941*(U$1),Data_Extraction!F941)</f>
        <v>104.86</v>
      </c>
      <c r="V941" s="12">
        <f>IF(Data_Extraction!G941="",Data_Extraction!$J941*(V$1),Data_Extraction!G941)</f>
        <v>107</v>
      </c>
      <c r="W941" s="12">
        <f>IF(Data_Extraction!H941="",Data_Extraction!$J941*(W$1),Data_Extraction!H941)</f>
        <v>114.49000000000001</v>
      </c>
      <c r="X941" s="12">
        <f>IF(Data_Extraction!I941="",Data_Extraction!$J941*(X$1),Data_Extraction!I941)</f>
        <v>103.78999999999999</v>
      </c>
      <c r="Y941" s="13">
        <f t="shared" si="84"/>
        <v>104.72624999999999</v>
      </c>
      <c r="Z941" s="17" t="str">
        <f t="shared" si="88"/>
        <v>Evening</v>
      </c>
      <c r="AA941" s="14" t="str">
        <f>VLOOKUP($N941,'HeartRate-2022-03-21-1647950188'!$C:$G,2,0)</f>
        <v>Lecture</v>
      </c>
      <c r="AB941" s="14" t="str">
        <f>VLOOKUP($N941,'HeartRate-2022-03-21-1647950188'!$C:$G,3,0)</f>
        <v>Off Campus</v>
      </c>
      <c r="AC941" s="14" t="str">
        <f>VLOOKUP($N941,'HeartRate-2022-03-21-1647950188'!$C:$G,4,0)</f>
        <v>Sitting</v>
      </c>
      <c r="AD941" s="14" t="str">
        <f>VLOOKUP($N941,'HeartRate-2022-03-21-1647950188'!$C:$G,5,0)</f>
        <v>Technical Contexts</v>
      </c>
      <c r="AE941">
        <f t="shared" si="89"/>
        <v>0</v>
      </c>
      <c r="AF941" s="18">
        <v>44634</v>
      </c>
      <c r="AG941" s="19">
        <v>0.63989583333333333</v>
      </c>
    </row>
    <row r="942" spans="1:33" x14ac:dyDescent="0.3">
      <c r="A942" s="5">
        <v>44634.640266203707</v>
      </c>
      <c r="B942">
        <f>IFERROR(AVERAGEIFS('HeartRate-2022-03-21-1647950188'!$B:$B,'HeartRate-2022-03-21-1647950188'!$A:$A,Data_Extraction!B$2,'HeartRate-2022-03-21-1647950188'!$C:$C,Data_Extraction!$A942),"")</f>
        <v>98</v>
      </c>
      <c r="C942" t="str">
        <f>IFERROR(AVERAGEIFS('HeartRate-2022-03-21-1647950188'!$B:$B,'HeartRate-2022-03-21-1647950188'!$A:$A,Data_Extraction!C$2,'HeartRate-2022-03-21-1647950188'!$C:$C,Data_Extraction!$A942),"")</f>
        <v/>
      </c>
      <c r="D942" t="str">
        <f>IFERROR(AVERAGEIFS('HeartRate-2022-03-21-1647950188'!$B:$B,'HeartRate-2022-03-21-1647950188'!$A:$A,Data_Extraction!D$2,'HeartRate-2022-03-21-1647950188'!$C:$C,Data_Extraction!$A942),"")</f>
        <v/>
      </c>
      <c r="E942" t="str">
        <f>IFERROR(AVERAGEIFS('HeartRate-2022-03-21-1647950188'!$B:$B,'HeartRate-2022-03-21-1647950188'!$A:$A,Data_Extraction!E$2,'HeartRate-2022-03-21-1647950188'!$C:$C,Data_Extraction!$A942),"")</f>
        <v/>
      </c>
      <c r="F942" t="str">
        <f>IFERROR(AVERAGEIFS('HeartRate-2022-03-21-1647950188'!$B:$B,'HeartRate-2022-03-21-1647950188'!$A:$A,Data_Extraction!F$2,'HeartRate-2022-03-21-1647950188'!$C:$C,Data_Extraction!$A942),"")</f>
        <v/>
      </c>
      <c r="G942" t="str">
        <f>IFERROR(AVERAGEIFS('HeartRate-2022-03-21-1647950188'!$B:$B,'HeartRate-2022-03-21-1647950188'!$A:$A,Data_Extraction!G$2,'HeartRate-2022-03-21-1647950188'!$C:$C,Data_Extraction!$A942),"")</f>
        <v/>
      </c>
      <c r="H942" t="str">
        <f>IFERROR(AVERAGEIFS('HeartRate-2022-03-21-1647950188'!$B:$B,'HeartRate-2022-03-21-1647950188'!$A:$A,Data_Extraction!H$2,'HeartRate-2022-03-21-1647950188'!$C:$C,Data_Extraction!$A942),"")</f>
        <v/>
      </c>
      <c r="I942">
        <f>IFERROR(AVERAGEIFS('HeartRate-2022-03-21-1647950188'!$B:$B,'HeartRate-2022-03-21-1647950188'!$A:$A,Data_Extraction!I$2,'HeartRate-2022-03-21-1647950188'!$C:$C,Data_Extraction!$A942),"")</f>
        <v>97</v>
      </c>
      <c r="J942" s="8">
        <f t="shared" si="85"/>
        <v>97.5</v>
      </c>
      <c r="N942" s="11">
        <f>Data_Extraction!A942</f>
        <v>44634.640266203707</v>
      </c>
      <c r="O942" s="15">
        <f t="shared" si="86"/>
        <v>44634</v>
      </c>
      <c r="P942" s="16">
        <f t="shared" si="87"/>
        <v>0.64026620370370368</v>
      </c>
      <c r="Q942" s="12">
        <f>IF(Data_Extraction!B942="",Data_Extraction!$J942*(Q$1),Data_Extraction!B942)</f>
        <v>98</v>
      </c>
      <c r="R942" s="12">
        <f>IF(Data_Extraction!C942="",Data_Extraction!$J942*(R$1),Data_Extraction!C942)</f>
        <v>89.7</v>
      </c>
      <c r="S942" s="12">
        <f>IF(Data_Extraction!D942="",Data_Extraction!$J942*(S$1),Data_Extraction!D942)</f>
        <v>101.4</v>
      </c>
      <c r="T942" s="12">
        <f>IF(Data_Extraction!E942="",Data_Extraction!$J942*(T$1),Data_Extraction!E942)</f>
        <v>92.625</v>
      </c>
      <c r="U942" s="12">
        <f>IF(Data_Extraction!F942="",Data_Extraction!$J942*(U$1),Data_Extraction!F942)</f>
        <v>95.55</v>
      </c>
      <c r="V942" s="12">
        <f>IF(Data_Extraction!G942="",Data_Extraction!$J942*(V$1),Data_Extraction!G942)</f>
        <v>88.725000000000009</v>
      </c>
      <c r="W942" s="12">
        <f>IF(Data_Extraction!H942="",Data_Extraction!$J942*(W$1),Data_Extraction!H942)</f>
        <v>104.325</v>
      </c>
      <c r="X942" s="12">
        <f>IF(Data_Extraction!I942="",Data_Extraction!$J942*(X$1),Data_Extraction!I942)</f>
        <v>97</v>
      </c>
      <c r="Y942" s="13">
        <f t="shared" si="84"/>
        <v>95.915625000000006</v>
      </c>
      <c r="Z942" s="17" t="str">
        <f t="shared" si="88"/>
        <v>Evening</v>
      </c>
      <c r="AA942" s="14" t="str">
        <f>VLOOKUP($N942,'HeartRate-2022-03-21-1647950188'!$C:$G,2,0)</f>
        <v>Lecture</v>
      </c>
      <c r="AB942" s="14" t="str">
        <f>VLOOKUP($N942,'HeartRate-2022-03-21-1647950188'!$C:$G,3,0)</f>
        <v>Off Campus</v>
      </c>
      <c r="AC942" s="14" t="str">
        <f>VLOOKUP($N942,'HeartRate-2022-03-21-1647950188'!$C:$G,4,0)</f>
        <v>Sitting</v>
      </c>
      <c r="AD942" s="14" t="str">
        <f>VLOOKUP($N942,'HeartRate-2022-03-21-1647950188'!$C:$G,5,0)</f>
        <v>Technical Contexts</v>
      </c>
      <c r="AE942">
        <f t="shared" si="89"/>
        <v>0</v>
      </c>
      <c r="AF942" s="18">
        <v>44634</v>
      </c>
      <c r="AG942" s="19">
        <v>0.64026620370370368</v>
      </c>
    </row>
    <row r="943" spans="1:33" x14ac:dyDescent="0.3">
      <c r="A943" s="5">
        <v>44634.640960648147</v>
      </c>
      <c r="B943">
        <f>IFERROR(AVERAGEIFS('HeartRate-2022-03-21-1647950188'!$B:$B,'HeartRate-2022-03-21-1647950188'!$A:$A,Data_Extraction!B$2,'HeartRate-2022-03-21-1647950188'!$C:$C,Data_Extraction!$A943),"")</f>
        <v>103</v>
      </c>
      <c r="C943" t="str">
        <f>IFERROR(AVERAGEIFS('HeartRate-2022-03-21-1647950188'!$B:$B,'HeartRate-2022-03-21-1647950188'!$A:$A,Data_Extraction!C$2,'HeartRate-2022-03-21-1647950188'!$C:$C,Data_Extraction!$A943),"")</f>
        <v/>
      </c>
      <c r="D943" t="str">
        <f>IFERROR(AVERAGEIFS('HeartRate-2022-03-21-1647950188'!$B:$B,'HeartRate-2022-03-21-1647950188'!$A:$A,Data_Extraction!D$2,'HeartRate-2022-03-21-1647950188'!$C:$C,Data_Extraction!$A943),"")</f>
        <v/>
      </c>
      <c r="E943" t="str">
        <f>IFERROR(AVERAGEIFS('HeartRate-2022-03-21-1647950188'!$B:$B,'HeartRate-2022-03-21-1647950188'!$A:$A,Data_Extraction!E$2,'HeartRate-2022-03-21-1647950188'!$C:$C,Data_Extraction!$A943),"")</f>
        <v/>
      </c>
      <c r="F943" t="str">
        <f>IFERROR(AVERAGEIFS('HeartRate-2022-03-21-1647950188'!$B:$B,'HeartRate-2022-03-21-1647950188'!$A:$A,Data_Extraction!F$2,'HeartRate-2022-03-21-1647950188'!$C:$C,Data_Extraction!$A943),"")</f>
        <v/>
      </c>
      <c r="G943" t="str">
        <f>IFERROR(AVERAGEIFS('HeartRate-2022-03-21-1647950188'!$B:$B,'HeartRate-2022-03-21-1647950188'!$A:$A,Data_Extraction!G$2,'HeartRate-2022-03-21-1647950188'!$C:$C,Data_Extraction!$A943),"")</f>
        <v/>
      </c>
      <c r="H943" t="str">
        <f>IFERROR(AVERAGEIFS('HeartRate-2022-03-21-1647950188'!$B:$B,'HeartRate-2022-03-21-1647950188'!$A:$A,Data_Extraction!H$2,'HeartRate-2022-03-21-1647950188'!$C:$C,Data_Extraction!$A943),"")</f>
        <v/>
      </c>
      <c r="I943">
        <f>IFERROR(AVERAGEIFS('HeartRate-2022-03-21-1647950188'!$B:$B,'HeartRate-2022-03-21-1647950188'!$A:$A,Data_Extraction!I$2,'HeartRate-2022-03-21-1647950188'!$C:$C,Data_Extraction!$A943),"")</f>
        <v>96</v>
      </c>
      <c r="J943" s="8">
        <f t="shared" si="85"/>
        <v>99.5</v>
      </c>
      <c r="N943" s="11">
        <f>Data_Extraction!A943</f>
        <v>44634.640960648147</v>
      </c>
      <c r="O943" s="15">
        <f t="shared" si="86"/>
        <v>44634</v>
      </c>
      <c r="P943" s="16">
        <f t="shared" si="87"/>
        <v>0.64096064814814813</v>
      </c>
      <c r="Q943" s="12">
        <f>IF(Data_Extraction!B943="",Data_Extraction!$J943*(Q$1),Data_Extraction!B943)</f>
        <v>103</v>
      </c>
      <c r="R943" s="12">
        <f>IF(Data_Extraction!C943="",Data_Extraction!$J943*(R$1),Data_Extraction!C943)</f>
        <v>91.54</v>
      </c>
      <c r="S943" s="12">
        <f>IF(Data_Extraction!D943="",Data_Extraction!$J943*(S$1),Data_Extraction!D943)</f>
        <v>103.48</v>
      </c>
      <c r="T943" s="12">
        <f>IF(Data_Extraction!E943="",Data_Extraction!$J943*(T$1),Data_Extraction!E943)</f>
        <v>94.524999999999991</v>
      </c>
      <c r="U943" s="12">
        <f>IF(Data_Extraction!F943="",Data_Extraction!$J943*(U$1),Data_Extraction!F943)</f>
        <v>97.51</v>
      </c>
      <c r="V943" s="12">
        <f>IF(Data_Extraction!G943="",Data_Extraction!$J943*(V$1),Data_Extraction!G943)</f>
        <v>90.545000000000002</v>
      </c>
      <c r="W943" s="12">
        <f>IF(Data_Extraction!H943="",Data_Extraction!$J943*(W$1),Data_Extraction!H943)</f>
        <v>106.465</v>
      </c>
      <c r="X943" s="12">
        <f>IF(Data_Extraction!I943="",Data_Extraction!$J943*(X$1),Data_Extraction!I943)</f>
        <v>96</v>
      </c>
      <c r="Y943" s="13">
        <f t="shared" si="84"/>
        <v>97.883125000000007</v>
      </c>
      <c r="Z943" s="17" t="str">
        <f t="shared" si="88"/>
        <v>Evening</v>
      </c>
      <c r="AA943" s="14" t="str">
        <f>VLOOKUP($N943,'HeartRate-2022-03-21-1647950188'!$C:$G,2,0)</f>
        <v>Lecture</v>
      </c>
      <c r="AB943" s="14" t="str">
        <f>VLOOKUP($N943,'HeartRate-2022-03-21-1647950188'!$C:$G,3,0)</f>
        <v>Off Campus</v>
      </c>
      <c r="AC943" s="14" t="str">
        <f>VLOOKUP($N943,'HeartRate-2022-03-21-1647950188'!$C:$G,4,0)</f>
        <v>Sitting</v>
      </c>
      <c r="AD943" s="14" t="str">
        <f>VLOOKUP($N943,'HeartRate-2022-03-21-1647950188'!$C:$G,5,0)</f>
        <v>Technical Contexts</v>
      </c>
      <c r="AE943">
        <f t="shared" si="89"/>
        <v>0</v>
      </c>
      <c r="AF943" s="18">
        <v>44634</v>
      </c>
      <c r="AG943" s="19">
        <v>0.64096064814814813</v>
      </c>
    </row>
    <row r="944" spans="1:33" x14ac:dyDescent="0.3">
      <c r="A944" s="5">
        <v>44634.641655092593</v>
      </c>
      <c r="B944">
        <f>IFERROR(AVERAGEIFS('HeartRate-2022-03-21-1647950188'!$B:$B,'HeartRate-2022-03-21-1647950188'!$A:$A,Data_Extraction!B$2,'HeartRate-2022-03-21-1647950188'!$C:$C,Data_Extraction!$A944),"")</f>
        <v>105</v>
      </c>
      <c r="C944" t="str">
        <f>IFERROR(AVERAGEIFS('HeartRate-2022-03-21-1647950188'!$B:$B,'HeartRate-2022-03-21-1647950188'!$A:$A,Data_Extraction!C$2,'HeartRate-2022-03-21-1647950188'!$C:$C,Data_Extraction!$A944),"")</f>
        <v/>
      </c>
      <c r="D944" t="str">
        <f>IFERROR(AVERAGEIFS('HeartRate-2022-03-21-1647950188'!$B:$B,'HeartRate-2022-03-21-1647950188'!$A:$A,Data_Extraction!D$2,'HeartRate-2022-03-21-1647950188'!$C:$C,Data_Extraction!$A944),"")</f>
        <v/>
      </c>
      <c r="E944" t="str">
        <f>IFERROR(AVERAGEIFS('HeartRate-2022-03-21-1647950188'!$B:$B,'HeartRate-2022-03-21-1647950188'!$A:$A,Data_Extraction!E$2,'HeartRate-2022-03-21-1647950188'!$C:$C,Data_Extraction!$A944),"")</f>
        <v/>
      </c>
      <c r="F944" t="str">
        <f>IFERROR(AVERAGEIFS('HeartRate-2022-03-21-1647950188'!$B:$B,'HeartRate-2022-03-21-1647950188'!$A:$A,Data_Extraction!F$2,'HeartRate-2022-03-21-1647950188'!$C:$C,Data_Extraction!$A944),"")</f>
        <v/>
      </c>
      <c r="G944" t="str">
        <f>IFERROR(AVERAGEIFS('HeartRate-2022-03-21-1647950188'!$B:$B,'HeartRate-2022-03-21-1647950188'!$A:$A,Data_Extraction!G$2,'HeartRate-2022-03-21-1647950188'!$C:$C,Data_Extraction!$A944),"")</f>
        <v/>
      </c>
      <c r="H944" t="str">
        <f>IFERROR(AVERAGEIFS('HeartRate-2022-03-21-1647950188'!$B:$B,'HeartRate-2022-03-21-1647950188'!$A:$A,Data_Extraction!H$2,'HeartRate-2022-03-21-1647950188'!$C:$C,Data_Extraction!$A944),"")</f>
        <v/>
      </c>
      <c r="I944">
        <f>IFERROR(AVERAGEIFS('HeartRate-2022-03-21-1647950188'!$B:$B,'HeartRate-2022-03-21-1647950188'!$A:$A,Data_Extraction!I$2,'HeartRate-2022-03-21-1647950188'!$C:$C,Data_Extraction!$A944),"")</f>
        <v>92</v>
      </c>
      <c r="J944" s="8">
        <f t="shared" si="85"/>
        <v>98.5</v>
      </c>
      <c r="N944" s="11">
        <f>Data_Extraction!A944</f>
        <v>44634.641655092593</v>
      </c>
      <c r="O944" s="15">
        <f t="shared" si="86"/>
        <v>44634</v>
      </c>
      <c r="P944" s="16">
        <f t="shared" si="87"/>
        <v>0.64165509259259257</v>
      </c>
      <c r="Q944" s="12">
        <f>IF(Data_Extraction!B944="",Data_Extraction!$J944*(Q$1),Data_Extraction!B944)</f>
        <v>105</v>
      </c>
      <c r="R944" s="12">
        <f>IF(Data_Extraction!C944="",Data_Extraction!$J944*(R$1),Data_Extraction!C944)</f>
        <v>90.62</v>
      </c>
      <c r="S944" s="12">
        <f>IF(Data_Extraction!D944="",Data_Extraction!$J944*(S$1),Data_Extraction!D944)</f>
        <v>102.44</v>
      </c>
      <c r="T944" s="12">
        <f>IF(Data_Extraction!E944="",Data_Extraction!$J944*(T$1),Data_Extraction!E944)</f>
        <v>93.574999999999989</v>
      </c>
      <c r="U944" s="12">
        <f>IF(Data_Extraction!F944="",Data_Extraction!$J944*(U$1),Data_Extraction!F944)</f>
        <v>96.53</v>
      </c>
      <c r="V944" s="12">
        <f>IF(Data_Extraction!G944="",Data_Extraction!$J944*(V$1),Data_Extraction!G944)</f>
        <v>89.635000000000005</v>
      </c>
      <c r="W944" s="12">
        <f>IF(Data_Extraction!H944="",Data_Extraction!$J944*(W$1),Data_Extraction!H944)</f>
        <v>105.39500000000001</v>
      </c>
      <c r="X944" s="12">
        <f>IF(Data_Extraction!I944="",Data_Extraction!$J944*(X$1),Data_Extraction!I944)</f>
        <v>92</v>
      </c>
      <c r="Y944" s="13">
        <f t="shared" si="84"/>
        <v>96.899374999999992</v>
      </c>
      <c r="Z944" s="17" t="str">
        <f t="shared" si="88"/>
        <v>Evening</v>
      </c>
      <c r="AA944" s="14" t="str">
        <f>VLOOKUP($N944,'HeartRate-2022-03-21-1647950188'!$C:$G,2,0)</f>
        <v>Lecture</v>
      </c>
      <c r="AB944" s="14" t="str">
        <f>VLOOKUP($N944,'HeartRate-2022-03-21-1647950188'!$C:$G,3,0)</f>
        <v>Off Campus</v>
      </c>
      <c r="AC944" s="14" t="str">
        <f>VLOOKUP($N944,'HeartRate-2022-03-21-1647950188'!$C:$G,4,0)</f>
        <v>Sitting</v>
      </c>
      <c r="AD944" s="14" t="str">
        <f>VLOOKUP($N944,'HeartRate-2022-03-21-1647950188'!$C:$G,5,0)</f>
        <v>Technical Contexts</v>
      </c>
      <c r="AE944">
        <f t="shared" si="89"/>
        <v>0</v>
      </c>
      <c r="AF944" s="18">
        <v>44634</v>
      </c>
      <c r="AG944" s="19">
        <v>0.64165509259259257</v>
      </c>
    </row>
    <row r="945" spans="1:33" x14ac:dyDescent="0.3">
      <c r="A945" s="5">
        <v>44634.64234953704</v>
      </c>
      <c r="B945">
        <f>IFERROR(AVERAGEIFS('HeartRate-2022-03-21-1647950188'!$B:$B,'HeartRate-2022-03-21-1647950188'!$A:$A,Data_Extraction!B$2,'HeartRate-2022-03-21-1647950188'!$C:$C,Data_Extraction!$A945),"")</f>
        <v>103</v>
      </c>
      <c r="C945" t="str">
        <f>IFERROR(AVERAGEIFS('HeartRate-2022-03-21-1647950188'!$B:$B,'HeartRate-2022-03-21-1647950188'!$A:$A,Data_Extraction!C$2,'HeartRate-2022-03-21-1647950188'!$C:$C,Data_Extraction!$A945),"")</f>
        <v/>
      </c>
      <c r="D945" t="str">
        <f>IFERROR(AVERAGEIFS('HeartRate-2022-03-21-1647950188'!$B:$B,'HeartRate-2022-03-21-1647950188'!$A:$A,Data_Extraction!D$2,'HeartRate-2022-03-21-1647950188'!$C:$C,Data_Extraction!$A945),"")</f>
        <v/>
      </c>
      <c r="E945" t="str">
        <f>IFERROR(AVERAGEIFS('HeartRate-2022-03-21-1647950188'!$B:$B,'HeartRate-2022-03-21-1647950188'!$A:$A,Data_Extraction!E$2,'HeartRate-2022-03-21-1647950188'!$C:$C,Data_Extraction!$A945),"")</f>
        <v/>
      </c>
      <c r="F945" t="str">
        <f>IFERROR(AVERAGEIFS('HeartRate-2022-03-21-1647950188'!$B:$B,'HeartRate-2022-03-21-1647950188'!$A:$A,Data_Extraction!F$2,'HeartRate-2022-03-21-1647950188'!$C:$C,Data_Extraction!$A945),"")</f>
        <v/>
      </c>
      <c r="G945" t="str">
        <f>IFERROR(AVERAGEIFS('HeartRate-2022-03-21-1647950188'!$B:$B,'HeartRate-2022-03-21-1647950188'!$A:$A,Data_Extraction!G$2,'HeartRate-2022-03-21-1647950188'!$C:$C,Data_Extraction!$A945),"")</f>
        <v/>
      </c>
      <c r="H945" t="str">
        <f>IFERROR(AVERAGEIFS('HeartRate-2022-03-21-1647950188'!$B:$B,'HeartRate-2022-03-21-1647950188'!$A:$A,Data_Extraction!H$2,'HeartRate-2022-03-21-1647950188'!$C:$C,Data_Extraction!$A945),"")</f>
        <v/>
      </c>
      <c r="I945">
        <f>IFERROR(AVERAGEIFS('HeartRate-2022-03-21-1647950188'!$B:$B,'HeartRate-2022-03-21-1647950188'!$A:$A,Data_Extraction!I$2,'HeartRate-2022-03-21-1647950188'!$C:$C,Data_Extraction!$A945),"")</f>
        <v>95</v>
      </c>
      <c r="J945" s="8">
        <f t="shared" si="85"/>
        <v>99</v>
      </c>
      <c r="N945" s="11">
        <f>Data_Extraction!A945</f>
        <v>44634.64234953704</v>
      </c>
      <c r="O945" s="15">
        <f t="shared" si="86"/>
        <v>44634</v>
      </c>
      <c r="P945" s="16">
        <f t="shared" si="87"/>
        <v>0.64234953703703701</v>
      </c>
      <c r="Q945" s="12">
        <f>IF(Data_Extraction!B945="",Data_Extraction!$J945*(Q$1),Data_Extraction!B945)</f>
        <v>103</v>
      </c>
      <c r="R945" s="12">
        <f>IF(Data_Extraction!C945="",Data_Extraction!$J945*(R$1),Data_Extraction!C945)</f>
        <v>91.08</v>
      </c>
      <c r="S945" s="12">
        <f>IF(Data_Extraction!D945="",Data_Extraction!$J945*(S$1),Data_Extraction!D945)</f>
        <v>102.96000000000001</v>
      </c>
      <c r="T945" s="12">
        <f>IF(Data_Extraction!E945="",Data_Extraction!$J945*(T$1),Data_Extraction!E945)</f>
        <v>94.05</v>
      </c>
      <c r="U945" s="12">
        <f>IF(Data_Extraction!F945="",Data_Extraction!$J945*(U$1),Data_Extraction!F945)</f>
        <v>97.02</v>
      </c>
      <c r="V945" s="12">
        <f>IF(Data_Extraction!G945="",Data_Extraction!$J945*(V$1),Data_Extraction!G945)</f>
        <v>90.09</v>
      </c>
      <c r="W945" s="12">
        <f>IF(Data_Extraction!H945="",Data_Extraction!$J945*(W$1),Data_Extraction!H945)</f>
        <v>105.93</v>
      </c>
      <c r="X945" s="12">
        <f>IF(Data_Extraction!I945="",Data_Extraction!$J945*(X$1),Data_Extraction!I945)</f>
        <v>95</v>
      </c>
      <c r="Y945" s="13">
        <f t="shared" si="84"/>
        <v>97.391249999999985</v>
      </c>
      <c r="Z945" s="17" t="str">
        <f t="shared" si="88"/>
        <v>Evening</v>
      </c>
      <c r="AA945" s="14" t="str">
        <f>VLOOKUP($N945,'HeartRate-2022-03-21-1647950188'!$C:$G,2,0)</f>
        <v>Lecture</v>
      </c>
      <c r="AB945" s="14" t="str">
        <f>VLOOKUP($N945,'HeartRate-2022-03-21-1647950188'!$C:$G,3,0)</f>
        <v>Off Campus</v>
      </c>
      <c r="AC945" s="14" t="str">
        <f>VLOOKUP($N945,'HeartRate-2022-03-21-1647950188'!$C:$G,4,0)</f>
        <v>Sitting</v>
      </c>
      <c r="AD945" s="14" t="str">
        <f>VLOOKUP($N945,'HeartRate-2022-03-21-1647950188'!$C:$G,5,0)</f>
        <v>Technical Contexts</v>
      </c>
      <c r="AE945">
        <f t="shared" si="89"/>
        <v>0</v>
      </c>
      <c r="AF945" s="18">
        <v>44634</v>
      </c>
      <c r="AG945" s="19">
        <v>0.64234953703703701</v>
      </c>
    </row>
    <row r="946" spans="1:33" x14ac:dyDescent="0.3">
      <c r="A946" s="5">
        <v>44634.643043981479</v>
      </c>
      <c r="B946">
        <f>IFERROR(AVERAGEIFS('HeartRate-2022-03-21-1647950188'!$B:$B,'HeartRate-2022-03-21-1647950188'!$A:$A,Data_Extraction!B$2,'HeartRate-2022-03-21-1647950188'!$C:$C,Data_Extraction!$A946),"")</f>
        <v>105</v>
      </c>
      <c r="C946" t="str">
        <f>IFERROR(AVERAGEIFS('HeartRate-2022-03-21-1647950188'!$B:$B,'HeartRate-2022-03-21-1647950188'!$A:$A,Data_Extraction!C$2,'HeartRate-2022-03-21-1647950188'!$C:$C,Data_Extraction!$A946),"")</f>
        <v/>
      </c>
      <c r="D946" t="str">
        <f>IFERROR(AVERAGEIFS('HeartRate-2022-03-21-1647950188'!$B:$B,'HeartRate-2022-03-21-1647950188'!$A:$A,Data_Extraction!D$2,'HeartRate-2022-03-21-1647950188'!$C:$C,Data_Extraction!$A946),"")</f>
        <v/>
      </c>
      <c r="E946" t="str">
        <f>IFERROR(AVERAGEIFS('HeartRate-2022-03-21-1647950188'!$B:$B,'HeartRate-2022-03-21-1647950188'!$A:$A,Data_Extraction!E$2,'HeartRate-2022-03-21-1647950188'!$C:$C,Data_Extraction!$A946),"")</f>
        <v/>
      </c>
      <c r="F946" t="str">
        <f>IFERROR(AVERAGEIFS('HeartRate-2022-03-21-1647950188'!$B:$B,'HeartRate-2022-03-21-1647950188'!$A:$A,Data_Extraction!F$2,'HeartRate-2022-03-21-1647950188'!$C:$C,Data_Extraction!$A946),"")</f>
        <v/>
      </c>
      <c r="G946" t="str">
        <f>IFERROR(AVERAGEIFS('HeartRate-2022-03-21-1647950188'!$B:$B,'HeartRate-2022-03-21-1647950188'!$A:$A,Data_Extraction!G$2,'HeartRate-2022-03-21-1647950188'!$C:$C,Data_Extraction!$A946),"")</f>
        <v/>
      </c>
      <c r="H946" t="str">
        <f>IFERROR(AVERAGEIFS('HeartRate-2022-03-21-1647950188'!$B:$B,'HeartRate-2022-03-21-1647950188'!$A:$A,Data_Extraction!H$2,'HeartRate-2022-03-21-1647950188'!$C:$C,Data_Extraction!$A946),"")</f>
        <v/>
      </c>
      <c r="I946">
        <f>IFERROR(AVERAGEIFS('HeartRate-2022-03-21-1647950188'!$B:$B,'HeartRate-2022-03-21-1647950188'!$A:$A,Data_Extraction!I$2,'HeartRate-2022-03-21-1647950188'!$C:$C,Data_Extraction!$A946),"")</f>
        <v>96</v>
      </c>
      <c r="J946" s="8">
        <f t="shared" si="85"/>
        <v>100.5</v>
      </c>
      <c r="N946" s="11">
        <f>Data_Extraction!A946</f>
        <v>44634.643043981479</v>
      </c>
      <c r="O946" s="15">
        <f t="shared" si="86"/>
        <v>44634</v>
      </c>
      <c r="P946" s="16">
        <f t="shared" si="87"/>
        <v>0.64304398148148145</v>
      </c>
      <c r="Q946" s="12">
        <f>IF(Data_Extraction!B946="",Data_Extraction!$J946*(Q$1),Data_Extraction!B946)</f>
        <v>105</v>
      </c>
      <c r="R946" s="12">
        <f>IF(Data_Extraction!C946="",Data_Extraction!$J946*(R$1),Data_Extraction!C946)</f>
        <v>92.460000000000008</v>
      </c>
      <c r="S946" s="12">
        <f>IF(Data_Extraction!D946="",Data_Extraction!$J946*(S$1),Data_Extraction!D946)</f>
        <v>104.52000000000001</v>
      </c>
      <c r="T946" s="12">
        <f>IF(Data_Extraction!E946="",Data_Extraction!$J946*(T$1),Data_Extraction!E946)</f>
        <v>95.474999999999994</v>
      </c>
      <c r="U946" s="12">
        <f>IF(Data_Extraction!F946="",Data_Extraction!$J946*(U$1),Data_Extraction!F946)</f>
        <v>98.49</v>
      </c>
      <c r="V946" s="12">
        <f>IF(Data_Extraction!G946="",Data_Extraction!$J946*(V$1),Data_Extraction!G946)</f>
        <v>91.454999999999998</v>
      </c>
      <c r="W946" s="12">
        <f>IF(Data_Extraction!H946="",Data_Extraction!$J946*(W$1),Data_Extraction!H946)</f>
        <v>107.53500000000001</v>
      </c>
      <c r="X946" s="12">
        <f>IF(Data_Extraction!I946="",Data_Extraction!$J946*(X$1),Data_Extraction!I946)</f>
        <v>96</v>
      </c>
      <c r="Y946" s="13">
        <f t="shared" si="84"/>
        <v>98.866875000000007</v>
      </c>
      <c r="Z946" s="17" t="str">
        <f t="shared" si="88"/>
        <v>Evening</v>
      </c>
      <c r="AA946" s="14" t="str">
        <f>VLOOKUP($N946,'HeartRate-2022-03-21-1647950188'!$C:$G,2,0)</f>
        <v>Lecture</v>
      </c>
      <c r="AB946" s="14" t="str">
        <f>VLOOKUP($N946,'HeartRate-2022-03-21-1647950188'!$C:$G,3,0)</f>
        <v>Off Campus</v>
      </c>
      <c r="AC946" s="14" t="str">
        <f>VLOOKUP($N946,'HeartRate-2022-03-21-1647950188'!$C:$G,4,0)</f>
        <v>Sitting</v>
      </c>
      <c r="AD946" s="14" t="str">
        <f>VLOOKUP($N946,'HeartRate-2022-03-21-1647950188'!$C:$G,5,0)</f>
        <v>Technical Contexts</v>
      </c>
      <c r="AE946">
        <f t="shared" si="89"/>
        <v>0</v>
      </c>
      <c r="AF946" s="18">
        <v>44634</v>
      </c>
      <c r="AG946" s="19">
        <v>0.64304398148148145</v>
      </c>
    </row>
    <row r="947" spans="1:33" x14ac:dyDescent="0.3">
      <c r="A947" s="5">
        <v>44634.643055555556</v>
      </c>
      <c r="B947" t="str">
        <f>IFERROR(AVERAGEIFS('HeartRate-2022-03-21-1647950188'!$B:$B,'HeartRate-2022-03-21-1647950188'!$A:$A,Data_Extraction!B$2,'HeartRate-2022-03-21-1647950188'!$C:$C,Data_Extraction!$A947),"")</f>
        <v/>
      </c>
      <c r="C947" t="str">
        <f>IFERROR(AVERAGEIFS('HeartRate-2022-03-21-1647950188'!$B:$B,'HeartRate-2022-03-21-1647950188'!$A:$A,Data_Extraction!C$2,'HeartRate-2022-03-21-1647950188'!$C:$C,Data_Extraction!$A947),"")</f>
        <v/>
      </c>
      <c r="D947" t="str">
        <f>IFERROR(AVERAGEIFS('HeartRate-2022-03-21-1647950188'!$B:$B,'HeartRate-2022-03-21-1647950188'!$A:$A,Data_Extraction!D$2,'HeartRate-2022-03-21-1647950188'!$C:$C,Data_Extraction!$A947),"")</f>
        <v/>
      </c>
      <c r="E947" t="str">
        <f>IFERROR(AVERAGEIFS('HeartRate-2022-03-21-1647950188'!$B:$B,'HeartRate-2022-03-21-1647950188'!$A:$A,Data_Extraction!E$2,'HeartRate-2022-03-21-1647950188'!$C:$C,Data_Extraction!$A947),"")</f>
        <v/>
      </c>
      <c r="F947" t="str">
        <f>IFERROR(AVERAGEIFS('HeartRate-2022-03-21-1647950188'!$B:$B,'HeartRate-2022-03-21-1647950188'!$A:$A,Data_Extraction!F$2,'HeartRate-2022-03-21-1647950188'!$C:$C,Data_Extraction!$A947),"")</f>
        <v/>
      </c>
      <c r="G947">
        <f>IFERROR(AVERAGEIFS('HeartRate-2022-03-21-1647950188'!$B:$B,'HeartRate-2022-03-21-1647950188'!$A:$A,Data_Extraction!G$2,'HeartRate-2022-03-21-1647950188'!$C:$C,Data_Extraction!$A947),"")</f>
        <v>108</v>
      </c>
      <c r="H947">
        <f>IFERROR(AVERAGEIFS('HeartRate-2022-03-21-1647950188'!$B:$B,'HeartRate-2022-03-21-1647950188'!$A:$A,Data_Extraction!H$2,'HeartRate-2022-03-21-1647950188'!$C:$C,Data_Extraction!$A947),"")</f>
        <v>114</v>
      </c>
      <c r="I947" t="str">
        <f>IFERROR(AVERAGEIFS('HeartRate-2022-03-21-1647950188'!$B:$B,'HeartRate-2022-03-21-1647950188'!$A:$A,Data_Extraction!I$2,'HeartRate-2022-03-21-1647950188'!$C:$C,Data_Extraction!$A947),"")</f>
        <v/>
      </c>
      <c r="J947" s="8">
        <f t="shared" si="85"/>
        <v>111</v>
      </c>
      <c r="N947" s="11">
        <f>Data_Extraction!A947</f>
        <v>44634.643055555556</v>
      </c>
      <c r="O947" s="15">
        <f t="shared" si="86"/>
        <v>44634</v>
      </c>
      <c r="P947" s="16">
        <f t="shared" si="87"/>
        <v>0.6430555555555556</v>
      </c>
      <c r="Q947" s="12">
        <f>IF(Data_Extraction!B947="",Data_Extraction!$J947*(Q$1),Data_Extraction!B947)</f>
        <v>99.9</v>
      </c>
      <c r="R947" s="12">
        <f>IF(Data_Extraction!C947="",Data_Extraction!$J947*(R$1),Data_Extraction!C947)</f>
        <v>102.12</v>
      </c>
      <c r="S947" s="12">
        <f>IF(Data_Extraction!D947="",Data_Extraction!$J947*(S$1),Data_Extraction!D947)</f>
        <v>115.44</v>
      </c>
      <c r="T947" s="12">
        <f>IF(Data_Extraction!E947="",Data_Extraction!$J947*(T$1),Data_Extraction!E947)</f>
        <v>105.44999999999999</v>
      </c>
      <c r="U947" s="12">
        <f>IF(Data_Extraction!F947="",Data_Extraction!$J947*(U$1),Data_Extraction!F947)</f>
        <v>108.78</v>
      </c>
      <c r="V947" s="12">
        <f>IF(Data_Extraction!G947="",Data_Extraction!$J947*(V$1),Data_Extraction!G947)</f>
        <v>108</v>
      </c>
      <c r="W947" s="12">
        <f>IF(Data_Extraction!H947="",Data_Extraction!$J947*(W$1),Data_Extraction!H947)</f>
        <v>114</v>
      </c>
      <c r="X947" s="12">
        <f>IF(Data_Extraction!I947="",Data_Extraction!$J947*(X$1),Data_Extraction!I947)</f>
        <v>107.67</v>
      </c>
      <c r="Y947" s="13">
        <f t="shared" si="84"/>
        <v>107.67</v>
      </c>
      <c r="Z947" s="17" t="str">
        <f t="shared" si="88"/>
        <v>Evening</v>
      </c>
      <c r="AA947" s="14" t="str">
        <f>VLOOKUP($N947,'HeartRate-2022-03-21-1647950188'!$C:$G,2,0)</f>
        <v>Lecture</v>
      </c>
      <c r="AB947" s="14" t="str">
        <f>VLOOKUP($N947,'HeartRate-2022-03-21-1647950188'!$C:$G,3,0)</f>
        <v>Off Campus</v>
      </c>
      <c r="AC947" s="14" t="str">
        <f>VLOOKUP($N947,'HeartRate-2022-03-21-1647950188'!$C:$G,4,0)</f>
        <v>Sitting</v>
      </c>
      <c r="AD947" s="14" t="str">
        <f>VLOOKUP($N947,'HeartRate-2022-03-21-1647950188'!$C:$G,5,0)</f>
        <v>Technical Contexts</v>
      </c>
      <c r="AE947">
        <f t="shared" si="89"/>
        <v>0</v>
      </c>
      <c r="AF947" s="18">
        <v>44634</v>
      </c>
      <c r="AG947" s="19">
        <v>0.6430555555555556</v>
      </c>
    </row>
    <row r="948" spans="1:33" x14ac:dyDescent="0.3">
      <c r="A948" s="5">
        <v>44634.643113425926</v>
      </c>
      <c r="B948" t="str">
        <f>IFERROR(AVERAGEIFS('HeartRate-2022-03-21-1647950188'!$B:$B,'HeartRate-2022-03-21-1647950188'!$A:$A,Data_Extraction!B$2,'HeartRate-2022-03-21-1647950188'!$C:$C,Data_Extraction!$A948),"")</f>
        <v/>
      </c>
      <c r="C948">
        <f>IFERROR(AVERAGEIFS('HeartRate-2022-03-21-1647950188'!$B:$B,'HeartRate-2022-03-21-1647950188'!$A:$A,Data_Extraction!C$2,'HeartRate-2022-03-21-1647950188'!$C:$C,Data_Extraction!$A948),"")</f>
        <v>87</v>
      </c>
      <c r="D948" t="str">
        <f>IFERROR(AVERAGEIFS('HeartRate-2022-03-21-1647950188'!$B:$B,'HeartRate-2022-03-21-1647950188'!$A:$A,Data_Extraction!D$2,'HeartRate-2022-03-21-1647950188'!$C:$C,Data_Extraction!$A948),"")</f>
        <v/>
      </c>
      <c r="E948" t="str">
        <f>IFERROR(AVERAGEIFS('HeartRate-2022-03-21-1647950188'!$B:$B,'HeartRate-2022-03-21-1647950188'!$A:$A,Data_Extraction!E$2,'HeartRate-2022-03-21-1647950188'!$C:$C,Data_Extraction!$A948),"")</f>
        <v/>
      </c>
      <c r="F948" t="str">
        <f>IFERROR(AVERAGEIFS('HeartRate-2022-03-21-1647950188'!$B:$B,'HeartRate-2022-03-21-1647950188'!$A:$A,Data_Extraction!F$2,'HeartRate-2022-03-21-1647950188'!$C:$C,Data_Extraction!$A948),"")</f>
        <v/>
      </c>
      <c r="G948" t="str">
        <f>IFERROR(AVERAGEIFS('HeartRate-2022-03-21-1647950188'!$B:$B,'HeartRate-2022-03-21-1647950188'!$A:$A,Data_Extraction!G$2,'HeartRate-2022-03-21-1647950188'!$C:$C,Data_Extraction!$A948),"")</f>
        <v/>
      </c>
      <c r="H948" t="str">
        <f>IFERROR(AVERAGEIFS('HeartRate-2022-03-21-1647950188'!$B:$B,'HeartRate-2022-03-21-1647950188'!$A:$A,Data_Extraction!H$2,'HeartRate-2022-03-21-1647950188'!$C:$C,Data_Extraction!$A948),"")</f>
        <v/>
      </c>
      <c r="I948" t="str">
        <f>IFERROR(AVERAGEIFS('HeartRate-2022-03-21-1647950188'!$B:$B,'HeartRate-2022-03-21-1647950188'!$A:$A,Data_Extraction!I$2,'HeartRate-2022-03-21-1647950188'!$C:$C,Data_Extraction!$A948),"")</f>
        <v/>
      </c>
      <c r="J948" s="8">
        <f t="shared" si="85"/>
        <v>87</v>
      </c>
      <c r="N948" s="11">
        <f>Data_Extraction!A948</f>
        <v>44634.643113425926</v>
      </c>
      <c r="O948" s="15">
        <f t="shared" si="86"/>
        <v>44634</v>
      </c>
      <c r="P948" s="16">
        <f t="shared" si="87"/>
        <v>0.64311342592592591</v>
      </c>
      <c r="Q948" s="12">
        <f>IF(Data_Extraction!B948="",Data_Extraction!$J948*(Q$1),Data_Extraction!B948)</f>
        <v>78.3</v>
      </c>
      <c r="R948" s="12">
        <f>IF(Data_Extraction!C948="",Data_Extraction!$J948*(R$1),Data_Extraction!C948)</f>
        <v>87</v>
      </c>
      <c r="S948" s="12">
        <f>IF(Data_Extraction!D948="",Data_Extraction!$J948*(S$1),Data_Extraction!D948)</f>
        <v>90.48</v>
      </c>
      <c r="T948" s="12">
        <f>IF(Data_Extraction!E948="",Data_Extraction!$J948*(T$1),Data_Extraction!E948)</f>
        <v>82.649999999999991</v>
      </c>
      <c r="U948" s="12">
        <f>IF(Data_Extraction!F948="",Data_Extraction!$J948*(U$1),Data_Extraction!F948)</f>
        <v>85.26</v>
      </c>
      <c r="V948" s="12">
        <f>IF(Data_Extraction!G948="",Data_Extraction!$J948*(V$1),Data_Extraction!G948)</f>
        <v>79.17</v>
      </c>
      <c r="W948" s="12">
        <f>IF(Data_Extraction!H948="",Data_Extraction!$J948*(W$1),Data_Extraction!H948)</f>
        <v>93.09</v>
      </c>
      <c r="X948" s="12">
        <f>IF(Data_Extraction!I948="",Data_Extraction!$J948*(X$1),Data_Extraction!I948)</f>
        <v>84.39</v>
      </c>
      <c r="Y948" s="13">
        <f t="shared" si="84"/>
        <v>85.042500000000004</v>
      </c>
      <c r="Z948" s="17" t="str">
        <f t="shared" si="88"/>
        <v>Evening</v>
      </c>
      <c r="AA948" s="14" t="str">
        <f>VLOOKUP($N948,'HeartRate-2022-03-21-1647950188'!$C:$G,2,0)</f>
        <v>Lecture</v>
      </c>
      <c r="AB948" s="14" t="str">
        <f>VLOOKUP($N948,'HeartRate-2022-03-21-1647950188'!$C:$G,3,0)</f>
        <v>Off Campus</v>
      </c>
      <c r="AC948" s="14" t="str">
        <f>VLOOKUP($N948,'HeartRate-2022-03-21-1647950188'!$C:$G,4,0)</f>
        <v>Sitting</v>
      </c>
      <c r="AD948" s="14" t="str">
        <f>VLOOKUP($N948,'HeartRate-2022-03-21-1647950188'!$C:$G,5,0)</f>
        <v>Technical Contexts</v>
      </c>
      <c r="AE948">
        <f t="shared" si="89"/>
        <v>0</v>
      </c>
      <c r="AF948" s="18">
        <v>44634</v>
      </c>
      <c r="AG948" s="19">
        <v>0.64311342592592591</v>
      </c>
    </row>
    <row r="949" spans="1:33" x14ac:dyDescent="0.3">
      <c r="A949" s="5">
        <v>44634.643229166664</v>
      </c>
      <c r="B949" t="str">
        <f>IFERROR(AVERAGEIFS('HeartRate-2022-03-21-1647950188'!$B:$B,'HeartRate-2022-03-21-1647950188'!$A:$A,Data_Extraction!B$2,'HeartRate-2022-03-21-1647950188'!$C:$C,Data_Extraction!$A949),"")</f>
        <v/>
      </c>
      <c r="C949">
        <f>IFERROR(AVERAGEIFS('HeartRate-2022-03-21-1647950188'!$B:$B,'HeartRate-2022-03-21-1647950188'!$A:$A,Data_Extraction!C$2,'HeartRate-2022-03-21-1647950188'!$C:$C,Data_Extraction!$A949),"")</f>
        <v>77</v>
      </c>
      <c r="D949" t="str">
        <f>IFERROR(AVERAGEIFS('HeartRate-2022-03-21-1647950188'!$B:$B,'HeartRate-2022-03-21-1647950188'!$A:$A,Data_Extraction!D$2,'HeartRate-2022-03-21-1647950188'!$C:$C,Data_Extraction!$A949),"")</f>
        <v/>
      </c>
      <c r="E949" t="str">
        <f>IFERROR(AVERAGEIFS('HeartRate-2022-03-21-1647950188'!$B:$B,'HeartRate-2022-03-21-1647950188'!$A:$A,Data_Extraction!E$2,'HeartRate-2022-03-21-1647950188'!$C:$C,Data_Extraction!$A949),"")</f>
        <v/>
      </c>
      <c r="F949" t="str">
        <f>IFERROR(AVERAGEIFS('HeartRate-2022-03-21-1647950188'!$B:$B,'HeartRate-2022-03-21-1647950188'!$A:$A,Data_Extraction!F$2,'HeartRate-2022-03-21-1647950188'!$C:$C,Data_Extraction!$A949),"")</f>
        <v/>
      </c>
      <c r="G949" t="str">
        <f>IFERROR(AVERAGEIFS('HeartRate-2022-03-21-1647950188'!$B:$B,'HeartRate-2022-03-21-1647950188'!$A:$A,Data_Extraction!G$2,'HeartRate-2022-03-21-1647950188'!$C:$C,Data_Extraction!$A949),"")</f>
        <v/>
      </c>
      <c r="H949" t="str">
        <f>IFERROR(AVERAGEIFS('HeartRate-2022-03-21-1647950188'!$B:$B,'HeartRate-2022-03-21-1647950188'!$A:$A,Data_Extraction!H$2,'HeartRate-2022-03-21-1647950188'!$C:$C,Data_Extraction!$A949),"")</f>
        <v/>
      </c>
      <c r="I949" t="str">
        <f>IFERROR(AVERAGEIFS('HeartRate-2022-03-21-1647950188'!$B:$B,'HeartRate-2022-03-21-1647950188'!$A:$A,Data_Extraction!I$2,'HeartRate-2022-03-21-1647950188'!$C:$C,Data_Extraction!$A949),"")</f>
        <v/>
      </c>
      <c r="J949" s="8">
        <f t="shared" si="85"/>
        <v>77</v>
      </c>
      <c r="N949" s="11">
        <f>Data_Extraction!A949</f>
        <v>44634.643229166664</v>
      </c>
      <c r="O949" s="15">
        <f t="shared" si="86"/>
        <v>44634</v>
      </c>
      <c r="P949" s="16">
        <f t="shared" si="87"/>
        <v>0.64322916666666663</v>
      </c>
      <c r="Q949" s="12">
        <f>IF(Data_Extraction!B949="",Data_Extraction!$J949*(Q$1),Data_Extraction!B949)</f>
        <v>69.3</v>
      </c>
      <c r="R949" s="12">
        <f>IF(Data_Extraction!C949="",Data_Extraction!$J949*(R$1),Data_Extraction!C949)</f>
        <v>77</v>
      </c>
      <c r="S949" s="12">
        <f>IF(Data_Extraction!D949="",Data_Extraction!$J949*(S$1),Data_Extraction!D949)</f>
        <v>80.08</v>
      </c>
      <c r="T949" s="12">
        <f>IF(Data_Extraction!E949="",Data_Extraction!$J949*(T$1),Data_Extraction!E949)</f>
        <v>73.149999999999991</v>
      </c>
      <c r="U949" s="12">
        <f>IF(Data_Extraction!F949="",Data_Extraction!$J949*(U$1),Data_Extraction!F949)</f>
        <v>75.459999999999994</v>
      </c>
      <c r="V949" s="12">
        <f>IF(Data_Extraction!G949="",Data_Extraction!$J949*(V$1),Data_Extraction!G949)</f>
        <v>70.070000000000007</v>
      </c>
      <c r="W949" s="12">
        <f>IF(Data_Extraction!H949="",Data_Extraction!$J949*(W$1),Data_Extraction!H949)</f>
        <v>82.39</v>
      </c>
      <c r="X949" s="12">
        <f>IF(Data_Extraction!I949="",Data_Extraction!$J949*(X$1),Data_Extraction!I949)</f>
        <v>74.69</v>
      </c>
      <c r="Y949" s="13">
        <f t="shared" si="84"/>
        <v>75.267499999999984</v>
      </c>
      <c r="Z949" s="17" t="str">
        <f t="shared" si="88"/>
        <v>Evening</v>
      </c>
      <c r="AA949" s="14" t="str">
        <f>VLOOKUP($N949,'HeartRate-2022-03-21-1647950188'!$C:$G,2,0)</f>
        <v>Lecture</v>
      </c>
      <c r="AB949" s="14" t="str">
        <f>VLOOKUP($N949,'HeartRate-2022-03-21-1647950188'!$C:$G,3,0)</f>
        <v>Off Campus</v>
      </c>
      <c r="AC949" s="14" t="str">
        <f>VLOOKUP($N949,'HeartRate-2022-03-21-1647950188'!$C:$G,4,0)</f>
        <v>Sitting</v>
      </c>
      <c r="AD949" s="14" t="str">
        <f>VLOOKUP($N949,'HeartRate-2022-03-21-1647950188'!$C:$G,5,0)</f>
        <v>Technical Contexts</v>
      </c>
      <c r="AE949">
        <f t="shared" si="89"/>
        <v>0</v>
      </c>
      <c r="AF949" s="18">
        <v>44634</v>
      </c>
      <c r="AG949" s="19">
        <v>0.64322916666666663</v>
      </c>
    </row>
    <row r="950" spans="1:33" x14ac:dyDescent="0.3">
      <c r="A950" s="5">
        <v>44634.643738425926</v>
      </c>
      <c r="B950">
        <f>IFERROR(AVERAGEIFS('HeartRate-2022-03-21-1647950188'!$B:$B,'HeartRate-2022-03-21-1647950188'!$A:$A,Data_Extraction!B$2,'HeartRate-2022-03-21-1647950188'!$C:$C,Data_Extraction!$A950),"")</f>
        <v>97</v>
      </c>
      <c r="C950" t="str">
        <f>IFERROR(AVERAGEIFS('HeartRate-2022-03-21-1647950188'!$B:$B,'HeartRate-2022-03-21-1647950188'!$A:$A,Data_Extraction!C$2,'HeartRate-2022-03-21-1647950188'!$C:$C,Data_Extraction!$A950),"")</f>
        <v/>
      </c>
      <c r="D950" t="str">
        <f>IFERROR(AVERAGEIFS('HeartRate-2022-03-21-1647950188'!$B:$B,'HeartRate-2022-03-21-1647950188'!$A:$A,Data_Extraction!D$2,'HeartRate-2022-03-21-1647950188'!$C:$C,Data_Extraction!$A950),"")</f>
        <v/>
      </c>
      <c r="E950" t="str">
        <f>IFERROR(AVERAGEIFS('HeartRate-2022-03-21-1647950188'!$B:$B,'HeartRate-2022-03-21-1647950188'!$A:$A,Data_Extraction!E$2,'HeartRate-2022-03-21-1647950188'!$C:$C,Data_Extraction!$A950),"")</f>
        <v/>
      </c>
      <c r="F950" t="str">
        <f>IFERROR(AVERAGEIFS('HeartRate-2022-03-21-1647950188'!$B:$B,'HeartRate-2022-03-21-1647950188'!$A:$A,Data_Extraction!F$2,'HeartRate-2022-03-21-1647950188'!$C:$C,Data_Extraction!$A950),"")</f>
        <v/>
      </c>
      <c r="G950" t="str">
        <f>IFERROR(AVERAGEIFS('HeartRate-2022-03-21-1647950188'!$B:$B,'HeartRate-2022-03-21-1647950188'!$A:$A,Data_Extraction!G$2,'HeartRate-2022-03-21-1647950188'!$C:$C,Data_Extraction!$A950),"")</f>
        <v/>
      </c>
      <c r="H950" t="str">
        <f>IFERROR(AVERAGEIFS('HeartRate-2022-03-21-1647950188'!$B:$B,'HeartRate-2022-03-21-1647950188'!$A:$A,Data_Extraction!H$2,'HeartRate-2022-03-21-1647950188'!$C:$C,Data_Extraction!$A950),"")</f>
        <v/>
      </c>
      <c r="I950">
        <f>IFERROR(AVERAGEIFS('HeartRate-2022-03-21-1647950188'!$B:$B,'HeartRate-2022-03-21-1647950188'!$A:$A,Data_Extraction!I$2,'HeartRate-2022-03-21-1647950188'!$C:$C,Data_Extraction!$A950),"")</f>
        <v>93</v>
      </c>
      <c r="J950" s="8">
        <f t="shared" si="85"/>
        <v>95</v>
      </c>
      <c r="N950" s="11">
        <f>Data_Extraction!A950</f>
        <v>44634.643738425926</v>
      </c>
      <c r="O950" s="15">
        <f t="shared" si="86"/>
        <v>44634</v>
      </c>
      <c r="P950" s="16">
        <f t="shared" si="87"/>
        <v>0.64373842592592589</v>
      </c>
      <c r="Q950" s="12">
        <f>IF(Data_Extraction!B950="",Data_Extraction!$J950*(Q$1),Data_Extraction!B950)</f>
        <v>97</v>
      </c>
      <c r="R950" s="12">
        <f>IF(Data_Extraction!C950="",Data_Extraction!$J950*(R$1),Data_Extraction!C950)</f>
        <v>87.4</v>
      </c>
      <c r="S950" s="12">
        <f>IF(Data_Extraction!D950="",Data_Extraction!$J950*(S$1),Data_Extraction!D950)</f>
        <v>98.8</v>
      </c>
      <c r="T950" s="12">
        <f>IF(Data_Extraction!E950="",Data_Extraction!$J950*(T$1),Data_Extraction!E950)</f>
        <v>90.25</v>
      </c>
      <c r="U950" s="12">
        <f>IF(Data_Extraction!F950="",Data_Extraction!$J950*(U$1),Data_Extraction!F950)</f>
        <v>93.1</v>
      </c>
      <c r="V950" s="12">
        <f>IF(Data_Extraction!G950="",Data_Extraction!$J950*(V$1),Data_Extraction!G950)</f>
        <v>86.45</v>
      </c>
      <c r="W950" s="12">
        <f>IF(Data_Extraction!H950="",Data_Extraction!$J950*(W$1),Data_Extraction!H950)</f>
        <v>101.65</v>
      </c>
      <c r="X950" s="12">
        <f>IF(Data_Extraction!I950="",Data_Extraction!$J950*(X$1),Data_Extraction!I950)</f>
        <v>93</v>
      </c>
      <c r="Y950" s="13">
        <f t="shared" si="84"/>
        <v>93.456249999999997</v>
      </c>
      <c r="Z950" s="17" t="str">
        <f t="shared" si="88"/>
        <v>Evening</v>
      </c>
      <c r="AA950" s="14" t="str">
        <f>VLOOKUP($N950,'HeartRate-2022-03-21-1647950188'!$C:$G,2,0)</f>
        <v>Lecture</v>
      </c>
      <c r="AB950" s="14" t="str">
        <f>VLOOKUP($N950,'HeartRate-2022-03-21-1647950188'!$C:$G,3,0)</f>
        <v>Off Campus</v>
      </c>
      <c r="AC950" s="14" t="str">
        <f>VLOOKUP($N950,'HeartRate-2022-03-21-1647950188'!$C:$G,4,0)</f>
        <v>Sitting</v>
      </c>
      <c r="AD950" s="14" t="str">
        <f>VLOOKUP($N950,'HeartRate-2022-03-21-1647950188'!$C:$G,5,0)</f>
        <v>Technical Contexts</v>
      </c>
      <c r="AE950">
        <f t="shared" si="89"/>
        <v>0</v>
      </c>
      <c r="AF950" s="18">
        <v>44634</v>
      </c>
      <c r="AG950" s="19">
        <v>0.64373842592592589</v>
      </c>
    </row>
    <row r="951" spans="1:33" x14ac:dyDescent="0.3">
      <c r="A951" s="5">
        <v>44634.644432870373</v>
      </c>
      <c r="B951">
        <f>IFERROR(AVERAGEIFS('HeartRate-2022-03-21-1647950188'!$B:$B,'HeartRate-2022-03-21-1647950188'!$A:$A,Data_Extraction!B$2,'HeartRate-2022-03-21-1647950188'!$C:$C,Data_Extraction!$A951),"")</f>
        <v>99</v>
      </c>
      <c r="C951" t="str">
        <f>IFERROR(AVERAGEIFS('HeartRate-2022-03-21-1647950188'!$B:$B,'HeartRate-2022-03-21-1647950188'!$A:$A,Data_Extraction!C$2,'HeartRate-2022-03-21-1647950188'!$C:$C,Data_Extraction!$A951),"")</f>
        <v/>
      </c>
      <c r="D951" t="str">
        <f>IFERROR(AVERAGEIFS('HeartRate-2022-03-21-1647950188'!$B:$B,'HeartRate-2022-03-21-1647950188'!$A:$A,Data_Extraction!D$2,'HeartRate-2022-03-21-1647950188'!$C:$C,Data_Extraction!$A951),"")</f>
        <v/>
      </c>
      <c r="E951" t="str">
        <f>IFERROR(AVERAGEIFS('HeartRate-2022-03-21-1647950188'!$B:$B,'HeartRate-2022-03-21-1647950188'!$A:$A,Data_Extraction!E$2,'HeartRate-2022-03-21-1647950188'!$C:$C,Data_Extraction!$A951),"")</f>
        <v/>
      </c>
      <c r="F951" t="str">
        <f>IFERROR(AVERAGEIFS('HeartRate-2022-03-21-1647950188'!$B:$B,'HeartRate-2022-03-21-1647950188'!$A:$A,Data_Extraction!F$2,'HeartRate-2022-03-21-1647950188'!$C:$C,Data_Extraction!$A951),"")</f>
        <v/>
      </c>
      <c r="G951" t="str">
        <f>IFERROR(AVERAGEIFS('HeartRate-2022-03-21-1647950188'!$B:$B,'HeartRate-2022-03-21-1647950188'!$A:$A,Data_Extraction!G$2,'HeartRate-2022-03-21-1647950188'!$C:$C,Data_Extraction!$A951),"")</f>
        <v/>
      </c>
      <c r="H951" t="str">
        <f>IFERROR(AVERAGEIFS('HeartRate-2022-03-21-1647950188'!$B:$B,'HeartRate-2022-03-21-1647950188'!$A:$A,Data_Extraction!H$2,'HeartRate-2022-03-21-1647950188'!$C:$C,Data_Extraction!$A951),"")</f>
        <v/>
      </c>
      <c r="I951">
        <f>IFERROR(AVERAGEIFS('HeartRate-2022-03-21-1647950188'!$B:$B,'HeartRate-2022-03-21-1647950188'!$A:$A,Data_Extraction!I$2,'HeartRate-2022-03-21-1647950188'!$C:$C,Data_Extraction!$A951),"")</f>
        <v>91</v>
      </c>
      <c r="J951" s="8">
        <f t="shared" si="85"/>
        <v>95</v>
      </c>
      <c r="N951" s="11">
        <f>Data_Extraction!A951</f>
        <v>44634.644432870373</v>
      </c>
      <c r="O951" s="15">
        <f t="shared" si="86"/>
        <v>44634</v>
      </c>
      <c r="P951" s="16">
        <f t="shared" si="87"/>
        <v>0.64443287037037034</v>
      </c>
      <c r="Q951" s="12">
        <f>IF(Data_Extraction!B951="",Data_Extraction!$J951*(Q$1),Data_Extraction!B951)</f>
        <v>99</v>
      </c>
      <c r="R951" s="12">
        <f>IF(Data_Extraction!C951="",Data_Extraction!$J951*(R$1),Data_Extraction!C951)</f>
        <v>87.4</v>
      </c>
      <c r="S951" s="12">
        <f>IF(Data_Extraction!D951="",Data_Extraction!$J951*(S$1),Data_Extraction!D951)</f>
        <v>98.8</v>
      </c>
      <c r="T951" s="12">
        <f>IF(Data_Extraction!E951="",Data_Extraction!$J951*(T$1),Data_Extraction!E951)</f>
        <v>90.25</v>
      </c>
      <c r="U951" s="12">
        <f>IF(Data_Extraction!F951="",Data_Extraction!$J951*(U$1),Data_Extraction!F951)</f>
        <v>93.1</v>
      </c>
      <c r="V951" s="12">
        <f>IF(Data_Extraction!G951="",Data_Extraction!$J951*(V$1),Data_Extraction!G951)</f>
        <v>86.45</v>
      </c>
      <c r="W951" s="12">
        <f>IF(Data_Extraction!H951="",Data_Extraction!$J951*(W$1),Data_Extraction!H951)</f>
        <v>101.65</v>
      </c>
      <c r="X951" s="12">
        <f>IF(Data_Extraction!I951="",Data_Extraction!$J951*(X$1),Data_Extraction!I951)</f>
        <v>91</v>
      </c>
      <c r="Y951" s="13">
        <f t="shared" si="84"/>
        <v>93.456249999999997</v>
      </c>
      <c r="Z951" s="17" t="str">
        <f t="shared" si="88"/>
        <v>Evening</v>
      </c>
      <c r="AA951" s="14" t="str">
        <f>VLOOKUP($N951,'HeartRate-2022-03-21-1647950188'!$C:$G,2,0)</f>
        <v>Lecture</v>
      </c>
      <c r="AB951" s="14" t="str">
        <f>VLOOKUP($N951,'HeartRate-2022-03-21-1647950188'!$C:$G,3,0)</f>
        <v>Off Campus</v>
      </c>
      <c r="AC951" s="14" t="str">
        <f>VLOOKUP($N951,'HeartRate-2022-03-21-1647950188'!$C:$G,4,0)</f>
        <v>Sitting</v>
      </c>
      <c r="AD951" s="14" t="str">
        <f>VLOOKUP($N951,'HeartRate-2022-03-21-1647950188'!$C:$G,5,0)</f>
        <v>Technical Contexts</v>
      </c>
      <c r="AE951">
        <f t="shared" si="89"/>
        <v>0</v>
      </c>
      <c r="AF951" s="18">
        <v>44634</v>
      </c>
      <c r="AG951" s="19">
        <v>0.64443287037037034</v>
      </c>
    </row>
    <row r="952" spans="1:33" x14ac:dyDescent="0.3">
      <c r="A952" s="5">
        <v>44634.645775462966</v>
      </c>
      <c r="B952">
        <f>IFERROR(AVERAGEIFS('HeartRate-2022-03-21-1647950188'!$B:$B,'HeartRate-2022-03-21-1647950188'!$A:$A,Data_Extraction!B$2,'HeartRate-2022-03-21-1647950188'!$C:$C,Data_Extraction!$A952),"")</f>
        <v>110</v>
      </c>
      <c r="C952" t="str">
        <f>IFERROR(AVERAGEIFS('HeartRate-2022-03-21-1647950188'!$B:$B,'HeartRate-2022-03-21-1647950188'!$A:$A,Data_Extraction!C$2,'HeartRate-2022-03-21-1647950188'!$C:$C,Data_Extraction!$A952),"")</f>
        <v/>
      </c>
      <c r="D952" t="str">
        <f>IFERROR(AVERAGEIFS('HeartRate-2022-03-21-1647950188'!$B:$B,'HeartRate-2022-03-21-1647950188'!$A:$A,Data_Extraction!D$2,'HeartRate-2022-03-21-1647950188'!$C:$C,Data_Extraction!$A952),"")</f>
        <v/>
      </c>
      <c r="E952" t="str">
        <f>IFERROR(AVERAGEIFS('HeartRate-2022-03-21-1647950188'!$B:$B,'HeartRate-2022-03-21-1647950188'!$A:$A,Data_Extraction!E$2,'HeartRate-2022-03-21-1647950188'!$C:$C,Data_Extraction!$A952),"")</f>
        <v/>
      </c>
      <c r="F952" t="str">
        <f>IFERROR(AVERAGEIFS('HeartRate-2022-03-21-1647950188'!$B:$B,'HeartRate-2022-03-21-1647950188'!$A:$A,Data_Extraction!F$2,'HeartRate-2022-03-21-1647950188'!$C:$C,Data_Extraction!$A952),"")</f>
        <v/>
      </c>
      <c r="G952" t="str">
        <f>IFERROR(AVERAGEIFS('HeartRate-2022-03-21-1647950188'!$B:$B,'HeartRate-2022-03-21-1647950188'!$A:$A,Data_Extraction!G$2,'HeartRate-2022-03-21-1647950188'!$C:$C,Data_Extraction!$A952),"")</f>
        <v/>
      </c>
      <c r="H952" t="str">
        <f>IFERROR(AVERAGEIFS('HeartRate-2022-03-21-1647950188'!$B:$B,'HeartRate-2022-03-21-1647950188'!$A:$A,Data_Extraction!H$2,'HeartRate-2022-03-21-1647950188'!$C:$C,Data_Extraction!$A952),"")</f>
        <v/>
      </c>
      <c r="I952" t="str">
        <f>IFERROR(AVERAGEIFS('HeartRate-2022-03-21-1647950188'!$B:$B,'HeartRate-2022-03-21-1647950188'!$A:$A,Data_Extraction!I$2,'HeartRate-2022-03-21-1647950188'!$C:$C,Data_Extraction!$A952),"")</f>
        <v/>
      </c>
      <c r="J952" s="8">
        <f t="shared" si="85"/>
        <v>110</v>
      </c>
      <c r="N952" s="11">
        <f>Data_Extraction!A952</f>
        <v>44634.645775462966</v>
      </c>
      <c r="O952" s="15">
        <f t="shared" si="86"/>
        <v>44634</v>
      </c>
      <c r="P952" s="16">
        <f t="shared" si="87"/>
        <v>0.64577546296296295</v>
      </c>
      <c r="Q952" s="12">
        <f>IF(Data_Extraction!B952="",Data_Extraction!$J952*(Q$1),Data_Extraction!B952)</f>
        <v>110</v>
      </c>
      <c r="R952" s="12">
        <f>IF(Data_Extraction!C952="",Data_Extraction!$J952*(R$1),Data_Extraction!C952)</f>
        <v>101.2</v>
      </c>
      <c r="S952" s="12">
        <f>IF(Data_Extraction!D952="",Data_Extraction!$J952*(S$1),Data_Extraction!D952)</f>
        <v>114.4</v>
      </c>
      <c r="T952" s="12">
        <f>IF(Data_Extraction!E952="",Data_Extraction!$J952*(T$1),Data_Extraction!E952)</f>
        <v>104.5</v>
      </c>
      <c r="U952" s="12">
        <f>IF(Data_Extraction!F952="",Data_Extraction!$J952*(U$1),Data_Extraction!F952)</f>
        <v>107.8</v>
      </c>
      <c r="V952" s="12">
        <f>IF(Data_Extraction!G952="",Data_Extraction!$J952*(V$1),Data_Extraction!G952)</f>
        <v>100.10000000000001</v>
      </c>
      <c r="W952" s="12">
        <f>IF(Data_Extraction!H952="",Data_Extraction!$J952*(W$1),Data_Extraction!H952)</f>
        <v>117.7</v>
      </c>
      <c r="X952" s="12">
        <f>IF(Data_Extraction!I952="",Data_Extraction!$J952*(X$1),Data_Extraction!I952)</f>
        <v>106.7</v>
      </c>
      <c r="Y952" s="13">
        <f t="shared" si="84"/>
        <v>107.80000000000001</v>
      </c>
      <c r="Z952" s="17" t="str">
        <f t="shared" si="88"/>
        <v>Evening</v>
      </c>
      <c r="AA952" s="14" t="str">
        <f>VLOOKUP($N952,'HeartRate-2022-03-21-1647950188'!$C:$G,2,0)</f>
        <v>Lecture</v>
      </c>
      <c r="AB952" s="14" t="str">
        <f>VLOOKUP($N952,'HeartRate-2022-03-21-1647950188'!$C:$G,3,0)</f>
        <v>Off Campus</v>
      </c>
      <c r="AC952" s="14" t="str">
        <f>VLOOKUP($N952,'HeartRate-2022-03-21-1647950188'!$C:$G,4,0)</f>
        <v>Sitting</v>
      </c>
      <c r="AD952" s="14" t="str">
        <f>VLOOKUP($N952,'HeartRate-2022-03-21-1647950188'!$C:$G,5,0)</f>
        <v>Technical Contexts</v>
      </c>
      <c r="AE952">
        <f t="shared" si="89"/>
        <v>0</v>
      </c>
      <c r="AF952" s="18">
        <v>44634</v>
      </c>
      <c r="AG952" s="19">
        <v>0.64577546296296295</v>
      </c>
    </row>
    <row r="953" spans="1:33" x14ac:dyDescent="0.3">
      <c r="A953" s="5">
        <v>44634.645821759259</v>
      </c>
      <c r="B953">
        <f>IFERROR(AVERAGEIFS('HeartRate-2022-03-21-1647950188'!$B:$B,'HeartRate-2022-03-21-1647950188'!$A:$A,Data_Extraction!B$2,'HeartRate-2022-03-21-1647950188'!$C:$C,Data_Extraction!$A953),"")</f>
        <v>107</v>
      </c>
      <c r="C953" t="str">
        <f>IFERROR(AVERAGEIFS('HeartRate-2022-03-21-1647950188'!$B:$B,'HeartRate-2022-03-21-1647950188'!$A:$A,Data_Extraction!C$2,'HeartRate-2022-03-21-1647950188'!$C:$C,Data_Extraction!$A953),"")</f>
        <v/>
      </c>
      <c r="D953" t="str">
        <f>IFERROR(AVERAGEIFS('HeartRate-2022-03-21-1647950188'!$B:$B,'HeartRate-2022-03-21-1647950188'!$A:$A,Data_Extraction!D$2,'HeartRate-2022-03-21-1647950188'!$C:$C,Data_Extraction!$A953),"")</f>
        <v/>
      </c>
      <c r="E953" t="str">
        <f>IFERROR(AVERAGEIFS('HeartRate-2022-03-21-1647950188'!$B:$B,'HeartRate-2022-03-21-1647950188'!$A:$A,Data_Extraction!E$2,'HeartRate-2022-03-21-1647950188'!$C:$C,Data_Extraction!$A953),"")</f>
        <v/>
      </c>
      <c r="F953" t="str">
        <f>IFERROR(AVERAGEIFS('HeartRate-2022-03-21-1647950188'!$B:$B,'HeartRate-2022-03-21-1647950188'!$A:$A,Data_Extraction!F$2,'HeartRate-2022-03-21-1647950188'!$C:$C,Data_Extraction!$A953),"")</f>
        <v/>
      </c>
      <c r="G953" t="str">
        <f>IFERROR(AVERAGEIFS('HeartRate-2022-03-21-1647950188'!$B:$B,'HeartRate-2022-03-21-1647950188'!$A:$A,Data_Extraction!G$2,'HeartRate-2022-03-21-1647950188'!$C:$C,Data_Extraction!$A953),"")</f>
        <v/>
      </c>
      <c r="H953" t="str">
        <f>IFERROR(AVERAGEIFS('HeartRate-2022-03-21-1647950188'!$B:$B,'HeartRate-2022-03-21-1647950188'!$A:$A,Data_Extraction!H$2,'HeartRate-2022-03-21-1647950188'!$C:$C,Data_Extraction!$A953),"")</f>
        <v/>
      </c>
      <c r="I953">
        <f>IFERROR(AVERAGEIFS('HeartRate-2022-03-21-1647950188'!$B:$B,'HeartRate-2022-03-21-1647950188'!$A:$A,Data_Extraction!I$2,'HeartRate-2022-03-21-1647950188'!$C:$C,Data_Extraction!$A953),"")</f>
        <v>97</v>
      </c>
      <c r="J953" s="8">
        <f t="shared" si="85"/>
        <v>102</v>
      </c>
      <c r="N953" s="11">
        <f>Data_Extraction!A953</f>
        <v>44634.645821759259</v>
      </c>
      <c r="O953" s="15">
        <f t="shared" si="86"/>
        <v>44634</v>
      </c>
      <c r="P953" s="16">
        <f t="shared" si="87"/>
        <v>0.64582175925925933</v>
      </c>
      <c r="Q953" s="12">
        <f>IF(Data_Extraction!B953="",Data_Extraction!$J953*(Q$1),Data_Extraction!B953)</f>
        <v>107</v>
      </c>
      <c r="R953" s="12">
        <f>IF(Data_Extraction!C953="",Data_Extraction!$J953*(R$1),Data_Extraction!C953)</f>
        <v>93.84</v>
      </c>
      <c r="S953" s="12">
        <f>IF(Data_Extraction!D953="",Data_Extraction!$J953*(S$1),Data_Extraction!D953)</f>
        <v>106.08</v>
      </c>
      <c r="T953" s="12">
        <f>IF(Data_Extraction!E953="",Data_Extraction!$J953*(T$1),Data_Extraction!E953)</f>
        <v>96.899999999999991</v>
      </c>
      <c r="U953" s="12">
        <f>IF(Data_Extraction!F953="",Data_Extraction!$J953*(U$1),Data_Extraction!F953)</f>
        <v>99.96</v>
      </c>
      <c r="V953" s="12">
        <f>IF(Data_Extraction!G953="",Data_Extraction!$J953*(V$1),Data_Extraction!G953)</f>
        <v>92.820000000000007</v>
      </c>
      <c r="W953" s="12">
        <f>IF(Data_Extraction!H953="",Data_Extraction!$J953*(W$1),Data_Extraction!H953)</f>
        <v>109.14</v>
      </c>
      <c r="X953" s="12">
        <f>IF(Data_Extraction!I953="",Data_Extraction!$J953*(X$1),Data_Extraction!I953)</f>
        <v>97</v>
      </c>
      <c r="Y953" s="13">
        <f t="shared" si="84"/>
        <v>100.3425</v>
      </c>
      <c r="Z953" s="17" t="str">
        <f t="shared" si="88"/>
        <v>Evening</v>
      </c>
      <c r="AA953" s="14" t="str">
        <f>VLOOKUP($N953,'HeartRate-2022-03-21-1647950188'!$C:$G,2,0)</f>
        <v>Lecture</v>
      </c>
      <c r="AB953" s="14" t="str">
        <f>VLOOKUP($N953,'HeartRate-2022-03-21-1647950188'!$C:$G,3,0)</f>
        <v>Off Campus</v>
      </c>
      <c r="AC953" s="14" t="str">
        <f>VLOOKUP($N953,'HeartRate-2022-03-21-1647950188'!$C:$G,4,0)</f>
        <v>Sitting</v>
      </c>
      <c r="AD953" s="14" t="str">
        <f>VLOOKUP($N953,'HeartRate-2022-03-21-1647950188'!$C:$G,5,0)</f>
        <v>Technical Contexts</v>
      </c>
      <c r="AE953">
        <f t="shared" si="89"/>
        <v>0</v>
      </c>
      <c r="AF953" s="18">
        <v>44634</v>
      </c>
      <c r="AG953" s="19">
        <v>0.64582175925925933</v>
      </c>
    </row>
    <row r="954" spans="1:33" x14ac:dyDescent="0.3">
      <c r="A954" s="5">
        <v>44634.646516203706</v>
      </c>
      <c r="B954">
        <f>IFERROR(AVERAGEIFS('HeartRate-2022-03-21-1647950188'!$B:$B,'HeartRate-2022-03-21-1647950188'!$A:$A,Data_Extraction!B$2,'HeartRate-2022-03-21-1647950188'!$C:$C,Data_Extraction!$A954),"")</f>
        <v>110</v>
      </c>
      <c r="C954" t="str">
        <f>IFERROR(AVERAGEIFS('HeartRate-2022-03-21-1647950188'!$B:$B,'HeartRate-2022-03-21-1647950188'!$A:$A,Data_Extraction!C$2,'HeartRate-2022-03-21-1647950188'!$C:$C,Data_Extraction!$A954),"")</f>
        <v/>
      </c>
      <c r="D954" t="str">
        <f>IFERROR(AVERAGEIFS('HeartRate-2022-03-21-1647950188'!$B:$B,'HeartRate-2022-03-21-1647950188'!$A:$A,Data_Extraction!D$2,'HeartRate-2022-03-21-1647950188'!$C:$C,Data_Extraction!$A954),"")</f>
        <v/>
      </c>
      <c r="E954" t="str">
        <f>IFERROR(AVERAGEIFS('HeartRate-2022-03-21-1647950188'!$B:$B,'HeartRate-2022-03-21-1647950188'!$A:$A,Data_Extraction!E$2,'HeartRate-2022-03-21-1647950188'!$C:$C,Data_Extraction!$A954),"")</f>
        <v/>
      </c>
      <c r="F954" t="str">
        <f>IFERROR(AVERAGEIFS('HeartRate-2022-03-21-1647950188'!$B:$B,'HeartRate-2022-03-21-1647950188'!$A:$A,Data_Extraction!F$2,'HeartRate-2022-03-21-1647950188'!$C:$C,Data_Extraction!$A954),"")</f>
        <v/>
      </c>
      <c r="G954" t="str">
        <f>IFERROR(AVERAGEIFS('HeartRate-2022-03-21-1647950188'!$B:$B,'HeartRate-2022-03-21-1647950188'!$A:$A,Data_Extraction!G$2,'HeartRate-2022-03-21-1647950188'!$C:$C,Data_Extraction!$A954),"")</f>
        <v/>
      </c>
      <c r="H954" t="str">
        <f>IFERROR(AVERAGEIFS('HeartRate-2022-03-21-1647950188'!$B:$B,'HeartRate-2022-03-21-1647950188'!$A:$A,Data_Extraction!H$2,'HeartRate-2022-03-21-1647950188'!$C:$C,Data_Extraction!$A954),"")</f>
        <v/>
      </c>
      <c r="I954">
        <f>IFERROR(AVERAGEIFS('HeartRate-2022-03-21-1647950188'!$B:$B,'HeartRate-2022-03-21-1647950188'!$A:$A,Data_Extraction!I$2,'HeartRate-2022-03-21-1647950188'!$C:$C,Data_Extraction!$A954),"")</f>
        <v>97</v>
      </c>
      <c r="J954" s="8">
        <f t="shared" si="85"/>
        <v>103.5</v>
      </c>
      <c r="N954" s="11">
        <f>Data_Extraction!A954</f>
        <v>44634.646516203706</v>
      </c>
      <c r="O954" s="15">
        <f t="shared" si="86"/>
        <v>44634</v>
      </c>
      <c r="P954" s="16">
        <f t="shared" si="87"/>
        <v>0.64651620370370366</v>
      </c>
      <c r="Q954" s="12">
        <f>IF(Data_Extraction!B954="",Data_Extraction!$J954*(Q$1),Data_Extraction!B954)</f>
        <v>110</v>
      </c>
      <c r="R954" s="12">
        <f>IF(Data_Extraction!C954="",Data_Extraction!$J954*(R$1),Data_Extraction!C954)</f>
        <v>95.22</v>
      </c>
      <c r="S954" s="12">
        <f>IF(Data_Extraction!D954="",Data_Extraction!$J954*(S$1),Data_Extraction!D954)</f>
        <v>107.64</v>
      </c>
      <c r="T954" s="12">
        <f>IF(Data_Extraction!E954="",Data_Extraction!$J954*(T$1),Data_Extraction!E954)</f>
        <v>98.324999999999989</v>
      </c>
      <c r="U954" s="12">
        <f>IF(Data_Extraction!F954="",Data_Extraction!$J954*(U$1),Data_Extraction!F954)</f>
        <v>101.42999999999999</v>
      </c>
      <c r="V954" s="12">
        <f>IF(Data_Extraction!G954="",Data_Extraction!$J954*(V$1),Data_Extraction!G954)</f>
        <v>94.185000000000002</v>
      </c>
      <c r="W954" s="12">
        <f>IF(Data_Extraction!H954="",Data_Extraction!$J954*(W$1),Data_Extraction!H954)</f>
        <v>110.745</v>
      </c>
      <c r="X954" s="12">
        <f>IF(Data_Extraction!I954="",Data_Extraction!$J954*(X$1),Data_Extraction!I954)</f>
        <v>97</v>
      </c>
      <c r="Y954" s="13">
        <f t="shared" si="84"/>
        <v>101.81812499999999</v>
      </c>
      <c r="Z954" s="17" t="str">
        <f t="shared" si="88"/>
        <v>Evening</v>
      </c>
      <c r="AA954" s="14" t="str">
        <f>VLOOKUP($N954,'HeartRate-2022-03-21-1647950188'!$C:$G,2,0)</f>
        <v>Lecture</v>
      </c>
      <c r="AB954" s="14" t="str">
        <f>VLOOKUP($N954,'HeartRate-2022-03-21-1647950188'!$C:$G,3,0)</f>
        <v>Off Campus</v>
      </c>
      <c r="AC954" s="14" t="str">
        <f>VLOOKUP($N954,'HeartRate-2022-03-21-1647950188'!$C:$G,4,0)</f>
        <v>Sitting</v>
      </c>
      <c r="AD954" s="14" t="str">
        <f>VLOOKUP($N954,'HeartRate-2022-03-21-1647950188'!$C:$G,5,0)</f>
        <v>Technical Contexts</v>
      </c>
      <c r="AE954">
        <f t="shared" si="89"/>
        <v>0</v>
      </c>
      <c r="AF954" s="18">
        <v>44634</v>
      </c>
      <c r="AG954" s="19">
        <v>0.64651620370370366</v>
      </c>
    </row>
    <row r="955" spans="1:33" x14ac:dyDescent="0.3">
      <c r="A955" s="5">
        <v>44634.646527777775</v>
      </c>
      <c r="B955" t="str">
        <f>IFERROR(AVERAGEIFS('HeartRate-2022-03-21-1647950188'!$B:$B,'HeartRate-2022-03-21-1647950188'!$A:$A,Data_Extraction!B$2,'HeartRate-2022-03-21-1647950188'!$C:$C,Data_Extraction!$A955),"")</f>
        <v/>
      </c>
      <c r="C955" t="str">
        <f>IFERROR(AVERAGEIFS('HeartRate-2022-03-21-1647950188'!$B:$B,'HeartRate-2022-03-21-1647950188'!$A:$A,Data_Extraction!C$2,'HeartRate-2022-03-21-1647950188'!$C:$C,Data_Extraction!$A955),"")</f>
        <v/>
      </c>
      <c r="D955" t="str">
        <f>IFERROR(AVERAGEIFS('HeartRate-2022-03-21-1647950188'!$B:$B,'HeartRate-2022-03-21-1647950188'!$A:$A,Data_Extraction!D$2,'HeartRate-2022-03-21-1647950188'!$C:$C,Data_Extraction!$A955),"")</f>
        <v/>
      </c>
      <c r="E955" t="str">
        <f>IFERROR(AVERAGEIFS('HeartRate-2022-03-21-1647950188'!$B:$B,'HeartRate-2022-03-21-1647950188'!$A:$A,Data_Extraction!E$2,'HeartRate-2022-03-21-1647950188'!$C:$C,Data_Extraction!$A955),"")</f>
        <v/>
      </c>
      <c r="F955" t="str">
        <f>IFERROR(AVERAGEIFS('HeartRate-2022-03-21-1647950188'!$B:$B,'HeartRate-2022-03-21-1647950188'!$A:$A,Data_Extraction!F$2,'HeartRate-2022-03-21-1647950188'!$C:$C,Data_Extraction!$A955),"")</f>
        <v/>
      </c>
      <c r="G955">
        <f>IFERROR(AVERAGEIFS('HeartRate-2022-03-21-1647950188'!$B:$B,'HeartRate-2022-03-21-1647950188'!$A:$A,Data_Extraction!G$2,'HeartRate-2022-03-21-1647950188'!$C:$C,Data_Extraction!$A955),"")</f>
        <v>91</v>
      </c>
      <c r="H955">
        <f>IFERROR(AVERAGEIFS('HeartRate-2022-03-21-1647950188'!$B:$B,'HeartRate-2022-03-21-1647950188'!$A:$A,Data_Extraction!H$2,'HeartRate-2022-03-21-1647950188'!$C:$C,Data_Extraction!$A955),"")</f>
        <v>78</v>
      </c>
      <c r="I955" t="str">
        <f>IFERROR(AVERAGEIFS('HeartRate-2022-03-21-1647950188'!$B:$B,'HeartRate-2022-03-21-1647950188'!$A:$A,Data_Extraction!I$2,'HeartRate-2022-03-21-1647950188'!$C:$C,Data_Extraction!$A955),"")</f>
        <v/>
      </c>
      <c r="J955" s="8">
        <f t="shared" si="85"/>
        <v>84.5</v>
      </c>
      <c r="N955" s="11">
        <f>Data_Extraction!A955</f>
        <v>44634.646527777775</v>
      </c>
      <c r="O955" s="15">
        <f t="shared" si="86"/>
        <v>44634</v>
      </c>
      <c r="P955" s="16">
        <f t="shared" si="87"/>
        <v>0.64652777777777781</v>
      </c>
      <c r="Q955" s="12">
        <f>IF(Data_Extraction!B955="",Data_Extraction!$J955*(Q$1),Data_Extraction!B955)</f>
        <v>76.05</v>
      </c>
      <c r="R955" s="12">
        <f>IF(Data_Extraction!C955="",Data_Extraction!$J955*(R$1),Data_Extraction!C955)</f>
        <v>77.740000000000009</v>
      </c>
      <c r="S955" s="12">
        <f>IF(Data_Extraction!D955="",Data_Extraction!$J955*(S$1),Data_Extraction!D955)</f>
        <v>87.88000000000001</v>
      </c>
      <c r="T955" s="12">
        <f>IF(Data_Extraction!E955="",Data_Extraction!$J955*(T$1),Data_Extraction!E955)</f>
        <v>80.274999999999991</v>
      </c>
      <c r="U955" s="12">
        <f>IF(Data_Extraction!F955="",Data_Extraction!$J955*(U$1),Data_Extraction!F955)</f>
        <v>82.81</v>
      </c>
      <c r="V955" s="12">
        <f>IF(Data_Extraction!G955="",Data_Extraction!$J955*(V$1),Data_Extraction!G955)</f>
        <v>91</v>
      </c>
      <c r="W955" s="12">
        <f>IF(Data_Extraction!H955="",Data_Extraction!$J955*(W$1),Data_Extraction!H955)</f>
        <v>78</v>
      </c>
      <c r="X955" s="12">
        <f>IF(Data_Extraction!I955="",Data_Extraction!$J955*(X$1),Data_Extraction!I955)</f>
        <v>81.965000000000003</v>
      </c>
      <c r="Y955" s="13">
        <f t="shared" si="84"/>
        <v>81.965000000000003</v>
      </c>
      <c r="Z955" s="17" t="str">
        <f t="shared" si="88"/>
        <v>Evening</v>
      </c>
      <c r="AA955" s="14" t="str">
        <f>VLOOKUP($N955,'HeartRate-2022-03-21-1647950188'!$C:$G,2,0)</f>
        <v>Lecture</v>
      </c>
      <c r="AB955" s="14" t="str">
        <f>VLOOKUP($N955,'HeartRate-2022-03-21-1647950188'!$C:$G,3,0)</f>
        <v>Off Campus</v>
      </c>
      <c r="AC955" s="14" t="str">
        <f>VLOOKUP($N955,'HeartRate-2022-03-21-1647950188'!$C:$G,4,0)</f>
        <v>Sitting</v>
      </c>
      <c r="AD955" s="14" t="str">
        <f>VLOOKUP($N955,'HeartRate-2022-03-21-1647950188'!$C:$G,5,0)</f>
        <v>Technical Contexts</v>
      </c>
      <c r="AE955">
        <f t="shared" si="89"/>
        <v>0</v>
      </c>
      <c r="AF955" s="18">
        <v>44634</v>
      </c>
      <c r="AG955" s="19">
        <v>0.64652777777777781</v>
      </c>
    </row>
    <row r="956" spans="1:33" x14ac:dyDescent="0.3">
      <c r="A956" s="5">
        <v>44634.646678240744</v>
      </c>
      <c r="B956" t="str">
        <f>IFERROR(AVERAGEIFS('HeartRate-2022-03-21-1647950188'!$B:$B,'HeartRate-2022-03-21-1647950188'!$A:$A,Data_Extraction!B$2,'HeartRate-2022-03-21-1647950188'!$C:$C,Data_Extraction!$A956),"")</f>
        <v/>
      </c>
      <c r="C956" t="str">
        <f>IFERROR(AVERAGEIFS('HeartRate-2022-03-21-1647950188'!$B:$B,'HeartRate-2022-03-21-1647950188'!$A:$A,Data_Extraction!C$2,'HeartRate-2022-03-21-1647950188'!$C:$C,Data_Extraction!$A956),"")</f>
        <v/>
      </c>
      <c r="D956" t="str">
        <f>IFERROR(AVERAGEIFS('HeartRate-2022-03-21-1647950188'!$B:$B,'HeartRate-2022-03-21-1647950188'!$A:$A,Data_Extraction!D$2,'HeartRate-2022-03-21-1647950188'!$C:$C,Data_Extraction!$A956),"")</f>
        <v/>
      </c>
      <c r="E956" t="str">
        <f>IFERROR(AVERAGEIFS('HeartRate-2022-03-21-1647950188'!$B:$B,'HeartRate-2022-03-21-1647950188'!$A:$A,Data_Extraction!E$2,'HeartRate-2022-03-21-1647950188'!$C:$C,Data_Extraction!$A956),"")</f>
        <v/>
      </c>
      <c r="F956" t="str">
        <f>IFERROR(AVERAGEIFS('HeartRate-2022-03-21-1647950188'!$B:$B,'HeartRate-2022-03-21-1647950188'!$A:$A,Data_Extraction!F$2,'HeartRate-2022-03-21-1647950188'!$C:$C,Data_Extraction!$A956),"")</f>
        <v/>
      </c>
      <c r="G956">
        <f>IFERROR(AVERAGEIFS('HeartRate-2022-03-21-1647950188'!$B:$B,'HeartRate-2022-03-21-1647950188'!$A:$A,Data_Extraction!G$2,'HeartRate-2022-03-21-1647950188'!$C:$C,Data_Extraction!$A956),"")</f>
        <v>81</v>
      </c>
      <c r="H956" t="str">
        <f>IFERROR(AVERAGEIFS('HeartRate-2022-03-21-1647950188'!$B:$B,'HeartRate-2022-03-21-1647950188'!$A:$A,Data_Extraction!H$2,'HeartRate-2022-03-21-1647950188'!$C:$C,Data_Extraction!$A956),"")</f>
        <v/>
      </c>
      <c r="I956" t="str">
        <f>IFERROR(AVERAGEIFS('HeartRate-2022-03-21-1647950188'!$B:$B,'HeartRate-2022-03-21-1647950188'!$A:$A,Data_Extraction!I$2,'HeartRate-2022-03-21-1647950188'!$C:$C,Data_Extraction!$A956),"")</f>
        <v/>
      </c>
      <c r="J956" s="8">
        <f t="shared" si="85"/>
        <v>81</v>
      </c>
      <c r="N956" s="11">
        <f>Data_Extraction!A956</f>
        <v>44634.646678240744</v>
      </c>
      <c r="O956" s="15">
        <f t="shared" si="86"/>
        <v>44634</v>
      </c>
      <c r="P956" s="16">
        <f t="shared" si="87"/>
        <v>0.64667824074074076</v>
      </c>
      <c r="Q956" s="12">
        <f>IF(Data_Extraction!B956="",Data_Extraction!$J956*(Q$1),Data_Extraction!B956)</f>
        <v>72.900000000000006</v>
      </c>
      <c r="R956" s="12">
        <f>IF(Data_Extraction!C956="",Data_Extraction!$J956*(R$1),Data_Extraction!C956)</f>
        <v>74.52000000000001</v>
      </c>
      <c r="S956" s="12">
        <f>IF(Data_Extraction!D956="",Data_Extraction!$J956*(S$1),Data_Extraction!D956)</f>
        <v>84.240000000000009</v>
      </c>
      <c r="T956" s="12">
        <f>IF(Data_Extraction!E956="",Data_Extraction!$J956*(T$1),Data_Extraction!E956)</f>
        <v>76.95</v>
      </c>
      <c r="U956" s="12">
        <f>IF(Data_Extraction!F956="",Data_Extraction!$J956*(U$1),Data_Extraction!F956)</f>
        <v>79.38</v>
      </c>
      <c r="V956" s="12">
        <f>IF(Data_Extraction!G956="",Data_Extraction!$J956*(V$1),Data_Extraction!G956)</f>
        <v>81</v>
      </c>
      <c r="W956" s="12">
        <f>IF(Data_Extraction!H956="",Data_Extraction!$J956*(W$1),Data_Extraction!H956)</f>
        <v>86.67</v>
      </c>
      <c r="X956" s="12">
        <f>IF(Data_Extraction!I956="",Data_Extraction!$J956*(X$1),Data_Extraction!I956)</f>
        <v>78.569999999999993</v>
      </c>
      <c r="Y956" s="13">
        <f t="shared" si="84"/>
        <v>79.278750000000002</v>
      </c>
      <c r="Z956" s="17" t="str">
        <f t="shared" si="88"/>
        <v>Evening</v>
      </c>
      <c r="AA956" s="14" t="str">
        <f>VLOOKUP($N956,'HeartRate-2022-03-21-1647950188'!$C:$G,2,0)</f>
        <v>Lecture</v>
      </c>
      <c r="AB956" s="14" t="str">
        <f>VLOOKUP($N956,'HeartRate-2022-03-21-1647950188'!$C:$G,3,0)</f>
        <v>Off Campus</v>
      </c>
      <c r="AC956" s="14" t="str">
        <f>VLOOKUP($N956,'HeartRate-2022-03-21-1647950188'!$C:$G,4,0)</f>
        <v>Sitting</v>
      </c>
      <c r="AD956" s="14" t="str">
        <f>VLOOKUP($N956,'HeartRate-2022-03-21-1647950188'!$C:$G,5,0)</f>
        <v>Technical Contexts</v>
      </c>
      <c r="AE956">
        <f t="shared" si="89"/>
        <v>0</v>
      </c>
      <c r="AF956" s="18">
        <v>44634</v>
      </c>
      <c r="AG956" s="19">
        <v>0.64667824074074076</v>
      </c>
    </row>
    <row r="957" spans="1:33" x14ac:dyDescent="0.3">
      <c r="A957" s="5">
        <v>44634.647210648145</v>
      </c>
      <c r="B957">
        <f>IFERROR(AVERAGEIFS('HeartRate-2022-03-21-1647950188'!$B:$B,'HeartRate-2022-03-21-1647950188'!$A:$A,Data_Extraction!B$2,'HeartRate-2022-03-21-1647950188'!$C:$C,Data_Extraction!$A957),"")</f>
        <v>100</v>
      </c>
      <c r="C957" t="str">
        <f>IFERROR(AVERAGEIFS('HeartRate-2022-03-21-1647950188'!$B:$B,'HeartRate-2022-03-21-1647950188'!$A:$A,Data_Extraction!C$2,'HeartRate-2022-03-21-1647950188'!$C:$C,Data_Extraction!$A957),"")</f>
        <v/>
      </c>
      <c r="D957" t="str">
        <f>IFERROR(AVERAGEIFS('HeartRate-2022-03-21-1647950188'!$B:$B,'HeartRate-2022-03-21-1647950188'!$A:$A,Data_Extraction!D$2,'HeartRate-2022-03-21-1647950188'!$C:$C,Data_Extraction!$A957),"")</f>
        <v/>
      </c>
      <c r="E957" t="str">
        <f>IFERROR(AVERAGEIFS('HeartRate-2022-03-21-1647950188'!$B:$B,'HeartRate-2022-03-21-1647950188'!$A:$A,Data_Extraction!E$2,'HeartRate-2022-03-21-1647950188'!$C:$C,Data_Extraction!$A957),"")</f>
        <v/>
      </c>
      <c r="F957" t="str">
        <f>IFERROR(AVERAGEIFS('HeartRate-2022-03-21-1647950188'!$B:$B,'HeartRate-2022-03-21-1647950188'!$A:$A,Data_Extraction!F$2,'HeartRate-2022-03-21-1647950188'!$C:$C,Data_Extraction!$A957),"")</f>
        <v/>
      </c>
      <c r="G957" t="str">
        <f>IFERROR(AVERAGEIFS('HeartRate-2022-03-21-1647950188'!$B:$B,'HeartRate-2022-03-21-1647950188'!$A:$A,Data_Extraction!G$2,'HeartRate-2022-03-21-1647950188'!$C:$C,Data_Extraction!$A957),"")</f>
        <v/>
      </c>
      <c r="H957" t="str">
        <f>IFERROR(AVERAGEIFS('HeartRate-2022-03-21-1647950188'!$B:$B,'HeartRate-2022-03-21-1647950188'!$A:$A,Data_Extraction!H$2,'HeartRate-2022-03-21-1647950188'!$C:$C,Data_Extraction!$A957),"")</f>
        <v/>
      </c>
      <c r="I957">
        <f>IFERROR(AVERAGEIFS('HeartRate-2022-03-21-1647950188'!$B:$B,'HeartRate-2022-03-21-1647950188'!$A:$A,Data_Extraction!I$2,'HeartRate-2022-03-21-1647950188'!$C:$C,Data_Extraction!$A957),"")</f>
        <v>93</v>
      </c>
      <c r="J957" s="8">
        <f t="shared" si="85"/>
        <v>96.5</v>
      </c>
      <c r="N957" s="11">
        <f>Data_Extraction!A957</f>
        <v>44634.647210648145</v>
      </c>
      <c r="O957" s="15">
        <f t="shared" si="86"/>
        <v>44634</v>
      </c>
      <c r="P957" s="16">
        <f t="shared" si="87"/>
        <v>0.64721064814814822</v>
      </c>
      <c r="Q957" s="12">
        <f>IF(Data_Extraction!B957="",Data_Extraction!$J957*(Q$1),Data_Extraction!B957)</f>
        <v>100</v>
      </c>
      <c r="R957" s="12">
        <f>IF(Data_Extraction!C957="",Data_Extraction!$J957*(R$1),Data_Extraction!C957)</f>
        <v>88.78</v>
      </c>
      <c r="S957" s="12">
        <f>IF(Data_Extraction!D957="",Data_Extraction!$J957*(S$1),Data_Extraction!D957)</f>
        <v>100.36</v>
      </c>
      <c r="T957" s="12">
        <f>IF(Data_Extraction!E957="",Data_Extraction!$J957*(T$1),Data_Extraction!E957)</f>
        <v>91.674999999999997</v>
      </c>
      <c r="U957" s="12">
        <f>IF(Data_Extraction!F957="",Data_Extraction!$J957*(U$1),Data_Extraction!F957)</f>
        <v>94.57</v>
      </c>
      <c r="V957" s="12">
        <f>IF(Data_Extraction!G957="",Data_Extraction!$J957*(V$1),Data_Extraction!G957)</f>
        <v>87.814999999999998</v>
      </c>
      <c r="W957" s="12">
        <f>IF(Data_Extraction!H957="",Data_Extraction!$J957*(W$1),Data_Extraction!H957)</f>
        <v>103.25500000000001</v>
      </c>
      <c r="X957" s="12">
        <f>IF(Data_Extraction!I957="",Data_Extraction!$J957*(X$1),Data_Extraction!I957)</f>
        <v>93</v>
      </c>
      <c r="Y957" s="13">
        <f t="shared" si="84"/>
        <v>94.931875000000005</v>
      </c>
      <c r="Z957" s="17" t="str">
        <f t="shared" si="88"/>
        <v>Evening</v>
      </c>
      <c r="AA957" s="14" t="str">
        <f>VLOOKUP($N957,'HeartRate-2022-03-21-1647950188'!$C:$G,2,0)</f>
        <v>Lecture</v>
      </c>
      <c r="AB957" s="14" t="str">
        <f>VLOOKUP($N957,'HeartRate-2022-03-21-1647950188'!$C:$G,3,0)</f>
        <v>Off Campus</v>
      </c>
      <c r="AC957" s="14" t="str">
        <f>VLOOKUP($N957,'HeartRate-2022-03-21-1647950188'!$C:$G,4,0)</f>
        <v>Sitting</v>
      </c>
      <c r="AD957" s="14" t="str">
        <f>VLOOKUP($N957,'HeartRate-2022-03-21-1647950188'!$C:$G,5,0)</f>
        <v>Technical Contexts</v>
      </c>
      <c r="AE957">
        <f t="shared" si="89"/>
        <v>0</v>
      </c>
      <c r="AF957" s="18">
        <v>44634</v>
      </c>
      <c r="AG957" s="19">
        <v>0.64721064814814822</v>
      </c>
    </row>
    <row r="958" spans="1:33" x14ac:dyDescent="0.3">
      <c r="A958" s="5">
        <v>44634.647604166668</v>
      </c>
      <c r="B958" t="str">
        <f>IFERROR(AVERAGEIFS('HeartRate-2022-03-21-1647950188'!$B:$B,'HeartRate-2022-03-21-1647950188'!$A:$A,Data_Extraction!B$2,'HeartRate-2022-03-21-1647950188'!$C:$C,Data_Extraction!$A958),"")</f>
        <v/>
      </c>
      <c r="C958" t="str">
        <f>IFERROR(AVERAGEIFS('HeartRate-2022-03-21-1647950188'!$B:$B,'HeartRate-2022-03-21-1647950188'!$A:$A,Data_Extraction!C$2,'HeartRate-2022-03-21-1647950188'!$C:$C,Data_Extraction!$A958),"")</f>
        <v/>
      </c>
      <c r="D958" t="str">
        <f>IFERROR(AVERAGEIFS('HeartRate-2022-03-21-1647950188'!$B:$B,'HeartRate-2022-03-21-1647950188'!$A:$A,Data_Extraction!D$2,'HeartRate-2022-03-21-1647950188'!$C:$C,Data_Extraction!$A958),"")</f>
        <v/>
      </c>
      <c r="E958" t="str">
        <f>IFERROR(AVERAGEIFS('HeartRate-2022-03-21-1647950188'!$B:$B,'HeartRate-2022-03-21-1647950188'!$A:$A,Data_Extraction!E$2,'HeartRate-2022-03-21-1647950188'!$C:$C,Data_Extraction!$A958),"")</f>
        <v/>
      </c>
      <c r="F958" t="str">
        <f>IFERROR(AVERAGEIFS('HeartRate-2022-03-21-1647950188'!$B:$B,'HeartRate-2022-03-21-1647950188'!$A:$A,Data_Extraction!F$2,'HeartRate-2022-03-21-1647950188'!$C:$C,Data_Extraction!$A958),"")</f>
        <v/>
      </c>
      <c r="G958" t="str">
        <f>IFERROR(AVERAGEIFS('HeartRate-2022-03-21-1647950188'!$B:$B,'HeartRate-2022-03-21-1647950188'!$A:$A,Data_Extraction!G$2,'HeartRate-2022-03-21-1647950188'!$C:$C,Data_Extraction!$A958),"")</f>
        <v/>
      </c>
      <c r="H958" t="str">
        <f>IFERROR(AVERAGEIFS('HeartRate-2022-03-21-1647950188'!$B:$B,'HeartRate-2022-03-21-1647950188'!$A:$A,Data_Extraction!H$2,'HeartRate-2022-03-21-1647950188'!$C:$C,Data_Extraction!$A958),"")</f>
        <v/>
      </c>
      <c r="I958">
        <f>IFERROR(AVERAGEIFS('HeartRate-2022-03-21-1647950188'!$B:$B,'HeartRate-2022-03-21-1647950188'!$A:$A,Data_Extraction!I$2,'HeartRate-2022-03-21-1647950188'!$C:$C,Data_Extraction!$A958),"")</f>
        <v>91</v>
      </c>
      <c r="J958" s="8">
        <f t="shared" si="85"/>
        <v>91</v>
      </c>
      <c r="N958" s="11">
        <f>Data_Extraction!A958</f>
        <v>44634.647604166668</v>
      </c>
      <c r="O958" s="15">
        <f t="shared" si="86"/>
        <v>44634</v>
      </c>
      <c r="P958" s="16">
        <f t="shared" si="87"/>
        <v>0.64760416666666665</v>
      </c>
      <c r="Q958" s="12">
        <f>IF(Data_Extraction!B958="",Data_Extraction!$J958*(Q$1),Data_Extraction!B958)</f>
        <v>81.900000000000006</v>
      </c>
      <c r="R958" s="12">
        <f>IF(Data_Extraction!C958="",Data_Extraction!$J958*(R$1),Data_Extraction!C958)</f>
        <v>83.72</v>
      </c>
      <c r="S958" s="12">
        <f>IF(Data_Extraction!D958="",Data_Extraction!$J958*(S$1),Data_Extraction!D958)</f>
        <v>94.64</v>
      </c>
      <c r="T958" s="12">
        <f>IF(Data_Extraction!E958="",Data_Extraction!$J958*(T$1),Data_Extraction!E958)</f>
        <v>86.45</v>
      </c>
      <c r="U958" s="12">
        <f>IF(Data_Extraction!F958="",Data_Extraction!$J958*(U$1),Data_Extraction!F958)</f>
        <v>89.179999999999993</v>
      </c>
      <c r="V958" s="12">
        <f>IF(Data_Extraction!G958="",Data_Extraction!$J958*(V$1),Data_Extraction!G958)</f>
        <v>82.81</v>
      </c>
      <c r="W958" s="12">
        <f>IF(Data_Extraction!H958="",Data_Extraction!$J958*(W$1),Data_Extraction!H958)</f>
        <v>97.37</v>
      </c>
      <c r="X958" s="12">
        <f>IF(Data_Extraction!I958="",Data_Extraction!$J958*(X$1),Data_Extraction!I958)</f>
        <v>91</v>
      </c>
      <c r="Y958" s="13">
        <f t="shared" si="84"/>
        <v>88.383750000000006</v>
      </c>
      <c r="Z958" s="17" t="str">
        <f t="shared" si="88"/>
        <v>Evening</v>
      </c>
      <c r="AA958" s="14" t="str">
        <f>VLOOKUP($N958,'HeartRate-2022-03-21-1647950188'!$C:$G,2,0)</f>
        <v>Lecture</v>
      </c>
      <c r="AB958" s="14" t="str">
        <f>VLOOKUP($N958,'HeartRate-2022-03-21-1647950188'!$C:$G,3,0)</f>
        <v>Off Campus</v>
      </c>
      <c r="AC958" s="14" t="str">
        <f>VLOOKUP($N958,'HeartRate-2022-03-21-1647950188'!$C:$G,4,0)</f>
        <v>Sitting</v>
      </c>
      <c r="AD958" s="14" t="str">
        <f>VLOOKUP($N958,'HeartRate-2022-03-21-1647950188'!$C:$G,5,0)</f>
        <v>Technical Contexts</v>
      </c>
      <c r="AE958">
        <f t="shared" si="89"/>
        <v>0</v>
      </c>
      <c r="AF958" s="18">
        <v>44634</v>
      </c>
      <c r="AG958" s="19">
        <v>0.64760416666666665</v>
      </c>
    </row>
    <row r="959" spans="1:33" x14ac:dyDescent="0.3">
      <c r="A959" s="5">
        <v>44634.647905092592</v>
      </c>
      <c r="B959">
        <f>IFERROR(AVERAGEIFS('HeartRate-2022-03-21-1647950188'!$B:$B,'HeartRate-2022-03-21-1647950188'!$A:$A,Data_Extraction!B$2,'HeartRate-2022-03-21-1647950188'!$C:$C,Data_Extraction!$A959),"")</f>
        <v>100</v>
      </c>
      <c r="C959" t="str">
        <f>IFERROR(AVERAGEIFS('HeartRate-2022-03-21-1647950188'!$B:$B,'HeartRate-2022-03-21-1647950188'!$A:$A,Data_Extraction!C$2,'HeartRate-2022-03-21-1647950188'!$C:$C,Data_Extraction!$A959),"")</f>
        <v/>
      </c>
      <c r="D959" t="str">
        <f>IFERROR(AVERAGEIFS('HeartRate-2022-03-21-1647950188'!$B:$B,'HeartRate-2022-03-21-1647950188'!$A:$A,Data_Extraction!D$2,'HeartRate-2022-03-21-1647950188'!$C:$C,Data_Extraction!$A959),"")</f>
        <v/>
      </c>
      <c r="E959" t="str">
        <f>IFERROR(AVERAGEIFS('HeartRate-2022-03-21-1647950188'!$B:$B,'HeartRate-2022-03-21-1647950188'!$A:$A,Data_Extraction!E$2,'HeartRate-2022-03-21-1647950188'!$C:$C,Data_Extraction!$A959),"")</f>
        <v/>
      </c>
      <c r="F959" t="str">
        <f>IFERROR(AVERAGEIFS('HeartRate-2022-03-21-1647950188'!$B:$B,'HeartRate-2022-03-21-1647950188'!$A:$A,Data_Extraction!F$2,'HeartRate-2022-03-21-1647950188'!$C:$C,Data_Extraction!$A959),"")</f>
        <v/>
      </c>
      <c r="G959" t="str">
        <f>IFERROR(AVERAGEIFS('HeartRate-2022-03-21-1647950188'!$B:$B,'HeartRate-2022-03-21-1647950188'!$A:$A,Data_Extraction!G$2,'HeartRate-2022-03-21-1647950188'!$C:$C,Data_Extraction!$A959),"")</f>
        <v/>
      </c>
      <c r="H959" t="str">
        <f>IFERROR(AVERAGEIFS('HeartRate-2022-03-21-1647950188'!$B:$B,'HeartRate-2022-03-21-1647950188'!$A:$A,Data_Extraction!H$2,'HeartRate-2022-03-21-1647950188'!$C:$C,Data_Extraction!$A959),"")</f>
        <v/>
      </c>
      <c r="I959">
        <f>IFERROR(AVERAGEIFS('HeartRate-2022-03-21-1647950188'!$B:$B,'HeartRate-2022-03-21-1647950188'!$A:$A,Data_Extraction!I$2,'HeartRate-2022-03-21-1647950188'!$C:$C,Data_Extraction!$A959),"")</f>
        <v>93</v>
      </c>
      <c r="J959" s="8">
        <f t="shared" si="85"/>
        <v>96.5</v>
      </c>
      <c r="N959" s="11">
        <f>Data_Extraction!A959</f>
        <v>44634.647905092592</v>
      </c>
      <c r="O959" s="15">
        <f t="shared" si="86"/>
        <v>44634</v>
      </c>
      <c r="P959" s="16">
        <f t="shared" si="87"/>
        <v>0.64790509259259255</v>
      </c>
      <c r="Q959" s="12">
        <f>IF(Data_Extraction!B959="",Data_Extraction!$J959*(Q$1),Data_Extraction!B959)</f>
        <v>100</v>
      </c>
      <c r="R959" s="12">
        <f>IF(Data_Extraction!C959="",Data_Extraction!$J959*(R$1),Data_Extraction!C959)</f>
        <v>88.78</v>
      </c>
      <c r="S959" s="12">
        <f>IF(Data_Extraction!D959="",Data_Extraction!$J959*(S$1),Data_Extraction!D959)</f>
        <v>100.36</v>
      </c>
      <c r="T959" s="12">
        <f>IF(Data_Extraction!E959="",Data_Extraction!$J959*(T$1),Data_Extraction!E959)</f>
        <v>91.674999999999997</v>
      </c>
      <c r="U959" s="12">
        <f>IF(Data_Extraction!F959="",Data_Extraction!$J959*(U$1),Data_Extraction!F959)</f>
        <v>94.57</v>
      </c>
      <c r="V959" s="12">
        <f>IF(Data_Extraction!G959="",Data_Extraction!$J959*(V$1),Data_Extraction!G959)</f>
        <v>87.814999999999998</v>
      </c>
      <c r="W959" s="12">
        <f>IF(Data_Extraction!H959="",Data_Extraction!$J959*(W$1),Data_Extraction!H959)</f>
        <v>103.25500000000001</v>
      </c>
      <c r="X959" s="12">
        <f>IF(Data_Extraction!I959="",Data_Extraction!$J959*(X$1),Data_Extraction!I959)</f>
        <v>93</v>
      </c>
      <c r="Y959" s="13">
        <f t="shared" si="84"/>
        <v>94.931875000000005</v>
      </c>
      <c r="Z959" s="17" t="str">
        <f t="shared" si="88"/>
        <v>Evening</v>
      </c>
      <c r="AA959" s="14" t="str">
        <f>VLOOKUP($N959,'HeartRate-2022-03-21-1647950188'!$C:$G,2,0)</f>
        <v>Lecture</v>
      </c>
      <c r="AB959" s="14" t="str">
        <f>VLOOKUP($N959,'HeartRate-2022-03-21-1647950188'!$C:$G,3,0)</f>
        <v>Off Campus</v>
      </c>
      <c r="AC959" s="14" t="str">
        <f>VLOOKUP($N959,'HeartRate-2022-03-21-1647950188'!$C:$G,4,0)</f>
        <v>Sitting</v>
      </c>
      <c r="AD959" s="14" t="str">
        <f>VLOOKUP($N959,'HeartRate-2022-03-21-1647950188'!$C:$G,5,0)</f>
        <v>Technical Contexts</v>
      </c>
      <c r="AE959">
        <f t="shared" si="89"/>
        <v>0</v>
      </c>
      <c r="AF959" s="18">
        <v>44634</v>
      </c>
      <c r="AG959" s="19">
        <v>0.64790509259259255</v>
      </c>
    </row>
    <row r="960" spans="1:33" x14ac:dyDescent="0.3">
      <c r="A960" s="5">
        <v>44634.648599537039</v>
      </c>
      <c r="B960">
        <f>IFERROR(AVERAGEIFS('HeartRate-2022-03-21-1647950188'!$B:$B,'HeartRate-2022-03-21-1647950188'!$A:$A,Data_Extraction!B$2,'HeartRate-2022-03-21-1647950188'!$C:$C,Data_Extraction!$A960),"")</f>
        <v>102</v>
      </c>
      <c r="C960" t="str">
        <f>IFERROR(AVERAGEIFS('HeartRate-2022-03-21-1647950188'!$B:$B,'HeartRate-2022-03-21-1647950188'!$A:$A,Data_Extraction!C$2,'HeartRate-2022-03-21-1647950188'!$C:$C,Data_Extraction!$A960),"")</f>
        <v/>
      </c>
      <c r="D960" t="str">
        <f>IFERROR(AVERAGEIFS('HeartRate-2022-03-21-1647950188'!$B:$B,'HeartRate-2022-03-21-1647950188'!$A:$A,Data_Extraction!D$2,'HeartRate-2022-03-21-1647950188'!$C:$C,Data_Extraction!$A960),"")</f>
        <v/>
      </c>
      <c r="E960" t="str">
        <f>IFERROR(AVERAGEIFS('HeartRate-2022-03-21-1647950188'!$B:$B,'HeartRate-2022-03-21-1647950188'!$A:$A,Data_Extraction!E$2,'HeartRate-2022-03-21-1647950188'!$C:$C,Data_Extraction!$A960),"")</f>
        <v/>
      </c>
      <c r="F960" t="str">
        <f>IFERROR(AVERAGEIFS('HeartRate-2022-03-21-1647950188'!$B:$B,'HeartRate-2022-03-21-1647950188'!$A:$A,Data_Extraction!F$2,'HeartRate-2022-03-21-1647950188'!$C:$C,Data_Extraction!$A960),"")</f>
        <v/>
      </c>
      <c r="G960" t="str">
        <f>IFERROR(AVERAGEIFS('HeartRate-2022-03-21-1647950188'!$B:$B,'HeartRate-2022-03-21-1647950188'!$A:$A,Data_Extraction!G$2,'HeartRate-2022-03-21-1647950188'!$C:$C,Data_Extraction!$A960),"")</f>
        <v/>
      </c>
      <c r="H960" t="str">
        <f>IFERROR(AVERAGEIFS('HeartRate-2022-03-21-1647950188'!$B:$B,'HeartRate-2022-03-21-1647950188'!$A:$A,Data_Extraction!H$2,'HeartRate-2022-03-21-1647950188'!$C:$C,Data_Extraction!$A960),"")</f>
        <v/>
      </c>
      <c r="I960">
        <f>IFERROR(AVERAGEIFS('HeartRate-2022-03-21-1647950188'!$B:$B,'HeartRate-2022-03-21-1647950188'!$A:$A,Data_Extraction!I$2,'HeartRate-2022-03-21-1647950188'!$C:$C,Data_Extraction!$A960),"")</f>
        <v>97</v>
      </c>
      <c r="J960" s="8">
        <f t="shared" si="85"/>
        <v>99.5</v>
      </c>
      <c r="N960" s="11">
        <f>Data_Extraction!A960</f>
        <v>44634.648599537039</v>
      </c>
      <c r="O960" s="15">
        <f t="shared" si="86"/>
        <v>44634</v>
      </c>
      <c r="P960" s="16">
        <f t="shared" si="87"/>
        <v>0.6485995370370371</v>
      </c>
      <c r="Q960" s="12">
        <f>IF(Data_Extraction!B960="",Data_Extraction!$J960*(Q$1),Data_Extraction!B960)</f>
        <v>102</v>
      </c>
      <c r="R960" s="12">
        <f>IF(Data_Extraction!C960="",Data_Extraction!$J960*(R$1),Data_Extraction!C960)</f>
        <v>91.54</v>
      </c>
      <c r="S960" s="12">
        <f>IF(Data_Extraction!D960="",Data_Extraction!$J960*(S$1),Data_Extraction!D960)</f>
        <v>103.48</v>
      </c>
      <c r="T960" s="12">
        <f>IF(Data_Extraction!E960="",Data_Extraction!$J960*(T$1),Data_Extraction!E960)</f>
        <v>94.524999999999991</v>
      </c>
      <c r="U960" s="12">
        <f>IF(Data_Extraction!F960="",Data_Extraction!$J960*(U$1),Data_Extraction!F960)</f>
        <v>97.51</v>
      </c>
      <c r="V960" s="12">
        <f>IF(Data_Extraction!G960="",Data_Extraction!$J960*(V$1),Data_Extraction!G960)</f>
        <v>90.545000000000002</v>
      </c>
      <c r="W960" s="12">
        <f>IF(Data_Extraction!H960="",Data_Extraction!$J960*(W$1),Data_Extraction!H960)</f>
        <v>106.465</v>
      </c>
      <c r="X960" s="12">
        <f>IF(Data_Extraction!I960="",Data_Extraction!$J960*(X$1),Data_Extraction!I960)</f>
        <v>97</v>
      </c>
      <c r="Y960" s="13">
        <f t="shared" si="84"/>
        <v>97.883125000000007</v>
      </c>
      <c r="Z960" s="17" t="str">
        <f t="shared" si="88"/>
        <v>Evening</v>
      </c>
      <c r="AA960" s="14" t="str">
        <f>VLOOKUP($N960,'HeartRate-2022-03-21-1647950188'!$C:$G,2,0)</f>
        <v>Lecture</v>
      </c>
      <c r="AB960" s="14" t="str">
        <f>VLOOKUP($N960,'HeartRate-2022-03-21-1647950188'!$C:$G,3,0)</f>
        <v>Off Campus</v>
      </c>
      <c r="AC960" s="14" t="str">
        <f>VLOOKUP($N960,'HeartRate-2022-03-21-1647950188'!$C:$G,4,0)</f>
        <v>Sitting</v>
      </c>
      <c r="AD960" s="14" t="str">
        <f>VLOOKUP($N960,'HeartRate-2022-03-21-1647950188'!$C:$G,5,0)</f>
        <v>Technical Contexts</v>
      </c>
      <c r="AE960">
        <f t="shared" si="89"/>
        <v>0</v>
      </c>
      <c r="AF960" s="18">
        <v>44634</v>
      </c>
      <c r="AG960" s="19">
        <v>0.6485995370370371</v>
      </c>
    </row>
    <row r="961" spans="1:33" x14ac:dyDescent="0.3">
      <c r="A961" s="5">
        <v>44634.649293981478</v>
      </c>
      <c r="B961">
        <f>IFERROR(AVERAGEIFS('HeartRate-2022-03-21-1647950188'!$B:$B,'HeartRate-2022-03-21-1647950188'!$A:$A,Data_Extraction!B$2,'HeartRate-2022-03-21-1647950188'!$C:$C,Data_Extraction!$A961),"")</f>
        <v>101</v>
      </c>
      <c r="C961" t="str">
        <f>IFERROR(AVERAGEIFS('HeartRate-2022-03-21-1647950188'!$B:$B,'HeartRate-2022-03-21-1647950188'!$A:$A,Data_Extraction!C$2,'HeartRate-2022-03-21-1647950188'!$C:$C,Data_Extraction!$A961),"")</f>
        <v/>
      </c>
      <c r="D961" t="str">
        <f>IFERROR(AVERAGEIFS('HeartRate-2022-03-21-1647950188'!$B:$B,'HeartRate-2022-03-21-1647950188'!$A:$A,Data_Extraction!D$2,'HeartRate-2022-03-21-1647950188'!$C:$C,Data_Extraction!$A961),"")</f>
        <v/>
      </c>
      <c r="E961" t="str">
        <f>IFERROR(AVERAGEIFS('HeartRate-2022-03-21-1647950188'!$B:$B,'HeartRate-2022-03-21-1647950188'!$A:$A,Data_Extraction!E$2,'HeartRate-2022-03-21-1647950188'!$C:$C,Data_Extraction!$A961),"")</f>
        <v/>
      </c>
      <c r="F961" t="str">
        <f>IFERROR(AVERAGEIFS('HeartRate-2022-03-21-1647950188'!$B:$B,'HeartRate-2022-03-21-1647950188'!$A:$A,Data_Extraction!F$2,'HeartRate-2022-03-21-1647950188'!$C:$C,Data_Extraction!$A961),"")</f>
        <v/>
      </c>
      <c r="G961" t="str">
        <f>IFERROR(AVERAGEIFS('HeartRate-2022-03-21-1647950188'!$B:$B,'HeartRate-2022-03-21-1647950188'!$A:$A,Data_Extraction!G$2,'HeartRate-2022-03-21-1647950188'!$C:$C,Data_Extraction!$A961),"")</f>
        <v/>
      </c>
      <c r="H961" t="str">
        <f>IFERROR(AVERAGEIFS('HeartRate-2022-03-21-1647950188'!$B:$B,'HeartRate-2022-03-21-1647950188'!$A:$A,Data_Extraction!H$2,'HeartRate-2022-03-21-1647950188'!$C:$C,Data_Extraction!$A961),"")</f>
        <v/>
      </c>
      <c r="I961">
        <f>IFERROR(AVERAGEIFS('HeartRate-2022-03-21-1647950188'!$B:$B,'HeartRate-2022-03-21-1647950188'!$A:$A,Data_Extraction!I$2,'HeartRate-2022-03-21-1647950188'!$C:$C,Data_Extraction!$A961),"")</f>
        <v>92</v>
      </c>
      <c r="J961" s="8">
        <f t="shared" si="85"/>
        <v>96.5</v>
      </c>
      <c r="N961" s="11">
        <f>Data_Extraction!A961</f>
        <v>44634.649293981478</v>
      </c>
      <c r="O961" s="15">
        <f t="shared" si="86"/>
        <v>44634</v>
      </c>
      <c r="P961" s="16">
        <f t="shared" si="87"/>
        <v>0.64929398148148143</v>
      </c>
      <c r="Q961" s="12">
        <f>IF(Data_Extraction!B961="",Data_Extraction!$J961*(Q$1),Data_Extraction!B961)</f>
        <v>101</v>
      </c>
      <c r="R961" s="12">
        <f>IF(Data_Extraction!C961="",Data_Extraction!$J961*(R$1),Data_Extraction!C961)</f>
        <v>88.78</v>
      </c>
      <c r="S961" s="12">
        <f>IF(Data_Extraction!D961="",Data_Extraction!$J961*(S$1),Data_Extraction!D961)</f>
        <v>100.36</v>
      </c>
      <c r="T961" s="12">
        <f>IF(Data_Extraction!E961="",Data_Extraction!$J961*(T$1),Data_Extraction!E961)</f>
        <v>91.674999999999997</v>
      </c>
      <c r="U961" s="12">
        <f>IF(Data_Extraction!F961="",Data_Extraction!$J961*(U$1),Data_Extraction!F961)</f>
        <v>94.57</v>
      </c>
      <c r="V961" s="12">
        <f>IF(Data_Extraction!G961="",Data_Extraction!$J961*(V$1),Data_Extraction!G961)</f>
        <v>87.814999999999998</v>
      </c>
      <c r="W961" s="12">
        <f>IF(Data_Extraction!H961="",Data_Extraction!$J961*(W$1),Data_Extraction!H961)</f>
        <v>103.25500000000001</v>
      </c>
      <c r="X961" s="12">
        <f>IF(Data_Extraction!I961="",Data_Extraction!$J961*(X$1),Data_Extraction!I961)</f>
        <v>92</v>
      </c>
      <c r="Y961" s="13">
        <f t="shared" si="84"/>
        <v>94.931875000000005</v>
      </c>
      <c r="Z961" s="17" t="str">
        <f t="shared" si="88"/>
        <v>Evening</v>
      </c>
      <c r="AA961" s="14" t="str">
        <f>VLOOKUP($N961,'HeartRate-2022-03-21-1647950188'!$C:$G,2,0)</f>
        <v>Lecture</v>
      </c>
      <c r="AB961" s="14" t="str">
        <f>VLOOKUP($N961,'HeartRate-2022-03-21-1647950188'!$C:$G,3,0)</f>
        <v>Off Campus</v>
      </c>
      <c r="AC961" s="14" t="str">
        <f>VLOOKUP($N961,'HeartRate-2022-03-21-1647950188'!$C:$G,4,0)</f>
        <v>Sitting</v>
      </c>
      <c r="AD961" s="14" t="str">
        <f>VLOOKUP($N961,'HeartRate-2022-03-21-1647950188'!$C:$G,5,0)</f>
        <v>Technical Contexts</v>
      </c>
      <c r="AE961">
        <f t="shared" si="89"/>
        <v>0</v>
      </c>
      <c r="AF961" s="18">
        <v>44634</v>
      </c>
      <c r="AG961" s="19">
        <v>0.64929398148148143</v>
      </c>
    </row>
    <row r="962" spans="1:33" x14ac:dyDescent="0.3">
      <c r="A962" s="5">
        <v>44634.649363425924</v>
      </c>
      <c r="B962" t="str">
        <f>IFERROR(AVERAGEIFS('HeartRate-2022-03-21-1647950188'!$B:$B,'HeartRate-2022-03-21-1647950188'!$A:$A,Data_Extraction!B$2,'HeartRate-2022-03-21-1647950188'!$C:$C,Data_Extraction!$A962),"")</f>
        <v/>
      </c>
      <c r="C962">
        <f>IFERROR(AVERAGEIFS('HeartRate-2022-03-21-1647950188'!$B:$B,'HeartRate-2022-03-21-1647950188'!$A:$A,Data_Extraction!C$2,'HeartRate-2022-03-21-1647950188'!$C:$C,Data_Extraction!$A962),"")</f>
        <v>84</v>
      </c>
      <c r="D962" t="str">
        <f>IFERROR(AVERAGEIFS('HeartRate-2022-03-21-1647950188'!$B:$B,'HeartRate-2022-03-21-1647950188'!$A:$A,Data_Extraction!D$2,'HeartRate-2022-03-21-1647950188'!$C:$C,Data_Extraction!$A962),"")</f>
        <v/>
      </c>
      <c r="E962" t="str">
        <f>IFERROR(AVERAGEIFS('HeartRate-2022-03-21-1647950188'!$B:$B,'HeartRate-2022-03-21-1647950188'!$A:$A,Data_Extraction!E$2,'HeartRate-2022-03-21-1647950188'!$C:$C,Data_Extraction!$A962),"")</f>
        <v/>
      </c>
      <c r="F962" t="str">
        <f>IFERROR(AVERAGEIFS('HeartRate-2022-03-21-1647950188'!$B:$B,'HeartRate-2022-03-21-1647950188'!$A:$A,Data_Extraction!F$2,'HeartRate-2022-03-21-1647950188'!$C:$C,Data_Extraction!$A962),"")</f>
        <v/>
      </c>
      <c r="G962" t="str">
        <f>IFERROR(AVERAGEIFS('HeartRate-2022-03-21-1647950188'!$B:$B,'HeartRate-2022-03-21-1647950188'!$A:$A,Data_Extraction!G$2,'HeartRate-2022-03-21-1647950188'!$C:$C,Data_Extraction!$A962),"")</f>
        <v/>
      </c>
      <c r="H962" t="str">
        <f>IFERROR(AVERAGEIFS('HeartRate-2022-03-21-1647950188'!$B:$B,'HeartRate-2022-03-21-1647950188'!$A:$A,Data_Extraction!H$2,'HeartRate-2022-03-21-1647950188'!$C:$C,Data_Extraction!$A962),"")</f>
        <v/>
      </c>
      <c r="I962" t="str">
        <f>IFERROR(AVERAGEIFS('HeartRate-2022-03-21-1647950188'!$B:$B,'HeartRate-2022-03-21-1647950188'!$A:$A,Data_Extraction!I$2,'HeartRate-2022-03-21-1647950188'!$C:$C,Data_Extraction!$A962),"")</f>
        <v/>
      </c>
      <c r="J962" s="8">
        <f t="shared" si="85"/>
        <v>84</v>
      </c>
      <c r="N962" s="11">
        <f>Data_Extraction!A962</f>
        <v>44634.649363425924</v>
      </c>
      <c r="O962" s="15">
        <f t="shared" si="86"/>
        <v>44634</v>
      </c>
      <c r="P962" s="16">
        <f t="shared" si="87"/>
        <v>0.64936342592592589</v>
      </c>
      <c r="Q962" s="12">
        <f>IF(Data_Extraction!B962="",Data_Extraction!$J962*(Q$1),Data_Extraction!B962)</f>
        <v>75.600000000000009</v>
      </c>
      <c r="R962" s="12">
        <f>IF(Data_Extraction!C962="",Data_Extraction!$J962*(R$1),Data_Extraction!C962)</f>
        <v>84</v>
      </c>
      <c r="S962" s="12">
        <f>IF(Data_Extraction!D962="",Data_Extraction!$J962*(S$1),Data_Extraction!D962)</f>
        <v>87.36</v>
      </c>
      <c r="T962" s="12">
        <f>IF(Data_Extraction!E962="",Data_Extraction!$J962*(T$1),Data_Extraction!E962)</f>
        <v>79.8</v>
      </c>
      <c r="U962" s="12">
        <f>IF(Data_Extraction!F962="",Data_Extraction!$J962*(U$1),Data_Extraction!F962)</f>
        <v>82.32</v>
      </c>
      <c r="V962" s="12">
        <f>IF(Data_Extraction!G962="",Data_Extraction!$J962*(V$1),Data_Extraction!G962)</f>
        <v>76.44</v>
      </c>
      <c r="W962" s="12">
        <f>IF(Data_Extraction!H962="",Data_Extraction!$J962*(W$1),Data_Extraction!H962)</f>
        <v>89.88000000000001</v>
      </c>
      <c r="X962" s="12">
        <f>IF(Data_Extraction!I962="",Data_Extraction!$J962*(X$1),Data_Extraction!I962)</f>
        <v>81.48</v>
      </c>
      <c r="Y962" s="13">
        <f t="shared" si="84"/>
        <v>82.110000000000014</v>
      </c>
      <c r="Z962" s="17" t="str">
        <f t="shared" si="88"/>
        <v>Evening</v>
      </c>
      <c r="AA962" s="14" t="str">
        <f>VLOOKUP($N962,'HeartRate-2022-03-21-1647950188'!$C:$G,2,0)</f>
        <v>Lecture</v>
      </c>
      <c r="AB962" s="14" t="str">
        <f>VLOOKUP($N962,'HeartRate-2022-03-21-1647950188'!$C:$G,3,0)</f>
        <v>Off Campus</v>
      </c>
      <c r="AC962" s="14" t="str">
        <f>VLOOKUP($N962,'HeartRate-2022-03-21-1647950188'!$C:$G,4,0)</f>
        <v>Sitting</v>
      </c>
      <c r="AD962" s="14" t="str">
        <f>VLOOKUP($N962,'HeartRate-2022-03-21-1647950188'!$C:$G,5,0)</f>
        <v>Technical Contexts</v>
      </c>
      <c r="AE962">
        <f t="shared" si="89"/>
        <v>0</v>
      </c>
      <c r="AF962" s="18">
        <v>44634</v>
      </c>
      <c r="AG962" s="19">
        <v>0.64936342592592589</v>
      </c>
    </row>
    <row r="963" spans="1:33" x14ac:dyDescent="0.3">
      <c r="A963" s="5">
        <v>44634.649768518517</v>
      </c>
      <c r="B963" t="str">
        <f>IFERROR(AVERAGEIFS('HeartRate-2022-03-21-1647950188'!$B:$B,'HeartRate-2022-03-21-1647950188'!$A:$A,Data_Extraction!B$2,'HeartRate-2022-03-21-1647950188'!$C:$C,Data_Extraction!$A963),"")</f>
        <v/>
      </c>
      <c r="C963" t="str">
        <f>IFERROR(AVERAGEIFS('HeartRate-2022-03-21-1647950188'!$B:$B,'HeartRate-2022-03-21-1647950188'!$A:$A,Data_Extraction!C$2,'HeartRate-2022-03-21-1647950188'!$C:$C,Data_Extraction!$A963),"")</f>
        <v/>
      </c>
      <c r="D963" t="str">
        <f>IFERROR(AVERAGEIFS('HeartRate-2022-03-21-1647950188'!$B:$B,'HeartRate-2022-03-21-1647950188'!$A:$A,Data_Extraction!D$2,'HeartRate-2022-03-21-1647950188'!$C:$C,Data_Extraction!$A963),"")</f>
        <v/>
      </c>
      <c r="E963" t="str">
        <f>IFERROR(AVERAGEIFS('HeartRate-2022-03-21-1647950188'!$B:$B,'HeartRate-2022-03-21-1647950188'!$A:$A,Data_Extraction!E$2,'HeartRate-2022-03-21-1647950188'!$C:$C,Data_Extraction!$A963),"")</f>
        <v/>
      </c>
      <c r="F963" t="str">
        <f>IFERROR(AVERAGEIFS('HeartRate-2022-03-21-1647950188'!$B:$B,'HeartRate-2022-03-21-1647950188'!$A:$A,Data_Extraction!F$2,'HeartRate-2022-03-21-1647950188'!$C:$C,Data_Extraction!$A963),"")</f>
        <v/>
      </c>
      <c r="G963" t="str">
        <f>IFERROR(AVERAGEIFS('HeartRate-2022-03-21-1647950188'!$B:$B,'HeartRate-2022-03-21-1647950188'!$A:$A,Data_Extraction!G$2,'HeartRate-2022-03-21-1647950188'!$C:$C,Data_Extraction!$A963),"")</f>
        <v/>
      </c>
      <c r="H963" t="str">
        <f>IFERROR(AVERAGEIFS('HeartRate-2022-03-21-1647950188'!$B:$B,'HeartRate-2022-03-21-1647950188'!$A:$A,Data_Extraction!H$2,'HeartRate-2022-03-21-1647950188'!$C:$C,Data_Extraction!$A963),"")</f>
        <v/>
      </c>
      <c r="I963">
        <f>IFERROR(AVERAGEIFS('HeartRate-2022-03-21-1647950188'!$B:$B,'HeartRate-2022-03-21-1647950188'!$A:$A,Data_Extraction!I$2,'HeartRate-2022-03-21-1647950188'!$C:$C,Data_Extraction!$A963),"")</f>
        <v>95</v>
      </c>
      <c r="J963" s="8">
        <f t="shared" si="85"/>
        <v>95</v>
      </c>
      <c r="N963" s="11">
        <f>Data_Extraction!A963</f>
        <v>44634.649768518517</v>
      </c>
      <c r="O963" s="15">
        <f t="shared" si="86"/>
        <v>44634</v>
      </c>
      <c r="P963" s="16">
        <f t="shared" si="87"/>
        <v>0.64976851851851858</v>
      </c>
      <c r="Q963" s="12">
        <f>IF(Data_Extraction!B963="",Data_Extraction!$J963*(Q$1),Data_Extraction!B963)</f>
        <v>85.5</v>
      </c>
      <c r="R963" s="12">
        <f>IF(Data_Extraction!C963="",Data_Extraction!$J963*(R$1),Data_Extraction!C963)</f>
        <v>87.4</v>
      </c>
      <c r="S963" s="12">
        <f>IF(Data_Extraction!D963="",Data_Extraction!$J963*(S$1),Data_Extraction!D963)</f>
        <v>98.8</v>
      </c>
      <c r="T963" s="12">
        <f>IF(Data_Extraction!E963="",Data_Extraction!$J963*(T$1),Data_Extraction!E963)</f>
        <v>90.25</v>
      </c>
      <c r="U963" s="12">
        <f>IF(Data_Extraction!F963="",Data_Extraction!$J963*(U$1),Data_Extraction!F963)</f>
        <v>93.1</v>
      </c>
      <c r="V963" s="12">
        <f>IF(Data_Extraction!G963="",Data_Extraction!$J963*(V$1),Data_Extraction!G963)</f>
        <v>86.45</v>
      </c>
      <c r="W963" s="12">
        <f>IF(Data_Extraction!H963="",Data_Extraction!$J963*(W$1),Data_Extraction!H963)</f>
        <v>101.65</v>
      </c>
      <c r="X963" s="12">
        <f>IF(Data_Extraction!I963="",Data_Extraction!$J963*(X$1),Data_Extraction!I963)</f>
        <v>95</v>
      </c>
      <c r="Y963" s="13">
        <f t="shared" ref="Y963:Y1026" si="90">AVERAGE(Q963:X963)</f>
        <v>92.268749999999997</v>
      </c>
      <c r="Z963" s="17" t="str">
        <f t="shared" si="88"/>
        <v>Evening</v>
      </c>
      <c r="AA963" s="14" t="str">
        <f>VLOOKUP($N963,'HeartRate-2022-03-21-1647950188'!$C:$G,2,0)</f>
        <v>Lecture</v>
      </c>
      <c r="AB963" s="14" t="str">
        <f>VLOOKUP($N963,'HeartRate-2022-03-21-1647950188'!$C:$G,3,0)</f>
        <v>Off Campus</v>
      </c>
      <c r="AC963" s="14" t="str">
        <f>VLOOKUP($N963,'HeartRate-2022-03-21-1647950188'!$C:$G,4,0)</f>
        <v>Sitting</v>
      </c>
      <c r="AD963" s="14" t="str">
        <f>VLOOKUP($N963,'HeartRate-2022-03-21-1647950188'!$C:$G,5,0)</f>
        <v>Technical Contexts</v>
      </c>
      <c r="AE963">
        <f t="shared" si="89"/>
        <v>0</v>
      </c>
      <c r="AF963" s="18">
        <v>44634</v>
      </c>
      <c r="AG963" s="19">
        <v>0.64976851851851858</v>
      </c>
    </row>
    <row r="964" spans="1:33" x14ac:dyDescent="0.3">
      <c r="A964" s="5">
        <v>44634.649988425925</v>
      </c>
      <c r="B964">
        <f>IFERROR(AVERAGEIFS('HeartRate-2022-03-21-1647950188'!$B:$B,'HeartRate-2022-03-21-1647950188'!$A:$A,Data_Extraction!B$2,'HeartRate-2022-03-21-1647950188'!$C:$C,Data_Extraction!$A964),"")</f>
        <v>106</v>
      </c>
      <c r="C964" t="str">
        <f>IFERROR(AVERAGEIFS('HeartRate-2022-03-21-1647950188'!$B:$B,'HeartRate-2022-03-21-1647950188'!$A:$A,Data_Extraction!C$2,'HeartRate-2022-03-21-1647950188'!$C:$C,Data_Extraction!$A964),"")</f>
        <v/>
      </c>
      <c r="D964" t="str">
        <f>IFERROR(AVERAGEIFS('HeartRate-2022-03-21-1647950188'!$B:$B,'HeartRate-2022-03-21-1647950188'!$A:$A,Data_Extraction!D$2,'HeartRate-2022-03-21-1647950188'!$C:$C,Data_Extraction!$A964),"")</f>
        <v/>
      </c>
      <c r="E964" t="str">
        <f>IFERROR(AVERAGEIFS('HeartRate-2022-03-21-1647950188'!$B:$B,'HeartRate-2022-03-21-1647950188'!$A:$A,Data_Extraction!E$2,'HeartRate-2022-03-21-1647950188'!$C:$C,Data_Extraction!$A964),"")</f>
        <v/>
      </c>
      <c r="F964" t="str">
        <f>IFERROR(AVERAGEIFS('HeartRate-2022-03-21-1647950188'!$B:$B,'HeartRate-2022-03-21-1647950188'!$A:$A,Data_Extraction!F$2,'HeartRate-2022-03-21-1647950188'!$C:$C,Data_Extraction!$A964),"")</f>
        <v/>
      </c>
      <c r="G964" t="str">
        <f>IFERROR(AVERAGEIFS('HeartRate-2022-03-21-1647950188'!$B:$B,'HeartRate-2022-03-21-1647950188'!$A:$A,Data_Extraction!G$2,'HeartRate-2022-03-21-1647950188'!$C:$C,Data_Extraction!$A964),"")</f>
        <v/>
      </c>
      <c r="H964" t="str">
        <f>IFERROR(AVERAGEIFS('HeartRate-2022-03-21-1647950188'!$B:$B,'HeartRate-2022-03-21-1647950188'!$A:$A,Data_Extraction!H$2,'HeartRate-2022-03-21-1647950188'!$C:$C,Data_Extraction!$A964),"")</f>
        <v/>
      </c>
      <c r="I964">
        <f>IFERROR(AVERAGEIFS('HeartRate-2022-03-21-1647950188'!$B:$B,'HeartRate-2022-03-21-1647950188'!$A:$A,Data_Extraction!I$2,'HeartRate-2022-03-21-1647950188'!$C:$C,Data_Extraction!$A964),"")</f>
        <v>96</v>
      </c>
      <c r="J964" s="8">
        <f t="shared" ref="J964:J1027" si="91">AVERAGE(B964:I964)</f>
        <v>101</v>
      </c>
      <c r="N964" s="11">
        <f>Data_Extraction!A964</f>
        <v>44634.649988425925</v>
      </c>
      <c r="O964" s="15">
        <f t="shared" ref="O964:O1027" si="92">AF964</f>
        <v>44634</v>
      </c>
      <c r="P964" s="16">
        <f t="shared" ref="P964:P1027" si="93">AG964</f>
        <v>0.64998842592592598</v>
      </c>
      <c r="Q964" s="12">
        <f>IF(Data_Extraction!B964="",Data_Extraction!$J964*(Q$1),Data_Extraction!B964)</f>
        <v>106</v>
      </c>
      <c r="R964" s="12">
        <f>IF(Data_Extraction!C964="",Data_Extraction!$J964*(R$1),Data_Extraction!C964)</f>
        <v>92.92</v>
      </c>
      <c r="S964" s="12">
        <f>IF(Data_Extraction!D964="",Data_Extraction!$J964*(S$1),Data_Extraction!D964)</f>
        <v>105.04</v>
      </c>
      <c r="T964" s="12">
        <f>IF(Data_Extraction!E964="",Data_Extraction!$J964*(T$1),Data_Extraction!E964)</f>
        <v>95.949999999999989</v>
      </c>
      <c r="U964" s="12">
        <f>IF(Data_Extraction!F964="",Data_Extraction!$J964*(U$1),Data_Extraction!F964)</f>
        <v>98.98</v>
      </c>
      <c r="V964" s="12">
        <f>IF(Data_Extraction!G964="",Data_Extraction!$J964*(V$1),Data_Extraction!G964)</f>
        <v>91.91</v>
      </c>
      <c r="W964" s="12">
        <f>IF(Data_Extraction!H964="",Data_Extraction!$J964*(W$1),Data_Extraction!H964)</f>
        <v>108.07000000000001</v>
      </c>
      <c r="X964" s="12">
        <f>IF(Data_Extraction!I964="",Data_Extraction!$J964*(X$1),Data_Extraction!I964)</f>
        <v>96</v>
      </c>
      <c r="Y964" s="13">
        <f t="shared" si="90"/>
        <v>99.358750000000015</v>
      </c>
      <c r="Z964" s="17" t="str">
        <f t="shared" ref="Z964:Z1027" si="94">VLOOKUP(P964,$AJ$2:$AK$7,2,1)</f>
        <v>Evening</v>
      </c>
      <c r="AA964" s="14" t="str">
        <f>VLOOKUP($N964,'HeartRate-2022-03-21-1647950188'!$C:$G,2,0)</f>
        <v>Lecture</v>
      </c>
      <c r="AB964" s="14" t="str">
        <f>VLOOKUP($N964,'HeartRate-2022-03-21-1647950188'!$C:$G,3,0)</f>
        <v>Off Campus</v>
      </c>
      <c r="AC964" s="14" t="str">
        <f>VLOOKUP($N964,'HeartRate-2022-03-21-1647950188'!$C:$G,4,0)</f>
        <v>Sitting</v>
      </c>
      <c r="AD964" s="14" t="str">
        <f>VLOOKUP($N964,'HeartRate-2022-03-21-1647950188'!$C:$G,5,0)</f>
        <v>Technical Contexts</v>
      </c>
      <c r="AE964">
        <f t="shared" ref="AE964:AE1027" si="95">IF(Y964&gt;120,1,0)</f>
        <v>0</v>
      </c>
      <c r="AF964" s="18">
        <v>44634</v>
      </c>
      <c r="AG964" s="19">
        <v>0.64998842592592598</v>
      </c>
    </row>
    <row r="965" spans="1:33" x14ac:dyDescent="0.3">
      <c r="A965" s="5">
        <v>44634.65</v>
      </c>
      <c r="B965" t="str">
        <f>IFERROR(AVERAGEIFS('HeartRate-2022-03-21-1647950188'!$B:$B,'HeartRate-2022-03-21-1647950188'!$A:$A,Data_Extraction!B$2,'HeartRate-2022-03-21-1647950188'!$C:$C,Data_Extraction!$A965),"")</f>
        <v/>
      </c>
      <c r="C965" t="str">
        <f>IFERROR(AVERAGEIFS('HeartRate-2022-03-21-1647950188'!$B:$B,'HeartRate-2022-03-21-1647950188'!$A:$A,Data_Extraction!C$2,'HeartRate-2022-03-21-1647950188'!$C:$C,Data_Extraction!$A965),"")</f>
        <v/>
      </c>
      <c r="D965" t="str">
        <f>IFERROR(AVERAGEIFS('HeartRate-2022-03-21-1647950188'!$B:$B,'HeartRate-2022-03-21-1647950188'!$A:$A,Data_Extraction!D$2,'HeartRate-2022-03-21-1647950188'!$C:$C,Data_Extraction!$A965),"")</f>
        <v/>
      </c>
      <c r="E965" t="str">
        <f>IFERROR(AVERAGEIFS('HeartRate-2022-03-21-1647950188'!$B:$B,'HeartRate-2022-03-21-1647950188'!$A:$A,Data_Extraction!E$2,'HeartRate-2022-03-21-1647950188'!$C:$C,Data_Extraction!$A965),"")</f>
        <v/>
      </c>
      <c r="F965" t="str">
        <f>IFERROR(AVERAGEIFS('HeartRate-2022-03-21-1647950188'!$B:$B,'HeartRate-2022-03-21-1647950188'!$A:$A,Data_Extraction!F$2,'HeartRate-2022-03-21-1647950188'!$C:$C,Data_Extraction!$A965),"")</f>
        <v/>
      </c>
      <c r="G965">
        <f>IFERROR(AVERAGEIFS('HeartRate-2022-03-21-1647950188'!$B:$B,'HeartRate-2022-03-21-1647950188'!$A:$A,Data_Extraction!G$2,'HeartRate-2022-03-21-1647950188'!$C:$C,Data_Extraction!$A965),"")</f>
        <v>98</v>
      </c>
      <c r="H965">
        <f>IFERROR(AVERAGEIFS('HeartRate-2022-03-21-1647950188'!$B:$B,'HeartRate-2022-03-21-1647950188'!$A:$A,Data_Extraction!H$2,'HeartRate-2022-03-21-1647950188'!$C:$C,Data_Extraction!$A965),"")</f>
        <v>105</v>
      </c>
      <c r="I965" t="str">
        <f>IFERROR(AVERAGEIFS('HeartRate-2022-03-21-1647950188'!$B:$B,'HeartRate-2022-03-21-1647950188'!$A:$A,Data_Extraction!I$2,'HeartRate-2022-03-21-1647950188'!$C:$C,Data_Extraction!$A965),"")</f>
        <v/>
      </c>
      <c r="J965" s="8">
        <f t="shared" si="91"/>
        <v>101.5</v>
      </c>
      <c r="N965" s="11">
        <f>Data_Extraction!A965</f>
        <v>44634.65</v>
      </c>
      <c r="O965" s="15">
        <f t="shared" si="92"/>
        <v>44634</v>
      </c>
      <c r="P965" s="16">
        <f t="shared" si="93"/>
        <v>0.65</v>
      </c>
      <c r="Q965" s="12">
        <f>IF(Data_Extraction!B965="",Data_Extraction!$J965*(Q$1),Data_Extraction!B965)</f>
        <v>91.350000000000009</v>
      </c>
      <c r="R965" s="12">
        <f>IF(Data_Extraction!C965="",Data_Extraction!$J965*(R$1),Data_Extraction!C965)</f>
        <v>93.38000000000001</v>
      </c>
      <c r="S965" s="12">
        <f>IF(Data_Extraction!D965="",Data_Extraction!$J965*(S$1),Data_Extraction!D965)</f>
        <v>105.56</v>
      </c>
      <c r="T965" s="12">
        <f>IF(Data_Extraction!E965="",Data_Extraction!$J965*(T$1),Data_Extraction!E965)</f>
        <v>96.424999999999997</v>
      </c>
      <c r="U965" s="12">
        <f>IF(Data_Extraction!F965="",Data_Extraction!$J965*(U$1),Data_Extraction!F965)</f>
        <v>99.47</v>
      </c>
      <c r="V965" s="12">
        <f>IF(Data_Extraction!G965="",Data_Extraction!$J965*(V$1),Data_Extraction!G965)</f>
        <v>98</v>
      </c>
      <c r="W965" s="12">
        <f>IF(Data_Extraction!H965="",Data_Extraction!$J965*(W$1),Data_Extraction!H965)</f>
        <v>105</v>
      </c>
      <c r="X965" s="12">
        <f>IF(Data_Extraction!I965="",Data_Extraction!$J965*(X$1),Data_Extraction!I965)</f>
        <v>98.454999999999998</v>
      </c>
      <c r="Y965" s="13">
        <f t="shared" si="90"/>
        <v>98.455000000000013</v>
      </c>
      <c r="Z965" s="17" t="str">
        <f t="shared" si="94"/>
        <v>Evening</v>
      </c>
      <c r="AA965" s="14" t="str">
        <f>VLOOKUP($N965,'HeartRate-2022-03-21-1647950188'!$C:$G,2,0)</f>
        <v>Lecture</v>
      </c>
      <c r="AB965" s="14" t="str">
        <f>VLOOKUP($N965,'HeartRate-2022-03-21-1647950188'!$C:$G,3,0)</f>
        <v>Off Campus</v>
      </c>
      <c r="AC965" s="14" t="str">
        <f>VLOOKUP($N965,'HeartRate-2022-03-21-1647950188'!$C:$G,4,0)</f>
        <v>Sitting</v>
      </c>
      <c r="AD965" s="14" t="str">
        <f>VLOOKUP($N965,'HeartRate-2022-03-21-1647950188'!$C:$G,5,0)</f>
        <v>Technical Contexts</v>
      </c>
      <c r="AE965">
        <f t="shared" si="95"/>
        <v>0</v>
      </c>
      <c r="AF965" s="18">
        <v>44634</v>
      </c>
      <c r="AG965" s="19">
        <v>0.65</v>
      </c>
    </row>
    <row r="966" spans="1:33" x14ac:dyDescent="0.3">
      <c r="A966" s="5">
        <v>44634.650011574071</v>
      </c>
      <c r="B966" t="str">
        <f>IFERROR(AVERAGEIFS('HeartRate-2022-03-21-1647950188'!$B:$B,'HeartRate-2022-03-21-1647950188'!$A:$A,Data_Extraction!B$2,'HeartRate-2022-03-21-1647950188'!$C:$C,Data_Extraction!$A966),"")</f>
        <v/>
      </c>
      <c r="C966" t="str">
        <f>IFERROR(AVERAGEIFS('HeartRate-2022-03-21-1647950188'!$B:$B,'HeartRate-2022-03-21-1647950188'!$A:$A,Data_Extraction!C$2,'HeartRate-2022-03-21-1647950188'!$C:$C,Data_Extraction!$A966),"")</f>
        <v/>
      </c>
      <c r="D966" t="str">
        <f>IFERROR(AVERAGEIFS('HeartRate-2022-03-21-1647950188'!$B:$B,'HeartRate-2022-03-21-1647950188'!$A:$A,Data_Extraction!D$2,'HeartRate-2022-03-21-1647950188'!$C:$C,Data_Extraction!$A966),"")</f>
        <v/>
      </c>
      <c r="E966" t="str">
        <f>IFERROR(AVERAGEIFS('HeartRate-2022-03-21-1647950188'!$B:$B,'HeartRate-2022-03-21-1647950188'!$A:$A,Data_Extraction!E$2,'HeartRate-2022-03-21-1647950188'!$C:$C,Data_Extraction!$A966),"")</f>
        <v/>
      </c>
      <c r="F966" t="str">
        <f>IFERROR(AVERAGEIFS('HeartRate-2022-03-21-1647950188'!$B:$B,'HeartRate-2022-03-21-1647950188'!$A:$A,Data_Extraction!F$2,'HeartRate-2022-03-21-1647950188'!$C:$C,Data_Extraction!$A966),"")</f>
        <v/>
      </c>
      <c r="G966" t="str">
        <f>IFERROR(AVERAGEIFS('HeartRate-2022-03-21-1647950188'!$B:$B,'HeartRate-2022-03-21-1647950188'!$A:$A,Data_Extraction!G$2,'HeartRate-2022-03-21-1647950188'!$C:$C,Data_Extraction!$A966),"")</f>
        <v/>
      </c>
      <c r="H966" t="str">
        <f>IFERROR(AVERAGEIFS('HeartRate-2022-03-21-1647950188'!$B:$B,'HeartRate-2022-03-21-1647950188'!$A:$A,Data_Extraction!H$2,'HeartRate-2022-03-21-1647950188'!$C:$C,Data_Extraction!$A966),"")</f>
        <v/>
      </c>
      <c r="I966">
        <f>IFERROR(AVERAGEIFS('HeartRate-2022-03-21-1647950188'!$B:$B,'HeartRate-2022-03-21-1647950188'!$A:$A,Data_Extraction!I$2,'HeartRate-2022-03-21-1647950188'!$C:$C,Data_Extraction!$A966),"")</f>
        <v>91</v>
      </c>
      <c r="J966" s="8">
        <f t="shared" si="91"/>
        <v>91</v>
      </c>
      <c r="N966" s="11">
        <f>Data_Extraction!A966</f>
        <v>44634.650011574071</v>
      </c>
      <c r="O966" s="15">
        <f t="shared" si="92"/>
        <v>44634</v>
      </c>
      <c r="P966" s="16">
        <f t="shared" si="93"/>
        <v>0.65001157407407406</v>
      </c>
      <c r="Q966" s="12">
        <f>IF(Data_Extraction!B966="",Data_Extraction!$J966*(Q$1),Data_Extraction!B966)</f>
        <v>81.900000000000006</v>
      </c>
      <c r="R966" s="12">
        <f>IF(Data_Extraction!C966="",Data_Extraction!$J966*(R$1),Data_Extraction!C966)</f>
        <v>83.72</v>
      </c>
      <c r="S966" s="12">
        <f>IF(Data_Extraction!D966="",Data_Extraction!$J966*(S$1),Data_Extraction!D966)</f>
        <v>94.64</v>
      </c>
      <c r="T966" s="12">
        <f>IF(Data_Extraction!E966="",Data_Extraction!$J966*(T$1),Data_Extraction!E966)</f>
        <v>86.45</v>
      </c>
      <c r="U966" s="12">
        <f>IF(Data_Extraction!F966="",Data_Extraction!$J966*(U$1),Data_Extraction!F966)</f>
        <v>89.179999999999993</v>
      </c>
      <c r="V966" s="12">
        <f>IF(Data_Extraction!G966="",Data_Extraction!$J966*(V$1),Data_Extraction!G966)</f>
        <v>82.81</v>
      </c>
      <c r="W966" s="12">
        <f>IF(Data_Extraction!H966="",Data_Extraction!$J966*(W$1),Data_Extraction!H966)</f>
        <v>97.37</v>
      </c>
      <c r="X966" s="12">
        <f>IF(Data_Extraction!I966="",Data_Extraction!$J966*(X$1),Data_Extraction!I966)</f>
        <v>91</v>
      </c>
      <c r="Y966" s="13">
        <f t="shared" si="90"/>
        <v>88.383750000000006</v>
      </c>
      <c r="Z966" s="17" t="str">
        <f t="shared" si="94"/>
        <v>Evening</v>
      </c>
      <c r="AA966" s="14" t="str">
        <f>VLOOKUP($N966,'HeartRate-2022-03-21-1647950188'!$C:$G,2,0)</f>
        <v>Lecture</v>
      </c>
      <c r="AB966" s="14" t="str">
        <f>VLOOKUP($N966,'HeartRate-2022-03-21-1647950188'!$C:$G,3,0)</f>
        <v>Off Campus</v>
      </c>
      <c r="AC966" s="14" t="str">
        <f>VLOOKUP($N966,'HeartRate-2022-03-21-1647950188'!$C:$G,4,0)</f>
        <v>Sitting</v>
      </c>
      <c r="AD966" s="14" t="str">
        <f>VLOOKUP($N966,'HeartRate-2022-03-21-1647950188'!$C:$G,5,0)</f>
        <v>Technical Contexts</v>
      </c>
      <c r="AE966">
        <f t="shared" si="95"/>
        <v>0</v>
      </c>
      <c r="AF966" s="18">
        <v>44634</v>
      </c>
      <c r="AG966" s="19">
        <v>0.65001157407407406</v>
      </c>
    </row>
    <row r="967" spans="1:33" x14ac:dyDescent="0.3">
      <c r="A967" s="5">
        <v>44634.650567129633</v>
      </c>
      <c r="B967" t="str">
        <f>IFERROR(AVERAGEIFS('HeartRate-2022-03-21-1647950188'!$B:$B,'HeartRate-2022-03-21-1647950188'!$A:$A,Data_Extraction!B$2,'HeartRate-2022-03-21-1647950188'!$C:$C,Data_Extraction!$A967),"")</f>
        <v/>
      </c>
      <c r="C967" t="str">
        <f>IFERROR(AVERAGEIFS('HeartRate-2022-03-21-1647950188'!$B:$B,'HeartRate-2022-03-21-1647950188'!$A:$A,Data_Extraction!C$2,'HeartRate-2022-03-21-1647950188'!$C:$C,Data_Extraction!$A967),"")</f>
        <v/>
      </c>
      <c r="D967" t="str">
        <f>IFERROR(AVERAGEIFS('HeartRate-2022-03-21-1647950188'!$B:$B,'HeartRate-2022-03-21-1647950188'!$A:$A,Data_Extraction!D$2,'HeartRate-2022-03-21-1647950188'!$C:$C,Data_Extraction!$A967),"")</f>
        <v/>
      </c>
      <c r="E967" t="str">
        <f>IFERROR(AVERAGEIFS('HeartRate-2022-03-21-1647950188'!$B:$B,'HeartRate-2022-03-21-1647950188'!$A:$A,Data_Extraction!E$2,'HeartRate-2022-03-21-1647950188'!$C:$C,Data_Extraction!$A967),"")</f>
        <v/>
      </c>
      <c r="F967" t="str">
        <f>IFERROR(AVERAGEIFS('HeartRate-2022-03-21-1647950188'!$B:$B,'HeartRate-2022-03-21-1647950188'!$A:$A,Data_Extraction!F$2,'HeartRate-2022-03-21-1647950188'!$C:$C,Data_Extraction!$A967),"")</f>
        <v/>
      </c>
      <c r="G967" t="str">
        <f>IFERROR(AVERAGEIFS('HeartRate-2022-03-21-1647950188'!$B:$B,'HeartRate-2022-03-21-1647950188'!$A:$A,Data_Extraction!G$2,'HeartRate-2022-03-21-1647950188'!$C:$C,Data_Extraction!$A967),"")</f>
        <v/>
      </c>
      <c r="H967" t="str">
        <f>IFERROR(AVERAGEIFS('HeartRate-2022-03-21-1647950188'!$B:$B,'HeartRate-2022-03-21-1647950188'!$A:$A,Data_Extraction!H$2,'HeartRate-2022-03-21-1647950188'!$C:$C,Data_Extraction!$A967),"")</f>
        <v/>
      </c>
      <c r="I967">
        <f>IFERROR(AVERAGEIFS('HeartRate-2022-03-21-1647950188'!$B:$B,'HeartRate-2022-03-21-1647950188'!$A:$A,Data_Extraction!I$2,'HeartRate-2022-03-21-1647950188'!$C:$C,Data_Extraction!$A967),"")</f>
        <v>94</v>
      </c>
      <c r="J967" s="8">
        <f t="shared" si="91"/>
        <v>94</v>
      </c>
      <c r="N967" s="11">
        <f>Data_Extraction!A967</f>
        <v>44634.650567129633</v>
      </c>
      <c r="O967" s="15">
        <f t="shared" si="92"/>
        <v>44634</v>
      </c>
      <c r="P967" s="16">
        <f t="shared" si="93"/>
        <v>0.6505671296296297</v>
      </c>
      <c r="Q967" s="12">
        <f>IF(Data_Extraction!B967="",Data_Extraction!$J967*(Q$1),Data_Extraction!B967)</f>
        <v>84.600000000000009</v>
      </c>
      <c r="R967" s="12">
        <f>IF(Data_Extraction!C967="",Data_Extraction!$J967*(R$1),Data_Extraction!C967)</f>
        <v>86.48</v>
      </c>
      <c r="S967" s="12">
        <f>IF(Data_Extraction!D967="",Data_Extraction!$J967*(S$1),Data_Extraction!D967)</f>
        <v>97.76</v>
      </c>
      <c r="T967" s="12">
        <f>IF(Data_Extraction!E967="",Data_Extraction!$J967*(T$1),Data_Extraction!E967)</f>
        <v>89.3</v>
      </c>
      <c r="U967" s="12">
        <f>IF(Data_Extraction!F967="",Data_Extraction!$J967*(U$1),Data_Extraction!F967)</f>
        <v>92.12</v>
      </c>
      <c r="V967" s="12">
        <f>IF(Data_Extraction!G967="",Data_Extraction!$J967*(V$1),Data_Extraction!G967)</f>
        <v>85.54</v>
      </c>
      <c r="W967" s="12">
        <f>IF(Data_Extraction!H967="",Data_Extraction!$J967*(W$1),Data_Extraction!H967)</f>
        <v>100.58000000000001</v>
      </c>
      <c r="X967" s="12">
        <f>IF(Data_Extraction!I967="",Data_Extraction!$J967*(X$1),Data_Extraction!I967)</f>
        <v>94</v>
      </c>
      <c r="Y967" s="13">
        <f t="shared" si="90"/>
        <v>91.297500000000014</v>
      </c>
      <c r="Z967" s="17" t="str">
        <f t="shared" si="94"/>
        <v>Evening</v>
      </c>
      <c r="AA967" s="14" t="str">
        <f>VLOOKUP($N967,'HeartRate-2022-03-21-1647950188'!$C:$G,2,0)</f>
        <v>Lecture</v>
      </c>
      <c r="AB967" s="14" t="str">
        <f>VLOOKUP($N967,'HeartRate-2022-03-21-1647950188'!$C:$G,3,0)</f>
        <v>Off Campus</v>
      </c>
      <c r="AC967" s="14" t="str">
        <f>VLOOKUP($N967,'HeartRate-2022-03-21-1647950188'!$C:$G,4,0)</f>
        <v>Sitting</v>
      </c>
      <c r="AD967" s="14" t="str">
        <f>VLOOKUP($N967,'HeartRate-2022-03-21-1647950188'!$C:$G,5,0)</f>
        <v>Technical Contexts</v>
      </c>
      <c r="AE967">
        <f t="shared" si="95"/>
        <v>0</v>
      </c>
      <c r="AF967" s="18">
        <v>44634</v>
      </c>
      <c r="AG967" s="19">
        <v>0.6505671296296297</v>
      </c>
    </row>
    <row r="968" spans="1:33" x14ac:dyDescent="0.3">
      <c r="A968" s="5">
        <v>44634.650682870371</v>
      </c>
      <c r="B968">
        <f>IFERROR(AVERAGEIFS('HeartRate-2022-03-21-1647950188'!$B:$B,'HeartRate-2022-03-21-1647950188'!$A:$A,Data_Extraction!B$2,'HeartRate-2022-03-21-1647950188'!$C:$C,Data_Extraction!$A968),"")</f>
        <v>108</v>
      </c>
      <c r="C968" t="str">
        <f>IFERROR(AVERAGEIFS('HeartRate-2022-03-21-1647950188'!$B:$B,'HeartRate-2022-03-21-1647950188'!$A:$A,Data_Extraction!C$2,'HeartRate-2022-03-21-1647950188'!$C:$C,Data_Extraction!$A968),"")</f>
        <v/>
      </c>
      <c r="D968" t="str">
        <f>IFERROR(AVERAGEIFS('HeartRate-2022-03-21-1647950188'!$B:$B,'HeartRate-2022-03-21-1647950188'!$A:$A,Data_Extraction!D$2,'HeartRate-2022-03-21-1647950188'!$C:$C,Data_Extraction!$A968),"")</f>
        <v/>
      </c>
      <c r="E968" t="str">
        <f>IFERROR(AVERAGEIFS('HeartRate-2022-03-21-1647950188'!$B:$B,'HeartRate-2022-03-21-1647950188'!$A:$A,Data_Extraction!E$2,'HeartRate-2022-03-21-1647950188'!$C:$C,Data_Extraction!$A968),"")</f>
        <v/>
      </c>
      <c r="F968" t="str">
        <f>IFERROR(AVERAGEIFS('HeartRate-2022-03-21-1647950188'!$B:$B,'HeartRate-2022-03-21-1647950188'!$A:$A,Data_Extraction!F$2,'HeartRate-2022-03-21-1647950188'!$C:$C,Data_Extraction!$A968),"")</f>
        <v/>
      </c>
      <c r="G968" t="str">
        <f>IFERROR(AVERAGEIFS('HeartRate-2022-03-21-1647950188'!$B:$B,'HeartRate-2022-03-21-1647950188'!$A:$A,Data_Extraction!G$2,'HeartRate-2022-03-21-1647950188'!$C:$C,Data_Extraction!$A968),"")</f>
        <v/>
      </c>
      <c r="H968" t="str">
        <f>IFERROR(AVERAGEIFS('HeartRate-2022-03-21-1647950188'!$B:$B,'HeartRate-2022-03-21-1647950188'!$A:$A,Data_Extraction!H$2,'HeartRate-2022-03-21-1647950188'!$C:$C,Data_Extraction!$A968),"")</f>
        <v/>
      </c>
      <c r="I968">
        <f>IFERROR(AVERAGEIFS('HeartRate-2022-03-21-1647950188'!$B:$B,'HeartRate-2022-03-21-1647950188'!$A:$A,Data_Extraction!I$2,'HeartRate-2022-03-21-1647950188'!$C:$C,Data_Extraction!$A968),"")</f>
        <v>94</v>
      </c>
      <c r="J968" s="8">
        <f t="shared" si="91"/>
        <v>101</v>
      </c>
      <c r="N968" s="11">
        <f>Data_Extraction!A968</f>
        <v>44634.650682870371</v>
      </c>
      <c r="O968" s="15">
        <f t="shared" si="92"/>
        <v>44634</v>
      </c>
      <c r="P968" s="16">
        <f t="shared" si="93"/>
        <v>0.65068287037037031</v>
      </c>
      <c r="Q968" s="12">
        <f>IF(Data_Extraction!B968="",Data_Extraction!$J968*(Q$1),Data_Extraction!B968)</f>
        <v>108</v>
      </c>
      <c r="R968" s="12">
        <f>IF(Data_Extraction!C968="",Data_Extraction!$J968*(R$1),Data_Extraction!C968)</f>
        <v>92.92</v>
      </c>
      <c r="S968" s="12">
        <f>IF(Data_Extraction!D968="",Data_Extraction!$J968*(S$1),Data_Extraction!D968)</f>
        <v>105.04</v>
      </c>
      <c r="T968" s="12">
        <f>IF(Data_Extraction!E968="",Data_Extraction!$J968*(T$1),Data_Extraction!E968)</f>
        <v>95.949999999999989</v>
      </c>
      <c r="U968" s="12">
        <f>IF(Data_Extraction!F968="",Data_Extraction!$J968*(U$1),Data_Extraction!F968)</f>
        <v>98.98</v>
      </c>
      <c r="V968" s="12">
        <f>IF(Data_Extraction!G968="",Data_Extraction!$J968*(V$1),Data_Extraction!G968)</f>
        <v>91.91</v>
      </c>
      <c r="W968" s="12">
        <f>IF(Data_Extraction!H968="",Data_Extraction!$J968*(W$1),Data_Extraction!H968)</f>
        <v>108.07000000000001</v>
      </c>
      <c r="X968" s="12">
        <f>IF(Data_Extraction!I968="",Data_Extraction!$J968*(X$1),Data_Extraction!I968)</f>
        <v>94</v>
      </c>
      <c r="Y968" s="13">
        <f t="shared" si="90"/>
        <v>99.358750000000015</v>
      </c>
      <c r="Z968" s="17" t="str">
        <f t="shared" si="94"/>
        <v>Evening</v>
      </c>
      <c r="AA968" s="14" t="str">
        <f>VLOOKUP($N968,'HeartRate-2022-03-21-1647950188'!$C:$G,2,0)</f>
        <v>Lecture</v>
      </c>
      <c r="AB968" s="14" t="str">
        <f>VLOOKUP($N968,'HeartRate-2022-03-21-1647950188'!$C:$G,3,0)</f>
        <v>Off Campus</v>
      </c>
      <c r="AC968" s="14" t="str">
        <f>VLOOKUP($N968,'HeartRate-2022-03-21-1647950188'!$C:$G,4,0)</f>
        <v>Sitting</v>
      </c>
      <c r="AD968" s="14" t="str">
        <f>VLOOKUP($N968,'HeartRate-2022-03-21-1647950188'!$C:$G,5,0)</f>
        <v>Technical Contexts</v>
      </c>
      <c r="AE968">
        <f t="shared" si="95"/>
        <v>0</v>
      </c>
      <c r="AF968" s="18">
        <v>44634</v>
      </c>
      <c r="AG968" s="19">
        <v>0.65068287037037031</v>
      </c>
    </row>
    <row r="969" spans="1:33" x14ac:dyDescent="0.3">
      <c r="A969" s="5">
        <v>44634.651377314818</v>
      </c>
      <c r="B969">
        <f>IFERROR(AVERAGEIFS('HeartRate-2022-03-21-1647950188'!$B:$B,'HeartRate-2022-03-21-1647950188'!$A:$A,Data_Extraction!B$2,'HeartRate-2022-03-21-1647950188'!$C:$C,Data_Extraction!$A969),"")</f>
        <v>104</v>
      </c>
      <c r="C969" t="str">
        <f>IFERROR(AVERAGEIFS('HeartRate-2022-03-21-1647950188'!$B:$B,'HeartRate-2022-03-21-1647950188'!$A:$A,Data_Extraction!C$2,'HeartRate-2022-03-21-1647950188'!$C:$C,Data_Extraction!$A969),"")</f>
        <v/>
      </c>
      <c r="D969" t="str">
        <f>IFERROR(AVERAGEIFS('HeartRate-2022-03-21-1647950188'!$B:$B,'HeartRate-2022-03-21-1647950188'!$A:$A,Data_Extraction!D$2,'HeartRate-2022-03-21-1647950188'!$C:$C,Data_Extraction!$A969),"")</f>
        <v/>
      </c>
      <c r="E969" t="str">
        <f>IFERROR(AVERAGEIFS('HeartRate-2022-03-21-1647950188'!$B:$B,'HeartRate-2022-03-21-1647950188'!$A:$A,Data_Extraction!E$2,'HeartRate-2022-03-21-1647950188'!$C:$C,Data_Extraction!$A969),"")</f>
        <v/>
      </c>
      <c r="F969" t="str">
        <f>IFERROR(AVERAGEIFS('HeartRate-2022-03-21-1647950188'!$B:$B,'HeartRate-2022-03-21-1647950188'!$A:$A,Data_Extraction!F$2,'HeartRate-2022-03-21-1647950188'!$C:$C,Data_Extraction!$A969),"")</f>
        <v/>
      </c>
      <c r="G969" t="str">
        <f>IFERROR(AVERAGEIFS('HeartRate-2022-03-21-1647950188'!$B:$B,'HeartRate-2022-03-21-1647950188'!$A:$A,Data_Extraction!G$2,'HeartRate-2022-03-21-1647950188'!$C:$C,Data_Extraction!$A969),"")</f>
        <v/>
      </c>
      <c r="H969" t="str">
        <f>IFERROR(AVERAGEIFS('HeartRate-2022-03-21-1647950188'!$B:$B,'HeartRate-2022-03-21-1647950188'!$A:$A,Data_Extraction!H$2,'HeartRate-2022-03-21-1647950188'!$C:$C,Data_Extraction!$A969),"")</f>
        <v/>
      </c>
      <c r="I969">
        <f>IFERROR(AVERAGEIFS('HeartRate-2022-03-21-1647950188'!$B:$B,'HeartRate-2022-03-21-1647950188'!$A:$A,Data_Extraction!I$2,'HeartRate-2022-03-21-1647950188'!$C:$C,Data_Extraction!$A969),"")</f>
        <v>92</v>
      </c>
      <c r="J969" s="8">
        <f t="shared" si="91"/>
        <v>98</v>
      </c>
      <c r="N969" s="11">
        <f>Data_Extraction!A969</f>
        <v>44634.651377314818</v>
      </c>
      <c r="O969" s="15">
        <f t="shared" si="92"/>
        <v>44634</v>
      </c>
      <c r="P969" s="16">
        <f t="shared" si="93"/>
        <v>0.65137731481481487</v>
      </c>
      <c r="Q969" s="12">
        <f>IF(Data_Extraction!B969="",Data_Extraction!$J969*(Q$1),Data_Extraction!B969)</f>
        <v>104</v>
      </c>
      <c r="R969" s="12">
        <f>IF(Data_Extraction!C969="",Data_Extraction!$J969*(R$1),Data_Extraction!C969)</f>
        <v>90.160000000000011</v>
      </c>
      <c r="S969" s="12">
        <f>IF(Data_Extraction!D969="",Data_Extraction!$J969*(S$1),Data_Extraction!D969)</f>
        <v>101.92</v>
      </c>
      <c r="T969" s="12">
        <f>IF(Data_Extraction!E969="",Data_Extraction!$J969*(T$1),Data_Extraction!E969)</f>
        <v>93.1</v>
      </c>
      <c r="U969" s="12">
        <f>IF(Data_Extraction!F969="",Data_Extraction!$J969*(U$1),Data_Extraction!F969)</f>
        <v>96.039999999999992</v>
      </c>
      <c r="V969" s="12">
        <f>IF(Data_Extraction!G969="",Data_Extraction!$J969*(V$1),Data_Extraction!G969)</f>
        <v>89.18</v>
      </c>
      <c r="W969" s="12">
        <f>IF(Data_Extraction!H969="",Data_Extraction!$J969*(W$1),Data_Extraction!H969)</f>
        <v>104.86</v>
      </c>
      <c r="X969" s="12">
        <f>IF(Data_Extraction!I969="",Data_Extraction!$J969*(X$1),Data_Extraction!I969)</f>
        <v>92</v>
      </c>
      <c r="Y969" s="13">
        <f t="shared" si="90"/>
        <v>96.407500000000013</v>
      </c>
      <c r="Z969" s="17" t="str">
        <f t="shared" si="94"/>
        <v>Evening</v>
      </c>
      <c r="AA969" s="14" t="str">
        <f>VLOOKUP($N969,'HeartRate-2022-03-21-1647950188'!$C:$G,2,0)</f>
        <v>Lecture</v>
      </c>
      <c r="AB969" s="14" t="str">
        <f>VLOOKUP($N969,'HeartRate-2022-03-21-1647950188'!$C:$G,3,0)</f>
        <v>Off Campus</v>
      </c>
      <c r="AC969" s="14" t="str">
        <f>VLOOKUP($N969,'HeartRate-2022-03-21-1647950188'!$C:$G,4,0)</f>
        <v>Sitting</v>
      </c>
      <c r="AD969" s="14" t="str">
        <f>VLOOKUP($N969,'HeartRate-2022-03-21-1647950188'!$C:$G,5,0)</f>
        <v>Technical Contexts</v>
      </c>
      <c r="AE969">
        <f t="shared" si="95"/>
        <v>0</v>
      </c>
      <c r="AF969" s="18">
        <v>44634</v>
      </c>
      <c r="AG969" s="19">
        <v>0.65137731481481487</v>
      </c>
    </row>
    <row r="970" spans="1:33" x14ac:dyDescent="0.3">
      <c r="A970" s="5">
        <v>44634.651701388888</v>
      </c>
      <c r="B970" t="str">
        <f>IFERROR(AVERAGEIFS('HeartRate-2022-03-21-1647950188'!$B:$B,'HeartRate-2022-03-21-1647950188'!$A:$A,Data_Extraction!B$2,'HeartRate-2022-03-21-1647950188'!$C:$C,Data_Extraction!$A970),"")</f>
        <v/>
      </c>
      <c r="C970" t="str">
        <f>IFERROR(AVERAGEIFS('HeartRate-2022-03-21-1647950188'!$B:$B,'HeartRate-2022-03-21-1647950188'!$A:$A,Data_Extraction!C$2,'HeartRate-2022-03-21-1647950188'!$C:$C,Data_Extraction!$A970),"")</f>
        <v/>
      </c>
      <c r="D970" t="str">
        <f>IFERROR(AVERAGEIFS('HeartRate-2022-03-21-1647950188'!$B:$B,'HeartRate-2022-03-21-1647950188'!$A:$A,Data_Extraction!D$2,'HeartRate-2022-03-21-1647950188'!$C:$C,Data_Extraction!$A970),"")</f>
        <v/>
      </c>
      <c r="E970" t="str">
        <f>IFERROR(AVERAGEIFS('HeartRate-2022-03-21-1647950188'!$B:$B,'HeartRate-2022-03-21-1647950188'!$A:$A,Data_Extraction!E$2,'HeartRate-2022-03-21-1647950188'!$C:$C,Data_Extraction!$A970),"")</f>
        <v/>
      </c>
      <c r="F970" t="str">
        <f>IFERROR(AVERAGEIFS('HeartRate-2022-03-21-1647950188'!$B:$B,'HeartRate-2022-03-21-1647950188'!$A:$A,Data_Extraction!F$2,'HeartRate-2022-03-21-1647950188'!$C:$C,Data_Extraction!$A970),"")</f>
        <v/>
      </c>
      <c r="G970" t="str">
        <f>IFERROR(AVERAGEIFS('HeartRate-2022-03-21-1647950188'!$B:$B,'HeartRate-2022-03-21-1647950188'!$A:$A,Data_Extraction!G$2,'HeartRate-2022-03-21-1647950188'!$C:$C,Data_Extraction!$A970),"")</f>
        <v/>
      </c>
      <c r="H970" t="str">
        <f>IFERROR(AVERAGEIFS('HeartRate-2022-03-21-1647950188'!$B:$B,'HeartRate-2022-03-21-1647950188'!$A:$A,Data_Extraction!H$2,'HeartRate-2022-03-21-1647950188'!$C:$C,Data_Extraction!$A970),"")</f>
        <v/>
      </c>
      <c r="I970">
        <f>IFERROR(AVERAGEIFS('HeartRate-2022-03-21-1647950188'!$B:$B,'HeartRate-2022-03-21-1647950188'!$A:$A,Data_Extraction!I$2,'HeartRate-2022-03-21-1647950188'!$C:$C,Data_Extraction!$A970),"")</f>
        <v>95</v>
      </c>
      <c r="J970" s="8">
        <f t="shared" si="91"/>
        <v>95</v>
      </c>
      <c r="N970" s="11">
        <f>Data_Extraction!A970</f>
        <v>44634.651701388888</v>
      </c>
      <c r="O970" s="15">
        <f t="shared" si="92"/>
        <v>44634</v>
      </c>
      <c r="P970" s="16">
        <f t="shared" si="93"/>
        <v>0.65170138888888884</v>
      </c>
      <c r="Q970" s="12">
        <f>IF(Data_Extraction!B970="",Data_Extraction!$J970*(Q$1),Data_Extraction!B970)</f>
        <v>85.5</v>
      </c>
      <c r="R970" s="12">
        <f>IF(Data_Extraction!C970="",Data_Extraction!$J970*(R$1),Data_Extraction!C970)</f>
        <v>87.4</v>
      </c>
      <c r="S970" s="12">
        <f>IF(Data_Extraction!D970="",Data_Extraction!$J970*(S$1),Data_Extraction!D970)</f>
        <v>98.8</v>
      </c>
      <c r="T970" s="12">
        <f>IF(Data_Extraction!E970="",Data_Extraction!$J970*(T$1),Data_Extraction!E970)</f>
        <v>90.25</v>
      </c>
      <c r="U970" s="12">
        <f>IF(Data_Extraction!F970="",Data_Extraction!$J970*(U$1),Data_Extraction!F970)</f>
        <v>93.1</v>
      </c>
      <c r="V970" s="12">
        <f>IF(Data_Extraction!G970="",Data_Extraction!$J970*(V$1),Data_Extraction!G970)</f>
        <v>86.45</v>
      </c>
      <c r="W970" s="12">
        <f>IF(Data_Extraction!H970="",Data_Extraction!$J970*(W$1),Data_Extraction!H970)</f>
        <v>101.65</v>
      </c>
      <c r="X970" s="12">
        <f>IF(Data_Extraction!I970="",Data_Extraction!$J970*(X$1),Data_Extraction!I970)</f>
        <v>95</v>
      </c>
      <c r="Y970" s="13">
        <f t="shared" si="90"/>
        <v>92.268749999999997</v>
      </c>
      <c r="Z970" s="17" t="str">
        <f t="shared" si="94"/>
        <v>Evening</v>
      </c>
      <c r="AA970" s="14" t="str">
        <f>VLOOKUP($N970,'HeartRate-2022-03-21-1647950188'!$C:$G,2,0)</f>
        <v>Lecture</v>
      </c>
      <c r="AB970" s="14" t="str">
        <f>VLOOKUP($N970,'HeartRate-2022-03-21-1647950188'!$C:$G,3,0)</f>
        <v>Off Campus</v>
      </c>
      <c r="AC970" s="14" t="str">
        <f>VLOOKUP($N970,'HeartRate-2022-03-21-1647950188'!$C:$G,4,0)</f>
        <v>Sitting</v>
      </c>
      <c r="AD970" s="14" t="str">
        <f>VLOOKUP($N970,'HeartRate-2022-03-21-1647950188'!$C:$G,5,0)</f>
        <v>Technical Contexts</v>
      </c>
      <c r="AE970">
        <f t="shared" si="95"/>
        <v>0</v>
      </c>
      <c r="AF970" s="18">
        <v>44634</v>
      </c>
      <c r="AG970" s="19">
        <v>0.65170138888888884</v>
      </c>
    </row>
    <row r="971" spans="1:33" x14ac:dyDescent="0.3">
      <c r="A971" s="5">
        <v>44634.652071759258</v>
      </c>
      <c r="B971">
        <f>IFERROR(AVERAGEIFS('HeartRate-2022-03-21-1647950188'!$B:$B,'HeartRate-2022-03-21-1647950188'!$A:$A,Data_Extraction!B$2,'HeartRate-2022-03-21-1647950188'!$C:$C,Data_Extraction!$A971),"")</f>
        <v>99</v>
      </c>
      <c r="C971" t="str">
        <f>IFERROR(AVERAGEIFS('HeartRate-2022-03-21-1647950188'!$B:$B,'HeartRate-2022-03-21-1647950188'!$A:$A,Data_Extraction!C$2,'HeartRate-2022-03-21-1647950188'!$C:$C,Data_Extraction!$A971),"")</f>
        <v/>
      </c>
      <c r="D971" t="str">
        <f>IFERROR(AVERAGEIFS('HeartRate-2022-03-21-1647950188'!$B:$B,'HeartRate-2022-03-21-1647950188'!$A:$A,Data_Extraction!D$2,'HeartRate-2022-03-21-1647950188'!$C:$C,Data_Extraction!$A971),"")</f>
        <v/>
      </c>
      <c r="E971" t="str">
        <f>IFERROR(AVERAGEIFS('HeartRate-2022-03-21-1647950188'!$B:$B,'HeartRate-2022-03-21-1647950188'!$A:$A,Data_Extraction!E$2,'HeartRate-2022-03-21-1647950188'!$C:$C,Data_Extraction!$A971),"")</f>
        <v/>
      </c>
      <c r="F971" t="str">
        <f>IFERROR(AVERAGEIFS('HeartRate-2022-03-21-1647950188'!$B:$B,'HeartRate-2022-03-21-1647950188'!$A:$A,Data_Extraction!F$2,'HeartRate-2022-03-21-1647950188'!$C:$C,Data_Extraction!$A971),"")</f>
        <v/>
      </c>
      <c r="G971" t="str">
        <f>IFERROR(AVERAGEIFS('HeartRate-2022-03-21-1647950188'!$B:$B,'HeartRate-2022-03-21-1647950188'!$A:$A,Data_Extraction!G$2,'HeartRate-2022-03-21-1647950188'!$C:$C,Data_Extraction!$A971),"")</f>
        <v/>
      </c>
      <c r="H971" t="str">
        <f>IFERROR(AVERAGEIFS('HeartRate-2022-03-21-1647950188'!$B:$B,'HeartRate-2022-03-21-1647950188'!$A:$A,Data_Extraction!H$2,'HeartRate-2022-03-21-1647950188'!$C:$C,Data_Extraction!$A971),"")</f>
        <v/>
      </c>
      <c r="I971">
        <f>IFERROR(AVERAGEIFS('HeartRate-2022-03-21-1647950188'!$B:$B,'HeartRate-2022-03-21-1647950188'!$A:$A,Data_Extraction!I$2,'HeartRate-2022-03-21-1647950188'!$C:$C,Data_Extraction!$A971),"")</f>
        <v>93</v>
      </c>
      <c r="J971" s="8">
        <f t="shared" si="91"/>
        <v>96</v>
      </c>
      <c r="N971" s="11">
        <f>Data_Extraction!A971</f>
        <v>44634.652071759258</v>
      </c>
      <c r="O971" s="15">
        <f t="shared" si="92"/>
        <v>44634</v>
      </c>
      <c r="P971" s="16">
        <f t="shared" si="93"/>
        <v>0.6520717592592592</v>
      </c>
      <c r="Q971" s="12">
        <f>IF(Data_Extraction!B971="",Data_Extraction!$J971*(Q$1),Data_Extraction!B971)</f>
        <v>99</v>
      </c>
      <c r="R971" s="12">
        <f>IF(Data_Extraction!C971="",Data_Extraction!$J971*(R$1),Data_Extraction!C971)</f>
        <v>88.320000000000007</v>
      </c>
      <c r="S971" s="12">
        <f>IF(Data_Extraction!D971="",Data_Extraction!$J971*(S$1),Data_Extraction!D971)</f>
        <v>99.84</v>
      </c>
      <c r="T971" s="12">
        <f>IF(Data_Extraction!E971="",Data_Extraction!$J971*(T$1),Data_Extraction!E971)</f>
        <v>91.199999999999989</v>
      </c>
      <c r="U971" s="12">
        <f>IF(Data_Extraction!F971="",Data_Extraction!$J971*(U$1),Data_Extraction!F971)</f>
        <v>94.08</v>
      </c>
      <c r="V971" s="12">
        <f>IF(Data_Extraction!G971="",Data_Extraction!$J971*(V$1),Data_Extraction!G971)</f>
        <v>87.36</v>
      </c>
      <c r="W971" s="12">
        <f>IF(Data_Extraction!H971="",Data_Extraction!$J971*(W$1),Data_Extraction!H971)</f>
        <v>102.72</v>
      </c>
      <c r="X971" s="12">
        <f>IF(Data_Extraction!I971="",Data_Extraction!$J971*(X$1),Data_Extraction!I971)</f>
        <v>93</v>
      </c>
      <c r="Y971" s="13">
        <f t="shared" si="90"/>
        <v>94.44</v>
      </c>
      <c r="Z971" s="17" t="str">
        <f t="shared" si="94"/>
        <v>Evening</v>
      </c>
      <c r="AA971" s="14" t="str">
        <f>VLOOKUP($N971,'HeartRate-2022-03-21-1647950188'!$C:$G,2,0)</f>
        <v>Lecture</v>
      </c>
      <c r="AB971" s="14" t="str">
        <f>VLOOKUP($N971,'HeartRate-2022-03-21-1647950188'!$C:$G,3,0)</f>
        <v>Off Campus</v>
      </c>
      <c r="AC971" s="14" t="str">
        <f>VLOOKUP($N971,'HeartRate-2022-03-21-1647950188'!$C:$G,4,0)</f>
        <v>Sitting</v>
      </c>
      <c r="AD971" s="14" t="str">
        <f>VLOOKUP($N971,'HeartRate-2022-03-21-1647950188'!$C:$G,5,0)</f>
        <v>Technical Contexts</v>
      </c>
      <c r="AE971">
        <f t="shared" si="95"/>
        <v>0</v>
      </c>
      <c r="AF971" s="18">
        <v>44634</v>
      </c>
      <c r="AG971" s="19">
        <v>0.6520717592592592</v>
      </c>
    </row>
    <row r="972" spans="1:33" x14ac:dyDescent="0.3">
      <c r="A972" s="5">
        <v>44634.652129629627</v>
      </c>
      <c r="B972" t="str">
        <f>IFERROR(AVERAGEIFS('HeartRate-2022-03-21-1647950188'!$B:$B,'HeartRate-2022-03-21-1647950188'!$A:$A,Data_Extraction!B$2,'HeartRate-2022-03-21-1647950188'!$C:$C,Data_Extraction!$A972),"")</f>
        <v/>
      </c>
      <c r="C972" t="str">
        <f>IFERROR(AVERAGEIFS('HeartRate-2022-03-21-1647950188'!$B:$B,'HeartRate-2022-03-21-1647950188'!$A:$A,Data_Extraction!C$2,'HeartRate-2022-03-21-1647950188'!$C:$C,Data_Extraction!$A972),"")</f>
        <v/>
      </c>
      <c r="D972" t="str">
        <f>IFERROR(AVERAGEIFS('HeartRate-2022-03-21-1647950188'!$B:$B,'HeartRate-2022-03-21-1647950188'!$A:$A,Data_Extraction!D$2,'HeartRate-2022-03-21-1647950188'!$C:$C,Data_Extraction!$A972),"")</f>
        <v/>
      </c>
      <c r="E972" t="str">
        <f>IFERROR(AVERAGEIFS('HeartRate-2022-03-21-1647950188'!$B:$B,'HeartRate-2022-03-21-1647950188'!$A:$A,Data_Extraction!E$2,'HeartRate-2022-03-21-1647950188'!$C:$C,Data_Extraction!$A972),"")</f>
        <v/>
      </c>
      <c r="F972" t="str">
        <f>IFERROR(AVERAGEIFS('HeartRate-2022-03-21-1647950188'!$B:$B,'HeartRate-2022-03-21-1647950188'!$A:$A,Data_Extraction!F$2,'HeartRate-2022-03-21-1647950188'!$C:$C,Data_Extraction!$A972),"")</f>
        <v/>
      </c>
      <c r="G972" t="str">
        <f>IFERROR(AVERAGEIFS('HeartRate-2022-03-21-1647950188'!$B:$B,'HeartRate-2022-03-21-1647950188'!$A:$A,Data_Extraction!G$2,'HeartRate-2022-03-21-1647950188'!$C:$C,Data_Extraction!$A972),"")</f>
        <v/>
      </c>
      <c r="H972" t="str">
        <f>IFERROR(AVERAGEIFS('HeartRate-2022-03-21-1647950188'!$B:$B,'HeartRate-2022-03-21-1647950188'!$A:$A,Data_Extraction!H$2,'HeartRate-2022-03-21-1647950188'!$C:$C,Data_Extraction!$A972),"")</f>
        <v/>
      </c>
      <c r="I972">
        <f>IFERROR(AVERAGEIFS('HeartRate-2022-03-21-1647950188'!$B:$B,'HeartRate-2022-03-21-1647950188'!$A:$A,Data_Extraction!I$2,'HeartRate-2022-03-21-1647950188'!$C:$C,Data_Extraction!$A972),"")</f>
        <v>96</v>
      </c>
      <c r="J972" s="8">
        <f t="shared" si="91"/>
        <v>96</v>
      </c>
      <c r="N972" s="11">
        <f>Data_Extraction!A972</f>
        <v>44634.652129629627</v>
      </c>
      <c r="O972" s="15">
        <f t="shared" si="92"/>
        <v>44634</v>
      </c>
      <c r="P972" s="16">
        <f t="shared" si="93"/>
        <v>0.65212962962962961</v>
      </c>
      <c r="Q972" s="12">
        <f>IF(Data_Extraction!B972="",Data_Extraction!$J972*(Q$1),Data_Extraction!B972)</f>
        <v>86.4</v>
      </c>
      <c r="R972" s="12">
        <f>IF(Data_Extraction!C972="",Data_Extraction!$J972*(R$1),Data_Extraction!C972)</f>
        <v>88.320000000000007</v>
      </c>
      <c r="S972" s="12">
        <f>IF(Data_Extraction!D972="",Data_Extraction!$J972*(S$1),Data_Extraction!D972)</f>
        <v>99.84</v>
      </c>
      <c r="T972" s="12">
        <f>IF(Data_Extraction!E972="",Data_Extraction!$J972*(T$1),Data_Extraction!E972)</f>
        <v>91.199999999999989</v>
      </c>
      <c r="U972" s="12">
        <f>IF(Data_Extraction!F972="",Data_Extraction!$J972*(U$1),Data_Extraction!F972)</f>
        <v>94.08</v>
      </c>
      <c r="V972" s="12">
        <f>IF(Data_Extraction!G972="",Data_Extraction!$J972*(V$1),Data_Extraction!G972)</f>
        <v>87.36</v>
      </c>
      <c r="W972" s="12">
        <f>IF(Data_Extraction!H972="",Data_Extraction!$J972*(W$1),Data_Extraction!H972)</f>
        <v>102.72</v>
      </c>
      <c r="X972" s="12">
        <f>IF(Data_Extraction!I972="",Data_Extraction!$J972*(X$1),Data_Extraction!I972)</f>
        <v>96</v>
      </c>
      <c r="Y972" s="13">
        <f t="shared" si="90"/>
        <v>93.240000000000009</v>
      </c>
      <c r="Z972" s="17" t="str">
        <f t="shared" si="94"/>
        <v>Evening</v>
      </c>
      <c r="AA972" s="14" t="str">
        <f>VLOOKUP($N972,'HeartRate-2022-03-21-1647950188'!$C:$G,2,0)</f>
        <v>Lecture</v>
      </c>
      <c r="AB972" s="14" t="str">
        <f>VLOOKUP($N972,'HeartRate-2022-03-21-1647950188'!$C:$G,3,0)</f>
        <v>Off Campus</v>
      </c>
      <c r="AC972" s="14" t="str">
        <f>VLOOKUP($N972,'HeartRate-2022-03-21-1647950188'!$C:$G,4,0)</f>
        <v>Sitting</v>
      </c>
      <c r="AD972" s="14" t="str">
        <f>VLOOKUP($N972,'HeartRate-2022-03-21-1647950188'!$C:$G,5,0)</f>
        <v>Technical Contexts</v>
      </c>
      <c r="AE972">
        <f t="shared" si="95"/>
        <v>0</v>
      </c>
      <c r="AF972" s="18">
        <v>44634</v>
      </c>
      <c r="AG972" s="19">
        <v>0.65212962962962961</v>
      </c>
    </row>
    <row r="973" spans="1:33" x14ac:dyDescent="0.3">
      <c r="A973" s="5">
        <v>44634.65221064815</v>
      </c>
      <c r="B973" t="str">
        <f>IFERROR(AVERAGEIFS('HeartRate-2022-03-21-1647950188'!$B:$B,'HeartRate-2022-03-21-1647950188'!$A:$A,Data_Extraction!B$2,'HeartRate-2022-03-21-1647950188'!$C:$C,Data_Extraction!$A973),"")</f>
        <v/>
      </c>
      <c r="C973" t="str">
        <f>IFERROR(AVERAGEIFS('HeartRate-2022-03-21-1647950188'!$B:$B,'HeartRate-2022-03-21-1647950188'!$A:$A,Data_Extraction!C$2,'HeartRate-2022-03-21-1647950188'!$C:$C,Data_Extraction!$A973),"")</f>
        <v/>
      </c>
      <c r="D973" t="str">
        <f>IFERROR(AVERAGEIFS('HeartRate-2022-03-21-1647950188'!$B:$B,'HeartRate-2022-03-21-1647950188'!$A:$A,Data_Extraction!D$2,'HeartRate-2022-03-21-1647950188'!$C:$C,Data_Extraction!$A973),"")</f>
        <v/>
      </c>
      <c r="E973" t="str">
        <f>IFERROR(AVERAGEIFS('HeartRate-2022-03-21-1647950188'!$B:$B,'HeartRate-2022-03-21-1647950188'!$A:$A,Data_Extraction!E$2,'HeartRate-2022-03-21-1647950188'!$C:$C,Data_Extraction!$A973),"")</f>
        <v/>
      </c>
      <c r="F973" t="str">
        <f>IFERROR(AVERAGEIFS('HeartRate-2022-03-21-1647950188'!$B:$B,'HeartRate-2022-03-21-1647950188'!$A:$A,Data_Extraction!F$2,'HeartRate-2022-03-21-1647950188'!$C:$C,Data_Extraction!$A973),"")</f>
        <v/>
      </c>
      <c r="G973" t="str">
        <f>IFERROR(AVERAGEIFS('HeartRate-2022-03-21-1647950188'!$B:$B,'HeartRate-2022-03-21-1647950188'!$A:$A,Data_Extraction!G$2,'HeartRate-2022-03-21-1647950188'!$C:$C,Data_Extraction!$A973),"")</f>
        <v/>
      </c>
      <c r="H973" t="str">
        <f>IFERROR(AVERAGEIFS('HeartRate-2022-03-21-1647950188'!$B:$B,'HeartRate-2022-03-21-1647950188'!$A:$A,Data_Extraction!H$2,'HeartRate-2022-03-21-1647950188'!$C:$C,Data_Extraction!$A973),"")</f>
        <v/>
      </c>
      <c r="I973">
        <f>IFERROR(AVERAGEIFS('HeartRate-2022-03-21-1647950188'!$B:$B,'HeartRate-2022-03-21-1647950188'!$A:$A,Data_Extraction!I$2,'HeartRate-2022-03-21-1647950188'!$C:$C,Data_Extraction!$A973),"")</f>
        <v>94</v>
      </c>
      <c r="J973" s="8">
        <f t="shared" si="91"/>
        <v>94</v>
      </c>
      <c r="N973" s="11">
        <f>Data_Extraction!A973</f>
        <v>44634.65221064815</v>
      </c>
      <c r="O973" s="15">
        <f t="shared" si="92"/>
        <v>44634</v>
      </c>
      <c r="P973" s="16">
        <f t="shared" si="93"/>
        <v>0.65221064814814811</v>
      </c>
      <c r="Q973" s="12">
        <f>IF(Data_Extraction!B973="",Data_Extraction!$J973*(Q$1),Data_Extraction!B973)</f>
        <v>84.600000000000009</v>
      </c>
      <c r="R973" s="12">
        <f>IF(Data_Extraction!C973="",Data_Extraction!$J973*(R$1),Data_Extraction!C973)</f>
        <v>86.48</v>
      </c>
      <c r="S973" s="12">
        <f>IF(Data_Extraction!D973="",Data_Extraction!$J973*(S$1),Data_Extraction!D973)</f>
        <v>97.76</v>
      </c>
      <c r="T973" s="12">
        <f>IF(Data_Extraction!E973="",Data_Extraction!$J973*(T$1),Data_Extraction!E973)</f>
        <v>89.3</v>
      </c>
      <c r="U973" s="12">
        <f>IF(Data_Extraction!F973="",Data_Extraction!$J973*(U$1),Data_Extraction!F973)</f>
        <v>92.12</v>
      </c>
      <c r="V973" s="12">
        <f>IF(Data_Extraction!G973="",Data_Extraction!$J973*(V$1),Data_Extraction!G973)</f>
        <v>85.54</v>
      </c>
      <c r="W973" s="12">
        <f>IF(Data_Extraction!H973="",Data_Extraction!$J973*(W$1),Data_Extraction!H973)</f>
        <v>100.58000000000001</v>
      </c>
      <c r="X973" s="12">
        <f>IF(Data_Extraction!I973="",Data_Extraction!$J973*(X$1),Data_Extraction!I973)</f>
        <v>94</v>
      </c>
      <c r="Y973" s="13">
        <f t="shared" si="90"/>
        <v>91.297500000000014</v>
      </c>
      <c r="Z973" s="17" t="str">
        <f t="shared" si="94"/>
        <v>Evening</v>
      </c>
      <c r="AA973" s="14" t="str">
        <f>VLOOKUP($N973,'HeartRate-2022-03-21-1647950188'!$C:$G,2,0)</f>
        <v>Lecture</v>
      </c>
      <c r="AB973" s="14" t="str">
        <f>VLOOKUP($N973,'HeartRate-2022-03-21-1647950188'!$C:$G,3,0)</f>
        <v>Off Campus</v>
      </c>
      <c r="AC973" s="14" t="str">
        <f>VLOOKUP($N973,'HeartRate-2022-03-21-1647950188'!$C:$G,4,0)</f>
        <v>Sitting</v>
      </c>
      <c r="AD973" s="14" t="str">
        <f>VLOOKUP($N973,'HeartRate-2022-03-21-1647950188'!$C:$G,5,0)</f>
        <v>Technical Contexts</v>
      </c>
      <c r="AE973">
        <f t="shared" si="95"/>
        <v>0</v>
      </c>
      <c r="AF973" s="18">
        <v>44634</v>
      </c>
      <c r="AG973" s="19">
        <v>0.65221064814814811</v>
      </c>
    </row>
    <row r="974" spans="1:33" x14ac:dyDescent="0.3">
      <c r="A974" s="5">
        <v>44634.652418981481</v>
      </c>
      <c r="B974" t="str">
        <f>IFERROR(AVERAGEIFS('HeartRate-2022-03-21-1647950188'!$B:$B,'HeartRate-2022-03-21-1647950188'!$A:$A,Data_Extraction!B$2,'HeartRate-2022-03-21-1647950188'!$C:$C,Data_Extraction!$A974),"")</f>
        <v/>
      </c>
      <c r="C974" t="str">
        <f>IFERROR(AVERAGEIFS('HeartRate-2022-03-21-1647950188'!$B:$B,'HeartRate-2022-03-21-1647950188'!$A:$A,Data_Extraction!C$2,'HeartRate-2022-03-21-1647950188'!$C:$C,Data_Extraction!$A974),"")</f>
        <v/>
      </c>
      <c r="D974" t="str">
        <f>IFERROR(AVERAGEIFS('HeartRate-2022-03-21-1647950188'!$B:$B,'HeartRate-2022-03-21-1647950188'!$A:$A,Data_Extraction!D$2,'HeartRate-2022-03-21-1647950188'!$C:$C,Data_Extraction!$A974),"")</f>
        <v/>
      </c>
      <c r="E974" t="str">
        <f>IFERROR(AVERAGEIFS('HeartRate-2022-03-21-1647950188'!$B:$B,'HeartRate-2022-03-21-1647950188'!$A:$A,Data_Extraction!E$2,'HeartRate-2022-03-21-1647950188'!$C:$C,Data_Extraction!$A974),"")</f>
        <v/>
      </c>
      <c r="F974" t="str">
        <f>IFERROR(AVERAGEIFS('HeartRate-2022-03-21-1647950188'!$B:$B,'HeartRate-2022-03-21-1647950188'!$A:$A,Data_Extraction!F$2,'HeartRate-2022-03-21-1647950188'!$C:$C,Data_Extraction!$A974),"")</f>
        <v/>
      </c>
      <c r="G974" t="str">
        <f>IFERROR(AVERAGEIFS('HeartRate-2022-03-21-1647950188'!$B:$B,'HeartRate-2022-03-21-1647950188'!$A:$A,Data_Extraction!G$2,'HeartRate-2022-03-21-1647950188'!$C:$C,Data_Extraction!$A974),"")</f>
        <v/>
      </c>
      <c r="H974" t="str">
        <f>IFERROR(AVERAGEIFS('HeartRate-2022-03-21-1647950188'!$B:$B,'HeartRate-2022-03-21-1647950188'!$A:$A,Data_Extraction!H$2,'HeartRate-2022-03-21-1647950188'!$C:$C,Data_Extraction!$A974),"")</f>
        <v/>
      </c>
      <c r="I974">
        <f>IFERROR(AVERAGEIFS('HeartRate-2022-03-21-1647950188'!$B:$B,'HeartRate-2022-03-21-1647950188'!$A:$A,Data_Extraction!I$2,'HeartRate-2022-03-21-1647950188'!$C:$C,Data_Extraction!$A974),"")</f>
        <v>94</v>
      </c>
      <c r="J974" s="8">
        <f t="shared" si="91"/>
        <v>94</v>
      </c>
      <c r="N974" s="11">
        <f>Data_Extraction!A974</f>
        <v>44634.652418981481</v>
      </c>
      <c r="O974" s="15">
        <f t="shared" si="92"/>
        <v>44634</v>
      </c>
      <c r="P974" s="16">
        <f t="shared" si="93"/>
        <v>0.65241898148148147</v>
      </c>
      <c r="Q974" s="12">
        <f>IF(Data_Extraction!B974="",Data_Extraction!$J974*(Q$1),Data_Extraction!B974)</f>
        <v>84.600000000000009</v>
      </c>
      <c r="R974" s="12">
        <f>IF(Data_Extraction!C974="",Data_Extraction!$J974*(R$1),Data_Extraction!C974)</f>
        <v>86.48</v>
      </c>
      <c r="S974" s="12">
        <f>IF(Data_Extraction!D974="",Data_Extraction!$J974*(S$1),Data_Extraction!D974)</f>
        <v>97.76</v>
      </c>
      <c r="T974" s="12">
        <f>IF(Data_Extraction!E974="",Data_Extraction!$J974*(T$1),Data_Extraction!E974)</f>
        <v>89.3</v>
      </c>
      <c r="U974" s="12">
        <f>IF(Data_Extraction!F974="",Data_Extraction!$J974*(U$1),Data_Extraction!F974)</f>
        <v>92.12</v>
      </c>
      <c r="V974" s="12">
        <f>IF(Data_Extraction!G974="",Data_Extraction!$J974*(V$1),Data_Extraction!G974)</f>
        <v>85.54</v>
      </c>
      <c r="W974" s="12">
        <f>IF(Data_Extraction!H974="",Data_Extraction!$J974*(W$1),Data_Extraction!H974)</f>
        <v>100.58000000000001</v>
      </c>
      <c r="X974" s="12">
        <f>IF(Data_Extraction!I974="",Data_Extraction!$J974*(X$1),Data_Extraction!I974)</f>
        <v>94</v>
      </c>
      <c r="Y974" s="13">
        <f t="shared" si="90"/>
        <v>91.297500000000014</v>
      </c>
      <c r="Z974" s="17" t="str">
        <f t="shared" si="94"/>
        <v>Evening</v>
      </c>
      <c r="AA974" s="14" t="str">
        <f>VLOOKUP($N974,'HeartRate-2022-03-21-1647950188'!$C:$G,2,0)</f>
        <v>Lecture</v>
      </c>
      <c r="AB974" s="14" t="str">
        <f>VLOOKUP($N974,'HeartRate-2022-03-21-1647950188'!$C:$G,3,0)</f>
        <v>Off Campus</v>
      </c>
      <c r="AC974" s="14" t="str">
        <f>VLOOKUP($N974,'HeartRate-2022-03-21-1647950188'!$C:$G,4,0)</f>
        <v>Sitting</v>
      </c>
      <c r="AD974" s="14" t="str">
        <f>VLOOKUP($N974,'HeartRate-2022-03-21-1647950188'!$C:$G,5,0)</f>
        <v>Technical Contexts</v>
      </c>
      <c r="AE974">
        <f t="shared" si="95"/>
        <v>0</v>
      </c>
      <c r="AF974" s="18">
        <v>44634</v>
      </c>
      <c r="AG974" s="19">
        <v>0.65241898148148147</v>
      </c>
    </row>
    <row r="975" spans="1:33" x14ac:dyDescent="0.3">
      <c r="A975" s="5">
        <v>44634.652685185189</v>
      </c>
      <c r="B975" t="str">
        <f>IFERROR(AVERAGEIFS('HeartRate-2022-03-21-1647950188'!$B:$B,'HeartRate-2022-03-21-1647950188'!$A:$A,Data_Extraction!B$2,'HeartRate-2022-03-21-1647950188'!$C:$C,Data_Extraction!$A975),"")</f>
        <v/>
      </c>
      <c r="C975" t="str">
        <f>IFERROR(AVERAGEIFS('HeartRate-2022-03-21-1647950188'!$B:$B,'HeartRate-2022-03-21-1647950188'!$A:$A,Data_Extraction!C$2,'HeartRate-2022-03-21-1647950188'!$C:$C,Data_Extraction!$A975),"")</f>
        <v/>
      </c>
      <c r="D975" t="str">
        <f>IFERROR(AVERAGEIFS('HeartRate-2022-03-21-1647950188'!$B:$B,'HeartRate-2022-03-21-1647950188'!$A:$A,Data_Extraction!D$2,'HeartRate-2022-03-21-1647950188'!$C:$C,Data_Extraction!$A975),"")</f>
        <v/>
      </c>
      <c r="E975" t="str">
        <f>IFERROR(AVERAGEIFS('HeartRate-2022-03-21-1647950188'!$B:$B,'HeartRate-2022-03-21-1647950188'!$A:$A,Data_Extraction!E$2,'HeartRate-2022-03-21-1647950188'!$C:$C,Data_Extraction!$A975),"")</f>
        <v/>
      </c>
      <c r="F975" t="str">
        <f>IFERROR(AVERAGEIFS('HeartRate-2022-03-21-1647950188'!$B:$B,'HeartRate-2022-03-21-1647950188'!$A:$A,Data_Extraction!F$2,'HeartRate-2022-03-21-1647950188'!$C:$C,Data_Extraction!$A975),"")</f>
        <v/>
      </c>
      <c r="G975" t="str">
        <f>IFERROR(AVERAGEIFS('HeartRate-2022-03-21-1647950188'!$B:$B,'HeartRate-2022-03-21-1647950188'!$A:$A,Data_Extraction!G$2,'HeartRate-2022-03-21-1647950188'!$C:$C,Data_Extraction!$A975),"")</f>
        <v/>
      </c>
      <c r="H975" t="str">
        <f>IFERROR(AVERAGEIFS('HeartRate-2022-03-21-1647950188'!$B:$B,'HeartRate-2022-03-21-1647950188'!$A:$A,Data_Extraction!H$2,'HeartRate-2022-03-21-1647950188'!$C:$C,Data_Extraction!$A975),"")</f>
        <v/>
      </c>
      <c r="I975">
        <f>IFERROR(AVERAGEIFS('HeartRate-2022-03-21-1647950188'!$B:$B,'HeartRate-2022-03-21-1647950188'!$A:$A,Data_Extraction!I$2,'HeartRate-2022-03-21-1647950188'!$C:$C,Data_Extraction!$A975),"")</f>
        <v>95</v>
      </c>
      <c r="J975" s="8">
        <f t="shared" si="91"/>
        <v>95</v>
      </c>
      <c r="N975" s="11">
        <f>Data_Extraction!A975</f>
        <v>44634.652685185189</v>
      </c>
      <c r="O975" s="15">
        <f t="shared" si="92"/>
        <v>44634</v>
      </c>
      <c r="P975" s="16">
        <f t="shared" si="93"/>
        <v>0.65268518518518526</v>
      </c>
      <c r="Q975" s="12">
        <f>IF(Data_Extraction!B975="",Data_Extraction!$J975*(Q$1),Data_Extraction!B975)</f>
        <v>85.5</v>
      </c>
      <c r="R975" s="12">
        <f>IF(Data_Extraction!C975="",Data_Extraction!$J975*(R$1),Data_Extraction!C975)</f>
        <v>87.4</v>
      </c>
      <c r="S975" s="12">
        <f>IF(Data_Extraction!D975="",Data_Extraction!$J975*(S$1),Data_Extraction!D975)</f>
        <v>98.8</v>
      </c>
      <c r="T975" s="12">
        <f>IF(Data_Extraction!E975="",Data_Extraction!$J975*(T$1),Data_Extraction!E975)</f>
        <v>90.25</v>
      </c>
      <c r="U975" s="12">
        <f>IF(Data_Extraction!F975="",Data_Extraction!$J975*(U$1),Data_Extraction!F975)</f>
        <v>93.1</v>
      </c>
      <c r="V975" s="12">
        <f>IF(Data_Extraction!G975="",Data_Extraction!$J975*(V$1),Data_Extraction!G975)</f>
        <v>86.45</v>
      </c>
      <c r="W975" s="12">
        <f>IF(Data_Extraction!H975="",Data_Extraction!$J975*(W$1),Data_Extraction!H975)</f>
        <v>101.65</v>
      </c>
      <c r="X975" s="12">
        <f>IF(Data_Extraction!I975="",Data_Extraction!$J975*(X$1),Data_Extraction!I975)</f>
        <v>95</v>
      </c>
      <c r="Y975" s="13">
        <f t="shared" si="90"/>
        <v>92.268749999999997</v>
      </c>
      <c r="Z975" s="17" t="str">
        <f t="shared" si="94"/>
        <v>Evening</v>
      </c>
      <c r="AA975" s="14" t="str">
        <f>VLOOKUP($N975,'HeartRate-2022-03-21-1647950188'!$C:$G,2,0)</f>
        <v>Lecture</v>
      </c>
      <c r="AB975" s="14" t="str">
        <f>VLOOKUP($N975,'HeartRate-2022-03-21-1647950188'!$C:$G,3,0)</f>
        <v>Off Campus</v>
      </c>
      <c r="AC975" s="14" t="str">
        <f>VLOOKUP($N975,'HeartRate-2022-03-21-1647950188'!$C:$G,4,0)</f>
        <v>Sitting</v>
      </c>
      <c r="AD975" s="14" t="str">
        <f>VLOOKUP($N975,'HeartRate-2022-03-21-1647950188'!$C:$G,5,0)</f>
        <v>Technical Contexts</v>
      </c>
      <c r="AE975">
        <f t="shared" si="95"/>
        <v>0</v>
      </c>
      <c r="AF975" s="18">
        <v>44634</v>
      </c>
      <c r="AG975" s="19">
        <v>0.65268518518518526</v>
      </c>
    </row>
    <row r="976" spans="1:33" x14ac:dyDescent="0.3">
      <c r="A976" s="5">
        <v>44634.652766203704</v>
      </c>
      <c r="B976">
        <f>IFERROR(AVERAGEIFS('HeartRate-2022-03-21-1647950188'!$B:$B,'HeartRate-2022-03-21-1647950188'!$A:$A,Data_Extraction!B$2,'HeartRate-2022-03-21-1647950188'!$C:$C,Data_Extraction!$A976),"")</f>
        <v>99</v>
      </c>
      <c r="C976" t="str">
        <f>IFERROR(AVERAGEIFS('HeartRate-2022-03-21-1647950188'!$B:$B,'HeartRate-2022-03-21-1647950188'!$A:$A,Data_Extraction!C$2,'HeartRate-2022-03-21-1647950188'!$C:$C,Data_Extraction!$A976),"")</f>
        <v/>
      </c>
      <c r="D976" t="str">
        <f>IFERROR(AVERAGEIFS('HeartRate-2022-03-21-1647950188'!$B:$B,'HeartRate-2022-03-21-1647950188'!$A:$A,Data_Extraction!D$2,'HeartRate-2022-03-21-1647950188'!$C:$C,Data_Extraction!$A976),"")</f>
        <v/>
      </c>
      <c r="E976" t="str">
        <f>IFERROR(AVERAGEIFS('HeartRate-2022-03-21-1647950188'!$B:$B,'HeartRate-2022-03-21-1647950188'!$A:$A,Data_Extraction!E$2,'HeartRate-2022-03-21-1647950188'!$C:$C,Data_Extraction!$A976),"")</f>
        <v/>
      </c>
      <c r="F976" t="str">
        <f>IFERROR(AVERAGEIFS('HeartRate-2022-03-21-1647950188'!$B:$B,'HeartRate-2022-03-21-1647950188'!$A:$A,Data_Extraction!F$2,'HeartRate-2022-03-21-1647950188'!$C:$C,Data_Extraction!$A976),"")</f>
        <v/>
      </c>
      <c r="G976" t="str">
        <f>IFERROR(AVERAGEIFS('HeartRate-2022-03-21-1647950188'!$B:$B,'HeartRate-2022-03-21-1647950188'!$A:$A,Data_Extraction!G$2,'HeartRate-2022-03-21-1647950188'!$C:$C,Data_Extraction!$A976),"")</f>
        <v/>
      </c>
      <c r="H976" t="str">
        <f>IFERROR(AVERAGEIFS('HeartRate-2022-03-21-1647950188'!$B:$B,'HeartRate-2022-03-21-1647950188'!$A:$A,Data_Extraction!H$2,'HeartRate-2022-03-21-1647950188'!$C:$C,Data_Extraction!$A976),"")</f>
        <v/>
      </c>
      <c r="I976">
        <f>IFERROR(AVERAGEIFS('HeartRate-2022-03-21-1647950188'!$B:$B,'HeartRate-2022-03-21-1647950188'!$A:$A,Data_Extraction!I$2,'HeartRate-2022-03-21-1647950188'!$C:$C,Data_Extraction!$A976),"")</f>
        <v>94</v>
      </c>
      <c r="J976" s="8">
        <f t="shared" si="91"/>
        <v>96.5</v>
      </c>
      <c r="N976" s="11">
        <f>Data_Extraction!A976</f>
        <v>44634.652766203704</v>
      </c>
      <c r="O976" s="15">
        <f t="shared" si="92"/>
        <v>44634</v>
      </c>
      <c r="P976" s="16">
        <f t="shared" si="93"/>
        <v>0.65276620370370375</v>
      </c>
      <c r="Q976" s="12">
        <f>IF(Data_Extraction!B976="",Data_Extraction!$J976*(Q$1),Data_Extraction!B976)</f>
        <v>99</v>
      </c>
      <c r="R976" s="12">
        <f>IF(Data_Extraction!C976="",Data_Extraction!$J976*(R$1),Data_Extraction!C976)</f>
        <v>88.78</v>
      </c>
      <c r="S976" s="12">
        <f>IF(Data_Extraction!D976="",Data_Extraction!$J976*(S$1),Data_Extraction!D976)</f>
        <v>100.36</v>
      </c>
      <c r="T976" s="12">
        <f>IF(Data_Extraction!E976="",Data_Extraction!$J976*(T$1),Data_Extraction!E976)</f>
        <v>91.674999999999997</v>
      </c>
      <c r="U976" s="12">
        <f>IF(Data_Extraction!F976="",Data_Extraction!$J976*(U$1),Data_Extraction!F976)</f>
        <v>94.57</v>
      </c>
      <c r="V976" s="12">
        <f>IF(Data_Extraction!G976="",Data_Extraction!$J976*(V$1),Data_Extraction!G976)</f>
        <v>87.814999999999998</v>
      </c>
      <c r="W976" s="12">
        <f>IF(Data_Extraction!H976="",Data_Extraction!$J976*(W$1),Data_Extraction!H976)</f>
        <v>103.25500000000001</v>
      </c>
      <c r="X976" s="12">
        <f>IF(Data_Extraction!I976="",Data_Extraction!$J976*(X$1),Data_Extraction!I976)</f>
        <v>94</v>
      </c>
      <c r="Y976" s="13">
        <f t="shared" si="90"/>
        <v>94.931875000000005</v>
      </c>
      <c r="Z976" s="17" t="str">
        <f t="shared" si="94"/>
        <v>Evening</v>
      </c>
      <c r="AA976" s="14" t="str">
        <f>VLOOKUP($N976,'HeartRate-2022-03-21-1647950188'!$C:$G,2,0)</f>
        <v>Lecture</v>
      </c>
      <c r="AB976" s="14" t="str">
        <f>VLOOKUP($N976,'HeartRate-2022-03-21-1647950188'!$C:$G,3,0)</f>
        <v>Off Campus</v>
      </c>
      <c r="AC976" s="14" t="str">
        <f>VLOOKUP($N976,'HeartRate-2022-03-21-1647950188'!$C:$G,4,0)</f>
        <v>Sitting</v>
      </c>
      <c r="AD976" s="14" t="str">
        <f>VLOOKUP($N976,'HeartRate-2022-03-21-1647950188'!$C:$G,5,0)</f>
        <v>Technical Contexts</v>
      </c>
      <c r="AE976">
        <f t="shared" si="95"/>
        <v>0</v>
      </c>
      <c r="AF976" s="18">
        <v>44634</v>
      </c>
      <c r="AG976" s="19">
        <v>0.65276620370370375</v>
      </c>
    </row>
    <row r="977" spans="1:33" x14ac:dyDescent="0.3">
      <c r="A977" s="5">
        <v>44634.65284722222</v>
      </c>
      <c r="B977" t="str">
        <f>IFERROR(AVERAGEIFS('HeartRate-2022-03-21-1647950188'!$B:$B,'HeartRate-2022-03-21-1647950188'!$A:$A,Data_Extraction!B$2,'HeartRate-2022-03-21-1647950188'!$C:$C,Data_Extraction!$A977),"")</f>
        <v/>
      </c>
      <c r="C977" t="str">
        <f>IFERROR(AVERAGEIFS('HeartRate-2022-03-21-1647950188'!$B:$B,'HeartRate-2022-03-21-1647950188'!$A:$A,Data_Extraction!C$2,'HeartRate-2022-03-21-1647950188'!$C:$C,Data_Extraction!$A977),"")</f>
        <v/>
      </c>
      <c r="D977" t="str">
        <f>IFERROR(AVERAGEIFS('HeartRate-2022-03-21-1647950188'!$B:$B,'HeartRate-2022-03-21-1647950188'!$A:$A,Data_Extraction!D$2,'HeartRate-2022-03-21-1647950188'!$C:$C,Data_Extraction!$A977),"")</f>
        <v/>
      </c>
      <c r="E977" t="str">
        <f>IFERROR(AVERAGEIFS('HeartRate-2022-03-21-1647950188'!$B:$B,'HeartRate-2022-03-21-1647950188'!$A:$A,Data_Extraction!E$2,'HeartRate-2022-03-21-1647950188'!$C:$C,Data_Extraction!$A977),"")</f>
        <v/>
      </c>
      <c r="F977" t="str">
        <f>IFERROR(AVERAGEIFS('HeartRate-2022-03-21-1647950188'!$B:$B,'HeartRate-2022-03-21-1647950188'!$A:$A,Data_Extraction!F$2,'HeartRate-2022-03-21-1647950188'!$C:$C,Data_Extraction!$A977),"")</f>
        <v/>
      </c>
      <c r="G977" t="str">
        <f>IFERROR(AVERAGEIFS('HeartRate-2022-03-21-1647950188'!$B:$B,'HeartRate-2022-03-21-1647950188'!$A:$A,Data_Extraction!G$2,'HeartRate-2022-03-21-1647950188'!$C:$C,Data_Extraction!$A977),"")</f>
        <v/>
      </c>
      <c r="H977" t="str">
        <f>IFERROR(AVERAGEIFS('HeartRate-2022-03-21-1647950188'!$B:$B,'HeartRate-2022-03-21-1647950188'!$A:$A,Data_Extraction!H$2,'HeartRate-2022-03-21-1647950188'!$C:$C,Data_Extraction!$A977),"")</f>
        <v/>
      </c>
      <c r="I977">
        <f>IFERROR(AVERAGEIFS('HeartRate-2022-03-21-1647950188'!$B:$B,'HeartRate-2022-03-21-1647950188'!$A:$A,Data_Extraction!I$2,'HeartRate-2022-03-21-1647950188'!$C:$C,Data_Extraction!$A977),"")</f>
        <v>94</v>
      </c>
      <c r="J977" s="8">
        <f t="shared" si="91"/>
        <v>94</v>
      </c>
      <c r="N977" s="11">
        <f>Data_Extraction!A977</f>
        <v>44634.65284722222</v>
      </c>
      <c r="O977" s="15">
        <f t="shared" si="92"/>
        <v>44634</v>
      </c>
      <c r="P977" s="16">
        <f t="shared" si="93"/>
        <v>0.65284722222222225</v>
      </c>
      <c r="Q977" s="12">
        <f>IF(Data_Extraction!B977="",Data_Extraction!$J977*(Q$1),Data_Extraction!B977)</f>
        <v>84.600000000000009</v>
      </c>
      <c r="R977" s="12">
        <f>IF(Data_Extraction!C977="",Data_Extraction!$J977*(R$1),Data_Extraction!C977)</f>
        <v>86.48</v>
      </c>
      <c r="S977" s="12">
        <f>IF(Data_Extraction!D977="",Data_Extraction!$J977*(S$1),Data_Extraction!D977)</f>
        <v>97.76</v>
      </c>
      <c r="T977" s="12">
        <f>IF(Data_Extraction!E977="",Data_Extraction!$J977*(T$1),Data_Extraction!E977)</f>
        <v>89.3</v>
      </c>
      <c r="U977" s="12">
        <f>IF(Data_Extraction!F977="",Data_Extraction!$J977*(U$1),Data_Extraction!F977)</f>
        <v>92.12</v>
      </c>
      <c r="V977" s="12">
        <f>IF(Data_Extraction!G977="",Data_Extraction!$J977*(V$1),Data_Extraction!G977)</f>
        <v>85.54</v>
      </c>
      <c r="W977" s="12">
        <f>IF(Data_Extraction!H977="",Data_Extraction!$J977*(W$1),Data_Extraction!H977)</f>
        <v>100.58000000000001</v>
      </c>
      <c r="X977" s="12">
        <f>IF(Data_Extraction!I977="",Data_Extraction!$J977*(X$1),Data_Extraction!I977)</f>
        <v>94</v>
      </c>
      <c r="Y977" s="13">
        <f t="shared" si="90"/>
        <v>91.297500000000014</v>
      </c>
      <c r="Z977" s="17" t="str">
        <f t="shared" si="94"/>
        <v>Evening</v>
      </c>
      <c r="AA977" s="14" t="str">
        <f>VLOOKUP($N977,'HeartRate-2022-03-21-1647950188'!$C:$G,2,0)</f>
        <v>Lecture</v>
      </c>
      <c r="AB977" s="14" t="str">
        <f>VLOOKUP($N977,'HeartRate-2022-03-21-1647950188'!$C:$G,3,0)</f>
        <v>Off Campus</v>
      </c>
      <c r="AC977" s="14" t="str">
        <f>VLOOKUP($N977,'HeartRate-2022-03-21-1647950188'!$C:$G,4,0)</f>
        <v>Sitting</v>
      </c>
      <c r="AD977" s="14" t="str">
        <f>VLOOKUP($N977,'HeartRate-2022-03-21-1647950188'!$C:$G,5,0)</f>
        <v>Technical Contexts</v>
      </c>
      <c r="AE977">
        <f t="shared" si="95"/>
        <v>0</v>
      </c>
      <c r="AF977" s="18">
        <v>44634</v>
      </c>
      <c r="AG977" s="19">
        <v>0.65284722222222225</v>
      </c>
    </row>
    <row r="978" spans="1:33" x14ac:dyDescent="0.3">
      <c r="A978" s="5">
        <v>44634.653460648151</v>
      </c>
      <c r="B978">
        <f>IFERROR(AVERAGEIFS('HeartRate-2022-03-21-1647950188'!$B:$B,'HeartRate-2022-03-21-1647950188'!$A:$A,Data_Extraction!B$2,'HeartRate-2022-03-21-1647950188'!$C:$C,Data_Extraction!$A978),"")</f>
        <v>101</v>
      </c>
      <c r="C978" t="str">
        <f>IFERROR(AVERAGEIFS('HeartRate-2022-03-21-1647950188'!$B:$B,'HeartRate-2022-03-21-1647950188'!$A:$A,Data_Extraction!C$2,'HeartRate-2022-03-21-1647950188'!$C:$C,Data_Extraction!$A978),"")</f>
        <v/>
      </c>
      <c r="D978" t="str">
        <f>IFERROR(AVERAGEIFS('HeartRate-2022-03-21-1647950188'!$B:$B,'HeartRate-2022-03-21-1647950188'!$A:$A,Data_Extraction!D$2,'HeartRate-2022-03-21-1647950188'!$C:$C,Data_Extraction!$A978),"")</f>
        <v/>
      </c>
      <c r="E978" t="str">
        <f>IFERROR(AVERAGEIFS('HeartRate-2022-03-21-1647950188'!$B:$B,'HeartRate-2022-03-21-1647950188'!$A:$A,Data_Extraction!E$2,'HeartRate-2022-03-21-1647950188'!$C:$C,Data_Extraction!$A978),"")</f>
        <v/>
      </c>
      <c r="F978" t="str">
        <f>IFERROR(AVERAGEIFS('HeartRate-2022-03-21-1647950188'!$B:$B,'HeartRate-2022-03-21-1647950188'!$A:$A,Data_Extraction!F$2,'HeartRate-2022-03-21-1647950188'!$C:$C,Data_Extraction!$A978),"")</f>
        <v/>
      </c>
      <c r="G978" t="str">
        <f>IFERROR(AVERAGEIFS('HeartRate-2022-03-21-1647950188'!$B:$B,'HeartRate-2022-03-21-1647950188'!$A:$A,Data_Extraction!G$2,'HeartRate-2022-03-21-1647950188'!$C:$C,Data_Extraction!$A978),"")</f>
        <v/>
      </c>
      <c r="H978" t="str">
        <f>IFERROR(AVERAGEIFS('HeartRate-2022-03-21-1647950188'!$B:$B,'HeartRate-2022-03-21-1647950188'!$A:$A,Data_Extraction!H$2,'HeartRate-2022-03-21-1647950188'!$C:$C,Data_Extraction!$A978),"")</f>
        <v/>
      </c>
      <c r="I978">
        <f>IFERROR(AVERAGEIFS('HeartRate-2022-03-21-1647950188'!$B:$B,'HeartRate-2022-03-21-1647950188'!$A:$A,Data_Extraction!I$2,'HeartRate-2022-03-21-1647950188'!$C:$C,Data_Extraction!$A978),"")</f>
        <v>89</v>
      </c>
      <c r="J978" s="8">
        <f t="shared" si="91"/>
        <v>95</v>
      </c>
      <c r="N978" s="11">
        <f>Data_Extraction!A978</f>
        <v>44634.653460648151</v>
      </c>
      <c r="O978" s="15">
        <f t="shared" si="92"/>
        <v>44634</v>
      </c>
      <c r="P978" s="16">
        <f t="shared" si="93"/>
        <v>0.65346064814814808</v>
      </c>
      <c r="Q978" s="12">
        <f>IF(Data_Extraction!B978="",Data_Extraction!$J978*(Q$1),Data_Extraction!B978)</f>
        <v>101</v>
      </c>
      <c r="R978" s="12">
        <f>IF(Data_Extraction!C978="",Data_Extraction!$J978*(R$1),Data_Extraction!C978)</f>
        <v>87.4</v>
      </c>
      <c r="S978" s="12">
        <f>IF(Data_Extraction!D978="",Data_Extraction!$J978*(S$1),Data_Extraction!D978)</f>
        <v>98.8</v>
      </c>
      <c r="T978" s="12">
        <f>IF(Data_Extraction!E978="",Data_Extraction!$J978*(T$1),Data_Extraction!E978)</f>
        <v>90.25</v>
      </c>
      <c r="U978" s="12">
        <f>IF(Data_Extraction!F978="",Data_Extraction!$J978*(U$1),Data_Extraction!F978)</f>
        <v>93.1</v>
      </c>
      <c r="V978" s="12">
        <f>IF(Data_Extraction!G978="",Data_Extraction!$J978*(V$1),Data_Extraction!G978)</f>
        <v>86.45</v>
      </c>
      <c r="W978" s="12">
        <f>IF(Data_Extraction!H978="",Data_Extraction!$J978*(W$1),Data_Extraction!H978)</f>
        <v>101.65</v>
      </c>
      <c r="X978" s="12">
        <f>IF(Data_Extraction!I978="",Data_Extraction!$J978*(X$1),Data_Extraction!I978)</f>
        <v>89</v>
      </c>
      <c r="Y978" s="13">
        <f t="shared" si="90"/>
        <v>93.456249999999997</v>
      </c>
      <c r="Z978" s="17" t="str">
        <f t="shared" si="94"/>
        <v>Evening</v>
      </c>
      <c r="AA978" s="14" t="str">
        <f>VLOOKUP($N978,'HeartRate-2022-03-21-1647950188'!$C:$G,2,0)</f>
        <v>Lecture</v>
      </c>
      <c r="AB978" s="14" t="str">
        <f>VLOOKUP($N978,'HeartRate-2022-03-21-1647950188'!$C:$G,3,0)</f>
        <v>Off Campus</v>
      </c>
      <c r="AC978" s="14" t="str">
        <f>VLOOKUP($N978,'HeartRate-2022-03-21-1647950188'!$C:$G,4,0)</f>
        <v>Sitting</v>
      </c>
      <c r="AD978" s="14" t="str">
        <f>VLOOKUP($N978,'HeartRate-2022-03-21-1647950188'!$C:$G,5,0)</f>
        <v>Technical Contexts</v>
      </c>
      <c r="AE978">
        <f t="shared" si="95"/>
        <v>0</v>
      </c>
      <c r="AF978" s="18">
        <v>44634</v>
      </c>
      <c r="AG978" s="19">
        <v>0.65346064814814808</v>
      </c>
    </row>
    <row r="979" spans="1:33" x14ac:dyDescent="0.3">
      <c r="A979" s="5">
        <v>44634.65347222222</v>
      </c>
      <c r="B979" t="str">
        <f>IFERROR(AVERAGEIFS('HeartRate-2022-03-21-1647950188'!$B:$B,'HeartRate-2022-03-21-1647950188'!$A:$A,Data_Extraction!B$2,'HeartRate-2022-03-21-1647950188'!$C:$C,Data_Extraction!$A979),"")</f>
        <v/>
      </c>
      <c r="C979" t="str">
        <f>IFERROR(AVERAGEIFS('HeartRate-2022-03-21-1647950188'!$B:$B,'HeartRate-2022-03-21-1647950188'!$A:$A,Data_Extraction!C$2,'HeartRate-2022-03-21-1647950188'!$C:$C,Data_Extraction!$A979),"")</f>
        <v/>
      </c>
      <c r="D979" t="str">
        <f>IFERROR(AVERAGEIFS('HeartRate-2022-03-21-1647950188'!$B:$B,'HeartRate-2022-03-21-1647950188'!$A:$A,Data_Extraction!D$2,'HeartRate-2022-03-21-1647950188'!$C:$C,Data_Extraction!$A979),"")</f>
        <v/>
      </c>
      <c r="E979" t="str">
        <f>IFERROR(AVERAGEIFS('HeartRate-2022-03-21-1647950188'!$B:$B,'HeartRate-2022-03-21-1647950188'!$A:$A,Data_Extraction!E$2,'HeartRate-2022-03-21-1647950188'!$C:$C,Data_Extraction!$A979),"")</f>
        <v/>
      </c>
      <c r="F979" t="str">
        <f>IFERROR(AVERAGEIFS('HeartRate-2022-03-21-1647950188'!$B:$B,'HeartRate-2022-03-21-1647950188'!$A:$A,Data_Extraction!F$2,'HeartRate-2022-03-21-1647950188'!$C:$C,Data_Extraction!$A979),"")</f>
        <v/>
      </c>
      <c r="G979">
        <f>IFERROR(AVERAGEIFS('HeartRate-2022-03-21-1647950188'!$B:$B,'HeartRate-2022-03-21-1647950188'!$A:$A,Data_Extraction!G$2,'HeartRate-2022-03-21-1647950188'!$C:$C,Data_Extraction!$A979),"")</f>
        <v>101</v>
      </c>
      <c r="H979">
        <f>IFERROR(AVERAGEIFS('HeartRate-2022-03-21-1647950188'!$B:$B,'HeartRate-2022-03-21-1647950188'!$A:$A,Data_Extraction!H$2,'HeartRate-2022-03-21-1647950188'!$C:$C,Data_Extraction!$A979),"")</f>
        <v>108</v>
      </c>
      <c r="I979" t="str">
        <f>IFERROR(AVERAGEIFS('HeartRate-2022-03-21-1647950188'!$B:$B,'HeartRate-2022-03-21-1647950188'!$A:$A,Data_Extraction!I$2,'HeartRate-2022-03-21-1647950188'!$C:$C,Data_Extraction!$A979),"")</f>
        <v/>
      </c>
      <c r="J979" s="8">
        <f t="shared" si="91"/>
        <v>104.5</v>
      </c>
      <c r="N979" s="11">
        <f>Data_Extraction!A979</f>
        <v>44634.65347222222</v>
      </c>
      <c r="O979" s="15">
        <f t="shared" si="92"/>
        <v>44634</v>
      </c>
      <c r="P979" s="16">
        <f t="shared" si="93"/>
        <v>0.65347222222222223</v>
      </c>
      <c r="Q979" s="12">
        <f>IF(Data_Extraction!B979="",Data_Extraction!$J979*(Q$1),Data_Extraction!B979)</f>
        <v>94.05</v>
      </c>
      <c r="R979" s="12">
        <f>IF(Data_Extraction!C979="",Data_Extraction!$J979*(R$1),Data_Extraction!C979)</f>
        <v>96.14</v>
      </c>
      <c r="S979" s="12">
        <f>IF(Data_Extraction!D979="",Data_Extraction!$J979*(S$1),Data_Extraction!D979)</f>
        <v>108.68</v>
      </c>
      <c r="T979" s="12">
        <f>IF(Data_Extraction!E979="",Data_Extraction!$J979*(T$1),Data_Extraction!E979)</f>
        <v>99.274999999999991</v>
      </c>
      <c r="U979" s="12">
        <f>IF(Data_Extraction!F979="",Data_Extraction!$J979*(U$1),Data_Extraction!F979)</f>
        <v>102.41</v>
      </c>
      <c r="V979" s="12">
        <f>IF(Data_Extraction!G979="",Data_Extraction!$J979*(V$1),Data_Extraction!G979)</f>
        <v>101</v>
      </c>
      <c r="W979" s="12">
        <f>IF(Data_Extraction!H979="",Data_Extraction!$J979*(W$1),Data_Extraction!H979)</f>
        <v>108</v>
      </c>
      <c r="X979" s="12">
        <f>IF(Data_Extraction!I979="",Data_Extraction!$J979*(X$1),Data_Extraction!I979)</f>
        <v>101.36499999999999</v>
      </c>
      <c r="Y979" s="13">
        <f t="shared" si="90"/>
        <v>101.36499999999999</v>
      </c>
      <c r="Z979" s="17" t="str">
        <f t="shared" si="94"/>
        <v>Evening</v>
      </c>
      <c r="AA979" s="14" t="str">
        <f>VLOOKUP($N979,'HeartRate-2022-03-21-1647950188'!$C:$G,2,0)</f>
        <v>Lecture</v>
      </c>
      <c r="AB979" s="14" t="str">
        <f>VLOOKUP($N979,'HeartRate-2022-03-21-1647950188'!$C:$G,3,0)</f>
        <v>Off Campus</v>
      </c>
      <c r="AC979" s="14" t="str">
        <f>VLOOKUP($N979,'HeartRate-2022-03-21-1647950188'!$C:$G,4,0)</f>
        <v>Sitting</v>
      </c>
      <c r="AD979" s="14" t="str">
        <f>VLOOKUP($N979,'HeartRate-2022-03-21-1647950188'!$C:$G,5,0)</f>
        <v>Technical Contexts</v>
      </c>
      <c r="AE979">
        <f t="shared" si="95"/>
        <v>0</v>
      </c>
      <c r="AF979" s="18">
        <v>44634</v>
      </c>
      <c r="AG979" s="19">
        <v>0.65347222222222223</v>
      </c>
    </row>
    <row r="980" spans="1:33" x14ac:dyDescent="0.3">
      <c r="A980" s="5">
        <v>44634.65415509259</v>
      </c>
      <c r="B980">
        <f>IFERROR(AVERAGEIFS('HeartRate-2022-03-21-1647950188'!$B:$B,'HeartRate-2022-03-21-1647950188'!$A:$A,Data_Extraction!B$2,'HeartRate-2022-03-21-1647950188'!$C:$C,Data_Extraction!$A980),"")</f>
        <v>97</v>
      </c>
      <c r="C980" t="str">
        <f>IFERROR(AVERAGEIFS('HeartRate-2022-03-21-1647950188'!$B:$B,'HeartRate-2022-03-21-1647950188'!$A:$A,Data_Extraction!C$2,'HeartRate-2022-03-21-1647950188'!$C:$C,Data_Extraction!$A980),"")</f>
        <v/>
      </c>
      <c r="D980" t="str">
        <f>IFERROR(AVERAGEIFS('HeartRate-2022-03-21-1647950188'!$B:$B,'HeartRate-2022-03-21-1647950188'!$A:$A,Data_Extraction!D$2,'HeartRate-2022-03-21-1647950188'!$C:$C,Data_Extraction!$A980),"")</f>
        <v/>
      </c>
      <c r="E980" t="str">
        <f>IFERROR(AVERAGEIFS('HeartRate-2022-03-21-1647950188'!$B:$B,'HeartRate-2022-03-21-1647950188'!$A:$A,Data_Extraction!E$2,'HeartRate-2022-03-21-1647950188'!$C:$C,Data_Extraction!$A980),"")</f>
        <v/>
      </c>
      <c r="F980" t="str">
        <f>IFERROR(AVERAGEIFS('HeartRate-2022-03-21-1647950188'!$B:$B,'HeartRate-2022-03-21-1647950188'!$A:$A,Data_Extraction!F$2,'HeartRate-2022-03-21-1647950188'!$C:$C,Data_Extraction!$A980),"")</f>
        <v/>
      </c>
      <c r="G980" t="str">
        <f>IFERROR(AVERAGEIFS('HeartRate-2022-03-21-1647950188'!$B:$B,'HeartRate-2022-03-21-1647950188'!$A:$A,Data_Extraction!G$2,'HeartRate-2022-03-21-1647950188'!$C:$C,Data_Extraction!$A980),"")</f>
        <v/>
      </c>
      <c r="H980" t="str">
        <f>IFERROR(AVERAGEIFS('HeartRate-2022-03-21-1647950188'!$B:$B,'HeartRate-2022-03-21-1647950188'!$A:$A,Data_Extraction!H$2,'HeartRate-2022-03-21-1647950188'!$C:$C,Data_Extraction!$A980),"")</f>
        <v/>
      </c>
      <c r="I980">
        <f>IFERROR(AVERAGEIFS('HeartRate-2022-03-21-1647950188'!$B:$B,'HeartRate-2022-03-21-1647950188'!$A:$A,Data_Extraction!I$2,'HeartRate-2022-03-21-1647950188'!$C:$C,Data_Extraction!$A980),"")</f>
        <v>82</v>
      </c>
      <c r="J980" s="8">
        <f t="shared" si="91"/>
        <v>89.5</v>
      </c>
      <c r="N980" s="11">
        <f>Data_Extraction!A980</f>
        <v>44634.65415509259</v>
      </c>
      <c r="O980" s="15">
        <f t="shared" si="92"/>
        <v>44634</v>
      </c>
      <c r="P980" s="16">
        <f t="shared" si="93"/>
        <v>0.65415509259259264</v>
      </c>
      <c r="Q980" s="12">
        <f>IF(Data_Extraction!B980="",Data_Extraction!$J980*(Q$1),Data_Extraction!B980)</f>
        <v>97</v>
      </c>
      <c r="R980" s="12">
        <f>IF(Data_Extraction!C980="",Data_Extraction!$J980*(R$1),Data_Extraction!C980)</f>
        <v>82.34</v>
      </c>
      <c r="S980" s="12">
        <f>IF(Data_Extraction!D980="",Data_Extraction!$J980*(S$1),Data_Extraction!D980)</f>
        <v>93.08</v>
      </c>
      <c r="T980" s="12">
        <f>IF(Data_Extraction!E980="",Data_Extraction!$J980*(T$1),Data_Extraction!E980)</f>
        <v>85.024999999999991</v>
      </c>
      <c r="U980" s="12">
        <f>IF(Data_Extraction!F980="",Data_Extraction!$J980*(U$1),Data_Extraction!F980)</f>
        <v>87.71</v>
      </c>
      <c r="V980" s="12">
        <f>IF(Data_Extraction!G980="",Data_Extraction!$J980*(V$1),Data_Extraction!G980)</f>
        <v>81.445000000000007</v>
      </c>
      <c r="W980" s="12">
        <f>IF(Data_Extraction!H980="",Data_Extraction!$J980*(W$1),Data_Extraction!H980)</f>
        <v>95.765000000000001</v>
      </c>
      <c r="X980" s="12">
        <f>IF(Data_Extraction!I980="",Data_Extraction!$J980*(X$1),Data_Extraction!I980)</f>
        <v>82</v>
      </c>
      <c r="Y980" s="13">
        <f t="shared" si="90"/>
        <v>88.045625000000001</v>
      </c>
      <c r="Z980" s="17" t="str">
        <f t="shared" si="94"/>
        <v>Evening</v>
      </c>
      <c r="AA980" s="14" t="str">
        <f>VLOOKUP($N980,'HeartRate-2022-03-21-1647950188'!$C:$G,2,0)</f>
        <v>Lecture</v>
      </c>
      <c r="AB980" s="14" t="str">
        <f>VLOOKUP($N980,'HeartRate-2022-03-21-1647950188'!$C:$G,3,0)</f>
        <v>Off Campus</v>
      </c>
      <c r="AC980" s="14" t="str">
        <f>VLOOKUP($N980,'HeartRate-2022-03-21-1647950188'!$C:$G,4,0)</f>
        <v>Sitting</v>
      </c>
      <c r="AD980" s="14" t="str">
        <f>VLOOKUP($N980,'HeartRate-2022-03-21-1647950188'!$C:$G,5,0)</f>
        <v>Technical Contexts</v>
      </c>
      <c r="AE980">
        <f t="shared" si="95"/>
        <v>0</v>
      </c>
      <c r="AF980" s="18">
        <v>44634</v>
      </c>
      <c r="AG980" s="19">
        <v>0.65415509259259264</v>
      </c>
    </row>
    <row r="981" spans="1:33" x14ac:dyDescent="0.3">
      <c r="A981" s="5">
        <v>44634.654849537037</v>
      </c>
      <c r="B981">
        <f>IFERROR(AVERAGEIFS('HeartRate-2022-03-21-1647950188'!$B:$B,'HeartRate-2022-03-21-1647950188'!$A:$A,Data_Extraction!B$2,'HeartRate-2022-03-21-1647950188'!$C:$C,Data_Extraction!$A981),"")</f>
        <v>95</v>
      </c>
      <c r="C981" t="str">
        <f>IFERROR(AVERAGEIFS('HeartRate-2022-03-21-1647950188'!$B:$B,'HeartRate-2022-03-21-1647950188'!$A:$A,Data_Extraction!C$2,'HeartRate-2022-03-21-1647950188'!$C:$C,Data_Extraction!$A981),"")</f>
        <v/>
      </c>
      <c r="D981" t="str">
        <f>IFERROR(AVERAGEIFS('HeartRate-2022-03-21-1647950188'!$B:$B,'HeartRate-2022-03-21-1647950188'!$A:$A,Data_Extraction!D$2,'HeartRate-2022-03-21-1647950188'!$C:$C,Data_Extraction!$A981),"")</f>
        <v/>
      </c>
      <c r="E981" t="str">
        <f>IFERROR(AVERAGEIFS('HeartRate-2022-03-21-1647950188'!$B:$B,'HeartRate-2022-03-21-1647950188'!$A:$A,Data_Extraction!E$2,'HeartRate-2022-03-21-1647950188'!$C:$C,Data_Extraction!$A981),"")</f>
        <v/>
      </c>
      <c r="F981" t="str">
        <f>IFERROR(AVERAGEIFS('HeartRate-2022-03-21-1647950188'!$B:$B,'HeartRate-2022-03-21-1647950188'!$A:$A,Data_Extraction!F$2,'HeartRate-2022-03-21-1647950188'!$C:$C,Data_Extraction!$A981),"")</f>
        <v/>
      </c>
      <c r="G981" t="str">
        <f>IFERROR(AVERAGEIFS('HeartRate-2022-03-21-1647950188'!$B:$B,'HeartRate-2022-03-21-1647950188'!$A:$A,Data_Extraction!G$2,'HeartRate-2022-03-21-1647950188'!$C:$C,Data_Extraction!$A981),"")</f>
        <v/>
      </c>
      <c r="H981" t="str">
        <f>IFERROR(AVERAGEIFS('HeartRate-2022-03-21-1647950188'!$B:$B,'HeartRate-2022-03-21-1647950188'!$A:$A,Data_Extraction!H$2,'HeartRate-2022-03-21-1647950188'!$C:$C,Data_Extraction!$A981),"")</f>
        <v/>
      </c>
      <c r="I981">
        <f>IFERROR(AVERAGEIFS('HeartRate-2022-03-21-1647950188'!$B:$B,'HeartRate-2022-03-21-1647950188'!$A:$A,Data_Extraction!I$2,'HeartRate-2022-03-21-1647950188'!$C:$C,Data_Extraction!$A981),"")</f>
        <v>83</v>
      </c>
      <c r="J981" s="8">
        <f t="shared" si="91"/>
        <v>89</v>
      </c>
      <c r="N981" s="11">
        <f>Data_Extraction!A981</f>
        <v>44634.654849537037</v>
      </c>
      <c r="O981" s="15">
        <f t="shared" si="92"/>
        <v>44634</v>
      </c>
      <c r="P981" s="16">
        <f t="shared" si="93"/>
        <v>0.65484953703703697</v>
      </c>
      <c r="Q981" s="12">
        <f>IF(Data_Extraction!B981="",Data_Extraction!$J981*(Q$1),Data_Extraction!B981)</f>
        <v>95</v>
      </c>
      <c r="R981" s="12">
        <f>IF(Data_Extraction!C981="",Data_Extraction!$J981*(R$1),Data_Extraction!C981)</f>
        <v>81.88000000000001</v>
      </c>
      <c r="S981" s="12">
        <f>IF(Data_Extraction!D981="",Data_Extraction!$J981*(S$1),Data_Extraction!D981)</f>
        <v>92.56</v>
      </c>
      <c r="T981" s="12">
        <f>IF(Data_Extraction!E981="",Data_Extraction!$J981*(T$1),Data_Extraction!E981)</f>
        <v>84.55</v>
      </c>
      <c r="U981" s="12">
        <f>IF(Data_Extraction!F981="",Data_Extraction!$J981*(U$1),Data_Extraction!F981)</f>
        <v>87.22</v>
      </c>
      <c r="V981" s="12">
        <f>IF(Data_Extraction!G981="",Data_Extraction!$J981*(V$1),Data_Extraction!G981)</f>
        <v>80.990000000000009</v>
      </c>
      <c r="W981" s="12">
        <f>IF(Data_Extraction!H981="",Data_Extraction!$J981*(W$1),Data_Extraction!H981)</f>
        <v>95.23</v>
      </c>
      <c r="X981" s="12">
        <f>IF(Data_Extraction!I981="",Data_Extraction!$J981*(X$1),Data_Extraction!I981)</f>
        <v>83</v>
      </c>
      <c r="Y981" s="13">
        <f t="shared" si="90"/>
        <v>87.553750000000008</v>
      </c>
      <c r="Z981" s="17" t="str">
        <f t="shared" si="94"/>
        <v>Evening</v>
      </c>
      <c r="AA981" s="14" t="str">
        <f>VLOOKUP($N981,'HeartRate-2022-03-21-1647950188'!$C:$G,2,0)</f>
        <v>Lecture</v>
      </c>
      <c r="AB981" s="14" t="str">
        <f>VLOOKUP($N981,'HeartRate-2022-03-21-1647950188'!$C:$G,3,0)</f>
        <v>Off Campus</v>
      </c>
      <c r="AC981" s="14" t="str">
        <f>VLOOKUP($N981,'HeartRate-2022-03-21-1647950188'!$C:$G,4,0)</f>
        <v>Sitting</v>
      </c>
      <c r="AD981" s="14" t="str">
        <f>VLOOKUP($N981,'HeartRate-2022-03-21-1647950188'!$C:$G,5,0)</f>
        <v>Technical Contexts</v>
      </c>
      <c r="AE981">
        <f t="shared" si="95"/>
        <v>0</v>
      </c>
      <c r="AF981" s="18">
        <v>44634</v>
      </c>
      <c r="AG981" s="19">
        <v>0.65484953703703697</v>
      </c>
    </row>
    <row r="982" spans="1:33" x14ac:dyDescent="0.3">
      <c r="A982" s="5">
        <v>44634.655543981484</v>
      </c>
      <c r="B982">
        <f>IFERROR(AVERAGEIFS('HeartRate-2022-03-21-1647950188'!$B:$B,'HeartRate-2022-03-21-1647950188'!$A:$A,Data_Extraction!B$2,'HeartRate-2022-03-21-1647950188'!$C:$C,Data_Extraction!$A982),"")</f>
        <v>93</v>
      </c>
      <c r="C982" t="str">
        <f>IFERROR(AVERAGEIFS('HeartRate-2022-03-21-1647950188'!$B:$B,'HeartRate-2022-03-21-1647950188'!$A:$A,Data_Extraction!C$2,'HeartRate-2022-03-21-1647950188'!$C:$C,Data_Extraction!$A982),"")</f>
        <v/>
      </c>
      <c r="D982" t="str">
        <f>IFERROR(AVERAGEIFS('HeartRate-2022-03-21-1647950188'!$B:$B,'HeartRate-2022-03-21-1647950188'!$A:$A,Data_Extraction!D$2,'HeartRate-2022-03-21-1647950188'!$C:$C,Data_Extraction!$A982),"")</f>
        <v/>
      </c>
      <c r="E982" t="str">
        <f>IFERROR(AVERAGEIFS('HeartRate-2022-03-21-1647950188'!$B:$B,'HeartRate-2022-03-21-1647950188'!$A:$A,Data_Extraction!E$2,'HeartRate-2022-03-21-1647950188'!$C:$C,Data_Extraction!$A982),"")</f>
        <v/>
      </c>
      <c r="F982" t="str">
        <f>IFERROR(AVERAGEIFS('HeartRate-2022-03-21-1647950188'!$B:$B,'HeartRate-2022-03-21-1647950188'!$A:$A,Data_Extraction!F$2,'HeartRate-2022-03-21-1647950188'!$C:$C,Data_Extraction!$A982),"")</f>
        <v/>
      </c>
      <c r="G982" t="str">
        <f>IFERROR(AVERAGEIFS('HeartRate-2022-03-21-1647950188'!$B:$B,'HeartRate-2022-03-21-1647950188'!$A:$A,Data_Extraction!G$2,'HeartRate-2022-03-21-1647950188'!$C:$C,Data_Extraction!$A982),"")</f>
        <v/>
      </c>
      <c r="H982" t="str">
        <f>IFERROR(AVERAGEIFS('HeartRate-2022-03-21-1647950188'!$B:$B,'HeartRate-2022-03-21-1647950188'!$A:$A,Data_Extraction!H$2,'HeartRate-2022-03-21-1647950188'!$C:$C,Data_Extraction!$A982),"")</f>
        <v/>
      </c>
      <c r="I982">
        <f>IFERROR(AVERAGEIFS('HeartRate-2022-03-21-1647950188'!$B:$B,'HeartRate-2022-03-21-1647950188'!$A:$A,Data_Extraction!I$2,'HeartRate-2022-03-21-1647950188'!$C:$C,Data_Extraction!$A982),"")</f>
        <v>92</v>
      </c>
      <c r="J982" s="8">
        <f t="shared" si="91"/>
        <v>92.5</v>
      </c>
      <c r="N982" s="11">
        <f>Data_Extraction!A982</f>
        <v>44634.655543981484</v>
      </c>
      <c r="O982" s="15">
        <f t="shared" si="92"/>
        <v>44634</v>
      </c>
      <c r="P982" s="16">
        <f t="shared" si="93"/>
        <v>0.65554398148148152</v>
      </c>
      <c r="Q982" s="12">
        <f>IF(Data_Extraction!B982="",Data_Extraction!$J982*(Q$1),Data_Extraction!B982)</f>
        <v>93</v>
      </c>
      <c r="R982" s="12">
        <f>IF(Data_Extraction!C982="",Data_Extraction!$J982*(R$1),Data_Extraction!C982)</f>
        <v>85.100000000000009</v>
      </c>
      <c r="S982" s="12">
        <f>IF(Data_Extraction!D982="",Data_Extraction!$J982*(S$1),Data_Extraction!D982)</f>
        <v>96.2</v>
      </c>
      <c r="T982" s="12">
        <f>IF(Data_Extraction!E982="",Data_Extraction!$J982*(T$1),Data_Extraction!E982)</f>
        <v>87.875</v>
      </c>
      <c r="U982" s="12">
        <f>IF(Data_Extraction!F982="",Data_Extraction!$J982*(U$1),Data_Extraction!F982)</f>
        <v>90.649999999999991</v>
      </c>
      <c r="V982" s="12">
        <f>IF(Data_Extraction!G982="",Data_Extraction!$J982*(V$1),Data_Extraction!G982)</f>
        <v>84.174999999999997</v>
      </c>
      <c r="W982" s="12">
        <f>IF(Data_Extraction!H982="",Data_Extraction!$J982*(W$1),Data_Extraction!H982)</f>
        <v>98.975000000000009</v>
      </c>
      <c r="X982" s="12">
        <f>IF(Data_Extraction!I982="",Data_Extraction!$J982*(X$1),Data_Extraction!I982)</f>
        <v>92</v>
      </c>
      <c r="Y982" s="13">
        <f t="shared" si="90"/>
        <v>90.996875000000003</v>
      </c>
      <c r="Z982" s="17" t="str">
        <f t="shared" si="94"/>
        <v>Evening</v>
      </c>
      <c r="AA982" s="14" t="str">
        <f>VLOOKUP($N982,'HeartRate-2022-03-21-1647950188'!$C:$G,2,0)</f>
        <v>Lecture</v>
      </c>
      <c r="AB982" s="14" t="str">
        <f>VLOOKUP($N982,'HeartRate-2022-03-21-1647950188'!$C:$G,3,0)</f>
        <v>Off Campus</v>
      </c>
      <c r="AC982" s="14" t="str">
        <f>VLOOKUP($N982,'HeartRate-2022-03-21-1647950188'!$C:$G,4,0)</f>
        <v>Sitting</v>
      </c>
      <c r="AD982" s="14" t="str">
        <f>VLOOKUP($N982,'HeartRate-2022-03-21-1647950188'!$C:$G,5,0)</f>
        <v>Technical Contexts</v>
      </c>
      <c r="AE982">
        <f t="shared" si="95"/>
        <v>0</v>
      </c>
      <c r="AF982" s="18">
        <v>44634</v>
      </c>
      <c r="AG982" s="19">
        <v>0.65554398148148152</v>
      </c>
    </row>
    <row r="983" spans="1:33" x14ac:dyDescent="0.3">
      <c r="A983" s="5">
        <v>44634.656238425923</v>
      </c>
      <c r="B983">
        <f>IFERROR(AVERAGEIFS('HeartRate-2022-03-21-1647950188'!$B:$B,'HeartRate-2022-03-21-1647950188'!$A:$A,Data_Extraction!B$2,'HeartRate-2022-03-21-1647950188'!$C:$C,Data_Extraction!$A983),"")</f>
        <v>91</v>
      </c>
      <c r="C983" t="str">
        <f>IFERROR(AVERAGEIFS('HeartRate-2022-03-21-1647950188'!$B:$B,'HeartRate-2022-03-21-1647950188'!$A:$A,Data_Extraction!C$2,'HeartRate-2022-03-21-1647950188'!$C:$C,Data_Extraction!$A983),"")</f>
        <v/>
      </c>
      <c r="D983" t="str">
        <f>IFERROR(AVERAGEIFS('HeartRate-2022-03-21-1647950188'!$B:$B,'HeartRate-2022-03-21-1647950188'!$A:$A,Data_Extraction!D$2,'HeartRate-2022-03-21-1647950188'!$C:$C,Data_Extraction!$A983),"")</f>
        <v/>
      </c>
      <c r="E983" t="str">
        <f>IFERROR(AVERAGEIFS('HeartRate-2022-03-21-1647950188'!$B:$B,'HeartRate-2022-03-21-1647950188'!$A:$A,Data_Extraction!E$2,'HeartRate-2022-03-21-1647950188'!$C:$C,Data_Extraction!$A983),"")</f>
        <v/>
      </c>
      <c r="F983" t="str">
        <f>IFERROR(AVERAGEIFS('HeartRate-2022-03-21-1647950188'!$B:$B,'HeartRate-2022-03-21-1647950188'!$A:$A,Data_Extraction!F$2,'HeartRate-2022-03-21-1647950188'!$C:$C,Data_Extraction!$A983),"")</f>
        <v/>
      </c>
      <c r="G983" t="str">
        <f>IFERROR(AVERAGEIFS('HeartRate-2022-03-21-1647950188'!$B:$B,'HeartRate-2022-03-21-1647950188'!$A:$A,Data_Extraction!G$2,'HeartRate-2022-03-21-1647950188'!$C:$C,Data_Extraction!$A983),"")</f>
        <v/>
      </c>
      <c r="H983" t="str">
        <f>IFERROR(AVERAGEIFS('HeartRate-2022-03-21-1647950188'!$B:$B,'HeartRate-2022-03-21-1647950188'!$A:$A,Data_Extraction!H$2,'HeartRate-2022-03-21-1647950188'!$C:$C,Data_Extraction!$A983),"")</f>
        <v/>
      </c>
      <c r="I983">
        <f>IFERROR(AVERAGEIFS('HeartRate-2022-03-21-1647950188'!$B:$B,'HeartRate-2022-03-21-1647950188'!$A:$A,Data_Extraction!I$2,'HeartRate-2022-03-21-1647950188'!$C:$C,Data_Extraction!$A983),"")</f>
        <v>86</v>
      </c>
      <c r="J983" s="8">
        <f t="shared" si="91"/>
        <v>88.5</v>
      </c>
      <c r="N983" s="11">
        <f>Data_Extraction!A983</f>
        <v>44634.656238425923</v>
      </c>
      <c r="O983" s="15">
        <f t="shared" si="92"/>
        <v>44634</v>
      </c>
      <c r="P983" s="16">
        <f t="shared" si="93"/>
        <v>0.65623842592592596</v>
      </c>
      <c r="Q983" s="12">
        <f>IF(Data_Extraction!B983="",Data_Extraction!$J983*(Q$1),Data_Extraction!B983)</f>
        <v>91</v>
      </c>
      <c r="R983" s="12">
        <f>IF(Data_Extraction!C983="",Data_Extraction!$J983*(R$1),Data_Extraction!C983)</f>
        <v>81.42</v>
      </c>
      <c r="S983" s="12">
        <f>IF(Data_Extraction!D983="",Data_Extraction!$J983*(S$1),Data_Extraction!D983)</f>
        <v>92.04</v>
      </c>
      <c r="T983" s="12">
        <f>IF(Data_Extraction!E983="",Data_Extraction!$J983*(T$1),Data_Extraction!E983)</f>
        <v>84.075000000000003</v>
      </c>
      <c r="U983" s="12">
        <f>IF(Data_Extraction!F983="",Data_Extraction!$J983*(U$1),Data_Extraction!F983)</f>
        <v>86.73</v>
      </c>
      <c r="V983" s="12">
        <f>IF(Data_Extraction!G983="",Data_Extraction!$J983*(V$1),Data_Extraction!G983)</f>
        <v>80.534999999999997</v>
      </c>
      <c r="W983" s="12">
        <f>IF(Data_Extraction!H983="",Data_Extraction!$J983*(W$1),Data_Extraction!H983)</f>
        <v>94.695000000000007</v>
      </c>
      <c r="X983" s="12">
        <f>IF(Data_Extraction!I983="",Data_Extraction!$J983*(X$1),Data_Extraction!I983)</f>
        <v>86</v>
      </c>
      <c r="Y983" s="13">
        <f t="shared" si="90"/>
        <v>87.061875000000015</v>
      </c>
      <c r="Z983" s="17" t="str">
        <f t="shared" si="94"/>
        <v>Evening</v>
      </c>
      <c r="AA983" s="14" t="str">
        <f>VLOOKUP($N983,'HeartRate-2022-03-21-1647950188'!$C:$G,2,0)</f>
        <v>Lecture</v>
      </c>
      <c r="AB983" s="14" t="str">
        <f>VLOOKUP($N983,'HeartRate-2022-03-21-1647950188'!$C:$G,3,0)</f>
        <v>Off Campus</v>
      </c>
      <c r="AC983" s="14" t="str">
        <f>VLOOKUP($N983,'HeartRate-2022-03-21-1647950188'!$C:$G,4,0)</f>
        <v>Sitting</v>
      </c>
      <c r="AD983" s="14" t="str">
        <f>VLOOKUP($N983,'HeartRate-2022-03-21-1647950188'!$C:$G,5,0)</f>
        <v>Technical Contexts</v>
      </c>
      <c r="AE983">
        <f t="shared" si="95"/>
        <v>0</v>
      </c>
      <c r="AF983" s="18">
        <v>44634</v>
      </c>
      <c r="AG983" s="19">
        <v>0.65623842592592596</v>
      </c>
    </row>
    <row r="984" spans="1:33" x14ac:dyDescent="0.3">
      <c r="A984" s="5">
        <v>44634.65693287037</v>
      </c>
      <c r="B984">
        <f>IFERROR(AVERAGEIFS('HeartRate-2022-03-21-1647950188'!$B:$B,'HeartRate-2022-03-21-1647950188'!$A:$A,Data_Extraction!B$2,'HeartRate-2022-03-21-1647950188'!$C:$C,Data_Extraction!$A984),"")</f>
        <v>96</v>
      </c>
      <c r="C984" t="str">
        <f>IFERROR(AVERAGEIFS('HeartRate-2022-03-21-1647950188'!$B:$B,'HeartRate-2022-03-21-1647950188'!$A:$A,Data_Extraction!C$2,'HeartRate-2022-03-21-1647950188'!$C:$C,Data_Extraction!$A984),"")</f>
        <v/>
      </c>
      <c r="D984" t="str">
        <f>IFERROR(AVERAGEIFS('HeartRate-2022-03-21-1647950188'!$B:$B,'HeartRate-2022-03-21-1647950188'!$A:$A,Data_Extraction!D$2,'HeartRate-2022-03-21-1647950188'!$C:$C,Data_Extraction!$A984),"")</f>
        <v/>
      </c>
      <c r="E984" t="str">
        <f>IFERROR(AVERAGEIFS('HeartRate-2022-03-21-1647950188'!$B:$B,'HeartRate-2022-03-21-1647950188'!$A:$A,Data_Extraction!E$2,'HeartRate-2022-03-21-1647950188'!$C:$C,Data_Extraction!$A984),"")</f>
        <v/>
      </c>
      <c r="F984" t="str">
        <f>IFERROR(AVERAGEIFS('HeartRate-2022-03-21-1647950188'!$B:$B,'HeartRate-2022-03-21-1647950188'!$A:$A,Data_Extraction!F$2,'HeartRate-2022-03-21-1647950188'!$C:$C,Data_Extraction!$A984),"")</f>
        <v/>
      </c>
      <c r="G984" t="str">
        <f>IFERROR(AVERAGEIFS('HeartRate-2022-03-21-1647950188'!$B:$B,'HeartRate-2022-03-21-1647950188'!$A:$A,Data_Extraction!G$2,'HeartRate-2022-03-21-1647950188'!$C:$C,Data_Extraction!$A984),"")</f>
        <v/>
      </c>
      <c r="H984" t="str">
        <f>IFERROR(AVERAGEIFS('HeartRate-2022-03-21-1647950188'!$B:$B,'HeartRate-2022-03-21-1647950188'!$A:$A,Data_Extraction!H$2,'HeartRate-2022-03-21-1647950188'!$C:$C,Data_Extraction!$A984),"")</f>
        <v/>
      </c>
      <c r="I984">
        <f>IFERROR(AVERAGEIFS('HeartRate-2022-03-21-1647950188'!$B:$B,'HeartRate-2022-03-21-1647950188'!$A:$A,Data_Extraction!I$2,'HeartRate-2022-03-21-1647950188'!$C:$C,Data_Extraction!$A984),"")</f>
        <v>87</v>
      </c>
      <c r="J984" s="8">
        <f t="shared" si="91"/>
        <v>91.5</v>
      </c>
      <c r="N984" s="11">
        <f>Data_Extraction!A984</f>
        <v>44634.65693287037</v>
      </c>
      <c r="O984" s="15">
        <f t="shared" si="92"/>
        <v>44634</v>
      </c>
      <c r="P984" s="16">
        <f t="shared" si="93"/>
        <v>0.6569328703703704</v>
      </c>
      <c r="Q984" s="12">
        <f>IF(Data_Extraction!B984="",Data_Extraction!$J984*(Q$1),Data_Extraction!B984)</f>
        <v>96</v>
      </c>
      <c r="R984" s="12">
        <f>IF(Data_Extraction!C984="",Data_Extraction!$J984*(R$1),Data_Extraction!C984)</f>
        <v>84.18</v>
      </c>
      <c r="S984" s="12">
        <f>IF(Data_Extraction!D984="",Data_Extraction!$J984*(S$1),Data_Extraction!D984)</f>
        <v>95.16</v>
      </c>
      <c r="T984" s="12">
        <f>IF(Data_Extraction!E984="",Data_Extraction!$J984*(T$1),Data_Extraction!E984)</f>
        <v>86.924999999999997</v>
      </c>
      <c r="U984" s="12">
        <f>IF(Data_Extraction!F984="",Data_Extraction!$J984*(U$1),Data_Extraction!F984)</f>
        <v>89.67</v>
      </c>
      <c r="V984" s="12">
        <f>IF(Data_Extraction!G984="",Data_Extraction!$J984*(V$1),Data_Extraction!G984)</f>
        <v>83.265000000000001</v>
      </c>
      <c r="W984" s="12">
        <f>IF(Data_Extraction!H984="",Data_Extraction!$J984*(W$1),Data_Extraction!H984)</f>
        <v>97.905000000000001</v>
      </c>
      <c r="X984" s="12">
        <f>IF(Data_Extraction!I984="",Data_Extraction!$J984*(X$1),Data_Extraction!I984)</f>
        <v>87</v>
      </c>
      <c r="Y984" s="13">
        <f t="shared" si="90"/>
        <v>90.013125000000002</v>
      </c>
      <c r="Z984" s="17" t="str">
        <f t="shared" si="94"/>
        <v>Evening</v>
      </c>
      <c r="AA984" s="14" t="str">
        <f>VLOOKUP($N984,'HeartRate-2022-03-21-1647950188'!$C:$G,2,0)</f>
        <v>Lecture</v>
      </c>
      <c r="AB984" s="14" t="str">
        <f>VLOOKUP($N984,'HeartRate-2022-03-21-1647950188'!$C:$G,3,0)</f>
        <v>Off Campus</v>
      </c>
      <c r="AC984" s="14" t="str">
        <f>VLOOKUP($N984,'HeartRate-2022-03-21-1647950188'!$C:$G,4,0)</f>
        <v>Sitting</v>
      </c>
      <c r="AD984" s="14" t="str">
        <f>VLOOKUP($N984,'HeartRate-2022-03-21-1647950188'!$C:$G,5,0)</f>
        <v>Technical Contexts</v>
      </c>
      <c r="AE984">
        <f t="shared" si="95"/>
        <v>0</v>
      </c>
      <c r="AF984" s="18">
        <v>44634</v>
      </c>
      <c r="AG984" s="19">
        <v>0.6569328703703704</v>
      </c>
    </row>
    <row r="985" spans="1:33" x14ac:dyDescent="0.3">
      <c r="A985" s="5">
        <v>44634.656944444447</v>
      </c>
      <c r="B985" t="str">
        <f>IFERROR(AVERAGEIFS('HeartRate-2022-03-21-1647950188'!$B:$B,'HeartRate-2022-03-21-1647950188'!$A:$A,Data_Extraction!B$2,'HeartRate-2022-03-21-1647950188'!$C:$C,Data_Extraction!$A985),"")</f>
        <v/>
      </c>
      <c r="C985" t="str">
        <f>IFERROR(AVERAGEIFS('HeartRate-2022-03-21-1647950188'!$B:$B,'HeartRate-2022-03-21-1647950188'!$A:$A,Data_Extraction!C$2,'HeartRate-2022-03-21-1647950188'!$C:$C,Data_Extraction!$A985),"")</f>
        <v/>
      </c>
      <c r="D985" t="str">
        <f>IFERROR(AVERAGEIFS('HeartRate-2022-03-21-1647950188'!$B:$B,'HeartRate-2022-03-21-1647950188'!$A:$A,Data_Extraction!D$2,'HeartRate-2022-03-21-1647950188'!$C:$C,Data_Extraction!$A985),"")</f>
        <v/>
      </c>
      <c r="E985" t="str">
        <f>IFERROR(AVERAGEIFS('HeartRate-2022-03-21-1647950188'!$B:$B,'HeartRate-2022-03-21-1647950188'!$A:$A,Data_Extraction!E$2,'HeartRate-2022-03-21-1647950188'!$C:$C,Data_Extraction!$A985),"")</f>
        <v/>
      </c>
      <c r="F985" t="str">
        <f>IFERROR(AVERAGEIFS('HeartRate-2022-03-21-1647950188'!$B:$B,'HeartRate-2022-03-21-1647950188'!$A:$A,Data_Extraction!F$2,'HeartRate-2022-03-21-1647950188'!$C:$C,Data_Extraction!$A985),"")</f>
        <v/>
      </c>
      <c r="G985">
        <f>IFERROR(AVERAGEIFS('HeartRate-2022-03-21-1647950188'!$B:$B,'HeartRate-2022-03-21-1647950188'!$A:$A,Data_Extraction!G$2,'HeartRate-2022-03-21-1647950188'!$C:$C,Data_Extraction!$A985),"")</f>
        <v>98</v>
      </c>
      <c r="H985">
        <f>IFERROR(AVERAGEIFS('HeartRate-2022-03-21-1647950188'!$B:$B,'HeartRate-2022-03-21-1647950188'!$A:$A,Data_Extraction!H$2,'HeartRate-2022-03-21-1647950188'!$C:$C,Data_Extraction!$A985),"")</f>
        <v>105</v>
      </c>
      <c r="I985" t="str">
        <f>IFERROR(AVERAGEIFS('HeartRate-2022-03-21-1647950188'!$B:$B,'HeartRate-2022-03-21-1647950188'!$A:$A,Data_Extraction!I$2,'HeartRate-2022-03-21-1647950188'!$C:$C,Data_Extraction!$A985),"")</f>
        <v/>
      </c>
      <c r="J985" s="8">
        <f t="shared" si="91"/>
        <v>101.5</v>
      </c>
      <c r="N985" s="11">
        <f>Data_Extraction!A985</f>
        <v>44634.656944444447</v>
      </c>
      <c r="O985" s="15">
        <f t="shared" si="92"/>
        <v>44634</v>
      </c>
      <c r="P985" s="16">
        <f t="shared" si="93"/>
        <v>0.65694444444444444</v>
      </c>
      <c r="Q985" s="12">
        <f>IF(Data_Extraction!B985="",Data_Extraction!$J985*(Q$1),Data_Extraction!B985)</f>
        <v>91.350000000000009</v>
      </c>
      <c r="R985" s="12">
        <f>IF(Data_Extraction!C985="",Data_Extraction!$J985*(R$1),Data_Extraction!C985)</f>
        <v>93.38000000000001</v>
      </c>
      <c r="S985" s="12">
        <f>IF(Data_Extraction!D985="",Data_Extraction!$J985*(S$1),Data_Extraction!D985)</f>
        <v>105.56</v>
      </c>
      <c r="T985" s="12">
        <f>IF(Data_Extraction!E985="",Data_Extraction!$J985*(T$1),Data_Extraction!E985)</f>
        <v>96.424999999999997</v>
      </c>
      <c r="U985" s="12">
        <f>IF(Data_Extraction!F985="",Data_Extraction!$J985*(U$1),Data_Extraction!F985)</f>
        <v>99.47</v>
      </c>
      <c r="V985" s="12">
        <f>IF(Data_Extraction!G985="",Data_Extraction!$J985*(V$1),Data_Extraction!G985)</f>
        <v>98</v>
      </c>
      <c r="W985" s="12">
        <f>IF(Data_Extraction!H985="",Data_Extraction!$J985*(W$1),Data_Extraction!H985)</f>
        <v>105</v>
      </c>
      <c r="X985" s="12">
        <f>IF(Data_Extraction!I985="",Data_Extraction!$J985*(X$1),Data_Extraction!I985)</f>
        <v>98.454999999999998</v>
      </c>
      <c r="Y985" s="13">
        <f t="shared" si="90"/>
        <v>98.455000000000013</v>
      </c>
      <c r="Z985" s="17" t="str">
        <f t="shared" si="94"/>
        <v>Evening</v>
      </c>
      <c r="AA985" s="14" t="str">
        <f>VLOOKUP($N985,'HeartRate-2022-03-21-1647950188'!$C:$G,2,0)</f>
        <v>Lecture</v>
      </c>
      <c r="AB985" s="14" t="str">
        <f>VLOOKUP($N985,'HeartRate-2022-03-21-1647950188'!$C:$G,3,0)</f>
        <v>Off Campus</v>
      </c>
      <c r="AC985" s="14" t="str">
        <f>VLOOKUP($N985,'HeartRate-2022-03-21-1647950188'!$C:$G,4,0)</f>
        <v>Sitting</v>
      </c>
      <c r="AD985" s="14" t="str">
        <f>VLOOKUP($N985,'HeartRate-2022-03-21-1647950188'!$C:$G,5,0)</f>
        <v>Technical Contexts</v>
      </c>
      <c r="AE985">
        <f t="shared" si="95"/>
        <v>0</v>
      </c>
      <c r="AF985" s="18">
        <v>44634</v>
      </c>
      <c r="AG985" s="19">
        <v>0.65694444444444444</v>
      </c>
    </row>
    <row r="986" spans="1:33" x14ac:dyDescent="0.3">
      <c r="A986" s="5">
        <v>44634.657094907408</v>
      </c>
      <c r="B986" t="str">
        <f>IFERROR(AVERAGEIFS('HeartRate-2022-03-21-1647950188'!$B:$B,'HeartRate-2022-03-21-1647950188'!$A:$A,Data_Extraction!B$2,'HeartRate-2022-03-21-1647950188'!$C:$C,Data_Extraction!$A986),"")</f>
        <v/>
      </c>
      <c r="C986" t="str">
        <f>IFERROR(AVERAGEIFS('HeartRate-2022-03-21-1647950188'!$B:$B,'HeartRate-2022-03-21-1647950188'!$A:$A,Data_Extraction!C$2,'HeartRate-2022-03-21-1647950188'!$C:$C,Data_Extraction!$A986),"")</f>
        <v/>
      </c>
      <c r="D986" t="str">
        <f>IFERROR(AVERAGEIFS('HeartRate-2022-03-21-1647950188'!$B:$B,'HeartRate-2022-03-21-1647950188'!$A:$A,Data_Extraction!D$2,'HeartRate-2022-03-21-1647950188'!$C:$C,Data_Extraction!$A986),"")</f>
        <v/>
      </c>
      <c r="E986" t="str">
        <f>IFERROR(AVERAGEIFS('HeartRate-2022-03-21-1647950188'!$B:$B,'HeartRate-2022-03-21-1647950188'!$A:$A,Data_Extraction!E$2,'HeartRate-2022-03-21-1647950188'!$C:$C,Data_Extraction!$A986),"")</f>
        <v/>
      </c>
      <c r="F986" t="str">
        <f>IFERROR(AVERAGEIFS('HeartRate-2022-03-21-1647950188'!$B:$B,'HeartRate-2022-03-21-1647950188'!$A:$A,Data_Extraction!F$2,'HeartRate-2022-03-21-1647950188'!$C:$C,Data_Extraction!$A986),"")</f>
        <v/>
      </c>
      <c r="G986" t="str">
        <f>IFERROR(AVERAGEIFS('HeartRate-2022-03-21-1647950188'!$B:$B,'HeartRate-2022-03-21-1647950188'!$A:$A,Data_Extraction!G$2,'HeartRate-2022-03-21-1647950188'!$C:$C,Data_Extraction!$A986),"")</f>
        <v/>
      </c>
      <c r="H986" t="str">
        <f>IFERROR(AVERAGEIFS('HeartRate-2022-03-21-1647950188'!$B:$B,'HeartRate-2022-03-21-1647950188'!$A:$A,Data_Extraction!H$2,'HeartRate-2022-03-21-1647950188'!$C:$C,Data_Extraction!$A986),"")</f>
        <v/>
      </c>
      <c r="I986">
        <f>IFERROR(AVERAGEIFS('HeartRate-2022-03-21-1647950188'!$B:$B,'HeartRate-2022-03-21-1647950188'!$A:$A,Data_Extraction!I$2,'HeartRate-2022-03-21-1647950188'!$C:$C,Data_Extraction!$A986),"")</f>
        <v>82</v>
      </c>
      <c r="J986" s="8">
        <f t="shared" si="91"/>
        <v>82</v>
      </c>
      <c r="N986" s="11">
        <f>Data_Extraction!A986</f>
        <v>44634.657094907408</v>
      </c>
      <c r="O986" s="15">
        <f t="shared" si="92"/>
        <v>44634</v>
      </c>
      <c r="P986" s="16">
        <f t="shared" si="93"/>
        <v>0.65709490740740739</v>
      </c>
      <c r="Q986" s="12">
        <f>IF(Data_Extraction!B986="",Data_Extraction!$J986*(Q$1),Data_Extraction!B986)</f>
        <v>73.8</v>
      </c>
      <c r="R986" s="12">
        <f>IF(Data_Extraction!C986="",Data_Extraction!$J986*(R$1),Data_Extraction!C986)</f>
        <v>75.44</v>
      </c>
      <c r="S986" s="12">
        <f>IF(Data_Extraction!D986="",Data_Extraction!$J986*(S$1),Data_Extraction!D986)</f>
        <v>85.28</v>
      </c>
      <c r="T986" s="12">
        <f>IF(Data_Extraction!E986="",Data_Extraction!$J986*(T$1),Data_Extraction!E986)</f>
        <v>77.899999999999991</v>
      </c>
      <c r="U986" s="12">
        <f>IF(Data_Extraction!F986="",Data_Extraction!$J986*(U$1),Data_Extraction!F986)</f>
        <v>80.36</v>
      </c>
      <c r="V986" s="12">
        <f>IF(Data_Extraction!G986="",Data_Extraction!$J986*(V$1),Data_Extraction!G986)</f>
        <v>74.62</v>
      </c>
      <c r="W986" s="12">
        <f>IF(Data_Extraction!H986="",Data_Extraction!$J986*(W$1),Data_Extraction!H986)</f>
        <v>87.740000000000009</v>
      </c>
      <c r="X986" s="12">
        <f>IF(Data_Extraction!I986="",Data_Extraction!$J986*(X$1),Data_Extraction!I986)</f>
        <v>82</v>
      </c>
      <c r="Y986" s="13">
        <f t="shared" si="90"/>
        <v>79.642500000000013</v>
      </c>
      <c r="Z986" s="17" t="str">
        <f t="shared" si="94"/>
        <v>Evening</v>
      </c>
      <c r="AA986" s="14" t="str">
        <f>VLOOKUP($N986,'HeartRate-2022-03-21-1647950188'!$C:$G,2,0)</f>
        <v>Lecture</v>
      </c>
      <c r="AB986" s="14" t="str">
        <f>VLOOKUP($N986,'HeartRate-2022-03-21-1647950188'!$C:$G,3,0)</f>
        <v>Off Campus</v>
      </c>
      <c r="AC986" s="14" t="str">
        <f>VLOOKUP($N986,'HeartRate-2022-03-21-1647950188'!$C:$G,4,0)</f>
        <v>Sitting</v>
      </c>
      <c r="AD986" s="14" t="str">
        <f>VLOOKUP($N986,'HeartRate-2022-03-21-1647950188'!$C:$G,5,0)</f>
        <v>Technical Contexts</v>
      </c>
      <c r="AE986">
        <f t="shared" si="95"/>
        <v>0</v>
      </c>
      <c r="AF986" s="18">
        <v>44634</v>
      </c>
      <c r="AG986" s="19">
        <v>0.65709490740740739</v>
      </c>
    </row>
    <row r="987" spans="1:33" x14ac:dyDescent="0.3">
      <c r="A987" s="5">
        <v>44634.657569444447</v>
      </c>
      <c r="B987" t="str">
        <f>IFERROR(AVERAGEIFS('HeartRate-2022-03-21-1647950188'!$B:$B,'HeartRate-2022-03-21-1647950188'!$A:$A,Data_Extraction!B$2,'HeartRate-2022-03-21-1647950188'!$C:$C,Data_Extraction!$A987),"")</f>
        <v/>
      </c>
      <c r="C987" t="str">
        <f>IFERROR(AVERAGEIFS('HeartRate-2022-03-21-1647950188'!$B:$B,'HeartRate-2022-03-21-1647950188'!$A:$A,Data_Extraction!C$2,'HeartRate-2022-03-21-1647950188'!$C:$C,Data_Extraction!$A987),"")</f>
        <v/>
      </c>
      <c r="D987" t="str">
        <f>IFERROR(AVERAGEIFS('HeartRate-2022-03-21-1647950188'!$B:$B,'HeartRate-2022-03-21-1647950188'!$A:$A,Data_Extraction!D$2,'HeartRate-2022-03-21-1647950188'!$C:$C,Data_Extraction!$A987),"")</f>
        <v/>
      </c>
      <c r="E987" t="str">
        <f>IFERROR(AVERAGEIFS('HeartRate-2022-03-21-1647950188'!$B:$B,'HeartRate-2022-03-21-1647950188'!$A:$A,Data_Extraction!E$2,'HeartRate-2022-03-21-1647950188'!$C:$C,Data_Extraction!$A987),"")</f>
        <v/>
      </c>
      <c r="F987" t="str">
        <f>IFERROR(AVERAGEIFS('HeartRate-2022-03-21-1647950188'!$B:$B,'HeartRate-2022-03-21-1647950188'!$A:$A,Data_Extraction!F$2,'HeartRate-2022-03-21-1647950188'!$C:$C,Data_Extraction!$A987),"")</f>
        <v/>
      </c>
      <c r="G987" t="str">
        <f>IFERROR(AVERAGEIFS('HeartRate-2022-03-21-1647950188'!$B:$B,'HeartRate-2022-03-21-1647950188'!$A:$A,Data_Extraction!G$2,'HeartRate-2022-03-21-1647950188'!$C:$C,Data_Extraction!$A987),"")</f>
        <v/>
      </c>
      <c r="H987" t="str">
        <f>IFERROR(AVERAGEIFS('HeartRate-2022-03-21-1647950188'!$B:$B,'HeartRate-2022-03-21-1647950188'!$A:$A,Data_Extraction!H$2,'HeartRate-2022-03-21-1647950188'!$C:$C,Data_Extraction!$A987),"")</f>
        <v/>
      </c>
      <c r="I987">
        <f>IFERROR(AVERAGEIFS('HeartRate-2022-03-21-1647950188'!$B:$B,'HeartRate-2022-03-21-1647950188'!$A:$A,Data_Extraction!I$2,'HeartRate-2022-03-21-1647950188'!$C:$C,Data_Extraction!$A987),"")</f>
        <v>89</v>
      </c>
      <c r="J987" s="8">
        <f t="shared" si="91"/>
        <v>89</v>
      </c>
      <c r="N987" s="11">
        <f>Data_Extraction!A987</f>
        <v>44634.657569444447</v>
      </c>
      <c r="O987" s="15">
        <f t="shared" si="92"/>
        <v>44634</v>
      </c>
      <c r="P987" s="16">
        <f t="shared" si="93"/>
        <v>0.65756944444444443</v>
      </c>
      <c r="Q987" s="12">
        <f>IF(Data_Extraction!B987="",Data_Extraction!$J987*(Q$1),Data_Extraction!B987)</f>
        <v>80.100000000000009</v>
      </c>
      <c r="R987" s="12">
        <f>IF(Data_Extraction!C987="",Data_Extraction!$J987*(R$1),Data_Extraction!C987)</f>
        <v>81.88000000000001</v>
      </c>
      <c r="S987" s="12">
        <f>IF(Data_Extraction!D987="",Data_Extraction!$J987*(S$1),Data_Extraction!D987)</f>
        <v>92.56</v>
      </c>
      <c r="T987" s="12">
        <f>IF(Data_Extraction!E987="",Data_Extraction!$J987*(T$1),Data_Extraction!E987)</f>
        <v>84.55</v>
      </c>
      <c r="U987" s="12">
        <f>IF(Data_Extraction!F987="",Data_Extraction!$J987*(U$1),Data_Extraction!F987)</f>
        <v>87.22</v>
      </c>
      <c r="V987" s="12">
        <f>IF(Data_Extraction!G987="",Data_Extraction!$J987*(V$1),Data_Extraction!G987)</f>
        <v>80.990000000000009</v>
      </c>
      <c r="W987" s="12">
        <f>IF(Data_Extraction!H987="",Data_Extraction!$J987*(W$1),Data_Extraction!H987)</f>
        <v>95.23</v>
      </c>
      <c r="X987" s="12">
        <f>IF(Data_Extraction!I987="",Data_Extraction!$J987*(X$1),Data_Extraction!I987)</f>
        <v>89</v>
      </c>
      <c r="Y987" s="13">
        <f t="shared" si="90"/>
        <v>86.441250000000011</v>
      </c>
      <c r="Z987" s="17" t="str">
        <f t="shared" si="94"/>
        <v>Evening</v>
      </c>
      <c r="AA987" s="14" t="str">
        <f>VLOOKUP($N987,'HeartRate-2022-03-21-1647950188'!$C:$G,2,0)</f>
        <v>Lecture</v>
      </c>
      <c r="AB987" s="14" t="str">
        <f>VLOOKUP($N987,'HeartRate-2022-03-21-1647950188'!$C:$G,3,0)</f>
        <v>Off Campus</v>
      </c>
      <c r="AC987" s="14" t="str">
        <f>VLOOKUP($N987,'HeartRate-2022-03-21-1647950188'!$C:$G,4,0)</f>
        <v>Sitting</v>
      </c>
      <c r="AD987" s="14" t="str">
        <f>VLOOKUP($N987,'HeartRate-2022-03-21-1647950188'!$C:$G,5,0)</f>
        <v>Technical Contexts</v>
      </c>
      <c r="AE987">
        <f t="shared" si="95"/>
        <v>0</v>
      </c>
      <c r="AF987" s="18">
        <v>44634</v>
      </c>
      <c r="AG987" s="19">
        <v>0.65756944444444443</v>
      </c>
    </row>
    <row r="988" spans="1:33" x14ac:dyDescent="0.3">
      <c r="A988" s="5">
        <v>44634.657627314817</v>
      </c>
      <c r="B988">
        <f>IFERROR(AVERAGEIFS('HeartRate-2022-03-21-1647950188'!$B:$B,'HeartRate-2022-03-21-1647950188'!$A:$A,Data_Extraction!B$2,'HeartRate-2022-03-21-1647950188'!$C:$C,Data_Extraction!$A988),"")</f>
        <v>101</v>
      </c>
      <c r="C988" t="str">
        <f>IFERROR(AVERAGEIFS('HeartRate-2022-03-21-1647950188'!$B:$B,'HeartRate-2022-03-21-1647950188'!$A:$A,Data_Extraction!C$2,'HeartRate-2022-03-21-1647950188'!$C:$C,Data_Extraction!$A988),"")</f>
        <v/>
      </c>
      <c r="D988" t="str">
        <f>IFERROR(AVERAGEIFS('HeartRate-2022-03-21-1647950188'!$B:$B,'HeartRate-2022-03-21-1647950188'!$A:$A,Data_Extraction!D$2,'HeartRate-2022-03-21-1647950188'!$C:$C,Data_Extraction!$A988),"")</f>
        <v/>
      </c>
      <c r="E988" t="str">
        <f>IFERROR(AVERAGEIFS('HeartRate-2022-03-21-1647950188'!$B:$B,'HeartRate-2022-03-21-1647950188'!$A:$A,Data_Extraction!E$2,'HeartRate-2022-03-21-1647950188'!$C:$C,Data_Extraction!$A988),"")</f>
        <v/>
      </c>
      <c r="F988" t="str">
        <f>IFERROR(AVERAGEIFS('HeartRate-2022-03-21-1647950188'!$B:$B,'HeartRate-2022-03-21-1647950188'!$A:$A,Data_Extraction!F$2,'HeartRate-2022-03-21-1647950188'!$C:$C,Data_Extraction!$A988),"")</f>
        <v/>
      </c>
      <c r="G988" t="str">
        <f>IFERROR(AVERAGEIFS('HeartRate-2022-03-21-1647950188'!$B:$B,'HeartRate-2022-03-21-1647950188'!$A:$A,Data_Extraction!G$2,'HeartRate-2022-03-21-1647950188'!$C:$C,Data_Extraction!$A988),"")</f>
        <v/>
      </c>
      <c r="H988" t="str">
        <f>IFERROR(AVERAGEIFS('HeartRate-2022-03-21-1647950188'!$B:$B,'HeartRate-2022-03-21-1647950188'!$A:$A,Data_Extraction!H$2,'HeartRate-2022-03-21-1647950188'!$C:$C,Data_Extraction!$A988),"")</f>
        <v/>
      </c>
      <c r="I988">
        <f>IFERROR(AVERAGEIFS('HeartRate-2022-03-21-1647950188'!$B:$B,'HeartRate-2022-03-21-1647950188'!$A:$A,Data_Extraction!I$2,'HeartRate-2022-03-21-1647950188'!$C:$C,Data_Extraction!$A988),"")</f>
        <v>86</v>
      </c>
      <c r="J988" s="8">
        <f t="shared" si="91"/>
        <v>93.5</v>
      </c>
      <c r="N988" s="11">
        <f>Data_Extraction!A988</f>
        <v>44634.657627314817</v>
      </c>
      <c r="O988" s="15">
        <f t="shared" si="92"/>
        <v>44634</v>
      </c>
      <c r="P988" s="16">
        <f t="shared" si="93"/>
        <v>0.65762731481481485</v>
      </c>
      <c r="Q988" s="12">
        <f>IF(Data_Extraction!B988="",Data_Extraction!$J988*(Q$1),Data_Extraction!B988)</f>
        <v>101</v>
      </c>
      <c r="R988" s="12">
        <f>IF(Data_Extraction!C988="",Data_Extraction!$J988*(R$1),Data_Extraction!C988)</f>
        <v>86.02000000000001</v>
      </c>
      <c r="S988" s="12">
        <f>IF(Data_Extraction!D988="",Data_Extraction!$J988*(S$1),Data_Extraction!D988)</f>
        <v>97.240000000000009</v>
      </c>
      <c r="T988" s="12">
        <f>IF(Data_Extraction!E988="",Data_Extraction!$J988*(T$1),Data_Extraction!E988)</f>
        <v>88.825000000000003</v>
      </c>
      <c r="U988" s="12">
        <f>IF(Data_Extraction!F988="",Data_Extraction!$J988*(U$1),Data_Extraction!F988)</f>
        <v>91.63</v>
      </c>
      <c r="V988" s="12">
        <f>IF(Data_Extraction!G988="",Data_Extraction!$J988*(V$1),Data_Extraction!G988)</f>
        <v>85.085000000000008</v>
      </c>
      <c r="W988" s="12">
        <f>IF(Data_Extraction!H988="",Data_Extraction!$J988*(W$1),Data_Extraction!H988)</f>
        <v>100.045</v>
      </c>
      <c r="X988" s="12">
        <f>IF(Data_Extraction!I988="",Data_Extraction!$J988*(X$1),Data_Extraction!I988)</f>
        <v>86</v>
      </c>
      <c r="Y988" s="13">
        <f t="shared" si="90"/>
        <v>91.980624999999989</v>
      </c>
      <c r="Z988" s="17" t="str">
        <f t="shared" si="94"/>
        <v>Evening</v>
      </c>
      <c r="AA988" s="14" t="str">
        <f>VLOOKUP($N988,'HeartRate-2022-03-21-1647950188'!$C:$G,2,0)</f>
        <v>Lecture</v>
      </c>
      <c r="AB988" s="14" t="str">
        <f>VLOOKUP($N988,'HeartRate-2022-03-21-1647950188'!$C:$G,3,0)</f>
        <v>Off Campus</v>
      </c>
      <c r="AC988" s="14" t="str">
        <f>VLOOKUP($N988,'HeartRate-2022-03-21-1647950188'!$C:$G,4,0)</f>
        <v>Sitting</v>
      </c>
      <c r="AD988" s="14" t="str">
        <f>VLOOKUP($N988,'HeartRate-2022-03-21-1647950188'!$C:$G,5,0)</f>
        <v>Technical Contexts</v>
      </c>
      <c r="AE988">
        <f t="shared" si="95"/>
        <v>0</v>
      </c>
      <c r="AF988" s="18">
        <v>44634</v>
      </c>
      <c r="AG988" s="19">
        <v>0.65762731481481485</v>
      </c>
    </row>
    <row r="989" spans="1:33" x14ac:dyDescent="0.3">
      <c r="A989" s="5">
        <v>44634.658321759256</v>
      </c>
      <c r="B989">
        <f>IFERROR(AVERAGEIFS('HeartRate-2022-03-21-1647950188'!$B:$B,'HeartRate-2022-03-21-1647950188'!$A:$A,Data_Extraction!B$2,'HeartRate-2022-03-21-1647950188'!$C:$C,Data_Extraction!$A989),"")</f>
        <v>101</v>
      </c>
      <c r="C989" t="str">
        <f>IFERROR(AVERAGEIFS('HeartRate-2022-03-21-1647950188'!$B:$B,'HeartRate-2022-03-21-1647950188'!$A:$A,Data_Extraction!C$2,'HeartRate-2022-03-21-1647950188'!$C:$C,Data_Extraction!$A989),"")</f>
        <v/>
      </c>
      <c r="D989" t="str">
        <f>IFERROR(AVERAGEIFS('HeartRate-2022-03-21-1647950188'!$B:$B,'HeartRate-2022-03-21-1647950188'!$A:$A,Data_Extraction!D$2,'HeartRate-2022-03-21-1647950188'!$C:$C,Data_Extraction!$A989),"")</f>
        <v/>
      </c>
      <c r="E989" t="str">
        <f>IFERROR(AVERAGEIFS('HeartRate-2022-03-21-1647950188'!$B:$B,'HeartRate-2022-03-21-1647950188'!$A:$A,Data_Extraction!E$2,'HeartRate-2022-03-21-1647950188'!$C:$C,Data_Extraction!$A989),"")</f>
        <v/>
      </c>
      <c r="F989" t="str">
        <f>IFERROR(AVERAGEIFS('HeartRate-2022-03-21-1647950188'!$B:$B,'HeartRate-2022-03-21-1647950188'!$A:$A,Data_Extraction!F$2,'HeartRate-2022-03-21-1647950188'!$C:$C,Data_Extraction!$A989),"")</f>
        <v/>
      </c>
      <c r="G989" t="str">
        <f>IFERROR(AVERAGEIFS('HeartRate-2022-03-21-1647950188'!$B:$B,'HeartRate-2022-03-21-1647950188'!$A:$A,Data_Extraction!G$2,'HeartRate-2022-03-21-1647950188'!$C:$C,Data_Extraction!$A989),"")</f>
        <v/>
      </c>
      <c r="H989" t="str">
        <f>IFERROR(AVERAGEIFS('HeartRate-2022-03-21-1647950188'!$B:$B,'HeartRate-2022-03-21-1647950188'!$A:$A,Data_Extraction!H$2,'HeartRate-2022-03-21-1647950188'!$C:$C,Data_Extraction!$A989),"")</f>
        <v/>
      </c>
      <c r="I989">
        <f>IFERROR(AVERAGEIFS('HeartRate-2022-03-21-1647950188'!$B:$B,'HeartRate-2022-03-21-1647950188'!$A:$A,Data_Extraction!I$2,'HeartRate-2022-03-21-1647950188'!$C:$C,Data_Extraction!$A989),"")</f>
        <v>88</v>
      </c>
      <c r="J989" s="8">
        <f t="shared" si="91"/>
        <v>94.5</v>
      </c>
      <c r="N989" s="11">
        <f>Data_Extraction!A989</f>
        <v>44634.658321759256</v>
      </c>
      <c r="O989" s="15">
        <f t="shared" si="92"/>
        <v>44634</v>
      </c>
      <c r="P989" s="16">
        <f t="shared" si="93"/>
        <v>0.65832175925925929</v>
      </c>
      <c r="Q989" s="12">
        <f>IF(Data_Extraction!B989="",Data_Extraction!$J989*(Q$1),Data_Extraction!B989)</f>
        <v>101</v>
      </c>
      <c r="R989" s="12">
        <f>IF(Data_Extraction!C989="",Data_Extraction!$J989*(R$1),Data_Extraction!C989)</f>
        <v>86.94</v>
      </c>
      <c r="S989" s="12">
        <f>IF(Data_Extraction!D989="",Data_Extraction!$J989*(S$1),Data_Extraction!D989)</f>
        <v>98.28</v>
      </c>
      <c r="T989" s="12">
        <f>IF(Data_Extraction!E989="",Data_Extraction!$J989*(T$1),Data_Extraction!E989)</f>
        <v>89.774999999999991</v>
      </c>
      <c r="U989" s="12">
        <f>IF(Data_Extraction!F989="",Data_Extraction!$J989*(U$1),Data_Extraction!F989)</f>
        <v>92.61</v>
      </c>
      <c r="V989" s="12">
        <f>IF(Data_Extraction!G989="",Data_Extraction!$J989*(V$1),Data_Extraction!G989)</f>
        <v>85.995000000000005</v>
      </c>
      <c r="W989" s="12">
        <f>IF(Data_Extraction!H989="",Data_Extraction!$J989*(W$1),Data_Extraction!H989)</f>
        <v>101.11500000000001</v>
      </c>
      <c r="X989" s="12">
        <f>IF(Data_Extraction!I989="",Data_Extraction!$J989*(X$1),Data_Extraction!I989)</f>
        <v>88</v>
      </c>
      <c r="Y989" s="13">
        <f t="shared" si="90"/>
        <v>92.964375000000004</v>
      </c>
      <c r="Z989" s="17" t="str">
        <f t="shared" si="94"/>
        <v>Evening</v>
      </c>
      <c r="AA989" s="14" t="str">
        <f>VLOOKUP($N989,'HeartRate-2022-03-21-1647950188'!$C:$G,2,0)</f>
        <v>Lecture</v>
      </c>
      <c r="AB989" s="14" t="str">
        <f>VLOOKUP($N989,'HeartRate-2022-03-21-1647950188'!$C:$G,3,0)</f>
        <v>Off Campus</v>
      </c>
      <c r="AC989" s="14" t="str">
        <f>VLOOKUP($N989,'HeartRate-2022-03-21-1647950188'!$C:$G,4,0)</f>
        <v>Sitting</v>
      </c>
      <c r="AD989" s="14" t="str">
        <f>VLOOKUP($N989,'HeartRate-2022-03-21-1647950188'!$C:$G,5,0)</f>
        <v>Technical Contexts</v>
      </c>
      <c r="AE989">
        <f t="shared" si="95"/>
        <v>0</v>
      </c>
      <c r="AF989" s="18">
        <v>44634</v>
      </c>
      <c r="AG989" s="19">
        <v>0.65832175925925929</v>
      </c>
    </row>
    <row r="990" spans="1:33" x14ac:dyDescent="0.3">
      <c r="A990" s="5">
        <v>44634.658576388887</v>
      </c>
      <c r="B990" t="str">
        <f>IFERROR(AVERAGEIFS('HeartRate-2022-03-21-1647950188'!$B:$B,'HeartRate-2022-03-21-1647950188'!$A:$A,Data_Extraction!B$2,'HeartRate-2022-03-21-1647950188'!$C:$C,Data_Extraction!$A990),"")</f>
        <v/>
      </c>
      <c r="C990" t="str">
        <f>IFERROR(AVERAGEIFS('HeartRate-2022-03-21-1647950188'!$B:$B,'HeartRate-2022-03-21-1647950188'!$A:$A,Data_Extraction!C$2,'HeartRate-2022-03-21-1647950188'!$C:$C,Data_Extraction!$A990),"")</f>
        <v/>
      </c>
      <c r="D990" t="str">
        <f>IFERROR(AVERAGEIFS('HeartRate-2022-03-21-1647950188'!$B:$B,'HeartRate-2022-03-21-1647950188'!$A:$A,Data_Extraction!D$2,'HeartRate-2022-03-21-1647950188'!$C:$C,Data_Extraction!$A990),"")</f>
        <v/>
      </c>
      <c r="E990" t="str">
        <f>IFERROR(AVERAGEIFS('HeartRate-2022-03-21-1647950188'!$B:$B,'HeartRate-2022-03-21-1647950188'!$A:$A,Data_Extraction!E$2,'HeartRate-2022-03-21-1647950188'!$C:$C,Data_Extraction!$A990),"")</f>
        <v/>
      </c>
      <c r="F990" t="str">
        <f>IFERROR(AVERAGEIFS('HeartRate-2022-03-21-1647950188'!$B:$B,'HeartRate-2022-03-21-1647950188'!$A:$A,Data_Extraction!F$2,'HeartRate-2022-03-21-1647950188'!$C:$C,Data_Extraction!$A990),"")</f>
        <v/>
      </c>
      <c r="G990" t="str">
        <f>IFERROR(AVERAGEIFS('HeartRate-2022-03-21-1647950188'!$B:$B,'HeartRate-2022-03-21-1647950188'!$A:$A,Data_Extraction!G$2,'HeartRate-2022-03-21-1647950188'!$C:$C,Data_Extraction!$A990),"")</f>
        <v/>
      </c>
      <c r="H990" t="str">
        <f>IFERROR(AVERAGEIFS('HeartRate-2022-03-21-1647950188'!$B:$B,'HeartRate-2022-03-21-1647950188'!$A:$A,Data_Extraction!H$2,'HeartRate-2022-03-21-1647950188'!$C:$C,Data_Extraction!$A990),"")</f>
        <v/>
      </c>
      <c r="I990">
        <f>IFERROR(AVERAGEIFS('HeartRate-2022-03-21-1647950188'!$B:$B,'HeartRate-2022-03-21-1647950188'!$A:$A,Data_Extraction!I$2,'HeartRate-2022-03-21-1647950188'!$C:$C,Data_Extraction!$A990),"")</f>
        <v>91</v>
      </c>
      <c r="J990" s="8">
        <f t="shared" si="91"/>
        <v>91</v>
      </c>
      <c r="N990" s="11">
        <f>Data_Extraction!A990</f>
        <v>44634.658576388887</v>
      </c>
      <c r="O990" s="15">
        <f t="shared" si="92"/>
        <v>44634</v>
      </c>
      <c r="P990" s="16">
        <f t="shared" si="93"/>
        <v>0.65857638888888892</v>
      </c>
      <c r="Q990" s="12">
        <f>IF(Data_Extraction!B990="",Data_Extraction!$J990*(Q$1),Data_Extraction!B990)</f>
        <v>81.900000000000006</v>
      </c>
      <c r="R990" s="12">
        <f>IF(Data_Extraction!C990="",Data_Extraction!$J990*(R$1),Data_Extraction!C990)</f>
        <v>83.72</v>
      </c>
      <c r="S990" s="12">
        <f>IF(Data_Extraction!D990="",Data_Extraction!$J990*(S$1),Data_Extraction!D990)</f>
        <v>94.64</v>
      </c>
      <c r="T990" s="12">
        <f>IF(Data_Extraction!E990="",Data_Extraction!$J990*(T$1),Data_Extraction!E990)</f>
        <v>86.45</v>
      </c>
      <c r="U990" s="12">
        <f>IF(Data_Extraction!F990="",Data_Extraction!$J990*(U$1),Data_Extraction!F990)</f>
        <v>89.179999999999993</v>
      </c>
      <c r="V990" s="12">
        <f>IF(Data_Extraction!G990="",Data_Extraction!$J990*(V$1),Data_Extraction!G990)</f>
        <v>82.81</v>
      </c>
      <c r="W990" s="12">
        <f>IF(Data_Extraction!H990="",Data_Extraction!$J990*(W$1),Data_Extraction!H990)</f>
        <v>97.37</v>
      </c>
      <c r="X990" s="12">
        <f>IF(Data_Extraction!I990="",Data_Extraction!$J990*(X$1),Data_Extraction!I990)</f>
        <v>91</v>
      </c>
      <c r="Y990" s="13">
        <f t="shared" si="90"/>
        <v>88.383750000000006</v>
      </c>
      <c r="Z990" s="17" t="str">
        <f t="shared" si="94"/>
        <v>Evening</v>
      </c>
      <c r="AA990" s="14" t="str">
        <f>VLOOKUP($N990,'HeartRate-2022-03-21-1647950188'!$C:$G,2,0)</f>
        <v>Lecture</v>
      </c>
      <c r="AB990" s="14" t="str">
        <f>VLOOKUP($N990,'HeartRate-2022-03-21-1647950188'!$C:$G,3,0)</f>
        <v>Off Campus</v>
      </c>
      <c r="AC990" s="14" t="str">
        <f>VLOOKUP($N990,'HeartRate-2022-03-21-1647950188'!$C:$G,4,0)</f>
        <v>Sitting</v>
      </c>
      <c r="AD990" s="14" t="str">
        <f>VLOOKUP($N990,'HeartRate-2022-03-21-1647950188'!$C:$G,5,0)</f>
        <v>Technical Contexts</v>
      </c>
      <c r="AE990">
        <f t="shared" si="95"/>
        <v>0</v>
      </c>
      <c r="AF990" s="18">
        <v>44634</v>
      </c>
      <c r="AG990" s="19">
        <v>0.65857638888888892</v>
      </c>
    </row>
    <row r="991" spans="1:33" x14ac:dyDescent="0.3">
      <c r="A991" s="5">
        <v>44634.658668981479</v>
      </c>
      <c r="B991">
        <f>IFERROR(AVERAGEIFS('HeartRate-2022-03-21-1647950188'!$B:$B,'HeartRate-2022-03-21-1647950188'!$A:$A,Data_Extraction!B$2,'HeartRate-2022-03-21-1647950188'!$C:$C,Data_Extraction!$A991),"")</f>
        <v>103</v>
      </c>
      <c r="C991" t="str">
        <f>IFERROR(AVERAGEIFS('HeartRate-2022-03-21-1647950188'!$B:$B,'HeartRate-2022-03-21-1647950188'!$A:$A,Data_Extraction!C$2,'HeartRate-2022-03-21-1647950188'!$C:$C,Data_Extraction!$A991),"")</f>
        <v/>
      </c>
      <c r="D991" t="str">
        <f>IFERROR(AVERAGEIFS('HeartRate-2022-03-21-1647950188'!$B:$B,'HeartRate-2022-03-21-1647950188'!$A:$A,Data_Extraction!D$2,'HeartRate-2022-03-21-1647950188'!$C:$C,Data_Extraction!$A991),"")</f>
        <v/>
      </c>
      <c r="E991" t="str">
        <f>IFERROR(AVERAGEIFS('HeartRate-2022-03-21-1647950188'!$B:$B,'HeartRate-2022-03-21-1647950188'!$A:$A,Data_Extraction!E$2,'HeartRate-2022-03-21-1647950188'!$C:$C,Data_Extraction!$A991),"")</f>
        <v/>
      </c>
      <c r="F991" t="str">
        <f>IFERROR(AVERAGEIFS('HeartRate-2022-03-21-1647950188'!$B:$B,'HeartRate-2022-03-21-1647950188'!$A:$A,Data_Extraction!F$2,'HeartRate-2022-03-21-1647950188'!$C:$C,Data_Extraction!$A991),"")</f>
        <v/>
      </c>
      <c r="G991" t="str">
        <f>IFERROR(AVERAGEIFS('HeartRate-2022-03-21-1647950188'!$B:$B,'HeartRate-2022-03-21-1647950188'!$A:$A,Data_Extraction!G$2,'HeartRate-2022-03-21-1647950188'!$C:$C,Data_Extraction!$A991),"")</f>
        <v/>
      </c>
      <c r="H991" t="str">
        <f>IFERROR(AVERAGEIFS('HeartRate-2022-03-21-1647950188'!$B:$B,'HeartRate-2022-03-21-1647950188'!$A:$A,Data_Extraction!H$2,'HeartRate-2022-03-21-1647950188'!$C:$C,Data_Extraction!$A991),"")</f>
        <v/>
      </c>
      <c r="I991" t="str">
        <f>IFERROR(AVERAGEIFS('HeartRate-2022-03-21-1647950188'!$B:$B,'HeartRate-2022-03-21-1647950188'!$A:$A,Data_Extraction!I$2,'HeartRate-2022-03-21-1647950188'!$C:$C,Data_Extraction!$A991),"")</f>
        <v/>
      </c>
      <c r="J991" s="8">
        <f t="shared" si="91"/>
        <v>103</v>
      </c>
      <c r="N991" s="11">
        <f>Data_Extraction!A991</f>
        <v>44634.658668981479</v>
      </c>
      <c r="O991" s="15">
        <f t="shared" si="92"/>
        <v>44634</v>
      </c>
      <c r="P991" s="16">
        <f t="shared" si="93"/>
        <v>0.65866898148148145</v>
      </c>
      <c r="Q991" s="12">
        <f>IF(Data_Extraction!B991="",Data_Extraction!$J991*(Q$1),Data_Extraction!B991)</f>
        <v>103</v>
      </c>
      <c r="R991" s="12">
        <f>IF(Data_Extraction!C991="",Data_Extraction!$J991*(R$1),Data_Extraction!C991)</f>
        <v>94.76</v>
      </c>
      <c r="S991" s="12">
        <f>IF(Data_Extraction!D991="",Data_Extraction!$J991*(S$1),Data_Extraction!D991)</f>
        <v>107.12</v>
      </c>
      <c r="T991" s="12">
        <f>IF(Data_Extraction!E991="",Data_Extraction!$J991*(T$1),Data_Extraction!E991)</f>
        <v>97.85</v>
      </c>
      <c r="U991" s="12">
        <f>IF(Data_Extraction!F991="",Data_Extraction!$J991*(U$1),Data_Extraction!F991)</f>
        <v>100.94</v>
      </c>
      <c r="V991" s="12">
        <f>IF(Data_Extraction!G991="",Data_Extraction!$J991*(V$1),Data_Extraction!G991)</f>
        <v>93.73</v>
      </c>
      <c r="W991" s="12">
        <f>IF(Data_Extraction!H991="",Data_Extraction!$J991*(W$1),Data_Extraction!H991)</f>
        <v>110.21000000000001</v>
      </c>
      <c r="X991" s="12">
        <f>IF(Data_Extraction!I991="",Data_Extraction!$J991*(X$1),Data_Extraction!I991)</f>
        <v>99.91</v>
      </c>
      <c r="Y991" s="13">
        <f t="shared" si="90"/>
        <v>100.94</v>
      </c>
      <c r="Z991" s="17" t="str">
        <f t="shared" si="94"/>
        <v>Evening</v>
      </c>
      <c r="AA991" s="14" t="str">
        <f>VLOOKUP($N991,'HeartRate-2022-03-21-1647950188'!$C:$G,2,0)</f>
        <v>Lecture</v>
      </c>
      <c r="AB991" s="14" t="str">
        <f>VLOOKUP($N991,'HeartRate-2022-03-21-1647950188'!$C:$G,3,0)</f>
        <v>Off Campus</v>
      </c>
      <c r="AC991" s="14" t="str">
        <f>VLOOKUP($N991,'HeartRate-2022-03-21-1647950188'!$C:$G,4,0)</f>
        <v>Sitting</v>
      </c>
      <c r="AD991" s="14" t="str">
        <f>VLOOKUP($N991,'HeartRate-2022-03-21-1647950188'!$C:$G,5,0)</f>
        <v>Technical Contexts</v>
      </c>
      <c r="AE991">
        <f t="shared" si="95"/>
        <v>0</v>
      </c>
      <c r="AF991" s="18">
        <v>44634</v>
      </c>
      <c r="AG991" s="19">
        <v>0.65866898148148145</v>
      </c>
    </row>
    <row r="992" spans="1:33" x14ac:dyDescent="0.3">
      <c r="A992" s="5">
        <v>44634.659016203703</v>
      </c>
      <c r="B992">
        <f>IFERROR(AVERAGEIFS('HeartRate-2022-03-21-1647950188'!$B:$B,'HeartRate-2022-03-21-1647950188'!$A:$A,Data_Extraction!B$2,'HeartRate-2022-03-21-1647950188'!$C:$C,Data_Extraction!$A992),"")</f>
        <v>104</v>
      </c>
      <c r="C992" t="str">
        <f>IFERROR(AVERAGEIFS('HeartRate-2022-03-21-1647950188'!$B:$B,'HeartRate-2022-03-21-1647950188'!$A:$A,Data_Extraction!C$2,'HeartRate-2022-03-21-1647950188'!$C:$C,Data_Extraction!$A992),"")</f>
        <v/>
      </c>
      <c r="D992" t="str">
        <f>IFERROR(AVERAGEIFS('HeartRate-2022-03-21-1647950188'!$B:$B,'HeartRate-2022-03-21-1647950188'!$A:$A,Data_Extraction!D$2,'HeartRate-2022-03-21-1647950188'!$C:$C,Data_Extraction!$A992),"")</f>
        <v/>
      </c>
      <c r="E992" t="str">
        <f>IFERROR(AVERAGEIFS('HeartRate-2022-03-21-1647950188'!$B:$B,'HeartRate-2022-03-21-1647950188'!$A:$A,Data_Extraction!E$2,'HeartRate-2022-03-21-1647950188'!$C:$C,Data_Extraction!$A992),"")</f>
        <v/>
      </c>
      <c r="F992" t="str">
        <f>IFERROR(AVERAGEIFS('HeartRate-2022-03-21-1647950188'!$B:$B,'HeartRate-2022-03-21-1647950188'!$A:$A,Data_Extraction!F$2,'HeartRate-2022-03-21-1647950188'!$C:$C,Data_Extraction!$A992),"")</f>
        <v/>
      </c>
      <c r="G992" t="str">
        <f>IFERROR(AVERAGEIFS('HeartRate-2022-03-21-1647950188'!$B:$B,'HeartRate-2022-03-21-1647950188'!$A:$A,Data_Extraction!G$2,'HeartRate-2022-03-21-1647950188'!$C:$C,Data_Extraction!$A992),"")</f>
        <v/>
      </c>
      <c r="H992" t="str">
        <f>IFERROR(AVERAGEIFS('HeartRate-2022-03-21-1647950188'!$B:$B,'HeartRate-2022-03-21-1647950188'!$A:$A,Data_Extraction!H$2,'HeartRate-2022-03-21-1647950188'!$C:$C,Data_Extraction!$A992),"")</f>
        <v/>
      </c>
      <c r="I992">
        <f>IFERROR(AVERAGEIFS('HeartRate-2022-03-21-1647950188'!$B:$B,'HeartRate-2022-03-21-1647950188'!$A:$A,Data_Extraction!I$2,'HeartRate-2022-03-21-1647950188'!$C:$C,Data_Extraction!$A992),"")</f>
        <v>91</v>
      </c>
      <c r="J992" s="8">
        <f t="shared" si="91"/>
        <v>97.5</v>
      </c>
      <c r="N992" s="11">
        <f>Data_Extraction!A992</f>
        <v>44634.659016203703</v>
      </c>
      <c r="O992" s="15">
        <f t="shared" si="92"/>
        <v>44634</v>
      </c>
      <c r="P992" s="16">
        <f t="shared" si="93"/>
        <v>0.65901620370370373</v>
      </c>
      <c r="Q992" s="12">
        <f>IF(Data_Extraction!B992="",Data_Extraction!$J992*(Q$1),Data_Extraction!B992)</f>
        <v>104</v>
      </c>
      <c r="R992" s="12">
        <f>IF(Data_Extraction!C992="",Data_Extraction!$J992*(R$1),Data_Extraction!C992)</f>
        <v>89.7</v>
      </c>
      <c r="S992" s="12">
        <f>IF(Data_Extraction!D992="",Data_Extraction!$J992*(S$1),Data_Extraction!D992)</f>
        <v>101.4</v>
      </c>
      <c r="T992" s="12">
        <f>IF(Data_Extraction!E992="",Data_Extraction!$J992*(T$1),Data_Extraction!E992)</f>
        <v>92.625</v>
      </c>
      <c r="U992" s="12">
        <f>IF(Data_Extraction!F992="",Data_Extraction!$J992*(U$1),Data_Extraction!F992)</f>
        <v>95.55</v>
      </c>
      <c r="V992" s="12">
        <f>IF(Data_Extraction!G992="",Data_Extraction!$J992*(V$1),Data_Extraction!G992)</f>
        <v>88.725000000000009</v>
      </c>
      <c r="W992" s="12">
        <f>IF(Data_Extraction!H992="",Data_Extraction!$J992*(W$1),Data_Extraction!H992)</f>
        <v>104.325</v>
      </c>
      <c r="X992" s="12">
        <f>IF(Data_Extraction!I992="",Data_Extraction!$J992*(X$1),Data_Extraction!I992)</f>
        <v>91</v>
      </c>
      <c r="Y992" s="13">
        <f t="shared" si="90"/>
        <v>95.915625000000006</v>
      </c>
      <c r="Z992" s="17" t="str">
        <f t="shared" si="94"/>
        <v>Evening</v>
      </c>
      <c r="AA992" s="14" t="str">
        <f>VLOOKUP($N992,'HeartRate-2022-03-21-1647950188'!$C:$G,2,0)</f>
        <v>Lecture</v>
      </c>
      <c r="AB992" s="14" t="str">
        <f>VLOOKUP($N992,'HeartRate-2022-03-21-1647950188'!$C:$G,3,0)</f>
        <v>Off Campus</v>
      </c>
      <c r="AC992" s="14" t="str">
        <f>VLOOKUP($N992,'HeartRate-2022-03-21-1647950188'!$C:$G,4,0)</f>
        <v>Sitting</v>
      </c>
      <c r="AD992" s="14" t="str">
        <f>VLOOKUP($N992,'HeartRate-2022-03-21-1647950188'!$C:$G,5,0)</f>
        <v>Technical Contexts</v>
      </c>
      <c r="AE992">
        <f t="shared" si="95"/>
        <v>0</v>
      </c>
      <c r="AF992" s="18">
        <v>44634</v>
      </c>
      <c r="AG992" s="19">
        <v>0.65901620370370373</v>
      </c>
    </row>
    <row r="993" spans="1:33" x14ac:dyDescent="0.3">
      <c r="A993" s="5">
        <v>44634.659085648149</v>
      </c>
      <c r="B993" t="str">
        <f>IFERROR(AVERAGEIFS('HeartRate-2022-03-21-1647950188'!$B:$B,'HeartRate-2022-03-21-1647950188'!$A:$A,Data_Extraction!B$2,'HeartRate-2022-03-21-1647950188'!$C:$C,Data_Extraction!$A993),"")</f>
        <v/>
      </c>
      <c r="C993" t="str">
        <f>IFERROR(AVERAGEIFS('HeartRate-2022-03-21-1647950188'!$B:$B,'HeartRate-2022-03-21-1647950188'!$A:$A,Data_Extraction!C$2,'HeartRate-2022-03-21-1647950188'!$C:$C,Data_Extraction!$A993),"")</f>
        <v/>
      </c>
      <c r="D993" t="str">
        <f>IFERROR(AVERAGEIFS('HeartRate-2022-03-21-1647950188'!$B:$B,'HeartRate-2022-03-21-1647950188'!$A:$A,Data_Extraction!D$2,'HeartRate-2022-03-21-1647950188'!$C:$C,Data_Extraction!$A993),"")</f>
        <v/>
      </c>
      <c r="E993" t="str">
        <f>IFERROR(AVERAGEIFS('HeartRate-2022-03-21-1647950188'!$B:$B,'HeartRate-2022-03-21-1647950188'!$A:$A,Data_Extraction!E$2,'HeartRate-2022-03-21-1647950188'!$C:$C,Data_Extraction!$A993),"")</f>
        <v/>
      </c>
      <c r="F993" t="str">
        <f>IFERROR(AVERAGEIFS('HeartRate-2022-03-21-1647950188'!$B:$B,'HeartRate-2022-03-21-1647950188'!$A:$A,Data_Extraction!F$2,'HeartRate-2022-03-21-1647950188'!$C:$C,Data_Extraction!$A993),"")</f>
        <v/>
      </c>
      <c r="G993" t="str">
        <f>IFERROR(AVERAGEIFS('HeartRate-2022-03-21-1647950188'!$B:$B,'HeartRate-2022-03-21-1647950188'!$A:$A,Data_Extraction!G$2,'HeartRate-2022-03-21-1647950188'!$C:$C,Data_Extraction!$A993),"")</f>
        <v/>
      </c>
      <c r="H993">
        <f>IFERROR(AVERAGEIFS('HeartRate-2022-03-21-1647950188'!$B:$B,'HeartRate-2022-03-21-1647950188'!$A:$A,Data_Extraction!H$2,'HeartRate-2022-03-21-1647950188'!$C:$C,Data_Extraction!$A993),"")</f>
        <v>82</v>
      </c>
      <c r="I993" t="str">
        <f>IFERROR(AVERAGEIFS('HeartRate-2022-03-21-1647950188'!$B:$B,'HeartRate-2022-03-21-1647950188'!$A:$A,Data_Extraction!I$2,'HeartRate-2022-03-21-1647950188'!$C:$C,Data_Extraction!$A993),"")</f>
        <v/>
      </c>
      <c r="J993" s="8">
        <f t="shared" si="91"/>
        <v>82</v>
      </c>
      <c r="N993" s="11">
        <f>Data_Extraction!A993</f>
        <v>44634.659085648149</v>
      </c>
      <c r="O993" s="15">
        <f t="shared" si="92"/>
        <v>44634</v>
      </c>
      <c r="P993" s="16">
        <f t="shared" si="93"/>
        <v>0.65908564814814818</v>
      </c>
      <c r="Q993" s="12">
        <f>IF(Data_Extraction!B993="",Data_Extraction!$J993*(Q$1),Data_Extraction!B993)</f>
        <v>73.8</v>
      </c>
      <c r="R993" s="12">
        <f>IF(Data_Extraction!C993="",Data_Extraction!$J993*(R$1),Data_Extraction!C993)</f>
        <v>75.44</v>
      </c>
      <c r="S993" s="12">
        <f>IF(Data_Extraction!D993="",Data_Extraction!$J993*(S$1),Data_Extraction!D993)</f>
        <v>85.28</v>
      </c>
      <c r="T993" s="12">
        <f>IF(Data_Extraction!E993="",Data_Extraction!$J993*(T$1),Data_Extraction!E993)</f>
        <v>77.899999999999991</v>
      </c>
      <c r="U993" s="12">
        <f>IF(Data_Extraction!F993="",Data_Extraction!$J993*(U$1),Data_Extraction!F993)</f>
        <v>80.36</v>
      </c>
      <c r="V993" s="12">
        <f>IF(Data_Extraction!G993="",Data_Extraction!$J993*(V$1),Data_Extraction!G993)</f>
        <v>74.62</v>
      </c>
      <c r="W993" s="12">
        <f>IF(Data_Extraction!H993="",Data_Extraction!$J993*(W$1),Data_Extraction!H993)</f>
        <v>82</v>
      </c>
      <c r="X993" s="12">
        <f>IF(Data_Extraction!I993="",Data_Extraction!$J993*(X$1),Data_Extraction!I993)</f>
        <v>79.539999999999992</v>
      </c>
      <c r="Y993" s="13">
        <f t="shared" si="90"/>
        <v>78.617500000000007</v>
      </c>
      <c r="Z993" s="17" t="str">
        <f t="shared" si="94"/>
        <v>Evening</v>
      </c>
      <c r="AA993" s="14" t="str">
        <f>VLOOKUP($N993,'HeartRate-2022-03-21-1647950188'!$C:$G,2,0)</f>
        <v>Lecture</v>
      </c>
      <c r="AB993" s="14" t="str">
        <f>VLOOKUP($N993,'HeartRate-2022-03-21-1647950188'!$C:$G,3,0)</f>
        <v>Off Campus</v>
      </c>
      <c r="AC993" s="14" t="str">
        <f>VLOOKUP($N993,'HeartRate-2022-03-21-1647950188'!$C:$G,4,0)</f>
        <v>Sitting</v>
      </c>
      <c r="AD993" s="14" t="str">
        <f>VLOOKUP($N993,'HeartRate-2022-03-21-1647950188'!$C:$G,5,0)</f>
        <v>Technical Contexts</v>
      </c>
      <c r="AE993">
        <f t="shared" si="95"/>
        <v>0</v>
      </c>
      <c r="AF993" s="18">
        <v>44634</v>
      </c>
      <c r="AG993" s="19">
        <v>0.65908564814814818</v>
      </c>
    </row>
    <row r="994" spans="1:33" x14ac:dyDescent="0.3">
      <c r="A994" s="5">
        <v>44634.659120370372</v>
      </c>
      <c r="B994" t="str">
        <f>IFERROR(AVERAGEIFS('HeartRate-2022-03-21-1647950188'!$B:$B,'HeartRate-2022-03-21-1647950188'!$A:$A,Data_Extraction!B$2,'HeartRate-2022-03-21-1647950188'!$C:$C,Data_Extraction!$A994),"")</f>
        <v/>
      </c>
      <c r="C994" t="str">
        <f>IFERROR(AVERAGEIFS('HeartRate-2022-03-21-1647950188'!$B:$B,'HeartRate-2022-03-21-1647950188'!$A:$A,Data_Extraction!C$2,'HeartRate-2022-03-21-1647950188'!$C:$C,Data_Extraction!$A994),"")</f>
        <v/>
      </c>
      <c r="D994" t="str">
        <f>IFERROR(AVERAGEIFS('HeartRate-2022-03-21-1647950188'!$B:$B,'HeartRate-2022-03-21-1647950188'!$A:$A,Data_Extraction!D$2,'HeartRate-2022-03-21-1647950188'!$C:$C,Data_Extraction!$A994),"")</f>
        <v/>
      </c>
      <c r="E994" t="str">
        <f>IFERROR(AVERAGEIFS('HeartRate-2022-03-21-1647950188'!$B:$B,'HeartRate-2022-03-21-1647950188'!$A:$A,Data_Extraction!E$2,'HeartRate-2022-03-21-1647950188'!$C:$C,Data_Extraction!$A994),"")</f>
        <v/>
      </c>
      <c r="F994" t="str">
        <f>IFERROR(AVERAGEIFS('HeartRate-2022-03-21-1647950188'!$B:$B,'HeartRate-2022-03-21-1647950188'!$A:$A,Data_Extraction!F$2,'HeartRate-2022-03-21-1647950188'!$C:$C,Data_Extraction!$A994),"")</f>
        <v/>
      </c>
      <c r="G994" t="str">
        <f>IFERROR(AVERAGEIFS('HeartRate-2022-03-21-1647950188'!$B:$B,'HeartRate-2022-03-21-1647950188'!$A:$A,Data_Extraction!G$2,'HeartRate-2022-03-21-1647950188'!$C:$C,Data_Extraction!$A994),"")</f>
        <v/>
      </c>
      <c r="H994" t="str">
        <f>IFERROR(AVERAGEIFS('HeartRate-2022-03-21-1647950188'!$B:$B,'HeartRate-2022-03-21-1647950188'!$A:$A,Data_Extraction!H$2,'HeartRate-2022-03-21-1647950188'!$C:$C,Data_Extraction!$A994),"")</f>
        <v/>
      </c>
      <c r="I994">
        <f>IFERROR(AVERAGEIFS('HeartRate-2022-03-21-1647950188'!$B:$B,'HeartRate-2022-03-21-1647950188'!$A:$A,Data_Extraction!I$2,'HeartRate-2022-03-21-1647950188'!$C:$C,Data_Extraction!$A994),"")</f>
        <v>92</v>
      </c>
      <c r="J994" s="8">
        <f t="shared" si="91"/>
        <v>92</v>
      </c>
      <c r="N994" s="11">
        <f>Data_Extraction!A994</f>
        <v>44634.659120370372</v>
      </c>
      <c r="O994" s="15">
        <f t="shared" si="92"/>
        <v>44634</v>
      </c>
      <c r="P994" s="16">
        <f t="shared" si="93"/>
        <v>0.65912037037037041</v>
      </c>
      <c r="Q994" s="12">
        <f>IF(Data_Extraction!B994="",Data_Extraction!$J994*(Q$1),Data_Extraction!B994)</f>
        <v>82.8</v>
      </c>
      <c r="R994" s="12">
        <f>IF(Data_Extraction!C994="",Data_Extraction!$J994*(R$1),Data_Extraction!C994)</f>
        <v>84.64</v>
      </c>
      <c r="S994" s="12">
        <f>IF(Data_Extraction!D994="",Data_Extraction!$J994*(S$1),Data_Extraction!D994)</f>
        <v>95.68</v>
      </c>
      <c r="T994" s="12">
        <f>IF(Data_Extraction!E994="",Data_Extraction!$J994*(T$1),Data_Extraction!E994)</f>
        <v>87.399999999999991</v>
      </c>
      <c r="U994" s="12">
        <f>IF(Data_Extraction!F994="",Data_Extraction!$J994*(U$1),Data_Extraction!F994)</f>
        <v>90.16</v>
      </c>
      <c r="V994" s="12">
        <f>IF(Data_Extraction!G994="",Data_Extraction!$J994*(V$1),Data_Extraction!G994)</f>
        <v>83.72</v>
      </c>
      <c r="W994" s="12">
        <f>IF(Data_Extraction!H994="",Data_Extraction!$J994*(W$1),Data_Extraction!H994)</f>
        <v>98.440000000000012</v>
      </c>
      <c r="X994" s="12">
        <f>IF(Data_Extraction!I994="",Data_Extraction!$J994*(X$1),Data_Extraction!I994)</f>
        <v>92</v>
      </c>
      <c r="Y994" s="13">
        <f t="shared" si="90"/>
        <v>89.355000000000004</v>
      </c>
      <c r="Z994" s="17" t="str">
        <f t="shared" si="94"/>
        <v>Evening</v>
      </c>
      <c r="AA994" s="14" t="str">
        <f>VLOOKUP($N994,'HeartRate-2022-03-21-1647950188'!$C:$G,2,0)</f>
        <v>Lecture</v>
      </c>
      <c r="AB994" s="14" t="str">
        <f>VLOOKUP($N994,'HeartRate-2022-03-21-1647950188'!$C:$G,3,0)</f>
        <v>Off Campus</v>
      </c>
      <c r="AC994" s="14" t="str">
        <f>VLOOKUP($N994,'HeartRate-2022-03-21-1647950188'!$C:$G,4,0)</f>
        <v>Sitting</v>
      </c>
      <c r="AD994" s="14" t="str">
        <f>VLOOKUP($N994,'HeartRate-2022-03-21-1647950188'!$C:$G,5,0)</f>
        <v>Technical Contexts</v>
      </c>
      <c r="AE994">
        <f t="shared" si="95"/>
        <v>0</v>
      </c>
      <c r="AF994" s="18">
        <v>44634</v>
      </c>
      <c r="AG994" s="19">
        <v>0.65912037037037041</v>
      </c>
    </row>
    <row r="995" spans="1:33" x14ac:dyDescent="0.3">
      <c r="A995" s="5">
        <v>44634.659710648149</v>
      </c>
      <c r="B995">
        <f>IFERROR(AVERAGEIFS('HeartRate-2022-03-21-1647950188'!$B:$B,'HeartRate-2022-03-21-1647950188'!$A:$A,Data_Extraction!B$2,'HeartRate-2022-03-21-1647950188'!$C:$C,Data_Extraction!$A995),"")</f>
        <v>94</v>
      </c>
      <c r="C995" t="str">
        <f>IFERROR(AVERAGEIFS('HeartRate-2022-03-21-1647950188'!$B:$B,'HeartRate-2022-03-21-1647950188'!$A:$A,Data_Extraction!C$2,'HeartRate-2022-03-21-1647950188'!$C:$C,Data_Extraction!$A995),"")</f>
        <v/>
      </c>
      <c r="D995" t="str">
        <f>IFERROR(AVERAGEIFS('HeartRate-2022-03-21-1647950188'!$B:$B,'HeartRate-2022-03-21-1647950188'!$A:$A,Data_Extraction!D$2,'HeartRate-2022-03-21-1647950188'!$C:$C,Data_Extraction!$A995),"")</f>
        <v/>
      </c>
      <c r="E995" t="str">
        <f>IFERROR(AVERAGEIFS('HeartRate-2022-03-21-1647950188'!$B:$B,'HeartRate-2022-03-21-1647950188'!$A:$A,Data_Extraction!E$2,'HeartRate-2022-03-21-1647950188'!$C:$C,Data_Extraction!$A995),"")</f>
        <v/>
      </c>
      <c r="F995" t="str">
        <f>IFERROR(AVERAGEIFS('HeartRate-2022-03-21-1647950188'!$B:$B,'HeartRate-2022-03-21-1647950188'!$A:$A,Data_Extraction!F$2,'HeartRate-2022-03-21-1647950188'!$C:$C,Data_Extraction!$A995),"")</f>
        <v/>
      </c>
      <c r="G995" t="str">
        <f>IFERROR(AVERAGEIFS('HeartRate-2022-03-21-1647950188'!$B:$B,'HeartRate-2022-03-21-1647950188'!$A:$A,Data_Extraction!G$2,'HeartRate-2022-03-21-1647950188'!$C:$C,Data_Extraction!$A995),"")</f>
        <v/>
      </c>
      <c r="H995" t="str">
        <f>IFERROR(AVERAGEIFS('HeartRate-2022-03-21-1647950188'!$B:$B,'HeartRate-2022-03-21-1647950188'!$A:$A,Data_Extraction!H$2,'HeartRate-2022-03-21-1647950188'!$C:$C,Data_Extraction!$A995),"")</f>
        <v/>
      </c>
      <c r="I995">
        <f>IFERROR(AVERAGEIFS('HeartRate-2022-03-21-1647950188'!$B:$B,'HeartRate-2022-03-21-1647950188'!$A:$A,Data_Extraction!I$2,'HeartRate-2022-03-21-1647950188'!$C:$C,Data_Extraction!$A995),"")</f>
        <v>92</v>
      </c>
      <c r="J995" s="8">
        <f t="shared" si="91"/>
        <v>93</v>
      </c>
      <c r="N995" s="11">
        <f>Data_Extraction!A995</f>
        <v>44634.659710648149</v>
      </c>
      <c r="O995" s="15">
        <f t="shared" si="92"/>
        <v>44634</v>
      </c>
      <c r="P995" s="16">
        <f t="shared" si="93"/>
        <v>0.65971064814814817</v>
      </c>
      <c r="Q995" s="12">
        <f>IF(Data_Extraction!B995="",Data_Extraction!$J995*(Q$1),Data_Extraction!B995)</f>
        <v>94</v>
      </c>
      <c r="R995" s="12">
        <f>IF(Data_Extraction!C995="",Data_Extraction!$J995*(R$1),Data_Extraction!C995)</f>
        <v>85.56</v>
      </c>
      <c r="S995" s="12">
        <f>IF(Data_Extraction!D995="",Data_Extraction!$J995*(S$1),Data_Extraction!D995)</f>
        <v>96.72</v>
      </c>
      <c r="T995" s="12">
        <f>IF(Data_Extraction!E995="",Data_Extraction!$J995*(T$1),Data_Extraction!E995)</f>
        <v>88.35</v>
      </c>
      <c r="U995" s="12">
        <f>IF(Data_Extraction!F995="",Data_Extraction!$J995*(U$1),Data_Extraction!F995)</f>
        <v>91.14</v>
      </c>
      <c r="V995" s="12">
        <f>IF(Data_Extraction!G995="",Data_Extraction!$J995*(V$1),Data_Extraction!G995)</f>
        <v>84.63000000000001</v>
      </c>
      <c r="W995" s="12">
        <f>IF(Data_Extraction!H995="",Data_Extraction!$J995*(W$1),Data_Extraction!H995)</f>
        <v>99.51</v>
      </c>
      <c r="X995" s="12">
        <f>IF(Data_Extraction!I995="",Data_Extraction!$J995*(X$1),Data_Extraction!I995)</f>
        <v>92</v>
      </c>
      <c r="Y995" s="13">
        <f t="shared" si="90"/>
        <v>91.488749999999996</v>
      </c>
      <c r="Z995" s="17" t="str">
        <f t="shared" si="94"/>
        <v>Evening</v>
      </c>
      <c r="AA995" s="14" t="str">
        <f>VLOOKUP($N995,'HeartRate-2022-03-21-1647950188'!$C:$G,2,0)</f>
        <v>Lecture</v>
      </c>
      <c r="AB995" s="14" t="str">
        <f>VLOOKUP($N995,'HeartRate-2022-03-21-1647950188'!$C:$G,3,0)</f>
        <v>Off Campus</v>
      </c>
      <c r="AC995" s="14" t="str">
        <f>VLOOKUP($N995,'HeartRate-2022-03-21-1647950188'!$C:$G,4,0)</f>
        <v>Sitting</v>
      </c>
      <c r="AD995" s="14" t="str">
        <f>VLOOKUP($N995,'HeartRate-2022-03-21-1647950188'!$C:$G,5,0)</f>
        <v>Technical Contexts</v>
      </c>
      <c r="AE995">
        <f t="shared" si="95"/>
        <v>0</v>
      </c>
      <c r="AF995" s="18">
        <v>44634</v>
      </c>
      <c r="AG995" s="19">
        <v>0.65971064814814817</v>
      </c>
    </row>
    <row r="996" spans="1:33" x14ac:dyDescent="0.3">
      <c r="A996" s="5">
        <v>44634.659884259258</v>
      </c>
      <c r="B996">
        <f>IFERROR(AVERAGEIFS('HeartRate-2022-03-21-1647950188'!$B:$B,'HeartRate-2022-03-21-1647950188'!$A:$A,Data_Extraction!B$2,'HeartRate-2022-03-21-1647950188'!$C:$C,Data_Extraction!$A996),"")</f>
        <v>96</v>
      </c>
      <c r="C996" t="str">
        <f>IFERROR(AVERAGEIFS('HeartRate-2022-03-21-1647950188'!$B:$B,'HeartRate-2022-03-21-1647950188'!$A:$A,Data_Extraction!C$2,'HeartRate-2022-03-21-1647950188'!$C:$C,Data_Extraction!$A996),"")</f>
        <v/>
      </c>
      <c r="D996" t="str">
        <f>IFERROR(AVERAGEIFS('HeartRate-2022-03-21-1647950188'!$B:$B,'HeartRate-2022-03-21-1647950188'!$A:$A,Data_Extraction!D$2,'HeartRate-2022-03-21-1647950188'!$C:$C,Data_Extraction!$A996),"")</f>
        <v/>
      </c>
      <c r="E996" t="str">
        <f>IFERROR(AVERAGEIFS('HeartRate-2022-03-21-1647950188'!$B:$B,'HeartRate-2022-03-21-1647950188'!$A:$A,Data_Extraction!E$2,'HeartRate-2022-03-21-1647950188'!$C:$C,Data_Extraction!$A996),"")</f>
        <v/>
      </c>
      <c r="F996" t="str">
        <f>IFERROR(AVERAGEIFS('HeartRate-2022-03-21-1647950188'!$B:$B,'HeartRate-2022-03-21-1647950188'!$A:$A,Data_Extraction!F$2,'HeartRate-2022-03-21-1647950188'!$C:$C,Data_Extraction!$A996),"")</f>
        <v/>
      </c>
      <c r="G996" t="str">
        <f>IFERROR(AVERAGEIFS('HeartRate-2022-03-21-1647950188'!$B:$B,'HeartRate-2022-03-21-1647950188'!$A:$A,Data_Extraction!G$2,'HeartRate-2022-03-21-1647950188'!$C:$C,Data_Extraction!$A996),"")</f>
        <v/>
      </c>
      <c r="H996" t="str">
        <f>IFERROR(AVERAGEIFS('HeartRate-2022-03-21-1647950188'!$B:$B,'HeartRate-2022-03-21-1647950188'!$A:$A,Data_Extraction!H$2,'HeartRate-2022-03-21-1647950188'!$C:$C,Data_Extraction!$A996),"")</f>
        <v/>
      </c>
      <c r="I996" t="str">
        <f>IFERROR(AVERAGEIFS('HeartRate-2022-03-21-1647950188'!$B:$B,'HeartRate-2022-03-21-1647950188'!$A:$A,Data_Extraction!I$2,'HeartRate-2022-03-21-1647950188'!$C:$C,Data_Extraction!$A996),"")</f>
        <v/>
      </c>
      <c r="J996" s="8">
        <f t="shared" si="91"/>
        <v>96</v>
      </c>
      <c r="N996" s="11">
        <f>Data_Extraction!A996</f>
        <v>44634.659884259258</v>
      </c>
      <c r="O996" s="15">
        <f t="shared" si="92"/>
        <v>44634</v>
      </c>
      <c r="P996" s="16">
        <f t="shared" si="93"/>
        <v>0.6598842592592592</v>
      </c>
      <c r="Q996" s="12">
        <f>IF(Data_Extraction!B996="",Data_Extraction!$J996*(Q$1),Data_Extraction!B996)</f>
        <v>96</v>
      </c>
      <c r="R996" s="12">
        <f>IF(Data_Extraction!C996="",Data_Extraction!$J996*(R$1),Data_Extraction!C996)</f>
        <v>88.320000000000007</v>
      </c>
      <c r="S996" s="12">
        <f>IF(Data_Extraction!D996="",Data_Extraction!$J996*(S$1),Data_Extraction!D996)</f>
        <v>99.84</v>
      </c>
      <c r="T996" s="12">
        <f>IF(Data_Extraction!E996="",Data_Extraction!$J996*(T$1),Data_Extraction!E996)</f>
        <v>91.199999999999989</v>
      </c>
      <c r="U996" s="12">
        <f>IF(Data_Extraction!F996="",Data_Extraction!$J996*(U$1),Data_Extraction!F996)</f>
        <v>94.08</v>
      </c>
      <c r="V996" s="12">
        <f>IF(Data_Extraction!G996="",Data_Extraction!$J996*(V$1),Data_Extraction!G996)</f>
        <v>87.36</v>
      </c>
      <c r="W996" s="12">
        <f>IF(Data_Extraction!H996="",Data_Extraction!$J996*(W$1),Data_Extraction!H996)</f>
        <v>102.72</v>
      </c>
      <c r="X996" s="12">
        <f>IF(Data_Extraction!I996="",Data_Extraction!$J996*(X$1),Data_Extraction!I996)</f>
        <v>93.12</v>
      </c>
      <c r="Y996" s="13">
        <f t="shared" si="90"/>
        <v>94.08</v>
      </c>
      <c r="Z996" s="17" t="str">
        <f t="shared" si="94"/>
        <v>Evening</v>
      </c>
      <c r="AA996" s="14" t="str">
        <f>VLOOKUP($N996,'HeartRate-2022-03-21-1647950188'!$C:$G,2,0)</f>
        <v>Lecture</v>
      </c>
      <c r="AB996" s="14" t="str">
        <f>VLOOKUP($N996,'HeartRate-2022-03-21-1647950188'!$C:$G,3,0)</f>
        <v>Off Campus</v>
      </c>
      <c r="AC996" s="14" t="str">
        <f>VLOOKUP($N996,'HeartRate-2022-03-21-1647950188'!$C:$G,4,0)</f>
        <v>Sitting</v>
      </c>
      <c r="AD996" s="14" t="str">
        <f>VLOOKUP($N996,'HeartRate-2022-03-21-1647950188'!$C:$G,5,0)</f>
        <v>Technical Contexts</v>
      </c>
      <c r="AE996">
        <f t="shared" si="95"/>
        <v>0</v>
      </c>
      <c r="AF996" s="18">
        <v>44634</v>
      </c>
      <c r="AG996" s="19">
        <v>0.6598842592592592</v>
      </c>
    </row>
    <row r="997" spans="1:33" x14ac:dyDescent="0.3">
      <c r="A997" s="5">
        <v>44634.660405092596</v>
      </c>
      <c r="B997">
        <f>IFERROR(AVERAGEIFS('HeartRate-2022-03-21-1647950188'!$B:$B,'HeartRate-2022-03-21-1647950188'!$A:$A,Data_Extraction!B$2,'HeartRate-2022-03-21-1647950188'!$C:$C,Data_Extraction!$A997),"")</f>
        <v>104</v>
      </c>
      <c r="C997" t="str">
        <f>IFERROR(AVERAGEIFS('HeartRate-2022-03-21-1647950188'!$B:$B,'HeartRate-2022-03-21-1647950188'!$A:$A,Data_Extraction!C$2,'HeartRate-2022-03-21-1647950188'!$C:$C,Data_Extraction!$A997),"")</f>
        <v/>
      </c>
      <c r="D997" t="str">
        <f>IFERROR(AVERAGEIFS('HeartRate-2022-03-21-1647950188'!$B:$B,'HeartRate-2022-03-21-1647950188'!$A:$A,Data_Extraction!D$2,'HeartRate-2022-03-21-1647950188'!$C:$C,Data_Extraction!$A997),"")</f>
        <v/>
      </c>
      <c r="E997" t="str">
        <f>IFERROR(AVERAGEIFS('HeartRate-2022-03-21-1647950188'!$B:$B,'HeartRate-2022-03-21-1647950188'!$A:$A,Data_Extraction!E$2,'HeartRate-2022-03-21-1647950188'!$C:$C,Data_Extraction!$A997),"")</f>
        <v/>
      </c>
      <c r="F997" t="str">
        <f>IFERROR(AVERAGEIFS('HeartRate-2022-03-21-1647950188'!$B:$B,'HeartRate-2022-03-21-1647950188'!$A:$A,Data_Extraction!F$2,'HeartRate-2022-03-21-1647950188'!$C:$C,Data_Extraction!$A997),"")</f>
        <v/>
      </c>
      <c r="G997" t="str">
        <f>IFERROR(AVERAGEIFS('HeartRate-2022-03-21-1647950188'!$B:$B,'HeartRate-2022-03-21-1647950188'!$A:$A,Data_Extraction!G$2,'HeartRate-2022-03-21-1647950188'!$C:$C,Data_Extraction!$A997),"")</f>
        <v/>
      </c>
      <c r="H997" t="str">
        <f>IFERROR(AVERAGEIFS('HeartRate-2022-03-21-1647950188'!$B:$B,'HeartRate-2022-03-21-1647950188'!$A:$A,Data_Extraction!H$2,'HeartRate-2022-03-21-1647950188'!$C:$C,Data_Extraction!$A997),"")</f>
        <v/>
      </c>
      <c r="I997">
        <f>IFERROR(AVERAGEIFS('HeartRate-2022-03-21-1647950188'!$B:$B,'HeartRate-2022-03-21-1647950188'!$A:$A,Data_Extraction!I$2,'HeartRate-2022-03-21-1647950188'!$C:$C,Data_Extraction!$A997),"")</f>
        <v>100</v>
      </c>
      <c r="J997" s="8">
        <f t="shared" si="91"/>
        <v>102</v>
      </c>
      <c r="N997" s="11">
        <f>Data_Extraction!A997</f>
        <v>44634.660405092596</v>
      </c>
      <c r="O997" s="15">
        <f t="shared" si="92"/>
        <v>44634</v>
      </c>
      <c r="P997" s="16">
        <f t="shared" si="93"/>
        <v>0.66040509259259261</v>
      </c>
      <c r="Q997" s="12">
        <f>IF(Data_Extraction!B997="",Data_Extraction!$J997*(Q$1),Data_Extraction!B997)</f>
        <v>104</v>
      </c>
      <c r="R997" s="12">
        <f>IF(Data_Extraction!C997="",Data_Extraction!$J997*(R$1),Data_Extraction!C997)</f>
        <v>93.84</v>
      </c>
      <c r="S997" s="12">
        <f>IF(Data_Extraction!D997="",Data_Extraction!$J997*(S$1),Data_Extraction!D997)</f>
        <v>106.08</v>
      </c>
      <c r="T997" s="12">
        <f>IF(Data_Extraction!E997="",Data_Extraction!$J997*(T$1),Data_Extraction!E997)</f>
        <v>96.899999999999991</v>
      </c>
      <c r="U997" s="12">
        <f>IF(Data_Extraction!F997="",Data_Extraction!$J997*(U$1),Data_Extraction!F997)</f>
        <v>99.96</v>
      </c>
      <c r="V997" s="12">
        <f>IF(Data_Extraction!G997="",Data_Extraction!$J997*(V$1),Data_Extraction!G997)</f>
        <v>92.820000000000007</v>
      </c>
      <c r="W997" s="12">
        <f>IF(Data_Extraction!H997="",Data_Extraction!$J997*(W$1),Data_Extraction!H997)</f>
        <v>109.14</v>
      </c>
      <c r="X997" s="12">
        <f>IF(Data_Extraction!I997="",Data_Extraction!$J997*(X$1),Data_Extraction!I997)</f>
        <v>100</v>
      </c>
      <c r="Y997" s="13">
        <f t="shared" si="90"/>
        <v>100.3425</v>
      </c>
      <c r="Z997" s="17" t="str">
        <f t="shared" si="94"/>
        <v>Evening</v>
      </c>
      <c r="AA997" s="14" t="str">
        <f>VLOOKUP($N997,'HeartRate-2022-03-21-1647950188'!$C:$G,2,0)</f>
        <v>Lecture</v>
      </c>
      <c r="AB997" s="14" t="str">
        <f>VLOOKUP($N997,'HeartRate-2022-03-21-1647950188'!$C:$G,3,0)</f>
        <v>Off Campus</v>
      </c>
      <c r="AC997" s="14" t="str">
        <f>VLOOKUP($N997,'HeartRate-2022-03-21-1647950188'!$C:$G,4,0)</f>
        <v>Sitting</v>
      </c>
      <c r="AD997" s="14" t="str">
        <f>VLOOKUP($N997,'HeartRate-2022-03-21-1647950188'!$C:$G,5,0)</f>
        <v>Technical Contexts</v>
      </c>
      <c r="AE997">
        <f t="shared" si="95"/>
        <v>0</v>
      </c>
      <c r="AF997" s="18">
        <v>44634</v>
      </c>
      <c r="AG997" s="19">
        <v>0.66040509259259261</v>
      </c>
    </row>
    <row r="998" spans="1:33" x14ac:dyDescent="0.3">
      <c r="A998" s="5">
        <v>44634.660416666666</v>
      </c>
      <c r="B998" t="str">
        <f>IFERROR(AVERAGEIFS('HeartRate-2022-03-21-1647950188'!$B:$B,'HeartRate-2022-03-21-1647950188'!$A:$A,Data_Extraction!B$2,'HeartRate-2022-03-21-1647950188'!$C:$C,Data_Extraction!$A998),"")</f>
        <v/>
      </c>
      <c r="C998" t="str">
        <f>IFERROR(AVERAGEIFS('HeartRate-2022-03-21-1647950188'!$B:$B,'HeartRate-2022-03-21-1647950188'!$A:$A,Data_Extraction!C$2,'HeartRate-2022-03-21-1647950188'!$C:$C,Data_Extraction!$A998),"")</f>
        <v/>
      </c>
      <c r="D998" t="str">
        <f>IFERROR(AVERAGEIFS('HeartRate-2022-03-21-1647950188'!$B:$B,'HeartRate-2022-03-21-1647950188'!$A:$A,Data_Extraction!D$2,'HeartRate-2022-03-21-1647950188'!$C:$C,Data_Extraction!$A998),"")</f>
        <v/>
      </c>
      <c r="E998" t="str">
        <f>IFERROR(AVERAGEIFS('HeartRate-2022-03-21-1647950188'!$B:$B,'HeartRate-2022-03-21-1647950188'!$A:$A,Data_Extraction!E$2,'HeartRate-2022-03-21-1647950188'!$C:$C,Data_Extraction!$A998),"")</f>
        <v/>
      </c>
      <c r="F998" t="str">
        <f>IFERROR(AVERAGEIFS('HeartRate-2022-03-21-1647950188'!$B:$B,'HeartRate-2022-03-21-1647950188'!$A:$A,Data_Extraction!F$2,'HeartRate-2022-03-21-1647950188'!$C:$C,Data_Extraction!$A998),"")</f>
        <v/>
      </c>
      <c r="G998">
        <f>IFERROR(AVERAGEIFS('HeartRate-2022-03-21-1647950188'!$B:$B,'HeartRate-2022-03-21-1647950188'!$A:$A,Data_Extraction!G$2,'HeartRate-2022-03-21-1647950188'!$C:$C,Data_Extraction!$A998),"")</f>
        <v>91</v>
      </c>
      <c r="H998">
        <f>IFERROR(AVERAGEIFS('HeartRate-2022-03-21-1647950188'!$B:$B,'HeartRate-2022-03-21-1647950188'!$A:$A,Data_Extraction!H$2,'HeartRate-2022-03-21-1647950188'!$C:$C,Data_Extraction!$A998),"")</f>
        <v>106</v>
      </c>
      <c r="I998" t="str">
        <f>IFERROR(AVERAGEIFS('HeartRate-2022-03-21-1647950188'!$B:$B,'HeartRate-2022-03-21-1647950188'!$A:$A,Data_Extraction!I$2,'HeartRate-2022-03-21-1647950188'!$C:$C,Data_Extraction!$A998),"")</f>
        <v/>
      </c>
      <c r="J998" s="8">
        <f t="shared" si="91"/>
        <v>98.5</v>
      </c>
      <c r="N998" s="11">
        <f>Data_Extraction!A998</f>
        <v>44634.660416666666</v>
      </c>
      <c r="O998" s="15">
        <f t="shared" si="92"/>
        <v>44634</v>
      </c>
      <c r="P998" s="16">
        <f t="shared" si="93"/>
        <v>0.66041666666666665</v>
      </c>
      <c r="Q998" s="12">
        <f>IF(Data_Extraction!B998="",Data_Extraction!$J998*(Q$1),Data_Extraction!B998)</f>
        <v>88.65</v>
      </c>
      <c r="R998" s="12">
        <f>IF(Data_Extraction!C998="",Data_Extraction!$J998*(R$1),Data_Extraction!C998)</f>
        <v>90.62</v>
      </c>
      <c r="S998" s="12">
        <f>IF(Data_Extraction!D998="",Data_Extraction!$J998*(S$1),Data_Extraction!D998)</f>
        <v>102.44</v>
      </c>
      <c r="T998" s="12">
        <f>IF(Data_Extraction!E998="",Data_Extraction!$J998*(T$1),Data_Extraction!E998)</f>
        <v>93.574999999999989</v>
      </c>
      <c r="U998" s="12">
        <f>IF(Data_Extraction!F998="",Data_Extraction!$J998*(U$1),Data_Extraction!F998)</f>
        <v>96.53</v>
      </c>
      <c r="V998" s="12">
        <f>IF(Data_Extraction!G998="",Data_Extraction!$J998*(V$1),Data_Extraction!G998)</f>
        <v>91</v>
      </c>
      <c r="W998" s="12">
        <f>IF(Data_Extraction!H998="",Data_Extraction!$J998*(W$1),Data_Extraction!H998)</f>
        <v>106</v>
      </c>
      <c r="X998" s="12">
        <f>IF(Data_Extraction!I998="",Data_Extraction!$J998*(X$1),Data_Extraction!I998)</f>
        <v>95.545000000000002</v>
      </c>
      <c r="Y998" s="13">
        <f t="shared" si="90"/>
        <v>95.545000000000002</v>
      </c>
      <c r="Z998" s="17" t="str">
        <f t="shared" si="94"/>
        <v>Evening</v>
      </c>
      <c r="AA998" s="14" t="str">
        <f>VLOOKUP($N998,'HeartRate-2022-03-21-1647950188'!$C:$G,2,0)</f>
        <v>Lecture</v>
      </c>
      <c r="AB998" s="14" t="str">
        <f>VLOOKUP($N998,'HeartRate-2022-03-21-1647950188'!$C:$G,3,0)</f>
        <v>Off Campus</v>
      </c>
      <c r="AC998" s="14" t="str">
        <f>VLOOKUP($N998,'HeartRate-2022-03-21-1647950188'!$C:$G,4,0)</f>
        <v>Sitting</v>
      </c>
      <c r="AD998" s="14" t="str">
        <f>VLOOKUP($N998,'HeartRate-2022-03-21-1647950188'!$C:$G,5,0)</f>
        <v>Technical Contexts</v>
      </c>
      <c r="AE998">
        <f t="shared" si="95"/>
        <v>0</v>
      </c>
      <c r="AF998" s="18">
        <v>44634</v>
      </c>
      <c r="AG998" s="19">
        <v>0.66041666666666665</v>
      </c>
    </row>
    <row r="999" spans="1:33" x14ac:dyDescent="0.3">
      <c r="A999" s="5">
        <v>44634.660451388889</v>
      </c>
      <c r="B999" t="str">
        <f>IFERROR(AVERAGEIFS('HeartRate-2022-03-21-1647950188'!$B:$B,'HeartRate-2022-03-21-1647950188'!$A:$A,Data_Extraction!B$2,'HeartRate-2022-03-21-1647950188'!$C:$C,Data_Extraction!$A999),"")</f>
        <v/>
      </c>
      <c r="C999" t="str">
        <f>IFERROR(AVERAGEIFS('HeartRate-2022-03-21-1647950188'!$B:$B,'HeartRate-2022-03-21-1647950188'!$A:$A,Data_Extraction!C$2,'HeartRate-2022-03-21-1647950188'!$C:$C,Data_Extraction!$A999),"")</f>
        <v/>
      </c>
      <c r="D999" t="str">
        <f>IFERROR(AVERAGEIFS('HeartRate-2022-03-21-1647950188'!$B:$B,'HeartRate-2022-03-21-1647950188'!$A:$A,Data_Extraction!D$2,'HeartRate-2022-03-21-1647950188'!$C:$C,Data_Extraction!$A999),"")</f>
        <v/>
      </c>
      <c r="E999" t="str">
        <f>IFERROR(AVERAGEIFS('HeartRate-2022-03-21-1647950188'!$B:$B,'HeartRate-2022-03-21-1647950188'!$A:$A,Data_Extraction!E$2,'HeartRate-2022-03-21-1647950188'!$C:$C,Data_Extraction!$A999),"")</f>
        <v/>
      </c>
      <c r="F999" t="str">
        <f>IFERROR(AVERAGEIFS('HeartRate-2022-03-21-1647950188'!$B:$B,'HeartRate-2022-03-21-1647950188'!$A:$A,Data_Extraction!F$2,'HeartRate-2022-03-21-1647950188'!$C:$C,Data_Extraction!$A999),"")</f>
        <v/>
      </c>
      <c r="G999" t="str">
        <f>IFERROR(AVERAGEIFS('HeartRate-2022-03-21-1647950188'!$B:$B,'HeartRate-2022-03-21-1647950188'!$A:$A,Data_Extraction!G$2,'HeartRate-2022-03-21-1647950188'!$C:$C,Data_Extraction!$A999),"")</f>
        <v/>
      </c>
      <c r="H999" t="str">
        <f>IFERROR(AVERAGEIFS('HeartRate-2022-03-21-1647950188'!$B:$B,'HeartRate-2022-03-21-1647950188'!$A:$A,Data_Extraction!H$2,'HeartRate-2022-03-21-1647950188'!$C:$C,Data_Extraction!$A999),"")</f>
        <v/>
      </c>
      <c r="I999">
        <f>IFERROR(AVERAGEIFS('HeartRate-2022-03-21-1647950188'!$B:$B,'HeartRate-2022-03-21-1647950188'!$A:$A,Data_Extraction!I$2,'HeartRate-2022-03-21-1647950188'!$C:$C,Data_Extraction!$A999),"")</f>
        <v>105</v>
      </c>
      <c r="J999" s="8">
        <f t="shared" si="91"/>
        <v>105</v>
      </c>
      <c r="N999" s="11">
        <f>Data_Extraction!A999</f>
        <v>44634.660451388889</v>
      </c>
      <c r="O999" s="15">
        <f t="shared" si="92"/>
        <v>44634</v>
      </c>
      <c r="P999" s="16">
        <f t="shared" si="93"/>
        <v>0.66045138888888888</v>
      </c>
      <c r="Q999" s="12">
        <f>IF(Data_Extraction!B999="",Data_Extraction!$J999*(Q$1),Data_Extraction!B999)</f>
        <v>94.5</v>
      </c>
      <c r="R999" s="12">
        <f>IF(Data_Extraction!C999="",Data_Extraction!$J999*(R$1),Data_Extraction!C999)</f>
        <v>96.600000000000009</v>
      </c>
      <c r="S999" s="12">
        <f>IF(Data_Extraction!D999="",Data_Extraction!$J999*(S$1),Data_Extraction!D999)</f>
        <v>109.2</v>
      </c>
      <c r="T999" s="12">
        <f>IF(Data_Extraction!E999="",Data_Extraction!$J999*(T$1),Data_Extraction!E999)</f>
        <v>99.75</v>
      </c>
      <c r="U999" s="12">
        <f>IF(Data_Extraction!F999="",Data_Extraction!$J999*(U$1),Data_Extraction!F999)</f>
        <v>102.89999999999999</v>
      </c>
      <c r="V999" s="12">
        <f>IF(Data_Extraction!G999="",Data_Extraction!$J999*(V$1),Data_Extraction!G999)</f>
        <v>95.55</v>
      </c>
      <c r="W999" s="12">
        <f>IF(Data_Extraction!H999="",Data_Extraction!$J999*(W$1),Data_Extraction!H999)</f>
        <v>112.35000000000001</v>
      </c>
      <c r="X999" s="12">
        <f>IF(Data_Extraction!I999="",Data_Extraction!$J999*(X$1),Data_Extraction!I999)</f>
        <v>105</v>
      </c>
      <c r="Y999" s="13">
        <f t="shared" si="90"/>
        <v>101.98125</v>
      </c>
      <c r="Z999" s="17" t="str">
        <f t="shared" si="94"/>
        <v>Evening</v>
      </c>
      <c r="AA999" s="14" t="str">
        <f>VLOOKUP($N999,'HeartRate-2022-03-21-1647950188'!$C:$G,2,0)</f>
        <v>Lecture</v>
      </c>
      <c r="AB999" s="14" t="str">
        <f>VLOOKUP($N999,'HeartRate-2022-03-21-1647950188'!$C:$G,3,0)</f>
        <v>Off Campus</v>
      </c>
      <c r="AC999" s="14" t="str">
        <f>VLOOKUP($N999,'HeartRate-2022-03-21-1647950188'!$C:$G,4,0)</f>
        <v>Sitting</v>
      </c>
      <c r="AD999" s="14" t="str">
        <f>VLOOKUP($N999,'HeartRate-2022-03-21-1647950188'!$C:$G,5,0)</f>
        <v>Technical Contexts</v>
      </c>
      <c r="AE999">
        <f t="shared" si="95"/>
        <v>0</v>
      </c>
      <c r="AF999" s="18">
        <v>44634</v>
      </c>
      <c r="AG999" s="19">
        <v>0.66045138888888888</v>
      </c>
    </row>
    <row r="1000" spans="1:33" x14ac:dyDescent="0.3">
      <c r="A1000" s="5">
        <v>44634.660740740743</v>
      </c>
      <c r="B1000" t="str">
        <f>IFERROR(AVERAGEIFS('HeartRate-2022-03-21-1647950188'!$B:$B,'HeartRate-2022-03-21-1647950188'!$A:$A,Data_Extraction!B$2,'HeartRate-2022-03-21-1647950188'!$C:$C,Data_Extraction!$A1000),"")</f>
        <v/>
      </c>
      <c r="C1000">
        <f>IFERROR(AVERAGEIFS('HeartRate-2022-03-21-1647950188'!$B:$B,'HeartRate-2022-03-21-1647950188'!$A:$A,Data_Extraction!C$2,'HeartRate-2022-03-21-1647950188'!$C:$C,Data_Extraction!$A1000),"")</f>
        <v>77</v>
      </c>
      <c r="D1000" t="str">
        <f>IFERROR(AVERAGEIFS('HeartRate-2022-03-21-1647950188'!$B:$B,'HeartRate-2022-03-21-1647950188'!$A:$A,Data_Extraction!D$2,'HeartRate-2022-03-21-1647950188'!$C:$C,Data_Extraction!$A1000),"")</f>
        <v/>
      </c>
      <c r="E1000" t="str">
        <f>IFERROR(AVERAGEIFS('HeartRate-2022-03-21-1647950188'!$B:$B,'HeartRate-2022-03-21-1647950188'!$A:$A,Data_Extraction!E$2,'HeartRate-2022-03-21-1647950188'!$C:$C,Data_Extraction!$A1000),"")</f>
        <v/>
      </c>
      <c r="F1000" t="str">
        <f>IFERROR(AVERAGEIFS('HeartRate-2022-03-21-1647950188'!$B:$B,'HeartRate-2022-03-21-1647950188'!$A:$A,Data_Extraction!F$2,'HeartRate-2022-03-21-1647950188'!$C:$C,Data_Extraction!$A1000),"")</f>
        <v/>
      </c>
      <c r="G1000" t="str">
        <f>IFERROR(AVERAGEIFS('HeartRate-2022-03-21-1647950188'!$B:$B,'HeartRate-2022-03-21-1647950188'!$A:$A,Data_Extraction!G$2,'HeartRate-2022-03-21-1647950188'!$C:$C,Data_Extraction!$A1000),"")</f>
        <v/>
      </c>
      <c r="H1000" t="str">
        <f>IFERROR(AVERAGEIFS('HeartRate-2022-03-21-1647950188'!$B:$B,'HeartRate-2022-03-21-1647950188'!$A:$A,Data_Extraction!H$2,'HeartRate-2022-03-21-1647950188'!$C:$C,Data_Extraction!$A1000),"")</f>
        <v/>
      </c>
      <c r="I1000" t="str">
        <f>IFERROR(AVERAGEIFS('HeartRate-2022-03-21-1647950188'!$B:$B,'HeartRate-2022-03-21-1647950188'!$A:$A,Data_Extraction!I$2,'HeartRate-2022-03-21-1647950188'!$C:$C,Data_Extraction!$A1000),"")</f>
        <v/>
      </c>
      <c r="J1000" s="8">
        <f t="shared" si="91"/>
        <v>77</v>
      </c>
      <c r="N1000" s="11">
        <f>Data_Extraction!A1000</f>
        <v>44634.660740740743</v>
      </c>
      <c r="O1000" s="15">
        <f t="shared" si="92"/>
        <v>44634</v>
      </c>
      <c r="P1000" s="16">
        <f t="shared" si="93"/>
        <v>0.66074074074074074</v>
      </c>
      <c r="Q1000" s="12">
        <f>IF(Data_Extraction!B1000="",Data_Extraction!$J1000*(Q$1),Data_Extraction!B1000)</f>
        <v>69.3</v>
      </c>
      <c r="R1000" s="12">
        <f>IF(Data_Extraction!C1000="",Data_Extraction!$J1000*(R$1),Data_Extraction!C1000)</f>
        <v>77</v>
      </c>
      <c r="S1000" s="12">
        <f>IF(Data_Extraction!D1000="",Data_Extraction!$J1000*(S$1),Data_Extraction!D1000)</f>
        <v>80.08</v>
      </c>
      <c r="T1000" s="12">
        <f>IF(Data_Extraction!E1000="",Data_Extraction!$J1000*(T$1),Data_Extraction!E1000)</f>
        <v>73.149999999999991</v>
      </c>
      <c r="U1000" s="12">
        <f>IF(Data_Extraction!F1000="",Data_Extraction!$J1000*(U$1),Data_Extraction!F1000)</f>
        <v>75.459999999999994</v>
      </c>
      <c r="V1000" s="12">
        <f>IF(Data_Extraction!G1000="",Data_Extraction!$J1000*(V$1),Data_Extraction!G1000)</f>
        <v>70.070000000000007</v>
      </c>
      <c r="W1000" s="12">
        <f>IF(Data_Extraction!H1000="",Data_Extraction!$J1000*(W$1),Data_Extraction!H1000)</f>
        <v>82.39</v>
      </c>
      <c r="X1000" s="12">
        <f>IF(Data_Extraction!I1000="",Data_Extraction!$J1000*(X$1),Data_Extraction!I1000)</f>
        <v>74.69</v>
      </c>
      <c r="Y1000" s="13">
        <f t="shared" si="90"/>
        <v>75.267499999999984</v>
      </c>
      <c r="Z1000" s="17" t="str">
        <f t="shared" si="94"/>
        <v>Evening</v>
      </c>
      <c r="AA1000" s="14" t="str">
        <f>VLOOKUP($N1000,'HeartRate-2022-03-21-1647950188'!$C:$G,2,0)</f>
        <v>Lecture</v>
      </c>
      <c r="AB1000" s="14" t="str">
        <f>VLOOKUP($N1000,'HeartRate-2022-03-21-1647950188'!$C:$G,3,0)</f>
        <v>Off Campus</v>
      </c>
      <c r="AC1000" s="14" t="str">
        <f>VLOOKUP($N1000,'HeartRate-2022-03-21-1647950188'!$C:$G,4,0)</f>
        <v>Sitting</v>
      </c>
      <c r="AD1000" s="14" t="str">
        <f>VLOOKUP($N1000,'HeartRate-2022-03-21-1647950188'!$C:$G,5,0)</f>
        <v>Technical Contexts</v>
      </c>
      <c r="AE1000">
        <f t="shared" si="95"/>
        <v>0</v>
      </c>
      <c r="AF1000" s="18">
        <v>44634</v>
      </c>
      <c r="AG1000" s="19">
        <v>0.66074074074074074</v>
      </c>
    </row>
    <row r="1001" spans="1:33" x14ac:dyDescent="0.3">
      <c r="A1001" s="5">
        <v>44634.660891203705</v>
      </c>
      <c r="B1001" t="str">
        <f>IFERROR(AVERAGEIFS('HeartRate-2022-03-21-1647950188'!$B:$B,'HeartRate-2022-03-21-1647950188'!$A:$A,Data_Extraction!B$2,'HeartRate-2022-03-21-1647950188'!$C:$C,Data_Extraction!$A1001),"")</f>
        <v/>
      </c>
      <c r="C1001" t="str">
        <f>IFERROR(AVERAGEIFS('HeartRate-2022-03-21-1647950188'!$B:$B,'HeartRate-2022-03-21-1647950188'!$A:$A,Data_Extraction!C$2,'HeartRate-2022-03-21-1647950188'!$C:$C,Data_Extraction!$A1001),"")</f>
        <v/>
      </c>
      <c r="D1001" t="str">
        <f>IFERROR(AVERAGEIFS('HeartRate-2022-03-21-1647950188'!$B:$B,'HeartRate-2022-03-21-1647950188'!$A:$A,Data_Extraction!D$2,'HeartRate-2022-03-21-1647950188'!$C:$C,Data_Extraction!$A1001),"")</f>
        <v/>
      </c>
      <c r="E1001" t="str">
        <f>IFERROR(AVERAGEIFS('HeartRate-2022-03-21-1647950188'!$B:$B,'HeartRate-2022-03-21-1647950188'!$A:$A,Data_Extraction!E$2,'HeartRate-2022-03-21-1647950188'!$C:$C,Data_Extraction!$A1001),"")</f>
        <v/>
      </c>
      <c r="F1001" t="str">
        <f>IFERROR(AVERAGEIFS('HeartRate-2022-03-21-1647950188'!$B:$B,'HeartRate-2022-03-21-1647950188'!$A:$A,Data_Extraction!F$2,'HeartRate-2022-03-21-1647950188'!$C:$C,Data_Extraction!$A1001),"")</f>
        <v/>
      </c>
      <c r="G1001" t="str">
        <f>IFERROR(AVERAGEIFS('HeartRate-2022-03-21-1647950188'!$B:$B,'HeartRate-2022-03-21-1647950188'!$A:$A,Data_Extraction!G$2,'HeartRate-2022-03-21-1647950188'!$C:$C,Data_Extraction!$A1001),"")</f>
        <v/>
      </c>
      <c r="H1001" t="str">
        <f>IFERROR(AVERAGEIFS('HeartRate-2022-03-21-1647950188'!$B:$B,'HeartRate-2022-03-21-1647950188'!$A:$A,Data_Extraction!H$2,'HeartRate-2022-03-21-1647950188'!$C:$C,Data_Extraction!$A1001),"")</f>
        <v/>
      </c>
      <c r="I1001">
        <f>IFERROR(AVERAGEIFS('HeartRate-2022-03-21-1647950188'!$B:$B,'HeartRate-2022-03-21-1647950188'!$A:$A,Data_Extraction!I$2,'HeartRate-2022-03-21-1647950188'!$C:$C,Data_Extraction!$A1001),"")</f>
        <v>102</v>
      </c>
      <c r="J1001" s="8">
        <f t="shared" si="91"/>
        <v>102</v>
      </c>
      <c r="N1001" s="11">
        <f>Data_Extraction!A1001</f>
        <v>44634.660891203705</v>
      </c>
      <c r="O1001" s="15">
        <f t="shared" si="92"/>
        <v>44634</v>
      </c>
      <c r="P1001" s="16">
        <f t="shared" si="93"/>
        <v>0.66089120370370369</v>
      </c>
      <c r="Q1001" s="12">
        <f>IF(Data_Extraction!B1001="",Data_Extraction!$J1001*(Q$1),Data_Extraction!B1001)</f>
        <v>91.8</v>
      </c>
      <c r="R1001" s="12">
        <f>IF(Data_Extraction!C1001="",Data_Extraction!$J1001*(R$1),Data_Extraction!C1001)</f>
        <v>93.84</v>
      </c>
      <c r="S1001" s="12">
        <f>IF(Data_Extraction!D1001="",Data_Extraction!$J1001*(S$1),Data_Extraction!D1001)</f>
        <v>106.08</v>
      </c>
      <c r="T1001" s="12">
        <f>IF(Data_Extraction!E1001="",Data_Extraction!$J1001*(T$1),Data_Extraction!E1001)</f>
        <v>96.899999999999991</v>
      </c>
      <c r="U1001" s="12">
        <f>IF(Data_Extraction!F1001="",Data_Extraction!$J1001*(U$1),Data_Extraction!F1001)</f>
        <v>99.96</v>
      </c>
      <c r="V1001" s="12">
        <f>IF(Data_Extraction!G1001="",Data_Extraction!$J1001*(V$1),Data_Extraction!G1001)</f>
        <v>92.820000000000007</v>
      </c>
      <c r="W1001" s="12">
        <f>IF(Data_Extraction!H1001="",Data_Extraction!$J1001*(W$1),Data_Extraction!H1001)</f>
        <v>109.14</v>
      </c>
      <c r="X1001" s="12">
        <f>IF(Data_Extraction!I1001="",Data_Extraction!$J1001*(X$1),Data_Extraction!I1001)</f>
        <v>102</v>
      </c>
      <c r="Y1001" s="13">
        <f t="shared" si="90"/>
        <v>99.067499999999995</v>
      </c>
      <c r="Z1001" s="17" t="str">
        <f t="shared" si="94"/>
        <v>Evening</v>
      </c>
      <c r="AA1001" s="14" t="str">
        <f>VLOOKUP($N1001,'HeartRate-2022-03-21-1647950188'!$C:$G,2,0)</f>
        <v>Lecture</v>
      </c>
      <c r="AB1001" s="14" t="str">
        <f>VLOOKUP($N1001,'HeartRate-2022-03-21-1647950188'!$C:$G,3,0)</f>
        <v>Off Campus</v>
      </c>
      <c r="AC1001" s="14" t="str">
        <f>VLOOKUP($N1001,'HeartRate-2022-03-21-1647950188'!$C:$G,4,0)</f>
        <v>Sitting</v>
      </c>
      <c r="AD1001" s="14" t="str">
        <f>VLOOKUP($N1001,'HeartRate-2022-03-21-1647950188'!$C:$G,5,0)</f>
        <v>Technical Contexts</v>
      </c>
      <c r="AE1001">
        <f t="shared" si="95"/>
        <v>0</v>
      </c>
      <c r="AF1001" s="18">
        <v>44634</v>
      </c>
      <c r="AG1001" s="19">
        <v>0.66089120370370369</v>
      </c>
    </row>
    <row r="1002" spans="1:33" x14ac:dyDescent="0.3">
      <c r="A1002" s="5">
        <v>44634.661099537036</v>
      </c>
      <c r="B1002">
        <f>IFERROR(AVERAGEIFS('HeartRate-2022-03-21-1647950188'!$B:$B,'HeartRate-2022-03-21-1647950188'!$A:$A,Data_Extraction!B$2,'HeartRate-2022-03-21-1647950188'!$C:$C,Data_Extraction!$A1002),"")</f>
        <v>96</v>
      </c>
      <c r="C1002" t="str">
        <f>IFERROR(AVERAGEIFS('HeartRate-2022-03-21-1647950188'!$B:$B,'HeartRate-2022-03-21-1647950188'!$A:$A,Data_Extraction!C$2,'HeartRate-2022-03-21-1647950188'!$C:$C,Data_Extraction!$A1002),"")</f>
        <v/>
      </c>
      <c r="D1002" t="str">
        <f>IFERROR(AVERAGEIFS('HeartRate-2022-03-21-1647950188'!$B:$B,'HeartRate-2022-03-21-1647950188'!$A:$A,Data_Extraction!D$2,'HeartRate-2022-03-21-1647950188'!$C:$C,Data_Extraction!$A1002),"")</f>
        <v/>
      </c>
      <c r="E1002" t="str">
        <f>IFERROR(AVERAGEIFS('HeartRate-2022-03-21-1647950188'!$B:$B,'HeartRate-2022-03-21-1647950188'!$A:$A,Data_Extraction!E$2,'HeartRate-2022-03-21-1647950188'!$C:$C,Data_Extraction!$A1002),"")</f>
        <v/>
      </c>
      <c r="F1002" t="str">
        <f>IFERROR(AVERAGEIFS('HeartRate-2022-03-21-1647950188'!$B:$B,'HeartRate-2022-03-21-1647950188'!$A:$A,Data_Extraction!F$2,'HeartRate-2022-03-21-1647950188'!$C:$C,Data_Extraction!$A1002),"")</f>
        <v/>
      </c>
      <c r="G1002" t="str">
        <f>IFERROR(AVERAGEIFS('HeartRate-2022-03-21-1647950188'!$B:$B,'HeartRate-2022-03-21-1647950188'!$A:$A,Data_Extraction!G$2,'HeartRate-2022-03-21-1647950188'!$C:$C,Data_Extraction!$A1002),"")</f>
        <v/>
      </c>
      <c r="H1002" t="str">
        <f>IFERROR(AVERAGEIFS('HeartRate-2022-03-21-1647950188'!$B:$B,'HeartRate-2022-03-21-1647950188'!$A:$A,Data_Extraction!H$2,'HeartRate-2022-03-21-1647950188'!$C:$C,Data_Extraction!$A1002),"")</f>
        <v/>
      </c>
      <c r="I1002">
        <f>IFERROR(AVERAGEIFS('HeartRate-2022-03-21-1647950188'!$B:$B,'HeartRate-2022-03-21-1647950188'!$A:$A,Data_Extraction!I$2,'HeartRate-2022-03-21-1647950188'!$C:$C,Data_Extraction!$A1002),"")</f>
        <v>105</v>
      </c>
      <c r="J1002" s="8">
        <f t="shared" si="91"/>
        <v>100.5</v>
      </c>
      <c r="N1002" s="11">
        <f>Data_Extraction!A1002</f>
        <v>44634.661099537036</v>
      </c>
      <c r="O1002" s="15">
        <f t="shared" si="92"/>
        <v>44634</v>
      </c>
      <c r="P1002" s="16">
        <f t="shared" si="93"/>
        <v>0.66109953703703705</v>
      </c>
      <c r="Q1002" s="12">
        <f>IF(Data_Extraction!B1002="",Data_Extraction!$J1002*(Q$1),Data_Extraction!B1002)</f>
        <v>96</v>
      </c>
      <c r="R1002" s="12">
        <f>IF(Data_Extraction!C1002="",Data_Extraction!$J1002*(R$1),Data_Extraction!C1002)</f>
        <v>92.460000000000008</v>
      </c>
      <c r="S1002" s="12">
        <f>IF(Data_Extraction!D1002="",Data_Extraction!$J1002*(S$1),Data_Extraction!D1002)</f>
        <v>104.52000000000001</v>
      </c>
      <c r="T1002" s="12">
        <f>IF(Data_Extraction!E1002="",Data_Extraction!$J1002*(T$1),Data_Extraction!E1002)</f>
        <v>95.474999999999994</v>
      </c>
      <c r="U1002" s="12">
        <f>IF(Data_Extraction!F1002="",Data_Extraction!$J1002*(U$1),Data_Extraction!F1002)</f>
        <v>98.49</v>
      </c>
      <c r="V1002" s="12">
        <f>IF(Data_Extraction!G1002="",Data_Extraction!$J1002*(V$1),Data_Extraction!G1002)</f>
        <v>91.454999999999998</v>
      </c>
      <c r="W1002" s="12">
        <f>IF(Data_Extraction!H1002="",Data_Extraction!$J1002*(W$1),Data_Extraction!H1002)</f>
        <v>107.53500000000001</v>
      </c>
      <c r="X1002" s="12">
        <f>IF(Data_Extraction!I1002="",Data_Extraction!$J1002*(X$1),Data_Extraction!I1002)</f>
        <v>105</v>
      </c>
      <c r="Y1002" s="13">
        <f t="shared" si="90"/>
        <v>98.866875000000007</v>
      </c>
      <c r="Z1002" s="17" t="str">
        <f t="shared" si="94"/>
        <v>Evening</v>
      </c>
      <c r="AA1002" s="14" t="str">
        <f>VLOOKUP($N1002,'HeartRate-2022-03-21-1647950188'!$C:$G,2,0)</f>
        <v>Lecture</v>
      </c>
      <c r="AB1002" s="14" t="str">
        <f>VLOOKUP($N1002,'HeartRate-2022-03-21-1647950188'!$C:$G,3,0)</f>
        <v>Off Campus</v>
      </c>
      <c r="AC1002" s="14" t="str">
        <f>VLOOKUP($N1002,'HeartRate-2022-03-21-1647950188'!$C:$G,4,0)</f>
        <v>Sitting</v>
      </c>
      <c r="AD1002" s="14" t="str">
        <f>VLOOKUP($N1002,'HeartRate-2022-03-21-1647950188'!$C:$G,5,0)</f>
        <v>Technical Contexts</v>
      </c>
      <c r="AE1002">
        <f t="shared" si="95"/>
        <v>0</v>
      </c>
      <c r="AF1002" s="18">
        <v>44634</v>
      </c>
      <c r="AG1002" s="19">
        <v>0.66109953703703705</v>
      </c>
    </row>
    <row r="1003" spans="1:33" x14ac:dyDescent="0.3">
      <c r="A1003" s="5">
        <v>44634.661400462966</v>
      </c>
      <c r="B1003" t="str">
        <f>IFERROR(AVERAGEIFS('HeartRate-2022-03-21-1647950188'!$B:$B,'HeartRate-2022-03-21-1647950188'!$A:$A,Data_Extraction!B$2,'HeartRate-2022-03-21-1647950188'!$C:$C,Data_Extraction!$A1003),"")</f>
        <v/>
      </c>
      <c r="C1003" t="str">
        <f>IFERROR(AVERAGEIFS('HeartRate-2022-03-21-1647950188'!$B:$B,'HeartRate-2022-03-21-1647950188'!$A:$A,Data_Extraction!C$2,'HeartRate-2022-03-21-1647950188'!$C:$C,Data_Extraction!$A1003),"")</f>
        <v/>
      </c>
      <c r="D1003" t="str">
        <f>IFERROR(AVERAGEIFS('HeartRate-2022-03-21-1647950188'!$B:$B,'HeartRate-2022-03-21-1647950188'!$A:$A,Data_Extraction!D$2,'HeartRate-2022-03-21-1647950188'!$C:$C,Data_Extraction!$A1003),"")</f>
        <v/>
      </c>
      <c r="E1003" t="str">
        <f>IFERROR(AVERAGEIFS('HeartRate-2022-03-21-1647950188'!$B:$B,'HeartRate-2022-03-21-1647950188'!$A:$A,Data_Extraction!E$2,'HeartRate-2022-03-21-1647950188'!$C:$C,Data_Extraction!$A1003),"")</f>
        <v/>
      </c>
      <c r="F1003" t="str">
        <f>IFERROR(AVERAGEIFS('HeartRate-2022-03-21-1647950188'!$B:$B,'HeartRate-2022-03-21-1647950188'!$A:$A,Data_Extraction!F$2,'HeartRate-2022-03-21-1647950188'!$C:$C,Data_Extraction!$A1003),"")</f>
        <v/>
      </c>
      <c r="G1003" t="str">
        <f>IFERROR(AVERAGEIFS('HeartRate-2022-03-21-1647950188'!$B:$B,'HeartRate-2022-03-21-1647950188'!$A:$A,Data_Extraction!G$2,'HeartRate-2022-03-21-1647950188'!$C:$C,Data_Extraction!$A1003),"")</f>
        <v/>
      </c>
      <c r="H1003" t="str">
        <f>IFERROR(AVERAGEIFS('HeartRate-2022-03-21-1647950188'!$B:$B,'HeartRate-2022-03-21-1647950188'!$A:$A,Data_Extraction!H$2,'HeartRate-2022-03-21-1647950188'!$C:$C,Data_Extraction!$A1003),"")</f>
        <v/>
      </c>
      <c r="I1003">
        <f>IFERROR(AVERAGEIFS('HeartRate-2022-03-21-1647950188'!$B:$B,'HeartRate-2022-03-21-1647950188'!$A:$A,Data_Extraction!I$2,'HeartRate-2022-03-21-1647950188'!$C:$C,Data_Extraction!$A1003),"")</f>
        <v>106</v>
      </c>
      <c r="J1003" s="8">
        <f t="shared" si="91"/>
        <v>106</v>
      </c>
      <c r="N1003" s="11">
        <f>Data_Extraction!A1003</f>
        <v>44634.661400462966</v>
      </c>
      <c r="O1003" s="15">
        <f t="shared" si="92"/>
        <v>44634</v>
      </c>
      <c r="P1003" s="16">
        <f t="shared" si="93"/>
        <v>0.66140046296296295</v>
      </c>
      <c r="Q1003" s="12">
        <f>IF(Data_Extraction!B1003="",Data_Extraction!$J1003*(Q$1),Data_Extraction!B1003)</f>
        <v>95.4</v>
      </c>
      <c r="R1003" s="12">
        <f>IF(Data_Extraction!C1003="",Data_Extraction!$J1003*(R$1),Data_Extraction!C1003)</f>
        <v>97.52000000000001</v>
      </c>
      <c r="S1003" s="12">
        <f>IF(Data_Extraction!D1003="",Data_Extraction!$J1003*(S$1),Data_Extraction!D1003)</f>
        <v>110.24000000000001</v>
      </c>
      <c r="T1003" s="12">
        <f>IF(Data_Extraction!E1003="",Data_Extraction!$J1003*(T$1),Data_Extraction!E1003)</f>
        <v>100.69999999999999</v>
      </c>
      <c r="U1003" s="12">
        <f>IF(Data_Extraction!F1003="",Data_Extraction!$J1003*(U$1),Data_Extraction!F1003)</f>
        <v>103.88</v>
      </c>
      <c r="V1003" s="12">
        <f>IF(Data_Extraction!G1003="",Data_Extraction!$J1003*(V$1),Data_Extraction!G1003)</f>
        <v>96.460000000000008</v>
      </c>
      <c r="W1003" s="12">
        <f>IF(Data_Extraction!H1003="",Data_Extraction!$J1003*(W$1),Data_Extraction!H1003)</f>
        <v>113.42</v>
      </c>
      <c r="X1003" s="12">
        <f>IF(Data_Extraction!I1003="",Data_Extraction!$J1003*(X$1),Data_Extraction!I1003)</f>
        <v>106</v>
      </c>
      <c r="Y1003" s="13">
        <f t="shared" si="90"/>
        <v>102.9525</v>
      </c>
      <c r="Z1003" s="17" t="str">
        <f t="shared" si="94"/>
        <v>Evening</v>
      </c>
      <c r="AA1003" s="14" t="str">
        <f>VLOOKUP($N1003,'HeartRate-2022-03-21-1647950188'!$C:$G,2,0)</f>
        <v>Lecture</v>
      </c>
      <c r="AB1003" s="14" t="str">
        <f>VLOOKUP($N1003,'HeartRate-2022-03-21-1647950188'!$C:$G,3,0)</f>
        <v>Off Campus</v>
      </c>
      <c r="AC1003" s="14" t="str">
        <f>VLOOKUP($N1003,'HeartRate-2022-03-21-1647950188'!$C:$G,4,0)</f>
        <v>Sitting</v>
      </c>
      <c r="AD1003" s="14" t="str">
        <f>VLOOKUP($N1003,'HeartRate-2022-03-21-1647950188'!$C:$G,5,0)</f>
        <v>Technical Contexts</v>
      </c>
      <c r="AE1003">
        <f t="shared" si="95"/>
        <v>0</v>
      </c>
      <c r="AF1003" s="18">
        <v>44634</v>
      </c>
      <c r="AG1003" s="19">
        <v>0.66140046296296295</v>
      </c>
    </row>
    <row r="1004" spans="1:33" x14ac:dyDescent="0.3">
      <c r="A1004" s="5">
        <v>44634.661527777775</v>
      </c>
      <c r="B1004" t="str">
        <f>IFERROR(AVERAGEIFS('HeartRate-2022-03-21-1647950188'!$B:$B,'HeartRate-2022-03-21-1647950188'!$A:$A,Data_Extraction!B$2,'HeartRate-2022-03-21-1647950188'!$C:$C,Data_Extraction!$A1004),"")</f>
        <v/>
      </c>
      <c r="C1004" t="str">
        <f>IFERROR(AVERAGEIFS('HeartRate-2022-03-21-1647950188'!$B:$B,'HeartRate-2022-03-21-1647950188'!$A:$A,Data_Extraction!C$2,'HeartRate-2022-03-21-1647950188'!$C:$C,Data_Extraction!$A1004),"")</f>
        <v/>
      </c>
      <c r="D1004" t="str">
        <f>IFERROR(AVERAGEIFS('HeartRate-2022-03-21-1647950188'!$B:$B,'HeartRate-2022-03-21-1647950188'!$A:$A,Data_Extraction!D$2,'HeartRate-2022-03-21-1647950188'!$C:$C,Data_Extraction!$A1004),"")</f>
        <v/>
      </c>
      <c r="E1004" t="str">
        <f>IFERROR(AVERAGEIFS('HeartRate-2022-03-21-1647950188'!$B:$B,'HeartRate-2022-03-21-1647950188'!$A:$A,Data_Extraction!E$2,'HeartRate-2022-03-21-1647950188'!$C:$C,Data_Extraction!$A1004),"")</f>
        <v/>
      </c>
      <c r="F1004" t="str">
        <f>IFERROR(AVERAGEIFS('HeartRate-2022-03-21-1647950188'!$B:$B,'HeartRate-2022-03-21-1647950188'!$A:$A,Data_Extraction!F$2,'HeartRate-2022-03-21-1647950188'!$C:$C,Data_Extraction!$A1004),"")</f>
        <v/>
      </c>
      <c r="G1004" t="str">
        <f>IFERROR(AVERAGEIFS('HeartRate-2022-03-21-1647950188'!$B:$B,'HeartRate-2022-03-21-1647950188'!$A:$A,Data_Extraction!G$2,'HeartRate-2022-03-21-1647950188'!$C:$C,Data_Extraction!$A1004),"")</f>
        <v/>
      </c>
      <c r="H1004" t="str">
        <f>IFERROR(AVERAGEIFS('HeartRate-2022-03-21-1647950188'!$B:$B,'HeartRate-2022-03-21-1647950188'!$A:$A,Data_Extraction!H$2,'HeartRate-2022-03-21-1647950188'!$C:$C,Data_Extraction!$A1004),"")</f>
        <v/>
      </c>
      <c r="I1004">
        <f>IFERROR(AVERAGEIFS('HeartRate-2022-03-21-1647950188'!$B:$B,'HeartRate-2022-03-21-1647950188'!$A:$A,Data_Extraction!I$2,'HeartRate-2022-03-21-1647950188'!$C:$C,Data_Extraction!$A1004),"")</f>
        <v>98</v>
      </c>
      <c r="J1004" s="8">
        <f t="shared" si="91"/>
        <v>98</v>
      </c>
      <c r="N1004" s="11">
        <f>Data_Extraction!A1004</f>
        <v>44634.661527777775</v>
      </c>
      <c r="O1004" s="15">
        <f t="shared" si="92"/>
        <v>44634</v>
      </c>
      <c r="P1004" s="16">
        <f t="shared" si="93"/>
        <v>0.66152777777777783</v>
      </c>
      <c r="Q1004" s="12">
        <f>IF(Data_Extraction!B1004="",Data_Extraction!$J1004*(Q$1),Data_Extraction!B1004)</f>
        <v>88.2</v>
      </c>
      <c r="R1004" s="12">
        <f>IF(Data_Extraction!C1004="",Data_Extraction!$J1004*(R$1),Data_Extraction!C1004)</f>
        <v>90.160000000000011</v>
      </c>
      <c r="S1004" s="12">
        <f>IF(Data_Extraction!D1004="",Data_Extraction!$J1004*(S$1),Data_Extraction!D1004)</f>
        <v>101.92</v>
      </c>
      <c r="T1004" s="12">
        <f>IF(Data_Extraction!E1004="",Data_Extraction!$J1004*(T$1),Data_Extraction!E1004)</f>
        <v>93.1</v>
      </c>
      <c r="U1004" s="12">
        <f>IF(Data_Extraction!F1004="",Data_Extraction!$J1004*(U$1),Data_Extraction!F1004)</f>
        <v>96.039999999999992</v>
      </c>
      <c r="V1004" s="12">
        <f>IF(Data_Extraction!G1004="",Data_Extraction!$J1004*(V$1),Data_Extraction!G1004)</f>
        <v>89.18</v>
      </c>
      <c r="W1004" s="12">
        <f>IF(Data_Extraction!H1004="",Data_Extraction!$J1004*(W$1),Data_Extraction!H1004)</f>
        <v>104.86</v>
      </c>
      <c r="X1004" s="12">
        <f>IF(Data_Extraction!I1004="",Data_Extraction!$J1004*(X$1),Data_Extraction!I1004)</f>
        <v>98</v>
      </c>
      <c r="Y1004" s="13">
        <f t="shared" si="90"/>
        <v>95.18249999999999</v>
      </c>
      <c r="Z1004" s="17" t="str">
        <f t="shared" si="94"/>
        <v>Evening</v>
      </c>
      <c r="AA1004" s="14" t="str">
        <f>VLOOKUP($N1004,'HeartRate-2022-03-21-1647950188'!$C:$G,2,0)</f>
        <v>Lecture</v>
      </c>
      <c r="AB1004" s="14" t="str">
        <f>VLOOKUP($N1004,'HeartRate-2022-03-21-1647950188'!$C:$G,3,0)</f>
        <v>Off Campus</v>
      </c>
      <c r="AC1004" s="14" t="str">
        <f>VLOOKUP($N1004,'HeartRate-2022-03-21-1647950188'!$C:$G,4,0)</f>
        <v>Sitting</v>
      </c>
      <c r="AD1004" s="14" t="str">
        <f>VLOOKUP($N1004,'HeartRate-2022-03-21-1647950188'!$C:$G,5,0)</f>
        <v>Technical Contexts</v>
      </c>
      <c r="AE1004">
        <f t="shared" si="95"/>
        <v>0</v>
      </c>
      <c r="AF1004" s="18">
        <v>44634</v>
      </c>
      <c r="AG1004" s="19">
        <v>0.66152777777777783</v>
      </c>
    </row>
    <row r="1005" spans="1:33" x14ac:dyDescent="0.3">
      <c r="A1005" s="5">
        <v>44634.661631944444</v>
      </c>
      <c r="B1005">
        <f>IFERROR(AVERAGEIFS('HeartRate-2022-03-21-1647950188'!$B:$B,'HeartRate-2022-03-21-1647950188'!$A:$A,Data_Extraction!B$2,'HeartRate-2022-03-21-1647950188'!$C:$C,Data_Extraction!$A1005),"")</f>
        <v>105</v>
      </c>
      <c r="C1005" t="str">
        <f>IFERROR(AVERAGEIFS('HeartRate-2022-03-21-1647950188'!$B:$B,'HeartRate-2022-03-21-1647950188'!$A:$A,Data_Extraction!C$2,'HeartRate-2022-03-21-1647950188'!$C:$C,Data_Extraction!$A1005),"")</f>
        <v/>
      </c>
      <c r="D1005" t="str">
        <f>IFERROR(AVERAGEIFS('HeartRate-2022-03-21-1647950188'!$B:$B,'HeartRate-2022-03-21-1647950188'!$A:$A,Data_Extraction!D$2,'HeartRate-2022-03-21-1647950188'!$C:$C,Data_Extraction!$A1005),"")</f>
        <v/>
      </c>
      <c r="E1005" t="str">
        <f>IFERROR(AVERAGEIFS('HeartRate-2022-03-21-1647950188'!$B:$B,'HeartRate-2022-03-21-1647950188'!$A:$A,Data_Extraction!E$2,'HeartRate-2022-03-21-1647950188'!$C:$C,Data_Extraction!$A1005),"")</f>
        <v/>
      </c>
      <c r="F1005" t="str">
        <f>IFERROR(AVERAGEIFS('HeartRate-2022-03-21-1647950188'!$B:$B,'HeartRate-2022-03-21-1647950188'!$A:$A,Data_Extraction!F$2,'HeartRate-2022-03-21-1647950188'!$C:$C,Data_Extraction!$A1005),"")</f>
        <v/>
      </c>
      <c r="G1005" t="str">
        <f>IFERROR(AVERAGEIFS('HeartRate-2022-03-21-1647950188'!$B:$B,'HeartRate-2022-03-21-1647950188'!$A:$A,Data_Extraction!G$2,'HeartRate-2022-03-21-1647950188'!$C:$C,Data_Extraction!$A1005),"")</f>
        <v/>
      </c>
      <c r="H1005" t="str">
        <f>IFERROR(AVERAGEIFS('HeartRate-2022-03-21-1647950188'!$B:$B,'HeartRate-2022-03-21-1647950188'!$A:$A,Data_Extraction!H$2,'HeartRate-2022-03-21-1647950188'!$C:$C,Data_Extraction!$A1005),"")</f>
        <v/>
      </c>
      <c r="I1005" t="str">
        <f>IFERROR(AVERAGEIFS('HeartRate-2022-03-21-1647950188'!$B:$B,'HeartRate-2022-03-21-1647950188'!$A:$A,Data_Extraction!I$2,'HeartRate-2022-03-21-1647950188'!$C:$C,Data_Extraction!$A1005),"")</f>
        <v/>
      </c>
      <c r="J1005" s="8">
        <f t="shared" si="91"/>
        <v>105</v>
      </c>
      <c r="N1005" s="11">
        <f>Data_Extraction!A1005</f>
        <v>44634.661631944444</v>
      </c>
      <c r="O1005" s="15">
        <f t="shared" si="92"/>
        <v>44634</v>
      </c>
      <c r="P1005" s="16">
        <f t="shared" si="93"/>
        <v>0.6616319444444444</v>
      </c>
      <c r="Q1005" s="12">
        <f>IF(Data_Extraction!B1005="",Data_Extraction!$J1005*(Q$1),Data_Extraction!B1005)</f>
        <v>105</v>
      </c>
      <c r="R1005" s="12">
        <f>IF(Data_Extraction!C1005="",Data_Extraction!$J1005*(R$1),Data_Extraction!C1005)</f>
        <v>96.600000000000009</v>
      </c>
      <c r="S1005" s="12">
        <f>IF(Data_Extraction!D1005="",Data_Extraction!$J1005*(S$1),Data_Extraction!D1005)</f>
        <v>109.2</v>
      </c>
      <c r="T1005" s="12">
        <f>IF(Data_Extraction!E1005="",Data_Extraction!$J1005*(T$1),Data_Extraction!E1005)</f>
        <v>99.75</v>
      </c>
      <c r="U1005" s="12">
        <f>IF(Data_Extraction!F1005="",Data_Extraction!$J1005*(U$1),Data_Extraction!F1005)</f>
        <v>102.89999999999999</v>
      </c>
      <c r="V1005" s="12">
        <f>IF(Data_Extraction!G1005="",Data_Extraction!$J1005*(V$1),Data_Extraction!G1005)</f>
        <v>95.55</v>
      </c>
      <c r="W1005" s="12">
        <f>IF(Data_Extraction!H1005="",Data_Extraction!$J1005*(W$1),Data_Extraction!H1005)</f>
        <v>112.35000000000001</v>
      </c>
      <c r="X1005" s="12">
        <f>IF(Data_Extraction!I1005="",Data_Extraction!$J1005*(X$1),Data_Extraction!I1005)</f>
        <v>101.85</v>
      </c>
      <c r="Y1005" s="13">
        <f t="shared" si="90"/>
        <v>102.9</v>
      </c>
      <c r="Z1005" s="17" t="str">
        <f t="shared" si="94"/>
        <v>Evening</v>
      </c>
      <c r="AA1005" s="14" t="str">
        <f>VLOOKUP($N1005,'HeartRate-2022-03-21-1647950188'!$C:$G,2,0)</f>
        <v>Lecture</v>
      </c>
      <c r="AB1005" s="14" t="str">
        <f>VLOOKUP($N1005,'HeartRate-2022-03-21-1647950188'!$C:$G,3,0)</f>
        <v>Off Campus</v>
      </c>
      <c r="AC1005" s="14" t="str">
        <f>VLOOKUP($N1005,'HeartRate-2022-03-21-1647950188'!$C:$G,4,0)</f>
        <v>Sitting</v>
      </c>
      <c r="AD1005" s="14" t="str">
        <f>VLOOKUP($N1005,'HeartRate-2022-03-21-1647950188'!$C:$G,5,0)</f>
        <v>Technical Contexts</v>
      </c>
      <c r="AE1005">
        <f t="shared" si="95"/>
        <v>0</v>
      </c>
      <c r="AF1005" s="18">
        <v>44634</v>
      </c>
      <c r="AG1005" s="19">
        <v>0.6616319444444444</v>
      </c>
    </row>
    <row r="1006" spans="1:33" x14ac:dyDescent="0.3">
      <c r="A1006" s="5">
        <v>44634.661793981482</v>
      </c>
      <c r="B1006">
        <f>IFERROR(AVERAGEIFS('HeartRate-2022-03-21-1647950188'!$B:$B,'HeartRate-2022-03-21-1647950188'!$A:$A,Data_Extraction!B$2,'HeartRate-2022-03-21-1647950188'!$C:$C,Data_Extraction!$A1006),"")</f>
        <v>102</v>
      </c>
      <c r="C1006" t="str">
        <f>IFERROR(AVERAGEIFS('HeartRate-2022-03-21-1647950188'!$B:$B,'HeartRate-2022-03-21-1647950188'!$A:$A,Data_Extraction!C$2,'HeartRate-2022-03-21-1647950188'!$C:$C,Data_Extraction!$A1006),"")</f>
        <v/>
      </c>
      <c r="D1006" t="str">
        <f>IFERROR(AVERAGEIFS('HeartRate-2022-03-21-1647950188'!$B:$B,'HeartRate-2022-03-21-1647950188'!$A:$A,Data_Extraction!D$2,'HeartRate-2022-03-21-1647950188'!$C:$C,Data_Extraction!$A1006),"")</f>
        <v/>
      </c>
      <c r="E1006" t="str">
        <f>IFERROR(AVERAGEIFS('HeartRate-2022-03-21-1647950188'!$B:$B,'HeartRate-2022-03-21-1647950188'!$A:$A,Data_Extraction!E$2,'HeartRate-2022-03-21-1647950188'!$C:$C,Data_Extraction!$A1006),"")</f>
        <v/>
      </c>
      <c r="F1006" t="str">
        <f>IFERROR(AVERAGEIFS('HeartRate-2022-03-21-1647950188'!$B:$B,'HeartRate-2022-03-21-1647950188'!$A:$A,Data_Extraction!F$2,'HeartRate-2022-03-21-1647950188'!$C:$C,Data_Extraction!$A1006),"")</f>
        <v/>
      </c>
      <c r="G1006" t="str">
        <f>IFERROR(AVERAGEIFS('HeartRate-2022-03-21-1647950188'!$B:$B,'HeartRate-2022-03-21-1647950188'!$A:$A,Data_Extraction!G$2,'HeartRate-2022-03-21-1647950188'!$C:$C,Data_Extraction!$A1006),"")</f>
        <v/>
      </c>
      <c r="H1006" t="str">
        <f>IFERROR(AVERAGEIFS('HeartRate-2022-03-21-1647950188'!$B:$B,'HeartRate-2022-03-21-1647950188'!$A:$A,Data_Extraction!H$2,'HeartRate-2022-03-21-1647950188'!$C:$C,Data_Extraction!$A1006),"")</f>
        <v/>
      </c>
      <c r="I1006">
        <f>IFERROR(AVERAGEIFS('HeartRate-2022-03-21-1647950188'!$B:$B,'HeartRate-2022-03-21-1647950188'!$A:$A,Data_Extraction!I$2,'HeartRate-2022-03-21-1647950188'!$C:$C,Data_Extraction!$A1006),"")</f>
        <v>102</v>
      </c>
      <c r="J1006" s="8">
        <f t="shared" si="91"/>
        <v>102</v>
      </c>
      <c r="N1006" s="11">
        <f>Data_Extraction!A1006</f>
        <v>44634.661793981482</v>
      </c>
      <c r="O1006" s="15">
        <f t="shared" si="92"/>
        <v>44634</v>
      </c>
      <c r="P1006" s="16">
        <f t="shared" si="93"/>
        <v>0.6617939814814815</v>
      </c>
      <c r="Q1006" s="12">
        <f>IF(Data_Extraction!B1006="",Data_Extraction!$J1006*(Q$1),Data_Extraction!B1006)</f>
        <v>102</v>
      </c>
      <c r="R1006" s="12">
        <f>IF(Data_Extraction!C1006="",Data_Extraction!$J1006*(R$1),Data_Extraction!C1006)</f>
        <v>93.84</v>
      </c>
      <c r="S1006" s="12">
        <f>IF(Data_Extraction!D1006="",Data_Extraction!$J1006*(S$1),Data_Extraction!D1006)</f>
        <v>106.08</v>
      </c>
      <c r="T1006" s="12">
        <f>IF(Data_Extraction!E1006="",Data_Extraction!$J1006*(T$1),Data_Extraction!E1006)</f>
        <v>96.899999999999991</v>
      </c>
      <c r="U1006" s="12">
        <f>IF(Data_Extraction!F1006="",Data_Extraction!$J1006*(U$1),Data_Extraction!F1006)</f>
        <v>99.96</v>
      </c>
      <c r="V1006" s="12">
        <f>IF(Data_Extraction!G1006="",Data_Extraction!$J1006*(V$1),Data_Extraction!G1006)</f>
        <v>92.820000000000007</v>
      </c>
      <c r="W1006" s="12">
        <f>IF(Data_Extraction!H1006="",Data_Extraction!$J1006*(W$1),Data_Extraction!H1006)</f>
        <v>109.14</v>
      </c>
      <c r="X1006" s="12">
        <f>IF(Data_Extraction!I1006="",Data_Extraction!$J1006*(X$1),Data_Extraction!I1006)</f>
        <v>102</v>
      </c>
      <c r="Y1006" s="13">
        <f t="shared" si="90"/>
        <v>100.3425</v>
      </c>
      <c r="Z1006" s="17" t="str">
        <f t="shared" si="94"/>
        <v>Evening</v>
      </c>
      <c r="AA1006" s="14" t="str">
        <f>VLOOKUP($N1006,'HeartRate-2022-03-21-1647950188'!$C:$G,2,0)</f>
        <v>Lecture</v>
      </c>
      <c r="AB1006" s="14" t="str">
        <f>VLOOKUP($N1006,'HeartRate-2022-03-21-1647950188'!$C:$G,3,0)</f>
        <v>Off Campus</v>
      </c>
      <c r="AC1006" s="14" t="str">
        <f>VLOOKUP($N1006,'HeartRate-2022-03-21-1647950188'!$C:$G,4,0)</f>
        <v>Sitting</v>
      </c>
      <c r="AD1006" s="14" t="str">
        <f>VLOOKUP($N1006,'HeartRate-2022-03-21-1647950188'!$C:$G,5,0)</f>
        <v>Technical Contexts</v>
      </c>
      <c r="AE1006">
        <f t="shared" si="95"/>
        <v>0</v>
      </c>
      <c r="AF1006" s="18">
        <v>44634</v>
      </c>
      <c r="AG1006" s="19">
        <v>0.6617939814814815</v>
      </c>
    </row>
    <row r="1007" spans="1:33" x14ac:dyDescent="0.3">
      <c r="A1007" s="5">
        <v>44634.661944444444</v>
      </c>
      <c r="B1007">
        <f>IFERROR(AVERAGEIFS('HeartRate-2022-03-21-1647950188'!$B:$B,'HeartRate-2022-03-21-1647950188'!$A:$A,Data_Extraction!B$2,'HeartRate-2022-03-21-1647950188'!$C:$C,Data_Extraction!$A1007),"")</f>
        <v>103</v>
      </c>
      <c r="C1007" t="str">
        <f>IFERROR(AVERAGEIFS('HeartRate-2022-03-21-1647950188'!$B:$B,'HeartRate-2022-03-21-1647950188'!$A:$A,Data_Extraction!C$2,'HeartRate-2022-03-21-1647950188'!$C:$C,Data_Extraction!$A1007),"")</f>
        <v/>
      </c>
      <c r="D1007" t="str">
        <f>IFERROR(AVERAGEIFS('HeartRate-2022-03-21-1647950188'!$B:$B,'HeartRate-2022-03-21-1647950188'!$A:$A,Data_Extraction!D$2,'HeartRate-2022-03-21-1647950188'!$C:$C,Data_Extraction!$A1007),"")</f>
        <v/>
      </c>
      <c r="E1007" t="str">
        <f>IFERROR(AVERAGEIFS('HeartRate-2022-03-21-1647950188'!$B:$B,'HeartRate-2022-03-21-1647950188'!$A:$A,Data_Extraction!E$2,'HeartRate-2022-03-21-1647950188'!$C:$C,Data_Extraction!$A1007),"")</f>
        <v/>
      </c>
      <c r="F1007" t="str">
        <f>IFERROR(AVERAGEIFS('HeartRate-2022-03-21-1647950188'!$B:$B,'HeartRate-2022-03-21-1647950188'!$A:$A,Data_Extraction!F$2,'HeartRate-2022-03-21-1647950188'!$C:$C,Data_Extraction!$A1007),"")</f>
        <v/>
      </c>
      <c r="G1007" t="str">
        <f>IFERROR(AVERAGEIFS('HeartRate-2022-03-21-1647950188'!$B:$B,'HeartRate-2022-03-21-1647950188'!$A:$A,Data_Extraction!G$2,'HeartRate-2022-03-21-1647950188'!$C:$C,Data_Extraction!$A1007),"")</f>
        <v/>
      </c>
      <c r="H1007" t="str">
        <f>IFERROR(AVERAGEIFS('HeartRate-2022-03-21-1647950188'!$B:$B,'HeartRate-2022-03-21-1647950188'!$A:$A,Data_Extraction!H$2,'HeartRate-2022-03-21-1647950188'!$C:$C,Data_Extraction!$A1007),"")</f>
        <v/>
      </c>
      <c r="I1007" t="str">
        <f>IFERROR(AVERAGEIFS('HeartRate-2022-03-21-1647950188'!$B:$B,'HeartRate-2022-03-21-1647950188'!$A:$A,Data_Extraction!I$2,'HeartRate-2022-03-21-1647950188'!$C:$C,Data_Extraction!$A1007),"")</f>
        <v/>
      </c>
      <c r="J1007" s="8">
        <f t="shared" si="91"/>
        <v>103</v>
      </c>
      <c r="N1007" s="11">
        <f>Data_Extraction!A1007</f>
        <v>44634.661944444444</v>
      </c>
      <c r="O1007" s="15">
        <f t="shared" si="92"/>
        <v>44634</v>
      </c>
      <c r="P1007" s="16">
        <f t="shared" si="93"/>
        <v>0.66194444444444445</v>
      </c>
      <c r="Q1007" s="12">
        <f>IF(Data_Extraction!B1007="",Data_Extraction!$J1007*(Q$1),Data_Extraction!B1007)</f>
        <v>103</v>
      </c>
      <c r="R1007" s="12">
        <f>IF(Data_Extraction!C1007="",Data_Extraction!$J1007*(R$1),Data_Extraction!C1007)</f>
        <v>94.76</v>
      </c>
      <c r="S1007" s="12">
        <f>IF(Data_Extraction!D1007="",Data_Extraction!$J1007*(S$1),Data_Extraction!D1007)</f>
        <v>107.12</v>
      </c>
      <c r="T1007" s="12">
        <f>IF(Data_Extraction!E1007="",Data_Extraction!$J1007*(T$1),Data_Extraction!E1007)</f>
        <v>97.85</v>
      </c>
      <c r="U1007" s="12">
        <f>IF(Data_Extraction!F1007="",Data_Extraction!$J1007*(U$1),Data_Extraction!F1007)</f>
        <v>100.94</v>
      </c>
      <c r="V1007" s="12">
        <f>IF(Data_Extraction!G1007="",Data_Extraction!$J1007*(V$1),Data_Extraction!G1007)</f>
        <v>93.73</v>
      </c>
      <c r="W1007" s="12">
        <f>IF(Data_Extraction!H1007="",Data_Extraction!$J1007*(W$1),Data_Extraction!H1007)</f>
        <v>110.21000000000001</v>
      </c>
      <c r="X1007" s="12">
        <f>IF(Data_Extraction!I1007="",Data_Extraction!$J1007*(X$1),Data_Extraction!I1007)</f>
        <v>99.91</v>
      </c>
      <c r="Y1007" s="13">
        <f t="shared" si="90"/>
        <v>100.94</v>
      </c>
      <c r="Z1007" s="17" t="str">
        <f t="shared" si="94"/>
        <v>Evening</v>
      </c>
      <c r="AA1007" s="14" t="str">
        <f>VLOOKUP($N1007,'HeartRate-2022-03-21-1647950188'!$C:$G,2,0)</f>
        <v>Lecture</v>
      </c>
      <c r="AB1007" s="14" t="str">
        <f>VLOOKUP($N1007,'HeartRate-2022-03-21-1647950188'!$C:$G,3,0)</f>
        <v>Off Campus</v>
      </c>
      <c r="AC1007" s="14" t="str">
        <f>VLOOKUP($N1007,'HeartRate-2022-03-21-1647950188'!$C:$G,4,0)</f>
        <v>Sitting</v>
      </c>
      <c r="AD1007" s="14" t="str">
        <f>VLOOKUP($N1007,'HeartRate-2022-03-21-1647950188'!$C:$G,5,0)</f>
        <v>Technical Contexts</v>
      </c>
      <c r="AE1007">
        <f t="shared" si="95"/>
        <v>0</v>
      </c>
      <c r="AF1007" s="18">
        <v>44634</v>
      </c>
      <c r="AG1007" s="19">
        <v>0.66194444444444445</v>
      </c>
    </row>
    <row r="1008" spans="1:33" x14ac:dyDescent="0.3">
      <c r="A1008" s="5">
        <v>44634.662002314813</v>
      </c>
      <c r="B1008" t="str">
        <f>IFERROR(AVERAGEIFS('HeartRate-2022-03-21-1647950188'!$B:$B,'HeartRate-2022-03-21-1647950188'!$A:$A,Data_Extraction!B$2,'HeartRate-2022-03-21-1647950188'!$C:$C,Data_Extraction!$A1008),"")</f>
        <v/>
      </c>
      <c r="C1008" t="str">
        <f>IFERROR(AVERAGEIFS('HeartRate-2022-03-21-1647950188'!$B:$B,'HeartRate-2022-03-21-1647950188'!$A:$A,Data_Extraction!C$2,'HeartRate-2022-03-21-1647950188'!$C:$C,Data_Extraction!$A1008),"")</f>
        <v/>
      </c>
      <c r="D1008" t="str">
        <f>IFERROR(AVERAGEIFS('HeartRate-2022-03-21-1647950188'!$B:$B,'HeartRate-2022-03-21-1647950188'!$A:$A,Data_Extraction!D$2,'HeartRate-2022-03-21-1647950188'!$C:$C,Data_Extraction!$A1008),"")</f>
        <v/>
      </c>
      <c r="E1008" t="str">
        <f>IFERROR(AVERAGEIFS('HeartRate-2022-03-21-1647950188'!$B:$B,'HeartRate-2022-03-21-1647950188'!$A:$A,Data_Extraction!E$2,'HeartRate-2022-03-21-1647950188'!$C:$C,Data_Extraction!$A1008),"")</f>
        <v/>
      </c>
      <c r="F1008" t="str">
        <f>IFERROR(AVERAGEIFS('HeartRate-2022-03-21-1647950188'!$B:$B,'HeartRate-2022-03-21-1647950188'!$A:$A,Data_Extraction!F$2,'HeartRate-2022-03-21-1647950188'!$C:$C,Data_Extraction!$A1008),"")</f>
        <v/>
      </c>
      <c r="G1008" t="str">
        <f>IFERROR(AVERAGEIFS('HeartRate-2022-03-21-1647950188'!$B:$B,'HeartRate-2022-03-21-1647950188'!$A:$A,Data_Extraction!G$2,'HeartRate-2022-03-21-1647950188'!$C:$C,Data_Extraction!$A1008),"")</f>
        <v/>
      </c>
      <c r="H1008" t="str">
        <f>IFERROR(AVERAGEIFS('HeartRate-2022-03-21-1647950188'!$B:$B,'HeartRate-2022-03-21-1647950188'!$A:$A,Data_Extraction!H$2,'HeartRate-2022-03-21-1647950188'!$C:$C,Data_Extraction!$A1008),"")</f>
        <v/>
      </c>
      <c r="I1008">
        <f>IFERROR(AVERAGEIFS('HeartRate-2022-03-21-1647950188'!$B:$B,'HeartRate-2022-03-21-1647950188'!$A:$A,Data_Extraction!I$2,'HeartRate-2022-03-21-1647950188'!$C:$C,Data_Extraction!$A1008),"")</f>
        <v>96</v>
      </c>
      <c r="J1008" s="8">
        <f t="shared" si="91"/>
        <v>96</v>
      </c>
      <c r="N1008" s="11">
        <f>Data_Extraction!A1008</f>
        <v>44634.662002314813</v>
      </c>
      <c r="O1008" s="15">
        <f t="shared" si="92"/>
        <v>44634</v>
      </c>
      <c r="P1008" s="16">
        <f t="shared" si="93"/>
        <v>0.66200231481481475</v>
      </c>
      <c r="Q1008" s="12">
        <f>IF(Data_Extraction!B1008="",Data_Extraction!$J1008*(Q$1),Data_Extraction!B1008)</f>
        <v>86.4</v>
      </c>
      <c r="R1008" s="12">
        <f>IF(Data_Extraction!C1008="",Data_Extraction!$J1008*(R$1),Data_Extraction!C1008)</f>
        <v>88.320000000000007</v>
      </c>
      <c r="S1008" s="12">
        <f>IF(Data_Extraction!D1008="",Data_Extraction!$J1008*(S$1),Data_Extraction!D1008)</f>
        <v>99.84</v>
      </c>
      <c r="T1008" s="12">
        <f>IF(Data_Extraction!E1008="",Data_Extraction!$J1008*(T$1),Data_Extraction!E1008)</f>
        <v>91.199999999999989</v>
      </c>
      <c r="U1008" s="12">
        <f>IF(Data_Extraction!F1008="",Data_Extraction!$J1008*(U$1),Data_Extraction!F1008)</f>
        <v>94.08</v>
      </c>
      <c r="V1008" s="12">
        <f>IF(Data_Extraction!G1008="",Data_Extraction!$J1008*(V$1),Data_Extraction!G1008)</f>
        <v>87.36</v>
      </c>
      <c r="W1008" s="12">
        <f>IF(Data_Extraction!H1008="",Data_Extraction!$J1008*(W$1),Data_Extraction!H1008)</f>
        <v>102.72</v>
      </c>
      <c r="X1008" s="12">
        <f>IF(Data_Extraction!I1008="",Data_Extraction!$J1008*(X$1),Data_Extraction!I1008)</f>
        <v>96</v>
      </c>
      <c r="Y1008" s="13">
        <f t="shared" si="90"/>
        <v>93.240000000000009</v>
      </c>
      <c r="Z1008" s="17" t="str">
        <f t="shared" si="94"/>
        <v>Evening</v>
      </c>
      <c r="AA1008" s="14" t="str">
        <f>VLOOKUP($N1008,'HeartRate-2022-03-21-1647950188'!$C:$G,2,0)</f>
        <v>Lecture</v>
      </c>
      <c r="AB1008" s="14" t="str">
        <f>VLOOKUP($N1008,'HeartRate-2022-03-21-1647950188'!$C:$G,3,0)</f>
        <v>Off Campus</v>
      </c>
      <c r="AC1008" s="14" t="str">
        <f>VLOOKUP($N1008,'HeartRate-2022-03-21-1647950188'!$C:$G,4,0)</f>
        <v>Sitting</v>
      </c>
      <c r="AD1008" s="14" t="str">
        <f>VLOOKUP($N1008,'HeartRate-2022-03-21-1647950188'!$C:$G,5,0)</f>
        <v>Technical Contexts</v>
      </c>
      <c r="AE1008">
        <f t="shared" si="95"/>
        <v>0</v>
      </c>
      <c r="AF1008" s="18">
        <v>44634</v>
      </c>
      <c r="AG1008" s="19">
        <v>0.66200231481481475</v>
      </c>
    </row>
    <row r="1009" spans="1:33" x14ac:dyDescent="0.3">
      <c r="A1009" s="5">
        <v>44634.662280092591</v>
      </c>
      <c r="B1009" t="str">
        <f>IFERROR(AVERAGEIFS('HeartRate-2022-03-21-1647950188'!$B:$B,'HeartRate-2022-03-21-1647950188'!$A:$A,Data_Extraction!B$2,'HeartRate-2022-03-21-1647950188'!$C:$C,Data_Extraction!$A1009),"")</f>
        <v/>
      </c>
      <c r="C1009" t="str">
        <f>IFERROR(AVERAGEIFS('HeartRate-2022-03-21-1647950188'!$B:$B,'HeartRate-2022-03-21-1647950188'!$A:$A,Data_Extraction!C$2,'HeartRate-2022-03-21-1647950188'!$C:$C,Data_Extraction!$A1009),"")</f>
        <v/>
      </c>
      <c r="D1009" t="str">
        <f>IFERROR(AVERAGEIFS('HeartRate-2022-03-21-1647950188'!$B:$B,'HeartRate-2022-03-21-1647950188'!$A:$A,Data_Extraction!D$2,'HeartRate-2022-03-21-1647950188'!$C:$C,Data_Extraction!$A1009),"")</f>
        <v/>
      </c>
      <c r="E1009" t="str">
        <f>IFERROR(AVERAGEIFS('HeartRate-2022-03-21-1647950188'!$B:$B,'HeartRate-2022-03-21-1647950188'!$A:$A,Data_Extraction!E$2,'HeartRate-2022-03-21-1647950188'!$C:$C,Data_Extraction!$A1009),"")</f>
        <v/>
      </c>
      <c r="F1009" t="str">
        <f>IFERROR(AVERAGEIFS('HeartRate-2022-03-21-1647950188'!$B:$B,'HeartRate-2022-03-21-1647950188'!$A:$A,Data_Extraction!F$2,'HeartRate-2022-03-21-1647950188'!$C:$C,Data_Extraction!$A1009),"")</f>
        <v/>
      </c>
      <c r="G1009" t="str">
        <f>IFERROR(AVERAGEIFS('HeartRate-2022-03-21-1647950188'!$B:$B,'HeartRate-2022-03-21-1647950188'!$A:$A,Data_Extraction!G$2,'HeartRate-2022-03-21-1647950188'!$C:$C,Data_Extraction!$A1009),"")</f>
        <v/>
      </c>
      <c r="H1009" t="str">
        <f>IFERROR(AVERAGEIFS('HeartRate-2022-03-21-1647950188'!$B:$B,'HeartRate-2022-03-21-1647950188'!$A:$A,Data_Extraction!H$2,'HeartRate-2022-03-21-1647950188'!$C:$C,Data_Extraction!$A1009),"")</f>
        <v/>
      </c>
      <c r="I1009">
        <f>IFERROR(AVERAGEIFS('HeartRate-2022-03-21-1647950188'!$B:$B,'HeartRate-2022-03-21-1647950188'!$A:$A,Data_Extraction!I$2,'HeartRate-2022-03-21-1647950188'!$C:$C,Data_Extraction!$A1009),"")</f>
        <v>98</v>
      </c>
      <c r="J1009" s="8">
        <f t="shared" si="91"/>
        <v>98</v>
      </c>
      <c r="N1009" s="11">
        <f>Data_Extraction!A1009</f>
        <v>44634.662280092591</v>
      </c>
      <c r="O1009" s="15">
        <f t="shared" si="92"/>
        <v>44634</v>
      </c>
      <c r="P1009" s="16">
        <f t="shared" si="93"/>
        <v>0.66228009259259257</v>
      </c>
      <c r="Q1009" s="12">
        <f>IF(Data_Extraction!B1009="",Data_Extraction!$J1009*(Q$1),Data_Extraction!B1009)</f>
        <v>88.2</v>
      </c>
      <c r="R1009" s="12">
        <f>IF(Data_Extraction!C1009="",Data_Extraction!$J1009*(R$1),Data_Extraction!C1009)</f>
        <v>90.160000000000011</v>
      </c>
      <c r="S1009" s="12">
        <f>IF(Data_Extraction!D1009="",Data_Extraction!$J1009*(S$1),Data_Extraction!D1009)</f>
        <v>101.92</v>
      </c>
      <c r="T1009" s="12">
        <f>IF(Data_Extraction!E1009="",Data_Extraction!$J1009*(T$1),Data_Extraction!E1009)</f>
        <v>93.1</v>
      </c>
      <c r="U1009" s="12">
        <f>IF(Data_Extraction!F1009="",Data_Extraction!$J1009*(U$1),Data_Extraction!F1009)</f>
        <v>96.039999999999992</v>
      </c>
      <c r="V1009" s="12">
        <f>IF(Data_Extraction!G1009="",Data_Extraction!$J1009*(V$1),Data_Extraction!G1009)</f>
        <v>89.18</v>
      </c>
      <c r="W1009" s="12">
        <f>IF(Data_Extraction!H1009="",Data_Extraction!$J1009*(W$1),Data_Extraction!H1009)</f>
        <v>104.86</v>
      </c>
      <c r="X1009" s="12">
        <f>IF(Data_Extraction!I1009="",Data_Extraction!$J1009*(X$1),Data_Extraction!I1009)</f>
        <v>98</v>
      </c>
      <c r="Y1009" s="13">
        <f t="shared" si="90"/>
        <v>95.18249999999999</v>
      </c>
      <c r="Z1009" s="17" t="str">
        <f t="shared" si="94"/>
        <v>Evening</v>
      </c>
      <c r="AA1009" s="14" t="str">
        <f>VLOOKUP($N1009,'HeartRate-2022-03-21-1647950188'!$C:$G,2,0)</f>
        <v>Lecture</v>
      </c>
      <c r="AB1009" s="14" t="str">
        <f>VLOOKUP($N1009,'HeartRate-2022-03-21-1647950188'!$C:$G,3,0)</f>
        <v>Off Campus</v>
      </c>
      <c r="AC1009" s="14" t="str">
        <f>VLOOKUP($N1009,'HeartRate-2022-03-21-1647950188'!$C:$G,4,0)</f>
        <v>Sitting</v>
      </c>
      <c r="AD1009" s="14" t="str">
        <f>VLOOKUP($N1009,'HeartRate-2022-03-21-1647950188'!$C:$G,5,0)</f>
        <v>Technical Contexts</v>
      </c>
      <c r="AE1009">
        <f t="shared" si="95"/>
        <v>0</v>
      </c>
      <c r="AF1009" s="18">
        <v>44634</v>
      </c>
      <c r="AG1009" s="19">
        <v>0.66228009259259257</v>
      </c>
    </row>
    <row r="1010" spans="1:33" x14ac:dyDescent="0.3">
      <c r="A1010" s="5">
        <v>44634.662326388891</v>
      </c>
      <c r="B1010" t="str">
        <f>IFERROR(AVERAGEIFS('HeartRate-2022-03-21-1647950188'!$B:$B,'HeartRate-2022-03-21-1647950188'!$A:$A,Data_Extraction!B$2,'HeartRate-2022-03-21-1647950188'!$C:$C,Data_Extraction!$A1010),"")</f>
        <v/>
      </c>
      <c r="C1010">
        <f>IFERROR(AVERAGEIFS('HeartRate-2022-03-21-1647950188'!$B:$B,'HeartRate-2022-03-21-1647950188'!$A:$A,Data_Extraction!C$2,'HeartRate-2022-03-21-1647950188'!$C:$C,Data_Extraction!$A1010),"")</f>
        <v>82</v>
      </c>
      <c r="D1010" t="str">
        <f>IFERROR(AVERAGEIFS('HeartRate-2022-03-21-1647950188'!$B:$B,'HeartRate-2022-03-21-1647950188'!$A:$A,Data_Extraction!D$2,'HeartRate-2022-03-21-1647950188'!$C:$C,Data_Extraction!$A1010),"")</f>
        <v/>
      </c>
      <c r="E1010" t="str">
        <f>IFERROR(AVERAGEIFS('HeartRate-2022-03-21-1647950188'!$B:$B,'HeartRate-2022-03-21-1647950188'!$A:$A,Data_Extraction!E$2,'HeartRate-2022-03-21-1647950188'!$C:$C,Data_Extraction!$A1010),"")</f>
        <v/>
      </c>
      <c r="F1010" t="str">
        <f>IFERROR(AVERAGEIFS('HeartRate-2022-03-21-1647950188'!$B:$B,'HeartRate-2022-03-21-1647950188'!$A:$A,Data_Extraction!F$2,'HeartRate-2022-03-21-1647950188'!$C:$C,Data_Extraction!$A1010),"")</f>
        <v/>
      </c>
      <c r="G1010" t="str">
        <f>IFERROR(AVERAGEIFS('HeartRate-2022-03-21-1647950188'!$B:$B,'HeartRate-2022-03-21-1647950188'!$A:$A,Data_Extraction!G$2,'HeartRate-2022-03-21-1647950188'!$C:$C,Data_Extraction!$A1010),"")</f>
        <v/>
      </c>
      <c r="H1010" t="str">
        <f>IFERROR(AVERAGEIFS('HeartRate-2022-03-21-1647950188'!$B:$B,'HeartRate-2022-03-21-1647950188'!$A:$A,Data_Extraction!H$2,'HeartRate-2022-03-21-1647950188'!$C:$C,Data_Extraction!$A1010),"")</f>
        <v/>
      </c>
      <c r="I1010" t="str">
        <f>IFERROR(AVERAGEIFS('HeartRate-2022-03-21-1647950188'!$B:$B,'HeartRate-2022-03-21-1647950188'!$A:$A,Data_Extraction!I$2,'HeartRate-2022-03-21-1647950188'!$C:$C,Data_Extraction!$A1010),"")</f>
        <v/>
      </c>
      <c r="J1010" s="8">
        <f t="shared" si="91"/>
        <v>82</v>
      </c>
      <c r="N1010" s="11">
        <f>Data_Extraction!A1010</f>
        <v>44634.662326388891</v>
      </c>
      <c r="O1010" s="15">
        <f t="shared" si="92"/>
        <v>44634</v>
      </c>
      <c r="P1010" s="16">
        <f t="shared" si="93"/>
        <v>0.66232638888888895</v>
      </c>
      <c r="Q1010" s="12">
        <f>IF(Data_Extraction!B1010="",Data_Extraction!$J1010*(Q$1),Data_Extraction!B1010)</f>
        <v>73.8</v>
      </c>
      <c r="R1010" s="12">
        <f>IF(Data_Extraction!C1010="",Data_Extraction!$J1010*(R$1),Data_Extraction!C1010)</f>
        <v>82</v>
      </c>
      <c r="S1010" s="12">
        <f>IF(Data_Extraction!D1010="",Data_Extraction!$J1010*(S$1),Data_Extraction!D1010)</f>
        <v>85.28</v>
      </c>
      <c r="T1010" s="12">
        <f>IF(Data_Extraction!E1010="",Data_Extraction!$J1010*(T$1),Data_Extraction!E1010)</f>
        <v>77.899999999999991</v>
      </c>
      <c r="U1010" s="12">
        <f>IF(Data_Extraction!F1010="",Data_Extraction!$J1010*(U$1),Data_Extraction!F1010)</f>
        <v>80.36</v>
      </c>
      <c r="V1010" s="12">
        <f>IF(Data_Extraction!G1010="",Data_Extraction!$J1010*(V$1),Data_Extraction!G1010)</f>
        <v>74.62</v>
      </c>
      <c r="W1010" s="12">
        <f>IF(Data_Extraction!H1010="",Data_Extraction!$J1010*(W$1),Data_Extraction!H1010)</f>
        <v>87.740000000000009</v>
      </c>
      <c r="X1010" s="12">
        <f>IF(Data_Extraction!I1010="",Data_Extraction!$J1010*(X$1),Data_Extraction!I1010)</f>
        <v>79.539999999999992</v>
      </c>
      <c r="Y1010" s="13">
        <f t="shared" si="90"/>
        <v>80.155000000000001</v>
      </c>
      <c r="Z1010" s="17" t="str">
        <f t="shared" si="94"/>
        <v>Evening</v>
      </c>
      <c r="AA1010" s="14" t="str">
        <f>VLOOKUP($N1010,'HeartRate-2022-03-21-1647950188'!$C:$G,2,0)</f>
        <v>Lecture</v>
      </c>
      <c r="AB1010" s="14" t="str">
        <f>VLOOKUP($N1010,'HeartRate-2022-03-21-1647950188'!$C:$G,3,0)</f>
        <v>Off Campus</v>
      </c>
      <c r="AC1010" s="14" t="str">
        <f>VLOOKUP($N1010,'HeartRate-2022-03-21-1647950188'!$C:$G,4,0)</f>
        <v>Sitting</v>
      </c>
      <c r="AD1010" s="14" t="str">
        <f>VLOOKUP($N1010,'HeartRate-2022-03-21-1647950188'!$C:$G,5,0)</f>
        <v>Technical Contexts</v>
      </c>
      <c r="AE1010">
        <f t="shared" si="95"/>
        <v>0</v>
      </c>
      <c r="AF1010" s="18">
        <v>44634</v>
      </c>
      <c r="AG1010" s="19">
        <v>0.66232638888888895</v>
      </c>
    </row>
    <row r="1011" spans="1:33" x14ac:dyDescent="0.3">
      <c r="A1011" s="5">
        <v>44634.662418981483</v>
      </c>
      <c r="B1011" t="str">
        <f>IFERROR(AVERAGEIFS('HeartRate-2022-03-21-1647950188'!$B:$B,'HeartRate-2022-03-21-1647950188'!$A:$A,Data_Extraction!B$2,'HeartRate-2022-03-21-1647950188'!$C:$C,Data_Extraction!$A1011),"")</f>
        <v/>
      </c>
      <c r="C1011" t="str">
        <f>IFERROR(AVERAGEIFS('HeartRate-2022-03-21-1647950188'!$B:$B,'HeartRate-2022-03-21-1647950188'!$A:$A,Data_Extraction!C$2,'HeartRate-2022-03-21-1647950188'!$C:$C,Data_Extraction!$A1011),"")</f>
        <v/>
      </c>
      <c r="D1011" t="str">
        <f>IFERROR(AVERAGEIFS('HeartRate-2022-03-21-1647950188'!$B:$B,'HeartRate-2022-03-21-1647950188'!$A:$A,Data_Extraction!D$2,'HeartRate-2022-03-21-1647950188'!$C:$C,Data_Extraction!$A1011),"")</f>
        <v/>
      </c>
      <c r="E1011" t="str">
        <f>IFERROR(AVERAGEIFS('HeartRate-2022-03-21-1647950188'!$B:$B,'HeartRate-2022-03-21-1647950188'!$A:$A,Data_Extraction!E$2,'HeartRate-2022-03-21-1647950188'!$C:$C,Data_Extraction!$A1011),"")</f>
        <v/>
      </c>
      <c r="F1011" t="str">
        <f>IFERROR(AVERAGEIFS('HeartRate-2022-03-21-1647950188'!$B:$B,'HeartRate-2022-03-21-1647950188'!$A:$A,Data_Extraction!F$2,'HeartRate-2022-03-21-1647950188'!$C:$C,Data_Extraction!$A1011),"")</f>
        <v/>
      </c>
      <c r="G1011" t="str">
        <f>IFERROR(AVERAGEIFS('HeartRate-2022-03-21-1647950188'!$B:$B,'HeartRate-2022-03-21-1647950188'!$A:$A,Data_Extraction!G$2,'HeartRate-2022-03-21-1647950188'!$C:$C,Data_Extraction!$A1011),"")</f>
        <v/>
      </c>
      <c r="H1011" t="str">
        <f>IFERROR(AVERAGEIFS('HeartRate-2022-03-21-1647950188'!$B:$B,'HeartRate-2022-03-21-1647950188'!$A:$A,Data_Extraction!H$2,'HeartRate-2022-03-21-1647950188'!$C:$C,Data_Extraction!$A1011),"")</f>
        <v/>
      </c>
      <c r="I1011">
        <f>IFERROR(AVERAGEIFS('HeartRate-2022-03-21-1647950188'!$B:$B,'HeartRate-2022-03-21-1647950188'!$A:$A,Data_Extraction!I$2,'HeartRate-2022-03-21-1647950188'!$C:$C,Data_Extraction!$A1011),"")</f>
        <v>98</v>
      </c>
      <c r="J1011" s="8">
        <f t="shared" si="91"/>
        <v>98</v>
      </c>
      <c r="N1011" s="11">
        <f>Data_Extraction!A1011</f>
        <v>44634.662418981483</v>
      </c>
      <c r="O1011" s="15">
        <f t="shared" si="92"/>
        <v>44634</v>
      </c>
      <c r="P1011" s="16">
        <f t="shared" si="93"/>
        <v>0.66241898148148148</v>
      </c>
      <c r="Q1011" s="12">
        <f>IF(Data_Extraction!B1011="",Data_Extraction!$J1011*(Q$1),Data_Extraction!B1011)</f>
        <v>88.2</v>
      </c>
      <c r="R1011" s="12">
        <f>IF(Data_Extraction!C1011="",Data_Extraction!$J1011*(R$1),Data_Extraction!C1011)</f>
        <v>90.160000000000011</v>
      </c>
      <c r="S1011" s="12">
        <f>IF(Data_Extraction!D1011="",Data_Extraction!$J1011*(S$1),Data_Extraction!D1011)</f>
        <v>101.92</v>
      </c>
      <c r="T1011" s="12">
        <f>IF(Data_Extraction!E1011="",Data_Extraction!$J1011*(T$1),Data_Extraction!E1011)</f>
        <v>93.1</v>
      </c>
      <c r="U1011" s="12">
        <f>IF(Data_Extraction!F1011="",Data_Extraction!$J1011*(U$1),Data_Extraction!F1011)</f>
        <v>96.039999999999992</v>
      </c>
      <c r="V1011" s="12">
        <f>IF(Data_Extraction!G1011="",Data_Extraction!$J1011*(V$1),Data_Extraction!G1011)</f>
        <v>89.18</v>
      </c>
      <c r="W1011" s="12">
        <f>IF(Data_Extraction!H1011="",Data_Extraction!$J1011*(W$1),Data_Extraction!H1011)</f>
        <v>104.86</v>
      </c>
      <c r="X1011" s="12">
        <f>IF(Data_Extraction!I1011="",Data_Extraction!$J1011*(X$1),Data_Extraction!I1011)</f>
        <v>98</v>
      </c>
      <c r="Y1011" s="13">
        <f t="shared" si="90"/>
        <v>95.18249999999999</v>
      </c>
      <c r="Z1011" s="17" t="str">
        <f t="shared" si="94"/>
        <v>Evening</v>
      </c>
      <c r="AA1011" s="14" t="str">
        <f>VLOOKUP($N1011,'HeartRate-2022-03-21-1647950188'!$C:$G,2,0)</f>
        <v>Lecture</v>
      </c>
      <c r="AB1011" s="14" t="str">
        <f>VLOOKUP($N1011,'HeartRate-2022-03-21-1647950188'!$C:$G,3,0)</f>
        <v>Off Campus</v>
      </c>
      <c r="AC1011" s="14" t="str">
        <f>VLOOKUP($N1011,'HeartRate-2022-03-21-1647950188'!$C:$G,4,0)</f>
        <v>Sitting</v>
      </c>
      <c r="AD1011" s="14" t="str">
        <f>VLOOKUP($N1011,'HeartRate-2022-03-21-1647950188'!$C:$G,5,0)</f>
        <v>Technical Contexts</v>
      </c>
      <c r="AE1011">
        <f t="shared" si="95"/>
        <v>0</v>
      </c>
      <c r="AF1011" s="18">
        <v>44634</v>
      </c>
      <c r="AG1011" s="19">
        <v>0.66241898148148148</v>
      </c>
    </row>
    <row r="1012" spans="1:33" x14ac:dyDescent="0.3">
      <c r="A1012" s="5">
        <v>44634.662430555552</v>
      </c>
      <c r="B1012" t="str">
        <f>IFERROR(AVERAGEIFS('HeartRate-2022-03-21-1647950188'!$B:$B,'HeartRate-2022-03-21-1647950188'!$A:$A,Data_Extraction!B$2,'HeartRate-2022-03-21-1647950188'!$C:$C,Data_Extraction!$A1012),"")</f>
        <v/>
      </c>
      <c r="C1012" t="str">
        <f>IFERROR(AVERAGEIFS('HeartRate-2022-03-21-1647950188'!$B:$B,'HeartRate-2022-03-21-1647950188'!$A:$A,Data_Extraction!C$2,'HeartRate-2022-03-21-1647950188'!$C:$C,Data_Extraction!$A1012),"")</f>
        <v/>
      </c>
      <c r="D1012" t="str">
        <f>IFERROR(AVERAGEIFS('HeartRate-2022-03-21-1647950188'!$B:$B,'HeartRate-2022-03-21-1647950188'!$A:$A,Data_Extraction!D$2,'HeartRate-2022-03-21-1647950188'!$C:$C,Data_Extraction!$A1012),"")</f>
        <v/>
      </c>
      <c r="E1012" t="str">
        <f>IFERROR(AVERAGEIFS('HeartRate-2022-03-21-1647950188'!$B:$B,'HeartRate-2022-03-21-1647950188'!$A:$A,Data_Extraction!E$2,'HeartRate-2022-03-21-1647950188'!$C:$C,Data_Extraction!$A1012),"")</f>
        <v/>
      </c>
      <c r="F1012" t="str">
        <f>IFERROR(AVERAGEIFS('HeartRate-2022-03-21-1647950188'!$B:$B,'HeartRate-2022-03-21-1647950188'!$A:$A,Data_Extraction!F$2,'HeartRate-2022-03-21-1647950188'!$C:$C,Data_Extraction!$A1012),"")</f>
        <v/>
      </c>
      <c r="G1012" t="str">
        <f>IFERROR(AVERAGEIFS('HeartRate-2022-03-21-1647950188'!$B:$B,'HeartRate-2022-03-21-1647950188'!$A:$A,Data_Extraction!G$2,'HeartRate-2022-03-21-1647950188'!$C:$C,Data_Extraction!$A1012),"")</f>
        <v/>
      </c>
      <c r="H1012">
        <f>IFERROR(AVERAGEIFS('HeartRate-2022-03-21-1647950188'!$B:$B,'HeartRate-2022-03-21-1647950188'!$A:$A,Data_Extraction!H$2,'HeartRate-2022-03-21-1647950188'!$C:$C,Data_Extraction!$A1012),"")</f>
        <v>82</v>
      </c>
      <c r="I1012" t="str">
        <f>IFERROR(AVERAGEIFS('HeartRate-2022-03-21-1647950188'!$B:$B,'HeartRate-2022-03-21-1647950188'!$A:$A,Data_Extraction!I$2,'HeartRate-2022-03-21-1647950188'!$C:$C,Data_Extraction!$A1012),"")</f>
        <v/>
      </c>
      <c r="J1012" s="8">
        <f t="shared" si="91"/>
        <v>82</v>
      </c>
      <c r="N1012" s="11">
        <f>Data_Extraction!A1012</f>
        <v>44634.662430555552</v>
      </c>
      <c r="O1012" s="15">
        <f t="shared" si="92"/>
        <v>44634</v>
      </c>
      <c r="P1012" s="16">
        <f t="shared" si="93"/>
        <v>0.66243055555555552</v>
      </c>
      <c r="Q1012" s="12">
        <f>IF(Data_Extraction!B1012="",Data_Extraction!$J1012*(Q$1),Data_Extraction!B1012)</f>
        <v>73.8</v>
      </c>
      <c r="R1012" s="12">
        <f>IF(Data_Extraction!C1012="",Data_Extraction!$J1012*(R$1),Data_Extraction!C1012)</f>
        <v>75.44</v>
      </c>
      <c r="S1012" s="12">
        <f>IF(Data_Extraction!D1012="",Data_Extraction!$J1012*(S$1),Data_Extraction!D1012)</f>
        <v>85.28</v>
      </c>
      <c r="T1012" s="12">
        <f>IF(Data_Extraction!E1012="",Data_Extraction!$J1012*(T$1),Data_Extraction!E1012)</f>
        <v>77.899999999999991</v>
      </c>
      <c r="U1012" s="12">
        <f>IF(Data_Extraction!F1012="",Data_Extraction!$J1012*(U$1),Data_Extraction!F1012)</f>
        <v>80.36</v>
      </c>
      <c r="V1012" s="12">
        <f>IF(Data_Extraction!G1012="",Data_Extraction!$J1012*(V$1),Data_Extraction!G1012)</f>
        <v>74.62</v>
      </c>
      <c r="W1012" s="12">
        <f>IF(Data_Extraction!H1012="",Data_Extraction!$J1012*(W$1),Data_Extraction!H1012)</f>
        <v>82</v>
      </c>
      <c r="X1012" s="12">
        <f>IF(Data_Extraction!I1012="",Data_Extraction!$J1012*(X$1),Data_Extraction!I1012)</f>
        <v>79.539999999999992</v>
      </c>
      <c r="Y1012" s="13">
        <f t="shared" si="90"/>
        <v>78.617500000000007</v>
      </c>
      <c r="Z1012" s="17" t="str">
        <f t="shared" si="94"/>
        <v>Evening</v>
      </c>
      <c r="AA1012" s="14" t="str">
        <f>VLOOKUP($N1012,'HeartRate-2022-03-21-1647950188'!$C:$G,2,0)</f>
        <v>Lecture</v>
      </c>
      <c r="AB1012" s="14" t="str">
        <f>VLOOKUP($N1012,'HeartRate-2022-03-21-1647950188'!$C:$G,3,0)</f>
        <v>Off Campus</v>
      </c>
      <c r="AC1012" s="14" t="str">
        <f>VLOOKUP($N1012,'HeartRate-2022-03-21-1647950188'!$C:$G,4,0)</f>
        <v>Sitting</v>
      </c>
      <c r="AD1012" s="14" t="str">
        <f>VLOOKUP($N1012,'HeartRate-2022-03-21-1647950188'!$C:$G,5,0)</f>
        <v>Technical Contexts</v>
      </c>
      <c r="AE1012">
        <f t="shared" si="95"/>
        <v>0</v>
      </c>
      <c r="AF1012" s="18">
        <v>44634</v>
      </c>
      <c r="AG1012" s="19">
        <v>0.66243055555555552</v>
      </c>
    </row>
    <row r="1013" spans="1:33" x14ac:dyDescent="0.3">
      <c r="A1013" s="5">
        <v>44634.662488425929</v>
      </c>
      <c r="B1013">
        <f>IFERROR(AVERAGEIFS('HeartRate-2022-03-21-1647950188'!$B:$B,'HeartRate-2022-03-21-1647950188'!$A:$A,Data_Extraction!B$2,'HeartRate-2022-03-21-1647950188'!$C:$C,Data_Extraction!$A1013),"")</f>
        <v>100</v>
      </c>
      <c r="C1013" t="str">
        <f>IFERROR(AVERAGEIFS('HeartRate-2022-03-21-1647950188'!$B:$B,'HeartRate-2022-03-21-1647950188'!$A:$A,Data_Extraction!C$2,'HeartRate-2022-03-21-1647950188'!$C:$C,Data_Extraction!$A1013),"")</f>
        <v/>
      </c>
      <c r="D1013" t="str">
        <f>IFERROR(AVERAGEIFS('HeartRate-2022-03-21-1647950188'!$B:$B,'HeartRate-2022-03-21-1647950188'!$A:$A,Data_Extraction!D$2,'HeartRate-2022-03-21-1647950188'!$C:$C,Data_Extraction!$A1013),"")</f>
        <v/>
      </c>
      <c r="E1013" t="str">
        <f>IFERROR(AVERAGEIFS('HeartRate-2022-03-21-1647950188'!$B:$B,'HeartRate-2022-03-21-1647950188'!$A:$A,Data_Extraction!E$2,'HeartRate-2022-03-21-1647950188'!$C:$C,Data_Extraction!$A1013),"")</f>
        <v/>
      </c>
      <c r="F1013" t="str">
        <f>IFERROR(AVERAGEIFS('HeartRate-2022-03-21-1647950188'!$B:$B,'HeartRate-2022-03-21-1647950188'!$A:$A,Data_Extraction!F$2,'HeartRate-2022-03-21-1647950188'!$C:$C,Data_Extraction!$A1013),"")</f>
        <v/>
      </c>
      <c r="G1013" t="str">
        <f>IFERROR(AVERAGEIFS('HeartRate-2022-03-21-1647950188'!$B:$B,'HeartRate-2022-03-21-1647950188'!$A:$A,Data_Extraction!G$2,'HeartRate-2022-03-21-1647950188'!$C:$C,Data_Extraction!$A1013),"")</f>
        <v/>
      </c>
      <c r="H1013" t="str">
        <f>IFERROR(AVERAGEIFS('HeartRate-2022-03-21-1647950188'!$B:$B,'HeartRate-2022-03-21-1647950188'!$A:$A,Data_Extraction!H$2,'HeartRate-2022-03-21-1647950188'!$C:$C,Data_Extraction!$A1013),"")</f>
        <v/>
      </c>
      <c r="I1013">
        <f>IFERROR(AVERAGEIFS('HeartRate-2022-03-21-1647950188'!$B:$B,'HeartRate-2022-03-21-1647950188'!$A:$A,Data_Extraction!I$2,'HeartRate-2022-03-21-1647950188'!$C:$C,Data_Extraction!$A1013),"")</f>
        <v>97</v>
      </c>
      <c r="J1013" s="8">
        <f t="shared" si="91"/>
        <v>98.5</v>
      </c>
      <c r="N1013" s="11">
        <f>Data_Extraction!A1013</f>
        <v>44634.662488425929</v>
      </c>
      <c r="O1013" s="15">
        <f t="shared" si="92"/>
        <v>44634</v>
      </c>
      <c r="P1013" s="16">
        <f t="shared" si="93"/>
        <v>0.66248842592592594</v>
      </c>
      <c r="Q1013" s="12">
        <f>IF(Data_Extraction!B1013="",Data_Extraction!$J1013*(Q$1),Data_Extraction!B1013)</f>
        <v>100</v>
      </c>
      <c r="R1013" s="12">
        <f>IF(Data_Extraction!C1013="",Data_Extraction!$J1013*(R$1),Data_Extraction!C1013)</f>
        <v>90.62</v>
      </c>
      <c r="S1013" s="12">
        <f>IF(Data_Extraction!D1013="",Data_Extraction!$J1013*(S$1),Data_Extraction!D1013)</f>
        <v>102.44</v>
      </c>
      <c r="T1013" s="12">
        <f>IF(Data_Extraction!E1013="",Data_Extraction!$J1013*(T$1),Data_Extraction!E1013)</f>
        <v>93.574999999999989</v>
      </c>
      <c r="U1013" s="12">
        <f>IF(Data_Extraction!F1013="",Data_Extraction!$J1013*(U$1),Data_Extraction!F1013)</f>
        <v>96.53</v>
      </c>
      <c r="V1013" s="12">
        <f>IF(Data_Extraction!G1013="",Data_Extraction!$J1013*(V$1),Data_Extraction!G1013)</f>
        <v>89.635000000000005</v>
      </c>
      <c r="W1013" s="12">
        <f>IF(Data_Extraction!H1013="",Data_Extraction!$J1013*(W$1),Data_Extraction!H1013)</f>
        <v>105.39500000000001</v>
      </c>
      <c r="X1013" s="12">
        <f>IF(Data_Extraction!I1013="",Data_Extraction!$J1013*(X$1),Data_Extraction!I1013)</f>
        <v>97</v>
      </c>
      <c r="Y1013" s="13">
        <f t="shared" si="90"/>
        <v>96.899374999999992</v>
      </c>
      <c r="Z1013" s="17" t="str">
        <f t="shared" si="94"/>
        <v>Evening</v>
      </c>
      <c r="AA1013" s="14" t="str">
        <f>VLOOKUP($N1013,'HeartRate-2022-03-21-1647950188'!$C:$G,2,0)</f>
        <v>Lecture</v>
      </c>
      <c r="AB1013" s="14" t="str">
        <f>VLOOKUP($N1013,'HeartRate-2022-03-21-1647950188'!$C:$G,3,0)</f>
        <v>Off Campus</v>
      </c>
      <c r="AC1013" s="14" t="str">
        <f>VLOOKUP($N1013,'HeartRate-2022-03-21-1647950188'!$C:$G,4,0)</f>
        <v>Sitting</v>
      </c>
      <c r="AD1013" s="14" t="str">
        <f>VLOOKUP($N1013,'HeartRate-2022-03-21-1647950188'!$C:$G,5,0)</f>
        <v>Technical Contexts</v>
      </c>
      <c r="AE1013">
        <f t="shared" si="95"/>
        <v>0</v>
      </c>
      <c r="AF1013" s="18">
        <v>44634</v>
      </c>
      <c r="AG1013" s="19">
        <v>0.66248842592592594</v>
      </c>
    </row>
    <row r="1014" spans="1:33" x14ac:dyDescent="0.3">
      <c r="A1014" s="5">
        <v>44634.662962962961</v>
      </c>
      <c r="B1014" t="str">
        <f>IFERROR(AVERAGEIFS('HeartRate-2022-03-21-1647950188'!$B:$B,'HeartRate-2022-03-21-1647950188'!$A:$A,Data_Extraction!B$2,'HeartRate-2022-03-21-1647950188'!$C:$C,Data_Extraction!$A1014),"")</f>
        <v/>
      </c>
      <c r="C1014" t="str">
        <f>IFERROR(AVERAGEIFS('HeartRate-2022-03-21-1647950188'!$B:$B,'HeartRate-2022-03-21-1647950188'!$A:$A,Data_Extraction!C$2,'HeartRate-2022-03-21-1647950188'!$C:$C,Data_Extraction!$A1014),"")</f>
        <v/>
      </c>
      <c r="D1014" t="str">
        <f>IFERROR(AVERAGEIFS('HeartRate-2022-03-21-1647950188'!$B:$B,'HeartRate-2022-03-21-1647950188'!$A:$A,Data_Extraction!D$2,'HeartRate-2022-03-21-1647950188'!$C:$C,Data_Extraction!$A1014),"")</f>
        <v/>
      </c>
      <c r="E1014" t="str">
        <f>IFERROR(AVERAGEIFS('HeartRate-2022-03-21-1647950188'!$B:$B,'HeartRate-2022-03-21-1647950188'!$A:$A,Data_Extraction!E$2,'HeartRate-2022-03-21-1647950188'!$C:$C,Data_Extraction!$A1014),"")</f>
        <v/>
      </c>
      <c r="F1014" t="str">
        <f>IFERROR(AVERAGEIFS('HeartRate-2022-03-21-1647950188'!$B:$B,'HeartRate-2022-03-21-1647950188'!$A:$A,Data_Extraction!F$2,'HeartRate-2022-03-21-1647950188'!$C:$C,Data_Extraction!$A1014),"")</f>
        <v/>
      </c>
      <c r="G1014" t="str">
        <f>IFERROR(AVERAGEIFS('HeartRate-2022-03-21-1647950188'!$B:$B,'HeartRate-2022-03-21-1647950188'!$A:$A,Data_Extraction!G$2,'HeartRate-2022-03-21-1647950188'!$C:$C,Data_Extraction!$A1014),"")</f>
        <v/>
      </c>
      <c r="H1014" t="str">
        <f>IFERROR(AVERAGEIFS('HeartRate-2022-03-21-1647950188'!$B:$B,'HeartRate-2022-03-21-1647950188'!$A:$A,Data_Extraction!H$2,'HeartRate-2022-03-21-1647950188'!$C:$C,Data_Extraction!$A1014),"")</f>
        <v/>
      </c>
      <c r="I1014">
        <f>IFERROR(AVERAGEIFS('HeartRate-2022-03-21-1647950188'!$B:$B,'HeartRate-2022-03-21-1647950188'!$A:$A,Data_Extraction!I$2,'HeartRate-2022-03-21-1647950188'!$C:$C,Data_Extraction!$A1014),"")</f>
        <v>91</v>
      </c>
      <c r="J1014" s="8">
        <f t="shared" si="91"/>
        <v>91</v>
      </c>
      <c r="N1014" s="11">
        <f>Data_Extraction!A1014</f>
        <v>44634.662962962961</v>
      </c>
      <c r="O1014" s="15">
        <f t="shared" si="92"/>
        <v>44634</v>
      </c>
      <c r="P1014" s="16">
        <f t="shared" si="93"/>
        <v>0.66296296296296298</v>
      </c>
      <c r="Q1014" s="12">
        <f>IF(Data_Extraction!B1014="",Data_Extraction!$J1014*(Q$1),Data_Extraction!B1014)</f>
        <v>81.900000000000006</v>
      </c>
      <c r="R1014" s="12">
        <f>IF(Data_Extraction!C1014="",Data_Extraction!$J1014*(R$1),Data_Extraction!C1014)</f>
        <v>83.72</v>
      </c>
      <c r="S1014" s="12">
        <f>IF(Data_Extraction!D1014="",Data_Extraction!$J1014*(S$1),Data_Extraction!D1014)</f>
        <v>94.64</v>
      </c>
      <c r="T1014" s="12">
        <f>IF(Data_Extraction!E1014="",Data_Extraction!$J1014*(T$1),Data_Extraction!E1014)</f>
        <v>86.45</v>
      </c>
      <c r="U1014" s="12">
        <f>IF(Data_Extraction!F1014="",Data_Extraction!$J1014*(U$1),Data_Extraction!F1014)</f>
        <v>89.179999999999993</v>
      </c>
      <c r="V1014" s="12">
        <f>IF(Data_Extraction!G1014="",Data_Extraction!$J1014*(V$1),Data_Extraction!G1014)</f>
        <v>82.81</v>
      </c>
      <c r="W1014" s="12">
        <f>IF(Data_Extraction!H1014="",Data_Extraction!$J1014*(W$1),Data_Extraction!H1014)</f>
        <v>97.37</v>
      </c>
      <c r="X1014" s="12">
        <f>IF(Data_Extraction!I1014="",Data_Extraction!$J1014*(X$1),Data_Extraction!I1014)</f>
        <v>91</v>
      </c>
      <c r="Y1014" s="13">
        <f t="shared" si="90"/>
        <v>88.383750000000006</v>
      </c>
      <c r="Z1014" s="17" t="str">
        <f t="shared" si="94"/>
        <v>Evening</v>
      </c>
      <c r="AA1014" s="14" t="str">
        <f>VLOOKUP($N1014,'HeartRate-2022-03-21-1647950188'!$C:$G,2,0)</f>
        <v>Lecture</v>
      </c>
      <c r="AB1014" s="14" t="str">
        <f>VLOOKUP($N1014,'HeartRate-2022-03-21-1647950188'!$C:$G,3,0)</f>
        <v>Off Campus</v>
      </c>
      <c r="AC1014" s="14" t="str">
        <f>VLOOKUP($N1014,'HeartRate-2022-03-21-1647950188'!$C:$G,4,0)</f>
        <v>Sitting</v>
      </c>
      <c r="AD1014" s="14" t="str">
        <f>VLOOKUP($N1014,'HeartRate-2022-03-21-1647950188'!$C:$G,5,0)</f>
        <v>Technical Contexts</v>
      </c>
      <c r="AE1014">
        <f t="shared" si="95"/>
        <v>0</v>
      </c>
      <c r="AF1014" s="18">
        <v>44634</v>
      </c>
      <c r="AG1014" s="19">
        <v>0.66296296296296298</v>
      </c>
    </row>
    <row r="1015" spans="1:33" x14ac:dyDescent="0.3">
      <c r="A1015" s="5">
        <v>44634.663182870368</v>
      </c>
      <c r="B1015">
        <f>IFERROR(AVERAGEIFS('HeartRate-2022-03-21-1647950188'!$B:$B,'HeartRate-2022-03-21-1647950188'!$A:$A,Data_Extraction!B$2,'HeartRate-2022-03-21-1647950188'!$C:$C,Data_Extraction!$A1015),"")</f>
        <v>92</v>
      </c>
      <c r="C1015" t="str">
        <f>IFERROR(AVERAGEIFS('HeartRate-2022-03-21-1647950188'!$B:$B,'HeartRate-2022-03-21-1647950188'!$A:$A,Data_Extraction!C$2,'HeartRate-2022-03-21-1647950188'!$C:$C,Data_Extraction!$A1015),"")</f>
        <v/>
      </c>
      <c r="D1015" t="str">
        <f>IFERROR(AVERAGEIFS('HeartRate-2022-03-21-1647950188'!$B:$B,'HeartRate-2022-03-21-1647950188'!$A:$A,Data_Extraction!D$2,'HeartRate-2022-03-21-1647950188'!$C:$C,Data_Extraction!$A1015),"")</f>
        <v/>
      </c>
      <c r="E1015" t="str">
        <f>IFERROR(AVERAGEIFS('HeartRate-2022-03-21-1647950188'!$B:$B,'HeartRate-2022-03-21-1647950188'!$A:$A,Data_Extraction!E$2,'HeartRate-2022-03-21-1647950188'!$C:$C,Data_Extraction!$A1015),"")</f>
        <v/>
      </c>
      <c r="F1015" t="str">
        <f>IFERROR(AVERAGEIFS('HeartRate-2022-03-21-1647950188'!$B:$B,'HeartRate-2022-03-21-1647950188'!$A:$A,Data_Extraction!F$2,'HeartRate-2022-03-21-1647950188'!$C:$C,Data_Extraction!$A1015),"")</f>
        <v/>
      </c>
      <c r="G1015" t="str">
        <f>IFERROR(AVERAGEIFS('HeartRate-2022-03-21-1647950188'!$B:$B,'HeartRate-2022-03-21-1647950188'!$A:$A,Data_Extraction!G$2,'HeartRate-2022-03-21-1647950188'!$C:$C,Data_Extraction!$A1015),"")</f>
        <v/>
      </c>
      <c r="H1015" t="str">
        <f>IFERROR(AVERAGEIFS('HeartRate-2022-03-21-1647950188'!$B:$B,'HeartRate-2022-03-21-1647950188'!$A:$A,Data_Extraction!H$2,'HeartRate-2022-03-21-1647950188'!$C:$C,Data_Extraction!$A1015),"")</f>
        <v/>
      </c>
      <c r="I1015">
        <f>IFERROR(AVERAGEIFS('HeartRate-2022-03-21-1647950188'!$B:$B,'HeartRate-2022-03-21-1647950188'!$A:$A,Data_Extraction!I$2,'HeartRate-2022-03-21-1647950188'!$C:$C,Data_Extraction!$A1015),"")</f>
        <v>90</v>
      </c>
      <c r="J1015" s="8">
        <f t="shared" si="91"/>
        <v>91</v>
      </c>
      <c r="N1015" s="11">
        <f>Data_Extraction!A1015</f>
        <v>44634.663182870368</v>
      </c>
      <c r="O1015" s="15">
        <f t="shared" si="92"/>
        <v>44634</v>
      </c>
      <c r="P1015" s="16">
        <f t="shared" si="93"/>
        <v>0.66318287037037038</v>
      </c>
      <c r="Q1015" s="12">
        <f>IF(Data_Extraction!B1015="",Data_Extraction!$J1015*(Q$1),Data_Extraction!B1015)</f>
        <v>92</v>
      </c>
      <c r="R1015" s="12">
        <f>IF(Data_Extraction!C1015="",Data_Extraction!$J1015*(R$1),Data_Extraction!C1015)</f>
        <v>83.72</v>
      </c>
      <c r="S1015" s="12">
        <f>IF(Data_Extraction!D1015="",Data_Extraction!$J1015*(S$1),Data_Extraction!D1015)</f>
        <v>94.64</v>
      </c>
      <c r="T1015" s="12">
        <f>IF(Data_Extraction!E1015="",Data_Extraction!$J1015*(T$1),Data_Extraction!E1015)</f>
        <v>86.45</v>
      </c>
      <c r="U1015" s="12">
        <f>IF(Data_Extraction!F1015="",Data_Extraction!$J1015*(U$1),Data_Extraction!F1015)</f>
        <v>89.179999999999993</v>
      </c>
      <c r="V1015" s="12">
        <f>IF(Data_Extraction!G1015="",Data_Extraction!$J1015*(V$1),Data_Extraction!G1015)</f>
        <v>82.81</v>
      </c>
      <c r="W1015" s="12">
        <f>IF(Data_Extraction!H1015="",Data_Extraction!$J1015*(W$1),Data_Extraction!H1015)</f>
        <v>97.37</v>
      </c>
      <c r="X1015" s="12">
        <f>IF(Data_Extraction!I1015="",Data_Extraction!$J1015*(X$1),Data_Extraction!I1015)</f>
        <v>90</v>
      </c>
      <c r="Y1015" s="13">
        <f t="shared" si="90"/>
        <v>89.521249999999995</v>
      </c>
      <c r="Z1015" s="17" t="str">
        <f t="shared" si="94"/>
        <v>Evening</v>
      </c>
      <c r="AA1015" s="14" t="str">
        <f>VLOOKUP($N1015,'HeartRate-2022-03-21-1647950188'!$C:$G,2,0)</f>
        <v>Lecture</v>
      </c>
      <c r="AB1015" s="14" t="str">
        <f>VLOOKUP($N1015,'HeartRate-2022-03-21-1647950188'!$C:$G,3,0)</f>
        <v>Off Campus</v>
      </c>
      <c r="AC1015" s="14" t="str">
        <f>VLOOKUP($N1015,'HeartRate-2022-03-21-1647950188'!$C:$G,4,0)</f>
        <v>Sitting</v>
      </c>
      <c r="AD1015" s="14" t="str">
        <f>VLOOKUP($N1015,'HeartRate-2022-03-21-1647950188'!$C:$G,5,0)</f>
        <v>Technical Contexts</v>
      </c>
      <c r="AE1015">
        <f t="shared" si="95"/>
        <v>0</v>
      </c>
      <c r="AF1015" s="18">
        <v>44634</v>
      </c>
      <c r="AG1015" s="19">
        <v>0.66318287037037038</v>
      </c>
    </row>
    <row r="1016" spans="1:33" x14ac:dyDescent="0.3">
      <c r="A1016" s="5">
        <v>44634.663530092592</v>
      </c>
      <c r="B1016" t="str">
        <f>IFERROR(AVERAGEIFS('HeartRate-2022-03-21-1647950188'!$B:$B,'HeartRate-2022-03-21-1647950188'!$A:$A,Data_Extraction!B$2,'HeartRate-2022-03-21-1647950188'!$C:$C,Data_Extraction!$A1016),"")</f>
        <v/>
      </c>
      <c r="C1016" t="str">
        <f>IFERROR(AVERAGEIFS('HeartRate-2022-03-21-1647950188'!$B:$B,'HeartRate-2022-03-21-1647950188'!$A:$A,Data_Extraction!C$2,'HeartRate-2022-03-21-1647950188'!$C:$C,Data_Extraction!$A1016),"")</f>
        <v/>
      </c>
      <c r="D1016" t="str">
        <f>IFERROR(AVERAGEIFS('HeartRate-2022-03-21-1647950188'!$B:$B,'HeartRate-2022-03-21-1647950188'!$A:$A,Data_Extraction!D$2,'HeartRate-2022-03-21-1647950188'!$C:$C,Data_Extraction!$A1016),"")</f>
        <v/>
      </c>
      <c r="E1016" t="str">
        <f>IFERROR(AVERAGEIFS('HeartRate-2022-03-21-1647950188'!$B:$B,'HeartRate-2022-03-21-1647950188'!$A:$A,Data_Extraction!E$2,'HeartRate-2022-03-21-1647950188'!$C:$C,Data_Extraction!$A1016),"")</f>
        <v/>
      </c>
      <c r="F1016" t="str">
        <f>IFERROR(AVERAGEIFS('HeartRate-2022-03-21-1647950188'!$B:$B,'HeartRate-2022-03-21-1647950188'!$A:$A,Data_Extraction!F$2,'HeartRate-2022-03-21-1647950188'!$C:$C,Data_Extraction!$A1016),"")</f>
        <v/>
      </c>
      <c r="G1016">
        <f>IFERROR(AVERAGEIFS('HeartRate-2022-03-21-1647950188'!$B:$B,'HeartRate-2022-03-21-1647950188'!$A:$A,Data_Extraction!G$2,'HeartRate-2022-03-21-1647950188'!$C:$C,Data_Extraction!$A1016),"")</f>
        <v>86</v>
      </c>
      <c r="H1016" t="str">
        <f>IFERROR(AVERAGEIFS('HeartRate-2022-03-21-1647950188'!$B:$B,'HeartRate-2022-03-21-1647950188'!$A:$A,Data_Extraction!H$2,'HeartRate-2022-03-21-1647950188'!$C:$C,Data_Extraction!$A1016),"")</f>
        <v/>
      </c>
      <c r="I1016" t="str">
        <f>IFERROR(AVERAGEIFS('HeartRate-2022-03-21-1647950188'!$B:$B,'HeartRate-2022-03-21-1647950188'!$A:$A,Data_Extraction!I$2,'HeartRate-2022-03-21-1647950188'!$C:$C,Data_Extraction!$A1016),"")</f>
        <v/>
      </c>
      <c r="J1016" s="8">
        <f t="shared" si="91"/>
        <v>86</v>
      </c>
      <c r="N1016" s="11">
        <f>Data_Extraction!A1016</f>
        <v>44634.663530092592</v>
      </c>
      <c r="O1016" s="15">
        <f t="shared" si="92"/>
        <v>44634</v>
      </c>
      <c r="P1016" s="16">
        <f t="shared" si="93"/>
        <v>0.66353009259259255</v>
      </c>
      <c r="Q1016" s="12">
        <f>IF(Data_Extraction!B1016="",Data_Extraction!$J1016*(Q$1),Data_Extraction!B1016)</f>
        <v>77.400000000000006</v>
      </c>
      <c r="R1016" s="12">
        <f>IF(Data_Extraction!C1016="",Data_Extraction!$J1016*(R$1),Data_Extraction!C1016)</f>
        <v>79.12</v>
      </c>
      <c r="S1016" s="12">
        <f>IF(Data_Extraction!D1016="",Data_Extraction!$J1016*(S$1),Data_Extraction!D1016)</f>
        <v>89.44</v>
      </c>
      <c r="T1016" s="12">
        <f>IF(Data_Extraction!E1016="",Data_Extraction!$J1016*(T$1),Data_Extraction!E1016)</f>
        <v>81.7</v>
      </c>
      <c r="U1016" s="12">
        <f>IF(Data_Extraction!F1016="",Data_Extraction!$J1016*(U$1),Data_Extraction!F1016)</f>
        <v>84.28</v>
      </c>
      <c r="V1016" s="12">
        <f>IF(Data_Extraction!G1016="",Data_Extraction!$J1016*(V$1),Data_Extraction!G1016)</f>
        <v>86</v>
      </c>
      <c r="W1016" s="12">
        <f>IF(Data_Extraction!H1016="",Data_Extraction!$J1016*(W$1),Data_Extraction!H1016)</f>
        <v>92.02000000000001</v>
      </c>
      <c r="X1016" s="12">
        <f>IF(Data_Extraction!I1016="",Data_Extraction!$J1016*(X$1),Data_Extraction!I1016)</f>
        <v>83.42</v>
      </c>
      <c r="Y1016" s="13">
        <f t="shared" si="90"/>
        <v>84.172499999999999</v>
      </c>
      <c r="Z1016" s="17" t="str">
        <f t="shared" si="94"/>
        <v>Evening</v>
      </c>
      <c r="AA1016" s="14" t="str">
        <f>VLOOKUP($N1016,'HeartRate-2022-03-21-1647950188'!$C:$G,2,0)</f>
        <v>Lecture</v>
      </c>
      <c r="AB1016" s="14" t="str">
        <f>VLOOKUP($N1016,'HeartRate-2022-03-21-1647950188'!$C:$G,3,0)</f>
        <v>Off Campus</v>
      </c>
      <c r="AC1016" s="14" t="str">
        <f>VLOOKUP($N1016,'HeartRate-2022-03-21-1647950188'!$C:$G,4,0)</f>
        <v>Sitting</v>
      </c>
      <c r="AD1016" s="14" t="str">
        <f>VLOOKUP($N1016,'HeartRate-2022-03-21-1647950188'!$C:$G,5,0)</f>
        <v>Technical Contexts</v>
      </c>
      <c r="AE1016">
        <f t="shared" si="95"/>
        <v>0</v>
      </c>
      <c r="AF1016" s="18">
        <v>44634</v>
      </c>
      <c r="AG1016" s="19">
        <v>0.66353009259259255</v>
      </c>
    </row>
    <row r="1017" spans="1:33" x14ac:dyDescent="0.3">
      <c r="A1017" s="5">
        <v>44634.663634259261</v>
      </c>
      <c r="B1017" t="str">
        <f>IFERROR(AVERAGEIFS('HeartRate-2022-03-21-1647950188'!$B:$B,'HeartRate-2022-03-21-1647950188'!$A:$A,Data_Extraction!B$2,'HeartRate-2022-03-21-1647950188'!$C:$C,Data_Extraction!$A1017),"")</f>
        <v/>
      </c>
      <c r="C1017">
        <f>IFERROR(AVERAGEIFS('HeartRate-2022-03-21-1647950188'!$B:$B,'HeartRate-2022-03-21-1647950188'!$A:$A,Data_Extraction!C$2,'HeartRate-2022-03-21-1647950188'!$C:$C,Data_Extraction!$A1017),"")</f>
        <v>66</v>
      </c>
      <c r="D1017" t="str">
        <f>IFERROR(AVERAGEIFS('HeartRate-2022-03-21-1647950188'!$B:$B,'HeartRate-2022-03-21-1647950188'!$A:$A,Data_Extraction!D$2,'HeartRate-2022-03-21-1647950188'!$C:$C,Data_Extraction!$A1017),"")</f>
        <v/>
      </c>
      <c r="E1017" t="str">
        <f>IFERROR(AVERAGEIFS('HeartRate-2022-03-21-1647950188'!$B:$B,'HeartRate-2022-03-21-1647950188'!$A:$A,Data_Extraction!E$2,'HeartRate-2022-03-21-1647950188'!$C:$C,Data_Extraction!$A1017),"")</f>
        <v/>
      </c>
      <c r="F1017" t="str">
        <f>IFERROR(AVERAGEIFS('HeartRate-2022-03-21-1647950188'!$B:$B,'HeartRate-2022-03-21-1647950188'!$A:$A,Data_Extraction!F$2,'HeartRate-2022-03-21-1647950188'!$C:$C,Data_Extraction!$A1017),"")</f>
        <v/>
      </c>
      <c r="G1017" t="str">
        <f>IFERROR(AVERAGEIFS('HeartRate-2022-03-21-1647950188'!$B:$B,'HeartRate-2022-03-21-1647950188'!$A:$A,Data_Extraction!G$2,'HeartRate-2022-03-21-1647950188'!$C:$C,Data_Extraction!$A1017),"")</f>
        <v/>
      </c>
      <c r="H1017" t="str">
        <f>IFERROR(AVERAGEIFS('HeartRate-2022-03-21-1647950188'!$B:$B,'HeartRate-2022-03-21-1647950188'!$A:$A,Data_Extraction!H$2,'HeartRate-2022-03-21-1647950188'!$C:$C,Data_Extraction!$A1017),"")</f>
        <v/>
      </c>
      <c r="I1017" t="str">
        <f>IFERROR(AVERAGEIFS('HeartRate-2022-03-21-1647950188'!$B:$B,'HeartRate-2022-03-21-1647950188'!$A:$A,Data_Extraction!I$2,'HeartRate-2022-03-21-1647950188'!$C:$C,Data_Extraction!$A1017),"")</f>
        <v/>
      </c>
      <c r="J1017" s="8">
        <f t="shared" si="91"/>
        <v>66</v>
      </c>
      <c r="N1017" s="11">
        <f>Data_Extraction!A1017</f>
        <v>44634.663634259261</v>
      </c>
      <c r="O1017" s="15">
        <f t="shared" si="92"/>
        <v>44634</v>
      </c>
      <c r="P1017" s="16">
        <f t="shared" si="93"/>
        <v>0.66363425925925923</v>
      </c>
      <c r="Q1017" s="12">
        <f>IF(Data_Extraction!B1017="",Data_Extraction!$J1017*(Q$1),Data_Extraction!B1017)</f>
        <v>59.4</v>
      </c>
      <c r="R1017" s="12">
        <f>IF(Data_Extraction!C1017="",Data_Extraction!$J1017*(R$1),Data_Extraction!C1017)</f>
        <v>66</v>
      </c>
      <c r="S1017" s="12">
        <f>IF(Data_Extraction!D1017="",Data_Extraction!$J1017*(S$1),Data_Extraction!D1017)</f>
        <v>68.64</v>
      </c>
      <c r="T1017" s="12">
        <f>IF(Data_Extraction!E1017="",Data_Extraction!$J1017*(T$1),Data_Extraction!E1017)</f>
        <v>62.699999999999996</v>
      </c>
      <c r="U1017" s="12">
        <f>IF(Data_Extraction!F1017="",Data_Extraction!$J1017*(U$1),Data_Extraction!F1017)</f>
        <v>64.679999999999993</v>
      </c>
      <c r="V1017" s="12">
        <f>IF(Data_Extraction!G1017="",Data_Extraction!$J1017*(V$1),Data_Extraction!G1017)</f>
        <v>60.06</v>
      </c>
      <c r="W1017" s="12">
        <f>IF(Data_Extraction!H1017="",Data_Extraction!$J1017*(W$1),Data_Extraction!H1017)</f>
        <v>70.62</v>
      </c>
      <c r="X1017" s="12">
        <f>IF(Data_Extraction!I1017="",Data_Extraction!$J1017*(X$1),Data_Extraction!I1017)</f>
        <v>64.02</v>
      </c>
      <c r="Y1017" s="13">
        <f t="shared" si="90"/>
        <v>64.515000000000001</v>
      </c>
      <c r="Z1017" s="17" t="str">
        <f t="shared" si="94"/>
        <v>Evening</v>
      </c>
      <c r="AA1017" s="14" t="str">
        <f>VLOOKUP($N1017,'HeartRate-2022-03-21-1647950188'!$C:$G,2,0)</f>
        <v>Lecture</v>
      </c>
      <c r="AB1017" s="14" t="str">
        <f>VLOOKUP($N1017,'HeartRate-2022-03-21-1647950188'!$C:$G,3,0)</f>
        <v>Off Campus</v>
      </c>
      <c r="AC1017" s="14" t="str">
        <f>VLOOKUP($N1017,'HeartRate-2022-03-21-1647950188'!$C:$G,4,0)</f>
        <v>Sitting</v>
      </c>
      <c r="AD1017" s="14" t="str">
        <f>VLOOKUP($N1017,'HeartRate-2022-03-21-1647950188'!$C:$G,5,0)</f>
        <v>Technical Contexts</v>
      </c>
      <c r="AE1017">
        <f t="shared" si="95"/>
        <v>0</v>
      </c>
      <c r="AF1017" s="18">
        <v>44634</v>
      </c>
      <c r="AG1017" s="19">
        <v>0.66363425925925923</v>
      </c>
    </row>
    <row r="1018" spans="1:33" x14ac:dyDescent="0.3">
      <c r="A1018" s="5">
        <v>44634.663807870369</v>
      </c>
      <c r="B1018" t="str">
        <f>IFERROR(AVERAGEIFS('HeartRate-2022-03-21-1647950188'!$B:$B,'HeartRate-2022-03-21-1647950188'!$A:$A,Data_Extraction!B$2,'HeartRate-2022-03-21-1647950188'!$C:$C,Data_Extraction!$A1018),"")</f>
        <v/>
      </c>
      <c r="C1018" t="str">
        <f>IFERROR(AVERAGEIFS('HeartRate-2022-03-21-1647950188'!$B:$B,'HeartRate-2022-03-21-1647950188'!$A:$A,Data_Extraction!C$2,'HeartRate-2022-03-21-1647950188'!$C:$C,Data_Extraction!$A1018),"")</f>
        <v/>
      </c>
      <c r="D1018" t="str">
        <f>IFERROR(AVERAGEIFS('HeartRate-2022-03-21-1647950188'!$B:$B,'HeartRate-2022-03-21-1647950188'!$A:$A,Data_Extraction!D$2,'HeartRate-2022-03-21-1647950188'!$C:$C,Data_Extraction!$A1018),"")</f>
        <v/>
      </c>
      <c r="E1018" t="str">
        <f>IFERROR(AVERAGEIFS('HeartRate-2022-03-21-1647950188'!$B:$B,'HeartRate-2022-03-21-1647950188'!$A:$A,Data_Extraction!E$2,'HeartRate-2022-03-21-1647950188'!$C:$C,Data_Extraction!$A1018),"")</f>
        <v/>
      </c>
      <c r="F1018" t="str">
        <f>IFERROR(AVERAGEIFS('HeartRate-2022-03-21-1647950188'!$B:$B,'HeartRate-2022-03-21-1647950188'!$A:$A,Data_Extraction!F$2,'HeartRate-2022-03-21-1647950188'!$C:$C,Data_Extraction!$A1018),"")</f>
        <v/>
      </c>
      <c r="G1018" t="str">
        <f>IFERROR(AVERAGEIFS('HeartRate-2022-03-21-1647950188'!$B:$B,'HeartRate-2022-03-21-1647950188'!$A:$A,Data_Extraction!G$2,'HeartRate-2022-03-21-1647950188'!$C:$C,Data_Extraction!$A1018),"")</f>
        <v/>
      </c>
      <c r="H1018">
        <f>IFERROR(AVERAGEIFS('HeartRate-2022-03-21-1647950188'!$B:$B,'HeartRate-2022-03-21-1647950188'!$A:$A,Data_Extraction!H$2,'HeartRate-2022-03-21-1647950188'!$C:$C,Data_Extraction!$A1018),"")</f>
        <v>107</v>
      </c>
      <c r="I1018" t="str">
        <f>IFERROR(AVERAGEIFS('HeartRate-2022-03-21-1647950188'!$B:$B,'HeartRate-2022-03-21-1647950188'!$A:$A,Data_Extraction!I$2,'HeartRate-2022-03-21-1647950188'!$C:$C,Data_Extraction!$A1018),"")</f>
        <v/>
      </c>
      <c r="J1018" s="8">
        <f t="shared" si="91"/>
        <v>107</v>
      </c>
      <c r="N1018" s="11">
        <f>Data_Extraction!A1018</f>
        <v>44634.663807870369</v>
      </c>
      <c r="O1018" s="15">
        <f t="shared" si="92"/>
        <v>44634</v>
      </c>
      <c r="P1018" s="16">
        <f t="shared" si="93"/>
        <v>0.66380787037037037</v>
      </c>
      <c r="Q1018" s="12">
        <f>IF(Data_Extraction!B1018="",Data_Extraction!$J1018*(Q$1),Data_Extraction!B1018)</f>
        <v>96.3</v>
      </c>
      <c r="R1018" s="12">
        <f>IF(Data_Extraction!C1018="",Data_Extraction!$J1018*(R$1),Data_Extraction!C1018)</f>
        <v>98.44</v>
      </c>
      <c r="S1018" s="12">
        <f>IF(Data_Extraction!D1018="",Data_Extraction!$J1018*(S$1),Data_Extraction!D1018)</f>
        <v>111.28</v>
      </c>
      <c r="T1018" s="12">
        <f>IF(Data_Extraction!E1018="",Data_Extraction!$J1018*(T$1),Data_Extraction!E1018)</f>
        <v>101.64999999999999</v>
      </c>
      <c r="U1018" s="12">
        <f>IF(Data_Extraction!F1018="",Data_Extraction!$J1018*(U$1),Data_Extraction!F1018)</f>
        <v>104.86</v>
      </c>
      <c r="V1018" s="12">
        <f>IF(Data_Extraction!G1018="",Data_Extraction!$J1018*(V$1),Data_Extraction!G1018)</f>
        <v>97.37</v>
      </c>
      <c r="W1018" s="12">
        <f>IF(Data_Extraction!H1018="",Data_Extraction!$J1018*(W$1),Data_Extraction!H1018)</f>
        <v>107</v>
      </c>
      <c r="X1018" s="12">
        <f>IF(Data_Extraction!I1018="",Data_Extraction!$J1018*(X$1),Data_Extraction!I1018)</f>
        <v>103.78999999999999</v>
      </c>
      <c r="Y1018" s="13">
        <f t="shared" si="90"/>
        <v>102.58624999999999</v>
      </c>
      <c r="Z1018" s="17" t="str">
        <f t="shared" si="94"/>
        <v>Evening</v>
      </c>
      <c r="AA1018" s="14" t="str">
        <f>VLOOKUP($N1018,'HeartRate-2022-03-21-1647950188'!$C:$G,2,0)</f>
        <v>Lecture</v>
      </c>
      <c r="AB1018" s="14" t="str">
        <f>VLOOKUP($N1018,'HeartRate-2022-03-21-1647950188'!$C:$G,3,0)</f>
        <v>Off Campus</v>
      </c>
      <c r="AC1018" s="14" t="str">
        <f>VLOOKUP($N1018,'HeartRate-2022-03-21-1647950188'!$C:$G,4,0)</f>
        <v>Sitting</v>
      </c>
      <c r="AD1018" s="14" t="str">
        <f>VLOOKUP($N1018,'HeartRate-2022-03-21-1647950188'!$C:$G,5,0)</f>
        <v>Technical Contexts</v>
      </c>
      <c r="AE1018">
        <f t="shared" si="95"/>
        <v>0</v>
      </c>
      <c r="AF1018" s="18">
        <v>44634</v>
      </c>
      <c r="AG1018" s="19">
        <v>0.66380787037037037</v>
      </c>
    </row>
    <row r="1019" spans="1:33" x14ac:dyDescent="0.3">
      <c r="A1019" s="5">
        <v>44634.663877314815</v>
      </c>
      <c r="B1019">
        <f>IFERROR(AVERAGEIFS('HeartRate-2022-03-21-1647950188'!$B:$B,'HeartRate-2022-03-21-1647950188'!$A:$A,Data_Extraction!B$2,'HeartRate-2022-03-21-1647950188'!$C:$C,Data_Extraction!$A1019),"")</f>
        <v>89</v>
      </c>
      <c r="C1019" t="str">
        <f>IFERROR(AVERAGEIFS('HeartRate-2022-03-21-1647950188'!$B:$B,'HeartRate-2022-03-21-1647950188'!$A:$A,Data_Extraction!C$2,'HeartRate-2022-03-21-1647950188'!$C:$C,Data_Extraction!$A1019),"")</f>
        <v/>
      </c>
      <c r="D1019" t="str">
        <f>IFERROR(AVERAGEIFS('HeartRate-2022-03-21-1647950188'!$B:$B,'HeartRate-2022-03-21-1647950188'!$A:$A,Data_Extraction!D$2,'HeartRate-2022-03-21-1647950188'!$C:$C,Data_Extraction!$A1019),"")</f>
        <v/>
      </c>
      <c r="E1019" t="str">
        <f>IFERROR(AVERAGEIFS('HeartRate-2022-03-21-1647950188'!$B:$B,'HeartRate-2022-03-21-1647950188'!$A:$A,Data_Extraction!E$2,'HeartRate-2022-03-21-1647950188'!$C:$C,Data_Extraction!$A1019),"")</f>
        <v/>
      </c>
      <c r="F1019" t="str">
        <f>IFERROR(AVERAGEIFS('HeartRate-2022-03-21-1647950188'!$B:$B,'HeartRate-2022-03-21-1647950188'!$A:$A,Data_Extraction!F$2,'HeartRate-2022-03-21-1647950188'!$C:$C,Data_Extraction!$A1019),"")</f>
        <v/>
      </c>
      <c r="G1019" t="str">
        <f>IFERROR(AVERAGEIFS('HeartRate-2022-03-21-1647950188'!$B:$B,'HeartRate-2022-03-21-1647950188'!$A:$A,Data_Extraction!G$2,'HeartRate-2022-03-21-1647950188'!$C:$C,Data_Extraction!$A1019),"")</f>
        <v/>
      </c>
      <c r="H1019" t="str">
        <f>IFERROR(AVERAGEIFS('HeartRate-2022-03-21-1647950188'!$B:$B,'HeartRate-2022-03-21-1647950188'!$A:$A,Data_Extraction!H$2,'HeartRate-2022-03-21-1647950188'!$C:$C,Data_Extraction!$A1019),"")</f>
        <v/>
      </c>
      <c r="I1019">
        <f>IFERROR(AVERAGEIFS('HeartRate-2022-03-21-1647950188'!$B:$B,'HeartRate-2022-03-21-1647950188'!$A:$A,Data_Extraction!I$2,'HeartRate-2022-03-21-1647950188'!$C:$C,Data_Extraction!$A1019),"")</f>
        <v>86</v>
      </c>
      <c r="J1019" s="8">
        <f t="shared" si="91"/>
        <v>87.5</v>
      </c>
      <c r="N1019" s="11">
        <f>Data_Extraction!A1019</f>
        <v>44634.663877314815</v>
      </c>
      <c r="O1019" s="15">
        <f t="shared" si="92"/>
        <v>44634</v>
      </c>
      <c r="P1019" s="16">
        <f t="shared" si="93"/>
        <v>0.66387731481481482</v>
      </c>
      <c r="Q1019" s="12">
        <f>IF(Data_Extraction!B1019="",Data_Extraction!$J1019*(Q$1),Data_Extraction!B1019)</f>
        <v>89</v>
      </c>
      <c r="R1019" s="12">
        <f>IF(Data_Extraction!C1019="",Data_Extraction!$J1019*(R$1),Data_Extraction!C1019)</f>
        <v>80.5</v>
      </c>
      <c r="S1019" s="12">
        <f>IF(Data_Extraction!D1019="",Data_Extraction!$J1019*(S$1),Data_Extraction!D1019)</f>
        <v>91</v>
      </c>
      <c r="T1019" s="12">
        <f>IF(Data_Extraction!E1019="",Data_Extraction!$J1019*(T$1),Data_Extraction!E1019)</f>
        <v>83.125</v>
      </c>
      <c r="U1019" s="12">
        <f>IF(Data_Extraction!F1019="",Data_Extraction!$J1019*(U$1),Data_Extraction!F1019)</f>
        <v>85.75</v>
      </c>
      <c r="V1019" s="12">
        <f>IF(Data_Extraction!G1019="",Data_Extraction!$J1019*(V$1),Data_Extraction!G1019)</f>
        <v>79.625</v>
      </c>
      <c r="W1019" s="12">
        <f>IF(Data_Extraction!H1019="",Data_Extraction!$J1019*(W$1),Data_Extraction!H1019)</f>
        <v>93.625</v>
      </c>
      <c r="X1019" s="12">
        <f>IF(Data_Extraction!I1019="",Data_Extraction!$J1019*(X$1),Data_Extraction!I1019)</f>
        <v>86</v>
      </c>
      <c r="Y1019" s="13">
        <f t="shared" si="90"/>
        <v>86.078125</v>
      </c>
      <c r="Z1019" s="17" t="str">
        <f t="shared" si="94"/>
        <v>Evening</v>
      </c>
      <c r="AA1019" s="14" t="str">
        <f>VLOOKUP($N1019,'HeartRate-2022-03-21-1647950188'!$C:$G,2,0)</f>
        <v>Lecture</v>
      </c>
      <c r="AB1019" s="14" t="str">
        <f>VLOOKUP($N1019,'HeartRate-2022-03-21-1647950188'!$C:$G,3,0)</f>
        <v>Off Campus</v>
      </c>
      <c r="AC1019" s="14" t="str">
        <f>VLOOKUP($N1019,'HeartRate-2022-03-21-1647950188'!$C:$G,4,0)</f>
        <v>Sitting</v>
      </c>
      <c r="AD1019" s="14" t="str">
        <f>VLOOKUP($N1019,'HeartRate-2022-03-21-1647950188'!$C:$G,5,0)</f>
        <v>Technical Contexts</v>
      </c>
      <c r="AE1019">
        <f t="shared" si="95"/>
        <v>0</v>
      </c>
      <c r="AF1019" s="18">
        <v>44634</v>
      </c>
      <c r="AG1019" s="19">
        <v>0.66387731481481482</v>
      </c>
    </row>
    <row r="1020" spans="1:33" x14ac:dyDescent="0.3">
      <c r="A1020" s="5">
        <v>44634.663888888892</v>
      </c>
      <c r="B1020" t="str">
        <f>IFERROR(AVERAGEIFS('HeartRate-2022-03-21-1647950188'!$B:$B,'HeartRate-2022-03-21-1647950188'!$A:$A,Data_Extraction!B$2,'HeartRate-2022-03-21-1647950188'!$C:$C,Data_Extraction!$A1020),"")</f>
        <v/>
      </c>
      <c r="C1020" t="str">
        <f>IFERROR(AVERAGEIFS('HeartRate-2022-03-21-1647950188'!$B:$B,'HeartRate-2022-03-21-1647950188'!$A:$A,Data_Extraction!C$2,'HeartRate-2022-03-21-1647950188'!$C:$C,Data_Extraction!$A1020),"")</f>
        <v/>
      </c>
      <c r="D1020" t="str">
        <f>IFERROR(AVERAGEIFS('HeartRate-2022-03-21-1647950188'!$B:$B,'HeartRate-2022-03-21-1647950188'!$A:$A,Data_Extraction!D$2,'HeartRate-2022-03-21-1647950188'!$C:$C,Data_Extraction!$A1020),"")</f>
        <v/>
      </c>
      <c r="E1020" t="str">
        <f>IFERROR(AVERAGEIFS('HeartRate-2022-03-21-1647950188'!$B:$B,'HeartRate-2022-03-21-1647950188'!$A:$A,Data_Extraction!E$2,'HeartRate-2022-03-21-1647950188'!$C:$C,Data_Extraction!$A1020),"")</f>
        <v/>
      </c>
      <c r="F1020" t="str">
        <f>IFERROR(AVERAGEIFS('HeartRate-2022-03-21-1647950188'!$B:$B,'HeartRate-2022-03-21-1647950188'!$A:$A,Data_Extraction!F$2,'HeartRate-2022-03-21-1647950188'!$C:$C,Data_Extraction!$A1020),"")</f>
        <v/>
      </c>
      <c r="G1020">
        <f>IFERROR(AVERAGEIFS('HeartRate-2022-03-21-1647950188'!$B:$B,'HeartRate-2022-03-21-1647950188'!$A:$A,Data_Extraction!G$2,'HeartRate-2022-03-21-1647950188'!$C:$C,Data_Extraction!$A1020),"")</f>
        <v>94</v>
      </c>
      <c r="H1020">
        <f>IFERROR(AVERAGEIFS('HeartRate-2022-03-21-1647950188'!$B:$B,'HeartRate-2022-03-21-1647950188'!$A:$A,Data_Extraction!H$2,'HeartRate-2022-03-21-1647950188'!$C:$C,Data_Extraction!$A1020),"")</f>
        <v>108</v>
      </c>
      <c r="I1020" t="str">
        <f>IFERROR(AVERAGEIFS('HeartRate-2022-03-21-1647950188'!$B:$B,'HeartRate-2022-03-21-1647950188'!$A:$A,Data_Extraction!I$2,'HeartRate-2022-03-21-1647950188'!$C:$C,Data_Extraction!$A1020),"")</f>
        <v/>
      </c>
      <c r="J1020" s="8">
        <f t="shared" si="91"/>
        <v>101</v>
      </c>
      <c r="N1020" s="11">
        <f>Data_Extraction!A1020</f>
        <v>44634.663888888892</v>
      </c>
      <c r="O1020" s="15">
        <f t="shared" si="92"/>
        <v>44634</v>
      </c>
      <c r="P1020" s="16">
        <f t="shared" si="93"/>
        <v>0.66388888888888886</v>
      </c>
      <c r="Q1020" s="12">
        <f>IF(Data_Extraction!B1020="",Data_Extraction!$J1020*(Q$1),Data_Extraction!B1020)</f>
        <v>90.9</v>
      </c>
      <c r="R1020" s="12">
        <f>IF(Data_Extraction!C1020="",Data_Extraction!$J1020*(R$1),Data_Extraction!C1020)</f>
        <v>92.92</v>
      </c>
      <c r="S1020" s="12">
        <f>IF(Data_Extraction!D1020="",Data_Extraction!$J1020*(S$1),Data_Extraction!D1020)</f>
        <v>105.04</v>
      </c>
      <c r="T1020" s="12">
        <f>IF(Data_Extraction!E1020="",Data_Extraction!$J1020*(T$1),Data_Extraction!E1020)</f>
        <v>95.949999999999989</v>
      </c>
      <c r="U1020" s="12">
        <f>IF(Data_Extraction!F1020="",Data_Extraction!$J1020*(U$1),Data_Extraction!F1020)</f>
        <v>98.98</v>
      </c>
      <c r="V1020" s="12">
        <f>IF(Data_Extraction!G1020="",Data_Extraction!$J1020*(V$1),Data_Extraction!G1020)</f>
        <v>94</v>
      </c>
      <c r="W1020" s="12">
        <f>IF(Data_Extraction!H1020="",Data_Extraction!$J1020*(W$1),Data_Extraction!H1020)</f>
        <v>108</v>
      </c>
      <c r="X1020" s="12">
        <f>IF(Data_Extraction!I1020="",Data_Extraction!$J1020*(X$1),Data_Extraction!I1020)</f>
        <v>97.97</v>
      </c>
      <c r="Y1020" s="13">
        <f t="shared" si="90"/>
        <v>97.97</v>
      </c>
      <c r="Z1020" s="17" t="str">
        <f t="shared" si="94"/>
        <v>Evening</v>
      </c>
      <c r="AA1020" s="14" t="str">
        <f>VLOOKUP($N1020,'HeartRate-2022-03-21-1647950188'!$C:$G,2,0)</f>
        <v>Lecture</v>
      </c>
      <c r="AB1020" s="14" t="str">
        <f>VLOOKUP($N1020,'HeartRate-2022-03-21-1647950188'!$C:$G,3,0)</f>
        <v>Off Campus</v>
      </c>
      <c r="AC1020" s="14" t="str">
        <f>VLOOKUP($N1020,'HeartRate-2022-03-21-1647950188'!$C:$G,4,0)</f>
        <v>Sitting</v>
      </c>
      <c r="AD1020" s="14" t="str">
        <f>VLOOKUP($N1020,'HeartRate-2022-03-21-1647950188'!$C:$G,5,0)</f>
        <v>Technical Contexts</v>
      </c>
      <c r="AE1020">
        <f t="shared" si="95"/>
        <v>0</v>
      </c>
      <c r="AF1020" s="18">
        <v>44634</v>
      </c>
      <c r="AG1020" s="19">
        <v>0.66388888888888886</v>
      </c>
    </row>
    <row r="1021" spans="1:33" x14ac:dyDescent="0.3">
      <c r="A1021" s="5">
        <v>44634.664571759262</v>
      </c>
      <c r="B1021">
        <f>IFERROR(AVERAGEIFS('HeartRate-2022-03-21-1647950188'!$B:$B,'HeartRate-2022-03-21-1647950188'!$A:$A,Data_Extraction!B$2,'HeartRate-2022-03-21-1647950188'!$C:$C,Data_Extraction!$A1021),"")</f>
        <v>86</v>
      </c>
      <c r="C1021" t="str">
        <f>IFERROR(AVERAGEIFS('HeartRate-2022-03-21-1647950188'!$B:$B,'HeartRate-2022-03-21-1647950188'!$A:$A,Data_Extraction!C$2,'HeartRate-2022-03-21-1647950188'!$C:$C,Data_Extraction!$A1021),"")</f>
        <v/>
      </c>
      <c r="D1021" t="str">
        <f>IFERROR(AVERAGEIFS('HeartRate-2022-03-21-1647950188'!$B:$B,'HeartRate-2022-03-21-1647950188'!$A:$A,Data_Extraction!D$2,'HeartRate-2022-03-21-1647950188'!$C:$C,Data_Extraction!$A1021),"")</f>
        <v/>
      </c>
      <c r="E1021" t="str">
        <f>IFERROR(AVERAGEIFS('HeartRate-2022-03-21-1647950188'!$B:$B,'HeartRate-2022-03-21-1647950188'!$A:$A,Data_Extraction!E$2,'HeartRate-2022-03-21-1647950188'!$C:$C,Data_Extraction!$A1021),"")</f>
        <v/>
      </c>
      <c r="F1021" t="str">
        <f>IFERROR(AVERAGEIFS('HeartRate-2022-03-21-1647950188'!$B:$B,'HeartRate-2022-03-21-1647950188'!$A:$A,Data_Extraction!F$2,'HeartRate-2022-03-21-1647950188'!$C:$C,Data_Extraction!$A1021),"")</f>
        <v/>
      </c>
      <c r="G1021" t="str">
        <f>IFERROR(AVERAGEIFS('HeartRate-2022-03-21-1647950188'!$B:$B,'HeartRate-2022-03-21-1647950188'!$A:$A,Data_Extraction!G$2,'HeartRate-2022-03-21-1647950188'!$C:$C,Data_Extraction!$A1021),"")</f>
        <v/>
      </c>
      <c r="H1021" t="str">
        <f>IFERROR(AVERAGEIFS('HeartRate-2022-03-21-1647950188'!$B:$B,'HeartRate-2022-03-21-1647950188'!$A:$A,Data_Extraction!H$2,'HeartRate-2022-03-21-1647950188'!$C:$C,Data_Extraction!$A1021),"")</f>
        <v/>
      </c>
      <c r="I1021">
        <f>IFERROR(AVERAGEIFS('HeartRate-2022-03-21-1647950188'!$B:$B,'HeartRate-2022-03-21-1647950188'!$A:$A,Data_Extraction!I$2,'HeartRate-2022-03-21-1647950188'!$C:$C,Data_Extraction!$A1021),"")</f>
        <v>77</v>
      </c>
      <c r="J1021" s="8">
        <f t="shared" si="91"/>
        <v>81.5</v>
      </c>
      <c r="N1021" s="11">
        <f>Data_Extraction!A1021</f>
        <v>44634.664571759262</v>
      </c>
      <c r="O1021" s="15">
        <f t="shared" si="92"/>
        <v>44634</v>
      </c>
      <c r="P1021" s="16">
        <f t="shared" si="93"/>
        <v>0.66457175925925926</v>
      </c>
      <c r="Q1021" s="12">
        <f>IF(Data_Extraction!B1021="",Data_Extraction!$J1021*(Q$1),Data_Extraction!B1021)</f>
        <v>86</v>
      </c>
      <c r="R1021" s="12">
        <f>IF(Data_Extraction!C1021="",Data_Extraction!$J1021*(R$1),Data_Extraction!C1021)</f>
        <v>74.98</v>
      </c>
      <c r="S1021" s="12">
        <f>IF(Data_Extraction!D1021="",Data_Extraction!$J1021*(S$1),Data_Extraction!D1021)</f>
        <v>84.76</v>
      </c>
      <c r="T1021" s="12">
        <f>IF(Data_Extraction!E1021="",Data_Extraction!$J1021*(T$1),Data_Extraction!E1021)</f>
        <v>77.424999999999997</v>
      </c>
      <c r="U1021" s="12">
        <f>IF(Data_Extraction!F1021="",Data_Extraction!$J1021*(U$1),Data_Extraction!F1021)</f>
        <v>79.87</v>
      </c>
      <c r="V1021" s="12">
        <f>IF(Data_Extraction!G1021="",Data_Extraction!$J1021*(V$1),Data_Extraction!G1021)</f>
        <v>74.165000000000006</v>
      </c>
      <c r="W1021" s="12">
        <f>IF(Data_Extraction!H1021="",Data_Extraction!$J1021*(W$1),Data_Extraction!H1021)</f>
        <v>87.204999999999998</v>
      </c>
      <c r="X1021" s="12">
        <f>IF(Data_Extraction!I1021="",Data_Extraction!$J1021*(X$1),Data_Extraction!I1021)</f>
        <v>77</v>
      </c>
      <c r="Y1021" s="13">
        <f t="shared" si="90"/>
        <v>80.175625000000011</v>
      </c>
      <c r="Z1021" s="17" t="str">
        <f t="shared" si="94"/>
        <v>Evening</v>
      </c>
      <c r="AA1021" s="14" t="str">
        <f>VLOOKUP($N1021,'HeartRate-2022-03-21-1647950188'!$C:$G,2,0)</f>
        <v>Lecture</v>
      </c>
      <c r="AB1021" s="14" t="str">
        <f>VLOOKUP($N1021,'HeartRate-2022-03-21-1647950188'!$C:$G,3,0)</f>
        <v>Off Campus</v>
      </c>
      <c r="AC1021" s="14" t="str">
        <f>VLOOKUP($N1021,'HeartRate-2022-03-21-1647950188'!$C:$G,4,0)</f>
        <v>Sitting</v>
      </c>
      <c r="AD1021" s="14" t="str">
        <f>VLOOKUP($N1021,'HeartRate-2022-03-21-1647950188'!$C:$G,5,0)</f>
        <v>Technical Contexts</v>
      </c>
      <c r="AE1021">
        <f t="shared" si="95"/>
        <v>0</v>
      </c>
      <c r="AF1021" s="18">
        <v>44634</v>
      </c>
      <c r="AG1021" s="19">
        <v>0.66457175925925926</v>
      </c>
    </row>
    <row r="1022" spans="1:33" x14ac:dyDescent="0.3">
      <c r="A1022" s="5">
        <v>44634.664687500001</v>
      </c>
      <c r="B1022" t="str">
        <f>IFERROR(AVERAGEIFS('HeartRate-2022-03-21-1647950188'!$B:$B,'HeartRate-2022-03-21-1647950188'!$A:$A,Data_Extraction!B$2,'HeartRate-2022-03-21-1647950188'!$C:$C,Data_Extraction!$A1022),"")</f>
        <v/>
      </c>
      <c r="C1022" t="str">
        <f>IFERROR(AVERAGEIFS('HeartRate-2022-03-21-1647950188'!$B:$B,'HeartRate-2022-03-21-1647950188'!$A:$A,Data_Extraction!C$2,'HeartRate-2022-03-21-1647950188'!$C:$C,Data_Extraction!$A1022),"")</f>
        <v/>
      </c>
      <c r="D1022" t="str">
        <f>IFERROR(AVERAGEIFS('HeartRate-2022-03-21-1647950188'!$B:$B,'HeartRate-2022-03-21-1647950188'!$A:$A,Data_Extraction!D$2,'HeartRate-2022-03-21-1647950188'!$C:$C,Data_Extraction!$A1022),"")</f>
        <v/>
      </c>
      <c r="E1022" t="str">
        <f>IFERROR(AVERAGEIFS('HeartRate-2022-03-21-1647950188'!$B:$B,'HeartRate-2022-03-21-1647950188'!$A:$A,Data_Extraction!E$2,'HeartRate-2022-03-21-1647950188'!$C:$C,Data_Extraction!$A1022),"")</f>
        <v/>
      </c>
      <c r="F1022" t="str">
        <f>IFERROR(AVERAGEIFS('HeartRate-2022-03-21-1647950188'!$B:$B,'HeartRate-2022-03-21-1647950188'!$A:$A,Data_Extraction!F$2,'HeartRate-2022-03-21-1647950188'!$C:$C,Data_Extraction!$A1022),"")</f>
        <v/>
      </c>
      <c r="G1022" t="str">
        <f>IFERROR(AVERAGEIFS('HeartRate-2022-03-21-1647950188'!$B:$B,'HeartRate-2022-03-21-1647950188'!$A:$A,Data_Extraction!G$2,'HeartRate-2022-03-21-1647950188'!$C:$C,Data_Extraction!$A1022),"")</f>
        <v/>
      </c>
      <c r="H1022" t="str">
        <f>IFERROR(AVERAGEIFS('HeartRate-2022-03-21-1647950188'!$B:$B,'HeartRate-2022-03-21-1647950188'!$A:$A,Data_Extraction!H$2,'HeartRate-2022-03-21-1647950188'!$C:$C,Data_Extraction!$A1022),"")</f>
        <v/>
      </c>
      <c r="I1022">
        <f>IFERROR(AVERAGEIFS('HeartRate-2022-03-21-1647950188'!$B:$B,'HeartRate-2022-03-21-1647950188'!$A:$A,Data_Extraction!I$2,'HeartRate-2022-03-21-1647950188'!$C:$C,Data_Extraction!$A1022),"")</f>
        <v>85</v>
      </c>
      <c r="J1022" s="8">
        <f t="shared" si="91"/>
        <v>85</v>
      </c>
      <c r="N1022" s="11">
        <f>Data_Extraction!A1022</f>
        <v>44634.664687500001</v>
      </c>
      <c r="O1022" s="15">
        <f t="shared" si="92"/>
        <v>44634</v>
      </c>
      <c r="P1022" s="16">
        <f t="shared" si="93"/>
        <v>0.66468749999999999</v>
      </c>
      <c r="Q1022" s="12">
        <f>IF(Data_Extraction!B1022="",Data_Extraction!$J1022*(Q$1),Data_Extraction!B1022)</f>
        <v>76.5</v>
      </c>
      <c r="R1022" s="12">
        <f>IF(Data_Extraction!C1022="",Data_Extraction!$J1022*(R$1),Data_Extraction!C1022)</f>
        <v>78.2</v>
      </c>
      <c r="S1022" s="12">
        <f>IF(Data_Extraction!D1022="",Data_Extraction!$J1022*(S$1),Data_Extraction!D1022)</f>
        <v>88.4</v>
      </c>
      <c r="T1022" s="12">
        <f>IF(Data_Extraction!E1022="",Data_Extraction!$J1022*(T$1),Data_Extraction!E1022)</f>
        <v>80.75</v>
      </c>
      <c r="U1022" s="12">
        <f>IF(Data_Extraction!F1022="",Data_Extraction!$J1022*(U$1),Data_Extraction!F1022)</f>
        <v>83.3</v>
      </c>
      <c r="V1022" s="12">
        <f>IF(Data_Extraction!G1022="",Data_Extraction!$J1022*(V$1),Data_Extraction!G1022)</f>
        <v>77.350000000000009</v>
      </c>
      <c r="W1022" s="12">
        <f>IF(Data_Extraction!H1022="",Data_Extraction!$J1022*(W$1),Data_Extraction!H1022)</f>
        <v>90.95</v>
      </c>
      <c r="X1022" s="12">
        <f>IF(Data_Extraction!I1022="",Data_Extraction!$J1022*(X$1),Data_Extraction!I1022)</f>
        <v>85</v>
      </c>
      <c r="Y1022" s="13">
        <f t="shared" si="90"/>
        <v>82.556250000000006</v>
      </c>
      <c r="Z1022" s="17" t="str">
        <f t="shared" si="94"/>
        <v>Evening</v>
      </c>
      <c r="AA1022" s="14" t="str">
        <f>VLOOKUP($N1022,'HeartRate-2022-03-21-1647950188'!$C:$G,2,0)</f>
        <v>Lecture</v>
      </c>
      <c r="AB1022" s="14" t="str">
        <f>VLOOKUP($N1022,'HeartRate-2022-03-21-1647950188'!$C:$G,3,0)</f>
        <v>Off Campus</v>
      </c>
      <c r="AC1022" s="14" t="str">
        <f>VLOOKUP($N1022,'HeartRate-2022-03-21-1647950188'!$C:$G,4,0)</f>
        <v>Sitting</v>
      </c>
      <c r="AD1022" s="14" t="str">
        <f>VLOOKUP($N1022,'HeartRate-2022-03-21-1647950188'!$C:$G,5,0)</f>
        <v>Technical Contexts</v>
      </c>
      <c r="AE1022">
        <f t="shared" si="95"/>
        <v>0</v>
      </c>
      <c r="AF1022" s="18">
        <v>44634</v>
      </c>
      <c r="AG1022" s="19">
        <v>0.66468749999999999</v>
      </c>
    </row>
    <row r="1023" spans="1:33" x14ac:dyDescent="0.3">
      <c r="A1023" s="5">
        <v>44634.664872685185</v>
      </c>
      <c r="B1023" t="str">
        <f>IFERROR(AVERAGEIFS('HeartRate-2022-03-21-1647950188'!$B:$B,'HeartRate-2022-03-21-1647950188'!$A:$A,Data_Extraction!B$2,'HeartRate-2022-03-21-1647950188'!$C:$C,Data_Extraction!$A1023),"")</f>
        <v/>
      </c>
      <c r="C1023" t="str">
        <f>IFERROR(AVERAGEIFS('HeartRate-2022-03-21-1647950188'!$B:$B,'HeartRate-2022-03-21-1647950188'!$A:$A,Data_Extraction!C$2,'HeartRate-2022-03-21-1647950188'!$C:$C,Data_Extraction!$A1023),"")</f>
        <v/>
      </c>
      <c r="D1023" t="str">
        <f>IFERROR(AVERAGEIFS('HeartRate-2022-03-21-1647950188'!$B:$B,'HeartRate-2022-03-21-1647950188'!$A:$A,Data_Extraction!D$2,'HeartRate-2022-03-21-1647950188'!$C:$C,Data_Extraction!$A1023),"")</f>
        <v/>
      </c>
      <c r="E1023" t="str">
        <f>IFERROR(AVERAGEIFS('HeartRate-2022-03-21-1647950188'!$B:$B,'HeartRate-2022-03-21-1647950188'!$A:$A,Data_Extraction!E$2,'HeartRate-2022-03-21-1647950188'!$C:$C,Data_Extraction!$A1023),"")</f>
        <v/>
      </c>
      <c r="F1023" t="str">
        <f>IFERROR(AVERAGEIFS('HeartRate-2022-03-21-1647950188'!$B:$B,'HeartRate-2022-03-21-1647950188'!$A:$A,Data_Extraction!F$2,'HeartRate-2022-03-21-1647950188'!$C:$C,Data_Extraction!$A1023),"")</f>
        <v/>
      </c>
      <c r="G1023" t="str">
        <f>IFERROR(AVERAGEIFS('HeartRate-2022-03-21-1647950188'!$B:$B,'HeartRate-2022-03-21-1647950188'!$A:$A,Data_Extraction!G$2,'HeartRate-2022-03-21-1647950188'!$C:$C,Data_Extraction!$A1023),"")</f>
        <v/>
      </c>
      <c r="H1023" t="str">
        <f>IFERROR(AVERAGEIFS('HeartRate-2022-03-21-1647950188'!$B:$B,'HeartRate-2022-03-21-1647950188'!$A:$A,Data_Extraction!H$2,'HeartRate-2022-03-21-1647950188'!$C:$C,Data_Extraction!$A1023),"")</f>
        <v/>
      </c>
      <c r="I1023">
        <f>IFERROR(AVERAGEIFS('HeartRate-2022-03-21-1647950188'!$B:$B,'HeartRate-2022-03-21-1647950188'!$A:$A,Data_Extraction!I$2,'HeartRate-2022-03-21-1647950188'!$C:$C,Data_Extraction!$A1023),"")</f>
        <v>85</v>
      </c>
      <c r="J1023" s="8">
        <f t="shared" si="91"/>
        <v>85</v>
      </c>
      <c r="N1023" s="11">
        <f>Data_Extraction!A1023</f>
        <v>44634.664872685185</v>
      </c>
      <c r="O1023" s="15">
        <f t="shared" si="92"/>
        <v>44634</v>
      </c>
      <c r="P1023" s="16">
        <f t="shared" si="93"/>
        <v>0.66487268518518516</v>
      </c>
      <c r="Q1023" s="12">
        <f>IF(Data_Extraction!B1023="",Data_Extraction!$J1023*(Q$1),Data_Extraction!B1023)</f>
        <v>76.5</v>
      </c>
      <c r="R1023" s="12">
        <f>IF(Data_Extraction!C1023="",Data_Extraction!$J1023*(R$1),Data_Extraction!C1023)</f>
        <v>78.2</v>
      </c>
      <c r="S1023" s="12">
        <f>IF(Data_Extraction!D1023="",Data_Extraction!$J1023*(S$1),Data_Extraction!D1023)</f>
        <v>88.4</v>
      </c>
      <c r="T1023" s="12">
        <f>IF(Data_Extraction!E1023="",Data_Extraction!$J1023*(T$1),Data_Extraction!E1023)</f>
        <v>80.75</v>
      </c>
      <c r="U1023" s="12">
        <f>IF(Data_Extraction!F1023="",Data_Extraction!$J1023*(U$1),Data_Extraction!F1023)</f>
        <v>83.3</v>
      </c>
      <c r="V1023" s="12">
        <f>IF(Data_Extraction!G1023="",Data_Extraction!$J1023*(V$1),Data_Extraction!G1023)</f>
        <v>77.350000000000009</v>
      </c>
      <c r="W1023" s="12">
        <f>IF(Data_Extraction!H1023="",Data_Extraction!$J1023*(W$1),Data_Extraction!H1023)</f>
        <v>90.95</v>
      </c>
      <c r="X1023" s="12">
        <f>IF(Data_Extraction!I1023="",Data_Extraction!$J1023*(X$1),Data_Extraction!I1023)</f>
        <v>85</v>
      </c>
      <c r="Y1023" s="13">
        <f t="shared" si="90"/>
        <v>82.556250000000006</v>
      </c>
      <c r="Z1023" s="17" t="str">
        <f t="shared" si="94"/>
        <v>Evening</v>
      </c>
      <c r="AA1023" s="14" t="str">
        <f>VLOOKUP($N1023,'HeartRate-2022-03-21-1647950188'!$C:$G,2,0)</f>
        <v>Lecture</v>
      </c>
      <c r="AB1023" s="14" t="str">
        <f>VLOOKUP($N1023,'HeartRate-2022-03-21-1647950188'!$C:$G,3,0)</f>
        <v>Off Campus</v>
      </c>
      <c r="AC1023" s="14" t="str">
        <f>VLOOKUP($N1023,'HeartRate-2022-03-21-1647950188'!$C:$G,4,0)</f>
        <v>Sitting</v>
      </c>
      <c r="AD1023" s="14" t="str">
        <f>VLOOKUP($N1023,'HeartRate-2022-03-21-1647950188'!$C:$G,5,0)</f>
        <v>Technical Contexts</v>
      </c>
      <c r="AE1023">
        <f t="shared" si="95"/>
        <v>0</v>
      </c>
      <c r="AF1023" s="18">
        <v>44634</v>
      </c>
      <c r="AG1023" s="19">
        <v>0.66487268518518516</v>
      </c>
    </row>
    <row r="1024" spans="1:33" x14ac:dyDescent="0.3">
      <c r="A1024" s="5">
        <v>44634.665266203701</v>
      </c>
      <c r="B1024">
        <f>IFERROR(AVERAGEIFS('HeartRate-2022-03-21-1647950188'!$B:$B,'HeartRate-2022-03-21-1647950188'!$A:$A,Data_Extraction!B$2,'HeartRate-2022-03-21-1647950188'!$C:$C,Data_Extraction!$A1024),"")</f>
        <v>88</v>
      </c>
      <c r="C1024" t="str">
        <f>IFERROR(AVERAGEIFS('HeartRate-2022-03-21-1647950188'!$B:$B,'HeartRate-2022-03-21-1647950188'!$A:$A,Data_Extraction!C$2,'HeartRate-2022-03-21-1647950188'!$C:$C,Data_Extraction!$A1024),"")</f>
        <v/>
      </c>
      <c r="D1024" t="str">
        <f>IFERROR(AVERAGEIFS('HeartRate-2022-03-21-1647950188'!$B:$B,'HeartRate-2022-03-21-1647950188'!$A:$A,Data_Extraction!D$2,'HeartRate-2022-03-21-1647950188'!$C:$C,Data_Extraction!$A1024),"")</f>
        <v/>
      </c>
      <c r="E1024" t="str">
        <f>IFERROR(AVERAGEIFS('HeartRate-2022-03-21-1647950188'!$B:$B,'HeartRate-2022-03-21-1647950188'!$A:$A,Data_Extraction!E$2,'HeartRate-2022-03-21-1647950188'!$C:$C,Data_Extraction!$A1024),"")</f>
        <v/>
      </c>
      <c r="F1024" t="str">
        <f>IFERROR(AVERAGEIFS('HeartRate-2022-03-21-1647950188'!$B:$B,'HeartRate-2022-03-21-1647950188'!$A:$A,Data_Extraction!F$2,'HeartRate-2022-03-21-1647950188'!$C:$C,Data_Extraction!$A1024),"")</f>
        <v/>
      </c>
      <c r="G1024" t="str">
        <f>IFERROR(AVERAGEIFS('HeartRate-2022-03-21-1647950188'!$B:$B,'HeartRate-2022-03-21-1647950188'!$A:$A,Data_Extraction!G$2,'HeartRate-2022-03-21-1647950188'!$C:$C,Data_Extraction!$A1024),"")</f>
        <v/>
      </c>
      <c r="H1024" t="str">
        <f>IFERROR(AVERAGEIFS('HeartRate-2022-03-21-1647950188'!$B:$B,'HeartRate-2022-03-21-1647950188'!$A:$A,Data_Extraction!H$2,'HeartRate-2022-03-21-1647950188'!$C:$C,Data_Extraction!$A1024),"")</f>
        <v/>
      </c>
      <c r="I1024">
        <f>IFERROR(AVERAGEIFS('HeartRate-2022-03-21-1647950188'!$B:$B,'HeartRate-2022-03-21-1647950188'!$A:$A,Data_Extraction!I$2,'HeartRate-2022-03-21-1647950188'!$C:$C,Data_Extraction!$A1024),"")</f>
        <v>86</v>
      </c>
      <c r="J1024" s="8">
        <f t="shared" si="91"/>
        <v>87</v>
      </c>
      <c r="N1024" s="11">
        <f>Data_Extraction!A1024</f>
        <v>44634.665266203701</v>
      </c>
      <c r="O1024" s="15">
        <f t="shared" si="92"/>
        <v>44634</v>
      </c>
      <c r="P1024" s="16">
        <f t="shared" si="93"/>
        <v>0.66526620370370371</v>
      </c>
      <c r="Q1024" s="12">
        <f>IF(Data_Extraction!B1024="",Data_Extraction!$J1024*(Q$1),Data_Extraction!B1024)</f>
        <v>88</v>
      </c>
      <c r="R1024" s="12">
        <f>IF(Data_Extraction!C1024="",Data_Extraction!$J1024*(R$1),Data_Extraction!C1024)</f>
        <v>80.040000000000006</v>
      </c>
      <c r="S1024" s="12">
        <f>IF(Data_Extraction!D1024="",Data_Extraction!$J1024*(S$1),Data_Extraction!D1024)</f>
        <v>90.48</v>
      </c>
      <c r="T1024" s="12">
        <f>IF(Data_Extraction!E1024="",Data_Extraction!$J1024*(T$1),Data_Extraction!E1024)</f>
        <v>82.649999999999991</v>
      </c>
      <c r="U1024" s="12">
        <f>IF(Data_Extraction!F1024="",Data_Extraction!$J1024*(U$1),Data_Extraction!F1024)</f>
        <v>85.26</v>
      </c>
      <c r="V1024" s="12">
        <f>IF(Data_Extraction!G1024="",Data_Extraction!$J1024*(V$1),Data_Extraction!G1024)</f>
        <v>79.17</v>
      </c>
      <c r="W1024" s="12">
        <f>IF(Data_Extraction!H1024="",Data_Extraction!$J1024*(W$1),Data_Extraction!H1024)</f>
        <v>93.09</v>
      </c>
      <c r="X1024" s="12">
        <f>IF(Data_Extraction!I1024="",Data_Extraction!$J1024*(X$1),Data_Extraction!I1024)</f>
        <v>86</v>
      </c>
      <c r="Y1024" s="13">
        <f t="shared" si="90"/>
        <v>85.586250000000007</v>
      </c>
      <c r="Z1024" s="17" t="str">
        <f t="shared" si="94"/>
        <v>Evening</v>
      </c>
      <c r="AA1024" s="14" t="str">
        <f>VLOOKUP($N1024,'HeartRate-2022-03-21-1647950188'!$C:$G,2,0)</f>
        <v>Lecture</v>
      </c>
      <c r="AB1024" s="14" t="str">
        <f>VLOOKUP($N1024,'HeartRate-2022-03-21-1647950188'!$C:$G,3,0)</f>
        <v>Off Campus</v>
      </c>
      <c r="AC1024" s="14" t="str">
        <f>VLOOKUP($N1024,'HeartRate-2022-03-21-1647950188'!$C:$G,4,0)</f>
        <v>Sitting</v>
      </c>
      <c r="AD1024" s="14" t="str">
        <f>VLOOKUP($N1024,'HeartRate-2022-03-21-1647950188'!$C:$G,5,0)</f>
        <v>Technical Contexts</v>
      </c>
      <c r="AE1024">
        <f t="shared" si="95"/>
        <v>0</v>
      </c>
      <c r="AF1024" s="18">
        <v>44634</v>
      </c>
      <c r="AG1024" s="19">
        <v>0.66526620370370371</v>
      </c>
    </row>
    <row r="1025" spans="1:33" x14ac:dyDescent="0.3">
      <c r="A1025" s="5">
        <v>44634.665821759256</v>
      </c>
      <c r="B1025" t="str">
        <f>IFERROR(AVERAGEIFS('HeartRate-2022-03-21-1647950188'!$B:$B,'HeartRate-2022-03-21-1647950188'!$A:$A,Data_Extraction!B$2,'HeartRate-2022-03-21-1647950188'!$C:$C,Data_Extraction!$A1025),"")</f>
        <v/>
      </c>
      <c r="C1025">
        <f>IFERROR(AVERAGEIFS('HeartRate-2022-03-21-1647950188'!$B:$B,'HeartRate-2022-03-21-1647950188'!$A:$A,Data_Extraction!C$2,'HeartRate-2022-03-21-1647950188'!$C:$C,Data_Extraction!$A1025),"")</f>
        <v>79</v>
      </c>
      <c r="D1025" t="str">
        <f>IFERROR(AVERAGEIFS('HeartRate-2022-03-21-1647950188'!$B:$B,'HeartRate-2022-03-21-1647950188'!$A:$A,Data_Extraction!D$2,'HeartRate-2022-03-21-1647950188'!$C:$C,Data_Extraction!$A1025),"")</f>
        <v/>
      </c>
      <c r="E1025" t="str">
        <f>IFERROR(AVERAGEIFS('HeartRate-2022-03-21-1647950188'!$B:$B,'HeartRate-2022-03-21-1647950188'!$A:$A,Data_Extraction!E$2,'HeartRate-2022-03-21-1647950188'!$C:$C,Data_Extraction!$A1025),"")</f>
        <v/>
      </c>
      <c r="F1025" t="str">
        <f>IFERROR(AVERAGEIFS('HeartRate-2022-03-21-1647950188'!$B:$B,'HeartRate-2022-03-21-1647950188'!$A:$A,Data_Extraction!F$2,'HeartRate-2022-03-21-1647950188'!$C:$C,Data_Extraction!$A1025),"")</f>
        <v/>
      </c>
      <c r="G1025" t="str">
        <f>IFERROR(AVERAGEIFS('HeartRate-2022-03-21-1647950188'!$B:$B,'HeartRate-2022-03-21-1647950188'!$A:$A,Data_Extraction!G$2,'HeartRate-2022-03-21-1647950188'!$C:$C,Data_Extraction!$A1025),"")</f>
        <v/>
      </c>
      <c r="H1025" t="str">
        <f>IFERROR(AVERAGEIFS('HeartRate-2022-03-21-1647950188'!$B:$B,'HeartRate-2022-03-21-1647950188'!$A:$A,Data_Extraction!H$2,'HeartRate-2022-03-21-1647950188'!$C:$C,Data_Extraction!$A1025),"")</f>
        <v/>
      </c>
      <c r="I1025" t="str">
        <f>IFERROR(AVERAGEIFS('HeartRate-2022-03-21-1647950188'!$B:$B,'HeartRate-2022-03-21-1647950188'!$A:$A,Data_Extraction!I$2,'HeartRate-2022-03-21-1647950188'!$C:$C,Data_Extraction!$A1025),"")</f>
        <v/>
      </c>
      <c r="J1025" s="8">
        <f t="shared" si="91"/>
        <v>79</v>
      </c>
      <c r="N1025" s="11">
        <f>Data_Extraction!A1025</f>
        <v>44634.665821759256</v>
      </c>
      <c r="O1025" s="15">
        <f t="shared" si="92"/>
        <v>44634</v>
      </c>
      <c r="P1025" s="16">
        <f t="shared" si="93"/>
        <v>0.66582175925925924</v>
      </c>
      <c r="Q1025" s="12">
        <f>IF(Data_Extraction!B1025="",Data_Extraction!$J1025*(Q$1),Data_Extraction!B1025)</f>
        <v>71.100000000000009</v>
      </c>
      <c r="R1025" s="12">
        <f>IF(Data_Extraction!C1025="",Data_Extraction!$J1025*(R$1),Data_Extraction!C1025)</f>
        <v>79</v>
      </c>
      <c r="S1025" s="12">
        <f>IF(Data_Extraction!D1025="",Data_Extraction!$J1025*(S$1),Data_Extraction!D1025)</f>
        <v>82.16</v>
      </c>
      <c r="T1025" s="12">
        <f>IF(Data_Extraction!E1025="",Data_Extraction!$J1025*(T$1),Data_Extraction!E1025)</f>
        <v>75.05</v>
      </c>
      <c r="U1025" s="12">
        <f>IF(Data_Extraction!F1025="",Data_Extraction!$J1025*(U$1),Data_Extraction!F1025)</f>
        <v>77.42</v>
      </c>
      <c r="V1025" s="12">
        <f>IF(Data_Extraction!G1025="",Data_Extraction!$J1025*(V$1),Data_Extraction!G1025)</f>
        <v>71.89</v>
      </c>
      <c r="W1025" s="12">
        <f>IF(Data_Extraction!H1025="",Data_Extraction!$J1025*(W$1),Data_Extraction!H1025)</f>
        <v>84.53</v>
      </c>
      <c r="X1025" s="12">
        <f>IF(Data_Extraction!I1025="",Data_Extraction!$J1025*(X$1),Data_Extraction!I1025)</f>
        <v>76.63</v>
      </c>
      <c r="Y1025" s="13">
        <f t="shared" si="90"/>
        <v>77.222499999999997</v>
      </c>
      <c r="Z1025" s="17" t="str">
        <f t="shared" si="94"/>
        <v>Evening</v>
      </c>
      <c r="AA1025" s="14" t="str">
        <f>VLOOKUP($N1025,'HeartRate-2022-03-21-1647950188'!$C:$G,2,0)</f>
        <v>Lecture</v>
      </c>
      <c r="AB1025" s="14" t="str">
        <f>VLOOKUP($N1025,'HeartRate-2022-03-21-1647950188'!$C:$G,3,0)</f>
        <v>Off Campus</v>
      </c>
      <c r="AC1025" s="14" t="str">
        <f>VLOOKUP($N1025,'HeartRate-2022-03-21-1647950188'!$C:$G,4,0)</f>
        <v>Sitting</v>
      </c>
      <c r="AD1025" s="14" t="str">
        <f>VLOOKUP($N1025,'HeartRate-2022-03-21-1647950188'!$C:$G,5,0)</f>
        <v>Technical Contexts</v>
      </c>
      <c r="AE1025">
        <f t="shared" si="95"/>
        <v>0</v>
      </c>
      <c r="AF1025" s="18">
        <v>44634</v>
      </c>
      <c r="AG1025" s="19">
        <v>0.66582175925925924</v>
      </c>
    </row>
    <row r="1026" spans="1:33" x14ac:dyDescent="0.3">
      <c r="A1026" s="5">
        <v>44634.665960648148</v>
      </c>
      <c r="B1026">
        <f>IFERROR(AVERAGEIFS('HeartRate-2022-03-21-1647950188'!$B:$B,'HeartRate-2022-03-21-1647950188'!$A:$A,Data_Extraction!B$2,'HeartRate-2022-03-21-1647950188'!$C:$C,Data_Extraction!$A1026),"")</f>
        <v>85</v>
      </c>
      <c r="C1026" t="str">
        <f>IFERROR(AVERAGEIFS('HeartRate-2022-03-21-1647950188'!$B:$B,'HeartRate-2022-03-21-1647950188'!$A:$A,Data_Extraction!C$2,'HeartRate-2022-03-21-1647950188'!$C:$C,Data_Extraction!$A1026),"")</f>
        <v/>
      </c>
      <c r="D1026" t="str">
        <f>IFERROR(AVERAGEIFS('HeartRate-2022-03-21-1647950188'!$B:$B,'HeartRate-2022-03-21-1647950188'!$A:$A,Data_Extraction!D$2,'HeartRate-2022-03-21-1647950188'!$C:$C,Data_Extraction!$A1026),"")</f>
        <v/>
      </c>
      <c r="E1026" t="str">
        <f>IFERROR(AVERAGEIFS('HeartRate-2022-03-21-1647950188'!$B:$B,'HeartRate-2022-03-21-1647950188'!$A:$A,Data_Extraction!E$2,'HeartRate-2022-03-21-1647950188'!$C:$C,Data_Extraction!$A1026),"")</f>
        <v/>
      </c>
      <c r="F1026" t="str">
        <f>IFERROR(AVERAGEIFS('HeartRate-2022-03-21-1647950188'!$B:$B,'HeartRate-2022-03-21-1647950188'!$A:$A,Data_Extraction!F$2,'HeartRate-2022-03-21-1647950188'!$C:$C,Data_Extraction!$A1026),"")</f>
        <v/>
      </c>
      <c r="G1026" t="str">
        <f>IFERROR(AVERAGEIFS('HeartRate-2022-03-21-1647950188'!$B:$B,'HeartRate-2022-03-21-1647950188'!$A:$A,Data_Extraction!G$2,'HeartRate-2022-03-21-1647950188'!$C:$C,Data_Extraction!$A1026),"")</f>
        <v/>
      </c>
      <c r="H1026" t="str">
        <f>IFERROR(AVERAGEIFS('HeartRate-2022-03-21-1647950188'!$B:$B,'HeartRate-2022-03-21-1647950188'!$A:$A,Data_Extraction!H$2,'HeartRate-2022-03-21-1647950188'!$C:$C,Data_Extraction!$A1026),"")</f>
        <v/>
      </c>
      <c r="I1026" t="str">
        <f>IFERROR(AVERAGEIFS('HeartRate-2022-03-21-1647950188'!$B:$B,'HeartRate-2022-03-21-1647950188'!$A:$A,Data_Extraction!I$2,'HeartRate-2022-03-21-1647950188'!$C:$C,Data_Extraction!$A1026),"")</f>
        <v/>
      </c>
      <c r="J1026" s="8">
        <f t="shared" si="91"/>
        <v>85</v>
      </c>
      <c r="N1026" s="11">
        <f>Data_Extraction!A1026</f>
        <v>44634.665960648148</v>
      </c>
      <c r="O1026" s="15">
        <f t="shared" si="92"/>
        <v>44634</v>
      </c>
      <c r="P1026" s="16">
        <f t="shared" si="93"/>
        <v>0.66596064814814815</v>
      </c>
      <c r="Q1026" s="12">
        <f>IF(Data_Extraction!B1026="",Data_Extraction!$J1026*(Q$1),Data_Extraction!B1026)</f>
        <v>85</v>
      </c>
      <c r="R1026" s="12">
        <f>IF(Data_Extraction!C1026="",Data_Extraction!$J1026*(R$1),Data_Extraction!C1026)</f>
        <v>78.2</v>
      </c>
      <c r="S1026" s="12">
        <f>IF(Data_Extraction!D1026="",Data_Extraction!$J1026*(S$1),Data_Extraction!D1026)</f>
        <v>88.4</v>
      </c>
      <c r="T1026" s="12">
        <f>IF(Data_Extraction!E1026="",Data_Extraction!$J1026*(T$1),Data_Extraction!E1026)</f>
        <v>80.75</v>
      </c>
      <c r="U1026" s="12">
        <f>IF(Data_Extraction!F1026="",Data_Extraction!$J1026*(U$1),Data_Extraction!F1026)</f>
        <v>83.3</v>
      </c>
      <c r="V1026" s="12">
        <f>IF(Data_Extraction!G1026="",Data_Extraction!$J1026*(V$1),Data_Extraction!G1026)</f>
        <v>77.350000000000009</v>
      </c>
      <c r="W1026" s="12">
        <f>IF(Data_Extraction!H1026="",Data_Extraction!$J1026*(W$1),Data_Extraction!H1026)</f>
        <v>90.95</v>
      </c>
      <c r="X1026" s="12">
        <f>IF(Data_Extraction!I1026="",Data_Extraction!$J1026*(X$1),Data_Extraction!I1026)</f>
        <v>82.45</v>
      </c>
      <c r="Y1026" s="13">
        <f t="shared" si="90"/>
        <v>83.300000000000011</v>
      </c>
      <c r="Z1026" s="17" t="str">
        <f t="shared" si="94"/>
        <v>Evening</v>
      </c>
      <c r="AA1026" s="14" t="str">
        <f>VLOOKUP($N1026,'HeartRate-2022-03-21-1647950188'!$C:$G,2,0)</f>
        <v>Lecture</v>
      </c>
      <c r="AB1026" s="14" t="str">
        <f>VLOOKUP($N1026,'HeartRate-2022-03-21-1647950188'!$C:$G,3,0)</f>
        <v>Off Campus</v>
      </c>
      <c r="AC1026" s="14" t="str">
        <f>VLOOKUP($N1026,'HeartRate-2022-03-21-1647950188'!$C:$G,4,0)</f>
        <v>Sitting</v>
      </c>
      <c r="AD1026" s="14" t="str">
        <f>VLOOKUP($N1026,'HeartRate-2022-03-21-1647950188'!$C:$G,5,0)</f>
        <v>Technical Contexts</v>
      </c>
      <c r="AE1026">
        <f t="shared" si="95"/>
        <v>0</v>
      </c>
      <c r="AF1026" s="18">
        <v>44634</v>
      </c>
      <c r="AG1026" s="19">
        <v>0.66596064814814815</v>
      </c>
    </row>
    <row r="1027" spans="1:33" x14ac:dyDescent="0.3">
      <c r="A1027" s="5">
        <v>44634.666574074072</v>
      </c>
      <c r="B1027" t="str">
        <f>IFERROR(AVERAGEIFS('HeartRate-2022-03-21-1647950188'!$B:$B,'HeartRate-2022-03-21-1647950188'!$A:$A,Data_Extraction!B$2,'HeartRate-2022-03-21-1647950188'!$C:$C,Data_Extraction!$A1027),"")</f>
        <v/>
      </c>
      <c r="C1027" t="str">
        <f>IFERROR(AVERAGEIFS('HeartRate-2022-03-21-1647950188'!$B:$B,'HeartRate-2022-03-21-1647950188'!$A:$A,Data_Extraction!C$2,'HeartRate-2022-03-21-1647950188'!$C:$C,Data_Extraction!$A1027),"")</f>
        <v/>
      </c>
      <c r="D1027" t="str">
        <f>IFERROR(AVERAGEIFS('HeartRate-2022-03-21-1647950188'!$B:$B,'HeartRate-2022-03-21-1647950188'!$A:$A,Data_Extraction!D$2,'HeartRate-2022-03-21-1647950188'!$C:$C,Data_Extraction!$A1027),"")</f>
        <v/>
      </c>
      <c r="E1027" t="str">
        <f>IFERROR(AVERAGEIFS('HeartRate-2022-03-21-1647950188'!$B:$B,'HeartRate-2022-03-21-1647950188'!$A:$A,Data_Extraction!E$2,'HeartRate-2022-03-21-1647950188'!$C:$C,Data_Extraction!$A1027),"")</f>
        <v/>
      </c>
      <c r="F1027" t="str">
        <f>IFERROR(AVERAGEIFS('HeartRate-2022-03-21-1647950188'!$B:$B,'HeartRate-2022-03-21-1647950188'!$A:$A,Data_Extraction!F$2,'HeartRate-2022-03-21-1647950188'!$C:$C,Data_Extraction!$A1027),"")</f>
        <v/>
      </c>
      <c r="G1027" t="str">
        <f>IFERROR(AVERAGEIFS('HeartRate-2022-03-21-1647950188'!$B:$B,'HeartRate-2022-03-21-1647950188'!$A:$A,Data_Extraction!G$2,'HeartRate-2022-03-21-1647950188'!$C:$C,Data_Extraction!$A1027),"")</f>
        <v/>
      </c>
      <c r="H1027">
        <f>IFERROR(AVERAGEIFS('HeartRate-2022-03-21-1647950188'!$B:$B,'HeartRate-2022-03-21-1647950188'!$A:$A,Data_Extraction!H$2,'HeartRate-2022-03-21-1647950188'!$C:$C,Data_Extraction!$A1027),"")</f>
        <v>84</v>
      </c>
      <c r="I1027" t="str">
        <f>IFERROR(AVERAGEIFS('HeartRate-2022-03-21-1647950188'!$B:$B,'HeartRate-2022-03-21-1647950188'!$A:$A,Data_Extraction!I$2,'HeartRate-2022-03-21-1647950188'!$C:$C,Data_Extraction!$A1027),"")</f>
        <v/>
      </c>
      <c r="J1027" s="8">
        <f t="shared" si="91"/>
        <v>84</v>
      </c>
      <c r="N1027" s="11">
        <f>Data_Extraction!A1027</f>
        <v>44634.666574074072</v>
      </c>
      <c r="O1027" s="15">
        <f t="shared" si="92"/>
        <v>44634</v>
      </c>
      <c r="P1027" s="16">
        <f t="shared" si="93"/>
        <v>0.6665740740740741</v>
      </c>
      <c r="Q1027" s="12">
        <f>IF(Data_Extraction!B1027="",Data_Extraction!$J1027*(Q$1),Data_Extraction!B1027)</f>
        <v>75.600000000000009</v>
      </c>
      <c r="R1027" s="12">
        <f>IF(Data_Extraction!C1027="",Data_Extraction!$J1027*(R$1),Data_Extraction!C1027)</f>
        <v>77.28</v>
      </c>
      <c r="S1027" s="12">
        <f>IF(Data_Extraction!D1027="",Data_Extraction!$J1027*(S$1),Data_Extraction!D1027)</f>
        <v>87.36</v>
      </c>
      <c r="T1027" s="12">
        <f>IF(Data_Extraction!E1027="",Data_Extraction!$J1027*(T$1),Data_Extraction!E1027)</f>
        <v>79.8</v>
      </c>
      <c r="U1027" s="12">
        <f>IF(Data_Extraction!F1027="",Data_Extraction!$J1027*(U$1),Data_Extraction!F1027)</f>
        <v>82.32</v>
      </c>
      <c r="V1027" s="12">
        <f>IF(Data_Extraction!G1027="",Data_Extraction!$J1027*(V$1),Data_Extraction!G1027)</f>
        <v>76.44</v>
      </c>
      <c r="W1027" s="12">
        <f>IF(Data_Extraction!H1027="",Data_Extraction!$J1027*(W$1),Data_Extraction!H1027)</f>
        <v>84</v>
      </c>
      <c r="X1027" s="12">
        <f>IF(Data_Extraction!I1027="",Data_Extraction!$J1027*(X$1),Data_Extraction!I1027)</f>
        <v>81.48</v>
      </c>
      <c r="Y1027" s="13">
        <f t="shared" ref="Y1027:Y1090" si="96">AVERAGE(Q1027:X1027)</f>
        <v>80.534999999999997</v>
      </c>
      <c r="Z1027" s="17" t="str">
        <f t="shared" si="94"/>
        <v>Evening</v>
      </c>
      <c r="AA1027" s="14" t="str">
        <f>VLOOKUP($N1027,'HeartRate-2022-03-21-1647950188'!$C:$G,2,0)</f>
        <v>Lecture</v>
      </c>
      <c r="AB1027" s="14" t="str">
        <f>VLOOKUP($N1027,'HeartRate-2022-03-21-1647950188'!$C:$G,3,0)</f>
        <v>Off Campus</v>
      </c>
      <c r="AC1027" s="14" t="str">
        <f>VLOOKUP($N1027,'HeartRate-2022-03-21-1647950188'!$C:$G,4,0)</f>
        <v>Sitting</v>
      </c>
      <c r="AD1027" s="14" t="str">
        <f>VLOOKUP($N1027,'HeartRate-2022-03-21-1647950188'!$C:$G,5,0)</f>
        <v>Technical Contexts</v>
      </c>
      <c r="AE1027">
        <f t="shared" si="95"/>
        <v>0</v>
      </c>
      <c r="AF1027" s="18">
        <v>44634</v>
      </c>
      <c r="AG1027" s="19">
        <v>0.6665740740740741</v>
      </c>
    </row>
    <row r="1028" spans="1:33" x14ac:dyDescent="0.3">
      <c r="A1028" s="5">
        <v>44634.666655092595</v>
      </c>
      <c r="B1028">
        <f>IFERROR(AVERAGEIFS('HeartRate-2022-03-21-1647950188'!$B:$B,'HeartRate-2022-03-21-1647950188'!$A:$A,Data_Extraction!B$2,'HeartRate-2022-03-21-1647950188'!$C:$C,Data_Extraction!$A1028),"")</f>
        <v>85</v>
      </c>
      <c r="C1028" t="str">
        <f>IFERROR(AVERAGEIFS('HeartRate-2022-03-21-1647950188'!$B:$B,'HeartRate-2022-03-21-1647950188'!$A:$A,Data_Extraction!C$2,'HeartRate-2022-03-21-1647950188'!$C:$C,Data_Extraction!$A1028),"")</f>
        <v/>
      </c>
      <c r="D1028" t="str">
        <f>IFERROR(AVERAGEIFS('HeartRate-2022-03-21-1647950188'!$B:$B,'HeartRate-2022-03-21-1647950188'!$A:$A,Data_Extraction!D$2,'HeartRate-2022-03-21-1647950188'!$C:$C,Data_Extraction!$A1028),"")</f>
        <v/>
      </c>
      <c r="E1028" t="str">
        <f>IFERROR(AVERAGEIFS('HeartRate-2022-03-21-1647950188'!$B:$B,'HeartRate-2022-03-21-1647950188'!$A:$A,Data_Extraction!E$2,'HeartRate-2022-03-21-1647950188'!$C:$C,Data_Extraction!$A1028),"")</f>
        <v/>
      </c>
      <c r="F1028" t="str">
        <f>IFERROR(AVERAGEIFS('HeartRate-2022-03-21-1647950188'!$B:$B,'HeartRate-2022-03-21-1647950188'!$A:$A,Data_Extraction!F$2,'HeartRate-2022-03-21-1647950188'!$C:$C,Data_Extraction!$A1028),"")</f>
        <v/>
      </c>
      <c r="G1028" t="str">
        <f>IFERROR(AVERAGEIFS('HeartRate-2022-03-21-1647950188'!$B:$B,'HeartRate-2022-03-21-1647950188'!$A:$A,Data_Extraction!G$2,'HeartRate-2022-03-21-1647950188'!$C:$C,Data_Extraction!$A1028),"")</f>
        <v/>
      </c>
      <c r="H1028" t="str">
        <f>IFERROR(AVERAGEIFS('HeartRate-2022-03-21-1647950188'!$B:$B,'HeartRate-2022-03-21-1647950188'!$A:$A,Data_Extraction!H$2,'HeartRate-2022-03-21-1647950188'!$C:$C,Data_Extraction!$A1028),"")</f>
        <v/>
      </c>
      <c r="I1028">
        <f>IFERROR(AVERAGEIFS('HeartRate-2022-03-21-1647950188'!$B:$B,'HeartRate-2022-03-21-1647950188'!$A:$A,Data_Extraction!I$2,'HeartRate-2022-03-21-1647950188'!$C:$C,Data_Extraction!$A1028),"")</f>
        <v>79</v>
      </c>
      <c r="J1028" s="8">
        <f t="shared" ref="J1028:J1091" si="97">AVERAGE(B1028:I1028)</f>
        <v>82</v>
      </c>
      <c r="N1028" s="11">
        <f>Data_Extraction!A1028</f>
        <v>44634.666655092595</v>
      </c>
      <c r="O1028" s="15">
        <f t="shared" ref="O1028:O1091" si="98">AF1028</f>
        <v>44634</v>
      </c>
      <c r="P1028" s="16">
        <f t="shared" ref="P1028:P1091" si="99">AG1028</f>
        <v>0.66665509259259259</v>
      </c>
      <c r="Q1028" s="12">
        <f>IF(Data_Extraction!B1028="",Data_Extraction!$J1028*(Q$1),Data_Extraction!B1028)</f>
        <v>85</v>
      </c>
      <c r="R1028" s="12">
        <f>IF(Data_Extraction!C1028="",Data_Extraction!$J1028*(R$1),Data_Extraction!C1028)</f>
        <v>75.44</v>
      </c>
      <c r="S1028" s="12">
        <f>IF(Data_Extraction!D1028="",Data_Extraction!$J1028*(S$1),Data_Extraction!D1028)</f>
        <v>85.28</v>
      </c>
      <c r="T1028" s="12">
        <f>IF(Data_Extraction!E1028="",Data_Extraction!$J1028*(T$1),Data_Extraction!E1028)</f>
        <v>77.899999999999991</v>
      </c>
      <c r="U1028" s="12">
        <f>IF(Data_Extraction!F1028="",Data_Extraction!$J1028*(U$1),Data_Extraction!F1028)</f>
        <v>80.36</v>
      </c>
      <c r="V1028" s="12">
        <f>IF(Data_Extraction!G1028="",Data_Extraction!$J1028*(V$1),Data_Extraction!G1028)</f>
        <v>74.62</v>
      </c>
      <c r="W1028" s="12">
        <f>IF(Data_Extraction!H1028="",Data_Extraction!$J1028*(W$1),Data_Extraction!H1028)</f>
        <v>87.740000000000009</v>
      </c>
      <c r="X1028" s="12">
        <f>IF(Data_Extraction!I1028="",Data_Extraction!$J1028*(X$1),Data_Extraction!I1028)</f>
        <v>79</v>
      </c>
      <c r="Y1028" s="13">
        <f t="shared" si="96"/>
        <v>80.667500000000004</v>
      </c>
      <c r="Z1028" s="17" t="str">
        <f t="shared" ref="Z1028:Z1091" si="100">VLOOKUP(P1028,$AJ$2:$AK$7,2,1)</f>
        <v>Evening</v>
      </c>
      <c r="AA1028" s="14" t="str">
        <f>VLOOKUP($N1028,'HeartRate-2022-03-21-1647950188'!$C:$G,2,0)</f>
        <v>Lecture</v>
      </c>
      <c r="AB1028" s="14" t="str">
        <f>VLOOKUP($N1028,'HeartRate-2022-03-21-1647950188'!$C:$G,3,0)</f>
        <v>Off Campus</v>
      </c>
      <c r="AC1028" s="14" t="str">
        <f>VLOOKUP($N1028,'HeartRate-2022-03-21-1647950188'!$C:$G,4,0)</f>
        <v>Sitting</v>
      </c>
      <c r="AD1028" s="14" t="str">
        <f>VLOOKUP($N1028,'HeartRate-2022-03-21-1647950188'!$C:$G,5,0)</f>
        <v>Technical Contexts</v>
      </c>
      <c r="AE1028">
        <f t="shared" ref="AE1028:AE1091" si="101">IF(Y1028&gt;120,1,0)</f>
        <v>0</v>
      </c>
      <c r="AF1028" s="18">
        <v>44634</v>
      </c>
      <c r="AG1028" s="19">
        <v>0.66665509259259259</v>
      </c>
    </row>
    <row r="1029" spans="1:33" x14ac:dyDescent="0.3">
      <c r="A1029" s="5">
        <v>44634.667349537034</v>
      </c>
      <c r="B1029">
        <f>IFERROR(AVERAGEIFS('HeartRate-2022-03-21-1647950188'!$B:$B,'HeartRate-2022-03-21-1647950188'!$A:$A,Data_Extraction!B$2,'HeartRate-2022-03-21-1647950188'!$C:$C,Data_Extraction!$A1029),"")</f>
        <v>85</v>
      </c>
      <c r="C1029" t="str">
        <f>IFERROR(AVERAGEIFS('HeartRate-2022-03-21-1647950188'!$B:$B,'HeartRate-2022-03-21-1647950188'!$A:$A,Data_Extraction!C$2,'HeartRate-2022-03-21-1647950188'!$C:$C,Data_Extraction!$A1029),"")</f>
        <v/>
      </c>
      <c r="D1029" t="str">
        <f>IFERROR(AVERAGEIFS('HeartRate-2022-03-21-1647950188'!$B:$B,'HeartRate-2022-03-21-1647950188'!$A:$A,Data_Extraction!D$2,'HeartRate-2022-03-21-1647950188'!$C:$C,Data_Extraction!$A1029),"")</f>
        <v/>
      </c>
      <c r="E1029" t="str">
        <f>IFERROR(AVERAGEIFS('HeartRate-2022-03-21-1647950188'!$B:$B,'HeartRate-2022-03-21-1647950188'!$A:$A,Data_Extraction!E$2,'HeartRate-2022-03-21-1647950188'!$C:$C,Data_Extraction!$A1029),"")</f>
        <v/>
      </c>
      <c r="F1029" t="str">
        <f>IFERROR(AVERAGEIFS('HeartRate-2022-03-21-1647950188'!$B:$B,'HeartRate-2022-03-21-1647950188'!$A:$A,Data_Extraction!F$2,'HeartRate-2022-03-21-1647950188'!$C:$C,Data_Extraction!$A1029),"")</f>
        <v/>
      </c>
      <c r="G1029" t="str">
        <f>IFERROR(AVERAGEIFS('HeartRate-2022-03-21-1647950188'!$B:$B,'HeartRate-2022-03-21-1647950188'!$A:$A,Data_Extraction!G$2,'HeartRate-2022-03-21-1647950188'!$C:$C,Data_Extraction!$A1029),"")</f>
        <v/>
      </c>
      <c r="H1029" t="str">
        <f>IFERROR(AVERAGEIFS('HeartRate-2022-03-21-1647950188'!$B:$B,'HeartRate-2022-03-21-1647950188'!$A:$A,Data_Extraction!H$2,'HeartRate-2022-03-21-1647950188'!$C:$C,Data_Extraction!$A1029),"")</f>
        <v/>
      </c>
      <c r="I1029">
        <f>IFERROR(AVERAGEIFS('HeartRate-2022-03-21-1647950188'!$B:$B,'HeartRate-2022-03-21-1647950188'!$A:$A,Data_Extraction!I$2,'HeartRate-2022-03-21-1647950188'!$C:$C,Data_Extraction!$A1029),"")</f>
        <v>85</v>
      </c>
      <c r="J1029" s="8">
        <f t="shared" si="97"/>
        <v>85</v>
      </c>
      <c r="N1029" s="11">
        <f>Data_Extraction!A1029</f>
        <v>44634.667349537034</v>
      </c>
      <c r="O1029" s="15">
        <f t="shared" si="98"/>
        <v>44634</v>
      </c>
      <c r="P1029" s="16">
        <f t="shared" si="99"/>
        <v>0.66734953703703714</v>
      </c>
      <c r="Q1029" s="12">
        <f>IF(Data_Extraction!B1029="",Data_Extraction!$J1029*(Q$1),Data_Extraction!B1029)</f>
        <v>85</v>
      </c>
      <c r="R1029" s="12">
        <f>IF(Data_Extraction!C1029="",Data_Extraction!$J1029*(R$1),Data_Extraction!C1029)</f>
        <v>78.2</v>
      </c>
      <c r="S1029" s="12">
        <f>IF(Data_Extraction!D1029="",Data_Extraction!$J1029*(S$1),Data_Extraction!D1029)</f>
        <v>88.4</v>
      </c>
      <c r="T1029" s="12">
        <f>IF(Data_Extraction!E1029="",Data_Extraction!$J1029*(T$1),Data_Extraction!E1029)</f>
        <v>80.75</v>
      </c>
      <c r="U1029" s="12">
        <f>IF(Data_Extraction!F1029="",Data_Extraction!$J1029*(U$1),Data_Extraction!F1029)</f>
        <v>83.3</v>
      </c>
      <c r="V1029" s="12">
        <f>IF(Data_Extraction!G1029="",Data_Extraction!$J1029*(V$1),Data_Extraction!G1029)</f>
        <v>77.350000000000009</v>
      </c>
      <c r="W1029" s="12">
        <f>IF(Data_Extraction!H1029="",Data_Extraction!$J1029*(W$1),Data_Extraction!H1029)</f>
        <v>90.95</v>
      </c>
      <c r="X1029" s="12">
        <f>IF(Data_Extraction!I1029="",Data_Extraction!$J1029*(X$1),Data_Extraction!I1029)</f>
        <v>85</v>
      </c>
      <c r="Y1029" s="13">
        <f t="shared" si="96"/>
        <v>83.618750000000006</v>
      </c>
      <c r="Z1029" s="17" t="str">
        <f t="shared" si="100"/>
        <v>Late Evening</v>
      </c>
      <c r="AA1029" s="14" t="str">
        <f>VLOOKUP($N1029,'HeartRate-2022-03-21-1647950188'!$C:$G,2,0)</f>
        <v>Lecture</v>
      </c>
      <c r="AB1029" s="14" t="str">
        <f>VLOOKUP($N1029,'HeartRate-2022-03-21-1647950188'!$C:$G,3,0)</f>
        <v>Off Campus</v>
      </c>
      <c r="AC1029" s="14" t="str">
        <f>VLOOKUP($N1029,'HeartRate-2022-03-21-1647950188'!$C:$G,4,0)</f>
        <v>Sitting</v>
      </c>
      <c r="AD1029" s="14" t="str">
        <f>VLOOKUP($N1029,'HeartRate-2022-03-21-1647950188'!$C:$G,5,0)</f>
        <v>Technical Contexts</v>
      </c>
      <c r="AE1029">
        <f t="shared" si="101"/>
        <v>0</v>
      </c>
      <c r="AF1029" s="18">
        <v>44634</v>
      </c>
      <c r="AG1029" s="19">
        <v>0.66734953703703714</v>
      </c>
    </row>
    <row r="1030" spans="1:33" x14ac:dyDescent="0.3">
      <c r="A1030" s="5">
        <v>44634.667361111111</v>
      </c>
      <c r="B1030" t="str">
        <f>IFERROR(AVERAGEIFS('HeartRate-2022-03-21-1647950188'!$B:$B,'HeartRate-2022-03-21-1647950188'!$A:$A,Data_Extraction!B$2,'HeartRate-2022-03-21-1647950188'!$C:$C,Data_Extraction!$A1030),"")</f>
        <v/>
      </c>
      <c r="C1030" t="str">
        <f>IFERROR(AVERAGEIFS('HeartRate-2022-03-21-1647950188'!$B:$B,'HeartRate-2022-03-21-1647950188'!$A:$A,Data_Extraction!C$2,'HeartRate-2022-03-21-1647950188'!$C:$C,Data_Extraction!$A1030),"")</f>
        <v/>
      </c>
      <c r="D1030" t="str">
        <f>IFERROR(AVERAGEIFS('HeartRate-2022-03-21-1647950188'!$B:$B,'HeartRate-2022-03-21-1647950188'!$A:$A,Data_Extraction!D$2,'HeartRate-2022-03-21-1647950188'!$C:$C,Data_Extraction!$A1030),"")</f>
        <v/>
      </c>
      <c r="E1030" t="str">
        <f>IFERROR(AVERAGEIFS('HeartRate-2022-03-21-1647950188'!$B:$B,'HeartRate-2022-03-21-1647950188'!$A:$A,Data_Extraction!E$2,'HeartRate-2022-03-21-1647950188'!$C:$C,Data_Extraction!$A1030),"")</f>
        <v/>
      </c>
      <c r="F1030" t="str">
        <f>IFERROR(AVERAGEIFS('HeartRate-2022-03-21-1647950188'!$B:$B,'HeartRate-2022-03-21-1647950188'!$A:$A,Data_Extraction!F$2,'HeartRate-2022-03-21-1647950188'!$C:$C,Data_Extraction!$A1030),"")</f>
        <v/>
      </c>
      <c r="G1030">
        <f>IFERROR(AVERAGEIFS('HeartRate-2022-03-21-1647950188'!$B:$B,'HeartRate-2022-03-21-1647950188'!$A:$A,Data_Extraction!G$2,'HeartRate-2022-03-21-1647950188'!$C:$C,Data_Extraction!$A1030),"")</f>
        <v>99</v>
      </c>
      <c r="H1030">
        <f>IFERROR(AVERAGEIFS('HeartRate-2022-03-21-1647950188'!$B:$B,'HeartRate-2022-03-21-1647950188'!$A:$A,Data_Extraction!H$2,'HeartRate-2022-03-21-1647950188'!$C:$C,Data_Extraction!$A1030),"")</f>
        <v>76</v>
      </c>
      <c r="I1030" t="str">
        <f>IFERROR(AVERAGEIFS('HeartRate-2022-03-21-1647950188'!$B:$B,'HeartRate-2022-03-21-1647950188'!$A:$A,Data_Extraction!I$2,'HeartRate-2022-03-21-1647950188'!$C:$C,Data_Extraction!$A1030),"")</f>
        <v/>
      </c>
      <c r="J1030" s="8">
        <f t="shared" si="97"/>
        <v>87.5</v>
      </c>
      <c r="N1030" s="11">
        <f>Data_Extraction!A1030</f>
        <v>44634.667361111111</v>
      </c>
      <c r="O1030" s="15">
        <f t="shared" si="98"/>
        <v>44634</v>
      </c>
      <c r="P1030" s="16">
        <f t="shared" si="99"/>
        <v>0.66736111111111107</v>
      </c>
      <c r="Q1030" s="12">
        <f>IF(Data_Extraction!B1030="",Data_Extraction!$J1030*(Q$1),Data_Extraction!B1030)</f>
        <v>78.75</v>
      </c>
      <c r="R1030" s="12">
        <f>IF(Data_Extraction!C1030="",Data_Extraction!$J1030*(R$1),Data_Extraction!C1030)</f>
        <v>80.5</v>
      </c>
      <c r="S1030" s="12">
        <f>IF(Data_Extraction!D1030="",Data_Extraction!$J1030*(S$1),Data_Extraction!D1030)</f>
        <v>91</v>
      </c>
      <c r="T1030" s="12">
        <f>IF(Data_Extraction!E1030="",Data_Extraction!$J1030*(T$1),Data_Extraction!E1030)</f>
        <v>83.125</v>
      </c>
      <c r="U1030" s="12">
        <f>IF(Data_Extraction!F1030="",Data_Extraction!$J1030*(U$1),Data_Extraction!F1030)</f>
        <v>85.75</v>
      </c>
      <c r="V1030" s="12">
        <f>IF(Data_Extraction!G1030="",Data_Extraction!$J1030*(V$1),Data_Extraction!G1030)</f>
        <v>99</v>
      </c>
      <c r="W1030" s="12">
        <f>IF(Data_Extraction!H1030="",Data_Extraction!$J1030*(W$1),Data_Extraction!H1030)</f>
        <v>76</v>
      </c>
      <c r="X1030" s="12">
        <f>IF(Data_Extraction!I1030="",Data_Extraction!$J1030*(X$1),Data_Extraction!I1030)</f>
        <v>84.875</v>
      </c>
      <c r="Y1030" s="13">
        <f t="shared" si="96"/>
        <v>84.875</v>
      </c>
      <c r="Z1030" s="17" t="str">
        <f t="shared" si="100"/>
        <v>Late Evening</v>
      </c>
      <c r="AA1030" s="14" t="str">
        <f>VLOOKUP($N1030,'HeartRate-2022-03-21-1647950188'!$C:$G,2,0)</f>
        <v>Lecture</v>
      </c>
      <c r="AB1030" s="14" t="str">
        <f>VLOOKUP($N1030,'HeartRate-2022-03-21-1647950188'!$C:$G,3,0)</f>
        <v>Off Campus</v>
      </c>
      <c r="AC1030" s="14" t="str">
        <f>VLOOKUP($N1030,'HeartRate-2022-03-21-1647950188'!$C:$G,4,0)</f>
        <v>Sitting</v>
      </c>
      <c r="AD1030" s="14" t="str">
        <f>VLOOKUP($N1030,'HeartRate-2022-03-21-1647950188'!$C:$G,5,0)</f>
        <v>Technical Contexts</v>
      </c>
      <c r="AE1030">
        <f t="shared" si="101"/>
        <v>0</v>
      </c>
      <c r="AF1030" s="18">
        <v>44634</v>
      </c>
      <c r="AG1030" s="19">
        <v>0.66736111111111107</v>
      </c>
    </row>
    <row r="1031" spans="1:33" x14ac:dyDescent="0.3">
      <c r="A1031" s="5">
        <v>44634.668043981481</v>
      </c>
      <c r="B1031">
        <f>IFERROR(AVERAGEIFS('HeartRate-2022-03-21-1647950188'!$B:$B,'HeartRate-2022-03-21-1647950188'!$A:$A,Data_Extraction!B$2,'HeartRate-2022-03-21-1647950188'!$C:$C,Data_Extraction!$A1031),"")</f>
        <v>86</v>
      </c>
      <c r="C1031" t="str">
        <f>IFERROR(AVERAGEIFS('HeartRate-2022-03-21-1647950188'!$B:$B,'HeartRate-2022-03-21-1647950188'!$A:$A,Data_Extraction!C$2,'HeartRate-2022-03-21-1647950188'!$C:$C,Data_Extraction!$A1031),"")</f>
        <v/>
      </c>
      <c r="D1031" t="str">
        <f>IFERROR(AVERAGEIFS('HeartRate-2022-03-21-1647950188'!$B:$B,'HeartRate-2022-03-21-1647950188'!$A:$A,Data_Extraction!D$2,'HeartRate-2022-03-21-1647950188'!$C:$C,Data_Extraction!$A1031),"")</f>
        <v/>
      </c>
      <c r="E1031" t="str">
        <f>IFERROR(AVERAGEIFS('HeartRate-2022-03-21-1647950188'!$B:$B,'HeartRate-2022-03-21-1647950188'!$A:$A,Data_Extraction!E$2,'HeartRate-2022-03-21-1647950188'!$C:$C,Data_Extraction!$A1031),"")</f>
        <v/>
      </c>
      <c r="F1031" t="str">
        <f>IFERROR(AVERAGEIFS('HeartRate-2022-03-21-1647950188'!$B:$B,'HeartRate-2022-03-21-1647950188'!$A:$A,Data_Extraction!F$2,'HeartRate-2022-03-21-1647950188'!$C:$C,Data_Extraction!$A1031),"")</f>
        <v/>
      </c>
      <c r="G1031" t="str">
        <f>IFERROR(AVERAGEIFS('HeartRate-2022-03-21-1647950188'!$B:$B,'HeartRate-2022-03-21-1647950188'!$A:$A,Data_Extraction!G$2,'HeartRate-2022-03-21-1647950188'!$C:$C,Data_Extraction!$A1031),"")</f>
        <v/>
      </c>
      <c r="H1031" t="str">
        <f>IFERROR(AVERAGEIFS('HeartRate-2022-03-21-1647950188'!$B:$B,'HeartRate-2022-03-21-1647950188'!$A:$A,Data_Extraction!H$2,'HeartRate-2022-03-21-1647950188'!$C:$C,Data_Extraction!$A1031),"")</f>
        <v/>
      </c>
      <c r="I1031">
        <f>IFERROR(AVERAGEIFS('HeartRate-2022-03-21-1647950188'!$B:$B,'HeartRate-2022-03-21-1647950188'!$A:$A,Data_Extraction!I$2,'HeartRate-2022-03-21-1647950188'!$C:$C,Data_Extraction!$A1031),"")</f>
        <v>82</v>
      </c>
      <c r="J1031" s="8">
        <f t="shared" si="97"/>
        <v>84</v>
      </c>
      <c r="N1031" s="11">
        <f>Data_Extraction!A1031</f>
        <v>44634.668043981481</v>
      </c>
      <c r="O1031" s="15">
        <f t="shared" si="98"/>
        <v>44634</v>
      </c>
      <c r="P1031" s="16">
        <f t="shared" si="99"/>
        <v>0.66804398148148147</v>
      </c>
      <c r="Q1031" s="12">
        <f>IF(Data_Extraction!B1031="",Data_Extraction!$J1031*(Q$1),Data_Extraction!B1031)</f>
        <v>86</v>
      </c>
      <c r="R1031" s="12">
        <f>IF(Data_Extraction!C1031="",Data_Extraction!$J1031*(R$1),Data_Extraction!C1031)</f>
        <v>77.28</v>
      </c>
      <c r="S1031" s="12">
        <f>IF(Data_Extraction!D1031="",Data_Extraction!$J1031*(S$1),Data_Extraction!D1031)</f>
        <v>87.36</v>
      </c>
      <c r="T1031" s="12">
        <f>IF(Data_Extraction!E1031="",Data_Extraction!$J1031*(T$1),Data_Extraction!E1031)</f>
        <v>79.8</v>
      </c>
      <c r="U1031" s="12">
        <f>IF(Data_Extraction!F1031="",Data_Extraction!$J1031*(U$1),Data_Extraction!F1031)</f>
        <v>82.32</v>
      </c>
      <c r="V1031" s="12">
        <f>IF(Data_Extraction!G1031="",Data_Extraction!$J1031*(V$1),Data_Extraction!G1031)</f>
        <v>76.44</v>
      </c>
      <c r="W1031" s="12">
        <f>IF(Data_Extraction!H1031="",Data_Extraction!$J1031*(W$1),Data_Extraction!H1031)</f>
        <v>89.88000000000001</v>
      </c>
      <c r="X1031" s="12">
        <f>IF(Data_Extraction!I1031="",Data_Extraction!$J1031*(X$1),Data_Extraction!I1031)</f>
        <v>82</v>
      </c>
      <c r="Y1031" s="13">
        <f t="shared" si="96"/>
        <v>82.635000000000005</v>
      </c>
      <c r="Z1031" s="17" t="str">
        <f t="shared" si="100"/>
        <v>Late Evening</v>
      </c>
      <c r="AA1031" s="14" t="str">
        <f>VLOOKUP($N1031,'HeartRate-2022-03-21-1647950188'!$C:$G,2,0)</f>
        <v>Lecture</v>
      </c>
      <c r="AB1031" s="14" t="str">
        <f>VLOOKUP($N1031,'HeartRate-2022-03-21-1647950188'!$C:$G,3,0)</f>
        <v>Off Campus</v>
      </c>
      <c r="AC1031" s="14" t="str">
        <f>VLOOKUP($N1031,'HeartRate-2022-03-21-1647950188'!$C:$G,4,0)</f>
        <v>Sitting</v>
      </c>
      <c r="AD1031" s="14" t="str">
        <f>VLOOKUP($N1031,'HeartRate-2022-03-21-1647950188'!$C:$G,5,0)</f>
        <v>Technical Contexts</v>
      </c>
      <c r="AE1031">
        <f t="shared" si="101"/>
        <v>0</v>
      </c>
      <c r="AF1031" s="18">
        <v>44634</v>
      </c>
      <c r="AG1031" s="19">
        <v>0.66804398148148147</v>
      </c>
    </row>
    <row r="1032" spans="1:33" x14ac:dyDescent="0.3">
      <c r="A1032" s="5">
        <v>44634.668738425928</v>
      </c>
      <c r="B1032">
        <f>IFERROR(AVERAGEIFS('HeartRate-2022-03-21-1647950188'!$B:$B,'HeartRate-2022-03-21-1647950188'!$A:$A,Data_Extraction!B$2,'HeartRate-2022-03-21-1647950188'!$C:$C,Data_Extraction!$A1032),"")</f>
        <v>83</v>
      </c>
      <c r="C1032" t="str">
        <f>IFERROR(AVERAGEIFS('HeartRate-2022-03-21-1647950188'!$B:$B,'HeartRate-2022-03-21-1647950188'!$A:$A,Data_Extraction!C$2,'HeartRate-2022-03-21-1647950188'!$C:$C,Data_Extraction!$A1032),"")</f>
        <v/>
      </c>
      <c r="D1032" t="str">
        <f>IFERROR(AVERAGEIFS('HeartRate-2022-03-21-1647950188'!$B:$B,'HeartRate-2022-03-21-1647950188'!$A:$A,Data_Extraction!D$2,'HeartRate-2022-03-21-1647950188'!$C:$C,Data_Extraction!$A1032),"")</f>
        <v/>
      </c>
      <c r="E1032" t="str">
        <f>IFERROR(AVERAGEIFS('HeartRate-2022-03-21-1647950188'!$B:$B,'HeartRate-2022-03-21-1647950188'!$A:$A,Data_Extraction!E$2,'HeartRate-2022-03-21-1647950188'!$C:$C,Data_Extraction!$A1032),"")</f>
        <v/>
      </c>
      <c r="F1032" t="str">
        <f>IFERROR(AVERAGEIFS('HeartRate-2022-03-21-1647950188'!$B:$B,'HeartRate-2022-03-21-1647950188'!$A:$A,Data_Extraction!F$2,'HeartRate-2022-03-21-1647950188'!$C:$C,Data_Extraction!$A1032),"")</f>
        <v/>
      </c>
      <c r="G1032" t="str">
        <f>IFERROR(AVERAGEIFS('HeartRate-2022-03-21-1647950188'!$B:$B,'HeartRate-2022-03-21-1647950188'!$A:$A,Data_Extraction!G$2,'HeartRate-2022-03-21-1647950188'!$C:$C,Data_Extraction!$A1032),"")</f>
        <v/>
      </c>
      <c r="H1032" t="str">
        <f>IFERROR(AVERAGEIFS('HeartRate-2022-03-21-1647950188'!$B:$B,'HeartRate-2022-03-21-1647950188'!$A:$A,Data_Extraction!H$2,'HeartRate-2022-03-21-1647950188'!$C:$C,Data_Extraction!$A1032),"")</f>
        <v/>
      </c>
      <c r="I1032">
        <f>IFERROR(AVERAGEIFS('HeartRate-2022-03-21-1647950188'!$B:$B,'HeartRate-2022-03-21-1647950188'!$A:$A,Data_Extraction!I$2,'HeartRate-2022-03-21-1647950188'!$C:$C,Data_Extraction!$A1032),"")</f>
        <v>72</v>
      </c>
      <c r="J1032" s="8">
        <f t="shared" si="97"/>
        <v>77.5</v>
      </c>
      <c r="N1032" s="11">
        <f>Data_Extraction!A1032</f>
        <v>44634.668738425928</v>
      </c>
      <c r="O1032" s="15">
        <f t="shared" si="98"/>
        <v>44634</v>
      </c>
      <c r="P1032" s="16">
        <f t="shared" si="99"/>
        <v>0.66873842592592592</v>
      </c>
      <c r="Q1032" s="12">
        <f>IF(Data_Extraction!B1032="",Data_Extraction!$J1032*(Q$1),Data_Extraction!B1032)</f>
        <v>83</v>
      </c>
      <c r="R1032" s="12">
        <f>IF(Data_Extraction!C1032="",Data_Extraction!$J1032*(R$1),Data_Extraction!C1032)</f>
        <v>71.3</v>
      </c>
      <c r="S1032" s="12">
        <f>IF(Data_Extraction!D1032="",Data_Extraction!$J1032*(S$1),Data_Extraction!D1032)</f>
        <v>80.600000000000009</v>
      </c>
      <c r="T1032" s="12">
        <f>IF(Data_Extraction!E1032="",Data_Extraction!$J1032*(T$1),Data_Extraction!E1032)</f>
        <v>73.625</v>
      </c>
      <c r="U1032" s="12">
        <f>IF(Data_Extraction!F1032="",Data_Extraction!$J1032*(U$1),Data_Extraction!F1032)</f>
        <v>75.95</v>
      </c>
      <c r="V1032" s="12">
        <f>IF(Data_Extraction!G1032="",Data_Extraction!$J1032*(V$1),Data_Extraction!G1032)</f>
        <v>70.525000000000006</v>
      </c>
      <c r="W1032" s="12">
        <f>IF(Data_Extraction!H1032="",Data_Extraction!$J1032*(W$1),Data_Extraction!H1032)</f>
        <v>82.925000000000011</v>
      </c>
      <c r="X1032" s="12">
        <f>IF(Data_Extraction!I1032="",Data_Extraction!$J1032*(X$1),Data_Extraction!I1032)</f>
        <v>72</v>
      </c>
      <c r="Y1032" s="13">
        <f t="shared" si="96"/>
        <v>76.240624999999994</v>
      </c>
      <c r="Z1032" s="17" t="str">
        <f t="shared" si="100"/>
        <v>Late Evening</v>
      </c>
      <c r="AA1032" s="14" t="str">
        <f>VLOOKUP($N1032,'HeartRate-2022-03-21-1647950188'!$C:$G,2,0)</f>
        <v>Lecture</v>
      </c>
      <c r="AB1032" s="14" t="str">
        <f>VLOOKUP($N1032,'HeartRate-2022-03-21-1647950188'!$C:$G,3,0)</f>
        <v>Off Campus</v>
      </c>
      <c r="AC1032" s="14" t="str">
        <f>VLOOKUP($N1032,'HeartRate-2022-03-21-1647950188'!$C:$G,4,0)</f>
        <v>Sitting</v>
      </c>
      <c r="AD1032" s="14" t="str">
        <f>VLOOKUP($N1032,'HeartRate-2022-03-21-1647950188'!$C:$G,5,0)</f>
        <v>Technical Contexts</v>
      </c>
      <c r="AE1032">
        <f t="shared" si="101"/>
        <v>0</v>
      </c>
      <c r="AF1032" s="18">
        <v>44634</v>
      </c>
      <c r="AG1032" s="19">
        <v>0.66873842592592592</v>
      </c>
    </row>
    <row r="1033" spans="1:33" x14ac:dyDescent="0.3">
      <c r="A1033" s="5">
        <v>44634.669432870367</v>
      </c>
      <c r="B1033">
        <f>IFERROR(AVERAGEIFS('HeartRate-2022-03-21-1647950188'!$B:$B,'HeartRate-2022-03-21-1647950188'!$A:$A,Data_Extraction!B$2,'HeartRate-2022-03-21-1647950188'!$C:$C,Data_Extraction!$A1033),"")</f>
        <v>78</v>
      </c>
      <c r="C1033" t="str">
        <f>IFERROR(AVERAGEIFS('HeartRate-2022-03-21-1647950188'!$B:$B,'HeartRate-2022-03-21-1647950188'!$A:$A,Data_Extraction!C$2,'HeartRate-2022-03-21-1647950188'!$C:$C,Data_Extraction!$A1033),"")</f>
        <v/>
      </c>
      <c r="D1033" t="str">
        <f>IFERROR(AVERAGEIFS('HeartRate-2022-03-21-1647950188'!$B:$B,'HeartRate-2022-03-21-1647950188'!$A:$A,Data_Extraction!D$2,'HeartRate-2022-03-21-1647950188'!$C:$C,Data_Extraction!$A1033),"")</f>
        <v/>
      </c>
      <c r="E1033" t="str">
        <f>IFERROR(AVERAGEIFS('HeartRate-2022-03-21-1647950188'!$B:$B,'HeartRate-2022-03-21-1647950188'!$A:$A,Data_Extraction!E$2,'HeartRate-2022-03-21-1647950188'!$C:$C,Data_Extraction!$A1033),"")</f>
        <v/>
      </c>
      <c r="F1033" t="str">
        <f>IFERROR(AVERAGEIFS('HeartRate-2022-03-21-1647950188'!$B:$B,'HeartRate-2022-03-21-1647950188'!$A:$A,Data_Extraction!F$2,'HeartRate-2022-03-21-1647950188'!$C:$C,Data_Extraction!$A1033),"")</f>
        <v/>
      </c>
      <c r="G1033" t="str">
        <f>IFERROR(AVERAGEIFS('HeartRate-2022-03-21-1647950188'!$B:$B,'HeartRate-2022-03-21-1647950188'!$A:$A,Data_Extraction!G$2,'HeartRate-2022-03-21-1647950188'!$C:$C,Data_Extraction!$A1033),"")</f>
        <v/>
      </c>
      <c r="H1033" t="str">
        <f>IFERROR(AVERAGEIFS('HeartRate-2022-03-21-1647950188'!$B:$B,'HeartRate-2022-03-21-1647950188'!$A:$A,Data_Extraction!H$2,'HeartRate-2022-03-21-1647950188'!$C:$C,Data_Extraction!$A1033),"")</f>
        <v/>
      </c>
      <c r="I1033">
        <f>IFERROR(AVERAGEIFS('HeartRate-2022-03-21-1647950188'!$B:$B,'HeartRate-2022-03-21-1647950188'!$A:$A,Data_Extraction!I$2,'HeartRate-2022-03-21-1647950188'!$C:$C,Data_Extraction!$A1033),"")</f>
        <v>76</v>
      </c>
      <c r="J1033" s="8">
        <f t="shared" si="97"/>
        <v>77</v>
      </c>
      <c r="N1033" s="11">
        <f>Data_Extraction!A1033</f>
        <v>44634.669432870367</v>
      </c>
      <c r="O1033" s="15">
        <f t="shared" si="98"/>
        <v>44634</v>
      </c>
      <c r="P1033" s="16">
        <f t="shared" si="99"/>
        <v>0.66943287037037036</v>
      </c>
      <c r="Q1033" s="12">
        <f>IF(Data_Extraction!B1033="",Data_Extraction!$J1033*(Q$1),Data_Extraction!B1033)</f>
        <v>78</v>
      </c>
      <c r="R1033" s="12">
        <f>IF(Data_Extraction!C1033="",Data_Extraction!$J1033*(R$1),Data_Extraction!C1033)</f>
        <v>70.84</v>
      </c>
      <c r="S1033" s="12">
        <f>IF(Data_Extraction!D1033="",Data_Extraction!$J1033*(S$1),Data_Extraction!D1033)</f>
        <v>80.08</v>
      </c>
      <c r="T1033" s="12">
        <f>IF(Data_Extraction!E1033="",Data_Extraction!$J1033*(T$1),Data_Extraction!E1033)</f>
        <v>73.149999999999991</v>
      </c>
      <c r="U1033" s="12">
        <f>IF(Data_Extraction!F1033="",Data_Extraction!$J1033*(U$1),Data_Extraction!F1033)</f>
        <v>75.459999999999994</v>
      </c>
      <c r="V1033" s="12">
        <f>IF(Data_Extraction!G1033="",Data_Extraction!$J1033*(V$1),Data_Extraction!G1033)</f>
        <v>70.070000000000007</v>
      </c>
      <c r="W1033" s="12">
        <f>IF(Data_Extraction!H1033="",Data_Extraction!$J1033*(W$1),Data_Extraction!H1033)</f>
        <v>82.39</v>
      </c>
      <c r="X1033" s="12">
        <f>IF(Data_Extraction!I1033="",Data_Extraction!$J1033*(X$1),Data_Extraction!I1033)</f>
        <v>76</v>
      </c>
      <c r="Y1033" s="13">
        <f t="shared" si="96"/>
        <v>75.748750000000001</v>
      </c>
      <c r="Z1033" s="17" t="str">
        <f t="shared" si="100"/>
        <v>Late Evening</v>
      </c>
      <c r="AA1033" s="14" t="str">
        <f>VLOOKUP($N1033,'HeartRate-2022-03-21-1647950188'!$C:$G,2,0)</f>
        <v>Lecture</v>
      </c>
      <c r="AB1033" s="14" t="str">
        <f>VLOOKUP($N1033,'HeartRate-2022-03-21-1647950188'!$C:$G,3,0)</f>
        <v>Off Campus</v>
      </c>
      <c r="AC1033" s="14" t="str">
        <f>VLOOKUP($N1033,'HeartRate-2022-03-21-1647950188'!$C:$G,4,0)</f>
        <v>Sitting</v>
      </c>
      <c r="AD1033" s="14" t="str">
        <f>VLOOKUP($N1033,'HeartRate-2022-03-21-1647950188'!$C:$G,5,0)</f>
        <v>Technical Contexts</v>
      </c>
      <c r="AE1033">
        <f t="shared" si="101"/>
        <v>0</v>
      </c>
      <c r="AF1033" s="18">
        <v>44634</v>
      </c>
      <c r="AG1033" s="19">
        <v>0.66943287037037036</v>
      </c>
    </row>
    <row r="1034" spans="1:33" x14ac:dyDescent="0.3">
      <c r="A1034" s="5">
        <v>44634.670127314814</v>
      </c>
      <c r="B1034">
        <f>IFERROR(AVERAGEIFS('HeartRate-2022-03-21-1647950188'!$B:$B,'HeartRate-2022-03-21-1647950188'!$A:$A,Data_Extraction!B$2,'HeartRate-2022-03-21-1647950188'!$C:$C,Data_Extraction!$A1034),"")</f>
        <v>83</v>
      </c>
      <c r="C1034" t="str">
        <f>IFERROR(AVERAGEIFS('HeartRate-2022-03-21-1647950188'!$B:$B,'HeartRate-2022-03-21-1647950188'!$A:$A,Data_Extraction!C$2,'HeartRate-2022-03-21-1647950188'!$C:$C,Data_Extraction!$A1034),"")</f>
        <v/>
      </c>
      <c r="D1034" t="str">
        <f>IFERROR(AVERAGEIFS('HeartRate-2022-03-21-1647950188'!$B:$B,'HeartRate-2022-03-21-1647950188'!$A:$A,Data_Extraction!D$2,'HeartRate-2022-03-21-1647950188'!$C:$C,Data_Extraction!$A1034),"")</f>
        <v/>
      </c>
      <c r="E1034" t="str">
        <f>IFERROR(AVERAGEIFS('HeartRate-2022-03-21-1647950188'!$B:$B,'HeartRate-2022-03-21-1647950188'!$A:$A,Data_Extraction!E$2,'HeartRate-2022-03-21-1647950188'!$C:$C,Data_Extraction!$A1034),"")</f>
        <v/>
      </c>
      <c r="F1034" t="str">
        <f>IFERROR(AVERAGEIFS('HeartRate-2022-03-21-1647950188'!$B:$B,'HeartRate-2022-03-21-1647950188'!$A:$A,Data_Extraction!F$2,'HeartRate-2022-03-21-1647950188'!$C:$C,Data_Extraction!$A1034),"")</f>
        <v/>
      </c>
      <c r="G1034" t="str">
        <f>IFERROR(AVERAGEIFS('HeartRate-2022-03-21-1647950188'!$B:$B,'HeartRate-2022-03-21-1647950188'!$A:$A,Data_Extraction!G$2,'HeartRate-2022-03-21-1647950188'!$C:$C,Data_Extraction!$A1034),"")</f>
        <v/>
      </c>
      <c r="H1034" t="str">
        <f>IFERROR(AVERAGEIFS('HeartRate-2022-03-21-1647950188'!$B:$B,'HeartRate-2022-03-21-1647950188'!$A:$A,Data_Extraction!H$2,'HeartRate-2022-03-21-1647950188'!$C:$C,Data_Extraction!$A1034),"")</f>
        <v/>
      </c>
      <c r="I1034">
        <f>IFERROR(AVERAGEIFS('HeartRate-2022-03-21-1647950188'!$B:$B,'HeartRate-2022-03-21-1647950188'!$A:$A,Data_Extraction!I$2,'HeartRate-2022-03-21-1647950188'!$C:$C,Data_Extraction!$A1034),"")</f>
        <v>76</v>
      </c>
      <c r="J1034" s="8">
        <f t="shared" si="97"/>
        <v>79.5</v>
      </c>
      <c r="N1034" s="11">
        <f>Data_Extraction!A1034</f>
        <v>44634.670127314814</v>
      </c>
      <c r="O1034" s="15">
        <f t="shared" si="98"/>
        <v>44634</v>
      </c>
      <c r="P1034" s="16">
        <f t="shared" si="99"/>
        <v>0.67012731481481491</v>
      </c>
      <c r="Q1034" s="12">
        <f>IF(Data_Extraction!B1034="",Data_Extraction!$J1034*(Q$1),Data_Extraction!B1034)</f>
        <v>83</v>
      </c>
      <c r="R1034" s="12">
        <f>IF(Data_Extraction!C1034="",Data_Extraction!$J1034*(R$1),Data_Extraction!C1034)</f>
        <v>73.14</v>
      </c>
      <c r="S1034" s="12">
        <f>IF(Data_Extraction!D1034="",Data_Extraction!$J1034*(S$1),Data_Extraction!D1034)</f>
        <v>82.68</v>
      </c>
      <c r="T1034" s="12">
        <f>IF(Data_Extraction!E1034="",Data_Extraction!$J1034*(T$1),Data_Extraction!E1034)</f>
        <v>75.524999999999991</v>
      </c>
      <c r="U1034" s="12">
        <f>IF(Data_Extraction!F1034="",Data_Extraction!$J1034*(U$1),Data_Extraction!F1034)</f>
        <v>77.91</v>
      </c>
      <c r="V1034" s="12">
        <f>IF(Data_Extraction!G1034="",Data_Extraction!$J1034*(V$1),Data_Extraction!G1034)</f>
        <v>72.344999999999999</v>
      </c>
      <c r="W1034" s="12">
        <f>IF(Data_Extraction!H1034="",Data_Extraction!$J1034*(W$1),Data_Extraction!H1034)</f>
        <v>85.065000000000012</v>
      </c>
      <c r="X1034" s="12">
        <f>IF(Data_Extraction!I1034="",Data_Extraction!$J1034*(X$1),Data_Extraction!I1034)</f>
        <v>76</v>
      </c>
      <c r="Y1034" s="13">
        <f t="shared" si="96"/>
        <v>78.20812500000001</v>
      </c>
      <c r="Z1034" s="17" t="str">
        <f t="shared" si="100"/>
        <v>Late Evening</v>
      </c>
      <c r="AA1034" s="14" t="str">
        <f>VLOOKUP($N1034,'HeartRate-2022-03-21-1647950188'!$C:$G,2,0)</f>
        <v>Lecture</v>
      </c>
      <c r="AB1034" s="14" t="str">
        <f>VLOOKUP($N1034,'HeartRate-2022-03-21-1647950188'!$C:$G,3,0)</f>
        <v>Off Campus</v>
      </c>
      <c r="AC1034" s="14" t="str">
        <f>VLOOKUP($N1034,'HeartRate-2022-03-21-1647950188'!$C:$G,4,0)</f>
        <v>Sitting</v>
      </c>
      <c r="AD1034" s="14" t="str">
        <f>VLOOKUP($N1034,'HeartRate-2022-03-21-1647950188'!$C:$G,5,0)</f>
        <v>Technical Contexts</v>
      </c>
      <c r="AE1034">
        <f t="shared" si="101"/>
        <v>0</v>
      </c>
      <c r="AF1034" s="18">
        <v>44634</v>
      </c>
      <c r="AG1034" s="19">
        <v>0.67012731481481491</v>
      </c>
    </row>
    <row r="1035" spans="1:33" x14ac:dyDescent="0.3">
      <c r="A1035" s="5">
        <v>44634.67082175926</v>
      </c>
      <c r="B1035">
        <f>IFERROR(AVERAGEIFS('HeartRate-2022-03-21-1647950188'!$B:$B,'HeartRate-2022-03-21-1647950188'!$A:$A,Data_Extraction!B$2,'HeartRate-2022-03-21-1647950188'!$C:$C,Data_Extraction!$A1035),"")</f>
        <v>86</v>
      </c>
      <c r="C1035" t="str">
        <f>IFERROR(AVERAGEIFS('HeartRate-2022-03-21-1647950188'!$B:$B,'HeartRate-2022-03-21-1647950188'!$A:$A,Data_Extraction!C$2,'HeartRate-2022-03-21-1647950188'!$C:$C,Data_Extraction!$A1035),"")</f>
        <v/>
      </c>
      <c r="D1035" t="str">
        <f>IFERROR(AVERAGEIFS('HeartRate-2022-03-21-1647950188'!$B:$B,'HeartRate-2022-03-21-1647950188'!$A:$A,Data_Extraction!D$2,'HeartRate-2022-03-21-1647950188'!$C:$C,Data_Extraction!$A1035),"")</f>
        <v/>
      </c>
      <c r="E1035" t="str">
        <f>IFERROR(AVERAGEIFS('HeartRate-2022-03-21-1647950188'!$B:$B,'HeartRate-2022-03-21-1647950188'!$A:$A,Data_Extraction!E$2,'HeartRate-2022-03-21-1647950188'!$C:$C,Data_Extraction!$A1035),"")</f>
        <v/>
      </c>
      <c r="F1035" t="str">
        <f>IFERROR(AVERAGEIFS('HeartRate-2022-03-21-1647950188'!$B:$B,'HeartRate-2022-03-21-1647950188'!$A:$A,Data_Extraction!F$2,'HeartRate-2022-03-21-1647950188'!$C:$C,Data_Extraction!$A1035),"")</f>
        <v/>
      </c>
      <c r="G1035" t="str">
        <f>IFERROR(AVERAGEIFS('HeartRate-2022-03-21-1647950188'!$B:$B,'HeartRate-2022-03-21-1647950188'!$A:$A,Data_Extraction!G$2,'HeartRate-2022-03-21-1647950188'!$C:$C,Data_Extraction!$A1035),"")</f>
        <v/>
      </c>
      <c r="H1035" t="str">
        <f>IFERROR(AVERAGEIFS('HeartRate-2022-03-21-1647950188'!$B:$B,'HeartRate-2022-03-21-1647950188'!$A:$A,Data_Extraction!H$2,'HeartRate-2022-03-21-1647950188'!$C:$C,Data_Extraction!$A1035),"")</f>
        <v/>
      </c>
      <c r="I1035">
        <f>IFERROR(AVERAGEIFS('HeartRate-2022-03-21-1647950188'!$B:$B,'HeartRate-2022-03-21-1647950188'!$A:$A,Data_Extraction!I$2,'HeartRate-2022-03-21-1647950188'!$C:$C,Data_Extraction!$A1035),"")</f>
        <v>75</v>
      </c>
      <c r="J1035" s="8">
        <f t="shared" si="97"/>
        <v>80.5</v>
      </c>
      <c r="N1035" s="11">
        <f>Data_Extraction!A1035</f>
        <v>44634.67082175926</v>
      </c>
      <c r="O1035" s="15">
        <f t="shared" si="98"/>
        <v>44634</v>
      </c>
      <c r="P1035" s="16">
        <f t="shared" si="99"/>
        <v>0.67082175925925924</v>
      </c>
      <c r="Q1035" s="12">
        <f>IF(Data_Extraction!B1035="",Data_Extraction!$J1035*(Q$1),Data_Extraction!B1035)</f>
        <v>86</v>
      </c>
      <c r="R1035" s="12">
        <f>IF(Data_Extraction!C1035="",Data_Extraction!$J1035*(R$1),Data_Extraction!C1035)</f>
        <v>74.06</v>
      </c>
      <c r="S1035" s="12">
        <f>IF(Data_Extraction!D1035="",Data_Extraction!$J1035*(S$1),Data_Extraction!D1035)</f>
        <v>83.72</v>
      </c>
      <c r="T1035" s="12">
        <f>IF(Data_Extraction!E1035="",Data_Extraction!$J1035*(T$1),Data_Extraction!E1035)</f>
        <v>76.474999999999994</v>
      </c>
      <c r="U1035" s="12">
        <f>IF(Data_Extraction!F1035="",Data_Extraction!$J1035*(U$1),Data_Extraction!F1035)</f>
        <v>78.89</v>
      </c>
      <c r="V1035" s="12">
        <f>IF(Data_Extraction!G1035="",Data_Extraction!$J1035*(V$1),Data_Extraction!G1035)</f>
        <v>73.254999999999995</v>
      </c>
      <c r="W1035" s="12">
        <f>IF(Data_Extraction!H1035="",Data_Extraction!$J1035*(W$1),Data_Extraction!H1035)</f>
        <v>86.135000000000005</v>
      </c>
      <c r="X1035" s="12">
        <f>IF(Data_Extraction!I1035="",Data_Extraction!$J1035*(X$1),Data_Extraction!I1035)</f>
        <v>75</v>
      </c>
      <c r="Y1035" s="13">
        <f t="shared" si="96"/>
        <v>79.191874999999996</v>
      </c>
      <c r="Z1035" s="17" t="str">
        <f t="shared" si="100"/>
        <v>Late Evening</v>
      </c>
      <c r="AA1035" s="14" t="str">
        <f>VLOOKUP($N1035,'HeartRate-2022-03-21-1647950188'!$C:$G,2,0)</f>
        <v>Lecture</v>
      </c>
      <c r="AB1035" s="14" t="str">
        <f>VLOOKUP($N1035,'HeartRate-2022-03-21-1647950188'!$C:$G,3,0)</f>
        <v>Off Campus</v>
      </c>
      <c r="AC1035" s="14" t="str">
        <f>VLOOKUP($N1035,'HeartRate-2022-03-21-1647950188'!$C:$G,4,0)</f>
        <v>Sitting</v>
      </c>
      <c r="AD1035" s="14" t="str">
        <f>VLOOKUP($N1035,'HeartRate-2022-03-21-1647950188'!$C:$G,5,0)</f>
        <v>Technical Contexts</v>
      </c>
      <c r="AE1035">
        <f t="shared" si="101"/>
        <v>0</v>
      </c>
      <c r="AF1035" s="18">
        <v>44634</v>
      </c>
      <c r="AG1035" s="19">
        <v>0.67082175925925924</v>
      </c>
    </row>
    <row r="1036" spans="1:33" x14ac:dyDescent="0.3">
      <c r="A1036" s="5">
        <v>44634.67083333333</v>
      </c>
      <c r="B1036" t="str">
        <f>IFERROR(AVERAGEIFS('HeartRate-2022-03-21-1647950188'!$B:$B,'HeartRate-2022-03-21-1647950188'!$A:$A,Data_Extraction!B$2,'HeartRate-2022-03-21-1647950188'!$C:$C,Data_Extraction!$A1036),"")</f>
        <v/>
      </c>
      <c r="C1036" t="str">
        <f>IFERROR(AVERAGEIFS('HeartRate-2022-03-21-1647950188'!$B:$B,'HeartRate-2022-03-21-1647950188'!$A:$A,Data_Extraction!C$2,'HeartRate-2022-03-21-1647950188'!$C:$C,Data_Extraction!$A1036),"")</f>
        <v/>
      </c>
      <c r="D1036" t="str">
        <f>IFERROR(AVERAGEIFS('HeartRate-2022-03-21-1647950188'!$B:$B,'HeartRate-2022-03-21-1647950188'!$A:$A,Data_Extraction!D$2,'HeartRate-2022-03-21-1647950188'!$C:$C,Data_Extraction!$A1036),"")</f>
        <v/>
      </c>
      <c r="E1036" t="str">
        <f>IFERROR(AVERAGEIFS('HeartRate-2022-03-21-1647950188'!$B:$B,'HeartRate-2022-03-21-1647950188'!$A:$A,Data_Extraction!E$2,'HeartRate-2022-03-21-1647950188'!$C:$C,Data_Extraction!$A1036),"")</f>
        <v/>
      </c>
      <c r="F1036" t="str">
        <f>IFERROR(AVERAGEIFS('HeartRate-2022-03-21-1647950188'!$B:$B,'HeartRate-2022-03-21-1647950188'!$A:$A,Data_Extraction!F$2,'HeartRate-2022-03-21-1647950188'!$C:$C,Data_Extraction!$A1036),"")</f>
        <v/>
      </c>
      <c r="G1036">
        <f>IFERROR(AVERAGEIFS('HeartRate-2022-03-21-1647950188'!$B:$B,'HeartRate-2022-03-21-1647950188'!$A:$A,Data_Extraction!G$2,'HeartRate-2022-03-21-1647950188'!$C:$C,Data_Extraction!$A1036),"")</f>
        <v>93</v>
      </c>
      <c r="H1036">
        <f>IFERROR(AVERAGEIFS('HeartRate-2022-03-21-1647950188'!$B:$B,'HeartRate-2022-03-21-1647950188'!$A:$A,Data_Extraction!H$2,'HeartRate-2022-03-21-1647950188'!$C:$C,Data_Extraction!$A1036),"")</f>
        <v>103</v>
      </c>
      <c r="I1036" t="str">
        <f>IFERROR(AVERAGEIFS('HeartRate-2022-03-21-1647950188'!$B:$B,'HeartRate-2022-03-21-1647950188'!$A:$A,Data_Extraction!I$2,'HeartRate-2022-03-21-1647950188'!$C:$C,Data_Extraction!$A1036),"")</f>
        <v/>
      </c>
      <c r="J1036" s="8">
        <f t="shared" si="97"/>
        <v>98</v>
      </c>
      <c r="N1036" s="11">
        <f>Data_Extraction!A1036</f>
        <v>44634.67083333333</v>
      </c>
      <c r="O1036" s="15">
        <f t="shared" si="98"/>
        <v>44634</v>
      </c>
      <c r="P1036" s="16">
        <f t="shared" si="99"/>
        <v>0.67083333333333339</v>
      </c>
      <c r="Q1036" s="12">
        <f>IF(Data_Extraction!B1036="",Data_Extraction!$J1036*(Q$1),Data_Extraction!B1036)</f>
        <v>88.2</v>
      </c>
      <c r="R1036" s="12">
        <f>IF(Data_Extraction!C1036="",Data_Extraction!$J1036*(R$1),Data_Extraction!C1036)</f>
        <v>90.160000000000011</v>
      </c>
      <c r="S1036" s="12">
        <f>IF(Data_Extraction!D1036="",Data_Extraction!$J1036*(S$1),Data_Extraction!D1036)</f>
        <v>101.92</v>
      </c>
      <c r="T1036" s="12">
        <f>IF(Data_Extraction!E1036="",Data_Extraction!$J1036*(T$1),Data_Extraction!E1036)</f>
        <v>93.1</v>
      </c>
      <c r="U1036" s="12">
        <f>IF(Data_Extraction!F1036="",Data_Extraction!$J1036*(U$1),Data_Extraction!F1036)</f>
        <v>96.039999999999992</v>
      </c>
      <c r="V1036" s="12">
        <f>IF(Data_Extraction!G1036="",Data_Extraction!$J1036*(V$1),Data_Extraction!G1036)</f>
        <v>93</v>
      </c>
      <c r="W1036" s="12">
        <f>IF(Data_Extraction!H1036="",Data_Extraction!$J1036*(W$1),Data_Extraction!H1036)</f>
        <v>103</v>
      </c>
      <c r="X1036" s="12">
        <f>IF(Data_Extraction!I1036="",Data_Extraction!$J1036*(X$1),Data_Extraction!I1036)</f>
        <v>95.06</v>
      </c>
      <c r="Y1036" s="13">
        <f t="shared" si="96"/>
        <v>95.06</v>
      </c>
      <c r="Z1036" s="17" t="str">
        <f t="shared" si="100"/>
        <v>Late Evening</v>
      </c>
      <c r="AA1036" s="14" t="str">
        <f>VLOOKUP($N1036,'HeartRate-2022-03-21-1647950188'!$C:$G,2,0)</f>
        <v>Lecture</v>
      </c>
      <c r="AB1036" s="14" t="str">
        <f>VLOOKUP($N1036,'HeartRate-2022-03-21-1647950188'!$C:$G,3,0)</f>
        <v>Off Campus</v>
      </c>
      <c r="AC1036" s="14" t="str">
        <f>VLOOKUP($N1036,'HeartRate-2022-03-21-1647950188'!$C:$G,4,0)</f>
        <v>Sitting</v>
      </c>
      <c r="AD1036" s="14" t="str">
        <f>VLOOKUP($N1036,'HeartRate-2022-03-21-1647950188'!$C:$G,5,0)</f>
        <v>Technical Contexts</v>
      </c>
      <c r="AE1036">
        <f t="shared" si="101"/>
        <v>0</v>
      </c>
      <c r="AF1036" s="18">
        <v>44634</v>
      </c>
      <c r="AG1036" s="19">
        <v>0.67083333333333339</v>
      </c>
    </row>
    <row r="1037" spans="1:33" x14ac:dyDescent="0.3">
      <c r="A1037" s="5">
        <v>44634.671516203707</v>
      </c>
      <c r="B1037">
        <f>IFERROR(AVERAGEIFS('HeartRate-2022-03-21-1647950188'!$B:$B,'HeartRate-2022-03-21-1647950188'!$A:$A,Data_Extraction!B$2,'HeartRate-2022-03-21-1647950188'!$C:$C,Data_Extraction!$A1037),"")</f>
        <v>88</v>
      </c>
      <c r="C1037" t="str">
        <f>IFERROR(AVERAGEIFS('HeartRate-2022-03-21-1647950188'!$B:$B,'HeartRate-2022-03-21-1647950188'!$A:$A,Data_Extraction!C$2,'HeartRate-2022-03-21-1647950188'!$C:$C,Data_Extraction!$A1037),"")</f>
        <v/>
      </c>
      <c r="D1037" t="str">
        <f>IFERROR(AVERAGEIFS('HeartRate-2022-03-21-1647950188'!$B:$B,'HeartRate-2022-03-21-1647950188'!$A:$A,Data_Extraction!D$2,'HeartRate-2022-03-21-1647950188'!$C:$C,Data_Extraction!$A1037),"")</f>
        <v/>
      </c>
      <c r="E1037" t="str">
        <f>IFERROR(AVERAGEIFS('HeartRate-2022-03-21-1647950188'!$B:$B,'HeartRate-2022-03-21-1647950188'!$A:$A,Data_Extraction!E$2,'HeartRate-2022-03-21-1647950188'!$C:$C,Data_Extraction!$A1037),"")</f>
        <v/>
      </c>
      <c r="F1037" t="str">
        <f>IFERROR(AVERAGEIFS('HeartRate-2022-03-21-1647950188'!$B:$B,'HeartRate-2022-03-21-1647950188'!$A:$A,Data_Extraction!F$2,'HeartRate-2022-03-21-1647950188'!$C:$C,Data_Extraction!$A1037),"")</f>
        <v/>
      </c>
      <c r="G1037" t="str">
        <f>IFERROR(AVERAGEIFS('HeartRate-2022-03-21-1647950188'!$B:$B,'HeartRate-2022-03-21-1647950188'!$A:$A,Data_Extraction!G$2,'HeartRate-2022-03-21-1647950188'!$C:$C,Data_Extraction!$A1037),"")</f>
        <v/>
      </c>
      <c r="H1037" t="str">
        <f>IFERROR(AVERAGEIFS('HeartRate-2022-03-21-1647950188'!$B:$B,'HeartRate-2022-03-21-1647950188'!$A:$A,Data_Extraction!H$2,'HeartRate-2022-03-21-1647950188'!$C:$C,Data_Extraction!$A1037),"")</f>
        <v/>
      </c>
      <c r="I1037">
        <f>IFERROR(AVERAGEIFS('HeartRate-2022-03-21-1647950188'!$B:$B,'HeartRate-2022-03-21-1647950188'!$A:$A,Data_Extraction!I$2,'HeartRate-2022-03-21-1647950188'!$C:$C,Data_Extraction!$A1037),"")</f>
        <v>74</v>
      </c>
      <c r="J1037" s="8">
        <f t="shared" si="97"/>
        <v>81</v>
      </c>
      <c r="N1037" s="11">
        <f>Data_Extraction!A1037</f>
        <v>44634.671516203707</v>
      </c>
      <c r="O1037" s="15">
        <f t="shared" si="98"/>
        <v>44634</v>
      </c>
      <c r="P1037" s="16">
        <f t="shared" si="99"/>
        <v>0.67151620370370368</v>
      </c>
      <c r="Q1037" s="12">
        <f>IF(Data_Extraction!B1037="",Data_Extraction!$J1037*(Q$1),Data_Extraction!B1037)</f>
        <v>88</v>
      </c>
      <c r="R1037" s="12">
        <f>IF(Data_Extraction!C1037="",Data_Extraction!$J1037*(R$1),Data_Extraction!C1037)</f>
        <v>74.52000000000001</v>
      </c>
      <c r="S1037" s="12">
        <f>IF(Data_Extraction!D1037="",Data_Extraction!$J1037*(S$1),Data_Extraction!D1037)</f>
        <v>84.240000000000009</v>
      </c>
      <c r="T1037" s="12">
        <f>IF(Data_Extraction!E1037="",Data_Extraction!$J1037*(T$1),Data_Extraction!E1037)</f>
        <v>76.95</v>
      </c>
      <c r="U1037" s="12">
        <f>IF(Data_Extraction!F1037="",Data_Extraction!$J1037*(U$1),Data_Extraction!F1037)</f>
        <v>79.38</v>
      </c>
      <c r="V1037" s="12">
        <f>IF(Data_Extraction!G1037="",Data_Extraction!$J1037*(V$1),Data_Extraction!G1037)</f>
        <v>73.710000000000008</v>
      </c>
      <c r="W1037" s="12">
        <f>IF(Data_Extraction!H1037="",Data_Extraction!$J1037*(W$1),Data_Extraction!H1037)</f>
        <v>86.67</v>
      </c>
      <c r="X1037" s="12">
        <f>IF(Data_Extraction!I1037="",Data_Extraction!$J1037*(X$1),Data_Extraction!I1037)</f>
        <v>74</v>
      </c>
      <c r="Y1037" s="13">
        <f t="shared" si="96"/>
        <v>79.683750000000003</v>
      </c>
      <c r="Z1037" s="17" t="str">
        <f t="shared" si="100"/>
        <v>Late Evening</v>
      </c>
      <c r="AA1037" s="14" t="str">
        <f>VLOOKUP($N1037,'HeartRate-2022-03-21-1647950188'!$C:$G,2,0)</f>
        <v>Lecture</v>
      </c>
      <c r="AB1037" s="14" t="str">
        <f>VLOOKUP($N1037,'HeartRate-2022-03-21-1647950188'!$C:$G,3,0)</f>
        <v>Off Campus</v>
      </c>
      <c r="AC1037" s="14" t="str">
        <f>VLOOKUP($N1037,'HeartRate-2022-03-21-1647950188'!$C:$G,4,0)</f>
        <v>Sitting</v>
      </c>
      <c r="AD1037" s="14" t="str">
        <f>VLOOKUP($N1037,'HeartRate-2022-03-21-1647950188'!$C:$G,5,0)</f>
        <v>Technical Contexts</v>
      </c>
      <c r="AE1037">
        <f t="shared" si="101"/>
        <v>0</v>
      </c>
      <c r="AF1037" s="18">
        <v>44634</v>
      </c>
      <c r="AG1037" s="19">
        <v>0.67151620370370368</v>
      </c>
    </row>
    <row r="1038" spans="1:33" x14ac:dyDescent="0.3">
      <c r="A1038" s="5">
        <v>44634.672210648147</v>
      </c>
      <c r="B1038">
        <f>IFERROR(AVERAGEIFS('HeartRate-2022-03-21-1647950188'!$B:$B,'HeartRate-2022-03-21-1647950188'!$A:$A,Data_Extraction!B$2,'HeartRate-2022-03-21-1647950188'!$C:$C,Data_Extraction!$A1038),"")</f>
        <v>86</v>
      </c>
      <c r="C1038" t="str">
        <f>IFERROR(AVERAGEIFS('HeartRate-2022-03-21-1647950188'!$B:$B,'HeartRate-2022-03-21-1647950188'!$A:$A,Data_Extraction!C$2,'HeartRate-2022-03-21-1647950188'!$C:$C,Data_Extraction!$A1038),"")</f>
        <v/>
      </c>
      <c r="D1038" t="str">
        <f>IFERROR(AVERAGEIFS('HeartRate-2022-03-21-1647950188'!$B:$B,'HeartRate-2022-03-21-1647950188'!$A:$A,Data_Extraction!D$2,'HeartRate-2022-03-21-1647950188'!$C:$C,Data_Extraction!$A1038),"")</f>
        <v/>
      </c>
      <c r="E1038" t="str">
        <f>IFERROR(AVERAGEIFS('HeartRate-2022-03-21-1647950188'!$B:$B,'HeartRate-2022-03-21-1647950188'!$A:$A,Data_Extraction!E$2,'HeartRate-2022-03-21-1647950188'!$C:$C,Data_Extraction!$A1038),"")</f>
        <v/>
      </c>
      <c r="F1038" t="str">
        <f>IFERROR(AVERAGEIFS('HeartRate-2022-03-21-1647950188'!$B:$B,'HeartRate-2022-03-21-1647950188'!$A:$A,Data_Extraction!F$2,'HeartRate-2022-03-21-1647950188'!$C:$C,Data_Extraction!$A1038),"")</f>
        <v/>
      </c>
      <c r="G1038" t="str">
        <f>IFERROR(AVERAGEIFS('HeartRate-2022-03-21-1647950188'!$B:$B,'HeartRate-2022-03-21-1647950188'!$A:$A,Data_Extraction!G$2,'HeartRate-2022-03-21-1647950188'!$C:$C,Data_Extraction!$A1038),"")</f>
        <v/>
      </c>
      <c r="H1038" t="str">
        <f>IFERROR(AVERAGEIFS('HeartRate-2022-03-21-1647950188'!$B:$B,'HeartRate-2022-03-21-1647950188'!$A:$A,Data_Extraction!H$2,'HeartRate-2022-03-21-1647950188'!$C:$C,Data_Extraction!$A1038),"")</f>
        <v/>
      </c>
      <c r="I1038">
        <f>IFERROR(AVERAGEIFS('HeartRate-2022-03-21-1647950188'!$B:$B,'HeartRate-2022-03-21-1647950188'!$A:$A,Data_Extraction!I$2,'HeartRate-2022-03-21-1647950188'!$C:$C,Data_Extraction!$A1038),"")</f>
        <v>72</v>
      </c>
      <c r="J1038" s="8">
        <f t="shared" si="97"/>
        <v>79</v>
      </c>
      <c r="N1038" s="11">
        <f>Data_Extraction!A1038</f>
        <v>44634.672210648147</v>
      </c>
      <c r="O1038" s="15">
        <f t="shared" si="98"/>
        <v>44634</v>
      </c>
      <c r="P1038" s="16">
        <f t="shared" si="99"/>
        <v>0.67221064814814813</v>
      </c>
      <c r="Q1038" s="12">
        <f>IF(Data_Extraction!B1038="",Data_Extraction!$J1038*(Q$1),Data_Extraction!B1038)</f>
        <v>86</v>
      </c>
      <c r="R1038" s="12">
        <f>IF(Data_Extraction!C1038="",Data_Extraction!$J1038*(R$1),Data_Extraction!C1038)</f>
        <v>72.680000000000007</v>
      </c>
      <c r="S1038" s="12">
        <f>IF(Data_Extraction!D1038="",Data_Extraction!$J1038*(S$1),Data_Extraction!D1038)</f>
        <v>82.16</v>
      </c>
      <c r="T1038" s="12">
        <f>IF(Data_Extraction!E1038="",Data_Extraction!$J1038*(T$1),Data_Extraction!E1038)</f>
        <v>75.05</v>
      </c>
      <c r="U1038" s="12">
        <f>IF(Data_Extraction!F1038="",Data_Extraction!$J1038*(U$1),Data_Extraction!F1038)</f>
        <v>77.42</v>
      </c>
      <c r="V1038" s="12">
        <f>IF(Data_Extraction!G1038="",Data_Extraction!$J1038*(V$1),Data_Extraction!G1038)</f>
        <v>71.89</v>
      </c>
      <c r="W1038" s="12">
        <f>IF(Data_Extraction!H1038="",Data_Extraction!$J1038*(W$1),Data_Extraction!H1038)</f>
        <v>84.53</v>
      </c>
      <c r="X1038" s="12">
        <f>IF(Data_Extraction!I1038="",Data_Extraction!$J1038*(X$1),Data_Extraction!I1038)</f>
        <v>72</v>
      </c>
      <c r="Y1038" s="13">
        <f t="shared" si="96"/>
        <v>77.716250000000002</v>
      </c>
      <c r="Z1038" s="17" t="str">
        <f t="shared" si="100"/>
        <v>Late Evening</v>
      </c>
      <c r="AA1038" s="14" t="str">
        <f>VLOOKUP($N1038,'HeartRate-2022-03-21-1647950188'!$C:$G,2,0)</f>
        <v>Lecture</v>
      </c>
      <c r="AB1038" s="14" t="str">
        <f>VLOOKUP($N1038,'HeartRate-2022-03-21-1647950188'!$C:$G,3,0)</f>
        <v>Off Campus</v>
      </c>
      <c r="AC1038" s="14" t="str">
        <f>VLOOKUP($N1038,'HeartRate-2022-03-21-1647950188'!$C:$G,4,0)</f>
        <v>Sitting</v>
      </c>
      <c r="AD1038" s="14" t="str">
        <f>VLOOKUP($N1038,'HeartRate-2022-03-21-1647950188'!$C:$G,5,0)</f>
        <v>Technical Contexts</v>
      </c>
      <c r="AE1038">
        <f t="shared" si="101"/>
        <v>0</v>
      </c>
      <c r="AF1038" s="18">
        <v>44634</v>
      </c>
      <c r="AG1038" s="19">
        <v>0.67221064814814813</v>
      </c>
    </row>
    <row r="1039" spans="1:33" x14ac:dyDescent="0.3">
      <c r="A1039" s="5">
        <v>44634.672905092593</v>
      </c>
      <c r="B1039">
        <f>IFERROR(AVERAGEIFS('HeartRate-2022-03-21-1647950188'!$B:$B,'HeartRate-2022-03-21-1647950188'!$A:$A,Data_Extraction!B$2,'HeartRate-2022-03-21-1647950188'!$C:$C,Data_Extraction!$A1039),"")</f>
        <v>82</v>
      </c>
      <c r="C1039" t="str">
        <f>IFERROR(AVERAGEIFS('HeartRate-2022-03-21-1647950188'!$B:$B,'HeartRate-2022-03-21-1647950188'!$A:$A,Data_Extraction!C$2,'HeartRate-2022-03-21-1647950188'!$C:$C,Data_Extraction!$A1039),"")</f>
        <v/>
      </c>
      <c r="D1039" t="str">
        <f>IFERROR(AVERAGEIFS('HeartRate-2022-03-21-1647950188'!$B:$B,'HeartRate-2022-03-21-1647950188'!$A:$A,Data_Extraction!D$2,'HeartRate-2022-03-21-1647950188'!$C:$C,Data_Extraction!$A1039),"")</f>
        <v/>
      </c>
      <c r="E1039" t="str">
        <f>IFERROR(AVERAGEIFS('HeartRate-2022-03-21-1647950188'!$B:$B,'HeartRate-2022-03-21-1647950188'!$A:$A,Data_Extraction!E$2,'HeartRate-2022-03-21-1647950188'!$C:$C,Data_Extraction!$A1039),"")</f>
        <v/>
      </c>
      <c r="F1039" t="str">
        <f>IFERROR(AVERAGEIFS('HeartRate-2022-03-21-1647950188'!$B:$B,'HeartRate-2022-03-21-1647950188'!$A:$A,Data_Extraction!F$2,'HeartRate-2022-03-21-1647950188'!$C:$C,Data_Extraction!$A1039),"")</f>
        <v/>
      </c>
      <c r="G1039" t="str">
        <f>IFERROR(AVERAGEIFS('HeartRate-2022-03-21-1647950188'!$B:$B,'HeartRate-2022-03-21-1647950188'!$A:$A,Data_Extraction!G$2,'HeartRate-2022-03-21-1647950188'!$C:$C,Data_Extraction!$A1039),"")</f>
        <v/>
      </c>
      <c r="H1039" t="str">
        <f>IFERROR(AVERAGEIFS('HeartRate-2022-03-21-1647950188'!$B:$B,'HeartRate-2022-03-21-1647950188'!$A:$A,Data_Extraction!H$2,'HeartRate-2022-03-21-1647950188'!$C:$C,Data_Extraction!$A1039),"")</f>
        <v/>
      </c>
      <c r="I1039">
        <f>IFERROR(AVERAGEIFS('HeartRate-2022-03-21-1647950188'!$B:$B,'HeartRate-2022-03-21-1647950188'!$A:$A,Data_Extraction!I$2,'HeartRate-2022-03-21-1647950188'!$C:$C,Data_Extraction!$A1039),"")</f>
        <v>77</v>
      </c>
      <c r="J1039" s="8">
        <f t="shared" si="97"/>
        <v>79.5</v>
      </c>
      <c r="N1039" s="11">
        <f>Data_Extraction!A1039</f>
        <v>44634.672905092593</v>
      </c>
      <c r="O1039" s="15">
        <f t="shared" si="98"/>
        <v>44634</v>
      </c>
      <c r="P1039" s="16">
        <f t="shared" si="99"/>
        <v>0.67290509259259268</v>
      </c>
      <c r="Q1039" s="12">
        <f>IF(Data_Extraction!B1039="",Data_Extraction!$J1039*(Q$1),Data_Extraction!B1039)</f>
        <v>82</v>
      </c>
      <c r="R1039" s="12">
        <f>IF(Data_Extraction!C1039="",Data_Extraction!$J1039*(R$1),Data_Extraction!C1039)</f>
        <v>73.14</v>
      </c>
      <c r="S1039" s="12">
        <f>IF(Data_Extraction!D1039="",Data_Extraction!$J1039*(S$1),Data_Extraction!D1039)</f>
        <v>82.68</v>
      </c>
      <c r="T1039" s="12">
        <f>IF(Data_Extraction!E1039="",Data_Extraction!$J1039*(T$1),Data_Extraction!E1039)</f>
        <v>75.524999999999991</v>
      </c>
      <c r="U1039" s="12">
        <f>IF(Data_Extraction!F1039="",Data_Extraction!$J1039*(U$1),Data_Extraction!F1039)</f>
        <v>77.91</v>
      </c>
      <c r="V1039" s="12">
        <f>IF(Data_Extraction!G1039="",Data_Extraction!$J1039*(V$1),Data_Extraction!G1039)</f>
        <v>72.344999999999999</v>
      </c>
      <c r="W1039" s="12">
        <f>IF(Data_Extraction!H1039="",Data_Extraction!$J1039*(W$1),Data_Extraction!H1039)</f>
        <v>85.065000000000012</v>
      </c>
      <c r="X1039" s="12">
        <f>IF(Data_Extraction!I1039="",Data_Extraction!$J1039*(X$1),Data_Extraction!I1039)</f>
        <v>77</v>
      </c>
      <c r="Y1039" s="13">
        <f t="shared" si="96"/>
        <v>78.20812500000001</v>
      </c>
      <c r="Z1039" s="17" t="str">
        <f t="shared" si="100"/>
        <v>Late Evening</v>
      </c>
      <c r="AA1039" s="14" t="str">
        <f>VLOOKUP($N1039,'HeartRate-2022-03-21-1647950188'!$C:$G,2,0)</f>
        <v>Lecture</v>
      </c>
      <c r="AB1039" s="14" t="str">
        <f>VLOOKUP($N1039,'HeartRate-2022-03-21-1647950188'!$C:$G,3,0)</f>
        <v>Off Campus</v>
      </c>
      <c r="AC1039" s="14" t="str">
        <f>VLOOKUP($N1039,'HeartRate-2022-03-21-1647950188'!$C:$G,4,0)</f>
        <v>Sitting</v>
      </c>
      <c r="AD1039" s="14" t="str">
        <f>VLOOKUP($N1039,'HeartRate-2022-03-21-1647950188'!$C:$G,5,0)</f>
        <v>Technical Contexts</v>
      </c>
      <c r="AE1039">
        <f t="shared" si="101"/>
        <v>0</v>
      </c>
      <c r="AF1039" s="18">
        <v>44634</v>
      </c>
      <c r="AG1039" s="19">
        <v>0.67290509259259268</v>
      </c>
    </row>
    <row r="1040" spans="1:33" x14ac:dyDescent="0.3">
      <c r="A1040" s="5">
        <v>44634.67359953704</v>
      </c>
      <c r="B1040">
        <f>IFERROR(AVERAGEIFS('HeartRate-2022-03-21-1647950188'!$B:$B,'HeartRate-2022-03-21-1647950188'!$A:$A,Data_Extraction!B$2,'HeartRate-2022-03-21-1647950188'!$C:$C,Data_Extraction!$A1040),"")</f>
        <v>85</v>
      </c>
      <c r="C1040" t="str">
        <f>IFERROR(AVERAGEIFS('HeartRate-2022-03-21-1647950188'!$B:$B,'HeartRate-2022-03-21-1647950188'!$A:$A,Data_Extraction!C$2,'HeartRate-2022-03-21-1647950188'!$C:$C,Data_Extraction!$A1040),"")</f>
        <v/>
      </c>
      <c r="D1040" t="str">
        <f>IFERROR(AVERAGEIFS('HeartRate-2022-03-21-1647950188'!$B:$B,'HeartRate-2022-03-21-1647950188'!$A:$A,Data_Extraction!D$2,'HeartRate-2022-03-21-1647950188'!$C:$C,Data_Extraction!$A1040),"")</f>
        <v/>
      </c>
      <c r="E1040" t="str">
        <f>IFERROR(AVERAGEIFS('HeartRate-2022-03-21-1647950188'!$B:$B,'HeartRate-2022-03-21-1647950188'!$A:$A,Data_Extraction!E$2,'HeartRate-2022-03-21-1647950188'!$C:$C,Data_Extraction!$A1040),"")</f>
        <v/>
      </c>
      <c r="F1040" t="str">
        <f>IFERROR(AVERAGEIFS('HeartRate-2022-03-21-1647950188'!$B:$B,'HeartRate-2022-03-21-1647950188'!$A:$A,Data_Extraction!F$2,'HeartRate-2022-03-21-1647950188'!$C:$C,Data_Extraction!$A1040),"")</f>
        <v/>
      </c>
      <c r="G1040" t="str">
        <f>IFERROR(AVERAGEIFS('HeartRate-2022-03-21-1647950188'!$B:$B,'HeartRate-2022-03-21-1647950188'!$A:$A,Data_Extraction!G$2,'HeartRate-2022-03-21-1647950188'!$C:$C,Data_Extraction!$A1040),"")</f>
        <v/>
      </c>
      <c r="H1040" t="str">
        <f>IFERROR(AVERAGEIFS('HeartRate-2022-03-21-1647950188'!$B:$B,'HeartRate-2022-03-21-1647950188'!$A:$A,Data_Extraction!H$2,'HeartRate-2022-03-21-1647950188'!$C:$C,Data_Extraction!$A1040),"")</f>
        <v/>
      </c>
      <c r="I1040">
        <f>IFERROR(AVERAGEIFS('HeartRate-2022-03-21-1647950188'!$B:$B,'HeartRate-2022-03-21-1647950188'!$A:$A,Data_Extraction!I$2,'HeartRate-2022-03-21-1647950188'!$C:$C,Data_Extraction!$A1040),"")</f>
        <v>77</v>
      </c>
      <c r="J1040" s="8">
        <f t="shared" si="97"/>
        <v>81</v>
      </c>
      <c r="N1040" s="11">
        <f>Data_Extraction!A1040</f>
        <v>44634.67359953704</v>
      </c>
      <c r="O1040" s="15">
        <f t="shared" si="98"/>
        <v>44634</v>
      </c>
      <c r="P1040" s="16">
        <f t="shared" si="99"/>
        <v>0.67359953703703701</v>
      </c>
      <c r="Q1040" s="12">
        <f>IF(Data_Extraction!B1040="",Data_Extraction!$J1040*(Q$1),Data_Extraction!B1040)</f>
        <v>85</v>
      </c>
      <c r="R1040" s="12">
        <f>IF(Data_Extraction!C1040="",Data_Extraction!$J1040*(R$1),Data_Extraction!C1040)</f>
        <v>74.52000000000001</v>
      </c>
      <c r="S1040" s="12">
        <f>IF(Data_Extraction!D1040="",Data_Extraction!$J1040*(S$1),Data_Extraction!D1040)</f>
        <v>84.240000000000009</v>
      </c>
      <c r="T1040" s="12">
        <f>IF(Data_Extraction!E1040="",Data_Extraction!$J1040*(T$1),Data_Extraction!E1040)</f>
        <v>76.95</v>
      </c>
      <c r="U1040" s="12">
        <f>IF(Data_Extraction!F1040="",Data_Extraction!$J1040*(U$1),Data_Extraction!F1040)</f>
        <v>79.38</v>
      </c>
      <c r="V1040" s="12">
        <f>IF(Data_Extraction!G1040="",Data_Extraction!$J1040*(V$1),Data_Extraction!G1040)</f>
        <v>73.710000000000008</v>
      </c>
      <c r="W1040" s="12">
        <f>IF(Data_Extraction!H1040="",Data_Extraction!$J1040*(W$1),Data_Extraction!H1040)</f>
        <v>86.67</v>
      </c>
      <c r="X1040" s="12">
        <f>IF(Data_Extraction!I1040="",Data_Extraction!$J1040*(X$1),Data_Extraction!I1040)</f>
        <v>77</v>
      </c>
      <c r="Y1040" s="13">
        <f t="shared" si="96"/>
        <v>79.683750000000003</v>
      </c>
      <c r="Z1040" s="17" t="str">
        <f t="shared" si="100"/>
        <v>Late Evening</v>
      </c>
      <c r="AA1040" s="14" t="str">
        <f>VLOOKUP($N1040,'HeartRate-2022-03-21-1647950188'!$C:$G,2,0)</f>
        <v>Lecture</v>
      </c>
      <c r="AB1040" s="14" t="str">
        <f>VLOOKUP($N1040,'HeartRate-2022-03-21-1647950188'!$C:$G,3,0)</f>
        <v>Off Campus</v>
      </c>
      <c r="AC1040" s="14" t="str">
        <f>VLOOKUP($N1040,'HeartRate-2022-03-21-1647950188'!$C:$G,4,0)</f>
        <v>Sitting</v>
      </c>
      <c r="AD1040" s="14" t="str">
        <f>VLOOKUP($N1040,'HeartRate-2022-03-21-1647950188'!$C:$G,5,0)</f>
        <v>Technical Contexts</v>
      </c>
      <c r="AE1040">
        <f t="shared" si="101"/>
        <v>0</v>
      </c>
      <c r="AF1040" s="18">
        <v>44634</v>
      </c>
      <c r="AG1040" s="19">
        <v>0.67359953703703701</v>
      </c>
    </row>
    <row r="1041" spans="1:33" x14ac:dyDescent="0.3">
      <c r="A1041" s="5">
        <v>44634.674293981479</v>
      </c>
      <c r="B1041">
        <f>IFERROR(AVERAGEIFS('HeartRate-2022-03-21-1647950188'!$B:$B,'HeartRate-2022-03-21-1647950188'!$A:$A,Data_Extraction!B$2,'HeartRate-2022-03-21-1647950188'!$C:$C,Data_Extraction!$A1041),"")</f>
        <v>89</v>
      </c>
      <c r="C1041" t="str">
        <f>IFERROR(AVERAGEIFS('HeartRate-2022-03-21-1647950188'!$B:$B,'HeartRate-2022-03-21-1647950188'!$A:$A,Data_Extraction!C$2,'HeartRate-2022-03-21-1647950188'!$C:$C,Data_Extraction!$A1041),"")</f>
        <v/>
      </c>
      <c r="D1041" t="str">
        <f>IFERROR(AVERAGEIFS('HeartRate-2022-03-21-1647950188'!$B:$B,'HeartRate-2022-03-21-1647950188'!$A:$A,Data_Extraction!D$2,'HeartRate-2022-03-21-1647950188'!$C:$C,Data_Extraction!$A1041),"")</f>
        <v/>
      </c>
      <c r="E1041" t="str">
        <f>IFERROR(AVERAGEIFS('HeartRate-2022-03-21-1647950188'!$B:$B,'HeartRate-2022-03-21-1647950188'!$A:$A,Data_Extraction!E$2,'HeartRate-2022-03-21-1647950188'!$C:$C,Data_Extraction!$A1041),"")</f>
        <v/>
      </c>
      <c r="F1041" t="str">
        <f>IFERROR(AVERAGEIFS('HeartRate-2022-03-21-1647950188'!$B:$B,'HeartRate-2022-03-21-1647950188'!$A:$A,Data_Extraction!F$2,'HeartRate-2022-03-21-1647950188'!$C:$C,Data_Extraction!$A1041),"")</f>
        <v/>
      </c>
      <c r="G1041" t="str">
        <f>IFERROR(AVERAGEIFS('HeartRate-2022-03-21-1647950188'!$B:$B,'HeartRate-2022-03-21-1647950188'!$A:$A,Data_Extraction!G$2,'HeartRate-2022-03-21-1647950188'!$C:$C,Data_Extraction!$A1041),"")</f>
        <v/>
      </c>
      <c r="H1041" t="str">
        <f>IFERROR(AVERAGEIFS('HeartRate-2022-03-21-1647950188'!$B:$B,'HeartRate-2022-03-21-1647950188'!$A:$A,Data_Extraction!H$2,'HeartRate-2022-03-21-1647950188'!$C:$C,Data_Extraction!$A1041),"")</f>
        <v/>
      </c>
      <c r="I1041">
        <f>IFERROR(AVERAGEIFS('HeartRate-2022-03-21-1647950188'!$B:$B,'HeartRate-2022-03-21-1647950188'!$A:$A,Data_Extraction!I$2,'HeartRate-2022-03-21-1647950188'!$C:$C,Data_Extraction!$A1041),"")</f>
        <v>77</v>
      </c>
      <c r="J1041" s="8">
        <f t="shared" si="97"/>
        <v>83</v>
      </c>
      <c r="N1041" s="11">
        <f>Data_Extraction!A1041</f>
        <v>44634.674293981479</v>
      </c>
      <c r="O1041" s="15">
        <f t="shared" si="98"/>
        <v>44634</v>
      </c>
      <c r="P1041" s="16">
        <f t="shared" si="99"/>
        <v>0.67429398148148145</v>
      </c>
      <c r="Q1041" s="12">
        <f>IF(Data_Extraction!B1041="",Data_Extraction!$J1041*(Q$1),Data_Extraction!B1041)</f>
        <v>89</v>
      </c>
      <c r="R1041" s="12">
        <f>IF(Data_Extraction!C1041="",Data_Extraction!$J1041*(R$1),Data_Extraction!C1041)</f>
        <v>76.36</v>
      </c>
      <c r="S1041" s="12">
        <f>IF(Data_Extraction!D1041="",Data_Extraction!$J1041*(S$1),Data_Extraction!D1041)</f>
        <v>86.320000000000007</v>
      </c>
      <c r="T1041" s="12">
        <f>IF(Data_Extraction!E1041="",Data_Extraction!$J1041*(T$1),Data_Extraction!E1041)</f>
        <v>78.849999999999994</v>
      </c>
      <c r="U1041" s="12">
        <f>IF(Data_Extraction!F1041="",Data_Extraction!$J1041*(U$1),Data_Extraction!F1041)</f>
        <v>81.34</v>
      </c>
      <c r="V1041" s="12">
        <f>IF(Data_Extraction!G1041="",Data_Extraction!$J1041*(V$1),Data_Extraction!G1041)</f>
        <v>75.53</v>
      </c>
      <c r="W1041" s="12">
        <f>IF(Data_Extraction!H1041="",Data_Extraction!$J1041*(W$1),Data_Extraction!H1041)</f>
        <v>88.81</v>
      </c>
      <c r="X1041" s="12">
        <f>IF(Data_Extraction!I1041="",Data_Extraction!$J1041*(X$1),Data_Extraction!I1041)</f>
        <v>77</v>
      </c>
      <c r="Y1041" s="13">
        <f t="shared" si="96"/>
        <v>81.651250000000005</v>
      </c>
      <c r="Z1041" s="17" t="str">
        <f t="shared" si="100"/>
        <v>Late Evening</v>
      </c>
      <c r="AA1041" s="14" t="str">
        <f>VLOOKUP($N1041,'HeartRate-2022-03-21-1647950188'!$C:$G,2,0)</f>
        <v>Lecture</v>
      </c>
      <c r="AB1041" s="14" t="str">
        <f>VLOOKUP($N1041,'HeartRate-2022-03-21-1647950188'!$C:$G,3,0)</f>
        <v>Off Campus</v>
      </c>
      <c r="AC1041" s="14" t="str">
        <f>VLOOKUP($N1041,'HeartRate-2022-03-21-1647950188'!$C:$G,4,0)</f>
        <v>Sitting</v>
      </c>
      <c r="AD1041" s="14" t="str">
        <f>VLOOKUP($N1041,'HeartRate-2022-03-21-1647950188'!$C:$G,5,0)</f>
        <v>Technical Contexts</v>
      </c>
      <c r="AE1041">
        <f t="shared" si="101"/>
        <v>0</v>
      </c>
      <c r="AF1041" s="18">
        <v>44634</v>
      </c>
      <c r="AG1041" s="19">
        <v>0.67429398148148145</v>
      </c>
    </row>
    <row r="1042" spans="1:33" x14ac:dyDescent="0.3">
      <c r="A1042" s="5">
        <v>44634.674305555556</v>
      </c>
      <c r="B1042" t="str">
        <f>IFERROR(AVERAGEIFS('HeartRate-2022-03-21-1647950188'!$B:$B,'HeartRate-2022-03-21-1647950188'!$A:$A,Data_Extraction!B$2,'HeartRate-2022-03-21-1647950188'!$C:$C,Data_Extraction!$A1042),"")</f>
        <v/>
      </c>
      <c r="C1042" t="str">
        <f>IFERROR(AVERAGEIFS('HeartRate-2022-03-21-1647950188'!$B:$B,'HeartRate-2022-03-21-1647950188'!$A:$A,Data_Extraction!C$2,'HeartRate-2022-03-21-1647950188'!$C:$C,Data_Extraction!$A1042),"")</f>
        <v/>
      </c>
      <c r="D1042" t="str">
        <f>IFERROR(AVERAGEIFS('HeartRate-2022-03-21-1647950188'!$B:$B,'HeartRate-2022-03-21-1647950188'!$A:$A,Data_Extraction!D$2,'HeartRate-2022-03-21-1647950188'!$C:$C,Data_Extraction!$A1042),"")</f>
        <v/>
      </c>
      <c r="E1042" t="str">
        <f>IFERROR(AVERAGEIFS('HeartRate-2022-03-21-1647950188'!$B:$B,'HeartRate-2022-03-21-1647950188'!$A:$A,Data_Extraction!E$2,'HeartRate-2022-03-21-1647950188'!$C:$C,Data_Extraction!$A1042),"")</f>
        <v/>
      </c>
      <c r="F1042" t="str">
        <f>IFERROR(AVERAGEIFS('HeartRate-2022-03-21-1647950188'!$B:$B,'HeartRate-2022-03-21-1647950188'!$A:$A,Data_Extraction!F$2,'HeartRate-2022-03-21-1647950188'!$C:$C,Data_Extraction!$A1042),"")</f>
        <v/>
      </c>
      <c r="G1042">
        <f>IFERROR(AVERAGEIFS('HeartRate-2022-03-21-1647950188'!$B:$B,'HeartRate-2022-03-21-1647950188'!$A:$A,Data_Extraction!G$2,'HeartRate-2022-03-21-1647950188'!$C:$C,Data_Extraction!$A1042),"")</f>
        <v>95</v>
      </c>
      <c r="H1042">
        <f>IFERROR(AVERAGEIFS('HeartRate-2022-03-21-1647950188'!$B:$B,'HeartRate-2022-03-21-1647950188'!$A:$A,Data_Extraction!H$2,'HeartRate-2022-03-21-1647950188'!$C:$C,Data_Extraction!$A1042),"")</f>
        <v>74</v>
      </c>
      <c r="I1042" t="str">
        <f>IFERROR(AVERAGEIFS('HeartRate-2022-03-21-1647950188'!$B:$B,'HeartRate-2022-03-21-1647950188'!$A:$A,Data_Extraction!I$2,'HeartRate-2022-03-21-1647950188'!$C:$C,Data_Extraction!$A1042),"")</f>
        <v/>
      </c>
      <c r="J1042" s="8">
        <f t="shared" si="97"/>
        <v>84.5</v>
      </c>
      <c r="N1042" s="11">
        <f>Data_Extraction!A1042</f>
        <v>44634.674305555556</v>
      </c>
      <c r="O1042" s="15">
        <f t="shared" si="98"/>
        <v>44634</v>
      </c>
      <c r="P1042" s="16">
        <f t="shared" si="99"/>
        <v>0.6743055555555556</v>
      </c>
      <c r="Q1042" s="12">
        <f>IF(Data_Extraction!B1042="",Data_Extraction!$J1042*(Q$1),Data_Extraction!B1042)</f>
        <v>76.05</v>
      </c>
      <c r="R1042" s="12">
        <f>IF(Data_Extraction!C1042="",Data_Extraction!$J1042*(R$1),Data_Extraction!C1042)</f>
        <v>77.740000000000009</v>
      </c>
      <c r="S1042" s="12">
        <f>IF(Data_Extraction!D1042="",Data_Extraction!$J1042*(S$1),Data_Extraction!D1042)</f>
        <v>87.88000000000001</v>
      </c>
      <c r="T1042" s="12">
        <f>IF(Data_Extraction!E1042="",Data_Extraction!$J1042*(T$1),Data_Extraction!E1042)</f>
        <v>80.274999999999991</v>
      </c>
      <c r="U1042" s="12">
        <f>IF(Data_Extraction!F1042="",Data_Extraction!$J1042*(U$1),Data_Extraction!F1042)</f>
        <v>82.81</v>
      </c>
      <c r="V1042" s="12">
        <f>IF(Data_Extraction!G1042="",Data_Extraction!$J1042*(V$1),Data_Extraction!G1042)</f>
        <v>95</v>
      </c>
      <c r="W1042" s="12">
        <f>IF(Data_Extraction!H1042="",Data_Extraction!$J1042*(W$1),Data_Extraction!H1042)</f>
        <v>74</v>
      </c>
      <c r="X1042" s="12">
        <f>IF(Data_Extraction!I1042="",Data_Extraction!$J1042*(X$1),Data_Extraction!I1042)</f>
        <v>81.965000000000003</v>
      </c>
      <c r="Y1042" s="13">
        <f t="shared" si="96"/>
        <v>81.965000000000003</v>
      </c>
      <c r="Z1042" s="17" t="str">
        <f t="shared" si="100"/>
        <v>Late Evening</v>
      </c>
      <c r="AA1042" s="14" t="str">
        <f>VLOOKUP($N1042,'HeartRate-2022-03-21-1647950188'!$C:$G,2,0)</f>
        <v>Lecture</v>
      </c>
      <c r="AB1042" s="14" t="str">
        <f>VLOOKUP($N1042,'HeartRate-2022-03-21-1647950188'!$C:$G,3,0)</f>
        <v>Off Campus</v>
      </c>
      <c r="AC1042" s="14" t="str">
        <f>VLOOKUP($N1042,'HeartRate-2022-03-21-1647950188'!$C:$G,4,0)</f>
        <v>Sitting</v>
      </c>
      <c r="AD1042" s="14" t="str">
        <f>VLOOKUP($N1042,'HeartRate-2022-03-21-1647950188'!$C:$G,5,0)</f>
        <v>Technical Contexts</v>
      </c>
      <c r="AE1042">
        <f t="shared" si="101"/>
        <v>0</v>
      </c>
      <c r="AF1042" s="18">
        <v>44634</v>
      </c>
      <c r="AG1042" s="19">
        <v>0.6743055555555556</v>
      </c>
    </row>
    <row r="1043" spans="1:33" x14ac:dyDescent="0.3">
      <c r="A1043" s="5">
        <v>44634.674340277779</v>
      </c>
      <c r="B1043">
        <f>IFERROR(AVERAGEIFS('HeartRate-2022-03-21-1647950188'!$B:$B,'HeartRate-2022-03-21-1647950188'!$A:$A,Data_Extraction!B$2,'HeartRate-2022-03-21-1647950188'!$C:$C,Data_Extraction!$A1043),"")</f>
        <v>91</v>
      </c>
      <c r="C1043" t="str">
        <f>IFERROR(AVERAGEIFS('HeartRate-2022-03-21-1647950188'!$B:$B,'HeartRate-2022-03-21-1647950188'!$A:$A,Data_Extraction!C$2,'HeartRate-2022-03-21-1647950188'!$C:$C,Data_Extraction!$A1043),"")</f>
        <v/>
      </c>
      <c r="D1043" t="str">
        <f>IFERROR(AVERAGEIFS('HeartRate-2022-03-21-1647950188'!$B:$B,'HeartRate-2022-03-21-1647950188'!$A:$A,Data_Extraction!D$2,'HeartRate-2022-03-21-1647950188'!$C:$C,Data_Extraction!$A1043),"")</f>
        <v/>
      </c>
      <c r="E1043" t="str">
        <f>IFERROR(AVERAGEIFS('HeartRate-2022-03-21-1647950188'!$B:$B,'HeartRate-2022-03-21-1647950188'!$A:$A,Data_Extraction!E$2,'HeartRate-2022-03-21-1647950188'!$C:$C,Data_Extraction!$A1043),"")</f>
        <v/>
      </c>
      <c r="F1043" t="str">
        <f>IFERROR(AVERAGEIFS('HeartRate-2022-03-21-1647950188'!$B:$B,'HeartRate-2022-03-21-1647950188'!$A:$A,Data_Extraction!F$2,'HeartRate-2022-03-21-1647950188'!$C:$C,Data_Extraction!$A1043),"")</f>
        <v/>
      </c>
      <c r="G1043" t="str">
        <f>IFERROR(AVERAGEIFS('HeartRate-2022-03-21-1647950188'!$B:$B,'HeartRate-2022-03-21-1647950188'!$A:$A,Data_Extraction!G$2,'HeartRate-2022-03-21-1647950188'!$C:$C,Data_Extraction!$A1043),"")</f>
        <v/>
      </c>
      <c r="H1043" t="str">
        <f>IFERROR(AVERAGEIFS('HeartRate-2022-03-21-1647950188'!$B:$B,'HeartRate-2022-03-21-1647950188'!$A:$A,Data_Extraction!H$2,'HeartRate-2022-03-21-1647950188'!$C:$C,Data_Extraction!$A1043),"")</f>
        <v/>
      </c>
      <c r="I1043" t="str">
        <f>IFERROR(AVERAGEIFS('HeartRate-2022-03-21-1647950188'!$B:$B,'HeartRate-2022-03-21-1647950188'!$A:$A,Data_Extraction!I$2,'HeartRate-2022-03-21-1647950188'!$C:$C,Data_Extraction!$A1043),"")</f>
        <v/>
      </c>
      <c r="J1043" s="8">
        <f t="shared" si="97"/>
        <v>91</v>
      </c>
      <c r="N1043" s="11">
        <f>Data_Extraction!A1043</f>
        <v>44634.674340277779</v>
      </c>
      <c r="O1043" s="15">
        <f t="shared" si="98"/>
        <v>44634</v>
      </c>
      <c r="P1043" s="16">
        <f t="shared" si="99"/>
        <v>0.67434027777777772</v>
      </c>
      <c r="Q1043" s="12">
        <f>IF(Data_Extraction!B1043="",Data_Extraction!$J1043*(Q$1),Data_Extraction!B1043)</f>
        <v>91</v>
      </c>
      <c r="R1043" s="12">
        <f>IF(Data_Extraction!C1043="",Data_Extraction!$J1043*(R$1),Data_Extraction!C1043)</f>
        <v>83.72</v>
      </c>
      <c r="S1043" s="12">
        <f>IF(Data_Extraction!D1043="",Data_Extraction!$J1043*(S$1),Data_Extraction!D1043)</f>
        <v>94.64</v>
      </c>
      <c r="T1043" s="12">
        <f>IF(Data_Extraction!E1043="",Data_Extraction!$J1043*(T$1),Data_Extraction!E1043)</f>
        <v>86.45</v>
      </c>
      <c r="U1043" s="12">
        <f>IF(Data_Extraction!F1043="",Data_Extraction!$J1043*(U$1),Data_Extraction!F1043)</f>
        <v>89.179999999999993</v>
      </c>
      <c r="V1043" s="12">
        <f>IF(Data_Extraction!G1043="",Data_Extraction!$J1043*(V$1),Data_Extraction!G1043)</f>
        <v>82.81</v>
      </c>
      <c r="W1043" s="12">
        <f>IF(Data_Extraction!H1043="",Data_Extraction!$J1043*(W$1),Data_Extraction!H1043)</f>
        <v>97.37</v>
      </c>
      <c r="X1043" s="12">
        <f>IF(Data_Extraction!I1043="",Data_Extraction!$J1043*(X$1),Data_Extraction!I1043)</f>
        <v>88.27</v>
      </c>
      <c r="Y1043" s="13">
        <f t="shared" si="96"/>
        <v>89.179999999999993</v>
      </c>
      <c r="Z1043" s="17" t="str">
        <f t="shared" si="100"/>
        <v>Late Evening</v>
      </c>
      <c r="AA1043" s="14" t="str">
        <f>VLOOKUP($N1043,'HeartRate-2022-03-21-1647950188'!$C:$G,2,0)</f>
        <v>Lecture</v>
      </c>
      <c r="AB1043" s="14" t="str">
        <f>VLOOKUP($N1043,'HeartRate-2022-03-21-1647950188'!$C:$G,3,0)</f>
        <v>Off Campus</v>
      </c>
      <c r="AC1043" s="14" t="str">
        <f>VLOOKUP($N1043,'HeartRate-2022-03-21-1647950188'!$C:$G,4,0)</f>
        <v>Sitting</v>
      </c>
      <c r="AD1043" s="14" t="str">
        <f>VLOOKUP($N1043,'HeartRate-2022-03-21-1647950188'!$C:$G,5,0)</f>
        <v>Technical Contexts</v>
      </c>
      <c r="AE1043">
        <f t="shared" si="101"/>
        <v>0</v>
      </c>
      <c r="AF1043" s="18">
        <v>44634</v>
      </c>
      <c r="AG1043" s="19">
        <v>0.67434027777777772</v>
      </c>
    </row>
    <row r="1044" spans="1:33" x14ac:dyDescent="0.3">
      <c r="A1044" s="5">
        <v>44634.674456018518</v>
      </c>
      <c r="B1044">
        <f>IFERROR(AVERAGEIFS('HeartRate-2022-03-21-1647950188'!$B:$B,'HeartRate-2022-03-21-1647950188'!$A:$A,Data_Extraction!B$2,'HeartRate-2022-03-21-1647950188'!$C:$C,Data_Extraction!$A1044),"")</f>
        <v>97</v>
      </c>
      <c r="C1044" t="str">
        <f>IFERROR(AVERAGEIFS('HeartRate-2022-03-21-1647950188'!$B:$B,'HeartRate-2022-03-21-1647950188'!$A:$A,Data_Extraction!C$2,'HeartRate-2022-03-21-1647950188'!$C:$C,Data_Extraction!$A1044),"")</f>
        <v/>
      </c>
      <c r="D1044" t="str">
        <f>IFERROR(AVERAGEIFS('HeartRate-2022-03-21-1647950188'!$B:$B,'HeartRate-2022-03-21-1647950188'!$A:$A,Data_Extraction!D$2,'HeartRate-2022-03-21-1647950188'!$C:$C,Data_Extraction!$A1044),"")</f>
        <v/>
      </c>
      <c r="E1044" t="str">
        <f>IFERROR(AVERAGEIFS('HeartRate-2022-03-21-1647950188'!$B:$B,'HeartRate-2022-03-21-1647950188'!$A:$A,Data_Extraction!E$2,'HeartRate-2022-03-21-1647950188'!$C:$C,Data_Extraction!$A1044),"")</f>
        <v/>
      </c>
      <c r="F1044" t="str">
        <f>IFERROR(AVERAGEIFS('HeartRate-2022-03-21-1647950188'!$B:$B,'HeartRate-2022-03-21-1647950188'!$A:$A,Data_Extraction!F$2,'HeartRate-2022-03-21-1647950188'!$C:$C,Data_Extraction!$A1044),"")</f>
        <v/>
      </c>
      <c r="G1044" t="str">
        <f>IFERROR(AVERAGEIFS('HeartRate-2022-03-21-1647950188'!$B:$B,'HeartRate-2022-03-21-1647950188'!$A:$A,Data_Extraction!G$2,'HeartRate-2022-03-21-1647950188'!$C:$C,Data_Extraction!$A1044),"")</f>
        <v/>
      </c>
      <c r="H1044" t="str">
        <f>IFERROR(AVERAGEIFS('HeartRate-2022-03-21-1647950188'!$B:$B,'HeartRate-2022-03-21-1647950188'!$A:$A,Data_Extraction!H$2,'HeartRate-2022-03-21-1647950188'!$C:$C,Data_Extraction!$A1044),"")</f>
        <v/>
      </c>
      <c r="I1044" t="str">
        <f>IFERROR(AVERAGEIFS('HeartRate-2022-03-21-1647950188'!$B:$B,'HeartRate-2022-03-21-1647950188'!$A:$A,Data_Extraction!I$2,'HeartRate-2022-03-21-1647950188'!$C:$C,Data_Extraction!$A1044),"")</f>
        <v/>
      </c>
      <c r="J1044" s="8">
        <f t="shared" si="97"/>
        <v>97</v>
      </c>
      <c r="N1044" s="11">
        <f>Data_Extraction!A1044</f>
        <v>44634.674456018518</v>
      </c>
      <c r="O1044" s="15">
        <f t="shared" si="98"/>
        <v>44634</v>
      </c>
      <c r="P1044" s="16">
        <f t="shared" si="99"/>
        <v>0.67445601851851855</v>
      </c>
      <c r="Q1044" s="12">
        <f>IF(Data_Extraction!B1044="",Data_Extraction!$J1044*(Q$1),Data_Extraction!B1044)</f>
        <v>97</v>
      </c>
      <c r="R1044" s="12">
        <f>IF(Data_Extraction!C1044="",Data_Extraction!$J1044*(R$1),Data_Extraction!C1044)</f>
        <v>89.240000000000009</v>
      </c>
      <c r="S1044" s="12">
        <f>IF(Data_Extraction!D1044="",Data_Extraction!$J1044*(S$1),Data_Extraction!D1044)</f>
        <v>100.88000000000001</v>
      </c>
      <c r="T1044" s="12">
        <f>IF(Data_Extraction!E1044="",Data_Extraction!$J1044*(T$1),Data_Extraction!E1044)</f>
        <v>92.149999999999991</v>
      </c>
      <c r="U1044" s="12">
        <f>IF(Data_Extraction!F1044="",Data_Extraction!$J1044*(U$1),Data_Extraction!F1044)</f>
        <v>95.06</v>
      </c>
      <c r="V1044" s="12">
        <f>IF(Data_Extraction!G1044="",Data_Extraction!$J1044*(V$1),Data_Extraction!G1044)</f>
        <v>88.27</v>
      </c>
      <c r="W1044" s="12">
        <f>IF(Data_Extraction!H1044="",Data_Extraction!$J1044*(W$1),Data_Extraction!H1044)</f>
        <v>103.79</v>
      </c>
      <c r="X1044" s="12">
        <f>IF(Data_Extraction!I1044="",Data_Extraction!$J1044*(X$1),Data_Extraction!I1044)</f>
        <v>94.09</v>
      </c>
      <c r="Y1044" s="13">
        <f t="shared" si="96"/>
        <v>95.06</v>
      </c>
      <c r="Z1044" s="17" t="str">
        <f t="shared" si="100"/>
        <v>Late Evening</v>
      </c>
      <c r="AA1044" s="14" t="str">
        <f>VLOOKUP($N1044,'HeartRate-2022-03-21-1647950188'!$C:$G,2,0)</f>
        <v>Lecture</v>
      </c>
      <c r="AB1044" s="14" t="str">
        <f>VLOOKUP($N1044,'HeartRate-2022-03-21-1647950188'!$C:$G,3,0)</f>
        <v>Off Campus</v>
      </c>
      <c r="AC1044" s="14" t="str">
        <f>VLOOKUP($N1044,'HeartRate-2022-03-21-1647950188'!$C:$G,4,0)</f>
        <v>Sitting</v>
      </c>
      <c r="AD1044" s="14" t="str">
        <f>VLOOKUP($N1044,'HeartRate-2022-03-21-1647950188'!$C:$G,5,0)</f>
        <v>Technical Contexts</v>
      </c>
      <c r="AE1044">
        <f t="shared" si="101"/>
        <v>0</v>
      </c>
      <c r="AF1044" s="18">
        <v>44634</v>
      </c>
      <c r="AG1044" s="19">
        <v>0.67445601851851855</v>
      </c>
    </row>
    <row r="1045" spans="1:33" x14ac:dyDescent="0.3">
      <c r="A1045" s="5">
        <v>44634.674988425926</v>
      </c>
      <c r="B1045">
        <f>IFERROR(AVERAGEIFS('HeartRate-2022-03-21-1647950188'!$B:$B,'HeartRate-2022-03-21-1647950188'!$A:$A,Data_Extraction!B$2,'HeartRate-2022-03-21-1647950188'!$C:$C,Data_Extraction!$A1045),"")</f>
        <v>92</v>
      </c>
      <c r="C1045" t="str">
        <f>IFERROR(AVERAGEIFS('HeartRate-2022-03-21-1647950188'!$B:$B,'HeartRate-2022-03-21-1647950188'!$A:$A,Data_Extraction!C$2,'HeartRate-2022-03-21-1647950188'!$C:$C,Data_Extraction!$A1045),"")</f>
        <v/>
      </c>
      <c r="D1045" t="str">
        <f>IFERROR(AVERAGEIFS('HeartRate-2022-03-21-1647950188'!$B:$B,'HeartRate-2022-03-21-1647950188'!$A:$A,Data_Extraction!D$2,'HeartRate-2022-03-21-1647950188'!$C:$C,Data_Extraction!$A1045),"")</f>
        <v/>
      </c>
      <c r="E1045" t="str">
        <f>IFERROR(AVERAGEIFS('HeartRate-2022-03-21-1647950188'!$B:$B,'HeartRate-2022-03-21-1647950188'!$A:$A,Data_Extraction!E$2,'HeartRate-2022-03-21-1647950188'!$C:$C,Data_Extraction!$A1045),"")</f>
        <v/>
      </c>
      <c r="F1045" t="str">
        <f>IFERROR(AVERAGEIFS('HeartRate-2022-03-21-1647950188'!$B:$B,'HeartRate-2022-03-21-1647950188'!$A:$A,Data_Extraction!F$2,'HeartRate-2022-03-21-1647950188'!$C:$C,Data_Extraction!$A1045),"")</f>
        <v/>
      </c>
      <c r="G1045" t="str">
        <f>IFERROR(AVERAGEIFS('HeartRate-2022-03-21-1647950188'!$B:$B,'HeartRate-2022-03-21-1647950188'!$A:$A,Data_Extraction!G$2,'HeartRate-2022-03-21-1647950188'!$C:$C,Data_Extraction!$A1045),"")</f>
        <v/>
      </c>
      <c r="H1045" t="str">
        <f>IFERROR(AVERAGEIFS('HeartRate-2022-03-21-1647950188'!$B:$B,'HeartRate-2022-03-21-1647950188'!$A:$A,Data_Extraction!H$2,'HeartRate-2022-03-21-1647950188'!$C:$C,Data_Extraction!$A1045),"")</f>
        <v/>
      </c>
      <c r="I1045">
        <f>IFERROR(AVERAGEIFS('HeartRate-2022-03-21-1647950188'!$B:$B,'HeartRate-2022-03-21-1647950188'!$A:$A,Data_Extraction!I$2,'HeartRate-2022-03-21-1647950188'!$C:$C,Data_Extraction!$A1045),"")</f>
        <v>74</v>
      </c>
      <c r="J1045" s="8">
        <f t="shared" si="97"/>
        <v>83</v>
      </c>
      <c r="N1045" s="11">
        <f>Data_Extraction!A1045</f>
        <v>44634.674988425926</v>
      </c>
      <c r="O1045" s="15">
        <f t="shared" si="98"/>
        <v>44634</v>
      </c>
      <c r="P1045" s="16">
        <f t="shared" si="99"/>
        <v>0.67498842592592589</v>
      </c>
      <c r="Q1045" s="12">
        <f>IF(Data_Extraction!B1045="",Data_Extraction!$J1045*(Q$1),Data_Extraction!B1045)</f>
        <v>92</v>
      </c>
      <c r="R1045" s="12">
        <f>IF(Data_Extraction!C1045="",Data_Extraction!$J1045*(R$1),Data_Extraction!C1045)</f>
        <v>76.36</v>
      </c>
      <c r="S1045" s="12">
        <f>IF(Data_Extraction!D1045="",Data_Extraction!$J1045*(S$1),Data_Extraction!D1045)</f>
        <v>86.320000000000007</v>
      </c>
      <c r="T1045" s="12">
        <f>IF(Data_Extraction!E1045="",Data_Extraction!$J1045*(T$1),Data_Extraction!E1045)</f>
        <v>78.849999999999994</v>
      </c>
      <c r="U1045" s="12">
        <f>IF(Data_Extraction!F1045="",Data_Extraction!$J1045*(U$1),Data_Extraction!F1045)</f>
        <v>81.34</v>
      </c>
      <c r="V1045" s="12">
        <f>IF(Data_Extraction!G1045="",Data_Extraction!$J1045*(V$1),Data_Extraction!G1045)</f>
        <v>75.53</v>
      </c>
      <c r="W1045" s="12">
        <f>IF(Data_Extraction!H1045="",Data_Extraction!$J1045*(W$1),Data_Extraction!H1045)</f>
        <v>88.81</v>
      </c>
      <c r="X1045" s="12">
        <f>IF(Data_Extraction!I1045="",Data_Extraction!$J1045*(X$1),Data_Extraction!I1045)</f>
        <v>74</v>
      </c>
      <c r="Y1045" s="13">
        <f t="shared" si="96"/>
        <v>81.651250000000005</v>
      </c>
      <c r="Z1045" s="17" t="str">
        <f t="shared" si="100"/>
        <v>Late Evening</v>
      </c>
      <c r="AA1045" s="14" t="str">
        <f>VLOOKUP($N1045,'HeartRate-2022-03-21-1647950188'!$C:$G,2,0)</f>
        <v>Lecture</v>
      </c>
      <c r="AB1045" s="14" t="str">
        <f>VLOOKUP($N1045,'HeartRate-2022-03-21-1647950188'!$C:$G,3,0)</f>
        <v>Off Campus</v>
      </c>
      <c r="AC1045" s="14" t="str">
        <f>VLOOKUP($N1045,'HeartRate-2022-03-21-1647950188'!$C:$G,4,0)</f>
        <v>Sitting</v>
      </c>
      <c r="AD1045" s="14" t="str">
        <f>VLOOKUP($N1045,'HeartRate-2022-03-21-1647950188'!$C:$G,5,0)</f>
        <v>Technical Contexts</v>
      </c>
      <c r="AE1045">
        <f t="shared" si="101"/>
        <v>0</v>
      </c>
      <c r="AF1045" s="18">
        <v>44634</v>
      </c>
      <c r="AG1045" s="19">
        <v>0.67498842592592589</v>
      </c>
    </row>
    <row r="1046" spans="1:33" x14ac:dyDescent="0.3">
      <c r="A1046" s="5">
        <v>44634.675682870373</v>
      </c>
      <c r="B1046">
        <f>IFERROR(AVERAGEIFS('HeartRate-2022-03-21-1647950188'!$B:$B,'HeartRate-2022-03-21-1647950188'!$A:$A,Data_Extraction!B$2,'HeartRate-2022-03-21-1647950188'!$C:$C,Data_Extraction!$A1046),"")</f>
        <v>92</v>
      </c>
      <c r="C1046" t="str">
        <f>IFERROR(AVERAGEIFS('HeartRate-2022-03-21-1647950188'!$B:$B,'HeartRate-2022-03-21-1647950188'!$A:$A,Data_Extraction!C$2,'HeartRate-2022-03-21-1647950188'!$C:$C,Data_Extraction!$A1046),"")</f>
        <v/>
      </c>
      <c r="D1046" t="str">
        <f>IFERROR(AVERAGEIFS('HeartRate-2022-03-21-1647950188'!$B:$B,'HeartRate-2022-03-21-1647950188'!$A:$A,Data_Extraction!D$2,'HeartRate-2022-03-21-1647950188'!$C:$C,Data_Extraction!$A1046),"")</f>
        <v/>
      </c>
      <c r="E1046" t="str">
        <f>IFERROR(AVERAGEIFS('HeartRate-2022-03-21-1647950188'!$B:$B,'HeartRate-2022-03-21-1647950188'!$A:$A,Data_Extraction!E$2,'HeartRate-2022-03-21-1647950188'!$C:$C,Data_Extraction!$A1046),"")</f>
        <v/>
      </c>
      <c r="F1046" t="str">
        <f>IFERROR(AVERAGEIFS('HeartRate-2022-03-21-1647950188'!$B:$B,'HeartRate-2022-03-21-1647950188'!$A:$A,Data_Extraction!F$2,'HeartRate-2022-03-21-1647950188'!$C:$C,Data_Extraction!$A1046),"")</f>
        <v/>
      </c>
      <c r="G1046" t="str">
        <f>IFERROR(AVERAGEIFS('HeartRate-2022-03-21-1647950188'!$B:$B,'HeartRate-2022-03-21-1647950188'!$A:$A,Data_Extraction!G$2,'HeartRate-2022-03-21-1647950188'!$C:$C,Data_Extraction!$A1046),"")</f>
        <v/>
      </c>
      <c r="H1046" t="str">
        <f>IFERROR(AVERAGEIFS('HeartRate-2022-03-21-1647950188'!$B:$B,'HeartRate-2022-03-21-1647950188'!$A:$A,Data_Extraction!H$2,'HeartRate-2022-03-21-1647950188'!$C:$C,Data_Extraction!$A1046),"")</f>
        <v/>
      </c>
      <c r="I1046">
        <f>IFERROR(AVERAGEIFS('HeartRate-2022-03-21-1647950188'!$B:$B,'HeartRate-2022-03-21-1647950188'!$A:$A,Data_Extraction!I$2,'HeartRate-2022-03-21-1647950188'!$C:$C,Data_Extraction!$A1046),"")</f>
        <v>74</v>
      </c>
      <c r="J1046" s="8">
        <f t="shared" si="97"/>
        <v>83</v>
      </c>
      <c r="N1046" s="11">
        <f>Data_Extraction!A1046</f>
        <v>44634.675682870373</v>
      </c>
      <c r="O1046" s="15">
        <f t="shared" si="98"/>
        <v>44634</v>
      </c>
      <c r="P1046" s="16">
        <f t="shared" si="99"/>
        <v>0.67568287037037045</v>
      </c>
      <c r="Q1046" s="12">
        <f>IF(Data_Extraction!B1046="",Data_Extraction!$J1046*(Q$1),Data_Extraction!B1046)</f>
        <v>92</v>
      </c>
      <c r="R1046" s="12">
        <f>IF(Data_Extraction!C1046="",Data_Extraction!$J1046*(R$1),Data_Extraction!C1046)</f>
        <v>76.36</v>
      </c>
      <c r="S1046" s="12">
        <f>IF(Data_Extraction!D1046="",Data_Extraction!$J1046*(S$1),Data_Extraction!D1046)</f>
        <v>86.320000000000007</v>
      </c>
      <c r="T1046" s="12">
        <f>IF(Data_Extraction!E1046="",Data_Extraction!$J1046*(T$1),Data_Extraction!E1046)</f>
        <v>78.849999999999994</v>
      </c>
      <c r="U1046" s="12">
        <f>IF(Data_Extraction!F1046="",Data_Extraction!$J1046*(U$1),Data_Extraction!F1046)</f>
        <v>81.34</v>
      </c>
      <c r="V1046" s="12">
        <f>IF(Data_Extraction!G1046="",Data_Extraction!$J1046*(V$1),Data_Extraction!G1046)</f>
        <v>75.53</v>
      </c>
      <c r="W1046" s="12">
        <f>IF(Data_Extraction!H1046="",Data_Extraction!$J1046*(W$1),Data_Extraction!H1046)</f>
        <v>88.81</v>
      </c>
      <c r="X1046" s="12">
        <f>IF(Data_Extraction!I1046="",Data_Extraction!$J1046*(X$1),Data_Extraction!I1046)</f>
        <v>74</v>
      </c>
      <c r="Y1046" s="13">
        <f t="shared" si="96"/>
        <v>81.651250000000005</v>
      </c>
      <c r="Z1046" s="17" t="str">
        <f t="shared" si="100"/>
        <v>Late Evening</v>
      </c>
      <c r="AA1046" s="14" t="str">
        <f>VLOOKUP($N1046,'HeartRate-2022-03-21-1647950188'!$C:$G,2,0)</f>
        <v>Lecture</v>
      </c>
      <c r="AB1046" s="14" t="str">
        <f>VLOOKUP($N1046,'HeartRate-2022-03-21-1647950188'!$C:$G,3,0)</f>
        <v>Off Campus</v>
      </c>
      <c r="AC1046" s="14" t="str">
        <f>VLOOKUP($N1046,'HeartRate-2022-03-21-1647950188'!$C:$G,4,0)</f>
        <v>Sitting</v>
      </c>
      <c r="AD1046" s="14" t="str">
        <f>VLOOKUP($N1046,'HeartRate-2022-03-21-1647950188'!$C:$G,5,0)</f>
        <v>Technical Contexts</v>
      </c>
      <c r="AE1046">
        <f t="shared" si="101"/>
        <v>0</v>
      </c>
      <c r="AF1046" s="18">
        <v>44634</v>
      </c>
      <c r="AG1046" s="19">
        <v>0.67568287037037045</v>
      </c>
    </row>
    <row r="1047" spans="1:33" x14ac:dyDescent="0.3">
      <c r="A1047" s="5">
        <v>44634.676377314812</v>
      </c>
      <c r="B1047">
        <f>IFERROR(AVERAGEIFS('HeartRate-2022-03-21-1647950188'!$B:$B,'HeartRate-2022-03-21-1647950188'!$A:$A,Data_Extraction!B$2,'HeartRate-2022-03-21-1647950188'!$C:$C,Data_Extraction!$A1047),"")</f>
        <v>87</v>
      </c>
      <c r="C1047" t="str">
        <f>IFERROR(AVERAGEIFS('HeartRate-2022-03-21-1647950188'!$B:$B,'HeartRate-2022-03-21-1647950188'!$A:$A,Data_Extraction!C$2,'HeartRate-2022-03-21-1647950188'!$C:$C,Data_Extraction!$A1047),"")</f>
        <v/>
      </c>
      <c r="D1047" t="str">
        <f>IFERROR(AVERAGEIFS('HeartRate-2022-03-21-1647950188'!$B:$B,'HeartRate-2022-03-21-1647950188'!$A:$A,Data_Extraction!D$2,'HeartRate-2022-03-21-1647950188'!$C:$C,Data_Extraction!$A1047),"")</f>
        <v/>
      </c>
      <c r="E1047" t="str">
        <f>IFERROR(AVERAGEIFS('HeartRate-2022-03-21-1647950188'!$B:$B,'HeartRate-2022-03-21-1647950188'!$A:$A,Data_Extraction!E$2,'HeartRate-2022-03-21-1647950188'!$C:$C,Data_Extraction!$A1047),"")</f>
        <v/>
      </c>
      <c r="F1047" t="str">
        <f>IFERROR(AVERAGEIFS('HeartRate-2022-03-21-1647950188'!$B:$B,'HeartRate-2022-03-21-1647950188'!$A:$A,Data_Extraction!F$2,'HeartRate-2022-03-21-1647950188'!$C:$C,Data_Extraction!$A1047),"")</f>
        <v/>
      </c>
      <c r="G1047" t="str">
        <f>IFERROR(AVERAGEIFS('HeartRate-2022-03-21-1647950188'!$B:$B,'HeartRate-2022-03-21-1647950188'!$A:$A,Data_Extraction!G$2,'HeartRate-2022-03-21-1647950188'!$C:$C,Data_Extraction!$A1047),"")</f>
        <v/>
      </c>
      <c r="H1047" t="str">
        <f>IFERROR(AVERAGEIFS('HeartRate-2022-03-21-1647950188'!$B:$B,'HeartRate-2022-03-21-1647950188'!$A:$A,Data_Extraction!H$2,'HeartRate-2022-03-21-1647950188'!$C:$C,Data_Extraction!$A1047),"")</f>
        <v/>
      </c>
      <c r="I1047">
        <f>IFERROR(AVERAGEIFS('HeartRate-2022-03-21-1647950188'!$B:$B,'HeartRate-2022-03-21-1647950188'!$A:$A,Data_Extraction!I$2,'HeartRate-2022-03-21-1647950188'!$C:$C,Data_Extraction!$A1047),"")</f>
        <v>78</v>
      </c>
      <c r="J1047" s="8">
        <f t="shared" si="97"/>
        <v>82.5</v>
      </c>
      <c r="N1047" s="11">
        <f>Data_Extraction!A1047</f>
        <v>44634.676377314812</v>
      </c>
      <c r="O1047" s="15">
        <f t="shared" si="98"/>
        <v>44634</v>
      </c>
      <c r="P1047" s="16">
        <f t="shared" si="99"/>
        <v>0.67637731481481478</v>
      </c>
      <c r="Q1047" s="12">
        <f>IF(Data_Extraction!B1047="",Data_Extraction!$J1047*(Q$1),Data_Extraction!B1047)</f>
        <v>87</v>
      </c>
      <c r="R1047" s="12">
        <f>IF(Data_Extraction!C1047="",Data_Extraction!$J1047*(R$1),Data_Extraction!C1047)</f>
        <v>75.900000000000006</v>
      </c>
      <c r="S1047" s="12">
        <f>IF(Data_Extraction!D1047="",Data_Extraction!$J1047*(S$1),Data_Extraction!D1047)</f>
        <v>85.8</v>
      </c>
      <c r="T1047" s="12">
        <f>IF(Data_Extraction!E1047="",Data_Extraction!$J1047*(T$1),Data_Extraction!E1047)</f>
        <v>78.375</v>
      </c>
      <c r="U1047" s="12">
        <f>IF(Data_Extraction!F1047="",Data_Extraction!$J1047*(U$1),Data_Extraction!F1047)</f>
        <v>80.849999999999994</v>
      </c>
      <c r="V1047" s="12">
        <f>IF(Data_Extraction!G1047="",Data_Extraction!$J1047*(V$1),Data_Extraction!G1047)</f>
        <v>75.075000000000003</v>
      </c>
      <c r="W1047" s="12">
        <f>IF(Data_Extraction!H1047="",Data_Extraction!$J1047*(W$1),Data_Extraction!H1047)</f>
        <v>88.275000000000006</v>
      </c>
      <c r="X1047" s="12">
        <f>IF(Data_Extraction!I1047="",Data_Extraction!$J1047*(X$1),Data_Extraction!I1047)</f>
        <v>78</v>
      </c>
      <c r="Y1047" s="13">
        <f t="shared" si="96"/>
        <v>81.159374999999997</v>
      </c>
      <c r="Z1047" s="17" t="str">
        <f t="shared" si="100"/>
        <v>Late Evening</v>
      </c>
      <c r="AA1047" s="14" t="str">
        <f>VLOOKUP($N1047,'HeartRate-2022-03-21-1647950188'!$C:$G,2,0)</f>
        <v>Lecture</v>
      </c>
      <c r="AB1047" s="14" t="str">
        <f>VLOOKUP($N1047,'HeartRate-2022-03-21-1647950188'!$C:$G,3,0)</f>
        <v>Off Campus</v>
      </c>
      <c r="AC1047" s="14" t="str">
        <f>VLOOKUP($N1047,'HeartRate-2022-03-21-1647950188'!$C:$G,4,0)</f>
        <v>Sitting</v>
      </c>
      <c r="AD1047" s="14" t="str">
        <f>VLOOKUP($N1047,'HeartRate-2022-03-21-1647950188'!$C:$G,5,0)</f>
        <v>Technical Contexts</v>
      </c>
      <c r="AE1047">
        <f t="shared" si="101"/>
        <v>0</v>
      </c>
      <c r="AF1047" s="18">
        <v>44634</v>
      </c>
      <c r="AG1047" s="19">
        <v>0.67637731481481478</v>
      </c>
    </row>
    <row r="1048" spans="1:33" x14ac:dyDescent="0.3">
      <c r="A1048" s="5">
        <v>44634.677071759259</v>
      </c>
      <c r="B1048">
        <f>IFERROR(AVERAGEIFS('HeartRate-2022-03-21-1647950188'!$B:$B,'HeartRate-2022-03-21-1647950188'!$A:$A,Data_Extraction!B$2,'HeartRate-2022-03-21-1647950188'!$C:$C,Data_Extraction!$A1048),"")</f>
        <v>86</v>
      </c>
      <c r="C1048" t="str">
        <f>IFERROR(AVERAGEIFS('HeartRate-2022-03-21-1647950188'!$B:$B,'HeartRate-2022-03-21-1647950188'!$A:$A,Data_Extraction!C$2,'HeartRate-2022-03-21-1647950188'!$C:$C,Data_Extraction!$A1048),"")</f>
        <v/>
      </c>
      <c r="D1048" t="str">
        <f>IFERROR(AVERAGEIFS('HeartRate-2022-03-21-1647950188'!$B:$B,'HeartRate-2022-03-21-1647950188'!$A:$A,Data_Extraction!D$2,'HeartRate-2022-03-21-1647950188'!$C:$C,Data_Extraction!$A1048),"")</f>
        <v/>
      </c>
      <c r="E1048" t="str">
        <f>IFERROR(AVERAGEIFS('HeartRate-2022-03-21-1647950188'!$B:$B,'HeartRate-2022-03-21-1647950188'!$A:$A,Data_Extraction!E$2,'HeartRate-2022-03-21-1647950188'!$C:$C,Data_Extraction!$A1048),"")</f>
        <v/>
      </c>
      <c r="F1048" t="str">
        <f>IFERROR(AVERAGEIFS('HeartRate-2022-03-21-1647950188'!$B:$B,'HeartRate-2022-03-21-1647950188'!$A:$A,Data_Extraction!F$2,'HeartRate-2022-03-21-1647950188'!$C:$C,Data_Extraction!$A1048),"")</f>
        <v/>
      </c>
      <c r="G1048" t="str">
        <f>IFERROR(AVERAGEIFS('HeartRate-2022-03-21-1647950188'!$B:$B,'HeartRate-2022-03-21-1647950188'!$A:$A,Data_Extraction!G$2,'HeartRate-2022-03-21-1647950188'!$C:$C,Data_Extraction!$A1048),"")</f>
        <v/>
      </c>
      <c r="H1048" t="str">
        <f>IFERROR(AVERAGEIFS('HeartRate-2022-03-21-1647950188'!$B:$B,'HeartRate-2022-03-21-1647950188'!$A:$A,Data_Extraction!H$2,'HeartRate-2022-03-21-1647950188'!$C:$C,Data_Extraction!$A1048),"")</f>
        <v/>
      </c>
      <c r="I1048">
        <f>IFERROR(AVERAGEIFS('HeartRate-2022-03-21-1647950188'!$B:$B,'HeartRate-2022-03-21-1647950188'!$A:$A,Data_Extraction!I$2,'HeartRate-2022-03-21-1647950188'!$C:$C,Data_Extraction!$A1048),"")</f>
        <v>90</v>
      </c>
      <c r="J1048" s="8">
        <f t="shared" si="97"/>
        <v>88</v>
      </c>
      <c r="N1048" s="11">
        <f>Data_Extraction!A1048</f>
        <v>44634.677071759259</v>
      </c>
      <c r="O1048" s="15">
        <f t="shared" si="98"/>
        <v>44634</v>
      </c>
      <c r="P1048" s="16">
        <f t="shared" si="99"/>
        <v>0.67707175925925922</v>
      </c>
      <c r="Q1048" s="12">
        <f>IF(Data_Extraction!B1048="",Data_Extraction!$J1048*(Q$1),Data_Extraction!B1048)</f>
        <v>86</v>
      </c>
      <c r="R1048" s="12">
        <f>IF(Data_Extraction!C1048="",Data_Extraction!$J1048*(R$1),Data_Extraction!C1048)</f>
        <v>80.960000000000008</v>
      </c>
      <c r="S1048" s="12">
        <f>IF(Data_Extraction!D1048="",Data_Extraction!$J1048*(S$1),Data_Extraction!D1048)</f>
        <v>91.52000000000001</v>
      </c>
      <c r="T1048" s="12">
        <f>IF(Data_Extraction!E1048="",Data_Extraction!$J1048*(T$1),Data_Extraction!E1048)</f>
        <v>83.6</v>
      </c>
      <c r="U1048" s="12">
        <f>IF(Data_Extraction!F1048="",Data_Extraction!$J1048*(U$1),Data_Extraction!F1048)</f>
        <v>86.24</v>
      </c>
      <c r="V1048" s="12">
        <f>IF(Data_Extraction!G1048="",Data_Extraction!$J1048*(V$1),Data_Extraction!G1048)</f>
        <v>80.08</v>
      </c>
      <c r="W1048" s="12">
        <f>IF(Data_Extraction!H1048="",Data_Extraction!$J1048*(W$1),Data_Extraction!H1048)</f>
        <v>94.160000000000011</v>
      </c>
      <c r="X1048" s="12">
        <f>IF(Data_Extraction!I1048="",Data_Extraction!$J1048*(X$1),Data_Extraction!I1048)</f>
        <v>90</v>
      </c>
      <c r="Y1048" s="13">
        <f t="shared" si="96"/>
        <v>86.570000000000007</v>
      </c>
      <c r="Z1048" s="17" t="str">
        <f t="shared" si="100"/>
        <v>Late Evening</v>
      </c>
      <c r="AA1048" s="14" t="str">
        <f>VLOOKUP($N1048,'HeartRate-2022-03-21-1647950188'!$C:$G,2,0)</f>
        <v>Lecture</v>
      </c>
      <c r="AB1048" s="14" t="str">
        <f>VLOOKUP($N1048,'HeartRate-2022-03-21-1647950188'!$C:$G,3,0)</f>
        <v>Off Campus</v>
      </c>
      <c r="AC1048" s="14" t="str">
        <f>VLOOKUP($N1048,'HeartRate-2022-03-21-1647950188'!$C:$G,4,0)</f>
        <v>Sitting</v>
      </c>
      <c r="AD1048" s="14" t="str">
        <f>VLOOKUP($N1048,'HeartRate-2022-03-21-1647950188'!$C:$G,5,0)</f>
        <v>Technical Contexts</v>
      </c>
      <c r="AE1048">
        <f t="shared" si="101"/>
        <v>0</v>
      </c>
      <c r="AF1048" s="18">
        <v>44634</v>
      </c>
      <c r="AG1048" s="19">
        <v>0.67707175925925922</v>
      </c>
    </row>
    <row r="1049" spans="1:33" x14ac:dyDescent="0.3">
      <c r="A1049" s="5">
        <v>44634.677777777775</v>
      </c>
      <c r="B1049" t="str">
        <f>IFERROR(AVERAGEIFS('HeartRate-2022-03-21-1647950188'!$B:$B,'HeartRate-2022-03-21-1647950188'!$A:$A,Data_Extraction!B$2,'HeartRate-2022-03-21-1647950188'!$C:$C,Data_Extraction!$A1049),"")</f>
        <v/>
      </c>
      <c r="C1049" t="str">
        <f>IFERROR(AVERAGEIFS('HeartRate-2022-03-21-1647950188'!$B:$B,'HeartRate-2022-03-21-1647950188'!$A:$A,Data_Extraction!C$2,'HeartRate-2022-03-21-1647950188'!$C:$C,Data_Extraction!$A1049),"")</f>
        <v/>
      </c>
      <c r="D1049" t="str">
        <f>IFERROR(AVERAGEIFS('HeartRate-2022-03-21-1647950188'!$B:$B,'HeartRate-2022-03-21-1647950188'!$A:$A,Data_Extraction!D$2,'HeartRate-2022-03-21-1647950188'!$C:$C,Data_Extraction!$A1049),"")</f>
        <v/>
      </c>
      <c r="E1049" t="str">
        <f>IFERROR(AVERAGEIFS('HeartRate-2022-03-21-1647950188'!$B:$B,'HeartRate-2022-03-21-1647950188'!$A:$A,Data_Extraction!E$2,'HeartRate-2022-03-21-1647950188'!$C:$C,Data_Extraction!$A1049),"")</f>
        <v/>
      </c>
      <c r="F1049" t="str">
        <f>IFERROR(AVERAGEIFS('HeartRate-2022-03-21-1647950188'!$B:$B,'HeartRate-2022-03-21-1647950188'!$A:$A,Data_Extraction!F$2,'HeartRate-2022-03-21-1647950188'!$C:$C,Data_Extraction!$A1049),"")</f>
        <v/>
      </c>
      <c r="G1049">
        <f>IFERROR(AVERAGEIFS('HeartRate-2022-03-21-1647950188'!$B:$B,'HeartRate-2022-03-21-1647950188'!$A:$A,Data_Extraction!G$2,'HeartRate-2022-03-21-1647950188'!$C:$C,Data_Extraction!$A1049),"")</f>
        <v>92</v>
      </c>
      <c r="H1049">
        <f>IFERROR(AVERAGEIFS('HeartRate-2022-03-21-1647950188'!$B:$B,'HeartRate-2022-03-21-1647950188'!$A:$A,Data_Extraction!H$2,'HeartRate-2022-03-21-1647950188'!$C:$C,Data_Extraction!$A1049),"")</f>
        <v>111</v>
      </c>
      <c r="I1049" t="str">
        <f>IFERROR(AVERAGEIFS('HeartRate-2022-03-21-1647950188'!$B:$B,'HeartRate-2022-03-21-1647950188'!$A:$A,Data_Extraction!I$2,'HeartRate-2022-03-21-1647950188'!$C:$C,Data_Extraction!$A1049),"")</f>
        <v/>
      </c>
      <c r="J1049" s="8">
        <f t="shared" si="97"/>
        <v>101.5</v>
      </c>
      <c r="N1049" s="11">
        <f>Data_Extraction!A1049</f>
        <v>44634.677777777775</v>
      </c>
      <c r="O1049" s="15">
        <f t="shared" si="98"/>
        <v>44634</v>
      </c>
      <c r="P1049" s="16">
        <f t="shared" si="99"/>
        <v>0.6777777777777777</v>
      </c>
      <c r="Q1049" s="12">
        <f>IF(Data_Extraction!B1049="",Data_Extraction!$J1049*(Q$1),Data_Extraction!B1049)</f>
        <v>91.350000000000009</v>
      </c>
      <c r="R1049" s="12">
        <f>IF(Data_Extraction!C1049="",Data_Extraction!$J1049*(R$1),Data_Extraction!C1049)</f>
        <v>93.38000000000001</v>
      </c>
      <c r="S1049" s="12">
        <f>IF(Data_Extraction!D1049="",Data_Extraction!$J1049*(S$1),Data_Extraction!D1049)</f>
        <v>105.56</v>
      </c>
      <c r="T1049" s="12">
        <f>IF(Data_Extraction!E1049="",Data_Extraction!$J1049*(T$1),Data_Extraction!E1049)</f>
        <v>96.424999999999997</v>
      </c>
      <c r="U1049" s="12">
        <f>IF(Data_Extraction!F1049="",Data_Extraction!$J1049*(U$1),Data_Extraction!F1049)</f>
        <v>99.47</v>
      </c>
      <c r="V1049" s="12">
        <f>IF(Data_Extraction!G1049="",Data_Extraction!$J1049*(V$1),Data_Extraction!G1049)</f>
        <v>92</v>
      </c>
      <c r="W1049" s="12">
        <f>IF(Data_Extraction!H1049="",Data_Extraction!$J1049*(W$1),Data_Extraction!H1049)</f>
        <v>111</v>
      </c>
      <c r="X1049" s="12">
        <f>IF(Data_Extraction!I1049="",Data_Extraction!$J1049*(X$1),Data_Extraction!I1049)</f>
        <v>98.454999999999998</v>
      </c>
      <c r="Y1049" s="13">
        <f t="shared" si="96"/>
        <v>98.455000000000013</v>
      </c>
      <c r="Z1049" s="17" t="str">
        <f t="shared" si="100"/>
        <v>Late Evening</v>
      </c>
      <c r="AA1049" s="14" t="str">
        <f>VLOOKUP($N1049,'HeartRate-2022-03-21-1647950188'!$C:$G,2,0)</f>
        <v>Lecture</v>
      </c>
      <c r="AB1049" s="14" t="str">
        <f>VLOOKUP($N1049,'HeartRate-2022-03-21-1647950188'!$C:$G,3,0)</f>
        <v>Off Campus</v>
      </c>
      <c r="AC1049" s="14" t="str">
        <f>VLOOKUP($N1049,'HeartRate-2022-03-21-1647950188'!$C:$G,4,0)</f>
        <v>Sitting</v>
      </c>
      <c r="AD1049" s="14" t="str">
        <f>VLOOKUP($N1049,'HeartRate-2022-03-21-1647950188'!$C:$G,5,0)</f>
        <v>Technical Contexts</v>
      </c>
      <c r="AE1049">
        <f t="shared" si="101"/>
        <v>0</v>
      </c>
      <c r="AF1049" s="18">
        <v>44634</v>
      </c>
      <c r="AG1049" s="19">
        <v>0.6777777777777777</v>
      </c>
    </row>
    <row r="1050" spans="1:33" x14ac:dyDescent="0.3">
      <c r="A1050" s="5">
        <v>44634.678460648145</v>
      </c>
      <c r="B1050">
        <f>IFERROR(AVERAGEIFS('HeartRate-2022-03-21-1647950188'!$B:$B,'HeartRate-2022-03-21-1647950188'!$A:$A,Data_Extraction!B$2,'HeartRate-2022-03-21-1647950188'!$C:$C,Data_Extraction!$A1050),"")</f>
        <v>88</v>
      </c>
      <c r="C1050" t="str">
        <f>IFERROR(AVERAGEIFS('HeartRate-2022-03-21-1647950188'!$B:$B,'HeartRate-2022-03-21-1647950188'!$A:$A,Data_Extraction!C$2,'HeartRate-2022-03-21-1647950188'!$C:$C,Data_Extraction!$A1050),"")</f>
        <v/>
      </c>
      <c r="D1050" t="str">
        <f>IFERROR(AVERAGEIFS('HeartRate-2022-03-21-1647950188'!$B:$B,'HeartRate-2022-03-21-1647950188'!$A:$A,Data_Extraction!D$2,'HeartRate-2022-03-21-1647950188'!$C:$C,Data_Extraction!$A1050),"")</f>
        <v/>
      </c>
      <c r="E1050" t="str">
        <f>IFERROR(AVERAGEIFS('HeartRate-2022-03-21-1647950188'!$B:$B,'HeartRate-2022-03-21-1647950188'!$A:$A,Data_Extraction!E$2,'HeartRate-2022-03-21-1647950188'!$C:$C,Data_Extraction!$A1050),"")</f>
        <v/>
      </c>
      <c r="F1050" t="str">
        <f>IFERROR(AVERAGEIFS('HeartRate-2022-03-21-1647950188'!$B:$B,'HeartRate-2022-03-21-1647950188'!$A:$A,Data_Extraction!F$2,'HeartRate-2022-03-21-1647950188'!$C:$C,Data_Extraction!$A1050),"")</f>
        <v/>
      </c>
      <c r="G1050" t="str">
        <f>IFERROR(AVERAGEIFS('HeartRate-2022-03-21-1647950188'!$B:$B,'HeartRate-2022-03-21-1647950188'!$A:$A,Data_Extraction!G$2,'HeartRate-2022-03-21-1647950188'!$C:$C,Data_Extraction!$A1050),"")</f>
        <v/>
      </c>
      <c r="H1050" t="str">
        <f>IFERROR(AVERAGEIFS('HeartRate-2022-03-21-1647950188'!$B:$B,'HeartRate-2022-03-21-1647950188'!$A:$A,Data_Extraction!H$2,'HeartRate-2022-03-21-1647950188'!$C:$C,Data_Extraction!$A1050),"")</f>
        <v/>
      </c>
      <c r="I1050">
        <f>IFERROR(AVERAGEIFS('HeartRate-2022-03-21-1647950188'!$B:$B,'HeartRate-2022-03-21-1647950188'!$A:$A,Data_Extraction!I$2,'HeartRate-2022-03-21-1647950188'!$C:$C,Data_Extraction!$A1050),"")</f>
        <v>89</v>
      </c>
      <c r="J1050" s="8">
        <f t="shared" si="97"/>
        <v>88.5</v>
      </c>
      <c r="N1050" s="11">
        <f>Data_Extraction!A1050</f>
        <v>44634.678460648145</v>
      </c>
      <c r="O1050" s="15">
        <f t="shared" si="98"/>
        <v>44634</v>
      </c>
      <c r="P1050" s="16">
        <f t="shared" si="99"/>
        <v>0.67846064814814822</v>
      </c>
      <c r="Q1050" s="12">
        <f>IF(Data_Extraction!B1050="",Data_Extraction!$J1050*(Q$1),Data_Extraction!B1050)</f>
        <v>88</v>
      </c>
      <c r="R1050" s="12">
        <f>IF(Data_Extraction!C1050="",Data_Extraction!$J1050*(R$1),Data_Extraction!C1050)</f>
        <v>81.42</v>
      </c>
      <c r="S1050" s="12">
        <f>IF(Data_Extraction!D1050="",Data_Extraction!$J1050*(S$1),Data_Extraction!D1050)</f>
        <v>92.04</v>
      </c>
      <c r="T1050" s="12">
        <f>IF(Data_Extraction!E1050="",Data_Extraction!$J1050*(T$1),Data_Extraction!E1050)</f>
        <v>84.075000000000003</v>
      </c>
      <c r="U1050" s="12">
        <f>IF(Data_Extraction!F1050="",Data_Extraction!$J1050*(U$1),Data_Extraction!F1050)</f>
        <v>86.73</v>
      </c>
      <c r="V1050" s="12">
        <f>IF(Data_Extraction!G1050="",Data_Extraction!$J1050*(V$1),Data_Extraction!G1050)</f>
        <v>80.534999999999997</v>
      </c>
      <c r="W1050" s="12">
        <f>IF(Data_Extraction!H1050="",Data_Extraction!$J1050*(W$1),Data_Extraction!H1050)</f>
        <v>94.695000000000007</v>
      </c>
      <c r="X1050" s="12">
        <f>IF(Data_Extraction!I1050="",Data_Extraction!$J1050*(X$1),Data_Extraction!I1050)</f>
        <v>89</v>
      </c>
      <c r="Y1050" s="13">
        <f t="shared" si="96"/>
        <v>87.061875000000015</v>
      </c>
      <c r="Z1050" s="17" t="str">
        <f t="shared" si="100"/>
        <v>Late Evening</v>
      </c>
      <c r="AA1050" s="14" t="str">
        <f>VLOOKUP($N1050,'HeartRate-2022-03-21-1647950188'!$C:$G,2,0)</f>
        <v>Lecture</v>
      </c>
      <c r="AB1050" s="14" t="str">
        <f>VLOOKUP($N1050,'HeartRate-2022-03-21-1647950188'!$C:$G,3,0)</f>
        <v>Off Campus</v>
      </c>
      <c r="AC1050" s="14" t="str">
        <f>VLOOKUP($N1050,'HeartRate-2022-03-21-1647950188'!$C:$G,4,0)</f>
        <v>Sitting</v>
      </c>
      <c r="AD1050" s="14" t="str">
        <f>VLOOKUP($N1050,'HeartRate-2022-03-21-1647950188'!$C:$G,5,0)</f>
        <v>Technical Contexts</v>
      </c>
      <c r="AE1050">
        <f t="shared" si="101"/>
        <v>0</v>
      </c>
      <c r="AF1050" s="18">
        <v>44634</v>
      </c>
      <c r="AG1050" s="19">
        <v>0.67846064814814822</v>
      </c>
    </row>
    <row r="1051" spans="1:33" x14ac:dyDescent="0.3">
      <c r="A1051" s="5">
        <v>44634.679155092592</v>
      </c>
      <c r="B1051">
        <f>IFERROR(AVERAGEIFS('HeartRate-2022-03-21-1647950188'!$B:$B,'HeartRate-2022-03-21-1647950188'!$A:$A,Data_Extraction!B$2,'HeartRate-2022-03-21-1647950188'!$C:$C,Data_Extraction!$A1051),"")</f>
        <v>95</v>
      </c>
      <c r="C1051" t="str">
        <f>IFERROR(AVERAGEIFS('HeartRate-2022-03-21-1647950188'!$B:$B,'HeartRate-2022-03-21-1647950188'!$A:$A,Data_Extraction!C$2,'HeartRate-2022-03-21-1647950188'!$C:$C,Data_Extraction!$A1051),"")</f>
        <v/>
      </c>
      <c r="D1051" t="str">
        <f>IFERROR(AVERAGEIFS('HeartRate-2022-03-21-1647950188'!$B:$B,'HeartRate-2022-03-21-1647950188'!$A:$A,Data_Extraction!D$2,'HeartRate-2022-03-21-1647950188'!$C:$C,Data_Extraction!$A1051),"")</f>
        <v/>
      </c>
      <c r="E1051" t="str">
        <f>IFERROR(AVERAGEIFS('HeartRate-2022-03-21-1647950188'!$B:$B,'HeartRate-2022-03-21-1647950188'!$A:$A,Data_Extraction!E$2,'HeartRate-2022-03-21-1647950188'!$C:$C,Data_Extraction!$A1051),"")</f>
        <v/>
      </c>
      <c r="F1051" t="str">
        <f>IFERROR(AVERAGEIFS('HeartRate-2022-03-21-1647950188'!$B:$B,'HeartRate-2022-03-21-1647950188'!$A:$A,Data_Extraction!F$2,'HeartRate-2022-03-21-1647950188'!$C:$C,Data_Extraction!$A1051),"")</f>
        <v/>
      </c>
      <c r="G1051" t="str">
        <f>IFERROR(AVERAGEIFS('HeartRate-2022-03-21-1647950188'!$B:$B,'HeartRate-2022-03-21-1647950188'!$A:$A,Data_Extraction!G$2,'HeartRate-2022-03-21-1647950188'!$C:$C,Data_Extraction!$A1051),"")</f>
        <v/>
      </c>
      <c r="H1051" t="str">
        <f>IFERROR(AVERAGEIFS('HeartRate-2022-03-21-1647950188'!$B:$B,'HeartRate-2022-03-21-1647950188'!$A:$A,Data_Extraction!H$2,'HeartRate-2022-03-21-1647950188'!$C:$C,Data_Extraction!$A1051),"")</f>
        <v/>
      </c>
      <c r="I1051">
        <f>IFERROR(AVERAGEIFS('HeartRate-2022-03-21-1647950188'!$B:$B,'HeartRate-2022-03-21-1647950188'!$A:$A,Data_Extraction!I$2,'HeartRate-2022-03-21-1647950188'!$C:$C,Data_Extraction!$A1051),"")</f>
        <v>81</v>
      </c>
      <c r="J1051" s="8">
        <f t="shared" si="97"/>
        <v>88</v>
      </c>
      <c r="N1051" s="11">
        <f>Data_Extraction!A1051</f>
        <v>44634.679155092592</v>
      </c>
      <c r="O1051" s="15">
        <f t="shared" si="98"/>
        <v>44634</v>
      </c>
      <c r="P1051" s="16">
        <f t="shared" si="99"/>
        <v>0.67915509259259255</v>
      </c>
      <c r="Q1051" s="12">
        <f>IF(Data_Extraction!B1051="",Data_Extraction!$J1051*(Q$1),Data_Extraction!B1051)</f>
        <v>95</v>
      </c>
      <c r="R1051" s="12">
        <f>IF(Data_Extraction!C1051="",Data_Extraction!$J1051*(R$1),Data_Extraction!C1051)</f>
        <v>80.960000000000008</v>
      </c>
      <c r="S1051" s="12">
        <f>IF(Data_Extraction!D1051="",Data_Extraction!$J1051*(S$1),Data_Extraction!D1051)</f>
        <v>91.52000000000001</v>
      </c>
      <c r="T1051" s="12">
        <f>IF(Data_Extraction!E1051="",Data_Extraction!$J1051*(T$1),Data_Extraction!E1051)</f>
        <v>83.6</v>
      </c>
      <c r="U1051" s="12">
        <f>IF(Data_Extraction!F1051="",Data_Extraction!$J1051*(U$1),Data_Extraction!F1051)</f>
        <v>86.24</v>
      </c>
      <c r="V1051" s="12">
        <f>IF(Data_Extraction!G1051="",Data_Extraction!$J1051*(V$1),Data_Extraction!G1051)</f>
        <v>80.08</v>
      </c>
      <c r="W1051" s="12">
        <f>IF(Data_Extraction!H1051="",Data_Extraction!$J1051*(W$1),Data_Extraction!H1051)</f>
        <v>94.160000000000011</v>
      </c>
      <c r="X1051" s="12">
        <f>IF(Data_Extraction!I1051="",Data_Extraction!$J1051*(X$1),Data_Extraction!I1051)</f>
        <v>81</v>
      </c>
      <c r="Y1051" s="13">
        <f t="shared" si="96"/>
        <v>86.570000000000007</v>
      </c>
      <c r="Z1051" s="17" t="str">
        <f t="shared" si="100"/>
        <v>Late Evening</v>
      </c>
      <c r="AA1051" s="14" t="str">
        <f>VLOOKUP($N1051,'HeartRate-2022-03-21-1647950188'!$C:$G,2,0)</f>
        <v>Lecture</v>
      </c>
      <c r="AB1051" s="14" t="str">
        <f>VLOOKUP($N1051,'HeartRate-2022-03-21-1647950188'!$C:$G,3,0)</f>
        <v>Off Campus</v>
      </c>
      <c r="AC1051" s="14" t="str">
        <f>VLOOKUP($N1051,'HeartRate-2022-03-21-1647950188'!$C:$G,4,0)</f>
        <v>Sitting</v>
      </c>
      <c r="AD1051" s="14" t="str">
        <f>VLOOKUP($N1051,'HeartRate-2022-03-21-1647950188'!$C:$G,5,0)</f>
        <v>Technical Contexts</v>
      </c>
      <c r="AE1051">
        <f t="shared" si="101"/>
        <v>0</v>
      </c>
      <c r="AF1051" s="18">
        <v>44634</v>
      </c>
      <c r="AG1051" s="19">
        <v>0.67915509259259255</v>
      </c>
    </row>
    <row r="1052" spans="1:33" x14ac:dyDescent="0.3">
      <c r="A1052" s="5">
        <v>44634.679537037038</v>
      </c>
      <c r="B1052" t="str">
        <f>IFERROR(AVERAGEIFS('HeartRate-2022-03-21-1647950188'!$B:$B,'HeartRate-2022-03-21-1647950188'!$A:$A,Data_Extraction!B$2,'HeartRate-2022-03-21-1647950188'!$C:$C,Data_Extraction!$A1052),"")</f>
        <v/>
      </c>
      <c r="C1052" t="str">
        <f>IFERROR(AVERAGEIFS('HeartRate-2022-03-21-1647950188'!$B:$B,'HeartRate-2022-03-21-1647950188'!$A:$A,Data_Extraction!C$2,'HeartRate-2022-03-21-1647950188'!$C:$C,Data_Extraction!$A1052),"")</f>
        <v/>
      </c>
      <c r="D1052" t="str">
        <f>IFERROR(AVERAGEIFS('HeartRate-2022-03-21-1647950188'!$B:$B,'HeartRate-2022-03-21-1647950188'!$A:$A,Data_Extraction!D$2,'HeartRate-2022-03-21-1647950188'!$C:$C,Data_Extraction!$A1052),"")</f>
        <v/>
      </c>
      <c r="E1052" t="str">
        <f>IFERROR(AVERAGEIFS('HeartRate-2022-03-21-1647950188'!$B:$B,'HeartRate-2022-03-21-1647950188'!$A:$A,Data_Extraction!E$2,'HeartRate-2022-03-21-1647950188'!$C:$C,Data_Extraction!$A1052),"")</f>
        <v/>
      </c>
      <c r="F1052" t="str">
        <f>IFERROR(AVERAGEIFS('HeartRate-2022-03-21-1647950188'!$B:$B,'HeartRate-2022-03-21-1647950188'!$A:$A,Data_Extraction!F$2,'HeartRate-2022-03-21-1647950188'!$C:$C,Data_Extraction!$A1052),"")</f>
        <v/>
      </c>
      <c r="G1052" t="str">
        <f>IFERROR(AVERAGEIFS('HeartRate-2022-03-21-1647950188'!$B:$B,'HeartRate-2022-03-21-1647950188'!$A:$A,Data_Extraction!G$2,'HeartRate-2022-03-21-1647950188'!$C:$C,Data_Extraction!$A1052),"")</f>
        <v/>
      </c>
      <c r="H1052" t="str">
        <f>IFERROR(AVERAGEIFS('HeartRate-2022-03-21-1647950188'!$B:$B,'HeartRate-2022-03-21-1647950188'!$A:$A,Data_Extraction!H$2,'HeartRate-2022-03-21-1647950188'!$C:$C,Data_Extraction!$A1052),"")</f>
        <v/>
      </c>
      <c r="I1052">
        <f>IFERROR(AVERAGEIFS('HeartRate-2022-03-21-1647950188'!$B:$B,'HeartRate-2022-03-21-1647950188'!$A:$A,Data_Extraction!I$2,'HeartRate-2022-03-21-1647950188'!$C:$C,Data_Extraction!$A1052),"")</f>
        <v>84</v>
      </c>
      <c r="J1052" s="8">
        <f t="shared" si="97"/>
        <v>84</v>
      </c>
      <c r="N1052" s="11">
        <f>Data_Extraction!A1052</f>
        <v>44634.679537037038</v>
      </c>
      <c r="O1052" s="15">
        <f t="shared" si="98"/>
        <v>44634</v>
      </c>
      <c r="P1052" s="16">
        <f t="shared" si="99"/>
        <v>0.67953703703703694</v>
      </c>
      <c r="Q1052" s="12">
        <f>IF(Data_Extraction!B1052="",Data_Extraction!$J1052*(Q$1),Data_Extraction!B1052)</f>
        <v>75.600000000000009</v>
      </c>
      <c r="R1052" s="12">
        <f>IF(Data_Extraction!C1052="",Data_Extraction!$J1052*(R$1),Data_Extraction!C1052)</f>
        <v>77.28</v>
      </c>
      <c r="S1052" s="12">
        <f>IF(Data_Extraction!D1052="",Data_Extraction!$J1052*(S$1),Data_Extraction!D1052)</f>
        <v>87.36</v>
      </c>
      <c r="T1052" s="12">
        <f>IF(Data_Extraction!E1052="",Data_Extraction!$J1052*(T$1),Data_Extraction!E1052)</f>
        <v>79.8</v>
      </c>
      <c r="U1052" s="12">
        <f>IF(Data_Extraction!F1052="",Data_Extraction!$J1052*(U$1),Data_Extraction!F1052)</f>
        <v>82.32</v>
      </c>
      <c r="V1052" s="12">
        <f>IF(Data_Extraction!G1052="",Data_Extraction!$J1052*(V$1),Data_Extraction!G1052)</f>
        <v>76.44</v>
      </c>
      <c r="W1052" s="12">
        <f>IF(Data_Extraction!H1052="",Data_Extraction!$J1052*(W$1),Data_Extraction!H1052)</f>
        <v>89.88000000000001</v>
      </c>
      <c r="X1052" s="12">
        <f>IF(Data_Extraction!I1052="",Data_Extraction!$J1052*(X$1),Data_Extraction!I1052)</f>
        <v>84</v>
      </c>
      <c r="Y1052" s="13">
        <f t="shared" si="96"/>
        <v>81.585000000000008</v>
      </c>
      <c r="Z1052" s="17" t="str">
        <f t="shared" si="100"/>
        <v>Late Evening</v>
      </c>
      <c r="AA1052" s="14" t="str">
        <f>VLOOKUP($N1052,'HeartRate-2022-03-21-1647950188'!$C:$G,2,0)</f>
        <v>Lecture</v>
      </c>
      <c r="AB1052" s="14" t="str">
        <f>VLOOKUP($N1052,'HeartRate-2022-03-21-1647950188'!$C:$G,3,0)</f>
        <v>Off Campus</v>
      </c>
      <c r="AC1052" s="14" t="str">
        <f>VLOOKUP($N1052,'HeartRate-2022-03-21-1647950188'!$C:$G,4,0)</f>
        <v>Sitting</v>
      </c>
      <c r="AD1052" s="14" t="str">
        <f>VLOOKUP($N1052,'HeartRate-2022-03-21-1647950188'!$C:$G,5,0)</f>
        <v>Technical Contexts</v>
      </c>
      <c r="AE1052">
        <f t="shared" si="101"/>
        <v>0</v>
      </c>
      <c r="AF1052" s="18">
        <v>44634</v>
      </c>
      <c r="AG1052" s="19">
        <v>0.67953703703703694</v>
      </c>
    </row>
    <row r="1053" spans="1:33" x14ac:dyDescent="0.3">
      <c r="A1053" s="5">
        <v>44634.679849537039</v>
      </c>
      <c r="B1053">
        <f>IFERROR(AVERAGEIFS('HeartRate-2022-03-21-1647950188'!$B:$B,'HeartRate-2022-03-21-1647950188'!$A:$A,Data_Extraction!B$2,'HeartRate-2022-03-21-1647950188'!$C:$C,Data_Extraction!$A1053),"")</f>
        <v>99</v>
      </c>
      <c r="C1053" t="str">
        <f>IFERROR(AVERAGEIFS('HeartRate-2022-03-21-1647950188'!$B:$B,'HeartRate-2022-03-21-1647950188'!$A:$A,Data_Extraction!C$2,'HeartRate-2022-03-21-1647950188'!$C:$C,Data_Extraction!$A1053),"")</f>
        <v/>
      </c>
      <c r="D1053" t="str">
        <f>IFERROR(AVERAGEIFS('HeartRate-2022-03-21-1647950188'!$B:$B,'HeartRate-2022-03-21-1647950188'!$A:$A,Data_Extraction!D$2,'HeartRate-2022-03-21-1647950188'!$C:$C,Data_Extraction!$A1053),"")</f>
        <v/>
      </c>
      <c r="E1053" t="str">
        <f>IFERROR(AVERAGEIFS('HeartRate-2022-03-21-1647950188'!$B:$B,'HeartRate-2022-03-21-1647950188'!$A:$A,Data_Extraction!E$2,'HeartRate-2022-03-21-1647950188'!$C:$C,Data_Extraction!$A1053),"")</f>
        <v/>
      </c>
      <c r="F1053" t="str">
        <f>IFERROR(AVERAGEIFS('HeartRate-2022-03-21-1647950188'!$B:$B,'HeartRate-2022-03-21-1647950188'!$A:$A,Data_Extraction!F$2,'HeartRate-2022-03-21-1647950188'!$C:$C,Data_Extraction!$A1053),"")</f>
        <v/>
      </c>
      <c r="G1053" t="str">
        <f>IFERROR(AVERAGEIFS('HeartRate-2022-03-21-1647950188'!$B:$B,'HeartRate-2022-03-21-1647950188'!$A:$A,Data_Extraction!G$2,'HeartRate-2022-03-21-1647950188'!$C:$C,Data_Extraction!$A1053),"")</f>
        <v/>
      </c>
      <c r="H1053" t="str">
        <f>IFERROR(AVERAGEIFS('HeartRate-2022-03-21-1647950188'!$B:$B,'HeartRate-2022-03-21-1647950188'!$A:$A,Data_Extraction!H$2,'HeartRate-2022-03-21-1647950188'!$C:$C,Data_Extraction!$A1053),"")</f>
        <v/>
      </c>
      <c r="I1053">
        <f>IFERROR(AVERAGEIFS('HeartRate-2022-03-21-1647950188'!$B:$B,'HeartRate-2022-03-21-1647950188'!$A:$A,Data_Extraction!I$2,'HeartRate-2022-03-21-1647950188'!$C:$C,Data_Extraction!$A1053),"")</f>
        <v>84</v>
      </c>
      <c r="J1053" s="8">
        <f t="shared" si="97"/>
        <v>91.5</v>
      </c>
      <c r="N1053" s="11">
        <f>Data_Extraction!A1053</f>
        <v>44634.679849537039</v>
      </c>
      <c r="O1053" s="15">
        <f t="shared" si="98"/>
        <v>44634</v>
      </c>
      <c r="P1053" s="16">
        <f t="shared" si="99"/>
        <v>0.67984953703703699</v>
      </c>
      <c r="Q1053" s="12">
        <f>IF(Data_Extraction!B1053="",Data_Extraction!$J1053*(Q$1),Data_Extraction!B1053)</f>
        <v>99</v>
      </c>
      <c r="R1053" s="12">
        <f>IF(Data_Extraction!C1053="",Data_Extraction!$J1053*(R$1),Data_Extraction!C1053)</f>
        <v>84.18</v>
      </c>
      <c r="S1053" s="12">
        <f>IF(Data_Extraction!D1053="",Data_Extraction!$J1053*(S$1),Data_Extraction!D1053)</f>
        <v>95.16</v>
      </c>
      <c r="T1053" s="12">
        <f>IF(Data_Extraction!E1053="",Data_Extraction!$J1053*(T$1),Data_Extraction!E1053)</f>
        <v>86.924999999999997</v>
      </c>
      <c r="U1053" s="12">
        <f>IF(Data_Extraction!F1053="",Data_Extraction!$J1053*(U$1),Data_Extraction!F1053)</f>
        <v>89.67</v>
      </c>
      <c r="V1053" s="12">
        <f>IF(Data_Extraction!G1053="",Data_Extraction!$J1053*(V$1),Data_Extraction!G1053)</f>
        <v>83.265000000000001</v>
      </c>
      <c r="W1053" s="12">
        <f>IF(Data_Extraction!H1053="",Data_Extraction!$J1053*(W$1),Data_Extraction!H1053)</f>
        <v>97.905000000000001</v>
      </c>
      <c r="X1053" s="12">
        <f>IF(Data_Extraction!I1053="",Data_Extraction!$J1053*(X$1),Data_Extraction!I1053)</f>
        <v>84</v>
      </c>
      <c r="Y1053" s="13">
        <f t="shared" si="96"/>
        <v>90.013125000000002</v>
      </c>
      <c r="Z1053" s="17" t="str">
        <f t="shared" si="100"/>
        <v>Late Evening</v>
      </c>
      <c r="AA1053" s="14" t="str">
        <f>VLOOKUP($N1053,'HeartRate-2022-03-21-1647950188'!$C:$G,2,0)</f>
        <v>Lecture</v>
      </c>
      <c r="AB1053" s="14" t="str">
        <f>VLOOKUP($N1053,'HeartRate-2022-03-21-1647950188'!$C:$G,3,0)</f>
        <v>Off Campus</v>
      </c>
      <c r="AC1053" s="14" t="str">
        <f>VLOOKUP($N1053,'HeartRate-2022-03-21-1647950188'!$C:$G,4,0)</f>
        <v>Sitting</v>
      </c>
      <c r="AD1053" s="14" t="str">
        <f>VLOOKUP($N1053,'HeartRate-2022-03-21-1647950188'!$C:$G,5,0)</f>
        <v>Technical Contexts</v>
      </c>
      <c r="AE1053">
        <f t="shared" si="101"/>
        <v>0</v>
      </c>
      <c r="AF1053" s="18">
        <v>44634</v>
      </c>
      <c r="AG1053" s="19">
        <v>0.67984953703703699</v>
      </c>
    </row>
    <row r="1054" spans="1:33" x14ac:dyDescent="0.3">
      <c r="A1054" s="5">
        <v>44634.680543981478</v>
      </c>
      <c r="B1054">
        <f>IFERROR(AVERAGEIFS('HeartRate-2022-03-21-1647950188'!$B:$B,'HeartRate-2022-03-21-1647950188'!$A:$A,Data_Extraction!B$2,'HeartRate-2022-03-21-1647950188'!$C:$C,Data_Extraction!$A1054),"")</f>
        <v>97</v>
      </c>
      <c r="C1054" t="str">
        <f>IFERROR(AVERAGEIFS('HeartRate-2022-03-21-1647950188'!$B:$B,'HeartRate-2022-03-21-1647950188'!$A:$A,Data_Extraction!C$2,'HeartRate-2022-03-21-1647950188'!$C:$C,Data_Extraction!$A1054),"")</f>
        <v/>
      </c>
      <c r="D1054" t="str">
        <f>IFERROR(AVERAGEIFS('HeartRate-2022-03-21-1647950188'!$B:$B,'HeartRate-2022-03-21-1647950188'!$A:$A,Data_Extraction!D$2,'HeartRate-2022-03-21-1647950188'!$C:$C,Data_Extraction!$A1054),"")</f>
        <v/>
      </c>
      <c r="E1054" t="str">
        <f>IFERROR(AVERAGEIFS('HeartRate-2022-03-21-1647950188'!$B:$B,'HeartRate-2022-03-21-1647950188'!$A:$A,Data_Extraction!E$2,'HeartRate-2022-03-21-1647950188'!$C:$C,Data_Extraction!$A1054),"")</f>
        <v/>
      </c>
      <c r="F1054" t="str">
        <f>IFERROR(AVERAGEIFS('HeartRate-2022-03-21-1647950188'!$B:$B,'HeartRate-2022-03-21-1647950188'!$A:$A,Data_Extraction!F$2,'HeartRate-2022-03-21-1647950188'!$C:$C,Data_Extraction!$A1054),"")</f>
        <v/>
      </c>
      <c r="G1054" t="str">
        <f>IFERROR(AVERAGEIFS('HeartRate-2022-03-21-1647950188'!$B:$B,'HeartRate-2022-03-21-1647950188'!$A:$A,Data_Extraction!G$2,'HeartRate-2022-03-21-1647950188'!$C:$C,Data_Extraction!$A1054),"")</f>
        <v/>
      </c>
      <c r="H1054" t="str">
        <f>IFERROR(AVERAGEIFS('HeartRate-2022-03-21-1647950188'!$B:$B,'HeartRate-2022-03-21-1647950188'!$A:$A,Data_Extraction!H$2,'HeartRate-2022-03-21-1647950188'!$C:$C,Data_Extraction!$A1054),"")</f>
        <v/>
      </c>
      <c r="I1054">
        <f>IFERROR(AVERAGEIFS('HeartRate-2022-03-21-1647950188'!$B:$B,'HeartRate-2022-03-21-1647950188'!$A:$A,Data_Extraction!I$2,'HeartRate-2022-03-21-1647950188'!$C:$C,Data_Extraction!$A1054),"")</f>
        <v>80</v>
      </c>
      <c r="J1054" s="8">
        <f t="shared" si="97"/>
        <v>88.5</v>
      </c>
      <c r="N1054" s="11">
        <f>Data_Extraction!A1054</f>
        <v>44634.680543981478</v>
      </c>
      <c r="O1054" s="15">
        <f t="shared" si="98"/>
        <v>44634</v>
      </c>
      <c r="P1054" s="16">
        <f t="shared" si="99"/>
        <v>0.68054398148148154</v>
      </c>
      <c r="Q1054" s="12">
        <f>IF(Data_Extraction!B1054="",Data_Extraction!$J1054*(Q$1),Data_Extraction!B1054)</f>
        <v>97</v>
      </c>
      <c r="R1054" s="12">
        <f>IF(Data_Extraction!C1054="",Data_Extraction!$J1054*(R$1),Data_Extraction!C1054)</f>
        <v>81.42</v>
      </c>
      <c r="S1054" s="12">
        <f>IF(Data_Extraction!D1054="",Data_Extraction!$J1054*(S$1),Data_Extraction!D1054)</f>
        <v>92.04</v>
      </c>
      <c r="T1054" s="12">
        <f>IF(Data_Extraction!E1054="",Data_Extraction!$J1054*(T$1),Data_Extraction!E1054)</f>
        <v>84.075000000000003</v>
      </c>
      <c r="U1054" s="12">
        <f>IF(Data_Extraction!F1054="",Data_Extraction!$J1054*(U$1),Data_Extraction!F1054)</f>
        <v>86.73</v>
      </c>
      <c r="V1054" s="12">
        <f>IF(Data_Extraction!G1054="",Data_Extraction!$J1054*(V$1),Data_Extraction!G1054)</f>
        <v>80.534999999999997</v>
      </c>
      <c r="W1054" s="12">
        <f>IF(Data_Extraction!H1054="",Data_Extraction!$J1054*(W$1),Data_Extraction!H1054)</f>
        <v>94.695000000000007</v>
      </c>
      <c r="X1054" s="12">
        <f>IF(Data_Extraction!I1054="",Data_Extraction!$J1054*(X$1),Data_Extraction!I1054)</f>
        <v>80</v>
      </c>
      <c r="Y1054" s="13">
        <f t="shared" si="96"/>
        <v>87.061875000000015</v>
      </c>
      <c r="Z1054" s="17" t="str">
        <f t="shared" si="100"/>
        <v>Late Evening</v>
      </c>
      <c r="AA1054" s="14" t="str">
        <f>VLOOKUP($N1054,'HeartRate-2022-03-21-1647950188'!$C:$G,2,0)</f>
        <v>Lecture</v>
      </c>
      <c r="AB1054" s="14" t="str">
        <f>VLOOKUP($N1054,'HeartRate-2022-03-21-1647950188'!$C:$G,3,0)</f>
        <v>Off Campus</v>
      </c>
      <c r="AC1054" s="14" t="str">
        <f>VLOOKUP($N1054,'HeartRate-2022-03-21-1647950188'!$C:$G,4,0)</f>
        <v>Sitting</v>
      </c>
      <c r="AD1054" s="14" t="str">
        <f>VLOOKUP($N1054,'HeartRate-2022-03-21-1647950188'!$C:$G,5,0)</f>
        <v>Technical Contexts</v>
      </c>
      <c r="AE1054">
        <f t="shared" si="101"/>
        <v>0</v>
      </c>
      <c r="AF1054" s="18">
        <v>44634</v>
      </c>
      <c r="AG1054" s="19">
        <v>0.68054398148148154</v>
      </c>
    </row>
    <row r="1055" spans="1:33" x14ac:dyDescent="0.3">
      <c r="A1055" s="5">
        <v>44634.680787037039</v>
      </c>
      <c r="B1055" t="str">
        <f>IFERROR(AVERAGEIFS('HeartRate-2022-03-21-1647950188'!$B:$B,'HeartRate-2022-03-21-1647950188'!$A:$A,Data_Extraction!B$2,'HeartRate-2022-03-21-1647950188'!$C:$C,Data_Extraction!$A1055),"")</f>
        <v/>
      </c>
      <c r="C1055" t="str">
        <f>IFERROR(AVERAGEIFS('HeartRate-2022-03-21-1647950188'!$B:$B,'HeartRate-2022-03-21-1647950188'!$A:$A,Data_Extraction!C$2,'HeartRate-2022-03-21-1647950188'!$C:$C,Data_Extraction!$A1055),"")</f>
        <v/>
      </c>
      <c r="D1055" t="str">
        <f>IFERROR(AVERAGEIFS('HeartRate-2022-03-21-1647950188'!$B:$B,'HeartRate-2022-03-21-1647950188'!$A:$A,Data_Extraction!D$2,'HeartRate-2022-03-21-1647950188'!$C:$C,Data_Extraction!$A1055),"")</f>
        <v/>
      </c>
      <c r="E1055" t="str">
        <f>IFERROR(AVERAGEIFS('HeartRate-2022-03-21-1647950188'!$B:$B,'HeartRate-2022-03-21-1647950188'!$A:$A,Data_Extraction!E$2,'HeartRate-2022-03-21-1647950188'!$C:$C,Data_Extraction!$A1055),"")</f>
        <v/>
      </c>
      <c r="F1055" t="str">
        <f>IFERROR(AVERAGEIFS('HeartRate-2022-03-21-1647950188'!$B:$B,'HeartRate-2022-03-21-1647950188'!$A:$A,Data_Extraction!F$2,'HeartRate-2022-03-21-1647950188'!$C:$C,Data_Extraction!$A1055),"")</f>
        <v/>
      </c>
      <c r="G1055" t="str">
        <f>IFERROR(AVERAGEIFS('HeartRate-2022-03-21-1647950188'!$B:$B,'HeartRate-2022-03-21-1647950188'!$A:$A,Data_Extraction!G$2,'HeartRate-2022-03-21-1647950188'!$C:$C,Data_Extraction!$A1055),"")</f>
        <v/>
      </c>
      <c r="H1055">
        <f>IFERROR(AVERAGEIFS('HeartRate-2022-03-21-1647950188'!$B:$B,'HeartRate-2022-03-21-1647950188'!$A:$A,Data_Extraction!H$2,'HeartRate-2022-03-21-1647950188'!$C:$C,Data_Extraction!$A1055),"")</f>
        <v>88</v>
      </c>
      <c r="I1055">
        <f>IFERROR(AVERAGEIFS('HeartRate-2022-03-21-1647950188'!$B:$B,'HeartRate-2022-03-21-1647950188'!$A:$A,Data_Extraction!I$2,'HeartRate-2022-03-21-1647950188'!$C:$C,Data_Extraction!$A1055),"")</f>
        <v>85</v>
      </c>
      <c r="J1055" s="8">
        <f t="shared" si="97"/>
        <v>86.5</v>
      </c>
      <c r="N1055" s="11">
        <f>Data_Extraction!A1055</f>
        <v>44634.680787037039</v>
      </c>
      <c r="O1055" s="15">
        <f t="shared" si="98"/>
        <v>44634</v>
      </c>
      <c r="P1055" s="16">
        <f t="shared" si="99"/>
        <v>0.68078703703703702</v>
      </c>
      <c r="Q1055" s="12">
        <f>IF(Data_Extraction!B1055="",Data_Extraction!$J1055*(Q$1),Data_Extraction!B1055)</f>
        <v>77.850000000000009</v>
      </c>
      <c r="R1055" s="12">
        <f>IF(Data_Extraction!C1055="",Data_Extraction!$J1055*(R$1),Data_Extraction!C1055)</f>
        <v>79.58</v>
      </c>
      <c r="S1055" s="12">
        <f>IF(Data_Extraction!D1055="",Data_Extraction!$J1055*(S$1),Data_Extraction!D1055)</f>
        <v>89.960000000000008</v>
      </c>
      <c r="T1055" s="12">
        <f>IF(Data_Extraction!E1055="",Data_Extraction!$J1055*(T$1),Data_Extraction!E1055)</f>
        <v>82.174999999999997</v>
      </c>
      <c r="U1055" s="12">
        <f>IF(Data_Extraction!F1055="",Data_Extraction!$J1055*(U$1),Data_Extraction!F1055)</f>
        <v>84.77</v>
      </c>
      <c r="V1055" s="12">
        <f>IF(Data_Extraction!G1055="",Data_Extraction!$J1055*(V$1),Data_Extraction!G1055)</f>
        <v>78.715000000000003</v>
      </c>
      <c r="W1055" s="12">
        <f>IF(Data_Extraction!H1055="",Data_Extraction!$J1055*(W$1),Data_Extraction!H1055)</f>
        <v>88</v>
      </c>
      <c r="X1055" s="12">
        <f>IF(Data_Extraction!I1055="",Data_Extraction!$J1055*(X$1),Data_Extraction!I1055)</f>
        <v>85</v>
      </c>
      <c r="Y1055" s="13">
        <f t="shared" si="96"/>
        <v>83.256249999999994</v>
      </c>
      <c r="Z1055" s="17" t="str">
        <f t="shared" si="100"/>
        <v>Late Evening</v>
      </c>
      <c r="AA1055" s="14" t="str">
        <f>VLOOKUP($N1055,'HeartRate-2022-03-21-1647950188'!$C:$G,2,0)</f>
        <v>Lecture</v>
      </c>
      <c r="AB1055" s="14" t="str">
        <f>VLOOKUP($N1055,'HeartRate-2022-03-21-1647950188'!$C:$G,3,0)</f>
        <v>Off Campus</v>
      </c>
      <c r="AC1055" s="14" t="str">
        <f>VLOOKUP($N1055,'HeartRate-2022-03-21-1647950188'!$C:$G,4,0)</f>
        <v>Sitting</v>
      </c>
      <c r="AD1055" s="14" t="str">
        <f>VLOOKUP($N1055,'HeartRate-2022-03-21-1647950188'!$C:$G,5,0)</f>
        <v>Technical Contexts</v>
      </c>
      <c r="AE1055">
        <f t="shared" si="101"/>
        <v>0</v>
      </c>
      <c r="AF1055" s="18">
        <v>44634</v>
      </c>
      <c r="AG1055" s="19">
        <v>0.68078703703703702</v>
      </c>
    </row>
    <row r="1056" spans="1:33" x14ac:dyDescent="0.3">
      <c r="A1056" s="5">
        <v>44634.681018518517</v>
      </c>
      <c r="B1056" t="str">
        <f>IFERROR(AVERAGEIFS('HeartRate-2022-03-21-1647950188'!$B:$B,'HeartRate-2022-03-21-1647950188'!$A:$A,Data_Extraction!B$2,'HeartRate-2022-03-21-1647950188'!$C:$C,Data_Extraction!$A1056),"")</f>
        <v/>
      </c>
      <c r="C1056" t="str">
        <f>IFERROR(AVERAGEIFS('HeartRate-2022-03-21-1647950188'!$B:$B,'HeartRate-2022-03-21-1647950188'!$A:$A,Data_Extraction!C$2,'HeartRate-2022-03-21-1647950188'!$C:$C,Data_Extraction!$A1056),"")</f>
        <v/>
      </c>
      <c r="D1056" t="str">
        <f>IFERROR(AVERAGEIFS('HeartRate-2022-03-21-1647950188'!$B:$B,'HeartRate-2022-03-21-1647950188'!$A:$A,Data_Extraction!D$2,'HeartRate-2022-03-21-1647950188'!$C:$C,Data_Extraction!$A1056),"")</f>
        <v/>
      </c>
      <c r="E1056" t="str">
        <f>IFERROR(AVERAGEIFS('HeartRate-2022-03-21-1647950188'!$B:$B,'HeartRate-2022-03-21-1647950188'!$A:$A,Data_Extraction!E$2,'HeartRate-2022-03-21-1647950188'!$C:$C,Data_Extraction!$A1056),"")</f>
        <v/>
      </c>
      <c r="F1056" t="str">
        <f>IFERROR(AVERAGEIFS('HeartRate-2022-03-21-1647950188'!$B:$B,'HeartRate-2022-03-21-1647950188'!$A:$A,Data_Extraction!F$2,'HeartRate-2022-03-21-1647950188'!$C:$C,Data_Extraction!$A1056),"")</f>
        <v/>
      </c>
      <c r="G1056" t="str">
        <f>IFERROR(AVERAGEIFS('HeartRate-2022-03-21-1647950188'!$B:$B,'HeartRate-2022-03-21-1647950188'!$A:$A,Data_Extraction!G$2,'HeartRate-2022-03-21-1647950188'!$C:$C,Data_Extraction!$A1056),"")</f>
        <v/>
      </c>
      <c r="H1056" t="str">
        <f>IFERROR(AVERAGEIFS('HeartRate-2022-03-21-1647950188'!$B:$B,'HeartRate-2022-03-21-1647950188'!$A:$A,Data_Extraction!H$2,'HeartRate-2022-03-21-1647950188'!$C:$C,Data_Extraction!$A1056),"")</f>
        <v/>
      </c>
      <c r="I1056">
        <f>IFERROR(AVERAGEIFS('HeartRate-2022-03-21-1647950188'!$B:$B,'HeartRate-2022-03-21-1647950188'!$A:$A,Data_Extraction!I$2,'HeartRate-2022-03-21-1647950188'!$C:$C,Data_Extraction!$A1056),"")</f>
        <v>74</v>
      </c>
      <c r="J1056" s="8">
        <f t="shared" si="97"/>
        <v>74</v>
      </c>
      <c r="N1056" s="11">
        <f>Data_Extraction!A1056</f>
        <v>44634.681018518517</v>
      </c>
      <c r="O1056" s="15">
        <f t="shared" si="98"/>
        <v>44634</v>
      </c>
      <c r="P1056" s="16">
        <f t="shared" si="99"/>
        <v>0.68101851851851858</v>
      </c>
      <c r="Q1056" s="12">
        <f>IF(Data_Extraction!B1056="",Data_Extraction!$J1056*(Q$1),Data_Extraction!B1056)</f>
        <v>66.600000000000009</v>
      </c>
      <c r="R1056" s="12">
        <f>IF(Data_Extraction!C1056="",Data_Extraction!$J1056*(R$1),Data_Extraction!C1056)</f>
        <v>68.08</v>
      </c>
      <c r="S1056" s="12">
        <f>IF(Data_Extraction!D1056="",Data_Extraction!$J1056*(S$1),Data_Extraction!D1056)</f>
        <v>76.960000000000008</v>
      </c>
      <c r="T1056" s="12">
        <f>IF(Data_Extraction!E1056="",Data_Extraction!$J1056*(T$1),Data_Extraction!E1056)</f>
        <v>70.3</v>
      </c>
      <c r="U1056" s="12">
        <f>IF(Data_Extraction!F1056="",Data_Extraction!$J1056*(U$1),Data_Extraction!F1056)</f>
        <v>72.52</v>
      </c>
      <c r="V1056" s="12">
        <f>IF(Data_Extraction!G1056="",Data_Extraction!$J1056*(V$1),Data_Extraction!G1056)</f>
        <v>67.34</v>
      </c>
      <c r="W1056" s="12">
        <f>IF(Data_Extraction!H1056="",Data_Extraction!$J1056*(W$1),Data_Extraction!H1056)</f>
        <v>79.180000000000007</v>
      </c>
      <c r="X1056" s="12">
        <f>IF(Data_Extraction!I1056="",Data_Extraction!$J1056*(X$1),Data_Extraction!I1056)</f>
        <v>74</v>
      </c>
      <c r="Y1056" s="13">
        <f t="shared" si="96"/>
        <v>71.872500000000002</v>
      </c>
      <c r="Z1056" s="17" t="str">
        <f t="shared" si="100"/>
        <v>Late Evening</v>
      </c>
      <c r="AA1056" s="14" t="str">
        <f>VLOOKUP($N1056,'HeartRate-2022-03-21-1647950188'!$C:$G,2,0)</f>
        <v>Lecture</v>
      </c>
      <c r="AB1056" s="14" t="str">
        <f>VLOOKUP($N1056,'HeartRate-2022-03-21-1647950188'!$C:$G,3,0)</f>
        <v>Off Campus</v>
      </c>
      <c r="AC1056" s="14" t="str">
        <f>VLOOKUP($N1056,'HeartRate-2022-03-21-1647950188'!$C:$G,4,0)</f>
        <v>Sitting</v>
      </c>
      <c r="AD1056" s="14" t="str">
        <f>VLOOKUP($N1056,'HeartRate-2022-03-21-1647950188'!$C:$G,5,0)</f>
        <v>Technical Contexts</v>
      </c>
      <c r="AE1056">
        <f t="shared" si="101"/>
        <v>0</v>
      </c>
      <c r="AF1056" s="18">
        <v>44634</v>
      </c>
      <c r="AG1056" s="19">
        <v>0.68101851851851858</v>
      </c>
    </row>
    <row r="1057" spans="1:33" x14ac:dyDescent="0.3">
      <c r="A1057" s="5">
        <v>44634.681238425925</v>
      </c>
      <c r="B1057">
        <f>IFERROR(AVERAGEIFS('HeartRate-2022-03-21-1647950188'!$B:$B,'HeartRate-2022-03-21-1647950188'!$A:$A,Data_Extraction!B$2,'HeartRate-2022-03-21-1647950188'!$C:$C,Data_Extraction!$A1057),"")</f>
        <v>87</v>
      </c>
      <c r="C1057" t="str">
        <f>IFERROR(AVERAGEIFS('HeartRate-2022-03-21-1647950188'!$B:$B,'HeartRate-2022-03-21-1647950188'!$A:$A,Data_Extraction!C$2,'HeartRate-2022-03-21-1647950188'!$C:$C,Data_Extraction!$A1057),"")</f>
        <v/>
      </c>
      <c r="D1057" t="str">
        <f>IFERROR(AVERAGEIFS('HeartRate-2022-03-21-1647950188'!$B:$B,'HeartRate-2022-03-21-1647950188'!$A:$A,Data_Extraction!D$2,'HeartRate-2022-03-21-1647950188'!$C:$C,Data_Extraction!$A1057),"")</f>
        <v/>
      </c>
      <c r="E1057" t="str">
        <f>IFERROR(AVERAGEIFS('HeartRate-2022-03-21-1647950188'!$B:$B,'HeartRate-2022-03-21-1647950188'!$A:$A,Data_Extraction!E$2,'HeartRate-2022-03-21-1647950188'!$C:$C,Data_Extraction!$A1057),"")</f>
        <v/>
      </c>
      <c r="F1057" t="str">
        <f>IFERROR(AVERAGEIFS('HeartRate-2022-03-21-1647950188'!$B:$B,'HeartRate-2022-03-21-1647950188'!$A:$A,Data_Extraction!F$2,'HeartRate-2022-03-21-1647950188'!$C:$C,Data_Extraction!$A1057),"")</f>
        <v/>
      </c>
      <c r="G1057" t="str">
        <f>IFERROR(AVERAGEIFS('HeartRate-2022-03-21-1647950188'!$B:$B,'HeartRate-2022-03-21-1647950188'!$A:$A,Data_Extraction!G$2,'HeartRate-2022-03-21-1647950188'!$C:$C,Data_Extraction!$A1057),"")</f>
        <v/>
      </c>
      <c r="H1057" t="str">
        <f>IFERROR(AVERAGEIFS('HeartRate-2022-03-21-1647950188'!$B:$B,'HeartRate-2022-03-21-1647950188'!$A:$A,Data_Extraction!H$2,'HeartRate-2022-03-21-1647950188'!$C:$C,Data_Extraction!$A1057),"")</f>
        <v/>
      </c>
      <c r="I1057">
        <f>IFERROR(AVERAGEIFS('HeartRate-2022-03-21-1647950188'!$B:$B,'HeartRate-2022-03-21-1647950188'!$A:$A,Data_Extraction!I$2,'HeartRate-2022-03-21-1647950188'!$C:$C,Data_Extraction!$A1057),"")</f>
        <v>74</v>
      </c>
      <c r="J1057" s="8">
        <f t="shared" si="97"/>
        <v>80.5</v>
      </c>
      <c r="N1057" s="11">
        <f>Data_Extraction!A1057</f>
        <v>44634.681238425925</v>
      </c>
      <c r="O1057" s="15">
        <f t="shared" si="98"/>
        <v>44634</v>
      </c>
      <c r="P1057" s="16">
        <f t="shared" si="99"/>
        <v>0.68123842592592598</v>
      </c>
      <c r="Q1057" s="12">
        <f>IF(Data_Extraction!B1057="",Data_Extraction!$J1057*(Q$1),Data_Extraction!B1057)</f>
        <v>87</v>
      </c>
      <c r="R1057" s="12">
        <f>IF(Data_Extraction!C1057="",Data_Extraction!$J1057*(R$1),Data_Extraction!C1057)</f>
        <v>74.06</v>
      </c>
      <c r="S1057" s="12">
        <f>IF(Data_Extraction!D1057="",Data_Extraction!$J1057*(S$1),Data_Extraction!D1057)</f>
        <v>83.72</v>
      </c>
      <c r="T1057" s="12">
        <f>IF(Data_Extraction!E1057="",Data_Extraction!$J1057*(T$1),Data_Extraction!E1057)</f>
        <v>76.474999999999994</v>
      </c>
      <c r="U1057" s="12">
        <f>IF(Data_Extraction!F1057="",Data_Extraction!$J1057*(U$1),Data_Extraction!F1057)</f>
        <v>78.89</v>
      </c>
      <c r="V1057" s="12">
        <f>IF(Data_Extraction!G1057="",Data_Extraction!$J1057*(V$1),Data_Extraction!G1057)</f>
        <v>73.254999999999995</v>
      </c>
      <c r="W1057" s="12">
        <f>IF(Data_Extraction!H1057="",Data_Extraction!$J1057*(W$1),Data_Extraction!H1057)</f>
        <v>86.135000000000005</v>
      </c>
      <c r="X1057" s="12">
        <f>IF(Data_Extraction!I1057="",Data_Extraction!$J1057*(X$1),Data_Extraction!I1057)</f>
        <v>74</v>
      </c>
      <c r="Y1057" s="13">
        <f t="shared" si="96"/>
        <v>79.191874999999996</v>
      </c>
      <c r="Z1057" s="17" t="str">
        <f t="shared" si="100"/>
        <v>Late Evening</v>
      </c>
      <c r="AA1057" s="14" t="str">
        <f>VLOOKUP($N1057,'HeartRate-2022-03-21-1647950188'!$C:$G,2,0)</f>
        <v>Lecture</v>
      </c>
      <c r="AB1057" s="14" t="str">
        <f>VLOOKUP($N1057,'HeartRate-2022-03-21-1647950188'!$C:$G,3,0)</f>
        <v>Off Campus</v>
      </c>
      <c r="AC1057" s="14" t="str">
        <f>VLOOKUP($N1057,'HeartRate-2022-03-21-1647950188'!$C:$G,4,0)</f>
        <v>Sitting</v>
      </c>
      <c r="AD1057" s="14" t="str">
        <f>VLOOKUP($N1057,'HeartRate-2022-03-21-1647950188'!$C:$G,5,0)</f>
        <v>Technical Contexts</v>
      </c>
      <c r="AE1057">
        <f t="shared" si="101"/>
        <v>0</v>
      </c>
      <c r="AF1057" s="18">
        <v>44634</v>
      </c>
      <c r="AG1057" s="19">
        <v>0.68123842592592598</v>
      </c>
    </row>
    <row r="1058" spans="1:33" x14ac:dyDescent="0.3">
      <c r="A1058" s="5">
        <v>44634.681250000001</v>
      </c>
      <c r="B1058" t="str">
        <f>IFERROR(AVERAGEIFS('HeartRate-2022-03-21-1647950188'!$B:$B,'HeartRate-2022-03-21-1647950188'!$A:$A,Data_Extraction!B$2,'HeartRate-2022-03-21-1647950188'!$C:$C,Data_Extraction!$A1058),"")</f>
        <v/>
      </c>
      <c r="C1058" t="str">
        <f>IFERROR(AVERAGEIFS('HeartRate-2022-03-21-1647950188'!$B:$B,'HeartRate-2022-03-21-1647950188'!$A:$A,Data_Extraction!C$2,'HeartRate-2022-03-21-1647950188'!$C:$C,Data_Extraction!$A1058),"")</f>
        <v/>
      </c>
      <c r="D1058" t="str">
        <f>IFERROR(AVERAGEIFS('HeartRate-2022-03-21-1647950188'!$B:$B,'HeartRate-2022-03-21-1647950188'!$A:$A,Data_Extraction!D$2,'HeartRate-2022-03-21-1647950188'!$C:$C,Data_Extraction!$A1058),"")</f>
        <v/>
      </c>
      <c r="E1058" t="str">
        <f>IFERROR(AVERAGEIFS('HeartRate-2022-03-21-1647950188'!$B:$B,'HeartRate-2022-03-21-1647950188'!$A:$A,Data_Extraction!E$2,'HeartRate-2022-03-21-1647950188'!$C:$C,Data_Extraction!$A1058),"")</f>
        <v/>
      </c>
      <c r="F1058" t="str">
        <f>IFERROR(AVERAGEIFS('HeartRate-2022-03-21-1647950188'!$B:$B,'HeartRate-2022-03-21-1647950188'!$A:$A,Data_Extraction!F$2,'HeartRate-2022-03-21-1647950188'!$C:$C,Data_Extraction!$A1058),"")</f>
        <v/>
      </c>
      <c r="G1058">
        <f>IFERROR(AVERAGEIFS('HeartRate-2022-03-21-1647950188'!$B:$B,'HeartRate-2022-03-21-1647950188'!$A:$A,Data_Extraction!G$2,'HeartRate-2022-03-21-1647950188'!$C:$C,Data_Extraction!$A1058),"")</f>
        <v>98</v>
      </c>
      <c r="H1058">
        <f>IFERROR(AVERAGEIFS('HeartRate-2022-03-21-1647950188'!$B:$B,'HeartRate-2022-03-21-1647950188'!$A:$A,Data_Extraction!H$2,'HeartRate-2022-03-21-1647950188'!$C:$C,Data_Extraction!$A1058),"")</f>
        <v>89</v>
      </c>
      <c r="I1058" t="str">
        <f>IFERROR(AVERAGEIFS('HeartRate-2022-03-21-1647950188'!$B:$B,'HeartRate-2022-03-21-1647950188'!$A:$A,Data_Extraction!I$2,'HeartRate-2022-03-21-1647950188'!$C:$C,Data_Extraction!$A1058),"")</f>
        <v/>
      </c>
      <c r="J1058" s="8">
        <f t="shared" si="97"/>
        <v>93.5</v>
      </c>
      <c r="N1058" s="11">
        <f>Data_Extraction!A1058</f>
        <v>44634.681250000001</v>
      </c>
      <c r="O1058" s="15">
        <f t="shared" si="98"/>
        <v>44634</v>
      </c>
      <c r="P1058" s="16">
        <f t="shared" si="99"/>
        <v>0.68125000000000002</v>
      </c>
      <c r="Q1058" s="12">
        <f>IF(Data_Extraction!B1058="",Data_Extraction!$J1058*(Q$1),Data_Extraction!B1058)</f>
        <v>84.15</v>
      </c>
      <c r="R1058" s="12">
        <f>IF(Data_Extraction!C1058="",Data_Extraction!$J1058*(R$1),Data_Extraction!C1058)</f>
        <v>86.02000000000001</v>
      </c>
      <c r="S1058" s="12">
        <f>IF(Data_Extraction!D1058="",Data_Extraction!$J1058*(S$1),Data_Extraction!D1058)</f>
        <v>97.240000000000009</v>
      </c>
      <c r="T1058" s="12">
        <f>IF(Data_Extraction!E1058="",Data_Extraction!$J1058*(T$1),Data_Extraction!E1058)</f>
        <v>88.825000000000003</v>
      </c>
      <c r="U1058" s="12">
        <f>IF(Data_Extraction!F1058="",Data_Extraction!$J1058*(U$1),Data_Extraction!F1058)</f>
        <v>91.63</v>
      </c>
      <c r="V1058" s="12">
        <f>IF(Data_Extraction!G1058="",Data_Extraction!$J1058*(V$1),Data_Extraction!G1058)</f>
        <v>98</v>
      </c>
      <c r="W1058" s="12">
        <f>IF(Data_Extraction!H1058="",Data_Extraction!$J1058*(W$1),Data_Extraction!H1058)</f>
        <v>89</v>
      </c>
      <c r="X1058" s="12">
        <f>IF(Data_Extraction!I1058="",Data_Extraction!$J1058*(X$1),Data_Extraction!I1058)</f>
        <v>90.694999999999993</v>
      </c>
      <c r="Y1058" s="13">
        <f t="shared" si="96"/>
        <v>90.694999999999993</v>
      </c>
      <c r="Z1058" s="17" t="str">
        <f t="shared" si="100"/>
        <v>Late Evening</v>
      </c>
      <c r="AA1058" s="14" t="str">
        <f>VLOOKUP($N1058,'HeartRate-2022-03-21-1647950188'!$C:$G,2,0)</f>
        <v>Lecture</v>
      </c>
      <c r="AB1058" s="14" t="str">
        <f>VLOOKUP($N1058,'HeartRate-2022-03-21-1647950188'!$C:$G,3,0)</f>
        <v>Off Campus</v>
      </c>
      <c r="AC1058" s="14" t="str">
        <f>VLOOKUP($N1058,'HeartRate-2022-03-21-1647950188'!$C:$G,4,0)</f>
        <v>Sitting</v>
      </c>
      <c r="AD1058" s="14" t="str">
        <f>VLOOKUP($N1058,'HeartRate-2022-03-21-1647950188'!$C:$G,5,0)</f>
        <v>Technical Contexts</v>
      </c>
      <c r="AE1058">
        <f t="shared" si="101"/>
        <v>0</v>
      </c>
      <c r="AF1058" s="18">
        <v>44634</v>
      </c>
      <c r="AG1058" s="19">
        <v>0.68125000000000002</v>
      </c>
    </row>
    <row r="1059" spans="1:33" x14ac:dyDescent="0.3">
      <c r="A1059" s="5">
        <v>44634.681932870371</v>
      </c>
      <c r="B1059">
        <f>IFERROR(AVERAGEIFS('HeartRate-2022-03-21-1647950188'!$B:$B,'HeartRate-2022-03-21-1647950188'!$A:$A,Data_Extraction!B$2,'HeartRate-2022-03-21-1647950188'!$C:$C,Data_Extraction!$A1059),"")</f>
        <v>81</v>
      </c>
      <c r="C1059" t="str">
        <f>IFERROR(AVERAGEIFS('HeartRate-2022-03-21-1647950188'!$B:$B,'HeartRate-2022-03-21-1647950188'!$A:$A,Data_Extraction!C$2,'HeartRate-2022-03-21-1647950188'!$C:$C,Data_Extraction!$A1059),"")</f>
        <v/>
      </c>
      <c r="D1059" t="str">
        <f>IFERROR(AVERAGEIFS('HeartRate-2022-03-21-1647950188'!$B:$B,'HeartRate-2022-03-21-1647950188'!$A:$A,Data_Extraction!D$2,'HeartRate-2022-03-21-1647950188'!$C:$C,Data_Extraction!$A1059),"")</f>
        <v/>
      </c>
      <c r="E1059" t="str">
        <f>IFERROR(AVERAGEIFS('HeartRate-2022-03-21-1647950188'!$B:$B,'HeartRate-2022-03-21-1647950188'!$A:$A,Data_Extraction!E$2,'HeartRate-2022-03-21-1647950188'!$C:$C,Data_Extraction!$A1059),"")</f>
        <v/>
      </c>
      <c r="F1059" t="str">
        <f>IFERROR(AVERAGEIFS('HeartRate-2022-03-21-1647950188'!$B:$B,'HeartRate-2022-03-21-1647950188'!$A:$A,Data_Extraction!F$2,'HeartRate-2022-03-21-1647950188'!$C:$C,Data_Extraction!$A1059),"")</f>
        <v/>
      </c>
      <c r="G1059" t="str">
        <f>IFERROR(AVERAGEIFS('HeartRate-2022-03-21-1647950188'!$B:$B,'HeartRate-2022-03-21-1647950188'!$A:$A,Data_Extraction!G$2,'HeartRate-2022-03-21-1647950188'!$C:$C,Data_Extraction!$A1059),"")</f>
        <v/>
      </c>
      <c r="H1059" t="str">
        <f>IFERROR(AVERAGEIFS('HeartRate-2022-03-21-1647950188'!$B:$B,'HeartRate-2022-03-21-1647950188'!$A:$A,Data_Extraction!H$2,'HeartRate-2022-03-21-1647950188'!$C:$C,Data_Extraction!$A1059),"")</f>
        <v/>
      </c>
      <c r="I1059">
        <f>IFERROR(AVERAGEIFS('HeartRate-2022-03-21-1647950188'!$B:$B,'HeartRate-2022-03-21-1647950188'!$A:$A,Data_Extraction!I$2,'HeartRate-2022-03-21-1647950188'!$C:$C,Data_Extraction!$A1059),"")</f>
        <v>97</v>
      </c>
      <c r="J1059" s="8">
        <f t="shared" si="97"/>
        <v>89</v>
      </c>
      <c r="N1059" s="11">
        <f>Data_Extraction!A1059</f>
        <v>44634.681932870371</v>
      </c>
      <c r="O1059" s="15">
        <f t="shared" si="98"/>
        <v>44634</v>
      </c>
      <c r="P1059" s="16">
        <f t="shared" si="99"/>
        <v>0.68193287037037031</v>
      </c>
      <c r="Q1059" s="12">
        <f>IF(Data_Extraction!B1059="",Data_Extraction!$J1059*(Q$1),Data_Extraction!B1059)</f>
        <v>81</v>
      </c>
      <c r="R1059" s="12">
        <f>IF(Data_Extraction!C1059="",Data_Extraction!$J1059*(R$1),Data_Extraction!C1059)</f>
        <v>81.88000000000001</v>
      </c>
      <c r="S1059" s="12">
        <f>IF(Data_Extraction!D1059="",Data_Extraction!$J1059*(S$1),Data_Extraction!D1059)</f>
        <v>92.56</v>
      </c>
      <c r="T1059" s="12">
        <f>IF(Data_Extraction!E1059="",Data_Extraction!$J1059*(T$1),Data_Extraction!E1059)</f>
        <v>84.55</v>
      </c>
      <c r="U1059" s="12">
        <f>IF(Data_Extraction!F1059="",Data_Extraction!$J1059*(U$1),Data_Extraction!F1059)</f>
        <v>87.22</v>
      </c>
      <c r="V1059" s="12">
        <f>IF(Data_Extraction!G1059="",Data_Extraction!$J1059*(V$1),Data_Extraction!G1059)</f>
        <v>80.990000000000009</v>
      </c>
      <c r="W1059" s="12">
        <f>IF(Data_Extraction!H1059="",Data_Extraction!$J1059*(W$1),Data_Extraction!H1059)</f>
        <v>95.23</v>
      </c>
      <c r="X1059" s="12">
        <f>IF(Data_Extraction!I1059="",Data_Extraction!$J1059*(X$1),Data_Extraction!I1059)</f>
        <v>97</v>
      </c>
      <c r="Y1059" s="13">
        <f t="shared" si="96"/>
        <v>87.553750000000008</v>
      </c>
      <c r="Z1059" s="17" t="str">
        <f t="shared" si="100"/>
        <v>Late Evening</v>
      </c>
      <c r="AA1059" s="14" t="str">
        <f>VLOOKUP($N1059,'HeartRate-2022-03-21-1647950188'!$C:$G,2,0)</f>
        <v>Lecture</v>
      </c>
      <c r="AB1059" s="14" t="str">
        <f>VLOOKUP($N1059,'HeartRate-2022-03-21-1647950188'!$C:$G,3,0)</f>
        <v>Off Campus</v>
      </c>
      <c r="AC1059" s="14" t="str">
        <f>VLOOKUP($N1059,'HeartRate-2022-03-21-1647950188'!$C:$G,4,0)</f>
        <v>Sitting</v>
      </c>
      <c r="AD1059" s="14" t="str">
        <f>VLOOKUP($N1059,'HeartRate-2022-03-21-1647950188'!$C:$G,5,0)</f>
        <v>Technical Contexts</v>
      </c>
      <c r="AE1059">
        <f t="shared" si="101"/>
        <v>0</v>
      </c>
      <c r="AF1059" s="18">
        <v>44634</v>
      </c>
      <c r="AG1059" s="19">
        <v>0.68193287037037031</v>
      </c>
    </row>
    <row r="1060" spans="1:33" x14ac:dyDescent="0.3">
      <c r="A1060" s="5">
        <v>44634.682430555556</v>
      </c>
      <c r="B1060" t="str">
        <f>IFERROR(AVERAGEIFS('HeartRate-2022-03-21-1647950188'!$B:$B,'HeartRate-2022-03-21-1647950188'!$A:$A,Data_Extraction!B$2,'HeartRate-2022-03-21-1647950188'!$C:$C,Data_Extraction!$A1060),"")</f>
        <v/>
      </c>
      <c r="C1060" t="str">
        <f>IFERROR(AVERAGEIFS('HeartRate-2022-03-21-1647950188'!$B:$B,'HeartRate-2022-03-21-1647950188'!$A:$A,Data_Extraction!C$2,'HeartRate-2022-03-21-1647950188'!$C:$C,Data_Extraction!$A1060),"")</f>
        <v/>
      </c>
      <c r="D1060" t="str">
        <f>IFERROR(AVERAGEIFS('HeartRate-2022-03-21-1647950188'!$B:$B,'HeartRate-2022-03-21-1647950188'!$A:$A,Data_Extraction!D$2,'HeartRate-2022-03-21-1647950188'!$C:$C,Data_Extraction!$A1060),"")</f>
        <v/>
      </c>
      <c r="E1060" t="str">
        <f>IFERROR(AVERAGEIFS('HeartRate-2022-03-21-1647950188'!$B:$B,'HeartRate-2022-03-21-1647950188'!$A:$A,Data_Extraction!E$2,'HeartRate-2022-03-21-1647950188'!$C:$C,Data_Extraction!$A1060),"")</f>
        <v/>
      </c>
      <c r="F1060" t="str">
        <f>IFERROR(AVERAGEIFS('HeartRate-2022-03-21-1647950188'!$B:$B,'HeartRate-2022-03-21-1647950188'!$A:$A,Data_Extraction!F$2,'HeartRate-2022-03-21-1647950188'!$C:$C,Data_Extraction!$A1060),"")</f>
        <v/>
      </c>
      <c r="G1060" t="str">
        <f>IFERROR(AVERAGEIFS('HeartRate-2022-03-21-1647950188'!$B:$B,'HeartRate-2022-03-21-1647950188'!$A:$A,Data_Extraction!G$2,'HeartRate-2022-03-21-1647950188'!$C:$C,Data_Extraction!$A1060),"")</f>
        <v/>
      </c>
      <c r="H1060" t="str">
        <f>IFERROR(AVERAGEIFS('HeartRate-2022-03-21-1647950188'!$B:$B,'HeartRate-2022-03-21-1647950188'!$A:$A,Data_Extraction!H$2,'HeartRate-2022-03-21-1647950188'!$C:$C,Data_Extraction!$A1060),"")</f>
        <v/>
      </c>
      <c r="I1060">
        <f>IFERROR(AVERAGEIFS('HeartRate-2022-03-21-1647950188'!$B:$B,'HeartRate-2022-03-21-1647950188'!$A:$A,Data_Extraction!I$2,'HeartRate-2022-03-21-1647950188'!$C:$C,Data_Extraction!$A1060),"")</f>
        <v>113</v>
      </c>
      <c r="J1060" s="8">
        <f t="shared" si="97"/>
        <v>113</v>
      </c>
      <c r="N1060" s="11">
        <f>Data_Extraction!A1060</f>
        <v>44634.682430555556</v>
      </c>
      <c r="O1060" s="15">
        <f t="shared" si="98"/>
        <v>44634</v>
      </c>
      <c r="P1060" s="16">
        <f t="shared" si="99"/>
        <v>0.68243055555555554</v>
      </c>
      <c r="Q1060" s="12">
        <f>IF(Data_Extraction!B1060="",Data_Extraction!$J1060*(Q$1),Data_Extraction!B1060)</f>
        <v>101.7</v>
      </c>
      <c r="R1060" s="12">
        <f>IF(Data_Extraction!C1060="",Data_Extraction!$J1060*(R$1),Data_Extraction!C1060)</f>
        <v>103.96000000000001</v>
      </c>
      <c r="S1060" s="12">
        <f>IF(Data_Extraction!D1060="",Data_Extraction!$J1060*(S$1),Data_Extraction!D1060)</f>
        <v>117.52000000000001</v>
      </c>
      <c r="T1060" s="12">
        <f>IF(Data_Extraction!E1060="",Data_Extraction!$J1060*(T$1),Data_Extraction!E1060)</f>
        <v>107.35</v>
      </c>
      <c r="U1060" s="12">
        <f>IF(Data_Extraction!F1060="",Data_Extraction!$J1060*(U$1),Data_Extraction!F1060)</f>
        <v>110.74</v>
      </c>
      <c r="V1060" s="12">
        <f>IF(Data_Extraction!G1060="",Data_Extraction!$J1060*(V$1),Data_Extraction!G1060)</f>
        <v>102.83</v>
      </c>
      <c r="W1060" s="12">
        <f>IF(Data_Extraction!H1060="",Data_Extraction!$J1060*(W$1),Data_Extraction!H1060)</f>
        <v>120.91000000000001</v>
      </c>
      <c r="X1060" s="12">
        <f>IF(Data_Extraction!I1060="",Data_Extraction!$J1060*(X$1),Data_Extraction!I1060)</f>
        <v>113</v>
      </c>
      <c r="Y1060" s="13">
        <f t="shared" si="96"/>
        <v>109.75125000000001</v>
      </c>
      <c r="Z1060" s="17" t="str">
        <f t="shared" si="100"/>
        <v>Late Evening</v>
      </c>
      <c r="AA1060" s="14" t="str">
        <f>VLOOKUP($N1060,'HeartRate-2022-03-21-1647950188'!$C:$G,2,0)</f>
        <v>Lecture</v>
      </c>
      <c r="AB1060" s="14" t="str">
        <f>VLOOKUP($N1060,'HeartRate-2022-03-21-1647950188'!$C:$G,3,0)</f>
        <v>Off Campus</v>
      </c>
      <c r="AC1060" s="14" t="str">
        <f>VLOOKUP($N1060,'HeartRate-2022-03-21-1647950188'!$C:$G,4,0)</f>
        <v>Sitting</v>
      </c>
      <c r="AD1060" s="14" t="str">
        <f>VLOOKUP($N1060,'HeartRate-2022-03-21-1647950188'!$C:$G,5,0)</f>
        <v>Technical Contexts</v>
      </c>
      <c r="AE1060">
        <f t="shared" si="101"/>
        <v>0</v>
      </c>
      <c r="AF1060" s="18">
        <v>44634</v>
      </c>
      <c r="AG1060" s="19">
        <v>0.68243055555555554</v>
      </c>
    </row>
    <row r="1061" spans="1:33" x14ac:dyDescent="0.3">
      <c r="A1061" s="5">
        <v>44634.682627314818</v>
      </c>
      <c r="B1061">
        <f>IFERROR(AVERAGEIFS('HeartRate-2022-03-21-1647950188'!$B:$B,'HeartRate-2022-03-21-1647950188'!$A:$A,Data_Extraction!B$2,'HeartRate-2022-03-21-1647950188'!$C:$C,Data_Extraction!$A1061),"")</f>
        <v>85</v>
      </c>
      <c r="C1061" t="str">
        <f>IFERROR(AVERAGEIFS('HeartRate-2022-03-21-1647950188'!$B:$B,'HeartRate-2022-03-21-1647950188'!$A:$A,Data_Extraction!C$2,'HeartRate-2022-03-21-1647950188'!$C:$C,Data_Extraction!$A1061),"")</f>
        <v/>
      </c>
      <c r="D1061" t="str">
        <f>IFERROR(AVERAGEIFS('HeartRate-2022-03-21-1647950188'!$B:$B,'HeartRate-2022-03-21-1647950188'!$A:$A,Data_Extraction!D$2,'HeartRate-2022-03-21-1647950188'!$C:$C,Data_Extraction!$A1061),"")</f>
        <v/>
      </c>
      <c r="E1061" t="str">
        <f>IFERROR(AVERAGEIFS('HeartRate-2022-03-21-1647950188'!$B:$B,'HeartRate-2022-03-21-1647950188'!$A:$A,Data_Extraction!E$2,'HeartRate-2022-03-21-1647950188'!$C:$C,Data_Extraction!$A1061),"")</f>
        <v/>
      </c>
      <c r="F1061" t="str">
        <f>IFERROR(AVERAGEIFS('HeartRate-2022-03-21-1647950188'!$B:$B,'HeartRate-2022-03-21-1647950188'!$A:$A,Data_Extraction!F$2,'HeartRate-2022-03-21-1647950188'!$C:$C,Data_Extraction!$A1061),"")</f>
        <v/>
      </c>
      <c r="G1061" t="str">
        <f>IFERROR(AVERAGEIFS('HeartRate-2022-03-21-1647950188'!$B:$B,'HeartRate-2022-03-21-1647950188'!$A:$A,Data_Extraction!G$2,'HeartRate-2022-03-21-1647950188'!$C:$C,Data_Extraction!$A1061),"")</f>
        <v/>
      </c>
      <c r="H1061" t="str">
        <f>IFERROR(AVERAGEIFS('HeartRate-2022-03-21-1647950188'!$B:$B,'HeartRate-2022-03-21-1647950188'!$A:$A,Data_Extraction!H$2,'HeartRate-2022-03-21-1647950188'!$C:$C,Data_Extraction!$A1061),"")</f>
        <v/>
      </c>
      <c r="I1061">
        <f>IFERROR(AVERAGEIFS('HeartRate-2022-03-21-1647950188'!$B:$B,'HeartRate-2022-03-21-1647950188'!$A:$A,Data_Extraction!I$2,'HeartRate-2022-03-21-1647950188'!$C:$C,Data_Extraction!$A1061),"")</f>
        <v>112</v>
      </c>
      <c r="J1061" s="8">
        <f t="shared" si="97"/>
        <v>98.5</v>
      </c>
      <c r="N1061" s="11">
        <f>Data_Extraction!A1061</f>
        <v>44634.682627314818</v>
      </c>
      <c r="O1061" s="15">
        <f t="shared" si="98"/>
        <v>44634</v>
      </c>
      <c r="P1061" s="16">
        <f t="shared" si="99"/>
        <v>0.68262731481481476</v>
      </c>
      <c r="Q1061" s="12">
        <f>IF(Data_Extraction!B1061="",Data_Extraction!$J1061*(Q$1),Data_Extraction!B1061)</f>
        <v>85</v>
      </c>
      <c r="R1061" s="12">
        <f>IF(Data_Extraction!C1061="",Data_Extraction!$J1061*(R$1),Data_Extraction!C1061)</f>
        <v>90.62</v>
      </c>
      <c r="S1061" s="12">
        <f>IF(Data_Extraction!D1061="",Data_Extraction!$J1061*(S$1),Data_Extraction!D1061)</f>
        <v>102.44</v>
      </c>
      <c r="T1061" s="12">
        <f>IF(Data_Extraction!E1061="",Data_Extraction!$J1061*(T$1),Data_Extraction!E1061)</f>
        <v>93.574999999999989</v>
      </c>
      <c r="U1061" s="12">
        <f>IF(Data_Extraction!F1061="",Data_Extraction!$J1061*(U$1),Data_Extraction!F1061)</f>
        <v>96.53</v>
      </c>
      <c r="V1061" s="12">
        <f>IF(Data_Extraction!G1061="",Data_Extraction!$J1061*(V$1),Data_Extraction!G1061)</f>
        <v>89.635000000000005</v>
      </c>
      <c r="W1061" s="12">
        <f>IF(Data_Extraction!H1061="",Data_Extraction!$J1061*(W$1),Data_Extraction!H1061)</f>
        <v>105.39500000000001</v>
      </c>
      <c r="X1061" s="12">
        <f>IF(Data_Extraction!I1061="",Data_Extraction!$J1061*(X$1),Data_Extraction!I1061)</f>
        <v>112</v>
      </c>
      <c r="Y1061" s="13">
        <f t="shared" si="96"/>
        <v>96.899374999999992</v>
      </c>
      <c r="Z1061" s="17" t="str">
        <f t="shared" si="100"/>
        <v>Late Evening</v>
      </c>
      <c r="AA1061" s="14" t="str">
        <f>VLOOKUP($N1061,'HeartRate-2022-03-21-1647950188'!$C:$G,2,0)</f>
        <v>Lecture</v>
      </c>
      <c r="AB1061" s="14" t="str">
        <f>VLOOKUP($N1061,'HeartRate-2022-03-21-1647950188'!$C:$G,3,0)</f>
        <v>Off Campus</v>
      </c>
      <c r="AC1061" s="14" t="str">
        <f>VLOOKUP($N1061,'HeartRate-2022-03-21-1647950188'!$C:$G,4,0)</f>
        <v>Sitting</v>
      </c>
      <c r="AD1061" s="14" t="str">
        <f>VLOOKUP($N1061,'HeartRate-2022-03-21-1647950188'!$C:$G,5,0)</f>
        <v>Technical Contexts</v>
      </c>
      <c r="AE1061">
        <f t="shared" si="101"/>
        <v>0</v>
      </c>
      <c r="AF1061" s="18">
        <v>44634</v>
      </c>
      <c r="AG1061" s="19">
        <v>0.68262731481481476</v>
      </c>
    </row>
    <row r="1062" spans="1:33" x14ac:dyDescent="0.3">
      <c r="A1062" s="5">
        <v>44634.682789351849</v>
      </c>
      <c r="B1062" t="str">
        <f>IFERROR(AVERAGEIFS('HeartRate-2022-03-21-1647950188'!$B:$B,'HeartRate-2022-03-21-1647950188'!$A:$A,Data_Extraction!B$2,'HeartRate-2022-03-21-1647950188'!$C:$C,Data_Extraction!$A1062),"")</f>
        <v/>
      </c>
      <c r="C1062" t="str">
        <f>IFERROR(AVERAGEIFS('HeartRate-2022-03-21-1647950188'!$B:$B,'HeartRate-2022-03-21-1647950188'!$A:$A,Data_Extraction!C$2,'HeartRate-2022-03-21-1647950188'!$C:$C,Data_Extraction!$A1062),"")</f>
        <v/>
      </c>
      <c r="D1062" t="str">
        <f>IFERROR(AVERAGEIFS('HeartRate-2022-03-21-1647950188'!$B:$B,'HeartRate-2022-03-21-1647950188'!$A:$A,Data_Extraction!D$2,'HeartRate-2022-03-21-1647950188'!$C:$C,Data_Extraction!$A1062),"")</f>
        <v/>
      </c>
      <c r="E1062" t="str">
        <f>IFERROR(AVERAGEIFS('HeartRate-2022-03-21-1647950188'!$B:$B,'HeartRate-2022-03-21-1647950188'!$A:$A,Data_Extraction!E$2,'HeartRate-2022-03-21-1647950188'!$C:$C,Data_Extraction!$A1062),"")</f>
        <v/>
      </c>
      <c r="F1062" t="str">
        <f>IFERROR(AVERAGEIFS('HeartRate-2022-03-21-1647950188'!$B:$B,'HeartRate-2022-03-21-1647950188'!$A:$A,Data_Extraction!F$2,'HeartRate-2022-03-21-1647950188'!$C:$C,Data_Extraction!$A1062),"")</f>
        <v/>
      </c>
      <c r="G1062" t="str">
        <f>IFERROR(AVERAGEIFS('HeartRate-2022-03-21-1647950188'!$B:$B,'HeartRate-2022-03-21-1647950188'!$A:$A,Data_Extraction!G$2,'HeartRate-2022-03-21-1647950188'!$C:$C,Data_Extraction!$A1062),"")</f>
        <v/>
      </c>
      <c r="H1062" t="str">
        <f>IFERROR(AVERAGEIFS('HeartRate-2022-03-21-1647950188'!$B:$B,'HeartRate-2022-03-21-1647950188'!$A:$A,Data_Extraction!H$2,'HeartRate-2022-03-21-1647950188'!$C:$C,Data_Extraction!$A1062),"")</f>
        <v/>
      </c>
      <c r="I1062">
        <f>IFERROR(AVERAGEIFS('HeartRate-2022-03-21-1647950188'!$B:$B,'HeartRate-2022-03-21-1647950188'!$A:$A,Data_Extraction!I$2,'HeartRate-2022-03-21-1647950188'!$C:$C,Data_Extraction!$A1062),"")</f>
        <v>95</v>
      </c>
      <c r="J1062" s="8">
        <f t="shared" si="97"/>
        <v>95</v>
      </c>
      <c r="N1062" s="11">
        <f>Data_Extraction!A1062</f>
        <v>44634.682789351849</v>
      </c>
      <c r="O1062" s="15">
        <f t="shared" si="98"/>
        <v>44634</v>
      </c>
      <c r="P1062" s="16">
        <f t="shared" si="99"/>
        <v>0.68278935185185186</v>
      </c>
      <c r="Q1062" s="12">
        <f>IF(Data_Extraction!B1062="",Data_Extraction!$J1062*(Q$1),Data_Extraction!B1062)</f>
        <v>85.5</v>
      </c>
      <c r="R1062" s="12">
        <f>IF(Data_Extraction!C1062="",Data_Extraction!$J1062*(R$1),Data_Extraction!C1062)</f>
        <v>87.4</v>
      </c>
      <c r="S1062" s="12">
        <f>IF(Data_Extraction!D1062="",Data_Extraction!$J1062*(S$1),Data_Extraction!D1062)</f>
        <v>98.8</v>
      </c>
      <c r="T1062" s="12">
        <f>IF(Data_Extraction!E1062="",Data_Extraction!$J1062*(T$1),Data_Extraction!E1062)</f>
        <v>90.25</v>
      </c>
      <c r="U1062" s="12">
        <f>IF(Data_Extraction!F1062="",Data_Extraction!$J1062*(U$1),Data_Extraction!F1062)</f>
        <v>93.1</v>
      </c>
      <c r="V1062" s="12">
        <f>IF(Data_Extraction!G1062="",Data_Extraction!$J1062*(V$1),Data_Extraction!G1062)</f>
        <v>86.45</v>
      </c>
      <c r="W1062" s="12">
        <f>IF(Data_Extraction!H1062="",Data_Extraction!$J1062*(W$1),Data_Extraction!H1062)</f>
        <v>101.65</v>
      </c>
      <c r="X1062" s="12">
        <f>IF(Data_Extraction!I1062="",Data_Extraction!$J1062*(X$1),Data_Extraction!I1062)</f>
        <v>95</v>
      </c>
      <c r="Y1062" s="13">
        <f t="shared" si="96"/>
        <v>92.268749999999997</v>
      </c>
      <c r="Z1062" s="17" t="str">
        <f t="shared" si="100"/>
        <v>Late Evening</v>
      </c>
      <c r="AA1062" s="14" t="str">
        <f>VLOOKUP($N1062,'HeartRate-2022-03-21-1647950188'!$C:$G,2,0)</f>
        <v>Closing</v>
      </c>
      <c r="AB1062" s="14" t="str">
        <f>VLOOKUP($N1062,'HeartRate-2022-03-21-1647950188'!$C:$G,3,0)</f>
        <v>Off Campus</v>
      </c>
      <c r="AC1062" s="14" t="str">
        <f>VLOOKUP($N1062,'HeartRate-2022-03-21-1647950188'!$C:$G,4,0)</f>
        <v>Standing</v>
      </c>
      <c r="AD1062" s="14" t="str">
        <f>VLOOKUP($N1062,'HeartRate-2022-03-21-1647950188'!$C:$G,5,0)</f>
        <v>Technical Contexts</v>
      </c>
      <c r="AE1062">
        <f t="shared" si="101"/>
        <v>0</v>
      </c>
      <c r="AF1062" s="18">
        <v>44634</v>
      </c>
      <c r="AG1062" s="19">
        <v>0.68278935185185186</v>
      </c>
    </row>
    <row r="1063" spans="1:33" x14ac:dyDescent="0.3">
      <c r="A1063" s="5">
        <v>44634.683321759258</v>
      </c>
      <c r="B1063">
        <f>IFERROR(AVERAGEIFS('HeartRate-2022-03-21-1647950188'!$B:$B,'HeartRate-2022-03-21-1647950188'!$A:$A,Data_Extraction!B$2,'HeartRate-2022-03-21-1647950188'!$C:$C,Data_Extraction!$A1063),"")</f>
        <v>100</v>
      </c>
      <c r="C1063" t="str">
        <f>IFERROR(AVERAGEIFS('HeartRate-2022-03-21-1647950188'!$B:$B,'HeartRate-2022-03-21-1647950188'!$A:$A,Data_Extraction!C$2,'HeartRate-2022-03-21-1647950188'!$C:$C,Data_Extraction!$A1063),"")</f>
        <v/>
      </c>
      <c r="D1063">
        <f>IFERROR(AVERAGEIFS('HeartRate-2022-03-21-1647950188'!$B:$B,'HeartRate-2022-03-21-1647950188'!$A:$A,Data_Extraction!D$2,'HeartRate-2022-03-21-1647950188'!$C:$C,Data_Extraction!$A1063),"")</f>
        <v>95</v>
      </c>
      <c r="E1063" t="str">
        <f>IFERROR(AVERAGEIFS('HeartRate-2022-03-21-1647950188'!$B:$B,'HeartRate-2022-03-21-1647950188'!$A:$A,Data_Extraction!E$2,'HeartRate-2022-03-21-1647950188'!$C:$C,Data_Extraction!$A1063),"")</f>
        <v/>
      </c>
      <c r="F1063" t="str">
        <f>IFERROR(AVERAGEIFS('HeartRate-2022-03-21-1647950188'!$B:$B,'HeartRate-2022-03-21-1647950188'!$A:$A,Data_Extraction!F$2,'HeartRate-2022-03-21-1647950188'!$C:$C,Data_Extraction!$A1063),"")</f>
        <v/>
      </c>
      <c r="G1063" t="str">
        <f>IFERROR(AVERAGEIFS('HeartRate-2022-03-21-1647950188'!$B:$B,'HeartRate-2022-03-21-1647950188'!$A:$A,Data_Extraction!G$2,'HeartRate-2022-03-21-1647950188'!$C:$C,Data_Extraction!$A1063),"")</f>
        <v/>
      </c>
      <c r="H1063" t="str">
        <f>IFERROR(AVERAGEIFS('HeartRate-2022-03-21-1647950188'!$B:$B,'HeartRate-2022-03-21-1647950188'!$A:$A,Data_Extraction!H$2,'HeartRate-2022-03-21-1647950188'!$C:$C,Data_Extraction!$A1063),"")</f>
        <v/>
      </c>
      <c r="I1063">
        <f>IFERROR(AVERAGEIFS('HeartRate-2022-03-21-1647950188'!$B:$B,'HeartRate-2022-03-21-1647950188'!$A:$A,Data_Extraction!I$2,'HeartRate-2022-03-21-1647950188'!$C:$C,Data_Extraction!$A1063),"")</f>
        <v>97</v>
      </c>
      <c r="J1063" s="8">
        <f t="shared" si="97"/>
        <v>97.333333333333329</v>
      </c>
      <c r="N1063" s="11">
        <f>Data_Extraction!A1063</f>
        <v>44634.683321759258</v>
      </c>
      <c r="O1063" s="15">
        <f t="shared" si="98"/>
        <v>44634</v>
      </c>
      <c r="P1063" s="16">
        <f t="shared" si="99"/>
        <v>0.68332175925925931</v>
      </c>
      <c r="Q1063" s="12">
        <f>IF(Data_Extraction!B1063="",Data_Extraction!$J1063*(Q$1),Data_Extraction!B1063)</f>
        <v>100</v>
      </c>
      <c r="R1063" s="12">
        <f>IF(Data_Extraction!C1063="",Data_Extraction!$J1063*(R$1),Data_Extraction!C1063)</f>
        <v>89.546666666666667</v>
      </c>
      <c r="S1063" s="12">
        <f>IF(Data_Extraction!D1063="",Data_Extraction!$J1063*(S$1),Data_Extraction!D1063)</f>
        <v>95</v>
      </c>
      <c r="T1063" s="12">
        <f>IF(Data_Extraction!E1063="",Data_Extraction!$J1063*(T$1),Data_Extraction!E1063)</f>
        <v>92.466666666666654</v>
      </c>
      <c r="U1063" s="12">
        <f>IF(Data_Extraction!F1063="",Data_Extraction!$J1063*(U$1),Data_Extraction!F1063)</f>
        <v>95.386666666666656</v>
      </c>
      <c r="V1063" s="12">
        <f>IF(Data_Extraction!G1063="",Data_Extraction!$J1063*(V$1),Data_Extraction!G1063)</f>
        <v>88.573333333333338</v>
      </c>
      <c r="W1063" s="12">
        <f>IF(Data_Extraction!H1063="",Data_Extraction!$J1063*(W$1),Data_Extraction!H1063)</f>
        <v>104.14666666666666</v>
      </c>
      <c r="X1063" s="12">
        <f>IF(Data_Extraction!I1063="",Data_Extraction!$J1063*(X$1),Data_Extraction!I1063)</f>
        <v>97</v>
      </c>
      <c r="Y1063" s="13">
        <f t="shared" si="96"/>
        <v>95.265000000000001</v>
      </c>
      <c r="Z1063" s="17" t="str">
        <f t="shared" si="100"/>
        <v>Late Evening</v>
      </c>
      <c r="AA1063" s="14" t="str">
        <f>VLOOKUP($N1063,'HeartRate-2022-03-21-1647950188'!$C:$G,2,0)</f>
        <v>Closing</v>
      </c>
      <c r="AB1063" s="14" t="str">
        <f>VLOOKUP($N1063,'HeartRate-2022-03-21-1647950188'!$C:$G,3,0)</f>
        <v>Off Campus</v>
      </c>
      <c r="AC1063" s="14" t="str">
        <f>VLOOKUP($N1063,'HeartRate-2022-03-21-1647950188'!$C:$G,4,0)</f>
        <v>Standing</v>
      </c>
      <c r="AD1063" s="14" t="str">
        <f>VLOOKUP($N1063,'HeartRate-2022-03-21-1647950188'!$C:$G,5,0)</f>
        <v>Technical Contexts</v>
      </c>
      <c r="AE1063">
        <f t="shared" si="101"/>
        <v>0</v>
      </c>
      <c r="AF1063" s="18">
        <v>44634</v>
      </c>
      <c r="AG1063" s="19">
        <v>0.68332175925925931</v>
      </c>
    </row>
    <row r="1064" spans="1:33" x14ac:dyDescent="0.3">
      <c r="A1064" s="5">
        <v>44634.683796296296</v>
      </c>
      <c r="B1064">
        <f>IFERROR(AVERAGEIFS('HeartRate-2022-03-21-1647950188'!$B:$B,'HeartRate-2022-03-21-1647950188'!$A:$A,Data_Extraction!B$2,'HeartRate-2022-03-21-1647950188'!$C:$C,Data_Extraction!$A1064),"")</f>
        <v>106</v>
      </c>
      <c r="C1064" t="str">
        <f>IFERROR(AVERAGEIFS('HeartRate-2022-03-21-1647950188'!$B:$B,'HeartRate-2022-03-21-1647950188'!$A:$A,Data_Extraction!C$2,'HeartRate-2022-03-21-1647950188'!$C:$C,Data_Extraction!$A1064),"")</f>
        <v/>
      </c>
      <c r="D1064" t="str">
        <f>IFERROR(AVERAGEIFS('HeartRate-2022-03-21-1647950188'!$B:$B,'HeartRate-2022-03-21-1647950188'!$A:$A,Data_Extraction!D$2,'HeartRate-2022-03-21-1647950188'!$C:$C,Data_Extraction!$A1064),"")</f>
        <v/>
      </c>
      <c r="E1064">
        <f>IFERROR(AVERAGEIFS('HeartRate-2022-03-21-1647950188'!$B:$B,'HeartRate-2022-03-21-1647950188'!$A:$A,Data_Extraction!E$2,'HeartRate-2022-03-21-1647950188'!$C:$C,Data_Extraction!$A1064),"")</f>
        <v>98</v>
      </c>
      <c r="F1064" t="str">
        <f>IFERROR(AVERAGEIFS('HeartRate-2022-03-21-1647950188'!$B:$B,'HeartRate-2022-03-21-1647950188'!$A:$A,Data_Extraction!F$2,'HeartRate-2022-03-21-1647950188'!$C:$C,Data_Extraction!$A1064),"")</f>
        <v/>
      </c>
      <c r="G1064" t="str">
        <f>IFERROR(AVERAGEIFS('HeartRate-2022-03-21-1647950188'!$B:$B,'HeartRate-2022-03-21-1647950188'!$A:$A,Data_Extraction!G$2,'HeartRate-2022-03-21-1647950188'!$C:$C,Data_Extraction!$A1064),"")</f>
        <v/>
      </c>
      <c r="H1064" t="str">
        <f>IFERROR(AVERAGEIFS('HeartRate-2022-03-21-1647950188'!$B:$B,'HeartRate-2022-03-21-1647950188'!$A:$A,Data_Extraction!H$2,'HeartRate-2022-03-21-1647950188'!$C:$C,Data_Extraction!$A1064),"")</f>
        <v/>
      </c>
      <c r="I1064" t="str">
        <f>IFERROR(AVERAGEIFS('HeartRate-2022-03-21-1647950188'!$B:$B,'HeartRate-2022-03-21-1647950188'!$A:$A,Data_Extraction!I$2,'HeartRate-2022-03-21-1647950188'!$C:$C,Data_Extraction!$A1064),"")</f>
        <v/>
      </c>
      <c r="J1064" s="8">
        <f t="shared" si="97"/>
        <v>102</v>
      </c>
      <c r="N1064" s="11">
        <f>Data_Extraction!A1064</f>
        <v>44634.683796296296</v>
      </c>
      <c r="O1064" s="15">
        <f t="shared" si="98"/>
        <v>44634</v>
      </c>
      <c r="P1064" s="16">
        <f t="shared" si="99"/>
        <v>0.68379629629629635</v>
      </c>
      <c r="Q1064" s="12">
        <f>IF(Data_Extraction!B1064="",Data_Extraction!$J1064*(Q$1),Data_Extraction!B1064)</f>
        <v>106</v>
      </c>
      <c r="R1064" s="12">
        <f>IF(Data_Extraction!C1064="",Data_Extraction!$J1064*(R$1),Data_Extraction!C1064)</f>
        <v>93.84</v>
      </c>
      <c r="S1064" s="12">
        <f>IF(Data_Extraction!D1064="",Data_Extraction!$J1064*(S$1),Data_Extraction!D1064)</f>
        <v>106.08</v>
      </c>
      <c r="T1064" s="12">
        <f>IF(Data_Extraction!E1064="",Data_Extraction!$J1064*(T$1),Data_Extraction!E1064)</f>
        <v>98</v>
      </c>
      <c r="U1064" s="12">
        <f>IF(Data_Extraction!F1064="",Data_Extraction!$J1064*(U$1),Data_Extraction!F1064)</f>
        <v>99.96</v>
      </c>
      <c r="V1064" s="12">
        <f>IF(Data_Extraction!G1064="",Data_Extraction!$J1064*(V$1),Data_Extraction!G1064)</f>
        <v>92.820000000000007</v>
      </c>
      <c r="W1064" s="12">
        <f>IF(Data_Extraction!H1064="",Data_Extraction!$J1064*(W$1),Data_Extraction!H1064)</f>
        <v>109.14</v>
      </c>
      <c r="X1064" s="12">
        <f>IF(Data_Extraction!I1064="",Data_Extraction!$J1064*(X$1),Data_Extraction!I1064)</f>
        <v>98.94</v>
      </c>
      <c r="Y1064" s="13">
        <f t="shared" si="96"/>
        <v>100.5975</v>
      </c>
      <c r="Z1064" s="17" t="str">
        <f t="shared" si="100"/>
        <v>Late Evening</v>
      </c>
      <c r="AA1064" s="14" t="str">
        <f>VLOOKUP($N1064,'HeartRate-2022-03-21-1647950188'!$C:$G,2,0)</f>
        <v>Closing</v>
      </c>
      <c r="AB1064" s="14" t="str">
        <f>VLOOKUP($N1064,'HeartRate-2022-03-21-1647950188'!$C:$G,3,0)</f>
        <v>Off Campus</v>
      </c>
      <c r="AC1064" s="14" t="str">
        <f>VLOOKUP($N1064,'HeartRate-2022-03-21-1647950188'!$C:$G,4,0)</f>
        <v>Standing</v>
      </c>
      <c r="AD1064" s="14" t="str">
        <f>VLOOKUP($N1064,'HeartRate-2022-03-21-1647950188'!$C:$G,5,0)</f>
        <v>Technical Contexts</v>
      </c>
      <c r="AE1064">
        <f t="shared" si="101"/>
        <v>0</v>
      </c>
      <c r="AF1064" s="18">
        <v>44634</v>
      </c>
      <c r="AG1064" s="19">
        <v>0.68379629629629635</v>
      </c>
    </row>
    <row r="1065" spans="1:33" x14ac:dyDescent="0.3">
      <c r="A1065" s="5">
        <v>44634.684016203704</v>
      </c>
      <c r="B1065">
        <f>IFERROR(AVERAGEIFS('HeartRate-2022-03-21-1647950188'!$B:$B,'HeartRate-2022-03-21-1647950188'!$A:$A,Data_Extraction!B$2,'HeartRate-2022-03-21-1647950188'!$C:$C,Data_Extraction!$A1065),"")</f>
        <v>106</v>
      </c>
      <c r="C1065" t="str">
        <f>IFERROR(AVERAGEIFS('HeartRate-2022-03-21-1647950188'!$B:$B,'HeartRate-2022-03-21-1647950188'!$A:$A,Data_Extraction!C$2,'HeartRate-2022-03-21-1647950188'!$C:$C,Data_Extraction!$A1065),"")</f>
        <v/>
      </c>
      <c r="D1065" t="str">
        <f>IFERROR(AVERAGEIFS('HeartRate-2022-03-21-1647950188'!$B:$B,'HeartRate-2022-03-21-1647950188'!$A:$A,Data_Extraction!D$2,'HeartRate-2022-03-21-1647950188'!$C:$C,Data_Extraction!$A1065),"")</f>
        <v/>
      </c>
      <c r="E1065" t="str">
        <f>IFERROR(AVERAGEIFS('HeartRate-2022-03-21-1647950188'!$B:$B,'HeartRate-2022-03-21-1647950188'!$A:$A,Data_Extraction!E$2,'HeartRate-2022-03-21-1647950188'!$C:$C,Data_Extraction!$A1065),"")</f>
        <v/>
      </c>
      <c r="F1065">
        <f>IFERROR(AVERAGEIFS('HeartRate-2022-03-21-1647950188'!$B:$B,'HeartRate-2022-03-21-1647950188'!$A:$A,Data_Extraction!F$2,'HeartRate-2022-03-21-1647950188'!$C:$C,Data_Extraction!$A1065),"")</f>
        <v>97</v>
      </c>
      <c r="G1065" t="str">
        <f>IFERROR(AVERAGEIFS('HeartRate-2022-03-21-1647950188'!$B:$B,'HeartRate-2022-03-21-1647950188'!$A:$A,Data_Extraction!G$2,'HeartRate-2022-03-21-1647950188'!$C:$C,Data_Extraction!$A1065),"")</f>
        <v/>
      </c>
      <c r="H1065" t="str">
        <f>IFERROR(AVERAGEIFS('HeartRate-2022-03-21-1647950188'!$B:$B,'HeartRate-2022-03-21-1647950188'!$A:$A,Data_Extraction!H$2,'HeartRate-2022-03-21-1647950188'!$C:$C,Data_Extraction!$A1065),"")</f>
        <v/>
      </c>
      <c r="I1065">
        <f>IFERROR(AVERAGEIFS('HeartRate-2022-03-21-1647950188'!$B:$B,'HeartRate-2022-03-21-1647950188'!$A:$A,Data_Extraction!I$2,'HeartRate-2022-03-21-1647950188'!$C:$C,Data_Extraction!$A1065),"")</f>
        <v>94</v>
      </c>
      <c r="J1065" s="8">
        <f t="shared" si="97"/>
        <v>99</v>
      </c>
      <c r="N1065" s="11">
        <f>Data_Extraction!A1065</f>
        <v>44634.684016203704</v>
      </c>
      <c r="O1065" s="15">
        <f t="shared" si="98"/>
        <v>44634</v>
      </c>
      <c r="P1065" s="16">
        <f t="shared" si="99"/>
        <v>0.68401620370370375</v>
      </c>
      <c r="Q1065" s="12">
        <f>IF(Data_Extraction!B1065="",Data_Extraction!$J1065*(Q$1),Data_Extraction!B1065)</f>
        <v>106</v>
      </c>
      <c r="R1065" s="12">
        <f>IF(Data_Extraction!C1065="",Data_Extraction!$J1065*(R$1),Data_Extraction!C1065)</f>
        <v>91.08</v>
      </c>
      <c r="S1065" s="12">
        <f>IF(Data_Extraction!D1065="",Data_Extraction!$J1065*(S$1),Data_Extraction!D1065)</f>
        <v>102.96000000000001</v>
      </c>
      <c r="T1065" s="12">
        <f>IF(Data_Extraction!E1065="",Data_Extraction!$J1065*(T$1),Data_Extraction!E1065)</f>
        <v>94.05</v>
      </c>
      <c r="U1065" s="12">
        <f>IF(Data_Extraction!F1065="",Data_Extraction!$J1065*(U$1),Data_Extraction!F1065)</f>
        <v>97</v>
      </c>
      <c r="V1065" s="12">
        <f>IF(Data_Extraction!G1065="",Data_Extraction!$J1065*(V$1),Data_Extraction!G1065)</f>
        <v>90.09</v>
      </c>
      <c r="W1065" s="12">
        <f>IF(Data_Extraction!H1065="",Data_Extraction!$J1065*(W$1),Data_Extraction!H1065)</f>
        <v>105.93</v>
      </c>
      <c r="X1065" s="12">
        <f>IF(Data_Extraction!I1065="",Data_Extraction!$J1065*(X$1),Data_Extraction!I1065)</f>
        <v>94</v>
      </c>
      <c r="Y1065" s="13">
        <f t="shared" si="96"/>
        <v>97.638749999999987</v>
      </c>
      <c r="Z1065" s="17" t="str">
        <f t="shared" si="100"/>
        <v>Late Evening</v>
      </c>
      <c r="AA1065" s="14" t="str">
        <f>VLOOKUP($N1065,'HeartRate-2022-03-21-1647950188'!$C:$G,2,0)</f>
        <v>Closing</v>
      </c>
      <c r="AB1065" s="14" t="str">
        <f>VLOOKUP($N1065,'HeartRate-2022-03-21-1647950188'!$C:$G,3,0)</f>
        <v>Off Campus</v>
      </c>
      <c r="AC1065" s="14" t="str">
        <f>VLOOKUP($N1065,'HeartRate-2022-03-21-1647950188'!$C:$G,4,0)</f>
        <v>Standing</v>
      </c>
      <c r="AD1065" s="14" t="str">
        <f>VLOOKUP($N1065,'HeartRate-2022-03-21-1647950188'!$C:$G,5,0)</f>
        <v>Technical Contexts</v>
      </c>
      <c r="AE1065">
        <f t="shared" si="101"/>
        <v>0</v>
      </c>
      <c r="AF1065" s="18">
        <v>44634</v>
      </c>
      <c r="AG1065" s="19">
        <v>0.68401620370370375</v>
      </c>
    </row>
    <row r="1066" spans="1:33" x14ac:dyDescent="0.3">
      <c r="A1066" s="5">
        <v>44634.68408564815</v>
      </c>
      <c r="B1066" t="str">
        <f>IFERROR(AVERAGEIFS('HeartRate-2022-03-21-1647950188'!$B:$B,'HeartRate-2022-03-21-1647950188'!$A:$A,Data_Extraction!B$2,'HeartRate-2022-03-21-1647950188'!$C:$C,Data_Extraction!$A1066),"")</f>
        <v/>
      </c>
      <c r="C1066" t="str">
        <f>IFERROR(AVERAGEIFS('HeartRate-2022-03-21-1647950188'!$B:$B,'HeartRate-2022-03-21-1647950188'!$A:$A,Data_Extraction!C$2,'HeartRate-2022-03-21-1647950188'!$C:$C,Data_Extraction!$A1066),"")</f>
        <v/>
      </c>
      <c r="D1066" t="str">
        <f>IFERROR(AVERAGEIFS('HeartRate-2022-03-21-1647950188'!$B:$B,'HeartRate-2022-03-21-1647950188'!$A:$A,Data_Extraction!D$2,'HeartRate-2022-03-21-1647950188'!$C:$C,Data_Extraction!$A1066),"")</f>
        <v/>
      </c>
      <c r="E1066" t="str">
        <f>IFERROR(AVERAGEIFS('HeartRate-2022-03-21-1647950188'!$B:$B,'HeartRate-2022-03-21-1647950188'!$A:$A,Data_Extraction!E$2,'HeartRate-2022-03-21-1647950188'!$C:$C,Data_Extraction!$A1066),"")</f>
        <v/>
      </c>
      <c r="F1066" t="str">
        <f>IFERROR(AVERAGEIFS('HeartRate-2022-03-21-1647950188'!$B:$B,'HeartRate-2022-03-21-1647950188'!$A:$A,Data_Extraction!F$2,'HeartRate-2022-03-21-1647950188'!$C:$C,Data_Extraction!$A1066),"")</f>
        <v/>
      </c>
      <c r="G1066" t="str">
        <f>IFERROR(AVERAGEIFS('HeartRate-2022-03-21-1647950188'!$B:$B,'HeartRate-2022-03-21-1647950188'!$A:$A,Data_Extraction!G$2,'HeartRate-2022-03-21-1647950188'!$C:$C,Data_Extraction!$A1066),"")</f>
        <v/>
      </c>
      <c r="H1066">
        <f>IFERROR(AVERAGEIFS('HeartRate-2022-03-21-1647950188'!$B:$B,'HeartRate-2022-03-21-1647950188'!$A:$A,Data_Extraction!H$2,'HeartRate-2022-03-21-1647950188'!$C:$C,Data_Extraction!$A1066),"")</f>
        <v>81</v>
      </c>
      <c r="I1066" t="str">
        <f>IFERROR(AVERAGEIFS('HeartRate-2022-03-21-1647950188'!$B:$B,'HeartRate-2022-03-21-1647950188'!$A:$A,Data_Extraction!I$2,'HeartRate-2022-03-21-1647950188'!$C:$C,Data_Extraction!$A1066),"")</f>
        <v/>
      </c>
      <c r="J1066" s="8">
        <f t="shared" si="97"/>
        <v>81</v>
      </c>
      <c r="N1066" s="11">
        <f>Data_Extraction!A1066</f>
        <v>44634.68408564815</v>
      </c>
      <c r="O1066" s="15">
        <f t="shared" si="98"/>
        <v>44634</v>
      </c>
      <c r="P1066" s="16">
        <f t="shared" si="99"/>
        <v>0.6840856481481481</v>
      </c>
      <c r="Q1066" s="12">
        <f>IF(Data_Extraction!B1066="",Data_Extraction!$J1066*(Q$1),Data_Extraction!B1066)</f>
        <v>72.900000000000006</v>
      </c>
      <c r="R1066" s="12">
        <f>IF(Data_Extraction!C1066="",Data_Extraction!$J1066*(R$1),Data_Extraction!C1066)</f>
        <v>74.52000000000001</v>
      </c>
      <c r="S1066" s="12">
        <f>IF(Data_Extraction!D1066="",Data_Extraction!$J1066*(S$1),Data_Extraction!D1066)</f>
        <v>84.240000000000009</v>
      </c>
      <c r="T1066" s="12">
        <f>IF(Data_Extraction!E1066="",Data_Extraction!$J1066*(T$1),Data_Extraction!E1066)</f>
        <v>76.95</v>
      </c>
      <c r="U1066" s="12">
        <f>IF(Data_Extraction!F1066="",Data_Extraction!$J1066*(U$1),Data_Extraction!F1066)</f>
        <v>79.38</v>
      </c>
      <c r="V1066" s="12">
        <f>IF(Data_Extraction!G1066="",Data_Extraction!$J1066*(V$1),Data_Extraction!G1066)</f>
        <v>73.710000000000008</v>
      </c>
      <c r="W1066" s="12">
        <f>IF(Data_Extraction!H1066="",Data_Extraction!$J1066*(W$1),Data_Extraction!H1066)</f>
        <v>81</v>
      </c>
      <c r="X1066" s="12">
        <f>IF(Data_Extraction!I1066="",Data_Extraction!$J1066*(X$1),Data_Extraction!I1066)</f>
        <v>78.569999999999993</v>
      </c>
      <c r="Y1066" s="13">
        <f t="shared" si="96"/>
        <v>77.658749999999998</v>
      </c>
      <c r="Z1066" s="17" t="str">
        <f t="shared" si="100"/>
        <v>Late Evening</v>
      </c>
      <c r="AA1066" s="14" t="str">
        <f>VLOOKUP($N1066,'HeartRate-2022-03-21-1647950188'!$C:$G,2,0)</f>
        <v>Closing</v>
      </c>
      <c r="AB1066" s="14" t="str">
        <f>VLOOKUP($N1066,'HeartRate-2022-03-21-1647950188'!$C:$G,3,0)</f>
        <v>Off Campus</v>
      </c>
      <c r="AC1066" s="14" t="str">
        <f>VLOOKUP($N1066,'HeartRate-2022-03-21-1647950188'!$C:$G,4,0)</f>
        <v>Standing</v>
      </c>
      <c r="AD1066" s="14" t="str">
        <f>VLOOKUP($N1066,'HeartRate-2022-03-21-1647950188'!$C:$G,5,0)</f>
        <v>Technical Contexts</v>
      </c>
      <c r="AE1066">
        <f t="shared" si="101"/>
        <v>0</v>
      </c>
      <c r="AF1066" s="18">
        <v>44634</v>
      </c>
      <c r="AG1066" s="19">
        <v>0.6840856481481481</v>
      </c>
    </row>
    <row r="1067" spans="1:33" x14ac:dyDescent="0.3">
      <c r="A1067" s="5">
        <v>44634.684710648151</v>
      </c>
      <c r="B1067">
        <f>IFERROR(AVERAGEIFS('HeartRate-2022-03-21-1647950188'!$B:$B,'HeartRate-2022-03-21-1647950188'!$A:$A,Data_Extraction!B$2,'HeartRate-2022-03-21-1647950188'!$C:$C,Data_Extraction!$A1067),"")</f>
        <v>102</v>
      </c>
      <c r="C1067" t="str">
        <f>IFERROR(AVERAGEIFS('HeartRate-2022-03-21-1647950188'!$B:$B,'HeartRate-2022-03-21-1647950188'!$A:$A,Data_Extraction!C$2,'HeartRate-2022-03-21-1647950188'!$C:$C,Data_Extraction!$A1067),"")</f>
        <v/>
      </c>
      <c r="D1067" t="str">
        <f>IFERROR(AVERAGEIFS('HeartRate-2022-03-21-1647950188'!$B:$B,'HeartRate-2022-03-21-1647950188'!$A:$A,Data_Extraction!D$2,'HeartRate-2022-03-21-1647950188'!$C:$C,Data_Extraction!$A1067),"")</f>
        <v/>
      </c>
      <c r="E1067" t="str">
        <f>IFERROR(AVERAGEIFS('HeartRate-2022-03-21-1647950188'!$B:$B,'HeartRate-2022-03-21-1647950188'!$A:$A,Data_Extraction!E$2,'HeartRate-2022-03-21-1647950188'!$C:$C,Data_Extraction!$A1067),"")</f>
        <v/>
      </c>
      <c r="F1067" t="str">
        <f>IFERROR(AVERAGEIFS('HeartRate-2022-03-21-1647950188'!$B:$B,'HeartRate-2022-03-21-1647950188'!$A:$A,Data_Extraction!F$2,'HeartRate-2022-03-21-1647950188'!$C:$C,Data_Extraction!$A1067),"")</f>
        <v/>
      </c>
      <c r="G1067" t="str">
        <f>IFERROR(AVERAGEIFS('HeartRate-2022-03-21-1647950188'!$B:$B,'HeartRate-2022-03-21-1647950188'!$A:$A,Data_Extraction!G$2,'HeartRate-2022-03-21-1647950188'!$C:$C,Data_Extraction!$A1067),"")</f>
        <v/>
      </c>
      <c r="H1067" t="str">
        <f>IFERROR(AVERAGEIFS('HeartRate-2022-03-21-1647950188'!$B:$B,'HeartRate-2022-03-21-1647950188'!$A:$A,Data_Extraction!H$2,'HeartRate-2022-03-21-1647950188'!$C:$C,Data_Extraction!$A1067),"")</f>
        <v/>
      </c>
      <c r="I1067">
        <f>IFERROR(AVERAGEIFS('HeartRate-2022-03-21-1647950188'!$B:$B,'HeartRate-2022-03-21-1647950188'!$A:$A,Data_Extraction!I$2,'HeartRate-2022-03-21-1647950188'!$C:$C,Data_Extraction!$A1067),"")</f>
        <v>93</v>
      </c>
      <c r="J1067" s="8">
        <f t="shared" si="97"/>
        <v>97.5</v>
      </c>
      <c r="N1067" s="11">
        <f>Data_Extraction!A1067</f>
        <v>44634.684710648151</v>
      </c>
      <c r="O1067" s="15">
        <f t="shared" si="98"/>
        <v>44634</v>
      </c>
      <c r="P1067" s="16">
        <f t="shared" si="99"/>
        <v>0.68471064814814808</v>
      </c>
      <c r="Q1067" s="12">
        <f>IF(Data_Extraction!B1067="",Data_Extraction!$J1067*(Q$1),Data_Extraction!B1067)</f>
        <v>102</v>
      </c>
      <c r="R1067" s="12">
        <f>IF(Data_Extraction!C1067="",Data_Extraction!$J1067*(R$1),Data_Extraction!C1067)</f>
        <v>89.7</v>
      </c>
      <c r="S1067" s="12">
        <f>IF(Data_Extraction!D1067="",Data_Extraction!$J1067*(S$1),Data_Extraction!D1067)</f>
        <v>101.4</v>
      </c>
      <c r="T1067" s="12">
        <f>IF(Data_Extraction!E1067="",Data_Extraction!$J1067*(T$1),Data_Extraction!E1067)</f>
        <v>92.625</v>
      </c>
      <c r="U1067" s="12">
        <f>IF(Data_Extraction!F1067="",Data_Extraction!$J1067*(U$1),Data_Extraction!F1067)</f>
        <v>95.55</v>
      </c>
      <c r="V1067" s="12">
        <f>IF(Data_Extraction!G1067="",Data_Extraction!$J1067*(V$1),Data_Extraction!G1067)</f>
        <v>88.725000000000009</v>
      </c>
      <c r="W1067" s="12">
        <f>IF(Data_Extraction!H1067="",Data_Extraction!$J1067*(W$1),Data_Extraction!H1067)</f>
        <v>104.325</v>
      </c>
      <c r="X1067" s="12">
        <f>IF(Data_Extraction!I1067="",Data_Extraction!$J1067*(X$1),Data_Extraction!I1067)</f>
        <v>93</v>
      </c>
      <c r="Y1067" s="13">
        <f t="shared" si="96"/>
        <v>95.915625000000006</v>
      </c>
      <c r="Z1067" s="17" t="str">
        <f t="shared" si="100"/>
        <v>Late Evening</v>
      </c>
      <c r="AA1067" s="14" t="str">
        <f>VLOOKUP($N1067,'HeartRate-2022-03-21-1647950188'!$C:$G,2,0)</f>
        <v>Closing</v>
      </c>
      <c r="AB1067" s="14" t="str">
        <f>VLOOKUP($N1067,'HeartRate-2022-03-21-1647950188'!$C:$G,3,0)</f>
        <v>Off Campus</v>
      </c>
      <c r="AC1067" s="14" t="str">
        <f>VLOOKUP($N1067,'HeartRate-2022-03-21-1647950188'!$C:$G,4,0)</f>
        <v>Standing</v>
      </c>
      <c r="AD1067" s="14" t="str">
        <f>VLOOKUP($N1067,'HeartRate-2022-03-21-1647950188'!$C:$G,5,0)</f>
        <v>Technical Contexts</v>
      </c>
      <c r="AE1067">
        <f t="shared" si="101"/>
        <v>0</v>
      </c>
      <c r="AF1067" s="18">
        <v>44634</v>
      </c>
      <c r="AG1067" s="19">
        <v>0.68471064814814808</v>
      </c>
    </row>
    <row r="1068" spans="1:33" x14ac:dyDescent="0.3">
      <c r="A1068" s="5">
        <v>44634.68472222222</v>
      </c>
      <c r="B1068" t="str">
        <f>IFERROR(AVERAGEIFS('HeartRate-2022-03-21-1647950188'!$B:$B,'HeartRate-2022-03-21-1647950188'!$A:$A,Data_Extraction!B$2,'HeartRate-2022-03-21-1647950188'!$C:$C,Data_Extraction!$A1068),"")</f>
        <v/>
      </c>
      <c r="C1068" t="str">
        <f>IFERROR(AVERAGEIFS('HeartRate-2022-03-21-1647950188'!$B:$B,'HeartRate-2022-03-21-1647950188'!$A:$A,Data_Extraction!C$2,'HeartRate-2022-03-21-1647950188'!$C:$C,Data_Extraction!$A1068),"")</f>
        <v/>
      </c>
      <c r="D1068" t="str">
        <f>IFERROR(AVERAGEIFS('HeartRate-2022-03-21-1647950188'!$B:$B,'HeartRate-2022-03-21-1647950188'!$A:$A,Data_Extraction!D$2,'HeartRate-2022-03-21-1647950188'!$C:$C,Data_Extraction!$A1068),"")</f>
        <v/>
      </c>
      <c r="E1068" t="str">
        <f>IFERROR(AVERAGEIFS('HeartRate-2022-03-21-1647950188'!$B:$B,'HeartRate-2022-03-21-1647950188'!$A:$A,Data_Extraction!E$2,'HeartRate-2022-03-21-1647950188'!$C:$C,Data_Extraction!$A1068),"")</f>
        <v/>
      </c>
      <c r="F1068" t="str">
        <f>IFERROR(AVERAGEIFS('HeartRate-2022-03-21-1647950188'!$B:$B,'HeartRate-2022-03-21-1647950188'!$A:$A,Data_Extraction!F$2,'HeartRate-2022-03-21-1647950188'!$C:$C,Data_Extraction!$A1068),"")</f>
        <v/>
      </c>
      <c r="G1068">
        <f>IFERROR(AVERAGEIFS('HeartRate-2022-03-21-1647950188'!$B:$B,'HeartRate-2022-03-21-1647950188'!$A:$A,Data_Extraction!G$2,'HeartRate-2022-03-21-1647950188'!$C:$C,Data_Extraction!$A1068),"")</f>
        <v>91</v>
      </c>
      <c r="H1068" t="str">
        <f>IFERROR(AVERAGEIFS('HeartRate-2022-03-21-1647950188'!$B:$B,'HeartRate-2022-03-21-1647950188'!$A:$A,Data_Extraction!H$2,'HeartRate-2022-03-21-1647950188'!$C:$C,Data_Extraction!$A1068),"")</f>
        <v/>
      </c>
      <c r="I1068" t="str">
        <f>IFERROR(AVERAGEIFS('HeartRate-2022-03-21-1647950188'!$B:$B,'HeartRate-2022-03-21-1647950188'!$A:$A,Data_Extraction!I$2,'HeartRate-2022-03-21-1647950188'!$C:$C,Data_Extraction!$A1068),"")</f>
        <v/>
      </c>
      <c r="J1068" s="8">
        <f t="shared" si="97"/>
        <v>91</v>
      </c>
      <c r="N1068" s="11">
        <f>Data_Extraction!A1068</f>
        <v>44634.68472222222</v>
      </c>
      <c r="O1068" s="15">
        <f t="shared" si="98"/>
        <v>44634</v>
      </c>
      <c r="P1068" s="16">
        <f t="shared" si="99"/>
        <v>0.68472222222222223</v>
      </c>
      <c r="Q1068" s="12">
        <f>IF(Data_Extraction!B1068="",Data_Extraction!$J1068*(Q$1),Data_Extraction!B1068)</f>
        <v>81.900000000000006</v>
      </c>
      <c r="R1068" s="12">
        <f>IF(Data_Extraction!C1068="",Data_Extraction!$J1068*(R$1),Data_Extraction!C1068)</f>
        <v>83.72</v>
      </c>
      <c r="S1068" s="12">
        <f>IF(Data_Extraction!D1068="",Data_Extraction!$J1068*(S$1),Data_Extraction!D1068)</f>
        <v>94.64</v>
      </c>
      <c r="T1068" s="12">
        <f>IF(Data_Extraction!E1068="",Data_Extraction!$J1068*(T$1),Data_Extraction!E1068)</f>
        <v>86.45</v>
      </c>
      <c r="U1068" s="12">
        <f>IF(Data_Extraction!F1068="",Data_Extraction!$J1068*(U$1),Data_Extraction!F1068)</f>
        <v>89.179999999999993</v>
      </c>
      <c r="V1068" s="12">
        <f>IF(Data_Extraction!G1068="",Data_Extraction!$J1068*(V$1),Data_Extraction!G1068)</f>
        <v>91</v>
      </c>
      <c r="W1068" s="12">
        <f>IF(Data_Extraction!H1068="",Data_Extraction!$J1068*(W$1),Data_Extraction!H1068)</f>
        <v>97.37</v>
      </c>
      <c r="X1068" s="12">
        <f>IF(Data_Extraction!I1068="",Data_Extraction!$J1068*(X$1),Data_Extraction!I1068)</f>
        <v>88.27</v>
      </c>
      <c r="Y1068" s="13">
        <f t="shared" si="96"/>
        <v>89.066249999999997</v>
      </c>
      <c r="Z1068" s="17" t="str">
        <f t="shared" si="100"/>
        <v>Late Evening</v>
      </c>
      <c r="AA1068" s="14" t="str">
        <f>VLOOKUP($N1068,'HeartRate-2022-03-21-1647950188'!$C:$G,2,0)</f>
        <v>Closing</v>
      </c>
      <c r="AB1068" s="14" t="str">
        <f>VLOOKUP($N1068,'HeartRate-2022-03-21-1647950188'!$C:$G,3,0)</f>
        <v>Off Campus</v>
      </c>
      <c r="AC1068" s="14" t="str">
        <f>VLOOKUP($N1068,'HeartRate-2022-03-21-1647950188'!$C:$G,4,0)</f>
        <v>Standing</v>
      </c>
      <c r="AD1068" s="14" t="str">
        <f>VLOOKUP($N1068,'HeartRate-2022-03-21-1647950188'!$C:$G,5,0)</f>
        <v>Technical Contexts</v>
      </c>
      <c r="AE1068">
        <f t="shared" si="101"/>
        <v>0</v>
      </c>
      <c r="AF1068" s="18">
        <v>44634</v>
      </c>
      <c r="AG1068" s="19">
        <v>0.68472222222222223</v>
      </c>
    </row>
    <row r="1069" spans="1:33" x14ac:dyDescent="0.3">
      <c r="A1069" s="5">
        <v>44634.685173611113</v>
      </c>
      <c r="B1069">
        <f>IFERROR(AVERAGEIFS('HeartRate-2022-03-21-1647950188'!$B:$B,'HeartRate-2022-03-21-1647950188'!$A:$A,Data_Extraction!B$2,'HeartRate-2022-03-21-1647950188'!$C:$C,Data_Extraction!$A1069),"")</f>
        <v>98</v>
      </c>
      <c r="C1069" t="str">
        <f>IFERROR(AVERAGEIFS('HeartRate-2022-03-21-1647950188'!$B:$B,'HeartRate-2022-03-21-1647950188'!$A:$A,Data_Extraction!C$2,'HeartRate-2022-03-21-1647950188'!$C:$C,Data_Extraction!$A1069),"")</f>
        <v/>
      </c>
      <c r="D1069" t="str">
        <f>IFERROR(AVERAGEIFS('HeartRate-2022-03-21-1647950188'!$B:$B,'HeartRate-2022-03-21-1647950188'!$A:$A,Data_Extraction!D$2,'HeartRate-2022-03-21-1647950188'!$C:$C,Data_Extraction!$A1069),"")</f>
        <v/>
      </c>
      <c r="E1069" t="str">
        <f>IFERROR(AVERAGEIFS('HeartRate-2022-03-21-1647950188'!$B:$B,'HeartRate-2022-03-21-1647950188'!$A:$A,Data_Extraction!E$2,'HeartRate-2022-03-21-1647950188'!$C:$C,Data_Extraction!$A1069),"")</f>
        <v/>
      </c>
      <c r="F1069" t="str">
        <f>IFERROR(AVERAGEIFS('HeartRate-2022-03-21-1647950188'!$B:$B,'HeartRate-2022-03-21-1647950188'!$A:$A,Data_Extraction!F$2,'HeartRate-2022-03-21-1647950188'!$C:$C,Data_Extraction!$A1069),"")</f>
        <v/>
      </c>
      <c r="G1069" t="str">
        <f>IFERROR(AVERAGEIFS('HeartRate-2022-03-21-1647950188'!$B:$B,'HeartRate-2022-03-21-1647950188'!$A:$A,Data_Extraction!G$2,'HeartRate-2022-03-21-1647950188'!$C:$C,Data_Extraction!$A1069),"")</f>
        <v/>
      </c>
      <c r="H1069" t="str">
        <f>IFERROR(AVERAGEIFS('HeartRate-2022-03-21-1647950188'!$B:$B,'HeartRate-2022-03-21-1647950188'!$A:$A,Data_Extraction!H$2,'HeartRate-2022-03-21-1647950188'!$C:$C,Data_Extraction!$A1069),"")</f>
        <v/>
      </c>
      <c r="I1069" t="str">
        <f>IFERROR(AVERAGEIFS('HeartRate-2022-03-21-1647950188'!$B:$B,'HeartRate-2022-03-21-1647950188'!$A:$A,Data_Extraction!I$2,'HeartRate-2022-03-21-1647950188'!$C:$C,Data_Extraction!$A1069),"")</f>
        <v/>
      </c>
      <c r="J1069" s="8">
        <f t="shared" si="97"/>
        <v>98</v>
      </c>
      <c r="N1069" s="11">
        <f>Data_Extraction!A1069</f>
        <v>44634.685173611113</v>
      </c>
      <c r="O1069" s="15">
        <f t="shared" si="98"/>
        <v>44634</v>
      </c>
      <c r="P1069" s="16">
        <f t="shared" si="99"/>
        <v>0.68517361111111119</v>
      </c>
      <c r="Q1069" s="12">
        <f>IF(Data_Extraction!B1069="",Data_Extraction!$J1069*(Q$1),Data_Extraction!B1069)</f>
        <v>98</v>
      </c>
      <c r="R1069" s="12">
        <f>IF(Data_Extraction!C1069="",Data_Extraction!$J1069*(R$1),Data_Extraction!C1069)</f>
        <v>90.160000000000011</v>
      </c>
      <c r="S1069" s="12">
        <f>IF(Data_Extraction!D1069="",Data_Extraction!$J1069*(S$1),Data_Extraction!D1069)</f>
        <v>101.92</v>
      </c>
      <c r="T1069" s="12">
        <f>IF(Data_Extraction!E1069="",Data_Extraction!$J1069*(T$1),Data_Extraction!E1069)</f>
        <v>93.1</v>
      </c>
      <c r="U1069" s="12">
        <f>IF(Data_Extraction!F1069="",Data_Extraction!$J1069*(U$1),Data_Extraction!F1069)</f>
        <v>96.039999999999992</v>
      </c>
      <c r="V1069" s="12">
        <f>IF(Data_Extraction!G1069="",Data_Extraction!$J1069*(V$1),Data_Extraction!G1069)</f>
        <v>89.18</v>
      </c>
      <c r="W1069" s="12">
        <f>IF(Data_Extraction!H1069="",Data_Extraction!$J1069*(W$1),Data_Extraction!H1069)</f>
        <v>104.86</v>
      </c>
      <c r="X1069" s="12">
        <f>IF(Data_Extraction!I1069="",Data_Extraction!$J1069*(X$1),Data_Extraction!I1069)</f>
        <v>95.06</v>
      </c>
      <c r="Y1069" s="13">
        <f t="shared" si="96"/>
        <v>96.04000000000002</v>
      </c>
      <c r="Z1069" s="17" t="str">
        <f t="shared" si="100"/>
        <v>Late Evening</v>
      </c>
      <c r="AA1069" s="14" t="str">
        <f>VLOOKUP($N1069,'HeartRate-2022-03-21-1647950188'!$C:$G,2,0)</f>
        <v>Closing</v>
      </c>
      <c r="AB1069" s="14" t="str">
        <f>VLOOKUP($N1069,'HeartRate-2022-03-21-1647950188'!$C:$G,3,0)</f>
        <v>Off Campus</v>
      </c>
      <c r="AC1069" s="14" t="str">
        <f>VLOOKUP($N1069,'HeartRate-2022-03-21-1647950188'!$C:$G,4,0)</f>
        <v>Standing</v>
      </c>
      <c r="AD1069" s="14" t="str">
        <f>VLOOKUP($N1069,'HeartRate-2022-03-21-1647950188'!$C:$G,5,0)</f>
        <v>Technical Contexts</v>
      </c>
      <c r="AE1069">
        <f t="shared" si="101"/>
        <v>0</v>
      </c>
      <c r="AF1069" s="18">
        <v>44634</v>
      </c>
      <c r="AG1069" s="19">
        <v>0.68517361111111119</v>
      </c>
    </row>
    <row r="1070" spans="1:33" x14ac:dyDescent="0.3">
      <c r="A1070" s="5">
        <v>44634.68540509259</v>
      </c>
      <c r="B1070">
        <f>IFERROR(AVERAGEIFS('HeartRate-2022-03-21-1647950188'!$B:$B,'HeartRate-2022-03-21-1647950188'!$A:$A,Data_Extraction!B$2,'HeartRate-2022-03-21-1647950188'!$C:$C,Data_Extraction!$A1070),"")</f>
        <v>100</v>
      </c>
      <c r="C1070" t="str">
        <f>IFERROR(AVERAGEIFS('HeartRate-2022-03-21-1647950188'!$B:$B,'HeartRate-2022-03-21-1647950188'!$A:$A,Data_Extraction!C$2,'HeartRate-2022-03-21-1647950188'!$C:$C,Data_Extraction!$A1070),"")</f>
        <v/>
      </c>
      <c r="D1070" t="str">
        <f>IFERROR(AVERAGEIFS('HeartRate-2022-03-21-1647950188'!$B:$B,'HeartRate-2022-03-21-1647950188'!$A:$A,Data_Extraction!D$2,'HeartRate-2022-03-21-1647950188'!$C:$C,Data_Extraction!$A1070),"")</f>
        <v/>
      </c>
      <c r="E1070" t="str">
        <f>IFERROR(AVERAGEIFS('HeartRate-2022-03-21-1647950188'!$B:$B,'HeartRate-2022-03-21-1647950188'!$A:$A,Data_Extraction!E$2,'HeartRate-2022-03-21-1647950188'!$C:$C,Data_Extraction!$A1070),"")</f>
        <v/>
      </c>
      <c r="F1070" t="str">
        <f>IFERROR(AVERAGEIFS('HeartRate-2022-03-21-1647950188'!$B:$B,'HeartRate-2022-03-21-1647950188'!$A:$A,Data_Extraction!F$2,'HeartRate-2022-03-21-1647950188'!$C:$C,Data_Extraction!$A1070),"")</f>
        <v/>
      </c>
      <c r="G1070" t="str">
        <f>IFERROR(AVERAGEIFS('HeartRate-2022-03-21-1647950188'!$B:$B,'HeartRate-2022-03-21-1647950188'!$A:$A,Data_Extraction!G$2,'HeartRate-2022-03-21-1647950188'!$C:$C,Data_Extraction!$A1070),"")</f>
        <v/>
      </c>
      <c r="H1070" t="str">
        <f>IFERROR(AVERAGEIFS('HeartRate-2022-03-21-1647950188'!$B:$B,'HeartRate-2022-03-21-1647950188'!$A:$A,Data_Extraction!H$2,'HeartRate-2022-03-21-1647950188'!$C:$C,Data_Extraction!$A1070),"")</f>
        <v/>
      </c>
      <c r="I1070">
        <f>IFERROR(AVERAGEIFS('HeartRate-2022-03-21-1647950188'!$B:$B,'HeartRate-2022-03-21-1647950188'!$A:$A,Data_Extraction!I$2,'HeartRate-2022-03-21-1647950188'!$C:$C,Data_Extraction!$A1070),"")</f>
        <v>71</v>
      </c>
      <c r="J1070" s="8">
        <f t="shared" si="97"/>
        <v>85.5</v>
      </c>
      <c r="N1070" s="11">
        <f>Data_Extraction!A1070</f>
        <v>44634.68540509259</v>
      </c>
      <c r="O1070" s="15">
        <f t="shared" si="98"/>
        <v>44634</v>
      </c>
      <c r="P1070" s="16">
        <f t="shared" si="99"/>
        <v>0.68540509259259252</v>
      </c>
      <c r="Q1070" s="12">
        <f>IF(Data_Extraction!B1070="",Data_Extraction!$J1070*(Q$1),Data_Extraction!B1070)</f>
        <v>100</v>
      </c>
      <c r="R1070" s="12">
        <f>IF(Data_Extraction!C1070="",Data_Extraction!$J1070*(R$1),Data_Extraction!C1070)</f>
        <v>78.66</v>
      </c>
      <c r="S1070" s="12">
        <f>IF(Data_Extraction!D1070="",Data_Extraction!$J1070*(S$1),Data_Extraction!D1070)</f>
        <v>88.92</v>
      </c>
      <c r="T1070" s="12">
        <f>IF(Data_Extraction!E1070="",Data_Extraction!$J1070*(T$1),Data_Extraction!E1070)</f>
        <v>81.224999999999994</v>
      </c>
      <c r="U1070" s="12">
        <f>IF(Data_Extraction!F1070="",Data_Extraction!$J1070*(U$1),Data_Extraction!F1070)</f>
        <v>83.789999999999992</v>
      </c>
      <c r="V1070" s="12">
        <f>IF(Data_Extraction!G1070="",Data_Extraction!$J1070*(V$1),Data_Extraction!G1070)</f>
        <v>77.805000000000007</v>
      </c>
      <c r="W1070" s="12">
        <f>IF(Data_Extraction!H1070="",Data_Extraction!$J1070*(W$1),Data_Extraction!H1070)</f>
        <v>91.484999999999999</v>
      </c>
      <c r="X1070" s="12">
        <f>IF(Data_Extraction!I1070="",Data_Extraction!$J1070*(X$1),Data_Extraction!I1070)</f>
        <v>71</v>
      </c>
      <c r="Y1070" s="13">
        <f t="shared" si="96"/>
        <v>84.110624999999985</v>
      </c>
      <c r="Z1070" s="17" t="str">
        <f t="shared" si="100"/>
        <v>Late Evening</v>
      </c>
      <c r="AA1070" s="14" t="str">
        <f>VLOOKUP($N1070,'HeartRate-2022-03-21-1647950188'!$C:$G,2,0)</f>
        <v>Closing</v>
      </c>
      <c r="AB1070" s="14" t="str">
        <f>VLOOKUP($N1070,'HeartRate-2022-03-21-1647950188'!$C:$G,3,0)</f>
        <v>Off Campus</v>
      </c>
      <c r="AC1070" s="14" t="str">
        <f>VLOOKUP($N1070,'HeartRate-2022-03-21-1647950188'!$C:$G,4,0)</f>
        <v>Standing</v>
      </c>
      <c r="AD1070" s="14" t="str">
        <f>VLOOKUP($N1070,'HeartRate-2022-03-21-1647950188'!$C:$G,5,0)</f>
        <v>Technical Contexts</v>
      </c>
      <c r="AE1070">
        <f t="shared" si="101"/>
        <v>0</v>
      </c>
      <c r="AF1070" s="18">
        <v>44634</v>
      </c>
      <c r="AG1070" s="19">
        <v>0.68540509259259252</v>
      </c>
    </row>
    <row r="1071" spans="1:33" x14ac:dyDescent="0.3">
      <c r="A1071" s="5">
        <v>44634.686099537037</v>
      </c>
      <c r="B1071">
        <f>IFERROR(AVERAGEIFS('HeartRate-2022-03-21-1647950188'!$B:$B,'HeartRate-2022-03-21-1647950188'!$A:$A,Data_Extraction!B$2,'HeartRate-2022-03-21-1647950188'!$C:$C,Data_Extraction!$A1071),"")</f>
        <v>104</v>
      </c>
      <c r="C1071" t="str">
        <f>IFERROR(AVERAGEIFS('HeartRate-2022-03-21-1647950188'!$B:$B,'HeartRate-2022-03-21-1647950188'!$A:$A,Data_Extraction!C$2,'HeartRate-2022-03-21-1647950188'!$C:$C,Data_Extraction!$A1071),"")</f>
        <v/>
      </c>
      <c r="D1071" t="str">
        <f>IFERROR(AVERAGEIFS('HeartRate-2022-03-21-1647950188'!$B:$B,'HeartRate-2022-03-21-1647950188'!$A:$A,Data_Extraction!D$2,'HeartRate-2022-03-21-1647950188'!$C:$C,Data_Extraction!$A1071),"")</f>
        <v/>
      </c>
      <c r="E1071" t="str">
        <f>IFERROR(AVERAGEIFS('HeartRate-2022-03-21-1647950188'!$B:$B,'HeartRate-2022-03-21-1647950188'!$A:$A,Data_Extraction!E$2,'HeartRate-2022-03-21-1647950188'!$C:$C,Data_Extraction!$A1071),"")</f>
        <v/>
      </c>
      <c r="F1071" t="str">
        <f>IFERROR(AVERAGEIFS('HeartRate-2022-03-21-1647950188'!$B:$B,'HeartRate-2022-03-21-1647950188'!$A:$A,Data_Extraction!F$2,'HeartRate-2022-03-21-1647950188'!$C:$C,Data_Extraction!$A1071),"")</f>
        <v/>
      </c>
      <c r="G1071" t="str">
        <f>IFERROR(AVERAGEIFS('HeartRate-2022-03-21-1647950188'!$B:$B,'HeartRate-2022-03-21-1647950188'!$A:$A,Data_Extraction!G$2,'HeartRate-2022-03-21-1647950188'!$C:$C,Data_Extraction!$A1071),"")</f>
        <v/>
      </c>
      <c r="H1071" t="str">
        <f>IFERROR(AVERAGEIFS('HeartRate-2022-03-21-1647950188'!$B:$B,'HeartRate-2022-03-21-1647950188'!$A:$A,Data_Extraction!H$2,'HeartRate-2022-03-21-1647950188'!$C:$C,Data_Extraction!$A1071),"")</f>
        <v/>
      </c>
      <c r="I1071">
        <f>IFERROR(AVERAGEIFS('HeartRate-2022-03-21-1647950188'!$B:$B,'HeartRate-2022-03-21-1647950188'!$A:$A,Data_Extraction!I$2,'HeartRate-2022-03-21-1647950188'!$C:$C,Data_Extraction!$A1071),"")</f>
        <v>80</v>
      </c>
      <c r="J1071" s="8">
        <f t="shared" si="97"/>
        <v>92</v>
      </c>
      <c r="N1071" s="11">
        <f>Data_Extraction!A1071</f>
        <v>44634.686099537037</v>
      </c>
      <c r="O1071" s="15">
        <f t="shared" si="98"/>
        <v>44634</v>
      </c>
      <c r="P1071" s="16">
        <f t="shared" si="99"/>
        <v>0.68609953703703708</v>
      </c>
      <c r="Q1071" s="12">
        <f>IF(Data_Extraction!B1071="",Data_Extraction!$J1071*(Q$1),Data_Extraction!B1071)</f>
        <v>104</v>
      </c>
      <c r="R1071" s="12">
        <f>IF(Data_Extraction!C1071="",Data_Extraction!$J1071*(R$1),Data_Extraction!C1071)</f>
        <v>84.64</v>
      </c>
      <c r="S1071" s="12">
        <f>IF(Data_Extraction!D1071="",Data_Extraction!$J1071*(S$1),Data_Extraction!D1071)</f>
        <v>95.68</v>
      </c>
      <c r="T1071" s="12">
        <f>IF(Data_Extraction!E1071="",Data_Extraction!$J1071*(T$1),Data_Extraction!E1071)</f>
        <v>87.399999999999991</v>
      </c>
      <c r="U1071" s="12">
        <f>IF(Data_Extraction!F1071="",Data_Extraction!$J1071*(U$1),Data_Extraction!F1071)</f>
        <v>90.16</v>
      </c>
      <c r="V1071" s="12">
        <f>IF(Data_Extraction!G1071="",Data_Extraction!$J1071*(V$1),Data_Extraction!G1071)</f>
        <v>83.72</v>
      </c>
      <c r="W1071" s="12">
        <f>IF(Data_Extraction!H1071="",Data_Extraction!$J1071*(W$1),Data_Extraction!H1071)</f>
        <v>98.440000000000012</v>
      </c>
      <c r="X1071" s="12">
        <f>IF(Data_Extraction!I1071="",Data_Extraction!$J1071*(X$1),Data_Extraction!I1071)</f>
        <v>80</v>
      </c>
      <c r="Y1071" s="13">
        <f t="shared" si="96"/>
        <v>90.50500000000001</v>
      </c>
      <c r="Z1071" s="17" t="str">
        <f t="shared" si="100"/>
        <v>Late Evening</v>
      </c>
      <c r="AA1071" s="14" t="str">
        <f>VLOOKUP($N1071,'HeartRate-2022-03-21-1647950188'!$C:$G,2,0)</f>
        <v>Closing</v>
      </c>
      <c r="AB1071" s="14" t="str">
        <f>VLOOKUP($N1071,'HeartRate-2022-03-21-1647950188'!$C:$G,3,0)</f>
        <v>Off Campus</v>
      </c>
      <c r="AC1071" s="14" t="str">
        <f>VLOOKUP($N1071,'HeartRate-2022-03-21-1647950188'!$C:$G,4,0)</f>
        <v>Standing</v>
      </c>
      <c r="AD1071" s="14" t="str">
        <f>VLOOKUP($N1071,'HeartRate-2022-03-21-1647950188'!$C:$G,5,0)</f>
        <v>Technical Contexts</v>
      </c>
      <c r="AE1071">
        <f t="shared" si="101"/>
        <v>0</v>
      </c>
      <c r="AF1071" s="18">
        <v>44634</v>
      </c>
      <c r="AG1071" s="19">
        <v>0.68609953703703708</v>
      </c>
    </row>
    <row r="1072" spans="1:33" x14ac:dyDescent="0.3">
      <c r="A1072" s="5">
        <v>44634.686249999999</v>
      </c>
      <c r="B1072" t="str">
        <f>IFERROR(AVERAGEIFS('HeartRate-2022-03-21-1647950188'!$B:$B,'HeartRate-2022-03-21-1647950188'!$A:$A,Data_Extraction!B$2,'HeartRate-2022-03-21-1647950188'!$C:$C,Data_Extraction!$A1072),"")</f>
        <v/>
      </c>
      <c r="C1072" t="str">
        <f>IFERROR(AVERAGEIFS('HeartRate-2022-03-21-1647950188'!$B:$B,'HeartRate-2022-03-21-1647950188'!$A:$A,Data_Extraction!C$2,'HeartRate-2022-03-21-1647950188'!$C:$C,Data_Extraction!$A1072),"")</f>
        <v/>
      </c>
      <c r="D1072" t="str">
        <f>IFERROR(AVERAGEIFS('HeartRate-2022-03-21-1647950188'!$B:$B,'HeartRate-2022-03-21-1647950188'!$A:$A,Data_Extraction!D$2,'HeartRate-2022-03-21-1647950188'!$C:$C,Data_Extraction!$A1072),"")</f>
        <v/>
      </c>
      <c r="E1072" t="str">
        <f>IFERROR(AVERAGEIFS('HeartRate-2022-03-21-1647950188'!$B:$B,'HeartRate-2022-03-21-1647950188'!$A:$A,Data_Extraction!E$2,'HeartRate-2022-03-21-1647950188'!$C:$C,Data_Extraction!$A1072),"")</f>
        <v/>
      </c>
      <c r="F1072" t="str">
        <f>IFERROR(AVERAGEIFS('HeartRate-2022-03-21-1647950188'!$B:$B,'HeartRate-2022-03-21-1647950188'!$A:$A,Data_Extraction!F$2,'HeartRate-2022-03-21-1647950188'!$C:$C,Data_Extraction!$A1072),"")</f>
        <v/>
      </c>
      <c r="G1072" t="str">
        <f>IFERROR(AVERAGEIFS('HeartRate-2022-03-21-1647950188'!$B:$B,'HeartRate-2022-03-21-1647950188'!$A:$A,Data_Extraction!G$2,'HeartRate-2022-03-21-1647950188'!$C:$C,Data_Extraction!$A1072),"")</f>
        <v/>
      </c>
      <c r="H1072">
        <f>IFERROR(AVERAGEIFS('HeartRate-2022-03-21-1647950188'!$B:$B,'HeartRate-2022-03-21-1647950188'!$A:$A,Data_Extraction!H$2,'HeartRate-2022-03-21-1647950188'!$C:$C,Data_Extraction!$A1072),"")</f>
        <v>81</v>
      </c>
      <c r="I1072" t="str">
        <f>IFERROR(AVERAGEIFS('HeartRate-2022-03-21-1647950188'!$B:$B,'HeartRate-2022-03-21-1647950188'!$A:$A,Data_Extraction!I$2,'HeartRate-2022-03-21-1647950188'!$C:$C,Data_Extraction!$A1072),"")</f>
        <v/>
      </c>
      <c r="J1072" s="8">
        <f t="shared" si="97"/>
        <v>81</v>
      </c>
      <c r="N1072" s="11">
        <f>Data_Extraction!A1072</f>
        <v>44634.686249999999</v>
      </c>
      <c r="O1072" s="15">
        <f t="shared" si="98"/>
        <v>44634</v>
      </c>
      <c r="P1072" s="16">
        <f t="shared" si="99"/>
        <v>0.68624999999999992</v>
      </c>
      <c r="Q1072" s="12">
        <f>IF(Data_Extraction!B1072="",Data_Extraction!$J1072*(Q$1),Data_Extraction!B1072)</f>
        <v>72.900000000000006</v>
      </c>
      <c r="R1072" s="12">
        <f>IF(Data_Extraction!C1072="",Data_Extraction!$J1072*(R$1),Data_Extraction!C1072)</f>
        <v>74.52000000000001</v>
      </c>
      <c r="S1072" s="12">
        <f>IF(Data_Extraction!D1072="",Data_Extraction!$J1072*(S$1),Data_Extraction!D1072)</f>
        <v>84.240000000000009</v>
      </c>
      <c r="T1072" s="12">
        <f>IF(Data_Extraction!E1072="",Data_Extraction!$J1072*(T$1),Data_Extraction!E1072)</f>
        <v>76.95</v>
      </c>
      <c r="U1072" s="12">
        <f>IF(Data_Extraction!F1072="",Data_Extraction!$J1072*(U$1),Data_Extraction!F1072)</f>
        <v>79.38</v>
      </c>
      <c r="V1072" s="12">
        <f>IF(Data_Extraction!G1072="",Data_Extraction!$J1072*(V$1),Data_Extraction!G1072)</f>
        <v>73.710000000000008</v>
      </c>
      <c r="W1072" s="12">
        <f>IF(Data_Extraction!H1072="",Data_Extraction!$J1072*(W$1),Data_Extraction!H1072)</f>
        <v>81</v>
      </c>
      <c r="X1072" s="12">
        <f>IF(Data_Extraction!I1072="",Data_Extraction!$J1072*(X$1),Data_Extraction!I1072)</f>
        <v>78.569999999999993</v>
      </c>
      <c r="Y1072" s="13">
        <f t="shared" si="96"/>
        <v>77.658749999999998</v>
      </c>
      <c r="Z1072" s="17" t="str">
        <f t="shared" si="100"/>
        <v>Late Evening</v>
      </c>
      <c r="AA1072" s="14" t="str">
        <f>VLOOKUP($N1072,'HeartRate-2022-03-21-1647950188'!$C:$G,2,0)</f>
        <v>Closing</v>
      </c>
      <c r="AB1072" s="14" t="str">
        <f>VLOOKUP($N1072,'HeartRate-2022-03-21-1647950188'!$C:$G,3,0)</f>
        <v>Off Campus</v>
      </c>
      <c r="AC1072" s="14" t="str">
        <f>VLOOKUP($N1072,'HeartRate-2022-03-21-1647950188'!$C:$G,4,0)</f>
        <v>Standing</v>
      </c>
      <c r="AD1072" s="14" t="str">
        <f>VLOOKUP($N1072,'HeartRate-2022-03-21-1647950188'!$C:$G,5,0)</f>
        <v>Technical Contexts</v>
      </c>
      <c r="AE1072">
        <f t="shared" si="101"/>
        <v>0</v>
      </c>
      <c r="AF1072" s="18">
        <v>44634</v>
      </c>
      <c r="AG1072" s="19">
        <v>0.68624999999999992</v>
      </c>
    </row>
    <row r="1073" spans="1:33" x14ac:dyDescent="0.3">
      <c r="A1073" s="5">
        <v>44634.686585648145</v>
      </c>
      <c r="B1073" t="str">
        <f>IFERROR(AVERAGEIFS('HeartRate-2022-03-21-1647950188'!$B:$B,'HeartRate-2022-03-21-1647950188'!$A:$A,Data_Extraction!B$2,'HeartRate-2022-03-21-1647950188'!$C:$C,Data_Extraction!$A1073),"")</f>
        <v/>
      </c>
      <c r="C1073" t="str">
        <f>IFERROR(AVERAGEIFS('HeartRate-2022-03-21-1647950188'!$B:$B,'HeartRate-2022-03-21-1647950188'!$A:$A,Data_Extraction!C$2,'HeartRate-2022-03-21-1647950188'!$C:$C,Data_Extraction!$A1073),"")</f>
        <v/>
      </c>
      <c r="D1073" t="str">
        <f>IFERROR(AVERAGEIFS('HeartRate-2022-03-21-1647950188'!$B:$B,'HeartRate-2022-03-21-1647950188'!$A:$A,Data_Extraction!D$2,'HeartRate-2022-03-21-1647950188'!$C:$C,Data_Extraction!$A1073),"")</f>
        <v/>
      </c>
      <c r="E1073" t="str">
        <f>IFERROR(AVERAGEIFS('HeartRate-2022-03-21-1647950188'!$B:$B,'HeartRate-2022-03-21-1647950188'!$A:$A,Data_Extraction!E$2,'HeartRate-2022-03-21-1647950188'!$C:$C,Data_Extraction!$A1073),"")</f>
        <v/>
      </c>
      <c r="F1073" t="str">
        <f>IFERROR(AVERAGEIFS('HeartRate-2022-03-21-1647950188'!$B:$B,'HeartRate-2022-03-21-1647950188'!$A:$A,Data_Extraction!F$2,'HeartRate-2022-03-21-1647950188'!$C:$C,Data_Extraction!$A1073),"")</f>
        <v/>
      </c>
      <c r="G1073" t="str">
        <f>IFERROR(AVERAGEIFS('HeartRate-2022-03-21-1647950188'!$B:$B,'HeartRate-2022-03-21-1647950188'!$A:$A,Data_Extraction!G$2,'HeartRate-2022-03-21-1647950188'!$C:$C,Data_Extraction!$A1073),"")</f>
        <v/>
      </c>
      <c r="H1073">
        <f>IFERROR(AVERAGEIFS('HeartRate-2022-03-21-1647950188'!$B:$B,'HeartRate-2022-03-21-1647950188'!$A:$A,Data_Extraction!H$2,'HeartRate-2022-03-21-1647950188'!$C:$C,Data_Extraction!$A1073),"")</f>
        <v>82</v>
      </c>
      <c r="I1073" t="str">
        <f>IFERROR(AVERAGEIFS('HeartRate-2022-03-21-1647950188'!$B:$B,'HeartRate-2022-03-21-1647950188'!$A:$A,Data_Extraction!I$2,'HeartRate-2022-03-21-1647950188'!$C:$C,Data_Extraction!$A1073),"")</f>
        <v/>
      </c>
      <c r="J1073" s="8">
        <f t="shared" si="97"/>
        <v>82</v>
      </c>
      <c r="N1073" s="11">
        <f>Data_Extraction!A1073</f>
        <v>44634.686585648145</v>
      </c>
      <c r="O1073" s="15">
        <f t="shared" si="98"/>
        <v>44634</v>
      </c>
      <c r="P1073" s="16">
        <f t="shared" si="99"/>
        <v>0.68658564814814815</v>
      </c>
      <c r="Q1073" s="12">
        <f>IF(Data_Extraction!B1073="",Data_Extraction!$J1073*(Q$1),Data_Extraction!B1073)</f>
        <v>73.8</v>
      </c>
      <c r="R1073" s="12">
        <f>IF(Data_Extraction!C1073="",Data_Extraction!$J1073*(R$1),Data_Extraction!C1073)</f>
        <v>75.44</v>
      </c>
      <c r="S1073" s="12">
        <f>IF(Data_Extraction!D1073="",Data_Extraction!$J1073*(S$1),Data_Extraction!D1073)</f>
        <v>85.28</v>
      </c>
      <c r="T1073" s="12">
        <f>IF(Data_Extraction!E1073="",Data_Extraction!$J1073*(T$1),Data_Extraction!E1073)</f>
        <v>77.899999999999991</v>
      </c>
      <c r="U1073" s="12">
        <f>IF(Data_Extraction!F1073="",Data_Extraction!$J1073*(U$1),Data_Extraction!F1073)</f>
        <v>80.36</v>
      </c>
      <c r="V1073" s="12">
        <f>IF(Data_Extraction!G1073="",Data_Extraction!$J1073*(V$1),Data_Extraction!G1073)</f>
        <v>74.62</v>
      </c>
      <c r="W1073" s="12">
        <f>IF(Data_Extraction!H1073="",Data_Extraction!$J1073*(W$1),Data_Extraction!H1073)</f>
        <v>82</v>
      </c>
      <c r="X1073" s="12">
        <f>IF(Data_Extraction!I1073="",Data_Extraction!$J1073*(X$1),Data_Extraction!I1073)</f>
        <v>79.539999999999992</v>
      </c>
      <c r="Y1073" s="13">
        <f t="shared" si="96"/>
        <v>78.617500000000007</v>
      </c>
      <c r="Z1073" s="17" t="str">
        <f t="shared" si="100"/>
        <v>Late Evening</v>
      </c>
      <c r="AA1073" s="14" t="str">
        <f>VLOOKUP($N1073,'HeartRate-2022-03-21-1647950188'!$C:$G,2,0)</f>
        <v>Closing</v>
      </c>
      <c r="AB1073" s="14" t="str">
        <f>VLOOKUP($N1073,'HeartRate-2022-03-21-1647950188'!$C:$G,3,0)</f>
        <v>Off Campus</v>
      </c>
      <c r="AC1073" s="14" t="str">
        <f>VLOOKUP($N1073,'HeartRate-2022-03-21-1647950188'!$C:$G,4,0)</f>
        <v>Standing</v>
      </c>
      <c r="AD1073" s="14" t="str">
        <f>VLOOKUP($N1073,'HeartRate-2022-03-21-1647950188'!$C:$G,5,0)</f>
        <v>Technical Contexts</v>
      </c>
      <c r="AE1073">
        <f t="shared" si="101"/>
        <v>0</v>
      </c>
      <c r="AF1073" s="18">
        <v>44634</v>
      </c>
      <c r="AG1073" s="19">
        <v>0.68658564814814815</v>
      </c>
    </row>
    <row r="1074" spans="1:33" x14ac:dyDescent="0.3">
      <c r="A1074" s="5">
        <v>44634.686793981484</v>
      </c>
      <c r="B1074">
        <f>IFERROR(AVERAGEIFS('HeartRate-2022-03-21-1647950188'!$B:$B,'HeartRate-2022-03-21-1647950188'!$A:$A,Data_Extraction!B$2,'HeartRate-2022-03-21-1647950188'!$C:$C,Data_Extraction!$A1074),"")</f>
        <v>106</v>
      </c>
      <c r="C1074" t="str">
        <f>IFERROR(AVERAGEIFS('HeartRate-2022-03-21-1647950188'!$B:$B,'HeartRate-2022-03-21-1647950188'!$A:$A,Data_Extraction!C$2,'HeartRate-2022-03-21-1647950188'!$C:$C,Data_Extraction!$A1074),"")</f>
        <v/>
      </c>
      <c r="D1074" t="str">
        <f>IFERROR(AVERAGEIFS('HeartRate-2022-03-21-1647950188'!$B:$B,'HeartRate-2022-03-21-1647950188'!$A:$A,Data_Extraction!D$2,'HeartRate-2022-03-21-1647950188'!$C:$C,Data_Extraction!$A1074),"")</f>
        <v/>
      </c>
      <c r="E1074" t="str">
        <f>IFERROR(AVERAGEIFS('HeartRate-2022-03-21-1647950188'!$B:$B,'HeartRate-2022-03-21-1647950188'!$A:$A,Data_Extraction!E$2,'HeartRate-2022-03-21-1647950188'!$C:$C,Data_Extraction!$A1074),"")</f>
        <v/>
      </c>
      <c r="F1074" t="str">
        <f>IFERROR(AVERAGEIFS('HeartRate-2022-03-21-1647950188'!$B:$B,'HeartRate-2022-03-21-1647950188'!$A:$A,Data_Extraction!F$2,'HeartRate-2022-03-21-1647950188'!$C:$C,Data_Extraction!$A1074),"")</f>
        <v/>
      </c>
      <c r="G1074" t="str">
        <f>IFERROR(AVERAGEIFS('HeartRate-2022-03-21-1647950188'!$B:$B,'HeartRate-2022-03-21-1647950188'!$A:$A,Data_Extraction!G$2,'HeartRate-2022-03-21-1647950188'!$C:$C,Data_Extraction!$A1074),"")</f>
        <v/>
      </c>
      <c r="H1074" t="str">
        <f>IFERROR(AVERAGEIFS('HeartRate-2022-03-21-1647950188'!$B:$B,'HeartRate-2022-03-21-1647950188'!$A:$A,Data_Extraction!H$2,'HeartRate-2022-03-21-1647950188'!$C:$C,Data_Extraction!$A1074),"")</f>
        <v/>
      </c>
      <c r="I1074">
        <f>IFERROR(AVERAGEIFS('HeartRate-2022-03-21-1647950188'!$B:$B,'HeartRate-2022-03-21-1647950188'!$A:$A,Data_Extraction!I$2,'HeartRate-2022-03-21-1647950188'!$C:$C,Data_Extraction!$A1074),"")</f>
        <v>95</v>
      </c>
      <c r="J1074" s="8">
        <f t="shared" si="97"/>
        <v>100.5</v>
      </c>
      <c r="N1074" s="11">
        <f>Data_Extraction!A1074</f>
        <v>44634.686793981484</v>
      </c>
      <c r="O1074" s="15">
        <f t="shared" si="98"/>
        <v>44634</v>
      </c>
      <c r="P1074" s="16">
        <f t="shared" si="99"/>
        <v>0.68679398148148152</v>
      </c>
      <c r="Q1074" s="12">
        <f>IF(Data_Extraction!B1074="",Data_Extraction!$J1074*(Q$1),Data_Extraction!B1074)</f>
        <v>106</v>
      </c>
      <c r="R1074" s="12">
        <f>IF(Data_Extraction!C1074="",Data_Extraction!$J1074*(R$1),Data_Extraction!C1074)</f>
        <v>92.460000000000008</v>
      </c>
      <c r="S1074" s="12">
        <f>IF(Data_Extraction!D1074="",Data_Extraction!$J1074*(S$1),Data_Extraction!D1074)</f>
        <v>104.52000000000001</v>
      </c>
      <c r="T1074" s="12">
        <f>IF(Data_Extraction!E1074="",Data_Extraction!$J1074*(T$1),Data_Extraction!E1074)</f>
        <v>95.474999999999994</v>
      </c>
      <c r="U1074" s="12">
        <f>IF(Data_Extraction!F1074="",Data_Extraction!$J1074*(U$1),Data_Extraction!F1074)</f>
        <v>98.49</v>
      </c>
      <c r="V1074" s="12">
        <f>IF(Data_Extraction!G1074="",Data_Extraction!$J1074*(V$1),Data_Extraction!G1074)</f>
        <v>91.454999999999998</v>
      </c>
      <c r="W1074" s="12">
        <f>IF(Data_Extraction!H1074="",Data_Extraction!$J1074*(W$1),Data_Extraction!H1074)</f>
        <v>107.53500000000001</v>
      </c>
      <c r="X1074" s="12">
        <f>IF(Data_Extraction!I1074="",Data_Extraction!$J1074*(X$1),Data_Extraction!I1074)</f>
        <v>95</v>
      </c>
      <c r="Y1074" s="13">
        <f t="shared" si="96"/>
        <v>98.866875000000007</v>
      </c>
      <c r="Z1074" s="17" t="str">
        <f t="shared" si="100"/>
        <v>Late Evening</v>
      </c>
      <c r="AA1074" s="14" t="str">
        <f>VLOOKUP($N1074,'HeartRate-2022-03-21-1647950188'!$C:$G,2,0)</f>
        <v>Closing</v>
      </c>
      <c r="AB1074" s="14" t="str">
        <f>VLOOKUP($N1074,'HeartRate-2022-03-21-1647950188'!$C:$G,3,0)</f>
        <v>Off Campus</v>
      </c>
      <c r="AC1074" s="14" t="str">
        <f>VLOOKUP($N1074,'HeartRate-2022-03-21-1647950188'!$C:$G,4,0)</f>
        <v>Standing</v>
      </c>
      <c r="AD1074" s="14" t="str">
        <f>VLOOKUP($N1074,'HeartRate-2022-03-21-1647950188'!$C:$G,5,0)</f>
        <v>Technical Contexts</v>
      </c>
      <c r="AE1074">
        <f t="shared" si="101"/>
        <v>0</v>
      </c>
      <c r="AF1074" s="18">
        <v>44634</v>
      </c>
      <c r="AG1074" s="19">
        <v>0.68679398148148152</v>
      </c>
    </row>
    <row r="1075" spans="1:33" x14ac:dyDescent="0.3">
      <c r="A1075" s="5">
        <v>44634.687488425923</v>
      </c>
      <c r="B1075">
        <f>IFERROR(AVERAGEIFS('HeartRate-2022-03-21-1647950188'!$B:$B,'HeartRate-2022-03-21-1647950188'!$A:$A,Data_Extraction!B$2,'HeartRate-2022-03-21-1647950188'!$C:$C,Data_Extraction!$A1075),"")</f>
        <v>107</v>
      </c>
      <c r="C1075" t="str">
        <f>IFERROR(AVERAGEIFS('HeartRate-2022-03-21-1647950188'!$B:$B,'HeartRate-2022-03-21-1647950188'!$A:$A,Data_Extraction!C$2,'HeartRate-2022-03-21-1647950188'!$C:$C,Data_Extraction!$A1075),"")</f>
        <v/>
      </c>
      <c r="D1075" t="str">
        <f>IFERROR(AVERAGEIFS('HeartRate-2022-03-21-1647950188'!$B:$B,'HeartRate-2022-03-21-1647950188'!$A:$A,Data_Extraction!D$2,'HeartRate-2022-03-21-1647950188'!$C:$C,Data_Extraction!$A1075),"")</f>
        <v/>
      </c>
      <c r="E1075" t="str">
        <f>IFERROR(AVERAGEIFS('HeartRate-2022-03-21-1647950188'!$B:$B,'HeartRate-2022-03-21-1647950188'!$A:$A,Data_Extraction!E$2,'HeartRate-2022-03-21-1647950188'!$C:$C,Data_Extraction!$A1075),"")</f>
        <v/>
      </c>
      <c r="F1075" t="str">
        <f>IFERROR(AVERAGEIFS('HeartRate-2022-03-21-1647950188'!$B:$B,'HeartRate-2022-03-21-1647950188'!$A:$A,Data_Extraction!F$2,'HeartRate-2022-03-21-1647950188'!$C:$C,Data_Extraction!$A1075),"")</f>
        <v/>
      </c>
      <c r="G1075" t="str">
        <f>IFERROR(AVERAGEIFS('HeartRate-2022-03-21-1647950188'!$B:$B,'HeartRate-2022-03-21-1647950188'!$A:$A,Data_Extraction!G$2,'HeartRate-2022-03-21-1647950188'!$C:$C,Data_Extraction!$A1075),"")</f>
        <v/>
      </c>
      <c r="H1075" t="str">
        <f>IFERROR(AVERAGEIFS('HeartRate-2022-03-21-1647950188'!$B:$B,'HeartRate-2022-03-21-1647950188'!$A:$A,Data_Extraction!H$2,'HeartRate-2022-03-21-1647950188'!$C:$C,Data_Extraction!$A1075),"")</f>
        <v/>
      </c>
      <c r="I1075">
        <f>IFERROR(AVERAGEIFS('HeartRate-2022-03-21-1647950188'!$B:$B,'HeartRate-2022-03-21-1647950188'!$A:$A,Data_Extraction!I$2,'HeartRate-2022-03-21-1647950188'!$C:$C,Data_Extraction!$A1075),"")</f>
        <v>93</v>
      </c>
      <c r="J1075" s="8">
        <f t="shared" si="97"/>
        <v>100</v>
      </c>
      <c r="N1075" s="11">
        <f>Data_Extraction!A1075</f>
        <v>44634.687488425923</v>
      </c>
      <c r="O1075" s="15">
        <f t="shared" si="98"/>
        <v>44634</v>
      </c>
      <c r="P1075" s="16">
        <f t="shared" si="99"/>
        <v>0.68748842592592585</v>
      </c>
      <c r="Q1075" s="12">
        <f>IF(Data_Extraction!B1075="",Data_Extraction!$J1075*(Q$1),Data_Extraction!B1075)</f>
        <v>107</v>
      </c>
      <c r="R1075" s="12">
        <f>IF(Data_Extraction!C1075="",Data_Extraction!$J1075*(R$1),Data_Extraction!C1075)</f>
        <v>92</v>
      </c>
      <c r="S1075" s="12">
        <f>IF(Data_Extraction!D1075="",Data_Extraction!$J1075*(S$1),Data_Extraction!D1075)</f>
        <v>104</v>
      </c>
      <c r="T1075" s="12">
        <f>IF(Data_Extraction!E1075="",Data_Extraction!$J1075*(T$1),Data_Extraction!E1075)</f>
        <v>95</v>
      </c>
      <c r="U1075" s="12">
        <f>IF(Data_Extraction!F1075="",Data_Extraction!$J1075*(U$1),Data_Extraction!F1075)</f>
        <v>98</v>
      </c>
      <c r="V1075" s="12">
        <f>IF(Data_Extraction!G1075="",Data_Extraction!$J1075*(V$1),Data_Extraction!G1075)</f>
        <v>91</v>
      </c>
      <c r="W1075" s="12">
        <f>IF(Data_Extraction!H1075="",Data_Extraction!$J1075*(W$1),Data_Extraction!H1075)</f>
        <v>107</v>
      </c>
      <c r="X1075" s="12">
        <f>IF(Data_Extraction!I1075="",Data_Extraction!$J1075*(X$1),Data_Extraction!I1075)</f>
        <v>93</v>
      </c>
      <c r="Y1075" s="13">
        <f t="shared" si="96"/>
        <v>98.375</v>
      </c>
      <c r="Z1075" s="17" t="str">
        <f t="shared" si="100"/>
        <v>Late Evening</v>
      </c>
      <c r="AA1075" s="14" t="str">
        <f>VLOOKUP($N1075,'HeartRate-2022-03-21-1647950188'!$C:$G,2,0)</f>
        <v>Closing</v>
      </c>
      <c r="AB1075" s="14" t="str">
        <f>VLOOKUP($N1075,'HeartRate-2022-03-21-1647950188'!$C:$G,3,0)</f>
        <v>Off Campus</v>
      </c>
      <c r="AC1075" s="14" t="str">
        <f>VLOOKUP($N1075,'HeartRate-2022-03-21-1647950188'!$C:$G,4,0)</f>
        <v>Standing</v>
      </c>
      <c r="AD1075" s="14" t="str">
        <f>VLOOKUP($N1075,'HeartRate-2022-03-21-1647950188'!$C:$G,5,0)</f>
        <v>Technical Contexts</v>
      </c>
      <c r="AE1075">
        <f t="shared" si="101"/>
        <v>0</v>
      </c>
      <c r="AF1075" s="18">
        <v>44634</v>
      </c>
      <c r="AG1075" s="19">
        <v>0.68748842592592585</v>
      </c>
    </row>
    <row r="1076" spans="1:33" x14ac:dyDescent="0.3">
      <c r="A1076" s="5">
        <v>44634.68818287037</v>
      </c>
      <c r="B1076" t="str">
        <f>IFERROR(AVERAGEIFS('HeartRate-2022-03-21-1647950188'!$B:$B,'HeartRate-2022-03-21-1647950188'!$A:$A,Data_Extraction!B$2,'HeartRate-2022-03-21-1647950188'!$C:$C,Data_Extraction!$A1076),"")</f>
        <v/>
      </c>
      <c r="C1076" t="str">
        <f>IFERROR(AVERAGEIFS('HeartRate-2022-03-21-1647950188'!$B:$B,'HeartRate-2022-03-21-1647950188'!$A:$A,Data_Extraction!C$2,'HeartRate-2022-03-21-1647950188'!$C:$C,Data_Extraction!$A1076),"")</f>
        <v/>
      </c>
      <c r="D1076" t="str">
        <f>IFERROR(AVERAGEIFS('HeartRate-2022-03-21-1647950188'!$B:$B,'HeartRate-2022-03-21-1647950188'!$A:$A,Data_Extraction!D$2,'HeartRate-2022-03-21-1647950188'!$C:$C,Data_Extraction!$A1076),"")</f>
        <v/>
      </c>
      <c r="E1076" t="str">
        <f>IFERROR(AVERAGEIFS('HeartRate-2022-03-21-1647950188'!$B:$B,'HeartRate-2022-03-21-1647950188'!$A:$A,Data_Extraction!E$2,'HeartRate-2022-03-21-1647950188'!$C:$C,Data_Extraction!$A1076),"")</f>
        <v/>
      </c>
      <c r="F1076" t="str">
        <f>IFERROR(AVERAGEIFS('HeartRate-2022-03-21-1647950188'!$B:$B,'HeartRate-2022-03-21-1647950188'!$A:$A,Data_Extraction!F$2,'HeartRate-2022-03-21-1647950188'!$C:$C,Data_Extraction!$A1076),"")</f>
        <v/>
      </c>
      <c r="G1076" t="str">
        <f>IFERROR(AVERAGEIFS('HeartRate-2022-03-21-1647950188'!$B:$B,'HeartRate-2022-03-21-1647950188'!$A:$A,Data_Extraction!G$2,'HeartRate-2022-03-21-1647950188'!$C:$C,Data_Extraction!$A1076),"")</f>
        <v/>
      </c>
      <c r="H1076" t="str">
        <f>IFERROR(AVERAGEIFS('HeartRate-2022-03-21-1647950188'!$B:$B,'HeartRate-2022-03-21-1647950188'!$A:$A,Data_Extraction!H$2,'HeartRate-2022-03-21-1647950188'!$C:$C,Data_Extraction!$A1076),"")</f>
        <v/>
      </c>
      <c r="I1076">
        <f>IFERROR(AVERAGEIFS('HeartRate-2022-03-21-1647950188'!$B:$B,'HeartRate-2022-03-21-1647950188'!$A:$A,Data_Extraction!I$2,'HeartRate-2022-03-21-1647950188'!$C:$C,Data_Extraction!$A1076),"")</f>
        <v>95</v>
      </c>
      <c r="J1076" s="8">
        <f t="shared" si="97"/>
        <v>95</v>
      </c>
      <c r="N1076" s="11">
        <f>Data_Extraction!A1076</f>
        <v>44634.68818287037</v>
      </c>
      <c r="O1076" s="15">
        <f t="shared" si="98"/>
        <v>44634</v>
      </c>
      <c r="P1076" s="16">
        <f t="shared" si="99"/>
        <v>0.6881828703703704</v>
      </c>
      <c r="Q1076" s="12">
        <f>IF(Data_Extraction!B1076="",Data_Extraction!$J1076*(Q$1),Data_Extraction!B1076)</f>
        <v>85.5</v>
      </c>
      <c r="R1076" s="12">
        <f>IF(Data_Extraction!C1076="",Data_Extraction!$J1076*(R$1),Data_Extraction!C1076)</f>
        <v>87.4</v>
      </c>
      <c r="S1076" s="12">
        <f>IF(Data_Extraction!D1076="",Data_Extraction!$J1076*(S$1),Data_Extraction!D1076)</f>
        <v>98.8</v>
      </c>
      <c r="T1076" s="12">
        <f>IF(Data_Extraction!E1076="",Data_Extraction!$J1076*(T$1),Data_Extraction!E1076)</f>
        <v>90.25</v>
      </c>
      <c r="U1076" s="12">
        <f>IF(Data_Extraction!F1076="",Data_Extraction!$J1076*(U$1),Data_Extraction!F1076)</f>
        <v>93.1</v>
      </c>
      <c r="V1076" s="12">
        <f>IF(Data_Extraction!G1076="",Data_Extraction!$J1076*(V$1),Data_Extraction!G1076)</f>
        <v>86.45</v>
      </c>
      <c r="W1076" s="12">
        <f>IF(Data_Extraction!H1076="",Data_Extraction!$J1076*(W$1),Data_Extraction!H1076)</f>
        <v>101.65</v>
      </c>
      <c r="X1076" s="12">
        <f>IF(Data_Extraction!I1076="",Data_Extraction!$J1076*(X$1),Data_Extraction!I1076)</f>
        <v>95</v>
      </c>
      <c r="Y1076" s="13">
        <f t="shared" si="96"/>
        <v>92.268749999999997</v>
      </c>
      <c r="Z1076" s="17" t="str">
        <f t="shared" si="100"/>
        <v>Late Evening</v>
      </c>
      <c r="AA1076" s="14" t="str">
        <f>VLOOKUP($N1076,'HeartRate-2022-03-21-1647950188'!$C:$G,2,0)</f>
        <v>Closing</v>
      </c>
      <c r="AB1076" s="14" t="str">
        <f>VLOOKUP($N1076,'HeartRate-2022-03-21-1647950188'!$C:$G,3,0)</f>
        <v>Off Campus</v>
      </c>
      <c r="AC1076" s="14" t="str">
        <f>VLOOKUP($N1076,'HeartRate-2022-03-21-1647950188'!$C:$G,4,0)</f>
        <v>Standing</v>
      </c>
      <c r="AD1076" s="14" t="str">
        <f>VLOOKUP($N1076,'HeartRate-2022-03-21-1647950188'!$C:$G,5,0)</f>
        <v>Technical Contexts</v>
      </c>
      <c r="AE1076">
        <f t="shared" si="101"/>
        <v>0</v>
      </c>
      <c r="AF1076" s="18">
        <v>44634</v>
      </c>
      <c r="AG1076" s="19">
        <v>0.6881828703703704</v>
      </c>
    </row>
    <row r="1077" spans="1:33" x14ac:dyDescent="0.3">
      <c r="A1077" s="5">
        <v>44634.688194444447</v>
      </c>
      <c r="B1077" t="str">
        <f>IFERROR(AVERAGEIFS('HeartRate-2022-03-21-1647950188'!$B:$B,'HeartRate-2022-03-21-1647950188'!$A:$A,Data_Extraction!B$2,'HeartRate-2022-03-21-1647950188'!$C:$C,Data_Extraction!$A1077),"")</f>
        <v/>
      </c>
      <c r="C1077" t="str">
        <f>IFERROR(AVERAGEIFS('HeartRate-2022-03-21-1647950188'!$B:$B,'HeartRate-2022-03-21-1647950188'!$A:$A,Data_Extraction!C$2,'HeartRate-2022-03-21-1647950188'!$C:$C,Data_Extraction!$A1077),"")</f>
        <v/>
      </c>
      <c r="D1077" t="str">
        <f>IFERROR(AVERAGEIFS('HeartRate-2022-03-21-1647950188'!$B:$B,'HeartRate-2022-03-21-1647950188'!$A:$A,Data_Extraction!D$2,'HeartRate-2022-03-21-1647950188'!$C:$C,Data_Extraction!$A1077),"")</f>
        <v/>
      </c>
      <c r="E1077" t="str">
        <f>IFERROR(AVERAGEIFS('HeartRate-2022-03-21-1647950188'!$B:$B,'HeartRate-2022-03-21-1647950188'!$A:$A,Data_Extraction!E$2,'HeartRate-2022-03-21-1647950188'!$C:$C,Data_Extraction!$A1077),"")</f>
        <v/>
      </c>
      <c r="F1077" t="str">
        <f>IFERROR(AVERAGEIFS('HeartRate-2022-03-21-1647950188'!$B:$B,'HeartRate-2022-03-21-1647950188'!$A:$A,Data_Extraction!F$2,'HeartRate-2022-03-21-1647950188'!$C:$C,Data_Extraction!$A1077),"")</f>
        <v/>
      </c>
      <c r="G1077">
        <f>IFERROR(AVERAGEIFS('HeartRate-2022-03-21-1647950188'!$B:$B,'HeartRate-2022-03-21-1647950188'!$A:$A,Data_Extraction!G$2,'HeartRate-2022-03-21-1647950188'!$C:$C,Data_Extraction!$A1077),"")</f>
        <v>97</v>
      </c>
      <c r="H1077">
        <f>IFERROR(AVERAGEIFS('HeartRate-2022-03-21-1647950188'!$B:$B,'HeartRate-2022-03-21-1647950188'!$A:$A,Data_Extraction!H$2,'HeartRate-2022-03-21-1647950188'!$C:$C,Data_Extraction!$A1077),"")</f>
        <v>83</v>
      </c>
      <c r="I1077" t="str">
        <f>IFERROR(AVERAGEIFS('HeartRate-2022-03-21-1647950188'!$B:$B,'HeartRate-2022-03-21-1647950188'!$A:$A,Data_Extraction!I$2,'HeartRate-2022-03-21-1647950188'!$C:$C,Data_Extraction!$A1077),"")</f>
        <v/>
      </c>
      <c r="J1077" s="8">
        <f t="shared" si="97"/>
        <v>90</v>
      </c>
      <c r="N1077" s="11">
        <f>Data_Extraction!A1077</f>
        <v>44634.688194444447</v>
      </c>
      <c r="O1077" s="15">
        <f t="shared" si="98"/>
        <v>44634</v>
      </c>
      <c r="P1077" s="16">
        <f t="shared" si="99"/>
        <v>0.68819444444444444</v>
      </c>
      <c r="Q1077" s="12">
        <f>IF(Data_Extraction!B1077="",Data_Extraction!$J1077*(Q$1),Data_Extraction!B1077)</f>
        <v>81</v>
      </c>
      <c r="R1077" s="12">
        <f>IF(Data_Extraction!C1077="",Data_Extraction!$J1077*(R$1),Data_Extraction!C1077)</f>
        <v>82.8</v>
      </c>
      <c r="S1077" s="12">
        <f>IF(Data_Extraction!D1077="",Data_Extraction!$J1077*(S$1),Data_Extraction!D1077)</f>
        <v>93.600000000000009</v>
      </c>
      <c r="T1077" s="12">
        <f>IF(Data_Extraction!E1077="",Data_Extraction!$J1077*(T$1),Data_Extraction!E1077)</f>
        <v>85.5</v>
      </c>
      <c r="U1077" s="12">
        <f>IF(Data_Extraction!F1077="",Data_Extraction!$J1077*(U$1),Data_Extraction!F1077)</f>
        <v>88.2</v>
      </c>
      <c r="V1077" s="12">
        <f>IF(Data_Extraction!G1077="",Data_Extraction!$J1077*(V$1),Data_Extraction!G1077)</f>
        <v>97</v>
      </c>
      <c r="W1077" s="12">
        <f>IF(Data_Extraction!H1077="",Data_Extraction!$J1077*(W$1),Data_Extraction!H1077)</f>
        <v>83</v>
      </c>
      <c r="X1077" s="12">
        <f>IF(Data_Extraction!I1077="",Data_Extraction!$J1077*(X$1),Data_Extraction!I1077)</f>
        <v>87.3</v>
      </c>
      <c r="Y1077" s="13">
        <f t="shared" si="96"/>
        <v>87.3</v>
      </c>
      <c r="Z1077" s="17" t="str">
        <f t="shared" si="100"/>
        <v>Late Evening</v>
      </c>
      <c r="AA1077" s="14" t="str">
        <f>VLOOKUP($N1077,'HeartRate-2022-03-21-1647950188'!$C:$G,2,0)</f>
        <v>Closing</v>
      </c>
      <c r="AB1077" s="14" t="str">
        <f>VLOOKUP($N1077,'HeartRate-2022-03-21-1647950188'!$C:$G,3,0)</f>
        <v>Off Campus</v>
      </c>
      <c r="AC1077" s="14" t="str">
        <f>VLOOKUP($N1077,'HeartRate-2022-03-21-1647950188'!$C:$G,4,0)</f>
        <v>Standing</v>
      </c>
      <c r="AD1077" s="14" t="str">
        <f>VLOOKUP($N1077,'HeartRate-2022-03-21-1647950188'!$C:$G,5,0)</f>
        <v>Technical Contexts</v>
      </c>
      <c r="AE1077">
        <f t="shared" si="101"/>
        <v>0</v>
      </c>
      <c r="AF1077" s="18">
        <v>44634</v>
      </c>
      <c r="AG1077" s="19">
        <v>0.68819444444444444</v>
      </c>
    </row>
    <row r="1078" spans="1:33" x14ac:dyDescent="0.3">
      <c r="A1078" s="5">
        <v>44634.691666666666</v>
      </c>
      <c r="B1078" t="str">
        <f>IFERROR(AVERAGEIFS('HeartRate-2022-03-21-1647950188'!$B:$B,'HeartRate-2022-03-21-1647950188'!$A:$A,Data_Extraction!B$2,'HeartRate-2022-03-21-1647950188'!$C:$C,Data_Extraction!$A1078),"")</f>
        <v/>
      </c>
      <c r="C1078" t="str">
        <f>IFERROR(AVERAGEIFS('HeartRate-2022-03-21-1647950188'!$B:$B,'HeartRate-2022-03-21-1647950188'!$A:$A,Data_Extraction!C$2,'HeartRate-2022-03-21-1647950188'!$C:$C,Data_Extraction!$A1078),"")</f>
        <v/>
      </c>
      <c r="D1078" t="str">
        <f>IFERROR(AVERAGEIFS('HeartRate-2022-03-21-1647950188'!$B:$B,'HeartRate-2022-03-21-1647950188'!$A:$A,Data_Extraction!D$2,'HeartRate-2022-03-21-1647950188'!$C:$C,Data_Extraction!$A1078),"")</f>
        <v/>
      </c>
      <c r="E1078" t="str">
        <f>IFERROR(AVERAGEIFS('HeartRate-2022-03-21-1647950188'!$B:$B,'HeartRate-2022-03-21-1647950188'!$A:$A,Data_Extraction!E$2,'HeartRate-2022-03-21-1647950188'!$C:$C,Data_Extraction!$A1078),"")</f>
        <v/>
      </c>
      <c r="F1078" t="str">
        <f>IFERROR(AVERAGEIFS('HeartRate-2022-03-21-1647950188'!$B:$B,'HeartRate-2022-03-21-1647950188'!$A:$A,Data_Extraction!F$2,'HeartRate-2022-03-21-1647950188'!$C:$C,Data_Extraction!$A1078),"")</f>
        <v/>
      </c>
      <c r="G1078">
        <f>IFERROR(AVERAGEIFS('HeartRate-2022-03-21-1647950188'!$B:$B,'HeartRate-2022-03-21-1647950188'!$A:$A,Data_Extraction!G$2,'HeartRate-2022-03-21-1647950188'!$C:$C,Data_Extraction!$A1078),"")</f>
        <v>100</v>
      </c>
      <c r="H1078">
        <f>IFERROR(AVERAGEIFS('HeartRate-2022-03-21-1647950188'!$B:$B,'HeartRate-2022-03-21-1647950188'!$A:$A,Data_Extraction!H$2,'HeartRate-2022-03-21-1647950188'!$C:$C,Data_Extraction!$A1078),"")</f>
        <v>96</v>
      </c>
      <c r="I1078" t="str">
        <f>IFERROR(AVERAGEIFS('HeartRate-2022-03-21-1647950188'!$B:$B,'HeartRate-2022-03-21-1647950188'!$A:$A,Data_Extraction!I$2,'HeartRate-2022-03-21-1647950188'!$C:$C,Data_Extraction!$A1078),"")</f>
        <v/>
      </c>
      <c r="J1078" s="8">
        <f t="shared" si="97"/>
        <v>98</v>
      </c>
      <c r="N1078" s="11">
        <f>Data_Extraction!A1078</f>
        <v>44634.691666666666</v>
      </c>
      <c r="O1078" s="15">
        <f t="shared" si="98"/>
        <v>44634</v>
      </c>
      <c r="P1078" s="16">
        <f t="shared" si="99"/>
        <v>0.69166666666666676</v>
      </c>
      <c r="Q1078" s="12">
        <f>IF(Data_Extraction!B1078="",Data_Extraction!$J1078*(Q$1),Data_Extraction!B1078)</f>
        <v>88.2</v>
      </c>
      <c r="R1078" s="12">
        <f>IF(Data_Extraction!C1078="",Data_Extraction!$J1078*(R$1),Data_Extraction!C1078)</f>
        <v>90.160000000000011</v>
      </c>
      <c r="S1078" s="12">
        <f>IF(Data_Extraction!D1078="",Data_Extraction!$J1078*(S$1),Data_Extraction!D1078)</f>
        <v>101.92</v>
      </c>
      <c r="T1078" s="12">
        <f>IF(Data_Extraction!E1078="",Data_Extraction!$J1078*(T$1),Data_Extraction!E1078)</f>
        <v>93.1</v>
      </c>
      <c r="U1078" s="12">
        <f>IF(Data_Extraction!F1078="",Data_Extraction!$J1078*(U$1),Data_Extraction!F1078)</f>
        <v>96.039999999999992</v>
      </c>
      <c r="V1078" s="12">
        <f>IF(Data_Extraction!G1078="",Data_Extraction!$J1078*(V$1),Data_Extraction!G1078)</f>
        <v>100</v>
      </c>
      <c r="W1078" s="12">
        <f>IF(Data_Extraction!H1078="",Data_Extraction!$J1078*(W$1),Data_Extraction!H1078)</f>
        <v>96</v>
      </c>
      <c r="X1078" s="12">
        <f>IF(Data_Extraction!I1078="",Data_Extraction!$J1078*(X$1),Data_Extraction!I1078)</f>
        <v>95.06</v>
      </c>
      <c r="Y1078" s="13">
        <f t="shared" si="96"/>
        <v>95.06</v>
      </c>
      <c r="Z1078" s="17" t="str">
        <f t="shared" si="100"/>
        <v>Late Evening</v>
      </c>
      <c r="AA1078" s="14" t="str">
        <f>VLOOKUP($N1078,'HeartRate-2022-03-21-1647950188'!$C:$G,2,0)</f>
        <v>Closing</v>
      </c>
      <c r="AB1078" s="14" t="str">
        <f>VLOOKUP($N1078,'HeartRate-2022-03-21-1647950188'!$C:$G,3,0)</f>
        <v>Off Campus</v>
      </c>
      <c r="AC1078" s="14" t="str">
        <f>VLOOKUP($N1078,'HeartRate-2022-03-21-1647950188'!$C:$G,4,0)</f>
        <v>Standing</v>
      </c>
      <c r="AD1078" s="14" t="str">
        <f>VLOOKUP($N1078,'HeartRate-2022-03-21-1647950188'!$C:$G,5,0)</f>
        <v>Technical Contexts</v>
      </c>
      <c r="AE1078">
        <f t="shared" si="101"/>
        <v>0</v>
      </c>
      <c r="AF1078" s="18">
        <v>44634</v>
      </c>
      <c r="AG1078" s="19">
        <v>0.69166666666666676</v>
      </c>
    </row>
    <row r="1079" spans="1:33" x14ac:dyDescent="0.3">
      <c r="A1079" s="5">
        <v>44635.43818287037</v>
      </c>
      <c r="B1079" t="str">
        <f>IFERROR(AVERAGEIFS('HeartRate-2022-03-21-1647950188'!$B:$B,'HeartRate-2022-03-21-1647950188'!$A:$A,Data_Extraction!B$2,'HeartRate-2022-03-21-1647950188'!$C:$C,Data_Extraction!$A1079),"")</f>
        <v/>
      </c>
      <c r="C1079" t="str">
        <f>IFERROR(AVERAGEIFS('HeartRate-2022-03-21-1647950188'!$B:$B,'HeartRate-2022-03-21-1647950188'!$A:$A,Data_Extraction!C$2,'HeartRate-2022-03-21-1647950188'!$C:$C,Data_Extraction!$A1079),"")</f>
        <v/>
      </c>
      <c r="D1079" t="str">
        <f>IFERROR(AVERAGEIFS('HeartRate-2022-03-21-1647950188'!$B:$B,'HeartRate-2022-03-21-1647950188'!$A:$A,Data_Extraction!D$2,'HeartRate-2022-03-21-1647950188'!$C:$C,Data_Extraction!$A1079),"")</f>
        <v/>
      </c>
      <c r="E1079" t="str">
        <f>IFERROR(AVERAGEIFS('HeartRate-2022-03-21-1647950188'!$B:$B,'HeartRate-2022-03-21-1647950188'!$A:$A,Data_Extraction!E$2,'HeartRate-2022-03-21-1647950188'!$C:$C,Data_Extraction!$A1079),"")</f>
        <v/>
      </c>
      <c r="F1079" t="str">
        <f>IFERROR(AVERAGEIFS('HeartRate-2022-03-21-1647950188'!$B:$B,'HeartRate-2022-03-21-1647950188'!$A:$A,Data_Extraction!F$2,'HeartRate-2022-03-21-1647950188'!$C:$C,Data_Extraction!$A1079),"")</f>
        <v/>
      </c>
      <c r="G1079" t="str">
        <f>IFERROR(AVERAGEIFS('HeartRate-2022-03-21-1647950188'!$B:$B,'HeartRate-2022-03-21-1647950188'!$A:$A,Data_Extraction!G$2,'HeartRate-2022-03-21-1647950188'!$C:$C,Data_Extraction!$A1079),"")</f>
        <v/>
      </c>
      <c r="H1079" t="str">
        <f>IFERROR(AVERAGEIFS('HeartRate-2022-03-21-1647950188'!$B:$B,'HeartRate-2022-03-21-1647950188'!$A:$A,Data_Extraction!H$2,'HeartRate-2022-03-21-1647950188'!$C:$C,Data_Extraction!$A1079),"")</f>
        <v/>
      </c>
      <c r="I1079">
        <f>IFERROR(AVERAGEIFS('HeartRate-2022-03-21-1647950188'!$B:$B,'HeartRate-2022-03-21-1647950188'!$A:$A,Data_Extraction!I$2,'HeartRate-2022-03-21-1647950188'!$C:$C,Data_Extraction!$A1079),"")</f>
        <v>87</v>
      </c>
      <c r="J1079" s="8">
        <f t="shared" si="97"/>
        <v>87</v>
      </c>
      <c r="N1079" s="11">
        <f>Data_Extraction!A1079</f>
        <v>44635.43818287037</v>
      </c>
      <c r="O1079" s="15">
        <f t="shared" si="98"/>
        <v>44635</v>
      </c>
      <c r="P1079" s="16">
        <f t="shared" si="99"/>
        <v>0.43818287037037035</v>
      </c>
      <c r="Q1079" s="12">
        <f>IF(Data_Extraction!B1079="",Data_Extraction!$J1079*(Q$1),Data_Extraction!B1079)</f>
        <v>78.3</v>
      </c>
      <c r="R1079" s="12">
        <f>IF(Data_Extraction!C1079="",Data_Extraction!$J1079*(R$1),Data_Extraction!C1079)</f>
        <v>80.040000000000006</v>
      </c>
      <c r="S1079" s="12">
        <f>IF(Data_Extraction!D1079="",Data_Extraction!$J1079*(S$1),Data_Extraction!D1079)</f>
        <v>90.48</v>
      </c>
      <c r="T1079" s="12">
        <f>IF(Data_Extraction!E1079="",Data_Extraction!$J1079*(T$1),Data_Extraction!E1079)</f>
        <v>82.649999999999991</v>
      </c>
      <c r="U1079" s="12">
        <f>IF(Data_Extraction!F1079="",Data_Extraction!$J1079*(U$1),Data_Extraction!F1079)</f>
        <v>85.26</v>
      </c>
      <c r="V1079" s="12">
        <f>IF(Data_Extraction!G1079="",Data_Extraction!$J1079*(V$1),Data_Extraction!G1079)</f>
        <v>79.17</v>
      </c>
      <c r="W1079" s="12">
        <f>IF(Data_Extraction!H1079="",Data_Extraction!$J1079*(W$1),Data_Extraction!H1079)</f>
        <v>93.09</v>
      </c>
      <c r="X1079" s="12">
        <f>IF(Data_Extraction!I1079="",Data_Extraction!$J1079*(X$1),Data_Extraction!I1079)</f>
        <v>87</v>
      </c>
      <c r="Y1079" s="13">
        <f t="shared" si="96"/>
        <v>84.498750000000001</v>
      </c>
      <c r="Z1079" s="17" t="str">
        <f t="shared" si="100"/>
        <v>Afternoon</v>
      </c>
      <c r="AA1079" s="14" t="str">
        <f>VLOOKUP($N1079,'HeartRate-2022-03-21-1647950188'!$C:$G,2,0)</f>
        <v>Introduction</v>
      </c>
      <c r="AB1079" s="14" t="str">
        <f>VLOOKUP($N1079,'HeartRate-2022-03-21-1647950188'!$C:$G,3,0)</f>
        <v>Off Campus</v>
      </c>
      <c r="AC1079" s="14" t="str">
        <f>VLOOKUP($N1079,'HeartRate-2022-03-21-1647950188'!$C:$G,4,0)</f>
        <v>Standing</v>
      </c>
      <c r="AD1079" s="14" t="str">
        <f>VLOOKUP($N1079,'HeartRate-2022-03-21-1647950188'!$C:$G,5,0)</f>
        <v>Technical Contexts</v>
      </c>
      <c r="AE1079">
        <f t="shared" si="101"/>
        <v>0</v>
      </c>
      <c r="AF1079" s="18">
        <v>44635</v>
      </c>
      <c r="AG1079" s="19">
        <v>0.43818287037037035</v>
      </c>
    </row>
    <row r="1080" spans="1:33" x14ac:dyDescent="0.3">
      <c r="A1080" s="5">
        <v>44635.438194444447</v>
      </c>
      <c r="B1080">
        <f>IFERROR(AVERAGEIFS('HeartRate-2022-03-21-1647950188'!$B:$B,'HeartRate-2022-03-21-1647950188'!$A:$A,Data_Extraction!B$2,'HeartRate-2022-03-21-1647950188'!$C:$C,Data_Extraction!$A1080),"")</f>
        <v>95</v>
      </c>
      <c r="C1080" t="str">
        <f>IFERROR(AVERAGEIFS('HeartRate-2022-03-21-1647950188'!$B:$B,'HeartRate-2022-03-21-1647950188'!$A:$A,Data_Extraction!C$2,'HeartRate-2022-03-21-1647950188'!$C:$C,Data_Extraction!$A1080),"")</f>
        <v/>
      </c>
      <c r="D1080" t="str">
        <f>IFERROR(AVERAGEIFS('HeartRate-2022-03-21-1647950188'!$B:$B,'HeartRate-2022-03-21-1647950188'!$A:$A,Data_Extraction!D$2,'HeartRate-2022-03-21-1647950188'!$C:$C,Data_Extraction!$A1080),"")</f>
        <v/>
      </c>
      <c r="E1080" t="str">
        <f>IFERROR(AVERAGEIFS('HeartRate-2022-03-21-1647950188'!$B:$B,'HeartRate-2022-03-21-1647950188'!$A:$A,Data_Extraction!E$2,'HeartRate-2022-03-21-1647950188'!$C:$C,Data_Extraction!$A1080),"")</f>
        <v/>
      </c>
      <c r="F1080" t="str">
        <f>IFERROR(AVERAGEIFS('HeartRate-2022-03-21-1647950188'!$B:$B,'HeartRate-2022-03-21-1647950188'!$A:$A,Data_Extraction!F$2,'HeartRate-2022-03-21-1647950188'!$C:$C,Data_Extraction!$A1080),"")</f>
        <v/>
      </c>
      <c r="G1080" t="str">
        <f>IFERROR(AVERAGEIFS('HeartRate-2022-03-21-1647950188'!$B:$B,'HeartRate-2022-03-21-1647950188'!$A:$A,Data_Extraction!G$2,'HeartRate-2022-03-21-1647950188'!$C:$C,Data_Extraction!$A1080),"")</f>
        <v/>
      </c>
      <c r="H1080">
        <f>IFERROR(AVERAGEIFS('HeartRate-2022-03-21-1647950188'!$B:$B,'HeartRate-2022-03-21-1647950188'!$A:$A,Data_Extraction!H$2,'HeartRate-2022-03-21-1647950188'!$C:$C,Data_Extraction!$A1080),"")</f>
        <v>107</v>
      </c>
      <c r="I1080" t="str">
        <f>IFERROR(AVERAGEIFS('HeartRate-2022-03-21-1647950188'!$B:$B,'HeartRate-2022-03-21-1647950188'!$A:$A,Data_Extraction!I$2,'HeartRate-2022-03-21-1647950188'!$C:$C,Data_Extraction!$A1080),"")</f>
        <v/>
      </c>
      <c r="J1080" s="8">
        <f t="shared" si="97"/>
        <v>101</v>
      </c>
      <c r="N1080" s="11">
        <f>Data_Extraction!A1080</f>
        <v>44635.438194444447</v>
      </c>
      <c r="O1080" s="15">
        <f t="shared" si="98"/>
        <v>44635</v>
      </c>
      <c r="P1080" s="16">
        <f t="shared" si="99"/>
        <v>0.4381944444444445</v>
      </c>
      <c r="Q1080" s="12">
        <f>IF(Data_Extraction!B1080="",Data_Extraction!$J1080*(Q$1),Data_Extraction!B1080)</f>
        <v>95</v>
      </c>
      <c r="R1080" s="12">
        <f>IF(Data_Extraction!C1080="",Data_Extraction!$J1080*(R$1),Data_Extraction!C1080)</f>
        <v>92.92</v>
      </c>
      <c r="S1080" s="12">
        <f>IF(Data_Extraction!D1080="",Data_Extraction!$J1080*(S$1),Data_Extraction!D1080)</f>
        <v>105.04</v>
      </c>
      <c r="T1080" s="12">
        <f>IF(Data_Extraction!E1080="",Data_Extraction!$J1080*(T$1),Data_Extraction!E1080)</f>
        <v>95.949999999999989</v>
      </c>
      <c r="U1080" s="12">
        <f>IF(Data_Extraction!F1080="",Data_Extraction!$J1080*(U$1),Data_Extraction!F1080)</f>
        <v>98.98</v>
      </c>
      <c r="V1080" s="12">
        <f>IF(Data_Extraction!G1080="",Data_Extraction!$J1080*(V$1),Data_Extraction!G1080)</f>
        <v>91.91</v>
      </c>
      <c r="W1080" s="12">
        <f>IF(Data_Extraction!H1080="",Data_Extraction!$J1080*(W$1),Data_Extraction!H1080)</f>
        <v>107</v>
      </c>
      <c r="X1080" s="12">
        <f>IF(Data_Extraction!I1080="",Data_Extraction!$J1080*(X$1),Data_Extraction!I1080)</f>
        <v>97.97</v>
      </c>
      <c r="Y1080" s="13">
        <f t="shared" si="96"/>
        <v>98.096250000000012</v>
      </c>
      <c r="Z1080" s="17" t="str">
        <f t="shared" si="100"/>
        <v>Afternoon</v>
      </c>
      <c r="AA1080" s="14" t="str">
        <f>VLOOKUP($N1080,'HeartRate-2022-03-21-1647950188'!$C:$G,2,0)</f>
        <v>Introduction</v>
      </c>
      <c r="AB1080" s="14" t="str">
        <f>VLOOKUP($N1080,'HeartRate-2022-03-21-1647950188'!$C:$G,3,0)</f>
        <v>Off Campus</v>
      </c>
      <c r="AC1080" s="14" t="str">
        <f>VLOOKUP($N1080,'HeartRate-2022-03-21-1647950188'!$C:$G,4,0)</f>
        <v>Standing</v>
      </c>
      <c r="AD1080" s="14" t="str">
        <f>VLOOKUP($N1080,'HeartRate-2022-03-21-1647950188'!$C:$G,5,0)</f>
        <v>Technical Contexts</v>
      </c>
      <c r="AE1080">
        <f t="shared" si="101"/>
        <v>0</v>
      </c>
      <c r="AF1080" s="18">
        <v>44635</v>
      </c>
      <c r="AG1080" s="19">
        <v>0.4381944444444445</v>
      </c>
    </row>
    <row r="1081" spans="1:33" x14ac:dyDescent="0.3">
      <c r="A1081" s="5">
        <v>44635.438877314817</v>
      </c>
      <c r="B1081" t="str">
        <f>IFERROR(AVERAGEIFS('HeartRate-2022-03-21-1647950188'!$B:$B,'HeartRate-2022-03-21-1647950188'!$A:$A,Data_Extraction!B$2,'HeartRate-2022-03-21-1647950188'!$C:$C,Data_Extraction!$A1081),"")</f>
        <v/>
      </c>
      <c r="C1081" t="str">
        <f>IFERROR(AVERAGEIFS('HeartRate-2022-03-21-1647950188'!$B:$B,'HeartRate-2022-03-21-1647950188'!$A:$A,Data_Extraction!C$2,'HeartRate-2022-03-21-1647950188'!$C:$C,Data_Extraction!$A1081),"")</f>
        <v/>
      </c>
      <c r="D1081" t="str">
        <f>IFERROR(AVERAGEIFS('HeartRate-2022-03-21-1647950188'!$B:$B,'HeartRate-2022-03-21-1647950188'!$A:$A,Data_Extraction!D$2,'HeartRate-2022-03-21-1647950188'!$C:$C,Data_Extraction!$A1081),"")</f>
        <v/>
      </c>
      <c r="E1081" t="str">
        <f>IFERROR(AVERAGEIFS('HeartRate-2022-03-21-1647950188'!$B:$B,'HeartRate-2022-03-21-1647950188'!$A:$A,Data_Extraction!E$2,'HeartRate-2022-03-21-1647950188'!$C:$C,Data_Extraction!$A1081),"")</f>
        <v/>
      </c>
      <c r="F1081" t="str">
        <f>IFERROR(AVERAGEIFS('HeartRate-2022-03-21-1647950188'!$B:$B,'HeartRate-2022-03-21-1647950188'!$A:$A,Data_Extraction!F$2,'HeartRate-2022-03-21-1647950188'!$C:$C,Data_Extraction!$A1081),"")</f>
        <v/>
      </c>
      <c r="G1081">
        <f>IFERROR(AVERAGEIFS('HeartRate-2022-03-21-1647950188'!$B:$B,'HeartRate-2022-03-21-1647950188'!$A:$A,Data_Extraction!G$2,'HeartRate-2022-03-21-1647950188'!$C:$C,Data_Extraction!$A1081),"")</f>
        <v>102</v>
      </c>
      <c r="H1081" t="str">
        <f>IFERROR(AVERAGEIFS('HeartRate-2022-03-21-1647950188'!$B:$B,'HeartRate-2022-03-21-1647950188'!$A:$A,Data_Extraction!H$2,'HeartRate-2022-03-21-1647950188'!$C:$C,Data_Extraction!$A1081),"")</f>
        <v/>
      </c>
      <c r="I1081">
        <f>IFERROR(AVERAGEIFS('HeartRate-2022-03-21-1647950188'!$B:$B,'HeartRate-2022-03-21-1647950188'!$A:$A,Data_Extraction!I$2,'HeartRate-2022-03-21-1647950188'!$C:$C,Data_Extraction!$A1081),"")</f>
        <v>80</v>
      </c>
      <c r="J1081" s="8">
        <f t="shared" si="97"/>
        <v>91</v>
      </c>
      <c r="N1081" s="11">
        <f>Data_Extraction!A1081</f>
        <v>44635.438877314817</v>
      </c>
      <c r="O1081" s="15">
        <f t="shared" si="98"/>
        <v>44635</v>
      </c>
      <c r="P1081" s="16">
        <f t="shared" si="99"/>
        <v>0.43887731481481485</v>
      </c>
      <c r="Q1081" s="12">
        <f>IF(Data_Extraction!B1081="",Data_Extraction!$J1081*(Q$1),Data_Extraction!B1081)</f>
        <v>81.900000000000006</v>
      </c>
      <c r="R1081" s="12">
        <f>IF(Data_Extraction!C1081="",Data_Extraction!$J1081*(R$1),Data_Extraction!C1081)</f>
        <v>83.72</v>
      </c>
      <c r="S1081" s="12">
        <f>IF(Data_Extraction!D1081="",Data_Extraction!$J1081*(S$1),Data_Extraction!D1081)</f>
        <v>94.64</v>
      </c>
      <c r="T1081" s="12">
        <f>IF(Data_Extraction!E1081="",Data_Extraction!$J1081*(T$1),Data_Extraction!E1081)</f>
        <v>86.45</v>
      </c>
      <c r="U1081" s="12">
        <f>IF(Data_Extraction!F1081="",Data_Extraction!$J1081*(U$1),Data_Extraction!F1081)</f>
        <v>89.179999999999993</v>
      </c>
      <c r="V1081" s="12">
        <f>IF(Data_Extraction!G1081="",Data_Extraction!$J1081*(V$1),Data_Extraction!G1081)</f>
        <v>102</v>
      </c>
      <c r="W1081" s="12">
        <f>IF(Data_Extraction!H1081="",Data_Extraction!$J1081*(W$1),Data_Extraction!H1081)</f>
        <v>97.37</v>
      </c>
      <c r="X1081" s="12">
        <f>IF(Data_Extraction!I1081="",Data_Extraction!$J1081*(X$1),Data_Extraction!I1081)</f>
        <v>80</v>
      </c>
      <c r="Y1081" s="13">
        <f t="shared" si="96"/>
        <v>89.407499999999999</v>
      </c>
      <c r="Z1081" s="17" t="str">
        <f t="shared" si="100"/>
        <v>Afternoon</v>
      </c>
      <c r="AA1081" s="14" t="str">
        <f>VLOOKUP($N1081,'HeartRate-2022-03-21-1647950188'!$C:$G,2,0)</f>
        <v>Introduction</v>
      </c>
      <c r="AB1081" s="14" t="str">
        <f>VLOOKUP($N1081,'HeartRate-2022-03-21-1647950188'!$C:$G,3,0)</f>
        <v>Off Campus</v>
      </c>
      <c r="AC1081" s="14" t="str">
        <f>VLOOKUP($N1081,'HeartRate-2022-03-21-1647950188'!$C:$G,4,0)</f>
        <v>Standing</v>
      </c>
      <c r="AD1081" s="14" t="str">
        <f>VLOOKUP($N1081,'HeartRate-2022-03-21-1647950188'!$C:$G,5,0)</f>
        <v>Technical Contexts</v>
      </c>
      <c r="AE1081">
        <f t="shared" si="101"/>
        <v>0</v>
      </c>
      <c r="AF1081" s="18">
        <v>44635</v>
      </c>
      <c r="AG1081" s="19">
        <v>0.43887731481481485</v>
      </c>
    </row>
    <row r="1082" spans="1:33" x14ac:dyDescent="0.3">
      <c r="A1082" s="5">
        <v>44635.439571759256</v>
      </c>
      <c r="B1082" t="str">
        <f>IFERROR(AVERAGEIFS('HeartRate-2022-03-21-1647950188'!$B:$B,'HeartRate-2022-03-21-1647950188'!$A:$A,Data_Extraction!B$2,'HeartRate-2022-03-21-1647950188'!$C:$C,Data_Extraction!$A1082),"")</f>
        <v/>
      </c>
      <c r="C1082" t="str">
        <f>IFERROR(AVERAGEIFS('HeartRate-2022-03-21-1647950188'!$B:$B,'HeartRate-2022-03-21-1647950188'!$A:$A,Data_Extraction!C$2,'HeartRate-2022-03-21-1647950188'!$C:$C,Data_Extraction!$A1082),"")</f>
        <v/>
      </c>
      <c r="D1082" t="str">
        <f>IFERROR(AVERAGEIFS('HeartRate-2022-03-21-1647950188'!$B:$B,'HeartRate-2022-03-21-1647950188'!$A:$A,Data_Extraction!D$2,'HeartRate-2022-03-21-1647950188'!$C:$C,Data_Extraction!$A1082),"")</f>
        <v/>
      </c>
      <c r="E1082" t="str">
        <f>IFERROR(AVERAGEIFS('HeartRate-2022-03-21-1647950188'!$B:$B,'HeartRate-2022-03-21-1647950188'!$A:$A,Data_Extraction!E$2,'HeartRate-2022-03-21-1647950188'!$C:$C,Data_Extraction!$A1082),"")</f>
        <v/>
      </c>
      <c r="F1082" t="str">
        <f>IFERROR(AVERAGEIFS('HeartRate-2022-03-21-1647950188'!$B:$B,'HeartRate-2022-03-21-1647950188'!$A:$A,Data_Extraction!F$2,'HeartRate-2022-03-21-1647950188'!$C:$C,Data_Extraction!$A1082),"")</f>
        <v/>
      </c>
      <c r="G1082">
        <f>IFERROR(AVERAGEIFS('HeartRate-2022-03-21-1647950188'!$B:$B,'HeartRate-2022-03-21-1647950188'!$A:$A,Data_Extraction!G$2,'HeartRate-2022-03-21-1647950188'!$C:$C,Data_Extraction!$A1082),"")</f>
        <v>102</v>
      </c>
      <c r="H1082" t="str">
        <f>IFERROR(AVERAGEIFS('HeartRate-2022-03-21-1647950188'!$B:$B,'HeartRate-2022-03-21-1647950188'!$A:$A,Data_Extraction!H$2,'HeartRate-2022-03-21-1647950188'!$C:$C,Data_Extraction!$A1082),"")</f>
        <v/>
      </c>
      <c r="I1082">
        <f>IFERROR(AVERAGEIFS('HeartRate-2022-03-21-1647950188'!$B:$B,'HeartRate-2022-03-21-1647950188'!$A:$A,Data_Extraction!I$2,'HeartRate-2022-03-21-1647950188'!$C:$C,Data_Extraction!$A1082),"")</f>
        <v>92</v>
      </c>
      <c r="J1082" s="8">
        <f t="shared" si="97"/>
        <v>97</v>
      </c>
      <c r="N1082" s="11">
        <f>Data_Extraction!A1082</f>
        <v>44635.439571759256</v>
      </c>
      <c r="O1082" s="15">
        <f t="shared" si="98"/>
        <v>44635</v>
      </c>
      <c r="P1082" s="16">
        <f t="shared" si="99"/>
        <v>0.43957175925925923</v>
      </c>
      <c r="Q1082" s="12">
        <f>IF(Data_Extraction!B1082="",Data_Extraction!$J1082*(Q$1),Data_Extraction!B1082)</f>
        <v>87.3</v>
      </c>
      <c r="R1082" s="12">
        <f>IF(Data_Extraction!C1082="",Data_Extraction!$J1082*(R$1),Data_Extraction!C1082)</f>
        <v>89.240000000000009</v>
      </c>
      <c r="S1082" s="12">
        <f>IF(Data_Extraction!D1082="",Data_Extraction!$J1082*(S$1),Data_Extraction!D1082)</f>
        <v>100.88000000000001</v>
      </c>
      <c r="T1082" s="12">
        <f>IF(Data_Extraction!E1082="",Data_Extraction!$J1082*(T$1),Data_Extraction!E1082)</f>
        <v>92.149999999999991</v>
      </c>
      <c r="U1082" s="12">
        <f>IF(Data_Extraction!F1082="",Data_Extraction!$J1082*(U$1),Data_Extraction!F1082)</f>
        <v>95.06</v>
      </c>
      <c r="V1082" s="12">
        <f>IF(Data_Extraction!G1082="",Data_Extraction!$J1082*(V$1),Data_Extraction!G1082)</f>
        <v>102</v>
      </c>
      <c r="W1082" s="12">
        <f>IF(Data_Extraction!H1082="",Data_Extraction!$J1082*(W$1),Data_Extraction!H1082)</f>
        <v>103.79</v>
      </c>
      <c r="X1082" s="12">
        <f>IF(Data_Extraction!I1082="",Data_Extraction!$J1082*(X$1),Data_Extraction!I1082)</f>
        <v>92</v>
      </c>
      <c r="Y1082" s="13">
        <f t="shared" si="96"/>
        <v>95.302499999999995</v>
      </c>
      <c r="Z1082" s="17" t="str">
        <f t="shared" si="100"/>
        <v>Afternoon</v>
      </c>
      <c r="AA1082" s="14" t="str">
        <f>VLOOKUP($N1082,'HeartRate-2022-03-21-1647950188'!$C:$G,2,0)</f>
        <v>Introduction</v>
      </c>
      <c r="AB1082" s="14" t="str">
        <f>VLOOKUP($N1082,'HeartRate-2022-03-21-1647950188'!$C:$G,3,0)</f>
        <v>Off Campus</v>
      </c>
      <c r="AC1082" s="14" t="str">
        <f>VLOOKUP($N1082,'HeartRate-2022-03-21-1647950188'!$C:$G,4,0)</f>
        <v>Standing</v>
      </c>
      <c r="AD1082" s="14" t="str">
        <f>VLOOKUP($N1082,'HeartRate-2022-03-21-1647950188'!$C:$G,5,0)</f>
        <v>Technical Contexts</v>
      </c>
      <c r="AE1082">
        <f t="shared" si="101"/>
        <v>0</v>
      </c>
      <c r="AF1082" s="18">
        <v>44635</v>
      </c>
      <c r="AG1082" s="19">
        <v>0.43957175925925923</v>
      </c>
    </row>
    <row r="1083" spans="1:33" x14ac:dyDescent="0.3">
      <c r="A1083" s="5">
        <v>44635.440266203703</v>
      </c>
      <c r="B1083" t="str">
        <f>IFERROR(AVERAGEIFS('HeartRate-2022-03-21-1647950188'!$B:$B,'HeartRate-2022-03-21-1647950188'!$A:$A,Data_Extraction!B$2,'HeartRate-2022-03-21-1647950188'!$C:$C,Data_Extraction!$A1083),"")</f>
        <v/>
      </c>
      <c r="C1083" t="str">
        <f>IFERROR(AVERAGEIFS('HeartRate-2022-03-21-1647950188'!$B:$B,'HeartRate-2022-03-21-1647950188'!$A:$A,Data_Extraction!C$2,'HeartRate-2022-03-21-1647950188'!$C:$C,Data_Extraction!$A1083),"")</f>
        <v/>
      </c>
      <c r="D1083" t="str">
        <f>IFERROR(AVERAGEIFS('HeartRate-2022-03-21-1647950188'!$B:$B,'HeartRate-2022-03-21-1647950188'!$A:$A,Data_Extraction!D$2,'HeartRate-2022-03-21-1647950188'!$C:$C,Data_Extraction!$A1083),"")</f>
        <v/>
      </c>
      <c r="E1083" t="str">
        <f>IFERROR(AVERAGEIFS('HeartRate-2022-03-21-1647950188'!$B:$B,'HeartRate-2022-03-21-1647950188'!$A:$A,Data_Extraction!E$2,'HeartRate-2022-03-21-1647950188'!$C:$C,Data_Extraction!$A1083),"")</f>
        <v/>
      </c>
      <c r="F1083" t="str">
        <f>IFERROR(AVERAGEIFS('HeartRate-2022-03-21-1647950188'!$B:$B,'HeartRate-2022-03-21-1647950188'!$A:$A,Data_Extraction!F$2,'HeartRate-2022-03-21-1647950188'!$C:$C,Data_Extraction!$A1083),"")</f>
        <v/>
      </c>
      <c r="G1083">
        <f>IFERROR(AVERAGEIFS('HeartRate-2022-03-21-1647950188'!$B:$B,'HeartRate-2022-03-21-1647950188'!$A:$A,Data_Extraction!G$2,'HeartRate-2022-03-21-1647950188'!$C:$C,Data_Extraction!$A1083),"")</f>
        <v>96</v>
      </c>
      <c r="H1083" t="str">
        <f>IFERROR(AVERAGEIFS('HeartRate-2022-03-21-1647950188'!$B:$B,'HeartRate-2022-03-21-1647950188'!$A:$A,Data_Extraction!H$2,'HeartRate-2022-03-21-1647950188'!$C:$C,Data_Extraction!$A1083),"")</f>
        <v/>
      </c>
      <c r="I1083">
        <f>IFERROR(AVERAGEIFS('HeartRate-2022-03-21-1647950188'!$B:$B,'HeartRate-2022-03-21-1647950188'!$A:$A,Data_Extraction!I$2,'HeartRate-2022-03-21-1647950188'!$C:$C,Data_Extraction!$A1083),"")</f>
        <v>92</v>
      </c>
      <c r="J1083" s="8">
        <f t="shared" si="97"/>
        <v>94</v>
      </c>
      <c r="N1083" s="11">
        <f>Data_Extraction!A1083</f>
        <v>44635.440266203703</v>
      </c>
      <c r="O1083" s="15">
        <f t="shared" si="98"/>
        <v>44635</v>
      </c>
      <c r="P1083" s="16">
        <f t="shared" si="99"/>
        <v>0.44026620370370373</v>
      </c>
      <c r="Q1083" s="12">
        <f>IF(Data_Extraction!B1083="",Data_Extraction!$J1083*(Q$1),Data_Extraction!B1083)</f>
        <v>84.600000000000009</v>
      </c>
      <c r="R1083" s="12">
        <f>IF(Data_Extraction!C1083="",Data_Extraction!$J1083*(R$1),Data_Extraction!C1083)</f>
        <v>86.48</v>
      </c>
      <c r="S1083" s="12">
        <f>IF(Data_Extraction!D1083="",Data_Extraction!$J1083*(S$1),Data_Extraction!D1083)</f>
        <v>97.76</v>
      </c>
      <c r="T1083" s="12">
        <f>IF(Data_Extraction!E1083="",Data_Extraction!$J1083*(T$1),Data_Extraction!E1083)</f>
        <v>89.3</v>
      </c>
      <c r="U1083" s="12">
        <f>IF(Data_Extraction!F1083="",Data_Extraction!$J1083*(U$1),Data_Extraction!F1083)</f>
        <v>92.12</v>
      </c>
      <c r="V1083" s="12">
        <f>IF(Data_Extraction!G1083="",Data_Extraction!$J1083*(V$1),Data_Extraction!G1083)</f>
        <v>96</v>
      </c>
      <c r="W1083" s="12">
        <f>IF(Data_Extraction!H1083="",Data_Extraction!$J1083*(W$1),Data_Extraction!H1083)</f>
        <v>100.58000000000001</v>
      </c>
      <c r="X1083" s="12">
        <f>IF(Data_Extraction!I1083="",Data_Extraction!$J1083*(X$1),Data_Extraction!I1083)</f>
        <v>92</v>
      </c>
      <c r="Y1083" s="13">
        <f t="shared" si="96"/>
        <v>92.355000000000004</v>
      </c>
      <c r="Z1083" s="17" t="str">
        <f t="shared" si="100"/>
        <v>Afternoon</v>
      </c>
      <c r="AA1083" s="14" t="str">
        <f>VLOOKUP($N1083,'HeartRate-2022-03-21-1647950188'!$C:$G,2,0)</f>
        <v>Introduction</v>
      </c>
      <c r="AB1083" s="14" t="str">
        <f>VLOOKUP($N1083,'HeartRate-2022-03-21-1647950188'!$C:$G,3,0)</f>
        <v>Off Campus</v>
      </c>
      <c r="AC1083" s="14" t="str">
        <f>VLOOKUP($N1083,'HeartRate-2022-03-21-1647950188'!$C:$G,4,0)</f>
        <v>Standing</v>
      </c>
      <c r="AD1083" s="14" t="str">
        <f>VLOOKUP($N1083,'HeartRate-2022-03-21-1647950188'!$C:$G,5,0)</f>
        <v>Technical Contexts</v>
      </c>
      <c r="AE1083">
        <f t="shared" si="101"/>
        <v>0</v>
      </c>
      <c r="AF1083" s="18">
        <v>44635</v>
      </c>
      <c r="AG1083" s="19">
        <v>0.44026620370370373</v>
      </c>
    </row>
    <row r="1084" spans="1:33" x14ac:dyDescent="0.3">
      <c r="A1084" s="5">
        <v>44635.440879629627</v>
      </c>
      <c r="B1084" t="str">
        <f>IFERROR(AVERAGEIFS('HeartRate-2022-03-21-1647950188'!$B:$B,'HeartRate-2022-03-21-1647950188'!$A:$A,Data_Extraction!B$2,'HeartRate-2022-03-21-1647950188'!$C:$C,Data_Extraction!$A1084),"")</f>
        <v/>
      </c>
      <c r="C1084" t="str">
        <f>IFERROR(AVERAGEIFS('HeartRate-2022-03-21-1647950188'!$B:$B,'HeartRate-2022-03-21-1647950188'!$A:$A,Data_Extraction!C$2,'HeartRate-2022-03-21-1647950188'!$C:$C,Data_Extraction!$A1084),"")</f>
        <v/>
      </c>
      <c r="D1084" t="str">
        <f>IFERROR(AVERAGEIFS('HeartRate-2022-03-21-1647950188'!$B:$B,'HeartRate-2022-03-21-1647950188'!$A:$A,Data_Extraction!D$2,'HeartRate-2022-03-21-1647950188'!$C:$C,Data_Extraction!$A1084),"")</f>
        <v/>
      </c>
      <c r="E1084" t="str">
        <f>IFERROR(AVERAGEIFS('HeartRate-2022-03-21-1647950188'!$B:$B,'HeartRate-2022-03-21-1647950188'!$A:$A,Data_Extraction!E$2,'HeartRate-2022-03-21-1647950188'!$C:$C,Data_Extraction!$A1084),"")</f>
        <v/>
      </c>
      <c r="F1084" t="str">
        <f>IFERROR(AVERAGEIFS('HeartRate-2022-03-21-1647950188'!$B:$B,'HeartRate-2022-03-21-1647950188'!$A:$A,Data_Extraction!F$2,'HeartRate-2022-03-21-1647950188'!$C:$C,Data_Extraction!$A1084),"")</f>
        <v/>
      </c>
      <c r="G1084">
        <f>IFERROR(AVERAGEIFS('HeartRate-2022-03-21-1647950188'!$B:$B,'HeartRate-2022-03-21-1647950188'!$A:$A,Data_Extraction!G$2,'HeartRate-2022-03-21-1647950188'!$C:$C,Data_Extraction!$A1084),"")</f>
        <v>89</v>
      </c>
      <c r="H1084" t="str">
        <f>IFERROR(AVERAGEIFS('HeartRate-2022-03-21-1647950188'!$B:$B,'HeartRate-2022-03-21-1647950188'!$A:$A,Data_Extraction!H$2,'HeartRate-2022-03-21-1647950188'!$C:$C,Data_Extraction!$A1084),"")</f>
        <v/>
      </c>
      <c r="I1084" t="str">
        <f>IFERROR(AVERAGEIFS('HeartRate-2022-03-21-1647950188'!$B:$B,'HeartRate-2022-03-21-1647950188'!$A:$A,Data_Extraction!I$2,'HeartRate-2022-03-21-1647950188'!$C:$C,Data_Extraction!$A1084),"")</f>
        <v/>
      </c>
      <c r="J1084" s="8">
        <f t="shared" si="97"/>
        <v>89</v>
      </c>
      <c r="N1084" s="11">
        <f>Data_Extraction!A1084</f>
        <v>44635.440879629627</v>
      </c>
      <c r="O1084" s="15">
        <f t="shared" si="98"/>
        <v>44635</v>
      </c>
      <c r="P1084" s="16">
        <f t="shared" si="99"/>
        <v>0.44087962962962962</v>
      </c>
      <c r="Q1084" s="12">
        <f>IF(Data_Extraction!B1084="",Data_Extraction!$J1084*(Q$1),Data_Extraction!B1084)</f>
        <v>80.100000000000009</v>
      </c>
      <c r="R1084" s="12">
        <f>IF(Data_Extraction!C1084="",Data_Extraction!$J1084*(R$1),Data_Extraction!C1084)</f>
        <v>81.88000000000001</v>
      </c>
      <c r="S1084" s="12">
        <f>IF(Data_Extraction!D1084="",Data_Extraction!$J1084*(S$1),Data_Extraction!D1084)</f>
        <v>92.56</v>
      </c>
      <c r="T1084" s="12">
        <f>IF(Data_Extraction!E1084="",Data_Extraction!$J1084*(T$1),Data_Extraction!E1084)</f>
        <v>84.55</v>
      </c>
      <c r="U1084" s="12">
        <f>IF(Data_Extraction!F1084="",Data_Extraction!$J1084*(U$1),Data_Extraction!F1084)</f>
        <v>87.22</v>
      </c>
      <c r="V1084" s="12">
        <f>IF(Data_Extraction!G1084="",Data_Extraction!$J1084*(V$1),Data_Extraction!G1084)</f>
        <v>89</v>
      </c>
      <c r="W1084" s="12">
        <f>IF(Data_Extraction!H1084="",Data_Extraction!$J1084*(W$1),Data_Extraction!H1084)</f>
        <v>95.23</v>
      </c>
      <c r="X1084" s="12">
        <f>IF(Data_Extraction!I1084="",Data_Extraction!$J1084*(X$1),Data_Extraction!I1084)</f>
        <v>86.33</v>
      </c>
      <c r="Y1084" s="13">
        <f t="shared" si="96"/>
        <v>87.108750000000015</v>
      </c>
      <c r="Z1084" s="17" t="str">
        <f t="shared" si="100"/>
        <v>Afternoon</v>
      </c>
      <c r="AA1084" s="14" t="str">
        <f>VLOOKUP($N1084,'HeartRate-2022-03-21-1647950188'!$C:$G,2,0)</f>
        <v>Introduction</v>
      </c>
      <c r="AB1084" s="14" t="str">
        <f>VLOOKUP($N1084,'HeartRate-2022-03-21-1647950188'!$C:$G,3,0)</f>
        <v>Off Campus</v>
      </c>
      <c r="AC1084" s="14" t="str">
        <f>VLOOKUP($N1084,'HeartRate-2022-03-21-1647950188'!$C:$G,4,0)</f>
        <v>Standing</v>
      </c>
      <c r="AD1084" s="14" t="str">
        <f>VLOOKUP($N1084,'HeartRate-2022-03-21-1647950188'!$C:$G,5,0)</f>
        <v>Technical Contexts</v>
      </c>
      <c r="AE1084">
        <f t="shared" si="101"/>
        <v>0</v>
      </c>
      <c r="AF1084" s="18">
        <v>44635</v>
      </c>
      <c r="AG1084" s="19">
        <v>0.44087962962962962</v>
      </c>
    </row>
    <row r="1085" spans="1:33" x14ac:dyDescent="0.3">
      <c r="A1085" s="5">
        <v>44635.440960648149</v>
      </c>
      <c r="B1085" t="str">
        <f>IFERROR(AVERAGEIFS('HeartRate-2022-03-21-1647950188'!$B:$B,'HeartRate-2022-03-21-1647950188'!$A:$A,Data_Extraction!B$2,'HeartRate-2022-03-21-1647950188'!$C:$C,Data_Extraction!$A1085),"")</f>
        <v/>
      </c>
      <c r="C1085" t="str">
        <f>IFERROR(AVERAGEIFS('HeartRate-2022-03-21-1647950188'!$B:$B,'HeartRate-2022-03-21-1647950188'!$A:$A,Data_Extraction!C$2,'HeartRate-2022-03-21-1647950188'!$C:$C,Data_Extraction!$A1085),"")</f>
        <v/>
      </c>
      <c r="D1085" t="str">
        <f>IFERROR(AVERAGEIFS('HeartRate-2022-03-21-1647950188'!$B:$B,'HeartRate-2022-03-21-1647950188'!$A:$A,Data_Extraction!D$2,'HeartRate-2022-03-21-1647950188'!$C:$C,Data_Extraction!$A1085),"")</f>
        <v/>
      </c>
      <c r="E1085" t="str">
        <f>IFERROR(AVERAGEIFS('HeartRate-2022-03-21-1647950188'!$B:$B,'HeartRate-2022-03-21-1647950188'!$A:$A,Data_Extraction!E$2,'HeartRate-2022-03-21-1647950188'!$C:$C,Data_Extraction!$A1085),"")</f>
        <v/>
      </c>
      <c r="F1085" t="str">
        <f>IFERROR(AVERAGEIFS('HeartRate-2022-03-21-1647950188'!$B:$B,'HeartRate-2022-03-21-1647950188'!$A:$A,Data_Extraction!F$2,'HeartRate-2022-03-21-1647950188'!$C:$C,Data_Extraction!$A1085),"")</f>
        <v/>
      </c>
      <c r="G1085">
        <f>IFERROR(AVERAGEIFS('HeartRate-2022-03-21-1647950188'!$B:$B,'HeartRate-2022-03-21-1647950188'!$A:$A,Data_Extraction!G$2,'HeartRate-2022-03-21-1647950188'!$C:$C,Data_Extraction!$A1085),"")</f>
        <v>89</v>
      </c>
      <c r="H1085" t="str">
        <f>IFERROR(AVERAGEIFS('HeartRate-2022-03-21-1647950188'!$B:$B,'HeartRate-2022-03-21-1647950188'!$A:$A,Data_Extraction!H$2,'HeartRate-2022-03-21-1647950188'!$C:$C,Data_Extraction!$A1085),"")</f>
        <v/>
      </c>
      <c r="I1085">
        <f>IFERROR(AVERAGEIFS('HeartRate-2022-03-21-1647950188'!$B:$B,'HeartRate-2022-03-21-1647950188'!$A:$A,Data_Extraction!I$2,'HeartRate-2022-03-21-1647950188'!$C:$C,Data_Extraction!$A1085),"")</f>
        <v>85</v>
      </c>
      <c r="J1085" s="8">
        <f t="shared" si="97"/>
        <v>87</v>
      </c>
      <c r="N1085" s="11">
        <f>Data_Extraction!A1085</f>
        <v>44635.440960648149</v>
      </c>
      <c r="O1085" s="15">
        <f t="shared" si="98"/>
        <v>44635</v>
      </c>
      <c r="P1085" s="16">
        <f t="shared" si="99"/>
        <v>0.44096064814814812</v>
      </c>
      <c r="Q1085" s="12">
        <f>IF(Data_Extraction!B1085="",Data_Extraction!$J1085*(Q$1),Data_Extraction!B1085)</f>
        <v>78.3</v>
      </c>
      <c r="R1085" s="12">
        <f>IF(Data_Extraction!C1085="",Data_Extraction!$J1085*(R$1),Data_Extraction!C1085)</f>
        <v>80.040000000000006</v>
      </c>
      <c r="S1085" s="12">
        <f>IF(Data_Extraction!D1085="",Data_Extraction!$J1085*(S$1),Data_Extraction!D1085)</f>
        <v>90.48</v>
      </c>
      <c r="T1085" s="12">
        <f>IF(Data_Extraction!E1085="",Data_Extraction!$J1085*(T$1),Data_Extraction!E1085)</f>
        <v>82.649999999999991</v>
      </c>
      <c r="U1085" s="12">
        <f>IF(Data_Extraction!F1085="",Data_Extraction!$J1085*(U$1),Data_Extraction!F1085)</f>
        <v>85.26</v>
      </c>
      <c r="V1085" s="12">
        <f>IF(Data_Extraction!G1085="",Data_Extraction!$J1085*(V$1),Data_Extraction!G1085)</f>
        <v>89</v>
      </c>
      <c r="W1085" s="12">
        <f>IF(Data_Extraction!H1085="",Data_Extraction!$J1085*(W$1),Data_Extraction!H1085)</f>
        <v>93.09</v>
      </c>
      <c r="X1085" s="12">
        <f>IF(Data_Extraction!I1085="",Data_Extraction!$J1085*(X$1),Data_Extraction!I1085)</f>
        <v>85</v>
      </c>
      <c r="Y1085" s="13">
        <f t="shared" si="96"/>
        <v>85.477499999999992</v>
      </c>
      <c r="Z1085" s="17" t="str">
        <f t="shared" si="100"/>
        <v>Afternoon</v>
      </c>
      <c r="AA1085" s="14" t="str">
        <f>VLOOKUP($N1085,'HeartRate-2022-03-21-1647950188'!$C:$G,2,0)</f>
        <v>Introduction</v>
      </c>
      <c r="AB1085" s="14" t="str">
        <f>VLOOKUP($N1085,'HeartRate-2022-03-21-1647950188'!$C:$G,3,0)</f>
        <v>Off Campus</v>
      </c>
      <c r="AC1085" s="14" t="str">
        <f>VLOOKUP($N1085,'HeartRate-2022-03-21-1647950188'!$C:$G,4,0)</f>
        <v>Standing</v>
      </c>
      <c r="AD1085" s="14" t="str">
        <f>VLOOKUP($N1085,'HeartRate-2022-03-21-1647950188'!$C:$G,5,0)</f>
        <v>Technical Contexts</v>
      </c>
      <c r="AE1085">
        <f t="shared" si="101"/>
        <v>0</v>
      </c>
      <c r="AF1085" s="18">
        <v>44635</v>
      </c>
      <c r="AG1085" s="19">
        <v>0.44096064814814812</v>
      </c>
    </row>
    <row r="1086" spans="1:33" x14ac:dyDescent="0.3">
      <c r="A1086" s="5">
        <v>44635.441655092596</v>
      </c>
      <c r="B1086" t="str">
        <f>IFERROR(AVERAGEIFS('HeartRate-2022-03-21-1647950188'!$B:$B,'HeartRate-2022-03-21-1647950188'!$A:$A,Data_Extraction!B$2,'HeartRate-2022-03-21-1647950188'!$C:$C,Data_Extraction!$A1086),"")</f>
        <v/>
      </c>
      <c r="C1086" t="str">
        <f>IFERROR(AVERAGEIFS('HeartRate-2022-03-21-1647950188'!$B:$B,'HeartRate-2022-03-21-1647950188'!$A:$A,Data_Extraction!C$2,'HeartRate-2022-03-21-1647950188'!$C:$C,Data_Extraction!$A1086),"")</f>
        <v/>
      </c>
      <c r="D1086" t="str">
        <f>IFERROR(AVERAGEIFS('HeartRate-2022-03-21-1647950188'!$B:$B,'HeartRate-2022-03-21-1647950188'!$A:$A,Data_Extraction!D$2,'HeartRate-2022-03-21-1647950188'!$C:$C,Data_Extraction!$A1086),"")</f>
        <v/>
      </c>
      <c r="E1086" t="str">
        <f>IFERROR(AVERAGEIFS('HeartRate-2022-03-21-1647950188'!$B:$B,'HeartRate-2022-03-21-1647950188'!$A:$A,Data_Extraction!E$2,'HeartRate-2022-03-21-1647950188'!$C:$C,Data_Extraction!$A1086),"")</f>
        <v/>
      </c>
      <c r="F1086" t="str">
        <f>IFERROR(AVERAGEIFS('HeartRate-2022-03-21-1647950188'!$B:$B,'HeartRate-2022-03-21-1647950188'!$A:$A,Data_Extraction!F$2,'HeartRate-2022-03-21-1647950188'!$C:$C,Data_Extraction!$A1086),"")</f>
        <v/>
      </c>
      <c r="G1086">
        <f>IFERROR(AVERAGEIFS('HeartRate-2022-03-21-1647950188'!$B:$B,'HeartRate-2022-03-21-1647950188'!$A:$A,Data_Extraction!G$2,'HeartRate-2022-03-21-1647950188'!$C:$C,Data_Extraction!$A1086),"")</f>
        <v>92</v>
      </c>
      <c r="H1086" t="str">
        <f>IFERROR(AVERAGEIFS('HeartRate-2022-03-21-1647950188'!$B:$B,'HeartRate-2022-03-21-1647950188'!$A:$A,Data_Extraction!H$2,'HeartRate-2022-03-21-1647950188'!$C:$C,Data_Extraction!$A1086),"")</f>
        <v/>
      </c>
      <c r="I1086">
        <f>IFERROR(AVERAGEIFS('HeartRate-2022-03-21-1647950188'!$B:$B,'HeartRate-2022-03-21-1647950188'!$A:$A,Data_Extraction!I$2,'HeartRate-2022-03-21-1647950188'!$C:$C,Data_Extraction!$A1086),"")</f>
        <v>101</v>
      </c>
      <c r="J1086" s="8">
        <f t="shared" si="97"/>
        <v>96.5</v>
      </c>
      <c r="N1086" s="11">
        <f>Data_Extraction!A1086</f>
        <v>44635.441655092596</v>
      </c>
      <c r="O1086" s="15">
        <f t="shared" si="98"/>
        <v>44635</v>
      </c>
      <c r="P1086" s="16">
        <f t="shared" si="99"/>
        <v>0.44165509259259261</v>
      </c>
      <c r="Q1086" s="12">
        <f>IF(Data_Extraction!B1086="",Data_Extraction!$J1086*(Q$1),Data_Extraction!B1086)</f>
        <v>86.850000000000009</v>
      </c>
      <c r="R1086" s="12">
        <f>IF(Data_Extraction!C1086="",Data_Extraction!$J1086*(R$1),Data_Extraction!C1086)</f>
        <v>88.78</v>
      </c>
      <c r="S1086" s="12">
        <f>IF(Data_Extraction!D1086="",Data_Extraction!$J1086*(S$1),Data_Extraction!D1086)</f>
        <v>100.36</v>
      </c>
      <c r="T1086" s="12">
        <f>IF(Data_Extraction!E1086="",Data_Extraction!$J1086*(T$1),Data_Extraction!E1086)</f>
        <v>91.674999999999997</v>
      </c>
      <c r="U1086" s="12">
        <f>IF(Data_Extraction!F1086="",Data_Extraction!$J1086*(U$1),Data_Extraction!F1086)</f>
        <v>94.57</v>
      </c>
      <c r="V1086" s="12">
        <f>IF(Data_Extraction!G1086="",Data_Extraction!$J1086*(V$1),Data_Extraction!G1086)</f>
        <v>92</v>
      </c>
      <c r="W1086" s="12">
        <f>IF(Data_Extraction!H1086="",Data_Extraction!$J1086*(W$1),Data_Extraction!H1086)</f>
        <v>103.25500000000001</v>
      </c>
      <c r="X1086" s="12">
        <f>IF(Data_Extraction!I1086="",Data_Extraction!$J1086*(X$1),Data_Extraction!I1086)</f>
        <v>101</v>
      </c>
      <c r="Y1086" s="13">
        <f t="shared" si="96"/>
        <v>94.811250000000001</v>
      </c>
      <c r="Z1086" s="17" t="str">
        <f t="shared" si="100"/>
        <v>Afternoon</v>
      </c>
      <c r="AA1086" s="14" t="str">
        <f>VLOOKUP($N1086,'HeartRate-2022-03-21-1647950188'!$C:$G,2,0)</f>
        <v>Introduction</v>
      </c>
      <c r="AB1086" s="14" t="str">
        <f>VLOOKUP($N1086,'HeartRate-2022-03-21-1647950188'!$C:$G,3,0)</f>
        <v>Off Campus</v>
      </c>
      <c r="AC1086" s="14" t="str">
        <f>VLOOKUP($N1086,'HeartRate-2022-03-21-1647950188'!$C:$G,4,0)</f>
        <v>Standing</v>
      </c>
      <c r="AD1086" s="14" t="str">
        <f>VLOOKUP($N1086,'HeartRate-2022-03-21-1647950188'!$C:$G,5,0)</f>
        <v>Technical Contexts</v>
      </c>
      <c r="AE1086">
        <f t="shared" si="101"/>
        <v>0</v>
      </c>
      <c r="AF1086" s="18">
        <v>44635</v>
      </c>
      <c r="AG1086" s="19">
        <v>0.44165509259259261</v>
      </c>
    </row>
    <row r="1087" spans="1:33" x14ac:dyDescent="0.3">
      <c r="A1087" s="5">
        <v>44635.441666666666</v>
      </c>
      <c r="B1087">
        <f>IFERROR(AVERAGEIFS('HeartRate-2022-03-21-1647950188'!$B:$B,'HeartRate-2022-03-21-1647950188'!$A:$A,Data_Extraction!B$2,'HeartRate-2022-03-21-1647950188'!$C:$C,Data_Extraction!$A1087),"")</f>
        <v>85</v>
      </c>
      <c r="C1087" t="str">
        <f>IFERROR(AVERAGEIFS('HeartRate-2022-03-21-1647950188'!$B:$B,'HeartRate-2022-03-21-1647950188'!$A:$A,Data_Extraction!C$2,'HeartRate-2022-03-21-1647950188'!$C:$C,Data_Extraction!$A1087),"")</f>
        <v/>
      </c>
      <c r="D1087" t="str">
        <f>IFERROR(AVERAGEIFS('HeartRate-2022-03-21-1647950188'!$B:$B,'HeartRate-2022-03-21-1647950188'!$A:$A,Data_Extraction!D$2,'HeartRate-2022-03-21-1647950188'!$C:$C,Data_Extraction!$A1087),"")</f>
        <v/>
      </c>
      <c r="E1087" t="str">
        <f>IFERROR(AVERAGEIFS('HeartRate-2022-03-21-1647950188'!$B:$B,'HeartRate-2022-03-21-1647950188'!$A:$A,Data_Extraction!E$2,'HeartRate-2022-03-21-1647950188'!$C:$C,Data_Extraction!$A1087),"")</f>
        <v/>
      </c>
      <c r="F1087" t="str">
        <f>IFERROR(AVERAGEIFS('HeartRate-2022-03-21-1647950188'!$B:$B,'HeartRate-2022-03-21-1647950188'!$A:$A,Data_Extraction!F$2,'HeartRate-2022-03-21-1647950188'!$C:$C,Data_Extraction!$A1087),"")</f>
        <v/>
      </c>
      <c r="G1087" t="str">
        <f>IFERROR(AVERAGEIFS('HeartRate-2022-03-21-1647950188'!$B:$B,'HeartRate-2022-03-21-1647950188'!$A:$A,Data_Extraction!G$2,'HeartRate-2022-03-21-1647950188'!$C:$C,Data_Extraction!$A1087),"")</f>
        <v/>
      </c>
      <c r="H1087">
        <f>IFERROR(AVERAGEIFS('HeartRate-2022-03-21-1647950188'!$B:$B,'HeartRate-2022-03-21-1647950188'!$A:$A,Data_Extraction!H$2,'HeartRate-2022-03-21-1647950188'!$C:$C,Data_Extraction!$A1087),"")</f>
        <v>94</v>
      </c>
      <c r="I1087" t="str">
        <f>IFERROR(AVERAGEIFS('HeartRate-2022-03-21-1647950188'!$B:$B,'HeartRate-2022-03-21-1647950188'!$A:$A,Data_Extraction!I$2,'HeartRate-2022-03-21-1647950188'!$C:$C,Data_Extraction!$A1087),"")</f>
        <v/>
      </c>
      <c r="J1087" s="8">
        <f t="shared" si="97"/>
        <v>89.5</v>
      </c>
      <c r="N1087" s="11">
        <f>Data_Extraction!A1087</f>
        <v>44635.441666666666</v>
      </c>
      <c r="O1087" s="15">
        <f t="shared" si="98"/>
        <v>44635</v>
      </c>
      <c r="P1087" s="16">
        <f t="shared" si="99"/>
        <v>0.44166666666666665</v>
      </c>
      <c r="Q1087" s="12">
        <f>IF(Data_Extraction!B1087="",Data_Extraction!$J1087*(Q$1),Data_Extraction!B1087)</f>
        <v>85</v>
      </c>
      <c r="R1087" s="12">
        <f>IF(Data_Extraction!C1087="",Data_Extraction!$J1087*(R$1),Data_Extraction!C1087)</f>
        <v>82.34</v>
      </c>
      <c r="S1087" s="12">
        <f>IF(Data_Extraction!D1087="",Data_Extraction!$J1087*(S$1),Data_Extraction!D1087)</f>
        <v>93.08</v>
      </c>
      <c r="T1087" s="12">
        <f>IF(Data_Extraction!E1087="",Data_Extraction!$J1087*(T$1),Data_Extraction!E1087)</f>
        <v>85.024999999999991</v>
      </c>
      <c r="U1087" s="12">
        <f>IF(Data_Extraction!F1087="",Data_Extraction!$J1087*(U$1),Data_Extraction!F1087)</f>
        <v>87.71</v>
      </c>
      <c r="V1087" s="12">
        <f>IF(Data_Extraction!G1087="",Data_Extraction!$J1087*(V$1),Data_Extraction!G1087)</f>
        <v>81.445000000000007</v>
      </c>
      <c r="W1087" s="12">
        <f>IF(Data_Extraction!H1087="",Data_Extraction!$J1087*(W$1),Data_Extraction!H1087)</f>
        <v>94</v>
      </c>
      <c r="X1087" s="12">
        <f>IF(Data_Extraction!I1087="",Data_Extraction!$J1087*(X$1),Data_Extraction!I1087)</f>
        <v>86.814999999999998</v>
      </c>
      <c r="Y1087" s="13">
        <f t="shared" si="96"/>
        <v>86.926874999999995</v>
      </c>
      <c r="Z1087" s="17" t="str">
        <f t="shared" si="100"/>
        <v>Afternoon</v>
      </c>
      <c r="AA1087" s="14" t="str">
        <f>VLOOKUP($N1087,'HeartRate-2022-03-21-1647950188'!$C:$G,2,0)</f>
        <v>Introduction</v>
      </c>
      <c r="AB1087" s="14" t="str">
        <f>VLOOKUP($N1087,'HeartRate-2022-03-21-1647950188'!$C:$G,3,0)</f>
        <v>Off Campus</v>
      </c>
      <c r="AC1087" s="14" t="str">
        <f>VLOOKUP($N1087,'HeartRate-2022-03-21-1647950188'!$C:$G,4,0)</f>
        <v>Standing</v>
      </c>
      <c r="AD1087" s="14" t="str">
        <f>VLOOKUP($N1087,'HeartRate-2022-03-21-1647950188'!$C:$G,5,0)</f>
        <v>Technical Contexts</v>
      </c>
      <c r="AE1087">
        <f t="shared" si="101"/>
        <v>0</v>
      </c>
      <c r="AF1087" s="18">
        <v>44635</v>
      </c>
      <c r="AG1087" s="19">
        <v>0.44166666666666665</v>
      </c>
    </row>
    <row r="1088" spans="1:33" x14ac:dyDescent="0.3">
      <c r="A1088" s="5">
        <v>44635.442060185182</v>
      </c>
      <c r="B1088" t="str">
        <f>IFERROR(AVERAGEIFS('HeartRate-2022-03-21-1647950188'!$B:$B,'HeartRate-2022-03-21-1647950188'!$A:$A,Data_Extraction!B$2,'HeartRate-2022-03-21-1647950188'!$C:$C,Data_Extraction!$A1088),"")</f>
        <v/>
      </c>
      <c r="C1088" t="str">
        <f>IFERROR(AVERAGEIFS('HeartRate-2022-03-21-1647950188'!$B:$B,'HeartRate-2022-03-21-1647950188'!$A:$A,Data_Extraction!C$2,'HeartRate-2022-03-21-1647950188'!$C:$C,Data_Extraction!$A1088),"")</f>
        <v/>
      </c>
      <c r="D1088" t="str">
        <f>IFERROR(AVERAGEIFS('HeartRate-2022-03-21-1647950188'!$B:$B,'HeartRate-2022-03-21-1647950188'!$A:$A,Data_Extraction!D$2,'HeartRate-2022-03-21-1647950188'!$C:$C,Data_Extraction!$A1088),"")</f>
        <v/>
      </c>
      <c r="E1088" t="str">
        <f>IFERROR(AVERAGEIFS('HeartRate-2022-03-21-1647950188'!$B:$B,'HeartRate-2022-03-21-1647950188'!$A:$A,Data_Extraction!E$2,'HeartRate-2022-03-21-1647950188'!$C:$C,Data_Extraction!$A1088),"")</f>
        <v/>
      </c>
      <c r="F1088" t="str">
        <f>IFERROR(AVERAGEIFS('HeartRate-2022-03-21-1647950188'!$B:$B,'HeartRate-2022-03-21-1647950188'!$A:$A,Data_Extraction!F$2,'HeartRate-2022-03-21-1647950188'!$C:$C,Data_Extraction!$A1088),"")</f>
        <v/>
      </c>
      <c r="G1088" t="str">
        <f>IFERROR(AVERAGEIFS('HeartRate-2022-03-21-1647950188'!$B:$B,'HeartRate-2022-03-21-1647950188'!$A:$A,Data_Extraction!G$2,'HeartRate-2022-03-21-1647950188'!$C:$C,Data_Extraction!$A1088),"")</f>
        <v/>
      </c>
      <c r="H1088" t="str">
        <f>IFERROR(AVERAGEIFS('HeartRate-2022-03-21-1647950188'!$B:$B,'HeartRate-2022-03-21-1647950188'!$A:$A,Data_Extraction!H$2,'HeartRate-2022-03-21-1647950188'!$C:$C,Data_Extraction!$A1088),"")</f>
        <v/>
      </c>
      <c r="I1088">
        <f>IFERROR(AVERAGEIFS('HeartRate-2022-03-21-1647950188'!$B:$B,'HeartRate-2022-03-21-1647950188'!$A:$A,Data_Extraction!I$2,'HeartRate-2022-03-21-1647950188'!$C:$C,Data_Extraction!$A1088),"")</f>
        <v>107</v>
      </c>
      <c r="J1088" s="8">
        <f t="shared" si="97"/>
        <v>107</v>
      </c>
      <c r="N1088" s="11">
        <f>Data_Extraction!A1088</f>
        <v>44635.442060185182</v>
      </c>
      <c r="O1088" s="15">
        <f t="shared" si="98"/>
        <v>44635</v>
      </c>
      <c r="P1088" s="16">
        <f t="shared" si="99"/>
        <v>0.44206018518518514</v>
      </c>
      <c r="Q1088" s="12">
        <f>IF(Data_Extraction!B1088="",Data_Extraction!$J1088*(Q$1),Data_Extraction!B1088)</f>
        <v>96.3</v>
      </c>
      <c r="R1088" s="12">
        <f>IF(Data_Extraction!C1088="",Data_Extraction!$J1088*(R$1),Data_Extraction!C1088)</f>
        <v>98.44</v>
      </c>
      <c r="S1088" s="12">
        <f>IF(Data_Extraction!D1088="",Data_Extraction!$J1088*(S$1),Data_Extraction!D1088)</f>
        <v>111.28</v>
      </c>
      <c r="T1088" s="12">
        <f>IF(Data_Extraction!E1088="",Data_Extraction!$J1088*(T$1),Data_Extraction!E1088)</f>
        <v>101.64999999999999</v>
      </c>
      <c r="U1088" s="12">
        <f>IF(Data_Extraction!F1088="",Data_Extraction!$J1088*(U$1),Data_Extraction!F1088)</f>
        <v>104.86</v>
      </c>
      <c r="V1088" s="12">
        <f>IF(Data_Extraction!G1088="",Data_Extraction!$J1088*(V$1),Data_Extraction!G1088)</f>
        <v>97.37</v>
      </c>
      <c r="W1088" s="12">
        <f>IF(Data_Extraction!H1088="",Data_Extraction!$J1088*(W$1),Data_Extraction!H1088)</f>
        <v>114.49000000000001</v>
      </c>
      <c r="X1088" s="12">
        <f>IF(Data_Extraction!I1088="",Data_Extraction!$J1088*(X$1),Data_Extraction!I1088)</f>
        <v>107</v>
      </c>
      <c r="Y1088" s="13">
        <f t="shared" si="96"/>
        <v>103.92375</v>
      </c>
      <c r="Z1088" s="17" t="str">
        <f t="shared" si="100"/>
        <v>Afternoon</v>
      </c>
      <c r="AA1088" s="14" t="str">
        <f>VLOOKUP($N1088,'HeartRate-2022-03-21-1647950188'!$C:$G,2,0)</f>
        <v>Introduction</v>
      </c>
      <c r="AB1088" s="14" t="str">
        <f>VLOOKUP($N1088,'HeartRate-2022-03-21-1647950188'!$C:$G,3,0)</f>
        <v>Off Campus</v>
      </c>
      <c r="AC1088" s="14" t="str">
        <f>VLOOKUP($N1088,'HeartRate-2022-03-21-1647950188'!$C:$G,4,0)</f>
        <v>Standing</v>
      </c>
      <c r="AD1088" s="14" t="str">
        <f>VLOOKUP($N1088,'HeartRate-2022-03-21-1647950188'!$C:$G,5,0)</f>
        <v>Technical Contexts</v>
      </c>
      <c r="AE1088">
        <f t="shared" si="101"/>
        <v>0</v>
      </c>
      <c r="AF1088" s="18">
        <v>44635</v>
      </c>
      <c r="AG1088" s="19">
        <v>0.44206018518518514</v>
      </c>
    </row>
    <row r="1089" spans="1:33" x14ac:dyDescent="0.3">
      <c r="A1089" s="5">
        <v>44635.442349537036</v>
      </c>
      <c r="B1089" t="str">
        <f>IFERROR(AVERAGEIFS('HeartRate-2022-03-21-1647950188'!$B:$B,'HeartRate-2022-03-21-1647950188'!$A:$A,Data_Extraction!B$2,'HeartRate-2022-03-21-1647950188'!$C:$C,Data_Extraction!$A1089),"")</f>
        <v/>
      </c>
      <c r="C1089" t="str">
        <f>IFERROR(AVERAGEIFS('HeartRate-2022-03-21-1647950188'!$B:$B,'HeartRate-2022-03-21-1647950188'!$A:$A,Data_Extraction!C$2,'HeartRate-2022-03-21-1647950188'!$C:$C,Data_Extraction!$A1089),"")</f>
        <v/>
      </c>
      <c r="D1089" t="str">
        <f>IFERROR(AVERAGEIFS('HeartRate-2022-03-21-1647950188'!$B:$B,'HeartRate-2022-03-21-1647950188'!$A:$A,Data_Extraction!D$2,'HeartRate-2022-03-21-1647950188'!$C:$C,Data_Extraction!$A1089),"")</f>
        <v/>
      </c>
      <c r="E1089" t="str">
        <f>IFERROR(AVERAGEIFS('HeartRate-2022-03-21-1647950188'!$B:$B,'HeartRate-2022-03-21-1647950188'!$A:$A,Data_Extraction!E$2,'HeartRate-2022-03-21-1647950188'!$C:$C,Data_Extraction!$A1089),"")</f>
        <v/>
      </c>
      <c r="F1089" t="str">
        <f>IFERROR(AVERAGEIFS('HeartRate-2022-03-21-1647950188'!$B:$B,'HeartRate-2022-03-21-1647950188'!$A:$A,Data_Extraction!F$2,'HeartRate-2022-03-21-1647950188'!$C:$C,Data_Extraction!$A1089),"")</f>
        <v/>
      </c>
      <c r="G1089">
        <f>IFERROR(AVERAGEIFS('HeartRate-2022-03-21-1647950188'!$B:$B,'HeartRate-2022-03-21-1647950188'!$A:$A,Data_Extraction!G$2,'HeartRate-2022-03-21-1647950188'!$C:$C,Data_Extraction!$A1089),"")</f>
        <v>94</v>
      </c>
      <c r="H1089" t="str">
        <f>IFERROR(AVERAGEIFS('HeartRate-2022-03-21-1647950188'!$B:$B,'HeartRate-2022-03-21-1647950188'!$A:$A,Data_Extraction!H$2,'HeartRate-2022-03-21-1647950188'!$C:$C,Data_Extraction!$A1089),"")</f>
        <v/>
      </c>
      <c r="I1089">
        <f>IFERROR(AVERAGEIFS('HeartRate-2022-03-21-1647950188'!$B:$B,'HeartRate-2022-03-21-1647950188'!$A:$A,Data_Extraction!I$2,'HeartRate-2022-03-21-1647950188'!$C:$C,Data_Extraction!$A1089),"")</f>
        <v>106</v>
      </c>
      <c r="J1089" s="8">
        <f t="shared" si="97"/>
        <v>100</v>
      </c>
      <c r="N1089" s="11">
        <f>Data_Extraction!A1089</f>
        <v>44635.442349537036</v>
      </c>
      <c r="O1089" s="15">
        <f t="shared" si="98"/>
        <v>44635</v>
      </c>
      <c r="P1089" s="16">
        <f t="shared" si="99"/>
        <v>0.442349537037037</v>
      </c>
      <c r="Q1089" s="12">
        <f>IF(Data_Extraction!B1089="",Data_Extraction!$J1089*(Q$1),Data_Extraction!B1089)</f>
        <v>90</v>
      </c>
      <c r="R1089" s="12">
        <f>IF(Data_Extraction!C1089="",Data_Extraction!$J1089*(R$1),Data_Extraction!C1089)</f>
        <v>92</v>
      </c>
      <c r="S1089" s="12">
        <f>IF(Data_Extraction!D1089="",Data_Extraction!$J1089*(S$1),Data_Extraction!D1089)</f>
        <v>104</v>
      </c>
      <c r="T1089" s="12">
        <f>IF(Data_Extraction!E1089="",Data_Extraction!$J1089*(T$1),Data_Extraction!E1089)</f>
        <v>95</v>
      </c>
      <c r="U1089" s="12">
        <f>IF(Data_Extraction!F1089="",Data_Extraction!$J1089*(U$1),Data_Extraction!F1089)</f>
        <v>98</v>
      </c>
      <c r="V1089" s="12">
        <f>IF(Data_Extraction!G1089="",Data_Extraction!$J1089*(V$1),Data_Extraction!G1089)</f>
        <v>94</v>
      </c>
      <c r="W1089" s="12">
        <f>IF(Data_Extraction!H1089="",Data_Extraction!$J1089*(W$1),Data_Extraction!H1089)</f>
        <v>107</v>
      </c>
      <c r="X1089" s="12">
        <f>IF(Data_Extraction!I1089="",Data_Extraction!$J1089*(X$1),Data_Extraction!I1089)</f>
        <v>106</v>
      </c>
      <c r="Y1089" s="13">
        <f t="shared" si="96"/>
        <v>98.25</v>
      </c>
      <c r="Z1089" s="17" t="str">
        <f t="shared" si="100"/>
        <v>Afternoon</v>
      </c>
      <c r="AA1089" s="14" t="str">
        <f>VLOOKUP($N1089,'HeartRate-2022-03-21-1647950188'!$C:$G,2,0)</f>
        <v>Introduction</v>
      </c>
      <c r="AB1089" s="14" t="str">
        <f>VLOOKUP($N1089,'HeartRate-2022-03-21-1647950188'!$C:$G,3,0)</f>
        <v>Off Campus</v>
      </c>
      <c r="AC1089" s="14" t="str">
        <f>VLOOKUP($N1089,'HeartRate-2022-03-21-1647950188'!$C:$G,4,0)</f>
        <v>Standing</v>
      </c>
      <c r="AD1089" s="14" t="str">
        <f>VLOOKUP($N1089,'HeartRate-2022-03-21-1647950188'!$C:$G,5,0)</f>
        <v>Technical Contexts</v>
      </c>
      <c r="AE1089">
        <f t="shared" si="101"/>
        <v>0</v>
      </c>
      <c r="AF1089" s="18">
        <v>44635</v>
      </c>
      <c r="AG1089" s="19">
        <v>0.442349537037037</v>
      </c>
    </row>
    <row r="1090" spans="1:33" x14ac:dyDescent="0.3">
      <c r="A1090" s="5">
        <v>44635.443043981482</v>
      </c>
      <c r="B1090" t="str">
        <f>IFERROR(AVERAGEIFS('HeartRate-2022-03-21-1647950188'!$B:$B,'HeartRate-2022-03-21-1647950188'!$A:$A,Data_Extraction!B$2,'HeartRate-2022-03-21-1647950188'!$C:$C,Data_Extraction!$A1090),"")</f>
        <v/>
      </c>
      <c r="C1090" t="str">
        <f>IFERROR(AVERAGEIFS('HeartRate-2022-03-21-1647950188'!$B:$B,'HeartRate-2022-03-21-1647950188'!$A:$A,Data_Extraction!C$2,'HeartRate-2022-03-21-1647950188'!$C:$C,Data_Extraction!$A1090),"")</f>
        <v/>
      </c>
      <c r="D1090" t="str">
        <f>IFERROR(AVERAGEIFS('HeartRate-2022-03-21-1647950188'!$B:$B,'HeartRate-2022-03-21-1647950188'!$A:$A,Data_Extraction!D$2,'HeartRate-2022-03-21-1647950188'!$C:$C,Data_Extraction!$A1090),"")</f>
        <v/>
      </c>
      <c r="E1090" t="str">
        <f>IFERROR(AVERAGEIFS('HeartRate-2022-03-21-1647950188'!$B:$B,'HeartRate-2022-03-21-1647950188'!$A:$A,Data_Extraction!E$2,'HeartRate-2022-03-21-1647950188'!$C:$C,Data_Extraction!$A1090),"")</f>
        <v/>
      </c>
      <c r="F1090" t="str">
        <f>IFERROR(AVERAGEIFS('HeartRate-2022-03-21-1647950188'!$B:$B,'HeartRate-2022-03-21-1647950188'!$A:$A,Data_Extraction!F$2,'HeartRate-2022-03-21-1647950188'!$C:$C,Data_Extraction!$A1090),"")</f>
        <v/>
      </c>
      <c r="G1090">
        <f>IFERROR(AVERAGEIFS('HeartRate-2022-03-21-1647950188'!$B:$B,'HeartRate-2022-03-21-1647950188'!$A:$A,Data_Extraction!G$2,'HeartRate-2022-03-21-1647950188'!$C:$C,Data_Extraction!$A1090),"")</f>
        <v>97</v>
      </c>
      <c r="H1090" t="str">
        <f>IFERROR(AVERAGEIFS('HeartRate-2022-03-21-1647950188'!$B:$B,'HeartRate-2022-03-21-1647950188'!$A:$A,Data_Extraction!H$2,'HeartRate-2022-03-21-1647950188'!$C:$C,Data_Extraction!$A1090),"")</f>
        <v/>
      </c>
      <c r="I1090">
        <f>IFERROR(AVERAGEIFS('HeartRate-2022-03-21-1647950188'!$B:$B,'HeartRate-2022-03-21-1647950188'!$A:$A,Data_Extraction!I$2,'HeartRate-2022-03-21-1647950188'!$C:$C,Data_Extraction!$A1090),"")</f>
        <v>97</v>
      </c>
      <c r="J1090" s="8">
        <f t="shared" si="97"/>
        <v>97</v>
      </c>
      <c r="N1090" s="11">
        <f>Data_Extraction!A1090</f>
        <v>44635.443043981482</v>
      </c>
      <c r="O1090" s="15">
        <f t="shared" si="98"/>
        <v>44635</v>
      </c>
      <c r="P1090" s="16">
        <f t="shared" si="99"/>
        <v>0.4430439814814815</v>
      </c>
      <c r="Q1090" s="12">
        <f>IF(Data_Extraction!B1090="",Data_Extraction!$J1090*(Q$1),Data_Extraction!B1090)</f>
        <v>87.3</v>
      </c>
      <c r="R1090" s="12">
        <f>IF(Data_Extraction!C1090="",Data_Extraction!$J1090*(R$1),Data_Extraction!C1090)</f>
        <v>89.240000000000009</v>
      </c>
      <c r="S1090" s="12">
        <f>IF(Data_Extraction!D1090="",Data_Extraction!$J1090*(S$1),Data_Extraction!D1090)</f>
        <v>100.88000000000001</v>
      </c>
      <c r="T1090" s="12">
        <f>IF(Data_Extraction!E1090="",Data_Extraction!$J1090*(T$1),Data_Extraction!E1090)</f>
        <v>92.149999999999991</v>
      </c>
      <c r="U1090" s="12">
        <f>IF(Data_Extraction!F1090="",Data_Extraction!$J1090*(U$1),Data_Extraction!F1090)</f>
        <v>95.06</v>
      </c>
      <c r="V1090" s="12">
        <f>IF(Data_Extraction!G1090="",Data_Extraction!$J1090*(V$1),Data_Extraction!G1090)</f>
        <v>97</v>
      </c>
      <c r="W1090" s="12">
        <f>IF(Data_Extraction!H1090="",Data_Extraction!$J1090*(W$1),Data_Extraction!H1090)</f>
        <v>103.79</v>
      </c>
      <c r="X1090" s="12">
        <f>IF(Data_Extraction!I1090="",Data_Extraction!$J1090*(X$1),Data_Extraction!I1090)</f>
        <v>97</v>
      </c>
      <c r="Y1090" s="13">
        <f t="shared" si="96"/>
        <v>95.302499999999995</v>
      </c>
      <c r="Z1090" s="17" t="str">
        <f t="shared" si="100"/>
        <v>Afternoon</v>
      </c>
      <c r="AA1090" s="14" t="str">
        <f>VLOOKUP($N1090,'HeartRate-2022-03-21-1647950188'!$C:$G,2,0)</f>
        <v>Introduction</v>
      </c>
      <c r="AB1090" s="14" t="str">
        <f>VLOOKUP($N1090,'HeartRate-2022-03-21-1647950188'!$C:$G,3,0)</f>
        <v>Off Campus</v>
      </c>
      <c r="AC1090" s="14" t="str">
        <f>VLOOKUP($N1090,'HeartRate-2022-03-21-1647950188'!$C:$G,4,0)</f>
        <v>Standing</v>
      </c>
      <c r="AD1090" s="14" t="str">
        <f>VLOOKUP($N1090,'HeartRate-2022-03-21-1647950188'!$C:$G,5,0)</f>
        <v>Technical Contexts</v>
      </c>
      <c r="AE1090">
        <f t="shared" si="101"/>
        <v>0</v>
      </c>
      <c r="AF1090" s="18">
        <v>44635</v>
      </c>
      <c r="AG1090" s="19">
        <v>0.4430439814814815</v>
      </c>
    </row>
    <row r="1091" spans="1:33" x14ac:dyDescent="0.3">
      <c r="A1091" s="5">
        <v>44635.443738425929</v>
      </c>
      <c r="B1091" t="str">
        <f>IFERROR(AVERAGEIFS('HeartRate-2022-03-21-1647950188'!$B:$B,'HeartRate-2022-03-21-1647950188'!$A:$A,Data_Extraction!B$2,'HeartRate-2022-03-21-1647950188'!$C:$C,Data_Extraction!$A1091),"")</f>
        <v/>
      </c>
      <c r="C1091" t="str">
        <f>IFERROR(AVERAGEIFS('HeartRate-2022-03-21-1647950188'!$B:$B,'HeartRate-2022-03-21-1647950188'!$A:$A,Data_Extraction!C$2,'HeartRate-2022-03-21-1647950188'!$C:$C,Data_Extraction!$A1091),"")</f>
        <v/>
      </c>
      <c r="D1091" t="str">
        <f>IFERROR(AVERAGEIFS('HeartRate-2022-03-21-1647950188'!$B:$B,'HeartRate-2022-03-21-1647950188'!$A:$A,Data_Extraction!D$2,'HeartRate-2022-03-21-1647950188'!$C:$C,Data_Extraction!$A1091),"")</f>
        <v/>
      </c>
      <c r="E1091" t="str">
        <f>IFERROR(AVERAGEIFS('HeartRate-2022-03-21-1647950188'!$B:$B,'HeartRate-2022-03-21-1647950188'!$A:$A,Data_Extraction!E$2,'HeartRate-2022-03-21-1647950188'!$C:$C,Data_Extraction!$A1091),"")</f>
        <v/>
      </c>
      <c r="F1091" t="str">
        <f>IFERROR(AVERAGEIFS('HeartRate-2022-03-21-1647950188'!$B:$B,'HeartRate-2022-03-21-1647950188'!$A:$A,Data_Extraction!F$2,'HeartRate-2022-03-21-1647950188'!$C:$C,Data_Extraction!$A1091),"")</f>
        <v/>
      </c>
      <c r="G1091">
        <f>IFERROR(AVERAGEIFS('HeartRate-2022-03-21-1647950188'!$B:$B,'HeartRate-2022-03-21-1647950188'!$A:$A,Data_Extraction!G$2,'HeartRate-2022-03-21-1647950188'!$C:$C,Data_Extraction!$A1091),"")</f>
        <v>80</v>
      </c>
      <c r="H1091" t="str">
        <f>IFERROR(AVERAGEIFS('HeartRate-2022-03-21-1647950188'!$B:$B,'HeartRate-2022-03-21-1647950188'!$A:$A,Data_Extraction!H$2,'HeartRate-2022-03-21-1647950188'!$C:$C,Data_Extraction!$A1091),"")</f>
        <v/>
      </c>
      <c r="I1091">
        <f>IFERROR(AVERAGEIFS('HeartRate-2022-03-21-1647950188'!$B:$B,'HeartRate-2022-03-21-1647950188'!$A:$A,Data_Extraction!I$2,'HeartRate-2022-03-21-1647950188'!$C:$C,Data_Extraction!$A1091),"")</f>
        <v>82</v>
      </c>
      <c r="J1091" s="8">
        <f t="shared" si="97"/>
        <v>81</v>
      </c>
      <c r="N1091" s="11">
        <f>Data_Extraction!A1091</f>
        <v>44635.443738425929</v>
      </c>
      <c r="O1091" s="15">
        <f t="shared" si="98"/>
        <v>44635</v>
      </c>
      <c r="P1091" s="16">
        <f t="shared" si="99"/>
        <v>0.44373842592592588</v>
      </c>
      <c r="Q1091" s="12">
        <f>IF(Data_Extraction!B1091="",Data_Extraction!$J1091*(Q$1),Data_Extraction!B1091)</f>
        <v>72.900000000000006</v>
      </c>
      <c r="R1091" s="12">
        <f>IF(Data_Extraction!C1091="",Data_Extraction!$J1091*(R$1),Data_Extraction!C1091)</f>
        <v>74.52000000000001</v>
      </c>
      <c r="S1091" s="12">
        <f>IF(Data_Extraction!D1091="",Data_Extraction!$J1091*(S$1),Data_Extraction!D1091)</f>
        <v>84.240000000000009</v>
      </c>
      <c r="T1091" s="12">
        <f>IF(Data_Extraction!E1091="",Data_Extraction!$J1091*(T$1),Data_Extraction!E1091)</f>
        <v>76.95</v>
      </c>
      <c r="U1091" s="12">
        <f>IF(Data_Extraction!F1091="",Data_Extraction!$J1091*(U$1),Data_Extraction!F1091)</f>
        <v>79.38</v>
      </c>
      <c r="V1091" s="12">
        <f>IF(Data_Extraction!G1091="",Data_Extraction!$J1091*(V$1),Data_Extraction!G1091)</f>
        <v>80</v>
      </c>
      <c r="W1091" s="12">
        <f>IF(Data_Extraction!H1091="",Data_Extraction!$J1091*(W$1),Data_Extraction!H1091)</f>
        <v>86.67</v>
      </c>
      <c r="X1091" s="12">
        <f>IF(Data_Extraction!I1091="",Data_Extraction!$J1091*(X$1),Data_Extraction!I1091)</f>
        <v>82</v>
      </c>
      <c r="Y1091" s="13">
        <f t="shared" ref="Y1091:Y1154" si="102">AVERAGE(Q1091:X1091)</f>
        <v>79.582499999999996</v>
      </c>
      <c r="Z1091" s="17" t="str">
        <f t="shared" si="100"/>
        <v>Afternoon</v>
      </c>
      <c r="AA1091" s="14" t="str">
        <f>VLOOKUP($N1091,'HeartRate-2022-03-21-1647950188'!$C:$G,2,0)</f>
        <v>Introduction</v>
      </c>
      <c r="AB1091" s="14" t="str">
        <f>VLOOKUP($N1091,'HeartRate-2022-03-21-1647950188'!$C:$G,3,0)</f>
        <v>Off Campus</v>
      </c>
      <c r="AC1091" s="14" t="str">
        <f>VLOOKUP($N1091,'HeartRate-2022-03-21-1647950188'!$C:$G,4,0)</f>
        <v>Standing</v>
      </c>
      <c r="AD1091" s="14" t="str">
        <f>VLOOKUP($N1091,'HeartRate-2022-03-21-1647950188'!$C:$G,5,0)</f>
        <v>Technical Contexts</v>
      </c>
      <c r="AE1091">
        <f t="shared" si="101"/>
        <v>0</v>
      </c>
      <c r="AF1091" s="18">
        <v>44635</v>
      </c>
      <c r="AG1091" s="19">
        <v>0.44373842592592588</v>
      </c>
    </row>
    <row r="1092" spans="1:33" x14ac:dyDescent="0.3">
      <c r="A1092" s="5">
        <v>44635.444432870368</v>
      </c>
      <c r="B1092" t="str">
        <f>IFERROR(AVERAGEIFS('HeartRate-2022-03-21-1647950188'!$B:$B,'HeartRate-2022-03-21-1647950188'!$A:$A,Data_Extraction!B$2,'HeartRate-2022-03-21-1647950188'!$C:$C,Data_Extraction!$A1092),"")</f>
        <v/>
      </c>
      <c r="C1092" t="str">
        <f>IFERROR(AVERAGEIFS('HeartRate-2022-03-21-1647950188'!$B:$B,'HeartRate-2022-03-21-1647950188'!$A:$A,Data_Extraction!C$2,'HeartRate-2022-03-21-1647950188'!$C:$C,Data_Extraction!$A1092),"")</f>
        <v/>
      </c>
      <c r="D1092" t="str">
        <f>IFERROR(AVERAGEIFS('HeartRate-2022-03-21-1647950188'!$B:$B,'HeartRate-2022-03-21-1647950188'!$A:$A,Data_Extraction!D$2,'HeartRate-2022-03-21-1647950188'!$C:$C,Data_Extraction!$A1092),"")</f>
        <v/>
      </c>
      <c r="E1092" t="str">
        <f>IFERROR(AVERAGEIFS('HeartRate-2022-03-21-1647950188'!$B:$B,'HeartRate-2022-03-21-1647950188'!$A:$A,Data_Extraction!E$2,'HeartRate-2022-03-21-1647950188'!$C:$C,Data_Extraction!$A1092),"")</f>
        <v/>
      </c>
      <c r="F1092" t="str">
        <f>IFERROR(AVERAGEIFS('HeartRate-2022-03-21-1647950188'!$B:$B,'HeartRate-2022-03-21-1647950188'!$A:$A,Data_Extraction!F$2,'HeartRate-2022-03-21-1647950188'!$C:$C,Data_Extraction!$A1092),"")</f>
        <v/>
      </c>
      <c r="G1092">
        <f>IFERROR(AVERAGEIFS('HeartRate-2022-03-21-1647950188'!$B:$B,'HeartRate-2022-03-21-1647950188'!$A:$A,Data_Extraction!G$2,'HeartRate-2022-03-21-1647950188'!$C:$C,Data_Extraction!$A1092),"")</f>
        <v>69</v>
      </c>
      <c r="H1092" t="str">
        <f>IFERROR(AVERAGEIFS('HeartRate-2022-03-21-1647950188'!$B:$B,'HeartRate-2022-03-21-1647950188'!$A:$A,Data_Extraction!H$2,'HeartRate-2022-03-21-1647950188'!$C:$C,Data_Extraction!$A1092),"")</f>
        <v/>
      </c>
      <c r="I1092">
        <f>IFERROR(AVERAGEIFS('HeartRate-2022-03-21-1647950188'!$B:$B,'HeartRate-2022-03-21-1647950188'!$A:$A,Data_Extraction!I$2,'HeartRate-2022-03-21-1647950188'!$C:$C,Data_Extraction!$A1092),"")</f>
        <v>78</v>
      </c>
      <c r="J1092" s="8">
        <f t="shared" ref="J1092:J1155" si="103">AVERAGE(B1092:I1092)</f>
        <v>73.5</v>
      </c>
      <c r="N1092" s="11">
        <f>Data_Extraction!A1092</f>
        <v>44635.444432870368</v>
      </c>
      <c r="O1092" s="15">
        <f t="shared" ref="O1092:O1155" si="104">AF1092</f>
        <v>44635</v>
      </c>
      <c r="P1092" s="16">
        <f t="shared" ref="P1092:P1155" si="105">AG1092</f>
        <v>0.44443287037037038</v>
      </c>
      <c r="Q1092" s="12">
        <f>IF(Data_Extraction!B1092="",Data_Extraction!$J1092*(Q$1),Data_Extraction!B1092)</f>
        <v>66.150000000000006</v>
      </c>
      <c r="R1092" s="12">
        <f>IF(Data_Extraction!C1092="",Data_Extraction!$J1092*(R$1),Data_Extraction!C1092)</f>
        <v>67.62</v>
      </c>
      <c r="S1092" s="12">
        <f>IF(Data_Extraction!D1092="",Data_Extraction!$J1092*(S$1),Data_Extraction!D1092)</f>
        <v>76.44</v>
      </c>
      <c r="T1092" s="12">
        <f>IF(Data_Extraction!E1092="",Data_Extraction!$J1092*(T$1),Data_Extraction!E1092)</f>
        <v>69.825000000000003</v>
      </c>
      <c r="U1092" s="12">
        <f>IF(Data_Extraction!F1092="",Data_Extraction!$J1092*(U$1),Data_Extraction!F1092)</f>
        <v>72.03</v>
      </c>
      <c r="V1092" s="12">
        <f>IF(Data_Extraction!G1092="",Data_Extraction!$J1092*(V$1),Data_Extraction!G1092)</f>
        <v>69</v>
      </c>
      <c r="W1092" s="12">
        <f>IF(Data_Extraction!H1092="",Data_Extraction!$J1092*(W$1),Data_Extraction!H1092)</f>
        <v>78.64500000000001</v>
      </c>
      <c r="X1092" s="12">
        <f>IF(Data_Extraction!I1092="",Data_Extraction!$J1092*(X$1),Data_Extraction!I1092)</f>
        <v>78</v>
      </c>
      <c r="Y1092" s="13">
        <f t="shared" si="102"/>
        <v>72.213750000000005</v>
      </c>
      <c r="Z1092" s="17" t="str">
        <f t="shared" ref="Z1092:Z1155" si="106">VLOOKUP(P1092,$AJ$2:$AK$7,2,1)</f>
        <v>Afternoon</v>
      </c>
      <c r="AA1092" s="14" t="str">
        <f>VLOOKUP($N1092,'HeartRate-2022-03-21-1647950188'!$C:$G,2,0)</f>
        <v>Introduction</v>
      </c>
      <c r="AB1092" s="14" t="str">
        <f>VLOOKUP($N1092,'HeartRate-2022-03-21-1647950188'!$C:$G,3,0)</f>
        <v>Off Campus</v>
      </c>
      <c r="AC1092" s="14" t="str">
        <f>VLOOKUP($N1092,'HeartRate-2022-03-21-1647950188'!$C:$G,4,0)</f>
        <v>Standing</v>
      </c>
      <c r="AD1092" s="14" t="str">
        <f>VLOOKUP($N1092,'HeartRate-2022-03-21-1647950188'!$C:$G,5,0)</f>
        <v>Technical Contexts</v>
      </c>
      <c r="AE1092">
        <f t="shared" ref="AE1092:AE1155" si="107">IF(Y1092&gt;120,1,0)</f>
        <v>0</v>
      </c>
      <c r="AF1092" s="18">
        <v>44635</v>
      </c>
      <c r="AG1092" s="19">
        <v>0.44443287037037038</v>
      </c>
    </row>
    <row r="1093" spans="1:33" x14ac:dyDescent="0.3">
      <c r="A1093" s="5">
        <v>44635.445127314815</v>
      </c>
      <c r="B1093" t="str">
        <f>IFERROR(AVERAGEIFS('HeartRate-2022-03-21-1647950188'!$B:$B,'HeartRate-2022-03-21-1647950188'!$A:$A,Data_Extraction!B$2,'HeartRate-2022-03-21-1647950188'!$C:$C,Data_Extraction!$A1093),"")</f>
        <v/>
      </c>
      <c r="C1093" t="str">
        <f>IFERROR(AVERAGEIFS('HeartRate-2022-03-21-1647950188'!$B:$B,'HeartRate-2022-03-21-1647950188'!$A:$A,Data_Extraction!C$2,'HeartRate-2022-03-21-1647950188'!$C:$C,Data_Extraction!$A1093),"")</f>
        <v/>
      </c>
      <c r="D1093" t="str">
        <f>IFERROR(AVERAGEIFS('HeartRate-2022-03-21-1647950188'!$B:$B,'HeartRate-2022-03-21-1647950188'!$A:$A,Data_Extraction!D$2,'HeartRate-2022-03-21-1647950188'!$C:$C,Data_Extraction!$A1093),"")</f>
        <v/>
      </c>
      <c r="E1093" t="str">
        <f>IFERROR(AVERAGEIFS('HeartRate-2022-03-21-1647950188'!$B:$B,'HeartRate-2022-03-21-1647950188'!$A:$A,Data_Extraction!E$2,'HeartRate-2022-03-21-1647950188'!$C:$C,Data_Extraction!$A1093),"")</f>
        <v/>
      </c>
      <c r="F1093" t="str">
        <f>IFERROR(AVERAGEIFS('HeartRate-2022-03-21-1647950188'!$B:$B,'HeartRate-2022-03-21-1647950188'!$A:$A,Data_Extraction!F$2,'HeartRate-2022-03-21-1647950188'!$C:$C,Data_Extraction!$A1093),"")</f>
        <v/>
      </c>
      <c r="G1093">
        <f>IFERROR(AVERAGEIFS('HeartRate-2022-03-21-1647950188'!$B:$B,'HeartRate-2022-03-21-1647950188'!$A:$A,Data_Extraction!G$2,'HeartRate-2022-03-21-1647950188'!$C:$C,Data_Extraction!$A1093),"")</f>
        <v>60</v>
      </c>
      <c r="H1093" t="str">
        <f>IFERROR(AVERAGEIFS('HeartRate-2022-03-21-1647950188'!$B:$B,'HeartRate-2022-03-21-1647950188'!$A:$A,Data_Extraction!H$2,'HeartRate-2022-03-21-1647950188'!$C:$C,Data_Extraction!$A1093),"")</f>
        <v/>
      </c>
      <c r="I1093">
        <f>IFERROR(AVERAGEIFS('HeartRate-2022-03-21-1647950188'!$B:$B,'HeartRate-2022-03-21-1647950188'!$A:$A,Data_Extraction!I$2,'HeartRate-2022-03-21-1647950188'!$C:$C,Data_Extraction!$A1093),"")</f>
        <v>73</v>
      </c>
      <c r="J1093" s="8">
        <f t="shared" si="103"/>
        <v>66.5</v>
      </c>
      <c r="N1093" s="11">
        <f>Data_Extraction!A1093</f>
        <v>44635.445127314815</v>
      </c>
      <c r="O1093" s="15">
        <f t="shared" si="104"/>
        <v>44635</v>
      </c>
      <c r="P1093" s="16">
        <f t="shared" si="105"/>
        <v>0.44512731481481477</v>
      </c>
      <c r="Q1093" s="12">
        <f>IF(Data_Extraction!B1093="",Data_Extraction!$J1093*(Q$1),Data_Extraction!B1093)</f>
        <v>59.85</v>
      </c>
      <c r="R1093" s="12">
        <f>IF(Data_Extraction!C1093="",Data_Extraction!$J1093*(R$1),Data_Extraction!C1093)</f>
        <v>61.18</v>
      </c>
      <c r="S1093" s="12">
        <f>IF(Data_Extraction!D1093="",Data_Extraction!$J1093*(S$1),Data_Extraction!D1093)</f>
        <v>69.16</v>
      </c>
      <c r="T1093" s="12">
        <f>IF(Data_Extraction!E1093="",Data_Extraction!$J1093*(T$1),Data_Extraction!E1093)</f>
        <v>63.174999999999997</v>
      </c>
      <c r="U1093" s="12">
        <f>IF(Data_Extraction!F1093="",Data_Extraction!$J1093*(U$1),Data_Extraction!F1093)</f>
        <v>65.17</v>
      </c>
      <c r="V1093" s="12">
        <f>IF(Data_Extraction!G1093="",Data_Extraction!$J1093*(V$1),Data_Extraction!G1093)</f>
        <v>60</v>
      </c>
      <c r="W1093" s="12">
        <f>IF(Data_Extraction!H1093="",Data_Extraction!$J1093*(W$1),Data_Extraction!H1093)</f>
        <v>71.155000000000001</v>
      </c>
      <c r="X1093" s="12">
        <f>IF(Data_Extraction!I1093="",Data_Extraction!$J1093*(X$1),Data_Extraction!I1093)</f>
        <v>73</v>
      </c>
      <c r="Y1093" s="13">
        <f t="shared" si="102"/>
        <v>65.336250000000007</v>
      </c>
      <c r="Z1093" s="17" t="str">
        <f t="shared" si="106"/>
        <v>Afternoon</v>
      </c>
      <c r="AA1093" s="14" t="str">
        <f>VLOOKUP($N1093,'HeartRate-2022-03-21-1647950188'!$C:$G,2,0)</f>
        <v>Introduction</v>
      </c>
      <c r="AB1093" s="14" t="str">
        <f>VLOOKUP($N1093,'HeartRate-2022-03-21-1647950188'!$C:$G,3,0)</f>
        <v>Off Campus</v>
      </c>
      <c r="AC1093" s="14" t="str">
        <f>VLOOKUP($N1093,'HeartRate-2022-03-21-1647950188'!$C:$G,4,0)</f>
        <v>Standing</v>
      </c>
      <c r="AD1093" s="14" t="str">
        <f>VLOOKUP($N1093,'HeartRate-2022-03-21-1647950188'!$C:$G,5,0)</f>
        <v>Technical Contexts</v>
      </c>
      <c r="AE1093">
        <f t="shared" si="107"/>
        <v>0</v>
      </c>
      <c r="AF1093" s="18">
        <v>44635</v>
      </c>
      <c r="AG1093" s="19">
        <v>0.44512731481481477</v>
      </c>
    </row>
    <row r="1094" spans="1:33" x14ac:dyDescent="0.3">
      <c r="A1094" s="5">
        <v>44635.445138888892</v>
      </c>
      <c r="B1094">
        <f>IFERROR(AVERAGEIFS('HeartRate-2022-03-21-1647950188'!$B:$B,'HeartRate-2022-03-21-1647950188'!$A:$A,Data_Extraction!B$2,'HeartRate-2022-03-21-1647950188'!$C:$C,Data_Extraction!$A1094),"")</f>
        <v>117</v>
      </c>
      <c r="C1094" t="str">
        <f>IFERROR(AVERAGEIFS('HeartRate-2022-03-21-1647950188'!$B:$B,'HeartRate-2022-03-21-1647950188'!$A:$A,Data_Extraction!C$2,'HeartRate-2022-03-21-1647950188'!$C:$C,Data_Extraction!$A1094),"")</f>
        <v/>
      </c>
      <c r="D1094" t="str">
        <f>IFERROR(AVERAGEIFS('HeartRate-2022-03-21-1647950188'!$B:$B,'HeartRate-2022-03-21-1647950188'!$A:$A,Data_Extraction!D$2,'HeartRate-2022-03-21-1647950188'!$C:$C,Data_Extraction!$A1094),"")</f>
        <v/>
      </c>
      <c r="E1094" t="str">
        <f>IFERROR(AVERAGEIFS('HeartRate-2022-03-21-1647950188'!$B:$B,'HeartRate-2022-03-21-1647950188'!$A:$A,Data_Extraction!E$2,'HeartRate-2022-03-21-1647950188'!$C:$C,Data_Extraction!$A1094),"")</f>
        <v/>
      </c>
      <c r="F1094" t="str">
        <f>IFERROR(AVERAGEIFS('HeartRate-2022-03-21-1647950188'!$B:$B,'HeartRate-2022-03-21-1647950188'!$A:$A,Data_Extraction!F$2,'HeartRate-2022-03-21-1647950188'!$C:$C,Data_Extraction!$A1094),"")</f>
        <v/>
      </c>
      <c r="G1094" t="str">
        <f>IFERROR(AVERAGEIFS('HeartRate-2022-03-21-1647950188'!$B:$B,'HeartRate-2022-03-21-1647950188'!$A:$A,Data_Extraction!G$2,'HeartRate-2022-03-21-1647950188'!$C:$C,Data_Extraction!$A1094),"")</f>
        <v/>
      </c>
      <c r="H1094">
        <f>IFERROR(AVERAGEIFS('HeartRate-2022-03-21-1647950188'!$B:$B,'HeartRate-2022-03-21-1647950188'!$A:$A,Data_Extraction!H$2,'HeartRate-2022-03-21-1647950188'!$C:$C,Data_Extraction!$A1094),"")</f>
        <v>132</v>
      </c>
      <c r="I1094" t="str">
        <f>IFERROR(AVERAGEIFS('HeartRate-2022-03-21-1647950188'!$B:$B,'HeartRate-2022-03-21-1647950188'!$A:$A,Data_Extraction!I$2,'HeartRate-2022-03-21-1647950188'!$C:$C,Data_Extraction!$A1094),"")</f>
        <v/>
      </c>
      <c r="J1094" s="8">
        <f t="shared" si="103"/>
        <v>124.5</v>
      </c>
      <c r="N1094" s="11">
        <f>Data_Extraction!A1094</f>
        <v>44635.445138888892</v>
      </c>
      <c r="O1094" s="15">
        <f t="shared" si="104"/>
        <v>44635</v>
      </c>
      <c r="P1094" s="16">
        <f t="shared" si="105"/>
        <v>0.44513888888888892</v>
      </c>
      <c r="Q1094" s="12">
        <f>IF(Data_Extraction!B1094="",Data_Extraction!$J1094*(Q$1),Data_Extraction!B1094)</f>
        <v>117</v>
      </c>
      <c r="R1094" s="12">
        <f>IF(Data_Extraction!C1094="",Data_Extraction!$J1094*(R$1),Data_Extraction!C1094)</f>
        <v>114.54</v>
      </c>
      <c r="S1094" s="12">
        <f>IF(Data_Extraction!D1094="",Data_Extraction!$J1094*(S$1),Data_Extraction!D1094)</f>
        <v>129.48000000000002</v>
      </c>
      <c r="T1094" s="12">
        <f>IF(Data_Extraction!E1094="",Data_Extraction!$J1094*(T$1),Data_Extraction!E1094)</f>
        <v>118.27499999999999</v>
      </c>
      <c r="U1094" s="12">
        <f>IF(Data_Extraction!F1094="",Data_Extraction!$J1094*(U$1),Data_Extraction!F1094)</f>
        <v>122.00999999999999</v>
      </c>
      <c r="V1094" s="12">
        <f>IF(Data_Extraction!G1094="",Data_Extraction!$J1094*(V$1),Data_Extraction!G1094)</f>
        <v>113.295</v>
      </c>
      <c r="W1094" s="12">
        <f>IF(Data_Extraction!H1094="",Data_Extraction!$J1094*(W$1),Data_Extraction!H1094)</f>
        <v>132</v>
      </c>
      <c r="X1094" s="12">
        <f>IF(Data_Extraction!I1094="",Data_Extraction!$J1094*(X$1),Data_Extraction!I1094)</f>
        <v>120.765</v>
      </c>
      <c r="Y1094" s="13">
        <f t="shared" si="102"/>
        <v>120.920625</v>
      </c>
      <c r="Z1094" s="17" t="str">
        <f t="shared" si="106"/>
        <v>Afternoon</v>
      </c>
      <c r="AA1094" s="14" t="str">
        <f>VLOOKUP($N1094,'HeartRate-2022-03-21-1647950188'!$C:$G,2,0)</f>
        <v>Introduction</v>
      </c>
      <c r="AB1094" s="14" t="str">
        <f>VLOOKUP($N1094,'HeartRate-2022-03-21-1647950188'!$C:$G,3,0)</f>
        <v>Off Campus</v>
      </c>
      <c r="AC1094" s="14" t="s">
        <v>18</v>
      </c>
      <c r="AD1094" s="14" t="str">
        <f>VLOOKUP($N1094,'HeartRate-2022-03-21-1647950188'!$C:$G,5,0)</f>
        <v>Technical Contexts</v>
      </c>
      <c r="AE1094">
        <f t="shared" si="107"/>
        <v>1</v>
      </c>
      <c r="AF1094" s="18">
        <v>44635</v>
      </c>
      <c r="AG1094" s="19">
        <v>0.44513888888888892</v>
      </c>
    </row>
    <row r="1095" spans="1:33" x14ac:dyDescent="0.3">
      <c r="A1095" s="5">
        <v>44635.445335648146</v>
      </c>
      <c r="B1095" t="str">
        <f>IFERROR(AVERAGEIFS('HeartRate-2022-03-21-1647950188'!$B:$B,'HeartRate-2022-03-21-1647950188'!$A:$A,Data_Extraction!B$2,'HeartRate-2022-03-21-1647950188'!$C:$C,Data_Extraction!$A1095),"")</f>
        <v/>
      </c>
      <c r="C1095" t="str">
        <f>IFERROR(AVERAGEIFS('HeartRate-2022-03-21-1647950188'!$B:$B,'HeartRate-2022-03-21-1647950188'!$A:$A,Data_Extraction!C$2,'HeartRate-2022-03-21-1647950188'!$C:$C,Data_Extraction!$A1095),"")</f>
        <v/>
      </c>
      <c r="D1095" t="str">
        <f>IFERROR(AVERAGEIFS('HeartRate-2022-03-21-1647950188'!$B:$B,'HeartRate-2022-03-21-1647950188'!$A:$A,Data_Extraction!D$2,'HeartRate-2022-03-21-1647950188'!$C:$C,Data_Extraction!$A1095),"")</f>
        <v/>
      </c>
      <c r="E1095" t="str">
        <f>IFERROR(AVERAGEIFS('HeartRate-2022-03-21-1647950188'!$B:$B,'HeartRate-2022-03-21-1647950188'!$A:$A,Data_Extraction!E$2,'HeartRate-2022-03-21-1647950188'!$C:$C,Data_Extraction!$A1095),"")</f>
        <v/>
      </c>
      <c r="F1095" t="str">
        <f>IFERROR(AVERAGEIFS('HeartRate-2022-03-21-1647950188'!$B:$B,'HeartRate-2022-03-21-1647950188'!$A:$A,Data_Extraction!F$2,'HeartRate-2022-03-21-1647950188'!$C:$C,Data_Extraction!$A1095),"")</f>
        <v/>
      </c>
      <c r="G1095" t="str">
        <f>IFERROR(AVERAGEIFS('HeartRate-2022-03-21-1647950188'!$B:$B,'HeartRate-2022-03-21-1647950188'!$A:$A,Data_Extraction!G$2,'HeartRate-2022-03-21-1647950188'!$C:$C,Data_Extraction!$A1095),"")</f>
        <v/>
      </c>
      <c r="H1095" t="str">
        <f>IFERROR(AVERAGEIFS('HeartRate-2022-03-21-1647950188'!$B:$B,'HeartRate-2022-03-21-1647950188'!$A:$A,Data_Extraction!H$2,'HeartRate-2022-03-21-1647950188'!$C:$C,Data_Extraction!$A1095),"")</f>
        <v/>
      </c>
      <c r="I1095">
        <f>IFERROR(AVERAGEIFS('HeartRate-2022-03-21-1647950188'!$B:$B,'HeartRate-2022-03-21-1647950188'!$A:$A,Data_Extraction!I$2,'HeartRate-2022-03-21-1647950188'!$C:$C,Data_Extraction!$A1095),"")</f>
        <v>71</v>
      </c>
      <c r="J1095" s="8">
        <f t="shared" si="103"/>
        <v>71</v>
      </c>
      <c r="N1095" s="11">
        <f>Data_Extraction!A1095</f>
        <v>44635.445335648146</v>
      </c>
      <c r="O1095" s="15">
        <f t="shared" si="104"/>
        <v>44635</v>
      </c>
      <c r="P1095" s="16">
        <f t="shared" si="105"/>
        <v>0.44533564814814813</v>
      </c>
      <c r="Q1095" s="12">
        <f>IF(Data_Extraction!B1095="",Data_Extraction!$J1095*(Q$1),Data_Extraction!B1095)</f>
        <v>63.9</v>
      </c>
      <c r="R1095" s="12">
        <f>IF(Data_Extraction!C1095="",Data_Extraction!$J1095*(R$1),Data_Extraction!C1095)</f>
        <v>65.320000000000007</v>
      </c>
      <c r="S1095" s="12">
        <f>IF(Data_Extraction!D1095="",Data_Extraction!$J1095*(S$1),Data_Extraction!D1095)</f>
        <v>73.84</v>
      </c>
      <c r="T1095" s="12">
        <f>IF(Data_Extraction!E1095="",Data_Extraction!$J1095*(T$1),Data_Extraction!E1095)</f>
        <v>67.45</v>
      </c>
      <c r="U1095" s="12">
        <f>IF(Data_Extraction!F1095="",Data_Extraction!$J1095*(U$1),Data_Extraction!F1095)</f>
        <v>69.58</v>
      </c>
      <c r="V1095" s="12">
        <f>IF(Data_Extraction!G1095="",Data_Extraction!$J1095*(V$1),Data_Extraction!G1095)</f>
        <v>64.61</v>
      </c>
      <c r="W1095" s="12">
        <f>IF(Data_Extraction!H1095="",Data_Extraction!$J1095*(W$1),Data_Extraction!H1095)</f>
        <v>75.97</v>
      </c>
      <c r="X1095" s="12">
        <f>IF(Data_Extraction!I1095="",Data_Extraction!$J1095*(X$1),Data_Extraction!I1095)</f>
        <v>71</v>
      </c>
      <c r="Y1095" s="13">
        <f t="shared" si="102"/>
        <v>68.958749999999995</v>
      </c>
      <c r="Z1095" s="17" t="str">
        <f t="shared" si="106"/>
        <v>Afternoon</v>
      </c>
      <c r="AA1095" s="14" t="str">
        <f>VLOOKUP($N1095,'HeartRate-2022-03-21-1647950188'!$C:$G,2,0)</f>
        <v>Introduction</v>
      </c>
      <c r="AB1095" s="14" t="str">
        <f>VLOOKUP($N1095,'HeartRate-2022-03-21-1647950188'!$C:$G,3,0)</f>
        <v>Off Campus</v>
      </c>
      <c r="AC1095" s="14" t="str">
        <f>VLOOKUP($N1095,'HeartRate-2022-03-21-1647950188'!$C:$G,4,0)</f>
        <v>Standing</v>
      </c>
      <c r="AD1095" s="14" t="str">
        <f>VLOOKUP($N1095,'HeartRate-2022-03-21-1647950188'!$C:$G,5,0)</f>
        <v>Technical Contexts</v>
      </c>
      <c r="AE1095">
        <f t="shared" si="107"/>
        <v>0</v>
      </c>
      <c r="AF1095" s="18">
        <v>44635</v>
      </c>
      <c r="AG1095" s="19">
        <v>0.44533564814814813</v>
      </c>
    </row>
    <row r="1096" spans="1:33" x14ac:dyDescent="0.3">
      <c r="A1096" s="5">
        <v>44635.445821759262</v>
      </c>
      <c r="B1096" t="str">
        <f>IFERROR(AVERAGEIFS('HeartRate-2022-03-21-1647950188'!$B:$B,'HeartRate-2022-03-21-1647950188'!$A:$A,Data_Extraction!B$2,'HeartRate-2022-03-21-1647950188'!$C:$C,Data_Extraction!$A1096),"")</f>
        <v/>
      </c>
      <c r="C1096" t="str">
        <f>IFERROR(AVERAGEIFS('HeartRate-2022-03-21-1647950188'!$B:$B,'HeartRate-2022-03-21-1647950188'!$A:$A,Data_Extraction!C$2,'HeartRate-2022-03-21-1647950188'!$C:$C,Data_Extraction!$A1096),"")</f>
        <v/>
      </c>
      <c r="D1096" t="str">
        <f>IFERROR(AVERAGEIFS('HeartRate-2022-03-21-1647950188'!$B:$B,'HeartRate-2022-03-21-1647950188'!$A:$A,Data_Extraction!D$2,'HeartRate-2022-03-21-1647950188'!$C:$C,Data_Extraction!$A1096),"")</f>
        <v/>
      </c>
      <c r="E1096" t="str">
        <f>IFERROR(AVERAGEIFS('HeartRate-2022-03-21-1647950188'!$B:$B,'HeartRate-2022-03-21-1647950188'!$A:$A,Data_Extraction!E$2,'HeartRate-2022-03-21-1647950188'!$C:$C,Data_Extraction!$A1096),"")</f>
        <v/>
      </c>
      <c r="F1096" t="str">
        <f>IFERROR(AVERAGEIFS('HeartRate-2022-03-21-1647950188'!$B:$B,'HeartRate-2022-03-21-1647950188'!$A:$A,Data_Extraction!F$2,'HeartRate-2022-03-21-1647950188'!$C:$C,Data_Extraction!$A1096),"")</f>
        <v/>
      </c>
      <c r="G1096">
        <f>IFERROR(AVERAGEIFS('HeartRate-2022-03-21-1647950188'!$B:$B,'HeartRate-2022-03-21-1647950188'!$A:$A,Data_Extraction!G$2,'HeartRate-2022-03-21-1647950188'!$C:$C,Data_Extraction!$A1096),"")</f>
        <v>59</v>
      </c>
      <c r="H1096" t="str">
        <f>IFERROR(AVERAGEIFS('HeartRate-2022-03-21-1647950188'!$B:$B,'HeartRate-2022-03-21-1647950188'!$A:$A,Data_Extraction!H$2,'HeartRate-2022-03-21-1647950188'!$C:$C,Data_Extraction!$A1096),"")</f>
        <v/>
      </c>
      <c r="I1096">
        <f>IFERROR(AVERAGEIFS('HeartRate-2022-03-21-1647950188'!$B:$B,'HeartRate-2022-03-21-1647950188'!$A:$A,Data_Extraction!I$2,'HeartRate-2022-03-21-1647950188'!$C:$C,Data_Extraction!$A1096),"")</f>
        <v>73</v>
      </c>
      <c r="J1096" s="8">
        <f t="shared" si="103"/>
        <v>66</v>
      </c>
      <c r="N1096" s="11">
        <f>Data_Extraction!A1096</f>
        <v>44635.445821759262</v>
      </c>
      <c r="O1096" s="15">
        <f t="shared" si="104"/>
        <v>44635</v>
      </c>
      <c r="P1096" s="16">
        <f t="shared" si="105"/>
        <v>0.44582175925925926</v>
      </c>
      <c r="Q1096" s="12">
        <f>IF(Data_Extraction!B1096="",Data_Extraction!$J1096*(Q$1),Data_Extraction!B1096)</f>
        <v>59.4</v>
      </c>
      <c r="R1096" s="12">
        <f>IF(Data_Extraction!C1096="",Data_Extraction!$J1096*(R$1),Data_Extraction!C1096)</f>
        <v>60.720000000000006</v>
      </c>
      <c r="S1096" s="12">
        <f>IF(Data_Extraction!D1096="",Data_Extraction!$J1096*(S$1),Data_Extraction!D1096)</f>
        <v>68.64</v>
      </c>
      <c r="T1096" s="12">
        <f>IF(Data_Extraction!E1096="",Data_Extraction!$J1096*(T$1),Data_Extraction!E1096)</f>
        <v>62.699999999999996</v>
      </c>
      <c r="U1096" s="12">
        <f>IF(Data_Extraction!F1096="",Data_Extraction!$J1096*(U$1),Data_Extraction!F1096)</f>
        <v>64.679999999999993</v>
      </c>
      <c r="V1096" s="12">
        <f>IF(Data_Extraction!G1096="",Data_Extraction!$J1096*(V$1),Data_Extraction!G1096)</f>
        <v>59</v>
      </c>
      <c r="W1096" s="12">
        <f>IF(Data_Extraction!H1096="",Data_Extraction!$J1096*(W$1),Data_Extraction!H1096)</f>
        <v>70.62</v>
      </c>
      <c r="X1096" s="12">
        <f>IF(Data_Extraction!I1096="",Data_Extraction!$J1096*(X$1),Data_Extraction!I1096)</f>
        <v>73</v>
      </c>
      <c r="Y1096" s="13">
        <f t="shared" si="102"/>
        <v>64.844999999999999</v>
      </c>
      <c r="Z1096" s="17" t="str">
        <f t="shared" si="106"/>
        <v>Afternoon</v>
      </c>
      <c r="AA1096" s="14" t="str">
        <f>VLOOKUP($N1096,'HeartRate-2022-03-21-1647950188'!$C:$G,2,0)</f>
        <v>Introduction</v>
      </c>
      <c r="AB1096" s="14" t="str">
        <f>VLOOKUP($N1096,'HeartRate-2022-03-21-1647950188'!$C:$G,3,0)</f>
        <v>Off Campus</v>
      </c>
      <c r="AC1096" s="14" t="str">
        <f>VLOOKUP($N1096,'HeartRate-2022-03-21-1647950188'!$C:$G,4,0)</f>
        <v>Standing</v>
      </c>
      <c r="AD1096" s="14" t="str">
        <f>VLOOKUP($N1096,'HeartRate-2022-03-21-1647950188'!$C:$G,5,0)</f>
        <v>Technical Contexts</v>
      </c>
      <c r="AE1096">
        <f t="shared" si="107"/>
        <v>0</v>
      </c>
      <c r="AF1096" s="18">
        <v>44635</v>
      </c>
      <c r="AG1096" s="19">
        <v>0.44582175925925926</v>
      </c>
    </row>
    <row r="1097" spans="1:33" x14ac:dyDescent="0.3">
      <c r="A1097" s="5">
        <v>44635.445960648147</v>
      </c>
      <c r="B1097" t="str">
        <f>IFERROR(AVERAGEIFS('HeartRate-2022-03-21-1647950188'!$B:$B,'HeartRate-2022-03-21-1647950188'!$A:$A,Data_Extraction!B$2,'HeartRate-2022-03-21-1647950188'!$C:$C,Data_Extraction!$A1097),"")</f>
        <v/>
      </c>
      <c r="C1097" t="str">
        <f>IFERROR(AVERAGEIFS('HeartRate-2022-03-21-1647950188'!$B:$B,'HeartRate-2022-03-21-1647950188'!$A:$A,Data_Extraction!C$2,'HeartRate-2022-03-21-1647950188'!$C:$C,Data_Extraction!$A1097),"")</f>
        <v/>
      </c>
      <c r="D1097" t="str">
        <f>IFERROR(AVERAGEIFS('HeartRate-2022-03-21-1647950188'!$B:$B,'HeartRate-2022-03-21-1647950188'!$A:$A,Data_Extraction!D$2,'HeartRate-2022-03-21-1647950188'!$C:$C,Data_Extraction!$A1097),"")</f>
        <v/>
      </c>
      <c r="E1097" t="str">
        <f>IFERROR(AVERAGEIFS('HeartRate-2022-03-21-1647950188'!$B:$B,'HeartRate-2022-03-21-1647950188'!$A:$A,Data_Extraction!E$2,'HeartRate-2022-03-21-1647950188'!$C:$C,Data_Extraction!$A1097),"")</f>
        <v/>
      </c>
      <c r="F1097" t="str">
        <f>IFERROR(AVERAGEIFS('HeartRate-2022-03-21-1647950188'!$B:$B,'HeartRate-2022-03-21-1647950188'!$A:$A,Data_Extraction!F$2,'HeartRate-2022-03-21-1647950188'!$C:$C,Data_Extraction!$A1097),"")</f>
        <v/>
      </c>
      <c r="G1097">
        <f>IFERROR(AVERAGEIFS('HeartRate-2022-03-21-1647950188'!$B:$B,'HeartRate-2022-03-21-1647950188'!$A:$A,Data_Extraction!G$2,'HeartRate-2022-03-21-1647950188'!$C:$C,Data_Extraction!$A1097),"")</f>
        <v>60</v>
      </c>
      <c r="H1097" t="str">
        <f>IFERROR(AVERAGEIFS('HeartRate-2022-03-21-1647950188'!$B:$B,'HeartRate-2022-03-21-1647950188'!$A:$A,Data_Extraction!H$2,'HeartRate-2022-03-21-1647950188'!$C:$C,Data_Extraction!$A1097),"")</f>
        <v/>
      </c>
      <c r="I1097" t="str">
        <f>IFERROR(AVERAGEIFS('HeartRate-2022-03-21-1647950188'!$B:$B,'HeartRate-2022-03-21-1647950188'!$A:$A,Data_Extraction!I$2,'HeartRate-2022-03-21-1647950188'!$C:$C,Data_Extraction!$A1097),"")</f>
        <v/>
      </c>
      <c r="J1097" s="8">
        <f t="shared" si="103"/>
        <v>60</v>
      </c>
      <c r="N1097" s="11">
        <f>Data_Extraction!A1097</f>
        <v>44635.445960648147</v>
      </c>
      <c r="O1097" s="15">
        <f t="shared" si="104"/>
        <v>44635</v>
      </c>
      <c r="P1097" s="16">
        <f t="shared" si="105"/>
        <v>0.44596064814814818</v>
      </c>
      <c r="Q1097" s="12">
        <f>IF(Data_Extraction!B1097="",Data_Extraction!$J1097*(Q$1),Data_Extraction!B1097)</f>
        <v>54</v>
      </c>
      <c r="R1097" s="12">
        <f>IF(Data_Extraction!C1097="",Data_Extraction!$J1097*(R$1),Data_Extraction!C1097)</f>
        <v>55.2</v>
      </c>
      <c r="S1097" s="12">
        <f>IF(Data_Extraction!D1097="",Data_Extraction!$J1097*(S$1),Data_Extraction!D1097)</f>
        <v>62.400000000000006</v>
      </c>
      <c r="T1097" s="12">
        <f>IF(Data_Extraction!E1097="",Data_Extraction!$J1097*(T$1),Data_Extraction!E1097)</f>
        <v>57</v>
      </c>
      <c r="U1097" s="12">
        <f>IF(Data_Extraction!F1097="",Data_Extraction!$J1097*(U$1),Data_Extraction!F1097)</f>
        <v>58.8</v>
      </c>
      <c r="V1097" s="12">
        <f>IF(Data_Extraction!G1097="",Data_Extraction!$J1097*(V$1),Data_Extraction!G1097)</f>
        <v>60</v>
      </c>
      <c r="W1097" s="12">
        <f>IF(Data_Extraction!H1097="",Data_Extraction!$J1097*(W$1),Data_Extraction!H1097)</f>
        <v>64.2</v>
      </c>
      <c r="X1097" s="12">
        <f>IF(Data_Extraction!I1097="",Data_Extraction!$J1097*(X$1),Data_Extraction!I1097)</f>
        <v>58.199999999999996</v>
      </c>
      <c r="Y1097" s="13">
        <f t="shared" si="102"/>
        <v>58.725000000000001</v>
      </c>
      <c r="Z1097" s="17" t="str">
        <f t="shared" si="106"/>
        <v>Afternoon</v>
      </c>
      <c r="AA1097" s="14" t="str">
        <f>VLOOKUP($N1097,'HeartRate-2022-03-21-1647950188'!$C:$G,2,0)</f>
        <v>Introduction</v>
      </c>
      <c r="AB1097" s="14" t="str">
        <f>VLOOKUP($N1097,'HeartRate-2022-03-21-1647950188'!$C:$G,3,0)</f>
        <v>Off Campus</v>
      </c>
      <c r="AC1097" s="14" t="str">
        <f>VLOOKUP($N1097,'HeartRate-2022-03-21-1647950188'!$C:$G,4,0)</f>
        <v>Standing</v>
      </c>
      <c r="AD1097" s="14" t="str">
        <f>VLOOKUP($N1097,'HeartRate-2022-03-21-1647950188'!$C:$G,5,0)</f>
        <v>Technical Contexts</v>
      </c>
      <c r="AE1097">
        <f t="shared" si="107"/>
        <v>0</v>
      </c>
      <c r="AF1097" s="18">
        <v>44635</v>
      </c>
      <c r="AG1097" s="19">
        <v>0.44596064814814818</v>
      </c>
    </row>
    <row r="1098" spans="1:33" x14ac:dyDescent="0.3">
      <c r="A1098" s="5">
        <v>44635.446516203701</v>
      </c>
      <c r="B1098" t="str">
        <f>IFERROR(AVERAGEIFS('HeartRate-2022-03-21-1647950188'!$B:$B,'HeartRate-2022-03-21-1647950188'!$A:$A,Data_Extraction!B$2,'HeartRate-2022-03-21-1647950188'!$C:$C,Data_Extraction!$A1098),"")</f>
        <v/>
      </c>
      <c r="C1098" t="str">
        <f>IFERROR(AVERAGEIFS('HeartRate-2022-03-21-1647950188'!$B:$B,'HeartRate-2022-03-21-1647950188'!$A:$A,Data_Extraction!C$2,'HeartRate-2022-03-21-1647950188'!$C:$C,Data_Extraction!$A1098),"")</f>
        <v/>
      </c>
      <c r="D1098" t="str">
        <f>IFERROR(AVERAGEIFS('HeartRate-2022-03-21-1647950188'!$B:$B,'HeartRate-2022-03-21-1647950188'!$A:$A,Data_Extraction!D$2,'HeartRate-2022-03-21-1647950188'!$C:$C,Data_Extraction!$A1098),"")</f>
        <v/>
      </c>
      <c r="E1098" t="str">
        <f>IFERROR(AVERAGEIFS('HeartRate-2022-03-21-1647950188'!$B:$B,'HeartRate-2022-03-21-1647950188'!$A:$A,Data_Extraction!E$2,'HeartRate-2022-03-21-1647950188'!$C:$C,Data_Extraction!$A1098),"")</f>
        <v/>
      </c>
      <c r="F1098" t="str">
        <f>IFERROR(AVERAGEIFS('HeartRate-2022-03-21-1647950188'!$B:$B,'HeartRate-2022-03-21-1647950188'!$A:$A,Data_Extraction!F$2,'HeartRate-2022-03-21-1647950188'!$C:$C,Data_Extraction!$A1098),"")</f>
        <v/>
      </c>
      <c r="G1098">
        <f>IFERROR(AVERAGEIFS('HeartRate-2022-03-21-1647950188'!$B:$B,'HeartRate-2022-03-21-1647950188'!$A:$A,Data_Extraction!G$2,'HeartRate-2022-03-21-1647950188'!$C:$C,Data_Extraction!$A1098),"")</f>
        <v>59</v>
      </c>
      <c r="H1098" t="str">
        <f>IFERROR(AVERAGEIFS('HeartRate-2022-03-21-1647950188'!$B:$B,'HeartRate-2022-03-21-1647950188'!$A:$A,Data_Extraction!H$2,'HeartRate-2022-03-21-1647950188'!$C:$C,Data_Extraction!$A1098),"")</f>
        <v/>
      </c>
      <c r="I1098">
        <f>IFERROR(AVERAGEIFS('HeartRate-2022-03-21-1647950188'!$B:$B,'HeartRate-2022-03-21-1647950188'!$A:$A,Data_Extraction!I$2,'HeartRate-2022-03-21-1647950188'!$C:$C,Data_Extraction!$A1098),"")</f>
        <v>64</v>
      </c>
      <c r="J1098" s="8">
        <f t="shared" si="103"/>
        <v>61.5</v>
      </c>
      <c r="N1098" s="11">
        <f>Data_Extraction!A1098</f>
        <v>44635.446516203701</v>
      </c>
      <c r="O1098" s="15">
        <f t="shared" si="104"/>
        <v>44635</v>
      </c>
      <c r="P1098" s="16">
        <f t="shared" si="105"/>
        <v>0.44651620370370365</v>
      </c>
      <c r="Q1098" s="12">
        <f>IF(Data_Extraction!B1098="",Data_Extraction!$J1098*(Q$1),Data_Extraction!B1098)</f>
        <v>55.35</v>
      </c>
      <c r="R1098" s="12">
        <f>IF(Data_Extraction!C1098="",Data_Extraction!$J1098*(R$1),Data_Extraction!C1098)</f>
        <v>56.580000000000005</v>
      </c>
      <c r="S1098" s="12">
        <f>IF(Data_Extraction!D1098="",Data_Extraction!$J1098*(S$1),Data_Extraction!D1098)</f>
        <v>63.96</v>
      </c>
      <c r="T1098" s="12">
        <f>IF(Data_Extraction!E1098="",Data_Extraction!$J1098*(T$1),Data_Extraction!E1098)</f>
        <v>58.424999999999997</v>
      </c>
      <c r="U1098" s="12">
        <f>IF(Data_Extraction!F1098="",Data_Extraction!$J1098*(U$1),Data_Extraction!F1098)</f>
        <v>60.269999999999996</v>
      </c>
      <c r="V1098" s="12">
        <f>IF(Data_Extraction!G1098="",Data_Extraction!$J1098*(V$1),Data_Extraction!G1098)</f>
        <v>59</v>
      </c>
      <c r="W1098" s="12">
        <f>IF(Data_Extraction!H1098="",Data_Extraction!$J1098*(W$1),Data_Extraction!H1098)</f>
        <v>65.805000000000007</v>
      </c>
      <c r="X1098" s="12">
        <f>IF(Data_Extraction!I1098="",Data_Extraction!$J1098*(X$1),Data_Extraction!I1098)</f>
        <v>64</v>
      </c>
      <c r="Y1098" s="13">
        <f t="shared" si="102"/>
        <v>60.423749999999998</v>
      </c>
      <c r="Z1098" s="17" t="str">
        <f t="shared" si="106"/>
        <v>Afternoon</v>
      </c>
      <c r="AA1098" s="14" t="str">
        <f>VLOOKUP($N1098,'HeartRate-2022-03-21-1647950188'!$C:$G,2,0)</f>
        <v>Introduction</v>
      </c>
      <c r="AB1098" s="14" t="str">
        <f>VLOOKUP($N1098,'HeartRate-2022-03-21-1647950188'!$C:$G,3,0)</f>
        <v>Off Campus</v>
      </c>
      <c r="AC1098" s="14" t="str">
        <f>VLOOKUP($N1098,'HeartRate-2022-03-21-1647950188'!$C:$G,4,0)</f>
        <v>Standing</v>
      </c>
      <c r="AD1098" s="14" t="str">
        <f>VLOOKUP($N1098,'HeartRate-2022-03-21-1647950188'!$C:$G,5,0)</f>
        <v>Technical Contexts</v>
      </c>
      <c r="AE1098">
        <f t="shared" si="107"/>
        <v>0</v>
      </c>
      <c r="AF1098" s="18">
        <v>44635</v>
      </c>
      <c r="AG1098" s="19">
        <v>0.44651620370370365</v>
      </c>
    </row>
    <row r="1099" spans="1:33" x14ac:dyDescent="0.3">
      <c r="A1099" s="5">
        <v>44635.447210648148</v>
      </c>
      <c r="B1099" t="str">
        <f>IFERROR(AVERAGEIFS('HeartRate-2022-03-21-1647950188'!$B:$B,'HeartRate-2022-03-21-1647950188'!$A:$A,Data_Extraction!B$2,'HeartRate-2022-03-21-1647950188'!$C:$C,Data_Extraction!$A1099),"")</f>
        <v/>
      </c>
      <c r="C1099" t="str">
        <f>IFERROR(AVERAGEIFS('HeartRate-2022-03-21-1647950188'!$B:$B,'HeartRate-2022-03-21-1647950188'!$A:$A,Data_Extraction!C$2,'HeartRate-2022-03-21-1647950188'!$C:$C,Data_Extraction!$A1099),"")</f>
        <v/>
      </c>
      <c r="D1099" t="str">
        <f>IFERROR(AVERAGEIFS('HeartRate-2022-03-21-1647950188'!$B:$B,'HeartRate-2022-03-21-1647950188'!$A:$A,Data_Extraction!D$2,'HeartRate-2022-03-21-1647950188'!$C:$C,Data_Extraction!$A1099),"")</f>
        <v/>
      </c>
      <c r="E1099" t="str">
        <f>IFERROR(AVERAGEIFS('HeartRate-2022-03-21-1647950188'!$B:$B,'HeartRate-2022-03-21-1647950188'!$A:$A,Data_Extraction!E$2,'HeartRate-2022-03-21-1647950188'!$C:$C,Data_Extraction!$A1099),"")</f>
        <v/>
      </c>
      <c r="F1099" t="str">
        <f>IFERROR(AVERAGEIFS('HeartRate-2022-03-21-1647950188'!$B:$B,'HeartRate-2022-03-21-1647950188'!$A:$A,Data_Extraction!F$2,'HeartRate-2022-03-21-1647950188'!$C:$C,Data_Extraction!$A1099),"")</f>
        <v/>
      </c>
      <c r="G1099">
        <f>IFERROR(AVERAGEIFS('HeartRate-2022-03-21-1647950188'!$B:$B,'HeartRate-2022-03-21-1647950188'!$A:$A,Data_Extraction!G$2,'HeartRate-2022-03-21-1647950188'!$C:$C,Data_Extraction!$A1099),"")</f>
        <v>71</v>
      </c>
      <c r="H1099" t="str">
        <f>IFERROR(AVERAGEIFS('HeartRate-2022-03-21-1647950188'!$B:$B,'HeartRate-2022-03-21-1647950188'!$A:$A,Data_Extraction!H$2,'HeartRate-2022-03-21-1647950188'!$C:$C,Data_Extraction!$A1099),"")</f>
        <v/>
      </c>
      <c r="I1099">
        <f>IFERROR(AVERAGEIFS('HeartRate-2022-03-21-1647950188'!$B:$B,'HeartRate-2022-03-21-1647950188'!$A:$A,Data_Extraction!I$2,'HeartRate-2022-03-21-1647950188'!$C:$C,Data_Extraction!$A1099),"")</f>
        <v>65</v>
      </c>
      <c r="J1099" s="8">
        <f t="shared" si="103"/>
        <v>68</v>
      </c>
      <c r="N1099" s="11">
        <f>Data_Extraction!A1099</f>
        <v>44635.447210648148</v>
      </c>
      <c r="O1099" s="15">
        <f t="shared" si="104"/>
        <v>44635</v>
      </c>
      <c r="P1099" s="16">
        <f t="shared" si="105"/>
        <v>0.44721064814814815</v>
      </c>
      <c r="Q1099" s="12">
        <f>IF(Data_Extraction!B1099="",Data_Extraction!$J1099*(Q$1),Data_Extraction!B1099)</f>
        <v>61.2</v>
      </c>
      <c r="R1099" s="12">
        <f>IF(Data_Extraction!C1099="",Data_Extraction!$J1099*(R$1),Data_Extraction!C1099)</f>
        <v>62.56</v>
      </c>
      <c r="S1099" s="12">
        <f>IF(Data_Extraction!D1099="",Data_Extraction!$J1099*(S$1),Data_Extraction!D1099)</f>
        <v>70.72</v>
      </c>
      <c r="T1099" s="12">
        <f>IF(Data_Extraction!E1099="",Data_Extraction!$J1099*(T$1),Data_Extraction!E1099)</f>
        <v>64.599999999999994</v>
      </c>
      <c r="U1099" s="12">
        <f>IF(Data_Extraction!F1099="",Data_Extraction!$J1099*(U$1),Data_Extraction!F1099)</f>
        <v>66.64</v>
      </c>
      <c r="V1099" s="12">
        <f>IF(Data_Extraction!G1099="",Data_Extraction!$J1099*(V$1),Data_Extraction!G1099)</f>
        <v>71</v>
      </c>
      <c r="W1099" s="12">
        <f>IF(Data_Extraction!H1099="",Data_Extraction!$J1099*(W$1),Data_Extraction!H1099)</f>
        <v>72.760000000000005</v>
      </c>
      <c r="X1099" s="12">
        <f>IF(Data_Extraction!I1099="",Data_Extraction!$J1099*(X$1),Data_Extraction!I1099)</f>
        <v>65</v>
      </c>
      <c r="Y1099" s="13">
        <f t="shared" si="102"/>
        <v>66.81</v>
      </c>
      <c r="Z1099" s="17" t="str">
        <f t="shared" si="106"/>
        <v>Afternoon</v>
      </c>
      <c r="AA1099" s="14" t="str">
        <f>VLOOKUP($N1099,'HeartRate-2022-03-21-1647950188'!$C:$G,2,0)</f>
        <v>Introduction</v>
      </c>
      <c r="AB1099" s="14" t="str">
        <f>VLOOKUP($N1099,'HeartRate-2022-03-21-1647950188'!$C:$G,3,0)</f>
        <v>Off Campus</v>
      </c>
      <c r="AC1099" s="14" t="str">
        <f>VLOOKUP($N1099,'HeartRate-2022-03-21-1647950188'!$C:$G,4,0)</f>
        <v>Standing</v>
      </c>
      <c r="AD1099" s="14" t="str">
        <f>VLOOKUP($N1099,'HeartRate-2022-03-21-1647950188'!$C:$G,5,0)</f>
        <v>Technical Contexts</v>
      </c>
      <c r="AE1099">
        <f t="shared" si="107"/>
        <v>0</v>
      </c>
      <c r="AF1099" s="18">
        <v>44635</v>
      </c>
      <c r="AG1099" s="19">
        <v>0.44721064814814815</v>
      </c>
    </row>
    <row r="1100" spans="1:33" x14ac:dyDescent="0.3">
      <c r="A1100" s="5">
        <v>44635.447905092595</v>
      </c>
      <c r="B1100" t="str">
        <f>IFERROR(AVERAGEIFS('HeartRate-2022-03-21-1647950188'!$B:$B,'HeartRate-2022-03-21-1647950188'!$A:$A,Data_Extraction!B$2,'HeartRate-2022-03-21-1647950188'!$C:$C,Data_Extraction!$A1100),"")</f>
        <v/>
      </c>
      <c r="C1100" t="str">
        <f>IFERROR(AVERAGEIFS('HeartRate-2022-03-21-1647950188'!$B:$B,'HeartRate-2022-03-21-1647950188'!$A:$A,Data_Extraction!C$2,'HeartRate-2022-03-21-1647950188'!$C:$C,Data_Extraction!$A1100),"")</f>
        <v/>
      </c>
      <c r="D1100" t="str">
        <f>IFERROR(AVERAGEIFS('HeartRate-2022-03-21-1647950188'!$B:$B,'HeartRate-2022-03-21-1647950188'!$A:$A,Data_Extraction!D$2,'HeartRate-2022-03-21-1647950188'!$C:$C,Data_Extraction!$A1100),"")</f>
        <v/>
      </c>
      <c r="E1100" t="str">
        <f>IFERROR(AVERAGEIFS('HeartRate-2022-03-21-1647950188'!$B:$B,'HeartRate-2022-03-21-1647950188'!$A:$A,Data_Extraction!E$2,'HeartRate-2022-03-21-1647950188'!$C:$C,Data_Extraction!$A1100),"")</f>
        <v/>
      </c>
      <c r="F1100" t="str">
        <f>IFERROR(AVERAGEIFS('HeartRate-2022-03-21-1647950188'!$B:$B,'HeartRate-2022-03-21-1647950188'!$A:$A,Data_Extraction!F$2,'HeartRate-2022-03-21-1647950188'!$C:$C,Data_Extraction!$A1100),"")</f>
        <v/>
      </c>
      <c r="G1100">
        <f>IFERROR(AVERAGEIFS('HeartRate-2022-03-21-1647950188'!$B:$B,'HeartRate-2022-03-21-1647950188'!$A:$A,Data_Extraction!G$2,'HeartRate-2022-03-21-1647950188'!$C:$C,Data_Extraction!$A1100),"")</f>
        <v>72</v>
      </c>
      <c r="H1100" t="str">
        <f>IFERROR(AVERAGEIFS('HeartRate-2022-03-21-1647950188'!$B:$B,'HeartRate-2022-03-21-1647950188'!$A:$A,Data_Extraction!H$2,'HeartRate-2022-03-21-1647950188'!$C:$C,Data_Extraction!$A1100),"")</f>
        <v/>
      </c>
      <c r="I1100">
        <f>IFERROR(AVERAGEIFS('HeartRate-2022-03-21-1647950188'!$B:$B,'HeartRate-2022-03-21-1647950188'!$A:$A,Data_Extraction!I$2,'HeartRate-2022-03-21-1647950188'!$C:$C,Data_Extraction!$A1100),"")</f>
        <v>72</v>
      </c>
      <c r="J1100" s="8">
        <f t="shared" si="103"/>
        <v>72</v>
      </c>
      <c r="N1100" s="11">
        <f>Data_Extraction!A1100</f>
        <v>44635.447905092595</v>
      </c>
      <c r="O1100" s="15">
        <f t="shared" si="104"/>
        <v>44635</v>
      </c>
      <c r="P1100" s="16">
        <f t="shared" si="105"/>
        <v>0.44790509259259265</v>
      </c>
      <c r="Q1100" s="12">
        <f>IF(Data_Extraction!B1100="",Data_Extraction!$J1100*(Q$1),Data_Extraction!B1100)</f>
        <v>64.8</v>
      </c>
      <c r="R1100" s="12">
        <f>IF(Data_Extraction!C1100="",Data_Extraction!$J1100*(R$1),Data_Extraction!C1100)</f>
        <v>66.240000000000009</v>
      </c>
      <c r="S1100" s="12">
        <f>IF(Data_Extraction!D1100="",Data_Extraction!$J1100*(S$1),Data_Extraction!D1100)</f>
        <v>74.88</v>
      </c>
      <c r="T1100" s="12">
        <f>IF(Data_Extraction!E1100="",Data_Extraction!$J1100*(T$1),Data_Extraction!E1100)</f>
        <v>68.399999999999991</v>
      </c>
      <c r="U1100" s="12">
        <f>IF(Data_Extraction!F1100="",Data_Extraction!$J1100*(U$1),Data_Extraction!F1100)</f>
        <v>70.56</v>
      </c>
      <c r="V1100" s="12">
        <f>IF(Data_Extraction!G1100="",Data_Extraction!$J1100*(V$1),Data_Extraction!G1100)</f>
        <v>72</v>
      </c>
      <c r="W1100" s="12">
        <f>IF(Data_Extraction!H1100="",Data_Extraction!$J1100*(W$1),Data_Extraction!H1100)</f>
        <v>77.040000000000006</v>
      </c>
      <c r="X1100" s="12">
        <f>IF(Data_Extraction!I1100="",Data_Extraction!$J1100*(X$1),Data_Extraction!I1100)</f>
        <v>72</v>
      </c>
      <c r="Y1100" s="13">
        <f t="shared" si="102"/>
        <v>70.740000000000009</v>
      </c>
      <c r="Z1100" s="17" t="str">
        <f t="shared" si="106"/>
        <v>Afternoon</v>
      </c>
      <c r="AA1100" s="14" t="str">
        <f>VLOOKUP($N1100,'HeartRate-2022-03-21-1647950188'!$C:$G,2,0)</f>
        <v>Introduction</v>
      </c>
      <c r="AB1100" s="14" t="str">
        <f>VLOOKUP($N1100,'HeartRate-2022-03-21-1647950188'!$C:$G,3,0)</f>
        <v>Off Campus</v>
      </c>
      <c r="AC1100" s="14" t="str">
        <f>VLOOKUP($N1100,'HeartRate-2022-03-21-1647950188'!$C:$G,4,0)</f>
        <v>Standing</v>
      </c>
      <c r="AD1100" s="14" t="str">
        <f>VLOOKUP($N1100,'HeartRate-2022-03-21-1647950188'!$C:$G,5,0)</f>
        <v>Technical Contexts</v>
      </c>
      <c r="AE1100">
        <f t="shared" si="107"/>
        <v>0</v>
      </c>
      <c r="AF1100" s="18">
        <v>44635</v>
      </c>
      <c r="AG1100" s="19">
        <v>0.44790509259259265</v>
      </c>
    </row>
    <row r="1101" spans="1:33" x14ac:dyDescent="0.3">
      <c r="A1101" s="5">
        <v>44635.448599537034</v>
      </c>
      <c r="B1101" t="str">
        <f>IFERROR(AVERAGEIFS('HeartRate-2022-03-21-1647950188'!$B:$B,'HeartRate-2022-03-21-1647950188'!$A:$A,Data_Extraction!B$2,'HeartRate-2022-03-21-1647950188'!$C:$C,Data_Extraction!$A1101),"")</f>
        <v/>
      </c>
      <c r="C1101" t="str">
        <f>IFERROR(AVERAGEIFS('HeartRate-2022-03-21-1647950188'!$B:$B,'HeartRate-2022-03-21-1647950188'!$A:$A,Data_Extraction!C$2,'HeartRate-2022-03-21-1647950188'!$C:$C,Data_Extraction!$A1101),"")</f>
        <v/>
      </c>
      <c r="D1101" t="str">
        <f>IFERROR(AVERAGEIFS('HeartRate-2022-03-21-1647950188'!$B:$B,'HeartRate-2022-03-21-1647950188'!$A:$A,Data_Extraction!D$2,'HeartRate-2022-03-21-1647950188'!$C:$C,Data_Extraction!$A1101),"")</f>
        <v/>
      </c>
      <c r="E1101" t="str">
        <f>IFERROR(AVERAGEIFS('HeartRate-2022-03-21-1647950188'!$B:$B,'HeartRate-2022-03-21-1647950188'!$A:$A,Data_Extraction!E$2,'HeartRate-2022-03-21-1647950188'!$C:$C,Data_Extraction!$A1101),"")</f>
        <v/>
      </c>
      <c r="F1101" t="str">
        <f>IFERROR(AVERAGEIFS('HeartRate-2022-03-21-1647950188'!$B:$B,'HeartRate-2022-03-21-1647950188'!$A:$A,Data_Extraction!F$2,'HeartRate-2022-03-21-1647950188'!$C:$C,Data_Extraction!$A1101),"")</f>
        <v/>
      </c>
      <c r="G1101" t="str">
        <f>IFERROR(AVERAGEIFS('HeartRate-2022-03-21-1647950188'!$B:$B,'HeartRate-2022-03-21-1647950188'!$A:$A,Data_Extraction!G$2,'HeartRate-2022-03-21-1647950188'!$C:$C,Data_Extraction!$A1101),"")</f>
        <v/>
      </c>
      <c r="H1101" t="str">
        <f>IFERROR(AVERAGEIFS('HeartRate-2022-03-21-1647950188'!$B:$B,'HeartRate-2022-03-21-1647950188'!$A:$A,Data_Extraction!H$2,'HeartRate-2022-03-21-1647950188'!$C:$C,Data_Extraction!$A1101),"")</f>
        <v/>
      </c>
      <c r="I1101">
        <f>IFERROR(AVERAGEIFS('HeartRate-2022-03-21-1647950188'!$B:$B,'HeartRate-2022-03-21-1647950188'!$A:$A,Data_Extraction!I$2,'HeartRate-2022-03-21-1647950188'!$C:$C,Data_Extraction!$A1101),"")</f>
        <v>97</v>
      </c>
      <c r="J1101" s="8">
        <f t="shared" si="103"/>
        <v>97</v>
      </c>
      <c r="N1101" s="11">
        <f>Data_Extraction!A1101</f>
        <v>44635.448599537034</v>
      </c>
      <c r="O1101" s="15">
        <f t="shared" si="104"/>
        <v>44635</v>
      </c>
      <c r="P1101" s="16">
        <f t="shared" si="105"/>
        <v>0.44859953703703703</v>
      </c>
      <c r="Q1101" s="12">
        <f>IF(Data_Extraction!B1101="",Data_Extraction!$J1101*(Q$1),Data_Extraction!B1101)</f>
        <v>87.3</v>
      </c>
      <c r="R1101" s="12">
        <f>IF(Data_Extraction!C1101="",Data_Extraction!$J1101*(R$1),Data_Extraction!C1101)</f>
        <v>89.240000000000009</v>
      </c>
      <c r="S1101" s="12">
        <f>IF(Data_Extraction!D1101="",Data_Extraction!$J1101*(S$1),Data_Extraction!D1101)</f>
        <v>100.88000000000001</v>
      </c>
      <c r="T1101" s="12">
        <f>IF(Data_Extraction!E1101="",Data_Extraction!$J1101*(T$1),Data_Extraction!E1101)</f>
        <v>92.149999999999991</v>
      </c>
      <c r="U1101" s="12">
        <f>IF(Data_Extraction!F1101="",Data_Extraction!$J1101*(U$1),Data_Extraction!F1101)</f>
        <v>95.06</v>
      </c>
      <c r="V1101" s="12">
        <f>IF(Data_Extraction!G1101="",Data_Extraction!$J1101*(V$1),Data_Extraction!G1101)</f>
        <v>88.27</v>
      </c>
      <c r="W1101" s="12">
        <f>IF(Data_Extraction!H1101="",Data_Extraction!$J1101*(W$1),Data_Extraction!H1101)</f>
        <v>103.79</v>
      </c>
      <c r="X1101" s="12">
        <f>IF(Data_Extraction!I1101="",Data_Extraction!$J1101*(X$1),Data_Extraction!I1101)</f>
        <v>97</v>
      </c>
      <c r="Y1101" s="13">
        <f t="shared" si="102"/>
        <v>94.211249999999993</v>
      </c>
      <c r="Z1101" s="17" t="str">
        <f t="shared" si="106"/>
        <v>Afternoon</v>
      </c>
      <c r="AA1101" s="14" t="str">
        <f>VLOOKUP($N1101,'HeartRate-2022-03-21-1647950188'!$C:$G,2,0)</f>
        <v>Introduction</v>
      </c>
      <c r="AB1101" s="14" t="str">
        <f>VLOOKUP($N1101,'HeartRate-2022-03-21-1647950188'!$C:$G,3,0)</f>
        <v>Off Campus</v>
      </c>
      <c r="AC1101" s="14" t="str">
        <f>VLOOKUP($N1101,'HeartRate-2022-03-21-1647950188'!$C:$G,4,0)</f>
        <v>Standing</v>
      </c>
      <c r="AD1101" s="14" t="str">
        <f>VLOOKUP($N1101,'HeartRate-2022-03-21-1647950188'!$C:$G,5,0)</f>
        <v>Technical Contexts</v>
      </c>
      <c r="AE1101">
        <f t="shared" si="107"/>
        <v>0</v>
      </c>
      <c r="AF1101" s="18">
        <v>44635</v>
      </c>
      <c r="AG1101" s="19">
        <v>0.44859953703703703</v>
      </c>
    </row>
    <row r="1102" spans="1:33" x14ac:dyDescent="0.3">
      <c r="A1102" s="5">
        <v>44635.448611111111</v>
      </c>
      <c r="B1102">
        <f>IFERROR(AVERAGEIFS('HeartRate-2022-03-21-1647950188'!$B:$B,'HeartRate-2022-03-21-1647950188'!$A:$A,Data_Extraction!B$2,'HeartRate-2022-03-21-1647950188'!$C:$C,Data_Extraction!$A1102),"")</f>
        <v>95</v>
      </c>
      <c r="C1102" t="str">
        <f>IFERROR(AVERAGEIFS('HeartRate-2022-03-21-1647950188'!$B:$B,'HeartRate-2022-03-21-1647950188'!$A:$A,Data_Extraction!C$2,'HeartRate-2022-03-21-1647950188'!$C:$C,Data_Extraction!$A1102),"")</f>
        <v/>
      </c>
      <c r="D1102" t="str">
        <f>IFERROR(AVERAGEIFS('HeartRate-2022-03-21-1647950188'!$B:$B,'HeartRate-2022-03-21-1647950188'!$A:$A,Data_Extraction!D$2,'HeartRate-2022-03-21-1647950188'!$C:$C,Data_Extraction!$A1102),"")</f>
        <v/>
      </c>
      <c r="E1102" t="str">
        <f>IFERROR(AVERAGEIFS('HeartRate-2022-03-21-1647950188'!$B:$B,'HeartRate-2022-03-21-1647950188'!$A:$A,Data_Extraction!E$2,'HeartRate-2022-03-21-1647950188'!$C:$C,Data_Extraction!$A1102),"")</f>
        <v/>
      </c>
      <c r="F1102" t="str">
        <f>IFERROR(AVERAGEIFS('HeartRate-2022-03-21-1647950188'!$B:$B,'HeartRate-2022-03-21-1647950188'!$A:$A,Data_Extraction!F$2,'HeartRate-2022-03-21-1647950188'!$C:$C,Data_Extraction!$A1102),"")</f>
        <v/>
      </c>
      <c r="G1102" t="str">
        <f>IFERROR(AVERAGEIFS('HeartRate-2022-03-21-1647950188'!$B:$B,'HeartRate-2022-03-21-1647950188'!$A:$A,Data_Extraction!G$2,'HeartRate-2022-03-21-1647950188'!$C:$C,Data_Extraction!$A1102),"")</f>
        <v/>
      </c>
      <c r="H1102">
        <f>IFERROR(AVERAGEIFS('HeartRate-2022-03-21-1647950188'!$B:$B,'HeartRate-2022-03-21-1647950188'!$A:$A,Data_Extraction!H$2,'HeartRate-2022-03-21-1647950188'!$C:$C,Data_Extraction!$A1102),"")</f>
        <v>121</v>
      </c>
      <c r="I1102" t="str">
        <f>IFERROR(AVERAGEIFS('HeartRate-2022-03-21-1647950188'!$B:$B,'HeartRate-2022-03-21-1647950188'!$A:$A,Data_Extraction!I$2,'HeartRate-2022-03-21-1647950188'!$C:$C,Data_Extraction!$A1102),"")</f>
        <v/>
      </c>
      <c r="J1102" s="8">
        <f t="shared" si="103"/>
        <v>108</v>
      </c>
      <c r="N1102" s="11">
        <f>Data_Extraction!A1102</f>
        <v>44635.448611111111</v>
      </c>
      <c r="O1102" s="15">
        <f t="shared" si="104"/>
        <v>44635</v>
      </c>
      <c r="P1102" s="16">
        <f t="shared" si="105"/>
        <v>0.44861111111111113</v>
      </c>
      <c r="Q1102" s="12">
        <f>IF(Data_Extraction!B1102="",Data_Extraction!$J1102*(Q$1),Data_Extraction!B1102)</f>
        <v>95</v>
      </c>
      <c r="R1102" s="12">
        <f>IF(Data_Extraction!C1102="",Data_Extraction!$J1102*(R$1),Data_Extraction!C1102)</f>
        <v>99.36</v>
      </c>
      <c r="S1102" s="12">
        <f>IF(Data_Extraction!D1102="",Data_Extraction!$J1102*(S$1),Data_Extraction!D1102)</f>
        <v>112.32000000000001</v>
      </c>
      <c r="T1102" s="12">
        <f>IF(Data_Extraction!E1102="",Data_Extraction!$J1102*(T$1),Data_Extraction!E1102)</f>
        <v>102.6</v>
      </c>
      <c r="U1102" s="12">
        <f>IF(Data_Extraction!F1102="",Data_Extraction!$J1102*(U$1),Data_Extraction!F1102)</f>
        <v>105.84</v>
      </c>
      <c r="V1102" s="12">
        <f>IF(Data_Extraction!G1102="",Data_Extraction!$J1102*(V$1),Data_Extraction!G1102)</f>
        <v>98.28</v>
      </c>
      <c r="W1102" s="12">
        <f>IF(Data_Extraction!H1102="",Data_Extraction!$J1102*(W$1),Data_Extraction!H1102)</f>
        <v>121</v>
      </c>
      <c r="X1102" s="12">
        <f>IF(Data_Extraction!I1102="",Data_Extraction!$J1102*(X$1),Data_Extraction!I1102)</f>
        <v>104.75999999999999</v>
      </c>
      <c r="Y1102" s="13">
        <f t="shared" si="102"/>
        <v>104.895</v>
      </c>
      <c r="Z1102" s="17" t="str">
        <f t="shared" si="106"/>
        <v>Afternoon</v>
      </c>
      <c r="AA1102" s="14" t="str">
        <f>VLOOKUP($N1102,'HeartRate-2022-03-21-1647950188'!$C:$G,2,0)</f>
        <v>Hands on</v>
      </c>
      <c r="AB1102" s="14" t="str">
        <f>VLOOKUP($N1102,'HeartRate-2022-03-21-1647950188'!$C:$G,3,0)</f>
        <v>Off Campus</v>
      </c>
      <c r="AC1102" s="14" t="str">
        <f>VLOOKUP($N1102,'HeartRate-2022-03-21-1647950188'!$C:$G,4,0)</f>
        <v>Standing</v>
      </c>
      <c r="AD1102" s="14" t="str">
        <f>VLOOKUP($N1102,'HeartRate-2022-03-21-1647950188'!$C:$G,5,0)</f>
        <v>Technical Contexts</v>
      </c>
      <c r="AE1102">
        <f t="shared" si="107"/>
        <v>0</v>
      </c>
      <c r="AF1102" s="18">
        <v>44635</v>
      </c>
      <c r="AG1102" s="19">
        <v>0.44861111111111113</v>
      </c>
    </row>
    <row r="1103" spans="1:33" x14ac:dyDescent="0.3">
      <c r="A1103" s="5">
        <v>44635.449293981481</v>
      </c>
      <c r="B1103" t="str">
        <f>IFERROR(AVERAGEIFS('HeartRate-2022-03-21-1647950188'!$B:$B,'HeartRate-2022-03-21-1647950188'!$A:$A,Data_Extraction!B$2,'HeartRate-2022-03-21-1647950188'!$C:$C,Data_Extraction!$A1103),"")</f>
        <v/>
      </c>
      <c r="C1103" t="str">
        <f>IFERROR(AVERAGEIFS('HeartRate-2022-03-21-1647950188'!$B:$B,'HeartRate-2022-03-21-1647950188'!$A:$A,Data_Extraction!C$2,'HeartRate-2022-03-21-1647950188'!$C:$C,Data_Extraction!$A1103),"")</f>
        <v/>
      </c>
      <c r="D1103" t="str">
        <f>IFERROR(AVERAGEIFS('HeartRate-2022-03-21-1647950188'!$B:$B,'HeartRate-2022-03-21-1647950188'!$A:$A,Data_Extraction!D$2,'HeartRate-2022-03-21-1647950188'!$C:$C,Data_Extraction!$A1103),"")</f>
        <v/>
      </c>
      <c r="E1103" t="str">
        <f>IFERROR(AVERAGEIFS('HeartRate-2022-03-21-1647950188'!$B:$B,'HeartRate-2022-03-21-1647950188'!$A:$A,Data_Extraction!E$2,'HeartRate-2022-03-21-1647950188'!$C:$C,Data_Extraction!$A1103),"")</f>
        <v/>
      </c>
      <c r="F1103" t="str">
        <f>IFERROR(AVERAGEIFS('HeartRate-2022-03-21-1647950188'!$B:$B,'HeartRate-2022-03-21-1647950188'!$A:$A,Data_Extraction!F$2,'HeartRate-2022-03-21-1647950188'!$C:$C,Data_Extraction!$A1103),"")</f>
        <v/>
      </c>
      <c r="G1103">
        <f>IFERROR(AVERAGEIFS('HeartRate-2022-03-21-1647950188'!$B:$B,'HeartRate-2022-03-21-1647950188'!$A:$A,Data_Extraction!G$2,'HeartRate-2022-03-21-1647950188'!$C:$C,Data_Extraction!$A1103),"")</f>
        <v>87</v>
      </c>
      <c r="H1103" t="str">
        <f>IFERROR(AVERAGEIFS('HeartRate-2022-03-21-1647950188'!$B:$B,'HeartRate-2022-03-21-1647950188'!$A:$A,Data_Extraction!H$2,'HeartRate-2022-03-21-1647950188'!$C:$C,Data_Extraction!$A1103),"")</f>
        <v/>
      </c>
      <c r="I1103">
        <f>IFERROR(AVERAGEIFS('HeartRate-2022-03-21-1647950188'!$B:$B,'HeartRate-2022-03-21-1647950188'!$A:$A,Data_Extraction!I$2,'HeartRate-2022-03-21-1647950188'!$C:$C,Data_Extraction!$A1103),"")</f>
        <v>69</v>
      </c>
      <c r="J1103" s="8">
        <f t="shared" si="103"/>
        <v>78</v>
      </c>
      <c r="N1103" s="11">
        <f>Data_Extraction!A1103</f>
        <v>44635.449293981481</v>
      </c>
      <c r="O1103" s="15">
        <f t="shared" si="104"/>
        <v>44635</v>
      </c>
      <c r="P1103" s="16">
        <f t="shared" si="105"/>
        <v>0.44929398148148153</v>
      </c>
      <c r="Q1103" s="12">
        <f>IF(Data_Extraction!B1103="",Data_Extraction!$J1103*(Q$1),Data_Extraction!B1103)</f>
        <v>70.2</v>
      </c>
      <c r="R1103" s="12">
        <f>IF(Data_Extraction!C1103="",Data_Extraction!$J1103*(R$1),Data_Extraction!C1103)</f>
        <v>71.760000000000005</v>
      </c>
      <c r="S1103" s="12">
        <f>IF(Data_Extraction!D1103="",Data_Extraction!$J1103*(S$1),Data_Extraction!D1103)</f>
        <v>81.12</v>
      </c>
      <c r="T1103" s="12">
        <f>IF(Data_Extraction!E1103="",Data_Extraction!$J1103*(T$1),Data_Extraction!E1103)</f>
        <v>74.099999999999994</v>
      </c>
      <c r="U1103" s="12">
        <f>IF(Data_Extraction!F1103="",Data_Extraction!$J1103*(U$1),Data_Extraction!F1103)</f>
        <v>76.44</v>
      </c>
      <c r="V1103" s="12">
        <f>IF(Data_Extraction!G1103="",Data_Extraction!$J1103*(V$1),Data_Extraction!G1103)</f>
        <v>87</v>
      </c>
      <c r="W1103" s="12">
        <f>IF(Data_Extraction!H1103="",Data_Extraction!$J1103*(W$1),Data_Extraction!H1103)</f>
        <v>83.460000000000008</v>
      </c>
      <c r="X1103" s="12">
        <f>IF(Data_Extraction!I1103="",Data_Extraction!$J1103*(X$1),Data_Extraction!I1103)</f>
        <v>69</v>
      </c>
      <c r="Y1103" s="13">
        <f t="shared" si="102"/>
        <v>76.635000000000005</v>
      </c>
      <c r="Z1103" s="17" t="str">
        <f t="shared" si="106"/>
        <v>Afternoon</v>
      </c>
      <c r="AA1103" s="14" t="str">
        <f>VLOOKUP($N1103,'HeartRate-2022-03-21-1647950188'!$C:$G,2,0)</f>
        <v>Hands on</v>
      </c>
      <c r="AB1103" s="14" t="str">
        <f>VLOOKUP($N1103,'HeartRate-2022-03-21-1647950188'!$C:$G,3,0)</f>
        <v>Off Campus</v>
      </c>
      <c r="AC1103" s="14" t="str">
        <f>VLOOKUP($N1103,'HeartRate-2022-03-21-1647950188'!$C:$G,4,0)</f>
        <v>Standing</v>
      </c>
      <c r="AD1103" s="14" t="str">
        <f>VLOOKUP($N1103,'HeartRate-2022-03-21-1647950188'!$C:$G,5,0)</f>
        <v>Technical Contexts</v>
      </c>
      <c r="AE1103">
        <f t="shared" si="107"/>
        <v>0</v>
      </c>
      <c r="AF1103" s="18">
        <v>44635</v>
      </c>
      <c r="AG1103" s="19">
        <v>0.44929398148148153</v>
      </c>
    </row>
    <row r="1104" spans="1:33" x14ac:dyDescent="0.3">
      <c r="A1104" s="5">
        <v>44635.449837962966</v>
      </c>
      <c r="B1104" t="str">
        <f>IFERROR(AVERAGEIFS('HeartRate-2022-03-21-1647950188'!$B:$B,'HeartRate-2022-03-21-1647950188'!$A:$A,Data_Extraction!B$2,'HeartRate-2022-03-21-1647950188'!$C:$C,Data_Extraction!$A1104),"")</f>
        <v/>
      </c>
      <c r="C1104" t="str">
        <f>IFERROR(AVERAGEIFS('HeartRate-2022-03-21-1647950188'!$B:$B,'HeartRate-2022-03-21-1647950188'!$A:$A,Data_Extraction!C$2,'HeartRate-2022-03-21-1647950188'!$C:$C,Data_Extraction!$A1104),"")</f>
        <v/>
      </c>
      <c r="D1104" t="str">
        <f>IFERROR(AVERAGEIFS('HeartRate-2022-03-21-1647950188'!$B:$B,'HeartRate-2022-03-21-1647950188'!$A:$A,Data_Extraction!D$2,'HeartRate-2022-03-21-1647950188'!$C:$C,Data_Extraction!$A1104),"")</f>
        <v/>
      </c>
      <c r="E1104" t="str">
        <f>IFERROR(AVERAGEIFS('HeartRate-2022-03-21-1647950188'!$B:$B,'HeartRate-2022-03-21-1647950188'!$A:$A,Data_Extraction!E$2,'HeartRate-2022-03-21-1647950188'!$C:$C,Data_Extraction!$A1104),"")</f>
        <v/>
      </c>
      <c r="F1104" t="str">
        <f>IFERROR(AVERAGEIFS('HeartRate-2022-03-21-1647950188'!$B:$B,'HeartRate-2022-03-21-1647950188'!$A:$A,Data_Extraction!F$2,'HeartRate-2022-03-21-1647950188'!$C:$C,Data_Extraction!$A1104),"")</f>
        <v/>
      </c>
      <c r="G1104" t="str">
        <f>IFERROR(AVERAGEIFS('HeartRate-2022-03-21-1647950188'!$B:$B,'HeartRate-2022-03-21-1647950188'!$A:$A,Data_Extraction!G$2,'HeartRate-2022-03-21-1647950188'!$C:$C,Data_Extraction!$A1104),"")</f>
        <v/>
      </c>
      <c r="H1104" t="str">
        <f>IFERROR(AVERAGEIFS('HeartRate-2022-03-21-1647950188'!$B:$B,'HeartRate-2022-03-21-1647950188'!$A:$A,Data_Extraction!H$2,'HeartRate-2022-03-21-1647950188'!$C:$C,Data_Extraction!$A1104),"")</f>
        <v/>
      </c>
      <c r="I1104">
        <f>IFERROR(AVERAGEIFS('HeartRate-2022-03-21-1647950188'!$B:$B,'HeartRate-2022-03-21-1647950188'!$A:$A,Data_Extraction!I$2,'HeartRate-2022-03-21-1647950188'!$C:$C,Data_Extraction!$A1104),"")</f>
        <v>54</v>
      </c>
      <c r="J1104" s="8">
        <f t="shared" si="103"/>
        <v>54</v>
      </c>
      <c r="N1104" s="11">
        <f>Data_Extraction!A1104</f>
        <v>44635.449837962966</v>
      </c>
      <c r="O1104" s="15">
        <f t="shared" si="104"/>
        <v>44635</v>
      </c>
      <c r="P1104" s="16">
        <f t="shared" si="105"/>
        <v>0.44983796296296297</v>
      </c>
      <c r="Q1104" s="12">
        <f>IF(Data_Extraction!B1104="",Data_Extraction!$J1104*(Q$1),Data_Extraction!B1104)</f>
        <v>48.6</v>
      </c>
      <c r="R1104" s="12">
        <f>IF(Data_Extraction!C1104="",Data_Extraction!$J1104*(R$1),Data_Extraction!C1104)</f>
        <v>49.68</v>
      </c>
      <c r="S1104" s="12">
        <f>IF(Data_Extraction!D1104="",Data_Extraction!$J1104*(S$1),Data_Extraction!D1104)</f>
        <v>56.160000000000004</v>
      </c>
      <c r="T1104" s="12">
        <f>IF(Data_Extraction!E1104="",Data_Extraction!$J1104*(T$1),Data_Extraction!E1104)</f>
        <v>51.3</v>
      </c>
      <c r="U1104" s="12">
        <f>IF(Data_Extraction!F1104="",Data_Extraction!$J1104*(U$1),Data_Extraction!F1104)</f>
        <v>52.92</v>
      </c>
      <c r="V1104" s="12">
        <f>IF(Data_Extraction!G1104="",Data_Extraction!$J1104*(V$1),Data_Extraction!G1104)</f>
        <v>49.14</v>
      </c>
      <c r="W1104" s="12">
        <f>IF(Data_Extraction!H1104="",Data_Extraction!$J1104*(W$1),Data_Extraction!H1104)</f>
        <v>57.78</v>
      </c>
      <c r="X1104" s="12">
        <f>IF(Data_Extraction!I1104="",Data_Extraction!$J1104*(X$1),Data_Extraction!I1104)</f>
        <v>54</v>
      </c>
      <c r="Y1104" s="13">
        <f t="shared" si="102"/>
        <v>52.447500000000005</v>
      </c>
      <c r="Z1104" s="17" t="str">
        <f t="shared" si="106"/>
        <v>Afternoon</v>
      </c>
      <c r="AA1104" s="14" t="str">
        <f>VLOOKUP($N1104,'HeartRate-2022-03-21-1647950188'!$C:$G,2,0)</f>
        <v>Hands on</v>
      </c>
      <c r="AB1104" s="14" t="str">
        <f>VLOOKUP($N1104,'HeartRate-2022-03-21-1647950188'!$C:$G,3,0)</f>
        <v>Off Campus</v>
      </c>
      <c r="AC1104" s="14" t="str">
        <f>VLOOKUP($N1104,'HeartRate-2022-03-21-1647950188'!$C:$G,4,0)</f>
        <v>Standing</v>
      </c>
      <c r="AD1104" s="14" t="str">
        <f>VLOOKUP($N1104,'HeartRate-2022-03-21-1647950188'!$C:$G,5,0)</f>
        <v>Technical Contexts</v>
      </c>
      <c r="AE1104">
        <f t="shared" si="107"/>
        <v>0</v>
      </c>
      <c r="AF1104" s="18">
        <v>44635</v>
      </c>
      <c r="AG1104" s="19">
        <v>0.44983796296296297</v>
      </c>
    </row>
    <row r="1105" spans="1:33" x14ac:dyDescent="0.3">
      <c r="A1105" s="5">
        <v>44635.449953703705</v>
      </c>
      <c r="B1105" t="str">
        <f>IFERROR(AVERAGEIFS('HeartRate-2022-03-21-1647950188'!$B:$B,'HeartRate-2022-03-21-1647950188'!$A:$A,Data_Extraction!B$2,'HeartRate-2022-03-21-1647950188'!$C:$C,Data_Extraction!$A1105),"")</f>
        <v/>
      </c>
      <c r="C1105" t="str">
        <f>IFERROR(AVERAGEIFS('HeartRate-2022-03-21-1647950188'!$B:$B,'HeartRate-2022-03-21-1647950188'!$A:$A,Data_Extraction!C$2,'HeartRate-2022-03-21-1647950188'!$C:$C,Data_Extraction!$A1105),"")</f>
        <v/>
      </c>
      <c r="D1105" t="str">
        <f>IFERROR(AVERAGEIFS('HeartRate-2022-03-21-1647950188'!$B:$B,'HeartRate-2022-03-21-1647950188'!$A:$A,Data_Extraction!D$2,'HeartRate-2022-03-21-1647950188'!$C:$C,Data_Extraction!$A1105),"")</f>
        <v/>
      </c>
      <c r="E1105" t="str">
        <f>IFERROR(AVERAGEIFS('HeartRate-2022-03-21-1647950188'!$B:$B,'HeartRate-2022-03-21-1647950188'!$A:$A,Data_Extraction!E$2,'HeartRate-2022-03-21-1647950188'!$C:$C,Data_Extraction!$A1105),"")</f>
        <v/>
      </c>
      <c r="F1105" t="str">
        <f>IFERROR(AVERAGEIFS('HeartRate-2022-03-21-1647950188'!$B:$B,'HeartRate-2022-03-21-1647950188'!$A:$A,Data_Extraction!F$2,'HeartRate-2022-03-21-1647950188'!$C:$C,Data_Extraction!$A1105),"")</f>
        <v/>
      </c>
      <c r="G1105" t="str">
        <f>IFERROR(AVERAGEIFS('HeartRate-2022-03-21-1647950188'!$B:$B,'HeartRate-2022-03-21-1647950188'!$A:$A,Data_Extraction!G$2,'HeartRate-2022-03-21-1647950188'!$C:$C,Data_Extraction!$A1105),"")</f>
        <v/>
      </c>
      <c r="H1105">
        <f>IFERROR(AVERAGEIFS('HeartRate-2022-03-21-1647950188'!$B:$B,'HeartRate-2022-03-21-1647950188'!$A:$A,Data_Extraction!H$2,'HeartRate-2022-03-21-1647950188'!$C:$C,Data_Extraction!$A1105),"")</f>
        <v>82</v>
      </c>
      <c r="I1105" t="str">
        <f>IFERROR(AVERAGEIFS('HeartRate-2022-03-21-1647950188'!$B:$B,'HeartRate-2022-03-21-1647950188'!$A:$A,Data_Extraction!I$2,'HeartRate-2022-03-21-1647950188'!$C:$C,Data_Extraction!$A1105),"")</f>
        <v/>
      </c>
      <c r="J1105" s="8">
        <f t="shared" si="103"/>
        <v>82</v>
      </c>
      <c r="N1105" s="11">
        <f>Data_Extraction!A1105</f>
        <v>44635.449953703705</v>
      </c>
      <c r="O1105" s="15">
        <f t="shared" si="104"/>
        <v>44635</v>
      </c>
      <c r="P1105" s="16">
        <f t="shared" si="105"/>
        <v>0.44995370370370374</v>
      </c>
      <c r="Q1105" s="12">
        <f>IF(Data_Extraction!B1105="",Data_Extraction!$J1105*(Q$1),Data_Extraction!B1105)</f>
        <v>73.8</v>
      </c>
      <c r="R1105" s="12">
        <f>IF(Data_Extraction!C1105="",Data_Extraction!$J1105*(R$1),Data_Extraction!C1105)</f>
        <v>75.44</v>
      </c>
      <c r="S1105" s="12">
        <f>IF(Data_Extraction!D1105="",Data_Extraction!$J1105*(S$1),Data_Extraction!D1105)</f>
        <v>85.28</v>
      </c>
      <c r="T1105" s="12">
        <f>IF(Data_Extraction!E1105="",Data_Extraction!$J1105*(T$1),Data_Extraction!E1105)</f>
        <v>77.899999999999991</v>
      </c>
      <c r="U1105" s="12">
        <f>IF(Data_Extraction!F1105="",Data_Extraction!$J1105*(U$1),Data_Extraction!F1105)</f>
        <v>80.36</v>
      </c>
      <c r="V1105" s="12">
        <f>IF(Data_Extraction!G1105="",Data_Extraction!$J1105*(V$1),Data_Extraction!G1105)</f>
        <v>74.62</v>
      </c>
      <c r="W1105" s="12">
        <f>IF(Data_Extraction!H1105="",Data_Extraction!$J1105*(W$1),Data_Extraction!H1105)</f>
        <v>82</v>
      </c>
      <c r="X1105" s="12">
        <f>IF(Data_Extraction!I1105="",Data_Extraction!$J1105*(X$1),Data_Extraction!I1105)</f>
        <v>79.539999999999992</v>
      </c>
      <c r="Y1105" s="13">
        <f t="shared" si="102"/>
        <v>78.617500000000007</v>
      </c>
      <c r="Z1105" s="17" t="str">
        <f t="shared" si="106"/>
        <v>Afternoon</v>
      </c>
      <c r="AA1105" s="14" t="str">
        <f>VLOOKUP($N1105,'HeartRate-2022-03-21-1647950188'!$C:$G,2,0)</f>
        <v>Hands on</v>
      </c>
      <c r="AB1105" s="14" t="str">
        <f>VLOOKUP($N1105,'HeartRate-2022-03-21-1647950188'!$C:$G,3,0)</f>
        <v>Off Campus</v>
      </c>
      <c r="AC1105" s="14" t="str">
        <f>VLOOKUP($N1105,'HeartRate-2022-03-21-1647950188'!$C:$G,4,0)</f>
        <v>Standing</v>
      </c>
      <c r="AD1105" s="14" t="str">
        <f>VLOOKUP($N1105,'HeartRate-2022-03-21-1647950188'!$C:$G,5,0)</f>
        <v>Technical Contexts</v>
      </c>
      <c r="AE1105">
        <f t="shared" si="107"/>
        <v>0</v>
      </c>
      <c r="AF1105" s="18">
        <v>44635</v>
      </c>
      <c r="AG1105" s="19">
        <v>0.44995370370370374</v>
      </c>
    </row>
    <row r="1106" spans="1:33" x14ac:dyDescent="0.3">
      <c r="A1106" s="5">
        <v>44635.449988425928</v>
      </c>
      <c r="B1106" t="str">
        <f>IFERROR(AVERAGEIFS('HeartRate-2022-03-21-1647950188'!$B:$B,'HeartRate-2022-03-21-1647950188'!$A:$A,Data_Extraction!B$2,'HeartRate-2022-03-21-1647950188'!$C:$C,Data_Extraction!$A1106),"")</f>
        <v/>
      </c>
      <c r="C1106" t="str">
        <f>IFERROR(AVERAGEIFS('HeartRate-2022-03-21-1647950188'!$B:$B,'HeartRate-2022-03-21-1647950188'!$A:$A,Data_Extraction!C$2,'HeartRate-2022-03-21-1647950188'!$C:$C,Data_Extraction!$A1106),"")</f>
        <v/>
      </c>
      <c r="D1106" t="str">
        <f>IFERROR(AVERAGEIFS('HeartRate-2022-03-21-1647950188'!$B:$B,'HeartRate-2022-03-21-1647950188'!$A:$A,Data_Extraction!D$2,'HeartRate-2022-03-21-1647950188'!$C:$C,Data_Extraction!$A1106),"")</f>
        <v/>
      </c>
      <c r="E1106" t="str">
        <f>IFERROR(AVERAGEIFS('HeartRate-2022-03-21-1647950188'!$B:$B,'HeartRate-2022-03-21-1647950188'!$A:$A,Data_Extraction!E$2,'HeartRate-2022-03-21-1647950188'!$C:$C,Data_Extraction!$A1106),"")</f>
        <v/>
      </c>
      <c r="F1106" t="str">
        <f>IFERROR(AVERAGEIFS('HeartRate-2022-03-21-1647950188'!$B:$B,'HeartRate-2022-03-21-1647950188'!$A:$A,Data_Extraction!F$2,'HeartRate-2022-03-21-1647950188'!$C:$C,Data_Extraction!$A1106),"")</f>
        <v/>
      </c>
      <c r="G1106">
        <f>IFERROR(AVERAGEIFS('HeartRate-2022-03-21-1647950188'!$B:$B,'HeartRate-2022-03-21-1647950188'!$A:$A,Data_Extraction!G$2,'HeartRate-2022-03-21-1647950188'!$C:$C,Data_Extraction!$A1106),"")</f>
        <v>76</v>
      </c>
      <c r="H1106" t="str">
        <f>IFERROR(AVERAGEIFS('HeartRate-2022-03-21-1647950188'!$B:$B,'HeartRate-2022-03-21-1647950188'!$A:$A,Data_Extraction!H$2,'HeartRate-2022-03-21-1647950188'!$C:$C,Data_Extraction!$A1106),"")</f>
        <v/>
      </c>
      <c r="I1106">
        <f>IFERROR(AVERAGEIFS('HeartRate-2022-03-21-1647950188'!$B:$B,'HeartRate-2022-03-21-1647950188'!$A:$A,Data_Extraction!I$2,'HeartRate-2022-03-21-1647950188'!$C:$C,Data_Extraction!$A1106),"")</f>
        <v>55</v>
      </c>
      <c r="J1106" s="8">
        <f t="shared" si="103"/>
        <v>65.5</v>
      </c>
      <c r="N1106" s="11">
        <f>Data_Extraction!A1106</f>
        <v>44635.449988425928</v>
      </c>
      <c r="O1106" s="15">
        <f t="shared" si="104"/>
        <v>44635</v>
      </c>
      <c r="P1106" s="16">
        <f t="shared" si="105"/>
        <v>0.44998842592592592</v>
      </c>
      <c r="Q1106" s="12">
        <f>IF(Data_Extraction!B1106="",Data_Extraction!$J1106*(Q$1),Data_Extraction!B1106)</f>
        <v>58.95</v>
      </c>
      <c r="R1106" s="12">
        <f>IF(Data_Extraction!C1106="",Data_Extraction!$J1106*(R$1),Data_Extraction!C1106)</f>
        <v>60.260000000000005</v>
      </c>
      <c r="S1106" s="12">
        <f>IF(Data_Extraction!D1106="",Data_Extraction!$J1106*(S$1),Data_Extraction!D1106)</f>
        <v>68.12</v>
      </c>
      <c r="T1106" s="12">
        <f>IF(Data_Extraction!E1106="",Data_Extraction!$J1106*(T$1),Data_Extraction!E1106)</f>
        <v>62.224999999999994</v>
      </c>
      <c r="U1106" s="12">
        <f>IF(Data_Extraction!F1106="",Data_Extraction!$J1106*(U$1),Data_Extraction!F1106)</f>
        <v>64.19</v>
      </c>
      <c r="V1106" s="12">
        <f>IF(Data_Extraction!G1106="",Data_Extraction!$J1106*(V$1),Data_Extraction!G1106)</f>
        <v>76</v>
      </c>
      <c r="W1106" s="12">
        <f>IF(Data_Extraction!H1106="",Data_Extraction!$J1106*(W$1),Data_Extraction!H1106)</f>
        <v>70.085000000000008</v>
      </c>
      <c r="X1106" s="12">
        <f>IF(Data_Extraction!I1106="",Data_Extraction!$J1106*(X$1),Data_Extraction!I1106)</f>
        <v>55</v>
      </c>
      <c r="Y1106" s="13">
        <f t="shared" si="102"/>
        <v>64.353750000000005</v>
      </c>
      <c r="Z1106" s="17" t="str">
        <f t="shared" si="106"/>
        <v>Afternoon</v>
      </c>
      <c r="AA1106" s="14" t="str">
        <f>VLOOKUP($N1106,'HeartRate-2022-03-21-1647950188'!$C:$G,2,0)</f>
        <v>Hands on</v>
      </c>
      <c r="AB1106" s="14" t="str">
        <f>VLOOKUP($N1106,'HeartRate-2022-03-21-1647950188'!$C:$G,3,0)</f>
        <v>Off Campus</v>
      </c>
      <c r="AC1106" s="14" t="str">
        <f>VLOOKUP($N1106,'HeartRate-2022-03-21-1647950188'!$C:$G,4,0)</f>
        <v>Standing</v>
      </c>
      <c r="AD1106" s="14" t="str">
        <f>VLOOKUP($N1106,'HeartRate-2022-03-21-1647950188'!$C:$G,5,0)</f>
        <v>Technical Contexts</v>
      </c>
      <c r="AE1106">
        <f t="shared" si="107"/>
        <v>0</v>
      </c>
      <c r="AF1106" s="18">
        <v>44635</v>
      </c>
      <c r="AG1106" s="19">
        <v>0.44998842592592592</v>
      </c>
    </row>
    <row r="1107" spans="1:33" x14ac:dyDescent="0.3">
      <c r="A1107" s="5">
        <v>44635.450682870367</v>
      </c>
      <c r="B1107" t="str">
        <f>IFERROR(AVERAGEIFS('HeartRate-2022-03-21-1647950188'!$B:$B,'HeartRate-2022-03-21-1647950188'!$A:$A,Data_Extraction!B$2,'HeartRate-2022-03-21-1647950188'!$C:$C,Data_Extraction!$A1107),"")</f>
        <v/>
      </c>
      <c r="C1107" t="str">
        <f>IFERROR(AVERAGEIFS('HeartRate-2022-03-21-1647950188'!$B:$B,'HeartRate-2022-03-21-1647950188'!$A:$A,Data_Extraction!C$2,'HeartRate-2022-03-21-1647950188'!$C:$C,Data_Extraction!$A1107),"")</f>
        <v/>
      </c>
      <c r="D1107" t="str">
        <f>IFERROR(AVERAGEIFS('HeartRate-2022-03-21-1647950188'!$B:$B,'HeartRate-2022-03-21-1647950188'!$A:$A,Data_Extraction!D$2,'HeartRate-2022-03-21-1647950188'!$C:$C,Data_Extraction!$A1107),"")</f>
        <v/>
      </c>
      <c r="E1107" t="str">
        <f>IFERROR(AVERAGEIFS('HeartRate-2022-03-21-1647950188'!$B:$B,'HeartRate-2022-03-21-1647950188'!$A:$A,Data_Extraction!E$2,'HeartRate-2022-03-21-1647950188'!$C:$C,Data_Extraction!$A1107),"")</f>
        <v/>
      </c>
      <c r="F1107" t="str">
        <f>IFERROR(AVERAGEIFS('HeartRate-2022-03-21-1647950188'!$B:$B,'HeartRate-2022-03-21-1647950188'!$A:$A,Data_Extraction!F$2,'HeartRate-2022-03-21-1647950188'!$C:$C,Data_Extraction!$A1107),"")</f>
        <v/>
      </c>
      <c r="G1107">
        <f>IFERROR(AVERAGEIFS('HeartRate-2022-03-21-1647950188'!$B:$B,'HeartRate-2022-03-21-1647950188'!$A:$A,Data_Extraction!G$2,'HeartRate-2022-03-21-1647950188'!$C:$C,Data_Extraction!$A1107),"")</f>
        <v>99</v>
      </c>
      <c r="H1107" t="str">
        <f>IFERROR(AVERAGEIFS('HeartRate-2022-03-21-1647950188'!$B:$B,'HeartRate-2022-03-21-1647950188'!$A:$A,Data_Extraction!H$2,'HeartRate-2022-03-21-1647950188'!$C:$C,Data_Extraction!$A1107),"")</f>
        <v/>
      </c>
      <c r="I1107">
        <f>IFERROR(AVERAGEIFS('HeartRate-2022-03-21-1647950188'!$B:$B,'HeartRate-2022-03-21-1647950188'!$A:$A,Data_Extraction!I$2,'HeartRate-2022-03-21-1647950188'!$C:$C,Data_Extraction!$A1107),"")</f>
        <v>77</v>
      </c>
      <c r="J1107" s="8">
        <f t="shared" si="103"/>
        <v>88</v>
      </c>
      <c r="N1107" s="11">
        <f>Data_Extraction!A1107</f>
        <v>44635.450682870367</v>
      </c>
      <c r="O1107" s="15">
        <f t="shared" si="104"/>
        <v>44635</v>
      </c>
      <c r="P1107" s="16">
        <f t="shared" si="105"/>
        <v>0.45068287037037041</v>
      </c>
      <c r="Q1107" s="12">
        <f>IF(Data_Extraction!B1107="",Data_Extraction!$J1107*(Q$1),Data_Extraction!B1107)</f>
        <v>79.2</v>
      </c>
      <c r="R1107" s="12">
        <f>IF(Data_Extraction!C1107="",Data_Extraction!$J1107*(R$1),Data_Extraction!C1107)</f>
        <v>80.960000000000008</v>
      </c>
      <c r="S1107" s="12">
        <f>IF(Data_Extraction!D1107="",Data_Extraction!$J1107*(S$1),Data_Extraction!D1107)</f>
        <v>91.52000000000001</v>
      </c>
      <c r="T1107" s="12">
        <f>IF(Data_Extraction!E1107="",Data_Extraction!$J1107*(T$1),Data_Extraction!E1107)</f>
        <v>83.6</v>
      </c>
      <c r="U1107" s="12">
        <f>IF(Data_Extraction!F1107="",Data_Extraction!$J1107*(U$1),Data_Extraction!F1107)</f>
        <v>86.24</v>
      </c>
      <c r="V1107" s="12">
        <f>IF(Data_Extraction!G1107="",Data_Extraction!$J1107*(V$1),Data_Extraction!G1107)</f>
        <v>99</v>
      </c>
      <c r="W1107" s="12">
        <f>IF(Data_Extraction!H1107="",Data_Extraction!$J1107*(W$1),Data_Extraction!H1107)</f>
        <v>94.160000000000011</v>
      </c>
      <c r="X1107" s="12">
        <f>IF(Data_Extraction!I1107="",Data_Extraction!$J1107*(X$1),Data_Extraction!I1107)</f>
        <v>77</v>
      </c>
      <c r="Y1107" s="13">
        <f t="shared" si="102"/>
        <v>86.46</v>
      </c>
      <c r="Z1107" s="17" t="str">
        <f t="shared" si="106"/>
        <v>Afternoon</v>
      </c>
      <c r="AA1107" s="14" t="str">
        <f>VLOOKUP($N1107,'HeartRate-2022-03-21-1647950188'!$C:$G,2,0)</f>
        <v>Hands on</v>
      </c>
      <c r="AB1107" s="14" t="str">
        <f>VLOOKUP($N1107,'HeartRate-2022-03-21-1647950188'!$C:$G,3,0)</f>
        <v>Off Campus</v>
      </c>
      <c r="AC1107" s="14" t="str">
        <f>VLOOKUP($N1107,'HeartRate-2022-03-21-1647950188'!$C:$G,4,0)</f>
        <v>Standing</v>
      </c>
      <c r="AD1107" s="14" t="str">
        <f>VLOOKUP($N1107,'HeartRate-2022-03-21-1647950188'!$C:$G,5,0)</f>
        <v>Technical Contexts</v>
      </c>
      <c r="AE1107">
        <f t="shared" si="107"/>
        <v>0</v>
      </c>
      <c r="AF1107" s="18">
        <v>44635</v>
      </c>
      <c r="AG1107" s="19">
        <v>0.45068287037037041</v>
      </c>
    </row>
    <row r="1108" spans="1:33" x14ac:dyDescent="0.3">
      <c r="A1108" s="5">
        <v>44635.451006944444</v>
      </c>
      <c r="B1108" t="str">
        <f>IFERROR(AVERAGEIFS('HeartRate-2022-03-21-1647950188'!$B:$B,'HeartRate-2022-03-21-1647950188'!$A:$A,Data_Extraction!B$2,'HeartRate-2022-03-21-1647950188'!$C:$C,Data_Extraction!$A1108),"")</f>
        <v/>
      </c>
      <c r="C1108" t="str">
        <f>IFERROR(AVERAGEIFS('HeartRate-2022-03-21-1647950188'!$B:$B,'HeartRate-2022-03-21-1647950188'!$A:$A,Data_Extraction!C$2,'HeartRate-2022-03-21-1647950188'!$C:$C,Data_Extraction!$A1108),"")</f>
        <v/>
      </c>
      <c r="D1108" t="str">
        <f>IFERROR(AVERAGEIFS('HeartRate-2022-03-21-1647950188'!$B:$B,'HeartRate-2022-03-21-1647950188'!$A:$A,Data_Extraction!D$2,'HeartRate-2022-03-21-1647950188'!$C:$C,Data_Extraction!$A1108),"")</f>
        <v/>
      </c>
      <c r="E1108" t="str">
        <f>IFERROR(AVERAGEIFS('HeartRate-2022-03-21-1647950188'!$B:$B,'HeartRate-2022-03-21-1647950188'!$A:$A,Data_Extraction!E$2,'HeartRate-2022-03-21-1647950188'!$C:$C,Data_Extraction!$A1108),"")</f>
        <v/>
      </c>
      <c r="F1108" t="str">
        <f>IFERROR(AVERAGEIFS('HeartRate-2022-03-21-1647950188'!$B:$B,'HeartRate-2022-03-21-1647950188'!$A:$A,Data_Extraction!F$2,'HeartRate-2022-03-21-1647950188'!$C:$C,Data_Extraction!$A1108),"")</f>
        <v/>
      </c>
      <c r="G1108" t="str">
        <f>IFERROR(AVERAGEIFS('HeartRate-2022-03-21-1647950188'!$B:$B,'HeartRate-2022-03-21-1647950188'!$A:$A,Data_Extraction!G$2,'HeartRate-2022-03-21-1647950188'!$C:$C,Data_Extraction!$A1108),"")</f>
        <v/>
      </c>
      <c r="H1108">
        <f>IFERROR(AVERAGEIFS('HeartRate-2022-03-21-1647950188'!$B:$B,'HeartRate-2022-03-21-1647950188'!$A:$A,Data_Extraction!H$2,'HeartRate-2022-03-21-1647950188'!$C:$C,Data_Extraction!$A1108),"")</f>
        <v>78</v>
      </c>
      <c r="I1108" t="str">
        <f>IFERROR(AVERAGEIFS('HeartRate-2022-03-21-1647950188'!$B:$B,'HeartRate-2022-03-21-1647950188'!$A:$A,Data_Extraction!I$2,'HeartRate-2022-03-21-1647950188'!$C:$C,Data_Extraction!$A1108),"")</f>
        <v/>
      </c>
      <c r="J1108" s="8">
        <f t="shared" si="103"/>
        <v>78</v>
      </c>
      <c r="N1108" s="11">
        <f>Data_Extraction!A1108</f>
        <v>44635.451006944444</v>
      </c>
      <c r="O1108" s="15">
        <f t="shared" si="104"/>
        <v>44635</v>
      </c>
      <c r="P1108" s="16">
        <f t="shared" si="105"/>
        <v>0.45100694444444445</v>
      </c>
      <c r="Q1108" s="12">
        <f>IF(Data_Extraction!B1108="",Data_Extraction!$J1108*(Q$1),Data_Extraction!B1108)</f>
        <v>70.2</v>
      </c>
      <c r="R1108" s="12">
        <f>IF(Data_Extraction!C1108="",Data_Extraction!$J1108*(R$1),Data_Extraction!C1108)</f>
        <v>71.760000000000005</v>
      </c>
      <c r="S1108" s="12">
        <f>IF(Data_Extraction!D1108="",Data_Extraction!$J1108*(S$1),Data_Extraction!D1108)</f>
        <v>81.12</v>
      </c>
      <c r="T1108" s="12">
        <f>IF(Data_Extraction!E1108="",Data_Extraction!$J1108*(T$1),Data_Extraction!E1108)</f>
        <v>74.099999999999994</v>
      </c>
      <c r="U1108" s="12">
        <f>IF(Data_Extraction!F1108="",Data_Extraction!$J1108*(U$1),Data_Extraction!F1108)</f>
        <v>76.44</v>
      </c>
      <c r="V1108" s="12">
        <f>IF(Data_Extraction!G1108="",Data_Extraction!$J1108*(V$1),Data_Extraction!G1108)</f>
        <v>70.98</v>
      </c>
      <c r="W1108" s="12">
        <f>IF(Data_Extraction!H1108="",Data_Extraction!$J1108*(W$1),Data_Extraction!H1108)</f>
        <v>78</v>
      </c>
      <c r="X1108" s="12">
        <f>IF(Data_Extraction!I1108="",Data_Extraction!$J1108*(X$1),Data_Extraction!I1108)</f>
        <v>75.66</v>
      </c>
      <c r="Y1108" s="13">
        <f t="shared" si="102"/>
        <v>74.782499999999999</v>
      </c>
      <c r="Z1108" s="17" t="str">
        <f t="shared" si="106"/>
        <v>Afternoon</v>
      </c>
      <c r="AA1108" s="14" t="str">
        <f>VLOOKUP($N1108,'HeartRate-2022-03-21-1647950188'!$C:$G,2,0)</f>
        <v>Hands on</v>
      </c>
      <c r="AB1108" s="14" t="str">
        <f>VLOOKUP($N1108,'HeartRate-2022-03-21-1647950188'!$C:$G,3,0)</f>
        <v>Off Campus</v>
      </c>
      <c r="AC1108" s="14" t="str">
        <f>VLOOKUP($N1108,'HeartRate-2022-03-21-1647950188'!$C:$G,4,0)</f>
        <v>Standing</v>
      </c>
      <c r="AD1108" s="14" t="str">
        <f>VLOOKUP($N1108,'HeartRate-2022-03-21-1647950188'!$C:$G,5,0)</f>
        <v>Technical Contexts</v>
      </c>
      <c r="AE1108">
        <f t="shared" si="107"/>
        <v>0</v>
      </c>
      <c r="AF1108" s="18">
        <v>44635</v>
      </c>
      <c r="AG1108" s="19">
        <v>0.45100694444444445</v>
      </c>
    </row>
    <row r="1109" spans="1:33" x14ac:dyDescent="0.3">
      <c r="A1109" s="5">
        <v>44635.451377314814</v>
      </c>
      <c r="B1109" t="str">
        <f>IFERROR(AVERAGEIFS('HeartRate-2022-03-21-1647950188'!$B:$B,'HeartRate-2022-03-21-1647950188'!$A:$A,Data_Extraction!B$2,'HeartRate-2022-03-21-1647950188'!$C:$C,Data_Extraction!$A1109),"")</f>
        <v/>
      </c>
      <c r="C1109" t="str">
        <f>IFERROR(AVERAGEIFS('HeartRate-2022-03-21-1647950188'!$B:$B,'HeartRate-2022-03-21-1647950188'!$A:$A,Data_Extraction!C$2,'HeartRate-2022-03-21-1647950188'!$C:$C,Data_Extraction!$A1109),"")</f>
        <v/>
      </c>
      <c r="D1109" t="str">
        <f>IFERROR(AVERAGEIFS('HeartRate-2022-03-21-1647950188'!$B:$B,'HeartRate-2022-03-21-1647950188'!$A:$A,Data_Extraction!D$2,'HeartRate-2022-03-21-1647950188'!$C:$C,Data_Extraction!$A1109),"")</f>
        <v/>
      </c>
      <c r="E1109" t="str">
        <f>IFERROR(AVERAGEIFS('HeartRate-2022-03-21-1647950188'!$B:$B,'HeartRate-2022-03-21-1647950188'!$A:$A,Data_Extraction!E$2,'HeartRate-2022-03-21-1647950188'!$C:$C,Data_Extraction!$A1109),"")</f>
        <v/>
      </c>
      <c r="F1109" t="str">
        <f>IFERROR(AVERAGEIFS('HeartRate-2022-03-21-1647950188'!$B:$B,'HeartRate-2022-03-21-1647950188'!$A:$A,Data_Extraction!F$2,'HeartRate-2022-03-21-1647950188'!$C:$C,Data_Extraction!$A1109),"")</f>
        <v/>
      </c>
      <c r="G1109">
        <f>IFERROR(AVERAGEIFS('HeartRate-2022-03-21-1647950188'!$B:$B,'HeartRate-2022-03-21-1647950188'!$A:$A,Data_Extraction!G$2,'HeartRate-2022-03-21-1647950188'!$C:$C,Data_Extraction!$A1109),"")</f>
        <v>132</v>
      </c>
      <c r="H1109" t="str">
        <f>IFERROR(AVERAGEIFS('HeartRate-2022-03-21-1647950188'!$B:$B,'HeartRate-2022-03-21-1647950188'!$A:$A,Data_Extraction!H$2,'HeartRate-2022-03-21-1647950188'!$C:$C,Data_Extraction!$A1109),"")</f>
        <v/>
      </c>
      <c r="I1109">
        <f>IFERROR(AVERAGEIFS('HeartRate-2022-03-21-1647950188'!$B:$B,'HeartRate-2022-03-21-1647950188'!$A:$A,Data_Extraction!I$2,'HeartRate-2022-03-21-1647950188'!$C:$C,Data_Extraction!$A1109),"")</f>
        <v>82</v>
      </c>
      <c r="J1109" s="8">
        <f t="shared" si="103"/>
        <v>107</v>
      </c>
      <c r="N1109" s="11">
        <f>Data_Extraction!A1109</f>
        <v>44635.451377314814</v>
      </c>
      <c r="O1109" s="15">
        <f t="shared" si="104"/>
        <v>44635</v>
      </c>
      <c r="P1109" s="16">
        <f t="shared" si="105"/>
        <v>0.4513773148148148</v>
      </c>
      <c r="Q1109" s="12">
        <f>IF(Data_Extraction!B1109="",Data_Extraction!$J1109*(Q$1),Data_Extraction!B1109)</f>
        <v>96.3</v>
      </c>
      <c r="R1109" s="12">
        <f>IF(Data_Extraction!C1109="",Data_Extraction!$J1109*(R$1),Data_Extraction!C1109)</f>
        <v>98.44</v>
      </c>
      <c r="S1109" s="12">
        <f>IF(Data_Extraction!D1109="",Data_Extraction!$J1109*(S$1),Data_Extraction!D1109)</f>
        <v>111.28</v>
      </c>
      <c r="T1109" s="12">
        <f>IF(Data_Extraction!E1109="",Data_Extraction!$J1109*(T$1),Data_Extraction!E1109)</f>
        <v>101.64999999999999</v>
      </c>
      <c r="U1109" s="12">
        <f>IF(Data_Extraction!F1109="",Data_Extraction!$J1109*(U$1),Data_Extraction!F1109)</f>
        <v>104.86</v>
      </c>
      <c r="V1109" s="12">
        <f>IF(Data_Extraction!G1109="",Data_Extraction!$J1109*(V$1),Data_Extraction!G1109)</f>
        <v>132</v>
      </c>
      <c r="W1109" s="12">
        <f>IF(Data_Extraction!H1109="",Data_Extraction!$J1109*(W$1),Data_Extraction!H1109)</f>
        <v>114.49000000000001</v>
      </c>
      <c r="X1109" s="12">
        <f>IF(Data_Extraction!I1109="",Data_Extraction!$J1109*(X$1),Data_Extraction!I1109)</f>
        <v>82</v>
      </c>
      <c r="Y1109" s="13">
        <f t="shared" si="102"/>
        <v>105.1275</v>
      </c>
      <c r="Z1109" s="17" t="str">
        <f t="shared" si="106"/>
        <v>Afternoon</v>
      </c>
      <c r="AA1109" s="14" t="str">
        <f>VLOOKUP($N1109,'HeartRate-2022-03-21-1647950188'!$C:$G,2,0)</f>
        <v>Hands on</v>
      </c>
      <c r="AB1109" s="14" t="str">
        <f>VLOOKUP($N1109,'HeartRate-2022-03-21-1647950188'!$C:$G,3,0)</f>
        <v>Off Campus</v>
      </c>
      <c r="AC1109" s="14" t="str">
        <f>VLOOKUP($N1109,'HeartRate-2022-03-21-1647950188'!$C:$G,4,0)</f>
        <v>Standing</v>
      </c>
      <c r="AD1109" s="14" t="str">
        <f>VLOOKUP($N1109,'HeartRate-2022-03-21-1647950188'!$C:$G,5,0)</f>
        <v>Technical Contexts</v>
      </c>
      <c r="AE1109">
        <f t="shared" si="107"/>
        <v>0</v>
      </c>
      <c r="AF1109" s="18">
        <v>44635</v>
      </c>
      <c r="AG1109" s="19">
        <v>0.4513773148148148</v>
      </c>
    </row>
    <row r="1110" spans="1:33" x14ac:dyDescent="0.3">
      <c r="A1110" s="5">
        <v>44635.451770833337</v>
      </c>
      <c r="B1110" t="str">
        <f>IFERROR(AVERAGEIFS('HeartRate-2022-03-21-1647950188'!$B:$B,'HeartRate-2022-03-21-1647950188'!$A:$A,Data_Extraction!B$2,'HeartRate-2022-03-21-1647950188'!$C:$C,Data_Extraction!$A1110),"")</f>
        <v/>
      </c>
      <c r="C1110" t="str">
        <f>IFERROR(AVERAGEIFS('HeartRate-2022-03-21-1647950188'!$B:$B,'HeartRate-2022-03-21-1647950188'!$A:$A,Data_Extraction!C$2,'HeartRate-2022-03-21-1647950188'!$C:$C,Data_Extraction!$A1110),"")</f>
        <v/>
      </c>
      <c r="D1110" t="str">
        <f>IFERROR(AVERAGEIFS('HeartRate-2022-03-21-1647950188'!$B:$B,'HeartRate-2022-03-21-1647950188'!$A:$A,Data_Extraction!D$2,'HeartRate-2022-03-21-1647950188'!$C:$C,Data_Extraction!$A1110),"")</f>
        <v/>
      </c>
      <c r="E1110" t="str">
        <f>IFERROR(AVERAGEIFS('HeartRate-2022-03-21-1647950188'!$B:$B,'HeartRate-2022-03-21-1647950188'!$A:$A,Data_Extraction!E$2,'HeartRate-2022-03-21-1647950188'!$C:$C,Data_Extraction!$A1110),"")</f>
        <v/>
      </c>
      <c r="F1110" t="str">
        <f>IFERROR(AVERAGEIFS('HeartRate-2022-03-21-1647950188'!$B:$B,'HeartRate-2022-03-21-1647950188'!$A:$A,Data_Extraction!F$2,'HeartRate-2022-03-21-1647950188'!$C:$C,Data_Extraction!$A1110),"")</f>
        <v/>
      </c>
      <c r="G1110" t="str">
        <f>IFERROR(AVERAGEIFS('HeartRate-2022-03-21-1647950188'!$B:$B,'HeartRate-2022-03-21-1647950188'!$A:$A,Data_Extraction!G$2,'HeartRate-2022-03-21-1647950188'!$C:$C,Data_Extraction!$A1110),"")</f>
        <v/>
      </c>
      <c r="H1110">
        <f>IFERROR(AVERAGEIFS('HeartRate-2022-03-21-1647950188'!$B:$B,'HeartRate-2022-03-21-1647950188'!$A:$A,Data_Extraction!H$2,'HeartRate-2022-03-21-1647950188'!$C:$C,Data_Extraction!$A1110),"")</f>
        <v>118</v>
      </c>
      <c r="I1110" t="str">
        <f>IFERROR(AVERAGEIFS('HeartRate-2022-03-21-1647950188'!$B:$B,'HeartRate-2022-03-21-1647950188'!$A:$A,Data_Extraction!I$2,'HeartRate-2022-03-21-1647950188'!$C:$C,Data_Extraction!$A1110),"")</f>
        <v/>
      </c>
      <c r="J1110" s="8">
        <f t="shared" si="103"/>
        <v>118</v>
      </c>
      <c r="N1110" s="11">
        <f>Data_Extraction!A1110</f>
        <v>44635.451770833337</v>
      </c>
      <c r="O1110" s="15">
        <f t="shared" si="104"/>
        <v>44635</v>
      </c>
      <c r="P1110" s="16">
        <f t="shared" si="105"/>
        <v>0.45177083333333329</v>
      </c>
      <c r="Q1110" s="12">
        <f>IF(Data_Extraction!B1110="",Data_Extraction!$J1110*(Q$1),Data_Extraction!B1110)</f>
        <v>106.2</v>
      </c>
      <c r="R1110" s="12">
        <f>IF(Data_Extraction!C1110="",Data_Extraction!$J1110*(R$1),Data_Extraction!C1110)</f>
        <v>108.56</v>
      </c>
      <c r="S1110" s="12">
        <f>IF(Data_Extraction!D1110="",Data_Extraction!$J1110*(S$1),Data_Extraction!D1110)</f>
        <v>122.72</v>
      </c>
      <c r="T1110" s="12">
        <f>IF(Data_Extraction!E1110="",Data_Extraction!$J1110*(T$1),Data_Extraction!E1110)</f>
        <v>112.1</v>
      </c>
      <c r="U1110" s="12">
        <f>IF(Data_Extraction!F1110="",Data_Extraction!$J1110*(U$1),Data_Extraction!F1110)</f>
        <v>115.64</v>
      </c>
      <c r="V1110" s="12">
        <f>IF(Data_Extraction!G1110="",Data_Extraction!$J1110*(V$1),Data_Extraction!G1110)</f>
        <v>107.38000000000001</v>
      </c>
      <c r="W1110" s="12">
        <f>IF(Data_Extraction!H1110="",Data_Extraction!$J1110*(W$1),Data_Extraction!H1110)</f>
        <v>118</v>
      </c>
      <c r="X1110" s="12">
        <f>IF(Data_Extraction!I1110="",Data_Extraction!$J1110*(X$1),Data_Extraction!I1110)</f>
        <v>114.46</v>
      </c>
      <c r="Y1110" s="13">
        <f t="shared" si="102"/>
        <v>113.13250000000001</v>
      </c>
      <c r="Z1110" s="17" t="str">
        <f t="shared" si="106"/>
        <v>Afternoon</v>
      </c>
      <c r="AA1110" s="14" t="str">
        <f>VLOOKUP($N1110,'HeartRate-2022-03-21-1647950188'!$C:$G,2,0)</f>
        <v>Hands on</v>
      </c>
      <c r="AB1110" s="14" t="str">
        <f>VLOOKUP($N1110,'HeartRate-2022-03-21-1647950188'!$C:$G,3,0)</f>
        <v>Off Campus</v>
      </c>
      <c r="AC1110" s="14" t="str">
        <f>VLOOKUP($N1110,'HeartRate-2022-03-21-1647950188'!$C:$G,4,0)</f>
        <v>Standing</v>
      </c>
      <c r="AD1110" s="14" t="str">
        <f>VLOOKUP($N1110,'HeartRate-2022-03-21-1647950188'!$C:$G,5,0)</f>
        <v>Technical Contexts</v>
      </c>
      <c r="AE1110">
        <f t="shared" si="107"/>
        <v>0</v>
      </c>
      <c r="AF1110" s="18">
        <v>44635</v>
      </c>
      <c r="AG1110" s="19">
        <v>0.45177083333333329</v>
      </c>
    </row>
    <row r="1111" spans="1:33" x14ac:dyDescent="0.3">
      <c r="A1111" s="5">
        <v>44635.451805555553</v>
      </c>
      <c r="B1111" t="str">
        <f>IFERROR(AVERAGEIFS('HeartRate-2022-03-21-1647950188'!$B:$B,'HeartRate-2022-03-21-1647950188'!$A:$A,Data_Extraction!B$2,'HeartRate-2022-03-21-1647950188'!$C:$C,Data_Extraction!$A1111),"")</f>
        <v/>
      </c>
      <c r="C1111" t="str">
        <f>IFERROR(AVERAGEIFS('HeartRate-2022-03-21-1647950188'!$B:$B,'HeartRate-2022-03-21-1647950188'!$A:$A,Data_Extraction!C$2,'HeartRate-2022-03-21-1647950188'!$C:$C,Data_Extraction!$A1111),"")</f>
        <v/>
      </c>
      <c r="D1111" t="str">
        <f>IFERROR(AVERAGEIFS('HeartRate-2022-03-21-1647950188'!$B:$B,'HeartRate-2022-03-21-1647950188'!$A:$A,Data_Extraction!D$2,'HeartRate-2022-03-21-1647950188'!$C:$C,Data_Extraction!$A1111),"")</f>
        <v/>
      </c>
      <c r="E1111" t="str">
        <f>IFERROR(AVERAGEIFS('HeartRate-2022-03-21-1647950188'!$B:$B,'HeartRate-2022-03-21-1647950188'!$A:$A,Data_Extraction!E$2,'HeartRate-2022-03-21-1647950188'!$C:$C,Data_Extraction!$A1111),"")</f>
        <v/>
      </c>
      <c r="F1111" t="str">
        <f>IFERROR(AVERAGEIFS('HeartRate-2022-03-21-1647950188'!$B:$B,'HeartRate-2022-03-21-1647950188'!$A:$A,Data_Extraction!F$2,'HeartRate-2022-03-21-1647950188'!$C:$C,Data_Extraction!$A1111),"")</f>
        <v/>
      </c>
      <c r="G1111">
        <f>IFERROR(AVERAGEIFS('HeartRate-2022-03-21-1647950188'!$B:$B,'HeartRate-2022-03-21-1647950188'!$A:$A,Data_Extraction!G$2,'HeartRate-2022-03-21-1647950188'!$C:$C,Data_Extraction!$A1111),"")</f>
        <v>133</v>
      </c>
      <c r="H1111" t="str">
        <f>IFERROR(AVERAGEIFS('HeartRate-2022-03-21-1647950188'!$B:$B,'HeartRate-2022-03-21-1647950188'!$A:$A,Data_Extraction!H$2,'HeartRate-2022-03-21-1647950188'!$C:$C,Data_Extraction!$A1111),"")</f>
        <v/>
      </c>
      <c r="I1111" t="str">
        <f>IFERROR(AVERAGEIFS('HeartRate-2022-03-21-1647950188'!$B:$B,'HeartRate-2022-03-21-1647950188'!$A:$A,Data_Extraction!I$2,'HeartRate-2022-03-21-1647950188'!$C:$C,Data_Extraction!$A1111),"")</f>
        <v/>
      </c>
      <c r="J1111" s="8">
        <f t="shared" si="103"/>
        <v>133</v>
      </c>
      <c r="N1111" s="11">
        <f>Data_Extraction!A1111</f>
        <v>44635.451805555553</v>
      </c>
      <c r="O1111" s="15">
        <f t="shared" si="104"/>
        <v>44635</v>
      </c>
      <c r="P1111" s="16">
        <f t="shared" si="105"/>
        <v>0.45180555555555557</v>
      </c>
      <c r="Q1111" s="12">
        <f>IF(Data_Extraction!B1111="",Data_Extraction!$J1111*(Q$1),Data_Extraction!B1111)</f>
        <v>119.7</v>
      </c>
      <c r="R1111" s="12">
        <f>IF(Data_Extraction!C1111="",Data_Extraction!$J1111*(R$1),Data_Extraction!C1111)</f>
        <v>122.36</v>
      </c>
      <c r="S1111" s="12">
        <f>IF(Data_Extraction!D1111="",Data_Extraction!$J1111*(S$1),Data_Extraction!D1111)</f>
        <v>138.32</v>
      </c>
      <c r="T1111" s="12">
        <f>IF(Data_Extraction!E1111="",Data_Extraction!$J1111*(T$1),Data_Extraction!E1111)</f>
        <v>126.35</v>
      </c>
      <c r="U1111" s="12">
        <f>IF(Data_Extraction!F1111="",Data_Extraction!$J1111*(U$1),Data_Extraction!F1111)</f>
        <v>130.34</v>
      </c>
      <c r="V1111" s="12">
        <f>IF(Data_Extraction!G1111="",Data_Extraction!$J1111*(V$1),Data_Extraction!G1111)</f>
        <v>133</v>
      </c>
      <c r="W1111" s="12">
        <f>IF(Data_Extraction!H1111="",Data_Extraction!$J1111*(W$1),Data_Extraction!H1111)</f>
        <v>142.31</v>
      </c>
      <c r="X1111" s="12">
        <f>IF(Data_Extraction!I1111="",Data_Extraction!$J1111*(X$1),Data_Extraction!I1111)</f>
        <v>129.01</v>
      </c>
      <c r="Y1111" s="13">
        <f t="shared" si="102"/>
        <v>130.17375000000001</v>
      </c>
      <c r="Z1111" s="17" t="str">
        <f t="shared" si="106"/>
        <v>Afternoon</v>
      </c>
      <c r="AA1111" s="14" t="str">
        <f>VLOOKUP($N1111,'HeartRate-2022-03-21-1647950188'!$C:$G,2,0)</f>
        <v>Hands on</v>
      </c>
      <c r="AB1111" s="14" t="str">
        <f>VLOOKUP($N1111,'HeartRate-2022-03-21-1647950188'!$C:$G,3,0)</f>
        <v>Off Campus</v>
      </c>
      <c r="AC1111" s="14" t="s">
        <v>18</v>
      </c>
      <c r="AD1111" s="14" t="str">
        <f>VLOOKUP($N1111,'HeartRate-2022-03-21-1647950188'!$C:$G,5,0)</f>
        <v>Technical Contexts</v>
      </c>
      <c r="AE1111">
        <f t="shared" si="107"/>
        <v>1</v>
      </c>
      <c r="AF1111" s="18">
        <v>44635</v>
      </c>
      <c r="AG1111" s="19">
        <v>0.45180555555555557</v>
      </c>
    </row>
    <row r="1112" spans="1:33" x14ac:dyDescent="0.3">
      <c r="A1112" s="5">
        <v>44635.451909722222</v>
      </c>
      <c r="B1112" t="str">
        <f>IFERROR(AVERAGEIFS('HeartRate-2022-03-21-1647950188'!$B:$B,'HeartRate-2022-03-21-1647950188'!$A:$A,Data_Extraction!B$2,'HeartRate-2022-03-21-1647950188'!$C:$C,Data_Extraction!$A1112),"")</f>
        <v/>
      </c>
      <c r="C1112" t="str">
        <f>IFERROR(AVERAGEIFS('HeartRate-2022-03-21-1647950188'!$B:$B,'HeartRate-2022-03-21-1647950188'!$A:$A,Data_Extraction!C$2,'HeartRate-2022-03-21-1647950188'!$C:$C,Data_Extraction!$A1112),"")</f>
        <v/>
      </c>
      <c r="D1112" t="str">
        <f>IFERROR(AVERAGEIFS('HeartRate-2022-03-21-1647950188'!$B:$B,'HeartRate-2022-03-21-1647950188'!$A:$A,Data_Extraction!D$2,'HeartRate-2022-03-21-1647950188'!$C:$C,Data_Extraction!$A1112),"")</f>
        <v/>
      </c>
      <c r="E1112" t="str">
        <f>IFERROR(AVERAGEIFS('HeartRate-2022-03-21-1647950188'!$B:$B,'HeartRate-2022-03-21-1647950188'!$A:$A,Data_Extraction!E$2,'HeartRate-2022-03-21-1647950188'!$C:$C,Data_Extraction!$A1112),"")</f>
        <v/>
      </c>
      <c r="F1112" t="str">
        <f>IFERROR(AVERAGEIFS('HeartRate-2022-03-21-1647950188'!$B:$B,'HeartRate-2022-03-21-1647950188'!$A:$A,Data_Extraction!F$2,'HeartRate-2022-03-21-1647950188'!$C:$C,Data_Extraction!$A1112),"")</f>
        <v/>
      </c>
      <c r="G1112">
        <f>IFERROR(AVERAGEIFS('HeartRate-2022-03-21-1647950188'!$B:$B,'HeartRate-2022-03-21-1647950188'!$A:$A,Data_Extraction!G$2,'HeartRate-2022-03-21-1647950188'!$C:$C,Data_Extraction!$A1112),"")</f>
        <v>134</v>
      </c>
      <c r="H1112" t="str">
        <f>IFERROR(AVERAGEIFS('HeartRate-2022-03-21-1647950188'!$B:$B,'HeartRate-2022-03-21-1647950188'!$A:$A,Data_Extraction!H$2,'HeartRate-2022-03-21-1647950188'!$C:$C,Data_Extraction!$A1112),"")</f>
        <v/>
      </c>
      <c r="I1112" t="str">
        <f>IFERROR(AVERAGEIFS('HeartRate-2022-03-21-1647950188'!$B:$B,'HeartRate-2022-03-21-1647950188'!$A:$A,Data_Extraction!I$2,'HeartRate-2022-03-21-1647950188'!$C:$C,Data_Extraction!$A1112),"")</f>
        <v/>
      </c>
      <c r="J1112" s="8">
        <f t="shared" si="103"/>
        <v>134</v>
      </c>
      <c r="N1112" s="11">
        <f>Data_Extraction!A1112</f>
        <v>44635.451909722222</v>
      </c>
      <c r="O1112" s="15">
        <f t="shared" si="104"/>
        <v>44635</v>
      </c>
      <c r="P1112" s="16">
        <f t="shared" si="105"/>
        <v>0.4519097222222222</v>
      </c>
      <c r="Q1112" s="12">
        <f>IF(Data_Extraction!B1112="",Data_Extraction!$J1112*(Q$1),Data_Extraction!B1112)</f>
        <v>120.60000000000001</v>
      </c>
      <c r="R1112" s="12">
        <f>IF(Data_Extraction!C1112="",Data_Extraction!$J1112*(R$1),Data_Extraction!C1112)</f>
        <v>123.28</v>
      </c>
      <c r="S1112" s="12">
        <f>IF(Data_Extraction!D1112="",Data_Extraction!$J1112*(S$1),Data_Extraction!D1112)</f>
        <v>139.36000000000001</v>
      </c>
      <c r="T1112" s="12">
        <f>IF(Data_Extraction!E1112="",Data_Extraction!$J1112*(T$1),Data_Extraction!E1112)</f>
        <v>127.3</v>
      </c>
      <c r="U1112" s="12">
        <f>IF(Data_Extraction!F1112="",Data_Extraction!$J1112*(U$1),Data_Extraction!F1112)</f>
        <v>131.32</v>
      </c>
      <c r="V1112" s="12">
        <f>IF(Data_Extraction!G1112="",Data_Extraction!$J1112*(V$1),Data_Extraction!G1112)</f>
        <v>134</v>
      </c>
      <c r="W1112" s="12">
        <f>IF(Data_Extraction!H1112="",Data_Extraction!$J1112*(W$1),Data_Extraction!H1112)</f>
        <v>143.38</v>
      </c>
      <c r="X1112" s="12">
        <f>IF(Data_Extraction!I1112="",Data_Extraction!$J1112*(X$1),Data_Extraction!I1112)</f>
        <v>129.97999999999999</v>
      </c>
      <c r="Y1112" s="13">
        <f t="shared" si="102"/>
        <v>131.1525</v>
      </c>
      <c r="Z1112" s="17" t="str">
        <f t="shared" si="106"/>
        <v>Afternoon</v>
      </c>
      <c r="AA1112" s="14" t="str">
        <f>VLOOKUP($N1112,'HeartRate-2022-03-21-1647950188'!$C:$G,2,0)</f>
        <v>Hands on</v>
      </c>
      <c r="AB1112" s="14" t="str">
        <f>VLOOKUP($N1112,'HeartRate-2022-03-21-1647950188'!$C:$G,3,0)</f>
        <v>Off Campus</v>
      </c>
      <c r="AC1112" s="14" t="s">
        <v>18</v>
      </c>
      <c r="AD1112" s="14" t="str">
        <f>VLOOKUP($N1112,'HeartRate-2022-03-21-1647950188'!$C:$G,5,0)</f>
        <v>Technical Contexts</v>
      </c>
      <c r="AE1112">
        <f t="shared" si="107"/>
        <v>1</v>
      </c>
      <c r="AF1112" s="18">
        <v>44635</v>
      </c>
      <c r="AG1112" s="19">
        <v>0.4519097222222222</v>
      </c>
    </row>
    <row r="1113" spans="1:33" x14ac:dyDescent="0.3">
      <c r="A1113" s="5">
        <v>44635.451921296299</v>
      </c>
      <c r="B1113" t="str">
        <f>IFERROR(AVERAGEIFS('HeartRate-2022-03-21-1647950188'!$B:$B,'HeartRate-2022-03-21-1647950188'!$A:$A,Data_Extraction!B$2,'HeartRate-2022-03-21-1647950188'!$C:$C,Data_Extraction!$A1113),"")</f>
        <v/>
      </c>
      <c r="C1113" t="str">
        <f>IFERROR(AVERAGEIFS('HeartRate-2022-03-21-1647950188'!$B:$B,'HeartRate-2022-03-21-1647950188'!$A:$A,Data_Extraction!C$2,'HeartRate-2022-03-21-1647950188'!$C:$C,Data_Extraction!$A1113),"")</f>
        <v/>
      </c>
      <c r="D1113" t="str">
        <f>IFERROR(AVERAGEIFS('HeartRate-2022-03-21-1647950188'!$B:$B,'HeartRate-2022-03-21-1647950188'!$A:$A,Data_Extraction!D$2,'HeartRate-2022-03-21-1647950188'!$C:$C,Data_Extraction!$A1113),"")</f>
        <v/>
      </c>
      <c r="E1113" t="str">
        <f>IFERROR(AVERAGEIFS('HeartRate-2022-03-21-1647950188'!$B:$B,'HeartRate-2022-03-21-1647950188'!$A:$A,Data_Extraction!E$2,'HeartRate-2022-03-21-1647950188'!$C:$C,Data_Extraction!$A1113),"")</f>
        <v/>
      </c>
      <c r="F1113" t="str">
        <f>IFERROR(AVERAGEIFS('HeartRate-2022-03-21-1647950188'!$B:$B,'HeartRate-2022-03-21-1647950188'!$A:$A,Data_Extraction!F$2,'HeartRate-2022-03-21-1647950188'!$C:$C,Data_Extraction!$A1113),"")</f>
        <v/>
      </c>
      <c r="G1113" t="str">
        <f>IFERROR(AVERAGEIFS('HeartRate-2022-03-21-1647950188'!$B:$B,'HeartRate-2022-03-21-1647950188'!$A:$A,Data_Extraction!G$2,'HeartRate-2022-03-21-1647950188'!$C:$C,Data_Extraction!$A1113),"")</f>
        <v/>
      </c>
      <c r="H1113">
        <f>IFERROR(AVERAGEIFS('HeartRate-2022-03-21-1647950188'!$B:$B,'HeartRate-2022-03-21-1647950188'!$A:$A,Data_Extraction!H$2,'HeartRate-2022-03-21-1647950188'!$C:$C,Data_Extraction!$A1113),"")</f>
        <v>115</v>
      </c>
      <c r="I1113" t="str">
        <f>IFERROR(AVERAGEIFS('HeartRate-2022-03-21-1647950188'!$B:$B,'HeartRate-2022-03-21-1647950188'!$A:$A,Data_Extraction!I$2,'HeartRate-2022-03-21-1647950188'!$C:$C,Data_Extraction!$A1113),"")</f>
        <v/>
      </c>
      <c r="J1113" s="8">
        <f t="shared" si="103"/>
        <v>115</v>
      </c>
      <c r="N1113" s="11">
        <f>Data_Extraction!A1113</f>
        <v>44635.451921296299</v>
      </c>
      <c r="O1113" s="15">
        <f t="shared" si="104"/>
        <v>44635</v>
      </c>
      <c r="P1113" s="16">
        <f t="shared" si="105"/>
        <v>0.45192129629629635</v>
      </c>
      <c r="Q1113" s="12">
        <f>IF(Data_Extraction!B1113="",Data_Extraction!$J1113*(Q$1),Data_Extraction!B1113)</f>
        <v>103.5</v>
      </c>
      <c r="R1113" s="12">
        <f>IF(Data_Extraction!C1113="",Data_Extraction!$J1113*(R$1),Data_Extraction!C1113)</f>
        <v>105.80000000000001</v>
      </c>
      <c r="S1113" s="12">
        <f>IF(Data_Extraction!D1113="",Data_Extraction!$J1113*(S$1),Data_Extraction!D1113)</f>
        <v>119.60000000000001</v>
      </c>
      <c r="T1113" s="12">
        <f>IF(Data_Extraction!E1113="",Data_Extraction!$J1113*(T$1),Data_Extraction!E1113)</f>
        <v>109.25</v>
      </c>
      <c r="U1113" s="12">
        <f>IF(Data_Extraction!F1113="",Data_Extraction!$J1113*(U$1),Data_Extraction!F1113)</f>
        <v>112.7</v>
      </c>
      <c r="V1113" s="12">
        <f>IF(Data_Extraction!G1113="",Data_Extraction!$J1113*(V$1),Data_Extraction!G1113)</f>
        <v>104.65</v>
      </c>
      <c r="W1113" s="12">
        <f>IF(Data_Extraction!H1113="",Data_Extraction!$J1113*(W$1),Data_Extraction!H1113)</f>
        <v>115</v>
      </c>
      <c r="X1113" s="12">
        <f>IF(Data_Extraction!I1113="",Data_Extraction!$J1113*(X$1),Data_Extraction!I1113)</f>
        <v>111.55</v>
      </c>
      <c r="Y1113" s="13">
        <f t="shared" si="102"/>
        <v>110.25624999999999</v>
      </c>
      <c r="Z1113" s="17" t="str">
        <f t="shared" si="106"/>
        <v>Afternoon</v>
      </c>
      <c r="AA1113" s="14" t="str">
        <f>VLOOKUP($N1113,'HeartRate-2022-03-21-1647950188'!$C:$G,2,0)</f>
        <v>Hands on</v>
      </c>
      <c r="AB1113" s="14" t="str">
        <f>VLOOKUP($N1113,'HeartRate-2022-03-21-1647950188'!$C:$G,3,0)</f>
        <v>Off Campus</v>
      </c>
      <c r="AC1113" s="14" t="str">
        <f>VLOOKUP($N1113,'HeartRate-2022-03-21-1647950188'!$C:$G,4,0)</f>
        <v>Standing</v>
      </c>
      <c r="AD1113" s="14" t="str">
        <f>VLOOKUP($N1113,'HeartRate-2022-03-21-1647950188'!$C:$G,5,0)</f>
        <v>Technical Contexts</v>
      </c>
      <c r="AE1113">
        <f t="shared" si="107"/>
        <v>0</v>
      </c>
      <c r="AF1113" s="18">
        <v>44635</v>
      </c>
      <c r="AG1113" s="19">
        <v>0.45192129629629635</v>
      </c>
    </row>
    <row r="1114" spans="1:33" x14ac:dyDescent="0.3">
      <c r="A1114" s="5">
        <v>44635.45207175926</v>
      </c>
      <c r="B1114" t="str">
        <f>IFERROR(AVERAGEIFS('HeartRate-2022-03-21-1647950188'!$B:$B,'HeartRate-2022-03-21-1647950188'!$A:$A,Data_Extraction!B$2,'HeartRate-2022-03-21-1647950188'!$C:$C,Data_Extraction!$A1114),"")</f>
        <v/>
      </c>
      <c r="C1114" t="str">
        <f>IFERROR(AVERAGEIFS('HeartRate-2022-03-21-1647950188'!$B:$B,'HeartRate-2022-03-21-1647950188'!$A:$A,Data_Extraction!C$2,'HeartRate-2022-03-21-1647950188'!$C:$C,Data_Extraction!$A1114),"")</f>
        <v/>
      </c>
      <c r="D1114" t="str">
        <f>IFERROR(AVERAGEIFS('HeartRate-2022-03-21-1647950188'!$B:$B,'HeartRate-2022-03-21-1647950188'!$A:$A,Data_Extraction!D$2,'HeartRate-2022-03-21-1647950188'!$C:$C,Data_Extraction!$A1114),"")</f>
        <v/>
      </c>
      <c r="E1114" t="str">
        <f>IFERROR(AVERAGEIFS('HeartRate-2022-03-21-1647950188'!$B:$B,'HeartRate-2022-03-21-1647950188'!$A:$A,Data_Extraction!E$2,'HeartRate-2022-03-21-1647950188'!$C:$C,Data_Extraction!$A1114),"")</f>
        <v/>
      </c>
      <c r="F1114" t="str">
        <f>IFERROR(AVERAGEIFS('HeartRate-2022-03-21-1647950188'!$B:$B,'HeartRate-2022-03-21-1647950188'!$A:$A,Data_Extraction!F$2,'HeartRate-2022-03-21-1647950188'!$C:$C,Data_Extraction!$A1114),"")</f>
        <v/>
      </c>
      <c r="G1114">
        <f>IFERROR(AVERAGEIFS('HeartRate-2022-03-21-1647950188'!$B:$B,'HeartRate-2022-03-21-1647950188'!$A:$A,Data_Extraction!G$2,'HeartRate-2022-03-21-1647950188'!$C:$C,Data_Extraction!$A1114),"")</f>
        <v>132</v>
      </c>
      <c r="H1114" t="str">
        <f>IFERROR(AVERAGEIFS('HeartRate-2022-03-21-1647950188'!$B:$B,'HeartRate-2022-03-21-1647950188'!$A:$A,Data_Extraction!H$2,'HeartRate-2022-03-21-1647950188'!$C:$C,Data_Extraction!$A1114),"")</f>
        <v/>
      </c>
      <c r="I1114">
        <f>IFERROR(AVERAGEIFS('HeartRate-2022-03-21-1647950188'!$B:$B,'HeartRate-2022-03-21-1647950188'!$A:$A,Data_Extraction!I$2,'HeartRate-2022-03-21-1647950188'!$C:$C,Data_Extraction!$A1114),"")</f>
        <v>62</v>
      </c>
      <c r="J1114" s="8">
        <f t="shared" si="103"/>
        <v>97</v>
      </c>
      <c r="N1114" s="11">
        <f>Data_Extraction!A1114</f>
        <v>44635.45207175926</v>
      </c>
      <c r="O1114" s="15">
        <f t="shared" si="104"/>
        <v>44635</v>
      </c>
      <c r="P1114" s="16">
        <f t="shared" si="105"/>
        <v>0.4520717592592593</v>
      </c>
      <c r="Q1114" s="12">
        <f>IF(Data_Extraction!B1114="",Data_Extraction!$J1114*(Q$1),Data_Extraction!B1114)</f>
        <v>87.3</v>
      </c>
      <c r="R1114" s="12">
        <f>IF(Data_Extraction!C1114="",Data_Extraction!$J1114*(R$1),Data_Extraction!C1114)</f>
        <v>89.240000000000009</v>
      </c>
      <c r="S1114" s="12">
        <f>IF(Data_Extraction!D1114="",Data_Extraction!$J1114*(S$1),Data_Extraction!D1114)</f>
        <v>100.88000000000001</v>
      </c>
      <c r="T1114" s="12">
        <f>IF(Data_Extraction!E1114="",Data_Extraction!$J1114*(T$1),Data_Extraction!E1114)</f>
        <v>92.149999999999991</v>
      </c>
      <c r="U1114" s="12">
        <f>IF(Data_Extraction!F1114="",Data_Extraction!$J1114*(U$1),Data_Extraction!F1114)</f>
        <v>95.06</v>
      </c>
      <c r="V1114" s="12">
        <f>IF(Data_Extraction!G1114="",Data_Extraction!$J1114*(V$1),Data_Extraction!G1114)</f>
        <v>132</v>
      </c>
      <c r="W1114" s="12">
        <f>IF(Data_Extraction!H1114="",Data_Extraction!$J1114*(W$1),Data_Extraction!H1114)</f>
        <v>103.79</v>
      </c>
      <c r="X1114" s="12">
        <f>IF(Data_Extraction!I1114="",Data_Extraction!$J1114*(X$1),Data_Extraction!I1114)</f>
        <v>62</v>
      </c>
      <c r="Y1114" s="13">
        <f t="shared" si="102"/>
        <v>95.302499999999995</v>
      </c>
      <c r="Z1114" s="17" t="str">
        <f t="shared" si="106"/>
        <v>Afternoon</v>
      </c>
      <c r="AA1114" s="14" t="str">
        <f>VLOOKUP($N1114,'HeartRate-2022-03-21-1647950188'!$C:$G,2,0)</f>
        <v>Hands on</v>
      </c>
      <c r="AB1114" s="14" t="str">
        <f>VLOOKUP($N1114,'HeartRate-2022-03-21-1647950188'!$C:$G,3,0)</f>
        <v>Off Campus</v>
      </c>
      <c r="AC1114" s="14" t="str">
        <f>VLOOKUP($N1114,'HeartRate-2022-03-21-1647950188'!$C:$G,4,0)</f>
        <v>Standing</v>
      </c>
      <c r="AD1114" s="14" t="str">
        <f>VLOOKUP($N1114,'HeartRate-2022-03-21-1647950188'!$C:$G,5,0)</f>
        <v>Technical Contexts</v>
      </c>
      <c r="AE1114">
        <f t="shared" si="107"/>
        <v>0</v>
      </c>
      <c r="AF1114" s="18">
        <v>44635</v>
      </c>
      <c r="AG1114" s="19">
        <v>0.4520717592592593</v>
      </c>
    </row>
    <row r="1115" spans="1:33" x14ac:dyDescent="0.3">
      <c r="A1115" s="5">
        <v>44635.45208333333</v>
      </c>
      <c r="B1115">
        <f>IFERROR(AVERAGEIFS('HeartRate-2022-03-21-1647950188'!$B:$B,'HeartRate-2022-03-21-1647950188'!$A:$A,Data_Extraction!B$2,'HeartRate-2022-03-21-1647950188'!$C:$C,Data_Extraction!$A1115),"")</f>
        <v>85</v>
      </c>
      <c r="C1115" t="str">
        <f>IFERROR(AVERAGEIFS('HeartRate-2022-03-21-1647950188'!$B:$B,'HeartRate-2022-03-21-1647950188'!$A:$A,Data_Extraction!C$2,'HeartRate-2022-03-21-1647950188'!$C:$C,Data_Extraction!$A1115),"")</f>
        <v/>
      </c>
      <c r="D1115" t="str">
        <f>IFERROR(AVERAGEIFS('HeartRate-2022-03-21-1647950188'!$B:$B,'HeartRate-2022-03-21-1647950188'!$A:$A,Data_Extraction!D$2,'HeartRate-2022-03-21-1647950188'!$C:$C,Data_Extraction!$A1115),"")</f>
        <v/>
      </c>
      <c r="E1115" t="str">
        <f>IFERROR(AVERAGEIFS('HeartRate-2022-03-21-1647950188'!$B:$B,'HeartRate-2022-03-21-1647950188'!$A:$A,Data_Extraction!E$2,'HeartRate-2022-03-21-1647950188'!$C:$C,Data_Extraction!$A1115),"")</f>
        <v/>
      </c>
      <c r="F1115" t="str">
        <f>IFERROR(AVERAGEIFS('HeartRate-2022-03-21-1647950188'!$B:$B,'HeartRate-2022-03-21-1647950188'!$A:$A,Data_Extraction!F$2,'HeartRate-2022-03-21-1647950188'!$C:$C,Data_Extraction!$A1115),"")</f>
        <v/>
      </c>
      <c r="G1115" t="str">
        <f>IFERROR(AVERAGEIFS('HeartRate-2022-03-21-1647950188'!$B:$B,'HeartRate-2022-03-21-1647950188'!$A:$A,Data_Extraction!G$2,'HeartRate-2022-03-21-1647950188'!$C:$C,Data_Extraction!$A1115),"")</f>
        <v/>
      </c>
      <c r="H1115">
        <f>IFERROR(AVERAGEIFS('HeartRate-2022-03-21-1647950188'!$B:$B,'HeartRate-2022-03-21-1647950188'!$A:$A,Data_Extraction!H$2,'HeartRate-2022-03-21-1647950188'!$C:$C,Data_Extraction!$A1115),"")</f>
        <v>116</v>
      </c>
      <c r="I1115" t="str">
        <f>IFERROR(AVERAGEIFS('HeartRate-2022-03-21-1647950188'!$B:$B,'HeartRate-2022-03-21-1647950188'!$A:$A,Data_Extraction!I$2,'HeartRate-2022-03-21-1647950188'!$C:$C,Data_Extraction!$A1115),"")</f>
        <v/>
      </c>
      <c r="J1115" s="8">
        <f t="shared" si="103"/>
        <v>100.5</v>
      </c>
      <c r="N1115" s="11">
        <f>Data_Extraction!A1115</f>
        <v>44635.45208333333</v>
      </c>
      <c r="O1115" s="15">
        <f t="shared" si="104"/>
        <v>44635</v>
      </c>
      <c r="P1115" s="16">
        <f t="shared" si="105"/>
        <v>0.45208333333333334</v>
      </c>
      <c r="Q1115" s="12">
        <f>IF(Data_Extraction!B1115="",Data_Extraction!$J1115*(Q$1),Data_Extraction!B1115)</f>
        <v>85</v>
      </c>
      <c r="R1115" s="12">
        <f>IF(Data_Extraction!C1115="",Data_Extraction!$J1115*(R$1),Data_Extraction!C1115)</f>
        <v>92.460000000000008</v>
      </c>
      <c r="S1115" s="12">
        <f>IF(Data_Extraction!D1115="",Data_Extraction!$J1115*(S$1),Data_Extraction!D1115)</f>
        <v>104.52000000000001</v>
      </c>
      <c r="T1115" s="12">
        <f>IF(Data_Extraction!E1115="",Data_Extraction!$J1115*(T$1),Data_Extraction!E1115)</f>
        <v>95.474999999999994</v>
      </c>
      <c r="U1115" s="12">
        <f>IF(Data_Extraction!F1115="",Data_Extraction!$J1115*(U$1),Data_Extraction!F1115)</f>
        <v>98.49</v>
      </c>
      <c r="V1115" s="12">
        <f>IF(Data_Extraction!G1115="",Data_Extraction!$J1115*(V$1),Data_Extraction!G1115)</f>
        <v>91.454999999999998</v>
      </c>
      <c r="W1115" s="12">
        <f>IF(Data_Extraction!H1115="",Data_Extraction!$J1115*(W$1),Data_Extraction!H1115)</f>
        <v>116</v>
      </c>
      <c r="X1115" s="12">
        <f>IF(Data_Extraction!I1115="",Data_Extraction!$J1115*(X$1),Data_Extraction!I1115)</f>
        <v>97.484999999999999</v>
      </c>
      <c r="Y1115" s="13">
        <f t="shared" si="102"/>
        <v>97.610625000000013</v>
      </c>
      <c r="Z1115" s="17" t="str">
        <f t="shared" si="106"/>
        <v>Afternoon</v>
      </c>
      <c r="AA1115" s="14" t="str">
        <f>VLOOKUP($N1115,'HeartRate-2022-03-21-1647950188'!$C:$G,2,0)</f>
        <v>Hands on</v>
      </c>
      <c r="AB1115" s="14" t="str">
        <f>VLOOKUP($N1115,'HeartRate-2022-03-21-1647950188'!$C:$G,3,0)</f>
        <v>Off Campus</v>
      </c>
      <c r="AC1115" s="14" t="str">
        <f>VLOOKUP($N1115,'HeartRate-2022-03-21-1647950188'!$C:$G,4,0)</f>
        <v>Standing</v>
      </c>
      <c r="AD1115" s="14" t="str">
        <f>VLOOKUP($N1115,'HeartRate-2022-03-21-1647950188'!$C:$G,5,0)</f>
        <v>Technical Contexts</v>
      </c>
      <c r="AE1115">
        <f t="shared" si="107"/>
        <v>0</v>
      </c>
      <c r="AF1115" s="18">
        <v>44635</v>
      </c>
      <c r="AG1115" s="19">
        <v>0.45208333333333334</v>
      </c>
    </row>
    <row r="1116" spans="1:33" x14ac:dyDescent="0.3">
      <c r="A1116" s="5">
        <v>44635.452766203707</v>
      </c>
      <c r="B1116" t="str">
        <f>IFERROR(AVERAGEIFS('HeartRate-2022-03-21-1647950188'!$B:$B,'HeartRate-2022-03-21-1647950188'!$A:$A,Data_Extraction!B$2,'HeartRate-2022-03-21-1647950188'!$C:$C,Data_Extraction!$A1116),"")</f>
        <v/>
      </c>
      <c r="C1116" t="str">
        <f>IFERROR(AVERAGEIFS('HeartRate-2022-03-21-1647950188'!$B:$B,'HeartRate-2022-03-21-1647950188'!$A:$A,Data_Extraction!C$2,'HeartRate-2022-03-21-1647950188'!$C:$C,Data_Extraction!$A1116),"")</f>
        <v/>
      </c>
      <c r="D1116" t="str">
        <f>IFERROR(AVERAGEIFS('HeartRate-2022-03-21-1647950188'!$B:$B,'HeartRate-2022-03-21-1647950188'!$A:$A,Data_Extraction!D$2,'HeartRate-2022-03-21-1647950188'!$C:$C,Data_Extraction!$A1116),"")</f>
        <v/>
      </c>
      <c r="E1116" t="str">
        <f>IFERROR(AVERAGEIFS('HeartRate-2022-03-21-1647950188'!$B:$B,'HeartRate-2022-03-21-1647950188'!$A:$A,Data_Extraction!E$2,'HeartRate-2022-03-21-1647950188'!$C:$C,Data_Extraction!$A1116),"")</f>
        <v/>
      </c>
      <c r="F1116" t="str">
        <f>IFERROR(AVERAGEIFS('HeartRate-2022-03-21-1647950188'!$B:$B,'HeartRate-2022-03-21-1647950188'!$A:$A,Data_Extraction!F$2,'HeartRate-2022-03-21-1647950188'!$C:$C,Data_Extraction!$A1116),"")</f>
        <v/>
      </c>
      <c r="G1116">
        <f>IFERROR(AVERAGEIFS('HeartRate-2022-03-21-1647950188'!$B:$B,'HeartRate-2022-03-21-1647950188'!$A:$A,Data_Extraction!G$2,'HeartRate-2022-03-21-1647950188'!$C:$C,Data_Extraction!$A1116),"")</f>
        <v>133</v>
      </c>
      <c r="H1116" t="str">
        <f>IFERROR(AVERAGEIFS('HeartRate-2022-03-21-1647950188'!$B:$B,'HeartRate-2022-03-21-1647950188'!$A:$A,Data_Extraction!H$2,'HeartRate-2022-03-21-1647950188'!$C:$C,Data_Extraction!$A1116),"")</f>
        <v/>
      </c>
      <c r="I1116">
        <f>IFERROR(AVERAGEIFS('HeartRate-2022-03-21-1647950188'!$B:$B,'HeartRate-2022-03-21-1647950188'!$A:$A,Data_Extraction!I$2,'HeartRate-2022-03-21-1647950188'!$C:$C,Data_Extraction!$A1116),"")</f>
        <v>75</v>
      </c>
      <c r="J1116" s="8">
        <f t="shared" si="103"/>
        <v>104</v>
      </c>
      <c r="N1116" s="11">
        <f>Data_Extraction!A1116</f>
        <v>44635.452766203707</v>
      </c>
      <c r="O1116" s="15">
        <f t="shared" si="104"/>
        <v>44635</v>
      </c>
      <c r="P1116" s="16">
        <f t="shared" si="105"/>
        <v>0.45276620370370368</v>
      </c>
      <c r="Q1116" s="12">
        <f>IF(Data_Extraction!B1116="",Data_Extraction!$J1116*(Q$1),Data_Extraction!B1116)</f>
        <v>93.600000000000009</v>
      </c>
      <c r="R1116" s="12">
        <f>IF(Data_Extraction!C1116="",Data_Extraction!$J1116*(R$1),Data_Extraction!C1116)</f>
        <v>95.68</v>
      </c>
      <c r="S1116" s="12">
        <f>IF(Data_Extraction!D1116="",Data_Extraction!$J1116*(S$1),Data_Extraction!D1116)</f>
        <v>108.16</v>
      </c>
      <c r="T1116" s="12">
        <f>IF(Data_Extraction!E1116="",Data_Extraction!$J1116*(T$1),Data_Extraction!E1116)</f>
        <v>98.8</v>
      </c>
      <c r="U1116" s="12">
        <f>IF(Data_Extraction!F1116="",Data_Extraction!$J1116*(U$1),Data_Extraction!F1116)</f>
        <v>101.92</v>
      </c>
      <c r="V1116" s="12">
        <f>IF(Data_Extraction!G1116="",Data_Extraction!$J1116*(V$1),Data_Extraction!G1116)</f>
        <v>133</v>
      </c>
      <c r="W1116" s="12">
        <f>IF(Data_Extraction!H1116="",Data_Extraction!$J1116*(W$1),Data_Extraction!H1116)</f>
        <v>111.28</v>
      </c>
      <c r="X1116" s="12">
        <f>IF(Data_Extraction!I1116="",Data_Extraction!$J1116*(X$1),Data_Extraction!I1116)</f>
        <v>75</v>
      </c>
      <c r="Y1116" s="13">
        <f t="shared" si="102"/>
        <v>102.18</v>
      </c>
      <c r="Z1116" s="17" t="str">
        <f t="shared" si="106"/>
        <v>Afternoon</v>
      </c>
      <c r="AA1116" s="14" t="str">
        <f>VLOOKUP($N1116,'HeartRate-2022-03-21-1647950188'!$C:$G,2,0)</f>
        <v>Hands on</v>
      </c>
      <c r="AB1116" s="14" t="str">
        <f>VLOOKUP($N1116,'HeartRate-2022-03-21-1647950188'!$C:$G,3,0)</f>
        <v>Off Campus</v>
      </c>
      <c r="AC1116" s="14" t="str">
        <f>VLOOKUP($N1116,'HeartRate-2022-03-21-1647950188'!$C:$G,4,0)</f>
        <v>Standing</v>
      </c>
      <c r="AD1116" s="14" t="str">
        <f>VLOOKUP($N1116,'HeartRate-2022-03-21-1647950188'!$C:$G,5,0)</f>
        <v>Technical Contexts</v>
      </c>
      <c r="AE1116">
        <f t="shared" si="107"/>
        <v>0</v>
      </c>
      <c r="AF1116" s="18">
        <v>44635</v>
      </c>
      <c r="AG1116" s="19">
        <v>0.45276620370370368</v>
      </c>
    </row>
    <row r="1117" spans="1:33" x14ac:dyDescent="0.3">
      <c r="A1117" s="5">
        <v>44635.453043981484</v>
      </c>
      <c r="B1117" t="str">
        <f>IFERROR(AVERAGEIFS('HeartRate-2022-03-21-1647950188'!$B:$B,'HeartRate-2022-03-21-1647950188'!$A:$A,Data_Extraction!B$2,'HeartRate-2022-03-21-1647950188'!$C:$C,Data_Extraction!$A1117),"")</f>
        <v/>
      </c>
      <c r="C1117" t="str">
        <f>IFERROR(AVERAGEIFS('HeartRate-2022-03-21-1647950188'!$B:$B,'HeartRate-2022-03-21-1647950188'!$A:$A,Data_Extraction!C$2,'HeartRate-2022-03-21-1647950188'!$C:$C,Data_Extraction!$A1117),"")</f>
        <v/>
      </c>
      <c r="D1117" t="str">
        <f>IFERROR(AVERAGEIFS('HeartRate-2022-03-21-1647950188'!$B:$B,'HeartRate-2022-03-21-1647950188'!$A:$A,Data_Extraction!D$2,'HeartRate-2022-03-21-1647950188'!$C:$C,Data_Extraction!$A1117),"")</f>
        <v/>
      </c>
      <c r="E1117" t="str">
        <f>IFERROR(AVERAGEIFS('HeartRate-2022-03-21-1647950188'!$B:$B,'HeartRate-2022-03-21-1647950188'!$A:$A,Data_Extraction!E$2,'HeartRate-2022-03-21-1647950188'!$C:$C,Data_Extraction!$A1117),"")</f>
        <v/>
      </c>
      <c r="F1117" t="str">
        <f>IFERROR(AVERAGEIFS('HeartRate-2022-03-21-1647950188'!$B:$B,'HeartRate-2022-03-21-1647950188'!$A:$A,Data_Extraction!F$2,'HeartRate-2022-03-21-1647950188'!$C:$C,Data_Extraction!$A1117),"")</f>
        <v/>
      </c>
      <c r="G1117" t="str">
        <f>IFERROR(AVERAGEIFS('HeartRate-2022-03-21-1647950188'!$B:$B,'HeartRate-2022-03-21-1647950188'!$A:$A,Data_Extraction!G$2,'HeartRate-2022-03-21-1647950188'!$C:$C,Data_Extraction!$A1117),"")</f>
        <v/>
      </c>
      <c r="H1117">
        <f>IFERROR(AVERAGEIFS('HeartRate-2022-03-21-1647950188'!$B:$B,'HeartRate-2022-03-21-1647950188'!$A:$A,Data_Extraction!H$2,'HeartRate-2022-03-21-1647950188'!$C:$C,Data_Extraction!$A1117),"")</f>
        <v>82</v>
      </c>
      <c r="I1117" t="str">
        <f>IFERROR(AVERAGEIFS('HeartRate-2022-03-21-1647950188'!$B:$B,'HeartRate-2022-03-21-1647950188'!$A:$A,Data_Extraction!I$2,'HeartRate-2022-03-21-1647950188'!$C:$C,Data_Extraction!$A1117),"")</f>
        <v/>
      </c>
      <c r="J1117" s="8">
        <f t="shared" si="103"/>
        <v>82</v>
      </c>
      <c r="N1117" s="11">
        <f>Data_Extraction!A1117</f>
        <v>44635.453043981484</v>
      </c>
      <c r="O1117" s="15">
        <f t="shared" si="104"/>
        <v>44635</v>
      </c>
      <c r="P1117" s="16">
        <f t="shared" si="105"/>
        <v>0.45304398148148151</v>
      </c>
      <c r="Q1117" s="12">
        <f>IF(Data_Extraction!B1117="",Data_Extraction!$J1117*(Q$1),Data_Extraction!B1117)</f>
        <v>73.8</v>
      </c>
      <c r="R1117" s="12">
        <f>IF(Data_Extraction!C1117="",Data_Extraction!$J1117*(R$1),Data_Extraction!C1117)</f>
        <v>75.44</v>
      </c>
      <c r="S1117" s="12">
        <f>IF(Data_Extraction!D1117="",Data_Extraction!$J1117*(S$1),Data_Extraction!D1117)</f>
        <v>85.28</v>
      </c>
      <c r="T1117" s="12">
        <f>IF(Data_Extraction!E1117="",Data_Extraction!$J1117*(T$1),Data_Extraction!E1117)</f>
        <v>77.899999999999991</v>
      </c>
      <c r="U1117" s="12">
        <f>IF(Data_Extraction!F1117="",Data_Extraction!$J1117*(U$1),Data_Extraction!F1117)</f>
        <v>80.36</v>
      </c>
      <c r="V1117" s="12">
        <f>IF(Data_Extraction!G1117="",Data_Extraction!$J1117*(V$1),Data_Extraction!G1117)</f>
        <v>74.62</v>
      </c>
      <c r="W1117" s="12">
        <f>IF(Data_Extraction!H1117="",Data_Extraction!$J1117*(W$1),Data_Extraction!H1117)</f>
        <v>82</v>
      </c>
      <c r="X1117" s="12">
        <f>IF(Data_Extraction!I1117="",Data_Extraction!$J1117*(X$1),Data_Extraction!I1117)</f>
        <v>79.539999999999992</v>
      </c>
      <c r="Y1117" s="13">
        <f t="shared" si="102"/>
        <v>78.617500000000007</v>
      </c>
      <c r="Z1117" s="17" t="str">
        <f t="shared" si="106"/>
        <v>Afternoon</v>
      </c>
      <c r="AA1117" s="14" t="str">
        <f>VLOOKUP($N1117,'HeartRate-2022-03-21-1647950188'!$C:$G,2,0)</f>
        <v>Hands on</v>
      </c>
      <c r="AB1117" s="14" t="str">
        <f>VLOOKUP($N1117,'HeartRate-2022-03-21-1647950188'!$C:$G,3,0)</f>
        <v>Off Campus</v>
      </c>
      <c r="AC1117" s="14" t="str">
        <f>VLOOKUP($N1117,'HeartRate-2022-03-21-1647950188'!$C:$G,4,0)</f>
        <v>Standing</v>
      </c>
      <c r="AD1117" s="14" t="str">
        <f>VLOOKUP($N1117,'HeartRate-2022-03-21-1647950188'!$C:$G,5,0)</f>
        <v>Technical Contexts</v>
      </c>
      <c r="AE1117">
        <f t="shared" si="107"/>
        <v>0</v>
      </c>
      <c r="AF1117" s="18">
        <v>44635</v>
      </c>
      <c r="AG1117" s="19">
        <v>0.45304398148148151</v>
      </c>
    </row>
    <row r="1118" spans="1:33" x14ac:dyDescent="0.3">
      <c r="A1118" s="5">
        <v>44635.453460648147</v>
      </c>
      <c r="B1118" t="str">
        <f>IFERROR(AVERAGEIFS('HeartRate-2022-03-21-1647950188'!$B:$B,'HeartRate-2022-03-21-1647950188'!$A:$A,Data_Extraction!B$2,'HeartRate-2022-03-21-1647950188'!$C:$C,Data_Extraction!$A1118),"")</f>
        <v/>
      </c>
      <c r="C1118" t="str">
        <f>IFERROR(AVERAGEIFS('HeartRate-2022-03-21-1647950188'!$B:$B,'HeartRate-2022-03-21-1647950188'!$A:$A,Data_Extraction!C$2,'HeartRate-2022-03-21-1647950188'!$C:$C,Data_Extraction!$A1118),"")</f>
        <v/>
      </c>
      <c r="D1118" t="str">
        <f>IFERROR(AVERAGEIFS('HeartRate-2022-03-21-1647950188'!$B:$B,'HeartRate-2022-03-21-1647950188'!$A:$A,Data_Extraction!D$2,'HeartRate-2022-03-21-1647950188'!$C:$C,Data_Extraction!$A1118),"")</f>
        <v/>
      </c>
      <c r="E1118" t="str">
        <f>IFERROR(AVERAGEIFS('HeartRate-2022-03-21-1647950188'!$B:$B,'HeartRate-2022-03-21-1647950188'!$A:$A,Data_Extraction!E$2,'HeartRate-2022-03-21-1647950188'!$C:$C,Data_Extraction!$A1118),"")</f>
        <v/>
      </c>
      <c r="F1118" t="str">
        <f>IFERROR(AVERAGEIFS('HeartRate-2022-03-21-1647950188'!$B:$B,'HeartRate-2022-03-21-1647950188'!$A:$A,Data_Extraction!F$2,'HeartRate-2022-03-21-1647950188'!$C:$C,Data_Extraction!$A1118),"")</f>
        <v/>
      </c>
      <c r="G1118">
        <f>IFERROR(AVERAGEIFS('HeartRate-2022-03-21-1647950188'!$B:$B,'HeartRate-2022-03-21-1647950188'!$A:$A,Data_Extraction!G$2,'HeartRate-2022-03-21-1647950188'!$C:$C,Data_Extraction!$A1118),"")</f>
        <v>137</v>
      </c>
      <c r="H1118" t="str">
        <f>IFERROR(AVERAGEIFS('HeartRate-2022-03-21-1647950188'!$B:$B,'HeartRate-2022-03-21-1647950188'!$A:$A,Data_Extraction!H$2,'HeartRate-2022-03-21-1647950188'!$C:$C,Data_Extraction!$A1118),"")</f>
        <v/>
      </c>
      <c r="I1118">
        <f>IFERROR(AVERAGEIFS('HeartRate-2022-03-21-1647950188'!$B:$B,'HeartRate-2022-03-21-1647950188'!$A:$A,Data_Extraction!I$2,'HeartRate-2022-03-21-1647950188'!$C:$C,Data_Extraction!$A1118),"")</f>
        <v>79</v>
      </c>
      <c r="J1118" s="8">
        <f t="shared" si="103"/>
        <v>108</v>
      </c>
      <c r="N1118" s="11">
        <f>Data_Extraction!A1118</f>
        <v>44635.453460648147</v>
      </c>
      <c r="O1118" s="15">
        <f t="shared" si="104"/>
        <v>44635</v>
      </c>
      <c r="P1118" s="16">
        <f t="shared" si="105"/>
        <v>0.45346064814814818</v>
      </c>
      <c r="Q1118" s="12">
        <f>IF(Data_Extraction!B1118="",Data_Extraction!$J1118*(Q$1),Data_Extraction!B1118)</f>
        <v>97.2</v>
      </c>
      <c r="R1118" s="12">
        <f>IF(Data_Extraction!C1118="",Data_Extraction!$J1118*(R$1),Data_Extraction!C1118)</f>
        <v>99.36</v>
      </c>
      <c r="S1118" s="12">
        <f>IF(Data_Extraction!D1118="",Data_Extraction!$J1118*(S$1),Data_Extraction!D1118)</f>
        <v>112.32000000000001</v>
      </c>
      <c r="T1118" s="12">
        <f>IF(Data_Extraction!E1118="",Data_Extraction!$J1118*(T$1),Data_Extraction!E1118)</f>
        <v>102.6</v>
      </c>
      <c r="U1118" s="12">
        <f>IF(Data_Extraction!F1118="",Data_Extraction!$J1118*(U$1),Data_Extraction!F1118)</f>
        <v>105.84</v>
      </c>
      <c r="V1118" s="12">
        <f>IF(Data_Extraction!G1118="",Data_Extraction!$J1118*(V$1),Data_Extraction!G1118)</f>
        <v>137</v>
      </c>
      <c r="W1118" s="12">
        <f>IF(Data_Extraction!H1118="",Data_Extraction!$J1118*(W$1),Data_Extraction!H1118)</f>
        <v>115.56</v>
      </c>
      <c r="X1118" s="12">
        <f>IF(Data_Extraction!I1118="",Data_Extraction!$J1118*(X$1),Data_Extraction!I1118)</f>
        <v>79</v>
      </c>
      <c r="Y1118" s="13">
        <f t="shared" si="102"/>
        <v>106.11000000000001</v>
      </c>
      <c r="Z1118" s="17" t="str">
        <f t="shared" si="106"/>
        <v>Afternoon</v>
      </c>
      <c r="AA1118" s="14" t="str">
        <f>VLOOKUP($N1118,'HeartRate-2022-03-21-1647950188'!$C:$G,2,0)</f>
        <v>Hands on</v>
      </c>
      <c r="AB1118" s="14" t="str">
        <f>VLOOKUP($N1118,'HeartRate-2022-03-21-1647950188'!$C:$G,3,0)</f>
        <v>Off Campus</v>
      </c>
      <c r="AC1118" s="14" t="str">
        <f>VLOOKUP($N1118,'HeartRate-2022-03-21-1647950188'!$C:$G,4,0)</f>
        <v>Standing</v>
      </c>
      <c r="AD1118" s="14" t="str">
        <f>VLOOKUP($N1118,'HeartRate-2022-03-21-1647950188'!$C:$G,5,0)</f>
        <v>Technical Contexts</v>
      </c>
      <c r="AE1118">
        <f t="shared" si="107"/>
        <v>0</v>
      </c>
      <c r="AF1118" s="18">
        <v>44635</v>
      </c>
      <c r="AG1118" s="19">
        <v>0.45346064814814818</v>
      </c>
    </row>
    <row r="1119" spans="1:33" x14ac:dyDescent="0.3">
      <c r="A1119" s="5">
        <v>44635.454155092593</v>
      </c>
      <c r="B1119" t="str">
        <f>IFERROR(AVERAGEIFS('HeartRate-2022-03-21-1647950188'!$B:$B,'HeartRate-2022-03-21-1647950188'!$A:$A,Data_Extraction!B$2,'HeartRate-2022-03-21-1647950188'!$C:$C,Data_Extraction!$A1119),"")</f>
        <v/>
      </c>
      <c r="C1119" t="str">
        <f>IFERROR(AVERAGEIFS('HeartRate-2022-03-21-1647950188'!$B:$B,'HeartRate-2022-03-21-1647950188'!$A:$A,Data_Extraction!C$2,'HeartRate-2022-03-21-1647950188'!$C:$C,Data_Extraction!$A1119),"")</f>
        <v/>
      </c>
      <c r="D1119" t="str">
        <f>IFERROR(AVERAGEIFS('HeartRate-2022-03-21-1647950188'!$B:$B,'HeartRate-2022-03-21-1647950188'!$A:$A,Data_Extraction!D$2,'HeartRate-2022-03-21-1647950188'!$C:$C,Data_Extraction!$A1119),"")</f>
        <v/>
      </c>
      <c r="E1119" t="str">
        <f>IFERROR(AVERAGEIFS('HeartRate-2022-03-21-1647950188'!$B:$B,'HeartRate-2022-03-21-1647950188'!$A:$A,Data_Extraction!E$2,'HeartRate-2022-03-21-1647950188'!$C:$C,Data_Extraction!$A1119),"")</f>
        <v/>
      </c>
      <c r="F1119" t="str">
        <f>IFERROR(AVERAGEIFS('HeartRate-2022-03-21-1647950188'!$B:$B,'HeartRate-2022-03-21-1647950188'!$A:$A,Data_Extraction!F$2,'HeartRate-2022-03-21-1647950188'!$C:$C,Data_Extraction!$A1119),"")</f>
        <v/>
      </c>
      <c r="G1119">
        <f>IFERROR(AVERAGEIFS('HeartRate-2022-03-21-1647950188'!$B:$B,'HeartRate-2022-03-21-1647950188'!$A:$A,Data_Extraction!G$2,'HeartRate-2022-03-21-1647950188'!$C:$C,Data_Extraction!$A1119),"")</f>
        <v>138</v>
      </c>
      <c r="H1119" t="str">
        <f>IFERROR(AVERAGEIFS('HeartRate-2022-03-21-1647950188'!$B:$B,'HeartRate-2022-03-21-1647950188'!$A:$A,Data_Extraction!H$2,'HeartRate-2022-03-21-1647950188'!$C:$C,Data_Extraction!$A1119),"")</f>
        <v/>
      </c>
      <c r="I1119">
        <f>IFERROR(AVERAGEIFS('HeartRate-2022-03-21-1647950188'!$B:$B,'HeartRate-2022-03-21-1647950188'!$A:$A,Data_Extraction!I$2,'HeartRate-2022-03-21-1647950188'!$C:$C,Data_Extraction!$A1119),"")</f>
        <v>71</v>
      </c>
      <c r="J1119" s="8">
        <f t="shared" si="103"/>
        <v>104.5</v>
      </c>
      <c r="N1119" s="11">
        <f>Data_Extraction!A1119</f>
        <v>44635.454155092593</v>
      </c>
      <c r="O1119" s="15">
        <f t="shared" si="104"/>
        <v>44635</v>
      </c>
      <c r="P1119" s="16">
        <f t="shared" si="105"/>
        <v>0.45415509259259257</v>
      </c>
      <c r="Q1119" s="12">
        <f>IF(Data_Extraction!B1119="",Data_Extraction!$J1119*(Q$1),Data_Extraction!B1119)</f>
        <v>94.05</v>
      </c>
      <c r="R1119" s="12">
        <f>IF(Data_Extraction!C1119="",Data_Extraction!$J1119*(R$1),Data_Extraction!C1119)</f>
        <v>96.14</v>
      </c>
      <c r="S1119" s="12">
        <f>IF(Data_Extraction!D1119="",Data_Extraction!$J1119*(S$1),Data_Extraction!D1119)</f>
        <v>108.68</v>
      </c>
      <c r="T1119" s="12">
        <f>IF(Data_Extraction!E1119="",Data_Extraction!$J1119*(T$1),Data_Extraction!E1119)</f>
        <v>99.274999999999991</v>
      </c>
      <c r="U1119" s="12">
        <f>IF(Data_Extraction!F1119="",Data_Extraction!$J1119*(U$1),Data_Extraction!F1119)</f>
        <v>102.41</v>
      </c>
      <c r="V1119" s="12">
        <f>IF(Data_Extraction!G1119="",Data_Extraction!$J1119*(V$1),Data_Extraction!G1119)</f>
        <v>138</v>
      </c>
      <c r="W1119" s="12">
        <f>IF(Data_Extraction!H1119="",Data_Extraction!$J1119*(W$1),Data_Extraction!H1119)</f>
        <v>111.81500000000001</v>
      </c>
      <c r="X1119" s="12">
        <f>IF(Data_Extraction!I1119="",Data_Extraction!$J1119*(X$1),Data_Extraction!I1119)</f>
        <v>71</v>
      </c>
      <c r="Y1119" s="13">
        <f t="shared" si="102"/>
        <v>102.67125</v>
      </c>
      <c r="Z1119" s="17" t="str">
        <f t="shared" si="106"/>
        <v>Afternoon</v>
      </c>
      <c r="AA1119" s="14" t="str">
        <f>VLOOKUP($N1119,'HeartRate-2022-03-21-1647950188'!$C:$G,2,0)</f>
        <v>Hands on</v>
      </c>
      <c r="AB1119" s="14" t="str">
        <f>VLOOKUP($N1119,'HeartRate-2022-03-21-1647950188'!$C:$G,3,0)</f>
        <v>Off Campus</v>
      </c>
      <c r="AC1119" s="14" t="str">
        <f>VLOOKUP($N1119,'HeartRate-2022-03-21-1647950188'!$C:$G,4,0)</f>
        <v>Standing</v>
      </c>
      <c r="AD1119" s="14" t="str">
        <f>VLOOKUP($N1119,'HeartRate-2022-03-21-1647950188'!$C:$G,5,0)</f>
        <v>Technical Contexts</v>
      </c>
      <c r="AE1119">
        <f t="shared" si="107"/>
        <v>0</v>
      </c>
      <c r="AF1119" s="18">
        <v>44635</v>
      </c>
      <c r="AG1119" s="19">
        <v>0.45415509259259257</v>
      </c>
    </row>
    <row r="1120" spans="1:33" x14ac:dyDescent="0.3">
      <c r="A1120" s="5">
        <v>44635.45484953704</v>
      </c>
      <c r="B1120" t="str">
        <f>IFERROR(AVERAGEIFS('HeartRate-2022-03-21-1647950188'!$B:$B,'HeartRate-2022-03-21-1647950188'!$A:$A,Data_Extraction!B$2,'HeartRate-2022-03-21-1647950188'!$C:$C,Data_Extraction!$A1120),"")</f>
        <v/>
      </c>
      <c r="C1120" t="str">
        <f>IFERROR(AVERAGEIFS('HeartRate-2022-03-21-1647950188'!$B:$B,'HeartRate-2022-03-21-1647950188'!$A:$A,Data_Extraction!C$2,'HeartRate-2022-03-21-1647950188'!$C:$C,Data_Extraction!$A1120),"")</f>
        <v/>
      </c>
      <c r="D1120" t="str">
        <f>IFERROR(AVERAGEIFS('HeartRate-2022-03-21-1647950188'!$B:$B,'HeartRate-2022-03-21-1647950188'!$A:$A,Data_Extraction!D$2,'HeartRate-2022-03-21-1647950188'!$C:$C,Data_Extraction!$A1120),"")</f>
        <v/>
      </c>
      <c r="E1120" t="str">
        <f>IFERROR(AVERAGEIFS('HeartRate-2022-03-21-1647950188'!$B:$B,'HeartRate-2022-03-21-1647950188'!$A:$A,Data_Extraction!E$2,'HeartRate-2022-03-21-1647950188'!$C:$C,Data_Extraction!$A1120),"")</f>
        <v/>
      </c>
      <c r="F1120" t="str">
        <f>IFERROR(AVERAGEIFS('HeartRate-2022-03-21-1647950188'!$B:$B,'HeartRate-2022-03-21-1647950188'!$A:$A,Data_Extraction!F$2,'HeartRate-2022-03-21-1647950188'!$C:$C,Data_Extraction!$A1120),"")</f>
        <v/>
      </c>
      <c r="G1120">
        <f>IFERROR(AVERAGEIFS('HeartRate-2022-03-21-1647950188'!$B:$B,'HeartRate-2022-03-21-1647950188'!$A:$A,Data_Extraction!G$2,'HeartRate-2022-03-21-1647950188'!$C:$C,Data_Extraction!$A1120),"")</f>
        <v>134</v>
      </c>
      <c r="H1120" t="str">
        <f>IFERROR(AVERAGEIFS('HeartRate-2022-03-21-1647950188'!$B:$B,'HeartRate-2022-03-21-1647950188'!$A:$A,Data_Extraction!H$2,'HeartRate-2022-03-21-1647950188'!$C:$C,Data_Extraction!$A1120),"")</f>
        <v/>
      </c>
      <c r="I1120">
        <f>IFERROR(AVERAGEIFS('HeartRate-2022-03-21-1647950188'!$B:$B,'HeartRate-2022-03-21-1647950188'!$A:$A,Data_Extraction!I$2,'HeartRate-2022-03-21-1647950188'!$C:$C,Data_Extraction!$A1120),"")</f>
        <v>60</v>
      </c>
      <c r="J1120" s="8">
        <f t="shared" si="103"/>
        <v>97</v>
      </c>
      <c r="N1120" s="11">
        <f>Data_Extraction!A1120</f>
        <v>44635.45484953704</v>
      </c>
      <c r="O1120" s="15">
        <f t="shared" si="104"/>
        <v>44635</v>
      </c>
      <c r="P1120" s="16">
        <f t="shared" si="105"/>
        <v>0.45484953703703707</v>
      </c>
      <c r="Q1120" s="12">
        <f>IF(Data_Extraction!B1120="",Data_Extraction!$J1120*(Q$1),Data_Extraction!B1120)</f>
        <v>87.3</v>
      </c>
      <c r="R1120" s="12">
        <f>IF(Data_Extraction!C1120="",Data_Extraction!$J1120*(R$1),Data_Extraction!C1120)</f>
        <v>89.240000000000009</v>
      </c>
      <c r="S1120" s="12">
        <f>IF(Data_Extraction!D1120="",Data_Extraction!$J1120*(S$1),Data_Extraction!D1120)</f>
        <v>100.88000000000001</v>
      </c>
      <c r="T1120" s="12">
        <f>IF(Data_Extraction!E1120="",Data_Extraction!$J1120*(T$1),Data_Extraction!E1120)</f>
        <v>92.149999999999991</v>
      </c>
      <c r="U1120" s="12">
        <f>IF(Data_Extraction!F1120="",Data_Extraction!$J1120*(U$1),Data_Extraction!F1120)</f>
        <v>95.06</v>
      </c>
      <c r="V1120" s="12">
        <f>IF(Data_Extraction!G1120="",Data_Extraction!$J1120*(V$1),Data_Extraction!G1120)</f>
        <v>134</v>
      </c>
      <c r="W1120" s="12">
        <f>IF(Data_Extraction!H1120="",Data_Extraction!$J1120*(W$1),Data_Extraction!H1120)</f>
        <v>103.79</v>
      </c>
      <c r="X1120" s="12">
        <f>IF(Data_Extraction!I1120="",Data_Extraction!$J1120*(X$1),Data_Extraction!I1120)</f>
        <v>60</v>
      </c>
      <c r="Y1120" s="13">
        <f t="shared" si="102"/>
        <v>95.302499999999995</v>
      </c>
      <c r="Z1120" s="17" t="str">
        <f t="shared" si="106"/>
        <v>Afternoon</v>
      </c>
      <c r="AA1120" s="14" t="str">
        <f>VLOOKUP($N1120,'HeartRate-2022-03-21-1647950188'!$C:$G,2,0)</f>
        <v>Hands on</v>
      </c>
      <c r="AB1120" s="14" t="str">
        <f>VLOOKUP($N1120,'HeartRate-2022-03-21-1647950188'!$C:$G,3,0)</f>
        <v>Off Campus</v>
      </c>
      <c r="AC1120" s="14" t="str">
        <f>VLOOKUP($N1120,'HeartRate-2022-03-21-1647950188'!$C:$G,4,0)</f>
        <v>Standing</v>
      </c>
      <c r="AD1120" s="14" t="str">
        <f>VLOOKUP($N1120,'HeartRate-2022-03-21-1647950188'!$C:$G,5,0)</f>
        <v>Technical Contexts</v>
      </c>
      <c r="AE1120">
        <f t="shared" si="107"/>
        <v>0</v>
      </c>
      <c r="AF1120" s="18">
        <v>44635</v>
      </c>
      <c r="AG1120" s="19">
        <v>0.45484953703703707</v>
      </c>
    </row>
    <row r="1121" spans="1:33" x14ac:dyDescent="0.3">
      <c r="A1121" s="5">
        <v>44635.455543981479</v>
      </c>
      <c r="B1121" t="str">
        <f>IFERROR(AVERAGEIFS('HeartRate-2022-03-21-1647950188'!$B:$B,'HeartRate-2022-03-21-1647950188'!$A:$A,Data_Extraction!B$2,'HeartRate-2022-03-21-1647950188'!$C:$C,Data_Extraction!$A1121),"")</f>
        <v/>
      </c>
      <c r="C1121" t="str">
        <f>IFERROR(AVERAGEIFS('HeartRate-2022-03-21-1647950188'!$B:$B,'HeartRate-2022-03-21-1647950188'!$A:$A,Data_Extraction!C$2,'HeartRate-2022-03-21-1647950188'!$C:$C,Data_Extraction!$A1121),"")</f>
        <v/>
      </c>
      <c r="D1121" t="str">
        <f>IFERROR(AVERAGEIFS('HeartRate-2022-03-21-1647950188'!$B:$B,'HeartRate-2022-03-21-1647950188'!$A:$A,Data_Extraction!D$2,'HeartRate-2022-03-21-1647950188'!$C:$C,Data_Extraction!$A1121),"")</f>
        <v/>
      </c>
      <c r="E1121" t="str">
        <f>IFERROR(AVERAGEIFS('HeartRate-2022-03-21-1647950188'!$B:$B,'HeartRate-2022-03-21-1647950188'!$A:$A,Data_Extraction!E$2,'HeartRate-2022-03-21-1647950188'!$C:$C,Data_Extraction!$A1121),"")</f>
        <v/>
      </c>
      <c r="F1121" t="str">
        <f>IFERROR(AVERAGEIFS('HeartRate-2022-03-21-1647950188'!$B:$B,'HeartRate-2022-03-21-1647950188'!$A:$A,Data_Extraction!F$2,'HeartRate-2022-03-21-1647950188'!$C:$C,Data_Extraction!$A1121),"")</f>
        <v/>
      </c>
      <c r="G1121">
        <f>IFERROR(AVERAGEIFS('HeartRate-2022-03-21-1647950188'!$B:$B,'HeartRate-2022-03-21-1647950188'!$A:$A,Data_Extraction!G$2,'HeartRate-2022-03-21-1647950188'!$C:$C,Data_Extraction!$A1121),"")</f>
        <v>136</v>
      </c>
      <c r="H1121" t="str">
        <f>IFERROR(AVERAGEIFS('HeartRate-2022-03-21-1647950188'!$B:$B,'HeartRate-2022-03-21-1647950188'!$A:$A,Data_Extraction!H$2,'HeartRate-2022-03-21-1647950188'!$C:$C,Data_Extraction!$A1121),"")</f>
        <v/>
      </c>
      <c r="I1121">
        <f>IFERROR(AVERAGEIFS('HeartRate-2022-03-21-1647950188'!$B:$B,'HeartRate-2022-03-21-1647950188'!$A:$A,Data_Extraction!I$2,'HeartRate-2022-03-21-1647950188'!$C:$C,Data_Extraction!$A1121),"")</f>
        <v>58</v>
      </c>
      <c r="J1121" s="8">
        <f t="shared" si="103"/>
        <v>97</v>
      </c>
      <c r="N1121" s="11">
        <f>Data_Extraction!A1121</f>
        <v>44635.455543981479</v>
      </c>
      <c r="O1121" s="15">
        <f t="shared" si="104"/>
        <v>44635</v>
      </c>
      <c r="P1121" s="16">
        <f t="shared" si="105"/>
        <v>0.45554398148148145</v>
      </c>
      <c r="Q1121" s="12">
        <f>IF(Data_Extraction!B1121="",Data_Extraction!$J1121*(Q$1),Data_Extraction!B1121)</f>
        <v>87.3</v>
      </c>
      <c r="R1121" s="12">
        <f>IF(Data_Extraction!C1121="",Data_Extraction!$J1121*(R$1),Data_Extraction!C1121)</f>
        <v>89.240000000000009</v>
      </c>
      <c r="S1121" s="12">
        <f>IF(Data_Extraction!D1121="",Data_Extraction!$J1121*(S$1),Data_Extraction!D1121)</f>
        <v>100.88000000000001</v>
      </c>
      <c r="T1121" s="12">
        <f>IF(Data_Extraction!E1121="",Data_Extraction!$J1121*(T$1),Data_Extraction!E1121)</f>
        <v>92.149999999999991</v>
      </c>
      <c r="U1121" s="12">
        <f>IF(Data_Extraction!F1121="",Data_Extraction!$J1121*(U$1),Data_Extraction!F1121)</f>
        <v>95.06</v>
      </c>
      <c r="V1121" s="12">
        <f>IF(Data_Extraction!G1121="",Data_Extraction!$J1121*(V$1),Data_Extraction!G1121)</f>
        <v>136</v>
      </c>
      <c r="W1121" s="12">
        <f>IF(Data_Extraction!H1121="",Data_Extraction!$J1121*(W$1),Data_Extraction!H1121)</f>
        <v>103.79</v>
      </c>
      <c r="X1121" s="12">
        <f>IF(Data_Extraction!I1121="",Data_Extraction!$J1121*(X$1),Data_Extraction!I1121)</f>
        <v>58</v>
      </c>
      <c r="Y1121" s="13">
        <f t="shared" si="102"/>
        <v>95.302499999999995</v>
      </c>
      <c r="Z1121" s="17" t="str">
        <f t="shared" si="106"/>
        <v>Afternoon</v>
      </c>
      <c r="AA1121" s="14" t="str">
        <f>VLOOKUP($N1121,'HeartRate-2022-03-21-1647950188'!$C:$G,2,0)</f>
        <v>Hands on</v>
      </c>
      <c r="AB1121" s="14" t="str">
        <f>VLOOKUP($N1121,'HeartRate-2022-03-21-1647950188'!$C:$G,3,0)</f>
        <v>Off Campus</v>
      </c>
      <c r="AC1121" s="14" t="str">
        <f>VLOOKUP($N1121,'HeartRate-2022-03-21-1647950188'!$C:$G,4,0)</f>
        <v>Standing</v>
      </c>
      <c r="AD1121" s="14" t="str">
        <f>VLOOKUP($N1121,'HeartRate-2022-03-21-1647950188'!$C:$G,5,0)</f>
        <v>Technical Contexts</v>
      </c>
      <c r="AE1121">
        <f t="shared" si="107"/>
        <v>0</v>
      </c>
      <c r="AF1121" s="18">
        <v>44635</v>
      </c>
      <c r="AG1121" s="19">
        <v>0.45554398148148145</v>
      </c>
    </row>
    <row r="1122" spans="1:33" x14ac:dyDescent="0.3">
      <c r="A1122" s="5">
        <v>44635.455555555556</v>
      </c>
      <c r="B1122">
        <f>IFERROR(AVERAGEIFS('HeartRate-2022-03-21-1647950188'!$B:$B,'HeartRate-2022-03-21-1647950188'!$A:$A,Data_Extraction!B$2,'HeartRate-2022-03-21-1647950188'!$C:$C,Data_Extraction!$A1122),"")</f>
        <v>86</v>
      </c>
      <c r="C1122" t="str">
        <f>IFERROR(AVERAGEIFS('HeartRate-2022-03-21-1647950188'!$B:$B,'HeartRate-2022-03-21-1647950188'!$A:$A,Data_Extraction!C$2,'HeartRate-2022-03-21-1647950188'!$C:$C,Data_Extraction!$A1122),"")</f>
        <v/>
      </c>
      <c r="D1122" t="str">
        <f>IFERROR(AVERAGEIFS('HeartRate-2022-03-21-1647950188'!$B:$B,'HeartRate-2022-03-21-1647950188'!$A:$A,Data_Extraction!D$2,'HeartRate-2022-03-21-1647950188'!$C:$C,Data_Extraction!$A1122),"")</f>
        <v/>
      </c>
      <c r="E1122" t="str">
        <f>IFERROR(AVERAGEIFS('HeartRate-2022-03-21-1647950188'!$B:$B,'HeartRate-2022-03-21-1647950188'!$A:$A,Data_Extraction!E$2,'HeartRate-2022-03-21-1647950188'!$C:$C,Data_Extraction!$A1122),"")</f>
        <v/>
      </c>
      <c r="F1122" t="str">
        <f>IFERROR(AVERAGEIFS('HeartRate-2022-03-21-1647950188'!$B:$B,'HeartRate-2022-03-21-1647950188'!$A:$A,Data_Extraction!F$2,'HeartRate-2022-03-21-1647950188'!$C:$C,Data_Extraction!$A1122),"")</f>
        <v/>
      </c>
      <c r="G1122" t="str">
        <f>IFERROR(AVERAGEIFS('HeartRate-2022-03-21-1647950188'!$B:$B,'HeartRate-2022-03-21-1647950188'!$A:$A,Data_Extraction!G$2,'HeartRate-2022-03-21-1647950188'!$C:$C,Data_Extraction!$A1122),"")</f>
        <v/>
      </c>
      <c r="H1122">
        <f>IFERROR(AVERAGEIFS('HeartRate-2022-03-21-1647950188'!$B:$B,'HeartRate-2022-03-21-1647950188'!$A:$A,Data_Extraction!H$2,'HeartRate-2022-03-21-1647950188'!$C:$C,Data_Extraction!$A1122),"")</f>
        <v>105</v>
      </c>
      <c r="I1122" t="str">
        <f>IFERROR(AVERAGEIFS('HeartRate-2022-03-21-1647950188'!$B:$B,'HeartRate-2022-03-21-1647950188'!$A:$A,Data_Extraction!I$2,'HeartRate-2022-03-21-1647950188'!$C:$C,Data_Extraction!$A1122),"")</f>
        <v/>
      </c>
      <c r="J1122" s="8">
        <f t="shared" si="103"/>
        <v>95.5</v>
      </c>
      <c r="N1122" s="11">
        <f>Data_Extraction!A1122</f>
        <v>44635.455555555556</v>
      </c>
      <c r="O1122" s="15">
        <f t="shared" si="104"/>
        <v>44635</v>
      </c>
      <c r="P1122" s="16">
        <f t="shared" si="105"/>
        <v>0.45555555555555555</v>
      </c>
      <c r="Q1122" s="12">
        <f>IF(Data_Extraction!B1122="",Data_Extraction!$J1122*(Q$1),Data_Extraction!B1122)</f>
        <v>86</v>
      </c>
      <c r="R1122" s="12">
        <f>IF(Data_Extraction!C1122="",Data_Extraction!$J1122*(R$1),Data_Extraction!C1122)</f>
        <v>87.86</v>
      </c>
      <c r="S1122" s="12">
        <f>IF(Data_Extraction!D1122="",Data_Extraction!$J1122*(S$1),Data_Extraction!D1122)</f>
        <v>99.320000000000007</v>
      </c>
      <c r="T1122" s="12">
        <f>IF(Data_Extraction!E1122="",Data_Extraction!$J1122*(T$1),Data_Extraction!E1122)</f>
        <v>90.724999999999994</v>
      </c>
      <c r="U1122" s="12">
        <f>IF(Data_Extraction!F1122="",Data_Extraction!$J1122*(U$1),Data_Extraction!F1122)</f>
        <v>93.59</v>
      </c>
      <c r="V1122" s="12">
        <f>IF(Data_Extraction!G1122="",Data_Extraction!$J1122*(V$1),Data_Extraction!G1122)</f>
        <v>86.905000000000001</v>
      </c>
      <c r="W1122" s="12">
        <f>IF(Data_Extraction!H1122="",Data_Extraction!$J1122*(W$1),Data_Extraction!H1122)</f>
        <v>105</v>
      </c>
      <c r="X1122" s="12">
        <f>IF(Data_Extraction!I1122="",Data_Extraction!$J1122*(X$1),Data_Extraction!I1122)</f>
        <v>92.634999999999991</v>
      </c>
      <c r="Y1122" s="13">
        <f t="shared" si="102"/>
        <v>92.754374999999996</v>
      </c>
      <c r="Z1122" s="17" t="str">
        <f t="shared" si="106"/>
        <v>Afternoon</v>
      </c>
      <c r="AA1122" s="14" t="str">
        <f>VLOOKUP($N1122,'HeartRate-2022-03-21-1647950188'!$C:$G,2,0)</f>
        <v>Hands on</v>
      </c>
      <c r="AB1122" s="14" t="str">
        <f>VLOOKUP($N1122,'HeartRate-2022-03-21-1647950188'!$C:$G,3,0)</f>
        <v>Off Campus</v>
      </c>
      <c r="AC1122" s="14" t="str">
        <f>VLOOKUP($N1122,'HeartRate-2022-03-21-1647950188'!$C:$G,4,0)</f>
        <v>Standing</v>
      </c>
      <c r="AD1122" s="14" t="str">
        <f>VLOOKUP($N1122,'HeartRate-2022-03-21-1647950188'!$C:$G,5,0)</f>
        <v>Technical Contexts</v>
      </c>
      <c r="AE1122">
        <f t="shared" si="107"/>
        <v>0</v>
      </c>
      <c r="AF1122" s="18">
        <v>44635</v>
      </c>
      <c r="AG1122" s="19">
        <v>0.45555555555555555</v>
      </c>
    </row>
    <row r="1123" spans="1:33" x14ac:dyDescent="0.3">
      <c r="A1123" s="5">
        <v>44635.456238425926</v>
      </c>
      <c r="B1123" t="str">
        <f>IFERROR(AVERAGEIFS('HeartRate-2022-03-21-1647950188'!$B:$B,'HeartRate-2022-03-21-1647950188'!$A:$A,Data_Extraction!B$2,'HeartRate-2022-03-21-1647950188'!$C:$C,Data_Extraction!$A1123),"")</f>
        <v/>
      </c>
      <c r="C1123" t="str">
        <f>IFERROR(AVERAGEIFS('HeartRate-2022-03-21-1647950188'!$B:$B,'HeartRate-2022-03-21-1647950188'!$A:$A,Data_Extraction!C$2,'HeartRate-2022-03-21-1647950188'!$C:$C,Data_Extraction!$A1123),"")</f>
        <v/>
      </c>
      <c r="D1123" t="str">
        <f>IFERROR(AVERAGEIFS('HeartRate-2022-03-21-1647950188'!$B:$B,'HeartRate-2022-03-21-1647950188'!$A:$A,Data_Extraction!D$2,'HeartRate-2022-03-21-1647950188'!$C:$C,Data_Extraction!$A1123),"")</f>
        <v/>
      </c>
      <c r="E1123" t="str">
        <f>IFERROR(AVERAGEIFS('HeartRate-2022-03-21-1647950188'!$B:$B,'HeartRate-2022-03-21-1647950188'!$A:$A,Data_Extraction!E$2,'HeartRate-2022-03-21-1647950188'!$C:$C,Data_Extraction!$A1123),"")</f>
        <v/>
      </c>
      <c r="F1123" t="str">
        <f>IFERROR(AVERAGEIFS('HeartRate-2022-03-21-1647950188'!$B:$B,'HeartRate-2022-03-21-1647950188'!$A:$A,Data_Extraction!F$2,'HeartRate-2022-03-21-1647950188'!$C:$C,Data_Extraction!$A1123),"")</f>
        <v/>
      </c>
      <c r="G1123">
        <f>IFERROR(AVERAGEIFS('HeartRate-2022-03-21-1647950188'!$B:$B,'HeartRate-2022-03-21-1647950188'!$A:$A,Data_Extraction!G$2,'HeartRate-2022-03-21-1647950188'!$C:$C,Data_Extraction!$A1123),"")</f>
        <v>130</v>
      </c>
      <c r="H1123" t="str">
        <f>IFERROR(AVERAGEIFS('HeartRate-2022-03-21-1647950188'!$B:$B,'HeartRate-2022-03-21-1647950188'!$A:$A,Data_Extraction!H$2,'HeartRate-2022-03-21-1647950188'!$C:$C,Data_Extraction!$A1123),"")</f>
        <v/>
      </c>
      <c r="I1123">
        <f>IFERROR(AVERAGEIFS('HeartRate-2022-03-21-1647950188'!$B:$B,'HeartRate-2022-03-21-1647950188'!$A:$A,Data_Extraction!I$2,'HeartRate-2022-03-21-1647950188'!$C:$C,Data_Extraction!$A1123),"")</f>
        <v>83</v>
      </c>
      <c r="J1123" s="8">
        <f t="shared" si="103"/>
        <v>106.5</v>
      </c>
      <c r="N1123" s="11">
        <f>Data_Extraction!A1123</f>
        <v>44635.456238425926</v>
      </c>
      <c r="O1123" s="15">
        <f t="shared" si="104"/>
        <v>44635</v>
      </c>
      <c r="P1123" s="16">
        <f t="shared" si="105"/>
        <v>0.45623842592592595</v>
      </c>
      <c r="Q1123" s="12">
        <f>IF(Data_Extraction!B1123="",Data_Extraction!$J1123*(Q$1),Data_Extraction!B1123)</f>
        <v>95.850000000000009</v>
      </c>
      <c r="R1123" s="12">
        <f>IF(Data_Extraction!C1123="",Data_Extraction!$J1123*(R$1),Data_Extraction!C1123)</f>
        <v>97.98</v>
      </c>
      <c r="S1123" s="12">
        <f>IF(Data_Extraction!D1123="",Data_Extraction!$J1123*(S$1),Data_Extraction!D1123)</f>
        <v>110.76</v>
      </c>
      <c r="T1123" s="12">
        <f>IF(Data_Extraction!E1123="",Data_Extraction!$J1123*(T$1),Data_Extraction!E1123)</f>
        <v>101.175</v>
      </c>
      <c r="U1123" s="12">
        <f>IF(Data_Extraction!F1123="",Data_Extraction!$J1123*(U$1),Data_Extraction!F1123)</f>
        <v>104.37</v>
      </c>
      <c r="V1123" s="12">
        <f>IF(Data_Extraction!G1123="",Data_Extraction!$J1123*(V$1),Data_Extraction!G1123)</f>
        <v>130</v>
      </c>
      <c r="W1123" s="12">
        <f>IF(Data_Extraction!H1123="",Data_Extraction!$J1123*(W$1),Data_Extraction!H1123)</f>
        <v>113.95500000000001</v>
      </c>
      <c r="X1123" s="12">
        <f>IF(Data_Extraction!I1123="",Data_Extraction!$J1123*(X$1),Data_Extraction!I1123)</f>
        <v>83</v>
      </c>
      <c r="Y1123" s="13">
        <f t="shared" si="102"/>
        <v>104.63625</v>
      </c>
      <c r="Z1123" s="17" t="str">
        <f t="shared" si="106"/>
        <v>Afternoon</v>
      </c>
      <c r="AA1123" s="14" t="str">
        <f>VLOOKUP($N1123,'HeartRate-2022-03-21-1647950188'!$C:$G,2,0)</f>
        <v>Hands on</v>
      </c>
      <c r="AB1123" s="14" t="str">
        <f>VLOOKUP($N1123,'HeartRate-2022-03-21-1647950188'!$C:$G,3,0)</f>
        <v>Off Campus</v>
      </c>
      <c r="AC1123" s="14" t="str">
        <f>VLOOKUP($N1123,'HeartRate-2022-03-21-1647950188'!$C:$G,4,0)</f>
        <v>Standing</v>
      </c>
      <c r="AD1123" s="14" t="str">
        <f>VLOOKUP($N1123,'HeartRate-2022-03-21-1647950188'!$C:$G,5,0)</f>
        <v>Technical Contexts</v>
      </c>
      <c r="AE1123">
        <f t="shared" si="107"/>
        <v>0</v>
      </c>
      <c r="AF1123" s="18">
        <v>44635</v>
      </c>
      <c r="AG1123" s="19">
        <v>0.45623842592592595</v>
      </c>
    </row>
    <row r="1124" spans="1:33" x14ac:dyDescent="0.3">
      <c r="A1124" s="5">
        <v>44635.456597222219</v>
      </c>
      <c r="B1124" t="str">
        <f>IFERROR(AVERAGEIFS('HeartRate-2022-03-21-1647950188'!$B:$B,'HeartRate-2022-03-21-1647950188'!$A:$A,Data_Extraction!B$2,'HeartRate-2022-03-21-1647950188'!$C:$C,Data_Extraction!$A1124),"")</f>
        <v/>
      </c>
      <c r="C1124" t="str">
        <f>IFERROR(AVERAGEIFS('HeartRate-2022-03-21-1647950188'!$B:$B,'HeartRate-2022-03-21-1647950188'!$A:$A,Data_Extraction!C$2,'HeartRate-2022-03-21-1647950188'!$C:$C,Data_Extraction!$A1124),"")</f>
        <v/>
      </c>
      <c r="D1124" t="str">
        <f>IFERROR(AVERAGEIFS('HeartRate-2022-03-21-1647950188'!$B:$B,'HeartRate-2022-03-21-1647950188'!$A:$A,Data_Extraction!D$2,'HeartRate-2022-03-21-1647950188'!$C:$C,Data_Extraction!$A1124),"")</f>
        <v/>
      </c>
      <c r="E1124" t="str">
        <f>IFERROR(AVERAGEIFS('HeartRate-2022-03-21-1647950188'!$B:$B,'HeartRate-2022-03-21-1647950188'!$A:$A,Data_Extraction!E$2,'HeartRate-2022-03-21-1647950188'!$C:$C,Data_Extraction!$A1124),"")</f>
        <v/>
      </c>
      <c r="F1124" t="str">
        <f>IFERROR(AVERAGEIFS('HeartRate-2022-03-21-1647950188'!$B:$B,'HeartRate-2022-03-21-1647950188'!$A:$A,Data_Extraction!F$2,'HeartRate-2022-03-21-1647950188'!$C:$C,Data_Extraction!$A1124),"")</f>
        <v/>
      </c>
      <c r="G1124">
        <f>IFERROR(AVERAGEIFS('HeartRate-2022-03-21-1647950188'!$B:$B,'HeartRate-2022-03-21-1647950188'!$A:$A,Data_Extraction!G$2,'HeartRate-2022-03-21-1647950188'!$C:$C,Data_Extraction!$A1124),"")</f>
        <v>123</v>
      </c>
      <c r="H1124" t="str">
        <f>IFERROR(AVERAGEIFS('HeartRate-2022-03-21-1647950188'!$B:$B,'HeartRate-2022-03-21-1647950188'!$A:$A,Data_Extraction!H$2,'HeartRate-2022-03-21-1647950188'!$C:$C,Data_Extraction!$A1124),"")</f>
        <v/>
      </c>
      <c r="I1124" t="str">
        <f>IFERROR(AVERAGEIFS('HeartRate-2022-03-21-1647950188'!$B:$B,'HeartRate-2022-03-21-1647950188'!$A:$A,Data_Extraction!I$2,'HeartRate-2022-03-21-1647950188'!$C:$C,Data_Extraction!$A1124),"")</f>
        <v/>
      </c>
      <c r="J1124" s="8">
        <f t="shared" si="103"/>
        <v>123</v>
      </c>
      <c r="N1124" s="11">
        <f>Data_Extraction!A1124</f>
        <v>44635.456597222219</v>
      </c>
      <c r="O1124" s="15">
        <f t="shared" si="104"/>
        <v>44635</v>
      </c>
      <c r="P1124" s="16">
        <f t="shared" si="105"/>
        <v>0.45659722222222227</v>
      </c>
      <c r="Q1124" s="12">
        <f>IF(Data_Extraction!B1124="",Data_Extraction!$J1124*(Q$1),Data_Extraction!B1124)</f>
        <v>110.7</v>
      </c>
      <c r="R1124" s="12">
        <f>IF(Data_Extraction!C1124="",Data_Extraction!$J1124*(R$1),Data_Extraction!C1124)</f>
        <v>113.16000000000001</v>
      </c>
      <c r="S1124" s="12">
        <f>IF(Data_Extraction!D1124="",Data_Extraction!$J1124*(S$1),Data_Extraction!D1124)</f>
        <v>127.92</v>
      </c>
      <c r="T1124" s="12">
        <f>IF(Data_Extraction!E1124="",Data_Extraction!$J1124*(T$1),Data_Extraction!E1124)</f>
        <v>116.85</v>
      </c>
      <c r="U1124" s="12">
        <f>IF(Data_Extraction!F1124="",Data_Extraction!$J1124*(U$1),Data_Extraction!F1124)</f>
        <v>120.53999999999999</v>
      </c>
      <c r="V1124" s="12">
        <f>IF(Data_Extraction!G1124="",Data_Extraction!$J1124*(V$1),Data_Extraction!G1124)</f>
        <v>123</v>
      </c>
      <c r="W1124" s="12">
        <f>IF(Data_Extraction!H1124="",Data_Extraction!$J1124*(W$1),Data_Extraction!H1124)</f>
        <v>131.61000000000001</v>
      </c>
      <c r="X1124" s="12">
        <f>IF(Data_Extraction!I1124="",Data_Extraction!$J1124*(X$1),Data_Extraction!I1124)</f>
        <v>119.31</v>
      </c>
      <c r="Y1124" s="13">
        <f t="shared" si="102"/>
        <v>120.38624999999999</v>
      </c>
      <c r="Z1124" s="17" t="str">
        <f t="shared" si="106"/>
        <v>Afternoon</v>
      </c>
      <c r="AA1124" s="14" t="str">
        <f>VLOOKUP($N1124,'HeartRate-2022-03-21-1647950188'!$C:$G,2,0)</f>
        <v>Hands on</v>
      </c>
      <c r="AB1124" s="14" t="str">
        <f>VLOOKUP($N1124,'HeartRate-2022-03-21-1647950188'!$C:$G,3,0)</f>
        <v>Off Campus</v>
      </c>
      <c r="AC1124" s="14" t="s">
        <v>18</v>
      </c>
      <c r="AD1124" s="14" t="str">
        <f>VLOOKUP($N1124,'HeartRate-2022-03-21-1647950188'!$C:$G,5,0)</f>
        <v>Technical Contexts</v>
      </c>
      <c r="AE1124">
        <f t="shared" si="107"/>
        <v>1</v>
      </c>
      <c r="AF1124" s="18">
        <v>44635</v>
      </c>
      <c r="AG1124" s="19">
        <v>0.45659722222222227</v>
      </c>
    </row>
    <row r="1125" spans="1:33" x14ac:dyDescent="0.3">
      <c r="A1125" s="5">
        <v>44635.456932870373</v>
      </c>
      <c r="B1125" t="str">
        <f>IFERROR(AVERAGEIFS('HeartRate-2022-03-21-1647950188'!$B:$B,'HeartRate-2022-03-21-1647950188'!$A:$A,Data_Extraction!B$2,'HeartRate-2022-03-21-1647950188'!$C:$C,Data_Extraction!$A1125),"")</f>
        <v/>
      </c>
      <c r="C1125" t="str">
        <f>IFERROR(AVERAGEIFS('HeartRate-2022-03-21-1647950188'!$B:$B,'HeartRate-2022-03-21-1647950188'!$A:$A,Data_Extraction!C$2,'HeartRate-2022-03-21-1647950188'!$C:$C,Data_Extraction!$A1125),"")</f>
        <v/>
      </c>
      <c r="D1125" t="str">
        <f>IFERROR(AVERAGEIFS('HeartRate-2022-03-21-1647950188'!$B:$B,'HeartRate-2022-03-21-1647950188'!$A:$A,Data_Extraction!D$2,'HeartRate-2022-03-21-1647950188'!$C:$C,Data_Extraction!$A1125),"")</f>
        <v/>
      </c>
      <c r="E1125" t="str">
        <f>IFERROR(AVERAGEIFS('HeartRate-2022-03-21-1647950188'!$B:$B,'HeartRate-2022-03-21-1647950188'!$A:$A,Data_Extraction!E$2,'HeartRate-2022-03-21-1647950188'!$C:$C,Data_Extraction!$A1125),"")</f>
        <v/>
      </c>
      <c r="F1125" t="str">
        <f>IFERROR(AVERAGEIFS('HeartRate-2022-03-21-1647950188'!$B:$B,'HeartRate-2022-03-21-1647950188'!$A:$A,Data_Extraction!F$2,'HeartRate-2022-03-21-1647950188'!$C:$C,Data_Extraction!$A1125),"")</f>
        <v/>
      </c>
      <c r="G1125">
        <f>IFERROR(AVERAGEIFS('HeartRate-2022-03-21-1647950188'!$B:$B,'HeartRate-2022-03-21-1647950188'!$A:$A,Data_Extraction!G$2,'HeartRate-2022-03-21-1647950188'!$C:$C,Data_Extraction!$A1125),"")</f>
        <v>129</v>
      </c>
      <c r="H1125" t="str">
        <f>IFERROR(AVERAGEIFS('HeartRate-2022-03-21-1647950188'!$B:$B,'HeartRate-2022-03-21-1647950188'!$A:$A,Data_Extraction!H$2,'HeartRate-2022-03-21-1647950188'!$C:$C,Data_Extraction!$A1125),"")</f>
        <v/>
      </c>
      <c r="I1125">
        <f>IFERROR(AVERAGEIFS('HeartRate-2022-03-21-1647950188'!$B:$B,'HeartRate-2022-03-21-1647950188'!$A:$A,Data_Extraction!I$2,'HeartRate-2022-03-21-1647950188'!$C:$C,Data_Extraction!$A1125),"")</f>
        <v>95</v>
      </c>
      <c r="J1125" s="8">
        <f t="shared" si="103"/>
        <v>112</v>
      </c>
      <c r="N1125" s="11">
        <f>Data_Extraction!A1125</f>
        <v>44635.456932870373</v>
      </c>
      <c r="O1125" s="15">
        <f t="shared" si="104"/>
        <v>44635</v>
      </c>
      <c r="P1125" s="16">
        <f t="shared" si="105"/>
        <v>0.45693287037037034</v>
      </c>
      <c r="Q1125" s="12">
        <f>IF(Data_Extraction!B1125="",Data_Extraction!$J1125*(Q$1),Data_Extraction!B1125)</f>
        <v>100.8</v>
      </c>
      <c r="R1125" s="12">
        <f>IF(Data_Extraction!C1125="",Data_Extraction!$J1125*(R$1),Data_Extraction!C1125)</f>
        <v>103.04</v>
      </c>
      <c r="S1125" s="12">
        <f>IF(Data_Extraction!D1125="",Data_Extraction!$J1125*(S$1),Data_Extraction!D1125)</f>
        <v>116.48</v>
      </c>
      <c r="T1125" s="12">
        <f>IF(Data_Extraction!E1125="",Data_Extraction!$J1125*(T$1),Data_Extraction!E1125)</f>
        <v>106.39999999999999</v>
      </c>
      <c r="U1125" s="12">
        <f>IF(Data_Extraction!F1125="",Data_Extraction!$J1125*(U$1),Data_Extraction!F1125)</f>
        <v>109.75999999999999</v>
      </c>
      <c r="V1125" s="12">
        <f>IF(Data_Extraction!G1125="",Data_Extraction!$J1125*(V$1),Data_Extraction!G1125)</f>
        <v>129</v>
      </c>
      <c r="W1125" s="12">
        <f>IF(Data_Extraction!H1125="",Data_Extraction!$J1125*(W$1),Data_Extraction!H1125)</f>
        <v>119.84</v>
      </c>
      <c r="X1125" s="12">
        <f>IF(Data_Extraction!I1125="",Data_Extraction!$J1125*(X$1),Data_Extraction!I1125)</f>
        <v>95</v>
      </c>
      <c r="Y1125" s="13">
        <f t="shared" si="102"/>
        <v>110.04</v>
      </c>
      <c r="Z1125" s="17" t="str">
        <f t="shared" si="106"/>
        <v>Afternoon</v>
      </c>
      <c r="AA1125" s="14" t="str">
        <f>VLOOKUP($N1125,'HeartRate-2022-03-21-1647950188'!$C:$G,2,0)</f>
        <v>Hands on</v>
      </c>
      <c r="AB1125" s="14" t="str">
        <f>VLOOKUP($N1125,'HeartRate-2022-03-21-1647950188'!$C:$G,3,0)</f>
        <v>Off Campus</v>
      </c>
      <c r="AC1125" s="14" t="str">
        <f>VLOOKUP($N1125,'HeartRate-2022-03-21-1647950188'!$C:$G,4,0)</f>
        <v>Standing</v>
      </c>
      <c r="AD1125" s="14" t="str">
        <f>VLOOKUP($N1125,'HeartRate-2022-03-21-1647950188'!$C:$G,5,0)</f>
        <v>Technical Contexts</v>
      </c>
      <c r="AE1125">
        <f t="shared" si="107"/>
        <v>0</v>
      </c>
      <c r="AF1125" s="18">
        <v>44635</v>
      </c>
      <c r="AG1125" s="19">
        <v>0.45693287037037034</v>
      </c>
    </row>
    <row r="1126" spans="1:33" x14ac:dyDescent="0.3">
      <c r="A1126" s="5">
        <v>44635.457627314812</v>
      </c>
      <c r="B1126" t="str">
        <f>IFERROR(AVERAGEIFS('HeartRate-2022-03-21-1647950188'!$B:$B,'HeartRate-2022-03-21-1647950188'!$A:$A,Data_Extraction!B$2,'HeartRate-2022-03-21-1647950188'!$C:$C,Data_Extraction!$A1126),"")</f>
        <v/>
      </c>
      <c r="C1126" t="str">
        <f>IFERROR(AVERAGEIFS('HeartRate-2022-03-21-1647950188'!$B:$B,'HeartRate-2022-03-21-1647950188'!$A:$A,Data_Extraction!C$2,'HeartRate-2022-03-21-1647950188'!$C:$C,Data_Extraction!$A1126),"")</f>
        <v/>
      </c>
      <c r="D1126" t="str">
        <f>IFERROR(AVERAGEIFS('HeartRate-2022-03-21-1647950188'!$B:$B,'HeartRate-2022-03-21-1647950188'!$A:$A,Data_Extraction!D$2,'HeartRate-2022-03-21-1647950188'!$C:$C,Data_Extraction!$A1126),"")</f>
        <v/>
      </c>
      <c r="E1126" t="str">
        <f>IFERROR(AVERAGEIFS('HeartRate-2022-03-21-1647950188'!$B:$B,'HeartRate-2022-03-21-1647950188'!$A:$A,Data_Extraction!E$2,'HeartRate-2022-03-21-1647950188'!$C:$C,Data_Extraction!$A1126),"")</f>
        <v/>
      </c>
      <c r="F1126" t="str">
        <f>IFERROR(AVERAGEIFS('HeartRate-2022-03-21-1647950188'!$B:$B,'HeartRate-2022-03-21-1647950188'!$A:$A,Data_Extraction!F$2,'HeartRate-2022-03-21-1647950188'!$C:$C,Data_Extraction!$A1126),"")</f>
        <v/>
      </c>
      <c r="G1126">
        <f>IFERROR(AVERAGEIFS('HeartRate-2022-03-21-1647950188'!$B:$B,'HeartRate-2022-03-21-1647950188'!$A:$A,Data_Extraction!G$2,'HeartRate-2022-03-21-1647950188'!$C:$C,Data_Extraction!$A1126),"")</f>
        <v>134</v>
      </c>
      <c r="H1126" t="str">
        <f>IFERROR(AVERAGEIFS('HeartRate-2022-03-21-1647950188'!$B:$B,'HeartRate-2022-03-21-1647950188'!$A:$A,Data_Extraction!H$2,'HeartRate-2022-03-21-1647950188'!$C:$C,Data_Extraction!$A1126),"")</f>
        <v/>
      </c>
      <c r="I1126" t="str">
        <f>IFERROR(AVERAGEIFS('HeartRate-2022-03-21-1647950188'!$B:$B,'HeartRate-2022-03-21-1647950188'!$A:$A,Data_Extraction!I$2,'HeartRate-2022-03-21-1647950188'!$C:$C,Data_Extraction!$A1126),"")</f>
        <v/>
      </c>
      <c r="J1126" s="8">
        <f t="shared" si="103"/>
        <v>134</v>
      </c>
      <c r="N1126" s="11">
        <f>Data_Extraction!A1126</f>
        <v>44635.457627314812</v>
      </c>
      <c r="O1126" s="15">
        <f t="shared" si="104"/>
        <v>44635</v>
      </c>
      <c r="P1126" s="16">
        <f t="shared" si="105"/>
        <v>0.45762731481481483</v>
      </c>
      <c r="Q1126" s="12">
        <f>IF(Data_Extraction!B1126="",Data_Extraction!$J1126*(Q$1),Data_Extraction!B1126)</f>
        <v>120.60000000000001</v>
      </c>
      <c r="R1126" s="12">
        <f>IF(Data_Extraction!C1126="",Data_Extraction!$J1126*(R$1),Data_Extraction!C1126)</f>
        <v>123.28</v>
      </c>
      <c r="S1126" s="12">
        <f>IF(Data_Extraction!D1126="",Data_Extraction!$J1126*(S$1),Data_Extraction!D1126)</f>
        <v>139.36000000000001</v>
      </c>
      <c r="T1126" s="12">
        <f>IF(Data_Extraction!E1126="",Data_Extraction!$J1126*(T$1),Data_Extraction!E1126)</f>
        <v>127.3</v>
      </c>
      <c r="U1126" s="12">
        <f>IF(Data_Extraction!F1126="",Data_Extraction!$J1126*(U$1),Data_Extraction!F1126)</f>
        <v>131.32</v>
      </c>
      <c r="V1126" s="12">
        <f>IF(Data_Extraction!G1126="",Data_Extraction!$J1126*(V$1),Data_Extraction!G1126)</f>
        <v>134</v>
      </c>
      <c r="W1126" s="12">
        <f>IF(Data_Extraction!H1126="",Data_Extraction!$J1126*(W$1),Data_Extraction!H1126)</f>
        <v>143.38</v>
      </c>
      <c r="X1126" s="12">
        <f>IF(Data_Extraction!I1126="",Data_Extraction!$J1126*(X$1),Data_Extraction!I1126)</f>
        <v>129.97999999999999</v>
      </c>
      <c r="Y1126" s="13">
        <f t="shared" si="102"/>
        <v>131.1525</v>
      </c>
      <c r="Z1126" s="17" t="str">
        <f t="shared" si="106"/>
        <v>Afternoon</v>
      </c>
      <c r="AA1126" s="14" t="str">
        <f>VLOOKUP($N1126,'HeartRate-2022-03-21-1647950188'!$C:$G,2,0)</f>
        <v>Hands on</v>
      </c>
      <c r="AB1126" s="14" t="str">
        <f>VLOOKUP($N1126,'HeartRate-2022-03-21-1647950188'!$C:$G,3,0)</f>
        <v>Off Campus</v>
      </c>
      <c r="AC1126" s="14" t="s">
        <v>18</v>
      </c>
      <c r="AD1126" s="14" t="str">
        <f>VLOOKUP($N1126,'HeartRate-2022-03-21-1647950188'!$C:$G,5,0)</f>
        <v>Technical Contexts</v>
      </c>
      <c r="AE1126">
        <f t="shared" si="107"/>
        <v>1</v>
      </c>
      <c r="AF1126" s="18">
        <v>44635</v>
      </c>
      <c r="AG1126" s="19">
        <v>0.45762731481481483</v>
      </c>
    </row>
    <row r="1127" spans="1:33" x14ac:dyDescent="0.3">
      <c r="A1127" s="5">
        <v>44635.458321759259</v>
      </c>
      <c r="B1127" t="str">
        <f>IFERROR(AVERAGEIFS('HeartRate-2022-03-21-1647950188'!$B:$B,'HeartRate-2022-03-21-1647950188'!$A:$A,Data_Extraction!B$2,'HeartRate-2022-03-21-1647950188'!$C:$C,Data_Extraction!$A1127),"")</f>
        <v/>
      </c>
      <c r="C1127" t="str">
        <f>IFERROR(AVERAGEIFS('HeartRate-2022-03-21-1647950188'!$B:$B,'HeartRate-2022-03-21-1647950188'!$A:$A,Data_Extraction!C$2,'HeartRate-2022-03-21-1647950188'!$C:$C,Data_Extraction!$A1127),"")</f>
        <v/>
      </c>
      <c r="D1127" t="str">
        <f>IFERROR(AVERAGEIFS('HeartRate-2022-03-21-1647950188'!$B:$B,'HeartRate-2022-03-21-1647950188'!$A:$A,Data_Extraction!D$2,'HeartRate-2022-03-21-1647950188'!$C:$C,Data_Extraction!$A1127),"")</f>
        <v/>
      </c>
      <c r="E1127" t="str">
        <f>IFERROR(AVERAGEIFS('HeartRate-2022-03-21-1647950188'!$B:$B,'HeartRate-2022-03-21-1647950188'!$A:$A,Data_Extraction!E$2,'HeartRate-2022-03-21-1647950188'!$C:$C,Data_Extraction!$A1127),"")</f>
        <v/>
      </c>
      <c r="F1127" t="str">
        <f>IFERROR(AVERAGEIFS('HeartRate-2022-03-21-1647950188'!$B:$B,'HeartRate-2022-03-21-1647950188'!$A:$A,Data_Extraction!F$2,'HeartRate-2022-03-21-1647950188'!$C:$C,Data_Extraction!$A1127),"")</f>
        <v/>
      </c>
      <c r="G1127">
        <f>IFERROR(AVERAGEIFS('HeartRate-2022-03-21-1647950188'!$B:$B,'HeartRate-2022-03-21-1647950188'!$A:$A,Data_Extraction!G$2,'HeartRate-2022-03-21-1647950188'!$C:$C,Data_Extraction!$A1127),"")</f>
        <v>136</v>
      </c>
      <c r="H1127" t="str">
        <f>IFERROR(AVERAGEIFS('HeartRate-2022-03-21-1647950188'!$B:$B,'HeartRate-2022-03-21-1647950188'!$A:$A,Data_Extraction!H$2,'HeartRate-2022-03-21-1647950188'!$C:$C,Data_Extraction!$A1127),"")</f>
        <v/>
      </c>
      <c r="I1127">
        <f>IFERROR(AVERAGEIFS('HeartRate-2022-03-21-1647950188'!$B:$B,'HeartRate-2022-03-21-1647950188'!$A:$A,Data_Extraction!I$2,'HeartRate-2022-03-21-1647950188'!$C:$C,Data_Extraction!$A1127),"")</f>
        <v>92</v>
      </c>
      <c r="J1127" s="8">
        <f t="shared" si="103"/>
        <v>114</v>
      </c>
      <c r="N1127" s="11">
        <f>Data_Extraction!A1127</f>
        <v>44635.458321759259</v>
      </c>
      <c r="O1127" s="15">
        <f t="shared" si="104"/>
        <v>44635</v>
      </c>
      <c r="P1127" s="16">
        <f t="shared" si="105"/>
        <v>0.45832175925925928</v>
      </c>
      <c r="Q1127" s="12">
        <f>IF(Data_Extraction!B1127="",Data_Extraction!$J1127*(Q$1),Data_Extraction!B1127)</f>
        <v>102.60000000000001</v>
      </c>
      <c r="R1127" s="12">
        <f>IF(Data_Extraction!C1127="",Data_Extraction!$J1127*(R$1),Data_Extraction!C1127)</f>
        <v>104.88000000000001</v>
      </c>
      <c r="S1127" s="12">
        <f>IF(Data_Extraction!D1127="",Data_Extraction!$J1127*(S$1),Data_Extraction!D1127)</f>
        <v>118.56</v>
      </c>
      <c r="T1127" s="12">
        <f>IF(Data_Extraction!E1127="",Data_Extraction!$J1127*(T$1),Data_Extraction!E1127)</f>
        <v>108.3</v>
      </c>
      <c r="U1127" s="12">
        <f>IF(Data_Extraction!F1127="",Data_Extraction!$J1127*(U$1),Data_Extraction!F1127)</f>
        <v>111.72</v>
      </c>
      <c r="V1127" s="12">
        <f>IF(Data_Extraction!G1127="",Data_Extraction!$J1127*(V$1),Data_Extraction!G1127)</f>
        <v>136</v>
      </c>
      <c r="W1127" s="12">
        <f>IF(Data_Extraction!H1127="",Data_Extraction!$J1127*(W$1),Data_Extraction!H1127)</f>
        <v>121.98</v>
      </c>
      <c r="X1127" s="12">
        <f>IF(Data_Extraction!I1127="",Data_Extraction!$J1127*(X$1),Data_Extraction!I1127)</f>
        <v>92</v>
      </c>
      <c r="Y1127" s="13">
        <f t="shared" si="102"/>
        <v>112.00500000000001</v>
      </c>
      <c r="Z1127" s="17" t="str">
        <f t="shared" si="106"/>
        <v>Afternoon</v>
      </c>
      <c r="AA1127" s="14" t="str">
        <f>VLOOKUP($N1127,'HeartRate-2022-03-21-1647950188'!$C:$G,2,0)</f>
        <v>Hands on</v>
      </c>
      <c r="AB1127" s="14" t="str">
        <f>VLOOKUP($N1127,'HeartRate-2022-03-21-1647950188'!$C:$G,3,0)</f>
        <v>Off Campus</v>
      </c>
      <c r="AC1127" s="14" t="str">
        <f>VLOOKUP($N1127,'HeartRate-2022-03-21-1647950188'!$C:$G,4,0)</f>
        <v>Standing</v>
      </c>
      <c r="AD1127" s="14" t="str">
        <f>VLOOKUP($N1127,'HeartRate-2022-03-21-1647950188'!$C:$G,5,0)</f>
        <v>Technical Contexts</v>
      </c>
      <c r="AE1127">
        <f t="shared" si="107"/>
        <v>0</v>
      </c>
      <c r="AF1127" s="18">
        <v>44635</v>
      </c>
      <c r="AG1127" s="19">
        <v>0.45832175925925928</v>
      </c>
    </row>
    <row r="1128" spans="1:33" x14ac:dyDescent="0.3">
      <c r="A1128" s="5">
        <v>44635.459016203706</v>
      </c>
      <c r="B1128" t="str">
        <f>IFERROR(AVERAGEIFS('HeartRate-2022-03-21-1647950188'!$B:$B,'HeartRate-2022-03-21-1647950188'!$A:$A,Data_Extraction!B$2,'HeartRate-2022-03-21-1647950188'!$C:$C,Data_Extraction!$A1128),"")</f>
        <v/>
      </c>
      <c r="C1128" t="str">
        <f>IFERROR(AVERAGEIFS('HeartRate-2022-03-21-1647950188'!$B:$B,'HeartRate-2022-03-21-1647950188'!$A:$A,Data_Extraction!C$2,'HeartRate-2022-03-21-1647950188'!$C:$C,Data_Extraction!$A1128),"")</f>
        <v/>
      </c>
      <c r="D1128" t="str">
        <f>IFERROR(AVERAGEIFS('HeartRate-2022-03-21-1647950188'!$B:$B,'HeartRate-2022-03-21-1647950188'!$A:$A,Data_Extraction!D$2,'HeartRate-2022-03-21-1647950188'!$C:$C,Data_Extraction!$A1128),"")</f>
        <v/>
      </c>
      <c r="E1128" t="str">
        <f>IFERROR(AVERAGEIFS('HeartRate-2022-03-21-1647950188'!$B:$B,'HeartRate-2022-03-21-1647950188'!$A:$A,Data_Extraction!E$2,'HeartRate-2022-03-21-1647950188'!$C:$C,Data_Extraction!$A1128),"")</f>
        <v/>
      </c>
      <c r="F1128" t="str">
        <f>IFERROR(AVERAGEIFS('HeartRate-2022-03-21-1647950188'!$B:$B,'HeartRate-2022-03-21-1647950188'!$A:$A,Data_Extraction!F$2,'HeartRate-2022-03-21-1647950188'!$C:$C,Data_Extraction!$A1128),"")</f>
        <v/>
      </c>
      <c r="G1128">
        <f>IFERROR(AVERAGEIFS('HeartRate-2022-03-21-1647950188'!$B:$B,'HeartRate-2022-03-21-1647950188'!$A:$A,Data_Extraction!G$2,'HeartRate-2022-03-21-1647950188'!$C:$C,Data_Extraction!$A1128),"")</f>
        <v>138</v>
      </c>
      <c r="H1128" t="str">
        <f>IFERROR(AVERAGEIFS('HeartRate-2022-03-21-1647950188'!$B:$B,'HeartRate-2022-03-21-1647950188'!$A:$A,Data_Extraction!H$2,'HeartRate-2022-03-21-1647950188'!$C:$C,Data_Extraction!$A1128),"")</f>
        <v/>
      </c>
      <c r="I1128">
        <f>IFERROR(AVERAGEIFS('HeartRate-2022-03-21-1647950188'!$B:$B,'HeartRate-2022-03-21-1647950188'!$A:$A,Data_Extraction!I$2,'HeartRate-2022-03-21-1647950188'!$C:$C,Data_Extraction!$A1128),"")</f>
        <v>83</v>
      </c>
      <c r="J1128" s="8">
        <f t="shared" si="103"/>
        <v>110.5</v>
      </c>
      <c r="N1128" s="11">
        <f>Data_Extraction!A1128</f>
        <v>44635.459016203706</v>
      </c>
      <c r="O1128" s="15">
        <f t="shared" si="104"/>
        <v>44635</v>
      </c>
      <c r="P1128" s="16">
        <f t="shared" si="105"/>
        <v>0.45901620370370372</v>
      </c>
      <c r="Q1128" s="12">
        <f>IF(Data_Extraction!B1128="",Data_Extraction!$J1128*(Q$1),Data_Extraction!B1128)</f>
        <v>99.45</v>
      </c>
      <c r="R1128" s="12">
        <f>IF(Data_Extraction!C1128="",Data_Extraction!$J1128*(R$1),Data_Extraction!C1128)</f>
        <v>101.66000000000001</v>
      </c>
      <c r="S1128" s="12">
        <f>IF(Data_Extraction!D1128="",Data_Extraction!$J1128*(S$1),Data_Extraction!D1128)</f>
        <v>114.92</v>
      </c>
      <c r="T1128" s="12">
        <f>IF(Data_Extraction!E1128="",Data_Extraction!$J1128*(T$1),Data_Extraction!E1128)</f>
        <v>104.97499999999999</v>
      </c>
      <c r="U1128" s="12">
        <f>IF(Data_Extraction!F1128="",Data_Extraction!$J1128*(U$1),Data_Extraction!F1128)</f>
        <v>108.28999999999999</v>
      </c>
      <c r="V1128" s="12">
        <f>IF(Data_Extraction!G1128="",Data_Extraction!$J1128*(V$1),Data_Extraction!G1128)</f>
        <v>138</v>
      </c>
      <c r="W1128" s="12">
        <f>IF(Data_Extraction!H1128="",Data_Extraction!$J1128*(W$1),Data_Extraction!H1128)</f>
        <v>118.23500000000001</v>
      </c>
      <c r="X1128" s="12">
        <f>IF(Data_Extraction!I1128="",Data_Extraction!$J1128*(X$1),Data_Extraction!I1128)</f>
        <v>83</v>
      </c>
      <c r="Y1128" s="13">
        <f t="shared" si="102"/>
        <v>108.56625</v>
      </c>
      <c r="Z1128" s="17" t="str">
        <f t="shared" si="106"/>
        <v>Afternoon</v>
      </c>
      <c r="AA1128" s="14" t="str">
        <f>VLOOKUP($N1128,'HeartRate-2022-03-21-1647950188'!$C:$G,2,0)</f>
        <v>Hands on</v>
      </c>
      <c r="AB1128" s="14" t="str">
        <f>VLOOKUP($N1128,'HeartRate-2022-03-21-1647950188'!$C:$G,3,0)</f>
        <v>Off Campus</v>
      </c>
      <c r="AC1128" s="14" t="str">
        <f>VLOOKUP($N1128,'HeartRate-2022-03-21-1647950188'!$C:$G,4,0)</f>
        <v>Standing</v>
      </c>
      <c r="AD1128" s="14" t="str">
        <f>VLOOKUP($N1128,'HeartRate-2022-03-21-1647950188'!$C:$G,5,0)</f>
        <v>Technical Contexts</v>
      </c>
      <c r="AE1128">
        <f t="shared" si="107"/>
        <v>0</v>
      </c>
      <c r="AF1128" s="18">
        <v>44635</v>
      </c>
      <c r="AG1128" s="19">
        <v>0.45901620370370372</v>
      </c>
    </row>
    <row r="1129" spans="1:33" x14ac:dyDescent="0.3">
      <c r="A1129" s="5">
        <v>44635.459027777775</v>
      </c>
      <c r="B1129">
        <f>IFERROR(AVERAGEIFS('HeartRate-2022-03-21-1647950188'!$B:$B,'HeartRate-2022-03-21-1647950188'!$A:$A,Data_Extraction!B$2,'HeartRate-2022-03-21-1647950188'!$C:$C,Data_Extraction!$A1129),"")</f>
        <v>99</v>
      </c>
      <c r="C1129" t="str">
        <f>IFERROR(AVERAGEIFS('HeartRate-2022-03-21-1647950188'!$B:$B,'HeartRate-2022-03-21-1647950188'!$A:$A,Data_Extraction!C$2,'HeartRate-2022-03-21-1647950188'!$C:$C,Data_Extraction!$A1129),"")</f>
        <v/>
      </c>
      <c r="D1129" t="str">
        <f>IFERROR(AVERAGEIFS('HeartRate-2022-03-21-1647950188'!$B:$B,'HeartRate-2022-03-21-1647950188'!$A:$A,Data_Extraction!D$2,'HeartRate-2022-03-21-1647950188'!$C:$C,Data_Extraction!$A1129),"")</f>
        <v/>
      </c>
      <c r="E1129" t="str">
        <f>IFERROR(AVERAGEIFS('HeartRate-2022-03-21-1647950188'!$B:$B,'HeartRate-2022-03-21-1647950188'!$A:$A,Data_Extraction!E$2,'HeartRate-2022-03-21-1647950188'!$C:$C,Data_Extraction!$A1129),"")</f>
        <v/>
      </c>
      <c r="F1129" t="str">
        <f>IFERROR(AVERAGEIFS('HeartRate-2022-03-21-1647950188'!$B:$B,'HeartRate-2022-03-21-1647950188'!$A:$A,Data_Extraction!F$2,'HeartRate-2022-03-21-1647950188'!$C:$C,Data_Extraction!$A1129),"")</f>
        <v/>
      </c>
      <c r="G1129" t="str">
        <f>IFERROR(AVERAGEIFS('HeartRate-2022-03-21-1647950188'!$B:$B,'HeartRate-2022-03-21-1647950188'!$A:$A,Data_Extraction!G$2,'HeartRate-2022-03-21-1647950188'!$C:$C,Data_Extraction!$A1129),"")</f>
        <v/>
      </c>
      <c r="H1129">
        <f>IFERROR(AVERAGEIFS('HeartRate-2022-03-21-1647950188'!$B:$B,'HeartRate-2022-03-21-1647950188'!$A:$A,Data_Extraction!H$2,'HeartRate-2022-03-21-1647950188'!$C:$C,Data_Extraction!$A1129),"")</f>
        <v>91</v>
      </c>
      <c r="I1129" t="str">
        <f>IFERROR(AVERAGEIFS('HeartRate-2022-03-21-1647950188'!$B:$B,'HeartRate-2022-03-21-1647950188'!$A:$A,Data_Extraction!I$2,'HeartRate-2022-03-21-1647950188'!$C:$C,Data_Extraction!$A1129),"")</f>
        <v/>
      </c>
      <c r="J1129" s="8">
        <f t="shared" si="103"/>
        <v>95</v>
      </c>
      <c r="N1129" s="11">
        <f>Data_Extraction!A1129</f>
        <v>44635.459027777775</v>
      </c>
      <c r="O1129" s="15">
        <f t="shared" si="104"/>
        <v>44635</v>
      </c>
      <c r="P1129" s="16">
        <f t="shared" si="105"/>
        <v>0.45902777777777781</v>
      </c>
      <c r="Q1129" s="12">
        <f>IF(Data_Extraction!B1129="",Data_Extraction!$J1129*(Q$1),Data_Extraction!B1129)</f>
        <v>99</v>
      </c>
      <c r="R1129" s="12">
        <f>IF(Data_Extraction!C1129="",Data_Extraction!$J1129*(R$1),Data_Extraction!C1129)</f>
        <v>87.4</v>
      </c>
      <c r="S1129" s="12">
        <f>IF(Data_Extraction!D1129="",Data_Extraction!$J1129*(S$1),Data_Extraction!D1129)</f>
        <v>98.8</v>
      </c>
      <c r="T1129" s="12">
        <f>IF(Data_Extraction!E1129="",Data_Extraction!$J1129*(T$1),Data_Extraction!E1129)</f>
        <v>90.25</v>
      </c>
      <c r="U1129" s="12">
        <f>IF(Data_Extraction!F1129="",Data_Extraction!$J1129*(U$1),Data_Extraction!F1129)</f>
        <v>93.1</v>
      </c>
      <c r="V1129" s="12">
        <f>IF(Data_Extraction!G1129="",Data_Extraction!$J1129*(V$1),Data_Extraction!G1129)</f>
        <v>86.45</v>
      </c>
      <c r="W1129" s="12">
        <f>IF(Data_Extraction!H1129="",Data_Extraction!$J1129*(W$1),Data_Extraction!H1129)</f>
        <v>91</v>
      </c>
      <c r="X1129" s="12">
        <f>IF(Data_Extraction!I1129="",Data_Extraction!$J1129*(X$1),Data_Extraction!I1129)</f>
        <v>92.149999999999991</v>
      </c>
      <c r="Y1129" s="13">
        <f t="shared" si="102"/>
        <v>92.268749999999997</v>
      </c>
      <c r="Z1129" s="17" t="str">
        <f t="shared" si="106"/>
        <v>Afternoon</v>
      </c>
      <c r="AA1129" s="14" t="str">
        <f>VLOOKUP($N1129,'HeartRate-2022-03-21-1647950188'!$C:$G,2,0)</f>
        <v>Hands on</v>
      </c>
      <c r="AB1129" s="14" t="str">
        <f>VLOOKUP($N1129,'HeartRate-2022-03-21-1647950188'!$C:$G,3,0)</f>
        <v>Off Campus</v>
      </c>
      <c r="AC1129" s="14" t="str">
        <f>VLOOKUP($N1129,'HeartRate-2022-03-21-1647950188'!$C:$G,4,0)</f>
        <v>Standing</v>
      </c>
      <c r="AD1129" s="14" t="str">
        <f>VLOOKUP($N1129,'HeartRate-2022-03-21-1647950188'!$C:$G,5,0)</f>
        <v>Technical Contexts</v>
      </c>
      <c r="AE1129">
        <f t="shared" si="107"/>
        <v>0</v>
      </c>
      <c r="AF1129" s="18">
        <v>44635</v>
      </c>
      <c r="AG1129" s="19">
        <v>0.45902777777777781</v>
      </c>
    </row>
    <row r="1130" spans="1:33" x14ac:dyDescent="0.3">
      <c r="A1130" s="5">
        <v>44635.459606481483</v>
      </c>
      <c r="B1130" t="str">
        <f>IFERROR(AVERAGEIFS('HeartRate-2022-03-21-1647950188'!$B:$B,'HeartRate-2022-03-21-1647950188'!$A:$A,Data_Extraction!B$2,'HeartRate-2022-03-21-1647950188'!$C:$C,Data_Extraction!$A1130),"")</f>
        <v/>
      </c>
      <c r="C1130" t="str">
        <f>IFERROR(AVERAGEIFS('HeartRate-2022-03-21-1647950188'!$B:$B,'HeartRate-2022-03-21-1647950188'!$A:$A,Data_Extraction!C$2,'HeartRate-2022-03-21-1647950188'!$C:$C,Data_Extraction!$A1130),"")</f>
        <v/>
      </c>
      <c r="D1130" t="str">
        <f>IFERROR(AVERAGEIFS('HeartRate-2022-03-21-1647950188'!$B:$B,'HeartRate-2022-03-21-1647950188'!$A:$A,Data_Extraction!D$2,'HeartRate-2022-03-21-1647950188'!$C:$C,Data_Extraction!$A1130),"")</f>
        <v/>
      </c>
      <c r="E1130" t="str">
        <f>IFERROR(AVERAGEIFS('HeartRate-2022-03-21-1647950188'!$B:$B,'HeartRate-2022-03-21-1647950188'!$A:$A,Data_Extraction!E$2,'HeartRate-2022-03-21-1647950188'!$C:$C,Data_Extraction!$A1130),"")</f>
        <v/>
      </c>
      <c r="F1130" t="str">
        <f>IFERROR(AVERAGEIFS('HeartRate-2022-03-21-1647950188'!$B:$B,'HeartRate-2022-03-21-1647950188'!$A:$A,Data_Extraction!F$2,'HeartRate-2022-03-21-1647950188'!$C:$C,Data_Extraction!$A1130),"")</f>
        <v/>
      </c>
      <c r="G1130">
        <f>IFERROR(AVERAGEIFS('HeartRate-2022-03-21-1647950188'!$B:$B,'HeartRate-2022-03-21-1647950188'!$A:$A,Data_Extraction!G$2,'HeartRate-2022-03-21-1647950188'!$C:$C,Data_Extraction!$A1130),"")</f>
        <v>141</v>
      </c>
      <c r="H1130" t="str">
        <f>IFERROR(AVERAGEIFS('HeartRate-2022-03-21-1647950188'!$B:$B,'HeartRate-2022-03-21-1647950188'!$A:$A,Data_Extraction!H$2,'HeartRate-2022-03-21-1647950188'!$C:$C,Data_Extraction!$A1130),"")</f>
        <v/>
      </c>
      <c r="I1130" t="str">
        <f>IFERROR(AVERAGEIFS('HeartRate-2022-03-21-1647950188'!$B:$B,'HeartRate-2022-03-21-1647950188'!$A:$A,Data_Extraction!I$2,'HeartRate-2022-03-21-1647950188'!$C:$C,Data_Extraction!$A1130),"")</f>
        <v/>
      </c>
      <c r="J1130" s="8">
        <f t="shared" si="103"/>
        <v>141</v>
      </c>
      <c r="N1130" s="11">
        <f>Data_Extraction!A1130</f>
        <v>44635.459606481483</v>
      </c>
      <c r="O1130" s="15">
        <f t="shared" si="104"/>
        <v>44635</v>
      </c>
      <c r="P1130" s="16">
        <f t="shared" si="105"/>
        <v>0.45960648148148148</v>
      </c>
      <c r="Q1130" s="12">
        <f>IF(Data_Extraction!B1130="",Data_Extraction!$J1130*(Q$1),Data_Extraction!B1130)</f>
        <v>126.9</v>
      </c>
      <c r="R1130" s="12">
        <f>IF(Data_Extraction!C1130="",Data_Extraction!$J1130*(R$1),Data_Extraction!C1130)</f>
        <v>129.72</v>
      </c>
      <c r="S1130" s="12">
        <f>IF(Data_Extraction!D1130="",Data_Extraction!$J1130*(S$1),Data_Extraction!D1130)</f>
        <v>146.64000000000001</v>
      </c>
      <c r="T1130" s="12">
        <f>IF(Data_Extraction!E1130="",Data_Extraction!$J1130*(T$1),Data_Extraction!E1130)</f>
        <v>133.94999999999999</v>
      </c>
      <c r="U1130" s="12">
        <f>IF(Data_Extraction!F1130="",Data_Extraction!$J1130*(U$1),Data_Extraction!F1130)</f>
        <v>138.18</v>
      </c>
      <c r="V1130" s="12">
        <f>IF(Data_Extraction!G1130="",Data_Extraction!$J1130*(V$1),Data_Extraction!G1130)</f>
        <v>141</v>
      </c>
      <c r="W1130" s="12">
        <f>IF(Data_Extraction!H1130="",Data_Extraction!$J1130*(W$1),Data_Extraction!H1130)</f>
        <v>150.87</v>
      </c>
      <c r="X1130" s="12">
        <f>IF(Data_Extraction!I1130="",Data_Extraction!$J1130*(X$1),Data_Extraction!I1130)</f>
        <v>136.77000000000001</v>
      </c>
      <c r="Y1130" s="13">
        <f t="shared" si="102"/>
        <v>138.00375000000003</v>
      </c>
      <c r="Z1130" s="17" t="str">
        <f t="shared" si="106"/>
        <v>Afternoon</v>
      </c>
      <c r="AA1130" s="14" t="str">
        <f>VLOOKUP($N1130,'HeartRate-2022-03-21-1647950188'!$C:$G,2,0)</f>
        <v>Hands on</v>
      </c>
      <c r="AB1130" s="14" t="str">
        <f>VLOOKUP($N1130,'HeartRate-2022-03-21-1647950188'!$C:$G,3,0)</f>
        <v>Off Campus</v>
      </c>
      <c r="AC1130" s="14" t="s">
        <v>18</v>
      </c>
      <c r="AD1130" s="14" t="str">
        <f>VLOOKUP($N1130,'HeartRate-2022-03-21-1647950188'!$C:$G,5,0)</f>
        <v>Technical Contexts</v>
      </c>
      <c r="AE1130">
        <f t="shared" si="107"/>
        <v>1</v>
      </c>
      <c r="AF1130" s="18">
        <v>44635</v>
      </c>
      <c r="AG1130" s="19">
        <v>0.45960648148148148</v>
      </c>
    </row>
    <row r="1131" spans="1:33" x14ac:dyDescent="0.3">
      <c r="A1131" s="5">
        <v>44635.459710648145</v>
      </c>
      <c r="B1131" t="str">
        <f>IFERROR(AVERAGEIFS('HeartRate-2022-03-21-1647950188'!$B:$B,'HeartRate-2022-03-21-1647950188'!$A:$A,Data_Extraction!B$2,'HeartRate-2022-03-21-1647950188'!$C:$C,Data_Extraction!$A1131),"")</f>
        <v/>
      </c>
      <c r="C1131" t="str">
        <f>IFERROR(AVERAGEIFS('HeartRate-2022-03-21-1647950188'!$B:$B,'HeartRate-2022-03-21-1647950188'!$A:$A,Data_Extraction!C$2,'HeartRate-2022-03-21-1647950188'!$C:$C,Data_Extraction!$A1131),"")</f>
        <v/>
      </c>
      <c r="D1131" t="str">
        <f>IFERROR(AVERAGEIFS('HeartRate-2022-03-21-1647950188'!$B:$B,'HeartRate-2022-03-21-1647950188'!$A:$A,Data_Extraction!D$2,'HeartRate-2022-03-21-1647950188'!$C:$C,Data_Extraction!$A1131),"")</f>
        <v/>
      </c>
      <c r="E1131" t="str">
        <f>IFERROR(AVERAGEIFS('HeartRate-2022-03-21-1647950188'!$B:$B,'HeartRate-2022-03-21-1647950188'!$A:$A,Data_Extraction!E$2,'HeartRate-2022-03-21-1647950188'!$C:$C,Data_Extraction!$A1131),"")</f>
        <v/>
      </c>
      <c r="F1131" t="str">
        <f>IFERROR(AVERAGEIFS('HeartRate-2022-03-21-1647950188'!$B:$B,'HeartRate-2022-03-21-1647950188'!$A:$A,Data_Extraction!F$2,'HeartRate-2022-03-21-1647950188'!$C:$C,Data_Extraction!$A1131),"")</f>
        <v/>
      </c>
      <c r="G1131">
        <f>IFERROR(AVERAGEIFS('HeartRate-2022-03-21-1647950188'!$B:$B,'HeartRate-2022-03-21-1647950188'!$A:$A,Data_Extraction!G$2,'HeartRate-2022-03-21-1647950188'!$C:$C,Data_Extraction!$A1131),"")</f>
        <v>138</v>
      </c>
      <c r="H1131" t="str">
        <f>IFERROR(AVERAGEIFS('HeartRate-2022-03-21-1647950188'!$B:$B,'HeartRate-2022-03-21-1647950188'!$A:$A,Data_Extraction!H$2,'HeartRate-2022-03-21-1647950188'!$C:$C,Data_Extraction!$A1131),"")</f>
        <v/>
      </c>
      <c r="I1131">
        <f>IFERROR(AVERAGEIFS('HeartRate-2022-03-21-1647950188'!$B:$B,'HeartRate-2022-03-21-1647950188'!$A:$A,Data_Extraction!I$2,'HeartRate-2022-03-21-1647950188'!$C:$C,Data_Extraction!$A1131),"")</f>
        <v>72</v>
      </c>
      <c r="J1131" s="8">
        <f t="shared" si="103"/>
        <v>105</v>
      </c>
      <c r="N1131" s="11">
        <f>Data_Extraction!A1131</f>
        <v>44635.459710648145</v>
      </c>
      <c r="O1131" s="15">
        <f t="shared" si="104"/>
        <v>44635</v>
      </c>
      <c r="P1131" s="16">
        <f t="shared" si="105"/>
        <v>0.45971064814814816</v>
      </c>
      <c r="Q1131" s="12">
        <f>IF(Data_Extraction!B1131="",Data_Extraction!$J1131*(Q$1),Data_Extraction!B1131)</f>
        <v>94.5</v>
      </c>
      <c r="R1131" s="12">
        <f>IF(Data_Extraction!C1131="",Data_Extraction!$J1131*(R$1),Data_Extraction!C1131)</f>
        <v>96.600000000000009</v>
      </c>
      <c r="S1131" s="12">
        <f>IF(Data_Extraction!D1131="",Data_Extraction!$J1131*(S$1),Data_Extraction!D1131)</f>
        <v>109.2</v>
      </c>
      <c r="T1131" s="12">
        <f>IF(Data_Extraction!E1131="",Data_Extraction!$J1131*(T$1),Data_Extraction!E1131)</f>
        <v>99.75</v>
      </c>
      <c r="U1131" s="12">
        <f>IF(Data_Extraction!F1131="",Data_Extraction!$J1131*(U$1),Data_Extraction!F1131)</f>
        <v>102.89999999999999</v>
      </c>
      <c r="V1131" s="12">
        <f>IF(Data_Extraction!G1131="",Data_Extraction!$J1131*(V$1),Data_Extraction!G1131)</f>
        <v>138</v>
      </c>
      <c r="W1131" s="12">
        <f>IF(Data_Extraction!H1131="",Data_Extraction!$J1131*(W$1),Data_Extraction!H1131)</f>
        <v>112.35000000000001</v>
      </c>
      <c r="X1131" s="12">
        <f>IF(Data_Extraction!I1131="",Data_Extraction!$J1131*(X$1),Data_Extraction!I1131)</f>
        <v>72</v>
      </c>
      <c r="Y1131" s="13">
        <f t="shared" si="102"/>
        <v>103.16250000000001</v>
      </c>
      <c r="Z1131" s="17" t="str">
        <f t="shared" si="106"/>
        <v>Afternoon</v>
      </c>
      <c r="AA1131" s="14" t="str">
        <f>VLOOKUP($N1131,'HeartRate-2022-03-21-1647950188'!$C:$G,2,0)</f>
        <v>Hands on</v>
      </c>
      <c r="AB1131" s="14" t="str">
        <f>VLOOKUP($N1131,'HeartRate-2022-03-21-1647950188'!$C:$G,3,0)</f>
        <v>Off Campus</v>
      </c>
      <c r="AC1131" s="14" t="str">
        <f>VLOOKUP($N1131,'HeartRate-2022-03-21-1647950188'!$C:$G,4,0)</f>
        <v>Standing</v>
      </c>
      <c r="AD1131" s="14" t="str">
        <f>VLOOKUP($N1131,'HeartRate-2022-03-21-1647950188'!$C:$G,5,0)</f>
        <v>Technical Contexts</v>
      </c>
      <c r="AE1131">
        <f t="shared" si="107"/>
        <v>0</v>
      </c>
      <c r="AF1131" s="18">
        <v>44635</v>
      </c>
      <c r="AG1131" s="19">
        <v>0.45971064814814816</v>
      </c>
    </row>
    <row r="1132" spans="1:33" x14ac:dyDescent="0.3">
      <c r="A1132" s="5">
        <v>44635.460405092592</v>
      </c>
      <c r="B1132" t="str">
        <f>IFERROR(AVERAGEIFS('HeartRate-2022-03-21-1647950188'!$B:$B,'HeartRate-2022-03-21-1647950188'!$A:$A,Data_Extraction!B$2,'HeartRate-2022-03-21-1647950188'!$C:$C,Data_Extraction!$A1132),"")</f>
        <v/>
      </c>
      <c r="C1132" t="str">
        <f>IFERROR(AVERAGEIFS('HeartRate-2022-03-21-1647950188'!$B:$B,'HeartRate-2022-03-21-1647950188'!$A:$A,Data_Extraction!C$2,'HeartRate-2022-03-21-1647950188'!$C:$C,Data_Extraction!$A1132),"")</f>
        <v/>
      </c>
      <c r="D1132" t="str">
        <f>IFERROR(AVERAGEIFS('HeartRate-2022-03-21-1647950188'!$B:$B,'HeartRate-2022-03-21-1647950188'!$A:$A,Data_Extraction!D$2,'HeartRate-2022-03-21-1647950188'!$C:$C,Data_Extraction!$A1132),"")</f>
        <v/>
      </c>
      <c r="E1132" t="str">
        <f>IFERROR(AVERAGEIFS('HeartRate-2022-03-21-1647950188'!$B:$B,'HeartRate-2022-03-21-1647950188'!$A:$A,Data_Extraction!E$2,'HeartRate-2022-03-21-1647950188'!$C:$C,Data_Extraction!$A1132),"")</f>
        <v/>
      </c>
      <c r="F1132" t="str">
        <f>IFERROR(AVERAGEIFS('HeartRate-2022-03-21-1647950188'!$B:$B,'HeartRate-2022-03-21-1647950188'!$A:$A,Data_Extraction!F$2,'HeartRate-2022-03-21-1647950188'!$C:$C,Data_Extraction!$A1132),"")</f>
        <v/>
      </c>
      <c r="G1132" t="str">
        <f>IFERROR(AVERAGEIFS('HeartRate-2022-03-21-1647950188'!$B:$B,'HeartRate-2022-03-21-1647950188'!$A:$A,Data_Extraction!G$2,'HeartRate-2022-03-21-1647950188'!$C:$C,Data_Extraction!$A1132),"")</f>
        <v/>
      </c>
      <c r="H1132" t="str">
        <f>IFERROR(AVERAGEIFS('HeartRate-2022-03-21-1647950188'!$B:$B,'HeartRate-2022-03-21-1647950188'!$A:$A,Data_Extraction!H$2,'HeartRate-2022-03-21-1647950188'!$C:$C,Data_Extraction!$A1132),"")</f>
        <v/>
      </c>
      <c r="I1132">
        <f>IFERROR(AVERAGEIFS('HeartRate-2022-03-21-1647950188'!$B:$B,'HeartRate-2022-03-21-1647950188'!$A:$A,Data_Extraction!I$2,'HeartRate-2022-03-21-1647950188'!$C:$C,Data_Extraction!$A1132),"")</f>
        <v>78</v>
      </c>
      <c r="J1132" s="8">
        <f t="shared" si="103"/>
        <v>78</v>
      </c>
      <c r="N1132" s="11">
        <f>Data_Extraction!A1132</f>
        <v>44635.460405092592</v>
      </c>
      <c r="O1132" s="15">
        <f t="shared" si="104"/>
        <v>44635</v>
      </c>
      <c r="P1132" s="16">
        <f t="shared" si="105"/>
        <v>0.4604050925925926</v>
      </c>
      <c r="Q1132" s="12">
        <f>IF(Data_Extraction!B1132="",Data_Extraction!$J1132*(Q$1),Data_Extraction!B1132)</f>
        <v>70.2</v>
      </c>
      <c r="R1132" s="12">
        <f>IF(Data_Extraction!C1132="",Data_Extraction!$J1132*(R$1),Data_Extraction!C1132)</f>
        <v>71.760000000000005</v>
      </c>
      <c r="S1132" s="12">
        <f>IF(Data_Extraction!D1132="",Data_Extraction!$J1132*(S$1),Data_Extraction!D1132)</f>
        <v>81.12</v>
      </c>
      <c r="T1132" s="12">
        <f>IF(Data_Extraction!E1132="",Data_Extraction!$J1132*(T$1),Data_Extraction!E1132)</f>
        <v>74.099999999999994</v>
      </c>
      <c r="U1132" s="12">
        <f>IF(Data_Extraction!F1132="",Data_Extraction!$J1132*(U$1),Data_Extraction!F1132)</f>
        <v>76.44</v>
      </c>
      <c r="V1132" s="12">
        <f>IF(Data_Extraction!G1132="",Data_Extraction!$J1132*(V$1),Data_Extraction!G1132)</f>
        <v>70.98</v>
      </c>
      <c r="W1132" s="12">
        <f>IF(Data_Extraction!H1132="",Data_Extraction!$J1132*(W$1),Data_Extraction!H1132)</f>
        <v>83.460000000000008</v>
      </c>
      <c r="X1132" s="12">
        <f>IF(Data_Extraction!I1132="",Data_Extraction!$J1132*(X$1),Data_Extraction!I1132)</f>
        <v>78</v>
      </c>
      <c r="Y1132" s="13">
        <f t="shared" si="102"/>
        <v>75.757500000000007</v>
      </c>
      <c r="Z1132" s="17" t="str">
        <f t="shared" si="106"/>
        <v>Afternoon</v>
      </c>
      <c r="AA1132" s="14" t="str">
        <f>VLOOKUP($N1132,'HeartRate-2022-03-21-1647950188'!$C:$G,2,0)</f>
        <v>Hands on</v>
      </c>
      <c r="AB1132" s="14" t="str">
        <f>VLOOKUP($N1132,'HeartRate-2022-03-21-1647950188'!$C:$G,3,0)</f>
        <v>Off Campus</v>
      </c>
      <c r="AC1132" s="14" t="str">
        <f>VLOOKUP($N1132,'HeartRate-2022-03-21-1647950188'!$C:$G,4,0)</f>
        <v>Standing</v>
      </c>
      <c r="AD1132" s="14" t="str">
        <f>VLOOKUP($N1132,'HeartRate-2022-03-21-1647950188'!$C:$G,5,0)</f>
        <v>Technical Contexts</v>
      </c>
      <c r="AE1132">
        <f t="shared" si="107"/>
        <v>0</v>
      </c>
      <c r="AF1132" s="18">
        <v>44635</v>
      </c>
      <c r="AG1132" s="19">
        <v>0.4604050925925926</v>
      </c>
    </row>
    <row r="1133" spans="1:33" x14ac:dyDescent="0.3">
      <c r="A1133" s="5">
        <v>44635.461099537039</v>
      </c>
      <c r="B1133" t="str">
        <f>IFERROR(AVERAGEIFS('HeartRate-2022-03-21-1647950188'!$B:$B,'HeartRate-2022-03-21-1647950188'!$A:$A,Data_Extraction!B$2,'HeartRate-2022-03-21-1647950188'!$C:$C,Data_Extraction!$A1133),"")</f>
        <v/>
      </c>
      <c r="C1133" t="str">
        <f>IFERROR(AVERAGEIFS('HeartRate-2022-03-21-1647950188'!$B:$B,'HeartRate-2022-03-21-1647950188'!$A:$A,Data_Extraction!C$2,'HeartRate-2022-03-21-1647950188'!$C:$C,Data_Extraction!$A1133),"")</f>
        <v/>
      </c>
      <c r="D1133" t="str">
        <f>IFERROR(AVERAGEIFS('HeartRate-2022-03-21-1647950188'!$B:$B,'HeartRate-2022-03-21-1647950188'!$A:$A,Data_Extraction!D$2,'HeartRate-2022-03-21-1647950188'!$C:$C,Data_Extraction!$A1133),"")</f>
        <v/>
      </c>
      <c r="E1133" t="str">
        <f>IFERROR(AVERAGEIFS('HeartRate-2022-03-21-1647950188'!$B:$B,'HeartRate-2022-03-21-1647950188'!$A:$A,Data_Extraction!E$2,'HeartRate-2022-03-21-1647950188'!$C:$C,Data_Extraction!$A1133),"")</f>
        <v/>
      </c>
      <c r="F1133" t="str">
        <f>IFERROR(AVERAGEIFS('HeartRate-2022-03-21-1647950188'!$B:$B,'HeartRate-2022-03-21-1647950188'!$A:$A,Data_Extraction!F$2,'HeartRate-2022-03-21-1647950188'!$C:$C,Data_Extraction!$A1133),"")</f>
        <v/>
      </c>
      <c r="G1133">
        <f>IFERROR(AVERAGEIFS('HeartRate-2022-03-21-1647950188'!$B:$B,'HeartRate-2022-03-21-1647950188'!$A:$A,Data_Extraction!G$2,'HeartRate-2022-03-21-1647950188'!$C:$C,Data_Extraction!$A1133),"")</f>
        <v>139</v>
      </c>
      <c r="H1133" t="str">
        <f>IFERROR(AVERAGEIFS('HeartRate-2022-03-21-1647950188'!$B:$B,'HeartRate-2022-03-21-1647950188'!$A:$A,Data_Extraction!H$2,'HeartRate-2022-03-21-1647950188'!$C:$C,Data_Extraction!$A1133),"")</f>
        <v/>
      </c>
      <c r="I1133">
        <f>IFERROR(AVERAGEIFS('HeartRate-2022-03-21-1647950188'!$B:$B,'HeartRate-2022-03-21-1647950188'!$A:$A,Data_Extraction!I$2,'HeartRate-2022-03-21-1647950188'!$C:$C,Data_Extraction!$A1133),"")</f>
        <v>69</v>
      </c>
      <c r="J1133" s="8">
        <f t="shared" si="103"/>
        <v>104</v>
      </c>
      <c r="N1133" s="11">
        <f>Data_Extraction!A1133</f>
        <v>44635.461099537039</v>
      </c>
      <c r="O1133" s="15">
        <f t="shared" si="104"/>
        <v>44635</v>
      </c>
      <c r="P1133" s="16">
        <f t="shared" si="105"/>
        <v>0.46109953703703704</v>
      </c>
      <c r="Q1133" s="12">
        <f>IF(Data_Extraction!B1133="",Data_Extraction!$J1133*(Q$1),Data_Extraction!B1133)</f>
        <v>93.600000000000009</v>
      </c>
      <c r="R1133" s="12">
        <f>IF(Data_Extraction!C1133="",Data_Extraction!$J1133*(R$1),Data_Extraction!C1133)</f>
        <v>95.68</v>
      </c>
      <c r="S1133" s="12">
        <f>IF(Data_Extraction!D1133="",Data_Extraction!$J1133*(S$1),Data_Extraction!D1133)</f>
        <v>108.16</v>
      </c>
      <c r="T1133" s="12">
        <f>IF(Data_Extraction!E1133="",Data_Extraction!$J1133*(T$1),Data_Extraction!E1133)</f>
        <v>98.8</v>
      </c>
      <c r="U1133" s="12">
        <f>IF(Data_Extraction!F1133="",Data_Extraction!$J1133*(U$1),Data_Extraction!F1133)</f>
        <v>101.92</v>
      </c>
      <c r="V1133" s="12">
        <f>IF(Data_Extraction!G1133="",Data_Extraction!$J1133*(V$1),Data_Extraction!G1133)</f>
        <v>139</v>
      </c>
      <c r="W1133" s="12">
        <f>IF(Data_Extraction!H1133="",Data_Extraction!$J1133*(W$1),Data_Extraction!H1133)</f>
        <v>111.28</v>
      </c>
      <c r="X1133" s="12">
        <f>IF(Data_Extraction!I1133="",Data_Extraction!$J1133*(X$1),Data_Extraction!I1133)</f>
        <v>69</v>
      </c>
      <c r="Y1133" s="13">
        <f t="shared" si="102"/>
        <v>102.18</v>
      </c>
      <c r="Z1133" s="17" t="str">
        <f t="shared" si="106"/>
        <v>Afternoon</v>
      </c>
      <c r="AA1133" s="14" t="str">
        <f>VLOOKUP($N1133,'HeartRate-2022-03-21-1647950188'!$C:$G,2,0)</f>
        <v>Hands on</v>
      </c>
      <c r="AB1133" s="14" t="str">
        <f>VLOOKUP($N1133,'HeartRate-2022-03-21-1647950188'!$C:$G,3,0)</f>
        <v>Off Campus</v>
      </c>
      <c r="AC1133" s="14" t="str">
        <f>VLOOKUP($N1133,'HeartRate-2022-03-21-1647950188'!$C:$G,4,0)</f>
        <v>Standing</v>
      </c>
      <c r="AD1133" s="14" t="str">
        <f>VLOOKUP($N1133,'HeartRate-2022-03-21-1647950188'!$C:$G,5,0)</f>
        <v>Technical Contexts</v>
      </c>
      <c r="AE1133">
        <f t="shared" si="107"/>
        <v>0</v>
      </c>
      <c r="AF1133" s="18">
        <v>44635</v>
      </c>
      <c r="AG1133" s="19">
        <v>0.46109953703703704</v>
      </c>
    </row>
    <row r="1134" spans="1:33" x14ac:dyDescent="0.3">
      <c r="A1134" s="5">
        <v>44635.461134259262</v>
      </c>
      <c r="B1134" t="str">
        <f>IFERROR(AVERAGEIFS('HeartRate-2022-03-21-1647950188'!$B:$B,'HeartRate-2022-03-21-1647950188'!$A:$A,Data_Extraction!B$2,'HeartRate-2022-03-21-1647950188'!$C:$C,Data_Extraction!$A1134),"")</f>
        <v/>
      </c>
      <c r="C1134" t="str">
        <f>IFERROR(AVERAGEIFS('HeartRate-2022-03-21-1647950188'!$B:$B,'HeartRate-2022-03-21-1647950188'!$A:$A,Data_Extraction!C$2,'HeartRate-2022-03-21-1647950188'!$C:$C,Data_Extraction!$A1134),"")</f>
        <v/>
      </c>
      <c r="D1134" t="str">
        <f>IFERROR(AVERAGEIFS('HeartRate-2022-03-21-1647950188'!$B:$B,'HeartRate-2022-03-21-1647950188'!$A:$A,Data_Extraction!D$2,'HeartRate-2022-03-21-1647950188'!$C:$C,Data_Extraction!$A1134),"")</f>
        <v/>
      </c>
      <c r="E1134" t="str">
        <f>IFERROR(AVERAGEIFS('HeartRate-2022-03-21-1647950188'!$B:$B,'HeartRate-2022-03-21-1647950188'!$A:$A,Data_Extraction!E$2,'HeartRate-2022-03-21-1647950188'!$C:$C,Data_Extraction!$A1134),"")</f>
        <v/>
      </c>
      <c r="F1134" t="str">
        <f>IFERROR(AVERAGEIFS('HeartRate-2022-03-21-1647950188'!$B:$B,'HeartRate-2022-03-21-1647950188'!$A:$A,Data_Extraction!F$2,'HeartRate-2022-03-21-1647950188'!$C:$C,Data_Extraction!$A1134),"")</f>
        <v/>
      </c>
      <c r="G1134" t="str">
        <f>IFERROR(AVERAGEIFS('HeartRate-2022-03-21-1647950188'!$B:$B,'HeartRate-2022-03-21-1647950188'!$A:$A,Data_Extraction!G$2,'HeartRate-2022-03-21-1647950188'!$C:$C,Data_Extraction!$A1134),"")</f>
        <v/>
      </c>
      <c r="H1134">
        <f>IFERROR(AVERAGEIFS('HeartRate-2022-03-21-1647950188'!$B:$B,'HeartRate-2022-03-21-1647950188'!$A:$A,Data_Extraction!H$2,'HeartRate-2022-03-21-1647950188'!$C:$C,Data_Extraction!$A1134),"")</f>
        <v>84</v>
      </c>
      <c r="I1134" t="str">
        <f>IFERROR(AVERAGEIFS('HeartRate-2022-03-21-1647950188'!$B:$B,'HeartRate-2022-03-21-1647950188'!$A:$A,Data_Extraction!I$2,'HeartRate-2022-03-21-1647950188'!$C:$C,Data_Extraction!$A1134),"")</f>
        <v/>
      </c>
      <c r="J1134" s="8">
        <f t="shared" si="103"/>
        <v>84</v>
      </c>
      <c r="N1134" s="11">
        <f>Data_Extraction!A1134</f>
        <v>44635.461134259262</v>
      </c>
      <c r="O1134" s="15">
        <f t="shared" si="104"/>
        <v>44635</v>
      </c>
      <c r="P1134" s="16">
        <f t="shared" si="105"/>
        <v>0.46113425925925927</v>
      </c>
      <c r="Q1134" s="12">
        <f>IF(Data_Extraction!B1134="",Data_Extraction!$J1134*(Q$1),Data_Extraction!B1134)</f>
        <v>75.600000000000009</v>
      </c>
      <c r="R1134" s="12">
        <f>IF(Data_Extraction!C1134="",Data_Extraction!$J1134*(R$1),Data_Extraction!C1134)</f>
        <v>77.28</v>
      </c>
      <c r="S1134" s="12">
        <f>IF(Data_Extraction!D1134="",Data_Extraction!$J1134*(S$1),Data_Extraction!D1134)</f>
        <v>87.36</v>
      </c>
      <c r="T1134" s="12">
        <f>IF(Data_Extraction!E1134="",Data_Extraction!$J1134*(T$1),Data_Extraction!E1134)</f>
        <v>79.8</v>
      </c>
      <c r="U1134" s="12">
        <f>IF(Data_Extraction!F1134="",Data_Extraction!$J1134*(U$1),Data_Extraction!F1134)</f>
        <v>82.32</v>
      </c>
      <c r="V1134" s="12">
        <f>IF(Data_Extraction!G1134="",Data_Extraction!$J1134*(V$1),Data_Extraction!G1134)</f>
        <v>76.44</v>
      </c>
      <c r="W1134" s="12">
        <f>IF(Data_Extraction!H1134="",Data_Extraction!$J1134*(W$1),Data_Extraction!H1134)</f>
        <v>84</v>
      </c>
      <c r="X1134" s="12">
        <f>IF(Data_Extraction!I1134="",Data_Extraction!$J1134*(X$1),Data_Extraction!I1134)</f>
        <v>81.48</v>
      </c>
      <c r="Y1134" s="13">
        <f t="shared" si="102"/>
        <v>80.534999999999997</v>
      </c>
      <c r="Z1134" s="17" t="str">
        <f t="shared" si="106"/>
        <v>Afternoon</v>
      </c>
      <c r="AA1134" s="14" t="str">
        <f>VLOOKUP($N1134,'HeartRate-2022-03-21-1647950188'!$C:$G,2,0)</f>
        <v>Hands on</v>
      </c>
      <c r="AB1134" s="14" t="str">
        <f>VLOOKUP($N1134,'HeartRate-2022-03-21-1647950188'!$C:$G,3,0)</f>
        <v>Off Campus</v>
      </c>
      <c r="AC1134" s="14" t="str">
        <f>VLOOKUP($N1134,'HeartRate-2022-03-21-1647950188'!$C:$G,4,0)</f>
        <v>Standing</v>
      </c>
      <c r="AD1134" s="14" t="str">
        <f>VLOOKUP($N1134,'HeartRate-2022-03-21-1647950188'!$C:$G,5,0)</f>
        <v>Technical Contexts</v>
      </c>
      <c r="AE1134">
        <f t="shared" si="107"/>
        <v>0</v>
      </c>
      <c r="AF1134" s="18">
        <v>44635</v>
      </c>
      <c r="AG1134" s="19">
        <v>0.46113425925925927</v>
      </c>
    </row>
    <row r="1135" spans="1:33" x14ac:dyDescent="0.3">
      <c r="A1135" s="5">
        <v>44635.461793981478</v>
      </c>
      <c r="B1135" t="str">
        <f>IFERROR(AVERAGEIFS('HeartRate-2022-03-21-1647950188'!$B:$B,'HeartRate-2022-03-21-1647950188'!$A:$A,Data_Extraction!B$2,'HeartRate-2022-03-21-1647950188'!$C:$C,Data_Extraction!$A1135),"")</f>
        <v/>
      </c>
      <c r="C1135" t="str">
        <f>IFERROR(AVERAGEIFS('HeartRate-2022-03-21-1647950188'!$B:$B,'HeartRate-2022-03-21-1647950188'!$A:$A,Data_Extraction!C$2,'HeartRate-2022-03-21-1647950188'!$C:$C,Data_Extraction!$A1135),"")</f>
        <v/>
      </c>
      <c r="D1135" t="str">
        <f>IFERROR(AVERAGEIFS('HeartRate-2022-03-21-1647950188'!$B:$B,'HeartRate-2022-03-21-1647950188'!$A:$A,Data_Extraction!D$2,'HeartRate-2022-03-21-1647950188'!$C:$C,Data_Extraction!$A1135),"")</f>
        <v/>
      </c>
      <c r="E1135" t="str">
        <f>IFERROR(AVERAGEIFS('HeartRate-2022-03-21-1647950188'!$B:$B,'HeartRate-2022-03-21-1647950188'!$A:$A,Data_Extraction!E$2,'HeartRate-2022-03-21-1647950188'!$C:$C,Data_Extraction!$A1135),"")</f>
        <v/>
      </c>
      <c r="F1135" t="str">
        <f>IFERROR(AVERAGEIFS('HeartRate-2022-03-21-1647950188'!$B:$B,'HeartRate-2022-03-21-1647950188'!$A:$A,Data_Extraction!F$2,'HeartRate-2022-03-21-1647950188'!$C:$C,Data_Extraction!$A1135),"")</f>
        <v/>
      </c>
      <c r="G1135">
        <f>IFERROR(AVERAGEIFS('HeartRate-2022-03-21-1647950188'!$B:$B,'HeartRate-2022-03-21-1647950188'!$A:$A,Data_Extraction!G$2,'HeartRate-2022-03-21-1647950188'!$C:$C,Data_Extraction!$A1135),"")</f>
        <v>135</v>
      </c>
      <c r="H1135" t="str">
        <f>IFERROR(AVERAGEIFS('HeartRate-2022-03-21-1647950188'!$B:$B,'HeartRate-2022-03-21-1647950188'!$A:$A,Data_Extraction!H$2,'HeartRate-2022-03-21-1647950188'!$C:$C,Data_Extraction!$A1135),"")</f>
        <v/>
      </c>
      <c r="I1135">
        <f>IFERROR(AVERAGEIFS('HeartRate-2022-03-21-1647950188'!$B:$B,'HeartRate-2022-03-21-1647950188'!$A:$A,Data_Extraction!I$2,'HeartRate-2022-03-21-1647950188'!$C:$C,Data_Extraction!$A1135),"")</f>
        <v>74</v>
      </c>
      <c r="J1135" s="8">
        <f t="shared" si="103"/>
        <v>104.5</v>
      </c>
      <c r="N1135" s="11">
        <f>Data_Extraction!A1135</f>
        <v>44635.461793981478</v>
      </c>
      <c r="O1135" s="15">
        <f t="shared" si="104"/>
        <v>44635</v>
      </c>
      <c r="P1135" s="16">
        <f t="shared" si="105"/>
        <v>0.46179398148148149</v>
      </c>
      <c r="Q1135" s="12">
        <f>IF(Data_Extraction!B1135="",Data_Extraction!$J1135*(Q$1),Data_Extraction!B1135)</f>
        <v>94.05</v>
      </c>
      <c r="R1135" s="12">
        <f>IF(Data_Extraction!C1135="",Data_Extraction!$J1135*(R$1),Data_Extraction!C1135)</f>
        <v>96.14</v>
      </c>
      <c r="S1135" s="12">
        <f>IF(Data_Extraction!D1135="",Data_Extraction!$J1135*(S$1),Data_Extraction!D1135)</f>
        <v>108.68</v>
      </c>
      <c r="T1135" s="12">
        <f>IF(Data_Extraction!E1135="",Data_Extraction!$J1135*(T$1),Data_Extraction!E1135)</f>
        <v>99.274999999999991</v>
      </c>
      <c r="U1135" s="12">
        <f>IF(Data_Extraction!F1135="",Data_Extraction!$J1135*(U$1),Data_Extraction!F1135)</f>
        <v>102.41</v>
      </c>
      <c r="V1135" s="12">
        <f>IF(Data_Extraction!G1135="",Data_Extraction!$J1135*(V$1),Data_Extraction!G1135)</f>
        <v>135</v>
      </c>
      <c r="W1135" s="12">
        <f>IF(Data_Extraction!H1135="",Data_Extraction!$J1135*(W$1),Data_Extraction!H1135)</f>
        <v>111.81500000000001</v>
      </c>
      <c r="X1135" s="12">
        <f>IF(Data_Extraction!I1135="",Data_Extraction!$J1135*(X$1),Data_Extraction!I1135)</f>
        <v>74</v>
      </c>
      <c r="Y1135" s="13">
        <f t="shared" si="102"/>
        <v>102.67125</v>
      </c>
      <c r="Z1135" s="17" t="str">
        <f t="shared" si="106"/>
        <v>Afternoon</v>
      </c>
      <c r="AA1135" s="14" t="str">
        <f>VLOOKUP($N1135,'HeartRate-2022-03-21-1647950188'!$C:$G,2,0)</f>
        <v>Hands on</v>
      </c>
      <c r="AB1135" s="14" t="str">
        <f>VLOOKUP($N1135,'HeartRate-2022-03-21-1647950188'!$C:$G,3,0)</f>
        <v>Off Campus</v>
      </c>
      <c r="AC1135" s="14" t="str">
        <f>VLOOKUP($N1135,'HeartRate-2022-03-21-1647950188'!$C:$G,4,0)</f>
        <v>Standing</v>
      </c>
      <c r="AD1135" s="14" t="str">
        <f>VLOOKUP($N1135,'HeartRate-2022-03-21-1647950188'!$C:$G,5,0)</f>
        <v>Technical Contexts</v>
      </c>
      <c r="AE1135">
        <f t="shared" si="107"/>
        <v>0</v>
      </c>
      <c r="AF1135" s="18">
        <v>44635</v>
      </c>
      <c r="AG1135" s="19">
        <v>0.46179398148148149</v>
      </c>
    </row>
    <row r="1136" spans="1:33" x14ac:dyDescent="0.3">
      <c r="A1136" s="5">
        <v>44635.462488425925</v>
      </c>
      <c r="B1136" t="str">
        <f>IFERROR(AVERAGEIFS('HeartRate-2022-03-21-1647950188'!$B:$B,'HeartRate-2022-03-21-1647950188'!$A:$A,Data_Extraction!B$2,'HeartRate-2022-03-21-1647950188'!$C:$C,Data_Extraction!$A1136),"")</f>
        <v/>
      </c>
      <c r="C1136" t="str">
        <f>IFERROR(AVERAGEIFS('HeartRate-2022-03-21-1647950188'!$B:$B,'HeartRate-2022-03-21-1647950188'!$A:$A,Data_Extraction!C$2,'HeartRate-2022-03-21-1647950188'!$C:$C,Data_Extraction!$A1136),"")</f>
        <v/>
      </c>
      <c r="D1136" t="str">
        <f>IFERROR(AVERAGEIFS('HeartRate-2022-03-21-1647950188'!$B:$B,'HeartRate-2022-03-21-1647950188'!$A:$A,Data_Extraction!D$2,'HeartRate-2022-03-21-1647950188'!$C:$C,Data_Extraction!$A1136),"")</f>
        <v/>
      </c>
      <c r="E1136" t="str">
        <f>IFERROR(AVERAGEIFS('HeartRate-2022-03-21-1647950188'!$B:$B,'HeartRate-2022-03-21-1647950188'!$A:$A,Data_Extraction!E$2,'HeartRate-2022-03-21-1647950188'!$C:$C,Data_Extraction!$A1136),"")</f>
        <v/>
      </c>
      <c r="F1136" t="str">
        <f>IFERROR(AVERAGEIFS('HeartRate-2022-03-21-1647950188'!$B:$B,'HeartRate-2022-03-21-1647950188'!$A:$A,Data_Extraction!F$2,'HeartRate-2022-03-21-1647950188'!$C:$C,Data_Extraction!$A1136),"")</f>
        <v/>
      </c>
      <c r="G1136">
        <f>IFERROR(AVERAGEIFS('HeartRate-2022-03-21-1647950188'!$B:$B,'HeartRate-2022-03-21-1647950188'!$A:$A,Data_Extraction!G$2,'HeartRate-2022-03-21-1647950188'!$C:$C,Data_Extraction!$A1136),"")</f>
        <v>131</v>
      </c>
      <c r="H1136" t="str">
        <f>IFERROR(AVERAGEIFS('HeartRate-2022-03-21-1647950188'!$B:$B,'HeartRate-2022-03-21-1647950188'!$A:$A,Data_Extraction!H$2,'HeartRate-2022-03-21-1647950188'!$C:$C,Data_Extraction!$A1136),"")</f>
        <v/>
      </c>
      <c r="I1136">
        <f>IFERROR(AVERAGEIFS('HeartRate-2022-03-21-1647950188'!$B:$B,'HeartRate-2022-03-21-1647950188'!$A:$A,Data_Extraction!I$2,'HeartRate-2022-03-21-1647950188'!$C:$C,Data_Extraction!$A1136),"")</f>
        <v>93</v>
      </c>
      <c r="J1136" s="8">
        <f t="shared" si="103"/>
        <v>112</v>
      </c>
      <c r="N1136" s="11">
        <f>Data_Extraction!A1136</f>
        <v>44635.462488425925</v>
      </c>
      <c r="O1136" s="15">
        <f t="shared" si="104"/>
        <v>44635</v>
      </c>
      <c r="P1136" s="16">
        <f t="shared" si="105"/>
        <v>0.46248842592592593</v>
      </c>
      <c r="Q1136" s="12">
        <f>IF(Data_Extraction!B1136="",Data_Extraction!$J1136*(Q$1),Data_Extraction!B1136)</f>
        <v>100.8</v>
      </c>
      <c r="R1136" s="12">
        <f>IF(Data_Extraction!C1136="",Data_Extraction!$J1136*(R$1),Data_Extraction!C1136)</f>
        <v>103.04</v>
      </c>
      <c r="S1136" s="12">
        <f>IF(Data_Extraction!D1136="",Data_Extraction!$J1136*(S$1),Data_Extraction!D1136)</f>
        <v>116.48</v>
      </c>
      <c r="T1136" s="12">
        <f>IF(Data_Extraction!E1136="",Data_Extraction!$J1136*(T$1),Data_Extraction!E1136)</f>
        <v>106.39999999999999</v>
      </c>
      <c r="U1136" s="12">
        <f>IF(Data_Extraction!F1136="",Data_Extraction!$J1136*(U$1),Data_Extraction!F1136)</f>
        <v>109.75999999999999</v>
      </c>
      <c r="V1136" s="12">
        <f>IF(Data_Extraction!G1136="",Data_Extraction!$J1136*(V$1),Data_Extraction!G1136)</f>
        <v>131</v>
      </c>
      <c r="W1136" s="12">
        <f>IF(Data_Extraction!H1136="",Data_Extraction!$J1136*(W$1),Data_Extraction!H1136)</f>
        <v>119.84</v>
      </c>
      <c r="X1136" s="12">
        <f>IF(Data_Extraction!I1136="",Data_Extraction!$J1136*(X$1),Data_Extraction!I1136)</f>
        <v>93</v>
      </c>
      <c r="Y1136" s="13">
        <f t="shared" si="102"/>
        <v>110.04</v>
      </c>
      <c r="Z1136" s="17" t="str">
        <f t="shared" si="106"/>
        <v>Afternoon</v>
      </c>
      <c r="AA1136" s="14" t="str">
        <f>VLOOKUP($N1136,'HeartRate-2022-03-21-1647950188'!$C:$G,2,0)</f>
        <v>Hands on</v>
      </c>
      <c r="AB1136" s="14" t="str">
        <f>VLOOKUP($N1136,'HeartRate-2022-03-21-1647950188'!$C:$G,3,0)</f>
        <v>Off Campus</v>
      </c>
      <c r="AC1136" s="14" t="str">
        <f>VLOOKUP($N1136,'HeartRate-2022-03-21-1647950188'!$C:$G,4,0)</f>
        <v>Standing</v>
      </c>
      <c r="AD1136" s="14" t="str">
        <f>VLOOKUP($N1136,'HeartRate-2022-03-21-1647950188'!$C:$G,5,0)</f>
        <v>Technical Contexts</v>
      </c>
      <c r="AE1136">
        <f t="shared" si="107"/>
        <v>0</v>
      </c>
      <c r="AF1136" s="18">
        <v>44635</v>
      </c>
      <c r="AG1136" s="19">
        <v>0.46248842592592593</v>
      </c>
    </row>
    <row r="1137" spans="1:33" x14ac:dyDescent="0.3">
      <c r="A1137" s="5">
        <v>44635.462500000001</v>
      </c>
      <c r="B1137">
        <f>IFERROR(AVERAGEIFS('HeartRate-2022-03-21-1647950188'!$B:$B,'HeartRate-2022-03-21-1647950188'!$A:$A,Data_Extraction!B$2,'HeartRate-2022-03-21-1647950188'!$C:$C,Data_Extraction!$A1137),"")</f>
        <v>124</v>
      </c>
      <c r="C1137" t="str">
        <f>IFERROR(AVERAGEIFS('HeartRate-2022-03-21-1647950188'!$B:$B,'HeartRate-2022-03-21-1647950188'!$A:$A,Data_Extraction!C$2,'HeartRate-2022-03-21-1647950188'!$C:$C,Data_Extraction!$A1137),"")</f>
        <v/>
      </c>
      <c r="D1137" t="str">
        <f>IFERROR(AVERAGEIFS('HeartRate-2022-03-21-1647950188'!$B:$B,'HeartRate-2022-03-21-1647950188'!$A:$A,Data_Extraction!D$2,'HeartRate-2022-03-21-1647950188'!$C:$C,Data_Extraction!$A1137),"")</f>
        <v/>
      </c>
      <c r="E1137" t="str">
        <f>IFERROR(AVERAGEIFS('HeartRate-2022-03-21-1647950188'!$B:$B,'HeartRate-2022-03-21-1647950188'!$A:$A,Data_Extraction!E$2,'HeartRate-2022-03-21-1647950188'!$C:$C,Data_Extraction!$A1137),"")</f>
        <v/>
      </c>
      <c r="F1137" t="str">
        <f>IFERROR(AVERAGEIFS('HeartRate-2022-03-21-1647950188'!$B:$B,'HeartRate-2022-03-21-1647950188'!$A:$A,Data_Extraction!F$2,'HeartRate-2022-03-21-1647950188'!$C:$C,Data_Extraction!$A1137),"")</f>
        <v/>
      </c>
      <c r="G1137" t="str">
        <f>IFERROR(AVERAGEIFS('HeartRate-2022-03-21-1647950188'!$B:$B,'HeartRate-2022-03-21-1647950188'!$A:$A,Data_Extraction!G$2,'HeartRate-2022-03-21-1647950188'!$C:$C,Data_Extraction!$A1137),"")</f>
        <v/>
      </c>
      <c r="H1137">
        <f>IFERROR(AVERAGEIFS('HeartRate-2022-03-21-1647950188'!$B:$B,'HeartRate-2022-03-21-1647950188'!$A:$A,Data_Extraction!H$2,'HeartRate-2022-03-21-1647950188'!$C:$C,Data_Extraction!$A1137),"")</f>
        <v>139</v>
      </c>
      <c r="I1137" t="str">
        <f>IFERROR(AVERAGEIFS('HeartRate-2022-03-21-1647950188'!$B:$B,'HeartRate-2022-03-21-1647950188'!$A:$A,Data_Extraction!I$2,'HeartRate-2022-03-21-1647950188'!$C:$C,Data_Extraction!$A1137),"")</f>
        <v/>
      </c>
      <c r="J1137" s="8">
        <f t="shared" si="103"/>
        <v>131.5</v>
      </c>
      <c r="N1137" s="11">
        <f>Data_Extraction!A1137</f>
        <v>44635.462500000001</v>
      </c>
      <c r="O1137" s="15">
        <f t="shared" si="104"/>
        <v>44635</v>
      </c>
      <c r="P1137" s="16">
        <f t="shared" si="105"/>
        <v>0.46249999999999997</v>
      </c>
      <c r="Q1137" s="12">
        <f>IF(Data_Extraction!B1137="",Data_Extraction!$J1137*(Q$1),Data_Extraction!B1137)</f>
        <v>124</v>
      </c>
      <c r="R1137" s="12">
        <f>IF(Data_Extraction!C1137="",Data_Extraction!$J1137*(R$1),Data_Extraction!C1137)</f>
        <v>120.98</v>
      </c>
      <c r="S1137" s="12">
        <f>IF(Data_Extraction!D1137="",Data_Extraction!$J1137*(S$1),Data_Extraction!D1137)</f>
        <v>136.76</v>
      </c>
      <c r="T1137" s="12">
        <f>IF(Data_Extraction!E1137="",Data_Extraction!$J1137*(T$1),Data_Extraction!E1137)</f>
        <v>124.925</v>
      </c>
      <c r="U1137" s="12">
        <f>IF(Data_Extraction!F1137="",Data_Extraction!$J1137*(U$1),Data_Extraction!F1137)</f>
        <v>128.87</v>
      </c>
      <c r="V1137" s="12">
        <f>IF(Data_Extraction!G1137="",Data_Extraction!$J1137*(V$1),Data_Extraction!G1137)</f>
        <v>119.66500000000001</v>
      </c>
      <c r="W1137" s="12">
        <f>IF(Data_Extraction!H1137="",Data_Extraction!$J1137*(W$1),Data_Extraction!H1137)</f>
        <v>139</v>
      </c>
      <c r="X1137" s="12">
        <f>IF(Data_Extraction!I1137="",Data_Extraction!$J1137*(X$1),Data_Extraction!I1137)</f>
        <v>127.55499999999999</v>
      </c>
      <c r="Y1137" s="13">
        <f t="shared" si="102"/>
        <v>127.719375</v>
      </c>
      <c r="Z1137" s="17" t="str">
        <f t="shared" si="106"/>
        <v>Afternoon</v>
      </c>
      <c r="AA1137" s="14" t="str">
        <f>VLOOKUP($N1137,'HeartRate-2022-03-21-1647950188'!$C:$G,2,0)</f>
        <v>Hands on</v>
      </c>
      <c r="AB1137" s="14" t="str">
        <f>VLOOKUP($N1137,'HeartRate-2022-03-21-1647950188'!$C:$G,3,0)</f>
        <v>Off Campus</v>
      </c>
      <c r="AC1137" s="14" t="s">
        <v>18</v>
      </c>
      <c r="AD1137" s="14" t="str">
        <f>VLOOKUP($N1137,'HeartRate-2022-03-21-1647950188'!$C:$G,5,0)</f>
        <v>Technical Contexts</v>
      </c>
      <c r="AE1137">
        <f t="shared" si="107"/>
        <v>1</v>
      </c>
      <c r="AF1137" s="18">
        <v>44635</v>
      </c>
      <c r="AG1137" s="19">
        <v>0.46249999999999997</v>
      </c>
    </row>
    <row r="1138" spans="1:33" x14ac:dyDescent="0.3">
      <c r="A1138" s="5">
        <v>44635.46266203704</v>
      </c>
      <c r="B1138" t="str">
        <f>IFERROR(AVERAGEIFS('HeartRate-2022-03-21-1647950188'!$B:$B,'HeartRate-2022-03-21-1647950188'!$A:$A,Data_Extraction!B$2,'HeartRate-2022-03-21-1647950188'!$C:$C,Data_Extraction!$A1138),"")</f>
        <v/>
      </c>
      <c r="C1138" t="str">
        <f>IFERROR(AVERAGEIFS('HeartRate-2022-03-21-1647950188'!$B:$B,'HeartRate-2022-03-21-1647950188'!$A:$A,Data_Extraction!C$2,'HeartRate-2022-03-21-1647950188'!$C:$C,Data_Extraction!$A1138),"")</f>
        <v/>
      </c>
      <c r="D1138" t="str">
        <f>IFERROR(AVERAGEIFS('HeartRate-2022-03-21-1647950188'!$B:$B,'HeartRate-2022-03-21-1647950188'!$A:$A,Data_Extraction!D$2,'HeartRate-2022-03-21-1647950188'!$C:$C,Data_Extraction!$A1138),"")</f>
        <v/>
      </c>
      <c r="E1138" t="str">
        <f>IFERROR(AVERAGEIFS('HeartRate-2022-03-21-1647950188'!$B:$B,'HeartRate-2022-03-21-1647950188'!$A:$A,Data_Extraction!E$2,'HeartRate-2022-03-21-1647950188'!$C:$C,Data_Extraction!$A1138),"")</f>
        <v/>
      </c>
      <c r="F1138" t="str">
        <f>IFERROR(AVERAGEIFS('HeartRate-2022-03-21-1647950188'!$B:$B,'HeartRate-2022-03-21-1647950188'!$A:$A,Data_Extraction!F$2,'HeartRate-2022-03-21-1647950188'!$C:$C,Data_Extraction!$A1138),"")</f>
        <v/>
      </c>
      <c r="G1138">
        <f>IFERROR(AVERAGEIFS('HeartRate-2022-03-21-1647950188'!$B:$B,'HeartRate-2022-03-21-1647950188'!$A:$A,Data_Extraction!G$2,'HeartRate-2022-03-21-1647950188'!$C:$C,Data_Extraction!$A1138),"")</f>
        <v>129</v>
      </c>
      <c r="H1138" t="str">
        <f>IFERROR(AVERAGEIFS('HeartRate-2022-03-21-1647950188'!$B:$B,'HeartRate-2022-03-21-1647950188'!$A:$A,Data_Extraction!H$2,'HeartRate-2022-03-21-1647950188'!$C:$C,Data_Extraction!$A1138),"")</f>
        <v/>
      </c>
      <c r="I1138" t="str">
        <f>IFERROR(AVERAGEIFS('HeartRate-2022-03-21-1647950188'!$B:$B,'HeartRate-2022-03-21-1647950188'!$A:$A,Data_Extraction!I$2,'HeartRate-2022-03-21-1647950188'!$C:$C,Data_Extraction!$A1138),"")</f>
        <v/>
      </c>
      <c r="J1138" s="8">
        <f t="shared" si="103"/>
        <v>129</v>
      </c>
      <c r="N1138" s="11">
        <f>Data_Extraction!A1138</f>
        <v>44635.46266203704</v>
      </c>
      <c r="O1138" s="15">
        <f t="shared" si="104"/>
        <v>44635</v>
      </c>
      <c r="P1138" s="16">
        <f t="shared" si="105"/>
        <v>0.46266203703703707</v>
      </c>
      <c r="Q1138" s="12">
        <f>IF(Data_Extraction!B1138="",Data_Extraction!$J1138*(Q$1),Data_Extraction!B1138)</f>
        <v>116.10000000000001</v>
      </c>
      <c r="R1138" s="12">
        <f>IF(Data_Extraction!C1138="",Data_Extraction!$J1138*(R$1),Data_Extraction!C1138)</f>
        <v>118.68</v>
      </c>
      <c r="S1138" s="12">
        <f>IF(Data_Extraction!D1138="",Data_Extraction!$J1138*(S$1),Data_Extraction!D1138)</f>
        <v>134.16</v>
      </c>
      <c r="T1138" s="12">
        <f>IF(Data_Extraction!E1138="",Data_Extraction!$J1138*(T$1),Data_Extraction!E1138)</f>
        <v>122.55</v>
      </c>
      <c r="U1138" s="12">
        <f>IF(Data_Extraction!F1138="",Data_Extraction!$J1138*(U$1),Data_Extraction!F1138)</f>
        <v>126.42</v>
      </c>
      <c r="V1138" s="12">
        <f>IF(Data_Extraction!G1138="",Data_Extraction!$J1138*(V$1),Data_Extraction!G1138)</f>
        <v>129</v>
      </c>
      <c r="W1138" s="12">
        <f>IF(Data_Extraction!H1138="",Data_Extraction!$J1138*(W$1),Data_Extraction!H1138)</f>
        <v>138.03</v>
      </c>
      <c r="X1138" s="12">
        <f>IF(Data_Extraction!I1138="",Data_Extraction!$J1138*(X$1),Data_Extraction!I1138)</f>
        <v>125.13</v>
      </c>
      <c r="Y1138" s="13">
        <f t="shared" si="102"/>
        <v>126.25875000000001</v>
      </c>
      <c r="Z1138" s="17" t="str">
        <f t="shared" si="106"/>
        <v>Afternoon</v>
      </c>
      <c r="AA1138" s="14" t="str">
        <f>VLOOKUP($N1138,'HeartRate-2022-03-21-1647950188'!$C:$G,2,0)</f>
        <v>Hands on</v>
      </c>
      <c r="AB1138" s="14" t="str">
        <f>VLOOKUP($N1138,'HeartRate-2022-03-21-1647950188'!$C:$G,3,0)</f>
        <v>Off Campus</v>
      </c>
      <c r="AC1138" s="14" t="s">
        <v>18</v>
      </c>
      <c r="AD1138" s="14" t="str">
        <f>VLOOKUP($N1138,'HeartRate-2022-03-21-1647950188'!$C:$G,5,0)</f>
        <v>Technical Contexts</v>
      </c>
      <c r="AE1138">
        <f t="shared" si="107"/>
        <v>1</v>
      </c>
      <c r="AF1138" s="18">
        <v>44635</v>
      </c>
      <c r="AG1138" s="19">
        <v>0.46266203703703707</v>
      </c>
    </row>
    <row r="1139" spans="1:33" x14ac:dyDescent="0.3">
      <c r="A1139" s="5">
        <v>44635.463043981479</v>
      </c>
      <c r="B1139">
        <f>IFERROR(AVERAGEIFS('HeartRate-2022-03-21-1647950188'!$B:$B,'HeartRate-2022-03-21-1647950188'!$A:$A,Data_Extraction!B$2,'HeartRate-2022-03-21-1647950188'!$C:$C,Data_Extraction!$A1139),"")</f>
        <v>81</v>
      </c>
      <c r="C1139" t="str">
        <f>IFERROR(AVERAGEIFS('HeartRate-2022-03-21-1647950188'!$B:$B,'HeartRate-2022-03-21-1647950188'!$A:$A,Data_Extraction!C$2,'HeartRate-2022-03-21-1647950188'!$C:$C,Data_Extraction!$A1139),"")</f>
        <v/>
      </c>
      <c r="D1139" t="str">
        <f>IFERROR(AVERAGEIFS('HeartRate-2022-03-21-1647950188'!$B:$B,'HeartRate-2022-03-21-1647950188'!$A:$A,Data_Extraction!D$2,'HeartRate-2022-03-21-1647950188'!$C:$C,Data_Extraction!$A1139),"")</f>
        <v/>
      </c>
      <c r="E1139" t="str">
        <f>IFERROR(AVERAGEIFS('HeartRate-2022-03-21-1647950188'!$B:$B,'HeartRate-2022-03-21-1647950188'!$A:$A,Data_Extraction!E$2,'HeartRate-2022-03-21-1647950188'!$C:$C,Data_Extraction!$A1139),"")</f>
        <v/>
      </c>
      <c r="F1139" t="str">
        <f>IFERROR(AVERAGEIFS('HeartRate-2022-03-21-1647950188'!$B:$B,'HeartRate-2022-03-21-1647950188'!$A:$A,Data_Extraction!F$2,'HeartRate-2022-03-21-1647950188'!$C:$C,Data_Extraction!$A1139),"")</f>
        <v/>
      </c>
      <c r="G1139" t="str">
        <f>IFERROR(AVERAGEIFS('HeartRate-2022-03-21-1647950188'!$B:$B,'HeartRate-2022-03-21-1647950188'!$A:$A,Data_Extraction!G$2,'HeartRate-2022-03-21-1647950188'!$C:$C,Data_Extraction!$A1139),"")</f>
        <v/>
      </c>
      <c r="H1139" t="str">
        <f>IFERROR(AVERAGEIFS('HeartRate-2022-03-21-1647950188'!$B:$B,'HeartRate-2022-03-21-1647950188'!$A:$A,Data_Extraction!H$2,'HeartRate-2022-03-21-1647950188'!$C:$C,Data_Extraction!$A1139),"")</f>
        <v/>
      </c>
      <c r="I1139" t="str">
        <f>IFERROR(AVERAGEIFS('HeartRate-2022-03-21-1647950188'!$B:$B,'HeartRate-2022-03-21-1647950188'!$A:$A,Data_Extraction!I$2,'HeartRate-2022-03-21-1647950188'!$C:$C,Data_Extraction!$A1139),"")</f>
        <v/>
      </c>
      <c r="J1139" s="8">
        <f t="shared" si="103"/>
        <v>81</v>
      </c>
      <c r="N1139" s="11">
        <f>Data_Extraction!A1139</f>
        <v>44635.463043981479</v>
      </c>
      <c r="O1139" s="15">
        <f t="shared" si="104"/>
        <v>44635</v>
      </c>
      <c r="P1139" s="16">
        <f t="shared" si="105"/>
        <v>0.46304398148148151</v>
      </c>
      <c r="Q1139" s="12">
        <f>IF(Data_Extraction!B1139="",Data_Extraction!$J1139*(Q$1),Data_Extraction!B1139)</f>
        <v>81</v>
      </c>
      <c r="R1139" s="12">
        <f>IF(Data_Extraction!C1139="",Data_Extraction!$J1139*(R$1),Data_Extraction!C1139)</f>
        <v>74.52000000000001</v>
      </c>
      <c r="S1139" s="12">
        <f>IF(Data_Extraction!D1139="",Data_Extraction!$J1139*(S$1),Data_Extraction!D1139)</f>
        <v>84.240000000000009</v>
      </c>
      <c r="T1139" s="12">
        <f>IF(Data_Extraction!E1139="",Data_Extraction!$J1139*(T$1),Data_Extraction!E1139)</f>
        <v>76.95</v>
      </c>
      <c r="U1139" s="12">
        <f>IF(Data_Extraction!F1139="",Data_Extraction!$J1139*(U$1),Data_Extraction!F1139)</f>
        <v>79.38</v>
      </c>
      <c r="V1139" s="12">
        <f>IF(Data_Extraction!G1139="",Data_Extraction!$J1139*(V$1),Data_Extraction!G1139)</f>
        <v>73.710000000000008</v>
      </c>
      <c r="W1139" s="12">
        <f>IF(Data_Extraction!H1139="",Data_Extraction!$J1139*(W$1),Data_Extraction!H1139)</f>
        <v>86.67</v>
      </c>
      <c r="X1139" s="12">
        <f>IF(Data_Extraction!I1139="",Data_Extraction!$J1139*(X$1),Data_Extraction!I1139)</f>
        <v>78.569999999999993</v>
      </c>
      <c r="Y1139" s="13">
        <f t="shared" si="102"/>
        <v>79.38</v>
      </c>
      <c r="Z1139" s="17" t="str">
        <f t="shared" si="106"/>
        <v>Afternoon</v>
      </c>
      <c r="AA1139" s="14" t="str">
        <f>VLOOKUP($N1139,'HeartRate-2022-03-21-1647950188'!$C:$G,2,0)</f>
        <v>Hands on</v>
      </c>
      <c r="AB1139" s="14" t="str">
        <f>VLOOKUP($N1139,'HeartRate-2022-03-21-1647950188'!$C:$G,3,0)</f>
        <v>Off Campus</v>
      </c>
      <c r="AC1139" s="14" t="str">
        <f>VLOOKUP($N1139,'HeartRate-2022-03-21-1647950188'!$C:$G,4,0)</f>
        <v>Standing</v>
      </c>
      <c r="AD1139" s="14" t="str">
        <f>VLOOKUP($N1139,'HeartRate-2022-03-21-1647950188'!$C:$G,5,0)</f>
        <v>Technical Contexts</v>
      </c>
      <c r="AE1139">
        <f t="shared" si="107"/>
        <v>0</v>
      </c>
      <c r="AF1139" s="18">
        <v>44635</v>
      </c>
      <c r="AG1139" s="19">
        <v>0.46304398148148151</v>
      </c>
    </row>
    <row r="1140" spans="1:33" x14ac:dyDescent="0.3">
      <c r="A1140" s="5">
        <v>44635.463182870371</v>
      </c>
      <c r="B1140" t="str">
        <f>IFERROR(AVERAGEIFS('HeartRate-2022-03-21-1647950188'!$B:$B,'HeartRate-2022-03-21-1647950188'!$A:$A,Data_Extraction!B$2,'HeartRate-2022-03-21-1647950188'!$C:$C,Data_Extraction!$A1140),"")</f>
        <v/>
      </c>
      <c r="C1140" t="str">
        <f>IFERROR(AVERAGEIFS('HeartRate-2022-03-21-1647950188'!$B:$B,'HeartRate-2022-03-21-1647950188'!$A:$A,Data_Extraction!C$2,'HeartRate-2022-03-21-1647950188'!$C:$C,Data_Extraction!$A1140),"")</f>
        <v/>
      </c>
      <c r="D1140" t="str">
        <f>IFERROR(AVERAGEIFS('HeartRate-2022-03-21-1647950188'!$B:$B,'HeartRate-2022-03-21-1647950188'!$A:$A,Data_Extraction!D$2,'HeartRate-2022-03-21-1647950188'!$C:$C,Data_Extraction!$A1140),"")</f>
        <v/>
      </c>
      <c r="E1140" t="str">
        <f>IFERROR(AVERAGEIFS('HeartRate-2022-03-21-1647950188'!$B:$B,'HeartRate-2022-03-21-1647950188'!$A:$A,Data_Extraction!E$2,'HeartRate-2022-03-21-1647950188'!$C:$C,Data_Extraction!$A1140),"")</f>
        <v/>
      </c>
      <c r="F1140" t="str">
        <f>IFERROR(AVERAGEIFS('HeartRate-2022-03-21-1647950188'!$B:$B,'HeartRate-2022-03-21-1647950188'!$A:$A,Data_Extraction!F$2,'HeartRate-2022-03-21-1647950188'!$C:$C,Data_Extraction!$A1140),"")</f>
        <v/>
      </c>
      <c r="G1140">
        <f>IFERROR(AVERAGEIFS('HeartRate-2022-03-21-1647950188'!$B:$B,'HeartRate-2022-03-21-1647950188'!$A:$A,Data_Extraction!G$2,'HeartRate-2022-03-21-1647950188'!$C:$C,Data_Extraction!$A1140),"")</f>
        <v>134</v>
      </c>
      <c r="H1140" t="str">
        <f>IFERROR(AVERAGEIFS('HeartRate-2022-03-21-1647950188'!$B:$B,'HeartRate-2022-03-21-1647950188'!$A:$A,Data_Extraction!H$2,'HeartRate-2022-03-21-1647950188'!$C:$C,Data_Extraction!$A1140),"")</f>
        <v/>
      </c>
      <c r="I1140">
        <f>IFERROR(AVERAGEIFS('HeartRate-2022-03-21-1647950188'!$B:$B,'HeartRate-2022-03-21-1647950188'!$A:$A,Data_Extraction!I$2,'HeartRate-2022-03-21-1647950188'!$C:$C,Data_Extraction!$A1140),"")</f>
        <v>127</v>
      </c>
      <c r="J1140" s="8">
        <f t="shared" si="103"/>
        <v>130.5</v>
      </c>
      <c r="N1140" s="11">
        <f>Data_Extraction!A1140</f>
        <v>44635.463182870371</v>
      </c>
      <c r="O1140" s="15">
        <f t="shared" si="104"/>
        <v>44635</v>
      </c>
      <c r="P1140" s="16">
        <f t="shared" si="105"/>
        <v>0.46318287037037037</v>
      </c>
      <c r="Q1140" s="12">
        <f>IF(Data_Extraction!B1140="",Data_Extraction!$J1140*(Q$1),Data_Extraction!B1140)</f>
        <v>117.45</v>
      </c>
      <c r="R1140" s="12">
        <f>IF(Data_Extraction!C1140="",Data_Extraction!$J1140*(R$1),Data_Extraction!C1140)</f>
        <v>120.06</v>
      </c>
      <c r="S1140" s="12">
        <f>IF(Data_Extraction!D1140="",Data_Extraction!$J1140*(S$1),Data_Extraction!D1140)</f>
        <v>135.72</v>
      </c>
      <c r="T1140" s="12">
        <f>IF(Data_Extraction!E1140="",Data_Extraction!$J1140*(T$1),Data_Extraction!E1140)</f>
        <v>123.97499999999999</v>
      </c>
      <c r="U1140" s="12">
        <f>IF(Data_Extraction!F1140="",Data_Extraction!$J1140*(U$1),Data_Extraction!F1140)</f>
        <v>127.89</v>
      </c>
      <c r="V1140" s="12">
        <f>IF(Data_Extraction!G1140="",Data_Extraction!$J1140*(V$1),Data_Extraction!G1140)</f>
        <v>134</v>
      </c>
      <c r="W1140" s="12">
        <f>IF(Data_Extraction!H1140="",Data_Extraction!$J1140*(W$1),Data_Extraction!H1140)</f>
        <v>139.63500000000002</v>
      </c>
      <c r="X1140" s="12">
        <f>IF(Data_Extraction!I1140="",Data_Extraction!$J1140*(X$1),Data_Extraction!I1140)</f>
        <v>127</v>
      </c>
      <c r="Y1140" s="13">
        <f t="shared" si="102"/>
        <v>128.21625</v>
      </c>
      <c r="Z1140" s="17" t="str">
        <f t="shared" si="106"/>
        <v>Afternoon</v>
      </c>
      <c r="AA1140" s="14" t="str">
        <f>VLOOKUP($N1140,'HeartRate-2022-03-21-1647950188'!$C:$G,2,0)</f>
        <v>Hands on</v>
      </c>
      <c r="AB1140" s="14" t="str">
        <f>VLOOKUP($N1140,'HeartRate-2022-03-21-1647950188'!$C:$G,3,0)</f>
        <v>Off Campus</v>
      </c>
      <c r="AC1140" s="14" t="s">
        <v>18</v>
      </c>
      <c r="AD1140" s="14" t="str">
        <f>VLOOKUP($N1140,'HeartRate-2022-03-21-1647950188'!$C:$G,5,0)</f>
        <v>Technical Contexts</v>
      </c>
      <c r="AE1140">
        <f t="shared" si="107"/>
        <v>1</v>
      </c>
      <c r="AF1140" s="18">
        <v>44635</v>
      </c>
      <c r="AG1140" s="19">
        <v>0.46318287037037037</v>
      </c>
    </row>
    <row r="1141" spans="1:33" x14ac:dyDescent="0.3">
      <c r="A1141" s="5">
        <v>44635.463877314818</v>
      </c>
      <c r="B1141" t="str">
        <f>IFERROR(AVERAGEIFS('HeartRate-2022-03-21-1647950188'!$B:$B,'HeartRate-2022-03-21-1647950188'!$A:$A,Data_Extraction!B$2,'HeartRate-2022-03-21-1647950188'!$C:$C,Data_Extraction!$A1141),"")</f>
        <v/>
      </c>
      <c r="C1141" t="str">
        <f>IFERROR(AVERAGEIFS('HeartRate-2022-03-21-1647950188'!$B:$B,'HeartRate-2022-03-21-1647950188'!$A:$A,Data_Extraction!C$2,'HeartRate-2022-03-21-1647950188'!$C:$C,Data_Extraction!$A1141),"")</f>
        <v/>
      </c>
      <c r="D1141" t="str">
        <f>IFERROR(AVERAGEIFS('HeartRate-2022-03-21-1647950188'!$B:$B,'HeartRate-2022-03-21-1647950188'!$A:$A,Data_Extraction!D$2,'HeartRate-2022-03-21-1647950188'!$C:$C,Data_Extraction!$A1141),"")</f>
        <v/>
      </c>
      <c r="E1141" t="str">
        <f>IFERROR(AVERAGEIFS('HeartRate-2022-03-21-1647950188'!$B:$B,'HeartRate-2022-03-21-1647950188'!$A:$A,Data_Extraction!E$2,'HeartRate-2022-03-21-1647950188'!$C:$C,Data_Extraction!$A1141),"")</f>
        <v/>
      </c>
      <c r="F1141" t="str">
        <f>IFERROR(AVERAGEIFS('HeartRate-2022-03-21-1647950188'!$B:$B,'HeartRate-2022-03-21-1647950188'!$A:$A,Data_Extraction!F$2,'HeartRate-2022-03-21-1647950188'!$C:$C,Data_Extraction!$A1141),"")</f>
        <v/>
      </c>
      <c r="G1141">
        <f>IFERROR(AVERAGEIFS('HeartRate-2022-03-21-1647950188'!$B:$B,'HeartRate-2022-03-21-1647950188'!$A:$A,Data_Extraction!G$2,'HeartRate-2022-03-21-1647950188'!$C:$C,Data_Extraction!$A1141),"")</f>
        <v>141</v>
      </c>
      <c r="H1141" t="str">
        <f>IFERROR(AVERAGEIFS('HeartRate-2022-03-21-1647950188'!$B:$B,'HeartRate-2022-03-21-1647950188'!$A:$A,Data_Extraction!H$2,'HeartRate-2022-03-21-1647950188'!$C:$C,Data_Extraction!$A1141),"")</f>
        <v/>
      </c>
      <c r="I1141">
        <f>IFERROR(AVERAGEIFS('HeartRate-2022-03-21-1647950188'!$B:$B,'HeartRate-2022-03-21-1647950188'!$A:$A,Data_Extraction!I$2,'HeartRate-2022-03-21-1647950188'!$C:$C,Data_Extraction!$A1141),"")</f>
        <v>137</v>
      </c>
      <c r="J1141" s="8">
        <f t="shared" si="103"/>
        <v>139</v>
      </c>
      <c r="N1141" s="11">
        <f>Data_Extraction!A1141</f>
        <v>44635.463877314818</v>
      </c>
      <c r="O1141" s="15">
        <f t="shared" si="104"/>
        <v>44635</v>
      </c>
      <c r="P1141" s="16">
        <f t="shared" si="105"/>
        <v>0.46387731481481481</v>
      </c>
      <c r="Q1141" s="12">
        <f>IF(Data_Extraction!B1141="",Data_Extraction!$J1141*(Q$1),Data_Extraction!B1141)</f>
        <v>125.10000000000001</v>
      </c>
      <c r="R1141" s="12">
        <f>IF(Data_Extraction!C1141="",Data_Extraction!$J1141*(R$1),Data_Extraction!C1141)</f>
        <v>127.88000000000001</v>
      </c>
      <c r="S1141" s="12">
        <f>IF(Data_Extraction!D1141="",Data_Extraction!$J1141*(S$1),Data_Extraction!D1141)</f>
        <v>144.56</v>
      </c>
      <c r="T1141" s="12">
        <f>IF(Data_Extraction!E1141="",Data_Extraction!$J1141*(T$1),Data_Extraction!E1141)</f>
        <v>132.04999999999998</v>
      </c>
      <c r="U1141" s="12">
        <f>IF(Data_Extraction!F1141="",Data_Extraction!$J1141*(U$1),Data_Extraction!F1141)</f>
        <v>136.22</v>
      </c>
      <c r="V1141" s="12">
        <f>IF(Data_Extraction!G1141="",Data_Extraction!$J1141*(V$1),Data_Extraction!G1141)</f>
        <v>141</v>
      </c>
      <c r="W1141" s="12">
        <f>IF(Data_Extraction!H1141="",Data_Extraction!$J1141*(W$1),Data_Extraction!H1141)</f>
        <v>148.73000000000002</v>
      </c>
      <c r="X1141" s="12">
        <f>IF(Data_Extraction!I1141="",Data_Extraction!$J1141*(X$1),Data_Extraction!I1141)</f>
        <v>137</v>
      </c>
      <c r="Y1141" s="13">
        <f t="shared" si="102"/>
        <v>136.5675</v>
      </c>
      <c r="Z1141" s="17" t="str">
        <f t="shared" si="106"/>
        <v>Afternoon</v>
      </c>
      <c r="AA1141" s="14" t="str">
        <f>VLOOKUP($N1141,'HeartRate-2022-03-21-1647950188'!$C:$G,2,0)</f>
        <v>Hands on</v>
      </c>
      <c r="AB1141" s="14" t="str">
        <f>VLOOKUP($N1141,'HeartRate-2022-03-21-1647950188'!$C:$G,3,0)</f>
        <v>Off Campus</v>
      </c>
      <c r="AC1141" s="14" t="s">
        <v>18</v>
      </c>
      <c r="AD1141" s="14" t="str">
        <f>VLOOKUP($N1141,'HeartRate-2022-03-21-1647950188'!$C:$G,5,0)</f>
        <v>Technical Contexts</v>
      </c>
      <c r="AE1141">
        <f t="shared" si="107"/>
        <v>1</v>
      </c>
      <c r="AF1141" s="18">
        <v>44635</v>
      </c>
      <c r="AG1141" s="19">
        <v>0.46387731481481481</v>
      </c>
    </row>
    <row r="1142" spans="1:33" x14ac:dyDescent="0.3">
      <c r="A1142" s="5">
        <v>44635.464571759258</v>
      </c>
      <c r="B1142" t="str">
        <f>IFERROR(AVERAGEIFS('HeartRate-2022-03-21-1647950188'!$B:$B,'HeartRate-2022-03-21-1647950188'!$A:$A,Data_Extraction!B$2,'HeartRate-2022-03-21-1647950188'!$C:$C,Data_Extraction!$A1142),"")</f>
        <v/>
      </c>
      <c r="C1142" t="str">
        <f>IFERROR(AVERAGEIFS('HeartRate-2022-03-21-1647950188'!$B:$B,'HeartRate-2022-03-21-1647950188'!$A:$A,Data_Extraction!C$2,'HeartRate-2022-03-21-1647950188'!$C:$C,Data_Extraction!$A1142),"")</f>
        <v/>
      </c>
      <c r="D1142" t="str">
        <f>IFERROR(AVERAGEIFS('HeartRate-2022-03-21-1647950188'!$B:$B,'HeartRate-2022-03-21-1647950188'!$A:$A,Data_Extraction!D$2,'HeartRate-2022-03-21-1647950188'!$C:$C,Data_Extraction!$A1142),"")</f>
        <v/>
      </c>
      <c r="E1142" t="str">
        <f>IFERROR(AVERAGEIFS('HeartRate-2022-03-21-1647950188'!$B:$B,'HeartRate-2022-03-21-1647950188'!$A:$A,Data_Extraction!E$2,'HeartRate-2022-03-21-1647950188'!$C:$C,Data_Extraction!$A1142),"")</f>
        <v/>
      </c>
      <c r="F1142" t="str">
        <f>IFERROR(AVERAGEIFS('HeartRate-2022-03-21-1647950188'!$B:$B,'HeartRate-2022-03-21-1647950188'!$A:$A,Data_Extraction!F$2,'HeartRate-2022-03-21-1647950188'!$C:$C,Data_Extraction!$A1142),"")</f>
        <v/>
      </c>
      <c r="G1142">
        <f>IFERROR(AVERAGEIFS('HeartRate-2022-03-21-1647950188'!$B:$B,'HeartRate-2022-03-21-1647950188'!$A:$A,Data_Extraction!G$2,'HeartRate-2022-03-21-1647950188'!$C:$C,Data_Extraction!$A1142),"")</f>
        <v>155</v>
      </c>
      <c r="H1142" t="str">
        <f>IFERROR(AVERAGEIFS('HeartRate-2022-03-21-1647950188'!$B:$B,'HeartRate-2022-03-21-1647950188'!$A:$A,Data_Extraction!H$2,'HeartRate-2022-03-21-1647950188'!$C:$C,Data_Extraction!$A1142),"")</f>
        <v/>
      </c>
      <c r="I1142">
        <f>IFERROR(AVERAGEIFS('HeartRate-2022-03-21-1647950188'!$B:$B,'HeartRate-2022-03-21-1647950188'!$A:$A,Data_Extraction!I$2,'HeartRate-2022-03-21-1647950188'!$C:$C,Data_Extraction!$A1142),"")</f>
        <v>128</v>
      </c>
      <c r="J1142" s="8">
        <f t="shared" si="103"/>
        <v>141.5</v>
      </c>
      <c r="N1142" s="11">
        <f>Data_Extraction!A1142</f>
        <v>44635.464571759258</v>
      </c>
      <c r="O1142" s="15">
        <f t="shared" si="104"/>
        <v>44635</v>
      </c>
      <c r="P1142" s="16">
        <f t="shared" si="105"/>
        <v>0.46457175925925925</v>
      </c>
      <c r="Q1142" s="12">
        <f>IF(Data_Extraction!B1142="",Data_Extraction!$J1142*(Q$1),Data_Extraction!B1142)</f>
        <v>127.35000000000001</v>
      </c>
      <c r="R1142" s="12">
        <f>IF(Data_Extraction!C1142="",Data_Extraction!$J1142*(R$1),Data_Extraction!C1142)</f>
        <v>130.18</v>
      </c>
      <c r="S1142" s="12">
        <f>IF(Data_Extraction!D1142="",Data_Extraction!$J1142*(S$1),Data_Extraction!D1142)</f>
        <v>147.16</v>
      </c>
      <c r="T1142" s="12">
        <f>IF(Data_Extraction!E1142="",Data_Extraction!$J1142*(T$1),Data_Extraction!E1142)</f>
        <v>134.42499999999998</v>
      </c>
      <c r="U1142" s="12">
        <f>IF(Data_Extraction!F1142="",Data_Extraction!$J1142*(U$1),Data_Extraction!F1142)</f>
        <v>138.66999999999999</v>
      </c>
      <c r="V1142" s="12">
        <f>IF(Data_Extraction!G1142="",Data_Extraction!$J1142*(V$1),Data_Extraction!G1142)</f>
        <v>155</v>
      </c>
      <c r="W1142" s="12">
        <f>IF(Data_Extraction!H1142="",Data_Extraction!$J1142*(W$1),Data_Extraction!H1142)</f>
        <v>151.405</v>
      </c>
      <c r="X1142" s="12">
        <f>IF(Data_Extraction!I1142="",Data_Extraction!$J1142*(X$1),Data_Extraction!I1142)</f>
        <v>128</v>
      </c>
      <c r="Y1142" s="13">
        <f t="shared" si="102"/>
        <v>139.02375000000001</v>
      </c>
      <c r="Z1142" s="17" t="str">
        <f t="shared" si="106"/>
        <v>Afternoon</v>
      </c>
      <c r="AA1142" s="14" t="str">
        <f>VLOOKUP($N1142,'HeartRate-2022-03-21-1647950188'!$C:$G,2,0)</f>
        <v>Hands on</v>
      </c>
      <c r="AB1142" s="14" t="str">
        <f>VLOOKUP($N1142,'HeartRate-2022-03-21-1647950188'!$C:$G,3,0)</f>
        <v>Off Campus</v>
      </c>
      <c r="AC1142" s="14" t="s">
        <v>18</v>
      </c>
      <c r="AD1142" s="14" t="str">
        <f>VLOOKUP($N1142,'HeartRate-2022-03-21-1647950188'!$C:$G,5,0)</f>
        <v>Technical Contexts</v>
      </c>
      <c r="AE1142">
        <f t="shared" si="107"/>
        <v>1</v>
      </c>
      <c r="AF1142" s="18">
        <v>44635</v>
      </c>
      <c r="AG1142" s="19">
        <v>0.46457175925925925</v>
      </c>
    </row>
    <row r="1143" spans="1:33" x14ac:dyDescent="0.3">
      <c r="A1143" s="5">
        <v>44635.465266203704</v>
      </c>
      <c r="B1143" t="str">
        <f>IFERROR(AVERAGEIFS('HeartRate-2022-03-21-1647950188'!$B:$B,'HeartRate-2022-03-21-1647950188'!$A:$A,Data_Extraction!B$2,'HeartRate-2022-03-21-1647950188'!$C:$C,Data_Extraction!$A1143),"")</f>
        <v/>
      </c>
      <c r="C1143" t="str">
        <f>IFERROR(AVERAGEIFS('HeartRate-2022-03-21-1647950188'!$B:$B,'HeartRate-2022-03-21-1647950188'!$A:$A,Data_Extraction!C$2,'HeartRate-2022-03-21-1647950188'!$C:$C,Data_Extraction!$A1143),"")</f>
        <v/>
      </c>
      <c r="D1143" t="str">
        <f>IFERROR(AVERAGEIFS('HeartRate-2022-03-21-1647950188'!$B:$B,'HeartRate-2022-03-21-1647950188'!$A:$A,Data_Extraction!D$2,'HeartRate-2022-03-21-1647950188'!$C:$C,Data_Extraction!$A1143),"")</f>
        <v/>
      </c>
      <c r="E1143" t="str">
        <f>IFERROR(AVERAGEIFS('HeartRate-2022-03-21-1647950188'!$B:$B,'HeartRate-2022-03-21-1647950188'!$A:$A,Data_Extraction!E$2,'HeartRate-2022-03-21-1647950188'!$C:$C,Data_Extraction!$A1143),"")</f>
        <v/>
      </c>
      <c r="F1143" t="str">
        <f>IFERROR(AVERAGEIFS('HeartRate-2022-03-21-1647950188'!$B:$B,'HeartRate-2022-03-21-1647950188'!$A:$A,Data_Extraction!F$2,'HeartRate-2022-03-21-1647950188'!$C:$C,Data_Extraction!$A1143),"")</f>
        <v/>
      </c>
      <c r="G1143">
        <f>IFERROR(AVERAGEIFS('HeartRate-2022-03-21-1647950188'!$B:$B,'HeartRate-2022-03-21-1647950188'!$A:$A,Data_Extraction!G$2,'HeartRate-2022-03-21-1647950188'!$C:$C,Data_Extraction!$A1143),"")</f>
        <v>151</v>
      </c>
      <c r="H1143" t="str">
        <f>IFERROR(AVERAGEIFS('HeartRate-2022-03-21-1647950188'!$B:$B,'HeartRate-2022-03-21-1647950188'!$A:$A,Data_Extraction!H$2,'HeartRate-2022-03-21-1647950188'!$C:$C,Data_Extraction!$A1143),"")</f>
        <v/>
      </c>
      <c r="I1143">
        <f>IFERROR(AVERAGEIFS('HeartRate-2022-03-21-1647950188'!$B:$B,'HeartRate-2022-03-21-1647950188'!$A:$A,Data_Extraction!I$2,'HeartRate-2022-03-21-1647950188'!$C:$C,Data_Extraction!$A1143),"")</f>
        <v>124</v>
      </c>
      <c r="J1143" s="8">
        <f t="shared" si="103"/>
        <v>137.5</v>
      </c>
      <c r="N1143" s="11">
        <f>Data_Extraction!A1143</f>
        <v>44635.465266203704</v>
      </c>
      <c r="O1143" s="15">
        <f t="shared" si="104"/>
        <v>44635</v>
      </c>
      <c r="P1143" s="16">
        <f t="shared" si="105"/>
        <v>0.4652662037037037</v>
      </c>
      <c r="Q1143" s="12">
        <f>IF(Data_Extraction!B1143="",Data_Extraction!$J1143*(Q$1),Data_Extraction!B1143)</f>
        <v>123.75</v>
      </c>
      <c r="R1143" s="12">
        <f>IF(Data_Extraction!C1143="",Data_Extraction!$J1143*(R$1),Data_Extraction!C1143)</f>
        <v>126.5</v>
      </c>
      <c r="S1143" s="12">
        <f>IF(Data_Extraction!D1143="",Data_Extraction!$J1143*(S$1),Data_Extraction!D1143)</f>
        <v>143</v>
      </c>
      <c r="T1143" s="12">
        <f>IF(Data_Extraction!E1143="",Data_Extraction!$J1143*(T$1),Data_Extraction!E1143)</f>
        <v>130.625</v>
      </c>
      <c r="U1143" s="12">
        <f>IF(Data_Extraction!F1143="",Data_Extraction!$J1143*(U$1),Data_Extraction!F1143)</f>
        <v>134.75</v>
      </c>
      <c r="V1143" s="12">
        <f>IF(Data_Extraction!G1143="",Data_Extraction!$J1143*(V$1),Data_Extraction!G1143)</f>
        <v>151</v>
      </c>
      <c r="W1143" s="12">
        <f>IF(Data_Extraction!H1143="",Data_Extraction!$J1143*(W$1),Data_Extraction!H1143)</f>
        <v>147.125</v>
      </c>
      <c r="X1143" s="12">
        <f>IF(Data_Extraction!I1143="",Data_Extraction!$J1143*(X$1),Data_Extraction!I1143)</f>
        <v>124</v>
      </c>
      <c r="Y1143" s="13">
        <f t="shared" si="102"/>
        <v>135.09375</v>
      </c>
      <c r="Z1143" s="17" t="str">
        <f t="shared" si="106"/>
        <v>Afternoon</v>
      </c>
      <c r="AA1143" s="14" t="str">
        <f>VLOOKUP($N1143,'HeartRate-2022-03-21-1647950188'!$C:$G,2,0)</f>
        <v>Hands on</v>
      </c>
      <c r="AB1143" s="14" t="str">
        <f>VLOOKUP($N1143,'HeartRate-2022-03-21-1647950188'!$C:$G,3,0)</f>
        <v>Off Campus</v>
      </c>
      <c r="AC1143" s="14" t="s">
        <v>18</v>
      </c>
      <c r="AD1143" s="14" t="str">
        <f>VLOOKUP($N1143,'HeartRate-2022-03-21-1647950188'!$C:$G,5,0)</f>
        <v>Technical Contexts</v>
      </c>
      <c r="AE1143">
        <f t="shared" si="107"/>
        <v>1</v>
      </c>
      <c r="AF1143" s="18">
        <v>44635</v>
      </c>
      <c r="AG1143" s="19">
        <v>0.4652662037037037</v>
      </c>
    </row>
    <row r="1144" spans="1:33" x14ac:dyDescent="0.3">
      <c r="A1144" s="5">
        <v>44635.465960648151</v>
      </c>
      <c r="B1144" t="str">
        <f>IFERROR(AVERAGEIFS('HeartRate-2022-03-21-1647950188'!$B:$B,'HeartRate-2022-03-21-1647950188'!$A:$A,Data_Extraction!B$2,'HeartRate-2022-03-21-1647950188'!$C:$C,Data_Extraction!$A1144),"")</f>
        <v/>
      </c>
      <c r="C1144" t="str">
        <f>IFERROR(AVERAGEIFS('HeartRate-2022-03-21-1647950188'!$B:$B,'HeartRate-2022-03-21-1647950188'!$A:$A,Data_Extraction!C$2,'HeartRate-2022-03-21-1647950188'!$C:$C,Data_Extraction!$A1144),"")</f>
        <v/>
      </c>
      <c r="D1144" t="str">
        <f>IFERROR(AVERAGEIFS('HeartRate-2022-03-21-1647950188'!$B:$B,'HeartRate-2022-03-21-1647950188'!$A:$A,Data_Extraction!D$2,'HeartRate-2022-03-21-1647950188'!$C:$C,Data_Extraction!$A1144),"")</f>
        <v/>
      </c>
      <c r="E1144" t="str">
        <f>IFERROR(AVERAGEIFS('HeartRate-2022-03-21-1647950188'!$B:$B,'HeartRate-2022-03-21-1647950188'!$A:$A,Data_Extraction!E$2,'HeartRate-2022-03-21-1647950188'!$C:$C,Data_Extraction!$A1144),"")</f>
        <v/>
      </c>
      <c r="F1144" t="str">
        <f>IFERROR(AVERAGEIFS('HeartRate-2022-03-21-1647950188'!$B:$B,'HeartRate-2022-03-21-1647950188'!$A:$A,Data_Extraction!F$2,'HeartRate-2022-03-21-1647950188'!$C:$C,Data_Extraction!$A1144),"")</f>
        <v/>
      </c>
      <c r="G1144">
        <f>IFERROR(AVERAGEIFS('HeartRate-2022-03-21-1647950188'!$B:$B,'HeartRate-2022-03-21-1647950188'!$A:$A,Data_Extraction!G$2,'HeartRate-2022-03-21-1647950188'!$C:$C,Data_Extraction!$A1144),"")</f>
        <v>137</v>
      </c>
      <c r="H1144" t="str">
        <f>IFERROR(AVERAGEIFS('HeartRate-2022-03-21-1647950188'!$B:$B,'HeartRate-2022-03-21-1647950188'!$A:$A,Data_Extraction!H$2,'HeartRate-2022-03-21-1647950188'!$C:$C,Data_Extraction!$A1144),"")</f>
        <v/>
      </c>
      <c r="I1144">
        <f>IFERROR(AVERAGEIFS('HeartRate-2022-03-21-1647950188'!$B:$B,'HeartRate-2022-03-21-1647950188'!$A:$A,Data_Extraction!I$2,'HeartRate-2022-03-21-1647950188'!$C:$C,Data_Extraction!$A1144),"")</f>
        <v>112</v>
      </c>
      <c r="J1144" s="8">
        <f t="shared" si="103"/>
        <v>124.5</v>
      </c>
      <c r="N1144" s="11">
        <f>Data_Extraction!A1144</f>
        <v>44635.465960648151</v>
      </c>
      <c r="O1144" s="15">
        <f t="shared" si="104"/>
        <v>44635</v>
      </c>
      <c r="P1144" s="16">
        <f t="shared" si="105"/>
        <v>0.46596064814814814</v>
      </c>
      <c r="Q1144" s="12">
        <f>IF(Data_Extraction!B1144="",Data_Extraction!$J1144*(Q$1),Data_Extraction!B1144)</f>
        <v>112.05</v>
      </c>
      <c r="R1144" s="12">
        <f>IF(Data_Extraction!C1144="",Data_Extraction!$J1144*(R$1),Data_Extraction!C1144)</f>
        <v>114.54</v>
      </c>
      <c r="S1144" s="12">
        <f>IF(Data_Extraction!D1144="",Data_Extraction!$J1144*(S$1),Data_Extraction!D1144)</f>
        <v>129.48000000000002</v>
      </c>
      <c r="T1144" s="12">
        <f>IF(Data_Extraction!E1144="",Data_Extraction!$J1144*(T$1),Data_Extraction!E1144)</f>
        <v>118.27499999999999</v>
      </c>
      <c r="U1144" s="12">
        <f>IF(Data_Extraction!F1144="",Data_Extraction!$J1144*(U$1),Data_Extraction!F1144)</f>
        <v>122.00999999999999</v>
      </c>
      <c r="V1144" s="12">
        <f>IF(Data_Extraction!G1144="",Data_Extraction!$J1144*(V$1),Data_Extraction!G1144)</f>
        <v>137</v>
      </c>
      <c r="W1144" s="12">
        <f>IF(Data_Extraction!H1144="",Data_Extraction!$J1144*(W$1),Data_Extraction!H1144)</f>
        <v>133.215</v>
      </c>
      <c r="X1144" s="12">
        <f>IF(Data_Extraction!I1144="",Data_Extraction!$J1144*(X$1),Data_Extraction!I1144)</f>
        <v>112</v>
      </c>
      <c r="Y1144" s="13">
        <f t="shared" si="102"/>
        <v>122.32125000000001</v>
      </c>
      <c r="Z1144" s="17" t="str">
        <f t="shared" si="106"/>
        <v>Afternoon</v>
      </c>
      <c r="AA1144" s="14" t="str">
        <f>VLOOKUP($N1144,'HeartRate-2022-03-21-1647950188'!$C:$G,2,0)</f>
        <v>Hands on</v>
      </c>
      <c r="AB1144" s="14" t="str">
        <f>VLOOKUP($N1144,'HeartRate-2022-03-21-1647950188'!$C:$G,3,0)</f>
        <v>Off Campus</v>
      </c>
      <c r="AC1144" s="14" t="s">
        <v>18</v>
      </c>
      <c r="AD1144" s="14" t="str">
        <f>VLOOKUP($N1144,'HeartRate-2022-03-21-1647950188'!$C:$G,5,0)</f>
        <v>Technical Contexts</v>
      </c>
      <c r="AE1144">
        <f t="shared" si="107"/>
        <v>1</v>
      </c>
      <c r="AF1144" s="18">
        <v>44635</v>
      </c>
      <c r="AG1144" s="19">
        <v>0.46596064814814814</v>
      </c>
    </row>
    <row r="1145" spans="1:33" x14ac:dyDescent="0.3">
      <c r="A1145" s="5">
        <v>44635.46597222222</v>
      </c>
      <c r="B1145">
        <f>IFERROR(AVERAGEIFS('HeartRate-2022-03-21-1647950188'!$B:$B,'HeartRate-2022-03-21-1647950188'!$A:$A,Data_Extraction!B$2,'HeartRate-2022-03-21-1647950188'!$C:$C,Data_Extraction!$A1145),"")</f>
        <v>90</v>
      </c>
      <c r="C1145" t="str">
        <f>IFERROR(AVERAGEIFS('HeartRate-2022-03-21-1647950188'!$B:$B,'HeartRate-2022-03-21-1647950188'!$A:$A,Data_Extraction!C$2,'HeartRate-2022-03-21-1647950188'!$C:$C,Data_Extraction!$A1145),"")</f>
        <v/>
      </c>
      <c r="D1145" t="str">
        <f>IFERROR(AVERAGEIFS('HeartRate-2022-03-21-1647950188'!$B:$B,'HeartRate-2022-03-21-1647950188'!$A:$A,Data_Extraction!D$2,'HeartRate-2022-03-21-1647950188'!$C:$C,Data_Extraction!$A1145),"")</f>
        <v/>
      </c>
      <c r="E1145" t="str">
        <f>IFERROR(AVERAGEIFS('HeartRate-2022-03-21-1647950188'!$B:$B,'HeartRate-2022-03-21-1647950188'!$A:$A,Data_Extraction!E$2,'HeartRate-2022-03-21-1647950188'!$C:$C,Data_Extraction!$A1145),"")</f>
        <v/>
      </c>
      <c r="F1145" t="str">
        <f>IFERROR(AVERAGEIFS('HeartRate-2022-03-21-1647950188'!$B:$B,'HeartRate-2022-03-21-1647950188'!$A:$A,Data_Extraction!F$2,'HeartRate-2022-03-21-1647950188'!$C:$C,Data_Extraction!$A1145),"")</f>
        <v/>
      </c>
      <c r="G1145" t="str">
        <f>IFERROR(AVERAGEIFS('HeartRate-2022-03-21-1647950188'!$B:$B,'HeartRate-2022-03-21-1647950188'!$A:$A,Data_Extraction!G$2,'HeartRate-2022-03-21-1647950188'!$C:$C,Data_Extraction!$A1145),"")</f>
        <v/>
      </c>
      <c r="H1145">
        <f>IFERROR(AVERAGEIFS('HeartRate-2022-03-21-1647950188'!$B:$B,'HeartRate-2022-03-21-1647950188'!$A:$A,Data_Extraction!H$2,'HeartRate-2022-03-21-1647950188'!$C:$C,Data_Extraction!$A1145),"")</f>
        <v>86</v>
      </c>
      <c r="I1145" t="str">
        <f>IFERROR(AVERAGEIFS('HeartRate-2022-03-21-1647950188'!$B:$B,'HeartRate-2022-03-21-1647950188'!$A:$A,Data_Extraction!I$2,'HeartRate-2022-03-21-1647950188'!$C:$C,Data_Extraction!$A1145),"")</f>
        <v/>
      </c>
      <c r="J1145" s="8">
        <f t="shared" si="103"/>
        <v>88</v>
      </c>
      <c r="N1145" s="11">
        <f>Data_Extraction!A1145</f>
        <v>44635.46597222222</v>
      </c>
      <c r="O1145" s="15">
        <f t="shared" si="104"/>
        <v>44635</v>
      </c>
      <c r="P1145" s="16">
        <f t="shared" si="105"/>
        <v>0.46597222222222223</v>
      </c>
      <c r="Q1145" s="12">
        <f>IF(Data_Extraction!B1145="",Data_Extraction!$J1145*(Q$1),Data_Extraction!B1145)</f>
        <v>90</v>
      </c>
      <c r="R1145" s="12">
        <f>IF(Data_Extraction!C1145="",Data_Extraction!$J1145*(R$1),Data_Extraction!C1145)</f>
        <v>80.960000000000008</v>
      </c>
      <c r="S1145" s="12">
        <f>IF(Data_Extraction!D1145="",Data_Extraction!$J1145*(S$1),Data_Extraction!D1145)</f>
        <v>91.52000000000001</v>
      </c>
      <c r="T1145" s="12">
        <f>IF(Data_Extraction!E1145="",Data_Extraction!$J1145*(T$1),Data_Extraction!E1145)</f>
        <v>83.6</v>
      </c>
      <c r="U1145" s="12">
        <f>IF(Data_Extraction!F1145="",Data_Extraction!$J1145*(U$1),Data_Extraction!F1145)</f>
        <v>86.24</v>
      </c>
      <c r="V1145" s="12">
        <f>IF(Data_Extraction!G1145="",Data_Extraction!$J1145*(V$1),Data_Extraction!G1145)</f>
        <v>80.08</v>
      </c>
      <c r="W1145" s="12">
        <f>IF(Data_Extraction!H1145="",Data_Extraction!$J1145*(W$1),Data_Extraction!H1145)</f>
        <v>86</v>
      </c>
      <c r="X1145" s="12">
        <f>IF(Data_Extraction!I1145="",Data_Extraction!$J1145*(X$1),Data_Extraction!I1145)</f>
        <v>85.36</v>
      </c>
      <c r="Y1145" s="13">
        <f t="shared" si="102"/>
        <v>85.470000000000013</v>
      </c>
      <c r="Z1145" s="17" t="str">
        <f t="shared" si="106"/>
        <v>Afternoon</v>
      </c>
      <c r="AA1145" s="14" t="str">
        <f>VLOOKUP($N1145,'HeartRate-2022-03-21-1647950188'!$C:$G,2,0)</f>
        <v>Hands on</v>
      </c>
      <c r="AB1145" s="14" t="str">
        <f>VLOOKUP($N1145,'HeartRate-2022-03-21-1647950188'!$C:$G,3,0)</f>
        <v>Off Campus</v>
      </c>
      <c r="AC1145" s="14" t="str">
        <f>VLOOKUP($N1145,'HeartRate-2022-03-21-1647950188'!$C:$G,4,0)</f>
        <v>Standing</v>
      </c>
      <c r="AD1145" s="14" t="str">
        <f>VLOOKUP($N1145,'HeartRate-2022-03-21-1647950188'!$C:$G,5,0)</f>
        <v>Technical Contexts</v>
      </c>
      <c r="AE1145">
        <f t="shared" si="107"/>
        <v>0</v>
      </c>
      <c r="AF1145" s="18">
        <v>44635</v>
      </c>
      <c r="AG1145" s="19">
        <v>0.46597222222222223</v>
      </c>
    </row>
    <row r="1146" spans="1:33" x14ac:dyDescent="0.3">
      <c r="A1146" s="5">
        <v>44635.466516203705</v>
      </c>
      <c r="B1146" t="str">
        <f>IFERROR(AVERAGEIFS('HeartRate-2022-03-21-1647950188'!$B:$B,'HeartRate-2022-03-21-1647950188'!$A:$A,Data_Extraction!B$2,'HeartRate-2022-03-21-1647950188'!$C:$C,Data_Extraction!$A1146),"")</f>
        <v/>
      </c>
      <c r="C1146" t="str">
        <f>IFERROR(AVERAGEIFS('HeartRate-2022-03-21-1647950188'!$B:$B,'HeartRate-2022-03-21-1647950188'!$A:$A,Data_Extraction!C$2,'HeartRate-2022-03-21-1647950188'!$C:$C,Data_Extraction!$A1146),"")</f>
        <v/>
      </c>
      <c r="D1146" t="str">
        <f>IFERROR(AVERAGEIFS('HeartRate-2022-03-21-1647950188'!$B:$B,'HeartRate-2022-03-21-1647950188'!$A:$A,Data_Extraction!D$2,'HeartRate-2022-03-21-1647950188'!$C:$C,Data_Extraction!$A1146),"")</f>
        <v/>
      </c>
      <c r="E1146" t="str">
        <f>IFERROR(AVERAGEIFS('HeartRate-2022-03-21-1647950188'!$B:$B,'HeartRate-2022-03-21-1647950188'!$A:$A,Data_Extraction!E$2,'HeartRate-2022-03-21-1647950188'!$C:$C,Data_Extraction!$A1146),"")</f>
        <v/>
      </c>
      <c r="F1146" t="str">
        <f>IFERROR(AVERAGEIFS('HeartRate-2022-03-21-1647950188'!$B:$B,'HeartRate-2022-03-21-1647950188'!$A:$A,Data_Extraction!F$2,'HeartRate-2022-03-21-1647950188'!$C:$C,Data_Extraction!$A1146),"")</f>
        <v/>
      </c>
      <c r="G1146" t="str">
        <f>IFERROR(AVERAGEIFS('HeartRate-2022-03-21-1647950188'!$B:$B,'HeartRate-2022-03-21-1647950188'!$A:$A,Data_Extraction!G$2,'HeartRate-2022-03-21-1647950188'!$C:$C,Data_Extraction!$A1146),"")</f>
        <v/>
      </c>
      <c r="H1146">
        <f>IFERROR(AVERAGEIFS('HeartRate-2022-03-21-1647950188'!$B:$B,'HeartRate-2022-03-21-1647950188'!$A:$A,Data_Extraction!H$2,'HeartRate-2022-03-21-1647950188'!$C:$C,Data_Extraction!$A1146),"")</f>
        <v>82</v>
      </c>
      <c r="I1146" t="str">
        <f>IFERROR(AVERAGEIFS('HeartRate-2022-03-21-1647950188'!$B:$B,'HeartRate-2022-03-21-1647950188'!$A:$A,Data_Extraction!I$2,'HeartRate-2022-03-21-1647950188'!$C:$C,Data_Extraction!$A1146),"")</f>
        <v/>
      </c>
      <c r="J1146" s="8">
        <f t="shared" si="103"/>
        <v>82</v>
      </c>
      <c r="N1146" s="11">
        <f>Data_Extraction!A1146</f>
        <v>44635.466516203705</v>
      </c>
      <c r="O1146" s="15">
        <f t="shared" si="104"/>
        <v>44635</v>
      </c>
      <c r="P1146" s="16">
        <f t="shared" si="105"/>
        <v>0.46651620370370367</v>
      </c>
      <c r="Q1146" s="12">
        <f>IF(Data_Extraction!B1146="",Data_Extraction!$J1146*(Q$1),Data_Extraction!B1146)</f>
        <v>73.8</v>
      </c>
      <c r="R1146" s="12">
        <f>IF(Data_Extraction!C1146="",Data_Extraction!$J1146*(R$1),Data_Extraction!C1146)</f>
        <v>75.44</v>
      </c>
      <c r="S1146" s="12">
        <f>IF(Data_Extraction!D1146="",Data_Extraction!$J1146*(S$1),Data_Extraction!D1146)</f>
        <v>85.28</v>
      </c>
      <c r="T1146" s="12">
        <f>IF(Data_Extraction!E1146="",Data_Extraction!$J1146*(T$1),Data_Extraction!E1146)</f>
        <v>77.899999999999991</v>
      </c>
      <c r="U1146" s="12">
        <f>IF(Data_Extraction!F1146="",Data_Extraction!$J1146*(U$1),Data_Extraction!F1146)</f>
        <v>80.36</v>
      </c>
      <c r="V1146" s="12">
        <f>IF(Data_Extraction!G1146="",Data_Extraction!$J1146*(V$1),Data_Extraction!G1146)</f>
        <v>74.62</v>
      </c>
      <c r="W1146" s="12">
        <f>IF(Data_Extraction!H1146="",Data_Extraction!$J1146*(W$1),Data_Extraction!H1146)</f>
        <v>82</v>
      </c>
      <c r="X1146" s="12">
        <f>IF(Data_Extraction!I1146="",Data_Extraction!$J1146*(X$1),Data_Extraction!I1146)</f>
        <v>79.539999999999992</v>
      </c>
      <c r="Y1146" s="13">
        <f t="shared" si="102"/>
        <v>78.617500000000007</v>
      </c>
      <c r="Z1146" s="17" t="str">
        <f t="shared" si="106"/>
        <v>Afternoon</v>
      </c>
      <c r="AA1146" s="14" t="str">
        <f>VLOOKUP($N1146,'HeartRate-2022-03-21-1647950188'!$C:$G,2,0)</f>
        <v>Hands on</v>
      </c>
      <c r="AB1146" s="14" t="str">
        <f>VLOOKUP($N1146,'HeartRate-2022-03-21-1647950188'!$C:$G,3,0)</f>
        <v>Off Campus</v>
      </c>
      <c r="AC1146" s="14" t="str">
        <f>VLOOKUP($N1146,'HeartRate-2022-03-21-1647950188'!$C:$G,4,0)</f>
        <v>Standing</v>
      </c>
      <c r="AD1146" s="14" t="str">
        <f>VLOOKUP($N1146,'HeartRate-2022-03-21-1647950188'!$C:$G,5,0)</f>
        <v>Technical Contexts</v>
      </c>
      <c r="AE1146">
        <f t="shared" si="107"/>
        <v>0</v>
      </c>
      <c r="AF1146" s="18">
        <v>44635</v>
      </c>
      <c r="AG1146" s="19">
        <v>0.46651620370370367</v>
      </c>
    </row>
    <row r="1147" spans="1:33" x14ac:dyDescent="0.3">
      <c r="A1147" s="5">
        <v>44635.46665509259</v>
      </c>
      <c r="B1147" t="str">
        <f>IFERROR(AVERAGEIFS('HeartRate-2022-03-21-1647950188'!$B:$B,'HeartRate-2022-03-21-1647950188'!$A:$A,Data_Extraction!B$2,'HeartRate-2022-03-21-1647950188'!$C:$C,Data_Extraction!$A1147),"")</f>
        <v/>
      </c>
      <c r="C1147" t="str">
        <f>IFERROR(AVERAGEIFS('HeartRate-2022-03-21-1647950188'!$B:$B,'HeartRate-2022-03-21-1647950188'!$A:$A,Data_Extraction!C$2,'HeartRate-2022-03-21-1647950188'!$C:$C,Data_Extraction!$A1147),"")</f>
        <v/>
      </c>
      <c r="D1147" t="str">
        <f>IFERROR(AVERAGEIFS('HeartRate-2022-03-21-1647950188'!$B:$B,'HeartRate-2022-03-21-1647950188'!$A:$A,Data_Extraction!D$2,'HeartRate-2022-03-21-1647950188'!$C:$C,Data_Extraction!$A1147),"")</f>
        <v/>
      </c>
      <c r="E1147" t="str">
        <f>IFERROR(AVERAGEIFS('HeartRate-2022-03-21-1647950188'!$B:$B,'HeartRate-2022-03-21-1647950188'!$A:$A,Data_Extraction!E$2,'HeartRate-2022-03-21-1647950188'!$C:$C,Data_Extraction!$A1147),"")</f>
        <v/>
      </c>
      <c r="F1147" t="str">
        <f>IFERROR(AVERAGEIFS('HeartRate-2022-03-21-1647950188'!$B:$B,'HeartRate-2022-03-21-1647950188'!$A:$A,Data_Extraction!F$2,'HeartRate-2022-03-21-1647950188'!$C:$C,Data_Extraction!$A1147),"")</f>
        <v/>
      </c>
      <c r="G1147">
        <f>IFERROR(AVERAGEIFS('HeartRate-2022-03-21-1647950188'!$B:$B,'HeartRate-2022-03-21-1647950188'!$A:$A,Data_Extraction!G$2,'HeartRate-2022-03-21-1647950188'!$C:$C,Data_Extraction!$A1147),"")</f>
        <v>139</v>
      </c>
      <c r="H1147" t="str">
        <f>IFERROR(AVERAGEIFS('HeartRate-2022-03-21-1647950188'!$B:$B,'HeartRate-2022-03-21-1647950188'!$A:$A,Data_Extraction!H$2,'HeartRate-2022-03-21-1647950188'!$C:$C,Data_Extraction!$A1147),"")</f>
        <v/>
      </c>
      <c r="I1147">
        <f>IFERROR(AVERAGEIFS('HeartRate-2022-03-21-1647950188'!$B:$B,'HeartRate-2022-03-21-1647950188'!$A:$A,Data_Extraction!I$2,'HeartRate-2022-03-21-1647950188'!$C:$C,Data_Extraction!$A1147),"")</f>
        <v>111</v>
      </c>
      <c r="J1147" s="8">
        <f t="shared" si="103"/>
        <v>125</v>
      </c>
      <c r="N1147" s="11">
        <f>Data_Extraction!A1147</f>
        <v>44635.46665509259</v>
      </c>
      <c r="O1147" s="15">
        <f t="shared" si="104"/>
        <v>44635</v>
      </c>
      <c r="P1147" s="16">
        <f t="shared" si="105"/>
        <v>0.46665509259259258</v>
      </c>
      <c r="Q1147" s="12">
        <f>IF(Data_Extraction!B1147="",Data_Extraction!$J1147*(Q$1),Data_Extraction!B1147)</f>
        <v>112.5</v>
      </c>
      <c r="R1147" s="12">
        <f>IF(Data_Extraction!C1147="",Data_Extraction!$J1147*(R$1),Data_Extraction!C1147)</f>
        <v>115</v>
      </c>
      <c r="S1147" s="12">
        <f>IF(Data_Extraction!D1147="",Data_Extraction!$J1147*(S$1),Data_Extraction!D1147)</f>
        <v>130</v>
      </c>
      <c r="T1147" s="12">
        <f>IF(Data_Extraction!E1147="",Data_Extraction!$J1147*(T$1),Data_Extraction!E1147)</f>
        <v>118.75</v>
      </c>
      <c r="U1147" s="12">
        <f>IF(Data_Extraction!F1147="",Data_Extraction!$J1147*(U$1),Data_Extraction!F1147)</f>
        <v>122.5</v>
      </c>
      <c r="V1147" s="12">
        <f>IF(Data_Extraction!G1147="",Data_Extraction!$J1147*(V$1),Data_Extraction!G1147)</f>
        <v>139</v>
      </c>
      <c r="W1147" s="12">
        <f>IF(Data_Extraction!H1147="",Data_Extraction!$J1147*(W$1),Data_Extraction!H1147)</f>
        <v>133.75</v>
      </c>
      <c r="X1147" s="12">
        <f>IF(Data_Extraction!I1147="",Data_Extraction!$J1147*(X$1),Data_Extraction!I1147)</f>
        <v>111</v>
      </c>
      <c r="Y1147" s="13">
        <f t="shared" si="102"/>
        <v>122.8125</v>
      </c>
      <c r="Z1147" s="17" t="str">
        <f t="shared" si="106"/>
        <v>Afternoon</v>
      </c>
      <c r="AA1147" s="14" t="str">
        <f>VLOOKUP($N1147,'HeartRate-2022-03-21-1647950188'!$C:$G,2,0)</f>
        <v>Hands on</v>
      </c>
      <c r="AB1147" s="14" t="str">
        <f>VLOOKUP($N1147,'HeartRate-2022-03-21-1647950188'!$C:$G,3,0)</f>
        <v>Off Campus</v>
      </c>
      <c r="AC1147" s="14" t="s">
        <v>18</v>
      </c>
      <c r="AD1147" s="14" t="str">
        <f>VLOOKUP($N1147,'HeartRate-2022-03-21-1647950188'!$C:$G,5,0)</f>
        <v>Technical Contexts</v>
      </c>
      <c r="AE1147">
        <f t="shared" si="107"/>
        <v>1</v>
      </c>
      <c r="AF1147" s="18">
        <v>44635</v>
      </c>
      <c r="AG1147" s="19">
        <v>0.46665509259259258</v>
      </c>
    </row>
    <row r="1148" spans="1:33" x14ac:dyDescent="0.3">
      <c r="A1148" s="5">
        <v>44635.467349537037</v>
      </c>
      <c r="B1148" t="str">
        <f>IFERROR(AVERAGEIFS('HeartRate-2022-03-21-1647950188'!$B:$B,'HeartRate-2022-03-21-1647950188'!$A:$A,Data_Extraction!B$2,'HeartRate-2022-03-21-1647950188'!$C:$C,Data_Extraction!$A1148),"")</f>
        <v/>
      </c>
      <c r="C1148" t="str">
        <f>IFERROR(AVERAGEIFS('HeartRate-2022-03-21-1647950188'!$B:$B,'HeartRate-2022-03-21-1647950188'!$A:$A,Data_Extraction!C$2,'HeartRate-2022-03-21-1647950188'!$C:$C,Data_Extraction!$A1148),"")</f>
        <v/>
      </c>
      <c r="D1148" t="str">
        <f>IFERROR(AVERAGEIFS('HeartRate-2022-03-21-1647950188'!$B:$B,'HeartRate-2022-03-21-1647950188'!$A:$A,Data_Extraction!D$2,'HeartRate-2022-03-21-1647950188'!$C:$C,Data_Extraction!$A1148),"")</f>
        <v/>
      </c>
      <c r="E1148" t="str">
        <f>IFERROR(AVERAGEIFS('HeartRate-2022-03-21-1647950188'!$B:$B,'HeartRate-2022-03-21-1647950188'!$A:$A,Data_Extraction!E$2,'HeartRate-2022-03-21-1647950188'!$C:$C,Data_Extraction!$A1148),"")</f>
        <v/>
      </c>
      <c r="F1148" t="str">
        <f>IFERROR(AVERAGEIFS('HeartRate-2022-03-21-1647950188'!$B:$B,'HeartRate-2022-03-21-1647950188'!$A:$A,Data_Extraction!F$2,'HeartRate-2022-03-21-1647950188'!$C:$C,Data_Extraction!$A1148),"")</f>
        <v/>
      </c>
      <c r="G1148">
        <f>IFERROR(AVERAGEIFS('HeartRate-2022-03-21-1647950188'!$B:$B,'HeartRate-2022-03-21-1647950188'!$A:$A,Data_Extraction!G$2,'HeartRate-2022-03-21-1647950188'!$C:$C,Data_Extraction!$A1148),"")</f>
        <v>132</v>
      </c>
      <c r="H1148" t="str">
        <f>IFERROR(AVERAGEIFS('HeartRate-2022-03-21-1647950188'!$B:$B,'HeartRate-2022-03-21-1647950188'!$A:$A,Data_Extraction!H$2,'HeartRate-2022-03-21-1647950188'!$C:$C,Data_Extraction!$A1148),"")</f>
        <v/>
      </c>
      <c r="I1148">
        <f>IFERROR(AVERAGEIFS('HeartRate-2022-03-21-1647950188'!$B:$B,'HeartRate-2022-03-21-1647950188'!$A:$A,Data_Extraction!I$2,'HeartRate-2022-03-21-1647950188'!$C:$C,Data_Extraction!$A1148),"")</f>
        <v>123</v>
      </c>
      <c r="J1148" s="8">
        <f t="shared" si="103"/>
        <v>127.5</v>
      </c>
      <c r="N1148" s="11">
        <f>Data_Extraction!A1148</f>
        <v>44635.467349537037</v>
      </c>
      <c r="O1148" s="15">
        <f t="shared" si="104"/>
        <v>44635</v>
      </c>
      <c r="P1148" s="16">
        <f t="shared" si="105"/>
        <v>0.46734953703703702</v>
      </c>
      <c r="Q1148" s="12">
        <f>IF(Data_Extraction!B1148="",Data_Extraction!$J1148*(Q$1),Data_Extraction!B1148)</f>
        <v>114.75</v>
      </c>
      <c r="R1148" s="12">
        <f>IF(Data_Extraction!C1148="",Data_Extraction!$J1148*(R$1),Data_Extraction!C1148)</f>
        <v>117.30000000000001</v>
      </c>
      <c r="S1148" s="12">
        <f>IF(Data_Extraction!D1148="",Data_Extraction!$J1148*(S$1),Data_Extraction!D1148)</f>
        <v>132.6</v>
      </c>
      <c r="T1148" s="12">
        <f>IF(Data_Extraction!E1148="",Data_Extraction!$J1148*(T$1),Data_Extraction!E1148)</f>
        <v>121.125</v>
      </c>
      <c r="U1148" s="12">
        <f>IF(Data_Extraction!F1148="",Data_Extraction!$J1148*(U$1),Data_Extraction!F1148)</f>
        <v>124.95</v>
      </c>
      <c r="V1148" s="12">
        <f>IF(Data_Extraction!G1148="",Data_Extraction!$J1148*(V$1),Data_Extraction!G1148)</f>
        <v>132</v>
      </c>
      <c r="W1148" s="12">
        <f>IF(Data_Extraction!H1148="",Data_Extraction!$J1148*(W$1),Data_Extraction!H1148)</f>
        <v>136.42500000000001</v>
      </c>
      <c r="X1148" s="12">
        <f>IF(Data_Extraction!I1148="",Data_Extraction!$J1148*(X$1),Data_Extraction!I1148)</f>
        <v>123</v>
      </c>
      <c r="Y1148" s="13">
        <f t="shared" si="102"/>
        <v>125.26875000000001</v>
      </c>
      <c r="Z1148" s="17" t="str">
        <f t="shared" si="106"/>
        <v>Afternoon</v>
      </c>
      <c r="AA1148" s="14" t="str">
        <f>VLOOKUP($N1148,'HeartRate-2022-03-21-1647950188'!$C:$G,2,0)</f>
        <v>Hands on</v>
      </c>
      <c r="AB1148" s="14" t="str">
        <f>VLOOKUP($N1148,'HeartRate-2022-03-21-1647950188'!$C:$G,3,0)</f>
        <v>Off Campus</v>
      </c>
      <c r="AC1148" s="14" t="s">
        <v>18</v>
      </c>
      <c r="AD1148" s="14" t="str">
        <f>VLOOKUP($N1148,'HeartRate-2022-03-21-1647950188'!$C:$G,5,0)</f>
        <v>Technical Contexts</v>
      </c>
      <c r="AE1148">
        <f t="shared" si="107"/>
        <v>1</v>
      </c>
      <c r="AF1148" s="18">
        <v>44635</v>
      </c>
      <c r="AG1148" s="19">
        <v>0.46734953703703702</v>
      </c>
    </row>
    <row r="1149" spans="1:33" x14ac:dyDescent="0.3">
      <c r="A1149" s="5">
        <v>44635.468043981484</v>
      </c>
      <c r="B1149" t="str">
        <f>IFERROR(AVERAGEIFS('HeartRate-2022-03-21-1647950188'!$B:$B,'HeartRate-2022-03-21-1647950188'!$A:$A,Data_Extraction!B$2,'HeartRate-2022-03-21-1647950188'!$C:$C,Data_Extraction!$A1149),"")</f>
        <v/>
      </c>
      <c r="C1149" t="str">
        <f>IFERROR(AVERAGEIFS('HeartRate-2022-03-21-1647950188'!$B:$B,'HeartRate-2022-03-21-1647950188'!$A:$A,Data_Extraction!C$2,'HeartRate-2022-03-21-1647950188'!$C:$C,Data_Extraction!$A1149),"")</f>
        <v/>
      </c>
      <c r="D1149" t="str">
        <f>IFERROR(AVERAGEIFS('HeartRate-2022-03-21-1647950188'!$B:$B,'HeartRate-2022-03-21-1647950188'!$A:$A,Data_Extraction!D$2,'HeartRate-2022-03-21-1647950188'!$C:$C,Data_Extraction!$A1149),"")</f>
        <v/>
      </c>
      <c r="E1149" t="str">
        <f>IFERROR(AVERAGEIFS('HeartRate-2022-03-21-1647950188'!$B:$B,'HeartRate-2022-03-21-1647950188'!$A:$A,Data_Extraction!E$2,'HeartRate-2022-03-21-1647950188'!$C:$C,Data_Extraction!$A1149),"")</f>
        <v/>
      </c>
      <c r="F1149" t="str">
        <f>IFERROR(AVERAGEIFS('HeartRate-2022-03-21-1647950188'!$B:$B,'HeartRate-2022-03-21-1647950188'!$A:$A,Data_Extraction!F$2,'HeartRate-2022-03-21-1647950188'!$C:$C,Data_Extraction!$A1149),"")</f>
        <v/>
      </c>
      <c r="G1149">
        <f>IFERROR(AVERAGEIFS('HeartRate-2022-03-21-1647950188'!$B:$B,'HeartRate-2022-03-21-1647950188'!$A:$A,Data_Extraction!G$2,'HeartRate-2022-03-21-1647950188'!$C:$C,Data_Extraction!$A1149),"")</f>
        <v>134</v>
      </c>
      <c r="H1149" t="str">
        <f>IFERROR(AVERAGEIFS('HeartRate-2022-03-21-1647950188'!$B:$B,'HeartRate-2022-03-21-1647950188'!$A:$A,Data_Extraction!H$2,'HeartRate-2022-03-21-1647950188'!$C:$C,Data_Extraction!$A1149),"")</f>
        <v/>
      </c>
      <c r="I1149">
        <f>IFERROR(AVERAGEIFS('HeartRate-2022-03-21-1647950188'!$B:$B,'HeartRate-2022-03-21-1647950188'!$A:$A,Data_Extraction!I$2,'HeartRate-2022-03-21-1647950188'!$C:$C,Data_Extraction!$A1149),"")</f>
        <v>120</v>
      </c>
      <c r="J1149" s="8">
        <f t="shared" si="103"/>
        <v>127</v>
      </c>
      <c r="N1149" s="11">
        <f>Data_Extraction!A1149</f>
        <v>44635.468043981484</v>
      </c>
      <c r="O1149" s="15">
        <f t="shared" si="104"/>
        <v>44635</v>
      </c>
      <c r="P1149" s="16">
        <f t="shared" si="105"/>
        <v>0.46804398148148146</v>
      </c>
      <c r="Q1149" s="12">
        <f>IF(Data_Extraction!B1149="",Data_Extraction!$J1149*(Q$1),Data_Extraction!B1149)</f>
        <v>114.3</v>
      </c>
      <c r="R1149" s="12">
        <f>IF(Data_Extraction!C1149="",Data_Extraction!$J1149*(R$1),Data_Extraction!C1149)</f>
        <v>116.84</v>
      </c>
      <c r="S1149" s="12">
        <f>IF(Data_Extraction!D1149="",Data_Extraction!$J1149*(S$1),Data_Extraction!D1149)</f>
        <v>132.08000000000001</v>
      </c>
      <c r="T1149" s="12">
        <f>IF(Data_Extraction!E1149="",Data_Extraction!$J1149*(T$1),Data_Extraction!E1149)</f>
        <v>120.64999999999999</v>
      </c>
      <c r="U1149" s="12">
        <f>IF(Data_Extraction!F1149="",Data_Extraction!$J1149*(U$1),Data_Extraction!F1149)</f>
        <v>124.46</v>
      </c>
      <c r="V1149" s="12">
        <f>IF(Data_Extraction!G1149="",Data_Extraction!$J1149*(V$1),Data_Extraction!G1149)</f>
        <v>134</v>
      </c>
      <c r="W1149" s="12">
        <f>IF(Data_Extraction!H1149="",Data_Extraction!$J1149*(W$1),Data_Extraction!H1149)</f>
        <v>135.89000000000001</v>
      </c>
      <c r="X1149" s="12">
        <f>IF(Data_Extraction!I1149="",Data_Extraction!$J1149*(X$1),Data_Extraction!I1149)</f>
        <v>120</v>
      </c>
      <c r="Y1149" s="13">
        <f t="shared" si="102"/>
        <v>124.7775</v>
      </c>
      <c r="Z1149" s="17" t="str">
        <f t="shared" si="106"/>
        <v>Afternoon</v>
      </c>
      <c r="AA1149" s="14" t="str">
        <f>VLOOKUP($N1149,'HeartRate-2022-03-21-1647950188'!$C:$G,2,0)</f>
        <v>Hands on</v>
      </c>
      <c r="AB1149" s="14" t="str">
        <f>VLOOKUP($N1149,'HeartRate-2022-03-21-1647950188'!$C:$G,3,0)</f>
        <v>Off Campus</v>
      </c>
      <c r="AC1149" s="14" t="s">
        <v>18</v>
      </c>
      <c r="AD1149" s="14" t="str">
        <f>VLOOKUP($N1149,'HeartRate-2022-03-21-1647950188'!$C:$G,5,0)</f>
        <v>Technical Contexts</v>
      </c>
      <c r="AE1149">
        <f t="shared" si="107"/>
        <v>1</v>
      </c>
      <c r="AF1149" s="18">
        <v>44635</v>
      </c>
      <c r="AG1149" s="19">
        <v>0.46804398148148146</v>
      </c>
    </row>
    <row r="1150" spans="1:33" x14ac:dyDescent="0.3">
      <c r="A1150" s="5">
        <v>44635.468738425923</v>
      </c>
      <c r="B1150" t="str">
        <f>IFERROR(AVERAGEIFS('HeartRate-2022-03-21-1647950188'!$B:$B,'HeartRate-2022-03-21-1647950188'!$A:$A,Data_Extraction!B$2,'HeartRate-2022-03-21-1647950188'!$C:$C,Data_Extraction!$A1150),"")</f>
        <v/>
      </c>
      <c r="C1150" t="str">
        <f>IFERROR(AVERAGEIFS('HeartRate-2022-03-21-1647950188'!$B:$B,'HeartRate-2022-03-21-1647950188'!$A:$A,Data_Extraction!C$2,'HeartRate-2022-03-21-1647950188'!$C:$C,Data_Extraction!$A1150),"")</f>
        <v/>
      </c>
      <c r="D1150" t="str">
        <f>IFERROR(AVERAGEIFS('HeartRate-2022-03-21-1647950188'!$B:$B,'HeartRate-2022-03-21-1647950188'!$A:$A,Data_Extraction!D$2,'HeartRate-2022-03-21-1647950188'!$C:$C,Data_Extraction!$A1150),"")</f>
        <v/>
      </c>
      <c r="E1150" t="str">
        <f>IFERROR(AVERAGEIFS('HeartRate-2022-03-21-1647950188'!$B:$B,'HeartRate-2022-03-21-1647950188'!$A:$A,Data_Extraction!E$2,'HeartRate-2022-03-21-1647950188'!$C:$C,Data_Extraction!$A1150),"")</f>
        <v/>
      </c>
      <c r="F1150" t="str">
        <f>IFERROR(AVERAGEIFS('HeartRate-2022-03-21-1647950188'!$B:$B,'HeartRate-2022-03-21-1647950188'!$A:$A,Data_Extraction!F$2,'HeartRate-2022-03-21-1647950188'!$C:$C,Data_Extraction!$A1150),"")</f>
        <v/>
      </c>
      <c r="G1150">
        <f>IFERROR(AVERAGEIFS('HeartRate-2022-03-21-1647950188'!$B:$B,'HeartRate-2022-03-21-1647950188'!$A:$A,Data_Extraction!G$2,'HeartRate-2022-03-21-1647950188'!$C:$C,Data_Extraction!$A1150),"")</f>
        <v>130</v>
      </c>
      <c r="H1150" t="str">
        <f>IFERROR(AVERAGEIFS('HeartRate-2022-03-21-1647950188'!$B:$B,'HeartRate-2022-03-21-1647950188'!$A:$A,Data_Extraction!H$2,'HeartRate-2022-03-21-1647950188'!$C:$C,Data_Extraction!$A1150),"")</f>
        <v/>
      </c>
      <c r="I1150">
        <f>IFERROR(AVERAGEIFS('HeartRate-2022-03-21-1647950188'!$B:$B,'HeartRate-2022-03-21-1647950188'!$A:$A,Data_Extraction!I$2,'HeartRate-2022-03-21-1647950188'!$C:$C,Data_Extraction!$A1150),"")</f>
        <v>117</v>
      </c>
      <c r="J1150" s="8">
        <f t="shared" si="103"/>
        <v>123.5</v>
      </c>
      <c r="N1150" s="11">
        <f>Data_Extraction!A1150</f>
        <v>44635.468738425923</v>
      </c>
      <c r="O1150" s="15">
        <f t="shared" si="104"/>
        <v>44635</v>
      </c>
      <c r="P1150" s="16">
        <f t="shared" si="105"/>
        <v>0.46873842592592596</v>
      </c>
      <c r="Q1150" s="12">
        <f>IF(Data_Extraction!B1150="",Data_Extraction!$J1150*(Q$1),Data_Extraction!B1150)</f>
        <v>111.15</v>
      </c>
      <c r="R1150" s="12">
        <f>IF(Data_Extraction!C1150="",Data_Extraction!$J1150*(R$1),Data_Extraction!C1150)</f>
        <v>113.62</v>
      </c>
      <c r="S1150" s="12">
        <f>IF(Data_Extraction!D1150="",Data_Extraction!$J1150*(S$1),Data_Extraction!D1150)</f>
        <v>128.44</v>
      </c>
      <c r="T1150" s="12">
        <f>IF(Data_Extraction!E1150="",Data_Extraction!$J1150*(T$1),Data_Extraction!E1150)</f>
        <v>117.32499999999999</v>
      </c>
      <c r="U1150" s="12">
        <f>IF(Data_Extraction!F1150="",Data_Extraction!$J1150*(U$1),Data_Extraction!F1150)</f>
        <v>121.03</v>
      </c>
      <c r="V1150" s="12">
        <f>IF(Data_Extraction!G1150="",Data_Extraction!$J1150*(V$1),Data_Extraction!G1150)</f>
        <v>130</v>
      </c>
      <c r="W1150" s="12">
        <f>IF(Data_Extraction!H1150="",Data_Extraction!$J1150*(W$1),Data_Extraction!H1150)</f>
        <v>132.14500000000001</v>
      </c>
      <c r="X1150" s="12">
        <f>IF(Data_Extraction!I1150="",Data_Extraction!$J1150*(X$1),Data_Extraction!I1150)</f>
        <v>117</v>
      </c>
      <c r="Y1150" s="13">
        <f t="shared" si="102"/>
        <v>121.33875</v>
      </c>
      <c r="Z1150" s="17" t="str">
        <f t="shared" si="106"/>
        <v>Afternoon</v>
      </c>
      <c r="AA1150" s="14" t="str">
        <f>VLOOKUP($N1150,'HeartRate-2022-03-21-1647950188'!$C:$G,2,0)</f>
        <v>Hands on</v>
      </c>
      <c r="AB1150" s="14" t="str">
        <f>VLOOKUP($N1150,'HeartRate-2022-03-21-1647950188'!$C:$G,3,0)</f>
        <v>Off Campus</v>
      </c>
      <c r="AC1150" s="14" t="s">
        <v>18</v>
      </c>
      <c r="AD1150" s="14" t="str">
        <f>VLOOKUP($N1150,'HeartRate-2022-03-21-1647950188'!$C:$G,5,0)</f>
        <v>Technical Contexts</v>
      </c>
      <c r="AE1150">
        <f t="shared" si="107"/>
        <v>1</v>
      </c>
      <c r="AF1150" s="18">
        <v>44635</v>
      </c>
      <c r="AG1150" s="19">
        <v>0.46873842592592596</v>
      </c>
    </row>
    <row r="1151" spans="1:33" x14ac:dyDescent="0.3">
      <c r="A1151" s="5">
        <v>44635.46943287037</v>
      </c>
      <c r="B1151" t="str">
        <f>IFERROR(AVERAGEIFS('HeartRate-2022-03-21-1647950188'!$B:$B,'HeartRate-2022-03-21-1647950188'!$A:$A,Data_Extraction!B$2,'HeartRate-2022-03-21-1647950188'!$C:$C,Data_Extraction!$A1151),"")</f>
        <v/>
      </c>
      <c r="C1151" t="str">
        <f>IFERROR(AVERAGEIFS('HeartRate-2022-03-21-1647950188'!$B:$B,'HeartRate-2022-03-21-1647950188'!$A:$A,Data_Extraction!C$2,'HeartRate-2022-03-21-1647950188'!$C:$C,Data_Extraction!$A1151),"")</f>
        <v/>
      </c>
      <c r="D1151" t="str">
        <f>IFERROR(AVERAGEIFS('HeartRate-2022-03-21-1647950188'!$B:$B,'HeartRate-2022-03-21-1647950188'!$A:$A,Data_Extraction!D$2,'HeartRate-2022-03-21-1647950188'!$C:$C,Data_Extraction!$A1151),"")</f>
        <v/>
      </c>
      <c r="E1151" t="str">
        <f>IFERROR(AVERAGEIFS('HeartRate-2022-03-21-1647950188'!$B:$B,'HeartRate-2022-03-21-1647950188'!$A:$A,Data_Extraction!E$2,'HeartRate-2022-03-21-1647950188'!$C:$C,Data_Extraction!$A1151),"")</f>
        <v/>
      </c>
      <c r="F1151" t="str">
        <f>IFERROR(AVERAGEIFS('HeartRate-2022-03-21-1647950188'!$B:$B,'HeartRate-2022-03-21-1647950188'!$A:$A,Data_Extraction!F$2,'HeartRate-2022-03-21-1647950188'!$C:$C,Data_Extraction!$A1151),"")</f>
        <v/>
      </c>
      <c r="G1151">
        <f>IFERROR(AVERAGEIFS('HeartRate-2022-03-21-1647950188'!$B:$B,'HeartRate-2022-03-21-1647950188'!$A:$A,Data_Extraction!G$2,'HeartRate-2022-03-21-1647950188'!$C:$C,Data_Extraction!$A1151),"")</f>
        <v>146</v>
      </c>
      <c r="H1151" t="str">
        <f>IFERROR(AVERAGEIFS('HeartRate-2022-03-21-1647950188'!$B:$B,'HeartRate-2022-03-21-1647950188'!$A:$A,Data_Extraction!H$2,'HeartRate-2022-03-21-1647950188'!$C:$C,Data_Extraction!$A1151),"")</f>
        <v/>
      </c>
      <c r="I1151" t="str">
        <f>IFERROR(AVERAGEIFS('HeartRate-2022-03-21-1647950188'!$B:$B,'HeartRate-2022-03-21-1647950188'!$A:$A,Data_Extraction!I$2,'HeartRate-2022-03-21-1647950188'!$C:$C,Data_Extraction!$A1151),"")</f>
        <v/>
      </c>
      <c r="J1151" s="8">
        <f t="shared" si="103"/>
        <v>146</v>
      </c>
      <c r="N1151" s="11">
        <f>Data_Extraction!A1151</f>
        <v>44635.46943287037</v>
      </c>
      <c r="O1151" s="15">
        <f t="shared" si="104"/>
        <v>44635</v>
      </c>
      <c r="P1151" s="16">
        <f t="shared" si="105"/>
        <v>0.46943287037037035</v>
      </c>
      <c r="Q1151" s="12">
        <f>IF(Data_Extraction!B1151="",Data_Extraction!$J1151*(Q$1),Data_Extraction!B1151)</f>
        <v>131.4</v>
      </c>
      <c r="R1151" s="12">
        <f>IF(Data_Extraction!C1151="",Data_Extraction!$J1151*(R$1),Data_Extraction!C1151)</f>
        <v>134.32</v>
      </c>
      <c r="S1151" s="12">
        <f>IF(Data_Extraction!D1151="",Data_Extraction!$J1151*(S$1),Data_Extraction!D1151)</f>
        <v>151.84</v>
      </c>
      <c r="T1151" s="12">
        <f>IF(Data_Extraction!E1151="",Data_Extraction!$J1151*(T$1),Data_Extraction!E1151)</f>
        <v>138.69999999999999</v>
      </c>
      <c r="U1151" s="12">
        <f>IF(Data_Extraction!F1151="",Data_Extraction!$J1151*(U$1),Data_Extraction!F1151)</f>
        <v>143.07999999999998</v>
      </c>
      <c r="V1151" s="12">
        <f>IF(Data_Extraction!G1151="",Data_Extraction!$J1151*(V$1),Data_Extraction!G1151)</f>
        <v>146</v>
      </c>
      <c r="W1151" s="12">
        <f>IF(Data_Extraction!H1151="",Data_Extraction!$J1151*(W$1),Data_Extraction!H1151)</f>
        <v>156.22</v>
      </c>
      <c r="X1151" s="12">
        <f>IF(Data_Extraction!I1151="",Data_Extraction!$J1151*(X$1),Data_Extraction!I1151)</f>
        <v>141.62</v>
      </c>
      <c r="Y1151" s="13">
        <f t="shared" si="102"/>
        <v>142.89749999999998</v>
      </c>
      <c r="Z1151" s="17" t="str">
        <f t="shared" si="106"/>
        <v>Afternoon</v>
      </c>
      <c r="AA1151" s="14" t="str">
        <f>VLOOKUP($N1151,'HeartRate-2022-03-21-1647950188'!$C:$G,2,0)</f>
        <v>Hands on</v>
      </c>
      <c r="AB1151" s="14" t="str">
        <f>VLOOKUP($N1151,'HeartRate-2022-03-21-1647950188'!$C:$G,3,0)</f>
        <v>Off Campus</v>
      </c>
      <c r="AC1151" s="14" t="s">
        <v>18</v>
      </c>
      <c r="AD1151" s="14" t="str">
        <f>VLOOKUP($N1151,'HeartRate-2022-03-21-1647950188'!$C:$G,5,0)</f>
        <v>Technical Contexts</v>
      </c>
      <c r="AE1151">
        <f t="shared" si="107"/>
        <v>1</v>
      </c>
      <c r="AF1151" s="18">
        <v>44635</v>
      </c>
      <c r="AG1151" s="19">
        <v>0.46943287037037035</v>
      </c>
    </row>
    <row r="1152" spans="1:33" x14ac:dyDescent="0.3">
      <c r="A1152" s="5">
        <v>44635.469444444447</v>
      </c>
      <c r="B1152">
        <f>IFERROR(AVERAGEIFS('HeartRate-2022-03-21-1647950188'!$B:$B,'HeartRate-2022-03-21-1647950188'!$A:$A,Data_Extraction!B$2,'HeartRate-2022-03-21-1647950188'!$C:$C,Data_Extraction!$A1152),"")</f>
        <v>127</v>
      </c>
      <c r="C1152" t="str">
        <f>IFERROR(AVERAGEIFS('HeartRate-2022-03-21-1647950188'!$B:$B,'HeartRate-2022-03-21-1647950188'!$A:$A,Data_Extraction!C$2,'HeartRate-2022-03-21-1647950188'!$C:$C,Data_Extraction!$A1152),"")</f>
        <v/>
      </c>
      <c r="D1152" t="str">
        <f>IFERROR(AVERAGEIFS('HeartRate-2022-03-21-1647950188'!$B:$B,'HeartRate-2022-03-21-1647950188'!$A:$A,Data_Extraction!D$2,'HeartRate-2022-03-21-1647950188'!$C:$C,Data_Extraction!$A1152),"")</f>
        <v/>
      </c>
      <c r="E1152" t="str">
        <f>IFERROR(AVERAGEIFS('HeartRate-2022-03-21-1647950188'!$B:$B,'HeartRate-2022-03-21-1647950188'!$A:$A,Data_Extraction!E$2,'HeartRate-2022-03-21-1647950188'!$C:$C,Data_Extraction!$A1152),"")</f>
        <v/>
      </c>
      <c r="F1152" t="str">
        <f>IFERROR(AVERAGEIFS('HeartRate-2022-03-21-1647950188'!$B:$B,'HeartRate-2022-03-21-1647950188'!$A:$A,Data_Extraction!F$2,'HeartRate-2022-03-21-1647950188'!$C:$C,Data_Extraction!$A1152),"")</f>
        <v/>
      </c>
      <c r="G1152" t="str">
        <f>IFERROR(AVERAGEIFS('HeartRate-2022-03-21-1647950188'!$B:$B,'HeartRate-2022-03-21-1647950188'!$A:$A,Data_Extraction!G$2,'HeartRate-2022-03-21-1647950188'!$C:$C,Data_Extraction!$A1152),"")</f>
        <v/>
      </c>
      <c r="H1152">
        <f>IFERROR(AVERAGEIFS('HeartRate-2022-03-21-1647950188'!$B:$B,'HeartRate-2022-03-21-1647950188'!$A:$A,Data_Extraction!H$2,'HeartRate-2022-03-21-1647950188'!$C:$C,Data_Extraction!$A1152),"")</f>
        <v>123</v>
      </c>
      <c r="I1152" t="str">
        <f>IFERROR(AVERAGEIFS('HeartRate-2022-03-21-1647950188'!$B:$B,'HeartRate-2022-03-21-1647950188'!$A:$A,Data_Extraction!I$2,'HeartRate-2022-03-21-1647950188'!$C:$C,Data_Extraction!$A1152),"")</f>
        <v/>
      </c>
      <c r="J1152" s="8">
        <f t="shared" si="103"/>
        <v>125</v>
      </c>
      <c r="N1152" s="11">
        <f>Data_Extraction!A1152</f>
        <v>44635.469444444447</v>
      </c>
      <c r="O1152" s="15">
        <f t="shared" si="104"/>
        <v>44635</v>
      </c>
      <c r="P1152" s="16">
        <f t="shared" si="105"/>
        <v>0.4694444444444445</v>
      </c>
      <c r="Q1152" s="12">
        <f>IF(Data_Extraction!B1152="",Data_Extraction!$J1152*(Q$1),Data_Extraction!B1152)</f>
        <v>127</v>
      </c>
      <c r="R1152" s="12">
        <f>IF(Data_Extraction!C1152="",Data_Extraction!$J1152*(R$1),Data_Extraction!C1152)</f>
        <v>115</v>
      </c>
      <c r="S1152" s="12">
        <f>IF(Data_Extraction!D1152="",Data_Extraction!$J1152*(S$1),Data_Extraction!D1152)</f>
        <v>130</v>
      </c>
      <c r="T1152" s="12">
        <f>IF(Data_Extraction!E1152="",Data_Extraction!$J1152*(T$1),Data_Extraction!E1152)</f>
        <v>118.75</v>
      </c>
      <c r="U1152" s="12">
        <f>IF(Data_Extraction!F1152="",Data_Extraction!$J1152*(U$1),Data_Extraction!F1152)</f>
        <v>122.5</v>
      </c>
      <c r="V1152" s="12">
        <f>IF(Data_Extraction!G1152="",Data_Extraction!$J1152*(V$1),Data_Extraction!G1152)</f>
        <v>113.75</v>
      </c>
      <c r="W1152" s="12">
        <f>IF(Data_Extraction!H1152="",Data_Extraction!$J1152*(W$1),Data_Extraction!H1152)</f>
        <v>123</v>
      </c>
      <c r="X1152" s="12">
        <f>IF(Data_Extraction!I1152="",Data_Extraction!$J1152*(X$1),Data_Extraction!I1152)</f>
        <v>121.25</v>
      </c>
      <c r="Y1152" s="13">
        <f t="shared" si="102"/>
        <v>121.40625</v>
      </c>
      <c r="Z1152" s="17" t="str">
        <f t="shared" si="106"/>
        <v>Afternoon</v>
      </c>
      <c r="AA1152" s="14" t="str">
        <f>VLOOKUP($N1152,'HeartRate-2022-03-21-1647950188'!$C:$G,2,0)</f>
        <v>Hands on</v>
      </c>
      <c r="AB1152" s="14" t="str">
        <f>VLOOKUP($N1152,'HeartRate-2022-03-21-1647950188'!$C:$G,3,0)</f>
        <v>Off Campus</v>
      </c>
      <c r="AC1152" s="14" t="s">
        <v>18</v>
      </c>
      <c r="AD1152" s="14" t="str">
        <f>VLOOKUP($N1152,'HeartRate-2022-03-21-1647950188'!$C:$G,5,0)</f>
        <v>Technical Contexts</v>
      </c>
      <c r="AE1152">
        <f t="shared" si="107"/>
        <v>1</v>
      </c>
      <c r="AF1152" s="18">
        <v>44635</v>
      </c>
      <c r="AG1152" s="19">
        <v>0.4694444444444445</v>
      </c>
    </row>
    <row r="1153" spans="1:33" x14ac:dyDescent="0.3">
      <c r="A1153" s="5">
        <v>44635.470127314817</v>
      </c>
      <c r="B1153" t="str">
        <f>IFERROR(AVERAGEIFS('HeartRate-2022-03-21-1647950188'!$B:$B,'HeartRate-2022-03-21-1647950188'!$A:$A,Data_Extraction!B$2,'HeartRate-2022-03-21-1647950188'!$C:$C,Data_Extraction!$A1153),"")</f>
        <v/>
      </c>
      <c r="C1153" t="str">
        <f>IFERROR(AVERAGEIFS('HeartRate-2022-03-21-1647950188'!$B:$B,'HeartRate-2022-03-21-1647950188'!$A:$A,Data_Extraction!C$2,'HeartRate-2022-03-21-1647950188'!$C:$C,Data_Extraction!$A1153),"")</f>
        <v/>
      </c>
      <c r="D1153" t="str">
        <f>IFERROR(AVERAGEIFS('HeartRate-2022-03-21-1647950188'!$B:$B,'HeartRate-2022-03-21-1647950188'!$A:$A,Data_Extraction!D$2,'HeartRate-2022-03-21-1647950188'!$C:$C,Data_Extraction!$A1153),"")</f>
        <v/>
      </c>
      <c r="E1153" t="str">
        <f>IFERROR(AVERAGEIFS('HeartRate-2022-03-21-1647950188'!$B:$B,'HeartRate-2022-03-21-1647950188'!$A:$A,Data_Extraction!E$2,'HeartRate-2022-03-21-1647950188'!$C:$C,Data_Extraction!$A1153),"")</f>
        <v/>
      </c>
      <c r="F1153" t="str">
        <f>IFERROR(AVERAGEIFS('HeartRate-2022-03-21-1647950188'!$B:$B,'HeartRate-2022-03-21-1647950188'!$A:$A,Data_Extraction!F$2,'HeartRate-2022-03-21-1647950188'!$C:$C,Data_Extraction!$A1153),"")</f>
        <v/>
      </c>
      <c r="G1153">
        <f>IFERROR(AVERAGEIFS('HeartRate-2022-03-21-1647950188'!$B:$B,'HeartRate-2022-03-21-1647950188'!$A:$A,Data_Extraction!G$2,'HeartRate-2022-03-21-1647950188'!$C:$C,Data_Extraction!$A1153),"")</f>
        <v>143</v>
      </c>
      <c r="H1153" t="str">
        <f>IFERROR(AVERAGEIFS('HeartRate-2022-03-21-1647950188'!$B:$B,'HeartRate-2022-03-21-1647950188'!$A:$A,Data_Extraction!H$2,'HeartRate-2022-03-21-1647950188'!$C:$C,Data_Extraction!$A1153),"")</f>
        <v/>
      </c>
      <c r="I1153">
        <f>IFERROR(AVERAGEIFS('HeartRate-2022-03-21-1647950188'!$B:$B,'HeartRate-2022-03-21-1647950188'!$A:$A,Data_Extraction!I$2,'HeartRate-2022-03-21-1647950188'!$C:$C,Data_Extraction!$A1153),"")</f>
        <v>121</v>
      </c>
      <c r="J1153" s="8">
        <f t="shared" si="103"/>
        <v>132</v>
      </c>
      <c r="N1153" s="11">
        <f>Data_Extraction!A1153</f>
        <v>44635.470127314817</v>
      </c>
      <c r="O1153" s="15">
        <f t="shared" si="104"/>
        <v>44635</v>
      </c>
      <c r="P1153" s="16">
        <f t="shared" si="105"/>
        <v>0.47012731481481485</v>
      </c>
      <c r="Q1153" s="12">
        <f>IF(Data_Extraction!B1153="",Data_Extraction!$J1153*(Q$1),Data_Extraction!B1153)</f>
        <v>118.8</v>
      </c>
      <c r="R1153" s="12">
        <f>IF(Data_Extraction!C1153="",Data_Extraction!$J1153*(R$1),Data_Extraction!C1153)</f>
        <v>121.44000000000001</v>
      </c>
      <c r="S1153" s="12">
        <f>IF(Data_Extraction!D1153="",Data_Extraction!$J1153*(S$1),Data_Extraction!D1153)</f>
        <v>137.28</v>
      </c>
      <c r="T1153" s="12">
        <f>IF(Data_Extraction!E1153="",Data_Extraction!$J1153*(T$1),Data_Extraction!E1153)</f>
        <v>125.39999999999999</v>
      </c>
      <c r="U1153" s="12">
        <f>IF(Data_Extraction!F1153="",Data_Extraction!$J1153*(U$1),Data_Extraction!F1153)</f>
        <v>129.35999999999999</v>
      </c>
      <c r="V1153" s="12">
        <f>IF(Data_Extraction!G1153="",Data_Extraction!$J1153*(V$1),Data_Extraction!G1153)</f>
        <v>143</v>
      </c>
      <c r="W1153" s="12">
        <f>IF(Data_Extraction!H1153="",Data_Extraction!$J1153*(W$1),Data_Extraction!H1153)</f>
        <v>141.24</v>
      </c>
      <c r="X1153" s="12">
        <f>IF(Data_Extraction!I1153="",Data_Extraction!$J1153*(X$1),Data_Extraction!I1153)</f>
        <v>121</v>
      </c>
      <c r="Y1153" s="13">
        <f t="shared" si="102"/>
        <v>129.69</v>
      </c>
      <c r="Z1153" s="17" t="str">
        <f t="shared" si="106"/>
        <v>Afternoon</v>
      </c>
      <c r="AA1153" s="14" t="str">
        <f>VLOOKUP($N1153,'HeartRate-2022-03-21-1647950188'!$C:$G,2,0)</f>
        <v>Hands on</v>
      </c>
      <c r="AB1153" s="14" t="str">
        <f>VLOOKUP($N1153,'HeartRate-2022-03-21-1647950188'!$C:$G,3,0)</f>
        <v>Off Campus</v>
      </c>
      <c r="AC1153" s="14" t="s">
        <v>18</v>
      </c>
      <c r="AD1153" s="14" t="str">
        <f>VLOOKUP($N1153,'HeartRate-2022-03-21-1647950188'!$C:$G,5,0)</f>
        <v>Technical Contexts</v>
      </c>
      <c r="AE1153">
        <f t="shared" si="107"/>
        <v>1</v>
      </c>
      <c r="AF1153" s="18">
        <v>44635</v>
      </c>
      <c r="AG1153" s="19">
        <v>0.47012731481481485</v>
      </c>
    </row>
    <row r="1154" spans="1:33" x14ac:dyDescent="0.3">
      <c r="A1154" s="5">
        <v>44635.470821759256</v>
      </c>
      <c r="B1154" t="str">
        <f>IFERROR(AVERAGEIFS('HeartRate-2022-03-21-1647950188'!$B:$B,'HeartRate-2022-03-21-1647950188'!$A:$A,Data_Extraction!B$2,'HeartRate-2022-03-21-1647950188'!$C:$C,Data_Extraction!$A1154),"")</f>
        <v/>
      </c>
      <c r="C1154" t="str">
        <f>IFERROR(AVERAGEIFS('HeartRate-2022-03-21-1647950188'!$B:$B,'HeartRate-2022-03-21-1647950188'!$A:$A,Data_Extraction!C$2,'HeartRate-2022-03-21-1647950188'!$C:$C,Data_Extraction!$A1154),"")</f>
        <v/>
      </c>
      <c r="D1154" t="str">
        <f>IFERROR(AVERAGEIFS('HeartRate-2022-03-21-1647950188'!$B:$B,'HeartRate-2022-03-21-1647950188'!$A:$A,Data_Extraction!D$2,'HeartRate-2022-03-21-1647950188'!$C:$C,Data_Extraction!$A1154),"")</f>
        <v/>
      </c>
      <c r="E1154" t="str">
        <f>IFERROR(AVERAGEIFS('HeartRate-2022-03-21-1647950188'!$B:$B,'HeartRate-2022-03-21-1647950188'!$A:$A,Data_Extraction!E$2,'HeartRate-2022-03-21-1647950188'!$C:$C,Data_Extraction!$A1154),"")</f>
        <v/>
      </c>
      <c r="F1154" t="str">
        <f>IFERROR(AVERAGEIFS('HeartRate-2022-03-21-1647950188'!$B:$B,'HeartRate-2022-03-21-1647950188'!$A:$A,Data_Extraction!F$2,'HeartRate-2022-03-21-1647950188'!$C:$C,Data_Extraction!$A1154),"")</f>
        <v/>
      </c>
      <c r="G1154">
        <f>IFERROR(AVERAGEIFS('HeartRate-2022-03-21-1647950188'!$B:$B,'HeartRate-2022-03-21-1647950188'!$A:$A,Data_Extraction!G$2,'HeartRate-2022-03-21-1647950188'!$C:$C,Data_Extraction!$A1154),"")</f>
        <v>130</v>
      </c>
      <c r="H1154" t="str">
        <f>IFERROR(AVERAGEIFS('HeartRate-2022-03-21-1647950188'!$B:$B,'HeartRate-2022-03-21-1647950188'!$A:$A,Data_Extraction!H$2,'HeartRate-2022-03-21-1647950188'!$C:$C,Data_Extraction!$A1154),"")</f>
        <v/>
      </c>
      <c r="I1154">
        <f>IFERROR(AVERAGEIFS('HeartRate-2022-03-21-1647950188'!$B:$B,'HeartRate-2022-03-21-1647950188'!$A:$A,Data_Extraction!I$2,'HeartRate-2022-03-21-1647950188'!$C:$C,Data_Extraction!$A1154),"")</f>
        <v>114</v>
      </c>
      <c r="J1154" s="8">
        <f t="shared" si="103"/>
        <v>122</v>
      </c>
      <c r="N1154" s="11">
        <f>Data_Extraction!A1154</f>
        <v>44635.470821759256</v>
      </c>
      <c r="O1154" s="15">
        <f t="shared" si="104"/>
        <v>44635</v>
      </c>
      <c r="P1154" s="16">
        <f t="shared" si="105"/>
        <v>0.47082175925925923</v>
      </c>
      <c r="Q1154" s="12">
        <f>IF(Data_Extraction!B1154="",Data_Extraction!$J1154*(Q$1),Data_Extraction!B1154)</f>
        <v>109.8</v>
      </c>
      <c r="R1154" s="12">
        <f>IF(Data_Extraction!C1154="",Data_Extraction!$J1154*(R$1),Data_Extraction!C1154)</f>
        <v>112.24000000000001</v>
      </c>
      <c r="S1154" s="12">
        <f>IF(Data_Extraction!D1154="",Data_Extraction!$J1154*(S$1),Data_Extraction!D1154)</f>
        <v>126.88000000000001</v>
      </c>
      <c r="T1154" s="12">
        <f>IF(Data_Extraction!E1154="",Data_Extraction!$J1154*(T$1),Data_Extraction!E1154)</f>
        <v>115.89999999999999</v>
      </c>
      <c r="U1154" s="12">
        <f>IF(Data_Extraction!F1154="",Data_Extraction!$J1154*(U$1),Data_Extraction!F1154)</f>
        <v>119.56</v>
      </c>
      <c r="V1154" s="12">
        <f>IF(Data_Extraction!G1154="",Data_Extraction!$J1154*(V$1),Data_Extraction!G1154)</f>
        <v>130</v>
      </c>
      <c r="W1154" s="12">
        <f>IF(Data_Extraction!H1154="",Data_Extraction!$J1154*(W$1),Data_Extraction!H1154)</f>
        <v>130.54000000000002</v>
      </c>
      <c r="X1154" s="12">
        <f>IF(Data_Extraction!I1154="",Data_Extraction!$J1154*(X$1),Data_Extraction!I1154)</f>
        <v>114</v>
      </c>
      <c r="Y1154" s="13">
        <f t="shared" si="102"/>
        <v>119.86500000000001</v>
      </c>
      <c r="Z1154" s="17" t="str">
        <f t="shared" si="106"/>
        <v>Afternoon</v>
      </c>
      <c r="AA1154" s="14" t="str">
        <f>VLOOKUP($N1154,'HeartRate-2022-03-21-1647950188'!$C:$G,2,0)</f>
        <v>Hands on</v>
      </c>
      <c r="AB1154" s="14" t="str">
        <f>VLOOKUP($N1154,'HeartRate-2022-03-21-1647950188'!$C:$G,3,0)</f>
        <v>Off Campus</v>
      </c>
      <c r="AC1154" s="14" t="str">
        <f>VLOOKUP($N1154,'HeartRate-2022-03-21-1647950188'!$C:$G,4,0)</f>
        <v>Standing</v>
      </c>
      <c r="AD1154" s="14" t="str">
        <f>VLOOKUP($N1154,'HeartRate-2022-03-21-1647950188'!$C:$G,5,0)</f>
        <v>Technical Contexts</v>
      </c>
      <c r="AE1154">
        <f t="shared" si="107"/>
        <v>0</v>
      </c>
      <c r="AF1154" s="18">
        <v>44635</v>
      </c>
      <c r="AG1154" s="19">
        <v>0.47082175925925923</v>
      </c>
    </row>
    <row r="1155" spans="1:33" x14ac:dyDescent="0.3">
      <c r="A1155" s="5">
        <v>44635.470833333333</v>
      </c>
      <c r="B1155" t="str">
        <f>IFERROR(AVERAGEIFS('HeartRate-2022-03-21-1647950188'!$B:$B,'HeartRate-2022-03-21-1647950188'!$A:$A,Data_Extraction!B$2,'HeartRate-2022-03-21-1647950188'!$C:$C,Data_Extraction!$A1155),"")</f>
        <v/>
      </c>
      <c r="C1155" t="str">
        <f>IFERROR(AVERAGEIFS('HeartRate-2022-03-21-1647950188'!$B:$B,'HeartRate-2022-03-21-1647950188'!$A:$A,Data_Extraction!C$2,'HeartRate-2022-03-21-1647950188'!$C:$C,Data_Extraction!$A1155),"")</f>
        <v/>
      </c>
      <c r="D1155" t="str">
        <f>IFERROR(AVERAGEIFS('HeartRate-2022-03-21-1647950188'!$B:$B,'HeartRate-2022-03-21-1647950188'!$A:$A,Data_Extraction!D$2,'HeartRate-2022-03-21-1647950188'!$C:$C,Data_Extraction!$A1155),"")</f>
        <v/>
      </c>
      <c r="E1155" t="str">
        <f>IFERROR(AVERAGEIFS('HeartRate-2022-03-21-1647950188'!$B:$B,'HeartRate-2022-03-21-1647950188'!$A:$A,Data_Extraction!E$2,'HeartRate-2022-03-21-1647950188'!$C:$C,Data_Extraction!$A1155),"")</f>
        <v/>
      </c>
      <c r="F1155" t="str">
        <f>IFERROR(AVERAGEIFS('HeartRate-2022-03-21-1647950188'!$B:$B,'HeartRate-2022-03-21-1647950188'!$A:$A,Data_Extraction!F$2,'HeartRate-2022-03-21-1647950188'!$C:$C,Data_Extraction!$A1155),"")</f>
        <v/>
      </c>
      <c r="G1155">
        <f>IFERROR(AVERAGEIFS('HeartRate-2022-03-21-1647950188'!$B:$B,'HeartRate-2022-03-21-1647950188'!$A:$A,Data_Extraction!G$2,'HeartRate-2022-03-21-1647950188'!$C:$C,Data_Extraction!$A1155),"")</f>
        <v>132</v>
      </c>
      <c r="H1155" t="str">
        <f>IFERROR(AVERAGEIFS('HeartRate-2022-03-21-1647950188'!$B:$B,'HeartRate-2022-03-21-1647950188'!$A:$A,Data_Extraction!H$2,'HeartRate-2022-03-21-1647950188'!$C:$C,Data_Extraction!$A1155),"")</f>
        <v/>
      </c>
      <c r="I1155" t="str">
        <f>IFERROR(AVERAGEIFS('HeartRate-2022-03-21-1647950188'!$B:$B,'HeartRate-2022-03-21-1647950188'!$A:$A,Data_Extraction!I$2,'HeartRate-2022-03-21-1647950188'!$C:$C,Data_Extraction!$A1155),"")</f>
        <v/>
      </c>
      <c r="J1155" s="8">
        <f t="shared" si="103"/>
        <v>132</v>
      </c>
      <c r="N1155" s="11">
        <f>Data_Extraction!A1155</f>
        <v>44635.470833333333</v>
      </c>
      <c r="O1155" s="15">
        <f t="shared" si="104"/>
        <v>44635</v>
      </c>
      <c r="P1155" s="16">
        <f t="shared" si="105"/>
        <v>0.47083333333333338</v>
      </c>
      <c r="Q1155" s="12">
        <f>IF(Data_Extraction!B1155="",Data_Extraction!$J1155*(Q$1),Data_Extraction!B1155)</f>
        <v>118.8</v>
      </c>
      <c r="R1155" s="12">
        <f>IF(Data_Extraction!C1155="",Data_Extraction!$J1155*(R$1),Data_Extraction!C1155)</f>
        <v>121.44000000000001</v>
      </c>
      <c r="S1155" s="12">
        <f>IF(Data_Extraction!D1155="",Data_Extraction!$J1155*(S$1),Data_Extraction!D1155)</f>
        <v>137.28</v>
      </c>
      <c r="T1155" s="12">
        <f>IF(Data_Extraction!E1155="",Data_Extraction!$J1155*(T$1),Data_Extraction!E1155)</f>
        <v>125.39999999999999</v>
      </c>
      <c r="U1155" s="12">
        <f>IF(Data_Extraction!F1155="",Data_Extraction!$J1155*(U$1),Data_Extraction!F1155)</f>
        <v>129.35999999999999</v>
      </c>
      <c r="V1155" s="12">
        <f>IF(Data_Extraction!G1155="",Data_Extraction!$J1155*(V$1),Data_Extraction!G1155)</f>
        <v>132</v>
      </c>
      <c r="W1155" s="12">
        <f>IF(Data_Extraction!H1155="",Data_Extraction!$J1155*(W$1),Data_Extraction!H1155)</f>
        <v>141.24</v>
      </c>
      <c r="X1155" s="12">
        <f>IF(Data_Extraction!I1155="",Data_Extraction!$J1155*(X$1),Data_Extraction!I1155)</f>
        <v>128.04</v>
      </c>
      <c r="Y1155" s="13">
        <f t="shared" ref="Y1155:Y1218" si="108">AVERAGE(Q1155:X1155)</f>
        <v>129.19499999999999</v>
      </c>
      <c r="Z1155" s="17" t="str">
        <f t="shared" si="106"/>
        <v>Afternoon</v>
      </c>
      <c r="AA1155" s="14" t="str">
        <f>VLOOKUP($N1155,'HeartRate-2022-03-21-1647950188'!$C:$G,2,0)</f>
        <v>Hands on</v>
      </c>
      <c r="AB1155" s="14" t="str">
        <f>VLOOKUP($N1155,'HeartRate-2022-03-21-1647950188'!$C:$G,3,0)</f>
        <v>Off Campus</v>
      </c>
      <c r="AC1155" s="14" t="s">
        <v>18</v>
      </c>
      <c r="AD1155" s="14" t="str">
        <f>VLOOKUP($N1155,'HeartRate-2022-03-21-1647950188'!$C:$G,5,0)</f>
        <v>Technical Contexts</v>
      </c>
      <c r="AE1155">
        <f t="shared" si="107"/>
        <v>1</v>
      </c>
      <c r="AF1155" s="18">
        <v>44635</v>
      </c>
      <c r="AG1155" s="19">
        <v>0.47083333333333338</v>
      </c>
    </row>
    <row r="1156" spans="1:33" x14ac:dyDescent="0.3">
      <c r="A1156" s="5">
        <v>44635.471226851849</v>
      </c>
      <c r="B1156" t="str">
        <f>IFERROR(AVERAGEIFS('HeartRate-2022-03-21-1647950188'!$B:$B,'HeartRate-2022-03-21-1647950188'!$A:$A,Data_Extraction!B$2,'HeartRate-2022-03-21-1647950188'!$C:$C,Data_Extraction!$A1156),"")</f>
        <v/>
      </c>
      <c r="C1156" t="str">
        <f>IFERROR(AVERAGEIFS('HeartRate-2022-03-21-1647950188'!$B:$B,'HeartRate-2022-03-21-1647950188'!$A:$A,Data_Extraction!C$2,'HeartRate-2022-03-21-1647950188'!$C:$C,Data_Extraction!$A1156),"")</f>
        <v/>
      </c>
      <c r="D1156" t="str">
        <f>IFERROR(AVERAGEIFS('HeartRate-2022-03-21-1647950188'!$B:$B,'HeartRate-2022-03-21-1647950188'!$A:$A,Data_Extraction!D$2,'HeartRate-2022-03-21-1647950188'!$C:$C,Data_Extraction!$A1156),"")</f>
        <v/>
      </c>
      <c r="E1156" t="str">
        <f>IFERROR(AVERAGEIFS('HeartRate-2022-03-21-1647950188'!$B:$B,'HeartRate-2022-03-21-1647950188'!$A:$A,Data_Extraction!E$2,'HeartRate-2022-03-21-1647950188'!$C:$C,Data_Extraction!$A1156),"")</f>
        <v/>
      </c>
      <c r="F1156" t="str">
        <f>IFERROR(AVERAGEIFS('HeartRate-2022-03-21-1647950188'!$B:$B,'HeartRate-2022-03-21-1647950188'!$A:$A,Data_Extraction!F$2,'HeartRate-2022-03-21-1647950188'!$C:$C,Data_Extraction!$A1156),"")</f>
        <v/>
      </c>
      <c r="G1156" t="str">
        <f>IFERROR(AVERAGEIFS('HeartRate-2022-03-21-1647950188'!$B:$B,'HeartRate-2022-03-21-1647950188'!$A:$A,Data_Extraction!G$2,'HeartRate-2022-03-21-1647950188'!$C:$C,Data_Extraction!$A1156),"")</f>
        <v/>
      </c>
      <c r="H1156" t="str">
        <f>IFERROR(AVERAGEIFS('HeartRate-2022-03-21-1647950188'!$B:$B,'HeartRate-2022-03-21-1647950188'!$A:$A,Data_Extraction!H$2,'HeartRate-2022-03-21-1647950188'!$C:$C,Data_Extraction!$A1156),"")</f>
        <v/>
      </c>
      <c r="I1156">
        <f>IFERROR(AVERAGEIFS('HeartRate-2022-03-21-1647950188'!$B:$B,'HeartRate-2022-03-21-1647950188'!$A:$A,Data_Extraction!I$2,'HeartRate-2022-03-21-1647950188'!$C:$C,Data_Extraction!$A1156),"")</f>
        <v>97</v>
      </c>
      <c r="J1156" s="8">
        <f t="shared" ref="J1156:J1219" si="109">AVERAGE(B1156:I1156)</f>
        <v>97</v>
      </c>
      <c r="N1156" s="11">
        <f>Data_Extraction!A1156</f>
        <v>44635.471226851849</v>
      </c>
      <c r="O1156" s="15">
        <f t="shared" ref="O1156:O1219" si="110">AF1156</f>
        <v>44635</v>
      </c>
      <c r="P1156" s="16">
        <f t="shared" ref="P1156:P1219" si="111">AG1156</f>
        <v>0.47122685185185187</v>
      </c>
      <c r="Q1156" s="12">
        <f>IF(Data_Extraction!B1156="",Data_Extraction!$J1156*(Q$1),Data_Extraction!B1156)</f>
        <v>87.3</v>
      </c>
      <c r="R1156" s="12">
        <f>IF(Data_Extraction!C1156="",Data_Extraction!$J1156*(R$1),Data_Extraction!C1156)</f>
        <v>89.240000000000009</v>
      </c>
      <c r="S1156" s="12">
        <f>IF(Data_Extraction!D1156="",Data_Extraction!$J1156*(S$1),Data_Extraction!D1156)</f>
        <v>100.88000000000001</v>
      </c>
      <c r="T1156" s="12">
        <f>IF(Data_Extraction!E1156="",Data_Extraction!$J1156*(T$1),Data_Extraction!E1156)</f>
        <v>92.149999999999991</v>
      </c>
      <c r="U1156" s="12">
        <f>IF(Data_Extraction!F1156="",Data_Extraction!$J1156*(U$1),Data_Extraction!F1156)</f>
        <v>95.06</v>
      </c>
      <c r="V1156" s="12">
        <f>IF(Data_Extraction!G1156="",Data_Extraction!$J1156*(V$1),Data_Extraction!G1156)</f>
        <v>88.27</v>
      </c>
      <c r="W1156" s="12">
        <f>IF(Data_Extraction!H1156="",Data_Extraction!$J1156*(W$1),Data_Extraction!H1156)</f>
        <v>103.79</v>
      </c>
      <c r="X1156" s="12">
        <f>IF(Data_Extraction!I1156="",Data_Extraction!$J1156*(X$1),Data_Extraction!I1156)</f>
        <v>97</v>
      </c>
      <c r="Y1156" s="13">
        <f t="shared" si="108"/>
        <v>94.211249999999993</v>
      </c>
      <c r="Z1156" s="17" t="str">
        <f t="shared" ref="Z1156:Z1219" si="112">VLOOKUP(P1156,$AJ$2:$AK$7,2,1)</f>
        <v>Afternoon</v>
      </c>
      <c r="AA1156" s="14" t="str">
        <f>VLOOKUP($N1156,'HeartRate-2022-03-21-1647950188'!$C:$G,2,0)</f>
        <v>Hands on</v>
      </c>
      <c r="AB1156" s="14" t="str">
        <f>VLOOKUP($N1156,'HeartRate-2022-03-21-1647950188'!$C:$G,3,0)</f>
        <v>Off Campus</v>
      </c>
      <c r="AC1156" s="14" t="str">
        <f>VLOOKUP($N1156,'HeartRate-2022-03-21-1647950188'!$C:$G,4,0)</f>
        <v>Standing</v>
      </c>
      <c r="AD1156" s="14" t="str">
        <f>VLOOKUP($N1156,'HeartRate-2022-03-21-1647950188'!$C:$G,5,0)</f>
        <v>Technical Contexts</v>
      </c>
      <c r="AE1156">
        <f t="shared" ref="AE1156:AE1219" si="113">IF(Y1156&gt;120,1,0)</f>
        <v>0</v>
      </c>
      <c r="AF1156" s="18">
        <v>44635</v>
      </c>
      <c r="AG1156" s="19">
        <v>0.47122685185185187</v>
      </c>
    </row>
    <row r="1157" spans="1:33" x14ac:dyDescent="0.3">
      <c r="A1157" s="5">
        <v>44635.471516203703</v>
      </c>
      <c r="B1157" t="str">
        <f>IFERROR(AVERAGEIFS('HeartRate-2022-03-21-1647950188'!$B:$B,'HeartRate-2022-03-21-1647950188'!$A:$A,Data_Extraction!B$2,'HeartRate-2022-03-21-1647950188'!$C:$C,Data_Extraction!$A1157),"")</f>
        <v/>
      </c>
      <c r="C1157" t="str">
        <f>IFERROR(AVERAGEIFS('HeartRate-2022-03-21-1647950188'!$B:$B,'HeartRate-2022-03-21-1647950188'!$A:$A,Data_Extraction!C$2,'HeartRate-2022-03-21-1647950188'!$C:$C,Data_Extraction!$A1157),"")</f>
        <v/>
      </c>
      <c r="D1157" t="str">
        <f>IFERROR(AVERAGEIFS('HeartRate-2022-03-21-1647950188'!$B:$B,'HeartRate-2022-03-21-1647950188'!$A:$A,Data_Extraction!D$2,'HeartRate-2022-03-21-1647950188'!$C:$C,Data_Extraction!$A1157),"")</f>
        <v/>
      </c>
      <c r="E1157" t="str">
        <f>IFERROR(AVERAGEIFS('HeartRate-2022-03-21-1647950188'!$B:$B,'HeartRate-2022-03-21-1647950188'!$A:$A,Data_Extraction!E$2,'HeartRate-2022-03-21-1647950188'!$C:$C,Data_Extraction!$A1157),"")</f>
        <v/>
      </c>
      <c r="F1157" t="str">
        <f>IFERROR(AVERAGEIFS('HeartRate-2022-03-21-1647950188'!$B:$B,'HeartRate-2022-03-21-1647950188'!$A:$A,Data_Extraction!F$2,'HeartRate-2022-03-21-1647950188'!$C:$C,Data_Extraction!$A1157),"")</f>
        <v/>
      </c>
      <c r="G1157">
        <f>IFERROR(AVERAGEIFS('HeartRate-2022-03-21-1647950188'!$B:$B,'HeartRate-2022-03-21-1647950188'!$A:$A,Data_Extraction!G$2,'HeartRate-2022-03-21-1647950188'!$C:$C,Data_Extraction!$A1157),"")</f>
        <v>128</v>
      </c>
      <c r="H1157" t="str">
        <f>IFERROR(AVERAGEIFS('HeartRate-2022-03-21-1647950188'!$B:$B,'HeartRate-2022-03-21-1647950188'!$A:$A,Data_Extraction!H$2,'HeartRate-2022-03-21-1647950188'!$C:$C,Data_Extraction!$A1157),"")</f>
        <v/>
      </c>
      <c r="I1157">
        <f>IFERROR(AVERAGEIFS('HeartRate-2022-03-21-1647950188'!$B:$B,'HeartRate-2022-03-21-1647950188'!$A:$A,Data_Extraction!I$2,'HeartRate-2022-03-21-1647950188'!$C:$C,Data_Extraction!$A1157),"")</f>
        <v>98</v>
      </c>
      <c r="J1157" s="8">
        <f t="shared" si="109"/>
        <v>113</v>
      </c>
      <c r="N1157" s="11">
        <f>Data_Extraction!A1157</f>
        <v>44635.471516203703</v>
      </c>
      <c r="O1157" s="15">
        <f t="shared" si="110"/>
        <v>44635</v>
      </c>
      <c r="P1157" s="16">
        <f t="shared" si="111"/>
        <v>0.47151620370370373</v>
      </c>
      <c r="Q1157" s="12">
        <f>IF(Data_Extraction!B1157="",Data_Extraction!$J1157*(Q$1),Data_Extraction!B1157)</f>
        <v>101.7</v>
      </c>
      <c r="R1157" s="12">
        <f>IF(Data_Extraction!C1157="",Data_Extraction!$J1157*(R$1),Data_Extraction!C1157)</f>
        <v>103.96000000000001</v>
      </c>
      <c r="S1157" s="12">
        <f>IF(Data_Extraction!D1157="",Data_Extraction!$J1157*(S$1),Data_Extraction!D1157)</f>
        <v>117.52000000000001</v>
      </c>
      <c r="T1157" s="12">
        <f>IF(Data_Extraction!E1157="",Data_Extraction!$J1157*(T$1),Data_Extraction!E1157)</f>
        <v>107.35</v>
      </c>
      <c r="U1157" s="12">
        <f>IF(Data_Extraction!F1157="",Data_Extraction!$J1157*(U$1),Data_Extraction!F1157)</f>
        <v>110.74</v>
      </c>
      <c r="V1157" s="12">
        <f>IF(Data_Extraction!G1157="",Data_Extraction!$J1157*(V$1),Data_Extraction!G1157)</f>
        <v>128</v>
      </c>
      <c r="W1157" s="12">
        <f>IF(Data_Extraction!H1157="",Data_Extraction!$J1157*(W$1),Data_Extraction!H1157)</f>
        <v>120.91000000000001</v>
      </c>
      <c r="X1157" s="12">
        <f>IF(Data_Extraction!I1157="",Data_Extraction!$J1157*(X$1),Data_Extraction!I1157)</f>
        <v>98</v>
      </c>
      <c r="Y1157" s="13">
        <f t="shared" si="108"/>
        <v>111.02250000000001</v>
      </c>
      <c r="Z1157" s="17" t="str">
        <f t="shared" si="112"/>
        <v>Afternoon</v>
      </c>
      <c r="AA1157" s="14" t="str">
        <f>VLOOKUP($N1157,'HeartRate-2022-03-21-1647950188'!$C:$G,2,0)</f>
        <v>Hands on</v>
      </c>
      <c r="AB1157" s="14" t="str">
        <f>VLOOKUP($N1157,'HeartRate-2022-03-21-1647950188'!$C:$G,3,0)</f>
        <v>Off Campus</v>
      </c>
      <c r="AC1157" s="14" t="str">
        <f>VLOOKUP($N1157,'HeartRate-2022-03-21-1647950188'!$C:$G,4,0)</f>
        <v>Standing</v>
      </c>
      <c r="AD1157" s="14" t="str">
        <f>VLOOKUP($N1157,'HeartRate-2022-03-21-1647950188'!$C:$G,5,0)</f>
        <v>Technical Contexts</v>
      </c>
      <c r="AE1157">
        <f t="shared" si="113"/>
        <v>0</v>
      </c>
      <c r="AF1157" s="18">
        <v>44635</v>
      </c>
      <c r="AG1157" s="19">
        <v>0.47151620370370373</v>
      </c>
    </row>
    <row r="1158" spans="1:33" x14ac:dyDescent="0.3">
      <c r="A1158" s="5">
        <v>44635.472210648149</v>
      </c>
      <c r="B1158" t="str">
        <f>IFERROR(AVERAGEIFS('HeartRate-2022-03-21-1647950188'!$B:$B,'HeartRate-2022-03-21-1647950188'!$A:$A,Data_Extraction!B$2,'HeartRate-2022-03-21-1647950188'!$C:$C,Data_Extraction!$A1158),"")</f>
        <v/>
      </c>
      <c r="C1158" t="str">
        <f>IFERROR(AVERAGEIFS('HeartRate-2022-03-21-1647950188'!$B:$B,'HeartRate-2022-03-21-1647950188'!$A:$A,Data_Extraction!C$2,'HeartRate-2022-03-21-1647950188'!$C:$C,Data_Extraction!$A1158),"")</f>
        <v/>
      </c>
      <c r="D1158" t="str">
        <f>IFERROR(AVERAGEIFS('HeartRate-2022-03-21-1647950188'!$B:$B,'HeartRate-2022-03-21-1647950188'!$A:$A,Data_Extraction!D$2,'HeartRate-2022-03-21-1647950188'!$C:$C,Data_Extraction!$A1158),"")</f>
        <v/>
      </c>
      <c r="E1158" t="str">
        <f>IFERROR(AVERAGEIFS('HeartRate-2022-03-21-1647950188'!$B:$B,'HeartRate-2022-03-21-1647950188'!$A:$A,Data_Extraction!E$2,'HeartRate-2022-03-21-1647950188'!$C:$C,Data_Extraction!$A1158),"")</f>
        <v/>
      </c>
      <c r="F1158" t="str">
        <f>IFERROR(AVERAGEIFS('HeartRate-2022-03-21-1647950188'!$B:$B,'HeartRate-2022-03-21-1647950188'!$A:$A,Data_Extraction!F$2,'HeartRate-2022-03-21-1647950188'!$C:$C,Data_Extraction!$A1158),"")</f>
        <v/>
      </c>
      <c r="G1158">
        <f>IFERROR(AVERAGEIFS('HeartRate-2022-03-21-1647950188'!$B:$B,'HeartRate-2022-03-21-1647950188'!$A:$A,Data_Extraction!G$2,'HeartRate-2022-03-21-1647950188'!$C:$C,Data_Extraction!$A1158),"")</f>
        <v>128</v>
      </c>
      <c r="H1158" t="str">
        <f>IFERROR(AVERAGEIFS('HeartRate-2022-03-21-1647950188'!$B:$B,'HeartRate-2022-03-21-1647950188'!$A:$A,Data_Extraction!H$2,'HeartRate-2022-03-21-1647950188'!$C:$C,Data_Extraction!$A1158),"")</f>
        <v/>
      </c>
      <c r="I1158">
        <f>IFERROR(AVERAGEIFS('HeartRate-2022-03-21-1647950188'!$B:$B,'HeartRate-2022-03-21-1647950188'!$A:$A,Data_Extraction!I$2,'HeartRate-2022-03-21-1647950188'!$C:$C,Data_Extraction!$A1158),"")</f>
        <v>99</v>
      </c>
      <c r="J1158" s="8">
        <f t="shared" si="109"/>
        <v>113.5</v>
      </c>
      <c r="N1158" s="11">
        <f>Data_Extraction!A1158</f>
        <v>44635.472210648149</v>
      </c>
      <c r="O1158" s="15">
        <f t="shared" si="110"/>
        <v>44635</v>
      </c>
      <c r="P1158" s="16">
        <f t="shared" si="111"/>
        <v>0.47221064814814812</v>
      </c>
      <c r="Q1158" s="12">
        <f>IF(Data_Extraction!B1158="",Data_Extraction!$J1158*(Q$1),Data_Extraction!B1158)</f>
        <v>102.15</v>
      </c>
      <c r="R1158" s="12">
        <f>IF(Data_Extraction!C1158="",Data_Extraction!$J1158*(R$1),Data_Extraction!C1158)</f>
        <v>104.42</v>
      </c>
      <c r="S1158" s="12">
        <f>IF(Data_Extraction!D1158="",Data_Extraction!$J1158*(S$1),Data_Extraction!D1158)</f>
        <v>118.04</v>
      </c>
      <c r="T1158" s="12">
        <f>IF(Data_Extraction!E1158="",Data_Extraction!$J1158*(T$1),Data_Extraction!E1158)</f>
        <v>107.82499999999999</v>
      </c>
      <c r="U1158" s="12">
        <f>IF(Data_Extraction!F1158="",Data_Extraction!$J1158*(U$1),Data_Extraction!F1158)</f>
        <v>111.23</v>
      </c>
      <c r="V1158" s="12">
        <f>IF(Data_Extraction!G1158="",Data_Extraction!$J1158*(V$1),Data_Extraction!G1158)</f>
        <v>128</v>
      </c>
      <c r="W1158" s="12">
        <f>IF(Data_Extraction!H1158="",Data_Extraction!$J1158*(W$1),Data_Extraction!H1158)</f>
        <v>121.44500000000001</v>
      </c>
      <c r="X1158" s="12">
        <f>IF(Data_Extraction!I1158="",Data_Extraction!$J1158*(X$1),Data_Extraction!I1158)</f>
        <v>99</v>
      </c>
      <c r="Y1158" s="13">
        <f t="shared" si="108"/>
        <v>111.51375</v>
      </c>
      <c r="Z1158" s="17" t="str">
        <f t="shared" si="112"/>
        <v>Afternoon</v>
      </c>
      <c r="AA1158" s="14" t="str">
        <f>VLOOKUP($N1158,'HeartRate-2022-03-21-1647950188'!$C:$G,2,0)</f>
        <v>Hands on</v>
      </c>
      <c r="AB1158" s="14" t="str">
        <f>VLOOKUP($N1158,'HeartRate-2022-03-21-1647950188'!$C:$G,3,0)</f>
        <v>Off Campus</v>
      </c>
      <c r="AC1158" s="14" t="str">
        <f>VLOOKUP($N1158,'HeartRate-2022-03-21-1647950188'!$C:$G,4,0)</f>
        <v>Standing</v>
      </c>
      <c r="AD1158" s="14" t="str">
        <f>VLOOKUP($N1158,'HeartRate-2022-03-21-1647950188'!$C:$G,5,0)</f>
        <v>Technical Contexts</v>
      </c>
      <c r="AE1158">
        <f t="shared" si="113"/>
        <v>0</v>
      </c>
      <c r="AF1158" s="18">
        <v>44635</v>
      </c>
      <c r="AG1158" s="19">
        <v>0.47221064814814812</v>
      </c>
    </row>
    <row r="1159" spans="1:33" x14ac:dyDescent="0.3">
      <c r="A1159" s="5">
        <v>44635.472534722219</v>
      </c>
      <c r="B1159" t="str">
        <f>IFERROR(AVERAGEIFS('HeartRate-2022-03-21-1647950188'!$B:$B,'HeartRate-2022-03-21-1647950188'!$A:$A,Data_Extraction!B$2,'HeartRate-2022-03-21-1647950188'!$C:$C,Data_Extraction!$A1159),"")</f>
        <v/>
      </c>
      <c r="C1159" t="str">
        <f>IFERROR(AVERAGEIFS('HeartRate-2022-03-21-1647950188'!$B:$B,'HeartRate-2022-03-21-1647950188'!$A:$A,Data_Extraction!C$2,'HeartRate-2022-03-21-1647950188'!$C:$C,Data_Extraction!$A1159),"")</f>
        <v/>
      </c>
      <c r="D1159" t="str">
        <f>IFERROR(AVERAGEIFS('HeartRate-2022-03-21-1647950188'!$B:$B,'HeartRate-2022-03-21-1647950188'!$A:$A,Data_Extraction!D$2,'HeartRate-2022-03-21-1647950188'!$C:$C,Data_Extraction!$A1159),"")</f>
        <v/>
      </c>
      <c r="E1159" t="str">
        <f>IFERROR(AVERAGEIFS('HeartRate-2022-03-21-1647950188'!$B:$B,'HeartRate-2022-03-21-1647950188'!$A:$A,Data_Extraction!E$2,'HeartRate-2022-03-21-1647950188'!$C:$C,Data_Extraction!$A1159),"")</f>
        <v/>
      </c>
      <c r="F1159" t="str">
        <f>IFERROR(AVERAGEIFS('HeartRate-2022-03-21-1647950188'!$B:$B,'HeartRate-2022-03-21-1647950188'!$A:$A,Data_Extraction!F$2,'HeartRate-2022-03-21-1647950188'!$C:$C,Data_Extraction!$A1159),"")</f>
        <v/>
      </c>
      <c r="G1159" t="str">
        <f>IFERROR(AVERAGEIFS('HeartRate-2022-03-21-1647950188'!$B:$B,'HeartRate-2022-03-21-1647950188'!$A:$A,Data_Extraction!G$2,'HeartRate-2022-03-21-1647950188'!$C:$C,Data_Extraction!$A1159),"")</f>
        <v/>
      </c>
      <c r="H1159">
        <f>IFERROR(AVERAGEIFS('HeartRate-2022-03-21-1647950188'!$B:$B,'HeartRate-2022-03-21-1647950188'!$A:$A,Data_Extraction!H$2,'HeartRate-2022-03-21-1647950188'!$C:$C,Data_Extraction!$A1159),"")</f>
        <v>86</v>
      </c>
      <c r="I1159" t="str">
        <f>IFERROR(AVERAGEIFS('HeartRate-2022-03-21-1647950188'!$B:$B,'HeartRate-2022-03-21-1647950188'!$A:$A,Data_Extraction!I$2,'HeartRate-2022-03-21-1647950188'!$C:$C,Data_Extraction!$A1159),"")</f>
        <v/>
      </c>
      <c r="J1159" s="8">
        <f t="shared" si="109"/>
        <v>86</v>
      </c>
      <c r="N1159" s="11">
        <f>Data_Extraction!A1159</f>
        <v>44635.472534722219</v>
      </c>
      <c r="O1159" s="15">
        <f t="shared" si="110"/>
        <v>44635</v>
      </c>
      <c r="P1159" s="16">
        <f t="shared" si="111"/>
        <v>0.4725347222222222</v>
      </c>
      <c r="Q1159" s="12">
        <f>IF(Data_Extraction!B1159="",Data_Extraction!$J1159*(Q$1),Data_Extraction!B1159)</f>
        <v>77.400000000000006</v>
      </c>
      <c r="R1159" s="12">
        <f>IF(Data_Extraction!C1159="",Data_Extraction!$J1159*(R$1),Data_Extraction!C1159)</f>
        <v>79.12</v>
      </c>
      <c r="S1159" s="12">
        <f>IF(Data_Extraction!D1159="",Data_Extraction!$J1159*(S$1),Data_Extraction!D1159)</f>
        <v>89.44</v>
      </c>
      <c r="T1159" s="12">
        <f>IF(Data_Extraction!E1159="",Data_Extraction!$J1159*(T$1),Data_Extraction!E1159)</f>
        <v>81.7</v>
      </c>
      <c r="U1159" s="12">
        <f>IF(Data_Extraction!F1159="",Data_Extraction!$J1159*(U$1),Data_Extraction!F1159)</f>
        <v>84.28</v>
      </c>
      <c r="V1159" s="12">
        <f>IF(Data_Extraction!G1159="",Data_Extraction!$J1159*(V$1),Data_Extraction!G1159)</f>
        <v>78.260000000000005</v>
      </c>
      <c r="W1159" s="12">
        <f>IF(Data_Extraction!H1159="",Data_Extraction!$J1159*(W$1),Data_Extraction!H1159)</f>
        <v>86</v>
      </c>
      <c r="X1159" s="12">
        <f>IF(Data_Extraction!I1159="",Data_Extraction!$J1159*(X$1),Data_Extraction!I1159)</f>
        <v>83.42</v>
      </c>
      <c r="Y1159" s="13">
        <f t="shared" si="108"/>
        <v>82.452500000000001</v>
      </c>
      <c r="Z1159" s="17" t="str">
        <f t="shared" si="112"/>
        <v>Afternoon</v>
      </c>
      <c r="AA1159" s="14" t="str">
        <f>VLOOKUP($N1159,'HeartRate-2022-03-21-1647950188'!$C:$G,2,0)</f>
        <v>Hands on</v>
      </c>
      <c r="AB1159" s="14" t="str">
        <f>VLOOKUP($N1159,'HeartRate-2022-03-21-1647950188'!$C:$G,3,0)</f>
        <v>Off Campus</v>
      </c>
      <c r="AC1159" s="14" t="str">
        <f>VLOOKUP($N1159,'HeartRate-2022-03-21-1647950188'!$C:$G,4,0)</f>
        <v>Standing</v>
      </c>
      <c r="AD1159" s="14" t="str">
        <f>VLOOKUP($N1159,'HeartRate-2022-03-21-1647950188'!$C:$G,5,0)</f>
        <v>Technical Contexts</v>
      </c>
      <c r="AE1159">
        <f t="shared" si="113"/>
        <v>0</v>
      </c>
      <c r="AF1159" s="18">
        <v>44635</v>
      </c>
      <c r="AG1159" s="19">
        <v>0.4725347222222222</v>
      </c>
    </row>
    <row r="1160" spans="1:33" x14ac:dyDescent="0.3">
      <c r="A1160" s="5">
        <v>44635.472905092596</v>
      </c>
      <c r="B1160" t="str">
        <f>IFERROR(AVERAGEIFS('HeartRate-2022-03-21-1647950188'!$B:$B,'HeartRate-2022-03-21-1647950188'!$A:$A,Data_Extraction!B$2,'HeartRate-2022-03-21-1647950188'!$C:$C,Data_Extraction!$A1160),"")</f>
        <v/>
      </c>
      <c r="C1160" t="str">
        <f>IFERROR(AVERAGEIFS('HeartRate-2022-03-21-1647950188'!$B:$B,'HeartRate-2022-03-21-1647950188'!$A:$A,Data_Extraction!C$2,'HeartRate-2022-03-21-1647950188'!$C:$C,Data_Extraction!$A1160),"")</f>
        <v/>
      </c>
      <c r="D1160" t="str">
        <f>IFERROR(AVERAGEIFS('HeartRate-2022-03-21-1647950188'!$B:$B,'HeartRate-2022-03-21-1647950188'!$A:$A,Data_Extraction!D$2,'HeartRate-2022-03-21-1647950188'!$C:$C,Data_Extraction!$A1160),"")</f>
        <v/>
      </c>
      <c r="E1160" t="str">
        <f>IFERROR(AVERAGEIFS('HeartRate-2022-03-21-1647950188'!$B:$B,'HeartRate-2022-03-21-1647950188'!$A:$A,Data_Extraction!E$2,'HeartRate-2022-03-21-1647950188'!$C:$C,Data_Extraction!$A1160),"")</f>
        <v/>
      </c>
      <c r="F1160" t="str">
        <f>IFERROR(AVERAGEIFS('HeartRate-2022-03-21-1647950188'!$B:$B,'HeartRate-2022-03-21-1647950188'!$A:$A,Data_Extraction!F$2,'HeartRate-2022-03-21-1647950188'!$C:$C,Data_Extraction!$A1160),"")</f>
        <v/>
      </c>
      <c r="G1160">
        <f>IFERROR(AVERAGEIFS('HeartRate-2022-03-21-1647950188'!$B:$B,'HeartRate-2022-03-21-1647950188'!$A:$A,Data_Extraction!G$2,'HeartRate-2022-03-21-1647950188'!$C:$C,Data_Extraction!$A1160),"")</f>
        <v>129</v>
      </c>
      <c r="H1160" t="str">
        <f>IFERROR(AVERAGEIFS('HeartRate-2022-03-21-1647950188'!$B:$B,'HeartRate-2022-03-21-1647950188'!$A:$A,Data_Extraction!H$2,'HeartRate-2022-03-21-1647950188'!$C:$C,Data_Extraction!$A1160),"")</f>
        <v/>
      </c>
      <c r="I1160">
        <f>IFERROR(AVERAGEIFS('HeartRate-2022-03-21-1647950188'!$B:$B,'HeartRate-2022-03-21-1647950188'!$A:$A,Data_Extraction!I$2,'HeartRate-2022-03-21-1647950188'!$C:$C,Data_Extraction!$A1160),"")</f>
        <v>105</v>
      </c>
      <c r="J1160" s="8">
        <f t="shared" si="109"/>
        <v>117</v>
      </c>
      <c r="N1160" s="11">
        <f>Data_Extraction!A1160</f>
        <v>44635.472905092596</v>
      </c>
      <c r="O1160" s="15">
        <f t="shared" si="110"/>
        <v>44635</v>
      </c>
      <c r="P1160" s="16">
        <f t="shared" si="111"/>
        <v>0.47290509259259261</v>
      </c>
      <c r="Q1160" s="12">
        <f>IF(Data_Extraction!B1160="",Data_Extraction!$J1160*(Q$1),Data_Extraction!B1160)</f>
        <v>105.3</v>
      </c>
      <c r="R1160" s="12">
        <f>IF(Data_Extraction!C1160="",Data_Extraction!$J1160*(R$1),Data_Extraction!C1160)</f>
        <v>107.64</v>
      </c>
      <c r="S1160" s="12">
        <f>IF(Data_Extraction!D1160="",Data_Extraction!$J1160*(S$1),Data_Extraction!D1160)</f>
        <v>121.68</v>
      </c>
      <c r="T1160" s="12">
        <f>IF(Data_Extraction!E1160="",Data_Extraction!$J1160*(T$1),Data_Extraction!E1160)</f>
        <v>111.14999999999999</v>
      </c>
      <c r="U1160" s="12">
        <f>IF(Data_Extraction!F1160="",Data_Extraction!$J1160*(U$1),Data_Extraction!F1160)</f>
        <v>114.66</v>
      </c>
      <c r="V1160" s="12">
        <f>IF(Data_Extraction!G1160="",Data_Extraction!$J1160*(V$1),Data_Extraction!G1160)</f>
        <v>129</v>
      </c>
      <c r="W1160" s="12">
        <f>IF(Data_Extraction!H1160="",Data_Extraction!$J1160*(W$1),Data_Extraction!H1160)</f>
        <v>125.19000000000001</v>
      </c>
      <c r="X1160" s="12">
        <f>IF(Data_Extraction!I1160="",Data_Extraction!$J1160*(X$1),Data_Extraction!I1160)</f>
        <v>105</v>
      </c>
      <c r="Y1160" s="13">
        <f t="shared" si="108"/>
        <v>114.9525</v>
      </c>
      <c r="Z1160" s="17" t="str">
        <f t="shared" si="112"/>
        <v>Afternoon</v>
      </c>
      <c r="AA1160" s="14" t="str">
        <f>VLOOKUP($N1160,'HeartRate-2022-03-21-1647950188'!$C:$G,2,0)</f>
        <v>Hands on</v>
      </c>
      <c r="AB1160" s="14" t="str">
        <f>VLOOKUP($N1160,'HeartRate-2022-03-21-1647950188'!$C:$G,3,0)</f>
        <v>Off Campus</v>
      </c>
      <c r="AC1160" s="14" t="str">
        <f>VLOOKUP($N1160,'HeartRate-2022-03-21-1647950188'!$C:$G,4,0)</f>
        <v>Standing</v>
      </c>
      <c r="AD1160" s="14" t="str">
        <f>VLOOKUP($N1160,'HeartRate-2022-03-21-1647950188'!$C:$G,5,0)</f>
        <v>Technical Contexts</v>
      </c>
      <c r="AE1160">
        <f t="shared" si="113"/>
        <v>0</v>
      </c>
      <c r="AF1160" s="18">
        <v>44635</v>
      </c>
      <c r="AG1160" s="19">
        <v>0.47290509259259261</v>
      </c>
    </row>
    <row r="1161" spans="1:33" x14ac:dyDescent="0.3">
      <c r="A1161" s="5">
        <v>44635.472916666666</v>
      </c>
      <c r="B1161">
        <f>IFERROR(AVERAGEIFS('HeartRate-2022-03-21-1647950188'!$B:$B,'HeartRate-2022-03-21-1647950188'!$A:$A,Data_Extraction!B$2,'HeartRate-2022-03-21-1647950188'!$C:$C,Data_Extraction!$A1161),"")</f>
        <v>92</v>
      </c>
      <c r="C1161" t="str">
        <f>IFERROR(AVERAGEIFS('HeartRate-2022-03-21-1647950188'!$B:$B,'HeartRate-2022-03-21-1647950188'!$A:$A,Data_Extraction!C$2,'HeartRate-2022-03-21-1647950188'!$C:$C,Data_Extraction!$A1161),"")</f>
        <v/>
      </c>
      <c r="D1161" t="str">
        <f>IFERROR(AVERAGEIFS('HeartRate-2022-03-21-1647950188'!$B:$B,'HeartRate-2022-03-21-1647950188'!$A:$A,Data_Extraction!D$2,'HeartRate-2022-03-21-1647950188'!$C:$C,Data_Extraction!$A1161),"")</f>
        <v/>
      </c>
      <c r="E1161" t="str">
        <f>IFERROR(AVERAGEIFS('HeartRate-2022-03-21-1647950188'!$B:$B,'HeartRate-2022-03-21-1647950188'!$A:$A,Data_Extraction!E$2,'HeartRate-2022-03-21-1647950188'!$C:$C,Data_Extraction!$A1161),"")</f>
        <v/>
      </c>
      <c r="F1161" t="str">
        <f>IFERROR(AVERAGEIFS('HeartRate-2022-03-21-1647950188'!$B:$B,'HeartRate-2022-03-21-1647950188'!$A:$A,Data_Extraction!F$2,'HeartRate-2022-03-21-1647950188'!$C:$C,Data_Extraction!$A1161),"")</f>
        <v/>
      </c>
      <c r="G1161" t="str">
        <f>IFERROR(AVERAGEIFS('HeartRate-2022-03-21-1647950188'!$B:$B,'HeartRate-2022-03-21-1647950188'!$A:$A,Data_Extraction!G$2,'HeartRate-2022-03-21-1647950188'!$C:$C,Data_Extraction!$A1161),"")</f>
        <v/>
      </c>
      <c r="H1161">
        <f>IFERROR(AVERAGEIFS('HeartRate-2022-03-21-1647950188'!$B:$B,'HeartRate-2022-03-21-1647950188'!$A:$A,Data_Extraction!H$2,'HeartRate-2022-03-21-1647950188'!$C:$C,Data_Extraction!$A1161),"")</f>
        <v>147</v>
      </c>
      <c r="I1161" t="str">
        <f>IFERROR(AVERAGEIFS('HeartRate-2022-03-21-1647950188'!$B:$B,'HeartRate-2022-03-21-1647950188'!$A:$A,Data_Extraction!I$2,'HeartRate-2022-03-21-1647950188'!$C:$C,Data_Extraction!$A1161),"")</f>
        <v/>
      </c>
      <c r="J1161" s="8">
        <f t="shared" si="109"/>
        <v>119.5</v>
      </c>
      <c r="N1161" s="11">
        <f>Data_Extraction!A1161</f>
        <v>44635.472916666666</v>
      </c>
      <c r="O1161" s="15">
        <f t="shared" si="110"/>
        <v>44635</v>
      </c>
      <c r="P1161" s="16">
        <f t="shared" si="111"/>
        <v>0.47291666666666665</v>
      </c>
      <c r="Q1161" s="12">
        <f>IF(Data_Extraction!B1161="",Data_Extraction!$J1161*(Q$1),Data_Extraction!B1161)</f>
        <v>92</v>
      </c>
      <c r="R1161" s="12">
        <f>IF(Data_Extraction!C1161="",Data_Extraction!$J1161*(R$1),Data_Extraction!C1161)</f>
        <v>109.94</v>
      </c>
      <c r="S1161" s="12">
        <f>IF(Data_Extraction!D1161="",Data_Extraction!$J1161*(S$1),Data_Extraction!D1161)</f>
        <v>124.28</v>
      </c>
      <c r="T1161" s="12">
        <f>IF(Data_Extraction!E1161="",Data_Extraction!$J1161*(T$1),Data_Extraction!E1161)</f>
        <v>113.52499999999999</v>
      </c>
      <c r="U1161" s="12">
        <f>IF(Data_Extraction!F1161="",Data_Extraction!$J1161*(U$1),Data_Extraction!F1161)</f>
        <v>117.11</v>
      </c>
      <c r="V1161" s="12">
        <f>IF(Data_Extraction!G1161="",Data_Extraction!$J1161*(V$1),Data_Extraction!G1161)</f>
        <v>108.745</v>
      </c>
      <c r="W1161" s="12">
        <f>IF(Data_Extraction!H1161="",Data_Extraction!$J1161*(W$1),Data_Extraction!H1161)</f>
        <v>147</v>
      </c>
      <c r="X1161" s="12">
        <f>IF(Data_Extraction!I1161="",Data_Extraction!$J1161*(X$1),Data_Extraction!I1161)</f>
        <v>115.91499999999999</v>
      </c>
      <c r="Y1161" s="13">
        <f t="shared" si="108"/>
        <v>116.064375</v>
      </c>
      <c r="Z1161" s="17" t="str">
        <f t="shared" si="112"/>
        <v>Afternoon</v>
      </c>
      <c r="AA1161" s="14" t="str">
        <f>VLOOKUP($N1161,'HeartRate-2022-03-21-1647950188'!$C:$G,2,0)</f>
        <v>Hands on</v>
      </c>
      <c r="AB1161" s="14" t="str">
        <f>VLOOKUP($N1161,'HeartRate-2022-03-21-1647950188'!$C:$G,3,0)</f>
        <v>Off Campus</v>
      </c>
      <c r="AC1161" s="14" t="str">
        <f>VLOOKUP($N1161,'HeartRate-2022-03-21-1647950188'!$C:$G,4,0)</f>
        <v>Standing</v>
      </c>
      <c r="AD1161" s="14" t="str">
        <f>VLOOKUP($N1161,'HeartRate-2022-03-21-1647950188'!$C:$G,5,0)</f>
        <v>Technical Contexts</v>
      </c>
      <c r="AE1161">
        <f t="shared" si="113"/>
        <v>0</v>
      </c>
      <c r="AF1161" s="18">
        <v>44635</v>
      </c>
      <c r="AG1161" s="19">
        <v>0.47291666666666665</v>
      </c>
    </row>
    <row r="1162" spans="1:33" x14ac:dyDescent="0.3">
      <c r="A1162" s="5">
        <v>44635.473599537036</v>
      </c>
      <c r="B1162" t="str">
        <f>IFERROR(AVERAGEIFS('HeartRate-2022-03-21-1647950188'!$B:$B,'HeartRate-2022-03-21-1647950188'!$A:$A,Data_Extraction!B$2,'HeartRate-2022-03-21-1647950188'!$C:$C,Data_Extraction!$A1162),"")</f>
        <v/>
      </c>
      <c r="C1162" t="str">
        <f>IFERROR(AVERAGEIFS('HeartRate-2022-03-21-1647950188'!$B:$B,'HeartRate-2022-03-21-1647950188'!$A:$A,Data_Extraction!C$2,'HeartRate-2022-03-21-1647950188'!$C:$C,Data_Extraction!$A1162),"")</f>
        <v/>
      </c>
      <c r="D1162" t="str">
        <f>IFERROR(AVERAGEIFS('HeartRate-2022-03-21-1647950188'!$B:$B,'HeartRate-2022-03-21-1647950188'!$A:$A,Data_Extraction!D$2,'HeartRate-2022-03-21-1647950188'!$C:$C,Data_Extraction!$A1162),"")</f>
        <v/>
      </c>
      <c r="E1162" t="str">
        <f>IFERROR(AVERAGEIFS('HeartRate-2022-03-21-1647950188'!$B:$B,'HeartRate-2022-03-21-1647950188'!$A:$A,Data_Extraction!E$2,'HeartRate-2022-03-21-1647950188'!$C:$C,Data_Extraction!$A1162),"")</f>
        <v/>
      </c>
      <c r="F1162" t="str">
        <f>IFERROR(AVERAGEIFS('HeartRate-2022-03-21-1647950188'!$B:$B,'HeartRate-2022-03-21-1647950188'!$A:$A,Data_Extraction!F$2,'HeartRate-2022-03-21-1647950188'!$C:$C,Data_Extraction!$A1162),"")</f>
        <v/>
      </c>
      <c r="G1162">
        <f>IFERROR(AVERAGEIFS('HeartRate-2022-03-21-1647950188'!$B:$B,'HeartRate-2022-03-21-1647950188'!$A:$A,Data_Extraction!G$2,'HeartRate-2022-03-21-1647950188'!$C:$C,Data_Extraction!$A1162),"")</f>
        <v>140</v>
      </c>
      <c r="H1162" t="str">
        <f>IFERROR(AVERAGEIFS('HeartRate-2022-03-21-1647950188'!$B:$B,'HeartRate-2022-03-21-1647950188'!$A:$A,Data_Extraction!H$2,'HeartRate-2022-03-21-1647950188'!$C:$C,Data_Extraction!$A1162),"")</f>
        <v/>
      </c>
      <c r="I1162">
        <f>IFERROR(AVERAGEIFS('HeartRate-2022-03-21-1647950188'!$B:$B,'HeartRate-2022-03-21-1647950188'!$A:$A,Data_Extraction!I$2,'HeartRate-2022-03-21-1647950188'!$C:$C,Data_Extraction!$A1162),"")</f>
        <v>108</v>
      </c>
      <c r="J1162" s="8">
        <f t="shared" si="109"/>
        <v>124</v>
      </c>
      <c r="N1162" s="11">
        <f>Data_Extraction!A1162</f>
        <v>44635.473599537036</v>
      </c>
      <c r="O1162" s="15">
        <f t="shared" si="110"/>
        <v>44635</v>
      </c>
      <c r="P1162" s="16">
        <f t="shared" si="111"/>
        <v>0.473599537037037</v>
      </c>
      <c r="Q1162" s="12">
        <f>IF(Data_Extraction!B1162="",Data_Extraction!$J1162*(Q$1),Data_Extraction!B1162)</f>
        <v>111.60000000000001</v>
      </c>
      <c r="R1162" s="12">
        <f>IF(Data_Extraction!C1162="",Data_Extraction!$J1162*(R$1),Data_Extraction!C1162)</f>
        <v>114.08</v>
      </c>
      <c r="S1162" s="12">
        <f>IF(Data_Extraction!D1162="",Data_Extraction!$J1162*(S$1),Data_Extraction!D1162)</f>
        <v>128.96</v>
      </c>
      <c r="T1162" s="12">
        <f>IF(Data_Extraction!E1162="",Data_Extraction!$J1162*(T$1),Data_Extraction!E1162)</f>
        <v>117.8</v>
      </c>
      <c r="U1162" s="12">
        <f>IF(Data_Extraction!F1162="",Data_Extraction!$J1162*(U$1),Data_Extraction!F1162)</f>
        <v>121.52</v>
      </c>
      <c r="V1162" s="12">
        <f>IF(Data_Extraction!G1162="",Data_Extraction!$J1162*(V$1),Data_Extraction!G1162)</f>
        <v>140</v>
      </c>
      <c r="W1162" s="12">
        <f>IF(Data_Extraction!H1162="",Data_Extraction!$J1162*(W$1),Data_Extraction!H1162)</f>
        <v>132.68</v>
      </c>
      <c r="X1162" s="12">
        <f>IF(Data_Extraction!I1162="",Data_Extraction!$J1162*(X$1),Data_Extraction!I1162)</f>
        <v>108</v>
      </c>
      <c r="Y1162" s="13">
        <f t="shared" si="108"/>
        <v>121.83000000000001</v>
      </c>
      <c r="Z1162" s="17" t="str">
        <f t="shared" si="112"/>
        <v>Afternoon</v>
      </c>
      <c r="AA1162" s="14" t="str">
        <f>VLOOKUP($N1162,'HeartRate-2022-03-21-1647950188'!$C:$G,2,0)</f>
        <v>Hands on</v>
      </c>
      <c r="AB1162" s="14" t="str">
        <f>VLOOKUP($N1162,'HeartRate-2022-03-21-1647950188'!$C:$G,3,0)</f>
        <v>Off Campus</v>
      </c>
      <c r="AC1162" s="14" t="s">
        <v>18</v>
      </c>
      <c r="AD1162" s="14" t="str">
        <f>VLOOKUP($N1162,'HeartRate-2022-03-21-1647950188'!$C:$G,5,0)</f>
        <v>Technical Contexts</v>
      </c>
      <c r="AE1162">
        <f t="shared" si="113"/>
        <v>1</v>
      </c>
      <c r="AF1162" s="18">
        <v>44635</v>
      </c>
      <c r="AG1162" s="19">
        <v>0.473599537037037</v>
      </c>
    </row>
    <row r="1163" spans="1:33" x14ac:dyDescent="0.3">
      <c r="A1163" s="5">
        <v>44635.474293981482</v>
      </c>
      <c r="B1163" t="str">
        <f>IFERROR(AVERAGEIFS('HeartRate-2022-03-21-1647950188'!$B:$B,'HeartRate-2022-03-21-1647950188'!$A:$A,Data_Extraction!B$2,'HeartRate-2022-03-21-1647950188'!$C:$C,Data_Extraction!$A1163),"")</f>
        <v/>
      </c>
      <c r="C1163" t="str">
        <f>IFERROR(AVERAGEIFS('HeartRate-2022-03-21-1647950188'!$B:$B,'HeartRate-2022-03-21-1647950188'!$A:$A,Data_Extraction!C$2,'HeartRate-2022-03-21-1647950188'!$C:$C,Data_Extraction!$A1163),"")</f>
        <v/>
      </c>
      <c r="D1163" t="str">
        <f>IFERROR(AVERAGEIFS('HeartRate-2022-03-21-1647950188'!$B:$B,'HeartRate-2022-03-21-1647950188'!$A:$A,Data_Extraction!D$2,'HeartRate-2022-03-21-1647950188'!$C:$C,Data_Extraction!$A1163),"")</f>
        <v/>
      </c>
      <c r="E1163" t="str">
        <f>IFERROR(AVERAGEIFS('HeartRate-2022-03-21-1647950188'!$B:$B,'HeartRate-2022-03-21-1647950188'!$A:$A,Data_Extraction!E$2,'HeartRate-2022-03-21-1647950188'!$C:$C,Data_Extraction!$A1163),"")</f>
        <v/>
      </c>
      <c r="F1163" t="str">
        <f>IFERROR(AVERAGEIFS('HeartRate-2022-03-21-1647950188'!$B:$B,'HeartRate-2022-03-21-1647950188'!$A:$A,Data_Extraction!F$2,'HeartRate-2022-03-21-1647950188'!$C:$C,Data_Extraction!$A1163),"")</f>
        <v/>
      </c>
      <c r="G1163">
        <f>IFERROR(AVERAGEIFS('HeartRate-2022-03-21-1647950188'!$B:$B,'HeartRate-2022-03-21-1647950188'!$A:$A,Data_Extraction!G$2,'HeartRate-2022-03-21-1647950188'!$C:$C,Data_Extraction!$A1163),"")</f>
        <v>144</v>
      </c>
      <c r="H1163" t="str">
        <f>IFERROR(AVERAGEIFS('HeartRate-2022-03-21-1647950188'!$B:$B,'HeartRate-2022-03-21-1647950188'!$A:$A,Data_Extraction!H$2,'HeartRate-2022-03-21-1647950188'!$C:$C,Data_Extraction!$A1163),"")</f>
        <v/>
      </c>
      <c r="I1163">
        <f>IFERROR(AVERAGEIFS('HeartRate-2022-03-21-1647950188'!$B:$B,'HeartRate-2022-03-21-1647950188'!$A:$A,Data_Extraction!I$2,'HeartRate-2022-03-21-1647950188'!$C:$C,Data_Extraction!$A1163),"")</f>
        <v>104</v>
      </c>
      <c r="J1163" s="8">
        <f t="shared" si="109"/>
        <v>124</v>
      </c>
      <c r="N1163" s="11">
        <f>Data_Extraction!A1163</f>
        <v>44635.474293981482</v>
      </c>
      <c r="O1163" s="15">
        <f t="shared" si="110"/>
        <v>44635</v>
      </c>
      <c r="P1163" s="16">
        <f t="shared" si="111"/>
        <v>0.4742939814814815</v>
      </c>
      <c r="Q1163" s="12">
        <f>IF(Data_Extraction!B1163="",Data_Extraction!$J1163*(Q$1),Data_Extraction!B1163)</f>
        <v>111.60000000000001</v>
      </c>
      <c r="R1163" s="12">
        <f>IF(Data_Extraction!C1163="",Data_Extraction!$J1163*(R$1),Data_Extraction!C1163)</f>
        <v>114.08</v>
      </c>
      <c r="S1163" s="12">
        <f>IF(Data_Extraction!D1163="",Data_Extraction!$J1163*(S$1),Data_Extraction!D1163)</f>
        <v>128.96</v>
      </c>
      <c r="T1163" s="12">
        <f>IF(Data_Extraction!E1163="",Data_Extraction!$J1163*(T$1),Data_Extraction!E1163)</f>
        <v>117.8</v>
      </c>
      <c r="U1163" s="12">
        <f>IF(Data_Extraction!F1163="",Data_Extraction!$J1163*(U$1),Data_Extraction!F1163)</f>
        <v>121.52</v>
      </c>
      <c r="V1163" s="12">
        <f>IF(Data_Extraction!G1163="",Data_Extraction!$J1163*(V$1),Data_Extraction!G1163)</f>
        <v>144</v>
      </c>
      <c r="W1163" s="12">
        <f>IF(Data_Extraction!H1163="",Data_Extraction!$J1163*(W$1),Data_Extraction!H1163)</f>
        <v>132.68</v>
      </c>
      <c r="X1163" s="12">
        <f>IF(Data_Extraction!I1163="",Data_Extraction!$J1163*(X$1),Data_Extraction!I1163)</f>
        <v>104</v>
      </c>
      <c r="Y1163" s="13">
        <f t="shared" si="108"/>
        <v>121.83000000000001</v>
      </c>
      <c r="Z1163" s="17" t="str">
        <f t="shared" si="112"/>
        <v>Afternoon</v>
      </c>
      <c r="AA1163" s="14" t="str">
        <f>VLOOKUP($N1163,'HeartRate-2022-03-21-1647950188'!$C:$G,2,0)</f>
        <v>Hands on</v>
      </c>
      <c r="AB1163" s="14" t="str">
        <f>VLOOKUP($N1163,'HeartRate-2022-03-21-1647950188'!$C:$G,3,0)</f>
        <v>Off Campus</v>
      </c>
      <c r="AC1163" s="14" t="s">
        <v>18</v>
      </c>
      <c r="AD1163" s="14" t="str">
        <f>VLOOKUP($N1163,'HeartRate-2022-03-21-1647950188'!$C:$G,5,0)</f>
        <v>Technical Contexts</v>
      </c>
      <c r="AE1163">
        <f t="shared" si="113"/>
        <v>1</v>
      </c>
      <c r="AF1163" s="18">
        <v>44635</v>
      </c>
      <c r="AG1163" s="19">
        <v>0.4742939814814815</v>
      </c>
    </row>
    <row r="1164" spans="1:33" x14ac:dyDescent="0.3">
      <c r="A1164" s="5">
        <v>44635.474687499998</v>
      </c>
      <c r="B1164" t="str">
        <f>IFERROR(AVERAGEIFS('HeartRate-2022-03-21-1647950188'!$B:$B,'HeartRate-2022-03-21-1647950188'!$A:$A,Data_Extraction!B$2,'HeartRate-2022-03-21-1647950188'!$C:$C,Data_Extraction!$A1164),"")</f>
        <v/>
      </c>
      <c r="C1164" t="str">
        <f>IFERROR(AVERAGEIFS('HeartRate-2022-03-21-1647950188'!$B:$B,'HeartRate-2022-03-21-1647950188'!$A:$A,Data_Extraction!C$2,'HeartRate-2022-03-21-1647950188'!$C:$C,Data_Extraction!$A1164),"")</f>
        <v/>
      </c>
      <c r="D1164" t="str">
        <f>IFERROR(AVERAGEIFS('HeartRate-2022-03-21-1647950188'!$B:$B,'HeartRate-2022-03-21-1647950188'!$A:$A,Data_Extraction!D$2,'HeartRate-2022-03-21-1647950188'!$C:$C,Data_Extraction!$A1164),"")</f>
        <v/>
      </c>
      <c r="E1164" t="str">
        <f>IFERROR(AVERAGEIFS('HeartRate-2022-03-21-1647950188'!$B:$B,'HeartRate-2022-03-21-1647950188'!$A:$A,Data_Extraction!E$2,'HeartRate-2022-03-21-1647950188'!$C:$C,Data_Extraction!$A1164),"")</f>
        <v/>
      </c>
      <c r="F1164" t="str">
        <f>IFERROR(AVERAGEIFS('HeartRate-2022-03-21-1647950188'!$B:$B,'HeartRate-2022-03-21-1647950188'!$A:$A,Data_Extraction!F$2,'HeartRate-2022-03-21-1647950188'!$C:$C,Data_Extraction!$A1164),"")</f>
        <v/>
      </c>
      <c r="G1164" t="str">
        <f>IFERROR(AVERAGEIFS('HeartRate-2022-03-21-1647950188'!$B:$B,'HeartRate-2022-03-21-1647950188'!$A:$A,Data_Extraction!G$2,'HeartRate-2022-03-21-1647950188'!$C:$C,Data_Extraction!$A1164),"")</f>
        <v/>
      </c>
      <c r="H1164" t="str">
        <f>IFERROR(AVERAGEIFS('HeartRate-2022-03-21-1647950188'!$B:$B,'HeartRate-2022-03-21-1647950188'!$A:$A,Data_Extraction!H$2,'HeartRate-2022-03-21-1647950188'!$C:$C,Data_Extraction!$A1164),"")</f>
        <v/>
      </c>
      <c r="I1164">
        <f>IFERROR(AVERAGEIFS('HeartRate-2022-03-21-1647950188'!$B:$B,'HeartRate-2022-03-21-1647950188'!$A:$A,Data_Extraction!I$2,'HeartRate-2022-03-21-1647950188'!$C:$C,Data_Extraction!$A1164),"")</f>
        <v>103</v>
      </c>
      <c r="J1164" s="8">
        <f t="shared" si="109"/>
        <v>103</v>
      </c>
      <c r="N1164" s="11">
        <f>Data_Extraction!A1164</f>
        <v>44635.474687499998</v>
      </c>
      <c r="O1164" s="15">
        <f t="shared" si="110"/>
        <v>44635</v>
      </c>
      <c r="P1164" s="16">
        <f t="shared" si="111"/>
        <v>0.47468749999999998</v>
      </c>
      <c r="Q1164" s="12">
        <f>IF(Data_Extraction!B1164="",Data_Extraction!$J1164*(Q$1),Data_Extraction!B1164)</f>
        <v>92.7</v>
      </c>
      <c r="R1164" s="12">
        <f>IF(Data_Extraction!C1164="",Data_Extraction!$J1164*(R$1),Data_Extraction!C1164)</f>
        <v>94.76</v>
      </c>
      <c r="S1164" s="12">
        <f>IF(Data_Extraction!D1164="",Data_Extraction!$J1164*(S$1),Data_Extraction!D1164)</f>
        <v>107.12</v>
      </c>
      <c r="T1164" s="12">
        <f>IF(Data_Extraction!E1164="",Data_Extraction!$J1164*(T$1),Data_Extraction!E1164)</f>
        <v>97.85</v>
      </c>
      <c r="U1164" s="12">
        <f>IF(Data_Extraction!F1164="",Data_Extraction!$J1164*(U$1),Data_Extraction!F1164)</f>
        <v>100.94</v>
      </c>
      <c r="V1164" s="12">
        <f>IF(Data_Extraction!G1164="",Data_Extraction!$J1164*(V$1),Data_Extraction!G1164)</f>
        <v>93.73</v>
      </c>
      <c r="W1164" s="12">
        <f>IF(Data_Extraction!H1164="",Data_Extraction!$J1164*(W$1),Data_Extraction!H1164)</f>
        <v>110.21000000000001</v>
      </c>
      <c r="X1164" s="12">
        <f>IF(Data_Extraction!I1164="",Data_Extraction!$J1164*(X$1),Data_Extraction!I1164)</f>
        <v>103</v>
      </c>
      <c r="Y1164" s="13">
        <f t="shared" si="108"/>
        <v>100.03875000000001</v>
      </c>
      <c r="Z1164" s="17" t="str">
        <f t="shared" si="112"/>
        <v>Afternoon</v>
      </c>
      <c r="AA1164" s="14" t="str">
        <f>VLOOKUP($N1164,'HeartRate-2022-03-21-1647950188'!$C:$G,2,0)</f>
        <v>Hands on</v>
      </c>
      <c r="AB1164" s="14" t="str">
        <f>VLOOKUP($N1164,'HeartRate-2022-03-21-1647950188'!$C:$G,3,0)</f>
        <v>Off Campus</v>
      </c>
      <c r="AC1164" s="14" t="str">
        <f>VLOOKUP($N1164,'HeartRate-2022-03-21-1647950188'!$C:$G,4,0)</f>
        <v>Standing</v>
      </c>
      <c r="AD1164" s="14" t="str">
        <f>VLOOKUP($N1164,'HeartRate-2022-03-21-1647950188'!$C:$G,5,0)</f>
        <v>Technical Contexts</v>
      </c>
      <c r="AE1164">
        <f t="shared" si="113"/>
        <v>0</v>
      </c>
      <c r="AF1164" s="18">
        <v>44635</v>
      </c>
      <c r="AG1164" s="19">
        <v>0.47468749999999998</v>
      </c>
    </row>
    <row r="1165" spans="1:33" x14ac:dyDescent="0.3">
      <c r="A1165" s="5">
        <v>44635.474988425929</v>
      </c>
      <c r="B1165" t="str">
        <f>IFERROR(AVERAGEIFS('HeartRate-2022-03-21-1647950188'!$B:$B,'HeartRate-2022-03-21-1647950188'!$A:$A,Data_Extraction!B$2,'HeartRate-2022-03-21-1647950188'!$C:$C,Data_Extraction!$A1165),"")</f>
        <v/>
      </c>
      <c r="C1165" t="str">
        <f>IFERROR(AVERAGEIFS('HeartRate-2022-03-21-1647950188'!$B:$B,'HeartRate-2022-03-21-1647950188'!$A:$A,Data_Extraction!C$2,'HeartRate-2022-03-21-1647950188'!$C:$C,Data_Extraction!$A1165),"")</f>
        <v/>
      </c>
      <c r="D1165" t="str">
        <f>IFERROR(AVERAGEIFS('HeartRate-2022-03-21-1647950188'!$B:$B,'HeartRate-2022-03-21-1647950188'!$A:$A,Data_Extraction!D$2,'HeartRate-2022-03-21-1647950188'!$C:$C,Data_Extraction!$A1165),"")</f>
        <v/>
      </c>
      <c r="E1165" t="str">
        <f>IFERROR(AVERAGEIFS('HeartRate-2022-03-21-1647950188'!$B:$B,'HeartRate-2022-03-21-1647950188'!$A:$A,Data_Extraction!E$2,'HeartRate-2022-03-21-1647950188'!$C:$C,Data_Extraction!$A1165),"")</f>
        <v/>
      </c>
      <c r="F1165" t="str">
        <f>IFERROR(AVERAGEIFS('HeartRate-2022-03-21-1647950188'!$B:$B,'HeartRate-2022-03-21-1647950188'!$A:$A,Data_Extraction!F$2,'HeartRate-2022-03-21-1647950188'!$C:$C,Data_Extraction!$A1165),"")</f>
        <v/>
      </c>
      <c r="G1165">
        <f>IFERROR(AVERAGEIFS('HeartRate-2022-03-21-1647950188'!$B:$B,'HeartRate-2022-03-21-1647950188'!$A:$A,Data_Extraction!G$2,'HeartRate-2022-03-21-1647950188'!$C:$C,Data_Extraction!$A1165),"")</f>
        <v>140</v>
      </c>
      <c r="H1165" t="str">
        <f>IFERROR(AVERAGEIFS('HeartRate-2022-03-21-1647950188'!$B:$B,'HeartRate-2022-03-21-1647950188'!$A:$A,Data_Extraction!H$2,'HeartRate-2022-03-21-1647950188'!$C:$C,Data_Extraction!$A1165),"")</f>
        <v/>
      </c>
      <c r="I1165">
        <f>IFERROR(AVERAGEIFS('HeartRate-2022-03-21-1647950188'!$B:$B,'HeartRate-2022-03-21-1647950188'!$A:$A,Data_Extraction!I$2,'HeartRate-2022-03-21-1647950188'!$C:$C,Data_Extraction!$A1165),"")</f>
        <v>104</v>
      </c>
      <c r="J1165" s="8">
        <f t="shared" si="109"/>
        <v>122</v>
      </c>
      <c r="N1165" s="11">
        <f>Data_Extraction!A1165</f>
        <v>44635.474988425929</v>
      </c>
      <c r="O1165" s="15">
        <f t="shared" si="110"/>
        <v>44635</v>
      </c>
      <c r="P1165" s="16">
        <f t="shared" si="111"/>
        <v>0.47498842592592588</v>
      </c>
      <c r="Q1165" s="12">
        <f>IF(Data_Extraction!B1165="",Data_Extraction!$J1165*(Q$1),Data_Extraction!B1165)</f>
        <v>109.8</v>
      </c>
      <c r="R1165" s="12">
        <f>IF(Data_Extraction!C1165="",Data_Extraction!$J1165*(R$1),Data_Extraction!C1165)</f>
        <v>112.24000000000001</v>
      </c>
      <c r="S1165" s="12">
        <f>IF(Data_Extraction!D1165="",Data_Extraction!$J1165*(S$1),Data_Extraction!D1165)</f>
        <v>126.88000000000001</v>
      </c>
      <c r="T1165" s="12">
        <f>IF(Data_Extraction!E1165="",Data_Extraction!$J1165*(T$1),Data_Extraction!E1165)</f>
        <v>115.89999999999999</v>
      </c>
      <c r="U1165" s="12">
        <f>IF(Data_Extraction!F1165="",Data_Extraction!$J1165*(U$1),Data_Extraction!F1165)</f>
        <v>119.56</v>
      </c>
      <c r="V1165" s="12">
        <f>IF(Data_Extraction!G1165="",Data_Extraction!$J1165*(V$1),Data_Extraction!G1165)</f>
        <v>140</v>
      </c>
      <c r="W1165" s="12">
        <f>IF(Data_Extraction!H1165="",Data_Extraction!$J1165*(W$1),Data_Extraction!H1165)</f>
        <v>130.54000000000002</v>
      </c>
      <c r="X1165" s="12">
        <f>IF(Data_Extraction!I1165="",Data_Extraction!$J1165*(X$1),Data_Extraction!I1165)</f>
        <v>104</v>
      </c>
      <c r="Y1165" s="13">
        <f t="shared" si="108"/>
        <v>119.86500000000001</v>
      </c>
      <c r="Z1165" s="17" t="str">
        <f t="shared" si="112"/>
        <v>Afternoon</v>
      </c>
      <c r="AA1165" s="14" t="str">
        <f>VLOOKUP($N1165,'HeartRate-2022-03-21-1647950188'!$C:$G,2,0)</f>
        <v>Hands on</v>
      </c>
      <c r="AB1165" s="14" t="str">
        <f>VLOOKUP($N1165,'HeartRate-2022-03-21-1647950188'!$C:$G,3,0)</f>
        <v>Off Campus</v>
      </c>
      <c r="AC1165" s="14" t="str">
        <f>VLOOKUP($N1165,'HeartRate-2022-03-21-1647950188'!$C:$G,4,0)</f>
        <v>Standing</v>
      </c>
      <c r="AD1165" s="14" t="str">
        <f>VLOOKUP($N1165,'HeartRate-2022-03-21-1647950188'!$C:$G,5,0)</f>
        <v>Technical Contexts</v>
      </c>
      <c r="AE1165">
        <f t="shared" si="113"/>
        <v>0</v>
      </c>
      <c r="AF1165" s="18">
        <v>44635</v>
      </c>
      <c r="AG1165" s="19">
        <v>0.47498842592592588</v>
      </c>
    </row>
    <row r="1166" spans="1:33" x14ac:dyDescent="0.3">
      <c r="A1166" s="5">
        <v>44635.475254629629</v>
      </c>
      <c r="B1166" t="str">
        <f>IFERROR(AVERAGEIFS('HeartRate-2022-03-21-1647950188'!$B:$B,'HeartRate-2022-03-21-1647950188'!$A:$A,Data_Extraction!B$2,'HeartRate-2022-03-21-1647950188'!$C:$C,Data_Extraction!$A1166),"")</f>
        <v/>
      </c>
      <c r="C1166" t="str">
        <f>IFERROR(AVERAGEIFS('HeartRate-2022-03-21-1647950188'!$B:$B,'HeartRate-2022-03-21-1647950188'!$A:$A,Data_Extraction!C$2,'HeartRate-2022-03-21-1647950188'!$C:$C,Data_Extraction!$A1166),"")</f>
        <v/>
      </c>
      <c r="D1166" t="str">
        <f>IFERROR(AVERAGEIFS('HeartRate-2022-03-21-1647950188'!$B:$B,'HeartRate-2022-03-21-1647950188'!$A:$A,Data_Extraction!D$2,'HeartRate-2022-03-21-1647950188'!$C:$C,Data_Extraction!$A1166),"")</f>
        <v/>
      </c>
      <c r="E1166" t="str">
        <f>IFERROR(AVERAGEIFS('HeartRate-2022-03-21-1647950188'!$B:$B,'HeartRate-2022-03-21-1647950188'!$A:$A,Data_Extraction!E$2,'HeartRate-2022-03-21-1647950188'!$C:$C,Data_Extraction!$A1166),"")</f>
        <v/>
      </c>
      <c r="F1166" t="str">
        <f>IFERROR(AVERAGEIFS('HeartRate-2022-03-21-1647950188'!$B:$B,'HeartRate-2022-03-21-1647950188'!$A:$A,Data_Extraction!F$2,'HeartRate-2022-03-21-1647950188'!$C:$C,Data_Extraction!$A1166),"")</f>
        <v/>
      </c>
      <c r="G1166" t="str">
        <f>IFERROR(AVERAGEIFS('HeartRate-2022-03-21-1647950188'!$B:$B,'HeartRate-2022-03-21-1647950188'!$A:$A,Data_Extraction!G$2,'HeartRate-2022-03-21-1647950188'!$C:$C,Data_Extraction!$A1166),"")</f>
        <v/>
      </c>
      <c r="H1166" t="str">
        <f>IFERROR(AVERAGEIFS('HeartRate-2022-03-21-1647950188'!$B:$B,'HeartRate-2022-03-21-1647950188'!$A:$A,Data_Extraction!H$2,'HeartRate-2022-03-21-1647950188'!$C:$C,Data_Extraction!$A1166),"")</f>
        <v/>
      </c>
      <c r="I1166">
        <f>IFERROR(AVERAGEIFS('HeartRate-2022-03-21-1647950188'!$B:$B,'HeartRate-2022-03-21-1647950188'!$A:$A,Data_Extraction!I$2,'HeartRate-2022-03-21-1647950188'!$C:$C,Data_Extraction!$A1166),"")</f>
        <v>110</v>
      </c>
      <c r="J1166" s="8">
        <f t="shared" si="109"/>
        <v>110</v>
      </c>
      <c r="N1166" s="11">
        <f>Data_Extraction!A1166</f>
        <v>44635.475254629629</v>
      </c>
      <c r="O1166" s="15">
        <f t="shared" si="110"/>
        <v>44635</v>
      </c>
      <c r="P1166" s="16">
        <f t="shared" si="111"/>
        <v>0.47525462962962961</v>
      </c>
      <c r="Q1166" s="12">
        <f>IF(Data_Extraction!B1166="",Data_Extraction!$J1166*(Q$1),Data_Extraction!B1166)</f>
        <v>99</v>
      </c>
      <c r="R1166" s="12">
        <f>IF(Data_Extraction!C1166="",Data_Extraction!$J1166*(R$1),Data_Extraction!C1166)</f>
        <v>101.2</v>
      </c>
      <c r="S1166" s="12">
        <f>IF(Data_Extraction!D1166="",Data_Extraction!$J1166*(S$1),Data_Extraction!D1166)</f>
        <v>114.4</v>
      </c>
      <c r="T1166" s="12">
        <f>IF(Data_Extraction!E1166="",Data_Extraction!$J1166*(T$1),Data_Extraction!E1166)</f>
        <v>104.5</v>
      </c>
      <c r="U1166" s="12">
        <f>IF(Data_Extraction!F1166="",Data_Extraction!$J1166*(U$1),Data_Extraction!F1166)</f>
        <v>107.8</v>
      </c>
      <c r="V1166" s="12">
        <f>IF(Data_Extraction!G1166="",Data_Extraction!$J1166*(V$1),Data_Extraction!G1166)</f>
        <v>100.10000000000001</v>
      </c>
      <c r="W1166" s="12">
        <f>IF(Data_Extraction!H1166="",Data_Extraction!$J1166*(W$1),Data_Extraction!H1166)</f>
        <v>117.7</v>
      </c>
      <c r="X1166" s="12">
        <f>IF(Data_Extraction!I1166="",Data_Extraction!$J1166*(X$1),Data_Extraction!I1166)</f>
        <v>110</v>
      </c>
      <c r="Y1166" s="13">
        <f t="shared" si="108"/>
        <v>106.83750000000001</v>
      </c>
      <c r="Z1166" s="17" t="str">
        <f t="shared" si="112"/>
        <v>Afternoon</v>
      </c>
      <c r="AA1166" s="14" t="str">
        <f>VLOOKUP($N1166,'HeartRate-2022-03-21-1647950188'!$C:$G,2,0)</f>
        <v>Hands on</v>
      </c>
      <c r="AB1166" s="14" t="str">
        <f>VLOOKUP($N1166,'HeartRate-2022-03-21-1647950188'!$C:$G,3,0)</f>
        <v>Off Campus</v>
      </c>
      <c r="AC1166" s="14" t="str">
        <f>VLOOKUP($N1166,'HeartRate-2022-03-21-1647950188'!$C:$G,4,0)</f>
        <v>Standing</v>
      </c>
      <c r="AD1166" s="14" t="str">
        <f>VLOOKUP($N1166,'HeartRate-2022-03-21-1647950188'!$C:$G,5,0)</f>
        <v>Technical Contexts</v>
      </c>
      <c r="AE1166">
        <f t="shared" si="113"/>
        <v>0</v>
      </c>
      <c r="AF1166" s="18">
        <v>44635</v>
      </c>
      <c r="AG1166" s="19">
        <v>0.47525462962962961</v>
      </c>
    </row>
    <row r="1167" spans="1:33" x14ac:dyDescent="0.3">
      <c r="A1167" s="5">
        <v>44635.475578703707</v>
      </c>
      <c r="B1167" t="str">
        <f>IFERROR(AVERAGEIFS('HeartRate-2022-03-21-1647950188'!$B:$B,'HeartRate-2022-03-21-1647950188'!$A:$A,Data_Extraction!B$2,'HeartRate-2022-03-21-1647950188'!$C:$C,Data_Extraction!$A1167),"")</f>
        <v/>
      </c>
      <c r="C1167" t="str">
        <f>IFERROR(AVERAGEIFS('HeartRate-2022-03-21-1647950188'!$B:$B,'HeartRate-2022-03-21-1647950188'!$A:$A,Data_Extraction!C$2,'HeartRate-2022-03-21-1647950188'!$C:$C,Data_Extraction!$A1167),"")</f>
        <v/>
      </c>
      <c r="D1167" t="str">
        <f>IFERROR(AVERAGEIFS('HeartRate-2022-03-21-1647950188'!$B:$B,'HeartRate-2022-03-21-1647950188'!$A:$A,Data_Extraction!D$2,'HeartRate-2022-03-21-1647950188'!$C:$C,Data_Extraction!$A1167),"")</f>
        <v/>
      </c>
      <c r="E1167" t="str">
        <f>IFERROR(AVERAGEIFS('HeartRate-2022-03-21-1647950188'!$B:$B,'HeartRate-2022-03-21-1647950188'!$A:$A,Data_Extraction!E$2,'HeartRate-2022-03-21-1647950188'!$C:$C,Data_Extraction!$A1167),"")</f>
        <v/>
      </c>
      <c r="F1167" t="str">
        <f>IFERROR(AVERAGEIFS('HeartRate-2022-03-21-1647950188'!$B:$B,'HeartRate-2022-03-21-1647950188'!$A:$A,Data_Extraction!F$2,'HeartRate-2022-03-21-1647950188'!$C:$C,Data_Extraction!$A1167),"")</f>
        <v/>
      </c>
      <c r="G1167" t="str">
        <f>IFERROR(AVERAGEIFS('HeartRate-2022-03-21-1647950188'!$B:$B,'HeartRate-2022-03-21-1647950188'!$A:$A,Data_Extraction!G$2,'HeartRate-2022-03-21-1647950188'!$C:$C,Data_Extraction!$A1167),"")</f>
        <v/>
      </c>
      <c r="H1167" t="str">
        <f>IFERROR(AVERAGEIFS('HeartRate-2022-03-21-1647950188'!$B:$B,'HeartRate-2022-03-21-1647950188'!$A:$A,Data_Extraction!H$2,'HeartRate-2022-03-21-1647950188'!$C:$C,Data_Extraction!$A1167),"")</f>
        <v/>
      </c>
      <c r="I1167">
        <f>IFERROR(AVERAGEIFS('HeartRate-2022-03-21-1647950188'!$B:$B,'HeartRate-2022-03-21-1647950188'!$A:$A,Data_Extraction!I$2,'HeartRate-2022-03-21-1647950188'!$C:$C,Data_Extraction!$A1167),"")</f>
        <v>115</v>
      </c>
      <c r="J1167" s="8">
        <f t="shared" si="109"/>
        <v>115</v>
      </c>
      <c r="N1167" s="11">
        <f>Data_Extraction!A1167</f>
        <v>44635.475578703707</v>
      </c>
      <c r="O1167" s="15">
        <f t="shared" si="110"/>
        <v>44635</v>
      </c>
      <c r="P1167" s="16">
        <f t="shared" si="111"/>
        <v>0.47557870370370375</v>
      </c>
      <c r="Q1167" s="12">
        <f>IF(Data_Extraction!B1167="",Data_Extraction!$J1167*(Q$1),Data_Extraction!B1167)</f>
        <v>103.5</v>
      </c>
      <c r="R1167" s="12">
        <f>IF(Data_Extraction!C1167="",Data_Extraction!$J1167*(R$1),Data_Extraction!C1167)</f>
        <v>105.80000000000001</v>
      </c>
      <c r="S1167" s="12">
        <f>IF(Data_Extraction!D1167="",Data_Extraction!$J1167*(S$1),Data_Extraction!D1167)</f>
        <v>119.60000000000001</v>
      </c>
      <c r="T1167" s="12">
        <f>IF(Data_Extraction!E1167="",Data_Extraction!$J1167*(T$1),Data_Extraction!E1167)</f>
        <v>109.25</v>
      </c>
      <c r="U1167" s="12">
        <f>IF(Data_Extraction!F1167="",Data_Extraction!$J1167*(U$1),Data_Extraction!F1167)</f>
        <v>112.7</v>
      </c>
      <c r="V1167" s="12">
        <f>IF(Data_Extraction!G1167="",Data_Extraction!$J1167*(V$1),Data_Extraction!G1167)</f>
        <v>104.65</v>
      </c>
      <c r="W1167" s="12">
        <f>IF(Data_Extraction!H1167="",Data_Extraction!$J1167*(W$1),Data_Extraction!H1167)</f>
        <v>123.05000000000001</v>
      </c>
      <c r="X1167" s="12">
        <f>IF(Data_Extraction!I1167="",Data_Extraction!$J1167*(X$1),Data_Extraction!I1167)</f>
        <v>115</v>
      </c>
      <c r="Y1167" s="13">
        <f t="shared" si="108"/>
        <v>111.69374999999999</v>
      </c>
      <c r="Z1167" s="17" t="str">
        <f t="shared" si="112"/>
        <v>Afternoon</v>
      </c>
      <c r="AA1167" s="14" t="str">
        <f>VLOOKUP($N1167,'HeartRate-2022-03-21-1647950188'!$C:$G,2,0)</f>
        <v>Hands on</v>
      </c>
      <c r="AB1167" s="14" t="str">
        <f>VLOOKUP($N1167,'HeartRate-2022-03-21-1647950188'!$C:$G,3,0)</f>
        <v>Off Campus</v>
      </c>
      <c r="AC1167" s="14" t="str">
        <f>VLOOKUP($N1167,'HeartRate-2022-03-21-1647950188'!$C:$G,4,0)</f>
        <v>Standing</v>
      </c>
      <c r="AD1167" s="14" t="str">
        <f>VLOOKUP($N1167,'HeartRate-2022-03-21-1647950188'!$C:$G,5,0)</f>
        <v>Technical Contexts</v>
      </c>
      <c r="AE1167">
        <f t="shared" si="113"/>
        <v>0</v>
      </c>
      <c r="AF1167" s="18">
        <v>44635</v>
      </c>
      <c r="AG1167" s="19">
        <v>0.47557870370370375</v>
      </c>
    </row>
    <row r="1168" spans="1:33" x14ac:dyDescent="0.3">
      <c r="A1168" s="5">
        <v>44635.475682870368</v>
      </c>
      <c r="B1168" t="str">
        <f>IFERROR(AVERAGEIFS('HeartRate-2022-03-21-1647950188'!$B:$B,'HeartRate-2022-03-21-1647950188'!$A:$A,Data_Extraction!B$2,'HeartRate-2022-03-21-1647950188'!$C:$C,Data_Extraction!$A1168),"")</f>
        <v/>
      </c>
      <c r="C1168" t="str">
        <f>IFERROR(AVERAGEIFS('HeartRate-2022-03-21-1647950188'!$B:$B,'HeartRate-2022-03-21-1647950188'!$A:$A,Data_Extraction!C$2,'HeartRate-2022-03-21-1647950188'!$C:$C,Data_Extraction!$A1168),"")</f>
        <v/>
      </c>
      <c r="D1168" t="str">
        <f>IFERROR(AVERAGEIFS('HeartRate-2022-03-21-1647950188'!$B:$B,'HeartRate-2022-03-21-1647950188'!$A:$A,Data_Extraction!D$2,'HeartRate-2022-03-21-1647950188'!$C:$C,Data_Extraction!$A1168),"")</f>
        <v/>
      </c>
      <c r="E1168" t="str">
        <f>IFERROR(AVERAGEIFS('HeartRate-2022-03-21-1647950188'!$B:$B,'HeartRate-2022-03-21-1647950188'!$A:$A,Data_Extraction!E$2,'HeartRate-2022-03-21-1647950188'!$C:$C,Data_Extraction!$A1168),"")</f>
        <v/>
      </c>
      <c r="F1168" t="str">
        <f>IFERROR(AVERAGEIFS('HeartRate-2022-03-21-1647950188'!$B:$B,'HeartRate-2022-03-21-1647950188'!$A:$A,Data_Extraction!F$2,'HeartRate-2022-03-21-1647950188'!$C:$C,Data_Extraction!$A1168),"")</f>
        <v/>
      </c>
      <c r="G1168">
        <f>IFERROR(AVERAGEIFS('HeartRate-2022-03-21-1647950188'!$B:$B,'HeartRate-2022-03-21-1647950188'!$A:$A,Data_Extraction!G$2,'HeartRate-2022-03-21-1647950188'!$C:$C,Data_Extraction!$A1168),"")</f>
        <v>128</v>
      </c>
      <c r="H1168" t="str">
        <f>IFERROR(AVERAGEIFS('HeartRate-2022-03-21-1647950188'!$B:$B,'HeartRate-2022-03-21-1647950188'!$A:$A,Data_Extraction!H$2,'HeartRate-2022-03-21-1647950188'!$C:$C,Data_Extraction!$A1168),"")</f>
        <v/>
      </c>
      <c r="I1168">
        <f>IFERROR(AVERAGEIFS('HeartRate-2022-03-21-1647950188'!$B:$B,'HeartRate-2022-03-21-1647950188'!$A:$A,Data_Extraction!I$2,'HeartRate-2022-03-21-1647950188'!$C:$C,Data_Extraction!$A1168),"")</f>
        <v>114</v>
      </c>
      <c r="J1168" s="8">
        <f t="shared" si="109"/>
        <v>121</v>
      </c>
      <c r="N1168" s="11">
        <f>Data_Extraction!A1168</f>
        <v>44635.475682870368</v>
      </c>
      <c r="O1168" s="15">
        <f t="shared" si="110"/>
        <v>44635</v>
      </c>
      <c r="P1168" s="16">
        <f t="shared" si="111"/>
        <v>0.47568287037037038</v>
      </c>
      <c r="Q1168" s="12">
        <f>IF(Data_Extraction!B1168="",Data_Extraction!$J1168*(Q$1),Data_Extraction!B1168)</f>
        <v>108.9</v>
      </c>
      <c r="R1168" s="12">
        <f>IF(Data_Extraction!C1168="",Data_Extraction!$J1168*(R$1),Data_Extraction!C1168)</f>
        <v>111.32000000000001</v>
      </c>
      <c r="S1168" s="12">
        <f>IF(Data_Extraction!D1168="",Data_Extraction!$J1168*(S$1),Data_Extraction!D1168)</f>
        <v>125.84</v>
      </c>
      <c r="T1168" s="12">
        <f>IF(Data_Extraction!E1168="",Data_Extraction!$J1168*(T$1),Data_Extraction!E1168)</f>
        <v>114.94999999999999</v>
      </c>
      <c r="U1168" s="12">
        <f>IF(Data_Extraction!F1168="",Data_Extraction!$J1168*(U$1),Data_Extraction!F1168)</f>
        <v>118.58</v>
      </c>
      <c r="V1168" s="12">
        <f>IF(Data_Extraction!G1168="",Data_Extraction!$J1168*(V$1),Data_Extraction!G1168)</f>
        <v>128</v>
      </c>
      <c r="W1168" s="12">
        <f>IF(Data_Extraction!H1168="",Data_Extraction!$J1168*(W$1),Data_Extraction!H1168)</f>
        <v>129.47</v>
      </c>
      <c r="X1168" s="12">
        <f>IF(Data_Extraction!I1168="",Data_Extraction!$J1168*(X$1),Data_Extraction!I1168)</f>
        <v>114</v>
      </c>
      <c r="Y1168" s="13">
        <f t="shared" si="108"/>
        <v>118.88250000000001</v>
      </c>
      <c r="Z1168" s="17" t="str">
        <f t="shared" si="112"/>
        <v>Afternoon</v>
      </c>
      <c r="AA1168" s="14" t="str">
        <f>VLOOKUP($N1168,'HeartRate-2022-03-21-1647950188'!$C:$G,2,0)</f>
        <v>Hands on</v>
      </c>
      <c r="AB1168" s="14" t="str">
        <f>VLOOKUP($N1168,'HeartRate-2022-03-21-1647950188'!$C:$G,3,0)</f>
        <v>Off Campus</v>
      </c>
      <c r="AC1168" s="14" t="str">
        <f>VLOOKUP($N1168,'HeartRate-2022-03-21-1647950188'!$C:$G,4,0)</f>
        <v>Standing</v>
      </c>
      <c r="AD1168" s="14" t="str">
        <f>VLOOKUP($N1168,'HeartRate-2022-03-21-1647950188'!$C:$G,5,0)</f>
        <v>Technical Contexts</v>
      </c>
      <c r="AE1168">
        <f t="shared" si="113"/>
        <v>0</v>
      </c>
      <c r="AF1168" s="18">
        <v>44635</v>
      </c>
      <c r="AG1168" s="19">
        <v>0.47568287037037038</v>
      </c>
    </row>
    <row r="1169" spans="1:33" x14ac:dyDescent="0.3">
      <c r="A1169" s="5">
        <v>44635.476377314815</v>
      </c>
      <c r="B1169" t="str">
        <f>IFERROR(AVERAGEIFS('HeartRate-2022-03-21-1647950188'!$B:$B,'HeartRate-2022-03-21-1647950188'!$A:$A,Data_Extraction!B$2,'HeartRate-2022-03-21-1647950188'!$C:$C,Data_Extraction!$A1169),"")</f>
        <v/>
      </c>
      <c r="C1169" t="str">
        <f>IFERROR(AVERAGEIFS('HeartRate-2022-03-21-1647950188'!$B:$B,'HeartRate-2022-03-21-1647950188'!$A:$A,Data_Extraction!C$2,'HeartRate-2022-03-21-1647950188'!$C:$C,Data_Extraction!$A1169),"")</f>
        <v/>
      </c>
      <c r="D1169" t="str">
        <f>IFERROR(AVERAGEIFS('HeartRate-2022-03-21-1647950188'!$B:$B,'HeartRate-2022-03-21-1647950188'!$A:$A,Data_Extraction!D$2,'HeartRate-2022-03-21-1647950188'!$C:$C,Data_Extraction!$A1169),"")</f>
        <v/>
      </c>
      <c r="E1169" t="str">
        <f>IFERROR(AVERAGEIFS('HeartRate-2022-03-21-1647950188'!$B:$B,'HeartRate-2022-03-21-1647950188'!$A:$A,Data_Extraction!E$2,'HeartRate-2022-03-21-1647950188'!$C:$C,Data_Extraction!$A1169),"")</f>
        <v/>
      </c>
      <c r="F1169" t="str">
        <f>IFERROR(AVERAGEIFS('HeartRate-2022-03-21-1647950188'!$B:$B,'HeartRate-2022-03-21-1647950188'!$A:$A,Data_Extraction!F$2,'HeartRate-2022-03-21-1647950188'!$C:$C,Data_Extraction!$A1169),"")</f>
        <v/>
      </c>
      <c r="G1169">
        <f>IFERROR(AVERAGEIFS('HeartRate-2022-03-21-1647950188'!$B:$B,'HeartRate-2022-03-21-1647950188'!$A:$A,Data_Extraction!G$2,'HeartRate-2022-03-21-1647950188'!$C:$C,Data_Extraction!$A1169),"")</f>
        <v>135</v>
      </c>
      <c r="H1169" t="str">
        <f>IFERROR(AVERAGEIFS('HeartRate-2022-03-21-1647950188'!$B:$B,'HeartRate-2022-03-21-1647950188'!$A:$A,Data_Extraction!H$2,'HeartRate-2022-03-21-1647950188'!$C:$C,Data_Extraction!$A1169),"")</f>
        <v/>
      </c>
      <c r="I1169">
        <f>IFERROR(AVERAGEIFS('HeartRate-2022-03-21-1647950188'!$B:$B,'HeartRate-2022-03-21-1647950188'!$A:$A,Data_Extraction!I$2,'HeartRate-2022-03-21-1647950188'!$C:$C,Data_Extraction!$A1169),"")</f>
        <v>121</v>
      </c>
      <c r="J1169" s="8">
        <f t="shared" si="109"/>
        <v>128</v>
      </c>
      <c r="N1169" s="11">
        <f>Data_Extraction!A1169</f>
        <v>44635.476377314815</v>
      </c>
      <c r="O1169" s="15">
        <f t="shared" si="110"/>
        <v>44635</v>
      </c>
      <c r="P1169" s="16">
        <f t="shared" si="111"/>
        <v>0.47637731481481477</v>
      </c>
      <c r="Q1169" s="12">
        <f>IF(Data_Extraction!B1169="",Data_Extraction!$J1169*(Q$1),Data_Extraction!B1169)</f>
        <v>115.2</v>
      </c>
      <c r="R1169" s="12">
        <f>IF(Data_Extraction!C1169="",Data_Extraction!$J1169*(R$1),Data_Extraction!C1169)</f>
        <v>117.76</v>
      </c>
      <c r="S1169" s="12">
        <f>IF(Data_Extraction!D1169="",Data_Extraction!$J1169*(S$1),Data_Extraction!D1169)</f>
        <v>133.12</v>
      </c>
      <c r="T1169" s="12">
        <f>IF(Data_Extraction!E1169="",Data_Extraction!$J1169*(T$1),Data_Extraction!E1169)</f>
        <v>121.6</v>
      </c>
      <c r="U1169" s="12">
        <f>IF(Data_Extraction!F1169="",Data_Extraction!$J1169*(U$1),Data_Extraction!F1169)</f>
        <v>125.44</v>
      </c>
      <c r="V1169" s="12">
        <f>IF(Data_Extraction!G1169="",Data_Extraction!$J1169*(V$1),Data_Extraction!G1169)</f>
        <v>135</v>
      </c>
      <c r="W1169" s="12">
        <f>IF(Data_Extraction!H1169="",Data_Extraction!$J1169*(W$1),Data_Extraction!H1169)</f>
        <v>136.96</v>
      </c>
      <c r="X1169" s="12">
        <f>IF(Data_Extraction!I1169="",Data_Extraction!$J1169*(X$1),Data_Extraction!I1169)</f>
        <v>121</v>
      </c>
      <c r="Y1169" s="13">
        <f t="shared" si="108"/>
        <v>125.76000000000002</v>
      </c>
      <c r="Z1169" s="17" t="str">
        <f t="shared" si="112"/>
        <v>Afternoon</v>
      </c>
      <c r="AA1169" s="14" t="str">
        <f>VLOOKUP($N1169,'HeartRate-2022-03-21-1647950188'!$C:$G,2,0)</f>
        <v>Hands on</v>
      </c>
      <c r="AB1169" s="14" t="str">
        <f>VLOOKUP($N1169,'HeartRate-2022-03-21-1647950188'!$C:$G,3,0)</f>
        <v>Off Campus</v>
      </c>
      <c r="AC1169" s="14" t="s">
        <v>18</v>
      </c>
      <c r="AD1169" s="14" t="str">
        <f>VLOOKUP($N1169,'HeartRate-2022-03-21-1647950188'!$C:$G,5,0)</f>
        <v>Technical Contexts</v>
      </c>
      <c r="AE1169">
        <f t="shared" si="113"/>
        <v>1</v>
      </c>
      <c r="AF1169" s="18">
        <v>44635</v>
      </c>
      <c r="AG1169" s="19">
        <v>0.47637731481481477</v>
      </c>
    </row>
    <row r="1170" spans="1:33" x14ac:dyDescent="0.3">
      <c r="A1170" s="5">
        <v>44635.476388888892</v>
      </c>
      <c r="B1170">
        <f>IFERROR(AVERAGEIFS('HeartRate-2022-03-21-1647950188'!$B:$B,'HeartRate-2022-03-21-1647950188'!$A:$A,Data_Extraction!B$2,'HeartRate-2022-03-21-1647950188'!$C:$C,Data_Extraction!$A1170),"")</f>
        <v>102</v>
      </c>
      <c r="C1170" t="str">
        <f>IFERROR(AVERAGEIFS('HeartRate-2022-03-21-1647950188'!$B:$B,'HeartRate-2022-03-21-1647950188'!$A:$A,Data_Extraction!C$2,'HeartRate-2022-03-21-1647950188'!$C:$C,Data_Extraction!$A1170),"")</f>
        <v/>
      </c>
      <c r="D1170" t="str">
        <f>IFERROR(AVERAGEIFS('HeartRate-2022-03-21-1647950188'!$B:$B,'HeartRate-2022-03-21-1647950188'!$A:$A,Data_Extraction!D$2,'HeartRate-2022-03-21-1647950188'!$C:$C,Data_Extraction!$A1170),"")</f>
        <v/>
      </c>
      <c r="E1170" t="str">
        <f>IFERROR(AVERAGEIFS('HeartRate-2022-03-21-1647950188'!$B:$B,'HeartRate-2022-03-21-1647950188'!$A:$A,Data_Extraction!E$2,'HeartRate-2022-03-21-1647950188'!$C:$C,Data_Extraction!$A1170),"")</f>
        <v/>
      </c>
      <c r="F1170" t="str">
        <f>IFERROR(AVERAGEIFS('HeartRate-2022-03-21-1647950188'!$B:$B,'HeartRate-2022-03-21-1647950188'!$A:$A,Data_Extraction!F$2,'HeartRate-2022-03-21-1647950188'!$C:$C,Data_Extraction!$A1170),"")</f>
        <v/>
      </c>
      <c r="G1170" t="str">
        <f>IFERROR(AVERAGEIFS('HeartRate-2022-03-21-1647950188'!$B:$B,'HeartRate-2022-03-21-1647950188'!$A:$A,Data_Extraction!G$2,'HeartRate-2022-03-21-1647950188'!$C:$C,Data_Extraction!$A1170),"")</f>
        <v/>
      </c>
      <c r="H1170">
        <f>IFERROR(AVERAGEIFS('HeartRate-2022-03-21-1647950188'!$B:$B,'HeartRate-2022-03-21-1647950188'!$A:$A,Data_Extraction!H$2,'HeartRate-2022-03-21-1647950188'!$C:$C,Data_Extraction!$A1170),"")</f>
        <v>79</v>
      </c>
      <c r="I1170" t="str">
        <f>IFERROR(AVERAGEIFS('HeartRate-2022-03-21-1647950188'!$B:$B,'HeartRate-2022-03-21-1647950188'!$A:$A,Data_Extraction!I$2,'HeartRate-2022-03-21-1647950188'!$C:$C,Data_Extraction!$A1170),"")</f>
        <v/>
      </c>
      <c r="J1170" s="8">
        <f t="shared" si="109"/>
        <v>90.5</v>
      </c>
      <c r="N1170" s="11">
        <f>Data_Extraction!A1170</f>
        <v>44635.476388888892</v>
      </c>
      <c r="O1170" s="15">
        <f t="shared" si="110"/>
        <v>44635</v>
      </c>
      <c r="P1170" s="16">
        <f t="shared" si="111"/>
        <v>0.47638888888888892</v>
      </c>
      <c r="Q1170" s="12">
        <f>IF(Data_Extraction!B1170="",Data_Extraction!$J1170*(Q$1),Data_Extraction!B1170)</f>
        <v>102</v>
      </c>
      <c r="R1170" s="12">
        <f>IF(Data_Extraction!C1170="",Data_Extraction!$J1170*(R$1),Data_Extraction!C1170)</f>
        <v>83.26</v>
      </c>
      <c r="S1170" s="12">
        <f>IF(Data_Extraction!D1170="",Data_Extraction!$J1170*(S$1),Data_Extraction!D1170)</f>
        <v>94.12</v>
      </c>
      <c r="T1170" s="12">
        <f>IF(Data_Extraction!E1170="",Data_Extraction!$J1170*(T$1),Data_Extraction!E1170)</f>
        <v>85.974999999999994</v>
      </c>
      <c r="U1170" s="12">
        <f>IF(Data_Extraction!F1170="",Data_Extraction!$J1170*(U$1),Data_Extraction!F1170)</f>
        <v>88.69</v>
      </c>
      <c r="V1170" s="12">
        <f>IF(Data_Extraction!G1170="",Data_Extraction!$J1170*(V$1),Data_Extraction!G1170)</f>
        <v>82.355000000000004</v>
      </c>
      <c r="W1170" s="12">
        <f>IF(Data_Extraction!H1170="",Data_Extraction!$J1170*(W$1),Data_Extraction!H1170)</f>
        <v>79</v>
      </c>
      <c r="X1170" s="12">
        <f>IF(Data_Extraction!I1170="",Data_Extraction!$J1170*(X$1),Data_Extraction!I1170)</f>
        <v>87.784999999999997</v>
      </c>
      <c r="Y1170" s="13">
        <f t="shared" si="108"/>
        <v>87.898124999999993</v>
      </c>
      <c r="Z1170" s="17" t="str">
        <f t="shared" si="112"/>
        <v>Afternoon</v>
      </c>
      <c r="AA1170" s="14" t="str">
        <f>VLOOKUP($N1170,'HeartRate-2022-03-21-1647950188'!$C:$G,2,0)</f>
        <v>Hands on</v>
      </c>
      <c r="AB1170" s="14" t="str">
        <f>VLOOKUP($N1170,'HeartRate-2022-03-21-1647950188'!$C:$G,3,0)</f>
        <v>Off Campus</v>
      </c>
      <c r="AC1170" s="14" t="str">
        <f>VLOOKUP($N1170,'HeartRate-2022-03-21-1647950188'!$C:$G,4,0)</f>
        <v>Standing</v>
      </c>
      <c r="AD1170" s="14" t="str">
        <f>VLOOKUP($N1170,'HeartRate-2022-03-21-1647950188'!$C:$G,5,0)</f>
        <v>Technical Contexts</v>
      </c>
      <c r="AE1170">
        <f t="shared" si="113"/>
        <v>0</v>
      </c>
      <c r="AF1170" s="18">
        <v>44635</v>
      </c>
      <c r="AG1170" s="19">
        <v>0.47638888888888892</v>
      </c>
    </row>
    <row r="1171" spans="1:33" x14ac:dyDescent="0.3">
      <c r="A1171" s="5">
        <v>44635.477071759262</v>
      </c>
      <c r="B1171" t="str">
        <f>IFERROR(AVERAGEIFS('HeartRate-2022-03-21-1647950188'!$B:$B,'HeartRate-2022-03-21-1647950188'!$A:$A,Data_Extraction!B$2,'HeartRate-2022-03-21-1647950188'!$C:$C,Data_Extraction!$A1171),"")</f>
        <v/>
      </c>
      <c r="C1171" t="str">
        <f>IFERROR(AVERAGEIFS('HeartRate-2022-03-21-1647950188'!$B:$B,'HeartRate-2022-03-21-1647950188'!$A:$A,Data_Extraction!C$2,'HeartRate-2022-03-21-1647950188'!$C:$C,Data_Extraction!$A1171),"")</f>
        <v/>
      </c>
      <c r="D1171" t="str">
        <f>IFERROR(AVERAGEIFS('HeartRate-2022-03-21-1647950188'!$B:$B,'HeartRate-2022-03-21-1647950188'!$A:$A,Data_Extraction!D$2,'HeartRate-2022-03-21-1647950188'!$C:$C,Data_Extraction!$A1171),"")</f>
        <v/>
      </c>
      <c r="E1171" t="str">
        <f>IFERROR(AVERAGEIFS('HeartRate-2022-03-21-1647950188'!$B:$B,'HeartRate-2022-03-21-1647950188'!$A:$A,Data_Extraction!E$2,'HeartRate-2022-03-21-1647950188'!$C:$C,Data_Extraction!$A1171),"")</f>
        <v/>
      </c>
      <c r="F1171" t="str">
        <f>IFERROR(AVERAGEIFS('HeartRate-2022-03-21-1647950188'!$B:$B,'HeartRate-2022-03-21-1647950188'!$A:$A,Data_Extraction!F$2,'HeartRate-2022-03-21-1647950188'!$C:$C,Data_Extraction!$A1171),"")</f>
        <v/>
      </c>
      <c r="G1171">
        <f>IFERROR(AVERAGEIFS('HeartRate-2022-03-21-1647950188'!$B:$B,'HeartRate-2022-03-21-1647950188'!$A:$A,Data_Extraction!G$2,'HeartRate-2022-03-21-1647950188'!$C:$C,Data_Extraction!$A1171),"")</f>
        <v>131</v>
      </c>
      <c r="H1171" t="str">
        <f>IFERROR(AVERAGEIFS('HeartRate-2022-03-21-1647950188'!$B:$B,'HeartRate-2022-03-21-1647950188'!$A:$A,Data_Extraction!H$2,'HeartRate-2022-03-21-1647950188'!$C:$C,Data_Extraction!$A1171),"")</f>
        <v/>
      </c>
      <c r="I1171">
        <f>IFERROR(AVERAGEIFS('HeartRate-2022-03-21-1647950188'!$B:$B,'HeartRate-2022-03-21-1647950188'!$A:$A,Data_Extraction!I$2,'HeartRate-2022-03-21-1647950188'!$C:$C,Data_Extraction!$A1171),"")</f>
        <v>119</v>
      </c>
      <c r="J1171" s="8">
        <f t="shared" si="109"/>
        <v>125</v>
      </c>
      <c r="N1171" s="11">
        <f>Data_Extraction!A1171</f>
        <v>44635.477071759262</v>
      </c>
      <c r="O1171" s="15">
        <f t="shared" si="110"/>
        <v>44635</v>
      </c>
      <c r="P1171" s="16">
        <f t="shared" si="111"/>
        <v>0.47707175925925926</v>
      </c>
      <c r="Q1171" s="12">
        <f>IF(Data_Extraction!B1171="",Data_Extraction!$J1171*(Q$1),Data_Extraction!B1171)</f>
        <v>112.5</v>
      </c>
      <c r="R1171" s="12">
        <f>IF(Data_Extraction!C1171="",Data_Extraction!$J1171*(R$1),Data_Extraction!C1171)</f>
        <v>115</v>
      </c>
      <c r="S1171" s="12">
        <f>IF(Data_Extraction!D1171="",Data_Extraction!$J1171*(S$1),Data_Extraction!D1171)</f>
        <v>130</v>
      </c>
      <c r="T1171" s="12">
        <f>IF(Data_Extraction!E1171="",Data_Extraction!$J1171*(T$1),Data_Extraction!E1171)</f>
        <v>118.75</v>
      </c>
      <c r="U1171" s="12">
        <f>IF(Data_Extraction!F1171="",Data_Extraction!$J1171*(U$1),Data_Extraction!F1171)</f>
        <v>122.5</v>
      </c>
      <c r="V1171" s="12">
        <f>IF(Data_Extraction!G1171="",Data_Extraction!$J1171*(V$1),Data_Extraction!G1171)</f>
        <v>131</v>
      </c>
      <c r="W1171" s="12">
        <f>IF(Data_Extraction!H1171="",Data_Extraction!$J1171*(W$1),Data_Extraction!H1171)</f>
        <v>133.75</v>
      </c>
      <c r="X1171" s="12">
        <f>IF(Data_Extraction!I1171="",Data_Extraction!$J1171*(X$1),Data_Extraction!I1171)</f>
        <v>119</v>
      </c>
      <c r="Y1171" s="13">
        <f t="shared" si="108"/>
        <v>122.8125</v>
      </c>
      <c r="Z1171" s="17" t="str">
        <f t="shared" si="112"/>
        <v>Afternoon</v>
      </c>
      <c r="AA1171" s="14" t="str">
        <f>VLOOKUP($N1171,'HeartRate-2022-03-21-1647950188'!$C:$G,2,0)</f>
        <v>Hands on</v>
      </c>
      <c r="AB1171" s="14" t="str">
        <f>VLOOKUP($N1171,'HeartRate-2022-03-21-1647950188'!$C:$G,3,0)</f>
        <v>Off Campus</v>
      </c>
      <c r="AC1171" s="14" t="s">
        <v>18</v>
      </c>
      <c r="AD1171" s="14" t="str">
        <f>VLOOKUP($N1171,'HeartRate-2022-03-21-1647950188'!$C:$G,5,0)</f>
        <v>Technical Contexts</v>
      </c>
      <c r="AE1171">
        <f t="shared" si="113"/>
        <v>1</v>
      </c>
      <c r="AF1171" s="18">
        <v>44635</v>
      </c>
      <c r="AG1171" s="19">
        <v>0.47707175925925926</v>
      </c>
    </row>
    <row r="1172" spans="1:33" x14ac:dyDescent="0.3">
      <c r="A1172" s="5">
        <v>44635.477175925924</v>
      </c>
      <c r="B1172" t="str">
        <f>IFERROR(AVERAGEIFS('HeartRate-2022-03-21-1647950188'!$B:$B,'HeartRate-2022-03-21-1647950188'!$A:$A,Data_Extraction!B$2,'HeartRate-2022-03-21-1647950188'!$C:$C,Data_Extraction!$A1172),"")</f>
        <v/>
      </c>
      <c r="C1172" t="str">
        <f>IFERROR(AVERAGEIFS('HeartRate-2022-03-21-1647950188'!$B:$B,'HeartRate-2022-03-21-1647950188'!$A:$A,Data_Extraction!C$2,'HeartRate-2022-03-21-1647950188'!$C:$C,Data_Extraction!$A1172),"")</f>
        <v/>
      </c>
      <c r="D1172" t="str">
        <f>IFERROR(AVERAGEIFS('HeartRate-2022-03-21-1647950188'!$B:$B,'HeartRate-2022-03-21-1647950188'!$A:$A,Data_Extraction!D$2,'HeartRate-2022-03-21-1647950188'!$C:$C,Data_Extraction!$A1172),"")</f>
        <v/>
      </c>
      <c r="E1172" t="str">
        <f>IFERROR(AVERAGEIFS('HeartRate-2022-03-21-1647950188'!$B:$B,'HeartRate-2022-03-21-1647950188'!$A:$A,Data_Extraction!E$2,'HeartRate-2022-03-21-1647950188'!$C:$C,Data_Extraction!$A1172),"")</f>
        <v/>
      </c>
      <c r="F1172" t="str">
        <f>IFERROR(AVERAGEIFS('HeartRate-2022-03-21-1647950188'!$B:$B,'HeartRate-2022-03-21-1647950188'!$A:$A,Data_Extraction!F$2,'HeartRate-2022-03-21-1647950188'!$C:$C,Data_Extraction!$A1172),"")</f>
        <v/>
      </c>
      <c r="G1172">
        <f>IFERROR(AVERAGEIFS('HeartRate-2022-03-21-1647950188'!$B:$B,'HeartRate-2022-03-21-1647950188'!$A:$A,Data_Extraction!G$2,'HeartRate-2022-03-21-1647950188'!$C:$C,Data_Extraction!$A1172),"")</f>
        <v>125</v>
      </c>
      <c r="H1172" t="str">
        <f>IFERROR(AVERAGEIFS('HeartRate-2022-03-21-1647950188'!$B:$B,'HeartRate-2022-03-21-1647950188'!$A:$A,Data_Extraction!H$2,'HeartRate-2022-03-21-1647950188'!$C:$C,Data_Extraction!$A1172),"")</f>
        <v/>
      </c>
      <c r="I1172" t="str">
        <f>IFERROR(AVERAGEIFS('HeartRate-2022-03-21-1647950188'!$B:$B,'HeartRate-2022-03-21-1647950188'!$A:$A,Data_Extraction!I$2,'HeartRate-2022-03-21-1647950188'!$C:$C,Data_Extraction!$A1172),"")</f>
        <v/>
      </c>
      <c r="J1172" s="8">
        <f t="shared" si="109"/>
        <v>125</v>
      </c>
      <c r="N1172" s="11">
        <f>Data_Extraction!A1172</f>
        <v>44635.477175925924</v>
      </c>
      <c r="O1172" s="15">
        <f t="shared" si="110"/>
        <v>44635</v>
      </c>
      <c r="P1172" s="16">
        <f t="shared" si="111"/>
        <v>0.47717592592592589</v>
      </c>
      <c r="Q1172" s="12">
        <f>IF(Data_Extraction!B1172="",Data_Extraction!$J1172*(Q$1),Data_Extraction!B1172)</f>
        <v>112.5</v>
      </c>
      <c r="R1172" s="12">
        <f>IF(Data_Extraction!C1172="",Data_Extraction!$J1172*(R$1),Data_Extraction!C1172)</f>
        <v>115</v>
      </c>
      <c r="S1172" s="12">
        <f>IF(Data_Extraction!D1172="",Data_Extraction!$J1172*(S$1),Data_Extraction!D1172)</f>
        <v>130</v>
      </c>
      <c r="T1172" s="12">
        <f>IF(Data_Extraction!E1172="",Data_Extraction!$J1172*(T$1),Data_Extraction!E1172)</f>
        <v>118.75</v>
      </c>
      <c r="U1172" s="12">
        <f>IF(Data_Extraction!F1172="",Data_Extraction!$J1172*(U$1),Data_Extraction!F1172)</f>
        <v>122.5</v>
      </c>
      <c r="V1172" s="12">
        <f>IF(Data_Extraction!G1172="",Data_Extraction!$J1172*(V$1),Data_Extraction!G1172)</f>
        <v>125</v>
      </c>
      <c r="W1172" s="12">
        <f>IF(Data_Extraction!H1172="",Data_Extraction!$J1172*(W$1),Data_Extraction!H1172)</f>
        <v>133.75</v>
      </c>
      <c r="X1172" s="12">
        <f>IF(Data_Extraction!I1172="",Data_Extraction!$J1172*(X$1),Data_Extraction!I1172)</f>
        <v>121.25</v>
      </c>
      <c r="Y1172" s="13">
        <f t="shared" si="108"/>
        <v>122.34375</v>
      </c>
      <c r="Z1172" s="17" t="str">
        <f t="shared" si="112"/>
        <v>Afternoon</v>
      </c>
      <c r="AA1172" s="14" t="str">
        <f>VLOOKUP($N1172,'HeartRate-2022-03-21-1647950188'!$C:$G,2,0)</f>
        <v>Hands on</v>
      </c>
      <c r="AB1172" s="14" t="str">
        <f>VLOOKUP($N1172,'HeartRate-2022-03-21-1647950188'!$C:$G,3,0)</f>
        <v>Off Campus</v>
      </c>
      <c r="AC1172" s="14" t="s">
        <v>18</v>
      </c>
      <c r="AD1172" s="14" t="str">
        <f>VLOOKUP($N1172,'HeartRate-2022-03-21-1647950188'!$C:$G,5,0)</f>
        <v>Technical Contexts</v>
      </c>
      <c r="AE1172">
        <f t="shared" si="113"/>
        <v>1</v>
      </c>
      <c r="AF1172" s="18">
        <v>44635</v>
      </c>
      <c r="AG1172" s="19">
        <v>0.47717592592592589</v>
      </c>
    </row>
    <row r="1173" spans="1:33" x14ac:dyDescent="0.3">
      <c r="A1173" s="5">
        <v>44635.477766203701</v>
      </c>
      <c r="B1173" t="str">
        <f>IFERROR(AVERAGEIFS('HeartRate-2022-03-21-1647950188'!$B:$B,'HeartRate-2022-03-21-1647950188'!$A:$A,Data_Extraction!B$2,'HeartRate-2022-03-21-1647950188'!$C:$C,Data_Extraction!$A1173),"")</f>
        <v/>
      </c>
      <c r="C1173" t="str">
        <f>IFERROR(AVERAGEIFS('HeartRate-2022-03-21-1647950188'!$B:$B,'HeartRate-2022-03-21-1647950188'!$A:$A,Data_Extraction!C$2,'HeartRate-2022-03-21-1647950188'!$C:$C,Data_Extraction!$A1173),"")</f>
        <v/>
      </c>
      <c r="D1173" t="str">
        <f>IFERROR(AVERAGEIFS('HeartRate-2022-03-21-1647950188'!$B:$B,'HeartRate-2022-03-21-1647950188'!$A:$A,Data_Extraction!D$2,'HeartRate-2022-03-21-1647950188'!$C:$C,Data_Extraction!$A1173),"")</f>
        <v/>
      </c>
      <c r="E1173" t="str">
        <f>IFERROR(AVERAGEIFS('HeartRate-2022-03-21-1647950188'!$B:$B,'HeartRate-2022-03-21-1647950188'!$A:$A,Data_Extraction!E$2,'HeartRate-2022-03-21-1647950188'!$C:$C,Data_Extraction!$A1173),"")</f>
        <v/>
      </c>
      <c r="F1173" t="str">
        <f>IFERROR(AVERAGEIFS('HeartRate-2022-03-21-1647950188'!$B:$B,'HeartRate-2022-03-21-1647950188'!$A:$A,Data_Extraction!F$2,'HeartRate-2022-03-21-1647950188'!$C:$C,Data_Extraction!$A1173),"")</f>
        <v/>
      </c>
      <c r="G1173">
        <f>IFERROR(AVERAGEIFS('HeartRate-2022-03-21-1647950188'!$B:$B,'HeartRate-2022-03-21-1647950188'!$A:$A,Data_Extraction!G$2,'HeartRate-2022-03-21-1647950188'!$C:$C,Data_Extraction!$A1173),"")</f>
        <v>139</v>
      </c>
      <c r="H1173" t="str">
        <f>IFERROR(AVERAGEIFS('HeartRate-2022-03-21-1647950188'!$B:$B,'HeartRate-2022-03-21-1647950188'!$A:$A,Data_Extraction!H$2,'HeartRate-2022-03-21-1647950188'!$C:$C,Data_Extraction!$A1173),"")</f>
        <v/>
      </c>
      <c r="I1173">
        <f>IFERROR(AVERAGEIFS('HeartRate-2022-03-21-1647950188'!$B:$B,'HeartRate-2022-03-21-1647950188'!$A:$A,Data_Extraction!I$2,'HeartRate-2022-03-21-1647950188'!$C:$C,Data_Extraction!$A1173),"")</f>
        <v>110</v>
      </c>
      <c r="J1173" s="8">
        <f t="shared" si="109"/>
        <v>124.5</v>
      </c>
      <c r="N1173" s="11">
        <f>Data_Extraction!A1173</f>
        <v>44635.477766203701</v>
      </c>
      <c r="O1173" s="15">
        <f t="shared" si="110"/>
        <v>44635</v>
      </c>
      <c r="P1173" s="16">
        <f t="shared" si="111"/>
        <v>0.47776620370370365</v>
      </c>
      <c r="Q1173" s="12">
        <f>IF(Data_Extraction!B1173="",Data_Extraction!$J1173*(Q$1),Data_Extraction!B1173)</f>
        <v>112.05</v>
      </c>
      <c r="R1173" s="12">
        <f>IF(Data_Extraction!C1173="",Data_Extraction!$J1173*(R$1),Data_Extraction!C1173)</f>
        <v>114.54</v>
      </c>
      <c r="S1173" s="12">
        <f>IF(Data_Extraction!D1173="",Data_Extraction!$J1173*(S$1),Data_Extraction!D1173)</f>
        <v>129.48000000000002</v>
      </c>
      <c r="T1173" s="12">
        <f>IF(Data_Extraction!E1173="",Data_Extraction!$J1173*(T$1),Data_Extraction!E1173)</f>
        <v>118.27499999999999</v>
      </c>
      <c r="U1173" s="12">
        <f>IF(Data_Extraction!F1173="",Data_Extraction!$J1173*(U$1),Data_Extraction!F1173)</f>
        <v>122.00999999999999</v>
      </c>
      <c r="V1173" s="12">
        <f>IF(Data_Extraction!G1173="",Data_Extraction!$J1173*(V$1),Data_Extraction!G1173)</f>
        <v>139</v>
      </c>
      <c r="W1173" s="12">
        <f>IF(Data_Extraction!H1173="",Data_Extraction!$J1173*(W$1),Data_Extraction!H1173)</f>
        <v>133.215</v>
      </c>
      <c r="X1173" s="12">
        <f>IF(Data_Extraction!I1173="",Data_Extraction!$J1173*(X$1),Data_Extraction!I1173)</f>
        <v>110</v>
      </c>
      <c r="Y1173" s="13">
        <f t="shared" si="108"/>
        <v>122.32125000000001</v>
      </c>
      <c r="Z1173" s="17" t="str">
        <f t="shared" si="112"/>
        <v>Afternoon</v>
      </c>
      <c r="AA1173" s="14" t="str">
        <f>VLOOKUP($N1173,'HeartRate-2022-03-21-1647950188'!$C:$G,2,0)</f>
        <v>Hands on</v>
      </c>
      <c r="AB1173" s="14" t="str">
        <f>VLOOKUP($N1173,'HeartRate-2022-03-21-1647950188'!$C:$G,3,0)</f>
        <v>Off Campus</v>
      </c>
      <c r="AC1173" s="14" t="s">
        <v>18</v>
      </c>
      <c r="AD1173" s="14" t="str">
        <f>VLOOKUP($N1173,'HeartRate-2022-03-21-1647950188'!$C:$G,5,0)</f>
        <v>Technical Contexts</v>
      </c>
      <c r="AE1173">
        <f t="shared" si="113"/>
        <v>1</v>
      </c>
      <c r="AF1173" s="18">
        <v>44635</v>
      </c>
      <c r="AG1173" s="19">
        <v>0.47776620370370365</v>
      </c>
    </row>
    <row r="1174" spans="1:33" x14ac:dyDescent="0.3">
      <c r="A1174" s="5">
        <v>44635.478078703702</v>
      </c>
      <c r="B1174" t="str">
        <f>IFERROR(AVERAGEIFS('HeartRate-2022-03-21-1647950188'!$B:$B,'HeartRate-2022-03-21-1647950188'!$A:$A,Data_Extraction!B$2,'HeartRate-2022-03-21-1647950188'!$C:$C,Data_Extraction!$A1174),"")</f>
        <v/>
      </c>
      <c r="C1174" t="str">
        <f>IFERROR(AVERAGEIFS('HeartRate-2022-03-21-1647950188'!$B:$B,'HeartRate-2022-03-21-1647950188'!$A:$A,Data_Extraction!C$2,'HeartRate-2022-03-21-1647950188'!$C:$C,Data_Extraction!$A1174),"")</f>
        <v/>
      </c>
      <c r="D1174" t="str">
        <f>IFERROR(AVERAGEIFS('HeartRate-2022-03-21-1647950188'!$B:$B,'HeartRate-2022-03-21-1647950188'!$A:$A,Data_Extraction!D$2,'HeartRate-2022-03-21-1647950188'!$C:$C,Data_Extraction!$A1174),"")</f>
        <v/>
      </c>
      <c r="E1174" t="str">
        <f>IFERROR(AVERAGEIFS('HeartRate-2022-03-21-1647950188'!$B:$B,'HeartRate-2022-03-21-1647950188'!$A:$A,Data_Extraction!E$2,'HeartRate-2022-03-21-1647950188'!$C:$C,Data_Extraction!$A1174),"")</f>
        <v/>
      </c>
      <c r="F1174" t="str">
        <f>IFERROR(AVERAGEIFS('HeartRate-2022-03-21-1647950188'!$B:$B,'HeartRate-2022-03-21-1647950188'!$A:$A,Data_Extraction!F$2,'HeartRate-2022-03-21-1647950188'!$C:$C,Data_Extraction!$A1174),"")</f>
        <v/>
      </c>
      <c r="G1174">
        <f>IFERROR(AVERAGEIFS('HeartRate-2022-03-21-1647950188'!$B:$B,'HeartRate-2022-03-21-1647950188'!$A:$A,Data_Extraction!G$2,'HeartRate-2022-03-21-1647950188'!$C:$C,Data_Extraction!$A1174),"")</f>
        <v>136</v>
      </c>
      <c r="H1174" t="str">
        <f>IFERROR(AVERAGEIFS('HeartRate-2022-03-21-1647950188'!$B:$B,'HeartRate-2022-03-21-1647950188'!$A:$A,Data_Extraction!H$2,'HeartRate-2022-03-21-1647950188'!$C:$C,Data_Extraction!$A1174),"")</f>
        <v/>
      </c>
      <c r="I1174" t="str">
        <f>IFERROR(AVERAGEIFS('HeartRate-2022-03-21-1647950188'!$B:$B,'HeartRate-2022-03-21-1647950188'!$A:$A,Data_Extraction!I$2,'HeartRate-2022-03-21-1647950188'!$C:$C,Data_Extraction!$A1174),"")</f>
        <v/>
      </c>
      <c r="J1174" s="8">
        <f t="shared" si="109"/>
        <v>136</v>
      </c>
      <c r="N1174" s="11">
        <f>Data_Extraction!A1174</f>
        <v>44635.478078703702</v>
      </c>
      <c r="O1174" s="15">
        <f t="shared" si="110"/>
        <v>44635</v>
      </c>
      <c r="P1174" s="16">
        <f t="shared" si="111"/>
        <v>0.4780787037037037</v>
      </c>
      <c r="Q1174" s="12">
        <f>IF(Data_Extraction!B1174="",Data_Extraction!$J1174*(Q$1),Data_Extraction!B1174)</f>
        <v>122.4</v>
      </c>
      <c r="R1174" s="12">
        <f>IF(Data_Extraction!C1174="",Data_Extraction!$J1174*(R$1),Data_Extraction!C1174)</f>
        <v>125.12</v>
      </c>
      <c r="S1174" s="12">
        <f>IF(Data_Extraction!D1174="",Data_Extraction!$J1174*(S$1),Data_Extraction!D1174)</f>
        <v>141.44</v>
      </c>
      <c r="T1174" s="12">
        <f>IF(Data_Extraction!E1174="",Data_Extraction!$J1174*(T$1),Data_Extraction!E1174)</f>
        <v>129.19999999999999</v>
      </c>
      <c r="U1174" s="12">
        <f>IF(Data_Extraction!F1174="",Data_Extraction!$J1174*(U$1),Data_Extraction!F1174)</f>
        <v>133.28</v>
      </c>
      <c r="V1174" s="12">
        <f>IF(Data_Extraction!G1174="",Data_Extraction!$J1174*(V$1),Data_Extraction!G1174)</f>
        <v>136</v>
      </c>
      <c r="W1174" s="12">
        <f>IF(Data_Extraction!H1174="",Data_Extraction!$J1174*(W$1),Data_Extraction!H1174)</f>
        <v>145.52000000000001</v>
      </c>
      <c r="X1174" s="12">
        <f>IF(Data_Extraction!I1174="",Data_Extraction!$J1174*(X$1),Data_Extraction!I1174)</f>
        <v>131.91999999999999</v>
      </c>
      <c r="Y1174" s="13">
        <f t="shared" si="108"/>
        <v>133.11000000000001</v>
      </c>
      <c r="Z1174" s="17" t="str">
        <f t="shared" si="112"/>
        <v>Afternoon</v>
      </c>
      <c r="AA1174" s="14" t="str">
        <f>VLOOKUP($N1174,'HeartRate-2022-03-21-1647950188'!$C:$G,2,0)</f>
        <v>Hands on</v>
      </c>
      <c r="AB1174" s="14" t="str">
        <f>VLOOKUP($N1174,'HeartRate-2022-03-21-1647950188'!$C:$G,3,0)</f>
        <v>Off Campus</v>
      </c>
      <c r="AC1174" s="14" t="s">
        <v>18</v>
      </c>
      <c r="AD1174" s="14" t="str">
        <f>VLOOKUP($N1174,'HeartRate-2022-03-21-1647950188'!$C:$G,5,0)</f>
        <v>Technical Contexts</v>
      </c>
      <c r="AE1174">
        <f t="shared" si="113"/>
        <v>1</v>
      </c>
      <c r="AF1174" s="18">
        <v>44635</v>
      </c>
      <c r="AG1174" s="19">
        <v>0.4780787037037037</v>
      </c>
    </row>
    <row r="1175" spans="1:33" x14ac:dyDescent="0.3">
      <c r="A1175" s="5">
        <v>44635.478460648148</v>
      </c>
      <c r="B1175" t="str">
        <f>IFERROR(AVERAGEIFS('HeartRate-2022-03-21-1647950188'!$B:$B,'HeartRate-2022-03-21-1647950188'!$A:$A,Data_Extraction!B$2,'HeartRate-2022-03-21-1647950188'!$C:$C,Data_Extraction!$A1175),"")</f>
        <v/>
      </c>
      <c r="C1175" t="str">
        <f>IFERROR(AVERAGEIFS('HeartRate-2022-03-21-1647950188'!$B:$B,'HeartRate-2022-03-21-1647950188'!$A:$A,Data_Extraction!C$2,'HeartRate-2022-03-21-1647950188'!$C:$C,Data_Extraction!$A1175),"")</f>
        <v/>
      </c>
      <c r="D1175" t="str">
        <f>IFERROR(AVERAGEIFS('HeartRate-2022-03-21-1647950188'!$B:$B,'HeartRate-2022-03-21-1647950188'!$A:$A,Data_Extraction!D$2,'HeartRate-2022-03-21-1647950188'!$C:$C,Data_Extraction!$A1175),"")</f>
        <v/>
      </c>
      <c r="E1175" t="str">
        <f>IFERROR(AVERAGEIFS('HeartRate-2022-03-21-1647950188'!$B:$B,'HeartRate-2022-03-21-1647950188'!$A:$A,Data_Extraction!E$2,'HeartRate-2022-03-21-1647950188'!$C:$C,Data_Extraction!$A1175),"")</f>
        <v/>
      </c>
      <c r="F1175" t="str">
        <f>IFERROR(AVERAGEIFS('HeartRate-2022-03-21-1647950188'!$B:$B,'HeartRate-2022-03-21-1647950188'!$A:$A,Data_Extraction!F$2,'HeartRate-2022-03-21-1647950188'!$C:$C,Data_Extraction!$A1175),"")</f>
        <v/>
      </c>
      <c r="G1175">
        <f>IFERROR(AVERAGEIFS('HeartRate-2022-03-21-1647950188'!$B:$B,'HeartRate-2022-03-21-1647950188'!$A:$A,Data_Extraction!G$2,'HeartRate-2022-03-21-1647950188'!$C:$C,Data_Extraction!$A1175),"")</f>
        <v>127</v>
      </c>
      <c r="H1175" t="str">
        <f>IFERROR(AVERAGEIFS('HeartRate-2022-03-21-1647950188'!$B:$B,'HeartRate-2022-03-21-1647950188'!$A:$A,Data_Extraction!H$2,'HeartRate-2022-03-21-1647950188'!$C:$C,Data_Extraction!$A1175),"")</f>
        <v/>
      </c>
      <c r="I1175">
        <f>IFERROR(AVERAGEIFS('HeartRate-2022-03-21-1647950188'!$B:$B,'HeartRate-2022-03-21-1647950188'!$A:$A,Data_Extraction!I$2,'HeartRate-2022-03-21-1647950188'!$C:$C,Data_Extraction!$A1175),"")</f>
        <v>90</v>
      </c>
      <c r="J1175" s="8">
        <f t="shared" si="109"/>
        <v>108.5</v>
      </c>
      <c r="N1175" s="11">
        <f>Data_Extraction!A1175</f>
        <v>44635.478460648148</v>
      </c>
      <c r="O1175" s="15">
        <f t="shared" si="110"/>
        <v>44635</v>
      </c>
      <c r="P1175" s="16">
        <f t="shared" si="111"/>
        <v>0.47846064814814815</v>
      </c>
      <c r="Q1175" s="12">
        <f>IF(Data_Extraction!B1175="",Data_Extraction!$J1175*(Q$1),Data_Extraction!B1175)</f>
        <v>97.65</v>
      </c>
      <c r="R1175" s="12">
        <f>IF(Data_Extraction!C1175="",Data_Extraction!$J1175*(R$1),Data_Extraction!C1175)</f>
        <v>99.820000000000007</v>
      </c>
      <c r="S1175" s="12">
        <f>IF(Data_Extraction!D1175="",Data_Extraction!$J1175*(S$1),Data_Extraction!D1175)</f>
        <v>112.84</v>
      </c>
      <c r="T1175" s="12">
        <f>IF(Data_Extraction!E1175="",Data_Extraction!$J1175*(T$1),Data_Extraction!E1175)</f>
        <v>103.07499999999999</v>
      </c>
      <c r="U1175" s="12">
        <f>IF(Data_Extraction!F1175="",Data_Extraction!$J1175*(U$1),Data_Extraction!F1175)</f>
        <v>106.33</v>
      </c>
      <c r="V1175" s="12">
        <f>IF(Data_Extraction!G1175="",Data_Extraction!$J1175*(V$1),Data_Extraction!G1175)</f>
        <v>127</v>
      </c>
      <c r="W1175" s="12">
        <f>IF(Data_Extraction!H1175="",Data_Extraction!$J1175*(W$1),Data_Extraction!H1175)</f>
        <v>116.09500000000001</v>
      </c>
      <c r="X1175" s="12">
        <f>IF(Data_Extraction!I1175="",Data_Extraction!$J1175*(X$1),Data_Extraction!I1175)</f>
        <v>90</v>
      </c>
      <c r="Y1175" s="13">
        <f t="shared" si="108"/>
        <v>106.60125000000001</v>
      </c>
      <c r="Z1175" s="17" t="str">
        <f t="shared" si="112"/>
        <v>Afternoon</v>
      </c>
      <c r="AA1175" s="14" t="str">
        <f>VLOOKUP($N1175,'HeartRate-2022-03-21-1647950188'!$C:$G,2,0)</f>
        <v>Hands on</v>
      </c>
      <c r="AB1175" s="14" t="str">
        <f>VLOOKUP($N1175,'HeartRate-2022-03-21-1647950188'!$C:$G,3,0)</f>
        <v>Off Campus</v>
      </c>
      <c r="AC1175" s="14" t="str">
        <f>VLOOKUP($N1175,'HeartRate-2022-03-21-1647950188'!$C:$G,4,0)</f>
        <v>Standing</v>
      </c>
      <c r="AD1175" s="14" t="str">
        <f>VLOOKUP($N1175,'HeartRate-2022-03-21-1647950188'!$C:$G,5,0)</f>
        <v>Technical Contexts</v>
      </c>
      <c r="AE1175">
        <f t="shared" si="113"/>
        <v>0</v>
      </c>
      <c r="AF1175" s="18">
        <v>44635</v>
      </c>
      <c r="AG1175" s="19">
        <v>0.47846064814814815</v>
      </c>
    </row>
    <row r="1176" spans="1:33" x14ac:dyDescent="0.3">
      <c r="A1176" s="5">
        <v>44635.479155092595</v>
      </c>
      <c r="B1176" t="str">
        <f>IFERROR(AVERAGEIFS('HeartRate-2022-03-21-1647950188'!$B:$B,'HeartRate-2022-03-21-1647950188'!$A:$A,Data_Extraction!B$2,'HeartRate-2022-03-21-1647950188'!$C:$C,Data_Extraction!$A1176),"")</f>
        <v/>
      </c>
      <c r="C1176" t="str">
        <f>IFERROR(AVERAGEIFS('HeartRate-2022-03-21-1647950188'!$B:$B,'HeartRate-2022-03-21-1647950188'!$A:$A,Data_Extraction!C$2,'HeartRate-2022-03-21-1647950188'!$C:$C,Data_Extraction!$A1176),"")</f>
        <v/>
      </c>
      <c r="D1176" t="str">
        <f>IFERROR(AVERAGEIFS('HeartRate-2022-03-21-1647950188'!$B:$B,'HeartRate-2022-03-21-1647950188'!$A:$A,Data_Extraction!D$2,'HeartRate-2022-03-21-1647950188'!$C:$C,Data_Extraction!$A1176),"")</f>
        <v/>
      </c>
      <c r="E1176" t="str">
        <f>IFERROR(AVERAGEIFS('HeartRate-2022-03-21-1647950188'!$B:$B,'HeartRate-2022-03-21-1647950188'!$A:$A,Data_Extraction!E$2,'HeartRate-2022-03-21-1647950188'!$C:$C,Data_Extraction!$A1176),"")</f>
        <v/>
      </c>
      <c r="F1176" t="str">
        <f>IFERROR(AVERAGEIFS('HeartRate-2022-03-21-1647950188'!$B:$B,'HeartRate-2022-03-21-1647950188'!$A:$A,Data_Extraction!F$2,'HeartRate-2022-03-21-1647950188'!$C:$C,Data_Extraction!$A1176),"")</f>
        <v/>
      </c>
      <c r="G1176">
        <f>IFERROR(AVERAGEIFS('HeartRate-2022-03-21-1647950188'!$B:$B,'HeartRate-2022-03-21-1647950188'!$A:$A,Data_Extraction!G$2,'HeartRate-2022-03-21-1647950188'!$C:$C,Data_Extraction!$A1176),"")</f>
        <v>113</v>
      </c>
      <c r="H1176" t="str">
        <f>IFERROR(AVERAGEIFS('HeartRate-2022-03-21-1647950188'!$B:$B,'HeartRate-2022-03-21-1647950188'!$A:$A,Data_Extraction!H$2,'HeartRate-2022-03-21-1647950188'!$C:$C,Data_Extraction!$A1176),"")</f>
        <v/>
      </c>
      <c r="I1176">
        <f>IFERROR(AVERAGEIFS('HeartRate-2022-03-21-1647950188'!$B:$B,'HeartRate-2022-03-21-1647950188'!$A:$A,Data_Extraction!I$2,'HeartRate-2022-03-21-1647950188'!$C:$C,Data_Extraction!$A1176),"")</f>
        <v>92</v>
      </c>
      <c r="J1176" s="8">
        <f t="shared" si="109"/>
        <v>102.5</v>
      </c>
      <c r="N1176" s="11">
        <f>Data_Extraction!A1176</f>
        <v>44635.479155092595</v>
      </c>
      <c r="O1176" s="15">
        <f t="shared" si="110"/>
        <v>44635</v>
      </c>
      <c r="P1176" s="16">
        <f t="shared" si="111"/>
        <v>0.47915509259259265</v>
      </c>
      <c r="Q1176" s="12">
        <f>IF(Data_Extraction!B1176="",Data_Extraction!$J1176*(Q$1),Data_Extraction!B1176)</f>
        <v>92.25</v>
      </c>
      <c r="R1176" s="12">
        <f>IF(Data_Extraction!C1176="",Data_Extraction!$J1176*(R$1),Data_Extraction!C1176)</f>
        <v>94.3</v>
      </c>
      <c r="S1176" s="12">
        <f>IF(Data_Extraction!D1176="",Data_Extraction!$J1176*(S$1),Data_Extraction!D1176)</f>
        <v>106.60000000000001</v>
      </c>
      <c r="T1176" s="12">
        <f>IF(Data_Extraction!E1176="",Data_Extraction!$J1176*(T$1),Data_Extraction!E1176)</f>
        <v>97.375</v>
      </c>
      <c r="U1176" s="12">
        <f>IF(Data_Extraction!F1176="",Data_Extraction!$J1176*(U$1),Data_Extraction!F1176)</f>
        <v>100.45</v>
      </c>
      <c r="V1176" s="12">
        <f>IF(Data_Extraction!G1176="",Data_Extraction!$J1176*(V$1),Data_Extraction!G1176)</f>
        <v>113</v>
      </c>
      <c r="W1176" s="12">
        <f>IF(Data_Extraction!H1176="",Data_Extraction!$J1176*(W$1),Data_Extraction!H1176)</f>
        <v>109.67500000000001</v>
      </c>
      <c r="X1176" s="12">
        <f>IF(Data_Extraction!I1176="",Data_Extraction!$J1176*(X$1),Data_Extraction!I1176)</f>
        <v>92</v>
      </c>
      <c r="Y1176" s="13">
        <f t="shared" si="108"/>
        <v>100.70625000000001</v>
      </c>
      <c r="Z1176" s="17" t="str">
        <f t="shared" si="112"/>
        <v>Afternoon</v>
      </c>
      <c r="AA1176" s="14" t="str">
        <f>VLOOKUP($N1176,'HeartRate-2022-03-21-1647950188'!$C:$G,2,0)</f>
        <v>Hands on</v>
      </c>
      <c r="AB1176" s="14" t="str">
        <f>VLOOKUP($N1176,'HeartRate-2022-03-21-1647950188'!$C:$G,3,0)</f>
        <v>Off Campus</v>
      </c>
      <c r="AC1176" s="14" t="str">
        <f>VLOOKUP($N1176,'HeartRate-2022-03-21-1647950188'!$C:$G,4,0)</f>
        <v>Standing</v>
      </c>
      <c r="AD1176" s="14" t="str">
        <f>VLOOKUP($N1176,'HeartRate-2022-03-21-1647950188'!$C:$G,5,0)</f>
        <v>Technical Contexts</v>
      </c>
      <c r="AE1176">
        <f t="shared" si="113"/>
        <v>0</v>
      </c>
      <c r="AF1176" s="18">
        <v>44635</v>
      </c>
      <c r="AG1176" s="19">
        <v>0.47915509259259265</v>
      </c>
    </row>
    <row r="1177" spans="1:33" x14ac:dyDescent="0.3">
      <c r="A1177" s="5">
        <v>44635.479849537034</v>
      </c>
      <c r="B1177" t="str">
        <f>IFERROR(AVERAGEIFS('HeartRate-2022-03-21-1647950188'!$B:$B,'HeartRate-2022-03-21-1647950188'!$A:$A,Data_Extraction!B$2,'HeartRate-2022-03-21-1647950188'!$C:$C,Data_Extraction!$A1177),"")</f>
        <v/>
      </c>
      <c r="C1177" t="str">
        <f>IFERROR(AVERAGEIFS('HeartRate-2022-03-21-1647950188'!$B:$B,'HeartRate-2022-03-21-1647950188'!$A:$A,Data_Extraction!C$2,'HeartRate-2022-03-21-1647950188'!$C:$C,Data_Extraction!$A1177),"")</f>
        <v/>
      </c>
      <c r="D1177" t="str">
        <f>IFERROR(AVERAGEIFS('HeartRate-2022-03-21-1647950188'!$B:$B,'HeartRate-2022-03-21-1647950188'!$A:$A,Data_Extraction!D$2,'HeartRate-2022-03-21-1647950188'!$C:$C,Data_Extraction!$A1177),"")</f>
        <v/>
      </c>
      <c r="E1177" t="str">
        <f>IFERROR(AVERAGEIFS('HeartRate-2022-03-21-1647950188'!$B:$B,'HeartRate-2022-03-21-1647950188'!$A:$A,Data_Extraction!E$2,'HeartRate-2022-03-21-1647950188'!$C:$C,Data_Extraction!$A1177),"")</f>
        <v/>
      </c>
      <c r="F1177" t="str">
        <f>IFERROR(AVERAGEIFS('HeartRate-2022-03-21-1647950188'!$B:$B,'HeartRate-2022-03-21-1647950188'!$A:$A,Data_Extraction!F$2,'HeartRate-2022-03-21-1647950188'!$C:$C,Data_Extraction!$A1177),"")</f>
        <v/>
      </c>
      <c r="G1177">
        <f>IFERROR(AVERAGEIFS('HeartRate-2022-03-21-1647950188'!$B:$B,'HeartRate-2022-03-21-1647950188'!$A:$A,Data_Extraction!G$2,'HeartRate-2022-03-21-1647950188'!$C:$C,Data_Extraction!$A1177),"")</f>
        <v>107</v>
      </c>
      <c r="H1177" t="str">
        <f>IFERROR(AVERAGEIFS('HeartRate-2022-03-21-1647950188'!$B:$B,'HeartRate-2022-03-21-1647950188'!$A:$A,Data_Extraction!H$2,'HeartRate-2022-03-21-1647950188'!$C:$C,Data_Extraction!$A1177),"")</f>
        <v/>
      </c>
      <c r="I1177">
        <f>IFERROR(AVERAGEIFS('HeartRate-2022-03-21-1647950188'!$B:$B,'HeartRate-2022-03-21-1647950188'!$A:$A,Data_Extraction!I$2,'HeartRate-2022-03-21-1647950188'!$C:$C,Data_Extraction!$A1177),"")</f>
        <v>94</v>
      </c>
      <c r="J1177" s="8">
        <f t="shared" si="109"/>
        <v>100.5</v>
      </c>
      <c r="N1177" s="11">
        <f>Data_Extraction!A1177</f>
        <v>44635.479849537034</v>
      </c>
      <c r="O1177" s="15">
        <f t="shared" si="110"/>
        <v>44635</v>
      </c>
      <c r="P1177" s="16">
        <f t="shared" si="111"/>
        <v>0.47984953703703703</v>
      </c>
      <c r="Q1177" s="12">
        <f>IF(Data_Extraction!B1177="",Data_Extraction!$J1177*(Q$1),Data_Extraction!B1177)</f>
        <v>90.45</v>
      </c>
      <c r="R1177" s="12">
        <f>IF(Data_Extraction!C1177="",Data_Extraction!$J1177*(R$1),Data_Extraction!C1177)</f>
        <v>92.460000000000008</v>
      </c>
      <c r="S1177" s="12">
        <f>IF(Data_Extraction!D1177="",Data_Extraction!$J1177*(S$1),Data_Extraction!D1177)</f>
        <v>104.52000000000001</v>
      </c>
      <c r="T1177" s="12">
        <f>IF(Data_Extraction!E1177="",Data_Extraction!$J1177*(T$1),Data_Extraction!E1177)</f>
        <v>95.474999999999994</v>
      </c>
      <c r="U1177" s="12">
        <f>IF(Data_Extraction!F1177="",Data_Extraction!$J1177*(U$1),Data_Extraction!F1177)</f>
        <v>98.49</v>
      </c>
      <c r="V1177" s="12">
        <f>IF(Data_Extraction!G1177="",Data_Extraction!$J1177*(V$1),Data_Extraction!G1177)</f>
        <v>107</v>
      </c>
      <c r="W1177" s="12">
        <f>IF(Data_Extraction!H1177="",Data_Extraction!$J1177*(W$1),Data_Extraction!H1177)</f>
        <v>107.53500000000001</v>
      </c>
      <c r="X1177" s="12">
        <f>IF(Data_Extraction!I1177="",Data_Extraction!$J1177*(X$1),Data_Extraction!I1177)</f>
        <v>94</v>
      </c>
      <c r="Y1177" s="13">
        <f t="shared" si="108"/>
        <v>98.741250000000008</v>
      </c>
      <c r="Z1177" s="17" t="str">
        <f t="shared" si="112"/>
        <v>Afternoon</v>
      </c>
      <c r="AA1177" s="14" t="str">
        <f>VLOOKUP($N1177,'HeartRate-2022-03-21-1647950188'!$C:$G,2,0)</f>
        <v>Hands on</v>
      </c>
      <c r="AB1177" s="14" t="str">
        <f>VLOOKUP($N1177,'HeartRate-2022-03-21-1647950188'!$C:$G,3,0)</f>
        <v>Off Campus</v>
      </c>
      <c r="AC1177" s="14" t="str">
        <f>VLOOKUP($N1177,'HeartRate-2022-03-21-1647950188'!$C:$G,4,0)</f>
        <v>Standing</v>
      </c>
      <c r="AD1177" s="14" t="str">
        <f>VLOOKUP($N1177,'HeartRate-2022-03-21-1647950188'!$C:$G,5,0)</f>
        <v>Technical Contexts</v>
      </c>
      <c r="AE1177">
        <f t="shared" si="113"/>
        <v>0</v>
      </c>
      <c r="AF1177" s="18">
        <v>44635</v>
      </c>
      <c r="AG1177" s="19">
        <v>0.47984953703703703</v>
      </c>
    </row>
    <row r="1178" spans="1:33" x14ac:dyDescent="0.3">
      <c r="A1178" s="5">
        <v>44635.479861111111</v>
      </c>
      <c r="B1178">
        <f>IFERROR(AVERAGEIFS('HeartRate-2022-03-21-1647950188'!$B:$B,'HeartRate-2022-03-21-1647950188'!$A:$A,Data_Extraction!B$2,'HeartRate-2022-03-21-1647950188'!$C:$C,Data_Extraction!$A1178),"")</f>
        <v>95</v>
      </c>
      <c r="C1178" t="str">
        <f>IFERROR(AVERAGEIFS('HeartRate-2022-03-21-1647950188'!$B:$B,'HeartRate-2022-03-21-1647950188'!$A:$A,Data_Extraction!C$2,'HeartRate-2022-03-21-1647950188'!$C:$C,Data_Extraction!$A1178),"")</f>
        <v/>
      </c>
      <c r="D1178" t="str">
        <f>IFERROR(AVERAGEIFS('HeartRate-2022-03-21-1647950188'!$B:$B,'HeartRate-2022-03-21-1647950188'!$A:$A,Data_Extraction!D$2,'HeartRate-2022-03-21-1647950188'!$C:$C,Data_Extraction!$A1178),"")</f>
        <v/>
      </c>
      <c r="E1178" t="str">
        <f>IFERROR(AVERAGEIFS('HeartRate-2022-03-21-1647950188'!$B:$B,'HeartRate-2022-03-21-1647950188'!$A:$A,Data_Extraction!E$2,'HeartRate-2022-03-21-1647950188'!$C:$C,Data_Extraction!$A1178),"")</f>
        <v/>
      </c>
      <c r="F1178" t="str">
        <f>IFERROR(AVERAGEIFS('HeartRate-2022-03-21-1647950188'!$B:$B,'HeartRate-2022-03-21-1647950188'!$A:$A,Data_Extraction!F$2,'HeartRate-2022-03-21-1647950188'!$C:$C,Data_Extraction!$A1178),"")</f>
        <v/>
      </c>
      <c r="G1178" t="str">
        <f>IFERROR(AVERAGEIFS('HeartRate-2022-03-21-1647950188'!$B:$B,'HeartRate-2022-03-21-1647950188'!$A:$A,Data_Extraction!G$2,'HeartRate-2022-03-21-1647950188'!$C:$C,Data_Extraction!$A1178),"")</f>
        <v/>
      </c>
      <c r="H1178">
        <f>IFERROR(AVERAGEIFS('HeartRate-2022-03-21-1647950188'!$B:$B,'HeartRate-2022-03-21-1647950188'!$A:$A,Data_Extraction!H$2,'HeartRate-2022-03-21-1647950188'!$C:$C,Data_Extraction!$A1178),"")</f>
        <v>119</v>
      </c>
      <c r="I1178" t="str">
        <f>IFERROR(AVERAGEIFS('HeartRate-2022-03-21-1647950188'!$B:$B,'HeartRate-2022-03-21-1647950188'!$A:$A,Data_Extraction!I$2,'HeartRate-2022-03-21-1647950188'!$C:$C,Data_Extraction!$A1178),"")</f>
        <v/>
      </c>
      <c r="J1178" s="8">
        <f t="shared" si="109"/>
        <v>107</v>
      </c>
      <c r="N1178" s="11">
        <f>Data_Extraction!A1178</f>
        <v>44635.479861111111</v>
      </c>
      <c r="O1178" s="15">
        <f t="shared" si="110"/>
        <v>44635</v>
      </c>
      <c r="P1178" s="16">
        <f t="shared" si="111"/>
        <v>0.47986111111111113</v>
      </c>
      <c r="Q1178" s="12">
        <f>IF(Data_Extraction!B1178="",Data_Extraction!$J1178*(Q$1),Data_Extraction!B1178)</f>
        <v>95</v>
      </c>
      <c r="R1178" s="12">
        <f>IF(Data_Extraction!C1178="",Data_Extraction!$J1178*(R$1),Data_Extraction!C1178)</f>
        <v>98.44</v>
      </c>
      <c r="S1178" s="12">
        <f>IF(Data_Extraction!D1178="",Data_Extraction!$J1178*(S$1),Data_Extraction!D1178)</f>
        <v>111.28</v>
      </c>
      <c r="T1178" s="12">
        <f>IF(Data_Extraction!E1178="",Data_Extraction!$J1178*(T$1),Data_Extraction!E1178)</f>
        <v>101.64999999999999</v>
      </c>
      <c r="U1178" s="12">
        <f>IF(Data_Extraction!F1178="",Data_Extraction!$J1178*(U$1),Data_Extraction!F1178)</f>
        <v>104.86</v>
      </c>
      <c r="V1178" s="12">
        <f>IF(Data_Extraction!G1178="",Data_Extraction!$J1178*(V$1),Data_Extraction!G1178)</f>
        <v>97.37</v>
      </c>
      <c r="W1178" s="12">
        <f>IF(Data_Extraction!H1178="",Data_Extraction!$J1178*(W$1),Data_Extraction!H1178)</f>
        <v>119</v>
      </c>
      <c r="X1178" s="12">
        <f>IF(Data_Extraction!I1178="",Data_Extraction!$J1178*(X$1),Data_Extraction!I1178)</f>
        <v>103.78999999999999</v>
      </c>
      <c r="Y1178" s="13">
        <f t="shared" si="108"/>
        <v>103.92375</v>
      </c>
      <c r="Z1178" s="17" t="str">
        <f t="shared" si="112"/>
        <v>Afternoon</v>
      </c>
      <c r="AA1178" s="14" t="str">
        <f>VLOOKUP($N1178,'HeartRate-2022-03-21-1647950188'!$C:$G,2,0)</f>
        <v>Hands on</v>
      </c>
      <c r="AB1178" s="14" t="str">
        <f>VLOOKUP($N1178,'HeartRate-2022-03-21-1647950188'!$C:$G,3,0)</f>
        <v>Off Campus</v>
      </c>
      <c r="AC1178" s="14" t="str">
        <f>VLOOKUP($N1178,'HeartRate-2022-03-21-1647950188'!$C:$G,4,0)</f>
        <v>Standing</v>
      </c>
      <c r="AD1178" s="14" t="str">
        <f>VLOOKUP($N1178,'HeartRate-2022-03-21-1647950188'!$C:$G,5,0)</f>
        <v>Technical Contexts</v>
      </c>
      <c r="AE1178">
        <f t="shared" si="113"/>
        <v>0</v>
      </c>
      <c r="AF1178" s="18">
        <v>44635</v>
      </c>
      <c r="AG1178" s="19">
        <v>0.47986111111111113</v>
      </c>
    </row>
    <row r="1179" spans="1:33" x14ac:dyDescent="0.3">
      <c r="A1179" s="5">
        <v>44635.48028935185</v>
      </c>
      <c r="B1179" t="str">
        <f>IFERROR(AVERAGEIFS('HeartRate-2022-03-21-1647950188'!$B:$B,'HeartRate-2022-03-21-1647950188'!$A:$A,Data_Extraction!B$2,'HeartRate-2022-03-21-1647950188'!$C:$C,Data_Extraction!$A1179),"")</f>
        <v/>
      </c>
      <c r="C1179" t="str">
        <f>IFERROR(AVERAGEIFS('HeartRate-2022-03-21-1647950188'!$B:$B,'HeartRate-2022-03-21-1647950188'!$A:$A,Data_Extraction!C$2,'HeartRate-2022-03-21-1647950188'!$C:$C,Data_Extraction!$A1179),"")</f>
        <v/>
      </c>
      <c r="D1179" t="str">
        <f>IFERROR(AVERAGEIFS('HeartRate-2022-03-21-1647950188'!$B:$B,'HeartRate-2022-03-21-1647950188'!$A:$A,Data_Extraction!D$2,'HeartRate-2022-03-21-1647950188'!$C:$C,Data_Extraction!$A1179),"")</f>
        <v/>
      </c>
      <c r="E1179" t="str">
        <f>IFERROR(AVERAGEIFS('HeartRate-2022-03-21-1647950188'!$B:$B,'HeartRate-2022-03-21-1647950188'!$A:$A,Data_Extraction!E$2,'HeartRate-2022-03-21-1647950188'!$C:$C,Data_Extraction!$A1179),"")</f>
        <v/>
      </c>
      <c r="F1179" t="str">
        <f>IFERROR(AVERAGEIFS('HeartRate-2022-03-21-1647950188'!$B:$B,'HeartRate-2022-03-21-1647950188'!$A:$A,Data_Extraction!F$2,'HeartRate-2022-03-21-1647950188'!$C:$C,Data_Extraction!$A1179),"")</f>
        <v/>
      </c>
      <c r="G1179">
        <f>IFERROR(AVERAGEIFS('HeartRate-2022-03-21-1647950188'!$B:$B,'HeartRate-2022-03-21-1647950188'!$A:$A,Data_Extraction!G$2,'HeartRate-2022-03-21-1647950188'!$C:$C,Data_Extraction!$A1179),"")</f>
        <v>104</v>
      </c>
      <c r="H1179" t="str">
        <f>IFERROR(AVERAGEIFS('HeartRate-2022-03-21-1647950188'!$B:$B,'HeartRate-2022-03-21-1647950188'!$A:$A,Data_Extraction!H$2,'HeartRate-2022-03-21-1647950188'!$C:$C,Data_Extraction!$A1179),"")</f>
        <v/>
      </c>
      <c r="I1179" t="str">
        <f>IFERROR(AVERAGEIFS('HeartRate-2022-03-21-1647950188'!$B:$B,'HeartRate-2022-03-21-1647950188'!$A:$A,Data_Extraction!I$2,'HeartRate-2022-03-21-1647950188'!$C:$C,Data_Extraction!$A1179),"")</f>
        <v/>
      </c>
      <c r="J1179" s="8">
        <f t="shared" si="109"/>
        <v>104</v>
      </c>
      <c r="N1179" s="11">
        <f>Data_Extraction!A1179</f>
        <v>44635.48028935185</v>
      </c>
      <c r="O1179" s="15">
        <f t="shared" si="110"/>
        <v>44635</v>
      </c>
      <c r="P1179" s="16">
        <f t="shared" si="111"/>
        <v>0.48028935185185184</v>
      </c>
      <c r="Q1179" s="12">
        <f>IF(Data_Extraction!B1179="",Data_Extraction!$J1179*(Q$1),Data_Extraction!B1179)</f>
        <v>93.600000000000009</v>
      </c>
      <c r="R1179" s="12">
        <f>IF(Data_Extraction!C1179="",Data_Extraction!$J1179*(R$1),Data_Extraction!C1179)</f>
        <v>95.68</v>
      </c>
      <c r="S1179" s="12">
        <f>IF(Data_Extraction!D1179="",Data_Extraction!$J1179*(S$1),Data_Extraction!D1179)</f>
        <v>108.16</v>
      </c>
      <c r="T1179" s="12">
        <f>IF(Data_Extraction!E1179="",Data_Extraction!$J1179*(T$1),Data_Extraction!E1179)</f>
        <v>98.8</v>
      </c>
      <c r="U1179" s="12">
        <f>IF(Data_Extraction!F1179="",Data_Extraction!$J1179*(U$1),Data_Extraction!F1179)</f>
        <v>101.92</v>
      </c>
      <c r="V1179" s="12">
        <f>IF(Data_Extraction!G1179="",Data_Extraction!$J1179*(V$1),Data_Extraction!G1179)</f>
        <v>104</v>
      </c>
      <c r="W1179" s="12">
        <f>IF(Data_Extraction!H1179="",Data_Extraction!$J1179*(W$1),Data_Extraction!H1179)</f>
        <v>111.28</v>
      </c>
      <c r="X1179" s="12">
        <f>IF(Data_Extraction!I1179="",Data_Extraction!$J1179*(X$1),Data_Extraction!I1179)</f>
        <v>100.88</v>
      </c>
      <c r="Y1179" s="13">
        <f t="shared" si="108"/>
        <v>101.79</v>
      </c>
      <c r="Z1179" s="17" t="str">
        <f t="shared" si="112"/>
        <v>Afternoon</v>
      </c>
      <c r="AA1179" s="14" t="str">
        <f>VLOOKUP($N1179,'HeartRate-2022-03-21-1647950188'!$C:$G,2,0)</f>
        <v>Hands on</v>
      </c>
      <c r="AB1179" s="14" t="str">
        <f>VLOOKUP($N1179,'HeartRate-2022-03-21-1647950188'!$C:$G,3,0)</f>
        <v>Off Campus</v>
      </c>
      <c r="AC1179" s="14" t="str">
        <f>VLOOKUP($N1179,'HeartRate-2022-03-21-1647950188'!$C:$G,4,0)</f>
        <v>Standing</v>
      </c>
      <c r="AD1179" s="14" t="str">
        <f>VLOOKUP($N1179,'HeartRate-2022-03-21-1647950188'!$C:$G,5,0)</f>
        <v>Technical Contexts</v>
      </c>
      <c r="AE1179">
        <f t="shared" si="113"/>
        <v>0</v>
      </c>
      <c r="AF1179" s="18">
        <v>44635</v>
      </c>
      <c r="AG1179" s="19">
        <v>0.48028935185185184</v>
      </c>
    </row>
    <row r="1180" spans="1:33" x14ac:dyDescent="0.3">
      <c r="A1180" s="5">
        <v>44635.480451388888</v>
      </c>
      <c r="B1180" t="str">
        <f>IFERROR(AVERAGEIFS('HeartRate-2022-03-21-1647950188'!$B:$B,'HeartRate-2022-03-21-1647950188'!$A:$A,Data_Extraction!B$2,'HeartRate-2022-03-21-1647950188'!$C:$C,Data_Extraction!$A1180),"")</f>
        <v/>
      </c>
      <c r="C1180" t="str">
        <f>IFERROR(AVERAGEIFS('HeartRate-2022-03-21-1647950188'!$B:$B,'HeartRate-2022-03-21-1647950188'!$A:$A,Data_Extraction!C$2,'HeartRate-2022-03-21-1647950188'!$C:$C,Data_Extraction!$A1180),"")</f>
        <v/>
      </c>
      <c r="D1180" t="str">
        <f>IFERROR(AVERAGEIFS('HeartRate-2022-03-21-1647950188'!$B:$B,'HeartRate-2022-03-21-1647950188'!$A:$A,Data_Extraction!D$2,'HeartRate-2022-03-21-1647950188'!$C:$C,Data_Extraction!$A1180),"")</f>
        <v/>
      </c>
      <c r="E1180" t="str">
        <f>IFERROR(AVERAGEIFS('HeartRate-2022-03-21-1647950188'!$B:$B,'HeartRate-2022-03-21-1647950188'!$A:$A,Data_Extraction!E$2,'HeartRate-2022-03-21-1647950188'!$C:$C,Data_Extraction!$A1180),"")</f>
        <v/>
      </c>
      <c r="F1180" t="str">
        <f>IFERROR(AVERAGEIFS('HeartRate-2022-03-21-1647950188'!$B:$B,'HeartRate-2022-03-21-1647950188'!$A:$A,Data_Extraction!F$2,'HeartRate-2022-03-21-1647950188'!$C:$C,Data_Extraction!$A1180),"")</f>
        <v/>
      </c>
      <c r="G1180">
        <f>IFERROR(AVERAGEIFS('HeartRate-2022-03-21-1647950188'!$B:$B,'HeartRate-2022-03-21-1647950188'!$A:$A,Data_Extraction!G$2,'HeartRate-2022-03-21-1647950188'!$C:$C,Data_Extraction!$A1180),"")</f>
        <v>104</v>
      </c>
      <c r="H1180" t="str">
        <f>IFERROR(AVERAGEIFS('HeartRate-2022-03-21-1647950188'!$B:$B,'HeartRate-2022-03-21-1647950188'!$A:$A,Data_Extraction!H$2,'HeartRate-2022-03-21-1647950188'!$C:$C,Data_Extraction!$A1180),"")</f>
        <v/>
      </c>
      <c r="I1180" t="str">
        <f>IFERROR(AVERAGEIFS('HeartRate-2022-03-21-1647950188'!$B:$B,'HeartRate-2022-03-21-1647950188'!$A:$A,Data_Extraction!I$2,'HeartRate-2022-03-21-1647950188'!$C:$C,Data_Extraction!$A1180),"")</f>
        <v/>
      </c>
      <c r="J1180" s="8">
        <f t="shared" si="109"/>
        <v>104</v>
      </c>
      <c r="N1180" s="11">
        <f>Data_Extraction!A1180</f>
        <v>44635.480451388888</v>
      </c>
      <c r="O1180" s="15">
        <f t="shared" si="110"/>
        <v>44635</v>
      </c>
      <c r="P1180" s="16">
        <f t="shared" si="111"/>
        <v>0.48045138888888889</v>
      </c>
      <c r="Q1180" s="12">
        <f>IF(Data_Extraction!B1180="",Data_Extraction!$J1180*(Q$1),Data_Extraction!B1180)</f>
        <v>93.600000000000009</v>
      </c>
      <c r="R1180" s="12">
        <f>IF(Data_Extraction!C1180="",Data_Extraction!$J1180*(R$1),Data_Extraction!C1180)</f>
        <v>95.68</v>
      </c>
      <c r="S1180" s="12">
        <f>IF(Data_Extraction!D1180="",Data_Extraction!$J1180*(S$1),Data_Extraction!D1180)</f>
        <v>108.16</v>
      </c>
      <c r="T1180" s="12">
        <f>IF(Data_Extraction!E1180="",Data_Extraction!$J1180*(T$1),Data_Extraction!E1180)</f>
        <v>98.8</v>
      </c>
      <c r="U1180" s="12">
        <f>IF(Data_Extraction!F1180="",Data_Extraction!$J1180*(U$1),Data_Extraction!F1180)</f>
        <v>101.92</v>
      </c>
      <c r="V1180" s="12">
        <f>IF(Data_Extraction!G1180="",Data_Extraction!$J1180*(V$1),Data_Extraction!G1180)</f>
        <v>104</v>
      </c>
      <c r="W1180" s="12">
        <f>IF(Data_Extraction!H1180="",Data_Extraction!$J1180*(W$1),Data_Extraction!H1180)</f>
        <v>111.28</v>
      </c>
      <c r="X1180" s="12">
        <f>IF(Data_Extraction!I1180="",Data_Extraction!$J1180*(X$1),Data_Extraction!I1180)</f>
        <v>100.88</v>
      </c>
      <c r="Y1180" s="13">
        <f t="shared" si="108"/>
        <v>101.79</v>
      </c>
      <c r="Z1180" s="17" t="str">
        <f t="shared" si="112"/>
        <v>Afternoon</v>
      </c>
      <c r="AA1180" s="14" t="str">
        <f>VLOOKUP($N1180,'HeartRate-2022-03-21-1647950188'!$C:$G,2,0)</f>
        <v>Hands on</v>
      </c>
      <c r="AB1180" s="14" t="str">
        <f>VLOOKUP($N1180,'HeartRate-2022-03-21-1647950188'!$C:$G,3,0)</f>
        <v>Off Campus</v>
      </c>
      <c r="AC1180" s="14" t="str">
        <f>VLOOKUP($N1180,'HeartRate-2022-03-21-1647950188'!$C:$G,4,0)</f>
        <v>Standing</v>
      </c>
      <c r="AD1180" s="14" t="str">
        <f>VLOOKUP($N1180,'HeartRate-2022-03-21-1647950188'!$C:$G,5,0)</f>
        <v>Technical Contexts</v>
      </c>
      <c r="AE1180">
        <f t="shared" si="113"/>
        <v>0</v>
      </c>
      <c r="AF1180" s="18">
        <v>44635</v>
      </c>
      <c r="AG1180" s="19">
        <v>0.48045138888888889</v>
      </c>
    </row>
    <row r="1181" spans="1:33" x14ac:dyDescent="0.3">
      <c r="A1181" s="5">
        <v>44635.480543981481</v>
      </c>
      <c r="B1181" t="str">
        <f>IFERROR(AVERAGEIFS('HeartRate-2022-03-21-1647950188'!$B:$B,'HeartRate-2022-03-21-1647950188'!$A:$A,Data_Extraction!B$2,'HeartRate-2022-03-21-1647950188'!$C:$C,Data_Extraction!$A1181),"")</f>
        <v/>
      </c>
      <c r="C1181" t="str">
        <f>IFERROR(AVERAGEIFS('HeartRate-2022-03-21-1647950188'!$B:$B,'HeartRate-2022-03-21-1647950188'!$A:$A,Data_Extraction!C$2,'HeartRate-2022-03-21-1647950188'!$C:$C,Data_Extraction!$A1181),"")</f>
        <v/>
      </c>
      <c r="D1181" t="str">
        <f>IFERROR(AVERAGEIFS('HeartRate-2022-03-21-1647950188'!$B:$B,'HeartRate-2022-03-21-1647950188'!$A:$A,Data_Extraction!D$2,'HeartRate-2022-03-21-1647950188'!$C:$C,Data_Extraction!$A1181),"")</f>
        <v/>
      </c>
      <c r="E1181" t="str">
        <f>IFERROR(AVERAGEIFS('HeartRate-2022-03-21-1647950188'!$B:$B,'HeartRate-2022-03-21-1647950188'!$A:$A,Data_Extraction!E$2,'HeartRate-2022-03-21-1647950188'!$C:$C,Data_Extraction!$A1181),"")</f>
        <v/>
      </c>
      <c r="F1181" t="str">
        <f>IFERROR(AVERAGEIFS('HeartRate-2022-03-21-1647950188'!$B:$B,'HeartRate-2022-03-21-1647950188'!$A:$A,Data_Extraction!F$2,'HeartRate-2022-03-21-1647950188'!$C:$C,Data_Extraction!$A1181),"")</f>
        <v/>
      </c>
      <c r="G1181">
        <f>IFERROR(AVERAGEIFS('HeartRate-2022-03-21-1647950188'!$B:$B,'HeartRate-2022-03-21-1647950188'!$A:$A,Data_Extraction!G$2,'HeartRate-2022-03-21-1647950188'!$C:$C,Data_Extraction!$A1181),"")</f>
        <v>104</v>
      </c>
      <c r="H1181" t="str">
        <f>IFERROR(AVERAGEIFS('HeartRate-2022-03-21-1647950188'!$B:$B,'HeartRate-2022-03-21-1647950188'!$A:$A,Data_Extraction!H$2,'HeartRate-2022-03-21-1647950188'!$C:$C,Data_Extraction!$A1181),"")</f>
        <v/>
      </c>
      <c r="I1181">
        <f>IFERROR(AVERAGEIFS('HeartRate-2022-03-21-1647950188'!$B:$B,'HeartRate-2022-03-21-1647950188'!$A:$A,Data_Extraction!I$2,'HeartRate-2022-03-21-1647950188'!$C:$C,Data_Extraction!$A1181),"")</f>
        <v>98</v>
      </c>
      <c r="J1181" s="8">
        <f t="shared" si="109"/>
        <v>101</v>
      </c>
      <c r="N1181" s="11">
        <f>Data_Extraction!A1181</f>
        <v>44635.480543981481</v>
      </c>
      <c r="O1181" s="15">
        <f t="shared" si="110"/>
        <v>44635</v>
      </c>
      <c r="P1181" s="16">
        <f t="shared" si="111"/>
        <v>0.48054398148148153</v>
      </c>
      <c r="Q1181" s="12">
        <f>IF(Data_Extraction!B1181="",Data_Extraction!$J1181*(Q$1),Data_Extraction!B1181)</f>
        <v>90.9</v>
      </c>
      <c r="R1181" s="12">
        <f>IF(Data_Extraction!C1181="",Data_Extraction!$J1181*(R$1),Data_Extraction!C1181)</f>
        <v>92.92</v>
      </c>
      <c r="S1181" s="12">
        <f>IF(Data_Extraction!D1181="",Data_Extraction!$J1181*(S$1),Data_Extraction!D1181)</f>
        <v>105.04</v>
      </c>
      <c r="T1181" s="12">
        <f>IF(Data_Extraction!E1181="",Data_Extraction!$J1181*(T$1),Data_Extraction!E1181)</f>
        <v>95.949999999999989</v>
      </c>
      <c r="U1181" s="12">
        <f>IF(Data_Extraction!F1181="",Data_Extraction!$J1181*(U$1),Data_Extraction!F1181)</f>
        <v>98.98</v>
      </c>
      <c r="V1181" s="12">
        <f>IF(Data_Extraction!G1181="",Data_Extraction!$J1181*(V$1),Data_Extraction!G1181)</f>
        <v>104</v>
      </c>
      <c r="W1181" s="12">
        <f>IF(Data_Extraction!H1181="",Data_Extraction!$J1181*(W$1),Data_Extraction!H1181)</f>
        <v>108.07000000000001</v>
      </c>
      <c r="X1181" s="12">
        <f>IF(Data_Extraction!I1181="",Data_Extraction!$J1181*(X$1),Data_Extraction!I1181)</f>
        <v>98</v>
      </c>
      <c r="Y1181" s="13">
        <f t="shared" si="108"/>
        <v>99.232500000000002</v>
      </c>
      <c r="Z1181" s="17" t="str">
        <f t="shared" si="112"/>
        <v>Afternoon</v>
      </c>
      <c r="AA1181" s="14" t="str">
        <f>VLOOKUP($N1181,'HeartRate-2022-03-21-1647950188'!$C:$G,2,0)</f>
        <v>Hands on</v>
      </c>
      <c r="AB1181" s="14" t="str">
        <f>VLOOKUP($N1181,'HeartRate-2022-03-21-1647950188'!$C:$G,3,0)</f>
        <v>Off Campus</v>
      </c>
      <c r="AC1181" s="14" t="str">
        <f>VLOOKUP($N1181,'HeartRate-2022-03-21-1647950188'!$C:$G,4,0)</f>
        <v>Standing</v>
      </c>
      <c r="AD1181" s="14" t="str">
        <f>VLOOKUP($N1181,'HeartRate-2022-03-21-1647950188'!$C:$G,5,0)</f>
        <v>Technical Contexts</v>
      </c>
      <c r="AE1181">
        <f t="shared" si="113"/>
        <v>0</v>
      </c>
      <c r="AF1181" s="18">
        <v>44635</v>
      </c>
      <c r="AG1181" s="19">
        <v>0.48054398148148153</v>
      </c>
    </row>
    <row r="1182" spans="1:33" x14ac:dyDescent="0.3">
      <c r="A1182" s="5">
        <v>44635.480740740742</v>
      </c>
      <c r="B1182" t="str">
        <f>IFERROR(AVERAGEIFS('HeartRate-2022-03-21-1647950188'!$B:$B,'HeartRate-2022-03-21-1647950188'!$A:$A,Data_Extraction!B$2,'HeartRate-2022-03-21-1647950188'!$C:$C,Data_Extraction!$A1182),"")</f>
        <v/>
      </c>
      <c r="C1182" t="str">
        <f>IFERROR(AVERAGEIFS('HeartRate-2022-03-21-1647950188'!$B:$B,'HeartRate-2022-03-21-1647950188'!$A:$A,Data_Extraction!C$2,'HeartRate-2022-03-21-1647950188'!$C:$C,Data_Extraction!$A1182),"")</f>
        <v/>
      </c>
      <c r="D1182" t="str">
        <f>IFERROR(AVERAGEIFS('HeartRate-2022-03-21-1647950188'!$B:$B,'HeartRate-2022-03-21-1647950188'!$A:$A,Data_Extraction!D$2,'HeartRate-2022-03-21-1647950188'!$C:$C,Data_Extraction!$A1182),"")</f>
        <v/>
      </c>
      <c r="E1182" t="str">
        <f>IFERROR(AVERAGEIFS('HeartRate-2022-03-21-1647950188'!$B:$B,'HeartRate-2022-03-21-1647950188'!$A:$A,Data_Extraction!E$2,'HeartRate-2022-03-21-1647950188'!$C:$C,Data_Extraction!$A1182),"")</f>
        <v/>
      </c>
      <c r="F1182" t="str">
        <f>IFERROR(AVERAGEIFS('HeartRate-2022-03-21-1647950188'!$B:$B,'HeartRate-2022-03-21-1647950188'!$A:$A,Data_Extraction!F$2,'HeartRate-2022-03-21-1647950188'!$C:$C,Data_Extraction!$A1182),"")</f>
        <v/>
      </c>
      <c r="G1182" t="str">
        <f>IFERROR(AVERAGEIFS('HeartRate-2022-03-21-1647950188'!$B:$B,'HeartRate-2022-03-21-1647950188'!$A:$A,Data_Extraction!G$2,'HeartRate-2022-03-21-1647950188'!$C:$C,Data_Extraction!$A1182),"")</f>
        <v/>
      </c>
      <c r="H1182" t="str">
        <f>IFERROR(AVERAGEIFS('HeartRate-2022-03-21-1647950188'!$B:$B,'HeartRate-2022-03-21-1647950188'!$A:$A,Data_Extraction!H$2,'HeartRate-2022-03-21-1647950188'!$C:$C,Data_Extraction!$A1182),"")</f>
        <v/>
      </c>
      <c r="I1182">
        <f>IFERROR(AVERAGEIFS('HeartRate-2022-03-21-1647950188'!$B:$B,'HeartRate-2022-03-21-1647950188'!$A:$A,Data_Extraction!I$2,'HeartRate-2022-03-21-1647950188'!$C:$C,Data_Extraction!$A1182),"")</f>
        <v>105</v>
      </c>
      <c r="J1182" s="8">
        <f t="shared" si="109"/>
        <v>105</v>
      </c>
      <c r="N1182" s="11">
        <f>Data_Extraction!A1182</f>
        <v>44635.480740740742</v>
      </c>
      <c r="O1182" s="15">
        <f t="shared" si="110"/>
        <v>44635</v>
      </c>
      <c r="P1182" s="16">
        <f t="shared" si="111"/>
        <v>0.48074074074074075</v>
      </c>
      <c r="Q1182" s="12">
        <f>IF(Data_Extraction!B1182="",Data_Extraction!$J1182*(Q$1),Data_Extraction!B1182)</f>
        <v>94.5</v>
      </c>
      <c r="R1182" s="12">
        <f>IF(Data_Extraction!C1182="",Data_Extraction!$J1182*(R$1),Data_Extraction!C1182)</f>
        <v>96.600000000000009</v>
      </c>
      <c r="S1182" s="12">
        <f>IF(Data_Extraction!D1182="",Data_Extraction!$J1182*(S$1),Data_Extraction!D1182)</f>
        <v>109.2</v>
      </c>
      <c r="T1182" s="12">
        <f>IF(Data_Extraction!E1182="",Data_Extraction!$J1182*(T$1),Data_Extraction!E1182)</f>
        <v>99.75</v>
      </c>
      <c r="U1182" s="12">
        <f>IF(Data_Extraction!F1182="",Data_Extraction!$J1182*(U$1),Data_Extraction!F1182)</f>
        <v>102.89999999999999</v>
      </c>
      <c r="V1182" s="12">
        <f>IF(Data_Extraction!G1182="",Data_Extraction!$J1182*(V$1),Data_Extraction!G1182)</f>
        <v>95.55</v>
      </c>
      <c r="W1182" s="12">
        <f>IF(Data_Extraction!H1182="",Data_Extraction!$J1182*(W$1),Data_Extraction!H1182)</f>
        <v>112.35000000000001</v>
      </c>
      <c r="X1182" s="12">
        <f>IF(Data_Extraction!I1182="",Data_Extraction!$J1182*(X$1),Data_Extraction!I1182)</f>
        <v>105</v>
      </c>
      <c r="Y1182" s="13">
        <f t="shared" si="108"/>
        <v>101.98125</v>
      </c>
      <c r="Z1182" s="17" t="str">
        <f t="shared" si="112"/>
        <v>Afternoon</v>
      </c>
      <c r="AA1182" s="14" t="str">
        <f>VLOOKUP($N1182,'HeartRate-2022-03-21-1647950188'!$C:$G,2,0)</f>
        <v>Hands on</v>
      </c>
      <c r="AB1182" s="14" t="str">
        <f>VLOOKUP($N1182,'HeartRate-2022-03-21-1647950188'!$C:$G,3,0)</f>
        <v>Off Campus</v>
      </c>
      <c r="AC1182" s="14" t="str">
        <f>VLOOKUP($N1182,'HeartRate-2022-03-21-1647950188'!$C:$G,4,0)</f>
        <v>Standing</v>
      </c>
      <c r="AD1182" s="14" t="str">
        <f>VLOOKUP($N1182,'HeartRate-2022-03-21-1647950188'!$C:$G,5,0)</f>
        <v>Technical Contexts</v>
      </c>
      <c r="AE1182">
        <f t="shared" si="113"/>
        <v>0</v>
      </c>
      <c r="AF1182" s="18">
        <v>44635</v>
      </c>
      <c r="AG1182" s="19">
        <v>0.48074074074074075</v>
      </c>
    </row>
    <row r="1183" spans="1:33" x14ac:dyDescent="0.3">
      <c r="A1183" s="5">
        <v>44635.480752314812</v>
      </c>
      <c r="B1183" t="str">
        <f>IFERROR(AVERAGEIFS('HeartRate-2022-03-21-1647950188'!$B:$B,'HeartRate-2022-03-21-1647950188'!$A:$A,Data_Extraction!B$2,'HeartRate-2022-03-21-1647950188'!$C:$C,Data_Extraction!$A1183),"")</f>
        <v/>
      </c>
      <c r="C1183" t="str">
        <f>IFERROR(AVERAGEIFS('HeartRate-2022-03-21-1647950188'!$B:$B,'HeartRate-2022-03-21-1647950188'!$A:$A,Data_Extraction!C$2,'HeartRate-2022-03-21-1647950188'!$C:$C,Data_Extraction!$A1183),"")</f>
        <v/>
      </c>
      <c r="D1183" t="str">
        <f>IFERROR(AVERAGEIFS('HeartRate-2022-03-21-1647950188'!$B:$B,'HeartRate-2022-03-21-1647950188'!$A:$A,Data_Extraction!D$2,'HeartRate-2022-03-21-1647950188'!$C:$C,Data_Extraction!$A1183),"")</f>
        <v/>
      </c>
      <c r="E1183" t="str">
        <f>IFERROR(AVERAGEIFS('HeartRate-2022-03-21-1647950188'!$B:$B,'HeartRate-2022-03-21-1647950188'!$A:$A,Data_Extraction!E$2,'HeartRate-2022-03-21-1647950188'!$C:$C,Data_Extraction!$A1183),"")</f>
        <v/>
      </c>
      <c r="F1183" t="str">
        <f>IFERROR(AVERAGEIFS('HeartRate-2022-03-21-1647950188'!$B:$B,'HeartRate-2022-03-21-1647950188'!$A:$A,Data_Extraction!F$2,'HeartRate-2022-03-21-1647950188'!$C:$C,Data_Extraction!$A1183),"")</f>
        <v/>
      </c>
      <c r="G1183">
        <f>IFERROR(AVERAGEIFS('HeartRate-2022-03-21-1647950188'!$B:$B,'HeartRate-2022-03-21-1647950188'!$A:$A,Data_Extraction!G$2,'HeartRate-2022-03-21-1647950188'!$C:$C,Data_Extraction!$A1183),"")</f>
        <v>106</v>
      </c>
      <c r="H1183" t="str">
        <f>IFERROR(AVERAGEIFS('HeartRate-2022-03-21-1647950188'!$B:$B,'HeartRate-2022-03-21-1647950188'!$A:$A,Data_Extraction!H$2,'HeartRate-2022-03-21-1647950188'!$C:$C,Data_Extraction!$A1183),"")</f>
        <v/>
      </c>
      <c r="I1183" t="str">
        <f>IFERROR(AVERAGEIFS('HeartRate-2022-03-21-1647950188'!$B:$B,'HeartRate-2022-03-21-1647950188'!$A:$A,Data_Extraction!I$2,'HeartRate-2022-03-21-1647950188'!$C:$C,Data_Extraction!$A1183),"")</f>
        <v/>
      </c>
      <c r="J1183" s="8">
        <f t="shared" si="109"/>
        <v>106</v>
      </c>
      <c r="N1183" s="11">
        <f>Data_Extraction!A1183</f>
        <v>44635.480752314812</v>
      </c>
      <c r="O1183" s="15">
        <f t="shared" si="110"/>
        <v>44635</v>
      </c>
      <c r="P1183" s="16">
        <f t="shared" si="111"/>
        <v>0.48075231481481479</v>
      </c>
      <c r="Q1183" s="12">
        <f>IF(Data_Extraction!B1183="",Data_Extraction!$J1183*(Q$1),Data_Extraction!B1183)</f>
        <v>95.4</v>
      </c>
      <c r="R1183" s="12">
        <f>IF(Data_Extraction!C1183="",Data_Extraction!$J1183*(R$1),Data_Extraction!C1183)</f>
        <v>97.52000000000001</v>
      </c>
      <c r="S1183" s="12">
        <f>IF(Data_Extraction!D1183="",Data_Extraction!$J1183*(S$1),Data_Extraction!D1183)</f>
        <v>110.24000000000001</v>
      </c>
      <c r="T1183" s="12">
        <f>IF(Data_Extraction!E1183="",Data_Extraction!$J1183*(T$1),Data_Extraction!E1183)</f>
        <v>100.69999999999999</v>
      </c>
      <c r="U1183" s="12">
        <f>IF(Data_Extraction!F1183="",Data_Extraction!$J1183*(U$1),Data_Extraction!F1183)</f>
        <v>103.88</v>
      </c>
      <c r="V1183" s="12">
        <f>IF(Data_Extraction!G1183="",Data_Extraction!$J1183*(V$1),Data_Extraction!G1183)</f>
        <v>106</v>
      </c>
      <c r="W1183" s="12">
        <f>IF(Data_Extraction!H1183="",Data_Extraction!$J1183*(W$1),Data_Extraction!H1183)</f>
        <v>113.42</v>
      </c>
      <c r="X1183" s="12">
        <f>IF(Data_Extraction!I1183="",Data_Extraction!$J1183*(X$1),Data_Extraction!I1183)</f>
        <v>102.82</v>
      </c>
      <c r="Y1183" s="13">
        <f t="shared" si="108"/>
        <v>103.7475</v>
      </c>
      <c r="Z1183" s="17" t="str">
        <f t="shared" si="112"/>
        <v>Afternoon</v>
      </c>
      <c r="AA1183" s="14" t="str">
        <f>VLOOKUP($N1183,'HeartRate-2022-03-21-1647950188'!$C:$G,2,0)</f>
        <v>Hands on</v>
      </c>
      <c r="AB1183" s="14" t="str">
        <f>VLOOKUP($N1183,'HeartRate-2022-03-21-1647950188'!$C:$G,3,0)</f>
        <v>Off Campus</v>
      </c>
      <c r="AC1183" s="14" t="str">
        <f>VLOOKUP($N1183,'HeartRate-2022-03-21-1647950188'!$C:$G,4,0)</f>
        <v>Standing</v>
      </c>
      <c r="AD1183" s="14" t="str">
        <f>VLOOKUP($N1183,'HeartRate-2022-03-21-1647950188'!$C:$G,5,0)</f>
        <v>Technical Contexts</v>
      </c>
      <c r="AE1183">
        <f t="shared" si="113"/>
        <v>0</v>
      </c>
      <c r="AF1183" s="18">
        <v>44635</v>
      </c>
      <c r="AG1183" s="19">
        <v>0.48075231481481479</v>
      </c>
    </row>
    <row r="1184" spans="1:33" x14ac:dyDescent="0.3">
      <c r="A1184" s="5">
        <v>44635.481886574074</v>
      </c>
      <c r="B1184" t="str">
        <f>IFERROR(AVERAGEIFS('HeartRate-2022-03-21-1647950188'!$B:$B,'HeartRate-2022-03-21-1647950188'!$A:$A,Data_Extraction!B$2,'HeartRate-2022-03-21-1647950188'!$C:$C,Data_Extraction!$A1184),"")</f>
        <v/>
      </c>
      <c r="C1184" t="str">
        <f>IFERROR(AVERAGEIFS('HeartRate-2022-03-21-1647950188'!$B:$B,'HeartRate-2022-03-21-1647950188'!$A:$A,Data_Extraction!C$2,'HeartRate-2022-03-21-1647950188'!$C:$C,Data_Extraction!$A1184),"")</f>
        <v/>
      </c>
      <c r="D1184" t="str">
        <f>IFERROR(AVERAGEIFS('HeartRate-2022-03-21-1647950188'!$B:$B,'HeartRate-2022-03-21-1647950188'!$A:$A,Data_Extraction!D$2,'HeartRate-2022-03-21-1647950188'!$C:$C,Data_Extraction!$A1184),"")</f>
        <v/>
      </c>
      <c r="E1184" t="str">
        <f>IFERROR(AVERAGEIFS('HeartRate-2022-03-21-1647950188'!$B:$B,'HeartRate-2022-03-21-1647950188'!$A:$A,Data_Extraction!E$2,'HeartRate-2022-03-21-1647950188'!$C:$C,Data_Extraction!$A1184),"")</f>
        <v/>
      </c>
      <c r="F1184" t="str">
        <f>IFERROR(AVERAGEIFS('HeartRate-2022-03-21-1647950188'!$B:$B,'HeartRate-2022-03-21-1647950188'!$A:$A,Data_Extraction!F$2,'HeartRate-2022-03-21-1647950188'!$C:$C,Data_Extraction!$A1184),"")</f>
        <v/>
      </c>
      <c r="G1184" t="str">
        <f>IFERROR(AVERAGEIFS('HeartRate-2022-03-21-1647950188'!$B:$B,'HeartRate-2022-03-21-1647950188'!$A:$A,Data_Extraction!G$2,'HeartRate-2022-03-21-1647950188'!$C:$C,Data_Extraction!$A1184),"")</f>
        <v/>
      </c>
      <c r="H1184" t="str">
        <f>IFERROR(AVERAGEIFS('HeartRate-2022-03-21-1647950188'!$B:$B,'HeartRate-2022-03-21-1647950188'!$A:$A,Data_Extraction!H$2,'HeartRate-2022-03-21-1647950188'!$C:$C,Data_Extraction!$A1184),"")</f>
        <v/>
      </c>
      <c r="I1184">
        <f>IFERROR(AVERAGEIFS('HeartRate-2022-03-21-1647950188'!$B:$B,'HeartRate-2022-03-21-1647950188'!$A:$A,Data_Extraction!I$2,'HeartRate-2022-03-21-1647950188'!$C:$C,Data_Extraction!$A1184),"")</f>
        <v>94</v>
      </c>
      <c r="J1184" s="8">
        <f t="shared" si="109"/>
        <v>94</v>
      </c>
      <c r="N1184" s="11">
        <f>Data_Extraction!A1184</f>
        <v>44635.481886574074</v>
      </c>
      <c r="O1184" s="15">
        <f t="shared" si="110"/>
        <v>44635</v>
      </c>
      <c r="P1184" s="16">
        <f t="shared" si="111"/>
        <v>0.48188657407407409</v>
      </c>
      <c r="Q1184" s="12">
        <f>IF(Data_Extraction!B1184="",Data_Extraction!$J1184*(Q$1),Data_Extraction!B1184)</f>
        <v>84.600000000000009</v>
      </c>
      <c r="R1184" s="12">
        <f>IF(Data_Extraction!C1184="",Data_Extraction!$J1184*(R$1),Data_Extraction!C1184)</f>
        <v>86.48</v>
      </c>
      <c r="S1184" s="12">
        <f>IF(Data_Extraction!D1184="",Data_Extraction!$J1184*(S$1),Data_Extraction!D1184)</f>
        <v>97.76</v>
      </c>
      <c r="T1184" s="12">
        <f>IF(Data_Extraction!E1184="",Data_Extraction!$J1184*(T$1),Data_Extraction!E1184)</f>
        <v>89.3</v>
      </c>
      <c r="U1184" s="12">
        <f>IF(Data_Extraction!F1184="",Data_Extraction!$J1184*(U$1),Data_Extraction!F1184)</f>
        <v>92.12</v>
      </c>
      <c r="V1184" s="12">
        <f>IF(Data_Extraction!G1184="",Data_Extraction!$J1184*(V$1),Data_Extraction!G1184)</f>
        <v>85.54</v>
      </c>
      <c r="W1184" s="12">
        <f>IF(Data_Extraction!H1184="",Data_Extraction!$J1184*(W$1),Data_Extraction!H1184)</f>
        <v>100.58000000000001</v>
      </c>
      <c r="X1184" s="12">
        <f>IF(Data_Extraction!I1184="",Data_Extraction!$J1184*(X$1),Data_Extraction!I1184)</f>
        <v>94</v>
      </c>
      <c r="Y1184" s="13">
        <f t="shared" si="108"/>
        <v>91.297500000000014</v>
      </c>
      <c r="Z1184" s="17" t="str">
        <f t="shared" si="112"/>
        <v>Afternoon</v>
      </c>
      <c r="AA1184" s="14" t="str">
        <f>VLOOKUP($N1184,'HeartRate-2022-03-21-1647950188'!$C:$G,2,0)</f>
        <v>Hands on</v>
      </c>
      <c r="AB1184" s="14" t="str">
        <f>VLOOKUP($N1184,'HeartRate-2022-03-21-1647950188'!$C:$G,3,0)</f>
        <v>Off Campus</v>
      </c>
      <c r="AC1184" s="14" t="str">
        <f>VLOOKUP($N1184,'HeartRate-2022-03-21-1647950188'!$C:$G,4,0)</f>
        <v>Standing</v>
      </c>
      <c r="AD1184" s="14" t="str">
        <f>VLOOKUP($N1184,'HeartRate-2022-03-21-1647950188'!$C:$G,5,0)</f>
        <v>Technical Contexts</v>
      </c>
      <c r="AE1184">
        <f t="shared" si="113"/>
        <v>0</v>
      </c>
      <c r="AF1184" s="18">
        <v>44635</v>
      </c>
      <c r="AG1184" s="19">
        <v>0.48188657407407409</v>
      </c>
    </row>
    <row r="1185" spans="1:33" x14ac:dyDescent="0.3">
      <c r="A1185" s="5">
        <v>44635.481932870367</v>
      </c>
      <c r="B1185" t="str">
        <f>IFERROR(AVERAGEIFS('HeartRate-2022-03-21-1647950188'!$B:$B,'HeartRate-2022-03-21-1647950188'!$A:$A,Data_Extraction!B$2,'HeartRate-2022-03-21-1647950188'!$C:$C,Data_Extraction!$A1185),"")</f>
        <v/>
      </c>
      <c r="C1185" t="str">
        <f>IFERROR(AVERAGEIFS('HeartRate-2022-03-21-1647950188'!$B:$B,'HeartRate-2022-03-21-1647950188'!$A:$A,Data_Extraction!C$2,'HeartRate-2022-03-21-1647950188'!$C:$C,Data_Extraction!$A1185),"")</f>
        <v/>
      </c>
      <c r="D1185" t="str">
        <f>IFERROR(AVERAGEIFS('HeartRate-2022-03-21-1647950188'!$B:$B,'HeartRate-2022-03-21-1647950188'!$A:$A,Data_Extraction!D$2,'HeartRate-2022-03-21-1647950188'!$C:$C,Data_Extraction!$A1185),"")</f>
        <v/>
      </c>
      <c r="E1185" t="str">
        <f>IFERROR(AVERAGEIFS('HeartRate-2022-03-21-1647950188'!$B:$B,'HeartRate-2022-03-21-1647950188'!$A:$A,Data_Extraction!E$2,'HeartRate-2022-03-21-1647950188'!$C:$C,Data_Extraction!$A1185),"")</f>
        <v/>
      </c>
      <c r="F1185" t="str">
        <f>IFERROR(AVERAGEIFS('HeartRate-2022-03-21-1647950188'!$B:$B,'HeartRate-2022-03-21-1647950188'!$A:$A,Data_Extraction!F$2,'HeartRate-2022-03-21-1647950188'!$C:$C,Data_Extraction!$A1185),"")</f>
        <v/>
      </c>
      <c r="G1185">
        <f>IFERROR(AVERAGEIFS('HeartRate-2022-03-21-1647950188'!$B:$B,'HeartRate-2022-03-21-1647950188'!$A:$A,Data_Extraction!G$2,'HeartRate-2022-03-21-1647950188'!$C:$C,Data_Extraction!$A1185),"")</f>
        <v>98</v>
      </c>
      <c r="H1185" t="str">
        <f>IFERROR(AVERAGEIFS('HeartRate-2022-03-21-1647950188'!$B:$B,'HeartRate-2022-03-21-1647950188'!$A:$A,Data_Extraction!H$2,'HeartRate-2022-03-21-1647950188'!$C:$C,Data_Extraction!$A1185),"")</f>
        <v/>
      </c>
      <c r="I1185">
        <f>IFERROR(AVERAGEIFS('HeartRate-2022-03-21-1647950188'!$B:$B,'HeartRate-2022-03-21-1647950188'!$A:$A,Data_Extraction!I$2,'HeartRate-2022-03-21-1647950188'!$C:$C,Data_Extraction!$A1185),"")</f>
        <v>95</v>
      </c>
      <c r="J1185" s="8">
        <f t="shared" si="109"/>
        <v>96.5</v>
      </c>
      <c r="N1185" s="11">
        <f>Data_Extraction!A1185</f>
        <v>44635.481932870367</v>
      </c>
      <c r="O1185" s="15">
        <f t="shared" si="110"/>
        <v>44635</v>
      </c>
      <c r="P1185" s="16">
        <f t="shared" si="111"/>
        <v>0.48193287037037041</v>
      </c>
      <c r="Q1185" s="12">
        <f>IF(Data_Extraction!B1185="",Data_Extraction!$J1185*(Q$1),Data_Extraction!B1185)</f>
        <v>86.850000000000009</v>
      </c>
      <c r="R1185" s="12">
        <f>IF(Data_Extraction!C1185="",Data_Extraction!$J1185*(R$1),Data_Extraction!C1185)</f>
        <v>88.78</v>
      </c>
      <c r="S1185" s="12">
        <f>IF(Data_Extraction!D1185="",Data_Extraction!$J1185*(S$1),Data_Extraction!D1185)</f>
        <v>100.36</v>
      </c>
      <c r="T1185" s="12">
        <f>IF(Data_Extraction!E1185="",Data_Extraction!$J1185*(T$1),Data_Extraction!E1185)</f>
        <v>91.674999999999997</v>
      </c>
      <c r="U1185" s="12">
        <f>IF(Data_Extraction!F1185="",Data_Extraction!$J1185*(U$1),Data_Extraction!F1185)</f>
        <v>94.57</v>
      </c>
      <c r="V1185" s="12">
        <f>IF(Data_Extraction!G1185="",Data_Extraction!$J1185*(V$1),Data_Extraction!G1185)</f>
        <v>98</v>
      </c>
      <c r="W1185" s="12">
        <f>IF(Data_Extraction!H1185="",Data_Extraction!$J1185*(W$1),Data_Extraction!H1185)</f>
        <v>103.25500000000001</v>
      </c>
      <c r="X1185" s="12">
        <f>IF(Data_Extraction!I1185="",Data_Extraction!$J1185*(X$1),Data_Extraction!I1185)</f>
        <v>95</v>
      </c>
      <c r="Y1185" s="13">
        <f t="shared" si="108"/>
        <v>94.811250000000001</v>
      </c>
      <c r="Z1185" s="17" t="str">
        <f t="shared" si="112"/>
        <v>Afternoon</v>
      </c>
      <c r="AA1185" s="14" t="str">
        <f>VLOOKUP($N1185,'HeartRate-2022-03-21-1647950188'!$C:$G,2,0)</f>
        <v>Hands on</v>
      </c>
      <c r="AB1185" s="14" t="str">
        <f>VLOOKUP($N1185,'HeartRate-2022-03-21-1647950188'!$C:$G,3,0)</f>
        <v>Off Campus</v>
      </c>
      <c r="AC1185" s="14" t="str">
        <f>VLOOKUP($N1185,'HeartRate-2022-03-21-1647950188'!$C:$G,4,0)</f>
        <v>Standing</v>
      </c>
      <c r="AD1185" s="14" t="str">
        <f>VLOOKUP($N1185,'HeartRate-2022-03-21-1647950188'!$C:$G,5,0)</f>
        <v>Technical Contexts</v>
      </c>
      <c r="AE1185">
        <f t="shared" si="113"/>
        <v>0</v>
      </c>
      <c r="AF1185" s="18">
        <v>44635</v>
      </c>
      <c r="AG1185" s="19">
        <v>0.48193287037037041</v>
      </c>
    </row>
    <row r="1186" spans="1:33" x14ac:dyDescent="0.3">
      <c r="A1186" s="5">
        <v>44635.481956018521</v>
      </c>
      <c r="B1186" t="str">
        <f>IFERROR(AVERAGEIFS('HeartRate-2022-03-21-1647950188'!$B:$B,'HeartRate-2022-03-21-1647950188'!$A:$A,Data_Extraction!B$2,'HeartRate-2022-03-21-1647950188'!$C:$C,Data_Extraction!$A1186),"")</f>
        <v/>
      </c>
      <c r="C1186" t="str">
        <f>IFERROR(AVERAGEIFS('HeartRate-2022-03-21-1647950188'!$B:$B,'HeartRate-2022-03-21-1647950188'!$A:$A,Data_Extraction!C$2,'HeartRate-2022-03-21-1647950188'!$C:$C,Data_Extraction!$A1186),"")</f>
        <v/>
      </c>
      <c r="D1186" t="str">
        <f>IFERROR(AVERAGEIFS('HeartRate-2022-03-21-1647950188'!$B:$B,'HeartRate-2022-03-21-1647950188'!$A:$A,Data_Extraction!D$2,'HeartRate-2022-03-21-1647950188'!$C:$C,Data_Extraction!$A1186),"")</f>
        <v/>
      </c>
      <c r="E1186" t="str">
        <f>IFERROR(AVERAGEIFS('HeartRate-2022-03-21-1647950188'!$B:$B,'HeartRate-2022-03-21-1647950188'!$A:$A,Data_Extraction!E$2,'HeartRate-2022-03-21-1647950188'!$C:$C,Data_Extraction!$A1186),"")</f>
        <v/>
      </c>
      <c r="F1186" t="str">
        <f>IFERROR(AVERAGEIFS('HeartRate-2022-03-21-1647950188'!$B:$B,'HeartRate-2022-03-21-1647950188'!$A:$A,Data_Extraction!F$2,'HeartRate-2022-03-21-1647950188'!$C:$C,Data_Extraction!$A1186),"")</f>
        <v/>
      </c>
      <c r="G1186">
        <f>IFERROR(AVERAGEIFS('HeartRate-2022-03-21-1647950188'!$B:$B,'HeartRate-2022-03-21-1647950188'!$A:$A,Data_Extraction!G$2,'HeartRate-2022-03-21-1647950188'!$C:$C,Data_Extraction!$A1186),"")</f>
        <v>101</v>
      </c>
      <c r="H1186" t="str">
        <f>IFERROR(AVERAGEIFS('HeartRate-2022-03-21-1647950188'!$B:$B,'HeartRate-2022-03-21-1647950188'!$A:$A,Data_Extraction!H$2,'HeartRate-2022-03-21-1647950188'!$C:$C,Data_Extraction!$A1186),"")</f>
        <v/>
      </c>
      <c r="I1186" t="str">
        <f>IFERROR(AVERAGEIFS('HeartRate-2022-03-21-1647950188'!$B:$B,'HeartRate-2022-03-21-1647950188'!$A:$A,Data_Extraction!I$2,'HeartRate-2022-03-21-1647950188'!$C:$C,Data_Extraction!$A1186),"")</f>
        <v/>
      </c>
      <c r="J1186" s="8">
        <f t="shared" si="109"/>
        <v>101</v>
      </c>
      <c r="N1186" s="11">
        <f>Data_Extraction!A1186</f>
        <v>44635.481956018521</v>
      </c>
      <c r="O1186" s="15">
        <f t="shared" si="110"/>
        <v>44635</v>
      </c>
      <c r="P1186" s="16">
        <f t="shared" si="111"/>
        <v>0.48195601851851855</v>
      </c>
      <c r="Q1186" s="12">
        <f>IF(Data_Extraction!B1186="",Data_Extraction!$J1186*(Q$1),Data_Extraction!B1186)</f>
        <v>90.9</v>
      </c>
      <c r="R1186" s="12">
        <f>IF(Data_Extraction!C1186="",Data_Extraction!$J1186*(R$1),Data_Extraction!C1186)</f>
        <v>92.92</v>
      </c>
      <c r="S1186" s="12">
        <f>IF(Data_Extraction!D1186="",Data_Extraction!$J1186*(S$1),Data_Extraction!D1186)</f>
        <v>105.04</v>
      </c>
      <c r="T1186" s="12">
        <f>IF(Data_Extraction!E1186="",Data_Extraction!$J1186*(T$1),Data_Extraction!E1186)</f>
        <v>95.949999999999989</v>
      </c>
      <c r="U1186" s="12">
        <f>IF(Data_Extraction!F1186="",Data_Extraction!$J1186*(U$1),Data_Extraction!F1186)</f>
        <v>98.98</v>
      </c>
      <c r="V1186" s="12">
        <f>IF(Data_Extraction!G1186="",Data_Extraction!$J1186*(V$1),Data_Extraction!G1186)</f>
        <v>101</v>
      </c>
      <c r="W1186" s="12">
        <f>IF(Data_Extraction!H1186="",Data_Extraction!$J1186*(W$1),Data_Extraction!H1186)</f>
        <v>108.07000000000001</v>
      </c>
      <c r="X1186" s="12">
        <f>IF(Data_Extraction!I1186="",Data_Extraction!$J1186*(X$1),Data_Extraction!I1186)</f>
        <v>97.97</v>
      </c>
      <c r="Y1186" s="13">
        <f t="shared" si="108"/>
        <v>98.853750000000005</v>
      </c>
      <c r="Z1186" s="17" t="str">
        <f t="shared" si="112"/>
        <v>Afternoon</v>
      </c>
      <c r="AA1186" s="14" t="str">
        <f>VLOOKUP($N1186,'HeartRate-2022-03-21-1647950188'!$C:$G,2,0)</f>
        <v>Hands on</v>
      </c>
      <c r="AB1186" s="14" t="str">
        <f>VLOOKUP($N1186,'HeartRate-2022-03-21-1647950188'!$C:$G,3,0)</f>
        <v>Off Campus</v>
      </c>
      <c r="AC1186" s="14" t="str">
        <f>VLOOKUP($N1186,'HeartRate-2022-03-21-1647950188'!$C:$G,4,0)</f>
        <v>Standing</v>
      </c>
      <c r="AD1186" s="14" t="str">
        <f>VLOOKUP($N1186,'HeartRate-2022-03-21-1647950188'!$C:$G,5,0)</f>
        <v>Technical Contexts</v>
      </c>
      <c r="AE1186">
        <f t="shared" si="113"/>
        <v>0</v>
      </c>
      <c r="AF1186" s="18">
        <v>44635</v>
      </c>
      <c r="AG1186" s="19">
        <v>0.48195601851851855</v>
      </c>
    </row>
    <row r="1187" spans="1:33" x14ac:dyDescent="0.3">
      <c r="A1187" s="5">
        <v>44635.482534722221</v>
      </c>
      <c r="B1187" t="str">
        <f>IFERROR(AVERAGEIFS('HeartRate-2022-03-21-1647950188'!$B:$B,'HeartRate-2022-03-21-1647950188'!$A:$A,Data_Extraction!B$2,'HeartRate-2022-03-21-1647950188'!$C:$C,Data_Extraction!$A1187),"")</f>
        <v/>
      </c>
      <c r="C1187" t="str">
        <f>IFERROR(AVERAGEIFS('HeartRate-2022-03-21-1647950188'!$B:$B,'HeartRate-2022-03-21-1647950188'!$A:$A,Data_Extraction!C$2,'HeartRate-2022-03-21-1647950188'!$C:$C,Data_Extraction!$A1187),"")</f>
        <v/>
      </c>
      <c r="D1187" t="str">
        <f>IFERROR(AVERAGEIFS('HeartRate-2022-03-21-1647950188'!$B:$B,'HeartRate-2022-03-21-1647950188'!$A:$A,Data_Extraction!D$2,'HeartRate-2022-03-21-1647950188'!$C:$C,Data_Extraction!$A1187),"")</f>
        <v/>
      </c>
      <c r="E1187" t="str">
        <f>IFERROR(AVERAGEIFS('HeartRate-2022-03-21-1647950188'!$B:$B,'HeartRate-2022-03-21-1647950188'!$A:$A,Data_Extraction!E$2,'HeartRate-2022-03-21-1647950188'!$C:$C,Data_Extraction!$A1187),"")</f>
        <v/>
      </c>
      <c r="F1187" t="str">
        <f>IFERROR(AVERAGEIFS('HeartRate-2022-03-21-1647950188'!$B:$B,'HeartRate-2022-03-21-1647950188'!$A:$A,Data_Extraction!F$2,'HeartRate-2022-03-21-1647950188'!$C:$C,Data_Extraction!$A1187),"")</f>
        <v/>
      </c>
      <c r="G1187">
        <f>IFERROR(AVERAGEIFS('HeartRate-2022-03-21-1647950188'!$B:$B,'HeartRate-2022-03-21-1647950188'!$A:$A,Data_Extraction!G$2,'HeartRate-2022-03-21-1647950188'!$C:$C,Data_Extraction!$A1187),"")</f>
        <v>100</v>
      </c>
      <c r="H1187" t="str">
        <f>IFERROR(AVERAGEIFS('HeartRate-2022-03-21-1647950188'!$B:$B,'HeartRate-2022-03-21-1647950188'!$A:$A,Data_Extraction!H$2,'HeartRate-2022-03-21-1647950188'!$C:$C,Data_Extraction!$A1187),"")</f>
        <v/>
      </c>
      <c r="I1187" t="str">
        <f>IFERROR(AVERAGEIFS('HeartRate-2022-03-21-1647950188'!$B:$B,'HeartRate-2022-03-21-1647950188'!$A:$A,Data_Extraction!I$2,'HeartRate-2022-03-21-1647950188'!$C:$C,Data_Extraction!$A1187),"")</f>
        <v/>
      </c>
      <c r="J1187" s="8">
        <f t="shared" si="109"/>
        <v>100</v>
      </c>
      <c r="N1187" s="11">
        <f>Data_Extraction!A1187</f>
        <v>44635.482534722221</v>
      </c>
      <c r="O1187" s="15">
        <f t="shared" si="110"/>
        <v>44635</v>
      </c>
      <c r="P1187" s="16">
        <f t="shared" si="111"/>
        <v>0.48253472222222221</v>
      </c>
      <c r="Q1187" s="12">
        <f>IF(Data_Extraction!B1187="",Data_Extraction!$J1187*(Q$1),Data_Extraction!B1187)</f>
        <v>90</v>
      </c>
      <c r="R1187" s="12">
        <f>IF(Data_Extraction!C1187="",Data_Extraction!$J1187*(R$1),Data_Extraction!C1187)</f>
        <v>92</v>
      </c>
      <c r="S1187" s="12">
        <f>IF(Data_Extraction!D1187="",Data_Extraction!$J1187*(S$1),Data_Extraction!D1187)</f>
        <v>104</v>
      </c>
      <c r="T1187" s="12">
        <f>IF(Data_Extraction!E1187="",Data_Extraction!$J1187*(T$1),Data_Extraction!E1187)</f>
        <v>95</v>
      </c>
      <c r="U1187" s="12">
        <f>IF(Data_Extraction!F1187="",Data_Extraction!$J1187*(U$1),Data_Extraction!F1187)</f>
        <v>98</v>
      </c>
      <c r="V1187" s="12">
        <f>IF(Data_Extraction!G1187="",Data_Extraction!$J1187*(V$1),Data_Extraction!G1187)</f>
        <v>100</v>
      </c>
      <c r="W1187" s="12">
        <f>IF(Data_Extraction!H1187="",Data_Extraction!$J1187*(W$1),Data_Extraction!H1187)</f>
        <v>107</v>
      </c>
      <c r="X1187" s="12">
        <f>IF(Data_Extraction!I1187="",Data_Extraction!$J1187*(X$1),Data_Extraction!I1187)</f>
        <v>97</v>
      </c>
      <c r="Y1187" s="13">
        <f t="shared" si="108"/>
        <v>97.875</v>
      </c>
      <c r="Z1187" s="17" t="str">
        <f t="shared" si="112"/>
        <v>Afternoon</v>
      </c>
      <c r="AA1187" s="14" t="str">
        <f>VLOOKUP($N1187,'HeartRate-2022-03-21-1647950188'!$C:$G,2,0)</f>
        <v>Hands on</v>
      </c>
      <c r="AB1187" s="14" t="str">
        <f>VLOOKUP($N1187,'HeartRate-2022-03-21-1647950188'!$C:$G,3,0)</f>
        <v>Off Campus</v>
      </c>
      <c r="AC1187" s="14" t="str">
        <f>VLOOKUP($N1187,'HeartRate-2022-03-21-1647950188'!$C:$G,4,0)</f>
        <v>Standing</v>
      </c>
      <c r="AD1187" s="14" t="str">
        <f>VLOOKUP($N1187,'HeartRate-2022-03-21-1647950188'!$C:$G,5,0)</f>
        <v>Technical Contexts</v>
      </c>
      <c r="AE1187">
        <f t="shared" si="113"/>
        <v>0</v>
      </c>
      <c r="AF1187" s="18">
        <v>44635</v>
      </c>
      <c r="AG1187" s="19">
        <v>0.48253472222222221</v>
      </c>
    </row>
    <row r="1188" spans="1:33" x14ac:dyDescent="0.3">
      <c r="A1188" s="5">
        <v>44635.482627314814</v>
      </c>
      <c r="B1188" t="str">
        <f>IFERROR(AVERAGEIFS('HeartRate-2022-03-21-1647950188'!$B:$B,'HeartRate-2022-03-21-1647950188'!$A:$A,Data_Extraction!B$2,'HeartRate-2022-03-21-1647950188'!$C:$C,Data_Extraction!$A1188),"")</f>
        <v/>
      </c>
      <c r="C1188" t="str">
        <f>IFERROR(AVERAGEIFS('HeartRate-2022-03-21-1647950188'!$B:$B,'HeartRate-2022-03-21-1647950188'!$A:$A,Data_Extraction!C$2,'HeartRate-2022-03-21-1647950188'!$C:$C,Data_Extraction!$A1188),"")</f>
        <v/>
      </c>
      <c r="D1188" t="str">
        <f>IFERROR(AVERAGEIFS('HeartRate-2022-03-21-1647950188'!$B:$B,'HeartRate-2022-03-21-1647950188'!$A:$A,Data_Extraction!D$2,'HeartRate-2022-03-21-1647950188'!$C:$C,Data_Extraction!$A1188),"")</f>
        <v/>
      </c>
      <c r="E1188" t="str">
        <f>IFERROR(AVERAGEIFS('HeartRate-2022-03-21-1647950188'!$B:$B,'HeartRate-2022-03-21-1647950188'!$A:$A,Data_Extraction!E$2,'HeartRate-2022-03-21-1647950188'!$C:$C,Data_Extraction!$A1188),"")</f>
        <v/>
      </c>
      <c r="F1188" t="str">
        <f>IFERROR(AVERAGEIFS('HeartRate-2022-03-21-1647950188'!$B:$B,'HeartRate-2022-03-21-1647950188'!$A:$A,Data_Extraction!F$2,'HeartRate-2022-03-21-1647950188'!$C:$C,Data_Extraction!$A1188),"")</f>
        <v/>
      </c>
      <c r="G1188">
        <f>IFERROR(AVERAGEIFS('HeartRate-2022-03-21-1647950188'!$B:$B,'HeartRate-2022-03-21-1647950188'!$A:$A,Data_Extraction!G$2,'HeartRate-2022-03-21-1647950188'!$C:$C,Data_Extraction!$A1188),"")</f>
        <v>99</v>
      </c>
      <c r="H1188" t="str">
        <f>IFERROR(AVERAGEIFS('HeartRate-2022-03-21-1647950188'!$B:$B,'HeartRate-2022-03-21-1647950188'!$A:$A,Data_Extraction!H$2,'HeartRate-2022-03-21-1647950188'!$C:$C,Data_Extraction!$A1188),"")</f>
        <v/>
      </c>
      <c r="I1188">
        <f>IFERROR(AVERAGEIFS('HeartRate-2022-03-21-1647950188'!$B:$B,'HeartRate-2022-03-21-1647950188'!$A:$A,Data_Extraction!I$2,'HeartRate-2022-03-21-1647950188'!$C:$C,Data_Extraction!$A1188),"")</f>
        <v>98</v>
      </c>
      <c r="J1188" s="8">
        <f t="shared" si="109"/>
        <v>98.5</v>
      </c>
      <c r="N1188" s="11">
        <f>Data_Extraction!A1188</f>
        <v>44635.482627314814</v>
      </c>
      <c r="O1188" s="15">
        <f t="shared" si="110"/>
        <v>44635</v>
      </c>
      <c r="P1188" s="16">
        <f t="shared" si="111"/>
        <v>0.4826273148148148</v>
      </c>
      <c r="Q1188" s="12">
        <f>IF(Data_Extraction!B1188="",Data_Extraction!$J1188*(Q$1),Data_Extraction!B1188)</f>
        <v>88.65</v>
      </c>
      <c r="R1188" s="12">
        <f>IF(Data_Extraction!C1188="",Data_Extraction!$J1188*(R$1),Data_Extraction!C1188)</f>
        <v>90.62</v>
      </c>
      <c r="S1188" s="12">
        <f>IF(Data_Extraction!D1188="",Data_Extraction!$J1188*(S$1),Data_Extraction!D1188)</f>
        <v>102.44</v>
      </c>
      <c r="T1188" s="12">
        <f>IF(Data_Extraction!E1188="",Data_Extraction!$J1188*(T$1),Data_Extraction!E1188)</f>
        <v>93.574999999999989</v>
      </c>
      <c r="U1188" s="12">
        <f>IF(Data_Extraction!F1188="",Data_Extraction!$J1188*(U$1),Data_Extraction!F1188)</f>
        <v>96.53</v>
      </c>
      <c r="V1188" s="12">
        <f>IF(Data_Extraction!G1188="",Data_Extraction!$J1188*(V$1),Data_Extraction!G1188)</f>
        <v>99</v>
      </c>
      <c r="W1188" s="12">
        <f>IF(Data_Extraction!H1188="",Data_Extraction!$J1188*(W$1),Data_Extraction!H1188)</f>
        <v>105.39500000000001</v>
      </c>
      <c r="X1188" s="12">
        <f>IF(Data_Extraction!I1188="",Data_Extraction!$J1188*(X$1),Data_Extraction!I1188)</f>
        <v>98</v>
      </c>
      <c r="Y1188" s="13">
        <f t="shared" si="108"/>
        <v>96.776250000000005</v>
      </c>
      <c r="Z1188" s="17" t="str">
        <f t="shared" si="112"/>
        <v>Afternoon</v>
      </c>
      <c r="AA1188" s="14" t="str">
        <f>VLOOKUP($N1188,'HeartRate-2022-03-21-1647950188'!$C:$G,2,0)</f>
        <v>Hands on</v>
      </c>
      <c r="AB1188" s="14" t="str">
        <f>VLOOKUP($N1188,'HeartRate-2022-03-21-1647950188'!$C:$G,3,0)</f>
        <v>Off Campus</v>
      </c>
      <c r="AC1188" s="14" t="str">
        <f>VLOOKUP($N1188,'HeartRate-2022-03-21-1647950188'!$C:$G,4,0)</f>
        <v>Standing</v>
      </c>
      <c r="AD1188" s="14" t="str">
        <f>VLOOKUP($N1188,'HeartRate-2022-03-21-1647950188'!$C:$G,5,0)</f>
        <v>Technical Contexts</v>
      </c>
      <c r="AE1188">
        <f t="shared" si="113"/>
        <v>0</v>
      </c>
      <c r="AF1188" s="18">
        <v>44635</v>
      </c>
      <c r="AG1188" s="19">
        <v>0.4826273148148148</v>
      </c>
    </row>
    <row r="1189" spans="1:33" x14ac:dyDescent="0.3">
      <c r="A1189" s="5">
        <v>44635.48332175926</v>
      </c>
      <c r="B1189" t="str">
        <f>IFERROR(AVERAGEIFS('HeartRate-2022-03-21-1647950188'!$B:$B,'HeartRate-2022-03-21-1647950188'!$A:$A,Data_Extraction!B$2,'HeartRate-2022-03-21-1647950188'!$C:$C,Data_Extraction!$A1189),"")</f>
        <v/>
      </c>
      <c r="C1189" t="str">
        <f>IFERROR(AVERAGEIFS('HeartRate-2022-03-21-1647950188'!$B:$B,'HeartRate-2022-03-21-1647950188'!$A:$A,Data_Extraction!C$2,'HeartRate-2022-03-21-1647950188'!$C:$C,Data_Extraction!$A1189),"")</f>
        <v/>
      </c>
      <c r="D1189" t="str">
        <f>IFERROR(AVERAGEIFS('HeartRate-2022-03-21-1647950188'!$B:$B,'HeartRate-2022-03-21-1647950188'!$A:$A,Data_Extraction!D$2,'HeartRate-2022-03-21-1647950188'!$C:$C,Data_Extraction!$A1189),"")</f>
        <v/>
      </c>
      <c r="E1189" t="str">
        <f>IFERROR(AVERAGEIFS('HeartRate-2022-03-21-1647950188'!$B:$B,'HeartRate-2022-03-21-1647950188'!$A:$A,Data_Extraction!E$2,'HeartRate-2022-03-21-1647950188'!$C:$C,Data_Extraction!$A1189),"")</f>
        <v/>
      </c>
      <c r="F1189" t="str">
        <f>IFERROR(AVERAGEIFS('HeartRate-2022-03-21-1647950188'!$B:$B,'HeartRate-2022-03-21-1647950188'!$A:$A,Data_Extraction!F$2,'HeartRate-2022-03-21-1647950188'!$C:$C,Data_Extraction!$A1189),"")</f>
        <v/>
      </c>
      <c r="G1189">
        <f>IFERROR(AVERAGEIFS('HeartRate-2022-03-21-1647950188'!$B:$B,'HeartRate-2022-03-21-1647950188'!$A:$A,Data_Extraction!G$2,'HeartRate-2022-03-21-1647950188'!$C:$C,Data_Extraction!$A1189),"")</f>
        <v>108</v>
      </c>
      <c r="H1189" t="str">
        <f>IFERROR(AVERAGEIFS('HeartRate-2022-03-21-1647950188'!$B:$B,'HeartRate-2022-03-21-1647950188'!$A:$A,Data_Extraction!H$2,'HeartRate-2022-03-21-1647950188'!$C:$C,Data_Extraction!$A1189),"")</f>
        <v/>
      </c>
      <c r="I1189">
        <f>IFERROR(AVERAGEIFS('HeartRate-2022-03-21-1647950188'!$B:$B,'HeartRate-2022-03-21-1647950188'!$A:$A,Data_Extraction!I$2,'HeartRate-2022-03-21-1647950188'!$C:$C,Data_Extraction!$A1189),"")</f>
        <v>103</v>
      </c>
      <c r="J1189" s="8">
        <f t="shared" si="109"/>
        <v>105.5</v>
      </c>
      <c r="N1189" s="11">
        <f>Data_Extraction!A1189</f>
        <v>44635.48332175926</v>
      </c>
      <c r="O1189" s="15">
        <f t="shared" si="110"/>
        <v>44635</v>
      </c>
      <c r="P1189" s="16">
        <f t="shared" si="111"/>
        <v>0.4833217592592593</v>
      </c>
      <c r="Q1189" s="12">
        <f>IF(Data_Extraction!B1189="",Data_Extraction!$J1189*(Q$1),Data_Extraction!B1189)</f>
        <v>94.95</v>
      </c>
      <c r="R1189" s="12">
        <f>IF(Data_Extraction!C1189="",Data_Extraction!$J1189*(R$1),Data_Extraction!C1189)</f>
        <v>97.06</v>
      </c>
      <c r="S1189" s="12">
        <f>IF(Data_Extraction!D1189="",Data_Extraction!$J1189*(S$1),Data_Extraction!D1189)</f>
        <v>109.72</v>
      </c>
      <c r="T1189" s="12">
        <f>IF(Data_Extraction!E1189="",Data_Extraction!$J1189*(T$1),Data_Extraction!E1189)</f>
        <v>100.22499999999999</v>
      </c>
      <c r="U1189" s="12">
        <f>IF(Data_Extraction!F1189="",Data_Extraction!$J1189*(U$1),Data_Extraction!F1189)</f>
        <v>103.39</v>
      </c>
      <c r="V1189" s="12">
        <f>IF(Data_Extraction!G1189="",Data_Extraction!$J1189*(V$1),Data_Extraction!G1189)</f>
        <v>108</v>
      </c>
      <c r="W1189" s="12">
        <f>IF(Data_Extraction!H1189="",Data_Extraction!$J1189*(W$1),Data_Extraction!H1189)</f>
        <v>112.88500000000001</v>
      </c>
      <c r="X1189" s="12">
        <f>IF(Data_Extraction!I1189="",Data_Extraction!$J1189*(X$1),Data_Extraction!I1189)</f>
        <v>103</v>
      </c>
      <c r="Y1189" s="13">
        <f t="shared" si="108"/>
        <v>103.65375</v>
      </c>
      <c r="Z1189" s="17" t="str">
        <f t="shared" si="112"/>
        <v>Afternoon</v>
      </c>
      <c r="AA1189" s="14" t="str">
        <f>VLOOKUP($N1189,'HeartRate-2022-03-21-1647950188'!$C:$G,2,0)</f>
        <v>Hands on</v>
      </c>
      <c r="AB1189" s="14" t="str">
        <f>VLOOKUP($N1189,'HeartRate-2022-03-21-1647950188'!$C:$G,3,0)</f>
        <v>Off Campus</v>
      </c>
      <c r="AC1189" s="14" t="str">
        <f>VLOOKUP($N1189,'HeartRate-2022-03-21-1647950188'!$C:$G,4,0)</f>
        <v>Standing</v>
      </c>
      <c r="AD1189" s="14" t="str">
        <f>VLOOKUP($N1189,'HeartRate-2022-03-21-1647950188'!$C:$G,5,0)</f>
        <v>Technical Contexts</v>
      </c>
      <c r="AE1189">
        <f t="shared" si="113"/>
        <v>0</v>
      </c>
      <c r="AF1189" s="18">
        <v>44635</v>
      </c>
      <c r="AG1189" s="19">
        <v>0.4833217592592593</v>
      </c>
    </row>
    <row r="1190" spans="1:33" x14ac:dyDescent="0.3">
      <c r="A1190" s="5">
        <v>44635.48333333333</v>
      </c>
      <c r="B1190">
        <f>IFERROR(AVERAGEIFS('HeartRate-2022-03-21-1647950188'!$B:$B,'HeartRate-2022-03-21-1647950188'!$A:$A,Data_Extraction!B$2,'HeartRate-2022-03-21-1647950188'!$C:$C,Data_Extraction!$A1190),"")</f>
        <v>103</v>
      </c>
      <c r="C1190" t="str">
        <f>IFERROR(AVERAGEIFS('HeartRate-2022-03-21-1647950188'!$B:$B,'HeartRate-2022-03-21-1647950188'!$A:$A,Data_Extraction!C$2,'HeartRate-2022-03-21-1647950188'!$C:$C,Data_Extraction!$A1190),"")</f>
        <v/>
      </c>
      <c r="D1190" t="str">
        <f>IFERROR(AVERAGEIFS('HeartRate-2022-03-21-1647950188'!$B:$B,'HeartRate-2022-03-21-1647950188'!$A:$A,Data_Extraction!D$2,'HeartRate-2022-03-21-1647950188'!$C:$C,Data_Extraction!$A1190),"")</f>
        <v/>
      </c>
      <c r="E1190" t="str">
        <f>IFERROR(AVERAGEIFS('HeartRate-2022-03-21-1647950188'!$B:$B,'HeartRate-2022-03-21-1647950188'!$A:$A,Data_Extraction!E$2,'HeartRate-2022-03-21-1647950188'!$C:$C,Data_Extraction!$A1190),"")</f>
        <v/>
      </c>
      <c r="F1190" t="str">
        <f>IFERROR(AVERAGEIFS('HeartRate-2022-03-21-1647950188'!$B:$B,'HeartRate-2022-03-21-1647950188'!$A:$A,Data_Extraction!F$2,'HeartRate-2022-03-21-1647950188'!$C:$C,Data_Extraction!$A1190),"")</f>
        <v/>
      </c>
      <c r="G1190" t="str">
        <f>IFERROR(AVERAGEIFS('HeartRate-2022-03-21-1647950188'!$B:$B,'HeartRate-2022-03-21-1647950188'!$A:$A,Data_Extraction!G$2,'HeartRate-2022-03-21-1647950188'!$C:$C,Data_Extraction!$A1190),"")</f>
        <v/>
      </c>
      <c r="H1190">
        <f>IFERROR(AVERAGEIFS('HeartRate-2022-03-21-1647950188'!$B:$B,'HeartRate-2022-03-21-1647950188'!$A:$A,Data_Extraction!H$2,'HeartRate-2022-03-21-1647950188'!$C:$C,Data_Extraction!$A1190),"")</f>
        <v>122</v>
      </c>
      <c r="I1190" t="str">
        <f>IFERROR(AVERAGEIFS('HeartRate-2022-03-21-1647950188'!$B:$B,'HeartRate-2022-03-21-1647950188'!$A:$A,Data_Extraction!I$2,'HeartRate-2022-03-21-1647950188'!$C:$C,Data_Extraction!$A1190),"")</f>
        <v/>
      </c>
      <c r="J1190" s="8">
        <f t="shared" si="109"/>
        <v>112.5</v>
      </c>
      <c r="N1190" s="11">
        <f>Data_Extraction!A1190</f>
        <v>44635.48333333333</v>
      </c>
      <c r="O1190" s="15">
        <f t="shared" si="110"/>
        <v>44635</v>
      </c>
      <c r="P1190" s="16">
        <f t="shared" si="111"/>
        <v>0.48333333333333334</v>
      </c>
      <c r="Q1190" s="12">
        <f>IF(Data_Extraction!B1190="",Data_Extraction!$J1190*(Q$1),Data_Extraction!B1190)</f>
        <v>103</v>
      </c>
      <c r="R1190" s="12">
        <f>IF(Data_Extraction!C1190="",Data_Extraction!$J1190*(R$1),Data_Extraction!C1190)</f>
        <v>103.5</v>
      </c>
      <c r="S1190" s="12">
        <f>IF(Data_Extraction!D1190="",Data_Extraction!$J1190*(S$1),Data_Extraction!D1190)</f>
        <v>117</v>
      </c>
      <c r="T1190" s="12">
        <f>IF(Data_Extraction!E1190="",Data_Extraction!$J1190*(T$1),Data_Extraction!E1190)</f>
        <v>106.875</v>
      </c>
      <c r="U1190" s="12">
        <f>IF(Data_Extraction!F1190="",Data_Extraction!$J1190*(U$1),Data_Extraction!F1190)</f>
        <v>110.25</v>
      </c>
      <c r="V1190" s="12">
        <f>IF(Data_Extraction!G1190="",Data_Extraction!$J1190*(V$1),Data_Extraction!G1190)</f>
        <v>102.375</v>
      </c>
      <c r="W1190" s="12">
        <f>IF(Data_Extraction!H1190="",Data_Extraction!$J1190*(W$1),Data_Extraction!H1190)</f>
        <v>122</v>
      </c>
      <c r="X1190" s="12">
        <f>IF(Data_Extraction!I1190="",Data_Extraction!$J1190*(X$1),Data_Extraction!I1190)</f>
        <v>109.125</v>
      </c>
      <c r="Y1190" s="13">
        <f t="shared" si="108"/>
        <v>109.265625</v>
      </c>
      <c r="Z1190" s="17" t="str">
        <f t="shared" si="112"/>
        <v>Afternoon</v>
      </c>
      <c r="AA1190" s="14" t="str">
        <f>VLOOKUP($N1190,'HeartRate-2022-03-21-1647950188'!$C:$G,2,0)</f>
        <v>Hands on</v>
      </c>
      <c r="AB1190" s="14" t="str">
        <f>VLOOKUP($N1190,'HeartRate-2022-03-21-1647950188'!$C:$G,3,0)</f>
        <v>Off Campus</v>
      </c>
      <c r="AC1190" s="14" t="str">
        <f>VLOOKUP($N1190,'HeartRate-2022-03-21-1647950188'!$C:$G,4,0)</f>
        <v>Standing</v>
      </c>
      <c r="AD1190" s="14" t="str">
        <f>VLOOKUP($N1190,'HeartRate-2022-03-21-1647950188'!$C:$G,5,0)</f>
        <v>Technical Contexts</v>
      </c>
      <c r="AE1190">
        <f t="shared" si="113"/>
        <v>0</v>
      </c>
      <c r="AF1190" s="18">
        <v>44635</v>
      </c>
      <c r="AG1190" s="19">
        <v>0.48333333333333334</v>
      </c>
    </row>
    <row r="1191" spans="1:33" x14ac:dyDescent="0.3">
      <c r="A1191" s="5">
        <v>44635.483611111114</v>
      </c>
      <c r="B1191" t="str">
        <f>IFERROR(AVERAGEIFS('HeartRate-2022-03-21-1647950188'!$B:$B,'HeartRate-2022-03-21-1647950188'!$A:$A,Data_Extraction!B$2,'HeartRate-2022-03-21-1647950188'!$C:$C,Data_Extraction!$A1191),"")</f>
        <v/>
      </c>
      <c r="C1191" t="str">
        <f>IFERROR(AVERAGEIFS('HeartRate-2022-03-21-1647950188'!$B:$B,'HeartRate-2022-03-21-1647950188'!$A:$A,Data_Extraction!C$2,'HeartRate-2022-03-21-1647950188'!$C:$C,Data_Extraction!$A1191),"")</f>
        <v/>
      </c>
      <c r="D1191" t="str">
        <f>IFERROR(AVERAGEIFS('HeartRate-2022-03-21-1647950188'!$B:$B,'HeartRate-2022-03-21-1647950188'!$A:$A,Data_Extraction!D$2,'HeartRate-2022-03-21-1647950188'!$C:$C,Data_Extraction!$A1191),"")</f>
        <v/>
      </c>
      <c r="E1191" t="str">
        <f>IFERROR(AVERAGEIFS('HeartRate-2022-03-21-1647950188'!$B:$B,'HeartRate-2022-03-21-1647950188'!$A:$A,Data_Extraction!E$2,'HeartRate-2022-03-21-1647950188'!$C:$C,Data_Extraction!$A1191),"")</f>
        <v/>
      </c>
      <c r="F1191" t="str">
        <f>IFERROR(AVERAGEIFS('HeartRate-2022-03-21-1647950188'!$B:$B,'HeartRate-2022-03-21-1647950188'!$A:$A,Data_Extraction!F$2,'HeartRate-2022-03-21-1647950188'!$C:$C,Data_Extraction!$A1191),"")</f>
        <v/>
      </c>
      <c r="G1191">
        <f>IFERROR(AVERAGEIFS('HeartRate-2022-03-21-1647950188'!$B:$B,'HeartRate-2022-03-21-1647950188'!$A:$A,Data_Extraction!G$2,'HeartRate-2022-03-21-1647950188'!$C:$C,Data_Extraction!$A1191),"")</f>
        <v>106</v>
      </c>
      <c r="H1191" t="str">
        <f>IFERROR(AVERAGEIFS('HeartRate-2022-03-21-1647950188'!$B:$B,'HeartRate-2022-03-21-1647950188'!$A:$A,Data_Extraction!H$2,'HeartRate-2022-03-21-1647950188'!$C:$C,Data_Extraction!$A1191),"")</f>
        <v/>
      </c>
      <c r="I1191" t="str">
        <f>IFERROR(AVERAGEIFS('HeartRate-2022-03-21-1647950188'!$B:$B,'HeartRate-2022-03-21-1647950188'!$A:$A,Data_Extraction!I$2,'HeartRate-2022-03-21-1647950188'!$C:$C,Data_Extraction!$A1191),"")</f>
        <v/>
      </c>
      <c r="J1191" s="8">
        <f t="shared" si="109"/>
        <v>106</v>
      </c>
      <c r="N1191" s="11">
        <f>Data_Extraction!A1191</f>
        <v>44635.483611111114</v>
      </c>
      <c r="O1191" s="15">
        <f t="shared" si="110"/>
        <v>44635</v>
      </c>
      <c r="P1191" s="16">
        <f t="shared" si="111"/>
        <v>0.48361111111111116</v>
      </c>
      <c r="Q1191" s="12">
        <f>IF(Data_Extraction!B1191="",Data_Extraction!$J1191*(Q$1),Data_Extraction!B1191)</f>
        <v>95.4</v>
      </c>
      <c r="R1191" s="12">
        <f>IF(Data_Extraction!C1191="",Data_Extraction!$J1191*(R$1),Data_Extraction!C1191)</f>
        <v>97.52000000000001</v>
      </c>
      <c r="S1191" s="12">
        <f>IF(Data_Extraction!D1191="",Data_Extraction!$J1191*(S$1),Data_Extraction!D1191)</f>
        <v>110.24000000000001</v>
      </c>
      <c r="T1191" s="12">
        <f>IF(Data_Extraction!E1191="",Data_Extraction!$J1191*(T$1),Data_Extraction!E1191)</f>
        <v>100.69999999999999</v>
      </c>
      <c r="U1191" s="12">
        <f>IF(Data_Extraction!F1191="",Data_Extraction!$J1191*(U$1),Data_Extraction!F1191)</f>
        <v>103.88</v>
      </c>
      <c r="V1191" s="12">
        <f>IF(Data_Extraction!G1191="",Data_Extraction!$J1191*(V$1),Data_Extraction!G1191)</f>
        <v>106</v>
      </c>
      <c r="W1191" s="12">
        <f>IF(Data_Extraction!H1191="",Data_Extraction!$J1191*(W$1),Data_Extraction!H1191)</f>
        <v>113.42</v>
      </c>
      <c r="X1191" s="12">
        <f>IF(Data_Extraction!I1191="",Data_Extraction!$J1191*(X$1),Data_Extraction!I1191)</f>
        <v>102.82</v>
      </c>
      <c r="Y1191" s="13">
        <f t="shared" si="108"/>
        <v>103.7475</v>
      </c>
      <c r="Z1191" s="17" t="str">
        <f t="shared" si="112"/>
        <v>Afternoon</v>
      </c>
      <c r="AA1191" s="14" t="str">
        <f>VLOOKUP($N1191,'HeartRate-2022-03-21-1647950188'!$C:$G,2,0)</f>
        <v>Hands on</v>
      </c>
      <c r="AB1191" s="14" t="str">
        <f>VLOOKUP($N1191,'HeartRate-2022-03-21-1647950188'!$C:$G,3,0)</f>
        <v>Off Campus</v>
      </c>
      <c r="AC1191" s="14" t="str">
        <f>VLOOKUP($N1191,'HeartRate-2022-03-21-1647950188'!$C:$G,4,0)</f>
        <v>Standing</v>
      </c>
      <c r="AD1191" s="14" t="str">
        <f>VLOOKUP($N1191,'HeartRate-2022-03-21-1647950188'!$C:$G,5,0)</f>
        <v>Technical Contexts</v>
      </c>
      <c r="AE1191">
        <f t="shared" si="113"/>
        <v>0</v>
      </c>
      <c r="AF1191" s="18">
        <v>44635</v>
      </c>
      <c r="AG1191" s="19">
        <v>0.48361111111111116</v>
      </c>
    </row>
    <row r="1192" spans="1:33" x14ac:dyDescent="0.3">
      <c r="A1192" s="5">
        <v>44635.484016203707</v>
      </c>
      <c r="B1192" t="str">
        <f>IFERROR(AVERAGEIFS('HeartRate-2022-03-21-1647950188'!$B:$B,'HeartRate-2022-03-21-1647950188'!$A:$A,Data_Extraction!B$2,'HeartRate-2022-03-21-1647950188'!$C:$C,Data_Extraction!$A1192),"")</f>
        <v/>
      </c>
      <c r="C1192" t="str">
        <f>IFERROR(AVERAGEIFS('HeartRate-2022-03-21-1647950188'!$B:$B,'HeartRate-2022-03-21-1647950188'!$A:$A,Data_Extraction!C$2,'HeartRate-2022-03-21-1647950188'!$C:$C,Data_Extraction!$A1192),"")</f>
        <v/>
      </c>
      <c r="D1192" t="str">
        <f>IFERROR(AVERAGEIFS('HeartRate-2022-03-21-1647950188'!$B:$B,'HeartRate-2022-03-21-1647950188'!$A:$A,Data_Extraction!D$2,'HeartRate-2022-03-21-1647950188'!$C:$C,Data_Extraction!$A1192),"")</f>
        <v/>
      </c>
      <c r="E1192" t="str">
        <f>IFERROR(AVERAGEIFS('HeartRate-2022-03-21-1647950188'!$B:$B,'HeartRate-2022-03-21-1647950188'!$A:$A,Data_Extraction!E$2,'HeartRate-2022-03-21-1647950188'!$C:$C,Data_Extraction!$A1192),"")</f>
        <v/>
      </c>
      <c r="F1192" t="str">
        <f>IFERROR(AVERAGEIFS('HeartRate-2022-03-21-1647950188'!$B:$B,'HeartRate-2022-03-21-1647950188'!$A:$A,Data_Extraction!F$2,'HeartRate-2022-03-21-1647950188'!$C:$C,Data_Extraction!$A1192),"")</f>
        <v/>
      </c>
      <c r="G1192">
        <f>IFERROR(AVERAGEIFS('HeartRate-2022-03-21-1647950188'!$B:$B,'HeartRate-2022-03-21-1647950188'!$A:$A,Data_Extraction!G$2,'HeartRate-2022-03-21-1647950188'!$C:$C,Data_Extraction!$A1192),"")</f>
        <v>104</v>
      </c>
      <c r="H1192" t="str">
        <f>IFERROR(AVERAGEIFS('HeartRate-2022-03-21-1647950188'!$B:$B,'HeartRate-2022-03-21-1647950188'!$A:$A,Data_Extraction!H$2,'HeartRate-2022-03-21-1647950188'!$C:$C,Data_Extraction!$A1192),"")</f>
        <v/>
      </c>
      <c r="I1192">
        <f>IFERROR(AVERAGEIFS('HeartRate-2022-03-21-1647950188'!$B:$B,'HeartRate-2022-03-21-1647950188'!$A:$A,Data_Extraction!I$2,'HeartRate-2022-03-21-1647950188'!$C:$C,Data_Extraction!$A1192),"")</f>
        <v>118</v>
      </c>
      <c r="J1192" s="8">
        <f t="shared" si="109"/>
        <v>111</v>
      </c>
      <c r="N1192" s="11">
        <f>Data_Extraction!A1192</f>
        <v>44635.484016203707</v>
      </c>
      <c r="O1192" s="15">
        <f t="shared" si="110"/>
        <v>44635</v>
      </c>
      <c r="P1192" s="16">
        <f t="shared" si="111"/>
        <v>0.48401620370370368</v>
      </c>
      <c r="Q1192" s="12">
        <f>IF(Data_Extraction!B1192="",Data_Extraction!$J1192*(Q$1),Data_Extraction!B1192)</f>
        <v>99.9</v>
      </c>
      <c r="R1192" s="12">
        <f>IF(Data_Extraction!C1192="",Data_Extraction!$J1192*(R$1),Data_Extraction!C1192)</f>
        <v>102.12</v>
      </c>
      <c r="S1192" s="12">
        <f>IF(Data_Extraction!D1192="",Data_Extraction!$J1192*(S$1),Data_Extraction!D1192)</f>
        <v>115.44</v>
      </c>
      <c r="T1192" s="12">
        <f>IF(Data_Extraction!E1192="",Data_Extraction!$J1192*(T$1),Data_Extraction!E1192)</f>
        <v>105.44999999999999</v>
      </c>
      <c r="U1192" s="12">
        <f>IF(Data_Extraction!F1192="",Data_Extraction!$J1192*(U$1),Data_Extraction!F1192)</f>
        <v>108.78</v>
      </c>
      <c r="V1192" s="12">
        <f>IF(Data_Extraction!G1192="",Data_Extraction!$J1192*(V$1),Data_Extraction!G1192)</f>
        <v>104</v>
      </c>
      <c r="W1192" s="12">
        <f>IF(Data_Extraction!H1192="",Data_Extraction!$J1192*(W$1),Data_Extraction!H1192)</f>
        <v>118.77000000000001</v>
      </c>
      <c r="X1192" s="12">
        <f>IF(Data_Extraction!I1192="",Data_Extraction!$J1192*(X$1),Data_Extraction!I1192)</f>
        <v>118</v>
      </c>
      <c r="Y1192" s="13">
        <f t="shared" si="108"/>
        <v>109.0575</v>
      </c>
      <c r="Z1192" s="17" t="str">
        <f t="shared" si="112"/>
        <v>Afternoon</v>
      </c>
      <c r="AA1192" s="14" t="str">
        <f>VLOOKUP($N1192,'HeartRate-2022-03-21-1647950188'!$C:$G,2,0)</f>
        <v>Hands on</v>
      </c>
      <c r="AB1192" s="14" t="str">
        <f>VLOOKUP($N1192,'HeartRate-2022-03-21-1647950188'!$C:$G,3,0)</f>
        <v>Off Campus</v>
      </c>
      <c r="AC1192" s="14" t="str">
        <f>VLOOKUP($N1192,'HeartRate-2022-03-21-1647950188'!$C:$G,4,0)</f>
        <v>Standing</v>
      </c>
      <c r="AD1192" s="14" t="str">
        <f>VLOOKUP($N1192,'HeartRate-2022-03-21-1647950188'!$C:$G,5,0)</f>
        <v>Technical Contexts</v>
      </c>
      <c r="AE1192">
        <f t="shared" si="113"/>
        <v>0</v>
      </c>
      <c r="AF1192" s="18">
        <v>44635</v>
      </c>
      <c r="AG1192" s="19">
        <v>0.48401620370370368</v>
      </c>
    </row>
    <row r="1193" spans="1:33" x14ac:dyDescent="0.3">
      <c r="A1193" s="5">
        <v>44635.4840625</v>
      </c>
      <c r="B1193" t="str">
        <f>IFERROR(AVERAGEIFS('HeartRate-2022-03-21-1647950188'!$B:$B,'HeartRate-2022-03-21-1647950188'!$A:$A,Data_Extraction!B$2,'HeartRate-2022-03-21-1647950188'!$C:$C,Data_Extraction!$A1193),"")</f>
        <v/>
      </c>
      <c r="C1193" t="str">
        <f>IFERROR(AVERAGEIFS('HeartRate-2022-03-21-1647950188'!$B:$B,'HeartRate-2022-03-21-1647950188'!$A:$A,Data_Extraction!C$2,'HeartRate-2022-03-21-1647950188'!$C:$C,Data_Extraction!$A1193),"")</f>
        <v/>
      </c>
      <c r="D1193" t="str">
        <f>IFERROR(AVERAGEIFS('HeartRate-2022-03-21-1647950188'!$B:$B,'HeartRate-2022-03-21-1647950188'!$A:$A,Data_Extraction!D$2,'HeartRate-2022-03-21-1647950188'!$C:$C,Data_Extraction!$A1193),"")</f>
        <v/>
      </c>
      <c r="E1193" t="str">
        <f>IFERROR(AVERAGEIFS('HeartRate-2022-03-21-1647950188'!$B:$B,'HeartRate-2022-03-21-1647950188'!$A:$A,Data_Extraction!E$2,'HeartRate-2022-03-21-1647950188'!$C:$C,Data_Extraction!$A1193),"")</f>
        <v/>
      </c>
      <c r="F1193" t="str">
        <f>IFERROR(AVERAGEIFS('HeartRate-2022-03-21-1647950188'!$B:$B,'HeartRate-2022-03-21-1647950188'!$A:$A,Data_Extraction!F$2,'HeartRate-2022-03-21-1647950188'!$C:$C,Data_Extraction!$A1193),"")</f>
        <v/>
      </c>
      <c r="G1193">
        <f>IFERROR(AVERAGEIFS('HeartRate-2022-03-21-1647950188'!$B:$B,'HeartRate-2022-03-21-1647950188'!$A:$A,Data_Extraction!G$2,'HeartRate-2022-03-21-1647950188'!$C:$C,Data_Extraction!$A1193),"")</f>
        <v>104</v>
      </c>
      <c r="H1193" t="str">
        <f>IFERROR(AVERAGEIFS('HeartRate-2022-03-21-1647950188'!$B:$B,'HeartRate-2022-03-21-1647950188'!$A:$A,Data_Extraction!H$2,'HeartRate-2022-03-21-1647950188'!$C:$C,Data_Extraction!$A1193),"")</f>
        <v/>
      </c>
      <c r="I1193" t="str">
        <f>IFERROR(AVERAGEIFS('HeartRate-2022-03-21-1647950188'!$B:$B,'HeartRate-2022-03-21-1647950188'!$A:$A,Data_Extraction!I$2,'HeartRate-2022-03-21-1647950188'!$C:$C,Data_Extraction!$A1193),"")</f>
        <v/>
      </c>
      <c r="J1193" s="8">
        <f t="shared" si="109"/>
        <v>104</v>
      </c>
      <c r="N1193" s="11">
        <f>Data_Extraction!A1193</f>
        <v>44635.4840625</v>
      </c>
      <c r="O1193" s="15">
        <f t="shared" si="110"/>
        <v>44635</v>
      </c>
      <c r="P1193" s="16">
        <f t="shared" si="111"/>
        <v>0.48406250000000001</v>
      </c>
      <c r="Q1193" s="12">
        <f>IF(Data_Extraction!B1193="",Data_Extraction!$J1193*(Q$1),Data_Extraction!B1193)</f>
        <v>93.600000000000009</v>
      </c>
      <c r="R1193" s="12">
        <f>IF(Data_Extraction!C1193="",Data_Extraction!$J1193*(R$1),Data_Extraction!C1193)</f>
        <v>95.68</v>
      </c>
      <c r="S1193" s="12">
        <f>IF(Data_Extraction!D1193="",Data_Extraction!$J1193*(S$1),Data_Extraction!D1193)</f>
        <v>108.16</v>
      </c>
      <c r="T1193" s="12">
        <f>IF(Data_Extraction!E1193="",Data_Extraction!$J1193*(T$1),Data_Extraction!E1193)</f>
        <v>98.8</v>
      </c>
      <c r="U1193" s="12">
        <f>IF(Data_Extraction!F1193="",Data_Extraction!$J1193*(U$1),Data_Extraction!F1193)</f>
        <v>101.92</v>
      </c>
      <c r="V1193" s="12">
        <f>IF(Data_Extraction!G1193="",Data_Extraction!$J1193*(V$1),Data_Extraction!G1193)</f>
        <v>104</v>
      </c>
      <c r="W1193" s="12">
        <f>IF(Data_Extraction!H1193="",Data_Extraction!$J1193*(W$1),Data_Extraction!H1193)</f>
        <v>111.28</v>
      </c>
      <c r="X1193" s="12">
        <f>IF(Data_Extraction!I1193="",Data_Extraction!$J1193*(X$1),Data_Extraction!I1193)</f>
        <v>100.88</v>
      </c>
      <c r="Y1193" s="13">
        <f t="shared" si="108"/>
        <v>101.79</v>
      </c>
      <c r="Z1193" s="17" t="str">
        <f t="shared" si="112"/>
        <v>Afternoon</v>
      </c>
      <c r="AA1193" s="14" t="str">
        <f>VLOOKUP($N1193,'HeartRate-2022-03-21-1647950188'!$C:$G,2,0)</f>
        <v>Hands on</v>
      </c>
      <c r="AB1193" s="14" t="str">
        <f>VLOOKUP($N1193,'HeartRate-2022-03-21-1647950188'!$C:$G,3,0)</f>
        <v>Off Campus</v>
      </c>
      <c r="AC1193" s="14" t="str">
        <f>VLOOKUP($N1193,'HeartRate-2022-03-21-1647950188'!$C:$G,4,0)</f>
        <v>Standing</v>
      </c>
      <c r="AD1193" s="14" t="str">
        <f>VLOOKUP($N1193,'HeartRate-2022-03-21-1647950188'!$C:$G,5,0)</f>
        <v>Technical Contexts</v>
      </c>
      <c r="AE1193">
        <f t="shared" si="113"/>
        <v>0</v>
      </c>
      <c r="AF1193" s="18">
        <v>44635</v>
      </c>
      <c r="AG1193" s="19">
        <v>0.48406250000000001</v>
      </c>
    </row>
    <row r="1194" spans="1:33" x14ac:dyDescent="0.3">
      <c r="A1194" s="5">
        <v>44635.484270833331</v>
      </c>
      <c r="B1194" t="str">
        <f>IFERROR(AVERAGEIFS('HeartRate-2022-03-21-1647950188'!$B:$B,'HeartRate-2022-03-21-1647950188'!$A:$A,Data_Extraction!B$2,'HeartRate-2022-03-21-1647950188'!$C:$C,Data_Extraction!$A1194),"")</f>
        <v/>
      </c>
      <c r="C1194" t="str">
        <f>IFERROR(AVERAGEIFS('HeartRate-2022-03-21-1647950188'!$B:$B,'HeartRate-2022-03-21-1647950188'!$A:$A,Data_Extraction!C$2,'HeartRate-2022-03-21-1647950188'!$C:$C,Data_Extraction!$A1194),"")</f>
        <v/>
      </c>
      <c r="D1194" t="str">
        <f>IFERROR(AVERAGEIFS('HeartRate-2022-03-21-1647950188'!$B:$B,'HeartRate-2022-03-21-1647950188'!$A:$A,Data_Extraction!D$2,'HeartRate-2022-03-21-1647950188'!$C:$C,Data_Extraction!$A1194),"")</f>
        <v/>
      </c>
      <c r="E1194" t="str">
        <f>IFERROR(AVERAGEIFS('HeartRate-2022-03-21-1647950188'!$B:$B,'HeartRate-2022-03-21-1647950188'!$A:$A,Data_Extraction!E$2,'HeartRate-2022-03-21-1647950188'!$C:$C,Data_Extraction!$A1194),"")</f>
        <v/>
      </c>
      <c r="F1194" t="str">
        <f>IFERROR(AVERAGEIFS('HeartRate-2022-03-21-1647950188'!$B:$B,'HeartRate-2022-03-21-1647950188'!$A:$A,Data_Extraction!F$2,'HeartRate-2022-03-21-1647950188'!$C:$C,Data_Extraction!$A1194),"")</f>
        <v/>
      </c>
      <c r="G1194">
        <f>IFERROR(AVERAGEIFS('HeartRate-2022-03-21-1647950188'!$B:$B,'HeartRate-2022-03-21-1647950188'!$A:$A,Data_Extraction!G$2,'HeartRate-2022-03-21-1647950188'!$C:$C,Data_Extraction!$A1194),"")</f>
        <v>112</v>
      </c>
      <c r="H1194" t="str">
        <f>IFERROR(AVERAGEIFS('HeartRate-2022-03-21-1647950188'!$B:$B,'HeartRate-2022-03-21-1647950188'!$A:$A,Data_Extraction!H$2,'HeartRate-2022-03-21-1647950188'!$C:$C,Data_Extraction!$A1194),"")</f>
        <v/>
      </c>
      <c r="I1194" t="str">
        <f>IFERROR(AVERAGEIFS('HeartRate-2022-03-21-1647950188'!$B:$B,'HeartRate-2022-03-21-1647950188'!$A:$A,Data_Extraction!I$2,'HeartRate-2022-03-21-1647950188'!$C:$C,Data_Extraction!$A1194),"")</f>
        <v/>
      </c>
      <c r="J1194" s="8">
        <f t="shared" si="109"/>
        <v>112</v>
      </c>
      <c r="N1194" s="11">
        <f>Data_Extraction!A1194</f>
        <v>44635.484270833331</v>
      </c>
      <c r="O1194" s="15">
        <f t="shared" si="110"/>
        <v>44635</v>
      </c>
      <c r="P1194" s="16">
        <f t="shared" si="111"/>
        <v>0.48427083333333337</v>
      </c>
      <c r="Q1194" s="12">
        <f>IF(Data_Extraction!B1194="",Data_Extraction!$J1194*(Q$1),Data_Extraction!B1194)</f>
        <v>100.8</v>
      </c>
      <c r="R1194" s="12">
        <f>IF(Data_Extraction!C1194="",Data_Extraction!$J1194*(R$1),Data_Extraction!C1194)</f>
        <v>103.04</v>
      </c>
      <c r="S1194" s="12">
        <f>IF(Data_Extraction!D1194="",Data_Extraction!$J1194*(S$1),Data_Extraction!D1194)</f>
        <v>116.48</v>
      </c>
      <c r="T1194" s="12">
        <f>IF(Data_Extraction!E1194="",Data_Extraction!$J1194*(T$1),Data_Extraction!E1194)</f>
        <v>106.39999999999999</v>
      </c>
      <c r="U1194" s="12">
        <f>IF(Data_Extraction!F1194="",Data_Extraction!$J1194*(U$1),Data_Extraction!F1194)</f>
        <v>109.75999999999999</v>
      </c>
      <c r="V1194" s="12">
        <f>IF(Data_Extraction!G1194="",Data_Extraction!$J1194*(V$1),Data_Extraction!G1194)</f>
        <v>112</v>
      </c>
      <c r="W1194" s="12">
        <f>IF(Data_Extraction!H1194="",Data_Extraction!$J1194*(W$1),Data_Extraction!H1194)</f>
        <v>119.84</v>
      </c>
      <c r="X1194" s="12">
        <f>IF(Data_Extraction!I1194="",Data_Extraction!$J1194*(X$1),Data_Extraction!I1194)</f>
        <v>108.64</v>
      </c>
      <c r="Y1194" s="13">
        <f t="shared" si="108"/>
        <v>109.62</v>
      </c>
      <c r="Z1194" s="17" t="str">
        <f t="shared" si="112"/>
        <v>Afternoon</v>
      </c>
      <c r="AA1194" s="14" t="str">
        <f>VLOOKUP($N1194,'HeartRate-2022-03-21-1647950188'!$C:$G,2,0)</f>
        <v>Hands on</v>
      </c>
      <c r="AB1194" s="14" t="str">
        <f>VLOOKUP($N1194,'HeartRate-2022-03-21-1647950188'!$C:$G,3,0)</f>
        <v>Off Campus</v>
      </c>
      <c r="AC1194" s="14" t="str">
        <f>VLOOKUP($N1194,'HeartRate-2022-03-21-1647950188'!$C:$G,4,0)</f>
        <v>Standing</v>
      </c>
      <c r="AD1194" s="14" t="str">
        <f>VLOOKUP($N1194,'HeartRate-2022-03-21-1647950188'!$C:$G,5,0)</f>
        <v>Technical Contexts</v>
      </c>
      <c r="AE1194">
        <f t="shared" si="113"/>
        <v>0</v>
      </c>
      <c r="AF1194" s="18">
        <v>44635</v>
      </c>
      <c r="AG1194" s="19">
        <v>0.48427083333333337</v>
      </c>
    </row>
    <row r="1195" spans="1:33" x14ac:dyDescent="0.3">
      <c r="A1195" s="5">
        <v>44635.484710648147</v>
      </c>
      <c r="B1195" t="str">
        <f>IFERROR(AVERAGEIFS('HeartRate-2022-03-21-1647950188'!$B:$B,'HeartRate-2022-03-21-1647950188'!$A:$A,Data_Extraction!B$2,'HeartRate-2022-03-21-1647950188'!$C:$C,Data_Extraction!$A1195),"")</f>
        <v/>
      </c>
      <c r="C1195" t="str">
        <f>IFERROR(AVERAGEIFS('HeartRate-2022-03-21-1647950188'!$B:$B,'HeartRate-2022-03-21-1647950188'!$A:$A,Data_Extraction!C$2,'HeartRate-2022-03-21-1647950188'!$C:$C,Data_Extraction!$A1195),"")</f>
        <v/>
      </c>
      <c r="D1195" t="str">
        <f>IFERROR(AVERAGEIFS('HeartRate-2022-03-21-1647950188'!$B:$B,'HeartRate-2022-03-21-1647950188'!$A:$A,Data_Extraction!D$2,'HeartRate-2022-03-21-1647950188'!$C:$C,Data_Extraction!$A1195),"")</f>
        <v/>
      </c>
      <c r="E1195" t="str">
        <f>IFERROR(AVERAGEIFS('HeartRate-2022-03-21-1647950188'!$B:$B,'HeartRate-2022-03-21-1647950188'!$A:$A,Data_Extraction!E$2,'HeartRate-2022-03-21-1647950188'!$C:$C,Data_Extraction!$A1195),"")</f>
        <v/>
      </c>
      <c r="F1195" t="str">
        <f>IFERROR(AVERAGEIFS('HeartRate-2022-03-21-1647950188'!$B:$B,'HeartRate-2022-03-21-1647950188'!$A:$A,Data_Extraction!F$2,'HeartRate-2022-03-21-1647950188'!$C:$C,Data_Extraction!$A1195),"")</f>
        <v/>
      </c>
      <c r="G1195">
        <f>IFERROR(AVERAGEIFS('HeartRate-2022-03-21-1647950188'!$B:$B,'HeartRate-2022-03-21-1647950188'!$A:$A,Data_Extraction!G$2,'HeartRate-2022-03-21-1647950188'!$C:$C,Data_Extraction!$A1195),"")</f>
        <v>110</v>
      </c>
      <c r="H1195" t="str">
        <f>IFERROR(AVERAGEIFS('HeartRate-2022-03-21-1647950188'!$B:$B,'HeartRate-2022-03-21-1647950188'!$A:$A,Data_Extraction!H$2,'HeartRate-2022-03-21-1647950188'!$C:$C,Data_Extraction!$A1195),"")</f>
        <v/>
      </c>
      <c r="I1195">
        <f>IFERROR(AVERAGEIFS('HeartRate-2022-03-21-1647950188'!$B:$B,'HeartRate-2022-03-21-1647950188'!$A:$A,Data_Extraction!I$2,'HeartRate-2022-03-21-1647950188'!$C:$C,Data_Extraction!$A1195),"")</f>
        <v>103</v>
      </c>
      <c r="J1195" s="8">
        <f t="shared" si="109"/>
        <v>106.5</v>
      </c>
      <c r="N1195" s="11">
        <f>Data_Extraction!A1195</f>
        <v>44635.484710648147</v>
      </c>
      <c r="O1195" s="15">
        <f t="shared" si="110"/>
        <v>44635</v>
      </c>
      <c r="P1195" s="16">
        <f t="shared" si="111"/>
        <v>0.48471064814814818</v>
      </c>
      <c r="Q1195" s="12">
        <f>IF(Data_Extraction!B1195="",Data_Extraction!$J1195*(Q$1),Data_Extraction!B1195)</f>
        <v>95.850000000000009</v>
      </c>
      <c r="R1195" s="12">
        <f>IF(Data_Extraction!C1195="",Data_Extraction!$J1195*(R$1),Data_Extraction!C1195)</f>
        <v>97.98</v>
      </c>
      <c r="S1195" s="12">
        <f>IF(Data_Extraction!D1195="",Data_Extraction!$J1195*(S$1),Data_Extraction!D1195)</f>
        <v>110.76</v>
      </c>
      <c r="T1195" s="12">
        <f>IF(Data_Extraction!E1195="",Data_Extraction!$J1195*(T$1),Data_Extraction!E1195)</f>
        <v>101.175</v>
      </c>
      <c r="U1195" s="12">
        <f>IF(Data_Extraction!F1195="",Data_Extraction!$J1195*(U$1),Data_Extraction!F1195)</f>
        <v>104.37</v>
      </c>
      <c r="V1195" s="12">
        <f>IF(Data_Extraction!G1195="",Data_Extraction!$J1195*(V$1),Data_Extraction!G1195)</f>
        <v>110</v>
      </c>
      <c r="W1195" s="12">
        <f>IF(Data_Extraction!H1195="",Data_Extraction!$J1195*(W$1),Data_Extraction!H1195)</f>
        <v>113.95500000000001</v>
      </c>
      <c r="X1195" s="12">
        <f>IF(Data_Extraction!I1195="",Data_Extraction!$J1195*(X$1),Data_Extraction!I1195)</f>
        <v>103</v>
      </c>
      <c r="Y1195" s="13">
        <f t="shared" si="108"/>
        <v>104.63625</v>
      </c>
      <c r="Z1195" s="17" t="str">
        <f t="shared" si="112"/>
        <v>Afternoon</v>
      </c>
      <c r="AA1195" s="14" t="str">
        <f>VLOOKUP($N1195,'HeartRate-2022-03-21-1647950188'!$C:$G,2,0)</f>
        <v>Hands on</v>
      </c>
      <c r="AB1195" s="14" t="str">
        <f>VLOOKUP($N1195,'HeartRate-2022-03-21-1647950188'!$C:$G,3,0)</f>
        <v>Off Campus</v>
      </c>
      <c r="AC1195" s="14" t="str">
        <f>VLOOKUP($N1195,'HeartRate-2022-03-21-1647950188'!$C:$G,4,0)</f>
        <v>Standing</v>
      </c>
      <c r="AD1195" s="14" t="str">
        <f>VLOOKUP($N1195,'HeartRate-2022-03-21-1647950188'!$C:$G,5,0)</f>
        <v>Technical Contexts</v>
      </c>
      <c r="AE1195">
        <f t="shared" si="113"/>
        <v>0</v>
      </c>
      <c r="AF1195" s="18">
        <v>44635</v>
      </c>
      <c r="AG1195" s="19">
        <v>0.48471064814814818</v>
      </c>
    </row>
    <row r="1196" spans="1:33" x14ac:dyDescent="0.3">
      <c r="A1196" s="5">
        <v>44635.485405092593</v>
      </c>
      <c r="B1196" t="str">
        <f>IFERROR(AVERAGEIFS('HeartRate-2022-03-21-1647950188'!$B:$B,'HeartRate-2022-03-21-1647950188'!$A:$A,Data_Extraction!B$2,'HeartRate-2022-03-21-1647950188'!$C:$C,Data_Extraction!$A1196),"")</f>
        <v/>
      </c>
      <c r="C1196" t="str">
        <f>IFERROR(AVERAGEIFS('HeartRate-2022-03-21-1647950188'!$B:$B,'HeartRate-2022-03-21-1647950188'!$A:$A,Data_Extraction!C$2,'HeartRate-2022-03-21-1647950188'!$C:$C,Data_Extraction!$A1196),"")</f>
        <v/>
      </c>
      <c r="D1196" t="str">
        <f>IFERROR(AVERAGEIFS('HeartRate-2022-03-21-1647950188'!$B:$B,'HeartRate-2022-03-21-1647950188'!$A:$A,Data_Extraction!D$2,'HeartRate-2022-03-21-1647950188'!$C:$C,Data_Extraction!$A1196),"")</f>
        <v/>
      </c>
      <c r="E1196" t="str">
        <f>IFERROR(AVERAGEIFS('HeartRate-2022-03-21-1647950188'!$B:$B,'HeartRate-2022-03-21-1647950188'!$A:$A,Data_Extraction!E$2,'HeartRate-2022-03-21-1647950188'!$C:$C,Data_Extraction!$A1196),"")</f>
        <v/>
      </c>
      <c r="F1196" t="str">
        <f>IFERROR(AVERAGEIFS('HeartRate-2022-03-21-1647950188'!$B:$B,'HeartRate-2022-03-21-1647950188'!$A:$A,Data_Extraction!F$2,'HeartRate-2022-03-21-1647950188'!$C:$C,Data_Extraction!$A1196),"")</f>
        <v/>
      </c>
      <c r="G1196">
        <f>IFERROR(AVERAGEIFS('HeartRate-2022-03-21-1647950188'!$B:$B,'HeartRate-2022-03-21-1647950188'!$A:$A,Data_Extraction!G$2,'HeartRate-2022-03-21-1647950188'!$C:$C,Data_Extraction!$A1196),"")</f>
        <v>102</v>
      </c>
      <c r="H1196" t="str">
        <f>IFERROR(AVERAGEIFS('HeartRate-2022-03-21-1647950188'!$B:$B,'HeartRate-2022-03-21-1647950188'!$A:$A,Data_Extraction!H$2,'HeartRate-2022-03-21-1647950188'!$C:$C,Data_Extraction!$A1196),"")</f>
        <v/>
      </c>
      <c r="I1196">
        <f>IFERROR(AVERAGEIFS('HeartRate-2022-03-21-1647950188'!$B:$B,'HeartRate-2022-03-21-1647950188'!$A:$A,Data_Extraction!I$2,'HeartRate-2022-03-21-1647950188'!$C:$C,Data_Extraction!$A1196),"")</f>
        <v>110</v>
      </c>
      <c r="J1196" s="8">
        <f t="shared" si="109"/>
        <v>106</v>
      </c>
      <c r="N1196" s="11">
        <f>Data_Extraction!A1196</f>
        <v>44635.485405092593</v>
      </c>
      <c r="O1196" s="15">
        <f t="shared" si="110"/>
        <v>44635</v>
      </c>
      <c r="P1196" s="16">
        <f t="shared" si="111"/>
        <v>0.48540509259259257</v>
      </c>
      <c r="Q1196" s="12">
        <f>IF(Data_Extraction!B1196="",Data_Extraction!$J1196*(Q$1),Data_Extraction!B1196)</f>
        <v>95.4</v>
      </c>
      <c r="R1196" s="12">
        <f>IF(Data_Extraction!C1196="",Data_Extraction!$J1196*(R$1),Data_Extraction!C1196)</f>
        <v>97.52000000000001</v>
      </c>
      <c r="S1196" s="12">
        <f>IF(Data_Extraction!D1196="",Data_Extraction!$J1196*(S$1),Data_Extraction!D1196)</f>
        <v>110.24000000000001</v>
      </c>
      <c r="T1196" s="12">
        <f>IF(Data_Extraction!E1196="",Data_Extraction!$J1196*(T$1),Data_Extraction!E1196)</f>
        <v>100.69999999999999</v>
      </c>
      <c r="U1196" s="12">
        <f>IF(Data_Extraction!F1196="",Data_Extraction!$J1196*(U$1),Data_Extraction!F1196)</f>
        <v>103.88</v>
      </c>
      <c r="V1196" s="12">
        <f>IF(Data_Extraction!G1196="",Data_Extraction!$J1196*(V$1),Data_Extraction!G1196)</f>
        <v>102</v>
      </c>
      <c r="W1196" s="12">
        <f>IF(Data_Extraction!H1196="",Data_Extraction!$J1196*(W$1),Data_Extraction!H1196)</f>
        <v>113.42</v>
      </c>
      <c r="X1196" s="12">
        <f>IF(Data_Extraction!I1196="",Data_Extraction!$J1196*(X$1),Data_Extraction!I1196)</f>
        <v>110</v>
      </c>
      <c r="Y1196" s="13">
        <f t="shared" si="108"/>
        <v>104.145</v>
      </c>
      <c r="Z1196" s="17" t="str">
        <f t="shared" si="112"/>
        <v>Afternoon</v>
      </c>
      <c r="AA1196" s="14" t="str">
        <f>VLOOKUP($N1196,'HeartRate-2022-03-21-1647950188'!$C:$G,2,0)</f>
        <v>Hands on</v>
      </c>
      <c r="AB1196" s="14" t="str">
        <f>VLOOKUP($N1196,'HeartRate-2022-03-21-1647950188'!$C:$G,3,0)</f>
        <v>Off Campus</v>
      </c>
      <c r="AC1196" s="14" t="str">
        <f>VLOOKUP($N1196,'HeartRate-2022-03-21-1647950188'!$C:$G,4,0)</f>
        <v>Standing</v>
      </c>
      <c r="AD1196" s="14" t="str">
        <f>VLOOKUP($N1196,'HeartRate-2022-03-21-1647950188'!$C:$G,5,0)</f>
        <v>Technical Contexts</v>
      </c>
      <c r="AE1196">
        <f t="shared" si="113"/>
        <v>0</v>
      </c>
      <c r="AF1196" s="18">
        <v>44635</v>
      </c>
      <c r="AG1196" s="19">
        <v>0.48540509259259257</v>
      </c>
    </row>
    <row r="1197" spans="1:33" x14ac:dyDescent="0.3">
      <c r="A1197" s="5">
        <v>44635.485486111109</v>
      </c>
      <c r="B1197">
        <f>IFERROR(AVERAGEIFS('HeartRate-2022-03-21-1647950188'!$B:$B,'HeartRate-2022-03-21-1647950188'!$A:$A,Data_Extraction!B$2,'HeartRate-2022-03-21-1647950188'!$C:$C,Data_Extraction!$A1197),"")</f>
        <v>87</v>
      </c>
      <c r="C1197" t="str">
        <f>IFERROR(AVERAGEIFS('HeartRate-2022-03-21-1647950188'!$B:$B,'HeartRate-2022-03-21-1647950188'!$A:$A,Data_Extraction!C$2,'HeartRate-2022-03-21-1647950188'!$C:$C,Data_Extraction!$A1197),"")</f>
        <v/>
      </c>
      <c r="D1197" t="str">
        <f>IFERROR(AVERAGEIFS('HeartRate-2022-03-21-1647950188'!$B:$B,'HeartRate-2022-03-21-1647950188'!$A:$A,Data_Extraction!D$2,'HeartRate-2022-03-21-1647950188'!$C:$C,Data_Extraction!$A1197),"")</f>
        <v/>
      </c>
      <c r="E1197" t="str">
        <f>IFERROR(AVERAGEIFS('HeartRate-2022-03-21-1647950188'!$B:$B,'HeartRate-2022-03-21-1647950188'!$A:$A,Data_Extraction!E$2,'HeartRate-2022-03-21-1647950188'!$C:$C,Data_Extraction!$A1197),"")</f>
        <v/>
      </c>
      <c r="F1197" t="str">
        <f>IFERROR(AVERAGEIFS('HeartRate-2022-03-21-1647950188'!$B:$B,'HeartRate-2022-03-21-1647950188'!$A:$A,Data_Extraction!F$2,'HeartRate-2022-03-21-1647950188'!$C:$C,Data_Extraction!$A1197),"")</f>
        <v/>
      </c>
      <c r="G1197" t="str">
        <f>IFERROR(AVERAGEIFS('HeartRate-2022-03-21-1647950188'!$B:$B,'HeartRate-2022-03-21-1647950188'!$A:$A,Data_Extraction!G$2,'HeartRate-2022-03-21-1647950188'!$C:$C,Data_Extraction!$A1197),"")</f>
        <v/>
      </c>
      <c r="H1197" t="str">
        <f>IFERROR(AVERAGEIFS('HeartRate-2022-03-21-1647950188'!$B:$B,'HeartRate-2022-03-21-1647950188'!$A:$A,Data_Extraction!H$2,'HeartRate-2022-03-21-1647950188'!$C:$C,Data_Extraction!$A1197),"")</f>
        <v/>
      </c>
      <c r="I1197" t="str">
        <f>IFERROR(AVERAGEIFS('HeartRate-2022-03-21-1647950188'!$B:$B,'HeartRate-2022-03-21-1647950188'!$A:$A,Data_Extraction!I$2,'HeartRate-2022-03-21-1647950188'!$C:$C,Data_Extraction!$A1197),"")</f>
        <v/>
      </c>
      <c r="J1197" s="8">
        <f t="shared" si="109"/>
        <v>87</v>
      </c>
      <c r="N1197" s="11">
        <f>Data_Extraction!A1197</f>
        <v>44635.485486111109</v>
      </c>
      <c r="O1197" s="15">
        <f t="shared" si="110"/>
        <v>44635</v>
      </c>
      <c r="P1197" s="16">
        <f t="shared" si="111"/>
        <v>0.48548611111111112</v>
      </c>
      <c r="Q1197" s="12">
        <f>IF(Data_Extraction!B1197="",Data_Extraction!$J1197*(Q$1),Data_Extraction!B1197)</f>
        <v>87</v>
      </c>
      <c r="R1197" s="12">
        <f>IF(Data_Extraction!C1197="",Data_Extraction!$J1197*(R$1),Data_Extraction!C1197)</f>
        <v>80.040000000000006</v>
      </c>
      <c r="S1197" s="12">
        <f>IF(Data_Extraction!D1197="",Data_Extraction!$J1197*(S$1),Data_Extraction!D1197)</f>
        <v>90.48</v>
      </c>
      <c r="T1197" s="12">
        <f>IF(Data_Extraction!E1197="",Data_Extraction!$J1197*(T$1),Data_Extraction!E1197)</f>
        <v>82.649999999999991</v>
      </c>
      <c r="U1197" s="12">
        <f>IF(Data_Extraction!F1197="",Data_Extraction!$J1197*(U$1),Data_Extraction!F1197)</f>
        <v>85.26</v>
      </c>
      <c r="V1197" s="12">
        <f>IF(Data_Extraction!G1197="",Data_Extraction!$J1197*(V$1),Data_Extraction!G1197)</f>
        <v>79.17</v>
      </c>
      <c r="W1197" s="12">
        <f>IF(Data_Extraction!H1197="",Data_Extraction!$J1197*(W$1),Data_Extraction!H1197)</f>
        <v>93.09</v>
      </c>
      <c r="X1197" s="12">
        <f>IF(Data_Extraction!I1197="",Data_Extraction!$J1197*(X$1),Data_Extraction!I1197)</f>
        <v>84.39</v>
      </c>
      <c r="Y1197" s="13">
        <f t="shared" si="108"/>
        <v>85.26</v>
      </c>
      <c r="Z1197" s="17" t="str">
        <f t="shared" si="112"/>
        <v>Afternoon</v>
      </c>
      <c r="AA1197" s="14" t="str">
        <f>VLOOKUP($N1197,'HeartRate-2022-03-21-1647950188'!$C:$G,2,0)</f>
        <v>Hands on</v>
      </c>
      <c r="AB1197" s="14" t="str">
        <f>VLOOKUP($N1197,'HeartRate-2022-03-21-1647950188'!$C:$G,3,0)</f>
        <v>Off Campus</v>
      </c>
      <c r="AC1197" s="14" t="str">
        <f>VLOOKUP($N1197,'HeartRate-2022-03-21-1647950188'!$C:$G,4,0)</f>
        <v>Standing</v>
      </c>
      <c r="AD1197" s="14" t="str">
        <f>VLOOKUP($N1197,'HeartRate-2022-03-21-1647950188'!$C:$G,5,0)</f>
        <v>Technical Contexts</v>
      </c>
      <c r="AE1197">
        <f t="shared" si="113"/>
        <v>0</v>
      </c>
      <c r="AF1197" s="18">
        <v>44635</v>
      </c>
      <c r="AG1197" s="19">
        <v>0.48548611111111112</v>
      </c>
    </row>
    <row r="1198" spans="1:33" x14ac:dyDescent="0.3">
      <c r="A1198" s="5">
        <v>44635.48609953704</v>
      </c>
      <c r="B1198" t="str">
        <f>IFERROR(AVERAGEIFS('HeartRate-2022-03-21-1647950188'!$B:$B,'HeartRate-2022-03-21-1647950188'!$A:$A,Data_Extraction!B$2,'HeartRate-2022-03-21-1647950188'!$C:$C,Data_Extraction!$A1198),"")</f>
        <v/>
      </c>
      <c r="C1198" t="str">
        <f>IFERROR(AVERAGEIFS('HeartRate-2022-03-21-1647950188'!$B:$B,'HeartRate-2022-03-21-1647950188'!$A:$A,Data_Extraction!C$2,'HeartRate-2022-03-21-1647950188'!$C:$C,Data_Extraction!$A1198),"")</f>
        <v/>
      </c>
      <c r="D1198" t="str">
        <f>IFERROR(AVERAGEIFS('HeartRate-2022-03-21-1647950188'!$B:$B,'HeartRate-2022-03-21-1647950188'!$A:$A,Data_Extraction!D$2,'HeartRate-2022-03-21-1647950188'!$C:$C,Data_Extraction!$A1198),"")</f>
        <v/>
      </c>
      <c r="E1198" t="str">
        <f>IFERROR(AVERAGEIFS('HeartRate-2022-03-21-1647950188'!$B:$B,'HeartRate-2022-03-21-1647950188'!$A:$A,Data_Extraction!E$2,'HeartRate-2022-03-21-1647950188'!$C:$C,Data_Extraction!$A1198),"")</f>
        <v/>
      </c>
      <c r="F1198" t="str">
        <f>IFERROR(AVERAGEIFS('HeartRate-2022-03-21-1647950188'!$B:$B,'HeartRate-2022-03-21-1647950188'!$A:$A,Data_Extraction!F$2,'HeartRate-2022-03-21-1647950188'!$C:$C,Data_Extraction!$A1198),"")</f>
        <v/>
      </c>
      <c r="G1198">
        <f>IFERROR(AVERAGEIFS('HeartRate-2022-03-21-1647950188'!$B:$B,'HeartRate-2022-03-21-1647950188'!$A:$A,Data_Extraction!G$2,'HeartRate-2022-03-21-1647950188'!$C:$C,Data_Extraction!$A1198),"")</f>
        <v>103</v>
      </c>
      <c r="H1198" t="str">
        <f>IFERROR(AVERAGEIFS('HeartRate-2022-03-21-1647950188'!$B:$B,'HeartRate-2022-03-21-1647950188'!$A:$A,Data_Extraction!H$2,'HeartRate-2022-03-21-1647950188'!$C:$C,Data_Extraction!$A1198),"")</f>
        <v/>
      </c>
      <c r="I1198">
        <f>IFERROR(AVERAGEIFS('HeartRate-2022-03-21-1647950188'!$B:$B,'HeartRate-2022-03-21-1647950188'!$A:$A,Data_Extraction!I$2,'HeartRate-2022-03-21-1647950188'!$C:$C,Data_Extraction!$A1198),"")</f>
        <v>119</v>
      </c>
      <c r="J1198" s="8">
        <f t="shared" si="109"/>
        <v>111</v>
      </c>
      <c r="N1198" s="11">
        <f>Data_Extraction!A1198</f>
        <v>44635.48609953704</v>
      </c>
      <c r="O1198" s="15">
        <f t="shared" si="110"/>
        <v>44635</v>
      </c>
      <c r="P1198" s="16">
        <f t="shared" si="111"/>
        <v>0.48609953703703707</v>
      </c>
      <c r="Q1198" s="12">
        <f>IF(Data_Extraction!B1198="",Data_Extraction!$J1198*(Q$1),Data_Extraction!B1198)</f>
        <v>99.9</v>
      </c>
      <c r="R1198" s="12">
        <f>IF(Data_Extraction!C1198="",Data_Extraction!$J1198*(R$1),Data_Extraction!C1198)</f>
        <v>102.12</v>
      </c>
      <c r="S1198" s="12">
        <f>IF(Data_Extraction!D1198="",Data_Extraction!$J1198*(S$1),Data_Extraction!D1198)</f>
        <v>115.44</v>
      </c>
      <c r="T1198" s="12">
        <f>IF(Data_Extraction!E1198="",Data_Extraction!$J1198*(T$1),Data_Extraction!E1198)</f>
        <v>105.44999999999999</v>
      </c>
      <c r="U1198" s="12">
        <f>IF(Data_Extraction!F1198="",Data_Extraction!$J1198*(U$1),Data_Extraction!F1198)</f>
        <v>108.78</v>
      </c>
      <c r="V1198" s="12">
        <f>IF(Data_Extraction!G1198="",Data_Extraction!$J1198*(V$1),Data_Extraction!G1198)</f>
        <v>103</v>
      </c>
      <c r="W1198" s="12">
        <f>IF(Data_Extraction!H1198="",Data_Extraction!$J1198*(W$1),Data_Extraction!H1198)</f>
        <v>118.77000000000001</v>
      </c>
      <c r="X1198" s="12">
        <f>IF(Data_Extraction!I1198="",Data_Extraction!$J1198*(X$1),Data_Extraction!I1198)</f>
        <v>119</v>
      </c>
      <c r="Y1198" s="13">
        <f t="shared" si="108"/>
        <v>109.0575</v>
      </c>
      <c r="Z1198" s="17" t="str">
        <f t="shared" si="112"/>
        <v>Afternoon</v>
      </c>
      <c r="AA1198" s="14" t="str">
        <f>VLOOKUP($N1198,'HeartRate-2022-03-21-1647950188'!$C:$G,2,0)</f>
        <v>Hands on</v>
      </c>
      <c r="AB1198" s="14" t="str">
        <f>VLOOKUP($N1198,'HeartRate-2022-03-21-1647950188'!$C:$G,3,0)</f>
        <v>Off Campus</v>
      </c>
      <c r="AC1198" s="14" t="str">
        <f>VLOOKUP($N1198,'HeartRate-2022-03-21-1647950188'!$C:$G,4,0)</f>
        <v>Standing</v>
      </c>
      <c r="AD1198" s="14" t="str">
        <f>VLOOKUP($N1198,'HeartRate-2022-03-21-1647950188'!$C:$G,5,0)</f>
        <v>Technical Contexts</v>
      </c>
      <c r="AE1198">
        <f t="shared" si="113"/>
        <v>0</v>
      </c>
      <c r="AF1198" s="18">
        <v>44635</v>
      </c>
      <c r="AG1198" s="19">
        <v>0.48609953703703707</v>
      </c>
    </row>
    <row r="1199" spans="1:33" x14ac:dyDescent="0.3">
      <c r="A1199" s="5">
        <v>44635.486793981479</v>
      </c>
      <c r="B1199" t="str">
        <f>IFERROR(AVERAGEIFS('HeartRate-2022-03-21-1647950188'!$B:$B,'HeartRate-2022-03-21-1647950188'!$A:$A,Data_Extraction!B$2,'HeartRate-2022-03-21-1647950188'!$C:$C,Data_Extraction!$A1199),"")</f>
        <v/>
      </c>
      <c r="C1199" t="str">
        <f>IFERROR(AVERAGEIFS('HeartRate-2022-03-21-1647950188'!$B:$B,'HeartRate-2022-03-21-1647950188'!$A:$A,Data_Extraction!C$2,'HeartRate-2022-03-21-1647950188'!$C:$C,Data_Extraction!$A1199),"")</f>
        <v/>
      </c>
      <c r="D1199" t="str">
        <f>IFERROR(AVERAGEIFS('HeartRate-2022-03-21-1647950188'!$B:$B,'HeartRate-2022-03-21-1647950188'!$A:$A,Data_Extraction!D$2,'HeartRate-2022-03-21-1647950188'!$C:$C,Data_Extraction!$A1199),"")</f>
        <v/>
      </c>
      <c r="E1199" t="str">
        <f>IFERROR(AVERAGEIFS('HeartRate-2022-03-21-1647950188'!$B:$B,'HeartRate-2022-03-21-1647950188'!$A:$A,Data_Extraction!E$2,'HeartRate-2022-03-21-1647950188'!$C:$C,Data_Extraction!$A1199),"")</f>
        <v/>
      </c>
      <c r="F1199" t="str">
        <f>IFERROR(AVERAGEIFS('HeartRate-2022-03-21-1647950188'!$B:$B,'HeartRate-2022-03-21-1647950188'!$A:$A,Data_Extraction!F$2,'HeartRate-2022-03-21-1647950188'!$C:$C,Data_Extraction!$A1199),"")</f>
        <v/>
      </c>
      <c r="G1199">
        <f>IFERROR(AVERAGEIFS('HeartRate-2022-03-21-1647950188'!$B:$B,'HeartRate-2022-03-21-1647950188'!$A:$A,Data_Extraction!G$2,'HeartRate-2022-03-21-1647950188'!$C:$C,Data_Extraction!$A1199),"")</f>
        <v>113</v>
      </c>
      <c r="H1199" t="str">
        <f>IFERROR(AVERAGEIFS('HeartRate-2022-03-21-1647950188'!$B:$B,'HeartRate-2022-03-21-1647950188'!$A:$A,Data_Extraction!H$2,'HeartRate-2022-03-21-1647950188'!$C:$C,Data_Extraction!$A1199),"")</f>
        <v/>
      </c>
      <c r="I1199">
        <f>IFERROR(AVERAGEIFS('HeartRate-2022-03-21-1647950188'!$B:$B,'HeartRate-2022-03-21-1647950188'!$A:$A,Data_Extraction!I$2,'HeartRate-2022-03-21-1647950188'!$C:$C,Data_Extraction!$A1199),"")</f>
        <v>117</v>
      </c>
      <c r="J1199" s="8">
        <f t="shared" si="109"/>
        <v>115</v>
      </c>
      <c r="N1199" s="11">
        <f>Data_Extraction!A1199</f>
        <v>44635.486793981479</v>
      </c>
      <c r="O1199" s="15">
        <f t="shared" si="110"/>
        <v>44635</v>
      </c>
      <c r="P1199" s="16">
        <f t="shared" si="111"/>
        <v>0.48679398148148145</v>
      </c>
      <c r="Q1199" s="12">
        <f>IF(Data_Extraction!B1199="",Data_Extraction!$J1199*(Q$1),Data_Extraction!B1199)</f>
        <v>103.5</v>
      </c>
      <c r="R1199" s="12">
        <f>IF(Data_Extraction!C1199="",Data_Extraction!$J1199*(R$1),Data_Extraction!C1199)</f>
        <v>105.80000000000001</v>
      </c>
      <c r="S1199" s="12">
        <f>IF(Data_Extraction!D1199="",Data_Extraction!$J1199*(S$1),Data_Extraction!D1199)</f>
        <v>119.60000000000001</v>
      </c>
      <c r="T1199" s="12">
        <f>IF(Data_Extraction!E1199="",Data_Extraction!$J1199*(T$1),Data_Extraction!E1199)</f>
        <v>109.25</v>
      </c>
      <c r="U1199" s="12">
        <f>IF(Data_Extraction!F1199="",Data_Extraction!$J1199*(U$1),Data_Extraction!F1199)</f>
        <v>112.7</v>
      </c>
      <c r="V1199" s="12">
        <f>IF(Data_Extraction!G1199="",Data_Extraction!$J1199*(V$1),Data_Extraction!G1199)</f>
        <v>113</v>
      </c>
      <c r="W1199" s="12">
        <f>IF(Data_Extraction!H1199="",Data_Extraction!$J1199*(W$1),Data_Extraction!H1199)</f>
        <v>123.05000000000001</v>
      </c>
      <c r="X1199" s="12">
        <f>IF(Data_Extraction!I1199="",Data_Extraction!$J1199*(X$1),Data_Extraction!I1199)</f>
        <v>117</v>
      </c>
      <c r="Y1199" s="13">
        <f t="shared" si="108"/>
        <v>112.98750000000001</v>
      </c>
      <c r="Z1199" s="17" t="str">
        <f t="shared" si="112"/>
        <v>Afternoon</v>
      </c>
      <c r="AA1199" s="14" t="str">
        <f>VLOOKUP($N1199,'HeartRate-2022-03-21-1647950188'!$C:$G,2,0)</f>
        <v>Hands on</v>
      </c>
      <c r="AB1199" s="14" t="str">
        <f>VLOOKUP($N1199,'HeartRate-2022-03-21-1647950188'!$C:$G,3,0)</f>
        <v>Off Campus</v>
      </c>
      <c r="AC1199" s="14" t="str">
        <f>VLOOKUP($N1199,'HeartRate-2022-03-21-1647950188'!$C:$G,4,0)</f>
        <v>Standing</v>
      </c>
      <c r="AD1199" s="14" t="str">
        <f>VLOOKUP($N1199,'HeartRate-2022-03-21-1647950188'!$C:$G,5,0)</f>
        <v>Technical Contexts</v>
      </c>
      <c r="AE1199">
        <f t="shared" si="113"/>
        <v>0</v>
      </c>
      <c r="AF1199" s="18">
        <v>44635</v>
      </c>
      <c r="AG1199" s="19">
        <v>0.48679398148148145</v>
      </c>
    </row>
    <row r="1200" spans="1:33" x14ac:dyDescent="0.3">
      <c r="A1200" s="5">
        <v>44635.486805555556</v>
      </c>
      <c r="B1200">
        <f>IFERROR(AVERAGEIFS('HeartRate-2022-03-21-1647950188'!$B:$B,'HeartRate-2022-03-21-1647950188'!$A:$A,Data_Extraction!B$2,'HeartRate-2022-03-21-1647950188'!$C:$C,Data_Extraction!$A1200),"")</f>
        <v>106</v>
      </c>
      <c r="C1200" t="str">
        <f>IFERROR(AVERAGEIFS('HeartRate-2022-03-21-1647950188'!$B:$B,'HeartRate-2022-03-21-1647950188'!$A:$A,Data_Extraction!C$2,'HeartRate-2022-03-21-1647950188'!$C:$C,Data_Extraction!$A1200),"")</f>
        <v/>
      </c>
      <c r="D1200" t="str">
        <f>IFERROR(AVERAGEIFS('HeartRate-2022-03-21-1647950188'!$B:$B,'HeartRate-2022-03-21-1647950188'!$A:$A,Data_Extraction!D$2,'HeartRate-2022-03-21-1647950188'!$C:$C,Data_Extraction!$A1200),"")</f>
        <v/>
      </c>
      <c r="E1200" t="str">
        <f>IFERROR(AVERAGEIFS('HeartRate-2022-03-21-1647950188'!$B:$B,'HeartRate-2022-03-21-1647950188'!$A:$A,Data_Extraction!E$2,'HeartRate-2022-03-21-1647950188'!$C:$C,Data_Extraction!$A1200),"")</f>
        <v/>
      </c>
      <c r="F1200" t="str">
        <f>IFERROR(AVERAGEIFS('HeartRate-2022-03-21-1647950188'!$B:$B,'HeartRate-2022-03-21-1647950188'!$A:$A,Data_Extraction!F$2,'HeartRate-2022-03-21-1647950188'!$C:$C,Data_Extraction!$A1200),"")</f>
        <v/>
      </c>
      <c r="G1200" t="str">
        <f>IFERROR(AVERAGEIFS('HeartRate-2022-03-21-1647950188'!$B:$B,'HeartRate-2022-03-21-1647950188'!$A:$A,Data_Extraction!G$2,'HeartRate-2022-03-21-1647950188'!$C:$C,Data_Extraction!$A1200),"")</f>
        <v/>
      </c>
      <c r="H1200">
        <f>IFERROR(AVERAGEIFS('HeartRate-2022-03-21-1647950188'!$B:$B,'HeartRate-2022-03-21-1647950188'!$A:$A,Data_Extraction!H$2,'HeartRate-2022-03-21-1647950188'!$C:$C,Data_Extraction!$A1200),"")</f>
        <v>122</v>
      </c>
      <c r="I1200" t="str">
        <f>IFERROR(AVERAGEIFS('HeartRate-2022-03-21-1647950188'!$B:$B,'HeartRate-2022-03-21-1647950188'!$A:$A,Data_Extraction!I$2,'HeartRate-2022-03-21-1647950188'!$C:$C,Data_Extraction!$A1200),"")</f>
        <v/>
      </c>
      <c r="J1200" s="8">
        <f t="shared" si="109"/>
        <v>114</v>
      </c>
      <c r="N1200" s="11">
        <f>Data_Extraction!A1200</f>
        <v>44635.486805555556</v>
      </c>
      <c r="O1200" s="15">
        <f t="shared" si="110"/>
        <v>44635</v>
      </c>
      <c r="P1200" s="16">
        <f t="shared" si="111"/>
        <v>0.48680555555555555</v>
      </c>
      <c r="Q1200" s="12">
        <f>IF(Data_Extraction!B1200="",Data_Extraction!$J1200*(Q$1),Data_Extraction!B1200)</f>
        <v>106</v>
      </c>
      <c r="R1200" s="12">
        <f>IF(Data_Extraction!C1200="",Data_Extraction!$J1200*(R$1),Data_Extraction!C1200)</f>
        <v>104.88000000000001</v>
      </c>
      <c r="S1200" s="12">
        <f>IF(Data_Extraction!D1200="",Data_Extraction!$J1200*(S$1),Data_Extraction!D1200)</f>
        <v>118.56</v>
      </c>
      <c r="T1200" s="12">
        <f>IF(Data_Extraction!E1200="",Data_Extraction!$J1200*(T$1),Data_Extraction!E1200)</f>
        <v>108.3</v>
      </c>
      <c r="U1200" s="12">
        <f>IF(Data_Extraction!F1200="",Data_Extraction!$J1200*(U$1),Data_Extraction!F1200)</f>
        <v>111.72</v>
      </c>
      <c r="V1200" s="12">
        <f>IF(Data_Extraction!G1200="",Data_Extraction!$J1200*(V$1),Data_Extraction!G1200)</f>
        <v>103.74000000000001</v>
      </c>
      <c r="W1200" s="12">
        <f>IF(Data_Extraction!H1200="",Data_Extraction!$J1200*(W$1),Data_Extraction!H1200)</f>
        <v>122</v>
      </c>
      <c r="X1200" s="12">
        <f>IF(Data_Extraction!I1200="",Data_Extraction!$J1200*(X$1),Data_Extraction!I1200)</f>
        <v>110.58</v>
      </c>
      <c r="Y1200" s="13">
        <f t="shared" si="108"/>
        <v>110.72250000000001</v>
      </c>
      <c r="Z1200" s="17" t="str">
        <f t="shared" si="112"/>
        <v>Afternoon</v>
      </c>
      <c r="AA1200" s="14" t="str">
        <f>VLOOKUP($N1200,'HeartRate-2022-03-21-1647950188'!$C:$G,2,0)</f>
        <v>Hands on</v>
      </c>
      <c r="AB1200" s="14" t="str">
        <f>VLOOKUP($N1200,'HeartRate-2022-03-21-1647950188'!$C:$G,3,0)</f>
        <v>Off Campus</v>
      </c>
      <c r="AC1200" s="14" t="str">
        <f>VLOOKUP($N1200,'HeartRate-2022-03-21-1647950188'!$C:$G,4,0)</f>
        <v>Standing</v>
      </c>
      <c r="AD1200" s="14" t="str">
        <f>VLOOKUP($N1200,'HeartRate-2022-03-21-1647950188'!$C:$G,5,0)</f>
        <v>Technical Contexts</v>
      </c>
      <c r="AE1200">
        <f t="shared" si="113"/>
        <v>0</v>
      </c>
      <c r="AF1200" s="18">
        <v>44635</v>
      </c>
      <c r="AG1200" s="19">
        <v>0.48680555555555555</v>
      </c>
    </row>
    <row r="1201" spans="1:33" x14ac:dyDescent="0.3">
      <c r="A1201" s="5">
        <v>44635.487488425926</v>
      </c>
      <c r="B1201" t="str">
        <f>IFERROR(AVERAGEIFS('HeartRate-2022-03-21-1647950188'!$B:$B,'HeartRate-2022-03-21-1647950188'!$A:$A,Data_Extraction!B$2,'HeartRate-2022-03-21-1647950188'!$C:$C,Data_Extraction!$A1201),"")</f>
        <v/>
      </c>
      <c r="C1201" t="str">
        <f>IFERROR(AVERAGEIFS('HeartRate-2022-03-21-1647950188'!$B:$B,'HeartRate-2022-03-21-1647950188'!$A:$A,Data_Extraction!C$2,'HeartRate-2022-03-21-1647950188'!$C:$C,Data_Extraction!$A1201),"")</f>
        <v/>
      </c>
      <c r="D1201" t="str">
        <f>IFERROR(AVERAGEIFS('HeartRate-2022-03-21-1647950188'!$B:$B,'HeartRate-2022-03-21-1647950188'!$A:$A,Data_Extraction!D$2,'HeartRate-2022-03-21-1647950188'!$C:$C,Data_Extraction!$A1201),"")</f>
        <v/>
      </c>
      <c r="E1201" t="str">
        <f>IFERROR(AVERAGEIFS('HeartRate-2022-03-21-1647950188'!$B:$B,'HeartRate-2022-03-21-1647950188'!$A:$A,Data_Extraction!E$2,'HeartRate-2022-03-21-1647950188'!$C:$C,Data_Extraction!$A1201),"")</f>
        <v/>
      </c>
      <c r="F1201" t="str">
        <f>IFERROR(AVERAGEIFS('HeartRate-2022-03-21-1647950188'!$B:$B,'HeartRate-2022-03-21-1647950188'!$A:$A,Data_Extraction!F$2,'HeartRate-2022-03-21-1647950188'!$C:$C,Data_Extraction!$A1201),"")</f>
        <v/>
      </c>
      <c r="G1201">
        <f>IFERROR(AVERAGEIFS('HeartRate-2022-03-21-1647950188'!$B:$B,'HeartRate-2022-03-21-1647950188'!$A:$A,Data_Extraction!G$2,'HeartRate-2022-03-21-1647950188'!$C:$C,Data_Extraction!$A1201),"")</f>
        <v>99</v>
      </c>
      <c r="H1201" t="str">
        <f>IFERROR(AVERAGEIFS('HeartRate-2022-03-21-1647950188'!$B:$B,'HeartRate-2022-03-21-1647950188'!$A:$A,Data_Extraction!H$2,'HeartRate-2022-03-21-1647950188'!$C:$C,Data_Extraction!$A1201),"")</f>
        <v/>
      </c>
      <c r="I1201">
        <f>IFERROR(AVERAGEIFS('HeartRate-2022-03-21-1647950188'!$B:$B,'HeartRate-2022-03-21-1647950188'!$A:$A,Data_Extraction!I$2,'HeartRate-2022-03-21-1647950188'!$C:$C,Data_Extraction!$A1201),"")</f>
        <v>105</v>
      </c>
      <c r="J1201" s="8">
        <f t="shared" si="109"/>
        <v>102</v>
      </c>
      <c r="N1201" s="11">
        <f>Data_Extraction!A1201</f>
        <v>44635.487488425926</v>
      </c>
      <c r="O1201" s="15">
        <f t="shared" si="110"/>
        <v>44635</v>
      </c>
      <c r="P1201" s="16">
        <f t="shared" si="111"/>
        <v>0.48748842592592595</v>
      </c>
      <c r="Q1201" s="12">
        <f>IF(Data_Extraction!B1201="",Data_Extraction!$J1201*(Q$1),Data_Extraction!B1201)</f>
        <v>91.8</v>
      </c>
      <c r="R1201" s="12">
        <f>IF(Data_Extraction!C1201="",Data_Extraction!$J1201*(R$1),Data_Extraction!C1201)</f>
        <v>93.84</v>
      </c>
      <c r="S1201" s="12">
        <f>IF(Data_Extraction!D1201="",Data_Extraction!$J1201*(S$1),Data_Extraction!D1201)</f>
        <v>106.08</v>
      </c>
      <c r="T1201" s="12">
        <f>IF(Data_Extraction!E1201="",Data_Extraction!$J1201*(T$1),Data_Extraction!E1201)</f>
        <v>96.899999999999991</v>
      </c>
      <c r="U1201" s="12">
        <f>IF(Data_Extraction!F1201="",Data_Extraction!$J1201*(U$1),Data_Extraction!F1201)</f>
        <v>99.96</v>
      </c>
      <c r="V1201" s="12">
        <f>IF(Data_Extraction!G1201="",Data_Extraction!$J1201*(V$1),Data_Extraction!G1201)</f>
        <v>99</v>
      </c>
      <c r="W1201" s="12">
        <f>IF(Data_Extraction!H1201="",Data_Extraction!$J1201*(W$1),Data_Extraction!H1201)</f>
        <v>109.14</v>
      </c>
      <c r="X1201" s="12">
        <f>IF(Data_Extraction!I1201="",Data_Extraction!$J1201*(X$1),Data_Extraction!I1201)</f>
        <v>105</v>
      </c>
      <c r="Y1201" s="13">
        <f t="shared" si="108"/>
        <v>100.21499999999999</v>
      </c>
      <c r="Z1201" s="17" t="str">
        <f t="shared" si="112"/>
        <v>Afternoon</v>
      </c>
      <c r="AA1201" s="14" t="str">
        <f>VLOOKUP($N1201,'HeartRate-2022-03-21-1647950188'!$C:$G,2,0)</f>
        <v>Hands on</v>
      </c>
      <c r="AB1201" s="14" t="str">
        <f>VLOOKUP($N1201,'HeartRate-2022-03-21-1647950188'!$C:$G,3,0)</f>
        <v>Off Campus</v>
      </c>
      <c r="AC1201" s="14" t="str">
        <f>VLOOKUP($N1201,'HeartRate-2022-03-21-1647950188'!$C:$G,4,0)</f>
        <v>Standing</v>
      </c>
      <c r="AD1201" s="14" t="str">
        <f>VLOOKUP($N1201,'HeartRate-2022-03-21-1647950188'!$C:$G,5,0)</f>
        <v>Technical Contexts</v>
      </c>
      <c r="AE1201">
        <f t="shared" si="113"/>
        <v>0</v>
      </c>
      <c r="AF1201" s="18">
        <v>44635</v>
      </c>
      <c r="AG1201" s="19">
        <v>0.48748842592592595</v>
      </c>
    </row>
    <row r="1202" spans="1:33" x14ac:dyDescent="0.3">
      <c r="A1202" s="5">
        <v>44635.488182870373</v>
      </c>
      <c r="B1202" t="str">
        <f>IFERROR(AVERAGEIFS('HeartRate-2022-03-21-1647950188'!$B:$B,'HeartRate-2022-03-21-1647950188'!$A:$A,Data_Extraction!B$2,'HeartRate-2022-03-21-1647950188'!$C:$C,Data_Extraction!$A1202),"")</f>
        <v/>
      </c>
      <c r="C1202" t="str">
        <f>IFERROR(AVERAGEIFS('HeartRate-2022-03-21-1647950188'!$B:$B,'HeartRate-2022-03-21-1647950188'!$A:$A,Data_Extraction!C$2,'HeartRate-2022-03-21-1647950188'!$C:$C,Data_Extraction!$A1202),"")</f>
        <v/>
      </c>
      <c r="D1202" t="str">
        <f>IFERROR(AVERAGEIFS('HeartRate-2022-03-21-1647950188'!$B:$B,'HeartRate-2022-03-21-1647950188'!$A:$A,Data_Extraction!D$2,'HeartRate-2022-03-21-1647950188'!$C:$C,Data_Extraction!$A1202),"")</f>
        <v/>
      </c>
      <c r="E1202" t="str">
        <f>IFERROR(AVERAGEIFS('HeartRate-2022-03-21-1647950188'!$B:$B,'HeartRate-2022-03-21-1647950188'!$A:$A,Data_Extraction!E$2,'HeartRate-2022-03-21-1647950188'!$C:$C,Data_Extraction!$A1202),"")</f>
        <v/>
      </c>
      <c r="F1202" t="str">
        <f>IFERROR(AVERAGEIFS('HeartRate-2022-03-21-1647950188'!$B:$B,'HeartRate-2022-03-21-1647950188'!$A:$A,Data_Extraction!F$2,'HeartRate-2022-03-21-1647950188'!$C:$C,Data_Extraction!$A1202),"")</f>
        <v/>
      </c>
      <c r="G1202">
        <f>IFERROR(AVERAGEIFS('HeartRate-2022-03-21-1647950188'!$B:$B,'HeartRate-2022-03-21-1647950188'!$A:$A,Data_Extraction!G$2,'HeartRate-2022-03-21-1647950188'!$C:$C,Data_Extraction!$A1202),"")</f>
        <v>94</v>
      </c>
      <c r="H1202" t="str">
        <f>IFERROR(AVERAGEIFS('HeartRate-2022-03-21-1647950188'!$B:$B,'HeartRate-2022-03-21-1647950188'!$A:$A,Data_Extraction!H$2,'HeartRate-2022-03-21-1647950188'!$C:$C,Data_Extraction!$A1202),"")</f>
        <v/>
      </c>
      <c r="I1202">
        <f>IFERROR(AVERAGEIFS('HeartRate-2022-03-21-1647950188'!$B:$B,'HeartRate-2022-03-21-1647950188'!$A:$A,Data_Extraction!I$2,'HeartRate-2022-03-21-1647950188'!$C:$C,Data_Extraction!$A1202),"")</f>
        <v>112</v>
      </c>
      <c r="J1202" s="8">
        <f t="shared" si="109"/>
        <v>103</v>
      </c>
      <c r="N1202" s="11">
        <f>Data_Extraction!A1202</f>
        <v>44635.488182870373</v>
      </c>
      <c r="O1202" s="15">
        <f t="shared" si="110"/>
        <v>44635</v>
      </c>
      <c r="P1202" s="16">
        <f t="shared" si="111"/>
        <v>0.48818287037037034</v>
      </c>
      <c r="Q1202" s="12">
        <f>IF(Data_Extraction!B1202="",Data_Extraction!$J1202*(Q$1),Data_Extraction!B1202)</f>
        <v>92.7</v>
      </c>
      <c r="R1202" s="12">
        <f>IF(Data_Extraction!C1202="",Data_Extraction!$J1202*(R$1),Data_Extraction!C1202)</f>
        <v>94.76</v>
      </c>
      <c r="S1202" s="12">
        <f>IF(Data_Extraction!D1202="",Data_Extraction!$J1202*(S$1),Data_Extraction!D1202)</f>
        <v>107.12</v>
      </c>
      <c r="T1202" s="12">
        <f>IF(Data_Extraction!E1202="",Data_Extraction!$J1202*(T$1),Data_Extraction!E1202)</f>
        <v>97.85</v>
      </c>
      <c r="U1202" s="12">
        <f>IF(Data_Extraction!F1202="",Data_Extraction!$J1202*(U$1),Data_Extraction!F1202)</f>
        <v>100.94</v>
      </c>
      <c r="V1202" s="12">
        <f>IF(Data_Extraction!G1202="",Data_Extraction!$J1202*(V$1),Data_Extraction!G1202)</f>
        <v>94</v>
      </c>
      <c r="W1202" s="12">
        <f>IF(Data_Extraction!H1202="",Data_Extraction!$J1202*(W$1),Data_Extraction!H1202)</f>
        <v>110.21000000000001</v>
      </c>
      <c r="X1202" s="12">
        <f>IF(Data_Extraction!I1202="",Data_Extraction!$J1202*(X$1),Data_Extraction!I1202)</f>
        <v>112</v>
      </c>
      <c r="Y1202" s="13">
        <f t="shared" si="108"/>
        <v>101.19750000000002</v>
      </c>
      <c r="Z1202" s="17" t="str">
        <f t="shared" si="112"/>
        <v>Afternoon</v>
      </c>
      <c r="AA1202" s="14" t="str">
        <f>VLOOKUP($N1202,'HeartRate-2022-03-21-1647950188'!$C:$G,2,0)</f>
        <v>Hands on</v>
      </c>
      <c r="AB1202" s="14" t="str">
        <f>VLOOKUP($N1202,'HeartRate-2022-03-21-1647950188'!$C:$G,3,0)</f>
        <v>Off Campus</v>
      </c>
      <c r="AC1202" s="14" t="str">
        <f>VLOOKUP($N1202,'HeartRate-2022-03-21-1647950188'!$C:$G,4,0)</f>
        <v>Standing</v>
      </c>
      <c r="AD1202" s="14" t="str">
        <f>VLOOKUP($N1202,'HeartRate-2022-03-21-1647950188'!$C:$G,5,0)</f>
        <v>Technical Contexts</v>
      </c>
      <c r="AE1202">
        <f t="shared" si="113"/>
        <v>0</v>
      </c>
      <c r="AF1202" s="18">
        <v>44635</v>
      </c>
      <c r="AG1202" s="19">
        <v>0.48818287037037034</v>
      </c>
    </row>
    <row r="1203" spans="1:33" x14ac:dyDescent="0.3">
      <c r="A1203" s="5">
        <v>44635.488379629627</v>
      </c>
      <c r="B1203" t="str">
        <f>IFERROR(AVERAGEIFS('HeartRate-2022-03-21-1647950188'!$B:$B,'HeartRate-2022-03-21-1647950188'!$A:$A,Data_Extraction!B$2,'HeartRate-2022-03-21-1647950188'!$C:$C,Data_Extraction!$A1203),"")</f>
        <v/>
      </c>
      <c r="C1203" t="str">
        <f>IFERROR(AVERAGEIFS('HeartRate-2022-03-21-1647950188'!$B:$B,'HeartRate-2022-03-21-1647950188'!$A:$A,Data_Extraction!C$2,'HeartRate-2022-03-21-1647950188'!$C:$C,Data_Extraction!$A1203),"")</f>
        <v/>
      </c>
      <c r="D1203" t="str">
        <f>IFERROR(AVERAGEIFS('HeartRate-2022-03-21-1647950188'!$B:$B,'HeartRate-2022-03-21-1647950188'!$A:$A,Data_Extraction!D$2,'HeartRate-2022-03-21-1647950188'!$C:$C,Data_Extraction!$A1203),"")</f>
        <v/>
      </c>
      <c r="E1203" t="str">
        <f>IFERROR(AVERAGEIFS('HeartRate-2022-03-21-1647950188'!$B:$B,'HeartRate-2022-03-21-1647950188'!$A:$A,Data_Extraction!E$2,'HeartRate-2022-03-21-1647950188'!$C:$C,Data_Extraction!$A1203),"")</f>
        <v/>
      </c>
      <c r="F1203" t="str">
        <f>IFERROR(AVERAGEIFS('HeartRate-2022-03-21-1647950188'!$B:$B,'HeartRate-2022-03-21-1647950188'!$A:$A,Data_Extraction!F$2,'HeartRate-2022-03-21-1647950188'!$C:$C,Data_Extraction!$A1203),"")</f>
        <v/>
      </c>
      <c r="G1203" t="str">
        <f>IFERROR(AVERAGEIFS('HeartRate-2022-03-21-1647950188'!$B:$B,'HeartRate-2022-03-21-1647950188'!$A:$A,Data_Extraction!G$2,'HeartRate-2022-03-21-1647950188'!$C:$C,Data_Extraction!$A1203),"")</f>
        <v/>
      </c>
      <c r="H1203" t="str">
        <f>IFERROR(AVERAGEIFS('HeartRate-2022-03-21-1647950188'!$B:$B,'HeartRate-2022-03-21-1647950188'!$A:$A,Data_Extraction!H$2,'HeartRate-2022-03-21-1647950188'!$C:$C,Data_Extraction!$A1203),"")</f>
        <v/>
      </c>
      <c r="I1203">
        <f>IFERROR(AVERAGEIFS('HeartRate-2022-03-21-1647950188'!$B:$B,'HeartRate-2022-03-21-1647950188'!$A:$A,Data_Extraction!I$2,'HeartRate-2022-03-21-1647950188'!$C:$C,Data_Extraction!$A1203),"")</f>
        <v>115</v>
      </c>
      <c r="J1203" s="8">
        <f t="shared" si="109"/>
        <v>115</v>
      </c>
      <c r="N1203" s="11">
        <f>Data_Extraction!A1203</f>
        <v>44635.488379629627</v>
      </c>
      <c r="O1203" s="15">
        <f t="shared" si="110"/>
        <v>44635</v>
      </c>
      <c r="P1203" s="16">
        <f t="shared" si="111"/>
        <v>0.48837962962962966</v>
      </c>
      <c r="Q1203" s="12">
        <f>IF(Data_Extraction!B1203="",Data_Extraction!$J1203*(Q$1),Data_Extraction!B1203)</f>
        <v>103.5</v>
      </c>
      <c r="R1203" s="12">
        <f>IF(Data_Extraction!C1203="",Data_Extraction!$J1203*(R$1),Data_Extraction!C1203)</f>
        <v>105.80000000000001</v>
      </c>
      <c r="S1203" s="12">
        <f>IF(Data_Extraction!D1203="",Data_Extraction!$J1203*(S$1),Data_Extraction!D1203)</f>
        <v>119.60000000000001</v>
      </c>
      <c r="T1203" s="12">
        <f>IF(Data_Extraction!E1203="",Data_Extraction!$J1203*(T$1),Data_Extraction!E1203)</f>
        <v>109.25</v>
      </c>
      <c r="U1203" s="12">
        <f>IF(Data_Extraction!F1203="",Data_Extraction!$J1203*(U$1),Data_Extraction!F1203)</f>
        <v>112.7</v>
      </c>
      <c r="V1203" s="12">
        <f>IF(Data_Extraction!G1203="",Data_Extraction!$J1203*(V$1),Data_Extraction!G1203)</f>
        <v>104.65</v>
      </c>
      <c r="W1203" s="12">
        <f>IF(Data_Extraction!H1203="",Data_Extraction!$J1203*(W$1),Data_Extraction!H1203)</f>
        <v>123.05000000000001</v>
      </c>
      <c r="X1203" s="12">
        <f>IF(Data_Extraction!I1203="",Data_Extraction!$J1203*(X$1),Data_Extraction!I1203)</f>
        <v>115</v>
      </c>
      <c r="Y1203" s="13">
        <f t="shared" si="108"/>
        <v>111.69374999999999</v>
      </c>
      <c r="Z1203" s="17" t="str">
        <f t="shared" si="112"/>
        <v>Afternoon</v>
      </c>
      <c r="AA1203" s="14" t="str">
        <f>VLOOKUP($N1203,'HeartRate-2022-03-21-1647950188'!$C:$G,2,0)</f>
        <v>Hands on</v>
      </c>
      <c r="AB1203" s="14" t="str">
        <f>VLOOKUP($N1203,'HeartRate-2022-03-21-1647950188'!$C:$G,3,0)</f>
        <v>Off Campus</v>
      </c>
      <c r="AC1203" s="14" t="str">
        <f>VLOOKUP($N1203,'HeartRate-2022-03-21-1647950188'!$C:$G,4,0)</f>
        <v>Standing</v>
      </c>
      <c r="AD1203" s="14" t="str">
        <f>VLOOKUP($N1203,'HeartRate-2022-03-21-1647950188'!$C:$G,5,0)</f>
        <v>Technical Contexts</v>
      </c>
      <c r="AE1203">
        <f t="shared" si="113"/>
        <v>0</v>
      </c>
      <c r="AF1203" s="18">
        <v>44635</v>
      </c>
      <c r="AG1203" s="19">
        <v>0.48837962962962966</v>
      </c>
    </row>
    <row r="1204" spans="1:33" x14ac:dyDescent="0.3">
      <c r="A1204" s="5">
        <v>44635.488819444443</v>
      </c>
      <c r="B1204" t="str">
        <f>IFERROR(AVERAGEIFS('HeartRate-2022-03-21-1647950188'!$B:$B,'HeartRate-2022-03-21-1647950188'!$A:$A,Data_Extraction!B$2,'HeartRate-2022-03-21-1647950188'!$C:$C,Data_Extraction!$A1204),"")</f>
        <v/>
      </c>
      <c r="C1204" t="str">
        <f>IFERROR(AVERAGEIFS('HeartRate-2022-03-21-1647950188'!$B:$B,'HeartRate-2022-03-21-1647950188'!$A:$A,Data_Extraction!C$2,'HeartRate-2022-03-21-1647950188'!$C:$C,Data_Extraction!$A1204),"")</f>
        <v/>
      </c>
      <c r="D1204" t="str">
        <f>IFERROR(AVERAGEIFS('HeartRate-2022-03-21-1647950188'!$B:$B,'HeartRate-2022-03-21-1647950188'!$A:$A,Data_Extraction!D$2,'HeartRate-2022-03-21-1647950188'!$C:$C,Data_Extraction!$A1204),"")</f>
        <v/>
      </c>
      <c r="E1204" t="str">
        <f>IFERROR(AVERAGEIFS('HeartRate-2022-03-21-1647950188'!$B:$B,'HeartRate-2022-03-21-1647950188'!$A:$A,Data_Extraction!E$2,'HeartRate-2022-03-21-1647950188'!$C:$C,Data_Extraction!$A1204),"")</f>
        <v/>
      </c>
      <c r="F1204" t="str">
        <f>IFERROR(AVERAGEIFS('HeartRate-2022-03-21-1647950188'!$B:$B,'HeartRate-2022-03-21-1647950188'!$A:$A,Data_Extraction!F$2,'HeartRate-2022-03-21-1647950188'!$C:$C,Data_Extraction!$A1204),"")</f>
        <v/>
      </c>
      <c r="G1204">
        <f>IFERROR(AVERAGEIFS('HeartRate-2022-03-21-1647950188'!$B:$B,'HeartRate-2022-03-21-1647950188'!$A:$A,Data_Extraction!G$2,'HeartRate-2022-03-21-1647950188'!$C:$C,Data_Extraction!$A1204),"")</f>
        <v>89</v>
      </c>
      <c r="H1204" t="str">
        <f>IFERROR(AVERAGEIFS('HeartRate-2022-03-21-1647950188'!$B:$B,'HeartRate-2022-03-21-1647950188'!$A:$A,Data_Extraction!H$2,'HeartRate-2022-03-21-1647950188'!$C:$C,Data_Extraction!$A1204),"")</f>
        <v/>
      </c>
      <c r="I1204" t="str">
        <f>IFERROR(AVERAGEIFS('HeartRate-2022-03-21-1647950188'!$B:$B,'HeartRate-2022-03-21-1647950188'!$A:$A,Data_Extraction!I$2,'HeartRate-2022-03-21-1647950188'!$C:$C,Data_Extraction!$A1204),"")</f>
        <v/>
      </c>
      <c r="J1204" s="8">
        <f t="shared" si="109"/>
        <v>89</v>
      </c>
      <c r="N1204" s="11">
        <f>Data_Extraction!A1204</f>
        <v>44635.488819444443</v>
      </c>
      <c r="O1204" s="15">
        <f t="shared" si="110"/>
        <v>44635</v>
      </c>
      <c r="P1204" s="16">
        <f t="shared" si="111"/>
        <v>0.48881944444444447</v>
      </c>
      <c r="Q1204" s="12">
        <f>IF(Data_Extraction!B1204="",Data_Extraction!$J1204*(Q$1),Data_Extraction!B1204)</f>
        <v>80.100000000000009</v>
      </c>
      <c r="R1204" s="12">
        <f>IF(Data_Extraction!C1204="",Data_Extraction!$J1204*(R$1),Data_Extraction!C1204)</f>
        <v>81.88000000000001</v>
      </c>
      <c r="S1204" s="12">
        <f>IF(Data_Extraction!D1204="",Data_Extraction!$J1204*(S$1),Data_Extraction!D1204)</f>
        <v>92.56</v>
      </c>
      <c r="T1204" s="12">
        <f>IF(Data_Extraction!E1204="",Data_Extraction!$J1204*(T$1),Data_Extraction!E1204)</f>
        <v>84.55</v>
      </c>
      <c r="U1204" s="12">
        <f>IF(Data_Extraction!F1204="",Data_Extraction!$J1204*(U$1),Data_Extraction!F1204)</f>
        <v>87.22</v>
      </c>
      <c r="V1204" s="12">
        <f>IF(Data_Extraction!G1204="",Data_Extraction!$J1204*(V$1),Data_Extraction!G1204)</f>
        <v>89</v>
      </c>
      <c r="W1204" s="12">
        <f>IF(Data_Extraction!H1204="",Data_Extraction!$J1204*(W$1),Data_Extraction!H1204)</f>
        <v>95.23</v>
      </c>
      <c r="X1204" s="12">
        <f>IF(Data_Extraction!I1204="",Data_Extraction!$J1204*(X$1),Data_Extraction!I1204)</f>
        <v>86.33</v>
      </c>
      <c r="Y1204" s="13">
        <f t="shared" si="108"/>
        <v>87.108750000000015</v>
      </c>
      <c r="Z1204" s="17" t="str">
        <f t="shared" si="112"/>
        <v>Afternoon</v>
      </c>
      <c r="AA1204" s="14" t="str">
        <f>VLOOKUP($N1204,'HeartRate-2022-03-21-1647950188'!$C:$G,2,0)</f>
        <v>Hands on</v>
      </c>
      <c r="AB1204" s="14" t="str">
        <f>VLOOKUP($N1204,'HeartRate-2022-03-21-1647950188'!$C:$G,3,0)</f>
        <v>Off Campus</v>
      </c>
      <c r="AC1204" s="14" t="str">
        <f>VLOOKUP($N1204,'HeartRate-2022-03-21-1647950188'!$C:$G,4,0)</f>
        <v>Standing</v>
      </c>
      <c r="AD1204" s="14" t="str">
        <f>VLOOKUP($N1204,'HeartRate-2022-03-21-1647950188'!$C:$G,5,0)</f>
        <v>Technical Contexts</v>
      </c>
      <c r="AE1204">
        <f t="shared" si="113"/>
        <v>0</v>
      </c>
      <c r="AF1204" s="18">
        <v>44635</v>
      </c>
      <c r="AG1204" s="19">
        <v>0.48881944444444447</v>
      </c>
    </row>
    <row r="1205" spans="1:33" x14ac:dyDescent="0.3">
      <c r="A1205" s="5">
        <v>44635.488877314812</v>
      </c>
      <c r="B1205" t="str">
        <f>IFERROR(AVERAGEIFS('HeartRate-2022-03-21-1647950188'!$B:$B,'HeartRate-2022-03-21-1647950188'!$A:$A,Data_Extraction!B$2,'HeartRate-2022-03-21-1647950188'!$C:$C,Data_Extraction!$A1205),"")</f>
        <v/>
      </c>
      <c r="C1205" t="str">
        <f>IFERROR(AVERAGEIFS('HeartRate-2022-03-21-1647950188'!$B:$B,'HeartRate-2022-03-21-1647950188'!$A:$A,Data_Extraction!C$2,'HeartRate-2022-03-21-1647950188'!$C:$C,Data_Extraction!$A1205),"")</f>
        <v/>
      </c>
      <c r="D1205" t="str">
        <f>IFERROR(AVERAGEIFS('HeartRate-2022-03-21-1647950188'!$B:$B,'HeartRate-2022-03-21-1647950188'!$A:$A,Data_Extraction!D$2,'HeartRate-2022-03-21-1647950188'!$C:$C,Data_Extraction!$A1205),"")</f>
        <v/>
      </c>
      <c r="E1205" t="str">
        <f>IFERROR(AVERAGEIFS('HeartRate-2022-03-21-1647950188'!$B:$B,'HeartRate-2022-03-21-1647950188'!$A:$A,Data_Extraction!E$2,'HeartRate-2022-03-21-1647950188'!$C:$C,Data_Extraction!$A1205),"")</f>
        <v/>
      </c>
      <c r="F1205" t="str">
        <f>IFERROR(AVERAGEIFS('HeartRate-2022-03-21-1647950188'!$B:$B,'HeartRate-2022-03-21-1647950188'!$A:$A,Data_Extraction!F$2,'HeartRate-2022-03-21-1647950188'!$C:$C,Data_Extraction!$A1205),"")</f>
        <v/>
      </c>
      <c r="G1205">
        <f>IFERROR(AVERAGEIFS('HeartRate-2022-03-21-1647950188'!$B:$B,'HeartRate-2022-03-21-1647950188'!$A:$A,Data_Extraction!G$2,'HeartRate-2022-03-21-1647950188'!$C:$C,Data_Extraction!$A1205),"")</f>
        <v>86</v>
      </c>
      <c r="H1205" t="str">
        <f>IFERROR(AVERAGEIFS('HeartRate-2022-03-21-1647950188'!$B:$B,'HeartRate-2022-03-21-1647950188'!$A:$A,Data_Extraction!H$2,'HeartRate-2022-03-21-1647950188'!$C:$C,Data_Extraction!$A1205),"")</f>
        <v/>
      </c>
      <c r="I1205">
        <f>IFERROR(AVERAGEIFS('HeartRate-2022-03-21-1647950188'!$B:$B,'HeartRate-2022-03-21-1647950188'!$A:$A,Data_Extraction!I$2,'HeartRate-2022-03-21-1647950188'!$C:$C,Data_Extraction!$A1205),"")</f>
        <v>112</v>
      </c>
      <c r="J1205" s="8">
        <f t="shared" si="109"/>
        <v>99</v>
      </c>
      <c r="N1205" s="11">
        <f>Data_Extraction!A1205</f>
        <v>44635.488877314812</v>
      </c>
      <c r="O1205" s="15">
        <f t="shared" si="110"/>
        <v>44635</v>
      </c>
      <c r="P1205" s="16">
        <f t="shared" si="111"/>
        <v>0.48887731481481483</v>
      </c>
      <c r="Q1205" s="12">
        <f>IF(Data_Extraction!B1205="",Data_Extraction!$J1205*(Q$1),Data_Extraction!B1205)</f>
        <v>89.100000000000009</v>
      </c>
      <c r="R1205" s="12">
        <f>IF(Data_Extraction!C1205="",Data_Extraction!$J1205*(R$1),Data_Extraction!C1205)</f>
        <v>91.08</v>
      </c>
      <c r="S1205" s="12">
        <f>IF(Data_Extraction!D1205="",Data_Extraction!$J1205*(S$1),Data_Extraction!D1205)</f>
        <v>102.96000000000001</v>
      </c>
      <c r="T1205" s="12">
        <f>IF(Data_Extraction!E1205="",Data_Extraction!$J1205*(T$1),Data_Extraction!E1205)</f>
        <v>94.05</v>
      </c>
      <c r="U1205" s="12">
        <f>IF(Data_Extraction!F1205="",Data_Extraction!$J1205*(U$1),Data_Extraction!F1205)</f>
        <v>97.02</v>
      </c>
      <c r="V1205" s="12">
        <f>IF(Data_Extraction!G1205="",Data_Extraction!$J1205*(V$1),Data_Extraction!G1205)</f>
        <v>86</v>
      </c>
      <c r="W1205" s="12">
        <f>IF(Data_Extraction!H1205="",Data_Extraction!$J1205*(W$1),Data_Extraction!H1205)</f>
        <v>105.93</v>
      </c>
      <c r="X1205" s="12">
        <f>IF(Data_Extraction!I1205="",Data_Extraction!$J1205*(X$1),Data_Extraction!I1205)</f>
        <v>112</v>
      </c>
      <c r="Y1205" s="13">
        <f t="shared" si="108"/>
        <v>97.267500000000013</v>
      </c>
      <c r="Z1205" s="17" t="str">
        <f t="shared" si="112"/>
        <v>Afternoon</v>
      </c>
      <c r="AA1205" s="14" t="str">
        <f>VLOOKUP($N1205,'HeartRate-2022-03-21-1647950188'!$C:$G,2,0)</f>
        <v>Hands on</v>
      </c>
      <c r="AB1205" s="14" t="str">
        <f>VLOOKUP($N1205,'HeartRate-2022-03-21-1647950188'!$C:$G,3,0)</f>
        <v>Off Campus</v>
      </c>
      <c r="AC1205" s="14" t="str">
        <f>VLOOKUP($N1205,'HeartRate-2022-03-21-1647950188'!$C:$G,4,0)</f>
        <v>Standing</v>
      </c>
      <c r="AD1205" s="14" t="str">
        <f>VLOOKUP($N1205,'HeartRate-2022-03-21-1647950188'!$C:$G,5,0)</f>
        <v>Technical Contexts</v>
      </c>
      <c r="AE1205">
        <f t="shared" si="113"/>
        <v>0</v>
      </c>
      <c r="AF1205" s="18">
        <v>44635</v>
      </c>
      <c r="AG1205" s="19">
        <v>0.48887731481481483</v>
      </c>
    </row>
    <row r="1206" spans="1:33" x14ac:dyDescent="0.3">
      <c r="A1206" s="5">
        <v>44635.489571759259</v>
      </c>
      <c r="B1206" t="str">
        <f>IFERROR(AVERAGEIFS('HeartRate-2022-03-21-1647950188'!$B:$B,'HeartRate-2022-03-21-1647950188'!$A:$A,Data_Extraction!B$2,'HeartRate-2022-03-21-1647950188'!$C:$C,Data_Extraction!$A1206),"")</f>
        <v/>
      </c>
      <c r="C1206" t="str">
        <f>IFERROR(AVERAGEIFS('HeartRate-2022-03-21-1647950188'!$B:$B,'HeartRate-2022-03-21-1647950188'!$A:$A,Data_Extraction!C$2,'HeartRate-2022-03-21-1647950188'!$C:$C,Data_Extraction!$A1206),"")</f>
        <v/>
      </c>
      <c r="D1206" t="str">
        <f>IFERROR(AVERAGEIFS('HeartRate-2022-03-21-1647950188'!$B:$B,'HeartRate-2022-03-21-1647950188'!$A:$A,Data_Extraction!D$2,'HeartRate-2022-03-21-1647950188'!$C:$C,Data_Extraction!$A1206),"")</f>
        <v/>
      </c>
      <c r="E1206" t="str">
        <f>IFERROR(AVERAGEIFS('HeartRate-2022-03-21-1647950188'!$B:$B,'HeartRate-2022-03-21-1647950188'!$A:$A,Data_Extraction!E$2,'HeartRate-2022-03-21-1647950188'!$C:$C,Data_Extraction!$A1206),"")</f>
        <v/>
      </c>
      <c r="F1206" t="str">
        <f>IFERROR(AVERAGEIFS('HeartRate-2022-03-21-1647950188'!$B:$B,'HeartRate-2022-03-21-1647950188'!$A:$A,Data_Extraction!F$2,'HeartRate-2022-03-21-1647950188'!$C:$C,Data_Extraction!$A1206),"")</f>
        <v/>
      </c>
      <c r="G1206">
        <f>IFERROR(AVERAGEIFS('HeartRate-2022-03-21-1647950188'!$B:$B,'HeartRate-2022-03-21-1647950188'!$A:$A,Data_Extraction!G$2,'HeartRate-2022-03-21-1647950188'!$C:$C,Data_Extraction!$A1206),"")</f>
        <v>85</v>
      </c>
      <c r="H1206" t="str">
        <f>IFERROR(AVERAGEIFS('HeartRate-2022-03-21-1647950188'!$B:$B,'HeartRate-2022-03-21-1647950188'!$A:$A,Data_Extraction!H$2,'HeartRate-2022-03-21-1647950188'!$C:$C,Data_Extraction!$A1206),"")</f>
        <v/>
      </c>
      <c r="I1206">
        <f>IFERROR(AVERAGEIFS('HeartRate-2022-03-21-1647950188'!$B:$B,'HeartRate-2022-03-21-1647950188'!$A:$A,Data_Extraction!I$2,'HeartRate-2022-03-21-1647950188'!$C:$C,Data_Extraction!$A1206),"")</f>
        <v>107</v>
      </c>
      <c r="J1206" s="8">
        <f t="shared" si="109"/>
        <v>96</v>
      </c>
      <c r="N1206" s="11">
        <f>Data_Extraction!A1206</f>
        <v>44635.489571759259</v>
      </c>
      <c r="O1206" s="15">
        <f t="shared" si="110"/>
        <v>44635</v>
      </c>
      <c r="P1206" s="16">
        <f t="shared" si="111"/>
        <v>0.48957175925925928</v>
      </c>
      <c r="Q1206" s="12">
        <f>IF(Data_Extraction!B1206="",Data_Extraction!$J1206*(Q$1),Data_Extraction!B1206)</f>
        <v>86.4</v>
      </c>
      <c r="R1206" s="12">
        <f>IF(Data_Extraction!C1206="",Data_Extraction!$J1206*(R$1),Data_Extraction!C1206)</f>
        <v>88.320000000000007</v>
      </c>
      <c r="S1206" s="12">
        <f>IF(Data_Extraction!D1206="",Data_Extraction!$J1206*(S$1),Data_Extraction!D1206)</f>
        <v>99.84</v>
      </c>
      <c r="T1206" s="12">
        <f>IF(Data_Extraction!E1206="",Data_Extraction!$J1206*(T$1),Data_Extraction!E1206)</f>
        <v>91.199999999999989</v>
      </c>
      <c r="U1206" s="12">
        <f>IF(Data_Extraction!F1206="",Data_Extraction!$J1206*(U$1),Data_Extraction!F1206)</f>
        <v>94.08</v>
      </c>
      <c r="V1206" s="12">
        <f>IF(Data_Extraction!G1206="",Data_Extraction!$J1206*(V$1),Data_Extraction!G1206)</f>
        <v>85</v>
      </c>
      <c r="W1206" s="12">
        <f>IF(Data_Extraction!H1206="",Data_Extraction!$J1206*(W$1),Data_Extraction!H1206)</f>
        <v>102.72</v>
      </c>
      <c r="X1206" s="12">
        <f>IF(Data_Extraction!I1206="",Data_Extraction!$J1206*(X$1),Data_Extraction!I1206)</f>
        <v>107</v>
      </c>
      <c r="Y1206" s="13">
        <f t="shared" si="108"/>
        <v>94.320000000000007</v>
      </c>
      <c r="Z1206" s="17" t="str">
        <f t="shared" si="112"/>
        <v>Afternoon</v>
      </c>
      <c r="AA1206" s="14" t="str">
        <f>VLOOKUP($N1206,'HeartRate-2022-03-21-1647950188'!$C:$G,2,0)</f>
        <v>Hands on</v>
      </c>
      <c r="AB1206" s="14" t="str">
        <f>VLOOKUP($N1206,'HeartRate-2022-03-21-1647950188'!$C:$G,3,0)</f>
        <v>Off Campus</v>
      </c>
      <c r="AC1206" s="14" t="str">
        <f>VLOOKUP($N1206,'HeartRate-2022-03-21-1647950188'!$C:$G,4,0)</f>
        <v>Standing</v>
      </c>
      <c r="AD1206" s="14" t="str">
        <f>VLOOKUP($N1206,'HeartRate-2022-03-21-1647950188'!$C:$G,5,0)</f>
        <v>Technical Contexts</v>
      </c>
      <c r="AE1206">
        <f t="shared" si="113"/>
        <v>0</v>
      </c>
      <c r="AF1206" s="18">
        <v>44635</v>
      </c>
      <c r="AG1206" s="19">
        <v>0.48957175925925928</v>
      </c>
    </row>
    <row r="1207" spans="1:33" x14ac:dyDescent="0.3">
      <c r="A1207" s="5">
        <v>44635.49013888889</v>
      </c>
      <c r="B1207" t="str">
        <f>IFERROR(AVERAGEIFS('HeartRate-2022-03-21-1647950188'!$B:$B,'HeartRate-2022-03-21-1647950188'!$A:$A,Data_Extraction!B$2,'HeartRate-2022-03-21-1647950188'!$C:$C,Data_Extraction!$A1207),"")</f>
        <v/>
      </c>
      <c r="C1207" t="str">
        <f>IFERROR(AVERAGEIFS('HeartRate-2022-03-21-1647950188'!$B:$B,'HeartRate-2022-03-21-1647950188'!$A:$A,Data_Extraction!C$2,'HeartRate-2022-03-21-1647950188'!$C:$C,Data_Extraction!$A1207),"")</f>
        <v/>
      </c>
      <c r="D1207" t="str">
        <f>IFERROR(AVERAGEIFS('HeartRate-2022-03-21-1647950188'!$B:$B,'HeartRate-2022-03-21-1647950188'!$A:$A,Data_Extraction!D$2,'HeartRate-2022-03-21-1647950188'!$C:$C,Data_Extraction!$A1207),"")</f>
        <v/>
      </c>
      <c r="E1207" t="str">
        <f>IFERROR(AVERAGEIFS('HeartRate-2022-03-21-1647950188'!$B:$B,'HeartRate-2022-03-21-1647950188'!$A:$A,Data_Extraction!E$2,'HeartRate-2022-03-21-1647950188'!$C:$C,Data_Extraction!$A1207),"")</f>
        <v/>
      </c>
      <c r="F1207" t="str">
        <f>IFERROR(AVERAGEIFS('HeartRate-2022-03-21-1647950188'!$B:$B,'HeartRate-2022-03-21-1647950188'!$A:$A,Data_Extraction!F$2,'HeartRate-2022-03-21-1647950188'!$C:$C,Data_Extraction!$A1207),"")</f>
        <v/>
      </c>
      <c r="G1207" t="str">
        <f>IFERROR(AVERAGEIFS('HeartRate-2022-03-21-1647950188'!$B:$B,'HeartRate-2022-03-21-1647950188'!$A:$A,Data_Extraction!G$2,'HeartRate-2022-03-21-1647950188'!$C:$C,Data_Extraction!$A1207),"")</f>
        <v/>
      </c>
      <c r="H1207">
        <f>IFERROR(AVERAGEIFS('HeartRate-2022-03-21-1647950188'!$B:$B,'HeartRate-2022-03-21-1647950188'!$A:$A,Data_Extraction!H$2,'HeartRate-2022-03-21-1647950188'!$C:$C,Data_Extraction!$A1207),"")</f>
        <v>86</v>
      </c>
      <c r="I1207" t="str">
        <f>IFERROR(AVERAGEIFS('HeartRate-2022-03-21-1647950188'!$B:$B,'HeartRate-2022-03-21-1647950188'!$A:$A,Data_Extraction!I$2,'HeartRate-2022-03-21-1647950188'!$C:$C,Data_Extraction!$A1207),"")</f>
        <v/>
      </c>
      <c r="J1207" s="8">
        <f t="shared" si="109"/>
        <v>86</v>
      </c>
      <c r="N1207" s="11">
        <f>Data_Extraction!A1207</f>
        <v>44635.49013888889</v>
      </c>
      <c r="O1207" s="15">
        <f t="shared" si="110"/>
        <v>44635</v>
      </c>
      <c r="P1207" s="16">
        <f t="shared" si="111"/>
        <v>0.4901388888888889</v>
      </c>
      <c r="Q1207" s="12">
        <f>IF(Data_Extraction!B1207="",Data_Extraction!$J1207*(Q$1),Data_Extraction!B1207)</f>
        <v>77.400000000000006</v>
      </c>
      <c r="R1207" s="12">
        <f>IF(Data_Extraction!C1207="",Data_Extraction!$J1207*(R$1),Data_Extraction!C1207)</f>
        <v>79.12</v>
      </c>
      <c r="S1207" s="12">
        <f>IF(Data_Extraction!D1207="",Data_Extraction!$J1207*(S$1),Data_Extraction!D1207)</f>
        <v>89.44</v>
      </c>
      <c r="T1207" s="12">
        <f>IF(Data_Extraction!E1207="",Data_Extraction!$J1207*(T$1),Data_Extraction!E1207)</f>
        <v>81.7</v>
      </c>
      <c r="U1207" s="12">
        <f>IF(Data_Extraction!F1207="",Data_Extraction!$J1207*(U$1),Data_Extraction!F1207)</f>
        <v>84.28</v>
      </c>
      <c r="V1207" s="12">
        <f>IF(Data_Extraction!G1207="",Data_Extraction!$J1207*(V$1),Data_Extraction!G1207)</f>
        <v>78.260000000000005</v>
      </c>
      <c r="W1207" s="12">
        <f>IF(Data_Extraction!H1207="",Data_Extraction!$J1207*(W$1),Data_Extraction!H1207)</f>
        <v>86</v>
      </c>
      <c r="X1207" s="12">
        <f>IF(Data_Extraction!I1207="",Data_Extraction!$J1207*(X$1),Data_Extraction!I1207)</f>
        <v>83.42</v>
      </c>
      <c r="Y1207" s="13">
        <f t="shared" si="108"/>
        <v>82.452500000000001</v>
      </c>
      <c r="Z1207" s="17" t="str">
        <f t="shared" si="112"/>
        <v>Afternoon</v>
      </c>
      <c r="AA1207" s="14" t="str">
        <f>VLOOKUP($N1207,'HeartRate-2022-03-21-1647950188'!$C:$G,2,0)</f>
        <v>Hands on</v>
      </c>
      <c r="AB1207" s="14" t="str">
        <f>VLOOKUP($N1207,'HeartRate-2022-03-21-1647950188'!$C:$G,3,0)</f>
        <v>Off Campus</v>
      </c>
      <c r="AC1207" s="14" t="str">
        <f>VLOOKUP($N1207,'HeartRate-2022-03-21-1647950188'!$C:$G,4,0)</f>
        <v>Standing</v>
      </c>
      <c r="AD1207" s="14" t="str">
        <f>VLOOKUP($N1207,'HeartRate-2022-03-21-1647950188'!$C:$G,5,0)</f>
        <v>Technical Contexts</v>
      </c>
      <c r="AE1207">
        <f t="shared" si="113"/>
        <v>0</v>
      </c>
      <c r="AF1207" s="18">
        <v>44635</v>
      </c>
      <c r="AG1207" s="19">
        <v>0.4901388888888889</v>
      </c>
    </row>
    <row r="1208" spans="1:33" x14ac:dyDescent="0.3">
      <c r="A1208" s="5">
        <v>44635.490254629629</v>
      </c>
      <c r="B1208" t="str">
        <f>IFERROR(AVERAGEIFS('HeartRate-2022-03-21-1647950188'!$B:$B,'HeartRate-2022-03-21-1647950188'!$A:$A,Data_Extraction!B$2,'HeartRate-2022-03-21-1647950188'!$C:$C,Data_Extraction!$A1208),"")</f>
        <v/>
      </c>
      <c r="C1208" t="str">
        <f>IFERROR(AVERAGEIFS('HeartRate-2022-03-21-1647950188'!$B:$B,'HeartRate-2022-03-21-1647950188'!$A:$A,Data_Extraction!C$2,'HeartRate-2022-03-21-1647950188'!$C:$C,Data_Extraction!$A1208),"")</f>
        <v/>
      </c>
      <c r="D1208" t="str">
        <f>IFERROR(AVERAGEIFS('HeartRate-2022-03-21-1647950188'!$B:$B,'HeartRate-2022-03-21-1647950188'!$A:$A,Data_Extraction!D$2,'HeartRate-2022-03-21-1647950188'!$C:$C,Data_Extraction!$A1208),"")</f>
        <v/>
      </c>
      <c r="E1208" t="str">
        <f>IFERROR(AVERAGEIFS('HeartRate-2022-03-21-1647950188'!$B:$B,'HeartRate-2022-03-21-1647950188'!$A:$A,Data_Extraction!E$2,'HeartRate-2022-03-21-1647950188'!$C:$C,Data_Extraction!$A1208),"")</f>
        <v/>
      </c>
      <c r="F1208" t="str">
        <f>IFERROR(AVERAGEIFS('HeartRate-2022-03-21-1647950188'!$B:$B,'HeartRate-2022-03-21-1647950188'!$A:$A,Data_Extraction!F$2,'HeartRate-2022-03-21-1647950188'!$C:$C,Data_Extraction!$A1208),"")</f>
        <v/>
      </c>
      <c r="G1208">
        <f>IFERROR(AVERAGEIFS('HeartRate-2022-03-21-1647950188'!$B:$B,'HeartRate-2022-03-21-1647950188'!$A:$A,Data_Extraction!G$2,'HeartRate-2022-03-21-1647950188'!$C:$C,Data_Extraction!$A1208),"")</f>
        <v>80</v>
      </c>
      <c r="H1208" t="str">
        <f>IFERROR(AVERAGEIFS('HeartRate-2022-03-21-1647950188'!$B:$B,'HeartRate-2022-03-21-1647950188'!$A:$A,Data_Extraction!H$2,'HeartRate-2022-03-21-1647950188'!$C:$C,Data_Extraction!$A1208),"")</f>
        <v/>
      </c>
      <c r="I1208" t="str">
        <f>IFERROR(AVERAGEIFS('HeartRate-2022-03-21-1647950188'!$B:$B,'HeartRate-2022-03-21-1647950188'!$A:$A,Data_Extraction!I$2,'HeartRate-2022-03-21-1647950188'!$C:$C,Data_Extraction!$A1208),"")</f>
        <v/>
      </c>
      <c r="J1208" s="8">
        <f t="shared" si="109"/>
        <v>80</v>
      </c>
      <c r="N1208" s="11">
        <f>Data_Extraction!A1208</f>
        <v>44635.490254629629</v>
      </c>
      <c r="O1208" s="15">
        <f t="shared" si="110"/>
        <v>44635</v>
      </c>
      <c r="P1208" s="16">
        <f t="shared" si="111"/>
        <v>0.49025462962962968</v>
      </c>
      <c r="Q1208" s="12">
        <f>IF(Data_Extraction!B1208="",Data_Extraction!$J1208*(Q$1),Data_Extraction!B1208)</f>
        <v>72</v>
      </c>
      <c r="R1208" s="12">
        <f>IF(Data_Extraction!C1208="",Data_Extraction!$J1208*(R$1),Data_Extraction!C1208)</f>
        <v>73.600000000000009</v>
      </c>
      <c r="S1208" s="12">
        <f>IF(Data_Extraction!D1208="",Data_Extraction!$J1208*(S$1),Data_Extraction!D1208)</f>
        <v>83.2</v>
      </c>
      <c r="T1208" s="12">
        <f>IF(Data_Extraction!E1208="",Data_Extraction!$J1208*(T$1),Data_Extraction!E1208)</f>
        <v>76</v>
      </c>
      <c r="U1208" s="12">
        <f>IF(Data_Extraction!F1208="",Data_Extraction!$J1208*(U$1),Data_Extraction!F1208)</f>
        <v>78.400000000000006</v>
      </c>
      <c r="V1208" s="12">
        <f>IF(Data_Extraction!G1208="",Data_Extraction!$J1208*(V$1),Data_Extraction!G1208)</f>
        <v>80</v>
      </c>
      <c r="W1208" s="12">
        <f>IF(Data_Extraction!H1208="",Data_Extraction!$J1208*(W$1),Data_Extraction!H1208)</f>
        <v>85.600000000000009</v>
      </c>
      <c r="X1208" s="12">
        <f>IF(Data_Extraction!I1208="",Data_Extraction!$J1208*(X$1),Data_Extraction!I1208)</f>
        <v>77.599999999999994</v>
      </c>
      <c r="Y1208" s="13">
        <f t="shared" si="108"/>
        <v>78.300000000000011</v>
      </c>
      <c r="Z1208" s="17" t="str">
        <f t="shared" si="112"/>
        <v>Afternoon</v>
      </c>
      <c r="AA1208" s="14" t="str">
        <f>VLOOKUP($N1208,'HeartRate-2022-03-21-1647950188'!$C:$G,2,0)</f>
        <v>Hands on</v>
      </c>
      <c r="AB1208" s="14" t="str">
        <f>VLOOKUP($N1208,'HeartRate-2022-03-21-1647950188'!$C:$G,3,0)</f>
        <v>Off Campus</v>
      </c>
      <c r="AC1208" s="14" t="str">
        <f>VLOOKUP($N1208,'HeartRate-2022-03-21-1647950188'!$C:$G,4,0)</f>
        <v>Standing</v>
      </c>
      <c r="AD1208" s="14" t="str">
        <f>VLOOKUP($N1208,'HeartRate-2022-03-21-1647950188'!$C:$G,5,0)</f>
        <v>Technical Contexts</v>
      </c>
      <c r="AE1208">
        <f t="shared" si="113"/>
        <v>0</v>
      </c>
      <c r="AF1208" s="18">
        <v>44635</v>
      </c>
      <c r="AG1208" s="19">
        <v>0.49025462962962968</v>
      </c>
    </row>
    <row r="1209" spans="1:33" x14ac:dyDescent="0.3">
      <c r="A1209" s="5">
        <v>44635.490266203706</v>
      </c>
      <c r="B1209" t="str">
        <f>IFERROR(AVERAGEIFS('HeartRate-2022-03-21-1647950188'!$B:$B,'HeartRate-2022-03-21-1647950188'!$A:$A,Data_Extraction!B$2,'HeartRate-2022-03-21-1647950188'!$C:$C,Data_Extraction!$A1209),"")</f>
        <v/>
      </c>
      <c r="C1209" t="str">
        <f>IFERROR(AVERAGEIFS('HeartRate-2022-03-21-1647950188'!$B:$B,'HeartRate-2022-03-21-1647950188'!$A:$A,Data_Extraction!C$2,'HeartRate-2022-03-21-1647950188'!$C:$C,Data_Extraction!$A1209),"")</f>
        <v/>
      </c>
      <c r="D1209" t="str">
        <f>IFERROR(AVERAGEIFS('HeartRate-2022-03-21-1647950188'!$B:$B,'HeartRate-2022-03-21-1647950188'!$A:$A,Data_Extraction!D$2,'HeartRate-2022-03-21-1647950188'!$C:$C,Data_Extraction!$A1209),"")</f>
        <v/>
      </c>
      <c r="E1209" t="str">
        <f>IFERROR(AVERAGEIFS('HeartRate-2022-03-21-1647950188'!$B:$B,'HeartRate-2022-03-21-1647950188'!$A:$A,Data_Extraction!E$2,'HeartRate-2022-03-21-1647950188'!$C:$C,Data_Extraction!$A1209),"")</f>
        <v/>
      </c>
      <c r="F1209" t="str">
        <f>IFERROR(AVERAGEIFS('HeartRate-2022-03-21-1647950188'!$B:$B,'HeartRate-2022-03-21-1647950188'!$A:$A,Data_Extraction!F$2,'HeartRate-2022-03-21-1647950188'!$C:$C,Data_Extraction!$A1209),"")</f>
        <v/>
      </c>
      <c r="G1209">
        <f>IFERROR(AVERAGEIFS('HeartRate-2022-03-21-1647950188'!$B:$B,'HeartRate-2022-03-21-1647950188'!$A:$A,Data_Extraction!G$2,'HeartRate-2022-03-21-1647950188'!$C:$C,Data_Extraction!$A1209),"")</f>
        <v>78</v>
      </c>
      <c r="H1209" t="str">
        <f>IFERROR(AVERAGEIFS('HeartRate-2022-03-21-1647950188'!$B:$B,'HeartRate-2022-03-21-1647950188'!$A:$A,Data_Extraction!H$2,'HeartRate-2022-03-21-1647950188'!$C:$C,Data_Extraction!$A1209),"")</f>
        <v/>
      </c>
      <c r="I1209">
        <f>IFERROR(AVERAGEIFS('HeartRate-2022-03-21-1647950188'!$B:$B,'HeartRate-2022-03-21-1647950188'!$A:$A,Data_Extraction!I$2,'HeartRate-2022-03-21-1647950188'!$C:$C,Data_Extraction!$A1209),"")</f>
        <v>109</v>
      </c>
      <c r="J1209" s="8">
        <f t="shared" si="109"/>
        <v>93.5</v>
      </c>
      <c r="N1209" s="11">
        <f>Data_Extraction!A1209</f>
        <v>44635.490266203706</v>
      </c>
      <c r="O1209" s="15">
        <f t="shared" si="110"/>
        <v>44635</v>
      </c>
      <c r="P1209" s="16">
        <f t="shared" si="111"/>
        <v>0.49026620370370372</v>
      </c>
      <c r="Q1209" s="12">
        <f>IF(Data_Extraction!B1209="",Data_Extraction!$J1209*(Q$1),Data_Extraction!B1209)</f>
        <v>84.15</v>
      </c>
      <c r="R1209" s="12">
        <f>IF(Data_Extraction!C1209="",Data_Extraction!$J1209*(R$1),Data_Extraction!C1209)</f>
        <v>86.02000000000001</v>
      </c>
      <c r="S1209" s="12">
        <f>IF(Data_Extraction!D1209="",Data_Extraction!$J1209*(S$1),Data_Extraction!D1209)</f>
        <v>97.240000000000009</v>
      </c>
      <c r="T1209" s="12">
        <f>IF(Data_Extraction!E1209="",Data_Extraction!$J1209*(T$1),Data_Extraction!E1209)</f>
        <v>88.825000000000003</v>
      </c>
      <c r="U1209" s="12">
        <f>IF(Data_Extraction!F1209="",Data_Extraction!$J1209*(U$1),Data_Extraction!F1209)</f>
        <v>91.63</v>
      </c>
      <c r="V1209" s="12">
        <f>IF(Data_Extraction!G1209="",Data_Extraction!$J1209*(V$1),Data_Extraction!G1209)</f>
        <v>78</v>
      </c>
      <c r="W1209" s="12">
        <f>IF(Data_Extraction!H1209="",Data_Extraction!$J1209*(W$1),Data_Extraction!H1209)</f>
        <v>100.045</v>
      </c>
      <c r="X1209" s="12">
        <f>IF(Data_Extraction!I1209="",Data_Extraction!$J1209*(X$1),Data_Extraction!I1209)</f>
        <v>109</v>
      </c>
      <c r="Y1209" s="13">
        <f t="shared" si="108"/>
        <v>91.863749999999996</v>
      </c>
      <c r="Z1209" s="17" t="str">
        <f t="shared" si="112"/>
        <v>Afternoon</v>
      </c>
      <c r="AA1209" s="14" t="str">
        <f>VLOOKUP($N1209,'HeartRate-2022-03-21-1647950188'!$C:$G,2,0)</f>
        <v>Hands on</v>
      </c>
      <c r="AB1209" s="14" t="str">
        <f>VLOOKUP($N1209,'HeartRate-2022-03-21-1647950188'!$C:$G,3,0)</f>
        <v>Off Campus</v>
      </c>
      <c r="AC1209" s="14" t="str">
        <f>VLOOKUP($N1209,'HeartRate-2022-03-21-1647950188'!$C:$G,4,0)</f>
        <v>Standing</v>
      </c>
      <c r="AD1209" s="14" t="str">
        <f>VLOOKUP($N1209,'HeartRate-2022-03-21-1647950188'!$C:$G,5,0)</f>
        <v>Technical Contexts</v>
      </c>
      <c r="AE1209">
        <f t="shared" si="113"/>
        <v>0</v>
      </c>
      <c r="AF1209" s="18">
        <v>44635</v>
      </c>
      <c r="AG1209" s="19">
        <v>0.49026620370370372</v>
      </c>
    </row>
    <row r="1210" spans="1:33" x14ac:dyDescent="0.3">
      <c r="A1210" s="5">
        <v>44635.490277777775</v>
      </c>
      <c r="B1210">
        <f>IFERROR(AVERAGEIFS('HeartRate-2022-03-21-1647950188'!$B:$B,'HeartRate-2022-03-21-1647950188'!$A:$A,Data_Extraction!B$2,'HeartRate-2022-03-21-1647950188'!$C:$C,Data_Extraction!$A1210),"")</f>
        <v>99</v>
      </c>
      <c r="C1210" t="str">
        <f>IFERROR(AVERAGEIFS('HeartRate-2022-03-21-1647950188'!$B:$B,'HeartRate-2022-03-21-1647950188'!$A:$A,Data_Extraction!C$2,'HeartRate-2022-03-21-1647950188'!$C:$C,Data_Extraction!$A1210),"")</f>
        <v/>
      </c>
      <c r="D1210" t="str">
        <f>IFERROR(AVERAGEIFS('HeartRate-2022-03-21-1647950188'!$B:$B,'HeartRate-2022-03-21-1647950188'!$A:$A,Data_Extraction!D$2,'HeartRate-2022-03-21-1647950188'!$C:$C,Data_Extraction!$A1210),"")</f>
        <v/>
      </c>
      <c r="E1210" t="str">
        <f>IFERROR(AVERAGEIFS('HeartRate-2022-03-21-1647950188'!$B:$B,'HeartRate-2022-03-21-1647950188'!$A:$A,Data_Extraction!E$2,'HeartRate-2022-03-21-1647950188'!$C:$C,Data_Extraction!$A1210),"")</f>
        <v/>
      </c>
      <c r="F1210" t="str">
        <f>IFERROR(AVERAGEIFS('HeartRate-2022-03-21-1647950188'!$B:$B,'HeartRate-2022-03-21-1647950188'!$A:$A,Data_Extraction!F$2,'HeartRate-2022-03-21-1647950188'!$C:$C,Data_Extraction!$A1210),"")</f>
        <v/>
      </c>
      <c r="G1210" t="str">
        <f>IFERROR(AVERAGEIFS('HeartRate-2022-03-21-1647950188'!$B:$B,'HeartRate-2022-03-21-1647950188'!$A:$A,Data_Extraction!G$2,'HeartRate-2022-03-21-1647950188'!$C:$C,Data_Extraction!$A1210),"")</f>
        <v/>
      </c>
      <c r="H1210">
        <f>IFERROR(AVERAGEIFS('HeartRate-2022-03-21-1647950188'!$B:$B,'HeartRate-2022-03-21-1647950188'!$A:$A,Data_Extraction!H$2,'HeartRate-2022-03-21-1647950188'!$C:$C,Data_Extraction!$A1210),"")</f>
        <v>124</v>
      </c>
      <c r="I1210" t="str">
        <f>IFERROR(AVERAGEIFS('HeartRate-2022-03-21-1647950188'!$B:$B,'HeartRate-2022-03-21-1647950188'!$A:$A,Data_Extraction!I$2,'HeartRate-2022-03-21-1647950188'!$C:$C,Data_Extraction!$A1210),"")</f>
        <v/>
      </c>
      <c r="J1210" s="8">
        <f t="shared" si="109"/>
        <v>111.5</v>
      </c>
      <c r="N1210" s="11">
        <f>Data_Extraction!A1210</f>
        <v>44635.490277777775</v>
      </c>
      <c r="O1210" s="15">
        <f t="shared" si="110"/>
        <v>44635</v>
      </c>
      <c r="P1210" s="16">
        <f t="shared" si="111"/>
        <v>0.49027777777777781</v>
      </c>
      <c r="Q1210" s="12">
        <f>IF(Data_Extraction!B1210="",Data_Extraction!$J1210*(Q$1),Data_Extraction!B1210)</f>
        <v>99</v>
      </c>
      <c r="R1210" s="12">
        <f>IF(Data_Extraction!C1210="",Data_Extraction!$J1210*(R$1),Data_Extraction!C1210)</f>
        <v>102.58</v>
      </c>
      <c r="S1210" s="12">
        <f>IF(Data_Extraction!D1210="",Data_Extraction!$J1210*(S$1),Data_Extraction!D1210)</f>
        <v>115.96000000000001</v>
      </c>
      <c r="T1210" s="12">
        <f>IF(Data_Extraction!E1210="",Data_Extraction!$J1210*(T$1),Data_Extraction!E1210)</f>
        <v>105.925</v>
      </c>
      <c r="U1210" s="12">
        <f>IF(Data_Extraction!F1210="",Data_Extraction!$J1210*(U$1),Data_Extraction!F1210)</f>
        <v>109.27</v>
      </c>
      <c r="V1210" s="12">
        <f>IF(Data_Extraction!G1210="",Data_Extraction!$J1210*(V$1),Data_Extraction!G1210)</f>
        <v>101.465</v>
      </c>
      <c r="W1210" s="12">
        <f>IF(Data_Extraction!H1210="",Data_Extraction!$J1210*(W$1),Data_Extraction!H1210)</f>
        <v>124</v>
      </c>
      <c r="X1210" s="12">
        <f>IF(Data_Extraction!I1210="",Data_Extraction!$J1210*(X$1),Data_Extraction!I1210)</f>
        <v>108.155</v>
      </c>
      <c r="Y1210" s="13">
        <f t="shared" si="108"/>
        <v>108.294375</v>
      </c>
      <c r="Z1210" s="17" t="str">
        <f t="shared" si="112"/>
        <v>Afternoon</v>
      </c>
      <c r="AA1210" s="14" t="str">
        <f>VLOOKUP($N1210,'HeartRate-2022-03-21-1647950188'!$C:$G,2,0)</f>
        <v>Hands on</v>
      </c>
      <c r="AB1210" s="14" t="str">
        <f>VLOOKUP($N1210,'HeartRate-2022-03-21-1647950188'!$C:$G,3,0)</f>
        <v>Off Campus</v>
      </c>
      <c r="AC1210" s="14" t="str">
        <f>VLOOKUP($N1210,'HeartRate-2022-03-21-1647950188'!$C:$G,4,0)</f>
        <v>Standing</v>
      </c>
      <c r="AD1210" s="14" t="str">
        <f>VLOOKUP($N1210,'HeartRate-2022-03-21-1647950188'!$C:$G,5,0)</f>
        <v>Technical Contexts</v>
      </c>
      <c r="AE1210">
        <f t="shared" si="113"/>
        <v>0</v>
      </c>
      <c r="AF1210" s="18">
        <v>44635</v>
      </c>
      <c r="AG1210" s="19">
        <v>0.49027777777777781</v>
      </c>
    </row>
    <row r="1211" spans="1:33" x14ac:dyDescent="0.3">
      <c r="A1211" s="5">
        <v>44635.49077546296</v>
      </c>
      <c r="B1211" t="str">
        <f>IFERROR(AVERAGEIFS('HeartRate-2022-03-21-1647950188'!$B:$B,'HeartRate-2022-03-21-1647950188'!$A:$A,Data_Extraction!B$2,'HeartRate-2022-03-21-1647950188'!$C:$C,Data_Extraction!$A1211),"")</f>
        <v/>
      </c>
      <c r="C1211" t="str">
        <f>IFERROR(AVERAGEIFS('HeartRate-2022-03-21-1647950188'!$B:$B,'HeartRate-2022-03-21-1647950188'!$A:$A,Data_Extraction!C$2,'HeartRate-2022-03-21-1647950188'!$C:$C,Data_Extraction!$A1211),"")</f>
        <v/>
      </c>
      <c r="D1211" t="str">
        <f>IFERROR(AVERAGEIFS('HeartRate-2022-03-21-1647950188'!$B:$B,'HeartRate-2022-03-21-1647950188'!$A:$A,Data_Extraction!D$2,'HeartRate-2022-03-21-1647950188'!$C:$C,Data_Extraction!$A1211),"")</f>
        <v/>
      </c>
      <c r="E1211" t="str">
        <f>IFERROR(AVERAGEIFS('HeartRate-2022-03-21-1647950188'!$B:$B,'HeartRate-2022-03-21-1647950188'!$A:$A,Data_Extraction!E$2,'HeartRate-2022-03-21-1647950188'!$C:$C,Data_Extraction!$A1211),"")</f>
        <v/>
      </c>
      <c r="F1211" t="str">
        <f>IFERROR(AVERAGEIFS('HeartRate-2022-03-21-1647950188'!$B:$B,'HeartRate-2022-03-21-1647950188'!$A:$A,Data_Extraction!F$2,'HeartRate-2022-03-21-1647950188'!$C:$C,Data_Extraction!$A1211),"")</f>
        <v/>
      </c>
      <c r="G1211" t="str">
        <f>IFERROR(AVERAGEIFS('HeartRate-2022-03-21-1647950188'!$B:$B,'HeartRate-2022-03-21-1647950188'!$A:$A,Data_Extraction!G$2,'HeartRate-2022-03-21-1647950188'!$C:$C,Data_Extraction!$A1211),"")</f>
        <v/>
      </c>
      <c r="H1211" t="str">
        <f>IFERROR(AVERAGEIFS('HeartRate-2022-03-21-1647950188'!$B:$B,'HeartRate-2022-03-21-1647950188'!$A:$A,Data_Extraction!H$2,'HeartRate-2022-03-21-1647950188'!$C:$C,Data_Extraction!$A1211),"")</f>
        <v/>
      </c>
      <c r="I1211">
        <f>IFERROR(AVERAGEIFS('HeartRate-2022-03-21-1647950188'!$B:$B,'HeartRate-2022-03-21-1647950188'!$A:$A,Data_Extraction!I$2,'HeartRate-2022-03-21-1647950188'!$C:$C,Data_Extraction!$A1211),"")</f>
        <v>113</v>
      </c>
      <c r="J1211" s="8">
        <f t="shared" si="109"/>
        <v>113</v>
      </c>
      <c r="N1211" s="11">
        <f>Data_Extraction!A1211</f>
        <v>44635.49077546296</v>
      </c>
      <c r="O1211" s="15">
        <f t="shared" si="110"/>
        <v>44635</v>
      </c>
      <c r="P1211" s="16">
        <f t="shared" si="111"/>
        <v>0.49077546296296298</v>
      </c>
      <c r="Q1211" s="12">
        <f>IF(Data_Extraction!B1211="",Data_Extraction!$J1211*(Q$1),Data_Extraction!B1211)</f>
        <v>101.7</v>
      </c>
      <c r="R1211" s="12">
        <f>IF(Data_Extraction!C1211="",Data_Extraction!$J1211*(R$1),Data_Extraction!C1211)</f>
        <v>103.96000000000001</v>
      </c>
      <c r="S1211" s="12">
        <f>IF(Data_Extraction!D1211="",Data_Extraction!$J1211*(S$1),Data_Extraction!D1211)</f>
        <v>117.52000000000001</v>
      </c>
      <c r="T1211" s="12">
        <f>IF(Data_Extraction!E1211="",Data_Extraction!$J1211*(T$1),Data_Extraction!E1211)</f>
        <v>107.35</v>
      </c>
      <c r="U1211" s="12">
        <f>IF(Data_Extraction!F1211="",Data_Extraction!$J1211*(U$1),Data_Extraction!F1211)</f>
        <v>110.74</v>
      </c>
      <c r="V1211" s="12">
        <f>IF(Data_Extraction!G1211="",Data_Extraction!$J1211*(V$1),Data_Extraction!G1211)</f>
        <v>102.83</v>
      </c>
      <c r="W1211" s="12">
        <f>IF(Data_Extraction!H1211="",Data_Extraction!$J1211*(W$1),Data_Extraction!H1211)</f>
        <v>120.91000000000001</v>
      </c>
      <c r="X1211" s="12">
        <f>IF(Data_Extraction!I1211="",Data_Extraction!$J1211*(X$1),Data_Extraction!I1211)</f>
        <v>113</v>
      </c>
      <c r="Y1211" s="13">
        <f t="shared" si="108"/>
        <v>109.75125000000001</v>
      </c>
      <c r="Z1211" s="17" t="str">
        <f t="shared" si="112"/>
        <v>Afternoon</v>
      </c>
      <c r="AA1211" s="14" t="str">
        <f>VLOOKUP($N1211,'HeartRate-2022-03-21-1647950188'!$C:$G,2,0)</f>
        <v>Hands on</v>
      </c>
      <c r="AB1211" s="14" t="str">
        <f>VLOOKUP($N1211,'HeartRate-2022-03-21-1647950188'!$C:$G,3,0)</f>
        <v>Off Campus</v>
      </c>
      <c r="AC1211" s="14" t="str">
        <f>VLOOKUP($N1211,'HeartRate-2022-03-21-1647950188'!$C:$G,4,0)</f>
        <v>Standing</v>
      </c>
      <c r="AD1211" s="14" t="str">
        <f>VLOOKUP($N1211,'HeartRate-2022-03-21-1647950188'!$C:$G,5,0)</f>
        <v>Technical Contexts</v>
      </c>
      <c r="AE1211">
        <f t="shared" si="113"/>
        <v>0</v>
      </c>
      <c r="AF1211" s="18">
        <v>44635</v>
      </c>
      <c r="AG1211" s="19">
        <v>0.49077546296296298</v>
      </c>
    </row>
    <row r="1212" spans="1:33" x14ac:dyDescent="0.3">
      <c r="A1212" s="5">
        <v>44635.490960648145</v>
      </c>
      <c r="B1212" t="str">
        <f>IFERROR(AVERAGEIFS('HeartRate-2022-03-21-1647950188'!$B:$B,'HeartRate-2022-03-21-1647950188'!$A:$A,Data_Extraction!B$2,'HeartRate-2022-03-21-1647950188'!$C:$C,Data_Extraction!$A1212),"")</f>
        <v/>
      </c>
      <c r="C1212" t="str">
        <f>IFERROR(AVERAGEIFS('HeartRate-2022-03-21-1647950188'!$B:$B,'HeartRate-2022-03-21-1647950188'!$A:$A,Data_Extraction!C$2,'HeartRate-2022-03-21-1647950188'!$C:$C,Data_Extraction!$A1212),"")</f>
        <v/>
      </c>
      <c r="D1212" t="str">
        <f>IFERROR(AVERAGEIFS('HeartRate-2022-03-21-1647950188'!$B:$B,'HeartRate-2022-03-21-1647950188'!$A:$A,Data_Extraction!D$2,'HeartRate-2022-03-21-1647950188'!$C:$C,Data_Extraction!$A1212),"")</f>
        <v/>
      </c>
      <c r="E1212" t="str">
        <f>IFERROR(AVERAGEIFS('HeartRate-2022-03-21-1647950188'!$B:$B,'HeartRate-2022-03-21-1647950188'!$A:$A,Data_Extraction!E$2,'HeartRate-2022-03-21-1647950188'!$C:$C,Data_Extraction!$A1212),"")</f>
        <v/>
      </c>
      <c r="F1212" t="str">
        <f>IFERROR(AVERAGEIFS('HeartRate-2022-03-21-1647950188'!$B:$B,'HeartRate-2022-03-21-1647950188'!$A:$A,Data_Extraction!F$2,'HeartRate-2022-03-21-1647950188'!$C:$C,Data_Extraction!$A1212),"")</f>
        <v/>
      </c>
      <c r="G1212">
        <f>IFERROR(AVERAGEIFS('HeartRate-2022-03-21-1647950188'!$B:$B,'HeartRate-2022-03-21-1647950188'!$A:$A,Data_Extraction!G$2,'HeartRate-2022-03-21-1647950188'!$C:$C,Data_Extraction!$A1212),"")</f>
        <v>72</v>
      </c>
      <c r="H1212" t="str">
        <f>IFERROR(AVERAGEIFS('HeartRate-2022-03-21-1647950188'!$B:$B,'HeartRate-2022-03-21-1647950188'!$A:$A,Data_Extraction!H$2,'HeartRate-2022-03-21-1647950188'!$C:$C,Data_Extraction!$A1212),"")</f>
        <v/>
      </c>
      <c r="I1212">
        <f>IFERROR(AVERAGEIFS('HeartRate-2022-03-21-1647950188'!$B:$B,'HeartRate-2022-03-21-1647950188'!$A:$A,Data_Extraction!I$2,'HeartRate-2022-03-21-1647950188'!$C:$C,Data_Extraction!$A1212),"")</f>
        <v>111</v>
      </c>
      <c r="J1212" s="8">
        <f t="shared" si="109"/>
        <v>91.5</v>
      </c>
      <c r="N1212" s="11">
        <f>Data_Extraction!A1212</f>
        <v>44635.490960648145</v>
      </c>
      <c r="O1212" s="15">
        <f t="shared" si="110"/>
        <v>44635</v>
      </c>
      <c r="P1212" s="16">
        <f t="shared" si="111"/>
        <v>0.49096064814814816</v>
      </c>
      <c r="Q1212" s="12">
        <f>IF(Data_Extraction!B1212="",Data_Extraction!$J1212*(Q$1),Data_Extraction!B1212)</f>
        <v>82.350000000000009</v>
      </c>
      <c r="R1212" s="12">
        <f>IF(Data_Extraction!C1212="",Data_Extraction!$J1212*(R$1),Data_Extraction!C1212)</f>
        <v>84.18</v>
      </c>
      <c r="S1212" s="12">
        <f>IF(Data_Extraction!D1212="",Data_Extraction!$J1212*(S$1),Data_Extraction!D1212)</f>
        <v>95.16</v>
      </c>
      <c r="T1212" s="12">
        <f>IF(Data_Extraction!E1212="",Data_Extraction!$J1212*(T$1),Data_Extraction!E1212)</f>
        <v>86.924999999999997</v>
      </c>
      <c r="U1212" s="12">
        <f>IF(Data_Extraction!F1212="",Data_Extraction!$J1212*(U$1),Data_Extraction!F1212)</f>
        <v>89.67</v>
      </c>
      <c r="V1212" s="12">
        <f>IF(Data_Extraction!G1212="",Data_Extraction!$J1212*(V$1),Data_Extraction!G1212)</f>
        <v>72</v>
      </c>
      <c r="W1212" s="12">
        <f>IF(Data_Extraction!H1212="",Data_Extraction!$J1212*(W$1),Data_Extraction!H1212)</f>
        <v>97.905000000000001</v>
      </c>
      <c r="X1212" s="12">
        <f>IF(Data_Extraction!I1212="",Data_Extraction!$J1212*(X$1),Data_Extraction!I1212)</f>
        <v>111</v>
      </c>
      <c r="Y1212" s="13">
        <f t="shared" si="108"/>
        <v>89.898750000000007</v>
      </c>
      <c r="Z1212" s="17" t="str">
        <f t="shared" si="112"/>
        <v>Afternoon</v>
      </c>
      <c r="AA1212" s="14" t="str">
        <f>VLOOKUP($N1212,'HeartRate-2022-03-21-1647950188'!$C:$G,2,0)</f>
        <v>Hands on</v>
      </c>
      <c r="AB1212" s="14" t="str">
        <f>VLOOKUP($N1212,'HeartRate-2022-03-21-1647950188'!$C:$G,3,0)</f>
        <v>Off Campus</v>
      </c>
      <c r="AC1212" s="14" t="str">
        <f>VLOOKUP($N1212,'HeartRate-2022-03-21-1647950188'!$C:$G,4,0)</f>
        <v>Standing</v>
      </c>
      <c r="AD1212" s="14" t="str">
        <f>VLOOKUP($N1212,'HeartRate-2022-03-21-1647950188'!$C:$G,5,0)</f>
        <v>Technical Contexts</v>
      </c>
      <c r="AE1212">
        <f t="shared" si="113"/>
        <v>0</v>
      </c>
      <c r="AF1212" s="18">
        <v>44635</v>
      </c>
      <c r="AG1212" s="19">
        <v>0.49096064814814816</v>
      </c>
    </row>
    <row r="1213" spans="1:33" x14ac:dyDescent="0.3">
      <c r="A1213" s="5">
        <v>44635.491655092592</v>
      </c>
      <c r="B1213" t="str">
        <f>IFERROR(AVERAGEIFS('HeartRate-2022-03-21-1647950188'!$B:$B,'HeartRate-2022-03-21-1647950188'!$A:$A,Data_Extraction!B$2,'HeartRate-2022-03-21-1647950188'!$C:$C,Data_Extraction!$A1213),"")</f>
        <v/>
      </c>
      <c r="C1213" t="str">
        <f>IFERROR(AVERAGEIFS('HeartRate-2022-03-21-1647950188'!$B:$B,'HeartRate-2022-03-21-1647950188'!$A:$A,Data_Extraction!C$2,'HeartRate-2022-03-21-1647950188'!$C:$C,Data_Extraction!$A1213),"")</f>
        <v/>
      </c>
      <c r="D1213" t="str">
        <f>IFERROR(AVERAGEIFS('HeartRate-2022-03-21-1647950188'!$B:$B,'HeartRate-2022-03-21-1647950188'!$A:$A,Data_Extraction!D$2,'HeartRate-2022-03-21-1647950188'!$C:$C,Data_Extraction!$A1213),"")</f>
        <v/>
      </c>
      <c r="E1213" t="str">
        <f>IFERROR(AVERAGEIFS('HeartRate-2022-03-21-1647950188'!$B:$B,'HeartRate-2022-03-21-1647950188'!$A:$A,Data_Extraction!E$2,'HeartRate-2022-03-21-1647950188'!$C:$C,Data_Extraction!$A1213),"")</f>
        <v/>
      </c>
      <c r="F1213" t="str">
        <f>IFERROR(AVERAGEIFS('HeartRate-2022-03-21-1647950188'!$B:$B,'HeartRate-2022-03-21-1647950188'!$A:$A,Data_Extraction!F$2,'HeartRate-2022-03-21-1647950188'!$C:$C,Data_Extraction!$A1213),"")</f>
        <v/>
      </c>
      <c r="G1213">
        <f>IFERROR(AVERAGEIFS('HeartRate-2022-03-21-1647950188'!$B:$B,'HeartRate-2022-03-21-1647950188'!$A:$A,Data_Extraction!G$2,'HeartRate-2022-03-21-1647950188'!$C:$C,Data_Extraction!$A1213),"")</f>
        <v>72</v>
      </c>
      <c r="H1213" t="str">
        <f>IFERROR(AVERAGEIFS('HeartRate-2022-03-21-1647950188'!$B:$B,'HeartRate-2022-03-21-1647950188'!$A:$A,Data_Extraction!H$2,'HeartRate-2022-03-21-1647950188'!$C:$C,Data_Extraction!$A1213),"")</f>
        <v/>
      </c>
      <c r="I1213">
        <f>IFERROR(AVERAGEIFS('HeartRate-2022-03-21-1647950188'!$B:$B,'HeartRate-2022-03-21-1647950188'!$A:$A,Data_Extraction!I$2,'HeartRate-2022-03-21-1647950188'!$C:$C,Data_Extraction!$A1213),"")</f>
        <v>108</v>
      </c>
      <c r="J1213" s="8">
        <f t="shared" si="109"/>
        <v>90</v>
      </c>
      <c r="N1213" s="11">
        <f>Data_Extraction!A1213</f>
        <v>44635.491655092592</v>
      </c>
      <c r="O1213" s="15">
        <f t="shared" si="110"/>
        <v>44635</v>
      </c>
      <c r="P1213" s="16">
        <f t="shared" si="111"/>
        <v>0.4916550925925926</v>
      </c>
      <c r="Q1213" s="12">
        <f>IF(Data_Extraction!B1213="",Data_Extraction!$J1213*(Q$1),Data_Extraction!B1213)</f>
        <v>81</v>
      </c>
      <c r="R1213" s="12">
        <f>IF(Data_Extraction!C1213="",Data_Extraction!$J1213*(R$1),Data_Extraction!C1213)</f>
        <v>82.8</v>
      </c>
      <c r="S1213" s="12">
        <f>IF(Data_Extraction!D1213="",Data_Extraction!$J1213*(S$1),Data_Extraction!D1213)</f>
        <v>93.600000000000009</v>
      </c>
      <c r="T1213" s="12">
        <f>IF(Data_Extraction!E1213="",Data_Extraction!$J1213*(T$1),Data_Extraction!E1213)</f>
        <v>85.5</v>
      </c>
      <c r="U1213" s="12">
        <f>IF(Data_Extraction!F1213="",Data_Extraction!$J1213*(U$1),Data_Extraction!F1213)</f>
        <v>88.2</v>
      </c>
      <c r="V1213" s="12">
        <f>IF(Data_Extraction!G1213="",Data_Extraction!$J1213*(V$1),Data_Extraction!G1213)</f>
        <v>72</v>
      </c>
      <c r="W1213" s="12">
        <f>IF(Data_Extraction!H1213="",Data_Extraction!$J1213*(W$1),Data_Extraction!H1213)</f>
        <v>96.300000000000011</v>
      </c>
      <c r="X1213" s="12">
        <f>IF(Data_Extraction!I1213="",Data_Extraction!$J1213*(X$1),Data_Extraction!I1213)</f>
        <v>108</v>
      </c>
      <c r="Y1213" s="13">
        <f t="shared" si="108"/>
        <v>88.425000000000011</v>
      </c>
      <c r="Z1213" s="17" t="str">
        <f t="shared" si="112"/>
        <v>Afternoon</v>
      </c>
      <c r="AA1213" s="14" t="str">
        <f>VLOOKUP($N1213,'HeartRate-2022-03-21-1647950188'!$C:$G,2,0)</f>
        <v>Hands on</v>
      </c>
      <c r="AB1213" s="14" t="str">
        <f>VLOOKUP($N1213,'HeartRate-2022-03-21-1647950188'!$C:$G,3,0)</f>
        <v>Off Campus</v>
      </c>
      <c r="AC1213" s="14" t="str">
        <f>VLOOKUP($N1213,'HeartRate-2022-03-21-1647950188'!$C:$G,4,0)</f>
        <v>Standing</v>
      </c>
      <c r="AD1213" s="14" t="str">
        <f>VLOOKUP($N1213,'HeartRate-2022-03-21-1647950188'!$C:$G,5,0)</f>
        <v>Technical Contexts</v>
      </c>
      <c r="AE1213">
        <f t="shared" si="113"/>
        <v>0</v>
      </c>
      <c r="AF1213" s="18">
        <v>44635</v>
      </c>
      <c r="AG1213" s="19">
        <v>0.4916550925925926</v>
      </c>
    </row>
    <row r="1214" spans="1:33" x14ac:dyDescent="0.3">
      <c r="A1214" s="5">
        <v>44635.491875</v>
      </c>
      <c r="B1214">
        <f>IFERROR(AVERAGEIFS('HeartRate-2022-03-21-1647950188'!$B:$B,'HeartRate-2022-03-21-1647950188'!$A:$A,Data_Extraction!B$2,'HeartRate-2022-03-21-1647950188'!$C:$C,Data_Extraction!$A1214),"")</f>
        <v>77</v>
      </c>
      <c r="C1214" t="str">
        <f>IFERROR(AVERAGEIFS('HeartRate-2022-03-21-1647950188'!$B:$B,'HeartRate-2022-03-21-1647950188'!$A:$A,Data_Extraction!C$2,'HeartRate-2022-03-21-1647950188'!$C:$C,Data_Extraction!$A1214),"")</f>
        <v/>
      </c>
      <c r="D1214" t="str">
        <f>IFERROR(AVERAGEIFS('HeartRate-2022-03-21-1647950188'!$B:$B,'HeartRate-2022-03-21-1647950188'!$A:$A,Data_Extraction!D$2,'HeartRate-2022-03-21-1647950188'!$C:$C,Data_Extraction!$A1214),"")</f>
        <v/>
      </c>
      <c r="E1214" t="str">
        <f>IFERROR(AVERAGEIFS('HeartRate-2022-03-21-1647950188'!$B:$B,'HeartRate-2022-03-21-1647950188'!$A:$A,Data_Extraction!E$2,'HeartRate-2022-03-21-1647950188'!$C:$C,Data_Extraction!$A1214),"")</f>
        <v/>
      </c>
      <c r="F1214" t="str">
        <f>IFERROR(AVERAGEIFS('HeartRate-2022-03-21-1647950188'!$B:$B,'HeartRate-2022-03-21-1647950188'!$A:$A,Data_Extraction!F$2,'HeartRate-2022-03-21-1647950188'!$C:$C,Data_Extraction!$A1214),"")</f>
        <v/>
      </c>
      <c r="G1214" t="str">
        <f>IFERROR(AVERAGEIFS('HeartRate-2022-03-21-1647950188'!$B:$B,'HeartRate-2022-03-21-1647950188'!$A:$A,Data_Extraction!G$2,'HeartRate-2022-03-21-1647950188'!$C:$C,Data_Extraction!$A1214),"")</f>
        <v/>
      </c>
      <c r="H1214" t="str">
        <f>IFERROR(AVERAGEIFS('HeartRate-2022-03-21-1647950188'!$B:$B,'HeartRate-2022-03-21-1647950188'!$A:$A,Data_Extraction!H$2,'HeartRate-2022-03-21-1647950188'!$C:$C,Data_Extraction!$A1214),"")</f>
        <v/>
      </c>
      <c r="I1214" t="str">
        <f>IFERROR(AVERAGEIFS('HeartRate-2022-03-21-1647950188'!$B:$B,'HeartRate-2022-03-21-1647950188'!$A:$A,Data_Extraction!I$2,'HeartRate-2022-03-21-1647950188'!$C:$C,Data_Extraction!$A1214),"")</f>
        <v/>
      </c>
      <c r="J1214" s="8">
        <f t="shared" si="109"/>
        <v>77</v>
      </c>
      <c r="N1214" s="11">
        <f>Data_Extraction!A1214</f>
        <v>44635.491875</v>
      </c>
      <c r="O1214" s="15">
        <f t="shared" si="110"/>
        <v>44635</v>
      </c>
      <c r="P1214" s="16">
        <f t="shared" si="111"/>
        <v>0.49187500000000001</v>
      </c>
      <c r="Q1214" s="12">
        <f>IF(Data_Extraction!B1214="",Data_Extraction!$J1214*(Q$1),Data_Extraction!B1214)</f>
        <v>77</v>
      </c>
      <c r="R1214" s="12">
        <f>IF(Data_Extraction!C1214="",Data_Extraction!$J1214*(R$1),Data_Extraction!C1214)</f>
        <v>70.84</v>
      </c>
      <c r="S1214" s="12">
        <f>IF(Data_Extraction!D1214="",Data_Extraction!$J1214*(S$1),Data_Extraction!D1214)</f>
        <v>80.08</v>
      </c>
      <c r="T1214" s="12">
        <f>IF(Data_Extraction!E1214="",Data_Extraction!$J1214*(T$1),Data_Extraction!E1214)</f>
        <v>73.149999999999991</v>
      </c>
      <c r="U1214" s="12">
        <f>IF(Data_Extraction!F1214="",Data_Extraction!$J1214*(U$1),Data_Extraction!F1214)</f>
        <v>75.459999999999994</v>
      </c>
      <c r="V1214" s="12">
        <f>IF(Data_Extraction!G1214="",Data_Extraction!$J1214*(V$1),Data_Extraction!G1214)</f>
        <v>70.070000000000007</v>
      </c>
      <c r="W1214" s="12">
        <f>IF(Data_Extraction!H1214="",Data_Extraction!$J1214*(W$1),Data_Extraction!H1214)</f>
        <v>82.39</v>
      </c>
      <c r="X1214" s="12">
        <f>IF(Data_Extraction!I1214="",Data_Extraction!$J1214*(X$1),Data_Extraction!I1214)</f>
        <v>74.69</v>
      </c>
      <c r="Y1214" s="13">
        <f t="shared" si="108"/>
        <v>75.460000000000008</v>
      </c>
      <c r="Z1214" s="17" t="str">
        <f t="shared" si="112"/>
        <v>Afternoon</v>
      </c>
      <c r="AA1214" s="14" t="str">
        <f>VLOOKUP($N1214,'HeartRate-2022-03-21-1647950188'!$C:$G,2,0)</f>
        <v>Hands on</v>
      </c>
      <c r="AB1214" s="14" t="str">
        <f>VLOOKUP($N1214,'HeartRate-2022-03-21-1647950188'!$C:$G,3,0)</f>
        <v>Off Campus</v>
      </c>
      <c r="AC1214" s="14" t="str">
        <f>VLOOKUP($N1214,'HeartRate-2022-03-21-1647950188'!$C:$G,4,0)</f>
        <v>Standing</v>
      </c>
      <c r="AD1214" s="14" t="str">
        <f>VLOOKUP($N1214,'HeartRate-2022-03-21-1647950188'!$C:$G,5,0)</f>
        <v>Technical Contexts</v>
      </c>
      <c r="AE1214">
        <f t="shared" si="113"/>
        <v>0</v>
      </c>
      <c r="AF1214" s="18">
        <v>44635</v>
      </c>
      <c r="AG1214" s="19">
        <v>0.49187500000000001</v>
      </c>
    </row>
    <row r="1215" spans="1:33" x14ac:dyDescent="0.3">
      <c r="A1215" s="5">
        <v>44635.492349537039</v>
      </c>
      <c r="B1215" t="str">
        <f>IFERROR(AVERAGEIFS('HeartRate-2022-03-21-1647950188'!$B:$B,'HeartRate-2022-03-21-1647950188'!$A:$A,Data_Extraction!B$2,'HeartRate-2022-03-21-1647950188'!$C:$C,Data_Extraction!$A1215),"")</f>
        <v/>
      </c>
      <c r="C1215" t="str">
        <f>IFERROR(AVERAGEIFS('HeartRate-2022-03-21-1647950188'!$B:$B,'HeartRate-2022-03-21-1647950188'!$A:$A,Data_Extraction!C$2,'HeartRate-2022-03-21-1647950188'!$C:$C,Data_Extraction!$A1215),"")</f>
        <v/>
      </c>
      <c r="D1215" t="str">
        <f>IFERROR(AVERAGEIFS('HeartRate-2022-03-21-1647950188'!$B:$B,'HeartRate-2022-03-21-1647950188'!$A:$A,Data_Extraction!D$2,'HeartRate-2022-03-21-1647950188'!$C:$C,Data_Extraction!$A1215),"")</f>
        <v/>
      </c>
      <c r="E1215" t="str">
        <f>IFERROR(AVERAGEIFS('HeartRate-2022-03-21-1647950188'!$B:$B,'HeartRate-2022-03-21-1647950188'!$A:$A,Data_Extraction!E$2,'HeartRate-2022-03-21-1647950188'!$C:$C,Data_Extraction!$A1215),"")</f>
        <v/>
      </c>
      <c r="F1215" t="str">
        <f>IFERROR(AVERAGEIFS('HeartRate-2022-03-21-1647950188'!$B:$B,'HeartRate-2022-03-21-1647950188'!$A:$A,Data_Extraction!F$2,'HeartRate-2022-03-21-1647950188'!$C:$C,Data_Extraction!$A1215),"")</f>
        <v/>
      </c>
      <c r="G1215">
        <f>IFERROR(AVERAGEIFS('HeartRate-2022-03-21-1647950188'!$B:$B,'HeartRate-2022-03-21-1647950188'!$A:$A,Data_Extraction!G$2,'HeartRate-2022-03-21-1647950188'!$C:$C,Data_Extraction!$A1215),"")</f>
        <v>66</v>
      </c>
      <c r="H1215" t="str">
        <f>IFERROR(AVERAGEIFS('HeartRate-2022-03-21-1647950188'!$B:$B,'HeartRate-2022-03-21-1647950188'!$A:$A,Data_Extraction!H$2,'HeartRate-2022-03-21-1647950188'!$C:$C,Data_Extraction!$A1215),"")</f>
        <v/>
      </c>
      <c r="I1215">
        <f>IFERROR(AVERAGEIFS('HeartRate-2022-03-21-1647950188'!$B:$B,'HeartRate-2022-03-21-1647950188'!$A:$A,Data_Extraction!I$2,'HeartRate-2022-03-21-1647950188'!$C:$C,Data_Extraction!$A1215),"")</f>
        <v>101</v>
      </c>
      <c r="J1215" s="8">
        <f t="shared" si="109"/>
        <v>83.5</v>
      </c>
      <c r="N1215" s="11">
        <f>Data_Extraction!A1215</f>
        <v>44635.492349537039</v>
      </c>
      <c r="O1215" s="15">
        <f t="shared" si="110"/>
        <v>44635</v>
      </c>
      <c r="P1215" s="16">
        <f t="shared" si="111"/>
        <v>0.49234953703703704</v>
      </c>
      <c r="Q1215" s="12">
        <f>IF(Data_Extraction!B1215="",Data_Extraction!$J1215*(Q$1),Data_Extraction!B1215)</f>
        <v>75.150000000000006</v>
      </c>
      <c r="R1215" s="12">
        <f>IF(Data_Extraction!C1215="",Data_Extraction!$J1215*(R$1),Data_Extraction!C1215)</f>
        <v>76.820000000000007</v>
      </c>
      <c r="S1215" s="12">
        <f>IF(Data_Extraction!D1215="",Data_Extraction!$J1215*(S$1),Data_Extraction!D1215)</f>
        <v>86.84</v>
      </c>
      <c r="T1215" s="12">
        <f>IF(Data_Extraction!E1215="",Data_Extraction!$J1215*(T$1),Data_Extraction!E1215)</f>
        <v>79.325000000000003</v>
      </c>
      <c r="U1215" s="12">
        <f>IF(Data_Extraction!F1215="",Data_Extraction!$J1215*(U$1),Data_Extraction!F1215)</f>
        <v>81.83</v>
      </c>
      <c r="V1215" s="12">
        <f>IF(Data_Extraction!G1215="",Data_Extraction!$J1215*(V$1),Data_Extraction!G1215)</f>
        <v>66</v>
      </c>
      <c r="W1215" s="12">
        <f>IF(Data_Extraction!H1215="",Data_Extraction!$J1215*(W$1),Data_Extraction!H1215)</f>
        <v>89.344999999999999</v>
      </c>
      <c r="X1215" s="12">
        <f>IF(Data_Extraction!I1215="",Data_Extraction!$J1215*(X$1),Data_Extraction!I1215)</f>
        <v>101</v>
      </c>
      <c r="Y1215" s="13">
        <f t="shared" si="108"/>
        <v>82.038750000000007</v>
      </c>
      <c r="Z1215" s="17" t="str">
        <f t="shared" si="112"/>
        <v>Afternoon</v>
      </c>
      <c r="AA1215" s="14" t="str">
        <f>VLOOKUP($N1215,'HeartRate-2022-03-21-1647950188'!$C:$G,2,0)</f>
        <v>Hands on</v>
      </c>
      <c r="AB1215" s="14" t="str">
        <f>VLOOKUP($N1215,'HeartRate-2022-03-21-1647950188'!$C:$G,3,0)</f>
        <v>Off Campus</v>
      </c>
      <c r="AC1215" s="14" t="str">
        <f>VLOOKUP($N1215,'HeartRate-2022-03-21-1647950188'!$C:$G,4,0)</f>
        <v>Standing</v>
      </c>
      <c r="AD1215" s="14" t="str">
        <f>VLOOKUP($N1215,'HeartRate-2022-03-21-1647950188'!$C:$G,5,0)</f>
        <v>Technical Contexts</v>
      </c>
      <c r="AE1215">
        <f t="shared" si="113"/>
        <v>0</v>
      </c>
      <c r="AF1215" s="18">
        <v>44635</v>
      </c>
      <c r="AG1215" s="19">
        <v>0.49234953703703704</v>
      </c>
    </row>
    <row r="1216" spans="1:33" x14ac:dyDescent="0.3">
      <c r="A1216" s="5">
        <v>44635.492731481485</v>
      </c>
      <c r="B1216">
        <f>IFERROR(AVERAGEIFS('HeartRate-2022-03-21-1647950188'!$B:$B,'HeartRate-2022-03-21-1647950188'!$A:$A,Data_Extraction!B$2,'HeartRate-2022-03-21-1647950188'!$C:$C,Data_Extraction!$A1216),"")</f>
        <v>81</v>
      </c>
      <c r="C1216" t="str">
        <f>IFERROR(AVERAGEIFS('HeartRate-2022-03-21-1647950188'!$B:$B,'HeartRate-2022-03-21-1647950188'!$A:$A,Data_Extraction!C$2,'HeartRate-2022-03-21-1647950188'!$C:$C,Data_Extraction!$A1216),"")</f>
        <v/>
      </c>
      <c r="D1216" t="str">
        <f>IFERROR(AVERAGEIFS('HeartRate-2022-03-21-1647950188'!$B:$B,'HeartRate-2022-03-21-1647950188'!$A:$A,Data_Extraction!D$2,'HeartRate-2022-03-21-1647950188'!$C:$C,Data_Extraction!$A1216),"")</f>
        <v/>
      </c>
      <c r="E1216" t="str">
        <f>IFERROR(AVERAGEIFS('HeartRate-2022-03-21-1647950188'!$B:$B,'HeartRate-2022-03-21-1647950188'!$A:$A,Data_Extraction!E$2,'HeartRate-2022-03-21-1647950188'!$C:$C,Data_Extraction!$A1216),"")</f>
        <v/>
      </c>
      <c r="F1216" t="str">
        <f>IFERROR(AVERAGEIFS('HeartRate-2022-03-21-1647950188'!$B:$B,'HeartRate-2022-03-21-1647950188'!$A:$A,Data_Extraction!F$2,'HeartRate-2022-03-21-1647950188'!$C:$C,Data_Extraction!$A1216),"")</f>
        <v/>
      </c>
      <c r="G1216" t="str">
        <f>IFERROR(AVERAGEIFS('HeartRate-2022-03-21-1647950188'!$B:$B,'HeartRate-2022-03-21-1647950188'!$A:$A,Data_Extraction!G$2,'HeartRate-2022-03-21-1647950188'!$C:$C,Data_Extraction!$A1216),"")</f>
        <v/>
      </c>
      <c r="H1216" t="str">
        <f>IFERROR(AVERAGEIFS('HeartRate-2022-03-21-1647950188'!$B:$B,'HeartRate-2022-03-21-1647950188'!$A:$A,Data_Extraction!H$2,'HeartRate-2022-03-21-1647950188'!$C:$C,Data_Extraction!$A1216),"")</f>
        <v/>
      </c>
      <c r="I1216" t="str">
        <f>IFERROR(AVERAGEIFS('HeartRate-2022-03-21-1647950188'!$B:$B,'HeartRate-2022-03-21-1647950188'!$A:$A,Data_Extraction!I$2,'HeartRate-2022-03-21-1647950188'!$C:$C,Data_Extraction!$A1216),"")</f>
        <v/>
      </c>
      <c r="J1216" s="8">
        <f t="shared" si="109"/>
        <v>81</v>
      </c>
      <c r="N1216" s="11">
        <f>Data_Extraction!A1216</f>
        <v>44635.492731481485</v>
      </c>
      <c r="O1216" s="15">
        <f t="shared" si="110"/>
        <v>44635</v>
      </c>
      <c r="P1216" s="16">
        <f t="shared" si="111"/>
        <v>0.49273148148148144</v>
      </c>
      <c r="Q1216" s="12">
        <f>IF(Data_Extraction!B1216="",Data_Extraction!$J1216*(Q$1),Data_Extraction!B1216)</f>
        <v>81</v>
      </c>
      <c r="R1216" s="12">
        <f>IF(Data_Extraction!C1216="",Data_Extraction!$J1216*(R$1),Data_Extraction!C1216)</f>
        <v>74.52000000000001</v>
      </c>
      <c r="S1216" s="12">
        <f>IF(Data_Extraction!D1216="",Data_Extraction!$J1216*(S$1),Data_Extraction!D1216)</f>
        <v>84.240000000000009</v>
      </c>
      <c r="T1216" s="12">
        <f>IF(Data_Extraction!E1216="",Data_Extraction!$J1216*(T$1),Data_Extraction!E1216)</f>
        <v>76.95</v>
      </c>
      <c r="U1216" s="12">
        <f>IF(Data_Extraction!F1216="",Data_Extraction!$J1216*(U$1),Data_Extraction!F1216)</f>
        <v>79.38</v>
      </c>
      <c r="V1216" s="12">
        <f>IF(Data_Extraction!G1216="",Data_Extraction!$J1216*(V$1),Data_Extraction!G1216)</f>
        <v>73.710000000000008</v>
      </c>
      <c r="W1216" s="12">
        <f>IF(Data_Extraction!H1216="",Data_Extraction!$J1216*(W$1),Data_Extraction!H1216)</f>
        <v>86.67</v>
      </c>
      <c r="X1216" s="12">
        <f>IF(Data_Extraction!I1216="",Data_Extraction!$J1216*(X$1),Data_Extraction!I1216)</f>
        <v>78.569999999999993</v>
      </c>
      <c r="Y1216" s="13">
        <f t="shared" si="108"/>
        <v>79.38</v>
      </c>
      <c r="Z1216" s="17" t="str">
        <f t="shared" si="112"/>
        <v>Afternoon</v>
      </c>
      <c r="AA1216" s="14" t="str">
        <f>VLOOKUP($N1216,'HeartRate-2022-03-21-1647950188'!$C:$G,2,0)</f>
        <v>Hands on</v>
      </c>
      <c r="AB1216" s="14" t="str">
        <f>VLOOKUP($N1216,'HeartRate-2022-03-21-1647950188'!$C:$G,3,0)</f>
        <v>Off Campus</v>
      </c>
      <c r="AC1216" s="14" t="str">
        <f>VLOOKUP($N1216,'HeartRate-2022-03-21-1647950188'!$C:$G,4,0)</f>
        <v>Standing</v>
      </c>
      <c r="AD1216" s="14" t="str">
        <f>VLOOKUP($N1216,'HeartRate-2022-03-21-1647950188'!$C:$G,5,0)</f>
        <v>Technical Contexts</v>
      </c>
      <c r="AE1216">
        <f t="shared" si="113"/>
        <v>0</v>
      </c>
      <c r="AF1216" s="18">
        <v>44635</v>
      </c>
      <c r="AG1216" s="19">
        <v>0.49273148148148144</v>
      </c>
    </row>
    <row r="1217" spans="1:33" x14ac:dyDescent="0.3">
      <c r="A1217" s="5">
        <v>44635.493043981478</v>
      </c>
      <c r="B1217" t="str">
        <f>IFERROR(AVERAGEIFS('HeartRate-2022-03-21-1647950188'!$B:$B,'HeartRate-2022-03-21-1647950188'!$A:$A,Data_Extraction!B$2,'HeartRate-2022-03-21-1647950188'!$C:$C,Data_Extraction!$A1217),"")</f>
        <v/>
      </c>
      <c r="C1217" t="str">
        <f>IFERROR(AVERAGEIFS('HeartRate-2022-03-21-1647950188'!$B:$B,'HeartRate-2022-03-21-1647950188'!$A:$A,Data_Extraction!C$2,'HeartRate-2022-03-21-1647950188'!$C:$C,Data_Extraction!$A1217),"")</f>
        <v/>
      </c>
      <c r="D1217" t="str">
        <f>IFERROR(AVERAGEIFS('HeartRate-2022-03-21-1647950188'!$B:$B,'HeartRate-2022-03-21-1647950188'!$A:$A,Data_Extraction!D$2,'HeartRate-2022-03-21-1647950188'!$C:$C,Data_Extraction!$A1217),"")</f>
        <v/>
      </c>
      <c r="E1217" t="str">
        <f>IFERROR(AVERAGEIFS('HeartRate-2022-03-21-1647950188'!$B:$B,'HeartRate-2022-03-21-1647950188'!$A:$A,Data_Extraction!E$2,'HeartRate-2022-03-21-1647950188'!$C:$C,Data_Extraction!$A1217),"")</f>
        <v/>
      </c>
      <c r="F1217" t="str">
        <f>IFERROR(AVERAGEIFS('HeartRate-2022-03-21-1647950188'!$B:$B,'HeartRate-2022-03-21-1647950188'!$A:$A,Data_Extraction!F$2,'HeartRate-2022-03-21-1647950188'!$C:$C,Data_Extraction!$A1217),"")</f>
        <v/>
      </c>
      <c r="G1217" t="str">
        <f>IFERROR(AVERAGEIFS('HeartRate-2022-03-21-1647950188'!$B:$B,'HeartRate-2022-03-21-1647950188'!$A:$A,Data_Extraction!G$2,'HeartRate-2022-03-21-1647950188'!$C:$C,Data_Extraction!$A1217),"")</f>
        <v/>
      </c>
      <c r="H1217" t="str">
        <f>IFERROR(AVERAGEIFS('HeartRate-2022-03-21-1647950188'!$B:$B,'HeartRate-2022-03-21-1647950188'!$A:$A,Data_Extraction!H$2,'HeartRate-2022-03-21-1647950188'!$C:$C,Data_Extraction!$A1217),"")</f>
        <v/>
      </c>
      <c r="I1217">
        <f>IFERROR(AVERAGEIFS('HeartRate-2022-03-21-1647950188'!$B:$B,'HeartRate-2022-03-21-1647950188'!$A:$A,Data_Extraction!I$2,'HeartRate-2022-03-21-1647950188'!$C:$C,Data_Extraction!$A1217),"")</f>
        <v>89</v>
      </c>
      <c r="J1217" s="8">
        <f t="shared" si="109"/>
        <v>89</v>
      </c>
      <c r="N1217" s="11">
        <f>Data_Extraction!A1217</f>
        <v>44635.493043981478</v>
      </c>
      <c r="O1217" s="15">
        <f t="shared" si="110"/>
        <v>44635</v>
      </c>
      <c r="P1217" s="16">
        <f t="shared" si="111"/>
        <v>0.49304398148148149</v>
      </c>
      <c r="Q1217" s="12">
        <f>IF(Data_Extraction!B1217="",Data_Extraction!$J1217*(Q$1),Data_Extraction!B1217)</f>
        <v>80.100000000000009</v>
      </c>
      <c r="R1217" s="12">
        <f>IF(Data_Extraction!C1217="",Data_Extraction!$J1217*(R$1),Data_Extraction!C1217)</f>
        <v>81.88000000000001</v>
      </c>
      <c r="S1217" s="12">
        <f>IF(Data_Extraction!D1217="",Data_Extraction!$J1217*(S$1),Data_Extraction!D1217)</f>
        <v>92.56</v>
      </c>
      <c r="T1217" s="12">
        <f>IF(Data_Extraction!E1217="",Data_Extraction!$J1217*(T$1),Data_Extraction!E1217)</f>
        <v>84.55</v>
      </c>
      <c r="U1217" s="12">
        <f>IF(Data_Extraction!F1217="",Data_Extraction!$J1217*(U$1),Data_Extraction!F1217)</f>
        <v>87.22</v>
      </c>
      <c r="V1217" s="12">
        <f>IF(Data_Extraction!G1217="",Data_Extraction!$J1217*(V$1),Data_Extraction!G1217)</f>
        <v>80.990000000000009</v>
      </c>
      <c r="W1217" s="12">
        <f>IF(Data_Extraction!H1217="",Data_Extraction!$J1217*(W$1),Data_Extraction!H1217)</f>
        <v>95.23</v>
      </c>
      <c r="X1217" s="12">
        <f>IF(Data_Extraction!I1217="",Data_Extraction!$J1217*(X$1),Data_Extraction!I1217)</f>
        <v>89</v>
      </c>
      <c r="Y1217" s="13">
        <f t="shared" si="108"/>
        <v>86.441250000000011</v>
      </c>
      <c r="Z1217" s="17" t="str">
        <f t="shared" si="112"/>
        <v>Afternoon</v>
      </c>
      <c r="AA1217" s="14" t="str">
        <f>VLOOKUP($N1217,'HeartRate-2022-03-21-1647950188'!$C:$G,2,0)</f>
        <v>Hands on</v>
      </c>
      <c r="AB1217" s="14" t="str">
        <f>VLOOKUP($N1217,'HeartRate-2022-03-21-1647950188'!$C:$G,3,0)</f>
        <v>Off Campus</v>
      </c>
      <c r="AC1217" s="14" t="str">
        <f>VLOOKUP($N1217,'HeartRate-2022-03-21-1647950188'!$C:$G,4,0)</f>
        <v>Standing</v>
      </c>
      <c r="AD1217" s="14" t="str">
        <f>VLOOKUP($N1217,'HeartRate-2022-03-21-1647950188'!$C:$G,5,0)</f>
        <v>Technical Contexts</v>
      </c>
      <c r="AE1217">
        <f t="shared" si="113"/>
        <v>0</v>
      </c>
      <c r="AF1217" s="18">
        <v>44635</v>
      </c>
      <c r="AG1217" s="19">
        <v>0.49304398148148149</v>
      </c>
    </row>
    <row r="1218" spans="1:33" x14ac:dyDescent="0.3">
      <c r="A1218" s="5">
        <v>44635.493738425925</v>
      </c>
      <c r="B1218" t="str">
        <f>IFERROR(AVERAGEIFS('HeartRate-2022-03-21-1647950188'!$B:$B,'HeartRate-2022-03-21-1647950188'!$A:$A,Data_Extraction!B$2,'HeartRate-2022-03-21-1647950188'!$C:$C,Data_Extraction!$A1218),"")</f>
        <v/>
      </c>
      <c r="C1218" t="str">
        <f>IFERROR(AVERAGEIFS('HeartRate-2022-03-21-1647950188'!$B:$B,'HeartRate-2022-03-21-1647950188'!$A:$A,Data_Extraction!C$2,'HeartRate-2022-03-21-1647950188'!$C:$C,Data_Extraction!$A1218),"")</f>
        <v/>
      </c>
      <c r="D1218" t="str">
        <f>IFERROR(AVERAGEIFS('HeartRate-2022-03-21-1647950188'!$B:$B,'HeartRate-2022-03-21-1647950188'!$A:$A,Data_Extraction!D$2,'HeartRate-2022-03-21-1647950188'!$C:$C,Data_Extraction!$A1218),"")</f>
        <v/>
      </c>
      <c r="E1218" t="str">
        <f>IFERROR(AVERAGEIFS('HeartRate-2022-03-21-1647950188'!$B:$B,'HeartRate-2022-03-21-1647950188'!$A:$A,Data_Extraction!E$2,'HeartRate-2022-03-21-1647950188'!$C:$C,Data_Extraction!$A1218),"")</f>
        <v/>
      </c>
      <c r="F1218" t="str">
        <f>IFERROR(AVERAGEIFS('HeartRate-2022-03-21-1647950188'!$B:$B,'HeartRate-2022-03-21-1647950188'!$A:$A,Data_Extraction!F$2,'HeartRate-2022-03-21-1647950188'!$C:$C,Data_Extraction!$A1218),"")</f>
        <v/>
      </c>
      <c r="G1218">
        <f>IFERROR(AVERAGEIFS('HeartRate-2022-03-21-1647950188'!$B:$B,'HeartRate-2022-03-21-1647950188'!$A:$A,Data_Extraction!G$2,'HeartRate-2022-03-21-1647950188'!$C:$C,Data_Extraction!$A1218),"")</f>
        <v>116</v>
      </c>
      <c r="H1218" t="str">
        <f>IFERROR(AVERAGEIFS('HeartRate-2022-03-21-1647950188'!$B:$B,'HeartRate-2022-03-21-1647950188'!$A:$A,Data_Extraction!H$2,'HeartRate-2022-03-21-1647950188'!$C:$C,Data_Extraction!$A1218),"")</f>
        <v/>
      </c>
      <c r="I1218">
        <f>IFERROR(AVERAGEIFS('HeartRate-2022-03-21-1647950188'!$B:$B,'HeartRate-2022-03-21-1647950188'!$A:$A,Data_Extraction!I$2,'HeartRate-2022-03-21-1647950188'!$C:$C,Data_Extraction!$A1218),"")</f>
        <v>81</v>
      </c>
      <c r="J1218" s="8">
        <f t="shared" si="109"/>
        <v>98.5</v>
      </c>
      <c r="N1218" s="11">
        <f>Data_Extraction!A1218</f>
        <v>44635.493738425925</v>
      </c>
      <c r="O1218" s="15">
        <f t="shared" si="110"/>
        <v>44635</v>
      </c>
      <c r="P1218" s="16">
        <f t="shared" si="111"/>
        <v>0.49373842592592593</v>
      </c>
      <c r="Q1218" s="12">
        <f>IF(Data_Extraction!B1218="",Data_Extraction!$J1218*(Q$1),Data_Extraction!B1218)</f>
        <v>88.65</v>
      </c>
      <c r="R1218" s="12">
        <f>IF(Data_Extraction!C1218="",Data_Extraction!$J1218*(R$1),Data_Extraction!C1218)</f>
        <v>90.62</v>
      </c>
      <c r="S1218" s="12">
        <f>IF(Data_Extraction!D1218="",Data_Extraction!$J1218*(S$1),Data_Extraction!D1218)</f>
        <v>102.44</v>
      </c>
      <c r="T1218" s="12">
        <f>IF(Data_Extraction!E1218="",Data_Extraction!$J1218*(T$1),Data_Extraction!E1218)</f>
        <v>93.574999999999989</v>
      </c>
      <c r="U1218" s="12">
        <f>IF(Data_Extraction!F1218="",Data_Extraction!$J1218*(U$1),Data_Extraction!F1218)</f>
        <v>96.53</v>
      </c>
      <c r="V1218" s="12">
        <f>IF(Data_Extraction!G1218="",Data_Extraction!$J1218*(V$1),Data_Extraction!G1218)</f>
        <v>116</v>
      </c>
      <c r="W1218" s="12">
        <f>IF(Data_Extraction!H1218="",Data_Extraction!$J1218*(W$1),Data_Extraction!H1218)</f>
        <v>105.39500000000001</v>
      </c>
      <c r="X1218" s="12">
        <f>IF(Data_Extraction!I1218="",Data_Extraction!$J1218*(X$1),Data_Extraction!I1218)</f>
        <v>81</v>
      </c>
      <c r="Y1218" s="13">
        <f t="shared" si="108"/>
        <v>96.776250000000005</v>
      </c>
      <c r="Z1218" s="17" t="str">
        <f t="shared" si="112"/>
        <v>Afternoon</v>
      </c>
      <c r="AA1218" s="14" t="str">
        <f>VLOOKUP($N1218,'HeartRate-2022-03-21-1647950188'!$C:$G,2,0)</f>
        <v>Hands on</v>
      </c>
      <c r="AB1218" s="14" t="str">
        <f>VLOOKUP($N1218,'HeartRate-2022-03-21-1647950188'!$C:$G,3,0)</f>
        <v>Off Campus</v>
      </c>
      <c r="AC1218" s="14" t="str">
        <f>VLOOKUP($N1218,'HeartRate-2022-03-21-1647950188'!$C:$G,4,0)</f>
        <v>Standing</v>
      </c>
      <c r="AD1218" s="14" t="str">
        <f>VLOOKUP($N1218,'HeartRate-2022-03-21-1647950188'!$C:$G,5,0)</f>
        <v>Technical Contexts</v>
      </c>
      <c r="AE1218">
        <f t="shared" si="113"/>
        <v>0</v>
      </c>
      <c r="AF1218" s="18">
        <v>44635</v>
      </c>
      <c r="AG1218" s="19">
        <v>0.49373842592592593</v>
      </c>
    </row>
    <row r="1219" spans="1:33" x14ac:dyDescent="0.3">
      <c r="A1219" s="5">
        <v>44635.493750000001</v>
      </c>
      <c r="B1219">
        <f>IFERROR(AVERAGEIFS('HeartRate-2022-03-21-1647950188'!$B:$B,'HeartRate-2022-03-21-1647950188'!$A:$A,Data_Extraction!B$2,'HeartRate-2022-03-21-1647950188'!$C:$C,Data_Extraction!$A1219),"")</f>
        <v>105</v>
      </c>
      <c r="C1219" t="str">
        <f>IFERROR(AVERAGEIFS('HeartRate-2022-03-21-1647950188'!$B:$B,'HeartRate-2022-03-21-1647950188'!$A:$A,Data_Extraction!C$2,'HeartRate-2022-03-21-1647950188'!$C:$C,Data_Extraction!$A1219),"")</f>
        <v/>
      </c>
      <c r="D1219" t="str">
        <f>IFERROR(AVERAGEIFS('HeartRate-2022-03-21-1647950188'!$B:$B,'HeartRate-2022-03-21-1647950188'!$A:$A,Data_Extraction!D$2,'HeartRate-2022-03-21-1647950188'!$C:$C,Data_Extraction!$A1219),"")</f>
        <v/>
      </c>
      <c r="E1219" t="str">
        <f>IFERROR(AVERAGEIFS('HeartRate-2022-03-21-1647950188'!$B:$B,'HeartRate-2022-03-21-1647950188'!$A:$A,Data_Extraction!E$2,'HeartRate-2022-03-21-1647950188'!$C:$C,Data_Extraction!$A1219),"")</f>
        <v/>
      </c>
      <c r="F1219" t="str">
        <f>IFERROR(AVERAGEIFS('HeartRate-2022-03-21-1647950188'!$B:$B,'HeartRate-2022-03-21-1647950188'!$A:$A,Data_Extraction!F$2,'HeartRate-2022-03-21-1647950188'!$C:$C,Data_Extraction!$A1219),"")</f>
        <v/>
      </c>
      <c r="G1219" t="str">
        <f>IFERROR(AVERAGEIFS('HeartRate-2022-03-21-1647950188'!$B:$B,'HeartRate-2022-03-21-1647950188'!$A:$A,Data_Extraction!G$2,'HeartRate-2022-03-21-1647950188'!$C:$C,Data_Extraction!$A1219),"")</f>
        <v/>
      </c>
      <c r="H1219">
        <f>IFERROR(AVERAGEIFS('HeartRate-2022-03-21-1647950188'!$B:$B,'HeartRate-2022-03-21-1647950188'!$A:$A,Data_Extraction!H$2,'HeartRate-2022-03-21-1647950188'!$C:$C,Data_Extraction!$A1219),"")</f>
        <v>90</v>
      </c>
      <c r="I1219" t="str">
        <f>IFERROR(AVERAGEIFS('HeartRate-2022-03-21-1647950188'!$B:$B,'HeartRate-2022-03-21-1647950188'!$A:$A,Data_Extraction!I$2,'HeartRate-2022-03-21-1647950188'!$C:$C,Data_Extraction!$A1219),"")</f>
        <v/>
      </c>
      <c r="J1219" s="8">
        <f t="shared" si="109"/>
        <v>97.5</v>
      </c>
      <c r="N1219" s="11">
        <f>Data_Extraction!A1219</f>
        <v>44635.493750000001</v>
      </c>
      <c r="O1219" s="15">
        <f t="shared" si="110"/>
        <v>44635</v>
      </c>
      <c r="P1219" s="16">
        <f t="shared" si="111"/>
        <v>0.49374999999999997</v>
      </c>
      <c r="Q1219" s="12">
        <f>IF(Data_Extraction!B1219="",Data_Extraction!$J1219*(Q$1),Data_Extraction!B1219)</f>
        <v>105</v>
      </c>
      <c r="R1219" s="12">
        <f>IF(Data_Extraction!C1219="",Data_Extraction!$J1219*(R$1),Data_Extraction!C1219)</f>
        <v>89.7</v>
      </c>
      <c r="S1219" s="12">
        <f>IF(Data_Extraction!D1219="",Data_Extraction!$J1219*(S$1),Data_Extraction!D1219)</f>
        <v>101.4</v>
      </c>
      <c r="T1219" s="12">
        <f>IF(Data_Extraction!E1219="",Data_Extraction!$J1219*(T$1),Data_Extraction!E1219)</f>
        <v>92.625</v>
      </c>
      <c r="U1219" s="12">
        <f>IF(Data_Extraction!F1219="",Data_Extraction!$J1219*(U$1),Data_Extraction!F1219)</f>
        <v>95.55</v>
      </c>
      <c r="V1219" s="12">
        <f>IF(Data_Extraction!G1219="",Data_Extraction!$J1219*(V$1),Data_Extraction!G1219)</f>
        <v>88.725000000000009</v>
      </c>
      <c r="W1219" s="12">
        <f>IF(Data_Extraction!H1219="",Data_Extraction!$J1219*(W$1),Data_Extraction!H1219)</f>
        <v>90</v>
      </c>
      <c r="X1219" s="12">
        <f>IF(Data_Extraction!I1219="",Data_Extraction!$J1219*(X$1),Data_Extraction!I1219)</f>
        <v>94.575000000000003</v>
      </c>
      <c r="Y1219" s="13">
        <f t="shared" ref="Y1219:Y1282" si="114">AVERAGE(Q1219:X1219)</f>
        <v>94.696875000000006</v>
      </c>
      <c r="Z1219" s="17" t="str">
        <f t="shared" si="112"/>
        <v>Afternoon</v>
      </c>
      <c r="AA1219" s="14" t="str">
        <f>VLOOKUP($N1219,'HeartRate-2022-03-21-1647950188'!$C:$G,2,0)</f>
        <v>Hands on</v>
      </c>
      <c r="AB1219" s="14" t="str">
        <f>VLOOKUP($N1219,'HeartRate-2022-03-21-1647950188'!$C:$G,3,0)</f>
        <v>Off Campus</v>
      </c>
      <c r="AC1219" s="14" t="str">
        <f>VLOOKUP($N1219,'HeartRate-2022-03-21-1647950188'!$C:$G,4,0)</f>
        <v>Standing</v>
      </c>
      <c r="AD1219" s="14" t="str">
        <f>VLOOKUP($N1219,'HeartRate-2022-03-21-1647950188'!$C:$G,5,0)</f>
        <v>Technical Contexts</v>
      </c>
      <c r="AE1219">
        <f t="shared" si="113"/>
        <v>0</v>
      </c>
      <c r="AF1219" s="18">
        <v>44635</v>
      </c>
      <c r="AG1219" s="19">
        <v>0.49374999999999997</v>
      </c>
    </row>
    <row r="1220" spans="1:33" x14ac:dyDescent="0.3">
      <c r="A1220" s="5">
        <v>44635.494432870371</v>
      </c>
      <c r="B1220" t="str">
        <f>IFERROR(AVERAGEIFS('HeartRate-2022-03-21-1647950188'!$B:$B,'HeartRate-2022-03-21-1647950188'!$A:$A,Data_Extraction!B$2,'HeartRate-2022-03-21-1647950188'!$C:$C,Data_Extraction!$A1220),"")</f>
        <v/>
      </c>
      <c r="C1220" t="str">
        <f>IFERROR(AVERAGEIFS('HeartRate-2022-03-21-1647950188'!$B:$B,'HeartRate-2022-03-21-1647950188'!$A:$A,Data_Extraction!C$2,'HeartRate-2022-03-21-1647950188'!$C:$C,Data_Extraction!$A1220),"")</f>
        <v/>
      </c>
      <c r="D1220" t="str">
        <f>IFERROR(AVERAGEIFS('HeartRate-2022-03-21-1647950188'!$B:$B,'HeartRate-2022-03-21-1647950188'!$A:$A,Data_Extraction!D$2,'HeartRate-2022-03-21-1647950188'!$C:$C,Data_Extraction!$A1220),"")</f>
        <v/>
      </c>
      <c r="E1220" t="str">
        <f>IFERROR(AVERAGEIFS('HeartRate-2022-03-21-1647950188'!$B:$B,'HeartRate-2022-03-21-1647950188'!$A:$A,Data_Extraction!E$2,'HeartRate-2022-03-21-1647950188'!$C:$C,Data_Extraction!$A1220),"")</f>
        <v/>
      </c>
      <c r="F1220" t="str">
        <f>IFERROR(AVERAGEIFS('HeartRate-2022-03-21-1647950188'!$B:$B,'HeartRate-2022-03-21-1647950188'!$A:$A,Data_Extraction!F$2,'HeartRate-2022-03-21-1647950188'!$C:$C,Data_Extraction!$A1220),"")</f>
        <v/>
      </c>
      <c r="G1220">
        <f>IFERROR(AVERAGEIFS('HeartRate-2022-03-21-1647950188'!$B:$B,'HeartRate-2022-03-21-1647950188'!$A:$A,Data_Extraction!G$2,'HeartRate-2022-03-21-1647950188'!$C:$C,Data_Extraction!$A1220),"")</f>
        <v>110</v>
      </c>
      <c r="H1220" t="str">
        <f>IFERROR(AVERAGEIFS('HeartRate-2022-03-21-1647950188'!$B:$B,'HeartRate-2022-03-21-1647950188'!$A:$A,Data_Extraction!H$2,'HeartRate-2022-03-21-1647950188'!$C:$C,Data_Extraction!$A1220),"")</f>
        <v/>
      </c>
      <c r="I1220">
        <f>IFERROR(AVERAGEIFS('HeartRate-2022-03-21-1647950188'!$B:$B,'HeartRate-2022-03-21-1647950188'!$A:$A,Data_Extraction!I$2,'HeartRate-2022-03-21-1647950188'!$C:$C,Data_Extraction!$A1220),"")</f>
        <v>78</v>
      </c>
      <c r="J1220" s="8">
        <f t="shared" ref="J1220:J1283" si="115">AVERAGE(B1220:I1220)</f>
        <v>94</v>
      </c>
      <c r="N1220" s="11">
        <f>Data_Extraction!A1220</f>
        <v>44635.494432870371</v>
      </c>
      <c r="O1220" s="15">
        <f t="shared" ref="O1220:O1283" si="116">AF1220</f>
        <v>44635</v>
      </c>
      <c r="P1220" s="16">
        <f t="shared" ref="P1220:P1283" si="117">AG1220</f>
        <v>0.49443287037037037</v>
      </c>
      <c r="Q1220" s="12">
        <f>IF(Data_Extraction!B1220="",Data_Extraction!$J1220*(Q$1),Data_Extraction!B1220)</f>
        <v>84.600000000000009</v>
      </c>
      <c r="R1220" s="12">
        <f>IF(Data_Extraction!C1220="",Data_Extraction!$J1220*(R$1),Data_Extraction!C1220)</f>
        <v>86.48</v>
      </c>
      <c r="S1220" s="12">
        <f>IF(Data_Extraction!D1220="",Data_Extraction!$J1220*(S$1),Data_Extraction!D1220)</f>
        <v>97.76</v>
      </c>
      <c r="T1220" s="12">
        <f>IF(Data_Extraction!E1220="",Data_Extraction!$J1220*(T$1),Data_Extraction!E1220)</f>
        <v>89.3</v>
      </c>
      <c r="U1220" s="12">
        <f>IF(Data_Extraction!F1220="",Data_Extraction!$J1220*(U$1),Data_Extraction!F1220)</f>
        <v>92.12</v>
      </c>
      <c r="V1220" s="12">
        <f>IF(Data_Extraction!G1220="",Data_Extraction!$J1220*(V$1),Data_Extraction!G1220)</f>
        <v>110</v>
      </c>
      <c r="W1220" s="12">
        <f>IF(Data_Extraction!H1220="",Data_Extraction!$J1220*(W$1),Data_Extraction!H1220)</f>
        <v>100.58000000000001</v>
      </c>
      <c r="X1220" s="12">
        <f>IF(Data_Extraction!I1220="",Data_Extraction!$J1220*(X$1),Data_Extraction!I1220)</f>
        <v>78</v>
      </c>
      <c r="Y1220" s="13">
        <f t="shared" si="114"/>
        <v>92.355000000000004</v>
      </c>
      <c r="Z1220" s="17" t="str">
        <f t="shared" ref="Z1220:Z1283" si="118">VLOOKUP(P1220,$AJ$2:$AK$7,2,1)</f>
        <v>Afternoon</v>
      </c>
      <c r="AA1220" s="14" t="str">
        <f>VLOOKUP($N1220,'HeartRate-2022-03-21-1647950188'!$C:$G,2,0)</f>
        <v>Hands on</v>
      </c>
      <c r="AB1220" s="14" t="str">
        <f>VLOOKUP($N1220,'HeartRate-2022-03-21-1647950188'!$C:$G,3,0)</f>
        <v>Off Campus</v>
      </c>
      <c r="AC1220" s="14" t="str">
        <f>VLOOKUP($N1220,'HeartRate-2022-03-21-1647950188'!$C:$G,4,0)</f>
        <v>Standing</v>
      </c>
      <c r="AD1220" s="14" t="str">
        <f>VLOOKUP($N1220,'HeartRate-2022-03-21-1647950188'!$C:$G,5,0)</f>
        <v>Technical Contexts</v>
      </c>
      <c r="AE1220">
        <f t="shared" ref="AE1220:AE1283" si="119">IF(Y1220&gt;120,1,0)</f>
        <v>0</v>
      </c>
      <c r="AF1220" s="18">
        <v>44635</v>
      </c>
      <c r="AG1220" s="19">
        <v>0.49443287037037037</v>
      </c>
    </row>
    <row r="1221" spans="1:33" x14ac:dyDescent="0.3">
      <c r="A1221" s="5">
        <v>44635.495127314818</v>
      </c>
      <c r="B1221" t="str">
        <f>IFERROR(AVERAGEIFS('HeartRate-2022-03-21-1647950188'!$B:$B,'HeartRate-2022-03-21-1647950188'!$A:$A,Data_Extraction!B$2,'HeartRate-2022-03-21-1647950188'!$C:$C,Data_Extraction!$A1221),"")</f>
        <v/>
      </c>
      <c r="C1221" t="str">
        <f>IFERROR(AVERAGEIFS('HeartRate-2022-03-21-1647950188'!$B:$B,'HeartRate-2022-03-21-1647950188'!$A:$A,Data_Extraction!C$2,'HeartRate-2022-03-21-1647950188'!$C:$C,Data_Extraction!$A1221),"")</f>
        <v/>
      </c>
      <c r="D1221" t="str">
        <f>IFERROR(AVERAGEIFS('HeartRate-2022-03-21-1647950188'!$B:$B,'HeartRate-2022-03-21-1647950188'!$A:$A,Data_Extraction!D$2,'HeartRate-2022-03-21-1647950188'!$C:$C,Data_Extraction!$A1221),"")</f>
        <v/>
      </c>
      <c r="E1221" t="str">
        <f>IFERROR(AVERAGEIFS('HeartRate-2022-03-21-1647950188'!$B:$B,'HeartRate-2022-03-21-1647950188'!$A:$A,Data_Extraction!E$2,'HeartRate-2022-03-21-1647950188'!$C:$C,Data_Extraction!$A1221),"")</f>
        <v/>
      </c>
      <c r="F1221" t="str">
        <f>IFERROR(AVERAGEIFS('HeartRate-2022-03-21-1647950188'!$B:$B,'HeartRate-2022-03-21-1647950188'!$A:$A,Data_Extraction!F$2,'HeartRate-2022-03-21-1647950188'!$C:$C,Data_Extraction!$A1221),"")</f>
        <v/>
      </c>
      <c r="G1221">
        <f>IFERROR(AVERAGEIFS('HeartRate-2022-03-21-1647950188'!$B:$B,'HeartRate-2022-03-21-1647950188'!$A:$A,Data_Extraction!G$2,'HeartRate-2022-03-21-1647950188'!$C:$C,Data_Extraction!$A1221),"")</f>
        <v>109</v>
      </c>
      <c r="H1221" t="str">
        <f>IFERROR(AVERAGEIFS('HeartRate-2022-03-21-1647950188'!$B:$B,'HeartRate-2022-03-21-1647950188'!$A:$A,Data_Extraction!H$2,'HeartRate-2022-03-21-1647950188'!$C:$C,Data_Extraction!$A1221),"")</f>
        <v/>
      </c>
      <c r="I1221">
        <f>IFERROR(AVERAGEIFS('HeartRate-2022-03-21-1647950188'!$B:$B,'HeartRate-2022-03-21-1647950188'!$A:$A,Data_Extraction!I$2,'HeartRate-2022-03-21-1647950188'!$C:$C,Data_Extraction!$A1221),"")</f>
        <v>71</v>
      </c>
      <c r="J1221" s="8">
        <f t="shared" si="115"/>
        <v>90</v>
      </c>
      <c r="N1221" s="11">
        <f>Data_Extraction!A1221</f>
        <v>44635.495127314818</v>
      </c>
      <c r="O1221" s="15">
        <f t="shared" si="116"/>
        <v>44635</v>
      </c>
      <c r="P1221" s="16">
        <f t="shared" si="117"/>
        <v>0.49512731481481481</v>
      </c>
      <c r="Q1221" s="12">
        <f>IF(Data_Extraction!B1221="",Data_Extraction!$J1221*(Q$1),Data_Extraction!B1221)</f>
        <v>81</v>
      </c>
      <c r="R1221" s="12">
        <f>IF(Data_Extraction!C1221="",Data_Extraction!$J1221*(R$1),Data_Extraction!C1221)</f>
        <v>82.8</v>
      </c>
      <c r="S1221" s="12">
        <f>IF(Data_Extraction!D1221="",Data_Extraction!$J1221*(S$1),Data_Extraction!D1221)</f>
        <v>93.600000000000009</v>
      </c>
      <c r="T1221" s="12">
        <f>IF(Data_Extraction!E1221="",Data_Extraction!$J1221*(T$1),Data_Extraction!E1221)</f>
        <v>85.5</v>
      </c>
      <c r="U1221" s="12">
        <f>IF(Data_Extraction!F1221="",Data_Extraction!$J1221*(U$1),Data_Extraction!F1221)</f>
        <v>88.2</v>
      </c>
      <c r="V1221" s="12">
        <f>IF(Data_Extraction!G1221="",Data_Extraction!$J1221*(V$1),Data_Extraction!G1221)</f>
        <v>109</v>
      </c>
      <c r="W1221" s="12">
        <f>IF(Data_Extraction!H1221="",Data_Extraction!$J1221*(W$1),Data_Extraction!H1221)</f>
        <v>96.300000000000011</v>
      </c>
      <c r="X1221" s="12">
        <f>IF(Data_Extraction!I1221="",Data_Extraction!$J1221*(X$1),Data_Extraction!I1221)</f>
        <v>71</v>
      </c>
      <c r="Y1221" s="13">
        <f t="shared" si="114"/>
        <v>88.425000000000011</v>
      </c>
      <c r="Z1221" s="17" t="str">
        <f t="shared" si="118"/>
        <v>Afternoon</v>
      </c>
      <c r="AA1221" s="14" t="str">
        <f>VLOOKUP($N1221,'HeartRate-2022-03-21-1647950188'!$C:$G,2,0)</f>
        <v>Hands on</v>
      </c>
      <c r="AB1221" s="14" t="str">
        <f>VLOOKUP($N1221,'HeartRate-2022-03-21-1647950188'!$C:$G,3,0)</f>
        <v>Off Campus</v>
      </c>
      <c r="AC1221" s="14" t="str">
        <f>VLOOKUP($N1221,'HeartRate-2022-03-21-1647950188'!$C:$G,4,0)</f>
        <v>Standing</v>
      </c>
      <c r="AD1221" s="14" t="str">
        <f>VLOOKUP($N1221,'HeartRate-2022-03-21-1647950188'!$C:$G,5,0)</f>
        <v>Technical Contexts</v>
      </c>
      <c r="AE1221">
        <f t="shared" si="119"/>
        <v>0</v>
      </c>
      <c r="AF1221" s="18">
        <v>44635</v>
      </c>
      <c r="AG1221" s="19">
        <v>0.49512731481481481</v>
      </c>
    </row>
    <row r="1222" spans="1:33" x14ac:dyDescent="0.3">
      <c r="A1222" s="5">
        <v>44635.495821759258</v>
      </c>
      <c r="B1222" t="str">
        <f>IFERROR(AVERAGEIFS('HeartRate-2022-03-21-1647950188'!$B:$B,'HeartRate-2022-03-21-1647950188'!$A:$A,Data_Extraction!B$2,'HeartRate-2022-03-21-1647950188'!$C:$C,Data_Extraction!$A1222),"")</f>
        <v/>
      </c>
      <c r="C1222" t="str">
        <f>IFERROR(AVERAGEIFS('HeartRate-2022-03-21-1647950188'!$B:$B,'HeartRate-2022-03-21-1647950188'!$A:$A,Data_Extraction!C$2,'HeartRate-2022-03-21-1647950188'!$C:$C,Data_Extraction!$A1222),"")</f>
        <v/>
      </c>
      <c r="D1222" t="str">
        <f>IFERROR(AVERAGEIFS('HeartRate-2022-03-21-1647950188'!$B:$B,'HeartRate-2022-03-21-1647950188'!$A:$A,Data_Extraction!D$2,'HeartRate-2022-03-21-1647950188'!$C:$C,Data_Extraction!$A1222),"")</f>
        <v/>
      </c>
      <c r="E1222" t="str">
        <f>IFERROR(AVERAGEIFS('HeartRate-2022-03-21-1647950188'!$B:$B,'HeartRate-2022-03-21-1647950188'!$A:$A,Data_Extraction!E$2,'HeartRate-2022-03-21-1647950188'!$C:$C,Data_Extraction!$A1222),"")</f>
        <v/>
      </c>
      <c r="F1222" t="str">
        <f>IFERROR(AVERAGEIFS('HeartRate-2022-03-21-1647950188'!$B:$B,'HeartRate-2022-03-21-1647950188'!$A:$A,Data_Extraction!F$2,'HeartRate-2022-03-21-1647950188'!$C:$C,Data_Extraction!$A1222),"")</f>
        <v/>
      </c>
      <c r="G1222">
        <f>IFERROR(AVERAGEIFS('HeartRate-2022-03-21-1647950188'!$B:$B,'HeartRate-2022-03-21-1647950188'!$A:$A,Data_Extraction!G$2,'HeartRate-2022-03-21-1647950188'!$C:$C,Data_Extraction!$A1222),"")</f>
        <v>111</v>
      </c>
      <c r="H1222" t="str">
        <f>IFERROR(AVERAGEIFS('HeartRate-2022-03-21-1647950188'!$B:$B,'HeartRate-2022-03-21-1647950188'!$A:$A,Data_Extraction!H$2,'HeartRate-2022-03-21-1647950188'!$C:$C,Data_Extraction!$A1222),"")</f>
        <v/>
      </c>
      <c r="I1222">
        <f>IFERROR(AVERAGEIFS('HeartRate-2022-03-21-1647950188'!$B:$B,'HeartRate-2022-03-21-1647950188'!$A:$A,Data_Extraction!I$2,'HeartRate-2022-03-21-1647950188'!$C:$C,Data_Extraction!$A1222),"")</f>
        <v>66</v>
      </c>
      <c r="J1222" s="8">
        <f t="shared" si="115"/>
        <v>88.5</v>
      </c>
      <c r="N1222" s="11">
        <f>Data_Extraction!A1222</f>
        <v>44635.495821759258</v>
      </c>
      <c r="O1222" s="15">
        <f t="shared" si="116"/>
        <v>44635</v>
      </c>
      <c r="P1222" s="16">
        <f t="shared" si="117"/>
        <v>0.49582175925925925</v>
      </c>
      <c r="Q1222" s="12">
        <f>IF(Data_Extraction!B1222="",Data_Extraction!$J1222*(Q$1),Data_Extraction!B1222)</f>
        <v>79.650000000000006</v>
      </c>
      <c r="R1222" s="12">
        <f>IF(Data_Extraction!C1222="",Data_Extraction!$J1222*(R$1),Data_Extraction!C1222)</f>
        <v>81.42</v>
      </c>
      <c r="S1222" s="12">
        <f>IF(Data_Extraction!D1222="",Data_Extraction!$J1222*(S$1),Data_Extraction!D1222)</f>
        <v>92.04</v>
      </c>
      <c r="T1222" s="12">
        <f>IF(Data_Extraction!E1222="",Data_Extraction!$J1222*(T$1),Data_Extraction!E1222)</f>
        <v>84.075000000000003</v>
      </c>
      <c r="U1222" s="12">
        <f>IF(Data_Extraction!F1222="",Data_Extraction!$J1222*(U$1),Data_Extraction!F1222)</f>
        <v>86.73</v>
      </c>
      <c r="V1222" s="12">
        <f>IF(Data_Extraction!G1222="",Data_Extraction!$J1222*(V$1),Data_Extraction!G1222)</f>
        <v>111</v>
      </c>
      <c r="W1222" s="12">
        <f>IF(Data_Extraction!H1222="",Data_Extraction!$J1222*(W$1),Data_Extraction!H1222)</f>
        <v>94.695000000000007</v>
      </c>
      <c r="X1222" s="12">
        <f>IF(Data_Extraction!I1222="",Data_Extraction!$J1222*(X$1),Data_Extraction!I1222)</f>
        <v>66</v>
      </c>
      <c r="Y1222" s="13">
        <f t="shared" si="114"/>
        <v>86.951250000000002</v>
      </c>
      <c r="Z1222" s="17" t="str">
        <f t="shared" si="118"/>
        <v>Afternoon</v>
      </c>
      <c r="AA1222" s="14" t="str">
        <f>VLOOKUP($N1222,'HeartRate-2022-03-21-1647950188'!$C:$G,2,0)</f>
        <v>Hands on</v>
      </c>
      <c r="AB1222" s="14" t="str">
        <f>VLOOKUP($N1222,'HeartRate-2022-03-21-1647950188'!$C:$G,3,0)</f>
        <v>Off Campus</v>
      </c>
      <c r="AC1222" s="14" t="str">
        <f>VLOOKUP($N1222,'HeartRate-2022-03-21-1647950188'!$C:$G,4,0)</f>
        <v>Standing</v>
      </c>
      <c r="AD1222" s="14" t="str">
        <f>VLOOKUP($N1222,'HeartRate-2022-03-21-1647950188'!$C:$G,5,0)</f>
        <v>Technical Contexts</v>
      </c>
      <c r="AE1222">
        <f t="shared" si="119"/>
        <v>0</v>
      </c>
      <c r="AF1222" s="18">
        <v>44635</v>
      </c>
      <c r="AG1222" s="19">
        <v>0.49582175925925925</v>
      </c>
    </row>
    <row r="1223" spans="1:33" x14ac:dyDescent="0.3">
      <c r="A1223" s="5">
        <v>44635.496516203704</v>
      </c>
      <c r="B1223" t="str">
        <f>IFERROR(AVERAGEIFS('HeartRate-2022-03-21-1647950188'!$B:$B,'HeartRate-2022-03-21-1647950188'!$A:$A,Data_Extraction!B$2,'HeartRate-2022-03-21-1647950188'!$C:$C,Data_Extraction!$A1223),"")</f>
        <v/>
      </c>
      <c r="C1223" t="str">
        <f>IFERROR(AVERAGEIFS('HeartRate-2022-03-21-1647950188'!$B:$B,'HeartRate-2022-03-21-1647950188'!$A:$A,Data_Extraction!C$2,'HeartRate-2022-03-21-1647950188'!$C:$C,Data_Extraction!$A1223),"")</f>
        <v/>
      </c>
      <c r="D1223" t="str">
        <f>IFERROR(AVERAGEIFS('HeartRate-2022-03-21-1647950188'!$B:$B,'HeartRate-2022-03-21-1647950188'!$A:$A,Data_Extraction!D$2,'HeartRate-2022-03-21-1647950188'!$C:$C,Data_Extraction!$A1223),"")</f>
        <v/>
      </c>
      <c r="E1223" t="str">
        <f>IFERROR(AVERAGEIFS('HeartRate-2022-03-21-1647950188'!$B:$B,'HeartRate-2022-03-21-1647950188'!$A:$A,Data_Extraction!E$2,'HeartRate-2022-03-21-1647950188'!$C:$C,Data_Extraction!$A1223),"")</f>
        <v/>
      </c>
      <c r="F1223" t="str">
        <f>IFERROR(AVERAGEIFS('HeartRate-2022-03-21-1647950188'!$B:$B,'HeartRate-2022-03-21-1647950188'!$A:$A,Data_Extraction!F$2,'HeartRate-2022-03-21-1647950188'!$C:$C,Data_Extraction!$A1223),"")</f>
        <v/>
      </c>
      <c r="G1223">
        <f>IFERROR(AVERAGEIFS('HeartRate-2022-03-21-1647950188'!$B:$B,'HeartRate-2022-03-21-1647950188'!$A:$A,Data_Extraction!G$2,'HeartRate-2022-03-21-1647950188'!$C:$C,Data_Extraction!$A1223),"")</f>
        <v>116</v>
      </c>
      <c r="H1223" t="str">
        <f>IFERROR(AVERAGEIFS('HeartRate-2022-03-21-1647950188'!$B:$B,'HeartRate-2022-03-21-1647950188'!$A:$A,Data_Extraction!H$2,'HeartRate-2022-03-21-1647950188'!$C:$C,Data_Extraction!$A1223),"")</f>
        <v/>
      </c>
      <c r="I1223">
        <f>IFERROR(AVERAGEIFS('HeartRate-2022-03-21-1647950188'!$B:$B,'HeartRate-2022-03-21-1647950188'!$A:$A,Data_Extraction!I$2,'HeartRate-2022-03-21-1647950188'!$C:$C,Data_Extraction!$A1223),"")</f>
        <v>79</v>
      </c>
      <c r="J1223" s="8">
        <f t="shared" si="115"/>
        <v>97.5</v>
      </c>
      <c r="N1223" s="11">
        <f>Data_Extraction!A1223</f>
        <v>44635.496516203704</v>
      </c>
      <c r="O1223" s="15">
        <f t="shared" si="116"/>
        <v>44635</v>
      </c>
      <c r="P1223" s="16">
        <f t="shared" si="117"/>
        <v>0.4965162037037037</v>
      </c>
      <c r="Q1223" s="12">
        <f>IF(Data_Extraction!B1223="",Data_Extraction!$J1223*(Q$1),Data_Extraction!B1223)</f>
        <v>87.75</v>
      </c>
      <c r="R1223" s="12">
        <f>IF(Data_Extraction!C1223="",Data_Extraction!$J1223*(R$1),Data_Extraction!C1223)</f>
        <v>89.7</v>
      </c>
      <c r="S1223" s="12">
        <f>IF(Data_Extraction!D1223="",Data_Extraction!$J1223*(S$1),Data_Extraction!D1223)</f>
        <v>101.4</v>
      </c>
      <c r="T1223" s="12">
        <f>IF(Data_Extraction!E1223="",Data_Extraction!$J1223*(T$1),Data_Extraction!E1223)</f>
        <v>92.625</v>
      </c>
      <c r="U1223" s="12">
        <f>IF(Data_Extraction!F1223="",Data_Extraction!$J1223*(U$1),Data_Extraction!F1223)</f>
        <v>95.55</v>
      </c>
      <c r="V1223" s="12">
        <f>IF(Data_Extraction!G1223="",Data_Extraction!$J1223*(V$1),Data_Extraction!G1223)</f>
        <v>116</v>
      </c>
      <c r="W1223" s="12">
        <f>IF(Data_Extraction!H1223="",Data_Extraction!$J1223*(W$1),Data_Extraction!H1223)</f>
        <v>104.325</v>
      </c>
      <c r="X1223" s="12">
        <f>IF(Data_Extraction!I1223="",Data_Extraction!$J1223*(X$1),Data_Extraction!I1223)</f>
        <v>79</v>
      </c>
      <c r="Y1223" s="13">
        <f t="shared" si="114"/>
        <v>95.793750000000017</v>
      </c>
      <c r="Z1223" s="17" t="str">
        <f t="shared" si="118"/>
        <v>Afternoon</v>
      </c>
      <c r="AA1223" s="14" t="str">
        <f>VLOOKUP($N1223,'HeartRate-2022-03-21-1647950188'!$C:$G,2,0)</f>
        <v>Hands on</v>
      </c>
      <c r="AB1223" s="14" t="str">
        <f>VLOOKUP($N1223,'HeartRate-2022-03-21-1647950188'!$C:$G,3,0)</f>
        <v>Off Campus</v>
      </c>
      <c r="AC1223" s="14" t="str">
        <f>VLOOKUP($N1223,'HeartRate-2022-03-21-1647950188'!$C:$G,4,0)</f>
        <v>Standing</v>
      </c>
      <c r="AD1223" s="14" t="str">
        <f>VLOOKUP($N1223,'HeartRate-2022-03-21-1647950188'!$C:$G,5,0)</f>
        <v>Technical Contexts</v>
      </c>
      <c r="AE1223">
        <f t="shared" si="119"/>
        <v>0</v>
      </c>
      <c r="AF1223" s="18">
        <v>44635</v>
      </c>
      <c r="AG1223" s="19">
        <v>0.4965162037037037</v>
      </c>
    </row>
    <row r="1224" spans="1:33" x14ac:dyDescent="0.3">
      <c r="A1224" s="5">
        <v>44635.497210648151</v>
      </c>
      <c r="B1224" t="str">
        <f>IFERROR(AVERAGEIFS('HeartRate-2022-03-21-1647950188'!$B:$B,'HeartRate-2022-03-21-1647950188'!$A:$A,Data_Extraction!B$2,'HeartRate-2022-03-21-1647950188'!$C:$C,Data_Extraction!$A1224),"")</f>
        <v/>
      </c>
      <c r="C1224" t="str">
        <f>IFERROR(AVERAGEIFS('HeartRate-2022-03-21-1647950188'!$B:$B,'HeartRate-2022-03-21-1647950188'!$A:$A,Data_Extraction!C$2,'HeartRate-2022-03-21-1647950188'!$C:$C,Data_Extraction!$A1224),"")</f>
        <v/>
      </c>
      <c r="D1224" t="str">
        <f>IFERROR(AVERAGEIFS('HeartRate-2022-03-21-1647950188'!$B:$B,'HeartRate-2022-03-21-1647950188'!$A:$A,Data_Extraction!D$2,'HeartRate-2022-03-21-1647950188'!$C:$C,Data_Extraction!$A1224),"")</f>
        <v/>
      </c>
      <c r="E1224" t="str">
        <f>IFERROR(AVERAGEIFS('HeartRate-2022-03-21-1647950188'!$B:$B,'HeartRate-2022-03-21-1647950188'!$A:$A,Data_Extraction!E$2,'HeartRate-2022-03-21-1647950188'!$C:$C,Data_Extraction!$A1224),"")</f>
        <v/>
      </c>
      <c r="F1224" t="str">
        <f>IFERROR(AVERAGEIFS('HeartRate-2022-03-21-1647950188'!$B:$B,'HeartRate-2022-03-21-1647950188'!$A:$A,Data_Extraction!F$2,'HeartRate-2022-03-21-1647950188'!$C:$C,Data_Extraction!$A1224),"")</f>
        <v/>
      </c>
      <c r="G1224">
        <f>IFERROR(AVERAGEIFS('HeartRate-2022-03-21-1647950188'!$B:$B,'HeartRate-2022-03-21-1647950188'!$A:$A,Data_Extraction!G$2,'HeartRate-2022-03-21-1647950188'!$C:$C,Data_Extraction!$A1224),"")</f>
        <v>115</v>
      </c>
      <c r="H1224" t="str">
        <f>IFERROR(AVERAGEIFS('HeartRate-2022-03-21-1647950188'!$B:$B,'HeartRate-2022-03-21-1647950188'!$A:$A,Data_Extraction!H$2,'HeartRate-2022-03-21-1647950188'!$C:$C,Data_Extraction!$A1224),"")</f>
        <v/>
      </c>
      <c r="I1224">
        <f>IFERROR(AVERAGEIFS('HeartRate-2022-03-21-1647950188'!$B:$B,'HeartRate-2022-03-21-1647950188'!$A:$A,Data_Extraction!I$2,'HeartRate-2022-03-21-1647950188'!$C:$C,Data_Extraction!$A1224),"")</f>
        <v>80</v>
      </c>
      <c r="J1224" s="8">
        <f t="shared" si="115"/>
        <v>97.5</v>
      </c>
      <c r="N1224" s="11">
        <f>Data_Extraction!A1224</f>
        <v>44635.497210648151</v>
      </c>
      <c r="O1224" s="15">
        <f t="shared" si="116"/>
        <v>44635</v>
      </c>
      <c r="P1224" s="16">
        <f t="shared" si="117"/>
        <v>0.49721064814814814</v>
      </c>
      <c r="Q1224" s="12">
        <f>IF(Data_Extraction!B1224="",Data_Extraction!$J1224*(Q$1),Data_Extraction!B1224)</f>
        <v>87.75</v>
      </c>
      <c r="R1224" s="12">
        <f>IF(Data_Extraction!C1224="",Data_Extraction!$J1224*(R$1),Data_Extraction!C1224)</f>
        <v>89.7</v>
      </c>
      <c r="S1224" s="12">
        <f>IF(Data_Extraction!D1224="",Data_Extraction!$J1224*(S$1),Data_Extraction!D1224)</f>
        <v>101.4</v>
      </c>
      <c r="T1224" s="12">
        <f>IF(Data_Extraction!E1224="",Data_Extraction!$J1224*(T$1),Data_Extraction!E1224)</f>
        <v>92.625</v>
      </c>
      <c r="U1224" s="12">
        <f>IF(Data_Extraction!F1224="",Data_Extraction!$J1224*(U$1),Data_Extraction!F1224)</f>
        <v>95.55</v>
      </c>
      <c r="V1224" s="12">
        <f>IF(Data_Extraction!G1224="",Data_Extraction!$J1224*(V$1),Data_Extraction!G1224)</f>
        <v>115</v>
      </c>
      <c r="W1224" s="12">
        <f>IF(Data_Extraction!H1224="",Data_Extraction!$J1224*(W$1),Data_Extraction!H1224)</f>
        <v>104.325</v>
      </c>
      <c r="X1224" s="12">
        <f>IF(Data_Extraction!I1224="",Data_Extraction!$J1224*(X$1),Data_Extraction!I1224)</f>
        <v>80</v>
      </c>
      <c r="Y1224" s="13">
        <f t="shared" si="114"/>
        <v>95.793750000000017</v>
      </c>
      <c r="Z1224" s="17" t="str">
        <f t="shared" si="118"/>
        <v>Afternoon</v>
      </c>
      <c r="AA1224" s="14" t="str">
        <f>VLOOKUP($N1224,'HeartRate-2022-03-21-1647950188'!$C:$G,2,0)</f>
        <v>Hands on</v>
      </c>
      <c r="AB1224" s="14" t="str">
        <f>VLOOKUP($N1224,'HeartRate-2022-03-21-1647950188'!$C:$G,3,0)</f>
        <v>Off Campus</v>
      </c>
      <c r="AC1224" s="14" t="str">
        <f>VLOOKUP($N1224,'HeartRate-2022-03-21-1647950188'!$C:$G,4,0)</f>
        <v>Standing</v>
      </c>
      <c r="AD1224" s="14" t="str">
        <f>VLOOKUP($N1224,'HeartRate-2022-03-21-1647950188'!$C:$G,5,0)</f>
        <v>Technical Contexts</v>
      </c>
      <c r="AE1224">
        <f t="shared" si="119"/>
        <v>0</v>
      </c>
      <c r="AF1224" s="18">
        <v>44635</v>
      </c>
      <c r="AG1224" s="19">
        <v>0.49721064814814814</v>
      </c>
    </row>
    <row r="1225" spans="1:33" x14ac:dyDescent="0.3">
      <c r="A1225" s="5">
        <v>44635.49722222222</v>
      </c>
      <c r="B1225">
        <f>IFERROR(AVERAGEIFS('HeartRate-2022-03-21-1647950188'!$B:$B,'HeartRate-2022-03-21-1647950188'!$A:$A,Data_Extraction!B$2,'HeartRate-2022-03-21-1647950188'!$C:$C,Data_Extraction!$A1225),"")</f>
        <v>130</v>
      </c>
      <c r="C1225" t="str">
        <f>IFERROR(AVERAGEIFS('HeartRate-2022-03-21-1647950188'!$B:$B,'HeartRate-2022-03-21-1647950188'!$A:$A,Data_Extraction!C$2,'HeartRate-2022-03-21-1647950188'!$C:$C,Data_Extraction!$A1225),"")</f>
        <v/>
      </c>
      <c r="D1225" t="str">
        <f>IFERROR(AVERAGEIFS('HeartRate-2022-03-21-1647950188'!$B:$B,'HeartRate-2022-03-21-1647950188'!$A:$A,Data_Extraction!D$2,'HeartRate-2022-03-21-1647950188'!$C:$C,Data_Extraction!$A1225),"")</f>
        <v/>
      </c>
      <c r="E1225" t="str">
        <f>IFERROR(AVERAGEIFS('HeartRate-2022-03-21-1647950188'!$B:$B,'HeartRate-2022-03-21-1647950188'!$A:$A,Data_Extraction!E$2,'HeartRate-2022-03-21-1647950188'!$C:$C,Data_Extraction!$A1225),"")</f>
        <v/>
      </c>
      <c r="F1225" t="str">
        <f>IFERROR(AVERAGEIFS('HeartRate-2022-03-21-1647950188'!$B:$B,'HeartRate-2022-03-21-1647950188'!$A:$A,Data_Extraction!F$2,'HeartRate-2022-03-21-1647950188'!$C:$C,Data_Extraction!$A1225),"")</f>
        <v/>
      </c>
      <c r="G1225" t="str">
        <f>IFERROR(AVERAGEIFS('HeartRate-2022-03-21-1647950188'!$B:$B,'HeartRate-2022-03-21-1647950188'!$A:$A,Data_Extraction!G$2,'HeartRate-2022-03-21-1647950188'!$C:$C,Data_Extraction!$A1225),"")</f>
        <v/>
      </c>
      <c r="H1225">
        <f>IFERROR(AVERAGEIFS('HeartRate-2022-03-21-1647950188'!$B:$B,'HeartRate-2022-03-21-1647950188'!$A:$A,Data_Extraction!H$2,'HeartRate-2022-03-21-1647950188'!$C:$C,Data_Extraction!$A1225),"")</f>
        <v>92</v>
      </c>
      <c r="I1225" t="str">
        <f>IFERROR(AVERAGEIFS('HeartRate-2022-03-21-1647950188'!$B:$B,'HeartRate-2022-03-21-1647950188'!$A:$A,Data_Extraction!I$2,'HeartRate-2022-03-21-1647950188'!$C:$C,Data_Extraction!$A1225),"")</f>
        <v/>
      </c>
      <c r="J1225" s="8">
        <f t="shared" si="115"/>
        <v>111</v>
      </c>
      <c r="N1225" s="11">
        <f>Data_Extraction!A1225</f>
        <v>44635.49722222222</v>
      </c>
      <c r="O1225" s="15">
        <f t="shared" si="116"/>
        <v>44635</v>
      </c>
      <c r="P1225" s="16">
        <f t="shared" si="117"/>
        <v>0.49722222222222223</v>
      </c>
      <c r="Q1225" s="12">
        <f>IF(Data_Extraction!B1225="",Data_Extraction!$J1225*(Q$1),Data_Extraction!B1225)</f>
        <v>130</v>
      </c>
      <c r="R1225" s="12">
        <f>IF(Data_Extraction!C1225="",Data_Extraction!$J1225*(R$1),Data_Extraction!C1225)</f>
        <v>102.12</v>
      </c>
      <c r="S1225" s="12">
        <f>IF(Data_Extraction!D1225="",Data_Extraction!$J1225*(S$1),Data_Extraction!D1225)</f>
        <v>115.44</v>
      </c>
      <c r="T1225" s="12">
        <f>IF(Data_Extraction!E1225="",Data_Extraction!$J1225*(T$1),Data_Extraction!E1225)</f>
        <v>105.44999999999999</v>
      </c>
      <c r="U1225" s="12">
        <f>IF(Data_Extraction!F1225="",Data_Extraction!$J1225*(U$1),Data_Extraction!F1225)</f>
        <v>108.78</v>
      </c>
      <c r="V1225" s="12">
        <f>IF(Data_Extraction!G1225="",Data_Extraction!$J1225*(V$1),Data_Extraction!G1225)</f>
        <v>101.01</v>
      </c>
      <c r="W1225" s="12">
        <f>IF(Data_Extraction!H1225="",Data_Extraction!$J1225*(W$1),Data_Extraction!H1225)</f>
        <v>92</v>
      </c>
      <c r="X1225" s="12">
        <f>IF(Data_Extraction!I1225="",Data_Extraction!$J1225*(X$1),Data_Extraction!I1225)</f>
        <v>107.67</v>
      </c>
      <c r="Y1225" s="13">
        <f t="shared" si="114"/>
        <v>107.80874999999999</v>
      </c>
      <c r="Z1225" s="17" t="str">
        <f t="shared" si="118"/>
        <v>Afternoon</v>
      </c>
      <c r="AA1225" s="14" t="str">
        <f>VLOOKUP($N1225,'HeartRate-2022-03-21-1647950188'!$C:$G,2,0)</f>
        <v>Hands on</v>
      </c>
      <c r="AB1225" s="14" t="str">
        <f>VLOOKUP($N1225,'HeartRate-2022-03-21-1647950188'!$C:$G,3,0)</f>
        <v>Off Campus</v>
      </c>
      <c r="AC1225" s="14" t="str">
        <f>VLOOKUP($N1225,'HeartRate-2022-03-21-1647950188'!$C:$G,4,0)</f>
        <v>Standing</v>
      </c>
      <c r="AD1225" s="14" t="str">
        <f>VLOOKUP($N1225,'HeartRate-2022-03-21-1647950188'!$C:$G,5,0)</f>
        <v>Technical Contexts</v>
      </c>
      <c r="AE1225">
        <f t="shared" si="119"/>
        <v>0</v>
      </c>
      <c r="AF1225" s="18">
        <v>44635</v>
      </c>
      <c r="AG1225" s="19">
        <v>0.49722222222222223</v>
      </c>
    </row>
    <row r="1226" spans="1:33" x14ac:dyDescent="0.3">
      <c r="A1226" s="5">
        <v>44635.49790509259</v>
      </c>
      <c r="B1226" t="str">
        <f>IFERROR(AVERAGEIFS('HeartRate-2022-03-21-1647950188'!$B:$B,'HeartRate-2022-03-21-1647950188'!$A:$A,Data_Extraction!B$2,'HeartRate-2022-03-21-1647950188'!$C:$C,Data_Extraction!$A1226),"")</f>
        <v/>
      </c>
      <c r="C1226" t="str">
        <f>IFERROR(AVERAGEIFS('HeartRate-2022-03-21-1647950188'!$B:$B,'HeartRate-2022-03-21-1647950188'!$A:$A,Data_Extraction!C$2,'HeartRate-2022-03-21-1647950188'!$C:$C,Data_Extraction!$A1226),"")</f>
        <v/>
      </c>
      <c r="D1226" t="str">
        <f>IFERROR(AVERAGEIFS('HeartRate-2022-03-21-1647950188'!$B:$B,'HeartRate-2022-03-21-1647950188'!$A:$A,Data_Extraction!D$2,'HeartRate-2022-03-21-1647950188'!$C:$C,Data_Extraction!$A1226),"")</f>
        <v/>
      </c>
      <c r="E1226" t="str">
        <f>IFERROR(AVERAGEIFS('HeartRate-2022-03-21-1647950188'!$B:$B,'HeartRate-2022-03-21-1647950188'!$A:$A,Data_Extraction!E$2,'HeartRate-2022-03-21-1647950188'!$C:$C,Data_Extraction!$A1226),"")</f>
        <v/>
      </c>
      <c r="F1226" t="str">
        <f>IFERROR(AVERAGEIFS('HeartRate-2022-03-21-1647950188'!$B:$B,'HeartRate-2022-03-21-1647950188'!$A:$A,Data_Extraction!F$2,'HeartRate-2022-03-21-1647950188'!$C:$C,Data_Extraction!$A1226),"")</f>
        <v/>
      </c>
      <c r="G1226">
        <f>IFERROR(AVERAGEIFS('HeartRate-2022-03-21-1647950188'!$B:$B,'HeartRate-2022-03-21-1647950188'!$A:$A,Data_Extraction!G$2,'HeartRate-2022-03-21-1647950188'!$C:$C,Data_Extraction!$A1226),"")</f>
        <v>117</v>
      </c>
      <c r="H1226" t="str">
        <f>IFERROR(AVERAGEIFS('HeartRate-2022-03-21-1647950188'!$B:$B,'HeartRate-2022-03-21-1647950188'!$A:$A,Data_Extraction!H$2,'HeartRate-2022-03-21-1647950188'!$C:$C,Data_Extraction!$A1226),"")</f>
        <v/>
      </c>
      <c r="I1226">
        <f>IFERROR(AVERAGEIFS('HeartRate-2022-03-21-1647950188'!$B:$B,'HeartRate-2022-03-21-1647950188'!$A:$A,Data_Extraction!I$2,'HeartRate-2022-03-21-1647950188'!$C:$C,Data_Extraction!$A1226),"")</f>
        <v>71</v>
      </c>
      <c r="J1226" s="8">
        <f t="shared" si="115"/>
        <v>94</v>
      </c>
      <c r="N1226" s="11">
        <f>Data_Extraction!A1226</f>
        <v>44635.49790509259</v>
      </c>
      <c r="O1226" s="15">
        <f t="shared" si="116"/>
        <v>44635</v>
      </c>
      <c r="P1226" s="16">
        <f t="shared" si="117"/>
        <v>0.49790509259259258</v>
      </c>
      <c r="Q1226" s="12">
        <f>IF(Data_Extraction!B1226="",Data_Extraction!$J1226*(Q$1),Data_Extraction!B1226)</f>
        <v>84.600000000000009</v>
      </c>
      <c r="R1226" s="12">
        <f>IF(Data_Extraction!C1226="",Data_Extraction!$J1226*(R$1),Data_Extraction!C1226)</f>
        <v>86.48</v>
      </c>
      <c r="S1226" s="12">
        <f>IF(Data_Extraction!D1226="",Data_Extraction!$J1226*(S$1),Data_Extraction!D1226)</f>
        <v>97.76</v>
      </c>
      <c r="T1226" s="12">
        <f>IF(Data_Extraction!E1226="",Data_Extraction!$J1226*(T$1),Data_Extraction!E1226)</f>
        <v>89.3</v>
      </c>
      <c r="U1226" s="12">
        <f>IF(Data_Extraction!F1226="",Data_Extraction!$J1226*(U$1),Data_Extraction!F1226)</f>
        <v>92.12</v>
      </c>
      <c r="V1226" s="12">
        <f>IF(Data_Extraction!G1226="",Data_Extraction!$J1226*(V$1),Data_Extraction!G1226)</f>
        <v>117</v>
      </c>
      <c r="W1226" s="12">
        <f>IF(Data_Extraction!H1226="",Data_Extraction!$J1226*(W$1),Data_Extraction!H1226)</f>
        <v>100.58000000000001</v>
      </c>
      <c r="X1226" s="12">
        <f>IF(Data_Extraction!I1226="",Data_Extraction!$J1226*(X$1),Data_Extraction!I1226)</f>
        <v>71</v>
      </c>
      <c r="Y1226" s="13">
        <f t="shared" si="114"/>
        <v>92.355000000000004</v>
      </c>
      <c r="Z1226" s="17" t="str">
        <f t="shared" si="118"/>
        <v>Afternoon</v>
      </c>
      <c r="AA1226" s="14" t="str">
        <f>VLOOKUP($N1226,'HeartRate-2022-03-21-1647950188'!$C:$G,2,0)</f>
        <v>Hands on</v>
      </c>
      <c r="AB1226" s="14" t="str">
        <f>VLOOKUP($N1226,'HeartRate-2022-03-21-1647950188'!$C:$G,3,0)</f>
        <v>Off Campus</v>
      </c>
      <c r="AC1226" s="14" t="str">
        <f>VLOOKUP($N1226,'HeartRate-2022-03-21-1647950188'!$C:$G,4,0)</f>
        <v>Standing</v>
      </c>
      <c r="AD1226" s="14" t="str">
        <f>VLOOKUP($N1226,'HeartRate-2022-03-21-1647950188'!$C:$G,5,0)</f>
        <v>Technical Contexts</v>
      </c>
      <c r="AE1226">
        <f t="shared" si="119"/>
        <v>0</v>
      </c>
      <c r="AF1226" s="18">
        <v>44635</v>
      </c>
      <c r="AG1226" s="19">
        <v>0.49790509259259258</v>
      </c>
    </row>
    <row r="1227" spans="1:33" x14ac:dyDescent="0.3">
      <c r="A1227" s="5">
        <v>44635.498599537037</v>
      </c>
      <c r="B1227" t="str">
        <f>IFERROR(AVERAGEIFS('HeartRate-2022-03-21-1647950188'!$B:$B,'HeartRate-2022-03-21-1647950188'!$A:$A,Data_Extraction!B$2,'HeartRate-2022-03-21-1647950188'!$C:$C,Data_Extraction!$A1227),"")</f>
        <v/>
      </c>
      <c r="C1227" t="str">
        <f>IFERROR(AVERAGEIFS('HeartRate-2022-03-21-1647950188'!$B:$B,'HeartRate-2022-03-21-1647950188'!$A:$A,Data_Extraction!C$2,'HeartRate-2022-03-21-1647950188'!$C:$C,Data_Extraction!$A1227),"")</f>
        <v/>
      </c>
      <c r="D1227" t="str">
        <f>IFERROR(AVERAGEIFS('HeartRate-2022-03-21-1647950188'!$B:$B,'HeartRate-2022-03-21-1647950188'!$A:$A,Data_Extraction!D$2,'HeartRate-2022-03-21-1647950188'!$C:$C,Data_Extraction!$A1227),"")</f>
        <v/>
      </c>
      <c r="E1227" t="str">
        <f>IFERROR(AVERAGEIFS('HeartRate-2022-03-21-1647950188'!$B:$B,'HeartRate-2022-03-21-1647950188'!$A:$A,Data_Extraction!E$2,'HeartRate-2022-03-21-1647950188'!$C:$C,Data_Extraction!$A1227),"")</f>
        <v/>
      </c>
      <c r="F1227" t="str">
        <f>IFERROR(AVERAGEIFS('HeartRate-2022-03-21-1647950188'!$B:$B,'HeartRate-2022-03-21-1647950188'!$A:$A,Data_Extraction!F$2,'HeartRate-2022-03-21-1647950188'!$C:$C,Data_Extraction!$A1227),"")</f>
        <v/>
      </c>
      <c r="G1227">
        <f>IFERROR(AVERAGEIFS('HeartRate-2022-03-21-1647950188'!$B:$B,'HeartRate-2022-03-21-1647950188'!$A:$A,Data_Extraction!G$2,'HeartRate-2022-03-21-1647950188'!$C:$C,Data_Extraction!$A1227),"")</f>
        <v>121</v>
      </c>
      <c r="H1227" t="str">
        <f>IFERROR(AVERAGEIFS('HeartRate-2022-03-21-1647950188'!$B:$B,'HeartRate-2022-03-21-1647950188'!$A:$A,Data_Extraction!H$2,'HeartRate-2022-03-21-1647950188'!$C:$C,Data_Extraction!$A1227),"")</f>
        <v/>
      </c>
      <c r="I1227">
        <f>IFERROR(AVERAGEIFS('HeartRate-2022-03-21-1647950188'!$B:$B,'HeartRate-2022-03-21-1647950188'!$A:$A,Data_Extraction!I$2,'HeartRate-2022-03-21-1647950188'!$C:$C,Data_Extraction!$A1227),"")</f>
        <v>69</v>
      </c>
      <c r="J1227" s="8">
        <f t="shared" si="115"/>
        <v>95</v>
      </c>
      <c r="N1227" s="11">
        <f>Data_Extraction!A1227</f>
        <v>44635.498599537037</v>
      </c>
      <c r="O1227" s="15">
        <f t="shared" si="116"/>
        <v>44635</v>
      </c>
      <c r="P1227" s="16">
        <f t="shared" si="117"/>
        <v>0.49859953703703702</v>
      </c>
      <c r="Q1227" s="12">
        <f>IF(Data_Extraction!B1227="",Data_Extraction!$J1227*(Q$1),Data_Extraction!B1227)</f>
        <v>85.5</v>
      </c>
      <c r="R1227" s="12">
        <f>IF(Data_Extraction!C1227="",Data_Extraction!$J1227*(R$1),Data_Extraction!C1227)</f>
        <v>87.4</v>
      </c>
      <c r="S1227" s="12">
        <f>IF(Data_Extraction!D1227="",Data_Extraction!$J1227*(S$1),Data_Extraction!D1227)</f>
        <v>98.8</v>
      </c>
      <c r="T1227" s="12">
        <f>IF(Data_Extraction!E1227="",Data_Extraction!$J1227*(T$1),Data_Extraction!E1227)</f>
        <v>90.25</v>
      </c>
      <c r="U1227" s="12">
        <f>IF(Data_Extraction!F1227="",Data_Extraction!$J1227*(U$1),Data_Extraction!F1227)</f>
        <v>93.1</v>
      </c>
      <c r="V1227" s="12">
        <f>IF(Data_Extraction!G1227="",Data_Extraction!$J1227*(V$1),Data_Extraction!G1227)</f>
        <v>121</v>
      </c>
      <c r="W1227" s="12">
        <f>IF(Data_Extraction!H1227="",Data_Extraction!$J1227*(W$1),Data_Extraction!H1227)</f>
        <v>101.65</v>
      </c>
      <c r="X1227" s="12">
        <f>IF(Data_Extraction!I1227="",Data_Extraction!$J1227*(X$1),Data_Extraction!I1227)</f>
        <v>69</v>
      </c>
      <c r="Y1227" s="13">
        <f t="shared" si="114"/>
        <v>93.337499999999991</v>
      </c>
      <c r="Z1227" s="17" t="str">
        <f t="shared" si="118"/>
        <v>Afternoon</v>
      </c>
      <c r="AA1227" s="14" t="str">
        <f>VLOOKUP($N1227,'HeartRate-2022-03-21-1647950188'!$C:$G,2,0)</f>
        <v>Hands on</v>
      </c>
      <c r="AB1227" s="14" t="str">
        <f>VLOOKUP($N1227,'HeartRate-2022-03-21-1647950188'!$C:$G,3,0)</f>
        <v>Off Campus</v>
      </c>
      <c r="AC1227" s="14" t="str">
        <f>VLOOKUP($N1227,'HeartRate-2022-03-21-1647950188'!$C:$G,4,0)</f>
        <v>Standing</v>
      </c>
      <c r="AD1227" s="14" t="str">
        <f>VLOOKUP($N1227,'HeartRate-2022-03-21-1647950188'!$C:$G,5,0)</f>
        <v>Technical Contexts</v>
      </c>
      <c r="AE1227">
        <f t="shared" si="119"/>
        <v>0</v>
      </c>
      <c r="AF1227" s="18">
        <v>44635</v>
      </c>
      <c r="AG1227" s="19">
        <v>0.49859953703703702</v>
      </c>
    </row>
    <row r="1228" spans="1:33" x14ac:dyDescent="0.3">
      <c r="A1228" s="5">
        <v>44635.499293981484</v>
      </c>
      <c r="B1228" t="str">
        <f>IFERROR(AVERAGEIFS('HeartRate-2022-03-21-1647950188'!$B:$B,'HeartRate-2022-03-21-1647950188'!$A:$A,Data_Extraction!B$2,'HeartRate-2022-03-21-1647950188'!$C:$C,Data_Extraction!$A1228),"")</f>
        <v/>
      </c>
      <c r="C1228" t="str">
        <f>IFERROR(AVERAGEIFS('HeartRate-2022-03-21-1647950188'!$B:$B,'HeartRate-2022-03-21-1647950188'!$A:$A,Data_Extraction!C$2,'HeartRate-2022-03-21-1647950188'!$C:$C,Data_Extraction!$A1228),"")</f>
        <v/>
      </c>
      <c r="D1228" t="str">
        <f>IFERROR(AVERAGEIFS('HeartRate-2022-03-21-1647950188'!$B:$B,'HeartRate-2022-03-21-1647950188'!$A:$A,Data_Extraction!D$2,'HeartRate-2022-03-21-1647950188'!$C:$C,Data_Extraction!$A1228),"")</f>
        <v/>
      </c>
      <c r="E1228" t="str">
        <f>IFERROR(AVERAGEIFS('HeartRate-2022-03-21-1647950188'!$B:$B,'HeartRate-2022-03-21-1647950188'!$A:$A,Data_Extraction!E$2,'HeartRate-2022-03-21-1647950188'!$C:$C,Data_Extraction!$A1228),"")</f>
        <v/>
      </c>
      <c r="F1228" t="str">
        <f>IFERROR(AVERAGEIFS('HeartRate-2022-03-21-1647950188'!$B:$B,'HeartRate-2022-03-21-1647950188'!$A:$A,Data_Extraction!F$2,'HeartRate-2022-03-21-1647950188'!$C:$C,Data_Extraction!$A1228),"")</f>
        <v/>
      </c>
      <c r="G1228">
        <f>IFERROR(AVERAGEIFS('HeartRate-2022-03-21-1647950188'!$B:$B,'HeartRate-2022-03-21-1647950188'!$A:$A,Data_Extraction!G$2,'HeartRate-2022-03-21-1647950188'!$C:$C,Data_Extraction!$A1228),"")</f>
        <v>121</v>
      </c>
      <c r="H1228" t="str">
        <f>IFERROR(AVERAGEIFS('HeartRate-2022-03-21-1647950188'!$B:$B,'HeartRate-2022-03-21-1647950188'!$A:$A,Data_Extraction!H$2,'HeartRate-2022-03-21-1647950188'!$C:$C,Data_Extraction!$A1228),"")</f>
        <v/>
      </c>
      <c r="I1228">
        <f>IFERROR(AVERAGEIFS('HeartRate-2022-03-21-1647950188'!$B:$B,'HeartRate-2022-03-21-1647950188'!$A:$A,Data_Extraction!I$2,'HeartRate-2022-03-21-1647950188'!$C:$C,Data_Extraction!$A1228),"")</f>
        <v>63</v>
      </c>
      <c r="J1228" s="8">
        <f t="shared" si="115"/>
        <v>92</v>
      </c>
      <c r="N1228" s="11">
        <f>Data_Extraction!A1228</f>
        <v>44635.499293981484</v>
      </c>
      <c r="O1228" s="15">
        <f t="shared" si="116"/>
        <v>44635</v>
      </c>
      <c r="P1228" s="16">
        <f t="shared" si="117"/>
        <v>0.49929398148148146</v>
      </c>
      <c r="Q1228" s="12">
        <f>IF(Data_Extraction!B1228="",Data_Extraction!$J1228*(Q$1),Data_Extraction!B1228)</f>
        <v>82.8</v>
      </c>
      <c r="R1228" s="12">
        <f>IF(Data_Extraction!C1228="",Data_Extraction!$J1228*(R$1),Data_Extraction!C1228)</f>
        <v>84.64</v>
      </c>
      <c r="S1228" s="12">
        <f>IF(Data_Extraction!D1228="",Data_Extraction!$J1228*(S$1),Data_Extraction!D1228)</f>
        <v>95.68</v>
      </c>
      <c r="T1228" s="12">
        <f>IF(Data_Extraction!E1228="",Data_Extraction!$J1228*(T$1),Data_Extraction!E1228)</f>
        <v>87.399999999999991</v>
      </c>
      <c r="U1228" s="12">
        <f>IF(Data_Extraction!F1228="",Data_Extraction!$J1228*(U$1),Data_Extraction!F1228)</f>
        <v>90.16</v>
      </c>
      <c r="V1228" s="12">
        <f>IF(Data_Extraction!G1228="",Data_Extraction!$J1228*(V$1),Data_Extraction!G1228)</f>
        <v>121</v>
      </c>
      <c r="W1228" s="12">
        <f>IF(Data_Extraction!H1228="",Data_Extraction!$J1228*(W$1),Data_Extraction!H1228)</f>
        <v>98.440000000000012</v>
      </c>
      <c r="X1228" s="12">
        <f>IF(Data_Extraction!I1228="",Data_Extraction!$J1228*(X$1),Data_Extraction!I1228)</f>
        <v>63</v>
      </c>
      <c r="Y1228" s="13">
        <f t="shared" si="114"/>
        <v>90.39</v>
      </c>
      <c r="Z1228" s="17" t="str">
        <f t="shared" si="118"/>
        <v>Afternoon</v>
      </c>
      <c r="AA1228" s="14" t="str">
        <f>VLOOKUP($N1228,'HeartRate-2022-03-21-1647950188'!$C:$G,2,0)</f>
        <v>Hands on</v>
      </c>
      <c r="AB1228" s="14" t="str">
        <f>VLOOKUP($N1228,'HeartRate-2022-03-21-1647950188'!$C:$G,3,0)</f>
        <v>Off Campus</v>
      </c>
      <c r="AC1228" s="14" t="str">
        <f>VLOOKUP($N1228,'HeartRate-2022-03-21-1647950188'!$C:$G,4,0)</f>
        <v>Standing</v>
      </c>
      <c r="AD1228" s="14" t="str">
        <f>VLOOKUP($N1228,'HeartRate-2022-03-21-1647950188'!$C:$G,5,0)</f>
        <v>Technical Contexts</v>
      </c>
      <c r="AE1228">
        <f t="shared" si="119"/>
        <v>0</v>
      </c>
      <c r="AF1228" s="18">
        <v>44635</v>
      </c>
      <c r="AG1228" s="19">
        <v>0.49929398148148146</v>
      </c>
    </row>
    <row r="1229" spans="1:33" x14ac:dyDescent="0.3">
      <c r="A1229" s="5">
        <v>44635.499988425923</v>
      </c>
      <c r="B1229" t="str">
        <f>IFERROR(AVERAGEIFS('HeartRate-2022-03-21-1647950188'!$B:$B,'HeartRate-2022-03-21-1647950188'!$A:$A,Data_Extraction!B$2,'HeartRate-2022-03-21-1647950188'!$C:$C,Data_Extraction!$A1229),"")</f>
        <v/>
      </c>
      <c r="C1229" t="str">
        <f>IFERROR(AVERAGEIFS('HeartRate-2022-03-21-1647950188'!$B:$B,'HeartRate-2022-03-21-1647950188'!$A:$A,Data_Extraction!C$2,'HeartRate-2022-03-21-1647950188'!$C:$C,Data_Extraction!$A1229),"")</f>
        <v/>
      </c>
      <c r="D1229" t="str">
        <f>IFERROR(AVERAGEIFS('HeartRate-2022-03-21-1647950188'!$B:$B,'HeartRate-2022-03-21-1647950188'!$A:$A,Data_Extraction!D$2,'HeartRate-2022-03-21-1647950188'!$C:$C,Data_Extraction!$A1229),"")</f>
        <v/>
      </c>
      <c r="E1229" t="str">
        <f>IFERROR(AVERAGEIFS('HeartRate-2022-03-21-1647950188'!$B:$B,'HeartRate-2022-03-21-1647950188'!$A:$A,Data_Extraction!E$2,'HeartRate-2022-03-21-1647950188'!$C:$C,Data_Extraction!$A1229),"")</f>
        <v/>
      </c>
      <c r="F1229" t="str">
        <f>IFERROR(AVERAGEIFS('HeartRate-2022-03-21-1647950188'!$B:$B,'HeartRate-2022-03-21-1647950188'!$A:$A,Data_Extraction!F$2,'HeartRate-2022-03-21-1647950188'!$C:$C,Data_Extraction!$A1229),"")</f>
        <v/>
      </c>
      <c r="G1229">
        <f>IFERROR(AVERAGEIFS('HeartRate-2022-03-21-1647950188'!$B:$B,'HeartRate-2022-03-21-1647950188'!$A:$A,Data_Extraction!G$2,'HeartRate-2022-03-21-1647950188'!$C:$C,Data_Extraction!$A1229),"")</f>
        <v>122</v>
      </c>
      <c r="H1229" t="str">
        <f>IFERROR(AVERAGEIFS('HeartRate-2022-03-21-1647950188'!$B:$B,'HeartRate-2022-03-21-1647950188'!$A:$A,Data_Extraction!H$2,'HeartRate-2022-03-21-1647950188'!$C:$C,Data_Extraction!$A1229),"")</f>
        <v/>
      </c>
      <c r="I1229">
        <f>IFERROR(AVERAGEIFS('HeartRate-2022-03-21-1647950188'!$B:$B,'HeartRate-2022-03-21-1647950188'!$A:$A,Data_Extraction!I$2,'HeartRate-2022-03-21-1647950188'!$C:$C,Data_Extraction!$A1229),"")</f>
        <v>67</v>
      </c>
      <c r="J1229" s="8">
        <f t="shared" si="115"/>
        <v>94.5</v>
      </c>
      <c r="N1229" s="11">
        <f>Data_Extraction!A1229</f>
        <v>44635.499988425923</v>
      </c>
      <c r="O1229" s="15">
        <f t="shared" si="116"/>
        <v>44635</v>
      </c>
      <c r="P1229" s="16">
        <f t="shared" si="117"/>
        <v>0.49998842592592596</v>
      </c>
      <c r="Q1229" s="12">
        <f>IF(Data_Extraction!B1229="",Data_Extraction!$J1229*(Q$1),Data_Extraction!B1229)</f>
        <v>85.05</v>
      </c>
      <c r="R1229" s="12">
        <f>IF(Data_Extraction!C1229="",Data_Extraction!$J1229*(R$1),Data_Extraction!C1229)</f>
        <v>86.94</v>
      </c>
      <c r="S1229" s="12">
        <f>IF(Data_Extraction!D1229="",Data_Extraction!$J1229*(S$1),Data_Extraction!D1229)</f>
        <v>98.28</v>
      </c>
      <c r="T1229" s="12">
        <f>IF(Data_Extraction!E1229="",Data_Extraction!$J1229*(T$1),Data_Extraction!E1229)</f>
        <v>89.774999999999991</v>
      </c>
      <c r="U1229" s="12">
        <f>IF(Data_Extraction!F1229="",Data_Extraction!$J1229*(U$1),Data_Extraction!F1229)</f>
        <v>92.61</v>
      </c>
      <c r="V1229" s="12">
        <f>IF(Data_Extraction!G1229="",Data_Extraction!$J1229*(V$1),Data_Extraction!G1229)</f>
        <v>122</v>
      </c>
      <c r="W1229" s="12">
        <f>IF(Data_Extraction!H1229="",Data_Extraction!$J1229*(W$1),Data_Extraction!H1229)</f>
        <v>101.11500000000001</v>
      </c>
      <c r="X1229" s="12">
        <f>IF(Data_Extraction!I1229="",Data_Extraction!$J1229*(X$1),Data_Extraction!I1229)</f>
        <v>67</v>
      </c>
      <c r="Y1229" s="13">
        <f t="shared" si="114"/>
        <v>92.846249999999998</v>
      </c>
      <c r="Z1229" s="17" t="str">
        <f t="shared" si="118"/>
        <v>Afternoon</v>
      </c>
      <c r="AA1229" s="14" t="str">
        <f>VLOOKUP($N1229,'HeartRate-2022-03-21-1647950188'!$C:$G,2,0)</f>
        <v>Hands on</v>
      </c>
      <c r="AB1229" s="14" t="str">
        <f>VLOOKUP($N1229,'HeartRate-2022-03-21-1647950188'!$C:$G,3,0)</f>
        <v>Off Campus</v>
      </c>
      <c r="AC1229" s="14" t="str">
        <f>VLOOKUP($N1229,'HeartRate-2022-03-21-1647950188'!$C:$G,4,0)</f>
        <v>Standing</v>
      </c>
      <c r="AD1229" s="14" t="str">
        <f>VLOOKUP($N1229,'HeartRate-2022-03-21-1647950188'!$C:$G,5,0)</f>
        <v>Technical Contexts</v>
      </c>
      <c r="AE1229">
        <f t="shared" si="119"/>
        <v>0</v>
      </c>
      <c r="AF1229" s="18">
        <v>44635</v>
      </c>
      <c r="AG1229" s="19">
        <v>0.49998842592592596</v>
      </c>
    </row>
    <row r="1230" spans="1:33" x14ac:dyDescent="0.3">
      <c r="A1230" s="5">
        <v>44635.500092592592</v>
      </c>
      <c r="B1230" t="str">
        <f>IFERROR(AVERAGEIFS('HeartRate-2022-03-21-1647950188'!$B:$B,'HeartRate-2022-03-21-1647950188'!$A:$A,Data_Extraction!B$2,'HeartRate-2022-03-21-1647950188'!$C:$C,Data_Extraction!$A1230),"")</f>
        <v/>
      </c>
      <c r="C1230" t="str">
        <f>IFERROR(AVERAGEIFS('HeartRate-2022-03-21-1647950188'!$B:$B,'HeartRate-2022-03-21-1647950188'!$A:$A,Data_Extraction!C$2,'HeartRate-2022-03-21-1647950188'!$C:$C,Data_Extraction!$A1230),"")</f>
        <v/>
      </c>
      <c r="D1230" t="str">
        <f>IFERROR(AVERAGEIFS('HeartRate-2022-03-21-1647950188'!$B:$B,'HeartRate-2022-03-21-1647950188'!$A:$A,Data_Extraction!D$2,'HeartRate-2022-03-21-1647950188'!$C:$C,Data_Extraction!$A1230),"")</f>
        <v/>
      </c>
      <c r="E1230" t="str">
        <f>IFERROR(AVERAGEIFS('HeartRate-2022-03-21-1647950188'!$B:$B,'HeartRate-2022-03-21-1647950188'!$A:$A,Data_Extraction!E$2,'HeartRate-2022-03-21-1647950188'!$C:$C,Data_Extraction!$A1230),"")</f>
        <v/>
      </c>
      <c r="F1230" t="str">
        <f>IFERROR(AVERAGEIFS('HeartRate-2022-03-21-1647950188'!$B:$B,'HeartRate-2022-03-21-1647950188'!$A:$A,Data_Extraction!F$2,'HeartRate-2022-03-21-1647950188'!$C:$C,Data_Extraction!$A1230),"")</f>
        <v/>
      </c>
      <c r="G1230" t="str">
        <f>IFERROR(AVERAGEIFS('HeartRate-2022-03-21-1647950188'!$B:$B,'HeartRate-2022-03-21-1647950188'!$A:$A,Data_Extraction!G$2,'HeartRate-2022-03-21-1647950188'!$C:$C,Data_Extraction!$A1230),"")</f>
        <v/>
      </c>
      <c r="H1230" t="str">
        <f>IFERROR(AVERAGEIFS('HeartRate-2022-03-21-1647950188'!$B:$B,'HeartRate-2022-03-21-1647950188'!$A:$A,Data_Extraction!H$2,'HeartRate-2022-03-21-1647950188'!$C:$C,Data_Extraction!$A1230),"")</f>
        <v/>
      </c>
      <c r="I1230">
        <f>IFERROR(AVERAGEIFS('HeartRate-2022-03-21-1647950188'!$B:$B,'HeartRate-2022-03-21-1647950188'!$A:$A,Data_Extraction!I$2,'HeartRate-2022-03-21-1647950188'!$C:$C,Data_Extraction!$A1230),"")</f>
        <v>70</v>
      </c>
      <c r="J1230" s="8">
        <f t="shared" si="115"/>
        <v>70</v>
      </c>
      <c r="N1230" s="11">
        <f>Data_Extraction!A1230</f>
        <v>44635.500092592592</v>
      </c>
      <c r="O1230" s="15">
        <f t="shared" si="116"/>
        <v>44635</v>
      </c>
      <c r="P1230" s="16">
        <f t="shared" si="117"/>
        <v>0.50009259259259264</v>
      </c>
      <c r="Q1230" s="12">
        <f>IF(Data_Extraction!B1230="",Data_Extraction!$J1230*(Q$1),Data_Extraction!B1230)</f>
        <v>63</v>
      </c>
      <c r="R1230" s="12">
        <f>IF(Data_Extraction!C1230="",Data_Extraction!$J1230*(R$1),Data_Extraction!C1230)</f>
        <v>64.400000000000006</v>
      </c>
      <c r="S1230" s="12">
        <f>IF(Data_Extraction!D1230="",Data_Extraction!$J1230*(S$1),Data_Extraction!D1230)</f>
        <v>72.8</v>
      </c>
      <c r="T1230" s="12">
        <f>IF(Data_Extraction!E1230="",Data_Extraction!$J1230*(T$1),Data_Extraction!E1230)</f>
        <v>66.5</v>
      </c>
      <c r="U1230" s="12">
        <f>IF(Data_Extraction!F1230="",Data_Extraction!$J1230*(U$1),Data_Extraction!F1230)</f>
        <v>68.599999999999994</v>
      </c>
      <c r="V1230" s="12">
        <f>IF(Data_Extraction!G1230="",Data_Extraction!$J1230*(V$1),Data_Extraction!G1230)</f>
        <v>63.7</v>
      </c>
      <c r="W1230" s="12">
        <f>IF(Data_Extraction!H1230="",Data_Extraction!$J1230*(W$1),Data_Extraction!H1230)</f>
        <v>74.900000000000006</v>
      </c>
      <c r="X1230" s="12">
        <f>IF(Data_Extraction!I1230="",Data_Extraction!$J1230*(X$1),Data_Extraction!I1230)</f>
        <v>70</v>
      </c>
      <c r="Y1230" s="13">
        <f t="shared" si="114"/>
        <v>67.987499999999997</v>
      </c>
      <c r="Z1230" s="17" t="str">
        <f t="shared" si="118"/>
        <v>Afternoon</v>
      </c>
      <c r="AA1230" s="14" t="str">
        <f>VLOOKUP($N1230,'HeartRate-2022-03-21-1647950188'!$C:$G,2,0)</f>
        <v>Hands on</v>
      </c>
      <c r="AB1230" s="14" t="str">
        <f>VLOOKUP($N1230,'HeartRate-2022-03-21-1647950188'!$C:$G,3,0)</f>
        <v>Off Campus</v>
      </c>
      <c r="AC1230" s="14" t="str">
        <f>VLOOKUP($N1230,'HeartRate-2022-03-21-1647950188'!$C:$G,4,0)</f>
        <v>Standing</v>
      </c>
      <c r="AD1230" s="14" t="str">
        <f>VLOOKUP($N1230,'HeartRate-2022-03-21-1647950188'!$C:$G,5,0)</f>
        <v>Technical Contexts</v>
      </c>
      <c r="AE1230">
        <f t="shared" si="119"/>
        <v>0</v>
      </c>
      <c r="AF1230" s="18">
        <v>44635</v>
      </c>
      <c r="AG1230" s="19">
        <v>0.50009259259259264</v>
      </c>
    </row>
    <row r="1231" spans="1:33" x14ac:dyDescent="0.3">
      <c r="A1231" s="5">
        <v>44635.50068287037</v>
      </c>
      <c r="B1231" t="str">
        <f>IFERROR(AVERAGEIFS('HeartRate-2022-03-21-1647950188'!$B:$B,'HeartRate-2022-03-21-1647950188'!$A:$A,Data_Extraction!B$2,'HeartRate-2022-03-21-1647950188'!$C:$C,Data_Extraction!$A1231),"")</f>
        <v/>
      </c>
      <c r="C1231" t="str">
        <f>IFERROR(AVERAGEIFS('HeartRate-2022-03-21-1647950188'!$B:$B,'HeartRate-2022-03-21-1647950188'!$A:$A,Data_Extraction!C$2,'HeartRate-2022-03-21-1647950188'!$C:$C,Data_Extraction!$A1231),"")</f>
        <v/>
      </c>
      <c r="D1231" t="str">
        <f>IFERROR(AVERAGEIFS('HeartRate-2022-03-21-1647950188'!$B:$B,'HeartRate-2022-03-21-1647950188'!$A:$A,Data_Extraction!D$2,'HeartRate-2022-03-21-1647950188'!$C:$C,Data_Extraction!$A1231),"")</f>
        <v/>
      </c>
      <c r="E1231" t="str">
        <f>IFERROR(AVERAGEIFS('HeartRate-2022-03-21-1647950188'!$B:$B,'HeartRate-2022-03-21-1647950188'!$A:$A,Data_Extraction!E$2,'HeartRate-2022-03-21-1647950188'!$C:$C,Data_Extraction!$A1231),"")</f>
        <v/>
      </c>
      <c r="F1231" t="str">
        <f>IFERROR(AVERAGEIFS('HeartRate-2022-03-21-1647950188'!$B:$B,'HeartRate-2022-03-21-1647950188'!$A:$A,Data_Extraction!F$2,'HeartRate-2022-03-21-1647950188'!$C:$C,Data_Extraction!$A1231),"")</f>
        <v/>
      </c>
      <c r="G1231">
        <f>IFERROR(AVERAGEIFS('HeartRate-2022-03-21-1647950188'!$B:$B,'HeartRate-2022-03-21-1647950188'!$A:$A,Data_Extraction!G$2,'HeartRate-2022-03-21-1647950188'!$C:$C,Data_Extraction!$A1231),"")</f>
        <v>121</v>
      </c>
      <c r="H1231" t="str">
        <f>IFERROR(AVERAGEIFS('HeartRate-2022-03-21-1647950188'!$B:$B,'HeartRate-2022-03-21-1647950188'!$A:$A,Data_Extraction!H$2,'HeartRate-2022-03-21-1647950188'!$C:$C,Data_Extraction!$A1231),"")</f>
        <v/>
      </c>
      <c r="I1231">
        <f>IFERROR(AVERAGEIFS('HeartRate-2022-03-21-1647950188'!$B:$B,'HeartRate-2022-03-21-1647950188'!$A:$A,Data_Extraction!I$2,'HeartRate-2022-03-21-1647950188'!$C:$C,Data_Extraction!$A1231),"")</f>
        <v>67</v>
      </c>
      <c r="J1231" s="8">
        <f t="shared" si="115"/>
        <v>94</v>
      </c>
      <c r="N1231" s="11">
        <f>Data_Extraction!A1231</f>
        <v>44635.50068287037</v>
      </c>
      <c r="O1231" s="15">
        <f t="shared" si="116"/>
        <v>44635</v>
      </c>
      <c r="P1231" s="16">
        <f t="shared" si="117"/>
        <v>0.5006828703703704</v>
      </c>
      <c r="Q1231" s="12">
        <f>IF(Data_Extraction!B1231="",Data_Extraction!$J1231*(Q$1),Data_Extraction!B1231)</f>
        <v>84.600000000000009</v>
      </c>
      <c r="R1231" s="12">
        <f>IF(Data_Extraction!C1231="",Data_Extraction!$J1231*(R$1),Data_Extraction!C1231)</f>
        <v>86.48</v>
      </c>
      <c r="S1231" s="12">
        <f>IF(Data_Extraction!D1231="",Data_Extraction!$J1231*(S$1),Data_Extraction!D1231)</f>
        <v>97.76</v>
      </c>
      <c r="T1231" s="12">
        <f>IF(Data_Extraction!E1231="",Data_Extraction!$J1231*(T$1),Data_Extraction!E1231)</f>
        <v>89.3</v>
      </c>
      <c r="U1231" s="12">
        <f>IF(Data_Extraction!F1231="",Data_Extraction!$J1231*(U$1),Data_Extraction!F1231)</f>
        <v>92.12</v>
      </c>
      <c r="V1231" s="12">
        <f>IF(Data_Extraction!G1231="",Data_Extraction!$J1231*(V$1),Data_Extraction!G1231)</f>
        <v>121</v>
      </c>
      <c r="W1231" s="12">
        <f>IF(Data_Extraction!H1231="",Data_Extraction!$J1231*(W$1),Data_Extraction!H1231)</f>
        <v>100.58000000000001</v>
      </c>
      <c r="X1231" s="12">
        <f>IF(Data_Extraction!I1231="",Data_Extraction!$J1231*(X$1),Data_Extraction!I1231)</f>
        <v>67</v>
      </c>
      <c r="Y1231" s="13">
        <f t="shared" si="114"/>
        <v>92.355000000000004</v>
      </c>
      <c r="Z1231" s="17" t="str">
        <f t="shared" si="118"/>
        <v>Afternoon</v>
      </c>
      <c r="AA1231" s="14" t="str">
        <f>VLOOKUP($N1231,'HeartRate-2022-03-21-1647950188'!$C:$G,2,0)</f>
        <v>Hands on</v>
      </c>
      <c r="AB1231" s="14" t="str">
        <f>VLOOKUP($N1231,'HeartRate-2022-03-21-1647950188'!$C:$G,3,0)</f>
        <v>Off Campus</v>
      </c>
      <c r="AC1231" s="14" t="str">
        <f>VLOOKUP($N1231,'HeartRate-2022-03-21-1647950188'!$C:$G,4,0)</f>
        <v>Standing</v>
      </c>
      <c r="AD1231" s="14" t="str">
        <f>VLOOKUP($N1231,'HeartRate-2022-03-21-1647950188'!$C:$G,5,0)</f>
        <v>Technical Contexts</v>
      </c>
      <c r="AE1231">
        <f t="shared" si="119"/>
        <v>0</v>
      </c>
      <c r="AF1231" s="18">
        <v>44635</v>
      </c>
      <c r="AG1231" s="19">
        <v>0.5006828703703704</v>
      </c>
    </row>
    <row r="1232" spans="1:33" x14ac:dyDescent="0.3">
      <c r="A1232" s="5">
        <v>44635.500694444447</v>
      </c>
      <c r="B1232">
        <f>IFERROR(AVERAGEIFS('HeartRate-2022-03-21-1647950188'!$B:$B,'HeartRate-2022-03-21-1647950188'!$A:$A,Data_Extraction!B$2,'HeartRate-2022-03-21-1647950188'!$C:$C,Data_Extraction!$A1232),"")</f>
        <v>141</v>
      </c>
      <c r="C1232" t="str">
        <f>IFERROR(AVERAGEIFS('HeartRate-2022-03-21-1647950188'!$B:$B,'HeartRate-2022-03-21-1647950188'!$A:$A,Data_Extraction!C$2,'HeartRate-2022-03-21-1647950188'!$C:$C,Data_Extraction!$A1232),"")</f>
        <v/>
      </c>
      <c r="D1232" t="str">
        <f>IFERROR(AVERAGEIFS('HeartRate-2022-03-21-1647950188'!$B:$B,'HeartRate-2022-03-21-1647950188'!$A:$A,Data_Extraction!D$2,'HeartRate-2022-03-21-1647950188'!$C:$C,Data_Extraction!$A1232),"")</f>
        <v/>
      </c>
      <c r="E1232" t="str">
        <f>IFERROR(AVERAGEIFS('HeartRate-2022-03-21-1647950188'!$B:$B,'HeartRate-2022-03-21-1647950188'!$A:$A,Data_Extraction!E$2,'HeartRate-2022-03-21-1647950188'!$C:$C,Data_Extraction!$A1232),"")</f>
        <v/>
      </c>
      <c r="F1232" t="str">
        <f>IFERROR(AVERAGEIFS('HeartRate-2022-03-21-1647950188'!$B:$B,'HeartRate-2022-03-21-1647950188'!$A:$A,Data_Extraction!F$2,'HeartRate-2022-03-21-1647950188'!$C:$C,Data_Extraction!$A1232),"")</f>
        <v/>
      </c>
      <c r="G1232" t="str">
        <f>IFERROR(AVERAGEIFS('HeartRate-2022-03-21-1647950188'!$B:$B,'HeartRate-2022-03-21-1647950188'!$A:$A,Data_Extraction!G$2,'HeartRate-2022-03-21-1647950188'!$C:$C,Data_Extraction!$A1232),"")</f>
        <v/>
      </c>
      <c r="H1232">
        <f>IFERROR(AVERAGEIFS('HeartRate-2022-03-21-1647950188'!$B:$B,'HeartRate-2022-03-21-1647950188'!$A:$A,Data_Extraction!H$2,'HeartRate-2022-03-21-1647950188'!$C:$C,Data_Extraction!$A1232),"")</f>
        <v>86</v>
      </c>
      <c r="I1232" t="str">
        <f>IFERROR(AVERAGEIFS('HeartRate-2022-03-21-1647950188'!$B:$B,'HeartRate-2022-03-21-1647950188'!$A:$A,Data_Extraction!I$2,'HeartRate-2022-03-21-1647950188'!$C:$C,Data_Extraction!$A1232),"")</f>
        <v/>
      </c>
      <c r="J1232" s="8">
        <f t="shared" si="115"/>
        <v>113.5</v>
      </c>
      <c r="N1232" s="11">
        <f>Data_Extraction!A1232</f>
        <v>44635.500694444447</v>
      </c>
      <c r="O1232" s="15">
        <f t="shared" si="116"/>
        <v>44635</v>
      </c>
      <c r="P1232" s="16">
        <f t="shared" si="117"/>
        <v>0.50069444444444444</v>
      </c>
      <c r="Q1232" s="12">
        <f>IF(Data_Extraction!B1232="",Data_Extraction!$J1232*(Q$1),Data_Extraction!B1232)</f>
        <v>141</v>
      </c>
      <c r="R1232" s="12">
        <f>IF(Data_Extraction!C1232="",Data_Extraction!$J1232*(R$1),Data_Extraction!C1232)</f>
        <v>104.42</v>
      </c>
      <c r="S1232" s="12">
        <f>IF(Data_Extraction!D1232="",Data_Extraction!$J1232*(S$1),Data_Extraction!D1232)</f>
        <v>118.04</v>
      </c>
      <c r="T1232" s="12">
        <f>IF(Data_Extraction!E1232="",Data_Extraction!$J1232*(T$1),Data_Extraction!E1232)</f>
        <v>107.82499999999999</v>
      </c>
      <c r="U1232" s="12">
        <f>IF(Data_Extraction!F1232="",Data_Extraction!$J1232*(U$1),Data_Extraction!F1232)</f>
        <v>111.23</v>
      </c>
      <c r="V1232" s="12">
        <f>IF(Data_Extraction!G1232="",Data_Extraction!$J1232*(V$1),Data_Extraction!G1232)</f>
        <v>103.285</v>
      </c>
      <c r="W1232" s="12">
        <f>IF(Data_Extraction!H1232="",Data_Extraction!$J1232*(W$1),Data_Extraction!H1232)</f>
        <v>86</v>
      </c>
      <c r="X1232" s="12">
        <f>IF(Data_Extraction!I1232="",Data_Extraction!$J1232*(X$1),Data_Extraction!I1232)</f>
        <v>110.095</v>
      </c>
      <c r="Y1232" s="13">
        <f t="shared" si="114"/>
        <v>110.236875</v>
      </c>
      <c r="Z1232" s="17" t="str">
        <f t="shared" si="118"/>
        <v>Afternoon</v>
      </c>
      <c r="AA1232" s="14" t="str">
        <f>VLOOKUP($N1232,'HeartRate-2022-03-21-1647950188'!$C:$G,2,0)</f>
        <v>Hands on</v>
      </c>
      <c r="AB1232" s="14" t="str">
        <f>VLOOKUP($N1232,'HeartRate-2022-03-21-1647950188'!$C:$G,3,0)</f>
        <v>Off Campus</v>
      </c>
      <c r="AC1232" s="14" t="str">
        <f>VLOOKUP($N1232,'HeartRate-2022-03-21-1647950188'!$C:$G,4,0)</f>
        <v>Standing</v>
      </c>
      <c r="AD1232" s="14" t="str">
        <f>VLOOKUP($N1232,'HeartRate-2022-03-21-1647950188'!$C:$G,5,0)</f>
        <v>Technical Contexts</v>
      </c>
      <c r="AE1232">
        <f t="shared" si="119"/>
        <v>0</v>
      </c>
      <c r="AF1232" s="18">
        <v>44635</v>
      </c>
      <c r="AG1232" s="19">
        <v>0.50069444444444444</v>
      </c>
    </row>
    <row r="1233" spans="1:33" x14ac:dyDescent="0.3">
      <c r="A1233" s="5">
        <v>44635.501377314817</v>
      </c>
      <c r="B1233" t="str">
        <f>IFERROR(AVERAGEIFS('HeartRate-2022-03-21-1647950188'!$B:$B,'HeartRate-2022-03-21-1647950188'!$A:$A,Data_Extraction!B$2,'HeartRate-2022-03-21-1647950188'!$C:$C,Data_Extraction!$A1233),"")</f>
        <v/>
      </c>
      <c r="C1233" t="str">
        <f>IFERROR(AVERAGEIFS('HeartRate-2022-03-21-1647950188'!$B:$B,'HeartRate-2022-03-21-1647950188'!$A:$A,Data_Extraction!C$2,'HeartRate-2022-03-21-1647950188'!$C:$C,Data_Extraction!$A1233),"")</f>
        <v/>
      </c>
      <c r="D1233" t="str">
        <f>IFERROR(AVERAGEIFS('HeartRate-2022-03-21-1647950188'!$B:$B,'HeartRate-2022-03-21-1647950188'!$A:$A,Data_Extraction!D$2,'HeartRate-2022-03-21-1647950188'!$C:$C,Data_Extraction!$A1233),"")</f>
        <v/>
      </c>
      <c r="E1233" t="str">
        <f>IFERROR(AVERAGEIFS('HeartRate-2022-03-21-1647950188'!$B:$B,'HeartRate-2022-03-21-1647950188'!$A:$A,Data_Extraction!E$2,'HeartRate-2022-03-21-1647950188'!$C:$C,Data_Extraction!$A1233),"")</f>
        <v/>
      </c>
      <c r="F1233" t="str">
        <f>IFERROR(AVERAGEIFS('HeartRate-2022-03-21-1647950188'!$B:$B,'HeartRate-2022-03-21-1647950188'!$A:$A,Data_Extraction!F$2,'HeartRate-2022-03-21-1647950188'!$C:$C,Data_Extraction!$A1233),"")</f>
        <v/>
      </c>
      <c r="G1233">
        <f>IFERROR(AVERAGEIFS('HeartRate-2022-03-21-1647950188'!$B:$B,'HeartRate-2022-03-21-1647950188'!$A:$A,Data_Extraction!G$2,'HeartRate-2022-03-21-1647950188'!$C:$C,Data_Extraction!$A1233),"")</f>
        <v>117</v>
      </c>
      <c r="H1233" t="str">
        <f>IFERROR(AVERAGEIFS('HeartRate-2022-03-21-1647950188'!$B:$B,'HeartRate-2022-03-21-1647950188'!$A:$A,Data_Extraction!H$2,'HeartRate-2022-03-21-1647950188'!$C:$C,Data_Extraction!$A1233),"")</f>
        <v/>
      </c>
      <c r="I1233">
        <f>IFERROR(AVERAGEIFS('HeartRate-2022-03-21-1647950188'!$B:$B,'HeartRate-2022-03-21-1647950188'!$A:$A,Data_Extraction!I$2,'HeartRate-2022-03-21-1647950188'!$C:$C,Data_Extraction!$A1233),"")</f>
        <v>66</v>
      </c>
      <c r="J1233" s="8">
        <f t="shared" si="115"/>
        <v>91.5</v>
      </c>
      <c r="N1233" s="11">
        <f>Data_Extraction!A1233</f>
        <v>44635.501377314817</v>
      </c>
      <c r="O1233" s="15">
        <f t="shared" si="116"/>
        <v>44635</v>
      </c>
      <c r="P1233" s="16">
        <f t="shared" si="117"/>
        <v>0.50137731481481485</v>
      </c>
      <c r="Q1233" s="12">
        <f>IF(Data_Extraction!B1233="",Data_Extraction!$J1233*(Q$1),Data_Extraction!B1233)</f>
        <v>82.350000000000009</v>
      </c>
      <c r="R1233" s="12">
        <f>IF(Data_Extraction!C1233="",Data_Extraction!$J1233*(R$1),Data_Extraction!C1233)</f>
        <v>84.18</v>
      </c>
      <c r="S1233" s="12">
        <f>IF(Data_Extraction!D1233="",Data_Extraction!$J1233*(S$1),Data_Extraction!D1233)</f>
        <v>95.16</v>
      </c>
      <c r="T1233" s="12">
        <f>IF(Data_Extraction!E1233="",Data_Extraction!$J1233*(T$1),Data_Extraction!E1233)</f>
        <v>86.924999999999997</v>
      </c>
      <c r="U1233" s="12">
        <f>IF(Data_Extraction!F1233="",Data_Extraction!$J1233*(U$1),Data_Extraction!F1233)</f>
        <v>89.67</v>
      </c>
      <c r="V1233" s="12">
        <f>IF(Data_Extraction!G1233="",Data_Extraction!$J1233*(V$1),Data_Extraction!G1233)</f>
        <v>117</v>
      </c>
      <c r="W1233" s="12">
        <f>IF(Data_Extraction!H1233="",Data_Extraction!$J1233*(W$1),Data_Extraction!H1233)</f>
        <v>97.905000000000001</v>
      </c>
      <c r="X1233" s="12">
        <f>IF(Data_Extraction!I1233="",Data_Extraction!$J1233*(X$1),Data_Extraction!I1233)</f>
        <v>66</v>
      </c>
      <c r="Y1233" s="13">
        <f t="shared" si="114"/>
        <v>89.898750000000007</v>
      </c>
      <c r="Z1233" s="17" t="str">
        <f t="shared" si="118"/>
        <v>Afternoon</v>
      </c>
      <c r="AA1233" s="14" t="str">
        <f>VLOOKUP($N1233,'HeartRate-2022-03-21-1647950188'!$C:$G,2,0)</f>
        <v>Hands on</v>
      </c>
      <c r="AB1233" s="14" t="str">
        <f>VLOOKUP($N1233,'HeartRate-2022-03-21-1647950188'!$C:$G,3,0)</f>
        <v>Off Campus</v>
      </c>
      <c r="AC1233" s="14" t="str">
        <f>VLOOKUP($N1233,'HeartRate-2022-03-21-1647950188'!$C:$G,4,0)</f>
        <v>Standing</v>
      </c>
      <c r="AD1233" s="14" t="str">
        <f>VLOOKUP($N1233,'HeartRate-2022-03-21-1647950188'!$C:$G,5,0)</f>
        <v>Technical Contexts</v>
      </c>
      <c r="AE1233">
        <f t="shared" si="119"/>
        <v>0</v>
      </c>
      <c r="AF1233" s="18">
        <v>44635</v>
      </c>
      <c r="AG1233" s="19">
        <v>0.50137731481481485</v>
      </c>
    </row>
    <row r="1234" spans="1:33" x14ac:dyDescent="0.3">
      <c r="A1234" s="5">
        <v>44635.502071759256</v>
      </c>
      <c r="B1234" t="str">
        <f>IFERROR(AVERAGEIFS('HeartRate-2022-03-21-1647950188'!$B:$B,'HeartRate-2022-03-21-1647950188'!$A:$A,Data_Extraction!B$2,'HeartRate-2022-03-21-1647950188'!$C:$C,Data_Extraction!$A1234),"")</f>
        <v/>
      </c>
      <c r="C1234" t="str">
        <f>IFERROR(AVERAGEIFS('HeartRate-2022-03-21-1647950188'!$B:$B,'HeartRate-2022-03-21-1647950188'!$A:$A,Data_Extraction!C$2,'HeartRate-2022-03-21-1647950188'!$C:$C,Data_Extraction!$A1234),"")</f>
        <v/>
      </c>
      <c r="D1234" t="str">
        <f>IFERROR(AVERAGEIFS('HeartRate-2022-03-21-1647950188'!$B:$B,'HeartRate-2022-03-21-1647950188'!$A:$A,Data_Extraction!D$2,'HeartRate-2022-03-21-1647950188'!$C:$C,Data_Extraction!$A1234),"")</f>
        <v/>
      </c>
      <c r="E1234" t="str">
        <f>IFERROR(AVERAGEIFS('HeartRate-2022-03-21-1647950188'!$B:$B,'HeartRate-2022-03-21-1647950188'!$A:$A,Data_Extraction!E$2,'HeartRate-2022-03-21-1647950188'!$C:$C,Data_Extraction!$A1234),"")</f>
        <v/>
      </c>
      <c r="F1234" t="str">
        <f>IFERROR(AVERAGEIFS('HeartRate-2022-03-21-1647950188'!$B:$B,'HeartRate-2022-03-21-1647950188'!$A:$A,Data_Extraction!F$2,'HeartRate-2022-03-21-1647950188'!$C:$C,Data_Extraction!$A1234),"")</f>
        <v/>
      </c>
      <c r="G1234">
        <f>IFERROR(AVERAGEIFS('HeartRate-2022-03-21-1647950188'!$B:$B,'HeartRate-2022-03-21-1647950188'!$A:$A,Data_Extraction!G$2,'HeartRate-2022-03-21-1647950188'!$C:$C,Data_Extraction!$A1234),"")</f>
        <v>115</v>
      </c>
      <c r="H1234" t="str">
        <f>IFERROR(AVERAGEIFS('HeartRate-2022-03-21-1647950188'!$B:$B,'HeartRate-2022-03-21-1647950188'!$A:$A,Data_Extraction!H$2,'HeartRate-2022-03-21-1647950188'!$C:$C,Data_Extraction!$A1234),"")</f>
        <v/>
      </c>
      <c r="I1234" t="str">
        <f>IFERROR(AVERAGEIFS('HeartRate-2022-03-21-1647950188'!$B:$B,'HeartRate-2022-03-21-1647950188'!$A:$A,Data_Extraction!I$2,'HeartRate-2022-03-21-1647950188'!$C:$C,Data_Extraction!$A1234),"")</f>
        <v/>
      </c>
      <c r="J1234" s="8">
        <f t="shared" si="115"/>
        <v>115</v>
      </c>
      <c r="N1234" s="11">
        <f>Data_Extraction!A1234</f>
        <v>44635.502071759256</v>
      </c>
      <c r="O1234" s="15">
        <f t="shared" si="116"/>
        <v>44635</v>
      </c>
      <c r="P1234" s="16">
        <f t="shared" si="117"/>
        <v>0.50207175925925929</v>
      </c>
      <c r="Q1234" s="12">
        <f>IF(Data_Extraction!B1234="",Data_Extraction!$J1234*(Q$1),Data_Extraction!B1234)</f>
        <v>103.5</v>
      </c>
      <c r="R1234" s="12">
        <f>IF(Data_Extraction!C1234="",Data_Extraction!$J1234*(R$1),Data_Extraction!C1234)</f>
        <v>105.80000000000001</v>
      </c>
      <c r="S1234" s="12">
        <f>IF(Data_Extraction!D1234="",Data_Extraction!$J1234*(S$1),Data_Extraction!D1234)</f>
        <v>119.60000000000001</v>
      </c>
      <c r="T1234" s="12">
        <f>IF(Data_Extraction!E1234="",Data_Extraction!$J1234*(T$1),Data_Extraction!E1234)</f>
        <v>109.25</v>
      </c>
      <c r="U1234" s="12">
        <f>IF(Data_Extraction!F1234="",Data_Extraction!$J1234*(U$1),Data_Extraction!F1234)</f>
        <v>112.7</v>
      </c>
      <c r="V1234" s="12">
        <f>IF(Data_Extraction!G1234="",Data_Extraction!$J1234*(V$1),Data_Extraction!G1234)</f>
        <v>115</v>
      </c>
      <c r="W1234" s="12">
        <f>IF(Data_Extraction!H1234="",Data_Extraction!$J1234*(W$1),Data_Extraction!H1234)</f>
        <v>123.05000000000001</v>
      </c>
      <c r="X1234" s="12">
        <f>IF(Data_Extraction!I1234="",Data_Extraction!$J1234*(X$1),Data_Extraction!I1234)</f>
        <v>111.55</v>
      </c>
      <c r="Y1234" s="13">
        <f t="shared" si="114"/>
        <v>112.55625000000001</v>
      </c>
      <c r="Z1234" s="17" t="str">
        <f t="shared" si="118"/>
        <v>Afternoon</v>
      </c>
      <c r="AA1234" s="14" t="str">
        <f>VLOOKUP($N1234,'HeartRate-2022-03-21-1647950188'!$C:$G,2,0)</f>
        <v>Hands on</v>
      </c>
      <c r="AB1234" s="14" t="str">
        <f>VLOOKUP($N1234,'HeartRate-2022-03-21-1647950188'!$C:$G,3,0)</f>
        <v>Off Campus</v>
      </c>
      <c r="AC1234" s="14" t="str">
        <f>VLOOKUP($N1234,'HeartRate-2022-03-21-1647950188'!$C:$G,4,0)</f>
        <v>Standing</v>
      </c>
      <c r="AD1234" s="14" t="str">
        <f>VLOOKUP($N1234,'HeartRate-2022-03-21-1647950188'!$C:$G,5,0)</f>
        <v>Technical Contexts</v>
      </c>
      <c r="AE1234">
        <f t="shared" si="119"/>
        <v>0</v>
      </c>
      <c r="AF1234" s="18">
        <v>44635</v>
      </c>
      <c r="AG1234" s="19">
        <v>0.50207175925925929</v>
      </c>
    </row>
    <row r="1235" spans="1:33" x14ac:dyDescent="0.3">
      <c r="A1235" s="5">
        <v>44635.502766203703</v>
      </c>
      <c r="B1235" t="str">
        <f>IFERROR(AVERAGEIFS('HeartRate-2022-03-21-1647950188'!$B:$B,'HeartRate-2022-03-21-1647950188'!$A:$A,Data_Extraction!B$2,'HeartRate-2022-03-21-1647950188'!$C:$C,Data_Extraction!$A1235),"")</f>
        <v/>
      </c>
      <c r="C1235" t="str">
        <f>IFERROR(AVERAGEIFS('HeartRate-2022-03-21-1647950188'!$B:$B,'HeartRate-2022-03-21-1647950188'!$A:$A,Data_Extraction!C$2,'HeartRate-2022-03-21-1647950188'!$C:$C,Data_Extraction!$A1235),"")</f>
        <v/>
      </c>
      <c r="D1235" t="str">
        <f>IFERROR(AVERAGEIFS('HeartRate-2022-03-21-1647950188'!$B:$B,'HeartRate-2022-03-21-1647950188'!$A:$A,Data_Extraction!D$2,'HeartRate-2022-03-21-1647950188'!$C:$C,Data_Extraction!$A1235),"")</f>
        <v/>
      </c>
      <c r="E1235" t="str">
        <f>IFERROR(AVERAGEIFS('HeartRate-2022-03-21-1647950188'!$B:$B,'HeartRate-2022-03-21-1647950188'!$A:$A,Data_Extraction!E$2,'HeartRate-2022-03-21-1647950188'!$C:$C,Data_Extraction!$A1235),"")</f>
        <v/>
      </c>
      <c r="F1235" t="str">
        <f>IFERROR(AVERAGEIFS('HeartRate-2022-03-21-1647950188'!$B:$B,'HeartRate-2022-03-21-1647950188'!$A:$A,Data_Extraction!F$2,'HeartRate-2022-03-21-1647950188'!$C:$C,Data_Extraction!$A1235),"")</f>
        <v/>
      </c>
      <c r="G1235">
        <f>IFERROR(AVERAGEIFS('HeartRate-2022-03-21-1647950188'!$B:$B,'HeartRate-2022-03-21-1647950188'!$A:$A,Data_Extraction!G$2,'HeartRate-2022-03-21-1647950188'!$C:$C,Data_Extraction!$A1235),"")</f>
        <v>125</v>
      </c>
      <c r="H1235" t="str">
        <f>IFERROR(AVERAGEIFS('HeartRate-2022-03-21-1647950188'!$B:$B,'HeartRate-2022-03-21-1647950188'!$A:$A,Data_Extraction!H$2,'HeartRate-2022-03-21-1647950188'!$C:$C,Data_Extraction!$A1235),"")</f>
        <v/>
      </c>
      <c r="I1235">
        <f>IFERROR(AVERAGEIFS('HeartRate-2022-03-21-1647950188'!$B:$B,'HeartRate-2022-03-21-1647950188'!$A:$A,Data_Extraction!I$2,'HeartRate-2022-03-21-1647950188'!$C:$C,Data_Extraction!$A1235),"")</f>
        <v>58</v>
      </c>
      <c r="J1235" s="8">
        <f t="shared" si="115"/>
        <v>91.5</v>
      </c>
      <c r="N1235" s="11">
        <f>Data_Extraction!A1235</f>
        <v>44635.502766203703</v>
      </c>
      <c r="O1235" s="15">
        <f t="shared" si="116"/>
        <v>44635</v>
      </c>
      <c r="P1235" s="16">
        <f t="shared" si="117"/>
        <v>0.50276620370370373</v>
      </c>
      <c r="Q1235" s="12">
        <f>IF(Data_Extraction!B1235="",Data_Extraction!$J1235*(Q$1),Data_Extraction!B1235)</f>
        <v>82.350000000000009</v>
      </c>
      <c r="R1235" s="12">
        <f>IF(Data_Extraction!C1235="",Data_Extraction!$J1235*(R$1),Data_Extraction!C1235)</f>
        <v>84.18</v>
      </c>
      <c r="S1235" s="12">
        <f>IF(Data_Extraction!D1235="",Data_Extraction!$J1235*(S$1),Data_Extraction!D1235)</f>
        <v>95.16</v>
      </c>
      <c r="T1235" s="12">
        <f>IF(Data_Extraction!E1235="",Data_Extraction!$J1235*(T$1),Data_Extraction!E1235)</f>
        <v>86.924999999999997</v>
      </c>
      <c r="U1235" s="12">
        <f>IF(Data_Extraction!F1235="",Data_Extraction!$J1235*(U$1),Data_Extraction!F1235)</f>
        <v>89.67</v>
      </c>
      <c r="V1235" s="12">
        <f>IF(Data_Extraction!G1235="",Data_Extraction!$J1235*(V$1),Data_Extraction!G1235)</f>
        <v>125</v>
      </c>
      <c r="W1235" s="12">
        <f>IF(Data_Extraction!H1235="",Data_Extraction!$J1235*(W$1),Data_Extraction!H1235)</f>
        <v>97.905000000000001</v>
      </c>
      <c r="X1235" s="12">
        <f>IF(Data_Extraction!I1235="",Data_Extraction!$J1235*(X$1),Data_Extraction!I1235)</f>
        <v>58</v>
      </c>
      <c r="Y1235" s="13">
        <f t="shared" si="114"/>
        <v>89.898750000000007</v>
      </c>
      <c r="Z1235" s="17" t="str">
        <f t="shared" si="118"/>
        <v>Afternoon</v>
      </c>
      <c r="AA1235" s="14" t="str">
        <f>VLOOKUP($N1235,'HeartRate-2022-03-21-1647950188'!$C:$G,2,0)</f>
        <v>Hands on</v>
      </c>
      <c r="AB1235" s="14" t="str">
        <f>VLOOKUP($N1235,'HeartRate-2022-03-21-1647950188'!$C:$G,3,0)</f>
        <v>Off Campus</v>
      </c>
      <c r="AC1235" s="14" t="str">
        <f>VLOOKUP($N1235,'HeartRate-2022-03-21-1647950188'!$C:$G,4,0)</f>
        <v>Standing</v>
      </c>
      <c r="AD1235" s="14" t="str">
        <f>VLOOKUP($N1235,'HeartRate-2022-03-21-1647950188'!$C:$G,5,0)</f>
        <v>Technical Contexts</v>
      </c>
      <c r="AE1235">
        <f t="shared" si="119"/>
        <v>0</v>
      </c>
      <c r="AF1235" s="18">
        <v>44635</v>
      </c>
      <c r="AG1235" s="19">
        <v>0.50276620370370373</v>
      </c>
    </row>
    <row r="1236" spans="1:33" x14ac:dyDescent="0.3">
      <c r="A1236" s="5">
        <v>44635.503460648149</v>
      </c>
      <c r="B1236" t="str">
        <f>IFERROR(AVERAGEIFS('HeartRate-2022-03-21-1647950188'!$B:$B,'HeartRate-2022-03-21-1647950188'!$A:$A,Data_Extraction!B$2,'HeartRate-2022-03-21-1647950188'!$C:$C,Data_Extraction!$A1236),"")</f>
        <v/>
      </c>
      <c r="C1236" t="str">
        <f>IFERROR(AVERAGEIFS('HeartRate-2022-03-21-1647950188'!$B:$B,'HeartRate-2022-03-21-1647950188'!$A:$A,Data_Extraction!C$2,'HeartRate-2022-03-21-1647950188'!$C:$C,Data_Extraction!$A1236),"")</f>
        <v/>
      </c>
      <c r="D1236" t="str">
        <f>IFERROR(AVERAGEIFS('HeartRate-2022-03-21-1647950188'!$B:$B,'HeartRate-2022-03-21-1647950188'!$A:$A,Data_Extraction!D$2,'HeartRate-2022-03-21-1647950188'!$C:$C,Data_Extraction!$A1236),"")</f>
        <v/>
      </c>
      <c r="E1236" t="str">
        <f>IFERROR(AVERAGEIFS('HeartRate-2022-03-21-1647950188'!$B:$B,'HeartRate-2022-03-21-1647950188'!$A:$A,Data_Extraction!E$2,'HeartRate-2022-03-21-1647950188'!$C:$C,Data_Extraction!$A1236),"")</f>
        <v/>
      </c>
      <c r="F1236" t="str">
        <f>IFERROR(AVERAGEIFS('HeartRate-2022-03-21-1647950188'!$B:$B,'HeartRate-2022-03-21-1647950188'!$A:$A,Data_Extraction!F$2,'HeartRate-2022-03-21-1647950188'!$C:$C,Data_Extraction!$A1236),"")</f>
        <v/>
      </c>
      <c r="G1236">
        <f>IFERROR(AVERAGEIFS('HeartRate-2022-03-21-1647950188'!$B:$B,'HeartRate-2022-03-21-1647950188'!$A:$A,Data_Extraction!G$2,'HeartRate-2022-03-21-1647950188'!$C:$C,Data_Extraction!$A1236),"")</f>
        <v>129</v>
      </c>
      <c r="H1236" t="str">
        <f>IFERROR(AVERAGEIFS('HeartRate-2022-03-21-1647950188'!$B:$B,'HeartRate-2022-03-21-1647950188'!$A:$A,Data_Extraction!H$2,'HeartRate-2022-03-21-1647950188'!$C:$C,Data_Extraction!$A1236),"")</f>
        <v/>
      </c>
      <c r="I1236">
        <f>IFERROR(AVERAGEIFS('HeartRate-2022-03-21-1647950188'!$B:$B,'HeartRate-2022-03-21-1647950188'!$A:$A,Data_Extraction!I$2,'HeartRate-2022-03-21-1647950188'!$C:$C,Data_Extraction!$A1236),"")</f>
        <v>60</v>
      </c>
      <c r="J1236" s="8">
        <f t="shared" si="115"/>
        <v>94.5</v>
      </c>
      <c r="N1236" s="11">
        <f>Data_Extraction!A1236</f>
        <v>44635.503460648149</v>
      </c>
      <c r="O1236" s="15">
        <f t="shared" si="116"/>
        <v>44635</v>
      </c>
      <c r="P1236" s="16">
        <f t="shared" si="117"/>
        <v>0.50346064814814817</v>
      </c>
      <c r="Q1236" s="12">
        <f>IF(Data_Extraction!B1236="",Data_Extraction!$J1236*(Q$1),Data_Extraction!B1236)</f>
        <v>85.05</v>
      </c>
      <c r="R1236" s="12">
        <f>IF(Data_Extraction!C1236="",Data_Extraction!$J1236*(R$1),Data_Extraction!C1236)</f>
        <v>86.94</v>
      </c>
      <c r="S1236" s="12">
        <f>IF(Data_Extraction!D1236="",Data_Extraction!$J1236*(S$1),Data_Extraction!D1236)</f>
        <v>98.28</v>
      </c>
      <c r="T1236" s="12">
        <f>IF(Data_Extraction!E1236="",Data_Extraction!$J1236*(T$1),Data_Extraction!E1236)</f>
        <v>89.774999999999991</v>
      </c>
      <c r="U1236" s="12">
        <f>IF(Data_Extraction!F1236="",Data_Extraction!$J1236*(U$1),Data_Extraction!F1236)</f>
        <v>92.61</v>
      </c>
      <c r="V1236" s="12">
        <f>IF(Data_Extraction!G1236="",Data_Extraction!$J1236*(V$1),Data_Extraction!G1236)</f>
        <v>129</v>
      </c>
      <c r="W1236" s="12">
        <f>IF(Data_Extraction!H1236="",Data_Extraction!$J1236*(W$1),Data_Extraction!H1236)</f>
        <v>101.11500000000001</v>
      </c>
      <c r="X1236" s="12">
        <f>IF(Data_Extraction!I1236="",Data_Extraction!$J1236*(X$1),Data_Extraction!I1236)</f>
        <v>60</v>
      </c>
      <c r="Y1236" s="13">
        <f t="shared" si="114"/>
        <v>92.846249999999998</v>
      </c>
      <c r="Z1236" s="17" t="str">
        <f t="shared" si="118"/>
        <v>Afternoon</v>
      </c>
      <c r="AA1236" s="14" t="str">
        <f>VLOOKUP($N1236,'HeartRate-2022-03-21-1647950188'!$C:$G,2,0)</f>
        <v>Hands on</v>
      </c>
      <c r="AB1236" s="14" t="str">
        <f>VLOOKUP($N1236,'HeartRate-2022-03-21-1647950188'!$C:$G,3,0)</f>
        <v>Off Campus</v>
      </c>
      <c r="AC1236" s="14" t="str">
        <f>VLOOKUP($N1236,'HeartRate-2022-03-21-1647950188'!$C:$G,4,0)</f>
        <v>Standing</v>
      </c>
      <c r="AD1236" s="14" t="str">
        <f>VLOOKUP($N1236,'HeartRate-2022-03-21-1647950188'!$C:$G,5,0)</f>
        <v>Technical Contexts</v>
      </c>
      <c r="AE1236">
        <f t="shared" si="119"/>
        <v>0</v>
      </c>
      <c r="AF1236" s="18">
        <v>44635</v>
      </c>
      <c r="AG1236" s="19">
        <v>0.50346064814814817</v>
      </c>
    </row>
    <row r="1237" spans="1:33" x14ac:dyDescent="0.3">
      <c r="A1237" s="5">
        <v>44635.504155092596</v>
      </c>
      <c r="B1237" t="str">
        <f>IFERROR(AVERAGEIFS('HeartRate-2022-03-21-1647950188'!$B:$B,'HeartRate-2022-03-21-1647950188'!$A:$A,Data_Extraction!B$2,'HeartRate-2022-03-21-1647950188'!$C:$C,Data_Extraction!$A1237),"")</f>
        <v/>
      </c>
      <c r="C1237" t="str">
        <f>IFERROR(AVERAGEIFS('HeartRate-2022-03-21-1647950188'!$B:$B,'HeartRate-2022-03-21-1647950188'!$A:$A,Data_Extraction!C$2,'HeartRate-2022-03-21-1647950188'!$C:$C,Data_Extraction!$A1237),"")</f>
        <v/>
      </c>
      <c r="D1237" t="str">
        <f>IFERROR(AVERAGEIFS('HeartRate-2022-03-21-1647950188'!$B:$B,'HeartRate-2022-03-21-1647950188'!$A:$A,Data_Extraction!D$2,'HeartRate-2022-03-21-1647950188'!$C:$C,Data_Extraction!$A1237),"")</f>
        <v/>
      </c>
      <c r="E1237" t="str">
        <f>IFERROR(AVERAGEIFS('HeartRate-2022-03-21-1647950188'!$B:$B,'HeartRate-2022-03-21-1647950188'!$A:$A,Data_Extraction!E$2,'HeartRate-2022-03-21-1647950188'!$C:$C,Data_Extraction!$A1237),"")</f>
        <v/>
      </c>
      <c r="F1237" t="str">
        <f>IFERROR(AVERAGEIFS('HeartRate-2022-03-21-1647950188'!$B:$B,'HeartRate-2022-03-21-1647950188'!$A:$A,Data_Extraction!F$2,'HeartRate-2022-03-21-1647950188'!$C:$C,Data_Extraction!$A1237),"")</f>
        <v/>
      </c>
      <c r="G1237">
        <f>IFERROR(AVERAGEIFS('HeartRate-2022-03-21-1647950188'!$B:$B,'HeartRate-2022-03-21-1647950188'!$A:$A,Data_Extraction!G$2,'HeartRate-2022-03-21-1647950188'!$C:$C,Data_Extraction!$A1237),"")</f>
        <v>130</v>
      </c>
      <c r="H1237" t="str">
        <f>IFERROR(AVERAGEIFS('HeartRate-2022-03-21-1647950188'!$B:$B,'HeartRate-2022-03-21-1647950188'!$A:$A,Data_Extraction!H$2,'HeartRate-2022-03-21-1647950188'!$C:$C,Data_Extraction!$A1237),"")</f>
        <v/>
      </c>
      <c r="I1237">
        <f>IFERROR(AVERAGEIFS('HeartRate-2022-03-21-1647950188'!$B:$B,'HeartRate-2022-03-21-1647950188'!$A:$A,Data_Extraction!I$2,'HeartRate-2022-03-21-1647950188'!$C:$C,Data_Extraction!$A1237),"")</f>
        <v>62</v>
      </c>
      <c r="J1237" s="8">
        <f t="shared" si="115"/>
        <v>96</v>
      </c>
      <c r="N1237" s="11">
        <f>Data_Extraction!A1237</f>
        <v>44635.504155092596</v>
      </c>
      <c r="O1237" s="15">
        <f t="shared" si="116"/>
        <v>44635</v>
      </c>
      <c r="P1237" s="16">
        <f t="shared" si="117"/>
        <v>0.50415509259259261</v>
      </c>
      <c r="Q1237" s="12">
        <f>IF(Data_Extraction!B1237="",Data_Extraction!$J1237*(Q$1),Data_Extraction!B1237)</f>
        <v>86.4</v>
      </c>
      <c r="R1237" s="12">
        <f>IF(Data_Extraction!C1237="",Data_Extraction!$J1237*(R$1),Data_Extraction!C1237)</f>
        <v>88.320000000000007</v>
      </c>
      <c r="S1237" s="12">
        <f>IF(Data_Extraction!D1237="",Data_Extraction!$J1237*(S$1),Data_Extraction!D1237)</f>
        <v>99.84</v>
      </c>
      <c r="T1237" s="12">
        <f>IF(Data_Extraction!E1237="",Data_Extraction!$J1237*(T$1),Data_Extraction!E1237)</f>
        <v>91.199999999999989</v>
      </c>
      <c r="U1237" s="12">
        <f>IF(Data_Extraction!F1237="",Data_Extraction!$J1237*(U$1),Data_Extraction!F1237)</f>
        <v>94.08</v>
      </c>
      <c r="V1237" s="12">
        <f>IF(Data_Extraction!G1237="",Data_Extraction!$J1237*(V$1),Data_Extraction!G1237)</f>
        <v>130</v>
      </c>
      <c r="W1237" s="12">
        <f>IF(Data_Extraction!H1237="",Data_Extraction!$J1237*(W$1),Data_Extraction!H1237)</f>
        <v>102.72</v>
      </c>
      <c r="X1237" s="12">
        <f>IF(Data_Extraction!I1237="",Data_Extraction!$J1237*(X$1),Data_Extraction!I1237)</f>
        <v>62</v>
      </c>
      <c r="Y1237" s="13">
        <f t="shared" si="114"/>
        <v>94.320000000000007</v>
      </c>
      <c r="Z1237" s="17" t="str">
        <f t="shared" si="118"/>
        <v>Afternoon</v>
      </c>
      <c r="AA1237" s="14" t="str">
        <f>VLOOKUP($N1237,'HeartRate-2022-03-21-1647950188'!$C:$G,2,0)</f>
        <v>Hands on</v>
      </c>
      <c r="AB1237" s="14" t="str">
        <f>VLOOKUP($N1237,'HeartRate-2022-03-21-1647950188'!$C:$G,3,0)</f>
        <v>Off Campus</v>
      </c>
      <c r="AC1237" s="14" t="str">
        <f>VLOOKUP($N1237,'HeartRate-2022-03-21-1647950188'!$C:$G,4,0)</f>
        <v>Standing</v>
      </c>
      <c r="AD1237" s="14" t="str">
        <f>VLOOKUP($N1237,'HeartRate-2022-03-21-1647950188'!$C:$G,5,0)</f>
        <v>Technical Contexts</v>
      </c>
      <c r="AE1237">
        <f t="shared" si="119"/>
        <v>0</v>
      </c>
      <c r="AF1237" s="18">
        <v>44635</v>
      </c>
      <c r="AG1237" s="19">
        <v>0.50415509259259261</v>
      </c>
    </row>
    <row r="1238" spans="1:33" x14ac:dyDescent="0.3">
      <c r="A1238" s="5">
        <v>44635.504166666666</v>
      </c>
      <c r="B1238">
        <f>IFERROR(AVERAGEIFS('HeartRate-2022-03-21-1647950188'!$B:$B,'HeartRate-2022-03-21-1647950188'!$A:$A,Data_Extraction!B$2,'HeartRate-2022-03-21-1647950188'!$C:$C,Data_Extraction!$A1238),"")</f>
        <v>111</v>
      </c>
      <c r="C1238" t="str">
        <f>IFERROR(AVERAGEIFS('HeartRate-2022-03-21-1647950188'!$B:$B,'HeartRate-2022-03-21-1647950188'!$A:$A,Data_Extraction!C$2,'HeartRate-2022-03-21-1647950188'!$C:$C,Data_Extraction!$A1238),"")</f>
        <v/>
      </c>
      <c r="D1238" t="str">
        <f>IFERROR(AVERAGEIFS('HeartRate-2022-03-21-1647950188'!$B:$B,'HeartRate-2022-03-21-1647950188'!$A:$A,Data_Extraction!D$2,'HeartRate-2022-03-21-1647950188'!$C:$C,Data_Extraction!$A1238),"")</f>
        <v/>
      </c>
      <c r="E1238" t="str">
        <f>IFERROR(AVERAGEIFS('HeartRate-2022-03-21-1647950188'!$B:$B,'HeartRate-2022-03-21-1647950188'!$A:$A,Data_Extraction!E$2,'HeartRate-2022-03-21-1647950188'!$C:$C,Data_Extraction!$A1238),"")</f>
        <v/>
      </c>
      <c r="F1238" t="str">
        <f>IFERROR(AVERAGEIFS('HeartRate-2022-03-21-1647950188'!$B:$B,'HeartRate-2022-03-21-1647950188'!$A:$A,Data_Extraction!F$2,'HeartRate-2022-03-21-1647950188'!$C:$C,Data_Extraction!$A1238),"")</f>
        <v/>
      </c>
      <c r="G1238" t="str">
        <f>IFERROR(AVERAGEIFS('HeartRate-2022-03-21-1647950188'!$B:$B,'HeartRate-2022-03-21-1647950188'!$A:$A,Data_Extraction!G$2,'HeartRate-2022-03-21-1647950188'!$C:$C,Data_Extraction!$A1238),"")</f>
        <v/>
      </c>
      <c r="H1238">
        <f>IFERROR(AVERAGEIFS('HeartRate-2022-03-21-1647950188'!$B:$B,'HeartRate-2022-03-21-1647950188'!$A:$A,Data_Extraction!H$2,'HeartRate-2022-03-21-1647950188'!$C:$C,Data_Extraction!$A1238),"")</f>
        <v>87</v>
      </c>
      <c r="I1238" t="str">
        <f>IFERROR(AVERAGEIFS('HeartRate-2022-03-21-1647950188'!$B:$B,'HeartRate-2022-03-21-1647950188'!$A:$A,Data_Extraction!I$2,'HeartRate-2022-03-21-1647950188'!$C:$C,Data_Extraction!$A1238),"")</f>
        <v/>
      </c>
      <c r="J1238" s="8">
        <f t="shared" si="115"/>
        <v>99</v>
      </c>
      <c r="N1238" s="11">
        <f>Data_Extraction!A1238</f>
        <v>44635.504166666666</v>
      </c>
      <c r="O1238" s="15">
        <f t="shared" si="116"/>
        <v>44635</v>
      </c>
      <c r="P1238" s="16">
        <f t="shared" si="117"/>
        <v>0.50416666666666665</v>
      </c>
      <c r="Q1238" s="12">
        <f>IF(Data_Extraction!B1238="",Data_Extraction!$J1238*(Q$1),Data_Extraction!B1238)</f>
        <v>111</v>
      </c>
      <c r="R1238" s="12">
        <f>IF(Data_Extraction!C1238="",Data_Extraction!$J1238*(R$1),Data_Extraction!C1238)</f>
        <v>91.08</v>
      </c>
      <c r="S1238" s="12">
        <f>IF(Data_Extraction!D1238="",Data_Extraction!$J1238*(S$1),Data_Extraction!D1238)</f>
        <v>102.96000000000001</v>
      </c>
      <c r="T1238" s="12">
        <f>IF(Data_Extraction!E1238="",Data_Extraction!$J1238*(T$1),Data_Extraction!E1238)</f>
        <v>94.05</v>
      </c>
      <c r="U1238" s="12">
        <f>IF(Data_Extraction!F1238="",Data_Extraction!$J1238*(U$1),Data_Extraction!F1238)</f>
        <v>97.02</v>
      </c>
      <c r="V1238" s="12">
        <f>IF(Data_Extraction!G1238="",Data_Extraction!$J1238*(V$1),Data_Extraction!G1238)</f>
        <v>90.09</v>
      </c>
      <c r="W1238" s="12">
        <f>IF(Data_Extraction!H1238="",Data_Extraction!$J1238*(W$1),Data_Extraction!H1238)</f>
        <v>87</v>
      </c>
      <c r="X1238" s="12">
        <f>IF(Data_Extraction!I1238="",Data_Extraction!$J1238*(X$1),Data_Extraction!I1238)</f>
        <v>96.03</v>
      </c>
      <c r="Y1238" s="13">
        <f t="shared" si="114"/>
        <v>96.153749999999988</v>
      </c>
      <c r="Z1238" s="17" t="str">
        <f t="shared" si="118"/>
        <v>Afternoon</v>
      </c>
      <c r="AA1238" s="14" t="str">
        <f>VLOOKUP($N1238,'HeartRate-2022-03-21-1647950188'!$C:$G,2,0)</f>
        <v>Hands on</v>
      </c>
      <c r="AB1238" s="14" t="str">
        <f>VLOOKUP($N1238,'HeartRate-2022-03-21-1647950188'!$C:$G,3,0)</f>
        <v>Off Campus</v>
      </c>
      <c r="AC1238" s="14" t="str">
        <f>VLOOKUP($N1238,'HeartRate-2022-03-21-1647950188'!$C:$G,4,0)</f>
        <v>Standing</v>
      </c>
      <c r="AD1238" s="14" t="str">
        <f>VLOOKUP($N1238,'HeartRate-2022-03-21-1647950188'!$C:$G,5,0)</f>
        <v>Technical Contexts</v>
      </c>
      <c r="AE1238">
        <f t="shared" si="119"/>
        <v>0</v>
      </c>
      <c r="AF1238" s="18">
        <v>44635</v>
      </c>
      <c r="AG1238" s="19">
        <v>0.50416666666666665</v>
      </c>
    </row>
    <row r="1239" spans="1:33" x14ac:dyDescent="0.3">
      <c r="A1239" s="5">
        <v>44635.504849537036</v>
      </c>
      <c r="B1239" t="str">
        <f>IFERROR(AVERAGEIFS('HeartRate-2022-03-21-1647950188'!$B:$B,'HeartRate-2022-03-21-1647950188'!$A:$A,Data_Extraction!B$2,'HeartRate-2022-03-21-1647950188'!$C:$C,Data_Extraction!$A1239),"")</f>
        <v/>
      </c>
      <c r="C1239" t="str">
        <f>IFERROR(AVERAGEIFS('HeartRate-2022-03-21-1647950188'!$B:$B,'HeartRate-2022-03-21-1647950188'!$A:$A,Data_Extraction!C$2,'HeartRate-2022-03-21-1647950188'!$C:$C,Data_Extraction!$A1239),"")</f>
        <v/>
      </c>
      <c r="D1239" t="str">
        <f>IFERROR(AVERAGEIFS('HeartRate-2022-03-21-1647950188'!$B:$B,'HeartRate-2022-03-21-1647950188'!$A:$A,Data_Extraction!D$2,'HeartRate-2022-03-21-1647950188'!$C:$C,Data_Extraction!$A1239),"")</f>
        <v/>
      </c>
      <c r="E1239" t="str">
        <f>IFERROR(AVERAGEIFS('HeartRate-2022-03-21-1647950188'!$B:$B,'HeartRate-2022-03-21-1647950188'!$A:$A,Data_Extraction!E$2,'HeartRate-2022-03-21-1647950188'!$C:$C,Data_Extraction!$A1239),"")</f>
        <v/>
      </c>
      <c r="F1239" t="str">
        <f>IFERROR(AVERAGEIFS('HeartRate-2022-03-21-1647950188'!$B:$B,'HeartRate-2022-03-21-1647950188'!$A:$A,Data_Extraction!F$2,'HeartRate-2022-03-21-1647950188'!$C:$C,Data_Extraction!$A1239),"")</f>
        <v/>
      </c>
      <c r="G1239" t="str">
        <f>IFERROR(AVERAGEIFS('HeartRate-2022-03-21-1647950188'!$B:$B,'HeartRate-2022-03-21-1647950188'!$A:$A,Data_Extraction!G$2,'HeartRate-2022-03-21-1647950188'!$C:$C,Data_Extraction!$A1239),"")</f>
        <v/>
      </c>
      <c r="H1239" t="str">
        <f>IFERROR(AVERAGEIFS('HeartRate-2022-03-21-1647950188'!$B:$B,'HeartRate-2022-03-21-1647950188'!$A:$A,Data_Extraction!H$2,'HeartRate-2022-03-21-1647950188'!$C:$C,Data_Extraction!$A1239),"")</f>
        <v/>
      </c>
      <c r="I1239">
        <f>IFERROR(AVERAGEIFS('HeartRate-2022-03-21-1647950188'!$B:$B,'HeartRate-2022-03-21-1647950188'!$A:$A,Data_Extraction!I$2,'HeartRate-2022-03-21-1647950188'!$C:$C,Data_Extraction!$A1239),"")</f>
        <v>61</v>
      </c>
      <c r="J1239" s="8">
        <f t="shared" si="115"/>
        <v>61</v>
      </c>
      <c r="N1239" s="11">
        <f>Data_Extraction!A1239</f>
        <v>44635.504849537036</v>
      </c>
      <c r="O1239" s="15">
        <f t="shared" si="116"/>
        <v>44635</v>
      </c>
      <c r="P1239" s="16">
        <f t="shared" si="117"/>
        <v>0.50484953703703705</v>
      </c>
      <c r="Q1239" s="12">
        <f>IF(Data_Extraction!B1239="",Data_Extraction!$J1239*(Q$1),Data_Extraction!B1239)</f>
        <v>54.9</v>
      </c>
      <c r="R1239" s="12">
        <f>IF(Data_Extraction!C1239="",Data_Extraction!$J1239*(R$1),Data_Extraction!C1239)</f>
        <v>56.120000000000005</v>
      </c>
      <c r="S1239" s="12">
        <f>IF(Data_Extraction!D1239="",Data_Extraction!$J1239*(S$1),Data_Extraction!D1239)</f>
        <v>63.440000000000005</v>
      </c>
      <c r="T1239" s="12">
        <f>IF(Data_Extraction!E1239="",Data_Extraction!$J1239*(T$1),Data_Extraction!E1239)</f>
        <v>57.949999999999996</v>
      </c>
      <c r="U1239" s="12">
        <f>IF(Data_Extraction!F1239="",Data_Extraction!$J1239*(U$1),Data_Extraction!F1239)</f>
        <v>59.78</v>
      </c>
      <c r="V1239" s="12">
        <f>IF(Data_Extraction!G1239="",Data_Extraction!$J1239*(V$1),Data_Extraction!G1239)</f>
        <v>55.510000000000005</v>
      </c>
      <c r="W1239" s="12">
        <f>IF(Data_Extraction!H1239="",Data_Extraction!$J1239*(W$1),Data_Extraction!H1239)</f>
        <v>65.27000000000001</v>
      </c>
      <c r="X1239" s="12">
        <f>IF(Data_Extraction!I1239="",Data_Extraction!$J1239*(X$1),Data_Extraction!I1239)</f>
        <v>61</v>
      </c>
      <c r="Y1239" s="13">
        <f t="shared" si="114"/>
        <v>59.246250000000003</v>
      </c>
      <c r="Z1239" s="17" t="str">
        <f t="shared" si="118"/>
        <v>Afternoon</v>
      </c>
      <c r="AA1239" s="14" t="str">
        <f>VLOOKUP($N1239,'HeartRate-2022-03-21-1647950188'!$C:$G,2,0)</f>
        <v>Hands on</v>
      </c>
      <c r="AB1239" s="14" t="str">
        <f>VLOOKUP($N1239,'HeartRate-2022-03-21-1647950188'!$C:$G,3,0)</f>
        <v>Off Campus</v>
      </c>
      <c r="AC1239" s="14" t="str">
        <f>VLOOKUP($N1239,'HeartRate-2022-03-21-1647950188'!$C:$G,4,0)</f>
        <v>Standing</v>
      </c>
      <c r="AD1239" s="14" t="str">
        <f>VLOOKUP($N1239,'HeartRate-2022-03-21-1647950188'!$C:$G,5,0)</f>
        <v>Technical Contexts</v>
      </c>
      <c r="AE1239">
        <f t="shared" si="119"/>
        <v>0</v>
      </c>
      <c r="AF1239" s="18">
        <v>44635</v>
      </c>
      <c r="AG1239" s="19">
        <v>0.50484953703703705</v>
      </c>
    </row>
    <row r="1240" spans="1:33" x14ac:dyDescent="0.3">
      <c r="A1240" s="5">
        <v>44635.505543981482</v>
      </c>
      <c r="B1240" t="str">
        <f>IFERROR(AVERAGEIFS('HeartRate-2022-03-21-1647950188'!$B:$B,'HeartRate-2022-03-21-1647950188'!$A:$A,Data_Extraction!B$2,'HeartRate-2022-03-21-1647950188'!$C:$C,Data_Extraction!$A1240),"")</f>
        <v/>
      </c>
      <c r="C1240" t="str">
        <f>IFERROR(AVERAGEIFS('HeartRate-2022-03-21-1647950188'!$B:$B,'HeartRate-2022-03-21-1647950188'!$A:$A,Data_Extraction!C$2,'HeartRate-2022-03-21-1647950188'!$C:$C,Data_Extraction!$A1240),"")</f>
        <v/>
      </c>
      <c r="D1240" t="str">
        <f>IFERROR(AVERAGEIFS('HeartRate-2022-03-21-1647950188'!$B:$B,'HeartRate-2022-03-21-1647950188'!$A:$A,Data_Extraction!D$2,'HeartRate-2022-03-21-1647950188'!$C:$C,Data_Extraction!$A1240),"")</f>
        <v/>
      </c>
      <c r="E1240" t="str">
        <f>IFERROR(AVERAGEIFS('HeartRate-2022-03-21-1647950188'!$B:$B,'HeartRate-2022-03-21-1647950188'!$A:$A,Data_Extraction!E$2,'HeartRate-2022-03-21-1647950188'!$C:$C,Data_Extraction!$A1240),"")</f>
        <v/>
      </c>
      <c r="F1240" t="str">
        <f>IFERROR(AVERAGEIFS('HeartRate-2022-03-21-1647950188'!$B:$B,'HeartRate-2022-03-21-1647950188'!$A:$A,Data_Extraction!F$2,'HeartRate-2022-03-21-1647950188'!$C:$C,Data_Extraction!$A1240),"")</f>
        <v/>
      </c>
      <c r="G1240">
        <f>IFERROR(AVERAGEIFS('HeartRate-2022-03-21-1647950188'!$B:$B,'HeartRate-2022-03-21-1647950188'!$A:$A,Data_Extraction!G$2,'HeartRate-2022-03-21-1647950188'!$C:$C,Data_Extraction!$A1240),"")</f>
        <v>125</v>
      </c>
      <c r="H1240" t="str">
        <f>IFERROR(AVERAGEIFS('HeartRate-2022-03-21-1647950188'!$B:$B,'HeartRate-2022-03-21-1647950188'!$A:$A,Data_Extraction!H$2,'HeartRate-2022-03-21-1647950188'!$C:$C,Data_Extraction!$A1240),"")</f>
        <v/>
      </c>
      <c r="I1240">
        <f>IFERROR(AVERAGEIFS('HeartRate-2022-03-21-1647950188'!$B:$B,'HeartRate-2022-03-21-1647950188'!$A:$A,Data_Extraction!I$2,'HeartRate-2022-03-21-1647950188'!$C:$C,Data_Extraction!$A1240),"")</f>
        <v>61</v>
      </c>
      <c r="J1240" s="8">
        <f t="shared" si="115"/>
        <v>93</v>
      </c>
      <c r="N1240" s="11">
        <f>Data_Extraction!A1240</f>
        <v>44635.505543981482</v>
      </c>
      <c r="O1240" s="15">
        <f t="shared" si="116"/>
        <v>44635</v>
      </c>
      <c r="P1240" s="16">
        <f t="shared" si="117"/>
        <v>0.5055439814814815</v>
      </c>
      <c r="Q1240" s="12">
        <f>IF(Data_Extraction!B1240="",Data_Extraction!$J1240*(Q$1),Data_Extraction!B1240)</f>
        <v>83.7</v>
      </c>
      <c r="R1240" s="12">
        <f>IF(Data_Extraction!C1240="",Data_Extraction!$J1240*(R$1),Data_Extraction!C1240)</f>
        <v>85.56</v>
      </c>
      <c r="S1240" s="12">
        <f>IF(Data_Extraction!D1240="",Data_Extraction!$J1240*(S$1),Data_Extraction!D1240)</f>
        <v>96.72</v>
      </c>
      <c r="T1240" s="12">
        <f>IF(Data_Extraction!E1240="",Data_Extraction!$J1240*(T$1),Data_Extraction!E1240)</f>
        <v>88.35</v>
      </c>
      <c r="U1240" s="12">
        <f>IF(Data_Extraction!F1240="",Data_Extraction!$J1240*(U$1),Data_Extraction!F1240)</f>
        <v>91.14</v>
      </c>
      <c r="V1240" s="12">
        <f>IF(Data_Extraction!G1240="",Data_Extraction!$J1240*(V$1),Data_Extraction!G1240)</f>
        <v>125</v>
      </c>
      <c r="W1240" s="12">
        <f>IF(Data_Extraction!H1240="",Data_Extraction!$J1240*(W$1),Data_Extraction!H1240)</f>
        <v>99.51</v>
      </c>
      <c r="X1240" s="12">
        <f>IF(Data_Extraction!I1240="",Data_Extraction!$J1240*(X$1),Data_Extraction!I1240)</f>
        <v>61</v>
      </c>
      <c r="Y1240" s="13">
        <f t="shared" si="114"/>
        <v>91.372500000000002</v>
      </c>
      <c r="Z1240" s="17" t="str">
        <f t="shared" si="118"/>
        <v>Afternoon</v>
      </c>
      <c r="AA1240" s="14" t="str">
        <f>VLOOKUP($N1240,'HeartRate-2022-03-21-1647950188'!$C:$G,2,0)</f>
        <v>Hands on</v>
      </c>
      <c r="AB1240" s="14" t="str">
        <f>VLOOKUP($N1240,'HeartRate-2022-03-21-1647950188'!$C:$G,3,0)</f>
        <v>Off Campus</v>
      </c>
      <c r="AC1240" s="14" t="str">
        <f>VLOOKUP($N1240,'HeartRate-2022-03-21-1647950188'!$C:$G,4,0)</f>
        <v>Standing</v>
      </c>
      <c r="AD1240" s="14" t="str">
        <f>VLOOKUP($N1240,'HeartRate-2022-03-21-1647950188'!$C:$G,5,0)</f>
        <v>Technical Contexts</v>
      </c>
      <c r="AE1240">
        <f t="shared" si="119"/>
        <v>0</v>
      </c>
      <c r="AF1240" s="18">
        <v>44635</v>
      </c>
      <c r="AG1240" s="19">
        <v>0.5055439814814815</v>
      </c>
    </row>
    <row r="1241" spans="1:33" x14ac:dyDescent="0.3">
      <c r="A1241" s="5">
        <v>44635.506238425929</v>
      </c>
      <c r="B1241" t="str">
        <f>IFERROR(AVERAGEIFS('HeartRate-2022-03-21-1647950188'!$B:$B,'HeartRate-2022-03-21-1647950188'!$A:$A,Data_Extraction!B$2,'HeartRate-2022-03-21-1647950188'!$C:$C,Data_Extraction!$A1241),"")</f>
        <v/>
      </c>
      <c r="C1241" t="str">
        <f>IFERROR(AVERAGEIFS('HeartRate-2022-03-21-1647950188'!$B:$B,'HeartRate-2022-03-21-1647950188'!$A:$A,Data_Extraction!C$2,'HeartRate-2022-03-21-1647950188'!$C:$C,Data_Extraction!$A1241),"")</f>
        <v/>
      </c>
      <c r="D1241" t="str">
        <f>IFERROR(AVERAGEIFS('HeartRate-2022-03-21-1647950188'!$B:$B,'HeartRate-2022-03-21-1647950188'!$A:$A,Data_Extraction!D$2,'HeartRate-2022-03-21-1647950188'!$C:$C,Data_Extraction!$A1241),"")</f>
        <v/>
      </c>
      <c r="E1241" t="str">
        <f>IFERROR(AVERAGEIFS('HeartRate-2022-03-21-1647950188'!$B:$B,'HeartRate-2022-03-21-1647950188'!$A:$A,Data_Extraction!E$2,'HeartRate-2022-03-21-1647950188'!$C:$C,Data_Extraction!$A1241),"")</f>
        <v/>
      </c>
      <c r="F1241" t="str">
        <f>IFERROR(AVERAGEIFS('HeartRate-2022-03-21-1647950188'!$B:$B,'HeartRate-2022-03-21-1647950188'!$A:$A,Data_Extraction!F$2,'HeartRate-2022-03-21-1647950188'!$C:$C,Data_Extraction!$A1241),"")</f>
        <v/>
      </c>
      <c r="G1241">
        <f>IFERROR(AVERAGEIFS('HeartRate-2022-03-21-1647950188'!$B:$B,'HeartRate-2022-03-21-1647950188'!$A:$A,Data_Extraction!G$2,'HeartRate-2022-03-21-1647950188'!$C:$C,Data_Extraction!$A1241),"")</f>
        <v>119</v>
      </c>
      <c r="H1241" t="str">
        <f>IFERROR(AVERAGEIFS('HeartRate-2022-03-21-1647950188'!$B:$B,'HeartRate-2022-03-21-1647950188'!$A:$A,Data_Extraction!H$2,'HeartRate-2022-03-21-1647950188'!$C:$C,Data_Extraction!$A1241),"")</f>
        <v/>
      </c>
      <c r="I1241">
        <f>IFERROR(AVERAGEIFS('HeartRate-2022-03-21-1647950188'!$B:$B,'HeartRate-2022-03-21-1647950188'!$A:$A,Data_Extraction!I$2,'HeartRate-2022-03-21-1647950188'!$C:$C,Data_Extraction!$A1241),"")</f>
        <v>57</v>
      </c>
      <c r="J1241" s="8">
        <f t="shared" si="115"/>
        <v>88</v>
      </c>
      <c r="N1241" s="11">
        <f>Data_Extraction!A1241</f>
        <v>44635.506238425929</v>
      </c>
      <c r="O1241" s="15">
        <f t="shared" si="116"/>
        <v>44635</v>
      </c>
      <c r="P1241" s="16">
        <f t="shared" si="117"/>
        <v>0.50623842592592594</v>
      </c>
      <c r="Q1241" s="12">
        <f>IF(Data_Extraction!B1241="",Data_Extraction!$J1241*(Q$1),Data_Extraction!B1241)</f>
        <v>79.2</v>
      </c>
      <c r="R1241" s="12">
        <f>IF(Data_Extraction!C1241="",Data_Extraction!$J1241*(R$1),Data_Extraction!C1241)</f>
        <v>80.960000000000008</v>
      </c>
      <c r="S1241" s="12">
        <f>IF(Data_Extraction!D1241="",Data_Extraction!$J1241*(S$1),Data_Extraction!D1241)</f>
        <v>91.52000000000001</v>
      </c>
      <c r="T1241" s="12">
        <f>IF(Data_Extraction!E1241="",Data_Extraction!$J1241*(T$1),Data_Extraction!E1241)</f>
        <v>83.6</v>
      </c>
      <c r="U1241" s="12">
        <f>IF(Data_Extraction!F1241="",Data_Extraction!$J1241*(U$1),Data_Extraction!F1241)</f>
        <v>86.24</v>
      </c>
      <c r="V1241" s="12">
        <f>IF(Data_Extraction!G1241="",Data_Extraction!$J1241*(V$1),Data_Extraction!G1241)</f>
        <v>119</v>
      </c>
      <c r="W1241" s="12">
        <f>IF(Data_Extraction!H1241="",Data_Extraction!$J1241*(W$1),Data_Extraction!H1241)</f>
        <v>94.160000000000011</v>
      </c>
      <c r="X1241" s="12">
        <f>IF(Data_Extraction!I1241="",Data_Extraction!$J1241*(X$1),Data_Extraction!I1241)</f>
        <v>57</v>
      </c>
      <c r="Y1241" s="13">
        <f t="shared" si="114"/>
        <v>86.46</v>
      </c>
      <c r="Z1241" s="17" t="str">
        <f t="shared" si="118"/>
        <v>Afternoon</v>
      </c>
      <c r="AA1241" s="14" t="str">
        <f>VLOOKUP($N1241,'HeartRate-2022-03-21-1647950188'!$C:$G,2,0)</f>
        <v>Hands on</v>
      </c>
      <c r="AB1241" s="14" t="str">
        <f>VLOOKUP($N1241,'HeartRate-2022-03-21-1647950188'!$C:$G,3,0)</f>
        <v>Off Campus</v>
      </c>
      <c r="AC1241" s="14" t="str">
        <f>VLOOKUP($N1241,'HeartRate-2022-03-21-1647950188'!$C:$G,4,0)</f>
        <v>Standing</v>
      </c>
      <c r="AD1241" s="14" t="str">
        <f>VLOOKUP($N1241,'HeartRate-2022-03-21-1647950188'!$C:$G,5,0)</f>
        <v>Technical Contexts</v>
      </c>
      <c r="AE1241">
        <f t="shared" si="119"/>
        <v>0</v>
      </c>
      <c r="AF1241" s="18">
        <v>44635</v>
      </c>
      <c r="AG1241" s="19">
        <v>0.50623842592592594</v>
      </c>
    </row>
    <row r="1242" spans="1:33" x14ac:dyDescent="0.3">
      <c r="A1242" s="5">
        <v>44635.506932870368</v>
      </c>
      <c r="B1242" t="str">
        <f>IFERROR(AVERAGEIFS('HeartRate-2022-03-21-1647950188'!$B:$B,'HeartRate-2022-03-21-1647950188'!$A:$A,Data_Extraction!B$2,'HeartRate-2022-03-21-1647950188'!$C:$C,Data_Extraction!$A1242),"")</f>
        <v/>
      </c>
      <c r="C1242" t="str">
        <f>IFERROR(AVERAGEIFS('HeartRate-2022-03-21-1647950188'!$B:$B,'HeartRate-2022-03-21-1647950188'!$A:$A,Data_Extraction!C$2,'HeartRate-2022-03-21-1647950188'!$C:$C,Data_Extraction!$A1242),"")</f>
        <v/>
      </c>
      <c r="D1242" t="str">
        <f>IFERROR(AVERAGEIFS('HeartRate-2022-03-21-1647950188'!$B:$B,'HeartRate-2022-03-21-1647950188'!$A:$A,Data_Extraction!D$2,'HeartRate-2022-03-21-1647950188'!$C:$C,Data_Extraction!$A1242),"")</f>
        <v/>
      </c>
      <c r="E1242" t="str">
        <f>IFERROR(AVERAGEIFS('HeartRate-2022-03-21-1647950188'!$B:$B,'HeartRate-2022-03-21-1647950188'!$A:$A,Data_Extraction!E$2,'HeartRate-2022-03-21-1647950188'!$C:$C,Data_Extraction!$A1242),"")</f>
        <v/>
      </c>
      <c r="F1242" t="str">
        <f>IFERROR(AVERAGEIFS('HeartRate-2022-03-21-1647950188'!$B:$B,'HeartRate-2022-03-21-1647950188'!$A:$A,Data_Extraction!F$2,'HeartRate-2022-03-21-1647950188'!$C:$C,Data_Extraction!$A1242),"")</f>
        <v/>
      </c>
      <c r="G1242">
        <f>IFERROR(AVERAGEIFS('HeartRate-2022-03-21-1647950188'!$B:$B,'HeartRate-2022-03-21-1647950188'!$A:$A,Data_Extraction!G$2,'HeartRate-2022-03-21-1647950188'!$C:$C,Data_Extraction!$A1242),"")</f>
        <v>113</v>
      </c>
      <c r="H1242" t="str">
        <f>IFERROR(AVERAGEIFS('HeartRate-2022-03-21-1647950188'!$B:$B,'HeartRate-2022-03-21-1647950188'!$A:$A,Data_Extraction!H$2,'HeartRate-2022-03-21-1647950188'!$C:$C,Data_Extraction!$A1242),"")</f>
        <v/>
      </c>
      <c r="I1242">
        <f>IFERROR(AVERAGEIFS('HeartRate-2022-03-21-1647950188'!$B:$B,'HeartRate-2022-03-21-1647950188'!$A:$A,Data_Extraction!I$2,'HeartRate-2022-03-21-1647950188'!$C:$C,Data_Extraction!$A1242),"")</f>
        <v>66</v>
      </c>
      <c r="J1242" s="8">
        <f t="shared" si="115"/>
        <v>89.5</v>
      </c>
      <c r="N1242" s="11">
        <f>Data_Extraction!A1242</f>
        <v>44635.506932870368</v>
      </c>
      <c r="O1242" s="15">
        <f t="shared" si="116"/>
        <v>44635</v>
      </c>
      <c r="P1242" s="16">
        <f t="shared" si="117"/>
        <v>0.50693287037037038</v>
      </c>
      <c r="Q1242" s="12">
        <f>IF(Data_Extraction!B1242="",Data_Extraction!$J1242*(Q$1),Data_Extraction!B1242)</f>
        <v>80.55</v>
      </c>
      <c r="R1242" s="12">
        <f>IF(Data_Extraction!C1242="",Data_Extraction!$J1242*(R$1),Data_Extraction!C1242)</f>
        <v>82.34</v>
      </c>
      <c r="S1242" s="12">
        <f>IF(Data_Extraction!D1242="",Data_Extraction!$J1242*(S$1),Data_Extraction!D1242)</f>
        <v>93.08</v>
      </c>
      <c r="T1242" s="12">
        <f>IF(Data_Extraction!E1242="",Data_Extraction!$J1242*(T$1),Data_Extraction!E1242)</f>
        <v>85.024999999999991</v>
      </c>
      <c r="U1242" s="12">
        <f>IF(Data_Extraction!F1242="",Data_Extraction!$J1242*(U$1),Data_Extraction!F1242)</f>
        <v>87.71</v>
      </c>
      <c r="V1242" s="12">
        <f>IF(Data_Extraction!G1242="",Data_Extraction!$J1242*(V$1),Data_Extraction!G1242)</f>
        <v>113</v>
      </c>
      <c r="W1242" s="12">
        <f>IF(Data_Extraction!H1242="",Data_Extraction!$J1242*(W$1),Data_Extraction!H1242)</f>
        <v>95.765000000000001</v>
      </c>
      <c r="X1242" s="12">
        <f>IF(Data_Extraction!I1242="",Data_Extraction!$J1242*(X$1),Data_Extraction!I1242)</f>
        <v>66</v>
      </c>
      <c r="Y1242" s="13">
        <f t="shared" si="114"/>
        <v>87.933749999999989</v>
      </c>
      <c r="Z1242" s="17" t="str">
        <f t="shared" si="118"/>
        <v>Afternoon</v>
      </c>
      <c r="AA1242" s="14" t="str">
        <f>VLOOKUP($N1242,'HeartRate-2022-03-21-1647950188'!$C:$G,2,0)</f>
        <v>Hands on</v>
      </c>
      <c r="AB1242" s="14" t="str">
        <f>VLOOKUP($N1242,'HeartRate-2022-03-21-1647950188'!$C:$G,3,0)</f>
        <v>Off Campus</v>
      </c>
      <c r="AC1242" s="14" t="str">
        <f>VLOOKUP($N1242,'HeartRate-2022-03-21-1647950188'!$C:$G,4,0)</f>
        <v>Standing</v>
      </c>
      <c r="AD1242" s="14" t="str">
        <f>VLOOKUP($N1242,'HeartRate-2022-03-21-1647950188'!$C:$G,5,0)</f>
        <v>Technical Contexts</v>
      </c>
      <c r="AE1242">
        <f t="shared" si="119"/>
        <v>0</v>
      </c>
      <c r="AF1242" s="18">
        <v>44635</v>
      </c>
      <c r="AG1242" s="19">
        <v>0.50693287037037038</v>
      </c>
    </row>
    <row r="1243" spans="1:33" x14ac:dyDescent="0.3">
      <c r="A1243" s="5">
        <v>44635.507627314815</v>
      </c>
      <c r="B1243" t="str">
        <f>IFERROR(AVERAGEIFS('HeartRate-2022-03-21-1647950188'!$B:$B,'HeartRate-2022-03-21-1647950188'!$A:$A,Data_Extraction!B$2,'HeartRate-2022-03-21-1647950188'!$C:$C,Data_Extraction!$A1243),"")</f>
        <v/>
      </c>
      <c r="C1243" t="str">
        <f>IFERROR(AVERAGEIFS('HeartRate-2022-03-21-1647950188'!$B:$B,'HeartRate-2022-03-21-1647950188'!$A:$A,Data_Extraction!C$2,'HeartRate-2022-03-21-1647950188'!$C:$C,Data_Extraction!$A1243),"")</f>
        <v/>
      </c>
      <c r="D1243" t="str">
        <f>IFERROR(AVERAGEIFS('HeartRate-2022-03-21-1647950188'!$B:$B,'HeartRate-2022-03-21-1647950188'!$A:$A,Data_Extraction!D$2,'HeartRate-2022-03-21-1647950188'!$C:$C,Data_Extraction!$A1243),"")</f>
        <v/>
      </c>
      <c r="E1243" t="str">
        <f>IFERROR(AVERAGEIFS('HeartRate-2022-03-21-1647950188'!$B:$B,'HeartRate-2022-03-21-1647950188'!$A:$A,Data_Extraction!E$2,'HeartRate-2022-03-21-1647950188'!$C:$C,Data_Extraction!$A1243),"")</f>
        <v/>
      </c>
      <c r="F1243" t="str">
        <f>IFERROR(AVERAGEIFS('HeartRate-2022-03-21-1647950188'!$B:$B,'HeartRate-2022-03-21-1647950188'!$A:$A,Data_Extraction!F$2,'HeartRate-2022-03-21-1647950188'!$C:$C,Data_Extraction!$A1243),"")</f>
        <v/>
      </c>
      <c r="G1243">
        <f>IFERROR(AVERAGEIFS('HeartRate-2022-03-21-1647950188'!$B:$B,'HeartRate-2022-03-21-1647950188'!$A:$A,Data_Extraction!G$2,'HeartRate-2022-03-21-1647950188'!$C:$C,Data_Extraction!$A1243),"")</f>
        <v>108</v>
      </c>
      <c r="H1243" t="str">
        <f>IFERROR(AVERAGEIFS('HeartRate-2022-03-21-1647950188'!$B:$B,'HeartRate-2022-03-21-1647950188'!$A:$A,Data_Extraction!H$2,'HeartRate-2022-03-21-1647950188'!$C:$C,Data_Extraction!$A1243),"")</f>
        <v/>
      </c>
      <c r="I1243">
        <f>IFERROR(AVERAGEIFS('HeartRate-2022-03-21-1647950188'!$B:$B,'HeartRate-2022-03-21-1647950188'!$A:$A,Data_Extraction!I$2,'HeartRate-2022-03-21-1647950188'!$C:$C,Data_Extraction!$A1243),"")</f>
        <v>67</v>
      </c>
      <c r="J1243" s="8">
        <f t="shared" si="115"/>
        <v>87.5</v>
      </c>
      <c r="N1243" s="11">
        <f>Data_Extraction!A1243</f>
        <v>44635.507627314815</v>
      </c>
      <c r="O1243" s="15">
        <f t="shared" si="116"/>
        <v>44635</v>
      </c>
      <c r="P1243" s="16">
        <f t="shared" si="117"/>
        <v>0.50762731481481482</v>
      </c>
      <c r="Q1243" s="12">
        <f>IF(Data_Extraction!B1243="",Data_Extraction!$J1243*(Q$1),Data_Extraction!B1243)</f>
        <v>78.75</v>
      </c>
      <c r="R1243" s="12">
        <f>IF(Data_Extraction!C1243="",Data_Extraction!$J1243*(R$1),Data_Extraction!C1243)</f>
        <v>80.5</v>
      </c>
      <c r="S1243" s="12">
        <f>IF(Data_Extraction!D1243="",Data_Extraction!$J1243*(S$1),Data_Extraction!D1243)</f>
        <v>91</v>
      </c>
      <c r="T1243" s="12">
        <f>IF(Data_Extraction!E1243="",Data_Extraction!$J1243*(T$1),Data_Extraction!E1243)</f>
        <v>83.125</v>
      </c>
      <c r="U1243" s="12">
        <f>IF(Data_Extraction!F1243="",Data_Extraction!$J1243*(U$1),Data_Extraction!F1243)</f>
        <v>85.75</v>
      </c>
      <c r="V1243" s="12">
        <f>IF(Data_Extraction!G1243="",Data_Extraction!$J1243*(V$1),Data_Extraction!G1243)</f>
        <v>108</v>
      </c>
      <c r="W1243" s="12">
        <f>IF(Data_Extraction!H1243="",Data_Extraction!$J1243*(W$1),Data_Extraction!H1243)</f>
        <v>93.625</v>
      </c>
      <c r="X1243" s="12">
        <f>IF(Data_Extraction!I1243="",Data_Extraction!$J1243*(X$1),Data_Extraction!I1243)</f>
        <v>67</v>
      </c>
      <c r="Y1243" s="13">
        <f t="shared" si="114"/>
        <v>85.96875</v>
      </c>
      <c r="Z1243" s="17" t="str">
        <f t="shared" si="118"/>
        <v>Afternoon</v>
      </c>
      <c r="AA1243" s="14" t="str">
        <f>VLOOKUP($N1243,'HeartRate-2022-03-21-1647950188'!$C:$G,2,0)</f>
        <v>Hands on</v>
      </c>
      <c r="AB1243" s="14" t="str">
        <f>VLOOKUP($N1243,'HeartRate-2022-03-21-1647950188'!$C:$G,3,0)</f>
        <v>Off Campus</v>
      </c>
      <c r="AC1243" s="14" t="str">
        <f>VLOOKUP($N1243,'HeartRate-2022-03-21-1647950188'!$C:$G,4,0)</f>
        <v>Standing</v>
      </c>
      <c r="AD1243" s="14" t="str">
        <f>VLOOKUP($N1243,'HeartRate-2022-03-21-1647950188'!$C:$G,5,0)</f>
        <v>Technical Contexts</v>
      </c>
      <c r="AE1243">
        <f t="shared" si="119"/>
        <v>0</v>
      </c>
      <c r="AF1243" s="18">
        <v>44635</v>
      </c>
      <c r="AG1243" s="19">
        <v>0.50762731481481482</v>
      </c>
    </row>
    <row r="1244" spans="1:33" x14ac:dyDescent="0.3">
      <c r="A1244" s="5">
        <v>44635.507638888892</v>
      </c>
      <c r="B1244">
        <f>IFERROR(AVERAGEIFS('HeartRate-2022-03-21-1647950188'!$B:$B,'HeartRate-2022-03-21-1647950188'!$A:$A,Data_Extraction!B$2,'HeartRate-2022-03-21-1647950188'!$C:$C,Data_Extraction!$A1244),"")</f>
        <v>106</v>
      </c>
      <c r="C1244" t="str">
        <f>IFERROR(AVERAGEIFS('HeartRate-2022-03-21-1647950188'!$B:$B,'HeartRate-2022-03-21-1647950188'!$A:$A,Data_Extraction!C$2,'HeartRate-2022-03-21-1647950188'!$C:$C,Data_Extraction!$A1244),"")</f>
        <v/>
      </c>
      <c r="D1244" t="str">
        <f>IFERROR(AVERAGEIFS('HeartRate-2022-03-21-1647950188'!$B:$B,'HeartRate-2022-03-21-1647950188'!$A:$A,Data_Extraction!D$2,'HeartRate-2022-03-21-1647950188'!$C:$C,Data_Extraction!$A1244),"")</f>
        <v/>
      </c>
      <c r="E1244" t="str">
        <f>IFERROR(AVERAGEIFS('HeartRate-2022-03-21-1647950188'!$B:$B,'HeartRate-2022-03-21-1647950188'!$A:$A,Data_Extraction!E$2,'HeartRate-2022-03-21-1647950188'!$C:$C,Data_Extraction!$A1244),"")</f>
        <v/>
      </c>
      <c r="F1244" t="str">
        <f>IFERROR(AVERAGEIFS('HeartRate-2022-03-21-1647950188'!$B:$B,'HeartRate-2022-03-21-1647950188'!$A:$A,Data_Extraction!F$2,'HeartRate-2022-03-21-1647950188'!$C:$C,Data_Extraction!$A1244),"")</f>
        <v/>
      </c>
      <c r="G1244" t="str">
        <f>IFERROR(AVERAGEIFS('HeartRate-2022-03-21-1647950188'!$B:$B,'HeartRate-2022-03-21-1647950188'!$A:$A,Data_Extraction!G$2,'HeartRate-2022-03-21-1647950188'!$C:$C,Data_Extraction!$A1244),"")</f>
        <v/>
      </c>
      <c r="H1244">
        <f>IFERROR(AVERAGEIFS('HeartRate-2022-03-21-1647950188'!$B:$B,'HeartRate-2022-03-21-1647950188'!$A:$A,Data_Extraction!H$2,'HeartRate-2022-03-21-1647950188'!$C:$C,Data_Extraction!$A1244),"")</f>
        <v>85</v>
      </c>
      <c r="I1244" t="str">
        <f>IFERROR(AVERAGEIFS('HeartRate-2022-03-21-1647950188'!$B:$B,'HeartRate-2022-03-21-1647950188'!$A:$A,Data_Extraction!I$2,'HeartRate-2022-03-21-1647950188'!$C:$C,Data_Extraction!$A1244),"")</f>
        <v/>
      </c>
      <c r="J1244" s="8">
        <f t="shared" si="115"/>
        <v>95.5</v>
      </c>
      <c r="N1244" s="11">
        <f>Data_Extraction!A1244</f>
        <v>44635.507638888892</v>
      </c>
      <c r="O1244" s="15">
        <f t="shared" si="116"/>
        <v>44635</v>
      </c>
      <c r="P1244" s="16">
        <f t="shared" si="117"/>
        <v>0.50763888888888886</v>
      </c>
      <c r="Q1244" s="12">
        <f>IF(Data_Extraction!B1244="",Data_Extraction!$J1244*(Q$1),Data_Extraction!B1244)</f>
        <v>106</v>
      </c>
      <c r="R1244" s="12">
        <f>IF(Data_Extraction!C1244="",Data_Extraction!$J1244*(R$1),Data_Extraction!C1244)</f>
        <v>87.86</v>
      </c>
      <c r="S1244" s="12">
        <f>IF(Data_Extraction!D1244="",Data_Extraction!$J1244*(S$1),Data_Extraction!D1244)</f>
        <v>99.320000000000007</v>
      </c>
      <c r="T1244" s="12">
        <f>IF(Data_Extraction!E1244="",Data_Extraction!$J1244*(T$1),Data_Extraction!E1244)</f>
        <v>90.724999999999994</v>
      </c>
      <c r="U1244" s="12">
        <f>IF(Data_Extraction!F1244="",Data_Extraction!$J1244*(U$1),Data_Extraction!F1244)</f>
        <v>93.59</v>
      </c>
      <c r="V1244" s="12">
        <f>IF(Data_Extraction!G1244="",Data_Extraction!$J1244*(V$1),Data_Extraction!G1244)</f>
        <v>86.905000000000001</v>
      </c>
      <c r="W1244" s="12">
        <f>IF(Data_Extraction!H1244="",Data_Extraction!$J1244*(W$1),Data_Extraction!H1244)</f>
        <v>85</v>
      </c>
      <c r="X1244" s="12">
        <f>IF(Data_Extraction!I1244="",Data_Extraction!$J1244*(X$1),Data_Extraction!I1244)</f>
        <v>92.634999999999991</v>
      </c>
      <c r="Y1244" s="13">
        <f t="shared" si="114"/>
        <v>92.754374999999996</v>
      </c>
      <c r="Z1244" s="17" t="str">
        <f t="shared" si="118"/>
        <v>Afternoon</v>
      </c>
      <c r="AA1244" s="14" t="str">
        <f>VLOOKUP($N1244,'HeartRate-2022-03-21-1647950188'!$C:$G,2,0)</f>
        <v>Hands on</v>
      </c>
      <c r="AB1244" s="14" t="str">
        <f>VLOOKUP($N1244,'HeartRate-2022-03-21-1647950188'!$C:$G,3,0)</f>
        <v>Off Campus</v>
      </c>
      <c r="AC1244" s="14" t="str">
        <f>VLOOKUP($N1244,'HeartRate-2022-03-21-1647950188'!$C:$G,4,0)</f>
        <v>Standing</v>
      </c>
      <c r="AD1244" s="14" t="str">
        <f>VLOOKUP($N1244,'HeartRate-2022-03-21-1647950188'!$C:$G,5,0)</f>
        <v>Technical Contexts</v>
      </c>
      <c r="AE1244">
        <f t="shared" si="119"/>
        <v>0</v>
      </c>
      <c r="AF1244" s="18">
        <v>44635</v>
      </c>
      <c r="AG1244" s="19">
        <v>0.50763888888888886</v>
      </c>
    </row>
    <row r="1245" spans="1:33" x14ac:dyDescent="0.3">
      <c r="A1245" s="5">
        <v>44635.508321759262</v>
      </c>
      <c r="B1245" t="str">
        <f>IFERROR(AVERAGEIFS('HeartRate-2022-03-21-1647950188'!$B:$B,'HeartRate-2022-03-21-1647950188'!$A:$A,Data_Extraction!B$2,'HeartRate-2022-03-21-1647950188'!$C:$C,Data_Extraction!$A1245),"")</f>
        <v/>
      </c>
      <c r="C1245" t="str">
        <f>IFERROR(AVERAGEIFS('HeartRate-2022-03-21-1647950188'!$B:$B,'HeartRate-2022-03-21-1647950188'!$A:$A,Data_Extraction!C$2,'HeartRate-2022-03-21-1647950188'!$C:$C,Data_Extraction!$A1245),"")</f>
        <v/>
      </c>
      <c r="D1245" t="str">
        <f>IFERROR(AVERAGEIFS('HeartRate-2022-03-21-1647950188'!$B:$B,'HeartRate-2022-03-21-1647950188'!$A:$A,Data_Extraction!D$2,'HeartRate-2022-03-21-1647950188'!$C:$C,Data_Extraction!$A1245),"")</f>
        <v/>
      </c>
      <c r="E1245" t="str">
        <f>IFERROR(AVERAGEIFS('HeartRate-2022-03-21-1647950188'!$B:$B,'HeartRate-2022-03-21-1647950188'!$A:$A,Data_Extraction!E$2,'HeartRate-2022-03-21-1647950188'!$C:$C,Data_Extraction!$A1245),"")</f>
        <v/>
      </c>
      <c r="F1245" t="str">
        <f>IFERROR(AVERAGEIFS('HeartRate-2022-03-21-1647950188'!$B:$B,'HeartRate-2022-03-21-1647950188'!$A:$A,Data_Extraction!F$2,'HeartRate-2022-03-21-1647950188'!$C:$C,Data_Extraction!$A1245),"")</f>
        <v/>
      </c>
      <c r="G1245">
        <f>IFERROR(AVERAGEIFS('HeartRate-2022-03-21-1647950188'!$B:$B,'HeartRate-2022-03-21-1647950188'!$A:$A,Data_Extraction!G$2,'HeartRate-2022-03-21-1647950188'!$C:$C,Data_Extraction!$A1245),"")</f>
        <v>106</v>
      </c>
      <c r="H1245" t="str">
        <f>IFERROR(AVERAGEIFS('HeartRate-2022-03-21-1647950188'!$B:$B,'HeartRate-2022-03-21-1647950188'!$A:$A,Data_Extraction!H$2,'HeartRate-2022-03-21-1647950188'!$C:$C,Data_Extraction!$A1245),"")</f>
        <v/>
      </c>
      <c r="I1245">
        <f>IFERROR(AVERAGEIFS('HeartRate-2022-03-21-1647950188'!$B:$B,'HeartRate-2022-03-21-1647950188'!$A:$A,Data_Extraction!I$2,'HeartRate-2022-03-21-1647950188'!$C:$C,Data_Extraction!$A1245),"")</f>
        <v>75</v>
      </c>
      <c r="J1245" s="8">
        <f t="shared" si="115"/>
        <v>90.5</v>
      </c>
      <c r="N1245" s="11">
        <f>Data_Extraction!A1245</f>
        <v>44635.508321759262</v>
      </c>
      <c r="O1245" s="15">
        <f t="shared" si="116"/>
        <v>44635</v>
      </c>
      <c r="P1245" s="16">
        <f t="shared" si="117"/>
        <v>0.50832175925925926</v>
      </c>
      <c r="Q1245" s="12">
        <f>IF(Data_Extraction!B1245="",Data_Extraction!$J1245*(Q$1),Data_Extraction!B1245)</f>
        <v>81.45</v>
      </c>
      <c r="R1245" s="12">
        <f>IF(Data_Extraction!C1245="",Data_Extraction!$J1245*(R$1),Data_Extraction!C1245)</f>
        <v>83.26</v>
      </c>
      <c r="S1245" s="12">
        <f>IF(Data_Extraction!D1245="",Data_Extraction!$J1245*(S$1),Data_Extraction!D1245)</f>
        <v>94.12</v>
      </c>
      <c r="T1245" s="12">
        <f>IF(Data_Extraction!E1245="",Data_Extraction!$J1245*(T$1),Data_Extraction!E1245)</f>
        <v>85.974999999999994</v>
      </c>
      <c r="U1245" s="12">
        <f>IF(Data_Extraction!F1245="",Data_Extraction!$J1245*(U$1),Data_Extraction!F1245)</f>
        <v>88.69</v>
      </c>
      <c r="V1245" s="12">
        <f>IF(Data_Extraction!G1245="",Data_Extraction!$J1245*(V$1),Data_Extraction!G1245)</f>
        <v>106</v>
      </c>
      <c r="W1245" s="12">
        <f>IF(Data_Extraction!H1245="",Data_Extraction!$J1245*(W$1),Data_Extraction!H1245)</f>
        <v>96.835000000000008</v>
      </c>
      <c r="X1245" s="12">
        <f>IF(Data_Extraction!I1245="",Data_Extraction!$J1245*(X$1),Data_Extraction!I1245)</f>
        <v>75</v>
      </c>
      <c r="Y1245" s="13">
        <f t="shared" si="114"/>
        <v>88.916250000000019</v>
      </c>
      <c r="Z1245" s="17" t="str">
        <f t="shared" si="118"/>
        <v>Afternoon</v>
      </c>
      <c r="AA1245" s="14" t="str">
        <f>VLOOKUP($N1245,'HeartRate-2022-03-21-1647950188'!$C:$G,2,0)</f>
        <v>Hands on</v>
      </c>
      <c r="AB1245" s="14" t="str">
        <f>VLOOKUP($N1245,'HeartRate-2022-03-21-1647950188'!$C:$G,3,0)</f>
        <v>Off Campus</v>
      </c>
      <c r="AC1245" s="14" t="str">
        <f>VLOOKUP($N1245,'HeartRate-2022-03-21-1647950188'!$C:$G,4,0)</f>
        <v>Standing</v>
      </c>
      <c r="AD1245" s="14" t="str">
        <f>VLOOKUP($N1245,'HeartRate-2022-03-21-1647950188'!$C:$G,5,0)</f>
        <v>Technical Contexts</v>
      </c>
      <c r="AE1245">
        <f t="shared" si="119"/>
        <v>0</v>
      </c>
      <c r="AF1245" s="18">
        <v>44635</v>
      </c>
      <c r="AG1245" s="19">
        <v>0.50832175925925926</v>
      </c>
    </row>
    <row r="1246" spans="1:33" x14ac:dyDescent="0.3">
      <c r="A1246" s="5">
        <v>44635.509016203701</v>
      </c>
      <c r="B1246" t="str">
        <f>IFERROR(AVERAGEIFS('HeartRate-2022-03-21-1647950188'!$B:$B,'HeartRate-2022-03-21-1647950188'!$A:$A,Data_Extraction!B$2,'HeartRate-2022-03-21-1647950188'!$C:$C,Data_Extraction!$A1246),"")</f>
        <v/>
      </c>
      <c r="C1246" t="str">
        <f>IFERROR(AVERAGEIFS('HeartRate-2022-03-21-1647950188'!$B:$B,'HeartRate-2022-03-21-1647950188'!$A:$A,Data_Extraction!C$2,'HeartRate-2022-03-21-1647950188'!$C:$C,Data_Extraction!$A1246),"")</f>
        <v/>
      </c>
      <c r="D1246" t="str">
        <f>IFERROR(AVERAGEIFS('HeartRate-2022-03-21-1647950188'!$B:$B,'HeartRate-2022-03-21-1647950188'!$A:$A,Data_Extraction!D$2,'HeartRate-2022-03-21-1647950188'!$C:$C,Data_Extraction!$A1246),"")</f>
        <v/>
      </c>
      <c r="E1246" t="str">
        <f>IFERROR(AVERAGEIFS('HeartRate-2022-03-21-1647950188'!$B:$B,'HeartRate-2022-03-21-1647950188'!$A:$A,Data_Extraction!E$2,'HeartRate-2022-03-21-1647950188'!$C:$C,Data_Extraction!$A1246),"")</f>
        <v/>
      </c>
      <c r="F1246" t="str">
        <f>IFERROR(AVERAGEIFS('HeartRate-2022-03-21-1647950188'!$B:$B,'HeartRate-2022-03-21-1647950188'!$A:$A,Data_Extraction!F$2,'HeartRate-2022-03-21-1647950188'!$C:$C,Data_Extraction!$A1246),"")</f>
        <v/>
      </c>
      <c r="G1246">
        <f>IFERROR(AVERAGEIFS('HeartRate-2022-03-21-1647950188'!$B:$B,'HeartRate-2022-03-21-1647950188'!$A:$A,Data_Extraction!G$2,'HeartRate-2022-03-21-1647950188'!$C:$C,Data_Extraction!$A1246),"")</f>
        <v>118</v>
      </c>
      <c r="H1246" t="str">
        <f>IFERROR(AVERAGEIFS('HeartRate-2022-03-21-1647950188'!$B:$B,'HeartRate-2022-03-21-1647950188'!$A:$A,Data_Extraction!H$2,'HeartRate-2022-03-21-1647950188'!$C:$C,Data_Extraction!$A1246),"")</f>
        <v/>
      </c>
      <c r="I1246">
        <f>IFERROR(AVERAGEIFS('HeartRate-2022-03-21-1647950188'!$B:$B,'HeartRate-2022-03-21-1647950188'!$A:$A,Data_Extraction!I$2,'HeartRate-2022-03-21-1647950188'!$C:$C,Data_Extraction!$A1246),"")</f>
        <v>62</v>
      </c>
      <c r="J1246" s="8">
        <f t="shared" si="115"/>
        <v>90</v>
      </c>
      <c r="N1246" s="11">
        <f>Data_Extraction!A1246</f>
        <v>44635.509016203701</v>
      </c>
      <c r="O1246" s="15">
        <f t="shared" si="116"/>
        <v>44635</v>
      </c>
      <c r="P1246" s="16">
        <f t="shared" si="117"/>
        <v>0.50901620370370371</v>
      </c>
      <c r="Q1246" s="12">
        <f>IF(Data_Extraction!B1246="",Data_Extraction!$J1246*(Q$1),Data_Extraction!B1246)</f>
        <v>81</v>
      </c>
      <c r="R1246" s="12">
        <f>IF(Data_Extraction!C1246="",Data_Extraction!$J1246*(R$1),Data_Extraction!C1246)</f>
        <v>82.8</v>
      </c>
      <c r="S1246" s="12">
        <f>IF(Data_Extraction!D1246="",Data_Extraction!$J1246*(S$1),Data_Extraction!D1246)</f>
        <v>93.600000000000009</v>
      </c>
      <c r="T1246" s="12">
        <f>IF(Data_Extraction!E1246="",Data_Extraction!$J1246*(T$1),Data_Extraction!E1246)</f>
        <v>85.5</v>
      </c>
      <c r="U1246" s="12">
        <f>IF(Data_Extraction!F1246="",Data_Extraction!$J1246*(U$1),Data_Extraction!F1246)</f>
        <v>88.2</v>
      </c>
      <c r="V1246" s="12">
        <f>IF(Data_Extraction!G1246="",Data_Extraction!$J1246*(V$1),Data_Extraction!G1246)</f>
        <v>118</v>
      </c>
      <c r="W1246" s="12">
        <f>IF(Data_Extraction!H1246="",Data_Extraction!$J1246*(W$1),Data_Extraction!H1246)</f>
        <v>96.300000000000011</v>
      </c>
      <c r="X1246" s="12">
        <f>IF(Data_Extraction!I1246="",Data_Extraction!$J1246*(X$1),Data_Extraction!I1246)</f>
        <v>62</v>
      </c>
      <c r="Y1246" s="13">
        <f t="shared" si="114"/>
        <v>88.425000000000011</v>
      </c>
      <c r="Z1246" s="17" t="str">
        <f t="shared" si="118"/>
        <v>Afternoon</v>
      </c>
      <c r="AA1246" s="14" t="str">
        <f>VLOOKUP($N1246,'HeartRate-2022-03-21-1647950188'!$C:$G,2,0)</f>
        <v>Hands on</v>
      </c>
      <c r="AB1246" s="14" t="str">
        <f>VLOOKUP($N1246,'HeartRate-2022-03-21-1647950188'!$C:$G,3,0)</f>
        <v>Off Campus</v>
      </c>
      <c r="AC1246" s="14" t="str">
        <f>VLOOKUP($N1246,'HeartRate-2022-03-21-1647950188'!$C:$G,4,0)</f>
        <v>Standing</v>
      </c>
      <c r="AD1246" s="14" t="str">
        <f>VLOOKUP($N1246,'HeartRate-2022-03-21-1647950188'!$C:$G,5,0)</f>
        <v>Technical Contexts</v>
      </c>
      <c r="AE1246">
        <f t="shared" si="119"/>
        <v>0</v>
      </c>
      <c r="AF1246" s="18">
        <v>44635</v>
      </c>
      <c r="AG1246" s="19">
        <v>0.50901620370370371</v>
      </c>
    </row>
    <row r="1247" spans="1:33" x14ac:dyDescent="0.3">
      <c r="A1247" s="5">
        <v>44635.509710648148</v>
      </c>
      <c r="B1247" t="str">
        <f>IFERROR(AVERAGEIFS('HeartRate-2022-03-21-1647950188'!$B:$B,'HeartRate-2022-03-21-1647950188'!$A:$A,Data_Extraction!B$2,'HeartRate-2022-03-21-1647950188'!$C:$C,Data_Extraction!$A1247),"")</f>
        <v/>
      </c>
      <c r="C1247" t="str">
        <f>IFERROR(AVERAGEIFS('HeartRate-2022-03-21-1647950188'!$B:$B,'HeartRate-2022-03-21-1647950188'!$A:$A,Data_Extraction!C$2,'HeartRate-2022-03-21-1647950188'!$C:$C,Data_Extraction!$A1247),"")</f>
        <v/>
      </c>
      <c r="D1247" t="str">
        <f>IFERROR(AVERAGEIFS('HeartRate-2022-03-21-1647950188'!$B:$B,'HeartRate-2022-03-21-1647950188'!$A:$A,Data_Extraction!D$2,'HeartRate-2022-03-21-1647950188'!$C:$C,Data_Extraction!$A1247),"")</f>
        <v/>
      </c>
      <c r="E1247" t="str">
        <f>IFERROR(AVERAGEIFS('HeartRate-2022-03-21-1647950188'!$B:$B,'HeartRate-2022-03-21-1647950188'!$A:$A,Data_Extraction!E$2,'HeartRate-2022-03-21-1647950188'!$C:$C,Data_Extraction!$A1247),"")</f>
        <v/>
      </c>
      <c r="F1247" t="str">
        <f>IFERROR(AVERAGEIFS('HeartRate-2022-03-21-1647950188'!$B:$B,'HeartRate-2022-03-21-1647950188'!$A:$A,Data_Extraction!F$2,'HeartRate-2022-03-21-1647950188'!$C:$C,Data_Extraction!$A1247),"")</f>
        <v/>
      </c>
      <c r="G1247">
        <f>IFERROR(AVERAGEIFS('HeartRate-2022-03-21-1647950188'!$B:$B,'HeartRate-2022-03-21-1647950188'!$A:$A,Data_Extraction!G$2,'HeartRate-2022-03-21-1647950188'!$C:$C,Data_Extraction!$A1247),"")</f>
        <v>123</v>
      </c>
      <c r="H1247" t="str">
        <f>IFERROR(AVERAGEIFS('HeartRate-2022-03-21-1647950188'!$B:$B,'HeartRate-2022-03-21-1647950188'!$A:$A,Data_Extraction!H$2,'HeartRate-2022-03-21-1647950188'!$C:$C,Data_Extraction!$A1247),"")</f>
        <v/>
      </c>
      <c r="I1247">
        <f>IFERROR(AVERAGEIFS('HeartRate-2022-03-21-1647950188'!$B:$B,'HeartRate-2022-03-21-1647950188'!$A:$A,Data_Extraction!I$2,'HeartRate-2022-03-21-1647950188'!$C:$C,Data_Extraction!$A1247),"")</f>
        <v>56</v>
      </c>
      <c r="J1247" s="8">
        <f t="shared" si="115"/>
        <v>89.5</v>
      </c>
      <c r="N1247" s="11">
        <f>Data_Extraction!A1247</f>
        <v>44635.509710648148</v>
      </c>
      <c r="O1247" s="15">
        <f t="shared" si="116"/>
        <v>44635</v>
      </c>
      <c r="P1247" s="16">
        <f t="shared" si="117"/>
        <v>0.50971064814814815</v>
      </c>
      <c r="Q1247" s="12">
        <f>IF(Data_Extraction!B1247="",Data_Extraction!$J1247*(Q$1),Data_Extraction!B1247)</f>
        <v>80.55</v>
      </c>
      <c r="R1247" s="12">
        <f>IF(Data_Extraction!C1247="",Data_Extraction!$J1247*(R$1),Data_Extraction!C1247)</f>
        <v>82.34</v>
      </c>
      <c r="S1247" s="12">
        <f>IF(Data_Extraction!D1247="",Data_Extraction!$J1247*(S$1),Data_Extraction!D1247)</f>
        <v>93.08</v>
      </c>
      <c r="T1247" s="12">
        <f>IF(Data_Extraction!E1247="",Data_Extraction!$J1247*(T$1),Data_Extraction!E1247)</f>
        <v>85.024999999999991</v>
      </c>
      <c r="U1247" s="12">
        <f>IF(Data_Extraction!F1247="",Data_Extraction!$J1247*(U$1),Data_Extraction!F1247)</f>
        <v>87.71</v>
      </c>
      <c r="V1247" s="12">
        <f>IF(Data_Extraction!G1247="",Data_Extraction!$J1247*(V$1),Data_Extraction!G1247)</f>
        <v>123</v>
      </c>
      <c r="W1247" s="12">
        <f>IF(Data_Extraction!H1247="",Data_Extraction!$J1247*(W$1),Data_Extraction!H1247)</f>
        <v>95.765000000000001</v>
      </c>
      <c r="X1247" s="12">
        <f>IF(Data_Extraction!I1247="",Data_Extraction!$J1247*(X$1),Data_Extraction!I1247)</f>
        <v>56</v>
      </c>
      <c r="Y1247" s="13">
        <f t="shared" si="114"/>
        <v>87.933749999999989</v>
      </c>
      <c r="Z1247" s="17" t="str">
        <f t="shared" si="118"/>
        <v>Afternoon</v>
      </c>
      <c r="AA1247" s="14" t="str">
        <f>VLOOKUP($N1247,'HeartRate-2022-03-21-1647950188'!$C:$G,2,0)</f>
        <v>Hands on</v>
      </c>
      <c r="AB1247" s="14" t="str">
        <f>VLOOKUP($N1247,'HeartRate-2022-03-21-1647950188'!$C:$G,3,0)</f>
        <v>Off Campus</v>
      </c>
      <c r="AC1247" s="14" t="str">
        <f>VLOOKUP($N1247,'HeartRate-2022-03-21-1647950188'!$C:$G,4,0)</f>
        <v>Standing</v>
      </c>
      <c r="AD1247" s="14" t="str">
        <f>VLOOKUP($N1247,'HeartRate-2022-03-21-1647950188'!$C:$G,5,0)</f>
        <v>Technical Contexts</v>
      </c>
      <c r="AE1247">
        <f t="shared" si="119"/>
        <v>0</v>
      </c>
      <c r="AF1247" s="18">
        <v>44635</v>
      </c>
      <c r="AG1247" s="19">
        <v>0.50971064814814815</v>
      </c>
    </row>
    <row r="1248" spans="1:33" x14ac:dyDescent="0.3">
      <c r="A1248" s="5">
        <v>44635.510104166664</v>
      </c>
      <c r="B1248" t="str">
        <f>IFERROR(AVERAGEIFS('HeartRate-2022-03-21-1647950188'!$B:$B,'HeartRate-2022-03-21-1647950188'!$A:$A,Data_Extraction!B$2,'HeartRate-2022-03-21-1647950188'!$C:$C,Data_Extraction!$A1248),"")</f>
        <v/>
      </c>
      <c r="C1248" t="str">
        <f>IFERROR(AVERAGEIFS('HeartRate-2022-03-21-1647950188'!$B:$B,'HeartRate-2022-03-21-1647950188'!$A:$A,Data_Extraction!C$2,'HeartRate-2022-03-21-1647950188'!$C:$C,Data_Extraction!$A1248),"")</f>
        <v/>
      </c>
      <c r="D1248" t="str">
        <f>IFERROR(AVERAGEIFS('HeartRate-2022-03-21-1647950188'!$B:$B,'HeartRate-2022-03-21-1647950188'!$A:$A,Data_Extraction!D$2,'HeartRate-2022-03-21-1647950188'!$C:$C,Data_Extraction!$A1248),"")</f>
        <v/>
      </c>
      <c r="E1248" t="str">
        <f>IFERROR(AVERAGEIFS('HeartRate-2022-03-21-1647950188'!$B:$B,'HeartRate-2022-03-21-1647950188'!$A:$A,Data_Extraction!E$2,'HeartRate-2022-03-21-1647950188'!$C:$C,Data_Extraction!$A1248),"")</f>
        <v/>
      </c>
      <c r="F1248" t="str">
        <f>IFERROR(AVERAGEIFS('HeartRate-2022-03-21-1647950188'!$B:$B,'HeartRate-2022-03-21-1647950188'!$A:$A,Data_Extraction!F$2,'HeartRate-2022-03-21-1647950188'!$C:$C,Data_Extraction!$A1248),"")</f>
        <v/>
      </c>
      <c r="G1248" t="str">
        <f>IFERROR(AVERAGEIFS('HeartRate-2022-03-21-1647950188'!$B:$B,'HeartRate-2022-03-21-1647950188'!$A:$A,Data_Extraction!G$2,'HeartRate-2022-03-21-1647950188'!$C:$C,Data_Extraction!$A1248),"")</f>
        <v/>
      </c>
      <c r="H1248" t="str">
        <f>IFERROR(AVERAGEIFS('HeartRate-2022-03-21-1647950188'!$B:$B,'HeartRate-2022-03-21-1647950188'!$A:$A,Data_Extraction!H$2,'HeartRate-2022-03-21-1647950188'!$C:$C,Data_Extraction!$A1248),"")</f>
        <v/>
      </c>
      <c r="I1248">
        <f>IFERROR(AVERAGEIFS('HeartRate-2022-03-21-1647950188'!$B:$B,'HeartRate-2022-03-21-1647950188'!$A:$A,Data_Extraction!I$2,'HeartRate-2022-03-21-1647950188'!$C:$C,Data_Extraction!$A1248),"")</f>
        <v>66</v>
      </c>
      <c r="J1248" s="8">
        <f t="shared" si="115"/>
        <v>66</v>
      </c>
      <c r="N1248" s="11">
        <f>Data_Extraction!A1248</f>
        <v>44635.510104166664</v>
      </c>
      <c r="O1248" s="15">
        <f t="shared" si="116"/>
        <v>44635</v>
      </c>
      <c r="P1248" s="16">
        <f t="shared" si="117"/>
        <v>0.51010416666666669</v>
      </c>
      <c r="Q1248" s="12">
        <f>IF(Data_Extraction!B1248="",Data_Extraction!$J1248*(Q$1),Data_Extraction!B1248)</f>
        <v>59.4</v>
      </c>
      <c r="R1248" s="12">
        <f>IF(Data_Extraction!C1248="",Data_Extraction!$J1248*(R$1),Data_Extraction!C1248)</f>
        <v>60.720000000000006</v>
      </c>
      <c r="S1248" s="12">
        <f>IF(Data_Extraction!D1248="",Data_Extraction!$J1248*(S$1),Data_Extraction!D1248)</f>
        <v>68.64</v>
      </c>
      <c r="T1248" s="12">
        <f>IF(Data_Extraction!E1248="",Data_Extraction!$J1248*(T$1),Data_Extraction!E1248)</f>
        <v>62.699999999999996</v>
      </c>
      <c r="U1248" s="12">
        <f>IF(Data_Extraction!F1248="",Data_Extraction!$J1248*(U$1),Data_Extraction!F1248)</f>
        <v>64.679999999999993</v>
      </c>
      <c r="V1248" s="12">
        <f>IF(Data_Extraction!G1248="",Data_Extraction!$J1248*(V$1),Data_Extraction!G1248)</f>
        <v>60.06</v>
      </c>
      <c r="W1248" s="12">
        <f>IF(Data_Extraction!H1248="",Data_Extraction!$J1248*(W$1),Data_Extraction!H1248)</f>
        <v>70.62</v>
      </c>
      <c r="X1248" s="12">
        <f>IF(Data_Extraction!I1248="",Data_Extraction!$J1248*(X$1),Data_Extraction!I1248)</f>
        <v>66</v>
      </c>
      <c r="Y1248" s="13">
        <f t="shared" si="114"/>
        <v>64.102499999999992</v>
      </c>
      <c r="Z1248" s="17" t="str">
        <f t="shared" si="118"/>
        <v>Afternoon</v>
      </c>
      <c r="AA1248" s="14" t="str">
        <f>VLOOKUP($N1248,'HeartRate-2022-03-21-1647950188'!$C:$G,2,0)</f>
        <v>Hands on</v>
      </c>
      <c r="AB1248" s="14" t="str">
        <f>VLOOKUP($N1248,'HeartRate-2022-03-21-1647950188'!$C:$G,3,0)</f>
        <v>Off Campus</v>
      </c>
      <c r="AC1248" s="14" t="str">
        <f>VLOOKUP($N1248,'HeartRate-2022-03-21-1647950188'!$C:$G,4,0)</f>
        <v>Standing</v>
      </c>
      <c r="AD1248" s="14" t="str">
        <f>VLOOKUP($N1248,'HeartRate-2022-03-21-1647950188'!$C:$G,5,0)</f>
        <v>Technical Contexts</v>
      </c>
      <c r="AE1248">
        <f t="shared" si="119"/>
        <v>0</v>
      </c>
      <c r="AF1248" s="18">
        <v>44635</v>
      </c>
      <c r="AG1248" s="19">
        <v>0.51010416666666669</v>
      </c>
    </row>
    <row r="1249" spans="1:33" x14ac:dyDescent="0.3">
      <c r="A1249" s="5">
        <v>44635.510231481479</v>
      </c>
      <c r="B1249" t="str">
        <f>IFERROR(AVERAGEIFS('HeartRate-2022-03-21-1647950188'!$B:$B,'HeartRate-2022-03-21-1647950188'!$A:$A,Data_Extraction!B$2,'HeartRate-2022-03-21-1647950188'!$C:$C,Data_Extraction!$A1249),"")</f>
        <v/>
      </c>
      <c r="C1249" t="str">
        <f>IFERROR(AVERAGEIFS('HeartRate-2022-03-21-1647950188'!$B:$B,'HeartRate-2022-03-21-1647950188'!$A:$A,Data_Extraction!C$2,'HeartRate-2022-03-21-1647950188'!$C:$C,Data_Extraction!$A1249),"")</f>
        <v/>
      </c>
      <c r="D1249" t="str">
        <f>IFERROR(AVERAGEIFS('HeartRate-2022-03-21-1647950188'!$B:$B,'HeartRate-2022-03-21-1647950188'!$A:$A,Data_Extraction!D$2,'HeartRate-2022-03-21-1647950188'!$C:$C,Data_Extraction!$A1249),"")</f>
        <v/>
      </c>
      <c r="E1249" t="str">
        <f>IFERROR(AVERAGEIFS('HeartRate-2022-03-21-1647950188'!$B:$B,'HeartRate-2022-03-21-1647950188'!$A:$A,Data_Extraction!E$2,'HeartRate-2022-03-21-1647950188'!$C:$C,Data_Extraction!$A1249),"")</f>
        <v/>
      </c>
      <c r="F1249" t="str">
        <f>IFERROR(AVERAGEIFS('HeartRate-2022-03-21-1647950188'!$B:$B,'HeartRate-2022-03-21-1647950188'!$A:$A,Data_Extraction!F$2,'HeartRate-2022-03-21-1647950188'!$C:$C,Data_Extraction!$A1249),"")</f>
        <v/>
      </c>
      <c r="G1249" t="str">
        <f>IFERROR(AVERAGEIFS('HeartRate-2022-03-21-1647950188'!$B:$B,'HeartRate-2022-03-21-1647950188'!$A:$A,Data_Extraction!G$2,'HeartRate-2022-03-21-1647950188'!$C:$C,Data_Extraction!$A1249),"")</f>
        <v/>
      </c>
      <c r="H1249" t="str">
        <f>IFERROR(AVERAGEIFS('HeartRate-2022-03-21-1647950188'!$B:$B,'HeartRate-2022-03-21-1647950188'!$A:$A,Data_Extraction!H$2,'HeartRate-2022-03-21-1647950188'!$C:$C,Data_Extraction!$A1249),"")</f>
        <v/>
      </c>
      <c r="I1249">
        <f>IFERROR(AVERAGEIFS('HeartRate-2022-03-21-1647950188'!$B:$B,'HeartRate-2022-03-21-1647950188'!$A:$A,Data_Extraction!I$2,'HeartRate-2022-03-21-1647950188'!$C:$C,Data_Extraction!$A1249),"")</f>
        <v>77</v>
      </c>
      <c r="J1249" s="8">
        <f t="shared" si="115"/>
        <v>77</v>
      </c>
      <c r="N1249" s="11">
        <f>Data_Extraction!A1249</f>
        <v>44635.510231481479</v>
      </c>
      <c r="O1249" s="15">
        <f t="shared" si="116"/>
        <v>44635</v>
      </c>
      <c r="P1249" s="16">
        <f t="shared" si="117"/>
        <v>0.51023148148148145</v>
      </c>
      <c r="Q1249" s="12">
        <f>IF(Data_Extraction!B1249="",Data_Extraction!$J1249*(Q$1),Data_Extraction!B1249)</f>
        <v>69.3</v>
      </c>
      <c r="R1249" s="12">
        <f>IF(Data_Extraction!C1249="",Data_Extraction!$J1249*(R$1),Data_Extraction!C1249)</f>
        <v>70.84</v>
      </c>
      <c r="S1249" s="12">
        <f>IF(Data_Extraction!D1249="",Data_Extraction!$J1249*(S$1),Data_Extraction!D1249)</f>
        <v>80.08</v>
      </c>
      <c r="T1249" s="12">
        <f>IF(Data_Extraction!E1249="",Data_Extraction!$J1249*(T$1),Data_Extraction!E1249)</f>
        <v>73.149999999999991</v>
      </c>
      <c r="U1249" s="12">
        <f>IF(Data_Extraction!F1249="",Data_Extraction!$J1249*(U$1),Data_Extraction!F1249)</f>
        <v>75.459999999999994</v>
      </c>
      <c r="V1249" s="12">
        <f>IF(Data_Extraction!G1249="",Data_Extraction!$J1249*(V$1),Data_Extraction!G1249)</f>
        <v>70.070000000000007</v>
      </c>
      <c r="W1249" s="12">
        <f>IF(Data_Extraction!H1249="",Data_Extraction!$J1249*(W$1),Data_Extraction!H1249)</f>
        <v>82.39</v>
      </c>
      <c r="X1249" s="12">
        <f>IF(Data_Extraction!I1249="",Data_Extraction!$J1249*(X$1),Data_Extraction!I1249)</f>
        <v>77</v>
      </c>
      <c r="Y1249" s="13">
        <f t="shared" si="114"/>
        <v>74.786249999999995</v>
      </c>
      <c r="Z1249" s="17" t="str">
        <f t="shared" si="118"/>
        <v>Afternoon</v>
      </c>
      <c r="AA1249" s="14" t="str">
        <f>VLOOKUP($N1249,'HeartRate-2022-03-21-1647950188'!$C:$G,2,0)</f>
        <v>Hands on</v>
      </c>
      <c r="AB1249" s="14" t="str">
        <f>VLOOKUP($N1249,'HeartRate-2022-03-21-1647950188'!$C:$G,3,0)</f>
        <v>Off Campus</v>
      </c>
      <c r="AC1249" s="14" t="str">
        <f>VLOOKUP($N1249,'HeartRate-2022-03-21-1647950188'!$C:$G,4,0)</f>
        <v>Standing</v>
      </c>
      <c r="AD1249" s="14" t="str">
        <f>VLOOKUP($N1249,'HeartRate-2022-03-21-1647950188'!$C:$G,5,0)</f>
        <v>Technical Contexts</v>
      </c>
      <c r="AE1249">
        <f t="shared" si="119"/>
        <v>0</v>
      </c>
      <c r="AF1249" s="18">
        <v>44635</v>
      </c>
      <c r="AG1249" s="19">
        <v>0.51023148148148145</v>
      </c>
    </row>
    <row r="1250" spans="1:33" x14ac:dyDescent="0.3">
      <c r="A1250" s="5">
        <v>44635.510405092595</v>
      </c>
      <c r="B1250" t="str">
        <f>IFERROR(AVERAGEIFS('HeartRate-2022-03-21-1647950188'!$B:$B,'HeartRate-2022-03-21-1647950188'!$A:$A,Data_Extraction!B$2,'HeartRate-2022-03-21-1647950188'!$C:$C,Data_Extraction!$A1250),"")</f>
        <v/>
      </c>
      <c r="C1250" t="str">
        <f>IFERROR(AVERAGEIFS('HeartRate-2022-03-21-1647950188'!$B:$B,'HeartRate-2022-03-21-1647950188'!$A:$A,Data_Extraction!C$2,'HeartRate-2022-03-21-1647950188'!$C:$C,Data_Extraction!$A1250),"")</f>
        <v/>
      </c>
      <c r="D1250" t="str">
        <f>IFERROR(AVERAGEIFS('HeartRate-2022-03-21-1647950188'!$B:$B,'HeartRate-2022-03-21-1647950188'!$A:$A,Data_Extraction!D$2,'HeartRate-2022-03-21-1647950188'!$C:$C,Data_Extraction!$A1250),"")</f>
        <v/>
      </c>
      <c r="E1250" t="str">
        <f>IFERROR(AVERAGEIFS('HeartRate-2022-03-21-1647950188'!$B:$B,'HeartRate-2022-03-21-1647950188'!$A:$A,Data_Extraction!E$2,'HeartRate-2022-03-21-1647950188'!$C:$C,Data_Extraction!$A1250),"")</f>
        <v/>
      </c>
      <c r="F1250" t="str">
        <f>IFERROR(AVERAGEIFS('HeartRate-2022-03-21-1647950188'!$B:$B,'HeartRate-2022-03-21-1647950188'!$A:$A,Data_Extraction!F$2,'HeartRate-2022-03-21-1647950188'!$C:$C,Data_Extraction!$A1250),"")</f>
        <v/>
      </c>
      <c r="G1250">
        <f>IFERROR(AVERAGEIFS('HeartRate-2022-03-21-1647950188'!$B:$B,'HeartRate-2022-03-21-1647950188'!$A:$A,Data_Extraction!G$2,'HeartRate-2022-03-21-1647950188'!$C:$C,Data_Extraction!$A1250),"")</f>
        <v>126</v>
      </c>
      <c r="H1250" t="str">
        <f>IFERROR(AVERAGEIFS('HeartRate-2022-03-21-1647950188'!$B:$B,'HeartRate-2022-03-21-1647950188'!$A:$A,Data_Extraction!H$2,'HeartRate-2022-03-21-1647950188'!$C:$C,Data_Extraction!$A1250),"")</f>
        <v/>
      </c>
      <c r="I1250">
        <f>IFERROR(AVERAGEIFS('HeartRate-2022-03-21-1647950188'!$B:$B,'HeartRate-2022-03-21-1647950188'!$A:$A,Data_Extraction!I$2,'HeartRate-2022-03-21-1647950188'!$C:$C,Data_Extraction!$A1250),"")</f>
        <v>71</v>
      </c>
      <c r="J1250" s="8">
        <f t="shared" si="115"/>
        <v>98.5</v>
      </c>
      <c r="N1250" s="11">
        <f>Data_Extraction!A1250</f>
        <v>44635.510405092595</v>
      </c>
      <c r="O1250" s="15">
        <f t="shared" si="116"/>
        <v>44635</v>
      </c>
      <c r="P1250" s="16">
        <f t="shared" si="117"/>
        <v>0.51040509259259259</v>
      </c>
      <c r="Q1250" s="12">
        <f>IF(Data_Extraction!B1250="",Data_Extraction!$J1250*(Q$1),Data_Extraction!B1250)</f>
        <v>88.65</v>
      </c>
      <c r="R1250" s="12">
        <f>IF(Data_Extraction!C1250="",Data_Extraction!$J1250*(R$1),Data_Extraction!C1250)</f>
        <v>90.62</v>
      </c>
      <c r="S1250" s="12">
        <f>IF(Data_Extraction!D1250="",Data_Extraction!$J1250*(S$1),Data_Extraction!D1250)</f>
        <v>102.44</v>
      </c>
      <c r="T1250" s="12">
        <f>IF(Data_Extraction!E1250="",Data_Extraction!$J1250*(T$1),Data_Extraction!E1250)</f>
        <v>93.574999999999989</v>
      </c>
      <c r="U1250" s="12">
        <f>IF(Data_Extraction!F1250="",Data_Extraction!$J1250*(U$1),Data_Extraction!F1250)</f>
        <v>96.53</v>
      </c>
      <c r="V1250" s="12">
        <f>IF(Data_Extraction!G1250="",Data_Extraction!$J1250*(V$1),Data_Extraction!G1250)</f>
        <v>126</v>
      </c>
      <c r="W1250" s="12">
        <f>IF(Data_Extraction!H1250="",Data_Extraction!$J1250*(W$1),Data_Extraction!H1250)</f>
        <v>105.39500000000001</v>
      </c>
      <c r="X1250" s="12">
        <f>IF(Data_Extraction!I1250="",Data_Extraction!$J1250*(X$1),Data_Extraction!I1250)</f>
        <v>71</v>
      </c>
      <c r="Y1250" s="13">
        <f t="shared" si="114"/>
        <v>96.776250000000005</v>
      </c>
      <c r="Z1250" s="17" t="str">
        <f t="shared" si="118"/>
        <v>Afternoon</v>
      </c>
      <c r="AA1250" s="14" t="str">
        <f>VLOOKUP($N1250,'HeartRate-2022-03-21-1647950188'!$C:$G,2,0)</f>
        <v>Hands on</v>
      </c>
      <c r="AB1250" s="14" t="str">
        <f>VLOOKUP($N1250,'HeartRate-2022-03-21-1647950188'!$C:$G,3,0)</f>
        <v>Off Campus</v>
      </c>
      <c r="AC1250" s="14" t="str">
        <f>VLOOKUP($N1250,'HeartRate-2022-03-21-1647950188'!$C:$G,4,0)</f>
        <v>Standing</v>
      </c>
      <c r="AD1250" s="14" t="str">
        <f>VLOOKUP($N1250,'HeartRate-2022-03-21-1647950188'!$C:$G,5,0)</f>
        <v>Technical Contexts</v>
      </c>
      <c r="AE1250">
        <f t="shared" si="119"/>
        <v>0</v>
      </c>
      <c r="AF1250" s="18">
        <v>44635</v>
      </c>
      <c r="AG1250" s="19">
        <v>0.51040509259259259</v>
      </c>
    </row>
    <row r="1251" spans="1:33" x14ac:dyDescent="0.3">
      <c r="A1251" s="5">
        <v>44635.510509259257</v>
      </c>
      <c r="B1251" t="str">
        <f>IFERROR(AVERAGEIFS('HeartRate-2022-03-21-1647950188'!$B:$B,'HeartRate-2022-03-21-1647950188'!$A:$A,Data_Extraction!B$2,'HeartRate-2022-03-21-1647950188'!$C:$C,Data_Extraction!$A1251),"")</f>
        <v/>
      </c>
      <c r="C1251" t="str">
        <f>IFERROR(AVERAGEIFS('HeartRate-2022-03-21-1647950188'!$B:$B,'HeartRate-2022-03-21-1647950188'!$A:$A,Data_Extraction!C$2,'HeartRate-2022-03-21-1647950188'!$C:$C,Data_Extraction!$A1251),"")</f>
        <v/>
      </c>
      <c r="D1251" t="str">
        <f>IFERROR(AVERAGEIFS('HeartRate-2022-03-21-1647950188'!$B:$B,'HeartRate-2022-03-21-1647950188'!$A:$A,Data_Extraction!D$2,'HeartRate-2022-03-21-1647950188'!$C:$C,Data_Extraction!$A1251),"")</f>
        <v/>
      </c>
      <c r="E1251" t="str">
        <f>IFERROR(AVERAGEIFS('HeartRate-2022-03-21-1647950188'!$B:$B,'HeartRate-2022-03-21-1647950188'!$A:$A,Data_Extraction!E$2,'HeartRate-2022-03-21-1647950188'!$C:$C,Data_Extraction!$A1251),"")</f>
        <v/>
      </c>
      <c r="F1251" t="str">
        <f>IFERROR(AVERAGEIFS('HeartRate-2022-03-21-1647950188'!$B:$B,'HeartRate-2022-03-21-1647950188'!$A:$A,Data_Extraction!F$2,'HeartRate-2022-03-21-1647950188'!$C:$C,Data_Extraction!$A1251),"")</f>
        <v/>
      </c>
      <c r="G1251" t="str">
        <f>IFERROR(AVERAGEIFS('HeartRate-2022-03-21-1647950188'!$B:$B,'HeartRate-2022-03-21-1647950188'!$A:$A,Data_Extraction!G$2,'HeartRate-2022-03-21-1647950188'!$C:$C,Data_Extraction!$A1251),"")</f>
        <v/>
      </c>
      <c r="H1251">
        <f>IFERROR(AVERAGEIFS('HeartRate-2022-03-21-1647950188'!$B:$B,'HeartRate-2022-03-21-1647950188'!$A:$A,Data_Extraction!H$2,'HeartRate-2022-03-21-1647950188'!$C:$C,Data_Extraction!$A1251),"")</f>
        <v>82</v>
      </c>
      <c r="I1251" t="str">
        <f>IFERROR(AVERAGEIFS('HeartRate-2022-03-21-1647950188'!$B:$B,'HeartRate-2022-03-21-1647950188'!$A:$A,Data_Extraction!I$2,'HeartRate-2022-03-21-1647950188'!$C:$C,Data_Extraction!$A1251),"")</f>
        <v/>
      </c>
      <c r="J1251" s="8">
        <f t="shared" si="115"/>
        <v>82</v>
      </c>
      <c r="N1251" s="11">
        <f>Data_Extraction!A1251</f>
        <v>44635.510509259257</v>
      </c>
      <c r="O1251" s="15">
        <f t="shared" si="116"/>
        <v>44635</v>
      </c>
      <c r="P1251" s="16">
        <f t="shared" si="117"/>
        <v>0.51050925925925927</v>
      </c>
      <c r="Q1251" s="12">
        <f>IF(Data_Extraction!B1251="",Data_Extraction!$J1251*(Q$1),Data_Extraction!B1251)</f>
        <v>73.8</v>
      </c>
      <c r="R1251" s="12">
        <f>IF(Data_Extraction!C1251="",Data_Extraction!$J1251*(R$1),Data_Extraction!C1251)</f>
        <v>75.44</v>
      </c>
      <c r="S1251" s="12">
        <f>IF(Data_Extraction!D1251="",Data_Extraction!$J1251*(S$1),Data_Extraction!D1251)</f>
        <v>85.28</v>
      </c>
      <c r="T1251" s="12">
        <f>IF(Data_Extraction!E1251="",Data_Extraction!$J1251*(T$1),Data_Extraction!E1251)</f>
        <v>77.899999999999991</v>
      </c>
      <c r="U1251" s="12">
        <f>IF(Data_Extraction!F1251="",Data_Extraction!$J1251*(U$1),Data_Extraction!F1251)</f>
        <v>80.36</v>
      </c>
      <c r="V1251" s="12">
        <f>IF(Data_Extraction!G1251="",Data_Extraction!$J1251*(V$1),Data_Extraction!G1251)</f>
        <v>74.62</v>
      </c>
      <c r="W1251" s="12">
        <f>IF(Data_Extraction!H1251="",Data_Extraction!$J1251*(W$1),Data_Extraction!H1251)</f>
        <v>82</v>
      </c>
      <c r="X1251" s="12">
        <f>IF(Data_Extraction!I1251="",Data_Extraction!$J1251*(X$1),Data_Extraction!I1251)</f>
        <v>79.539999999999992</v>
      </c>
      <c r="Y1251" s="13">
        <f t="shared" si="114"/>
        <v>78.617500000000007</v>
      </c>
      <c r="Z1251" s="17" t="str">
        <f t="shared" si="118"/>
        <v>Afternoon</v>
      </c>
      <c r="AA1251" s="14" t="str">
        <f>VLOOKUP($N1251,'HeartRate-2022-03-21-1647950188'!$C:$G,2,0)</f>
        <v>Hands on</v>
      </c>
      <c r="AB1251" s="14" t="str">
        <f>VLOOKUP($N1251,'HeartRate-2022-03-21-1647950188'!$C:$G,3,0)</f>
        <v>Off Campus</v>
      </c>
      <c r="AC1251" s="14" t="str">
        <f>VLOOKUP($N1251,'HeartRate-2022-03-21-1647950188'!$C:$G,4,0)</f>
        <v>Standing</v>
      </c>
      <c r="AD1251" s="14" t="str">
        <f>VLOOKUP($N1251,'HeartRate-2022-03-21-1647950188'!$C:$G,5,0)</f>
        <v>Technical Contexts</v>
      </c>
      <c r="AE1251">
        <f t="shared" si="119"/>
        <v>0</v>
      </c>
      <c r="AF1251" s="18">
        <v>44635</v>
      </c>
      <c r="AG1251" s="19">
        <v>0.51050925925925927</v>
      </c>
    </row>
    <row r="1252" spans="1:33" x14ac:dyDescent="0.3">
      <c r="A1252" s="5">
        <v>44635.511099537034</v>
      </c>
      <c r="B1252" t="str">
        <f>IFERROR(AVERAGEIFS('HeartRate-2022-03-21-1647950188'!$B:$B,'HeartRate-2022-03-21-1647950188'!$A:$A,Data_Extraction!B$2,'HeartRate-2022-03-21-1647950188'!$C:$C,Data_Extraction!$A1252),"")</f>
        <v/>
      </c>
      <c r="C1252" t="str">
        <f>IFERROR(AVERAGEIFS('HeartRate-2022-03-21-1647950188'!$B:$B,'HeartRate-2022-03-21-1647950188'!$A:$A,Data_Extraction!C$2,'HeartRate-2022-03-21-1647950188'!$C:$C,Data_Extraction!$A1252),"")</f>
        <v/>
      </c>
      <c r="D1252" t="str">
        <f>IFERROR(AVERAGEIFS('HeartRate-2022-03-21-1647950188'!$B:$B,'HeartRate-2022-03-21-1647950188'!$A:$A,Data_Extraction!D$2,'HeartRate-2022-03-21-1647950188'!$C:$C,Data_Extraction!$A1252),"")</f>
        <v/>
      </c>
      <c r="E1252" t="str">
        <f>IFERROR(AVERAGEIFS('HeartRate-2022-03-21-1647950188'!$B:$B,'HeartRate-2022-03-21-1647950188'!$A:$A,Data_Extraction!E$2,'HeartRate-2022-03-21-1647950188'!$C:$C,Data_Extraction!$A1252),"")</f>
        <v/>
      </c>
      <c r="F1252" t="str">
        <f>IFERROR(AVERAGEIFS('HeartRate-2022-03-21-1647950188'!$B:$B,'HeartRate-2022-03-21-1647950188'!$A:$A,Data_Extraction!F$2,'HeartRate-2022-03-21-1647950188'!$C:$C,Data_Extraction!$A1252),"")</f>
        <v/>
      </c>
      <c r="G1252">
        <f>IFERROR(AVERAGEIFS('HeartRate-2022-03-21-1647950188'!$B:$B,'HeartRate-2022-03-21-1647950188'!$A:$A,Data_Extraction!G$2,'HeartRate-2022-03-21-1647950188'!$C:$C,Data_Extraction!$A1252),"")</f>
        <v>127</v>
      </c>
      <c r="H1252" t="str">
        <f>IFERROR(AVERAGEIFS('HeartRate-2022-03-21-1647950188'!$B:$B,'HeartRate-2022-03-21-1647950188'!$A:$A,Data_Extraction!H$2,'HeartRate-2022-03-21-1647950188'!$C:$C,Data_Extraction!$A1252),"")</f>
        <v/>
      </c>
      <c r="I1252" t="str">
        <f>IFERROR(AVERAGEIFS('HeartRate-2022-03-21-1647950188'!$B:$B,'HeartRate-2022-03-21-1647950188'!$A:$A,Data_Extraction!I$2,'HeartRate-2022-03-21-1647950188'!$C:$C,Data_Extraction!$A1252),"")</f>
        <v/>
      </c>
      <c r="J1252" s="8">
        <f t="shared" si="115"/>
        <v>127</v>
      </c>
      <c r="N1252" s="11">
        <f>Data_Extraction!A1252</f>
        <v>44635.511099537034</v>
      </c>
      <c r="O1252" s="15">
        <f t="shared" si="116"/>
        <v>44635</v>
      </c>
      <c r="P1252" s="16">
        <f t="shared" si="117"/>
        <v>0.51109953703703703</v>
      </c>
      <c r="Q1252" s="12">
        <f>IF(Data_Extraction!B1252="",Data_Extraction!$J1252*(Q$1),Data_Extraction!B1252)</f>
        <v>114.3</v>
      </c>
      <c r="R1252" s="12">
        <f>IF(Data_Extraction!C1252="",Data_Extraction!$J1252*(R$1),Data_Extraction!C1252)</f>
        <v>116.84</v>
      </c>
      <c r="S1252" s="12">
        <f>IF(Data_Extraction!D1252="",Data_Extraction!$J1252*(S$1),Data_Extraction!D1252)</f>
        <v>132.08000000000001</v>
      </c>
      <c r="T1252" s="12">
        <f>IF(Data_Extraction!E1252="",Data_Extraction!$J1252*(T$1),Data_Extraction!E1252)</f>
        <v>120.64999999999999</v>
      </c>
      <c r="U1252" s="12">
        <f>IF(Data_Extraction!F1252="",Data_Extraction!$J1252*(U$1),Data_Extraction!F1252)</f>
        <v>124.46</v>
      </c>
      <c r="V1252" s="12">
        <f>IF(Data_Extraction!G1252="",Data_Extraction!$J1252*(V$1),Data_Extraction!G1252)</f>
        <v>127</v>
      </c>
      <c r="W1252" s="12">
        <f>IF(Data_Extraction!H1252="",Data_Extraction!$J1252*(W$1),Data_Extraction!H1252)</f>
        <v>135.89000000000001</v>
      </c>
      <c r="X1252" s="12">
        <f>IF(Data_Extraction!I1252="",Data_Extraction!$J1252*(X$1),Data_Extraction!I1252)</f>
        <v>123.19</v>
      </c>
      <c r="Y1252" s="13">
        <f t="shared" si="114"/>
        <v>124.30125000000001</v>
      </c>
      <c r="Z1252" s="17" t="str">
        <f t="shared" si="118"/>
        <v>Afternoon</v>
      </c>
      <c r="AA1252" s="14" t="str">
        <f>VLOOKUP($N1252,'HeartRate-2022-03-21-1647950188'!$C:$G,2,0)</f>
        <v>Hands on</v>
      </c>
      <c r="AB1252" s="14" t="str">
        <f>VLOOKUP($N1252,'HeartRate-2022-03-21-1647950188'!$C:$G,3,0)</f>
        <v>Off Campus</v>
      </c>
      <c r="AC1252" s="14" t="s">
        <v>18</v>
      </c>
      <c r="AD1252" s="14" t="str">
        <f>VLOOKUP($N1252,'HeartRate-2022-03-21-1647950188'!$C:$G,5,0)</f>
        <v>Technical Contexts</v>
      </c>
      <c r="AE1252">
        <f t="shared" si="119"/>
        <v>1</v>
      </c>
      <c r="AF1252" s="18">
        <v>44635</v>
      </c>
      <c r="AG1252" s="19">
        <v>0.51109953703703703</v>
      </c>
    </row>
    <row r="1253" spans="1:33" x14ac:dyDescent="0.3">
      <c r="A1253" s="5">
        <v>44635.511111111111</v>
      </c>
      <c r="B1253">
        <f>IFERROR(AVERAGEIFS('HeartRate-2022-03-21-1647950188'!$B:$B,'HeartRate-2022-03-21-1647950188'!$A:$A,Data_Extraction!B$2,'HeartRate-2022-03-21-1647950188'!$C:$C,Data_Extraction!$A1253),"")</f>
        <v>88</v>
      </c>
      <c r="C1253" t="str">
        <f>IFERROR(AVERAGEIFS('HeartRate-2022-03-21-1647950188'!$B:$B,'HeartRate-2022-03-21-1647950188'!$A:$A,Data_Extraction!C$2,'HeartRate-2022-03-21-1647950188'!$C:$C,Data_Extraction!$A1253),"")</f>
        <v/>
      </c>
      <c r="D1253" t="str">
        <f>IFERROR(AVERAGEIFS('HeartRate-2022-03-21-1647950188'!$B:$B,'HeartRate-2022-03-21-1647950188'!$A:$A,Data_Extraction!D$2,'HeartRate-2022-03-21-1647950188'!$C:$C,Data_Extraction!$A1253),"")</f>
        <v/>
      </c>
      <c r="E1253" t="str">
        <f>IFERROR(AVERAGEIFS('HeartRate-2022-03-21-1647950188'!$B:$B,'HeartRate-2022-03-21-1647950188'!$A:$A,Data_Extraction!E$2,'HeartRate-2022-03-21-1647950188'!$C:$C,Data_Extraction!$A1253),"")</f>
        <v/>
      </c>
      <c r="F1253" t="str">
        <f>IFERROR(AVERAGEIFS('HeartRate-2022-03-21-1647950188'!$B:$B,'HeartRate-2022-03-21-1647950188'!$A:$A,Data_Extraction!F$2,'HeartRate-2022-03-21-1647950188'!$C:$C,Data_Extraction!$A1253),"")</f>
        <v/>
      </c>
      <c r="G1253" t="str">
        <f>IFERROR(AVERAGEIFS('HeartRate-2022-03-21-1647950188'!$B:$B,'HeartRate-2022-03-21-1647950188'!$A:$A,Data_Extraction!G$2,'HeartRate-2022-03-21-1647950188'!$C:$C,Data_Extraction!$A1253),"")</f>
        <v/>
      </c>
      <c r="H1253">
        <f>IFERROR(AVERAGEIFS('HeartRate-2022-03-21-1647950188'!$B:$B,'HeartRate-2022-03-21-1647950188'!$A:$A,Data_Extraction!H$2,'HeartRate-2022-03-21-1647950188'!$C:$C,Data_Extraction!$A1253),"")</f>
        <v>91</v>
      </c>
      <c r="I1253" t="str">
        <f>IFERROR(AVERAGEIFS('HeartRate-2022-03-21-1647950188'!$B:$B,'HeartRate-2022-03-21-1647950188'!$A:$A,Data_Extraction!I$2,'HeartRate-2022-03-21-1647950188'!$C:$C,Data_Extraction!$A1253),"")</f>
        <v/>
      </c>
      <c r="J1253" s="8">
        <f t="shared" si="115"/>
        <v>89.5</v>
      </c>
      <c r="N1253" s="11">
        <f>Data_Extraction!A1253</f>
        <v>44635.511111111111</v>
      </c>
      <c r="O1253" s="15">
        <f t="shared" si="116"/>
        <v>44635</v>
      </c>
      <c r="P1253" s="16">
        <f t="shared" si="117"/>
        <v>0.51111111111111118</v>
      </c>
      <c r="Q1253" s="12">
        <f>IF(Data_Extraction!B1253="",Data_Extraction!$J1253*(Q$1),Data_Extraction!B1253)</f>
        <v>88</v>
      </c>
      <c r="R1253" s="12">
        <f>IF(Data_Extraction!C1253="",Data_Extraction!$J1253*(R$1),Data_Extraction!C1253)</f>
        <v>82.34</v>
      </c>
      <c r="S1253" s="12">
        <f>IF(Data_Extraction!D1253="",Data_Extraction!$J1253*(S$1),Data_Extraction!D1253)</f>
        <v>93.08</v>
      </c>
      <c r="T1253" s="12">
        <f>IF(Data_Extraction!E1253="",Data_Extraction!$J1253*(T$1),Data_Extraction!E1253)</f>
        <v>85.024999999999991</v>
      </c>
      <c r="U1253" s="12">
        <f>IF(Data_Extraction!F1253="",Data_Extraction!$J1253*(U$1),Data_Extraction!F1253)</f>
        <v>87.71</v>
      </c>
      <c r="V1253" s="12">
        <f>IF(Data_Extraction!G1253="",Data_Extraction!$J1253*(V$1),Data_Extraction!G1253)</f>
        <v>81.445000000000007</v>
      </c>
      <c r="W1253" s="12">
        <f>IF(Data_Extraction!H1253="",Data_Extraction!$J1253*(W$1),Data_Extraction!H1253)</f>
        <v>91</v>
      </c>
      <c r="X1253" s="12">
        <f>IF(Data_Extraction!I1253="",Data_Extraction!$J1253*(X$1),Data_Extraction!I1253)</f>
        <v>86.814999999999998</v>
      </c>
      <c r="Y1253" s="13">
        <f t="shared" si="114"/>
        <v>86.926874999999995</v>
      </c>
      <c r="Z1253" s="17" t="str">
        <f t="shared" si="118"/>
        <v>Afternoon</v>
      </c>
      <c r="AA1253" s="14" t="str">
        <f>VLOOKUP($N1253,'HeartRate-2022-03-21-1647950188'!$C:$G,2,0)</f>
        <v>Hands on</v>
      </c>
      <c r="AB1253" s="14" t="str">
        <f>VLOOKUP($N1253,'HeartRate-2022-03-21-1647950188'!$C:$G,3,0)</f>
        <v>Off Campus</v>
      </c>
      <c r="AC1253" s="14" t="str">
        <f>VLOOKUP($N1253,'HeartRate-2022-03-21-1647950188'!$C:$G,4,0)</f>
        <v>Standing</v>
      </c>
      <c r="AD1253" s="14" t="str">
        <f>VLOOKUP($N1253,'HeartRate-2022-03-21-1647950188'!$C:$G,5,0)</f>
        <v>Technical Contexts</v>
      </c>
      <c r="AE1253">
        <f t="shared" si="119"/>
        <v>0</v>
      </c>
      <c r="AF1253" s="18">
        <v>44635</v>
      </c>
      <c r="AG1253" s="19">
        <v>0.51111111111111118</v>
      </c>
    </row>
    <row r="1254" spans="1:33" x14ac:dyDescent="0.3">
      <c r="A1254" s="5">
        <v>44635.511296296296</v>
      </c>
      <c r="B1254">
        <f>IFERROR(AVERAGEIFS('HeartRate-2022-03-21-1647950188'!$B:$B,'HeartRate-2022-03-21-1647950188'!$A:$A,Data_Extraction!B$2,'HeartRate-2022-03-21-1647950188'!$C:$C,Data_Extraction!$A1254),"")</f>
        <v>81</v>
      </c>
      <c r="C1254" t="str">
        <f>IFERROR(AVERAGEIFS('HeartRate-2022-03-21-1647950188'!$B:$B,'HeartRate-2022-03-21-1647950188'!$A:$A,Data_Extraction!C$2,'HeartRate-2022-03-21-1647950188'!$C:$C,Data_Extraction!$A1254),"")</f>
        <v/>
      </c>
      <c r="D1254" t="str">
        <f>IFERROR(AVERAGEIFS('HeartRate-2022-03-21-1647950188'!$B:$B,'HeartRate-2022-03-21-1647950188'!$A:$A,Data_Extraction!D$2,'HeartRate-2022-03-21-1647950188'!$C:$C,Data_Extraction!$A1254),"")</f>
        <v/>
      </c>
      <c r="E1254" t="str">
        <f>IFERROR(AVERAGEIFS('HeartRate-2022-03-21-1647950188'!$B:$B,'HeartRate-2022-03-21-1647950188'!$A:$A,Data_Extraction!E$2,'HeartRate-2022-03-21-1647950188'!$C:$C,Data_Extraction!$A1254),"")</f>
        <v/>
      </c>
      <c r="F1254" t="str">
        <f>IFERROR(AVERAGEIFS('HeartRate-2022-03-21-1647950188'!$B:$B,'HeartRate-2022-03-21-1647950188'!$A:$A,Data_Extraction!F$2,'HeartRate-2022-03-21-1647950188'!$C:$C,Data_Extraction!$A1254),"")</f>
        <v/>
      </c>
      <c r="G1254" t="str">
        <f>IFERROR(AVERAGEIFS('HeartRate-2022-03-21-1647950188'!$B:$B,'HeartRate-2022-03-21-1647950188'!$A:$A,Data_Extraction!G$2,'HeartRate-2022-03-21-1647950188'!$C:$C,Data_Extraction!$A1254),"")</f>
        <v/>
      </c>
      <c r="H1254" t="str">
        <f>IFERROR(AVERAGEIFS('HeartRate-2022-03-21-1647950188'!$B:$B,'HeartRate-2022-03-21-1647950188'!$A:$A,Data_Extraction!H$2,'HeartRate-2022-03-21-1647950188'!$C:$C,Data_Extraction!$A1254),"")</f>
        <v/>
      </c>
      <c r="I1254" t="str">
        <f>IFERROR(AVERAGEIFS('HeartRate-2022-03-21-1647950188'!$B:$B,'HeartRate-2022-03-21-1647950188'!$A:$A,Data_Extraction!I$2,'HeartRate-2022-03-21-1647950188'!$C:$C,Data_Extraction!$A1254),"")</f>
        <v/>
      </c>
      <c r="J1254" s="8">
        <f t="shared" si="115"/>
        <v>81</v>
      </c>
      <c r="N1254" s="11">
        <f>Data_Extraction!A1254</f>
        <v>44635.511296296296</v>
      </c>
      <c r="O1254" s="15">
        <f t="shared" si="116"/>
        <v>44635</v>
      </c>
      <c r="P1254" s="16">
        <f t="shared" si="117"/>
        <v>0.51129629629629625</v>
      </c>
      <c r="Q1254" s="12">
        <f>IF(Data_Extraction!B1254="",Data_Extraction!$J1254*(Q$1),Data_Extraction!B1254)</f>
        <v>81</v>
      </c>
      <c r="R1254" s="12">
        <f>IF(Data_Extraction!C1254="",Data_Extraction!$J1254*(R$1),Data_Extraction!C1254)</f>
        <v>74.52000000000001</v>
      </c>
      <c r="S1254" s="12">
        <f>IF(Data_Extraction!D1254="",Data_Extraction!$J1254*(S$1),Data_Extraction!D1254)</f>
        <v>84.240000000000009</v>
      </c>
      <c r="T1254" s="12">
        <f>IF(Data_Extraction!E1254="",Data_Extraction!$J1254*(T$1),Data_Extraction!E1254)</f>
        <v>76.95</v>
      </c>
      <c r="U1254" s="12">
        <f>IF(Data_Extraction!F1254="",Data_Extraction!$J1254*(U$1),Data_Extraction!F1254)</f>
        <v>79.38</v>
      </c>
      <c r="V1254" s="12">
        <f>IF(Data_Extraction!G1254="",Data_Extraction!$J1254*(V$1),Data_Extraction!G1254)</f>
        <v>73.710000000000008</v>
      </c>
      <c r="W1254" s="12">
        <f>IF(Data_Extraction!H1254="",Data_Extraction!$J1254*(W$1),Data_Extraction!H1254)</f>
        <v>86.67</v>
      </c>
      <c r="X1254" s="12">
        <f>IF(Data_Extraction!I1254="",Data_Extraction!$J1254*(X$1),Data_Extraction!I1254)</f>
        <v>78.569999999999993</v>
      </c>
      <c r="Y1254" s="13">
        <f t="shared" si="114"/>
        <v>79.38</v>
      </c>
      <c r="Z1254" s="17" t="str">
        <f t="shared" si="118"/>
        <v>Afternoon</v>
      </c>
      <c r="AA1254" s="14" t="str">
        <f>VLOOKUP($N1254,'HeartRate-2022-03-21-1647950188'!$C:$G,2,0)</f>
        <v>Hands on</v>
      </c>
      <c r="AB1254" s="14" t="str">
        <f>VLOOKUP($N1254,'HeartRate-2022-03-21-1647950188'!$C:$G,3,0)</f>
        <v>Off Campus</v>
      </c>
      <c r="AC1254" s="14" t="str">
        <f>VLOOKUP($N1254,'HeartRate-2022-03-21-1647950188'!$C:$G,4,0)</f>
        <v>Standing</v>
      </c>
      <c r="AD1254" s="14" t="str">
        <f>VLOOKUP($N1254,'HeartRate-2022-03-21-1647950188'!$C:$G,5,0)</f>
        <v>Technical Contexts</v>
      </c>
      <c r="AE1254">
        <f t="shared" si="119"/>
        <v>0</v>
      </c>
      <c r="AF1254" s="18">
        <v>44635</v>
      </c>
      <c r="AG1254" s="19">
        <v>0.51129629629629625</v>
      </c>
    </row>
    <row r="1255" spans="1:33" x14ac:dyDescent="0.3">
      <c r="A1255" s="5">
        <v>44635.511793981481</v>
      </c>
      <c r="B1255" t="str">
        <f>IFERROR(AVERAGEIFS('HeartRate-2022-03-21-1647950188'!$B:$B,'HeartRate-2022-03-21-1647950188'!$A:$A,Data_Extraction!B$2,'HeartRate-2022-03-21-1647950188'!$C:$C,Data_Extraction!$A1255),"")</f>
        <v/>
      </c>
      <c r="C1255" t="str">
        <f>IFERROR(AVERAGEIFS('HeartRate-2022-03-21-1647950188'!$B:$B,'HeartRate-2022-03-21-1647950188'!$A:$A,Data_Extraction!C$2,'HeartRate-2022-03-21-1647950188'!$C:$C,Data_Extraction!$A1255),"")</f>
        <v/>
      </c>
      <c r="D1255" t="str">
        <f>IFERROR(AVERAGEIFS('HeartRate-2022-03-21-1647950188'!$B:$B,'HeartRate-2022-03-21-1647950188'!$A:$A,Data_Extraction!D$2,'HeartRate-2022-03-21-1647950188'!$C:$C,Data_Extraction!$A1255),"")</f>
        <v/>
      </c>
      <c r="E1255" t="str">
        <f>IFERROR(AVERAGEIFS('HeartRate-2022-03-21-1647950188'!$B:$B,'HeartRate-2022-03-21-1647950188'!$A:$A,Data_Extraction!E$2,'HeartRate-2022-03-21-1647950188'!$C:$C,Data_Extraction!$A1255),"")</f>
        <v/>
      </c>
      <c r="F1255" t="str">
        <f>IFERROR(AVERAGEIFS('HeartRate-2022-03-21-1647950188'!$B:$B,'HeartRate-2022-03-21-1647950188'!$A:$A,Data_Extraction!F$2,'HeartRate-2022-03-21-1647950188'!$C:$C,Data_Extraction!$A1255),"")</f>
        <v/>
      </c>
      <c r="G1255">
        <f>IFERROR(AVERAGEIFS('HeartRate-2022-03-21-1647950188'!$B:$B,'HeartRate-2022-03-21-1647950188'!$A:$A,Data_Extraction!G$2,'HeartRate-2022-03-21-1647950188'!$C:$C,Data_Extraction!$A1255),"")</f>
        <v>130</v>
      </c>
      <c r="H1255" t="str">
        <f>IFERROR(AVERAGEIFS('HeartRate-2022-03-21-1647950188'!$B:$B,'HeartRate-2022-03-21-1647950188'!$A:$A,Data_Extraction!H$2,'HeartRate-2022-03-21-1647950188'!$C:$C,Data_Extraction!$A1255),"")</f>
        <v/>
      </c>
      <c r="I1255" t="str">
        <f>IFERROR(AVERAGEIFS('HeartRate-2022-03-21-1647950188'!$B:$B,'HeartRate-2022-03-21-1647950188'!$A:$A,Data_Extraction!I$2,'HeartRate-2022-03-21-1647950188'!$C:$C,Data_Extraction!$A1255),"")</f>
        <v/>
      </c>
      <c r="J1255" s="8">
        <f t="shared" si="115"/>
        <v>130</v>
      </c>
      <c r="N1255" s="11">
        <f>Data_Extraction!A1255</f>
        <v>44635.511793981481</v>
      </c>
      <c r="O1255" s="15">
        <f t="shared" si="116"/>
        <v>44635</v>
      </c>
      <c r="P1255" s="16">
        <f t="shared" si="117"/>
        <v>0.51179398148148147</v>
      </c>
      <c r="Q1255" s="12">
        <f>IF(Data_Extraction!B1255="",Data_Extraction!$J1255*(Q$1),Data_Extraction!B1255)</f>
        <v>117</v>
      </c>
      <c r="R1255" s="12">
        <f>IF(Data_Extraction!C1255="",Data_Extraction!$J1255*(R$1),Data_Extraction!C1255)</f>
        <v>119.60000000000001</v>
      </c>
      <c r="S1255" s="12">
        <f>IF(Data_Extraction!D1255="",Data_Extraction!$J1255*(S$1),Data_Extraction!D1255)</f>
        <v>135.20000000000002</v>
      </c>
      <c r="T1255" s="12">
        <f>IF(Data_Extraction!E1255="",Data_Extraction!$J1255*(T$1),Data_Extraction!E1255)</f>
        <v>123.5</v>
      </c>
      <c r="U1255" s="12">
        <f>IF(Data_Extraction!F1255="",Data_Extraction!$J1255*(U$1),Data_Extraction!F1255)</f>
        <v>127.39999999999999</v>
      </c>
      <c r="V1255" s="12">
        <f>IF(Data_Extraction!G1255="",Data_Extraction!$J1255*(V$1),Data_Extraction!G1255)</f>
        <v>130</v>
      </c>
      <c r="W1255" s="12">
        <f>IF(Data_Extraction!H1255="",Data_Extraction!$J1255*(W$1),Data_Extraction!H1255)</f>
        <v>139.1</v>
      </c>
      <c r="X1255" s="12">
        <f>IF(Data_Extraction!I1255="",Data_Extraction!$J1255*(X$1),Data_Extraction!I1255)</f>
        <v>126.1</v>
      </c>
      <c r="Y1255" s="13">
        <f t="shared" si="114"/>
        <v>127.23750000000001</v>
      </c>
      <c r="Z1255" s="17" t="str">
        <f t="shared" si="118"/>
        <v>Afternoon</v>
      </c>
      <c r="AA1255" s="14" t="str">
        <f>VLOOKUP($N1255,'HeartRate-2022-03-21-1647950188'!$C:$G,2,0)</f>
        <v>Hands on</v>
      </c>
      <c r="AB1255" s="14" t="str">
        <f>VLOOKUP($N1255,'HeartRate-2022-03-21-1647950188'!$C:$G,3,0)</f>
        <v>Off Campus</v>
      </c>
      <c r="AC1255" s="14" t="s">
        <v>18</v>
      </c>
      <c r="AD1255" s="14" t="str">
        <f>VLOOKUP($N1255,'HeartRate-2022-03-21-1647950188'!$C:$G,5,0)</f>
        <v>Technical Contexts</v>
      </c>
      <c r="AE1255">
        <f t="shared" si="119"/>
        <v>1</v>
      </c>
      <c r="AF1255" s="18">
        <v>44635</v>
      </c>
      <c r="AG1255" s="19">
        <v>0.51179398148148147</v>
      </c>
    </row>
    <row r="1256" spans="1:33" x14ac:dyDescent="0.3">
      <c r="A1256" s="5">
        <v>44635.511817129627</v>
      </c>
      <c r="B1256">
        <f>IFERROR(AVERAGEIFS('HeartRate-2022-03-21-1647950188'!$B:$B,'HeartRate-2022-03-21-1647950188'!$A:$A,Data_Extraction!B$2,'HeartRate-2022-03-21-1647950188'!$C:$C,Data_Extraction!$A1256),"")</f>
        <v>77</v>
      </c>
      <c r="C1256" t="str">
        <f>IFERROR(AVERAGEIFS('HeartRate-2022-03-21-1647950188'!$B:$B,'HeartRate-2022-03-21-1647950188'!$A:$A,Data_Extraction!C$2,'HeartRate-2022-03-21-1647950188'!$C:$C,Data_Extraction!$A1256),"")</f>
        <v/>
      </c>
      <c r="D1256" t="str">
        <f>IFERROR(AVERAGEIFS('HeartRate-2022-03-21-1647950188'!$B:$B,'HeartRate-2022-03-21-1647950188'!$A:$A,Data_Extraction!D$2,'HeartRate-2022-03-21-1647950188'!$C:$C,Data_Extraction!$A1256),"")</f>
        <v/>
      </c>
      <c r="E1256" t="str">
        <f>IFERROR(AVERAGEIFS('HeartRate-2022-03-21-1647950188'!$B:$B,'HeartRate-2022-03-21-1647950188'!$A:$A,Data_Extraction!E$2,'HeartRate-2022-03-21-1647950188'!$C:$C,Data_Extraction!$A1256),"")</f>
        <v/>
      </c>
      <c r="F1256" t="str">
        <f>IFERROR(AVERAGEIFS('HeartRate-2022-03-21-1647950188'!$B:$B,'HeartRate-2022-03-21-1647950188'!$A:$A,Data_Extraction!F$2,'HeartRate-2022-03-21-1647950188'!$C:$C,Data_Extraction!$A1256),"")</f>
        <v/>
      </c>
      <c r="G1256" t="str">
        <f>IFERROR(AVERAGEIFS('HeartRate-2022-03-21-1647950188'!$B:$B,'HeartRate-2022-03-21-1647950188'!$A:$A,Data_Extraction!G$2,'HeartRate-2022-03-21-1647950188'!$C:$C,Data_Extraction!$A1256),"")</f>
        <v/>
      </c>
      <c r="H1256" t="str">
        <f>IFERROR(AVERAGEIFS('HeartRate-2022-03-21-1647950188'!$B:$B,'HeartRate-2022-03-21-1647950188'!$A:$A,Data_Extraction!H$2,'HeartRate-2022-03-21-1647950188'!$C:$C,Data_Extraction!$A1256),"")</f>
        <v/>
      </c>
      <c r="I1256" t="str">
        <f>IFERROR(AVERAGEIFS('HeartRate-2022-03-21-1647950188'!$B:$B,'HeartRate-2022-03-21-1647950188'!$A:$A,Data_Extraction!I$2,'HeartRate-2022-03-21-1647950188'!$C:$C,Data_Extraction!$A1256),"")</f>
        <v/>
      </c>
      <c r="J1256" s="8">
        <f t="shared" si="115"/>
        <v>77</v>
      </c>
      <c r="N1256" s="11">
        <f>Data_Extraction!A1256</f>
        <v>44635.511817129627</v>
      </c>
      <c r="O1256" s="15">
        <f t="shared" si="116"/>
        <v>44635</v>
      </c>
      <c r="P1256" s="16">
        <f t="shared" si="117"/>
        <v>0.51181712962962966</v>
      </c>
      <c r="Q1256" s="12">
        <f>IF(Data_Extraction!B1256="",Data_Extraction!$J1256*(Q$1),Data_Extraction!B1256)</f>
        <v>77</v>
      </c>
      <c r="R1256" s="12">
        <f>IF(Data_Extraction!C1256="",Data_Extraction!$J1256*(R$1),Data_Extraction!C1256)</f>
        <v>70.84</v>
      </c>
      <c r="S1256" s="12">
        <f>IF(Data_Extraction!D1256="",Data_Extraction!$J1256*(S$1),Data_Extraction!D1256)</f>
        <v>80.08</v>
      </c>
      <c r="T1256" s="12">
        <f>IF(Data_Extraction!E1256="",Data_Extraction!$J1256*(T$1),Data_Extraction!E1256)</f>
        <v>73.149999999999991</v>
      </c>
      <c r="U1256" s="12">
        <f>IF(Data_Extraction!F1256="",Data_Extraction!$J1256*(U$1),Data_Extraction!F1256)</f>
        <v>75.459999999999994</v>
      </c>
      <c r="V1256" s="12">
        <f>IF(Data_Extraction!G1256="",Data_Extraction!$J1256*(V$1),Data_Extraction!G1256)</f>
        <v>70.070000000000007</v>
      </c>
      <c r="W1256" s="12">
        <f>IF(Data_Extraction!H1256="",Data_Extraction!$J1256*(W$1),Data_Extraction!H1256)</f>
        <v>82.39</v>
      </c>
      <c r="X1256" s="12">
        <f>IF(Data_Extraction!I1256="",Data_Extraction!$J1256*(X$1),Data_Extraction!I1256)</f>
        <v>74.69</v>
      </c>
      <c r="Y1256" s="13">
        <f t="shared" si="114"/>
        <v>75.460000000000008</v>
      </c>
      <c r="Z1256" s="17" t="str">
        <f t="shared" si="118"/>
        <v>Afternoon</v>
      </c>
      <c r="AA1256" s="14" t="str">
        <f>VLOOKUP($N1256,'HeartRate-2022-03-21-1647950188'!$C:$G,2,0)</f>
        <v>Hands on</v>
      </c>
      <c r="AB1256" s="14" t="str">
        <f>VLOOKUP($N1256,'HeartRate-2022-03-21-1647950188'!$C:$G,3,0)</f>
        <v>Off Campus</v>
      </c>
      <c r="AC1256" s="14" t="str">
        <f>VLOOKUP($N1256,'HeartRate-2022-03-21-1647950188'!$C:$G,4,0)</f>
        <v>Standing</v>
      </c>
      <c r="AD1256" s="14" t="str">
        <f>VLOOKUP($N1256,'HeartRate-2022-03-21-1647950188'!$C:$G,5,0)</f>
        <v>Technical Contexts</v>
      </c>
      <c r="AE1256">
        <f t="shared" si="119"/>
        <v>0</v>
      </c>
      <c r="AF1256" s="18">
        <v>44635</v>
      </c>
      <c r="AG1256" s="19">
        <v>0.51181712962962966</v>
      </c>
    </row>
    <row r="1257" spans="1:33" x14ac:dyDescent="0.3">
      <c r="A1257" s="5">
        <v>44635.512141203704</v>
      </c>
      <c r="B1257" t="str">
        <f>IFERROR(AVERAGEIFS('HeartRate-2022-03-21-1647950188'!$B:$B,'HeartRate-2022-03-21-1647950188'!$A:$A,Data_Extraction!B$2,'HeartRate-2022-03-21-1647950188'!$C:$C,Data_Extraction!$A1257),"")</f>
        <v/>
      </c>
      <c r="C1257" t="str">
        <f>IFERROR(AVERAGEIFS('HeartRate-2022-03-21-1647950188'!$B:$B,'HeartRate-2022-03-21-1647950188'!$A:$A,Data_Extraction!C$2,'HeartRate-2022-03-21-1647950188'!$C:$C,Data_Extraction!$A1257),"")</f>
        <v/>
      </c>
      <c r="D1257" t="str">
        <f>IFERROR(AVERAGEIFS('HeartRate-2022-03-21-1647950188'!$B:$B,'HeartRate-2022-03-21-1647950188'!$A:$A,Data_Extraction!D$2,'HeartRate-2022-03-21-1647950188'!$C:$C,Data_Extraction!$A1257),"")</f>
        <v/>
      </c>
      <c r="E1257" t="str">
        <f>IFERROR(AVERAGEIFS('HeartRate-2022-03-21-1647950188'!$B:$B,'HeartRate-2022-03-21-1647950188'!$A:$A,Data_Extraction!E$2,'HeartRate-2022-03-21-1647950188'!$C:$C,Data_Extraction!$A1257),"")</f>
        <v/>
      </c>
      <c r="F1257" t="str">
        <f>IFERROR(AVERAGEIFS('HeartRate-2022-03-21-1647950188'!$B:$B,'HeartRate-2022-03-21-1647950188'!$A:$A,Data_Extraction!F$2,'HeartRate-2022-03-21-1647950188'!$C:$C,Data_Extraction!$A1257),"")</f>
        <v/>
      </c>
      <c r="G1257" t="str">
        <f>IFERROR(AVERAGEIFS('HeartRate-2022-03-21-1647950188'!$B:$B,'HeartRate-2022-03-21-1647950188'!$A:$A,Data_Extraction!G$2,'HeartRate-2022-03-21-1647950188'!$C:$C,Data_Extraction!$A1257),"")</f>
        <v/>
      </c>
      <c r="H1257" t="str">
        <f>IFERROR(AVERAGEIFS('HeartRate-2022-03-21-1647950188'!$B:$B,'HeartRate-2022-03-21-1647950188'!$A:$A,Data_Extraction!H$2,'HeartRate-2022-03-21-1647950188'!$C:$C,Data_Extraction!$A1257),"")</f>
        <v/>
      </c>
      <c r="I1257">
        <f>IFERROR(AVERAGEIFS('HeartRate-2022-03-21-1647950188'!$B:$B,'HeartRate-2022-03-21-1647950188'!$A:$A,Data_Extraction!I$2,'HeartRate-2022-03-21-1647950188'!$C:$C,Data_Extraction!$A1257),"")</f>
        <v>90</v>
      </c>
      <c r="J1257" s="8">
        <f t="shared" si="115"/>
        <v>90</v>
      </c>
      <c r="N1257" s="11">
        <f>Data_Extraction!A1257</f>
        <v>44635.512141203704</v>
      </c>
      <c r="O1257" s="15">
        <f t="shared" si="116"/>
        <v>44635</v>
      </c>
      <c r="P1257" s="16">
        <f t="shared" si="117"/>
        <v>0.51214120370370375</v>
      </c>
      <c r="Q1257" s="12">
        <f>IF(Data_Extraction!B1257="",Data_Extraction!$J1257*(Q$1),Data_Extraction!B1257)</f>
        <v>81</v>
      </c>
      <c r="R1257" s="12">
        <f>IF(Data_Extraction!C1257="",Data_Extraction!$J1257*(R$1),Data_Extraction!C1257)</f>
        <v>82.8</v>
      </c>
      <c r="S1257" s="12">
        <f>IF(Data_Extraction!D1257="",Data_Extraction!$J1257*(S$1),Data_Extraction!D1257)</f>
        <v>93.600000000000009</v>
      </c>
      <c r="T1257" s="12">
        <f>IF(Data_Extraction!E1257="",Data_Extraction!$J1257*(T$1),Data_Extraction!E1257)</f>
        <v>85.5</v>
      </c>
      <c r="U1257" s="12">
        <f>IF(Data_Extraction!F1257="",Data_Extraction!$J1257*(U$1),Data_Extraction!F1257)</f>
        <v>88.2</v>
      </c>
      <c r="V1257" s="12">
        <f>IF(Data_Extraction!G1257="",Data_Extraction!$J1257*(V$1),Data_Extraction!G1257)</f>
        <v>81.900000000000006</v>
      </c>
      <c r="W1257" s="12">
        <f>IF(Data_Extraction!H1257="",Data_Extraction!$J1257*(W$1),Data_Extraction!H1257)</f>
        <v>96.300000000000011</v>
      </c>
      <c r="X1257" s="12">
        <f>IF(Data_Extraction!I1257="",Data_Extraction!$J1257*(X$1),Data_Extraction!I1257)</f>
        <v>90</v>
      </c>
      <c r="Y1257" s="13">
        <f t="shared" si="114"/>
        <v>87.412499999999994</v>
      </c>
      <c r="Z1257" s="17" t="str">
        <f t="shared" si="118"/>
        <v>Afternoon</v>
      </c>
      <c r="AA1257" s="14" t="str">
        <f>VLOOKUP($N1257,'HeartRate-2022-03-21-1647950188'!$C:$G,2,0)</f>
        <v>Hands on</v>
      </c>
      <c r="AB1257" s="14" t="str">
        <f>VLOOKUP($N1257,'HeartRate-2022-03-21-1647950188'!$C:$G,3,0)</f>
        <v>Off Campus</v>
      </c>
      <c r="AC1257" s="14" t="str">
        <f>VLOOKUP($N1257,'HeartRate-2022-03-21-1647950188'!$C:$G,4,0)</f>
        <v>Standing</v>
      </c>
      <c r="AD1257" s="14" t="str">
        <f>VLOOKUP($N1257,'HeartRate-2022-03-21-1647950188'!$C:$G,5,0)</f>
        <v>Technical Contexts</v>
      </c>
      <c r="AE1257">
        <f t="shared" si="119"/>
        <v>0</v>
      </c>
      <c r="AF1257" s="18">
        <v>44635</v>
      </c>
      <c r="AG1257" s="19">
        <v>0.51214120370370375</v>
      </c>
    </row>
    <row r="1258" spans="1:33" x14ac:dyDescent="0.3">
      <c r="A1258" s="5">
        <v>44635.512488425928</v>
      </c>
      <c r="B1258" t="str">
        <f>IFERROR(AVERAGEIFS('HeartRate-2022-03-21-1647950188'!$B:$B,'HeartRate-2022-03-21-1647950188'!$A:$A,Data_Extraction!B$2,'HeartRate-2022-03-21-1647950188'!$C:$C,Data_Extraction!$A1258),"")</f>
        <v/>
      </c>
      <c r="C1258" t="str">
        <f>IFERROR(AVERAGEIFS('HeartRate-2022-03-21-1647950188'!$B:$B,'HeartRate-2022-03-21-1647950188'!$A:$A,Data_Extraction!C$2,'HeartRate-2022-03-21-1647950188'!$C:$C,Data_Extraction!$A1258),"")</f>
        <v/>
      </c>
      <c r="D1258" t="str">
        <f>IFERROR(AVERAGEIFS('HeartRate-2022-03-21-1647950188'!$B:$B,'HeartRate-2022-03-21-1647950188'!$A:$A,Data_Extraction!D$2,'HeartRate-2022-03-21-1647950188'!$C:$C,Data_Extraction!$A1258),"")</f>
        <v/>
      </c>
      <c r="E1258" t="str">
        <f>IFERROR(AVERAGEIFS('HeartRate-2022-03-21-1647950188'!$B:$B,'HeartRate-2022-03-21-1647950188'!$A:$A,Data_Extraction!E$2,'HeartRate-2022-03-21-1647950188'!$C:$C,Data_Extraction!$A1258),"")</f>
        <v/>
      </c>
      <c r="F1258" t="str">
        <f>IFERROR(AVERAGEIFS('HeartRate-2022-03-21-1647950188'!$B:$B,'HeartRate-2022-03-21-1647950188'!$A:$A,Data_Extraction!F$2,'HeartRate-2022-03-21-1647950188'!$C:$C,Data_Extraction!$A1258),"")</f>
        <v/>
      </c>
      <c r="G1258">
        <f>IFERROR(AVERAGEIFS('HeartRate-2022-03-21-1647950188'!$B:$B,'HeartRate-2022-03-21-1647950188'!$A:$A,Data_Extraction!G$2,'HeartRate-2022-03-21-1647950188'!$C:$C,Data_Extraction!$A1258),"")</f>
        <v>128</v>
      </c>
      <c r="H1258" t="str">
        <f>IFERROR(AVERAGEIFS('HeartRate-2022-03-21-1647950188'!$B:$B,'HeartRate-2022-03-21-1647950188'!$A:$A,Data_Extraction!H$2,'HeartRate-2022-03-21-1647950188'!$C:$C,Data_Extraction!$A1258),"")</f>
        <v/>
      </c>
      <c r="I1258">
        <f>IFERROR(AVERAGEIFS('HeartRate-2022-03-21-1647950188'!$B:$B,'HeartRate-2022-03-21-1647950188'!$A:$A,Data_Extraction!I$2,'HeartRate-2022-03-21-1647950188'!$C:$C,Data_Extraction!$A1258),"")</f>
        <v>88</v>
      </c>
      <c r="J1258" s="8">
        <f t="shared" si="115"/>
        <v>108</v>
      </c>
      <c r="N1258" s="11">
        <f>Data_Extraction!A1258</f>
        <v>44635.512488425928</v>
      </c>
      <c r="O1258" s="15">
        <f t="shared" si="116"/>
        <v>44635</v>
      </c>
      <c r="P1258" s="16">
        <f t="shared" si="117"/>
        <v>0.51248842592592592</v>
      </c>
      <c r="Q1258" s="12">
        <f>IF(Data_Extraction!B1258="",Data_Extraction!$J1258*(Q$1),Data_Extraction!B1258)</f>
        <v>97.2</v>
      </c>
      <c r="R1258" s="12">
        <f>IF(Data_Extraction!C1258="",Data_Extraction!$J1258*(R$1),Data_Extraction!C1258)</f>
        <v>99.36</v>
      </c>
      <c r="S1258" s="12">
        <f>IF(Data_Extraction!D1258="",Data_Extraction!$J1258*(S$1),Data_Extraction!D1258)</f>
        <v>112.32000000000001</v>
      </c>
      <c r="T1258" s="12">
        <f>IF(Data_Extraction!E1258="",Data_Extraction!$J1258*(T$1),Data_Extraction!E1258)</f>
        <v>102.6</v>
      </c>
      <c r="U1258" s="12">
        <f>IF(Data_Extraction!F1258="",Data_Extraction!$J1258*(U$1),Data_Extraction!F1258)</f>
        <v>105.84</v>
      </c>
      <c r="V1258" s="12">
        <f>IF(Data_Extraction!G1258="",Data_Extraction!$J1258*(V$1),Data_Extraction!G1258)</f>
        <v>128</v>
      </c>
      <c r="W1258" s="12">
        <f>IF(Data_Extraction!H1258="",Data_Extraction!$J1258*(W$1),Data_Extraction!H1258)</f>
        <v>115.56</v>
      </c>
      <c r="X1258" s="12">
        <f>IF(Data_Extraction!I1258="",Data_Extraction!$J1258*(X$1),Data_Extraction!I1258)</f>
        <v>88</v>
      </c>
      <c r="Y1258" s="13">
        <f t="shared" si="114"/>
        <v>106.11000000000001</v>
      </c>
      <c r="Z1258" s="17" t="str">
        <f t="shared" si="118"/>
        <v>Afternoon</v>
      </c>
      <c r="AA1258" s="14" t="str">
        <f>VLOOKUP($N1258,'HeartRate-2022-03-21-1647950188'!$C:$G,2,0)</f>
        <v>Hands on</v>
      </c>
      <c r="AB1258" s="14" t="str">
        <f>VLOOKUP($N1258,'HeartRate-2022-03-21-1647950188'!$C:$G,3,0)</f>
        <v>Off Campus</v>
      </c>
      <c r="AC1258" s="14" t="str">
        <f>VLOOKUP($N1258,'HeartRate-2022-03-21-1647950188'!$C:$G,4,0)</f>
        <v>Standing</v>
      </c>
      <c r="AD1258" s="14" t="str">
        <f>VLOOKUP($N1258,'HeartRate-2022-03-21-1647950188'!$C:$G,5,0)</f>
        <v>Technical Contexts</v>
      </c>
      <c r="AE1258">
        <f t="shared" si="119"/>
        <v>0</v>
      </c>
      <c r="AF1258" s="18">
        <v>44635</v>
      </c>
      <c r="AG1258" s="19">
        <v>0.51248842592592592</v>
      </c>
    </row>
    <row r="1259" spans="1:33" x14ac:dyDescent="0.3">
      <c r="A1259" s="5">
        <v>44635.513182870367</v>
      </c>
      <c r="B1259" t="str">
        <f>IFERROR(AVERAGEIFS('HeartRate-2022-03-21-1647950188'!$B:$B,'HeartRate-2022-03-21-1647950188'!$A:$A,Data_Extraction!B$2,'HeartRate-2022-03-21-1647950188'!$C:$C,Data_Extraction!$A1259),"")</f>
        <v/>
      </c>
      <c r="C1259" t="str">
        <f>IFERROR(AVERAGEIFS('HeartRate-2022-03-21-1647950188'!$B:$B,'HeartRate-2022-03-21-1647950188'!$A:$A,Data_Extraction!C$2,'HeartRate-2022-03-21-1647950188'!$C:$C,Data_Extraction!$A1259),"")</f>
        <v/>
      </c>
      <c r="D1259" t="str">
        <f>IFERROR(AVERAGEIFS('HeartRate-2022-03-21-1647950188'!$B:$B,'HeartRate-2022-03-21-1647950188'!$A:$A,Data_Extraction!D$2,'HeartRate-2022-03-21-1647950188'!$C:$C,Data_Extraction!$A1259),"")</f>
        <v/>
      </c>
      <c r="E1259" t="str">
        <f>IFERROR(AVERAGEIFS('HeartRate-2022-03-21-1647950188'!$B:$B,'HeartRate-2022-03-21-1647950188'!$A:$A,Data_Extraction!E$2,'HeartRate-2022-03-21-1647950188'!$C:$C,Data_Extraction!$A1259),"")</f>
        <v/>
      </c>
      <c r="F1259" t="str">
        <f>IFERROR(AVERAGEIFS('HeartRate-2022-03-21-1647950188'!$B:$B,'HeartRate-2022-03-21-1647950188'!$A:$A,Data_Extraction!F$2,'HeartRate-2022-03-21-1647950188'!$C:$C,Data_Extraction!$A1259),"")</f>
        <v/>
      </c>
      <c r="G1259">
        <f>IFERROR(AVERAGEIFS('HeartRate-2022-03-21-1647950188'!$B:$B,'HeartRate-2022-03-21-1647950188'!$A:$A,Data_Extraction!G$2,'HeartRate-2022-03-21-1647950188'!$C:$C,Data_Extraction!$A1259),"")</f>
        <v>121</v>
      </c>
      <c r="H1259" t="str">
        <f>IFERROR(AVERAGEIFS('HeartRate-2022-03-21-1647950188'!$B:$B,'HeartRate-2022-03-21-1647950188'!$A:$A,Data_Extraction!H$2,'HeartRate-2022-03-21-1647950188'!$C:$C,Data_Extraction!$A1259),"")</f>
        <v/>
      </c>
      <c r="I1259">
        <f>IFERROR(AVERAGEIFS('HeartRate-2022-03-21-1647950188'!$B:$B,'HeartRate-2022-03-21-1647950188'!$A:$A,Data_Extraction!I$2,'HeartRate-2022-03-21-1647950188'!$C:$C,Data_Extraction!$A1259),"")</f>
        <v>93</v>
      </c>
      <c r="J1259" s="8">
        <f t="shared" si="115"/>
        <v>107</v>
      </c>
      <c r="N1259" s="11">
        <f>Data_Extraction!A1259</f>
        <v>44635.513182870367</v>
      </c>
      <c r="O1259" s="15">
        <f t="shared" si="116"/>
        <v>44635</v>
      </c>
      <c r="P1259" s="16">
        <f t="shared" si="117"/>
        <v>0.51318287037037036</v>
      </c>
      <c r="Q1259" s="12">
        <f>IF(Data_Extraction!B1259="",Data_Extraction!$J1259*(Q$1),Data_Extraction!B1259)</f>
        <v>96.3</v>
      </c>
      <c r="R1259" s="12">
        <f>IF(Data_Extraction!C1259="",Data_Extraction!$J1259*(R$1),Data_Extraction!C1259)</f>
        <v>98.44</v>
      </c>
      <c r="S1259" s="12">
        <f>IF(Data_Extraction!D1259="",Data_Extraction!$J1259*(S$1),Data_Extraction!D1259)</f>
        <v>111.28</v>
      </c>
      <c r="T1259" s="12">
        <f>IF(Data_Extraction!E1259="",Data_Extraction!$J1259*(T$1),Data_Extraction!E1259)</f>
        <v>101.64999999999999</v>
      </c>
      <c r="U1259" s="12">
        <f>IF(Data_Extraction!F1259="",Data_Extraction!$J1259*(U$1),Data_Extraction!F1259)</f>
        <v>104.86</v>
      </c>
      <c r="V1259" s="12">
        <f>IF(Data_Extraction!G1259="",Data_Extraction!$J1259*(V$1),Data_Extraction!G1259)</f>
        <v>121</v>
      </c>
      <c r="W1259" s="12">
        <f>IF(Data_Extraction!H1259="",Data_Extraction!$J1259*(W$1),Data_Extraction!H1259)</f>
        <v>114.49000000000001</v>
      </c>
      <c r="X1259" s="12">
        <f>IF(Data_Extraction!I1259="",Data_Extraction!$J1259*(X$1),Data_Extraction!I1259)</f>
        <v>93</v>
      </c>
      <c r="Y1259" s="13">
        <f t="shared" si="114"/>
        <v>105.1275</v>
      </c>
      <c r="Z1259" s="17" t="str">
        <f t="shared" si="118"/>
        <v>Afternoon</v>
      </c>
      <c r="AA1259" s="14" t="str">
        <f>VLOOKUP($N1259,'HeartRate-2022-03-21-1647950188'!$C:$G,2,0)</f>
        <v>Hands on</v>
      </c>
      <c r="AB1259" s="14" t="str">
        <f>VLOOKUP($N1259,'HeartRate-2022-03-21-1647950188'!$C:$G,3,0)</f>
        <v>Off Campus</v>
      </c>
      <c r="AC1259" s="14" t="str">
        <f>VLOOKUP($N1259,'HeartRate-2022-03-21-1647950188'!$C:$G,4,0)</f>
        <v>Standing</v>
      </c>
      <c r="AD1259" s="14" t="str">
        <f>VLOOKUP($N1259,'HeartRate-2022-03-21-1647950188'!$C:$G,5,0)</f>
        <v>Technical Contexts</v>
      </c>
      <c r="AE1259">
        <f t="shared" si="119"/>
        <v>0</v>
      </c>
      <c r="AF1259" s="18">
        <v>44635</v>
      </c>
      <c r="AG1259" s="19">
        <v>0.51318287037037036</v>
      </c>
    </row>
    <row r="1260" spans="1:33" x14ac:dyDescent="0.3">
      <c r="A1260" s="5">
        <v>44635.513333333336</v>
      </c>
      <c r="B1260" t="str">
        <f>IFERROR(AVERAGEIFS('HeartRate-2022-03-21-1647950188'!$B:$B,'HeartRate-2022-03-21-1647950188'!$A:$A,Data_Extraction!B$2,'HeartRate-2022-03-21-1647950188'!$C:$C,Data_Extraction!$A1260),"")</f>
        <v/>
      </c>
      <c r="C1260" t="str">
        <f>IFERROR(AVERAGEIFS('HeartRate-2022-03-21-1647950188'!$B:$B,'HeartRate-2022-03-21-1647950188'!$A:$A,Data_Extraction!C$2,'HeartRate-2022-03-21-1647950188'!$C:$C,Data_Extraction!$A1260),"")</f>
        <v/>
      </c>
      <c r="D1260" t="str">
        <f>IFERROR(AVERAGEIFS('HeartRate-2022-03-21-1647950188'!$B:$B,'HeartRate-2022-03-21-1647950188'!$A:$A,Data_Extraction!D$2,'HeartRate-2022-03-21-1647950188'!$C:$C,Data_Extraction!$A1260),"")</f>
        <v/>
      </c>
      <c r="E1260" t="str">
        <f>IFERROR(AVERAGEIFS('HeartRate-2022-03-21-1647950188'!$B:$B,'HeartRate-2022-03-21-1647950188'!$A:$A,Data_Extraction!E$2,'HeartRate-2022-03-21-1647950188'!$C:$C,Data_Extraction!$A1260),"")</f>
        <v/>
      </c>
      <c r="F1260" t="str">
        <f>IFERROR(AVERAGEIFS('HeartRate-2022-03-21-1647950188'!$B:$B,'HeartRate-2022-03-21-1647950188'!$A:$A,Data_Extraction!F$2,'HeartRate-2022-03-21-1647950188'!$C:$C,Data_Extraction!$A1260),"")</f>
        <v/>
      </c>
      <c r="G1260" t="str">
        <f>IFERROR(AVERAGEIFS('HeartRate-2022-03-21-1647950188'!$B:$B,'HeartRate-2022-03-21-1647950188'!$A:$A,Data_Extraction!G$2,'HeartRate-2022-03-21-1647950188'!$C:$C,Data_Extraction!$A1260),"")</f>
        <v/>
      </c>
      <c r="H1260" t="str">
        <f>IFERROR(AVERAGEIFS('HeartRate-2022-03-21-1647950188'!$B:$B,'HeartRate-2022-03-21-1647950188'!$A:$A,Data_Extraction!H$2,'HeartRate-2022-03-21-1647950188'!$C:$C,Data_Extraction!$A1260),"")</f>
        <v/>
      </c>
      <c r="I1260">
        <f>IFERROR(AVERAGEIFS('HeartRate-2022-03-21-1647950188'!$B:$B,'HeartRate-2022-03-21-1647950188'!$A:$A,Data_Extraction!I$2,'HeartRate-2022-03-21-1647950188'!$C:$C,Data_Extraction!$A1260),"")</f>
        <v>98</v>
      </c>
      <c r="J1260" s="8">
        <f t="shared" si="115"/>
        <v>98</v>
      </c>
      <c r="N1260" s="11">
        <f>Data_Extraction!A1260</f>
        <v>44635.513333333336</v>
      </c>
      <c r="O1260" s="15">
        <f t="shared" si="116"/>
        <v>44635</v>
      </c>
      <c r="P1260" s="16">
        <f t="shared" si="117"/>
        <v>0.51333333333333331</v>
      </c>
      <c r="Q1260" s="12">
        <f>IF(Data_Extraction!B1260="",Data_Extraction!$J1260*(Q$1),Data_Extraction!B1260)</f>
        <v>88.2</v>
      </c>
      <c r="R1260" s="12">
        <f>IF(Data_Extraction!C1260="",Data_Extraction!$J1260*(R$1),Data_Extraction!C1260)</f>
        <v>90.160000000000011</v>
      </c>
      <c r="S1260" s="12">
        <f>IF(Data_Extraction!D1260="",Data_Extraction!$J1260*(S$1),Data_Extraction!D1260)</f>
        <v>101.92</v>
      </c>
      <c r="T1260" s="12">
        <f>IF(Data_Extraction!E1260="",Data_Extraction!$J1260*(T$1),Data_Extraction!E1260)</f>
        <v>93.1</v>
      </c>
      <c r="U1260" s="12">
        <f>IF(Data_Extraction!F1260="",Data_Extraction!$J1260*(U$1),Data_Extraction!F1260)</f>
        <v>96.039999999999992</v>
      </c>
      <c r="V1260" s="12">
        <f>IF(Data_Extraction!G1260="",Data_Extraction!$J1260*(V$1),Data_Extraction!G1260)</f>
        <v>89.18</v>
      </c>
      <c r="W1260" s="12">
        <f>IF(Data_Extraction!H1260="",Data_Extraction!$J1260*(W$1),Data_Extraction!H1260)</f>
        <v>104.86</v>
      </c>
      <c r="X1260" s="12">
        <f>IF(Data_Extraction!I1260="",Data_Extraction!$J1260*(X$1),Data_Extraction!I1260)</f>
        <v>98</v>
      </c>
      <c r="Y1260" s="13">
        <f t="shared" si="114"/>
        <v>95.18249999999999</v>
      </c>
      <c r="Z1260" s="17" t="str">
        <f t="shared" si="118"/>
        <v>Afternoon</v>
      </c>
      <c r="AA1260" s="14" t="str">
        <f>VLOOKUP($N1260,'HeartRate-2022-03-21-1647950188'!$C:$G,2,0)</f>
        <v>Hands on</v>
      </c>
      <c r="AB1260" s="14" t="str">
        <f>VLOOKUP($N1260,'HeartRate-2022-03-21-1647950188'!$C:$G,3,0)</f>
        <v>Off Campus</v>
      </c>
      <c r="AC1260" s="14" t="str">
        <f>VLOOKUP($N1260,'HeartRate-2022-03-21-1647950188'!$C:$G,4,0)</f>
        <v>Standing</v>
      </c>
      <c r="AD1260" s="14" t="str">
        <f>VLOOKUP($N1260,'HeartRate-2022-03-21-1647950188'!$C:$G,5,0)</f>
        <v>Technical Contexts</v>
      </c>
      <c r="AE1260">
        <f t="shared" si="119"/>
        <v>0</v>
      </c>
      <c r="AF1260" s="18">
        <v>44635</v>
      </c>
      <c r="AG1260" s="19">
        <v>0.51333333333333331</v>
      </c>
    </row>
    <row r="1261" spans="1:33" x14ac:dyDescent="0.3">
      <c r="A1261" s="5">
        <v>44635.513877314814</v>
      </c>
      <c r="B1261" t="str">
        <f>IFERROR(AVERAGEIFS('HeartRate-2022-03-21-1647950188'!$B:$B,'HeartRate-2022-03-21-1647950188'!$A:$A,Data_Extraction!B$2,'HeartRate-2022-03-21-1647950188'!$C:$C,Data_Extraction!$A1261),"")</f>
        <v/>
      </c>
      <c r="C1261" t="str">
        <f>IFERROR(AVERAGEIFS('HeartRate-2022-03-21-1647950188'!$B:$B,'HeartRate-2022-03-21-1647950188'!$A:$A,Data_Extraction!C$2,'HeartRate-2022-03-21-1647950188'!$C:$C,Data_Extraction!$A1261),"")</f>
        <v/>
      </c>
      <c r="D1261" t="str">
        <f>IFERROR(AVERAGEIFS('HeartRate-2022-03-21-1647950188'!$B:$B,'HeartRate-2022-03-21-1647950188'!$A:$A,Data_Extraction!D$2,'HeartRate-2022-03-21-1647950188'!$C:$C,Data_Extraction!$A1261),"")</f>
        <v/>
      </c>
      <c r="E1261" t="str">
        <f>IFERROR(AVERAGEIFS('HeartRate-2022-03-21-1647950188'!$B:$B,'HeartRate-2022-03-21-1647950188'!$A:$A,Data_Extraction!E$2,'HeartRate-2022-03-21-1647950188'!$C:$C,Data_Extraction!$A1261),"")</f>
        <v/>
      </c>
      <c r="F1261" t="str">
        <f>IFERROR(AVERAGEIFS('HeartRate-2022-03-21-1647950188'!$B:$B,'HeartRate-2022-03-21-1647950188'!$A:$A,Data_Extraction!F$2,'HeartRate-2022-03-21-1647950188'!$C:$C,Data_Extraction!$A1261),"")</f>
        <v/>
      </c>
      <c r="G1261">
        <f>IFERROR(AVERAGEIFS('HeartRate-2022-03-21-1647950188'!$B:$B,'HeartRate-2022-03-21-1647950188'!$A:$A,Data_Extraction!G$2,'HeartRate-2022-03-21-1647950188'!$C:$C,Data_Extraction!$A1261),"")</f>
        <v>120</v>
      </c>
      <c r="H1261" t="str">
        <f>IFERROR(AVERAGEIFS('HeartRate-2022-03-21-1647950188'!$B:$B,'HeartRate-2022-03-21-1647950188'!$A:$A,Data_Extraction!H$2,'HeartRate-2022-03-21-1647950188'!$C:$C,Data_Extraction!$A1261),"")</f>
        <v/>
      </c>
      <c r="I1261">
        <f>IFERROR(AVERAGEIFS('HeartRate-2022-03-21-1647950188'!$B:$B,'HeartRate-2022-03-21-1647950188'!$A:$A,Data_Extraction!I$2,'HeartRate-2022-03-21-1647950188'!$C:$C,Data_Extraction!$A1261),"")</f>
        <v>93</v>
      </c>
      <c r="J1261" s="8">
        <f t="shared" si="115"/>
        <v>106.5</v>
      </c>
      <c r="N1261" s="11">
        <f>Data_Extraction!A1261</f>
        <v>44635.513877314814</v>
      </c>
      <c r="O1261" s="15">
        <f t="shared" si="116"/>
        <v>44635</v>
      </c>
      <c r="P1261" s="16">
        <f t="shared" si="117"/>
        <v>0.5138773148148148</v>
      </c>
      <c r="Q1261" s="12">
        <f>IF(Data_Extraction!B1261="",Data_Extraction!$J1261*(Q$1),Data_Extraction!B1261)</f>
        <v>95.850000000000009</v>
      </c>
      <c r="R1261" s="12">
        <f>IF(Data_Extraction!C1261="",Data_Extraction!$J1261*(R$1),Data_Extraction!C1261)</f>
        <v>97.98</v>
      </c>
      <c r="S1261" s="12">
        <f>IF(Data_Extraction!D1261="",Data_Extraction!$J1261*(S$1),Data_Extraction!D1261)</f>
        <v>110.76</v>
      </c>
      <c r="T1261" s="12">
        <f>IF(Data_Extraction!E1261="",Data_Extraction!$J1261*(T$1),Data_Extraction!E1261)</f>
        <v>101.175</v>
      </c>
      <c r="U1261" s="12">
        <f>IF(Data_Extraction!F1261="",Data_Extraction!$J1261*(U$1),Data_Extraction!F1261)</f>
        <v>104.37</v>
      </c>
      <c r="V1261" s="12">
        <f>IF(Data_Extraction!G1261="",Data_Extraction!$J1261*(V$1),Data_Extraction!G1261)</f>
        <v>120</v>
      </c>
      <c r="W1261" s="12">
        <f>IF(Data_Extraction!H1261="",Data_Extraction!$J1261*(W$1),Data_Extraction!H1261)</f>
        <v>113.95500000000001</v>
      </c>
      <c r="X1261" s="12">
        <f>IF(Data_Extraction!I1261="",Data_Extraction!$J1261*(X$1),Data_Extraction!I1261)</f>
        <v>93</v>
      </c>
      <c r="Y1261" s="13">
        <f t="shared" si="114"/>
        <v>104.63625</v>
      </c>
      <c r="Z1261" s="17" t="str">
        <f t="shared" si="118"/>
        <v>Afternoon</v>
      </c>
      <c r="AA1261" s="14" t="str">
        <f>VLOOKUP($N1261,'HeartRate-2022-03-21-1647950188'!$C:$G,2,0)</f>
        <v>Hands on</v>
      </c>
      <c r="AB1261" s="14" t="str">
        <f>VLOOKUP($N1261,'HeartRate-2022-03-21-1647950188'!$C:$G,3,0)</f>
        <v>Off Campus</v>
      </c>
      <c r="AC1261" s="14" t="str">
        <f>VLOOKUP($N1261,'HeartRate-2022-03-21-1647950188'!$C:$G,4,0)</f>
        <v>Standing</v>
      </c>
      <c r="AD1261" s="14" t="str">
        <f>VLOOKUP($N1261,'HeartRate-2022-03-21-1647950188'!$C:$G,5,0)</f>
        <v>Technical Contexts</v>
      </c>
      <c r="AE1261">
        <f t="shared" si="119"/>
        <v>0</v>
      </c>
      <c r="AF1261" s="18">
        <v>44635</v>
      </c>
      <c r="AG1261" s="19">
        <v>0.5138773148148148</v>
      </c>
    </row>
    <row r="1262" spans="1:33" x14ac:dyDescent="0.3">
      <c r="A1262" s="5">
        <v>44635.51457175926</v>
      </c>
      <c r="B1262" t="str">
        <f>IFERROR(AVERAGEIFS('HeartRate-2022-03-21-1647950188'!$B:$B,'HeartRate-2022-03-21-1647950188'!$A:$A,Data_Extraction!B$2,'HeartRate-2022-03-21-1647950188'!$C:$C,Data_Extraction!$A1262),"")</f>
        <v/>
      </c>
      <c r="C1262" t="str">
        <f>IFERROR(AVERAGEIFS('HeartRate-2022-03-21-1647950188'!$B:$B,'HeartRate-2022-03-21-1647950188'!$A:$A,Data_Extraction!C$2,'HeartRate-2022-03-21-1647950188'!$C:$C,Data_Extraction!$A1262),"")</f>
        <v/>
      </c>
      <c r="D1262" t="str">
        <f>IFERROR(AVERAGEIFS('HeartRate-2022-03-21-1647950188'!$B:$B,'HeartRate-2022-03-21-1647950188'!$A:$A,Data_Extraction!D$2,'HeartRate-2022-03-21-1647950188'!$C:$C,Data_Extraction!$A1262),"")</f>
        <v/>
      </c>
      <c r="E1262" t="str">
        <f>IFERROR(AVERAGEIFS('HeartRate-2022-03-21-1647950188'!$B:$B,'HeartRate-2022-03-21-1647950188'!$A:$A,Data_Extraction!E$2,'HeartRate-2022-03-21-1647950188'!$C:$C,Data_Extraction!$A1262),"")</f>
        <v/>
      </c>
      <c r="F1262" t="str">
        <f>IFERROR(AVERAGEIFS('HeartRate-2022-03-21-1647950188'!$B:$B,'HeartRate-2022-03-21-1647950188'!$A:$A,Data_Extraction!F$2,'HeartRate-2022-03-21-1647950188'!$C:$C,Data_Extraction!$A1262),"")</f>
        <v/>
      </c>
      <c r="G1262">
        <f>IFERROR(AVERAGEIFS('HeartRate-2022-03-21-1647950188'!$B:$B,'HeartRate-2022-03-21-1647950188'!$A:$A,Data_Extraction!G$2,'HeartRate-2022-03-21-1647950188'!$C:$C,Data_Extraction!$A1262),"")</f>
        <v>119</v>
      </c>
      <c r="H1262" t="str">
        <f>IFERROR(AVERAGEIFS('HeartRate-2022-03-21-1647950188'!$B:$B,'HeartRate-2022-03-21-1647950188'!$A:$A,Data_Extraction!H$2,'HeartRate-2022-03-21-1647950188'!$C:$C,Data_Extraction!$A1262),"")</f>
        <v/>
      </c>
      <c r="I1262">
        <f>IFERROR(AVERAGEIFS('HeartRate-2022-03-21-1647950188'!$B:$B,'HeartRate-2022-03-21-1647950188'!$A:$A,Data_Extraction!I$2,'HeartRate-2022-03-21-1647950188'!$C:$C,Data_Extraction!$A1262),"")</f>
        <v>92</v>
      </c>
      <c r="J1262" s="8">
        <f t="shared" si="115"/>
        <v>105.5</v>
      </c>
      <c r="N1262" s="11">
        <f>Data_Extraction!A1262</f>
        <v>44635.51457175926</v>
      </c>
      <c r="O1262" s="15">
        <f t="shared" si="116"/>
        <v>44635</v>
      </c>
      <c r="P1262" s="16">
        <f t="shared" si="117"/>
        <v>0.51457175925925924</v>
      </c>
      <c r="Q1262" s="12">
        <f>IF(Data_Extraction!B1262="",Data_Extraction!$J1262*(Q$1),Data_Extraction!B1262)</f>
        <v>94.95</v>
      </c>
      <c r="R1262" s="12">
        <f>IF(Data_Extraction!C1262="",Data_Extraction!$J1262*(R$1),Data_Extraction!C1262)</f>
        <v>97.06</v>
      </c>
      <c r="S1262" s="12">
        <f>IF(Data_Extraction!D1262="",Data_Extraction!$J1262*(S$1),Data_Extraction!D1262)</f>
        <v>109.72</v>
      </c>
      <c r="T1262" s="12">
        <f>IF(Data_Extraction!E1262="",Data_Extraction!$J1262*(T$1),Data_Extraction!E1262)</f>
        <v>100.22499999999999</v>
      </c>
      <c r="U1262" s="12">
        <f>IF(Data_Extraction!F1262="",Data_Extraction!$J1262*(U$1),Data_Extraction!F1262)</f>
        <v>103.39</v>
      </c>
      <c r="V1262" s="12">
        <f>IF(Data_Extraction!G1262="",Data_Extraction!$J1262*(V$1),Data_Extraction!G1262)</f>
        <v>119</v>
      </c>
      <c r="W1262" s="12">
        <f>IF(Data_Extraction!H1262="",Data_Extraction!$J1262*(W$1),Data_Extraction!H1262)</f>
        <v>112.88500000000001</v>
      </c>
      <c r="X1262" s="12">
        <f>IF(Data_Extraction!I1262="",Data_Extraction!$J1262*(X$1),Data_Extraction!I1262)</f>
        <v>92</v>
      </c>
      <c r="Y1262" s="13">
        <f t="shared" si="114"/>
        <v>103.65375</v>
      </c>
      <c r="Z1262" s="17" t="str">
        <f t="shared" si="118"/>
        <v>Afternoon</v>
      </c>
      <c r="AA1262" s="14" t="str">
        <f>VLOOKUP($N1262,'HeartRate-2022-03-21-1647950188'!$C:$G,2,0)</f>
        <v>Hands on</v>
      </c>
      <c r="AB1262" s="14" t="str">
        <f>VLOOKUP($N1262,'HeartRate-2022-03-21-1647950188'!$C:$G,3,0)</f>
        <v>Off Campus</v>
      </c>
      <c r="AC1262" s="14" t="str">
        <f>VLOOKUP($N1262,'HeartRate-2022-03-21-1647950188'!$C:$G,4,0)</f>
        <v>Standing</v>
      </c>
      <c r="AD1262" s="14" t="str">
        <f>VLOOKUP($N1262,'HeartRate-2022-03-21-1647950188'!$C:$G,5,0)</f>
        <v>Technical Contexts</v>
      </c>
      <c r="AE1262">
        <f t="shared" si="119"/>
        <v>0</v>
      </c>
      <c r="AF1262" s="18">
        <v>44635</v>
      </c>
      <c r="AG1262" s="19">
        <v>0.51457175925925924</v>
      </c>
    </row>
    <row r="1263" spans="1:33" x14ac:dyDescent="0.3">
      <c r="A1263" s="5">
        <v>44635.51458333333</v>
      </c>
      <c r="B1263">
        <f>IFERROR(AVERAGEIFS('HeartRate-2022-03-21-1647950188'!$B:$B,'HeartRate-2022-03-21-1647950188'!$A:$A,Data_Extraction!B$2,'HeartRate-2022-03-21-1647950188'!$C:$C,Data_Extraction!$A1263),"")</f>
        <v>104</v>
      </c>
      <c r="C1263" t="str">
        <f>IFERROR(AVERAGEIFS('HeartRate-2022-03-21-1647950188'!$B:$B,'HeartRate-2022-03-21-1647950188'!$A:$A,Data_Extraction!C$2,'HeartRate-2022-03-21-1647950188'!$C:$C,Data_Extraction!$A1263),"")</f>
        <v/>
      </c>
      <c r="D1263" t="str">
        <f>IFERROR(AVERAGEIFS('HeartRate-2022-03-21-1647950188'!$B:$B,'HeartRate-2022-03-21-1647950188'!$A:$A,Data_Extraction!D$2,'HeartRate-2022-03-21-1647950188'!$C:$C,Data_Extraction!$A1263),"")</f>
        <v/>
      </c>
      <c r="E1263" t="str">
        <f>IFERROR(AVERAGEIFS('HeartRate-2022-03-21-1647950188'!$B:$B,'HeartRate-2022-03-21-1647950188'!$A:$A,Data_Extraction!E$2,'HeartRate-2022-03-21-1647950188'!$C:$C,Data_Extraction!$A1263),"")</f>
        <v/>
      </c>
      <c r="F1263" t="str">
        <f>IFERROR(AVERAGEIFS('HeartRate-2022-03-21-1647950188'!$B:$B,'HeartRate-2022-03-21-1647950188'!$A:$A,Data_Extraction!F$2,'HeartRate-2022-03-21-1647950188'!$C:$C,Data_Extraction!$A1263),"")</f>
        <v/>
      </c>
      <c r="G1263" t="str">
        <f>IFERROR(AVERAGEIFS('HeartRate-2022-03-21-1647950188'!$B:$B,'HeartRate-2022-03-21-1647950188'!$A:$A,Data_Extraction!G$2,'HeartRate-2022-03-21-1647950188'!$C:$C,Data_Extraction!$A1263),"")</f>
        <v/>
      </c>
      <c r="H1263">
        <f>IFERROR(AVERAGEIFS('HeartRate-2022-03-21-1647950188'!$B:$B,'HeartRate-2022-03-21-1647950188'!$A:$A,Data_Extraction!H$2,'HeartRate-2022-03-21-1647950188'!$C:$C,Data_Extraction!$A1263),"")</f>
        <v>114</v>
      </c>
      <c r="I1263" t="str">
        <f>IFERROR(AVERAGEIFS('HeartRate-2022-03-21-1647950188'!$B:$B,'HeartRate-2022-03-21-1647950188'!$A:$A,Data_Extraction!I$2,'HeartRate-2022-03-21-1647950188'!$C:$C,Data_Extraction!$A1263),"")</f>
        <v/>
      </c>
      <c r="J1263" s="8">
        <f t="shared" si="115"/>
        <v>109</v>
      </c>
      <c r="N1263" s="11">
        <f>Data_Extraction!A1263</f>
        <v>44635.51458333333</v>
      </c>
      <c r="O1263" s="15">
        <f t="shared" si="116"/>
        <v>44635</v>
      </c>
      <c r="P1263" s="16">
        <f t="shared" si="117"/>
        <v>0.51458333333333328</v>
      </c>
      <c r="Q1263" s="12">
        <f>IF(Data_Extraction!B1263="",Data_Extraction!$J1263*(Q$1),Data_Extraction!B1263)</f>
        <v>104</v>
      </c>
      <c r="R1263" s="12">
        <f>IF(Data_Extraction!C1263="",Data_Extraction!$J1263*(R$1),Data_Extraction!C1263)</f>
        <v>100.28</v>
      </c>
      <c r="S1263" s="12">
        <f>IF(Data_Extraction!D1263="",Data_Extraction!$J1263*(S$1),Data_Extraction!D1263)</f>
        <v>113.36</v>
      </c>
      <c r="T1263" s="12">
        <f>IF(Data_Extraction!E1263="",Data_Extraction!$J1263*(T$1),Data_Extraction!E1263)</f>
        <v>103.55</v>
      </c>
      <c r="U1263" s="12">
        <f>IF(Data_Extraction!F1263="",Data_Extraction!$J1263*(U$1),Data_Extraction!F1263)</f>
        <v>106.82</v>
      </c>
      <c r="V1263" s="12">
        <f>IF(Data_Extraction!G1263="",Data_Extraction!$J1263*(V$1),Data_Extraction!G1263)</f>
        <v>99.19</v>
      </c>
      <c r="W1263" s="12">
        <f>IF(Data_Extraction!H1263="",Data_Extraction!$J1263*(W$1),Data_Extraction!H1263)</f>
        <v>114</v>
      </c>
      <c r="X1263" s="12">
        <f>IF(Data_Extraction!I1263="",Data_Extraction!$J1263*(X$1),Data_Extraction!I1263)</f>
        <v>105.73</v>
      </c>
      <c r="Y1263" s="13">
        <f t="shared" si="114"/>
        <v>105.86625000000001</v>
      </c>
      <c r="Z1263" s="17" t="str">
        <f t="shared" si="118"/>
        <v>Afternoon</v>
      </c>
      <c r="AA1263" s="14" t="str">
        <f>VLOOKUP($N1263,'HeartRate-2022-03-21-1647950188'!$C:$G,2,0)</f>
        <v>Hands on</v>
      </c>
      <c r="AB1263" s="14" t="str">
        <f>VLOOKUP($N1263,'HeartRate-2022-03-21-1647950188'!$C:$G,3,0)</f>
        <v>Off Campus</v>
      </c>
      <c r="AC1263" s="14" t="str">
        <f>VLOOKUP($N1263,'HeartRate-2022-03-21-1647950188'!$C:$G,4,0)</f>
        <v>Standing</v>
      </c>
      <c r="AD1263" s="14" t="str">
        <f>VLOOKUP($N1263,'HeartRate-2022-03-21-1647950188'!$C:$G,5,0)</f>
        <v>Technical Contexts</v>
      </c>
      <c r="AE1263">
        <f t="shared" si="119"/>
        <v>0</v>
      </c>
      <c r="AF1263" s="18">
        <v>44635</v>
      </c>
      <c r="AG1263" s="19">
        <v>0.51458333333333328</v>
      </c>
    </row>
    <row r="1264" spans="1:33" x14ac:dyDescent="0.3">
      <c r="A1264" s="5">
        <v>44635.515266203707</v>
      </c>
      <c r="B1264" t="str">
        <f>IFERROR(AVERAGEIFS('HeartRate-2022-03-21-1647950188'!$B:$B,'HeartRate-2022-03-21-1647950188'!$A:$A,Data_Extraction!B$2,'HeartRate-2022-03-21-1647950188'!$C:$C,Data_Extraction!$A1264),"")</f>
        <v/>
      </c>
      <c r="C1264" t="str">
        <f>IFERROR(AVERAGEIFS('HeartRate-2022-03-21-1647950188'!$B:$B,'HeartRate-2022-03-21-1647950188'!$A:$A,Data_Extraction!C$2,'HeartRate-2022-03-21-1647950188'!$C:$C,Data_Extraction!$A1264),"")</f>
        <v/>
      </c>
      <c r="D1264" t="str">
        <f>IFERROR(AVERAGEIFS('HeartRate-2022-03-21-1647950188'!$B:$B,'HeartRate-2022-03-21-1647950188'!$A:$A,Data_Extraction!D$2,'HeartRate-2022-03-21-1647950188'!$C:$C,Data_Extraction!$A1264),"")</f>
        <v/>
      </c>
      <c r="E1264" t="str">
        <f>IFERROR(AVERAGEIFS('HeartRate-2022-03-21-1647950188'!$B:$B,'HeartRate-2022-03-21-1647950188'!$A:$A,Data_Extraction!E$2,'HeartRate-2022-03-21-1647950188'!$C:$C,Data_Extraction!$A1264),"")</f>
        <v/>
      </c>
      <c r="F1264" t="str">
        <f>IFERROR(AVERAGEIFS('HeartRate-2022-03-21-1647950188'!$B:$B,'HeartRate-2022-03-21-1647950188'!$A:$A,Data_Extraction!F$2,'HeartRate-2022-03-21-1647950188'!$C:$C,Data_Extraction!$A1264),"")</f>
        <v/>
      </c>
      <c r="G1264">
        <f>IFERROR(AVERAGEIFS('HeartRate-2022-03-21-1647950188'!$B:$B,'HeartRate-2022-03-21-1647950188'!$A:$A,Data_Extraction!G$2,'HeartRate-2022-03-21-1647950188'!$C:$C,Data_Extraction!$A1264),"")</f>
        <v>118</v>
      </c>
      <c r="H1264" t="str">
        <f>IFERROR(AVERAGEIFS('HeartRate-2022-03-21-1647950188'!$B:$B,'HeartRate-2022-03-21-1647950188'!$A:$A,Data_Extraction!H$2,'HeartRate-2022-03-21-1647950188'!$C:$C,Data_Extraction!$A1264),"")</f>
        <v/>
      </c>
      <c r="I1264">
        <f>IFERROR(AVERAGEIFS('HeartRate-2022-03-21-1647950188'!$B:$B,'HeartRate-2022-03-21-1647950188'!$A:$A,Data_Extraction!I$2,'HeartRate-2022-03-21-1647950188'!$C:$C,Data_Extraction!$A1264),"")</f>
        <v>91</v>
      </c>
      <c r="J1264" s="8">
        <f t="shared" si="115"/>
        <v>104.5</v>
      </c>
      <c r="N1264" s="11">
        <f>Data_Extraction!A1264</f>
        <v>44635.515266203707</v>
      </c>
      <c r="O1264" s="15">
        <f t="shared" si="116"/>
        <v>44635</v>
      </c>
      <c r="P1264" s="16">
        <f t="shared" si="117"/>
        <v>0.51526620370370368</v>
      </c>
      <c r="Q1264" s="12">
        <f>IF(Data_Extraction!B1264="",Data_Extraction!$J1264*(Q$1),Data_Extraction!B1264)</f>
        <v>94.05</v>
      </c>
      <c r="R1264" s="12">
        <f>IF(Data_Extraction!C1264="",Data_Extraction!$J1264*(R$1),Data_Extraction!C1264)</f>
        <v>96.14</v>
      </c>
      <c r="S1264" s="12">
        <f>IF(Data_Extraction!D1264="",Data_Extraction!$J1264*(S$1),Data_Extraction!D1264)</f>
        <v>108.68</v>
      </c>
      <c r="T1264" s="12">
        <f>IF(Data_Extraction!E1264="",Data_Extraction!$J1264*(T$1),Data_Extraction!E1264)</f>
        <v>99.274999999999991</v>
      </c>
      <c r="U1264" s="12">
        <f>IF(Data_Extraction!F1264="",Data_Extraction!$J1264*(U$1),Data_Extraction!F1264)</f>
        <v>102.41</v>
      </c>
      <c r="V1264" s="12">
        <f>IF(Data_Extraction!G1264="",Data_Extraction!$J1264*(V$1),Data_Extraction!G1264)</f>
        <v>118</v>
      </c>
      <c r="W1264" s="12">
        <f>IF(Data_Extraction!H1264="",Data_Extraction!$J1264*(W$1),Data_Extraction!H1264)</f>
        <v>111.81500000000001</v>
      </c>
      <c r="X1264" s="12">
        <f>IF(Data_Extraction!I1264="",Data_Extraction!$J1264*(X$1),Data_Extraction!I1264)</f>
        <v>91</v>
      </c>
      <c r="Y1264" s="13">
        <f t="shared" si="114"/>
        <v>102.67125</v>
      </c>
      <c r="Z1264" s="17" t="str">
        <f t="shared" si="118"/>
        <v>Afternoon</v>
      </c>
      <c r="AA1264" s="14" t="str">
        <f>VLOOKUP($N1264,'HeartRate-2022-03-21-1647950188'!$C:$G,2,0)</f>
        <v>Hands on</v>
      </c>
      <c r="AB1264" s="14" t="str">
        <f>VLOOKUP($N1264,'HeartRate-2022-03-21-1647950188'!$C:$G,3,0)</f>
        <v>Off Campus</v>
      </c>
      <c r="AC1264" s="14" t="str">
        <f>VLOOKUP($N1264,'HeartRate-2022-03-21-1647950188'!$C:$G,4,0)</f>
        <v>Standing</v>
      </c>
      <c r="AD1264" s="14" t="str">
        <f>VLOOKUP($N1264,'HeartRate-2022-03-21-1647950188'!$C:$G,5,0)</f>
        <v>Technical Contexts</v>
      </c>
      <c r="AE1264">
        <f t="shared" si="119"/>
        <v>0</v>
      </c>
      <c r="AF1264" s="18">
        <v>44635</v>
      </c>
      <c r="AG1264" s="19">
        <v>0.51526620370370368</v>
      </c>
    </row>
    <row r="1265" spans="1:33" x14ac:dyDescent="0.3">
      <c r="A1265" s="5">
        <v>44635.515335648146</v>
      </c>
      <c r="B1265" t="str">
        <f>IFERROR(AVERAGEIFS('HeartRate-2022-03-21-1647950188'!$B:$B,'HeartRate-2022-03-21-1647950188'!$A:$A,Data_Extraction!B$2,'HeartRate-2022-03-21-1647950188'!$C:$C,Data_Extraction!$A1265),"")</f>
        <v/>
      </c>
      <c r="C1265" t="str">
        <f>IFERROR(AVERAGEIFS('HeartRate-2022-03-21-1647950188'!$B:$B,'HeartRate-2022-03-21-1647950188'!$A:$A,Data_Extraction!C$2,'HeartRate-2022-03-21-1647950188'!$C:$C,Data_Extraction!$A1265),"")</f>
        <v/>
      </c>
      <c r="D1265" t="str">
        <f>IFERROR(AVERAGEIFS('HeartRate-2022-03-21-1647950188'!$B:$B,'HeartRate-2022-03-21-1647950188'!$A:$A,Data_Extraction!D$2,'HeartRate-2022-03-21-1647950188'!$C:$C,Data_Extraction!$A1265),"")</f>
        <v/>
      </c>
      <c r="E1265" t="str">
        <f>IFERROR(AVERAGEIFS('HeartRate-2022-03-21-1647950188'!$B:$B,'HeartRate-2022-03-21-1647950188'!$A:$A,Data_Extraction!E$2,'HeartRate-2022-03-21-1647950188'!$C:$C,Data_Extraction!$A1265),"")</f>
        <v/>
      </c>
      <c r="F1265" t="str">
        <f>IFERROR(AVERAGEIFS('HeartRate-2022-03-21-1647950188'!$B:$B,'HeartRate-2022-03-21-1647950188'!$A:$A,Data_Extraction!F$2,'HeartRate-2022-03-21-1647950188'!$C:$C,Data_Extraction!$A1265),"")</f>
        <v/>
      </c>
      <c r="G1265">
        <f>IFERROR(AVERAGEIFS('HeartRate-2022-03-21-1647950188'!$B:$B,'HeartRate-2022-03-21-1647950188'!$A:$A,Data_Extraction!G$2,'HeartRate-2022-03-21-1647950188'!$C:$C,Data_Extraction!$A1265),"")</f>
        <v>118</v>
      </c>
      <c r="H1265" t="str">
        <f>IFERROR(AVERAGEIFS('HeartRate-2022-03-21-1647950188'!$B:$B,'HeartRate-2022-03-21-1647950188'!$A:$A,Data_Extraction!H$2,'HeartRate-2022-03-21-1647950188'!$C:$C,Data_Extraction!$A1265),"")</f>
        <v/>
      </c>
      <c r="I1265" t="str">
        <f>IFERROR(AVERAGEIFS('HeartRate-2022-03-21-1647950188'!$B:$B,'HeartRate-2022-03-21-1647950188'!$A:$A,Data_Extraction!I$2,'HeartRate-2022-03-21-1647950188'!$C:$C,Data_Extraction!$A1265),"")</f>
        <v/>
      </c>
      <c r="J1265" s="8">
        <f t="shared" si="115"/>
        <v>118</v>
      </c>
      <c r="N1265" s="11">
        <f>Data_Extraction!A1265</f>
        <v>44635.515335648146</v>
      </c>
      <c r="O1265" s="15">
        <f t="shared" si="116"/>
        <v>44635</v>
      </c>
      <c r="P1265" s="16">
        <f t="shared" si="117"/>
        <v>0.51533564814814814</v>
      </c>
      <c r="Q1265" s="12">
        <f>IF(Data_Extraction!B1265="",Data_Extraction!$J1265*(Q$1),Data_Extraction!B1265)</f>
        <v>106.2</v>
      </c>
      <c r="R1265" s="12">
        <f>IF(Data_Extraction!C1265="",Data_Extraction!$J1265*(R$1),Data_Extraction!C1265)</f>
        <v>108.56</v>
      </c>
      <c r="S1265" s="12">
        <f>IF(Data_Extraction!D1265="",Data_Extraction!$J1265*(S$1),Data_Extraction!D1265)</f>
        <v>122.72</v>
      </c>
      <c r="T1265" s="12">
        <f>IF(Data_Extraction!E1265="",Data_Extraction!$J1265*(T$1),Data_Extraction!E1265)</f>
        <v>112.1</v>
      </c>
      <c r="U1265" s="12">
        <f>IF(Data_Extraction!F1265="",Data_Extraction!$J1265*(U$1),Data_Extraction!F1265)</f>
        <v>115.64</v>
      </c>
      <c r="V1265" s="12">
        <f>IF(Data_Extraction!G1265="",Data_Extraction!$J1265*(V$1),Data_Extraction!G1265)</f>
        <v>118</v>
      </c>
      <c r="W1265" s="12">
        <f>IF(Data_Extraction!H1265="",Data_Extraction!$J1265*(W$1),Data_Extraction!H1265)</f>
        <v>126.26</v>
      </c>
      <c r="X1265" s="12">
        <f>IF(Data_Extraction!I1265="",Data_Extraction!$J1265*(X$1),Data_Extraction!I1265)</f>
        <v>114.46</v>
      </c>
      <c r="Y1265" s="13">
        <f t="shared" si="114"/>
        <v>115.49250000000001</v>
      </c>
      <c r="Z1265" s="17" t="str">
        <f t="shared" si="118"/>
        <v>Afternoon</v>
      </c>
      <c r="AA1265" s="14" t="str">
        <f>VLOOKUP($N1265,'HeartRate-2022-03-21-1647950188'!$C:$G,2,0)</f>
        <v>Hands on</v>
      </c>
      <c r="AB1265" s="14" t="str">
        <f>VLOOKUP($N1265,'HeartRate-2022-03-21-1647950188'!$C:$G,3,0)</f>
        <v>Off Campus</v>
      </c>
      <c r="AC1265" s="14" t="str">
        <f>VLOOKUP($N1265,'HeartRate-2022-03-21-1647950188'!$C:$G,4,0)</f>
        <v>Standing</v>
      </c>
      <c r="AD1265" s="14" t="str">
        <f>VLOOKUP($N1265,'HeartRate-2022-03-21-1647950188'!$C:$G,5,0)</f>
        <v>Technical Contexts</v>
      </c>
      <c r="AE1265">
        <f t="shared" si="119"/>
        <v>0</v>
      </c>
      <c r="AF1265" s="18">
        <v>44635</v>
      </c>
      <c r="AG1265" s="19">
        <v>0.51533564814814814</v>
      </c>
    </row>
    <row r="1266" spans="1:33" x14ac:dyDescent="0.3">
      <c r="A1266" s="5">
        <v>44635.515960648147</v>
      </c>
      <c r="B1266" t="str">
        <f>IFERROR(AVERAGEIFS('HeartRate-2022-03-21-1647950188'!$B:$B,'HeartRate-2022-03-21-1647950188'!$A:$A,Data_Extraction!B$2,'HeartRate-2022-03-21-1647950188'!$C:$C,Data_Extraction!$A1266),"")</f>
        <v/>
      </c>
      <c r="C1266" t="str">
        <f>IFERROR(AVERAGEIFS('HeartRate-2022-03-21-1647950188'!$B:$B,'HeartRate-2022-03-21-1647950188'!$A:$A,Data_Extraction!C$2,'HeartRate-2022-03-21-1647950188'!$C:$C,Data_Extraction!$A1266),"")</f>
        <v/>
      </c>
      <c r="D1266" t="str">
        <f>IFERROR(AVERAGEIFS('HeartRate-2022-03-21-1647950188'!$B:$B,'HeartRate-2022-03-21-1647950188'!$A:$A,Data_Extraction!D$2,'HeartRate-2022-03-21-1647950188'!$C:$C,Data_Extraction!$A1266),"")</f>
        <v/>
      </c>
      <c r="E1266" t="str">
        <f>IFERROR(AVERAGEIFS('HeartRate-2022-03-21-1647950188'!$B:$B,'HeartRate-2022-03-21-1647950188'!$A:$A,Data_Extraction!E$2,'HeartRate-2022-03-21-1647950188'!$C:$C,Data_Extraction!$A1266),"")</f>
        <v/>
      </c>
      <c r="F1266" t="str">
        <f>IFERROR(AVERAGEIFS('HeartRate-2022-03-21-1647950188'!$B:$B,'HeartRate-2022-03-21-1647950188'!$A:$A,Data_Extraction!F$2,'HeartRate-2022-03-21-1647950188'!$C:$C,Data_Extraction!$A1266),"")</f>
        <v/>
      </c>
      <c r="G1266">
        <f>IFERROR(AVERAGEIFS('HeartRate-2022-03-21-1647950188'!$B:$B,'HeartRate-2022-03-21-1647950188'!$A:$A,Data_Extraction!G$2,'HeartRate-2022-03-21-1647950188'!$C:$C,Data_Extraction!$A1266),"")</f>
        <v>119</v>
      </c>
      <c r="H1266" t="str">
        <f>IFERROR(AVERAGEIFS('HeartRate-2022-03-21-1647950188'!$B:$B,'HeartRate-2022-03-21-1647950188'!$A:$A,Data_Extraction!H$2,'HeartRate-2022-03-21-1647950188'!$C:$C,Data_Extraction!$A1266),"")</f>
        <v/>
      </c>
      <c r="I1266">
        <f>IFERROR(AVERAGEIFS('HeartRate-2022-03-21-1647950188'!$B:$B,'HeartRate-2022-03-21-1647950188'!$A:$A,Data_Extraction!I$2,'HeartRate-2022-03-21-1647950188'!$C:$C,Data_Extraction!$A1266),"")</f>
        <v>87</v>
      </c>
      <c r="J1266" s="8">
        <f t="shared" si="115"/>
        <v>103</v>
      </c>
      <c r="N1266" s="11">
        <f>Data_Extraction!A1266</f>
        <v>44635.515960648147</v>
      </c>
      <c r="O1266" s="15">
        <f t="shared" si="116"/>
        <v>44635</v>
      </c>
      <c r="P1266" s="16">
        <f t="shared" si="117"/>
        <v>0.51596064814814813</v>
      </c>
      <c r="Q1266" s="12">
        <f>IF(Data_Extraction!B1266="",Data_Extraction!$J1266*(Q$1),Data_Extraction!B1266)</f>
        <v>92.7</v>
      </c>
      <c r="R1266" s="12">
        <f>IF(Data_Extraction!C1266="",Data_Extraction!$J1266*(R$1),Data_Extraction!C1266)</f>
        <v>94.76</v>
      </c>
      <c r="S1266" s="12">
        <f>IF(Data_Extraction!D1266="",Data_Extraction!$J1266*(S$1),Data_Extraction!D1266)</f>
        <v>107.12</v>
      </c>
      <c r="T1266" s="12">
        <f>IF(Data_Extraction!E1266="",Data_Extraction!$J1266*(T$1),Data_Extraction!E1266)</f>
        <v>97.85</v>
      </c>
      <c r="U1266" s="12">
        <f>IF(Data_Extraction!F1266="",Data_Extraction!$J1266*(U$1),Data_Extraction!F1266)</f>
        <v>100.94</v>
      </c>
      <c r="V1266" s="12">
        <f>IF(Data_Extraction!G1266="",Data_Extraction!$J1266*(V$1),Data_Extraction!G1266)</f>
        <v>119</v>
      </c>
      <c r="W1266" s="12">
        <f>IF(Data_Extraction!H1266="",Data_Extraction!$J1266*(W$1),Data_Extraction!H1266)</f>
        <v>110.21000000000001</v>
      </c>
      <c r="X1266" s="12">
        <f>IF(Data_Extraction!I1266="",Data_Extraction!$J1266*(X$1),Data_Extraction!I1266)</f>
        <v>87</v>
      </c>
      <c r="Y1266" s="13">
        <f t="shared" si="114"/>
        <v>101.19750000000002</v>
      </c>
      <c r="Z1266" s="17" t="str">
        <f t="shared" si="118"/>
        <v>Afternoon</v>
      </c>
      <c r="AA1266" s="14" t="str">
        <f>VLOOKUP($N1266,'HeartRate-2022-03-21-1647950188'!$C:$G,2,0)</f>
        <v>Hands on</v>
      </c>
      <c r="AB1266" s="14" t="str">
        <f>VLOOKUP($N1266,'HeartRate-2022-03-21-1647950188'!$C:$G,3,0)</f>
        <v>Off Campus</v>
      </c>
      <c r="AC1266" s="14" t="str">
        <f>VLOOKUP($N1266,'HeartRate-2022-03-21-1647950188'!$C:$G,4,0)</f>
        <v>Standing</v>
      </c>
      <c r="AD1266" s="14" t="str">
        <f>VLOOKUP($N1266,'HeartRate-2022-03-21-1647950188'!$C:$G,5,0)</f>
        <v>Technical Contexts</v>
      </c>
      <c r="AE1266">
        <f t="shared" si="119"/>
        <v>0</v>
      </c>
      <c r="AF1266" s="18">
        <v>44635</v>
      </c>
      <c r="AG1266" s="19">
        <v>0.51596064814814813</v>
      </c>
    </row>
    <row r="1267" spans="1:33" x14ac:dyDescent="0.3">
      <c r="A1267" s="5">
        <v>44635.516504629632</v>
      </c>
      <c r="B1267">
        <f>IFERROR(AVERAGEIFS('HeartRate-2022-03-21-1647950188'!$B:$B,'HeartRate-2022-03-21-1647950188'!$A:$A,Data_Extraction!B$2,'HeartRate-2022-03-21-1647950188'!$C:$C,Data_Extraction!$A1267),"")</f>
        <v>92</v>
      </c>
      <c r="C1267" t="str">
        <f>IFERROR(AVERAGEIFS('HeartRate-2022-03-21-1647950188'!$B:$B,'HeartRate-2022-03-21-1647950188'!$A:$A,Data_Extraction!C$2,'HeartRate-2022-03-21-1647950188'!$C:$C,Data_Extraction!$A1267),"")</f>
        <v/>
      </c>
      <c r="D1267" t="str">
        <f>IFERROR(AVERAGEIFS('HeartRate-2022-03-21-1647950188'!$B:$B,'HeartRate-2022-03-21-1647950188'!$A:$A,Data_Extraction!D$2,'HeartRate-2022-03-21-1647950188'!$C:$C,Data_Extraction!$A1267),"")</f>
        <v/>
      </c>
      <c r="E1267" t="str">
        <f>IFERROR(AVERAGEIFS('HeartRate-2022-03-21-1647950188'!$B:$B,'HeartRate-2022-03-21-1647950188'!$A:$A,Data_Extraction!E$2,'HeartRate-2022-03-21-1647950188'!$C:$C,Data_Extraction!$A1267),"")</f>
        <v/>
      </c>
      <c r="F1267" t="str">
        <f>IFERROR(AVERAGEIFS('HeartRate-2022-03-21-1647950188'!$B:$B,'HeartRate-2022-03-21-1647950188'!$A:$A,Data_Extraction!F$2,'HeartRate-2022-03-21-1647950188'!$C:$C,Data_Extraction!$A1267),"")</f>
        <v/>
      </c>
      <c r="G1267" t="str">
        <f>IFERROR(AVERAGEIFS('HeartRate-2022-03-21-1647950188'!$B:$B,'HeartRate-2022-03-21-1647950188'!$A:$A,Data_Extraction!G$2,'HeartRate-2022-03-21-1647950188'!$C:$C,Data_Extraction!$A1267),"")</f>
        <v/>
      </c>
      <c r="H1267" t="str">
        <f>IFERROR(AVERAGEIFS('HeartRate-2022-03-21-1647950188'!$B:$B,'HeartRate-2022-03-21-1647950188'!$A:$A,Data_Extraction!H$2,'HeartRate-2022-03-21-1647950188'!$C:$C,Data_Extraction!$A1267),"")</f>
        <v/>
      </c>
      <c r="I1267" t="str">
        <f>IFERROR(AVERAGEIFS('HeartRate-2022-03-21-1647950188'!$B:$B,'HeartRate-2022-03-21-1647950188'!$A:$A,Data_Extraction!I$2,'HeartRate-2022-03-21-1647950188'!$C:$C,Data_Extraction!$A1267),"")</f>
        <v/>
      </c>
      <c r="J1267" s="8">
        <f t="shared" si="115"/>
        <v>92</v>
      </c>
      <c r="N1267" s="11">
        <f>Data_Extraction!A1267</f>
        <v>44635.516504629632</v>
      </c>
      <c r="O1267" s="15">
        <f t="shared" si="116"/>
        <v>44635</v>
      </c>
      <c r="P1267" s="16">
        <f t="shared" si="117"/>
        <v>0.51650462962962962</v>
      </c>
      <c r="Q1267" s="12">
        <f>IF(Data_Extraction!B1267="",Data_Extraction!$J1267*(Q$1),Data_Extraction!B1267)</f>
        <v>92</v>
      </c>
      <c r="R1267" s="12">
        <f>IF(Data_Extraction!C1267="",Data_Extraction!$J1267*(R$1),Data_Extraction!C1267)</f>
        <v>84.64</v>
      </c>
      <c r="S1267" s="12">
        <f>IF(Data_Extraction!D1267="",Data_Extraction!$J1267*(S$1),Data_Extraction!D1267)</f>
        <v>95.68</v>
      </c>
      <c r="T1267" s="12">
        <f>IF(Data_Extraction!E1267="",Data_Extraction!$J1267*(T$1),Data_Extraction!E1267)</f>
        <v>87.399999999999991</v>
      </c>
      <c r="U1267" s="12">
        <f>IF(Data_Extraction!F1267="",Data_Extraction!$J1267*(U$1),Data_Extraction!F1267)</f>
        <v>90.16</v>
      </c>
      <c r="V1267" s="12">
        <f>IF(Data_Extraction!G1267="",Data_Extraction!$J1267*(V$1),Data_Extraction!G1267)</f>
        <v>83.72</v>
      </c>
      <c r="W1267" s="12">
        <f>IF(Data_Extraction!H1267="",Data_Extraction!$J1267*(W$1),Data_Extraction!H1267)</f>
        <v>98.440000000000012</v>
      </c>
      <c r="X1267" s="12">
        <f>IF(Data_Extraction!I1267="",Data_Extraction!$J1267*(X$1),Data_Extraction!I1267)</f>
        <v>89.24</v>
      </c>
      <c r="Y1267" s="13">
        <f t="shared" si="114"/>
        <v>90.160000000000011</v>
      </c>
      <c r="Z1267" s="17" t="str">
        <f t="shared" si="118"/>
        <v>Afternoon</v>
      </c>
      <c r="AA1267" s="14" t="str">
        <f>VLOOKUP($N1267,'HeartRate-2022-03-21-1647950188'!$C:$G,2,0)</f>
        <v>Hands on</v>
      </c>
      <c r="AB1267" s="14" t="str">
        <f>VLOOKUP($N1267,'HeartRate-2022-03-21-1647950188'!$C:$G,3,0)</f>
        <v>Off Campus</v>
      </c>
      <c r="AC1267" s="14" t="str">
        <f>VLOOKUP($N1267,'HeartRate-2022-03-21-1647950188'!$C:$G,4,0)</f>
        <v>Standing</v>
      </c>
      <c r="AD1267" s="14" t="str">
        <f>VLOOKUP($N1267,'HeartRate-2022-03-21-1647950188'!$C:$G,5,0)</f>
        <v>Technical Contexts</v>
      </c>
      <c r="AE1267">
        <f t="shared" si="119"/>
        <v>0</v>
      </c>
      <c r="AF1267" s="18">
        <v>44635</v>
      </c>
      <c r="AG1267" s="19">
        <v>0.51650462962962962</v>
      </c>
    </row>
    <row r="1268" spans="1:33" x14ac:dyDescent="0.3">
      <c r="A1268" s="5">
        <v>44635.516655092593</v>
      </c>
      <c r="B1268" t="str">
        <f>IFERROR(AVERAGEIFS('HeartRate-2022-03-21-1647950188'!$B:$B,'HeartRate-2022-03-21-1647950188'!$A:$A,Data_Extraction!B$2,'HeartRate-2022-03-21-1647950188'!$C:$C,Data_Extraction!$A1268),"")</f>
        <v/>
      </c>
      <c r="C1268" t="str">
        <f>IFERROR(AVERAGEIFS('HeartRate-2022-03-21-1647950188'!$B:$B,'HeartRate-2022-03-21-1647950188'!$A:$A,Data_Extraction!C$2,'HeartRate-2022-03-21-1647950188'!$C:$C,Data_Extraction!$A1268),"")</f>
        <v/>
      </c>
      <c r="D1268" t="str">
        <f>IFERROR(AVERAGEIFS('HeartRate-2022-03-21-1647950188'!$B:$B,'HeartRate-2022-03-21-1647950188'!$A:$A,Data_Extraction!D$2,'HeartRate-2022-03-21-1647950188'!$C:$C,Data_Extraction!$A1268),"")</f>
        <v/>
      </c>
      <c r="E1268" t="str">
        <f>IFERROR(AVERAGEIFS('HeartRate-2022-03-21-1647950188'!$B:$B,'HeartRate-2022-03-21-1647950188'!$A:$A,Data_Extraction!E$2,'HeartRate-2022-03-21-1647950188'!$C:$C,Data_Extraction!$A1268),"")</f>
        <v/>
      </c>
      <c r="F1268" t="str">
        <f>IFERROR(AVERAGEIFS('HeartRate-2022-03-21-1647950188'!$B:$B,'HeartRate-2022-03-21-1647950188'!$A:$A,Data_Extraction!F$2,'HeartRate-2022-03-21-1647950188'!$C:$C,Data_Extraction!$A1268),"")</f>
        <v/>
      </c>
      <c r="G1268">
        <f>IFERROR(AVERAGEIFS('HeartRate-2022-03-21-1647950188'!$B:$B,'HeartRate-2022-03-21-1647950188'!$A:$A,Data_Extraction!G$2,'HeartRate-2022-03-21-1647950188'!$C:$C,Data_Extraction!$A1268),"")</f>
        <v>116</v>
      </c>
      <c r="H1268" t="str">
        <f>IFERROR(AVERAGEIFS('HeartRate-2022-03-21-1647950188'!$B:$B,'HeartRate-2022-03-21-1647950188'!$A:$A,Data_Extraction!H$2,'HeartRate-2022-03-21-1647950188'!$C:$C,Data_Extraction!$A1268),"")</f>
        <v/>
      </c>
      <c r="I1268">
        <f>IFERROR(AVERAGEIFS('HeartRate-2022-03-21-1647950188'!$B:$B,'HeartRate-2022-03-21-1647950188'!$A:$A,Data_Extraction!I$2,'HeartRate-2022-03-21-1647950188'!$C:$C,Data_Extraction!$A1268),"")</f>
        <v>90</v>
      </c>
      <c r="J1268" s="8">
        <f t="shared" si="115"/>
        <v>103</v>
      </c>
      <c r="N1268" s="11">
        <f>Data_Extraction!A1268</f>
        <v>44635.516655092593</v>
      </c>
      <c r="O1268" s="15">
        <f t="shared" si="116"/>
        <v>44635</v>
      </c>
      <c r="P1268" s="16">
        <f t="shared" si="117"/>
        <v>0.51665509259259257</v>
      </c>
      <c r="Q1268" s="12">
        <f>IF(Data_Extraction!B1268="",Data_Extraction!$J1268*(Q$1),Data_Extraction!B1268)</f>
        <v>92.7</v>
      </c>
      <c r="R1268" s="12">
        <f>IF(Data_Extraction!C1268="",Data_Extraction!$J1268*(R$1),Data_Extraction!C1268)</f>
        <v>94.76</v>
      </c>
      <c r="S1268" s="12">
        <f>IF(Data_Extraction!D1268="",Data_Extraction!$J1268*(S$1),Data_Extraction!D1268)</f>
        <v>107.12</v>
      </c>
      <c r="T1268" s="12">
        <f>IF(Data_Extraction!E1268="",Data_Extraction!$J1268*(T$1),Data_Extraction!E1268)</f>
        <v>97.85</v>
      </c>
      <c r="U1268" s="12">
        <f>IF(Data_Extraction!F1268="",Data_Extraction!$J1268*(U$1),Data_Extraction!F1268)</f>
        <v>100.94</v>
      </c>
      <c r="V1268" s="12">
        <f>IF(Data_Extraction!G1268="",Data_Extraction!$J1268*(V$1),Data_Extraction!G1268)</f>
        <v>116</v>
      </c>
      <c r="W1268" s="12">
        <f>IF(Data_Extraction!H1268="",Data_Extraction!$J1268*(W$1),Data_Extraction!H1268)</f>
        <v>110.21000000000001</v>
      </c>
      <c r="X1268" s="12">
        <f>IF(Data_Extraction!I1268="",Data_Extraction!$J1268*(X$1),Data_Extraction!I1268)</f>
        <v>90</v>
      </c>
      <c r="Y1268" s="13">
        <f t="shared" si="114"/>
        <v>101.19750000000002</v>
      </c>
      <c r="Z1268" s="17" t="str">
        <f t="shared" si="118"/>
        <v>Afternoon</v>
      </c>
      <c r="AA1268" s="14" t="str">
        <f>VLOOKUP($N1268,'HeartRate-2022-03-21-1647950188'!$C:$G,2,0)</f>
        <v>Hands on</v>
      </c>
      <c r="AB1268" s="14" t="str">
        <f>VLOOKUP($N1268,'HeartRate-2022-03-21-1647950188'!$C:$G,3,0)</f>
        <v>Off Campus</v>
      </c>
      <c r="AC1268" s="14" t="str">
        <f>VLOOKUP($N1268,'HeartRate-2022-03-21-1647950188'!$C:$G,4,0)</f>
        <v>Standing</v>
      </c>
      <c r="AD1268" s="14" t="str">
        <f>VLOOKUP($N1268,'HeartRate-2022-03-21-1647950188'!$C:$G,5,0)</f>
        <v>Technical Contexts</v>
      </c>
      <c r="AE1268">
        <f t="shared" si="119"/>
        <v>0</v>
      </c>
      <c r="AF1268" s="18">
        <v>44635</v>
      </c>
      <c r="AG1268" s="19">
        <v>0.51665509259259257</v>
      </c>
    </row>
    <row r="1269" spans="1:33" x14ac:dyDescent="0.3">
      <c r="A1269" s="5">
        <v>44635.517106481479</v>
      </c>
      <c r="B1269" t="str">
        <f>IFERROR(AVERAGEIFS('HeartRate-2022-03-21-1647950188'!$B:$B,'HeartRate-2022-03-21-1647950188'!$A:$A,Data_Extraction!B$2,'HeartRate-2022-03-21-1647950188'!$C:$C,Data_Extraction!$A1269),"")</f>
        <v/>
      </c>
      <c r="C1269" t="str">
        <f>IFERROR(AVERAGEIFS('HeartRate-2022-03-21-1647950188'!$B:$B,'HeartRate-2022-03-21-1647950188'!$A:$A,Data_Extraction!C$2,'HeartRate-2022-03-21-1647950188'!$C:$C,Data_Extraction!$A1269),"")</f>
        <v/>
      </c>
      <c r="D1269" t="str">
        <f>IFERROR(AVERAGEIFS('HeartRate-2022-03-21-1647950188'!$B:$B,'HeartRate-2022-03-21-1647950188'!$A:$A,Data_Extraction!D$2,'HeartRate-2022-03-21-1647950188'!$C:$C,Data_Extraction!$A1269),"")</f>
        <v/>
      </c>
      <c r="E1269" t="str">
        <f>IFERROR(AVERAGEIFS('HeartRate-2022-03-21-1647950188'!$B:$B,'HeartRate-2022-03-21-1647950188'!$A:$A,Data_Extraction!E$2,'HeartRate-2022-03-21-1647950188'!$C:$C,Data_Extraction!$A1269),"")</f>
        <v/>
      </c>
      <c r="F1269" t="str">
        <f>IFERROR(AVERAGEIFS('HeartRate-2022-03-21-1647950188'!$B:$B,'HeartRate-2022-03-21-1647950188'!$A:$A,Data_Extraction!F$2,'HeartRate-2022-03-21-1647950188'!$C:$C,Data_Extraction!$A1269),"")</f>
        <v/>
      </c>
      <c r="G1269" t="str">
        <f>IFERROR(AVERAGEIFS('HeartRate-2022-03-21-1647950188'!$B:$B,'HeartRate-2022-03-21-1647950188'!$A:$A,Data_Extraction!G$2,'HeartRate-2022-03-21-1647950188'!$C:$C,Data_Extraction!$A1269),"")</f>
        <v/>
      </c>
      <c r="H1269" t="str">
        <f>IFERROR(AVERAGEIFS('HeartRate-2022-03-21-1647950188'!$B:$B,'HeartRate-2022-03-21-1647950188'!$A:$A,Data_Extraction!H$2,'HeartRate-2022-03-21-1647950188'!$C:$C,Data_Extraction!$A1269),"")</f>
        <v/>
      </c>
      <c r="I1269">
        <f>IFERROR(AVERAGEIFS('HeartRate-2022-03-21-1647950188'!$B:$B,'HeartRate-2022-03-21-1647950188'!$A:$A,Data_Extraction!I$2,'HeartRate-2022-03-21-1647950188'!$C:$C,Data_Extraction!$A1269),"")</f>
        <v>91</v>
      </c>
      <c r="J1269" s="8">
        <f t="shared" si="115"/>
        <v>91</v>
      </c>
      <c r="N1269" s="11">
        <f>Data_Extraction!A1269</f>
        <v>44635.517106481479</v>
      </c>
      <c r="O1269" s="15">
        <f t="shared" si="116"/>
        <v>44635</v>
      </c>
      <c r="P1269" s="16">
        <f t="shared" si="117"/>
        <v>0.51710648148148153</v>
      </c>
      <c r="Q1269" s="12">
        <f>IF(Data_Extraction!B1269="",Data_Extraction!$J1269*(Q$1),Data_Extraction!B1269)</f>
        <v>81.900000000000006</v>
      </c>
      <c r="R1269" s="12">
        <f>IF(Data_Extraction!C1269="",Data_Extraction!$J1269*(R$1),Data_Extraction!C1269)</f>
        <v>83.72</v>
      </c>
      <c r="S1269" s="12">
        <f>IF(Data_Extraction!D1269="",Data_Extraction!$J1269*(S$1),Data_Extraction!D1269)</f>
        <v>94.64</v>
      </c>
      <c r="T1269" s="12">
        <f>IF(Data_Extraction!E1269="",Data_Extraction!$J1269*(T$1),Data_Extraction!E1269)</f>
        <v>86.45</v>
      </c>
      <c r="U1269" s="12">
        <f>IF(Data_Extraction!F1269="",Data_Extraction!$J1269*(U$1),Data_Extraction!F1269)</f>
        <v>89.179999999999993</v>
      </c>
      <c r="V1269" s="12">
        <f>IF(Data_Extraction!G1269="",Data_Extraction!$J1269*(V$1),Data_Extraction!G1269)</f>
        <v>82.81</v>
      </c>
      <c r="W1269" s="12">
        <f>IF(Data_Extraction!H1269="",Data_Extraction!$J1269*(W$1),Data_Extraction!H1269)</f>
        <v>97.37</v>
      </c>
      <c r="X1269" s="12">
        <f>IF(Data_Extraction!I1269="",Data_Extraction!$J1269*(X$1),Data_Extraction!I1269)</f>
        <v>91</v>
      </c>
      <c r="Y1269" s="13">
        <f t="shared" si="114"/>
        <v>88.383750000000006</v>
      </c>
      <c r="Z1269" s="17" t="str">
        <f t="shared" si="118"/>
        <v>Afternoon</v>
      </c>
      <c r="AA1269" s="14" t="str">
        <f>VLOOKUP($N1269,'HeartRate-2022-03-21-1647950188'!$C:$G,2,0)</f>
        <v>Hands on</v>
      </c>
      <c r="AB1269" s="14" t="str">
        <f>VLOOKUP($N1269,'HeartRate-2022-03-21-1647950188'!$C:$G,3,0)</f>
        <v>Off Campus</v>
      </c>
      <c r="AC1269" s="14" t="str">
        <f>VLOOKUP($N1269,'HeartRate-2022-03-21-1647950188'!$C:$G,4,0)</f>
        <v>Standing</v>
      </c>
      <c r="AD1269" s="14" t="str">
        <f>VLOOKUP($N1269,'HeartRate-2022-03-21-1647950188'!$C:$G,5,0)</f>
        <v>Technical Contexts</v>
      </c>
      <c r="AE1269">
        <f t="shared" si="119"/>
        <v>0</v>
      </c>
      <c r="AF1269" s="18">
        <v>44635</v>
      </c>
      <c r="AG1269" s="19">
        <v>0.51710648148148153</v>
      </c>
    </row>
    <row r="1270" spans="1:33" x14ac:dyDescent="0.3">
      <c r="A1270" s="5">
        <v>44635.51734953704</v>
      </c>
      <c r="B1270" t="str">
        <f>IFERROR(AVERAGEIFS('HeartRate-2022-03-21-1647950188'!$B:$B,'HeartRate-2022-03-21-1647950188'!$A:$A,Data_Extraction!B$2,'HeartRate-2022-03-21-1647950188'!$C:$C,Data_Extraction!$A1270),"")</f>
        <v/>
      </c>
      <c r="C1270" t="str">
        <f>IFERROR(AVERAGEIFS('HeartRate-2022-03-21-1647950188'!$B:$B,'HeartRate-2022-03-21-1647950188'!$A:$A,Data_Extraction!C$2,'HeartRate-2022-03-21-1647950188'!$C:$C,Data_Extraction!$A1270),"")</f>
        <v/>
      </c>
      <c r="D1270" t="str">
        <f>IFERROR(AVERAGEIFS('HeartRate-2022-03-21-1647950188'!$B:$B,'HeartRate-2022-03-21-1647950188'!$A:$A,Data_Extraction!D$2,'HeartRate-2022-03-21-1647950188'!$C:$C,Data_Extraction!$A1270),"")</f>
        <v/>
      </c>
      <c r="E1270" t="str">
        <f>IFERROR(AVERAGEIFS('HeartRate-2022-03-21-1647950188'!$B:$B,'HeartRate-2022-03-21-1647950188'!$A:$A,Data_Extraction!E$2,'HeartRate-2022-03-21-1647950188'!$C:$C,Data_Extraction!$A1270),"")</f>
        <v/>
      </c>
      <c r="F1270" t="str">
        <f>IFERROR(AVERAGEIFS('HeartRate-2022-03-21-1647950188'!$B:$B,'HeartRate-2022-03-21-1647950188'!$A:$A,Data_Extraction!F$2,'HeartRate-2022-03-21-1647950188'!$C:$C,Data_Extraction!$A1270),"")</f>
        <v/>
      </c>
      <c r="G1270">
        <f>IFERROR(AVERAGEIFS('HeartRate-2022-03-21-1647950188'!$B:$B,'HeartRate-2022-03-21-1647950188'!$A:$A,Data_Extraction!G$2,'HeartRate-2022-03-21-1647950188'!$C:$C,Data_Extraction!$A1270),"")</f>
        <v>111</v>
      </c>
      <c r="H1270" t="str">
        <f>IFERROR(AVERAGEIFS('HeartRate-2022-03-21-1647950188'!$B:$B,'HeartRate-2022-03-21-1647950188'!$A:$A,Data_Extraction!H$2,'HeartRate-2022-03-21-1647950188'!$C:$C,Data_Extraction!$A1270),"")</f>
        <v/>
      </c>
      <c r="I1270">
        <f>IFERROR(AVERAGEIFS('HeartRate-2022-03-21-1647950188'!$B:$B,'HeartRate-2022-03-21-1647950188'!$A:$A,Data_Extraction!I$2,'HeartRate-2022-03-21-1647950188'!$C:$C,Data_Extraction!$A1270),"")</f>
        <v>87</v>
      </c>
      <c r="J1270" s="8">
        <f t="shared" si="115"/>
        <v>99</v>
      </c>
      <c r="N1270" s="11">
        <f>Data_Extraction!A1270</f>
        <v>44635.51734953704</v>
      </c>
      <c r="O1270" s="15">
        <f t="shared" si="116"/>
        <v>44635</v>
      </c>
      <c r="P1270" s="16">
        <f t="shared" si="117"/>
        <v>0.51734953703703701</v>
      </c>
      <c r="Q1270" s="12">
        <f>IF(Data_Extraction!B1270="",Data_Extraction!$J1270*(Q$1),Data_Extraction!B1270)</f>
        <v>89.100000000000009</v>
      </c>
      <c r="R1270" s="12">
        <f>IF(Data_Extraction!C1270="",Data_Extraction!$J1270*(R$1),Data_Extraction!C1270)</f>
        <v>91.08</v>
      </c>
      <c r="S1270" s="12">
        <f>IF(Data_Extraction!D1270="",Data_Extraction!$J1270*(S$1),Data_Extraction!D1270)</f>
        <v>102.96000000000001</v>
      </c>
      <c r="T1270" s="12">
        <f>IF(Data_Extraction!E1270="",Data_Extraction!$J1270*(T$1),Data_Extraction!E1270)</f>
        <v>94.05</v>
      </c>
      <c r="U1270" s="12">
        <f>IF(Data_Extraction!F1270="",Data_Extraction!$J1270*(U$1),Data_Extraction!F1270)</f>
        <v>97.02</v>
      </c>
      <c r="V1270" s="12">
        <f>IF(Data_Extraction!G1270="",Data_Extraction!$J1270*(V$1),Data_Extraction!G1270)</f>
        <v>111</v>
      </c>
      <c r="W1270" s="12">
        <f>IF(Data_Extraction!H1270="",Data_Extraction!$J1270*(W$1),Data_Extraction!H1270)</f>
        <v>105.93</v>
      </c>
      <c r="X1270" s="12">
        <f>IF(Data_Extraction!I1270="",Data_Extraction!$J1270*(X$1),Data_Extraction!I1270)</f>
        <v>87</v>
      </c>
      <c r="Y1270" s="13">
        <f t="shared" si="114"/>
        <v>97.267500000000013</v>
      </c>
      <c r="Z1270" s="17" t="str">
        <f t="shared" si="118"/>
        <v>Afternoon</v>
      </c>
      <c r="AA1270" s="14" t="str">
        <f>VLOOKUP($N1270,'HeartRate-2022-03-21-1647950188'!$C:$G,2,0)</f>
        <v>Hands on</v>
      </c>
      <c r="AB1270" s="14" t="str">
        <f>VLOOKUP($N1270,'HeartRate-2022-03-21-1647950188'!$C:$G,3,0)</f>
        <v>Off Campus</v>
      </c>
      <c r="AC1270" s="14" t="str">
        <f>VLOOKUP($N1270,'HeartRate-2022-03-21-1647950188'!$C:$G,4,0)</f>
        <v>Standing</v>
      </c>
      <c r="AD1270" s="14" t="str">
        <f>VLOOKUP($N1270,'HeartRate-2022-03-21-1647950188'!$C:$G,5,0)</f>
        <v>Technical Contexts</v>
      </c>
      <c r="AE1270">
        <f t="shared" si="119"/>
        <v>0</v>
      </c>
      <c r="AF1270" s="18">
        <v>44635</v>
      </c>
      <c r="AG1270" s="19">
        <v>0.51734953703703701</v>
      </c>
    </row>
    <row r="1271" spans="1:33" x14ac:dyDescent="0.3">
      <c r="A1271" s="5">
        <v>44635.518043981479</v>
      </c>
      <c r="B1271" t="str">
        <f>IFERROR(AVERAGEIFS('HeartRate-2022-03-21-1647950188'!$B:$B,'HeartRate-2022-03-21-1647950188'!$A:$A,Data_Extraction!B$2,'HeartRate-2022-03-21-1647950188'!$C:$C,Data_Extraction!$A1271),"")</f>
        <v/>
      </c>
      <c r="C1271" t="str">
        <f>IFERROR(AVERAGEIFS('HeartRate-2022-03-21-1647950188'!$B:$B,'HeartRate-2022-03-21-1647950188'!$A:$A,Data_Extraction!C$2,'HeartRate-2022-03-21-1647950188'!$C:$C,Data_Extraction!$A1271),"")</f>
        <v/>
      </c>
      <c r="D1271" t="str">
        <f>IFERROR(AVERAGEIFS('HeartRate-2022-03-21-1647950188'!$B:$B,'HeartRate-2022-03-21-1647950188'!$A:$A,Data_Extraction!D$2,'HeartRate-2022-03-21-1647950188'!$C:$C,Data_Extraction!$A1271),"")</f>
        <v/>
      </c>
      <c r="E1271" t="str">
        <f>IFERROR(AVERAGEIFS('HeartRate-2022-03-21-1647950188'!$B:$B,'HeartRate-2022-03-21-1647950188'!$A:$A,Data_Extraction!E$2,'HeartRate-2022-03-21-1647950188'!$C:$C,Data_Extraction!$A1271),"")</f>
        <v/>
      </c>
      <c r="F1271" t="str">
        <f>IFERROR(AVERAGEIFS('HeartRate-2022-03-21-1647950188'!$B:$B,'HeartRate-2022-03-21-1647950188'!$A:$A,Data_Extraction!F$2,'HeartRate-2022-03-21-1647950188'!$C:$C,Data_Extraction!$A1271),"")</f>
        <v/>
      </c>
      <c r="G1271">
        <f>IFERROR(AVERAGEIFS('HeartRate-2022-03-21-1647950188'!$B:$B,'HeartRate-2022-03-21-1647950188'!$A:$A,Data_Extraction!G$2,'HeartRate-2022-03-21-1647950188'!$C:$C,Data_Extraction!$A1271),"")</f>
        <v>114</v>
      </c>
      <c r="H1271" t="str">
        <f>IFERROR(AVERAGEIFS('HeartRate-2022-03-21-1647950188'!$B:$B,'HeartRate-2022-03-21-1647950188'!$A:$A,Data_Extraction!H$2,'HeartRate-2022-03-21-1647950188'!$C:$C,Data_Extraction!$A1271),"")</f>
        <v/>
      </c>
      <c r="I1271">
        <f>IFERROR(AVERAGEIFS('HeartRate-2022-03-21-1647950188'!$B:$B,'HeartRate-2022-03-21-1647950188'!$A:$A,Data_Extraction!I$2,'HeartRate-2022-03-21-1647950188'!$C:$C,Data_Extraction!$A1271),"")</f>
        <v>91</v>
      </c>
      <c r="J1271" s="8">
        <f t="shared" si="115"/>
        <v>102.5</v>
      </c>
      <c r="N1271" s="11">
        <f>Data_Extraction!A1271</f>
        <v>44635.518043981479</v>
      </c>
      <c r="O1271" s="15">
        <f t="shared" si="116"/>
        <v>44635</v>
      </c>
      <c r="P1271" s="16">
        <f t="shared" si="117"/>
        <v>0.51804398148148145</v>
      </c>
      <c r="Q1271" s="12">
        <f>IF(Data_Extraction!B1271="",Data_Extraction!$J1271*(Q$1),Data_Extraction!B1271)</f>
        <v>92.25</v>
      </c>
      <c r="R1271" s="12">
        <f>IF(Data_Extraction!C1271="",Data_Extraction!$J1271*(R$1),Data_Extraction!C1271)</f>
        <v>94.3</v>
      </c>
      <c r="S1271" s="12">
        <f>IF(Data_Extraction!D1271="",Data_Extraction!$J1271*(S$1),Data_Extraction!D1271)</f>
        <v>106.60000000000001</v>
      </c>
      <c r="T1271" s="12">
        <f>IF(Data_Extraction!E1271="",Data_Extraction!$J1271*(T$1),Data_Extraction!E1271)</f>
        <v>97.375</v>
      </c>
      <c r="U1271" s="12">
        <f>IF(Data_Extraction!F1271="",Data_Extraction!$J1271*(U$1),Data_Extraction!F1271)</f>
        <v>100.45</v>
      </c>
      <c r="V1271" s="12">
        <f>IF(Data_Extraction!G1271="",Data_Extraction!$J1271*(V$1),Data_Extraction!G1271)</f>
        <v>114</v>
      </c>
      <c r="W1271" s="12">
        <f>IF(Data_Extraction!H1271="",Data_Extraction!$J1271*(W$1),Data_Extraction!H1271)</f>
        <v>109.67500000000001</v>
      </c>
      <c r="X1271" s="12">
        <f>IF(Data_Extraction!I1271="",Data_Extraction!$J1271*(X$1),Data_Extraction!I1271)</f>
        <v>91</v>
      </c>
      <c r="Y1271" s="13">
        <f t="shared" si="114"/>
        <v>100.70625000000001</v>
      </c>
      <c r="Z1271" s="17" t="str">
        <f t="shared" si="118"/>
        <v>Afternoon</v>
      </c>
      <c r="AA1271" s="14" t="str">
        <f>VLOOKUP($N1271,'HeartRate-2022-03-21-1647950188'!$C:$G,2,0)</f>
        <v>Hands on</v>
      </c>
      <c r="AB1271" s="14" t="str">
        <f>VLOOKUP($N1271,'HeartRate-2022-03-21-1647950188'!$C:$G,3,0)</f>
        <v>Off Campus</v>
      </c>
      <c r="AC1271" s="14" t="str">
        <f>VLOOKUP($N1271,'HeartRate-2022-03-21-1647950188'!$C:$G,4,0)</f>
        <v>Standing</v>
      </c>
      <c r="AD1271" s="14" t="str">
        <f>VLOOKUP($N1271,'HeartRate-2022-03-21-1647950188'!$C:$G,5,0)</f>
        <v>Technical Contexts</v>
      </c>
      <c r="AE1271">
        <f t="shared" si="119"/>
        <v>0</v>
      </c>
      <c r="AF1271" s="18">
        <v>44635</v>
      </c>
      <c r="AG1271" s="19">
        <v>0.51804398148148145</v>
      </c>
    </row>
    <row r="1272" spans="1:33" x14ac:dyDescent="0.3">
      <c r="A1272" s="5">
        <v>44635.518055555556</v>
      </c>
      <c r="B1272">
        <f>IFERROR(AVERAGEIFS('HeartRate-2022-03-21-1647950188'!$B:$B,'HeartRate-2022-03-21-1647950188'!$A:$A,Data_Extraction!B$2,'HeartRate-2022-03-21-1647950188'!$C:$C,Data_Extraction!$A1272),"")</f>
        <v>98</v>
      </c>
      <c r="C1272" t="str">
        <f>IFERROR(AVERAGEIFS('HeartRate-2022-03-21-1647950188'!$B:$B,'HeartRate-2022-03-21-1647950188'!$A:$A,Data_Extraction!C$2,'HeartRate-2022-03-21-1647950188'!$C:$C,Data_Extraction!$A1272),"")</f>
        <v/>
      </c>
      <c r="D1272" t="str">
        <f>IFERROR(AVERAGEIFS('HeartRate-2022-03-21-1647950188'!$B:$B,'HeartRate-2022-03-21-1647950188'!$A:$A,Data_Extraction!D$2,'HeartRate-2022-03-21-1647950188'!$C:$C,Data_Extraction!$A1272),"")</f>
        <v/>
      </c>
      <c r="E1272" t="str">
        <f>IFERROR(AVERAGEIFS('HeartRate-2022-03-21-1647950188'!$B:$B,'HeartRate-2022-03-21-1647950188'!$A:$A,Data_Extraction!E$2,'HeartRate-2022-03-21-1647950188'!$C:$C,Data_Extraction!$A1272),"")</f>
        <v/>
      </c>
      <c r="F1272" t="str">
        <f>IFERROR(AVERAGEIFS('HeartRate-2022-03-21-1647950188'!$B:$B,'HeartRate-2022-03-21-1647950188'!$A:$A,Data_Extraction!F$2,'HeartRate-2022-03-21-1647950188'!$C:$C,Data_Extraction!$A1272),"")</f>
        <v/>
      </c>
      <c r="G1272" t="str">
        <f>IFERROR(AVERAGEIFS('HeartRate-2022-03-21-1647950188'!$B:$B,'HeartRate-2022-03-21-1647950188'!$A:$A,Data_Extraction!G$2,'HeartRate-2022-03-21-1647950188'!$C:$C,Data_Extraction!$A1272),"")</f>
        <v/>
      </c>
      <c r="H1272">
        <f>IFERROR(AVERAGEIFS('HeartRate-2022-03-21-1647950188'!$B:$B,'HeartRate-2022-03-21-1647950188'!$A:$A,Data_Extraction!H$2,'HeartRate-2022-03-21-1647950188'!$C:$C,Data_Extraction!$A1272),"")</f>
        <v>108</v>
      </c>
      <c r="I1272" t="str">
        <f>IFERROR(AVERAGEIFS('HeartRate-2022-03-21-1647950188'!$B:$B,'HeartRate-2022-03-21-1647950188'!$A:$A,Data_Extraction!I$2,'HeartRate-2022-03-21-1647950188'!$C:$C,Data_Extraction!$A1272),"")</f>
        <v/>
      </c>
      <c r="J1272" s="8">
        <f t="shared" si="115"/>
        <v>103</v>
      </c>
      <c r="N1272" s="11">
        <f>Data_Extraction!A1272</f>
        <v>44635.518055555556</v>
      </c>
      <c r="O1272" s="15">
        <f t="shared" si="116"/>
        <v>44635</v>
      </c>
      <c r="P1272" s="16">
        <f t="shared" si="117"/>
        <v>0.5180555555555556</v>
      </c>
      <c r="Q1272" s="12">
        <f>IF(Data_Extraction!B1272="",Data_Extraction!$J1272*(Q$1),Data_Extraction!B1272)</f>
        <v>98</v>
      </c>
      <c r="R1272" s="12">
        <f>IF(Data_Extraction!C1272="",Data_Extraction!$J1272*(R$1),Data_Extraction!C1272)</f>
        <v>94.76</v>
      </c>
      <c r="S1272" s="12">
        <f>IF(Data_Extraction!D1272="",Data_Extraction!$J1272*(S$1),Data_Extraction!D1272)</f>
        <v>107.12</v>
      </c>
      <c r="T1272" s="12">
        <f>IF(Data_Extraction!E1272="",Data_Extraction!$J1272*(T$1),Data_Extraction!E1272)</f>
        <v>97.85</v>
      </c>
      <c r="U1272" s="12">
        <f>IF(Data_Extraction!F1272="",Data_Extraction!$J1272*(U$1),Data_Extraction!F1272)</f>
        <v>100.94</v>
      </c>
      <c r="V1272" s="12">
        <f>IF(Data_Extraction!G1272="",Data_Extraction!$J1272*(V$1),Data_Extraction!G1272)</f>
        <v>93.73</v>
      </c>
      <c r="W1272" s="12">
        <f>IF(Data_Extraction!H1272="",Data_Extraction!$J1272*(W$1),Data_Extraction!H1272)</f>
        <v>108</v>
      </c>
      <c r="X1272" s="12">
        <f>IF(Data_Extraction!I1272="",Data_Extraction!$J1272*(X$1),Data_Extraction!I1272)</f>
        <v>99.91</v>
      </c>
      <c r="Y1272" s="13">
        <f t="shared" si="114"/>
        <v>100.03874999999999</v>
      </c>
      <c r="Z1272" s="17" t="str">
        <f t="shared" si="118"/>
        <v>Afternoon</v>
      </c>
      <c r="AA1272" s="14" t="str">
        <f>VLOOKUP($N1272,'HeartRate-2022-03-21-1647950188'!$C:$G,2,0)</f>
        <v>Hands on</v>
      </c>
      <c r="AB1272" s="14" t="str">
        <f>VLOOKUP($N1272,'HeartRate-2022-03-21-1647950188'!$C:$G,3,0)</f>
        <v>Off Campus</v>
      </c>
      <c r="AC1272" s="14" t="str">
        <f>VLOOKUP($N1272,'HeartRate-2022-03-21-1647950188'!$C:$G,4,0)</f>
        <v>Standing</v>
      </c>
      <c r="AD1272" s="14" t="str">
        <f>VLOOKUP($N1272,'HeartRate-2022-03-21-1647950188'!$C:$G,5,0)</f>
        <v>Technical Contexts</v>
      </c>
      <c r="AE1272">
        <f t="shared" si="119"/>
        <v>0</v>
      </c>
      <c r="AF1272" s="18">
        <v>44635</v>
      </c>
      <c r="AG1272" s="19">
        <v>0.5180555555555556</v>
      </c>
    </row>
    <row r="1273" spans="1:33" x14ac:dyDescent="0.3">
      <c r="A1273" s="5">
        <v>44635.518738425926</v>
      </c>
      <c r="B1273" t="str">
        <f>IFERROR(AVERAGEIFS('HeartRate-2022-03-21-1647950188'!$B:$B,'HeartRate-2022-03-21-1647950188'!$A:$A,Data_Extraction!B$2,'HeartRate-2022-03-21-1647950188'!$C:$C,Data_Extraction!$A1273),"")</f>
        <v/>
      </c>
      <c r="C1273" t="str">
        <f>IFERROR(AVERAGEIFS('HeartRate-2022-03-21-1647950188'!$B:$B,'HeartRate-2022-03-21-1647950188'!$A:$A,Data_Extraction!C$2,'HeartRate-2022-03-21-1647950188'!$C:$C,Data_Extraction!$A1273),"")</f>
        <v/>
      </c>
      <c r="D1273" t="str">
        <f>IFERROR(AVERAGEIFS('HeartRate-2022-03-21-1647950188'!$B:$B,'HeartRate-2022-03-21-1647950188'!$A:$A,Data_Extraction!D$2,'HeartRate-2022-03-21-1647950188'!$C:$C,Data_Extraction!$A1273),"")</f>
        <v/>
      </c>
      <c r="E1273" t="str">
        <f>IFERROR(AVERAGEIFS('HeartRate-2022-03-21-1647950188'!$B:$B,'HeartRate-2022-03-21-1647950188'!$A:$A,Data_Extraction!E$2,'HeartRate-2022-03-21-1647950188'!$C:$C,Data_Extraction!$A1273),"")</f>
        <v/>
      </c>
      <c r="F1273" t="str">
        <f>IFERROR(AVERAGEIFS('HeartRate-2022-03-21-1647950188'!$B:$B,'HeartRate-2022-03-21-1647950188'!$A:$A,Data_Extraction!F$2,'HeartRate-2022-03-21-1647950188'!$C:$C,Data_Extraction!$A1273),"")</f>
        <v/>
      </c>
      <c r="G1273">
        <f>IFERROR(AVERAGEIFS('HeartRate-2022-03-21-1647950188'!$B:$B,'HeartRate-2022-03-21-1647950188'!$A:$A,Data_Extraction!G$2,'HeartRate-2022-03-21-1647950188'!$C:$C,Data_Extraction!$A1273),"")</f>
        <v>107</v>
      </c>
      <c r="H1273" t="str">
        <f>IFERROR(AVERAGEIFS('HeartRate-2022-03-21-1647950188'!$B:$B,'HeartRate-2022-03-21-1647950188'!$A:$A,Data_Extraction!H$2,'HeartRate-2022-03-21-1647950188'!$C:$C,Data_Extraction!$A1273),"")</f>
        <v/>
      </c>
      <c r="I1273">
        <f>IFERROR(AVERAGEIFS('HeartRate-2022-03-21-1647950188'!$B:$B,'HeartRate-2022-03-21-1647950188'!$A:$A,Data_Extraction!I$2,'HeartRate-2022-03-21-1647950188'!$C:$C,Data_Extraction!$A1273),"")</f>
        <v>93</v>
      </c>
      <c r="J1273" s="8">
        <f t="shared" si="115"/>
        <v>100</v>
      </c>
      <c r="N1273" s="11">
        <f>Data_Extraction!A1273</f>
        <v>44635.518738425926</v>
      </c>
      <c r="O1273" s="15">
        <f t="shared" si="116"/>
        <v>44635</v>
      </c>
      <c r="P1273" s="16">
        <f t="shared" si="117"/>
        <v>0.51873842592592589</v>
      </c>
      <c r="Q1273" s="12">
        <f>IF(Data_Extraction!B1273="",Data_Extraction!$J1273*(Q$1),Data_Extraction!B1273)</f>
        <v>90</v>
      </c>
      <c r="R1273" s="12">
        <f>IF(Data_Extraction!C1273="",Data_Extraction!$J1273*(R$1),Data_Extraction!C1273)</f>
        <v>92</v>
      </c>
      <c r="S1273" s="12">
        <f>IF(Data_Extraction!D1273="",Data_Extraction!$J1273*(S$1),Data_Extraction!D1273)</f>
        <v>104</v>
      </c>
      <c r="T1273" s="12">
        <f>IF(Data_Extraction!E1273="",Data_Extraction!$J1273*(T$1),Data_Extraction!E1273)</f>
        <v>95</v>
      </c>
      <c r="U1273" s="12">
        <f>IF(Data_Extraction!F1273="",Data_Extraction!$J1273*(U$1),Data_Extraction!F1273)</f>
        <v>98</v>
      </c>
      <c r="V1273" s="12">
        <f>IF(Data_Extraction!G1273="",Data_Extraction!$J1273*(V$1),Data_Extraction!G1273)</f>
        <v>107</v>
      </c>
      <c r="W1273" s="12">
        <f>IF(Data_Extraction!H1273="",Data_Extraction!$J1273*(W$1),Data_Extraction!H1273)</f>
        <v>107</v>
      </c>
      <c r="X1273" s="12">
        <f>IF(Data_Extraction!I1273="",Data_Extraction!$J1273*(X$1),Data_Extraction!I1273)</f>
        <v>93</v>
      </c>
      <c r="Y1273" s="13">
        <f t="shared" si="114"/>
        <v>98.25</v>
      </c>
      <c r="Z1273" s="17" t="str">
        <f t="shared" si="118"/>
        <v>Afternoon</v>
      </c>
      <c r="AA1273" s="14" t="str">
        <f>VLOOKUP($N1273,'HeartRate-2022-03-21-1647950188'!$C:$G,2,0)</f>
        <v>Hands on</v>
      </c>
      <c r="AB1273" s="14" t="str">
        <f>VLOOKUP($N1273,'HeartRate-2022-03-21-1647950188'!$C:$G,3,0)</f>
        <v>Off Campus</v>
      </c>
      <c r="AC1273" s="14" t="str">
        <f>VLOOKUP($N1273,'HeartRate-2022-03-21-1647950188'!$C:$G,4,0)</f>
        <v>Standing</v>
      </c>
      <c r="AD1273" s="14" t="str">
        <f>VLOOKUP($N1273,'HeartRate-2022-03-21-1647950188'!$C:$G,5,0)</f>
        <v>Technical Contexts</v>
      </c>
      <c r="AE1273">
        <f t="shared" si="119"/>
        <v>0</v>
      </c>
      <c r="AF1273" s="18">
        <v>44635</v>
      </c>
      <c r="AG1273" s="19">
        <v>0.51873842592592589</v>
      </c>
    </row>
    <row r="1274" spans="1:33" x14ac:dyDescent="0.3">
      <c r="A1274" s="5">
        <v>44635.519432870373</v>
      </c>
      <c r="B1274" t="str">
        <f>IFERROR(AVERAGEIFS('HeartRate-2022-03-21-1647950188'!$B:$B,'HeartRate-2022-03-21-1647950188'!$A:$A,Data_Extraction!B$2,'HeartRate-2022-03-21-1647950188'!$C:$C,Data_Extraction!$A1274),"")</f>
        <v/>
      </c>
      <c r="C1274" t="str">
        <f>IFERROR(AVERAGEIFS('HeartRate-2022-03-21-1647950188'!$B:$B,'HeartRate-2022-03-21-1647950188'!$A:$A,Data_Extraction!C$2,'HeartRate-2022-03-21-1647950188'!$C:$C,Data_Extraction!$A1274),"")</f>
        <v/>
      </c>
      <c r="D1274" t="str">
        <f>IFERROR(AVERAGEIFS('HeartRate-2022-03-21-1647950188'!$B:$B,'HeartRate-2022-03-21-1647950188'!$A:$A,Data_Extraction!D$2,'HeartRate-2022-03-21-1647950188'!$C:$C,Data_Extraction!$A1274),"")</f>
        <v/>
      </c>
      <c r="E1274" t="str">
        <f>IFERROR(AVERAGEIFS('HeartRate-2022-03-21-1647950188'!$B:$B,'HeartRate-2022-03-21-1647950188'!$A:$A,Data_Extraction!E$2,'HeartRate-2022-03-21-1647950188'!$C:$C,Data_Extraction!$A1274),"")</f>
        <v/>
      </c>
      <c r="F1274" t="str">
        <f>IFERROR(AVERAGEIFS('HeartRate-2022-03-21-1647950188'!$B:$B,'HeartRate-2022-03-21-1647950188'!$A:$A,Data_Extraction!F$2,'HeartRate-2022-03-21-1647950188'!$C:$C,Data_Extraction!$A1274),"")</f>
        <v/>
      </c>
      <c r="G1274">
        <f>IFERROR(AVERAGEIFS('HeartRate-2022-03-21-1647950188'!$B:$B,'HeartRate-2022-03-21-1647950188'!$A:$A,Data_Extraction!G$2,'HeartRate-2022-03-21-1647950188'!$C:$C,Data_Extraction!$A1274),"")</f>
        <v>109</v>
      </c>
      <c r="H1274" t="str">
        <f>IFERROR(AVERAGEIFS('HeartRate-2022-03-21-1647950188'!$B:$B,'HeartRate-2022-03-21-1647950188'!$A:$A,Data_Extraction!H$2,'HeartRate-2022-03-21-1647950188'!$C:$C,Data_Extraction!$A1274),"")</f>
        <v/>
      </c>
      <c r="I1274">
        <f>IFERROR(AVERAGEIFS('HeartRate-2022-03-21-1647950188'!$B:$B,'HeartRate-2022-03-21-1647950188'!$A:$A,Data_Extraction!I$2,'HeartRate-2022-03-21-1647950188'!$C:$C,Data_Extraction!$A1274),"")</f>
        <v>90</v>
      </c>
      <c r="J1274" s="8">
        <f t="shared" si="115"/>
        <v>99.5</v>
      </c>
      <c r="N1274" s="11">
        <f>Data_Extraction!A1274</f>
        <v>44635.519432870373</v>
      </c>
      <c r="O1274" s="15">
        <f t="shared" si="116"/>
        <v>44635</v>
      </c>
      <c r="P1274" s="16">
        <f t="shared" si="117"/>
        <v>0.51943287037037034</v>
      </c>
      <c r="Q1274" s="12">
        <f>IF(Data_Extraction!B1274="",Data_Extraction!$J1274*(Q$1),Data_Extraction!B1274)</f>
        <v>89.55</v>
      </c>
      <c r="R1274" s="12">
        <f>IF(Data_Extraction!C1274="",Data_Extraction!$J1274*(R$1),Data_Extraction!C1274)</f>
        <v>91.54</v>
      </c>
      <c r="S1274" s="12">
        <f>IF(Data_Extraction!D1274="",Data_Extraction!$J1274*(S$1),Data_Extraction!D1274)</f>
        <v>103.48</v>
      </c>
      <c r="T1274" s="12">
        <f>IF(Data_Extraction!E1274="",Data_Extraction!$J1274*(T$1),Data_Extraction!E1274)</f>
        <v>94.524999999999991</v>
      </c>
      <c r="U1274" s="12">
        <f>IF(Data_Extraction!F1274="",Data_Extraction!$J1274*(U$1),Data_Extraction!F1274)</f>
        <v>97.51</v>
      </c>
      <c r="V1274" s="12">
        <f>IF(Data_Extraction!G1274="",Data_Extraction!$J1274*(V$1),Data_Extraction!G1274)</f>
        <v>109</v>
      </c>
      <c r="W1274" s="12">
        <f>IF(Data_Extraction!H1274="",Data_Extraction!$J1274*(W$1),Data_Extraction!H1274)</f>
        <v>106.465</v>
      </c>
      <c r="X1274" s="12">
        <f>IF(Data_Extraction!I1274="",Data_Extraction!$J1274*(X$1),Data_Extraction!I1274)</f>
        <v>90</v>
      </c>
      <c r="Y1274" s="13">
        <f t="shared" si="114"/>
        <v>97.758750000000006</v>
      </c>
      <c r="Z1274" s="17" t="str">
        <f t="shared" si="118"/>
        <v>Afternoon</v>
      </c>
      <c r="AA1274" s="14" t="str">
        <f>VLOOKUP($N1274,'HeartRate-2022-03-21-1647950188'!$C:$G,2,0)</f>
        <v>Hands on</v>
      </c>
      <c r="AB1274" s="14" t="str">
        <f>VLOOKUP($N1274,'HeartRate-2022-03-21-1647950188'!$C:$G,3,0)</f>
        <v>Off Campus</v>
      </c>
      <c r="AC1274" s="14" t="str">
        <f>VLOOKUP($N1274,'HeartRate-2022-03-21-1647950188'!$C:$G,4,0)</f>
        <v>Standing</v>
      </c>
      <c r="AD1274" s="14" t="str">
        <f>VLOOKUP($N1274,'HeartRate-2022-03-21-1647950188'!$C:$G,5,0)</f>
        <v>Technical Contexts</v>
      </c>
      <c r="AE1274">
        <f t="shared" si="119"/>
        <v>0</v>
      </c>
      <c r="AF1274" s="18">
        <v>44635</v>
      </c>
      <c r="AG1274" s="19">
        <v>0.51943287037037034</v>
      </c>
    </row>
    <row r="1275" spans="1:33" x14ac:dyDescent="0.3">
      <c r="A1275" s="5">
        <v>44635.520104166666</v>
      </c>
      <c r="B1275" t="str">
        <f>IFERROR(AVERAGEIFS('HeartRate-2022-03-21-1647950188'!$B:$B,'HeartRate-2022-03-21-1647950188'!$A:$A,Data_Extraction!B$2,'HeartRate-2022-03-21-1647950188'!$C:$C,Data_Extraction!$A1275),"")</f>
        <v/>
      </c>
      <c r="C1275" t="str">
        <f>IFERROR(AVERAGEIFS('HeartRate-2022-03-21-1647950188'!$B:$B,'HeartRate-2022-03-21-1647950188'!$A:$A,Data_Extraction!C$2,'HeartRate-2022-03-21-1647950188'!$C:$C,Data_Extraction!$A1275),"")</f>
        <v/>
      </c>
      <c r="D1275" t="str">
        <f>IFERROR(AVERAGEIFS('HeartRate-2022-03-21-1647950188'!$B:$B,'HeartRate-2022-03-21-1647950188'!$A:$A,Data_Extraction!D$2,'HeartRate-2022-03-21-1647950188'!$C:$C,Data_Extraction!$A1275),"")</f>
        <v/>
      </c>
      <c r="E1275" t="str">
        <f>IFERROR(AVERAGEIFS('HeartRate-2022-03-21-1647950188'!$B:$B,'HeartRate-2022-03-21-1647950188'!$A:$A,Data_Extraction!E$2,'HeartRate-2022-03-21-1647950188'!$C:$C,Data_Extraction!$A1275),"")</f>
        <v/>
      </c>
      <c r="F1275" t="str">
        <f>IFERROR(AVERAGEIFS('HeartRate-2022-03-21-1647950188'!$B:$B,'HeartRate-2022-03-21-1647950188'!$A:$A,Data_Extraction!F$2,'HeartRate-2022-03-21-1647950188'!$C:$C,Data_Extraction!$A1275),"")</f>
        <v/>
      </c>
      <c r="G1275">
        <f>IFERROR(AVERAGEIFS('HeartRate-2022-03-21-1647950188'!$B:$B,'HeartRate-2022-03-21-1647950188'!$A:$A,Data_Extraction!G$2,'HeartRate-2022-03-21-1647950188'!$C:$C,Data_Extraction!$A1275),"")</f>
        <v>120</v>
      </c>
      <c r="H1275" t="str">
        <f>IFERROR(AVERAGEIFS('HeartRate-2022-03-21-1647950188'!$B:$B,'HeartRate-2022-03-21-1647950188'!$A:$A,Data_Extraction!H$2,'HeartRate-2022-03-21-1647950188'!$C:$C,Data_Extraction!$A1275),"")</f>
        <v/>
      </c>
      <c r="I1275" t="str">
        <f>IFERROR(AVERAGEIFS('HeartRate-2022-03-21-1647950188'!$B:$B,'HeartRate-2022-03-21-1647950188'!$A:$A,Data_Extraction!I$2,'HeartRate-2022-03-21-1647950188'!$C:$C,Data_Extraction!$A1275),"")</f>
        <v/>
      </c>
      <c r="J1275" s="8">
        <f t="shared" si="115"/>
        <v>120</v>
      </c>
      <c r="N1275" s="11">
        <f>Data_Extraction!A1275</f>
        <v>44635.520104166666</v>
      </c>
      <c r="O1275" s="15">
        <f t="shared" si="116"/>
        <v>44635</v>
      </c>
      <c r="P1275" s="16">
        <f t="shared" si="117"/>
        <v>0.5201041666666667</v>
      </c>
      <c r="Q1275" s="12">
        <f>IF(Data_Extraction!B1275="",Data_Extraction!$J1275*(Q$1),Data_Extraction!B1275)</f>
        <v>108</v>
      </c>
      <c r="R1275" s="12">
        <f>IF(Data_Extraction!C1275="",Data_Extraction!$J1275*(R$1),Data_Extraction!C1275)</f>
        <v>110.4</v>
      </c>
      <c r="S1275" s="12">
        <f>IF(Data_Extraction!D1275="",Data_Extraction!$J1275*(S$1),Data_Extraction!D1275)</f>
        <v>124.80000000000001</v>
      </c>
      <c r="T1275" s="12">
        <f>IF(Data_Extraction!E1275="",Data_Extraction!$J1275*(T$1),Data_Extraction!E1275)</f>
        <v>114</v>
      </c>
      <c r="U1275" s="12">
        <f>IF(Data_Extraction!F1275="",Data_Extraction!$J1275*(U$1),Data_Extraction!F1275)</f>
        <v>117.6</v>
      </c>
      <c r="V1275" s="12">
        <f>IF(Data_Extraction!G1275="",Data_Extraction!$J1275*(V$1),Data_Extraction!G1275)</f>
        <v>120</v>
      </c>
      <c r="W1275" s="12">
        <f>IF(Data_Extraction!H1275="",Data_Extraction!$J1275*(W$1),Data_Extraction!H1275)</f>
        <v>128.4</v>
      </c>
      <c r="X1275" s="12">
        <f>IF(Data_Extraction!I1275="",Data_Extraction!$J1275*(X$1),Data_Extraction!I1275)</f>
        <v>116.39999999999999</v>
      </c>
      <c r="Y1275" s="13">
        <f t="shared" si="114"/>
        <v>117.45</v>
      </c>
      <c r="Z1275" s="17" t="str">
        <f t="shared" si="118"/>
        <v>Afternoon</v>
      </c>
      <c r="AA1275" s="14" t="str">
        <f>VLOOKUP($N1275,'HeartRate-2022-03-21-1647950188'!$C:$G,2,0)</f>
        <v>Hands on</v>
      </c>
      <c r="AB1275" s="14" t="str">
        <f>VLOOKUP($N1275,'HeartRate-2022-03-21-1647950188'!$C:$G,3,0)</f>
        <v>Off Campus</v>
      </c>
      <c r="AC1275" s="14" t="str">
        <f>VLOOKUP($N1275,'HeartRate-2022-03-21-1647950188'!$C:$G,4,0)</f>
        <v>Standing</v>
      </c>
      <c r="AD1275" s="14" t="str">
        <f>VLOOKUP($N1275,'HeartRate-2022-03-21-1647950188'!$C:$G,5,0)</f>
        <v>Technical Contexts</v>
      </c>
      <c r="AE1275">
        <f t="shared" si="119"/>
        <v>0</v>
      </c>
      <c r="AF1275" s="18">
        <v>44635</v>
      </c>
      <c r="AG1275" s="19">
        <v>0.5201041666666667</v>
      </c>
    </row>
    <row r="1276" spans="1:33" x14ac:dyDescent="0.3">
      <c r="A1276" s="5">
        <v>44635.520127314812</v>
      </c>
      <c r="B1276" t="str">
        <f>IFERROR(AVERAGEIFS('HeartRate-2022-03-21-1647950188'!$B:$B,'HeartRate-2022-03-21-1647950188'!$A:$A,Data_Extraction!B$2,'HeartRate-2022-03-21-1647950188'!$C:$C,Data_Extraction!$A1276),"")</f>
        <v/>
      </c>
      <c r="C1276" t="str">
        <f>IFERROR(AVERAGEIFS('HeartRate-2022-03-21-1647950188'!$B:$B,'HeartRate-2022-03-21-1647950188'!$A:$A,Data_Extraction!C$2,'HeartRate-2022-03-21-1647950188'!$C:$C,Data_Extraction!$A1276),"")</f>
        <v/>
      </c>
      <c r="D1276" t="str">
        <f>IFERROR(AVERAGEIFS('HeartRate-2022-03-21-1647950188'!$B:$B,'HeartRate-2022-03-21-1647950188'!$A:$A,Data_Extraction!D$2,'HeartRate-2022-03-21-1647950188'!$C:$C,Data_Extraction!$A1276),"")</f>
        <v/>
      </c>
      <c r="E1276" t="str">
        <f>IFERROR(AVERAGEIFS('HeartRate-2022-03-21-1647950188'!$B:$B,'HeartRate-2022-03-21-1647950188'!$A:$A,Data_Extraction!E$2,'HeartRate-2022-03-21-1647950188'!$C:$C,Data_Extraction!$A1276),"")</f>
        <v/>
      </c>
      <c r="F1276" t="str">
        <f>IFERROR(AVERAGEIFS('HeartRate-2022-03-21-1647950188'!$B:$B,'HeartRate-2022-03-21-1647950188'!$A:$A,Data_Extraction!F$2,'HeartRate-2022-03-21-1647950188'!$C:$C,Data_Extraction!$A1276),"")</f>
        <v/>
      </c>
      <c r="G1276">
        <f>IFERROR(AVERAGEIFS('HeartRate-2022-03-21-1647950188'!$B:$B,'HeartRate-2022-03-21-1647950188'!$A:$A,Data_Extraction!G$2,'HeartRate-2022-03-21-1647950188'!$C:$C,Data_Extraction!$A1276),"")</f>
        <v>118</v>
      </c>
      <c r="H1276" t="str">
        <f>IFERROR(AVERAGEIFS('HeartRate-2022-03-21-1647950188'!$B:$B,'HeartRate-2022-03-21-1647950188'!$A:$A,Data_Extraction!H$2,'HeartRate-2022-03-21-1647950188'!$C:$C,Data_Extraction!$A1276),"")</f>
        <v/>
      </c>
      <c r="I1276">
        <f>IFERROR(AVERAGEIFS('HeartRate-2022-03-21-1647950188'!$B:$B,'HeartRate-2022-03-21-1647950188'!$A:$A,Data_Extraction!I$2,'HeartRate-2022-03-21-1647950188'!$C:$C,Data_Extraction!$A1276),"")</f>
        <v>84</v>
      </c>
      <c r="J1276" s="8">
        <f t="shared" si="115"/>
        <v>101</v>
      </c>
      <c r="N1276" s="11">
        <f>Data_Extraction!A1276</f>
        <v>44635.520127314812</v>
      </c>
      <c r="O1276" s="15">
        <f t="shared" si="116"/>
        <v>44635</v>
      </c>
      <c r="P1276" s="16">
        <f t="shared" si="117"/>
        <v>0.52012731481481478</v>
      </c>
      <c r="Q1276" s="12">
        <f>IF(Data_Extraction!B1276="",Data_Extraction!$J1276*(Q$1),Data_Extraction!B1276)</f>
        <v>90.9</v>
      </c>
      <c r="R1276" s="12">
        <f>IF(Data_Extraction!C1276="",Data_Extraction!$J1276*(R$1),Data_Extraction!C1276)</f>
        <v>92.92</v>
      </c>
      <c r="S1276" s="12">
        <f>IF(Data_Extraction!D1276="",Data_Extraction!$J1276*(S$1),Data_Extraction!D1276)</f>
        <v>105.04</v>
      </c>
      <c r="T1276" s="12">
        <f>IF(Data_Extraction!E1276="",Data_Extraction!$J1276*(T$1),Data_Extraction!E1276)</f>
        <v>95.949999999999989</v>
      </c>
      <c r="U1276" s="12">
        <f>IF(Data_Extraction!F1276="",Data_Extraction!$J1276*(U$1),Data_Extraction!F1276)</f>
        <v>98.98</v>
      </c>
      <c r="V1276" s="12">
        <f>IF(Data_Extraction!G1276="",Data_Extraction!$J1276*(V$1),Data_Extraction!G1276)</f>
        <v>118</v>
      </c>
      <c r="W1276" s="12">
        <f>IF(Data_Extraction!H1276="",Data_Extraction!$J1276*(W$1),Data_Extraction!H1276)</f>
        <v>108.07000000000001</v>
      </c>
      <c r="X1276" s="12">
        <f>IF(Data_Extraction!I1276="",Data_Extraction!$J1276*(X$1),Data_Extraction!I1276)</f>
        <v>84</v>
      </c>
      <c r="Y1276" s="13">
        <f t="shared" si="114"/>
        <v>99.232500000000002</v>
      </c>
      <c r="Z1276" s="17" t="str">
        <f t="shared" si="118"/>
        <v>Afternoon</v>
      </c>
      <c r="AA1276" s="14" t="str">
        <f>VLOOKUP($N1276,'HeartRate-2022-03-21-1647950188'!$C:$G,2,0)</f>
        <v>Hands on</v>
      </c>
      <c r="AB1276" s="14" t="str">
        <f>VLOOKUP($N1276,'HeartRate-2022-03-21-1647950188'!$C:$G,3,0)</f>
        <v>Off Campus</v>
      </c>
      <c r="AC1276" s="14" t="str">
        <f>VLOOKUP($N1276,'HeartRate-2022-03-21-1647950188'!$C:$G,4,0)</f>
        <v>Standing</v>
      </c>
      <c r="AD1276" s="14" t="str">
        <f>VLOOKUP($N1276,'HeartRate-2022-03-21-1647950188'!$C:$G,5,0)</f>
        <v>Technical Contexts</v>
      </c>
      <c r="AE1276">
        <f t="shared" si="119"/>
        <v>0</v>
      </c>
      <c r="AF1276" s="18">
        <v>44635</v>
      </c>
      <c r="AG1276" s="19">
        <v>0.52012731481481478</v>
      </c>
    </row>
    <row r="1277" spans="1:33" x14ac:dyDescent="0.3">
      <c r="A1277" s="5">
        <v>44635.520821759259</v>
      </c>
      <c r="B1277" t="str">
        <f>IFERROR(AVERAGEIFS('HeartRate-2022-03-21-1647950188'!$B:$B,'HeartRate-2022-03-21-1647950188'!$A:$A,Data_Extraction!B$2,'HeartRate-2022-03-21-1647950188'!$C:$C,Data_Extraction!$A1277),"")</f>
        <v/>
      </c>
      <c r="C1277" t="str">
        <f>IFERROR(AVERAGEIFS('HeartRate-2022-03-21-1647950188'!$B:$B,'HeartRate-2022-03-21-1647950188'!$A:$A,Data_Extraction!C$2,'HeartRate-2022-03-21-1647950188'!$C:$C,Data_Extraction!$A1277),"")</f>
        <v/>
      </c>
      <c r="D1277" t="str">
        <f>IFERROR(AVERAGEIFS('HeartRate-2022-03-21-1647950188'!$B:$B,'HeartRate-2022-03-21-1647950188'!$A:$A,Data_Extraction!D$2,'HeartRate-2022-03-21-1647950188'!$C:$C,Data_Extraction!$A1277),"")</f>
        <v/>
      </c>
      <c r="E1277" t="str">
        <f>IFERROR(AVERAGEIFS('HeartRate-2022-03-21-1647950188'!$B:$B,'HeartRate-2022-03-21-1647950188'!$A:$A,Data_Extraction!E$2,'HeartRate-2022-03-21-1647950188'!$C:$C,Data_Extraction!$A1277),"")</f>
        <v/>
      </c>
      <c r="F1277" t="str">
        <f>IFERROR(AVERAGEIFS('HeartRate-2022-03-21-1647950188'!$B:$B,'HeartRate-2022-03-21-1647950188'!$A:$A,Data_Extraction!F$2,'HeartRate-2022-03-21-1647950188'!$C:$C,Data_Extraction!$A1277),"")</f>
        <v/>
      </c>
      <c r="G1277">
        <f>IFERROR(AVERAGEIFS('HeartRate-2022-03-21-1647950188'!$B:$B,'HeartRate-2022-03-21-1647950188'!$A:$A,Data_Extraction!G$2,'HeartRate-2022-03-21-1647950188'!$C:$C,Data_Extraction!$A1277),"")</f>
        <v>122</v>
      </c>
      <c r="H1277" t="str">
        <f>IFERROR(AVERAGEIFS('HeartRate-2022-03-21-1647950188'!$B:$B,'HeartRate-2022-03-21-1647950188'!$A:$A,Data_Extraction!H$2,'HeartRate-2022-03-21-1647950188'!$C:$C,Data_Extraction!$A1277),"")</f>
        <v/>
      </c>
      <c r="I1277">
        <f>IFERROR(AVERAGEIFS('HeartRate-2022-03-21-1647950188'!$B:$B,'HeartRate-2022-03-21-1647950188'!$A:$A,Data_Extraction!I$2,'HeartRate-2022-03-21-1647950188'!$C:$C,Data_Extraction!$A1277),"")</f>
        <v>91</v>
      </c>
      <c r="J1277" s="8">
        <f t="shared" si="115"/>
        <v>106.5</v>
      </c>
      <c r="N1277" s="11">
        <f>Data_Extraction!A1277</f>
        <v>44635.520821759259</v>
      </c>
      <c r="O1277" s="15">
        <f t="shared" si="116"/>
        <v>44635</v>
      </c>
      <c r="P1277" s="16">
        <f t="shared" si="117"/>
        <v>0.52082175925925933</v>
      </c>
      <c r="Q1277" s="12">
        <f>IF(Data_Extraction!B1277="",Data_Extraction!$J1277*(Q$1),Data_Extraction!B1277)</f>
        <v>95.850000000000009</v>
      </c>
      <c r="R1277" s="12">
        <f>IF(Data_Extraction!C1277="",Data_Extraction!$J1277*(R$1),Data_Extraction!C1277)</f>
        <v>97.98</v>
      </c>
      <c r="S1277" s="12">
        <f>IF(Data_Extraction!D1277="",Data_Extraction!$J1277*(S$1),Data_Extraction!D1277)</f>
        <v>110.76</v>
      </c>
      <c r="T1277" s="12">
        <f>IF(Data_Extraction!E1277="",Data_Extraction!$J1277*(T$1),Data_Extraction!E1277)</f>
        <v>101.175</v>
      </c>
      <c r="U1277" s="12">
        <f>IF(Data_Extraction!F1277="",Data_Extraction!$J1277*(U$1),Data_Extraction!F1277)</f>
        <v>104.37</v>
      </c>
      <c r="V1277" s="12">
        <f>IF(Data_Extraction!G1277="",Data_Extraction!$J1277*(V$1),Data_Extraction!G1277)</f>
        <v>122</v>
      </c>
      <c r="W1277" s="12">
        <f>IF(Data_Extraction!H1277="",Data_Extraction!$J1277*(W$1),Data_Extraction!H1277)</f>
        <v>113.95500000000001</v>
      </c>
      <c r="X1277" s="12">
        <f>IF(Data_Extraction!I1277="",Data_Extraction!$J1277*(X$1),Data_Extraction!I1277)</f>
        <v>91</v>
      </c>
      <c r="Y1277" s="13">
        <f t="shared" si="114"/>
        <v>104.63625</v>
      </c>
      <c r="Z1277" s="17" t="str">
        <f t="shared" si="118"/>
        <v>Afternoon</v>
      </c>
      <c r="AA1277" s="14" t="str">
        <f>VLOOKUP($N1277,'HeartRate-2022-03-21-1647950188'!$C:$G,2,0)</f>
        <v>Hands on</v>
      </c>
      <c r="AB1277" s="14" t="str">
        <f>VLOOKUP($N1277,'HeartRate-2022-03-21-1647950188'!$C:$G,3,0)</f>
        <v>Off Campus</v>
      </c>
      <c r="AC1277" s="14" t="str">
        <f>VLOOKUP($N1277,'HeartRate-2022-03-21-1647950188'!$C:$G,4,0)</f>
        <v>Standing</v>
      </c>
      <c r="AD1277" s="14" t="str">
        <f>VLOOKUP($N1277,'HeartRate-2022-03-21-1647950188'!$C:$G,5,0)</f>
        <v>Technical Contexts</v>
      </c>
      <c r="AE1277">
        <f t="shared" si="119"/>
        <v>0</v>
      </c>
      <c r="AF1277" s="18">
        <v>44635</v>
      </c>
      <c r="AG1277" s="19">
        <v>0.52082175925925933</v>
      </c>
    </row>
    <row r="1278" spans="1:33" x14ac:dyDescent="0.3">
      <c r="A1278" s="5">
        <v>44635.520902777775</v>
      </c>
      <c r="B1278" t="str">
        <f>IFERROR(AVERAGEIFS('HeartRate-2022-03-21-1647950188'!$B:$B,'HeartRate-2022-03-21-1647950188'!$A:$A,Data_Extraction!B$2,'HeartRate-2022-03-21-1647950188'!$C:$C,Data_Extraction!$A1278),"")</f>
        <v/>
      </c>
      <c r="C1278" t="str">
        <f>IFERROR(AVERAGEIFS('HeartRate-2022-03-21-1647950188'!$B:$B,'HeartRate-2022-03-21-1647950188'!$A:$A,Data_Extraction!C$2,'HeartRate-2022-03-21-1647950188'!$C:$C,Data_Extraction!$A1278),"")</f>
        <v/>
      </c>
      <c r="D1278" t="str">
        <f>IFERROR(AVERAGEIFS('HeartRate-2022-03-21-1647950188'!$B:$B,'HeartRate-2022-03-21-1647950188'!$A:$A,Data_Extraction!D$2,'HeartRate-2022-03-21-1647950188'!$C:$C,Data_Extraction!$A1278),"")</f>
        <v/>
      </c>
      <c r="E1278" t="str">
        <f>IFERROR(AVERAGEIFS('HeartRate-2022-03-21-1647950188'!$B:$B,'HeartRate-2022-03-21-1647950188'!$A:$A,Data_Extraction!E$2,'HeartRate-2022-03-21-1647950188'!$C:$C,Data_Extraction!$A1278),"")</f>
        <v/>
      </c>
      <c r="F1278" t="str">
        <f>IFERROR(AVERAGEIFS('HeartRate-2022-03-21-1647950188'!$B:$B,'HeartRate-2022-03-21-1647950188'!$A:$A,Data_Extraction!F$2,'HeartRate-2022-03-21-1647950188'!$C:$C,Data_Extraction!$A1278),"")</f>
        <v/>
      </c>
      <c r="G1278" t="str">
        <f>IFERROR(AVERAGEIFS('HeartRate-2022-03-21-1647950188'!$B:$B,'HeartRate-2022-03-21-1647950188'!$A:$A,Data_Extraction!G$2,'HeartRate-2022-03-21-1647950188'!$C:$C,Data_Extraction!$A1278),"")</f>
        <v/>
      </c>
      <c r="H1278">
        <f>IFERROR(AVERAGEIFS('HeartRate-2022-03-21-1647950188'!$B:$B,'HeartRate-2022-03-21-1647950188'!$A:$A,Data_Extraction!H$2,'HeartRate-2022-03-21-1647950188'!$C:$C,Data_Extraction!$A1278),"")</f>
        <v>98</v>
      </c>
      <c r="I1278" t="str">
        <f>IFERROR(AVERAGEIFS('HeartRate-2022-03-21-1647950188'!$B:$B,'HeartRate-2022-03-21-1647950188'!$A:$A,Data_Extraction!I$2,'HeartRate-2022-03-21-1647950188'!$C:$C,Data_Extraction!$A1278),"")</f>
        <v/>
      </c>
      <c r="J1278" s="8">
        <f t="shared" si="115"/>
        <v>98</v>
      </c>
      <c r="N1278" s="11">
        <f>Data_Extraction!A1278</f>
        <v>44635.520902777775</v>
      </c>
      <c r="O1278" s="15">
        <f t="shared" si="116"/>
        <v>44635</v>
      </c>
      <c r="P1278" s="16">
        <f t="shared" si="117"/>
        <v>0.52090277777777783</v>
      </c>
      <c r="Q1278" s="12">
        <f>IF(Data_Extraction!B1278="",Data_Extraction!$J1278*(Q$1),Data_Extraction!B1278)</f>
        <v>88.2</v>
      </c>
      <c r="R1278" s="12">
        <f>IF(Data_Extraction!C1278="",Data_Extraction!$J1278*(R$1),Data_Extraction!C1278)</f>
        <v>90.160000000000011</v>
      </c>
      <c r="S1278" s="12">
        <f>IF(Data_Extraction!D1278="",Data_Extraction!$J1278*(S$1),Data_Extraction!D1278)</f>
        <v>101.92</v>
      </c>
      <c r="T1278" s="12">
        <f>IF(Data_Extraction!E1278="",Data_Extraction!$J1278*(T$1),Data_Extraction!E1278)</f>
        <v>93.1</v>
      </c>
      <c r="U1278" s="12">
        <f>IF(Data_Extraction!F1278="",Data_Extraction!$J1278*(U$1),Data_Extraction!F1278)</f>
        <v>96.039999999999992</v>
      </c>
      <c r="V1278" s="12">
        <f>IF(Data_Extraction!G1278="",Data_Extraction!$J1278*(V$1),Data_Extraction!G1278)</f>
        <v>89.18</v>
      </c>
      <c r="W1278" s="12">
        <f>IF(Data_Extraction!H1278="",Data_Extraction!$J1278*(W$1),Data_Extraction!H1278)</f>
        <v>98</v>
      </c>
      <c r="X1278" s="12">
        <f>IF(Data_Extraction!I1278="",Data_Extraction!$J1278*(X$1),Data_Extraction!I1278)</f>
        <v>95.06</v>
      </c>
      <c r="Y1278" s="13">
        <f t="shared" si="114"/>
        <v>93.957499999999982</v>
      </c>
      <c r="Z1278" s="17" t="str">
        <f t="shared" si="118"/>
        <v>Afternoon</v>
      </c>
      <c r="AA1278" s="14" t="str">
        <f>VLOOKUP($N1278,'HeartRate-2022-03-21-1647950188'!$C:$G,2,0)</f>
        <v>Hands on</v>
      </c>
      <c r="AB1278" s="14" t="str">
        <f>VLOOKUP($N1278,'HeartRate-2022-03-21-1647950188'!$C:$G,3,0)</f>
        <v>Off Campus</v>
      </c>
      <c r="AC1278" s="14" t="str">
        <f>VLOOKUP($N1278,'HeartRate-2022-03-21-1647950188'!$C:$G,4,0)</f>
        <v>Standing</v>
      </c>
      <c r="AD1278" s="14" t="str">
        <f>VLOOKUP($N1278,'HeartRate-2022-03-21-1647950188'!$C:$G,5,0)</f>
        <v>Technical Contexts</v>
      </c>
      <c r="AE1278">
        <f t="shared" si="119"/>
        <v>0</v>
      </c>
      <c r="AF1278" s="18">
        <v>44635</v>
      </c>
      <c r="AG1278" s="19">
        <v>0.52090277777777783</v>
      </c>
    </row>
    <row r="1279" spans="1:33" x14ac:dyDescent="0.3">
      <c r="A1279" s="5">
        <v>44635.521516203706</v>
      </c>
      <c r="B1279" t="str">
        <f>IFERROR(AVERAGEIFS('HeartRate-2022-03-21-1647950188'!$B:$B,'HeartRate-2022-03-21-1647950188'!$A:$A,Data_Extraction!B$2,'HeartRate-2022-03-21-1647950188'!$C:$C,Data_Extraction!$A1279),"")</f>
        <v/>
      </c>
      <c r="C1279" t="str">
        <f>IFERROR(AVERAGEIFS('HeartRate-2022-03-21-1647950188'!$B:$B,'HeartRate-2022-03-21-1647950188'!$A:$A,Data_Extraction!C$2,'HeartRate-2022-03-21-1647950188'!$C:$C,Data_Extraction!$A1279),"")</f>
        <v/>
      </c>
      <c r="D1279" t="str">
        <f>IFERROR(AVERAGEIFS('HeartRate-2022-03-21-1647950188'!$B:$B,'HeartRate-2022-03-21-1647950188'!$A:$A,Data_Extraction!D$2,'HeartRate-2022-03-21-1647950188'!$C:$C,Data_Extraction!$A1279),"")</f>
        <v/>
      </c>
      <c r="E1279" t="str">
        <f>IFERROR(AVERAGEIFS('HeartRate-2022-03-21-1647950188'!$B:$B,'HeartRate-2022-03-21-1647950188'!$A:$A,Data_Extraction!E$2,'HeartRate-2022-03-21-1647950188'!$C:$C,Data_Extraction!$A1279),"")</f>
        <v/>
      </c>
      <c r="F1279" t="str">
        <f>IFERROR(AVERAGEIFS('HeartRate-2022-03-21-1647950188'!$B:$B,'HeartRate-2022-03-21-1647950188'!$A:$A,Data_Extraction!F$2,'HeartRate-2022-03-21-1647950188'!$C:$C,Data_Extraction!$A1279),"")</f>
        <v/>
      </c>
      <c r="G1279">
        <f>IFERROR(AVERAGEIFS('HeartRate-2022-03-21-1647950188'!$B:$B,'HeartRate-2022-03-21-1647950188'!$A:$A,Data_Extraction!G$2,'HeartRate-2022-03-21-1647950188'!$C:$C,Data_Extraction!$A1279),"")</f>
        <v>122</v>
      </c>
      <c r="H1279" t="str">
        <f>IFERROR(AVERAGEIFS('HeartRate-2022-03-21-1647950188'!$B:$B,'HeartRate-2022-03-21-1647950188'!$A:$A,Data_Extraction!H$2,'HeartRate-2022-03-21-1647950188'!$C:$C,Data_Extraction!$A1279),"")</f>
        <v/>
      </c>
      <c r="I1279">
        <f>IFERROR(AVERAGEIFS('HeartRate-2022-03-21-1647950188'!$B:$B,'HeartRate-2022-03-21-1647950188'!$A:$A,Data_Extraction!I$2,'HeartRate-2022-03-21-1647950188'!$C:$C,Data_Extraction!$A1279),"")</f>
        <v>100</v>
      </c>
      <c r="J1279" s="8">
        <f t="shared" si="115"/>
        <v>111</v>
      </c>
      <c r="N1279" s="11">
        <f>Data_Extraction!A1279</f>
        <v>44635.521516203706</v>
      </c>
      <c r="O1279" s="15">
        <f t="shared" si="116"/>
        <v>44635</v>
      </c>
      <c r="P1279" s="16">
        <f t="shared" si="117"/>
        <v>0.52151620370370366</v>
      </c>
      <c r="Q1279" s="12">
        <f>IF(Data_Extraction!B1279="",Data_Extraction!$J1279*(Q$1),Data_Extraction!B1279)</f>
        <v>99.9</v>
      </c>
      <c r="R1279" s="12">
        <f>IF(Data_Extraction!C1279="",Data_Extraction!$J1279*(R$1),Data_Extraction!C1279)</f>
        <v>102.12</v>
      </c>
      <c r="S1279" s="12">
        <f>IF(Data_Extraction!D1279="",Data_Extraction!$J1279*(S$1),Data_Extraction!D1279)</f>
        <v>115.44</v>
      </c>
      <c r="T1279" s="12">
        <f>IF(Data_Extraction!E1279="",Data_Extraction!$J1279*(T$1),Data_Extraction!E1279)</f>
        <v>105.44999999999999</v>
      </c>
      <c r="U1279" s="12">
        <f>IF(Data_Extraction!F1279="",Data_Extraction!$J1279*(U$1),Data_Extraction!F1279)</f>
        <v>108.78</v>
      </c>
      <c r="V1279" s="12">
        <f>IF(Data_Extraction!G1279="",Data_Extraction!$J1279*(V$1),Data_Extraction!G1279)</f>
        <v>122</v>
      </c>
      <c r="W1279" s="12">
        <f>IF(Data_Extraction!H1279="",Data_Extraction!$J1279*(W$1),Data_Extraction!H1279)</f>
        <v>118.77000000000001</v>
      </c>
      <c r="X1279" s="12">
        <f>IF(Data_Extraction!I1279="",Data_Extraction!$J1279*(X$1),Data_Extraction!I1279)</f>
        <v>100</v>
      </c>
      <c r="Y1279" s="13">
        <f t="shared" si="114"/>
        <v>109.0575</v>
      </c>
      <c r="Z1279" s="17" t="str">
        <f t="shared" si="118"/>
        <v>Afternoon</v>
      </c>
      <c r="AA1279" s="14" t="str">
        <f>VLOOKUP($N1279,'HeartRate-2022-03-21-1647950188'!$C:$G,2,0)</f>
        <v>Hands on</v>
      </c>
      <c r="AB1279" s="14" t="str">
        <f>VLOOKUP($N1279,'HeartRate-2022-03-21-1647950188'!$C:$G,3,0)</f>
        <v>Off Campus</v>
      </c>
      <c r="AC1279" s="14" t="str">
        <f>VLOOKUP($N1279,'HeartRate-2022-03-21-1647950188'!$C:$G,4,0)</f>
        <v>Standing</v>
      </c>
      <c r="AD1279" s="14" t="str">
        <f>VLOOKUP($N1279,'HeartRate-2022-03-21-1647950188'!$C:$G,5,0)</f>
        <v>Technical Contexts</v>
      </c>
      <c r="AE1279">
        <f t="shared" si="119"/>
        <v>0</v>
      </c>
      <c r="AF1279" s="18">
        <v>44635</v>
      </c>
      <c r="AG1279" s="19">
        <v>0.52151620370370366</v>
      </c>
    </row>
    <row r="1280" spans="1:33" x14ac:dyDescent="0.3">
      <c r="A1280" s="5">
        <v>44635.521527777775</v>
      </c>
      <c r="B1280">
        <f>IFERROR(AVERAGEIFS('HeartRate-2022-03-21-1647950188'!$B:$B,'HeartRate-2022-03-21-1647950188'!$A:$A,Data_Extraction!B$2,'HeartRate-2022-03-21-1647950188'!$C:$C,Data_Extraction!$A1280),"")</f>
        <v>89</v>
      </c>
      <c r="C1280" t="str">
        <f>IFERROR(AVERAGEIFS('HeartRate-2022-03-21-1647950188'!$B:$B,'HeartRate-2022-03-21-1647950188'!$A:$A,Data_Extraction!C$2,'HeartRate-2022-03-21-1647950188'!$C:$C,Data_Extraction!$A1280),"")</f>
        <v/>
      </c>
      <c r="D1280" t="str">
        <f>IFERROR(AVERAGEIFS('HeartRate-2022-03-21-1647950188'!$B:$B,'HeartRate-2022-03-21-1647950188'!$A:$A,Data_Extraction!D$2,'HeartRate-2022-03-21-1647950188'!$C:$C,Data_Extraction!$A1280),"")</f>
        <v/>
      </c>
      <c r="E1280" t="str">
        <f>IFERROR(AVERAGEIFS('HeartRate-2022-03-21-1647950188'!$B:$B,'HeartRate-2022-03-21-1647950188'!$A:$A,Data_Extraction!E$2,'HeartRate-2022-03-21-1647950188'!$C:$C,Data_Extraction!$A1280),"")</f>
        <v/>
      </c>
      <c r="F1280" t="str">
        <f>IFERROR(AVERAGEIFS('HeartRate-2022-03-21-1647950188'!$B:$B,'HeartRate-2022-03-21-1647950188'!$A:$A,Data_Extraction!F$2,'HeartRate-2022-03-21-1647950188'!$C:$C,Data_Extraction!$A1280),"")</f>
        <v/>
      </c>
      <c r="G1280" t="str">
        <f>IFERROR(AVERAGEIFS('HeartRate-2022-03-21-1647950188'!$B:$B,'HeartRate-2022-03-21-1647950188'!$A:$A,Data_Extraction!G$2,'HeartRate-2022-03-21-1647950188'!$C:$C,Data_Extraction!$A1280),"")</f>
        <v/>
      </c>
      <c r="H1280">
        <f>IFERROR(AVERAGEIFS('HeartRate-2022-03-21-1647950188'!$B:$B,'HeartRate-2022-03-21-1647950188'!$A:$A,Data_Extraction!H$2,'HeartRate-2022-03-21-1647950188'!$C:$C,Data_Extraction!$A1280),"")</f>
        <v>102</v>
      </c>
      <c r="I1280" t="str">
        <f>IFERROR(AVERAGEIFS('HeartRate-2022-03-21-1647950188'!$B:$B,'HeartRate-2022-03-21-1647950188'!$A:$A,Data_Extraction!I$2,'HeartRate-2022-03-21-1647950188'!$C:$C,Data_Extraction!$A1280),"")</f>
        <v/>
      </c>
      <c r="J1280" s="8">
        <f t="shared" si="115"/>
        <v>95.5</v>
      </c>
      <c r="N1280" s="11">
        <f>Data_Extraction!A1280</f>
        <v>44635.521527777775</v>
      </c>
      <c r="O1280" s="15">
        <f t="shared" si="116"/>
        <v>44635</v>
      </c>
      <c r="P1280" s="16">
        <f t="shared" si="117"/>
        <v>0.52152777777777781</v>
      </c>
      <c r="Q1280" s="12">
        <f>IF(Data_Extraction!B1280="",Data_Extraction!$J1280*(Q$1),Data_Extraction!B1280)</f>
        <v>89</v>
      </c>
      <c r="R1280" s="12">
        <f>IF(Data_Extraction!C1280="",Data_Extraction!$J1280*(R$1),Data_Extraction!C1280)</f>
        <v>87.86</v>
      </c>
      <c r="S1280" s="12">
        <f>IF(Data_Extraction!D1280="",Data_Extraction!$J1280*(S$1),Data_Extraction!D1280)</f>
        <v>99.320000000000007</v>
      </c>
      <c r="T1280" s="12">
        <f>IF(Data_Extraction!E1280="",Data_Extraction!$J1280*(T$1),Data_Extraction!E1280)</f>
        <v>90.724999999999994</v>
      </c>
      <c r="U1280" s="12">
        <f>IF(Data_Extraction!F1280="",Data_Extraction!$J1280*(U$1),Data_Extraction!F1280)</f>
        <v>93.59</v>
      </c>
      <c r="V1280" s="12">
        <f>IF(Data_Extraction!G1280="",Data_Extraction!$J1280*(V$1),Data_Extraction!G1280)</f>
        <v>86.905000000000001</v>
      </c>
      <c r="W1280" s="12">
        <f>IF(Data_Extraction!H1280="",Data_Extraction!$J1280*(W$1),Data_Extraction!H1280)</f>
        <v>102</v>
      </c>
      <c r="X1280" s="12">
        <f>IF(Data_Extraction!I1280="",Data_Extraction!$J1280*(X$1),Data_Extraction!I1280)</f>
        <v>92.634999999999991</v>
      </c>
      <c r="Y1280" s="13">
        <f t="shared" si="114"/>
        <v>92.754374999999996</v>
      </c>
      <c r="Z1280" s="17" t="str">
        <f t="shared" si="118"/>
        <v>Afternoon</v>
      </c>
      <c r="AA1280" s="14" t="str">
        <f>VLOOKUP($N1280,'HeartRate-2022-03-21-1647950188'!$C:$G,2,0)</f>
        <v>Hands on</v>
      </c>
      <c r="AB1280" s="14" t="str">
        <f>VLOOKUP($N1280,'HeartRate-2022-03-21-1647950188'!$C:$G,3,0)</f>
        <v>Off Campus</v>
      </c>
      <c r="AC1280" s="14" t="str">
        <f>VLOOKUP($N1280,'HeartRate-2022-03-21-1647950188'!$C:$G,4,0)</f>
        <v>Standing</v>
      </c>
      <c r="AD1280" s="14" t="str">
        <f>VLOOKUP($N1280,'HeartRate-2022-03-21-1647950188'!$C:$G,5,0)</f>
        <v>Technical Contexts</v>
      </c>
      <c r="AE1280">
        <f t="shared" si="119"/>
        <v>0</v>
      </c>
      <c r="AF1280" s="18">
        <v>44635</v>
      </c>
      <c r="AG1280" s="19">
        <v>0.52152777777777781</v>
      </c>
    </row>
    <row r="1281" spans="1:33" x14ac:dyDescent="0.3">
      <c r="A1281" s="5">
        <v>44635.522210648145</v>
      </c>
      <c r="B1281" t="str">
        <f>IFERROR(AVERAGEIFS('HeartRate-2022-03-21-1647950188'!$B:$B,'HeartRate-2022-03-21-1647950188'!$A:$A,Data_Extraction!B$2,'HeartRate-2022-03-21-1647950188'!$C:$C,Data_Extraction!$A1281),"")</f>
        <v/>
      </c>
      <c r="C1281" t="str">
        <f>IFERROR(AVERAGEIFS('HeartRate-2022-03-21-1647950188'!$B:$B,'HeartRate-2022-03-21-1647950188'!$A:$A,Data_Extraction!C$2,'HeartRate-2022-03-21-1647950188'!$C:$C,Data_Extraction!$A1281),"")</f>
        <v/>
      </c>
      <c r="D1281" t="str">
        <f>IFERROR(AVERAGEIFS('HeartRate-2022-03-21-1647950188'!$B:$B,'HeartRate-2022-03-21-1647950188'!$A:$A,Data_Extraction!D$2,'HeartRate-2022-03-21-1647950188'!$C:$C,Data_Extraction!$A1281),"")</f>
        <v/>
      </c>
      <c r="E1281" t="str">
        <f>IFERROR(AVERAGEIFS('HeartRate-2022-03-21-1647950188'!$B:$B,'HeartRate-2022-03-21-1647950188'!$A:$A,Data_Extraction!E$2,'HeartRate-2022-03-21-1647950188'!$C:$C,Data_Extraction!$A1281),"")</f>
        <v/>
      </c>
      <c r="F1281" t="str">
        <f>IFERROR(AVERAGEIFS('HeartRate-2022-03-21-1647950188'!$B:$B,'HeartRate-2022-03-21-1647950188'!$A:$A,Data_Extraction!F$2,'HeartRate-2022-03-21-1647950188'!$C:$C,Data_Extraction!$A1281),"")</f>
        <v/>
      </c>
      <c r="G1281">
        <f>IFERROR(AVERAGEIFS('HeartRate-2022-03-21-1647950188'!$B:$B,'HeartRate-2022-03-21-1647950188'!$A:$A,Data_Extraction!G$2,'HeartRate-2022-03-21-1647950188'!$C:$C,Data_Extraction!$A1281),"")</f>
        <v>119</v>
      </c>
      <c r="H1281" t="str">
        <f>IFERROR(AVERAGEIFS('HeartRate-2022-03-21-1647950188'!$B:$B,'HeartRate-2022-03-21-1647950188'!$A:$A,Data_Extraction!H$2,'HeartRate-2022-03-21-1647950188'!$C:$C,Data_Extraction!$A1281),"")</f>
        <v/>
      </c>
      <c r="I1281">
        <f>IFERROR(AVERAGEIFS('HeartRate-2022-03-21-1647950188'!$B:$B,'HeartRate-2022-03-21-1647950188'!$A:$A,Data_Extraction!I$2,'HeartRate-2022-03-21-1647950188'!$C:$C,Data_Extraction!$A1281),"")</f>
        <v>109</v>
      </c>
      <c r="J1281" s="8">
        <f t="shared" si="115"/>
        <v>114</v>
      </c>
      <c r="N1281" s="11">
        <f>Data_Extraction!A1281</f>
        <v>44635.522210648145</v>
      </c>
      <c r="O1281" s="15">
        <f t="shared" si="116"/>
        <v>44635</v>
      </c>
      <c r="P1281" s="16">
        <f t="shared" si="117"/>
        <v>0.52221064814814822</v>
      </c>
      <c r="Q1281" s="12">
        <f>IF(Data_Extraction!B1281="",Data_Extraction!$J1281*(Q$1),Data_Extraction!B1281)</f>
        <v>102.60000000000001</v>
      </c>
      <c r="R1281" s="12">
        <f>IF(Data_Extraction!C1281="",Data_Extraction!$J1281*(R$1),Data_Extraction!C1281)</f>
        <v>104.88000000000001</v>
      </c>
      <c r="S1281" s="12">
        <f>IF(Data_Extraction!D1281="",Data_Extraction!$J1281*(S$1),Data_Extraction!D1281)</f>
        <v>118.56</v>
      </c>
      <c r="T1281" s="12">
        <f>IF(Data_Extraction!E1281="",Data_Extraction!$J1281*(T$1),Data_Extraction!E1281)</f>
        <v>108.3</v>
      </c>
      <c r="U1281" s="12">
        <f>IF(Data_Extraction!F1281="",Data_Extraction!$J1281*(U$1),Data_Extraction!F1281)</f>
        <v>111.72</v>
      </c>
      <c r="V1281" s="12">
        <f>IF(Data_Extraction!G1281="",Data_Extraction!$J1281*(V$1),Data_Extraction!G1281)</f>
        <v>119</v>
      </c>
      <c r="W1281" s="12">
        <f>IF(Data_Extraction!H1281="",Data_Extraction!$J1281*(W$1),Data_Extraction!H1281)</f>
        <v>121.98</v>
      </c>
      <c r="X1281" s="12">
        <f>IF(Data_Extraction!I1281="",Data_Extraction!$J1281*(X$1),Data_Extraction!I1281)</f>
        <v>109</v>
      </c>
      <c r="Y1281" s="13">
        <f t="shared" si="114"/>
        <v>112.00500000000001</v>
      </c>
      <c r="Z1281" s="17" t="str">
        <f t="shared" si="118"/>
        <v>Afternoon</v>
      </c>
      <c r="AA1281" s="14" t="str">
        <f>VLOOKUP($N1281,'HeartRate-2022-03-21-1647950188'!$C:$G,2,0)</f>
        <v>Hands on</v>
      </c>
      <c r="AB1281" s="14" t="str">
        <f>VLOOKUP($N1281,'HeartRate-2022-03-21-1647950188'!$C:$G,3,0)</f>
        <v>Off Campus</v>
      </c>
      <c r="AC1281" s="14" t="str">
        <f>VLOOKUP($N1281,'HeartRate-2022-03-21-1647950188'!$C:$G,4,0)</f>
        <v>Standing</v>
      </c>
      <c r="AD1281" s="14" t="str">
        <f>VLOOKUP($N1281,'HeartRate-2022-03-21-1647950188'!$C:$G,5,0)</f>
        <v>Technical Contexts</v>
      </c>
      <c r="AE1281">
        <f t="shared" si="119"/>
        <v>0</v>
      </c>
      <c r="AF1281" s="18">
        <v>44635</v>
      </c>
      <c r="AG1281" s="19">
        <v>0.52221064814814822</v>
      </c>
    </row>
    <row r="1282" spans="1:33" x14ac:dyDescent="0.3">
      <c r="A1282" s="5">
        <v>44635.522905092592</v>
      </c>
      <c r="B1282" t="str">
        <f>IFERROR(AVERAGEIFS('HeartRate-2022-03-21-1647950188'!$B:$B,'HeartRate-2022-03-21-1647950188'!$A:$A,Data_Extraction!B$2,'HeartRate-2022-03-21-1647950188'!$C:$C,Data_Extraction!$A1282),"")</f>
        <v/>
      </c>
      <c r="C1282" t="str">
        <f>IFERROR(AVERAGEIFS('HeartRate-2022-03-21-1647950188'!$B:$B,'HeartRate-2022-03-21-1647950188'!$A:$A,Data_Extraction!C$2,'HeartRate-2022-03-21-1647950188'!$C:$C,Data_Extraction!$A1282),"")</f>
        <v/>
      </c>
      <c r="D1282" t="str">
        <f>IFERROR(AVERAGEIFS('HeartRate-2022-03-21-1647950188'!$B:$B,'HeartRate-2022-03-21-1647950188'!$A:$A,Data_Extraction!D$2,'HeartRate-2022-03-21-1647950188'!$C:$C,Data_Extraction!$A1282),"")</f>
        <v/>
      </c>
      <c r="E1282" t="str">
        <f>IFERROR(AVERAGEIFS('HeartRate-2022-03-21-1647950188'!$B:$B,'HeartRate-2022-03-21-1647950188'!$A:$A,Data_Extraction!E$2,'HeartRate-2022-03-21-1647950188'!$C:$C,Data_Extraction!$A1282),"")</f>
        <v/>
      </c>
      <c r="F1282" t="str">
        <f>IFERROR(AVERAGEIFS('HeartRate-2022-03-21-1647950188'!$B:$B,'HeartRate-2022-03-21-1647950188'!$A:$A,Data_Extraction!F$2,'HeartRate-2022-03-21-1647950188'!$C:$C,Data_Extraction!$A1282),"")</f>
        <v/>
      </c>
      <c r="G1282">
        <f>IFERROR(AVERAGEIFS('HeartRate-2022-03-21-1647950188'!$B:$B,'HeartRate-2022-03-21-1647950188'!$A:$A,Data_Extraction!G$2,'HeartRate-2022-03-21-1647950188'!$C:$C,Data_Extraction!$A1282),"")</f>
        <v>114</v>
      </c>
      <c r="H1282" t="str">
        <f>IFERROR(AVERAGEIFS('HeartRate-2022-03-21-1647950188'!$B:$B,'HeartRate-2022-03-21-1647950188'!$A:$A,Data_Extraction!H$2,'HeartRate-2022-03-21-1647950188'!$C:$C,Data_Extraction!$A1282),"")</f>
        <v/>
      </c>
      <c r="I1282">
        <f>IFERROR(AVERAGEIFS('HeartRate-2022-03-21-1647950188'!$B:$B,'HeartRate-2022-03-21-1647950188'!$A:$A,Data_Extraction!I$2,'HeartRate-2022-03-21-1647950188'!$C:$C,Data_Extraction!$A1282),"")</f>
        <v>101</v>
      </c>
      <c r="J1282" s="8">
        <f t="shared" si="115"/>
        <v>107.5</v>
      </c>
      <c r="N1282" s="11">
        <f>Data_Extraction!A1282</f>
        <v>44635.522905092592</v>
      </c>
      <c r="O1282" s="15">
        <f t="shared" si="116"/>
        <v>44635</v>
      </c>
      <c r="P1282" s="16">
        <f t="shared" si="117"/>
        <v>0.52290509259259255</v>
      </c>
      <c r="Q1282" s="12">
        <f>IF(Data_Extraction!B1282="",Data_Extraction!$J1282*(Q$1),Data_Extraction!B1282)</f>
        <v>96.75</v>
      </c>
      <c r="R1282" s="12">
        <f>IF(Data_Extraction!C1282="",Data_Extraction!$J1282*(R$1),Data_Extraction!C1282)</f>
        <v>98.9</v>
      </c>
      <c r="S1282" s="12">
        <f>IF(Data_Extraction!D1282="",Data_Extraction!$J1282*(S$1),Data_Extraction!D1282)</f>
        <v>111.8</v>
      </c>
      <c r="T1282" s="12">
        <f>IF(Data_Extraction!E1282="",Data_Extraction!$J1282*(T$1),Data_Extraction!E1282)</f>
        <v>102.125</v>
      </c>
      <c r="U1282" s="12">
        <f>IF(Data_Extraction!F1282="",Data_Extraction!$J1282*(U$1),Data_Extraction!F1282)</f>
        <v>105.35</v>
      </c>
      <c r="V1282" s="12">
        <f>IF(Data_Extraction!G1282="",Data_Extraction!$J1282*(V$1),Data_Extraction!G1282)</f>
        <v>114</v>
      </c>
      <c r="W1282" s="12">
        <f>IF(Data_Extraction!H1282="",Data_Extraction!$J1282*(W$1),Data_Extraction!H1282)</f>
        <v>115.02500000000001</v>
      </c>
      <c r="X1282" s="12">
        <f>IF(Data_Extraction!I1282="",Data_Extraction!$J1282*(X$1),Data_Extraction!I1282)</f>
        <v>101</v>
      </c>
      <c r="Y1282" s="13">
        <f t="shared" si="114"/>
        <v>105.61874999999999</v>
      </c>
      <c r="Z1282" s="17" t="str">
        <f t="shared" si="118"/>
        <v>Afternoon</v>
      </c>
      <c r="AA1282" s="14" t="str">
        <f>VLOOKUP($N1282,'HeartRate-2022-03-21-1647950188'!$C:$G,2,0)</f>
        <v>Hands on</v>
      </c>
      <c r="AB1282" s="14" t="str">
        <f>VLOOKUP($N1282,'HeartRate-2022-03-21-1647950188'!$C:$G,3,0)</f>
        <v>Off Campus</v>
      </c>
      <c r="AC1282" s="14" t="str">
        <f>VLOOKUP($N1282,'HeartRate-2022-03-21-1647950188'!$C:$G,4,0)</f>
        <v>Standing</v>
      </c>
      <c r="AD1282" s="14" t="str">
        <f>VLOOKUP($N1282,'HeartRate-2022-03-21-1647950188'!$C:$G,5,0)</f>
        <v>Technical Contexts</v>
      </c>
      <c r="AE1282">
        <f t="shared" si="119"/>
        <v>0</v>
      </c>
      <c r="AF1282" s="18">
        <v>44635</v>
      </c>
      <c r="AG1282" s="19">
        <v>0.52290509259259255</v>
      </c>
    </row>
    <row r="1283" spans="1:33" x14ac:dyDescent="0.3">
      <c r="A1283" s="5">
        <v>44635.523599537039</v>
      </c>
      <c r="B1283" t="str">
        <f>IFERROR(AVERAGEIFS('HeartRate-2022-03-21-1647950188'!$B:$B,'HeartRate-2022-03-21-1647950188'!$A:$A,Data_Extraction!B$2,'HeartRate-2022-03-21-1647950188'!$C:$C,Data_Extraction!$A1283),"")</f>
        <v/>
      </c>
      <c r="C1283" t="str">
        <f>IFERROR(AVERAGEIFS('HeartRate-2022-03-21-1647950188'!$B:$B,'HeartRate-2022-03-21-1647950188'!$A:$A,Data_Extraction!C$2,'HeartRate-2022-03-21-1647950188'!$C:$C,Data_Extraction!$A1283),"")</f>
        <v/>
      </c>
      <c r="D1283" t="str">
        <f>IFERROR(AVERAGEIFS('HeartRate-2022-03-21-1647950188'!$B:$B,'HeartRate-2022-03-21-1647950188'!$A:$A,Data_Extraction!D$2,'HeartRate-2022-03-21-1647950188'!$C:$C,Data_Extraction!$A1283),"")</f>
        <v/>
      </c>
      <c r="E1283" t="str">
        <f>IFERROR(AVERAGEIFS('HeartRate-2022-03-21-1647950188'!$B:$B,'HeartRate-2022-03-21-1647950188'!$A:$A,Data_Extraction!E$2,'HeartRate-2022-03-21-1647950188'!$C:$C,Data_Extraction!$A1283),"")</f>
        <v/>
      </c>
      <c r="F1283" t="str">
        <f>IFERROR(AVERAGEIFS('HeartRate-2022-03-21-1647950188'!$B:$B,'HeartRate-2022-03-21-1647950188'!$A:$A,Data_Extraction!F$2,'HeartRate-2022-03-21-1647950188'!$C:$C,Data_Extraction!$A1283),"")</f>
        <v/>
      </c>
      <c r="G1283">
        <f>IFERROR(AVERAGEIFS('HeartRate-2022-03-21-1647950188'!$B:$B,'HeartRate-2022-03-21-1647950188'!$A:$A,Data_Extraction!G$2,'HeartRate-2022-03-21-1647950188'!$C:$C,Data_Extraction!$A1283),"")</f>
        <v>118</v>
      </c>
      <c r="H1283" t="str">
        <f>IFERROR(AVERAGEIFS('HeartRate-2022-03-21-1647950188'!$B:$B,'HeartRate-2022-03-21-1647950188'!$A:$A,Data_Extraction!H$2,'HeartRate-2022-03-21-1647950188'!$C:$C,Data_Extraction!$A1283),"")</f>
        <v/>
      </c>
      <c r="I1283">
        <f>IFERROR(AVERAGEIFS('HeartRate-2022-03-21-1647950188'!$B:$B,'HeartRate-2022-03-21-1647950188'!$A:$A,Data_Extraction!I$2,'HeartRate-2022-03-21-1647950188'!$C:$C,Data_Extraction!$A1283),"")</f>
        <v>107</v>
      </c>
      <c r="J1283" s="8">
        <f t="shared" si="115"/>
        <v>112.5</v>
      </c>
      <c r="N1283" s="11">
        <f>Data_Extraction!A1283</f>
        <v>44635.523599537039</v>
      </c>
      <c r="O1283" s="15">
        <f t="shared" si="116"/>
        <v>44635</v>
      </c>
      <c r="P1283" s="16">
        <f t="shared" si="117"/>
        <v>0.5235995370370371</v>
      </c>
      <c r="Q1283" s="12">
        <f>IF(Data_Extraction!B1283="",Data_Extraction!$J1283*(Q$1),Data_Extraction!B1283)</f>
        <v>101.25</v>
      </c>
      <c r="R1283" s="12">
        <f>IF(Data_Extraction!C1283="",Data_Extraction!$J1283*(R$1),Data_Extraction!C1283)</f>
        <v>103.5</v>
      </c>
      <c r="S1283" s="12">
        <f>IF(Data_Extraction!D1283="",Data_Extraction!$J1283*(S$1),Data_Extraction!D1283)</f>
        <v>117</v>
      </c>
      <c r="T1283" s="12">
        <f>IF(Data_Extraction!E1283="",Data_Extraction!$J1283*(T$1),Data_Extraction!E1283)</f>
        <v>106.875</v>
      </c>
      <c r="U1283" s="12">
        <f>IF(Data_Extraction!F1283="",Data_Extraction!$J1283*(U$1),Data_Extraction!F1283)</f>
        <v>110.25</v>
      </c>
      <c r="V1283" s="12">
        <f>IF(Data_Extraction!G1283="",Data_Extraction!$J1283*(V$1),Data_Extraction!G1283)</f>
        <v>118</v>
      </c>
      <c r="W1283" s="12">
        <f>IF(Data_Extraction!H1283="",Data_Extraction!$J1283*(W$1),Data_Extraction!H1283)</f>
        <v>120.375</v>
      </c>
      <c r="X1283" s="12">
        <f>IF(Data_Extraction!I1283="",Data_Extraction!$J1283*(X$1),Data_Extraction!I1283)</f>
        <v>107</v>
      </c>
      <c r="Y1283" s="13">
        <f t="shared" ref="Y1283:Y1346" si="120">AVERAGE(Q1283:X1283)</f>
        <v>110.53125</v>
      </c>
      <c r="Z1283" s="17" t="str">
        <f t="shared" si="118"/>
        <v>Afternoon</v>
      </c>
      <c r="AA1283" s="14" t="str">
        <f>VLOOKUP($N1283,'HeartRate-2022-03-21-1647950188'!$C:$G,2,0)</f>
        <v>Hands on</v>
      </c>
      <c r="AB1283" s="14" t="str">
        <f>VLOOKUP($N1283,'HeartRate-2022-03-21-1647950188'!$C:$G,3,0)</f>
        <v>Off Campus</v>
      </c>
      <c r="AC1283" s="14" t="str">
        <f>VLOOKUP($N1283,'HeartRate-2022-03-21-1647950188'!$C:$G,4,0)</f>
        <v>Standing</v>
      </c>
      <c r="AD1283" s="14" t="str">
        <f>VLOOKUP($N1283,'HeartRate-2022-03-21-1647950188'!$C:$G,5,0)</f>
        <v>Technical Contexts</v>
      </c>
      <c r="AE1283">
        <f t="shared" si="119"/>
        <v>0</v>
      </c>
      <c r="AF1283" s="18">
        <v>44635</v>
      </c>
      <c r="AG1283" s="19">
        <v>0.5235995370370371</v>
      </c>
    </row>
    <row r="1284" spans="1:33" x14ac:dyDescent="0.3">
      <c r="A1284" s="5">
        <v>44635.524293981478</v>
      </c>
      <c r="B1284" t="str">
        <f>IFERROR(AVERAGEIFS('HeartRate-2022-03-21-1647950188'!$B:$B,'HeartRate-2022-03-21-1647950188'!$A:$A,Data_Extraction!B$2,'HeartRate-2022-03-21-1647950188'!$C:$C,Data_Extraction!$A1284),"")</f>
        <v/>
      </c>
      <c r="C1284" t="str">
        <f>IFERROR(AVERAGEIFS('HeartRate-2022-03-21-1647950188'!$B:$B,'HeartRate-2022-03-21-1647950188'!$A:$A,Data_Extraction!C$2,'HeartRate-2022-03-21-1647950188'!$C:$C,Data_Extraction!$A1284),"")</f>
        <v/>
      </c>
      <c r="D1284" t="str">
        <f>IFERROR(AVERAGEIFS('HeartRate-2022-03-21-1647950188'!$B:$B,'HeartRate-2022-03-21-1647950188'!$A:$A,Data_Extraction!D$2,'HeartRate-2022-03-21-1647950188'!$C:$C,Data_Extraction!$A1284),"")</f>
        <v/>
      </c>
      <c r="E1284" t="str">
        <f>IFERROR(AVERAGEIFS('HeartRate-2022-03-21-1647950188'!$B:$B,'HeartRate-2022-03-21-1647950188'!$A:$A,Data_Extraction!E$2,'HeartRate-2022-03-21-1647950188'!$C:$C,Data_Extraction!$A1284),"")</f>
        <v/>
      </c>
      <c r="F1284" t="str">
        <f>IFERROR(AVERAGEIFS('HeartRate-2022-03-21-1647950188'!$B:$B,'HeartRate-2022-03-21-1647950188'!$A:$A,Data_Extraction!F$2,'HeartRate-2022-03-21-1647950188'!$C:$C,Data_Extraction!$A1284),"")</f>
        <v/>
      </c>
      <c r="G1284">
        <f>IFERROR(AVERAGEIFS('HeartRate-2022-03-21-1647950188'!$B:$B,'HeartRate-2022-03-21-1647950188'!$A:$A,Data_Extraction!G$2,'HeartRate-2022-03-21-1647950188'!$C:$C,Data_Extraction!$A1284),"")</f>
        <v>114</v>
      </c>
      <c r="H1284">
        <f>IFERROR(AVERAGEIFS('HeartRate-2022-03-21-1647950188'!$B:$B,'HeartRate-2022-03-21-1647950188'!$A:$A,Data_Extraction!H$2,'HeartRate-2022-03-21-1647950188'!$C:$C,Data_Extraction!$A1284),"")</f>
        <v>82</v>
      </c>
      <c r="I1284">
        <f>IFERROR(AVERAGEIFS('HeartRate-2022-03-21-1647950188'!$B:$B,'HeartRate-2022-03-21-1647950188'!$A:$A,Data_Extraction!I$2,'HeartRate-2022-03-21-1647950188'!$C:$C,Data_Extraction!$A1284),"")</f>
        <v>110</v>
      </c>
      <c r="J1284" s="8">
        <f t="shared" ref="J1284:J1347" si="121">AVERAGE(B1284:I1284)</f>
        <v>102</v>
      </c>
      <c r="N1284" s="11">
        <f>Data_Extraction!A1284</f>
        <v>44635.524293981478</v>
      </c>
      <c r="O1284" s="15">
        <f t="shared" ref="O1284:O1347" si="122">AF1284</f>
        <v>44635</v>
      </c>
      <c r="P1284" s="16">
        <f t="shared" ref="P1284:P1347" si="123">AG1284</f>
        <v>0.52429398148148143</v>
      </c>
      <c r="Q1284" s="12">
        <f>IF(Data_Extraction!B1284="",Data_Extraction!$J1284*(Q$1),Data_Extraction!B1284)</f>
        <v>91.8</v>
      </c>
      <c r="R1284" s="12">
        <f>IF(Data_Extraction!C1284="",Data_Extraction!$J1284*(R$1),Data_Extraction!C1284)</f>
        <v>93.84</v>
      </c>
      <c r="S1284" s="12">
        <f>IF(Data_Extraction!D1284="",Data_Extraction!$J1284*(S$1),Data_Extraction!D1284)</f>
        <v>106.08</v>
      </c>
      <c r="T1284" s="12">
        <f>IF(Data_Extraction!E1284="",Data_Extraction!$J1284*(T$1),Data_Extraction!E1284)</f>
        <v>96.899999999999991</v>
      </c>
      <c r="U1284" s="12">
        <f>IF(Data_Extraction!F1284="",Data_Extraction!$J1284*(U$1),Data_Extraction!F1284)</f>
        <v>99.96</v>
      </c>
      <c r="V1284" s="12">
        <f>IF(Data_Extraction!G1284="",Data_Extraction!$J1284*(V$1),Data_Extraction!G1284)</f>
        <v>114</v>
      </c>
      <c r="W1284" s="12">
        <f>IF(Data_Extraction!H1284="",Data_Extraction!$J1284*(W$1),Data_Extraction!H1284)</f>
        <v>82</v>
      </c>
      <c r="X1284" s="12">
        <f>IF(Data_Extraction!I1284="",Data_Extraction!$J1284*(X$1),Data_Extraction!I1284)</f>
        <v>110</v>
      </c>
      <c r="Y1284" s="13">
        <f t="shared" si="120"/>
        <v>99.322499999999991</v>
      </c>
      <c r="Z1284" s="17" t="str">
        <f t="shared" ref="Z1284:Z1347" si="124">VLOOKUP(P1284,$AJ$2:$AK$7,2,1)</f>
        <v>Afternoon</v>
      </c>
      <c r="AA1284" s="14" t="str">
        <f>VLOOKUP($N1284,'HeartRate-2022-03-21-1647950188'!$C:$G,2,0)</f>
        <v>Hands on</v>
      </c>
      <c r="AB1284" s="14" t="str">
        <f>VLOOKUP($N1284,'HeartRate-2022-03-21-1647950188'!$C:$G,3,0)</f>
        <v>Off Campus</v>
      </c>
      <c r="AC1284" s="14" t="str">
        <f>VLOOKUP($N1284,'HeartRate-2022-03-21-1647950188'!$C:$G,4,0)</f>
        <v>Standing</v>
      </c>
      <c r="AD1284" s="14" t="str">
        <f>VLOOKUP($N1284,'HeartRate-2022-03-21-1647950188'!$C:$G,5,0)</f>
        <v>Technical Contexts</v>
      </c>
      <c r="AE1284">
        <f t="shared" ref="AE1284:AE1347" si="125">IF(Y1284&gt;120,1,0)</f>
        <v>0</v>
      </c>
      <c r="AF1284" s="18">
        <v>44635</v>
      </c>
      <c r="AG1284" s="19">
        <v>0.52429398148148143</v>
      </c>
    </row>
    <row r="1285" spans="1:33" x14ac:dyDescent="0.3">
      <c r="A1285" s="5">
        <v>44635.52449074074</v>
      </c>
      <c r="B1285" t="str">
        <f>IFERROR(AVERAGEIFS('HeartRate-2022-03-21-1647950188'!$B:$B,'HeartRate-2022-03-21-1647950188'!$A:$A,Data_Extraction!B$2,'HeartRate-2022-03-21-1647950188'!$C:$C,Data_Extraction!$A1285),"")</f>
        <v/>
      </c>
      <c r="C1285" t="str">
        <f>IFERROR(AVERAGEIFS('HeartRate-2022-03-21-1647950188'!$B:$B,'HeartRate-2022-03-21-1647950188'!$A:$A,Data_Extraction!C$2,'HeartRate-2022-03-21-1647950188'!$C:$C,Data_Extraction!$A1285),"")</f>
        <v/>
      </c>
      <c r="D1285" t="str">
        <f>IFERROR(AVERAGEIFS('HeartRate-2022-03-21-1647950188'!$B:$B,'HeartRate-2022-03-21-1647950188'!$A:$A,Data_Extraction!D$2,'HeartRate-2022-03-21-1647950188'!$C:$C,Data_Extraction!$A1285),"")</f>
        <v/>
      </c>
      <c r="E1285" t="str">
        <f>IFERROR(AVERAGEIFS('HeartRate-2022-03-21-1647950188'!$B:$B,'HeartRate-2022-03-21-1647950188'!$A:$A,Data_Extraction!E$2,'HeartRate-2022-03-21-1647950188'!$C:$C,Data_Extraction!$A1285),"")</f>
        <v/>
      </c>
      <c r="F1285" t="str">
        <f>IFERROR(AVERAGEIFS('HeartRate-2022-03-21-1647950188'!$B:$B,'HeartRate-2022-03-21-1647950188'!$A:$A,Data_Extraction!F$2,'HeartRate-2022-03-21-1647950188'!$C:$C,Data_Extraction!$A1285),"")</f>
        <v/>
      </c>
      <c r="G1285">
        <f>IFERROR(AVERAGEIFS('HeartRate-2022-03-21-1647950188'!$B:$B,'HeartRate-2022-03-21-1647950188'!$A:$A,Data_Extraction!G$2,'HeartRate-2022-03-21-1647950188'!$C:$C,Data_Extraction!$A1285),"")</f>
        <v>114</v>
      </c>
      <c r="H1285" t="str">
        <f>IFERROR(AVERAGEIFS('HeartRate-2022-03-21-1647950188'!$B:$B,'HeartRate-2022-03-21-1647950188'!$A:$A,Data_Extraction!H$2,'HeartRate-2022-03-21-1647950188'!$C:$C,Data_Extraction!$A1285),"")</f>
        <v/>
      </c>
      <c r="I1285" t="str">
        <f>IFERROR(AVERAGEIFS('HeartRate-2022-03-21-1647950188'!$B:$B,'HeartRate-2022-03-21-1647950188'!$A:$A,Data_Extraction!I$2,'HeartRate-2022-03-21-1647950188'!$C:$C,Data_Extraction!$A1285),"")</f>
        <v/>
      </c>
      <c r="J1285" s="8">
        <f t="shared" si="121"/>
        <v>114</v>
      </c>
      <c r="N1285" s="11">
        <f>Data_Extraction!A1285</f>
        <v>44635.52449074074</v>
      </c>
      <c r="O1285" s="15">
        <f t="shared" si="122"/>
        <v>44635</v>
      </c>
      <c r="P1285" s="16">
        <f t="shared" si="123"/>
        <v>0.52449074074074076</v>
      </c>
      <c r="Q1285" s="12">
        <f>IF(Data_Extraction!B1285="",Data_Extraction!$J1285*(Q$1),Data_Extraction!B1285)</f>
        <v>102.60000000000001</v>
      </c>
      <c r="R1285" s="12">
        <f>IF(Data_Extraction!C1285="",Data_Extraction!$J1285*(R$1),Data_Extraction!C1285)</f>
        <v>104.88000000000001</v>
      </c>
      <c r="S1285" s="12">
        <f>IF(Data_Extraction!D1285="",Data_Extraction!$J1285*(S$1),Data_Extraction!D1285)</f>
        <v>118.56</v>
      </c>
      <c r="T1285" s="12">
        <f>IF(Data_Extraction!E1285="",Data_Extraction!$J1285*(T$1),Data_Extraction!E1285)</f>
        <v>108.3</v>
      </c>
      <c r="U1285" s="12">
        <f>IF(Data_Extraction!F1285="",Data_Extraction!$J1285*(U$1),Data_Extraction!F1285)</f>
        <v>111.72</v>
      </c>
      <c r="V1285" s="12">
        <f>IF(Data_Extraction!G1285="",Data_Extraction!$J1285*(V$1),Data_Extraction!G1285)</f>
        <v>114</v>
      </c>
      <c r="W1285" s="12">
        <f>IF(Data_Extraction!H1285="",Data_Extraction!$J1285*(W$1),Data_Extraction!H1285)</f>
        <v>121.98</v>
      </c>
      <c r="X1285" s="12">
        <f>IF(Data_Extraction!I1285="",Data_Extraction!$J1285*(X$1),Data_Extraction!I1285)</f>
        <v>110.58</v>
      </c>
      <c r="Y1285" s="13">
        <f t="shared" si="120"/>
        <v>111.57750000000001</v>
      </c>
      <c r="Z1285" s="17" t="str">
        <f t="shared" si="124"/>
        <v>Afternoon</v>
      </c>
      <c r="AA1285" s="14" t="str">
        <f>VLOOKUP($N1285,'HeartRate-2022-03-21-1647950188'!$C:$G,2,0)</f>
        <v>Hands on</v>
      </c>
      <c r="AB1285" s="14" t="str">
        <f>VLOOKUP($N1285,'HeartRate-2022-03-21-1647950188'!$C:$G,3,0)</f>
        <v>Off Campus</v>
      </c>
      <c r="AC1285" s="14" t="str">
        <f>VLOOKUP($N1285,'HeartRate-2022-03-21-1647950188'!$C:$G,4,0)</f>
        <v>Standing</v>
      </c>
      <c r="AD1285" s="14" t="str">
        <f>VLOOKUP($N1285,'HeartRate-2022-03-21-1647950188'!$C:$G,5,0)</f>
        <v>Technical Contexts</v>
      </c>
      <c r="AE1285">
        <f t="shared" si="125"/>
        <v>0</v>
      </c>
      <c r="AF1285" s="18">
        <v>44635</v>
      </c>
      <c r="AG1285" s="19">
        <v>0.52449074074074076</v>
      </c>
    </row>
    <row r="1286" spans="1:33" x14ac:dyDescent="0.3">
      <c r="A1286" s="5">
        <v>44635.524583333332</v>
      </c>
      <c r="B1286" t="str">
        <f>IFERROR(AVERAGEIFS('HeartRate-2022-03-21-1647950188'!$B:$B,'HeartRate-2022-03-21-1647950188'!$A:$A,Data_Extraction!B$2,'HeartRate-2022-03-21-1647950188'!$C:$C,Data_Extraction!$A1286),"")</f>
        <v/>
      </c>
      <c r="C1286" t="str">
        <f>IFERROR(AVERAGEIFS('HeartRate-2022-03-21-1647950188'!$B:$B,'HeartRate-2022-03-21-1647950188'!$A:$A,Data_Extraction!C$2,'HeartRate-2022-03-21-1647950188'!$C:$C,Data_Extraction!$A1286),"")</f>
        <v/>
      </c>
      <c r="D1286" t="str">
        <f>IFERROR(AVERAGEIFS('HeartRate-2022-03-21-1647950188'!$B:$B,'HeartRate-2022-03-21-1647950188'!$A:$A,Data_Extraction!D$2,'HeartRate-2022-03-21-1647950188'!$C:$C,Data_Extraction!$A1286),"")</f>
        <v/>
      </c>
      <c r="E1286" t="str">
        <f>IFERROR(AVERAGEIFS('HeartRate-2022-03-21-1647950188'!$B:$B,'HeartRate-2022-03-21-1647950188'!$A:$A,Data_Extraction!E$2,'HeartRate-2022-03-21-1647950188'!$C:$C,Data_Extraction!$A1286),"")</f>
        <v/>
      </c>
      <c r="F1286" t="str">
        <f>IFERROR(AVERAGEIFS('HeartRate-2022-03-21-1647950188'!$B:$B,'HeartRate-2022-03-21-1647950188'!$A:$A,Data_Extraction!F$2,'HeartRate-2022-03-21-1647950188'!$C:$C,Data_Extraction!$A1286),"")</f>
        <v/>
      </c>
      <c r="G1286" t="str">
        <f>IFERROR(AVERAGEIFS('HeartRate-2022-03-21-1647950188'!$B:$B,'HeartRate-2022-03-21-1647950188'!$A:$A,Data_Extraction!G$2,'HeartRate-2022-03-21-1647950188'!$C:$C,Data_Extraction!$A1286),"")</f>
        <v/>
      </c>
      <c r="H1286" t="str">
        <f>IFERROR(AVERAGEIFS('HeartRate-2022-03-21-1647950188'!$B:$B,'HeartRate-2022-03-21-1647950188'!$A:$A,Data_Extraction!H$2,'HeartRate-2022-03-21-1647950188'!$C:$C,Data_Extraction!$A1286),"")</f>
        <v/>
      </c>
      <c r="I1286">
        <f>IFERROR(AVERAGEIFS('HeartRate-2022-03-21-1647950188'!$B:$B,'HeartRate-2022-03-21-1647950188'!$A:$A,Data_Extraction!I$2,'HeartRate-2022-03-21-1647950188'!$C:$C,Data_Extraction!$A1286),"")</f>
        <v>120</v>
      </c>
      <c r="J1286" s="8">
        <f t="shared" si="121"/>
        <v>120</v>
      </c>
      <c r="N1286" s="11">
        <f>Data_Extraction!A1286</f>
        <v>44635.524583333332</v>
      </c>
      <c r="O1286" s="15">
        <f t="shared" si="122"/>
        <v>44635</v>
      </c>
      <c r="P1286" s="16">
        <f t="shared" si="123"/>
        <v>0.52458333333333329</v>
      </c>
      <c r="Q1286" s="12">
        <f>IF(Data_Extraction!B1286="",Data_Extraction!$J1286*(Q$1),Data_Extraction!B1286)</f>
        <v>108</v>
      </c>
      <c r="R1286" s="12">
        <f>IF(Data_Extraction!C1286="",Data_Extraction!$J1286*(R$1),Data_Extraction!C1286)</f>
        <v>110.4</v>
      </c>
      <c r="S1286" s="12">
        <f>IF(Data_Extraction!D1286="",Data_Extraction!$J1286*(S$1),Data_Extraction!D1286)</f>
        <v>124.80000000000001</v>
      </c>
      <c r="T1286" s="12">
        <f>IF(Data_Extraction!E1286="",Data_Extraction!$J1286*(T$1),Data_Extraction!E1286)</f>
        <v>114</v>
      </c>
      <c r="U1286" s="12">
        <f>IF(Data_Extraction!F1286="",Data_Extraction!$J1286*(U$1),Data_Extraction!F1286)</f>
        <v>117.6</v>
      </c>
      <c r="V1286" s="12">
        <f>IF(Data_Extraction!G1286="",Data_Extraction!$J1286*(V$1),Data_Extraction!G1286)</f>
        <v>109.2</v>
      </c>
      <c r="W1286" s="12">
        <f>IF(Data_Extraction!H1286="",Data_Extraction!$J1286*(W$1),Data_Extraction!H1286)</f>
        <v>128.4</v>
      </c>
      <c r="X1286" s="12">
        <f>IF(Data_Extraction!I1286="",Data_Extraction!$J1286*(X$1),Data_Extraction!I1286)</f>
        <v>120</v>
      </c>
      <c r="Y1286" s="13">
        <f t="shared" si="120"/>
        <v>116.55000000000001</v>
      </c>
      <c r="Z1286" s="17" t="str">
        <f t="shared" si="124"/>
        <v>Afternoon</v>
      </c>
      <c r="AA1286" s="14" t="str">
        <f>VLOOKUP($N1286,'HeartRate-2022-03-21-1647950188'!$C:$G,2,0)</f>
        <v>Hands on</v>
      </c>
      <c r="AB1286" s="14" t="str">
        <f>VLOOKUP($N1286,'HeartRate-2022-03-21-1647950188'!$C:$G,3,0)</f>
        <v>Off Campus</v>
      </c>
      <c r="AC1286" s="14" t="str">
        <f>VLOOKUP($N1286,'HeartRate-2022-03-21-1647950188'!$C:$G,4,0)</f>
        <v>Standing</v>
      </c>
      <c r="AD1286" s="14" t="str">
        <f>VLOOKUP($N1286,'HeartRate-2022-03-21-1647950188'!$C:$G,5,0)</f>
        <v>Technical Contexts</v>
      </c>
      <c r="AE1286">
        <f t="shared" si="125"/>
        <v>0</v>
      </c>
      <c r="AF1286" s="18">
        <v>44635</v>
      </c>
      <c r="AG1286" s="19">
        <v>0.52458333333333329</v>
      </c>
    </row>
    <row r="1287" spans="1:33" x14ac:dyDescent="0.3">
      <c r="A1287" s="5">
        <v>44635.524988425925</v>
      </c>
      <c r="B1287" t="str">
        <f>IFERROR(AVERAGEIFS('HeartRate-2022-03-21-1647950188'!$B:$B,'HeartRate-2022-03-21-1647950188'!$A:$A,Data_Extraction!B$2,'HeartRate-2022-03-21-1647950188'!$C:$C,Data_Extraction!$A1287),"")</f>
        <v/>
      </c>
      <c r="C1287" t="str">
        <f>IFERROR(AVERAGEIFS('HeartRate-2022-03-21-1647950188'!$B:$B,'HeartRate-2022-03-21-1647950188'!$A:$A,Data_Extraction!C$2,'HeartRate-2022-03-21-1647950188'!$C:$C,Data_Extraction!$A1287),"")</f>
        <v/>
      </c>
      <c r="D1287" t="str">
        <f>IFERROR(AVERAGEIFS('HeartRate-2022-03-21-1647950188'!$B:$B,'HeartRate-2022-03-21-1647950188'!$A:$A,Data_Extraction!D$2,'HeartRate-2022-03-21-1647950188'!$C:$C,Data_Extraction!$A1287),"")</f>
        <v/>
      </c>
      <c r="E1287" t="str">
        <f>IFERROR(AVERAGEIFS('HeartRate-2022-03-21-1647950188'!$B:$B,'HeartRate-2022-03-21-1647950188'!$A:$A,Data_Extraction!E$2,'HeartRate-2022-03-21-1647950188'!$C:$C,Data_Extraction!$A1287),"")</f>
        <v/>
      </c>
      <c r="F1287" t="str">
        <f>IFERROR(AVERAGEIFS('HeartRate-2022-03-21-1647950188'!$B:$B,'HeartRate-2022-03-21-1647950188'!$A:$A,Data_Extraction!F$2,'HeartRate-2022-03-21-1647950188'!$C:$C,Data_Extraction!$A1287),"")</f>
        <v/>
      </c>
      <c r="G1287">
        <f>IFERROR(AVERAGEIFS('HeartRate-2022-03-21-1647950188'!$B:$B,'HeartRate-2022-03-21-1647950188'!$A:$A,Data_Extraction!G$2,'HeartRate-2022-03-21-1647950188'!$C:$C,Data_Extraction!$A1287),"")</f>
        <v>114</v>
      </c>
      <c r="H1287" t="str">
        <f>IFERROR(AVERAGEIFS('HeartRate-2022-03-21-1647950188'!$B:$B,'HeartRate-2022-03-21-1647950188'!$A:$A,Data_Extraction!H$2,'HeartRate-2022-03-21-1647950188'!$C:$C,Data_Extraction!$A1287),"")</f>
        <v/>
      </c>
      <c r="I1287">
        <f>IFERROR(AVERAGEIFS('HeartRate-2022-03-21-1647950188'!$B:$B,'HeartRate-2022-03-21-1647950188'!$A:$A,Data_Extraction!I$2,'HeartRate-2022-03-21-1647950188'!$C:$C,Data_Extraction!$A1287),"")</f>
        <v>113</v>
      </c>
      <c r="J1287" s="8">
        <f t="shared" si="121"/>
        <v>113.5</v>
      </c>
      <c r="N1287" s="11">
        <f>Data_Extraction!A1287</f>
        <v>44635.524988425925</v>
      </c>
      <c r="O1287" s="15">
        <f t="shared" si="122"/>
        <v>44635</v>
      </c>
      <c r="P1287" s="16">
        <f t="shared" si="123"/>
        <v>0.52498842592592598</v>
      </c>
      <c r="Q1287" s="12">
        <f>IF(Data_Extraction!B1287="",Data_Extraction!$J1287*(Q$1),Data_Extraction!B1287)</f>
        <v>102.15</v>
      </c>
      <c r="R1287" s="12">
        <f>IF(Data_Extraction!C1287="",Data_Extraction!$J1287*(R$1),Data_Extraction!C1287)</f>
        <v>104.42</v>
      </c>
      <c r="S1287" s="12">
        <f>IF(Data_Extraction!D1287="",Data_Extraction!$J1287*(S$1),Data_Extraction!D1287)</f>
        <v>118.04</v>
      </c>
      <c r="T1287" s="12">
        <f>IF(Data_Extraction!E1287="",Data_Extraction!$J1287*(T$1),Data_Extraction!E1287)</f>
        <v>107.82499999999999</v>
      </c>
      <c r="U1287" s="12">
        <f>IF(Data_Extraction!F1287="",Data_Extraction!$J1287*(U$1),Data_Extraction!F1287)</f>
        <v>111.23</v>
      </c>
      <c r="V1287" s="12">
        <f>IF(Data_Extraction!G1287="",Data_Extraction!$J1287*(V$1),Data_Extraction!G1287)</f>
        <v>114</v>
      </c>
      <c r="W1287" s="12">
        <f>IF(Data_Extraction!H1287="",Data_Extraction!$J1287*(W$1),Data_Extraction!H1287)</f>
        <v>121.44500000000001</v>
      </c>
      <c r="X1287" s="12">
        <f>IF(Data_Extraction!I1287="",Data_Extraction!$J1287*(X$1),Data_Extraction!I1287)</f>
        <v>113</v>
      </c>
      <c r="Y1287" s="13">
        <f t="shared" si="120"/>
        <v>111.51375</v>
      </c>
      <c r="Z1287" s="17" t="str">
        <f t="shared" si="124"/>
        <v>Afternoon</v>
      </c>
      <c r="AA1287" s="14" t="str">
        <f>VLOOKUP($N1287,'HeartRate-2022-03-21-1647950188'!$C:$G,2,0)</f>
        <v>Hands on</v>
      </c>
      <c r="AB1287" s="14" t="str">
        <f>VLOOKUP($N1287,'HeartRate-2022-03-21-1647950188'!$C:$G,3,0)</f>
        <v>Off Campus</v>
      </c>
      <c r="AC1287" s="14" t="str">
        <f>VLOOKUP($N1287,'HeartRate-2022-03-21-1647950188'!$C:$G,4,0)</f>
        <v>Standing</v>
      </c>
      <c r="AD1287" s="14" t="str">
        <f>VLOOKUP($N1287,'HeartRate-2022-03-21-1647950188'!$C:$G,5,0)</f>
        <v>Technical Contexts</v>
      </c>
      <c r="AE1287">
        <f t="shared" si="125"/>
        <v>0</v>
      </c>
      <c r="AF1287" s="18">
        <v>44635</v>
      </c>
      <c r="AG1287" s="19">
        <v>0.52498842592592598</v>
      </c>
    </row>
    <row r="1288" spans="1:33" x14ac:dyDescent="0.3">
      <c r="A1288" s="5">
        <v>44635.525000000001</v>
      </c>
      <c r="B1288">
        <f>IFERROR(AVERAGEIFS('HeartRate-2022-03-21-1647950188'!$B:$B,'HeartRate-2022-03-21-1647950188'!$A:$A,Data_Extraction!B$2,'HeartRate-2022-03-21-1647950188'!$C:$C,Data_Extraction!$A1288),"")</f>
        <v>93</v>
      </c>
      <c r="C1288" t="str">
        <f>IFERROR(AVERAGEIFS('HeartRate-2022-03-21-1647950188'!$B:$B,'HeartRate-2022-03-21-1647950188'!$A:$A,Data_Extraction!C$2,'HeartRate-2022-03-21-1647950188'!$C:$C,Data_Extraction!$A1288),"")</f>
        <v/>
      </c>
      <c r="D1288" t="str">
        <f>IFERROR(AVERAGEIFS('HeartRate-2022-03-21-1647950188'!$B:$B,'HeartRate-2022-03-21-1647950188'!$A:$A,Data_Extraction!D$2,'HeartRate-2022-03-21-1647950188'!$C:$C,Data_Extraction!$A1288),"")</f>
        <v/>
      </c>
      <c r="E1288" t="str">
        <f>IFERROR(AVERAGEIFS('HeartRate-2022-03-21-1647950188'!$B:$B,'HeartRate-2022-03-21-1647950188'!$A:$A,Data_Extraction!E$2,'HeartRate-2022-03-21-1647950188'!$C:$C,Data_Extraction!$A1288),"")</f>
        <v/>
      </c>
      <c r="F1288" t="str">
        <f>IFERROR(AVERAGEIFS('HeartRate-2022-03-21-1647950188'!$B:$B,'HeartRate-2022-03-21-1647950188'!$A:$A,Data_Extraction!F$2,'HeartRate-2022-03-21-1647950188'!$C:$C,Data_Extraction!$A1288),"")</f>
        <v/>
      </c>
      <c r="G1288" t="str">
        <f>IFERROR(AVERAGEIFS('HeartRate-2022-03-21-1647950188'!$B:$B,'HeartRate-2022-03-21-1647950188'!$A:$A,Data_Extraction!G$2,'HeartRate-2022-03-21-1647950188'!$C:$C,Data_Extraction!$A1288),"")</f>
        <v/>
      </c>
      <c r="H1288">
        <f>IFERROR(AVERAGEIFS('HeartRate-2022-03-21-1647950188'!$B:$B,'HeartRate-2022-03-21-1647950188'!$A:$A,Data_Extraction!H$2,'HeartRate-2022-03-21-1647950188'!$C:$C,Data_Extraction!$A1288),"")</f>
        <v>103</v>
      </c>
      <c r="I1288" t="str">
        <f>IFERROR(AVERAGEIFS('HeartRate-2022-03-21-1647950188'!$B:$B,'HeartRate-2022-03-21-1647950188'!$A:$A,Data_Extraction!I$2,'HeartRate-2022-03-21-1647950188'!$C:$C,Data_Extraction!$A1288),"")</f>
        <v/>
      </c>
      <c r="J1288" s="8">
        <f t="shared" si="121"/>
        <v>98</v>
      </c>
      <c r="N1288" s="11">
        <f>Data_Extraction!A1288</f>
        <v>44635.525000000001</v>
      </c>
      <c r="O1288" s="15">
        <f t="shared" si="122"/>
        <v>44635</v>
      </c>
      <c r="P1288" s="16">
        <f t="shared" si="123"/>
        <v>0.52500000000000002</v>
      </c>
      <c r="Q1288" s="12">
        <f>IF(Data_Extraction!B1288="",Data_Extraction!$J1288*(Q$1),Data_Extraction!B1288)</f>
        <v>93</v>
      </c>
      <c r="R1288" s="12">
        <f>IF(Data_Extraction!C1288="",Data_Extraction!$J1288*(R$1),Data_Extraction!C1288)</f>
        <v>90.160000000000011</v>
      </c>
      <c r="S1288" s="12">
        <f>IF(Data_Extraction!D1288="",Data_Extraction!$J1288*(S$1),Data_Extraction!D1288)</f>
        <v>101.92</v>
      </c>
      <c r="T1288" s="12">
        <f>IF(Data_Extraction!E1288="",Data_Extraction!$J1288*(T$1),Data_Extraction!E1288)</f>
        <v>93.1</v>
      </c>
      <c r="U1288" s="12">
        <f>IF(Data_Extraction!F1288="",Data_Extraction!$J1288*(U$1),Data_Extraction!F1288)</f>
        <v>96.039999999999992</v>
      </c>
      <c r="V1288" s="12">
        <f>IF(Data_Extraction!G1288="",Data_Extraction!$J1288*(V$1),Data_Extraction!G1288)</f>
        <v>89.18</v>
      </c>
      <c r="W1288" s="12">
        <f>IF(Data_Extraction!H1288="",Data_Extraction!$J1288*(W$1),Data_Extraction!H1288)</f>
        <v>103</v>
      </c>
      <c r="X1288" s="12">
        <f>IF(Data_Extraction!I1288="",Data_Extraction!$J1288*(X$1),Data_Extraction!I1288)</f>
        <v>95.06</v>
      </c>
      <c r="Y1288" s="13">
        <f t="shared" si="120"/>
        <v>95.182500000000005</v>
      </c>
      <c r="Z1288" s="17" t="str">
        <f t="shared" si="124"/>
        <v>Afternoon</v>
      </c>
      <c r="AA1288" s="14" t="str">
        <f>VLOOKUP($N1288,'HeartRate-2022-03-21-1647950188'!$C:$G,2,0)</f>
        <v>Hands on</v>
      </c>
      <c r="AB1288" s="14" t="str">
        <f>VLOOKUP($N1288,'HeartRate-2022-03-21-1647950188'!$C:$G,3,0)</f>
        <v>Off Campus</v>
      </c>
      <c r="AC1288" s="14" t="str">
        <f>VLOOKUP($N1288,'HeartRate-2022-03-21-1647950188'!$C:$G,4,0)</f>
        <v>Standing</v>
      </c>
      <c r="AD1288" s="14" t="str">
        <f>VLOOKUP($N1288,'HeartRate-2022-03-21-1647950188'!$C:$G,5,0)</f>
        <v>Technical Contexts</v>
      </c>
      <c r="AE1288">
        <f t="shared" si="125"/>
        <v>0</v>
      </c>
      <c r="AF1288" s="18">
        <v>44635</v>
      </c>
      <c r="AG1288" s="19">
        <v>0.52500000000000002</v>
      </c>
    </row>
    <row r="1289" spans="1:33" x14ac:dyDescent="0.3">
      <c r="A1289" s="5">
        <v>44635.525682870371</v>
      </c>
      <c r="B1289" t="str">
        <f>IFERROR(AVERAGEIFS('HeartRate-2022-03-21-1647950188'!$B:$B,'HeartRate-2022-03-21-1647950188'!$A:$A,Data_Extraction!B$2,'HeartRate-2022-03-21-1647950188'!$C:$C,Data_Extraction!$A1289),"")</f>
        <v/>
      </c>
      <c r="C1289" t="str">
        <f>IFERROR(AVERAGEIFS('HeartRate-2022-03-21-1647950188'!$B:$B,'HeartRate-2022-03-21-1647950188'!$A:$A,Data_Extraction!C$2,'HeartRate-2022-03-21-1647950188'!$C:$C,Data_Extraction!$A1289),"")</f>
        <v/>
      </c>
      <c r="D1289" t="str">
        <f>IFERROR(AVERAGEIFS('HeartRate-2022-03-21-1647950188'!$B:$B,'HeartRate-2022-03-21-1647950188'!$A:$A,Data_Extraction!D$2,'HeartRate-2022-03-21-1647950188'!$C:$C,Data_Extraction!$A1289),"")</f>
        <v/>
      </c>
      <c r="E1289" t="str">
        <f>IFERROR(AVERAGEIFS('HeartRate-2022-03-21-1647950188'!$B:$B,'HeartRate-2022-03-21-1647950188'!$A:$A,Data_Extraction!E$2,'HeartRate-2022-03-21-1647950188'!$C:$C,Data_Extraction!$A1289),"")</f>
        <v/>
      </c>
      <c r="F1289" t="str">
        <f>IFERROR(AVERAGEIFS('HeartRate-2022-03-21-1647950188'!$B:$B,'HeartRate-2022-03-21-1647950188'!$A:$A,Data_Extraction!F$2,'HeartRate-2022-03-21-1647950188'!$C:$C,Data_Extraction!$A1289),"")</f>
        <v/>
      </c>
      <c r="G1289" t="str">
        <f>IFERROR(AVERAGEIFS('HeartRate-2022-03-21-1647950188'!$B:$B,'HeartRate-2022-03-21-1647950188'!$A:$A,Data_Extraction!G$2,'HeartRate-2022-03-21-1647950188'!$C:$C,Data_Extraction!$A1289),"")</f>
        <v/>
      </c>
      <c r="H1289" t="str">
        <f>IFERROR(AVERAGEIFS('HeartRate-2022-03-21-1647950188'!$B:$B,'HeartRate-2022-03-21-1647950188'!$A:$A,Data_Extraction!H$2,'HeartRate-2022-03-21-1647950188'!$C:$C,Data_Extraction!$A1289),"")</f>
        <v/>
      </c>
      <c r="I1289">
        <f>IFERROR(AVERAGEIFS('HeartRate-2022-03-21-1647950188'!$B:$B,'HeartRate-2022-03-21-1647950188'!$A:$A,Data_Extraction!I$2,'HeartRate-2022-03-21-1647950188'!$C:$C,Data_Extraction!$A1289),"")</f>
        <v>96</v>
      </c>
      <c r="J1289" s="8">
        <f t="shared" si="121"/>
        <v>96</v>
      </c>
      <c r="N1289" s="11">
        <f>Data_Extraction!A1289</f>
        <v>44635.525682870371</v>
      </c>
      <c r="O1289" s="15">
        <f t="shared" si="122"/>
        <v>44635</v>
      </c>
      <c r="P1289" s="16">
        <f t="shared" si="123"/>
        <v>0.52568287037037031</v>
      </c>
      <c r="Q1289" s="12">
        <f>IF(Data_Extraction!B1289="",Data_Extraction!$J1289*(Q$1),Data_Extraction!B1289)</f>
        <v>86.4</v>
      </c>
      <c r="R1289" s="12">
        <f>IF(Data_Extraction!C1289="",Data_Extraction!$J1289*(R$1),Data_Extraction!C1289)</f>
        <v>88.320000000000007</v>
      </c>
      <c r="S1289" s="12">
        <f>IF(Data_Extraction!D1289="",Data_Extraction!$J1289*(S$1),Data_Extraction!D1289)</f>
        <v>99.84</v>
      </c>
      <c r="T1289" s="12">
        <f>IF(Data_Extraction!E1289="",Data_Extraction!$J1289*(T$1),Data_Extraction!E1289)</f>
        <v>91.199999999999989</v>
      </c>
      <c r="U1289" s="12">
        <f>IF(Data_Extraction!F1289="",Data_Extraction!$J1289*(U$1),Data_Extraction!F1289)</f>
        <v>94.08</v>
      </c>
      <c r="V1289" s="12">
        <f>IF(Data_Extraction!G1289="",Data_Extraction!$J1289*(V$1),Data_Extraction!G1289)</f>
        <v>87.36</v>
      </c>
      <c r="W1289" s="12">
        <f>IF(Data_Extraction!H1289="",Data_Extraction!$J1289*(W$1),Data_Extraction!H1289)</f>
        <v>102.72</v>
      </c>
      <c r="X1289" s="12">
        <f>IF(Data_Extraction!I1289="",Data_Extraction!$J1289*(X$1),Data_Extraction!I1289)</f>
        <v>96</v>
      </c>
      <c r="Y1289" s="13">
        <f t="shared" si="120"/>
        <v>93.240000000000009</v>
      </c>
      <c r="Z1289" s="17" t="str">
        <f t="shared" si="124"/>
        <v>Afternoon</v>
      </c>
      <c r="AA1289" s="14" t="str">
        <f>VLOOKUP($N1289,'HeartRate-2022-03-21-1647950188'!$C:$G,2,0)</f>
        <v>Hands on</v>
      </c>
      <c r="AB1289" s="14" t="str">
        <f>VLOOKUP($N1289,'HeartRate-2022-03-21-1647950188'!$C:$G,3,0)</f>
        <v>Off Campus</v>
      </c>
      <c r="AC1289" s="14" t="str">
        <f>VLOOKUP($N1289,'HeartRate-2022-03-21-1647950188'!$C:$G,4,0)</f>
        <v>Standing</v>
      </c>
      <c r="AD1289" s="14" t="str">
        <f>VLOOKUP($N1289,'HeartRate-2022-03-21-1647950188'!$C:$G,5,0)</f>
        <v>Technical Contexts</v>
      </c>
      <c r="AE1289">
        <f t="shared" si="125"/>
        <v>0</v>
      </c>
      <c r="AF1289" s="18">
        <v>44635</v>
      </c>
      <c r="AG1289" s="19">
        <v>0.52568287037037031</v>
      </c>
    </row>
    <row r="1290" spans="1:33" x14ac:dyDescent="0.3">
      <c r="A1290" s="5">
        <v>44635.525983796295</v>
      </c>
      <c r="B1290" t="str">
        <f>IFERROR(AVERAGEIFS('HeartRate-2022-03-21-1647950188'!$B:$B,'HeartRate-2022-03-21-1647950188'!$A:$A,Data_Extraction!B$2,'HeartRate-2022-03-21-1647950188'!$C:$C,Data_Extraction!$A1290),"")</f>
        <v/>
      </c>
      <c r="C1290" t="str">
        <f>IFERROR(AVERAGEIFS('HeartRate-2022-03-21-1647950188'!$B:$B,'HeartRate-2022-03-21-1647950188'!$A:$A,Data_Extraction!C$2,'HeartRate-2022-03-21-1647950188'!$C:$C,Data_Extraction!$A1290),"")</f>
        <v/>
      </c>
      <c r="D1290" t="str">
        <f>IFERROR(AVERAGEIFS('HeartRate-2022-03-21-1647950188'!$B:$B,'HeartRate-2022-03-21-1647950188'!$A:$A,Data_Extraction!D$2,'HeartRate-2022-03-21-1647950188'!$C:$C,Data_Extraction!$A1290),"")</f>
        <v/>
      </c>
      <c r="E1290" t="str">
        <f>IFERROR(AVERAGEIFS('HeartRate-2022-03-21-1647950188'!$B:$B,'HeartRate-2022-03-21-1647950188'!$A:$A,Data_Extraction!E$2,'HeartRate-2022-03-21-1647950188'!$C:$C,Data_Extraction!$A1290),"")</f>
        <v/>
      </c>
      <c r="F1290" t="str">
        <f>IFERROR(AVERAGEIFS('HeartRate-2022-03-21-1647950188'!$B:$B,'HeartRate-2022-03-21-1647950188'!$A:$A,Data_Extraction!F$2,'HeartRate-2022-03-21-1647950188'!$C:$C,Data_Extraction!$A1290),"")</f>
        <v/>
      </c>
      <c r="G1290">
        <f>IFERROR(AVERAGEIFS('HeartRate-2022-03-21-1647950188'!$B:$B,'HeartRate-2022-03-21-1647950188'!$A:$A,Data_Extraction!G$2,'HeartRate-2022-03-21-1647950188'!$C:$C,Data_Extraction!$A1290),"")</f>
        <v>115</v>
      </c>
      <c r="H1290" t="str">
        <f>IFERROR(AVERAGEIFS('HeartRate-2022-03-21-1647950188'!$B:$B,'HeartRate-2022-03-21-1647950188'!$A:$A,Data_Extraction!H$2,'HeartRate-2022-03-21-1647950188'!$C:$C,Data_Extraction!$A1290),"")</f>
        <v/>
      </c>
      <c r="I1290" t="str">
        <f>IFERROR(AVERAGEIFS('HeartRate-2022-03-21-1647950188'!$B:$B,'HeartRate-2022-03-21-1647950188'!$A:$A,Data_Extraction!I$2,'HeartRate-2022-03-21-1647950188'!$C:$C,Data_Extraction!$A1290),"")</f>
        <v/>
      </c>
      <c r="J1290" s="8">
        <f t="shared" si="121"/>
        <v>115</v>
      </c>
      <c r="N1290" s="11">
        <f>Data_Extraction!A1290</f>
        <v>44635.525983796295</v>
      </c>
      <c r="O1290" s="15">
        <f t="shared" si="122"/>
        <v>44635</v>
      </c>
      <c r="P1290" s="16">
        <f t="shared" si="123"/>
        <v>0.52598379629629632</v>
      </c>
      <c r="Q1290" s="12">
        <f>IF(Data_Extraction!B1290="",Data_Extraction!$J1290*(Q$1),Data_Extraction!B1290)</f>
        <v>103.5</v>
      </c>
      <c r="R1290" s="12">
        <f>IF(Data_Extraction!C1290="",Data_Extraction!$J1290*(R$1),Data_Extraction!C1290)</f>
        <v>105.80000000000001</v>
      </c>
      <c r="S1290" s="12">
        <f>IF(Data_Extraction!D1290="",Data_Extraction!$J1290*(S$1),Data_Extraction!D1290)</f>
        <v>119.60000000000001</v>
      </c>
      <c r="T1290" s="12">
        <f>IF(Data_Extraction!E1290="",Data_Extraction!$J1290*(T$1),Data_Extraction!E1290)</f>
        <v>109.25</v>
      </c>
      <c r="U1290" s="12">
        <f>IF(Data_Extraction!F1290="",Data_Extraction!$J1290*(U$1),Data_Extraction!F1290)</f>
        <v>112.7</v>
      </c>
      <c r="V1290" s="12">
        <f>IF(Data_Extraction!G1290="",Data_Extraction!$J1290*(V$1),Data_Extraction!G1290)</f>
        <v>115</v>
      </c>
      <c r="W1290" s="12">
        <f>IF(Data_Extraction!H1290="",Data_Extraction!$J1290*(W$1),Data_Extraction!H1290)</f>
        <v>123.05000000000001</v>
      </c>
      <c r="X1290" s="12">
        <f>IF(Data_Extraction!I1290="",Data_Extraction!$J1290*(X$1),Data_Extraction!I1290)</f>
        <v>111.55</v>
      </c>
      <c r="Y1290" s="13">
        <f t="shared" si="120"/>
        <v>112.55625000000001</v>
      </c>
      <c r="Z1290" s="17" t="str">
        <f t="shared" si="124"/>
        <v>Afternoon</v>
      </c>
      <c r="AA1290" s="14" t="str">
        <f>VLOOKUP($N1290,'HeartRate-2022-03-21-1647950188'!$C:$G,2,0)</f>
        <v>Hands on</v>
      </c>
      <c r="AB1290" s="14" t="str">
        <f>VLOOKUP($N1290,'HeartRate-2022-03-21-1647950188'!$C:$G,3,0)</f>
        <v>Off Campus</v>
      </c>
      <c r="AC1290" s="14" t="str">
        <f>VLOOKUP($N1290,'HeartRate-2022-03-21-1647950188'!$C:$G,4,0)</f>
        <v>Standing</v>
      </c>
      <c r="AD1290" s="14" t="str">
        <f>VLOOKUP($N1290,'HeartRate-2022-03-21-1647950188'!$C:$G,5,0)</f>
        <v>Technical Contexts</v>
      </c>
      <c r="AE1290">
        <f t="shared" si="125"/>
        <v>0</v>
      </c>
      <c r="AF1290" s="18">
        <v>44635</v>
      </c>
      <c r="AG1290" s="19">
        <v>0.52598379629629632</v>
      </c>
    </row>
    <row r="1291" spans="1:33" x14ac:dyDescent="0.3">
      <c r="A1291" s="5">
        <v>44635.526365740741</v>
      </c>
      <c r="B1291" t="str">
        <f>IFERROR(AVERAGEIFS('HeartRate-2022-03-21-1647950188'!$B:$B,'HeartRate-2022-03-21-1647950188'!$A:$A,Data_Extraction!B$2,'HeartRate-2022-03-21-1647950188'!$C:$C,Data_Extraction!$A1291),"")</f>
        <v/>
      </c>
      <c r="C1291" t="str">
        <f>IFERROR(AVERAGEIFS('HeartRate-2022-03-21-1647950188'!$B:$B,'HeartRate-2022-03-21-1647950188'!$A:$A,Data_Extraction!C$2,'HeartRate-2022-03-21-1647950188'!$C:$C,Data_Extraction!$A1291),"")</f>
        <v/>
      </c>
      <c r="D1291" t="str">
        <f>IFERROR(AVERAGEIFS('HeartRate-2022-03-21-1647950188'!$B:$B,'HeartRate-2022-03-21-1647950188'!$A:$A,Data_Extraction!D$2,'HeartRate-2022-03-21-1647950188'!$C:$C,Data_Extraction!$A1291),"")</f>
        <v/>
      </c>
      <c r="E1291" t="str">
        <f>IFERROR(AVERAGEIFS('HeartRate-2022-03-21-1647950188'!$B:$B,'HeartRate-2022-03-21-1647950188'!$A:$A,Data_Extraction!E$2,'HeartRate-2022-03-21-1647950188'!$C:$C,Data_Extraction!$A1291),"")</f>
        <v/>
      </c>
      <c r="F1291" t="str">
        <f>IFERROR(AVERAGEIFS('HeartRate-2022-03-21-1647950188'!$B:$B,'HeartRate-2022-03-21-1647950188'!$A:$A,Data_Extraction!F$2,'HeartRate-2022-03-21-1647950188'!$C:$C,Data_Extraction!$A1291),"")</f>
        <v/>
      </c>
      <c r="G1291" t="str">
        <f>IFERROR(AVERAGEIFS('HeartRate-2022-03-21-1647950188'!$B:$B,'HeartRate-2022-03-21-1647950188'!$A:$A,Data_Extraction!G$2,'HeartRate-2022-03-21-1647950188'!$C:$C,Data_Extraction!$A1291),"")</f>
        <v/>
      </c>
      <c r="H1291" t="str">
        <f>IFERROR(AVERAGEIFS('HeartRate-2022-03-21-1647950188'!$B:$B,'HeartRate-2022-03-21-1647950188'!$A:$A,Data_Extraction!H$2,'HeartRate-2022-03-21-1647950188'!$C:$C,Data_Extraction!$A1291),"")</f>
        <v/>
      </c>
      <c r="I1291">
        <f>IFERROR(AVERAGEIFS('HeartRate-2022-03-21-1647950188'!$B:$B,'HeartRate-2022-03-21-1647950188'!$A:$A,Data_Extraction!I$2,'HeartRate-2022-03-21-1647950188'!$C:$C,Data_Extraction!$A1291),"")</f>
        <v>92</v>
      </c>
      <c r="J1291" s="8">
        <f t="shared" si="121"/>
        <v>92</v>
      </c>
      <c r="N1291" s="11">
        <f>Data_Extraction!A1291</f>
        <v>44635.526365740741</v>
      </c>
      <c r="O1291" s="15">
        <f t="shared" si="122"/>
        <v>44635</v>
      </c>
      <c r="P1291" s="16">
        <f t="shared" si="123"/>
        <v>0.52636574074074072</v>
      </c>
      <c r="Q1291" s="12">
        <f>IF(Data_Extraction!B1291="",Data_Extraction!$J1291*(Q$1),Data_Extraction!B1291)</f>
        <v>82.8</v>
      </c>
      <c r="R1291" s="12">
        <f>IF(Data_Extraction!C1291="",Data_Extraction!$J1291*(R$1),Data_Extraction!C1291)</f>
        <v>84.64</v>
      </c>
      <c r="S1291" s="12">
        <f>IF(Data_Extraction!D1291="",Data_Extraction!$J1291*(S$1),Data_Extraction!D1291)</f>
        <v>95.68</v>
      </c>
      <c r="T1291" s="12">
        <f>IF(Data_Extraction!E1291="",Data_Extraction!$J1291*(T$1),Data_Extraction!E1291)</f>
        <v>87.399999999999991</v>
      </c>
      <c r="U1291" s="12">
        <f>IF(Data_Extraction!F1291="",Data_Extraction!$J1291*(U$1),Data_Extraction!F1291)</f>
        <v>90.16</v>
      </c>
      <c r="V1291" s="12">
        <f>IF(Data_Extraction!G1291="",Data_Extraction!$J1291*(V$1),Data_Extraction!G1291)</f>
        <v>83.72</v>
      </c>
      <c r="W1291" s="12">
        <f>IF(Data_Extraction!H1291="",Data_Extraction!$J1291*(W$1),Data_Extraction!H1291)</f>
        <v>98.440000000000012</v>
      </c>
      <c r="X1291" s="12">
        <f>IF(Data_Extraction!I1291="",Data_Extraction!$J1291*(X$1),Data_Extraction!I1291)</f>
        <v>92</v>
      </c>
      <c r="Y1291" s="13">
        <f t="shared" si="120"/>
        <v>89.355000000000004</v>
      </c>
      <c r="Z1291" s="17" t="str">
        <f t="shared" si="124"/>
        <v>Afternoon</v>
      </c>
      <c r="AA1291" s="14" t="str">
        <f>VLOOKUP($N1291,'HeartRate-2022-03-21-1647950188'!$C:$G,2,0)</f>
        <v>Hands on</v>
      </c>
      <c r="AB1291" s="14" t="str">
        <f>VLOOKUP($N1291,'HeartRate-2022-03-21-1647950188'!$C:$G,3,0)</f>
        <v>Off Campus</v>
      </c>
      <c r="AC1291" s="14" t="str">
        <f>VLOOKUP($N1291,'HeartRate-2022-03-21-1647950188'!$C:$G,4,0)</f>
        <v>Standing</v>
      </c>
      <c r="AD1291" s="14" t="str">
        <f>VLOOKUP($N1291,'HeartRate-2022-03-21-1647950188'!$C:$G,5,0)</f>
        <v>Technical Contexts</v>
      </c>
      <c r="AE1291">
        <f t="shared" si="125"/>
        <v>0</v>
      </c>
      <c r="AF1291" s="18">
        <v>44635</v>
      </c>
      <c r="AG1291" s="19">
        <v>0.52636574074074072</v>
      </c>
    </row>
    <row r="1292" spans="1:33" x14ac:dyDescent="0.3">
      <c r="A1292" s="5">
        <v>44635.526377314818</v>
      </c>
      <c r="B1292" t="str">
        <f>IFERROR(AVERAGEIFS('HeartRate-2022-03-21-1647950188'!$B:$B,'HeartRate-2022-03-21-1647950188'!$A:$A,Data_Extraction!B$2,'HeartRate-2022-03-21-1647950188'!$C:$C,Data_Extraction!$A1292),"")</f>
        <v/>
      </c>
      <c r="C1292" t="str">
        <f>IFERROR(AVERAGEIFS('HeartRate-2022-03-21-1647950188'!$B:$B,'HeartRate-2022-03-21-1647950188'!$A:$A,Data_Extraction!C$2,'HeartRate-2022-03-21-1647950188'!$C:$C,Data_Extraction!$A1292),"")</f>
        <v/>
      </c>
      <c r="D1292" t="str">
        <f>IFERROR(AVERAGEIFS('HeartRate-2022-03-21-1647950188'!$B:$B,'HeartRate-2022-03-21-1647950188'!$A:$A,Data_Extraction!D$2,'HeartRate-2022-03-21-1647950188'!$C:$C,Data_Extraction!$A1292),"")</f>
        <v/>
      </c>
      <c r="E1292" t="str">
        <f>IFERROR(AVERAGEIFS('HeartRate-2022-03-21-1647950188'!$B:$B,'HeartRate-2022-03-21-1647950188'!$A:$A,Data_Extraction!E$2,'HeartRate-2022-03-21-1647950188'!$C:$C,Data_Extraction!$A1292),"")</f>
        <v/>
      </c>
      <c r="F1292" t="str">
        <f>IFERROR(AVERAGEIFS('HeartRate-2022-03-21-1647950188'!$B:$B,'HeartRate-2022-03-21-1647950188'!$A:$A,Data_Extraction!F$2,'HeartRate-2022-03-21-1647950188'!$C:$C,Data_Extraction!$A1292),"")</f>
        <v/>
      </c>
      <c r="G1292">
        <f>IFERROR(AVERAGEIFS('HeartRate-2022-03-21-1647950188'!$B:$B,'HeartRate-2022-03-21-1647950188'!$A:$A,Data_Extraction!G$2,'HeartRate-2022-03-21-1647950188'!$C:$C,Data_Extraction!$A1292),"")</f>
        <v>113</v>
      </c>
      <c r="H1292" t="str">
        <f>IFERROR(AVERAGEIFS('HeartRate-2022-03-21-1647950188'!$B:$B,'HeartRate-2022-03-21-1647950188'!$A:$A,Data_Extraction!H$2,'HeartRate-2022-03-21-1647950188'!$C:$C,Data_Extraction!$A1292),"")</f>
        <v/>
      </c>
      <c r="I1292">
        <f>IFERROR(AVERAGEIFS('HeartRate-2022-03-21-1647950188'!$B:$B,'HeartRate-2022-03-21-1647950188'!$A:$A,Data_Extraction!I$2,'HeartRate-2022-03-21-1647950188'!$C:$C,Data_Extraction!$A1292),"")</f>
        <v>90</v>
      </c>
      <c r="J1292" s="8">
        <f t="shared" si="121"/>
        <v>101.5</v>
      </c>
      <c r="N1292" s="11">
        <f>Data_Extraction!A1292</f>
        <v>44635.526377314818</v>
      </c>
      <c r="O1292" s="15">
        <f t="shared" si="122"/>
        <v>44635</v>
      </c>
      <c r="P1292" s="16">
        <f t="shared" si="123"/>
        <v>0.52637731481481487</v>
      </c>
      <c r="Q1292" s="12">
        <f>IF(Data_Extraction!B1292="",Data_Extraction!$J1292*(Q$1),Data_Extraction!B1292)</f>
        <v>91.350000000000009</v>
      </c>
      <c r="R1292" s="12">
        <f>IF(Data_Extraction!C1292="",Data_Extraction!$J1292*(R$1),Data_Extraction!C1292)</f>
        <v>93.38000000000001</v>
      </c>
      <c r="S1292" s="12">
        <f>IF(Data_Extraction!D1292="",Data_Extraction!$J1292*(S$1),Data_Extraction!D1292)</f>
        <v>105.56</v>
      </c>
      <c r="T1292" s="12">
        <f>IF(Data_Extraction!E1292="",Data_Extraction!$J1292*(T$1),Data_Extraction!E1292)</f>
        <v>96.424999999999997</v>
      </c>
      <c r="U1292" s="12">
        <f>IF(Data_Extraction!F1292="",Data_Extraction!$J1292*(U$1),Data_Extraction!F1292)</f>
        <v>99.47</v>
      </c>
      <c r="V1292" s="12">
        <f>IF(Data_Extraction!G1292="",Data_Extraction!$J1292*(V$1),Data_Extraction!G1292)</f>
        <v>113</v>
      </c>
      <c r="W1292" s="12">
        <f>IF(Data_Extraction!H1292="",Data_Extraction!$J1292*(W$1),Data_Extraction!H1292)</f>
        <v>108.605</v>
      </c>
      <c r="X1292" s="12">
        <f>IF(Data_Extraction!I1292="",Data_Extraction!$J1292*(X$1),Data_Extraction!I1292)</f>
        <v>90</v>
      </c>
      <c r="Y1292" s="13">
        <f t="shared" si="120"/>
        <v>99.72375000000001</v>
      </c>
      <c r="Z1292" s="17" t="str">
        <f t="shared" si="124"/>
        <v>Afternoon</v>
      </c>
      <c r="AA1292" s="14" t="str">
        <f>VLOOKUP($N1292,'HeartRate-2022-03-21-1647950188'!$C:$G,2,0)</f>
        <v>Hands on</v>
      </c>
      <c r="AB1292" s="14" t="str">
        <f>VLOOKUP($N1292,'HeartRate-2022-03-21-1647950188'!$C:$G,3,0)</f>
        <v>Off Campus</v>
      </c>
      <c r="AC1292" s="14" t="str">
        <f>VLOOKUP($N1292,'HeartRate-2022-03-21-1647950188'!$C:$G,4,0)</f>
        <v>Standing</v>
      </c>
      <c r="AD1292" s="14" t="str">
        <f>VLOOKUP($N1292,'HeartRate-2022-03-21-1647950188'!$C:$G,5,0)</f>
        <v>Technical Contexts</v>
      </c>
      <c r="AE1292">
        <f t="shared" si="125"/>
        <v>0</v>
      </c>
      <c r="AF1292" s="18">
        <v>44635</v>
      </c>
      <c r="AG1292" s="19">
        <v>0.52637731481481487</v>
      </c>
    </row>
    <row r="1293" spans="1:33" x14ac:dyDescent="0.3">
      <c r="A1293" s="5">
        <v>44635.527071759258</v>
      </c>
      <c r="B1293" t="str">
        <f>IFERROR(AVERAGEIFS('HeartRate-2022-03-21-1647950188'!$B:$B,'HeartRate-2022-03-21-1647950188'!$A:$A,Data_Extraction!B$2,'HeartRate-2022-03-21-1647950188'!$C:$C,Data_Extraction!$A1293),"")</f>
        <v/>
      </c>
      <c r="C1293" t="str">
        <f>IFERROR(AVERAGEIFS('HeartRate-2022-03-21-1647950188'!$B:$B,'HeartRate-2022-03-21-1647950188'!$A:$A,Data_Extraction!C$2,'HeartRate-2022-03-21-1647950188'!$C:$C,Data_Extraction!$A1293),"")</f>
        <v/>
      </c>
      <c r="D1293" t="str">
        <f>IFERROR(AVERAGEIFS('HeartRate-2022-03-21-1647950188'!$B:$B,'HeartRate-2022-03-21-1647950188'!$A:$A,Data_Extraction!D$2,'HeartRate-2022-03-21-1647950188'!$C:$C,Data_Extraction!$A1293),"")</f>
        <v/>
      </c>
      <c r="E1293" t="str">
        <f>IFERROR(AVERAGEIFS('HeartRate-2022-03-21-1647950188'!$B:$B,'HeartRate-2022-03-21-1647950188'!$A:$A,Data_Extraction!E$2,'HeartRate-2022-03-21-1647950188'!$C:$C,Data_Extraction!$A1293),"")</f>
        <v/>
      </c>
      <c r="F1293" t="str">
        <f>IFERROR(AVERAGEIFS('HeartRate-2022-03-21-1647950188'!$B:$B,'HeartRate-2022-03-21-1647950188'!$A:$A,Data_Extraction!F$2,'HeartRate-2022-03-21-1647950188'!$C:$C,Data_Extraction!$A1293),"")</f>
        <v/>
      </c>
      <c r="G1293">
        <f>IFERROR(AVERAGEIFS('HeartRate-2022-03-21-1647950188'!$B:$B,'HeartRate-2022-03-21-1647950188'!$A:$A,Data_Extraction!G$2,'HeartRate-2022-03-21-1647950188'!$C:$C,Data_Extraction!$A1293),"")</f>
        <v>112</v>
      </c>
      <c r="H1293" t="str">
        <f>IFERROR(AVERAGEIFS('HeartRate-2022-03-21-1647950188'!$B:$B,'HeartRate-2022-03-21-1647950188'!$A:$A,Data_Extraction!H$2,'HeartRate-2022-03-21-1647950188'!$C:$C,Data_Extraction!$A1293),"")</f>
        <v/>
      </c>
      <c r="I1293">
        <f>IFERROR(AVERAGEIFS('HeartRate-2022-03-21-1647950188'!$B:$B,'HeartRate-2022-03-21-1647950188'!$A:$A,Data_Extraction!I$2,'HeartRate-2022-03-21-1647950188'!$C:$C,Data_Extraction!$A1293),"")</f>
        <v>91</v>
      </c>
      <c r="J1293" s="8">
        <f t="shared" si="121"/>
        <v>101.5</v>
      </c>
      <c r="N1293" s="11">
        <f>Data_Extraction!A1293</f>
        <v>44635.527071759258</v>
      </c>
      <c r="O1293" s="15">
        <f t="shared" si="122"/>
        <v>44635</v>
      </c>
      <c r="P1293" s="16">
        <f t="shared" si="123"/>
        <v>0.5270717592592592</v>
      </c>
      <c r="Q1293" s="12">
        <f>IF(Data_Extraction!B1293="",Data_Extraction!$J1293*(Q$1),Data_Extraction!B1293)</f>
        <v>91.350000000000009</v>
      </c>
      <c r="R1293" s="12">
        <f>IF(Data_Extraction!C1293="",Data_Extraction!$J1293*(R$1),Data_Extraction!C1293)</f>
        <v>93.38000000000001</v>
      </c>
      <c r="S1293" s="12">
        <f>IF(Data_Extraction!D1293="",Data_Extraction!$J1293*(S$1),Data_Extraction!D1293)</f>
        <v>105.56</v>
      </c>
      <c r="T1293" s="12">
        <f>IF(Data_Extraction!E1293="",Data_Extraction!$J1293*(T$1),Data_Extraction!E1293)</f>
        <v>96.424999999999997</v>
      </c>
      <c r="U1293" s="12">
        <f>IF(Data_Extraction!F1293="",Data_Extraction!$J1293*(U$1),Data_Extraction!F1293)</f>
        <v>99.47</v>
      </c>
      <c r="V1293" s="12">
        <f>IF(Data_Extraction!G1293="",Data_Extraction!$J1293*(V$1),Data_Extraction!G1293)</f>
        <v>112</v>
      </c>
      <c r="W1293" s="12">
        <f>IF(Data_Extraction!H1293="",Data_Extraction!$J1293*(W$1),Data_Extraction!H1293)</f>
        <v>108.605</v>
      </c>
      <c r="X1293" s="12">
        <f>IF(Data_Extraction!I1293="",Data_Extraction!$J1293*(X$1),Data_Extraction!I1293)</f>
        <v>91</v>
      </c>
      <c r="Y1293" s="13">
        <f t="shared" si="120"/>
        <v>99.72375000000001</v>
      </c>
      <c r="Z1293" s="17" t="str">
        <f t="shared" si="124"/>
        <v>Afternoon</v>
      </c>
      <c r="AA1293" s="14" t="str">
        <f>VLOOKUP($N1293,'HeartRate-2022-03-21-1647950188'!$C:$G,2,0)</f>
        <v>Hands on</v>
      </c>
      <c r="AB1293" s="14" t="str">
        <f>VLOOKUP($N1293,'HeartRate-2022-03-21-1647950188'!$C:$G,3,0)</f>
        <v>Off Campus</v>
      </c>
      <c r="AC1293" s="14" t="str">
        <f>VLOOKUP($N1293,'HeartRate-2022-03-21-1647950188'!$C:$G,4,0)</f>
        <v>Standing</v>
      </c>
      <c r="AD1293" s="14" t="str">
        <f>VLOOKUP($N1293,'HeartRate-2022-03-21-1647950188'!$C:$G,5,0)</f>
        <v>Technical Contexts</v>
      </c>
      <c r="AE1293">
        <f t="shared" si="125"/>
        <v>0</v>
      </c>
      <c r="AF1293" s="18">
        <v>44635</v>
      </c>
      <c r="AG1293" s="19">
        <v>0.5270717592592592</v>
      </c>
    </row>
    <row r="1294" spans="1:33" x14ac:dyDescent="0.3">
      <c r="A1294" s="5">
        <v>44635.527766203704</v>
      </c>
      <c r="B1294" t="str">
        <f>IFERROR(AVERAGEIFS('HeartRate-2022-03-21-1647950188'!$B:$B,'HeartRate-2022-03-21-1647950188'!$A:$A,Data_Extraction!B$2,'HeartRate-2022-03-21-1647950188'!$C:$C,Data_Extraction!$A1294),"")</f>
        <v/>
      </c>
      <c r="C1294" t="str">
        <f>IFERROR(AVERAGEIFS('HeartRate-2022-03-21-1647950188'!$B:$B,'HeartRate-2022-03-21-1647950188'!$A:$A,Data_Extraction!C$2,'HeartRate-2022-03-21-1647950188'!$C:$C,Data_Extraction!$A1294),"")</f>
        <v/>
      </c>
      <c r="D1294" t="str">
        <f>IFERROR(AVERAGEIFS('HeartRate-2022-03-21-1647950188'!$B:$B,'HeartRate-2022-03-21-1647950188'!$A:$A,Data_Extraction!D$2,'HeartRate-2022-03-21-1647950188'!$C:$C,Data_Extraction!$A1294),"")</f>
        <v/>
      </c>
      <c r="E1294" t="str">
        <f>IFERROR(AVERAGEIFS('HeartRate-2022-03-21-1647950188'!$B:$B,'HeartRate-2022-03-21-1647950188'!$A:$A,Data_Extraction!E$2,'HeartRate-2022-03-21-1647950188'!$C:$C,Data_Extraction!$A1294),"")</f>
        <v/>
      </c>
      <c r="F1294" t="str">
        <f>IFERROR(AVERAGEIFS('HeartRate-2022-03-21-1647950188'!$B:$B,'HeartRate-2022-03-21-1647950188'!$A:$A,Data_Extraction!F$2,'HeartRate-2022-03-21-1647950188'!$C:$C,Data_Extraction!$A1294),"")</f>
        <v/>
      </c>
      <c r="G1294">
        <f>IFERROR(AVERAGEIFS('HeartRate-2022-03-21-1647950188'!$B:$B,'HeartRate-2022-03-21-1647950188'!$A:$A,Data_Extraction!G$2,'HeartRate-2022-03-21-1647950188'!$C:$C,Data_Extraction!$A1294),"")</f>
        <v>113</v>
      </c>
      <c r="H1294" t="str">
        <f>IFERROR(AVERAGEIFS('HeartRate-2022-03-21-1647950188'!$B:$B,'HeartRate-2022-03-21-1647950188'!$A:$A,Data_Extraction!H$2,'HeartRate-2022-03-21-1647950188'!$C:$C,Data_Extraction!$A1294),"")</f>
        <v/>
      </c>
      <c r="I1294">
        <f>IFERROR(AVERAGEIFS('HeartRate-2022-03-21-1647950188'!$B:$B,'HeartRate-2022-03-21-1647950188'!$A:$A,Data_Extraction!I$2,'HeartRate-2022-03-21-1647950188'!$C:$C,Data_Extraction!$A1294),"")</f>
        <v>88</v>
      </c>
      <c r="J1294" s="8">
        <f t="shared" si="121"/>
        <v>100.5</v>
      </c>
      <c r="N1294" s="11">
        <f>Data_Extraction!A1294</f>
        <v>44635.527766203704</v>
      </c>
      <c r="O1294" s="15">
        <f t="shared" si="122"/>
        <v>44635</v>
      </c>
      <c r="P1294" s="16">
        <f t="shared" si="123"/>
        <v>0.52776620370370375</v>
      </c>
      <c r="Q1294" s="12">
        <f>IF(Data_Extraction!B1294="",Data_Extraction!$J1294*(Q$1),Data_Extraction!B1294)</f>
        <v>90.45</v>
      </c>
      <c r="R1294" s="12">
        <f>IF(Data_Extraction!C1294="",Data_Extraction!$J1294*(R$1),Data_Extraction!C1294)</f>
        <v>92.460000000000008</v>
      </c>
      <c r="S1294" s="12">
        <f>IF(Data_Extraction!D1294="",Data_Extraction!$J1294*(S$1),Data_Extraction!D1294)</f>
        <v>104.52000000000001</v>
      </c>
      <c r="T1294" s="12">
        <f>IF(Data_Extraction!E1294="",Data_Extraction!$J1294*(T$1),Data_Extraction!E1294)</f>
        <v>95.474999999999994</v>
      </c>
      <c r="U1294" s="12">
        <f>IF(Data_Extraction!F1294="",Data_Extraction!$J1294*(U$1),Data_Extraction!F1294)</f>
        <v>98.49</v>
      </c>
      <c r="V1294" s="12">
        <f>IF(Data_Extraction!G1294="",Data_Extraction!$J1294*(V$1),Data_Extraction!G1294)</f>
        <v>113</v>
      </c>
      <c r="W1294" s="12">
        <f>IF(Data_Extraction!H1294="",Data_Extraction!$J1294*(W$1),Data_Extraction!H1294)</f>
        <v>107.53500000000001</v>
      </c>
      <c r="X1294" s="12">
        <f>IF(Data_Extraction!I1294="",Data_Extraction!$J1294*(X$1),Data_Extraction!I1294)</f>
        <v>88</v>
      </c>
      <c r="Y1294" s="13">
        <f t="shared" si="120"/>
        <v>98.741250000000008</v>
      </c>
      <c r="Z1294" s="17" t="str">
        <f t="shared" si="124"/>
        <v>Afternoon</v>
      </c>
      <c r="AA1294" s="14" t="str">
        <f>VLOOKUP($N1294,'HeartRate-2022-03-21-1647950188'!$C:$G,2,0)</f>
        <v>Hands on</v>
      </c>
      <c r="AB1294" s="14" t="str">
        <f>VLOOKUP($N1294,'HeartRate-2022-03-21-1647950188'!$C:$G,3,0)</f>
        <v>Off Campus</v>
      </c>
      <c r="AC1294" s="14" t="str">
        <f>VLOOKUP($N1294,'HeartRate-2022-03-21-1647950188'!$C:$G,4,0)</f>
        <v>Standing</v>
      </c>
      <c r="AD1294" s="14" t="str">
        <f>VLOOKUP($N1294,'HeartRate-2022-03-21-1647950188'!$C:$G,5,0)</f>
        <v>Technical Contexts</v>
      </c>
      <c r="AE1294">
        <f t="shared" si="125"/>
        <v>0</v>
      </c>
      <c r="AF1294" s="18">
        <v>44635</v>
      </c>
      <c r="AG1294" s="19">
        <v>0.52776620370370375</v>
      </c>
    </row>
    <row r="1295" spans="1:33" x14ac:dyDescent="0.3">
      <c r="A1295" s="5">
        <v>44635.528252314813</v>
      </c>
      <c r="B1295" t="str">
        <f>IFERROR(AVERAGEIFS('HeartRate-2022-03-21-1647950188'!$B:$B,'HeartRate-2022-03-21-1647950188'!$A:$A,Data_Extraction!B$2,'HeartRate-2022-03-21-1647950188'!$C:$C,Data_Extraction!$A1295),"")</f>
        <v/>
      </c>
      <c r="C1295" t="str">
        <f>IFERROR(AVERAGEIFS('HeartRate-2022-03-21-1647950188'!$B:$B,'HeartRate-2022-03-21-1647950188'!$A:$A,Data_Extraction!C$2,'HeartRate-2022-03-21-1647950188'!$C:$C,Data_Extraction!$A1295),"")</f>
        <v/>
      </c>
      <c r="D1295" t="str">
        <f>IFERROR(AVERAGEIFS('HeartRate-2022-03-21-1647950188'!$B:$B,'HeartRate-2022-03-21-1647950188'!$A:$A,Data_Extraction!D$2,'HeartRate-2022-03-21-1647950188'!$C:$C,Data_Extraction!$A1295),"")</f>
        <v/>
      </c>
      <c r="E1295" t="str">
        <f>IFERROR(AVERAGEIFS('HeartRate-2022-03-21-1647950188'!$B:$B,'HeartRate-2022-03-21-1647950188'!$A:$A,Data_Extraction!E$2,'HeartRate-2022-03-21-1647950188'!$C:$C,Data_Extraction!$A1295),"")</f>
        <v/>
      </c>
      <c r="F1295" t="str">
        <f>IFERROR(AVERAGEIFS('HeartRate-2022-03-21-1647950188'!$B:$B,'HeartRate-2022-03-21-1647950188'!$A:$A,Data_Extraction!F$2,'HeartRate-2022-03-21-1647950188'!$C:$C,Data_Extraction!$A1295),"")</f>
        <v/>
      </c>
      <c r="G1295" t="str">
        <f>IFERROR(AVERAGEIFS('HeartRate-2022-03-21-1647950188'!$B:$B,'HeartRate-2022-03-21-1647950188'!$A:$A,Data_Extraction!G$2,'HeartRate-2022-03-21-1647950188'!$C:$C,Data_Extraction!$A1295),"")</f>
        <v/>
      </c>
      <c r="H1295" t="str">
        <f>IFERROR(AVERAGEIFS('HeartRate-2022-03-21-1647950188'!$B:$B,'HeartRate-2022-03-21-1647950188'!$A:$A,Data_Extraction!H$2,'HeartRate-2022-03-21-1647950188'!$C:$C,Data_Extraction!$A1295),"")</f>
        <v/>
      </c>
      <c r="I1295">
        <f>IFERROR(AVERAGEIFS('HeartRate-2022-03-21-1647950188'!$B:$B,'HeartRate-2022-03-21-1647950188'!$A:$A,Data_Extraction!I$2,'HeartRate-2022-03-21-1647950188'!$C:$C,Data_Extraction!$A1295),"")</f>
        <v>86</v>
      </c>
      <c r="J1295" s="8">
        <f t="shared" si="121"/>
        <v>86</v>
      </c>
      <c r="N1295" s="11">
        <f>Data_Extraction!A1295</f>
        <v>44635.528252314813</v>
      </c>
      <c r="O1295" s="15">
        <f t="shared" si="122"/>
        <v>44635</v>
      </c>
      <c r="P1295" s="16">
        <f t="shared" si="123"/>
        <v>0.52825231481481483</v>
      </c>
      <c r="Q1295" s="12">
        <f>IF(Data_Extraction!B1295="",Data_Extraction!$J1295*(Q$1),Data_Extraction!B1295)</f>
        <v>77.400000000000006</v>
      </c>
      <c r="R1295" s="12">
        <f>IF(Data_Extraction!C1295="",Data_Extraction!$J1295*(R$1),Data_Extraction!C1295)</f>
        <v>79.12</v>
      </c>
      <c r="S1295" s="12">
        <f>IF(Data_Extraction!D1295="",Data_Extraction!$J1295*(S$1),Data_Extraction!D1295)</f>
        <v>89.44</v>
      </c>
      <c r="T1295" s="12">
        <f>IF(Data_Extraction!E1295="",Data_Extraction!$J1295*(T$1),Data_Extraction!E1295)</f>
        <v>81.7</v>
      </c>
      <c r="U1295" s="12">
        <f>IF(Data_Extraction!F1295="",Data_Extraction!$J1295*(U$1),Data_Extraction!F1295)</f>
        <v>84.28</v>
      </c>
      <c r="V1295" s="12">
        <f>IF(Data_Extraction!G1295="",Data_Extraction!$J1295*(V$1),Data_Extraction!G1295)</f>
        <v>78.260000000000005</v>
      </c>
      <c r="W1295" s="12">
        <f>IF(Data_Extraction!H1295="",Data_Extraction!$J1295*(W$1),Data_Extraction!H1295)</f>
        <v>92.02000000000001</v>
      </c>
      <c r="X1295" s="12">
        <f>IF(Data_Extraction!I1295="",Data_Extraction!$J1295*(X$1),Data_Extraction!I1295)</f>
        <v>86</v>
      </c>
      <c r="Y1295" s="13">
        <f t="shared" si="120"/>
        <v>83.527500000000003</v>
      </c>
      <c r="Z1295" s="17" t="str">
        <f t="shared" si="124"/>
        <v>Afternoon</v>
      </c>
      <c r="AA1295" s="14" t="str">
        <f>VLOOKUP($N1295,'HeartRate-2022-03-21-1647950188'!$C:$G,2,0)</f>
        <v>Hands on</v>
      </c>
      <c r="AB1295" s="14" t="str">
        <f>VLOOKUP($N1295,'HeartRate-2022-03-21-1647950188'!$C:$G,3,0)</f>
        <v>Off Campus</v>
      </c>
      <c r="AC1295" s="14" t="str">
        <f>VLOOKUP($N1295,'HeartRate-2022-03-21-1647950188'!$C:$G,4,0)</f>
        <v>Standing</v>
      </c>
      <c r="AD1295" s="14" t="str">
        <f>VLOOKUP($N1295,'HeartRate-2022-03-21-1647950188'!$C:$G,5,0)</f>
        <v>Technical Contexts</v>
      </c>
      <c r="AE1295">
        <f t="shared" si="125"/>
        <v>0</v>
      </c>
      <c r="AF1295" s="18">
        <v>44635</v>
      </c>
      <c r="AG1295" s="19">
        <v>0.52825231481481483</v>
      </c>
    </row>
    <row r="1296" spans="1:33" x14ac:dyDescent="0.3">
      <c r="A1296" s="5">
        <v>44635.528460648151</v>
      </c>
      <c r="B1296" t="str">
        <f>IFERROR(AVERAGEIFS('HeartRate-2022-03-21-1647950188'!$B:$B,'HeartRate-2022-03-21-1647950188'!$A:$A,Data_Extraction!B$2,'HeartRate-2022-03-21-1647950188'!$C:$C,Data_Extraction!$A1296),"")</f>
        <v/>
      </c>
      <c r="C1296" t="str">
        <f>IFERROR(AVERAGEIFS('HeartRate-2022-03-21-1647950188'!$B:$B,'HeartRate-2022-03-21-1647950188'!$A:$A,Data_Extraction!C$2,'HeartRate-2022-03-21-1647950188'!$C:$C,Data_Extraction!$A1296),"")</f>
        <v/>
      </c>
      <c r="D1296" t="str">
        <f>IFERROR(AVERAGEIFS('HeartRate-2022-03-21-1647950188'!$B:$B,'HeartRate-2022-03-21-1647950188'!$A:$A,Data_Extraction!D$2,'HeartRate-2022-03-21-1647950188'!$C:$C,Data_Extraction!$A1296),"")</f>
        <v/>
      </c>
      <c r="E1296" t="str">
        <f>IFERROR(AVERAGEIFS('HeartRate-2022-03-21-1647950188'!$B:$B,'HeartRate-2022-03-21-1647950188'!$A:$A,Data_Extraction!E$2,'HeartRate-2022-03-21-1647950188'!$C:$C,Data_Extraction!$A1296),"")</f>
        <v/>
      </c>
      <c r="F1296" t="str">
        <f>IFERROR(AVERAGEIFS('HeartRate-2022-03-21-1647950188'!$B:$B,'HeartRate-2022-03-21-1647950188'!$A:$A,Data_Extraction!F$2,'HeartRate-2022-03-21-1647950188'!$C:$C,Data_Extraction!$A1296),"")</f>
        <v/>
      </c>
      <c r="G1296">
        <f>IFERROR(AVERAGEIFS('HeartRate-2022-03-21-1647950188'!$B:$B,'HeartRate-2022-03-21-1647950188'!$A:$A,Data_Extraction!G$2,'HeartRate-2022-03-21-1647950188'!$C:$C,Data_Extraction!$A1296),"")</f>
        <v>111</v>
      </c>
      <c r="H1296" t="str">
        <f>IFERROR(AVERAGEIFS('HeartRate-2022-03-21-1647950188'!$B:$B,'HeartRate-2022-03-21-1647950188'!$A:$A,Data_Extraction!H$2,'HeartRate-2022-03-21-1647950188'!$C:$C,Data_Extraction!$A1296),"")</f>
        <v/>
      </c>
      <c r="I1296">
        <f>IFERROR(AVERAGEIFS('HeartRate-2022-03-21-1647950188'!$B:$B,'HeartRate-2022-03-21-1647950188'!$A:$A,Data_Extraction!I$2,'HeartRate-2022-03-21-1647950188'!$C:$C,Data_Extraction!$A1296),"")</f>
        <v>88</v>
      </c>
      <c r="J1296" s="8">
        <f t="shared" si="121"/>
        <v>99.5</v>
      </c>
      <c r="N1296" s="11">
        <f>Data_Extraction!A1296</f>
        <v>44635.528460648151</v>
      </c>
      <c r="O1296" s="15">
        <f t="shared" si="122"/>
        <v>44635</v>
      </c>
      <c r="P1296" s="16">
        <f t="shared" si="123"/>
        <v>0.52846064814814808</v>
      </c>
      <c r="Q1296" s="12">
        <f>IF(Data_Extraction!B1296="",Data_Extraction!$J1296*(Q$1),Data_Extraction!B1296)</f>
        <v>89.55</v>
      </c>
      <c r="R1296" s="12">
        <f>IF(Data_Extraction!C1296="",Data_Extraction!$J1296*(R$1),Data_Extraction!C1296)</f>
        <v>91.54</v>
      </c>
      <c r="S1296" s="12">
        <f>IF(Data_Extraction!D1296="",Data_Extraction!$J1296*(S$1),Data_Extraction!D1296)</f>
        <v>103.48</v>
      </c>
      <c r="T1296" s="12">
        <f>IF(Data_Extraction!E1296="",Data_Extraction!$J1296*(T$1),Data_Extraction!E1296)</f>
        <v>94.524999999999991</v>
      </c>
      <c r="U1296" s="12">
        <f>IF(Data_Extraction!F1296="",Data_Extraction!$J1296*(U$1),Data_Extraction!F1296)</f>
        <v>97.51</v>
      </c>
      <c r="V1296" s="12">
        <f>IF(Data_Extraction!G1296="",Data_Extraction!$J1296*(V$1),Data_Extraction!G1296)</f>
        <v>111</v>
      </c>
      <c r="W1296" s="12">
        <f>IF(Data_Extraction!H1296="",Data_Extraction!$J1296*(W$1),Data_Extraction!H1296)</f>
        <v>106.465</v>
      </c>
      <c r="X1296" s="12">
        <f>IF(Data_Extraction!I1296="",Data_Extraction!$J1296*(X$1),Data_Extraction!I1296)</f>
        <v>88</v>
      </c>
      <c r="Y1296" s="13">
        <f t="shared" si="120"/>
        <v>97.758750000000006</v>
      </c>
      <c r="Z1296" s="17" t="str">
        <f t="shared" si="124"/>
        <v>Afternoon</v>
      </c>
      <c r="AA1296" s="14" t="str">
        <f>VLOOKUP($N1296,'HeartRate-2022-03-21-1647950188'!$C:$G,2,0)</f>
        <v>Hands on</v>
      </c>
      <c r="AB1296" s="14" t="str">
        <f>VLOOKUP($N1296,'HeartRate-2022-03-21-1647950188'!$C:$G,3,0)</f>
        <v>Off Campus</v>
      </c>
      <c r="AC1296" s="14" t="str">
        <f>VLOOKUP($N1296,'HeartRate-2022-03-21-1647950188'!$C:$G,4,0)</f>
        <v>Standing</v>
      </c>
      <c r="AD1296" s="14" t="str">
        <f>VLOOKUP($N1296,'HeartRate-2022-03-21-1647950188'!$C:$G,5,0)</f>
        <v>Technical Contexts</v>
      </c>
      <c r="AE1296">
        <f t="shared" si="125"/>
        <v>0</v>
      </c>
      <c r="AF1296" s="18">
        <v>44635</v>
      </c>
      <c r="AG1296" s="19">
        <v>0.52846064814814808</v>
      </c>
    </row>
    <row r="1297" spans="1:33" x14ac:dyDescent="0.3">
      <c r="A1297" s="5">
        <v>44635.52847222222</v>
      </c>
      <c r="B1297">
        <f>IFERROR(AVERAGEIFS('HeartRate-2022-03-21-1647950188'!$B:$B,'HeartRate-2022-03-21-1647950188'!$A:$A,Data_Extraction!B$2,'HeartRate-2022-03-21-1647950188'!$C:$C,Data_Extraction!$A1297),"")</f>
        <v>94</v>
      </c>
      <c r="C1297" t="str">
        <f>IFERROR(AVERAGEIFS('HeartRate-2022-03-21-1647950188'!$B:$B,'HeartRate-2022-03-21-1647950188'!$A:$A,Data_Extraction!C$2,'HeartRate-2022-03-21-1647950188'!$C:$C,Data_Extraction!$A1297),"")</f>
        <v/>
      </c>
      <c r="D1297" t="str">
        <f>IFERROR(AVERAGEIFS('HeartRate-2022-03-21-1647950188'!$B:$B,'HeartRate-2022-03-21-1647950188'!$A:$A,Data_Extraction!D$2,'HeartRate-2022-03-21-1647950188'!$C:$C,Data_Extraction!$A1297),"")</f>
        <v/>
      </c>
      <c r="E1297" t="str">
        <f>IFERROR(AVERAGEIFS('HeartRate-2022-03-21-1647950188'!$B:$B,'HeartRate-2022-03-21-1647950188'!$A:$A,Data_Extraction!E$2,'HeartRate-2022-03-21-1647950188'!$C:$C,Data_Extraction!$A1297),"")</f>
        <v/>
      </c>
      <c r="F1297" t="str">
        <f>IFERROR(AVERAGEIFS('HeartRate-2022-03-21-1647950188'!$B:$B,'HeartRate-2022-03-21-1647950188'!$A:$A,Data_Extraction!F$2,'HeartRate-2022-03-21-1647950188'!$C:$C,Data_Extraction!$A1297),"")</f>
        <v/>
      </c>
      <c r="G1297" t="str">
        <f>IFERROR(AVERAGEIFS('HeartRate-2022-03-21-1647950188'!$B:$B,'HeartRate-2022-03-21-1647950188'!$A:$A,Data_Extraction!G$2,'HeartRate-2022-03-21-1647950188'!$C:$C,Data_Extraction!$A1297),"")</f>
        <v/>
      </c>
      <c r="H1297">
        <f>IFERROR(AVERAGEIFS('HeartRate-2022-03-21-1647950188'!$B:$B,'HeartRate-2022-03-21-1647950188'!$A:$A,Data_Extraction!H$2,'HeartRate-2022-03-21-1647950188'!$C:$C,Data_Extraction!$A1297),"")</f>
        <v>107</v>
      </c>
      <c r="I1297" t="str">
        <f>IFERROR(AVERAGEIFS('HeartRate-2022-03-21-1647950188'!$B:$B,'HeartRate-2022-03-21-1647950188'!$A:$A,Data_Extraction!I$2,'HeartRate-2022-03-21-1647950188'!$C:$C,Data_Extraction!$A1297),"")</f>
        <v/>
      </c>
      <c r="J1297" s="8">
        <f t="shared" si="121"/>
        <v>100.5</v>
      </c>
      <c r="N1297" s="11">
        <f>Data_Extraction!A1297</f>
        <v>44635.52847222222</v>
      </c>
      <c r="O1297" s="15">
        <f t="shared" si="122"/>
        <v>44635</v>
      </c>
      <c r="P1297" s="16">
        <f t="shared" si="123"/>
        <v>0.52847222222222223</v>
      </c>
      <c r="Q1297" s="12">
        <f>IF(Data_Extraction!B1297="",Data_Extraction!$J1297*(Q$1),Data_Extraction!B1297)</f>
        <v>94</v>
      </c>
      <c r="R1297" s="12">
        <f>IF(Data_Extraction!C1297="",Data_Extraction!$J1297*(R$1),Data_Extraction!C1297)</f>
        <v>92.460000000000008</v>
      </c>
      <c r="S1297" s="12">
        <f>IF(Data_Extraction!D1297="",Data_Extraction!$J1297*(S$1),Data_Extraction!D1297)</f>
        <v>104.52000000000001</v>
      </c>
      <c r="T1297" s="12">
        <f>IF(Data_Extraction!E1297="",Data_Extraction!$J1297*(T$1),Data_Extraction!E1297)</f>
        <v>95.474999999999994</v>
      </c>
      <c r="U1297" s="12">
        <f>IF(Data_Extraction!F1297="",Data_Extraction!$J1297*(U$1),Data_Extraction!F1297)</f>
        <v>98.49</v>
      </c>
      <c r="V1297" s="12">
        <f>IF(Data_Extraction!G1297="",Data_Extraction!$J1297*(V$1),Data_Extraction!G1297)</f>
        <v>91.454999999999998</v>
      </c>
      <c r="W1297" s="12">
        <f>IF(Data_Extraction!H1297="",Data_Extraction!$J1297*(W$1),Data_Extraction!H1297)</f>
        <v>107</v>
      </c>
      <c r="X1297" s="12">
        <f>IF(Data_Extraction!I1297="",Data_Extraction!$J1297*(X$1),Data_Extraction!I1297)</f>
        <v>97.484999999999999</v>
      </c>
      <c r="Y1297" s="13">
        <f t="shared" si="120"/>
        <v>97.610625000000013</v>
      </c>
      <c r="Z1297" s="17" t="str">
        <f t="shared" si="124"/>
        <v>Afternoon</v>
      </c>
      <c r="AA1297" s="14" t="str">
        <f>VLOOKUP($N1297,'HeartRate-2022-03-21-1647950188'!$C:$G,2,0)</f>
        <v>Hands on</v>
      </c>
      <c r="AB1297" s="14" t="str">
        <f>VLOOKUP($N1297,'HeartRate-2022-03-21-1647950188'!$C:$G,3,0)</f>
        <v>Off Campus</v>
      </c>
      <c r="AC1297" s="14" t="str">
        <f>VLOOKUP($N1297,'HeartRate-2022-03-21-1647950188'!$C:$G,4,0)</f>
        <v>Standing</v>
      </c>
      <c r="AD1297" s="14" t="str">
        <f>VLOOKUP($N1297,'HeartRate-2022-03-21-1647950188'!$C:$G,5,0)</f>
        <v>Technical Contexts</v>
      </c>
      <c r="AE1297">
        <f t="shared" si="125"/>
        <v>0</v>
      </c>
      <c r="AF1297" s="18">
        <v>44635</v>
      </c>
      <c r="AG1297" s="19">
        <v>0.52847222222222223</v>
      </c>
    </row>
    <row r="1298" spans="1:33" x14ac:dyDescent="0.3">
      <c r="A1298" s="5">
        <v>44635.52915509259</v>
      </c>
      <c r="B1298" t="str">
        <f>IFERROR(AVERAGEIFS('HeartRate-2022-03-21-1647950188'!$B:$B,'HeartRate-2022-03-21-1647950188'!$A:$A,Data_Extraction!B$2,'HeartRate-2022-03-21-1647950188'!$C:$C,Data_Extraction!$A1298),"")</f>
        <v/>
      </c>
      <c r="C1298" t="str">
        <f>IFERROR(AVERAGEIFS('HeartRate-2022-03-21-1647950188'!$B:$B,'HeartRate-2022-03-21-1647950188'!$A:$A,Data_Extraction!C$2,'HeartRate-2022-03-21-1647950188'!$C:$C,Data_Extraction!$A1298),"")</f>
        <v/>
      </c>
      <c r="D1298" t="str">
        <f>IFERROR(AVERAGEIFS('HeartRate-2022-03-21-1647950188'!$B:$B,'HeartRate-2022-03-21-1647950188'!$A:$A,Data_Extraction!D$2,'HeartRate-2022-03-21-1647950188'!$C:$C,Data_Extraction!$A1298),"")</f>
        <v/>
      </c>
      <c r="E1298" t="str">
        <f>IFERROR(AVERAGEIFS('HeartRate-2022-03-21-1647950188'!$B:$B,'HeartRate-2022-03-21-1647950188'!$A:$A,Data_Extraction!E$2,'HeartRate-2022-03-21-1647950188'!$C:$C,Data_Extraction!$A1298),"")</f>
        <v/>
      </c>
      <c r="F1298" t="str">
        <f>IFERROR(AVERAGEIFS('HeartRate-2022-03-21-1647950188'!$B:$B,'HeartRate-2022-03-21-1647950188'!$A:$A,Data_Extraction!F$2,'HeartRate-2022-03-21-1647950188'!$C:$C,Data_Extraction!$A1298),"")</f>
        <v/>
      </c>
      <c r="G1298">
        <f>IFERROR(AVERAGEIFS('HeartRate-2022-03-21-1647950188'!$B:$B,'HeartRate-2022-03-21-1647950188'!$A:$A,Data_Extraction!G$2,'HeartRate-2022-03-21-1647950188'!$C:$C,Data_Extraction!$A1298),"")</f>
        <v>119</v>
      </c>
      <c r="H1298" t="str">
        <f>IFERROR(AVERAGEIFS('HeartRate-2022-03-21-1647950188'!$B:$B,'HeartRate-2022-03-21-1647950188'!$A:$A,Data_Extraction!H$2,'HeartRate-2022-03-21-1647950188'!$C:$C,Data_Extraction!$A1298),"")</f>
        <v/>
      </c>
      <c r="I1298">
        <f>IFERROR(AVERAGEIFS('HeartRate-2022-03-21-1647950188'!$B:$B,'HeartRate-2022-03-21-1647950188'!$A:$A,Data_Extraction!I$2,'HeartRate-2022-03-21-1647950188'!$C:$C,Data_Extraction!$A1298),"")</f>
        <v>89</v>
      </c>
      <c r="J1298" s="8">
        <f t="shared" si="121"/>
        <v>104</v>
      </c>
      <c r="N1298" s="11">
        <f>Data_Extraction!A1298</f>
        <v>44635.52915509259</v>
      </c>
      <c r="O1298" s="15">
        <f t="shared" si="122"/>
        <v>44635</v>
      </c>
      <c r="P1298" s="16">
        <f t="shared" si="123"/>
        <v>0.52915509259259264</v>
      </c>
      <c r="Q1298" s="12">
        <f>IF(Data_Extraction!B1298="",Data_Extraction!$J1298*(Q$1),Data_Extraction!B1298)</f>
        <v>93.600000000000009</v>
      </c>
      <c r="R1298" s="12">
        <f>IF(Data_Extraction!C1298="",Data_Extraction!$J1298*(R$1),Data_Extraction!C1298)</f>
        <v>95.68</v>
      </c>
      <c r="S1298" s="12">
        <f>IF(Data_Extraction!D1298="",Data_Extraction!$J1298*(S$1),Data_Extraction!D1298)</f>
        <v>108.16</v>
      </c>
      <c r="T1298" s="12">
        <f>IF(Data_Extraction!E1298="",Data_Extraction!$J1298*(T$1),Data_Extraction!E1298)</f>
        <v>98.8</v>
      </c>
      <c r="U1298" s="12">
        <f>IF(Data_Extraction!F1298="",Data_Extraction!$J1298*(U$1),Data_Extraction!F1298)</f>
        <v>101.92</v>
      </c>
      <c r="V1298" s="12">
        <f>IF(Data_Extraction!G1298="",Data_Extraction!$J1298*(V$1),Data_Extraction!G1298)</f>
        <v>119</v>
      </c>
      <c r="W1298" s="12">
        <f>IF(Data_Extraction!H1298="",Data_Extraction!$J1298*(W$1),Data_Extraction!H1298)</f>
        <v>111.28</v>
      </c>
      <c r="X1298" s="12">
        <f>IF(Data_Extraction!I1298="",Data_Extraction!$J1298*(X$1),Data_Extraction!I1298)</f>
        <v>89</v>
      </c>
      <c r="Y1298" s="13">
        <f t="shared" si="120"/>
        <v>102.18</v>
      </c>
      <c r="Z1298" s="17" t="str">
        <f t="shared" si="124"/>
        <v>Afternoon</v>
      </c>
      <c r="AA1298" s="14" t="str">
        <f>VLOOKUP($N1298,'HeartRate-2022-03-21-1647950188'!$C:$G,2,0)</f>
        <v>Hands on</v>
      </c>
      <c r="AB1298" s="14" t="str">
        <f>VLOOKUP($N1298,'HeartRate-2022-03-21-1647950188'!$C:$G,3,0)</f>
        <v>Off Campus</v>
      </c>
      <c r="AC1298" s="14" t="str">
        <f>VLOOKUP($N1298,'HeartRate-2022-03-21-1647950188'!$C:$G,4,0)</f>
        <v>Standing</v>
      </c>
      <c r="AD1298" s="14" t="str">
        <f>VLOOKUP($N1298,'HeartRate-2022-03-21-1647950188'!$C:$G,5,0)</f>
        <v>Technical Contexts</v>
      </c>
      <c r="AE1298">
        <f t="shared" si="125"/>
        <v>0</v>
      </c>
      <c r="AF1298" s="18">
        <v>44635</v>
      </c>
      <c r="AG1298" s="19">
        <v>0.52915509259259264</v>
      </c>
    </row>
    <row r="1299" spans="1:33" x14ac:dyDescent="0.3">
      <c r="A1299" s="5">
        <v>44635.529849537037</v>
      </c>
      <c r="B1299" t="str">
        <f>IFERROR(AVERAGEIFS('HeartRate-2022-03-21-1647950188'!$B:$B,'HeartRate-2022-03-21-1647950188'!$A:$A,Data_Extraction!B$2,'HeartRate-2022-03-21-1647950188'!$C:$C,Data_Extraction!$A1299),"")</f>
        <v/>
      </c>
      <c r="C1299" t="str">
        <f>IFERROR(AVERAGEIFS('HeartRate-2022-03-21-1647950188'!$B:$B,'HeartRate-2022-03-21-1647950188'!$A:$A,Data_Extraction!C$2,'HeartRate-2022-03-21-1647950188'!$C:$C,Data_Extraction!$A1299),"")</f>
        <v/>
      </c>
      <c r="D1299" t="str">
        <f>IFERROR(AVERAGEIFS('HeartRate-2022-03-21-1647950188'!$B:$B,'HeartRate-2022-03-21-1647950188'!$A:$A,Data_Extraction!D$2,'HeartRate-2022-03-21-1647950188'!$C:$C,Data_Extraction!$A1299),"")</f>
        <v/>
      </c>
      <c r="E1299" t="str">
        <f>IFERROR(AVERAGEIFS('HeartRate-2022-03-21-1647950188'!$B:$B,'HeartRate-2022-03-21-1647950188'!$A:$A,Data_Extraction!E$2,'HeartRate-2022-03-21-1647950188'!$C:$C,Data_Extraction!$A1299),"")</f>
        <v/>
      </c>
      <c r="F1299" t="str">
        <f>IFERROR(AVERAGEIFS('HeartRate-2022-03-21-1647950188'!$B:$B,'HeartRate-2022-03-21-1647950188'!$A:$A,Data_Extraction!F$2,'HeartRate-2022-03-21-1647950188'!$C:$C,Data_Extraction!$A1299),"")</f>
        <v/>
      </c>
      <c r="G1299">
        <f>IFERROR(AVERAGEIFS('HeartRate-2022-03-21-1647950188'!$B:$B,'HeartRate-2022-03-21-1647950188'!$A:$A,Data_Extraction!G$2,'HeartRate-2022-03-21-1647950188'!$C:$C,Data_Extraction!$A1299),"")</f>
        <v>112</v>
      </c>
      <c r="H1299" t="str">
        <f>IFERROR(AVERAGEIFS('HeartRate-2022-03-21-1647950188'!$B:$B,'HeartRate-2022-03-21-1647950188'!$A:$A,Data_Extraction!H$2,'HeartRate-2022-03-21-1647950188'!$C:$C,Data_Extraction!$A1299),"")</f>
        <v/>
      </c>
      <c r="I1299">
        <f>IFERROR(AVERAGEIFS('HeartRate-2022-03-21-1647950188'!$B:$B,'HeartRate-2022-03-21-1647950188'!$A:$A,Data_Extraction!I$2,'HeartRate-2022-03-21-1647950188'!$C:$C,Data_Extraction!$A1299),"")</f>
        <v>62</v>
      </c>
      <c r="J1299" s="8">
        <f t="shared" si="121"/>
        <v>87</v>
      </c>
      <c r="N1299" s="11">
        <f>Data_Extraction!A1299</f>
        <v>44635.529849537037</v>
      </c>
      <c r="O1299" s="15">
        <f t="shared" si="122"/>
        <v>44635</v>
      </c>
      <c r="P1299" s="16">
        <f t="shared" si="123"/>
        <v>0.52984953703703697</v>
      </c>
      <c r="Q1299" s="12">
        <f>IF(Data_Extraction!B1299="",Data_Extraction!$J1299*(Q$1),Data_Extraction!B1299)</f>
        <v>78.3</v>
      </c>
      <c r="R1299" s="12">
        <f>IF(Data_Extraction!C1299="",Data_Extraction!$J1299*(R$1),Data_Extraction!C1299)</f>
        <v>80.040000000000006</v>
      </c>
      <c r="S1299" s="12">
        <f>IF(Data_Extraction!D1299="",Data_Extraction!$J1299*(S$1),Data_Extraction!D1299)</f>
        <v>90.48</v>
      </c>
      <c r="T1299" s="12">
        <f>IF(Data_Extraction!E1299="",Data_Extraction!$J1299*(T$1),Data_Extraction!E1299)</f>
        <v>82.649999999999991</v>
      </c>
      <c r="U1299" s="12">
        <f>IF(Data_Extraction!F1299="",Data_Extraction!$J1299*(U$1),Data_Extraction!F1299)</f>
        <v>85.26</v>
      </c>
      <c r="V1299" s="12">
        <f>IF(Data_Extraction!G1299="",Data_Extraction!$J1299*(V$1),Data_Extraction!G1299)</f>
        <v>112</v>
      </c>
      <c r="W1299" s="12">
        <f>IF(Data_Extraction!H1299="",Data_Extraction!$J1299*(W$1),Data_Extraction!H1299)</f>
        <v>93.09</v>
      </c>
      <c r="X1299" s="12">
        <f>IF(Data_Extraction!I1299="",Data_Extraction!$J1299*(X$1),Data_Extraction!I1299)</f>
        <v>62</v>
      </c>
      <c r="Y1299" s="13">
        <f t="shared" si="120"/>
        <v>85.477500000000006</v>
      </c>
      <c r="Z1299" s="17" t="str">
        <f t="shared" si="124"/>
        <v>Afternoon</v>
      </c>
      <c r="AA1299" s="14" t="str">
        <f>VLOOKUP($N1299,'HeartRate-2022-03-21-1647950188'!$C:$G,2,0)</f>
        <v>Hands on</v>
      </c>
      <c r="AB1299" s="14" t="str">
        <f>VLOOKUP($N1299,'HeartRate-2022-03-21-1647950188'!$C:$G,3,0)</f>
        <v>Off Campus</v>
      </c>
      <c r="AC1299" s="14" t="str">
        <f>VLOOKUP($N1299,'HeartRate-2022-03-21-1647950188'!$C:$G,4,0)</f>
        <v>Standing</v>
      </c>
      <c r="AD1299" s="14" t="str">
        <f>VLOOKUP($N1299,'HeartRate-2022-03-21-1647950188'!$C:$G,5,0)</f>
        <v>Technical Contexts</v>
      </c>
      <c r="AE1299">
        <f t="shared" si="125"/>
        <v>0</v>
      </c>
      <c r="AF1299" s="18">
        <v>44635</v>
      </c>
      <c r="AG1299" s="19">
        <v>0.52984953703703697</v>
      </c>
    </row>
    <row r="1300" spans="1:33" x14ac:dyDescent="0.3">
      <c r="A1300" s="5">
        <v>44635.530543981484</v>
      </c>
      <c r="B1300" t="str">
        <f>IFERROR(AVERAGEIFS('HeartRate-2022-03-21-1647950188'!$B:$B,'HeartRate-2022-03-21-1647950188'!$A:$A,Data_Extraction!B$2,'HeartRate-2022-03-21-1647950188'!$C:$C,Data_Extraction!$A1300),"")</f>
        <v/>
      </c>
      <c r="C1300" t="str">
        <f>IFERROR(AVERAGEIFS('HeartRate-2022-03-21-1647950188'!$B:$B,'HeartRate-2022-03-21-1647950188'!$A:$A,Data_Extraction!C$2,'HeartRate-2022-03-21-1647950188'!$C:$C,Data_Extraction!$A1300),"")</f>
        <v/>
      </c>
      <c r="D1300" t="str">
        <f>IFERROR(AVERAGEIFS('HeartRate-2022-03-21-1647950188'!$B:$B,'HeartRate-2022-03-21-1647950188'!$A:$A,Data_Extraction!D$2,'HeartRate-2022-03-21-1647950188'!$C:$C,Data_Extraction!$A1300),"")</f>
        <v/>
      </c>
      <c r="E1300" t="str">
        <f>IFERROR(AVERAGEIFS('HeartRate-2022-03-21-1647950188'!$B:$B,'HeartRate-2022-03-21-1647950188'!$A:$A,Data_Extraction!E$2,'HeartRate-2022-03-21-1647950188'!$C:$C,Data_Extraction!$A1300),"")</f>
        <v/>
      </c>
      <c r="F1300" t="str">
        <f>IFERROR(AVERAGEIFS('HeartRate-2022-03-21-1647950188'!$B:$B,'HeartRate-2022-03-21-1647950188'!$A:$A,Data_Extraction!F$2,'HeartRate-2022-03-21-1647950188'!$C:$C,Data_Extraction!$A1300),"")</f>
        <v/>
      </c>
      <c r="G1300">
        <f>IFERROR(AVERAGEIFS('HeartRate-2022-03-21-1647950188'!$B:$B,'HeartRate-2022-03-21-1647950188'!$A:$A,Data_Extraction!G$2,'HeartRate-2022-03-21-1647950188'!$C:$C,Data_Extraction!$A1300),"")</f>
        <v>116</v>
      </c>
      <c r="H1300" t="str">
        <f>IFERROR(AVERAGEIFS('HeartRate-2022-03-21-1647950188'!$B:$B,'HeartRate-2022-03-21-1647950188'!$A:$A,Data_Extraction!H$2,'HeartRate-2022-03-21-1647950188'!$C:$C,Data_Extraction!$A1300),"")</f>
        <v/>
      </c>
      <c r="I1300">
        <f>IFERROR(AVERAGEIFS('HeartRate-2022-03-21-1647950188'!$B:$B,'HeartRate-2022-03-21-1647950188'!$A:$A,Data_Extraction!I$2,'HeartRate-2022-03-21-1647950188'!$C:$C,Data_Extraction!$A1300),"")</f>
        <v>68</v>
      </c>
      <c r="J1300" s="8">
        <f t="shared" si="121"/>
        <v>92</v>
      </c>
      <c r="N1300" s="11">
        <f>Data_Extraction!A1300</f>
        <v>44635.530543981484</v>
      </c>
      <c r="O1300" s="15">
        <f t="shared" si="122"/>
        <v>44635</v>
      </c>
      <c r="P1300" s="16">
        <f t="shared" si="123"/>
        <v>0.53054398148148152</v>
      </c>
      <c r="Q1300" s="12">
        <f>IF(Data_Extraction!B1300="",Data_Extraction!$J1300*(Q$1),Data_Extraction!B1300)</f>
        <v>82.8</v>
      </c>
      <c r="R1300" s="12">
        <f>IF(Data_Extraction!C1300="",Data_Extraction!$J1300*(R$1),Data_Extraction!C1300)</f>
        <v>84.64</v>
      </c>
      <c r="S1300" s="12">
        <f>IF(Data_Extraction!D1300="",Data_Extraction!$J1300*(S$1),Data_Extraction!D1300)</f>
        <v>95.68</v>
      </c>
      <c r="T1300" s="12">
        <f>IF(Data_Extraction!E1300="",Data_Extraction!$J1300*(T$1),Data_Extraction!E1300)</f>
        <v>87.399999999999991</v>
      </c>
      <c r="U1300" s="12">
        <f>IF(Data_Extraction!F1300="",Data_Extraction!$J1300*(U$1),Data_Extraction!F1300)</f>
        <v>90.16</v>
      </c>
      <c r="V1300" s="12">
        <f>IF(Data_Extraction!G1300="",Data_Extraction!$J1300*(V$1),Data_Extraction!G1300)</f>
        <v>116</v>
      </c>
      <c r="W1300" s="12">
        <f>IF(Data_Extraction!H1300="",Data_Extraction!$J1300*(W$1),Data_Extraction!H1300)</f>
        <v>98.440000000000012</v>
      </c>
      <c r="X1300" s="12">
        <f>IF(Data_Extraction!I1300="",Data_Extraction!$J1300*(X$1),Data_Extraction!I1300)</f>
        <v>68</v>
      </c>
      <c r="Y1300" s="13">
        <f t="shared" si="120"/>
        <v>90.39</v>
      </c>
      <c r="Z1300" s="17" t="str">
        <f t="shared" si="124"/>
        <v>Afternoon</v>
      </c>
      <c r="AA1300" s="14" t="str">
        <f>VLOOKUP($N1300,'HeartRate-2022-03-21-1647950188'!$C:$G,2,0)</f>
        <v>Hands on</v>
      </c>
      <c r="AB1300" s="14" t="str">
        <f>VLOOKUP($N1300,'HeartRate-2022-03-21-1647950188'!$C:$G,3,0)</f>
        <v>Off Campus</v>
      </c>
      <c r="AC1300" s="14" t="str">
        <f>VLOOKUP($N1300,'HeartRate-2022-03-21-1647950188'!$C:$G,4,0)</f>
        <v>Standing</v>
      </c>
      <c r="AD1300" s="14" t="str">
        <f>VLOOKUP($N1300,'HeartRate-2022-03-21-1647950188'!$C:$G,5,0)</f>
        <v>Technical Contexts</v>
      </c>
      <c r="AE1300">
        <f t="shared" si="125"/>
        <v>0</v>
      </c>
      <c r="AF1300" s="18">
        <v>44635</v>
      </c>
      <c r="AG1300" s="19">
        <v>0.53054398148148152</v>
      </c>
    </row>
    <row r="1301" spans="1:33" x14ac:dyDescent="0.3">
      <c r="A1301" s="5">
        <v>44635.530798611115</v>
      </c>
      <c r="B1301" t="str">
        <f>IFERROR(AVERAGEIFS('HeartRate-2022-03-21-1647950188'!$B:$B,'HeartRate-2022-03-21-1647950188'!$A:$A,Data_Extraction!B$2,'HeartRate-2022-03-21-1647950188'!$C:$C,Data_Extraction!$A1301),"")</f>
        <v/>
      </c>
      <c r="C1301" t="str">
        <f>IFERROR(AVERAGEIFS('HeartRate-2022-03-21-1647950188'!$B:$B,'HeartRate-2022-03-21-1647950188'!$A:$A,Data_Extraction!C$2,'HeartRate-2022-03-21-1647950188'!$C:$C,Data_Extraction!$A1301),"")</f>
        <v/>
      </c>
      <c r="D1301" t="str">
        <f>IFERROR(AVERAGEIFS('HeartRate-2022-03-21-1647950188'!$B:$B,'HeartRate-2022-03-21-1647950188'!$A:$A,Data_Extraction!D$2,'HeartRate-2022-03-21-1647950188'!$C:$C,Data_Extraction!$A1301),"")</f>
        <v/>
      </c>
      <c r="E1301" t="str">
        <f>IFERROR(AVERAGEIFS('HeartRate-2022-03-21-1647950188'!$B:$B,'HeartRate-2022-03-21-1647950188'!$A:$A,Data_Extraction!E$2,'HeartRate-2022-03-21-1647950188'!$C:$C,Data_Extraction!$A1301),"")</f>
        <v/>
      </c>
      <c r="F1301" t="str">
        <f>IFERROR(AVERAGEIFS('HeartRate-2022-03-21-1647950188'!$B:$B,'HeartRate-2022-03-21-1647950188'!$A:$A,Data_Extraction!F$2,'HeartRate-2022-03-21-1647950188'!$C:$C,Data_Extraction!$A1301),"")</f>
        <v/>
      </c>
      <c r="G1301" t="str">
        <f>IFERROR(AVERAGEIFS('HeartRate-2022-03-21-1647950188'!$B:$B,'HeartRate-2022-03-21-1647950188'!$A:$A,Data_Extraction!G$2,'HeartRate-2022-03-21-1647950188'!$C:$C,Data_Extraction!$A1301),"")</f>
        <v/>
      </c>
      <c r="H1301">
        <f>IFERROR(AVERAGEIFS('HeartRate-2022-03-21-1647950188'!$B:$B,'HeartRate-2022-03-21-1647950188'!$A:$A,Data_Extraction!H$2,'HeartRate-2022-03-21-1647950188'!$C:$C,Data_Extraction!$A1301),"")</f>
        <v>80</v>
      </c>
      <c r="I1301" t="str">
        <f>IFERROR(AVERAGEIFS('HeartRate-2022-03-21-1647950188'!$B:$B,'HeartRate-2022-03-21-1647950188'!$A:$A,Data_Extraction!I$2,'HeartRate-2022-03-21-1647950188'!$C:$C,Data_Extraction!$A1301),"")</f>
        <v/>
      </c>
      <c r="J1301" s="8">
        <f t="shared" si="121"/>
        <v>80</v>
      </c>
      <c r="N1301" s="11">
        <f>Data_Extraction!A1301</f>
        <v>44635.530798611115</v>
      </c>
      <c r="O1301" s="15">
        <f t="shared" si="122"/>
        <v>44635</v>
      </c>
      <c r="P1301" s="16">
        <f t="shared" si="123"/>
        <v>0.53079861111111104</v>
      </c>
      <c r="Q1301" s="12">
        <f>IF(Data_Extraction!B1301="",Data_Extraction!$J1301*(Q$1),Data_Extraction!B1301)</f>
        <v>72</v>
      </c>
      <c r="R1301" s="12">
        <f>IF(Data_Extraction!C1301="",Data_Extraction!$J1301*(R$1),Data_Extraction!C1301)</f>
        <v>73.600000000000009</v>
      </c>
      <c r="S1301" s="12">
        <f>IF(Data_Extraction!D1301="",Data_Extraction!$J1301*(S$1),Data_Extraction!D1301)</f>
        <v>83.2</v>
      </c>
      <c r="T1301" s="12">
        <f>IF(Data_Extraction!E1301="",Data_Extraction!$J1301*(T$1),Data_Extraction!E1301)</f>
        <v>76</v>
      </c>
      <c r="U1301" s="12">
        <f>IF(Data_Extraction!F1301="",Data_Extraction!$J1301*(U$1),Data_Extraction!F1301)</f>
        <v>78.400000000000006</v>
      </c>
      <c r="V1301" s="12">
        <f>IF(Data_Extraction!G1301="",Data_Extraction!$J1301*(V$1),Data_Extraction!G1301)</f>
        <v>72.8</v>
      </c>
      <c r="W1301" s="12">
        <f>IF(Data_Extraction!H1301="",Data_Extraction!$J1301*(W$1),Data_Extraction!H1301)</f>
        <v>80</v>
      </c>
      <c r="X1301" s="12">
        <f>IF(Data_Extraction!I1301="",Data_Extraction!$J1301*(X$1),Data_Extraction!I1301)</f>
        <v>77.599999999999994</v>
      </c>
      <c r="Y1301" s="13">
        <f t="shared" si="120"/>
        <v>76.7</v>
      </c>
      <c r="Z1301" s="17" t="str">
        <f t="shared" si="124"/>
        <v>Afternoon</v>
      </c>
      <c r="AA1301" s="14" t="str">
        <f>VLOOKUP($N1301,'HeartRate-2022-03-21-1647950188'!$C:$G,2,0)</f>
        <v>Hands on</v>
      </c>
      <c r="AB1301" s="14" t="str">
        <f>VLOOKUP($N1301,'HeartRate-2022-03-21-1647950188'!$C:$G,3,0)</f>
        <v>Off Campus</v>
      </c>
      <c r="AC1301" s="14" t="str">
        <f>VLOOKUP($N1301,'HeartRate-2022-03-21-1647950188'!$C:$G,4,0)</f>
        <v>Standing</v>
      </c>
      <c r="AD1301" s="14" t="str">
        <f>VLOOKUP($N1301,'HeartRate-2022-03-21-1647950188'!$C:$G,5,0)</f>
        <v>Technical Contexts</v>
      </c>
      <c r="AE1301">
        <f t="shared" si="125"/>
        <v>0</v>
      </c>
      <c r="AF1301" s="18">
        <v>44635</v>
      </c>
      <c r="AG1301" s="19">
        <v>0.53079861111111104</v>
      </c>
    </row>
    <row r="1302" spans="1:33" x14ac:dyDescent="0.3">
      <c r="A1302" s="5">
        <v>44635.531018518515</v>
      </c>
      <c r="B1302" t="str">
        <f>IFERROR(AVERAGEIFS('HeartRate-2022-03-21-1647950188'!$B:$B,'HeartRate-2022-03-21-1647950188'!$A:$A,Data_Extraction!B$2,'HeartRate-2022-03-21-1647950188'!$C:$C,Data_Extraction!$A1302),"")</f>
        <v/>
      </c>
      <c r="C1302" t="str">
        <f>IFERROR(AVERAGEIFS('HeartRate-2022-03-21-1647950188'!$B:$B,'HeartRate-2022-03-21-1647950188'!$A:$A,Data_Extraction!C$2,'HeartRate-2022-03-21-1647950188'!$C:$C,Data_Extraction!$A1302),"")</f>
        <v/>
      </c>
      <c r="D1302" t="str">
        <f>IFERROR(AVERAGEIFS('HeartRate-2022-03-21-1647950188'!$B:$B,'HeartRate-2022-03-21-1647950188'!$A:$A,Data_Extraction!D$2,'HeartRate-2022-03-21-1647950188'!$C:$C,Data_Extraction!$A1302),"")</f>
        <v/>
      </c>
      <c r="E1302" t="str">
        <f>IFERROR(AVERAGEIFS('HeartRate-2022-03-21-1647950188'!$B:$B,'HeartRate-2022-03-21-1647950188'!$A:$A,Data_Extraction!E$2,'HeartRate-2022-03-21-1647950188'!$C:$C,Data_Extraction!$A1302),"")</f>
        <v/>
      </c>
      <c r="F1302" t="str">
        <f>IFERROR(AVERAGEIFS('HeartRate-2022-03-21-1647950188'!$B:$B,'HeartRate-2022-03-21-1647950188'!$A:$A,Data_Extraction!F$2,'HeartRate-2022-03-21-1647950188'!$C:$C,Data_Extraction!$A1302),"")</f>
        <v/>
      </c>
      <c r="G1302" t="str">
        <f>IFERROR(AVERAGEIFS('HeartRate-2022-03-21-1647950188'!$B:$B,'HeartRate-2022-03-21-1647950188'!$A:$A,Data_Extraction!G$2,'HeartRate-2022-03-21-1647950188'!$C:$C,Data_Extraction!$A1302),"")</f>
        <v/>
      </c>
      <c r="H1302">
        <f>IFERROR(AVERAGEIFS('HeartRate-2022-03-21-1647950188'!$B:$B,'HeartRate-2022-03-21-1647950188'!$A:$A,Data_Extraction!H$2,'HeartRate-2022-03-21-1647950188'!$C:$C,Data_Extraction!$A1302),"")</f>
        <v>82</v>
      </c>
      <c r="I1302" t="str">
        <f>IFERROR(AVERAGEIFS('HeartRate-2022-03-21-1647950188'!$B:$B,'HeartRate-2022-03-21-1647950188'!$A:$A,Data_Extraction!I$2,'HeartRate-2022-03-21-1647950188'!$C:$C,Data_Extraction!$A1302),"")</f>
        <v/>
      </c>
      <c r="J1302" s="8">
        <f t="shared" si="121"/>
        <v>82</v>
      </c>
      <c r="N1302" s="11">
        <f>Data_Extraction!A1302</f>
        <v>44635.531018518515</v>
      </c>
      <c r="O1302" s="15">
        <f t="shared" si="122"/>
        <v>44635</v>
      </c>
      <c r="P1302" s="16">
        <f t="shared" si="123"/>
        <v>0.53101851851851845</v>
      </c>
      <c r="Q1302" s="12">
        <f>IF(Data_Extraction!B1302="",Data_Extraction!$J1302*(Q$1),Data_Extraction!B1302)</f>
        <v>73.8</v>
      </c>
      <c r="R1302" s="12">
        <f>IF(Data_Extraction!C1302="",Data_Extraction!$J1302*(R$1),Data_Extraction!C1302)</f>
        <v>75.44</v>
      </c>
      <c r="S1302" s="12">
        <f>IF(Data_Extraction!D1302="",Data_Extraction!$J1302*(S$1),Data_Extraction!D1302)</f>
        <v>85.28</v>
      </c>
      <c r="T1302" s="12">
        <f>IF(Data_Extraction!E1302="",Data_Extraction!$J1302*(T$1),Data_Extraction!E1302)</f>
        <v>77.899999999999991</v>
      </c>
      <c r="U1302" s="12">
        <f>IF(Data_Extraction!F1302="",Data_Extraction!$J1302*(U$1),Data_Extraction!F1302)</f>
        <v>80.36</v>
      </c>
      <c r="V1302" s="12">
        <f>IF(Data_Extraction!G1302="",Data_Extraction!$J1302*(V$1),Data_Extraction!G1302)</f>
        <v>74.62</v>
      </c>
      <c r="W1302" s="12">
        <f>IF(Data_Extraction!H1302="",Data_Extraction!$J1302*(W$1),Data_Extraction!H1302)</f>
        <v>82</v>
      </c>
      <c r="X1302" s="12">
        <f>IF(Data_Extraction!I1302="",Data_Extraction!$J1302*(X$1),Data_Extraction!I1302)</f>
        <v>79.539999999999992</v>
      </c>
      <c r="Y1302" s="13">
        <f t="shared" si="120"/>
        <v>78.617500000000007</v>
      </c>
      <c r="Z1302" s="17" t="str">
        <f t="shared" si="124"/>
        <v>Afternoon</v>
      </c>
      <c r="AA1302" s="14" t="str">
        <f>VLOOKUP($N1302,'HeartRate-2022-03-21-1647950188'!$C:$G,2,0)</f>
        <v>Hands on</v>
      </c>
      <c r="AB1302" s="14" t="str">
        <f>VLOOKUP($N1302,'HeartRate-2022-03-21-1647950188'!$C:$G,3,0)</f>
        <v>Off Campus</v>
      </c>
      <c r="AC1302" s="14" t="str">
        <f>VLOOKUP($N1302,'HeartRate-2022-03-21-1647950188'!$C:$G,4,0)</f>
        <v>Standing</v>
      </c>
      <c r="AD1302" s="14" t="str">
        <f>VLOOKUP($N1302,'HeartRate-2022-03-21-1647950188'!$C:$G,5,0)</f>
        <v>Technical Contexts</v>
      </c>
      <c r="AE1302">
        <f t="shared" si="125"/>
        <v>0</v>
      </c>
      <c r="AF1302" s="18">
        <v>44635</v>
      </c>
      <c r="AG1302" s="19">
        <v>0.53101851851851845</v>
      </c>
    </row>
    <row r="1303" spans="1:33" x14ac:dyDescent="0.3">
      <c r="A1303" s="5">
        <v>44635.531238425923</v>
      </c>
      <c r="B1303" t="str">
        <f>IFERROR(AVERAGEIFS('HeartRate-2022-03-21-1647950188'!$B:$B,'HeartRate-2022-03-21-1647950188'!$A:$A,Data_Extraction!B$2,'HeartRate-2022-03-21-1647950188'!$C:$C,Data_Extraction!$A1303),"")</f>
        <v/>
      </c>
      <c r="C1303" t="str">
        <f>IFERROR(AVERAGEIFS('HeartRate-2022-03-21-1647950188'!$B:$B,'HeartRate-2022-03-21-1647950188'!$A:$A,Data_Extraction!C$2,'HeartRate-2022-03-21-1647950188'!$C:$C,Data_Extraction!$A1303),"")</f>
        <v/>
      </c>
      <c r="D1303" t="str">
        <f>IFERROR(AVERAGEIFS('HeartRate-2022-03-21-1647950188'!$B:$B,'HeartRate-2022-03-21-1647950188'!$A:$A,Data_Extraction!D$2,'HeartRate-2022-03-21-1647950188'!$C:$C,Data_Extraction!$A1303),"")</f>
        <v/>
      </c>
      <c r="E1303" t="str">
        <f>IFERROR(AVERAGEIFS('HeartRate-2022-03-21-1647950188'!$B:$B,'HeartRate-2022-03-21-1647950188'!$A:$A,Data_Extraction!E$2,'HeartRate-2022-03-21-1647950188'!$C:$C,Data_Extraction!$A1303),"")</f>
        <v/>
      </c>
      <c r="F1303" t="str">
        <f>IFERROR(AVERAGEIFS('HeartRate-2022-03-21-1647950188'!$B:$B,'HeartRate-2022-03-21-1647950188'!$A:$A,Data_Extraction!F$2,'HeartRate-2022-03-21-1647950188'!$C:$C,Data_Extraction!$A1303),"")</f>
        <v/>
      </c>
      <c r="G1303">
        <f>IFERROR(AVERAGEIFS('HeartRate-2022-03-21-1647950188'!$B:$B,'HeartRate-2022-03-21-1647950188'!$A:$A,Data_Extraction!G$2,'HeartRate-2022-03-21-1647950188'!$C:$C,Data_Extraction!$A1303),"")</f>
        <v>113</v>
      </c>
      <c r="H1303" t="str">
        <f>IFERROR(AVERAGEIFS('HeartRate-2022-03-21-1647950188'!$B:$B,'HeartRate-2022-03-21-1647950188'!$A:$A,Data_Extraction!H$2,'HeartRate-2022-03-21-1647950188'!$C:$C,Data_Extraction!$A1303),"")</f>
        <v/>
      </c>
      <c r="I1303">
        <f>IFERROR(AVERAGEIFS('HeartRate-2022-03-21-1647950188'!$B:$B,'HeartRate-2022-03-21-1647950188'!$A:$A,Data_Extraction!I$2,'HeartRate-2022-03-21-1647950188'!$C:$C,Data_Extraction!$A1303),"")</f>
        <v>65</v>
      </c>
      <c r="J1303" s="8">
        <f t="shared" si="121"/>
        <v>89</v>
      </c>
      <c r="N1303" s="11">
        <f>Data_Extraction!A1303</f>
        <v>44635.531238425923</v>
      </c>
      <c r="O1303" s="15">
        <f t="shared" si="122"/>
        <v>44635</v>
      </c>
      <c r="P1303" s="16">
        <f t="shared" si="123"/>
        <v>0.53123842592592596</v>
      </c>
      <c r="Q1303" s="12">
        <f>IF(Data_Extraction!B1303="",Data_Extraction!$J1303*(Q$1),Data_Extraction!B1303)</f>
        <v>80.100000000000009</v>
      </c>
      <c r="R1303" s="12">
        <f>IF(Data_Extraction!C1303="",Data_Extraction!$J1303*(R$1),Data_Extraction!C1303)</f>
        <v>81.88000000000001</v>
      </c>
      <c r="S1303" s="12">
        <f>IF(Data_Extraction!D1303="",Data_Extraction!$J1303*(S$1),Data_Extraction!D1303)</f>
        <v>92.56</v>
      </c>
      <c r="T1303" s="12">
        <f>IF(Data_Extraction!E1303="",Data_Extraction!$J1303*(T$1),Data_Extraction!E1303)</f>
        <v>84.55</v>
      </c>
      <c r="U1303" s="12">
        <f>IF(Data_Extraction!F1303="",Data_Extraction!$J1303*(U$1),Data_Extraction!F1303)</f>
        <v>87.22</v>
      </c>
      <c r="V1303" s="12">
        <f>IF(Data_Extraction!G1303="",Data_Extraction!$J1303*(V$1),Data_Extraction!G1303)</f>
        <v>113</v>
      </c>
      <c r="W1303" s="12">
        <f>IF(Data_Extraction!H1303="",Data_Extraction!$J1303*(W$1),Data_Extraction!H1303)</f>
        <v>95.23</v>
      </c>
      <c r="X1303" s="12">
        <f>IF(Data_Extraction!I1303="",Data_Extraction!$J1303*(X$1),Data_Extraction!I1303)</f>
        <v>65</v>
      </c>
      <c r="Y1303" s="13">
        <f t="shared" si="120"/>
        <v>87.44250000000001</v>
      </c>
      <c r="Z1303" s="17" t="str">
        <f t="shared" si="124"/>
        <v>Afternoon</v>
      </c>
      <c r="AA1303" s="14" t="str">
        <f>VLOOKUP($N1303,'HeartRate-2022-03-21-1647950188'!$C:$G,2,0)</f>
        <v>Hands on</v>
      </c>
      <c r="AB1303" s="14" t="str">
        <f>VLOOKUP($N1303,'HeartRate-2022-03-21-1647950188'!$C:$G,3,0)</f>
        <v>Off Campus</v>
      </c>
      <c r="AC1303" s="14" t="str">
        <f>VLOOKUP($N1303,'HeartRate-2022-03-21-1647950188'!$C:$G,4,0)</f>
        <v>Standing</v>
      </c>
      <c r="AD1303" s="14" t="str">
        <f>VLOOKUP($N1303,'HeartRate-2022-03-21-1647950188'!$C:$G,5,0)</f>
        <v>Technical Contexts</v>
      </c>
      <c r="AE1303">
        <f t="shared" si="125"/>
        <v>0</v>
      </c>
      <c r="AF1303" s="18">
        <v>44635</v>
      </c>
      <c r="AG1303" s="19">
        <v>0.53123842592592596</v>
      </c>
    </row>
    <row r="1304" spans="1:33" x14ac:dyDescent="0.3">
      <c r="A1304" s="5">
        <v>44635.53193287037</v>
      </c>
      <c r="B1304" t="str">
        <f>IFERROR(AVERAGEIFS('HeartRate-2022-03-21-1647950188'!$B:$B,'HeartRate-2022-03-21-1647950188'!$A:$A,Data_Extraction!B$2,'HeartRate-2022-03-21-1647950188'!$C:$C,Data_Extraction!$A1304),"")</f>
        <v/>
      </c>
      <c r="C1304" t="str">
        <f>IFERROR(AVERAGEIFS('HeartRate-2022-03-21-1647950188'!$B:$B,'HeartRate-2022-03-21-1647950188'!$A:$A,Data_Extraction!C$2,'HeartRate-2022-03-21-1647950188'!$C:$C,Data_Extraction!$A1304),"")</f>
        <v/>
      </c>
      <c r="D1304" t="str">
        <f>IFERROR(AVERAGEIFS('HeartRate-2022-03-21-1647950188'!$B:$B,'HeartRate-2022-03-21-1647950188'!$A:$A,Data_Extraction!D$2,'HeartRate-2022-03-21-1647950188'!$C:$C,Data_Extraction!$A1304),"")</f>
        <v/>
      </c>
      <c r="E1304" t="str">
        <f>IFERROR(AVERAGEIFS('HeartRate-2022-03-21-1647950188'!$B:$B,'HeartRate-2022-03-21-1647950188'!$A:$A,Data_Extraction!E$2,'HeartRate-2022-03-21-1647950188'!$C:$C,Data_Extraction!$A1304),"")</f>
        <v/>
      </c>
      <c r="F1304" t="str">
        <f>IFERROR(AVERAGEIFS('HeartRate-2022-03-21-1647950188'!$B:$B,'HeartRate-2022-03-21-1647950188'!$A:$A,Data_Extraction!F$2,'HeartRate-2022-03-21-1647950188'!$C:$C,Data_Extraction!$A1304),"")</f>
        <v/>
      </c>
      <c r="G1304">
        <f>IFERROR(AVERAGEIFS('HeartRate-2022-03-21-1647950188'!$B:$B,'HeartRate-2022-03-21-1647950188'!$A:$A,Data_Extraction!G$2,'HeartRate-2022-03-21-1647950188'!$C:$C,Data_Extraction!$A1304),"")</f>
        <v>116</v>
      </c>
      <c r="H1304" t="str">
        <f>IFERROR(AVERAGEIFS('HeartRate-2022-03-21-1647950188'!$B:$B,'HeartRate-2022-03-21-1647950188'!$A:$A,Data_Extraction!H$2,'HeartRate-2022-03-21-1647950188'!$C:$C,Data_Extraction!$A1304),"")</f>
        <v/>
      </c>
      <c r="I1304">
        <f>IFERROR(AVERAGEIFS('HeartRate-2022-03-21-1647950188'!$B:$B,'HeartRate-2022-03-21-1647950188'!$A:$A,Data_Extraction!I$2,'HeartRate-2022-03-21-1647950188'!$C:$C,Data_Extraction!$A1304),"")</f>
        <v>53</v>
      </c>
      <c r="J1304" s="8">
        <f t="shared" si="121"/>
        <v>84.5</v>
      </c>
      <c r="N1304" s="11">
        <f>Data_Extraction!A1304</f>
        <v>44635.53193287037</v>
      </c>
      <c r="O1304" s="15">
        <f t="shared" si="122"/>
        <v>44635</v>
      </c>
      <c r="P1304" s="16">
        <f t="shared" si="123"/>
        <v>0.5319328703703704</v>
      </c>
      <c r="Q1304" s="12">
        <f>IF(Data_Extraction!B1304="",Data_Extraction!$J1304*(Q$1),Data_Extraction!B1304)</f>
        <v>76.05</v>
      </c>
      <c r="R1304" s="12">
        <f>IF(Data_Extraction!C1304="",Data_Extraction!$J1304*(R$1),Data_Extraction!C1304)</f>
        <v>77.740000000000009</v>
      </c>
      <c r="S1304" s="12">
        <f>IF(Data_Extraction!D1304="",Data_Extraction!$J1304*(S$1),Data_Extraction!D1304)</f>
        <v>87.88000000000001</v>
      </c>
      <c r="T1304" s="12">
        <f>IF(Data_Extraction!E1304="",Data_Extraction!$J1304*(T$1),Data_Extraction!E1304)</f>
        <v>80.274999999999991</v>
      </c>
      <c r="U1304" s="12">
        <f>IF(Data_Extraction!F1304="",Data_Extraction!$J1304*(U$1),Data_Extraction!F1304)</f>
        <v>82.81</v>
      </c>
      <c r="V1304" s="12">
        <f>IF(Data_Extraction!G1304="",Data_Extraction!$J1304*(V$1),Data_Extraction!G1304)</f>
        <v>116</v>
      </c>
      <c r="W1304" s="12">
        <f>IF(Data_Extraction!H1304="",Data_Extraction!$J1304*(W$1),Data_Extraction!H1304)</f>
        <v>90.415000000000006</v>
      </c>
      <c r="X1304" s="12">
        <f>IF(Data_Extraction!I1304="",Data_Extraction!$J1304*(X$1),Data_Extraction!I1304)</f>
        <v>53</v>
      </c>
      <c r="Y1304" s="13">
        <f t="shared" si="120"/>
        <v>83.021249999999995</v>
      </c>
      <c r="Z1304" s="17" t="str">
        <f t="shared" si="124"/>
        <v>Afternoon</v>
      </c>
      <c r="AA1304" s="14" t="str">
        <f>VLOOKUP($N1304,'HeartRate-2022-03-21-1647950188'!$C:$G,2,0)</f>
        <v>Hands on</v>
      </c>
      <c r="AB1304" s="14" t="str">
        <f>VLOOKUP($N1304,'HeartRate-2022-03-21-1647950188'!$C:$G,3,0)</f>
        <v>Off Campus</v>
      </c>
      <c r="AC1304" s="14" t="str">
        <f>VLOOKUP($N1304,'HeartRate-2022-03-21-1647950188'!$C:$G,4,0)</f>
        <v>Standing</v>
      </c>
      <c r="AD1304" s="14" t="str">
        <f>VLOOKUP($N1304,'HeartRate-2022-03-21-1647950188'!$C:$G,5,0)</f>
        <v>Technical Contexts</v>
      </c>
      <c r="AE1304">
        <f t="shared" si="125"/>
        <v>0</v>
      </c>
      <c r="AF1304" s="18">
        <v>44635</v>
      </c>
      <c r="AG1304" s="19">
        <v>0.5319328703703704</v>
      </c>
    </row>
    <row r="1305" spans="1:33" x14ac:dyDescent="0.3">
      <c r="A1305" s="5">
        <v>44635.531944444447</v>
      </c>
      <c r="B1305">
        <f>IFERROR(AVERAGEIFS('HeartRate-2022-03-21-1647950188'!$B:$B,'HeartRate-2022-03-21-1647950188'!$A:$A,Data_Extraction!B$2,'HeartRate-2022-03-21-1647950188'!$C:$C,Data_Extraction!$A1305),"")</f>
        <v>87</v>
      </c>
      <c r="C1305" t="str">
        <f>IFERROR(AVERAGEIFS('HeartRate-2022-03-21-1647950188'!$B:$B,'HeartRate-2022-03-21-1647950188'!$A:$A,Data_Extraction!C$2,'HeartRate-2022-03-21-1647950188'!$C:$C,Data_Extraction!$A1305),"")</f>
        <v/>
      </c>
      <c r="D1305" t="str">
        <f>IFERROR(AVERAGEIFS('HeartRate-2022-03-21-1647950188'!$B:$B,'HeartRate-2022-03-21-1647950188'!$A:$A,Data_Extraction!D$2,'HeartRate-2022-03-21-1647950188'!$C:$C,Data_Extraction!$A1305),"")</f>
        <v/>
      </c>
      <c r="E1305" t="str">
        <f>IFERROR(AVERAGEIFS('HeartRate-2022-03-21-1647950188'!$B:$B,'HeartRate-2022-03-21-1647950188'!$A:$A,Data_Extraction!E$2,'HeartRate-2022-03-21-1647950188'!$C:$C,Data_Extraction!$A1305),"")</f>
        <v/>
      </c>
      <c r="F1305" t="str">
        <f>IFERROR(AVERAGEIFS('HeartRate-2022-03-21-1647950188'!$B:$B,'HeartRate-2022-03-21-1647950188'!$A:$A,Data_Extraction!F$2,'HeartRate-2022-03-21-1647950188'!$C:$C,Data_Extraction!$A1305),"")</f>
        <v/>
      </c>
      <c r="G1305" t="str">
        <f>IFERROR(AVERAGEIFS('HeartRate-2022-03-21-1647950188'!$B:$B,'HeartRate-2022-03-21-1647950188'!$A:$A,Data_Extraction!G$2,'HeartRate-2022-03-21-1647950188'!$C:$C,Data_Extraction!$A1305),"")</f>
        <v/>
      </c>
      <c r="H1305">
        <f>IFERROR(AVERAGEIFS('HeartRate-2022-03-21-1647950188'!$B:$B,'HeartRate-2022-03-21-1647950188'!$A:$A,Data_Extraction!H$2,'HeartRate-2022-03-21-1647950188'!$C:$C,Data_Extraction!$A1305),"")</f>
        <v>110</v>
      </c>
      <c r="I1305" t="str">
        <f>IFERROR(AVERAGEIFS('HeartRate-2022-03-21-1647950188'!$B:$B,'HeartRate-2022-03-21-1647950188'!$A:$A,Data_Extraction!I$2,'HeartRate-2022-03-21-1647950188'!$C:$C,Data_Extraction!$A1305),"")</f>
        <v/>
      </c>
      <c r="J1305" s="8">
        <f t="shared" si="121"/>
        <v>98.5</v>
      </c>
      <c r="N1305" s="11">
        <f>Data_Extraction!A1305</f>
        <v>44635.531944444447</v>
      </c>
      <c r="O1305" s="15">
        <f t="shared" si="122"/>
        <v>44635</v>
      </c>
      <c r="P1305" s="16">
        <f t="shared" si="123"/>
        <v>0.53194444444444444</v>
      </c>
      <c r="Q1305" s="12">
        <f>IF(Data_Extraction!B1305="",Data_Extraction!$J1305*(Q$1),Data_Extraction!B1305)</f>
        <v>87</v>
      </c>
      <c r="R1305" s="12">
        <f>IF(Data_Extraction!C1305="",Data_Extraction!$J1305*(R$1),Data_Extraction!C1305)</f>
        <v>90.62</v>
      </c>
      <c r="S1305" s="12">
        <f>IF(Data_Extraction!D1305="",Data_Extraction!$J1305*(S$1),Data_Extraction!D1305)</f>
        <v>102.44</v>
      </c>
      <c r="T1305" s="12">
        <f>IF(Data_Extraction!E1305="",Data_Extraction!$J1305*(T$1),Data_Extraction!E1305)</f>
        <v>93.574999999999989</v>
      </c>
      <c r="U1305" s="12">
        <f>IF(Data_Extraction!F1305="",Data_Extraction!$J1305*(U$1),Data_Extraction!F1305)</f>
        <v>96.53</v>
      </c>
      <c r="V1305" s="12">
        <f>IF(Data_Extraction!G1305="",Data_Extraction!$J1305*(V$1),Data_Extraction!G1305)</f>
        <v>89.635000000000005</v>
      </c>
      <c r="W1305" s="12">
        <f>IF(Data_Extraction!H1305="",Data_Extraction!$J1305*(W$1),Data_Extraction!H1305)</f>
        <v>110</v>
      </c>
      <c r="X1305" s="12">
        <f>IF(Data_Extraction!I1305="",Data_Extraction!$J1305*(X$1),Data_Extraction!I1305)</f>
        <v>95.545000000000002</v>
      </c>
      <c r="Y1305" s="13">
        <f t="shared" si="120"/>
        <v>95.668124999999989</v>
      </c>
      <c r="Z1305" s="17" t="str">
        <f t="shared" si="124"/>
        <v>Afternoon</v>
      </c>
      <c r="AA1305" s="14" t="str">
        <f>VLOOKUP($N1305,'HeartRate-2022-03-21-1647950188'!$C:$G,2,0)</f>
        <v>Hands on</v>
      </c>
      <c r="AB1305" s="14" t="str">
        <f>VLOOKUP($N1305,'HeartRate-2022-03-21-1647950188'!$C:$G,3,0)</f>
        <v>Off Campus</v>
      </c>
      <c r="AC1305" s="14" t="str">
        <f>VLOOKUP($N1305,'HeartRate-2022-03-21-1647950188'!$C:$G,4,0)</f>
        <v>Standing</v>
      </c>
      <c r="AD1305" s="14" t="str">
        <f>VLOOKUP($N1305,'HeartRate-2022-03-21-1647950188'!$C:$G,5,0)</f>
        <v>Technical Contexts</v>
      </c>
      <c r="AE1305">
        <f t="shared" si="125"/>
        <v>0</v>
      </c>
      <c r="AF1305" s="18">
        <v>44635</v>
      </c>
      <c r="AG1305" s="19">
        <v>0.53194444444444444</v>
      </c>
    </row>
    <row r="1306" spans="1:33" x14ac:dyDescent="0.3">
      <c r="A1306" s="5">
        <v>44635.532627314817</v>
      </c>
      <c r="B1306" t="str">
        <f>IFERROR(AVERAGEIFS('HeartRate-2022-03-21-1647950188'!$B:$B,'HeartRate-2022-03-21-1647950188'!$A:$A,Data_Extraction!B$2,'HeartRate-2022-03-21-1647950188'!$C:$C,Data_Extraction!$A1306),"")</f>
        <v/>
      </c>
      <c r="C1306" t="str">
        <f>IFERROR(AVERAGEIFS('HeartRate-2022-03-21-1647950188'!$B:$B,'HeartRate-2022-03-21-1647950188'!$A:$A,Data_Extraction!C$2,'HeartRate-2022-03-21-1647950188'!$C:$C,Data_Extraction!$A1306),"")</f>
        <v/>
      </c>
      <c r="D1306" t="str">
        <f>IFERROR(AVERAGEIFS('HeartRate-2022-03-21-1647950188'!$B:$B,'HeartRate-2022-03-21-1647950188'!$A:$A,Data_Extraction!D$2,'HeartRate-2022-03-21-1647950188'!$C:$C,Data_Extraction!$A1306),"")</f>
        <v/>
      </c>
      <c r="E1306" t="str">
        <f>IFERROR(AVERAGEIFS('HeartRate-2022-03-21-1647950188'!$B:$B,'HeartRate-2022-03-21-1647950188'!$A:$A,Data_Extraction!E$2,'HeartRate-2022-03-21-1647950188'!$C:$C,Data_Extraction!$A1306),"")</f>
        <v/>
      </c>
      <c r="F1306" t="str">
        <f>IFERROR(AVERAGEIFS('HeartRate-2022-03-21-1647950188'!$B:$B,'HeartRate-2022-03-21-1647950188'!$A:$A,Data_Extraction!F$2,'HeartRate-2022-03-21-1647950188'!$C:$C,Data_Extraction!$A1306),"")</f>
        <v/>
      </c>
      <c r="G1306">
        <f>IFERROR(AVERAGEIFS('HeartRate-2022-03-21-1647950188'!$B:$B,'HeartRate-2022-03-21-1647950188'!$A:$A,Data_Extraction!G$2,'HeartRate-2022-03-21-1647950188'!$C:$C,Data_Extraction!$A1306),"")</f>
        <v>117</v>
      </c>
      <c r="H1306" t="str">
        <f>IFERROR(AVERAGEIFS('HeartRate-2022-03-21-1647950188'!$B:$B,'HeartRate-2022-03-21-1647950188'!$A:$A,Data_Extraction!H$2,'HeartRate-2022-03-21-1647950188'!$C:$C,Data_Extraction!$A1306),"")</f>
        <v/>
      </c>
      <c r="I1306" t="str">
        <f>IFERROR(AVERAGEIFS('HeartRate-2022-03-21-1647950188'!$B:$B,'HeartRate-2022-03-21-1647950188'!$A:$A,Data_Extraction!I$2,'HeartRate-2022-03-21-1647950188'!$C:$C,Data_Extraction!$A1306),"")</f>
        <v/>
      </c>
      <c r="J1306" s="8">
        <f t="shared" si="121"/>
        <v>117</v>
      </c>
      <c r="N1306" s="11">
        <f>Data_Extraction!A1306</f>
        <v>44635.532627314817</v>
      </c>
      <c r="O1306" s="15">
        <f t="shared" si="122"/>
        <v>44635</v>
      </c>
      <c r="P1306" s="16">
        <f t="shared" si="123"/>
        <v>0.53262731481481485</v>
      </c>
      <c r="Q1306" s="12">
        <f>IF(Data_Extraction!B1306="",Data_Extraction!$J1306*(Q$1),Data_Extraction!B1306)</f>
        <v>105.3</v>
      </c>
      <c r="R1306" s="12">
        <f>IF(Data_Extraction!C1306="",Data_Extraction!$J1306*(R$1),Data_Extraction!C1306)</f>
        <v>107.64</v>
      </c>
      <c r="S1306" s="12">
        <f>IF(Data_Extraction!D1306="",Data_Extraction!$J1306*(S$1),Data_Extraction!D1306)</f>
        <v>121.68</v>
      </c>
      <c r="T1306" s="12">
        <f>IF(Data_Extraction!E1306="",Data_Extraction!$J1306*(T$1),Data_Extraction!E1306)</f>
        <v>111.14999999999999</v>
      </c>
      <c r="U1306" s="12">
        <f>IF(Data_Extraction!F1306="",Data_Extraction!$J1306*(U$1),Data_Extraction!F1306)</f>
        <v>114.66</v>
      </c>
      <c r="V1306" s="12">
        <f>IF(Data_Extraction!G1306="",Data_Extraction!$J1306*(V$1),Data_Extraction!G1306)</f>
        <v>117</v>
      </c>
      <c r="W1306" s="12">
        <f>IF(Data_Extraction!H1306="",Data_Extraction!$J1306*(W$1),Data_Extraction!H1306)</f>
        <v>125.19000000000001</v>
      </c>
      <c r="X1306" s="12">
        <f>IF(Data_Extraction!I1306="",Data_Extraction!$J1306*(X$1),Data_Extraction!I1306)</f>
        <v>113.49</v>
      </c>
      <c r="Y1306" s="13">
        <f t="shared" si="120"/>
        <v>114.51375</v>
      </c>
      <c r="Z1306" s="17" t="str">
        <f t="shared" si="124"/>
        <v>Afternoon</v>
      </c>
      <c r="AA1306" s="14" t="str">
        <f>VLOOKUP($N1306,'HeartRate-2022-03-21-1647950188'!$C:$G,2,0)</f>
        <v>Hands on</v>
      </c>
      <c r="AB1306" s="14" t="str">
        <f>VLOOKUP($N1306,'HeartRate-2022-03-21-1647950188'!$C:$G,3,0)</f>
        <v>Off Campus</v>
      </c>
      <c r="AC1306" s="14" t="str">
        <f>VLOOKUP($N1306,'HeartRate-2022-03-21-1647950188'!$C:$G,4,0)</f>
        <v>Standing</v>
      </c>
      <c r="AD1306" s="14" t="str">
        <f>VLOOKUP($N1306,'HeartRate-2022-03-21-1647950188'!$C:$G,5,0)</f>
        <v>Technical Contexts</v>
      </c>
      <c r="AE1306">
        <f t="shared" si="125"/>
        <v>0</v>
      </c>
      <c r="AF1306" s="18">
        <v>44635</v>
      </c>
      <c r="AG1306" s="19">
        <v>0.53262731481481485</v>
      </c>
    </row>
    <row r="1307" spans="1:33" x14ac:dyDescent="0.3">
      <c r="A1307" s="5">
        <v>44635.533321759256</v>
      </c>
      <c r="B1307" t="str">
        <f>IFERROR(AVERAGEIFS('HeartRate-2022-03-21-1647950188'!$B:$B,'HeartRate-2022-03-21-1647950188'!$A:$A,Data_Extraction!B$2,'HeartRate-2022-03-21-1647950188'!$C:$C,Data_Extraction!$A1307),"")</f>
        <v/>
      </c>
      <c r="C1307" t="str">
        <f>IFERROR(AVERAGEIFS('HeartRate-2022-03-21-1647950188'!$B:$B,'HeartRate-2022-03-21-1647950188'!$A:$A,Data_Extraction!C$2,'HeartRate-2022-03-21-1647950188'!$C:$C,Data_Extraction!$A1307),"")</f>
        <v/>
      </c>
      <c r="D1307" t="str">
        <f>IFERROR(AVERAGEIFS('HeartRate-2022-03-21-1647950188'!$B:$B,'HeartRate-2022-03-21-1647950188'!$A:$A,Data_Extraction!D$2,'HeartRate-2022-03-21-1647950188'!$C:$C,Data_Extraction!$A1307),"")</f>
        <v/>
      </c>
      <c r="E1307" t="str">
        <f>IFERROR(AVERAGEIFS('HeartRate-2022-03-21-1647950188'!$B:$B,'HeartRate-2022-03-21-1647950188'!$A:$A,Data_Extraction!E$2,'HeartRate-2022-03-21-1647950188'!$C:$C,Data_Extraction!$A1307),"")</f>
        <v/>
      </c>
      <c r="F1307" t="str">
        <f>IFERROR(AVERAGEIFS('HeartRate-2022-03-21-1647950188'!$B:$B,'HeartRate-2022-03-21-1647950188'!$A:$A,Data_Extraction!F$2,'HeartRate-2022-03-21-1647950188'!$C:$C,Data_Extraction!$A1307),"")</f>
        <v/>
      </c>
      <c r="G1307">
        <f>IFERROR(AVERAGEIFS('HeartRate-2022-03-21-1647950188'!$B:$B,'HeartRate-2022-03-21-1647950188'!$A:$A,Data_Extraction!G$2,'HeartRate-2022-03-21-1647950188'!$C:$C,Data_Extraction!$A1307),"")</f>
        <v>119</v>
      </c>
      <c r="H1307" t="str">
        <f>IFERROR(AVERAGEIFS('HeartRate-2022-03-21-1647950188'!$B:$B,'HeartRate-2022-03-21-1647950188'!$A:$A,Data_Extraction!H$2,'HeartRate-2022-03-21-1647950188'!$C:$C,Data_Extraction!$A1307),"")</f>
        <v/>
      </c>
      <c r="I1307">
        <f>IFERROR(AVERAGEIFS('HeartRate-2022-03-21-1647950188'!$B:$B,'HeartRate-2022-03-21-1647950188'!$A:$A,Data_Extraction!I$2,'HeartRate-2022-03-21-1647950188'!$C:$C,Data_Extraction!$A1307),"")</f>
        <v>58</v>
      </c>
      <c r="J1307" s="8">
        <f t="shared" si="121"/>
        <v>88.5</v>
      </c>
      <c r="N1307" s="11">
        <f>Data_Extraction!A1307</f>
        <v>44635.533321759256</v>
      </c>
      <c r="O1307" s="15">
        <f t="shared" si="122"/>
        <v>44635</v>
      </c>
      <c r="P1307" s="16">
        <f t="shared" si="123"/>
        <v>0.53332175925925929</v>
      </c>
      <c r="Q1307" s="12">
        <f>IF(Data_Extraction!B1307="",Data_Extraction!$J1307*(Q$1),Data_Extraction!B1307)</f>
        <v>79.650000000000006</v>
      </c>
      <c r="R1307" s="12">
        <f>IF(Data_Extraction!C1307="",Data_Extraction!$J1307*(R$1),Data_Extraction!C1307)</f>
        <v>81.42</v>
      </c>
      <c r="S1307" s="12">
        <f>IF(Data_Extraction!D1307="",Data_Extraction!$J1307*(S$1),Data_Extraction!D1307)</f>
        <v>92.04</v>
      </c>
      <c r="T1307" s="12">
        <f>IF(Data_Extraction!E1307="",Data_Extraction!$J1307*(T$1),Data_Extraction!E1307)</f>
        <v>84.075000000000003</v>
      </c>
      <c r="U1307" s="12">
        <f>IF(Data_Extraction!F1307="",Data_Extraction!$J1307*(U$1),Data_Extraction!F1307)</f>
        <v>86.73</v>
      </c>
      <c r="V1307" s="12">
        <f>IF(Data_Extraction!G1307="",Data_Extraction!$J1307*(V$1),Data_Extraction!G1307)</f>
        <v>119</v>
      </c>
      <c r="W1307" s="12">
        <f>IF(Data_Extraction!H1307="",Data_Extraction!$J1307*(W$1),Data_Extraction!H1307)</f>
        <v>94.695000000000007</v>
      </c>
      <c r="X1307" s="12">
        <f>IF(Data_Extraction!I1307="",Data_Extraction!$J1307*(X$1),Data_Extraction!I1307)</f>
        <v>58</v>
      </c>
      <c r="Y1307" s="13">
        <f t="shared" si="120"/>
        <v>86.951250000000002</v>
      </c>
      <c r="Z1307" s="17" t="str">
        <f t="shared" si="124"/>
        <v>Afternoon</v>
      </c>
      <c r="AA1307" s="14" t="str">
        <f>VLOOKUP($N1307,'HeartRate-2022-03-21-1647950188'!$C:$G,2,0)</f>
        <v>Hands on</v>
      </c>
      <c r="AB1307" s="14" t="str">
        <f>VLOOKUP($N1307,'HeartRate-2022-03-21-1647950188'!$C:$G,3,0)</f>
        <v>Off Campus</v>
      </c>
      <c r="AC1307" s="14" t="str">
        <f>VLOOKUP($N1307,'HeartRate-2022-03-21-1647950188'!$C:$G,4,0)</f>
        <v>Standing</v>
      </c>
      <c r="AD1307" s="14" t="str">
        <f>VLOOKUP($N1307,'HeartRate-2022-03-21-1647950188'!$C:$G,5,0)</f>
        <v>Technical Contexts</v>
      </c>
      <c r="AE1307">
        <f t="shared" si="125"/>
        <v>0</v>
      </c>
      <c r="AF1307" s="18">
        <v>44635</v>
      </c>
      <c r="AG1307" s="19">
        <v>0.53332175925925929</v>
      </c>
    </row>
    <row r="1308" spans="1:33" x14ac:dyDescent="0.3">
      <c r="A1308" s="5">
        <v>44635.534016203703</v>
      </c>
      <c r="B1308" t="str">
        <f>IFERROR(AVERAGEIFS('HeartRate-2022-03-21-1647950188'!$B:$B,'HeartRate-2022-03-21-1647950188'!$A:$A,Data_Extraction!B$2,'HeartRate-2022-03-21-1647950188'!$C:$C,Data_Extraction!$A1308),"")</f>
        <v/>
      </c>
      <c r="C1308" t="str">
        <f>IFERROR(AVERAGEIFS('HeartRate-2022-03-21-1647950188'!$B:$B,'HeartRate-2022-03-21-1647950188'!$A:$A,Data_Extraction!C$2,'HeartRate-2022-03-21-1647950188'!$C:$C,Data_Extraction!$A1308),"")</f>
        <v/>
      </c>
      <c r="D1308" t="str">
        <f>IFERROR(AVERAGEIFS('HeartRate-2022-03-21-1647950188'!$B:$B,'HeartRate-2022-03-21-1647950188'!$A:$A,Data_Extraction!D$2,'HeartRate-2022-03-21-1647950188'!$C:$C,Data_Extraction!$A1308),"")</f>
        <v/>
      </c>
      <c r="E1308" t="str">
        <f>IFERROR(AVERAGEIFS('HeartRate-2022-03-21-1647950188'!$B:$B,'HeartRate-2022-03-21-1647950188'!$A:$A,Data_Extraction!E$2,'HeartRate-2022-03-21-1647950188'!$C:$C,Data_Extraction!$A1308),"")</f>
        <v/>
      </c>
      <c r="F1308" t="str">
        <f>IFERROR(AVERAGEIFS('HeartRate-2022-03-21-1647950188'!$B:$B,'HeartRate-2022-03-21-1647950188'!$A:$A,Data_Extraction!F$2,'HeartRate-2022-03-21-1647950188'!$C:$C,Data_Extraction!$A1308),"")</f>
        <v/>
      </c>
      <c r="G1308">
        <f>IFERROR(AVERAGEIFS('HeartRate-2022-03-21-1647950188'!$B:$B,'HeartRate-2022-03-21-1647950188'!$A:$A,Data_Extraction!G$2,'HeartRate-2022-03-21-1647950188'!$C:$C,Data_Extraction!$A1308),"")</f>
        <v>118</v>
      </c>
      <c r="H1308" t="str">
        <f>IFERROR(AVERAGEIFS('HeartRate-2022-03-21-1647950188'!$B:$B,'HeartRate-2022-03-21-1647950188'!$A:$A,Data_Extraction!H$2,'HeartRate-2022-03-21-1647950188'!$C:$C,Data_Extraction!$A1308),"")</f>
        <v/>
      </c>
      <c r="I1308">
        <f>IFERROR(AVERAGEIFS('HeartRate-2022-03-21-1647950188'!$B:$B,'HeartRate-2022-03-21-1647950188'!$A:$A,Data_Extraction!I$2,'HeartRate-2022-03-21-1647950188'!$C:$C,Data_Extraction!$A1308),"")</f>
        <v>60</v>
      </c>
      <c r="J1308" s="8">
        <f t="shared" si="121"/>
        <v>89</v>
      </c>
      <c r="N1308" s="11">
        <f>Data_Extraction!A1308</f>
        <v>44635.534016203703</v>
      </c>
      <c r="O1308" s="15">
        <f t="shared" si="122"/>
        <v>44635</v>
      </c>
      <c r="P1308" s="16">
        <f t="shared" si="123"/>
        <v>0.53401620370370373</v>
      </c>
      <c r="Q1308" s="12">
        <f>IF(Data_Extraction!B1308="",Data_Extraction!$J1308*(Q$1),Data_Extraction!B1308)</f>
        <v>80.100000000000009</v>
      </c>
      <c r="R1308" s="12">
        <f>IF(Data_Extraction!C1308="",Data_Extraction!$J1308*(R$1),Data_Extraction!C1308)</f>
        <v>81.88000000000001</v>
      </c>
      <c r="S1308" s="12">
        <f>IF(Data_Extraction!D1308="",Data_Extraction!$J1308*(S$1),Data_Extraction!D1308)</f>
        <v>92.56</v>
      </c>
      <c r="T1308" s="12">
        <f>IF(Data_Extraction!E1308="",Data_Extraction!$J1308*(T$1),Data_Extraction!E1308)</f>
        <v>84.55</v>
      </c>
      <c r="U1308" s="12">
        <f>IF(Data_Extraction!F1308="",Data_Extraction!$J1308*(U$1),Data_Extraction!F1308)</f>
        <v>87.22</v>
      </c>
      <c r="V1308" s="12">
        <f>IF(Data_Extraction!G1308="",Data_Extraction!$J1308*(V$1),Data_Extraction!G1308)</f>
        <v>118</v>
      </c>
      <c r="W1308" s="12">
        <f>IF(Data_Extraction!H1308="",Data_Extraction!$J1308*(W$1),Data_Extraction!H1308)</f>
        <v>95.23</v>
      </c>
      <c r="X1308" s="12">
        <f>IF(Data_Extraction!I1308="",Data_Extraction!$J1308*(X$1),Data_Extraction!I1308)</f>
        <v>60</v>
      </c>
      <c r="Y1308" s="13">
        <f t="shared" si="120"/>
        <v>87.44250000000001</v>
      </c>
      <c r="Z1308" s="17" t="str">
        <f t="shared" si="124"/>
        <v>Afternoon</v>
      </c>
      <c r="AA1308" s="14" t="str">
        <f>VLOOKUP($N1308,'HeartRate-2022-03-21-1647950188'!$C:$G,2,0)</f>
        <v>Hands on</v>
      </c>
      <c r="AB1308" s="14" t="str">
        <f>VLOOKUP($N1308,'HeartRate-2022-03-21-1647950188'!$C:$G,3,0)</f>
        <v>Off Campus</v>
      </c>
      <c r="AC1308" s="14" t="str">
        <f>VLOOKUP($N1308,'HeartRate-2022-03-21-1647950188'!$C:$G,4,0)</f>
        <v>Standing</v>
      </c>
      <c r="AD1308" s="14" t="str">
        <f>VLOOKUP($N1308,'HeartRate-2022-03-21-1647950188'!$C:$G,5,0)</f>
        <v>Technical Contexts</v>
      </c>
      <c r="AE1308">
        <f t="shared" si="125"/>
        <v>0</v>
      </c>
      <c r="AF1308" s="18">
        <v>44635</v>
      </c>
      <c r="AG1308" s="19">
        <v>0.53401620370370373</v>
      </c>
    </row>
    <row r="1309" spans="1:33" x14ac:dyDescent="0.3">
      <c r="A1309" s="5">
        <v>44635.534212962964</v>
      </c>
      <c r="B1309" t="str">
        <f>IFERROR(AVERAGEIFS('HeartRate-2022-03-21-1647950188'!$B:$B,'HeartRate-2022-03-21-1647950188'!$A:$A,Data_Extraction!B$2,'HeartRate-2022-03-21-1647950188'!$C:$C,Data_Extraction!$A1309),"")</f>
        <v/>
      </c>
      <c r="C1309" t="str">
        <f>IFERROR(AVERAGEIFS('HeartRate-2022-03-21-1647950188'!$B:$B,'HeartRate-2022-03-21-1647950188'!$A:$A,Data_Extraction!C$2,'HeartRate-2022-03-21-1647950188'!$C:$C,Data_Extraction!$A1309),"")</f>
        <v/>
      </c>
      <c r="D1309" t="str">
        <f>IFERROR(AVERAGEIFS('HeartRate-2022-03-21-1647950188'!$B:$B,'HeartRate-2022-03-21-1647950188'!$A:$A,Data_Extraction!D$2,'HeartRate-2022-03-21-1647950188'!$C:$C,Data_Extraction!$A1309),"")</f>
        <v/>
      </c>
      <c r="E1309" t="str">
        <f>IFERROR(AVERAGEIFS('HeartRate-2022-03-21-1647950188'!$B:$B,'HeartRate-2022-03-21-1647950188'!$A:$A,Data_Extraction!E$2,'HeartRate-2022-03-21-1647950188'!$C:$C,Data_Extraction!$A1309),"")</f>
        <v/>
      </c>
      <c r="F1309" t="str">
        <f>IFERROR(AVERAGEIFS('HeartRate-2022-03-21-1647950188'!$B:$B,'HeartRate-2022-03-21-1647950188'!$A:$A,Data_Extraction!F$2,'HeartRate-2022-03-21-1647950188'!$C:$C,Data_Extraction!$A1309),"")</f>
        <v/>
      </c>
      <c r="G1309" t="str">
        <f>IFERROR(AVERAGEIFS('HeartRate-2022-03-21-1647950188'!$B:$B,'HeartRate-2022-03-21-1647950188'!$A:$A,Data_Extraction!G$2,'HeartRate-2022-03-21-1647950188'!$C:$C,Data_Extraction!$A1309),"")</f>
        <v/>
      </c>
      <c r="H1309" t="str">
        <f>IFERROR(AVERAGEIFS('HeartRate-2022-03-21-1647950188'!$B:$B,'HeartRate-2022-03-21-1647950188'!$A:$A,Data_Extraction!H$2,'HeartRate-2022-03-21-1647950188'!$C:$C,Data_Extraction!$A1309),"")</f>
        <v/>
      </c>
      <c r="I1309">
        <f>IFERROR(AVERAGEIFS('HeartRate-2022-03-21-1647950188'!$B:$B,'HeartRate-2022-03-21-1647950188'!$A:$A,Data_Extraction!I$2,'HeartRate-2022-03-21-1647950188'!$C:$C,Data_Extraction!$A1309),"")</f>
        <v>69</v>
      </c>
      <c r="J1309" s="8">
        <f t="shared" si="121"/>
        <v>69</v>
      </c>
      <c r="N1309" s="11">
        <f>Data_Extraction!A1309</f>
        <v>44635.534212962964</v>
      </c>
      <c r="O1309" s="15">
        <f t="shared" si="122"/>
        <v>44635</v>
      </c>
      <c r="P1309" s="16">
        <f t="shared" si="123"/>
        <v>0.53421296296296295</v>
      </c>
      <c r="Q1309" s="12">
        <f>IF(Data_Extraction!B1309="",Data_Extraction!$J1309*(Q$1),Data_Extraction!B1309)</f>
        <v>62.1</v>
      </c>
      <c r="R1309" s="12">
        <f>IF(Data_Extraction!C1309="",Data_Extraction!$J1309*(R$1),Data_Extraction!C1309)</f>
        <v>63.480000000000004</v>
      </c>
      <c r="S1309" s="12">
        <f>IF(Data_Extraction!D1309="",Data_Extraction!$J1309*(S$1),Data_Extraction!D1309)</f>
        <v>71.760000000000005</v>
      </c>
      <c r="T1309" s="12">
        <f>IF(Data_Extraction!E1309="",Data_Extraction!$J1309*(T$1),Data_Extraction!E1309)</f>
        <v>65.55</v>
      </c>
      <c r="U1309" s="12">
        <f>IF(Data_Extraction!F1309="",Data_Extraction!$J1309*(U$1),Data_Extraction!F1309)</f>
        <v>67.62</v>
      </c>
      <c r="V1309" s="12">
        <f>IF(Data_Extraction!G1309="",Data_Extraction!$J1309*(V$1),Data_Extraction!G1309)</f>
        <v>62.79</v>
      </c>
      <c r="W1309" s="12">
        <f>IF(Data_Extraction!H1309="",Data_Extraction!$J1309*(W$1),Data_Extraction!H1309)</f>
        <v>73.83</v>
      </c>
      <c r="X1309" s="12">
        <f>IF(Data_Extraction!I1309="",Data_Extraction!$J1309*(X$1),Data_Extraction!I1309)</f>
        <v>69</v>
      </c>
      <c r="Y1309" s="13">
        <f t="shared" si="120"/>
        <v>67.016250000000014</v>
      </c>
      <c r="Z1309" s="17" t="str">
        <f t="shared" si="124"/>
        <v>Afternoon</v>
      </c>
      <c r="AA1309" s="14" t="str">
        <f>VLOOKUP($N1309,'HeartRate-2022-03-21-1647950188'!$C:$G,2,0)</f>
        <v>Hands on</v>
      </c>
      <c r="AB1309" s="14" t="str">
        <f>VLOOKUP($N1309,'HeartRate-2022-03-21-1647950188'!$C:$G,3,0)</f>
        <v>Off Campus</v>
      </c>
      <c r="AC1309" s="14" t="str">
        <f>VLOOKUP($N1309,'HeartRate-2022-03-21-1647950188'!$C:$G,4,0)</f>
        <v>Standing</v>
      </c>
      <c r="AD1309" s="14" t="str">
        <f>VLOOKUP($N1309,'HeartRate-2022-03-21-1647950188'!$C:$G,5,0)</f>
        <v>Technical Contexts</v>
      </c>
      <c r="AE1309">
        <f t="shared" si="125"/>
        <v>0</v>
      </c>
      <c r="AF1309" s="18">
        <v>44635</v>
      </c>
      <c r="AG1309" s="19">
        <v>0.53421296296296295</v>
      </c>
    </row>
    <row r="1310" spans="1:33" x14ac:dyDescent="0.3">
      <c r="A1310" s="5">
        <v>44635.534351851849</v>
      </c>
      <c r="B1310" t="str">
        <f>IFERROR(AVERAGEIFS('HeartRate-2022-03-21-1647950188'!$B:$B,'HeartRate-2022-03-21-1647950188'!$A:$A,Data_Extraction!B$2,'HeartRate-2022-03-21-1647950188'!$C:$C,Data_Extraction!$A1310),"")</f>
        <v/>
      </c>
      <c r="C1310" t="str">
        <f>IFERROR(AVERAGEIFS('HeartRate-2022-03-21-1647950188'!$B:$B,'HeartRate-2022-03-21-1647950188'!$A:$A,Data_Extraction!C$2,'HeartRate-2022-03-21-1647950188'!$C:$C,Data_Extraction!$A1310),"")</f>
        <v/>
      </c>
      <c r="D1310" t="str">
        <f>IFERROR(AVERAGEIFS('HeartRate-2022-03-21-1647950188'!$B:$B,'HeartRate-2022-03-21-1647950188'!$A:$A,Data_Extraction!D$2,'HeartRate-2022-03-21-1647950188'!$C:$C,Data_Extraction!$A1310),"")</f>
        <v/>
      </c>
      <c r="E1310" t="str">
        <f>IFERROR(AVERAGEIFS('HeartRate-2022-03-21-1647950188'!$B:$B,'HeartRate-2022-03-21-1647950188'!$A:$A,Data_Extraction!E$2,'HeartRate-2022-03-21-1647950188'!$C:$C,Data_Extraction!$A1310),"")</f>
        <v/>
      </c>
      <c r="F1310" t="str">
        <f>IFERROR(AVERAGEIFS('HeartRate-2022-03-21-1647950188'!$B:$B,'HeartRate-2022-03-21-1647950188'!$A:$A,Data_Extraction!F$2,'HeartRate-2022-03-21-1647950188'!$C:$C,Data_Extraction!$A1310),"")</f>
        <v/>
      </c>
      <c r="G1310" t="str">
        <f>IFERROR(AVERAGEIFS('HeartRate-2022-03-21-1647950188'!$B:$B,'HeartRate-2022-03-21-1647950188'!$A:$A,Data_Extraction!G$2,'HeartRate-2022-03-21-1647950188'!$C:$C,Data_Extraction!$A1310),"")</f>
        <v/>
      </c>
      <c r="H1310" t="str">
        <f>IFERROR(AVERAGEIFS('HeartRate-2022-03-21-1647950188'!$B:$B,'HeartRate-2022-03-21-1647950188'!$A:$A,Data_Extraction!H$2,'HeartRate-2022-03-21-1647950188'!$C:$C,Data_Extraction!$A1310),"")</f>
        <v/>
      </c>
      <c r="I1310">
        <f>IFERROR(AVERAGEIFS('HeartRate-2022-03-21-1647950188'!$B:$B,'HeartRate-2022-03-21-1647950188'!$A:$A,Data_Extraction!I$2,'HeartRate-2022-03-21-1647950188'!$C:$C,Data_Extraction!$A1310),"")</f>
        <v>70</v>
      </c>
      <c r="J1310" s="8">
        <f t="shared" si="121"/>
        <v>70</v>
      </c>
      <c r="N1310" s="11">
        <f>Data_Extraction!A1310</f>
        <v>44635.534351851849</v>
      </c>
      <c r="O1310" s="15">
        <f t="shared" si="122"/>
        <v>44635</v>
      </c>
      <c r="P1310" s="16">
        <f t="shared" si="123"/>
        <v>0.53435185185185186</v>
      </c>
      <c r="Q1310" s="12">
        <f>IF(Data_Extraction!B1310="",Data_Extraction!$J1310*(Q$1),Data_Extraction!B1310)</f>
        <v>63</v>
      </c>
      <c r="R1310" s="12">
        <f>IF(Data_Extraction!C1310="",Data_Extraction!$J1310*(R$1),Data_Extraction!C1310)</f>
        <v>64.400000000000006</v>
      </c>
      <c r="S1310" s="12">
        <f>IF(Data_Extraction!D1310="",Data_Extraction!$J1310*(S$1),Data_Extraction!D1310)</f>
        <v>72.8</v>
      </c>
      <c r="T1310" s="12">
        <f>IF(Data_Extraction!E1310="",Data_Extraction!$J1310*(T$1),Data_Extraction!E1310)</f>
        <v>66.5</v>
      </c>
      <c r="U1310" s="12">
        <f>IF(Data_Extraction!F1310="",Data_Extraction!$J1310*(U$1),Data_Extraction!F1310)</f>
        <v>68.599999999999994</v>
      </c>
      <c r="V1310" s="12">
        <f>IF(Data_Extraction!G1310="",Data_Extraction!$J1310*(V$1),Data_Extraction!G1310)</f>
        <v>63.7</v>
      </c>
      <c r="W1310" s="12">
        <f>IF(Data_Extraction!H1310="",Data_Extraction!$J1310*(W$1),Data_Extraction!H1310)</f>
        <v>74.900000000000006</v>
      </c>
      <c r="X1310" s="12">
        <f>IF(Data_Extraction!I1310="",Data_Extraction!$J1310*(X$1),Data_Extraction!I1310)</f>
        <v>70</v>
      </c>
      <c r="Y1310" s="13">
        <f t="shared" si="120"/>
        <v>67.987499999999997</v>
      </c>
      <c r="Z1310" s="17" t="str">
        <f t="shared" si="124"/>
        <v>Afternoon</v>
      </c>
      <c r="AA1310" s="14" t="str">
        <f>VLOOKUP($N1310,'HeartRate-2022-03-21-1647950188'!$C:$G,2,0)</f>
        <v>Hands on</v>
      </c>
      <c r="AB1310" s="14" t="str">
        <f>VLOOKUP($N1310,'HeartRate-2022-03-21-1647950188'!$C:$G,3,0)</f>
        <v>Off Campus</v>
      </c>
      <c r="AC1310" s="14" t="str">
        <f>VLOOKUP($N1310,'HeartRate-2022-03-21-1647950188'!$C:$G,4,0)</f>
        <v>Standing</v>
      </c>
      <c r="AD1310" s="14" t="str">
        <f>VLOOKUP($N1310,'HeartRate-2022-03-21-1647950188'!$C:$G,5,0)</f>
        <v>Technical Contexts</v>
      </c>
      <c r="AE1310">
        <f t="shared" si="125"/>
        <v>0</v>
      </c>
      <c r="AF1310" s="18">
        <v>44635</v>
      </c>
      <c r="AG1310" s="19">
        <v>0.53435185185185186</v>
      </c>
    </row>
    <row r="1311" spans="1:33" x14ac:dyDescent="0.3">
      <c r="A1311" s="5">
        <v>44635.534398148149</v>
      </c>
      <c r="B1311" t="str">
        <f>IFERROR(AVERAGEIFS('HeartRate-2022-03-21-1647950188'!$B:$B,'HeartRate-2022-03-21-1647950188'!$A:$A,Data_Extraction!B$2,'HeartRate-2022-03-21-1647950188'!$C:$C,Data_Extraction!$A1311),"")</f>
        <v/>
      </c>
      <c r="C1311" t="str">
        <f>IFERROR(AVERAGEIFS('HeartRate-2022-03-21-1647950188'!$B:$B,'HeartRate-2022-03-21-1647950188'!$A:$A,Data_Extraction!C$2,'HeartRate-2022-03-21-1647950188'!$C:$C,Data_Extraction!$A1311),"")</f>
        <v/>
      </c>
      <c r="D1311" t="str">
        <f>IFERROR(AVERAGEIFS('HeartRate-2022-03-21-1647950188'!$B:$B,'HeartRate-2022-03-21-1647950188'!$A:$A,Data_Extraction!D$2,'HeartRate-2022-03-21-1647950188'!$C:$C,Data_Extraction!$A1311),"")</f>
        <v/>
      </c>
      <c r="E1311" t="str">
        <f>IFERROR(AVERAGEIFS('HeartRate-2022-03-21-1647950188'!$B:$B,'HeartRate-2022-03-21-1647950188'!$A:$A,Data_Extraction!E$2,'HeartRate-2022-03-21-1647950188'!$C:$C,Data_Extraction!$A1311),"")</f>
        <v/>
      </c>
      <c r="F1311" t="str">
        <f>IFERROR(AVERAGEIFS('HeartRate-2022-03-21-1647950188'!$B:$B,'HeartRate-2022-03-21-1647950188'!$A:$A,Data_Extraction!F$2,'HeartRate-2022-03-21-1647950188'!$C:$C,Data_Extraction!$A1311),"")</f>
        <v/>
      </c>
      <c r="G1311" t="str">
        <f>IFERROR(AVERAGEIFS('HeartRate-2022-03-21-1647950188'!$B:$B,'HeartRate-2022-03-21-1647950188'!$A:$A,Data_Extraction!G$2,'HeartRate-2022-03-21-1647950188'!$C:$C,Data_Extraction!$A1311),"")</f>
        <v/>
      </c>
      <c r="H1311">
        <f>IFERROR(AVERAGEIFS('HeartRate-2022-03-21-1647950188'!$B:$B,'HeartRate-2022-03-21-1647950188'!$A:$A,Data_Extraction!H$2,'HeartRate-2022-03-21-1647950188'!$C:$C,Data_Extraction!$A1311),"")</f>
        <v>81</v>
      </c>
      <c r="I1311" t="str">
        <f>IFERROR(AVERAGEIFS('HeartRate-2022-03-21-1647950188'!$B:$B,'HeartRate-2022-03-21-1647950188'!$A:$A,Data_Extraction!I$2,'HeartRate-2022-03-21-1647950188'!$C:$C,Data_Extraction!$A1311),"")</f>
        <v/>
      </c>
      <c r="J1311" s="8">
        <f t="shared" si="121"/>
        <v>81</v>
      </c>
      <c r="N1311" s="11">
        <f>Data_Extraction!A1311</f>
        <v>44635.534398148149</v>
      </c>
      <c r="O1311" s="15">
        <f t="shared" si="122"/>
        <v>44635</v>
      </c>
      <c r="P1311" s="16">
        <f t="shared" si="123"/>
        <v>0.53439814814814812</v>
      </c>
      <c r="Q1311" s="12">
        <f>IF(Data_Extraction!B1311="",Data_Extraction!$J1311*(Q$1),Data_Extraction!B1311)</f>
        <v>72.900000000000006</v>
      </c>
      <c r="R1311" s="12">
        <f>IF(Data_Extraction!C1311="",Data_Extraction!$J1311*(R$1),Data_Extraction!C1311)</f>
        <v>74.52000000000001</v>
      </c>
      <c r="S1311" s="12">
        <f>IF(Data_Extraction!D1311="",Data_Extraction!$J1311*(S$1),Data_Extraction!D1311)</f>
        <v>84.240000000000009</v>
      </c>
      <c r="T1311" s="12">
        <f>IF(Data_Extraction!E1311="",Data_Extraction!$J1311*(T$1),Data_Extraction!E1311)</f>
        <v>76.95</v>
      </c>
      <c r="U1311" s="12">
        <f>IF(Data_Extraction!F1311="",Data_Extraction!$J1311*(U$1),Data_Extraction!F1311)</f>
        <v>79.38</v>
      </c>
      <c r="V1311" s="12">
        <f>IF(Data_Extraction!G1311="",Data_Extraction!$J1311*(V$1),Data_Extraction!G1311)</f>
        <v>73.710000000000008</v>
      </c>
      <c r="W1311" s="12">
        <f>IF(Data_Extraction!H1311="",Data_Extraction!$J1311*(W$1),Data_Extraction!H1311)</f>
        <v>81</v>
      </c>
      <c r="X1311" s="12">
        <f>IF(Data_Extraction!I1311="",Data_Extraction!$J1311*(X$1),Data_Extraction!I1311)</f>
        <v>78.569999999999993</v>
      </c>
      <c r="Y1311" s="13">
        <f t="shared" si="120"/>
        <v>77.658749999999998</v>
      </c>
      <c r="Z1311" s="17" t="str">
        <f t="shared" si="124"/>
        <v>Afternoon</v>
      </c>
      <c r="AA1311" s="14" t="str">
        <f>VLOOKUP($N1311,'HeartRate-2022-03-21-1647950188'!$C:$G,2,0)</f>
        <v>Hands on</v>
      </c>
      <c r="AB1311" s="14" t="str">
        <f>VLOOKUP($N1311,'HeartRate-2022-03-21-1647950188'!$C:$G,3,0)</f>
        <v>Off Campus</v>
      </c>
      <c r="AC1311" s="14" t="str">
        <f>VLOOKUP($N1311,'HeartRate-2022-03-21-1647950188'!$C:$G,4,0)</f>
        <v>Standing</v>
      </c>
      <c r="AD1311" s="14" t="str">
        <f>VLOOKUP($N1311,'HeartRate-2022-03-21-1647950188'!$C:$G,5,0)</f>
        <v>Technical Contexts</v>
      </c>
      <c r="AE1311">
        <f t="shared" si="125"/>
        <v>0</v>
      </c>
      <c r="AF1311" s="18">
        <v>44635</v>
      </c>
      <c r="AG1311" s="19">
        <v>0.53439814814814812</v>
      </c>
    </row>
    <row r="1312" spans="1:33" x14ac:dyDescent="0.3">
      <c r="A1312" s="5">
        <v>44635.534479166665</v>
      </c>
      <c r="B1312" t="str">
        <f>IFERROR(AVERAGEIFS('HeartRate-2022-03-21-1647950188'!$B:$B,'HeartRate-2022-03-21-1647950188'!$A:$A,Data_Extraction!B$2,'HeartRate-2022-03-21-1647950188'!$C:$C,Data_Extraction!$A1312),"")</f>
        <v/>
      </c>
      <c r="C1312" t="str">
        <f>IFERROR(AVERAGEIFS('HeartRate-2022-03-21-1647950188'!$B:$B,'HeartRate-2022-03-21-1647950188'!$A:$A,Data_Extraction!C$2,'HeartRate-2022-03-21-1647950188'!$C:$C,Data_Extraction!$A1312),"")</f>
        <v/>
      </c>
      <c r="D1312" t="str">
        <f>IFERROR(AVERAGEIFS('HeartRate-2022-03-21-1647950188'!$B:$B,'HeartRate-2022-03-21-1647950188'!$A:$A,Data_Extraction!D$2,'HeartRate-2022-03-21-1647950188'!$C:$C,Data_Extraction!$A1312),"")</f>
        <v/>
      </c>
      <c r="E1312" t="str">
        <f>IFERROR(AVERAGEIFS('HeartRate-2022-03-21-1647950188'!$B:$B,'HeartRate-2022-03-21-1647950188'!$A:$A,Data_Extraction!E$2,'HeartRate-2022-03-21-1647950188'!$C:$C,Data_Extraction!$A1312),"")</f>
        <v/>
      </c>
      <c r="F1312" t="str">
        <f>IFERROR(AVERAGEIFS('HeartRate-2022-03-21-1647950188'!$B:$B,'HeartRate-2022-03-21-1647950188'!$A:$A,Data_Extraction!F$2,'HeartRate-2022-03-21-1647950188'!$C:$C,Data_Extraction!$A1312),"")</f>
        <v/>
      </c>
      <c r="G1312" t="str">
        <f>IFERROR(AVERAGEIFS('HeartRate-2022-03-21-1647950188'!$B:$B,'HeartRate-2022-03-21-1647950188'!$A:$A,Data_Extraction!G$2,'HeartRate-2022-03-21-1647950188'!$C:$C,Data_Extraction!$A1312),"")</f>
        <v/>
      </c>
      <c r="H1312" t="str">
        <f>IFERROR(AVERAGEIFS('HeartRate-2022-03-21-1647950188'!$B:$B,'HeartRate-2022-03-21-1647950188'!$A:$A,Data_Extraction!H$2,'HeartRate-2022-03-21-1647950188'!$C:$C,Data_Extraction!$A1312),"")</f>
        <v/>
      </c>
      <c r="I1312">
        <f>IFERROR(AVERAGEIFS('HeartRate-2022-03-21-1647950188'!$B:$B,'HeartRate-2022-03-21-1647950188'!$A:$A,Data_Extraction!I$2,'HeartRate-2022-03-21-1647950188'!$C:$C,Data_Extraction!$A1312),"")</f>
        <v>75</v>
      </c>
      <c r="J1312" s="8">
        <f t="shared" si="121"/>
        <v>75</v>
      </c>
      <c r="N1312" s="11">
        <f>Data_Extraction!A1312</f>
        <v>44635.534479166665</v>
      </c>
      <c r="O1312" s="15">
        <f t="shared" si="122"/>
        <v>44635</v>
      </c>
      <c r="P1312" s="16">
        <f t="shared" si="123"/>
        <v>0.53447916666666673</v>
      </c>
      <c r="Q1312" s="12">
        <f>IF(Data_Extraction!B1312="",Data_Extraction!$J1312*(Q$1),Data_Extraction!B1312)</f>
        <v>67.5</v>
      </c>
      <c r="R1312" s="12">
        <f>IF(Data_Extraction!C1312="",Data_Extraction!$J1312*(R$1),Data_Extraction!C1312)</f>
        <v>69</v>
      </c>
      <c r="S1312" s="12">
        <f>IF(Data_Extraction!D1312="",Data_Extraction!$J1312*(S$1),Data_Extraction!D1312)</f>
        <v>78</v>
      </c>
      <c r="T1312" s="12">
        <f>IF(Data_Extraction!E1312="",Data_Extraction!$J1312*(T$1),Data_Extraction!E1312)</f>
        <v>71.25</v>
      </c>
      <c r="U1312" s="12">
        <f>IF(Data_Extraction!F1312="",Data_Extraction!$J1312*(U$1),Data_Extraction!F1312)</f>
        <v>73.5</v>
      </c>
      <c r="V1312" s="12">
        <f>IF(Data_Extraction!G1312="",Data_Extraction!$J1312*(V$1),Data_Extraction!G1312)</f>
        <v>68.25</v>
      </c>
      <c r="W1312" s="12">
        <f>IF(Data_Extraction!H1312="",Data_Extraction!$J1312*(W$1),Data_Extraction!H1312)</f>
        <v>80.25</v>
      </c>
      <c r="X1312" s="12">
        <f>IF(Data_Extraction!I1312="",Data_Extraction!$J1312*(X$1),Data_Extraction!I1312)</f>
        <v>75</v>
      </c>
      <c r="Y1312" s="13">
        <f t="shared" si="120"/>
        <v>72.84375</v>
      </c>
      <c r="Z1312" s="17" t="str">
        <f t="shared" si="124"/>
        <v>Afternoon</v>
      </c>
      <c r="AA1312" s="14" t="str">
        <f>VLOOKUP($N1312,'HeartRate-2022-03-21-1647950188'!$C:$G,2,0)</f>
        <v>Hands on</v>
      </c>
      <c r="AB1312" s="14" t="str">
        <f>VLOOKUP($N1312,'HeartRate-2022-03-21-1647950188'!$C:$G,3,0)</f>
        <v>Off Campus</v>
      </c>
      <c r="AC1312" s="14" t="str">
        <f>VLOOKUP($N1312,'HeartRate-2022-03-21-1647950188'!$C:$G,4,0)</f>
        <v>Standing</v>
      </c>
      <c r="AD1312" s="14" t="str">
        <f>VLOOKUP($N1312,'HeartRate-2022-03-21-1647950188'!$C:$G,5,0)</f>
        <v>Technical Contexts</v>
      </c>
      <c r="AE1312">
        <f t="shared" si="125"/>
        <v>0</v>
      </c>
      <c r="AF1312" s="18">
        <v>44635</v>
      </c>
      <c r="AG1312" s="19">
        <v>0.53447916666666673</v>
      </c>
    </row>
    <row r="1313" spans="1:33" x14ac:dyDescent="0.3">
      <c r="A1313" s="5">
        <v>44635.53460648148</v>
      </c>
      <c r="B1313" t="str">
        <f>IFERROR(AVERAGEIFS('HeartRate-2022-03-21-1647950188'!$B:$B,'HeartRate-2022-03-21-1647950188'!$A:$A,Data_Extraction!B$2,'HeartRate-2022-03-21-1647950188'!$C:$C,Data_Extraction!$A1313),"")</f>
        <v/>
      </c>
      <c r="C1313" t="str">
        <f>IFERROR(AVERAGEIFS('HeartRate-2022-03-21-1647950188'!$B:$B,'HeartRate-2022-03-21-1647950188'!$A:$A,Data_Extraction!C$2,'HeartRate-2022-03-21-1647950188'!$C:$C,Data_Extraction!$A1313),"")</f>
        <v/>
      </c>
      <c r="D1313" t="str">
        <f>IFERROR(AVERAGEIFS('HeartRate-2022-03-21-1647950188'!$B:$B,'HeartRate-2022-03-21-1647950188'!$A:$A,Data_Extraction!D$2,'HeartRate-2022-03-21-1647950188'!$C:$C,Data_Extraction!$A1313),"")</f>
        <v/>
      </c>
      <c r="E1313" t="str">
        <f>IFERROR(AVERAGEIFS('HeartRate-2022-03-21-1647950188'!$B:$B,'HeartRate-2022-03-21-1647950188'!$A:$A,Data_Extraction!E$2,'HeartRate-2022-03-21-1647950188'!$C:$C,Data_Extraction!$A1313),"")</f>
        <v/>
      </c>
      <c r="F1313" t="str">
        <f>IFERROR(AVERAGEIFS('HeartRate-2022-03-21-1647950188'!$B:$B,'HeartRate-2022-03-21-1647950188'!$A:$A,Data_Extraction!F$2,'HeartRate-2022-03-21-1647950188'!$C:$C,Data_Extraction!$A1313),"")</f>
        <v/>
      </c>
      <c r="G1313" t="str">
        <f>IFERROR(AVERAGEIFS('HeartRate-2022-03-21-1647950188'!$B:$B,'HeartRate-2022-03-21-1647950188'!$A:$A,Data_Extraction!G$2,'HeartRate-2022-03-21-1647950188'!$C:$C,Data_Extraction!$A1313),"")</f>
        <v/>
      </c>
      <c r="H1313" t="str">
        <f>IFERROR(AVERAGEIFS('HeartRate-2022-03-21-1647950188'!$B:$B,'HeartRate-2022-03-21-1647950188'!$A:$A,Data_Extraction!H$2,'HeartRate-2022-03-21-1647950188'!$C:$C,Data_Extraction!$A1313),"")</f>
        <v/>
      </c>
      <c r="I1313">
        <f>IFERROR(AVERAGEIFS('HeartRate-2022-03-21-1647950188'!$B:$B,'HeartRate-2022-03-21-1647950188'!$A:$A,Data_Extraction!I$2,'HeartRate-2022-03-21-1647950188'!$C:$C,Data_Extraction!$A1313),"")</f>
        <v>78</v>
      </c>
      <c r="J1313" s="8">
        <f t="shared" si="121"/>
        <v>78</v>
      </c>
      <c r="N1313" s="11">
        <f>Data_Extraction!A1313</f>
        <v>44635.53460648148</v>
      </c>
      <c r="O1313" s="15">
        <f t="shared" si="122"/>
        <v>44635</v>
      </c>
      <c r="P1313" s="16">
        <f t="shared" si="123"/>
        <v>0.53460648148148149</v>
      </c>
      <c r="Q1313" s="12">
        <f>IF(Data_Extraction!B1313="",Data_Extraction!$J1313*(Q$1),Data_Extraction!B1313)</f>
        <v>70.2</v>
      </c>
      <c r="R1313" s="12">
        <f>IF(Data_Extraction!C1313="",Data_Extraction!$J1313*(R$1),Data_Extraction!C1313)</f>
        <v>71.760000000000005</v>
      </c>
      <c r="S1313" s="12">
        <f>IF(Data_Extraction!D1313="",Data_Extraction!$J1313*(S$1),Data_Extraction!D1313)</f>
        <v>81.12</v>
      </c>
      <c r="T1313" s="12">
        <f>IF(Data_Extraction!E1313="",Data_Extraction!$J1313*(T$1),Data_Extraction!E1313)</f>
        <v>74.099999999999994</v>
      </c>
      <c r="U1313" s="12">
        <f>IF(Data_Extraction!F1313="",Data_Extraction!$J1313*(U$1),Data_Extraction!F1313)</f>
        <v>76.44</v>
      </c>
      <c r="V1313" s="12">
        <f>IF(Data_Extraction!G1313="",Data_Extraction!$J1313*(V$1),Data_Extraction!G1313)</f>
        <v>70.98</v>
      </c>
      <c r="W1313" s="12">
        <f>IF(Data_Extraction!H1313="",Data_Extraction!$J1313*(W$1),Data_Extraction!H1313)</f>
        <v>83.460000000000008</v>
      </c>
      <c r="X1313" s="12">
        <f>IF(Data_Extraction!I1313="",Data_Extraction!$J1313*(X$1),Data_Extraction!I1313)</f>
        <v>78</v>
      </c>
      <c r="Y1313" s="13">
        <f t="shared" si="120"/>
        <v>75.757500000000007</v>
      </c>
      <c r="Z1313" s="17" t="str">
        <f t="shared" si="124"/>
        <v>Afternoon</v>
      </c>
      <c r="AA1313" s="14" t="str">
        <f>VLOOKUP($N1313,'HeartRate-2022-03-21-1647950188'!$C:$G,2,0)</f>
        <v>Hands on</v>
      </c>
      <c r="AB1313" s="14" t="str">
        <f>VLOOKUP($N1313,'HeartRate-2022-03-21-1647950188'!$C:$G,3,0)</f>
        <v>Off Campus</v>
      </c>
      <c r="AC1313" s="14" t="str">
        <f>VLOOKUP($N1313,'HeartRate-2022-03-21-1647950188'!$C:$G,4,0)</f>
        <v>Standing</v>
      </c>
      <c r="AD1313" s="14" t="str">
        <f>VLOOKUP($N1313,'HeartRate-2022-03-21-1647950188'!$C:$G,5,0)</f>
        <v>Technical Contexts</v>
      </c>
      <c r="AE1313">
        <f t="shared" si="125"/>
        <v>0</v>
      </c>
      <c r="AF1313" s="18">
        <v>44635</v>
      </c>
      <c r="AG1313" s="19">
        <v>0.53460648148148149</v>
      </c>
    </row>
    <row r="1314" spans="1:33" x14ac:dyDescent="0.3">
      <c r="A1314" s="5">
        <v>44635.534710648149</v>
      </c>
      <c r="B1314" t="str">
        <f>IFERROR(AVERAGEIFS('HeartRate-2022-03-21-1647950188'!$B:$B,'HeartRate-2022-03-21-1647950188'!$A:$A,Data_Extraction!B$2,'HeartRate-2022-03-21-1647950188'!$C:$C,Data_Extraction!$A1314),"")</f>
        <v/>
      </c>
      <c r="C1314" t="str">
        <f>IFERROR(AVERAGEIFS('HeartRate-2022-03-21-1647950188'!$B:$B,'HeartRate-2022-03-21-1647950188'!$A:$A,Data_Extraction!C$2,'HeartRate-2022-03-21-1647950188'!$C:$C,Data_Extraction!$A1314),"")</f>
        <v/>
      </c>
      <c r="D1314" t="str">
        <f>IFERROR(AVERAGEIFS('HeartRate-2022-03-21-1647950188'!$B:$B,'HeartRate-2022-03-21-1647950188'!$A:$A,Data_Extraction!D$2,'HeartRate-2022-03-21-1647950188'!$C:$C,Data_Extraction!$A1314),"")</f>
        <v/>
      </c>
      <c r="E1314" t="str">
        <f>IFERROR(AVERAGEIFS('HeartRate-2022-03-21-1647950188'!$B:$B,'HeartRate-2022-03-21-1647950188'!$A:$A,Data_Extraction!E$2,'HeartRate-2022-03-21-1647950188'!$C:$C,Data_Extraction!$A1314),"")</f>
        <v/>
      </c>
      <c r="F1314" t="str">
        <f>IFERROR(AVERAGEIFS('HeartRate-2022-03-21-1647950188'!$B:$B,'HeartRate-2022-03-21-1647950188'!$A:$A,Data_Extraction!F$2,'HeartRate-2022-03-21-1647950188'!$C:$C,Data_Extraction!$A1314),"")</f>
        <v/>
      </c>
      <c r="G1314">
        <f>IFERROR(AVERAGEIFS('HeartRate-2022-03-21-1647950188'!$B:$B,'HeartRate-2022-03-21-1647950188'!$A:$A,Data_Extraction!G$2,'HeartRate-2022-03-21-1647950188'!$C:$C,Data_Extraction!$A1314),"")</f>
        <v>108</v>
      </c>
      <c r="H1314" t="str">
        <f>IFERROR(AVERAGEIFS('HeartRate-2022-03-21-1647950188'!$B:$B,'HeartRate-2022-03-21-1647950188'!$A:$A,Data_Extraction!H$2,'HeartRate-2022-03-21-1647950188'!$C:$C,Data_Extraction!$A1314),"")</f>
        <v/>
      </c>
      <c r="I1314">
        <f>IFERROR(AVERAGEIFS('HeartRate-2022-03-21-1647950188'!$B:$B,'HeartRate-2022-03-21-1647950188'!$A:$A,Data_Extraction!I$2,'HeartRate-2022-03-21-1647950188'!$C:$C,Data_Extraction!$A1314),"")</f>
        <v>72</v>
      </c>
      <c r="J1314" s="8">
        <f t="shared" si="121"/>
        <v>90</v>
      </c>
      <c r="N1314" s="11">
        <f>Data_Extraction!A1314</f>
        <v>44635.534710648149</v>
      </c>
      <c r="O1314" s="15">
        <f t="shared" si="122"/>
        <v>44635</v>
      </c>
      <c r="P1314" s="16">
        <f t="shared" si="123"/>
        <v>0.53471064814814817</v>
      </c>
      <c r="Q1314" s="12">
        <f>IF(Data_Extraction!B1314="",Data_Extraction!$J1314*(Q$1),Data_Extraction!B1314)</f>
        <v>81</v>
      </c>
      <c r="R1314" s="12">
        <f>IF(Data_Extraction!C1314="",Data_Extraction!$J1314*(R$1),Data_Extraction!C1314)</f>
        <v>82.8</v>
      </c>
      <c r="S1314" s="12">
        <f>IF(Data_Extraction!D1314="",Data_Extraction!$J1314*(S$1),Data_Extraction!D1314)</f>
        <v>93.600000000000009</v>
      </c>
      <c r="T1314" s="12">
        <f>IF(Data_Extraction!E1314="",Data_Extraction!$J1314*(T$1),Data_Extraction!E1314)</f>
        <v>85.5</v>
      </c>
      <c r="U1314" s="12">
        <f>IF(Data_Extraction!F1314="",Data_Extraction!$J1314*(U$1),Data_Extraction!F1314)</f>
        <v>88.2</v>
      </c>
      <c r="V1314" s="12">
        <f>IF(Data_Extraction!G1314="",Data_Extraction!$J1314*(V$1),Data_Extraction!G1314)</f>
        <v>108</v>
      </c>
      <c r="W1314" s="12">
        <f>IF(Data_Extraction!H1314="",Data_Extraction!$J1314*(W$1),Data_Extraction!H1314)</f>
        <v>96.300000000000011</v>
      </c>
      <c r="X1314" s="12">
        <f>IF(Data_Extraction!I1314="",Data_Extraction!$J1314*(X$1),Data_Extraction!I1314)</f>
        <v>72</v>
      </c>
      <c r="Y1314" s="13">
        <f t="shared" si="120"/>
        <v>88.425000000000011</v>
      </c>
      <c r="Z1314" s="17" t="str">
        <f t="shared" si="124"/>
        <v>Afternoon</v>
      </c>
      <c r="AA1314" s="14" t="str">
        <f>VLOOKUP($N1314,'HeartRate-2022-03-21-1647950188'!$C:$G,2,0)</f>
        <v>Hands on</v>
      </c>
      <c r="AB1314" s="14" t="str">
        <f>VLOOKUP($N1314,'HeartRate-2022-03-21-1647950188'!$C:$G,3,0)</f>
        <v>Off Campus</v>
      </c>
      <c r="AC1314" s="14" t="str">
        <f>VLOOKUP($N1314,'HeartRate-2022-03-21-1647950188'!$C:$G,4,0)</f>
        <v>Standing</v>
      </c>
      <c r="AD1314" s="14" t="str">
        <f>VLOOKUP($N1314,'HeartRate-2022-03-21-1647950188'!$C:$G,5,0)</f>
        <v>Technical Contexts</v>
      </c>
      <c r="AE1314">
        <f t="shared" si="125"/>
        <v>0</v>
      </c>
      <c r="AF1314" s="18">
        <v>44635</v>
      </c>
      <c r="AG1314" s="19">
        <v>0.53471064814814817</v>
      </c>
    </row>
    <row r="1315" spans="1:33" x14ac:dyDescent="0.3">
      <c r="A1315" s="5">
        <v>44635.535405092596</v>
      </c>
      <c r="B1315" t="str">
        <f>IFERROR(AVERAGEIFS('HeartRate-2022-03-21-1647950188'!$B:$B,'HeartRate-2022-03-21-1647950188'!$A:$A,Data_Extraction!B$2,'HeartRate-2022-03-21-1647950188'!$C:$C,Data_Extraction!$A1315),"")</f>
        <v/>
      </c>
      <c r="C1315" t="str">
        <f>IFERROR(AVERAGEIFS('HeartRate-2022-03-21-1647950188'!$B:$B,'HeartRate-2022-03-21-1647950188'!$A:$A,Data_Extraction!C$2,'HeartRate-2022-03-21-1647950188'!$C:$C,Data_Extraction!$A1315),"")</f>
        <v/>
      </c>
      <c r="D1315" t="str">
        <f>IFERROR(AVERAGEIFS('HeartRate-2022-03-21-1647950188'!$B:$B,'HeartRate-2022-03-21-1647950188'!$A:$A,Data_Extraction!D$2,'HeartRate-2022-03-21-1647950188'!$C:$C,Data_Extraction!$A1315),"")</f>
        <v/>
      </c>
      <c r="E1315" t="str">
        <f>IFERROR(AVERAGEIFS('HeartRate-2022-03-21-1647950188'!$B:$B,'HeartRate-2022-03-21-1647950188'!$A:$A,Data_Extraction!E$2,'HeartRate-2022-03-21-1647950188'!$C:$C,Data_Extraction!$A1315),"")</f>
        <v/>
      </c>
      <c r="F1315" t="str">
        <f>IFERROR(AVERAGEIFS('HeartRate-2022-03-21-1647950188'!$B:$B,'HeartRate-2022-03-21-1647950188'!$A:$A,Data_Extraction!F$2,'HeartRate-2022-03-21-1647950188'!$C:$C,Data_Extraction!$A1315),"")</f>
        <v/>
      </c>
      <c r="G1315">
        <f>IFERROR(AVERAGEIFS('HeartRate-2022-03-21-1647950188'!$B:$B,'HeartRate-2022-03-21-1647950188'!$A:$A,Data_Extraction!G$2,'HeartRate-2022-03-21-1647950188'!$C:$C,Data_Extraction!$A1315),"")</f>
        <v>102</v>
      </c>
      <c r="H1315" t="str">
        <f>IFERROR(AVERAGEIFS('HeartRate-2022-03-21-1647950188'!$B:$B,'HeartRate-2022-03-21-1647950188'!$A:$A,Data_Extraction!H$2,'HeartRate-2022-03-21-1647950188'!$C:$C,Data_Extraction!$A1315),"")</f>
        <v/>
      </c>
      <c r="I1315">
        <f>IFERROR(AVERAGEIFS('HeartRate-2022-03-21-1647950188'!$B:$B,'HeartRate-2022-03-21-1647950188'!$A:$A,Data_Extraction!I$2,'HeartRate-2022-03-21-1647950188'!$C:$C,Data_Extraction!$A1315),"")</f>
        <v>72</v>
      </c>
      <c r="J1315" s="8">
        <f t="shared" si="121"/>
        <v>87</v>
      </c>
      <c r="N1315" s="11">
        <f>Data_Extraction!A1315</f>
        <v>44635.535405092596</v>
      </c>
      <c r="O1315" s="15">
        <f t="shared" si="122"/>
        <v>44635</v>
      </c>
      <c r="P1315" s="16">
        <f t="shared" si="123"/>
        <v>0.53540509259259261</v>
      </c>
      <c r="Q1315" s="12">
        <f>IF(Data_Extraction!B1315="",Data_Extraction!$J1315*(Q$1),Data_Extraction!B1315)</f>
        <v>78.3</v>
      </c>
      <c r="R1315" s="12">
        <f>IF(Data_Extraction!C1315="",Data_Extraction!$J1315*(R$1),Data_Extraction!C1315)</f>
        <v>80.040000000000006</v>
      </c>
      <c r="S1315" s="12">
        <f>IF(Data_Extraction!D1315="",Data_Extraction!$J1315*(S$1),Data_Extraction!D1315)</f>
        <v>90.48</v>
      </c>
      <c r="T1315" s="12">
        <f>IF(Data_Extraction!E1315="",Data_Extraction!$J1315*(T$1),Data_Extraction!E1315)</f>
        <v>82.649999999999991</v>
      </c>
      <c r="U1315" s="12">
        <f>IF(Data_Extraction!F1315="",Data_Extraction!$J1315*(U$1),Data_Extraction!F1315)</f>
        <v>85.26</v>
      </c>
      <c r="V1315" s="12">
        <f>IF(Data_Extraction!G1315="",Data_Extraction!$J1315*(V$1),Data_Extraction!G1315)</f>
        <v>102</v>
      </c>
      <c r="W1315" s="12">
        <f>IF(Data_Extraction!H1315="",Data_Extraction!$J1315*(W$1),Data_Extraction!H1315)</f>
        <v>93.09</v>
      </c>
      <c r="X1315" s="12">
        <f>IF(Data_Extraction!I1315="",Data_Extraction!$J1315*(X$1),Data_Extraction!I1315)</f>
        <v>72</v>
      </c>
      <c r="Y1315" s="13">
        <f t="shared" si="120"/>
        <v>85.477500000000006</v>
      </c>
      <c r="Z1315" s="17" t="str">
        <f t="shared" si="124"/>
        <v>Afternoon</v>
      </c>
      <c r="AA1315" s="14" t="str">
        <f>VLOOKUP($N1315,'HeartRate-2022-03-21-1647950188'!$C:$G,2,0)</f>
        <v>Hands on</v>
      </c>
      <c r="AB1315" s="14" t="str">
        <f>VLOOKUP($N1315,'HeartRate-2022-03-21-1647950188'!$C:$G,3,0)</f>
        <v>Off Campus</v>
      </c>
      <c r="AC1315" s="14" t="str">
        <f>VLOOKUP($N1315,'HeartRate-2022-03-21-1647950188'!$C:$G,4,0)</f>
        <v>Standing</v>
      </c>
      <c r="AD1315" s="14" t="str">
        <f>VLOOKUP($N1315,'HeartRate-2022-03-21-1647950188'!$C:$G,5,0)</f>
        <v>Technical Contexts</v>
      </c>
      <c r="AE1315">
        <f t="shared" si="125"/>
        <v>0</v>
      </c>
      <c r="AF1315" s="18">
        <v>44635</v>
      </c>
      <c r="AG1315" s="19">
        <v>0.53540509259259261</v>
      </c>
    </row>
    <row r="1316" spans="1:33" x14ac:dyDescent="0.3">
      <c r="A1316" s="5">
        <v>44635.535416666666</v>
      </c>
      <c r="B1316">
        <f>IFERROR(AVERAGEIFS('HeartRate-2022-03-21-1647950188'!$B:$B,'HeartRate-2022-03-21-1647950188'!$A:$A,Data_Extraction!B$2,'HeartRate-2022-03-21-1647950188'!$C:$C,Data_Extraction!$A1316),"")</f>
        <v>88</v>
      </c>
      <c r="C1316" t="str">
        <f>IFERROR(AVERAGEIFS('HeartRate-2022-03-21-1647950188'!$B:$B,'HeartRate-2022-03-21-1647950188'!$A:$A,Data_Extraction!C$2,'HeartRate-2022-03-21-1647950188'!$C:$C,Data_Extraction!$A1316),"")</f>
        <v/>
      </c>
      <c r="D1316" t="str">
        <f>IFERROR(AVERAGEIFS('HeartRate-2022-03-21-1647950188'!$B:$B,'HeartRate-2022-03-21-1647950188'!$A:$A,Data_Extraction!D$2,'HeartRate-2022-03-21-1647950188'!$C:$C,Data_Extraction!$A1316),"")</f>
        <v/>
      </c>
      <c r="E1316" t="str">
        <f>IFERROR(AVERAGEIFS('HeartRate-2022-03-21-1647950188'!$B:$B,'HeartRate-2022-03-21-1647950188'!$A:$A,Data_Extraction!E$2,'HeartRate-2022-03-21-1647950188'!$C:$C,Data_Extraction!$A1316),"")</f>
        <v/>
      </c>
      <c r="F1316" t="str">
        <f>IFERROR(AVERAGEIFS('HeartRate-2022-03-21-1647950188'!$B:$B,'HeartRate-2022-03-21-1647950188'!$A:$A,Data_Extraction!F$2,'HeartRate-2022-03-21-1647950188'!$C:$C,Data_Extraction!$A1316),"")</f>
        <v/>
      </c>
      <c r="G1316" t="str">
        <f>IFERROR(AVERAGEIFS('HeartRate-2022-03-21-1647950188'!$B:$B,'HeartRate-2022-03-21-1647950188'!$A:$A,Data_Extraction!G$2,'HeartRate-2022-03-21-1647950188'!$C:$C,Data_Extraction!$A1316),"")</f>
        <v/>
      </c>
      <c r="H1316">
        <f>IFERROR(AVERAGEIFS('HeartRate-2022-03-21-1647950188'!$B:$B,'HeartRate-2022-03-21-1647950188'!$A:$A,Data_Extraction!H$2,'HeartRate-2022-03-21-1647950188'!$C:$C,Data_Extraction!$A1316),"")</f>
        <v>80</v>
      </c>
      <c r="I1316" t="str">
        <f>IFERROR(AVERAGEIFS('HeartRate-2022-03-21-1647950188'!$B:$B,'HeartRate-2022-03-21-1647950188'!$A:$A,Data_Extraction!I$2,'HeartRate-2022-03-21-1647950188'!$C:$C,Data_Extraction!$A1316),"")</f>
        <v/>
      </c>
      <c r="J1316" s="8">
        <f t="shared" si="121"/>
        <v>84</v>
      </c>
      <c r="N1316" s="11">
        <f>Data_Extraction!A1316</f>
        <v>44635.535416666666</v>
      </c>
      <c r="O1316" s="15">
        <f t="shared" si="122"/>
        <v>44635</v>
      </c>
      <c r="P1316" s="16">
        <f t="shared" si="123"/>
        <v>0.53541666666666665</v>
      </c>
      <c r="Q1316" s="12">
        <f>IF(Data_Extraction!B1316="",Data_Extraction!$J1316*(Q$1),Data_Extraction!B1316)</f>
        <v>88</v>
      </c>
      <c r="R1316" s="12">
        <f>IF(Data_Extraction!C1316="",Data_Extraction!$J1316*(R$1),Data_Extraction!C1316)</f>
        <v>77.28</v>
      </c>
      <c r="S1316" s="12">
        <f>IF(Data_Extraction!D1316="",Data_Extraction!$J1316*(S$1),Data_Extraction!D1316)</f>
        <v>87.36</v>
      </c>
      <c r="T1316" s="12">
        <f>IF(Data_Extraction!E1316="",Data_Extraction!$J1316*(T$1),Data_Extraction!E1316)</f>
        <v>79.8</v>
      </c>
      <c r="U1316" s="12">
        <f>IF(Data_Extraction!F1316="",Data_Extraction!$J1316*(U$1),Data_Extraction!F1316)</f>
        <v>82.32</v>
      </c>
      <c r="V1316" s="12">
        <f>IF(Data_Extraction!G1316="",Data_Extraction!$J1316*(V$1),Data_Extraction!G1316)</f>
        <v>76.44</v>
      </c>
      <c r="W1316" s="12">
        <f>IF(Data_Extraction!H1316="",Data_Extraction!$J1316*(W$1),Data_Extraction!H1316)</f>
        <v>80</v>
      </c>
      <c r="X1316" s="12">
        <f>IF(Data_Extraction!I1316="",Data_Extraction!$J1316*(X$1),Data_Extraction!I1316)</f>
        <v>81.48</v>
      </c>
      <c r="Y1316" s="13">
        <f t="shared" si="120"/>
        <v>81.585000000000008</v>
      </c>
      <c r="Z1316" s="17" t="str">
        <f t="shared" si="124"/>
        <v>Afternoon</v>
      </c>
      <c r="AA1316" s="14" t="str">
        <f>VLOOKUP($N1316,'HeartRate-2022-03-21-1647950188'!$C:$G,2,0)</f>
        <v>Hands on</v>
      </c>
      <c r="AB1316" s="14" t="str">
        <f>VLOOKUP($N1316,'HeartRate-2022-03-21-1647950188'!$C:$G,3,0)</f>
        <v>Off Campus</v>
      </c>
      <c r="AC1316" s="14" t="str">
        <f>VLOOKUP($N1316,'HeartRate-2022-03-21-1647950188'!$C:$G,4,0)</f>
        <v>Standing</v>
      </c>
      <c r="AD1316" s="14" t="str">
        <f>VLOOKUP($N1316,'HeartRate-2022-03-21-1647950188'!$C:$G,5,0)</f>
        <v>Technical Contexts</v>
      </c>
      <c r="AE1316">
        <f t="shared" si="125"/>
        <v>0</v>
      </c>
      <c r="AF1316" s="18">
        <v>44635</v>
      </c>
      <c r="AG1316" s="19">
        <v>0.53541666666666665</v>
      </c>
    </row>
    <row r="1317" spans="1:33" x14ac:dyDescent="0.3">
      <c r="A1317" s="5">
        <v>44635.536099537036</v>
      </c>
      <c r="B1317" t="str">
        <f>IFERROR(AVERAGEIFS('HeartRate-2022-03-21-1647950188'!$B:$B,'HeartRate-2022-03-21-1647950188'!$A:$A,Data_Extraction!B$2,'HeartRate-2022-03-21-1647950188'!$C:$C,Data_Extraction!$A1317),"")</f>
        <v/>
      </c>
      <c r="C1317" t="str">
        <f>IFERROR(AVERAGEIFS('HeartRate-2022-03-21-1647950188'!$B:$B,'HeartRate-2022-03-21-1647950188'!$A:$A,Data_Extraction!C$2,'HeartRate-2022-03-21-1647950188'!$C:$C,Data_Extraction!$A1317),"")</f>
        <v/>
      </c>
      <c r="D1317" t="str">
        <f>IFERROR(AVERAGEIFS('HeartRate-2022-03-21-1647950188'!$B:$B,'HeartRate-2022-03-21-1647950188'!$A:$A,Data_Extraction!D$2,'HeartRate-2022-03-21-1647950188'!$C:$C,Data_Extraction!$A1317),"")</f>
        <v/>
      </c>
      <c r="E1317" t="str">
        <f>IFERROR(AVERAGEIFS('HeartRate-2022-03-21-1647950188'!$B:$B,'HeartRate-2022-03-21-1647950188'!$A:$A,Data_Extraction!E$2,'HeartRate-2022-03-21-1647950188'!$C:$C,Data_Extraction!$A1317),"")</f>
        <v/>
      </c>
      <c r="F1317" t="str">
        <f>IFERROR(AVERAGEIFS('HeartRate-2022-03-21-1647950188'!$B:$B,'HeartRate-2022-03-21-1647950188'!$A:$A,Data_Extraction!F$2,'HeartRate-2022-03-21-1647950188'!$C:$C,Data_Extraction!$A1317),"")</f>
        <v/>
      </c>
      <c r="G1317">
        <f>IFERROR(AVERAGEIFS('HeartRate-2022-03-21-1647950188'!$B:$B,'HeartRate-2022-03-21-1647950188'!$A:$A,Data_Extraction!G$2,'HeartRate-2022-03-21-1647950188'!$C:$C,Data_Extraction!$A1317),"")</f>
        <v>101</v>
      </c>
      <c r="H1317" t="str">
        <f>IFERROR(AVERAGEIFS('HeartRate-2022-03-21-1647950188'!$B:$B,'HeartRate-2022-03-21-1647950188'!$A:$A,Data_Extraction!H$2,'HeartRate-2022-03-21-1647950188'!$C:$C,Data_Extraction!$A1317),"")</f>
        <v/>
      </c>
      <c r="I1317">
        <f>IFERROR(AVERAGEIFS('HeartRate-2022-03-21-1647950188'!$B:$B,'HeartRate-2022-03-21-1647950188'!$A:$A,Data_Extraction!I$2,'HeartRate-2022-03-21-1647950188'!$C:$C,Data_Extraction!$A1317),"")</f>
        <v>72</v>
      </c>
      <c r="J1317" s="8">
        <f t="shared" si="121"/>
        <v>86.5</v>
      </c>
      <c r="N1317" s="11">
        <f>Data_Extraction!A1317</f>
        <v>44635.536099537036</v>
      </c>
      <c r="O1317" s="15">
        <f t="shared" si="122"/>
        <v>44635</v>
      </c>
      <c r="P1317" s="16">
        <f t="shared" si="123"/>
        <v>0.53609953703703705</v>
      </c>
      <c r="Q1317" s="12">
        <f>IF(Data_Extraction!B1317="",Data_Extraction!$J1317*(Q$1),Data_Extraction!B1317)</f>
        <v>77.850000000000009</v>
      </c>
      <c r="R1317" s="12">
        <f>IF(Data_Extraction!C1317="",Data_Extraction!$J1317*(R$1),Data_Extraction!C1317)</f>
        <v>79.58</v>
      </c>
      <c r="S1317" s="12">
        <f>IF(Data_Extraction!D1317="",Data_Extraction!$J1317*(S$1),Data_Extraction!D1317)</f>
        <v>89.960000000000008</v>
      </c>
      <c r="T1317" s="12">
        <f>IF(Data_Extraction!E1317="",Data_Extraction!$J1317*(T$1),Data_Extraction!E1317)</f>
        <v>82.174999999999997</v>
      </c>
      <c r="U1317" s="12">
        <f>IF(Data_Extraction!F1317="",Data_Extraction!$J1317*(U$1),Data_Extraction!F1317)</f>
        <v>84.77</v>
      </c>
      <c r="V1317" s="12">
        <f>IF(Data_Extraction!G1317="",Data_Extraction!$J1317*(V$1),Data_Extraction!G1317)</f>
        <v>101</v>
      </c>
      <c r="W1317" s="12">
        <f>IF(Data_Extraction!H1317="",Data_Extraction!$J1317*(W$1),Data_Extraction!H1317)</f>
        <v>92.555000000000007</v>
      </c>
      <c r="X1317" s="12">
        <f>IF(Data_Extraction!I1317="",Data_Extraction!$J1317*(X$1),Data_Extraction!I1317)</f>
        <v>72</v>
      </c>
      <c r="Y1317" s="13">
        <f t="shared" si="120"/>
        <v>84.986250000000013</v>
      </c>
      <c r="Z1317" s="17" t="str">
        <f t="shared" si="124"/>
        <v>Afternoon</v>
      </c>
      <c r="AA1317" s="14" t="str">
        <f>VLOOKUP($N1317,'HeartRate-2022-03-21-1647950188'!$C:$G,2,0)</f>
        <v>Hands on</v>
      </c>
      <c r="AB1317" s="14" t="str">
        <f>VLOOKUP($N1317,'HeartRate-2022-03-21-1647950188'!$C:$G,3,0)</f>
        <v>Off Campus</v>
      </c>
      <c r="AC1317" s="14" t="str">
        <f>VLOOKUP($N1317,'HeartRate-2022-03-21-1647950188'!$C:$G,4,0)</f>
        <v>Standing</v>
      </c>
      <c r="AD1317" s="14" t="str">
        <f>VLOOKUP($N1317,'HeartRate-2022-03-21-1647950188'!$C:$G,5,0)</f>
        <v>Technical Contexts</v>
      </c>
      <c r="AE1317">
        <f t="shared" si="125"/>
        <v>0</v>
      </c>
      <c r="AF1317" s="18">
        <v>44635</v>
      </c>
      <c r="AG1317" s="19">
        <v>0.53609953703703705</v>
      </c>
    </row>
    <row r="1318" spans="1:33" x14ac:dyDescent="0.3">
      <c r="A1318" s="5">
        <v>44635.536793981482</v>
      </c>
      <c r="B1318" t="str">
        <f>IFERROR(AVERAGEIFS('HeartRate-2022-03-21-1647950188'!$B:$B,'HeartRate-2022-03-21-1647950188'!$A:$A,Data_Extraction!B$2,'HeartRate-2022-03-21-1647950188'!$C:$C,Data_Extraction!$A1318),"")</f>
        <v/>
      </c>
      <c r="C1318" t="str">
        <f>IFERROR(AVERAGEIFS('HeartRate-2022-03-21-1647950188'!$B:$B,'HeartRate-2022-03-21-1647950188'!$A:$A,Data_Extraction!C$2,'HeartRate-2022-03-21-1647950188'!$C:$C,Data_Extraction!$A1318),"")</f>
        <v/>
      </c>
      <c r="D1318" t="str">
        <f>IFERROR(AVERAGEIFS('HeartRate-2022-03-21-1647950188'!$B:$B,'HeartRate-2022-03-21-1647950188'!$A:$A,Data_Extraction!D$2,'HeartRate-2022-03-21-1647950188'!$C:$C,Data_Extraction!$A1318),"")</f>
        <v/>
      </c>
      <c r="E1318" t="str">
        <f>IFERROR(AVERAGEIFS('HeartRate-2022-03-21-1647950188'!$B:$B,'HeartRate-2022-03-21-1647950188'!$A:$A,Data_Extraction!E$2,'HeartRate-2022-03-21-1647950188'!$C:$C,Data_Extraction!$A1318),"")</f>
        <v/>
      </c>
      <c r="F1318" t="str">
        <f>IFERROR(AVERAGEIFS('HeartRate-2022-03-21-1647950188'!$B:$B,'HeartRate-2022-03-21-1647950188'!$A:$A,Data_Extraction!F$2,'HeartRate-2022-03-21-1647950188'!$C:$C,Data_Extraction!$A1318),"")</f>
        <v/>
      </c>
      <c r="G1318">
        <f>IFERROR(AVERAGEIFS('HeartRate-2022-03-21-1647950188'!$B:$B,'HeartRate-2022-03-21-1647950188'!$A:$A,Data_Extraction!G$2,'HeartRate-2022-03-21-1647950188'!$C:$C,Data_Extraction!$A1318),"")</f>
        <v>101</v>
      </c>
      <c r="H1318" t="str">
        <f>IFERROR(AVERAGEIFS('HeartRate-2022-03-21-1647950188'!$B:$B,'HeartRate-2022-03-21-1647950188'!$A:$A,Data_Extraction!H$2,'HeartRate-2022-03-21-1647950188'!$C:$C,Data_Extraction!$A1318),"")</f>
        <v/>
      </c>
      <c r="I1318">
        <f>IFERROR(AVERAGEIFS('HeartRate-2022-03-21-1647950188'!$B:$B,'HeartRate-2022-03-21-1647950188'!$A:$A,Data_Extraction!I$2,'HeartRate-2022-03-21-1647950188'!$C:$C,Data_Extraction!$A1318),"")</f>
        <v>88</v>
      </c>
      <c r="J1318" s="8">
        <f t="shared" si="121"/>
        <v>94.5</v>
      </c>
      <c r="N1318" s="11">
        <f>Data_Extraction!A1318</f>
        <v>44635.536793981482</v>
      </c>
      <c r="O1318" s="15">
        <f t="shared" si="122"/>
        <v>44635</v>
      </c>
      <c r="P1318" s="16">
        <f t="shared" si="123"/>
        <v>0.5367939814814815</v>
      </c>
      <c r="Q1318" s="12">
        <f>IF(Data_Extraction!B1318="",Data_Extraction!$J1318*(Q$1),Data_Extraction!B1318)</f>
        <v>85.05</v>
      </c>
      <c r="R1318" s="12">
        <f>IF(Data_Extraction!C1318="",Data_Extraction!$J1318*(R$1),Data_Extraction!C1318)</f>
        <v>86.94</v>
      </c>
      <c r="S1318" s="12">
        <f>IF(Data_Extraction!D1318="",Data_Extraction!$J1318*(S$1),Data_Extraction!D1318)</f>
        <v>98.28</v>
      </c>
      <c r="T1318" s="12">
        <f>IF(Data_Extraction!E1318="",Data_Extraction!$J1318*(T$1),Data_Extraction!E1318)</f>
        <v>89.774999999999991</v>
      </c>
      <c r="U1318" s="12">
        <f>IF(Data_Extraction!F1318="",Data_Extraction!$J1318*(U$1),Data_Extraction!F1318)</f>
        <v>92.61</v>
      </c>
      <c r="V1318" s="12">
        <f>IF(Data_Extraction!G1318="",Data_Extraction!$J1318*(V$1),Data_Extraction!G1318)</f>
        <v>101</v>
      </c>
      <c r="W1318" s="12">
        <f>IF(Data_Extraction!H1318="",Data_Extraction!$J1318*(W$1),Data_Extraction!H1318)</f>
        <v>101.11500000000001</v>
      </c>
      <c r="X1318" s="12">
        <f>IF(Data_Extraction!I1318="",Data_Extraction!$J1318*(X$1),Data_Extraction!I1318)</f>
        <v>88</v>
      </c>
      <c r="Y1318" s="13">
        <f t="shared" si="120"/>
        <v>92.846249999999998</v>
      </c>
      <c r="Z1318" s="17" t="str">
        <f t="shared" si="124"/>
        <v>Afternoon</v>
      </c>
      <c r="AA1318" s="14" t="str">
        <f>VLOOKUP($N1318,'HeartRate-2022-03-21-1647950188'!$C:$G,2,0)</f>
        <v>Hands on</v>
      </c>
      <c r="AB1318" s="14" t="str">
        <f>VLOOKUP($N1318,'HeartRate-2022-03-21-1647950188'!$C:$G,3,0)</f>
        <v>Off Campus</v>
      </c>
      <c r="AC1318" s="14" t="str">
        <f>VLOOKUP($N1318,'HeartRate-2022-03-21-1647950188'!$C:$G,4,0)</f>
        <v>Standing</v>
      </c>
      <c r="AD1318" s="14" t="str">
        <f>VLOOKUP($N1318,'HeartRate-2022-03-21-1647950188'!$C:$G,5,0)</f>
        <v>Technical Contexts</v>
      </c>
      <c r="AE1318">
        <f t="shared" si="125"/>
        <v>0</v>
      </c>
      <c r="AF1318" s="18">
        <v>44635</v>
      </c>
      <c r="AG1318" s="19">
        <v>0.5367939814814815</v>
      </c>
    </row>
    <row r="1319" spans="1:33" x14ac:dyDescent="0.3">
      <c r="A1319" s="5">
        <v>44635.537488425929</v>
      </c>
      <c r="B1319" t="str">
        <f>IFERROR(AVERAGEIFS('HeartRate-2022-03-21-1647950188'!$B:$B,'HeartRate-2022-03-21-1647950188'!$A:$A,Data_Extraction!B$2,'HeartRate-2022-03-21-1647950188'!$C:$C,Data_Extraction!$A1319),"")</f>
        <v/>
      </c>
      <c r="C1319" t="str">
        <f>IFERROR(AVERAGEIFS('HeartRate-2022-03-21-1647950188'!$B:$B,'HeartRate-2022-03-21-1647950188'!$A:$A,Data_Extraction!C$2,'HeartRate-2022-03-21-1647950188'!$C:$C,Data_Extraction!$A1319),"")</f>
        <v/>
      </c>
      <c r="D1319" t="str">
        <f>IFERROR(AVERAGEIFS('HeartRate-2022-03-21-1647950188'!$B:$B,'HeartRate-2022-03-21-1647950188'!$A:$A,Data_Extraction!D$2,'HeartRate-2022-03-21-1647950188'!$C:$C,Data_Extraction!$A1319),"")</f>
        <v/>
      </c>
      <c r="E1319" t="str">
        <f>IFERROR(AVERAGEIFS('HeartRate-2022-03-21-1647950188'!$B:$B,'HeartRate-2022-03-21-1647950188'!$A:$A,Data_Extraction!E$2,'HeartRate-2022-03-21-1647950188'!$C:$C,Data_Extraction!$A1319),"")</f>
        <v/>
      </c>
      <c r="F1319" t="str">
        <f>IFERROR(AVERAGEIFS('HeartRate-2022-03-21-1647950188'!$B:$B,'HeartRate-2022-03-21-1647950188'!$A:$A,Data_Extraction!F$2,'HeartRate-2022-03-21-1647950188'!$C:$C,Data_Extraction!$A1319),"")</f>
        <v/>
      </c>
      <c r="G1319" t="str">
        <f>IFERROR(AVERAGEIFS('HeartRate-2022-03-21-1647950188'!$B:$B,'HeartRate-2022-03-21-1647950188'!$A:$A,Data_Extraction!G$2,'HeartRate-2022-03-21-1647950188'!$C:$C,Data_Extraction!$A1319),"")</f>
        <v/>
      </c>
      <c r="H1319" t="str">
        <f>IFERROR(AVERAGEIFS('HeartRate-2022-03-21-1647950188'!$B:$B,'HeartRate-2022-03-21-1647950188'!$A:$A,Data_Extraction!H$2,'HeartRate-2022-03-21-1647950188'!$C:$C,Data_Extraction!$A1319),"")</f>
        <v/>
      </c>
      <c r="I1319">
        <f>IFERROR(AVERAGEIFS('HeartRate-2022-03-21-1647950188'!$B:$B,'HeartRate-2022-03-21-1647950188'!$A:$A,Data_Extraction!I$2,'HeartRate-2022-03-21-1647950188'!$C:$C,Data_Extraction!$A1319),"")</f>
        <v>89</v>
      </c>
      <c r="J1319" s="8">
        <f t="shared" si="121"/>
        <v>89</v>
      </c>
      <c r="N1319" s="11">
        <f>Data_Extraction!A1319</f>
        <v>44635.537488425929</v>
      </c>
      <c r="O1319" s="15">
        <f t="shared" si="122"/>
        <v>44635</v>
      </c>
      <c r="P1319" s="16">
        <f t="shared" si="123"/>
        <v>0.53748842592592594</v>
      </c>
      <c r="Q1319" s="12">
        <f>IF(Data_Extraction!B1319="",Data_Extraction!$J1319*(Q$1),Data_Extraction!B1319)</f>
        <v>80.100000000000009</v>
      </c>
      <c r="R1319" s="12">
        <f>IF(Data_Extraction!C1319="",Data_Extraction!$J1319*(R$1),Data_Extraction!C1319)</f>
        <v>81.88000000000001</v>
      </c>
      <c r="S1319" s="12">
        <f>IF(Data_Extraction!D1319="",Data_Extraction!$J1319*(S$1),Data_Extraction!D1319)</f>
        <v>92.56</v>
      </c>
      <c r="T1319" s="12">
        <f>IF(Data_Extraction!E1319="",Data_Extraction!$J1319*(T$1),Data_Extraction!E1319)</f>
        <v>84.55</v>
      </c>
      <c r="U1319" s="12">
        <f>IF(Data_Extraction!F1319="",Data_Extraction!$J1319*(U$1),Data_Extraction!F1319)</f>
        <v>87.22</v>
      </c>
      <c r="V1319" s="12">
        <f>IF(Data_Extraction!G1319="",Data_Extraction!$J1319*(V$1),Data_Extraction!G1319)</f>
        <v>80.990000000000009</v>
      </c>
      <c r="W1319" s="12">
        <f>IF(Data_Extraction!H1319="",Data_Extraction!$J1319*(W$1),Data_Extraction!H1319)</f>
        <v>95.23</v>
      </c>
      <c r="X1319" s="12">
        <f>IF(Data_Extraction!I1319="",Data_Extraction!$J1319*(X$1),Data_Extraction!I1319)</f>
        <v>89</v>
      </c>
      <c r="Y1319" s="13">
        <f t="shared" si="120"/>
        <v>86.441250000000011</v>
      </c>
      <c r="Z1319" s="17" t="str">
        <f t="shared" si="124"/>
        <v>Afternoon</v>
      </c>
      <c r="AA1319" s="14" t="str">
        <f>VLOOKUP($N1319,'HeartRate-2022-03-21-1647950188'!$C:$G,2,0)</f>
        <v>Hands on</v>
      </c>
      <c r="AB1319" s="14" t="str">
        <f>VLOOKUP($N1319,'HeartRate-2022-03-21-1647950188'!$C:$G,3,0)</f>
        <v>Off Campus</v>
      </c>
      <c r="AC1319" s="14" t="str">
        <f>VLOOKUP($N1319,'HeartRate-2022-03-21-1647950188'!$C:$G,4,0)</f>
        <v>Standing</v>
      </c>
      <c r="AD1319" s="14" t="str">
        <f>VLOOKUP($N1319,'HeartRate-2022-03-21-1647950188'!$C:$G,5,0)</f>
        <v>Technical Contexts</v>
      </c>
      <c r="AE1319">
        <f t="shared" si="125"/>
        <v>0</v>
      </c>
      <c r="AF1319" s="18">
        <v>44635</v>
      </c>
      <c r="AG1319" s="19">
        <v>0.53748842592592594</v>
      </c>
    </row>
    <row r="1320" spans="1:33" x14ac:dyDescent="0.3">
      <c r="A1320" s="5">
        <v>44635.538182870368</v>
      </c>
      <c r="B1320" t="str">
        <f>IFERROR(AVERAGEIFS('HeartRate-2022-03-21-1647950188'!$B:$B,'HeartRate-2022-03-21-1647950188'!$A:$A,Data_Extraction!B$2,'HeartRate-2022-03-21-1647950188'!$C:$C,Data_Extraction!$A1320),"")</f>
        <v/>
      </c>
      <c r="C1320" t="str">
        <f>IFERROR(AVERAGEIFS('HeartRate-2022-03-21-1647950188'!$B:$B,'HeartRate-2022-03-21-1647950188'!$A:$A,Data_Extraction!C$2,'HeartRate-2022-03-21-1647950188'!$C:$C,Data_Extraction!$A1320),"")</f>
        <v/>
      </c>
      <c r="D1320" t="str">
        <f>IFERROR(AVERAGEIFS('HeartRate-2022-03-21-1647950188'!$B:$B,'HeartRate-2022-03-21-1647950188'!$A:$A,Data_Extraction!D$2,'HeartRate-2022-03-21-1647950188'!$C:$C,Data_Extraction!$A1320),"")</f>
        <v/>
      </c>
      <c r="E1320" t="str">
        <f>IFERROR(AVERAGEIFS('HeartRate-2022-03-21-1647950188'!$B:$B,'HeartRate-2022-03-21-1647950188'!$A:$A,Data_Extraction!E$2,'HeartRate-2022-03-21-1647950188'!$C:$C,Data_Extraction!$A1320),"")</f>
        <v/>
      </c>
      <c r="F1320" t="str">
        <f>IFERROR(AVERAGEIFS('HeartRate-2022-03-21-1647950188'!$B:$B,'HeartRate-2022-03-21-1647950188'!$A:$A,Data_Extraction!F$2,'HeartRate-2022-03-21-1647950188'!$C:$C,Data_Extraction!$A1320),"")</f>
        <v/>
      </c>
      <c r="G1320">
        <f>IFERROR(AVERAGEIFS('HeartRate-2022-03-21-1647950188'!$B:$B,'HeartRate-2022-03-21-1647950188'!$A:$A,Data_Extraction!G$2,'HeartRate-2022-03-21-1647950188'!$C:$C,Data_Extraction!$A1320),"")</f>
        <v>103</v>
      </c>
      <c r="H1320" t="str">
        <f>IFERROR(AVERAGEIFS('HeartRate-2022-03-21-1647950188'!$B:$B,'HeartRate-2022-03-21-1647950188'!$A:$A,Data_Extraction!H$2,'HeartRate-2022-03-21-1647950188'!$C:$C,Data_Extraction!$A1320),"")</f>
        <v/>
      </c>
      <c r="I1320">
        <f>IFERROR(AVERAGEIFS('HeartRate-2022-03-21-1647950188'!$B:$B,'HeartRate-2022-03-21-1647950188'!$A:$A,Data_Extraction!I$2,'HeartRate-2022-03-21-1647950188'!$C:$C,Data_Extraction!$A1320),"")</f>
        <v>93</v>
      </c>
      <c r="J1320" s="8">
        <f t="shared" si="121"/>
        <v>98</v>
      </c>
      <c r="N1320" s="11">
        <f>Data_Extraction!A1320</f>
        <v>44635.538182870368</v>
      </c>
      <c r="O1320" s="15">
        <f t="shared" si="122"/>
        <v>44635</v>
      </c>
      <c r="P1320" s="16">
        <f t="shared" si="123"/>
        <v>0.53818287037037038</v>
      </c>
      <c r="Q1320" s="12">
        <f>IF(Data_Extraction!B1320="",Data_Extraction!$J1320*(Q$1),Data_Extraction!B1320)</f>
        <v>88.2</v>
      </c>
      <c r="R1320" s="12">
        <f>IF(Data_Extraction!C1320="",Data_Extraction!$J1320*(R$1),Data_Extraction!C1320)</f>
        <v>90.160000000000011</v>
      </c>
      <c r="S1320" s="12">
        <f>IF(Data_Extraction!D1320="",Data_Extraction!$J1320*(S$1),Data_Extraction!D1320)</f>
        <v>101.92</v>
      </c>
      <c r="T1320" s="12">
        <f>IF(Data_Extraction!E1320="",Data_Extraction!$J1320*(T$1),Data_Extraction!E1320)</f>
        <v>93.1</v>
      </c>
      <c r="U1320" s="12">
        <f>IF(Data_Extraction!F1320="",Data_Extraction!$J1320*(U$1),Data_Extraction!F1320)</f>
        <v>96.039999999999992</v>
      </c>
      <c r="V1320" s="12">
        <f>IF(Data_Extraction!G1320="",Data_Extraction!$J1320*(V$1),Data_Extraction!G1320)</f>
        <v>103</v>
      </c>
      <c r="W1320" s="12">
        <f>IF(Data_Extraction!H1320="",Data_Extraction!$J1320*(W$1),Data_Extraction!H1320)</f>
        <v>104.86</v>
      </c>
      <c r="X1320" s="12">
        <f>IF(Data_Extraction!I1320="",Data_Extraction!$J1320*(X$1),Data_Extraction!I1320)</f>
        <v>93</v>
      </c>
      <c r="Y1320" s="13">
        <f t="shared" si="120"/>
        <v>96.284999999999997</v>
      </c>
      <c r="Z1320" s="17" t="str">
        <f t="shared" si="124"/>
        <v>Afternoon</v>
      </c>
      <c r="AA1320" s="14" t="str">
        <f>VLOOKUP($N1320,'HeartRate-2022-03-21-1647950188'!$C:$G,2,0)</f>
        <v>Hands on</v>
      </c>
      <c r="AB1320" s="14" t="str">
        <f>VLOOKUP($N1320,'HeartRate-2022-03-21-1647950188'!$C:$G,3,0)</f>
        <v>Off Campus</v>
      </c>
      <c r="AC1320" s="14" t="str">
        <f>VLOOKUP($N1320,'HeartRate-2022-03-21-1647950188'!$C:$G,4,0)</f>
        <v>Standing</v>
      </c>
      <c r="AD1320" s="14" t="str">
        <f>VLOOKUP($N1320,'HeartRate-2022-03-21-1647950188'!$C:$G,5,0)</f>
        <v>Technical Contexts</v>
      </c>
      <c r="AE1320">
        <f t="shared" si="125"/>
        <v>0</v>
      </c>
      <c r="AF1320" s="18">
        <v>44635</v>
      </c>
      <c r="AG1320" s="19">
        <v>0.53818287037037038</v>
      </c>
    </row>
    <row r="1321" spans="1:33" x14ac:dyDescent="0.3">
      <c r="A1321" s="5">
        <v>44635.538321759261</v>
      </c>
      <c r="B1321" t="str">
        <f>IFERROR(AVERAGEIFS('HeartRate-2022-03-21-1647950188'!$B:$B,'HeartRate-2022-03-21-1647950188'!$A:$A,Data_Extraction!B$2,'HeartRate-2022-03-21-1647950188'!$C:$C,Data_Extraction!$A1321),"")</f>
        <v/>
      </c>
      <c r="C1321" t="str">
        <f>IFERROR(AVERAGEIFS('HeartRate-2022-03-21-1647950188'!$B:$B,'HeartRate-2022-03-21-1647950188'!$A:$A,Data_Extraction!C$2,'HeartRate-2022-03-21-1647950188'!$C:$C,Data_Extraction!$A1321),"")</f>
        <v/>
      </c>
      <c r="D1321" t="str">
        <f>IFERROR(AVERAGEIFS('HeartRate-2022-03-21-1647950188'!$B:$B,'HeartRate-2022-03-21-1647950188'!$A:$A,Data_Extraction!D$2,'HeartRate-2022-03-21-1647950188'!$C:$C,Data_Extraction!$A1321),"")</f>
        <v/>
      </c>
      <c r="E1321" t="str">
        <f>IFERROR(AVERAGEIFS('HeartRate-2022-03-21-1647950188'!$B:$B,'HeartRate-2022-03-21-1647950188'!$A:$A,Data_Extraction!E$2,'HeartRate-2022-03-21-1647950188'!$C:$C,Data_Extraction!$A1321),"")</f>
        <v/>
      </c>
      <c r="F1321" t="str">
        <f>IFERROR(AVERAGEIFS('HeartRate-2022-03-21-1647950188'!$B:$B,'HeartRate-2022-03-21-1647950188'!$A:$A,Data_Extraction!F$2,'HeartRate-2022-03-21-1647950188'!$C:$C,Data_Extraction!$A1321),"")</f>
        <v/>
      </c>
      <c r="G1321" t="str">
        <f>IFERROR(AVERAGEIFS('HeartRate-2022-03-21-1647950188'!$B:$B,'HeartRate-2022-03-21-1647950188'!$A:$A,Data_Extraction!G$2,'HeartRate-2022-03-21-1647950188'!$C:$C,Data_Extraction!$A1321),"")</f>
        <v/>
      </c>
      <c r="H1321">
        <f>IFERROR(AVERAGEIFS('HeartRate-2022-03-21-1647950188'!$B:$B,'HeartRate-2022-03-21-1647950188'!$A:$A,Data_Extraction!H$2,'HeartRate-2022-03-21-1647950188'!$C:$C,Data_Extraction!$A1321),"")</f>
        <v>83</v>
      </c>
      <c r="I1321" t="str">
        <f>IFERROR(AVERAGEIFS('HeartRate-2022-03-21-1647950188'!$B:$B,'HeartRate-2022-03-21-1647950188'!$A:$A,Data_Extraction!I$2,'HeartRate-2022-03-21-1647950188'!$C:$C,Data_Extraction!$A1321),"")</f>
        <v/>
      </c>
      <c r="J1321" s="8">
        <f t="shared" si="121"/>
        <v>83</v>
      </c>
      <c r="N1321" s="11">
        <f>Data_Extraction!A1321</f>
        <v>44635.538321759261</v>
      </c>
      <c r="O1321" s="15">
        <f t="shared" si="122"/>
        <v>44635</v>
      </c>
      <c r="P1321" s="16">
        <f t="shared" si="123"/>
        <v>0.53832175925925929</v>
      </c>
      <c r="Q1321" s="12">
        <f>IF(Data_Extraction!B1321="",Data_Extraction!$J1321*(Q$1),Data_Extraction!B1321)</f>
        <v>74.7</v>
      </c>
      <c r="R1321" s="12">
        <f>IF(Data_Extraction!C1321="",Data_Extraction!$J1321*(R$1),Data_Extraction!C1321)</f>
        <v>76.36</v>
      </c>
      <c r="S1321" s="12">
        <f>IF(Data_Extraction!D1321="",Data_Extraction!$J1321*(S$1),Data_Extraction!D1321)</f>
        <v>86.320000000000007</v>
      </c>
      <c r="T1321" s="12">
        <f>IF(Data_Extraction!E1321="",Data_Extraction!$J1321*(T$1),Data_Extraction!E1321)</f>
        <v>78.849999999999994</v>
      </c>
      <c r="U1321" s="12">
        <f>IF(Data_Extraction!F1321="",Data_Extraction!$J1321*(U$1),Data_Extraction!F1321)</f>
        <v>81.34</v>
      </c>
      <c r="V1321" s="12">
        <f>IF(Data_Extraction!G1321="",Data_Extraction!$J1321*(V$1),Data_Extraction!G1321)</f>
        <v>75.53</v>
      </c>
      <c r="W1321" s="12">
        <f>IF(Data_Extraction!H1321="",Data_Extraction!$J1321*(W$1),Data_Extraction!H1321)</f>
        <v>83</v>
      </c>
      <c r="X1321" s="12">
        <f>IF(Data_Extraction!I1321="",Data_Extraction!$J1321*(X$1),Data_Extraction!I1321)</f>
        <v>80.509999999999991</v>
      </c>
      <c r="Y1321" s="13">
        <f t="shared" si="120"/>
        <v>79.576250000000002</v>
      </c>
      <c r="Z1321" s="17" t="str">
        <f t="shared" si="124"/>
        <v>Afternoon</v>
      </c>
      <c r="AA1321" s="14" t="str">
        <f>VLOOKUP($N1321,'HeartRate-2022-03-21-1647950188'!$C:$G,2,0)</f>
        <v>Hands on</v>
      </c>
      <c r="AB1321" s="14" t="str">
        <f>VLOOKUP($N1321,'HeartRate-2022-03-21-1647950188'!$C:$G,3,0)</f>
        <v>Off Campus</v>
      </c>
      <c r="AC1321" s="14" t="str">
        <f>VLOOKUP($N1321,'HeartRate-2022-03-21-1647950188'!$C:$G,4,0)</f>
        <v>Standing</v>
      </c>
      <c r="AD1321" s="14" t="str">
        <f>VLOOKUP($N1321,'HeartRate-2022-03-21-1647950188'!$C:$G,5,0)</f>
        <v>Technical Contexts</v>
      </c>
      <c r="AE1321">
        <f t="shared" si="125"/>
        <v>0</v>
      </c>
      <c r="AF1321" s="18">
        <v>44635</v>
      </c>
      <c r="AG1321" s="19">
        <v>0.53832175925925929</v>
      </c>
    </row>
    <row r="1322" spans="1:33" x14ac:dyDescent="0.3">
      <c r="A1322" s="5">
        <v>44635.538877314815</v>
      </c>
      <c r="B1322" t="str">
        <f>IFERROR(AVERAGEIFS('HeartRate-2022-03-21-1647950188'!$B:$B,'HeartRate-2022-03-21-1647950188'!$A:$A,Data_Extraction!B$2,'HeartRate-2022-03-21-1647950188'!$C:$C,Data_Extraction!$A1322),"")</f>
        <v/>
      </c>
      <c r="C1322" t="str">
        <f>IFERROR(AVERAGEIFS('HeartRate-2022-03-21-1647950188'!$B:$B,'HeartRate-2022-03-21-1647950188'!$A:$A,Data_Extraction!C$2,'HeartRate-2022-03-21-1647950188'!$C:$C,Data_Extraction!$A1322),"")</f>
        <v/>
      </c>
      <c r="D1322" t="str">
        <f>IFERROR(AVERAGEIFS('HeartRate-2022-03-21-1647950188'!$B:$B,'HeartRate-2022-03-21-1647950188'!$A:$A,Data_Extraction!D$2,'HeartRate-2022-03-21-1647950188'!$C:$C,Data_Extraction!$A1322),"")</f>
        <v/>
      </c>
      <c r="E1322" t="str">
        <f>IFERROR(AVERAGEIFS('HeartRate-2022-03-21-1647950188'!$B:$B,'HeartRate-2022-03-21-1647950188'!$A:$A,Data_Extraction!E$2,'HeartRate-2022-03-21-1647950188'!$C:$C,Data_Extraction!$A1322),"")</f>
        <v/>
      </c>
      <c r="F1322" t="str">
        <f>IFERROR(AVERAGEIFS('HeartRate-2022-03-21-1647950188'!$B:$B,'HeartRate-2022-03-21-1647950188'!$A:$A,Data_Extraction!F$2,'HeartRate-2022-03-21-1647950188'!$C:$C,Data_Extraction!$A1322),"")</f>
        <v/>
      </c>
      <c r="G1322">
        <f>IFERROR(AVERAGEIFS('HeartRate-2022-03-21-1647950188'!$B:$B,'HeartRate-2022-03-21-1647950188'!$A:$A,Data_Extraction!G$2,'HeartRate-2022-03-21-1647950188'!$C:$C,Data_Extraction!$A1322),"")</f>
        <v>109</v>
      </c>
      <c r="H1322" t="str">
        <f>IFERROR(AVERAGEIFS('HeartRate-2022-03-21-1647950188'!$B:$B,'HeartRate-2022-03-21-1647950188'!$A:$A,Data_Extraction!H$2,'HeartRate-2022-03-21-1647950188'!$C:$C,Data_Extraction!$A1322),"")</f>
        <v/>
      </c>
      <c r="I1322">
        <f>IFERROR(AVERAGEIFS('HeartRate-2022-03-21-1647950188'!$B:$B,'HeartRate-2022-03-21-1647950188'!$A:$A,Data_Extraction!I$2,'HeartRate-2022-03-21-1647950188'!$C:$C,Data_Extraction!$A1322),"")</f>
        <v>94</v>
      </c>
      <c r="J1322" s="8">
        <f t="shared" si="121"/>
        <v>101.5</v>
      </c>
      <c r="N1322" s="11">
        <f>Data_Extraction!A1322</f>
        <v>44635.538877314815</v>
      </c>
      <c r="O1322" s="15">
        <f t="shared" si="122"/>
        <v>44635</v>
      </c>
      <c r="P1322" s="16">
        <f t="shared" si="123"/>
        <v>0.53887731481481482</v>
      </c>
      <c r="Q1322" s="12">
        <f>IF(Data_Extraction!B1322="",Data_Extraction!$J1322*(Q$1),Data_Extraction!B1322)</f>
        <v>91.350000000000009</v>
      </c>
      <c r="R1322" s="12">
        <f>IF(Data_Extraction!C1322="",Data_Extraction!$J1322*(R$1),Data_Extraction!C1322)</f>
        <v>93.38000000000001</v>
      </c>
      <c r="S1322" s="12">
        <f>IF(Data_Extraction!D1322="",Data_Extraction!$J1322*(S$1),Data_Extraction!D1322)</f>
        <v>105.56</v>
      </c>
      <c r="T1322" s="12">
        <f>IF(Data_Extraction!E1322="",Data_Extraction!$J1322*(T$1),Data_Extraction!E1322)</f>
        <v>96.424999999999997</v>
      </c>
      <c r="U1322" s="12">
        <f>IF(Data_Extraction!F1322="",Data_Extraction!$J1322*(U$1),Data_Extraction!F1322)</f>
        <v>99.47</v>
      </c>
      <c r="V1322" s="12">
        <f>IF(Data_Extraction!G1322="",Data_Extraction!$J1322*(V$1),Data_Extraction!G1322)</f>
        <v>109</v>
      </c>
      <c r="W1322" s="12">
        <f>IF(Data_Extraction!H1322="",Data_Extraction!$J1322*(W$1),Data_Extraction!H1322)</f>
        <v>108.605</v>
      </c>
      <c r="X1322" s="12">
        <f>IF(Data_Extraction!I1322="",Data_Extraction!$J1322*(X$1),Data_Extraction!I1322)</f>
        <v>94</v>
      </c>
      <c r="Y1322" s="13">
        <f t="shared" si="120"/>
        <v>99.72375000000001</v>
      </c>
      <c r="Z1322" s="17" t="str">
        <f t="shared" si="124"/>
        <v>Afternoon</v>
      </c>
      <c r="AA1322" s="14" t="str">
        <f>VLOOKUP($N1322,'HeartRate-2022-03-21-1647950188'!$C:$G,2,0)</f>
        <v>Hands on</v>
      </c>
      <c r="AB1322" s="14" t="str">
        <f>VLOOKUP($N1322,'HeartRate-2022-03-21-1647950188'!$C:$G,3,0)</f>
        <v>Off Campus</v>
      </c>
      <c r="AC1322" s="14" t="str">
        <f>VLOOKUP($N1322,'HeartRate-2022-03-21-1647950188'!$C:$G,4,0)</f>
        <v>Standing</v>
      </c>
      <c r="AD1322" s="14" t="str">
        <f>VLOOKUP($N1322,'HeartRate-2022-03-21-1647950188'!$C:$G,5,0)</f>
        <v>Technical Contexts</v>
      </c>
      <c r="AE1322">
        <f t="shared" si="125"/>
        <v>0</v>
      </c>
      <c r="AF1322" s="18">
        <v>44635</v>
      </c>
      <c r="AG1322" s="19">
        <v>0.53887731481481482</v>
      </c>
    </row>
    <row r="1323" spans="1:33" x14ac:dyDescent="0.3">
      <c r="A1323" s="5">
        <v>44635.538888888892</v>
      </c>
      <c r="B1323">
        <f>IFERROR(AVERAGEIFS('HeartRate-2022-03-21-1647950188'!$B:$B,'HeartRate-2022-03-21-1647950188'!$A:$A,Data_Extraction!B$2,'HeartRate-2022-03-21-1647950188'!$C:$C,Data_Extraction!$A1323),"")</f>
        <v>95</v>
      </c>
      <c r="C1323" t="str">
        <f>IFERROR(AVERAGEIFS('HeartRate-2022-03-21-1647950188'!$B:$B,'HeartRate-2022-03-21-1647950188'!$A:$A,Data_Extraction!C$2,'HeartRate-2022-03-21-1647950188'!$C:$C,Data_Extraction!$A1323),"")</f>
        <v/>
      </c>
      <c r="D1323" t="str">
        <f>IFERROR(AVERAGEIFS('HeartRate-2022-03-21-1647950188'!$B:$B,'HeartRate-2022-03-21-1647950188'!$A:$A,Data_Extraction!D$2,'HeartRate-2022-03-21-1647950188'!$C:$C,Data_Extraction!$A1323),"")</f>
        <v/>
      </c>
      <c r="E1323" t="str">
        <f>IFERROR(AVERAGEIFS('HeartRate-2022-03-21-1647950188'!$B:$B,'HeartRate-2022-03-21-1647950188'!$A:$A,Data_Extraction!E$2,'HeartRate-2022-03-21-1647950188'!$C:$C,Data_Extraction!$A1323),"")</f>
        <v/>
      </c>
      <c r="F1323" t="str">
        <f>IFERROR(AVERAGEIFS('HeartRate-2022-03-21-1647950188'!$B:$B,'HeartRate-2022-03-21-1647950188'!$A:$A,Data_Extraction!F$2,'HeartRate-2022-03-21-1647950188'!$C:$C,Data_Extraction!$A1323),"")</f>
        <v/>
      </c>
      <c r="G1323" t="str">
        <f>IFERROR(AVERAGEIFS('HeartRate-2022-03-21-1647950188'!$B:$B,'HeartRate-2022-03-21-1647950188'!$A:$A,Data_Extraction!G$2,'HeartRate-2022-03-21-1647950188'!$C:$C,Data_Extraction!$A1323),"")</f>
        <v/>
      </c>
      <c r="H1323">
        <f>IFERROR(AVERAGEIFS('HeartRate-2022-03-21-1647950188'!$B:$B,'HeartRate-2022-03-21-1647950188'!$A:$A,Data_Extraction!H$2,'HeartRate-2022-03-21-1647950188'!$C:$C,Data_Extraction!$A1323),"")</f>
        <v>98</v>
      </c>
      <c r="I1323" t="str">
        <f>IFERROR(AVERAGEIFS('HeartRate-2022-03-21-1647950188'!$B:$B,'HeartRate-2022-03-21-1647950188'!$A:$A,Data_Extraction!I$2,'HeartRate-2022-03-21-1647950188'!$C:$C,Data_Extraction!$A1323),"")</f>
        <v/>
      </c>
      <c r="J1323" s="8">
        <f t="shared" si="121"/>
        <v>96.5</v>
      </c>
      <c r="N1323" s="11">
        <f>Data_Extraction!A1323</f>
        <v>44635.538888888892</v>
      </c>
      <c r="O1323" s="15">
        <f t="shared" si="122"/>
        <v>44635</v>
      </c>
      <c r="P1323" s="16">
        <f t="shared" si="123"/>
        <v>0.53888888888888886</v>
      </c>
      <c r="Q1323" s="12">
        <f>IF(Data_Extraction!B1323="",Data_Extraction!$J1323*(Q$1),Data_Extraction!B1323)</f>
        <v>95</v>
      </c>
      <c r="R1323" s="12">
        <f>IF(Data_Extraction!C1323="",Data_Extraction!$J1323*(R$1),Data_Extraction!C1323)</f>
        <v>88.78</v>
      </c>
      <c r="S1323" s="12">
        <f>IF(Data_Extraction!D1323="",Data_Extraction!$J1323*(S$1),Data_Extraction!D1323)</f>
        <v>100.36</v>
      </c>
      <c r="T1323" s="12">
        <f>IF(Data_Extraction!E1323="",Data_Extraction!$J1323*(T$1),Data_Extraction!E1323)</f>
        <v>91.674999999999997</v>
      </c>
      <c r="U1323" s="12">
        <f>IF(Data_Extraction!F1323="",Data_Extraction!$J1323*(U$1),Data_Extraction!F1323)</f>
        <v>94.57</v>
      </c>
      <c r="V1323" s="12">
        <f>IF(Data_Extraction!G1323="",Data_Extraction!$J1323*(V$1),Data_Extraction!G1323)</f>
        <v>87.814999999999998</v>
      </c>
      <c r="W1323" s="12">
        <f>IF(Data_Extraction!H1323="",Data_Extraction!$J1323*(W$1),Data_Extraction!H1323)</f>
        <v>98</v>
      </c>
      <c r="X1323" s="12">
        <f>IF(Data_Extraction!I1323="",Data_Extraction!$J1323*(X$1),Data_Extraction!I1323)</f>
        <v>93.605000000000004</v>
      </c>
      <c r="Y1323" s="13">
        <f t="shared" si="120"/>
        <v>93.725625000000008</v>
      </c>
      <c r="Z1323" s="17" t="str">
        <f t="shared" si="124"/>
        <v>Afternoon</v>
      </c>
      <c r="AA1323" s="14" t="str">
        <f>VLOOKUP($N1323,'HeartRate-2022-03-21-1647950188'!$C:$G,2,0)</f>
        <v>Hands on</v>
      </c>
      <c r="AB1323" s="14" t="str">
        <f>VLOOKUP($N1323,'HeartRate-2022-03-21-1647950188'!$C:$G,3,0)</f>
        <v>Off Campus</v>
      </c>
      <c r="AC1323" s="14" t="str">
        <f>VLOOKUP($N1323,'HeartRate-2022-03-21-1647950188'!$C:$G,4,0)</f>
        <v>Standing</v>
      </c>
      <c r="AD1323" s="14" t="str">
        <f>VLOOKUP($N1323,'HeartRate-2022-03-21-1647950188'!$C:$G,5,0)</f>
        <v>Technical Contexts</v>
      </c>
      <c r="AE1323">
        <f t="shared" si="125"/>
        <v>0</v>
      </c>
      <c r="AF1323" s="18">
        <v>44635</v>
      </c>
      <c r="AG1323" s="19">
        <v>0.53888888888888886</v>
      </c>
    </row>
    <row r="1324" spans="1:33" x14ac:dyDescent="0.3">
      <c r="A1324" s="5">
        <v>44635.539548611108</v>
      </c>
      <c r="B1324" t="str">
        <f>IFERROR(AVERAGEIFS('HeartRate-2022-03-21-1647950188'!$B:$B,'HeartRate-2022-03-21-1647950188'!$A:$A,Data_Extraction!B$2,'HeartRate-2022-03-21-1647950188'!$C:$C,Data_Extraction!$A1324),"")</f>
        <v/>
      </c>
      <c r="C1324" t="str">
        <f>IFERROR(AVERAGEIFS('HeartRate-2022-03-21-1647950188'!$B:$B,'HeartRate-2022-03-21-1647950188'!$A:$A,Data_Extraction!C$2,'HeartRate-2022-03-21-1647950188'!$C:$C,Data_Extraction!$A1324),"")</f>
        <v/>
      </c>
      <c r="D1324" t="str">
        <f>IFERROR(AVERAGEIFS('HeartRate-2022-03-21-1647950188'!$B:$B,'HeartRate-2022-03-21-1647950188'!$A:$A,Data_Extraction!D$2,'HeartRate-2022-03-21-1647950188'!$C:$C,Data_Extraction!$A1324),"")</f>
        <v/>
      </c>
      <c r="E1324" t="str">
        <f>IFERROR(AVERAGEIFS('HeartRate-2022-03-21-1647950188'!$B:$B,'HeartRate-2022-03-21-1647950188'!$A:$A,Data_Extraction!E$2,'HeartRate-2022-03-21-1647950188'!$C:$C,Data_Extraction!$A1324),"")</f>
        <v/>
      </c>
      <c r="F1324" t="str">
        <f>IFERROR(AVERAGEIFS('HeartRate-2022-03-21-1647950188'!$B:$B,'HeartRate-2022-03-21-1647950188'!$A:$A,Data_Extraction!F$2,'HeartRate-2022-03-21-1647950188'!$C:$C,Data_Extraction!$A1324),"")</f>
        <v/>
      </c>
      <c r="G1324" t="str">
        <f>IFERROR(AVERAGEIFS('HeartRate-2022-03-21-1647950188'!$B:$B,'HeartRate-2022-03-21-1647950188'!$A:$A,Data_Extraction!G$2,'HeartRate-2022-03-21-1647950188'!$C:$C,Data_Extraction!$A1324),"")</f>
        <v/>
      </c>
      <c r="H1324" t="str">
        <f>IFERROR(AVERAGEIFS('HeartRate-2022-03-21-1647950188'!$B:$B,'HeartRate-2022-03-21-1647950188'!$A:$A,Data_Extraction!H$2,'HeartRate-2022-03-21-1647950188'!$C:$C,Data_Extraction!$A1324),"")</f>
        <v/>
      </c>
      <c r="I1324">
        <f>IFERROR(AVERAGEIFS('HeartRate-2022-03-21-1647950188'!$B:$B,'HeartRate-2022-03-21-1647950188'!$A:$A,Data_Extraction!I$2,'HeartRate-2022-03-21-1647950188'!$C:$C,Data_Extraction!$A1324),"")</f>
        <v>109</v>
      </c>
      <c r="J1324" s="8">
        <f t="shared" si="121"/>
        <v>109</v>
      </c>
      <c r="N1324" s="11">
        <f>Data_Extraction!A1324</f>
        <v>44635.539548611108</v>
      </c>
      <c r="O1324" s="15">
        <f t="shared" si="122"/>
        <v>44635</v>
      </c>
      <c r="P1324" s="16">
        <f t="shared" si="123"/>
        <v>0.53954861111111108</v>
      </c>
      <c r="Q1324" s="12">
        <f>IF(Data_Extraction!B1324="",Data_Extraction!$J1324*(Q$1),Data_Extraction!B1324)</f>
        <v>98.100000000000009</v>
      </c>
      <c r="R1324" s="12">
        <f>IF(Data_Extraction!C1324="",Data_Extraction!$J1324*(R$1),Data_Extraction!C1324)</f>
        <v>100.28</v>
      </c>
      <c r="S1324" s="12">
        <f>IF(Data_Extraction!D1324="",Data_Extraction!$J1324*(S$1),Data_Extraction!D1324)</f>
        <v>113.36</v>
      </c>
      <c r="T1324" s="12">
        <f>IF(Data_Extraction!E1324="",Data_Extraction!$J1324*(T$1),Data_Extraction!E1324)</f>
        <v>103.55</v>
      </c>
      <c r="U1324" s="12">
        <f>IF(Data_Extraction!F1324="",Data_Extraction!$J1324*(U$1),Data_Extraction!F1324)</f>
        <v>106.82</v>
      </c>
      <c r="V1324" s="12">
        <f>IF(Data_Extraction!G1324="",Data_Extraction!$J1324*(V$1),Data_Extraction!G1324)</f>
        <v>99.19</v>
      </c>
      <c r="W1324" s="12">
        <f>IF(Data_Extraction!H1324="",Data_Extraction!$J1324*(W$1),Data_Extraction!H1324)</f>
        <v>116.63000000000001</v>
      </c>
      <c r="X1324" s="12">
        <f>IF(Data_Extraction!I1324="",Data_Extraction!$J1324*(X$1),Data_Extraction!I1324)</f>
        <v>109</v>
      </c>
      <c r="Y1324" s="13">
        <f t="shared" si="120"/>
        <v>105.86624999999999</v>
      </c>
      <c r="Z1324" s="17" t="str">
        <f t="shared" si="124"/>
        <v>Afternoon</v>
      </c>
      <c r="AA1324" s="14" t="str">
        <f>VLOOKUP($N1324,'HeartRate-2022-03-21-1647950188'!$C:$G,2,0)</f>
        <v>Hands on</v>
      </c>
      <c r="AB1324" s="14" t="str">
        <f>VLOOKUP($N1324,'HeartRate-2022-03-21-1647950188'!$C:$G,3,0)</f>
        <v>Off Campus</v>
      </c>
      <c r="AC1324" s="14" t="str">
        <f>VLOOKUP($N1324,'HeartRate-2022-03-21-1647950188'!$C:$G,4,0)</f>
        <v>Standing</v>
      </c>
      <c r="AD1324" s="14" t="str">
        <f>VLOOKUP($N1324,'HeartRate-2022-03-21-1647950188'!$C:$G,5,0)</f>
        <v>Technical Contexts</v>
      </c>
      <c r="AE1324">
        <f t="shared" si="125"/>
        <v>0</v>
      </c>
      <c r="AF1324" s="18">
        <v>44635</v>
      </c>
      <c r="AG1324" s="19">
        <v>0.53954861111111108</v>
      </c>
    </row>
    <row r="1325" spans="1:33" x14ac:dyDescent="0.3">
      <c r="A1325" s="5">
        <v>44635.539571759262</v>
      </c>
      <c r="B1325" t="str">
        <f>IFERROR(AVERAGEIFS('HeartRate-2022-03-21-1647950188'!$B:$B,'HeartRate-2022-03-21-1647950188'!$A:$A,Data_Extraction!B$2,'HeartRate-2022-03-21-1647950188'!$C:$C,Data_Extraction!$A1325),"")</f>
        <v/>
      </c>
      <c r="C1325" t="str">
        <f>IFERROR(AVERAGEIFS('HeartRate-2022-03-21-1647950188'!$B:$B,'HeartRate-2022-03-21-1647950188'!$A:$A,Data_Extraction!C$2,'HeartRate-2022-03-21-1647950188'!$C:$C,Data_Extraction!$A1325),"")</f>
        <v/>
      </c>
      <c r="D1325" t="str">
        <f>IFERROR(AVERAGEIFS('HeartRate-2022-03-21-1647950188'!$B:$B,'HeartRate-2022-03-21-1647950188'!$A:$A,Data_Extraction!D$2,'HeartRate-2022-03-21-1647950188'!$C:$C,Data_Extraction!$A1325),"")</f>
        <v/>
      </c>
      <c r="E1325" t="str">
        <f>IFERROR(AVERAGEIFS('HeartRate-2022-03-21-1647950188'!$B:$B,'HeartRate-2022-03-21-1647950188'!$A:$A,Data_Extraction!E$2,'HeartRate-2022-03-21-1647950188'!$C:$C,Data_Extraction!$A1325),"")</f>
        <v/>
      </c>
      <c r="F1325" t="str">
        <f>IFERROR(AVERAGEIFS('HeartRate-2022-03-21-1647950188'!$B:$B,'HeartRate-2022-03-21-1647950188'!$A:$A,Data_Extraction!F$2,'HeartRate-2022-03-21-1647950188'!$C:$C,Data_Extraction!$A1325),"")</f>
        <v/>
      </c>
      <c r="G1325">
        <f>IFERROR(AVERAGEIFS('HeartRate-2022-03-21-1647950188'!$B:$B,'HeartRate-2022-03-21-1647950188'!$A:$A,Data_Extraction!G$2,'HeartRate-2022-03-21-1647950188'!$C:$C,Data_Extraction!$A1325),"")</f>
        <v>105</v>
      </c>
      <c r="H1325" t="str">
        <f>IFERROR(AVERAGEIFS('HeartRate-2022-03-21-1647950188'!$B:$B,'HeartRate-2022-03-21-1647950188'!$A:$A,Data_Extraction!H$2,'HeartRate-2022-03-21-1647950188'!$C:$C,Data_Extraction!$A1325),"")</f>
        <v/>
      </c>
      <c r="I1325">
        <f>IFERROR(AVERAGEIFS('HeartRate-2022-03-21-1647950188'!$B:$B,'HeartRate-2022-03-21-1647950188'!$A:$A,Data_Extraction!I$2,'HeartRate-2022-03-21-1647950188'!$C:$C,Data_Extraction!$A1325),"")</f>
        <v>98</v>
      </c>
      <c r="J1325" s="8">
        <f t="shared" si="121"/>
        <v>101.5</v>
      </c>
      <c r="N1325" s="11">
        <f>Data_Extraction!A1325</f>
        <v>44635.539571759262</v>
      </c>
      <c r="O1325" s="15">
        <f t="shared" si="122"/>
        <v>44635</v>
      </c>
      <c r="P1325" s="16">
        <f t="shared" si="123"/>
        <v>0.53957175925925926</v>
      </c>
      <c r="Q1325" s="12">
        <f>IF(Data_Extraction!B1325="",Data_Extraction!$J1325*(Q$1),Data_Extraction!B1325)</f>
        <v>91.350000000000009</v>
      </c>
      <c r="R1325" s="12">
        <f>IF(Data_Extraction!C1325="",Data_Extraction!$J1325*(R$1),Data_Extraction!C1325)</f>
        <v>93.38000000000001</v>
      </c>
      <c r="S1325" s="12">
        <f>IF(Data_Extraction!D1325="",Data_Extraction!$J1325*(S$1),Data_Extraction!D1325)</f>
        <v>105.56</v>
      </c>
      <c r="T1325" s="12">
        <f>IF(Data_Extraction!E1325="",Data_Extraction!$J1325*(T$1),Data_Extraction!E1325)</f>
        <v>96.424999999999997</v>
      </c>
      <c r="U1325" s="12">
        <f>IF(Data_Extraction!F1325="",Data_Extraction!$J1325*(U$1),Data_Extraction!F1325)</f>
        <v>99.47</v>
      </c>
      <c r="V1325" s="12">
        <f>IF(Data_Extraction!G1325="",Data_Extraction!$J1325*(V$1),Data_Extraction!G1325)</f>
        <v>105</v>
      </c>
      <c r="W1325" s="12">
        <f>IF(Data_Extraction!H1325="",Data_Extraction!$J1325*(W$1),Data_Extraction!H1325)</f>
        <v>108.605</v>
      </c>
      <c r="X1325" s="12">
        <f>IF(Data_Extraction!I1325="",Data_Extraction!$J1325*(X$1),Data_Extraction!I1325)</f>
        <v>98</v>
      </c>
      <c r="Y1325" s="13">
        <f t="shared" si="120"/>
        <v>99.72375000000001</v>
      </c>
      <c r="Z1325" s="17" t="str">
        <f t="shared" si="124"/>
        <v>Afternoon</v>
      </c>
      <c r="AA1325" s="14" t="str">
        <f>VLOOKUP($N1325,'HeartRate-2022-03-21-1647950188'!$C:$G,2,0)</f>
        <v>Hands on</v>
      </c>
      <c r="AB1325" s="14" t="str">
        <f>VLOOKUP($N1325,'HeartRate-2022-03-21-1647950188'!$C:$G,3,0)</f>
        <v>Off Campus</v>
      </c>
      <c r="AC1325" s="14" t="str">
        <f>VLOOKUP($N1325,'HeartRate-2022-03-21-1647950188'!$C:$G,4,0)</f>
        <v>Standing</v>
      </c>
      <c r="AD1325" s="14" t="str">
        <f>VLOOKUP($N1325,'HeartRate-2022-03-21-1647950188'!$C:$G,5,0)</f>
        <v>Technical Contexts</v>
      </c>
      <c r="AE1325">
        <f t="shared" si="125"/>
        <v>0</v>
      </c>
      <c r="AF1325" s="18">
        <v>44635</v>
      </c>
      <c r="AG1325" s="19">
        <v>0.53957175925925926</v>
      </c>
    </row>
    <row r="1326" spans="1:33" x14ac:dyDescent="0.3">
      <c r="A1326" s="5">
        <v>44635.540266203701</v>
      </c>
      <c r="B1326" t="str">
        <f>IFERROR(AVERAGEIFS('HeartRate-2022-03-21-1647950188'!$B:$B,'HeartRate-2022-03-21-1647950188'!$A:$A,Data_Extraction!B$2,'HeartRate-2022-03-21-1647950188'!$C:$C,Data_Extraction!$A1326),"")</f>
        <v/>
      </c>
      <c r="C1326" t="str">
        <f>IFERROR(AVERAGEIFS('HeartRate-2022-03-21-1647950188'!$B:$B,'HeartRate-2022-03-21-1647950188'!$A:$A,Data_Extraction!C$2,'HeartRate-2022-03-21-1647950188'!$C:$C,Data_Extraction!$A1326),"")</f>
        <v/>
      </c>
      <c r="D1326" t="str">
        <f>IFERROR(AVERAGEIFS('HeartRate-2022-03-21-1647950188'!$B:$B,'HeartRate-2022-03-21-1647950188'!$A:$A,Data_Extraction!D$2,'HeartRate-2022-03-21-1647950188'!$C:$C,Data_Extraction!$A1326),"")</f>
        <v/>
      </c>
      <c r="E1326" t="str">
        <f>IFERROR(AVERAGEIFS('HeartRate-2022-03-21-1647950188'!$B:$B,'HeartRate-2022-03-21-1647950188'!$A:$A,Data_Extraction!E$2,'HeartRate-2022-03-21-1647950188'!$C:$C,Data_Extraction!$A1326),"")</f>
        <v/>
      </c>
      <c r="F1326" t="str">
        <f>IFERROR(AVERAGEIFS('HeartRate-2022-03-21-1647950188'!$B:$B,'HeartRate-2022-03-21-1647950188'!$A:$A,Data_Extraction!F$2,'HeartRate-2022-03-21-1647950188'!$C:$C,Data_Extraction!$A1326),"")</f>
        <v/>
      </c>
      <c r="G1326">
        <f>IFERROR(AVERAGEIFS('HeartRate-2022-03-21-1647950188'!$B:$B,'HeartRate-2022-03-21-1647950188'!$A:$A,Data_Extraction!G$2,'HeartRate-2022-03-21-1647950188'!$C:$C,Data_Extraction!$A1326),"")</f>
        <v>102</v>
      </c>
      <c r="H1326" t="str">
        <f>IFERROR(AVERAGEIFS('HeartRate-2022-03-21-1647950188'!$B:$B,'HeartRate-2022-03-21-1647950188'!$A:$A,Data_Extraction!H$2,'HeartRate-2022-03-21-1647950188'!$C:$C,Data_Extraction!$A1326),"")</f>
        <v/>
      </c>
      <c r="I1326">
        <f>IFERROR(AVERAGEIFS('HeartRate-2022-03-21-1647950188'!$B:$B,'HeartRate-2022-03-21-1647950188'!$A:$A,Data_Extraction!I$2,'HeartRate-2022-03-21-1647950188'!$C:$C,Data_Extraction!$A1326),"")</f>
        <v>103</v>
      </c>
      <c r="J1326" s="8">
        <f t="shared" si="121"/>
        <v>102.5</v>
      </c>
      <c r="N1326" s="11">
        <f>Data_Extraction!A1326</f>
        <v>44635.540266203701</v>
      </c>
      <c r="O1326" s="15">
        <f t="shared" si="122"/>
        <v>44635</v>
      </c>
      <c r="P1326" s="16">
        <f t="shared" si="123"/>
        <v>0.54026620370370371</v>
      </c>
      <c r="Q1326" s="12">
        <f>IF(Data_Extraction!B1326="",Data_Extraction!$J1326*(Q$1),Data_Extraction!B1326)</f>
        <v>92.25</v>
      </c>
      <c r="R1326" s="12">
        <f>IF(Data_Extraction!C1326="",Data_Extraction!$J1326*(R$1),Data_Extraction!C1326)</f>
        <v>94.3</v>
      </c>
      <c r="S1326" s="12">
        <f>IF(Data_Extraction!D1326="",Data_Extraction!$J1326*(S$1),Data_Extraction!D1326)</f>
        <v>106.60000000000001</v>
      </c>
      <c r="T1326" s="12">
        <f>IF(Data_Extraction!E1326="",Data_Extraction!$J1326*(T$1),Data_Extraction!E1326)</f>
        <v>97.375</v>
      </c>
      <c r="U1326" s="12">
        <f>IF(Data_Extraction!F1326="",Data_Extraction!$J1326*(U$1),Data_Extraction!F1326)</f>
        <v>100.45</v>
      </c>
      <c r="V1326" s="12">
        <f>IF(Data_Extraction!G1326="",Data_Extraction!$J1326*(V$1),Data_Extraction!G1326)</f>
        <v>102</v>
      </c>
      <c r="W1326" s="12">
        <f>IF(Data_Extraction!H1326="",Data_Extraction!$J1326*(W$1),Data_Extraction!H1326)</f>
        <v>109.67500000000001</v>
      </c>
      <c r="X1326" s="12">
        <f>IF(Data_Extraction!I1326="",Data_Extraction!$J1326*(X$1),Data_Extraction!I1326)</f>
        <v>103</v>
      </c>
      <c r="Y1326" s="13">
        <f t="shared" si="120"/>
        <v>100.70625000000001</v>
      </c>
      <c r="Z1326" s="17" t="str">
        <f t="shared" si="124"/>
        <v>Afternoon</v>
      </c>
      <c r="AA1326" s="14" t="str">
        <f>VLOOKUP($N1326,'HeartRate-2022-03-21-1647950188'!$C:$G,2,0)</f>
        <v>Hands on</v>
      </c>
      <c r="AB1326" s="14" t="str">
        <f>VLOOKUP($N1326,'HeartRate-2022-03-21-1647950188'!$C:$G,3,0)</f>
        <v>Off Campus</v>
      </c>
      <c r="AC1326" s="14" t="str">
        <f>VLOOKUP($N1326,'HeartRate-2022-03-21-1647950188'!$C:$G,4,0)</f>
        <v>Standing</v>
      </c>
      <c r="AD1326" s="14" t="str">
        <f>VLOOKUP($N1326,'HeartRate-2022-03-21-1647950188'!$C:$G,5,0)</f>
        <v>Technical Contexts</v>
      </c>
      <c r="AE1326">
        <f t="shared" si="125"/>
        <v>0</v>
      </c>
      <c r="AF1326" s="18">
        <v>44635</v>
      </c>
      <c r="AG1326" s="19">
        <v>0.54026620370370371</v>
      </c>
    </row>
    <row r="1327" spans="1:33" x14ac:dyDescent="0.3">
      <c r="A1327" s="5">
        <v>44635.540960648148</v>
      </c>
      <c r="B1327" t="str">
        <f>IFERROR(AVERAGEIFS('HeartRate-2022-03-21-1647950188'!$B:$B,'HeartRate-2022-03-21-1647950188'!$A:$A,Data_Extraction!B$2,'HeartRate-2022-03-21-1647950188'!$C:$C,Data_Extraction!$A1327),"")</f>
        <v/>
      </c>
      <c r="C1327" t="str">
        <f>IFERROR(AVERAGEIFS('HeartRate-2022-03-21-1647950188'!$B:$B,'HeartRate-2022-03-21-1647950188'!$A:$A,Data_Extraction!C$2,'HeartRate-2022-03-21-1647950188'!$C:$C,Data_Extraction!$A1327),"")</f>
        <v/>
      </c>
      <c r="D1327" t="str">
        <f>IFERROR(AVERAGEIFS('HeartRate-2022-03-21-1647950188'!$B:$B,'HeartRate-2022-03-21-1647950188'!$A:$A,Data_Extraction!D$2,'HeartRate-2022-03-21-1647950188'!$C:$C,Data_Extraction!$A1327),"")</f>
        <v/>
      </c>
      <c r="E1327" t="str">
        <f>IFERROR(AVERAGEIFS('HeartRate-2022-03-21-1647950188'!$B:$B,'HeartRate-2022-03-21-1647950188'!$A:$A,Data_Extraction!E$2,'HeartRate-2022-03-21-1647950188'!$C:$C,Data_Extraction!$A1327),"")</f>
        <v/>
      </c>
      <c r="F1327" t="str">
        <f>IFERROR(AVERAGEIFS('HeartRate-2022-03-21-1647950188'!$B:$B,'HeartRate-2022-03-21-1647950188'!$A:$A,Data_Extraction!F$2,'HeartRate-2022-03-21-1647950188'!$C:$C,Data_Extraction!$A1327),"")</f>
        <v/>
      </c>
      <c r="G1327">
        <f>IFERROR(AVERAGEIFS('HeartRate-2022-03-21-1647950188'!$B:$B,'HeartRate-2022-03-21-1647950188'!$A:$A,Data_Extraction!G$2,'HeartRate-2022-03-21-1647950188'!$C:$C,Data_Extraction!$A1327),"")</f>
        <v>111</v>
      </c>
      <c r="H1327" t="str">
        <f>IFERROR(AVERAGEIFS('HeartRate-2022-03-21-1647950188'!$B:$B,'HeartRate-2022-03-21-1647950188'!$A:$A,Data_Extraction!H$2,'HeartRate-2022-03-21-1647950188'!$C:$C,Data_Extraction!$A1327),"")</f>
        <v/>
      </c>
      <c r="I1327">
        <f>IFERROR(AVERAGEIFS('HeartRate-2022-03-21-1647950188'!$B:$B,'HeartRate-2022-03-21-1647950188'!$A:$A,Data_Extraction!I$2,'HeartRate-2022-03-21-1647950188'!$C:$C,Data_Extraction!$A1327),"")</f>
        <v>93</v>
      </c>
      <c r="J1327" s="8">
        <f t="shared" si="121"/>
        <v>102</v>
      </c>
      <c r="N1327" s="11">
        <f>Data_Extraction!A1327</f>
        <v>44635.540960648148</v>
      </c>
      <c r="O1327" s="15">
        <f t="shared" si="122"/>
        <v>44635</v>
      </c>
      <c r="P1327" s="16">
        <f t="shared" si="123"/>
        <v>0.54096064814814815</v>
      </c>
      <c r="Q1327" s="12">
        <f>IF(Data_Extraction!B1327="",Data_Extraction!$J1327*(Q$1),Data_Extraction!B1327)</f>
        <v>91.8</v>
      </c>
      <c r="R1327" s="12">
        <f>IF(Data_Extraction!C1327="",Data_Extraction!$J1327*(R$1),Data_Extraction!C1327)</f>
        <v>93.84</v>
      </c>
      <c r="S1327" s="12">
        <f>IF(Data_Extraction!D1327="",Data_Extraction!$J1327*(S$1),Data_Extraction!D1327)</f>
        <v>106.08</v>
      </c>
      <c r="T1327" s="12">
        <f>IF(Data_Extraction!E1327="",Data_Extraction!$J1327*(T$1),Data_Extraction!E1327)</f>
        <v>96.899999999999991</v>
      </c>
      <c r="U1327" s="12">
        <f>IF(Data_Extraction!F1327="",Data_Extraction!$J1327*(U$1),Data_Extraction!F1327)</f>
        <v>99.96</v>
      </c>
      <c r="V1327" s="12">
        <f>IF(Data_Extraction!G1327="",Data_Extraction!$J1327*(V$1),Data_Extraction!G1327)</f>
        <v>111</v>
      </c>
      <c r="W1327" s="12">
        <f>IF(Data_Extraction!H1327="",Data_Extraction!$J1327*(W$1),Data_Extraction!H1327)</f>
        <v>109.14</v>
      </c>
      <c r="X1327" s="12">
        <f>IF(Data_Extraction!I1327="",Data_Extraction!$J1327*(X$1),Data_Extraction!I1327)</f>
        <v>93</v>
      </c>
      <c r="Y1327" s="13">
        <f t="shared" si="120"/>
        <v>100.21499999999999</v>
      </c>
      <c r="Z1327" s="17" t="str">
        <f t="shared" si="124"/>
        <v>Afternoon</v>
      </c>
      <c r="AA1327" s="14" t="str">
        <f>VLOOKUP($N1327,'HeartRate-2022-03-21-1647950188'!$C:$G,2,0)</f>
        <v>Hands on</v>
      </c>
      <c r="AB1327" s="14" t="str">
        <f>VLOOKUP($N1327,'HeartRate-2022-03-21-1647950188'!$C:$G,3,0)</f>
        <v>Off Campus</v>
      </c>
      <c r="AC1327" s="14" t="str">
        <f>VLOOKUP($N1327,'HeartRate-2022-03-21-1647950188'!$C:$G,4,0)</f>
        <v>Standing</v>
      </c>
      <c r="AD1327" s="14" t="str">
        <f>VLOOKUP($N1327,'HeartRate-2022-03-21-1647950188'!$C:$G,5,0)</f>
        <v>Technical Contexts</v>
      </c>
      <c r="AE1327">
        <f t="shared" si="125"/>
        <v>0</v>
      </c>
      <c r="AF1327" s="18">
        <v>44635</v>
      </c>
      <c r="AG1327" s="19">
        <v>0.54096064814814815</v>
      </c>
    </row>
    <row r="1328" spans="1:33" x14ac:dyDescent="0.3">
      <c r="A1328" s="5">
        <v>44635.541655092595</v>
      </c>
      <c r="B1328" t="str">
        <f>IFERROR(AVERAGEIFS('HeartRate-2022-03-21-1647950188'!$B:$B,'HeartRate-2022-03-21-1647950188'!$A:$A,Data_Extraction!B$2,'HeartRate-2022-03-21-1647950188'!$C:$C,Data_Extraction!$A1328),"")</f>
        <v/>
      </c>
      <c r="C1328" t="str">
        <f>IFERROR(AVERAGEIFS('HeartRate-2022-03-21-1647950188'!$B:$B,'HeartRate-2022-03-21-1647950188'!$A:$A,Data_Extraction!C$2,'HeartRate-2022-03-21-1647950188'!$C:$C,Data_Extraction!$A1328),"")</f>
        <v/>
      </c>
      <c r="D1328" t="str">
        <f>IFERROR(AVERAGEIFS('HeartRate-2022-03-21-1647950188'!$B:$B,'HeartRate-2022-03-21-1647950188'!$A:$A,Data_Extraction!D$2,'HeartRate-2022-03-21-1647950188'!$C:$C,Data_Extraction!$A1328),"")</f>
        <v/>
      </c>
      <c r="E1328" t="str">
        <f>IFERROR(AVERAGEIFS('HeartRate-2022-03-21-1647950188'!$B:$B,'HeartRate-2022-03-21-1647950188'!$A:$A,Data_Extraction!E$2,'HeartRate-2022-03-21-1647950188'!$C:$C,Data_Extraction!$A1328),"")</f>
        <v/>
      </c>
      <c r="F1328" t="str">
        <f>IFERROR(AVERAGEIFS('HeartRate-2022-03-21-1647950188'!$B:$B,'HeartRate-2022-03-21-1647950188'!$A:$A,Data_Extraction!F$2,'HeartRate-2022-03-21-1647950188'!$C:$C,Data_Extraction!$A1328),"")</f>
        <v/>
      </c>
      <c r="G1328">
        <f>IFERROR(AVERAGEIFS('HeartRate-2022-03-21-1647950188'!$B:$B,'HeartRate-2022-03-21-1647950188'!$A:$A,Data_Extraction!G$2,'HeartRate-2022-03-21-1647950188'!$C:$C,Data_Extraction!$A1328),"")</f>
        <v>111</v>
      </c>
      <c r="H1328" t="str">
        <f>IFERROR(AVERAGEIFS('HeartRate-2022-03-21-1647950188'!$B:$B,'HeartRate-2022-03-21-1647950188'!$A:$A,Data_Extraction!H$2,'HeartRate-2022-03-21-1647950188'!$C:$C,Data_Extraction!$A1328),"")</f>
        <v/>
      </c>
      <c r="I1328">
        <f>IFERROR(AVERAGEIFS('HeartRate-2022-03-21-1647950188'!$B:$B,'HeartRate-2022-03-21-1647950188'!$A:$A,Data_Extraction!I$2,'HeartRate-2022-03-21-1647950188'!$C:$C,Data_Extraction!$A1328),"")</f>
        <v>99</v>
      </c>
      <c r="J1328" s="8">
        <f t="shared" si="121"/>
        <v>105</v>
      </c>
      <c r="N1328" s="11">
        <f>Data_Extraction!A1328</f>
        <v>44635.541655092595</v>
      </c>
      <c r="O1328" s="15">
        <f t="shared" si="122"/>
        <v>44635</v>
      </c>
      <c r="P1328" s="16">
        <f t="shared" si="123"/>
        <v>0.54165509259259259</v>
      </c>
      <c r="Q1328" s="12">
        <f>IF(Data_Extraction!B1328="",Data_Extraction!$J1328*(Q$1),Data_Extraction!B1328)</f>
        <v>94.5</v>
      </c>
      <c r="R1328" s="12">
        <f>IF(Data_Extraction!C1328="",Data_Extraction!$J1328*(R$1),Data_Extraction!C1328)</f>
        <v>96.600000000000009</v>
      </c>
      <c r="S1328" s="12">
        <f>IF(Data_Extraction!D1328="",Data_Extraction!$J1328*(S$1),Data_Extraction!D1328)</f>
        <v>109.2</v>
      </c>
      <c r="T1328" s="12">
        <f>IF(Data_Extraction!E1328="",Data_Extraction!$J1328*(T$1),Data_Extraction!E1328)</f>
        <v>99.75</v>
      </c>
      <c r="U1328" s="12">
        <f>IF(Data_Extraction!F1328="",Data_Extraction!$J1328*(U$1),Data_Extraction!F1328)</f>
        <v>102.89999999999999</v>
      </c>
      <c r="V1328" s="12">
        <f>IF(Data_Extraction!G1328="",Data_Extraction!$J1328*(V$1),Data_Extraction!G1328)</f>
        <v>111</v>
      </c>
      <c r="W1328" s="12">
        <f>IF(Data_Extraction!H1328="",Data_Extraction!$J1328*(W$1),Data_Extraction!H1328)</f>
        <v>112.35000000000001</v>
      </c>
      <c r="X1328" s="12">
        <f>IF(Data_Extraction!I1328="",Data_Extraction!$J1328*(X$1),Data_Extraction!I1328)</f>
        <v>99</v>
      </c>
      <c r="Y1328" s="13">
        <f t="shared" si="120"/>
        <v>103.16250000000001</v>
      </c>
      <c r="Z1328" s="17" t="str">
        <f t="shared" si="124"/>
        <v>Afternoon</v>
      </c>
      <c r="AA1328" s="14" t="str">
        <f>VLOOKUP($N1328,'HeartRate-2022-03-21-1647950188'!$C:$G,2,0)</f>
        <v>Hands on</v>
      </c>
      <c r="AB1328" s="14" t="str">
        <f>VLOOKUP($N1328,'HeartRate-2022-03-21-1647950188'!$C:$G,3,0)</f>
        <v>Off Campus</v>
      </c>
      <c r="AC1328" s="14" t="str">
        <f>VLOOKUP($N1328,'HeartRate-2022-03-21-1647950188'!$C:$G,4,0)</f>
        <v>Standing</v>
      </c>
      <c r="AD1328" s="14" t="str">
        <f>VLOOKUP($N1328,'HeartRate-2022-03-21-1647950188'!$C:$G,5,0)</f>
        <v>Technical Contexts</v>
      </c>
      <c r="AE1328">
        <f t="shared" si="125"/>
        <v>0</v>
      </c>
      <c r="AF1328" s="18">
        <v>44635</v>
      </c>
      <c r="AG1328" s="19">
        <v>0.54165509259259259</v>
      </c>
    </row>
    <row r="1329" spans="1:33" x14ac:dyDescent="0.3">
      <c r="A1329" s="5">
        <v>44635.541967592595</v>
      </c>
      <c r="B1329" t="str">
        <f>IFERROR(AVERAGEIFS('HeartRate-2022-03-21-1647950188'!$B:$B,'HeartRate-2022-03-21-1647950188'!$A:$A,Data_Extraction!B$2,'HeartRate-2022-03-21-1647950188'!$C:$C,Data_Extraction!$A1329),"")</f>
        <v/>
      </c>
      <c r="C1329" t="str">
        <f>IFERROR(AVERAGEIFS('HeartRate-2022-03-21-1647950188'!$B:$B,'HeartRate-2022-03-21-1647950188'!$A:$A,Data_Extraction!C$2,'HeartRate-2022-03-21-1647950188'!$C:$C,Data_Extraction!$A1329),"")</f>
        <v/>
      </c>
      <c r="D1329" t="str">
        <f>IFERROR(AVERAGEIFS('HeartRate-2022-03-21-1647950188'!$B:$B,'HeartRate-2022-03-21-1647950188'!$A:$A,Data_Extraction!D$2,'HeartRate-2022-03-21-1647950188'!$C:$C,Data_Extraction!$A1329),"")</f>
        <v/>
      </c>
      <c r="E1329" t="str">
        <f>IFERROR(AVERAGEIFS('HeartRate-2022-03-21-1647950188'!$B:$B,'HeartRate-2022-03-21-1647950188'!$A:$A,Data_Extraction!E$2,'HeartRate-2022-03-21-1647950188'!$C:$C,Data_Extraction!$A1329),"")</f>
        <v/>
      </c>
      <c r="F1329" t="str">
        <f>IFERROR(AVERAGEIFS('HeartRate-2022-03-21-1647950188'!$B:$B,'HeartRate-2022-03-21-1647950188'!$A:$A,Data_Extraction!F$2,'HeartRate-2022-03-21-1647950188'!$C:$C,Data_Extraction!$A1329),"")</f>
        <v/>
      </c>
      <c r="G1329" t="str">
        <f>IFERROR(AVERAGEIFS('HeartRate-2022-03-21-1647950188'!$B:$B,'HeartRate-2022-03-21-1647950188'!$A:$A,Data_Extraction!G$2,'HeartRate-2022-03-21-1647950188'!$C:$C,Data_Extraction!$A1329),"")</f>
        <v/>
      </c>
      <c r="H1329" t="str">
        <f>IFERROR(AVERAGEIFS('HeartRate-2022-03-21-1647950188'!$B:$B,'HeartRate-2022-03-21-1647950188'!$A:$A,Data_Extraction!H$2,'HeartRate-2022-03-21-1647950188'!$C:$C,Data_Extraction!$A1329),"")</f>
        <v/>
      </c>
      <c r="I1329">
        <f>IFERROR(AVERAGEIFS('HeartRate-2022-03-21-1647950188'!$B:$B,'HeartRate-2022-03-21-1647950188'!$A:$A,Data_Extraction!I$2,'HeartRate-2022-03-21-1647950188'!$C:$C,Data_Extraction!$A1329),"")</f>
        <v>106</v>
      </c>
      <c r="J1329" s="8">
        <f t="shared" si="121"/>
        <v>106</v>
      </c>
      <c r="N1329" s="11">
        <f>Data_Extraction!A1329</f>
        <v>44635.541967592595</v>
      </c>
      <c r="O1329" s="15">
        <f t="shared" si="122"/>
        <v>44635</v>
      </c>
      <c r="P1329" s="16">
        <f t="shared" si="123"/>
        <v>0.54196759259259253</v>
      </c>
      <c r="Q1329" s="12">
        <f>IF(Data_Extraction!B1329="",Data_Extraction!$J1329*(Q$1),Data_Extraction!B1329)</f>
        <v>95.4</v>
      </c>
      <c r="R1329" s="12">
        <f>IF(Data_Extraction!C1329="",Data_Extraction!$J1329*(R$1),Data_Extraction!C1329)</f>
        <v>97.52000000000001</v>
      </c>
      <c r="S1329" s="12">
        <f>IF(Data_Extraction!D1329="",Data_Extraction!$J1329*(S$1),Data_Extraction!D1329)</f>
        <v>110.24000000000001</v>
      </c>
      <c r="T1329" s="12">
        <f>IF(Data_Extraction!E1329="",Data_Extraction!$J1329*(T$1),Data_Extraction!E1329)</f>
        <v>100.69999999999999</v>
      </c>
      <c r="U1329" s="12">
        <f>IF(Data_Extraction!F1329="",Data_Extraction!$J1329*(U$1),Data_Extraction!F1329)</f>
        <v>103.88</v>
      </c>
      <c r="V1329" s="12">
        <f>IF(Data_Extraction!G1329="",Data_Extraction!$J1329*(V$1),Data_Extraction!G1329)</f>
        <v>96.460000000000008</v>
      </c>
      <c r="W1329" s="12">
        <f>IF(Data_Extraction!H1329="",Data_Extraction!$J1329*(W$1),Data_Extraction!H1329)</f>
        <v>113.42</v>
      </c>
      <c r="X1329" s="12">
        <f>IF(Data_Extraction!I1329="",Data_Extraction!$J1329*(X$1),Data_Extraction!I1329)</f>
        <v>106</v>
      </c>
      <c r="Y1329" s="13">
        <f t="shared" si="120"/>
        <v>102.9525</v>
      </c>
      <c r="Z1329" s="17" t="str">
        <f t="shared" si="124"/>
        <v>Break</v>
      </c>
      <c r="AA1329" s="14" t="str">
        <f>VLOOKUP($N1329,'HeartRate-2022-03-21-1647950188'!$C:$G,2,0)</f>
        <v>Hands on</v>
      </c>
      <c r="AB1329" s="14" t="str">
        <f>VLOOKUP($N1329,'HeartRate-2022-03-21-1647950188'!$C:$G,3,0)</f>
        <v>Off Campus</v>
      </c>
      <c r="AC1329" s="14" t="str">
        <f>VLOOKUP($N1329,'HeartRate-2022-03-21-1647950188'!$C:$G,4,0)</f>
        <v>Standing</v>
      </c>
      <c r="AD1329" s="14" t="str">
        <f>VLOOKUP($N1329,'HeartRate-2022-03-21-1647950188'!$C:$G,5,0)</f>
        <v>Technical Contexts</v>
      </c>
      <c r="AE1329">
        <f t="shared" si="125"/>
        <v>0</v>
      </c>
      <c r="AF1329" s="18">
        <v>44635</v>
      </c>
      <c r="AG1329" s="19">
        <v>0.54196759259259253</v>
      </c>
    </row>
    <row r="1330" spans="1:33" x14ac:dyDescent="0.3">
      <c r="A1330" s="5">
        <v>44635.542349537034</v>
      </c>
      <c r="B1330" t="str">
        <f>IFERROR(AVERAGEIFS('HeartRate-2022-03-21-1647950188'!$B:$B,'HeartRate-2022-03-21-1647950188'!$A:$A,Data_Extraction!B$2,'HeartRate-2022-03-21-1647950188'!$C:$C,Data_Extraction!$A1330),"")</f>
        <v/>
      </c>
      <c r="C1330" t="str">
        <f>IFERROR(AVERAGEIFS('HeartRate-2022-03-21-1647950188'!$B:$B,'HeartRate-2022-03-21-1647950188'!$A:$A,Data_Extraction!C$2,'HeartRate-2022-03-21-1647950188'!$C:$C,Data_Extraction!$A1330),"")</f>
        <v/>
      </c>
      <c r="D1330" t="str">
        <f>IFERROR(AVERAGEIFS('HeartRate-2022-03-21-1647950188'!$B:$B,'HeartRate-2022-03-21-1647950188'!$A:$A,Data_Extraction!D$2,'HeartRate-2022-03-21-1647950188'!$C:$C,Data_Extraction!$A1330),"")</f>
        <v/>
      </c>
      <c r="E1330" t="str">
        <f>IFERROR(AVERAGEIFS('HeartRate-2022-03-21-1647950188'!$B:$B,'HeartRate-2022-03-21-1647950188'!$A:$A,Data_Extraction!E$2,'HeartRate-2022-03-21-1647950188'!$C:$C,Data_Extraction!$A1330),"")</f>
        <v/>
      </c>
      <c r="F1330" t="str">
        <f>IFERROR(AVERAGEIFS('HeartRate-2022-03-21-1647950188'!$B:$B,'HeartRate-2022-03-21-1647950188'!$A:$A,Data_Extraction!F$2,'HeartRate-2022-03-21-1647950188'!$C:$C,Data_Extraction!$A1330),"")</f>
        <v/>
      </c>
      <c r="G1330">
        <f>IFERROR(AVERAGEIFS('HeartRate-2022-03-21-1647950188'!$B:$B,'HeartRate-2022-03-21-1647950188'!$A:$A,Data_Extraction!G$2,'HeartRate-2022-03-21-1647950188'!$C:$C,Data_Extraction!$A1330),"")</f>
        <v>118</v>
      </c>
      <c r="H1330" t="str">
        <f>IFERROR(AVERAGEIFS('HeartRate-2022-03-21-1647950188'!$B:$B,'HeartRate-2022-03-21-1647950188'!$A:$A,Data_Extraction!H$2,'HeartRate-2022-03-21-1647950188'!$C:$C,Data_Extraction!$A1330),"")</f>
        <v/>
      </c>
      <c r="I1330">
        <f>IFERROR(AVERAGEIFS('HeartRate-2022-03-21-1647950188'!$B:$B,'HeartRate-2022-03-21-1647950188'!$A:$A,Data_Extraction!I$2,'HeartRate-2022-03-21-1647950188'!$C:$C,Data_Extraction!$A1330),"")</f>
        <v>101</v>
      </c>
      <c r="J1330" s="8">
        <f t="shared" si="121"/>
        <v>109.5</v>
      </c>
      <c r="N1330" s="11">
        <f>Data_Extraction!A1330</f>
        <v>44635.542349537034</v>
      </c>
      <c r="O1330" s="15">
        <f t="shared" si="122"/>
        <v>44635</v>
      </c>
      <c r="P1330" s="16">
        <f t="shared" si="123"/>
        <v>0.54234953703703703</v>
      </c>
      <c r="Q1330" s="12">
        <f>IF(Data_Extraction!B1330="",Data_Extraction!$J1330*(Q$1),Data_Extraction!B1330)</f>
        <v>98.55</v>
      </c>
      <c r="R1330" s="12">
        <f>IF(Data_Extraction!C1330="",Data_Extraction!$J1330*(R$1),Data_Extraction!C1330)</f>
        <v>100.74000000000001</v>
      </c>
      <c r="S1330" s="12">
        <f>IF(Data_Extraction!D1330="",Data_Extraction!$J1330*(S$1),Data_Extraction!D1330)</f>
        <v>113.88000000000001</v>
      </c>
      <c r="T1330" s="12">
        <f>IF(Data_Extraction!E1330="",Data_Extraction!$J1330*(T$1),Data_Extraction!E1330)</f>
        <v>104.02499999999999</v>
      </c>
      <c r="U1330" s="12">
        <f>IF(Data_Extraction!F1330="",Data_Extraction!$J1330*(U$1),Data_Extraction!F1330)</f>
        <v>107.31</v>
      </c>
      <c r="V1330" s="12">
        <f>IF(Data_Extraction!G1330="",Data_Extraction!$J1330*(V$1),Data_Extraction!G1330)</f>
        <v>118</v>
      </c>
      <c r="W1330" s="12">
        <f>IF(Data_Extraction!H1330="",Data_Extraction!$J1330*(W$1),Data_Extraction!H1330)</f>
        <v>117.16500000000001</v>
      </c>
      <c r="X1330" s="12">
        <f>IF(Data_Extraction!I1330="",Data_Extraction!$J1330*(X$1),Data_Extraction!I1330)</f>
        <v>101</v>
      </c>
      <c r="Y1330" s="13">
        <f t="shared" si="120"/>
        <v>107.58374999999999</v>
      </c>
      <c r="Z1330" s="17" t="str">
        <f t="shared" si="124"/>
        <v>Break</v>
      </c>
      <c r="AA1330" s="14" t="str">
        <f>VLOOKUP($N1330,'HeartRate-2022-03-21-1647950188'!$C:$G,2,0)</f>
        <v>Hands on</v>
      </c>
      <c r="AB1330" s="14" t="str">
        <f>VLOOKUP($N1330,'HeartRate-2022-03-21-1647950188'!$C:$G,3,0)</f>
        <v>Off Campus</v>
      </c>
      <c r="AC1330" s="14" t="str">
        <f>VLOOKUP($N1330,'HeartRate-2022-03-21-1647950188'!$C:$G,4,0)</f>
        <v>Standing</v>
      </c>
      <c r="AD1330" s="14" t="str">
        <f>VLOOKUP($N1330,'HeartRate-2022-03-21-1647950188'!$C:$G,5,0)</f>
        <v>Technical Contexts</v>
      </c>
      <c r="AE1330">
        <f t="shared" si="125"/>
        <v>0</v>
      </c>
      <c r="AF1330" s="18">
        <v>44635</v>
      </c>
      <c r="AG1330" s="19">
        <v>0.54234953703703703</v>
      </c>
    </row>
    <row r="1331" spans="1:33" x14ac:dyDescent="0.3">
      <c r="A1331" s="5">
        <v>44635.542361111111</v>
      </c>
      <c r="B1331">
        <f>IFERROR(AVERAGEIFS('HeartRate-2022-03-21-1647950188'!$B:$B,'HeartRate-2022-03-21-1647950188'!$A:$A,Data_Extraction!B$2,'HeartRate-2022-03-21-1647950188'!$C:$C,Data_Extraction!$A1331),"")</f>
        <v>118</v>
      </c>
      <c r="C1331" t="str">
        <f>IFERROR(AVERAGEIFS('HeartRate-2022-03-21-1647950188'!$B:$B,'HeartRate-2022-03-21-1647950188'!$A:$A,Data_Extraction!C$2,'HeartRate-2022-03-21-1647950188'!$C:$C,Data_Extraction!$A1331),"")</f>
        <v/>
      </c>
      <c r="D1331" t="str">
        <f>IFERROR(AVERAGEIFS('HeartRate-2022-03-21-1647950188'!$B:$B,'HeartRate-2022-03-21-1647950188'!$A:$A,Data_Extraction!D$2,'HeartRate-2022-03-21-1647950188'!$C:$C,Data_Extraction!$A1331),"")</f>
        <v/>
      </c>
      <c r="E1331" t="str">
        <f>IFERROR(AVERAGEIFS('HeartRate-2022-03-21-1647950188'!$B:$B,'HeartRate-2022-03-21-1647950188'!$A:$A,Data_Extraction!E$2,'HeartRate-2022-03-21-1647950188'!$C:$C,Data_Extraction!$A1331),"")</f>
        <v/>
      </c>
      <c r="F1331" t="str">
        <f>IFERROR(AVERAGEIFS('HeartRate-2022-03-21-1647950188'!$B:$B,'HeartRate-2022-03-21-1647950188'!$A:$A,Data_Extraction!F$2,'HeartRate-2022-03-21-1647950188'!$C:$C,Data_Extraction!$A1331),"")</f>
        <v/>
      </c>
      <c r="G1331" t="str">
        <f>IFERROR(AVERAGEIFS('HeartRate-2022-03-21-1647950188'!$B:$B,'HeartRate-2022-03-21-1647950188'!$A:$A,Data_Extraction!G$2,'HeartRate-2022-03-21-1647950188'!$C:$C,Data_Extraction!$A1331),"")</f>
        <v/>
      </c>
      <c r="H1331">
        <f>IFERROR(AVERAGEIFS('HeartRate-2022-03-21-1647950188'!$B:$B,'HeartRate-2022-03-21-1647950188'!$A:$A,Data_Extraction!H$2,'HeartRate-2022-03-21-1647950188'!$C:$C,Data_Extraction!$A1331),"")</f>
        <v>89</v>
      </c>
      <c r="I1331" t="str">
        <f>IFERROR(AVERAGEIFS('HeartRate-2022-03-21-1647950188'!$B:$B,'HeartRate-2022-03-21-1647950188'!$A:$A,Data_Extraction!I$2,'HeartRate-2022-03-21-1647950188'!$C:$C,Data_Extraction!$A1331),"")</f>
        <v/>
      </c>
      <c r="J1331" s="8">
        <f t="shared" si="121"/>
        <v>103.5</v>
      </c>
      <c r="N1331" s="11">
        <f>Data_Extraction!A1331</f>
        <v>44635.542361111111</v>
      </c>
      <c r="O1331" s="15">
        <f t="shared" si="122"/>
        <v>44635</v>
      </c>
      <c r="P1331" s="16">
        <f t="shared" si="123"/>
        <v>0.54236111111111118</v>
      </c>
      <c r="Q1331" s="12">
        <f>IF(Data_Extraction!B1331="",Data_Extraction!$J1331*(Q$1),Data_Extraction!B1331)</f>
        <v>118</v>
      </c>
      <c r="R1331" s="12">
        <f>IF(Data_Extraction!C1331="",Data_Extraction!$J1331*(R$1),Data_Extraction!C1331)</f>
        <v>95.22</v>
      </c>
      <c r="S1331" s="12">
        <f>IF(Data_Extraction!D1331="",Data_Extraction!$J1331*(S$1),Data_Extraction!D1331)</f>
        <v>107.64</v>
      </c>
      <c r="T1331" s="12">
        <f>IF(Data_Extraction!E1331="",Data_Extraction!$J1331*(T$1),Data_Extraction!E1331)</f>
        <v>98.324999999999989</v>
      </c>
      <c r="U1331" s="12">
        <f>IF(Data_Extraction!F1331="",Data_Extraction!$J1331*(U$1),Data_Extraction!F1331)</f>
        <v>101.42999999999999</v>
      </c>
      <c r="V1331" s="12">
        <f>IF(Data_Extraction!G1331="",Data_Extraction!$J1331*(V$1),Data_Extraction!G1331)</f>
        <v>94.185000000000002</v>
      </c>
      <c r="W1331" s="12">
        <f>IF(Data_Extraction!H1331="",Data_Extraction!$J1331*(W$1),Data_Extraction!H1331)</f>
        <v>89</v>
      </c>
      <c r="X1331" s="12">
        <f>IF(Data_Extraction!I1331="",Data_Extraction!$J1331*(X$1),Data_Extraction!I1331)</f>
        <v>100.395</v>
      </c>
      <c r="Y1331" s="13">
        <f t="shared" si="120"/>
        <v>100.52437499999999</v>
      </c>
      <c r="Z1331" s="17" t="str">
        <f t="shared" si="124"/>
        <v>Break</v>
      </c>
      <c r="AA1331" s="14" t="str">
        <f>VLOOKUP($N1331,'HeartRate-2022-03-21-1647950188'!$C:$G,2,0)</f>
        <v>Hands on</v>
      </c>
      <c r="AB1331" s="14" t="str">
        <f>VLOOKUP($N1331,'HeartRate-2022-03-21-1647950188'!$C:$G,3,0)</f>
        <v>Off Campus</v>
      </c>
      <c r="AC1331" s="14" t="str">
        <f>VLOOKUP($N1331,'HeartRate-2022-03-21-1647950188'!$C:$G,4,0)</f>
        <v>Standing</v>
      </c>
      <c r="AD1331" s="14" t="str">
        <f>VLOOKUP($N1331,'HeartRate-2022-03-21-1647950188'!$C:$G,5,0)</f>
        <v>Technical Contexts</v>
      </c>
      <c r="AE1331">
        <f t="shared" si="125"/>
        <v>0</v>
      </c>
      <c r="AF1331" s="18">
        <v>44635</v>
      </c>
      <c r="AG1331" s="19">
        <v>0.54236111111111118</v>
      </c>
    </row>
    <row r="1332" spans="1:33" x14ac:dyDescent="0.3">
      <c r="A1332" s="5">
        <v>44635.543043981481</v>
      </c>
      <c r="B1332" t="str">
        <f>IFERROR(AVERAGEIFS('HeartRate-2022-03-21-1647950188'!$B:$B,'HeartRate-2022-03-21-1647950188'!$A:$A,Data_Extraction!B$2,'HeartRate-2022-03-21-1647950188'!$C:$C,Data_Extraction!$A1332),"")</f>
        <v/>
      </c>
      <c r="C1332" t="str">
        <f>IFERROR(AVERAGEIFS('HeartRate-2022-03-21-1647950188'!$B:$B,'HeartRate-2022-03-21-1647950188'!$A:$A,Data_Extraction!C$2,'HeartRate-2022-03-21-1647950188'!$C:$C,Data_Extraction!$A1332),"")</f>
        <v/>
      </c>
      <c r="D1332" t="str">
        <f>IFERROR(AVERAGEIFS('HeartRate-2022-03-21-1647950188'!$B:$B,'HeartRate-2022-03-21-1647950188'!$A:$A,Data_Extraction!D$2,'HeartRate-2022-03-21-1647950188'!$C:$C,Data_Extraction!$A1332),"")</f>
        <v/>
      </c>
      <c r="E1332" t="str">
        <f>IFERROR(AVERAGEIFS('HeartRate-2022-03-21-1647950188'!$B:$B,'HeartRate-2022-03-21-1647950188'!$A:$A,Data_Extraction!E$2,'HeartRate-2022-03-21-1647950188'!$C:$C,Data_Extraction!$A1332),"")</f>
        <v/>
      </c>
      <c r="F1332" t="str">
        <f>IFERROR(AVERAGEIFS('HeartRate-2022-03-21-1647950188'!$B:$B,'HeartRate-2022-03-21-1647950188'!$A:$A,Data_Extraction!F$2,'HeartRate-2022-03-21-1647950188'!$C:$C,Data_Extraction!$A1332),"")</f>
        <v/>
      </c>
      <c r="G1332">
        <f>IFERROR(AVERAGEIFS('HeartRate-2022-03-21-1647950188'!$B:$B,'HeartRate-2022-03-21-1647950188'!$A:$A,Data_Extraction!G$2,'HeartRate-2022-03-21-1647950188'!$C:$C,Data_Extraction!$A1332),"")</f>
        <v>123</v>
      </c>
      <c r="H1332" t="str">
        <f>IFERROR(AVERAGEIFS('HeartRate-2022-03-21-1647950188'!$B:$B,'HeartRate-2022-03-21-1647950188'!$A:$A,Data_Extraction!H$2,'HeartRate-2022-03-21-1647950188'!$C:$C,Data_Extraction!$A1332),"")</f>
        <v/>
      </c>
      <c r="I1332">
        <f>IFERROR(AVERAGEIFS('HeartRate-2022-03-21-1647950188'!$B:$B,'HeartRate-2022-03-21-1647950188'!$A:$A,Data_Extraction!I$2,'HeartRate-2022-03-21-1647950188'!$C:$C,Data_Extraction!$A1332),"")</f>
        <v>119</v>
      </c>
      <c r="J1332" s="8">
        <f t="shared" si="121"/>
        <v>121</v>
      </c>
      <c r="N1332" s="11">
        <f>Data_Extraction!A1332</f>
        <v>44635.543043981481</v>
      </c>
      <c r="O1332" s="15">
        <f t="shared" si="122"/>
        <v>44635</v>
      </c>
      <c r="P1332" s="16">
        <f t="shared" si="123"/>
        <v>0.54304398148148147</v>
      </c>
      <c r="Q1332" s="12">
        <f>IF(Data_Extraction!B1332="",Data_Extraction!$J1332*(Q$1),Data_Extraction!B1332)</f>
        <v>108.9</v>
      </c>
      <c r="R1332" s="12">
        <f>IF(Data_Extraction!C1332="",Data_Extraction!$J1332*(R$1),Data_Extraction!C1332)</f>
        <v>111.32000000000001</v>
      </c>
      <c r="S1332" s="12">
        <f>IF(Data_Extraction!D1332="",Data_Extraction!$J1332*(S$1),Data_Extraction!D1332)</f>
        <v>125.84</v>
      </c>
      <c r="T1332" s="12">
        <f>IF(Data_Extraction!E1332="",Data_Extraction!$J1332*(T$1),Data_Extraction!E1332)</f>
        <v>114.94999999999999</v>
      </c>
      <c r="U1332" s="12">
        <f>IF(Data_Extraction!F1332="",Data_Extraction!$J1332*(U$1),Data_Extraction!F1332)</f>
        <v>118.58</v>
      </c>
      <c r="V1332" s="12">
        <f>IF(Data_Extraction!G1332="",Data_Extraction!$J1332*(V$1),Data_Extraction!G1332)</f>
        <v>123</v>
      </c>
      <c r="W1332" s="12">
        <f>IF(Data_Extraction!H1332="",Data_Extraction!$J1332*(W$1),Data_Extraction!H1332)</f>
        <v>129.47</v>
      </c>
      <c r="X1332" s="12">
        <f>IF(Data_Extraction!I1332="",Data_Extraction!$J1332*(X$1),Data_Extraction!I1332)</f>
        <v>119</v>
      </c>
      <c r="Y1332" s="13">
        <f t="shared" si="120"/>
        <v>118.88250000000001</v>
      </c>
      <c r="Z1332" s="17" t="str">
        <f t="shared" si="124"/>
        <v>Break</v>
      </c>
      <c r="AA1332" s="14" t="str">
        <f>VLOOKUP($N1332,'HeartRate-2022-03-21-1647950188'!$C:$G,2,0)</f>
        <v>Hands on</v>
      </c>
      <c r="AB1332" s="14" t="str">
        <f>VLOOKUP($N1332,'HeartRate-2022-03-21-1647950188'!$C:$G,3,0)</f>
        <v>Off Campus</v>
      </c>
      <c r="AC1332" s="14" t="str">
        <f>VLOOKUP($N1332,'HeartRate-2022-03-21-1647950188'!$C:$G,4,0)</f>
        <v>Standing</v>
      </c>
      <c r="AD1332" s="14" t="str">
        <f>VLOOKUP($N1332,'HeartRate-2022-03-21-1647950188'!$C:$G,5,0)</f>
        <v>Technical Contexts</v>
      </c>
      <c r="AE1332">
        <f t="shared" si="125"/>
        <v>0</v>
      </c>
      <c r="AF1332" s="18">
        <v>44635</v>
      </c>
      <c r="AG1332" s="19">
        <v>0.54304398148148147</v>
      </c>
    </row>
    <row r="1333" spans="1:33" x14ac:dyDescent="0.3">
      <c r="A1333" s="5">
        <v>44635.543738425928</v>
      </c>
      <c r="B1333" t="str">
        <f>IFERROR(AVERAGEIFS('HeartRate-2022-03-21-1647950188'!$B:$B,'HeartRate-2022-03-21-1647950188'!$A:$A,Data_Extraction!B$2,'HeartRate-2022-03-21-1647950188'!$C:$C,Data_Extraction!$A1333),"")</f>
        <v/>
      </c>
      <c r="C1333" t="str">
        <f>IFERROR(AVERAGEIFS('HeartRate-2022-03-21-1647950188'!$B:$B,'HeartRate-2022-03-21-1647950188'!$A:$A,Data_Extraction!C$2,'HeartRate-2022-03-21-1647950188'!$C:$C,Data_Extraction!$A1333),"")</f>
        <v/>
      </c>
      <c r="D1333" t="str">
        <f>IFERROR(AVERAGEIFS('HeartRate-2022-03-21-1647950188'!$B:$B,'HeartRate-2022-03-21-1647950188'!$A:$A,Data_Extraction!D$2,'HeartRate-2022-03-21-1647950188'!$C:$C,Data_Extraction!$A1333),"")</f>
        <v/>
      </c>
      <c r="E1333" t="str">
        <f>IFERROR(AVERAGEIFS('HeartRate-2022-03-21-1647950188'!$B:$B,'HeartRate-2022-03-21-1647950188'!$A:$A,Data_Extraction!E$2,'HeartRate-2022-03-21-1647950188'!$C:$C,Data_Extraction!$A1333),"")</f>
        <v/>
      </c>
      <c r="F1333" t="str">
        <f>IFERROR(AVERAGEIFS('HeartRate-2022-03-21-1647950188'!$B:$B,'HeartRate-2022-03-21-1647950188'!$A:$A,Data_Extraction!F$2,'HeartRate-2022-03-21-1647950188'!$C:$C,Data_Extraction!$A1333),"")</f>
        <v/>
      </c>
      <c r="G1333">
        <f>IFERROR(AVERAGEIFS('HeartRate-2022-03-21-1647950188'!$B:$B,'HeartRate-2022-03-21-1647950188'!$A:$A,Data_Extraction!G$2,'HeartRate-2022-03-21-1647950188'!$C:$C,Data_Extraction!$A1333),"")</f>
        <v>133</v>
      </c>
      <c r="H1333" t="str">
        <f>IFERROR(AVERAGEIFS('HeartRate-2022-03-21-1647950188'!$B:$B,'HeartRate-2022-03-21-1647950188'!$A:$A,Data_Extraction!H$2,'HeartRate-2022-03-21-1647950188'!$C:$C,Data_Extraction!$A1333),"")</f>
        <v/>
      </c>
      <c r="I1333">
        <f>IFERROR(AVERAGEIFS('HeartRate-2022-03-21-1647950188'!$B:$B,'HeartRate-2022-03-21-1647950188'!$A:$A,Data_Extraction!I$2,'HeartRate-2022-03-21-1647950188'!$C:$C,Data_Extraction!$A1333),"")</f>
        <v>117</v>
      </c>
      <c r="J1333" s="8">
        <f t="shared" si="121"/>
        <v>125</v>
      </c>
      <c r="N1333" s="11">
        <f>Data_Extraction!A1333</f>
        <v>44635.543738425928</v>
      </c>
      <c r="O1333" s="15">
        <f t="shared" si="122"/>
        <v>44635</v>
      </c>
      <c r="P1333" s="16">
        <f t="shared" si="123"/>
        <v>0.54373842592592592</v>
      </c>
      <c r="Q1333" s="12">
        <f>IF(Data_Extraction!B1333="",Data_Extraction!$J1333*(Q$1),Data_Extraction!B1333)</f>
        <v>112.5</v>
      </c>
      <c r="R1333" s="12">
        <f>IF(Data_Extraction!C1333="",Data_Extraction!$J1333*(R$1),Data_Extraction!C1333)</f>
        <v>115</v>
      </c>
      <c r="S1333" s="12">
        <f>IF(Data_Extraction!D1333="",Data_Extraction!$J1333*(S$1),Data_Extraction!D1333)</f>
        <v>130</v>
      </c>
      <c r="T1333" s="12">
        <f>IF(Data_Extraction!E1333="",Data_Extraction!$J1333*(T$1),Data_Extraction!E1333)</f>
        <v>118.75</v>
      </c>
      <c r="U1333" s="12">
        <f>IF(Data_Extraction!F1333="",Data_Extraction!$J1333*(U$1),Data_Extraction!F1333)</f>
        <v>122.5</v>
      </c>
      <c r="V1333" s="12">
        <f>IF(Data_Extraction!G1333="",Data_Extraction!$J1333*(V$1),Data_Extraction!G1333)</f>
        <v>133</v>
      </c>
      <c r="W1333" s="12">
        <f>IF(Data_Extraction!H1333="",Data_Extraction!$J1333*(W$1),Data_Extraction!H1333)</f>
        <v>133.75</v>
      </c>
      <c r="X1333" s="12">
        <f>IF(Data_Extraction!I1333="",Data_Extraction!$J1333*(X$1),Data_Extraction!I1333)</f>
        <v>117</v>
      </c>
      <c r="Y1333" s="13">
        <f t="shared" si="120"/>
        <v>122.8125</v>
      </c>
      <c r="Z1333" s="17" t="str">
        <f t="shared" si="124"/>
        <v>Break</v>
      </c>
      <c r="AA1333" s="14" t="str">
        <f>VLOOKUP($N1333,'HeartRate-2022-03-21-1647950188'!$C:$G,2,0)</f>
        <v>Hands on</v>
      </c>
      <c r="AB1333" s="14" t="str">
        <f>VLOOKUP($N1333,'HeartRate-2022-03-21-1647950188'!$C:$G,3,0)</f>
        <v>Off Campus</v>
      </c>
      <c r="AC1333" s="14" t="s">
        <v>18</v>
      </c>
      <c r="AD1333" s="14" t="str">
        <f>VLOOKUP($N1333,'HeartRate-2022-03-21-1647950188'!$C:$G,5,0)</f>
        <v>Technical Contexts</v>
      </c>
      <c r="AE1333">
        <f t="shared" si="125"/>
        <v>1</v>
      </c>
      <c r="AF1333" s="18">
        <v>44635</v>
      </c>
      <c r="AG1333" s="19">
        <v>0.54373842592592592</v>
      </c>
    </row>
    <row r="1334" spans="1:33" x14ac:dyDescent="0.3">
      <c r="A1334" s="5">
        <v>44635.544120370374</v>
      </c>
      <c r="B1334" t="str">
        <f>IFERROR(AVERAGEIFS('HeartRate-2022-03-21-1647950188'!$B:$B,'HeartRate-2022-03-21-1647950188'!$A:$A,Data_Extraction!B$2,'HeartRate-2022-03-21-1647950188'!$C:$C,Data_Extraction!$A1334),"")</f>
        <v/>
      </c>
      <c r="C1334" t="str">
        <f>IFERROR(AVERAGEIFS('HeartRate-2022-03-21-1647950188'!$B:$B,'HeartRate-2022-03-21-1647950188'!$A:$A,Data_Extraction!C$2,'HeartRate-2022-03-21-1647950188'!$C:$C,Data_Extraction!$A1334),"")</f>
        <v/>
      </c>
      <c r="D1334" t="str">
        <f>IFERROR(AVERAGEIFS('HeartRate-2022-03-21-1647950188'!$B:$B,'HeartRate-2022-03-21-1647950188'!$A:$A,Data_Extraction!D$2,'HeartRate-2022-03-21-1647950188'!$C:$C,Data_Extraction!$A1334),"")</f>
        <v/>
      </c>
      <c r="E1334" t="str">
        <f>IFERROR(AVERAGEIFS('HeartRate-2022-03-21-1647950188'!$B:$B,'HeartRate-2022-03-21-1647950188'!$A:$A,Data_Extraction!E$2,'HeartRate-2022-03-21-1647950188'!$C:$C,Data_Extraction!$A1334),"")</f>
        <v/>
      </c>
      <c r="F1334" t="str">
        <f>IFERROR(AVERAGEIFS('HeartRate-2022-03-21-1647950188'!$B:$B,'HeartRate-2022-03-21-1647950188'!$A:$A,Data_Extraction!F$2,'HeartRate-2022-03-21-1647950188'!$C:$C,Data_Extraction!$A1334),"")</f>
        <v/>
      </c>
      <c r="G1334" t="str">
        <f>IFERROR(AVERAGEIFS('HeartRate-2022-03-21-1647950188'!$B:$B,'HeartRate-2022-03-21-1647950188'!$A:$A,Data_Extraction!G$2,'HeartRate-2022-03-21-1647950188'!$C:$C,Data_Extraction!$A1334),"")</f>
        <v/>
      </c>
      <c r="H1334">
        <f>IFERROR(AVERAGEIFS('HeartRate-2022-03-21-1647950188'!$B:$B,'HeartRate-2022-03-21-1647950188'!$A:$A,Data_Extraction!H$2,'HeartRate-2022-03-21-1647950188'!$C:$C,Data_Extraction!$A1334),"")</f>
        <v>78</v>
      </c>
      <c r="I1334" t="str">
        <f>IFERROR(AVERAGEIFS('HeartRate-2022-03-21-1647950188'!$B:$B,'HeartRate-2022-03-21-1647950188'!$A:$A,Data_Extraction!I$2,'HeartRate-2022-03-21-1647950188'!$C:$C,Data_Extraction!$A1334),"")</f>
        <v/>
      </c>
      <c r="J1334" s="8">
        <f t="shared" si="121"/>
        <v>78</v>
      </c>
      <c r="N1334" s="11">
        <f>Data_Extraction!A1334</f>
        <v>44635.544120370374</v>
      </c>
      <c r="O1334" s="15">
        <f t="shared" si="122"/>
        <v>44635</v>
      </c>
      <c r="P1334" s="16">
        <f t="shared" si="123"/>
        <v>0.54412037037037042</v>
      </c>
      <c r="Q1334" s="12">
        <f>IF(Data_Extraction!B1334="",Data_Extraction!$J1334*(Q$1),Data_Extraction!B1334)</f>
        <v>70.2</v>
      </c>
      <c r="R1334" s="12">
        <f>IF(Data_Extraction!C1334="",Data_Extraction!$J1334*(R$1),Data_Extraction!C1334)</f>
        <v>71.760000000000005</v>
      </c>
      <c r="S1334" s="12">
        <f>IF(Data_Extraction!D1334="",Data_Extraction!$J1334*(S$1),Data_Extraction!D1334)</f>
        <v>81.12</v>
      </c>
      <c r="T1334" s="12">
        <f>IF(Data_Extraction!E1334="",Data_Extraction!$J1334*(T$1),Data_Extraction!E1334)</f>
        <v>74.099999999999994</v>
      </c>
      <c r="U1334" s="12">
        <f>IF(Data_Extraction!F1334="",Data_Extraction!$J1334*(U$1),Data_Extraction!F1334)</f>
        <v>76.44</v>
      </c>
      <c r="V1334" s="12">
        <f>IF(Data_Extraction!G1334="",Data_Extraction!$J1334*(V$1),Data_Extraction!G1334)</f>
        <v>70.98</v>
      </c>
      <c r="W1334" s="12">
        <f>IF(Data_Extraction!H1334="",Data_Extraction!$J1334*(W$1),Data_Extraction!H1334)</f>
        <v>78</v>
      </c>
      <c r="X1334" s="12">
        <f>IF(Data_Extraction!I1334="",Data_Extraction!$J1334*(X$1),Data_Extraction!I1334)</f>
        <v>75.66</v>
      </c>
      <c r="Y1334" s="13">
        <f t="shared" si="120"/>
        <v>74.782499999999999</v>
      </c>
      <c r="Z1334" s="17" t="str">
        <f t="shared" si="124"/>
        <v>Break</v>
      </c>
      <c r="AA1334" s="14" t="str">
        <f>VLOOKUP($N1334,'HeartRate-2022-03-21-1647950188'!$C:$G,2,0)</f>
        <v>Hands on</v>
      </c>
      <c r="AB1334" s="14" t="str">
        <f>VLOOKUP($N1334,'HeartRate-2022-03-21-1647950188'!$C:$G,3,0)</f>
        <v>Off Campus</v>
      </c>
      <c r="AC1334" s="14" t="str">
        <f>VLOOKUP($N1334,'HeartRate-2022-03-21-1647950188'!$C:$G,4,0)</f>
        <v>Standing</v>
      </c>
      <c r="AD1334" s="14" t="str">
        <f>VLOOKUP($N1334,'HeartRate-2022-03-21-1647950188'!$C:$G,5,0)</f>
        <v>Technical Contexts</v>
      </c>
      <c r="AE1334">
        <f t="shared" si="125"/>
        <v>0</v>
      </c>
      <c r="AF1334" s="18">
        <v>44635</v>
      </c>
      <c r="AG1334" s="19">
        <v>0.54412037037037042</v>
      </c>
    </row>
    <row r="1335" spans="1:33" x14ac:dyDescent="0.3">
      <c r="A1335" s="5">
        <v>44635.544432870367</v>
      </c>
      <c r="B1335" t="str">
        <f>IFERROR(AVERAGEIFS('HeartRate-2022-03-21-1647950188'!$B:$B,'HeartRate-2022-03-21-1647950188'!$A:$A,Data_Extraction!B$2,'HeartRate-2022-03-21-1647950188'!$C:$C,Data_Extraction!$A1335),"")</f>
        <v/>
      </c>
      <c r="C1335" t="str">
        <f>IFERROR(AVERAGEIFS('HeartRate-2022-03-21-1647950188'!$B:$B,'HeartRate-2022-03-21-1647950188'!$A:$A,Data_Extraction!C$2,'HeartRate-2022-03-21-1647950188'!$C:$C,Data_Extraction!$A1335),"")</f>
        <v/>
      </c>
      <c r="D1335" t="str">
        <f>IFERROR(AVERAGEIFS('HeartRate-2022-03-21-1647950188'!$B:$B,'HeartRate-2022-03-21-1647950188'!$A:$A,Data_Extraction!D$2,'HeartRate-2022-03-21-1647950188'!$C:$C,Data_Extraction!$A1335),"")</f>
        <v/>
      </c>
      <c r="E1335" t="str">
        <f>IFERROR(AVERAGEIFS('HeartRate-2022-03-21-1647950188'!$B:$B,'HeartRate-2022-03-21-1647950188'!$A:$A,Data_Extraction!E$2,'HeartRate-2022-03-21-1647950188'!$C:$C,Data_Extraction!$A1335),"")</f>
        <v/>
      </c>
      <c r="F1335" t="str">
        <f>IFERROR(AVERAGEIFS('HeartRate-2022-03-21-1647950188'!$B:$B,'HeartRate-2022-03-21-1647950188'!$A:$A,Data_Extraction!F$2,'HeartRate-2022-03-21-1647950188'!$C:$C,Data_Extraction!$A1335),"")</f>
        <v/>
      </c>
      <c r="G1335">
        <f>IFERROR(AVERAGEIFS('HeartRate-2022-03-21-1647950188'!$B:$B,'HeartRate-2022-03-21-1647950188'!$A:$A,Data_Extraction!G$2,'HeartRate-2022-03-21-1647950188'!$C:$C,Data_Extraction!$A1335),"")</f>
        <v>131</v>
      </c>
      <c r="H1335" t="str">
        <f>IFERROR(AVERAGEIFS('HeartRate-2022-03-21-1647950188'!$B:$B,'HeartRate-2022-03-21-1647950188'!$A:$A,Data_Extraction!H$2,'HeartRate-2022-03-21-1647950188'!$C:$C,Data_Extraction!$A1335),"")</f>
        <v/>
      </c>
      <c r="I1335" t="str">
        <f>IFERROR(AVERAGEIFS('HeartRate-2022-03-21-1647950188'!$B:$B,'HeartRate-2022-03-21-1647950188'!$A:$A,Data_Extraction!I$2,'HeartRate-2022-03-21-1647950188'!$C:$C,Data_Extraction!$A1335),"")</f>
        <v/>
      </c>
      <c r="J1335" s="8">
        <f t="shared" si="121"/>
        <v>131</v>
      </c>
      <c r="N1335" s="11">
        <f>Data_Extraction!A1335</f>
        <v>44635.544432870367</v>
      </c>
      <c r="O1335" s="15">
        <f t="shared" si="122"/>
        <v>44635</v>
      </c>
      <c r="P1335" s="16">
        <f t="shared" si="123"/>
        <v>0.54443287037037036</v>
      </c>
      <c r="Q1335" s="12">
        <f>IF(Data_Extraction!B1335="",Data_Extraction!$J1335*(Q$1),Data_Extraction!B1335)</f>
        <v>117.9</v>
      </c>
      <c r="R1335" s="12">
        <f>IF(Data_Extraction!C1335="",Data_Extraction!$J1335*(R$1),Data_Extraction!C1335)</f>
        <v>120.52000000000001</v>
      </c>
      <c r="S1335" s="12">
        <f>IF(Data_Extraction!D1335="",Data_Extraction!$J1335*(S$1),Data_Extraction!D1335)</f>
        <v>136.24</v>
      </c>
      <c r="T1335" s="12">
        <f>IF(Data_Extraction!E1335="",Data_Extraction!$J1335*(T$1),Data_Extraction!E1335)</f>
        <v>124.44999999999999</v>
      </c>
      <c r="U1335" s="12">
        <f>IF(Data_Extraction!F1335="",Data_Extraction!$J1335*(U$1),Data_Extraction!F1335)</f>
        <v>128.38</v>
      </c>
      <c r="V1335" s="12">
        <f>IF(Data_Extraction!G1335="",Data_Extraction!$J1335*(V$1),Data_Extraction!G1335)</f>
        <v>131</v>
      </c>
      <c r="W1335" s="12">
        <f>IF(Data_Extraction!H1335="",Data_Extraction!$J1335*(W$1),Data_Extraction!H1335)</f>
        <v>140.17000000000002</v>
      </c>
      <c r="X1335" s="12">
        <f>IF(Data_Extraction!I1335="",Data_Extraction!$J1335*(X$1),Data_Extraction!I1335)</f>
        <v>127.07</v>
      </c>
      <c r="Y1335" s="13">
        <f t="shared" si="120"/>
        <v>128.21625</v>
      </c>
      <c r="Z1335" s="17" t="str">
        <f t="shared" si="124"/>
        <v>Break</v>
      </c>
      <c r="AA1335" s="14" t="str">
        <f>VLOOKUP($N1335,'HeartRate-2022-03-21-1647950188'!$C:$G,2,0)</f>
        <v>Hands on</v>
      </c>
      <c r="AB1335" s="14" t="str">
        <f>VLOOKUP($N1335,'HeartRate-2022-03-21-1647950188'!$C:$G,3,0)</f>
        <v>Off Campus</v>
      </c>
      <c r="AC1335" s="14" t="s">
        <v>18</v>
      </c>
      <c r="AD1335" s="14" t="str">
        <f>VLOOKUP($N1335,'HeartRate-2022-03-21-1647950188'!$C:$G,5,0)</f>
        <v>Technical Contexts</v>
      </c>
      <c r="AE1335">
        <f t="shared" si="125"/>
        <v>1</v>
      </c>
      <c r="AF1335" s="18">
        <v>44635</v>
      </c>
      <c r="AG1335" s="19">
        <v>0.54443287037037036</v>
      </c>
    </row>
    <row r="1336" spans="1:33" x14ac:dyDescent="0.3">
      <c r="A1336" s="5">
        <v>44635.544652777775</v>
      </c>
      <c r="B1336" t="str">
        <f>IFERROR(AVERAGEIFS('HeartRate-2022-03-21-1647950188'!$B:$B,'HeartRate-2022-03-21-1647950188'!$A:$A,Data_Extraction!B$2,'HeartRate-2022-03-21-1647950188'!$C:$C,Data_Extraction!$A1336),"")</f>
        <v/>
      </c>
      <c r="C1336" t="str">
        <f>IFERROR(AVERAGEIFS('HeartRate-2022-03-21-1647950188'!$B:$B,'HeartRate-2022-03-21-1647950188'!$A:$A,Data_Extraction!C$2,'HeartRate-2022-03-21-1647950188'!$C:$C,Data_Extraction!$A1336),"")</f>
        <v/>
      </c>
      <c r="D1336" t="str">
        <f>IFERROR(AVERAGEIFS('HeartRate-2022-03-21-1647950188'!$B:$B,'HeartRate-2022-03-21-1647950188'!$A:$A,Data_Extraction!D$2,'HeartRate-2022-03-21-1647950188'!$C:$C,Data_Extraction!$A1336),"")</f>
        <v/>
      </c>
      <c r="E1336" t="str">
        <f>IFERROR(AVERAGEIFS('HeartRate-2022-03-21-1647950188'!$B:$B,'HeartRate-2022-03-21-1647950188'!$A:$A,Data_Extraction!E$2,'HeartRate-2022-03-21-1647950188'!$C:$C,Data_Extraction!$A1336),"")</f>
        <v/>
      </c>
      <c r="F1336" t="str">
        <f>IFERROR(AVERAGEIFS('HeartRate-2022-03-21-1647950188'!$B:$B,'HeartRate-2022-03-21-1647950188'!$A:$A,Data_Extraction!F$2,'HeartRate-2022-03-21-1647950188'!$C:$C,Data_Extraction!$A1336),"")</f>
        <v/>
      </c>
      <c r="G1336" t="str">
        <f>IFERROR(AVERAGEIFS('HeartRate-2022-03-21-1647950188'!$B:$B,'HeartRate-2022-03-21-1647950188'!$A:$A,Data_Extraction!G$2,'HeartRate-2022-03-21-1647950188'!$C:$C,Data_Extraction!$A1336),"")</f>
        <v/>
      </c>
      <c r="H1336">
        <f>IFERROR(AVERAGEIFS('HeartRate-2022-03-21-1647950188'!$B:$B,'HeartRate-2022-03-21-1647950188'!$A:$A,Data_Extraction!H$2,'HeartRate-2022-03-21-1647950188'!$C:$C,Data_Extraction!$A1336),"")</f>
        <v>81</v>
      </c>
      <c r="I1336" t="str">
        <f>IFERROR(AVERAGEIFS('HeartRate-2022-03-21-1647950188'!$B:$B,'HeartRate-2022-03-21-1647950188'!$A:$A,Data_Extraction!I$2,'HeartRate-2022-03-21-1647950188'!$C:$C,Data_Extraction!$A1336),"")</f>
        <v/>
      </c>
      <c r="J1336" s="8">
        <f t="shared" si="121"/>
        <v>81</v>
      </c>
      <c r="N1336" s="11">
        <f>Data_Extraction!A1336</f>
        <v>44635.544652777775</v>
      </c>
      <c r="O1336" s="15">
        <f t="shared" si="122"/>
        <v>44635</v>
      </c>
      <c r="P1336" s="16">
        <f t="shared" si="123"/>
        <v>0.54465277777777776</v>
      </c>
      <c r="Q1336" s="12">
        <f>IF(Data_Extraction!B1336="",Data_Extraction!$J1336*(Q$1),Data_Extraction!B1336)</f>
        <v>72.900000000000006</v>
      </c>
      <c r="R1336" s="12">
        <f>IF(Data_Extraction!C1336="",Data_Extraction!$J1336*(R$1),Data_Extraction!C1336)</f>
        <v>74.52000000000001</v>
      </c>
      <c r="S1336" s="12">
        <f>IF(Data_Extraction!D1336="",Data_Extraction!$J1336*(S$1),Data_Extraction!D1336)</f>
        <v>84.240000000000009</v>
      </c>
      <c r="T1336" s="12">
        <f>IF(Data_Extraction!E1336="",Data_Extraction!$J1336*(T$1),Data_Extraction!E1336)</f>
        <v>76.95</v>
      </c>
      <c r="U1336" s="12">
        <f>IF(Data_Extraction!F1336="",Data_Extraction!$J1336*(U$1),Data_Extraction!F1336)</f>
        <v>79.38</v>
      </c>
      <c r="V1336" s="12">
        <f>IF(Data_Extraction!G1336="",Data_Extraction!$J1336*(V$1),Data_Extraction!G1336)</f>
        <v>73.710000000000008</v>
      </c>
      <c r="W1336" s="12">
        <f>IF(Data_Extraction!H1336="",Data_Extraction!$J1336*(W$1),Data_Extraction!H1336)</f>
        <v>81</v>
      </c>
      <c r="X1336" s="12">
        <f>IF(Data_Extraction!I1336="",Data_Extraction!$J1336*(X$1),Data_Extraction!I1336)</f>
        <v>78.569999999999993</v>
      </c>
      <c r="Y1336" s="13">
        <f t="shared" si="120"/>
        <v>77.658749999999998</v>
      </c>
      <c r="Z1336" s="17" t="str">
        <f t="shared" si="124"/>
        <v>Break</v>
      </c>
      <c r="AA1336" s="14" t="str">
        <f>VLOOKUP($N1336,'HeartRate-2022-03-21-1647950188'!$C:$G,2,0)</f>
        <v>Hands on</v>
      </c>
      <c r="AB1336" s="14" t="str">
        <f>VLOOKUP($N1336,'HeartRate-2022-03-21-1647950188'!$C:$G,3,0)</f>
        <v>Off Campus</v>
      </c>
      <c r="AC1336" s="14" t="str">
        <f>VLOOKUP($N1336,'HeartRate-2022-03-21-1647950188'!$C:$G,4,0)</f>
        <v>Standing</v>
      </c>
      <c r="AD1336" s="14" t="str">
        <f>VLOOKUP($N1336,'HeartRate-2022-03-21-1647950188'!$C:$G,5,0)</f>
        <v>Technical Contexts</v>
      </c>
      <c r="AE1336">
        <f t="shared" si="125"/>
        <v>0</v>
      </c>
      <c r="AF1336" s="18">
        <v>44635</v>
      </c>
      <c r="AG1336" s="19">
        <v>0.54465277777777776</v>
      </c>
    </row>
    <row r="1337" spans="1:33" x14ac:dyDescent="0.3">
      <c r="A1337" s="5">
        <v>44635.545034722221</v>
      </c>
      <c r="B1337" t="str">
        <f>IFERROR(AVERAGEIFS('HeartRate-2022-03-21-1647950188'!$B:$B,'HeartRate-2022-03-21-1647950188'!$A:$A,Data_Extraction!B$2,'HeartRate-2022-03-21-1647950188'!$C:$C,Data_Extraction!$A1337),"")</f>
        <v/>
      </c>
      <c r="C1337" t="str">
        <f>IFERROR(AVERAGEIFS('HeartRate-2022-03-21-1647950188'!$B:$B,'HeartRate-2022-03-21-1647950188'!$A:$A,Data_Extraction!C$2,'HeartRate-2022-03-21-1647950188'!$C:$C,Data_Extraction!$A1337),"")</f>
        <v/>
      </c>
      <c r="D1337" t="str">
        <f>IFERROR(AVERAGEIFS('HeartRate-2022-03-21-1647950188'!$B:$B,'HeartRate-2022-03-21-1647950188'!$A:$A,Data_Extraction!D$2,'HeartRate-2022-03-21-1647950188'!$C:$C,Data_Extraction!$A1337),"")</f>
        <v/>
      </c>
      <c r="E1337" t="str">
        <f>IFERROR(AVERAGEIFS('HeartRate-2022-03-21-1647950188'!$B:$B,'HeartRate-2022-03-21-1647950188'!$A:$A,Data_Extraction!E$2,'HeartRate-2022-03-21-1647950188'!$C:$C,Data_Extraction!$A1337),"")</f>
        <v/>
      </c>
      <c r="F1337" t="str">
        <f>IFERROR(AVERAGEIFS('HeartRate-2022-03-21-1647950188'!$B:$B,'HeartRate-2022-03-21-1647950188'!$A:$A,Data_Extraction!F$2,'HeartRate-2022-03-21-1647950188'!$C:$C,Data_Extraction!$A1337),"")</f>
        <v/>
      </c>
      <c r="G1337" t="str">
        <f>IFERROR(AVERAGEIFS('HeartRate-2022-03-21-1647950188'!$B:$B,'HeartRate-2022-03-21-1647950188'!$A:$A,Data_Extraction!G$2,'HeartRate-2022-03-21-1647950188'!$C:$C,Data_Extraction!$A1337),"")</f>
        <v/>
      </c>
      <c r="H1337">
        <f>IFERROR(AVERAGEIFS('HeartRate-2022-03-21-1647950188'!$B:$B,'HeartRate-2022-03-21-1647950188'!$A:$A,Data_Extraction!H$2,'HeartRate-2022-03-21-1647950188'!$C:$C,Data_Extraction!$A1337),"")</f>
        <v>83</v>
      </c>
      <c r="I1337" t="str">
        <f>IFERROR(AVERAGEIFS('HeartRate-2022-03-21-1647950188'!$B:$B,'HeartRate-2022-03-21-1647950188'!$A:$A,Data_Extraction!I$2,'HeartRate-2022-03-21-1647950188'!$C:$C,Data_Extraction!$A1337),"")</f>
        <v/>
      </c>
      <c r="J1337" s="8">
        <f t="shared" si="121"/>
        <v>83</v>
      </c>
      <c r="N1337" s="11">
        <f>Data_Extraction!A1337</f>
        <v>44635.545034722221</v>
      </c>
      <c r="O1337" s="15">
        <f t="shared" si="122"/>
        <v>44635</v>
      </c>
      <c r="P1337" s="16">
        <f t="shared" si="123"/>
        <v>0.54503472222222216</v>
      </c>
      <c r="Q1337" s="12">
        <f>IF(Data_Extraction!B1337="",Data_Extraction!$J1337*(Q$1),Data_Extraction!B1337)</f>
        <v>74.7</v>
      </c>
      <c r="R1337" s="12">
        <f>IF(Data_Extraction!C1337="",Data_Extraction!$J1337*(R$1),Data_Extraction!C1337)</f>
        <v>76.36</v>
      </c>
      <c r="S1337" s="12">
        <f>IF(Data_Extraction!D1337="",Data_Extraction!$J1337*(S$1),Data_Extraction!D1337)</f>
        <v>86.320000000000007</v>
      </c>
      <c r="T1337" s="12">
        <f>IF(Data_Extraction!E1337="",Data_Extraction!$J1337*(T$1),Data_Extraction!E1337)</f>
        <v>78.849999999999994</v>
      </c>
      <c r="U1337" s="12">
        <f>IF(Data_Extraction!F1337="",Data_Extraction!$J1337*(U$1),Data_Extraction!F1337)</f>
        <v>81.34</v>
      </c>
      <c r="V1337" s="12">
        <f>IF(Data_Extraction!G1337="",Data_Extraction!$J1337*(V$1),Data_Extraction!G1337)</f>
        <v>75.53</v>
      </c>
      <c r="W1337" s="12">
        <f>IF(Data_Extraction!H1337="",Data_Extraction!$J1337*(W$1),Data_Extraction!H1337)</f>
        <v>83</v>
      </c>
      <c r="X1337" s="12">
        <f>IF(Data_Extraction!I1337="",Data_Extraction!$J1337*(X$1),Data_Extraction!I1337)</f>
        <v>80.509999999999991</v>
      </c>
      <c r="Y1337" s="13">
        <f t="shared" si="120"/>
        <v>79.576250000000002</v>
      </c>
      <c r="Z1337" s="17" t="str">
        <f t="shared" si="124"/>
        <v>Break</v>
      </c>
      <c r="AA1337" s="14" t="str">
        <f>VLOOKUP($N1337,'HeartRate-2022-03-21-1647950188'!$C:$G,2,0)</f>
        <v>Hands on</v>
      </c>
      <c r="AB1337" s="14" t="str">
        <f>VLOOKUP($N1337,'HeartRate-2022-03-21-1647950188'!$C:$G,3,0)</f>
        <v>Off Campus</v>
      </c>
      <c r="AC1337" s="14" t="str">
        <f>VLOOKUP($N1337,'HeartRate-2022-03-21-1647950188'!$C:$G,4,0)</f>
        <v>Standing</v>
      </c>
      <c r="AD1337" s="14" t="str">
        <f>VLOOKUP($N1337,'HeartRate-2022-03-21-1647950188'!$C:$G,5,0)</f>
        <v>Technical Contexts</v>
      </c>
      <c r="AE1337">
        <f t="shared" si="125"/>
        <v>0</v>
      </c>
      <c r="AF1337" s="18">
        <v>44635</v>
      </c>
      <c r="AG1337" s="19">
        <v>0.54503472222222216</v>
      </c>
    </row>
    <row r="1338" spans="1:33" x14ac:dyDescent="0.3">
      <c r="A1338" s="5">
        <v>44635.545127314814</v>
      </c>
      <c r="B1338" t="str">
        <f>IFERROR(AVERAGEIFS('HeartRate-2022-03-21-1647950188'!$B:$B,'HeartRate-2022-03-21-1647950188'!$A:$A,Data_Extraction!B$2,'HeartRate-2022-03-21-1647950188'!$C:$C,Data_Extraction!$A1338),"")</f>
        <v/>
      </c>
      <c r="C1338" t="str">
        <f>IFERROR(AVERAGEIFS('HeartRate-2022-03-21-1647950188'!$B:$B,'HeartRate-2022-03-21-1647950188'!$A:$A,Data_Extraction!C$2,'HeartRate-2022-03-21-1647950188'!$C:$C,Data_Extraction!$A1338),"")</f>
        <v/>
      </c>
      <c r="D1338" t="str">
        <f>IFERROR(AVERAGEIFS('HeartRate-2022-03-21-1647950188'!$B:$B,'HeartRate-2022-03-21-1647950188'!$A:$A,Data_Extraction!D$2,'HeartRate-2022-03-21-1647950188'!$C:$C,Data_Extraction!$A1338),"")</f>
        <v/>
      </c>
      <c r="E1338" t="str">
        <f>IFERROR(AVERAGEIFS('HeartRate-2022-03-21-1647950188'!$B:$B,'HeartRate-2022-03-21-1647950188'!$A:$A,Data_Extraction!E$2,'HeartRate-2022-03-21-1647950188'!$C:$C,Data_Extraction!$A1338),"")</f>
        <v/>
      </c>
      <c r="F1338" t="str">
        <f>IFERROR(AVERAGEIFS('HeartRate-2022-03-21-1647950188'!$B:$B,'HeartRate-2022-03-21-1647950188'!$A:$A,Data_Extraction!F$2,'HeartRate-2022-03-21-1647950188'!$C:$C,Data_Extraction!$A1338),"")</f>
        <v/>
      </c>
      <c r="G1338">
        <f>IFERROR(AVERAGEIFS('HeartRate-2022-03-21-1647950188'!$B:$B,'HeartRate-2022-03-21-1647950188'!$A:$A,Data_Extraction!G$2,'HeartRate-2022-03-21-1647950188'!$C:$C,Data_Extraction!$A1338),"")</f>
        <v>128</v>
      </c>
      <c r="H1338" t="str">
        <f>IFERROR(AVERAGEIFS('HeartRate-2022-03-21-1647950188'!$B:$B,'HeartRate-2022-03-21-1647950188'!$A:$A,Data_Extraction!H$2,'HeartRate-2022-03-21-1647950188'!$C:$C,Data_Extraction!$A1338),"")</f>
        <v/>
      </c>
      <c r="I1338">
        <f>IFERROR(AVERAGEIFS('HeartRate-2022-03-21-1647950188'!$B:$B,'HeartRate-2022-03-21-1647950188'!$A:$A,Data_Extraction!I$2,'HeartRate-2022-03-21-1647950188'!$C:$C,Data_Extraction!$A1338),"")</f>
        <v>127</v>
      </c>
      <c r="J1338" s="8">
        <f t="shared" si="121"/>
        <v>127.5</v>
      </c>
      <c r="N1338" s="11">
        <f>Data_Extraction!A1338</f>
        <v>44635.545127314814</v>
      </c>
      <c r="O1338" s="15">
        <f t="shared" si="122"/>
        <v>44635</v>
      </c>
      <c r="P1338" s="16">
        <f t="shared" si="123"/>
        <v>0.5451273148148148</v>
      </c>
      <c r="Q1338" s="12">
        <f>IF(Data_Extraction!B1338="",Data_Extraction!$J1338*(Q$1),Data_Extraction!B1338)</f>
        <v>114.75</v>
      </c>
      <c r="R1338" s="12">
        <f>IF(Data_Extraction!C1338="",Data_Extraction!$J1338*(R$1),Data_Extraction!C1338)</f>
        <v>117.30000000000001</v>
      </c>
      <c r="S1338" s="12">
        <f>IF(Data_Extraction!D1338="",Data_Extraction!$J1338*(S$1),Data_Extraction!D1338)</f>
        <v>132.6</v>
      </c>
      <c r="T1338" s="12">
        <f>IF(Data_Extraction!E1338="",Data_Extraction!$J1338*(T$1),Data_Extraction!E1338)</f>
        <v>121.125</v>
      </c>
      <c r="U1338" s="12">
        <f>IF(Data_Extraction!F1338="",Data_Extraction!$J1338*(U$1),Data_Extraction!F1338)</f>
        <v>124.95</v>
      </c>
      <c r="V1338" s="12">
        <f>IF(Data_Extraction!G1338="",Data_Extraction!$J1338*(V$1),Data_Extraction!G1338)</f>
        <v>128</v>
      </c>
      <c r="W1338" s="12">
        <f>IF(Data_Extraction!H1338="",Data_Extraction!$J1338*(W$1),Data_Extraction!H1338)</f>
        <v>136.42500000000001</v>
      </c>
      <c r="X1338" s="12">
        <f>IF(Data_Extraction!I1338="",Data_Extraction!$J1338*(X$1),Data_Extraction!I1338)</f>
        <v>127</v>
      </c>
      <c r="Y1338" s="13">
        <f t="shared" si="120"/>
        <v>125.26875000000001</v>
      </c>
      <c r="Z1338" s="17" t="str">
        <f t="shared" si="124"/>
        <v>Break</v>
      </c>
      <c r="AA1338" s="14" t="str">
        <f>VLOOKUP($N1338,'HeartRate-2022-03-21-1647950188'!$C:$G,2,0)</f>
        <v>Hands on</v>
      </c>
      <c r="AB1338" s="14" t="str">
        <f>VLOOKUP($N1338,'HeartRate-2022-03-21-1647950188'!$C:$G,3,0)</f>
        <v>Off Campus</v>
      </c>
      <c r="AC1338" s="14" t="s">
        <v>18</v>
      </c>
      <c r="AD1338" s="14" t="str">
        <f>VLOOKUP($N1338,'HeartRate-2022-03-21-1647950188'!$C:$G,5,0)</f>
        <v>Technical Contexts</v>
      </c>
      <c r="AE1338">
        <f t="shared" si="125"/>
        <v>1</v>
      </c>
      <c r="AF1338" s="18">
        <v>44635</v>
      </c>
      <c r="AG1338" s="19">
        <v>0.5451273148148148</v>
      </c>
    </row>
    <row r="1339" spans="1:33" x14ac:dyDescent="0.3">
      <c r="A1339" s="5">
        <v>44635.54582175926</v>
      </c>
      <c r="B1339" t="str">
        <f>IFERROR(AVERAGEIFS('HeartRate-2022-03-21-1647950188'!$B:$B,'HeartRate-2022-03-21-1647950188'!$A:$A,Data_Extraction!B$2,'HeartRate-2022-03-21-1647950188'!$C:$C,Data_Extraction!$A1339),"")</f>
        <v/>
      </c>
      <c r="C1339" t="str">
        <f>IFERROR(AVERAGEIFS('HeartRate-2022-03-21-1647950188'!$B:$B,'HeartRate-2022-03-21-1647950188'!$A:$A,Data_Extraction!C$2,'HeartRate-2022-03-21-1647950188'!$C:$C,Data_Extraction!$A1339),"")</f>
        <v/>
      </c>
      <c r="D1339" t="str">
        <f>IFERROR(AVERAGEIFS('HeartRate-2022-03-21-1647950188'!$B:$B,'HeartRate-2022-03-21-1647950188'!$A:$A,Data_Extraction!D$2,'HeartRate-2022-03-21-1647950188'!$C:$C,Data_Extraction!$A1339),"")</f>
        <v/>
      </c>
      <c r="E1339" t="str">
        <f>IFERROR(AVERAGEIFS('HeartRate-2022-03-21-1647950188'!$B:$B,'HeartRate-2022-03-21-1647950188'!$A:$A,Data_Extraction!E$2,'HeartRate-2022-03-21-1647950188'!$C:$C,Data_Extraction!$A1339),"")</f>
        <v/>
      </c>
      <c r="F1339" t="str">
        <f>IFERROR(AVERAGEIFS('HeartRate-2022-03-21-1647950188'!$B:$B,'HeartRate-2022-03-21-1647950188'!$A:$A,Data_Extraction!F$2,'HeartRate-2022-03-21-1647950188'!$C:$C,Data_Extraction!$A1339),"")</f>
        <v/>
      </c>
      <c r="G1339">
        <f>IFERROR(AVERAGEIFS('HeartRate-2022-03-21-1647950188'!$B:$B,'HeartRate-2022-03-21-1647950188'!$A:$A,Data_Extraction!G$2,'HeartRate-2022-03-21-1647950188'!$C:$C,Data_Extraction!$A1339),"")</f>
        <v>112</v>
      </c>
      <c r="H1339" t="str">
        <f>IFERROR(AVERAGEIFS('HeartRate-2022-03-21-1647950188'!$B:$B,'HeartRate-2022-03-21-1647950188'!$A:$A,Data_Extraction!H$2,'HeartRate-2022-03-21-1647950188'!$C:$C,Data_Extraction!$A1339),"")</f>
        <v/>
      </c>
      <c r="I1339">
        <f>IFERROR(AVERAGEIFS('HeartRate-2022-03-21-1647950188'!$B:$B,'HeartRate-2022-03-21-1647950188'!$A:$A,Data_Extraction!I$2,'HeartRate-2022-03-21-1647950188'!$C:$C,Data_Extraction!$A1339),"")</f>
        <v>111</v>
      </c>
      <c r="J1339" s="8">
        <f t="shared" si="121"/>
        <v>111.5</v>
      </c>
      <c r="N1339" s="11">
        <f>Data_Extraction!A1339</f>
        <v>44635.54582175926</v>
      </c>
      <c r="O1339" s="15">
        <f t="shared" si="122"/>
        <v>44635</v>
      </c>
      <c r="P1339" s="16">
        <f t="shared" si="123"/>
        <v>0.54582175925925924</v>
      </c>
      <c r="Q1339" s="12">
        <f>IF(Data_Extraction!B1339="",Data_Extraction!$J1339*(Q$1),Data_Extraction!B1339)</f>
        <v>100.35000000000001</v>
      </c>
      <c r="R1339" s="12">
        <f>IF(Data_Extraction!C1339="",Data_Extraction!$J1339*(R$1),Data_Extraction!C1339)</f>
        <v>102.58</v>
      </c>
      <c r="S1339" s="12">
        <f>IF(Data_Extraction!D1339="",Data_Extraction!$J1339*(S$1),Data_Extraction!D1339)</f>
        <v>115.96000000000001</v>
      </c>
      <c r="T1339" s="12">
        <f>IF(Data_Extraction!E1339="",Data_Extraction!$J1339*(T$1),Data_Extraction!E1339)</f>
        <v>105.925</v>
      </c>
      <c r="U1339" s="12">
        <f>IF(Data_Extraction!F1339="",Data_Extraction!$J1339*(U$1),Data_Extraction!F1339)</f>
        <v>109.27</v>
      </c>
      <c r="V1339" s="12">
        <f>IF(Data_Extraction!G1339="",Data_Extraction!$J1339*(V$1),Data_Extraction!G1339)</f>
        <v>112</v>
      </c>
      <c r="W1339" s="12">
        <f>IF(Data_Extraction!H1339="",Data_Extraction!$J1339*(W$1),Data_Extraction!H1339)</f>
        <v>119.30500000000001</v>
      </c>
      <c r="X1339" s="12">
        <f>IF(Data_Extraction!I1339="",Data_Extraction!$J1339*(X$1),Data_Extraction!I1339)</f>
        <v>111</v>
      </c>
      <c r="Y1339" s="13">
        <f t="shared" si="120"/>
        <v>109.54875000000001</v>
      </c>
      <c r="Z1339" s="17" t="str">
        <f t="shared" si="124"/>
        <v>Break</v>
      </c>
      <c r="AA1339" s="14" t="str">
        <f>VLOOKUP($N1339,'HeartRate-2022-03-21-1647950188'!$C:$G,2,0)</f>
        <v>Hands on</v>
      </c>
      <c r="AB1339" s="14" t="str">
        <f>VLOOKUP($N1339,'HeartRate-2022-03-21-1647950188'!$C:$G,3,0)</f>
        <v>Off Campus</v>
      </c>
      <c r="AC1339" s="14" t="str">
        <f>VLOOKUP($N1339,'HeartRate-2022-03-21-1647950188'!$C:$G,4,0)</f>
        <v>Standing</v>
      </c>
      <c r="AD1339" s="14" t="str">
        <f>VLOOKUP($N1339,'HeartRate-2022-03-21-1647950188'!$C:$G,5,0)</f>
        <v>Technical Contexts</v>
      </c>
      <c r="AE1339">
        <f t="shared" si="125"/>
        <v>0</v>
      </c>
      <c r="AF1339" s="18">
        <v>44635</v>
      </c>
      <c r="AG1339" s="19">
        <v>0.54582175925925924</v>
      </c>
    </row>
    <row r="1340" spans="1:33" x14ac:dyDescent="0.3">
      <c r="A1340" s="5">
        <v>44635.54583333333</v>
      </c>
      <c r="B1340">
        <f>IFERROR(AVERAGEIFS('HeartRate-2022-03-21-1647950188'!$B:$B,'HeartRate-2022-03-21-1647950188'!$A:$A,Data_Extraction!B$2,'HeartRate-2022-03-21-1647950188'!$C:$C,Data_Extraction!$A1340),"")</f>
        <v>94</v>
      </c>
      <c r="C1340" t="str">
        <f>IFERROR(AVERAGEIFS('HeartRate-2022-03-21-1647950188'!$B:$B,'HeartRate-2022-03-21-1647950188'!$A:$A,Data_Extraction!C$2,'HeartRate-2022-03-21-1647950188'!$C:$C,Data_Extraction!$A1340),"")</f>
        <v/>
      </c>
      <c r="D1340" t="str">
        <f>IFERROR(AVERAGEIFS('HeartRate-2022-03-21-1647950188'!$B:$B,'HeartRate-2022-03-21-1647950188'!$A:$A,Data_Extraction!D$2,'HeartRate-2022-03-21-1647950188'!$C:$C,Data_Extraction!$A1340),"")</f>
        <v/>
      </c>
      <c r="E1340" t="str">
        <f>IFERROR(AVERAGEIFS('HeartRate-2022-03-21-1647950188'!$B:$B,'HeartRate-2022-03-21-1647950188'!$A:$A,Data_Extraction!E$2,'HeartRate-2022-03-21-1647950188'!$C:$C,Data_Extraction!$A1340),"")</f>
        <v/>
      </c>
      <c r="F1340" t="str">
        <f>IFERROR(AVERAGEIFS('HeartRate-2022-03-21-1647950188'!$B:$B,'HeartRate-2022-03-21-1647950188'!$A:$A,Data_Extraction!F$2,'HeartRate-2022-03-21-1647950188'!$C:$C,Data_Extraction!$A1340),"")</f>
        <v/>
      </c>
      <c r="G1340" t="str">
        <f>IFERROR(AVERAGEIFS('HeartRate-2022-03-21-1647950188'!$B:$B,'HeartRate-2022-03-21-1647950188'!$A:$A,Data_Extraction!G$2,'HeartRate-2022-03-21-1647950188'!$C:$C,Data_Extraction!$A1340),"")</f>
        <v/>
      </c>
      <c r="H1340">
        <f>IFERROR(AVERAGEIFS('HeartRate-2022-03-21-1647950188'!$B:$B,'HeartRate-2022-03-21-1647950188'!$A:$A,Data_Extraction!H$2,'HeartRate-2022-03-21-1647950188'!$C:$C,Data_Extraction!$A1340),"")</f>
        <v>106</v>
      </c>
      <c r="I1340" t="str">
        <f>IFERROR(AVERAGEIFS('HeartRate-2022-03-21-1647950188'!$B:$B,'HeartRate-2022-03-21-1647950188'!$A:$A,Data_Extraction!I$2,'HeartRate-2022-03-21-1647950188'!$C:$C,Data_Extraction!$A1340),"")</f>
        <v/>
      </c>
      <c r="J1340" s="8">
        <f t="shared" si="121"/>
        <v>100</v>
      </c>
      <c r="N1340" s="11">
        <f>Data_Extraction!A1340</f>
        <v>44635.54583333333</v>
      </c>
      <c r="O1340" s="15">
        <f t="shared" si="122"/>
        <v>44635</v>
      </c>
      <c r="P1340" s="16">
        <f t="shared" si="123"/>
        <v>0.54583333333333328</v>
      </c>
      <c r="Q1340" s="12">
        <f>IF(Data_Extraction!B1340="",Data_Extraction!$J1340*(Q$1),Data_Extraction!B1340)</f>
        <v>94</v>
      </c>
      <c r="R1340" s="12">
        <f>IF(Data_Extraction!C1340="",Data_Extraction!$J1340*(R$1),Data_Extraction!C1340)</f>
        <v>92</v>
      </c>
      <c r="S1340" s="12">
        <f>IF(Data_Extraction!D1340="",Data_Extraction!$J1340*(S$1),Data_Extraction!D1340)</f>
        <v>104</v>
      </c>
      <c r="T1340" s="12">
        <f>IF(Data_Extraction!E1340="",Data_Extraction!$J1340*(T$1),Data_Extraction!E1340)</f>
        <v>95</v>
      </c>
      <c r="U1340" s="12">
        <f>IF(Data_Extraction!F1340="",Data_Extraction!$J1340*(U$1),Data_Extraction!F1340)</f>
        <v>98</v>
      </c>
      <c r="V1340" s="12">
        <f>IF(Data_Extraction!G1340="",Data_Extraction!$J1340*(V$1),Data_Extraction!G1340)</f>
        <v>91</v>
      </c>
      <c r="W1340" s="12">
        <f>IF(Data_Extraction!H1340="",Data_Extraction!$J1340*(W$1),Data_Extraction!H1340)</f>
        <v>106</v>
      </c>
      <c r="X1340" s="12">
        <f>IF(Data_Extraction!I1340="",Data_Extraction!$J1340*(X$1),Data_Extraction!I1340)</f>
        <v>97</v>
      </c>
      <c r="Y1340" s="13">
        <f t="shared" si="120"/>
        <v>97.125</v>
      </c>
      <c r="Z1340" s="17" t="str">
        <f t="shared" si="124"/>
        <v>Break</v>
      </c>
      <c r="AA1340" s="14" t="str">
        <f>VLOOKUP($N1340,'HeartRate-2022-03-21-1647950188'!$C:$G,2,0)</f>
        <v>Hands on</v>
      </c>
      <c r="AB1340" s="14" t="str">
        <f>VLOOKUP($N1340,'HeartRate-2022-03-21-1647950188'!$C:$G,3,0)</f>
        <v>Off Campus</v>
      </c>
      <c r="AC1340" s="14" t="str">
        <f>VLOOKUP($N1340,'HeartRate-2022-03-21-1647950188'!$C:$G,4,0)</f>
        <v>Standing</v>
      </c>
      <c r="AD1340" s="14" t="str">
        <f>VLOOKUP($N1340,'HeartRate-2022-03-21-1647950188'!$C:$G,5,0)</f>
        <v>Technical Contexts</v>
      </c>
      <c r="AE1340">
        <f t="shared" si="125"/>
        <v>0</v>
      </c>
      <c r="AF1340" s="18">
        <v>44635</v>
      </c>
      <c r="AG1340" s="19">
        <v>0.54583333333333328</v>
      </c>
    </row>
    <row r="1341" spans="1:33" x14ac:dyDescent="0.3">
      <c r="A1341" s="5">
        <v>44635.546203703707</v>
      </c>
      <c r="B1341" t="str">
        <f>IFERROR(AVERAGEIFS('HeartRate-2022-03-21-1647950188'!$B:$B,'HeartRate-2022-03-21-1647950188'!$A:$A,Data_Extraction!B$2,'HeartRate-2022-03-21-1647950188'!$C:$C,Data_Extraction!$A1341),"")</f>
        <v/>
      </c>
      <c r="C1341" t="str">
        <f>IFERROR(AVERAGEIFS('HeartRate-2022-03-21-1647950188'!$B:$B,'HeartRate-2022-03-21-1647950188'!$A:$A,Data_Extraction!C$2,'HeartRate-2022-03-21-1647950188'!$C:$C,Data_Extraction!$A1341),"")</f>
        <v/>
      </c>
      <c r="D1341" t="str">
        <f>IFERROR(AVERAGEIFS('HeartRate-2022-03-21-1647950188'!$B:$B,'HeartRate-2022-03-21-1647950188'!$A:$A,Data_Extraction!D$2,'HeartRate-2022-03-21-1647950188'!$C:$C,Data_Extraction!$A1341),"")</f>
        <v/>
      </c>
      <c r="E1341" t="str">
        <f>IFERROR(AVERAGEIFS('HeartRate-2022-03-21-1647950188'!$B:$B,'HeartRate-2022-03-21-1647950188'!$A:$A,Data_Extraction!E$2,'HeartRate-2022-03-21-1647950188'!$C:$C,Data_Extraction!$A1341),"")</f>
        <v/>
      </c>
      <c r="F1341" t="str">
        <f>IFERROR(AVERAGEIFS('HeartRate-2022-03-21-1647950188'!$B:$B,'HeartRate-2022-03-21-1647950188'!$A:$A,Data_Extraction!F$2,'HeartRate-2022-03-21-1647950188'!$C:$C,Data_Extraction!$A1341),"")</f>
        <v/>
      </c>
      <c r="G1341" t="str">
        <f>IFERROR(AVERAGEIFS('HeartRate-2022-03-21-1647950188'!$B:$B,'HeartRate-2022-03-21-1647950188'!$A:$A,Data_Extraction!G$2,'HeartRate-2022-03-21-1647950188'!$C:$C,Data_Extraction!$A1341),"")</f>
        <v/>
      </c>
      <c r="H1341" t="str">
        <f>IFERROR(AVERAGEIFS('HeartRate-2022-03-21-1647950188'!$B:$B,'HeartRate-2022-03-21-1647950188'!$A:$A,Data_Extraction!H$2,'HeartRate-2022-03-21-1647950188'!$C:$C,Data_Extraction!$A1341),"")</f>
        <v/>
      </c>
      <c r="I1341">
        <f>IFERROR(AVERAGEIFS('HeartRate-2022-03-21-1647950188'!$B:$B,'HeartRate-2022-03-21-1647950188'!$A:$A,Data_Extraction!I$2,'HeartRate-2022-03-21-1647950188'!$C:$C,Data_Extraction!$A1341),"")</f>
        <v>104</v>
      </c>
      <c r="J1341" s="8">
        <f t="shared" si="121"/>
        <v>104</v>
      </c>
      <c r="N1341" s="11">
        <f>Data_Extraction!A1341</f>
        <v>44635.546203703707</v>
      </c>
      <c r="O1341" s="15">
        <f t="shared" si="122"/>
        <v>44635</v>
      </c>
      <c r="P1341" s="16">
        <f t="shared" si="123"/>
        <v>0.54620370370370364</v>
      </c>
      <c r="Q1341" s="12">
        <f>IF(Data_Extraction!B1341="",Data_Extraction!$J1341*(Q$1),Data_Extraction!B1341)</f>
        <v>93.600000000000009</v>
      </c>
      <c r="R1341" s="12">
        <f>IF(Data_Extraction!C1341="",Data_Extraction!$J1341*(R$1),Data_Extraction!C1341)</f>
        <v>95.68</v>
      </c>
      <c r="S1341" s="12">
        <f>IF(Data_Extraction!D1341="",Data_Extraction!$J1341*(S$1),Data_Extraction!D1341)</f>
        <v>108.16</v>
      </c>
      <c r="T1341" s="12">
        <f>IF(Data_Extraction!E1341="",Data_Extraction!$J1341*(T$1),Data_Extraction!E1341)</f>
        <v>98.8</v>
      </c>
      <c r="U1341" s="12">
        <f>IF(Data_Extraction!F1341="",Data_Extraction!$J1341*(U$1),Data_Extraction!F1341)</f>
        <v>101.92</v>
      </c>
      <c r="V1341" s="12">
        <f>IF(Data_Extraction!G1341="",Data_Extraction!$J1341*(V$1),Data_Extraction!G1341)</f>
        <v>94.64</v>
      </c>
      <c r="W1341" s="12">
        <f>IF(Data_Extraction!H1341="",Data_Extraction!$J1341*(W$1),Data_Extraction!H1341)</f>
        <v>111.28</v>
      </c>
      <c r="X1341" s="12">
        <f>IF(Data_Extraction!I1341="",Data_Extraction!$J1341*(X$1),Data_Extraction!I1341)</f>
        <v>104</v>
      </c>
      <c r="Y1341" s="13">
        <f t="shared" si="120"/>
        <v>101.01</v>
      </c>
      <c r="Z1341" s="17" t="str">
        <f t="shared" si="124"/>
        <v>Break</v>
      </c>
      <c r="AA1341" s="14" t="str">
        <f>VLOOKUP($N1341,'HeartRate-2022-03-21-1647950188'!$C:$G,2,0)</f>
        <v>Hands on</v>
      </c>
      <c r="AB1341" s="14" t="str">
        <f>VLOOKUP($N1341,'HeartRate-2022-03-21-1647950188'!$C:$G,3,0)</f>
        <v>Off Campus</v>
      </c>
      <c r="AC1341" s="14" t="str">
        <f>VLOOKUP($N1341,'HeartRate-2022-03-21-1647950188'!$C:$G,4,0)</f>
        <v>Standing</v>
      </c>
      <c r="AD1341" s="14" t="str">
        <f>VLOOKUP($N1341,'HeartRate-2022-03-21-1647950188'!$C:$G,5,0)</f>
        <v>Technical Contexts</v>
      </c>
      <c r="AE1341">
        <f t="shared" si="125"/>
        <v>0</v>
      </c>
      <c r="AF1341" s="18">
        <v>44635</v>
      </c>
      <c r="AG1341" s="19">
        <v>0.54620370370370364</v>
      </c>
    </row>
    <row r="1342" spans="1:33" x14ac:dyDescent="0.3">
      <c r="A1342" s="5">
        <v>44635.546516203707</v>
      </c>
      <c r="B1342" t="str">
        <f>IFERROR(AVERAGEIFS('HeartRate-2022-03-21-1647950188'!$B:$B,'HeartRate-2022-03-21-1647950188'!$A:$A,Data_Extraction!B$2,'HeartRate-2022-03-21-1647950188'!$C:$C,Data_Extraction!$A1342),"")</f>
        <v/>
      </c>
      <c r="C1342" t="str">
        <f>IFERROR(AVERAGEIFS('HeartRate-2022-03-21-1647950188'!$B:$B,'HeartRate-2022-03-21-1647950188'!$A:$A,Data_Extraction!C$2,'HeartRate-2022-03-21-1647950188'!$C:$C,Data_Extraction!$A1342),"")</f>
        <v/>
      </c>
      <c r="D1342" t="str">
        <f>IFERROR(AVERAGEIFS('HeartRate-2022-03-21-1647950188'!$B:$B,'HeartRate-2022-03-21-1647950188'!$A:$A,Data_Extraction!D$2,'HeartRate-2022-03-21-1647950188'!$C:$C,Data_Extraction!$A1342),"")</f>
        <v/>
      </c>
      <c r="E1342" t="str">
        <f>IFERROR(AVERAGEIFS('HeartRate-2022-03-21-1647950188'!$B:$B,'HeartRate-2022-03-21-1647950188'!$A:$A,Data_Extraction!E$2,'HeartRate-2022-03-21-1647950188'!$C:$C,Data_Extraction!$A1342),"")</f>
        <v/>
      </c>
      <c r="F1342" t="str">
        <f>IFERROR(AVERAGEIFS('HeartRate-2022-03-21-1647950188'!$B:$B,'HeartRate-2022-03-21-1647950188'!$A:$A,Data_Extraction!F$2,'HeartRate-2022-03-21-1647950188'!$C:$C,Data_Extraction!$A1342),"")</f>
        <v/>
      </c>
      <c r="G1342">
        <f>IFERROR(AVERAGEIFS('HeartRate-2022-03-21-1647950188'!$B:$B,'HeartRate-2022-03-21-1647950188'!$A:$A,Data_Extraction!G$2,'HeartRate-2022-03-21-1647950188'!$C:$C,Data_Extraction!$A1342),"")</f>
        <v>117</v>
      </c>
      <c r="H1342" t="str">
        <f>IFERROR(AVERAGEIFS('HeartRate-2022-03-21-1647950188'!$B:$B,'HeartRate-2022-03-21-1647950188'!$A:$A,Data_Extraction!H$2,'HeartRate-2022-03-21-1647950188'!$C:$C,Data_Extraction!$A1342),"")</f>
        <v/>
      </c>
      <c r="I1342">
        <f>IFERROR(AVERAGEIFS('HeartRate-2022-03-21-1647950188'!$B:$B,'HeartRate-2022-03-21-1647950188'!$A:$A,Data_Extraction!I$2,'HeartRate-2022-03-21-1647950188'!$C:$C,Data_Extraction!$A1342),"")</f>
        <v>100</v>
      </c>
      <c r="J1342" s="8">
        <f t="shared" si="121"/>
        <v>108.5</v>
      </c>
      <c r="N1342" s="11">
        <f>Data_Extraction!A1342</f>
        <v>44635.546516203707</v>
      </c>
      <c r="O1342" s="15">
        <f t="shared" si="122"/>
        <v>44635</v>
      </c>
      <c r="P1342" s="16">
        <f t="shared" si="123"/>
        <v>0.54651620370370368</v>
      </c>
      <c r="Q1342" s="12">
        <f>IF(Data_Extraction!B1342="",Data_Extraction!$J1342*(Q$1),Data_Extraction!B1342)</f>
        <v>97.65</v>
      </c>
      <c r="R1342" s="12">
        <f>IF(Data_Extraction!C1342="",Data_Extraction!$J1342*(R$1),Data_Extraction!C1342)</f>
        <v>99.820000000000007</v>
      </c>
      <c r="S1342" s="12">
        <f>IF(Data_Extraction!D1342="",Data_Extraction!$J1342*(S$1),Data_Extraction!D1342)</f>
        <v>112.84</v>
      </c>
      <c r="T1342" s="12">
        <f>IF(Data_Extraction!E1342="",Data_Extraction!$J1342*(T$1),Data_Extraction!E1342)</f>
        <v>103.07499999999999</v>
      </c>
      <c r="U1342" s="12">
        <f>IF(Data_Extraction!F1342="",Data_Extraction!$J1342*(U$1),Data_Extraction!F1342)</f>
        <v>106.33</v>
      </c>
      <c r="V1342" s="12">
        <f>IF(Data_Extraction!G1342="",Data_Extraction!$J1342*(V$1),Data_Extraction!G1342)</f>
        <v>117</v>
      </c>
      <c r="W1342" s="12">
        <f>IF(Data_Extraction!H1342="",Data_Extraction!$J1342*(W$1),Data_Extraction!H1342)</f>
        <v>116.09500000000001</v>
      </c>
      <c r="X1342" s="12">
        <f>IF(Data_Extraction!I1342="",Data_Extraction!$J1342*(X$1),Data_Extraction!I1342)</f>
        <v>100</v>
      </c>
      <c r="Y1342" s="13">
        <f t="shared" si="120"/>
        <v>106.60125000000001</v>
      </c>
      <c r="Z1342" s="17" t="str">
        <f t="shared" si="124"/>
        <v>Break</v>
      </c>
      <c r="AA1342" s="14" t="str">
        <f>VLOOKUP($N1342,'HeartRate-2022-03-21-1647950188'!$C:$G,2,0)</f>
        <v>Hands on</v>
      </c>
      <c r="AB1342" s="14" t="str">
        <f>VLOOKUP($N1342,'HeartRate-2022-03-21-1647950188'!$C:$G,3,0)</f>
        <v>Off Campus</v>
      </c>
      <c r="AC1342" s="14" t="str">
        <f>VLOOKUP($N1342,'HeartRate-2022-03-21-1647950188'!$C:$G,4,0)</f>
        <v>Standing</v>
      </c>
      <c r="AD1342" s="14" t="str">
        <f>VLOOKUP($N1342,'HeartRate-2022-03-21-1647950188'!$C:$G,5,0)</f>
        <v>Technical Contexts</v>
      </c>
      <c r="AE1342">
        <f t="shared" si="125"/>
        <v>0</v>
      </c>
      <c r="AF1342" s="18">
        <v>44635</v>
      </c>
      <c r="AG1342" s="19">
        <v>0.54651620370370368</v>
      </c>
    </row>
    <row r="1343" spans="1:33" x14ac:dyDescent="0.3">
      <c r="A1343" s="5">
        <v>44635.546747685185</v>
      </c>
      <c r="B1343" t="str">
        <f>IFERROR(AVERAGEIFS('HeartRate-2022-03-21-1647950188'!$B:$B,'HeartRate-2022-03-21-1647950188'!$A:$A,Data_Extraction!B$2,'HeartRate-2022-03-21-1647950188'!$C:$C,Data_Extraction!$A1343),"")</f>
        <v/>
      </c>
      <c r="C1343" t="str">
        <f>IFERROR(AVERAGEIFS('HeartRate-2022-03-21-1647950188'!$B:$B,'HeartRate-2022-03-21-1647950188'!$A:$A,Data_Extraction!C$2,'HeartRate-2022-03-21-1647950188'!$C:$C,Data_Extraction!$A1343),"")</f>
        <v/>
      </c>
      <c r="D1343" t="str">
        <f>IFERROR(AVERAGEIFS('HeartRate-2022-03-21-1647950188'!$B:$B,'HeartRate-2022-03-21-1647950188'!$A:$A,Data_Extraction!D$2,'HeartRate-2022-03-21-1647950188'!$C:$C,Data_Extraction!$A1343),"")</f>
        <v/>
      </c>
      <c r="E1343" t="str">
        <f>IFERROR(AVERAGEIFS('HeartRate-2022-03-21-1647950188'!$B:$B,'HeartRate-2022-03-21-1647950188'!$A:$A,Data_Extraction!E$2,'HeartRate-2022-03-21-1647950188'!$C:$C,Data_Extraction!$A1343),"")</f>
        <v/>
      </c>
      <c r="F1343" t="str">
        <f>IFERROR(AVERAGEIFS('HeartRate-2022-03-21-1647950188'!$B:$B,'HeartRate-2022-03-21-1647950188'!$A:$A,Data_Extraction!F$2,'HeartRate-2022-03-21-1647950188'!$C:$C,Data_Extraction!$A1343),"")</f>
        <v/>
      </c>
      <c r="G1343" t="str">
        <f>IFERROR(AVERAGEIFS('HeartRate-2022-03-21-1647950188'!$B:$B,'HeartRate-2022-03-21-1647950188'!$A:$A,Data_Extraction!G$2,'HeartRate-2022-03-21-1647950188'!$C:$C,Data_Extraction!$A1343),"")</f>
        <v/>
      </c>
      <c r="H1343" t="str">
        <f>IFERROR(AVERAGEIFS('HeartRate-2022-03-21-1647950188'!$B:$B,'HeartRate-2022-03-21-1647950188'!$A:$A,Data_Extraction!H$2,'HeartRate-2022-03-21-1647950188'!$C:$C,Data_Extraction!$A1343),"")</f>
        <v/>
      </c>
      <c r="I1343">
        <f>IFERROR(AVERAGEIFS('HeartRate-2022-03-21-1647950188'!$B:$B,'HeartRate-2022-03-21-1647950188'!$A:$A,Data_Extraction!I$2,'HeartRate-2022-03-21-1647950188'!$C:$C,Data_Extraction!$A1343),"")</f>
        <v>98</v>
      </c>
      <c r="J1343" s="8">
        <f t="shared" si="121"/>
        <v>98</v>
      </c>
      <c r="N1343" s="11">
        <f>Data_Extraction!A1343</f>
        <v>44635.546747685185</v>
      </c>
      <c r="O1343" s="15">
        <f t="shared" si="122"/>
        <v>44635</v>
      </c>
      <c r="P1343" s="16">
        <f t="shared" si="123"/>
        <v>0.54674768518518524</v>
      </c>
      <c r="Q1343" s="12">
        <f>IF(Data_Extraction!B1343="",Data_Extraction!$J1343*(Q$1),Data_Extraction!B1343)</f>
        <v>88.2</v>
      </c>
      <c r="R1343" s="12">
        <f>IF(Data_Extraction!C1343="",Data_Extraction!$J1343*(R$1),Data_Extraction!C1343)</f>
        <v>90.160000000000011</v>
      </c>
      <c r="S1343" s="12">
        <f>IF(Data_Extraction!D1343="",Data_Extraction!$J1343*(S$1),Data_Extraction!D1343)</f>
        <v>101.92</v>
      </c>
      <c r="T1343" s="12">
        <f>IF(Data_Extraction!E1343="",Data_Extraction!$J1343*(T$1),Data_Extraction!E1343)</f>
        <v>93.1</v>
      </c>
      <c r="U1343" s="12">
        <f>IF(Data_Extraction!F1343="",Data_Extraction!$J1343*(U$1),Data_Extraction!F1343)</f>
        <v>96.039999999999992</v>
      </c>
      <c r="V1343" s="12">
        <f>IF(Data_Extraction!G1343="",Data_Extraction!$J1343*(V$1),Data_Extraction!G1343)</f>
        <v>89.18</v>
      </c>
      <c r="W1343" s="12">
        <f>IF(Data_Extraction!H1343="",Data_Extraction!$J1343*(W$1),Data_Extraction!H1343)</f>
        <v>104.86</v>
      </c>
      <c r="X1343" s="12">
        <f>IF(Data_Extraction!I1343="",Data_Extraction!$J1343*(X$1),Data_Extraction!I1343)</f>
        <v>98</v>
      </c>
      <c r="Y1343" s="13">
        <f t="shared" si="120"/>
        <v>95.18249999999999</v>
      </c>
      <c r="Z1343" s="17" t="str">
        <f t="shared" si="124"/>
        <v>Break</v>
      </c>
      <c r="AA1343" s="14" t="str">
        <f>VLOOKUP($N1343,'HeartRate-2022-03-21-1647950188'!$C:$G,2,0)</f>
        <v>Hands on</v>
      </c>
      <c r="AB1343" s="14" t="str">
        <f>VLOOKUP($N1343,'HeartRate-2022-03-21-1647950188'!$C:$G,3,0)</f>
        <v>Off Campus</v>
      </c>
      <c r="AC1343" s="14" t="str">
        <f>VLOOKUP($N1343,'HeartRate-2022-03-21-1647950188'!$C:$G,4,0)</f>
        <v>Standing</v>
      </c>
      <c r="AD1343" s="14" t="str">
        <f>VLOOKUP($N1343,'HeartRate-2022-03-21-1647950188'!$C:$G,5,0)</f>
        <v>Technical Contexts</v>
      </c>
      <c r="AE1343">
        <f t="shared" si="125"/>
        <v>0</v>
      </c>
      <c r="AF1343" s="18">
        <v>44635</v>
      </c>
      <c r="AG1343" s="19">
        <v>0.54674768518518524</v>
      </c>
    </row>
    <row r="1344" spans="1:33" x14ac:dyDescent="0.3">
      <c r="A1344" s="5">
        <v>44635.547013888892</v>
      </c>
      <c r="B1344" t="str">
        <f>IFERROR(AVERAGEIFS('HeartRate-2022-03-21-1647950188'!$B:$B,'HeartRate-2022-03-21-1647950188'!$A:$A,Data_Extraction!B$2,'HeartRate-2022-03-21-1647950188'!$C:$C,Data_Extraction!$A1344),"")</f>
        <v/>
      </c>
      <c r="C1344" t="str">
        <f>IFERROR(AVERAGEIFS('HeartRate-2022-03-21-1647950188'!$B:$B,'HeartRate-2022-03-21-1647950188'!$A:$A,Data_Extraction!C$2,'HeartRate-2022-03-21-1647950188'!$C:$C,Data_Extraction!$A1344),"")</f>
        <v/>
      </c>
      <c r="D1344" t="str">
        <f>IFERROR(AVERAGEIFS('HeartRate-2022-03-21-1647950188'!$B:$B,'HeartRate-2022-03-21-1647950188'!$A:$A,Data_Extraction!D$2,'HeartRate-2022-03-21-1647950188'!$C:$C,Data_Extraction!$A1344),"")</f>
        <v/>
      </c>
      <c r="E1344" t="str">
        <f>IFERROR(AVERAGEIFS('HeartRate-2022-03-21-1647950188'!$B:$B,'HeartRate-2022-03-21-1647950188'!$A:$A,Data_Extraction!E$2,'HeartRate-2022-03-21-1647950188'!$C:$C,Data_Extraction!$A1344),"")</f>
        <v/>
      </c>
      <c r="F1344" t="str">
        <f>IFERROR(AVERAGEIFS('HeartRate-2022-03-21-1647950188'!$B:$B,'HeartRate-2022-03-21-1647950188'!$A:$A,Data_Extraction!F$2,'HeartRate-2022-03-21-1647950188'!$C:$C,Data_Extraction!$A1344),"")</f>
        <v/>
      </c>
      <c r="G1344" t="str">
        <f>IFERROR(AVERAGEIFS('HeartRate-2022-03-21-1647950188'!$B:$B,'HeartRate-2022-03-21-1647950188'!$A:$A,Data_Extraction!G$2,'HeartRate-2022-03-21-1647950188'!$C:$C,Data_Extraction!$A1344),"")</f>
        <v/>
      </c>
      <c r="H1344" t="str">
        <f>IFERROR(AVERAGEIFS('HeartRate-2022-03-21-1647950188'!$B:$B,'HeartRate-2022-03-21-1647950188'!$A:$A,Data_Extraction!H$2,'HeartRate-2022-03-21-1647950188'!$C:$C,Data_Extraction!$A1344),"")</f>
        <v/>
      </c>
      <c r="I1344">
        <f>IFERROR(AVERAGEIFS('HeartRate-2022-03-21-1647950188'!$B:$B,'HeartRate-2022-03-21-1647950188'!$A:$A,Data_Extraction!I$2,'HeartRate-2022-03-21-1647950188'!$C:$C,Data_Extraction!$A1344),"")</f>
        <v>109</v>
      </c>
      <c r="J1344" s="8">
        <f t="shared" si="121"/>
        <v>109</v>
      </c>
      <c r="N1344" s="11">
        <f>Data_Extraction!A1344</f>
        <v>44635.547013888892</v>
      </c>
      <c r="O1344" s="15">
        <f t="shared" si="122"/>
        <v>44635</v>
      </c>
      <c r="P1344" s="16">
        <f t="shared" si="123"/>
        <v>0.54701388888888891</v>
      </c>
      <c r="Q1344" s="12">
        <f>IF(Data_Extraction!B1344="",Data_Extraction!$J1344*(Q$1),Data_Extraction!B1344)</f>
        <v>98.100000000000009</v>
      </c>
      <c r="R1344" s="12">
        <f>IF(Data_Extraction!C1344="",Data_Extraction!$J1344*(R$1),Data_Extraction!C1344)</f>
        <v>100.28</v>
      </c>
      <c r="S1344" s="12">
        <f>IF(Data_Extraction!D1344="",Data_Extraction!$J1344*(S$1),Data_Extraction!D1344)</f>
        <v>113.36</v>
      </c>
      <c r="T1344" s="12">
        <f>IF(Data_Extraction!E1344="",Data_Extraction!$J1344*(T$1),Data_Extraction!E1344)</f>
        <v>103.55</v>
      </c>
      <c r="U1344" s="12">
        <f>IF(Data_Extraction!F1344="",Data_Extraction!$J1344*(U$1),Data_Extraction!F1344)</f>
        <v>106.82</v>
      </c>
      <c r="V1344" s="12">
        <f>IF(Data_Extraction!G1344="",Data_Extraction!$J1344*(V$1),Data_Extraction!G1344)</f>
        <v>99.19</v>
      </c>
      <c r="W1344" s="12">
        <f>IF(Data_Extraction!H1344="",Data_Extraction!$J1344*(W$1),Data_Extraction!H1344)</f>
        <v>116.63000000000001</v>
      </c>
      <c r="X1344" s="12">
        <f>IF(Data_Extraction!I1344="",Data_Extraction!$J1344*(X$1),Data_Extraction!I1344)</f>
        <v>109</v>
      </c>
      <c r="Y1344" s="13">
        <f t="shared" si="120"/>
        <v>105.86624999999999</v>
      </c>
      <c r="Z1344" s="17" t="str">
        <f t="shared" si="124"/>
        <v>Break</v>
      </c>
      <c r="AA1344" s="14" t="str">
        <f>VLOOKUP($N1344,'HeartRate-2022-03-21-1647950188'!$C:$G,2,0)</f>
        <v>Hands on</v>
      </c>
      <c r="AB1344" s="14" t="str">
        <f>VLOOKUP($N1344,'HeartRate-2022-03-21-1647950188'!$C:$G,3,0)</f>
        <v>Off Campus</v>
      </c>
      <c r="AC1344" s="14" t="str">
        <f>VLOOKUP($N1344,'HeartRate-2022-03-21-1647950188'!$C:$G,4,0)</f>
        <v>Standing</v>
      </c>
      <c r="AD1344" s="14" t="str">
        <f>VLOOKUP($N1344,'HeartRate-2022-03-21-1647950188'!$C:$G,5,0)</f>
        <v>Technical Contexts</v>
      </c>
      <c r="AE1344">
        <f t="shared" si="125"/>
        <v>0</v>
      </c>
      <c r="AF1344" s="18">
        <v>44635</v>
      </c>
      <c r="AG1344" s="19">
        <v>0.54701388888888891</v>
      </c>
    </row>
    <row r="1345" spans="1:33" x14ac:dyDescent="0.3">
      <c r="A1345" s="5">
        <v>44635.547210648147</v>
      </c>
      <c r="B1345" t="str">
        <f>IFERROR(AVERAGEIFS('HeartRate-2022-03-21-1647950188'!$B:$B,'HeartRate-2022-03-21-1647950188'!$A:$A,Data_Extraction!B$2,'HeartRate-2022-03-21-1647950188'!$C:$C,Data_Extraction!$A1345),"")</f>
        <v/>
      </c>
      <c r="C1345" t="str">
        <f>IFERROR(AVERAGEIFS('HeartRate-2022-03-21-1647950188'!$B:$B,'HeartRate-2022-03-21-1647950188'!$A:$A,Data_Extraction!C$2,'HeartRate-2022-03-21-1647950188'!$C:$C,Data_Extraction!$A1345),"")</f>
        <v/>
      </c>
      <c r="D1345" t="str">
        <f>IFERROR(AVERAGEIFS('HeartRate-2022-03-21-1647950188'!$B:$B,'HeartRate-2022-03-21-1647950188'!$A:$A,Data_Extraction!D$2,'HeartRate-2022-03-21-1647950188'!$C:$C,Data_Extraction!$A1345),"")</f>
        <v/>
      </c>
      <c r="E1345" t="str">
        <f>IFERROR(AVERAGEIFS('HeartRate-2022-03-21-1647950188'!$B:$B,'HeartRate-2022-03-21-1647950188'!$A:$A,Data_Extraction!E$2,'HeartRate-2022-03-21-1647950188'!$C:$C,Data_Extraction!$A1345),"")</f>
        <v/>
      </c>
      <c r="F1345" t="str">
        <f>IFERROR(AVERAGEIFS('HeartRate-2022-03-21-1647950188'!$B:$B,'HeartRate-2022-03-21-1647950188'!$A:$A,Data_Extraction!F$2,'HeartRate-2022-03-21-1647950188'!$C:$C,Data_Extraction!$A1345),"")</f>
        <v/>
      </c>
      <c r="G1345">
        <f>IFERROR(AVERAGEIFS('HeartRate-2022-03-21-1647950188'!$B:$B,'HeartRate-2022-03-21-1647950188'!$A:$A,Data_Extraction!G$2,'HeartRate-2022-03-21-1647950188'!$C:$C,Data_Extraction!$A1345),"")</f>
        <v>109</v>
      </c>
      <c r="H1345" t="str">
        <f>IFERROR(AVERAGEIFS('HeartRate-2022-03-21-1647950188'!$B:$B,'HeartRate-2022-03-21-1647950188'!$A:$A,Data_Extraction!H$2,'HeartRate-2022-03-21-1647950188'!$C:$C,Data_Extraction!$A1345),"")</f>
        <v/>
      </c>
      <c r="I1345">
        <f>IFERROR(AVERAGEIFS('HeartRate-2022-03-21-1647950188'!$B:$B,'HeartRate-2022-03-21-1647950188'!$A:$A,Data_Extraction!I$2,'HeartRate-2022-03-21-1647950188'!$C:$C,Data_Extraction!$A1345),"")</f>
        <v>101</v>
      </c>
      <c r="J1345" s="8">
        <f t="shared" si="121"/>
        <v>105</v>
      </c>
      <c r="N1345" s="11">
        <f>Data_Extraction!A1345</f>
        <v>44635.547210648147</v>
      </c>
      <c r="O1345" s="15">
        <f t="shared" si="122"/>
        <v>44635</v>
      </c>
      <c r="P1345" s="16">
        <f t="shared" si="123"/>
        <v>0.54721064814814813</v>
      </c>
      <c r="Q1345" s="12">
        <f>IF(Data_Extraction!B1345="",Data_Extraction!$J1345*(Q$1),Data_Extraction!B1345)</f>
        <v>94.5</v>
      </c>
      <c r="R1345" s="12">
        <f>IF(Data_Extraction!C1345="",Data_Extraction!$J1345*(R$1),Data_Extraction!C1345)</f>
        <v>96.600000000000009</v>
      </c>
      <c r="S1345" s="12">
        <f>IF(Data_Extraction!D1345="",Data_Extraction!$J1345*(S$1),Data_Extraction!D1345)</f>
        <v>109.2</v>
      </c>
      <c r="T1345" s="12">
        <f>IF(Data_Extraction!E1345="",Data_Extraction!$J1345*(T$1),Data_Extraction!E1345)</f>
        <v>99.75</v>
      </c>
      <c r="U1345" s="12">
        <f>IF(Data_Extraction!F1345="",Data_Extraction!$J1345*(U$1),Data_Extraction!F1345)</f>
        <v>102.89999999999999</v>
      </c>
      <c r="V1345" s="12">
        <f>IF(Data_Extraction!G1345="",Data_Extraction!$J1345*(V$1),Data_Extraction!G1345)</f>
        <v>109</v>
      </c>
      <c r="W1345" s="12">
        <f>IF(Data_Extraction!H1345="",Data_Extraction!$J1345*(W$1),Data_Extraction!H1345)</f>
        <v>112.35000000000001</v>
      </c>
      <c r="X1345" s="12">
        <f>IF(Data_Extraction!I1345="",Data_Extraction!$J1345*(X$1),Data_Extraction!I1345)</f>
        <v>101</v>
      </c>
      <c r="Y1345" s="13">
        <f t="shared" si="120"/>
        <v>103.16250000000001</v>
      </c>
      <c r="Z1345" s="17" t="str">
        <f t="shared" si="124"/>
        <v>Break</v>
      </c>
      <c r="AA1345" s="14" t="str">
        <f>VLOOKUP($N1345,'HeartRate-2022-03-21-1647950188'!$C:$G,2,0)</f>
        <v>Hands on</v>
      </c>
      <c r="AB1345" s="14" t="str">
        <f>VLOOKUP($N1345,'HeartRate-2022-03-21-1647950188'!$C:$G,3,0)</f>
        <v>Off Campus</v>
      </c>
      <c r="AC1345" s="14" t="str">
        <f>VLOOKUP($N1345,'HeartRate-2022-03-21-1647950188'!$C:$G,4,0)</f>
        <v>Standing</v>
      </c>
      <c r="AD1345" s="14" t="str">
        <f>VLOOKUP($N1345,'HeartRate-2022-03-21-1647950188'!$C:$G,5,0)</f>
        <v>Technical Contexts</v>
      </c>
      <c r="AE1345">
        <f t="shared" si="125"/>
        <v>0</v>
      </c>
      <c r="AF1345" s="18">
        <v>44635</v>
      </c>
      <c r="AG1345" s="19">
        <v>0.54721064814814813</v>
      </c>
    </row>
    <row r="1346" spans="1:33" x14ac:dyDescent="0.3">
      <c r="A1346" s="5">
        <v>44635.547546296293</v>
      </c>
      <c r="B1346" t="str">
        <f>IFERROR(AVERAGEIFS('HeartRate-2022-03-21-1647950188'!$B:$B,'HeartRate-2022-03-21-1647950188'!$A:$A,Data_Extraction!B$2,'HeartRate-2022-03-21-1647950188'!$C:$C,Data_Extraction!$A1346),"")</f>
        <v/>
      </c>
      <c r="C1346" t="str">
        <f>IFERROR(AVERAGEIFS('HeartRate-2022-03-21-1647950188'!$B:$B,'HeartRate-2022-03-21-1647950188'!$A:$A,Data_Extraction!C$2,'HeartRate-2022-03-21-1647950188'!$C:$C,Data_Extraction!$A1346),"")</f>
        <v/>
      </c>
      <c r="D1346" t="str">
        <f>IFERROR(AVERAGEIFS('HeartRate-2022-03-21-1647950188'!$B:$B,'HeartRate-2022-03-21-1647950188'!$A:$A,Data_Extraction!D$2,'HeartRate-2022-03-21-1647950188'!$C:$C,Data_Extraction!$A1346),"")</f>
        <v/>
      </c>
      <c r="E1346" t="str">
        <f>IFERROR(AVERAGEIFS('HeartRate-2022-03-21-1647950188'!$B:$B,'HeartRate-2022-03-21-1647950188'!$A:$A,Data_Extraction!E$2,'HeartRate-2022-03-21-1647950188'!$C:$C,Data_Extraction!$A1346),"")</f>
        <v/>
      </c>
      <c r="F1346" t="str">
        <f>IFERROR(AVERAGEIFS('HeartRate-2022-03-21-1647950188'!$B:$B,'HeartRate-2022-03-21-1647950188'!$A:$A,Data_Extraction!F$2,'HeartRate-2022-03-21-1647950188'!$C:$C,Data_Extraction!$A1346),"")</f>
        <v/>
      </c>
      <c r="G1346" t="str">
        <f>IFERROR(AVERAGEIFS('HeartRate-2022-03-21-1647950188'!$B:$B,'HeartRate-2022-03-21-1647950188'!$A:$A,Data_Extraction!G$2,'HeartRate-2022-03-21-1647950188'!$C:$C,Data_Extraction!$A1346),"")</f>
        <v/>
      </c>
      <c r="H1346" t="str">
        <f>IFERROR(AVERAGEIFS('HeartRate-2022-03-21-1647950188'!$B:$B,'HeartRate-2022-03-21-1647950188'!$A:$A,Data_Extraction!H$2,'HeartRate-2022-03-21-1647950188'!$C:$C,Data_Extraction!$A1346),"")</f>
        <v/>
      </c>
      <c r="I1346">
        <f>IFERROR(AVERAGEIFS('HeartRate-2022-03-21-1647950188'!$B:$B,'HeartRate-2022-03-21-1647950188'!$A:$A,Data_Extraction!I$2,'HeartRate-2022-03-21-1647950188'!$C:$C,Data_Extraction!$A1346),"")</f>
        <v>97</v>
      </c>
      <c r="J1346" s="8">
        <f t="shared" si="121"/>
        <v>97</v>
      </c>
      <c r="N1346" s="11">
        <f>Data_Extraction!A1346</f>
        <v>44635.547546296293</v>
      </c>
      <c r="O1346" s="15">
        <f t="shared" si="122"/>
        <v>44635</v>
      </c>
      <c r="P1346" s="16">
        <f t="shared" si="123"/>
        <v>0.54754629629629636</v>
      </c>
      <c r="Q1346" s="12">
        <f>IF(Data_Extraction!B1346="",Data_Extraction!$J1346*(Q$1),Data_Extraction!B1346)</f>
        <v>87.3</v>
      </c>
      <c r="R1346" s="12">
        <f>IF(Data_Extraction!C1346="",Data_Extraction!$J1346*(R$1),Data_Extraction!C1346)</f>
        <v>89.240000000000009</v>
      </c>
      <c r="S1346" s="12">
        <f>IF(Data_Extraction!D1346="",Data_Extraction!$J1346*(S$1),Data_Extraction!D1346)</f>
        <v>100.88000000000001</v>
      </c>
      <c r="T1346" s="12">
        <f>IF(Data_Extraction!E1346="",Data_Extraction!$J1346*(T$1),Data_Extraction!E1346)</f>
        <v>92.149999999999991</v>
      </c>
      <c r="U1346" s="12">
        <f>IF(Data_Extraction!F1346="",Data_Extraction!$J1346*(U$1),Data_Extraction!F1346)</f>
        <v>95.06</v>
      </c>
      <c r="V1346" s="12">
        <f>IF(Data_Extraction!G1346="",Data_Extraction!$J1346*(V$1),Data_Extraction!G1346)</f>
        <v>88.27</v>
      </c>
      <c r="W1346" s="12">
        <f>IF(Data_Extraction!H1346="",Data_Extraction!$J1346*(W$1),Data_Extraction!H1346)</f>
        <v>103.79</v>
      </c>
      <c r="X1346" s="12">
        <f>IF(Data_Extraction!I1346="",Data_Extraction!$J1346*(X$1),Data_Extraction!I1346)</f>
        <v>97</v>
      </c>
      <c r="Y1346" s="13">
        <f t="shared" si="120"/>
        <v>94.211249999999993</v>
      </c>
      <c r="Z1346" s="17" t="str">
        <f t="shared" si="124"/>
        <v>Break</v>
      </c>
      <c r="AA1346" s="14" t="str">
        <f>VLOOKUP($N1346,'HeartRate-2022-03-21-1647950188'!$C:$G,2,0)</f>
        <v>Hands on</v>
      </c>
      <c r="AB1346" s="14" t="str">
        <f>VLOOKUP($N1346,'HeartRate-2022-03-21-1647950188'!$C:$G,3,0)</f>
        <v>Off Campus</v>
      </c>
      <c r="AC1346" s="14" t="str">
        <f>VLOOKUP($N1346,'HeartRate-2022-03-21-1647950188'!$C:$G,4,0)</f>
        <v>Standing</v>
      </c>
      <c r="AD1346" s="14" t="str">
        <f>VLOOKUP($N1346,'HeartRate-2022-03-21-1647950188'!$C:$G,5,0)</f>
        <v>Technical Contexts</v>
      </c>
      <c r="AE1346">
        <f t="shared" si="125"/>
        <v>0</v>
      </c>
      <c r="AF1346" s="18">
        <v>44635</v>
      </c>
      <c r="AG1346" s="19">
        <v>0.54754629629629636</v>
      </c>
    </row>
    <row r="1347" spans="1:33" x14ac:dyDescent="0.3">
      <c r="A1347" s="5">
        <v>44635.547766203701</v>
      </c>
      <c r="B1347" t="str">
        <f>IFERROR(AVERAGEIFS('HeartRate-2022-03-21-1647950188'!$B:$B,'HeartRate-2022-03-21-1647950188'!$A:$A,Data_Extraction!B$2,'HeartRate-2022-03-21-1647950188'!$C:$C,Data_Extraction!$A1347),"")</f>
        <v/>
      </c>
      <c r="C1347" t="str">
        <f>IFERROR(AVERAGEIFS('HeartRate-2022-03-21-1647950188'!$B:$B,'HeartRate-2022-03-21-1647950188'!$A:$A,Data_Extraction!C$2,'HeartRate-2022-03-21-1647950188'!$C:$C,Data_Extraction!$A1347),"")</f>
        <v/>
      </c>
      <c r="D1347" t="str">
        <f>IFERROR(AVERAGEIFS('HeartRate-2022-03-21-1647950188'!$B:$B,'HeartRate-2022-03-21-1647950188'!$A:$A,Data_Extraction!D$2,'HeartRate-2022-03-21-1647950188'!$C:$C,Data_Extraction!$A1347),"")</f>
        <v/>
      </c>
      <c r="E1347" t="str">
        <f>IFERROR(AVERAGEIFS('HeartRate-2022-03-21-1647950188'!$B:$B,'HeartRate-2022-03-21-1647950188'!$A:$A,Data_Extraction!E$2,'HeartRate-2022-03-21-1647950188'!$C:$C,Data_Extraction!$A1347),"")</f>
        <v/>
      </c>
      <c r="F1347" t="str">
        <f>IFERROR(AVERAGEIFS('HeartRate-2022-03-21-1647950188'!$B:$B,'HeartRate-2022-03-21-1647950188'!$A:$A,Data_Extraction!F$2,'HeartRate-2022-03-21-1647950188'!$C:$C,Data_Extraction!$A1347),"")</f>
        <v/>
      </c>
      <c r="G1347">
        <f>IFERROR(AVERAGEIFS('HeartRate-2022-03-21-1647950188'!$B:$B,'HeartRate-2022-03-21-1647950188'!$A:$A,Data_Extraction!G$2,'HeartRate-2022-03-21-1647950188'!$C:$C,Data_Extraction!$A1347),"")</f>
        <v>98</v>
      </c>
      <c r="H1347" t="str">
        <f>IFERROR(AVERAGEIFS('HeartRate-2022-03-21-1647950188'!$B:$B,'HeartRate-2022-03-21-1647950188'!$A:$A,Data_Extraction!H$2,'HeartRate-2022-03-21-1647950188'!$C:$C,Data_Extraction!$A1347),"")</f>
        <v/>
      </c>
      <c r="I1347" t="str">
        <f>IFERROR(AVERAGEIFS('HeartRate-2022-03-21-1647950188'!$B:$B,'HeartRate-2022-03-21-1647950188'!$A:$A,Data_Extraction!I$2,'HeartRate-2022-03-21-1647950188'!$C:$C,Data_Extraction!$A1347),"")</f>
        <v/>
      </c>
      <c r="J1347" s="8">
        <f t="shared" si="121"/>
        <v>98</v>
      </c>
      <c r="N1347" s="11">
        <f>Data_Extraction!A1347</f>
        <v>44635.547766203701</v>
      </c>
      <c r="O1347" s="15">
        <f t="shared" si="122"/>
        <v>44635</v>
      </c>
      <c r="P1347" s="16">
        <f t="shared" si="123"/>
        <v>0.54776620370370377</v>
      </c>
      <c r="Q1347" s="12">
        <f>IF(Data_Extraction!B1347="",Data_Extraction!$J1347*(Q$1),Data_Extraction!B1347)</f>
        <v>88.2</v>
      </c>
      <c r="R1347" s="12">
        <f>IF(Data_Extraction!C1347="",Data_Extraction!$J1347*(R$1),Data_Extraction!C1347)</f>
        <v>90.160000000000011</v>
      </c>
      <c r="S1347" s="12">
        <f>IF(Data_Extraction!D1347="",Data_Extraction!$J1347*(S$1),Data_Extraction!D1347)</f>
        <v>101.92</v>
      </c>
      <c r="T1347" s="12">
        <f>IF(Data_Extraction!E1347="",Data_Extraction!$J1347*(T$1),Data_Extraction!E1347)</f>
        <v>93.1</v>
      </c>
      <c r="U1347" s="12">
        <f>IF(Data_Extraction!F1347="",Data_Extraction!$J1347*(U$1),Data_Extraction!F1347)</f>
        <v>96.039999999999992</v>
      </c>
      <c r="V1347" s="12">
        <f>IF(Data_Extraction!G1347="",Data_Extraction!$J1347*(V$1),Data_Extraction!G1347)</f>
        <v>98</v>
      </c>
      <c r="W1347" s="12">
        <f>IF(Data_Extraction!H1347="",Data_Extraction!$J1347*(W$1),Data_Extraction!H1347)</f>
        <v>104.86</v>
      </c>
      <c r="X1347" s="12">
        <f>IF(Data_Extraction!I1347="",Data_Extraction!$J1347*(X$1),Data_Extraction!I1347)</f>
        <v>95.06</v>
      </c>
      <c r="Y1347" s="13">
        <f t="shared" ref="Y1347:Y1410" si="126">AVERAGE(Q1347:X1347)</f>
        <v>95.91749999999999</v>
      </c>
      <c r="Z1347" s="17" t="str">
        <f t="shared" si="124"/>
        <v>Break</v>
      </c>
      <c r="AA1347" s="14" t="str">
        <f>VLOOKUP($N1347,'HeartRate-2022-03-21-1647950188'!$C:$G,2,0)</f>
        <v>Hands on</v>
      </c>
      <c r="AB1347" s="14" t="str">
        <f>VLOOKUP($N1347,'HeartRate-2022-03-21-1647950188'!$C:$G,3,0)</f>
        <v>Off Campus</v>
      </c>
      <c r="AC1347" s="14" t="str">
        <f>VLOOKUP($N1347,'HeartRate-2022-03-21-1647950188'!$C:$G,4,0)</f>
        <v>Standing</v>
      </c>
      <c r="AD1347" s="14" t="str">
        <f>VLOOKUP($N1347,'HeartRate-2022-03-21-1647950188'!$C:$G,5,0)</f>
        <v>Technical Contexts</v>
      </c>
      <c r="AE1347">
        <f t="shared" si="125"/>
        <v>0</v>
      </c>
      <c r="AF1347" s="18">
        <v>44635</v>
      </c>
      <c r="AG1347" s="19">
        <v>0.54776620370370377</v>
      </c>
    </row>
    <row r="1348" spans="1:33" x14ac:dyDescent="0.3">
      <c r="A1348" s="5">
        <v>44635.547905092593</v>
      </c>
      <c r="B1348" t="str">
        <f>IFERROR(AVERAGEIFS('HeartRate-2022-03-21-1647950188'!$B:$B,'HeartRate-2022-03-21-1647950188'!$A:$A,Data_Extraction!B$2,'HeartRate-2022-03-21-1647950188'!$C:$C,Data_Extraction!$A1348),"")</f>
        <v/>
      </c>
      <c r="C1348" t="str">
        <f>IFERROR(AVERAGEIFS('HeartRate-2022-03-21-1647950188'!$B:$B,'HeartRate-2022-03-21-1647950188'!$A:$A,Data_Extraction!C$2,'HeartRate-2022-03-21-1647950188'!$C:$C,Data_Extraction!$A1348),"")</f>
        <v/>
      </c>
      <c r="D1348" t="str">
        <f>IFERROR(AVERAGEIFS('HeartRate-2022-03-21-1647950188'!$B:$B,'HeartRate-2022-03-21-1647950188'!$A:$A,Data_Extraction!D$2,'HeartRate-2022-03-21-1647950188'!$C:$C,Data_Extraction!$A1348),"")</f>
        <v/>
      </c>
      <c r="E1348" t="str">
        <f>IFERROR(AVERAGEIFS('HeartRate-2022-03-21-1647950188'!$B:$B,'HeartRate-2022-03-21-1647950188'!$A:$A,Data_Extraction!E$2,'HeartRate-2022-03-21-1647950188'!$C:$C,Data_Extraction!$A1348),"")</f>
        <v/>
      </c>
      <c r="F1348" t="str">
        <f>IFERROR(AVERAGEIFS('HeartRate-2022-03-21-1647950188'!$B:$B,'HeartRate-2022-03-21-1647950188'!$A:$A,Data_Extraction!F$2,'HeartRate-2022-03-21-1647950188'!$C:$C,Data_Extraction!$A1348),"")</f>
        <v/>
      </c>
      <c r="G1348">
        <f>IFERROR(AVERAGEIFS('HeartRate-2022-03-21-1647950188'!$B:$B,'HeartRate-2022-03-21-1647950188'!$A:$A,Data_Extraction!G$2,'HeartRate-2022-03-21-1647950188'!$C:$C,Data_Extraction!$A1348),"")</f>
        <v>97</v>
      </c>
      <c r="H1348" t="str">
        <f>IFERROR(AVERAGEIFS('HeartRate-2022-03-21-1647950188'!$B:$B,'HeartRate-2022-03-21-1647950188'!$A:$A,Data_Extraction!H$2,'HeartRate-2022-03-21-1647950188'!$C:$C,Data_Extraction!$A1348),"")</f>
        <v/>
      </c>
      <c r="I1348">
        <f>IFERROR(AVERAGEIFS('HeartRate-2022-03-21-1647950188'!$B:$B,'HeartRate-2022-03-21-1647950188'!$A:$A,Data_Extraction!I$2,'HeartRate-2022-03-21-1647950188'!$C:$C,Data_Extraction!$A1348),"")</f>
        <v>93</v>
      </c>
      <c r="J1348" s="8">
        <f t="shared" ref="J1348:J1411" si="127">AVERAGE(B1348:I1348)</f>
        <v>95</v>
      </c>
      <c r="N1348" s="11">
        <f>Data_Extraction!A1348</f>
        <v>44635.547905092593</v>
      </c>
      <c r="O1348" s="15">
        <f t="shared" ref="O1348:O1411" si="128">AF1348</f>
        <v>44635</v>
      </c>
      <c r="P1348" s="16">
        <f t="shared" ref="P1348:P1411" si="129">AG1348</f>
        <v>0.54790509259259257</v>
      </c>
      <c r="Q1348" s="12">
        <f>IF(Data_Extraction!B1348="",Data_Extraction!$J1348*(Q$1),Data_Extraction!B1348)</f>
        <v>85.5</v>
      </c>
      <c r="R1348" s="12">
        <f>IF(Data_Extraction!C1348="",Data_Extraction!$J1348*(R$1),Data_Extraction!C1348)</f>
        <v>87.4</v>
      </c>
      <c r="S1348" s="12">
        <f>IF(Data_Extraction!D1348="",Data_Extraction!$J1348*(S$1),Data_Extraction!D1348)</f>
        <v>98.8</v>
      </c>
      <c r="T1348" s="12">
        <f>IF(Data_Extraction!E1348="",Data_Extraction!$J1348*(T$1),Data_Extraction!E1348)</f>
        <v>90.25</v>
      </c>
      <c r="U1348" s="12">
        <f>IF(Data_Extraction!F1348="",Data_Extraction!$J1348*(U$1),Data_Extraction!F1348)</f>
        <v>93.1</v>
      </c>
      <c r="V1348" s="12">
        <f>IF(Data_Extraction!G1348="",Data_Extraction!$J1348*(V$1),Data_Extraction!G1348)</f>
        <v>97</v>
      </c>
      <c r="W1348" s="12">
        <f>IF(Data_Extraction!H1348="",Data_Extraction!$J1348*(W$1),Data_Extraction!H1348)</f>
        <v>101.65</v>
      </c>
      <c r="X1348" s="12">
        <f>IF(Data_Extraction!I1348="",Data_Extraction!$J1348*(X$1),Data_Extraction!I1348)</f>
        <v>93</v>
      </c>
      <c r="Y1348" s="13">
        <f t="shared" si="126"/>
        <v>93.337499999999991</v>
      </c>
      <c r="Z1348" s="17" t="str">
        <f t="shared" ref="Z1348:Z1411" si="130">VLOOKUP(P1348,$AJ$2:$AK$7,2,1)</f>
        <v>Break</v>
      </c>
      <c r="AA1348" s="14" t="str">
        <f>VLOOKUP($N1348,'HeartRate-2022-03-21-1647950188'!$C:$G,2,0)</f>
        <v>Hands on</v>
      </c>
      <c r="AB1348" s="14" t="str">
        <f>VLOOKUP($N1348,'HeartRate-2022-03-21-1647950188'!$C:$G,3,0)</f>
        <v>Off Campus</v>
      </c>
      <c r="AC1348" s="14" t="str">
        <f>VLOOKUP($N1348,'HeartRate-2022-03-21-1647950188'!$C:$G,4,0)</f>
        <v>Standing</v>
      </c>
      <c r="AD1348" s="14" t="str">
        <f>VLOOKUP($N1348,'HeartRate-2022-03-21-1647950188'!$C:$G,5,0)</f>
        <v>Technical Contexts</v>
      </c>
      <c r="AE1348">
        <f t="shared" ref="AE1348:AE1411" si="131">IF(Y1348&gt;120,1,0)</f>
        <v>0</v>
      </c>
      <c r="AF1348" s="18">
        <v>44635</v>
      </c>
      <c r="AG1348" s="19">
        <v>0.54790509259259257</v>
      </c>
    </row>
    <row r="1349" spans="1:33" x14ac:dyDescent="0.3">
      <c r="A1349" s="5">
        <v>44635.54859953704</v>
      </c>
      <c r="B1349" t="str">
        <f>IFERROR(AVERAGEIFS('HeartRate-2022-03-21-1647950188'!$B:$B,'HeartRate-2022-03-21-1647950188'!$A:$A,Data_Extraction!B$2,'HeartRate-2022-03-21-1647950188'!$C:$C,Data_Extraction!$A1349),"")</f>
        <v/>
      </c>
      <c r="C1349" t="str">
        <f>IFERROR(AVERAGEIFS('HeartRate-2022-03-21-1647950188'!$B:$B,'HeartRate-2022-03-21-1647950188'!$A:$A,Data_Extraction!C$2,'HeartRate-2022-03-21-1647950188'!$C:$C,Data_Extraction!$A1349),"")</f>
        <v/>
      </c>
      <c r="D1349" t="str">
        <f>IFERROR(AVERAGEIFS('HeartRate-2022-03-21-1647950188'!$B:$B,'HeartRate-2022-03-21-1647950188'!$A:$A,Data_Extraction!D$2,'HeartRate-2022-03-21-1647950188'!$C:$C,Data_Extraction!$A1349),"")</f>
        <v/>
      </c>
      <c r="E1349" t="str">
        <f>IFERROR(AVERAGEIFS('HeartRate-2022-03-21-1647950188'!$B:$B,'HeartRate-2022-03-21-1647950188'!$A:$A,Data_Extraction!E$2,'HeartRate-2022-03-21-1647950188'!$C:$C,Data_Extraction!$A1349),"")</f>
        <v/>
      </c>
      <c r="F1349" t="str">
        <f>IFERROR(AVERAGEIFS('HeartRate-2022-03-21-1647950188'!$B:$B,'HeartRate-2022-03-21-1647950188'!$A:$A,Data_Extraction!F$2,'HeartRate-2022-03-21-1647950188'!$C:$C,Data_Extraction!$A1349),"")</f>
        <v/>
      </c>
      <c r="G1349">
        <f>IFERROR(AVERAGEIFS('HeartRate-2022-03-21-1647950188'!$B:$B,'HeartRate-2022-03-21-1647950188'!$A:$A,Data_Extraction!G$2,'HeartRate-2022-03-21-1647950188'!$C:$C,Data_Extraction!$A1349),"")</f>
        <v>97</v>
      </c>
      <c r="H1349" t="str">
        <f>IFERROR(AVERAGEIFS('HeartRate-2022-03-21-1647950188'!$B:$B,'HeartRate-2022-03-21-1647950188'!$A:$A,Data_Extraction!H$2,'HeartRate-2022-03-21-1647950188'!$C:$C,Data_Extraction!$A1349),"")</f>
        <v/>
      </c>
      <c r="I1349">
        <f>IFERROR(AVERAGEIFS('HeartRate-2022-03-21-1647950188'!$B:$B,'HeartRate-2022-03-21-1647950188'!$A:$A,Data_Extraction!I$2,'HeartRate-2022-03-21-1647950188'!$C:$C,Data_Extraction!$A1349),"")</f>
        <v>88</v>
      </c>
      <c r="J1349" s="8">
        <f t="shared" si="127"/>
        <v>92.5</v>
      </c>
      <c r="N1349" s="11">
        <f>Data_Extraction!A1349</f>
        <v>44635.54859953704</v>
      </c>
      <c r="O1349" s="15">
        <f t="shared" si="128"/>
        <v>44635</v>
      </c>
      <c r="P1349" s="16">
        <f t="shared" si="129"/>
        <v>0.54859953703703701</v>
      </c>
      <c r="Q1349" s="12">
        <f>IF(Data_Extraction!B1349="",Data_Extraction!$J1349*(Q$1),Data_Extraction!B1349)</f>
        <v>83.25</v>
      </c>
      <c r="R1349" s="12">
        <f>IF(Data_Extraction!C1349="",Data_Extraction!$J1349*(R$1),Data_Extraction!C1349)</f>
        <v>85.100000000000009</v>
      </c>
      <c r="S1349" s="12">
        <f>IF(Data_Extraction!D1349="",Data_Extraction!$J1349*(S$1),Data_Extraction!D1349)</f>
        <v>96.2</v>
      </c>
      <c r="T1349" s="12">
        <f>IF(Data_Extraction!E1349="",Data_Extraction!$J1349*(T$1),Data_Extraction!E1349)</f>
        <v>87.875</v>
      </c>
      <c r="U1349" s="12">
        <f>IF(Data_Extraction!F1349="",Data_Extraction!$J1349*(U$1),Data_Extraction!F1349)</f>
        <v>90.649999999999991</v>
      </c>
      <c r="V1349" s="12">
        <f>IF(Data_Extraction!G1349="",Data_Extraction!$J1349*(V$1),Data_Extraction!G1349)</f>
        <v>97</v>
      </c>
      <c r="W1349" s="12">
        <f>IF(Data_Extraction!H1349="",Data_Extraction!$J1349*(W$1),Data_Extraction!H1349)</f>
        <v>98.975000000000009</v>
      </c>
      <c r="X1349" s="12">
        <f>IF(Data_Extraction!I1349="",Data_Extraction!$J1349*(X$1),Data_Extraction!I1349)</f>
        <v>88</v>
      </c>
      <c r="Y1349" s="13">
        <f t="shared" si="126"/>
        <v>90.881250000000009</v>
      </c>
      <c r="Z1349" s="17" t="str">
        <f t="shared" si="130"/>
        <v>Break</v>
      </c>
      <c r="AA1349" s="14" t="str">
        <f>VLOOKUP($N1349,'HeartRate-2022-03-21-1647950188'!$C:$G,2,0)</f>
        <v>Hands on</v>
      </c>
      <c r="AB1349" s="14" t="str">
        <f>VLOOKUP($N1349,'HeartRate-2022-03-21-1647950188'!$C:$G,3,0)</f>
        <v>Off Campus</v>
      </c>
      <c r="AC1349" s="14" t="str">
        <f>VLOOKUP($N1349,'HeartRate-2022-03-21-1647950188'!$C:$G,4,0)</f>
        <v>Standing</v>
      </c>
      <c r="AD1349" s="14" t="str">
        <f>VLOOKUP($N1349,'HeartRate-2022-03-21-1647950188'!$C:$G,5,0)</f>
        <v>Technical Contexts</v>
      </c>
      <c r="AE1349">
        <f t="shared" si="131"/>
        <v>0</v>
      </c>
      <c r="AF1349" s="18">
        <v>44635</v>
      </c>
      <c r="AG1349" s="19">
        <v>0.54859953703703701</v>
      </c>
    </row>
    <row r="1350" spans="1:33" x14ac:dyDescent="0.3">
      <c r="A1350" s="5">
        <v>44635.549293981479</v>
      </c>
      <c r="B1350" t="str">
        <f>IFERROR(AVERAGEIFS('HeartRate-2022-03-21-1647950188'!$B:$B,'HeartRate-2022-03-21-1647950188'!$A:$A,Data_Extraction!B$2,'HeartRate-2022-03-21-1647950188'!$C:$C,Data_Extraction!$A1350),"")</f>
        <v/>
      </c>
      <c r="C1350" t="str">
        <f>IFERROR(AVERAGEIFS('HeartRate-2022-03-21-1647950188'!$B:$B,'HeartRate-2022-03-21-1647950188'!$A:$A,Data_Extraction!C$2,'HeartRate-2022-03-21-1647950188'!$C:$C,Data_Extraction!$A1350),"")</f>
        <v/>
      </c>
      <c r="D1350" t="str">
        <f>IFERROR(AVERAGEIFS('HeartRate-2022-03-21-1647950188'!$B:$B,'HeartRate-2022-03-21-1647950188'!$A:$A,Data_Extraction!D$2,'HeartRate-2022-03-21-1647950188'!$C:$C,Data_Extraction!$A1350),"")</f>
        <v/>
      </c>
      <c r="E1350" t="str">
        <f>IFERROR(AVERAGEIFS('HeartRate-2022-03-21-1647950188'!$B:$B,'HeartRate-2022-03-21-1647950188'!$A:$A,Data_Extraction!E$2,'HeartRate-2022-03-21-1647950188'!$C:$C,Data_Extraction!$A1350),"")</f>
        <v/>
      </c>
      <c r="F1350" t="str">
        <f>IFERROR(AVERAGEIFS('HeartRate-2022-03-21-1647950188'!$B:$B,'HeartRate-2022-03-21-1647950188'!$A:$A,Data_Extraction!F$2,'HeartRate-2022-03-21-1647950188'!$C:$C,Data_Extraction!$A1350),"")</f>
        <v/>
      </c>
      <c r="G1350" t="str">
        <f>IFERROR(AVERAGEIFS('HeartRate-2022-03-21-1647950188'!$B:$B,'HeartRate-2022-03-21-1647950188'!$A:$A,Data_Extraction!G$2,'HeartRate-2022-03-21-1647950188'!$C:$C,Data_Extraction!$A1350),"")</f>
        <v/>
      </c>
      <c r="H1350" t="str">
        <f>IFERROR(AVERAGEIFS('HeartRate-2022-03-21-1647950188'!$B:$B,'HeartRate-2022-03-21-1647950188'!$A:$A,Data_Extraction!H$2,'HeartRate-2022-03-21-1647950188'!$C:$C,Data_Extraction!$A1350),"")</f>
        <v/>
      </c>
      <c r="I1350">
        <f>IFERROR(AVERAGEIFS('HeartRate-2022-03-21-1647950188'!$B:$B,'HeartRate-2022-03-21-1647950188'!$A:$A,Data_Extraction!I$2,'HeartRate-2022-03-21-1647950188'!$C:$C,Data_Extraction!$A1350),"")</f>
        <v>88</v>
      </c>
      <c r="J1350" s="8">
        <f t="shared" si="127"/>
        <v>88</v>
      </c>
      <c r="N1350" s="11">
        <f>Data_Extraction!A1350</f>
        <v>44635.549293981479</v>
      </c>
      <c r="O1350" s="15">
        <f t="shared" si="128"/>
        <v>44635</v>
      </c>
      <c r="P1350" s="16">
        <f t="shared" si="129"/>
        <v>0.54929398148148145</v>
      </c>
      <c r="Q1350" s="12">
        <f>IF(Data_Extraction!B1350="",Data_Extraction!$J1350*(Q$1),Data_Extraction!B1350)</f>
        <v>79.2</v>
      </c>
      <c r="R1350" s="12">
        <f>IF(Data_Extraction!C1350="",Data_Extraction!$J1350*(R$1),Data_Extraction!C1350)</f>
        <v>80.960000000000008</v>
      </c>
      <c r="S1350" s="12">
        <f>IF(Data_Extraction!D1350="",Data_Extraction!$J1350*(S$1),Data_Extraction!D1350)</f>
        <v>91.52000000000001</v>
      </c>
      <c r="T1350" s="12">
        <f>IF(Data_Extraction!E1350="",Data_Extraction!$J1350*(T$1),Data_Extraction!E1350)</f>
        <v>83.6</v>
      </c>
      <c r="U1350" s="12">
        <f>IF(Data_Extraction!F1350="",Data_Extraction!$J1350*(U$1),Data_Extraction!F1350)</f>
        <v>86.24</v>
      </c>
      <c r="V1350" s="12">
        <f>IF(Data_Extraction!G1350="",Data_Extraction!$J1350*(V$1),Data_Extraction!G1350)</f>
        <v>80.08</v>
      </c>
      <c r="W1350" s="12">
        <f>IF(Data_Extraction!H1350="",Data_Extraction!$J1350*(W$1),Data_Extraction!H1350)</f>
        <v>94.160000000000011</v>
      </c>
      <c r="X1350" s="12">
        <f>IF(Data_Extraction!I1350="",Data_Extraction!$J1350*(X$1),Data_Extraction!I1350)</f>
        <v>88</v>
      </c>
      <c r="Y1350" s="13">
        <f t="shared" si="126"/>
        <v>85.47</v>
      </c>
      <c r="Z1350" s="17" t="str">
        <f t="shared" si="130"/>
        <v>Break</v>
      </c>
      <c r="AA1350" s="14" t="str">
        <f>VLOOKUP($N1350,'HeartRate-2022-03-21-1647950188'!$C:$G,2,0)</f>
        <v>Hands on</v>
      </c>
      <c r="AB1350" s="14" t="str">
        <f>VLOOKUP($N1350,'HeartRate-2022-03-21-1647950188'!$C:$G,3,0)</f>
        <v>Off Campus</v>
      </c>
      <c r="AC1350" s="14" t="str">
        <f>VLOOKUP($N1350,'HeartRate-2022-03-21-1647950188'!$C:$G,4,0)</f>
        <v>Standing</v>
      </c>
      <c r="AD1350" s="14" t="str">
        <f>VLOOKUP($N1350,'HeartRate-2022-03-21-1647950188'!$C:$G,5,0)</f>
        <v>Technical Contexts</v>
      </c>
      <c r="AE1350">
        <f t="shared" si="131"/>
        <v>0</v>
      </c>
      <c r="AF1350" s="18">
        <v>44635</v>
      </c>
      <c r="AG1350" s="19">
        <v>0.54929398148148145</v>
      </c>
    </row>
    <row r="1351" spans="1:33" x14ac:dyDescent="0.3">
      <c r="A1351" s="5">
        <v>44635.549305555556</v>
      </c>
      <c r="B1351">
        <f>IFERROR(AVERAGEIFS('HeartRate-2022-03-21-1647950188'!$B:$B,'HeartRate-2022-03-21-1647950188'!$A:$A,Data_Extraction!B$2,'HeartRate-2022-03-21-1647950188'!$C:$C,Data_Extraction!$A1351),"")</f>
        <v>94</v>
      </c>
      <c r="C1351" t="str">
        <f>IFERROR(AVERAGEIFS('HeartRate-2022-03-21-1647950188'!$B:$B,'HeartRate-2022-03-21-1647950188'!$A:$A,Data_Extraction!C$2,'HeartRate-2022-03-21-1647950188'!$C:$C,Data_Extraction!$A1351),"")</f>
        <v/>
      </c>
      <c r="D1351" t="str">
        <f>IFERROR(AVERAGEIFS('HeartRate-2022-03-21-1647950188'!$B:$B,'HeartRate-2022-03-21-1647950188'!$A:$A,Data_Extraction!D$2,'HeartRate-2022-03-21-1647950188'!$C:$C,Data_Extraction!$A1351),"")</f>
        <v/>
      </c>
      <c r="E1351" t="str">
        <f>IFERROR(AVERAGEIFS('HeartRate-2022-03-21-1647950188'!$B:$B,'HeartRate-2022-03-21-1647950188'!$A:$A,Data_Extraction!E$2,'HeartRate-2022-03-21-1647950188'!$C:$C,Data_Extraction!$A1351),"")</f>
        <v/>
      </c>
      <c r="F1351" t="str">
        <f>IFERROR(AVERAGEIFS('HeartRate-2022-03-21-1647950188'!$B:$B,'HeartRate-2022-03-21-1647950188'!$A:$A,Data_Extraction!F$2,'HeartRate-2022-03-21-1647950188'!$C:$C,Data_Extraction!$A1351),"")</f>
        <v/>
      </c>
      <c r="G1351" t="str">
        <f>IFERROR(AVERAGEIFS('HeartRate-2022-03-21-1647950188'!$B:$B,'HeartRate-2022-03-21-1647950188'!$A:$A,Data_Extraction!G$2,'HeartRate-2022-03-21-1647950188'!$C:$C,Data_Extraction!$A1351),"")</f>
        <v/>
      </c>
      <c r="H1351">
        <f>IFERROR(AVERAGEIFS('HeartRate-2022-03-21-1647950188'!$B:$B,'HeartRate-2022-03-21-1647950188'!$A:$A,Data_Extraction!H$2,'HeartRate-2022-03-21-1647950188'!$C:$C,Data_Extraction!$A1351),"")</f>
        <v>106</v>
      </c>
      <c r="I1351" t="str">
        <f>IFERROR(AVERAGEIFS('HeartRate-2022-03-21-1647950188'!$B:$B,'HeartRate-2022-03-21-1647950188'!$A:$A,Data_Extraction!I$2,'HeartRate-2022-03-21-1647950188'!$C:$C,Data_Extraction!$A1351),"")</f>
        <v/>
      </c>
      <c r="J1351" s="8">
        <f t="shared" si="127"/>
        <v>100</v>
      </c>
      <c r="N1351" s="11">
        <f>Data_Extraction!A1351</f>
        <v>44635.549305555556</v>
      </c>
      <c r="O1351" s="15">
        <f t="shared" si="128"/>
        <v>44635</v>
      </c>
      <c r="P1351" s="16">
        <f t="shared" si="129"/>
        <v>0.5493055555555556</v>
      </c>
      <c r="Q1351" s="12">
        <f>IF(Data_Extraction!B1351="",Data_Extraction!$J1351*(Q$1),Data_Extraction!B1351)</f>
        <v>94</v>
      </c>
      <c r="R1351" s="12">
        <f>IF(Data_Extraction!C1351="",Data_Extraction!$J1351*(R$1),Data_Extraction!C1351)</f>
        <v>92</v>
      </c>
      <c r="S1351" s="12">
        <f>IF(Data_Extraction!D1351="",Data_Extraction!$J1351*(S$1),Data_Extraction!D1351)</f>
        <v>104</v>
      </c>
      <c r="T1351" s="12">
        <f>IF(Data_Extraction!E1351="",Data_Extraction!$J1351*(T$1),Data_Extraction!E1351)</f>
        <v>95</v>
      </c>
      <c r="U1351" s="12">
        <f>IF(Data_Extraction!F1351="",Data_Extraction!$J1351*(U$1),Data_Extraction!F1351)</f>
        <v>98</v>
      </c>
      <c r="V1351" s="12">
        <f>IF(Data_Extraction!G1351="",Data_Extraction!$J1351*(V$1),Data_Extraction!G1351)</f>
        <v>91</v>
      </c>
      <c r="W1351" s="12">
        <f>IF(Data_Extraction!H1351="",Data_Extraction!$J1351*(W$1),Data_Extraction!H1351)</f>
        <v>106</v>
      </c>
      <c r="X1351" s="12">
        <f>IF(Data_Extraction!I1351="",Data_Extraction!$J1351*(X$1),Data_Extraction!I1351)</f>
        <v>97</v>
      </c>
      <c r="Y1351" s="13">
        <f t="shared" si="126"/>
        <v>97.125</v>
      </c>
      <c r="Z1351" s="17" t="str">
        <f t="shared" si="130"/>
        <v>Break</v>
      </c>
      <c r="AA1351" s="14" t="str">
        <f>VLOOKUP($N1351,'HeartRate-2022-03-21-1647950188'!$C:$G,2,0)</f>
        <v>Hands on</v>
      </c>
      <c r="AB1351" s="14" t="str">
        <f>VLOOKUP($N1351,'HeartRate-2022-03-21-1647950188'!$C:$G,3,0)</f>
        <v>Off Campus</v>
      </c>
      <c r="AC1351" s="14" t="str">
        <f>VLOOKUP($N1351,'HeartRate-2022-03-21-1647950188'!$C:$G,4,0)</f>
        <v>Standing</v>
      </c>
      <c r="AD1351" s="14" t="str">
        <f>VLOOKUP($N1351,'HeartRate-2022-03-21-1647950188'!$C:$G,5,0)</f>
        <v>Technical Contexts</v>
      </c>
      <c r="AE1351">
        <f t="shared" si="131"/>
        <v>0</v>
      </c>
      <c r="AF1351" s="18">
        <v>44635</v>
      </c>
      <c r="AG1351" s="19">
        <v>0.5493055555555556</v>
      </c>
    </row>
    <row r="1352" spans="1:33" x14ac:dyDescent="0.3">
      <c r="A1352" s="5">
        <v>44635.549467592595</v>
      </c>
      <c r="B1352" t="str">
        <f>IFERROR(AVERAGEIFS('HeartRate-2022-03-21-1647950188'!$B:$B,'HeartRate-2022-03-21-1647950188'!$A:$A,Data_Extraction!B$2,'HeartRate-2022-03-21-1647950188'!$C:$C,Data_Extraction!$A1352),"")</f>
        <v/>
      </c>
      <c r="C1352" t="str">
        <f>IFERROR(AVERAGEIFS('HeartRate-2022-03-21-1647950188'!$B:$B,'HeartRate-2022-03-21-1647950188'!$A:$A,Data_Extraction!C$2,'HeartRate-2022-03-21-1647950188'!$C:$C,Data_Extraction!$A1352),"")</f>
        <v/>
      </c>
      <c r="D1352" t="str">
        <f>IFERROR(AVERAGEIFS('HeartRate-2022-03-21-1647950188'!$B:$B,'HeartRate-2022-03-21-1647950188'!$A:$A,Data_Extraction!D$2,'HeartRate-2022-03-21-1647950188'!$C:$C,Data_Extraction!$A1352),"")</f>
        <v/>
      </c>
      <c r="E1352" t="str">
        <f>IFERROR(AVERAGEIFS('HeartRate-2022-03-21-1647950188'!$B:$B,'HeartRate-2022-03-21-1647950188'!$A:$A,Data_Extraction!E$2,'HeartRate-2022-03-21-1647950188'!$C:$C,Data_Extraction!$A1352),"")</f>
        <v/>
      </c>
      <c r="F1352" t="str">
        <f>IFERROR(AVERAGEIFS('HeartRate-2022-03-21-1647950188'!$B:$B,'HeartRate-2022-03-21-1647950188'!$A:$A,Data_Extraction!F$2,'HeartRate-2022-03-21-1647950188'!$C:$C,Data_Extraction!$A1352),"")</f>
        <v/>
      </c>
      <c r="G1352" t="str">
        <f>IFERROR(AVERAGEIFS('HeartRate-2022-03-21-1647950188'!$B:$B,'HeartRate-2022-03-21-1647950188'!$A:$A,Data_Extraction!G$2,'HeartRate-2022-03-21-1647950188'!$C:$C,Data_Extraction!$A1352),"")</f>
        <v/>
      </c>
      <c r="H1352">
        <f>IFERROR(AVERAGEIFS('HeartRate-2022-03-21-1647950188'!$B:$B,'HeartRate-2022-03-21-1647950188'!$A:$A,Data_Extraction!H$2,'HeartRate-2022-03-21-1647950188'!$C:$C,Data_Extraction!$A1352),"")</f>
        <v>81</v>
      </c>
      <c r="I1352" t="str">
        <f>IFERROR(AVERAGEIFS('HeartRate-2022-03-21-1647950188'!$B:$B,'HeartRate-2022-03-21-1647950188'!$A:$A,Data_Extraction!I$2,'HeartRate-2022-03-21-1647950188'!$C:$C,Data_Extraction!$A1352),"")</f>
        <v/>
      </c>
      <c r="J1352" s="8">
        <f t="shared" si="127"/>
        <v>81</v>
      </c>
      <c r="N1352" s="11">
        <f>Data_Extraction!A1352</f>
        <v>44635.549467592595</v>
      </c>
      <c r="O1352" s="15">
        <f t="shared" si="128"/>
        <v>44635</v>
      </c>
      <c r="P1352" s="16">
        <f t="shared" si="129"/>
        <v>0.54946759259259259</v>
      </c>
      <c r="Q1352" s="12">
        <f>IF(Data_Extraction!B1352="",Data_Extraction!$J1352*(Q$1),Data_Extraction!B1352)</f>
        <v>72.900000000000006</v>
      </c>
      <c r="R1352" s="12">
        <f>IF(Data_Extraction!C1352="",Data_Extraction!$J1352*(R$1),Data_Extraction!C1352)</f>
        <v>74.52000000000001</v>
      </c>
      <c r="S1352" s="12">
        <f>IF(Data_Extraction!D1352="",Data_Extraction!$J1352*(S$1),Data_Extraction!D1352)</f>
        <v>84.240000000000009</v>
      </c>
      <c r="T1352" s="12">
        <f>IF(Data_Extraction!E1352="",Data_Extraction!$J1352*(T$1),Data_Extraction!E1352)</f>
        <v>76.95</v>
      </c>
      <c r="U1352" s="12">
        <f>IF(Data_Extraction!F1352="",Data_Extraction!$J1352*(U$1),Data_Extraction!F1352)</f>
        <v>79.38</v>
      </c>
      <c r="V1352" s="12">
        <f>IF(Data_Extraction!G1352="",Data_Extraction!$J1352*(V$1),Data_Extraction!G1352)</f>
        <v>73.710000000000008</v>
      </c>
      <c r="W1352" s="12">
        <f>IF(Data_Extraction!H1352="",Data_Extraction!$J1352*(W$1),Data_Extraction!H1352)</f>
        <v>81</v>
      </c>
      <c r="X1352" s="12">
        <f>IF(Data_Extraction!I1352="",Data_Extraction!$J1352*(X$1),Data_Extraction!I1352)</f>
        <v>78.569999999999993</v>
      </c>
      <c r="Y1352" s="13">
        <f t="shared" si="126"/>
        <v>77.658749999999998</v>
      </c>
      <c r="Z1352" s="17" t="str">
        <f t="shared" si="130"/>
        <v>Break</v>
      </c>
      <c r="AA1352" s="14" t="str">
        <f>VLOOKUP($N1352,'HeartRate-2022-03-21-1647950188'!$C:$G,2,0)</f>
        <v>Hands on</v>
      </c>
      <c r="AB1352" s="14" t="str">
        <f>VLOOKUP($N1352,'HeartRate-2022-03-21-1647950188'!$C:$G,3,0)</f>
        <v>Off Campus</v>
      </c>
      <c r="AC1352" s="14" t="str">
        <f>VLOOKUP($N1352,'HeartRate-2022-03-21-1647950188'!$C:$G,4,0)</f>
        <v>Standing</v>
      </c>
      <c r="AD1352" s="14" t="str">
        <f>VLOOKUP($N1352,'HeartRate-2022-03-21-1647950188'!$C:$G,5,0)</f>
        <v>Technical Contexts</v>
      </c>
      <c r="AE1352">
        <f t="shared" si="131"/>
        <v>0</v>
      </c>
      <c r="AF1352" s="18">
        <v>44635</v>
      </c>
      <c r="AG1352" s="19">
        <v>0.54946759259259259</v>
      </c>
    </row>
    <row r="1353" spans="1:33" x14ac:dyDescent="0.3">
      <c r="A1353" s="5">
        <v>44635.549907407411</v>
      </c>
      <c r="B1353" t="str">
        <f>IFERROR(AVERAGEIFS('HeartRate-2022-03-21-1647950188'!$B:$B,'HeartRate-2022-03-21-1647950188'!$A:$A,Data_Extraction!B$2,'HeartRate-2022-03-21-1647950188'!$C:$C,Data_Extraction!$A1353),"")</f>
        <v/>
      </c>
      <c r="C1353" t="str">
        <f>IFERROR(AVERAGEIFS('HeartRate-2022-03-21-1647950188'!$B:$B,'HeartRate-2022-03-21-1647950188'!$A:$A,Data_Extraction!C$2,'HeartRate-2022-03-21-1647950188'!$C:$C,Data_Extraction!$A1353),"")</f>
        <v/>
      </c>
      <c r="D1353" t="str">
        <f>IFERROR(AVERAGEIFS('HeartRate-2022-03-21-1647950188'!$B:$B,'HeartRate-2022-03-21-1647950188'!$A:$A,Data_Extraction!D$2,'HeartRate-2022-03-21-1647950188'!$C:$C,Data_Extraction!$A1353),"")</f>
        <v/>
      </c>
      <c r="E1353" t="str">
        <f>IFERROR(AVERAGEIFS('HeartRate-2022-03-21-1647950188'!$B:$B,'HeartRate-2022-03-21-1647950188'!$A:$A,Data_Extraction!E$2,'HeartRate-2022-03-21-1647950188'!$C:$C,Data_Extraction!$A1353),"")</f>
        <v/>
      </c>
      <c r="F1353" t="str">
        <f>IFERROR(AVERAGEIFS('HeartRate-2022-03-21-1647950188'!$B:$B,'HeartRate-2022-03-21-1647950188'!$A:$A,Data_Extraction!F$2,'HeartRate-2022-03-21-1647950188'!$C:$C,Data_Extraction!$A1353),"")</f>
        <v/>
      </c>
      <c r="G1353" t="str">
        <f>IFERROR(AVERAGEIFS('HeartRate-2022-03-21-1647950188'!$B:$B,'HeartRate-2022-03-21-1647950188'!$A:$A,Data_Extraction!G$2,'HeartRate-2022-03-21-1647950188'!$C:$C,Data_Extraction!$A1353),"")</f>
        <v/>
      </c>
      <c r="H1353" t="str">
        <f>IFERROR(AVERAGEIFS('HeartRate-2022-03-21-1647950188'!$B:$B,'HeartRate-2022-03-21-1647950188'!$A:$A,Data_Extraction!H$2,'HeartRate-2022-03-21-1647950188'!$C:$C,Data_Extraction!$A1353),"")</f>
        <v/>
      </c>
      <c r="I1353">
        <f>IFERROR(AVERAGEIFS('HeartRate-2022-03-21-1647950188'!$B:$B,'HeartRate-2022-03-21-1647950188'!$A:$A,Data_Extraction!I$2,'HeartRate-2022-03-21-1647950188'!$C:$C,Data_Extraction!$A1353),"")</f>
        <v>82</v>
      </c>
      <c r="J1353" s="8">
        <f t="shared" si="127"/>
        <v>82</v>
      </c>
      <c r="N1353" s="11">
        <f>Data_Extraction!A1353</f>
        <v>44635.549907407411</v>
      </c>
      <c r="O1353" s="15">
        <f t="shared" si="128"/>
        <v>44635</v>
      </c>
      <c r="P1353" s="16">
        <f t="shared" si="129"/>
        <v>0.5499074074074074</v>
      </c>
      <c r="Q1353" s="12">
        <f>IF(Data_Extraction!B1353="",Data_Extraction!$J1353*(Q$1),Data_Extraction!B1353)</f>
        <v>73.8</v>
      </c>
      <c r="R1353" s="12">
        <f>IF(Data_Extraction!C1353="",Data_Extraction!$J1353*(R$1),Data_Extraction!C1353)</f>
        <v>75.44</v>
      </c>
      <c r="S1353" s="12">
        <f>IF(Data_Extraction!D1353="",Data_Extraction!$J1353*(S$1),Data_Extraction!D1353)</f>
        <v>85.28</v>
      </c>
      <c r="T1353" s="12">
        <f>IF(Data_Extraction!E1353="",Data_Extraction!$J1353*(T$1),Data_Extraction!E1353)</f>
        <v>77.899999999999991</v>
      </c>
      <c r="U1353" s="12">
        <f>IF(Data_Extraction!F1353="",Data_Extraction!$J1353*(U$1),Data_Extraction!F1353)</f>
        <v>80.36</v>
      </c>
      <c r="V1353" s="12">
        <f>IF(Data_Extraction!G1353="",Data_Extraction!$J1353*(V$1),Data_Extraction!G1353)</f>
        <v>74.62</v>
      </c>
      <c r="W1353" s="12">
        <f>IF(Data_Extraction!H1353="",Data_Extraction!$J1353*(W$1),Data_Extraction!H1353)</f>
        <v>87.740000000000009</v>
      </c>
      <c r="X1353" s="12">
        <f>IF(Data_Extraction!I1353="",Data_Extraction!$J1353*(X$1),Data_Extraction!I1353)</f>
        <v>82</v>
      </c>
      <c r="Y1353" s="13">
        <f t="shared" si="126"/>
        <v>79.642500000000013</v>
      </c>
      <c r="Z1353" s="17" t="str">
        <f t="shared" si="130"/>
        <v>Break</v>
      </c>
      <c r="AA1353" s="14" t="str">
        <f>VLOOKUP($N1353,'HeartRate-2022-03-21-1647950188'!$C:$G,2,0)</f>
        <v>Hands on</v>
      </c>
      <c r="AB1353" s="14" t="str">
        <f>VLOOKUP($N1353,'HeartRate-2022-03-21-1647950188'!$C:$G,3,0)</f>
        <v>Off Campus</v>
      </c>
      <c r="AC1353" s="14" t="str">
        <f>VLOOKUP($N1353,'HeartRate-2022-03-21-1647950188'!$C:$G,4,0)</f>
        <v>Standing</v>
      </c>
      <c r="AD1353" s="14" t="str">
        <f>VLOOKUP($N1353,'HeartRate-2022-03-21-1647950188'!$C:$G,5,0)</f>
        <v>Technical Contexts</v>
      </c>
      <c r="AE1353">
        <f t="shared" si="131"/>
        <v>0</v>
      </c>
      <c r="AF1353" s="18">
        <v>44635</v>
      </c>
      <c r="AG1353" s="19">
        <v>0.5499074074074074</v>
      </c>
    </row>
    <row r="1354" spans="1:33" x14ac:dyDescent="0.3">
      <c r="A1354" s="5">
        <v>44635.549988425926</v>
      </c>
      <c r="B1354" t="str">
        <f>IFERROR(AVERAGEIFS('HeartRate-2022-03-21-1647950188'!$B:$B,'HeartRate-2022-03-21-1647950188'!$A:$A,Data_Extraction!B$2,'HeartRate-2022-03-21-1647950188'!$C:$C,Data_Extraction!$A1354),"")</f>
        <v/>
      </c>
      <c r="C1354" t="str">
        <f>IFERROR(AVERAGEIFS('HeartRate-2022-03-21-1647950188'!$B:$B,'HeartRate-2022-03-21-1647950188'!$A:$A,Data_Extraction!C$2,'HeartRate-2022-03-21-1647950188'!$C:$C,Data_Extraction!$A1354),"")</f>
        <v/>
      </c>
      <c r="D1354" t="str">
        <f>IFERROR(AVERAGEIFS('HeartRate-2022-03-21-1647950188'!$B:$B,'HeartRate-2022-03-21-1647950188'!$A:$A,Data_Extraction!D$2,'HeartRate-2022-03-21-1647950188'!$C:$C,Data_Extraction!$A1354),"")</f>
        <v/>
      </c>
      <c r="E1354" t="str">
        <f>IFERROR(AVERAGEIFS('HeartRate-2022-03-21-1647950188'!$B:$B,'HeartRate-2022-03-21-1647950188'!$A:$A,Data_Extraction!E$2,'HeartRate-2022-03-21-1647950188'!$C:$C,Data_Extraction!$A1354),"")</f>
        <v/>
      </c>
      <c r="F1354" t="str">
        <f>IFERROR(AVERAGEIFS('HeartRate-2022-03-21-1647950188'!$B:$B,'HeartRate-2022-03-21-1647950188'!$A:$A,Data_Extraction!F$2,'HeartRate-2022-03-21-1647950188'!$C:$C,Data_Extraction!$A1354),"")</f>
        <v/>
      </c>
      <c r="G1354">
        <f>IFERROR(AVERAGEIFS('HeartRate-2022-03-21-1647950188'!$B:$B,'HeartRate-2022-03-21-1647950188'!$A:$A,Data_Extraction!G$2,'HeartRate-2022-03-21-1647950188'!$C:$C,Data_Extraction!$A1354),"")</f>
        <v>101</v>
      </c>
      <c r="H1354" t="str">
        <f>IFERROR(AVERAGEIFS('HeartRate-2022-03-21-1647950188'!$B:$B,'HeartRate-2022-03-21-1647950188'!$A:$A,Data_Extraction!H$2,'HeartRate-2022-03-21-1647950188'!$C:$C,Data_Extraction!$A1354),"")</f>
        <v/>
      </c>
      <c r="I1354">
        <f>IFERROR(AVERAGEIFS('HeartRate-2022-03-21-1647950188'!$B:$B,'HeartRate-2022-03-21-1647950188'!$A:$A,Data_Extraction!I$2,'HeartRate-2022-03-21-1647950188'!$C:$C,Data_Extraction!$A1354),"")</f>
        <v>82</v>
      </c>
      <c r="J1354" s="8">
        <f t="shared" si="127"/>
        <v>91.5</v>
      </c>
      <c r="N1354" s="11">
        <f>Data_Extraction!A1354</f>
        <v>44635.549988425926</v>
      </c>
      <c r="O1354" s="15">
        <f t="shared" si="128"/>
        <v>44635</v>
      </c>
      <c r="P1354" s="16">
        <f t="shared" si="129"/>
        <v>0.54998842592592589</v>
      </c>
      <c r="Q1354" s="12">
        <f>IF(Data_Extraction!B1354="",Data_Extraction!$J1354*(Q$1),Data_Extraction!B1354)</f>
        <v>82.350000000000009</v>
      </c>
      <c r="R1354" s="12">
        <f>IF(Data_Extraction!C1354="",Data_Extraction!$J1354*(R$1),Data_Extraction!C1354)</f>
        <v>84.18</v>
      </c>
      <c r="S1354" s="12">
        <f>IF(Data_Extraction!D1354="",Data_Extraction!$J1354*(S$1),Data_Extraction!D1354)</f>
        <v>95.16</v>
      </c>
      <c r="T1354" s="12">
        <f>IF(Data_Extraction!E1354="",Data_Extraction!$J1354*(T$1),Data_Extraction!E1354)</f>
        <v>86.924999999999997</v>
      </c>
      <c r="U1354" s="12">
        <f>IF(Data_Extraction!F1354="",Data_Extraction!$J1354*(U$1),Data_Extraction!F1354)</f>
        <v>89.67</v>
      </c>
      <c r="V1354" s="12">
        <f>IF(Data_Extraction!G1354="",Data_Extraction!$J1354*(V$1),Data_Extraction!G1354)</f>
        <v>101</v>
      </c>
      <c r="W1354" s="12">
        <f>IF(Data_Extraction!H1354="",Data_Extraction!$J1354*(W$1),Data_Extraction!H1354)</f>
        <v>97.905000000000001</v>
      </c>
      <c r="X1354" s="12">
        <f>IF(Data_Extraction!I1354="",Data_Extraction!$J1354*(X$1),Data_Extraction!I1354)</f>
        <v>82</v>
      </c>
      <c r="Y1354" s="13">
        <f t="shared" si="126"/>
        <v>89.898750000000007</v>
      </c>
      <c r="Z1354" s="17" t="str">
        <f t="shared" si="130"/>
        <v>Break</v>
      </c>
      <c r="AA1354" s="14" t="str">
        <f>VLOOKUP($N1354,'HeartRate-2022-03-21-1647950188'!$C:$G,2,0)</f>
        <v>Hands on</v>
      </c>
      <c r="AB1354" s="14" t="str">
        <f>VLOOKUP($N1354,'HeartRate-2022-03-21-1647950188'!$C:$G,3,0)</f>
        <v>Off Campus</v>
      </c>
      <c r="AC1354" s="14" t="str">
        <f>VLOOKUP($N1354,'HeartRate-2022-03-21-1647950188'!$C:$G,4,0)</f>
        <v>Standing</v>
      </c>
      <c r="AD1354" s="14" t="str">
        <f>VLOOKUP($N1354,'HeartRate-2022-03-21-1647950188'!$C:$G,5,0)</f>
        <v>Technical Contexts</v>
      </c>
      <c r="AE1354">
        <f t="shared" si="131"/>
        <v>0</v>
      </c>
      <c r="AF1354" s="18">
        <v>44635</v>
      </c>
      <c r="AG1354" s="19">
        <v>0.54998842592592589</v>
      </c>
    </row>
    <row r="1355" spans="1:33" x14ac:dyDescent="0.3">
      <c r="A1355" s="5">
        <v>44635.550266203703</v>
      </c>
      <c r="B1355" t="str">
        <f>IFERROR(AVERAGEIFS('HeartRate-2022-03-21-1647950188'!$B:$B,'HeartRate-2022-03-21-1647950188'!$A:$A,Data_Extraction!B$2,'HeartRate-2022-03-21-1647950188'!$C:$C,Data_Extraction!$A1355),"")</f>
        <v/>
      </c>
      <c r="C1355" t="str">
        <f>IFERROR(AVERAGEIFS('HeartRate-2022-03-21-1647950188'!$B:$B,'HeartRate-2022-03-21-1647950188'!$A:$A,Data_Extraction!C$2,'HeartRate-2022-03-21-1647950188'!$C:$C,Data_Extraction!$A1355),"")</f>
        <v/>
      </c>
      <c r="D1355" t="str">
        <f>IFERROR(AVERAGEIFS('HeartRate-2022-03-21-1647950188'!$B:$B,'HeartRate-2022-03-21-1647950188'!$A:$A,Data_Extraction!D$2,'HeartRate-2022-03-21-1647950188'!$C:$C,Data_Extraction!$A1355),"")</f>
        <v/>
      </c>
      <c r="E1355" t="str">
        <f>IFERROR(AVERAGEIFS('HeartRate-2022-03-21-1647950188'!$B:$B,'HeartRate-2022-03-21-1647950188'!$A:$A,Data_Extraction!E$2,'HeartRate-2022-03-21-1647950188'!$C:$C,Data_Extraction!$A1355),"")</f>
        <v/>
      </c>
      <c r="F1355" t="str">
        <f>IFERROR(AVERAGEIFS('HeartRate-2022-03-21-1647950188'!$B:$B,'HeartRate-2022-03-21-1647950188'!$A:$A,Data_Extraction!F$2,'HeartRate-2022-03-21-1647950188'!$C:$C,Data_Extraction!$A1355),"")</f>
        <v/>
      </c>
      <c r="G1355">
        <f>IFERROR(AVERAGEIFS('HeartRate-2022-03-21-1647950188'!$B:$B,'HeartRate-2022-03-21-1647950188'!$A:$A,Data_Extraction!G$2,'HeartRate-2022-03-21-1647950188'!$C:$C,Data_Extraction!$A1355),"")</f>
        <v>95</v>
      </c>
      <c r="H1355" t="str">
        <f>IFERROR(AVERAGEIFS('HeartRate-2022-03-21-1647950188'!$B:$B,'HeartRate-2022-03-21-1647950188'!$A:$A,Data_Extraction!H$2,'HeartRate-2022-03-21-1647950188'!$C:$C,Data_Extraction!$A1355),"")</f>
        <v/>
      </c>
      <c r="I1355" t="str">
        <f>IFERROR(AVERAGEIFS('HeartRate-2022-03-21-1647950188'!$B:$B,'HeartRate-2022-03-21-1647950188'!$A:$A,Data_Extraction!I$2,'HeartRate-2022-03-21-1647950188'!$C:$C,Data_Extraction!$A1355),"")</f>
        <v/>
      </c>
      <c r="J1355" s="8">
        <f t="shared" si="127"/>
        <v>95</v>
      </c>
      <c r="N1355" s="11">
        <f>Data_Extraction!A1355</f>
        <v>44635.550266203703</v>
      </c>
      <c r="O1355" s="15">
        <f t="shared" si="128"/>
        <v>44635</v>
      </c>
      <c r="P1355" s="16">
        <f t="shared" si="129"/>
        <v>0.55026620370370372</v>
      </c>
      <c r="Q1355" s="12">
        <f>IF(Data_Extraction!B1355="",Data_Extraction!$J1355*(Q$1),Data_Extraction!B1355)</f>
        <v>85.5</v>
      </c>
      <c r="R1355" s="12">
        <f>IF(Data_Extraction!C1355="",Data_Extraction!$J1355*(R$1),Data_Extraction!C1355)</f>
        <v>87.4</v>
      </c>
      <c r="S1355" s="12">
        <f>IF(Data_Extraction!D1355="",Data_Extraction!$J1355*(S$1),Data_Extraction!D1355)</f>
        <v>98.8</v>
      </c>
      <c r="T1355" s="12">
        <f>IF(Data_Extraction!E1355="",Data_Extraction!$J1355*(T$1),Data_Extraction!E1355)</f>
        <v>90.25</v>
      </c>
      <c r="U1355" s="12">
        <f>IF(Data_Extraction!F1355="",Data_Extraction!$J1355*(U$1),Data_Extraction!F1355)</f>
        <v>93.1</v>
      </c>
      <c r="V1355" s="12">
        <f>IF(Data_Extraction!G1355="",Data_Extraction!$J1355*(V$1),Data_Extraction!G1355)</f>
        <v>95</v>
      </c>
      <c r="W1355" s="12">
        <f>IF(Data_Extraction!H1355="",Data_Extraction!$J1355*(W$1),Data_Extraction!H1355)</f>
        <v>101.65</v>
      </c>
      <c r="X1355" s="12">
        <f>IF(Data_Extraction!I1355="",Data_Extraction!$J1355*(X$1),Data_Extraction!I1355)</f>
        <v>92.149999999999991</v>
      </c>
      <c r="Y1355" s="13">
        <f t="shared" si="126"/>
        <v>92.981249999999989</v>
      </c>
      <c r="Z1355" s="17" t="str">
        <f t="shared" si="130"/>
        <v>Break</v>
      </c>
      <c r="AA1355" s="14" t="str">
        <f>VLOOKUP($N1355,'HeartRate-2022-03-21-1647950188'!$C:$G,2,0)</f>
        <v>Hands on</v>
      </c>
      <c r="AB1355" s="14" t="str">
        <f>VLOOKUP($N1355,'HeartRate-2022-03-21-1647950188'!$C:$G,3,0)</f>
        <v>Off Campus</v>
      </c>
      <c r="AC1355" s="14" t="str">
        <f>VLOOKUP($N1355,'HeartRate-2022-03-21-1647950188'!$C:$G,4,0)</f>
        <v>Standing</v>
      </c>
      <c r="AD1355" s="14" t="str">
        <f>VLOOKUP($N1355,'HeartRate-2022-03-21-1647950188'!$C:$G,5,0)</f>
        <v>Technical Contexts</v>
      </c>
      <c r="AE1355">
        <f t="shared" si="131"/>
        <v>0</v>
      </c>
      <c r="AF1355" s="18">
        <v>44635</v>
      </c>
      <c r="AG1355" s="19">
        <v>0.55026620370370372</v>
      </c>
    </row>
    <row r="1356" spans="1:33" x14ac:dyDescent="0.3">
      <c r="A1356" s="5">
        <v>44635.55060185185</v>
      </c>
      <c r="B1356" t="str">
        <f>IFERROR(AVERAGEIFS('HeartRate-2022-03-21-1647950188'!$B:$B,'HeartRate-2022-03-21-1647950188'!$A:$A,Data_Extraction!B$2,'HeartRate-2022-03-21-1647950188'!$C:$C,Data_Extraction!$A1356),"")</f>
        <v/>
      </c>
      <c r="C1356" t="str">
        <f>IFERROR(AVERAGEIFS('HeartRate-2022-03-21-1647950188'!$B:$B,'HeartRate-2022-03-21-1647950188'!$A:$A,Data_Extraction!C$2,'HeartRate-2022-03-21-1647950188'!$C:$C,Data_Extraction!$A1356),"")</f>
        <v/>
      </c>
      <c r="D1356" t="str">
        <f>IFERROR(AVERAGEIFS('HeartRate-2022-03-21-1647950188'!$B:$B,'HeartRate-2022-03-21-1647950188'!$A:$A,Data_Extraction!D$2,'HeartRate-2022-03-21-1647950188'!$C:$C,Data_Extraction!$A1356),"")</f>
        <v/>
      </c>
      <c r="E1356" t="str">
        <f>IFERROR(AVERAGEIFS('HeartRate-2022-03-21-1647950188'!$B:$B,'HeartRate-2022-03-21-1647950188'!$A:$A,Data_Extraction!E$2,'HeartRate-2022-03-21-1647950188'!$C:$C,Data_Extraction!$A1356),"")</f>
        <v/>
      </c>
      <c r="F1356" t="str">
        <f>IFERROR(AVERAGEIFS('HeartRate-2022-03-21-1647950188'!$B:$B,'HeartRate-2022-03-21-1647950188'!$A:$A,Data_Extraction!F$2,'HeartRate-2022-03-21-1647950188'!$C:$C,Data_Extraction!$A1356),"")</f>
        <v/>
      </c>
      <c r="G1356" t="str">
        <f>IFERROR(AVERAGEIFS('HeartRate-2022-03-21-1647950188'!$B:$B,'HeartRate-2022-03-21-1647950188'!$A:$A,Data_Extraction!G$2,'HeartRate-2022-03-21-1647950188'!$C:$C,Data_Extraction!$A1356),"")</f>
        <v/>
      </c>
      <c r="H1356" t="str">
        <f>IFERROR(AVERAGEIFS('HeartRate-2022-03-21-1647950188'!$B:$B,'HeartRate-2022-03-21-1647950188'!$A:$A,Data_Extraction!H$2,'HeartRate-2022-03-21-1647950188'!$C:$C,Data_Extraction!$A1356),"")</f>
        <v/>
      </c>
      <c r="I1356">
        <f>IFERROR(AVERAGEIFS('HeartRate-2022-03-21-1647950188'!$B:$B,'HeartRate-2022-03-21-1647950188'!$A:$A,Data_Extraction!I$2,'HeartRate-2022-03-21-1647950188'!$C:$C,Data_Extraction!$A1356),"")</f>
        <v>81</v>
      </c>
      <c r="J1356" s="8">
        <f t="shared" si="127"/>
        <v>81</v>
      </c>
      <c r="N1356" s="11">
        <f>Data_Extraction!A1356</f>
        <v>44635.55060185185</v>
      </c>
      <c r="O1356" s="15">
        <f t="shared" si="128"/>
        <v>44635</v>
      </c>
      <c r="P1356" s="16">
        <f t="shared" si="129"/>
        <v>0.55060185185185184</v>
      </c>
      <c r="Q1356" s="12">
        <f>IF(Data_Extraction!B1356="",Data_Extraction!$J1356*(Q$1),Data_Extraction!B1356)</f>
        <v>72.900000000000006</v>
      </c>
      <c r="R1356" s="12">
        <f>IF(Data_Extraction!C1356="",Data_Extraction!$J1356*(R$1),Data_Extraction!C1356)</f>
        <v>74.52000000000001</v>
      </c>
      <c r="S1356" s="12">
        <f>IF(Data_Extraction!D1356="",Data_Extraction!$J1356*(S$1),Data_Extraction!D1356)</f>
        <v>84.240000000000009</v>
      </c>
      <c r="T1356" s="12">
        <f>IF(Data_Extraction!E1356="",Data_Extraction!$J1356*(T$1),Data_Extraction!E1356)</f>
        <v>76.95</v>
      </c>
      <c r="U1356" s="12">
        <f>IF(Data_Extraction!F1356="",Data_Extraction!$J1356*(U$1),Data_Extraction!F1356)</f>
        <v>79.38</v>
      </c>
      <c r="V1356" s="12">
        <f>IF(Data_Extraction!G1356="",Data_Extraction!$J1356*(V$1),Data_Extraction!G1356)</f>
        <v>73.710000000000008</v>
      </c>
      <c r="W1356" s="12">
        <f>IF(Data_Extraction!H1356="",Data_Extraction!$J1356*(W$1),Data_Extraction!H1356)</f>
        <v>86.67</v>
      </c>
      <c r="X1356" s="12">
        <f>IF(Data_Extraction!I1356="",Data_Extraction!$J1356*(X$1),Data_Extraction!I1356)</f>
        <v>81</v>
      </c>
      <c r="Y1356" s="13">
        <f t="shared" si="126"/>
        <v>78.671250000000001</v>
      </c>
      <c r="Z1356" s="17" t="str">
        <f t="shared" si="130"/>
        <v>Break</v>
      </c>
      <c r="AA1356" s="14" t="str">
        <f>VLOOKUP($N1356,'HeartRate-2022-03-21-1647950188'!$C:$G,2,0)</f>
        <v>Hands on</v>
      </c>
      <c r="AB1356" s="14" t="str">
        <f>VLOOKUP($N1356,'HeartRate-2022-03-21-1647950188'!$C:$G,3,0)</f>
        <v>Off Campus</v>
      </c>
      <c r="AC1356" s="14" t="str">
        <f>VLOOKUP($N1356,'HeartRate-2022-03-21-1647950188'!$C:$G,4,0)</f>
        <v>Standing</v>
      </c>
      <c r="AD1356" s="14" t="str">
        <f>VLOOKUP($N1356,'HeartRate-2022-03-21-1647950188'!$C:$G,5,0)</f>
        <v>Technical Contexts</v>
      </c>
      <c r="AE1356">
        <f t="shared" si="131"/>
        <v>0</v>
      </c>
      <c r="AF1356" s="18">
        <v>44635</v>
      </c>
      <c r="AG1356" s="19">
        <v>0.55060185185185184</v>
      </c>
    </row>
    <row r="1357" spans="1:33" x14ac:dyDescent="0.3">
      <c r="A1357" s="5">
        <v>44635.550682870373</v>
      </c>
      <c r="B1357" t="str">
        <f>IFERROR(AVERAGEIFS('HeartRate-2022-03-21-1647950188'!$B:$B,'HeartRate-2022-03-21-1647950188'!$A:$A,Data_Extraction!B$2,'HeartRate-2022-03-21-1647950188'!$C:$C,Data_Extraction!$A1357),"")</f>
        <v/>
      </c>
      <c r="C1357" t="str">
        <f>IFERROR(AVERAGEIFS('HeartRate-2022-03-21-1647950188'!$B:$B,'HeartRate-2022-03-21-1647950188'!$A:$A,Data_Extraction!C$2,'HeartRate-2022-03-21-1647950188'!$C:$C,Data_Extraction!$A1357),"")</f>
        <v/>
      </c>
      <c r="D1357" t="str">
        <f>IFERROR(AVERAGEIFS('HeartRate-2022-03-21-1647950188'!$B:$B,'HeartRate-2022-03-21-1647950188'!$A:$A,Data_Extraction!D$2,'HeartRate-2022-03-21-1647950188'!$C:$C,Data_Extraction!$A1357),"")</f>
        <v/>
      </c>
      <c r="E1357" t="str">
        <f>IFERROR(AVERAGEIFS('HeartRate-2022-03-21-1647950188'!$B:$B,'HeartRate-2022-03-21-1647950188'!$A:$A,Data_Extraction!E$2,'HeartRate-2022-03-21-1647950188'!$C:$C,Data_Extraction!$A1357),"")</f>
        <v/>
      </c>
      <c r="F1357" t="str">
        <f>IFERROR(AVERAGEIFS('HeartRate-2022-03-21-1647950188'!$B:$B,'HeartRate-2022-03-21-1647950188'!$A:$A,Data_Extraction!F$2,'HeartRate-2022-03-21-1647950188'!$C:$C,Data_Extraction!$A1357),"")</f>
        <v/>
      </c>
      <c r="G1357">
        <f>IFERROR(AVERAGEIFS('HeartRate-2022-03-21-1647950188'!$B:$B,'HeartRate-2022-03-21-1647950188'!$A:$A,Data_Extraction!G$2,'HeartRate-2022-03-21-1647950188'!$C:$C,Data_Extraction!$A1357),"")</f>
        <v>96</v>
      </c>
      <c r="H1357" t="str">
        <f>IFERROR(AVERAGEIFS('HeartRate-2022-03-21-1647950188'!$B:$B,'HeartRate-2022-03-21-1647950188'!$A:$A,Data_Extraction!H$2,'HeartRate-2022-03-21-1647950188'!$C:$C,Data_Extraction!$A1357),"")</f>
        <v/>
      </c>
      <c r="I1357">
        <f>IFERROR(AVERAGEIFS('HeartRate-2022-03-21-1647950188'!$B:$B,'HeartRate-2022-03-21-1647950188'!$A:$A,Data_Extraction!I$2,'HeartRate-2022-03-21-1647950188'!$C:$C,Data_Extraction!$A1357),"")</f>
        <v>79</v>
      </c>
      <c r="J1357" s="8">
        <f t="shared" si="127"/>
        <v>87.5</v>
      </c>
      <c r="N1357" s="11">
        <f>Data_Extraction!A1357</f>
        <v>44635.550682870373</v>
      </c>
      <c r="O1357" s="15">
        <f t="shared" si="128"/>
        <v>44635</v>
      </c>
      <c r="P1357" s="16">
        <f t="shared" si="129"/>
        <v>0.55068287037037034</v>
      </c>
      <c r="Q1357" s="12">
        <f>IF(Data_Extraction!B1357="",Data_Extraction!$J1357*(Q$1),Data_Extraction!B1357)</f>
        <v>78.75</v>
      </c>
      <c r="R1357" s="12">
        <f>IF(Data_Extraction!C1357="",Data_Extraction!$J1357*(R$1),Data_Extraction!C1357)</f>
        <v>80.5</v>
      </c>
      <c r="S1357" s="12">
        <f>IF(Data_Extraction!D1357="",Data_Extraction!$J1357*(S$1),Data_Extraction!D1357)</f>
        <v>91</v>
      </c>
      <c r="T1357" s="12">
        <f>IF(Data_Extraction!E1357="",Data_Extraction!$J1357*(T$1),Data_Extraction!E1357)</f>
        <v>83.125</v>
      </c>
      <c r="U1357" s="12">
        <f>IF(Data_Extraction!F1357="",Data_Extraction!$J1357*(U$1),Data_Extraction!F1357)</f>
        <v>85.75</v>
      </c>
      <c r="V1357" s="12">
        <f>IF(Data_Extraction!G1357="",Data_Extraction!$J1357*(V$1),Data_Extraction!G1357)</f>
        <v>96</v>
      </c>
      <c r="W1357" s="12">
        <f>IF(Data_Extraction!H1357="",Data_Extraction!$J1357*(W$1),Data_Extraction!H1357)</f>
        <v>93.625</v>
      </c>
      <c r="X1357" s="12">
        <f>IF(Data_Extraction!I1357="",Data_Extraction!$J1357*(X$1),Data_Extraction!I1357)</f>
        <v>79</v>
      </c>
      <c r="Y1357" s="13">
        <f t="shared" si="126"/>
        <v>85.96875</v>
      </c>
      <c r="Z1357" s="17" t="str">
        <f t="shared" si="130"/>
        <v>Break</v>
      </c>
      <c r="AA1357" s="14" t="str">
        <f>VLOOKUP($N1357,'HeartRate-2022-03-21-1647950188'!$C:$G,2,0)</f>
        <v>Hands on</v>
      </c>
      <c r="AB1357" s="14" t="str">
        <f>VLOOKUP($N1357,'HeartRate-2022-03-21-1647950188'!$C:$G,3,0)</f>
        <v>Off Campus</v>
      </c>
      <c r="AC1357" s="14" t="str">
        <f>VLOOKUP($N1357,'HeartRate-2022-03-21-1647950188'!$C:$G,4,0)</f>
        <v>Standing</v>
      </c>
      <c r="AD1357" s="14" t="str">
        <f>VLOOKUP($N1357,'HeartRate-2022-03-21-1647950188'!$C:$G,5,0)</f>
        <v>Technical Contexts</v>
      </c>
      <c r="AE1357">
        <f t="shared" si="131"/>
        <v>0</v>
      </c>
      <c r="AF1357" s="18">
        <v>44635</v>
      </c>
      <c r="AG1357" s="19">
        <v>0.55068287037037034</v>
      </c>
    </row>
    <row r="1358" spans="1:33" x14ac:dyDescent="0.3">
      <c r="A1358" s="5">
        <v>44635.551377314812</v>
      </c>
      <c r="B1358" t="str">
        <f>IFERROR(AVERAGEIFS('HeartRate-2022-03-21-1647950188'!$B:$B,'HeartRate-2022-03-21-1647950188'!$A:$A,Data_Extraction!B$2,'HeartRate-2022-03-21-1647950188'!$C:$C,Data_Extraction!$A1358),"")</f>
        <v/>
      </c>
      <c r="C1358" t="str">
        <f>IFERROR(AVERAGEIFS('HeartRate-2022-03-21-1647950188'!$B:$B,'HeartRate-2022-03-21-1647950188'!$A:$A,Data_Extraction!C$2,'HeartRate-2022-03-21-1647950188'!$C:$C,Data_Extraction!$A1358),"")</f>
        <v/>
      </c>
      <c r="D1358" t="str">
        <f>IFERROR(AVERAGEIFS('HeartRate-2022-03-21-1647950188'!$B:$B,'HeartRate-2022-03-21-1647950188'!$A:$A,Data_Extraction!D$2,'HeartRate-2022-03-21-1647950188'!$C:$C,Data_Extraction!$A1358),"")</f>
        <v/>
      </c>
      <c r="E1358" t="str">
        <f>IFERROR(AVERAGEIFS('HeartRate-2022-03-21-1647950188'!$B:$B,'HeartRate-2022-03-21-1647950188'!$A:$A,Data_Extraction!E$2,'HeartRate-2022-03-21-1647950188'!$C:$C,Data_Extraction!$A1358),"")</f>
        <v/>
      </c>
      <c r="F1358" t="str">
        <f>IFERROR(AVERAGEIFS('HeartRate-2022-03-21-1647950188'!$B:$B,'HeartRate-2022-03-21-1647950188'!$A:$A,Data_Extraction!F$2,'HeartRate-2022-03-21-1647950188'!$C:$C,Data_Extraction!$A1358),"")</f>
        <v/>
      </c>
      <c r="G1358">
        <f>IFERROR(AVERAGEIFS('HeartRate-2022-03-21-1647950188'!$B:$B,'HeartRate-2022-03-21-1647950188'!$A:$A,Data_Extraction!G$2,'HeartRate-2022-03-21-1647950188'!$C:$C,Data_Extraction!$A1358),"")</f>
        <v>105</v>
      </c>
      <c r="H1358" t="str">
        <f>IFERROR(AVERAGEIFS('HeartRate-2022-03-21-1647950188'!$B:$B,'HeartRate-2022-03-21-1647950188'!$A:$A,Data_Extraction!H$2,'HeartRate-2022-03-21-1647950188'!$C:$C,Data_Extraction!$A1358),"")</f>
        <v/>
      </c>
      <c r="I1358">
        <f>IFERROR(AVERAGEIFS('HeartRate-2022-03-21-1647950188'!$B:$B,'HeartRate-2022-03-21-1647950188'!$A:$A,Data_Extraction!I$2,'HeartRate-2022-03-21-1647950188'!$C:$C,Data_Extraction!$A1358),"")</f>
        <v>76</v>
      </c>
      <c r="J1358" s="8">
        <f t="shared" si="127"/>
        <v>90.5</v>
      </c>
      <c r="N1358" s="11">
        <f>Data_Extraction!A1358</f>
        <v>44635.551377314812</v>
      </c>
      <c r="O1358" s="15">
        <f t="shared" si="128"/>
        <v>44635</v>
      </c>
      <c r="P1358" s="16">
        <f t="shared" si="129"/>
        <v>0.55137731481481478</v>
      </c>
      <c r="Q1358" s="12">
        <f>IF(Data_Extraction!B1358="",Data_Extraction!$J1358*(Q$1),Data_Extraction!B1358)</f>
        <v>81.45</v>
      </c>
      <c r="R1358" s="12">
        <f>IF(Data_Extraction!C1358="",Data_Extraction!$J1358*(R$1),Data_Extraction!C1358)</f>
        <v>83.26</v>
      </c>
      <c r="S1358" s="12">
        <f>IF(Data_Extraction!D1358="",Data_Extraction!$J1358*(S$1),Data_Extraction!D1358)</f>
        <v>94.12</v>
      </c>
      <c r="T1358" s="12">
        <f>IF(Data_Extraction!E1358="",Data_Extraction!$J1358*(T$1),Data_Extraction!E1358)</f>
        <v>85.974999999999994</v>
      </c>
      <c r="U1358" s="12">
        <f>IF(Data_Extraction!F1358="",Data_Extraction!$J1358*(U$1),Data_Extraction!F1358)</f>
        <v>88.69</v>
      </c>
      <c r="V1358" s="12">
        <f>IF(Data_Extraction!G1358="",Data_Extraction!$J1358*(V$1),Data_Extraction!G1358)</f>
        <v>105</v>
      </c>
      <c r="W1358" s="12">
        <f>IF(Data_Extraction!H1358="",Data_Extraction!$J1358*(W$1),Data_Extraction!H1358)</f>
        <v>96.835000000000008</v>
      </c>
      <c r="X1358" s="12">
        <f>IF(Data_Extraction!I1358="",Data_Extraction!$J1358*(X$1),Data_Extraction!I1358)</f>
        <v>76</v>
      </c>
      <c r="Y1358" s="13">
        <f t="shared" si="126"/>
        <v>88.916250000000019</v>
      </c>
      <c r="Z1358" s="17" t="str">
        <f t="shared" si="130"/>
        <v>Break</v>
      </c>
      <c r="AA1358" s="14" t="str">
        <f>VLOOKUP($N1358,'HeartRate-2022-03-21-1647950188'!$C:$G,2,0)</f>
        <v>Hands on</v>
      </c>
      <c r="AB1358" s="14" t="str">
        <f>VLOOKUP($N1358,'HeartRate-2022-03-21-1647950188'!$C:$G,3,0)</f>
        <v>Off Campus</v>
      </c>
      <c r="AC1358" s="14" t="str">
        <f>VLOOKUP($N1358,'HeartRate-2022-03-21-1647950188'!$C:$G,4,0)</f>
        <v>Standing</v>
      </c>
      <c r="AD1358" s="14" t="str">
        <f>VLOOKUP($N1358,'HeartRate-2022-03-21-1647950188'!$C:$G,5,0)</f>
        <v>Technical Contexts</v>
      </c>
      <c r="AE1358">
        <f t="shared" si="131"/>
        <v>0</v>
      </c>
      <c r="AF1358" s="18">
        <v>44635</v>
      </c>
      <c r="AG1358" s="19">
        <v>0.55137731481481478</v>
      </c>
    </row>
    <row r="1359" spans="1:33" x14ac:dyDescent="0.3">
      <c r="A1359" s="5">
        <v>44635.552071759259</v>
      </c>
      <c r="B1359" t="str">
        <f>IFERROR(AVERAGEIFS('HeartRate-2022-03-21-1647950188'!$B:$B,'HeartRate-2022-03-21-1647950188'!$A:$A,Data_Extraction!B$2,'HeartRate-2022-03-21-1647950188'!$C:$C,Data_Extraction!$A1359),"")</f>
        <v/>
      </c>
      <c r="C1359" t="str">
        <f>IFERROR(AVERAGEIFS('HeartRate-2022-03-21-1647950188'!$B:$B,'HeartRate-2022-03-21-1647950188'!$A:$A,Data_Extraction!C$2,'HeartRate-2022-03-21-1647950188'!$C:$C,Data_Extraction!$A1359),"")</f>
        <v/>
      </c>
      <c r="D1359" t="str">
        <f>IFERROR(AVERAGEIFS('HeartRate-2022-03-21-1647950188'!$B:$B,'HeartRate-2022-03-21-1647950188'!$A:$A,Data_Extraction!D$2,'HeartRate-2022-03-21-1647950188'!$C:$C,Data_Extraction!$A1359),"")</f>
        <v/>
      </c>
      <c r="E1359" t="str">
        <f>IFERROR(AVERAGEIFS('HeartRate-2022-03-21-1647950188'!$B:$B,'HeartRate-2022-03-21-1647950188'!$A:$A,Data_Extraction!E$2,'HeartRate-2022-03-21-1647950188'!$C:$C,Data_Extraction!$A1359),"")</f>
        <v/>
      </c>
      <c r="F1359" t="str">
        <f>IFERROR(AVERAGEIFS('HeartRate-2022-03-21-1647950188'!$B:$B,'HeartRate-2022-03-21-1647950188'!$A:$A,Data_Extraction!F$2,'HeartRate-2022-03-21-1647950188'!$C:$C,Data_Extraction!$A1359),"")</f>
        <v/>
      </c>
      <c r="G1359">
        <f>IFERROR(AVERAGEIFS('HeartRate-2022-03-21-1647950188'!$B:$B,'HeartRate-2022-03-21-1647950188'!$A:$A,Data_Extraction!G$2,'HeartRate-2022-03-21-1647950188'!$C:$C,Data_Extraction!$A1359),"")</f>
        <v>114</v>
      </c>
      <c r="H1359" t="str">
        <f>IFERROR(AVERAGEIFS('HeartRate-2022-03-21-1647950188'!$B:$B,'HeartRate-2022-03-21-1647950188'!$A:$A,Data_Extraction!H$2,'HeartRate-2022-03-21-1647950188'!$C:$C,Data_Extraction!$A1359),"")</f>
        <v/>
      </c>
      <c r="I1359">
        <f>IFERROR(AVERAGEIFS('HeartRate-2022-03-21-1647950188'!$B:$B,'HeartRate-2022-03-21-1647950188'!$A:$A,Data_Extraction!I$2,'HeartRate-2022-03-21-1647950188'!$C:$C,Data_Extraction!$A1359),"")</f>
        <v>81</v>
      </c>
      <c r="J1359" s="8">
        <f t="shared" si="127"/>
        <v>97.5</v>
      </c>
      <c r="N1359" s="11">
        <f>Data_Extraction!A1359</f>
        <v>44635.552071759259</v>
      </c>
      <c r="O1359" s="15">
        <f t="shared" si="128"/>
        <v>44635</v>
      </c>
      <c r="P1359" s="16">
        <f t="shared" si="129"/>
        <v>0.55207175925925933</v>
      </c>
      <c r="Q1359" s="12">
        <f>IF(Data_Extraction!B1359="",Data_Extraction!$J1359*(Q$1),Data_Extraction!B1359)</f>
        <v>87.75</v>
      </c>
      <c r="R1359" s="12">
        <f>IF(Data_Extraction!C1359="",Data_Extraction!$J1359*(R$1),Data_Extraction!C1359)</f>
        <v>89.7</v>
      </c>
      <c r="S1359" s="12">
        <f>IF(Data_Extraction!D1359="",Data_Extraction!$J1359*(S$1),Data_Extraction!D1359)</f>
        <v>101.4</v>
      </c>
      <c r="T1359" s="12">
        <f>IF(Data_Extraction!E1359="",Data_Extraction!$J1359*(T$1),Data_Extraction!E1359)</f>
        <v>92.625</v>
      </c>
      <c r="U1359" s="12">
        <f>IF(Data_Extraction!F1359="",Data_Extraction!$J1359*(U$1),Data_Extraction!F1359)</f>
        <v>95.55</v>
      </c>
      <c r="V1359" s="12">
        <f>IF(Data_Extraction!G1359="",Data_Extraction!$J1359*(V$1),Data_Extraction!G1359)</f>
        <v>114</v>
      </c>
      <c r="W1359" s="12">
        <f>IF(Data_Extraction!H1359="",Data_Extraction!$J1359*(W$1),Data_Extraction!H1359)</f>
        <v>104.325</v>
      </c>
      <c r="X1359" s="12">
        <f>IF(Data_Extraction!I1359="",Data_Extraction!$J1359*(X$1),Data_Extraction!I1359)</f>
        <v>81</v>
      </c>
      <c r="Y1359" s="13">
        <f t="shared" si="126"/>
        <v>95.793750000000017</v>
      </c>
      <c r="Z1359" s="17" t="str">
        <f t="shared" si="130"/>
        <v>Break</v>
      </c>
      <c r="AA1359" s="14" t="str">
        <f>VLOOKUP($N1359,'HeartRate-2022-03-21-1647950188'!$C:$G,2,0)</f>
        <v>Hands on</v>
      </c>
      <c r="AB1359" s="14" t="str">
        <f>VLOOKUP($N1359,'HeartRate-2022-03-21-1647950188'!$C:$G,3,0)</f>
        <v>Off Campus</v>
      </c>
      <c r="AC1359" s="14" t="str">
        <f>VLOOKUP($N1359,'HeartRate-2022-03-21-1647950188'!$C:$G,4,0)</f>
        <v>Standing</v>
      </c>
      <c r="AD1359" s="14" t="str">
        <f>VLOOKUP($N1359,'HeartRate-2022-03-21-1647950188'!$C:$G,5,0)</f>
        <v>Technical Contexts</v>
      </c>
      <c r="AE1359">
        <f t="shared" si="131"/>
        <v>0</v>
      </c>
      <c r="AF1359" s="18">
        <v>44635</v>
      </c>
      <c r="AG1359" s="19">
        <v>0.55207175925925933</v>
      </c>
    </row>
    <row r="1360" spans="1:33" x14ac:dyDescent="0.3">
      <c r="A1360" s="5">
        <v>44635.552673611113</v>
      </c>
      <c r="B1360" t="str">
        <f>IFERROR(AVERAGEIFS('HeartRate-2022-03-21-1647950188'!$B:$B,'HeartRate-2022-03-21-1647950188'!$A:$A,Data_Extraction!B$2,'HeartRate-2022-03-21-1647950188'!$C:$C,Data_Extraction!$A1360),"")</f>
        <v/>
      </c>
      <c r="C1360" t="str">
        <f>IFERROR(AVERAGEIFS('HeartRate-2022-03-21-1647950188'!$B:$B,'HeartRate-2022-03-21-1647950188'!$A:$A,Data_Extraction!C$2,'HeartRate-2022-03-21-1647950188'!$C:$C,Data_Extraction!$A1360),"")</f>
        <v/>
      </c>
      <c r="D1360" t="str">
        <f>IFERROR(AVERAGEIFS('HeartRate-2022-03-21-1647950188'!$B:$B,'HeartRate-2022-03-21-1647950188'!$A:$A,Data_Extraction!D$2,'HeartRate-2022-03-21-1647950188'!$C:$C,Data_Extraction!$A1360),"")</f>
        <v/>
      </c>
      <c r="E1360" t="str">
        <f>IFERROR(AVERAGEIFS('HeartRate-2022-03-21-1647950188'!$B:$B,'HeartRate-2022-03-21-1647950188'!$A:$A,Data_Extraction!E$2,'HeartRate-2022-03-21-1647950188'!$C:$C,Data_Extraction!$A1360),"")</f>
        <v/>
      </c>
      <c r="F1360" t="str">
        <f>IFERROR(AVERAGEIFS('HeartRate-2022-03-21-1647950188'!$B:$B,'HeartRate-2022-03-21-1647950188'!$A:$A,Data_Extraction!F$2,'HeartRate-2022-03-21-1647950188'!$C:$C,Data_Extraction!$A1360),"")</f>
        <v/>
      </c>
      <c r="G1360" t="str">
        <f>IFERROR(AVERAGEIFS('HeartRate-2022-03-21-1647950188'!$B:$B,'HeartRate-2022-03-21-1647950188'!$A:$A,Data_Extraction!G$2,'HeartRate-2022-03-21-1647950188'!$C:$C,Data_Extraction!$A1360),"")</f>
        <v/>
      </c>
      <c r="H1360">
        <f>IFERROR(AVERAGEIFS('HeartRate-2022-03-21-1647950188'!$B:$B,'HeartRate-2022-03-21-1647950188'!$A:$A,Data_Extraction!H$2,'HeartRate-2022-03-21-1647950188'!$C:$C,Data_Extraction!$A1360),"")</f>
        <v>70</v>
      </c>
      <c r="I1360" t="str">
        <f>IFERROR(AVERAGEIFS('HeartRate-2022-03-21-1647950188'!$B:$B,'HeartRate-2022-03-21-1647950188'!$A:$A,Data_Extraction!I$2,'HeartRate-2022-03-21-1647950188'!$C:$C,Data_Extraction!$A1360),"")</f>
        <v/>
      </c>
      <c r="J1360" s="8">
        <f t="shared" si="127"/>
        <v>70</v>
      </c>
      <c r="N1360" s="11">
        <f>Data_Extraction!A1360</f>
        <v>44635.552673611113</v>
      </c>
      <c r="O1360" s="15">
        <f t="shared" si="128"/>
        <v>44635</v>
      </c>
      <c r="P1360" s="16">
        <f t="shared" si="129"/>
        <v>0.55267361111111113</v>
      </c>
      <c r="Q1360" s="12">
        <f>IF(Data_Extraction!B1360="",Data_Extraction!$J1360*(Q$1),Data_Extraction!B1360)</f>
        <v>63</v>
      </c>
      <c r="R1360" s="12">
        <f>IF(Data_Extraction!C1360="",Data_Extraction!$J1360*(R$1),Data_Extraction!C1360)</f>
        <v>64.400000000000006</v>
      </c>
      <c r="S1360" s="12">
        <f>IF(Data_Extraction!D1360="",Data_Extraction!$J1360*(S$1),Data_Extraction!D1360)</f>
        <v>72.8</v>
      </c>
      <c r="T1360" s="12">
        <f>IF(Data_Extraction!E1360="",Data_Extraction!$J1360*(T$1),Data_Extraction!E1360)</f>
        <v>66.5</v>
      </c>
      <c r="U1360" s="12">
        <f>IF(Data_Extraction!F1360="",Data_Extraction!$J1360*(U$1),Data_Extraction!F1360)</f>
        <v>68.599999999999994</v>
      </c>
      <c r="V1360" s="12">
        <f>IF(Data_Extraction!G1360="",Data_Extraction!$J1360*(V$1),Data_Extraction!G1360)</f>
        <v>63.7</v>
      </c>
      <c r="W1360" s="12">
        <f>IF(Data_Extraction!H1360="",Data_Extraction!$J1360*(W$1),Data_Extraction!H1360)</f>
        <v>70</v>
      </c>
      <c r="X1360" s="12">
        <f>IF(Data_Extraction!I1360="",Data_Extraction!$J1360*(X$1),Data_Extraction!I1360)</f>
        <v>67.899999999999991</v>
      </c>
      <c r="Y1360" s="13">
        <f t="shared" si="126"/>
        <v>67.112499999999997</v>
      </c>
      <c r="Z1360" s="17" t="str">
        <f t="shared" si="130"/>
        <v>Break</v>
      </c>
      <c r="AA1360" s="14" t="str">
        <f>VLOOKUP($N1360,'HeartRate-2022-03-21-1647950188'!$C:$G,2,0)</f>
        <v>Hands on</v>
      </c>
      <c r="AB1360" s="14" t="str">
        <f>VLOOKUP($N1360,'HeartRate-2022-03-21-1647950188'!$C:$G,3,0)</f>
        <v>Off Campus</v>
      </c>
      <c r="AC1360" s="14" t="str">
        <f>VLOOKUP($N1360,'HeartRate-2022-03-21-1647950188'!$C:$G,4,0)</f>
        <v>Standing</v>
      </c>
      <c r="AD1360" s="14" t="str">
        <f>VLOOKUP($N1360,'HeartRate-2022-03-21-1647950188'!$C:$G,5,0)</f>
        <v>Technical Contexts</v>
      </c>
      <c r="AE1360">
        <f t="shared" si="131"/>
        <v>0</v>
      </c>
      <c r="AF1360" s="18">
        <v>44635</v>
      </c>
      <c r="AG1360" s="19">
        <v>0.55267361111111113</v>
      </c>
    </row>
    <row r="1361" spans="1:33" x14ac:dyDescent="0.3">
      <c r="A1361" s="5">
        <v>44635.552766203706</v>
      </c>
      <c r="B1361" t="str">
        <f>IFERROR(AVERAGEIFS('HeartRate-2022-03-21-1647950188'!$B:$B,'HeartRate-2022-03-21-1647950188'!$A:$A,Data_Extraction!B$2,'HeartRate-2022-03-21-1647950188'!$C:$C,Data_Extraction!$A1361),"")</f>
        <v/>
      </c>
      <c r="C1361" t="str">
        <f>IFERROR(AVERAGEIFS('HeartRate-2022-03-21-1647950188'!$B:$B,'HeartRate-2022-03-21-1647950188'!$A:$A,Data_Extraction!C$2,'HeartRate-2022-03-21-1647950188'!$C:$C,Data_Extraction!$A1361),"")</f>
        <v/>
      </c>
      <c r="D1361" t="str">
        <f>IFERROR(AVERAGEIFS('HeartRate-2022-03-21-1647950188'!$B:$B,'HeartRate-2022-03-21-1647950188'!$A:$A,Data_Extraction!D$2,'HeartRate-2022-03-21-1647950188'!$C:$C,Data_Extraction!$A1361),"")</f>
        <v/>
      </c>
      <c r="E1361" t="str">
        <f>IFERROR(AVERAGEIFS('HeartRate-2022-03-21-1647950188'!$B:$B,'HeartRate-2022-03-21-1647950188'!$A:$A,Data_Extraction!E$2,'HeartRate-2022-03-21-1647950188'!$C:$C,Data_Extraction!$A1361),"")</f>
        <v/>
      </c>
      <c r="F1361" t="str">
        <f>IFERROR(AVERAGEIFS('HeartRate-2022-03-21-1647950188'!$B:$B,'HeartRate-2022-03-21-1647950188'!$A:$A,Data_Extraction!F$2,'HeartRate-2022-03-21-1647950188'!$C:$C,Data_Extraction!$A1361),"")</f>
        <v/>
      </c>
      <c r="G1361">
        <f>IFERROR(AVERAGEIFS('HeartRate-2022-03-21-1647950188'!$B:$B,'HeartRate-2022-03-21-1647950188'!$A:$A,Data_Extraction!G$2,'HeartRate-2022-03-21-1647950188'!$C:$C,Data_Extraction!$A1361),"")</f>
        <v>99</v>
      </c>
      <c r="H1361" t="str">
        <f>IFERROR(AVERAGEIFS('HeartRate-2022-03-21-1647950188'!$B:$B,'HeartRate-2022-03-21-1647950188'!$A:$A,Data_Extraction!H$2,'HeartRate-2022-03-21-1647950188'!$C:$C,Data_Extraction!$A1361),"")</f>
        <v/>
      </c>
      <c r="I1361">
        <f>IFERROR(AVERAGEIFS('HeartRate-2022-03-21-1647950188'!$B:$B,'HeartRate-2022-03-21-1647950188'!$A:$A,Data_Extraction!I$2,'HeartRate-2022-03-21-1647950188'!$C:$C,Data_Extraction!$A1361),"")</f>
        <v>89</v>
      </c>
      <c r="J1361" s="8">
        <f t="shared" si="127"/>
        <v>94</v>
      </c>
      <c r="N1361" s="11">
        <f>Data_Extraction!A1361</f>
        <v>44635.552766203706</v>
      </c>
      <c r="O1361" s="15">
        <f t="shared" si="128"/>
        <v>44635</v>
      </c>
      <c r="P1361" s="16">
        <f t="shared" si="129"/>
        <v>0.55276620370370366</v>
      </c>
      <c r="Q1361" s="12">
        <f>IF(Data_Extraction!B1361="",Data_Extraction!$J1361*(Q$1),Data_Extraction!B1361)</f>
        <v>84.600000000000009</v>
      </c>
      <c r="R1361" s="12">
        <f>IF(Data_Extraction!C1361="",Data_Extraction!$J1361*(R$1),Data_Extraction!C1361)</f>
        <v>86.48</v>
      </c>
      <c r="S1361" s="12">
        <f>IF(Data_Extraction!D1361="",Data_Extraction!$J1361*(S$1),Data_Extraction!D1361)</f>
        <v>97.76</v>
      </c>
      <c r="T1361" s="12">
        <f>IF(Data_Extraction!E1361="",Data_Extraction!$J1361*(T$1),Data_Extraction!E1361)</f>
        <v>89.3</v>
      </c>
      <c r="U1361" s="12">
        <f>IF(Data_Extraction!F1361="",Data_Extraction!$J1361*(U$1),Data_Extraction!F1361)</f>
        <v>92.12</v>
      </c>
      <c r="V1361" s="12">
        <f>IF(Data_Extraction!G1361="",Data_Extraction!$J1361*(V$1),Data_Extraction!G1361)</f>
        <v>99</v>
      </c>
      <c r="W1361" s="12">
        <f>IF(Data_Extraction!H1361="",Data_Extraction!$J1361*(W$1),Data_Extraction!H1361)</f>
        <v>100.58000000000001</v>
      </c>
      <c r="X1361" s="12">
        <f>IF(Data_Extraction!I1361="",Data_Extraction!$J1361*(X$1),Data_Extraction!I1361)</f>
        <v>89</v>
      </c>
      <c r="Y1361" s="13">
        <f t="shared" si="126"/>
        <v>92.355000000000004</v>
      </c>
      <c r="Z1361" s="17" t="str">
        <f t="shared" si="130"/>
        <v>Break</v>
      </c>
      <c r="AA1361" s="14" t="str">
        <f>VLOOKUP($N1361,'HeartRate-2022-03-21-1647950188'!$C:$G,2,0)</f>
        <v>Hands on</v>
      </c>
      <c r="AB1361" s="14" t="str">
        <f>VLOOKUP($N1361,'HeartRate-2022-03-21-1647950188'!$C:$G,3,0)</f>
        <v>Off Campus</v>
      </c>
      <c r="AC1361" s="14" t="str">
        <f>VLOOKUP($N1361,'HeartRate-2022-03-21-1647950188'!$C:$G,4,0)</f>
        <v>Standing</v>
      </c>
      <c r="AD1361" s="14" t="str">
        <f>VLOOKUP($N1361,'HeartRate-2022-03-21-1647950188'!$C:$G,5,0)</f>
        <v>Technical Contexts</v>
      </c>
      <c r="AE1361">
        <f t="shared" si="131"/>
        <v>0</v>
      </c>
      <c r="AF1361" s="18">
        <v>44635</v>
      </c>
      <c r="AG1361" s="19">
        <v>0.55276620370370366</v>
      </c>
    </row>
    <row r="1362" spans="1:33" x14ac:dyDescent="0.3">
      <c r="A1362" s="5">
        <v>44635.552777777775</v>
      </c>
      <c r="B1362">
        <f>IFERROR(AVERAGEIFS('HeartRate-2022-03-21-1647950188'!$B:$B,'HeartRate-2022-03-21-1647950188'!$A:$A,Data_Extraction!B$2,'HeartRate-2022-03-21-1647950188'!$C:$C,Data_Extraction!$A1362),"")</f>
        <v>96</v>
      </c>
      <c r="C1362" t="str">
        <f>IFERROR(AVERAGEIFS('HeartRate-2022-03-21-1647950188'!$B:$B,'HeartRate-2022-03-21-1647950188'!$A:$A,Data_Extraction!C$2,'HeartRate-2022-03-21-1647950188'!$C:$C,Data_Extraction!$A1362),"")</f>
        <v/>
      </c>
      <c r="D1362" t="str">
        <f>IFERROR(AVERAGEIFS('HeartRate-2022-03-21-1647950188'!$B:$B,'HeartRate-2022-03-21-1647950188'!$A:$A,Data_Extraction!D$2,'HeartRate-2022-03-21-1647950188'!$C:$C,Data_Extraction!$A1362),"")</f>
        <v/>
      </c>
      <c r="E1362" t="str">
        <f>IFERROR(AVERAGEIFS('HeartRate-2022-03-21-1647950188'!$B:$B,'HeartRate-2022-03-21-1647950188'!$A:$A,Data_Extraction!E$2,'HeartRate-2022-03-21-1647950188'!$C:$C,Data_Extraction!$A1362),"")</f>
        <v/>
      </c>
      <c r="F1362" t="str">
        <f>IFERROR(AVERAGEIFS('HeartRate-2022-03-21-1647950188'!$B:$B,'HeartRate-2022-03-21-1647950188'!$A:$A,Data_Extraction!F$2,'HeartRate-2022-03-21-1647950188'!$C:$C,Data_Extraction!$A1362),"")</f>
        <v/>
      </c>
      <c r="G1362" t="str">
        <f>IFERROR(AVERAGEIFS('HeartRate-2022-03-21-1647950188'!$B:$B,'HeartRate-2022-03-21-1647950188'!$A:$A,Data_Extraction!G$2,'HeartRate-2022-03-21-1647950188'!$C:$C,Data_Extraction!$A1362),"")</f>
        <v/>
      </c>
      <c r="H1362">
        <f>IFERROR(AVERAGEIFS('HeartRate-2022-03-21-1647950188'!$B:$B,'HeartRate-2022-03-21-1647950188'!$A:$A,Data_Extraction!H$2,'HeartRate-2022-03-21-1647950188'!$C:$C,Data_Extraction!$A1362),"")</f>
        <v>70</v>
      </c>
      <c r="I1362" t="str">
        <f>IFERROR(AVERAGEIFS('HeartRate-2022-03-21-1647950188'!$B:$B,'HeartRate-2022-03-21-1647950188'!$A:$A,Data_Extraction!I$2,'HeartRate-2022-03-21-1647950188'!$C:$C,Data_Extraction!$A1362),"")</f>
        <v/>
      </c>
      <c r="J1362" s="8">
        <f t="shared" si="127"/>
        <v>83</v>
      </c>
      <c r="N1362" s="11">
        <f>Data_Extraction!A1362</f>
        <v>44635.552777777775</v>
      </c>
      <c r="O1362" s="15">
        <f t="shared" si="128"/>
        <v>44635</v>
      </c>
      <c r="P1362" s="16">
        <f t="shared" si="129"/>
        <v>0.55277777777777781</v>
      </c>
      <c r="Q1362" s="12">
        <f>IF(Data_Extraction!B1362="",Data_Extraction!$J1362*(Q$1),Data_Extraction!B1362)</f>
        <v>96</v>
      </c>
      <c r="R1362" s="12">
        <f>IF(Data_Extraction!C1362="",Data_Extraction!$J1362*(R$1),Data_Extraction!C1362)</f>
        <v>76.36</v>
      </c>
      <c r="S1362" s="12">
        <f>IF(Data_Extraction!D1362="",Data_Extraction!$J1362*(S$1),Data_Extraction!D1362)</f>
        <v>86.320000000000007</v>
      </c>
      <c r="T1362" s="12">
        <f>IF(Data_Extraction!E1362="",Data_Extraction!$J1362*(T$1),Data_Extraction!E1362)</f>
        <v>78.849999999999994</v>
      </c>
      <c r="U1362" s="12">
        <f>IF(Data_Extraction!F1362="",Data_Extraction!$J1362*(U$1),Data_Extraction!F1362)</f>
        <v>81.34</v>
      </c>
      <c r="V1362" s="12">
        <f>IF(Data_Extraction!G1362="",Data_Extraction!$J1362*(V$1),Data_Extraction!G1362)</f>
        <v>75.53</v>
      </c>
      <c r="W1362" s="12">
        <f>IF(Data_Extraction!H1362="",Data_Extraction!$J1362*(W$1),Data_Extraction!H1362)</f>
        <v>70</v>
      </c>
      <c r="X1362" s="12">
        <f>IF(Data_Extraction!I1362="",Data_Extraction!$J1362*(X$1),Data_Extraction!I1362)</f>
        <v>80.509999999999991</v>
      </c>
      <c r="Y1362" s="13">
        <f t="shared" si="126"/>
        <v>80.613749999999996</v>
      </c>
      <c r="Z1362" s="17" t="str">
        <f t="shared" si="130"/>
        <v>Break</v>
      </c>
      <c r="AA1362" s="14" t="str">
        <f>VLOOKUP($N1362,'HeartRate-2022-03-21-1647950188'!$C:$G,2,0)</f>
        <v>Hands on</v>
      </c>
      <c r="AB1362" s="14" t="str">
        <f>VLOOKUP($N1362,'HeartRate-2022-03-21-1647950188'!$C:$G,3,0)</f>
        <v>Off Campus</v>
      </c>
      <c r="AC1362" s="14" t="str">
        <f>VLOOKUP($N1362,'HeartRate-2022-03-21-1647950188'!$C:$G,4,0)</f>
        <v>Standing</v>
      </c>
      <c r="AD1362" s="14" t="str">
        <f>VLOOKUP($N1362,'HeartRate-2022-03-21-1647950188'!$C:$G,5,0)</f>
        <v>Technical Contexts</v>
      </c>
      <c r="AE1362">
        <f t="shared" si="131"/>
        <v>0</v>
      </c>
      <c r="AF1362" s="18">
        <v>44635</v>
      </c>
      <c r="AG1362" s="19">
        <v>0.55277777777777781</v>
      </c>
    </row>
    <row r="1363" spans="1:33" x14ac:dyDescent="0.3">
      <c r="A1363" s="5">
        <v>44635.553368055553</v>
      </c>
      <c r="B1363" t="str">
        <f>IFERROR(AVERAGEIFS('HeartRate-2022-03-21-1647950188'!$B:$B,'HeartRate-2022-03-21-1647950188'!$A:$A,Data_Extraction!B$2,'HeartRate-2022-03-21-1647950188'!$C:$C,Data_Extraction!$A1363),"")</f>
        <v/>
      </c>
      <c r="C1363" t="str">
        <f>IFERROR(AVERAGEIFS('HeartRate-2022-03-21-1647950188'!$B:$B,'HeartRate-2022-03-21-1647950188'!$A:$A,Data_Extraction!C$2,'HeartRate-2022-03-21-1647950188'!$C:$C,Data_Extraction!$A1363),"")</f>
        <v/>
      </c>
      <c r="D1363" t="str">
        <f>IFERROR(AVERAGEIFS('HeartRate-2022-03-21-1647950188'!$B:$B,'HeartRate-2022-03-21-1647950188'!$A:$A,Data_Extraction!D$2,'HeartRate-2022-03-21-1647950188'!$C:$C,Data_Extraction!$A1363),"")</f>
        <v/>
      </c>
      <c r="E1363" t="str">
        <f>IFERROR(AVERAGEIFS('HeartRate-2022-03-21-1647950188'!$B:$B,'HeartRate-2022-03-21-1647950188'!$A:$A,Data_Extraction!E$2,'HeartRate-2022-03-21-1647950188'!$C:$C,Data_Extraction!$A1363),"")</f>
        <v/>
      </c>
      <c r="F1363" t="str">
        <f>IFERROR(AVERAGEIFS('HeartRate-2022-03-21-1647950188'!$B:$B,'HeartRate-2022-03-21-1647950188'!$A:$A,Data_Extraction!F$2,'HeartRate-2022-03-21-1647950188'!$C:$C,Data_Extraction!$A1363),"")</f>
        <v/>
      </c>
      <c r="G1363">
        <f>IFERROR(AVERAGEIFS('HeartRate-2022-03-21-1647950188'!$B:$B,'HeartRate-2022-03-21-1647950188'!$A:$A,Data_Extraction!G$2,'HeartRate-2022-03-21-1647950188'!$C:$C,Data_Extraction!$A1363),"")</f>
        <v>89</v>
      </c>
      <c r="H1363" t="str">
        <f>IFERROR(AVERAGEIFS('HeartRate-2022-03-21-1647950188'!$B:$B,'HeartRate-2022-03-21-1647950188'!$A:$A,Data_Extraction!H$2,'HeartRate-2022-03-21-1647950188'!$C:$C,Data_Extraction!$A1363),"")</f>
        <v/>
      </c>
      <c r="I1363" t="str">
        <f>IFERROR(AVERAGEIFS('HeartRate-2022-03-21-1647950188'!$B:$B,'HeartRate-2022-03-21-1647950188'!$A:$A,Data_Extraction!I$2,'HeartRate-2022-03-21-1647950188'!$C:$C,Data_Extraction!$A1363),"")</f>
        <v/>
      </c>
      <c r="J1363" s="8">
        <f t="shared" si="127"/>
        <v>89</v>
      </c>
      <c r="N1363" s="11">
        <f>Data_Extraction!A1363</f>
        <v>44635.553368055553</v>
      </c>
      <c r="O1363" s="15">
        <f t="shared" si="128"/>
        <v>44635</v>
      </c>
      <c r="P1363" s="16">
        <f t="shared" si="129"/>
        <v>0.55336805555555557</v>
      </c>
      <c r="Q1363" s="12">
        <f>IF(Data_Extraction!B1363="",Data_Extraction!$J1363*(Q$1),Data_Extraction!B1363)</f>
        <v>80.100000000000009</v>
      </c>
      <c r="R1363" s="12">
        <f>IF(Data_Extraction!C1363="",Data_Extraction!$J1363*(R$1),Data_Extraction!C1363)</f>
        <v>81.88000000000001</v>
      </c>
      <c r="S1363" s="12">
        <f>IF(Data_Extraction!D1363="",Data_Extraction!$J1363*(S$1),Data_Extraction!D1363)</f>
        <v>92.56</v>
      </c>
      <c r="T1363" s="12">
        <f>IF(Data_Extraction!E1363="",Data_Extraction!$J1363*(T$1),Data_Extraction!E1363)</f>
        <v>84.55</v>
      </c>
      <c r="U1363" s="12">
        <f>IF(Data_Extraction!F1363="",Data_Extraction!$J1363*(U$1),Data_Extraction!F1363)</f>
        <v>87.22</v>
      </c>
      <c r="V1363" s="12">
        <f>IF(Data_Extraction!G1363="",Data_Extraction!$J1363*(V$1),Data_Extraction!G1363)</f>
        <v>89</v>
      </c>
      <c r="W1363" s="12">
        <f>IF(Data_Extraction!H1363="",Data_Extraction!$J1363*(W$1),Data_Extraction!H1363)</f>
        <v>95.23</v>
      </c>
      <c r="X1363" s="12">
        <f>IF(Data_Extraction!I1363="",Data_Extraction!$J1363*(X$1),Data_Extraction!I1363)</f>
        <v>86.33</v>
      </c>
      <c r="Y1363" s="13">
        <f t="shared" si="126"/>
        <v>87.108750000000015</v>
      </c>
      <c r="Z1363" s="17" t="str">
        <f t="shared" si="130"/>
        <v>Break</v>
      </c>
      <c r="AA1363" s="14" t="str">
        <f>VLOOKUP($N1363,'HeartRate-2022-03-21-1647950188'!$C:$G,2,0)</f>
        <v>Hands on</v>
      </c>
      <c r="AB1363" s="14" t="str">
        <f>VLOOKUP($N1363,'HeartRate-2022-03-21-1647950188'!$C:$G,3,0)</f>
        <v>Off Campus</v>
      </c>
      <c r="AC1363" s="14" t="str">
        <f>VLOOKUP($N1363,'HeartRate-2022-03-21-1647950188'!$C:$G,4,0)</f>
        <v>Standing</v>
      </c>
      <c r="AD1363" s="14" t="str">
        <f>VLOOKUP($N1363,'HeartRate-2022-03-21-1647950188'!$C:$G,5,0)</f>
        <v>Technical Contexts</v>
      </c>
      <c r="AE1363">
        <f t="shared" si="131"/>
        <v>0</v>
      </c>
      <c r="AF1363" s="18">
        <v>44635</v>
      </c>
      <c r="AG1363" s="19">
        <v>0.55336805555555557</v>
      </c>
    </row>
    <row r="1364" spans="1:33" x14ac:dyDescent="0.3">
      <c r="A1364" s="5">
        <v>44635.553460648145</v>
      </c>
      <c r="B1364" t="str">
        <f>IFERROR(AVERAGEIFS('HeartRate-2022-03-21-1647950188'!$B:$B,'HeartRate-2022-03-21-1647950188'!$A:$A,Data_Extraction!B$2,'HeartRate-2022-03-21-1647950188'!$C:$C,Data_Extraction!$A1364),"")</f>
        <v/>
      </c>
      <c r="C1364" t="str">
        <f>IFERROR(AVERAGEIFS('HeartRate-2022-03-21-1647950188'!$B:$B,'HeartRate-2022-03-21-1647950188'!$A:$A,Data_Extraction!C$2,'HeartRate-2022-03-21-1647950188'!$C:$C,Data_Extraction!$A1364),"")</f>
        <v/>
      </c>
      <c r="D1364" t="str">
        <f>IFERROR(AVERAGEIFS('HeartRate-2022-03-21-1647950188'!$B:$B,'HeartRate-2022-03-21-1647950188'!$A:$A,Data_Extraction!D$2,'HeartRate-2022-03-21-1647950188'!$C:$C,Data_Extraction!$A1364),"")</f>
        <v/>
      </c>
      <c r="E1364" t="str">
        <f>IFERROR(AVERAGEIFS('HeartRate-2022-03-21-1647950188'!$B:$B,'HeartRate-2022-03-21-1647950188'!$A:$A,Data_Extraction!E$2,'HeartRate-2022-03-21-1647950188'!$C:$C,Data_Extraction!$A1364),"")</f>
        <v/>
      </c>
      <c r="F1364" t="str">
        <f>IFERROR(AVERAGEIFS('HeartRate-2022-03-21-1647950188'!$B:$B,'HeartRate-2022-03-21-1647950188'!$A:$A,Data_Extraction!F$2,'HeartRate-2022-03-21-1647950188'!$C:$C,Data_Extraction!$A1364),"")</f>
        <v/>
      </c>
      <c r="G1364">
        <f>IFERROR(AVERAGEIFS('HeartRate-2022-03-21-1647950188'!$B:$B,'HeartRate-2022-03-21-1647950188'!$A:$A,Data_Extraction!G$2,'HeartRate-2022-03-21-1647950188'!$C:$C,Data_Extraction!$A1364),"")</f>
        <v>92</v>
      </c>
      <c r="H1364" t="str">
        <f>IFERROR(AVERAGEIFS('HeartRate-2022-03-21-1647950188'!$B:$B,'HeartRate-2022-03-21-1647950188'!$A:$A,Data_Extraction!H$2,'HeartRate-2022-03-21-1647950188'!$C:$C,Data_Extraction!$A1364),"")</f>
        <v/>
      </c>
      <c r="I1364">
        <f>IFERROR(AVERAGEIFS('HeartRate-2022-03-21-1647950188'!$B:$B,'HeartRate-2022-03-21-1647950188'!$A:$A,Data_Extraction!I$2,'HeartRate-2022-03-21-1647950188'!$C:$C,Data_Extraction!$A1364),"")</f>
        <v>80</v>
      </c>
      <c r="J1364" s="8">
        <f t="shared" si="127"/>
        <v>86</v>
      </c>
      <c r="N1364" s="11">
        <f>Data_Extraction!A1364</f>
        <v>44635.553460648145</v>
      </c>
      <c r="O1364" s="15">
        <f t="shared" si="128"/>
        <v>44635</v>
      </c>
      <c r="P1364" s="16">
        <f t="shared" si="129"/>
        <v>0.55346064814814822</v>
      </c>
      <c r="Q1364" s="12">
        <f>IF(Data_Extraction!B1364="",Data_Extraction!$J1364*(Q$1),Data_Extraction!B1364)</f>
        <v>77.400000000000006</v>
      </c>
      <c r="R1364" s="12">
        <f>IF(Data_Extraction!C1364="",Data_Extraction!$J1364*(R$1),Data_Extraction!C1364)</f>
        <v>79.12</v>
      </c>
      <c r="S1364" s="12">
        <f>IF(Data_Extraction!D1364="",Data_Extraction!$J1364*(S$1),Data_Extraction!D1364)</f>
        <v>89.44</v>
      </c>
      <c r="T1364" s="12">
        <f>IF(Data_Extraction!E1364="",Data_Extraction!$J1364*(T$1),Data_Extraction!E1364)</f>
        <v>81.7</v>
      </c>
      <c r="U1364" s="12">
        <f>IF(Data_Extraction!F1364="",Data_Extraction!$J1364*(U$1),Data_Extraction!F1364)</f>
        <v>84.28</v>
      </c>
      <c r="V1364" s="12">
        <f>IF(Data_Extraction!G1364="",Data_Extraction!$J1364*(V$1),Data_Extraction!G1364)</f>
        <v>92</v>
      </c>
      <c r="W1364" s="12">
        <f>IF(Data_Extraction!H1364="",Data_Extraction!$J1364*(W$1),Data_Extraction!H1364)</f>
        <v>92.02000000000001</v>
      </c>
      <c r="X1364" s="12">
        <f>IF(Data_Extraction!I1364="",Data_Extraction!$J1364*(X$1),Data_Extraction!I1364)</f>
        <v>80</v>
      </c>
      <c r="Y1364" s="13">
        <f t="shared" si="126"/>
        <v>84.495000000000005</v>
      </c>
      <c r="Z1364" s="17" t="str">
        <f t="shared" si="130"/>
        <v>Break</v>
      </c>
      <c r="AA1364" s="14" t="str">
        <f>VLOOKUP($N1364,'HeartRate-2022-03-21-1647950188'!$C:$G,2,0)</f>
        <v>Hands on</v>
      </c>
      <c r="AB1364" s="14" t="str">
        <f>VLOOKUP($N1364,'HeartRate-2022-03-21-1647950188'!$C:$G,3,0)</f>
        <v>Off Campus</v>
      </c>
      <c r="AC1364" s="14" t="str">
        <f>VLOOKUP($N1364,'HeartRate-2022-03-21-1647950188'!$C:$G,4,0)</f>
        <v>Standing</v>
      </c>
      <c r="AD1364" s="14" t="str">
        <f>VLOOKUP($N1364,'HeartRate-2022-03-21-1647950188'!$C:$G,5,0)</f>
        <v>Technical Contexts</v>
      </c>
      <c r="AE1364">
        <f t="shared" si="131"/>
        <v>0</v>
      </c>
      <c r="AF1364" s="18">
        <v>44635</v>
      </c>
      <c r="AG1364" s="19">
        <v>0.55346064814814822</v>
      </c>
    </row>
    <row r="1365" spans="1:33" x14ac:dyDescent="0.3">
      <c r="A1365" s="5">
        <v>44635.554155092592</v>
      </c>
      <c r="B1365" t="str">
        <f>IFERROR(AVERAGEIFS('HeartRate-2022-03-21-1647950188'!$B:$B,'HeartRate-2022-03-21-1647950188'!$A:$A,Data_Extraction!B$2,'HeartRate-2022-03-21-1647950188'!$C:$C,Data_Extraction!$A1365),"")</f>
        <v/>
      </c>
      <c r="C1365" t="str">
        <f>IFERROR(AVERAGEIFS('HeartRate-2022-03-21-1647950188'!$B:$B,'HeartRate-2022-03-21-1647950188'!$A:$A,Data_Extraction!C$2,'HeartRate-2022-03-21-1647950188'!$C:$C,Data_Extraction!$A1365),"")</f>
        <v/>
      </c>
      <c r="D1365" t="str">
        <f>IFERROR(AVERAGEIFS('HeartRate-2022-03-21-1647950188'!$B:$B,'HeartRate-2022-03-21-1647950188'!$A:$A,Data_Extraction!D$2,'HeartRate-2022-03-21-1647950188'!$C:$C,Data_Extraction!$A1365),"")</f>
        <v/>
      </c>
      <c r="E1365" t="str">
        <f>IFERROR(AVERAGEIFS('HeartRate-2022-03-21-1647950188'!$B:$B,'HeartRate-2022-03-21-1647950188'!$A:$A,Data_Extraction!E$2,'HeartRate-2022-03-21-1647950188'!$C:$C,Data_Extraction!$A1365),"")</f>
        <v/>
      </c>
      <c r="F1365" t="str">
        <f>IFERROR(AVERAGEIFS('HeartRate-2022-03-21-1647950188'!$B:$B,'HeartRate-2022-03-21-1647950188'!$A:$A,Data_Extraction!F$2,'HeartRate-2022-03-21-1647950188'!$C:$C,Data_Extraction!$A1365),"")</f>
        <v/>
      </c>
      <c r="G1365">
        <f>IFERROR(AVERAGEIFS('HeartRate-2022-03-21-1647950188'!$B:$B,'HeartRate-2022-03-21-1647950188'!$A:$A,Data_Extraction!G$2,'HeartRate-2022-03-21-1647950188'!$C:$C,Data_Extraction!$A1365),"")</f>
        <v>85</v>
      </c>
      <c r="H1365" t="str">
        <f>IFERROR(AVERAGEIFS('HeartRate-2022-03-21-1647950188'!$B:$B,'HeartRate-2022-03-21-1647950188'!$A:$A,Data_Extraction!H$2,'HeartRate-2022-03-21-1647950188'!$C:$C,Data_Extraction!$A1365),"")</f>
        <v/>
      </c>
      <c r="I1365">
        <f>IFERROR(AVERAGEIFS('HeartRate-2022-03-21-1647950188'!$B:$B,'HeartRate-2022-03-21-1647950188'!$A:$A,Data_Extraction!I$2,'HeartRate-2022-03-21-1647950188'!$C:$C,Data_Extraction!$A1365),"")</f>
        <v>87</v>
      </c>
      <c r="J1365" s="8">
        <f t="shared" si="127"/>
        <v>86</v>
      </c>
      <c r="N1365" s="11">
        <f>Data_Extraction!A1365</f>
        <v>44635.554155092592</v>
      </c>
      <c r="O1365" s="15">
        <f t="shared" si="128"/>
        <v>44635</v>
      </c>
      <c r="P1365" s="16">
        <f t="shared" si="129"/>
        <v>0.55415509259259255</v>
      </c>
      <c r="Q1365" s="12">
        <f>IF(Data_Extraction!B1365="",Data_Extraction!$J1365*(Q$1),Data_Extraction!B1365)</f>
        <v>77.400000000000006</v>
      </c>
      <c r="R1365" s="12">
        <f>IF(Data_Extraction!C1365="",Data_Extraction!$J1365*(R$1),Data_Extraction!C1365)</f>
        <v>79.12</v>
      </c>
      <c r="S1365" s="12">
        <f>IF(Data_Extraction!D1365="",Data_Extraction!$J1365*(S$1),Data_Extraction!D1365)</f>
        <v>89.44</v>
      </c>
      <c r="T1365" s="12">
        <f>IF(Data_Extraction!E1365="",Data_Extraction!$J1365*(T$1),Data_Extraction!E1365)</f>
        <v>81.7</v>
      </c>
      <c r="U1365" s="12">
        <f>IF(Data_Extraction!F1365="",Data_Extraction!$J1365*(U$1),Data_Extraction!F1365)</f>
        <v>84.28</v>
      </c>
      <c r="V1365" s="12">
        <f>IF(Data_Extraction!G1365="",Data_Extraction!$J1365*(V$1),Data_Extraction!G1365)</f>
        <v>85</v>
      </c>
      <c r="W1365" s="12">
        <f>IF(Data_Extraction!H1365="",Data_Extraction!$J1365*(W$1),Data_Extraction!H1365)</f>
        <v>92.02000000000001</v>
      </c>
      <c r="X1365" s="12">
        <f>IF(Data_Extraction!I1365="",Data_Extraction!$J1365*(X$1),Data_Extraction!I1365)</f>
        <v>87</v>
      </c>
      <c r="Y1365" s="13">
        <f t="shared" si="126"/>
        <v>84.495000000000005</v>
      </c>
      <c r="Z1365" s="17" t="str">
        <f t="shared" si="130"/>
        <v>Break</v>
      </c>
      <c r="AA1365" s="14" t="str">
        <f>VLOOKUP($N1365,'HeartRate-2022-03-21-1647950188'!$C:$G,2,0)</f>
        <v>Hands on</v>
      </c>
      <c r="AB1365" s="14" t="str">
        <f>VLOOKUP($N1365,'HeartRate-2022-03-21-1647950188'!$C:$G,3,0)</f>
        <v>Off Campus</v>
      </c>
      <c r="AC1365" s="14" t="str">
        <f>VLOOKUP($N1365,'HeartRate-2022-03-21-1647950188'!$C:$G,4,0)</f>
        <v>Standing</v>
      </c>
      <c r="AD1365" s="14" t="str">
        <f>VLOOKUP($N1365,'HeartRate-2022-03-21-1647950188'!$C:$G,5,0)</f>
        <v>Technical Contexts</v>
      </c>
      <c r="AE1365">
        <f t="shared" si="131"/>
        <v>0</v>
      </c>
      <c r="AF1365" s="18">
        <v>44635</v>
      </c>
      <c r="AG1365" s="19">
        <v>0.55415509259259255</v>
      </c>
    </row>
    <row r="1366" spans="1:33" x14ac:dyDescent="0.3">
      <c r="A1366" s="5">
        <v>44635.554201388892</v>
      </c>
      <c r="B1366" t="str">
        <f>IFERROR(AVERAGEIFS('HeartRate-2022-03-21-1647950188'!$B:$B,'HeartRate-2022-03-21-1647950188'!$A:$A,Data_Extraction!B$2,'HeartRate-2022-03-21-1647950188'!$C:$C,Data_Extraction!$A1366),"")</f>
        <v/>
      </c>
      <c r="C1366" t="str">
        <f>IFERROR(AVERAGEIFS('HeartRate-2022-03-21-1647950188'!$B:$B,'HeartRate-2022-03-21-1647950188'!$A:$A,Data_Extraction!C$2,'HeartRate-2022-03-21-1647950188'!$C:$C,Data_Extraction!$A1366),"")</f>
        <v/>
      </c>
      <c r="D1366" t="str">
        <f>IFERROR(AVERAGEIFS('HeartRate-2022-03-21-1647950188'!$B:$B,'HeartRate-2022-03-21-1647950188'!$A:$A,Data_Extraction!D$2,'HeartRate-2022-03-21-1647950188'!$C:$C,Data_Extraction!$A1366),"")</f>
        <v/>
      </c>
      <c r="E1366" t="str">
        <f>IFERROR(AVERAGEIFS('HeartRate-2022-03-21-1647950188'!$B:$B,'HeartRate-2022-03-21-1647950188'!$A:$A,Data_Extraction!E$2,'HeartRate-2022-03-21-1647950188'!$C:$C,Data_Extraction!$A1366),"")</f>
        <v/>
      </c>
      <c r="F1366" t="str">
        <f>IFERROR(AVERAGEIFS('HeartRate-2022-03-21-1647950188'!$B:$B,'HeartRate-2022-03-21-1647950188'!$A:$A,Data_Extraction!F$2,'HeartRate-2022-03-21-1647950188'!$C:$C,Data_Extraction!$A1366),"")</f>
        <v/>
      </c>
      <c r="G1366" t="str">
        <f>IFERROR(AVERAGEIFS('HeartRate-2022-03-21-1647950188'!$B:$B,'HeartRate-2022-03-21-1647950188'!$A:$A,Data_Extraction!G$2,'HeartRate-2022-03-21-1647950188'!$C:$C,Data_Extraction!$A1366),"")</f>
        <v/>
      </c>
      <c r="H1366">
        <f>IFERROR(AVERAGEIFS('HeartRate-2022-03-21-1647950188'!$B:$B,'HeartRate-2022-03-21-1647950188'!$A:$A,Data_Extraction!H$2,'HeartRate-2022-03-21-1647950188'!$C:$C,Data_Extraction!$A1366),"")</f>
        <v>82</v>
      </c>
      <c r="I1366" t="str">
        <f>IFERROR(AVERAGEIFS('HeartRate-2022-03-21-1647950188'!$B:$B,'HeartRate-2022-03-21-1647950188'!$A:$A,Data_Extraction!I$2,'HeartRate-2022-03-21-1647950188'!$C:$C,Data_Extraction!$A1366),"")</f>
        <v/>
      </c>
      <c r="J1366" s="8">
        <f t="shared" si="127"/>
        <v>82</v>
      </c>
      <c r="N1366" s="11">
        <f>Data_Extraction!A1366</f>
        <v>44635.554201388892</v>
      </c>
      <c r="O1366" s="15">
        <f t="shared" si="128"/>
        <v>44635</v>
      </c>
      <c r="P1366" s="16">
        <f t="shared" si="129"/>
        <v>0.55420138888888892</v>
      </c>
      <c r="Q1366" s="12">
        <f>IF(Data_Extraction!B1366="",Data_Extraction!$J1366*(Q$1),Data_Extraction!B1366)</f>
        <v>73.8</v>
      </c>
      <c r="R1366" s="12">
        <f>IF(Data_Extraction!C1366="",Data_Extraction!$J1366*(R$1),Data_Extraction!C1366)</f>
        <v>75.44</v>
      </c>
      <c r="S1366" s="12">
        <f>IF(Data_Extraction!D1366="",Data_Extraction!$J1366*(S$1),Data_Extraction!D1366)</f>
        <v>85.28</v>
      </c>
      <c r="T1366" s="12">
        <f>IF(Data_Extraction!E1366="",Data_Extraction!$J1366*(T$1),Data_Extraction!E1366)</f>
        <v>77.899999999999991</v>
      </c>
      <c r="U1366" s="12">
        <f>IF(Data_Extraction!F1366="",Data_Extraction!$J1366*(U$1),Data_Extraction!F1366)</f>
        <v>80.36</v>
      </c>
      <c r="V1366" s="12">
        <f>IF(Data_Extraction!G1366="",Data_Extraction!$J1366*(V$1),Data_Extraction!G1366)</f>
        <v>74.62</v>
      </c>
      <c r="W1366" s="12">
        <f>IF(Data_Extraction!H1366="",Data_Extraction!$J1366*(W$1),Data_Extraction!H1366)</f>
        <v>82</v>
      </c>
      <c r="X1366" s="12">
        <f>IF(Data_Extraction!I1366="",Data_Extraction!$J1366*(X$1),Data_Extraction!I1366)</f>
        <v>79.539999999999992</v>
      </c>
      <c r="Y1366" s="13">
        <f t="shared" si="126"/>
        <v>78.617500000000007</v>
      </c>
      <c r="Z1366" s="17" t="str">
        <f t="shared" si="130"/>
        <v>Break</v>
      </c>
      <c r="AA1366" s="14" t="str">
        <f>VLOOKUP($N1366,'HeartRate-2022-03-21-1647950188'!$C:$G,2,0)</f>
        <v>Hands on</v>
      </c>
      <c r="AB1366" s="14" t="str">
        <f>VLOOKUP($N1366,'HeartRate-2022-03-21-1647950188'!$C:$G,3,0)</f>
        <v>Off Campus</v>
      </c>
      <c r="AC1366" s="14" t="str">
        <f>VLOOKUP($N1366,'HeartRate-2022-03-21-1647950188'!$C:$G,4,0)</f>
        <v>Standing</v>
      </c>
      <c r="AD1366" s="14" t="str">
        <f>VLOOKUP($N1366,'HeartRate-2022-03-21-1647950188'!$C:$G,5,0)</f>
        <v>Technical Contexts</v>
      </c>
      <c r="AE1366">
        <f t="shared" si="131"/>
        <v>0</v>
      </c>
      <c r="AF1366" s="18">
        <v>44635</v>
      </c>
      <c r="AG1366" s="19">
        <v>0.55420138888888892</v>
      </c>
    </row>
    <row r="1367" spans="1:33" x14ac:dyDescent="0.3">
      <c r="A1367" s="5">
        <v>44635.554849537039</v>
      </c>
      <c r="B1367" t="str">
        <f>IFERROR(AVERAGEIFS('HeartRate-2022-03-21-1647950188'!$B:$B,'HeartRate-2022-03-21-1647950188'!$A:$A,Data_Extraction!B$2,'HeartRate-2022-03-21-1647950188'!$C:$C,Data_Extraction!$A1367),"")</f>
        <v/>
      </c>
      <c r="C1367" t="str">
        <f>IFERROR(AVERAGEIFS('HeartRate-2022-03-21-1647950188'!$B:$B,'HeartRate-2022-03-21-1647950188'!$A:$A,Data_Extraction!C$2,'HeartRate-2022-03-21-1647950188'!$C:$C,Data_Extraction!$A1367),"")</f>
        <v/>
      </c>
      <c r="D1367" t="str">
        <f>IFERROR(AVERAGEIFS('HeartRate-2022-03-21-1647950188'!$B:$B,'HeartRate-2022-03-21-1647950188'!$A:$A,Data_Extraction!D$2,'HeartRate-2022-03-21-1647950188'!$C:$C,Data_Extraction!$A1367),"")</f>
        <v/>
      </c>
      <c r="E1367" t="str">
        <f>IFERROR(AVERAGEIFS('HeartRate-2022-03-21-1647950188'!$B:$B,'HeartRate-2022-03-21-1647950188'!$A:$A,Data_Extraction!E$2,'HeartRate-2022-03-21-1647950188'!$C:$C,Data_Extraction!$A1367),"")</f>
        <v/>
      </c>
      <c r="F1367" t="str">
        <f>IFERROR(AVERAGEIFS('HeartRate-2022-03-21-1647950188'!$B:$B,'HeartRate-2022-03-21-1647950188'!$A:$A,Data_Extraction!F$2,'HeartRate-2022-03-21-1647950188'!$C:$C,Data_Extraction!$A1367),"")</f>
        <v/>
      </c>
      <c r="G1367">
        <f>IFERROR(AVERAGEIFS('HeartRate-2022-03-21-1647950188'!$B:$B,'HeartRate-2022-03-21-1647950188'!$A:$A,Data_Extraction!G$2,'HeartRate-2022-03-21-1647950188'!$C:$C,Data_Extraction!$A1367),"")</f>
        <v>79</v>
      </c>
      <c r="H1367" t="str">
        <f>IFERROR(AVERAGEIFS('HeartRate-2022-03-21-1647950188'!$B:$B,'HeartRate-2022-03-21-1647950188'!$A:$A,Data_Extraction!H$2,'HeartRate-2022-03-21-1647950188'!$C:$C,Data_Extraction!$A1367),"")</f>
        <v/>
      </c>
      <c r="I1367">
        <f>IFERROR(AVERAGEIFS('HeartRate-2022-03-21-1647950188'!$B:$B,'HeartRate-2022-03-21-1647950188'!$A:$A,Data_Extraction!I$2,'HeartRate-2022-03-21-1647950188'!$C:$C,Data_Extraction!$A1367),"")</f>
        <v>96</v>
      </c>
      <c r="J1367" s="8">
        <f t="shared" si="127"/>
        <v>87.5</v>
      </c>
      <c r="N1367" s="11">
        <f>Data_Extraction!A1367</f>
        <v>44635.554849537039</v>
      </c>
      <c r="O1367" s="15">
        <f t="shared" si="128"/>
        <v>44635</v>
      </c>
      <c r="P1367" s="16">
        <f t="shared" si="129"/>
        <v>0.5548495370370371</v>
      </c>
      <c r="Q1367" s="12">
        <f>IF(Data_Extraction!B1367="",Data_Extraction!$J1367*(Q$1),Data_Extraction!B1367)</f>
        <v>78.75</v>
      </c>
      <c r="R1367" s="12">
        <f>IF(Data_Extraction!C1367="",Data_Extraction!$J1367*(R$1),Data_Extraction!C1367)</f>
        <v>80.5</v>
      </c>
      <c r="S1367" s="12">
        <f>IF(Data_Extraction!D1367="",Data_Extraction!$J1367*(S$1),Data_Extraction!D1367)</f>
        <v>91</v>
      </c>
      <c r="T1367" s="12">
        <f>IF(Data_Extraction!E1367="",Data_Extraction!$J1367*(T$1),Data_Extraction!E1367)</f>
        <v>83.125</v>
      </c>
      <c r="U1367" s="12">
        <f>IF(Data_Extraction!F1367="",Data_Extraction!$J1367*(U$1),Data_Extraction!F1367)</f>
        <v>85.75</v>
      </c>
      <c r="V1367" s="12">
        <f>IF(Data_Extraction!G1367="",Data_Extraction!$J1367*(V$1),Data_Extraction!G1367)</f>
        <v>79</v>
      </c>
      <c r="W1367" s="12">
        <f>IF(Data_Extraction!H1367="",Data_Extraction!$J1367*(W$1),Data_Extraction!H1367)</f>
        <v>93.625</v>
      </c>
      <c r="X1367" s="12">
        <f>IF(Data_Extraction!I1367="",Data_Extraction!$J1367*(X$1),Data_Extraction!I1367)</f>
        <v>96</v>
      </c>
      <c r="Y1367" s="13">
        <f t="shared" si="126"/>
        <v>85.96875</v>
      </c>
      <c r="Z1367" s="17" t="str">
        <f t="shared" si="130"/>
        <v>Break</v>
      </c>
      <c r="AA1367" s="14" t="str">
        <f>VLOOKUP($N1367,'HeartRate-2022-03-21-1647950188'!$C:$G,2,0)</f>
        <v>Hands on</v>
      </c>
      <c r="AB1367" s="14" t="str">
        <f>VLOOKUP($N1367,'HeartRate-2022-03-21-1647950188'!$C:$G,3,0)</f>
        <v>Off Campus</v>
      </c>
      <c r="AC1367" s="14" t="str">
        <f>VLOOKUP($N1367,'HeartRate-2022-03-21-1647950188'!$C:$G,4,0)</f>
        <v>Standing</v>
      </c>
      <c r="AD1367" s="14" t="str">
        <f>VLOOKUP($N1367,'HeartRate-2022-03-21-1647950188'!$C:$G,5,0)</f>
        <v>Technical Contexts</v>
      </c>
      <c r="AE1367">
        <f t="shared" si="131"/>
        <v>0</v>
      </c>
      <c r="AF1367" s="18">
        <v>44635</v>
      </c>
      <c r="AG1367" s="19">
        <v>0.5548495370370371</v>
      </c>
    </row>
    <row r="1368" spans="1:33" x14ac:dyDescent="0.3">
      <c r="A1368" s="5">
        <v>44635.555543981478</v>
      </c>
      <c r="B1368" t="str">
        <f>IFERROR(AVERAGEIFS('HeartRate-2022-03-21-1647950188'!$B:$B,'HeartRate-2022-03-21-1647950188'!$A:$A,Data_Extraction!B$2,'HeartRate-2022-03-21-1647950188'!$C:$C,Data_Extraction!$A1368),"")</f>
        <v/>
      </c>
      <c r="C1368" t="str">
        <f>IFERROR(AVERAGEIFS('HeartRate-2022-03-21-1647950188'!$B:$B,'HeartRate-2022-03-21-1647950188'!$A:$A,Data_Extraction!C$2,'HeartRate-2022-03-21-1647950188'!$C:$C,Data_Extraction!$A1368),"")</f>
        <v/>
      </c>
      <c r="D1368" t="str">
        <f>IFERROR(AVERAGEIFS('HeartRate-2022-03-21-1647950188'!$B:$B,'HeartRate-2022-03-21-1647950188'!$A:$A,Data_Extraction!D$2,'HeartRate-2022-03-21-1647950188'!$C:$C,Data_Extraction!$A1368),"")</f>
        <v/>
      </c>
      <c r="E1368" t="str">
        <f>IFERROR(AVERAGEIFS('HeartRate-2022-03-21-1647950188'!$B:$B,'HeartRate-2022-03-21-1647950188'!$A:$A,Data_Extraction!E$2,'HeartRate-2022-03-21-1647950188'!$C:$C,Data_Extraction!$A1368),"")</f>
        <v/>
      </c>
      <c r="F1368" t="str">
        <f>IFERROR(AVERAGEIFS('HeartRate-2022-03-21-1647950188'!$B:$B,'HeartRate-2022-03-21-1647950188'!$A:$A,Data_Extraction!F$2,'HeartRate-2022-03-21-1647950188'!$C:$C,Data_Extraction!$A1368),"")</f>
        <v/>
      </c>
      <c r="G1368">
        <f>IFERROR(AVERAGEIFS('HeartRate-2022-03-21-1647950188'!$B:$B,'HeartRate-2022-03-21-1647950188'!$A:$A,Data_Extraction!G$2,'HeartRate-2022-03-21-1647950188'!$C:$C,Data_Extraction!$A1368),"")</f>
        <v>78</v>
      </c>
      <c r="H1368" t="str">
        <f>IFERROR(AVERAGEIFS('HeartRate-2022-03-21-1647950188'!$B:$B,'HeartRate-2022-03-21-1647950188'!$A:$A,Data_Extraction!H$2,'HeartRate-2022-03-21-1647950188'!$C:$C,Data_Extraction!$A1368),"")</f>
        <v/>
      </c>
      <c r="I1368">
        <f>IFERROR(AVERAGEIFS('HeartRate-2022-03-21-1647950188'!$B:$B,'HeartRate-2022-03-21-1647950188'!$A:$A,Data_Extraction!I$2,'HeartRate-2022-03-21-1647950188'!$C:$C,Data_Extraction!$A1368),"")</f>
        <v>93</v>
      </c>
      <c r="J1368" s="8">
        <f t="shared" si="127"/>
        <v>85.5</v>
      </c>
      <c r="N1368" s="11">
        <f>Data_Extraction!A1368</f>
        <v>44635.555543981478</v>
      </c>
      <c r="O1368" s="15">
        <f t="shared" si="128"/>
        <v>44635</v>
      </c>
      <c r="P1368" s="16">
        <f t="shared" si="129"/>
        <v>0.55554398148148143</v>
      </c>
      <c r="Q1368" s="12">
        <f>IF(Data_Extraction!B1368="",Data_Extraction!$J1368*(Q$1),Data_Extraction!B1368)</f>
        <v>76.95</v>
      </c>
      <c r="R1368" s="12">
        <f>IF(Data_Extraction!C1368="",Data_Extraction!$J1368*(R$1),Data_Extraction!C1368)</f>
        <v>78.66</v>
      </c>
      <c r="S1368" s="12">
        <f>IF(Data_Extraction!D1368="",Data_Extraction!$J1368*(S$1),Data_Extraction!D1368)</f>
        <v>88.92</v>
      </c>
      <c r="T1368" s="12">
        <f>IF(Data_Extraction!E1368="",Data_Extraction!$J1368*(T$1),Data_Extraction!E1368)</f>
        <v>81.224999999999994</v>
      </c>
      <c r="U1368" s="12">
        <f>IF(Data_Extraction!F1368="",Data_Extraction!$J1368*(U$1),Data_Extraction!F1368)</f>
        <v>83.789999999999992</v>
      </c>
      <c r="V1368" s="12">
        <f>IF(Data_Extraction!G1368="",Data_Extraction!$J1368*(V$1),Data_Extraction!G1368)</f>
        <v>78</v>
      </c>
      <c r="W1368" s="12">
        <f>IF(Data_Extraction!H1368="",Data_Extraction!$J1368*(W$1),Data_Extraction!H1368)</f>
        <v>91.484999999999999</v>
      </c>
      <c r="X1368" s="12">
        <f>IF(Data_Extraction!I1368="",Data_Extraction!$J1368*(X$1),Data_Extraction!I1368)</f>
        <v>93</v>
      </c>
      <c r="Y1368" s="13">
        <f t="shared" si="126"/>
        <v>84.003749999999997</v>
      </c>
      <c r="Z1368" s="17" t="str">
        <f t="shared" si="130"/>
        <v>Break</v>
      </c>
      <c r="AA1368" s="14" t="str">
        <f>VLOOKUP($N1368,'HeartRate-2022-03-21-1647950188'!$C:$G,2,0)</f>
        <v>Hands on</v>
      </c>
      <c r="AB1368" s="14" t="str">
        <f>VLOOKUP($N1368,'HeartRate-2022-03-21-1647950188'!$C:$G,3,0)</f>
        <v>Off Campus</v>
      </c>
      <c r="AC1368" s="14" t="str">
        <f>VLOOKUP($N1368,'HeartRate-2022-03-21-1647950188'!$C:$G,4,0)</f>
        <v>Standing</v>
      </c>
      <c r="AD1368" s="14" t="str">
        <f>VLOOKUP($N1368,'HeartRate-2022-03-21-1647950188'!$C:$G,5,0)</f>
        <v>Technical Contexts</v>
      </c>
      <c r="AE1368">
        <f t="shared" si="131"/>
        <v>0</v>
      </c>
      <c r="AF1368" s="18">
        <v>44635</v>
      </c>
      <c r="AG1368" s="19">
        <v>0.55554398148148143</v>
      </c>
    </row>
    <row r="1369" spans="1:33" x14ac:dyDescent="0.3">
      <c r="A1369" s="5">
        <v>44635.556238425925</v>
      </c>
      <c r="B1369" t="str">
        <f>IFERROR(AVERAGEIFS('HeartRate-2022-03-21-1647950188'!$B:$B,'HeartRate-2022-03-21-1647950188'!$A:$A,Data_Extraction!B$2,'HeartRate-2022-03-21-1647950188'!$C:$C,Data_Extraction!$A1369),"")</f>
        <v/>
      </c>
      <c r="C1369" t="str">
        <f>IFERROR(AVERAGEIFS('HeartRate-2022-03-21-1647950188'!$B:$B,'HeartRate-2022-03-21-1647950188'!$A:$A,Data_Extraction!C$2,'HeartRate-2022-03-21-1647950188'!$C:$C,Data_Extraction!$A1369),"")</f>
        <v/>
      </c>
      <c r="D1369" t="str">
        <f>IFERROR(AVERAGEIFS('HeartRate-2022-03-21-1647950188'!$B:$B,'HeartRate-2022-03-21-1647950188'!$A:$A,Data_Extraction!D$2,'HeartRate-2022-03-21-1647950188'!$C:$C,Data_Extraction!$A1369),"")</f>
        <v/>
      </c>
      <c r="E1369" t="str">
        <f>IFERROR(AVERAGEIFS('HeartRate-2022-03-21-1647950188'!$B:$B,'HeartRate-2022-03-21-1647950188'!$A:$A,Data_Extraction!E$2,'HeartRate-2022-03-21-1647950188'!$C:$C,Data_Extraction!$A1369),"")</f>
        <v/>
      </c>
      <c r="F1369" t="str">
        <f>IFERROR(AVERAGEIFS('HeartRate-2022-03-21-1647950188'!$B:$B,'HeartRate-2022-03-21-1647950188'!$A:$A,Data_Extraction!F$2,'HeartRate-2022-03-21-1647950188'!$C:$C,Data_Extraction!$A1369),"")</f>
        <v/>
      </c>
      <c r="G1369">
        <f>IFERROR(AVERAGEIFS('HeartRate-2022-03-21-1647950188'!$B:$B,'HeartRate-2022-03-21-1647950188'!$A:$A,Data_Extraction!G$2,'HeartRate-2022-03-21-1647950188'!$C:$C,Data_Extraction!$A1369),"")</f>
        <v>71</v>
      </c>
      <c r="H1369" t="str">
        <f>IFERROR(AVERAGEIFS('HeartRate-2022-03-21-1647950188'!$B:$B,'HeartRate-2022-03-21-1647950188'!$A:$A,Data_Extraction!H$2,'HeartRate-2022-03-21-1647950188'!$C:$C,Data_Extraction!$A1369),"")</f>
        <v/>
      </c>
      <c r="I1369" t="str">
        <f>IFERROR(AVERAGEIFS('HeartRate-2022-03-21-1647950188'!$B:$B,'HeartRate-2022-03-21-1647950188'!$A:$A,Data_Extraction!I$2,'HeartRate-2022-03-21-1647950188'!$C:$C,Data_Extraction!$A1369),"")</f>
        <v/>
      </c>
      <c r="J1369" s="8">
        <f t="shared" si="127"/>
        <v>71</v>
      </c>
      <c r="N1369" s="11">
        <f>Data_Extraction!A1369</f>
        <v>44635.556238425925</v>
      </c>
      <c r="O1369" s="15">
        <f t="shared" si="128"/>
        <v>44635</v>
      </c>
      <c r="P1369" s="16">
        <f t="shared" si="129"/>
        <v>0.55623842592592598</v>
      </c>
      <c r="Q1369" s="12">
        <f>IF(Data_Extraction!B1369="",Data_Extraction!$J1369*(Q$1),Data_Extraction!B1369)</f>
        <v>63.9</v>
      </c>
      <c r="R1369" s="12">
        <f>IF(Data_Extraction!C1369="",Data_Extraction!$J1369*(R$1),Data_Extraction!C1369)</f>
        <v>65.320000000000007</v>
      </c>
      <c r="S1369" s="12">
        <f>IF(Data_Extraction!D1369="",Data_Extraction!$J1369*(S$1),Data_Extraction!D1369)</f>
        <v>73.84</v>
      </c>
      <c r="T1369" s="12">
        <f>IF(Data_Extraction!E1369="",Data_Extraction!$J1369*(T$1),Data_Extraction!E1369)</f>
        <v>67.45</v>
      </c>
      <c r="U1369" s="12">
        <f>IF(Data_Extraction!F1369="",Data_Extraction!$J1369*(U$1),Data_Extraction!F1369)</f>
        <v>69.58</v>
      </c>
      <c r="V1369" s="12">
        <f>IF(Data_Extraction!G1369="",Data_Extraction!$J1369*(V$1),Data_Extraction!G1369)</f>
        <v>71</v>
      </c>
      <c r="W1369" s="12">
        <f>IF(Data_Extraction!H1369="",Data_Extraction!$J1369*(W$1),Data_Extraction!H1369)</f>
        <v>75.97</v>
      </c>
      <c r="X1369" s="12">
        <f>IF(Data_Extraction!I1369="",Data_Extraction!$J1369*(X$1),Data_Extraction!I1369)</f>
        <v>68.87</v>
      </c>
      <c r="Y1369" s="13">
        <f t="shared" si="126"/>
        <v>69.491249999999994</v>
      </c>
      <c r="Z1369" s="17" t="str">
        <f t="shared" si="130"/>
        <v>Break</v>
      </c>
      <c r="AA1369" s="14" t="str">
        <f>VLOOKUP($N1369,'HeartRate-2022-03-21-1647950188'!$C:$G,2,0)</f>
        <v>Hands on</v>
      </c>
      <c r="AB1369" s="14" t="str">
        <f>VLOOKUP($N1369,'HeartRate-2022-03-21-1647950188'!$C:$G,3,0)</f>
        <v>Off Campus</v>
      </c>
      <c r="AC1369" s="14" t="str">
        <f>VLOOKUP($N1369,'HeartRate-2022-03-21-1647950188'!$C:$G,4,0)</f>
        <v>Standing</v>
      </c>
      <c r="AD1369" s="14" t="str">
        <f>VLOOKUP($N1369,'HeartRate-2022-03-21-1647950188'!$C:$G,5,0)</f>
        <v>Technical Contexts</v>
      </c>
      <c r="AE1369">
        <f t="shared" si="131"/>
        <v>0</v>
      </c>
      <c r="AF1369" s="18">
        <v>44635</v>
      </c>
      <c r="AG1369" s="19">
        <v>0.55623842592592598</v>
      </c>
    </row>
    <row r="1370" spans="1:33" x14ac:dyDescent="0.3">
      <c r="A1370" s="5">
        <v>44635.556250000001</v>
      </c>
      <c r="B1370">
        <f>IFERROR(AVERAGEIFS('HeartRate-2022-03-21-1647950188'!$B:$B,'HeartRate-2022-03-21-1647950188'!$A:$A,Data_Extraction!B$2,'HeartRate-2022-03-21-1647950188'!$C:$C,Data_Extraction!$A1370),"")</f>
        <v>110</v>
      </c>
      <c r="C1370" t="str">
        <f>IFERROR(AVERAGEIFS('HeartRate-2022-03-21-1647950188'!$B:$B,'HeartRate-2022-03-21-1647950188'!$A:$A,Data_Extraction!C$2,'HeartRate-2022-03-21-1647950188'!$C:$C,Data_Extraction!$A1370),"")</f>
        <v/>
      </c>
      <c r="D1370" t="str">
        <f>IFERROR(AVERAGEIFS('HeartRate-2022-03-21-1647950188'!$B:$B,'HeartRate-2022-03-21-1647950188'!$A:$A,Data_Extraction!D$2,'HeartRate-2022-03-21-1647950188'!$C:$C,Data_Extraction!$A1370),"")</f>
        <v/>
      </c>
      <c r="E1370" t="str">
        <f>IFERROR(AVERAGEIFS('HeartRate-2022-03-21-1647950188'!$B:$B,'HeartRate-2022-03-21-1647950188'!$A:$A,Data_Extraction!E$2,'HeartRate-2022-03-21-1647950188'!$C:$C,Data_Extraction!$A1370),"")</f>
        <v/>
      </c>
      <c r="F1370" t="str">
        <f>IFERROR(AVERAGEIFS('HeartRate-2022-03-21-1647950188'!$B:$B,'HeartRate-2022-03-21-1647950188'!$A:$A,Data_Extraction!F$2,'HeartRate-2022-03-21-1647950188'!$C:$C,Data_Extraction!$A1370),"")</f>
        <v/>
      </c>
      <c r="G1370" t="str">
        <f>IFERROR(AVERAGEIFS('HeartRate-2022-03-21-1647950188'!$B:$B,'HeartRate-2022-03-21-1647950188'!$A:$A,Data_Extraction!G$2,'HeartRate-2022-03-21-1647950188'!$C:$C,Data_Extraction!$A1370),"")</f>
        <v/>
      </c>
      <c r="H1370">
        <f>IFERROR(AVERAGEIFS('HeartRate-2022-03-21-1647950188'!$B:$B,'HeartRate-2022-03-21-1647950188'!$A:$A,Data_Extraction!H$2,'HeartRate-2022-03-21-1647950188'!$C:$C,Data_Extraction!$A1370),"")</f>
        <v>109</v>
      </c>
      <c r="I1370" t="str">
        <f>IFERROR(AVERAGEIFS('HeartRate-2022-03-21-1647950188'!$B:$B,'HeartRate-2022-03-21-1647950188'!$A:$A,Data_Extraction!I$2,'HeartRate-2022-03-21-1647950188'!$C:$C,Data_Extraction!$A1370),"")</f>
        <v/>
      </c>
      <c r="J1370" s="8">
        <f t="shared" si="127"/>
        <v>109.5</v>
      </c>
      <c r="N1370" s="11">
        <f>Data_Extraction!A1370</f>
        <v>44635.556250000001</v>
      </c>
      <c r="O1370" s="15">
        <f t="shared" si="128"/>
        <v>44635</v>
      </c>
      <c r="P1370" s="16">
        <f t="shared" si="129"/>
        <v>0.55625000000000002</v>
      </c>
      <c r="Q1370" s="12">
        <f>IF(Data_Extraction!B1370="",Data_Extraction!$J1370*(Q$1),Data_Extraction!B1370)</f>
        <v>110</v>
      </c>
      <c r="R1370" s="12">
        <f>IF(Data_Extraction!C1370="",Data_Extraction!$J1370*(R$1),Data_Extraction!C1370)</f>
        <v>100.74000000000001</v>
      </c>
      <c r="S1370" s="12">
        <f>IF(Data_Extraction!D1370="",Data_Extraction!$J1370*(S$1),Data_Extraction!D1370)</f>
        <v>113.88000000000001</v>
      </c>
      <c r="T1370" s="12">
        <f>IF(Data_Extraction!E1370="",Data_Extraction!$J1370*(T$1),Data_Extraction!E1370)</f>
        <v>104.02499999999999</v>
      </c>
      <c r="U1370" s="12">
        <f>IF(Data_Extraction!F1370="",Data_Extraction!$J1370*(U$1),Data_Extraction!F1370)</f>
        <v>107.31</v>
      </c>
      <c r="V1370" s="12">
        <f>IF(Data_Extraction!G1370="",Data_Extraction!$J1370*(V$1),Data_Extraction!G1370)</f>
        <v>99.64500000000001</v>
      </c>
      <c r="W1370" s="12">
        <f>IF(Data_Extraction!H1370="",Data_Extraction!$J1370*(W$1),Data_Extraction!H1370)</f>
        <v>109</v>
      </c>
      <c r="X1370" s="12">
        <f>IF(Data_Extraction!I1370="",Data_Extraction!$J1370*(X$1),Data_Extraction!I1370)</f>
        <v>106.215</v>
      </c>
      <c r="Y1370" s="13">
        <f t="shared" si="126"/>
        <v>106.35187499999999</v>
      </c>
      <c r="Z1370" s="17" t="str">
        <f t="shared" si="130"/>
        <v>Break</v>
      </c>
      <c r="AA1370" s="14" t="str">
        <f>VLOOKUP($N1370,'HeartRate-2022-03-21-1647950188'!$C:$G,2,0)</f>
        <v>Hands on</v>
      </c>
      <c r="AB1370" s="14" t="str">
        <f>VLOOKUP($N1370,'HeartRate-2022-03-21-1647950188'!$C:$G,3,0)</f>
        <v>Off Campus</v>
      </c>
      <c r="AC1370" s="14" t="str">
        <f>VLOOKUP($N1370,'HeartRate-2022-03-21-1647950188'!$C:$G,4,0)</f>
        <v>Standing</v>
      </c>
      <c r="AD1370" s="14" t="str">
        <f>VLOOKUP($N1370,'HeartRate-2022-03-21-1647950188'!$C:$G,5,0)</f>
        <v>Technical Contexts</v>
      </c>
      <c r="AE1370">
        <f t="shared" si="131"/>
        <v>0</v>
      </c>
      <c r="AF1370" s="18">
        <v>44635</v>
      </c>
      <c r="AG1370" s="19">
        <v>0.55625000000000002</v>
      </c>
    </row>
    <row r="1371" spans="1:33" x14ac:dyDescent="0.3">
      <c r="A1371" s="5">
        <v>44635.556932870371</v>
      </c>
      <c r="B1371" t="str">
        <f>IFERROR(AVERAGEIFS('HeartRate-2022-03-21-1647950188'!$B:$B,'HeartRate-2022-03-21-1647950188'!$A:$A,Data_Extraction!B$2,'HeartRate-2022-03-21-1647950188'!$C:$C,Data_Extraction!$A1371),"")</f>
        <v/>
      </c>
      <c r="C1371" t="str">
        <f>IFERROR(AVERAGEIFS('HeartRate-2022-03-21-1647950188'!$B:$B,'HeartRate-2022-03-21-1647950188'!$A:$A,Data_Extraction!C$2,'HeartRate-2022-03-21-1647950188'!$C:$C,Data_Extraction!$A1371),"")</f>
        <v/>
      </c>
      <c r="D1371" t="str">
        <f>IFERROR(AVERAGEIFS('HeartRate-2022-03-21-1647950188'!$B:$B,'HeartRate-2022-03-21-1647950188'!$A:$A,Data_Extraction!D$2,'HeartRate-2022-03-21-1647950188'!$C:$C,Data_Extraction!$A1371),"")</f>
        <v/>
      </c>
      <c r="E1371" t="str">
        <f>IFERROR(AVERAGEIFS('HeartRate-2022-03-21-1647950188'!$B:$B,'HeartRate-2022-03-21-1647950188'!$A:$A,Data_Extraction!E$2,'HeartRate-2022-03-21-1647950188'!$C:$C,Data_Extraction!$A1371),"")</f>
        <v/>
      </c>
      <c r="F1371" t="str">
        <f>IFERROR(AVERAGEIFS('HeartRate-2022-03-21-1647950188'!$B:$B,'HeartRate-2022-03-21-1647950188'!$A:$A,Data_Extraction!F$2,'HeartRate-2022-03-21-1647950188'!$C:$C,Data_Extraction!$A1371),"")</f>
        <v/>
      </c>
      <c r="G1371">
        <f>IFERROR(AVERAGEIFS('HeartRate-2022-03-21-1647950188'!$B:$B,'HeartRate-2022-03-21-1647950188'!$A:$A,Data_Extraction!G$2,'HeartRate-2022-03-21-1647950188'!$C:$C,Data_Extraction!$A1371),"")</f>
        <v>66</v>
      </c>
      <c r="H1371" t="str">
        <f>IFERROR(AVERAGEIFS('HeartRate-2022-03-21-1647950188'!$B:$B,'HeartRate-2022-03-21-1647950188'!$A:$A,Data_Extraction!H$2,'HeartRate-2022-03-21-1647950188'!$C:$C,Data_Extraction!$A1371),"")</f>
        <v/>
      </c>
      <c r="I1371">
        <f>IFERROR(AVERAGEIFS('HeartRate-2022-03-21-1647950188'!$B:$B,'HeartRate-2022-03-21-1647950188'!$A:$A,Data_Extraction!I$2,'HeartRate-2022-03-21-1647950188'!$C:$C,Data_Extraction!$A1371),"")</f>
        <v>96</v>
      </c>
      <c r="J1371" s="8">
        <f t="shared" si="127"/>
        <v>81</v>
      </c>
      <c r="N1371" s="11">
        <f>Data_Extraction!A1371</f>
        <v>44635.556932870371</v>
      </c>
      <c r="O1371" s="15">
        <f t="shared" si="128"/>
        <v>44635</v>
      </c>
      <c r="P1371" s="16">
        <f t="shared" si="129"/>
        <v>0.55693287037037031</v>
      </c>
      <c r="Q1371" s="12">
        <f>IF(Data_Extraction!B1371="",Data_Extraction!$J1371*(Q$1),Data_Extraction!B1371)</f>
        <v>72.900000000000006</v>
      </c>
      <c r="R1371" s="12">
        <f>IF(Data_Extraction!C1371="",Data_Extraction!$J1371*(R$1),Data_Extraction!C1371)</f>
        <v>74.52000000000001</v>
      </c>
      <c r="S1371" s="12">
        <f>IF(Data_Extraction!D1371="",Data_Extraction!$J1371*(S$1),Data_Extraction!D1371)</f>
        <v>84.240000000000009</v>
      </c>
      <c r="T1371" s="12">
        <f>IF(Data_Extraction!E1371="",Data_Extraction!$J1371*(T$1),Data_Extraction!E1371)</f>
        <v>76.95</v>
      </c>
      <c r="U1371" s="12">
        <f>IF(Data_Extraction!F1371="",Data_Extraction!$J1371*(U$1),Data_Extraction!F1371)</f>
        <v>79.38</v>
      </c>
      <c r="V1371" s="12">
        <f>IF(Data_Extraction!G1371="",Data_Extraction!$J1371*(V$1),Data_Extraction!G1371)</f>
        <v>66</v>
      </c>
      <c r="W1371" s="12">
        <f>IF(Data_Extraction!H1371="",Data_Extraction!$J1371*(W$1),Data_Extraction!H1371)</f>
        <v>86.67</v>
      </c>
      <c r="X1371" s="12">
        <f>IF(Data_Extraction!I1371="",Data_Extraction!$J1371*(X$1),Data_Extraction!I1371)</f>
        <v>96</v>
      </c>
      <c r="Y1371" s="13">
        <f t="shared" si="126"/>
        <v>79.582499999999996</v>
      </c>
      <c r="Z1371" s="17" t="str">
        <f t="shared" si="130"/>
        <v>Break</v>
      </c>
      <c r="AA1371" s="14" t="str">
        <f>VLOOKUP($N1371,'HeartRate-2022-03-21-1647950188'!$C:$G,2,0)</f>
        <v>Hands on</v>
      </c>
      <c r="AB1371" s="14" t="str">
        <f>VLOOKUP($N1371,'HeartRate-2022-03-21-1647950188'!$C:$G,3,0)</f>
        <v>Off Campus</v>
      </c>
      <c r="AC1371" s="14" t="str">
        <f>VLOOKUP($N1371,'HeartRate-2022-03-21-1647950188'!$C:$G,4,0)</f>
        <v>Standing</v>
      </c>
      <c r="AD1371" s="14" t="str">
        <f>VLOOKUP($N1371,'HeartRate-2022-03-21-1647950188'!$C:$G,5,0)</f>
        <v>Technical Contexts</v>
      </c>
      <c r="AE1371">
        <f t="shared" si="131"/>
        <v>0</v>
      </c>
      <c r="AF1371" s="18">
        <v>44635</v>
      </c>
      <c r="AG1371" s="19">
        <v>0.55693287037037031</v>
      </c>
    </row>
    <row r="1372" spans="1:33" x14ac:dyDescent="0.3">
      <c r="A1372" s="5">
        <v>44635.557627314818</v>
      </c>
      <c r="B1372" t="str">
        <f>IFERROR(AVERAGEIFS('HeartRate-2022-03-21-1647950188'!$B:$B,'HeartRate-2022-03-21-1647950188'!$A:$A,Data_Extraction!B$2,'HeartRate-2022-03-21-1647950188'!$C:$C,Data_Extraction!$A1372),"")</f>
        <v/>
      </c>
      <c r="C1372" t="str">
        <f>IFERROR(AVERAGEIFS('HeartRate-2022-03-21-1647950188'!$B:$B,'HeartRate-2022-03-21-1647950188'!$A:$A,Data_Extraction!C$2,'HeartRate-2022-03-21-1647950188'!$C:$C,Data_Extraction!$A1372),"")</f>
        <v/>
      </c>
      <c r="D1372" t="str">
        <f>IFERROR(AVERAGEIFS('HeartRate-2022-03-21-1647950188'!$B:$B,'HeartRate-2022-03-21-1647950188'!$A:$A,Data_Extraction!D$2,'HeartRate-2022-03-21-1647950188'!$C:$C,Data_Extraction!$A1372),"")</f>
        <v/>
      </c>
      <c r="E1372" t="str">
        <f>IFERROR(AVERAGEIFS('HeartRate-2022-03-21-1647950188'!$B:$B,'HeartRate-2022-03-21-1647950188'!$A:$A,Data_Extraction!E$2,'HeartRate-2022-03-21-1647950188'!$C:$C,Data_Extraction!$A1372),"")</f>
        <v/>
      </c>
      <c r="F1372" t="str">
        <f>IFERROR(AVERAGEIFS('HeartRate-2022-03-21-1647950188'!$B:$B,'HeartRate-2022-03-21-1647950188'!$A:$A,Data_Extraction!F$2,'HeartRate-2022-03-21-1647950188'!$C:$C,Data_Extraction!$A1372),"")</f>
        <v/>
      </c>
      <c r="G1372">
        <f>IFERROR(AVERAGEIFS('HeartRate-2022-03-21-1647950188'!$B:$B,'HeartRate-2022-03-21-1647950188'!$A:$A,Data_Extraction!G$2,'HeartRate-2022-03-21-1647950188'!$C:$C,Data_Extraction!$A1372),"")</f>
        <v>57</v>
      </c>
      <c r="H1372" t="str">
        <f>IFERROR(AVERAGEIFS('HeartRate-2022-03-21-1647950188'!$B:$B,'HeartRate-2022-03-21-1647950188'!$A:$A,Data_Extraction!H$2,'HeartRate-2022-03-21-1647950188'!$C:$C,Data_Extraction!$A1372),"")</f>
        <v/>
      </c>
      <c r="I1372">
        <f>IFERROR(AVERAGEIFS('HeartRate-2022-03-21-1647950188'!$B:$B,'HeartRate-2022-03-21-1647950188'!$A:$A,Data_Extraction!I$2,'HeartRate-2022-03-21-1647950188'!$C:$C,Data_Extraction!$A1372),"")</f>
        <v>99</v>
      </c>
      <c r="J1372" s="8">
        <f t="shared" si="127"/>
        <v>78</v>
      </c>
      <c r="N1372" s="11">
        <f>Data_Extraction!A1372</f>
        <v>44635.557627314818</v>
      </c>
      <c r="O1372" s="15">
        <f t="shared" si="128"/>
        <v>44635</v>
      </c>
      <c r="P1372" s="16">
        <f t="shared" si="129"/>
        <v>0.55762731481481487</v>
      </c>
      <c r="Q1372" s="12">
        <f>IF(Data_Extraction!B1372="",Data_Extraction!$J1372*(Q$1),Data_Extraction!B1372)</f>
        <v>70.2</v>
      </c>
      <c r="R1372" s="12">
        <f>IF(Data_Extraction!C1372="",Data_Extraction!$J1372*(R$1),Data_Extraction!C1372)</f>
        <v>71.760000000000005</v>
      </c>
      <c r="S1372" s="12">
        <f>IF(Data_Extraction!D1372="",Data_Extraction!$J1372*(S$1),Data_Extraction!D1372)</f>
        <v>81.12</v>
      </c>
      <c r="T1372" s="12">
        <f>IF(Data_Extraction!E1372="",Data_Extraction!$J1372*(T$1),Data_Extraction!E1372)</f>
        <v>74.099999999999994</v>
      </c>
      <c r="U1372" s="12">
        <f>IF(Data_Extraction!F1372="",Data_Extraction!$J1372*(U$1),Data_Extraction!F1372)</f>
        <v>76.44</v>
      </c>
      <c r="V1372" s="12">
        <f>IF(Data_Extraction!G1372="",Data_Extraction!$J1372*(V$1),Data_Extraction!G1372)</f>
        <v>57</v>
      </c>
      <c r="W1372" s="12">
        <f>IF(Data_Extraction!H1372="",Data_Extraction!$J1372*(W$1),Data_Extraction!H1372)</f>
        <v>83.460000000000008</v>
      </c>
      <c r="X1372" s="12">
        <f>IF(Data_Extraction!I1372="",Data_Extraction!$J1372*(X$1),Data_Extraction!I1372)</f>
        <v>99</v>
      </c>
      <c r="Y1372" s="13">
        <f t="shared" si="126"/>
        <v>76.635000000000005</v>
      </c>
      <c r="Z1372" s="17" t="str">
        <f t="shared" si="130"/>
        <v>Break</v>
      </c>
      <c r="AA1372" s="14" t="str">
        <f>VLOOKUP($N1372,'HeartRate-2022-03-21-1647950188'!$C:$G,2,0)</f>
        <v>Hands on</v>
      </c>
      <c r="AB1372" s="14" t="str">
        <f>VLOOKUP($N1372,'HeartRate-2022-03-21-1647950188'!$C:$G,3,0)</f>
        <v>Off Campus</v>
      </c>
      <c r="AC1372" s="14" t="str">
        <f>VLOOKUP($N1372,'HeartRate-2022-03-21-1647950188'!$C:$G,4,0)</f>
        <v>Standing</v>
      </c>
      <c r="AD1372" s="14" t="str">
        <f>VLOOKUP($N1372,'HeartRate-2022-03-21-1647950188'!$C:$G,5,0)</f>
        <v>Technical Contexts</v>
      </c>
      <c r="AE1372">
        <f t="shared" si="131"/>
        <v>0</v>
      </c>
      <c r="AF1372" s="18">
        <v>44635</v>
      </c>
      <c r="AG1372" s="19">
        <v>0.55762731481481487</v>
      </c>
    </row>
    <row r="1373" spans="1:33" x14ac:dyDescent="0.3">
      <c r="A1373" s="5">
        <v>44635.558321759258</v>
      </c>
      <c r="B1373" t="str">
        <f>IFERROR(AVERAGEIFS('HeartRate-2022-03-21-1647950188'!$B:$B,'HeartRate-2022-03-21-1647950188'!$A:$A,Data_Extraction!B$2,'HeartRate-2022-03-21-1647950188'!$C:$C,Data_Extraction!$A1373),"")</f>
        <v/>
      </c>
      <c r="C1373" t="str">
        <f>IFERROR(AVERAGEIFS('HeartRate-2022-03-21-1647950188'!$B:$B,'HeartRate-2022-03-21-1647950188'!$A:$A,Data_Extraction!C$2,'HeartRate-2022-03-21-1647950188'!$C:$C,Data_Extraction!$A1373),"")</f>
        <v/>
      </c>
      <c r="D1373" t="str">
        <f>IFERROR(AVERAGEIFS('HeartRate-2022-03-21-1647950188'!$B:$B,'HeartRate-2022-03-21-1647950188'!$A:$A,Data_Extraction!D$2,'HeartRate-2022-03-21-1647950188'!$C:$C,Data_Extraction!$A1373),"")</f>
        <v/>
      </c>
      <c r="E1373" t="str">
        <f>IFERROR(AVERAGEIFS('HeartRate-2022-03-21-1647950188'!$B:$B,'HeartRate-2022-03-21-1647950188'!$A:$A,Data_Extraction!E$2,'HeartRate-2022-03-21-1647950188'!$C:$C,Data_Extraction!$A1373),"")</f>
        <v/>
      </c>
      <c r="F1373" t="str">
        <f>IFERROR(AVERAGEIFS('HeartRate-2022-03-21-1647950188'!$B:$B,'HeartRate-2022-03-21-1647950188'!$A:$A,Data_Extraction!F$2,'HeartRate-2022-03-21-1647950188'!$C:$C,Data_Extraction!$A1373),"")</f>
        <v/>
      </c>
      <c r="G1373">
        <f>IFERROR(AVERAGEIFS('HeartRate-2022-03-21-1647950188'!$B:$B,'HeartRate-2022-03-21-1647950188'!$A:$A,Data_Extraction!G$2,'HeartRate-2022-03-21-1647950188'!$C:$C,Data_Extraction!$A1373),"")</f>
        <v>48</v>
      </c>
      <c r="H1373" t="str">
        <f>IFERROR(AVERAGEIFS('HeartRate-2022-03-21-1647950188'!$B:$B,'HeartRate-2022-03-21-1647950188'!$A:$A,Data_Extraction!H$2,'HeartRate-2022-03-21-1647950188'!$C:$C,Data_Extraction!$A1373),"")</f>
        <v/>
      </c>
      <c r="I1373">
        <f>IFERROR(AVERAGEIFS('HeartRate-2022-03-21-1647950188'!$B:$B,'HeartRate-2022-03-21-1647950188'!$A:$A,Data_Extraction!I$2,'HeartRate-2022-03-21-1647950188'!$C:$C,Data_Extraction!$A1373),"")</f>
        <v>99</v>
      </c>
      <c r="J1373" s="8">
        <f t="shared" si="127"/>
        <v>73.5</v>
      </c>
      <c r="N1373" s="11">
        <f>Data_Extraction!A1373</f>
        <v>44635.558321759258</v>
      </c>
      <c r="O1373" s="15">
        <f t="shared" si="128"/>
        <v>44635</v>
      </c>
      <c r="P1373" s="16">
        <f t="shared" si="129"/>
        <v>0.5583217592592592</v>
      </c>
      <c r="Q1373" s="12">
        <f>IF(Data_Extraction!B1373="",Data_Extraction!$J1373*(Q$1),Data_Extraction!B1373)</f>
        <v>66.150000000000006</v>
      </c>
      <c r="R1373" s="12">
        <f>IF(Data_Extraction!C1373="",Data_Extraction!$J1373*(R$1),Data_Extraction!C1373)</f>
        <v>67.62</v>
      </c>
      <c r="S1373" s="12">
        <f>IF(Data_Extraction!D1373="",Data_Extraction!$J1373*(S$1),Data_Extraction!D1373)</f>
        <v>76.44</v>
      </c>
      <c r="T1373" s="12">
        <f>IF(Data_Extraction!E1373="",Data_Extraction!$J1373*(T$1),Data_Extraction!E1373)</f>
        <v>69.825000000000003</v>
      </c>
      <c r="U1373" s="12">
        <f>IF(Data_Extraction!F1373="",Data_Extraction!$J1373*(U$1),Data_Extraction!F1373)</f>
        <v>72.03</v>
      </c>
      <c r="V1373" s="12">
        <f>IF(Data_Extraction!G1373="",Data_Extraction!$J1373*(V$1),Data_Extraction!G1373)</f>
        <v>48</v>
      </c>
      <c r="W1373" s="12">
        <f>IF(Data_Extraction!H1373="",Data_Extraction!$J1373*(W$1),Data_Extraction!H1373)</f>
        <v>78.64500000000001</v>
      </c>
      <c r="X1373" s="12">
        <f>IF(Data_Extraction!I1373="",Data_Extraction!$J1373*(X$1),Data_Extraction!I1373)</f>
        <v>99</v>
      </c>
      <c r="Y1373" s="13">
        <f t="shared" si="126"/>
        <v>72.213750000000005</v>
      </c>
      <c r="Z1373" s="17" t="str">
        <f t="shared" si="130"/>
        <v>Break</v>
      </c>
      <c r="AA1373" s="14" t="str">
        <f>VLOOKUP($N1373,'HeartRate-2022-03-21-1647950188'!$C:$G,2,0)</f>
        <v>Hands on</v>
      </c>
      <c r="AB1373" s="14" t="str">
        <f>VLOOKUP($N1373,'HeartRate-2022-03-21-1647950188'!$C:$G,3,0)</f>
        <v>Off Campus</v>
      </c>
      <c r="AC1373" s="14" t="str">
        <f>VLOOKUP($N1373,'HeartRate-2022-03-21-1647950188'!$C:$G,4,0)</f>
        <v>Standing</v>
      </c>
      <c r="AD1373" s="14" t="str">
        <f>VLOOKUP($N1373,'HeartRate-2022-03-21-1647950188'!$C:$G,5,0)</f>
        <v>Technical Contexts</v>
      </c>
      <c r="AE1373">
        <f t="shared" si="131"/>
        <v>0</v>
      </c>
      <c r="AF1373" s="18">
        <v>44635</v>
      </c>
      <c r="AG1373" s="19">
        <v>0.5583217592592592</v>
      </c>
    </row>
    <row r="1374" spans="1:33" x14ac:dyDescent="0.3">
      <c r="A1374" s="5">
        <v>44635.559016203704</v>
      </c>
      <c r="B1374" t="str">
        <f>IFERROR(AVERAGEIFS('HeartRate-2022-03-21-1647950188'!$B:$B,'HeartRate-2022-03-21-1647950188'!$A:$A,Data_Extraction!B$2,'HeartRate-2022-03-21-1647950188'!$C:$C,Data_Extraction!$A1374),"")</f>
        <v/>
      </c>
      <c r="C1374" t="str">
        <f>IFERROR(AVERAGEIFS('HeartRate-2022-03-21-1647950188'!$B:$B,'HeartRate-2022-03-21-1647950188'!$A:$A,Data_Extraction!C$2,'HeartRate-2022-03-21-1647950188'!$C:$C,Data_Extraction!$A1374),"")</f>
        <v/>
      </c>
      <c r="D1374" t="str">
        <f>IFERROR(AVERAGEIFS('HeartRate-2022-03-21-1647950188'!$B:$B,'HeartRate-2022-03-21-1647950188'!$A:$A,Data_Extraction!D$2,'HeartRate-2022-03-21-1647950188'!$C:$C,Data_Extraction!$A1374),"")</f>
        <v/>
      </c>
      <c r="E1374" t="str">
        <f>IFERROR(AVERAGEIFS('HeartRate-2022-03-21-1647950188'!$B:$B,'HeartRate-2022-03-21-1647950188'!$A:$A,Data_Extraction!E$2,'HeartRate-2022-03-21-1647950188'!$C:$C,Data_Extraction!$A1374),"")</f>
        <v/>
      </c>
      <c r="F1374" t="str">
        <f>IFERROR(AVERAGEIFS('HeartRate-2022-03-21-1647950188'!$B:$B,'HeartRate-2022-03-21-1647950188'!$A:$A,Data_Extraction!F$2,'HeartRate-2022-03-21-1647950188'!$C:$C,Data_Extraction!$A1374),"")</f>
        <v/>
      </c>
      <c r="G1374">
        <f>IFERROR(AVERAGEIFS('HeartRate-2022-03-21-1647950188'!$B:$B,'HeartRate-2022-03-21-1647950188'!$A:$A,Data_Extraction!G$2,'HeartRate-2022-03-21-1647950188'!$C:$C,Data_Extraction!$A1374),"")</f>
        <v>47</v>
      </c>
      <c r="H1374" t="str">
        <f>IFERROR(AVERAGEIFS('HeartRate-2022-03-21-1647950188'!$B:$B,'HeartRate-2022-03-21-1647950188'!$A:$A,Data_Extraction!H$2,'HeartRate-2022-03-21-1647950188'!$C:$C,Data_Extraction!$A1374),"")</f>
        <v/>
      </c>
      <c r="I1374">
        <f>IFERROR(AVERAGEIFS('HeartRate-2022-03-21-1647950188'!$B:$B,'HeartRate-2022-03-21-1647950188'!$A:$A,Data_Extraction!I$2,'HeartRate-2022-03-21-1647950188'!$C:$C,Data_Extraction!$A1374),"")</f>
        <v>100</v>
      </c>
      <c r="J1374" s="8">
        <f t="shared" si="127"/>
        <v>73.5</v>
      </c>
      <c r="N1374" s="11">
        <f>Data_Extraction!A1374</f>
        <v>44635.559016203704</v>
      </c>
      <c r="O1374" s="15">
        <f t="shared" si="128"/>
        <v>44635</v>
      </c>
      <c r="P1374" s="16">
        <f t="shared" si="129"/>
        <v>0.55901620370370375</v>
      </c>
      <c r="Q1374" s="12">
        <f>IF(Data_Extraction!B1374="",Data_Extraction!$J1374*(Q$1),Data_Extraction!B1374)</f>
        <v>66.150000000000006</v>
      </c>
      <c r="R1374" s="12">
        <f>IF(Data_Extraction!C1374="",Data_Extraction!$J1374*(R$1),Data_Extraction!C1374)</f>
        <v>67.62</v>
      </c>
      <c r="S1374" s="12">
        <f>IF(Data_Extraction!D1374="",Data_Extraction!$J1374*(S$1),Data_Extraction!D1374)</f>
        <v>76.44</v>
      </c>
      <c r="T1374" s="12">
        <f>IF(Data_Extraction!E1374="",Data_Extraction!$J1374*(T$1),Data_Extraction!E1374)</f>
        <v>69.825000000000003</v>
      </c>
      <c r="U1374" s="12">
        <f>IF(Data_Extraction!F1374="",Data_Extraction!$J1374*(U$1),Data_Extraction!F1374)</f>
        <v>72.03</v>
      </c>
      <c r="V1374" s="12">
        <f>IF(Data_Extraction!G1374="",Data_Extraction!$J1374*(V$1),Data_Extraction!G1374)</f>
        <v>47</v>
      </c>
      <c r="W1374" s="12">
        <f>IF(Data_Extraction!H1374="",Data_Extraction!$J1374*(W$1),Data_Extraction!H1374)</f>
        <v>78.64500000000001</v>
      </c>
      <c r="X1374" s="12">
        <f>IF(Data_Extraction!I1374="",Data_Extraction!$J1374*(X$1),Data_Extraction!I1374)</f>
        <v>100</v>
      </c>
      <c r="Y1374" s="13">
        <f t="shared" si="126"/>
        <v>72.213750000000005</v>
      </c>
      <c r="Z1374" s="17" t="str">
        <f t="shared" si="130"/>
        <v>Break</v>
      </c>
      <c r="AA1374" s="14" t="str">
        <f>VLOOKUP($N1374,'HeartRate-2022-03-21-1647950188'!$C:$G,2,0)</f>
        <v>Hands on</v>
      </c>
      <c r="AB1374" s="14" t="str">
        <f>VLOOKUP($N1374,'HeartRate-2022-03-21-1647950188'!$C:$G,3,0)</f>
        <v>Off Campus</v>
      </c>
      <c r="AC1374" s="14" t="str">
        <f>VLOOKUP($N1374,'HeartRate-2022-03-21-1647950188'!$C:$G,4,0)</f>
        <v>Standing</v>
      </c>
      <c r="AD1374" s="14" t="str">
        <f>VLOOKUP($N1374,'HeartRate-2022-03-21-1647950188'!$C:$G,5,0)</f>
        <v>Technical Contexts</v>
      </c>
      <c r="AE1374">
        <f t="shared" si="131"/>
        <v>0</v>
      </c>
      <c r="AF1374" s="18">
        <v>44635</v>
      </c>
      <c r="AG1374" s="19">
        <v>0.55901620370370375</v>
      </c>
    </row>
    <row r="1375" spans="1:33" x14ac:dyDescent="0.3">
      <c r="A1375" s="5">
        <v>44635.559710648151</v>
      </c>
      <c r="B1375" t="str">
        <f>IFERROR(AVERAGEIFS('HeartRate-2022-03-21-1647950188'!$B:$B,'HeartRate-2022-03-21-1647950188'!$A:$A,Data_Extraction!B$2,'HeartRate-2022-03-21-1647950188'!$C:$C,Data_Extraction!$A1375),"")</f>
        <v/>
      </c>
      <c r="C1375" t="str">
        <f>IFERROR(AVERAGEIFS('HeartRate-2022-03-21-1647950188'!$B:$B,'HeartRate-2022-03-21-1647950188'!$A:$A,Data_Extraction!C$2,'HeartRate-2022-03-21-1647950188'!$C:$C,Data_Extraction!$A1375),"")</f>
        <v/>
      </c>
      <c r="D1375" t="str">
        <f>IFERROR(AVERAGEIFS('HeartRate-2022-03-21-1647950188'!$B:$B,'HeartRate-2022-03-21-1647950188'!$A:$A,Data_Extraction!D$2,'HeartRate-2022-03-21-1647950188'!$C:$C,Data_Extraction!$A1375),"")</f>
        <v/>
      </c>
      <c r="E1375" t="str">
        <f>IFERROR(AVERAGEIFS('HeartRate-2022-03-21-1647950188'!$B:$B,'HeartRate-2022-03-21-1647950188'!$A:$A,Data_Extraction!E$2,'HeartRate-2022-03-21-1647950188'!$C:$C,Data_Extraction!$A1375),"")</f>
        <v/>
      </c>
      <c r="F1375" t="str">
        <f>IFERROR(AVERAGEIFS('HeartRate-2022-03-21-1647950188'!$B:$B,'HeartRate-2022-03-21-1647950188'!$A:$A,Data_Extraction!F$2,'HeartRate-2022-03-21-1647950188'!$C:$C,Data_Extraction!$A1375),"")</f>
        <v/>
      </c>
      <c r="G1375">
        <f>IFERROR(AVERAGEIFS('HeartRate-2022-03-21-1647950188'!$B:$B,'HeartRate-2022-03-21-1647950188'!$A:$A,Data_Extraction!G$2,'HeartRate-2022-03-21-1647950188'!$C:$C,Data_Extraction!$A1375),"")</f>
        <v>52</v>
      </c>
      <c r="H1375" t="str">
        <f>IFERROR(AVERAGEIFS('HeartRate-2022-03-21-1647950188'!$B:$B,'HeartRate-2022-03-21-1647950188'!$A:$A,Data_Extraction!H$2,'HeartRate-2022-03-21-1647950188'!$C:$C,Data_Extraction!$A1375),"")</f>
        <v/>
      </c>
      <c r="I1375">
        <f>IFERROR(AVERAGEIFS('HeartRate-2022-03-21-1647950188'!$B:$B,'HeartRate-2022-03-21-1647950188'!$A:$A,Data_Extraction!I$2,'HeartRate-2022-03-21-1647950188'!$C:$C,Data_Extraction!$A1375),"")</f>
        <v>99</v>
      </c>
      <c r="J1375" s="8">
        <f t="shared" si="127"/>
        <v>75.5</v>
      </c>
      <c r="N1375" s="11">
        <f>Data_Extraction!A1375</f>
        <v>44635.559710648151</v>
      </c>
      <c r="O1375" s="15">
        <f t="shared" si="128"/>
        <v>44635</v>
      </c>
      <c r="P1375" s="16">
        <f t="shared" si="129"/>
        <v>0.55971064814814808</v>
      </c>
      <c r="Q1375" s="12">
        <f>IF(Data_Extraction!B1375="",Data_Extraction!$J1375*(Q$1),Data_Extraction!B1375)</f>
        <v>67.95</v>
      </c>
      <c r="R1375" s="12">
        <f>IF(Data_Extraction!C1375="",Data_Extraction!$J1375*(R$1),Data_Extraction!C1375)</f>
        <v>69.460000000000008</v>
      </c>
      <c r="S1375" s="12">
        <f>IF(Data_Extraction!D1375="",Data_Extraction!$J1375*(S$1),Data_Extraction!D1375)</f>
        <v>78.52</v>
      </c>
      <c r="T1375" s="12">
        <f>IF(Data_Extraction!E1375="",Data_Extraction!$J1375*(T$1),Data_Extraction!E1375)</f>
        <v>71.724999999999994</v>
      </c>
      <c r="U1375" s="12">
        <f>IF(Data_Extraction!F1375="",Data_Extraction!$J1375*(U$1),Data_Extraction!F1375)</f>
        <v>73.989999999999995</v>
      </c>
      <c r="V1375" s="12">
        <f>IF(Data_Extraction!G1375="",Data_Extraction!$J1375*(V$1),Data_Extraction!G1375)</f>
        <v>52</v>
      </c>
      <c r="W1375" s="12">
        <f>IF(Data_Extraction!H1375="",Data_Extraction!$J1375*(W$1),Data_Extraction!H1375)</f>
        <v>80.785000000000011</v>
      </c>
      <c r="X1375" s="12">
        <f>IF(Data_Extraction!I1375="",Data_Extraction!$J1375*(X$1),Data_Extraction!I1375)</f>
        <v>99</v>
      </c>
      <c r="Y1375" s="13">
        <f t="shared" si="126"/>
        <v>74.178750000000008</v>
      </c>
      <c r="Z1375" s="17" t="str">
        <f t="shared" si="130"/>
        <v>Break</v>
      </c>
      <c r="AA1375" s="14" t="str">
        <f>VLOOKUP($N1375,'HeartRate-2022-03-21-1647950188'!$C:$G,2,0)</f>
        <v>Hands on</v>
      </c>
      <c r="AB1375" s="14" t="str">
        <f>VLOOKUP($N1375,'HeartRate-2022-03-21-1647950188'!$C:$G,3,0)</f>
        <v>Off Campus</v>
      </c>
      <c r="AC1375" s="14" t="str">
        <f>VLOOKUP($N1375,'HeartRate-2022-03-21-1647950188'!$C:$G,4,0)</f>
        <v>Standing</v>
      </c>
      <c r="AD1375" s="14" t="str">
        <f>VLOOKUP($N1375,'HeartRate-2022-03-21-1647950188'!$C:$G,5,0)</f>
        <v>Technical Contexts</v>
      </c>
      <c r="AE1375">
        <f t="shared" si="131"/>
        <v>0</v>
      </c>
      <c r="AF1375" s="18">
        <v>44635</v>
      </c>
      <c r="AG1375" s="19">
        <v>0.55971064814814808</v>
      </c>
    </row>
    <row r="1376" spans="1:33" x14ac:dyDescent="0.3">
      <c r="A1376" s="5">
        <v>44635.55972222222</v>
      </c>
      <c r="B1376">
        <f>IFERROR(AVERAGEIFS('HeartRate-2022-03-21-1647950188'!$B:$B,'HeartRate-2022-03-21-1647950188'!$A:$A,Data_Extraction!B$2,'HeartRate-2022-03-21-1647950188'!$C:$C,Data_Extraction!$A1376),"")</f>
        <v>106</v>
      </c>
      <c r="C1376" t="str">
        <f>IFERROR(AVERAGEIFS('HeartRate-2022-03-21-1647950188'!$B:$B,'HeartRate-2022-03-21-1647950188'!$A:$A,Data_Extraction!C$2,'HeartRate-2022-03-21-1647950188'!$C:$C,Data_Extraction!$A1376),"")</f>
        <v/>
      </c>
      <c r="D1376" t="str">
        <f>IFERROR(AVERAGEIFS('HeartRate-2022-03-21-1647950188'!$B:$B,'HeartRate-2022-03-21-1647950188'!$A:$A,Data_Extraction!D$2,'HeartRate-2022-03-21-1647950188'!$C:$C,Data_Extraction!$A1376),"")</f>
        <v/>
      </c>
      <c r="E1376" t="str">
        <f>IFERROR(AVERAGEIFS('HeartRate-2022-03-21-1647950188'!$B:$B,'HeartRate-2022-03-21-1647950188'!$A:$A,Data_Extraction!E$2,'HeartRate-2022-03-21-1647950188'!$C:$C,Data_Extraction!$A1376),"")</f>
        <v/>
      </c>
      <c r="F1376" t="str">
        <f>IFERROR(AVERAGEIFS('HeartRate-2022-03-21-1647950188'!$B:$B,'HeartRate-2022-03-21-1647950188'!$A:$A,Data_Extraction!F$2,'HeartRate-2022-03-21-1647950188'!$C:$C,Data_Extraction!$A1376),"")</f>
        <v/>
      </c>
      <c r="G1376" t="str">
        <f>IFERROR(AVERAGEIFS('HeartRate-2022-03-21-1647950188'!$B:$B,'HeartRate-2022-03-21-1647950188'!$A:$A,Data_Extraction!G$2,'HeartRate-2022-03-21-1647950188'!$C:$C,Data_Extraction!$A1376),"")</f>
        <v/>
      </c>
      <c r="H1376">
        <f>IFERROR(AVERAGEIFS('HeartRate-2022-03-21-1647950188'!$B:$B,'HeartRate-2022-03-21-1647950188'!$A:$A,Data_Extraction!H$2,'HeartRate-2022-03-21-1647950188'!$C:$C,Data_Extraction!$A1376),"")</f>
        <v>107</v>
      </c>
      <c r="I1376" t="str">
        <f>IFERROR(AVERAGEIFS('HeartRate-2022-03-21-1647950188'!$B:$B,'HeartRate-2022-03-21-1647950188'!$A:$A,Data_Extraction!I$2,'HeartRate-2022-03-21-1647950188'!$C:$C,Data_Extraction!$A1376),"")</f>
        <v/>
      </c>
      <c r="J1376" s="8">
        <f t="shared" si="127"/>
        <v>106.5</v>
      </c>
      <c r="N1376" s="11">
        <f>Data_Extraction!A1376</f>
        <v>44635.55972222222</v>
      </c>
      <c r="O1376" s="15">
        <f t="shared" si="128"/>
        <v>44635</v>
      </c>
      <c r="P1376" s="16">
        <f t="shared" si="129"/>
        <v>0.55972222222222223</v>
      </c>
      <c r="Q1376" s="12">
        <f>IF(Data_Extraction!B1376="",Data_Extraction!$J1376*(Q$1),Data_Extraction!B1376)</f>
        <v>106</v>
      </c>
      <c r="R1376" s="12">
        <f>IF(Data_Extraction!C1376="",Data_Extraction!$J1376*(R$1),Data_Extraction!C1376)</f>
        <v>97.98</v>
      </c>
      <c r="S1376" s="12">
        <f>IF(Data_Extraction!D1376="",Data_Extraction!$J1376*(S$1),Data_Extraction!D1376)</f>
        <v>110.76</v>
      </c>
      <c r="T1376" s="12">
        <f>IF(Data_Extraction!E1376="",Data_Extraction!$J1376*(T$1),Data_Extraction!E1376)</f>
        <v>101.175</v>
      </c>
      <c r="U1376" s="12">
        <f>IF(Data_Extraction!F1376="",Data_Extraction!$J1376*(U$1),Data_Extraction!F1376)</f>
        <v>104.37</v>
      </c>
      <c r="V1376" s="12">
        <f>IF(Data_Extraction!G1376="",Data_Extraction!$J1376*(V$1),Data_Extraction!G1376)</f>
        <v>96.915000000000006</v>
      </c>
      <c r="W1376" s="12">
        <f>IF(Data_Extraction!H1376="",Data_Extraction!$J1376*(W$1),Data_Extraction!H1376)</f>
        <v>107</v>
      </c>
      <c r="X1376" s="12">
        <f>IF(Data_Extraction!I1376="",Data_Extraction!$J1376*(X$1),Data_Extraction!I1376)</f>
        <v>103.30499999999999</v>
      </c>
      <c r="Y1376" s="13">
        <f t="shared" si="126"/>
        <v>103.438125</v>
      </c>
      <c r="Z1376" s="17" t="str">
        <f t="shared" si="130"/>
        <v>Break</v>
      </c>
      <c r="AA1376" s="14" t="str">
        <f>VLOOKUP($N1376,'HeartRate-2022-03-21-1647950188'!$C:$G,2,0)</f>
        <v>Hands on</v>
      </c>
      <c r="AB1376" s="14" t="str">
        <f>VLOOKUP($N1376,'HeartRate-2022-03-21-1647950188'!$C:$G,3,0)</f>
        <v>Off Campus</v>
      </c>
      <c r="AC1376" s="14" t="str">
        <f>VLOOKUP($N1376,'HeartRate-2022-03-21-1647950188'!$C:$G,4,0)</f>
        <v>Standing</v>
      </c>
      <c r="AD1376" s="14" t="str">
        <f>VLOOKUP($N1376,'HeartRate-2022-03-21-1647950188'!$C:$G,5,0)</f>
        <v>Technical Contexts</v>
      </c>
      <c r="AE1376">
        <f t="shared" si="131"/>
        <v>0</v>
      </c>
      <c r="AF1376" s="18">
        <v>44635</v>
      </c>
      <c r="AG1376" s="19">
        <v>0.55972222222222223</v>
      </c>
    </row>
    <row r="1377" spans="1:33" x14ac:dyDescent="0.3">
      <c r="A1377" s="5">
        <v>44635.56040509259</v>
      </c>
      <c r="B1377" t="str">
        <f>IFERROR(AVERAGEIFS('HeartRate-2022-03-21-1647950188'!$B:$B,'HeartRate-2022-03-21-1647950188'!$A:$A,Data_Extraction!B$2,'HeartRate-2022-03-21-1647950188'!$C:$C,Data_Extraction!$A1377),"")</f>
        <v/>
      </c>
      <c r="C1377" t="str">
        <f>IFERROR(AVERAGEIFS('HeartRate-2022-03-21-1647950188'!$B:$B,'HeartRate-2022-03-21-1647950188'!$A:$A,Data_Extraction!C$2,'HeartRate-2022-03-21-1647950188'!$C:$C,Data_Extraction!$A1377),"")</f>
        <v/>
      </c>
      <c r="D1377" t="str">
        <f>IFERROR(AVERAGEIFS('HeartRate-2022-03-21-1647950188'!$B:$B,'HeartRate-2022-03-21-1647950188'!$A:$A,Data_Extraction!D$2,'HeartRate-2022-03-21-1647950188'!$C:$C,Data_Extraction!$A1377),"")</f>
        <v/>
      </c>
      <c r="E1377" t="str">
        <f>IFERROR(AVERAGEIFS('HeartRate-2022-03-21-1647950188'!$B:$B,'HeartRate-2022-03-21-1647950188'!$A:$A,Data_Extraction!E$2,'HeartRate-2022-03-21-1647950188'!$C:$C,Data_Extraction!$A1377),"")</f>
        <v/>
      </c>
      <c r="F1377" t="str">
        <f>IFERROR(AVERAGEIFS('HeartRate-2022-03-21-1647950188'!$B:$B,'HeartRate-2022-03-21-1647950188'!$A:$A,Data_Extraction!F$2,'HeartRate-2022-03-21-1647950188'!$C:$C,Data_Extraction!$A1377),"")</f>
        <v/>
      </c>
      <c r="G1377">
        <f>IFERROR(AVERAGEIFS('HeartRate-2022-03-21-1647950188'!$B:$B,'HeartRate-2022-03-21-1647950188'!$A:$A,Data_Extraction!G$2,'HeartRate-2022-03-21-1647950188'!$C:$C,Data_Extraction!$A1377),"")</f>
        <v>52</v>
      </c>
      <c r="H1377" t="str">
        <f>IFERROR(AVERAGEIFS('HeartRate-2022-03-21-1647950188'!$B:$B,'HeartRate-2022-03-21-1647950188'!$A:$A,Data_Extraction!H$2,'HeartRate-2022-03-21-1647950188'!$C:$C,Data_Extraction!$A1377),"")</f>
        <v/>
      </c>
      <c r="I1377">
        <f>IFERROR(AVERAGEIFS('HeartRate-2022-03-21-1647950188'!$B:$B,'HeartRate-2022-03-21-1647950188'!$A:$A,Data_Extraction!I$2,'HeartRate-2022-03-21-1647950188'!$C:$C,Data_Extraction!$A1377),"")</f>
        <v>97</v>
      </c>
      <c r="J1377" s="8">
        <f t="shared" si="127"/>
        <v>74.5</v>
      </c>
      <c r="N1377" s="11">
        <f>Data_Extraction!A1377</f>
        <v>44635.56040509259</v>
      </c>
      <c r="O1377" s="15">
        <f t="shared" si="128"/>
        <v>44635</v>
      </c>
      <c r="P1377" s="16">
        <f t="shared" si="129"/>
        <v>0.56040509259259264</v>
      </c>
      <c r="Q1377" s="12">
        <f>IF(Data_Extraction!B1377="",Data_Extraction!$J1377*(Q$1),Data_Extraction!B1377)</f>
        <v>67.05</v>
      </c>
      <c r="R1377" s="12">
        <f>IF(Data_Extraction!C1377="",Data_Extraction!$J1377*(R$1),Data_Extraction!C1377)</f>
        <v>68.540000000000006</v>
      </c>
      <c r="S1377" s="12">
        <f>IF(Data_Extraction!D1377="",Data_Extraction!$J1377*(S$1),Data_Extraction!D1377)</f>
        <v>77.48</v>
      </c>
      <c r="T1377" s="12">
        <f>IF(Data_Extraction!E1377="",Data_Extraction!$J1377*(T$1),Data_Extraction!E1377)</f>
        <v>70.774999999999991</v>
      </c>
      <c r="U1377" s="12">
        <f>IF(Data_Extraction!F1377="",Data_Extraction!$J1377*(U$1),Data_Extraction!F1377)</f>
        <v>73.010000000000005</v>
      </c>
      <c r="V1377" s="12">
        <f>IF(Data_Extraction!G1377="",Data_Extraction!$J1377*(V$1),Data_Extraction!G1377)</f>
        <v>52</v>
      </c>
      <c r="W1377" s="12">
        <f>IF(Data_Extraction!H1377="",Data_Extraction!$J1377*(W$1),Data_Extraction!H1377)</f>
        <v>79.715000000000003</v>
      </c>
      <c r="X1377" s="12">
        <f>IF(Data_Extraction!I1377="",Data_Extraction!$J1377*(X$1),Data_Extraction!I1377)</f>
        <v>97</v>
      </c>
      <c r="Y1377" s="13">
        <f t="shared" si="126"/>
        <v>73.196249999999992</v>
      </c>
      <c r="Z1377" s="17" t="str">
        <f t="shared" si="130"/>
        <v>Break</v>
      </c>
      <c r="AA1377" s="14" t="str">
        <f>VLOOKUP($N1377,'HeartRate-2022-03-21-1647950188'!$C:$G,2,0)</f>
        <v>Hands on</v>
      </c>
      <c r="AB1377" s="14" t="str">
        <f>VLOOKUP($N1377,'HeartRate-2022-03-21-1647950188'!$C:$G,3,0)</f>
        <v>Off Campus</v>
      </c>
      <c r="AC1377" s="14" t="str">
        <f>VLOOKUP($N1377,'HeartRate-2022-03-21-1647950188'!$C:$G,4,0)</f>
        <v>Standing</v>
      </c>
      <c r="AD1377" s="14" t="str">
        <f>VLOOKUP($N1377,'HeartRate-2022-03-21-1647950188'!$C:$G,5,0)</f>
        <v>Technical Contexts</v>
      </c>
      <c r="AE1377">
        <f t="shared" si="131"/>
        <v>0</v>
      </c>
      <c r="AF1377" s="18">
        <v>44635</v>
      </c>
      <c r="AG1377" s="19">
        <v>0.56040509259259264</v>
      </c>
    </row>
    <row r="1378" spans="1:33" x14ac:dyDescent="0.3">
      <c r="A1378" s="5">
        <v>44635.561099537037</v>
      </c>
      <c r="B1378" t="str">
        <f>IFERROR(AVERAGEIFS('HeartRate-2022-03-21-1647950188'!$B:$B,'HeartRate-2022-03-21-1647950188'!$A:$A,Data_Extraction!B$2,'HeartRate-2022-03-21-1647950188'!$C:$C,Data_Extraction!$A1378),"")</f>
        <v/>
      </c>
      <c r="C1378" t="str">
        <f>IFERROR(AVERAGEIFS('HeartRate-2022-03-21-1647950188'!$B:$B,'HeartRate-2022-03-21-1647950188'!$A:$A,Data_Extraction!C$2,'HeartRate-2022-03-21-1647950188'!$C:$C,Data_Extraction!$A1378),"")</f>
        <v/>
      </c>
      <c r="D1378" t="str">
        <f>IFERROR(AVERAGEIFS('HeartRate-2022-03-21-1647950188'!$B:$B,'HeartRate-2022-03-21-1647950188'!$A:$A,Data_Extraction!D$2,'HeartRate-2022-03-21-1647950188'!$C:$C,Data_Extraction!$A1378),"")</f>
        <v/>
      </c>
      <c r="E1378" t="str">
        <f>IFERROR(AVERAGEIFS('HeartRate-2022-03-21-1647950188'!$B:$B,'HeartRate-2022-03-21-1647950188'!$A:$A,Data_Extraction!E$2,'HeartRate-2022-03-21-1647950188'!$C:$C,Data_Extraction!$A1378),"")</f>
        <v/>
      </c>
      <c r="F1378" t="str">
        <f>IFERROR(AVERAGEIFS('HeartRate-2022-03-21-1647950188'!$B:$B,'HeartRate-2022-03-21-1647950188'!$A:$A,Data_Extraction!F$2,'HeartRate-2022-03-21-1647950188'!$C:$C,Data_Extraction!$A1378),"")</f>
        <v/>
      </c>
      <c r="G1378">
        <f>IFERROR(AVERAGEIFS('HeartRate-2022-03-21-1647950188'!$B:$B,'HeartRate-2022-03-21-1647950188'!$A:$A,Data_Extraction!G$2,'HeartRate-2022-03-21-1647950188'!$C:$C,Data_Extraction!$A1378),"")</f>
        <v>62</v>
      </c>
      <c r="H1378" t="str">
        <f>IFERROR(AVERAGEIFS('HeartRate-2022-03-21-1647950188'!$B:$B,'HeartRate-2022-03-21-1647950188'!$A:$A,Data_Extraction!H$2,'HeartRate-2022-03-21-1647950188'!$C:$C,Data_Extraction!$A1378),"")</f>
        <v/>
      </c>
      <c r="I1378">
        <f>IFERROR(AVERAGEIFS('HeartRate-2022-03-21-1647950188'!$B:$B,'HeartRate-2022-03-21-1647950188'!$A:$A,Data_Extraction!I$2,'HeartRate-2022-03-21-1647950188'!$C:$C,Data_Extraction!$A1378),"")</f>
        <v>99</v>
      </c>
      <c r="J1378" s="8">
        <f t="shared" si="127"/>
        <v>80.5</v>
      </c>
      <c r="N1378" s="11">
        <f>Data_Extraction!A1378</f>
        <v>44635.561099537037</v>
      </c>
      <c r="O1378" s="15">
        <f t="shared" si="128"/>
        <v>44635</v>
      </c>
      <c r="P1378" s="16">
        <f t="shared" si="129"/>
        <v>0.56109953703703697</v>
      </c>
      <c r="Q1378" s="12">
        <f>IF(Data_Extraction!B1378="",Data_Extraction!$J1378*(Q$1),Data_Extraction!B1378)</f>
        <v>72.45</v>
      </c>
      <c r="R1378" s="12">
        <f>IF(Data_Extraction!C1378="",Data_Extraction!$J1378*(R$1),Data_Extraction!C1378)</f>
        <v>74.06</v>
      </c>
      <c r="S1378" s="12">
        <f>IF(Data_Extraction!D1378="",Data_Extraction!$J1378*(S$1),Data_Extraction!D1378)</f>
        <v>83.72</v>
      </c>
      <c r="T1378" s="12">
        <f>IF(Data_Extraction!E1378="",Data_Extraction!$J1378*(T$1),Data_Extraction!E1378)</f>
        <v>76.474999999999994</v>
      </c>
      <c r="U1378" s="12">
        <f>IF(Data_Extraction!F1378="",Data_Extraction!$J1378*(U$1),Data_Extraction!F1378)</f>
        <v>78.89</v>
      </c>
      <c r="V1378" s="12">
        <f>IF(Data_Extraction!G1378="",Data_Extraction!$J1378*(V$1),Data_Extraction!G1378)</f>
        <v>62</v>
      </c>
      <c r="W1378" s="12">
        <f>IF(Data_Extraction!H1378="",Data_Extraction!$J1378*(W$1),Data_Extraction!H1378)</f>
        <v>86.135000000000005</v>
      </c>
      <c r="X1378" s="12">
        <f>IF(Data_Extraction!I1378="",Data_Extraction!$J1378*(X$1),Data_Extraction!I1378)</f>
        <v>99</v>
      </c>
      <c r="Y1378" s="13">
        <f t="shared" si="126"/>
        <v>79.091250000000002</v>
      </c>
      <c r="Z1378" s="17" t="str">
        <f t="shared" si="130"/>
        <v>Break</v>
      </c>
      <c r="AA1378" s="14" t="str">
        <f>VLOOKUP($N1378,'HeartRate-2022-03-21-1647950188'!$C:$G,2,0)</f>
        <v>Hands on</v>
      </c>
      <c r="AB1378" s="14" t="str">
        <f>VLOOKUP($N1378,'HeartRate-2022-03-21-1647950188'!$C:$G,3,0)</f>
        <v>Off Campus</v>
      </c>
      <c r="AC1378" s="14" t="str">
        <f>VLOOKUP($N1378,'HeartRate-2022-03-21-1647950188'!$C:$G,4,0)</f>
        <v>Standing</v>
      </c>
      <c r="AD1378" s="14" t="str">
        <f>VLOOKUP($N1378,'HeartRate-2022-03-21-1647950188'!$C:$G,5,0)</f>
        <v>Technical Contexts</v>
      </c>
      <c r="AE1378">
        <f t="shared" si="131"/>
        <v>0</v>
      </c>
      <c r="AF1378" s="18">
        <v>44635</v>
      </c>
      <c r="AG1378" s="19">
        <v>0.56109953703703697</v>
      </c>
    </row>
    <row r="1379" spans="1:33" x14ac:dyDescent="0.3">
      <c r="A1379" s="5">
        <v>44635.56177083333</v>
      </c>
      <c r="B1379" t="str">
        <f>IFERROR(AVERAGEIFS('HeartRate-2022-03-21-1647950188'!$B:$B,'HeartRate-2022-03-21-1647950188'!$A:$A,Data_Extraction!B$2,'HeartRate-2022-03-21-1647950188'!$C:$C,Data_Extraction!$A1379),"")</f>
        <v/>
      </c>
      <c r="C1379" t="str">
        <f>IFERROR(AVERAGEIFS('HeartRate-2022-03-21-1647950188'!$B:$B,'HeartRate-2022-03-21-1647950188'!$A:$A,Data_Extraction!C$2,'HeartRate-2022-03-21-1647950188'!$C:$C,Data_Extraction!$A1379),"")</f>
        <v/>
      </c>
      <c r="D1379" t="str">
        <f>IFERROR(AVERAGEIFS('HeartRate-2022-03-21-1647950188'!$B:$B,'HeartRate-2022-03-21-1647950188'!$A:$A,Data_Extraction!D$2,'HeartRate-2022-03-21-1647950188'!$C:$C,Data_Extraction!$A1379),"")</f>
        <v/>
      </c>
      <c r="E1379" t="str">
        <f>IFERROR(AVERAGEIFS('HeartRate-2022-03-21-1647950188'!$B:$B,'HeartRate-2022-03-21-1647950188'!$A:$A,Data_Extraction!E$2,'HeartRate-2022-03-21-1647950188'!$C:$C,Data_Extraction!$A1379),"")</f>
        <v/>
      </c>
      <c r="F1379" t="str">
        <f>IFERROR(AVERAGEIFS('HeartRate-2022-03-21-1647950188'!$B:$B,'HeartRate-2022-03-21-1647950188'!$A:$A,Data_Extraction!F$2,'HeartRate-2022-03-21-1647950188'!$C:$C,Data_Extraction!$A1379),"")</f>
        <v/>
      </c>
      <c r="G1379">
        <f>IFERROR(AVERAGEIFS('HeartRate-2022-03-21-1647950188'!$B:$B,'HeartRate-2022-03-21-1647950188'!$A:$A,Data_Extraction!G$2,'HeartRate-2022-03-21-1647950188'!$C:$C,Data_Extraction!$A1379),"")</f>
        <v>54</v>
      </c>
      <c r="H1379" t="str">
        <f>IFERROR(AVERAGEIFS('HeartRate-2022-03-21-1647950188'!$B:$B,'HeartRate-2022-03-21-1647950188'!$A:$A,Data_Extraction!H$2,'HeartRate-2022-03-21-1647950188'!$C:$C,Data_Extraction!$A1379),"")</f>
        <v/>
      </c>
      <c r="I1379" t="str">
        <f>IFERROR(AVERAGEIFS('HeartRate-2022-03-21-1647950188'!$B:$B,'HeartRate-2022-03-21-1647950188'!$A:$A,Data_Extraction!I$2,'HeartRate-2022-03-21-1647950188'!$C:$C,Data_Extraction!$A1379),"")</f>
        <v/>
      </c>
      <c r="J1379" s="8">
        <f t="shared" si="127"/>
        <v>54</v>
      </c>
      <c r="N1379" s="11">
        <f>Data_Extraction!A1379</f>
        <v>44635.56177083333</v>
      </c>
      <c r="O1379" s="15">
        <f t="shared" si="128"/>
        <v>44635</v>
      </c>
      <c r="P1379" s="16">
        <f t="shared" si="129"/>
        <v>0.56177083333333333</v>
      </c>
      <c r="Q1379" s="12">
        <f>IF(Data_Extraction!B1379="",Data_Extraction!$J1379*(Q$1),Data_Extraction!B1379)</f>
        <v>48.6</v>
      </c>
      <c r="R1379" s="12">
        <f>IF(Data_Extraction!C1379="",Data_Extraction!$J1379*(R$1),Data_Extraction!C1379)</f>
        <v>49.68</v>
      </c>
      <c r="S1379" s="12">
        <f>IF(Data_Extraction!D1379="",Data_Extraction!$J1379*(S$1),Data_Extraction!D1379)</f>
        <v>56.160000000000004</v>
      </c>
      <c r="T1379" s="12">
        <f>IF(Data_Extraction!E1379="",Data_Extraction!$J1379*(T$1),Data_Extraction!E1379)</f>
        <v>51.3</v>
      </c>
      <c r="U1379" s="12">
        <f>IF(Data_Extraction!F1379="",Data_Extraction!$J1379*(U$1),Data_Extraction!F1379)</f>
        <v>52.92</v>
      </c>
      <c r="V1379" s="12">
        <f>IF(Data_Extraction!G1379="",Data_Extraction!$J1379*(V$1),Data_Extraction!G1379)</f>
        <v>54</v>
      </c>
      <c r="W1379" s="12">
        <f>IF(Data_Extraction!H1379="",Data_Extraction!$J1379*(W$1),Data_Extraction!H1379)</f>
        <v>57.78</v>
      </c>
      <c r="X1379" s="12">
        <f>IF(Data_Extraction!I1379="",Data_Extraction!$J1379*(X$1),Data_Extraction!I1379)</f>
        <v>52.379999999999995</v>
      </c>
      <c r="Y1379" s="13">
        <f t="shared" si="126"/>
        <v>52.852500000000006</v>
      </c>
      <c r="Z1379" s="17" t="str">
        <f t="shared" si="130"/>
        <v>Break</v>
      </c>
      <c r="AA1379" s="14" t="str">
        <f>VLOOKUP($N1379,'HeartRate-2022-03-21-1647950188'!$C:$G,2,0)</f>
        <v>Hands on</v>
      </c>
      <c r="AB1379" s="14" t="str">
        <f>VLOOKUP($N1379,'HeartRate-2022-03-21-1647950188'!$C:$G,3,0)</f>
        <v>Off Campus</v>
      </c>
      <c r="AC1379" s="14" t="str">
        <f>VLOOKUP($N1379,'HeartRate-2022-03-21-1647950188'!$C:$G,4,0)</f>
        <v>Standing</v>
      </c>
      <c r="AD1379" s="14" t="str">
        <f>VLOOKUP($N1379,'HeartRate-2022-03-21-1647950188'!$C:$G,5,0)</f>
        <v>Technical Contexts</v>
      </c>
      <c r="AE1379">
        <f t="shared" si="131"/>
        <v>0</v>
      </c>
      <c r="AF1379" s="18">
        <v>44635</v>
      </c>
      <c r="AG1379" s="19">
        <v>0.56177083333333333</v>
      </c>
    </row>
    <row r="1380" spans="1:33" x14ac:dyDescent="0.3">
      <c r="A1380" s="5">
        <v>44635.561793981484</v>
      </c>
      <c r="B1380" t="str">
        <f>IFERROR(AVERAGEIFS('HeartRate-2022-03-21-1647950188'!$B:$B,'HeartRate-2022-03-21-1647950188'!$A:$A,Data_Extraction!B$2,'HeartRate-2022-03-21-1647950188'!$C:$C,Data_Extraction!$A1380),"")</f>
        <v/>
      </c>
      <c r="C1380" t="str">
        <f>IFERROR(AVERAGEIFS('HeartRate-2022-03-21-1647950188'!$B:$B,'HeartRate-2022-03-21-1647950188'!$A:$A,Data_Extraction!C$2,'HeartRate-2022-03-21-1647950188'!$C:$C,Data_Extraction!$A1380),"")</f>
        <v/>
      </c>
      <c r="D1380" t="str">
        <f>IFERROR(AVERAGEIFS('HeartRate-2022-03-21-1647950188'!$B:$B,'HeartRate-2022-03-21-1647950188'!$A:$A,Data_Extraction!D$2,'HeartRate-2022-03-21-1647950188'!$C:$C,Data_Extraction!$A1380),"")</f>
        <v/>
      </c>
      <c r="E1380" t="str">
        <f>IFERROR(AVERAGEIFS('HeartRate-2022-03-21-1647950188'!$B:$B,'HeartRate-2022-03-21-1647950188'!$A:$A,Data_Extraction!E$2,'HeartRate-2022-03-21-1647950188'!$C:$C,Data_Extraction!$A1380),"")</f>
        <v/>
      </c>
      <c r="F1380" t="str">
        <f>IFERROR(AVERAGEIFS('HeartRate-2022-03-21-1647950188'!$B:$B,'HeartRate-2022-03-21-1647950188'!$A:$A,Data_Extraction!F$2,'HeartRate-2022-03-21-1647950188'!$C:$C,Data_Extraction!$A1380),"")</f>
        <v/>
      </c>
      <c r="G1380">
        <f>IFERROR(AVERAGEIFS('HeartRate-2022-03-21-1647950188'!$B:$B,'HeartRate-2022-03-21-1647950188'!$A:$A,Data_Extraction!G$2,'HeartRate-2022-03-21-1647950188'!$C:$C,Data_Extraction!$A1380),"")</f>
        <v>53</v>
      </c>
      <c r="H1380" t="str">
        <f>IFERROR(AVERAGEIFS('HeartRate-2022-03-21-1647950188'!$B:$B,'HeartRate-2022-03-21-1647950188'!$A:$A,Data_Extraction!H$2,'HeartRate-2022-03-21-1647950188'!$C:$C,Data_Extraction!$A1380),"")</f>
        <v/>
      </c>
      <c r="I1380">
        <f>IFERROR(AVERAGEIFS('HeartRate-2022-03-21-1647950188'!$B:$B,'HeartRate-2022-03-21-1647950188'!$A:$A,Data_Extraction!I$2,'HeartRate-2022-03-21-1647950188'!$C:$C,Data_Extraction!$A1380),"")</f>
        <v>98</v>
      </c>
      <c r="J1380" s="8">
        <f t="shared" si="127"/>
        <v>75.5</v>
      </c>
      <c r="N1380" s="11">
        <f>Data_Extraction!A1380</f>
        <v>44635.561793981484</v>
      </c>
      <c r="O1380" s="15">
        <f t="shared" si="128"/>
        <v>44635</v>
      </c>
      <c r="P1380" s="16">
        <f t="shared" si="129"/>
        <v>0.56179398148148152</v>
      </c>
      <c r="Q1380" s="12">
        <f>IF(Data_Extraction!B1380="",Data_Extraction!$J1380*(Q$1),Data_Extraction!B1380)</f>
        <v>67.95</v>
      </c>
      <c r="R1380" s="12">
        <f>IF(Data_Extraction!C1380="",Data_Extraction!$J1380*(R$1),Data_Extraction!C1380)</f>
        <v>69.460000000000008</v>
      </c>
      <c r="S1380" s="12">
        <f>IF(Data_Extraction!D1380="",Data_Extraction!$J1380*(S$1),Data_Extraction!D1380)</f>
        <v>78.52</v>
      </c>
      <c r="T1380" s="12">
        <f>IF(Data_Extraction!E1380="",Data_Extraction!$J1380*(T$1),Data_Extraction!E1380)</f>
        <v>71.724999999999994</v>
      </c>
      <c r="U1380" s="12">
        <f>IF(Data_Extraction!F1380="",Data_Extraction!$J1380*(U$1),Data_Extraction!F1380)</f>
        <v>73.989999999999995</v>
      </c>
      <c r="V1380" s="12">
        <f>IF(Data_Extraction!G1380="",Data_Extraction!$J1380*(V$1),Data_Extraction!G1380)</f>
        <v>53</v>
      </c>
      <c r="W1380" s="12">
        <f>IF(Data_Extraction!H1380="",Data_Extraction!$J1380*(W$1),Data_Extraction!H1380)</f>
        <v>80.785000000000011</v>
      </c>
      <c r="X1380" s="12">
        <f>IF(Data_Extraction!I1380="",Data_Extraction!$J1380*(X$1),Data_Extraction!I1380)</f>
        <v>98</v>
      </c>
      <c r="Y1380" s="13">
        <f t="shared" si="126"/>
        <v>74.178750000000008</v>
      </c>
      <c r="Z1380" s="17" t="str">
        <f t="shared" si="130"/>
        <v>Break</v>
      </c>
      <c r="AA1380" s="14" t="str">
        <f>VLOOKUP($N1380,'HeartRate-2022-03-21-1647950188'!$C:$G,2,0)</f>
        <v>Hands on</v>
      </c>
      <c r="AB1380" s="14" t="str">
        <f>VLOOKUP($N1380,'HeartRate-2022-03-21-1647950188'!$C:$G,3,0)</f>
        <v>Off Campus</v>
      </c>
      <c r="AC1380" s="14" t="str">
        <f>VLOOKUP($N1380,'HeartRate-2022-03-21-1647950188'!$C:$G,4,0)</f>
        <v>Standing</v>
      </c>
      <c r="AD1380" s="14" t="str">
        <f>VLOOKUP($N1380,'HeartRate-2022-03-21-1647950188'!$C:$G,5,0)</f>
        <v>Technical Contexts</v>
      </c>
      <c r="AE1380">
        <f t="shared" si="131"/>
        <v>0</v>
      </c>
      <c r="AF1380" s="18">
        <v>44635</v>
      </c>
      <c r="AG1380" s="19">
        <v>0.56179398148148152</v>
      </c>
    </row>
    <row r="1381" spans="1:33" x14ac:dyDescent="0.3">
      <c r="A1381" s="5">
        <v>44635.561921296299</v>
      </c>
      <c r="B1381" t="str">
        <f>IFERROR(AVERAGEIFS('HeartRate-2022-03-21-1647950188'!$B:$B,'HeartRate-2022-03-21-1647950188'!$A:$A,Data_Extraction!B$2,'HeartRate-2022-03-21-1647950188'!$C:$C,Data_Extraction!$A1381),"")</f>
        <v/>
      </c>
      <c r="C1381" t="str">
        <f>IFERROR(AVERAGEIFS('HeartRate-2022-03-21-1647950188'!$B:$B,'HeartRate-2022-03-21-1647950188'!$A:$A,Data_Extraction!C$2,'HeartRate-2022-03-21-1647950188'!$C:$C,Data_Extraction!$A1381),"")</f>
        <v/>
      </c>
      <c r="D1381" t="str">
        <f>IFERROR(AVERAGEIFS('HeartRate-2022-03-21-1647950188'!$B:$B,'HeartRate-2022-03-21-1647950188'!$A:$A,Data_Extraction!D$2,'HeartRate-2022-03-21-1647950188'!$C:$C,Data_Extraction!$A1381),"")</f>
        <v/>
      </c>
      <c r="E1381" t="str">
        <f>IFERROR(AVERAGEIFS('HeartRate-2022-03-21-1647950188'!$B:$B,'HeartRate-2022-03-21-1647950188'!$A:$A,Data_Extraction!E$2,'HeartRate-2022-03-21-1647950188'!$C:$C,Data_Extraction!$A1381),"")</f>
        <v/>
      </c>
      <c r="F1381" t="str">
        <f>IFERROR(AVERAGEIFS('HeartRate-2022-03-21-1647950188'!$B:$B,'HeartRate-2022-03-21-1647950188'!$A:$A,Data_Extraction!F$2,'HeartRate-2022-03-21-1647950188'!$C:$C,Data_Extraction!$A1381),"")</f>
        <v/>
      </c>
      <c r="G1381">
        <f>IFERROR(AVERAGEIFS('HeartRate-2022-03-21-1647950188'!$B:$B,'HeartRate-2022-03-21-1647950188'!$A:$A,Data_Extraction!G$2,'HeartRate-2022-03-21-1647950188'!$C:$C,Data_Extraction!$A1381),"")</f>
        <v>61</v>
      </c>
      <c r="H1381" t="str">
        <f>IFERROR(AVERAGEIFS('HeartRate-2022-03-21-1647950188'!$B:$B,'HeartRate-2022-03-21-1647950188'!$A:$A,Data_Extraction!H$2,'HeartRate-2022-03-21-1647950188'!$C:$C,Data_Extraction!$A1381),"")</f>
        <v/>
      </c>
      <c r="I1381" t="str">
        <f>IFERROR(AVERAGEIFS('HeartRate-2022-03-21-1647950188'!$B:$B,'HeartRate-2022-03-21-1647950188'!$A:$A,Data_Extraction!I$2,'HeartRate-2022-03-21-1647950188'!$C:$C,Data_Extraction!$A1381),"")</f>
        <v/>
      </c>
      <c r="J1381" s="8">
        <f t="shared" si="127"/>
        <v>61</v>
      </c>
      <c r="N1381" s="11">
        <f>Data_Extraction!A1381</f>
        <v>44635.561921296299</v>
      </c>
      <c r="O1381" s="15">
        <f t="shared" si="128"/>
        <v>44635</v>
      </c>
      <c r="P1381" s="16">
        <f t="shared" si="129"/>
        <v>0.56192129629629628</v>
      </c>
      <c r="Q1381" s="12">
        <f>IF(Data_Extraction!B1381="",Data_Extraction!$J1381*(Q$1),Data_Extraction!B1381)</f>
        <v>54.9</v>
      </c>
      <c r="R1381" s="12">
        <f>IF(Data_Extraction!C1381="",Data_Extraction!$J1381*(R$1),Data_Extraction!C1381)</f>
        <v>56.120000000000005</v>
      </c>
      <c r="S1381" s="12">
        <f>IF(Data_Extraction!D1381="",Data_Extraction!$J1381*(S$1),Data_Extraction!D1381)</f>
        <v>63.440000000000005</v>
      </c>
      <c r="T1381" s="12">
        <f>IF(Data_Extraction!E1381="",Data_Extraction!$J1381*(T$1),Data_Extraction!E1381)</f>
        <v>57.949999999999996</v>
      </c>
      <c r="U1381" s="12">
        <f>IF(Data_Extraction!F1381="",Data_Extraction!$J1381*(U$1),Data_Extraction!F1381)</f>
        <v>59.78</v>
      </c>
      <c r="V1381" s="12">
        <f>IF(Data_Extraction!G1381="",Data_Extraction!$J1381*(V$1),Data_Extraction!G1381)</f>
        <v>61</v>
      </c>
      <c r="W1381" s="12">
        <f>IF(Data_Extraction!H1381="",Data_Extraction!$J1381*(W$1),Data_Extraction!H1381)</f>
        <v>65.27000000000001</v>
      </c>
      <c r="X1381" s="12">
        <f>IF(Data_Extraction!I1381="",Data_Extraction!$J1381*(X$1),Data_Extraction!I1381)</f>
        <v>59.17</v>
      </c>
      <c r="Y1381" s="13">
        <f t="shared" si="126"/>
        <v>59.703750000000007</v>
      </c>
      <c r="Z1381" s="17" t="str">
        <f t="shared" si="130"/>
        <v>Break</v>
      </c>
      <c r="AA1381" s="14" t="str">
        <f>VLOOKUP($N1381,'HeartRate-2022-03-21-1647950188'!$C:$G,2,0)</f>
        <v>Hands on</v>
      </c>
      <c r="AB1381" s="14" t="str">
        <f>VLOOKUP($N1381,'HeartRate-2022-03-21-1647950188'!$C:$G,3,0)</f>
        <v>Off Campus</v>
      </c>
      <c r="AC1381" s="14" t="str">
        <f>VLOOKUP($N1381,'HeartRate-2022-03-21-1647950188'!$C:$G,4,0)</f>
        <v>Standing</v>
      </c>
      <c r="AD1381" s="14" t="str">
        <f>VLOOKUP($N1381,'HeartRate-2022-03-21-1647950188'!$C:$G,5,0)</f>
        <v>Technical Contexts</v>
      </c>
      <c r="AE1381">
        <f t="shared" si="131"/>
        <v>0</v>
      </c>
      <c r="AF1381" s="18">
        <v>44635</v>
      </c>
      <c r="AG1381" s="19">
        <v>0.56192129629629628</v>
      </c>
    </row>
    <row r="1382" spans="1:33" x14ac:dyDescent="0.3">
      <c r="A1382" s="5">
        <v>44635.562488425923</v>
      </c>
      <c r="B1382" t="str">
        <f>IFERROR(AVERAGEIFS('HeartRate-2022-03-21-1647950188'!$B:$B,'HeartRate-2022-03-21-1647950188'!$A:$A,Data_Extraction!B$2,'HeartRate-2022-03-21-1647950188'!$C:$C,Data_Extraction!$A1382),"")</f>
        <v/>
      </c>
      <c r="C1382" t="str">
        <f>IFERROR(AVERAGEIFS('HeartRate-2022-03-21-1647950188'!$B:$B,'HeartRate-2022-03-21-1647950188'!$A:$A,Data_Extraction!C$2,'HeartRate-2022-03-21-1647950188'!$C:$C,Data_Extraction!$A1382),"")</f>
        <v/>
      </c>
      <c r="D1382" t="str">
        <f>IFERROR(AVERAGEIFS('HeartRate-2022-03-21-1647950188'!$B:$B,'HeartRate-2022-03-21-1647950188'!$A:$A,Data_Extraction!D$2,'HeartRate-2022-03-21-1647950188'!$C:$C,Data_Extraction!$A1382),"")</f>
        <v/>
      </c>
      <c r="E1382" t="str">
        <f>IFERROR(AVERAGEIFS('HeartRate-2022-03-21-1647950188'!$B:$B,'HeartRate-2022-03-21-1647950188'!$A:$A,Data_Extraction!E$2,'HeartRate-2022-03-21-1647950188'!$C:$C,Data_Extraction!$A1382),"")</f>
        <v/>
      </c>
      <c r="F1382" t="str">
        <f>IFERROR(AVERAGEIFS('HeartRate-2022-03-21-1647950188'!$B:$B,'HeartRate-2022-03-21-1647950188'!$A:$A,Data_Extraction!F$2,'HeartRate-2022-03-21-1647950188'!$C:$C,Data_Extraction!$A1382),"")</f>
        <v/>
      </c>
      <c r="G1382">
        <f>IFERROR(AVERAGEIFS('HeartRate-2022-03-21-1647950188'!$B:$B,'HeartRate-2022-03-21-1647950188'!$A:$A,Data_Extraction!G$2,'HeartRate-2022-03-21-1647950188'!$C:$C,Data_Extraction!$A1382),"")</f>
        <v>62</v>
      </c>
      <c r="H1382" t="str">
        <f>IFERROR(AVERAGEIFS('HeartRate-2022-03-21-1647950188'!$B:$B,'HeartRate-2022-03-21-1647950188'!$A:$A,Data_Extraction!H$2,'HeartRate-2022-03-21-1647950188'!$C:$C,Data_Extraction!$A1382),"")</f>
        <v/>
      </c>
      <c r="I1382">
        <f>IFERROR(AVERAGEIFS('HeartRate-2022-03-21-1647950188'!$B:$B,'HeartRate-2022-03-21-1647950188'!$A:$A,Data_Extraction!I$2,'HeartRate-2022-03-21-1647950188'!$C:$C,Data_Extraction!$A1382),"")</f>
        <v>95</v>
      </c>
      <c r="J1382" s="8">
        <f t="shared" si="127"/>
        <v>78.5</v>
      </c>
      <c r="N1382" s="11">
        <f>Data_Extraction!A1382</f>
        <v>44635.562488425923</v>
      </c>
      <c r="O1382" s="15">
        <f t="shared" si="128"/>
        <v>44635</v>
      </c>
      <c r="P1382" s="16">
        <f t="shared" si="129"/>
        <v>0.56248842592592596</v>
      </c>
      <c r="Q1382" s="12">
        <f>IF(Data_Extraction!B1382="",Data_Extraction!$J1382*(Q$1),Data_Extraction!B1382)</f>
        <v>70.650000000000006</v>
      </c>
      <c r="R1382" s="12">
        <f>IF(Data_Extraction!C1382="",Data_Extraction!$J1382*(R$1),Data_Extraction!C1382)</f>
        <v>72.22</v>
      </c>
      <c r="S1382" s="12">
        <f>IF(Data_Extraction!D1382="",Data_Extraction!$J1382*(S$1),Data_Extraction!D1382)</f>
        <v>81.64</v>
      </c>
      <c r="T1382" s="12">
        <f>IF(Data_Extraction!E1382="",Data_Extraction!$J1382*(T$1),Data_Extraction!E1382)</f>
        <v>74.575000000000003</v>
      </c>
      <c r="U1382" s="12">
        <f>IF(Data_Extraction!F1382="",Data_Extraction!$J1382*(U$1),Data_Extraction!F1382)</f>
        <v>76.929999999999993</v>
      </c>
      <c r="V1382" s="12">
        <f>IF(Data_Extraction!G1382="",Data_Extraction!$J1382*(V$1),Data_Extraction!G1382)</f>
        <v>62</v>
      </c>
      <c r="W1382" s="12">
        <f>IF(Data_Extraction!H1382="",Data_Extraction!$J1382*(W$1),Data_Extraction!H1382)</f>
        <v>83.995000000000005</v>
      </c>
      <c r="X1382" s="12">
        <f>IF(Data_Extraction!I1382="",Data_Extraction!$J1382*(X$1),Data_Extraction!I1382)</f>
        <v>95</v>
      </c>
      <c r="Y1382" s="13">
        <f t="shared" si="126"/>
        <v>77.126249999999999</v>
      </c>
      <c r="Z1382" s="17" t="str">
        <f t="shared" si="130"/>
        <v>Break</v>
      </c>
      <c r="AA1382" s="14" t="str">
        <f>VLOOKUP($N1382,'HeartRate-2022-03-21-1647950188'!$C:$G,2,0)</f>
        <v>Hands on</v>
      </c>
      <c r="AB1382" s="14" t="str">
        <f>VLOOKUP($N1382,'HeartRate-2022-03-21-1647950188'!$C:$G,3,0)</f>
        <v>Off Campus</v>
      </c>
      <c r="AC1382" s="14" t="str">
        <f>VLOOKUP($N1382,'HeartRate-2022-03-21-1647950188'!$C:$G,4,0)</f>
        <v>Standing</v>
      </c>
      <c r="AD1382" s="14" t="str">
        <f>VLOOKUP($N1382,'HeartRate-2022-03-21-1647950188'!$C:$G,5,0)</f>
        <v>Technical Contexts</v>
      </c>
      <c r="AE1382">
        <f t="shared" si="131"/>
        <v>0</v>
      </c>
      <c r="AF1382" s="18">
        <v>44635</v>
      </c>
      <c r="AG1382" s="19">
        <v>0.56248842592592596</v>
      </c>
    </row>
    <row r="1383" spans="1:33" x14ac:dyDescent="0.3">
      <c r="A1383" s="5">
        <v>44635.56318287037</v>
      </c>
      <c r="B1383" t="str">
        <f>IFERROR(AVERAGEIFS('HeartRate-2022-03-21-1647950188'!$B:$B,'HeartRate-2022-03-21-1647950188'!$A:$A,Data_Extraction!B$2,'HeartRate-2022-03-21-1647950188'!$C:$C,Data_Extraction!$A1383),"")</f>
        <v/>
      </c>
      <c r="C1383" t="str">
        <f>IFERROR(AVERAGEIFS('HeartRate-2022-03-21-1647950188'!$B:$B,'HeartRate-2022-03-21-1647950188'!$A:$A,Data_Extraction!C$2,'HeartRate-2022-03-21-1647950188'!$C:$C,Data_Extraction!$A1383),"")</f>
        <v/>
      </c>
      <c r="D1383" t="str">
        <f>IFERROR(AVERAGEIFS('HeartRate-2022-03-21-1647950188'!$B:$B,'HeartRate-2022-03-21-1647950188'!$A:$A,Data_Extraction!D$2,'HeartRate-2022-03-21-1647950188'!$C:$C,Data_Extraction!$A1383),"")</f>
        <v/>
      </c>
      <c r="E1383" t="str">
        <f>IFERROR(AVERAGEIFS('HeartRate-2022-03-21-1647950188'!$B:$B,'HeartRate-2022-03-21-1647950188'!$A:$A,Data_Extraction!E$2,'HeartRate-2022-03-21-1647950188'!$C:$C,Data_Extraction!$A1383),"")</f>
        <v/>
      </c>
      <c r="F1383" t="str">
        <f>IFERROR(AVERAGEIFS('HeartRate-2022-03-21-1647950188'!$B:$B,'HeartRate-2022-03-21-1647950188'!$A:$A,Data_Extraction!F$2,'HeartRate-2022-03-21-1647950188'!$C:$C,Data_Extraction!$A1383),"")</f>
        <v/>
      </c>
      <c r="G1383">
        <f>IFERROR(AVERAGEIFS('HeartRate-2022-03-21-1647950188'!$B:$B,'HeartRate-2022-03-21-1647950188'!$A:$A,Data_Extraction!G$2,'HeartRate-2022-03-21-1647950188'!$C:$C,Data_Extraction!$A1383),"")</f>
        <v>65</v>
      </c>
      <c r="H1383" t="str">
        <f>IFERROR(AVERAGEIFS('HeartRate-2022-03-21-1647950188'!$B:$B,'HeartRate-2022-03-21-1647950188'!$A:$A,Data_Extraction!H$2,'HeartRate-2022-03-21-1647950188'!$C:$C,Data_Extraction!$A1383),"")</f>
        <v/>
      </c>
      <c r="I1383">
        <f>IFERROR(AVERAGEIFS('HeartRate-2022-03-21-1647950188'!$B:$B,'HeartRate-2022-03-21-1647950188'!$A:$A,Data_Extraction!I$2,'HeartRate-2022-03-21-1647950188'!$C:$C,Data_Extraction!$A1383),"")</f>
        <v>96</v>
      </c>
      <c r="J1383" s="8">
        <f t="shared" si="127"/>
        <v>80.5</v>
      </c>
      <c r="N1383" s="11">
        <f>Data_Extraction!A1383</f>
        <v>44635.56318287037</v>
      </c>
      <c r="O1383" s="15">
        <f t="shared" si="128"/>
        <v>44635</v>
      </c>
      <c r="P1383" s="16">
        <f t="shared" si="129"/>
        <v>0.5631828703703704</v>
      </c>
      <c r="Q1383" s="12">
        <f>IF(Data_Extraction!B1383="",Data_Extraction!$J1383*(Q$1),Data_Extraction!B1383)</f>
        <v>72.45</v>
      </c>
      <c r="R1383" s="12">
        <f>IF(Data_Extraction!C1383="",Data_Extraction!$J1383*(R$1),Data_Extraction!C1383)</f>
        <v>74.06</v>
      </c>
      <c r="S1383" s="12">
        <f>IF(Data_Extraction!D1383="",Data_Extraction!$J1383*(S$1),Data_Extraction!D1383)</f>
        <v>83.72</v>
      </c>
      <c r="T1383" s="12">
        <f>IF(Data_Extraction!E1383="",Data_Extraction!$J1383*(T$1),Data_Extraction!E1383)</f>
        <v>76.474999999999994</v>
      </c>
      <c r="U1383" s="12">
        <f>IF(Data_Extraction!F1383="",Data_Extraction!$J1383*(U$1),Data_Extraction!F1383)</f>
        <v>78.89</v>
      </c>
      <c r="V1383" s="12">
        <f>IF(Data_Extraction!G1383="",Data_Extraction!$J1383*(V$1),Data_Extraction!G1383)</f>
        <v>65</v>
      </c>
      <c r="W1383" s="12">
        <f>IF(Data_Extraction!H1383="",Data_Extraction!$J1383*(W$1),Data_Extraction!H1383)</f>
        <v>86.135000000000005</v>
      </c>
      <c r="X1383" s="12">
        <f>IF(Data_Extraction!I1383="",Data_Extraction!$J1383*(X$1),Data_Extraction!I1383)</f>
        <v>96</v>
      </c>
      <c r="Y1383" s="13">
        <f t="shared" si="126"/>
        <v>79.091250000000002</v>
      </c>
      <c r="Z1383" s="17" t="str">
        <f t="shared" si="130"/>
        <v>Break</v>
      </c>
      <c r="AA1383" s="14" t="str">
        <f>VLOOKUP($N1383,'HeartRate-2022-03-21-1647950188'!$C:$G,2,0)</f>
        <v>Hands on</v>
      </c>
      <c r="AB1383" s="14" t="str">
        <f>VLOOKUP($N1383,'HeartRate-2022-03-21-1647950188'!$C:$G,3,0)</f>
        <v>Off Campus</v>
      </c>
      <c r="AC1383" s="14" t="str">
        <f>VLOOKUP($N1383,'HeartRate-2022-03-21-1647950188'!$C:$G,4,0)</f>
        <v>Standing</v>
      </c>
      <c r="AD1383" s="14" t="str">
        <f>VLOOKUP($N1383,'HeartRate-2022-03-21-1647950188'!$C:$G,5,0)</f>
        <v>Technical Contexts</v>
      </c>
      <c r="AE1383">
        <f t="shared" si="131"/>
        <v>0</v>
      </c>
      <c r="AF1383" s="18">
        <v>44635</v>
      </c>
      <c r="AG1383" s="19">
        <v>0.5631828703703704</v>
      </c>
    </row>
    <row r="1384" spans="1:33" x14ac:dyDescent="0.3">
      <c r="A1384" s="5">
        <v>44635.563194444447</v>
      </c>
      <c r="B1384">
        <f>IFERROR(AVERAGEIFS('HeartRate-2022-03-21-1647950188'!$B:$B,'HeartRate-2022-03-21-1647950188'!$A:$A,Data_Extraction!B$2,'HeartRate-2022-03-21-1647950188'!$C:$C,Data_Extraction!$A1384),"")</f>
        <v>102</v>
      </c>
      <c r="C1384" t="str">
        <f>IFERROR(AVERAGEIFS('HeartRate-2022-03-21-1647950188'!$B:$B,'HeartRate-2022-03-21-1647950188'!$A:$A,Data_Extraction!C$2,'HeartRate-2022-03-21-1647950188'!$C:$C,Data_Extraction!$A1384),"")</f>
        <v/>
      </c>
      <c r="D1384" t="str">
        <f>IFERROR(AVERAGEIFS('HeartRate-2022-03-21-1647950188'!$B:$B,'HeartRate-2022-03-21-1647950188'!$A:$A,Data_Extraction!D$2,'HeartRate-2022-03-21-1647950188'!$C:$C,Data_Extraction!$A1384),"")</f>
        <v/>
      </c>
      <c r="E1384" t="str">
        <f>IFERROR(AVERAGEIFS('HeartRate-2022-03-21-1647950188'!$B:$B,'HeartRate-2022-03-21-1647950188'!$A:$A,Data_Extraction!E$2,'HeartRate-2022-03-21-1647950188'!$C:$C,Data_Extraction!$A1384),"")</f>
        <v/>
      </c>
      <c r="F1384" t="str">
        <f>IFERROR(AVERAGEIFS('HeartRate-2022-03-21-1647950188'!$B:$B,'HeartRate-2022-03-21-1647950188'!$A:$A,Data_Extraction!F$2,'HeartRate-2022-03-21-1647950188'!$C:$C,Data_Extraction!$A1384),"")</f>
        <v/>
      </c>
      <c r="G1384" t="str">
        <f>IFERROR(AVERAGEIFS('HeartRate-2022-03-21-1647950188'!$B:$B,'HeartRate-2022-03-21-1647950188'!$A:$A,Data_Extraction!G$2,'HeartRate-2022-03-21-1647950188'!$C:$C,Data_Extraction!$A1384),"")</f>
        <v/>
      </c>
      <c r="H1384">
        <f>IFERROR(AVERAGEIFS('HeartRate-2022-03-21-1647950188'!$B:$B,'HeartRate-2022-03-21-1647950188'!$A:$A,Data_Extraction!H$2,'HeartRate-2022-03-21-1647950188'!$C:$C,Data_Extraction!$A1384),"")</f>
        <v>77</v>
      </c>
      <c r="I1384" t="str">
        <f>IFERROR(AVERAGEIFS('HeartRate-2022-03-21-1647950188'!$B:$B,'HeartRate-2022-03-21-1647950188'!$A:$A,Data_Extraction!I$2,'HeartRate-2022-03-21-1647950188'!$C:$C,Data_Extraction!$A1384),"")</f>
        <v/>
      </c>
      <c r="J1384" s="8">
        <f t="shared" si="127"/>
        <v>89.5</v>
      </c>
      <c r="N1384" s="11">
        <f>Data_Extraction!A1384</f>
        <v>44635.563194444447</v>
      </c>
      <c r="O1384" s="15">
        <f t="shared" si="128"/>
        <v>44635</v>
      </c>
      <c r="P1384" s="16">
        <f t="shared" si="129"/>
        <v>0.56319444444444444</v>
      </c>
      <c r="Q1384" s="12">
        <f>IF(Data_Extraction!B1384="",Data_Extraction!$J1384*(Q$1),Data_Extraction!B1384)</f>
        <v>102</v>
      </c>
      <c r="R1384" s="12">
        <f>IF(Data_Extraction!C1384="",Data_Extraction!$J1384*(R$1),Data_Extraction!C1384)</f>
        <v>82.34</v>
      </c>
      <c r="S1384" s="12">
        <f>IF(Data_Extraction!D1384="",Data_Extraction!$J1384*(S$1),Data_Extraction!D1384)</f>
        <v>93.08</v>
      </c>
      <c r="T1384" s="12">
        <f>IF(Data_Extraction!E1384="",Data_Extraction!$J1384*(T$1),Data_Extraction!E1384)</f>
        <v>85.024999999999991</v>
      </c>
      <c r="U1384" s="12">
        <f>IF(Data_Extraction!F1384="",Data_Extraction!$J1384*(U$1),Data_Extraction!F1384)</f>
        <v>87.71</v>
      </c>
      <c r="V1384" s="12">
        <f>IF(Data_Extraction!G1384="",Data_Extraction!$J1384*(V$1),Data_Extraction!G1384)</f>
        <v>81.445000000000007</v>
      </c>
      <c r="W1384" s="12">
        <f>IF(Data_Extraction!H1384="",Data_Extraction!$J1384*(W$1),Data_Extraction!H1384)</f>
        <v>77</v>
      </c>
      <c r="X1384" s="12">
        <f>IF(Data_Extraction!I1384="",Data_Extraction!$J1384*(X$1),Data_Extraction!I1384)</f>
        <v>86.814999999999998</v>
      </c>
      <c r="Y1384" s="13">
        <f t="shared" si="126"/>
        <v>86.926874999999995</v>
      </c>
      <c r="Z1384" s="17" t="str">
        <f t="shared" si="130"/>
        <v>Break</v>
      </c>
      <c r="AA1384" s="14" t="str">
        <f>VLOOKUP($N1384,'HeartRate-2022-03-21-1647950188'!$C:$G,2,0)</f>
        <v>Hands on</v>
      </c>
      <c r="AB1384" s="14" t="str">
        <f>VLOOKUP($N1384,'HeartRate-2022-03-21-1647950188'!$C:$G,3,0)</f>
        <v>Off Campus</v>
      </c>
      <c r="AC1384" s="14" t="str">
        <f>VLOOKUP($N1384,'HeartRate-2022-03-21-1647950188'!$C:$G,4,0)</f>
        <v>Standing</v>
      </c>
      <c r="AD1384" s="14" t="str">
        <f>VLOOKUP($N1384,'HeartRate-2022-03-21-1647950188'!$C:$G,5,0)</f>
        <v>Technical Contexts</v>
      </c>
      <c r="AE1384">
        <f t="shared" si="131"/>
        <v>0</v>
      </c>
      <c r="AF1384" s="18">
        <v>44635</v>
      </c>
      <c r="AG1384" s="19">
        <v>0.56319444444444444</v>
      </c>
    </row>
    <row r="1385" spans="1:33" x14ac:dyDescent="0.3">
      <c r="A1385" s="5">
        <v>44635.563877314817</v>
      </c>
      <c r="B1385" t="str">
        <f>IFERROR(AVERAGEIFS('HeartRate-2022-03-21-1647950188'!$B:$B,'HeartRate-2022-03-21-1647950188'!$A:$A,Data_Extraction!B$2,'HeartRate-2022-03-21-1647950188'!$C:$C,Data_Extraction!$A1385),"")</f>
        <v/>
      </c>
      <c r="C1385" t="str">
        <f>IFERROR(AVERAGEIFS('HeartRate-2022-03-21-1647950188'!$B:$B,'HeartRate-2022-03-21-1647950188'!$A:$A,Data_Extraction!C$2,'HeartRate-2022-03-21-1647950188'!$C:$C,Data_Extraction!$A1385),"")</f>
        <v/>
      </c>
      <c r="D1385" t="str">
        <f>IFERROR(AVERAGEIFS('HeartRate-2022-03-21-1647950188'!$B:$B,'HeartRate-2022-03-21-1647950188'!$A:$A,Data_Extraction!D$2,'HeartRate-2022-03-21-1647950188'!$C:$C,Data_Extraction!$A1385),"")</f>
        <v/>
      </c>
      <c r="E1385" t="str">
        <f>IFERROR(AVERAGEIFS('HeartRate-2022-03-21-1647950188'!$B:$B,'HeartRate-2022-03-21-1647950188'!$A:$A,Data_Extraction!E$2,'HeartRate-2022-03-21-1647950188'!$C:$C,Data_Extraction!$A1385),"")</f>
        <v/>
      </c>
      <c r="F1385" t="str">
        <f>IFERROR(AVERAGEIFS('HeartRate-2022-03-21-1647950188'!$B:$B,'HeartRate-2022-03-21-1647950188'!$A:$A,Data_Extraction!F$2,'HeartRate-2022-03-21-1647950188'!$C:$C,Data_Extraction!$A1385),"")</f>
        <v/>
      </c>
      <c r="G1385">
        <f>IFERROR(AVERAGEIFS('HeartRate-2022-03-21-1647950188'!$B:$B,'HeartRate-2022-03-21-1647950188'!$A:$A,Data_Extraction!G$2,'HeartRate-2022-03-21-1647950188'!$C:$C,Data_Extraction!$A1385),"")</f>
        <v>66</v>
      </c>
      <c r="H1385" t="str">
        <f>IFERROR(AVERAGEIFS('HeartRate-2022-03-21-1647950188'!$B:$B,'HeartRate-2022-03-21-1647950188'!$A:$A,Data_Extraction!H$2,'HeartRate-2022-03-21-1647950188'!$C:$C,Data_Extraction!$A1385),"")</f>
        <v/>
      </c>
      <c r="I1385">
        <f>IFERROR(AVERAGEIFS('HeartRate-2022-03-21-1647950188'!$B:$B,'HeartRate-2022-03-21-1647950188'!$A:$A,Data_Extraction!I$2,'HeartRate-2022-03-21-1647950188'!$C:$C,Data_Extraction!$A1385),"")</f>
        <v>97</v>
      </c>
      <c r="J1385" s="8">
        <f t="shared" si="127"/>
        <v>81.5</v>
      </c>
      <c r="N1385" s="11">
        <f>Data_Extraction!A1385</f>
        <v>44635.563877314817</v>
      </c>
      <c r="O1385" s="15">
        <f t="shared" si="128"/>
        <v>44635</v>
      </c>
      <c r="P1385" s="16">
        <f t="shared" si="129"/>
        <v>0.56387731481481485</v>
      </c>
      <c r="Q1385" s="12">
        <f>IF(Data_Extraction!B1385="",Data_Extraction!$J1385*(Q$1),Data_Extraction!B1385)</f>
        <v>73.350000000000009</v>
      </c>
      <c r="R1385" s="12">
        <f>IF(Data_Extraction!C1385="",Data_Extraction!$J1385*(R$1),Data_Extraction!C1385)</f>
        <v>74.98</v>
      </c>
      <c r="S1385" s="12">
        <f>IF(Data_Extraction!D1385="",Data_Extraction!$J1385*(S$1),Data_Extraction!D1385)</f>
        <v>84.76</v>
      </c>
      <c r="T1385" s="12">
        <f>IF(Data_Extraction!E1385="",Data_Extraction!$J1385*(T$1),Data_Extraction!E1385)</f>
        <v>77.424999999999997</v>
      </c>
      <c r="U1385" s="12">
        <f>IF(Data_Extraction!F1385="",Data_Extraction!$J1385*(U$1),Data_Extraction!F1385)</f>
        <v>79.87</v>
      </c>
      <c r="V1385" s="12">
        <f>IF(Data_Extraction!G1385="",Data_Extraction!$J1385*(V$1),Data_Extraction!G1385)</f>
        <v>66</v>
      </c>
      <c r="W1385" s="12">
        <f>IF(Data_Extraction!H1385="",Data_Extraction!$J1385*(W$1),Data_Extraction!H1385)</f>
        <v>87.204999999999998</v>
      </c>
      <c r="X1385" s="12">
        <f>IF(Data_Extraction!I1385="",Data_Extraction!$J1385*(X$1),Data_Extraction!I1385)</f>
        <v>97</v>
      </c>
      <c r="Y1385" s="13">
        <f t="shared" si="126"/>
        <v>80.073750000000004</v>
      </c>
      <c r="Z1385" s="17" t="str">
        <f t="shared" si="130"/>
        <v>Break</v>
      </c>
      <c r="AA1385" s="14" t="str">
        <f>VLOOKUP($N1385,'HeartRate-2022-03-21-1647950188'!$C:$G,2,0)</f>
        <v>Hands on</v>
      </c>
      <c r="AB1385" s="14" t="str">
        <f>VLOOKUP($N1385,'HeartRate-2022-03-21-1647950188'!$C:$G,3,0)</f>
        <v>Off Campus</v>
      </c>
      <c r="AC1385" s="14" t="str">
        <f>VLOOKUP($N1385,'HeartRate-2022-03-21-1647950188'!$C:$G,4,0)</f>
        <v>Standing</v>
      </c>
      <c r="AD1385" s="14" t="str">
        <f>VLOOKUP($N1385,'HeartRate-2022-03-21-1647950188'!$C:$G,5,0)</f>
        <v>Technical Contexts</v>
      </c>
      <c r="AE1385">
        <f t="shared" si="131"/>
        <v>0</v>
      </c>
      <c r="AF1385" s="18">
        <v>44635</v>
      </c>
      <c r="AG1385" s="19">
        <v>0.56387731481481485</v>
      </c>
    </row>
    <row r="1386" spans="1:33" x14ac:dyDescent="0.3">
      <c r="A1386" s="5">
        <v>44635.56454861111</v>
      </c>
      <c r="B1386" t="str">
        <f>IFERROR(AVERAGEIFS('HeartRate-2022-03-21-1647950188'!$B:$B,'HeartRate-2022-03-21-1647950188'!$A:$A,Data_Extraction!B$2,'HeartRate-2022-03-21-1647950188'!$C:$C,Data_Extraction!$A1386),"")</f>
        <v/>
      </c>
      <c r="C1386" t="str">
        <f>IFERROR(AVERAGEIFS('HeartRate-2022-03-21-1647950188'!$B:$B,'HeartRate-2022-03-21-1647950188'!$A:$A,Data_Extraction!C$2,'HeartRate-2022-03-21-1647950188'!$C:$C,Data_Extraction!$A1386),"")</f>
        <v/>
      </c>
      <c r="D1386" t="str">
        <f>IFERROR(AVERAGEIFS('HeartRate-2022-03-21-1647950188'!$B:$B,'HeartRate-2022-03-21-1647950188'!$A:$A,Data_Extraction!D$2,'HeartRate-2022-03-21-1647950188'!$C:$C,Data_Extraction!$A1386),"")</f>
        <v/>
      </c>
      <c r="E1386" t="str">
        <f>IFERROR(AVERAGEIFS('HeartRate-2022-03-21-1647950188'!$B:$B,'HeartRate-2022-03-21-1647950188'!$A:$A,Data_Extraction!E$2,'HeartRate-2022-03-21-1647950188'!$C:$C,Data_Extraction!$A1386),"")</f>
        <v/>
      </c>
      <c r="F1386" t="str">
        <f>IFERROR(AVERAGEIFS('HeartRate-2022-03-21-1647950188'!$B:$B,'HeartRate-2022-03-21-1647950188'!$A:$A,Data_Extraction!F$2,'HeartRate-2022-03-21-1647950188'!$C:$C,Data_Extraction!$A1386),"")</f>
        <v/>
      </c>
      <c r="G1386">
        <f>IFERROR(AVERAGEIFS('HeartRate-2022-03-21-1647950188'!$B:$B,'HeartRate-2022-03-21-1647950188'!$A:$A,Data_Extraction!G$2,'HeartRate-2022-03-21-1647950188'!$C:$C,Data_Extraction!$A1386),"")</f>
        <v>96</v>
      </c>
      <c r="H1386" t="str">
        <f>IFERROR(AVERAGEIFS('HeartRate-2022-03-21-1647950188'!$B:$B,'HeartRate-2022-03-21-1647950188'!$A:$A,Data_Extraction!H$2,'HeartRate-2022-03-21-1647950188'!$C:$C,Data_Extraction!$A1386),"")</f>
        <v/>
      </c>
      <c r="I1386" t="str">
        <f>IFERROR(AVERAGEIFS('HeartRate-2022-03-21-1647950188'!$B:$B,'HeartRate-2022-03-21-1647950188'!$A:$A,Data_Extraction!I$2,'HeartRate-2022-03-21-1647950188'!$C:$C,Data_Extraction!$A1386),"")</f>
        <v/>
      </c>
      <c r="J1386" s="8">
        <f t="shared" si="127"/>
        <v>96</v>
      </c>
      <c r="N1386" s="11">
        <f>Data_Extraction!A1386</f>
        <v>44635.56454861111</v>
      </c>
      <c r="O1386" s="15">
        <f t="shared" si="128"/>
        <v>44635</v>
      </c>
      <c r="P1386" s="16">
        <f t="shared" si="129"/>
        <v>0.5645486111111111</v>
      </c>
      <c r="Q1386" s="12">
        <f>IF(Data_Extraction!B1386="",Data_Extraction!$J1386*(Q$1),Data_Extraction!B1386)</f>
        <v>86.4</v>
      </c>
      <c r="R1386" s="12">
        <f>IF(Data_Extraction!C1386="",Data_Extraction!$J1386*(R$1),Data_Extraction!C1386)</f>
        <v>88.320000000000007</v>
      </c>
      <c r="S1386" s="12">
        <f>IF(Data_Extraction!D1386="",Data_Extraction!$J1386*(S$1),Data_Extraction!D1386)</f>
        <v>99.84</v>
      </c>
      <c r="T1386" s="12">
        <f>IF(Data_Extraction!E1386="",Data_Extraction!$J1386*(T$1),Data_Extraction!E1386)</f>
        <v>91.199999999999989</v>
      </c>
      <c r="U1386" s="12">
        <f>IF(Data_Extraction!F1386="",Data_Extraction!$J1386*(U$1),Data_Extraction!F1386)</f>
        <v>94.08</v>
      </c>
      <c r="V1386" s="12">
        <f>IF(Data_Extraction!G1386="",Data_Extraction!$J1386*(V$1),Data_Extraction!G1386)</f>
        <v>96</v>
      </c>
      <c r="W1386" s="12">
        <f>IF(Data_Extraction!H1386="",Data_Extraction!$J1386*(W$1),Data_Extraction!H1386)</f>
        <v>102.72</v>
      </c>
      <c r="X1386" s="12">
        <f>IF(Data_Extraction!I1386="",Data_Extraction!$J1386*(X$1),Data_Extraction!I1386)</f>
        <v>93.12</v>
      </c>
      <c r="Y1386" s="13">
        <f t="shared" si="126"/>
        <v>93.960000000000008</v>
      </c>
      <c r="Z1386" s="17" t="str">
        <f t="shared" si="130"/>
        <v>Break</v>
      </c>
      <c r="AA1386" s="14" t="str">
        <f>VLOOKUP($N1386,'HeartRate-2022-03-21-1647950188'!$C:$G,2,0)</f>
        <v>Hands on</v>
      </c>
      <c r="AB1386" s="14" t="str">
        <f>VLOOKUP($N1386,'HeartRate-2022-03-21-1647950188'!$C:$G,3,0)</f>
        <v>Off Campus</v>
      </c>
      <c r="AC1386" s="14" t="str">
        <f>VLOOKUP($N1386,'HeartRate-2022-03-21-1647950188'!$C:$G,4,0)</f>
        <v>Standing</v>
      </c>
      <c r="AD1386" s="14" t="str">
        <f>VLOOKUP($N1386,'HeartRate-2022-03-21-1647950188'!$C:$G,5,0)</f>
        <v>Technical Contexts</v>
      </c>
      <c r="AE1386">
        <f t="shared" si="131"/>
        <v>0</v>
      </c>
      <c r="AF1386" s="18">
        <v>44635</v>
      </c>
      <c r="AG1386" s="19">
        <v>0.5645486111111111</v>
      </c>
    </row>
    <row r="1387" spans="1:33" x14ac:dyDescent="0.3">
      <c r="A1387" s="5">
        <v>44635.564571759256</v>
      </c>
      <c r="B1387" t="str">
        <f>IFERROR(AVERAGEIFS('HeartRate-2022-03-21-1647950188'!$B:$B,'HeartRate-2022-03-21-1647950188'!$A:$A,Data_Extraction!B$2,'HeartRate-2022-03-21-1647950188'!$C:$C,Data_Extraction!$A1387),"")</f>
        <v/>
      </c>
      <c r="C1387" t="str">
        <f>IFERROR(AVERAGEIFS('HeartRate-2022-03-21-1647950188'!$B:$B,'HeartRate-2022-03-21-1647950188'!$A:$A,Data_Extraction!C$2,'HeartRate-2022-03-21-1647950188'!$C:$C,Data_Extraction!$A1387),"")</f>
        <v/>
      </c>
      <c r="D1387" t="str">
        <f>IFERROR(AVERAGEIFS('HeartRate-2022-03-21-1647950188'!$B:$B,'HeartRate-2022-03-21-1647950188'!$A:$A,Data_Extraction!D$2,'HeartRate-2022-03-21-1647950188'!$C:$C,Data_Extraction!$A1387),"")</f>
        <v/>
      </c>
      <c r="E1387" t="str">
        <f>IFERROR(AVERAGEIFS('HeartRate-2022-03-21-1647950188'!$B:$B,'HeartRate-2022-03-21-1647950188'!$A:$A,Data_Extraction!E$2,'HeartRate-2022-03-21-1647950188'!$C:$C,Data_Extraction!$A1387),"")</f>
        <v/>
      </c>
      <c r="F1387" t="str">
        <f>IFERROR(AVERAGEIFS('HeartRate-2022-03-21-1647950188'!$B:$B,'HeartRate-2022-03-21-1647950188'!$A:$A,Data_Extraction!F$2,'HeartRate-2022-03-21-1647950188'!$C:$C,Data_Extraction!$A1387),"")</f>
        <v/>
      </c>
      <c r="G1387">
        <f>IFERROR(AVERAGEIFS('HeartRate-2022-03-21-1647950188'!$B:$B,'HeartRate-2022-03-21-1647950188'!$A:$A,Data_Extraction!G$2,'HeartRate-2022-03-21-1647950188'!$C:$C,Data_Extraction!$A1387),"")</f>
        <v>87</v>
      </c>
      <c r="H1387" t="str">
        <f>IFERROR(AVERAGEIFS('HeartRate-2022-03-21-1647950188'!$B:$B,'HeartRate-2022-03-21-1647950188'!$A:$A,Data_Extraction!H$2,'HeartRate-2022-03-21-1647950188'!$C:$C,Data_Extraction!$A1387),"")</f>
        <v/>
      </c>
      <c r="I1387">
        <f>IFERROR(AVERAGEIFS('HeartRate-2022-03-21-1647950188'!$B:$B,'HeartRate-2022-03-21-1647950188'!$A:$A,Data_Extraction!I$2,'HeartRate-2022-03-21-1647950188'!$C:$C,Data_Extraction!$A1387),"")</f>
        <v>97</v>
      </c>
      <c r="J1387" s="8">
        <f t="shared" si="127"/>
        <v>92</v>
      </c>
      <c r="N1387" s="11">
        <f>Data_Extraction!A1387</f>
        <v>44635.564571759256</v>
      </c>
      <c r="O1387" s="15">
        <f t="shared" si="128"/>
        <v>44635</v>
      </c>
      <c r="P1387" s="16">
        <f t="shared" si="129"/>
        <v>0.56457175925925929</v>
      </c>
      <c r="Q1387" s="12">
        <f>IF(Data_Extraction!B1387="",Data_Extraction!$J1387*(Q$1),Data_Extraction!B1387)</f>
        <v>82.8</v>
      </c>
      <c r="R1387" s="12">
        <f>IF(Data_Extraction!C1387="",Data_Extraction!$J1387*(R$1),Data_Extraction!C1387)</f>
        <v>84.64</v>
      </c>
      <c r="S1387" s="12">
        <f>IF(Data_Extraction!D1387="",Data_Extraction!$J1387*(S$1),Data_Extraction!D1387)</f>
        <v>95.68</v>
      </c>
      <c r="T1387" s="12">
        <f>IF(Data_Extraction!E1387="",Data_Extraction!$J1387*(T$1),Data_Extraction!E1387)</f>
        <v>87.399999999999991</v>
      </c>
      <c r="U1387" s="12">
        <f>IF(Data_Extraction!F1387="",Data_Extraction!$J1387*(U$1),Data_Extraction!F1387)</f>
        <v>90.16</v>
      </c>
      <c r="V1387" s="12">
        <f>IF(Data_Extraction!G1387="",Data_Extraction!$J1387*(V$1),Data_Extraction!G1387)</f>
        <v>87</v>
      </c>
      <c r="W1387" s="12">
        <f>IF(Data_Extraction!H1387="",Data_Extraction!$J1387*(W$1),Data_Extraction!H1387)</f>
        <v>98.440000000000012</v>
      </c>
      <c r="X1387" s="12">
        <f>IF(Data_Extraction!I1387="",Data_Extraction!$J1387*(X$1),Data_Extraction!I1387)</f>
        <v>97</v>
      </c>
      <c r="Y1387" s="13">
        <f t="shared" si="126"/>
        <v>90.39</v>
      </c>
      <c r="Z1387" s="17" t="str">
        <f t="shared" si="130"/>
        <v>Break</v>
      </c>
      <c r="AA1387" s="14" t="str">
        <f>VLOOKUP($N1387,'HeartRate-2022-03-21-1647950188'!$C:$G,2,0)</f>
        <v>Hands on</v>
      </c>
      <c r="AB1387" s="14" t="str">
        <f>VLOOKUP($N1387,'HeartRate-2022-03-21-1647950188'!$C:$G,3,0)</f>
        <v>Off Campus</v>
      </c>
      <c r="AC1387" s="14" t="str">
        <f>VLOOKUP($N1387,'HeartRate-2022-03-21-1647950188'!$C:$G,4,0)</f>
        <v>Standing</v>
      </c>
      <c r="AD1387" s="14" t="str">
        <f>VLOOKUP($N1387,'HeartRate-2022-03-21-1647950188'!$C:$G,5,0)</f>
        <v>Technical Contexts</v>
      </c>
      <c r="AE1387">
        <f t="shared" si="131"/>
        <v>0</v>
      </c>
      <c r="AF1387" s="18">
        <v>44635</v>
      </c>
      <c r="AG1387" s="19">
        <v>0.56457175925925929</v>
      </c>
    </row>
    <row r="1388" spans="1:33" x14ac:dyDescent="0.3">
      <c r="A1388" s="5">
        <v>44635.564756944441</v>
      </c>
      <c r="B1388" t="str">
        <f>IFERROR(AVERAGEIFS('HeartRate-2022-03-21-1647950188'!$B:$B,'HeartRate-2022-03-21-1647950188'!$A:$A,Data_Extraction!B$2,'HeartRate-2022-03-21-1647950188'!$C:$C,Data_Extraction!$A1388),"")</f>
        <v/>
      </c>
      <c r="C1388" t="str">
        <f>IFERROR(AVERAGEIFS('HeartRate-2022-03-21-1647950188'!$B:$B,'HeartRate-2022-03-21-1647950188'!$A:$A,Data_Extraction!C$2,'HeartRate-2022-03-21-1647950188'!$C:$C,Data_Extraction!$A1388),"")</f>
        <v/>
      </c>
      <c r="D1388" t="str">
        <f>IFERROR(AVERAGEIFS('HeartRate-2022-03-21-1647950188'!$B:$B,'HeartRate-2022-03-21-1647950188'!$A:$A,Data_Extraction!D$2,'HeartRate-2022-03-21-1647950188'!$C:$C,Data_Extraction!$A1388),"")</f>
        <v/>
      </c>
      <c r="E1388" t="str">
        <f>IFERROR(AVERAGEIFS('HeartRate-2022-03-21-1647950188'!$B:$B,'HeartRate-2022-03-21-1647950188'!$A:$A,Data_Extraction!E$2,'HeartRate-2022-03-21-1647950188'!$C:$C,Data_Extraction!$A1388),"")</f>
        <v/>
      </c>
      <c r="F1388" t="str">
        <f>IFERROR(AVERAGEIFS('HeartRate-2022-03-21-1647950188'!$B:$B,'HeartRate-2022-03-21-1647950188'!$A:$A,Data_Extraction!F$2,'HeartRate-2022-03-21-1647950188'!$C:$C,Data_Extraction!$A1388),"")</f>
        <v/>
      </c>
      <c r="G1388">
        <f>IFERROR(AVERAGEIFS('HeartRate-2022-03-21-1647950188'!$B:$B,'HeartRate-2022-03-21-1647950188'!$A:$A,Data_Extraction!G$2,'HeartRate-2022-03-21-1647950188'!$C:$C,Data_Extraction!$A1388),"")</f>
        <v>100</v>
      </c>
      <c r="H1388" t="str">
        <f>IFERROR(AVERAGEIFS('HeartRate-2022-03-21-1647950188'!$B:$B,'HeartRate-2022-03-21-1647950188'!$A:$A,Data_Extraction!H$2,'HeartRate-2022-03-21-1647950188'!$C:$C,Data_Extraction!$A1388),"")</f>
        <v/>
      </c>
      <c r="I1388" t="str">
        <f>IFERROR(AVERAGEIFS('HeartRate-2022-03-21-1647950188'!$B:$B,'HeartRate-2022-03-21-1647950188'!$A:$A,Data_Extraction!I$2,'HeartRate-2022-03-21-1647950188'!$C:$C,Data_Extraction!$A1388),"")</f>
        <v/>
      </c>
      <c r="J1388" s="8">
        <f t="shared" si="127"/>
        <v>100</v>
      </c>
      <c r="N1388" s="11">
        <f>Data_Extraction!A1388</f>
        <v>44635.564756944441</v>
      </c>
      <c r="O1388" s="15">
        <f t="shared" si="128"/>
        <v>44635</v>
      </c>
      <c r="P1388" s="16">
        <f t="shared" si="129"/>
        <v>0.56475694444444446</v>
      </c>
      <c r="Q1388" s="12">
        <f>IF(Data_Extraction!B1388="",Data_Extraction!$J1388*(Q$1),Data_Extraction!B1388)</f>
        <v>90</v>
      </c>
      <c r="R1388" s="12">
        <f>IF(Data_Extraction!C1388="",Data_Extraction!$J1388*(R$1),Data_Extraction!C1388)</f>
        <v>92</v>
      </c>
      <c r="S1388" s="12">
        <f>IF(Data_Extraction!D1388="",Data_Extraction!$J1388*(S$1),Data_Extraction!D1388)</f>
        <v>104</v>
      </c>
      <c r="T1388" s="12">
        <f>IF(Data_Extraction!E1388="",Data_Extraction!$J1388*(T$1),Data_Extraction!E1388)</f>
        <v>95</v>
      </c>
      <c r="U1388" s="12">
        <f>IF(Data_Extraction!F1388="",Data_Extraction!$J1388*(U$1),Data_Extraction!F1388)</f>
        <v>98</v>
      </c>
      <c r="V1388" s="12">
        <f>IF(Data_Extraction!G1388="",Data_Extraction!$J1388*(V$1),Data_Extraction!G1388)</f>
        <v>100</v>
      </c>
      <c r="W1388" s="12">
        <f>IF(Data_Extraction!H1388="",Data_Extraction!$J1388*(W$1),Data_Extraction!H1388)</f>
        <v>107</v>
      </c>
      <c r="X1388" s="12">
        <f>IF(Data_Extraction!I1388="",Data_Extraction!$J1388*(X$1),Data_Extraction!I1388)</f>
        <v>97</v>
      </c>
      <c r="Y1388" s="13">
        <f t="shared" si="126"/>
        <v>97.875</v>
      </c>
      <c r="Z1388" s="17" t="str">
        <f t="shared" si="130"/>
        <v>Break</v>
      </c>
      <c r="AA1388" s="14" t="str">
        <f>VLOOKUP($N1388,'HeartRate-2022-03-21-1647950188'!$C:$G,2,0)</f>
        <v>Hands on</v>
      </c>
      <c r="AB1388" s="14" t="str">
        <f>VLOOKUP($N1388,'HeartRate-2022-03-21-1647950188'!$C:$G,3,0)</f>
        <v>Off Campus</v>
      </c>
      <c r="AC1388" s="14" t="str">
        <f>VLOOKUP($N1388,'HeartRate-2022-03-21-1647950188'!$C:$G,4,0)</f>
        <v>Standing</v>
      </c>
      <c r="AD1388" s="14" t="str">
        <f>VLOOKUP($N1388,'HeartRate-2022-03-21-1647950188'!$C:$G,5,0)</f>
        <v>Technical Contexts</v>
      </c>
      <c r="AE1388">
        <f t="shared" si="131"/>
        <v>0</v>
      </c>
      <c r="AF1388" s="18">
        <v>44635</v>
      </c>
      <c r="AG1388" s="19">
        <v>0.56475694444444446</v>
      </c>
    </row>
    <row r="1389" spans="1:33" x14ac:dyDescent="0.3">
      <c r="A1389" s="5">
        <v>44635.565266203703</v>
      </c>
      <c r="B1389" t="str">
        <f>IFERROR(AVERAGEIFS('HeartRate-2022-03-21-1647950188'!$B:$B,'HeartRate-2022-03-21-1647950188'!$A:$A,Data_Extraction!B$2,'HeartRate-2022-03-21-1647950188'!$C:$C,Data_Extraction!$A1389),"")</f>
        <v/>
      </c>
      <c r="C1389" t="str">
        <f>IFERROR(AVERAGEIFS('HeartRate-2022-03-21-1647950188'!$B:$B,'HeartRate-2022-03-21-1647950188'!$A:$A,Data_Extraction!C$2,'HeartRate-2022-03-21-1647950188'!$C:$C,Data_Extraction!$A1389),"")</f>
        <v/>
      </c>
      <c r="D1389" t="str">
        <f>IFERROR(AVERAGEIFS('HeartRate-2022-03-21-1647950188'!$B:$B,'HeartRate-2022-03-21-1647950188'!$A:$A,Data_Extraction!D$2,'HeartRate-2022-03-21-1647950188'!$C:$C,Data_Extraction!$A1389),"")</f>
        <v/>
      </c>
      <c r="E1389" t="str">
        <f>IFERROR(AVERAGEIFS('HeartRate-2022-03-21-1647950188'!$B:$B,'HeartRate-2022-03-21-1647950188'!$A:$A,Data_Extraction!E$2,'HeartRate-2022-03-21-1647950188'!$C:$C,Data_Extraction!$A1389),"")</f>
        <v/>
      </c>
      <c r="F1389" t="str">
        <f>IFERROR(AVERAGEIFS('HeartRate-2022-03-21-1647950188'!$B:$B,'HeartRate-2022-03-21-1647950188'!$A:$A,Data_Extraction!F$2,'HeartRate-2022-03-21-1647950188'!$C:$C,Data_Extraction!$A1389),"")</f>
        <v/>
      </c>
      <c r="G1389">
        <f>IFERROR(AVERAGEIFS('HeartRate-2022-03-21-1647950188'!$B:$B,'HeartRate-2022-03-21-1647950188'!$A:$A,Data_Extraction!G$2,'HeartRate-2022-03-21-1647950188'!$C:$C,Data_Extraction!$A1389),"")</f>
        <v>99</v>
      </c>
      <c r="H1389" t="str">
        <f>IFERROR(AVERAGEIFS('HeartRate-2022-03-21-1647950188'!$B:$B,'HeartRate-2022-03-21-1647950188'!$A:$A,Data_Extraction!H$2,'HeartRate-2022-03-21-1647950188'!$C:$C,Data_Extraction!$A1389),"")</f>
        <v/>
      </c>
      <c r="I1389">
        <f>IFERROR(AVERAGEIFS('HeartRate-2022-03-21-1647950188'!$B:$B,'HeartRate-2022-03-21-1647950188'!$A:$A,Data_Extraction!I$2,'HeartRate-2022-03-21-1647950188'!$C:$C,Data_Extraction!$A1389),"")</f>
        <v>94</v>
      </c>
      <c r="J1389" s="8">
        <f t="shared" si="127"/>
        <v>96.5</v>
      </c>
      <c r="N1389" s="11">
        <f>Data_Extraction!A1389</f>
        <v>44635.565266203703</v>
      </c>
      <c r="O1389" s="15">
        <f t="shared" si="128"/>
        <v>44635</v>
      </c>
      <c r="P1389" s="16">
        <f t="shared" si="129"/>
        <v>0.56526620370370373</v>
      </c>
      <c r="Q1389" s="12">
        <f>IF(Data_Extraction!B1389="",Data_Extraction!$J1389*(Q$1),Data_Extraction!B1389)</f>
        <v>86.850000000000009</v>
      </c>
      <c r="R1389" s="12">
        <f>IF(Data_Extraction!C1389="",Data_Extraction!$J1389*(R$1),Data_Extraction!C1389)</f>
        <v>88.78</v>
      </c>
      <c r="S1389" s="12">
        <f>IF(Data_Extraction!D1389="",Data_Extraction!$J1389*(S$1),Data_Extraction!D1389)</f>
        <v>100.36</v>
      </c>
      <c r="T1389" s="12">
        <f>IF(Data_Extraction!E1389="",Data_Extraction!$J1389*(T$1),Data_Extraction!E1389)</f>
        <v>91.674999999999997</v>
      </c>
      <c r="U1389" s="12">
        <f>IF(Data_Extraction!F1389="",Data_Extraction!$J1389*(U$1),Data_Extraction!F1389)</f>
        <v>94.57</v>
      </c>
      <c r="V1389" s="12">
        <f>IF(Data_Extraction!G1389="",Data_Extraction!$J1389*(V$1),Data_Extraction!G1389)</f>
        <v>99</v>
      </c>
      <c r="W1389" s="12">
        <f>IF(Data_Extraction!H1389="",Data_Extraction!$J1389*(W$1),Data_Extraction!H1389)</f>
        <v>103.25500000000001</v>
      </c>
      <c r="X1389" s="12">
        <f>IF(Data_Extraction!I1389="",Data_Extraction!$J1389*(X$1),Data_Extraction!I1389)</f>
        <v>94</v>
      </c>
      <c r="Y1389" s="13">
        <f t="shared" si="126"/>
        <v>94.811250000000001</v>
      </c>
      <c r="Z1389" s="17" t="str">
        <f t="shared" si="130"/>
        <v>Break</v>
      </c>
      <c r="AA1389" s="14" t="str">
        <f>VLOOKUP($N1389,'HeartRate-2022-03-21-1647950188'!$C:$G,2,0)</f>
        <v>Hands on</v>
      </c>
      <c r="AB1389" s="14" t="str">
        <f>VLOOKUP($N1389,'HeartRate-2022-03-21-1647950188'!$C:$G,3,0)</f>
        <v>Off Campus</v>
      </c>
      <c r="AC1389" s="14" t="str">
        <f>VLOOKUP($N1389,'HeartRate-2022-03-21-1647950188'!$C:$G,4,0)</f>
        <v>Standing</v>
      </c>
      <c r="AD1389" s="14" t="str">
        <f>VLOOKUP($N1389,'HeartRate-2022-03-21-1647950188'!$C:$G,5,0)</f>
        <v>Technical Contexts</v>
      </c>
      <c r="AE1389">
        <f t="shared" si="131"/>
        <v>0</v>
      </c>
      <c r="AF1389" s="18">
        <v>44635</v>
      </c>
      <c r="AG1389" s="19">
        <v>0.56526620370370373</v>
      </c>
    </row>
    <row r="1390" spans="1:33" x14ac:dyDescent="0.3">
      <c r="A1390" s="5">
        <v>44635.565960648149</v>
      </c>
      <c r="B1390" t="str">
        <f>IFERROR(AVERAGEIFS('HeartRate-2022-03-21-1647950188'!$B:$B,'HeartRate-2022-03-21-1647950188'!$A:$A,Data_Extraction!B$2,'HeartRate-2022-03-21-1647950188'!$C:$C,Data_Extraction!$A1390),"")</f>
        <v/>
      </c>
      <c r="C1390" t="str">
        <f>IFERROR(AVERAGEIFS('HeartRate-2022-03-21-1647950188'!$B:$B,'HeartRate-2022-03-21-1647950188'!$A:$A,Data_Extraction!C$2,'HeartRate-2022-03-21-1647950188'!$C:$C,Data_Extraction!$A1390),"")</f>
        <v/>
      </c>
      <c r="D1390" t="str">
        <f>IFERROR(AVERAGEIFS('HeartRate-2022-03-21-1647950188'!$B:$B,'HeartRate-2022-03-21-1647950188'!$A:$A,Data_Extraction!D$2,'HeartRate-2022-03-21-1647950188'!$C:$C,Data_Extraction!$A1390),"")</f>
        <v/>
      </c>
      <c r="E1390" t="str">
        <f>IFERROR(AVERAGEIFS('HeartRate-2022-03-21-1647950188'!$B:$B,'HeartRate-2022-03-21-1647950188'!$A:$A,Data_Extraction!E$2,'HeartRate-2022-03-21-1647950188'!$C:$C,Data_Extraction!$A1390),"")</f>
        <v/>
      </c>
      <c r="F1390" t="str">
        <f>IFERROR(AVERAGEIFS('HeartRate-2022-03-21-1647950188'!$B:$B,'HeartRate-2022-03-21-1647950188'!$A:$A,Data_Extraction!F$2,'HeartRate-2022-03-21-1647950188'!$C:$C,Data_Extraction!$A1390),"")</f>
        <v/>
      </c>
      <c r="G1390">
        <f>IFERROR(AVERAGEIFS('HeartRate-2022-03-21-1647950188'!$B:$B,'HeartRate-2022-03-21-1647950188'!$A:$A,Data_Extraction!G$2,'HeartRate-2022-03-21-1647950188'!$C:$C,Data_Extraction!$A1390),"")</f>
        <v>102</v>
      </c>
      <c r="H1390" t="str">
        <f>IFERROR(AVERAGEIFS('HeartRate-2022-03-21-1647950188'!$B:$B,'HeartRate-2022-03-21-1647950188'!$A:$A,Data_Extraction!H$2,'HeartRate-2022-03-21-1647950188'!$C:$C,Data_Extraction!$A1390),"")</f>
        <v/>
      </c>
      <c r="I1390">
        <f>IFERROR(AVERAGEIFS('HeartRate-2022-03-21-1647950188'!$B:$B,'HeartRate-2022-03-21-1647950188'!$A:$A,Data_Extraction!I$2,'HeartRate-2022-03-21-1647950188'!$C:$C,Data_Extraction!$A1390),"")</f>
        <v>94</v>
      </c>
      <c r="J1390" s="8">
        <f t="shared" si="127"/>
        <v>98</v>
      </c>
      <c r="N1390" s="11">
        <f>Data_Extraction!A1390</f>
        <v>44635.565960648149</v>
      </c>
      <c r="O1390" s="15">
        <f t="shared" si="128"/>
        <v>44635</v>
      </c>
      <c r="P1390" s="16">
        <f t="shared" si="129"/>
        <v>0.56596064814814817</v>
      </c>
      <c r="Q1390" s="12">
        <f>IF(Data_Extraction!B1390="",Data_Extraction!$J1390*(Q$1),Data_Extraction!B1390)</f>
        <v>88.2</v>
      </c>
      <c r="R1390" s="12">
        <f>IF(Data_Extraction!C1390="",Data_Extraction!$J1390*(R$1),Data_Extraction!C1390)</f>
        <v>90.160000000000011</v>
      </c>
      <c r="S1390" s="12">
        <f>IF(Data_Extraction!D1390="",Data_Extraction!$J1390*(S$1),Data_Extraction!D1390)</f>
        <v>101.92</v>
      </c>
      <c r="T1390" s="12">
        <f>IF(Data_Extraction!E1390="",Data_Extraction!$J1390*(T$1),Data_Extraction!E1390)</f>
        <v>93.1</v>
      </c>
      <c r="U1390" s="12">
        <f>IF(Data_Extraction!F1390="",Data_Extraction!$J1390*(U$1),Data_Extraction!F1390)</f>
        <v>96.039999999999992</v>
      </c>
      <c r="V1390" s="12">
        <f>IF(Data_Extraction!G1390="",Data_Extraction!$J1390*(V$1),Data_Extraction!G1390)</f>
        <v>102</v>
      </c>
      <c r="W1390" s="12">
        <f>IF(Data_Extraction!H1390="",Data_Extraction!$J1390*(W$1),Data_Extraction!H1390)</f>
        <v>104.86</v>
      </c>
      <c r="X1390" s="12">
        <f>IF(Data_Extraction!I1390="",Data_Extraction!$J1390*(X$1),Data_Extraction!I1390)</f>
        <v>94</v>
      </c>
      <c r="Y1390" s="13">
        <f t="shared" si="126"/>
        <v>96.284999999999997</v>
      </c>
      <c r="Z1390" s="17" t="str">
        <f t="shared" si="130"/>
        <v>Break</v>
      </c>
      <c r="AA1390" s="14" t="str">
        <f>VLOOKUP($N1390,'HeartRate-2022-03-21-1647950188'!$C:$G,2,0)</f>
        <v>Hands on</v>
      </c>
      <c r="AB1390" s="14" t="str">
        <f>VLOOKUP($N1390,'HeartRate-2022-03-21-1647950188'!$C:$G,3,0)</f>
        <v>Off Campus</v>
      </c>
      <c r="AC1390" s="14" t="str">
        <f>VLOOKUP($N1390,'HeartRate-2022-03-21-1647950188'!$C:$G,4,0)</f>
        <v>Standing</v>
      </c>
      <c r="AD1390" s="14" t="str">
        <f>VLOOKUP($N1390,'HeartRate-2022-03-21-1647950188'!$C:$G,5,0)</f>
        <v>Technical Contexts</v>
      </c>
      <c r="AE1390">
        <f t="shared" si="131"/>
        <v>0</v>
      </c>
      <c r="AF1390" s="18">
        <v>44635</v>
      </c>
      <c r="AG1390" s="19">
        <v>0.56596064814814817</v>
      </c>
    </row>
    <row r="1391" spans="1:33" x14ac:dyDescent="0.3">
      <c r="A1391" s="5">
        <v>44635.566655092596</v>
      </c>
      <c r="B1391" t="str">
        <f>IFERROR(AVERAGEIFS('HeartRate-2022-03-21-1647950188'!$B:$B,'HeartRate-2022-03-21-1647950188'!$A:$A,Data_Extraction!B$2,'HeartRate-2022-03-21-1647950188'!$C:$C,Data_Extraction!$A1391),"")</f>
        <v/>
      </c>
      <c r="C1391" t="str">
        <f>IFERROR(AVERAGEIFS('HeartRate-2022-03-21-1647950188'!$B:$B,'HeartRate-2022-03-21-1647950188'!$A:$A,Data_Extraction!C$2,'HeartRate-2022-03-21-1647950188'!$C:$C,Data_Extraction!$A1391),"")</f>
        <v/>
      </c>
      <c r="D1391" t="str">
        <f>IFERROR(AVERAGEIFS('HeartRate-2022-03-21-1647950188'!$B:$B,'HeartRate-2022-03-21-1647950188'!$A:$A,Data_Extraction!D$2,'HeartRate-2022-03-21-1647950188'!$C:$C,Data_Extraction!$A1391),"")</f>
        <v/>
      </c>
      <c r="E1391" t="str">
        <f>IFERROR(AVERAGEIFS('HeartRate-2022-03-21-1647950188'!$B:$B,'HeartRate-2022-03-21-1647950188'!$A:$A,Data_Extraction!E$2,'HeartRate-2022-03-21-1647950188'!$C:$C,Data_Extraction!$A1391),"")</f>
        <v/>
      </c>
      <c r="F1391" t="str">
        <f>IFERROR(AVERAGEIFS('HeartRate-2022-03-21-1647950188'!$B:$B,'HeartRate-2022-03-21-1647950188'!$A:$A,Data_Extraction!F$2,'HeartRate-2022-03-21-1647950188'!$C:$C,Data_Extraction!$A1391),"")</f>
        <v/>
      </c>
      <c r="G1391">
        <f>IFERROR(AVERAGEIFS('HeartRate-2022-03-21-1647950188'!$B:$B,'HeartRate-2022-03-21-1647950188'!$A:$A,Data_Extraction!G$2,'HeartRate-2022-03-21-1647950188'!$C:$C,Data_Extraction!$A1391),"")</f>
        <v>106</v>
      </c>
      <c r="H1391" t="str">
        <f>IFERROR(AVERAGEIFS('HeartRate-2022-03-21-1647950188'!$B:$B,'HeartRate-2022-03-21-1647950188'!$A:$A,Data_Extraction!H$2,'HeartRate-2022-03-21-1647950188'!$C:$C,Data_Extraction!$A1391),"")</f>
        <v/>
      </c>
      <c r="I1391">
        <f>IFERROR(AVERAGEIFS('HeartRate-2022-03-21-1647950188'!$B:$B,'HeartRate-2022-03-21-1647950188'!$A:$A,Data_Extraction!I$2,'HeartRate-2022-03-21-1647950188'!$C:$C,Data_Extraction!$A1391),"")</f>
        <v>96</v>
      </c>
      <c r="J1391" s="8">
        <f t="shared" si="127"/>
        <v>101</v>
      </c>
      <c r="N1391" s="11">
        <f>Data_Extraction!A1391</f>
        <v>44635.566655092596</v>
      </c>
      <c r="O1391" s="15">
        <f t="shared" si="128"/>
        <v>44635</v>
      </c>
      <c r="P1391" s="16">
        <f t="shared" si="129"/>
        <v>0.56665509259259261</v>
      </c>
      <c r="Q1391" s="12">
        <f>IF(Data_Extraction!B1391="",Data_Extraction!$J1391*(Q$1),Data_Extraction!B1391)</f>
        <v>90.9</v>
      </c>
      <c r="R1391" s="12">
        <f>IF(Data_Extraction!C1391="",Data_Extraction!$J1391*(R$1),Data_Extraction!C1391)</f>
        <v>92.92</v>
      </c>
      <c r="S1391" s="12">
        <f>IF(Data_Extraction!D1391="",Data_Extraction!$J1391*(S$1),Data_Extraction!D1391)</f>
        <v>105.04</v>
      </c>
      <c r="T1391" s="12">
        <f>IF(Data_Extraction!E1391="",Data_Extraction!$J1391*(T$1),Data_Extraction!E1391)</f>
        <v>95.949999999999989</v>
      </c>
      <c r="U1391" s="12">
        <f>IF(Data_Extraction!F1391="",Data_Extraction!$J1391*(U$1),Data_Extraction!F1391)</f>
        <v>98.98</v>
      </c>
      <c r="V1391" s="12">
        <f>IF(Data_Extraction!G1391="",Data_Extraction!$J1391*(V$1),Data_Extraction!G1391)</f>
        <v>106</v>
      </c>
      <c r="W1391" s="12">
        <f>IF(Data_Extraction!H1391="",Data_Extraction!$J1391*(W$1),Data_Extraction!H1391)</f>
        <v>108.07000000000001</v>
      </c>
      <c r="X1391" s="12">
        <f>IF(Data_Extraction!I1391="",Data_Extraction!$J1391*(X$1),Data_Extraction!I1391)</f>
        <v>96</v>
      </c>
      <c r="Y1391" s="13">
        <f t="shared" si="126"/>
        <v>99.232500000000002</v>
      </c>
      <c r="Z1391" s="17" t="str">
        <f t="shared" si="130"/>
        <v>Break</v>
      </c>
      <c r="AA1391" s="14" t="str">
        <f>VLOOKUP($N1391,'HeartRate-2022-03-21-1647950188'!$C:$G,2,0)</f>
        <v>Hands on</v>
      </c>
      <c r="AB1391" s="14" t="str">
        <f>VLOOKUP($N1391,'HeartRate-2022-03-21-1647950188'!$C:$G,3,0)</f>
        <v>Off Campus</v>
      </c>
      <c r="AC1391" s="14" t="str">
        <f>VLOOKUP($N1391,'HeartRate-2022-03-21-1647950188'!$C:$G,4,0)</f>
        <v>Standing</v>
      </c>
      <c r="AD1391" s="14" t="str">
        <f>VLOOKUP($N1391,'HeartRate-2022-03-21-1647950188'!$C:$G,5,0)</f>
        <v>Technical Contexts</v>
      </c>
      <c r="AE1391">
        <f t="shared" si="131"/>
        <v>0</v>
      </c>
      <c r="AF1391" s="18">
        <v>44635</v>
      </c>
      <c r="AG1391" s="19">
        <v>0.56665509259259261</v>
      </c>
    </row>
    <row r="1392" spans="1:33" x14ac:dyDescent="0.3">
      <c r="A1392" s="5">
        <v>44635.566666666666</v>
      </c>
      <c r="B1392">
        <f>IFERROR(AVERAGEIFS('HeartRate-2022-03-21-1647950188'!$B:$B,'HeartRate-2022-03-21-1647950188'!$A:$A,Data_Extraction!B$2,'HeartRate-2022-03-21-1647950188'!$C:$C,Data_Extraction!$A1392),"")</f>
        <v>107</v>
      </c>
      <c r="C1392" t="str">
        <f>IFERROR(AVERAGEIFS('HeartRate-2022-03-21-1647950188'!$B:$B,'HeartRate-2022-03-21-1647950188'!$A:$A,Data_Extraction!C$2,'HeartRate-2022-03-21-1647950188'!$C:$C,Data_Extraction!$A1392),"")</f>
        <v/>
      </c>
      <c r="D1392" t="str">
        <f>IFERROR(AVERAGEIFS('HeartRate-2022-03-21-1647950188'!$B:$B,'HeartRate-2022-03-21-1647950188'!$A:$A,Data_Extraction!D$2,'HeartRate-2022-03-21-1647950188'!$C:$C,Data_Extraction!$A1392),"")</f>
        <v/>
      </c>
      <c r="E1392" t="str">
        <f>IFERROR(AVERAGEIFS('HeartRate-2022-03-21-1647950188'!$B:$B,'HeartRate-2022-03-21-1647950188'!$A:$A,Data_Extraction!E$2,'HeartRate-2022-03-21-1647950188'!$C:$C,Data_Extraction!$A1392),"")</f>
        <v/>
      </c>
      <c r="F1392" t="str">
        <f>IFERROR(AVERAGEIFS('HeartRate-2022-03-21-1647950188'!$B:$B,'HeartRate-2022-03-21-1647950188'!$A:$A,Data_Extraction!F$2,'HeartRate-2022-03-21-1647950188'!$C:$C,Data_Extraction!$A1392),"")</f>
        <v/>
      </c>
      <c r="G1392" t="str">
        <f>IFERROR(AVERAGEIFS('HeartRate-2022-03-21-1647950188'!$B:$B,'HeartRate-2022-03-21-1647950188'!$A:$A,Data_Extraction!G$2,'HeartRate-2022-03-21-1647950188'!$C:$C,Data_Extraction!$A1392),"")</f>
        <v/>
      </c>
      <c r="H1392">
        <f>IFERROR(AVERAGEIFS('HeartRate-2022-03-21-1647950188'!$B:$B,'HeartRate-2022-03-21-1647950188'!$A:$A,Data_Extraction!H$2,'HeartRate-2022-03-21-1647950188'!$C:$C,Data_Extraction!$A1392),"")</f>
        <v>82</v>
      </c>
      <c r="I1392" t="str">
        <f>IFERROR(AVERAGEIFS('HeartRate-2022-03-21-1647950188'!$B:$B,'HeartRate-2022-03-21-1647950188'!$A:$A,Data_Extraction!I$2,'HeartRate-2022-03-21-1647950188'!$C:$C,Data_Extraction!$A1392),"")</f>
        <v/>
      </c>
      <c r="J1392" s="8">
        <f t="shared" si="127"/>
        <v>94.5</v>
      </c>
      <c r="N1392" s="11">
        <f>Data_Extraction!A1392</f>
        <v>44635.566666666666</v>
      </c>
      <c r="O1392" s="15">
        <f t="shared" si="128"/>
        <v>44635</v>
      </c>
      <c r="P1392" s="16">
        <f t="shared" si="129"/>
        <v>0.56666666666666665</v>
      </c>
      <c r="Q1392" s="12">
        <f>IF(Data_Extraction!B1392="",Data_Extraction!$J1392*(Q$1),Data_Extraction!B1392)</f>
        <v>107</v>
      </c>
      <c r="R1392" s="12">
        <f>IF(Data_Extraction!C1392="",Data_Extraction!$J1392*(R$1),Data_Extraction!C1392)</f>
        <v>86.94</v>
      </c>
      <c r="S1392" s="12">
        <f>IF(Data_Extraction!D1392="",Data_Extraction!$J1392*(S$1),Data_Extraction!D1392)</f>
        <v>98.28</v>
      </c>
      <c r="T1392" s="12">
        <f>IF(Data_Extraction!E1392="",Data_Extraction!$J1392*(T$1),Data_Extraction!E1392)</f>
        <v>89.774999999999991</v>
      </c>
      <c r="U1392" s="12">
        <f>IF(Data_Extraction!F1392="",Data_Extraction!$J1392*(U$1),Data_Extraction!F1392)</f>
        <v>92.61</v>
      </c>
      <c r="V1392" s="12">
        <f>IF(Data_Extraction!G1392="",Data_Extraction!$J1392*(V$1),Data_Extraction!G1392)</f>
        <v>85.995000000000005</v>
      </c>
      <c r="W1392" s="12">
        <f>IF(Data_Extraction!H1392="",Data_Extraction!$J1392*(W$1),Data_Extraction!H1392)</f>
        <v>82</v>
      </c>
      <c r="X1392" s="12">
        <f>IF(Data_Extraction!I1392="",Data_Extraction!$J1392*(X$1),Data_Extraction!I1392)</f>
        <v>91.664999999999992</v>
      </c>
      <c r="Y1392" s="13">
        <f t="shared" si="126"/>
        <v>91.783124999999998</v>
      </c>
      <c r="Z1392" s="17" t="str">
        <f t="shared" si="130"/>
        <v>Break</v>
      </c>
      <c r="AA1392" s="14" t="str">
        <f>VLOOKUP($N1392,'HeartRate-2022-03-21-1647950188'!$C:$G,2,0)</f>
        <v>Break</v>
      </c>
      <c r="AB1392" s="14" t="str">
        <f>VLOOKUP($N1392,'HeartRate-2022-03-21-1647950188'!$C:$G,3,0)</f>
        <v>Off Campus</v>
      </c>
      <c r="AC1392" s="14" t="str">
        <f>VLOOKUP($N1392,'HeartRate-2022-03-21-1647950188'!$C:$G,4,0)</f>
        <v>Sitting</v>
      </c>
      <c r="AD1392" s="14" t="str">
        <f>VLOOKUP($N1392,'HeartRate-2022-03-21-1647950188'!$C:$G,5,0)</f>
        <v>Technical Contexts</v>
      </c>
      <c r="AE1392">
        <f t="shared" si="131"/>
        <v>0</v>
      </c>
      <c r="AF1392" s="18">
        <v>44635</v>
      </c>
      <c r="AG1392" s="19">
        <v>0.56666666666666665</v>
      </c>
    </row>
    <row r="1393" spans="1:33" x14ac:dyDescent="0.3">
      <c r="A1393" s="5">
        <v>44635.567060185182</v>
      </c>
      <c r="B1393" t="str">
        <f>IFERROR(AVERAGEIFS('HeartRate-2022-03-21-1647950188'!$B:$B,'HeartRate-2022-03-21-1647950188'!$A:$A,Data_Extraction!B$2,'HeartRate-2022-03-21-1647950188'!$C:$C,Data_Extraction!$A1393),"")</f>
        <v/>
      </c>
      <c r="C1393" t="str">
        <f>IFERROR(AVERAGEIFS('HeartRate-2022-03-21-1647950188'!$B:$B,'HeartRate-2022-03-21-1647950188'!$A:$A,Data_Extraction!C$2,'HeartRate-2022-03-21-1647950188'!$C:$C,Data_Extraction!$A1393),"")</f>
        <v/>
      </c>
      <c r="D1393" t="str">
        <f>IFERROR(AVERAGEIFS('HeartRate-2022-03-21-1647950188'!$B:$B,'HeartRate-2022-03-21-1647950188'!$A:$A,Data_Extraction!D$2,'HeartRate-2022-03-21-1647950188'!$C:$C,Data_Extraction!$A1393),"")</f>
        <v/>
      </c>
      <c r="E1393" t="str">
        <f>IFERROR(AVERAGEIFS('HeartRate-2022-03-21-1647950188'!$B:$B,'HeartRate-2022-03-21-1647950188'!$A:$A,Data_Extraction!E$2,'HeartRate-2022-03-21-1647950188'!$C:$C,Data_Extraction!$A1393),"")</f>
        <v/>
      </c>
      <c r="F1393" t="str">
        <f>IFERROR(AVERAGEIFS('HeartRate-2022-03-21-1647950188'!$B:$B,'HeartRate-2022-03-21-1647950188'!$A:$A,Data_Extraction!F$2,'HeartRate-2022-03-21-1647950188'!$C:$C,Data_Extraction!$A1393),"")</f>
        <v/>
      </c>
      <c r="G1393">
        <f>IFERROR(AVERAGEIFS('HeartRate-2022-03-21-1647950188'!$B:$B,'HeartRate-2022-03-21-1647950188'!$A:$A,Data_Extraction!G$2,'HeartRate-2022-03-21-1647950188'!$C:$C,Data_Extraction!$A1393),"")</f>
        <v>113</v>
      </c>
      <c r="H1393" t="str">
        <f>IFERROR(AVERAGEIFS('HeartRate-2022-03-21-1647950188'!$B:$B,'HeartRate-2022-03-21-1647950188'!$A:$A,Data_Extraction!H$2,'HeartRate-2022-03-21-1647950188'!$C:$C,Data_Extraction!$A1393),"")</f>
        <v/>
      </c>
      <c r="I1393" t="str">
        <f>IFERROR(AVERAGEIFS('HeartRate-2022-03-21-1647950188'!$B:$B,'HeartRate-2022-03-21-1647950188'!$A:$A,Data_Extraction!I$2,'HeartRate-2022-03-21-1647950188'!$C:$C,Data_Extraction!$A1393),"")</f>
        <v/>
      </c>
      <c r="J1393" s="8">
        <f t="shared" si="127"/>
        <v>113</v>
      </c>
      <c r="N1393" s="11">
        <f>Data_Extraction!A1393</f>
        <v>44635.567060185182</v>
      </c>
      <c r="O1393" s="15">
        <f t="shared" si="128"/>
        <v>44635</v>
      </c>
      <c r="P1393" s="16">
        <f t="shared" si="129"/>
        <v>0.56706018518518519</v>
      </c>
      <c r="Q1393" s="12">
        <f>IF(Data_Extraction!B1393="",Data_Extraction!$J1393*(Q$1),Data_Extraction!B1393)</f>
        <v>101.7</v>
      </c>
      <c r="R1393" s="12">
        <f>IF(Data_Extraction!C1393="",Data_Extraction!$J1393*(R$1),Data_Extraction!C1393)</f>
        <v>103.96000000000001</v>
      </c>
      <c r="S1393" s="12">
        <f>IF(Data_Extraction!D1393="",Data_Extraction!$J1393*(S$1),Data_Extraction!D1393)</f>
        <v>117.52000000000001</v>
      </c>
      <c r="T1393" s="12">
        <f>IF(Data_Extraction!E1393="",Data_Extraction!$J1393*(T$1),Data_Extraction!E1393)</f>
        <v>107.35</v>
      </c>
      <c r="U1393" s="12">
        <f>IF(Data_Extraction!F1393="",Data_Extraction!$J1393*(U$1),Data_Extraction!F1393)</f>
        <v>110.74</v>
      </c>
      <c r="V1393" s="12">
        <f>IF(Data_Extraction!G1393="",Data_Extraction!$J1393*(V$1),Data_Extraction!G1393)</f>
        <v>113</v>
      </c>
      <c r="W1393" s="12">
        <f>IF(Data_Extraction!H1393="",Data_Extraction!$J1393*(W$1),Data_Extraction!H1393)</f>
        <v>120.91000000000001</v>
      </c>
      <c r="X1393" s="12">
        <f>IF(Data_Extraction!I1393="",Data_Extraction!$J1393*(X$1),Data_Extraction!I1393)</f>
        <v>109.61</v>
      </c>
      <c r="Y1393" s="13">
        <f t="shared" si="126"/>
        <v>110.59875000000001</v>
      </c>
      <c r="Z1393" s="17" t="str">
        <f t="shared" si="130"/>
        <v>Break</v>
      </c>
      <c r="AA1393" s="14" t="str">
        <f>VLOOKUP($N1393,'HeartRate-2022-03-21-1647950188'!$C:$G,2,0)</f>
        <v>Break</v>
      </c>
      <c r="AB1393" s="14" t="str">
        <f>VLOOKUP($N1393,'HeartRate-2022-03-21-1647950188'!$C:$G,3,0)</f>
        <v>Off Campus</v>
      </c>
      <c r="AC1393" s="14" t="str">
        <f>VLOOKUP($N1393,'HeartRate-2022-03-21-1647950188'!$C:$G,4,0)</f>
        <v>Sitting</v>
      </c>
      <c r="AD1393" s="14" t="str">
        <f>VLOOKUP($N1393,'HeartRate-2022-03-21-1647950188'!$C:$G,5,0)</f>
        <v>Technical Contexts</v>
      </c>
      <c r="AE1393">
        <f t="shared" si="131"/>
        <v>0</v>
      </c>
      <c r="AF1393" s="18">
        <v>44635</v>
      </c>
      <c r="AG1393" s="19">
        <v>0.56706018518518519</v>
      </c>
    </row>
    <row r="1394" spans="1:33" x14ac:dyDescent="0.3">
      <c r="A1394" s="5">
        <v>44635.56726851852</v>
      </c>
      <c r="B1394" t="str">
        <f>IFERROR(AVERAGEIFS('HeartRate-2022-03-21-1647950188'!$B:$B,'HeartRate-2022-03-21-1647950188'!$A:$A,Data_Extraction!B$2,'HeartRate-2022-03-21-1647950188'!$C:$C,Data_Extraction!$A1394),"")</f>
        <v/>
      </c>
      <c r="C1394" t="str">
        <f>IFERROR(AVERAGEIFS('HeartRate-2022-03-21-1647950188'!$B:$B,'HeartRate-2022-03-21-1647950188'!$A:$A,Data_Extraction!C$2,'HeartRate-2022-03-21-1647950188'!$C:$C,Data_Extraction!$A1394),"")</f>
        <v/>
      </c>
      <c r="D1394" t="str">
        <f>IFERROR(AVERAGEIFS('HeartRate-2022-03-21-1647950188'!$B:$B,'HeartRate-2022-03-21-1647950188'!$A:$A,Data_Extraction!D$2,'HeartRate-2022-03-21-1647950188'!$C:$C,Data_Extraction!$A1394),"")</f>
        <v/>
      </c>
      <c r="E1394" t="str">
        <f>IFERROR(AVERAGEIFS('HeartRate-2022-03-21-1647950188'!$B:$B,'HeartRate-2022-03-21-1647950188'!$A:$A,Data_Extraction!E$2,'HeartRate-2022-03-21-1647950188'!$C:$C,Data_Extraction!$A1394),"")</f>
        <v/>
      </c>
      <c r="F1394" t="str">
        <f>IFERROR(AVERAGEIFS('HeartRate-2022-03-21-1647950188'!$B:$B,'HeartRate-2022-03-21-1647950188'!$A:$A,Data_Extraction!F$2,'HeartRate-2022-03-21-1647950188'!$C:$C,Data_Extraction!$A1394),"")</f>
        <v/>
      </c>
      <c r="G1394">
        <f>IFERROR(AVERAGEIFS('HeartRate-2022-03-21-1647950188'!$B:$B,'HeartRate-2022-03-21-1647950188'!$A:$A,Data_Extraction!G$2,'HeartRate-2022-03-21-1647950188'!$C:$C,Data_Extraction!$A1394),"")</f>
        <v>106</v>
      </c>
      <c r="H1394" t="str">
        <f>IFERROR(AVERAGEIFS('HeartRate-2022-03-21-1647950188'!$B:$B,'HeartRate-2022-03-21-1647950188'!$A:$A,Data_Extraction!H$2,'HeartRate-2022-03-21-1647950188'!$C:$C,Data_Extraction!$A1394),"")</f>
        <v/>
      </c>
      <c r="I1394" t="str">
        <f>IFERROR(AVERAGEIFS('HeartRate-2022-03-21-1647950188'!$B:$B,'HeartRate-2022-03-21-1647950188'!$A:$A,Data_Extraction!I$2,'HeartRate-2022-03-21-1647950188'!$C:$C,Data_Extraction!$A1394),"")</f>
        <v/>
      </c>
      <c r="J1394" s="8">
        <f t="shared" si="127"/>
        <v>106</v>
      </c>
      <c r="N1394" s="11">
        <f>Data_Extraction!A1394</f>
        <v>44635.56726851852</v>
      </c>
      <c r="O1394" s="15">
        <f t="shared" si="128"/>
        <v>44635</v>
      </c>
      <c r="P1394" s="16">
        <f t="shared" si="129"/>
        <v>0.56726851851851856</v>
      </c>
      <c r="Q1394" s="12">
        <f>IF(Data_Extraction!B1394="",Data_Extraction!$J1394*(Q$1),Data_Extraction!B1394)</f>
        <v>95.4</v>
      </c>
      <c r="R1394" s="12">
        <f>IF(Data_Extraction!C1394="",Data_Extraction!$J1394*(R$1),Data_Extraction!C1394)</f>
        <v>97.52000000000001</v>
      </c>
      <c r="S1394" s="12">
        <f>IF(Data_Extraction!D1394="",Data_Extraction!$J1394*(S$1),Data_Extraction!D1394)</f>
        <v>110.24000000000001</v>
      </c>
      <c r="T1394" s="12">
        <f>IF(Data_Extraction!E1394="",Data_Extraction!$J1394*(T$1),Data_Extraction!E1394)</f>
        <v>100.69999999999999</v>
      </c>
      <c r="U1394" s="12">
        <f>IF(Data_Extraction!F1394="",Data_Extraction!$J1394*(U$1),Data_Extraction!F1394)</f>
        <v>103.88</v>
      </c>
      <c r="V1394" s="12">
        <f>IF(Data_Extraction!G1394="",Data_Extraction!$J1394*(V$1),Data_Extraction!G1394)</f>
        <v>106</v>
      </c>
      <c r="W1394" s="12">
        <f>IF(Data_Extraction!H1394="",Data_Extraction!$J1394*(W$1),Data_Extraction!H1394)</f>
        <v>113.42</v>
      </c>
      <c r="X1394" s="12">
        <f>IF(Data_Extraction!I1394="",Data_Extraction!$J1394*(X$1),Data_Extraction!I1394)</f>
        <v>102.82</v>
      </c>
      <c r="Y1394" s="13">
        <f t="shared" si="126"/>
        <v>103.7475</v>
      </c>
      <c r="Z1394" s="17" t="str">
        <f t="shared" si="130"/>
        <v>Break</v>
      </c>
      <c r="AA1394" s="14" t="str">
        <f>VLOOKUP($N1394,'HeartRate-2022-03-21-1647950188'!$C:$G,2,0)</f>
        <v>Break</v>
      </c>
      <c r="AB1394" s="14" t="str">
        <f>VLOOKUP($N1394,'HeartRate-2022-03-21-1647950188'!$C:$G,3,0)</f>
        <v>Off Campus</v>
      </c>
      <c r="AC1394" s="14" t="str">
        <f>VLOOKUP($N1394,'HeartRate-2022-03-21-1647950188'!$C:$G,4,0)</f>
        <v>Sitting</v>
      </c>
      <c r="AD1394" s="14" t="str">
        <f>VLOOKUP($N1394,'HeartRate-2022-03-21-1647950188'!$C:$G,5,0)</f>
        <v>Technical Contexts</v>
      </c>
      <c r="AE1394">
        <f t="shared" si="131"/>
        <v>0</v>
      </c>
      <c r="AF1394" s="18">
        <v>44635</v>
      </c>
      <c r="AG1394" s="19">
        <v>0.56726851851851856</v>
      </c>
    </row>
    <row r="1395" spans="1:33" x14ac:dyDescent="0.3">
      <c r="A1395" s="5">
        <v>44635.567349537036</v>
      </c>
      <c r="B1395" t="str">
        <f>IFERROR(AVERAGEIFS('HeartRate-2022-03-21-1647950188'!$B:$B,'HeartRate-2022-03-21-1647950188'!$A:$A,Data_Extraction!B$2,'HeartRate-2022-03-21-1647950188'!$C:$C,Data_Extraction!$A1395),"")</f>
        <v/>
      </c>
      <c r="C1395" t="str">
        <f>IFERROR(AVERAGEIFS('HeartRate-2022-03-21-1647950188'!$B:$B,'HeartRate-2022-03-21-1647950188'!$A:$A,Data_Extraction!C$2,'HeartRate-2022-03-21-1647950188'!$C:$C,Data_Extraction!$A1395),"")</f>
        <v/>
      </c>
      <c r="D1395" t="str">
        <f>IFERROR(AVERAGEIFS('HeartRate-2022-03-21-1647950188'!$B:$B,'HeartRate-2022-03-21-1647950188'!$A:$A,Data_Extraction!D$2,'HeartRate-2022-03-21-1647950188'!$C:$C,Data_Extraction!$A1395),"")</f>
        <v/>
      </c>
      <c r="E1395" t="str">
        <f>IFERROR(AVERAGEIFS('HeartRate-2022-03-21-1647950188'!$B:$B,'HeartRate-2022-03-21-1647950188'!$A:$A,Data_Extraction!E$2,'HeartRate-2022-03-21-1647950188'!$C:$C,Data_Extraction!$A1395),"")</f>
        <v/>
      </c>
      <c r="F1395" t="str">
        <f>IFERROR(AVERAGEIFS('HeartRate-2022-03-21-1647950188'!$B:$B,'HeartRate-2022-03-21-1647950188'!$A:$A,Data_Extraction!F$2,'HeartRate-2022-03-21-1647950188'!$C:$C,Data_Extraction!$A1395),"")</f>
        <v/>
      </c>
      <c r="G1395">
        <f>IFERROR(AVERAGEIFS('HeartRate-2022-03-21-1647950188'!$B:$B,'HeartRate-2022-03-21-1647950188'!$A:$A,Data_Extraction!G$2,'HeartRate-2022-03-21-1647950188'!$C:$C,Data_Extraction!$A1395),"")</f>
        <v>108</v>
      </c>
      <c r="H1395" t="str">
        <f>IFERROR(AVERAGEIFS('HeartRate-2022-03-21-1647950188'!$B:$B,'HeartRate-2022-03-21-1647950188'!$A:$A,Data_Extraction!H$2,'HeartRate-2022-03-21-1647950188'!$C:$C,Data_Extraction!$A1395),"")</f>
        <v/>
      </c>
      <c r="I1395">
        <f>IFERROR(AVERAGEIFS('HeartRate-2022-03-21-1647950188'!$B:$B,'HeartRate-2022-03-21-1647950188'!$A:$A,Data_Extraction!I$2,'HeartRate-2022-03-21-1647950188'!$C:$C,Data_Extraction!$A1395),"")</f>
        <v>102</v>
      </c>
      <c r="J1395" s="8">
        <f t="shared" si="127"/>
        <v>105</v>
      </c>
      <c r="N1395" s="11">
        <f>Data_Extraction!A1395</f>
        <v>44635.567349537036</v>
      </c>
      <c r="O1395" s="15">
        <f t="shared" si="128"/>
        <v>44635</v>
      </c>
      <c r="P1395" s="16">
        <f t="shared" si="129"/>
        <v>0.56734953703703705</v>
      </c>
      <c r="Q1395" s="12">
        <f>IF(Data_Extraction!B1395="",Data_Extraction!$J1395*(Q$1),Data_Extraction!B1395)</f>
        <v>94.5</v>
      </c>
      <c r="R1395" s="12">
        <f>IF(Data_Extraction!C1395="",Data_Extraction!$J1395*(R$1),Data_Extraction!C1395)</f>
        <v>96.600000000000009</v>
      </c>
      <c r="S1395" s="12">
        <f>IF(Data_Extraction!D1395="",Data_Extraction!$J1395*(S$1),Data_Extraction!D1395)</f>
        <v>109.2</v>
      </c>
      <c r="T1395" s="12">
        <f>IF(Data_Extraction!E1395="",Data_Extraction!$J1395*(T$1),Data_Extraction!E1395)</f>
        <v>99.75</v>
      </c>
      <c r="U1395" s="12">
        <f>IF(Data_Extraction!F1395="",Data_Extraction!$J1395*(U$1),Data_Extraction!F1395)</f>
        <v>102.89999999999999</v>
      </c>
      <c r="V1395" s="12">
        <f>IF(Data_Extraction!G1395="",Data_Extraction!$J1395*(V$1),Data_Extraction!G1395)</f>
        <v>108</v>
      </c>
      <c r="W1395" s="12">
        <f>IF(Data_Extraction!H1395="",Data_Extraction!$J1395*(W$1),Data_Extraction!H1395)</f>
        <v>112.35000000000001</v>
      </c>
      <c r="X1395" s="12">
        <f>IF(Data_Extraction!I1395="",Data_Extraction!$J1395*(X$1),Data_Extraction!I1395)</f>
        <v>102</v>
      </c>
      <c r="Y1395" s="13">
        <f t="shared" si="126"/>
        <v>103.16250000000001</v>
      </c>
      <c r="Z1395" s="17" t="str">
        <f t="shared" si="130"/>
        <v>Break</v>
      </c>
      <c r="AA1395" s="14" t="str">
        <f>VLOOKUP($N1395,'HeartRate-2022-03-21-1647950188'!$C:$G,2,0)</f>
        <v>Break</v>
      </c>
      <c r="AB1395" s="14" t="str">
        <f>VLOOKUP($N1395,'HeartRate-2022-03-21-1647950188'!$C:$G,3,0)</f>
        <v>Off Campus</v>
      </c>
      <c r="AC1395" s="14" t="str">
        <f>VLOOKUP($N1395,'HeartRate-2022-03-21-1647950188'!$C:$G,4,0)</f>
        <v>Sitting</v>
      </c>
      <c r="AD1395" s="14" t="str">
        <f>VLOOKUP($N1395,'HeartRate-2022-03-21-1647950188'!$C:$G,5,0)</f>
        <v>Technical Contexts</v>
      </c>
      <c r="AE1395">
        <f t="shared" si="131"/>
        <v>0</v>
      </c>
      <c r="AF1395" s="18">
        <v>44635</v>
      </c>
      <c r="AG1395" s="19">
        <v>0.56734953703703705</v>
      </c>
    </row>
    <row r="1396" spans="1:33" x14ac:dyDescent="0.3">
      <c r="A1396" s="5">
        <v>44635.568043981482</v>
      </c>
      <c r="B1396" t="str">
        <f>IFERROR(AVERAGEIFS('HeartRate-2022-03-21-1647950188'!$B:$B,'HeartRate-2022-03-21-1647950188'!$A:$A,Data_Extraction!B$2,'HeartRate-2022-03-21-1647950188'!$C:$C,Data_Extraction!$A1396),"")</f>
        <v/>
      </c>
      <c r="C1396" t="str">
        <f>IFERROR(AVERAGEIFS('HeartRate-2022-03-21-1647950188'!$B:$B,'HeartRate-2022-03-21-1647950188'!$A:$A,Data_Extraction!C$2,'HeartRate-2022-03-21-1647950188'!$C:$C,Data_Extraction!$A1396),"")</f>
        <v/>
      </c>
      <c r="D1396" t="str">
        <f>IFERROR(AVERAGEIFS('HeartRate-2022-03-21-1647950188'!$B:$B,'HeartRate-2022-03-21-1647950188'!$A:$A,Data_Extraction!D$2,'HeartRate-2022-03-21-1647950188'!$C:$C,Data_Extraction!$A1396),"")</f>
        <v/>
      </c>
      <c r="E1396" t="str">
        <f>IFERROR(AVERAGEIFS('HeartRate-2022-03-21-1647950188'!$B:$B,'HeartRate-2022-03-21-1647950188'!$A:$A,Data_Extraction!E$2,'HeartRate-2022-03-21-1647950188'!$C:$C,Data_Extraction!$A1396),"")</f>
        <v/>
      </c>
      <c r="F1396" t="str">
        <f>IFERROR(AVERAGEIFS('HeartRate-2022-03-21-1647950188'!$B:$B,'HeartRate-2022-03-21-1647950188'!$A:$A,Data_Extraction!F$2,'HeartRate-2022-03-21-1647950188'!$C:$C,Data_Extraction!$A1396),"")</f>
        <v/>
      </c>
      <c r="G1396">
        <f>IFERROR(AVERAGEIFS('HeartRate-2022-03-21-1647950188'!$B:$B,'HeartRate-2022-03-21-1647950188'!$A:$A,Data_Extraction!G$2,'HeartRate-2022-03-21-1647950188'!$C:$C,Data_Extraction!$A1396),"")</f>
        <v>113</v>
      </c>
      <c r="H1396" t="str">
        <f>IFERROR(AVERAGEIFS('HeartRate-2022-03-21-1647950188'!$B:$B,'HeartRate-2022-03-21-1647950188'!$A:$A,Data_Extraction!H$2,'HeartRate-2022-03-21-1647950188'!$C:$C,Data_Extraction!$A1396),"")</f>
        <v/>
      </c>
      <c r="I1396">
        <f>IFERROR(AVERAGEIFS('HeartRate-2022-03-21-1647950188'!$B:$B,'HeartRate-2022-03-21-1647950188'!$A:$A,Data_Extraction!I$2,'HeartRate-2022-03-21-1647950188'!$C:$C,Data_Extraction!$A1396),"")</f>
        <v>101</v>
      </c>
      <c r="J1396" s="8">
        <f t="shared" si="127"/>
        <v>107</v>
      </c>
      <c r="N1396" s="11">
        <f>Data_Extraction!A1396</f>
        <v>44635.568043981482</v>
      </c>
      <c r="O1396" s="15">
        <f t="shared" si="128"/>
        <v>44635</v>
      </c>
      <c r="P1396" s="16">
        <f t="shared" si="129"/>
        <v>0.5680439814814815</v>
      </c>
      <c r="Q1396" s="12">
        <f>IF(Data_Extraction!B1396="",Data_Extraction!$J1396*(Q$1),Data_Extraction!B1396)</f>
        <v>96.3</v>
      </c>
      <c r="R1396" s="12">
        <f>IF(Data_Extraction!C1396="",Data_Extraction!$J1396*(R$1),Data_Extraction!C1396)</f>
        <v>98.44</v>
      </c>
      <c r="S1396" s="12">
        <f>IF(Data_Extraction!D1396="",Data_Extraction!$J1396*(S$1),Data_Extraction!D1396)</f>
        <v>111.28</v>
      </c>
      <c r="T1396" s="12">
        <f>IF(Data_Extraction!E1396="",Data_Extraction!$J1396*(T$1),Data_Extraction!E1396)</f>
        <v>101.64999999999999</v>
      </c>
      <c r="U1396" s="12">
        <f>IF(Data_Extraction!F1396="",Data_Extraction!$J1396*(U$1),Data_Extraction!F1396)</f>
        <v>104.86</v>
      </c>
      <c r="V1396" s="12">
        <f>IF(Data_Extraction!G1396="",Data_Extraction!$J1396*(V$1),Data_Extraction!G1396)</f>
        <v>113</v>
      </c>
      <c r="W1396" s="12">
        <f>IF(Data_Extraction!H1396="",Data_Extraction!$J1396*(W$1),Data_Extraction!H1396)</f>
        <v>114.49000000000001</v>
      </c>
      <c r="X1396" s="12">
        <f>IF(Data_Extraction!I1396="",Data_Extraction!$J1396*(X$1),Data_Extraction!I1396)</f>
        <v>101</v>
      </c>
      <c r="Y1396" s="13">
        <f t="shared" si="126"/>
        <v>105.1275</v>
      </c>
      <c r="Z1396" s="17" t="str">
        <f t="shared" si="130"/>
        <v>Break</v>
      </c>
      <c r="AA1396" s="14" t="str">
        <f>VLOOKUP($N1396,'HeartRate-2022-03-21-1647950188'!$C:$G,2,0)</f>
        <v>Break</v>
      </c>
      <c r="AB1396" s="14" t="str">
        <f>VLOOKUP($N1396,'HeartRate-2022-03-21-1647950188'!$C:$G,3,0)</f>
        <v>Off Campus</v>
      </c>
      <c r="AC1396" s="14" t="str">
        <f>VLOOKUP($N1396,'HeartRate-2022-03-21-1647950188'!$C:$G,4,0)</f>
        <v>Sitting</v>
      </c>
      <c r="AD1396" s="14" t="str">
        <f>VLOOKUP($N1396,'HeartRate-2022-03-21-1647950188'!$C:$G,5,0)</f>
        <v>Technical Contexts</v>
      </c>
      <c r="AE1396">
        <f t="shared" si="131"/>
        <v>0</v>
      </c>
      <c r="AF1396" s="18">
        <v>44635</v>
      </c>
      <c r="AG1396" s="19">
        <v>0.5680439814814815</v>
      </c>
    </row>
    <row r="1397" spans="1:33" x14ac:dyDescent="0.3">
      <c r="A1397" s="5">
        <v>44635.568379629629</v>
      </c>
      <c r="B1397" t="str">
        <f>IFERROR(AVERAGEIFS('HeartRate-2022-03-21-1647950188'!$B:$B,'HeartRate-2022-03-21-1647950188'!$A:$A,Data_Extraction!B$2,'HeartRate-2022-03-21-1647950188'!$C:$C,Data_Extraction!$A1397),"")</f>
        <v/>
      </c>
      <c r="C1397" t="str">
        <f>IFERROR(AVERAGEIFS('HeartRate-2022-03-21-1647950188'!$B:$B,'HeartRate-2022-03-21-1647950188'!$A:$A,Data_Extraction!C$2,'HeartRate-2022-03-21-1647950188'!$C:$C,Data_Extraction!$A1397),"")</f>
        <v/>
      </c>
      <c r="D1397" t="str">
        <f>IFERROR(AVERAGEIFS('HeartRate-2022-03-21-1647950188'!$B:$B,'HeartRate-2022-03-21-1647950188'!$A:$A,Data_Extraction!D$2,'HeartRate-2022-03-21-1647950188'!$C:$C,Data_Extraction!$A1397),"")</f>
        <v/>
      </c>
      <c r="E1397" t="str">
        <f>IFERROR(AVERAGEIFS('HeartRate-2022-03-21-1647950188'!$B:$B,'HeartRate-2022-03-21-1647950188'!$A:$A,Data_Extraction!E$2,'HeartRate-2022-03-21-1647950188'!$C:$C,Data_Extraction!$A1397),"")</f>
        <v/>
      </c>
      <c r="F1397" t="str">
        <f>IFERROR(AVERAGEIFS('HeartRate-2022-03-21-1647950188'!$B:$B,'HeartRate-2022-03-21-1647950188'!$A:$A,Data_Extraction!F$2,'HeartRate-2022-03-21-1647950188'!$C:$C,Data_Extraction!$A1397),"")</f>
        <v/>
      </c>
      <c r="G1397">
        <f>IFERROR(AVERAGEIFS('HeartRate-2022-03-21-1647950188'!$B:$B,'HeartRate-2022-03-21-1647950188'!$A:$A,Data_Extraction!G$2,'HeartRate-2022-03-21-1647950188'!$C:$C,Data_Extraction!$A1397),"")</f>
        <v>108</v>
      </c>
      <c r="H1397" t="str">
        <f>IFERROR(AVERAGEIFS('HeartRate-2022-03-21-1647950188'!$B:$B,'HeartRate-2022-03-21-1647950188'!$A:$A,Data_Extraction!H$2,'HeartRate-2022-03-21-1647950188'!$C:$C,Data_Extraction!$A1397),"")</f>
        <v/>
      </c>
      <c r="I1397" t="str">
        <f>IFERROR(AVERAGEIFS('HeartRate-2022-03-21-1647950188'!$B:$B,'HeartRate-2022-03-21-1647950188'!$A:$A,Data_Extraction!I$2,'HeartRate-2022-03-21-1647950188'!$C:$C,Data_Extraction!$A1397),"")</f>
        <v/>
      </c>
      <c r="J1397" s="8">
        <f t="shared" si="127"/>
        <v>108</v>
      </c>
      <c r="N1397" s="11">
        <f>Data_Extraction!A1397</f>
        <v>44635.568379629629</v>
      </c>
      <c r="O1397" s="15">
        <f t="shared" si="128"/>
        <v>44635</v>
      </c>
      <c r="P1397" s="16">
        <f t="shared" si="129"/>
        <v>0.56837962962962962</v>
      </c>
      <c r="Q1397" s="12">
        <f>IF(Data_Extraction!B1397="",Data_Extraction!$J1397*(Q$1),Data_Extraction!B1397)</f>
        <v>97.2</v>
      </c>
      <c r="R1397" s="12">
        <f>IF(Data_Extraction!C1397="",Data_Extraction!$J1397*(R$1),Data_Extraction!C1397)</f>
        <v>99.36</v>
      </c>
      <c r="S1397" s="12">
        <f>IF(Data_Extraction!D1397="",Data_Extraction!$J1397*(S$1),Data_Extraction!D1397)</f>
        <v>112.32000000000001</v>
      </c>
      <c r="T1397" s="12">
        <f>IF(Data_Extraction!E1397="",Data_Extraction!$J1397*(T$1),Data_Extraction!E1397)</f>
        <v>102.6</v>
      </c>
      <c r="U1397" s="12">
        <f>IF(Data_Extraction!F1397="",Data_Extraction!$J1397*(U$1),Data_Extraction!F1397)</f>
        <v>105.84</v>
      </c>
      <c r="V1397" s="12">
        <f>IF(Data_Extraction!G1397="",Data_Extraction!$J1397*(V$1),Data_Extraction!G1397)</f>
        <v>108</v>
      </c>
      <c r="W1397" s="12">
        <f>IF(Data_Extraction!H1397="",Data_Extraction!$J1397*(W$1),Data_Extraction!H1397)</f>
        <v>115.56</v>
      </c>
      <c r="X1397" s="12">
        <f>IF(Data_Extraction!I1397="",Data_Extraction!$J1397*(X$1),Data_Extraction!I1397)</f>
        <v>104.75999999999999</v>
      </c>
      <c r="Y1397" s="13">
        <f t="shared" si="126"/>
        <v>105.70500000000001</v>
      </c>
      <c r="Z1397" s="17" t="str">
        <f t="shared" si="130"/>
        <v>Break</v>
      </c>
      <c r="AA1397" s="14" t="str">
        <f>VLOOKUP($N1397,'HeartRate-2022-03-21-1647950188'!$C:$G,2,0)</f>
        <v>Break</v>
      </c>
      <c r="AB1397" s="14" t="str">
        <f>VLOOKUP($N1397,'HeartRate-2022-03-21-1647950188'!$C:$G,3,0)</f>
        <v>Off Campus</v>
      </c>
      <c r="AC1397" s="14" t="str">
        <f>VLOOKUP($N1397,'HeartRate-2022-03-21-1647950188'!$C:$G,4,0)</f>
        <v>Sitting</v>
      </c>
      <c r="AD1397" s="14" t="str">
        <f>VLOOKUP($N1397,'HeartRate-2022-03-21-1647950188'!$C:$G,5,0)</f>
        <v>Technical Contexts</v>
      </c>
      <c r="AE1397">
        <f t="shared" si="131"/>
        <v>0</v>
      </c>
      <c r="AF1397" s="18">
        <v>44635</v>
      </c>
      <c r="AG1397" s="19">
        <v>0.56837962962962962</v>
      </c>
    </row>
    <row r="1398" spans="1:33" x14ac:dyDescent="0.3">
      <c r="A1398" s="5">
        <v>44635.56858796296</v>
      </c>
      <c r="B1398" t="str">
        <f>IFERROR(AVERAGEIFS('HeartRate-2022-03-21-1647950188'!$B:$B,'HeartRate-2022-03-21-1647950188'!$A:$A,Data_Extraction!B$2,'HeartRate-2022-03-21-1647950188'!$C:$C,Data_Extraction!$A1398),"")</f>
        <v/>
      </c>
      <c r="C1398" t="str">
        <f>IFERROR(AVERAGEIFS('HeartRate-2022-03-21-1647950188'!$B:$B,'HeartRate-2022-03-21-1647950188'!$A:$A,Data_Extraction!C$2,'HeartRate-2022-03-21-1647950188'!$C:$C,Data_Extraction!$A1398),"")</f>
        <v/>
      </c>
      <c r="D1398" t="str">
        <f>IFERROR(AVERAGEIFS('HeartRate-2022-03-21-1647950188'!$B:$B,'HeartRate-2022-03-21-1647950188'!$A:$A,Data_Extraction!D$2,'HeartRate-2022-03-21-1647950188'!$C:$C,Data_Extraction!$A1398),"")</f>
        <v/>
      </c>
      <c r="E1398" t="str">
        <f>IFERROR(AVERAGEIFS('HeartRate-2022-03-21-1647950188'!$B:$B,'HeartRate-2022-03-21-1647950188'!$A:$A,Data_Extraction!E$2,'HeartRate-2022-03-21-1647950188'!$C:$C,Data_Extraction!$A1398),"")</f>
        <v/>
      </c>
      <c r="F1398" t="str">
        <f>IFERROR(AVERAGEIFS('HeartRate-2022-03-21-1647950188'!$B:$B,'HeartRate-2022-03-21-1647950188'!$A:$A,Data_Extraction!F$2,'HeartRate-2022-03-21-1647950188'!$C:$C,Data_Extraction!$A1398),"")</f>
        <v/>
      </c>
      <c r="G1398" t="str">
        <f>IFERROR(AVERAGEIFS('HeartRate-2022-03-21-1647950188'!$B:$B,'HeartRate-2022-03-21-1647950188'!$A:$A,Data_Extraction!G$2,'HeartRate-2022-03-21-1647950188'!$C:$C,Data_Extraction!$A1398),"")</f>
        <v/>
      </c>
      <c r="H1398">
        <f>IFERROR(AVERAGEIFS('HeartRate-2022-03-21-1647950188'!$B:$B,'HeartRate-2022-03-21-1647950188'!$A:$A,Data_Extraction!H$2,'HeartRate-2022-03-21-1647950188'!$C:$C,Data_Extraction!$A1398),"")</f>
        <v>77</v>
      </c>
      <c r="I1398" t="str">
        <f>IFERROR(AVERAGEIFS('HeartRate-2022-03-21-1647950188'!$B:$B,'HeartRate-2022-03-21-1647950188'!$A:$A,Data_Extraction!I$2,'HeartRate-2022-03-21-1647950188'!$C:$C,Data_Extraction!$A1398),"")</f>
        <v/>
      </c>
      <c r="J1398" s="8">
        <f t="shared" si="127"/>
        <v>77</v>
      </c>
      <c r="N1398" s="11">
        <f>Data_Extraction!A1398</f>
        <v>44635.56858796296</v>
      </c>
      <c r="O1398" s="15">
        <f t="shared" si="128"/>
        <v>44635</v>
      </c>
      <c r="P1398" s="16">
        <f t="shared" si="129"/>
        <v>0.56858796296296299</v>
      </c>
      <c r="Q1398" s="12">
        <f>IF(Data_Extraction!B1398="",Data_Extraction!$J1398*(Q$1),Data_Extraction!B1398)</f>
        <v>69.3</v>
      </c>
      <c r="R1398" s="12">
        <f>IF(Data_Extraction!C1398="",Data_Extraction!$J1398*(R$1),Data_Extraction!C1398)</f>
        <v>70.84</v>
      </c>
      <c r="S1398" s="12">
        <f>IF(Data_Extraction!D1398="",Data_Extraction!$J1398*(S$1),Data_Extraction!D1398)</f>
        <v>80.08</v>
      </c>
      <c r="T1398" s="12">
        <f>IF(Data_Extraction!E1398="",Data_Extraction!$J1398*(T$1),Data_Extraction!E1398)</f>
        <v>73.149999999999991</v>
      </c>
      <c r="U1398" s="12">
        <f>IF(Data_Extraction!F1398="",Data_Extraction!$J1398*(U$1),Data_Extraction!F1398)</f>
        <v>75.459999999999994</v>
      </c>
      <c r="V1398" s="12">
        <f>IF(Data_Extraction!G1398="",Data_Extraction!$J1398*(V$1),Data_Extraction!G1398)</f>
        <v>70.070000000000007</v>
      </c>
      <c r="W1398" s="12">
        <f>IF(Data_Extraction!H1398="",Data_Extraction!$J1398*(W$1),Data_Extraction!H1398)</f>
        <v>77</v>
      </c>
      <c r="X1398" s="12">
        <f>IF(Data_Extraction!I1398="",Data_Extraction!$J1398*(X$1),Data_Extraction!I1398)</f>
        <v>74.69</v>
      </c>
      <c r="Y1398" s="13">
        <f t="shared" si="126"/>
        <v>73.82374999999999</v>
      </c>
      <c r="Z1398" s="17" t="str">
        <f t="shared" si="130"/>
        <v>Break</v>
      </c>
      <c r="AA1398" s="14" t="str">
        <f>VLOOKUP($N1398,'HeartRate-2022-03-21-1647950188'!$C:$G,2,0)</f>
        <v>Break</v>
      </c>
      <c r="AB1398" s="14" t="str">
        <f>VLOOKUP($N1398,'HeartRate-2022-03-21-1647950188'!$C:$G,3,0)</f>
        <v>Off Campus</v>
      </c>
      <c r="AC1398" s="14" t="str">
        <f>VLOOKUP($N1398,'HeartRate-2022-03-21-1647950188'!$C:$G,4,0)</f>
        <v>Sitting</v>
      </c>
      <c r="AD1398" s="14" t="str">
        <f>VLOOKUP($N1398,'HeartRate-2022-03-21-1647950188'!$C:$G,5,0)</f>
        <v>Technical Contexts</v>
      </c>
      <c r="AE1398">
        <f t="shared" si="131"/>
        <v>0</v>
      </c>
      <c r="AF1398" s="18">
        <v>44635</v>
      </c>
      <c r="AG1398" s="19">
        <v>0.56858796296296299</v>
      </c>
    </row>
    <row r="1399" spans="1:33" x14ac:dyDescent="0.3">
      <c r="A1399" s="5">
        <v>44635.568738425929</v>
      </c>
      <c r="B1399" t="str">
        <f>IFERROR(AVERAGEIFS('HeartRate-2022-03-21-1647950188'!$B:$B,'HeartRate-2022-03-21-1647950188'!$A:$A,Data_Extraction!B$2,'HeartRate-2022-03-21-1647950188'!$C:$C,Data_Extraction!$A1399),"")</f>
        <v/>
      </c>
      <c r="C1399" t="str">
        <f>IFERROR(AVERAGEIFS('HeartRate-2022-03-21-1647950188'!$B:$B,'HeartRate-2022-03-21-1647950188'!$A:$A,Data_Extraction!C$2,'HeartRate-2022-03-21-1647950188'!$C:$C,Data_Extraction!$A1399),"")</f>
        <v/>
      </c>
      <c r="D1399" t="str">
        <f>IFERROR(AVERAGEIFS('HeartRate-2022-03-21-1647950188'!$B:$B,'HeartRate-2022-03-21-1647950188'!$A:$A,Data_Extraction!D$2,'HeartRate-2022-03-21-1647950188'!$C:$C,Data_Extraction!$A1399),"")</f>
        <v/>
      </c>
      <c r="E1399" t="str">
        <f>IFERROR(AVERAGEIFS('HeartRate-2022-03-21-1647950188'!$B:$B,'HeartRate-2022-03-21-1647950188'!$A:$A,Data_Extraction!E$2,'HeartRate-2022-03-21-1647950188'!$C:$C,Data_Extraction!$A1399),"")</f>
        <v/>
      </c>
      <c r="F1399" t="str">
        <f>IFERROR(AVERAGEIFS('HeartRate-2022-03-21-1647950188'!$B:$B,'HeartRate-2022-03-21-1647950188'!$A:$A,Data_Extraction!F$2,'HeartRate-2022-03-21-1647950188'!$C:$C,Data_Extraction!$A1399),"")</f>
        <v/>
      </c>
      <c r="G1399">
        <f>IFERROR(AVERAGEIFS('HeartRate-2022-03-21-1647950188'!$B:$B,'HeartRate-2022-03-21-1647950188'!$A:$A,Data_Extraction!G$2,'HeartRate-2022-03-21-1647950188'!$C:$C,Data_Extraction!$A1399),"")</f>
        <v>108</v>
      </c>
      <c r="H1399" t="str">
        <f>IFERROR(AVERAGEIFS('HeartRate-2022-03-21-1647950188'!$B:$B,'HeartRate-2022-03-21-1647950188'!$A:$A,Data_Extraction!H$2,'HeartRate-2022-03-21-1647950188'!$C:$C,Data_Extraction!$A1399),"")</f>
        <v/>
      </c>
      <c r="I1399">
        <f>IFERROR(AVERAGEIFS('HeartRate-2022-03-21-1647950188'!$B:$B,'HeartRate-2022-03-21-1647950188'!$A:$A,Data_Extraction!I$2,'HeartRate-2022-03-21-1647950188'!$C:$C,Data_Extraction!$A1399),"")</f>
        <v>98</v>
      </c>
      <c r="J1399" s="8">
        <f t="shared" si="127"/>
        <v>103</v>
      </c>
      <c r="N1399" s="11">
        <f>Data_Extraction!A1399</f>
        <v>44635.568738425929</v>
      </c>
      <c r="O1399" s="15">
        <f t="shared" si="128"/>
        <v>44635</v>
      </c>
      <c r="P1399" s="16">
        <f t="shared" si="129"/>
        <v>0.56873842592592594</v>
      </c>
      <c r="Q1399" s="12">
        <f>IF(Data_Extraction!B1399="",Data_Extraction!$J1399*(Q$1),Data_Extraction!B1399)</f>
        <v>92.7</v>
      </c>
      <c r="R1399" s="12">
        <f>IF(Data_Extraction!C1399="",Data_Extraction!$J1399*(R$1),Data_Extraction!C1399)</f>
        <v>94.76</v>
      </c>
      <c r="S1399" s="12">
        <f>IF(Data_Extraction!D1399="",Data_Extraction!$J1399*(S$1),Data_Extraction!D1399)</f>
        <v>107.12</v>
      </c>
      <c r="T1399" s="12">
        <f>IF(Data_Extraction!E1399="",Data_Extraction!$J1399*(T$1),Data_Extraction!E1399)</f>
        <v>97.85</v>
      </c>
      <c r="U1399" s="12">
        <f>IF(Data_Extraction!F1399="",Data_Extraction!$J1399*(U$1),Data_Extraction!F1399)</f>
        <v>100.94</v>
      </c>
      <c r="V1399" s="12">
        <f>IF(Data_Extraction!G1399="",Data_Extraction!$J1399*(V$1),Data_Extraction!G1399)</f>
        <v>108</v>
      </c>
      <c r="W1399" s="12">
        <f>IF(Data_Extraction!H1399="",Data_Extraction!$J1399*(W$1),Data_Extraction!H1399)</f>
        <v>110.21000000000001</v>
      </c>
      <c r="X1399" s="12">
        <f>IF(Data_Extraction!I1399="",Data_Extraction!$J1399*(X$1),Data_Extraction!I1399)</f>
        <v>98</v>
      </c>
      <c r="Y1399" s="13">
        <f t="shared" si="126"/>
        <v>101.19750000000002</v>
      </c>
      <c r="Z1399" s="17" t="str">
        <f t="shared" si="130"/>
        <v>Break</v>
      </c>
      <c r="AA1399" s="14" t="str">
        <f>VLOOKUP($N1399,'HeartRate-2022-03-21-1647950188'!$C:$G,2,0)</f>
        <v>Break</v>
      </c>
      <c r="AB1399" s="14" t="str">
        <f>VLOOKUP($N1399,'HeartRate-2022-03-21-1647950188'!$C:$G,3,0)</f>
        <v>Off Campus</v>
      </c>
      <c r="AC1399" s="14" t="str">
        <f>VLOOKUP($N1399,'HeartRate-2022-03-21-1647950188'!$C:$G,4,0)</f>
        <v>Sitting</v>
      </c>
      <c r="AD1399" s="14" t="str">
        <f>VLOOKUP($N1399,'HeartRate-2022-03-21-1647950188'!$C:$G,5,0)</f>
        <v>Technical Contexts</v>
      </c>
      <c r="AE1399">
        <f t="shared" si="131"/>
        <v>0</v>
      </c>
      <c r="AF1399" s="18">
        <v>44635</v>
      </c>
      <c r="AG1399" s="19">
        <v>0.56873842592592594</v>
      </c>
    </row>
    <row r="1400" spans="1:33" x14ac:dyDescent="0.3">
      <c r="A1400" s="5">
        <v>44635.569432870368</v>
      </c>
      <c r="B1400" t="str">
        <f>IFERROR(AVERAGEIFS('HeartRate-2022-03-21-1647950188'!$B:$B,'HeartRate-2022-03-21-1647950188'!$A:$A,Data_Extraction!B$2,'HeartRate-2022-03-21-1647950188'!$C:$C,Data_Extraction!$A1400),"")</f>
        <v/>
      </c>
      <c r="C1400" t="str">
        <f>IFERROR(AVERAGEIFS('HeartRate-2022-03-21-1647950188'!$B:$B,'HeartRate-2022-03-21-1647950188'!$A:$A,Data_Extraction!C$2,'HeartRate-2022-03-21-1647950188'!$C:$C,Data_Extraction!$A1400),"")</f>
        <v/>
      </c>
      <c r="D1400" t="str">
        <f>IFERROR(AVERAGEIFS('HeartRate-2022-03-21-1647950188'!$B:$B,'HeartRate-2022-03-21-1647950188'!$A:$A,Data_Extraction!D$2,'HeartRate-2022-03-21-1647950188'!$C:$C,Data_Extraction!$A1400),"")</f>
        <v/>
      </c>
      <c r="E1400" t="str">
        <f>IFERROR(AVERAGEIFS('HeartRate-2022-03-21-1647950188'!$B:$B,'HeartRate-2022-03-21-1647950188'!$A:$A,Data_Extraction!E$2,'HeartRate-2022-03-21-1647950188'!$C:$C,Data_Extraction!$A1400),"")</f>
        <v/>
      </c>
      <c r="F1400" t="str">
        <f>IFERROR(AVERAGEIFS('HeartRate-2022-03-21-1647950188'!$B:$B,'HeartRate-2022-03-21-1647950188'!$A:$A,Data_Extraction!F$2,'HeartRate-2022-03-21-1647950188'!$C:$C,Data_Extraction!$A1400),"")</f>
        <v/>
      </c>
      <c r="G1400">
        <f>IFERROR(AVERAGEIFS('HeartRate-2022-03-21-1647950188'!$B:$B,'HeartRate-2022-03-21-1647950188'!$A:$A,Data_Extraction!G$2,'HeartRate-2022-03-21-1647950188'!$C:$C,Data_Extraction!$A1400),"")</f>
        <v>106</v>
      </c>
      <c r="H1400" t="str">
        <f>IFERROR(AVERAGEIFS('HeartRate-2022-03-21-1647950188'!$B:$B,'HeartRate-2022-03-21-1647950188'!$A:$A,Data_Extraction!H$2,'HeartRate-2022-03-21-1647950188'!$C:$C,Data_Extraction!$A1400),"")</f>
        <v/>
      </c>
      <c r="I1400">
        <f>IFERROR(AVERAGEIFS('HeartRate-2022-03-21-1647950188'!$B:$B,'HeartRate-2022-03-21-1647950188'!$A:$A,Data_Extraction!I$2,'HeartRate-2022-03-21-1647950188'!$C:$C,Data_Extraction!$A1400),"")</f>
        <v>99</v>
      </c>
      <c r="J1400" s="8">
        <f t="shared" si="127"/>
        <v>102.5</v>
      </c>
      <c r="N1400" s="11">
        <f>Data_Extraction!A1400</f>
        <v>44635.569432870368</v>
      </c>
      <c r="O1400" s="15">
        <f t="shared" si="128"/>
        <v>44635</v>
      </c>
      <c r="P1400" s="16">
        <f t="shared" si="129"/>
        <v>0.56943287037037038</v>
      </c>
      <c r="Q1400" s="12">
        <f>IF(Data_Extraction!B1400="",Data_Extraction!$J1400*(Q$1),Data_Extraction!B1400)</f>
        <v>92.25</v>
      </c>
      <c r="R1400" s="12">
        <f>IF(Data_Extraction!C1400="",Data_Extraction!$J1400*(R$1),Data_Extraction!C1400)</f>
        <v>94.3</v>
      </c>
      <c r="S1400" s="12">
        <f>IF(Data_Extraction!D1400="",Data_Extraction!$J1400*(S$1),Data_Extraction!D1400)</f>
        <v>106.60000000000001</v>
      </c>
      <c r="T1400" s="12">
        <f>IF(Data_Extraction!E1400="",Data_Extraction!$J1400*(T$1),Data_Extraction!E1400)</f>
        <v>97.375</v>
      </c>
      <c r="U1400" s="12">
        <f>IF(Data_Extraction!F1400="",Data_Extraction!$J1400*(U$1),Data_Extraction!F1400)</f>
        <v>100.45</v>
      </c>
      <c r="V1400" s="12">
        <f>IF(Data_Extraction!G1400="",Data_Extraction!$J1400*(V$1),Data_Extraction!G1400)</f>
        <v>106</v>
      </c>
      <c r="W1400" s="12">
        <f>IF(Data_Extraction!H1400="",Data_Extraction!$J1400*(W$1),Data_Extraction!H1400)</f>
        <v>109.67500000000001</v>
      </c>
      <c r="X1400" s="12">
        <f>IF(Data_Extraction!I1400="",Data_Extraction!$J1400*(X$1),Data_Extraction!I1400)</f>
        <v>99</v>
      </c>
      <c r="Y1400" s="13">
        <f t="shared" si="126"/>
        <v>100.70625000000001</v>
      </c>
      <c r="Z1400" s="17" t="str">
        <f t="shared" si="130"/>
        <v>Break</v>
      </c>
      <c r="AA1400" s="14" t="str">
        <f>VLOOKUP($N1400,'HeartRate-2022-03-21-1647950188'!$C:$G,2,0)</f>
        <v>Break</v>
      </c>
      <c r="AB1400" s="14" t="str">
        <f>VLOOKUP($N1400,'HeartRate-2022-03-21-1647950188'!$C:$G,3,0)</f>
        <v>Off Campus</v>
      </c>
      <c r="AC1400" s="14" t="str">
        <f>VLOOKUP($N1400,'HeartRate-2022-03-21-1647950188'!$C:$G,4,0)</f>
        <v>Sitting</v>
      </c>
      <c r="AD1400" s="14" t="str">
        <f>VLOOKUP($N1400,'HeartRate-2022-03-21-1647950188'!$C:$G,5,0)</f>
        <v>Technical Contexts</v>
      </c>
      <c r="AE1400">
        <f t="shared" si="131"/>
        <v>0</v>
      </c>
      <c r="AF1400" s="18">
        <v>44635</v>
      </c>
      <c r="AG1400" s="19">
        <v>0.56943287037037038</v>
      </c>
    </row>
    <row r="1401" spans="1:33" x14ac:dyDescent="0.3">
      <c r="A1401" s="5">
        <v>44635.569768518515</v>
      </c>
      <c r="B1401" t="str">
        <f>IFERROR(AVERAGEIFS('HeartRate-2022-03-21-1647950188'!$B:$B,'HeartRate-2022-03-21-1647950188'!$A:$A,Data_Extraction!B$2,'HeartRate-2022-03-21-1647950188'!$C:$C,Data_Extraction!$A1401),"")</f>
        <v/>
      </c>
      <c r="C1401" t="str">
        <f>IFERROR(AVERAGEIFS('HeartRate-2022-03-21-1647950188'!$B:$B,'HeartRate-2022-03-21-1647950188'!$A:$A,Data_Extraction!C$2,'HeartRate-2022-03-21-1647950188'!$C:$C,Data_Extraction!$A1401),"")</f>
        <v/>
      </c>
      <c r="D1401" t="str">
        <f>IFERROR(AVERAGEIFS('HeartRate-2022-03-21-1647950188'!$B:$B,'HeartRate-2022-03-21-1647950188'!$A:$A,Data_Extraction!D$2,'HeartRate-2022-03-21-1647950188'!$C:$C,Data_Extraction!$A1401),"")</f>
        <v/>
      </c>
      <c r="E1401" t="str">
        <f>IFERROR(AVERAGEIFS('HeartRate-2022-03-21-1647950188'!$B:$B,'HeartRate-2022-03-21-1647950188'!$A:$A,Data_Extraction!E$2,'HeartRate-2022-03-21-1647950188'!$C:$C,Data_Extraction!$A1401),"")</f>
        <v/>
      </c>
      <c r="F1401" t="str">
        <f>IFERROR(AVERAGEIFS('HeartRate-2022-03-21-1647950188'!$B:$B,'HeartRate-2022-03-21-1647950188'!$A:$A,Data_Extraction!F$2,'HeartRate-2022-03-21-1647950188'!$C:$C,Data_Extraction!$A1401),"")</f>
        <v/>
      </c>
      <c r="G1401" t="str">
        <f>IFERROR(AVERAGEIFS('HeartRate-2022-03-21-1647950188'!$B:$B,'HeartRate-2022-03-21-1647950188'!$A:$A,Data_Extraction!G$2,'HeartRate-2022-03-21-1647950188'!$C:$C,Data_Extraction!$A1401),"")</f>
        <v/>
      </c>
      <c r="H1401">
        <f>IFERROR(AVERAGEIFS('HeartRate-2022-03-21-1647950188'!$B:$B,'HeartRate-2022-03-21-1647950188'!$A:$A,Data_Extraction!H$2,'HeartRate-2022-03-21-1647950188'!$C:$C,Data_Extraction!$A1401),"")</f>
        <v>88</v>
      </c>
      <c r="I1401" t="str">
        <f>IFERROR(AVERAGEIFS('HeartRate-2022-03-21-1647950188'!$B:$B,'HeartRate-2022-03-21-1647950188'!$A:$A,Data_Extraction!I$2,'HeartRate-2022-03-21-1647950188'!$C:$C,Data_Extraction!$A1401),"")</f>
        <v/>
      </c>
      <c r="J1401" s="8">
        <f t="shared" si="127"/>
        <v>88</v>
      </c>
      <c r="N1401" s="11">
        <f>Data_Extraction!A1401</f>
        <v>44635.569768518515</v>
      </c>
      <c r="O1401" s="15">
        <f t="shared" si="128"/>
        <v>44635</v>
      </c>
      <c r="P1401" s="16">
        <f t="shared" si="129"/>
        <v>0.56976851851851851</v>
      </c>
      <c r="Q1401" s="12">
        <f>IF(Data_Extraction!B1401="",Data_Extraction!$J1401*(Q$1),Data_Extraction!B1401)</f>
        <v>79.2</v>
      </c>
      <c r="R1401" s="12">
        <f>IF(Data_Extraction!C1401="",Data_Extraction!$J1401*(R$1),Data_Extraction!C1401)</f>
        <v>80.960000000000008</v>
      </c>
      <c r="S1401" s="12">
        <f>IF(Data_Extraction!D1401="",Data_Extraction!$J1401*(S$1),Data_Extraction!D1401)</f>
        <v>91.52000000000001</v>
      </c>
      <c r="T1401" s="12">
        <f>IF(Data_Extraction!E1401="",Data_Extraction!$J1401*(T$1),Data_Extraction!E1401)</f>
        <v>83.6</v>
      </c>
      <c r="U1401" s="12">
        <f>IF(Data_Extraction!F1401="",Data_Extraction!$J1401*(U$1),Data_Extraction!F1401)</f>
        <v>86.24</v>
      </c>
      <c r="V1401" s="12">
        <f>IF(Data_Extraction!G1401="",Data_Extraction!$J1401*(V$1),Data_Extraction!G1401)</f>
        <v>80.08</v>
      </c>
      <c r="W1401" s="12">
        <f>IF(Data_Extraction!H1401="",Data_Extraction!$J1401*(W$1),Data_Extraction!H1401)</f>
        <v>88</v>
      </c>
      <c r="X1401" s="12">
        <f>IF(Data_Extraction!I1401="",Data_Extraction!$J1401*(X$1),Data_Extraction!I1401)</f>
        <v>85.36</v>
      </c>
      <c r="Y1401" s="13">
        <f t="shared" si="126"/>
        <v>84.37</v>
      </c>
      <c r="Z1401" s="17" t="str">
        <f t="shared" si="130"/>
        <v>Break</v>
      </c>
      <c r="AA1401" s="14" t="str">
        <f>VLOOKUP($N1401,'HeartRate-2022-03-21-1647950188'!$C:$G,2,0)</f>
        <v>Break</v>
      </c>
      <c r="AB1401" s="14" t="str">
        <f>VLOOKUP($N1401,'HeartRate-2022-03-21-1647950188'!$C:$G,3,0)</f>
        <v>Off Campus</v>
      </c>
      <c r="AC1401" s="14" t="str">
        <f>VLOOKUP($N1401,'HeartRate-2022-03-21-1647950188'!$C:$G,4,0)</f>
        <v>Sitting</v>
      </c>
      <c r="AD1401" s="14" t="str">
        <f>VLOOKUP($N1401,'HeartRate-2022-03-21-1647950188'!$C:$G,5,0)</f>
        <v>Technical Contexts</v>
      </c>
      <c r="AE1401">
        <f t="shared" si="131"/>
        <v>0</v>
      </c>
      <c r="AF1401" s="18">
        <v>44635</v>
      </c>
      <c r="AG1401" s="19">
        <v>0.56976851851851851</v>
      </c>
    </row>
    <row r="1402" spans="1:33" x14ac:dyDescent="0.3">
      <c r="A1402" s="5">
        <v>44635.570127314815</v>
      </c>
      <c r="B1402" t="str">
        <f>IFERROR(AVERAGEIFS('HeartRate-2022-03-21-1647950188'!$B:$B,'HeartRate-2022-03-21-1647950188'!$A:$A,Data_Extraction!B$2,'HeartRate-2022-03-21-1647950188'!$C:$C,Data_Extraction!$A1402),"")</f>
        <v/>
      </c>
      <c r="C1402" t="str">
        <f>IFERROR(AVERAGEIFS('HeartRate-2022-03-21-1647950188'!$B:$B,'HeartRate-2022-03-21-1647950188'!$A:$A,Data_Extraction!C$2,'HeartRate-2022-03-21-1647950188'!$C:$C,Data_Extraction!$A1402),"")</f>
        <v/>
      </c>
      <c r="D1402" t="str">
        <f>IFERROR(AVERAGEIFS('HeartRate-2022-03-21-1647950188'!$B:$B,'HeartRate-2022-03-21-1647950188'!$A:$A,Data_Extraction!D$2,'HeartRate-2022-03-21-1647950188'!$C:$C,Data_Extraction!$A1402),"")</f>
        <v/>
      </c>
      <c r="E1402" t="str">
        <f>IFERROR(AVERAGEIFS('HeartRate-2022-03-21-1647950188'!$B:$B,'HeartRate-2022-03-21-1647950188'!$A:$A,Data_Extraction!E$2,'HeartRate-2022-03-21-1647950188'!$C:$C,Data_Extraction!$A1402),"")</f>
        <v/>
      </c>
      <c r="F1402" t="str">
        <f>IFERROR(AVERAGEIFS('HeartRate-2022-03-21-1647950188'!$B:$B,'HeartRate-2022-03-21-1647950188'!$A:$A,Data_Extraction!F$2,'HeartRate-2022-03-21-1647950188'!$C:$C,Data_Extraction!$A1402),"")</f>
        <v/>
      </c>
      <c r="G1402" t="str">
        <f>IFERROR(AVERAGEIFS('HeartRate-2022-03-21-1647950188'!$B:$B,'HeartRate-2022-03-21-1647950188'!$A:$A,Data_Extraction!G$2,'HeartRate-2022-03-21-1647950188'!$C:$C,Data_Extraction!$A1402),"")</f>
        <v/>
      </c>
      <c r="H1402" t="str">
        <f>IFERROR(AVERAGEIFS('HeartRate-2022-03-21-1647950188'!$B:$B,'HeartRate-2022-03-21-1647950188'!$A:$A,Data_Extraction!H$2,'HeartRate-2022-03-21-1647950188'!$C:$C,Data_Extraction!$A1402),"")</f>
        <v/>
      </c>
      <c r="I1402">
        <f>IFERROR(AVERAGEIFS('HeartRate-2022-03-21-1647950188'!$B:$B,'HeartRate-2022-03-21-1647950188'!$A:$A,Data_Extraction!I$2,'HeartRate-2022-03-21-1647950188'!$C:$C,Data_Extraction!$A1402),"")</f>
        <v>102</v>
      </c>
      <c r="J1402" s="8">
        <f t="shared" si="127"/>
        <v>102</v>
      </c>
      <c r="N1402" s="11">
        <f>Data_Extraction!A1402</f>
        <v>44635.570127314815</v>
      </c>
      <c r="O1402" s="15">
        <f t="shared" si="128"/>
        <v>44635</v>
      </c>
      <c r="P1402" s="16">
        <f t="shared" si="129"/>
        <v>0.57012731481481482</v>
      </c>
      <c r="Q1402" s="12">
        <f>IF(Data_Extraction!B1402="",Data_Extraction!$J1402*(Q$1),Data_Extraction!B1402)</f>
        <v>91.8</v>
      </c>
      <c r="R1402" s="12">
        <f>IF(Data_Extraction!C1402="",Data_Extraction!$J1402*(R$1),Data_Extraction!C1402)</f>
        <v>93.84</v>
      </c>
      <c r="S1402" s="12">
        <f>IF(Data_Extraction!D1402="",Data_Extraction!$J1402*(S$1),Data_Extraction!D1402)</f>
        <v>106.08</v>
      </c>
      <c r="T1402" s="12">
        <f>IF(Data_Extraction!E1402="",Data_Extraction!$J1402*(T$1),Data_Extraction!E1402)</f>
        <v>96.899999999999991</v>
      </c>
      <c r="U1402" s="12">
        <f>IF(Data_Extraction!F1402="",Data_Extraction!$J1402*(U$1),Data_Extraction!F1402)</f>
        <v>99.96</v>
      </c>
      <c r="V1402" s="12">
        <f>IF(Data_Extraction!G1402="",Data_Extraction!$J1402*(V$1),Data_Extraction!G1402)</f>
        <v>92.820000000000007</v>
      </c>
      <c r="W1402" s="12">
        <f>IF(Data_Extraction!H1402="",Data_Extraction!$J1402*(W$1),Data_Extraction!H1402)</f>
        <v>109.14</v>
      </c>
      <c r="X1402" s="12">
        <f>IF(Data_Extraction!I1402="",Data_Extraction!$J1402*(X$1),Data_Extraction!I1402)</f>
        <v>102</v>
      </c>
      <c r="Y1402" s="13">
        <f t="shared" si="126"/>
        <v>99.067499999999995</v>
      </c>
      <c r="Z1402" s="17" t="str">
        <f t="shared" si="130"/>
        <v>Break</v>
      </c>
      <c r="AA1402" s="14" t="str">
        <f>VLOOKUP($N1402,'HeartRate-2022-03-21-1647950188'!$C:$G,2,0)</f>
        <v>Break</v>
      </c>
      <c r="AB1402" s="14" t="str">
        <f>VLOOKUP($N1402,'HeartRate-2022-03-21-1647950188'!$C:$G,3,0)</f>
        <v>Off Campus</v>
      </c>
      <c r="AC1402" s="14" t="str">
        <f>VLOOKUP($N1402,'HeartRate-2022-03-21-1647950188'!$C:$G,4,0)</f>
        <v>Sitting</v>
      </c>
      <c r="AD1402" s="14" t="str">
        <f>VLOOKUP($N1402,'HeartRate-2022-03-21-1647950188'!$C:$G,5,0)</f>
        <v>Technical Contexts</v>
      </c>
      <c r="AE1402">
        <f t="shared" si="131"/>
        <v>0</v>
      </c>
      <c r="AF1402" s="18">
        <v>44635</v>
      </c>
      <c r="AG1402" s="19">
        <v>0.57012731481481482</v>
      </c>
    </row>
    <row r="1403" spans="1:33" x14ac:dyDescent="0.3">
      <c r="A1403" s="5">
        <v>44635.570138888892</v>
      </c>
      <c r="B1403">
        <f>IFERROR(AVERAGEIFS('HeartRate-2022-03-21-1647950188'!$B:$B,'HeartRate-2022-03-21-1647950188'!$A:$A,Data_Extraction!B$2,'HeartRate-2022-03-21-1647950188'!$C:$C,Data_Extraction!$A1403),"")</f>
        <v>90</v>
      </c>
      <c r="C1403" t="str">
        <f>IFERROR(AVERAGEIFS('HeartRate-2022-03-21-1647950188'!$B:$B,'HeartRate-2022-03-21-1647950188'!$A:$A,Data_Extraction!C$2,'HeartRate-2022-03-21-1647950188'!$C:$C,Data_Extraction!$A1403),"")</f>
        <v/>
      </c>
      <c r="D1403" t="str">
        <f>IFERROR(AVERAGEIFS('HeartRate-2022-03-21-1647950188'!$B:$B,'HeartRate-2022-03-21-1647950188'!$A:$A,Data_Extraction!D$2,'HeartRate-2022-03-21-1647950188'!$C:$C,Data_Extraction!$A1403),"")</f>
        <v/>
      </c>
      <c r="E1403" t="str">
        <f>IFERROR(AVERAGEIFS('HeartRate-2022-03-21-1647950188'!$B:$B,'HeartRate-2022-03-21-1647950188'!$A:$A,Data_Extraction!E$2,'HeartRate-2022-03-21-1647950188'!$C:$C,Data_Extraction!$A1403),"")</f>
        <v/>
      </c>
      <c r="F1403" t="str">
        <f>IFERROR(AVERAGEIFS('HeartRate-2022-03-21-1647950188'!$B:$B,'HeartRate-2022-03-21-1647950188'!$A:$A,Data_Extraction!F$2,'HeartRate-2022-03-21-1647950188'!$C:$C,Data_Extraction!$A1403),"")</f>
        <v/>
      </c>
      <c r="G1403" t="str">
        <f>IFERROR(AVERAGEIFS('HeartRate-2022-03-21-1647950188'!$B:$B,'HeartRate-2022-03-21-1647950188'!$A:$A,Data_Extraction!G$2,'HeartRate-2022-03-21-1647950188'!$C:$C,Data_Extraction!$A1403),"")</f>
        <v/>
      </c>
      <c r="H1403">
        <f>IFERROR(AVERAGEIFS('HeartRate-2022-03-21-1647950188'!$B:$B,'HeartRate-2022-03-21-1647950188'!$A:$A,Data_Extraction!H$2,'HeartRate-2022-03-21-1647950188'!$C:$C,Data_Extraction!$A1403),"")</f>
        <v>93</v>
      </c>
      <c r="I1403" t="str">
        <f>IFERROR(AVERAGEIFS('HeartRate-2022-03-21-1647950188'!$B:$B,'HeartRate-2022-03-21-1647950188'!$A:$A,Data_Extraction!I$2,'HeartRate-2022-03-21-1647950188'!$C:$C,Data_Extraction!$A1403),"")</f>
        <v/>
      </c>
      <c r="J1403" s="8">
        <f t="shared" si="127"/>
        <v>91.5</v>
      </c>
      <c r="N1403" s="11">
        <f>Data_Extraction!A1403</f>
        <v>44635.570138888892</v>
      </c>
      <c r="O1403" s="15">
        <f t="shared" si="128"/>
        <v>44635</v>
      </c>
      <c r="P1403" s="16">
        <f t="shared" si="129"/>
        <v>0.57013888888888886</v>
      </c>
      <c r="Q1403" s="12">
        <f>IF(Data_Extraction!B1403="",Data_Extraction!$J1403*(Q$1),Data_Extraction!B1403)</f>
        <v>90</v>
      </c>
      <c r="R1403" s="12">
        <f>IF(Data_Extraction!C1403="",Data_Extraction!$J1403*(R$1),Data_Extraction!C1403)</f>
        <v>84.18</v>
      </c>
      <c r="S1403" s="12">
        <f>IF(Data_Extraction!D1403="",Data_Extraction!$J1403*(S$1),Data_Extraction!D1403)</f>
        <v>95.16</v>
      </c>
      <c r="T1403" s="12">
        <f>IF(Data_Extraction!E1403="",Data_Extraction!$J1403*(T$1),Data_Extraction!E1403)</f>
        <v>86.924999999999997</v>
      </c>
      <c r="U1403" s="12">
        <f>IF(Data_Extraction!F1403="",Data_Extraction!$J1403*(U$1),Data_Extraction!F1403)</f>
        <v>89.67</v>
      </c>
      <c r="V1403" s="12">
        <f>IF(Data_Extraction!G1403="",Data_Extraction!$J1403*(V$1),Data_Extraction!G1403)</f>
        <v>83.265000000000001</v>
      </c>
      <c r="W1403" s="12">
        <f>IF(Data_Extraction!H1403="",Data_Extraction!$J1403*(W$1),Data_Extraction!H1403)</f>
        <v>93</v>
      </c>
      <c r="X1403" s="12">
        <f>IF(Data_Extraction!I1403="",Data_Extraction!$J1403*(X$1),Data_Extraction!I1403)</f>
        <v>88.754999999999995</v>
      </c>
      <c r="Y1403" s="13">
        <f t="shared" si="126"/>
        <v>88.869375000000005</v>
      </c>
      <c r="Z1403" s="17" t="str">
        <f t="shared" si="130"/>
        <v>Break</v>
      </c>
      <c r="AA1403" s="14" t="str">
        <f>VLOOKUP($N1403,'HeartRate-2022-03-21-1647950188'!$C:$G,2,0)</f>
        <v>Break</v>
      </c>
      <c r="AB1403" s="14" t="str">
        <f>VLOOKUP($N1403,'HeartRate-2022-03-21-1647950188'!$C:$G,3,0)</f>
        <v>Off Campus</v>
      </c>
      <c r="AC1403" s="14" t="str">
        <f>VLOOKUP($N1403,'HeartRate-2022-03-21-1647950188'!$C:$G,4,0)</f>
        <v>Sitting</v>
      </c>
      <c r="AD1403" s="14" t="str">
        <f>VLOOKUP($N1403,'HeartRate-2022-03-21-1647950188'!$C:$G,5,0)</f>
        <v>Technical Contexts</v>
      </c>
      <c r="AE1403">
        <f t="shared" si="131"/>
        <v>0</v>
      </c>
      <c r="AF1403" s="18">
        <v>44635</v>
      </c>
      <c r="AG1403" s="19">
        <v>0.57013888888888886</v>
      </c>
    </row>
    <row r="1404" spans="1:33" x14ac:dyDescent="0.3">
      <c r="A1404" s="5">
        <v>44635.570821759262</v>
      </c>
      <c r="B1404" t="str">
        <f>IFERROR(AVERAGEIFS('HeartRate-2022-03-21-1647950188'!$B:$B,'HeartRate-2022-03-21-1647950188'!$A:$A,Data_Extraction!B$2,'HeartRate-2022-03-21-1647950188'!$C:$C,Data_Extraction!$A1404),"")</f>
        <v/>
      </c>
      <c r="C1404" t="str">
        <f>IFERROR(AVERAGEIFS('HeartRate-2022-03-21-1647950188'!$B:$B,'HeartRate-2022-03-21-1647950188'!$A:$A,Data_Extraction!C$2,'HeartRate-2022-03-21-1647950188'!$C:$C,Data_Extraction!$A1404),"")</f>
        <v/>
      </c>
      <c r="D1404" t="str">
        <f>IFERROR(AVERAGEIFS('HeartRate-2022-03-21-1647950188'!$B:$B,'HeartRate-2022-03-21-1647950188'!$A:$A,Data_Extraction!D$2,'HeartRate-2022-03-21-1647950188'!$C:$C,Data_Extraction!$A1404),"")</f>
        <v/>
      </c>
      <c r="E1404" t="str">
        <f>IFERROR(AVERAGEIFS('HeartRate-2022-03-21-1647950188'!$B:$B,'HeartRate-2022-03-21-1647950188'!$A:$A,Data_Extraction!E$2,'HeartRate-2022-03-21-1647950188'!$C:$C,Data_Extraction!$A1404),"")</f>
        <v/>
      </c>
      <c r="F1404" t="str">
        <f>IFERROR(AVERAGEIFS('HeartRate-2022-03-21-1647950188'!$B:$B,'HeartRate-2022-03-21-1647950188'!$A:$A,Data_Extraction!F$2,'HeartRate-2022-03-21-1647950188'!$C:$C,Data_Extraction!$A1404),"")</f>
        <v/>
      </c>
      <c r="G1404">
        <f>IFERROR(AVERAGEIFS('HeartRate-2022-03-21-1647950188'!$B:$B,'HeartRate-2022-03-21-1647950188'!$A:$A,Data_Extraction!G$2,'HeartRate-2022-03-21-1647950188'!$C:$C,Data_Extraction!$A1404),"")</f>
        <v>112</v>
      </c>
      <c r="H1404" t="str">
        <f>IFERROR(AVERAGEIFS('HeartRate-2022-03-21-1647950188'!$B:$B,'HeartRate-2022-03-21-1647950188'!$A:$A,Data_Extraction!H$2,'HeartRate-2022-03-21-1647950188'!$C:$C,Data_Extraction!$A1404),"")</f>
        <v/>
      </c>
      <c r="I1404">
        <f>IFERROR(AVERAGEIFS('HeartRate-2022-03-21-1647950188'!$B:$B,'HeartRate-2022-03-21-1647950188'!$A:$A,Data_Extraction!I$2,'HeartRate-2022-03-21-1647950188'!$C:$C,Data_Extraction!$A1404),"")</f>
        <v>101</v>
      </c>
      <c r="J1404" s="8">
        <f t="shared" si="127"/>
        <v>106.5</v>
      </c>
      <c r="N1404" s="11">
        <f>Data_Extraction!A1404</f>
        <v>44635.570821759262</v>
      </c>
      <c r="O1404" s="15">
        <f t="shared" si="128"/>
        <v>44635</v>
      </c>
      <c r="P1404" s="16">
        <f t="shared" si="129"/>
        <v>0.57082175925925926</v>
      </c>
      <c r="Q1404" s="12">
        <f>IF(Data_Extraction!B1404="",Data_Extraction!$J1404*(Q$1),Data_Extraction!B1404)</f>
        <v>95.850000000000009</v>
      </c>
      <c r="R1404" s="12">
        <f>IF(Data_Extraction!C1404="",Data_Extraction!$J1404*(R$1),Data_Extraction!C1404)</f>
        <v>97.98</v>
      </c>
      <c r="S1404" s="12">
        <f>IF(Data_Extraction!D1404="",Data_Extraction!$J1404*(S$1),Data_Extraction!D1404)</f>
        <v>110.76</v>
      </c>
      <c r="T1404" s="12">
        <f>IF(Data_Extraction!E1404="",Data_Extraction!$J1404*(T$1),Data_Extraction!E1404)</f>
        <v>101.175</v>
      </c>
      <c r="U1404" s="12">
        <f>IF(Data_Extraction!F1404="",Data_Extraction!$J1404*(U$1),Data_Extraction!F1404)</f>
        <v>104.37</v>
      </c>
      <c r="V1404" s="12">
        <f>IF(Data_Extraction!G1404="",Data_Extraction!$J1404*(V$1),Data_Extraction!G1404)</f>
        <v>112</v>
      </c>
      <c r="W1404" s="12">
        <f>IF(Data_Extraction!H1404="",Data_Extraction!$J1404*(W$1),Data_Extraction!H1404)</f>
        <v>113.95500000000001</v>
      </c>
      <c r="X1404" s="12">
        <f>IF(Data_Extraction!I1404="",Data_Extraction!$J1404*(X$1),Data_Extraction!I1404)</f>
        <v>101</v>
      </c>
      <c r="Y1404" s="13">
        <f t="shared" si="126"/>
        <v>104.63625</v>
      </c>
      <c r="Z1404" s="17" t="str">
        <f t="shared" si="130"/>
        <v>Break</v>
      </c>
      <c r="AA1404" s="14" t="str">
        <f>VLOOKUP($N1404,'HeartRate-2022-03-21-1647950188'!$C:$G,2,0)</f>
        <v>Break</v>
      </c>
      <c r="AB1404" s="14" t="str">
        <f>VLOOKUP($N1404,'HeartRate-2022-03-21-1647950188'!$C:$G,3,0)</f>
        <v>Off Campus</v>
      </c>
      <c r="AC1404" s="14" t="str">
        <f>VLOOKUP($N1404,'HeartRate-2022-03-21-1647950188'!$C:$G,4,0)</f>
        <v>Sitting</v>
      </c>
      <c r="AD1404" s="14" t="str">
        <f>VLOOKUP($N1404,'HeartRate-2022-03-21-1647950188'!$C:$G,5,0)</f>
        <v>Technical Contexts</v>
      </c>
      <c r="AE1404">
        <f t="shared" si="131"/>
        <v>0</v>
      </c>
      <c r="AF1404" s="18">
        <v>44635</v>
      </c>
      <c r="AG1404" s="19">
        <v>0.57082175925925926</v>
      </c>
    </row>
    <row r="1405" spans="1:33" x14ac:dyDescent="0.3">
      <c r="A1405" s="5">
        <v>44635.570972222224</v>
      </c>
      <c r="B1405" t="str">
        <f>IFERROR(AVERAGEIFS('HeartRate-2022-03-21-1647950188'!$B:$B,'HeartRate-2022-03-21-1647950188'!$A:$A,Data_Extraction!B$2,'HeartRate-2022-03-21-1647950188'!$C:$C,Data_Extraction!$A1405),"")</f>
        <v/>
      </c>
      <c r="C1405" t="str">
        <f>IFERROR(AVERAGEIFS('HeartRate-2022-03-21-1647950188'!$B:$B,'HeartRate-2022-03-21-1647950188'!$A:$A,Data_Extraction!C$2,'HeartRate-2022-03-21-1647950188'!$C:$C,Data_Extraction!$A1405),"")</f>
        <v/>
      </c>
      <c r="D1405" t="str">
        <f>IFERROR(AVERAGEIFS('HeartRate-2022-03-21-1647950188'!$B:$B,'HeartRate-2022-03-21-1647950188'!$A:$A,Data_Extraction!D$2,'HeartRate-2022-03-21-1647950188'!$C:$C,Data_Extraction!$A1405),"")</f>
        <v/>
      </c>
      <c r="E1405" t="str">
        <f>IFERROR(AVERAGEIFS('HeartRate-2022-03-21-1647950188'!$B:$B,'HeartRate-2022-03-21-1647950188'!$A:$A,Data_Extraction!E$2,'HeartRate-2022-03-21-1647950188'!$C:$C,Data_Extraction!$A1405),"")</f>
        <v/>
      </c>
      <c r="F1405" t="str">
        <f>IFERROR(AVERAGEIFS('HeartRate-2022-03-21-1647950188'!$B:$B,'HeartRate-2022-03-21-1647950188'!$A:$A,Data_Extraction!F$2,'HeartRate-2022-03-21-1647950188'!$C:$C,Data_Extraction!$A1405),"")</f>
        <v/>
      </c>
      <c r="G1405" t="str">
        <f>IFERROR(AVERAGEIFS('HeartRate-2022-03-21-1647950188'!$B:$B,'HeartRate-2022-03-21-1647950188'!$A:$A,Data_Extraction!G$2,'HeartRate-2022-03-21-1647950188'!$C:$C,Data_Extraction!$A1405),"")</f>
        <v/>
      </c>
      <c r="H1405" t="str">
        <f>IFERROR(AVERAGEIFS('HeartRate-2022-03-21-1647950188'!$B:$B,'HeartRate-2022-03-21-1647950188'!$A:$A,Data_Extraction!H$2,'HeartRate-2022-03-21-1647950188'!$C:$C,Data_Extraction!$A1405),"")</f>
        <v/>
      </c>
      <c r="I1405">
        <f>IFERROR(AVERAGEIFS('HeartRate-2022-03-21-1647950188'!$B:$B,'HeartRate-2022-03-21-1647950188'!$A:$A,Data_Extraction!I$2,'HeartRate-2022-03-21-1647950188'!$C:$C,Data_Extraction!$A1405),"")</f>
        <v>101</v>
      </c>
      <c r="J1405" s="8">
        <f t="shared" si="127"/>
        <v>101</v>
      </c>
      <c r="N1405" s="11">
        <f>Data_Extraction!A1405</f>
        <v>44635.570972222224</v>
      </c>
      <c r="O1405" s="15">
        <f t="shared" si="128"/>
        <v>44635</v>
      </c>
      <c r="P1405" s="16">
        <f t="shared" si="129"/>
        <v>0.57097222222222221</v>
      </c>
      <c r="Q1405" s="12">
        <f>IF(Data_Extraction!B1405="",Data_Extraction!$J1405*(Q$1),Data_Extraction!B1405)</f>
        <v>90.9</v>
      </c>
      <c r="R1405" s="12">
        <f>IF(Data_Extraction!C1405="",Data_Extraction!$J1405*(R$1),Data_Extraction!C1405)</f>
        <v>92.92</v>
      </c>
      <c r="S1405" s="12">
        <f>IF(Data_Extraction!D1405="",Data_Extraction!$J1405*(S$1),Data_Extraction!D1405)</f>
        <v>105.04</v>
      </c>
      <c r="T1405" s="12">
        <f>IF(Data_Extraction!E1405="",Data_Extraction!$J1405*(T$1),Data_Extraction!E1405)</f>
        <v>95.949999999999989</v>
      </c>
      <c r="U1405" s="12">
        <f>IF(Data_Extraction!F1405="",Data_Extraction!$J1405*(U$1),Data_Extraction!F1405)</f>
        <v>98.98</v>
      </c>
      <c r="V1405" s="12">
        <f>IF(Data_Extraction!G1405="",Data_Extraction!$J1405*(V$1),Data_Extraction!G1405)</f>
        <v>91.91</v>
      </c>
      <c r="W1405" s="12">
        <f>IF(Data_Extraction!H1405="",Data_Extraction!$J1405*(W$1),Data_Extraction!H1405)</f>
        <v>108.07000000000001</v>
      </c>
      <c r="X1405" s="12">
        <f>IF(Data_Extraction!I1405="",Data_Extraction!$J1405*(X$1),Data_Extraction!I1405)</f>
        <v>101</v>
      </c>
      <c r="Y1405" s="13">
        <f t="shared" si="126"/>
        <v>98.096250000000012</v>
      </c>
      <c r="Z1405" s="17" t="str">
        <f t="shared" si="130"/>
        <v>Break</v>
      </c>
      <c r="AA1405" s="14" t="str">
        <f>VLOOKUP($N1405,'HeartRate-2022-03-21-1647950188'!$C:$G,2,0)</f>
        <v>Break</v>
      </c>
      <c r="AB1405" s="14" t="str">
        <f>VLOOKUP($N1405,'HeartRate-2022-03-21-1647950188'!$C:$G,3,0)</f>
        <v>Off Campus</v>
      </c>
      <c r="AC1405" s="14" t="str">
        <f>VLOOKUP($N1405,'HeartRate-2022-03-21-1647950188'!$C:$G,4,0)</f>
        <v>Sitting</v>
      </c>
      <c r="AD1405" s="14" t="str">
        <f>VLOOKUP($N1405,'HeartRate-2022-03-21-1647950188'!$C:$G,5,0)</f>
        <v>Technical Contexts</v>
      </c>
      <c r="AE1405">
        <f t="shared" si="131"/>
        <v>0</v>
      </c>
      <c r="AF1405" s="18">
        <v>44635</v>
      </c>
      <c r="AG1405" s="19">
        <v>0.57097222222222221</v>
      </c>
    </row>
    <row r="1406" spans="1:33" x14ac:dyDescent="0.3">
      <c r="A1406" s="5">
        <v>44635.571284722224</v>
      </c>
      <c r="B1406" t="str">
        <f>IFERROR(AVERAGEIFS('HeartRate-2022-03-21-1647950188'!$B:$B,'HeartRate-2022-03-21-1647950188'!$A:$A,Data_Extraction!B$2,'HeartRate-2022-03-21-1647950188'!$C:$C,Data_Extraction!$A1406),"")</f>
        <v/>
      </c>
      <c r="C1406" t="str">
        <f>IFERROR(AVERAGEIFS('HeartRate-2022-03-21-1647950188'!$B:$B,'HeartRate-2022-03-21-1647950188'!$A:$A,Data_Extraction!C$2,'HeartRate-2022-03-21-1647950188'!$C:$C,Data_Extraction!$A1406),"")</f>
        <v/>
      </c>
      <c r="D1406" t="str">
        <f>IFERROR(AVERAGEIFS('HeartRate-2022-03-21-1647950188'!$B:$B,'HeartRate-2022-03-21-1647950188'!$A:$A,Data_Extraction!D$2,'HeartRate-2022-03-21-1647950188'!$C:$C,Data_Extraction!$A1406),"")</f>
        <v/>
      </c>
      <c r="E1406" t="str">
        <f>IFERROR(AVERAGEIFS('HeartRate-2022-03-21-1647950188'!$B:$B,'HeartRate-2022-03-21-1647950188'!$A:$A,Data_Extraction!E$2,'HeartRate-2022-03-21-1647950188'!$C:$C,Data_Extraction!$A1406),"")</f>
        <v/>
      </c>
      <c r="F1406" t="str">
        <f>IFERROR(AVERAGEIFS('HeartRate-2022-03-21-1647950188'!$B:$B,'HeartRate-2022-03-21-1647950188'!$A:$A,Data_Extraction!F$2,'HeartRate-2022-03-21-1647950188'!$C:$C,Data_Extraction!$A1406),"")</f>
        <v/>
      </c>
      <c r="G1406" t="str">
        <f>IFERROR(AVERAGEIFS('HeartRate-2022-03-21-1647950188'!$B:$B,'HeartRate-2022-03-21-1647950188'!$A:$A,Data_Extraction!G$2,'HeartRate-2022-03-21-1647950188'!$C:$C,Data_Extraction!$A1406),"")</f>
        <v/>
      </c>
      <c r="H1406" t="str">
        <f>IFERROR(AVERAGEIFS('HeartRate-2022-03-21-1647950188'!$B:$B,'HeartRate-2022-03-21-1647950188'!$A:$A,Data_Extraction!H$2,'HeartRate-2022-03-21-1647950188'!$C:$C,Data_Extraction!$A1406),"")</f>
        <v/>
      </c>
      <c r="I1406">
        <f>IFERROR(AVERAGEIFS('HeartRate-2022-03-21-1647950188'!$B:$B,'HeartRate-2022-03-21-1647950188'!$A:$A,Data_Extraction!I$2,'HeartRate-2022-03-21-1647950188'!$C:$C,Data_Extraction!$A1406),"")</f>
        <v>104</v>
      </c>
      <c r="J1406" s="8">
        <f t="shared" si="127"/>
        <v>104</v>
      </c>
      <c r="N1406" s="11">
        <f>Data_Extraction!A1406</f>
        <v>44635.571284722224</v>
      </c>
      <c r="O1406" s="15">
        <f t="shared" si="128"/>
        <v>44635</v>
      </c>
      <c r="P1406" s="16">
        <f t="shared" si="129"/>
        <v>0.57128472222222226</v>
      </c>
      <c r="Q1406" s="12">
        <f>IF(Data_Extraction!B1406="",Data_Extraction!$J1406*(Q$1),Data_Extraction!B1406)</f>
        <v>93.600000000000009</v>
      </c>
      <c r="R1406" s="12">
        <f>IF(Data_Extraction!C1406="",Data_Extraction!$J1406*(R$1),Data_Extraction!C1406)</f>
        <v>95.68</v>
      </c>
      <c r="S1406" s="12">
        <f>IF(Data_Extraction!D1406="",Data_Extraction!$J1406*(S$1),Data_Extraction!D1406)</f>
        <v>108.16</v>
      </c>
      <c r="T1406" s="12">
        <f>IF(Data_Extraction!E1406="",Data_Extraction!$J1406*(T$1),Data_Extraction!E1406)</f>
        <v>98.8</v>
      </c>
      <c r="U1406" s="12">
        <f>IF(Data_Extraction!F1406="",Data_Extraction!$J1406*(U$1),Data_Extraction!F1406)</f>
        <v>101.92</v>
      </c>
      <c r="V1406" s="12">
        <f>IF(Data_Extraction!G1406="",Data_Extraction!$J1406*(V$1),Data_Extraction!G1406)</f>
        <v>94.64</v>
      </c>
      <c r="W1406" s="12">
        <f>IF(Data_Extraction!H1406="",Data_Extraction!$J1406*(W$1),Data_Extraction!H1406)</f>
        <v>111.28</v>
      </c>
      <c r="X1406" s="12">
        <f>IF(Data_Extraction!I1406="",Data_Extraction!$J1406*(X$1),Data_Extraction!I1406)</f>
        <v>104</v>
      </c>
      <c r="Y1406" s="13">
        <f t="shared" si="126"/>
        <v>101.01</v>
      </c>
      <c r="Z1406" s="17" t="str">
        <f t="shared" si="130"/>
        <v>Break</v>
      </c>
      <c r="AA1406" s="14" t="str">
        <f>VLOOKUP($N1406,'HeartRate-2022-03-21-1647950188'!$C:$G,2,0)</f>
        <v>Break</v>
      </c>
      <c r="AB1406" s="14" t="str">
        <f>VLOOKUP($N1406,'HeartRate-2022-03-21-1647950188'!$C:$G,3,0)</f>
        <v>Off Campus</v>
      </c>
      <c r="AC1406" s="14" t="str">
        <f>VLOOKUP($N1406,'HeartRate-2022-03-21-1647950188'!$C:$G,4,0)</f>
        <v>Sitting</v>
      </c>
      <c r="AD1406" s="14" t="str">
        <f>VLOOKUP($N1406,'HeartRate-2022-03-21-1647950188'!$C:$G,5,0)</f>
        <v>Technical Contexts</v>
      </c>
      <c r="AE1406">
        <f t="shared" si="131"/>
        <v>0</v>
      </c>
      <c r="AF1406" s="18">
        <v>44635</v>
      </c>
      <c r="AG1406" s="19">
        <v>0.57128472222222226</v>
      </c>
    </row>
    <row r="1407" spans="1:33" x14ac:dyDescent="0.3">
      <c r="A1407" s="5">
        <v>44635.571516203701</v>
      </c>
      <c r="B1407" t="str">
        <f>IFERROR(AVERAGEIFS('HeartRate-2022-03-21-1647950188'!$B:$B,'HeartRate-2022-03-21-1647950188'!$A:$A,Data_Extraction!B$2,'HeartRate-2022-03-21-1647950188'!$C:$C,Data_Extraction!$A1407),"")</f>
        <v/>
      </c>
      <c r="C1407" t="str">
        <f>IFERROR(AVERAGEIFS('HeartRate-2022-03-21-1647950188'!$B:$B,'HeartRate-2022-03-21-1647950188'!$A:$A,Data_Extraction!C$2,'HeartRate-2022-03-21-1647950188'!$C:$C,Data_Extraction!$A1407),"")</f>
        <v/>
      </c>
      <c r="D1407" t="str">
        <f>IFERROR(AVERAGEIFS('HeartRate-2022-03-21-1647950188'!$B:$B,'HeartRate-2022-03-21-1647950188'!$A:$A,Data_Extraction!D$2,'HeartRate-2022-03-21-1647950188'!$C:$C,Data_Extraction!$A1407),"")</f>
        <v/>
      </c>
      <c r="E1407" t="str">
        <f>IFERROR(AVERAGEIFS('HeartRate-2022-03-21-1647950188'!$B:$B,'HeartRate-2022-03-21-1647950188'!$A:$A,Data_Extraction!E$2,'HeartRate-2022-03-21-1647950188'!$C:$C,Data_Extraction!$A1407),"")</f>
        <v/>
      </c>
      <c r="F1407" t="str">
        <f>IFERROR(AVERAGEIFS('HeartRate-2022-03-21-1647950188'!$B:$B,'HeartRate-2022-03-21-1647950188'!$A:$A,Data_Extraction!F$2,'HeartRate-2022-03-21-1647950188'!$C:$C,Data_Extraction!$A1407),"")</f>
        <v/>
      </c>
      <c r="G1407">
        <f>IFERROR(AVERAGEIFS('HeartRate-2022-03-21-1647950188'!$B:$B,'HeartRate-2022-03-21-1647950188'!$A:$A,Data_Extraction!G$2,'HeartRate-2022-03-21-1647950188'!$C:$C,Data_Extraction!$A1407),"")</f>
        <v>106</v>
      </c>
      <c r="H1407" t="str">
        <f>IFERROR(AVERAGEIFS('HeartRate-2022-03-21-1647950188'!$B:$B,'HeartRate-2022-03-21-1647950188'!$A:$A,Data_Extraction!H$2,'HeartRate-2022-03-21-1647950188'!$C:$C,Data_Extraction!$A1407),"")</f>
        <v/>
      </c>
      <c r="I1407">
        <f>IFERROR(AVERAGEIFS('HeartRate-2022-03-21-1647950188'!$B:$B,'HeartRate-2022-03-21-1647950188'!$A:$A,Data_Extraction!I$2,'HeartRate-2022-03-21-1647950188'!$C:$C,Data_Extraction!$A1407),"")</f>
        <v>103</v>
      </c>
      <c r="J1407" s="8">
        <f t="shared" si="127"/>
        <v>104.5</v>
      </c>
      <c r="N1407" s="11">
        <f>Data_Extraction!A1407</f>
        <v>44635.571516203701</v>
      </c>
      <c r="O1407" s="15">
        <f t="shared" si="128"/>
        <v>44635</v>
      </c>
      <c r="P1407" s="16">
        <f t="shared" si="129"/>
        <v>0.57151620370370371</v>
      </c>
      <c r="Q1407" s="12">
        <f>IF(Data_Extraction!B1407="",Data_Extraction!$J1407*(Q$1),Data_Extraction!B1407)</f>
        <v>94.05</v>
      </c>
      <c r="R1407" s="12">
        <f>IF(Data_Extraction!C1407="",Data_Extraction!$J1407*(R$1),Data_Extraction!C1407)</f>
        <v>96.14</v>
      </c>
      <c r="S1407" s="12">
        <f>IF(Data_Extraction!D1407="",Data_Extraction!$J1407*(S$1),Data_Extraction!D1407)</f>
        <v>108.68</v>
      </c>
      <c r="T1407" s="12">
        <f>IF(Data_Extraction!E1407="",Data_Extraction!$J1407*(T$1),Data_Extraction!E1407)</f>
        <v>99.274999999999991</v>
      </c>
      <c r="U1407" s="12">
        <f>IF(Data_Extraction!F1407="",Data_Extraction!$J1407*(U$1),Data_Extraction!F1407)</f>
        <v>102.41</v>
      </c>
      <c r="V1407" s="12">
        <f>IF(Data_Extraction!G1407="",Data_Extraction!$J1407*(V$1),Data_Extraction!G1407)</f>
        <v>106</v>
      </c>
      <c r="W1407" s="12">
        <f>IF(Data_Extraction!H1407="",Data_Extraction!$J1407*(W$1),Data_Extraction!H1407)</f>
        <v>111.81500000000001</v>
      </c>
      <c r="X1407" s="12">
        <f>IF(Data_Extraction!I1407="",Data_Extraction!$J1407*(X$1),Data_Extraction!I1407)</f>
        <v>103</v>
      </c>
      <c r="Y1407" s="13">
        <f t="shared" si="126"/>
        <v>102.67125</v>
      </c>
      <c r="Z1407" s="17" t="str">
        <f t="shared" si="130"/>
        <v>Break</v>
      </c>
      <c r="AA1407" s="14" t="str">
        <f>VLOOKUP($N1407,'HeartRate-2022-03-21-1647950188'!$C:$G,2,0)</f>
        <v>Break</v>
      </c>
      <c r="AB1407" s="14" t="str">
        <f>VLOOKUP($N1407,'HeartRate-2022-03-21-1647950188'!$C:$G,3,0)</f>
        <v>Off Campus</v>
      </c>
      <c r="AC1407" s="14" t="str">
        <f>VLOOKUP($N1407,'HeartRate-2022-03-21-1647950188'!$C:$G,4,0)</f>
        <v>Sitting</v>
      </c>
      <c r="AD1407" s="14" t="str">
        <f>VLOOKUP($N1407,'HeartRate-2022-03-21-1647950188'!$C:$G,5,0)</f>
        <v>Technical Contexts</v>
      </c>
      <c r="AE1407">
        <f t="shared" si="131"/>
        <v>0</v>
      </c>
      <c r="AF1407" s="18">
        <v>44635</v>
      </c>
      <c r="AG1407" s="19">
        <v>0.57151620370370371</v>
      </c>
    </row>
    <row r="1408" spans="1:33" x14ac:dyDescent="0.3">
      <c r="A1408" s="5">
        <v>44635.571840277778</v>
      </c>
      <c r="B1408" t="str">
        <f>IFERROR(AVERAGEIFS('HeartRate-2022-03-21-1647950188'!$B:$B,'HeartRate-2022-03-21-1647950188'!$A:$A,Data_Extraction!B$2,'HeartRate-2022-03-21-1647950188'!$C:$C,Data_Extraction!$A1408),"")</f>
        <v/>
      </c>
      <c r="C1408" t="str">
        <f>IFERROR(AVERAGEIFS('HeartRate-2022-03-21-1647950188'!$B:$B,'HeartRate-2022-03-21-1647950188'!$A:$A,Data_Extraction!C$2,'HeartRate-2022-03-21-1647950188'!$C:$C,Data_Extraction!$A1408),"")</f>
        <v/>
      </c>
      <c r="D1408" t="str">
        <f>IFERROR(AVERAGEIFS('HeartRate-2022-03-21-1647950188'!$B:$B,'HeartRate-2022-03-21-1647950188'!$A:$A,Data_Extraction!D$2,'HeartRate-2022-03-21-1647950188'!$C:$C,Data_Extraction!$A1408),"")</f>
        <v/>
      </c>
      <c r="E1408" t="str">
        <f>IFERROR(AVERAGEIFS('HeartRate-2022-03-21-1647950188'!$B:$B,'HeartRate-2022-03-21-1647950188'!$A:$A,Data_Extraction!E$2,'HeartRate-2022-03-21-1647950188'!$C:$C,Data_Extraction!$A1408),"")</f>
        <v/>
      </c>
      <c r="F1408" t="str">
        <f>IFERROR(AVERAGEIFS('HeartRate-2022-03-21-1647950188'!$B:$B,'HeartRate-2022-03-21-1647950188'!$A:$A,Data_Extraction!F$2,'HeartRate-2022-03-21-1647950188'!$C:$C,Data_Extraction!$A1408),"")</f>
        <v/>
      </c>
      <c r="G1408" t="str">
        <f>IFERROR(AVERAGEIFS('HeartRate-2022-03-21-1647950188'!$B:$B,'HeartRate-2022-03-21-1647950188'!$A:$A,Data_Extraction!G$2,'HeartRate-2022-03-21-1647950188'!$C:$C,Data_Extraction!$A1408),"")</f>
        <v/>
      </c>
      <c r="H1408">
        <f>IFERROR(AVERAGEIFS('HeartRate-2022-03-21-1647950188'!$B:$B,'HeartRate-2022-03-21-1647950188'!$A:$A,Data_Extraction!H$2,'HeartRate-2022-03-21-1647950188'!$C:$C,Data_Extraction!$A1408),"")</f>
        <v>78</v>
      </c>
      <c r="I1408" t="str">
        <f>IFERROR(AVERAGEIFS('HeartRate-2022-03-21-1647950188'!$B:$B,'HeartRate-2022-03-21-1647950188'!$A:$A,Data_Extraction!I$2,'HeartRate-2022-03-21-1647950188'!$C:$C,Data_Extraction!$A1408),"")</f>
        <v/>
      </c>
      <c r="J1408" s="8">
        <f t="shared" si="127"/>
        <v>78</v>
      </c>
      <c r="N1408" s="11">
        <f>Data_Extraction!A1408</f>
        <v>44635.571840277778</v>
      </c>
      <c r="O1408" s="15">
        <f t="shared" si="128"/>
        <v>44635</v>
      </c>
      <c r="P1408" s="16">
        <f t="shared" si="129"/>
        <v>0.57184027777777779</v>
      </c>
      <c r="Q1408" s="12">
        <f>IF(Data_Extraction!B1408="",Data_Extraction!$J1408*(Q$1),Data_Extraction!B1408)</f>
        <v>70.2</v>
      </c>
      <c r="R1408" s="12">
        <f>IF(Data_Extraction!C1408="",Data_Extraction!$J1408*(R$1),Data_Extraction!C1408)</f>
        <v>71.760000000000005</v>
      </c>
      <c r="S1408" s="12">
        <f>IF(Data_Extraction!D1408="",Data_Extraction!$J1408*(S$1),Data_Extraction!D1408)</f>
        <v>81.12</v>
      </c>
      <c r="T1408" s="12">
        <f>IF(Data_Extraction!E1408="",Data_Extraction!$J1408*(T$1),Data_Extraction!E1408)</f>
        <v>74.099999999999994</v>
      </c>
      <c r="U1408" s="12">
        <f>IF(Data_Extraction!F1408="",Data_Extraction!$J1408*(U$1),Data_Extraction!F1408)</f>
        <v>76.44</v>
      </c>
      <c r="V1408" s="12">
        <f>IF(Data_Extraction!G1408="",Data_Extraction!$J1408*(V$1),Data_Extraction!G1408)</f>
        <v>70.98</v>
      </c>
      <c r="W1408" s="12">
        <f>IF(Data_Extraction!H1408="",Data_Extraction!$J1408*(W$1),Data_Extraction!H1408)</f>
        <v>78</v>
      </c>
      <c r="X1408" s="12">
        <f>IF(Data_Extraction!I1408="",Data_Extraction!$J1408*(X$1),Data_Extraction!I1408)</f>
        <v>75.66</v>
      </c>
      <c r="Y1408" s="13">
        <f t="shared" si="126"/>
        <v>74.782499999999999</v>
      </c>
      <c r="Z1408" s="17" t="str">
        <f t="shared" si="130"/>
        <v>Break</v>
      </c>
      <c r="AA1408" s="14" t="str">
        <f>VLOOKUP($N1408,'HeartRate-2022-03-21-1647950188'!$C:$G,2,0)</f>
        <v>Break</v>
      </c>
      <c r="AB1408" s="14" t="str">
        <f>VLOOKUP($N1408,'HeartRate-2022-03-21-1647950188'!$C:$G,3,0)</f>
        <v>Off Campus</v>
      </c>
      <c r="AC1408" s="14" t="str">
        <f>VLOOKUP($N1408,'HeartRate-2022-03-21-1647950188'!$C:$G,4,0)</f>
        <v>Sitting</v>
      </c>
      <c r="AD1408" s="14" t="str">
        <f>VLOOKUP($N1408,'HeartRate-2022-03-21-1647950188'!$C:$G,5,0)</f>
        <v>Technical Contexts</v>
      </c>
      <c r="AE1408">
        <f t="shared" si="131"/>
        <v>0</v>
      </c>
      <c r="AF1408" s="18">
        <v>44635</v>
      </c>
      <c r="AG1408" s="19">
        <v>0.57184027777777779</v>
      </c>
    </row>
    <row r="1409" spans="1:33" x14ac:dyDescent="0.3">
      <c r="A1409" s="5">
        <v>44635.572210648148</v>
      </c>
      <c r="B1409" t="str">
        <f>IFERROR(AVERAGEIFS('HeartRate-2022-03-21-1647950188'!$B:$B,'HeartRate-2022-03-21-1647950188'!$A:$A,Data_Extraction!B$2,'HeartRate-2022-03-21-1647950188'!$C:$C,Data_Extraction!$A1409),"")</f>
        <v/>
      </c>
      <c r="C1409" t="str">
        <f>IFERROR(AVERAGEIFS('HeartRate-2022-03-21-1647950188'!$B:$B,'HeartRate-2022-03-21-1647950188'!$A:$A,Data_Extraction!C$2,'HeartRate-2022-03-21-1647950188'!$C:$C,Data_Extraction!$A1409),"")</f>
        <v/>
      </c>
      <c r="D1409" t="str">
        <f>IFERROR(AVERAGEIFS('HeartRate-2022-03-21-1647950188'!$B:$B,'HeartRate-2022-03-21-1647950188'!$A:$A,Data_Extraction!D$2,'HeartRate-2022-03-21-1647950188'!$C:$C,Data_Extraction!$A1409),"")</f>
        <v/>
      </c>
      <c r="E1409" t="str">
        <f>IFERROR(AVERAGEIFS('HeartRate-2022-03-21-1647950188'!$B:$B,'HeartRate-2022-03-21-1647950188'!$A:$A,Data_Extraction!E$2,'HeartRate-2022-03-21-1647950188'!$C:$C,Data_Extraction!$A1409),"")</f>
        <v/>
      </c>
      <c r="F1409" t="str">
        <f>IFERROR(AVERAGEIFS('HeartRate-2022-03-21-1647950188'!$B:$B,'HeartRate-2022-03-21-1647950188'!$A:$A,Data_Extraction!F$2,'HeartRate-2022-03-21-1647950188'!$C:$C,Data_Extraction!$A1409),"")</f>
        <v/>
      </c>
      <c r="G1409">
        <f>IFERROR(AVERAGEIFS('HeartRate-2022-03-21-1647950188'!$B:$B,'HeartRate-2022-03-21-1647950188'!$A:$A,Data_Extraction!G$2,'HeartRate-2022-03-21-1647950188'!$C:$C,Data_Extraction!$A1409),"")</f>
        <v>103</v>
      </c>
      <c r="H1409" t="str">
        <f>IFERROR(AVERAGEIFS('HeartRate-2022-03-21-1647950188'!$B:$B,'HeartRate-2022-03-21-1647950188'!$A:$A,Data_Extraction!H$2,'HeartRate-2022-03-21-1647950188'!$C:$C,Data_Extraction!$A1409),"")</f>
        <v/>
      </c>
      <c r="I1409">
        <f>IFERROR(AVERAGEIFS('HeartRate-2022-03-21-1647950188'!$B:$B,'HeartRate-2022-03-21-1647950188'!$A:$A,Data_Extraction!I$2,'HeartRate-2022-03-21-1647950188'!$C:$C,Data_Extraction!$A1409),"")</f>
        <v>99</v>
      </c>
      <c r="J1409" s="8">
        <f t="shared" si="127"/>
        <v>101</v>
      </c>
      <c r="N1409" s="11">
        <f>Data_Extraction!A1409</f>
        <v>44635.572210648148</v>
      </c>
      <c r="O1409" s="15">
        <f t="shared" si="128"/>
        <v>44635</v>
      </c>
      <c r="P1409" s="16">
        <f t="shared" si="129"/>
        <v>0.57221064814814815</v>
      </c>
      <c r="Q1409" s="12">
        <f>IF(Data_Extraction!B1409="",Data_Extraction!$J1409*(Q$1),Data_Extraction!B1409)</f>
        <v>90.9</v>
      </c>
      <c r="R1409" s="12">
        <f>IF(Data_Extraction!C1409="",Data_Extraction!$J1409*(R$1),Data_Extraction!C1409)</f>
        <v>92.92</v>
      </c>
      <c r="S1409" s="12">
        <f>IF(Data_Extraction!D1409="",Data_Extraction!$J1409*(S$1),Data_Extraction!D1409)</f>
        <v>105.04</v>
      </c>
      <c r="T1409" s="12">
        <f>IF(Data_Extraction!E1409="",Data_Extraction!$J1409*(T$1),Data_Extraction!E1409)</f>
        <v>95.949999999999989</v>
      </c>
      <c r="U1409" s="12">
        <f>IF(Data_Extraction!F1409="",Data_Extraction!$J1409*(U$1),Data_Extraction!F1409)</f>
        <v>98.98</v>
      </c>
      <c r="V1409" s="12">
        <f>IF(Data_Extraction!G1409="",Data_Extraction!$J1409*(V$1),Data_Extraction!G1409)</f>
        <v>103</v>
      </c>
      <c r="W1409" s="12">
        <f>IF(Data_Extraction!H1409="",Data_Extraction!$J1409*(W$1),Data_Extraction!H1409)</f>
        <v>108.07000000000001</v>
      </c>
      <c r="X1409" s="12">
        <f>IF(Data_Extraction!I1409="",Data_Extraction!$J1409*(X$1),Data_Extraction!I1409)</f>
        <v>99</v>
      </c>
      <c r="Y1409" s="13">
        <f t="shared" si="126"/>
        <v>99.232500000000002</v>
      </c>
      <c r="Z1409" s="17" t="str">
        <f t="shared" si="130"/>
        <v>Break</v>
      </c>
      <c r="AA1409" s="14" t="str">
        <f>VLOOKUP($N1409,'HeartRate-2022-03-21-1647950188'!$C:$G,2,0)</f>
        <v>Break</v>
      </c>
      <c r="AB1409" s="14" t="str">
        <f>VLOOKUP($N1409,'HeartRate-2022-03-21-1647950188'!$C:$G,3,0)</f>
        <v>Off Campus</v>
      </c>
      <c r="AC1409" s="14" t="str">
        <f>VLOOKUP($N1409,'HeartRate-2022-03-21-1647950188'!$C:$G,4,0)</f>
        <v>Sitting</v>
      </c>
      <c r="AD1409" s="14" t="str">
        <f>VLOOKUP($N1409,'HeartRate-2022-03-21-1647950188'!$C:$G,5,0)</f>
        <v>Technical Contexts</v>
      </c>
      <c r="AE1409">
        <f t="shared" si="131"/>
        <v>0</v>
      </c>
      <c r="AF1409" s="18">
        <v>44635</v>
      </c>
      <c r="AG1409" s="19">
        <v>0.57221064814814815</v>
      </c>
    </row>
    <row r="1410" spans="1:33" x14ac:dyDescent="0.3">
      <c r="A1410" s="5">
        <v>44635.572905092595</v>
      </c>
      <c r="B1410" t="str">
        <f>IFERROR(AVERAGEIFS('HeartRate-2022-03-21-1647950188'!$B:$B,'HeartRate-2022-03-21-1647950188'!$A:$A,Data_Extraction!B$2,'HeartRate-2022-03-21-1647950188'!$C:$C,Data_Extraction!$A1410),"")</f>
        <v/>
      </c>
      <c r="C1410" t="str">
        <f>IFERROR(AVERAGEIFS('HeartRate-2022-03-21-1647950188'!$B:$B,'HeartRate-2022-03-21-1647950188'!$A:$A,Data_Extraction!C$2,'HeartRate-2022-03-21-1647950188'!$C:$C,Data_Extraction!$A1410),"")</f>
        <v/>
      </c>
      <c r="D1410" t="str">
        <f>IFERROR(AVERAGEIFS('HeartRate-2022-03-21-1647950188'!$B:$B,'HeartRate-2022-03-21-1647950188'!$A:$A,Data_Extraction!D$2,'HeartRate-2022-03-21-1647950188'!$C:$C,Data_Extraction!$A1410),"")</f>
        <v/>
      </c>
      <c r="E1410" t="str">
        <f>IFERROR(AVERAGEIFS('HeartRate-2022-03-21-1647950188'!$B:$B,'HeartRate-2022-03-21-1647950188'!$A:$A,Data_Extraction!E$2,'HeartRate-2022-03-21-1647950188'!$C:$C,Data_Extraction!$A1410),"")</f>
        <v/>
      </c>
      <c r="F1410" t="str">
        <f>IFERROR(AVERAGEIFS('HeartRate-2022-03-21-1647950188'!$B:$B,'HeartRate-2022-03-21-1647950188'!$A:$A,Data_Extraction!F$2,'HeartRate-2022-03-21-1647950188'!$C:$C,Data_Extraction!$A1410),"")</f>
        <v/>
      </c>
      <c r="G1410">
        <f>IFERROR(AVERAGEIFS('HeartRate-2022-03-21-1647950188'!$B:$B,'HeartRate-2022-03-21-1647950188'!$A:$A,Data_Extraction!G$2,'HeartRate-2022-03-21-1647950188'!$C:$C,Data_Extraction!$A1410),"")</f>
        <v>109</v>
      </c>
      <c r="H1410" t="str">
        <f>IFERROR(AVERAGEIFS('HeartRate-2022-03-21-1647950188'!$B:$B,'HeartRate-2022-03-21-1647950188'!$A:$A,Data_Extraction!H$2,'HeartRate-2022-03-21-1647950188'!$C:$C,Data_Extraction!$A1410),"")</f>
        <v/>
      </c>
      <c r="I1410">
        <f>IFERROR(AVERAGEIFS('HeartRate-2022-03-21-1647950188'!$B:$B,'HeartRate-2022-03-21-1647950188'!$A:$A,Data_Extraction!I$2,'HeartRate-2022-03-21-1647950188'!$C:$C,Data_Extraction!$A1410),"")</f>
        <v>106</v>
      </c>
      <c r="J1410" s="8">
        <f t="shared" si="127"/>
        <v>107.5</v>
      </c>
      <c r="N1410" s="11">
        <f>Data_Extraction!A1410</f>
        <v>44635.572905092595</v>
      </c>
      <c r="O1410" s="15">
        <f t="shared" si="128"/>
        <v>44635</v>
      </c>
      <c r="P1410" s="16">
        <f t="shared" si="129"/>
        <v>0.57290509259259259</v>
      </c>
      <c r="Q1410" s="12">
        <f>IF(Data_Extraction!B1410="",Data_Extraction!$J1410*(Q$1),Data_Extraction!B1410)</f>
        <v>96.75</v>
      </c>
      <c r="R1410" s="12">
        <f>IF(Data_Extraction!C1410="",Data_Extraction!$J1410*(R$1),Data_Extraction!C1410)</f>
        <v>98.9</v>
      </c>
      <c r="S1410" s="12">
        <f>IF(Data_Extraction!D1410="",Data_Extraction!$J1410*(S$1),Data_Extraction!D1410)</f>
        <v>111.8</v>
      </c>
      <c r="T1410" s="12">
        <f>IF(Data_Extraction!E1410="",Data_Extraction!$J1410*(T$1),Data_Extraction!E1410)</f>
        <v>102.125</v>
      </c>
      <c r="U1410" s="12">
        <f>IF(Data_Extraction!F1410="",Data_Extraction!$J1410*(U$1),Data_Extraction!F1410)</f>
        <v>105.35</v>
      </c>
      <c r="V1410" s="12">
        <f>IF(Data_Extraction!G1410="",Data_Extraction!$J1410*(V$1),Data_Extraction!G1410)</f>
        <v>109</v>
      </c>
      <c r="W1410" s="12">
        <f>IF(Data_Extraction!H1410="",Data_Extraction!$J1410*(W$1),Data_Extraction!H1410)</f>
        <v>115.02500000000001</v>
      </c>
      <c r="X1410" s="12">
        <f>IF(Data_Extraction!I1410="",Data_Extraction!$J1410*(X$1),Data_Extraction!I1410)</f>
        <v>106</v>
      </c>
      <c r="Y1410" s="13">
        <f t="shared" si="126"/>
        <v>105.61874999999999</v>
      </c>
      <c r="Z1410" s="17" t="str">
        <f t="shared" si="130"/>
        <v>Break</v>
      </c>
      <c r="AA1410" s="14" t="str">
        <f>VLOOKUP($N1410,'HeartRate-2022-03-21-1647950188'!$C:$G,2,0)</f>
        <v>Break</v>
      </c>
      <c r="AB1410" s="14" t="str">
        <f>VLOOKUP($N1410,'HeartRate-2022-03-21-1647950188'!$C:$G,3,0)</f>
        <v>Off Campus</v>
      </c>
      <c r="AC1410" s="14" t="str">
        <f>VLOOKUP($N1410,'HeartRate-2022-03-21-1647950188'!$C:$G,4,0)</f>
        <v>Sitting</v>
      </c>
      <c r="AD1410" s="14" t="str">
        <f>VLOOKUP($N1410,'HeartRate-2022-03-21-1647950188'!$C:$G,5,0)</f>
        <v>Technical Contexts</v>
      </c>
      <c r="AE1410">
        <f t="shared" si="131"/>
        <v>0</v>
      </c>
      <c r="AF1410" s="18">
        <v>44635</v>
      </c>
      <c r="AG1410" s="19">
        <v>0.57290509259259259</v>
      </c>
    </row>
    <row r="1411" spans="1:33" x14ac:dyDescent="0.3">
      <c r="A1411" s="5">
        <v>44635.573599537034</v>
      </c>
      <c r="B1411" t="str">
        <f>IFERROR(AVERAGEIFS('HeartRate-2022-03-21-1647950188'!$B:$B,'HeartRate-2022-03-21-1647950188'!$A:$A,Data_Extraction!B$2,'HeartRate-2022-03-21-1647950188'!$C:$C,Data_Extraction!$A1411),"")</f>
        <v/>
      </c>
      <c r="C1411" t="str">
        <f>IFERROR(AVERAGEIFS('HeartRate-2022-03-21-1647950188'!$B:$B,'HeartRate-2022-03-21-1647950188'!$A:$A,Data_Extraction!C$2,'HeartRate-2022-03-21-1647950188'!$C:$C,Data_Extraction!$A1411),"")</f>
        <v/>
      </c>
      <c r="D1411" t="str">
        <f>IFERROR(AVERAGEIFS('HeartRate-2022-03-21-1647950188'!$B:$B,'HeartRate-2022-03-21-1647950188'!$A:$A,Data_Extraction!D$2,'HeartRate-2022-03-21-1647950188'!$C:$C,Data_Extraction!$A1411),"")</f>
        <v/>
      </c>
      <c r="E1411" t="str">
        <f>IFERROR(AVERAGEIFS('HeartRate-2022-03-21-1647950188'!$B:$B,'HeartRate-2022-03-21-1647950188'!$A:$A,Data_Extraction!E$2,'HeartRate-2022-03-21-1647950188'!$C:$C,Data_Extraction!$A1411),"")</f>
        <v/>
      </c>
      <c r="F1411" t="str">
        <f>IFERROR(AVERAGEIFS('HeartRate-2022-03-21-1647950188'!$B:$B,'HeartRate-2022-03-21-1647950188'!$A:$A,Data_Extraction!F$2,'HeartRate-2022-03-21-1647950188'!$C:$C,Data_Extraction!$A1411),"")</f>
        <v/>
      </c>
      <c r="G1411">
        <f>IFERROR(AVERAGEIFS('HeartRate-2022-03-21-1647950188'!$B:$B,'HeartRate-2022-03-21-1647950188'!$A:$A,Data_Extraction!G$2,'HeartRate-2022-03-21-1647950188'!$C:$C,Data_Extraction!$A1411),"")</f>
        <v>131</v>
      </c>
      <c r="H1411" t="str">
        <f>IFERROR(AVERAGEIFS('HeartRate-2022-03-21-1647950188'!$B:$B,'HeartRate-2022-03-21-1647950188'!$A:$A,Data_Extraction!H$2,'HeartRate-2022-03-21-1647950188'!$C:$C,Data_Extraction!$A1411),"")</f>
        <v/>
      </c>
      <c r="I1411">
        <f>IFERROR(AVERAGEIFS('HeartRate-2022-03-21-1647950188'!$B:$B,'HeartRate-2022-03-21-1647950188'!$A:$A,Data_Extraction!I$2,'HeartRate-2022-03-21-1647950188'!$C:$C,Data_Extraction!$A1411),"")</f>
        <v>102</v>
      </c>
      <c r="J1411" s="8">
        <f t="shared" si="127"/>
        <v>116.5</v>
      </c>
      <c r="N1411" s="11">
        <f>Data_Extraction!A1411</f>
        <v>44635.573599537034</v>
      </c>
      <c r="O1411" s="15">
        <f t="shared" si="128"/>
        <v>44635</v>
      </c>
      <c r="P1411" s="16">
        <f t="shared" si="129"/>
        <v>0.57359953703703703</v>
      </c>
      <c r="Q1411" s="12">
        <f>IF(Data_Extraction!B1411="",Data_Extraction!$J1411*(Q$1),Data_Extraction!B1411)</f>
        <v>104.85000000000001</v>
      </c>
      <c r="R1411" s="12">
        <f>IF(Data_Extraction!C1411="",Data_Extraction!$J1411*(R$1),Data_Extraction!C1411)</f>
        <v>107.18</v>
      </c>
      <c r="S1411" s="12">
        <f>IF(Data_Extraction!D1411="",Data_Extraction!$J1411*(S$1),Data_Extraction!D1411)</f>
        <v>121.16000000000001</v>
      </c>
      <c r="T1411" s="12">
        <f>IF(Data_Extraction!E1411="",Data_Extraction!$J1411*(T$1),Data_Extraction!E1411)</f>
        <v>110.675</v>
      </c>
      <c r="U1411" s="12">
        <f>IF(Data_Extraction!F1411="",Data_Extraction!$J1411*(U$1),Data_Extraction!F1411)</f>
        <v>114.17</v>
      </c>
      <c r="V1411" s="12">
        <f>IF(Data_Extraction!G1411="",Data_Extraction!$J1411*(V$1),Data_Extraction!G1411)</f>
        <v>131</v>
      </c>
      <c r="W1411" s="12">
        <f>IF(Data_Extraction!H1411="",Data_Extraction!$J1411*(W$1),Data_Extraction!H1411)</f>
        <v>124.655</v>
      </c>
      <c r="X1411" s="12">
        <f>IF(Data_Extraction!I1411="",Data_Extraction!$J1411*(X$1),Data_Extraction!I1411)</f>
        <v>102</v>
      </c>
      <c r="Y1411" s="13">
        <f t="shared" ref="Y1411:Y1474" si="132">AVERAGE(Q1411:X1411)</f>
        <v>114.46125000000001</v>
      </c>
      <c r="Z1411" s="17" t="str">
        <f t="shared" si="130"/>
        <v>Break</v>
      </c>
      <c r="AA1411" s="14" t="str">
        <f>VLOOKUP($N1411,'HeartRate-2022-03-21-1647950188'!$C:$G,2,0)</f>
        <v>Break</v>
      </c>
      <c r="AB1411" s="14" t="str">
        <f>VLOOKUP($N1411,'HeartRate-2022-03-21-1647950188'!$C:$G,3,0)</f>
        <v>Off Campus</v>
      </c>
      <c r="AC1411" s="14" t="str">
        <f>VLOOKUP($N1411,'HeartRate-2022-03-21-1647950188'!$C:$G,4,0)</f>
        <v>Sitting</v>
      </c>
      <c r="AD1411" s="14" t="str">
        <f>VLOOKUP($N1411,'HeartRate-2022-03-21-1647950188'!$C:$G,5,0)</f>
        <v>Technical Contexts</v>
      </c>
      <c r="AE1411">
        <f t="shared" si="131"/>
        <v>0</v>
      </c>
      <c r="AF1411" s="18">
        <v>44635</v>
      </c>
      <c r="AG1411" s="19">
        <v>0.57359953703703703</v>
      </c>
    </row>
    <row r="1412" spans="1:33" x14ac:dyDescent="0.3">
      <c r="A1412" s="5">
        <v>44635.573611111111</v>
      </c>
      <c r="B1412">
        <f>IFERROR(AVERAGEIFS('HeartRate-2022-03-21-1647950188'!$B:$B,'HeartRate-2022-03-21-1647950188'!$A:$A,Data_Extraction!B$2,'HeartRate-2022-03-21-1647950188'!$C:$C,Data_Extraction!$A1412),"")</f>
        <v>115</v>
      </c>
      <c r="C1412" t="str">
        <f>IFERROR(AVERAGEIFS('HeartRate-2022-03-21-1647950188'!$B:$B,'HeartRate-2022-03-21-1647950188'!$A:$A,Data_Extraction!C$2,'HeartRate-2022-03-21-1647950188'!$C:$C,Data_Extraction!$A1412),"")</f>
        <v/>
      </c>
      <c r="D1412" t="str">
        <f>IFERROR(AVERAGEIFS('HeartRate-2022-03-21-1647950188'!$B:$B,'HeartRate-2022-03-21-1647950188'!$A:$A,Data_Extraction!D$2,'HeartRate-2022-03-21-1647950188'!$C:$C,Data_Extraction!$A1412),"")</f>
        <v/>
      </c>
      <c r="E1412" t="str">
        <f>IFERROR(AVERAGEIFS('HeartRate-2022-03-21-1647950188'!$B:$B,'HeartRate-2022-03-21-1647950188'!$A:$A,Data_Extraction!E$2,'HeartRate-2022-03-21-1647950188'!$C:$C,Data_Extraction!$A1412),"")</f>
        <v/>
      </c>
      <c r="F1412" t="str">
        <f>IFERROR(AVERAGEIFS('HeartRate-2022-03-21-1647950188'!$B:$B,'HeartRate-2022-03-21-1647950188'!$A:$A,Data_Extraction!F$2,'HeartRate-2022-03-21-1647950188'!$C:$C,Data_Extraction!$A1412),"")</f>
        <v/>
      </c>
      <c r="G1412" t="str">
        <f>IFERROR(AVERAGEIFS('HeartRate-2022-03-21-1647950188'!$B:$B,'HeartRate-2022-03-21-1647950188'!$A:$A,Data_Extraction!G$2,'HeartRate-2022-03-21-1647950188'!$C:$C,Data_Extraction!$A1412),"")</f>
        <v/>
      </c>
      <c r="H1412">
        <f>IFERROR(AVERAGEIFS('HeartRate-2022-03-21-1647950188'!$B:$B,'HeartRate-2022-03-21-1647950188'!$A:$A,Data_Extraction!H$2,'HeartRate-2022-03-21-1647950188'!$C:$C,Data_Extraction!$A1412),"")</f>
        <v>64</v>
      </c>
      <c r="I1412" t="str">
        <f>IFERROR(AVERAGEIFS('HeartRate-2022-03-21-1647950188'!$B:$B,'HeartRate-2022-03-21-1647950188'!$A:$A,Data_Extraction!I$2,'HeartRate-2022-03-21-1647950188'!$C:$C,Data_Extraction!$A1412),"")</f>
        <v/>
      </c>
      <c r="J1412" s="8">
        <f t="shared" ref="J1412:J1475" si="133">AVERAGE(B1412:I1412)</f>
        <v>89.5</v>
      </c>
      <c r="N1412" s="11">
        <f>Data_Extraction!A1412</f>
        <v>44635.573611111111</v>
      </c>
      <c r="O1412" s="15">
        <f t="shared" ref="O1412:O1475" si="134">AF1412</f>
        <v>44635</v>
      </c>
      <c r="P1412" s="16">
        <f t="shared" ref="P1412:P1475" si="135">AG1412</f>
        <v>0.57361111111111118</v>
      </c>
      <c r="Q1412" s="12">
        <f>IF(Data_Extraction!B1412="",Data_Extraction!$J1412*(Q$1),Data_Extraction!B1412)</f>
        <v>115</v>
      </c>
      <c r="R1412" s="12">
        <f>IF(Data_Extraction!C1412="",Data_Extraction!$J1412*(R$1),Data_Extraction!C1412)</f>
        <v>82.34</v>
      </c>
      <c r="S1412" s="12">
        <f>IF(Data_Extraction!D1412="",Data_Extraction!$J1412*(S$1),Data_Extraction!D1412)</f>
        <v>93.08</v>
      </c>
      <c r="T1412" s="12">
        <f>IF(Data_Extraction!E1412="",Data_Extraction!$J1412*(T$1),Data_Extraction!E1412)</f>
        <v>85.024999999999991</v>
      </c>
      <c r="U1412" s="12">
        <f>IF(Data_Extraction!F1412="",Data_Extraction!$J1412*(U$1),Data_Extraction!F1412)</f>
        <v>87.71</v>
      </c>
      <c r="V1412" s="12">
        <f>IF(Data_Extraction!G1412="",Data_Extraction!$J1412*(V$1),Data_Extraction!G1412)</f>
        <v>81.445000000000007</v>
      </c>
      <c r="W1412" s="12">
        <f>IF(Data_Extraction!H1412="",Data_Extraction!$J1412*(W$1),Data_Extraction!H1412)</f>
        <v>64</v>
      </c>
      <c r="X1412" s="12">
        <f>IF(Data_Extraction!I1412="",Data_Extraction!$J1412*(X$1),Data_Extraction!I1412)</f>
        <v>86.814999999999998</v>
      </c>
      <c r="Y1412" s="13">
        <f t="shared" si="132"/>
        <v>86.926874999999995</v>
      </c>
      <c r="Z1412" s="17" t="str">
        <f t="shared" ref="Z1412:Z1475" si="136">VLOOKUP(P1412,$AJ$2:$AK$7,2,1)</f>
        <v>Break</v>
      </c>
      <c r="AA1412" s="14" t="str">
        <f>VLOOKUP($N1412,'HeartRate-2022-03-21-1647950188'!$C:$G,2,0)</f>
        <v>Break</v>
      </c>
      <c r="AB1412" s="14" t="str">
        <f>VLOOKUP($N1412,'HeartRate-2022-03-21-1647950188'!$C:$G,3,0)</f>
        <v>Off Campus</v>
      </c>
      <c r="AC1412" s="14" t="str">
        <f>VLOOKUP($N1412,'HeartRate-2022-03-21-1647950188'!$C:$G,4,0)</f>
        <v>Sitting</v>
      </c>
      <c r="AD1412" s="14" t="str">
        <f>VLOOKUP($N1412,'HeartRate-2022-03-21-1647950188'!$C:$G,5,0)</f>
        <v>Technical Contexts</v>
      </c>
      <c r="AE1412">
        <f t="shared" ref="AE1412:AE1475" si="137">IF(Y1412&gt;120,1,0)</f>
        <v>0</v>
      </c>
      <c r="AF1412" s="18">
        <v>44635</v>
      </c>
      <c r="AG1412" s="19">
        <v>0.57361111111111118</v>
      </c>
    </row>
    <row r="1413" spans="1:33" x14ac:dyDescent="0.3">
      <c r="A1413" s="5">
        <v>44635.573923611111</v>
      </c>
      <c r="B1413" t="str">
        <f>IFERROR(AVERAGEIFS('HeartRate-2022-03-21-1647950188'!$B:$B,'HeartRate-2022-03-21-1647950188'!$A:$A,Data_Extraction!B$2,'HeartRate-2022-03-21-1647950188'!$C:$C,Data_Extraction!$A1413),"")</f>
        <v/>
      </c>
      <c r="C1413" t="str">
        <f>IFERROR(AVERAGEIFS('HeartRate-2022-03-21-1647950188'!$B:$B,'HeartRate-2022-03-21-1647950188'!$A:$A,Data_Extraction!C$2,'HeartRate-2022-03-21-1647950188'!$C:$C,Data_Extraction!$A1413),"")</f>
        <v/>
      </c>
      <c r="D1413" t="str">
        <f>IFERROR(AVERAGEIFS('HeartRate-2022-03-21-1647950188'!$B:$B,'HeartRate-2022-03-21-1647950188'!$A:$A,Data_Extraction!D$2,'HeartRate-2022-03-21-1647950188'!$C:$C,Data_Extraction!$A1413),"")</f>
        <v/>
      </c>
      <c r="E1413" t="str">
        <f>IFERROR(AVERAGEIFS('HeartRate-2022-03-21-1647950188'!$B:$B,'HeartRate-2022-03-21-1647950188'!$A:$A,Data_Extraction!E$2,'HeartRate-2022-03-21-1647950188'!$C:$C,Data_Extraction!$A1413),"")</f>
        <v/>
      </c>
      <c r="F1413" t="str">
        <f>IFERROR(AVERAGEIFS('HeartRate-2022-03-21-1647950188'!$B:$B,'HeartRate-2022-03-21-1647950188'!$A:$A,Data_Extraction!F$2,'HeartRate-2022-03-21-1647950188'!$C:$C,Data_Extraction!$A1413),"")</f>
        <v/>
      </c>
      <c r="G1413">
        <f>IFERROR(AVERAGEIFS('HeartRate-2022-03-21-1647950188'!$B:$B,'HeartRate-2022-03-21-1647950188'!$A:$A,Data_Extraction!G$2,'HeartRate-2022-03-21-1647950188'!$C:$C,Data_Extraction!$A1413),"")</f>
        <v>140</v>
      </c>
      <c r="H1413" t="str">
        <f>IFERROR(AVERAGEIFS('HeartRate-2022-03-21-1647950188'!$B:$B,'HeartRate-2022-03-21-1647950188'!$A:$A,Data_Extraction!H$2,'HeartRate-2022-03-21-1647950188'!$C:$C,Data_Extraction!$A1413),"")</f>
        <v/>
      </c>
      <c r="I1413" t="str">
        <f>IFERROR(AVERAGEIFS('HeartRate-2022-03-21-1647950188'!$B:$B,'HeartRate-2022-03-21-1647950188'!$A:$A,Data_Extraction!I$2,'HeartRate-2022-03-21-1647950188'!$C:$C,Data_Extraction!$A1413),"")</f>
        <v/>
      </c>
      <c r="J1413" s="8">
        <f t="shared" si="133"/>
        <v>140</v>
      </c>
      <c r="N1413" s="11">
        <f>Data_Extraction!A1413</f>
        <v>44635.573923611111</v>
      </c>
      <c r="O1413" s="15">
        <f t="shared" si="134"/>
        <v>44635</v>
      </c>
      <c r="P1413" s="16">
        <f t="shared" si="135"/>
        <v>0.57392361111111112</v>
      </c>
      <c r="Q1413" s="12">
        <f>IF(Data_Extraction!B1413="",Data_Extraction!$J1413*(Q$1),Data_Extraction!B1413)</f>
        <v>126</v>
      </c>
      <c r="R1413" s="12">
        <f>IF(Data_Extraction!C1413="",Data_Extraction!$J1413*(R$1),Data_Extraction!C1413)</f>
        <v>128.80000000000001</v>
      </c>
      <c r="S1413" s="12">
        <f>IF(Data_Extraction!D1413="",Data_Extraction!$J1413*(S$1),Data_Extraction!D1413)</f>
        <v>145.6</v>
      </c>
      <c r="T1413" s="12">
        <f>IF(Data_Extraction!E1413="",Data_Extraction!$J1413*(T$1),Data_Extraction!E1413)</f>
        <v>133</v>
      </c>
      <c r="U1413" s="12">
        <f>IF(Data_Extraction!F1413="",Data_Extraction!$J1413*(U$1),Data_Extraction!F1413)</f>
        <v>137.19999999999999</v>
      </c>
      <c r="V1413" s="12">
        <f>IF(Data_Extraction!G1413="",Data_Extraction!$J1413*(V$1),Data_Extraction!G1413)</f>
        <v>140</v>
      </c>
      <c r="W1413" s="12">
        <f>IF(Data_Extraction!H1413="",Data_Extraction!$J1413*(W$1),Data_Extraction!H1413)</f>
        <v>149.80000000000001</v>
      </c>
      <c r="X1413" s="12">
        <f>IF(Data_Extraction!I1413="",Data_Extraction!$J1413*(X$1),Data_Extraction!I1413)</f>
        <v>135.79999999999998</v>
      </c>
      <c r="Y1413" s="13">
        <f t="shared" si="132"/>
        <v>137.02499999999998</v>
      </c>
      <c r="Z1413" s="17" t="str">
        <f t="shared" si="136"/>
        <v>Break</v>
      </c>
      <c r="AA1413" s="14" t="str">
        <f>VLOOKUP($N1413,'HeartRate-2022-03-21-1647950188'!$C:$G,2,0)</f>
        <v>Break</v>
      </c>
      <c r="AB1413" s="14" t="str">
        <f>VLOOKUP($N1413,'HeartRate-2022-03-21-1647950188'!$C:$G,3,0)</f>
        <v>Off Campus</v>
      </c>
      <c r="AC1413" s="14" t="s">
        <v>18</v>
      </c>
      <c r="AD1413" s="14" t="str">
        <f>VLOOKUP($N1413,'HeartRate-2022-03-21-1647950188'!$C:$G,5,0)</f>
        <v>Technical Contexts</v>
      </c>
      <c r="AE1413">
        <f t="shared" si="137"/>
        <v>1</v>
      </c>
      <c r="AF1413" s="18">
        <v>44635</v>
      </c>
      <c r="AG1413" s="19">
        <v>0.57392361111111112</v>
      </c>
    </row>
    <row r="1414" spans="1:33" x14ac:dyDescent="0.3">
      <c r="A1414" s="5">
        <v>44635.574004629627</v>
      </c>
      <c r="B1414" t="str">
        <f>IFERROR(AVERAGEIFS('HeartRate-2022-03-21-1647950188'!$B:$B,'HeartRate-2022-03-21-1647950188'!$A:$A,Data_Extraction!B$2,'HeartRate-2022-03-21-1647950188'!$C:$C,Data_Extraction!$A1414),"")</f>
        <v/>
      </c>
      <c r="C1414" t="str">
        <f>IFERROR(AVERAGEIFS('HeartRate-2022-03-21-1647950188'!$B:$B,'HeartRate-2022-03-21-1647950188'!$A:$A,Data_Extraction!C$2,'HeartRate-2022-03-21-1647950188'!$C:$C,Data_Extraction!$A1414),"")</f>
        <v/>
      </c>
      <c r="D1414" t="str">
        <f>IFERROR(AVERAGEIFS('HeartRate-2022-03-21-1647950188'!$B:$B,'HeartRate-2022-03-21-1647950188'!$A:$A,Data_Extraction!D$2,'HeartRate-2022-03-21-1647950188'!$C:$C,Data_Extraction!$A1414),"")</f>
        <v/>
      </c>
      <c r="E1414" t="str">
        <f>IFERROR(AVERAGEIFS('HeartRate-2022-03-21-1647950188'!$B:$B,'HeartRate-2022-03-21-1647950188'!$A:$A,Data_Extraction!E$2,'HeartRate-2022-03-21-1647950188'!$C:$C,Data_Extraction!$A1414),"")</f>
        <v/>
      </c>
      <c r="F1414" t="str">
        <f>IFERROR(AVERAGEIFS('HeartRate-2022-03-21-1647950188'!$B:$B,'HeartRate-2022-03-21-1647950188'!$A:$A,Data_Extraction!F$2,'HeartRate-2022-03-21-1647950188'!$C:$C,Data_Extraction!$A1414),"")</f>
        <v/>
      </c>
      <c r="G1414" t="str">
        <f>IFERROR(AVERAGEIFS('HeartRate-2022-03-21-1647950188'!$B:$B,'HeartRate-2022-03-21-1647950188'!$A:$A,Data_Extraction!G$2,'HeartRate-2022-03-21-1647950188'!$C:$C,Data_Extraction!$A1414),"")</f>
        <v/>
      </c>
      <c r="H1414">
        <f>IFERROR(AVERAGEIFS('HeartRate-2022-03-21-1647950188'!$B:$B,'HeartRate-2022-03-21-1647950188'!$A:$A,Data_Extraction!H$2,'HeartRate-2022-03-21-1647950188'!$C:$C,Data_Extraction!$A1414),"")</f>
        <v>78</v>
      </c>
      <c r="I1414" t="str">
        <f>IFERROR(AVERAGEIFS('HeartRate-2022-03-21-1647950188'!$B:$B,'HeartRate-2022-03-21-1647950188'!$A:$A,Data_Extraction!I$2,'HeartRate-2022-03-21-1647950188'!$C:$C,Data_Extraction!$A1414),"")</f>
        <v/>
      </c>
      <c r="J1414" s="8">
        <f t="shared" si="133"/>
        <v>78</v>
      </c>
      <c r="N1414" s="11">
        <f>Data_Extraction!A1414</f>
        <v>44635.574004629627</v>
      </c>
      <c r="O1414" s="15">
        <f t="shared" si="134"/>
        <v>44635</v>
      </c>
      <c r="P1414" s="16">
        <f t="shared" si="135"/>
        <v>0.57400462962962961</v>
      </c>
      <c r="Q1414" s="12">
        <f>IF(Data_Extraction!B1414="",Data_Extraction!$J1414*(Q$1),Data_Extraction!B1414)</f>
        <v>70.2</v>
      </c>
      <c r="R1414" s="12">
        <f>IF(Data_Extraction!C1414="",Data_Extraction!$J1414*(R$1),Data_Extraction!C1414)</f>
        <v>71.760000000000005</v>
      </c>
      <c r="S1414" s="12">
        <f>IF(Data_Extraction!D1414="",Data_Extraction!$J1414*(S$1),Data_Extraction!D1414)</f>
        <v>81.12</v>
      </c>
      <c r="T1414" s="12">
        <f>IF(Data_Extraction!E1414="",Data_Extraction!$J1414*(T$1),Data_Extraction!E1414)</f>
        <v>74.099999999999994</v>
      </c>
      <c r="U1414" s="12">
        <f>IF(Data_Extraction!F1414="",Data_Extraction!$J1414*(U$1),Data_Extraction!F1414)</f>
        <v>76.44</v>
      </c>
      <c r="V1414" s="12">
        <f>IF(Data_Extraction!G1414="",Data_Extraction!$J1414*(V$1),Data_Extraction!G1414)</f>
        <v>70.98</v>
      </c>
      <c r="W1414" s="12">
        <f>IF(Data_Extraction!H1414="",Data_Extraction!$J1414*(W$1),Data_Extraction!H1414)</f>
        <v>78</v>
      </c>
      <c r="X1414" s="12">
        <f>IF(Data_Extraction!I1414="",Data_Extraction!$J1414*(X$1),Data_Extraction!I1414)</f>
        <v>75.66</v>
      </c>
      <c r="Y1414" s="13">
        <f t="shared" si="132"/>
        <v>74.782499999999999</v>
      </c>
      <c r="Z1414" s="17" t="str">
        <f t="shared" si="136"/>
        <v>Break</v>
      </c>
      <c r="AA1414" s="14" t="str">
        <f>VLOOKUP($N1414,'HeartRate-2022-03-21-1647950188'!$C:$G,2,0)</f>
        <v>Break</v>
      </c>
      <c r="AB1414" s="14" t="str">
        <f>VLOOKUP($N1414,'HeartRate-2022-03-21-1647950188'!$C:$G,3,0)</f>
        <v>Off Campus</v>
      </c>
      <c r="AC1414" s="14" t="str">
        <f>VLOOKUP($N1414,'HeartRate-2022-03-21-1647950188'!$C:$G,4,0)</f>
        <v>Sitting</v>
      </c>
      <c r="AD1414" s="14" t="str">
        <f>VLOOKUP($N1414,'HeartRate-2022-03-21-1647950188'!$C:$G,5,0)</f>
        <v>Technical Contexts</v>
      </c>
      <c r="AE1414">
        <f t="shared" si="137"/>
        <v>0</v>
      </c>
      <c r="AF1414" s="18">
        <v>44635</v>
      </c>
      <c r="AG1414" s="19">
        <v>0.57400462962962961</v>
      </c>
    </row>
    <row r="1415" spans="1:33" x14ac:dyDescent="0.3">
      <c r="A1415" s="5">
        <v>44635.574293981481</v>
      </c>
      <c r="B1415" t="str">
        <f>IFERROR(AVERAGEIFS('HeartRate-2022-03-21-1647950188'!$B:$B,'HeartRate-2022-03-21-1647950188'!$A:$A,Data_Extraction!B$2,'HeartRate-2022-03-21-1647950188'!$C:$C,Data_Extraction!$A1415),"")</f>
        <v/>
      </c>
      <c r="C1415" t="str">
        <f>IFERROR(AVERAGEIFS('HeartRate-2022-03-21-1647950188'!$B:$B,'HeartRate-2022-03-21-1647950188'!$A:$A,Data_Extraction!C$2,'HeartRate-2022-03-21-1647950188'!$C:$C,Data_Extraction!$A1415),"")</f>
        <v/>
      </c>
      <c r="D1415" t="str">
        <f>IFERROR(AVERAGEIFS('HeartRate-2022-03-21-1647950188'!$B:$B,'HeartRate-2022-03-21-1647950188'!$A:$A,Data_Extraction!D$2,'HeartRate-2022-03-21-1647950188'!$C:$C,Data_Extraction!$A1415),"")</f>
        <v/>
      </c>
      <c r="E1415" t="str">
        <f>IFERROR(AVERAGEIFS('HeartRate-2022-03-21-1647950188'!$B:$B,'HeartRate-2022-03-21-1647950188'!$A:$A,Data_Extraction!E$2,'HeartRate-2022-03-21-1647950188'!$C:$C,Data_Extraction!$A1415),"")</f>
        <v/>
      </c>
      <c r="F1415" t="str">
        <f>IFERROR(AVERAGEIFS('HeartRate-2022-03-21-1647950188'!$B:$B,'HeartRate-2022-03-21-1647950188'!$A:$A,Data_Extraction!F$2,'HeartRate-2022-03-21-1647950188'!$C:$C,Data_Extraction!$A1415),"")</f>
        <v/>
      </c>
      <c r="G1415">
        <f>IFERROR(AVERAGEIFS('HeartRate-2022-03-21-1647950188'!$B:$B,'HeartRate-2022-03-21-1647950188'!$A:$A,Data_Extraction!G$2,'HeartRate-2022-03-21-1647950188'!$C:$C,Data_Extraction!$A1415),"")</f>
        <v>138</v>
      </c>
      <c r="H1415" t="str">
        <f>IFERROR(AVERAGEIFS('HeartRate-2022-03-21-1647950188'!$B:$B,'HeartRate-2022-03-21-1647950188'!$A:$A,Data_Extraction!H$2,'HeartRate-2022-03-21-1647950188'!$C:$C,Data_Extraction!$A1415),"")</f>
        <v/>
      </c>
      <c r="I1415">
        <f>IFERROR(AVERAGEIFS('HeartRate-2022-03-21-1647950188'!$B:$B,'HeartRate-2022-03-21-1647950188'!$A:$A,Data_Extraction!I$2,'HeartRate-2022-03-21-1647950188'!$C:$C,Data_Extraction!$A1415),"")</f>
        <v>101</v>
      </c>
      <c r="J1415" s="8">
        <f t="shared" si="133"/>
        <v>119.5</v>
      </c>
      <c r="N1415" s="11">
        <f>Data_Extraction!A1415</f>
        <v>44635.574293981481</v>
      </c>
      <c r="O1415" s="15">
        <f t="shared" si="134"/>
        <v>44635</v>
      </c>
      <c r="P1415" s="16">
        <f t="shared" si="135"/>
        <v>0.57429398148148147</v>
      </c>
      <c r="Q1415" s="12">
        <f>IF(Data_Extraction!B1415="",Data_Extraction!$J1415*(Q$1),Data_Extraction!B1415)</f>
        <v>107.55</v>
      </c>
      <c r="R1415" s="12">
        <f>IF(Data_Extraction!C1415="",Data_Extraction!$J1415*(R$1),Data_Extraction!C1415)</f>
        <v>109.94</v>
      </c>
      <c r="S1415" s="12">
        <f>IF(Data_Extraction!D1415="",Data_Extraction!$J1415*(S$1),Data_Extraction!D1415)</f>
        <v>124.28</v>
      </c>
      <c r="T1415" s="12">
        <f>IF(Data_Extraction!E1415="",Data_Extraction!$J1415*(T$1),Data_Extraction!E1415)</f>
        <v>113.52499999999999</v>
      </c>
      <c r="U1415" s="12">
        <f>IF(Data_Extraction!F1415="",Data_Extraction!$J1415*(U$1),Data_Extraction!F1415)</f>
        <v>117.11</v>
      </c>
      <c r="V1415" s="12">
        <f>IF(Data_Extraction!G1415="",Data_Extraction!$J1415*(V$1),Data_Extraction!G1415)</f>
        <v>138</v>
      </c>
      <c r="W1415" s="12">
        <f>IF(Data_Extraction!H1415="",Data_Extraction!$J1415*(W$1),Data_Extraction!H1415)</f>
        <v>127.86500000000001</v>
      </c>
      <c r="X1415" s="12">
        <f>IF(Data_Extraction!I1415="",Data_Extraction!$J1415*(X$1),Data_Extraction!I1415)</f>
        <v>101</v>
      </c>
      <c r="Y1415" s="13">
        <f t="shared" si="132"/>
        <v>117.40875</v>
      </c>
      <c r="Z1415" s="17" t="str">
        <f t="shared" si="136"/>
        <v>Break</v>
      </c>
      <c r="AA1415" s="14" t="str">
        <f>VLOOKUP($N1415,'HeartRate-2022-03-21-1647950188'!$C:$G,2,0)</f>
        <v>Break</v>
      </c>
      <c r="AB1415" s="14" t="str">
        <f>VLOOKUP($N1415,'HeartRate-2022-03-21-1647950188'!$C:$G,3,0)</f>
        <v>Off Campus</v>
      </c>
      <c r="AC1415" s="14" t="str">
        <f>VLOOKUP($N1415,'HeartRate-2022-03-21-1647950188'!$C:$G,4,0)</f>
        <v>Sitting</v>
      </c>
      <c r="AD1415" s="14" t="str">
        <f>VLOOKUP($N1415,'HeartRate-2022-03-21-1647950188'!$C:$G,5,0)</f>
        <v>Technical Contexts</v>
      </c>
      <c r="AE1415">
        <f t="shared" si="137"/>
        <v>0</v>
      </c>
      <c r="AF1415" s="18">
        <v>44635</v>
      </c>
      <c r="AG1415" s="19">
        <v>0.57429398148148147</v>
      </c>
    </row>
    <row r="1416" spans="1:33" x14ac:dyDescent="0.3">
      <c r="A1416" s="5">
        <v>44635.57435185185</v>
      </c>
      <c r="B1416" t="str">
        <f>IFERROR(AVERAGEIFS('HeartRate-2022-03-21-1647950188'!$B:$B,'HeartRate-2022-03-21-1647950188'!$A:$A,Data_Extraction!B$2,'HeartRate-2022-03-21-1647950188'!$C:$C,Data_Extraction!$A1416),"")</f>
        <v/>
      </c>
      <c r="C1416" t="str">
        <f>IFERROR(AVERAGEIFS('HeartRate-2022-03-21-1647950188'!$B:$B,'HeartRate-2022-03-21-1647950188'!$A:$A,Data_Extraction!C$2,'HeartRate-2022-03-21-1647950188'!$C:$C,Data_Extraction!$A1416),"")</f>
        <v/>
      </c>
      <c r="D1416" t="str">
        <f>IFERROR(AVERAGEIFS('HeartRate-2022-03-21-1647950188'!$B:$B,'HeartRate-2022-03-21-1647950188'!$A:$A,Data_Extraction!D$2,'HeartRate-2022-03-21-1647950188'!$C:$C,Data_Extraction!$A1416),"")</f>
        <v/>
      </c>
      <c r="E1416" t="str">
        <f>IFERROR(AVERAGEIFS('HeartRate-2022-03-21-1647950188'!$B:$B,'HeartRate-2022-03-21-1647950188'!$A:$A,Data_Extraction!E$2,'HeartRate-2022-03-21-1647950188'!$C:$C,Data_Extraction!$A1416),"")</f>
        <v/>
      </c>
      <c r="F1416" t="str">
        <f>IFERROR(AVERAGEIFS('HeartRate-2022-03-21-1647950188'!$B:$B,'HeartRate-2022-03-21-1647950188'!$A:$A,Data_Extraction!F$2,'HeartRate-2022-03-21-1647950188'!$C:$C,Data_Extraction!$A1416),"")</f>
        <v/>
      </c>
      <c r="G1416" t="str">
        <f>IFERROR(AVERAGEIFS('HeartRate-2022-03-21-1647950188'!$B:$B,'HeartRate-2022-03-21-1647950188'!$A:$A,Data_Extraction!G$2,'HeartRate-2022-03-21-1647950188'!$C:$C,Data_Extraction!$A1416),"")</f>
        <v/>
      </c>
      <c r="H1416">
        <f>IFERROR(AVERAGEIFS('HeartRate-2022-03-21-1647950188'!$B:$B,'HeartRate-2022-03-21-1647950188'!$A:$A,Data_Extraction!H$2,'HeartRate-2022-03-21-1647950188'!$C:$C,Data_Extraction!$A1416),"")</f>
        <v>77</v>
      </c>
      <c r="I1416" t="str">
        <f>IFERROR(AVERAGEIFS('HeartRate-2022-03-21-1647950188'!$B:$B,'HeartRate-2022-03-21-1647950188'!$A:$A,Data_Extraction!I$2,'HeartRate-2022-03-21-1647950188'!$C:$C,Data_Extraction!$A1416),"")</f>
        <v/>
      </c>
      <c r="J1416" s="8">
        <f t="shared" si="133"/>
        <v>77</v>
      </c>
      <c r="N1416" s="11">
        <f>Data_Extraction!A1416</f>
        <v>44635.57435185185</v>
      </c>
      <c r="O1416" s="15">
        <f t="shared" si="134"/>
        <v>44635</v>
      </c>
      <c r="P1416" s="16">
        <f t="shared" si="135"/>
        <v>0.57435185185185189</v>
      </c>
      <c r="Q1416" s="12">
        <f>IF(Data_Extraction!B1416="",Data_Extraction!$J1416*(Q$1),Data_Extraction!B1416)</f>
        <v>69.3</v>
      </c>
      <c r="R1416" s="12">
        <f>IF(Data_Extraction!C1416="",Data_Extraction!$J1416*(R$1),Data_Extraction!C1416)</f>
        <v>70.84</v>
      </c>
      <c r="S1416" s="12">
        <f>IF(Data_Extraction!D1416="",Data_Extraction!$J1416*(S$1),Data_Extraction!D1416)</f>
        <v>80.08</v>
      </c>
      <c r="T1416" s="12">
        <f>IF(Data_Extraction!E1416="",Data_Extraction!$J1416*(T$1),Data_Extraction!E1416)</f>
        <v>73.149999999999991</v>
      </c>
      <c r="U1416" s="12">
        <f>IF(Data_Extraction!F1416="",Data_Extraction!$J1416*(U$1),Data_Extraction!F1416)</f>
        <v>75.459999999999994</v>
      </c>
      <c r="V1416" s="12">
        <f>IF(Data_Extraction!G1416="",Data_Extraction!$J1416*(V$1),Data_Extraction!G1416)</f>
        <v>70.070000000000007</v>
      </c>
      <c r="W1416" s="12">
        <f>IF(Data_Extraction!H1416="",Data_Extraction!$J1416*(W$1),Data_Extraction!H1416)</f>
        <v>77</v>
      </c>
      <c r="X1416" s="12">
        <f>IF(Data_Extraction!I1416="",Data_Extraction!$J1416*(X$1),Data_Extraction!I1416)</f>
        <v>74.69</v>
      </c>
      <c r="Y1416" s="13">
        <f t="shared" si="132"/>
        <v>73.82374999999999</v>
      </c>
      <c r="Z1416" s="17" t="str">
        <f t="shared" si="136"/>
        <v>Break</v>
      </c>
      <c r="AA1416" s="14" t="str">
        <f>VLOOKUP($N1416,'HeartRate-2022-03-21-1647950188'!$C:$G,2,0)</f>
        <v>Break</v>
      </c>
      <c r="AB1416" s="14" t="str">
        <f>VLOOKUP($N1416,'HeartRate-2022-03-21-1647950188'!$C:$G,3,0)</f>
        <v>Off Campus</v>
      </c>
      <c r="AC1416" s="14" t="str">
        <f>VLOOKUP($N1416,'HeartRate-2022-03-21-1647950188'!$C:$G,4,0)</f>
        <v>Sitting</v>
      </c>
      <c r="AD1416" s="14" t="str">
        <f>VLOOKUP($N1416,'HeartRate-2022-03-21-1647950188'!$C:$G,5,0)</f>
        <v>Technical Contexts</v>
      </c>
      <c r="AE1416">
        <f t="shared" si="137"/>
        <v>0</v>
      </c>
      <c r="AF1416" s="18">
        <v>44635</v>
      </c>
      <c r="AG1416" s="19">
        <v>0.57435185185185189</v>
      </c>
    </row>
    <row r="1417" spans="1:33" x14ac:dyDescent="0.3">
      <c r="A1417" s="5">
        <v>44635.574988425928</v>
      </c>
      <c r="B1417" t="str">
        <f>IFERROR(AVERAGEIFS('HeartRate-2022-03-21-1647950188'!$B:$B,'HeartRate-2022-03-21-1647950188'!$A:$A,Data_Extraction!B$2,'HeartRate-2022-03-21-1647950188'!$C:$C,Data_Extraction!$A1417),"")</f>
        <v/>
      </c>
      <c r="C1417" t="str">
        <f>IFERROR(AVERAGEIFS('HeartRate-2022-03-21-1647950188'!$B:$B,'HeartRate-2022-03-21-1647950188'!$A:$A,Data_Extraction!C$2,'HeartRate-2022-03-21-1647950188'!$C:$C,Data_Extraction!$A1417),"")</f>
        <v/>
      </c>
      <c r="D1417" t="str">
        <f>IFERROR(AVERAGEIFS('HeartRate-2022-03-21-1647950188'!$B:$B,'HeartRate-2022-03-21-1647950188'!$A:$A,Data_Extraction!D$2,'HeartRate-2022-03-21-1647950188'!$C:$C,Data_Extraction!$A1417),"")</f>
        <v/>
      </c>
      <c r="E1417" t="str">
        <f>IFERROR(AVERAGEIFS('HeartRate-2022-03-21-1647950188'!$B:$B,'HeartRate-2022-03-21-1647950188'!$A:$A,Data_Extraction!E$2,'HeartRate-2022-03-21-1647950188'!$C:$C,Data_Extraction!$A1417),"")</f>
        <v/>
      </c>
      <c r="F1417" t="str">
        <f>IFERROR(AVERAGEIFS('HeartRate-2022-03-21-1647950188'!$B:$B,'HeartRate-2022-03-21-1647950188'!$A:$A,Data_Extraction!F$2,'HeartRate-2022-03-21-1647950188'!$C:$C,Data_Extraction!$A1417),"")</f>
        <v/>
      </c>
      <c r="G1417">
        <f>IFERROR(AVERAGEIFS('HeartRate-2022-03-21-1647950188'!$B:$B,'HeartRate-2022-03-21-1647950188'!$A:$A,Data_Extraction!G$2,'HeartRate-2022-03-21-1647950188'!$C:$C,Data_Extraction!$A1417),"")</f>
        <v>141</v>
      </c>
      <c r="H1417" t="str">
        <f>IFERROR(AVERAGEIFS('HeartRate-2022-03-21-1647950188'!$B:$B,'HeartRate-2022-03-21-1647950188'!$A:$A,Data_Extraction!H$2,'HeartRate-2022-03-21-1647950188'!$C:$C,Data_Extraction!$A1417),"")</f>
        <v/>
      </c>
      <c r="I1417">
        <f>IFERROR(AVERAGEIFS('HeartRate-2022-03-21-1647950188'!$B:$B,'HeartRate-2022-03-21-1647950188'!$A:$A,Data_Extraction!I$2,'HeartRate-2022-03-21-1647950188'!$C:$C,Data_Extraction!$A1417),"")</f>
        <v>101</v>
      </c>
      <c r="J1417" s="8">
        <f t="shared" si="133"/>
        <v>121</v>
      </c>
      <c r="N1417" s="11">
        <f>Data_Extraction!A1417</f>
        <v>44635.574988425928</v>
      </c>
      <c r="O1417" s="15">
        <f t="shared" si="134"/>
        <v>44635</v>
      </c>
      <c r="P1417" s="16">
        <f t="shared" si="135"/>
        <v>0.57498842592592592</v>
      </c>
      <c r="Q1417" s="12">
        <f>IF(Data_Extraction!B1417="",Data_Extraction!$J1417*(Q$1),Data_Extraction!B1417)</f>
        <v>108.9</v>
      </c>
      <c r="R1417" s="12">
        <f>IF(Data_Extraction!C1417="",Data_Extraction!$J1417*(R$1),Data_Extraction!C1417)</f>
        <v>111.32000000000001</v>
      </c>
      <c r="S1417" s="12">
        <f>IF(Data_Extraction!D1417="",Data_Extraction!$J1417*(S$1),Data_Extraction!D1417)</f>
        <v>125.84</v>
      </c>
      <c r="T1417" s="12">
        <f>IF(Data_Extraction!E1417="",Data_Extraction!$J1417*(T$1),Data_Extraction!E1417)</f>
        <v>114.94999999999999</v>
      </c>
      <c r="U1417" s="12">
        <f>IF(Data_Extraction!F1417="",Data_Extraction!$J1417*(U$1),Data_Extraction!F1417)</f>
        <v>118.58</v>
      </c>
      <c r="V1417" s="12">
        <f>IF(Data_Extraction!G1417="",Data_Extraction!$J1417*(V$1),Data_Extraction!G1417)</f>
        <v>141</v>
      </c>
      <c r="W1417" s="12">
        <f>IF(Data_Extraction!H1417="",Data_Extraction!$J1417*(W$1),Data_Extraction!H1417)</f>
        <v>129.47</v>
      </c>
      <c r="X1417" s="12">
        <f>IF(Data_Extraction!I1417="",Data_Extraction!$J1417*(X$1),Data_Extraction!I1417)</f>
        <v>101</v>
      </c>
      <c r="Y1417" s="13">
        <f t="shared" si="132"/>
        <v>118.88250000000001</v>
      </c>
      <c r="Z1417" s="17" t="str">
        <f t="shared" si="136"/>
        <v>Break</v>
      </c>
      <c r="AA1417" s="14" t="str">
        <f>VLOOKUP($N1417,'HeartRate-2022-03-21-1647950188'!$C:$G,2,0)</f>
        <v>Break</v>
      </c>
      <c r="AB1417" s="14" t="str">
        <f>VLOOKUP($N1417,'HeartRate-2022-03-21-1647950188'!$C:$G,3,0)</f>
        <v>Off Campus</v>
      </c>
      <c r="AC1417" s="14" t="str">
        <f>VLOOKUP($N1417,'HeartRate-2022-03-21-1647950188'!$C:$G,4,0)</f>
        <v>Sitting</v>
      </c>
      <c r="AD1417" s="14" t="str">
        <f>VLOOKUP($N1417,'HeartRate-2022-03-21-1647950188'!$C:$G,5,0)</f>
        <v>Technical Contexts</v>
      </c>
      <c r="AE1417">
        <f t="shared" si="137"/>
        <v>0</v>
      </c>
      <c r="AF1417" s="18">
        <v>44635</v>
      </c>
      <c r="AG1417" s="19">
        <v>0.57498842592592592</v>
      </c>
    </row>
    <row r="1418" spans="1:33" x14ac:dyDescent="0.3">
      <c r="A1418" s="5">
        <v>44635.575219907405</v>
      </c>
      <c r="B1418" t="str">
        <f>IFERROR(AVERAGEIFS('HeartRate-2022-03-21-1647950188'!$B:$B,'HeartRate-2022-03-21-1647950188'!$A:$A,Data_Extraction!B$2,'HeartRate-2022-03-21-1647950188'!$C:$C,Data_Extraction!$A1418),"")</f>
        <v/>
      </c>
      <c r="C1418" t="str">
        <f>IFERROR(AVERAGEIFS('HeartRate-2022-03-21-1647950188'!$B:$B,'HeartRate-2022-03-21-1647950188'!$A:$A,Data_Extraction!C$2,'HeartRate-2022-03-21-1647950188'!$C:$C,Data_Extraction!$A1418),"")</f>
        <v/>
      </c>
      <c r="D1418" t="str">
        <f>IFERROR(AVERAGEIFS('HeartRate-2022-03-21-1647950188'!$B:$B,'HeartRate-2022-03-21-1647950188'!$A:$A,Data_Extraction!D$2,'HeartRate-2022-03-21-1647950188'!$C:$C,Data_Extraction!$A1418),"")</f>
        <v/>
      </c>
      <c r="E1418" t="str">
        <f>IFERROR(AVERAGEIFS('HeartRate-2022-03-21-1647950188'!$B:$B,'HeartRate-2022-03-21-1647950188'!$A:$A,Data_Extraction!E$2,'HeartRate-2022-03-21-1647950188'!$C:$C,Data_Extraction!$A1418),"")</f>
        <v/>
      </c>
      <c r="F1418" t="str">
        <f>IFERROR(AVERAGEIFS('HeartRate-2022-03-21-1647950188'!$B:$B,'HeartRate-2022-03-21-1647950188'!$A:$A,Data_Extraction!F$2,'HeartRate-2022-03-21-1647950188'!$C:$C,Data_Extraction!$A1418),"")</f>
        <v/>
      </c>
      <c r="G1418" t="str">
        <f>IFERROR(AVERAGEIFS('HeartRate-2022-03-21-1647950188'!$B:$B,'HeartRate-2022-03-21-1647950188'!$A:$A,Data_Extraction!G$2,'HeartRate-2022-03-21-1647950188'!$C:$C,Data_Extraction!$A1418),"")</f>
        <v/>
      </c>
      <c r="H1418">
        <f>IFERROR(AVERAGEIFS('HeartRate-2022-03-21-1647950188'!$B:$B,'HeartRate-2022-03-21-1647950188'!$A:$A,Data_Extraction!H$2,'HeartRate-2022-03-21-1647950188'!$C:$C,Data_Extraction!$A1418),"")</f>
        <v>81</v>
      </c>
      <c r="I1418" t="str">
        <f>IFERROR(AVERAGEIFS('HeartRate-2022-03-21-1647950188'!$B:$B,'HeartRate-2022-03-21-1647950188'!$A:$A,Data_Extraction!I$2,'HeartRate-2022-03-21-1647950188'!$C:$C,Data_Extraction!$A1418),"")</f>
        <v/>
      </c>
      <c r="J1418" s="8">
        <f t="shared" si="133"/>
        <v>81</v>
      </c>
      <c r="N1418" s="11">
        <f>Data_Extraction!A1418</f>
        <v>44635.575219907405</v>
      </c>
      <c r="O1418" s="15">
        <f t="shared" si="134"/>
        <v>44635</v>
      </c>
      <c r="P1418" s="16">
        <f t="shared" si="135"/>
        <v>0.57521990740740747</v>
      </c>
      <c r="Q1418" s="12">
        <f>IF(Data_Extraction!B1418="",Data_Extraction!$J1418*(Q$1),Data_Extraction!B1418)</f>
        <v>72.900000000000006</v>
      </c>
      <c r="R1418" s="12">
        <f>IF(Data_Extraction!C1418="",Data_Extraction!$J1418*(R$1),Data_Extraction!C1418)</f>
        <v>74.52000000000001</v>
      </c>
      <c r="S1418" s="12">
        <f>IF(Data_Extraction!D1418="",Data_Extraction!$J1418*(S$1),Data_Extraction!D1418)</f>
        <v>84.240000000000009</v>
      </c>
      <c r="T1418" s="12">
        <f>IF(Data_Extraction!E1418="",Data_Extraction!$J1418*(T$1),Data_Extraction!E1418)</f>
        <v>76.95</v>
      </c>
      <c r="U1418" s="12">
        <f>IF(Data_Extraction!F1418="",Data_Extraction!$J1418*(U$1),Data_Extraction!F1418)</f>
        <v>79.38</v>
      </c>
      <c r="V1418" s="12">
        <f>IF(Data_Extraction!G1418="",Data_Extraction!$J1418*(V$1),Data_Extraction!G1418)</f>
        <v>73.710000000000008</v>
      </c>
      <c r="W1418" s="12">
        <f>IF(Data_Extraction!H1418="",Data_Extraction!$J1418*(W$1),Data_Extraction!H1418)</f>
        <v>81</v>
      </c>
      <c r="X1418" s="12">
        <f>IF(Data_Extraction!I1418="",Data_Extraction!$J1418*(X$1),Data_Extraction!I1418)</f>
        <v>78.569999999999993</v>
      </c>
      <c r="Y1418" s="13">
        <f t="shared" si="132"/>
        <v>77.658749999999998</v>
      </c>
      <c r="Z1418" s="17" t="str">
        <f t="shared" si="136"/>
        <v>Break</v>
      </c>
      <c r="AA1418" s="14" t="str">
        <f>VLOOKUP($N1418,'HeartRate-2022-03-21-1647950188'!$C:$G,2,0)</f>
        <v>Break</v>
      </c>
      <c r="AB1418" s="14" t="str">
        <f>VLOOKUP($N1418,'HeartRate-2022-03-21-1647950188'!$C:$G,3,0)</f>
        <v>Off Campus</v>
      </c>
      <c r="AC1418" s="14" t="str">
        <f>VLOOKUP($N1418,'HeartRate-2022-03-21-1647950188'!$C:$G,4,0)</f>
        <v>Sitting</v>
      </c>
      <c r="AD1418" s="14" t="str">
        <f>VLOOKUP($N1418,'HeartRate-2022-03-21-1647950188'!$C:$G,5,0)</f>
        <v>Technical Contexts</v>
      </c>
      <c r="AE1418">
        <f t="shared" si="137"/>
        <v>0</v>
      </c>
      <c r="AF1418" s="18">
        <v>44635</v>
      </c>
      <c r="AG1418" s="19">
        <v>0.57521990740740747</v>
      </c>
    </row>
    <row r="1419" spans="1:33" x14ac:dyDescent="0.3">
      <c r="A1419" s="5">
        <v>44635.575312499997</v>
      </c>
      <c r="B1419" t="str">
        <f>IFERROR(AVERAGEIFS('HeartRate-2022-03-21-1647950188'!$B:$B,'HeartRate-2022-03-21-1647950188'!$A:$A,Data_Extraction!B$2,'HeartRate-2022-03-21-1647950188'!$C:$C,Data_Extraction!$A1419),"")</f>
        <v/>
      </c>
      <c r="C1419" t="str">
        <f>IFERROR(AVERAGEIFS('HeartRate-2022-03-21-1647950188'!$B:$B,'HeartRate-2022-03-21-1647950188'!$A:$A,Data_Extraction!C$2,'HeartRate-2022-03-21-1647950188'!$C:$C,Data_Extraction!$A1419),"")</f>
        <v/>
      </c>
      <c r="D1419" t="str">
        <f>IFERROR(AVERAGEIFS('HeartRate-2022-03-21-1647950188'!$B:$B,'HeartRate-2022-03-21-1647950188'!$A:$A,Data_Extraction!D$2,'HeartRate-2022-03-21-1647950188'!$C:$C,Data_Extraction!$A1419),"")</f>
        <v/>
      </c>
      <c r="E1419" t="str">
        <f>IFERROR(AVERAGEIFS('HeartRate-2022-03-21-1647950188'!$B:$B,'HeartRate-2022-03-21-1647950188'!$A:$A,Data_Extraction!E$2,'HeartRate-2022-03-21-1647950188'!$C:$C,Data_Extraction!$A1419),"")</f>
        <v/>
      </c>
      <c r="F1419" t="str">
        <f>IFERROR(AVERAGEIFS('HeartRate-2022-03-21-1647950188'!$B:$B,'HeartRate-2022-03-21-1647950188'!$A:$A,Data_Extraction!F$2,'HeartRate-2022-03-21-1647950188'!$C:$C,Data_Extraction!$A1419),"")</f>
        <v/>
      </c>
      <c r="G1419">
        <f>IFERROR(AVERAGEIFS('HeartRate-2022-03-21-1647950188'!$B:$B,'HeartRate-2022-03-21-1647950188'!$A:$A,Data_Extraction!G$2,'HeartRate-2022-03-21-1647950188'!$C:$C,Data_Extraction!$A1419),"")</f>
        <v>131</v>
      </c>
      <c r="H1419" t="str">
        <f>IFERROR(AVERAGEIFS('HeartRate-2022-03-21-1647950188'!$B:$B,'HeartRate-2022-03-21-1647950188'!$A:$A,Data_Extraction!H$2,'HeartRate-2022-03-21-1647950188'!$C:$C,Data_Extraction!$A1419),"")</f>
        <v/>
      </c>
      <c r="I1419" t="str">
        <f>IFERROR(AVERAGEIFS('HeartRate-2022-03-21-1647950188'!$B:$B,'HeartRate-2022-03-21-1647950188'!$A:$A,Data_Extraction!I$2,'HeartRate-2022-03-21-1647950188'!$C:$C,Data_Extraction!$A1419),"")</f>
        <v/>
      </c>
      <c r="J1419" s="8">
        <f t="shared" si="133"/>
        <v>131</v>
      </c>
      <c r="N1419" s="11">
        <f>Data_Extraction!A1419</f>
        <v>44635.575312499997</v>
      </c>
      <c r="O1419" s="15">
        <f t="shared" si="134"/>
        <v>44635</v>
      </c>
      <c r="P1419" s="16">
        <f t="shared" si="135"/>
        <v>0.5753125</v>
      </c>
      <c r="Q1419" s="12">
        <f>IF(Data_Extraction!B1419="",Data_Extraction!$J1419*(Q$1),Data_Extraction!B1419)</f>
        <v>117.9</v>
      </c>
      <c r="R1419" s="12">
        <f>IF(Data_Extraction!C1419="",Data_Extraction!$J1419*(R$1),Data_Extraction!C1419)</f>
        <v>120.52000000000001</v>
      </c>
      <c r="S1419" s="12">
        <f>IF(Data_Extraction!D1419="",Data_Extraction!$J1419*(S$1),Data_Extraction!D1419)</f>
        <v>136.24</v>
      </c>
      <c r="T1419" s="12">
        <f>IF(Data_Extraction!E1419="",Data_Extraction!$J1419*(T$1),Data_Extraction!E1419)</f>
        <v>124.44999999999999</v>
      </c>
      <c r="U1419" s="12">
        <f>IF(Data_Extraction!F1419="",Data_Extraction!$J1419*(U$1),Data_Extraction!F1419)</f>
        <v>128.38</v>
      </c>
      <c r="V1419" s="12">
        <f>IF(Data_Extraction!G1419="",Data_Extraction!$J1419*(V$1),Data_Extraction!G1419)</f>
        <v>131</v>
      </c>
      <c r="W1419" s="12">
        <f>IF(Data_Extraction!H1419="",Data_Extraction!$J1419*(W$1),Data_Extraction!H1419)</f>
        <v>140.17000000000002</v>
      </c>
      <c r="X1419" s="12">
        <f>IF(Data_Extraction!I1419="",Data_Extraction!$J1419*(X$1),Data_Extraction!I1419)</f>
        <v>127.07</v>
      </c>
      <c r="Y1419" s="13">
        <f t="shared" si="132"/>
        <v>128.21625</v>
      </c>
      <c r="Z1419" s="17" t="str">
        <f t="shared" si="136"/>
        <v>Break</v>
      </c>
      <c r="AA1419" s="14" t="str">
        <f>VLOOKUP($N1419,'HeartRate-2022-03-21-1647950188'!$C:$G,2,0)</f>
        <v>Break</v>
      </c>
      <c r="AB1419" s="14" t="str">
        <f>VLOOKUP($N1419,'HeartRate-2022-03-21-1647950188'!$C:$G,3,0)</f>
        <v>Off Campus</v>
      </c>
      <c r="AC1419" s="14" t="s">
        <v>18</v>
      </c>
      <c r="AD1419" s="14" t="str">
        <f>VLOOKUP($N1419,'HeartRate-2022-03-21-1647950188'!$C:$G,5,0)</f>
        <v>Technical Contexts</v>
      </c>
      <c r="AE1419">
        <f t="shared" si="137"/>
        <v>1</v>
      </c>
      <c r="AF1419" s="18">
        <v>44635</v>
      </c>
      <c r="AG1419" s="19">
        <v>0.5753125</v>
      </c>
    </row>
    <row r="1420" spans="1:33" x14ac:dyDescent="0.3">
      <c r="A1420" s="5">
        <v>44635.575682870367</v>
      </c>
      <c r="B1420" t="str">
        <f>IFERROR(AVERAGEIFS('HeartRate-2022-03-21-1647950188'!$B:$B,'HeartRate-2022-03-21-1647950188'!$A:$A,Data_Extraction!B$2,'HeartRate-2022-03-21-1647950188'!$C:$C,Data_Extraction!$A1420),"")</f>
        <v/>
      </c>
      <c r="C1420" t="str">
        <f>IFERROR(AVERAGEIFS('HeartRate-2022-03-21-1647950188'!$B:$B,'HeartRate-2022-03-21-1647950188'!$A:$A,Data_Extraction!C$2,'HeartRate-2022-03-21-1647950188'!$C:$C,Data_Extraction!$A1420),"")</f>
        <v/>
      </c>
      <c r="D1420" t="str">
        <f>IFERROR(AVERAGEIFS('HeartRate-2022-03-21-1647950188'!$B:$B,'HeartRate-2022-03-21-1647950188'!$A:$A,Data_Extraction!D$2,'HeartRate-2022-03-21-1647950188'!$C:$C,Data_Extraction!$A1420),"")</f>
        <v/>
      </c>
      <c r="E1420" t="str">
        <f>IFERROR(AVERAGEIFS('HeartRate-2022-03-21-1647950188'!$B:$B,'HeartRate-2022-03-21-1647950188'!$A:$A,Data_Extraction!E$2,'HeartRate-2022-03-21-1647950188'!$C:$C,Data_Extraction!$A1420),"")</f>
        <v/>
      </c>
      <c r="F1420" t="str">
        <f>IFERROR(AVERAGEIFS('HeartRate-2022-03-21-1647950188'!$B:$B,'HeartRate-2022-03-21-1647950188'!$A:$A,Data_Extraction!F$2,'HeartRate-2022-03-21-1647950188'!$C:$C,Data_Extraction!$A1420),"")</f>
        <v/>
      </c>
      <c r="G1420">
        <f>IFERROR(AVERAGEIFS('HeartRate-2022-03-21-1647950188'!$B:$B,'HeartRate-2022-03-21-1647950188'!$A:$A,Data_Extraction!G$2,'HeartRate-2022-03-21-1647950188'!$C:$C,Data_Extraction!$A1420),"")</f>
        <v>129</v>
      </c>
      <c r="H1420" t="str">
        <f>IFERROR(AVERAGEIFS('HeartRate-2022-03-21-1647950188'!$B:$B,'HeartRate-2022-03-21-1647950188'!$A:$A,Data_Extraction!H$2,'HeartRate-2022-03-21-1647950188'!$C:$C,Data_Extraction!$A1420),"")</f>
        <v/>
      </c>
      <c r="I1420">
        <f>IFERROR(AVERAGEIFS('HeartRate-2022-03-21-1647950188'!$B:$B,'HeartRate-2022-03-21-1647950188'!$A:$A,Data_Extraction!I$2,'HeartRate-2022-03-21-1647950188'!$C:$C,Data_Extraction!$A1420),"")</f>
        <v>103</v>
      </c>
      <c r="J1420" s="8">
        <f t="shared" si="133"/>
        <v>116</v>
      </c>
      <c r="N1420" s="11">
        <f>Data_Extraction!A1420</f>
        <v>44635.575682870367</v>
      </c>
      <c r="O1420" s="15">
        <f t="shared" si="134"/>
        <v>44635</v>
      </c>
      <c r="P1420" s="16">
        <f t="shared" si="135"/>
        <v>0.57568287037037036</v>
      </c>
      <c r="Q1420" s="12">
        <f>IF(Data_Extraction!B1420="",Data_Extraction!$J1420*(Q$1),Data_Extraction!B1420)</f>
        <v>104.4</v>
      </c>
      <c r="R1420" s="12">
        <f>IF(Data_Extraction!C1420="",Data_Extraction!$J1420*(R$1),Data_Extraction!C1420)</f>
        <v>106.72</v>
      </c>
      <c r="S1420" s="12">
        <f>IF(Data_Extraction!D1420="",Data_Extraction!$J1420*(S$1),Data_Extraction!D1420)</f>
        <v>120.64</v>
      </c>
      <c r="T1420" s="12">
        <f>IF(Data_Extraction!E1420="",Data_Extraction!$J1420*(T$1),Data_Extraction!E1420)</f>
        <v>110.19999999999999</v>
      </c>
      <c r="U1420" s="12">
        <f>IF(Data_Extraction!F1420="",Data_Extraction!$J1420*(U$1),Data_Extraction!F1420)</f>
        <v>113.67999999999999</v>
      </c>
      <c r="V1420" s="12">
        <f>IF(Data_Extraction!G1420="",Data_Extraction!$J1420*(V$1),Data_Extraction!G1420)</f>
        <v>129</v>
      </c>
      <c r="W1420" s="12">
        <f>IF(Data_Extraction!H1420="",Data_Extraction!$J1420*(W$1),Data_Extraction!H1420)</f>
        <v>124.12</v>
      </c>
      <c r="X1420" s="12">
        <f>IF(Data_Extraction!I1420="",Data_Extraction!$J1420*(X$1),Data_Extraction!I1420)</f>
        <v>103</v>
      </c>
      <c r="Y1420" s="13">
        <f t="shared" si="132"/>
        <v>113.97</v>
      </c>
      <c r="Z1420" s="17" t="str">
        <f t="shared" si="136"/>
        <v>Break</v>
      </c>
      <c r="AA1420" s="14" t="str">
        <f>VLOOKUP($N1420,'HeartRate-2022-03-21-1647950188'!$C:$G,2,0)</f>
        <v>Break</v>
      </c>
      <c r="AB1420" s="14" t="str">
        <f>VLOOKUP($N1420,'HeartRate-2022-03-21-1647950188'!$C:$G,3,0)</f>
        <v>Off Campus</v>
      </c>
      <c r="AC1420" s="14" t="str">
        <f>VLOOKUP($N1420,'HeartRate-2022-03-21-1647950188'!$C:$G,4,0)</f>
        <v>Sitting</v>
      </c>
      <c r="AD1420" s="14" t="str">
        <f>VLOOKUP($N1420,'HeartRate-2022-03-21-1647950188'!$C:$G,5,0)</f>
        <v>Technical Contexts</v>
      </c>
      <c r="AE1420">
        <f t="shared" si="137"/>
        <v>0</v>
      </c>
      <c r="AF1420" s="18">
        <v>44635</v>
      </c>
      <c r="AG1420" s="19">
        <v>0.57568287037037036</v>
      </c>
    </row>
    <row r="1421" spans="1:33" x14ac:dyDescent="0.3">
      <c r="A1421" s="5">
        <v>44635.576377314814</v>
      </c>
      <c r="B1421" t="str">
        <f>IFERROR(AVERAGEIFS('HeartRate-2022-03-21-1647950188'!$B:$B,'HeartRate-2022-03-21-1647950188'!$A:$A,Data_Extraction!B$2,'HeartRate-2022-03-21-1647950188'!$C:$C,Data_Extraction!$A1421),"")</f>
        <v/>
      </c>
      <c r="C1421" t="str">
        <f>IFERROR(AVERAGEIFS('HeartRate-2022-03-21-1647950188'!$B:$B,'HeartRate-2022-03-21-1647950188'!$A:$A,Data_Extraction!C$2,'HeartRate-2022-03-21-1647950188'!$C:$C,Data_Extraction!$A1421),"")</f>
        <v/>
      </c>
      <c r="D1421" t="str">
        <f>IFERROR(AVERAGEIFS('HeartRate-2022-03-21-1647950188'!$B:$B,'HeartRate-2022-03-21-1647950188'!$A:$A,Data_Extraction!D$2,'HeartRate-2022-03-21-1647950188'!$C:$C,Data_Extraction!$A1421),"")</f>
        <v/>
      </c>
      <c r="E1421" t="str">
        <f>IFERROR(AVERAGEIFS('HeartRate-2022-03-21-1647950188'!$B:$B,'HeartRate-2022-03-21-1647950188'!$A:$A,Data_Extraction!E$2,'HeartRate-2022-03-21-1647950188'!$C:$C,Data_Extraction!$A1421),"")</f>
        <v/>
      </c>
      <c r="F1421" t="str">
        <f>IFERROR(AVERAGEIFS('HeartRate-2022-03-21-1647950188'!$B:$B,'HeartRate-2022-03-21-1647950188'!$A:$A,Data_Extraction!F$2,'HeartRate-2022-03-21-1647950188'!$C:$C,Data_Extraction!$A1421),"")</f>
        <v/>
      </c>
      <c r="G1421">
        <f>IFERROR(AVERAGEIFS('HeartRate-2022-03-21-1647950188'!$B:$B,'HeartRate-2022-03-21-1647950188'!$A:$A,Data_Extraction!G$2,'HeartRate-2022-03-21-1647950188'!$C:$C,Data_Extraction!$A1421),"")</f>
        <v>116</v>
      </c>
      <c r="H1421" t="str">
        <f>IFERROR(AVERAGEIFS('HeartRate-2022-03-21-1647950188'!$B:$B,'HeartRate-2022-03-21-1647950188'!$A:$A,Data_Extraction!H$2,'HeartRate-2022-03-21-1647950188'!$C:$C,Data_Extraction!$A1421),"")</f>
        <v/>
      </c>
      <c r="I1421">
        <f>IFERROR(AVERAGEIFS('HeartRate-2022-03-21-1647950188'!$B:$B,'HeartRate-2022-03-21-1647950188'!$A:$A,Data_Extraction!I$2,'HeartRate-2022-03-21-1647950188'!$C:$C,Data_Extraction!$A1421),"")</f>
        <v>106</v>
      </c>
      <c r="J1421" s="8">
        <f t="shared" si="133"/>
        <v>111</v>
      </c>
      <c r="N1421" s="11">
        <f>Data_Extraction!A1421</f>
        <v>44635.576377314814</v>
      </c>
      <c r="O1421" s="15">
        <f t="shared" si="134"/>
        <v>44635</v>
      </c>
      <c r="P1421" s="16">
        <f t="shared" si="135"/>
        <v>0.5763773148148148</v>
      </c>
      <c r="Q1421" s="12">
        <f>IF(Data_Extraction!B1421="",Data_Extraction!$J1421*(Q$1),Data_Extraction!B1421)</f>
        <v>99.9</v>
      </c>
      <c r="R1421" s="12">
        <f>IF(Data_Extraction!C1421="",Data_Extraction!$J1421*(R$1),Data_Extraction!C1421)</f>
        <v>102.12</v>
      </c>
      <c r="S1421" s="12">
        <f>IF(Data_Extraction!D1421="",Data_Extraction!$J1421*(S$1),Data_Extraction!D1421)</f>
        <v>115.44</v>
      </c>
      <c r="T1421" s="12">
        <f>IF(Data_Extraction!E1421="",Data_Extraction!$J1421*(T$1),Data_Extraction!E1421)</f>
        <v>105.44999999999999</v>
      </c>
      <c r="U1421" s="12">
        <f>IF(Data_Extraction!F1421="",Data_Extraction!$J1421*(U$1),Data_Extraction!F1421)</f>
        <v>108.78</v>
      </c>
      <c r="V1421" s="12">
        <f>IF(Data_Extraction!G1421="",Data_Extraction!$J1421*(V$1),Data_Extraction!G1421)</f>
        <v>116</v>
      </c>
      <c r="W1421" s="12">
        <f>IF(Data_Extraction!H1421="",Data_Extraction!$J1421*(W$1),Data_Extraction!H1421)</f>
        <v>118.77000000000001</v>
      </c>
      <c r="X1421" s="12">
        <f>IF(Data_Extraction!I1421="",Data_Extraction!$J1421*(X$1),Data_Extraction!I1421)</f>
        <v>106</v>
      </c>
      <c r="Y1421" s="13">
        <f t="shared" si="132"/>
        <v>109.0575</v>
      </c>
      <c r="Z1421" s="17" t="str">
        <f t="shared" si="136"/>
        <v>Break</v>
      </c>
      <c r="AA1421" s="14" t="str">
        <f>VLOOKUP($N1421,'HeartRate-2022-03-21-1647950188'!$C:$G,2,0)</f>
        <v>Break</v>
      </c>
      <c r="AB1421" s="14" t="str">
        <f>VLOOKUP($N1421,'HeartRate-2022-03-21-1647950188'!$C:$G,3,0)</f>
        <v>Off Campus</v>
      </c>
      <c r="AC1421" s="14" t="str">
        <f>VLOOKUP($N1421,'HeartRate-2022-03-21-1647950188'!$C:$G,4,0)</f>
        <v>Sitting</v>
      </c>
      <c r="AD1421" s="14" t="str">
        <f>VLOOKUP($N1421,'HeartRate-2022-03-21-1647950188'!$C:$G,5,0)</f>
        <v>Technical Contexts</v>
      </c>
      <c r="AE1421">
        <f t="shared" si="137"/>
        <v>0</v>
      </c>
      <c r="AF1421" s="18">
        <v>44635</v>
      </c>
      <c r="AG1421" s="19">
        <v>0.5763773148148148</v>
      </c>
    </row>
    <row r="1422" spans="1:33" x14ac:dyDescent="0.3">
      <c r="A1422" s="5">
        <v>44635.576608796298</v>
      </c>
      <c r="B1422" t="str">
        <f>IFERROR(AVERAGEIFS('HeartRate-2022-03-21-1647950188'!$B:$B,'HeartRate-2022-03-21-1647950188'!$A:$A,Data_Extraction!B$2,'HeartRate-2022-03-21-1647950188'!$C:$C,Data_Extraction!$A1422),"")</f>
        <v/>
      </c>
      <c r="C1422" t="str">
        <f>IFERROR(AVERAGEIFS('HeartRate-2022-03-21-1647950188'!$B:$B,'HeartRate-2022-03-21-1647950188'!$A:$A,Data_Extraction!C$2,'HeartRate-2022-03-21-1647950188'!$C:$C,Data_Extraction!$A1422),"")</f>
        <v/>
      </c>
      <c r="D1422" t="str">
        <f>IFERROR(AVERAGEIFS('HeartRate-2022-03-21-1647950188'!$B:$B,'HeartRate-2022-03-21-1647950188'!$A:$A,Data_Extraction!D$2,'HeartRate-2022-03-21-1647950188'!$C:$C,Data_Extraction!$A1422),"")</f>
        <v/>
      </c>
      <c r="E1422" t="str">
        <f>IFERROR(AVERAGEIFS('HeartRate-2022-03-21-1647950188'!$B:$B,'HeartRate-2022-03-21-1647950188'!$A:$A,Data_Extraction!E$2,'HeartRate-2022-03-21-1647950188'!$C:$C,Data_Extraction!$A1422),"")</f>
        <v/>
      </c>
      <c r="F1422" t="str">
        <f>IFERROR(AVERAGEIFS('HeartRate-2022-03-21-1647950188'!$B:$B,'HeartRate-2022-03-21-1647950188'!$A:$A,Data_Extraction!F$2,'HeartRate-2022-03-21-1647950188'!$C:$C,Data_Extraction!$A1422),"")</f>
        <v/>
      </c>
      <c r="G1422" t="str">
        <f>IFERROR(AVERAGEIFS('HeartRate-2022-03-21-1647950188'!$B:$B,'HeartRate-2022-03-21-1647950188'!$A:$A,Data_Extraction!G$2,'HeartRate-2022-03-21-1647950188'!$C:$C,Data_Extraction!$A1422),"")</f>
        <v/>
      </c>
      <c r="H1422">
        <f>IFERROR(AVERAGEIFS('HeartRate-2022-03-21-1647950188'!$B:$B,'HeartRate-2022-03-21-1647950188'!$A:$A,Data_Extraction!H$2,'HeartRate-2022-03-21-1647950188'!$C:$C,Data_Extraction!$A1422),"")</f>
        <v>76</v>
      </c>
      <c r="I1422" t="str">
        <f>IFERROR(AVERAGEIFS('HeartRate-2022-03-21-1647950188'!$B:$B,'HeartRate-2022-03-21-1647950188'!$A:$A,Data_Extraction!I$2,'HeartRate-2022-03-21-1647950188'!$C:$C,Data_Extraction!$A1422),"")</f>
        <v/>
      </c>
      <c r="J1422" s="8">
        <f t="shared" si="133"/>
        <v>76</v>
      </c>
      <c r="N1422" s="11">
        <f>Data_Extraction!A1422</f>
        <v>44635.576608796298</v>
      </c>
      <c r="O1422" s="15">
        <f t="shared" si="134"/>
        <v>44635</v>
      </c>
      <c r="P1422" s="16">
        <f t="shared" si="135"/>
        <v>0.57660879629629636</v>
      </c>
      <c r="Q1422" s="12">
        <f>IF(Data_Extraction!B1422="",Data_Extraction!$J1422*(Q$1),Data_Extraction!B1422)</f>
        <v>68.400000000000006</v>
      </c>
      <c r="R1422" s="12">
        <f>IF(Data_Extraction!C1422="",Data_Extraction!$J1422*(R$1),Data_Extraction!C1422)</f>
        <v>69.92</v>
      </c>
      <c r="S1422" s="12">
        <f>IF(Data_Extraction!D1422="",Data_Extraction!$J1422*(S$1),Data_Extraction!D1422)</f>
        <v>79.040000000000006</v>
      </c>
      <c r="T1422" s="12">
        <f>IF(Data_Extraction!E1422="",Data_Extraction!$J1422*(T$1),Data_Extraction!E1422)</f>
        <v>72.2</v>
      </c>
      <c r="U1422" s="12">
        <f>IF(Data_Extraction!F1422="",Data_Extraction!$J1422*(U$1),Data_Extraction!F1422)</f>
        <v>74.48</v>
      </c>
      <c r="V1422" s="12">
        <f>IF(Data_Extraction!G1422="",Data_Extraction!$J1422*(V$1),Data_Extraction!G1422)</f>
        <v>69.16</v>
      </c>
      <c r="W1422" s="12">
        <f>IF(Data_Extraction!H1422="",Data_Extraction!$J1422*(W$1),Data_Extraction!H1422)</f>
        <v>76</v>
      </c>
      <c r="X1422" s="12">
        <f>IF(Data_Extraction!I1422="",Data_Extraction!$J1422*(X$1),Data_Extraction!I1422)</f>
        <v>73.72</v>
      </c>
      <c r="Y1422" s="13">
        <f t="shared" si="132"/>
        <v>72.865000000000009</v>
      </c>
      <c r="Z1422" s="17" t="str">
        <f t="shared" si="136"/>
        <v>Break</v>
      </c>
      <c r="AA1422" s="14" t="str">
        <f>VLOOKUP($N1422,'HeartRate-2022-03-21-1647950188'!$C:$G,2,0)</f>
        <v>Break</v>
      </c>
      <c r="AB1422" s="14" t="str">
        <f>VLOOKUP($N1422,'HeartRate-2022-03-21-1647950188'!$C:$G,3,0)</f>
        <v>Off Campus</v>
      </c>
      <c r="AC1422" s="14" t="str">
        <f>VLOOKUP($N1422,'HeartRate-2022-03-21-1647950188'!$C:$G,4,0)</f>
        <v>Sitting</v>
      </c>
      <c r="AD1422" s="14" t="str">
        <f>VLOOKUP($N1422,'HeartRate-2022-03-21-1647950188'!$C:$G,5,0)</f>
        <v>Technical Contexts</v>
      </c>
      <c r="AE1422">
        <f t="shared" si="137"/>
        <v>0</v>
      </c>
      <c r="AF1422" s="18">
        <v>44635</v>
      </c>
      <c r="AG1422" s="19">
        <v>0.57660879629629636</v>
      </c>
    </row>
    <row r="1423" spans="1:33" x14ac:dyDescent="0.3">
      <c r="A1423" s="5">
        <v>44635.576851851853</v>
      </c>
      <c r="B1423" t="str">
        <f>IFERROR(AVERAGEIFS('HeartRate-2022-03-21-1647950188'!$B:$B,'HeartRate-2022-03-21-1647950188'!$A:$A,Data_Extraction!B$2,'HeartRate-2022-03-21-1647950188'!$C:$C,Data_Extraction!$A1423),"")</f>
        <v/>
      </c>
      <c r="C1423" t="str">
        <f>IFERROR(AVERAGEIFS('HeartRate-2022-03-21-1647950188'!$B:$B,'HeartRate-2022-03-21-1647950188'!$A:$A,Data_Extraction!C$2,'HeartRate-2022-03-21-1647950188'!$C:$C,Data_Extraction!$A1423),"")</f>
        <v/>
      </c>
      <c r="D1423" t="str">
        <f>IFERROR(AVERAGEIFS('HeartRate-2022-03-21-1647950188'!$B:$B,'HeartRate-2022-03-21-1647950188'!$A:$A,Data_Extraction!D$2,'HeartRate-2022-03-21-1647950188'!$C:$C,Data_Extraction!$A1423),"")</f>
        <v/>
      </c>
      <c r="E1423" t="str">
        <f>IFERROR(AVERAGEIFS('HeartRate-2022-03-21-1647950188'!$B:$B,'HeartRate-2022-03-21-1647950188'!$A:$A,Data_Extraction!E$2,'HeartRate-2022-03-21-1647950188'!$C:$C,Data_Extraction!$A1423),"")</f>
        <v/>
      </c>
      <c r="F1423" t="str">
        <f>IFERROR(AVERAGEIFS('HeartRate-2022-03-21-1647950188'!$B:$B,'HeartRate-2022-03-21-1647950188'!$A:$A,Data_Extraction!F$2,'HeartRate-2022-03-21-1647950188'!$C:$C,Data_Extraction!$A1423),"")</f>
        <v/>
      </c>
      <c r="G1423" t="str">
        <f>IFERROR(AVERAGEIFS('HeartRate-2022-03-21-1647950188'!$B:$B,'HeartRate-2022-03-21-1647950188'!$A:$A,Data_Extraction!G$2,'HeartRate-2022-03-21-1647950188'!$C:$C,Data_Extraction!$A1423),"")</f>
        <v/>
      </c>
      <c r="H1423" t="str">
        <f>IFERROR(AVERAGEIFS('HeartRate-2022-03-21-1647950188'!$B:$B,'HeartRate-2022-03-21-1647950188'!$A:$A,Data_Extraction!H$2,'HeartRate-2022-03-21-1647950188'!$C:$C,Data_Extraction!$A1423),"")</f>
        <v/>
      </c>
      <c r="I1423">
        <f>IFERROR(AVERAGEIFS('HeartRate-2022-03-21-1647950188'!$B:$B,'HeartRate-2022-03-21-1647950188'!$A:$A,Data_Extraction!I$2,'HeartRate-2022-03-21-1647950188'!$C:$C,Data_Extraction!$A1423),"")</f>
        <v>107</v>
      </c>
      <c r="J1423" s="8">
        <f t="shared" si="133"/>
        <v>107</v>
      </c>
      <c r="N1423" s="11">
        <f>Data_Extraction!A1423</f>
        <v>44635.576851851853</v>
      </c>
      <c r="O1423" s="15">
        <f t="shared" si="134"/>
        <v>44635</v>
      </c>
      <c r="P1423" s="16">
        <f t="shared" si="135"/>
        <v>0.57685185185185184</v>
      </c>
      <c r="Q1423" s="12">
        <f>IF(Data_Extraction!B1423="",Data_Extraction!$J1423*(Q$1),Data_Extraction!B1423)</f>
        <v>96.3</v>
      </c>
      <c r="R1423" s="12">
        <f>IF(Data_Extraction!C1423="",Data_Extraction!$J1423*(R$1),Data_Extraction!C1423)</f>
        <v>98.44</v>
      </c>
      <c r="S1423" s="12">
        <f>IF(Data_Extraction!D1423="",Data_Extraction!$J1423*(S$1),Data_Extraction!D1423)</f>
        <v>111.28</v>
      </c>
      <c r="T1423" s="12">
        <f>IF(Data_Extraction!E1423="",Data_Extraction!$J1423*(T$1),Data_Extraction!E1423)</f>
        <v>101.64999999999999</v>
      </c>
      <c r="U1423" s="12">
        <f>IF(Data_Extraction!F1423="",Data_Extraction!$J1423*(U$1),Data_Extraction!F1423)</f>
        <v>104.86</v>
      </c>
      <c r="V1423" s="12">
        <f>IF(Data_Extraction!G1423="",Data_Extraction!$J1423*(V$1),Data_Extraction!G1423)</f>
        <v>97.37</v>
      </c>
      <c r="W1423" s="12">
        <f>IF(Data_Extraction!H1423="",Data_Extraction!$J1423*(W$1),Data_Extraction!H1423)</f>
        <v>114.49000000000001</v>
      </c>
      <c r="X1423" s="12">
        <f>IF(Data_Extraction!I1423="",Data_Extraction!$J1423*(X$1),Data_Extraction!I1423)</f>
        <v>107</v>
      </c>
      <c r="Y1423" s="13">
        <f t="shared" si="132"/>
        <v>103.92375</v>
      </c>
      <c r="Z1423" s="17" t="str">
        <f t="shared" si="136"/>
        <v>Break</v>
      </c>
      <c r="AA1423" s="14" t="str">
        <f>VLOOKUP($N1423,'HeartRate-2022-03-21-1647950188'!$C:$G,2,0)</f>
        <v>Break</v>
      </c>
      <c r="AB1423" s="14" t="str">
        <f>VLOOKUP($N1423,'HeartRate-2022-03-21-1647950188'!$C:$G,3,0)</f>
        <v>Off Campus</v>
      </c>
      <c r="AC1423" s="14" t="str">
        <f>VLOOKUP($N1423,'HeartRate-2022-03-21-1647950188'!$C:$G,4,0)</f>
        <v>Sitting</v>
      </c>
      <c r="AD1423" s="14" t="str">
        <f>VLOOKUP($N1423,'HeartRate-2022-03-21-1647950188'!$C:$G,5,0)</f>
        <v>Technical Contexts</v>
      </c>
      <c r="AE1423">
        <f t="shared" si="137"/>
        <v>0</v>
      </c>
      <c r="AF1423" s="18">
        <v>44635</v>
      </c>
      <c r="AG1423" s="19">
        <v>0.57685185185185184</v>
      </c>
    </row>
    <row r="1424" spans="1:33" x14ac:dyDescent="0.3">
      <c r="A1424" s="5">
        <v>44635.57707175926</v>
      </c>
      <c r="B1424" t="str">
        <f>IFERROR(AVERAGEIFS('HeartRate-2022-03-21-1647950188'!$B:$B,'HeartRate-2022-03-21-1647950188'!$A:$A,Data_Extraction!B$2,'HeartRate-2022-03-21-1647950188'!$C:$C,Data_Extraction!$A1424),"")</f>
        <v/>
      </c>
      <c r="C1424" t="str">
        <f>IFERROR(AVERAGEIFS('HeartRate-2022-03-21-1647950188'!$B:$B,'HeartRate-2022-03-21-1647950188'!$A:$A,Data_Extraction!C$2,'HeartRate-2022-03-21-1647950188'!$C:$C,Data_Extraction!$A1424),"")</f>
        <v/>
      </c>
      <c r="D1424" t="str">
        <f>IFERROR(AVERAGEIFS('HeartRate-2022-03-21-1647950188'!$B:$B,'HeartRate-2022-03-21-1647950188'!$A:$A,Data_Extraction!D$2,'HeartRate-2022-03-21-1647950188'!$C:$C,Data_Extraction!$A1424),"")</f>
        <v/>
      </c>
      <c r="E1424" t="str">
        <f>IFERROR(AVERAGEIFS('HeartRate-2022-03-21-1647950188'!$B:$B,'HeartRate-2022-03-21-1647950188'!$A:$A,Data_Extraction!E$2,'HeartRate-2022-03-21-1647950188'!$C:$C,Data_Extraction!$A1424),"")</f>
        <v/>
      </c>
      <c r="F1424" t="str">
        <f>IFERROR(AVERAGEIFS('HeartRate-2022-03-21-1647950188'!$B:$B,'HeartRate-2022-03-21-1647950188'!$A:$A,Data_Extraction!F$2,'HeartRate-2022-03-21-1647950188'!$C:$C,Data_Extraction!$A1424),"")</f>
        <v/>
      </c>
      <c r="G1424">
        <f>IFERROR(AVERAGEIFS('HeartRate-2022-03-21-1647950188'!$B:$B,'HeartRate-2022-03-21-1647950188'!$A:$A,Data_Extraction!G$2,'HeartRate-2022-03-21-1647950188'!$C:$C,Data_Extraction!$A1424),"")</f>
        <v>110</v>
      </c>
      <c r="H1424" t="str">
        <f>IFERROR(AVERAGEIFS('HeartRate-2022-03-21-1647950188'!$B:$B,'HeartRate-2022-03-21-1647950188'!$A:$A,Data_Extraction!H$2,'HeartRate-2022-03-21-1647950188'!$C:$C,Data_Extraction!$A1424),"")</f>
        <v/>
      </c>
      <c r="I1424" t="str">
        <f>IFERROR(AVERAGEIFS('HeartRate-2022-03-21-1647950188'!$B:$B,'HeartRate-2022-03-21-1647950188'!$A:$A,Data_Extraction!I$2,'HeartRate-2022-03-21-1647950188'!$C:$C,Data_Extraction!$A1424),"")</f>
        <v/>
      </c>
      <c r="J1424" s="8">
        <f t="shared" si="133"/>
        <v>110</v>
      </c>
      <c r="N1424" s="11">
        <f>Data_Extraction!A1424</f>
        <v>44635.57707175926</v>
      </c>
      <c r="O1424" s="15">
        <f t="shared" si="134"/>
        <v>44635</v>
      </c>
      <c r="P1424" s="16">
        <f t="shared" si="135"/>
        <v>0.57707175925925924</v>
      </c>
      <c r="Q1424" s="12">
        <f>IF(Data_Extraction!B1424="",Data_Extraction!$J1424*(Q$1),Data_Extraction!B1424)</f>
        <v>99</v>
      </c>
      <c r="R1424" s="12">
        <f>IF(Data_Extraction!C1424="",Data_Extraction!$J1424*(R$1),Data_Extraction!C1424)</f>
        <v>101.2</v>
      </c>
      <c r="S1424" s="12">
        <f>IF(Data_Extraction!D1424="",Data_Extraction!$J1424*(S$1),Data_Extraction!D1424)</f>
        <v>114.4</v>
      </c>
      <c r="T1424" s="12">
        <f>IF(Data_Extraction!E1424="",Data_Extraction!$J1424*(T$1),Data_Extraction!E1424)</f>
        <v>104.5</v>
      </c>
      <c r="U1424" s="12">
        <f>IF(Data_Extraction!F1424="",Data_Extraction!$J1424*(U$1),Data_Extraction!F1424)</f>
        <v>107.8</v>
      </c>
      <c r="V1424" s="12">
        <f>IF(Data_Extraction!G1424="",Data_Extraction!$J1424*(V$1),Data_Extraction!G1424)</f>
        <v>110</v>
      </c>
      <c r="W1424" s="12">
        <f>IF(Data_Extraction!H1424="",Data_Extraction!$J1424*(W$1),Data_Extraction!H1424)</f>
        <v>117.7</v>
      </c>
      <c r="X1424" s="12">
        <f>IF(Data_Extraction!I1424="",Data_Extraction!$J1424*(X$1),Data_Extraction!I1424)</f>
        <v>106.7</v>
      </c>
      <c r="Y1424" s="13">
        <f t="shared" si="132"/>
        <v>107.66250000000001</v>
      </c>
      <c r="Z1424" s="17" t="str">
        <f t="shared" si="136"/>
        <v>Break</v>
      </c>
      <c r="AA1424" s="14" t="str">
        <f>VLOOKUP($N1424,'HeartRate-2022-03-21-1647950188'!$C:$G,2,0)</f>
        <v>Break</v>
      </c>
      <c r="AB1424" s="14" t="str">
        <f>VLOOKUP($N1424,'HeartRate-2022-03-21-1647950188'!$C:$G,3,0)</f>
        <v>Off Campus</v>
      </c>
      <c r="AC1424" s="14" t="str">
        <f>VLOOKUP($N1424,'HeartRate-2022-03-21-1647950188'!$C:$G,4,0)</f>
        <v>Sitting</v>
      </c>
      <c r="AD1424" s="14" t="str">
        <f>VLOOKUP($N1424,'HeartRate-2022-03-21-1647950188'!$C:$G,5,0)</f>
        <v>Technical Contexts</v>
      </c>
      <c r="AE1424">
        <f t="shared" si="137"/>
        <v>0</v>
      </c>
      <c r="AF1424" s="18">
        <v>44635</v>
      </c>
      <c r="AG1424" s="19">
        <v>0.57707175925925924</v>
      </c>
    </row>
    <row r="1425" spans="1:33" x14ac:dyDescent="0.3">
      <c r="A1425" s="5">
        <v>44635.57708333333</v>
      </c>
      <c r="B1425">
        <f>IFERROR(AVERAGEIFS('HeartRate-2022-03-21-1647950188'!$B:$B,'HeartRate-2022-03-21-1647950188'!$A:$A,Data_Extraction!B$2,'HeartRate-2022-03-21-1647950188'!$C:$C,Data_Extraction!$A1425),"")</f>
        <v>120</v>
      </c>
      <c r="C1425" t="str">
        <f>IFERROR(AVERAGEIFS('HeartRate-2022-03-21-1647950188'!$B:$B,'HeartRate-2022-03-21-1647950188'!$A:$A,Data_Extraction!C$2,'HeartRate-2022-03-21-1647950188'!$C:$C,Data_Extraction!$A1425),"")</f>
        <v/>
      </c>
      <c r="D1425" t="str">
        <f>IFERROR(AVERAGEIFS('HeartRate-2022-03-21-1647950188'!$B:$B,'HeartRate-2022-03-21-1647950188'!$A:$A,Data_Extraction!D$2,'HeartRate-2022-03-21-1647950188'!$C:$C,Data_Extraction!$A1425),"")</f>
        <v/>
      </c>
      <c r="E1425" t="str">
        <f>IFERROR(AVERAGEIFS('HeartRate-2022-03-21-1647950188'!$B:$B,'HeartRate-2022-03-21-1647950188'!$A:$A,Data_Extraction!E$2,'HeartRate-2022-03-21-1647950188'!$C:$C,Data_Extraction!$A1425),"")</f>
        <v/>
      </c>
      <c r="F1425" t="str">
        <f>IFERROR(AVERAGEIFS('HeartRate-2022-03-21-1647950188'!$B:$B,'HeartRate-2022-03-21-1647950188'!$A:$A,Data_Extraction!F$2,'HeartRate-2022-03-21-1647950188'!$C:$C,Data_Extraction!$A1425),"")</f>
        <v/>
      </c>
      <c r="G1425" t="str">
        <f>IFERROR(AVERAGEIFS('HeartRate-2022-03-21-1647950188'!$B:$B,'HeartRate-2022-03-21-1647950188'!$A:$A,Data_Extraction!G$2,'HeartRate-2022-03-21-1647950188'!$C:$C,Data_Extraction!$A1425),"")</f>
        <v/>
      </c>
      <c r="H1425">
        <f>IFERROR(AVERAGEIFS('HeartRate-2022-03-21-1647950188'!$B:$B,'HeartRate-2022-03-21-1647950188'!$A:$A,Data_Extraction!H$2,'HeartRate-2022-03-21-1647950188'!$C:$C,Data_Extraction!$A1425),"")</f>
        <v>56</v>
      </c>
      <c r="I1425" t="str">
        <f>IFERROR(AVERAGEIFS('HeartRate-2022-03-21-1647950188'!$B:$B,'HeartRate-2022-03-21-1647950188'!$A:$A,Data_Extraction!I$2,'HeartRate-2022-03-21-1647950188'!$C:$C,Data_Extraction!$A1425),"")</f>
        <v/>
      </c>
      <c r="J1425" s="8">
        <f t="shared" si="133"/>
        <v>88</v>
      </c>
      <c r="N1425" s="11">
        <f>Data_Extraction!A1425</f>
        <v>44635.57708333333</v>
      </c>
      <c r="O1425" s="15">
        <f t="shared" si="134"/>
        <v>44635</v>
      </c>
      <c r="P1425" s="16">
        <f t="shared" si="135"/>
        <v>0.57708333333333328</v>
      </c>
      <c r="Q1425" s="12">
        <f>IF(Data_Extraction!B1425="",Data_Extraction!$J1425*(Q$1),Data_Extraction!B1425)</f>
        <v>120</v>
      </c>
      <c r="R1425" s="12">
        <f>IF(Data_Extraction!C1425="",Data_Extraction!$J1425*(R$1),Data_Extraction!C1425)</f>
        <v>80.960000000000008</v>
      </c>
      <c r="S1425" s="12">
        <f>IF(Data_Extraction!D1425="",Data_Extraction!$J1425*(S$1),Data_Extraction!D1425)</f>
        <v>91.52000000000001</v>
      </c>
      <c r="T1425" s="12">
        <f>IF(Data_Extraction!E1425="",Data_Extraction!$J1425*(T$1),Data_Extraction!E1425)</f>
        <v>83.6</v>
      </c>
      <c r="U1425" s="12">
        <f>IF(Data_Extraction!F1425="",Data_Extraction!$J1425*(U$1),Data_Extraction!F1425)</f>
        <v>86.24</v>
      </c>
      <c r="V1425" s="12">
        <f>IF(Data_Extraction!G1425="",Data_Extraction!$J1425*(V$1),Data_Extraction!G1425)</f>
        <v>80.08</v>
      </c>
      <c r="W1425" s="12">
        <f>IF(Data_Extraction!H1425="",Data_Extraction!$J1425*(W$1),Data_Extraction!H1425)</f>
        <v>56</v>
      </c>
      <c r="X1425" s="12">
        <f>IF(Data_Extraction!I1425="",Data_Extraction!$J1425*(X$1),Data_Extraction!I1425)</f>
        <v>85.36</v>
      </c>
      <c r="Y1425" s="13">
        <f t="shared" si="132"/>
        <v>85.470000000000013</v>
      </c>
      <c r="Z1425" s="17" t="str">
        <f t="shared" si="136"/>
        <v>Break</v>
      </c>
      <c r="AA1425" s="14" t="str">
        <f>VLOOKUP($N1425,'HeartRate-2022-03-21-1647950188'!$C:$G,2,0)</f>
        <v>Break</v>
      </c>
      <c r="AB1425" s="14" t="str">
        <f>VLOOKUP($N1425,'HeartRate-2022-03-21-1647950188'!$C:$G,3,0)</f>
        <v>Off Campus</v>
      </c>
      <c r="AC1425" s="14" t="str">
        <f>VLOOKUP($N1425,'HeartRate-2022-03-21-1647950188'!$C:$G,4,0)</f>
        <v>Sitting</v>
      </c>
      <c r="AD1425" s="14" t="str">
        <f>VLOOKUP($N1425,'HeartRate-2022-03-21-1647950188'!$C:$G,5,0)</f>
        <v>Technical Contexts</v>
      </c>
      <c r="AE1425">
        <f t="shared" si="137"/>
        <v>0</v>
      </c>
      <c r="AF1425" s="18">
        <v>44635</v>
      </c>
      <c r="AG1425" s="19">
        <v>0.57708333333333328</v>
      </c>
    </row>
    <row r="1426" spans="1:33" x14ac:dyDescent="0.3">
      <c r="A1426" s="5">
        <v>44635.577766203707</v>
      </c>
      <c r="B1426" t="str">
        <f>IFERROR(AVERAGEIFS('HeartRate-2022-03-21-1647950188'!$B:$B,'HeartRate-2022-03-21-1647950188'!$A:$A,Data_Extraction!B$2,'HeartRate-2022-03-21-1647950188'!$C:$C,Data_Extraction!$A1426),"")</f>
        <v/>
      </c>
      <c r="C1426" t="str">
        <f>IFERROR(AVERAGEIFS('HeartRate-2022-03-21-1647950188'!$B:$B,'HeartRate-2022-03-21-1647950188'!$A:$A,Data_Extraction!C$2,'HeartRate-2022-03-21-1647950188'!$C:$C,Data_Extraction!$A1426),"")</f>
        <v/>
      </c>
      <c r="D1426" t="str">
        <f>IFERROR(AVERAGEIFS('HeartRate-2022-03-21-1647950188'!$B:$B,'HeartRate-2022-03-21-1647950188'!$A:$A,Data_Extraction!D$2,'HeartRate-2022-03-21-1647950188'!$C:$C,Data_Extraction!$A1426),"")</f>
        <v/>
      </c>
      <c r="E1426" t="str">
        <f>IFERROR(AVERAGEIFS('HeartRate-2022-03-21-1647950188'!$B:$B,'HeartRate-2022-03-21-1647950188'!$A:$A,Data_Extraction!E$2,'HeartRate-2022-03-21-1647950188'!$C:$C,Data_Extraction!$A1426),"")</f>
        <v/>
      </c>
      <c r="F1426" t="str">
        <f>IFERROR(AVERAGEIFS('HeartRate-2022-03-21-1647950188'!$B:$B,'HeartRate-2022-03-21-1647950188'!$A:$A,Data_Extraction!F$2,'HeartRate-2022-03-21-1647950188'!$C:$C,Data_Extraction!$A1426),"")</f>
        <v/>
      </c>
      <c r="G1426">
        <f>IFERROR(AVERAGEIFS('HeartRate-2022-03-21-1647950188'!$B:$B,'HeartRate-2022-03-21-1647950188'!$A:$A,Data_Extraction!G$2,'HeartRate-2022-03-21-1647950188'!$C:$C,Data_Extraction!$A1426),"")</f>
        <v>109</v>
      </c>
      <c r="H1426" t="str">
        <f>IFERROR(AVERAGEIFS('HeartRate-2022-03-21-1647950188'!$B:$B,'HeartRate-2022-03-21-1647950188'!$A:$A,Data_Extraction!H$2,'HeartRate-2022-03-21-1647950188'!$C:$C,Data_Extraction!$A1426),"")</f>
        <v/>
      </c>
      <c r="I1426">
        <f>IFERROR(AVERAGEIFS('HeartRate-2022-03-21-1647950188'!$B:$B,'HeartRate-2022-03-21-1647950188'!$A:$A,Data_Extraction!I$2,'HeartRate-2022-03-21-1647950188'!$C:$C,Data_Extraction!$A1426),"")</f>
        <v>103</v>
      </c>
      <c r="J1426" s="8">
        <f t="shared" si="133"/>
        <v>106</v>
      </c>
      <c r="N1426" s="11">
        <f>Data_Extraction!A1426</f>
        <v>44635.577766203707</v>
      </c>
      <c r="O1426" s="15">
        <f t="shared" si="134"/>
        <v>44635</v>
      </c>
      <c r="P1426" s="16">
        <f t="shared" si="135"/>
        <v>0.57776620370370368</v>
      </c>
      <c r="Q1426" s="12">
        <f>IF(Data_Extraction!B1426="",Data_Extraction!$J1426*(Q$1),Data_Extraction!B1426)</f>
        <v>95.4</v>
      </c>
      <c r="R1426" s="12">
        <f>IF(Data_Extraction!C1426="",Data_Extraction!$J1426*(R$1),Data_Extraction!C1426)</f>
        <v>97.52000000000001</v>
      </c>
      <c r="S1426" s="12">
        <f>IF(Data_Extraction!D1426="",Data_Extraction!$J1426*(S$1),Data_Extraction!D1426)</f>
        <v>110.24000000000001</v>
      </c>
      <c r="T1426" s="12">
        <f>IF(Data_Extraction!E1426="",Data_Extraction!$J1426*(T$1),Data_Extraction!E1426)</f>
        <v>100.69999999999999</v>
      </c>
      <c r="U1426" s="12">
        <f>IF(Data_Extraction!F1426="",Data_Extraction!$J1426*(U$1),Data_Extraction!F1426)</f>
        <v>103.88</v>
      </c>
      <c r="V1426" s="12">
        <f>IF(Data_Extraction!G1426="",Data_Extraction!$J1426*(V$1),Data_Extraction!G1426)</f>
        <v>109</v>
      </c>
      <c r="W1426" s="12">
        <f>IF(Data_Extraction!H1426="",Data_Extraction!$J1426*(W$1),Data_Extraction!H1426)</f>
        <v>113.42</v>
      </c>
      <c r="X1426" s="12">
        <f>IF(Data_Extraction!I1426="",Data_Extraction!$J1426*(X$1),Data_Extraction!I1426)</f>
        <v>103</v>
      </c>
      <c r="Y1426" s="13">
        <f t="shared" si="132"/>
        <v>104.145</v>
      </c>
      <c r="Z1426" s="17" t="str">
        <f t="shared" si="136"/>
        <v>Break</v>
      </c>
      <c r="AA1426" s="14" t="str">
        <f>VLOOKUP($N1426,'HeartRate-2022-03-21-1647950188'!$C:$G,2,0)</f>
        <v>Break</v>
      </c>
      <c r="AB1426" s="14" t="str">
        <f>VLOOKUP($N1426,'HeartRate-2022-03-21-1647950188'!$C:$G,3,0)</f>
        <v>Off Campus</v>
      </c>
      <c r="AC1426" s="14" t="str">
        <f>VLOOKUP($N1426,'HeartRate-2022-03-21-1647950188'!$C:$G,4,0)</f>
        <v>Sitting</v>
      </c>
      <c r="AD1426" s="14" t="str">
        <f>VLOOKUP($N1426,'HeartRate-2022-03-21-1647950188'!$C:$G,5,0)</f>
        <v>Technical Contexts</v>
      </c>
      <c r="AE1426">
        <f t="shared" si="137"/>
        <v>0</v>
      </c>
      <c r="AF1426" s="18">
        <v>44635</v>
      </c>
      <c r="AG1426" s="19">
        <v>0.57776620370370368</v>
      </c>
    </row>
    <row r="1427" spans="1:33" x14ac:dyDescent="0.3">
      <c r="A1427" s="5">
        <v>44635.577997685185</v>
      </c>
      <c r="B1427" t="str">
        <f>IFERROR(AVERAGEIFS('HeartRate-2022-03-21-1647950188'!$B:$B,'HeartRate-2022-03-21-1647950188'!$A:$A,Data_Extraction!B$2,'HeartRate-2022-03-21-1647950188'!$C:$C,Data_Extraction!$A1427),"")</f>
        <v/>
      </c>
      <c r="C1427" t="str">
        <f>IFERROR(AVERAGEIFS('HeartRate-2022-03-21-1647950188'!$B:$B,'HeartRate-2022-03-21-1647950188'!$A:$A,Data_Extraction!C$2,'HeartRate-2022-03-21-1647950188'!$C:$C,Data_Extraction!$A1427),"")</f>
        <v/>
      </c>
      <c r="D1427" t="str">
        <f>IFERROR(AVERAGEIFS('HeartRate-2022-03-21-1647950188'!$B:$B,'HeartRate-2022-03-21-1647950188'!$A:$A,Data_Extraction!D$2,'HeartRate-2022-03-21-1647950188'!$C:$C,Data_Extraction!$A1427),"")</f>
        <v/>
      </c>
      <c r="E1427" t="str">
        <f>IFERROR(AVERAGEIFS('HeartRate-2022-03-21-1647950188'!$B:$B,'HeartRate-2022-03-21-1647950188'!$A:$A,Data_Extraction!E$2,'HeartRate-2022-03-21-1647950188'!$C:$C,Data_Extraction!$A1427),"")</f>
        <v/>
      </c>
      <c r="F1427" t="str">
        <f>IFERROR(AVERAGEIFS('HeartRate-2022-03-21-1647950188'!$B:$B,'HeartRate-2022-03-21-1647950188'!$A:$A,Data_Extraction!F$2,'HeartRate-2022-03-21-1647950188'!$C:$C,Data_Extraction!$A1427),"")</f>
        <v/>
      </c>
      <c r="G1427" t="str">
        <f>IFERROR(AVERAGEIFS('HeartRate-2022-03-21-1647950188'!$B:$B,'HeartRate-2022-03-21-1647950188'!$A:$A,Data_Extraction!G$2,'HeartRate-2022-03-21-1647950188'!$C:$C,Data_Extraction!$A1427),"")</f>
        <v/>
      </c>
      <c r="H1427">
        <f>IFERROR(AVERAGEIFS('HeartRate-2022-03-21-1647950188'!$B:$B,'HeartRate-2022-03-21-1647950188'!$A:$A,Data_Extraction!H$2,'HeartRate-2022-03-21-1647950188'!$C:$C,Data_Extraction!$A1427),"")</f>
        <v>82</v>
      </c>
      <c r="I1427" t="str">
        <f>IFERROR(AVERAGEIFS('HeartRate-2022-03-21-1647950188'!$B:$B,'HeartRate-2022-03-21-1647950188'!$A:$A,Data_Extraction!I$2,'HeartRate-2022-03-21-1647950188'!$C:$C,Data_Extraction!$A1427),"")</f>
        <v/>
      </c>
      <c r="J1427" s="8">
        <f t="shared" si="133"/>
        <v>82</v>
      </c>
      <c r="N1427" s="11">
        <f>Data_Extraction!A1427</f>
        <v>44635.577997685185</v>
      </c>
      <c r="O1427" s="15">
        <f t="shared" si="134"/>
        <v>44635</v>
      </c>
      <c r="P1427" s="16">
        <f t="shared" si="135"/>
        <v>0.57799768518518524</v>
      </c>
      <c r="Q1427" s="12">
        <f>IF(Data_Extraction!B1427="",Data_Extraction!$J1427*(Q$1),Data_Extraction!B1427)</f>
        <v>73.8</v>
      </c>
      <c r="R1427" s="12">
        <f>IF(Data_Extraction!C1427="",Data_Extraction!$J1427*(R$1),Data_Extraction!C1427)</f>
        <v>75.44</v>
      </c>
      <c r="S1427" s="12">
        <f>IF(Data_Extraction!D1427="",Data_Extraction!$J1427*(S$1),Data_Extraction!D1427)</f>
        <v>85.28</v>
      </c>
      <c r="T1427" s="12">
        <f>IF(Data_Extraction!E1427="",Data_Extraction!$J1427*(T$1),Data_Extraction!E1427)</f>
        <v>77.899999999999991</v>
      </c>
      <c r="U1427" s="12">
        <f>IF(Data_Extraction!F1427="",Data_Extraction!$J1427*(U$1),Data_Extraction!F1427)</f>
        <v>80.36</v>
      </c>
      <c r="V1427" s="12">
        <f>IF(Data_Extraction!G1427="",Data_Extraction!$J1427*(V$1),Data_Extraction!G1427)</f>
        <v>74.62</v>
      </c>
      <c r="W1427" s="12">
        <f>IF(Data_Extraction!H1427="",Data_Extraction!$J1427*(W$1),Data_Extraction!H1427)</f>
        <v>82</v>
      </c>
      <c r="X1427" s="12">
        <f>IF(Data_Extraction!I1427="",Data_Extraction!$J1427*(X$1),Data_Extraction!I1427)</f>
        <v>79.539999999999992</v>
      </c>
      <c r="Y1427" s="13">
        <f t="shared" si="132"/>
        <v>78.617500000000007</v>
      </c>
      <c r="Z1427" s="17" t="str">
        <f t="shared" si="136"/>
        <v>Break</v>
      </c>
      <c r="AA1427" s="14" t="str">
        <f>VLOOKUP($N1427,'HeartRate-2022-03-21-1647950188'!$C:$G,2,0)</f>
        <v>Break</v>
      </c>
      <c r="AB1427" s="14" t="str">
        <f>VLOOKUP($N1427,'HeartRate-2022-03-21-1647950188'!$C:$G,3,0)</f>
        <v>Off Campus</v>
      </c>
      <c r="AC1427" s="14" t="str">
        <f>VLOOKUP($N1427,'HeartRate-2022-03-21-1647950188'!$C:$G,4,0)</f>
        <v>Sitting</v>
      </c>
      <c r="AD1427" s="14" t="str">
        <f>VLOOKUP($N1427,'HeartRate-2022-03-21-1647950188'!$C:$G,5,0)</f>
        <v>Technical Contexts</v>
      </c>
      <c r="AE1427">
        <f t="shared" si="137"/>
        <v>0</v>
      </c>
      <c r="AF1427" s="18">
        <v>44635</v>
      </c>
      <c r="AG1427" s="19">
        <v>0.57799768518518524</v>
      </c>
    </row>
    <row r="1428" spans="1:33" x14ac:dyDescent="0.3">
      <c r="A1428" s="5">
        <v>44635.578460648147</v>
      </c>
      <c r="B1428" t="str">
        <f>IFERROR(AVERAGEIFS('HeartRate-2022-03-21-1647950188'!$B:$B,'HeartRate-2022-03-21-1647950188'!$A:$A,Data_Extraction!B$2,'HeartRate-2022-03-21-1647950188'!$C:$C,Data_Extraction!$A1428),"")</f>
        <v/>
      </c>
      <c r="C1428" t="str">
        <f>IFERROR(AVERAGEIFS('HeartRate-2022-03-21-1647950188'!$B:$B,'HeartRate-2022-03-21-1647950188'!$A:$A,Data_Extraction!C$2,'HeartRate-2022-03-21-1647950188'!$C:$C,Data_Extraction!$A1428),"")</f>
        <v/>
      </c>
      <c r="D1428" t="str">
        <f>IFERROR(AVERAGEIFS('HeartRate-2022-03-21-1647950188'!$B:$B,'HeartRate-2022-03-21-1647950188'!$A:$A,Data_Extraction!D$2,'HeartRate-2022-03-21-1647950188'!$C:$C,Data_Extraction!$A1428),"")</f>
        <v/>
      </c>
      <c r="E1428" t="str">
        <f>IFERROR(AVERAGEIFS('HeartRate-2022-03-21-1647950188'!$B:$B,'HeartRate-2022-03-21-1647950188'!$A:$A,Data_Extraction!E$2,'HeartRate-2022-03-21-1647950188'!$C:$C,Data_Extraction!$A1428),"")</f>
        <v/>
      </c>
      <c r="F1428" t="str">
        <f>IFERROR(AVERAGEIFS('HeartRate-2022-03-21-1647950188'!$B:$B,'HeartRate-2022-03-21-1647950188'!$A:$A,Data_Extraction!F$2,'HeartRate-2022-03-21-1647950188'!$C:$C,Data_Extraction!$A1428),"")</f>
        <v/>
      </c>
      <c r="G1428">
        <f>IFERROR(AVERAGEIFS('HeartRate-2022-03-21-1647950188'!$B:$B,'HeartRate-2022-03-21-1647950188'!$A:$A,Data_Extraction!G$2,'HeartRate-2022-03-21-1647950188'!$C:$C,Data_Extraction!$A1428),"")</f>
        <v>113</v>
      </c>
      <c r="H1428">
        <f>IFERROR(AVERAGEIFS('HeartRate-2022-03-21-1647950188'!$B:$B,'HeartRate-2022-03-21-1647950188'!$A:$A,Data_Extraction!H$2,'HeartRate-2022-03-21-1647950188'!$C:$C,Data_Extraction!$A1428),"")</f>
        <v>79</v>
      </c>
      <c r="I1428">
        <f>IFERROR(AVERAGEIFS('HeartRate-2022-03-21-1647950188'!$B:$B,'HeartRate-2022-03-21-1647950188'!$A:$A,Data_Extraction!I$2,'HeartRate-2022-03-21-1647950188'!$C:$C,Data_Extraction!$A1428),"")</f>
        <v>100</v>
      </c>
      <c r="J1428" s="8">
        <f t="shared" si="133"/>
        <v>97.333333333333329</v>
      </c>
      <c r="N1428" s="11">
        <f>Data_Extraction!A1428</f>
        <v>44635.578460648147</v>
      </c>
      <c r="O1428" s="15">
        <f t="shared" si="134"/>
        <v>44635</v>
      </c>
      <c r="P1428" s="16">
        <f t="shared" si="135"/>
        <v>0.57846064814814813</v>
      </c>
      <c r="Q1428" s="12">
        <f>IF(Data_Extraction!B1428="",Data_Extraction!$J1428*(Q$1),Data_Extraction!B1428)</f>
        <v>87.6</v>
      </c>
      <c r="R1428" s="12">
        <f>IF(Data_Extraction!C1428="",Data_Extraction!$J1428*(R$1),Data_Extraction!C1428)</f>
        <v>89.546666666666667</v>
      </c>
      <c r="S1428" s="12">
        <f>IF(Data_Extraction!D1428="",Data_Extraction!$J1428*(S$1),Data_Extraction!D1428)</f>
        <v>101.22666666666666</v>
      </c>
      <c r="T1428" s="12">
        <f>IF(Data_Extraction!E1428="",Data_Extraction!$J1428*(T$1),Data_Extraction!E1428)</f>
        <v>92.466666666666654</v>
      </c>
      <c r="U1428" s="12">
        <f>IF(Data_Extraction!F1428="",Data_Extraction!$J1428*(U$1),Data_Extraction!F1428)</f>
        <v>95.386666666666656</v>
      </c>
      <c r="V1428" s="12">
        <f>IF(Data_Extraction!G1428="",Data_Extraction!$J1428*(V$1),Data_Extraction!G1428)</f>
        <v>113</v>
      </c>
      <c r="W1428" s="12">
        <f>IF(Data_Extraction!H1428="",Data_Extraction!$J1428*(W$1),Data_Extraction!H1428)</f>
        <v>79</v>
      </c>
      <c r="X1428" s="12">
        <f>IF(Data_Extraction!I1428="",Data_Extraction!$J1428*(X$1),Data_Extraction!I1428)</f>
        <v>100</v>
      </c>
      <c r="Y1428" s="13">
        <f t="shared" si="132"/>
        <v>94.778333333333336</v>
      </c>
      <c r="Z1428" s="17" t="str">
        <f t="shared" si="136"/>
        <v>Break</v>
      </c>
      <c r="AA1428" s="14" t="str">
        <f>VLOOKUP($N1428,'HeartRate-2022-03-21-1647950188'!$C:$G,2,0)</f>
        <v>Break</v>
      </c>
      <c r="AB1428" s="14" t="str">
        <f>VLOOKUP($N1428,'HeartRate-2022-03-21-1647950188'!$C:$G,3,0)</f>
        <v>Off Campus</v>
      </c>
      <c r="AC1428" s="14" t="str">
        <f>VLOOKUP($N1428,'HeartRate-2022-03-21-1647950188'!$C:$G,4,0)</f>
        <v>Sitting</v>
      </c>
      <c r="AD1428" s="14" t="str">
        <f>VLOOKUP($N1428,'HeartRate-2022-03-21-1647950188'!$C:$G,5,0)</f>
        <v>Technical Contexts</v>
      </c>
      <c r="AE1428">
        <f t="shared" si="137"/>
        <v>0</v>
      </c>
      <c r="AF1428" s="18">
        <v>44635</v>
      </c>
      <c r="AG1428" s="19">
        <v>0.57846064814814813</v>
      </c>
    </row>
    <row r="1429" spans="1:33" x14ac:dyDescent="0.3">
      <c r="A1429" s="5">
        <v>44635.579155092593</v>
      </c>
      <c r="B1429" t="str">
        <f>IFERROR(AVERAGEIFS('HeartRate-2022-03-21-1647950188'!$B:$B,'HeartRate-2022-03-21-1647950188'!$A:$A,Data_Extraction!B$2,'HeartRate-2022-03-21-1647950188'!$C:$C,Data_Extraction!$A1429),"")</f>
        <v/>
      </c>
      <c r="C1429" t="str">
        <f>IFERROR(AVERAGEIFS('HeartRate-2022-03-21-1647950188'!$B:$B,'HeartRate-2022-03-21-1647950188'!$A:$A,Data_Extraction!C$2,'HeartRate-2022-03-21-1647950188'!$C:$C,Data_Extraction!$A1429),"")</f>
        <v/>
      </c>
      <c r="D1429" t="str">
        <f>IFERROR(AVERAGEIFS('HeartRate-2022-03-21-1647950188'!$B:$B,'HeartRate-2022-03-21-1647950188'!$A:$A,Data_Extraction!D$2,'HeartRate-2022-03-21-1647950188'!$C:$C,Data_Extraction!$A1429),"")</f>
        <v/>
      </c>
      <c r="E1429" t="str">
        <f>IFERROR(AVERAGEIFS('HeartRate-2022-03-21-1647950188'!$B:$B,'HeartRate-2022-03-21-1647950188'!$A:$A,Data_Extraction!E$2,'HeartRate-2022-03-21-1647950188'!$C:$C,Data_Extraction!$A1429),"")</f>
        <v/>
      </c>
      <c r="F1429" t="str">
        <f>IFERROR(AVERAGEIFS('HeartRate-2022-03-21-1647950188'!$B:$B,'HeartRate-2022-03-21-1647950188'!$A:$A,Data_Extraction!F$2,'HeartRate-2022-03-21-1647950188'!$C:$C,Data_Extraction!$A1429),"")</f>
        <v/>
      </c>
      <c r="G1429">
        <f>IFERROR(AVERAGEIFS('HeartRate-2022-03-21-1647950188'!$B:$B,'HeartRate-2022-03-21-1647950188'!$A:$A,Data_Extraction!G$2,'HeartRate-2022-03-21-1647950188'!$C:$C,Data_Extraction!$A1429),"")</f>
        <v>110</v>
      </c>
      <c r="H1429">
        <f>IFERROR(AVERAGEIFS('HeartRate-2022-03-21-1647950188'!$B:$B,'HeartRate-2022-03-21-1647950188'!$A:$A,Data_Extraction!H$2,'HeartRate-2022-03-21-1647950188'!$C:$C,Data_Extraction!$A1429),"")</f>
        <v>63</v>
      </c>
      <c r="I1429">
        <f>IFERROR(AVERAGEIFS('HeartRate-2022-03-21-1647950188'!$B:$B,'HeartRate-2022-03-21-1647950188'!$A:$A,Data_Extraction!I$2,'HeartRate-2022-03-21-1647950188'!$C:$C,Data_Extraction!$A1429),"")</f>
        <v>100</v>
      </c>
      <c r="J1429" s="8">
        <f t="shared" si="133"/>
        <v>91</v>
      </c>
      <c r="N1429" s="11">
        <f>Data_Extraction!A1429</f>
        <v>44635.579155092593</v>
      </c>
      <c r="O1429" s="15">
        <f t="shared" si="134"/>
        <v>44635</v>
      </c>
      <c r="P1429" s="16">
        <f t="shared" si="135"/>
        <v>0.57915509259259257</v>
      </c>
      <c r="Q1429" s="12">
        <f>IF(Data_Extraction!B1429="",Data_Extraction!$J1429*(Q$1),Data_Extraction!B1429)</f>
        <v>81.900000000000006</v>
      </c>
      <c r="R1429" s="12">
        <f>IF(Data_Extraction!C1429="",Data_Extraction!$J1429*(R$1),Data_Extraction!C1429)</f>
        <v>83.72</v>
      </c>
      <c r="S1429" s="12">
        <f>IF(Data_Extraction!D1429="",Data_Extraction!$J1429*(S$1),Data_Extraction!D1429)</f>
        <v>94.64</v>
      </c>
      <c r="T1429" s="12">
        <f>IF(Data_Extraction!E1429="",Data_Extraction!$J1429*(T$1),Data_Extraction!E1429)</f>
        <v>86.45</v>
      </c>
      <c r="U1429" s="12">
        <f>IF(Data_Extraction!F1429="",Data_Extraction!$J1429*(U$1),Data_Extraction!F1429)</f>
        <v>89.179999999999993</v>
      </c>
      <c r="V1429" s="12">
        <f>IF(Data_Extraction!G1429="",Data_Extraction!$J1429*(V$1),Data_Extraction!G1429)</f>
        <v>110</v>
      </c>
      <c r="W1429" s="12">
        <f>IF(Data_Extraction!H1429="",Data_Extraction!$J1429*(W$1),Data_Extraction!H1429)</f>
        <v>63</v>
      </c>
      <c r="X1429" s="12">
        <f>IF(Data_Extraction!I1429="",Data_Extraction!$J1429*(X$1),Data_Extraction!I1429)</f>
        <v>100</v>
      </c>
      <c r="Y1429" s="13">
        <f t="shared" si="132"/>
        <v>88.611249999999998</v>
      </c>
      <c r="Z1429" s="17" t="str">
        <f t="shared" si="136"/>
        <v>Break</v>
      </c>
      <c r="AA1429" s="14" t="str">
        <f>VLOOKUP($N1429,'HeartRate-2022-03-21-1647950188'!$C:$G,2,0)</f>
        <v>Break</v>
      </c>
      <c r="AB1429" s="14" t="str">
        <f>VLOOKUP($N1429,'HeartRate-2022-03-21-1647950188'!$C:$G,3,0)</f>
        <v>Off Campus</v>
      </c>
      <c r="AC1429" s="14" t="str">
        <f>VLOOKUP($N1429,'HeartRate-2022-03-21-1647950188'!$C:$G,4,0)</f>
        <v>Sitting</v>
      </c>
      <c r="AD1429" s="14" t="str">
        <f>VLOOKUP($N1429,'HeartRate-2022-03-21-1647950188'!$C:$G,5,0)</f>
        <v>Technical Contexts</v>
      </c>
      <c r="AE1429">
        <f t="shared" si="137"/>
        <v>0</v>
      </c>
      <c r="AF1429" s="18">
        <v>44635</v>
      </c>
      <c r="AG1429" s="19">
        <v>0.57915509259259257</v>
      </c>
    </row>
    <row r="1430" spans="1:33" x14ac:dyDescent="0.3">
      <c r="A1430" s="5">
        <v>44635.57984953704</v>
      </c>
      <c r="B1430" t="str">
        <f>IFERROR(AVERAGEIFS('HeartRate-2022-03-21-1647950188'!$B:$B,'HeartRate-2022-03-21-1647950188'!$A:$A,Data_Extraction!B$2,'HeartRate-2022-03-21-1647950188'!$C:$C,Data_Extraction!$A1430),"")</f>
        <v/>
      </c>
      <c r="C1430" t="str">
        <f>IFERROR(AVERAGEIFS('HeartRate-2022-03-21-1647950188'!$B:$B,'HeartRate-2022-03-21-1647950188'!$A:$A,Data_Extraction!C$2,'HeartRate-2022-03-21-1647950188'!$C:$C,Data_Extraction!$A1430),"")</f>
        <v/>
      </c>
      <c r="D1430" t="str">
        <f>IFERROR(AVERAGEIFS('HeartRate-2022-03-21-1647950188'!$B:$B,'HeartRate-2022-03-21-1647950188'!$A:$A,Data_Extraction!D$2,'HeartRate-2022-03-21-1647950188'!$C:$C,Data_Extraction!$A1430),"")</f>
        <v/>
      </c>
      <c r="E1430" t="str">
        <f>IFERROR(AVERAGEIFS('HeartRate-2022-03-21-1647950188'!$B:$B,'HeartRate-2022-03-21-1647950188'!$A:$A,Data_Extraction!E$2,'HeartRate-2022-03-21-1647950188'!$C:$C,Data_Extraction!$A1430),"")</f>
        <v/>
      </c>
      <c r="F1430" t="str">
        <f>IFERROR(AVERAGEIFS('HeartRate-2022-03-21-1647950188'!$B:$B,'HeartRate-2022-03-21-1647950188'!$A:$A,Data_Extraction!F$2,'HeartRate-2022-03-21-1647950188'!$C:$C,Data_Extraction!$A1430),"")</f>
        <v/>
      </c>
      <c r="G1430">
        <f>IFERROR(AVERAGEIFS('HeartRate-2022-03-21-1647950188'!$B:$B,'HeartRate-2022-03-21-1647950188'!$A:$A,Data_Extraction!G$2,'HeartRate-2022-03-21-1647950188'!$C:$C,Data_Extraction!$A1430),"")</f>
        <v>110</v>
      </c>
      <c r="H1430">
        <f>IFERROR(AVERAGEIFS('HeartRate-2022-03-21-1647950188'!$B:$B,'HeartRate-2022-03-21-1647950188'!$A:$A,Data_Extraction!H$2,'HeartRate-2022-03-21-1647950188'!$C:$C,Data_Extraction!$A1430),"")</f>
        <v>64</v>
      </c>
      <c r="I1430">
        <f>IFERROR(AVERAGEIFS('HeartRate-2022-03-21-1647950188'!$B:$B,'HeartRate-2022-03-21-1647950188'!$A:$A,Data_Extraction!I$2,'HeartRate-2022-03-21-1647950188'!$C:$C,Data_Extraction!$A1430),"")</f>
        <v>99</v>
      </c>
      <c r="J1430" s="8">
        <f t="shared" si="133"/>
        <v>91</v>
      </c>
      <c r="N1430" s="11">
        <f>Data_Extraction!A1430</f>
        <v>44635.57984953704</v>
      </c>
      <c r="O1430" s="15">
        <f t="shared" si="134"/>
        <v>44635</v>
      </c>
      <c r="P1430" s="16">
        <f t="shared" si="135"/>
        <v>0.57984953703703701</v>
      </c>
      <c r="Q1430" s="12">
        <f>IF(Data_Extraction!B1430="",Data_Extraction!$J1430*(Q$1),Data_Extraction!B1430)</f>
        <v>81.900000000000006</v>
      </c>
      <c r="R1430" s="12">
        <f>IF(Data_Extraction!C1430="",Data_Extraction!$J1430*(R$1),Data_Extraction!C1430)</f>
        <v>83.72</v>
      </c>
      <c r="S1430" s="12">
        <f>IF(Data_Extraction!D1430="",Data_Extraction!$J1430*(S$1),Data_Extraction!D1430)</f>
        <v>94.64</v>
      </c>
      <c r="T1430" s="12">
        <f>IF(Data_Extraction!E1430="",Data_Extraction!$J1430*(T$1),Data_Extraction!E1430)</f>
        <v>86.45</v>
      </c>
      <c r="U1430" s="12">
        <f>IF(Data_Extraction!F1430="",Data_Extraction!$J1430*(U$1),Data_Extraction!F1430)</f>
        <v>89.179999999999993</v>
      </c>
      <c r="V1430" s="12">
        <f>IF(Data_Extraction!G1430="",Data_Extraction!$J1430*(V$1),Data_Extraction!G1430)</f>
        <v>110</v>
      </c>
      <c r="W1430" s="12">
        <f>IF(Data_Extraction!H1430="",Data_Extraction!$J1430*(W$1),Data_Extraction!H1430)</f>
        <v>64</v>
      </c>
      <c r="X1430" s="12">
        <f>IF(Data_Extraction!I1430="",Data_Extraction!$J1430*(X$1),Data_Extraction!I1430)</f>
        <v>99</v>
      </c>
      <c r="Y1430" s="13">
        <f t="shared" si="132"/>
        <v>88.611249999999998</v>
      </c>
      <c r="Z1430" s="17" t="str">
        <f t="shared" si="136"/>
        <v>Break</v>
      </c>
      <c r="AA1430" s="14" t="str">
        <f>VLOOKUP($N1430,'HeartRate-2022-03-21-1647950188'!$C:$G,2,0)</f>
        <v>Break</v>
      </c>
      <c r="AB1430" s="14" t="str">
        <f>VLOOKUP($N1430,'HeartRate-2022-03-21-1647950188'!$C:$G,3,0)</f>
        <v>Off Campus</v>
      </c>
      <c r="AC1430" s="14" t="str">
        <f>VLOOKUP($N1430,'HeartRate-2022-03-21-1647950188'!$C:$G,4,0)</f>
        <v>Sitting</v>
      </c>
      <c r="AD1430" s="14" t="str">
        <f>VLOOKUP($N1430,'HeartRate-2022-03-21-1647950188'!$C:$G,5,0)</f>
        <v>Technical Contexts</v>
      </c>
      <c r="AE1430">
        <f t="shared" si="137"/>
        <v>0</v>
      </c>
      <c r="AF1430" s="18">
        <v>44635</v>
      </c>
      <c r="AG1430" s="19">
        <v>0.57984953703703701</v>
      </c>
    </row>
    <row r="1431" spans="1:33" x14ac:dyDescent="0.3">
      <c r="A1431" s="5">
        <v>44635.580277777779</v>
      </c>
      <c r="B1431" t="str">
        <f>IFERROR(AVERAGEIFS('HeartRate-2022-03-21-1647950188'!$B:$B,'HeartRate-2022-03-21-1647950188'!$A:$A,Data_Extraction!B$2,'HeartRate-2022-03-21-1647950188'!$C:$C,Data_Extraction!$A1431),"")</f>
        <v/>
      </c>
      <c r="C1431" t="str">
        <f>IFERROR(AVERAGEIFS('HeartRate-2022-03-21-1647950188'!$B:$B,'HeartRate-2022-03-21-1647950188'!$A:$A,Data_Extraction!C$2,'HeartRate-2022-03-21-1647950188'!$C:$C,Data_Extraction!$A1431),"")</f>
        <v/>
      </c>
      <c r="D1431" t="str">
        <f>IFERROR(AVERAGEIFS('HeartRate-2022-03-21-1647950188'!$B:$B,'HeartRate-2022-03-21-1647950188'!$A:$A,Data_Extraction!D$2,'HeartRate-2022-03-21-1647950188'!$C:$C,Data_Extraction!$A1431),"")</f>
        <v/>
      </c>
      <c r="E1431" t="str">
        <f>IFERROR(AVERAGEIFS('HeartRate-2022-03-21-1647950188'!$B:$B,'HeartRate-2022-03-21-1647950188'!$A:$A,Data_Extraction!E$2,'HeartRate-2022-03-21-1647950188'!$C:$C,Data_Extraction!$A1431),"")</f>
        <v/>
      </c>
      <c r="F1431" t="str">
        <f>IFERROR(AVERAGEIFS('HeartRate-2022-03-21-1647950188'!$B:$B,'HeartRate-2022-03-21-1647950188'!$A:$A,Data_Extraction!F$2,'HeartRate-2022-03-21-1647950188'!$C:$C,Data_Extraction!$A1431),"")</f>
        <v/>
      </c>
      <c r="G1431" t="str">
        <f>IFERROR(AVERAGEIFS('HeartRate-2022-03-21-1647950188'!$B:$B,'HeartRate-2022-03-21-1647950188'!$A:$A,Data_Extraction!G$2,'HeartRate-2022-03-21-1647950188'!$C:$C,Data_Extraction!$A1431),"")</f>
        <v/>
      </c>
      <c r="H1431" t="str">
        <f>IFERROR(AVERAGEIFS('HeartRate-2022-03-21-1647950188'!$B:$B,'HeartRate-2022-03-21-1647950188'!$A:$A,Data_Extraction!H$2,'HeartRate-2022-03-21-1647950188'!$C:$C,Data_Extraction!$A1431),"")</f>
        <v/>
      </c>
      <c r="I1431">
        <f>IFERROR(AVERAGEIFS('HeartRate-2022-03-21-1647950188'!$B:$B,'HeartRate-2022-03-21-1647950188'!$A:$A,Data_Extraction!I$2,'HeartRate-2022-03-21-1647950188'!$C:$C,Data_Extraction!$A1431),"")</f>
        <v>107</v>
      </c>
      <c r="J1431" s="8">
        <f t="shared" si="133"/>
        <v>107</v>
      </c>
      <c r="N1431" s="11">
        <f>Data_Extraction!A1431</f>
        <v>44635.580277777779</v>
      </c>
      <c r="O1431" s="15">
        <f t="shared" si="134"/>
        <v>44635</v>
      </c>
      <c r="P1431" s="16">
        <f t="shared" si="135"/>
        <v>0.58027777777777778</v>
      </c>
      <c r="Q1431" s="12">
        <f>IF(Data_Extraction!B1431="",Data_Extraction!$J1431*(Q$1),Data_Extraction!B1431)</f>
        <v>96.3</v>
      </c>
      <c r="R1431" s="12">
        <f>IF(Data_Extraction!C1431="",Data_Extraction!$J1431*(R$1),Data_Extraction!C1431)</f>
        <v>98.44</v>
      </c>
      <c r="S1431" s="12">
        <f>IF(Data_Extraction!D1431="",Data_Extraction!$J1431*(S$1),Data_Extraction!D1431)</f>
        <v>111.28</v>
      </c>
      <c r="T1431" s="12">
        <f>IF(Data_Extraction!E1431="",Data_Extraction!$J1431*(T$1),Data_Extraction!E1431)</f>
        <v>101.64999999999999</v>
      </c>
      <c r="U1431" s="12">
        <f>IF(Data_Extraction!F1431="",Data_Extraction!$J1431*(U$1),Data_Extraction!F1431)</f>
        <v>104.86</v>
      </c>
      <c r="V1431" s="12">
        <f>IF(Data_Extraction!G1431="",Data_Extraction!$J1431*(V$1),Data_Extraction!G1431)</f>
        <v>97.37</v>
      </c>
      <c r="W1431" s="12">
        <f>IF(Data_Extraction!H1431="",Data_Extraction!$J1431*(W$1),Data_Extraction!H1431)</f>
        <v>114.49000000000001</v>
      </c>
      <c r="X1431" s="12">
        <f>IF(Data_Extraction!I1431="",Data_Extraction!$J1431*(X$1),Data_Extraction!I1431)</f>
        <v>107</v>
      </c>
      <c r="Y1431" s="13">
        <f t="shared" si="132"/>
        <v>103.92375</v>
      </c>
      <c r="Z1431" s="17" t="str">
        <f t="shared" si="136"/>
        <v>Break</v>
      </c>
      <c r="AA1431" s="14" t="str">
        <f>VLOOKUP($N1431,'HeartRate-2022-03-21-1647950188'!$C:$G,2,0)</f>
        <v>Break</v>
      </c>
      <c r="AB1431" s="14" t="str">
        <f>VLOOKUP($N1431,'HeartRate-2022-03-21-1647950188'!$C:$G,3,0)</f>
        <v>Off Campus</v>
      </c>
      <c r="AC1431" s="14" t="str">
        <f>VLOOKUP($N1431,'HeartRate-2022-03-21-1647950188'!$C:$G,4,0)</f>
        <v>Sitting</v>
      </c>
      <c r="AD1431" s="14" t="str">
        <f>VLOOKUP($N1431,'HeartRate-2022-03-21-1647950188'!$C:$G,5,0)</f>
        <v>Technical Contexts</v>
      </c>
      <c r="AE1431">
        <f t="shared" si="137"/>
        <v>0</v>
      </c>
      <c r="AF1431" s="18">
        <v>44635</v>
      </c>
      <c r="AG1431" s="19">
        <v>0.58027777777777778</v>
      </c>
    </row>
    <row r="1432" spans="1:33" x14ac:dyDescent="0.3">
      <c r="A1432" s="5">
        <v>44635.580543981479</v>
      </c>
      <c r="B1432" t="str">
        <f>IFERROR(AVERAGEIFS('HeartRate-2022-03-21-1647950188'!$B:$B,'HeartRate-2022-03-21-1647950188'!$A:$A,Data_Extraction!B$2,'HeartRate-2022-03-21-1647950188'!$C:$C,Data_Extraction!$A1432),"")</f>
        <v/>
      </c>
      <c r="C1432" t="str">
        <f>IFERROR(AVERAGEIFS('HeartRate-2022-03-21-1647950188'!$B:$B,'HeartRate-2022-03-21-1647950188'!$A:$A,Data_Extraction!C$2,'HeartRate-2022-03-21-1647950188'!$C:$C,Data_Extraction!$A1432),"")</f>
        <v/>
      </c>
      <c r="D1432" t="str">
        <f>IFERROR(AVERAGEIFS('HeartRate-2022-03-21-1647950188'!$B:$B,'HeartRate-2022-03-21-1647950188'!$A:$A,Data_Extraction!D$2,'HeartRate-2022-03-21-1647950188'!$C:$C,Data_Extraction!$A1432),"")</f>
        <v/>
      </c>
      <c r="E1432" t="str">
        <f>IFERROR(AVERAGEIFS('HeartRate-2022-03-21-1647950188'!$B:$B,'HeartRate-2022-03-21-1647950188'!$A:$A,Data_Extraction!E$2,'HeartRate-2022-03-21-1647950188'!$C:$C,Data_Extraction!$A1432),"")</f>
        <v/>
      </c>
      <c r="F1432" t="str">
        <f>IFERROR(AVERAGEIFS('HeartRate-2022-03-21-1647950188'!$B:$B,'HeartRate-2022-03-21-1647950188'!$A:$A,Data_Extraction!F$2,'HeartRate-2022-03-21-1647950188'!$C:$C,Data_Extraction!$A1432),"")</f>
        <v/>
      </c>
      <c r="G1432">
        <f>IFERROR(AVERAGEIFS('HeartRate-2022-03-21-1647950188'!$B:$B,'HeartRate-2022-03-21-1647950188'!$A:$A,Data_Extraction!G$2,'HeartRate-2022-03-21-1647950188'!$C:$C,Data_Extraction!$A1432),"")</f>
        <v>109</v>
      </c>
      <c r="H1432">
        <f>IFERROR(AVERAGEIFS('HeartRate-2022-03-21-1647950188'!$B:$B,'HeartRate-2022-03-21-1647950188'!$A:$A,Data_Extraction!H$2,'HeartRate-2022-03-21-1647950188'!$C:$C,Data_Extraction!$A1432),"")</f>
        <v>107</v>
      </c>
      <c r="I1432">
        <f>IFERROR(AVERAGEIFS('HeartRate-2022-03-21-1647950188'!$B:$B,'HeartRate-2022-03-21-1647950188'!$A:$A,Data_Extraction!I$2,'HeartRate-2022-03-21-1647950188'!$C:$C,Data_Extraction!$A1432),"")</f>
        <v>107</v>
      </c>
      <c r="J1432" s="8">
        <f t="shared" si="133"/>
        <v>107.66666666666667</v>
      </c>
      <c r="N1432" s="11">
        <f>Data_Extraction!A1432</f>
        <v>44635.580543981479</v>
      </c>
      <c r="O1432" s="15">
        <f t="shared" si="134"/>
        <v>44635</v>
      </c>
      <c r="P1432" s="16">
        <f t="shared" si="135"/>
        <v>0.58054398148148145</v>
      </c>
      <c r="Q1432" s="12">
        <f>IF(Data_Extraction!B1432="",Data_Extraction!$J1432*(Q$1),Data_Extraction!B1432)</f>
        <v>96.9</v>
      </c>
      <c r="R1432" s="12">
        <f>IF(Data_Extraction!C1432="",Data_Extraction!$J1432*(R$1),Data_Extraction!C1432)</f>
        <v>99.053333333333342</v>
      </c>
      <c r="S1432" s="12">
        <f>IF(Data_Extraction!D1432="",Data_Extraction!$J1432*(S$1),Data_Extraction!D1432)</f>
        <v>111.97333333333334</v>
      </c>
      <c r="T1432" s="12">
        <f>IF(Data_Extraction!E1432="",Data_Extraction!$J1432*(T$1),Data_Extraction!E1432)</f>
        <v>102.28333333333333</v>
      </c>
      <c r="U1432" s="12">
        <f>IF(Data_Extraction!F1432="",Data_Extraction!$J1432*(U$1),Data_Extraction!F1432)</f>
        <v>105.51333333333334</v>
      </c>
      <c r="V1432" s="12">
        <f>IF(Data_Extraction!G1432="",Data_Extraction!$J1432*(V$1),Data_Extraction!G1432)</f>
        <v>109</v>
      </c>
      <c r="W1432" s="12">
        <f>IF(Data_Extraction!H1432="",Data_Extraction!$J1432*(W$1),Data_Extraction!H1432)</f>
        <v>107</v>
      </c>
      <c r="X1432" s="12">
        <f>IF(Data_Extraction!I1432="",Data_Extraction!$J1432*(X$1),Data_Extraction!I1432)</f>
        <v>107</v>
      </c>
      <c r="Y1432" s="13">
        <f t="shared" si="132"/>
        <v>104.84041666666667</v>
      </c>
      <c r="Z1432" s="17" t="str">
        <f t="shared" si="136"/>
        <v>Break</v>
      </c>
      <c r="AA1432" s="14" t="str">
        <f>VLOOKUP($N1432,'HeartRate-2022-03-21-1647950188'!$C:$G,2,0)</f>
        <v>Break</v>
      </c>
      <c r="AB1432" s="14" t="str">
        <f>VLOOKUP($N1432,'HeartRate-2022-03-21-1647950188'!$C:$G,3,0)</f>
        <v>Off Campus</v>
      </c>
      <c r="AC1432" s="14" t="str">
        <f>VLOOKUP($N1432,'HeartRate-2022-03-21-1647950188'!$C:$G,4,0)</f>
        <v>Sitting</v>
      </c>
      <c r="AD1432" s="14" t="str">
        <f>VLOOKUP($N1432,'HeartRate-2022-03-21-1647950188'!$C:$G,5,0)</f>
        <v>Technical Contexts</v>
      </c>
      <c r="AE1432">
        <f t="shared" si="137"/>
        <v>0</v>
      </c>
      <c r="AF1432" s="18">
        <v>44635</v>
      </c>
      <c r="AG1432" s="19">
        <v>0.58054398148148145</v>
      </c>
    </row>
    <row r="1433" spans="1:33" x14ac:dyDescent="0.3">
      <c r="A1433" s="5">
        <v>44635.580555555556</v>
      </c>
      <c r="B1433">
        <f>IFERROR(AVERAGEIFS('HeartRate-2022-03-21-1647950188'!$B:$B,'HeartRate-2022-03-21-1647950188'!$A:$A,Data_Extraction!B$2,'HeartRate-2022-03-21-1647950188'!$C:$C,Data_Extraction!$A1433),"")</f>
        <v>99</v>
      </c>
      <c r="C1433" t="str">
        <f>IFERROR(AVERAGEIFS('HeartRate-2022-03-21-1647950188'!$B:$B,'HeartRate-2022-03-21-1647950188'!$A:$A,Data_Extraction!C$2,'HeartRate-2022-03-21-1647950188'!$C:$C,Data_Extraction!$A1433),"")</f>
        <v/>
      </c>
      <c r="D1433" t="str">
        <f>IFERROR(AVERAGEIFS('HeartRate-2022-03-21-1647950188'!$B:$B,'HeartRate-2022-03-21-1647950188'!$A:$A,Data_Extraction!D$2,'HeartRate-2022-03-21-1647950188'!$C:$C,Data_Extraction!$A1433),"")</f>
        <v/>
      </c>
      <c r="E1433" t="str">
        <f>IFERROR(AVERAGEIFS('HeartRate-2022-03-21-1647950188'!$B:$B,'HeartRate-2022-03-21-1647950188'!$A:$A,Data_Extraction!E$2,'HeartRate-2022-03-21-1647950188'!$C:$C,Data_Extraction!$A1433),"")</f>
        <v/>
      </c>
      <c r="F1433" t="str">
        <f>IFERROR(AVERAGEIFS('HeartRate-2022-03-21-1647950188'!$B:$B,'HeartRate-2022-03-21-1647950188'!$A:$A,Data_Extraction!F$2,'HeartRate-2022-03-21-1647950188'!$C:$C,Data_Extraction!$A1433),"")</f>
        <v/>
      </c>
      <c r="G1433" t="str">
        <f>IFERROR(AVERAGEIFS('HeartRate-2022-03-21-1647950188'!$B:$B,'HeartRate-2022-03-21-1647950188'!$A:$A,Data_Extraction!G$2,'HeartRate-2022-03-21-1647950188'!$C:$C,Data_Extraction!$A1433),"")</f>
        <v/>
      </c>
      <c r="H1433" t="str">
        <f>IFERROR(AVERAGEIFS('HeartRate-2022-03-21-1647950188'!$B:$B,'HeartRate-2022-03-21-1647950188'!$A:$A,Data_Extraction!H$2,'HeartRate-2022-03-21-1647950188'!$C:$C,Data_Extraction!$A1433),"")</f>
        <v/>
      </c>
      <c r="I1433" t="str">
        <f>IFERROR(AVERAGEIFS('HeartRate-2022-03-21-1647950188'!$B:$B,'HeartRate-2022-03-21-1647950188'!$A:$A,Data_Extraction!I$2,'HeartRate-2022-03-21-1647950188'!$C:$C,Data_Extraction!$A1433),"")</f>
        <v/>
      </c>
      <c r="J1433" s="8">
        <f t="shared" si="133"/>
        <v>99</v>
      </c>
      <c r="N1433" s="11">
        <f>Data_Extraction!A1433</f>
        <v>44635.580555555556</v>
      </c>
      <c r="O1433" s="15">
        <f t="shared" si="134"/>
        <v>44635</v>
      </c>
      <c r="P1433" s="16">
        <f t="shared" si="135"/>
        <v>0.5805555555555556</v>
      </c>
      <c r="Q1433" s="12">
        <f>IF(Data_Extraction!B1433="",Data_Extraction!$J1433*(Q$1),Data_Extraction!B1433)</f>
        <v>99</v>
      </c>
      <c r="R1433" s="12">
        <f>IF(Data_Extraction!C1433="",Data_Extraction!$J1433*(R$1),Data_Extraction!C1433)</f>
        <v>91.08</v>
      </c>
      <c r="S1433" s="12">
        <f>IF(Data_Extraction!D1433="",Data_Extraction!$J1433*(S$1),Data_Extraction!D1433)</f>
        <v>102.96000000000001</v>
      </c>
      <c r="T1433" s="12">
        <f>IF(Data_Extraction!E1433="",Data_Extraction!$J1433*(T$1),Data_Extraction!E1433)</f>
        <v>94.05</v>
      </c>
      <c r="U1433" s="12">
        <f>IF(Data_Extraction!F1433="",Data_Extraction!$J1433*(U$1),Data_Extraction!F1433)</f>
        <v>97.02</v>
      </c>
      <c r="V1433" s="12">
        <f>IF(Data_Extraction!G1433="",Data_Extraction!$J1433*(V$1),Data_Extraction!G1433)</f>
        <v>90.09</v>
      </c>
      <c r="W1433" s="12">
        <f>IF(Data_Extraction!H1433="",Data_Extraction!$J1433*(W$1),Data_Extraction!H1433)</f>
        <v>105.93</v>
      </c>
      <c r="X1433" s="12">
        <f>IF(Data_Extraction!I1433="",Data_Extraction!$J1433*(X$1),Data_Extraction!I1433)</f>
        <v>96.03</v>
      </c>
      <c r="Y1433" s="13">
        <f t="shared" si="132"/>
        <v>97.019999999999982</v>
      </c>
      <c r="Z1433" s="17" t="str">
        <f t="shared" si="136"/>
        <v>Break</v>
      </c>
      <c r="AA1433" s="14" t="str">
        <f>VLOOKUP($N1433,'HeartRate-2022-03-21-1647950188'!$C:$G,2,0)</f>
        <v>Break</v>
      </c>
      <c r="AB1433" s="14" t="str">
        <f>VLOOKUP($N1433,'HeartRate-2022-03-21-1647950188'!$C:$G,3,0)</f>
        <v>Off Campus</v>
      </c>
      <c r="AC1433" s="14" t="str">
        <f>VLOOKUP($N1433,'HeartRate-2022-03-21-1647950188'!$C:$G,4,0)</f>
        <v>Sitting</v>
      </c>
      <c r="AD1433" s="14" t="str">
        <f>VLOOKUP($N1433,'HeartRate-2022-03-21-1647950188'!$C:$G,5,0)</f>
        <v>Technical Contexts</v>
      </c>
      <c r="AE1433">
        <f t="shared" si="137"/>
        <v>0</v>
      </c>
      <c r="AF1433" s="18">
        <v>44635</v>
      </c>
      <c r="AG1433" s="19">
        <v>0.5805555555555556</v>
      </c>
    </row>
    <row r="1434" spans="1:33" x14ac:dyDescent="0.3">
      <c r="A1434" s="5">
        <v>44635.580960648149</v>
      </c>
      <c r="B1434" t="str">
        <f>IFERROR(AVERAGEIFS('HeartRate-2022-03-21-1647950188'!$B:$B,'HeartRate-2022-03-21-1647950188'!$A:$A,Data_Extraction!B$2,'HeartRate-2022-03-21-1647950188'!$C:$C,Data_Extraction!$A1434),"")</f>
        <v/>
      </c>
      <c r="C1434" t="str">
        <f>IFERROR(AVERAGEIFS('HeartRate-2022-03-21-1647950188'!$B:$B,'HeartRate-2022-03-21-1647950188'!$A:$A,Data_Extraction!C$2,'HeartRate-2022-03-21-1647950188'!$C:$C,Data_Extraction!$A1434),"")</f>
        <v/>
      </c>
      <c r="D1434" t="str">
        <f>IFERROR(AVERAGEIFS('HeartRate-2022-03-21-1647950188'!$B:$B,'HeartRate-2022-03-21-1647950188'!$A:$A,Data_Extraction!D$2,'HeartRate-2022-03-21-1647950188'!$C:$C,Data_Extraction!$A1434),"")</f>
        <v/>
      </c>
      <c r="E1434" t="str">
        <f>IFERROR(AVERAGEIFS('HeartRate-2022-03-21-1647950188'!$B:$B,'HeartRate-2022-03-21-1647950188'!$A:$A,Data_Extraction!E$2,'HeartRate-2022-03-21-1647950188'!$C:$C,Data_Extraction!$A1434),"")</f>
        <v/>
      </c>
      <c r="F1434" t="str">
        <f>IFERROR(AVERAGEIFS('HeartRate-2022-03-21-1647950188'!$B:$B,'HeartRate-2022-03-21-1647950188'!$A:$A,Data_Extraction!F$2,'HeartRate-2022-03-21-1647950188'!$C:$C,Data_Extraction!$A1434),"")</f>
        <v/>
      </c>
      <c r="G1434" t="str">
        <f>IFERROR(AVERAGEIFS('HeartRate-2022-03-21-1647950188'!$B:$B,'HeartRate-2022-03-21-1647950188'!$A:$A,Data_Extraction!G$2,'HeartRate-2022-03-21-1647950188'!$C:$C,Data_Extraction!$A1434),"")</f>
        <v/>
      </c>
      <c r="H1434">
        <f>IFERROR(AVERAGEIFS('HeartRate-2022-03-21-1647950188'!$B:$B,'HeartRate-2022-03-21-1647950188'!$A:$A,Data_Extraction!H$2,'HeartRate-2022-03-21-1647950188'!$C:$C,Data_Extraction!$A1434),"")</f>
        <v>127</v>
      </c>
      <c r="I1434" t="str">
        <f>IFERROR(AVERAGEIFS('HeartRate-2022-03-21-1647950188'!$B:$B,'HeartRate-2022-03-21-1647950188'!$A:$A,Data_Extraction!I$2,'HeartRate-2022-03-21-1647950188'!$C:$C,Data_Extraction!$A1434),"")</f>
        <v/>
      </c>
      <c r="J1434" s="8">
        <f t="shared" si="133"/>
        <v>127</v>
      </c>
      <c r="N1434" s="11">
        <f>Data_Extraction!A1434</f>
        <v>44635.580960648149</v>
      </c>
      <c r="O1434" s="15">
        <f t="shared" si="134"/>
        <v>44635</v>
      </c>
      <c r="P1434" s="16">
        <f t="shared" si="135"/>
        <v>0.58096064814814818</v>
      </c>
      <c r="Q1434" s="12">
        <f>IF(Data_Extraction!B1434="",Data_Extraction!$J1434*(Q$1),Data_Extraction!B1434)</f>
        <v>114.3</v>
      </c>
      <c r="R1434" s="12">
        <f>IF(Data_Extraction!C1434="",Data_Extraction!$J1434*(R$1),Data_Extraction!C1434)</f>
        <v>116.84</v>
      </c>
      <c r="S1434" s="12">
        <f>IF(Data_Extraction!D1434="",Data_Extraction!$J1434*(S$1),Data_Extraction!D1434)</f>
        <v>132.08000000000001</v>
      </c>
      <c r="T1434" s="12">
        <f>IF(Data_Extraction!E1434="",Data_Extraction!$J1434*(T$1),Data_Extraction!E1434)</f>
        <v>120.64999999999999</v>
      </c>
      <c r="U1434" s="12">
        <f>IF(Data_Extraction!F1434="",Data_Extraction!$J1434*(U$1),Data_Extraction!F1434)</f>
        <v>124.46</v>
      </c>
      <c r="V1434" s="12">
        <f>IF(Data_Extraction!G1434="",Data_Extraction!$J1434*(V$1),Data_Extraction!G1434)</f>
        <v>115.57000000000001</v>
      </c>
      <c r="W1434" s="12">
        <f>IF(Data_Extraction!H1434="",Data_Extraction!$J1434*(W$1),Data_Extraction!H1434)</f>
        <v>127</v>
      </c>
      <c r="X1434" s="12">
        <f>IF(Data_Extraction!I1434="",Data_Extraction!$J1434*(X$1),Data_Extraction!I1434)</f>
        <v>123.19</v>
      </c>
      <c r="Y1434" s="13">
        <f t="shared" si="132"/>
        <v>121.76125000000002</v>
      </c>
      <c r="Z1434" s="17" t="str">
        <f t="shared" si="136"/>
        <v>Break</v>
      </c>
      <c r="AA1434" s="14" t="str">
        <f>VLOOKUP($N1434,'HeartRate-2022-03-21-1647950188'!$C:$G,2,0)</f>
        <v>Break</v>
      </c>
      <c r="AB1434" s="14" t="str">
        <f>VLOOKUP($N1434,'HeartRate-2022-03-21-1647950188'!$C:$G,3,0)</f>
        <v>Off Campus</v>
      </c>
      <c r="AC1434" s="14" t="s">
        <v>18</v>
      </c>
      <c r="AD1434" s="14" t="str">
        <f>VLOOKUP($N1434,'HeartRate-2022-03-21-1647950188'!$C:$G,5,0)</f>
        <v>Technical Contexts</v>
      </c>
      <c r="AE1434">
        <f t="shared" si="137"/>
        <v>1</v>
      </c>
      <c r="AF1434" s="18">
        <v>44635</v>
      </c>
      <c r="AG1434" s="19">
        <v>0.58096064814814818</v>
      </c>
    </row>
    <row r="1435" spans="1:33" x14ac:dyDescent="0.3">
      <c r="A1435" s="5">
        <v>44635.581238425926</v>
      </c>
      <c r="B1435" t="str">
        <f>IFERROR(AVERAGEIFS('HeartRate-2022-03-21-1647950188'!$B:$B,'HeartRate-2022-03-21-1647950188'!$A:$A,Data_Extraction!B$2,'HeartRate-2022-03-21-1647950188'!$C:$C,Data_Extraction!$A1435),"")</f>
        <v/>
      </c>
      <c r="C1435" t="str">
        <f>IFERROR(AVERAGEIFS('HeartRate-2022-03-21-1647950188'!$B:$B,'HeartRate-2022-03-21-1647950188'!$A:$A,Data_Extraction!C$2,'HeartRate-2022-03-21-1647950188'!$C:$C,Data_Extraction!$A1435),"")</f>
        <v/>
      </c>
      <c r="D1435" t="str">
        <f>IFERROR(AVERAGEIFS('HeartRate-2022-03-21-1647950188'!$B:$B,'HeartRate-2022-03-21-1647950188'!$A:$A,Data_Extraction!D$2,'HeartRate-2022-03-21-1647950188'!$C:$C,Data_Extraction!$A1435),"")</f>
        <v/>
      </c>
      <c r="E1435" t="str">
        <f>IFERROR(AVERAGEIFS('HeartRate-2022-03-21-1647950188'!$B:$B,'HeartRate-2022-03-21-1647950188'!$A:$A,Data_Extraction!E$2,'HeartRate-2022-03-21-1647950188'!$C:$C,Data_Extraction!$A1435),"")</f>
        <v/>
      </c>
      <c r="F1435" t="str">
        <f>IFERROR(AVERAGEIFS('HeartRate-2022-03-21-1647950188'!$B:$B,'HeartRate-2022-03-21-1647950188'!$A:$A,Data_Extraction!F$2,'HeartRate-2022-03-21-1647950188'!$C:$C,Data_Extraction!$A1435),"")</f>
        <v/>
      </c>
      <c r="G1435">
        <f>IFERROR(AVERAGEIFS('HeartRate-2022-03-21-1647950188'!$B:$B,'HeartRate-2022-03-21-1647950188'!$A:$A,Data_Extraction!G$2,'HeartRate-2022-03-21-1647950188'!$C:$C,Data_Extraction!$A1435),"")</f>
        <v>111</v>
      </c>
      <c r="H1435" t="str">
        <f>IFERROR(AVERAGEIFS('HeartRate-2022-03-21-1647950188'!$B:$B,'HeartRate-2022-03-21-1647950188'!$A:$A,Data_Extraction!H$2,'HeartRate-2022-03-21-1647950188'!$C:$C,Data_Extraction!$A1435),"")</f>
        <v/>
      </c>
      <c r="I1435">
        <f>IFERROR(AVERAGEIFS('HeartRate-2022-03-21-1647950188'!$B:$B,'HeartRate-2022-03-21-1647950188'!$A:$A,Data_Extraction!I$2,'HeartRate-2022-03-21-1647950188'!$C:$C,Data_Extraction!$A1435),"")</f>
        <v>112</v>
      </c>
      <c r="J1435" s="8">
        <f t="shared" si="133"/>
        <v>111.5</v>
      </c>
      <c r="N1435" s="11">
        <f>Data_Extraction!A1435</f>
        <v>44635.581238425926</v>
      </c>
      <c r="O1435" s="15">
        <f t="shared" si="134"/>
        <v>44635</v>
      </c>
      <c r="P1435" s="16">
        <f t="shared" si="135"/>
        <v>0.58123842592592589</v>
      </c>
      <c r="Q1435" s="12">
        <f>IF(Data_Extraction!B1435="",Data_Extraction!$J1435*(Q$1),Data_Extraction!B1435)</f>
        <v>100.35000000000001</v>
      </c>
      <c r="R1435" s="12">
        <f>IF(Data_Extraction!C1435="",Data_Extraction!$J1435*(R$1),Data_Extraction!C1435)</f>
        <v>102.58</v>
      </c>
      <c r="S1435" s="12">
        <f>IF(Data_Extraction!D1435="",Data_Extraction!$J1435*(S$1),Data_Extraction!D1435)</f>
        <v>115.96000000000001</v>
      </c>
      <c r="T1435" s="12">
        <f>IF(Data_Extraction!E1435="",Data_Extraction!$J1435*(T$1),Data_Extraction!E1435)</f>
        <v>105.925</v>
      </c>
      <c r="U1435" s="12">
        <f>IF(Data_Extraction!F1435="",Data_Extraction!$J1435*(U$1),Data_Extraction!F1435)</f>
        <v>109.27</v>
      </c>
      <c r="V1435" s="12">
        <f>IF(Data_Extraction!G1435="",Data_Extraction!$J1435*(V$1),Data_Extraction!G1435)</f>
        <v>111</v>
      </c>
      <c r="W1435" s="12">
        <f>IF(Data_Extraction!H1435="",Data_Extraction!$J1435*(W$1),Data_Extraction!H1435)</f>
        <v>119.30500000000001</v>
      </c>
      <c r="X1435" s="12">
        <f>IF(Data_Extraction!I1435="",Data_Extraction!$J1435*(X$1),Data_Extraction!I1435)</f>
        <v>112</v>
      </c>
      <c r="Y1435" s="13">
        <f t="shared" si="132"/>
        <v>109.54875000000001</v>
      </c>
      <c r="Z1435" s="17" t="str">
        <f t="shared" si="136"/>
        <v>Break</v>
      </c>
      <c r="AA1435" s="14" t="str">
        <f>VLOOKUP($N1435,'HeartRate-2022-03-21-1647950188'!$C:$G,2,0)</f>
        <v>Break</v>
      </c>
      <c r="AB1435" s="14" t="str">
        <f>VLOOKUP($N1435,'HeartRate-2022-03-21-1647950188'!$C:$G,3,0)</f>
        <v>Off Campus</v>
      </c>
      <c r="AC1435" s="14" t="str">
        <f>VLOOKUP($N1435,'HeartRate-2022-03-21-1647950188'!$C:$G,4,0)</f>
        <v>Sitting</v>
      </c>
      <c r="AD1435" s="14" t="str">
        <f>VLOOKUP($N1435,'HeartRate-2022-03-21-1647950188'!$C:$G,5,0)</f>
        <v>Technical Contexts</v>
      </c>
      <c r="AE1435">
        <f t="shared" si="137"/>
        <v>0</v>
      </c>
      <c r="AF1435" s="18">
        <v>44635</v>
      </c>
      <c r="AG1435" s="19">
        <v>0.58123842592592589</v>
      </c>
    </row>
    <row r="1436" spans="1:33" x14ac:dyDescent="0.3">
      <c r="A1436" s="5">
        <v>44635.581932870373</v>
      </c>
      <c r="B1436" t="str">
        <f>IFERROR(AVERAGEIFS('HeartRate-2022-03-21-1647950188'!$B:$B,'HeartRate-2022-03-21-1647950188'!$A:$A,Data_Extraction!B$2,'HeartRate-2022-03-21-1647950188'!$C:$C,Data_Extraction!$A1436),"")</f>
        <v/>
      </c>
      <c r="C1436" t="str">
        <f>IFERROR(AVERAGEIFS('HeartRate-2022-03-21-1647950188'!$B:$B,'HeartRate-2022-03-21-1647950188'!$A:$A,Data_Extraction!C$2,'HeartRate-2022-03-21-1647950188'!$C:$C,Data_Extraction!$A1436),"")</f>
        <v/>
      </c>
      <c r="D1436" t="str">
        <f>IFERROR(AVERAGEIFS('HeartRate-2022-03-21-1647950188'!$B:$B,'HeartRate-2022-03-21-1647950188'!$A:$A,Data_Extraction!D$2,'HeartRate-2022-03-21-1647950188'!$C:$C,Data_Extraction!$A1436),"")</f>
        <v/>
      </c>
      <c r="E1436" t="str">
        <f>IFERROR(AVERAGEIFS('HeartRate-2022-03-21-1647950188'!$B:$B,'HeartRate-2022-03-21-1647950188'!$A:$A,Data_Extraction!E$2,'HeartRate-2022-03-21-1647950188'!$C:$C,Data_Extraction!$A1436),"")</f>
        <v/>
      </c>
      <c r="F1436" t="str">
        <f>IFERROR(AVERAGEIFS('HeartRate-2022-03-21-1647950188'!$B:$B,'HeartRate-2022-03-21-1647950188'!$A:$A,Data_Extraction!F$2,'HeartRate-2022-03-21-1647950188'!$C:$C,Data_Extraction!$A1436),"")</f>
        <v/>
      </c>
      <c r="G1436" t="str">
        <f>IFERROR(AVERAGEIFS('HeartRate-2022-03-21-1647950188'!$B:$B,'HeartRate-2022-03-21-1647950188'!$A:$A,Data_Extraction!G$2,'HeartRate-2022-03-21-1647950188'!$C:$C,Data_Extraction!$A1436),"")</f>
        <v/>
      </c>
      <c r="H1436">
        <f>IFERROR(AVERAGEIFS('HeartRate-2022-03-21-1647950188'!$B:$B,'HeartRate-2022-03-21-1647950188'!$A:$A,Data_Extraction!H$2,'HeartRate-2022-03-21-1647950188'!$C:$C,Data_Extraction!$A1436),"")</f>
        <v>134</v>
      </c>
      <c r="I1436">
        <f>IFERROR(AVERAGEIFS('HeartRate-2022-03-21-1647950188'!$B:$B,'HeartRate-2022-03-21-1647950188'!$A:$A,Data_Extraction!I$2,'HeartRate-2022-03-21-1647950188'!$C:$C,Data_Extraction!$A1436),"")</f>
        <v>133</v>
      </c>
      <c r="J1436" s="8">
        <f t="shared" si="133"/>
        <v>133.5</v>
      </c>
      <c r="N1436" s="11">
        <f>Data_Extraction!A1436</f>
        <v>44635.581932870373</v>
      </c>
      <c r="O1436" s="15">
        <f t="shared" si="134"/>
        <v>44635</v>
      </c>
      <c r="P1436" s="16">
        <f t="shared" si="135"/>
        <v>0.58193287037037034</v>
      </c>
      <c r="Q1436" s="12">
        <f>IF(Data_Extraction!B1436="",Data_Extraction!$J1436*(Q$1),Data_Extraction!B1436)</f>
        <v>120.15</v>
      </c>
      <c r="R1436" s="12">
        <f>IF(Data_Extraction!C1436="",Data_Extraction!$J1436*(R$1),Data_Extraction!C1436)</f>
        <v>122.82000000000001</v>
      </c>
      <c r="S1436" s="12">
        <f>IF(Data_Extraction!D1436="",Data_Extraction!$J1436*(S$1),Data_Extraction!D1436)</f>
        <v>138.84</v>
      </c>
      <c r="T1436" s="12">
        <f>IF(Data_Extraction!E1436="",Data_Extraction!$J1436*(T$1),Data_Extraction!E1436)</f>
        <v>126.82499999999999</v>
      </c>
      <c r="U1436" s="12">
        <f>IF(Data_Extraction!F1436="",Data_Extraction!$J1436*(U$1),Data_Extraction!F1436)</f>
        <v>130.82999999999998</v>
      </c>
      <c r="V1436" s="12">
        <f>IF(Data_Extraction!G1436="",Data_Extraction!$J1436*(V$1),Data_Extraction!G1436)</f>
        <v>121.485</v>
      </c>
      <c r="W1436" s="12">
        <f>IF(Data_Extraction!H1436="",Data_Extraction!$J1436*(W$1),Data_Extraction!H1436)</f>
        <v>134</v>
      </c>
      <c r="X1436" s="12">
        <f>IF(Data_Extraction!I1436="",Data_Extraction!$J1436*(X$1),Data_Extraction!I1436)</f>
        <v>133</v>
      </c>
      <c r="Y1436" s="13">
        <f t="shared" si="132"/>
        <v>128.49375000000001</v>
      </c>
      <c r="Z1436" s="17" t="str">
        <f t="shared" si="136"/>
        <v>Break</v>
      </c>
      <c r="AA1436" s="14" t="str">
        <f>VLOOKUP($N1436,'HeartRate-2022-03-21-1647950188'!$C:$G,2,0)</f>
        <v>Break</v>
      </c>
      <c r="AB1436" s="14" t="str">
        <f>VLOOKUP($N1436,'HeartRate-2022-03-21-1647950188'!$C:$G,3,0)</f>
        <v>Off Campus</v>
      </c>
      <c r="AC1436" s="14" t="s">
        <v>18</v>
      </c>
      <c r="AD1436" s="14" t="str">
        <f>VLOOKUP($N1436,'HeartRate-2022-03-21-1647950188'!$C:$G,5,0)</f>
        <v>Technical Contexts</v>
      </c>
      <c r="AE1436">
        <f t="shared" si="137"/>
        <v>1</v>
      </c>
      <c r="AF1436" s="18">
        <v>44635</v>
      </c>
      <c r="AG1436" s="19">
        <v>0.58193287037037034</v>
      </c>
    </row>
    <row r="1437" spans="1:33" x14ac:dyDescent="0.3">
      <c r="A1437" s="5">
        <v>44635.582627314812</v>
      </c>
      <c r="B1437" t="str">
        <f>IFERROR(AVERAGEIFS('HeartRate-2022-03-21-1647950188'!$B:$B,'HeartRate-2022-03-21-1647950188'!$A:$A,Data_Extraction!B$2,'HeartRate-2022-03-21-1647950188'!$C:$C,Data_Extraction!$A1437),"")</f>
        <v/>
      </c>
      <c r="C1437" t="str">
        <f>IFERROR(AVERAGEIFS('HeartRate-2022-03-21-1647950188'!$B:$B,'HeartRate-2022-03-21-1647950188'!$A:$A,Data_Extraction!C$2,'HeartRate-2022-03-21-1647950188'!$C:$C,Data_Extraction!$A1437),"")</f>
        <v/>
      </c>
      <c r="D1437" t="str">
        <f>IFERROR(AVERAGEIFS('HeartRate-2022-03-21-1647950188'!$B:$B,'HeartRate-2022-03-21-1647950188'!$A:$A,Data_Extraction!D$2,'HeartRate-2022-03-21-1647950188'!$C:$C,Data_Extraction!$A1437),"")</f>
        <v/>
      </c>
      <c r="E1437" t="str">
        <f>IFERROR(AVERAGEIFS('HeartRate-2022-03-21-1647950188'!$B:$B,'HeartRate-2022-03-21-1647950188'!$A:$A,Data_Extraction!E$2,'HeartRate-2022-03-21-1647950188'!$C:$C,Data_Extraction!$A1437),"")</f>
        <v/>
      </c>
      <c r="F1437" t="str">
        <f>IFERROR(AVERAGEIFS('HeartRate-2022-03-21-1647950188'!$B:$B,'HeartRate-2022-03-21-1647950188'!$A:$A,Data_Extraction!F$2,'HeartRate-2022-03-21-1647950188'!$C:$C,Data_Extraction!$A1437),"")</f>
        <v/>
      </c>
      <c r="G1437">
        <f>IFERROR(AVERAGEIFS('HeartRate-2022-03-21-1647950188'!$B:$B,'HeartRate-2022-03-21-1647950188'!$A:$A,Data_Extraction!G$2,'HeartRate-2022-03-21-1647950188'!$C:$C,Data_Extraction!$A1437),"")</f>
        <v>114</v>
      </c>
      <c r="H1437">
        <f>IFERROR(AVERAGEIFS('HeartRate-2022-03-21-1647950188'!$B:$B,'HeartRate-2022-03-21-1647950188'!$A:$A,Data_Extraction!H$2,'HeartRate-2022-03-21-1647950188'!$C:$C,Data_Extraction!$A1437),"")</f>
        <v>134</v>
      </c>
      <c r="I1437">
        <f>IFERROR(AVERAGEIFS('HeartRate-2022-03-21-1647950188'!$B:$B,'HeartRate-2022-03-21-1647950188'!$A:$A,Data_Extraction!I$2,'HeartRate-2022-03-21-1647950188'!$C:$C,Data_Extraction!$A1437),"")</f>
        <v>135</v>
      </c>
      <c r="J1437" s="8">
        <f t="shared" si="133"/>
        <v>127.66666666666667</v>
      </c>
      <c r="N1437" s="11">
        <f>Data_Extraction!A1437</f>
        <v>44635.582627314812</v>
      </c>
      <c r="O1437" s="15">
        <f t="shared" si="134"/>
        <v>44635</v>
      </c>
      <c r="P1437" s="16">
        <f t="shared" si="135"/>
        <v>0.58262731481481478</v>
      </c>
      <c r="Q1437" s="12">
        <f>IF(Data_Extraction!B1437="",Data_Extraction!$J1437*(Q$1),Data_Extraction!B1437)</f>
        <v>114.9</v>
      </c>
      <c r="R1437" s="12">
        <f>IF(Data_Extraction!C1437="",Data_Extraction!$J1437*(R$1),Data_Extraction!C1437)</f>
        <v>117.45333333333335</v>
      </c>
      <c r="S1437" s="12">
        <f>IF(Data_Extraction!D1437="",Data_Extraction!$J1437*(S$1),Data_Extraction!D1437)</f>
        <v>132.77333333333334</v>
      </c>
      <c r="T1437" s="12">
        <f>IF(Data_Extraction!E1437="",Data_Extraction!$J1437*(T$1),Data_Extraction!E1437)</f>
        <v>121.28333333333333</v>
      </c>
      <c r="U1437" s="12">
        <f>IF(Data_Extraction!F1437="",Data_Extraction!$J1437*(U$1),Data_Extraction!F1437)</f>
        <v>125.11333333333333</v>
      </c>
      <c r="V1437" s="12">
        <f>IF(Data_Extraction!G1437="",Data_Extraction!$J1437*(V$1),Data_Extraction!G1437)</f>
        <v>114</v>
      </c>
      <c r="W1437" s="12">
        <f>IF(Data_Extraction!H1437="",Data_Extraction!$J1437*(W$1),Data_Extraction!H1437)</f>
        <v>134</v>
      </c>
      <c r="X1437" s="12">
        <f>IF(Data_Extraction!I1437="",Data_Extraction!$J1437*(X$1),Data_Extraction!I1437)</f>
        <v>135</v>
      </c>
      <c r="Y1437" s="13">
        <f t="shared" si="132"/>
        <v>124.31541666666666</v>
      </c>
      <c r="Z1437" s="17" t="str">
        <f t="shared" si="136"/>
        <v>Break</v>
      </c>
      <c r="AA1437" s="14" t="str">
        <f>VLOOKUP($N1437,'HeartRate-2022-03-21-1647950188'!$C:$G,2,0)</f>
        <v>Break</v>
      </c>
      <c r="AB1437" s="14" t="str">
        <f>VLOOKUP($N1437,'HeartRate-2022-03-21-1647950188'!$C:$G,3,0)</f>
        <v>Off Campus</v>
      </c>
      <c r="AC1437" s="14" t="s">
        <v>18</v>
      </c>
      <c r="AD1437" s="14" t="str">
        <f>VLOOKUP($N1437,'HeartRate-2022-03-21-1647950188'!$C:$G,5,0)</f>
        <v>Technical Contexts</v>
      </c>
      <c r="AE1437">
        <f t="shared" si="137"/>
        <v>1</v>
      </c>
      <c r="AF1437" s="18">
        <v>44635</v>
      </c>
      <c r="AG1437" s="19">
        <v>0.58262731481481478</v>
      </c>
    </row>
    <row r="1438" spans="1:33" x14ac:dyDescent="0.3">
      <c r="A1438" s="5">
        <v>44635.583009259259</v>
      </c>
      <c r="B1438" t="str">
        <f>IFERROR(AVERAGEIFS('HeartRate-2022-03-21-1647950188'!$B:$B,'HeartRate-2022-03-21-1647950188'!$A:$A,Data_Extraction!B$2,'HeartRate-2022-03-21-1647950188'!$C:$C,Data_Extraction!$A1438),"")</f>
        <v/>
      </c>
      <c r="C1438" t="str">
        <f>IFERROR(AVERAGEIFS('HeartRate-2022-03-21-1647950188'!$B:$B,'HeartRate-2022-03-21-1647950188'!$A:$A,Data_Extraction!C$2,'HeartRate-2022-03-21-1647950188'!$C:$C,Data_Extraction!$A1438),"")</f>
        <v/>
      </c>
      <c r="D1438" t="str">
        <f>IFERROR(AVERAGEIFS('HeartRate-2022-03-21-1647950188'!$B:$B,'HeartRate-2022-03-21-1647950188'!$A:$A,Data_Extraction!D$2,'HeartRate-2022-03-21-1647950188'!$C:$C,Data_Extraction!$A1438),"")</f>
        <v/>
      </c>
      <c r="E1438" t="str">
        <f>IFERROR(AVERAGEIFS('HeartRate-2022-03-21-1647950188'!$B:$B,'HeartRate-2022-03-21-1647950188'!$A:$A,Data_Extraction!E$2,'HeartRate-2022-03-21-1647950188'!$C:$C,Data_Extraction!$A1438),"")</f>
        <v/>
      </c>
      <c r="F1438" t="str">
        <f>IFERROR(AVERAGEIFS('HeartRate-2022-03-21-1647950188'!$B:$B,'HeartRate-2022-03-21-1647950188'!$A:$A,Data_Extraction!F$2,'HeartRate-2022-03-21-1647950188'!$C:$C,Data_Extraction!$A1438),"")</f>
        <v/>
      </c>
      <c r="G1438" t="str">
        <f>IFERROR(AVERAGEIFS('HeartRate-2022-03-21-1647950188'!$B:$B,'HeartRate-2022-03-21-1647950188'!$A:$A,Data_Extraction!G$2,'HeartRate-2022-03-21-1647950188'!$C:$C,Data_Extraction!$A1438),"")</f>
        <v/>
      </c>
      <c r="H1438">
        <f>IFERROR(AVERAGEIFS('HeartRate-2022-03-21-1647950188'!$B:$B,'HeartRate-2022-03-21-1647950188'!$A:$A,Data_Extraction!H$2,'HeartRate-2022-03-21-1647950188'!$C:$C,Data_Extraction!$A1438),"")</f>
        <v>133</v>
      </c>
      <c r="I1438" t="str">
        <f>IFERROR(AVERAGEIFS('HeartRate-2022-03-21-1647950188'!$B:$B,'HeartRate-2022-03-21-1647950188'!$A:$A,Data_Extraction!I$2,'HeartRate-2022-03-21-1647950188'!$C:$C,Data_Extraction!$A1438),"")</f>
        <v/>
      </c>
      <c r="J1438" s="8">
        <f t="shared" si="133"/>
        <v>133</v>
      </c>
      <c r="N1438" s="11">
        <f>Data_Extraction!A1438</f>
        <v>44635.583009259259</v>
      </c>
      <c r="O1438" s="15">
        <f t="shared" si="134"/>
        <v>44635</v>
      </c>
      <c r="P1438" s="16">
        <f t="shared" si="135"/>
        <v>0.58300925925925928</v>
      </c>
      <c r="Q1438" s="12">
        <f>IF(Data_Extraction!B1438="",Data_Extraction!$J1438*(Q$1),Data_Extraction!B1438)</f>
        <v>119.7</v>
      </c>
      <c r="R1438" s="12">
        <f>IF(Data_Extraction!C1438="",Data_Extraction!$J1438*(R$1),Data_Extraction!C1438)</f>
        <v>122.36</v>
      </c>
      <c r="S1438" s="12">
        <f>IF(Data_Extraction!D1438="",Data_Extraction!$J1438*(S$1),Data_Extraction!D1438)</f>
        <v>138.32</v>
      </c>
      <c r="T1438" s="12">
        <f>IF(Data_Extraction!E1438="",Data_Extraction!$J1438*(T$1),Data_Extraction!E1438)</f>
        <v>126.35</v>
      </c>
      <c r="U1438" s="12">
        <f>IF(Data_Extraction!F1438="",Data_Extraction!$J1438*(U$1),Data_Extraction!F1438)</f>
        <v>130.34</v>
      </c>
      <c r="V1438" s="12">
        <f>IF(Data_Extraction!G1438="",Data_Extraction!$J1438*(V$1),Data_Extraction!G1438)</f>
        <v>121.03</v>
      </c>
      <c r="W1438" s="12">
        <f>IF(Data_Extraction!H1438="",Data_Extraction!$J1438*(W$1),Data_Extraction!H1438)</f>
        <v>133</v>
      </c>
      <c r="X1438" s="12">
        <f>IF(Data_Extraction!I1438="",Data_Extraction!$J1438*(X$1),Data_Extraction!I1438)</f>
        <v>129.01</v>
      </c>
      <c r="Y1438" s="13">
        <f t="shared" si="132"/>
        <v>127.51375</v>
      </c>
      <c r="Z1438" s="17" t="str">
        <f t="shared" si="136"/>
        <v>Break</v>
      </c>
      <c r="AA1438" s="14" t="str">
        <f>VLOOKUP($N1438,'HeartRate-2022-03-21-1647950188'!$C:$G,2,0)</f>
        <v>Break</v>
      </c>
      <c r="AB1438" s="14" t="str">
        <f>VLOOKUP($N1438,'HeartRate-2022-03-21-1647950188'!$C:$G,3,0)</f>
        <v>Off Campus</v>
      </c>
      <c r="AC1438" s="14" t="s">
        <v>18</v>
      </c>
      <c r="AD1438" s="14" t="str">
        <f>VLOOKUP($N1438,'HeartRate-2022-03-21-1647950188'!$C:$G,5,0)</f>
        <v>Technical Contexts</v>
      </c>
      <c r="AE1438">
        <f t="shared" si="137"/>
        <v>1</v>
      </c>
      <c r="AF1438" s="18">
        <v>44635</v>
      </c>
      <c r="AG1438" s="19">
        <v>0.58300925925925928</v>
      </c>
    </row>
    <row r="1439" spans="1:33" x14ac:dyDescent="0.3">
      <c r="A1439" s="5">
        <v>44635.583321759259</v>
      </c>
      <c r="B1439" t="str">
        <f>IFERROR(AVERAGEIFS('HeartRate-2022-03-21-1647950188'!$B:$B,'HeartRate-2022-03-21-1647950188'!$A:$A,Data_Extraction!B$2,'HeartRate-2022-03-21-1647950188'!$C:$C,Data_Extraction!$A1439),"")</f>
        <v/>
      </c>
      <c r="C1439" t="str">
        <f>IFERROR(AVERAGEIFS('HeartRate-2022-03-21-1647950188'!$B:$B,'HeartRate-2022-03-21-1647950188'!$A:$A,Data_Extraction!C$2,'HeartRate-2022-03-21-1647950188'!$C:$C,Data_Extraction!$A1439),"")</f>
        <v/>
      </c>
      <c r="D1439" t="str">
        <f>IFERROR(AVERAGEIFS('HeartRate-2022-03-21-1647950188'!$B:$B,'HeartRate-2022-03-21-1647950188'!$A:$A,Data_Extraction!D$2,'HeartRate-2022-03-21-1647950188'!$C:$C,Data_Extraction!$A1439),"")</f>
        <v/>
      </c>
      <c r="E1439" t="str">
        <f>IFERROR(AVERAGEIFS('HeartRate-2022-03-21-1647950188'!$B:$B,'HeartRate-2022-03-21-1647950188'!$A:$A,Data_Extraction!E$2,'HeartRate-2022-03-21-1647950188'!$C:$C,Data_Extraction!$A1439),"")</f>
        <v/>
      </c>
      <c r="F1439" t="str">
        <f>IFERROR(AVERAGEIFS('HeartRate-2022-03-21-1647950188'!$B:$B,'HeartRate-2022-03-21-1647950188'!$A:$A,Data_Extraction!F$2,'HeartRate-2022-03-21-1647950188'!$C:$C,Data_Extraction!$A1439),"")</f>
        <v/>
      </c>
      <c r="G1439">
        <f>IFERROR(AVERAGEIFS('HeartRate-2022-03-21-1647950188'!$B:$B,'HeartRate-2022-03-21-1647950188'!$A:$A,Data_Extraction!G$2,'HeartRate-2022-03-21-1647950188'!$C:$C,Data_Extraction!$A1439),"")</f>
        <v>110</v>
      </c>
      <c r="H1439">
        <f>IFERROR(AVERAGEIFS('HeartRate-2022-03-21-1647950188'!$B:$B,'HeartRate-2022-03-21-1647950188'!$A:$A,Data_Extraction!H$2,'HeartRate-2022-03-21-1647950188'!$C:$C,Data_Extraction!$A1439),"")</f>
        <v>131</v>
      </c>
      <c r="I1439">
        <f>IFERROR(AVERAGEIFS('HeartRate-2022-03-21-1647950188'!$B:$B,'HeartRate-2022-03-21-1647950188'!$A:$A,Data_Extraction!I$2,'HeartRate-2022-03-21-1647950188'!$C:$C,Data_Extraction!$A1439),"")</f>
        <v>129</v>
      </c>
      <c r="J1439" s="8">
        <f t="shared" si="133"/>
        <v>123.33333333333333</v>
      </c>
      <c r="N1439" s="11">
        <f>Data_Extraction!A1439</f>
        <v>44635.583321759259</v>
      </c>
      <c r="O1439" s="15">
        <f t="shared" si="134"/>
        <v>44635</v>
      </c>
      <c r="P1439" s="16">
        <f t="shared" si="135"/>
        <v>0.58332175925925933</v>
      </c>
      <c r="Q1439" s="12">
        <f>IF(Data_Extraction!B1439="",Data_Extraction!$J1439*(Q$1),Data_Extraction!B1439)</f>
        <v>111</v>
      </c>
      <c r="R1439" s="12">
        <f>IF(Data_Extraction!C1439="",Data_Extraction!$J1439*(R$1),Data_Extraction!C1439)</f>
        <v>113.46666666666667</v>
      </c>
      <c r="S1439" s="12">
        <f>IF(Data_Extraction!D1439="",Data_Extraction!$J1439*(S$1),Data_Extraction!D1439)</f>
        <v>128.26666666666668</v>
      </c>
      <c r="T1439" s="12">
        <f>IF(Data_Extraction!E1439="",Data_Extraction!$J1439*(T$1),Data_Extraction!E1439)</f>
        <v>117.16666666666666</v>
      </c>
      <c r="U1439" s="12">
        <f>IF(Data_Extraction!F1439="",Data_Extraction!$J1439*(U$1),Data_Extraction!F1439)</f>
        <v>120.86666666666666</v>
      </c>
      <c r="V1439" s="12">
        <f>IF(Data_Extraction!G1439="",Data_Extraction!$J1439*(V$1),Data_Extraction!G1439)</f>
        <v>110</v>
      </c>
      <c r="W1439" s="12">
        <f>IF(Data_Extraction!H1439="",Data_Extraction!$J1439*(W$1),Data_Extraction!H1439)</f>
        <v>131</v>
      </c>
      <c r="X1439" s="12">
        <f>IF(Data_Extraction!I1439="",Data_Extraction!$J1439*(X$1),Data_Extraction!I1439)</f>
        <v>129</v>
      </c>
      <c r="Y1439" s="13">
        <f t="shared" si="132"/>
        <v>120.09583333333333</v>
      </c>
      <c r="Z1439" s="17" t="str">
        <f t="shared" si="136"/>
        <v>Break</v>
      </c>
      <c r="AA1439" s="14" t="str">
        <f>VLOOKUP($N1439,'HeartRate-2022-03-21-1647950188'!$C:$G,2,0)</f>
        <v>Break</v>
      </c>
      <c r="AB1439" s="14" t="str">
        <f>VLOOKUP($N1439,'HeartRate-2022-03-21-1647950188'!$C:$G,3,0)</f>
        <v>Off Campus</v>
      </c>
      <c r="AC1439" s="14" t="s">
        <v>18</v>
      </c>
      <c r="AD1439" s="14" t="str">
        <f>VLOOKUP($N1439,'HeartRate-2022-03-21-1647950188'!$C:$G,5,0)</f>
        <v>Technical Contexts</v>
      </c>
      <c r="AE1439">
        <f t="shared" si="137"/>
        <v>1</v>
      </c>
      <c r="AF1439" s="18">
        <v>44635</v>
      </c>
      <c r="AG1439" s="19">
        <v>0.58332175925925933</v>
      </c>
    </row>
    <row r="1440" spans="1:33" x14ac:dyDescent="0.3">
      <c r="A1440" s="5">
        <v>44635.583749999998</v>
      </c>
      <c r="B1440" t="str">
        <f>IFERROR(AVERAGEIFS('HeartRate-2022-03-21-1647950188'!$B:$B,'HeartRate-2022-03-21-1647950188'!$A:$A,Data_Extraction!B$2,'HeartRate-2022-03-21-1647950188'!$C:$C,Data_Extraction!$A1440),"")</f>
        <v/>
      </c>
      <c r="C1440" t="str">
        <f>IFERROR(AVERAGEIFS('HeartRate-2022-03-21-1647950188'!$B:$B,'HeartRate-2022-03-21-1647950188'!$A:$A,Data_Extraction!C$2,'HeartRate-2022-03-21-1647950188'!$C:$C,Data_Extraction!$A1440),"")</f>
        <v/>
      </c>
      <c r="D1440" t="str">
        <f>IFERROR(AVERAGEIFS('HeartRate-2022-03-21-1647950188'!$B:$B,'HeartRate-2022-03-21-1647950188'!$A:$A,Data_Extraction!D$2,'HeartRate-2022-03-21-1647950188'!$C:$C,Data_Extraction!$A1440),"")</f>
        <v/>
      </c>
      <c r="E1440" t="str">
        <f>IFERROR(AVERAGEIFS('HeartRate-2022-03-21-1647950188'!$B:$B,'HeartRate-2022-03-21-1647950188'!$A:$A,Data_Extraction!E$2,'HeartRate-2022-03-21-1647950188'!$C:$C,Data_Extraction!$A1440),"")</f>
        <v/>
      </c>
      <c r="F1440" t="str">
        <f>IFERROR(AVERAGEIFS('HeartRate-2022-03-21-1647950188'!$B:$B,'HeartRate-2022-03-21-1647950188'!$A:$A,Data_Extraction!F$2,'HeartRate-2022-03-21-1647950188'!$C:$C,Data_Extraction!$A1440),"")</f>
        <v/>
      </c>
      <c r="G1440" t="str">
        <f>IFERROR(AVERAGEIFS('HeartRate-2022-03-21-1647950188'!$B:$B,'HeartRate-2022-03-21-1647950188'!$A:$A,Data_Extraction!G$2,'HeartRate-2022-03-21-1647950188'!$C:$C,Data_Extraction!$A1440),"")</f>
        <v/>
      </c>
      <c r="H1440">
        <f>IFERROR(AVERAGEIFS('HeartRate-2022-03-21-1647950188'!$B:$B,'HeartRate-2022-03-21-1647950188'!$A:$A,Data_Extraction!H$2,'HeartRate-2022-03-21-1647950188'!$C:$C,Data_Extraction!$A1440),"")</f>
        <v>105</v>
      </c>
      <c r="I1440" t="str">
        <f>IFERROR(AVERAGEIFS('HeartRate-2022-03-21-1647950188'!$B:$B,'HeartRate-2022-03-21-1647950188'!$A:$A,Data_Extraction!I$2,'HeartRate-2022-03-21-1647950188'!$C:$C,Data_Extraction!$A1440),"")</f>
        <v/>
      </c>
      <c r="J1440" s="8">
        <f t="shared" si="133"/>
        <v>105</v>
      </c>
      <c r="N1440" s="11">
        <f>Data_Extraction!A1440</f>
        <v>44635.583749999998</v>
      </c>
      <c r="O1440" s="15">
        <f t="shared" si="134"/>
        <v>44635</v>
      </c>
      <c r="P1440" s="16">
        <f t="shared" si="135"/>
        <v>0.58374999999999999</v>
      </c>
      <c r="Q1440" s="12">
        <f>IF(Data_Extraction!B1440="",Data_Extraction!$J1440*(Q$1),Data_Extraction!B1440)</f>
        <v>94.5</v>
      </c>
      <c r="R1440" s="12">
        <f>IF(Data_Extraction!C1440="",Data_Extraction!$J1440*(R$1),Data_Extraction!C1440)</f>
        <v>96.600000000000009</v>
      </c>
      <c r="S1440" s="12">
        <f>IF(Data_Extraction!D1440="",Data_Extraction!$J1440*(S$1),Data_Extraction!D1440)</f>
        <v>109.2</v>
      </c>
      <c r="T1440" s="12">
        <f>IF(Data_Extraction!E1440="",Data_Extraction!$J1440*(T$1),Data_Extraction!E1440)</f>
        <v>99.75</v>
      </c>
      <c r="U1440" s="12">
        <f>IF(Data_Extraction!F1440="",Data_Extraction!$J1440*(U$1),Data_Extraction!F1440)</f>
        <v>102.89999999999999</v>
      </c>
      <c r="V1440" s="12">
        <f>IF(Data_Extraction!G1440="",Data_Extraction!$J1440*(V$1),Data_Extraction!G1440)</f>
        <v>95.55</v>
      </c>
      <c r="W1440" s="12">
        <f>IF(Data_Extraction!H1440="",Data_Extraction!$J1440*(W$1),Data_Extraction!H1440)</f>
        <v>105</v>
      </c>
      <c r="X1440" s="12">
        <f>IF(Data_Extraction!I1440="",Data_Extraction!$J1440*(X$1),Data_Extraction!I1440)</f>
        <v>101.85</v>
      </c>
      <c r="Y1440" s="13">
        <f t="shared" si="132"/>
        <v>100.66875</v>
      </c>
      <c r="Z1440" s="17" t="str">
        <f t="shared" si="136"/>
        <v>Evening</v>
      </c>
      <c r="AA1440" s="14" t="str">
        <f>VLOOKUP($N1440,'HeartRate-2022-03-21-1647950188'!$C:$G,2,0)</f>
        <v>Break</v>
      </c>
      <c r="AB1440" s="14" t="str">
        <f>VLOOKUP($N1440,'HeartRate-2022-03-21-1647950188'!$C:$G,3,0)</f>
        <v>Off Campus</v>
      </c>
      <c r="AC1440" s="14" t="str">
        <f>VLOOKUP($N1440,'HeartRate-2022-03-21-1647950188'!$C:$G,4,0)</f>
        <v>Sitting</v>
      </c>
      <c r="AD1440" s="14" t="str">
        <f>VLOOKUP($N1440,'HeartRate-2022-03-21-1647950188'!$C:$G,5,0)</f>
        <v>Technical Contexts</v>
      </c>
      <c r="AE1440">
        <f t="shared" si="137"/>
        <v>0</v>
      </c>
      <c r="AF1440" s="18">
        <v>44635</v>
      </c>
      <c r="AG1440" s="19">
        <v>0.58374999999999999</v>
      </c>
    </row>
    <row r="1441" spans="1:33" x14ac:dyDescent="0.3">
      <c r="A1441" s="5">
        <v>44635.584016203706</v>
      </c>
      <c r="B1441" t="str">
        <f>IFERROR(AVERAGEIFS('HeartRate-2022-03-21-1647950188'!$B:$B,'HeartRate-2022-03-21-1647950188'!$A:$A,Data_Extraction!B$2,'HeartRate-2022-03-21-1647950188'!$C:$C,Data_Extraction!$A1441),"")</f>
        <v/>
      </c>
      <c r="C1441" t="str">
        <f>IFERROR(AVERAGEIFS('HeartRate-2022-03-21-1647950188'!$B:$B,'HeartRate-2022-03-21-1647950188'!$A:$A,Data_Extraction!C$2,'HeartRate-2022-03-21-1647950188'!$C:$C,Data_Extraction!$A1441),"")</f>
        <v/>
      </c>
      <c r="D1441" t="str">
        <f>IFERROR(AVERAGEIFS('HeartRate-2022-03-21-1647950188'!$B:$B,'HeartRate-2022-03-21-1647950188'!$A:$A,Data_Extraction!D$2,'HeartRate-2022-03-21-1647950188'!$C:$C,Data_Extraction!$A1441),"")</f>
        <v/>
      </c>
      <c r="E1441" t="str">
        <f>IFERROR(AVERAGEIFS('HeartRate-2022-03-21-1647950188'!$B:$B,'HeartRate-2022-03-21-1647950188'!$A:$A,Data_Extraction!E$2,'HeartRate-2022-03-21-1647950188'!$C:$C,Data_Extraction!$A1441),"")</f>
        <v/>
      </c>
      <c r="F1441" t="str">
        <f>IFERROR(AVERAGEIFS('HeartRate-2022-03-21-1647950188'!$B:$B,'HeartRate-2022-03-21-1647950188'!$A:$A,Data_Extraction!F$2,'HeartRate-2022-03-21-1647950188'!$C:$C,Data_Extraction!$A1441),"")</f>
        <v/>
      </c>
      <c r="G1441">
        <f>IFERROR(AVERAGEIFS('HeartRate-2022-03-21-1647950188'!$B:$B,'HeartRate-2022-03-21-1647950188'!$A:$A,Data_Extraction!G$2,'HeartRate-2022-03-21-1647950188'!$C:$C,Data_Extraction!$A1441),"")</f>
        <v>113</v>
      </c>
      <c r="H1441">
        <f>IFERROR(AVERAGEIFS('HeartRate-2022-03-21-1647950188'!$B:$B,'HeartRate-2022-03-21-1647950188'!$A:$A,Data_Extraction!H$2,'HeartRate-2022-03-21-1647950188'!$C:$C,Data_Extraction!$A1441),"")</f>
        <v>107</v>
      </c>
      <c r="I1441">
        <f>IFERROR(AVERAGEIFS('HeartRate-2022-03-21-1647950188'!$B:$B,'HeartRate-2022-03-21-1647950188'!$A:$A,Data_Extraction!I$2,'HeartRate-2022-03-21-1647950188'!$C:$C,Data_Extraction!$A1441),"")</f>
        <v>125</v>
      </c>
      <c r="J1441" s="8">
        <f t="shared" si="133"/>
        <v>115</v>
      </c>
      <c r="N1441" s="11">
        <f>Data_Extraction!A1441</f>
        <v>44635.584016203706</v>
      </c>
      <c r="O1441" s="15">
        <f t="shared" si="134"/>
        <v>44635</v>
      </c>
      <c r="P1441" s="16">
        <f t="shared" si="135"/>
        <v>0.58401620370370366</v>
      </c>
      <c r="Q1441" s="12">
        <f>IF(Data_Extraction!B1441="",Data_Extraction!$J1441*(Q$1),Data_Extraction!B1441)</f>
        <v>103.5</v>
      </c>
      <c r="R1441" s="12">
        <f>IF(Data_Extraction!C1441="",Data_Extraction!$J1441*(R$1),Data_Extraction!C1441)</f>
        <v>105.80000000000001</v>
      </c>
      <c r="S1441" s="12">
        <f>IF(Data_Extraction!D1441="",Data_Extraction!$J1441*(S$1),Data_Extraction!D1441)</f>
        <v>119.60000000000001</v>
      </c>
      <c r="T1441" s="12">
        <f>IF(Data_Extraction!E1441="",Data_Extraction!$J1441*(T$1),Data_Extraction!E1441)</f>
        <v>109.25</v>
      </c>
      <c r="U1441" s="12">
        <f>IF(Data_Extraction!F1441="",Data_Extraction!$J1441*(U$1),Data_Extraction!F1441)</f>
        <v>112.7</v>
      </c>
      <c r="V1441" s="12">
        <f>IF(Data_Extraction!G1441="",Data_Extraction!$J1441*(V$1),Data_Extraction!G1441)</f>
        <v>113</v>
      </c>
      <c r="W1441" s="12">
        <f>IF(Data_Extraction!H1441="",Data_Extraction!$J1441*(W$1),Data_Extraction!H1441)</f>
        <v>107</v>
      </c>
      <c r="X1441" s="12">
        <f>IF(Data_Extraction!I1441="",Data_Extraction!$J1441*(X$1),Data_Extraction!I1441)</f>
        <v>125</v>
      </c>
      <c r="Y1441" s="13">
        <f t="shared" si="132"/>
        <v>111.98125</v>
      </c>
      <c r="Z1441" s="17" t="str">
        <f t="shared" si="136"/>
        <v>Evening</v>
      </c>
      <c r="AA1441" s="14" t="str">
        <f>VLOOKUP($N1441,'HeartRate-2022-03-21-1647950188'!$C:$G,2,0)</f>
        <v>Break</v>
      </c>
      <c r="AB1441" s="14" t="str">
        <f>VLOOKUP($N1441,'HeartRate-2022-03-21-1647950188'!$C:$G,3,0)</f>
        <v>Off Campus</v>
      </c>
      <c r="AC1441" s="14" t="str">
        <f>VLOOKUP($N1441,'HeartRate-2022-03-21-1647950188'!$C:$G,4,0)</f>
        <v>Sitting</v>
      </c>
      <c r="AD1441" s="14" t="str">
        <f>VLOOKUP($N1441,'HeartRate-2022-03-21-1647950188'!$C:$G,5,0)</f>
        <v>Technical Contexts</v>
      </c>
      <c r="AE1441">
        <f t="shared" si="137"/>
        <v>0</v>
      </c>
      <c r="AF1441" s="18">
        <v>44635</v>
      </c>
      <c r="AG1441" s="19">
        <v>0.58401620370370366</v>
      </c>
    </row>
    <row r="1442" spans="1:33" x14ac:dyDescent="0.3">
      <c r="A1442" s="5">
        <v>44635.584027777775</v>
      </c>
      <c r="B1442">
        <f>IFERROR(AVERAGEIFS('HeartRate-2022-03-21-1647950188'!$B:$B,'HeartRate-2022-03-21-1647950188'!$A:$A,Data_Extraction!B$2,'HeartRate-2022-03-21-1647950188'!$C:$C,Data_Extraction!$A1442),"")</f>
        <v>109</v>
      </c>
      <c r="C1442" t="str">
        <f>IFERROR(AVERAGEIFS('HeartRate-2022-03-21-1647950188'!$B:$B,'HeartRate-2022-03-21-1647950188'!$A:$A,Data_Extraction!C$2,'HeartRate-2022-03-21-1647950188'!$C:$C,Data_Extraction!$A1442),"")</f>
        <v/>
      </c>
      <c r="D1442" t="str">
        <f>IFERROR(AVERAGEIFS('HeartRate-2022-03-21-1647950188'!$B:$B,'HeartRate-2022-03-21-1647950188'!$A:$A,Data_Extraction!D$2,'HeartRate-2022-03-21-1647950188'!$C:$C,Data_Extraction!$A1442),"")</f>
        <v/>
      </c>
      <c r="E1442" t="str">
        <f>IFERROR(AVERAGEIFS('HeartRate-2022-03-21-1647950188'!$B:$B,'HeartRate-2022-03-21-1647950188'!$A:$A,Data_Extraction!E$2,'HeartRate-2022-03-21-1647950188'!$C:$C,Data_Extraction!$A1442),"")</f>
        <v/>
      </c>
      <c r="F1442" t="str">
        <f>IFERROR(AVERAGEIFS('HeartRate-2022-03-21-1647950188'!$B:$B,'HeartRate-2022-03-21-1647950188'!$A:$A,Data_Extraction!F$2,'HeartRate-2022-03-21-1647950188'!$C:$C,Data_Extraction!$A1442),"")</f>
        <v/>
      </c>
      <c r="G1442" t="str">
        <f>IFERROR(AVERAGEIFS('HeartRate-2022-03-21-1647950188'!$B:$B,'HeartRate-2022-03-21-1647950188'!$A:$A,Data_Extraction!G$2,'HeartRate-2022-03-21-1647950188'!$C:$C,Data_Extraction!$A1442),"")</f>
        <v/>
      </c>
      <c r="H1442" t="str">
        <f>IFERROR(AVERAGEIFS('HeartRate-2022-03-21-1647950188'!$B:$B,'HeartRate-2022-03-21-1647950188'!$A:$A,Data_Extraction!H$2,'HeartRate-2022-03-21-1647950188'!$C:$C,Data_Extraction!$A1442),"")</f>
        <v/>
      </c>
      <c r="I1442" t="str">
        <f>IFERROR(AVERAGEIFS('HeartRate-2022-03-21-1647950188'!$B:$B,'HeartRate-2022-03-21-1647950188'!$A:$A,Data_Extraction!I$2,'HeartRate-2022-03-21-1647950188'!$C:$C,Data_Extraction!$A1442),"")</f>
        <v/>
      </c>
      <c r="J1442" s="8">
        <f t="shared" si="133"/>
        <v>109</v>
      </c>
      <c r="N1442" s="11">
        <f>Data_Extraction!A1442</f>
        <v>44635.584027777775</v>
      </c>
      <c r="O1442" s="15">
        <f t="shared" si="134"/>
        <v>44635</v>
      </c>
      <c r="P1442" s="16">
        <f t="shared" si="135"/>
        <v>0.58402777777777781</v>
      </c>
      <c r="Q1442" s="12">
        <f>IF(Data_Extraction!B1442="",Data_Extraction!$J1442*(Q$1),Data_Extraction!B1442)</f>
        <v>109</v>
      </c>
      <c r="R1442" s="12">
        <f>IF(Data_Extraction!C1442="",Data_Extraction!$J1442*(R$1),Data_Extraction!C1442)</f>
        <v>100.28</v>
      </c>
      <c r="S1442" s="12">
        <f>IF(Data_Extraction!D1442="",Data_Extraction!$J1442*(S$1),Data_Extraction!D1442)</f>
        <v>113.36</v>
      </c>
      <c r="T1442" s="12">
        <f>IF(Data_Extraction!E1442="",Data_Extraction!$J1442*(T$1),Data_Extraction!E1442)</f>
        <v>103.55</v>
      </c>
      <c r="U1442" s="12">
        <f>IF(Data_Extraction!F1442="",Data_Extraction!$J1442*(U$1),Data_Extraction!F1442)</f>
        <v>106.82</v>
      </c>
      <c r="V1442" s="12">
        <f>IF(Data_Extraction!G1442="",Data_Extraction!$J1442*(V$1),Data_Extraction!G1442)</f>
        <v>99.19</v>
      </c>
      <c r="W1442" s="12">
        <f>IF(Data_Extraction!H1442="",Data_Extraction!$J1442*(W$1),Data_Extraction!H1442)</f>
        <v>116.63000000000001</v>
      </c>
      <c r="X1442" s="12">
        <f>IF(Data_Extraction!I1442="",Data_Extraction!$J1442*(X$1),Data_Extraction!I1442)</f>
        <v>105.73</v>
      </c>
      <c r="Y1442" s="13">
        <f t="shared" si="132"/>
        <v>106.82000000000001</v>
      </c>
      <c r="Z1442" s="17" t="str">
        <f t="shared" si="136"/>
        <v>Evening</v>
      </c>
      <c r="AA1442" s="14" t="str">
        <f>VLOOKUP($N1442,'HeartRate-2022-03-21-1647950188'!$C:$G,2,0)</f>
        <v>Break</v>
      </c>
      <c r="AB1442" s="14" t="str">
        <f>VLOOKUP($N1442,'HeartRate-2022-03-21-1647950188'!$C:$G,3,0)</f>
        <v>Off Campus</v>
      </c>
      <c r="AC1442" s="14" t="str">
        <f>VLOOKUP($N1442,'HeartRate-2022-03-21-1647950188'!$C:$G,4,0)</f>
        <v>Sitting</v>
      </c>
      <c r="AD1442" s="14" t="str">
        <f>VLOOKUP($N1442,'HeartRate-2022-03-21-1647950188'!$C:$G,5,0)</f>
        <v>Technical Contexts</v>
      </c>
      <c r="AE1442">
        <f t="shared" si="137"/>
        <v>0</v>
      </c>
      <c r="AF1442" s="18">
        <v>44635</v>
      </c>
      <c r="AG1442" s="19">
        <v>0.58402777777777781</v>
      </c>
    </row>
    <row r="1443" spans="1:33" x14ac:dyDescent="0.3">
      <c r="A1443" s="5">
        <v>44635.584201388891</v>
      </c>
      <c r="B1443" t="str">
        <f>IFERROR(AVERAGEIFS('HeartRate-2022-03-21-1647950188'!$B:$B,'HeartRate-2022-03-21-1647950188'!$A:$A,Data_Extraction!B$2,'HeartRate-2022-03-21-1647950188'!$C:$C,Data_Extraction!$A1443),"")</f>
        <v/>
      </c>
      <c r="C1443" t="str">
        <f>IFERROR(AVERAGEIFS('HeartRate-2022-03-21-1647950188'!$B:$B,'HeartRate-2022-03-21-1647950188'!$A:$A,Data_Extraction!C$2,'HeartRate-2022-03-21-1647950188'!$C:$C,Data_Extraction!$A1443),"")</f>
        <v/>
      </c>
      <c r="D1443" t="str">
        <f>IFERROR(AVERAGEIFS('HeartRate-2022-03-21-1647950188'!$B:$B,'HeartRate-2022-03-21-1647950188'!$A:$A,Data_Extraction!D$2,'HeartRate-2022-03-21-1647950188'!$C:$C,Data_Extraction!$A1443),"")</f>
        <v/>
      </c>
      <c r="E1443" t="str">
        <f>IFERROR(AVERAGEIFS('HeartRate-2022-03-21-1647950188'!$B:$B,'HeartRate-2022-03-21-1647950188'!$A:$A,Data_Extraction!E$2,'HeartRate-2022-03-21-1647950188'!$C:$C,Data_Extraction!$A1443),"")</f>
        <v/>
      </c>
      <c r="F1443" t="str">
        <f>IFERROR(AVERAGEIFS('HeartRate-2022-03-21-1647950188'!$B:$B,'HeartRate-2022-03-21-1647950188'!$A:$A,Data_Extraction!F$2,'HeartRate-2022-03-21-1647950188'!$C:$C,Data_Extraction!$A1443),"")</f>
        <v/>
      </c>
      <c r="G1443" t="str">
        <f>IFERROR(AVERAGEIFS('HeartRate-2022-03-21-1647950188'!$B:$B,'HeartRate-2022-03-21-1647950188'!$A:$A,Data_Extraction!G$2,'HeartRate-2022-03-21-1647950188'!$C:$C,Data_Extraction!$A1443),"")</f>
        <v/>
      </c>
      <c r="H1443">
        <f>IFERROR(AVERAGEIFS('HeartRate-2022-03-21-1647950188'!$B:$B,'HeartRate-2022-03-21-1647950188'!$A:$A,Data_Extraction!H$2,'HeartRate-2022-03-21-1647950188'!$C:$C,Data_Extraction!$A1443),"")</f>
        <v>105</v>
      </c>
      <c r="I1443" t="str">
        <f>IFERROR(AVERAGEIFS('HeartRate-2022-03-21-1647950188'!$B:$B,'HeartRate-2022-03-21-1647950188'!$A:$A,Data_Extraction!I$2,'HeartRate-2022-03-21-1647950188'!$C:$C,Data_Extraction!$A1443),"")</f>
        <v/>
      </c>
      <c r="J1443" s="8">
        <f t="shared" si="133"/>
        <v>105</v>
      </c>
      <c r="N1443" s="11">
        <f>Data_Extraction!A1443</f>
        <v>44635.584201388891</v>
      </c>
      <c r="O1443" s="15">
        <f t="shared" si="134"/>
        <v>44635</v>
      </c>
      <c r="P1443" s="16">
        <f t="shared" si="135"/>
        <v>0.58420138888888895</v>
      </c>
      <c r="Q1443" s="12">
        <f>IF(Data_Extraction!B1443="",Data_Extraction!$J1443*(Q$1),Data_Extraction!B1443)</f>
        <v>94.5</v>
      </c>
      <c r="R1443" s="12">
        <f>IF(Data_Extraction!C1443="",Data_Extraction!$J1443*(R$1),Data_Extraction!C1443)</f>
        <v>96.600000000000009</v>
      </c>
      <c r="S1443" s="12">
        <f>IF(Data_Extraction!D1443="",Data_Extraction!$J1443*(S$1),Data_Extraction!D1443)</f>
        <v>109.2</v>
      </c>
      <c r="T1443" s="12">
        <f>IF(Data_Extraction!E1443="",Data_Extraction!$J1443*(T$1),Data_Extraction!E1443)</f>
        <v>99.75</v>
      </c>
      <c r="U1443" s="12">
        <f>IF(Data_Extraction!F1443="",Data_Extraction!$J1443*(U$1),Data_Extraction!F1443)</f>
        <v>102.89999999999999</v>
      </c>
      <c r="V1443" s="12">
        <f>IF(Data_Extraction!G1443="",Data_Extraction!$J1443*(V$1),Data_Extraction!G1443)</f>
        <v>95.55</v>
      </c>
      <c r="W1443" s="12">
        <f>IF(Data_Extraction!H1443="",Data_Extraction!$J1443*(W$1),Data_Extraction!H1443)</f>
        <v>105</v>
      </c>
      <c r="X1443" s="12">
        <f>IF(Data_Extraction!I1443="",Data_Extraction!$J1443*(X$1),Data_Extraction!I1443)</f>
        <v>101.85</v>
      </c>
      <c r="Y1443" s="13">
        <f t="shared" si="132"/>
        <v>100.66875</v>
      </c>
      <c r="Z1443" s="17" t="str">
        <f t="shared" si="136"/>
        <v>Evening</v>
      </c>
      <c r="AA1443" s="14" t="str">
        <f>VLOOKUP($N1443,'HeartRate-2022-03-21-1647950188'!$C:$G,2,0)</f>
        <v>Break</v>
      </c>
      <c r="AB1443" s="14" t="str">
        <f>VLOOKUP($N1443,'HeartRate-2022-03-21-1647950188'!$C:$G,3,0)</f>
        <v>Off Campus</v>
      </c>
      <c r="AC1443" s="14" t="str">
        <f>VLOOKUP($N1443,'HeartRate-2022-03-21-1647950188'!$C:$G,4,0)</f>
        <v>Sitting</v>
      </c>
      <c r="AD1443" s="14" t="str">
        <f>VLOOKUP($N1443,'HeartRate-2022-03-21-1647950188'!$C:$G,5,0)</f>
        <v>Technical Contexts</v>
      </c>
      <c r="AE1443">
        <f t="shared" si="137"/>
        <v>0</v>
      </c>
      <c r="AF1443" s="18">
        <v>44635</v>
      </c>
      <c r="AG1443" s="19">
        <v>0.58420138888888895</v>
      </c>
    </row>
    <row r="1444" spans="1:33" x14ac:dyDescent="0.3">
      <c r="A1444" s="5">
        <v>44635.584282407406</v>
      </c>
      <c r="B1444">
        <f>IFERROR(AVERAGEIFS('HeartRate-2022-03-21-1647950188'!$B:$B,'HeartRate-2022-03-21-1647950188'!$A:$A,Data_Extraction!B$2,'HeartRate-2022-03-21-1647950188'!$C:$C,Data_Extraction!$A1444),"")</f>
        <v>91</v>
      </c>
      <c r="C1444" t="str">
        <f>IFERROR(AVERAGEIFS('HeartRate-2022-03-21-1647950188'!$B:$B,'HeartRate-2022-03-21-1647950188'!$A:$A,Data_Extraction!C$2,'HeartRate-2022-03-21-1647950188'!$C:$C,Data_Extraction!$A1444),"")</f>
        <v/>
      </c>
      <c r="D1444" t="str">
        <f>IFERROR(AVERAGEIFS('HeartRate-2022-03-21-1647950188'!$B:$B,'HeartRate-2022-03-21-1647950188'!$A:$A,Data_Extraction!D$2,'HeartRate-2022-03-21-1647950188'!$C:$C,Data_Extraction!$A1444),"")</f>
        <v/>
      </c>
      <c r="E1444" t="str">
        <f>IFERROR(AVERAGEIFS('HeartRate-2022-03-21-1647950188'!$B:$B,'HeartRate-2022-03-21-1647950188'!$A:$A,Data_Extraction!E$2,'HeartRate-2022-03-21-1647950188'!$C:$C,Data_Extraction!$A1444),"")</f>
        <v/>
      </c>
      <c r="F1444" t="str">
        <f>IFERROR(AVERAGEIFS('HeartRate-2022-03-21-1647950188'!$B:$B,'HeartRate-2022-03-21-1647950188'!$A:$A,Data_Extraction!F$2,'HeartRate-2022-03-21-1647950188'!$C:$C,Data_Extraction!$A1444),"")</f>
        <v/>
      </c>
      <c r="G1444" t="str">
        <f>IFERROR(AVERAGEIFS('HeartRate-2022-03-21-1647950188'!$B:$B,'HeartRate-2022-03-21-1647950188'!$A:$A,Data_Extraction!G$2,'HeartRate-2022-03-21-1647950188'!$C:$C,Data_Extraction!$A1444),"")</f>
        <v/>
      </c>
      <c r="H1444" t="str">
        <f>IFERROR(AVERAGEIFS('HeartRate-2022-03-21-1647950188'!$B:$B,'HeartRate-2022-03-21-1647950188'!$A:$A,Data_Extraction!H$2,'HeartRate-2022-03-21-1647950188'!$C:$C,Data_Extraction!$A1444),"")</f>
        <v/>
      </c>
      <c r="I1444" t="str">
        <f>IFERROR(AVERAGEIFS('HeartRate-2022-03-21-1647950188'!$B:$B,'HeartRate-2022-03-21-1647950188'!$A:$A,Data_Extraction!I$2,'HeartRate-2022-03-21-1647950188'!$C:$C,Data_Extraction!$A1444),"")</f>
        <v/>
      </c>
      <c r="J1444" s="8">
        <f t="shared" si="133"/>
        <v>91</v>
      </c>
      <c r="N1444" s="11">
        <f>Data_Extraction!A1444</f>
        <v>44635.584282407406</v>
      </c>
      <c r="O1444" s="15">
        <f t="shared" si="134"/>
        <v>44635</v>
      </c>
      <c r="P1444" s="16">
        <f t="shared" si="135"/>
        <v>0.58428240740740744</v>
      </c>
      <c r="Q1444" s="12">
        <f>IF(Data_Extraction!B1444="",Data_Extraction!$J1444*(Q$1),Data_Extraction!B1444)</f>
        <v>91</v>
      </c>
      <c r="R1444" s="12">
        <f>IF(Data_Extraction!C1444="",Data_Extraction!$J1444*(R$1),Data_Extraction!C1444)</f>
        <v>83.72</v>
      </c>
      <c r="S1444" s="12">
        <f>IF(Data_Extraction!D1444="",Data_Extraction!$J1444*(S$1),Data_Extraction!D1444)</f>
        <v>94.64</v>
      </c>
      <c r="T1444" s="12">
        <f>IF(Data_Extraction!E1444="",Data_Extraction!$J1444*(T$1),Data_Extraction!E1444)</f>
        <v>86.45</v>
      </c>
      <c r="U1444" s="12">
        <f>IF(Data_Extraction!F1444="",Data_Extraction!$J1444*(U$1),Data_Extraction!F1444)</f>
        <v>89.179999999999993</v>
      </c>
      <c r="V1444" s="12">
        <f>IF(Data_Extraction!G1444="",Data_Extraction!$J1444*(V$1),Data_Extraction!G1444)</f>
        <v>82.81</v>
      </c>
      <c r="W1444" s="12">
        <f>IF(Data_Extraction!H1444="",Data_Extraction!$J1444*(W$1),Data_Extraction!H1444)</f>
        <v>97.37</v>
      </c>
      <c r="X1444" s="12">
        <f>IF(Data_Extraction!I1444="",Data_Extraction!$J1444*(X$1),Data_Extraction!I1444)</f>
        <v>88.27</v>
      </c>
      <c r="Y1444" s="13">
        <f t="shared" si="132"/>
        <v>89.179999999999993</v>
      </c>
      <c r="Z1444" s="17" t="str">
        <f t="shared" si="136"/>
        <v>Evening</v>
      </c>
      <c r="AA1444" s="14" t="str">
        <f>VLOOKUP($N1444,'HeartRate-2022-03-21-1647950188'!$C:$G,2,0)</f>
        <v>Break</v>
      </c>
      <c r="AB1444" s="14" t="str">
        <f>VLOOKUP($N1444,'HeartRate-2022-03-21-1647950188'!$C:$G,3,0)</f>
        <v>Off Campus</v>
      </c>
      <c r="AC1444" s="14" t="str">
        <f>VLOOKUP($N1444,'HeartRate-2022-03-21-1647950188'!$C:$G,4,0)</f>
        <v>Sitting</v>
      </c>
      <c r="AD1444" s="14" t="str">
        <f>VLOOKUP($N1444,'HeartRate-2022-03-21-1647950188'!$C:$G,5,0)</f>
        <v>Technical Contexts</v>
      </c>
      <c r="AE1444">
        <f t="shared" si="137"/>
        <v>0</v>
      </c>
      <c r="AF1444" s="18">
        <v>44635</v>
      </c>
      <c r="AG1444" s="19">
        <v>0.58428240740740744</v>
      </c>
    </row>
    <row r="1445" spans="1:33" x14ac:dyDescent="0.3">
      <c r="A1445" s="5">
        <v>44635.584502314814</v>
      </c>
      <c r="B1445" t="str">
        <f>IFERROR(AVERAGEIFS('HeartRate-2022-03-21-1647950188'!$B:$B,'HeartRate-2022-03-21-1647950188'!$A:$A,Data_Extraction!B$2,'HeartRate-2022-03-21-1647950188'!$C:$C,Data_Extraction!$A1445),"")</f>
        <v/>
      </c>
      <c r="C1445" t="str">
        <f>IFERROR(AVERAGEIFS('HeartRate-2022-03-21-1647950188'!$B:$B,'HeartRate-2022-03-21-1647950188'!$A:$A,Data_Extraction!C$2,'HeartRate-2022-03-21-1647950188'!$C:$C,Data_Extraction!$A1445),"")</f>
        <v/>
      </c>
      <c r="D1445" t="str">
        <f>IFERROR(AVERAGEIFS('HeartRate-2022-03-21-1647950188'!$B:$B,'HeartRate-2022-03-21-1647950188'!$A:$A,Data_Extraction!D$2,'HeartRate-2022-03-21-1647950188'!$C:$C,Data_Extraction!$A1445),"")</f>
        <v/>
      </c>
      <c r="E1445" t="str">
        <f>IFERROR(AVERAGEIFS('HeartRate-2022-03-21-1647950188'!$B:$B,'HeartRate-2022-03-21-1647950188'!$A:$A,Data_Extraction!E$2,'HeartRate-2022-03-21-1647950188'!$C:$C,Data_Extraction!$A1445),"")</f>
        <v/>
      </c>
      <c r="F1445" t="str">
        <f>IFERROR(AVERAGEIFS('HeartRate-2022-03-21-1647950188'!$B:$B,'HeartRate-2022-03-21-1647950188'!$A:$A,Data_Extraction!F$2,'HeartRate-2022-03-21-1647950188'!$C:$C,Data_Extraction!$A1445),"")</f>
        <v/>
      </c>
      <c r="G1445" t="str">
        <f>IFERROR(AVERAGEIFS('HeartRate-2022-03-21-1647950188'!$B:$B,'HeartRate-2022-03-21-1647950188'!$A:$A,Data_Extraction!G$2,'HeartRate-2022-03-21-1647950188'!$C:$C,Data_Extraction!$A1445),"")</f>
        <v/>
      </c>
      <c r="H1445">
        <f>IFERROR(AVERAGEIFS('HeartRate-2022-03-21-1647950188'!$B:$B,'HeartRate-2022-03-21-1647950188'!$A:$A,Data_Extraction!H$2,'HeartRate-2022-03-21-1647950188'!$C:$C,Data_Extraction!$A1445),"")</f>
        <v>105</v>
      </c>
      <c r="I1445" t="str">
        <f>IFERROR(AVERAGEIFS('HeartRate-2022-03-21-1647950188'!$B:$B,'HeartRate-2022-03-21-1647950188'!$A:$A,Data_Extraction!I$2,'HeartRate-2022-03-21-1647950188'!$C:$C,Data_Extraction!$A1445),"")</f>
        <v/>
      </c>
      <c r="J1445" s="8">
        <f t="shared" si="133"/>
        <v>105</v>
      </c>
      <c r="N1445" s="11">
        <f>Data_Extraction!A1445</f>
        <v>44635.584502314814</v>
      </c>
      <c r="O1445" s="15">
        <f t="shared" si="134"/>
        <v>44635</v>
      </c>
      <c r="P1445" s="16">
        <f t="shared" si="135"/>
        <v>0.58450231481481485</v>
      </c>
      <c r="Q1445" s="12">
        <f>IF(Data_Extraction!B1445="",Data_Extraction!$J1445*(Q$1),Data_Extraction!B1445)</f>
        <v>94.5</v>
      </c>
      <c r="R1445" s="12">
        <f>IF(Data_Extraction!C1445="",Data_Extraction!$J1445*(R$1),Data_Extraction!C1445)</f>
        <v>96.600000000000009</v>
      </c>
      <c r="S1445" s="12">
        <f>IF(Data_Extraction!D1445="",Data_Extraction!$J1445*(S$1),Data_Extraction!D1445)</f>
        <v>109.2</v>
      </c>
      <c r="T1445" s="12">
        <f>IF(Data_Extraction!E1445="",Data_Extraction!$J1445*(T$1),Data_Extraction!E1445)</f>
        <v>99.75</v>
      </c>
      <c r="U1445" s="12">
        <f>IF(Data_Extraction!F1445="",Data_Extraction!$J1445*(U$1),Data_Extraction!F1445)</f>
        <v>102.89999999999999</v>
      </c>
      <c r="V1445" s="12">
        <f>IF(Data_Extraction!G1445="",Data_Extraction!$J1445*(V$1),Data_Extraction!G1445)</f>
        <v>95.55</v>
      </c>
      <c r="W1445" s="12">
        <f>IF(Data_Extraction!H1445="",Data_Extraction!$J1445*(W$1),Data_Extraction!H1445)</f>
        <v>105</v>
      </c>
      <c r="X1445" s="12">
        <f>IF(Data_Extraction!I1445="",Data_Extraction!$J1445*(X$1),Data_Extraction!I1445)</f>
        <v>101.85</v>
      </c>
      <c r="Y1445" s="13">
        <f t="shared" si="132"/>
        <v>100.66875</v>
      </c>
      <c r="Z1445" s="17" t="str">
        <f t="shared" si="136"/>
        <v>Evening</v>
      </c>
      <c r="AA1445" s="14" t="str">
        <f>VLOOKUP($N1445,'HeartRate-2022-03-21-1647950188'!$C:$G,2,0)</f>
        <v>Break</v>
      </c>
      <c r="AB1445" s="14" t="str">
        <f>VLOOKUP($N1445,'HeartRate-2022-03-21-1647950188'!$C:$G,3,0)</f>
        <v>Off Campus</v>
      </c>
      <c r="AC1445" s="14" t="str">
        <f>VLOOKUP($N1445,'HeartRate-2022-03-21-1647950188'!$C:$G,4,0)</f>
        <v>Sitting</v>
      </c>
      <c r="AD1445" s="14" t="str">
        <f>VLOOKUP($N1445,'HeartRate-2022-03-21-1647950188'!$C:$G,5,0)</f>
        <v>Technical Contexts</v>
      </c>
      <c r="AE1445">
        <f t="shared" si="137"/>
        <v>0</v>
      </c>
      <c r="AF1445" s="18">
        <v>44635</v>
      </c>
      <c r="AG1445" s="19">
        <v>0.58450231481481485</v>
      </c>
    </row>
    <row r="1446" spans="1:33" x14ac:dyDescent="0.3">
      <c r="A1446" s="5">
        <v>44635.584641203706</v>
      </c>
      <c r="B1446" t="str">
        <f>IFERROR(AVERAGEIFS('HeartRate-2022-03-21-1647950188'!$B:$B,'HeartRate-2022-03-21-1647950188'!$A:$A,Data_Extraction!B$2,'HeartRate-2022-03-21-1647950188'!$C:$C,Data_Extraction!$A1446),"")</f>
        <v/>
      </c>
      <c r="C1446" t="str">
        <f>IFERROR(AVERAGEIFS('HeartRate-2022-03-21-1647950188'!$B:$B,'HeartRate-2022-03-21-1647950188'!$A:$A,Data_Extraction!C$2,'HeartRate-2022-03-21-1647950188'!$C:$C,Data_Extraction!$A1446),"")</f>
        <v/>
      </c>
      <c r="D1446" t="str">
        <f>IFERROR(AVERAGEIFS('HeartRate-2022-03-21-1647950188'!$B:$B,'HeartRate-2022-03-21-1647950188'!$A:$A,Data_Extraction!D$2,'HeartRate-2022-03-21-1647950188'!$C:$C,Data_Extraction!$A1446),"")</f>
        <v/>
      </c>
      <c r="E1446" t="str">
        <f>IFERROR(AVERAGEIFS('HeartRate-2022-03-21-1647950188'!$B:$B,'HeartRate-2022-03-21-1647950188'!$A:$A,Data_Extraction!E$2,'HeartRate-2022-03-21-1647950188'!$C:$C,Data_Extraction!$A1446),"")</f>
        <v/>
      </c>
      <c r="F1446" t="str">
        <f>IFERROR(AVERAGEIFS('HeartRate-2022-03-21-1647950188'!$B:$B,'HeartRate-2022-03-21-1647950188'!$A:$A,Data_Extraction!F$2,'HeartRate-2022-03-21-1647950188'!$C:$C,Data_Extraction!$A1446),"")</f>
        <v/>
      </c>
      <c r="G1446" t="str">
        <f>IFERROR(AVERAGEIFS('HeartRate-2022-03-21-1647950188'!$B:$B,'HeartRate-2022-03-21-1647950188'!$A:$A,Data_Extraction!G$2,'HeartRate-2022-03-21-1647950188'!$C:$C,Data_Extraction!$A1446),"")</f>
        <v/>
      </c>
      <c r="H1446">
        <f>IFERROR(AVERAGEIFS('HeartRate-2022-03-21-1647950188'!$B:$B,'HeartRate-2022-03-21-1647950188'!$A:$A,Data_Extraction!H$2,'HeartRate-2022-03-21-1647950188'!$C:$C,Data_Extraction!$A1446),"")</f>
        <v>106</v>
      </c>
      <c r="I1446" t="str">
        <f>IFERROR(AVERAGEIFS('HeartRate-2022-03-21-1647950188'!$B:$B,'HeartRate-2022-03-21-1647950188'!$A:$A,Data_Extraction!I$2,'HeartRate-2022-03-21-1647950188'!$C:$C,Data_Extraction!$A1446),"")</f>
        <v/>
      </c>
      <c r="J1446" s="8">
        <f t="shared" si="133"/>
        <v>106</v>
      </c>
      <c r="N1446" s="11">
        <f>Data_Extraction!A1446</f>
        <v>44635.584641203706</v>
      </c>
      <c r="O1446" s="15">
        <f t="shared" si="134"/>
        <v>44635</v>
      </c>
      <c r="P1446" s="16">
        <f t="shared" si="135"/>
        <v>0.58464120370370376</v>
      </c>
      <c r="Q1446" s="12">
        <f>IF(Data_Extraction!B1446="",Data_Extraction!$J1446*(Q$1),Data_Extraction!B1446)</f>
        <v>95.4</v>
      </c>
      <c r="R1446" s="12">
        <f>IF(Data_Extraction!C1446="",Data_Extraction!$J1446*(R$1),Data_Extraction!C1446)</f>
        <v>97.52000000000001</v>
      </c>
      <c r="S1446" s="12">
        <f>IF(Data_Extraction!D1446="",Data_Extraction!$J1446*(S$1),Data_Extraction!D1446)</f>
        <v>110.24000000000001</v>
      </c>
      <c r="T1446" s="12">
        <f>IF(Data_Extraction!E1446="",Data_Extraction!$J1446*(T$1),Data_Extraction!E1446)</f>
        <v>100.69999999999999</v>
      </c>
      <c r="U1446" s="12">
        <f>IF(Data_Extraction!F1446="",Data_Extraction!$J1446*(U$1),Data_Extraction!F1446)</f>
        <v>103.88</v>
      </c>
      <c r="V1446" s="12">
        <f>IF(Data_Extraction!G1446="",Data_Extraction!$J1446*(V$1),Data_Extraction!G1446)</f>
        <v>96.460000000000008</v>
      </c>
      <c r="W1446" s="12">
        <f>IF(Data_Extraction!H1446="",Data_Extraction!$J1446*(W$1),Data_Extraction!H1446)</f>
        <v>106</v>
      </c>
      <c r="X1446" s="12">
        <f>IF(Data_Extraction!I1446="",Data_Extraction!$J1446*(X$1),Data_Extraction!I1446)</f>
        <v>102.82</v>
      </c>
      <c r="Y1446" s="13">
        <f t="shared" si="132"/>
        <v>101.6275</v>
      </c>
      <c r="Z1446" s="17" t="str">
        <f t="shared" si="136"/>
        <v>Evening</v>
      </c>
      <c r="AA1446" s="14" t="str">
        <f>VLOOKUP($N1446,'HeartRate-2022-03-21-1647950188'!$C:$G,2,0)</f>
        <v>Break</v>
      </c>
      <c r="AB1446" s="14" t="str">
        <f>VLOOKUP($N1446,'HeartRate-2022-03-21-1647950188'!$C:$G,3,0)</f>
        <v>Off Campus</v>
      </c>
      <c r="AC1446" s="14" t="str">
        <f>VLOOKUP($N1446,'HeartRate-2022-03-21-1647950188'!$C:$G,4,0)</f>
        <v>Sitting</v>
      </c>
      <c r="AD1446" s="14" t="str">
        <f>VLOOKUP($N1446,'HeartRate-2022-03-21-1647950188'!$C:$G,5,0)</f>
        <v>Technical Contexts</v>
      </c>
      <c r="AE1446">
        <f t="shared" si="137"/>
        <v>0</v>
      </c>
      <c r="AF1446" s="18">
        <v>44635</v>
      </c>
      <c r="AG1446" s="19">
        <v>0.58464120370370376</v>
      </c>
    </row>
    <row r="1447" spans="1:33" x14ac:dyDescent="0.3">
      <c r="A1447" s="5">
        <v>44635.584710648145</v>
      </c>
      <c r="B1447" t="str">
        <f>IFERROR(AVERAGEIFS('HeartRate-2022-03-21-1647950188'!$B:$B,'HeartRate-2022-03-21-1647950188'!$A:$A,Data_Extraction!B$2,'HeartRate-2022-03-21-1647950188'!$C:$C,Data_Extraction!$A1447),"")</f>
        <v/>
      </c>
      <c r="C1447" t="str">
        <f>IFERROR(AVERAGEIFS('HeartRate-2022-03-21-1647950188'!$B:$B,'HeartRate-2022-03-21-1647950188'!$A:$A,Data_Extraction!C$2,'HeartRate-2022-03-21-1647950188'!$C:$C,Data_Extraction!$A1447),"")</f>
        <v/>
      </c>
      <c r="D1447" t="str">
        <f>IFERROR(AVERAGEIFS('HeartRate-2022-03-21-1647950188'!$B:$B,'HeartRate-2022-03-21-1647950188'!$A:$A,Data_Extraction!D$2,'HeartRate-2022-03-21-1647950188'!$C:$C,Data_Extraction!$A1447),"")</f>
        <v/>
      </c>
      <c r="E1447" t="str">
        <f>IFERROR(AVERAGEIFS('HeartRate-2022-03-21-1647950188'!$B:$B,'HeartRate-2022-03-21-1647950188'!$A:$A,Data_Extraction!E$2,'HeartRate-2022-03-21-1647950188'!$C:$C,Data_Extraction!$A1447),"")</f>
        <v/>
      </c>
      <c r="F1447" t="str">
        <f>IFERROR(AVERAGEIFS('HeartRate-2022-03-21-1647950188'!$B:$B,'HeartRate-2022-03-21-1647950188'!$A:$A,Data_Extraction!F$2,'HeartRate-2022-03-21-1647950188'!$C:$C,Data_Extraction!$A1447),"")</f>
        <v/>
      </c>
      <c r="G1447">
        <f>IFERROR(AVERAGEIFS('HeartRate-2022-03-21-1647950188'!$B:$B,'HeartRate-2022-03-21-1647950188'!$A:$A,Data_Extraction!G$2,'HeartRate-2022-03-21-1647950188'!$C:$C,Data_Extraction!$A1447),"")</f>
        <v>117</v>
      </c>
      <c r="H1447">
        <f>IFERROR(AVERAGEIFS('HeartRate-2022-03-21-1647950188'!$B:$B,'HeartRate-2022-03-21-1647950188'!$A:$A,Data_Extraction!H$2,'HeartRate-2022-03-21-1647950188'!$C:$C,Data_Extraction!$A1447),"")</f>
        <v>105</v>
      </c>
      <c r="I1447">
        <f>IFERROR(AVERAGEIFS('HeartRate-2022-03-21-1647950188'!$B:$B,'HeartRate-2022-03-21-1647950188'!$A:$A,Data_Extraction!I$2,'HeartRate-2022-03-21-1647950188'!$C:$C,Data_Extraction!$A1447),"")</f>
        <v>122</v>
      </c>
      <c r="J1447" s="8">
        <f t="shared" si="133"/>
        <v>114.66666666666667</v>
      </c>
      <c r="N1447" s="11">
        <f>Data_Extraction!A1447</f>
        <v>44635.584710648145</v>
      </c>
      <c r="O1447" s="15">
        <f t="shared" si="134"/>
        <v>44635</v>
      </c>
      <c r="P1447" s="16">
        <f t="shared" si="135"/>
        <v>0.58471064814814822</v>
      </c>
      <c r="Q1447" s="12">
        <f>IF(Data_Extraction!B1447="",Data_Extraction!$J1447*(Q$1),Data_Extraction!B1447)</f>
        <v>103.2</v>
      </c>
      <c r="R1447" s="12">
        <f>IF(Data_Extraction!C1447="",Data_Extraction!$J1447*(R$1),Data_Extraction!C1447)</f>
        <v>105.49333333333334</v>
      </c>
      <c r="S1447" s="12">
        <f>IF(Data_Extraction!D1447="",Data_Extraction!$J1447*(S$1),Data_Extraction!D1447)</f>
        <v>119.25333333333334</v>
      </c>
      <c r="T1447" s="12">
        <f>IF(Data_Extraction!E1447="",Data_Extraction!$J1447*(T$1),Data_Extraction!E1447)</f>
        <v>108.93333333333334</v>
      </c>
      <c r="U1447" s="12">
        <f>IF(Data_Extraction!F1447="",Data_Extraction!$J1447*(U$1),Data_Extraction!F1447)</f>
        <v>112.37333333333333</v>
      </c>
      <c r="V1447" s="12">
        <f>IF(Data_Extraction!G1447="",Data_Extraction!$J1447*(V$1),Data_Extraction!G1447)</f>
        <v>117</v>
      </c>
      <c r="W1447" s="12">
        <f>IF(Data_Extraction!H1447="",Data_Extraction!$J1447*(W$1),Data_Extraction!H1447)</f>
        <v>105</v>
      </c>
      <c r="X1447" s="12">
        <f>IF(Data_Extraction!I1447="",Data_Extraction!$J1447*(X$1),Data_Extraction!I1447)</f>
        <v>122</v>
      </c>
      <c r="Y1447" s="13">
        <f t="shared" si="132"/>
        <v>111.65666666666667</v>
      </c>
      <c r="Z1447" s="17" t="str">
        <f t="shared" si="136"/>
        <v>Evening</v>
      </c>
      <c r="AA1447" s="14" t="str">
        <f>VLOOKUP($N1447,'HeartRate-2022-03-21-1647950188'!$C:$G,2,0)</f>
        <v>Break</v>
      </c>
      <c r="AB1447" s="14" t="str">
        <f>VLOOKUP($N1447,'HeartRate-2022-03-21-1647950188'!$C:$G,3,0)</f>
        <v>Off Campus</v>
      </c>
      <c r="AC1447" s="14" t="str">
        <f>VLOOKUP($N1447,'HeartRate-2022-03-21-1647950188'!$C:$G,4,0)</f>
        <v>Sitting</v>
      </c>
      <c r="AD1447" s="14" t="str">
        <f>VLOOKUP($N1447,'HeartRate-2022-03-21-1647950188'!$C:$G,5,0)</f>
        <v>Technical Contexts</v>
      </c>
      <c r="AE1447">
        <f t="shared" si="137"/>
        <v>0</v>
      </c>
      <c r="AF1447" s="18">
        <v>44635</v>
      </c>
      <c r="AG1447" s="19">
        <v>0.58471064814814822</v>
      </c>
    </row>
    <row r="1448" spans="1:33" x14ac:dyDescent="0.3">
      <c r="A1448" s="5">
        <v>44635.585405092592</v>
      </c>
      <c r="B1448" t="str">
        <f>IFERROR(AVERAGEIFS('HeartRate-2022-03-21-1647950188'!$B:$B,'HeartRate-2022-03-21-1647950188'!$A:$A,Data_Extraction!B$2,'HeartRate-2022-03-21-1647950188'!$C:$C,Data_Extraction!$A1448),"")</f>
        <v/>
      </c>
      <c r="C1448" t="str">
        <f>IFERROR(AVERAGEIFS('HeartRate-2022-03-21-1647950188'!$B:$B,'HeartRate-2022-03-21-1647950188'!$A:$A,Data_Extraction!C$2,'HeartRate-2022-03-21-1647950188'!$C:$C,Data_Extraction!$A1448),"")</f>
        <v/>
      </c>
      <c r="D1448" t="str">
        <f>IFERROR(AVERAGEIFS('HeartRate-2022-03-21-1647950188'!$B:$B,'HeartRate-2022-03-21-1647950188'!$A:$A,Data_Extraction!D$2,'HeartRate-2022-03-21-1647950188'!$C:$C,Data_Extraction!$A1448),"")</f>
        <v/>
      </c>
      <c r="E1448" t="str">
        <f>IFERROR(AVERAGEIFS('HeartRate-2022-03-21-1647950188'!$B:$B,'HeartRate-2022-03-21-1647950188'!$A:$A,Data_Extraction!E$2,'HeartRate-2022-03-21-1647950188'!$C:$C,Data_Extraction!$A1448),"")</f>
        <v/>
      </c>
      <c r="F1448" t="str">
        <f>IFERROR(AVERAGEIFS('HeartRate-2022-03-21-1647950188'!$B:$B,'HeartRate-2022-03-21-1647950188'!$A:$A,Data_Extraction!F$2,'HeartRate-2022-03-21-1647950188'!$C:$C,Data_Extraction!$A1448),"")</f>
        <v/>
      </c>
      <c r="G1448">
        <f>IFERROR(AVERAGEIFS('HeartRate-2022-03-21-1647950188'!$B:$B,'HeartRate-2022-03-21-1647950188'!$A:$A,Data_Extraction!G$2,'HeartRate-2022-03-21-1647950188'!$C:$C,Data_Extraction!$A1448),"")</f>
        <v>113</v>
      </c>
      <c r="H1448">
        <f>IFERROR(AVERAGEIFS('HeartRate-2022-03-21-1647950188'!$B:$B,'HeartRate-2022-03-21-1647950188'!$A:$A,Data_Extraction!H$2,'HeartRate-2022-03-21-1647950188'!$C:$C,Data_Extraction!$A1448),"")</f>
        <v>106</v>
      </c>
      <c r="I1448">
        <f>IFERROR(AVERAGEIFS('HeartRate-2022-03-21-1647950188'!$B:$B,'HeartRate-2022-03-21-1647950188'!$A:$A,Data_Extraction!I$2,'HeartRate-2022-03-21-1647950188'!$C:$C,Data_Extraction!$A1448),"")</f>
        <v>119</v>
      </c>
      <c r="J1448" s="8">
        <f t="shared" si="133"/>
        <v>112.66666666666667</v>
      </c>
      <c r="N1448" s="11">
        <f>Data_Extraction!A1448</f>
        <v>44635.585405092592</v>
      </c>
      <c r="O1448" s="15">
        <f t="shared" si="134"/>
        <v>44635</v>
      </c>
      <c r="P1448" s="16">
        <f t="shared" si="135"/>
        <v>0.58540509259259255</v>
      </c>
      <c r="Q1448" s="12">
        <f>IF(Data_Extraction!B1448="",Data_Extraction!$J1448*(Q$1),Data_Extraction!B1448)</f>
        <v>101.4</v>
      </c>
      <c r="R1448" s="12">
        <f>IF(Data_Extraction!C1448="",Data_Extraction!$J1448*(R$1),Data_Extraction!C1448)</f>
        <v>103.65333333333334</v>
      </c>
      <c r="S1448" s="12">
        <f>IF(Data_Extraction!D1448="",Data_Extraction!$J1448*(S$1),Data_Extraction!D1448)</f>
        <v>117.17333333333335</v>
      </c>
      <c r="T1448" s="12">
        <f>IF(Data_Extraction!E1448="",Data_Extraction!$J1448*(T$1),Data_Extraction!E1448)</f>
        <v>107.03333333333333</v>
      </c>
      <c r="U1448" s="12">
        <f>IF(Data_Extraction!F1448="",Data_Extraction!$J1448*(U$1),Data_Extraction!F1448)</f>
        <v>110.41333333333334</v>
      </c>
      <c r="V1448" s="12">
        <f>IF(Data_Extraction!G1448="",Data_Extraction!$J1448*(V$1),Data_Extraction!G1448)</f>
        <v>113</v>
      </c>
      <c r="W1448" s="12">
        <f>IF(Data_Extraction!H1448="",Data_Extraction!$J1448*(W$1),Data_Extraction!H1448)</f>
        <v>106</v>
      </c>
      <c r="X1448" s="12">
        <f>IF(Data_Extraction!I1448="",Data_Extraction!$J1448*(X$1),Data_Extraction!I1448)</f>
        <v>119</v>
      </c>
      <c r="Y1448" s="13">
        <f t="shared" si="132"/>
        <v>109.70916666666666</v>
      </c>
      <c r="Z1448" s="17" t="str">
        <f t="shared" si="136"/>
        <v>Evening</v>
      </c>
      <c r="AA1448" s="14" t="str">
        <f>VLOOKUP($N1448,'HeartRate-2022-03-21-1647950188'!$C:$G,2,0)</f>
        <v>Break</v>
      </c>
      <c r="AB1448" s="14" t="str">
        <f>VLOOKUP($N1448,'HeartRate-2022-03-21-1647950188'!$C:$G,3,0)</f>
        <v>Off Campus</v>
      </c>
      <c r="AC1448" s="14" t="str">
        <f>VLOOKUP($N1448,'HeartRate-2022-03-21-1647950188'!$C:$G,4,0)</f>
        <v>Sitting</v>
      </c>
      <c r="AD1448" s="14" t="str">
        <f>VLOOKUP($N1448,'HeartRate-2022-03-21-1647950188'!$C:$G,5,0)</f>
        <v>Technical Contexts</v>
      </c>
      <c r="AE1448">
        <f t="shared" si="137"/>
        <v>0</v>
      </c>
      <c r="AF1448" s="18">
        <v>44635</v>
      </c>
      <c r="AG1448" s="19">
        <v>0.58540509259259255</v>
      </c>
    </row>
    <row r="1449" spans="1:33" x14ac:dyDescent="0.3">
      <c r="A1449" s="5">
        <v>44635.585729166669</v>
      </c>
      <c r="B1449" t="str">
        <f>IFERROR(AVERAGEIFS('HeartRate-2022-03-21-1647950188'!$B:$B,'HeartRate-2022-03-21-1647950188'!$A:$A,Data_Extraction!B$2,'HeartRate-2022-03-21-1647950188'!$C:$C,Data_Extraction!$A1449),"")</f>
        <v/>
      </c>
      <c r="C1449" t="str">
        <f>IFERROR(AVERAGEIFS('HeartRate-2022-03-21-1647950188'!$B:$B,'HeartRate-2022-03-21-1647950188'!$A:$A,Data_Extraction!C$2,'HeartRate-2022-03-21-1647950188'!$C:$C,Data_Extraction!$A1449),"")</f>
        <v/>
      </c>
      <c r="D1449" t="str">
        <f>IFERROR(AVERAGEIFS('HeartRate-2022-03-21-1647950188'!$B:$B,'HeartRate-2022-03-21-1647950188'!$A:$A,Data_Extraction!D$2,'HeartRate-2022-03-21-1647950188'!$C:$C,Data_Extraction!$A1449),"")</f>
        <v/>
      </c>
      <c r="E1449" t="str">
        <f>IFERROR(AVERAGEIFS('HeartRate-2022-03-21-1647950188'!$B:$B,'HeartRate-2022-03-21-1647950188'!$A:$A,Data_Extraction!E$2,'HeartRate-2022-03-21-1647950188'!$C:$C,Data_Extraction!$A1449),"")</f>
        <v/>
      </c>
      <c r="F1449" t="str">
        <f>IFERROR(AVERAGEIFS('HeartRate-2022-03-21-1647950188'!$B:$B,'HeartRate-2022-03-21-1647950188'!$A:$A,Data_Extraction!F$2,'HeartRate-2022-03-21-1647950188'!$C:$C,Data_Extraction!$A1449),"")</f>
        <v/>
      </c>
      <c r="G1449" t="str">
        <f>IFERROR(AVERAGEIFS('HeartRate-2022-03-21-1647950188'!$B:$B,'HeartRate-2022-03-21-1647950188'!$A:$A,Data_Extraction!G$2,'HeartRate-2022-03-21-1647950188'!$C:$C,Data_Extraction!$A1449),"")</f>
        <v/>
      </c>
      <c r="H1449">
        <f>IFERROR(AVERAGEIFS('HeartRate-2022-03-21-1647950188'!$B:$B,'HeartRate-2022-03-21-1647950188'!$A:$A,Data_Extraction!H$2,'HeartRate-2022-03-21-1647950188'!$C:$C,Data_Extraction!$A1449),"")</f>
        <v>104</v>
      </c>
      <c r="I1449" t="str">
        <f>IFERROR(AVERAGEIFS('HeartRate-2022-03-21-1647950188'!$B:$B,'HeartRate-2022-03-21-1647950188'!$A:$A,Data_Extraction!I$2,'HeartRate-2022-03-21-1647950188'!$C:$C,Data_Extraction!$A1449),"")</f>
        <v/>
      </c>
      <c r="J1449" s="8">
        <f t="shared" si="133"/>
        <v>104</v>
      </c>
      <c r="N1449" s="11">
        <f>Data_Extraction!A1449</f>
        <v>44635.585729166669</v>
      </c>
      <c r="O1449" s="15">
        <f t="shared" si="134"/>
        <v>44635</v>
      </c>
      <c r="P1449" s="16">
        <f t="shared" si="135"/>
        <v>0.58572916666666663</v>
      </c>
      <c r="Q1449" s="12">
        <f>IF(Data_Extraction!B1449="",Data_Extraction!$J1449*(Q$1),Data_Extraction!B1449)</f>
        <v>93.600000000000009</v>
      </c>
      <c r="R1449" s="12">
        <f>IF(Data_Extraction!C1449="",Data_Extraction!$J1449*(R$1),Data_Extraction!C1449)</f>
        <v>95.68</v>
      </c>
      <c r="S1449" s="12">
        <f>IF(Data_Extraction!D1449="",Data_Extraction!$J1449*(S$1),Data_Extraction!D1449)</f>
        <v>108.16</v>
      </c>
      <c r="T1449" s="12">
        <f>IF(Data_Extraction!E1449="",Data_Extraction!$J1449*(T$1),Data_Extraction!E1449)</f>
        <v>98.8</v>
      </c>
      <c r="U1449" s="12">
        <f>IF(Data_Extraction!F1449="",Data_Extraction!$J1449*(U$1),Data_Extraction!F1449)</f>
        <v>101.92</v>
      </c>
      <c r="V1449" s="12">
        <f>IF(Data_Extraction!G1449="",Data_Extraction!$J1449*(V$1),Data_Extraction!G1449)</f>
        <v>94.64</v>
      </c>
      <c r="W1449" s="12">
        <f>IF(Data_Extraction!H1449="",Data_Extraction!$J1449*(W$1),Data_Extraction!H1449)</f>
        <v>104</v>
      </c>
      <c r="X1449" s="12">
        <f>IF(Data_Extraction!I1449="",Data_Extraction!$J1449*(X$1),Data_Extraction!I1449)</f>
        <v>100.88</v>
      </c>
      <c r="Y1449" s="13">
        <f t="shared" si="132"/>
        <v>99.710000000000008</v>
      </c>
      <c r="Z1449" s="17" t="str">
        <f t="shared" si="136"/>
        <v>Evening</v>
      </c>
      <c r="AA1449" s="14" t="str">
        <f>VLOOKUP($N1449,'HeartRate-2022-03-21-1647950188'!$C:$G,2,0)</f>
        <v>Break</v>
      </c>
      <c r="AB1449" s="14" t="str">
        <f>VLOOKUP($N1449,'HeartRate-2022-03-21-1647950188'!$C:$G,3,0)</f>
        <v>Off Campus</v>
      </c>
      <c r="AC1449" s="14" t="str">
        <f>VLOOKUP($N1449,'HeartRate-2022-03-21-1647950188'!$C:$G,4,0)</f>
        <v>Sitting</v>
      </c>
      <c r="AD1449" s="14" t="str">
        <f>VLOOKUP($N1449,'HeartRate-2022-03-21-1647950188'!$C:$G,5,0)</f>
        <v>Technical Contexts</v>
      </c>
      <c r="AE1449">
        <f t="shared" si="137"/>
        <v>0</v>
      </c>
      <c r="AF1449" s="18">
        <v>44635</v>
      </c>
      <c r="AG1449" s="19">
        <v>0.58572916666666663</v>
      </c>
    </row>
    <row r="1450" spans="1:33" x14ac:dyDescent="0.3">
      <c r="A1450" s="5">
        <v>44635.586099537039</v>
      </c>
      <c r="B1450" t="str">
        <f>IFERROR(AVERAGEIFS('HeartRate-2022-03-21-1647950188'!$B:$B,'HeartRate-2022-03-21-1647950188'!$A:$A,Data_Extraction!B$2,'HeartRate-2022-03-21-1647950188'!$C:$C,Data_Extraction!$A1450),"")</f>
        <v/>
      </c>
      <c r="C1450" t="str">
        <f>IFERROR(AVERAGEIFS('HeartRate-2022-03-21-1647950188'!$B:$B,'HeartRate-2022-03-21-1647950188'!$A:$A,Data_Extraction!C$2,'HeartRate-2022-03-21-1647950188'!$C:$C,Data_Extraction!$A1450),"")</f>
        <v/>
      </c>
      <c r="D1450" t="str">
        <f>IFERROR(AVERAGEIFS('HeartRate-2022-03-21-1647950188'!$B:$B,'HeartRate-2022-03-21-1647950188'!$A:$A,Data_Extraction!D$2,'HeartRate-2022-03-21-1647950188'!$C:$C,Data_Extraction!$A1450),"")</f>
        <v/>
      </c>
      <c r="E1450" t="str">
        <f>IFERROR(AVERAGEIFS('HeartRate-2022-03-21-1647950188'!$B:$B,'HeartRate-2022-03-21-1647950188'!$A:$A,Data_Extraction!E$2,'HeartRate-2022-03-21-1647950188'!$C:$C,Data_Extraction!$A1450),"")</f>
        <v/>
      </c>
      <c r="F1450" t="str">
        <f>IFERROR(AVERAGEIFS('HeartRate-2022-03-21-1647950188'!$B:$B,'HeartRate-2022-03-21-1647950188'!$A:$A,Data_Extraction!F$2,'HeartRate-2022-03-21-1647950188'!$C:$C,Data_Extraction!$A1450),"")</f>
        <v/>
      </c>
      <c r="G1450">
        <f>IFERROR(AVERAGEIFS('HeartRate-2022-03-21-1647950188'!$B:$B,'HeartRate-2022-03-21-1647950188'!$A:$A,Data_Extraction!G$2,'HeartRate-2022-03-21-1647950188'!$C:$C,Data_Extraction!$A1450),"")</f>
        <v>114</v>
      </c>
      <c r="H1450">
        <f>IFERROR(AVERAGEIFS('HeartRate-2022-03-21-1647950188'!$B:$B,'HeartRate-2022-03-21-1647950188'!$A:$A,Data_Extraction!H$2,'HeartRate-2022-03-21-1647950188'!$C:$C,Data_Extraction!$A1450),"")</f>
        <v>103</v>
      </c>
      <c r="I1450">
        <f>IFERROR(AVERAGEIFS('HeartRate-2022-03-21-1647950188'!$B:$B,'HeartRate-2022-03-21-1647950188'!$A:$A,Data_Extraction!I$2,'HeartRate-2022-03-21-1647950188'!$C:$C,Data_Extraction!$A1450),"")</f>
        <v>110</v>
      </c>
      <c r="J1450" s="8">
        <f t="shared" si="133"/>
        <v>109</v>
      </c>
      <c r="N1450" s="11">
        <f>Data_Extraction!A1450</f>
        <v>44635.586099537039</v>
      </c>
      <c r="O1450" s="15">
        <f t="shared" si="134"/>
        <v>44635</v>
      </c>
      <c r="P1450" s="16">
        <f t="shared" si="135"/>
        <v>0.5860995370370371</v>
      </c>
      <c r="Q1450" s="12">
        <f>IF(Data_Extraction!B1450="",Data_Extraction!$J1450*(Q$1),Data_Extraction!B1450)</f>
        <v>98.100000000000009</v>
      </c>
      <c r="R1450" s="12">
        <f>IF(Data_Extraction!C1450="",Data_Extraction!$J1450*(R$1),Data_Extraction!C1450)</f>
        <v>100.28</v>
      </c>
      <c r="S1450" s="12">
        <f>IF(Data_Extraction!D1450="",Data_Extraction!$J1450*(S$1),Data_Extraction!D1450)</f>
        <v>113.36</v>
      </c>
      <c r="T1450" s="12">
        <f>IF(Data_Extraction!E1450="",Data_Extraction!$J1450*(T$1),Data_Extraction!E1450)</f>
        <v>103.55</v>
      </c>
      <c r="U1450" s="12">
        <f>IF(Data_Extraction!F1450="",Data_Extraction!$J1450*(U$1),Data_Extraction!F1450)</f>
        <v>106.82</v>
      </c>
      <c r="V1450" s="12">
        <f>IF(Data_Extraction!G1450="",Data_Extraction!$J1450*(V$1),Data_Extraction!G1450)</f>
        <v>114</v>
      </c>
      <c r="W1450" s="12">
        <f>IF(Data_Extraction!H1450="",Data_Extraction!$J1450*(W$1),Data_Extraction!H1450)</f>
        <v>103</v>
      </c>
      <c r="X1450" s="12">
        <f>IF(Data_Extraction!I1450="",Data_Extraction!$J1450*(X$1),Data_Extraction!I1450)</f>
        <v>110</v>
      </c>
      <c r="Y1450" s="13">
        <f t="shared" si="132"/>
        <v>106.13875</v>
      </c>
      <c r="Z1450" s="17" t="str">
        <f t="shared" si="136"/>
        <v>Evening</v>
      </c>
      <c r="AA1450" s="14" t="str">
        <f>VLOOKUP($N1450,'HeartRate-2022-03-21-1647950188'!$C:$G,2,0)</f>
        <v>Break</v>
      </c>
      <c r="AB1450" s="14" t="str">
        <f>VLOOKUP($N1450,'HeartRate-2022-03-21-1647950188'!$C:$G,3,0)</f>
        <v>Off Campus</v>
      </c>
      <c r="AC1450" s="14" t="str">
        <f>VLOOKUP($N1450,'HeartRate-2022-03-21-1647950188'!$C:$G,4,0)</f>
        <v>Sitting</v>
      </c>
      <c r="AD1450" s="14" t="str">
        <f>VLOOKUP($N1450,'HeartRate-2022-03-21-1647950188'!$C:$G,5,0)</f>
        <v>Technical Contexts</v>
      </c>
      <c r="AE1450">
        <f t="shared" si="137"/>
        <v>0</v>
      </c>
      <c r="AF1450" s="18">
        <v>44635</v>
      </c>
      <c r="AG1450" s="19">
        <v>0.5860995370370371</v>
      </c>
    </row>
    <row r="1451" spans="1:33" x14ac:dyDescent="0.3">
      <c r="A1451" s="5">
        <v>44635.586793981478</v>
      </c>
      <c r="B1451" t="str">
        <f>IFERROR(AVERAGEIFS('HeartRate-2022-03-21-1647950188'!$B:$B,'HeartRate-2022-03-21-1647950188'!$A:$A,Data_Extraction!B$2,'HeartRate-2022-03-21-1647950188'!$C:$C,Data_Extraction!$A1451),"")</f>
        <v/>
      </c>
      <c r="C1451" t="str">
        <f>IFERROR(AVERAGEIFS('HeartRate-2022-03-21-1647950188'!$B:$B,'HeartRate-2022-03-21-1647950188'!$A:$A,Data_Extraction!C$2,'HeartRate-2022-03-21-1647950188'!$C:$C,Data_Extraction!$A1451),"")</f>
        <v/>
      </c>
      <c r="D1451" t="str">
        <f>IFERROR(AVERAGEIFS('HeartRate-2022-03-21-1647950188'!$B:$B,'HeartRate-2022-03-21-1647950188'!$A:$A,Data_Extraction!D$2,'HeartRate-2022-03-21-1647950188'!$C:$C,Data_Extraction!$A1451),"")</f>
        <v/>
      </c>
      <c r="E1451" t="str">
        <f>IFERROR(AVERAGEIFS('HeartRate-2022-03-21-1647950188'!$B:$B,'HeartRate-2022-03-21-1647950188'!$A:$A,Data_Extraction!E$2,'HeartRate-2022-03-21-1647950188'!$C:$C,Data_Extraction!$A1451),"")</f>
        <v/>
      </c>
      <c r="F1451" t="str">
        <f>IFERROR(AVERAGEIFS('HeartRate-2022-03-21-1647950188'!$B:$B,'HeartRate-2022-03-21-1647950188'!$A:$A,Data_Extraction!F$2,'HeartRate-2022-03-21-1647950188'!$C:$C,Data_Extraction!$A1451),"")</f>
        <v/>
      </c>
      <c r="G1451">
        <f>IFERROR(AVERAGEIFS('HeartRate-2022-03-21-1647950188'!$B:$B,'HeartRate-2022-03-21-1647950188'!$A:$A,Data_Extraction!G$2,'HeartRate-2022-03-21-1647950188'!$C:$C,Data_Extraction!$A1451),"")</f>
        <v>113</v>
      </c>
      <c r="H1451">
        <f>IFERROR(AVERAGEIFS('HeartRate-2022-03-21-1647950188'!$B:$B,'HeartRate-2022-03-21-1647950188'!$A:$A,Data_Extraction!H$2,'HeartRate-2022-03-21-1647950188'!$C:$C,Data_Extraction!$A1451),"")</f>
        <v>112</v>
      </c>
      <c r="I1451">
        <f>IFERROR(AVERAGEIFS('HeartRate-2022-03-21-1647950188'!$B:$B,'HeartRate-2022-03-21-1647950188'!$A:$A,Data_Extraction!I$2,'HeartRate-2022-03-21-1647950188'!$C:$C,Data_Extraction!$A1451),"")</f>
        <v>105</v>
      </c>
      <c r="J1451" s="8">
        <f t="shared" si="133"/>
        <v>110</v>
      </c>
      <c r="N1451" s="11">
        <f>Data_Extraction!A1451</f>
        <v>44635.586793981478</v>
      </c>
      <c r="O1451" s="15">
        <f t="shared" si="134"/>
        <v>44635</v>
      </c>
      <c r="P1451" s="16">
        <f t="shared" si="135"/>
        <v>0.58679398148148143</v>
      </c>
      <c r="Q1451" s="12">
        <f>IF(Data_Extraction!B1451="",Data_Extraction!$J1451*(Q$1),Data_Extraction!B1451)</f>
        <v>99</v>
      </c>
      <c r="R1451" s="12">
        <f>IF(Data_Extraction!C1451="",Data_Extraction!$J1451*(R$1),Data_Extraction!C1451)</f>
        <v>101.2</v>
      </c>
      <c r="S1451" s="12">
        <f>IF(Data_Extraction!D1451="",Data_Extraction!$J1451*(S$1),Data_Extraction!D1451)</f>
        <v>114.4</v>
      </c>
      <c r="T1451" s="12">
        <f>IF(Data_Extraction!E1451="",Data_Extraction!$J1451*(T$1),Data_Extraction!E1451)</f>
        <v>104.5</v>
      </c>
      <c r="U1451" s="12">
        <f>IF(Data_Extraction!F1451="",Data_Extraction!$J1451*(U$1),Data_Extraction!F1451)</f>
        <v>107.8</v>
      </c>
      <c r="V1451" s="12">
        <f>IF(Data_Extraction!G1451="",Data_Extraction!$J1451*(V$1),Data_Extraction!G1451)</f>
        <v>113</v>
      </c>
      <c r="W1451" s="12">
        <f>IF(Data_Extraction!H1451="",Data_Extraction!$J1451*(W$1),Data_Extraction!H1451)</f>
        <v>112</v>
      </c>
      <c r="X1451" s="12">
        <f>IF(Data_Extraction!I1451="",Data_Extraction!$J1451*(X$1),Data_Extraction!I1451)</f>
        <v>105</v>
      </c>
      <c r="Y1451" s="13">
        <f t="shared" si="132"/>
        <v>107.1125</v>
      </c>
      <c r="Z1451" s="17" t="str">
        <f t="shared" si="136"/>
        <v>Evening</v>
      </c>
      <c r="AA1451" s="14" t="str">
        <f>VLOOKUP($N1451,'HeartRate-2022-03-21-1647950188'!$C:$G,2,0)</f>
        <v>Break</v>
      </c>
      <c r="AB1451" s="14" t="str">
        <f>VLOOKUP($N1451,'HeartRate-2022-03-21-1647950188'!$C:$G,3,0)</f>
        <v>Off Campus</v>
      </c>
      <c r="AC1451" s="14" t="str">
        <f>VLOOKUP($N1451,'HeartRate-2022-03-21-1647950188'!$C:$G,4,0)</f>
        <v>Sitting</v>
      </c>
      <c r="AD1451" s="14" t="str">
        <f>VLOOKUP($N1451,'HeartRate-2022-03-21-1647950188'!$C:$G,5,0)</f>
        <v>Technical Contexts</v>
      </c>
      <c r="AE1451">
        <f t="shared" si="137"/>
        <v>0</v>
      </c>
      <c r="AF1451" s="18">
        <v>44635</v>
      </c>
      <c r="AG1451" s="19">
        <v>0.58679398148148143</v>
      </c>
    </row>
    <row r="1452" spans="1:33" x14ac:dyDescent="0.3">
      <c r="A1452" s="5">
        <v>44635.587407407409</v>
      </c>
      <c r="B1452" t="str">
        <f>IFERROR(AVERAGEIFS('HeartRate-2022-03-21-1647950188'!$B:$B,'HeartRate-2022-03-21-1647950188'!$A:$A,Data_Extraction!B$2,'HeartRate-2022-03-21-1647950188'!$C:$C,Data_Extraction!$A1452),"")</f>
        <v/>
      </c>
      <c r="C1452" t="str">
        <f>IFERROR(AVERAGEIFS('HeartRate-2022-03-21-1647950188'!$B:$B,'HeartRate-2022-03-21-1647950188'!$A:$A,Data_Extraction!C$2,'HeartRate-2022-03-21-1647950188'!$C:$C,Data_Extraction!$A1452),"")</f>
        <v/>
      </c>
      <c r="D1452" t="str">
        <f>IFERROR(AVERAGEIFS('HeartRate-2022-03-21-1647950188'!$B:$B,'HeartRate-2022-03-21-1647950188'!$A:$A,Data_Extraction!D$2,'HeartRate-2022-03-21-1647950188'!$C:$C,Data_Extraction!$A1452),"")</f>
        <v/>
      </c>
      <c r="E1452" t="str">
        <f>IFERROR(AVERAGEIFS('HeartRate-2022-03-21-1647950188'!$B:$B,'HeartRate-2022-03-21-1647950188'!$A:$A,Data_Extraction!E$2,'HeartRate-2022-03-21-1647950188'!$C:$C,Data_Extraction!$A1452),"")</f>
        <v/>
      </c>
      <c r="F1452" t="str">
        <f>IFERROR(AVERAGEIFS('HeartRate-2022-03-21-1647950188'!$B:$B,'HeartRate-2022-03-21-1647950188'!$A:$A,Data_Extraction!F$2,'HeartRate-2022-03-21-1647950188'!$C:$C,Data_Extraction!$A1452),"")</f>
        <v/>
      </c>
      <c r="G1452" t="str">
        <f>IFERROR(AVERAGEIFS('HeartRate-2022-03-21-1647950188'!$B:$B,'HeartRate-2022-03-21-1647950188'!$A:$A,Data_Extraction!G$2,'HeartRate-2022-03-21-1647950188'!$C:$C,Data_Extraction!$A1452),"")</f>
        <v/>
      </c>
      <c r="H1452">
        <f>IFERROR(AVERAGEIFS('HeartRate-2022-03-21-1647950188'!$B:$B,'HeartRate-2022-03-21-1647950188'!$A:$A,Data_Extraction!H$2,'HeartRate-2022-03-21-1647950188'!$C:$C,Data_Extraction!$A1452),"")</f>
        <v>105</v>
      </c>
      <c r="I1452" t="str">
        <f>IFERROR(AVERAGEIFS('HeartRate-2022-03-21-1647950188'!$B:$B,'HeartRate-2022-03-21-1647950188'!$A:$A,Data_Extraction!I$2,'HeartRate-2022-03-21-1647950188'!$C:$C,Data_Extraction!$A1452),"")</f>
        <v/>
      </c>
      <c r="J1452" s="8">
        <f t="shared" si="133"/>
        <v>105</v>
      </c>
      <c r="N1452" s="11">
        <f>Data_Extraction!A1452</f>
        <v>44635.587407407409</v>
      </c>
      <c r="O1452" s="15">
        <f t="shared" si="134"/>
        <v>44635</v>
      </c>
      <c r="P1452" s="16">
        <f t="shared" si="135"/>
        <v>0.58740740740740738</v>
      </c>
      <c r="Q1452" s="12">
        <f>IF(Data_Extraction!B1452="",Data_Extraction!$J1452*(Q$1),Data_Extraction!B1452)</f>
        <v>94.5</v>
      </c>
      <c r="R1452" s="12">
        <f>IF(Data_Extraction!C1452="",Data_Extraction!$J1452*(R$1),Data_Extraction!C1452)</f>
        <v>96.600000000000009</v>
      </c>
      <c r="S1452" s="12">
        <f>IF(Data_Extraction!D1452="",Data_Extraction!$J1452*(S$1),Data_Extraction!D1452)</f>
        <v>109.2</v>
      </c>
      <c r="T1452" s="12">
        <f>IF(Data_Extraction!E1452="",Data_Extraction!$J1452*(T$1),Data_Extraction!E1452)</f>
        <v>99.75</v>
      </c>
      <c r="U1452" s="12">
        <f>IF(Data_Extraction!F1452="",Data_Extraction!$J1452*(U$1),Data_Extraction!F1452)</f>
        <v>102.89999999999999</v>
      </c>
      <c r="V1452" s="12">
        <f>IF(Data_Extraction!G1452="",Data_Extraction!$J1452*(V$1),Data_Extraction!G1452)</f>
        <v>95.55</v>
      </c>
      <c r="W1452" s="12">
        <f>IF(Data_Extraction!H1452="",Data_Extraction!$J1452*(W$1),Data_Extraction!H1452)</f>
        <v>105</v>
      </c>
      <c r="X1452" s="12">
        <f>IF(Data_Extraction!I1452="",Data_Extraction!$J1452*(X$1),Data_Extraction!I1452)</f>
        <v>101.85</v>
      </c>
      <c r="Y1452" s="13">
        <f t="shared" si="132"/>
        <v>100.66875</v>
      </c>
      <c r="Z1452" s="17" t="str">
        <f t="shared" si="136"/>
        <v>Evening</v>
      </c>
      <c r="AA1452" s="14" t="str">
        <f>VLOOKUP($N1452,'HeartRate-2022-03-21-1647950188'!$C:$G,2,0)</f>
        <v>Break</v>
      </c>
      <c r="AB1452" s="14" t="str">
        <f>VLOOKUP($N1452,'HeartRate-2022-03-21-1647950188'!$C:$G,3,0)</f>
        <v>Off Campus</v>
      </c>
      <c r="AC1452" s="14" t="str">
        <f>VLOOKUP($N1452,'HeartRate-2022-03-21-1647950188'!$C:$G,4,0)</f>
        <v>Sitting</v>
      </c>
      <c r="AD1452" s="14" t="str">
        <f>VLOOKUP($N1452,'HeartRate-2022-03-21-1647950188'!$C:$G,5,0)</f>
        <v>Technical Contexts</v>
      </c>
      <c r="AE1452">
        <f t="shared" si="137"/>
        <v>0</v>
      </c>
      <c r="AF1452" s="18">
        <v>44635</v>
      </c>
      <c r="AG1452" s="19">
        <v>0.58740740740740738</v>
      </c>
    </row>
    <row r="1453" spans="1:33" x14ac:dyDescent="0.3">
      <c r="A1453" s="5">
        <v>44635.587488425925</v>
      </c>
      <c r="B1453" t="str">
        <f>IFERROR(AVERAGEIFS('HeartRate-2022-03-21-1647950188'!$B:$B,'HeartRate-2022-03-21-1647950188'!$A:$A,Data_Extraction!B$2,'HeartRate-2022-03-21-1647950188'!$C:$C,Data_Extraction!$A1453),"")</f>
        <v/>
      </c>
      <c r="C1453" t="str">
        <f>IFERROR(AVERAGEIFS('HeartRate-2022-03-21-1647950188'!$B:$B,'HeartRate-2022-03-21-1647950188'!$A:$A,Data_Extraction!C$2,'HeartRate-2022-03-21-1647950188'!$C:$C,Data_Extraction!$A1453),"")</f>
        <v/>
      </c>
      <c r="D1453" t="str">
        <f>IFERROR(AVERAGEIFS('HeartRate-2022-03-21-1647950188'!$B:$B,'HeartRate-2022-03-21-1647950188'!$A:$A,Data_Extraction!D$2,'HeartRate-2022-03-21-1647950188'!$C:$C,Data_Extraction!$A1453),"")</f>
        <v/>
      </c>
      <c r="E1453" t="str">
        <f>IFERROR(AVERAGEIFS('HeartRate-2022-03-21-1647950188'!$B:$B,'HeartRate-2022-03-21-1647950188'!$A:$A,Data_Extraction!E$2,'HeartRate-2022-03-21-1647950188'!$C:$C,Data_Extraction!$A1453),"")</f>
        <v/>
      </c>
      <c r="F1453" t="str">
        <f>IFERROR(AVERAGEIFS('HeartRate-2022-03-21-1647950188'!$B:$B,'HeartRate-2022-03-21-1647950188'!$A:$A,Data_Extraction!F$2,'HeartRate-2022-03-21-1647950188'!$C:$C,Data_Extraction!$A1453),"")</f>
        <v/>
      </c>
      <c r="G1453">
        <f>IFERROR(AVERAGEIFS('HeartRate-2022-03-21-1647950188'!$B:$B,'HeartRate-2022-03-21-1647950188'!$A:$A,Data_Extraction!G$2,'HeartRate-2022-03-21-1647950188'!$C:$C,Data_Extraction!$A1453),"")</f>
        <v>114</v>
      </c>
      <c r="H1453">
        <f>IFERROR(AVERAGEIFS('HeartRate-2022-03-21-1647950188'!$B:$B,'HeartRate-2022-03-21-1647950188'!$A:$A,Data_Extraction!H$2,'HeartRate-2022-03-21-1647950188'!$C:$C,Data_Extraction!$A1453),"")</f>
        <v>105</v>
      </c>
      <c r="I1453">
        <f>IFERROR(AVERAGEIFS('HeartRate-2022-03-21-1647950188'!$B:$B,'HeartRate-2022-03-21-1647950188'!$A:$A,Data_Extraction!I$2,'HeartRate-2022-03-21-1647950188'!$C:$C,Data_Extraction!$A1453),"")</f>
        <v>89</v>
      </c>
      <c r="J1453" s="8">
        <f t="shared" si="133"/>
        <v>102.66666666666667</v>
      </c>
      <c r="N1453" s="11">
        <f>Data_Extraction!A1453</f>
        <v>44635.587488425925</v>
      </c>
      <c r="O1453" s="15">
        <f t="shared" si="134"/>
        <v>44635</v>
      </c>
      <c r="P1453" s="16">
        <f t="shared" si="135"/>
        <v>0.58748842592592598</v>
      </c>
      <c r="Q1453" s="12">
        <f>IF(Data_Extraction!B1453="",Data_Extraction!$J1453*(Q$1),Data_Extraction!B1453)</f>
        <v>92.4</v>
      </c>
      <c r="R1453" s="12">
        <f>IF(Data_Extraction!C1453="",Data_Extraction!$J1453*(R$1),Data_Extraction!C1453)</f>
        <v>94.453333333333347</v>
      </c>
      <c r="S1453" s="12">
        <f>IF(Data_Extraction!D1453="",Data_Extraction!$J1453*(S$1),Data_Extraction!D1453)</f>
        <v>106.77333333333334</v>
      </c>
      <c r="T1453" s="12">
        <f>IF(Data_Extraction!E1453="",Data_Extraction!$J1453*(T$1),Data_Extraction!E1453)</f>
        <v>97.533333333333331</v>
      </c>
      <c r="U1453" s="12">
        <f>IF(Data_Extraction!F1453="",Data_Extraction!$J1453*(U$1),Data_Extraction!F1453)</f>
        <v>100.61333333333333</v>
      </c>
      <c r="V1453" s="12">
        <f>IF(Data_Extraction!G1453="",Data_Extraction!$J1453*(V$1),Data_Extraction!G1453)</f>
        <v>114</v>
      </c>
      <c r="W1453" s="12">
        <f>IF(Data_Extraction!H1453="",Data_Extraction!$J1453*(W$1),Data_Extraction!H1453)</f>
        <v>105</v>
      </c>
      <c r="X1453" s="12">
        <f>IF(Data_Extraction!I1453="",Data_Extraction!$J1453*(X$1),Data_Extraction!I1453)</f>
        <v>89</v>
      </c>
      <c r="Y1453" s="13">
        <f t="shared" si="132"/>
        <v>99.971666666666664</v>
      </c>
      <c r="Z1453" s="17" t="str">
        <f t="shared" si="136"/>
        <v>Evening</v>
      </c>
      <c r="AA1453" s="14" t="str">
        <f>VLOOKUP($N1453,'HeartRate-2022-03-21-1647950188'!$C:$G,2,0)</f>
        <v>Break</v>
      </c>
      <c r="AB1453" s="14" t="str">
        <f>VLOOKUP($N1453,'HeartRate-2022-03-21-1647950188'!$C:$G,3,0)</f>
        <v>Off Campus</v>
      </c>
      <c r="AC1453" s="14" t="str">
        <f>VLOOKUP($N1453,'HeartRate-2022-03-21-1647950188'!$C:$G,4,0)</f>
        <v>Sitting</v>
      </c>
      <c r="AD1453" s="14" t="str">
        <f>VLOOKUP($N1453,'HeartRate-2022-03-21-1647950188'!$C:$G,5,0)</f>
        <v>Technical Contexts</v>
      </c>
      <c r="AE1453">
        <f t="shared" si="137"/>
        <v>0</v>
      </c>
      <c r="AF1453" s="18">
        <v>44635</v>
      </c>
      <c r="AG1453" s="19">
        <v>0.58748842592592598</v>
      </c>
    </row>
    <row r="1454" spans="1:33" x14ac:dyDescent="0.3">
      <c r="A1454" s="5">
        <v>44635.587500000001</v>
      </c>
      <c r="B1454">
        <f>IFERROR(AVERAGEIFS('HeartRate-2022-03-21-1647950188'!$B:$B,'HeartRate-2022-03-21-1647950188'!$A:$A,Data_Extraction!B$2,'HeartRate-2022-03-21-1647950188'!$C:$C,Data_Extraction!$A1454),"")</f>
        <v>105</v>
      </c>
      <c r="C1454" t="str">
        <f>IFERROR(AVERAGEIFS('HeartRate-2022-03-21-1647950188'!$B:$B,'HeartRate-2022-03-21-1647950188'!$A:$A,Data_Extraction!C$2,'HeartRate-2022-03-21-1647950188'!$C:$C,Data_Extraction!$A1454),"")</f>
        <v/>
      </c>
      <c r="D1454" t="str">
        <f>IFERROR(AVERAGEIFS('HeartRate-2022-03-21-1647950188'!$B:$B,'HeartRate-2022-03-21-1647950188'!$A:$A,Data_Extraction!D$2,'HeartRate-2022-03-21-1647950188'!$C:$C,Data_Extraction!$A1454),"")</f>
        <v/>
      </c>
      <c r="E1454" t="str">
        <f>IFERROR(AVERAGEIFS('HeartRate-2022-03-21-1647950188'!$B:$B,'HeartRate-2022-03-21-1647950188'!$A:$A,Data_Extraction!E$2,'HeartRate-2022-03-21-1647950188'!$C:$C,Data_Extraction!$A1454),"")</f>
        <v/>
      </c>
      <c r="F1454" t="str">
        <f>IFERROR(AVERAGEIFS('HeartRate-2022-03-21-1647950188'!$B:$B,'HeartRate-2022-03-21-1647950188'!$A:$A,Data_Extraction!F$2,'HeartRate-2022-03-21-1647950188'!$C:$C,Data_Extraction!$A1454),"")</f>
        <v/>
      </c>
      <c r="G1454" t="str">
        <f>IFERROR(AVERAGEIFS('HeartRate-2022-03-21-1647950188'!$B:$B,'HeartRate-2022-03-21-1647950188'!$A:$A,Data_Extraction!G$2,'HeartRate-2022-03-21-1647950188'!$C:$C,Data_Extraction!$A1454),"")</f>
        <v/>
      </c>
      <c r="H1454" t="str">
        <f>IFERROR(AVERAGEIFS('HeartRate-2022-03-21-1647950188'!$B:$B,'HeartRate-2022-03-21-1647950188'!$A:$A,Data_Extraction!H$2,'HeartRate-2022-03-21-1647950188'!$C:$C,Data_Extraction!$A1454),"")</f>
        <v/>
      </c>
      <c r="I1454" t="str">
        <f>IFERROR(AVERAGEIFS('HeartRate-2022-03-21-1647950188'!$B:$B,'HeartRate-2022-03-21-1647950188'!$A:$A,Data_Extraction!I$2,'HeartRate-2022-03-21-1647950188'!$C:$C,Data_Extraction!$A1454),"")</f>
        <v/>
      </c>
      <c r="J1454" s="8">
        <f t="shared" si="133"/>
        <v>105</v>
      </c>
      <c r="N1454" s="11">
        <f>Data_Extraction!A1454</f>
        <v>44635.587500000001</v>
      </c>
      <c r="O1454" s="15">
        <f t="shared" si="134"/>
        <v>44635</v>
      </c>
      <c r="P1454" s="16">
        <f t="shared" si="135"/>
        <v>0.58750000000000002</v>
      </c>
      <c r="Q1454" s="12">
        <f>IF(Data_Extraction!B1454="",Data_Extraction!$J1454*(Q$1),Data_Extraction!B1454)</f>
        <v>105</v>
      </c>
      <c r="R1454" s="12">
        <f>IF(Data_Extraction!C1454="",Data_Extraction!$J1454*(R$1),Data_Extraction!C1454)</f>
        <v>96.600000000000009</v>
      </c>
      <c r="S1454" s="12">
        <f>IF(Data_Extraction!D1454="",Data_Extraction!$J1454*(S$1),Data_Extraction!D1454)</f>
        <v>109.2</v>
      </c>
      <c r="T1454" s="12">
        <f>IF(Data_Extraction!E1454="",Data_Extraction!$J1454*(T$1),Data_Extraction!E1454)</f>
        <v>99.75</v>
      </c>
      <c r="U1454" s="12">
        <f>IF(Data_Extraction!F1454="",Data_Extraction!$J1454*(U$1),Data_Extraction!F1454)</f>
        <v>102.89999999999999</v>
      </c>
      <c r="V1454" s="12">
        <f>IF(Data_Extraction!G1454="",Data_Extraction!$J1454*(V$1),Data_Extraction!G1454)</f>
        <v>95.55</v>
      </c>
      <c r="W1454" s="12">
        <f>IF(Data_Extraction!H1454="",Data_Extraction!$J1454*(W$1),Data_Extraction!H1454)</f>
        <v>112.35000000000001</v>
      </c>
      <c r="X1454" s="12">
        <f>IF(Data_Extraction!I1454="",Data_Extraction!$J1454*(X$1),Data_Extraction!I1454)</f>
        <v>101.85</v>
      </c>
      <c r="Y1454" s="13">
        <f t="shared" si="132"/>
        <v>102.9</v>
      </c>
      <c r="Z1454" s="17" t="str">
        <f t="shared" si="136"/>
        <v>Evening</v>
      </c>
      <c r="AA1454" s="14" t="str">
        <f>VLOOKUP($N1454,'HeartRate-2022-03-21-1647950188'!$C:$G,2,0)</f>
        <v>Break</v>
      </c>
      <c r="AB1454" s="14" t="str">
        <f>VLOOKUP($N1454,'HeartRate-2022-03-21-1647950188'!$C:$G,3,0)</f>
        <v>Off Campus</v>
      </c>
      <c r="AC1454" s="14" t="str">
        <f>VLOOKUP($N1454,'HeartRate-2022-03-21-1647950188'!$C:$G,4,0)</f>
        <v>Sitting</v>
      </c>
      <c r="AD1454" s="14" t="str">
        <f>VLOOKUP($N1454,'HeartRate-2022-03-21-1647950188'!$C:$G,5,0)</f>
        <v>Technical Contexts</v>
      </c>
      <c r="AE1454">
        <f t="shared" si="137"/>
        <v>0</v>
      </c>
      <c r="AF1454" s="18">
        <v>44635</v>
      </c>
      <c r="AG1454" s="19">
        <v>0.58750000000000002</v>
      </c>
    </row>
    <row r="1455" spans="1:33" x14ac:dyDescent="0.3">
      <c r="A1455" s="5">
        <v>44635.58803240741</v>
      </c>
      <c r="B1455" t="str">
        <f>IFERROR(AVERAGEIFS('HeartRate-2022-03-21-1647950188'!$B:$B,'HeartRate-2022-03-21-1647950188'!$A:$A,Data_Extraction!B$2,'HeartRate-2022-03-21-1647950188'!$C:$C,Data_Extraction!$A1455),"")</f>
        <v/>
      </c>
      <c r="C1455" t="str">
        <f>IFERROR(AVERAGEIFS('HeartRate-2022-03-21-1647950188'!$B:$B,'HeartRate-2022-03-21-1647950188'!$A:$A,Data_Extraction!C$2,'HeartRate-2022-03-21-1647950188'!$C:$C,Data_Extraction!$A1455),"")</f>
        <v/>
      </c>
      <c r="D1455" t="str">
        <f>IFERROR(AVERAGEIFS('HeartRate-2022-03-21-1647950188'!$B:$B,'HeartRate-2022-03-21-1647950188'!$A:$A,Data_Extraction!D$2,'HeartRate-2022-03-21-1647950188'!$C:$C,Data_Extraction!$A1455),"")</f>
        <v/>
      </c>
      <c r="E1455" t="str">
        <f>IFERROR(AVERAGEIFS('HeartRate-2022-03-21-1647950188'!$B:$B,'HeartRate-2022-03-21-1647950188'!$A:$A,Data_Extraction!E$2,'HeartRate-2022-03-21-1647950188'!$C:$C,Data_Extraction!$A1455),"")</f>
        <v/>
      </c>
      <c r="F1455" t="str">
        <f>IFERROR(AVERAGEIFS('HeartRate-2022-03-21-1647950188'!$B:$B,'HeartRate-2022-03-21-1647950188'!$A:$A,Data_Extraction!F$2,'HeartRate-2022-03-21-1647950188'!$C:$C,Data_Extraction!$A1455),"")</f>
        <v/>
      </c>
      <c r="G1455" t="str">
        <f>IFERROR(AVERAGEIFS('HeartRate-2022-03-21-1647950188'!$B:$B,'HeartRate-2022-03-21-1647950188'!$A:$A,Data_Extraction!G$2,'HeartRate-2022-03-21-1647950188'!$C:$C,Data_Extraction!$A1455),"")</f>
        <v/>
      </c>
      <c r="H1455">
        <f>IFERROR(AVERAGEIFS('HeartRate-2022-03-21-1647950188'!$B:$B,'HeartRate-2022-03-21-1647950188'!$A:$A,Data_Extraction!H$2,'HeartRate-2022-03-21-1647950188'!$C:$C,Data_Extraction!$A1455),"")</f>
        <v>105</v>
      </c>
      <c r="I1455" t="str">
        <f>IFERROR(AVERAGEIFS('HeartRate-2022-03-21-1647950188'!$B:$B,'HeartRate-2022-03-21-1647950188'!$A:$A,Data_Extraction!I$2,'HeartRate-2022-03-21-1647950188'!$C:$C,Data_Extraction!$A1455),"")</f>
        <v/>
      </c>
      <c r="J1455" s="8">
        <f t="shared" si="133"/>
        <v>105</v>
      </c>
      <c r="N1455" s="11">
        <f>Data_Extraction!A1455</f>
        <v>44635.58803240741</v>
      </c>
      <c r="O1455" s="15">
        <f t="shared" si="134"/>
        <v>44635</v>
      </c>
      <c r="P1455" s="16">
        <f t="shared" si="135"/>
        <v>0.58803240740740736</v>
      </c>
      <c r="Q1455" s="12">
        <f>IF(Data_Extraction!B1455="",Data_Extraction!$J1455*(Q$1),Data_Extraction!B1455)</f>
        <v>94.5</v>
      </c>
      <c r="R1455" s="12">
        <f>IF(Data_Extraction!C1455="",Data_Extraction!$J1455*(R$1),Data_Extraction!C1455)</f>
        <v>96.600000000000009</v>
      </c>
      <c r="S1455" s="12">
        <f>IF(Data_Extraction!D1455="",Data_Extraction!$J1455*(S$1),Data_Extraction!D1455)</f>
        <v>109.2</v>
      </c>
      <c r="T1455" s="12">
        <f>IF(Data_Extraction!E1455="",Data_Extraction!$J1455*(T$1),Data_Extraction!E1455)</f>
        <v>99.75</v>
      </c>
      <c r="U1455" s="12">
        <f>IF(Data_Extraction!F1455="",Data_Extraction!$J1455*(U$1),Data_Extraction!F1455)</f>
        <v>102.89999999999999</v>
      </c>
      <c r="V1455" s="12">
        <f>IF(Data_Extraction!G1455="",Data_Extraction!$J1455*(V$1),Data_Extraction!G1455)</f>
        <v>95.55</v>
      </c>
      <c r="W1455" s="12">
        <f>IF(Data_Extraction!H1455="",Data_Extraction!$J1455*(W$1),Data_Extraction!H1455)</f>
        <v>105</v>
      </c>
      <c r="X1455" s="12">
        <f>IF(Data_Extraction!I1455="",Data_Extraction!$J1455*(X$1),Data_Extraction!I1455)</f>
        <v>101.85</v>
      </c>
      <c r="Y1455" s="13">
        <f t="shared" si="132"/>
        <v>100.66875</v>
      </c>
      <c r="Z1455" s="17" t="str">
        <f t="shared" si="136"/>
        <v>Evening</v>
      </c>
      <c r="AA1455" s="14" t="str">
        <f>VLOOKUP($N1455,'HeartRate-2022-03-21-1647950188'!$C:$G,2,0)</f>
        <v>Break</v>
      </c>
      <c r="AB1455" s="14" t="str">
        <f>VLOOKUP($N1455,'HeartRate-2022-03-21-1647950188'!$C:$G,3,0)</f>
        <v>Off Campus</v>
      </c>
      <c r="AC1455" s="14" t="str">
        <f>VLOOKUP($N1455,'HeartRate-2022-03-21-1647950188'!$C:$G,4,0)</f>
        <v>Sitting</v>
      </c>
      <c r="AD1455" s="14" t="str">
        <f>VLOOKUP($N1455,'HeartRate-2022-03-21-1647950188'!$C:$G,5,0)</f>
        <v>Technical Contexts</v>
      </c>
      <c r="AE1455">
        <f t="shared" si="137"/>
        <v>0</v>
      </c>
      <c r="AF1455" s="18">
        <v>44635</v>
      </c>
      <c r="AG1455" s="19">
        <v>0.58803240740740736</v>
      </c>
    </row>
    <row r="1456" spans="1:33" x14ac:dyDescent="0.3">
      <c r="A1456" s="5">
        <v>44635.588182870371</v>
      </c>
      <c r="B1456" t="str">
        <f>IFERROR(AVERAGEIFS('HeartRate-2022-03-21-1647950188'!$B:$B,'HeartRate-2022-03-21-1647950188'!$A:$A,Data_Extraction!B$2,'HeartRate-2022-03-21-1647950188'!$C:$C,Data_Extraction!$A1456),"")</f>
        <v/>
      </c>
      <c r="C1456" t="str">
        <f>IFERROR(AVERAGEIFS('HeartRate-2022-03-21-1647950188'!$B:$B,'HeartRate-2022-03-21-1647950188'!$A:$A,Data_Extraction!C$2,'HeartRate-2022-03-21-1647950188'!$C:$C,Data_Extraction!$A1456),"")</f>
        <v/>
      </c>
      <c r="D1456" t="str">
        <f>IFERROR(AVERAGEIFS('HeartRate-2022-03-21-1647950188'!$B:$B,'HeartRate-2022-03-21-1647950188'!$A:$A,Data_Extraction!D$2,'HeartRate-2022-03-21-1647950188'!$C:$C,Data_Extraction!$A1456),"")</f>
        <v/>
      </c>
      <c r="E1456" t="str">
        <f>IFERROR(AVERAGEIFS('HeartRate-2022-03-21-1647950188'!$B:$B,'HeartRate-2022-03-21-1647950188'!$A:$A,Data_Extraction!E$2,'HeartRate-2022-03-21-1647950188'!$C:$C,Data_Extraction!$A1456),"")</f>
        <v/>
      </c>
      <c r="F1456" t="str">
        <f>IFERROR(AVERAGEIFS('HeartRate-2022-03-21-1647950188'!$B:$B,'HeartRate-2022-03-21-1647950188'!$A:$A,Data_Extraction!F$2,'HeartRate-2022-03-21-1647950188'!$C:$C,Data_Extraction!$A1456),"")</f>
        <v/>
      </c>
      <c r="G1456">
        <f>IFERROR(AVERAGEIFS('HeartRate-2022-03-21-1647950188'!$B:$B,'HeartRate-2022-03-21-1647950188'!$A:$A,Data_Extraction!G$2,'HeartRate-2022-03-21-1647950188'!$C:$C,Data_Extraction!$A1456),"")</f>
        <v>113</v>
      </c>
      <c r="H1456">
        <f>IFERROR(AVERAGEIFS('HeartRate-2022-03-21-1647950188'!$B:$B,'HeartRate-2022-03-21-1647950188'!$A:$A,Data_Extraction!H$2,'HeartRate-2022-03-21-1647950188'!$C:$C,Data_Extraction!$A1456),"")</f>
        <v>105</v>
      </c>
      <c r="I1456">
        <f>IFERROR(AVERAGEIFS('HeartRate-2022-03-21-1647950188'!$B:$B,'HeartRate-2022-03-21-1647950188'!$A:$A,Data_Extraction!I$2,'HeartRate-2022-03-21-1647950188'!$C:$C,Data_Extraction!$A1456),"")</f>
        <v>89</v>
      </c>
      <c r="J1456" s="8">
        <f t="shared" si="133"/>
        <v>102.33333333333333</v>
      </c>
      <c r="N1456" s="11">
        <f>Data_Extraction!A1456</f>
        <v>44635.588182870371</v>
      </c>
      <c r="O1456" s="15">
        <f t="shared" si="134"/>
        <v>44635</v>
      </c>
      <c r="P1456" s="16">
        <f t="shared" si="135"/>
        <v>0.58818287037037031</v>
      </c>
      <c r="Q1456" s="12">
        <f>IF(Data_Extraction!B1456="",Data_Extraction!$J1456*(Q$1),Data_Extraction!B1456)</f>
        <v>92.1</v>
      </c>
      <c r="R1456" s="12">
        <f>IF(Data_Extraction!C1456="",Data_Extraction!$J1456*(R$1),Data_Extraction!C1456)</f>
        <v>94.146666666666661</v>
      </c>
      <c r="S1456" s="12">
        <f>IF(Data_Extraction!D1456="",Data_Extraction!$J1456*(S$1),Data_Extraction!D1456)</f>
        <v>106.42666666666666</v>
      </c>
      <c r="T1456" s="12">
        <f>IF(Data_Extraction!E1456="",Data_Extraction!$J1456*(T$1),Data_Extraction!E1456)</f>
        <v>97.216666666666654</v>
      </c>
      <c r="U1456" s="12">
        <f>IF(Data_Extraction!F1456="",Data_Extraction!$J1456*(U$1),Data_Extraction!F1456)</f>
        <v>100.28666666666666</v>
      </c>
      <c r="V1456" s="12">
        <f>IF(Data_Extraction!G1456="",Data_Extraction!$J1456*(V$1),Data_Extraction!G1456)</f>
        <v>113</v>
      </c>
      <c r="W1456" s="12">
        <f>IF(Data_Extraction!H1456="",Data_Extraction!$J1456*(W$1),Data_Extraction!H1456)</f>
        <v>105</v>
      </c>
      <c r="X1456" s="12">
        <f>IF(Data_Extraction!I1456="",Data_Extraction!$J1456*(X$1),Data_Extraction!I1456)</f>
        <v>89</v>
      </c>
      <c r="Y1456" s="13">
        <f t="shared" si="132"/>
        <v>99.647083333333327</v>
      </c>
      <c r="Z1456" s="17" t="str">
        <f t="shared" si="136"/>
        <v>Evening</v>
      </c>
      <c r="AA1456" s="14" t="str">
        <f>VLOOKUP($N1456,'HeartRate-2022-03-21-1647950188'!$C:$G,2,0)</f>
        <v>Break</v>
      </c>
      <c r="AB1456" s="14" t="str">
        <f>VLOOKUP($N1456,'HeartRate-2022-03-21-1647950188'!$C:$G,3,0)</f>
        <v>Off Campus</v>
      </c>
      <c r="AC1456" s="14" t="str">
        <f>VLOOKUP($N1456,'HeartRate-2022-03-21-1647950188'!$C:$G,4,0)</f>
        <v>Sitting</v>
      </c>
      <c r="AD1456" s="14" t="str">
        <f>VLOOKUP($N1456,'HeartRate-2022-03-21-1647950188'!$C:$G,5,0)</f>
        <v>Technical Contexts</v>
      </c>
      <c r="AE1456">
        <f t="shared" si="137"/>
        <v>0</v>
      </c>
      <c r="AF1456" s="18">
        <v>44635</v>
      </c>
      <c r="AG1456" s="19">
        <v>0.58818287037037031</v>
      </c>
    </row>
    <row r="1457" spans="1:33" x14ac:dyDescent="0.3">
      <c r="A1457" s="5">
        <v>44635.588287037041</v>
      </c>
      <c r="B1457" t="str">
        <f>IFERROR(AVERAGEIFS('HeartRate-2022-03-21-1647950188'!$B:$B,'HeartRate-2022-03-21-1647950188'!$A:$A,Data_Extraction!B$2,'HeartRate-2022-03-21-1647950188'!$C:$C,Data_Extraction!$A1457),"")</f>
        <v/>
      </c>
      <c r="C1457" t="str">
        <f>IFERROR(AVERAGEIFS('HeartRate-2022-03-21-1647950188'!$B:$B,'HeartRate-2022-03-21-1647950188'!$A:$A,Data_Extraction!C$2,'HeartRate-2022-03-21-1647950188'!$C:$C,Data_Extraction!$A1457),"")</f>
        <v/>
      </c>
      <c r="D1457" t="str">
        <f>IFERROR(AVERAGEIFS('HeartRate-2022-03-21-1647950188'!$B:$B,'HeartRate-2022-03-21-1647950188'!$A:$A,Data_Extraction!D$2,'HeartRate-2022-03-21-1647950188'!$C:$C,Data_Extraction!$A1457),"")</f>
        <v/>
      </c>
      <c r="E1457" t="str">
        <f>IFERROR(AVERAGEIFS('HeartRate-2022-03-21-1647950188'!$B:$B,'HeartRate-2022-03-21-1647950188'!$A:$A,Data_Extraction!E$2,'HeartRate-2022-03-21-1647950188'!$C:$C,Data_Extraction!$A1457),"")</f>
        <v/>
      </c>
      <c r="F1457" t="str">
        <f>IFERROR(AVERAGEIFS('HeartRate-2022-03-21-1647950188'!$B:$B,'HeartRate-2022-03-21-1647950188'!$A:$A,Data_Extraction!F$2,'HeartRate-2022-03-21-1647950188'!$C:$C,Data_Extraction!$A1457),"")</f>
        <v/>
      </c>
      <c r="G1457" t="str">
        <f>IFERROR(AVERAGEIFS('HeartRate-2022-03-21-1647950188'!$B:$B,'HeartRate-2022-03-21-1647950188'!$A:$A,Data_Extraction!G$2,'HeartRate-2022-03-21-1647950188'!$C:$C,Data_Extraction!$A1457),"")</f>
        <v/>
      </c>
      <c r="H1457">
        <f>IFERROR(AVERAGEIFS('HeartRate-2022-03-21-1647950188'!$B:$B,'HeartRate-2022-03-21-1647950188'!$A:$A,Data_Extraction!H$2,'HeartRate-2022-03-21-1647950188'!$C:$C,Data_Extraction!$A1457),"")</f>
        <v>106</v>
      </c>
      <c r="I1457" t="str">
        <f>IFERROR(AVERAGEIFS('HeartRate-2022-03-21-1647950188'!$B:$B,'HeartRate-2022-03-21-1647950188'!$A:$A,Data_Extraction!I$2,'HeartRate-2022-03-21-1647950188'!$C:$C,Data_Extraction!$A1457),"")</f>
        <v/>
      </c>
      <c r="J1457" s="8">
        <f t="shared" si="133"/>
        <v>106</v>
      </c>
      <c r="N1457" s="11">
        <f>Data_Extraction!A1457</f>
        <v>44635.588287037041</v>
      </c>
      <c r="O1457" s="15">
        <f t="shared" si="134"/>
        <v>44635</v>
      </c>
      <c r="P1457" s="16">
        <f t="shared" si="135"/>
        <v>0.58828703703703711</v>
      </c>
      <c r="Q1457" s="12">
        <f>IF(Data_Extraction!B1457="",Data_Extraction!$J1457*(Q$1),Data_Extraction!B1457)</f>
        <v>95.4</v>
      </c>
      <c r="R1457" s="12">
        <f>IF(Data_Extraction!C1457="",Data_Extraction!$J1457*(R$1),Data_Extraction!C1457)</f>
        <v>97.52000000000001</v>
      </c>
      <c r="S1457" s="12">
        <f>IF(Data_Extraction!D1457="",Data_Extraction!$J1457*(S$1),Data_Extraction!D1457)</f>
        <v>110.24000000000001</v>
      </c>
      <c r="T1457" s="12">
        <f>IF(Data_Extraction!E1457="",Data_Extraction!$J1457*(T$1),Data_Extraction!E1457)</f>
        <v>100.69999999999999</v>
      </c>
      <c r="U1457" s="12">
        <f>IF(Data_Extraction!F1457="",Data_Extraction!$J1457*(U$1),Data_Extraction!F1457)</f>
        <v>103.88</v>
      </c>
      <c r="V1457" s="12">
        <f>IF(Data_Extraction!G1457="",Data_Extraction!$J1457*(V$1),Data_Extraction!G1457)</f>
        <v>96.460000000000008</v>
      </c>
      <c r="W1457" s="12">
        <f>IF(Data_Extraction!H1457="",Data_Extraction!$J1457*(W$1),Data_Extraction!H1457)</f>
        <v>106</v>
      </c>
      <c r="X1457" s="12">
        <f>IF(Data_Extraction!I1457="",Data_Extraction!$J1457*(X$1),Data_Extraction!I1457)</f>
        <v>102.82</v>
      </c>
      <c r="Y1457" s="13">
        <f t="shared" si="132"/>
        <v>101.6275</v>
      </c>
      <c r="Z1457" s="17" t="str">
        <f t="shared" si="136"/>
        <v>Evening</v>
      </c>
      <c r="AA1457" s="14" t="str">
        <f>VLOOKUP($N1457,'HeartRate-2022-03-21-1647950188'!$C:$G,2,0)</f>
        <v>Break</v>
      </c>
      <c r="AB1457" s="14" t="str">
        <f>VLOOKUP($N1457,'HeartRate-2022-03-21-1647950188'!$C:$G,3,0)</f>
        <v>Off Campus</v>
      </c>
      <c r="AC1457" s="14" t="str">
        <f>VLOOKUP($N1457,'HeartRate-2022-03-21-1647950188'!$C:$G,4,0)</f>
        <v>Sitting</v>
      </c>
      <c r="AD1457" s="14" t="str">
        <f>VLOOKUP($N1457,'HeartRate-2022-03-21-1647950188'!$C:$G,5,0)</f>
        <v>Technical Contexts</v>
      </c>
      <c r="AE1457">
        <f t="shared" si="137"/>
        <v>0</v>
      </c>
      <c r="AF1457" s="18">
        <v>44635</v>
      </c>
      <c r="AG1457" s="19">
        <v>0.58828703703703711</v>
      </c>
    </row>
    <row r="1458" spans="1:33" x14ac:dyDescent="0.3">
      <c r="A1458" s="5">
        <v>44635.58866898148</v>
      </c>
      <c r="B1458" t="str">
        <f>IFERROR(AVERAGEIFS('HeartRate-2022-03-21-1647950188'!$B:$B,'HeartRate-2022-03-21-1647950188'!$A:$A,Data_Extraction!B$2,'HeartRate-2022-03-21-1647950188'!$C:$C,Data_Extraction!$A1458),"")</f>
        <v/>
      </c>
      <c r="C1458" t="str">
        <f>IFERROR(AVERAGEIFS('HeartRate-2022-03-21-1647950188'!$B:$B,'HeartRate-2022-03-21-1647950188'!$A:$A,Data_Extraction!C$2,'HeartRate-2022-03-21-1647950188'!$C:$C,Data_Extraction!$A1458),"")</f>
        <v/>
      </c>
      <c r="D1458" t="str">
        <f>IFERROR(AVERAGEIFS('HeartRate-2022-03-21-1647950188'!$B:$B,'HeartRate-2022-03-21-1647950188'!$A:$A,Data_Extraction!D$2,'HeartRate-2022-03-21-1647950188'!$C:$C,Data_Extraction!$A1458),"")</f>
        <v/>
      </c>
      <c r="E1458" t="str">
        <f>IFERROR(AVERAGEIFS('HeartRate-2022-03-21-1647950188'!$B:$B,'HeartRate-2022-03-21-1647950188'!$A:$A,Data_Extraction!E$2,'HeartRate-2022-03-21-1647950188'!$C:$C,Data_Extraction!$A1458),"")</f>
        <v/>
      </c>
      <c r="F1458" t="str">
        <f>IFERROR(AVERAGEIFS('HeartRate-2022-03-21-1647950188'!$B:$B,'HeartRate-2022-03-21-1647950188'!$A:$A,Data_Extraction!F$2,'HeartRate-2022-03-21-1647950188'!$C:$C,Data_Extraction!$A1458),"")</f>
        <v/>
      </c>
      <c r="G1458" t="str">
        <f>IFERROR(AVERAGEIFS('HeartRate-2022-03-21-1647950188'!$B:$B,'HeartRate-2022-03-21-1647950188'!$A:$A,Data_Extraction!G$2,'HeartRate-2022-03-21-1647950188'!$C:$C,Data_Extraction!$A1458),"")</f>
        <v/>
      </c>
      <c r="H1458">
        <f>IFERROR(AVERAGEIFS('HeartRate-2022-03-21-1647950188'!$B:$B,'HeartRate-2022-03-21-1647950188'!$A:$A,Data_Extraction!H$2,'HeartRate-2022-03-21-1647950188'!$C:$C,Data_Extraction!$A1458),"")</f>
        <v>100</v>
      </c>
      <c r="I1458" t="str">
        <f>IFERROR(AVERAGEIFS('HeartRate-2022-03-21-1647950188'!$B:$B,'HeartRate-2022-03-21-1647950188'!$A:$A,Data_Extraction!I$2,'HeartRate-2022-03-21-1647950188'!$C:$C,Data_Extraction!$A1458),"")</f>
        <v/>
      </c>
      <c r="J1458" s="8">
        <f t="shared" si="133"/>
        <v>100</v>
      </c>
      <c r="N1458" s="11">
        <f>Data_Extraction!A1458</f>
        <v>44635.58866898148</v>
      </c>
      <c r="O1458" s="15">
        <f t="shared" si="134"/>
        <v>44635</v>
      </c>
      <c r="P1458" s="16">
        <f t="shared" si="135"/>
        <v>0.5886689814814815</v>
      </c>
      <c r="Q1458" s="12">
        <f>IF(Data_Extraction!B1458="",Data_Extraction!$J1458*(Q$1),Data_Extraction!B1458)</f>
        <v>90</v>
      </c>
      <c r="R1458" s="12">
        <f>IF(Data_Extraction!C1458="",Data_Extraction!$J1458*(R$1),Data_Extraction!C1458)</f>
        <v>92</v>
      </c>
      <c r="S1458" s="12">
        <f>IF(Data_Extraction!D1458="",Data_Extraction!$J1458*(S$1),Data_Extraction!D1458)</f>
        <v>104</v>
      </c>
      <c r="T1458" s="12">
        <f>IF(Data_Extraction!E1458="",Data_Extraction!$J1458*(T$1),Data_Extraction!E1458)</f>
        <v>95</v>
      </c>
      <c r="U1458" s="12">
        <f>IF(Data_Extraction!F1458="",Data_Extraction!$J1458*(U$1),Data_Extraction!F1458)</f>
        <v>98</v>
      </c>
      <c r="V1458" s="12">
        <f>IF(Data_Extraction!G1458="",Data_Extraction!$J1458*(V$1),Data_Extraction!G1458)</f>
        <v>91</v>
      </c>
      <c r="W1458" s="12">
        <f>IF(Data_Extraction!H1458="",Data_Extraction!$J1458*(W$1),Data_Extraction!H1458)</f>
        <v>100</v>
      </c>
      <c r="X1458" s="12">
        <f>IF(Data_Extraction!I1458="",Data_Extraction!$J1458*(X$1),Data_Extraction!I1458)</f>
        <v>97</v>
      </c>
      <c r="Y1458" s="13">
        <f t="shared" si="132"/>
        <v>95.875</v>
      </c>
      <c r="Z1458" s="17" t="str">
        <f t="shared" si="136"/>
        <v>Evening</v>
      </c>
      <c r="AA1458" s="14" t="str">
        <f>VLOOKUP($N1458,'HeartRate-2022-03-21-1647950188'!$C:$G,2,0)</f>
        <v>Break</v>
      </c>
      <c r="AB1458" s="14" t="str">
        <f>VLOOKUP($N1458,'HeartRate-2022-03-21-1647950188'!$C:$G,3,0)</f>
        <v>Off Campus</v>
      </c>
      <c r="AC1458" s="14" t="str">
        <f>VLOOKUP($N1458,'HeartRate-2022-03-21-1647950188'!$C:$G,4,0)</f>
        <v>Sitting</v>
      </c>
      <c r="AD1458" s="14" t="str">
        <f>VLOOKUP($N1458,'HeartRate-2022-03-21-1647950188'!$C:$G,5,0)</f>
        <v>Technical Contexts</v>
      </c>
      <c r="AE1458">
        <f t="shared" si="137"/>
        <v>0</v>
      </c>
      <c r="AF1458" s="18">
        <v>44635</v>
      </c>
      <c r="AG1458" s="19">
        <v>0.5886689814814815</v>
      </c>
    </row>
    <row r="1459" spans="1:33" x14ac:dyDescent="0.3">
      <c r="A1459" s="5">
        <v>44635.588877314818</v>
      </c>
      <c r="B1459" t="str">
        <f>IFERROR(AVERAGEIFS('HeartRate-2022-03-21-1647950188'!$B:$B,'HeartRate-2022-03-21-1647950188'!$A:$A,Data_Extraction!B$2,'HeartRate-2022-03-21-1647950188'!$C:$C,Data_Extraction!$A1459),"")</f>
        <v/>
      </c>
      <c r="C1459" t="str">
        <f>IFERROR(AVERAGEIFS('HeartRate-2022-03-21-1647950188'!$B:$B,'HeartRate-2022-03-21-1647950188'!$A:$A,Data_Extraction!C$2,'HeartRate-2022-03-21-1647950188'!$C:$C,Data_Extraction!$A1459),"")</f>
        <v/>
      </c>
      <c r="D1459" t="str">
        <f>IFERROR(AVERAGEIFS('HeartRate-2022-03-21-1647950188'!$B:$B,'HeartRate-2022-03-21-1647950188'!$A:$A,Data_Extraction!D$2,'HeartRate-2022-03-21-1647950188'!$C:$C,Data_Extraction!$A1459),"")</f>
        <v/>
      </c>
      <c r="E1459" t="str">
        <f>IFERROR(AVERAGEIFS('HeartRate-2022-03-21-1647950188'!$B:$B,'HeartRate-2022-03-21-1647950188'!$A:$A,Data_Extraction!E$2,'HeartRate-2022-03-21-1647950188'!$C:$C,Data_Extraction!$A1459),"")</f>
        <v/>
      </c>
      <c r="F1459" t="str">
        <f>IFERROR(AVERAGEIFS('HeartRate-2022-03-21-1647950188'!$B:$B,'HeartRate-2022-03-21-1647950188'!$A:$A,Data_Extraction!F$2,'HeartRate-2022-03-21-1647950188'!$C:$C,Data_Extraction!$A1459),"")</f>
        <v/>
      </c>
      <c r="G1459">
        <f>IFERROR(AVERAGEIFS('HeartRate-2022-03-21-1647950188'!$B:$B,'HeartRate-2022-03-21-1647950188'!$A:$A,Data_Extraction!G$2,'HeartRate-2022-03-21-1647950188'!$C:$C,Data_Extraction!$A1459),"")</f>
        <v>114</v>
      </c>
      <c r="H1459">
        <f>IFERROR(AVERAGEIFS('HeartRate-2022-03-21-1647950188'!$B:$B,'HeartRate-2022-03-21-1647950188'!$A:$A,Data_Extraction!H$2,'HeartRate-2022-03-21-1647950188'!$C:$C,Data_Extraction!$A1459),"")</f>
        <v>102</v>
      </c>
      <c r="I1459" t="str">
        <f>IFERROR(AVERAGEIFS('HeartRate-2022-03-21-1647950188'!$B:$B,'HeartRate-2022-03-21-1647950188'!$A:$A,Data_Extraction!I$2,'HeartRate-2022-03-21-1647950188'!$C:$C,Data_Extraction!$A1459),"")</f>
        <v/>
      </c>
      <c r="J1459" s="8">
        <f t="shared" si="133"/>
        <v>108</v>
      </c>
      <c r="N1459" s="11">
        <f>Data_Extraction!A1459</f>
        <v>44635.588877314818</v>
      </c>
      <c r="O1459" s="15">
        <f t="shared" si="134"/>
        <v>44635</v>
      </c>
      <c r="P1459" s="16">
        <f t="shared" si="135"/>
        <v>0.58887731481481487</v>
      </c>
      <c r="Q1459" s="12">
        <f>IF(Data_Extraction!B1459="",Data_Extraction!$J1459*(Q$1),Data_Extraction!B1459)</f>
        <v>97.2</v>
      </c>
      <c r="R1459" s="12">
        <f>IF(Data_Extraction!C1459="",Data_Extraction!$J1459*(R$1),Data_Extraction!C1459)</f>
        <v>99.36</v>
      </c>
      <c r="S1459" s="12">
        <f>IF(Data_Extraction!D1459="",Data_Extraction!$J1459*(S$1),Data_Extraction!D1459)</f>
        <v>112.32000000000001</v>
      </c>
      <c r="T1459" s="12">
        <f>IF(Data_Extraction!E1459="",Data_Extraction!$J1459*(T$1),Data_Extraction!E1459)</f>
        <v>102.6</v>
      </c>
      <c r="U1459" s="12">
        <f>IF(Data_Extraction!F1459="",Data_Extraction!$J1459*(U$1),Data_Extraction!F1459)</f>
        <v>105.84</v>
      </c>
      <c r="V1459" s="12">
        <f>IF(Data_Extraction!G1459="",Data_Extraction!$J1459*(V$1),Data_Extraction!G1459)</f>
        <v>114</v>
      </c>
      <c r="W1459" s="12">
        <f>IF(Data_Extraction!H1459="",Data_Extraction!$J1459*(W$1),Data_Extraction!H1459)</f>
        <v>102</v>
      </c>
      <c r="X1459" s="12">
        <f>IF(Data_Extraction!I1459="",Data_Extraction!$J1459*(X$1),Data_Extraction!I1459)</f>
        <v>104.75999999999999</v>
      </c>
      <c r="Y1459" s="13">
        <f t="shared" si="132"/>
        <v>104.76</v>
      </c>
      <c r="Z1459" s="17" t="str">
        <f t="shared" si="136"/>
        <v>Evening</v>
      </c>
      <c r="AA1459" s="14" t="str">
        <f>VLOOKUP($N1459,'HeartRate-2022-03-21-1647950188'!$C:$G,2,0)</f>
        <v>Break</v>
      </c>
      <c r="AB1459" s="14" t="str">
        <f>VLOOKUP($N1459,'HeartRate-2022-03-21-1647950188'!$C:$G,3,0)</f>
        <v>Off Campus</v>
      </c>
      <c r="AC1459" s="14" t="str">
        <f>VLOOKUP($N1459,'HeartRate-2022-03-21-1647950188'!$C:$G,4,0)</f>
        <v>Sitting</v>
      </c>
      <c r="AD1459" s="14" t="str">
        <f>VLOOKUP($N1459,'HeartRate-2022-03-21-1647950188'!$C:$G,5,0)</f>
        <v>Technical Contexts</v>
      </c>
      <c r="AE1459">
        <f t="shared" si="137"/>
        <v>0</v>
      </c>
      <c r="AF1459" s="18">
        <v>44635</v>
      </c>
      <c r="AG1459" s="19">
        <v>0.58887731481481487</v>
      </c>
    </row>
    <row r="1460" spans="1:33" x14ac:dyDescent="0.3">
      <c r="A1460" s="5">
        <v>44635.589502314811</v>
      </c>
      <c r="B1460">
        <f>IFERROR(AVERAGEIFS('HeartRate-2022-03-21-1647950188'!$B:$B,'HeartRate-2022-03-21-1647950188'!$A:$A,Data_Extraction!B$2,'HeartRate-2022-03-21-1647950188'!$C:$C,Data_Extraction!$A1460),"")</f>
        <v>82</v>
      </c>
      <c r="C1460" t="str">
        <f>IFERROR(AVERAGEIFS('HeartRate-2022-03-21-1647950188'!$B:$B,'HeartRate-2022-03-21-1647950188'!$A:$A,Data_Extraction!C$2,'HeartRate-2022-03-21-1647950188'!$C:$C,Data_Extraction!$A1460),"")</f>
        <v/>
      </c>
      <c r="D1460" t="str">
        <f>IFERROR(AVERAGEIFS('HeartRate-2022-03-21-1647950188'!$B:$B,'HeartRate-2022-03-21-1647950188'!$A:$A,Data_Extraction!D$2,'HeartRate-2022-03-21-1647950188'!$C:$C,Data_Extraction!$A1460),"")</f>
        <v/>
      </c>
      <c r="E1460" t="str">
        <f>IFERROR(AVERAGEIFS('HeartRate-2022-03-21-1647950188'!$B:$B,'HeartRate-2022-03-21-1647950188'!$A:$A,Data_Extraction!E$2,'HeartRate-2022-03-21-1647950188'!$C:$C,Data_Extraction!$A1460),"")</f>
        <v/>
      </c>
      <c r="F1460" t="str">
        <f>IFERROR(AVERAGEIFS('HeartRate-2022-03-21-1647950188'!$B:$B,'HeartRate-2022-03-21-1647950188'!$A:$A,Data_Extraction!F$2,'HeartRate-2022-03-21-1647950188'!$C:$C,Data_Extraction!$A1460),"")</f>
        <v/>
      </c>
      <c r="G1460" t="str">
        <f>IFERROR(AVERAGEIFS('HeartRate-2022-03-21-1647950188'!$B:$B,'HeartRate-2022-03-21-1647950188'!$A:$A,Data_Extraction!G$2,'HeartRate-2022-03-21-1647950188'!$C:$C,Data_Extraction!$A1460),"")</f>
        <v/>
      </c>
      <c r="H1460">
        <f>IFERROR(AVERAGEIFS('HeartRate-2022-03-21-1647950188'!$B:$B,'HeartRate-2022-03-21-1647950188'!$A:$A,Data_Extraction!H$2,'HeartRate-2022-03-21-1647950188'!$C:$C,Data_Extraction!$A1460),"")</f>
        <v>97</v>
      </c>
      <c r="I1460" t="str">
        <f>IFERROR(AVERAGEIFS('HeartRate-2022-03-21-1647950188'!$B:$B,'HeartRate-2022-03-21-1647950188'!$A:$A,Data_Extraction!I$2,'HeartRate-2022-03-21-1647950188'!$C:$C,Data_Extraction!$A1460),"")</f>
        <v/>
      </c>
      <c r="J1460" s="8">
        <f t="shared" si="133"/>
        <v>89.5</v>
      </c>
      <c r="N1460" s="11">
        <f>Data_Extraction!A1460</f>
        <v>44635.589502314811</v>
      </c>
      <c r="O1460" s="15">
        <f t="shared" si="134"/>
        <v>44635</v>
      </c>
      <c r="P1460" s="16">
        <f t="shared" si="135"/>
        <v>0.58950231481481474</v>
      </c>
      <c r="Q1460" s="12">
        <f>IF(Data_Extraction!B1460="",Data_Extraction!$J1460*(Q$1),Data_Extraction!B1460)</f>
        <v>82</v>
      </c>
      <c r="R1460" s="12">
        <f>IF(Data_Extraction!C1460="",Data_Extraction!$J1460*(R$1),Data_Extraction!C1460)</f>
        <v>82.34</v>
      </c>
      <c r="S1460" s="12">
        <f>IF(Data_Extraction!D1460="",Data_Extraction!$J1460*(S$1),Data_Extraction!D1460)</f>
        <v>93.08</v>
      </c>
      <c r="T1460" s="12">
        <f>IF(Data_Extraction!E1460="",Data_Extraction!$J1460*(T$1),Data_Extraction!E1460)</f>
        <v>85.024999999999991</v>
      </c>
      <c r="U1460" s="12">
        <f>IF(Data_Extraction!F1460="",Data_Extraction!$J1460*(U$1),Data_Extraction!F1460)</f>
        <v>87.71</v>
      </c>
      <c r="V1460" s="12">
        <f>IF(Data_Extraction!G1460="",Data_Extraction!$J1460*(V$1),Data_Extraction!G1460)</f>
        <v>81.445000000000007</v>
      </c>
      <c r="W1460" s="12">
        <f>IF(Data_Extraction!H1460="",Data_Extraction!$J1460*(W$1),Data_Extraction!H1460)</f>
        <v>97</v>
      </c>
      <c r="X1460" s="12">
        <f>IF(Data_Extraction!I1460="",Data_Extraction!$J1460*(X$1),Data_Extraction!I1460)</f>
        <v>86.814999999999998</v>
      </c>
      <c r="Y1460" s="13">
        <f t="shared" si="132"/>
        <v>86.926874999999995</v>
      </c>
      <c r="Z1460" s="17" t="str">
        <f t="shared" si="136"/>
        <v>Evening</v>
      </c>
      <c r="AA1460" s="14" t="str">
        <f>VLOOKUP($N1460,'HeartRate-2022-03-21-1647950188'!$C:$G,2,0)</f>
        <v>Break</v>
      </c>
      <c r="AB1460" s="14" t="str">
        <f>VLOOKUP($N1460,'HeartRate-2022-03-21-1647950188'!$C:$G,3,0)</f>
        <v>Off Campus</v>
      </c>
      <c r="AC1460" s="14" t="str">
        <f>VLOOKUP($N1460,'HeartRate-2022-03-21-1647950188'!$C:$G,4,0)</f>
        <v>Sitting</v>
      </c>
      <c r="AD1460" s="14" t="str">
        <f>VLOOKUP($N1460,'HeartRate-2022-03-21-1647950188'!$C:$G,5,0)</f>
        <v>Technical Contexts</v>
      </c>
      <c r="AE1460">
        <f t="shared" si="137"/>
        <v>0</v>
      </c>
      <c r="AF1460" s="18">
        <v>44635</v>
      </c>
      <c r="AG1460" s="19">
        <v>0.58950231481481474</v>
      </c>
    </row>
    <row r="1461" spans="1:33" x14ac:dyDescent="0.3">
      <c r="A1461" s="5">
        <v>44635.589571759258</v>
      </c>
      <c r="B1461" t="str">
        <f>IFERROR(AVERAGEIFS('HeartRate-2022-03-21-1647950188'!$B:$B,'HeartRate-2022-03-21-1647950188'!$A:$A,Data_Extraction!B$2,'HeartRate-2022-03-21-1647950188'!$C:$C,Data_Extraction!$A1461),"")</f>
        <v/>
      </c>
      <c r="C1461" t="str">
        <f>IFERROR(AVERAGEIFS('HeartRate-2022-03-21-1647950188'!$B:$B,'HeartRate-2022-03-21-1647950188'!$A:$A,Data_Extraction!C$2,'HeartRate-2022-03-21-1647950188'!$C:$C,Data_Extraction!$A1461),"")</f>
        <v/>
      </c>
      <c r="D1461" t="str">
        <f>IFERROR(AVERAGEIFS('HeartRate-2022-03-21-1647950188'!$B:$B,'HeartRate-2022-03-21-1647950188'!$A:$A,Data_Extraction!D$2,'HeartRate-2022-03-21-1647950188'!$C:$C,Data_Extraction!$A1461),"")</f>
        <v/>
      </c>
      <c r="E1461" t="str">
        <f>IFERROR(AVERAGEIFS('HeartRate-2022-03-21-1647950188'!$B:$B,'HeartRate-2022-03-21-1647950188'!$A:$A,Data_Extraction!E$2,'HeartRate-2022-03-21-1647950188'!$C:$C,Data_Extraction!$A1461),"")</f>
        <v/>
      </c>
      <c r="F1461" t="str">
        <f>IFERROR(AVERAGEIFS('HeartRate-2022-03-21-1647950188'!$B:$B,'HeartRate-2022-03-21-1647950188'!$A:$A,Data_Extraction!F$2,'HeartRate-2022-03-21-1647950188'!$C:$C,Data_Extraction!$A1461),"")</f>
        <v/>
      </c>
      <c r="G1461">
        <f>IFERROR(AVERAGEIFS('HeartRate-2022-03-21-1647950188'!$B:$B,'HeartRate-2022-03-21-1647950188'!$A:$A,Data_Extraction!G$2,'HeartRate-2022-03-21-1647950188'!$C:$C,Data_Extraction!$A1461),"")</f>
        <v>115</v>
      </c>
      <c r="H1461">
        <f>IFERROR(AVERAGEIFS('HeartRate-2022-03-21-1647950188'!$B:$B,'HeartRate-2022-03-21-1647950188'!$A:$A,Data_Extraction!H$2,'HeartRate-2022-03-21-1647950188'!$C:$C,Data_Extraction!$A1461),"")</f>
        <v>101</v>
      </c>
      <c r="I1461">
        <f>IFERROR(AVERAGEIFS('HeartRate-2022-03-21-1647950188'!$B:$B,'HeartRate-2022-03-21-1647950188'!$A:$A,Data_Extraction!I$2,'HeartRate-2022-03-21-1647950188'!$C:$C,Data_Extraction!$A1461),"")</f>
        <v>80</v>
      </c>
      <c r="J1461" s="8">
        <f t="shared" si="133"/>
        <v>98.666666666666671</v>
      </c>
      <c r="N1461" s="11">
        <f>Data_Extraction!A1461</f>
        <v>44635.589571759258</v>
      </c>
      <c r="O1461" s="15">
        <f t="shared" si="134"/>
        <v>44635</v>
      </c>
      <c r="P1461" s="16">
        <f t="shared" si="135"/>
        <v>0.5895717592592592</v>
      </c>
      <c r="Q1461" s="12">
        <f>IF(Data_Extraction!B1461="",Data_Extraction!$J1461*(Q$1),Data_Extraction!B1461)</f>
        <v>88.800000000000011</v>
      </c>
      <c r="R1461" s="12">
        <f>IF(Data_Extraction!C1461="",Data_Extraction!$J1461*(R$1),Data_Extraction!C1461)</f>
        <v>90.773333333333341</v>
      </c>
      <c r="S1461" s="12">
        <f>IF(Data_Extraction!D1461="",Data_Extraction!$J1461*(S$1),Data_Extraction!D1461)</f>
        <v>102.61333333333334</v>
      </c>
      <c r="T1461" s="12">
        <f>IF(Data_Extraction!E1461="",Data_Extraction!$J1461*(T$1),Data_Extraction!E1461)</f>
        <v>93.733333333333334</v>
      </c>
      <c r="U1461" s="12">
        <f>IF(Data_Extraction!F1461="",Data_Extraction!$J1461*(U$1),Data_Extraction!F1461)</f>
        <v>96.693333333333342</v>
      </c>
      <c r="V1461" s="12">
        <f>IF(Data_Extraction!G1461="",Data_Extraction!$J1461*(V$1),Data_Extraction!G1461)</f>
        <v>115</v>
      </c>
      <c r="W1461" s="12">
        <f>IF(Data_Extraction!H1461="",Data_Extraction!$J1461*(W$1),Data_Extraction!H1461)</f>
        <v>101</v>
      </c>
      <c r="X1461" s="12">
        <f>IF(Data_Extraction!I1461="",Data_Extraction!$J1461*(X$1),Data_Extraction!I1461)</f>
        <v>80</v>
      </c>
      <c r="Y1461" s="13">
        <f t="shared" si="132"/>
        <v>96.076666666666682</v>
      </c>
      <c r="Z1461" s="17" t="str">
        <f t="shared" si="136"/>
        <v>Evening</v>
      </c>
      <c r="AA1461" s="14" t="str">
        <f>VLOOKUP($N1461,'HeartRate-2022-03-21-1647950188'!$C:$G,2,0)</f>
        <v>Break</v>
      </c>
      <c r="AB1461" s="14" t="str">
        <f>VLOOKUP($N1461,'HeartRate-2022-03-21-1647950188'!$C:$G,3,0)</f>
        <v>Off Campus</v>
      </c>
      <c r="AC1461" s="14" t="str">
        <f>VLOOKUP($N1461,'HeartRate-2022-03-21-1647950188'!$C:$G,4,0)</f>
        <v>Sitting</v>
      </c>
      <c r="AD1461" s="14" t="str">
        <f>VLOOKUP($N1461,'HeartRate-2022-03-21-1647950188'!$C:$G,5,0)</f>
        <v>Technical Contexts</v>
      </c>
      <c r="AE1461">
        <f t="shared" si="137"/>
        <v>0</v>
      </c>
      <c r="AF1461" s="18">
        <v>44635</v>
      </c>
      <c r="AG1461" s="19">
        <v>0.5895717592592592</v>
      </c>
    </row>
    <row r="1462" spans="1:33" x14ac:dyDescent="0.3">
      <c r="A1462" s="5">
        <v>44635.589803240742</v>
      </c>
      <c r="B1462" t="str">
        <f>IFERROR(AVERAGEIFS('HeartRate-2022-03-21-1647950188'!$B:$B,'HeartRate-2022-03-21-1647950188'!$A:$A,Data_Extraction!B$2,'HeartRate-2022-03-21-1647950188'!$C:$C,Data_Extraction!$A1462),"")</f>
        <v/>
      </c>
      <c r="C1462" t="str">
        <f>IFERROR(AVERAGEIFS('HeartRate-2022-03-21-1647950188'!$B:$B,'HeartRate-2022-03-21-1647950188'!$A:$A,Data_Extraction!C$2,'HeartRate-2022-03-21-1647950188'!$C:$C,Data_Extraction!$A1462),"")</f>
        <v/>
      </c>
      <c r="D1462" t="str">
        <f>IFERROR(AVERAGEIFS('HeartRate-2022-03-21-1647950188'!$B:$B,'HeartRate-2022-03-21-1647950188'!$A:$A,Data_Extraction!D$2,'HeartRate-2022-03-21-1647950188'!$C:$C,Data_Extraction!$A1462),"")</f>
        <v/>
      </c>
      <c r="E1462" t="str">
        <f>IFERROR(AVERAGEIFS('HeartRate-2022-03-21-1647950188'!$B:$B,'HeartRate-2022-03-21-1647950188'!$A:$A,Data_Extraction!E$2,'HeartRate-2022-03-21-1647950188'!$C:$C,Data_Extraction!$A1462),"")</f>
        <v/>
      </c>
      <c r="F1462" t="str">
        <f>IFERROR(AVERAGEIFS('HeartRate-2022-03-21-1647950188'!$B:$B,'HeartRate-2022-03-21-1647950188'!$A:$A,Data_Extraction!F$2,'HeartRate-2022-03-21-1647950188'!$C:$C,Data_Extraction!$A1462),"")</f>
        <v/>
      </c>
      <c r="G1462" t="str">
        <f>IFERROR(AVERAGEIFS('HeartRate-2022-03-21-1647950188'!$B:$B,'HeartRate-2022-03-21-1647950188'!$A:$A,Data_Extraction!G$2,'HeartRate-2022-03-21-1647950188'!$C:$C,Data_Extraction!$A1462),"")</f>
        <v/>
      </c>
      <c r="H1462">
        <f>IFERROR(AVERAGEIFS('HeartRate-2022-03-21-1647950188'!$B:$B,'HeartRate-2022-03-21-1647950188'!$A:$A,Data_Extraction!H$2,'HeartRate-2022-03-21-1647950188'!$C:$C,Data_Extraction!$A1462),"")</f>
        <v>95</v>
      </c>
      <c r="I1462" t="str">
        <f>IFERROR(AVERAGEIFS('HeartRate-2022-03-21-1647950188'!$B:$B,'HeartRate-2022-03-21-1647950188'!$A:$A,Data_Extraction!I$2,'HeartRate-2022-03-21-1647950188'!$C:$C,Data_Extraction!$A1462),"")</f>
        <v/>
      </c>
      <c r="J1462" s="8">
        <f t="shared" si="133"/>
        <v>95</v>
      </c>
      <c r="N1462" s="11">
        <f>Data_Extraction!A1462</f>
        <v>44635.589803240742</v>
      </c>
      <c r="O1462" s="15">
        <f t="shared" si="134"/>
        <v>44635</v>
      </c>
      <c r="P1462" s="16">
        <f t="shared" si="135"/>
        <v>0.58980324074074075</v>
      </c>
      <c r="Q1462" s="12">
        <f>IF(Data_Extraction!B1462="",Data_Extraction!$J1462*(Q$1),Data_Extraction!B1462)</f>
        <v>85.5</v>
      </c>
      <c r="R1462" s="12">
        <f>IF(Data_Extraction!C1462="",Data_Extraction!$J1462*(R$1),Data_Extraction!C1462)</f>
        <v>87.4</v>
      </c>
      <c r="S1462" s="12">
        <f>IF(Data_Extraction!D1462="",Data_Extraction!$J1462*(S$1),Data_Extraction!D1462)</f>
        <v>98.8</v>
      </c>
      <c r="T1462" s="12">
        <f>IF(Data_Extraction!E1462="",Data_Extraction!$J1462*(T$1),Data_Extraction!E1462)</f>
        <v>90.25</v>
      </c>
      <c r="U1462" s="12">
        <f>IF(Data_Extraction!F1462="",Data_Extraction!$J1462*(U$1),Data_Extraction!F1462)</f>
        <v>93.1</v>
      </c>
      <c r="V1462" s="12">
        <f>IF(Data_Extraction!G1462="",Data_Extraction!$J1462*(V$1),Data_Extraction!G1462)</f>
        <v>86.45</v>
      </c>
      <c r="W1462" s="12">
        <f>IF(Data_Extraction!H1462="",Data_Extraction!$J1462*(W$1),Data_Extraction!H1462)</f>
        <v>95</v>
      </c>
      <c r="X1462" s="12">
        <f>IF(Data_Extraction!I1462="",Data_Extraction!$J1462*(X$1),Data_Extraction!I1462)</f>
        <v>92.149999999999991</v>
      </c>
      <c r="Y1462" s="13">
        <f t="shared" si="132"/>
        <v>91.081249999999997</v>
      </c>
      <c r="Z1462" s="17" t="str">
        <f t="shared" si="136"/>
        <v>Evening</v>
      </c>
      <c r="AA1462" s="14" t="str">
        <f>VLOOKUP($N1462,'HeartRate-2022-03-21-1647950188'!$C:$G,2,0)</f>
        <v>Break</v>
      </c>
      <c r="AB1462" s="14" t="str">
        <f>VLOOKUP($N1462,'HeartRate-2022-03-21-1647950188'!$C:$G,3,0)</f>
        <v>Off Campus</v>
      </c>
      <c r="AC1462" s="14" t="str">
        <f>VLOOKUP($N1462,'HeartRate-2022-03-21-1647950188'!$C:$G,4,0)</f>
        <v>Sitting</v>
      </c>
      <c r="AD1462" s="14" t="str">
        <f>VLOOKUP($N1462,'HeartRate-2022-03-21-1647950188'!$C:$G,5,0)</f>
        <v>Technical Contexts</v>
      </c>
      <c r="AE1462">
        <f t="shared" si="137"/>
        <v>0</v>
      </c>
      <c r="AF1462" s="18">
        <v>44635</v>
      </c>
      <c r="AG1462" s="19">
        <v>0.58980324074074075</v>
      </c>
    </row>
    <row r="1463" spans="1:33" x14ac:dyDescent="0.3">
      <c r="A1463" s="5">
        <v>44635.589930555558</v>
      </c>
      <c r="B1463" t="str">
        <f>IFERROR(AVERAGEIFS('HeartRate-2022-03-21-1647950188'!$B:$B,'HeartRate-2022-03-21-1647950188'!$A:$A,Data_Extraction!B$2,'HeartRate-2022-03-21-1647950188'!$C:$C,Data_Extraction!$A1463),"")</f>
        <v/>
      </c>
      <c r="C1463" t="str">
        <f>IFERROR(AVERAGEIFS('HeartRate-2022-03-21-1647950188'!$B:$B,'HeartRate-2022-03-21-1647950188'!$A:$A,Data_Extraction!C$2,'HeartRate-2022-03-21-1647950188'!$C:$C,Data_Extraction!$A1463),"")</f>
        <v/>
      </c>
      <c r="D1463" t="str">
        <f>IFERROR(AVERAGEIFS('HeartRate-2022-03-21-1647950188'!$B:$B,'HeartRate-2022-03-21-1647950188'!$A:$A,Data_Extraction!D$2,'HeartRate-2022-03-21-1647950188'!$C:$C,Data_Extraction!$A1463),"")</f>
        <v/>
      </c>
      <c r="E1463" t="str">
        <f>IFERROR(AVERAGEIFS('HeartRate-2022-03-21-1647950188'!$B:$B,'HeartRate-2022-03-21-1647950188'!$A:$A,Data_Extraction!E$2,'HeartRate-2022-03-21-1647950188'!$C:$C,Data_Extraction!$A1463),"")</f>
        <v/>
      </c>
      <c r="F1463" t="str">
        <f>IFERROR(AVERAGEIFS('HeartRate-2022-03-21-1647950188'!$B:$B,'HeartRate-2022-03-21-1647950188'!$A:$A,Data_Extraction!F$2,'HeartRate-2022-03-21-1647950188'!$C:$C,Data_Extraction!$A1463),"")</f>
        <v/>
      </c>
      <c r="G1463" t="str">
        <f>IFERROR(AVERAGEIFS('HeartRate-2022-03-21-1647950188'!$B:$B,'HeartRate-2022-03-21-1647950188'!$A:$A,Data_Extraction!G$2,'HeartRate-2022-03-21-1647950188'!$C:$C,Data_Extraction!$A1463),"")</f>
        <v/>
      </c>
      <c r="H1463">
        <f>IFERROR(AVERAGEIFS('HeartRate-2022-03-21-1647950188'!$B:$B,'HeartRate-2022-03-21-1647950188'!$A:$A,Data_Extraction!H$2,'HeartRate-2022-03-21-1647950188'!$C:$C,Data_Extraction!$A1463),"")</f>
        <v>93</v>
      </c>
      <c r="I1463" t="str">
        <f>IFERROR(AVERAGEIFS('HeartRate-2022-03-21-1647950188'!$B:$B,'HeartRate-2022-03-21-1647950188'!$A:$A,Data_Extraction!I$2,'HeartRate-2022-03-21-1647950188'!$C:$C,Data_Extraction!$A1463),"")</f>
        <v/>
      </c>
      <c r="J1463" s="8">
        <f t="shared" si="133"/>
        <v>93</v>
      </c>
      <c r="N1463" s="11">
        <f>Data_Extraction!A1463</f>
        <v>44635.589930555558</v>
      </c>
      <c r="O1463" s="15">
        <f t="shared" si="134"/>
        <v>44635</v>
      </c>
      <c r="P1463" s="16">
        <f t="shared" si="135"/>
        <v>0.58993055555555551</v>
      </c>
      <c r="Q1463" s="12">
        <f>IF(Data_Extraction!B1463="",Data_Extraction!$J1463*(Q$1),Data_Extraction!B1463)</f>
        <v>83.7</v>
      </c>
      <c r="R1463" s="12">
        <f>IF(Data_Extraction!C1463="",Data_Extraction!$J1463*(R$1),Data_Extraction!C1463)</f>
        <v>85.56</v>
      </c>
      <c r="S1463" s="12">
        <f>IF(Data_Extraction!D1463="",Data_Extraction!$J1463*(S$1),Data_Extraction!D1463)</f>
        <v>96.72</v>
      </c>
      <c r="T1463" s="12">
        <f>IF(Data_Extraction!E1463="",Data_Extraction!$J1463*(T$1),Data_Extraction!E1463)</f>
        <v>88.35</v>
      </c>
      <c r="U1463" s="12">
        <f>IF(Data_Extraction!F1463="",Data_Extraction!$J1463*(U$1),Data_Extraction!F1463)</f>
        <v>91.14</v>
      </c>
      <c r="V1463" s="12">
        <f>IF(Data_Extraction!G1463="",Data_Extraction!$J1463*(V$1),Data_Extraction!G1463)</f>
        <v>84.63000000000001</v>
      </c>
      <c r="W1463" s="12">
        <f>IF(Data_Extraction!H1463="",Data_Extraction!$J1463*(W$1),Data_Extraction!H1463)</f>
        <v>93</v>
      </c>
      <c r="X1463" s="12">
        <f>IF(Data_Extraction!I1463="",Data_Extraction!$J1463*(X$1),Data_Extraction!I1463)</f>
        <v>90.21</v>
      </c>
      <c r="Y1463" s="13">
        <f t="shared" si="132"/>
        <v>89.163750000000007</v>
      </c>
      <c r="Z1463" s="17" t="str">
        <f t="shared" si="136"/>
        <v>Evening</v>
      </c>
      <c r="AA1463" s="14" t="str">
        <f>VLOOKUP($N1463,'HeartRate-2022-03-21-1647950188'!$C:$G,2,0)</f>
        <v>Break</v>
      </c>
      <c r="AB1463" s="14" t="str">
        <f>VLOOKUP($N1463,'HeartRate-2022-03-21-1647950188'!$C:$G,3,0)</f>
        <v>Off Campus</v>
      </c>
      <c r="AC1463" s="14" t="str">
        <f>VLOOKUP($N1463,'HeartRate-2022-03-21-1647950188'!$C:$G,4,0)</f>
        <v>Sitting</v>
      </c>
      <c r="AD1463" s="14" t="str">
        <f>VLOOKUP($N1463,'HeartRate-2022-03-21-1647950188'!$C:$G,5,0)</f>
        <v>Technical Contexts</v>
      </c>
      <c r="AE1463">
        <f t="shared" si="137"/>
        <v>0</v>
      </c>
      <c r="AF1463" s="18">
        <v>44635</v>
      </c>
      <c r="AG1463" s="19">
        <v>0.58993055555555551</v>
      </c>
    </row>
    <row r="1464" spans="1:33" x14ac:dyDescent="0.3">
      <c r="A1464" s="5">
        <v>44635.590219907404</v>
      </c>
      <c r="B1464" t="str">
        <f>IFERROR(AVERAGEIFS('HeartRate-2022-03-21-1647950188'!$B:$B,'HeartRate-2022-03-21-1647950188'!$A:$A,Data_Extraction!B$2,'HeartRate-2022-03-21-1647950188'!$C:$C,Data_Extraction!$A1464),"")</f>
        <v/>
      </c>
      <c r="C1464" t="str">
        <f>IFERROR(AVERAGEIFS('HeartRate-2022-03-21-1647950188'!$B:$B,'HeartRate-2022-03-21-1647950188'!$A:$A,Data_Extraction!C$2,'HeartRate-2022-03-21-1647950188'!$C:$C,Data_Extraction!$A1464),"")</f>
        <v/>
      </c>
      <c r="D1464" t="str">
        <f>IFERROR(AVERAGEIFS('HeartRate-2022-03-21-1647950188'!$B:$B,'HeartRate-2022-03-21-1647950188'!$A:$A,Data_Extraction!D$2,'HeartRate-2022-03-21-1647950188'!$C:$C,Data_Extraction!$A1464),"")</f>
        <v/>
      </c>
      <c r="E1464" t="str">
        <f>IFERROR(AVERAGEIFS('HeartRate-2022-03-21-1647950188'!$B:$B,'HeartRate-2022-03-21-1647950188'!$A:$A,Data_Extraction!E$2,'HeartRate-2022-03-21-1647950188'!$C:$C,Data_Extraction!$A1464),"")</f>
        <v/>
      </c>
      <c r="F1464" t="str">
        <f>IFERROR(AVERAGEIFS('HeartRate-2022-03-21-1647950188'!$B:$B,'HeartRate-2022-03-21-1647950188'!$A:$A,Data_Extraction!F$2,'HeartRate-2022-03-21-1647950188'!$C:$C,Data_Extraction!$A1464),"")</f>
        <v/>
      </c>
      <c r="G1464" t="str">
        <f>IFERROR(AVERAGEIFS('HeartRate-2022-03-21-1647950188'!$B:$B,'HeartRate-2022-03-21-1647950188'!$A:$A,Data_Extraction!G$2,'HeartRate-2022-03-21-1647950188'!$C:$C,Data_Extraction!$A1464),"")</f>
        <v/>
      </c>
      <c r="H1464">
        <f>IFERROR(AVERAGEIFS('HeartRate-2022-03-21-1647950188'!$B:$B,'HeartRate-2022-03-21-1647950188'!$A:$A,Data_Extraction!H$2,'HeartRate-2022-03-21-1647950188'!$C:$C,Data_Extraction!$A1464),"")</f>
        <v>101</v>
      </c>
      <c r="I1464" t="str">
        <f>IFERROR(AVERAGEIFS('HeartRate-2022-03-21-1647950188'!$B:$B,'HeartRate-2022-03-21-1647950188'!$A:$A,Data_Extraction!I$2,'HeartRate-2022-03-21-1647950188'!$C:$C,Data_Extraction!$A1464),"")</f>
        <v/>
      </c>
      <c r="J1464" s="8">
        <f t="shared" si="133"/>
        <v>101</v>
      </c>
      <c r="N1464" s="11">
        <f>Data_Extraction!A1464</f>
        <v>44635.590219907404</v>
      </c>
      <c r="O1464" s="15">
        <f t="shared" si="134"/>
        <v>44635</v>
      </c>
      <c r="P1464" s="16">
        <f t="shared" si="135"/>
        <v>0.59021990740740737</v>
      </c>
      <c r="Q1464" s="12">
        <f>IF(Data_Extraction!B1464="",Data_Extraction!$J1464*(Q$1),Data_Extraction!B1464)</f>
        <v>90.9</v>
      </c>
      <c r="R1464" s="12">
        <f>IF(Data_Extraction!C1464="",Data_Extraction!$J1464*(R$1),Data_Extraction!C1464)</f>
        <v>92.92</v>
      </c>
      <c r="S1464" s="12">
        <f>IF(Data_Extraction!D1464="",Data_Extraction!$J1464*(S$1),Data_Extraction!D1464)</f>
        <v>105.04</v>
      </c>
      <c r="T1464" s="12">
        <f>IF(Data_Extraction!E1464="",Data_Extraction!$J1464*(T$1),Data_Extraction!E1464)</f>
        <v>95.949999999999989</v>
      </c>
      <c r="U1464" s="12">
        <f>IF(Data_Extraction!F1464="",Data_Extraction!$J1464*(U$1),Data_Extraction!F1464)</f>
        <v>98.98</v>
      </c>
      <c r="V1464" s="12">
        <f>IF(Data_Extraction!G1464="",Data_Extraction!$J1464*(V$1),Data_Extraction!G1464)</f>
        <v>91.91</v>
      </c>
      <c r="W1464" s="12">
        <f>IF(Data_Extraction!H1464="",Data_Extraction!$J1464*(W$1),Data_Extraction!H1464)</f>
        <v>101</v>
      </c>
      <c r="X1464" s="12">
        <f>IF(Data_Extraction!I1464="",Data_Extraction!$J1464*(X$1),Data_Extraction!I1464)</f>
        <v>97.97</v>
      </c>
      <c r="Y1464" s="13">
        <f t="shared" si="132"/>
        <v>96.833750000000009</v>
      </c>
      <c r="Z1464" s="17" t="str">
        <f t="shared" si="136"/>
        <v>Evening</v>
      </c>
      <c r="AA1464" s="14" t="str">
        <f>VLOOKUP($N1464,'HeartRate-2022-03-21-1647950188'!$C:$G,2,0)</f>
        <v>Break</v>
      </c>
      <c r="AB1464" s="14" t="str">
        <f>VLOOKUP($N1464,'HeartRate-2022-03-21-1647950188'!$C:$G,3,0)</f>
        <v>Off Campus</v>
      </c>
      <c r="AC1464" s="14" t="str">
        <f>VLOOKUP($N1464,'HeartRate-2022-03-21-1647950188'!$C:$G,4,0)</f>
        <v>Sitting</v>
      </c>
      <c r="AD1464" s="14" t="str">
        <f>VLOOKUP($N1464,'HeartRate-2022-03-21-1647950188'!$C:$G,5,0)</f>
        <v>Technical Contexts</v>
      </c>
      <c r="AE1464">
        <f t="shared" si="137"/>
        <v>0</v>
      </c>
      <c r="AF1464" s="18">
        <v>44635</v>
      </c>
      <c r="AG1464" s="19">
        <v>0.59021990740740737</v>
      </c>
    </row>
    <row r="1465" spans="1:33" x14ac:dyDescent="0.3">
      <c r="A1465" s="5">
        <v>44635.590266203704</v>
      </c>
      <c r="B1465" t="str">
        <f>IFERROR(AVERAGEIFS('HeartRate-2022-03-21-1647950188'!$B:$B,'HeartRate-2022-03-21-1647950188'!$A:$A,Data_Extraction!B$2,'HeartRate-2022-03-21-1647950188'!$C:$C,Data_Extraction!$A1465),"")</f>
        <v/>
      </c>
      <c r="C1465" t="str">
        <f>IFERROR(AVERAGEIFS('HeartRate-2022-03-21-1647950188'!$B:$B,'HeartRate-2022-03-21-1647950188'!$A:$A,Data_Extraction!C$2,'HeartRate-2022-03-21-1647950188'!$C:$C,Data_Extraction!$A1465),"")</f>
        <v/>
      </c>
      <c r="D1465" t="str">
        <f>IFERROR(AVERAGEIFS('HeartRate-2022-03-21-1647950188'!$B:$B,'HeartRate-2022-03-21-1647950188'!$A:$A,Data_Extraction!D$2,'HeartRate-2022-03-21-1647950188'!$C:$C,Data_Extraction!$A1465),"")</f>
        <v/>
      </c>
      <c r="E1465" t="str">
        <f>IFERROR(AVERAGEIFS('HeartRate-2022-03-21-1647950188'!$B:$B,'HeartRate-2022-03-21-1647950188'!$A:$A,Data_Extraction!E$2,'HeartRate-2022-03-21-1647950188'!$C:$C,Data_Extraction!$A1465),"")</f>
        <v/>
      </c>
      <c r="F1465" t="str">
        <f>IFERROR(AVERAGEIFS('HeartRate-2022-03-21-1647950188'!$B:$B,'HeartRate-2022-03-21-1647950188'!$A:$A,Data_Extraction!F$2,'HeartRate-2022-03-21-1647950188'!$C:$C,Data_Extraction!$A1465),"")</f>
        <v/>
      </c>
      <c r="G1465">
        <f>IFERROR(AVERAGEIFS('HeartRate-2022-03-21-1647950188'!$B:$B,'HeartRate-2022-03-21-1647950188'!$A:$A,Data_Extraction!G$2,'HeartRate-2022-03-21-1647950188'!$C:$C,Data_Extraction!$A1465),"")</f>
        <v>121</v>
      </c>
      <c r="H1465">
        <f>IFERROR(AVERAGEIFS('HeartRate-2022-03-21-1647950188'!$B:$B,'HeartRate-2022-03-21-1647950188'!$A:$A,Data_Extraction!H$2,'HeartRate-2022-03-21-1647950188'!$C:$C,Data_Extraction!$A1465),"")</f>
        <v>100</v>
      </c>
      <c r="I1465">
        <f>IFERROR(AVERAGEIFS('HeartRate-2022-03-21-1647950188'!$B:$B,'HeartRate-2022-03-21-1647950188'!$A:$A,Data_Extraction!I$2,'HeartRate-2022-03-21-1647950188'!$C:$C,Data_Extraction!$A1465),"")</f>
        <v>64</v>
      </c>
      <c r="J1465" s="8">
        <f t="shared" si="133"/>
        <v>95</v>
      </c>
      <c r="N1465" s="11">
        <f>Data_Extraction!A1465</f>
        <v>44635.590266203704</v>
      </c>
      <c r="O1465" s="15">
        <f t="shared" si="134"/>
        <v>44635</v>
      </c>
      <c r="P1465" s="16">
        <f t="shared" si="135"/>
        <v>0.59026620370370375</v>
      </c>
      <c r="Q1465" s="12">
        <f>IF(Data_Extraction!B1465="",Data_Extraction!$J1465*(Q$1),Data_Extraction!B1465)</f>
        <v>85.5</v>
      </c>
      <c r="R1465" s="12">
        <f>IF(Data_Extraction!C1465="",Data_Extraction!$J1465*(R$1),Data_Extraction!C1465)</f>
        <v>87.4</v>
      </c>
      <c r="S1465" s="12">
        <f>IF(Data_Extraction!D1465="",Data_Extraction!$J1465*(S$1),Data_Extraction!D1465)</f>
        <v>98.8</v>
      </c>
      <c r="T1465" s="12">
        <f>IF(Data_Extraction!E1465="",Data_Extraction!$J1465*(T$1),Data_Extraction!E1465)</f>
        <v>90.25</v>
      </c>
      <c r="U1465" s="12">
        <f>IF(Data_Extraction!F1465="",Data_Extraction!$J1465*(U$1),Data_Extraction!F1465)</f>
        <v>93.1</v>
      </c>
      <c r="V1465" s="12">
        <f>IF(Data_Extraction!G1465="",Data_Extraction!$J1465*(V$1),Data_Extraction!G1465)</f>
        <v>121</v>
      </c>
      <c r="W1465" s="12">
        <f>IF(Data_Extraction!H1465="",Data_Extraction!$J1465*(W$1),Data_Extraction!H1465)</f>
        <v>100</v>
      </c>
      <c r="X1465" s="12">
        <f>IF(Data_Extraction!I1465="",Data_Extraction!$J1465*(X$1),Data_Extraction!I1465)</f>
        <v>64</v>
      </c>
      <c r="Y1465" s="13">
        <f t="shared" si="132"/>
        <v>92.506249999999994</v>
      </c>
      <c r="Z1465" s="17" t="str">
        <f t="shared" si="136"/>
        <v>Evening</v>
      </c>
      <c r="AA1465" s="14" t="str">
        <f>VLOOKUP($N1465,'HeartRate-2022-03-21-1647950188'!$C:$G,2,0)</f>
        <v>Break</v>
      </c>
      <c r="AB1465" s="14" t="str">
        <f>VLOOKUP($N1465,'HeartRate-2022-03-21-1647950188'!$C:$G,3,0)</f>
        <v>Off Campus</v>
      </c>
      <c r="AC1465" s="14" t="str">
        <f>VLOOKUP($N1465,'HeartRate-2022-03-21-1647950188'!$C:$G,4,0)</f>
        <v>Sitting</v>
      </c>
      <c r="AD1465" s="14" t="str">
        <f>VLOOKUP($N1465,'HeartRate-2022-03-21-1647950188'!$C:$G,5,0)</f>
        <v>Technical Contexts</v>
      </c>
      <c r="AE1465">
        <f t="shared" si="137"/>
        <v>0</v>
      </c>
      <c r="AF1465" s="18">
        <v>44635</v>
      </c>
      <c r="AG1465" s="19">
        <v>0.59026620370370375</v>
      </c>
    </row>
    <row r="1466" spans="1:33" x14ac:dyDescent="0.3">
      <c r="A1466" s="5">
        <v>44635.59034722222</v>
      </c>
      <c r="B1466" t="str">
        <f>IFERROR(AVERAGEIFS('HeartRate-2022-03-21-1647950188'!$B:$B,'HeartRate-2022-03-21-1647950188'!$A:$A,Data_Extraction!B$2,'HeartRate-2022-03-21-1647950188'!$C:$C,Data_Extraction!$A1466),"")</f>
        <v/>
      </c>
      <c r="C1466" t="str">
        <f>IFERROR(AVERAGEIFS('HeartRate-2022-03-21-1647950188'!$B:$B,'HeartRate-2022-03-21-1647950188'!$A:$A,Data_Extraction!C$2,'HeartRate-2022-03-21-1647950188'!$C:$C,Data_Extraction!$A1466),"")</f>
        <v/>
      </c>
      <c r="D1466" t="str">
        <f>IFERROR(AVERAGEIFS('HeartRate-2022-03-21-1647950188'!$B:$B,'HeartRate-2022-03-21-1647950188'!$A:$A,Data_Extraction!D$2,'HeartRate-2022-03-21-1647950188'!$C:$C,Data_Extraction!$A1466),"")</f>
        <v/>
      </c>
      <c r="E1466" t="str">
        <f>IFERROR(AVERAGEIFS('HeartRate-2022-03-21-1647950188'!$B:$B,'HeartRate-2022-03-21-1647950188'!$A:$A,Data_Extraction!E$2,'HeartRate-2022-03-21-1647950188'!$C:$C,Data_Extraction!$A1466),"")</f>
        <v/>
      </c>
      <c r="F1466" t="str">
        <f>IFERROR(AVERAGEIFS('HeartRate-2022-03-21-1647950188'!$B:$B,'HeartRate-2022-03-21-1647950188'!$A:$A,Data_Extraction!F$2,'HeartRate-2022-03-21-1647950188'!$C:$C,Data_Extraction!$A1466),"")</f>
        <v/>
      </c>
      <c r="G1466" t="str">
        <f>IFERROR(AVERAGEIFS('HeartRate-2022-03-21-1647950188'!$B:$B,'HeartRate-2022-03-21-1647950188'!$A:$A,Data_Extraction!G$2,'HeartRate-2022-03-21-1647950188'!$C:$C,Data_Extraction!$A1466),"")</f>
        <v/>
      </c>
      <c r="H1466">
        <f>IFERROR(AVERAGEIFS('HeartRate-2022-03-21-1647950188'!$B:$B,'HeartRate-2022-03-21-1647950188'!$A:$A,Data_Extraction!H$2,'HeartRate-2022-03-21-1647950188'!$C:$C,Data_Extraction!$A1466),"")</f>
        <v>103</v>
      </c>
      <c r="I1466" t="str">
        <f>IFERROR(AVERAGEIFS('HeartRate-2022-03-21-1647950188'!$B:$B,'HeartRate-2022-03-21-1647950188'!$A:$A,Data_Extraction!I$2,'HeartRate-2022-03-21-1647950188'!$C:$C,Data_Extraction!$A1466),"")</f>
        <v/>
      </c>
      <c r="J1466" s="8">
        <f t="shared" si="133"/>
        <v>103</v>
      </c>
      <c r="N1466" s="11">
        <f>Data_Extraction!A1466</f>
        <v>44635.59034722222</v>
      </c>
      <c r="O1466" s="15">
        <f t="shared" si="134"/>
        <v>44635</v>
      </c>
      <c r="P1466" s="16">
        <f t="shared" si="135"/>
        <v>0.59034722222222225</v>
      </c>
      <c r="Q1466" s="12">
        <f>IF(Data_Extraction!B1466="",Data_Extraction!$J1466*(Q$1),Data_Extraction!B1466)</f>
        <v>92.7</v>
      </c>
      <c r="R1466" s="12">
        <f>IF(Data_Extraction!C1466="",Data_Extraction!$J1466*(R$1),Data_Extraction!C1466)</f>
        <v>94.76</v>
      </c>
      <c r="S1466" s="12">
        <f>IF(Data_Extraction!D1466="",Data_Extraction!$J1466*(S$1),Data_Extraction!D1466)</f>
        <v>107.12</v>
      </c>
      <c r="T1466" s="12">
        <f>IF(Data_Extraction!E1466="",Data_Extraction!$J1466*(T$1),Data_Extraction!E1466)</f>
        <v>97.85</v>
      </c>
      <c r="U1466" s="12">
        <f>IF(Data_Extraction!F1466="",Data_Extraction!$J1466*(U$1),Data_Extraction!F1466)</f>
        <v>100.94</v>
      </c>
      <c r="V1466" s="12">
        <f>IF(Data_Extraction!G1466="",Data_Extraction!$J1466*(V$1),Data_Extraction!G1466)</f>
        <v>93.73</v>
      </c>
      <c r="W1466" s="12">
        <f>IF(Data_Extraction!H1466="",Data_Extraction!$J1466*(W$1),Data_Extraction!H1466)</f>
        <v>103</v>
      </c>
      <c r="X1466" s="12">
        <f>IF(Data_Extraction!I1466="",Data_Extraction!$J1466*(X$1),Data_Extraction!I1466)</f>
        <v>99.91</v>
      </c>
      <c r="Y1466" s="13">
        <f t="shared" si="132"/>
        <v>98.751249999999999</v>
      </c>
      <c r="Z1466" s="17" t="str">
        <f t="shared" si="136"/>
        <v>Evening</v>
      </c>
      <c r="AA1466" s="14" t="str">
        <f>VLOOKUP($N1466,'HeartRate-2022-03-21-1647950188'!$C:$G,2,0)</f>
        <v>Break</v>
      </c>
      <c r="AB1466" s="14" t="str">
        <f>VLOOKUP($N1466,'HeartRate-2022-03-21-1647950188'!$C:$G,3,0)</f>
        <v>Off Campus</v>
      </c>
      <c r="AC1466" s="14" t="str">
        <f>VLOOKUP($N1466,'HeartRate-2022-03-21-1647950188'!$C:$G,4,0)</f>
        <v>Sitting</v>
      </c>
      <c r="AD1466" s="14" t="str">
        <f>VLOOKUP($N1466,'HeartRate-2022-03-21-1647950188'!$C:$G,5,0)</f>
        <v>Technical Contexts</v>
      </c>
      <c r="AE1466">
        <f t="shared" si="137"/>
        <v>0</v>
      </c>
      <c r="AF1466" s="18">
        <v>44635</v>
      </c>
      <c r="AG1466" s="19">
        <v>0.59034722222222225</v>
      </c>
    </row>
    <row r="1467" spans="1:33" x14ac:dyDescent="0.3">
      <c r="A1467" s="5">
        <v>44635.590462962966</v>
      </c>
      <c r="B1467" t="str">
        <f>IFERROR(AVERAGEIFS('HeartRate-2022-03-21-1647950188'!$B:$B,'HeartRate-2022-03-21-1647950188'!$A:$A,Data_Extraction!B$2,'HeartRate-2022-03-21-1647950188'!$C:$C,Data_Extraction!$A1467),"")</f>
        <v/>
      </c>
      <c r="C1467" t="str">
        <f>IFERROR(AVERAGEIFS('HeartRate-2022-03-21-1647950188'!$B:$B,'HeartRate-2022-03-21-1647950188'!$A:$A,Data_Extraction!C$2,'HeartRate-2022-03-21-1647950188'!$C:$C,Data_Extraction!$A1467),"")</f>
        <v/>
      </c>
      <c r="D1467" t="str">
        <f>IFERROR(AVERAGEIFS('HeartRate-2022-03-21-1647950188'!$B:$B,'HeartRate-2022-03-21-1647950188'!$A:$A,Data_Extraction!D$2,'HeartRate-2022-03-21-1647950188'!$C:$C,Data_Extraction!$A1467),"")</f>
        <v/>
      </c>
      <c r="E1467" t="str">
        <f>IFERROR(AVERAGEIFS('HeartRate-2022-03-21-1647950188'!$B:$B,'HeartRate-2022-03-21-1647950188'!$A:$A,Data_Extraction!E$2,'HeartRate-2022-03-21-1647950188'!$C:$C,Data_Extraction!$A1467),"")</f>
        <v/>
      </c>
      <c r="F1467" t="str">
        <f>IFERROR(AVERAGEIFS('HeartRate-2022-03-21-1647950188'!$B:$B,'HeartRate-2022-03-21-1647950188'!$A:$A,Data_Extraction!F$2,'HeartRate-2022-03-21-1647950188'!$C:$C,Data_Extraction!$A1467),"")</f>
        <v/>
      </c>
      <c r="G1467" t="str">
        <f>IFERROR(AVERAGEIFS('HeartRate-2022-03-21-1647950188'!$B:$B,'HeartRate-2022-03-21-1647950188'!$A:$A,Data_Extraction!G$2,'HeartRate-2022-03-21-1647950188'!$C:$C,Data_Extraction!$A1467),"")</f>
        <v/>
      </c>
      <c r="H1467">
        <f>IFERROR(AVERAGEIFS('HeartRate-2022-03-21-1647950188'!$B:$B,'HeartRate-2022-03-21-1647950188'!$A:$A,Data_Extraction!H$2,'HeartRate-2022-03-21-1647950188'!$C:$C,Data_Extraction!$A1467),"")</f>
        <v>101</v>
      </c>
      <c r="I1467" t="str">
        <f>IFERROR(AVERAGEIFS('HeartRate-2022-03-21-1647950188'!$B:$B,'HeartRate-2022-03-21-1647950188'!$A:$A,Data_Extraction!I$2,'HeartRate-2022-03-21-1647950188'!$C:$C,Data_Extraction!$A1467),"")</f>
        <v/>
      </c>
      <c r="J1467" s="8">
        <f t="shared" si="133"/>
        <v>101</v>
      </c>
      <c r="N1467" s="11">
        <f>Data_Extraction!A1467</f>
        <v>44635.590462962966</v>
      </c>
      <c r="O1467" s="15">
        <f t="shared" si="134"/>
        <v>44635</v>
      </c>
      <c r="P1467" s="16">
        <f t="shared" si="135"/>
        <v>0.59046296296296297</v>
      </c>
      <c r="Q1467" s="12">
        <f>IF(Data_Extraction!B1467="",Data_Extraction!$J1467*(Q$1),Data_Extraction!B1467)</f>
        <v>90.9</v>
      </c>
      <c r="R1467" s="12">
        <f>IF(Data_Extraction!C1467="",Data_Extraction!$J1467*(R$1),Data_Extraction!C1467)</f>
        <v>92.92</v>
      </c>
      <c r="S1467" s="12">
        <f>IF(Data_Extraction!D1467="",Data_Extraction!$J1467*(S$1),Data_Extraction!D1467)</f>
        <v>105.04</v>
      </c>
      <c r="T1467" s="12">
        <f>IF(Data_Extraction!E1467="",Data_Extraction!$J1467*(T$1),Data_Extraction!E1467)</f>
        <v>95.949999999999989</v>
      </c>
      <c r="U1467" s="12">
        <f>IF(Data_Extraction!F1467="",Data_Extraction!$J1467*(U$1),Data_Extraction!F1467)</f>
        <v>98.98</v>
      </c>
      <c r="V1467" s="12">
        <f>IF(Data_Extraction!G1467="",Data_Extraction!$J1467*(V$1),Data_Extraction!G1467)</f>
        <v>91.91</v>
      </c>
      <c r="W1467" s="12">
        <f>IF(Data_Extraction!H1467="",Data_Extraction!$J1467*(W$1),Data_Extraction!H1467)</f>
        <v>101</v>
      </c>
      <c r="X1467" s="12">
        <f>IF(Data_Extraction!I1467="",Data_Extraction!$J1467*(X$1),Data_Extraction!I1467)</f>
        <v>97.97</v>
      </c>
      <c r="Y1467" s="13">
        <f t="shared" si="132"/>
        <v>96.833750000000009</v>
      </c>
      <c r="Z1467" s="17" t="str">
        <f t="shared" si="136"/>
        <v>Evening</v>
      </c>
      <c r="AA1467" s="14" t="str">
        <f>VLOOKUP($N1467,'HeartRate-2022-03-21-1647950188'!$C:$G,2,0)</f>
        <v>Break</v>
      </c>
      <c r="AB1467" s="14" t="str">
        <f>VLOOKUP($N1467,'HeartRate-2022-03-21-1647950188'!$C:$G,3,0)</f>
        <v>Off Campus</v>
      </c>
      <c r="AC1467" s="14" t="str">
        <f>VLOOKUP($N1467,'HeartRate-2022-03-21-1647950188'!$C:$G,4,0)</f>
        <v>Sitting</v>
      </c>
      <c r="AD1467" s="14" t="str">
        <f>VLOOKUP($N1467,'HeartRate-2022-03-21-1647950188'!$C:$G,5,0)</f>
        <v>Technical Contexts</v>
      </c>
      <c r="AE1467">
        <f t="shared" si="137"/>
        <v>0</v>
      </c>
      <c r="AF1467" s="18">
        <v>44635</v>
      </c>
      <c r="AG1467" s="19">
        <v>0.59046296296296297</v>
      </c>
    </row>
    <row r="1468" spans="1:33" x14ac:dyDescent="0.3">
      <c r="A1468" s="5">
        <v>44635.590960648151</v>
      </c>
      <c r="B1468" t="str">
        <f>IFERROR(AVERAGEIFS('HeartRate-2022-03-21-1647950188'!$B:$B,'HeartRate-2022-03-21-1647950188'!$A:$A,Data_Extraction!B$2,'HeartRate-2022-03-21-1647950188'!$C:$C,Data_Extraction!$A1468),"")</f>
        <v/>
      </c>
      <c r="C1468" t="str">
        <f>IFERROR(AVERAGEIFS('HeartRate-2022-03-21-1647950188'!$B:$B,'HeartRate-2022-03-21-1647950188'!$A:$A,Data_Extraction!C$2,'HeartRate-2022-03-21-1647950188'!$C:$C,Data_Extraction!$A1468),"")</f>
        <v/>
      </c>
      <c r="D1468" t="str">
        <f>IFERROR(AVERAGEIFS('HeartRate-2022-03-21-1647950188'!$B:$B,'HeartRate-2022-03-21-1647950188'!$A:$A,Data_Extraction!D$2,'HeartRate-2022-03-21-1647950188'!$C:$C,Data_Extraction!$A1468),"")</f>
        <v/>
      </c>
      <c r="E1468" t="str">
        <f>IFERROR(AVERAGEIFS('HeartRate-2022-03-21-1647950188'!$B:$B,'HeartRate-2022-03-21-1647950188'!$A:$A,Data_Extraction!E$2,'HeartRate-2022-03-21-1647950188'!$C:$C,Data_Extraction!$A1468),"")</f>
        <v/>
      </c>
      <c r="F1468" t="str">
        <f>IFERROR(AVERAGEIFS('HeartRate-2022-03-21-1647950188'!$B:$B,'HeartRate-2022-03-21-1647950188'!$A:$A,Data_Extraction!F$2,'HeartRate-2022-03-21-1647950188'!$C:$C,Data_Extraction!$A1468),"")</f>
        <v/>
      </c>
      <c r="G1468">
        <f>IFERROR(AVERAGEIFS('HeartRate-2022-03-21-1647950188'!$B:$B,'HeartRate-2022-03-21-1647950188'!$A:$A,Data_Extraction!G$2,'HeartRate-2022-03-21-1647950188'!$C:$C,Data_Extraction!$A1468),"")</f>
        <v>116</v>
      </c>
      <c r="H1468">
        <f>IFERROR(AVERAGEIFS('HeartRate-2022-03-21-1647950188'!$B:$B,'HeartRate-2022-03-21-1647950188'!$A:$A,Data_Extraction!H$2,'HeartRate-2022-03-21-1647950188'!$C:$C,Data_Extraction!$A1468),"")</f>
        <v>103</v>
      </c>
      <c r="I1468">
        <f>IFERROR(AVERAGEIFS('HeartRate-2022-03-21-1647950188'!$B:$B,'HeartRate-2022-03-21-1647950188'!$A:$A,Data_Extraction!I$2,'HeartRate-2022-03-21-1647950188'!$C:$C,Data_Extraction!$A1468),"")</f>
        <v>58</v>
      </c>
      <c r="J1468" s="8">
        <f t="shared" si="133"/>
        <v>92.333333333333329</v>
      </c>
      <c r="N1468" s="11">
        <f>Data_Extraction!A1468</f>
        <v>44635.590960648151</v>
      </c>
      <c r="O1468" s="15">
        <f t="shared" si="134"/>
        <v>44635</v>
      </c>
      <c r="P1468" s="16">
        <f t="shared" si="135"/>
        <v>0.59096064814814808</v>
      </c>
      <c r="Q1468" s="12">
        <f>IF(Data_Extraction!B1468="",Data_Extraction!$J1468*(Q$1),Data_Extraction!B1468)</f>
        <v>83.1</v>
      </c>
      <c r="R1468" s="12">
        <f>IF(Data_Extraction!C1468="",Data_Extraction!$J1468*(R$1),Data_Extraction!C1468)</f>
        <v>84.946666666666673</v>
      </c>
      <c r="S1468" s="12">
        <f>IF(Data_Extraction!D1468="",Data_Extraction!$J1468*(S$1),Data_Extraction!D1468)</f>
        <v>96.026666666666671</v>
      </c>
      <c r="T1468" s="12">
        <f>IF(Data_Extraction!E1468="",Data_Extraction!$J1468*(T$1),Data_Extraction!E1468)</f>
        <v>87.716666666666654</v>
      </c>
      <c r="U1468" s="12">
        <f>IF(Data_Extraction!F1468="",Data_Extraction!$J1468*(U$1),Data_Extraction!F1468)</f>
        <v>90.486666666666665</v>
      </c>
      <c r="V1468" s="12">
        <f>IF(Data_Extraction!G1468="",Data_Extraction!$J1468*(V$1),Data_Extraction!G1468)</f>
        <v>116</v>
      </c>
      <c r="W1468" s="12">
        <f>IF(Data_Extraction!H1468="",Data_Extraction!$J1468*(W$1),Data_Extraction!H1468)</f>
        <v>103</v>
      </c>
      <c r="X1468" s="12">
        <f>IF(Data_Extraction!I1468="",Data_Extraction!$J1468*(X$1),Data_Extraction!I1468)</f>
        <v>58</v>
      </c>
      <c r="Y1468" s="13">
        <f t="shared" si="132"/>
        <v>89.90958333333333</v>
      </c>
      <c r="Z1468" s="17" t="str">
        <f t="shared" si="136"/>
        <v>Evening</v>
      </c>
      <c r="AA1468" s="14" t="str">
        <f>VLOOKUP($N1468,'HeartRate-2022-03-21-1647950188'!$C:$G,2,0)</f>
        <v>Break</v>
      </c>
      <c r="AB1468" s="14" t="str">
        <f>VLOOKUP($N1468,'HeartRate-2022-03-21-1647950188'!$C:$G,3,0)</f>
        <v>Off Campus</v>
      </c>
      <c r="AC1468" s="14" t="str">
        <f>VLOOKUP($N1468,'HeartRate-2022-03-21-1647950188'!$C:$G,4,0)</f>
        <v>Sitting</v>
      </c>
      <c r="AD1468" s="14" t="str">
        <f>VLOOKUP($N1468,'HeartRate-2022-03-21-1647950188'!$C:$G,5,0)</f>
        <v>Technical Contexts</v>
      </c>
      <c r="AE1468">
        <f t="shared" si="137"/>
        <v>0</v>
      </c>
      <c r="AF1468" s="18">
        <v>44635</v>
      </c>
      <c r="AG1468" s="19">
        <v>0.59096064814814808</v>
      </c>
    </row>
    <row r="1469" spans="1:33" x14ac:dyDescent="0.3">
      <c r="A1469" s="5">
        <v>44635.59097222222</v>
      </c>
      <c r="B1469">
        <f>IFERROR(AVERAGEIFS('HeartRate-2022-03-21-1647950188'!$B:$B,'HeartRate-2022-03-21-1647950188'!$A:$A,Data_Extraction!B$2,'HeartRate-2022-03-21-1647950188'!$C:$C,Data_Extraction!$A1469),"")</f>
        <v>99</v>
      </c>
      <c r="C1469" t="str">
        <f>IFERROR(AVERAGEIFS('HeartRate-2022-03-21-1647950188'!$B:$B,'HeartRate-2022-03-21-1647950188'!$A:$A,Data_Extraction!C$2,'HeartRate-2022-03-21-1647950188'!$C:$C,Data_Extraction!$A1469),"")</f>
        <v/>
      </c>
      <c r="D1469" t="str">
        <f>IFERROR(AVERAGEIFS('HeartRate-2022-03-21-1647950188'!$B:$B,'HeartRate-2022-03-21-1647950188'!$A:$A,Data_Extraction!D$2,'HeartRate-2022-03-21-1647950188'!$C:$C,Data_Extraction!$A1469),"")</f>
        <v/>
      </c>
      <c r="E1469" t="str">
        <f>IFERROR(AVERAGEIFS('HeartRate-2022-03-21-1647950188'!$B:$B,'HeartRate-2022-03-21-1647950188'!$A:$A,Data_Extraction!E$2,'HeartRate-2022-03-21-1647950188'!$C:$C,Data_Extraction!$A1469),"")</f>
        <v/>
      </c>
      <c r="F1469" t="str">
        <f>IFERROR(AVERAGEIFS('HeartRate-2022-03-21-1647950188'!$B:$B,'HeartRate-2022-03-21-1647950188'!$A:$A,Data_Extraction!F$2,'HeartRate-2022-03-21-1647950188'!$C:$C,Data_Extraction!$A1469),"")</f>
        <v/>
      </c>
      <c r="G1469" t="str">
        <f>IFERROR(AVERAGEIFS('HeartRate-2022-03-21-1647950188'!$B:$B,'HeartRate-2022-03-21-1647950188'!$A:$A,Data_Extraction!G$2,'HeartRate-2022-03-21-1647950188'!$C:$C,Data_Extraction!$A1469),"")</f>
        <v/>
      </c>
      <c r="H1469" t="str">
        <f>IFERROR(AVERAGEIFS('HeartRate-2022-03-21-1647950188'!$B:$B,'HeartRate-2022-03-21-1647950188'!$A:$A,Data_Extraction!H$2,'HeartRate-2022-03-21-1647950188'!$C:$C,Data_Extraction!$A1469),"")</f>
        <v/>
      </c>
      <c r="I1469" t="str">
        <f>IFERROR(AVERAGEIFS('HeartRate-2022-03-21-1647950188'!$B:$B,'HeartRate-2022-03-21-1647950188'!$A:$A,Data_Extraction!I$2,'HeartRate-2022-03-21-1647950188'!$C:$C,Data_Extraction!$A1469),"")</f>
        <v/>
      </c>
      <c r="J1469" s="8">
        <f t="shared" si="133"/>
        <v>99</v>
      </c>
      <c r="N1469" s="11">
        <f>Data_Extraction!A1469</f>
        <v>44635.59097222222</v>
      </c>
      <c r="O1469" s="15">
        <f t="shared" si="134"/>
        <v>44635</v>
      </c>
      <c r="P1469" s="16">
        <f t="shared" si="135"/>
        <v>0.59097222222222223</v>
      </c>
      <c r="Q1469" s="12">
        <f>IF(Data_Extraction!B1469="",Data_Extraction!$J1469*(Q$1),Data_Extraction!B1469)</f>
        <v>99</v>
      </c>
      <c r="R1469" s="12">
        <f>IF(Data_Extraction!C1469="",Data_Extraction!$J1469*(R$1),Data_Extraction!C1469)</f>
        <v>91.08</v>
      </c>
      <c r="S1469" s="12">
        <f>IF(Data_Extraction!D1469="",Data_Extraction!$J1469*(S$1),Data_Extraction!D1469)</f>
        <v>102.96000000000001</v>
      </c>
      <c r="T1469" s="12">
        <f>IF(Data_Extraction!E1469="",Data_Extraction!$J1469*(T$1),Data_Extraction!E1469)</f>
        <v>94.05</v>
      </c>
      <c r="U1469" s="12">
        <f>IF(Data_Extraction!F1469="",Data_Extraction!$J1469*(U$1),Data_Extraction!F1469)</f>
        <v>97.02</v>
      </c>
      <c r="V1469" s="12">
        <f>IF(Data_Extraction!G1469="",Data_Extraction!$J1469*(V$1),Data_Extraction!G1469)</f>
        <v>90.09</v>
      </c>
      <c r="W1469" s="12">
        <f>IF(Data_Extraction!H1469="",Data_Extraction!$J1469*(W$1),Data_Extraction!H1469)</f>
        <v>105.93</v>
      </c>
      <c r="X1469" s="12">
        <f>IF(Data_Extraction!I1469="",Data_Extraction!$J1469*(X$1),Data_Extraction!I1469)</f>
        <v>96.03</v>
      </c>
      <c r="Y1469" s="13">
        <f t="shared" si="132"/>
        <v>97.019999999999982</v>
      </c>
      <c r="Z1469" s="17" t="str">
        <f t="shared" si="136"/>
        <v>Evening</v>
      </c>
      <c r="AA1469" s="14" t="str">
        <f>VLOOKUP($N1469,'HeartRate-2022-03-21-1647950188'!$C:$G,2,0)</f>
        <v>Break</v>
      </c>
      <c r="AB1469" s="14" t="str">
        <f>VLOOKUP($N1469,'HeartRate-2022-03-21-1647950188'!$C:$G,3,0)</f>
        <v>Off Campus</v>
      </c>
      <c r="AC1469" s="14" t="str">
        <f>VLOOKUP($N1469,'HeartRate-2022-03-21-1647950188'!$C:$G,4,0)</f>
        <v>Sitting</v>
      </c>
      <c r="AD1469" s="14" t="str">
        <f>VLOOKUP($N1469,'HeartRate-2022-03-21-1647950188'!$C:$G,5,0)</f>
        <v>Technical Contexts</v>
      </c>
      <c r="AE1469">
        <f t="shared" si="137"/>
        <v>0</v>
      </c>
      <c r="AF1469" s="18">
        <v>44635</v>
      </c>
      <c r="AG1469" s="19">
        <v>0.59097222222222223</v>
      </c>
    </row>
    <row r="1470" spans="1:33" x14ac:dyDescent="0.3">
      <c r="A1470" s="5">
        <v>44635.591064814813</v>
      </c>
      <c r="B1470" t="str">
        <f>IFERROR(AVERAGEIFS('HeartRate-2022-03-21-1647950188'!$B:$B,'HeartRate-2022-03-21-1647950188'!$A:$A,Data_Extraction!B$2,'HeartRate-2022-03-21-1647950188'!$C:$C,Data_Extraction!$A1470),"")</f>
        <v/>
      </c>
      <c r="C1470" t="str">
        <f>IFERROR(AVERAGEIFS('HeartRate-2022-03-21-1647950188'!$B:$B,'HeartRate-2022-03-21-1647950188'!$A:$A,Data_Extraction!C$2,'HeartRate-2022-03-21-1647950188'!$C:$C,Data_Extraction!$A1470),"")</f>
        <v/>
      </c>
      <c r="D1470" t="str">
        <f>IFERROR(AVERAGEIFS('HeartRate-2022-03-21-1647950188'!$B:$B,'HeartRate-2022-03-21-1647950188'!$A:$A,Data_Extraction!D$2,'HeartRate-2022-03-21-1647950188'!$C:$C,Data_Extraction!$A1470),"")</f>
        <v/>
      </c>
      <c r="E1470" t="str">
        <f>IFERROR(AVERAGEIFS('HeartRate-2022-03-21-1647950188'!$B:$B,'HeartRate-2022-03-21-1647950188'!$A:$A,Data_Extraction!E$2,'HeartRate-2022-03-21-1647950188'!$C:$C,Data_Extraction!$A1470),"")</f>
        <v/>
      </c>
      <c r="F1470" t="str">
        <f>IFERROR(AVERAGEIFS('HeartRate-2022-03-21-1647950188'!$B:$B,'HeartRate-2022-03-21-1647950188'!$A:$A,Data_Extraction!F$2,'HeartRate-2022-03-21-1647950188'!$C:$C,Data_Extraction!$A1470),"")</f>
        <v/>
      </c>
      <c r="G1470" t="str">
        <f>IFERROR(AVERAGEIFS('HeartRate-2022-03-21-1647950188'!$B:$B,'HeartRate-2022-03-21-1647950188'!$A:$A,Data_Extraction!G$2,'HeartRate-2022-03-21-1647950188'!$C:$C,Data_Extraction!$A1470),"")</f>
        <v/>
      </c>
      <c r="H1470">
        <f>IFERROR(AVERAGEIFS('HeartRate-2022-03-21-1647950188'!$B:$B,'HeartRate-2022-03-21-1647950188'!$A:$A,Data_Extraction!H$2,'HeartRate-2022-03-21-1647950188'!$C:$C,Data_Extraction!$A1470),"")</f>
        <v>104</v>
      </c>
      <c r="I1470" t="str">
        <f>IFERROR(AVERAGEIFS('HeartRate-2022-03-21-1647950188'!$B:$B,'HeartRate-2022-03-21-1647950188'!$A:$A,Data_Extraction!I$2,'HeartRate-2022-03-21-1647950188'!$C:$C,Data_Extraction!$A1470),"")</f>
        <v/>
      </c>
      <c r="J1470" s="8">
        <f t="shared" si="133"/>
        <v>104</v>
      </c>
      <c r="N1470" s="11">
        <f>Data_Extraction!A1470</f>
        <v>44635.591064814813</v>
      </c>
      <c r="O1470" s="15">
        <f t="shared" si="134"/>
        <v>44635</v>
      </c>
      <c r="P1470" s="16">
        <f t="shared" si="135"/>
        <v>0.59106481481481488</v>
      </c>
      <c r="Q1470" s="12">
        <f>IF(Data_Extraction!B1470="",Data_Extraction!$J1470*(Q$1),Data_Extraction!B1470)</f>
        <v>93.600000000000009</v>
      </c>
      <c r="R1470" s="12">
        <f>IF(Data_Extraction!C1470="",Data_Extraction!$J1470*(R$1),Data_Extraction!C1470)</f>
        <v>95.68</v>
      </c>
      <c r="S1470" s="12">
        <f>IF(Data_Extraction!D1470="",Data_Extraction!$J1470*(S$1),Data_Extraction!D1470)</f>
        <v>108.16</v>
      </c>
      <c r="T1470" s="12">
        <f>IF(Data_Extraction!E1470="",Data_Extraction!$J1470*(T$1),Data_Extraction!E1470)</f>
        <v>98.8</v>
      </c>
      <c r="U1470" s="12">
        <f>IF(Data_Extraction!F1470="",Data_Extraction!$J1470*(U$1),Data_Extraction!F1470)</f>
        <v>101.92</v>
      </c>
      <c r="V1470" s="12">
        <f>IF(Data_Extraction!G1470="",Data_Extraction!$J1470*(V$1),Data_Extraction!G1470)</f>
        <v>94.64</v>
      </c>
      <c r="W1470" s="12">
        <f>IF(Data_Extraction!H1470="",Data_Extraction!$J1470*(W$1),Data_Extraction!H1470)</f>
        <v>104</v>
      </c>
      <c r="X1470" s="12">
        <f>IF(Data_Extraction!I1470="",Data_Extraction!$J1470*(X$1),Data_Extraction!I1470)</f>
        <v>100.88</v>
      </c>
      <c r="Y1470" s="13">
        <f t="shared" si="132"/>
        <v>99.710000000000008</v>
      </c>
      <c r="Z1470" s="17" t="str">
        <f t="shared" si="136"/>
        <v>Evening</v>
      </c>
      <c r="AA1470" s="14" t="str">
        <f>VLOOKUP($N1470,'HeartRate-2022-03-21-1647950188'!$C:$G,2,0)</f>
        <v>Break</v>
      </c>
      <c r="AB1470" s="14" t="str">
        <f>VLOOKUP($N1470,'HeartRate-2022-03-21-1647950188'!$C:$G,3,0)</f>
        <v>Off Campus</v>
      </c>
      <c r="AC1470" s="14" t="str">
        <f>VLOOKUP($N1470,'HeartRate-2022-03-21-1647950188'!$C:$G,4,0)</f>
        <v>Sitting</v>
      </c>
      <c r="AD1470" s="14" t="str">
        <f>VLOOKUP($N1470,'HeartRate-2022-03-21-1647950188'!$C:$G,5,0)</f>
        <v>Technical Contexts</v>
      </c>
      <c r="AE1470">
        <f t="shared" si="137"/>
        <v>0</v>
      </c>
      <c r="AF1470" s="18">
        <v>44635</v>
      </c>
      <c r="AG1470" s="19">
        <v>0.59106481481481488</v>
      </c>
    </row>
    <row r="1471" spans="1:33" x14ac:dyDescent="0.3">
      <c r="A1471" s="5">
        <v>44635.591354166667</v>
      </c>
      <c r="B1471" t="str">
        <f>IFERROR(AVERAGEIFS('HeartRate-2022-03-21-1647950188'!$B:$B,'HeartRate-2022-03-21-1647950188'!$A:$A,Data_Extraction!B$2,'HeartRate-2022-03-21-1647950188'!$C:$C,Data_Extraction!$A1471),"")</f>
        <v/>
      </c>
      <c r="C1471" t="str">
        <f>IFERROR(AVERAGEIFS('HeartRate-2022-03-21-1647950188'!$B:$B,'HeartRate-2022-03-21-1647950188'!$A:$A,Data_Extraction!C$2,'HeartRate-2022-03-21-1647950188'!$C:$C,Data_Extraction!$A1471),"")</f>
        <v/>
      </c>
      <c r="D1471" t="str">
        <f>IFERROR(AVERAGEIFS('HeartRate-2022-03-21-1647950188'!$B:$B,'HeartRate-2022-03-21-1647950188'!$A:$A,Data_Extraction!D$2,'HeartRate-2022-03-21-1647950188'!$C:$C,Data_Extraction!$A1471),"")</f>
        <v/>
      </c>
      <c r="E1471" t="str">
        <f>IFERROR(AVERAGEIFS('HeartRate-2022-03-21-1647950188'!$B:$B,'HeartRate-2022-03-21-1647950188'!$A:$A,Data_Extraction!E$2,'HeartRate-2022-03-21-1647950188'!$C:$C,Data_Extraction!$A1471),"")</f>
        <v/>
      </c>
      <c r="F1471" t="str">
        <f>IFERROR(AVERAGEIFS('HeartRate-2022-03-21-1647950188'!$B:$B,'HeartRate-2022-03-21-1647950188'!$A:$A,Data_Extraction!F$2,'HeartRate-2022-03-21-1647950188'!$C:$C,Data_Extraction!$A1471),"")</f>
        <v/>
      </c>
      <c r="G1471">
        <f>IFERROR(AVERAGEIFS('HeartRate-2022-03-21-1647950188'!$B:$B,'HeartRate-2022-03-21-1647950188'!$A:$A,Data_Extraction!G$2,'HeartRate-2022-03-21-1647950188'!$C:$C,Data_Extraction!$A1471),"")</f>
        <v>117</v>
      </c>
      <c r="H1471" t="str">
        <f>IFERROR(AVERAGEIFS('HeartRate-2022-03-21-1647950188'!$B:$B,'HeartRate-2022-03-21-1647950188'!$A:$A,Data_Extraction!H$2,'HeartRate-2022-03-21-1647950188'!$C:$C,Data_Extraction!$A1471),"")</f>
        <v/>
      </c>
      <c r="I1471" t="str">
        <f>IFERROR(AVERAGEIFS('HeartRate-2022-03-21-1647950188'!$B:$B,'HeartRate-2022-03-21-1647950188'!$A:$A,Data_Extraction!I$2,'HeartRate-2022-03-21-1647950188'!$C:$C,Data_Extraction!$A1471),"")</f>
        <v/>
      </c>
      <c r="J1471" s="8">
        <f t="shared" si="133"/>
        <v>117</v>
      </c>
      <c r="N1471" s="11">
        <f>Data_Extraction!A1471</f>
        <v>44635.591354166667</v>
      </c>
      <c r="O1471" s="15">
        <f t="shared" si="134"/>
        <v>44635</v>
      </c>
      <c r="P1471" s="16">
        <f t="shared" si="135"/>
        <v>0.59135416666666674</v>
      </c>
      <c r="Q1471" s="12">
        <f>IF(Data_Extraction!B1471="",Data_Extraction!$J1471*(Q$1),Data_Extraction!B1471)</f>
        <v>105.3</v>
      </c>
      <c r="R1471" s="12">
        <f>IF(Data_Extraction!C1471="",Data_Extraction!$J1471*(R$1),Data_Extraction!C1471)</f>
        <v>107.64</v>
      </c>
      <c r="S1471" s="12">
        <f>IF(Data_Extraction!D1471="",Data_Extraction!$J1471*(S$1),Data_Extraction!D1471)</f>
        <v>121.68</v>
      </c>
      <c r="T1471" s="12">
        <f>IF(Data_Extraction!E1471="",Data_Extraction!$J1471*(T$1),Data_Extraction!E1471)</f>
        <v>111.14999999999999</v>
      </c>
      <c r="U1471" s="12">
        <f>IF(Data_Extraction!F1471="",Data_Extraction!$J1471*(U$1),Data_Extraction!F1471)</f>
        <v>114.66</v>
      </c>
      <c r="V1471" s="12">
        <f>IF(Data_Extraction!G1471="",Data_Extraction!$J1471*(V$1),Data_Extraction!G1471)</f>
        <v>117</v>
      </c>
      <c r="W1471" s="12">
        <f>IF(Data_Extraction!H1471="",Data_Extraction!$J1471*(W$1),Data_Extraction!H1471)</f>
        <v>125.19000000000001</v>
      </c>
      <c r="X1471" s="12">
        <f>IF(Data_Extraction!I1471="",Data_Extraction!$J1471*(X$1),Data_Extraction!I1471)</f>
        <v>113.49</v>
      </c>
      <c r="Y1471" s="13">
        <f t="shared" si="132"/>
        <v>114.51375</v>
      </c>
      <c r="Z1471" s="17" t="str">
        <f t="shared" si="136"/>
        <v>Evening</v>
      </c>
      <c r="AA1471" s="14" t="str">
        <f>VLOOKUP($N1471,'HeartRate-2022-03-21-1647950188'!$C:$G,2,0)</f>
        <v>Break</v>
      </c>
      <c r="AB1471" s="14" t="str">
        <f>VLOOKUP($N1471,'HeartRate-2022-03-21-1647950188'!$C:$G,3,0)</f>
        <v>Off Campus</v>
      </c>
      <c r="AC1471" s="14" t="str">
        <f>VLOOKUP($N1471,'HeartRate-2022-03-21-1647950188'!$C:$G,4,0)</f>
        <v>Sitting</v>
      </c>
      <c r="AD1471" s="14" t="str">
        <f>VLOOKUP($N1471,'HeartRate-2022-03-21-1647950188'!$C:$G,5,0)</f>
        <v>Technical Contexts</v>
      </c>
      <c r="AE1471">
        <f t="shared" si="137"/>
        <v>0</v>
      </c>
      <c r="AF1471" s="18">
        <v>44635</v>
      </c>
      <c r="AG1471" s="19">
        <v>0.59135416666666674</v>
      </c>
    </row>
    <row r="1472" spans="1:33" x14ac:dyDescent="0.3">
      <c r="A1472" s="5">
        <v>44635.591400462959</v>
      </c>
      <c r="B1472">
        <f>IFERROR(AVERAGEIFS('HeartRate-2022-03-21-1647950188'!$B:$B,'HeartRate-2022-03-21-1647950188'!$A:$A,Data_Extraction!B$2,'HeartRate-2022-03-21-1647950188'!$C:$C,Data_Extraction!$A1472),"")</f>
        <v>82</v>
      </c>
      <c r="C1472" t="str">
        <f>IFERROR(AVERAGEIFS('HeartRate-2022-03-21-1647950188'!$B:$B,'HeartRate-2022-03-21-1647950188'!$A:$A,Data_Extraction!C$2,'HeartRate-2022-03-21-1647950188'!$C:$C,Data_Extraction!$A1472),"")</f>
        <v/>
      </c>
      <c r="D1472" t="str">
        <f>IFERROR(AVERAGEIFS('HeartRate-2022-03-21-1647950188'!$B:$B,'HeartRate-2022-03-21-1647950188'!$A:$A,Data_Extraction!D$2,'HeartRate-2022-03-21-1647950188'!$C:$C,Data_Extraction!$A1472),"")</f>
        <v/>
      </c>
      <c r="E1472" t="str">
        <f>IFERROR(AVERAGEIFS('HeartRate-2022-03-21-1647950188'!$B:$B,'HeartRate-2022-03-21-1647950188'!$A:$A,Data_Extraction!E$2,'HeartRate-2022-03-21-1647950188'!$C:$C,Data_Extraction!$A1472),"")</f>
        <v/>
      </c>
      <c r="F1472" t="str">
        <f>IFERROR(AVERAGEIFS('HeartRate-2022-03-21-1647950188'!$B:$B,'HeartRate-2022-03-21-1647950188'!$A:$A,Data_Extraction!F$2,'HeartRate-2022-03-21-1647950188'!$C:$C,Data_Extraction!$A1472),"")</f>
        <v/>
      </c>
      <c r="G1472" t="str">
        <f>IFERROR(AVERAGEIFS('HeartRate-2022-03-21-1647950188'!$B:$B,'HeartRate-2022-03-21-1647950188'!$A:$A,Data_Extraction!G$2,'HeartRate-2022-03-21-1647950188'!$C:$C,Data_Extraction!$A1472),"")</f>
        <v/>
      </c>
      <c r="H1472">
        <f>IFERROR(AVERAGEIFS('HeartRate-2022-03-21-1647950188'!$B:$B,'HeartRate-2022-03-21-1647950188'!$A:$A,Data_Extraction!H$2,'HeartRate-2022-03-21-1647950188'!$C:$C,Data_Extraction!$A1472),"")</f>
        <v>105</v>
      </c>
      <c r="I1472" t="str">
        <f>IFERROR(AVERAGEIFS('HeartRate-2022-03-21-1647950188'!$B:$B,'HeartRate-2022-03-21-1647950188'!$A:$A,Data_Extraction!I$2,'HeartRate-2022-03-21-1647950188'!$C:$C,Data_Extraction!$A1472),"")</f>
        <v/>
      </c>
      <c r="J1472" s="8">
        <f t="shared" si="133"/>
        <v>93.5</v>
      </c>
      <c r="N1472" s="11">
        <f>Data_Extraction!A1472</f>
        <v>44635.591400462959</v>
      </c>
      <c r="O1472" s="15">
        <f t="shared" si="134"/>
        <v>44635</v>
      </c>
      <c r="P1472" s="16">
        <f t="shared" si="135"/>
        <v>0.59140046296296289</v>
      </c>
      <c r="Q1472" s="12">
        <f>IF(Data_Extraction!B1472="",Data_Extraction!$J1472*(Q$1),Data_Extraction!B1472)</f>
        <v>82</v>
      </c>
      <c r="R1472" s="12">
        <f>IF(Data_Extraction!C1472="",Data_Extraction!$J1472*(R$1),Data_Extraction!C1472)</f>
        <v>86.02000000000001</v>
      </c>
      <c r="S1472" s="12">
        <f>IF(Data_Extraction!D1472="",Data_Extraction!$J1472*(S$1),Data_Extraction!D1472)</f>
        <v>97.240000000000009</v>
      </c>
      <c r="T1472" s="12">
        <f>IF(Data_Extraction!E1472="",Data_Extraction!$J1472*(T$1),Data_Extraction!E1472)</f>
        <v>88.825000000000003</v>
      </c>
      <c r="U1472" s="12">
        <f>IF(Data_Extraction!F1472="",Data_Extraction!$J1472*(U$1),Data_Extraction!F1472)</f>
        <v>91.63</v>
      </c>
      <c r="V1472" s="12">
        <f>IF(Data_Extraction!G1472="",Data_Extraction!$J1472*(V$1),Data_Extraction!G1472)</f>
        <v>85.085000000000008</v>
      </c>
      <c r="W1472" s="12">
        <f>IF(Data_Extraction!H1472="",Data_Extraction!$J1472*(W$1),Data_Extraction!H1472)</f>
        <v>105</v>
      </c>
      <c r="X1472" s="12">
        <f>IF(Data_Extraction!I1472="",Data_Extraction!$J1472*(X$1),Data_Extraction!I1472)</f>
        <v>90.694999999999993</v>
      </c>
      <c r="Y1472" s="13">
        <f t="shared" si="132"/>
        <v>90.811874999999986</v>
      </c>
      <c r="Z1472" s="17" t="str">
        <f t="shared" si="136"/>
        <v>Evening</v>
      </c>
      <c r="AA1472" s="14" t="str">
        <f>VLOOKUP($N1472,'HeartRate-2022-03-21-1647950188'!$C:$G,2,0)</f>
        <v>Break</v>
      </c>
      <c r="AB1472" s="14" t="str">
        <f>VLOOKUP($N1472,'HeartRate-2022-03-21-1647950188'!$C:$G,3,0)</f>
        <v>Off Campus</v>
      </c>
      <c r="AC1472" s="14" t="str">
        <f>VLOOKUP($N1472,'HeartRate-2022-03-21-1647950188'!$C:$G,4,0)</f>
        <v>Sitting</v>
      </c>
      <c r="AD1472" s="14" t="str">
        <f>VLOOKUP($N1472,'HeartRate-2022-03-21-1647950188'!$C:$G,5,0)</f>
        <v>Technical Contexts</v>
      </c>
      <c r="AE1472">
        <f t="shared" si="137"/>
        <v>0</v>
      </c>
      <c r="AF1472" s="18">
        <v>44635</v>
      </c>
      <c r="AG1472" s="19">
        <v>0.59140046296296289</v>
      </c>
    </row>
    <row r="1473" spans="1:33" x14ac:dyDescent="0.3">
      <c r="A1473" s="5">
        <v>44635.591585648152</v>
      </c>
      <c r="B1473">
        <f>IFERROR(AVERAGEIFS('HeartRate-2022-03-21-1647950188'!$B:$B,'HeartRate-2022-03-21-1647950188'!$A:$A,Data_Extraction!B$2,'HeartRate-2022-03-21-1647950188'!$C:$C,Data_Extraction!$A1473),"")</f>
        <v>82</v>
      </c>
      <c r="C1473" t="str">
        <f>IFERROR(AVERAGEIFS('HeartRate-2022-03-21-1647950188'!$B:$B,'HeartRate-2022-03-21-1647950188'!$A:$A,Data_Extraction!C$2,'HeartRate-2022-03-21-1647950188'!$C:$C,Data_Extraction!$A1473),"")</f>
        <v/>
      </c>
      <c r="D1473" t="str">
        <f>IFERROR(AVERAGEIFS('HeartRate-2022-03-21-1647950188'!$B:$B,'HeartRate-2022-03-21-1647950188'!$A:$A,Data_Extraction!D$2,'HeartRate-2022-03-21-1647950188'!$C:$C,Data_Extraction!$A1473),"")</f>
        <v/>
      </c>
      <c r="E1473" t="str">
        <f>IFERROR(AVERAGEIFS('HeartRate-2022-03-21-1647950188'!$B:$B,'HeartRate-2022-03-21-1647950188'!$A:$A,Data_Extraction!E$2,'HeartRate-2022-03-21-1647950188'!$C:$C,Data_Extraction!$A1473),"")</f>
        <v/>
      </c>
      <c r="F1473" t="str">
        <f>IFERROR(AVERAGEIFS('HeartRate-2022-03-21-1647950188'!$B:$B,'HeartRate-2022-03-21-1647950188'!$A:$A,Data_Extraction!F$2,'HeartRate-2022-03-21-1647950188'!$C:$C,Data_Extraction!$A1473),"")</f>
        <v/>
      </c>
      <c r="G1473" t="str">
        <f>IFERROR(AVERAGEIFS('HeartRate-2022-03-21-1647950188'!$B:$B,'HeartRate-2022-03-21-1647950188'!$A:$A,Data_Extraction!G$2,'HeartRate-2022-03-21-1647950188'!$C:$C,Data_Extraction!$A1473),"")</f>
        <v/>
      </c>
      <c r="H1473" t="str">
        <f>IFERROR(AVERAGEIFS('HeartRate-2022-03-21-1647950188'!$B:$B,'HeartRate-2022-03-21-1647950188'!$A:$A,Data_Extraction!H$2,'HeartRate-2022-03-21-1647950188'!$C:$C,Data_Extraction!$A1473),"")</f>
        <v/>
      </c>
      <c r="I1473" t="str">
        <f>IFERROR(AVERAGEIFS('HeartRate-2022-03-21-1647950188'!$B:$B,'HeartRate-2022-03-21-1647950188'!$A:$A,Data_Extraction!I$2,'HeartRate-2022-03-21-1647950188'!$C:$C,Data_Extraction!$A1473),"")</f>
        <v/>
      </c>
      <c r="J1473" s="8">
        <f t="shared" si="133"/>
        <v>82</v>
      </c>
      <c r="N1473" s="11">
        <f>Data_Extraction!A1473</f>
        <v>44635.591585648152</v>
      </c>
      <c r="O1473" s="15">
        <f t="shared" si="134"/>
        <v>44635</v>
      </c>
      <c r="P1473" s="16">
        <f t="shared" si="135"/>
        <v>0.59158564814814818</v>
      </c>
      <c r="Q1473" s="12">
        <f>IF(Data_Extraction!B1473="",Data_Extraction!$J1473*(Q$1),Data_Extraction!B1473)</f>
        <v>82</v>
      </c>
      <c r="R1473" s="12">
        <f>IF(Data_Extraction!C1473="",Data_Extraction!$J1473*(R$1),Data_Extraction!C1473)</f>
        <v>75.44</v>
      </c>
      <c r="S1473" s="12">
        <f>IF(Data_Extraction!D1473="",Data_Extraction!$J1473*(S$1),Data_Extraction!D1473)</f>
        <v>85.28</v>
      </c>
      <c r="T1473" s="12">
        <f>IF(Data_Extraction!E1473="",Data_Extraction!$J1473*(T$1),Data_Extraction!E1473)</f>
        <v>77.899999999999991</v>
      </c>
      <c r="U1473" s="12">
        <f>IF(Data_Extraction!F1473="",Data_Extraction!$J1473*(U$1),Data_Extraction!F1473)</f>
        <v>80.36</v>
      </c>
      <c r="V1473" s="12">
        <f>IF(Data_Extraction!G1473="",Data_Extraction!$J1473*(V$1),Data_Extraction!G1473)</f>
        <v>74.62</v>
      </c>
      <c r="W1473" s="12">
        <f>IF(Data_Extraction!H1473="",Data_Extraction!$J1473*(W$1),Data_Extraction!H1473)</f>
        <v>87.740000000000009</v>
      </c>
      <c r="X1473" s="12">
        <f>IF(Data_Extraction!I1473="",Data_Extraction!$J1473*(X$1),Data_Extraction!I1473)</f>
        <v>79.539999999999992</v>
      </c>
      <c r="Y1473" s="13">
        <f t="shared" si="132"/>
        <v>80.36</v>
      </c>
      <c r="Z1473" s="17" t="str">
        <f t="shared" si="136"/>
        <v>Evening</v>
      </c>
      <c r="AA1473" s="14" t="str">
        <f>VLOOKUP($N1473,'HeartRate-2022-03-21-1647950188'!$C:$G,2,0)</f>
        <v>Break</v>
      </c>
      <c r="AB1473" s="14" t="str">
        <f>VLOOKUP($N1473,'HeartRate-2022-03-21-1647950188'!$C:$G,3,0)</f>
        <v>Off Campus</v>
      </c>
      <c r="AC1473" s="14" t="str">
        <f>VLOOKUP($N1473,'HeartRate-2022-03-21-1647950188'!$C:$G,4,0)</f>
        <v>Sitting</v>
      </c>
      <c r="AD1473" s="14" t="str">
        <f>VLOOKUP($N1473,'HeartRate-2022-03-21-1647950188'!$C:$G,5,0)</f>
        <v>Technical Contexts</v>
      </c>
      <c r="AE1473">
        <f t="shared" si="137"/>
        <v>0</v>
      </c>
      <c r="AF1473" s="18">
        <v>44635</v>
      </c>
      <c r="AG1473" s="19">
        <v>0.59158564814814818</v>
      </c>
    </row>
    <row r="1474" spans="1:33" x14ac:dyDescent="0.3">
      <c r="A1474" s="5">
        <v>44635.59165509259</v>
      </c>
      <c r="B1474" t="str">
        <f>IFERROR(AVERAGEIFS('HeartRate-2022-03-21-1647950188'!$B:$B,'HeartRate-2022-03-21-1647950188'!$A:$A,Data_Extraction!B$2,'HeartRate-2022-03-21-1647950188'!$C:$C,Data_Extraction!$A1474),"")</f>
        <v/>
      </c>
      <c r="C1474" t="str">
        <f>IFERROR(AVERAGEIFS('HeartRate-2022-03-21-1647950188'!$B:$B,'HeartRate-2022-03-21-1647950188'!$A:$A,Data_Extraction!C$2,'HeartRate-2022-03-21-1647950188'!$C:$C,Data_Extraction!$A1474),"")</f>
        <v/>
      </c>
      <c r="D1474" t="str">
        <f>IFERROR(AVERAGEIFS('HeartRate-2022-03-21-1647950188'!$B:$B,'HeartRate-2022-03-21-1647950188'!$A:$A,Data_Extraction!D$2,'HeartRate-2022-03-21-1647950188'!$C:$C,Data_Extraction!$A1474),"")</f>
        <v/>
      </c>
      <c r="E1474" t="str">
        <f>IFERROR(AVERAGEIFS('HeartRate-2022-03-21-1647950188'!$B:$B,'HeartRate-2022-03-21-1647950188'!$A:$A,Data_Extraction!E$2,'HeartRate-2022-03-21-1647950188'!$C:$C,Data_Extraction!$A1474),"")</f>
        <v/>
      </c>
      <c r="F1474" t="str">
        <f>IFERROR(AVERAGEIFS('HeartRate-2022-03-21-1647950188'!$B:$B,'HeartRate-2022-03-21-1647950188'!$A:$A,Data_Extraction!F$2,'HeartRate-2022-03-21-1647950188'!$C:$C,Data_Extraction!$A1474),"")</f>
        <v/>
      </c>
      <c r="G1474">
        <f>IFERROR(AVERAGEIFS('HeartRate-2022-03-21-1647950188'!$B:$B,'HeartRate-2022-03-21-1647950188'!$A:$A,Data_Extraction!G$2,'HeartRate-2022-03-21-1647950188'!$C:$C,Data_Extraction!$A1474),"")</f>
        <v>116</v>
      </c>
      <c r="H1474">
        <f>IFERROR(AVERAGEIFS('HeartRate-2022-03-21-1647950188'!$B:$B,'HeartRate-2022-03-21-1647950188'!$A:$A,Data_Extraction!H$2,'HeartRate-2022-03-21-1647950188'!$C:$C,Data_Extraction!$A1474),"")</f>
        <v>103</v>
      </c>
      <c r="I1474">
        <f>IFERROR(AVERAGEIFS('HeartRate-2022-03-21-1647950188'!$B:$B,'HeartRate-2022-03-21-1647950188'!$A:$A,Data_Extraction!I$2,'HeartRate-2022-03-21-1647950188'!$C:$C,Data_Extraction!$A1474),"")</f>
        <v>63</v>
      </c>
      <c r="J1474" s="8">
        <f t="shared" si="133"/>
        <v>94</v>
      </c>
      <c r="N1474" s="11">
        <f>Data_Extraction!A1474</f>
        <v>44635.59165509259</v>
      </c>
      <c r="O1474" s="15">
        <f t="shared" si="134"/>
        <v>44635</v>
      </c>
      <c r="P1474" s="16">
        <f t="shared" si="135"/>
        <v>0.59165509259259264</v>
      </c>
      <c r="Q1474" s="12">
        <f>IF(Data_Extraction!B1474="",Data_Extraction!$J1474*(Q$1),Data_Extraction!B1474)</f>
        <v>84.600000000000009</v>
      </c>
      <c r="R1474" s="12">
        <f>IF(Data_Extraction!C1474="",Data_Extraction!$J1474*(R$1),Data_Extraction!C1474)</f>
        <v>86.48</v>
      </c>
      <c r="S1474" s="12">
        <f>IF(Data_Extraction!D1474="",Data_Extraction!$J1474*(S$1),Data_Extraction!D1474)</f>
        <v>97.76</v>
      </c>
      <c r="T1474" s="12">
        <f>IF(Data_Extraction!E1474="",Data_Extraction!$J1474*(T$1),Data_Extraction!E1474)</f>
        <v>89.3</v>
      </c>
      <c r="U1474" s="12">
        <f>IF(Data_Extraction!F1474="",Data_Extraction!$J1474*(U$1),Data_Extraction!F1474)</f>
        <v>92.12</v>
      </c>
      <c r="V1474" s="12">
        <f>IF(Data_Extraction!G1474="",Data_Extraction!$J1474*(V$1),Data_Extraction!G1474)</f>
        <v>116</v>
      </c>
      <c r="W1474" s="12">
        <f>IF(Data_Extraction!H1474="",Data_Extraction!$J1474*(W$1),Data_Extraction!H1474)</f>
        <v>103</v>
      </c>
      <c r="X1474" s="12">
        <f>IF(Data_Extraction!I1474="",Data_Extraction!$J1474*(X$1),Data_Extraction!I1474)</f>
        <v>63</v>
      </c>
      <c r="Y1474" s="13">
        <f t="shared" si="132"/>
        <v>91.532499999999999</v>
      </c>
      <c r="Z1474" s="17" t="str">
        <f t="shared" si="136"/>
        <v>Evening</v>
      </c>
      <c r="AA1474" s="14" t="str">
        <f>VLOOKUP($N1474,'HeartRate-2022-03-21-1647950188'!$C:$G,2,0)</f>
        <v>Break</v>
      </c>
      <c r="AB1474" s="14" t="str">
        <f>VLOOKUP($N1474,'HeartRate-2022-03-21-1647950188'!$C:$G,3,0)</f>
        <v>Off Campus</v>
      </c>
      <c r="AC1474" s="14" t="str">
        <f>VLOOKUP($N1474,'HeartRate-2022-03-21-1647950188'!$C:$G,4,0)</f>
        <v>Sitting</v>
      </c>
      <c r="AD1474" s="14" t="str">
        <f>VLOOKUP($N1474,'HeartRate-2022-03-21-1647950188'!$C:$G,5,0)</f>
        <v>Technical Contexts</v>
      </c>
      <c r="AE1474">
        <f t="shared" si="137"/>
        <v>0</v>
      </c>
      <c r="AF1474" s="18">
        <v>44635</v>
      </c>
      <c r="AG1474" s="19">
        <v>0.59165509259259264</v>
      </c>
    </row>
    <row r="1475" spans="1:33" x14ac:dyDescent="0.3">
      <c r="A1475" s="5">
        <v>44635.591840277775</v>
      </c>
      <c r="B1475" t="str">
        <f>IFERROR(AVERAGEIFS('HeartRate-2022-03-21-1647950188'!$B:$B,'HeartRate-2022-03-21-1647950188'!$A:$A,Data_Extraction!B$2,'HeartRate-2022-03-21-1647950188'!$C:$C,Data_Extraction!$A1475),"")</f>
        <v/>
      </c>
      <c r="C1475" t="str">
        <f>IFERROR(AVERAGEIFS('HeartRate-2022-03-21-1647950188'!$B:$B,'HeartRate-2022-03-21-1647950188'!$A:$A,Data_Extraction!C$2,'HeartRate-2022-03-21-1647950188'!$C:$C,Data_Extraction!$A1475),"")</f>
        <v/>
      </c>
      <c r="D1475" t="str">
        <f>IFERROR(AVERAGEIFS('HeartRate-2022-03-21-1647950188'!$B:$B,'HeartRate-2022-03-21-1647950188'!$A:$A,Data_Extraction!D$2,'HeartRate-2022-03-21-1647950188'!$C:$C,Data_Extraction!$A1475),"")</f>
        <v/>
      </c>
      <c r="E1475" t="str">
        <f>IFERROR(AVERAGEIFS('HeartRate-2022-03-21-1647950188'!$B:$B,'HeartRate-2022-03-21-1647950188'!$A:$A,Data_Extraction!E$2,'HeartRate-2022-03-21-1647950188'!$C:$C,Data_Extraction!$A1475),"")</f>
        <v/>
      </c>
      <c r="F1475" t="str">
        <f>IFERROR(AVERAGEIFS('HeartRate-2022-03-21-1647950188'!$B:$B,'HeartRate-2022-03-21-1647950188'!$A:$A,Data_Extraction!F$2,'HeartRate-2022-03-21-1647950188'!$C:$C,Data_Extraction!$A1475),"")</f>
        <v/>
      </c>
      <c r="G1475" t="str">
        <f>IFERROR(AVERAGEIFS('HeartRate-2022-03-21-1647950188'!$B:$B,'HeartRate-2022-03-21-1647950188'!$A:$A,Data_Extraction!G$2,'HeartRate-2022-03-21-1647950188'!$C:$C,Data_Extraction!$A1475),"")</f>
        <v/>
      </c>
      <c r="H1475">
        <f>IFERROR(AVERAGEIFS('HeartRate-2022-03-21-1647950188'!$B:$B,'HeartRate-2022-03-21-1647950188'!$A:$A,Data_Extraction!H$2,'HeartRate-2022-03-21-1647950188'!$C:$C,Data_Extraction!$A1475),"")</f>
        <v>103</v>
      </c>
      <c r="I1475" t="str">
        <f>IFERROR(AVERAGEIFS('HeartRate-2022-03-21-1647950188'!$B:$B,'HeartRate-2022-03-21-1647950188'!$A:$A,Data_Extraction!I$2,'HeartRate-2022-03-21-1647950188'!$C:$C,Data_Extraction!$A1475),"")</f>
        <v/>
      </c>
      <c r="J1475" s="8">
        <f t="shared" si="133"/>
        <v>103</v>
      </c>
      <c r="N1475" s="11">
        <f>Data_Extraction!A1475</f>
        <v>44635.591840277775</v>
      </c>
      <c r="O1475" s="15">
        <f t="shared" si="134"/>
        <v>44635</v>
      </c>
      <c r="P1475" s="16">
        <f t="shared" si="135"/>
        <v>0.59184027777777781</v>
      </c>
      <c r="Q1475" s="12">
        <f>IF(Data_Extraction!B1475="",Data_Extraction!$J1475*(Q$1),Data_Extraction!B1475)</f>
        <v>92.7</v>
      </c>
      <c r="R1475" s="12">
        <f>IF(Data_Extraction!C1475="",Data_Extraction!$J1475*(R$1),Data_Extraction!C1475)</f>
        <v>94.76</v>
      </c>
      <c r="S1475" s="12">
        <f>IF(Data_Extraction!D1475="",Data_Extraction!$J1475*(S$1),Data_Extraction!D1475)</f>
        <v>107.12</v>
      </c>
      <c r="T1475" s="12">
        <f>IF(Data_Extraction!E1475="",Data_Extraction!$J1475*(T$1),Data_Extraction!E1475)</f>
        <v>97.85</v>
      </c>
      <c r="U1475" s="12">
        <f>IF(Data_Extraction!F1475="",Data_Extraction!$J1475*(U$1),Data_Extraction!F1475)</f>
        <v>100.94</v>
      </c>
      <c r="V1475" s="12">
        <f>IF(Data_Extraction!G1475="",Data_Extraction!$J1475*(V$1),Data_Extraction!G1475)</f>
        <v>93.73</v>
      </c>
      <c r="W1475" s="12">
        <f>IF(Data_Extraction!H1475="",Data_Extraction!$J1475*(W$1),Data_Extraction!H1475)</f>
        <v>103</v>
      </c>
      <c r="X1475" s="12">
        <f>IF(Data_Extraction!I1475="",Data_Extraction!$J1475*(X$1),Data_Extraction!I1475)</f>
        <v>99.91</v>
      </c>
      <c r="Y1475" s="13">
        <f t="shared" ref="Y1475:Y1538" si="138">AVERAGE(Q1475:X1475)</f>
        <v>98.751249999999999</v>
      </c>
      <c r="Z1475" s="17" t="str">
        <f t="shared" si="136"/>
        <v>Evening</v>
      </c>
      <c r="AA1475" s="14" t="str">
        <f>VLOOKUP($N1475,'HeartRate-2022-03-21-1647950188'!$C:$G,2,0)</f>
        <v>Break</v>
      </c>
      <c r="AB1475" s="14" t="str">
        <f>VLOOKUP($N1475,'HeartRate-2022-03-21-1647950188'!$C:$G,3,0)</f>
        <v>Off Campus</v>
      </c>
      <c r="AC1475" s="14" t="str">
        <f>VLOOKUP($N1475,'HeartRate-2022-03-21-1647950188'!$C:$G,4,0)</f>
        <v>Sitting</v>
      </c>
      <c r="AD1475" s="14" t="str">
        <f>VLOOKUP($N1475,'HeartRate-2022-03-21-1647950188'!$C:$G,5,0)</f>
        <v>Technical Contexts</v>
      </c>
      <c r="AE1475">
        <f t="shared" si="137"/>
        <v>0</v>
      </c>
      <c r="AF1475" s="18">
        <v>44635</v>
      </c>
      <c r="AG1475" s="19">
        <v>0.59184027777777781</v>
      </c>
    </row>
    <row r="1476" spans="1:33" x14ac:dyDescent="0.3">
      <c r="A1476" s="5">
        <v>44635.592187499999</v>
      </c>
      <c r="B1476" t="str">
        <f>IFERROR(AVERAGEIFS('HeartRate-2022-03-21-1647950188'!$B:$B,'HeartRate-2022-03-21-1647950188'!$A:$A,Data_Extraction!B$2,'HeartRate-2022-03-21-1647950188'!$C:$C,Data_Extraction!$A1476),"")</f>
        <v/>
      </c>
      <c r="C1476" t="str">
        <f>IFERROR(AVERAGEIFS('HeartRate-2022-03-21-1647950188'!$B:$B,'HeartRate-2022-03-21-1647950188'!$A:$A,Data_Extraction!C$2,'HeartRate-2022-03-21-1647950188'!$C:$C,Data_Extraction!$A1476),"")</f>
        <v/>
      </c>
      <c r="D1476" t="str">
        <f>IFERROR(AVERAGEIFS('HeartRate-2022-03-21-1647950188'!$B:$B,'HeartRate-2022-03-21-1647950188'!$A:$A,Data_Extraction!D$2,'HeartRate-2022-03-21-1647950188'!$C:$C,Data_Extraction!$A1476),"")</f>
        <v/>
      </c>
      <c r="E1476" t="str">
        <f>IFERROR(AVERAGEIFS('HeartRate-2022-03-21-1647950188'!$B:$B,'HeartRate-2022-03-21-1647950188'!$A:$A,Data_Extraction!E$2,'HeartRate-2022-03-21-1647950188'!$C:$C,Data_Extraction!$A1476),"")</f>
        <v/>
      </c>
      <c r="F1476" t="str">
        <f>IFERROR(AVERAGEIFS('HeartRate-2022-03-21-1647950188'!$B:$B,'HeartRate-2022-03-21-1647950188'!$A:$A,Data_Extraction!F$2,'HeartRate-2022-03-21-1647950188'!$C:$C,Data_Extraction!$A1476),"")</f>
        <v/>
      </c>
      <c r="G1476" t="str">
        <f>IFERROR(AVERAGEIFS('HeartRate-2022-03-21-1647950188'!$B:$B,'HeartRate-2022-03-21-1647950188'!$A:$A,Data_Extraction!G$2,'HeartRate-2022-03-21-1647950188'!$C:$C,Data_Extraction!$A1476),"")</f>
        <v/>
      </c>
      <c r="H1476">
        <f>IFERROR(AVERAGEIFS('HeartRate-2022-03-21-1647950188'!$B:$B,'HeartRate-2022-03-21-1647950188'!$A:$A,Data_Extraction!H$2,'HeartRate-2022-03-21-1647950188'!$C:$C,Data_Extraction!$A1476),"")</f>
        <v>103</v>
      </c>
      <c r="I1476" t="str">
        <f>IFERROR(AVERAGEIFS('HeartRate-2022-03-21-1647950188'!$B:$B,'HeartRate-2022-03-21-1647950188'!$A:$A,Data_Extraction!I$2,'HeartRate-2022-03-21-1647950188'!$C:$C,Data_Extraction!$A1476),"")</f>
        <v/>
      </c>
      <c r="J1476" s="8">
        <f t="shared" ref="J1476:J1539" si="139">AVERAGE(B1476:I1476)</f>
        <v>103</v>
      </c>
      <c r="N1476" s="11">
        <f>Data_Extraction!A1476</f>
        <v>44635.592187499999</v>
      </c>
      <c r="O1476" s="15">
        <f t="shared" ref="O1476:O1539" si="140">AF1476</f>
        <v>44635</v>
      </c>
      <c r="P1476" s="16">
        <f t="shared" ref="P1476:P1539" si="141">AG1476</f>
        <v>0.59218749999999998</v>
      </c>
      <c r="Q1476" s="12">
        <f>IF(Data_Extraction!B1476="",Data_Extraction!$J1476*(Q$1),Data_Extraction!B1476)</f>
        <v>92.7</v>
      </c>
      <c r="R1476" s="12">
        <f>IF(Data_Extraction!C1476="",Data_Extraction!$J1476*(R$1),Data_Extraction!C1476)</f>
        <v>94.76</v>
      </c>
      <c r="S1476" s="12">
        <f>IF(Data_Extraction!D1476="",Data_Extraction!$J1476*(S$1),Data_Extraction!D1476)</f>
        <v>107.12</v>
      </c>
      <c r="T1476" s="12">
        <f>IF(Data_Extraction!E1476="",Data_Extraction!$J1476*(T$1),Data_Extraction!E1476)</f>
        <v>97.85</v>
      </c>
      <c r="U1476" s="12">
        <f>IF(Data_Extraction!F1476="",Data_Extraction!$J1476*(U$1),Data_Extraction!F1476)</f>
        <v>100.94</v>
      </c>
      <c r="V1476" s="12">
        <f>IF(Data_Extraction!G1476="",Data_Extraction!$J1476*(V$1),Data_Extraction!G1476)</f>
        <v>93.73</v>
      </c>
      <c r="W1476" s="12">
        <f>IF(Data_Extraction!H1476="",Data_Extraction!$J1476*(W$1),Data_Extraction!H1476)</f>
        <v>103</v>
      </c>
      <c r="X1476" s="12">
        <f>IF(Data_Extraction!I1476="",Data_Extraction!$J1476*(X$1),Data_Extraction!I1476)</f>
        <v>99.91</v>
      </c>
      <c r="Y1476" s="13">
        <f t="shared" si="138"/>
        <v>98.751249999999999</v>
      </c>
      <c r="Z1476" s="17" t="str">
        <f t="shared" ref="Z1476:Z1539" si="142">VLOOKUP(P1476,$AJ$2:$AK$7,2,1)</f>
        <v>Evening</v>
      </c>
      <c r="AA1476" s="14" t="str">
        <f>VLOOKUP($N1476,'HeartRate-2022-03-21-1647950188'!$C:$G,2,0)</f>
        <v>Break</v>
      </c>
      <c r="AB1476" s="14" t="str">
        <f>VLOOKUP($N1476,'HeartRate-2022-03-21-1647950188'!$C:$G,3,0)</f>
        <v>Off Campus</v>
      </c>
      <c r="AC1476" s="14" t="str">
        <f>VLOOKUP($N1476,'HeartRate-2022-03-21-1647950188'!$C:$G,4,0)</f>
        <v>Sitting</v>
      </c>
      <c r="AD1476" s="14" t="str">
        <f>VLOOKUP($N1476,'HeartRate-2022-03-21-1647950188'!$C:$G,5,0)</f>
        <v>Technical Contexts</v>
      </c>
      <c r="AE1476">
        <f t="shared" ref="AE1476:AE1539" si="143">IF(Y1476&gt;120,1,0)</f>
        <v>0</v>
      </c>
      <c r="AF1476" s="18">
        <v>44635</v>
      </c>
      <c r="AG1476" s="19">
        <v>0.59218749999999998</v>
      </c>
    </row>
    <row r="1477" spans="1:33" x14ac:dyDescent="0.3">
      <c r="A1477" s="5">
        <v>44635.592314814814</v>
      </c>
      <c r="B1477" t="str">
        <f>IFERROR(AVERAGEIFS('HeartRate-2022-03-21-1647950188'!$B:$B,'HeartRate-2022-03-21-1647950188'!$A:$A,Data_Extraction!B$2,'HeartRate-2022-03-21-1647950188'!$C:$C,Data_Extraction!$A1477),"")</f>
        <v/>
      </c>
      <c r="C1477" t="str">
        <f>IFERROR(AVERAGEIFS('HeartRate-2022-03-21-1647950188'!$B:$B,'HeartRate-2022-03-21-1647950188'!$A:$A,Data_Extraction!C$2,'HeartRate-2022-03-21-1647950188'!$C:$C,Data_Extraction!$A1477),"")</f>
        <v/>
      </c>
      <c r="D1477" t="str">
        <f>IFERROR(AVERAGEIFS('HeartRate-2022-03-21-1647950188'!$B:$B,'HeartRate-2022-03-21-1647950188'!$A:$A,Data_Extraction!D$2,'HeartRate-2022-03-21-1647950188'!$C:$C,Data_Extraction!$A1477),"")</f>
        <v/>
      </c>
      <c r="E1477" t="str">
        <f>IFERROR(AVERAGEIFS('HeartRate-2022-03-21-1647950188'!$B:$B,'HeartRate-2022-03-21-1647950188'!$A:$A,Data_Extraction!E$2,'HeartRate-2022-03-21-1647950188'!$C:$C,Data_Extraction!$A1477),"")</f>
        <v/>
      </c>
      <c r="F1477" t="str">
        <f>IFERROR(AVERAGEIFS('HeartRate-2022-03-21-1647950188'!$B:$B,'HeartRate-2022-03-21-1647950188'!$A:$A,Data_Extraction!F$2,'HeartRate-2022-03-21-1647950188'!$C:$C,Data_Extraction!$A1477),"")</f>
        <v/>
      </c>
      <c r="G1477" t="str">
        <f>IFERROR(AVERAGEIFS('HeartRate-2022-03-21-1647950188'!$B:$B,'HeartRate-2022-03-21-1647950188'!$A:$A,Data_Extraction!G$2,'HeartRate-2022-03-21-1647950188'!$C:$C,Data_Extraction!$A1477),"")</f>
        <v/>
      </c>
      <c r="H1477">
        <f>IFERROR(AVERAGEIFS('HeartRate-2022-03-21-1647950188'!$B:$B,'HeartRate-2022-03-21-1647950188'!$A:$A,Data_Extraction!H$2,'HeartRate-2022-03-21-1647950188'!$C:$C,Data_Extraction!$A1477),"")</f>
        <v>104</v>
      </c>
      <c r="I1477" t="str">
        <f>IFERROR(AVERAGEIFS('HeartRate-2022-03-21-1647950188'!$B:$B,'HeartRate-2022-03-21-1647950188'!$A:$A,Data_Extraction!I$2,'HeartRate-2022-03-21-1647950188'!$C:$C,Data_Extraction!$A1477),"")</f>
        <v/>
      </c>
      <c r="J1477" s="8">
        <f t="shared" si="139"/>
        <v>104</v>
      </c>
      <c r="N1477" s="11">
        <f>Data_Extraction!A1477</f>
        <v>44635.592314814814</v>
      </c>
      <c r="O1477" s="15">
        <f t="shared" si="140"/>
        <v>44635</v>
      </c>
      <c r="P1477" s="16">
        <f t="shared" si="141"/>
        <v>0.59231481481481485</v>
      </c>
      <c r="Q1477" s="12">
        <f>IF(Data_Extraction!B1477="",Data_Extraction!$J1477*(Q$1),Data_Extraction!B1477)</f>
        <v>93.600000000000009</v>
      </c>
      <c r="R1477" s="12">
        <f>IF(Data_Extraction!C1477="",Data_Extraction!$J1477*(R$1),Data_Extraction!C1477)</f>
        <v>95.68</v>
      </c>
      <c r="S1477" s="12">
        <f>IF(Data_Extraction!D1477="",Data_Extraction!$J1477*(S$1),Data_Extraction!D1477)</f>
        <v>108.16</v>
      </c>
      <c r="T1477" s="12">
        <f>IF(Data_Extraction!E1477="",Data_Extraction!$J1477*(T$1),Data_Extraction!E1477)</f>
        <v>98.8</v>
      </c>
      <c r="U1477" s="12">
        <f>IF(Data_Extraction!F1477="",Data_Extraction!$J1477*(U$1),Data_Extraction!F1477)</f>
        <v>101.92</v>
      </c>
      <c r="V1477" s="12">
        <f>IF(Data_Extraction!G1477="",Data_Extraction!$J1477*(V$1),Data_Extraction!G1477)</f>
        <v>94.64</v>
      </c>
      <c r="W1477" s="12">
        <f>IF(Data_Extraction!H1477="",Data_Extraction!$J1477*(W$1),Data_Extraction!H1477)</f>
        <v>104</v>
      </c>
      <c r="X1477" s="12">
        <f>IF(Data_Extraction!I1477="",Data_Extraction!$J1477*(X$1),Data_Extraction!I1477)</f>
        <v>100.88</v>
      </c>
      <c r="Y1477" s="13">
        <f t="shared" si="138"/>
        <v>99.710000000000008</v>
      </c>
      <c r="Z1477" s="17" t="str">
        <f t="shared" si="142"/>
        <v>Evening</v>
      </c>
      <c r="AA1477" s="14" t="str">
        <f>VLOOKUP($N1477,'HeartRate-2022-03-21-1647950188'!$C:$G,2,0)</f>
        <v>Break</v>
      </c>
      <c r="AB1477" s="14" t="str">
        <f>VLOOKUP($N1477,'HeartRate-2022-03-21-1647950188'!$C:$G,3,0)</f>
        <v>Off Campus</v>
      </c>
      <c r="AC1477" s="14" t="str">
        <f>VLOOKUP($N1477,'HeartRate-2022-03-21-1647950188'!$C:$G,4,0)</f>
        <v>Sitting</v>
      </c>
      <c r="AD1477" s="14" t="str">
        <f>VLOOKUP($N1477,'HeartRate-2022-03-21-1647950188'!$C:$G,5,0)</f>
        <v>Technical Contexts</v>
      </c>
      <c r="AE1477">
        <f t="shared" si="143"/>
        <v>0</v>
      </c>
      <c r="AF1477" s="18">
        <v>44635</v>
      </c>
      <c r="AG1477" s="19">
        <v>0.59231481481481485</v>
      </c>
    </row>
    <row r="1478" spans="1:33" x14ac:dyDescent="0.3">
      <c r="A1478" s="5">
        <v>44635.592349537037</v>
      </c>
      <c r="B1478" t="str">
        <f>IFERROR(AVERAGEIFS('HeartRate-2022-03-21-1647950188'!$B:$B,'HeartRate-2022-03-21-1647950188'!$A:$A,Data_Extraction!B$2,'HeartRate-2022-03-21-1647950188'!$C:$C,Data_Extraction!$A1478),"")</f>
        <v/>
      </c>
      <c r="C1478" t="str">
        <f>IFERROR(AVERAGEIFS('HeartRate-2022-03-21-1647950188'!$B:$B,'HeartRate-2022-03-21-1647950188'!$A:$A,Data_Extraction!C$2,'HeartRate-2022-03-21-1647950188'!$C:$C,Data_Extraction!$A1478),"")</f>
        <v/>
      </c>
      <c r="D1478" t="str">
        <f>IFERROR(AVERAGEIFS('HeartRate-2022-03-21-1647950188'!$B:$B,'HeartRate-2022-03-21-1647950188'!$A:$A,Data_Extraction!D$2,'HeartRate-2022-03-21-1647950188'!$C:$C,Data_Extraction!$A1478),"")</f>
        <v/>
      </c>
      <c r="E1478" t="str">
        <f>IFERROR(AVERAGEIFS('HeartRate-2022-03-21-1647950188'!$B:$B,'HeartRate-2022-03-21-1647950188'!$A:$A,Data_Extraction!E$2,'HeartRate-2022-03-21-1647950188'!$C:$C,Data_Extraction!$A1478),"")</f>
        <v/>
      </c>
      <c r="F1478" t="str">
        <f>IFERROR(AVERAGEIFS('HeartRate-2022-03-21-1647950188'!$B:$B,'HeartRate-2022-03-21-1647950188'!$A:$A,Data_Extraction!F$2,'HeartRate-2022-03-21-1647950188'!$C:$C,Data_Extraction!$A1478),"")</f>
        <v/>
      </c>
      <c r="G1478">
        <f>IFERROR(AVERAGEIFS('HeartRate-2022-03-21-1647950188'!$B:$B,'HeartRate-2022-03-21-1647950188'!$A:$A,Data_Extraction!G$2,'HeartRate-2022-03-21-1647950188'!$C:$C,Data_Extraction!$A1478),"")</f>
        <v>113</v>
      </c>
      <c r="H1478">
        <f>IFERROR(AVERAGEIFS('HeartRate-2022-03-21-1647950188'!$B:$B,'HeartRate-2022-03-21-1647950188'!$A:$A,Data_Extraction!H$2,'HeartRate-2022-03-21-1647950188'!$C:$C,Data_Extraction!$A1478),"")</f>
        <v>101</v>
      </c>
      <c r="I1478">
        <f>IFERROR(AVERAGEIFS('HeartRate-2022-03-21-1647950188'!$B:$B,'HeartRate-2022-03-21-1647950188'!$A:$A,Data_Extraction!I$2,'HeartRate-2022-03-21-1647950188'!$C:$C,Data_Extraction!$A1478),"")</f>
        <v>73</v>
      </c>
      <c r="J1478" s="8">
        <f t="shared" si="139"/>
        <v>95.666666666666671</v>
      </c>
      <c r="N1478" s="11">
        <f>Data_Extraction!A1478</f>
        <v>44635.592349537037</v>
      </c>
      <c r="O1478" s="15">
        <f t="shared" si="140"/>
        <v>44635</v>
      </c>
      <c r="P1478" s="16">
        <f t="shared" si="141"/>
        <v>0.59234953703703697</v>
      </c>
      <c r="Q1478" s="12">
        <f>IF(Data_Extraction!B1478="",Data_Extraction!$J1478*(Q$1),Data_Extraction!B1478)</f>
        <v>86.100000000000009</v>
      </c>
      <c r="R1478" s="12">
        <f>IF(Data_Extraction!C1478="",Data_Extraction!$J1478*(R$1),Data_Extraction!C1478)</f>
        <v>88.013333333333335</v>
      </c>
      <c r="S1478" s="12">
        <f>IF(Data_Extraction!D1478="",Data_Extraction!$J1478*(S$1),Data_Extraction!D1478)</f>
        <v>99.493333333333339</v>
      </c>
      <c r="T1478" s="12">
        <f>IF(Data_Extraction!E1478="",Data_Extraction!$J1478*(T$1),Data_Extraction!E1478)</f>
        <v>90.88333333333334</v>
      </c>
      <c r="U1478" s="12">
        <f>IF(Data_Extraction!F1478="",Data_Extraction!$J1478*(U$1),Data_Extraction!F1478)</f>
        <v>93.75333333333333</v>
      </c>
      <c r="V1478" s="12">
        <f>IF(Data_Extraction!G1478="",Data_Extraction!$J1478*(V$1),Data_Extraction!G1478)</f>
        <v>113</v>
      </c>
      <c r="W1478" s="12">
        <f>IF(Data_Extraction!H1478="",Data_Extraction!$J1478*(W$1),Data_Extraction!H1478)</f>
        <v>101</v>
      </c>
      <c r="X1478" s="12">
        <f>IF(Data_Extraction!I1478="",Data_Extraction!$J1478*(X$1),Data_Extraction!I1478)</f>
        <v>73</v>
      </c>
      <c r="Y1478" s="13">
        <f t="shared" si="138"/>
        <v>93.155416666666667</v>
      </c>
      <c r="Z1478" s="17" t="str">
        <f t="shared" si="142"/>
        <v>Evening</v>
      </c>
      <c r="AA1478" s="14" t="str">
        <f>VLOOKUP($N1478,'HeartRate-2022-03-21-1647950188'!$C:$G,2,0)</f>
        <v>Break</v>
      </c>
      <c r="AB1478" s="14" t="str">
        <f>VLOOKUP($N1478,'HeartRate-2022-03-21-1647950188'!$C:$G,3,0)</f>
        <v>Off Campus</v>
      </c>
      <c r="AC1478" s="14" t="str">
        <f>VLOOKUP($N1478,'HeartRate-2022-03-21-1647950188'!$C:$G,4,0)</f>
        <v>Sitting</v>
      </c>
      <c r="AD1478" s="14" t="str">
        <f>VLOOKUP($N1478,'HeartRate-2022-03-21-1647950188'!$C:$G,5,0)</f>
        <v>Technical Contexts</v>
      </c>
      <c r="AE1478">
        <f t="shared" si="143"/>
        <v>0</v>
      </c>
      <c r="AF1478" s="18">
        <v>44635</v>
      </c>
      <c r="AG1478" s="19">
        <v>0.59234953703703697</v>
      </c>
    </row>
    <row r="1479" spans="1:33" x14ac:dyDescent="0.3">
      <c r="A1479" s="5">
        <v>44635.592465277776</v>
      </c>
      <c r="B1479" t="str">
        <f>IFERROR(AVERAGEIFS('HeartRate-2022-03-21-1647950188'!$B:$B,'HeartRate-2022-03-21-1647950188'!$A:$A,Data_Extraction!B$2,'HeartRate-2022-03-21-1647950188'!$C:$C,Data_Extraction!$A1479),"")</f>
        <v/>
      </c>
      <c r="C1479" t="str">
        <f>IFERROR(AVERAGEIFS('HeartRate-2022-03-21-1647950188'!$B:$B,'HeartRate-2022-03-21-1647950188'!$A:$A,Data_Extraction!C$2,'HeartRate-2022-03-21-1647950188'!$C:$C,Data_Extraction!$A1479),"")</f>
        <v/>
      </c>
      <c r="D1479" t="str">
        <f>IFERROR(AVERAGEIFS('HeartRate-2022-03-21-1647950188'!$B:$B,'HeartRate-2022-03-21-1647950188'!$A:$A,Data_Extraction!D$2,'HeartRate-2022-03-21-1647950188'!$C:$C,Data_Extraction!$A1479),"")</f>
        <v/>
      </c>
      <c r="E1479" t="str">
        <f>IFERROR(AVERAGEIFS('HeartRate-2022-03-21-1647950188'!$B:$B,'HeartRate-2022-03-21-1647950188'!$A:$A,Data_Extraction!E$2,'HeartRate-2022-03-21-1647950188'!$C:$C,Data_Extraction!$A1479),"")</f>
        <v/>
      </c>
      <c r="F1479" t="str">
        <f>IFERROR(AVERAGEIFS('HeartRate-2022-03-21-1647950188'!$B:$B,'HeartRate-2022-03-21-1647950188'!$A:$A,Data_Extraction!F$2,'HeartRate-2022-03-21-1647950188'!$C:$C,Data_Extraction!$A1479),"")</f>
        <v/>
      </c>
      <c r="G1479" t="str">
        <f>IFERROR(AVERAGEIFS('HeartRate-2022-03-21-1647950188'!$B:$B,'HeartRate-2022-03-21-1647950188'!$A:$A,Data_Extraction!G$2,'HeartRate-2022-03-21-1647950188'!$C:$C,Data_Extraction!$A1479),"")</f>
        <v/>
      </c>
      <c r="H1479">
        <f>IFERROR(AVERAGEIFS('HeartRate-2022-03-21-1647950188'!$B:$B,'HeartRate-2022-03-21-1647950188'!$A:$A,Data_Extraction!H$2,'HeartRate-2022-03-21-1647950188'!$C:$C,Data_Extraction!$A1479),"")</f>
        <v>100</v>
      </c>
      <c r="I1479" t="str">
        <f>IFERROR(AVERAGEIFS('HeartRate-2022-03-21-1647950188'!$B:$B,'HeartRate-2022-03-21-1647950188'!$A:$A,Data_Extraction!I$2,'HeartRate-2022-03-21-1647950188'!$C:$C,Data_Extraction!$A1479),"")</f>
        <v/>
      </c>
      <c r="J1479" s="8">
        <f t="shared" si="139"/>
        <v>100</v>
      </c>
      <c r="N1479" s="11">
        <f>Data_Extraction!A1479</f>
        <v>44635.592465277776</v>
      </c>
      <c r="O1479" s="15">
        <f t="shared" si="140"/>
        <v>44635</v>
      </c>
      <c r="P1479" s="16">
        <f t="shared" si="141"/>
        <v>0.5924652777777778</v>
      </c>
      <c r="Q1479" s="12">
        <f>IF(Data_Extraction!B1479="",Data_Extraction!$J1479*(Q$1),Data_Extraction!B1479)</f>
        <v>90</v>
      </c>
      <c r="R1479" s="12">
        <f>IF(Data_Extraction!C1479="",Data_Extraction!$J1479*(R$1),Data_Extraction!C1479)</f>
        <v>92</v>
      </c>
      <c r="S1479" s="12">
        <f>IF(Data_Extraction!D1479="",Data_Extraction!$J1479*(S$1),Data_Extraction!D1479)</f>
        <v>104</v>
      </c>
      <c r="T1479" s="12">
        <f>IF(Data_Extraction!E1479="",Data_Extraction!$J1479*(T$1),Data_Extraction!E1479)</f>
        <v>95</v>
      </c>
      <c r="U1479" s="12">
        <f>IF(Data_Extraction!F1479="",Data_Extraction!$J1479*(U$1),Data_Extraction!F1479)</f>
        <v>98</v>
      </c>
      <c r="V1479" s="12">
        <f>IF(Data_Extraction!G1479="",Data_Extraction!$J1479*(V$1),Data_Extraction!G1479)</f>
        <v>91</v>
      </c>
      <c r="W1479" s="12">
        <f>IF(Data_Extraction!H1479="",Data_Extraction!$J1479*(W$1),Data_Extraction!H1479)</f>
        <v>100</v>
      </c>
      <c r="X1479" s="12">
        <f>IF(Data_Extraction!I1479="",Data_Extraction!$J1479*(X$1),Data_Extraction!I1479)</f>
        <v>97</v>
      </c>
      <c r="Y1479" s="13">
        <f t="shared" si="138"/>
        <v>95.875</v>
      </c>
      <c r="Z1479" s="17" t="str">
        <f t="shared" si="142"/>
        <v>Evening</v>
      </c>
      <c r="AA1479" s="14" t="str">
        <f>VLOOKUP($N1479,'HeartRate-2022-03-21-1647950188'!$C:$G,2,0)</f>
        <v>Break</v>
      </c>
      <c r="AB1479" s="14" t="str">
        <f>VLOOKUP($N1479,'HeartRate-2022-03-21-1647950188'!$C:$G,3,0)</f>
        <v>Off Campus</v>
      </c>
      <c r="AC1479" s="14" t="str">
        <f>VLOOKUP($N1479,'HeartRate-2022-03-21-1647950188'!$C:$G,4,0)</f>
        <v>Sitting</v>
      </c>
      <c r="AD1479" s="14" t="str">
        <f>VLOOKUP($N1479,'HeartRate-2022-03-21-1647950188'!$C:$G,5,0)</f>
        <v>Technical Contexts</v>
      </c>
      <c r="AE1479">
        <f t="shared" si="143"/>
        <v>0</v>
      </c>
      <c r="AF1479" s="18">
        <v>44635</v>
      </c>
      <c r="AG1479" s="19">
        <v>0.5924652777777778</v>
      </c>
    </row>
    <row r="1480" spans="1:33" x14ac:dyDescent="0.3">
      <c r="A1480" s="5">
        <v>44635.592627314814</v>
      </c>
      <c r="B1480" t="str">
        <f>IFERROR(AVERAGEIFS('HeartRate-2022-03-21-1647950188'!$B:$B,'HeartRate-2022-03-21-1647950188'!$A:$A,Data_Extraction!B$2,'HeartRate-2022-03-21-1647950188'!$C:$C,Data_Extraction!$A1480),"")</f>
        <v/>
      </c>
      <c r="C1480" t="str">
        <f>IFERROR(AVERAGEIFS('HeartRate-2022-03-21-1647950188'!$B:$B,'HeartRate-2022-03-21-1647950188'!$A:$A,Data_Extraction!C$2,'HeartRate-2022-03-21-1647950188'!$C:$C,Data_Extraction!$A1480),"")</f>
        <v/>
      </c>
      <c r="D1480" t="str">
        <f>IFERROR(AVERAGEIFS('HeartRate-2022-03-21-1647950188'!$B:$B,'HeartRate-2022-03-21-1647950188'!$A:$A,Data_Extraction!D$2,'HeartRate-2022-03-21-1647950188'!$C:$C,Data_Extraction!$A1480),"")</f>
        <v/>
      </c>
      <c r="E1480" t="str">
        <f>IFERROR(AVERAGEIFS('HeartRate-2022-03-21-1647950188'!$B:$B,'HeartRate-2022-03-21-1647950188'!$A:$A,Data_Extraction!E$2,'HeartRate-2022-03-21-1647950188'!$C:$C,Data_Extraction!$A1480),"")</f>
        <v/>
      </c>
      <c r="F1480" t="str">
        <f>IFERROR(AVERAGEIFS('HeartRate-2022-03-21-1647950188'!$B:$B,'HeartRate-2022-03-21-1647950188'!$A:$A,Data_Extraction!F$2,'HeartRate-2022-03-21-1647950188'!$C:$C,Data_Extraction!$A1480),"")</f>
        <v/>
      </c>
      <c r="G1480" t="str">
        <f>IFERROR(AVERAGEIFS('HeartRate-2022-03-21-1647950188'!$B:$B,'HeartRate-2022-03-21-1647950188'!$A:$A,Data_Extraction!G$2,'HeartRate-2022-03-21-1647950188'!$C:$C,Data_Extraction!$A1480),"")</f>
        <v/>
      </c>
      <c r="H1480">
        <f>IFERROR(AVERAGEIFS('HeartRate-2022-03-21-1647950188'!$B:$B,'HeartRate-2022-03-21-1647950188'!$A:$A,Data_Extraction!H$2,'HeartRate-2022-03-21-1647950188'!$C:$C,Data_Extraction!$A1480),"")</f>
        <v>103</v>
      </c>
      <c r="I1480" t="str">
        <f>IFERROR(AVERAGEIFS('HeartRate-2022-03-21-1647950188'!$B:$B,'HeartRate-2022-03-21-1647950188'!$A:$A,Data_Extraction!I$2,'HeartRate-2022-03-21-1647950188'!$C:$C,Data_Extraction!$A1480),"")</f>
        <v/>
      </c>
      <c r="J1480" s="8">
        <f t="shared" si="139"/>
        <v>103</v>
      </c>
      <c r="N1480" s="11">
        <f>Data_Extraction!A1480</f>
        <v>44635.592627314814</v>
      </c>
      <c r="O1480" s="15">
        <f t="shared" si="140"/>
        <v>44635</v>
      </c>
      <c r="P1480" s="16">
        <f t="shared" si="141"/>
        <v>0.59262731481481479</v>
      </c>
      <c r="Q1480" s="12">
        <f>IF(Data_Extraction!B1480="",Data_Extraction!$J1480*(Q$1),Data_Extraction!B1480)</f>
        <v>92.7</v>
      </c>
      <c r="R1480" s="12">
        <f>IF(Data_Extraction!C1480="",Data_Extraction!$J1480*(R$1),Data_Extraction!C1480)</f>
        <v>94.76</v>
      </c>
      <c r="S1480" s="12">
        <f>IF(Data_Extraction!D1480="",Data_Extraction!$J1480*(S$1),Data_Extraction!D1480)</f>
        <v>107.12</v>
      </c>
      <c r="T1480" s="12">
        <f>IF(Data_Extraction!E1480="",Data_Extraction!$J1480*(T$1),Data_Extraction!E1480)</f>
        <v>97.85</v>
      </c>
      <c r="U1480" s="12">
        <f>IF(Data_Extraction!F1480="",Data_Extraction!$J1480*(U$1),Data_Extraction!F1480)</f>
        <v>100.94</v>
      </c>
      <c r="V1480" s="12">
        <f>IF(Data_Extraction!G1480="",Data_Extraction!$J1480*(V$1),Data_Extraction!G1480)</f>
        <v>93.73</v>
      </c>
      <c r="W1480" s="12">
        <f>IF(Data_Extraction!H1480="",Data_Extraction!$J1480*(W$1),Data_Extraction!H1480)</f>
        <v>103</v>
      </c>
      <c r="X1480" s="12">
        <f>IF(Data_Extraction!I1480="",Data_Extraction!$J1480*(X$1),Data_Extraction!I1480)</f>
        <v>99.91</v>
      </c>
      <c r="Y1480" s="13">
        <f t="shared" si="138"/>
        <v>98.751249999999999</v>
      </c>
      <c r="Z1480" s="17" t="str">
        <f t="shared" si="142"/>
        <v>Evening</v>
      </c>
      <c r="AA1480" s="14" t="str">
        <f>VLOOKUP($N1480,'HeartRate-2022-03-21-1647950188'!$C:$G,2,0)</f>
        <v>Break</v>
      </c>
      <c r="AB1480" s="14" t="str">
        <f>VLOOKUP($N1480,'HeartRate-2022-03-21-1647950188'!$C:$G,3,0)</f>
        <v>Off Campus</v>
      </c>
      <c r="AC1480" s="14" t="str">
        <f>VLOOKUP($N1480,'HeartRate-2022-03-21-1647950188'!$C:$G,4,0)</f>
        <v>Sitting</v>
      </c>
      <c r="AD1480" s="14" t="str">
        <f>VLOOKUP($N1480,'HeartRate-2022-03-21-1647950188'!$C:$G,5,0)</f>
        <v>Technical Contexts</v>
      </c>
      <c r="AE1480">
        <f t="shared" si="143"/>
        <v>0</v>
      </c>
      <c r="AF1480" s="18">
        <v>44635</v>
      </c>
      <c r="AG1480" s="19">
        <v>0.59262731481481479</v>
      </c>
    </row>
    <row r="1481" spans="1:33" x14ac:dyDescent="0.3">
      <c r="A1481" s="5">
        <v>44635.592974537038</v>
      </c>
      <c r="B1481" t="str">
        <f>IFERROR(AVERAGEIFS('HeartRate-2022-03-21-1647950188'!$B:$B,'HeartRate-2022-03-21-1647950188'!$A:$A,Data_Extraction!B$2,'HeartRate-2022-03-21-1647950188'!$C:$C,Data_Extraction!$A1481),"")</f>
        <v/>
      </c>
      <c r="C1481" t="str">
        <f>IFERROR(AVERAGEIFS('HeartRate-2022-03-21-1647950188'!$B:$B,'HeartRate-2022-03-21-1647950188'!$A:$A,Data_Extraction!C$2,'HeartRate-2022-03-21-1647950188'!$C:$C,Data_Extraction!$A1481),"")</f>
        <v/>
      </c>
      <c r="D1481" t="str">
        <f>IFERROR(AVERAGEIFS('HeartRate-2022-03-21-1647950188'!$B:$B,'HeartRate-2022-03-21-1647950188'!$A:$A,Data_Extraction!D$2,'HeartRate-2022-03-21-1647950188'!$C:$C,Data_Extraction!$A1481),"")</f>
        <v/>
      </c>
      <c r="E1481" t="str">
        <f>IFERROR(AVERAGEIFS('HeartRate-2022-03-21-1647950188'!$B:$B,'HeartRate-2022-03-21-1647950188'!$A:$A,Data_Extraction!E$2,'HeartRate-2022-03-21-1647950188'!$C:$C,Data_Extraction!$A1481),"")</f>
        <v/>
      </c>
      <c r="F1481" t="str">
        <f>IFERROR(AVERAGEIFS('HeartRate-2022-03-21-1647950188'!$B:$B,'HeartRate-2022-03-21-1647950188'!$A:$A,Data_Extraction!F$2,'HeartRate-2022-03-21-1647950188'!$C:$C,Data_Extraction!$A1481),"")</f>
        <v/>
      </c>
      <c r="G1481" t="str">
        <f>IFERROR(AVERAGEIFS('HeartRate-2022-03-21-1647950188'!$B:$B,'HeartRate-2022-03-21-1647950188'!$A:$A,Data_Extraction!G$2,'HeartRate-2022-03-21-1647950188'!$C:$C,Data_Extraction!$A1481),"")</f>
        <v/>
      </c>
      <c r="H1481">
        <f>IFERROR(AVERAGEIFS('HeartRate-2022-03-21-1647950188'!$B:$B,'HeartRate-2022-03-21-1647950188'!$A:$A,Data_Extraction!H$2,'HeartRate-2022-03-21-1647950188'!$C:$C,Data_Extraction!$A1481),"")</f>
        <v>103</v>
      </c>
      <c r="I1481" t="str">
        <f>IFERROR(AVERAGEIFS('HeartRate-2022-03-21-1647950188'!$B:$B,'HeartRate-2022-03-21-1647950188'!$A:$A,Data_Extraction!I$2,'HeartRate-2022-03-21-1647950188'!$C:$C,Data_Extraction!$A1481),"")</f>
        <v/>
      </c>
      <c r="J1481" s="8">
        <f t="shared" si="139"/>
        <v>103</v>
      </c>
      <c r="N1481" s="11">
        <f>Data_Extraction!A1481</f>
        <v>44635.592974537038</v>
      </c>
      <c r="O1481" s="15">
        <f t="shared" si="140"/>
        <v>44635</v>
      </c>
      <c r="P1481" s="16">
        <f t="shared" si="141"/>
        <v>0.59297453703703706</v>
      </c>
      <c r="Q1481" s="12">
        <f>IF(Data_Extraction!B1481="",Data_Extraction!$J1481*(Q$1),Data_Extraction!B1481)</f>
        <v>92.7</v>
      </c>
      <c r="R1481" s="12">
        <f>IF(Data_Extraction!C1481="",Data_Extraction!$J1481*(R$1),Data_Extraction!C1481)</f>
        <v>94.76</v>
      </c>
      <c r="S1481" s="12">
        <f>IF(Data_Extraction!D1481="",Data_Extraction!$J1481*(S$1),Data_Extraction!D1481)</f>
        <v>107.12</v>
      </c>
      <c r="T1481" s="12">
        <f>IF(Data_Extraction!E1481="",Data_Extraction!$J1481*(T$1),Data_Extraction!E1481)</f>
        <v>97.85</v>
      </c>
      <c r="U1481" s="12">
        <f>IF(Data_Extraction!F1481="",Data_Extraction!$J1481*(U$1),Data_Extraction!F1481)</f>
        <v>100.94</v>
      </c>
      <c r="V1481" s="12">
        <f>IF(Data_Extraction!G1481="",Data_Extraction!$J1481*(V$1),Data_Extraction!G1481)</f>
        <v>93.73</v>
      </c>
      <c r="W1481" s="12">
        <f>IF(Data_Extraction!H1481="",Data_Extraction!$J1481*(W$1),Data_Extraction!H1481)</f>
        <v>103</v>
      </c>
      <c r="X1481" s="12">
        <f>IF(Data_Extraction!I1481="",Data_Extraction!$J1481*(X$1),Data_Extraction!I1481)</f>
        <v>99.91</v>
      </c>
      <c r="Y1481" s="13">
        <f t="shared" si="138"/>
        <v>98.751249999999999</v>
      </c>
      <c r="Z1481" s="17" t="str">
        <f t="shared" si="142"/>
        <v>Evening</v>
      </c>
      <c r="AA1481" s="14" t="str">
        <f>VLOOKUP($N1481,'HeartRate-2022-03-21-1647950188'!$C:$G,2,0)</f>
        <v>Break</v>
      </c>
      <c r="AB1481" s="14" t="str">
        <f>VLOOKUP($N1481,'HeartRate-2022-03-21-1647950188'!$C:$G,3,0)</f>
        <v>Off Campus</v>
      </c>
      <c r="AC1481" s="14" t="str">
        <f>VLOOKUP($N1481,'HeartRate-2022-03-21-1647950188'!$C:$G,4,0)</f>
        <v>Sitting</v>
      </c>
      <c r="AD1481" s="14" t="str">
        <f>VLOOKUP($N1481,'HeartRate-2022-03-21-1647950188'!$C:$G,5,0)</f>
        <v>Technical Contexts</v>
      </c>
      <c r="AE1481">
        <f t="shared" si="143"/>
        <v>0</v>
      </c>
      <c r="AF1481" s="18">
        <v>44635</v>
      </c>
      <c r="AG1481" s="19">
        <v>0.59297453703703706</v>
      </c>
    </row>
    <row r="1482" spans="1:33" x14ac:dyDescent="0.3">
      <c r="A1482" s="5">
        <v>44635.593043981484</v>
      </c>
      <c r="B1482" t="str">
        <f>IFERROR(AVERAGEIFS('HeartRate-2022-03-21-1647950188'!$B:$B,'HeartRate-2022-03-21-1647950188'!$A:$A,Data_Extraction!B$2,'HeartRate-2022-03-21-1647950188'!$C:$C,Data_Extraction!$A1482),"")</f>
        <v/>
      </c>
      <c r="C1482" t="str">
        <f>IFERROR(AVERAGEIFS('HeartRate-2022-03-21-1647950188'!$B:$B,'HeartRate-2022-03-21-1647950188'!$A:$A,Data_Extraction!C$2,'HeartRate-2022-03-21-1647950188'!$C:$C,Data_Extraction!$A1482),"")</f>
        <v/>
      </c>
      <c r="D1482" t="str">
        <f>IFERROR(AVERAGEIFS('HeartRate-2022-03-21-1647950188'!$B:$B,'HeartRate-2022-03-21-1647950188'!$A:$A,Data_Extraction!D$2,'HeartRate-2022-03-21-1647950188'!$C:$C,Data_Extraction!$A1482),"")</f>
        <v/>
      </c>
      <c r="E1482" t="str">
        <f>IFERROR(AVERAGEIFS('HeartRate-2022-03-21-1647950188'!$B:$B,'HeartRate-2022-03-21-1647950188'!$A:$A,Data_Extraction!E$2,'HeartRate-2022-03-21-1647950188'!$C:$C,Data_Extraction!$A1482),"")</f>
        <v/>
      </c>
      <c r="F1482" t="str">
        <f>IFERROR(AVERAGEIFS('HeartRate-2022-03-21-1647950188'!$B:$B,'HeartRate-2022-03-21-1647950188'!$A:$A,Data_Extraction!F$2,'HeartRate-2022-03-21-1647950188'!$C:$C,Data_Extraction!$A1482),"")</f>
        <v/>
      </c>
      <c r="G1482">
        <f>IFERROR(AVERAGEIFS('HeartRate-2022-03-21-1647950188'!$B:$B,'HeartRate-2022-03-21-1647950188'!$A:$A,Data_Extraction!G$2,'HeartRate-2022-03-21-1647950188'!$C:$C,Data_Extraction!$A1482),"")</f>
        <v>114</v>
      </c>
      <c r="H1482">
        <f>IFERROR(AVERAGEIFS('HeartRate-2022-03-21-1647950188'!$B:$B,'HeartRate-2022-03-21-1647950188'!$A:$A,Data_Extraction!H$2,'HeartRate-2022-03-21-1647950188'!$C:$C,Data_Extraction!$A1482),"")</f>
        <v>104</v>
      </c>
      <c r="I1482">
        <f>IFERROR(AVERAGEIFS('HeartRate-2022-03-21-1647950188'!$B:$B,'HeartRate-2022-03-21-1647950188'!$A:$A,Data_Extraction!I$2,'HeartRate-2022-03-21-1647950188'!$C:$C,Data_Extraction!$A1482),"")</f>
        <v>68</v>
      </c>
      <c r="J1482" s="8">
        <f t="shared" si="139"/>
        <v>95.333333333333329</v>
      </c>
      <c r="N1482" s="11">
        <f>Data_Extraction!A1482</f>
        <v>44635.593043981484</v>
      </c>
      <c r="O1482" s="15">
        <f t="shared" si="140"/>
        <v>44635</v>
      </c>
      <c r="P1482" s="16">
        <f t="shared" si="141"/>
        <v>0.59304398148148152</v>
      </c>
      <c r="Q1482" s="12">
        <f>IF(Data_Extraction!B1482="",Data_Extraction!$J1482*(Q$1),Data_Extraction!B1482)</f>
        <v>85.8</v>
      </c>
      <c r="R1482" s="12">
        <f>IF(Data_Extraction!C1482="",Data_Extraction!$J1482*(R$1),Data_Extraction!C1482)</f>
        <v>87.706666666666663</v>
      </c>
      <c r="S1482" s="12">
        <f>IF(Data_Extraction!D1482="",Data_Extraction!$J1482*(S$1),Data_Extraction!D1482)</f>
        <v>99.146666666666661</v>
      </c>
      <c r="T1482" s="12">
        <f>IF(Data_Extraction!E1482="",Data_Extraction!$J1482*(T$1),Data_Extraction!E1482)</f>
        <v>90.566666666666663</v>
      </c>
      <c r="U1482" s="12">
        <f>IF(Data_Extraction!F1482="",Data_Extraction!$J1482*(U$1),Data_Extraction!F1482)</f>
        <v>93.426666666666662</v>
      </c>
      <c r="V1482" s="12">
        <f>IF(Data_Extraction!G1482="",Data_Extraction!$J1482*(V$1),Data_Extraction!G1482)</f>
        <v>114</v>
      </c>
      <c r="W1482" s="12">
        <f>IF(Data_Extraction!H1482="",Data_Extraction!$J1482*(W$1),Data_Extraction!H1482)</f>
        <v>104</v>
      </c>
      <c r="X1482" s="12">
        <f>IF(Data_Extraction!I1482="",Data_Extraction!$J1482*(X$1),Data_Extraction!I1482)</f>
        <v>68</v>
      </c>
      <c r="Y1482" s="13">
        <f t="shared" si="138"/>
        <v>92.830833333333331</v>
      </c>
      <c r="Z1482" s="17" t="str">
        <f t="shared" si="142"/>
        <v>Evening</v>
      </c>
      <c r="AA1482" s="14" t="str">
        <f>VLOOKUP($N1482,'HeartRate-2022-03-21-1647950188'!$C:$G,2,0)</f>
        <v>Break</v>
      </c>
      <c r="AB1482" s="14" t="str">
        <f>VLOOKUP($N1482,'HeartRate-2022-03-21-1647950188'!$C:$G,3,0)</f>
        <v>Off Campus</v>
      </c>
      <c r="AC1482" s="14" t="str">
        <f>VLOOKUP($N1482,'HeartRate-2022-03-21-1647950188'!$C:$G,4,0)</f>
        <v>Sitting</v>
      </c>
      <c r="AD1482" s="14" t="str">
        <f>VLOOKUP($N1482,'HeartRate-2022-03-21-1647950188'!$C:$G,5,0)</f>
        <v>Technical Contexts</v>
      </c>
      <c r="AE1482">
        <f t="shared" si="143"/>
        <v>0</v>
      </c>
      <c r="AF1482" s="18">
        <v>44635</v>
      </c>
      <c r="AG1482" s="19">
        <v>0.59304398148148152</v>
      </c>
    </row>
    <row r="1483" spans="1:33" x14ac:dyDescent="0.3">
      <c r="A1483" s="5">
        <v>44635.593240740738</v>
      </c>
      <c r="B1483" t="str">
        <f>IFERROR(AVERAGEIFS('HeartRate-2022-03-21-1647950188'!$B:$B,'HeartRate-2022-03-21-1647950188'!$A:$A,Data_Extraction!B$2,'HeartRate-2022-03-21-1647950188'!$C:$C,Data_Extraction!$A1483),"")</f>
        <v/>
      </c>
      <c r="C1483" t="str">
        <f>IFERROR(AVERAGEIFS('HeartRate-2022-03-21-1647950188'!$B:$B,'HeartRate-2022-03-21-1647950188'!$A:$A,Data_Extraction!C$2,'HeartRate-2022-03-21-1647950188'!$C:$C,Data_Extraction!$A1483),"")</f>
        <v/>
      </c>
      <c r="D1483" t="str">
        <f>IFERROR(AVERAGEIFS('HeartRate-2022-03-21-1647950188'!$B:$B,'HeartRate-2022-03-21-1647950188'!$A:$A,Data_Extraction!D$2,'HeartRate-2022-03-21-1647950188'!$C:$C,Data_Extraction!$A1483),"")</f>
        <v/>
      </c>
      <c r="E1483" t="str">
        <f>IFERROR(AVERAGEIFS('HeartRate-2022-03-21-1647950188'!$B:$B,'HeartRate-2022-03-21-1647950188'!$A:$A,Data_Extraction!E$2,'HeartRate-2022-03-21-1647950188'!$C:$C,Data_Extraction!$A1483),"")</f>
        <v/>
      </c>
      <c r="F1483" t="str">
        <f>IFERROR(AVERAGEIFS('HeartRate-2022-03-21-1647950188'!$B:$B,'HeartRate-2022-03-21-1647950188'!$A:$A,Data_Extraction!F$2,'HeartRate-2022-03-21-1647950188'!$C:$C,Data_Extraction!$A1483),"")</f>
        <v/>
      </c>
      <c r="G1483" t="str">
        <f>IFERROR(AVERAGEIFS('HeartRate-2022-03-21-1647950188'!$B:$B,'HeartRate-2022-03-21-1647950188'!$A:$A,Data_Extraction!G$2,'HeartRate-2022-03-21-1647950188'!$C:$C,Data_Extraction!$A1483),"")</f>
        <v/>
      </c>
      <c r="H1483">
        <f>IFERROR(AVERAGEIFS('HeartRate-2022-03-21-1647950188'!$B:$B,'HeartRate-2022-03-21-1647950188'!$A:$A,Data_Extraction!H$2,'HeartRate-2022-03-21-1647950188'!$C:$C,Data_Extraction!$A1483),"")</f>
        <v>106</v>
      </c>
      <c r="I1483" t="str">
        <f>IFERROR(AVERAGEIFS('HeartRate-2022-03-21-1647950188'!$B:$B,'HeartRate-2022-03-21-1647950188'!$A:$A,Data_Extraction!I$2,'HeartRate-2022-03-21-1647950188'!$C:$C,Data_Extraction!$A1483),"")</f>
        <v/>
      </c>
      <c r="J1483" s="8">
        <f t="shared" si="139"/>
        <v>106</v>
      </c>
      <c r="N1483" s="11">
        <f>Data_Extraction!A1483</f>
        <v>44635.593240740738</v>
      </c>
      <c r="O1483" s="15">
        <f t="shared" si="140"/>
        <v>44635</v>
      </c>
      <c r="P1483" s="16">
        <f t="shared" si="141"/>
        <v>0.59324074074074074</v>
      </c>
      <c r="Q1483" s="12">
        <f>IF(Data_Extraction!B1483="",Data_Extraction!$J1483*(Q$1),Data_Extraction!B1483)</f>
        <v>95.4</v>
      </c>
      <c r="R1483" s="12">
        <f>IF(Data_Extraction!C1483="",Data_Extraction!$J1483*(R$1),Data_Extraction!C1483)</f>
        <v>97.52000000000001</v>
      </c>
      <c r="S1483" s="12">
        <f>IF(Data_Extraction!D1483="",Data_Extraction!$J1483*(S$1),Data_Extraction!D1483)</f>
        <v>110.24000000000001</v>
      </c>
      <c r="T1483" s="12">
        <f>IF(Data_Extraction!E1483="",Data_Extraction!$J1483*(T$1),Data_Extraction!E1483)</f>
        <v>100.69999999999999</v>
      </c>
      <c r="U1483" s="12">
        <f>IF(Data_Extraction!F1483="",Data_Extraction!$J1483*(U$1),Data_Extraction!F1483)</f>
        <v>103.88</v>
      </c>
      <c r="V1483" s="12">
        <f>IF(Data_Extraction!G1483="",Data_Extraction!$J1483*(V$1),Data_Extraction!G1483)</f>
        <v>96.460000000000008</v>
      </c>
      <c r="W1483" s="12">
        <f>IF(Data_Extraction!H1483="",Data_Extraction!$J1483*(W$1),Data_Extraction!H1483)</f>
        <v>106</v>
      </c>
      <c r="X1483" s="12">
        <f>IF(Data_Extraction!I1483="",Data_Extraction!$J1483*(X$1),Data_Extraction!I1483)</f>
        <v>102.82</v>
      </c>
      <c r="Y1483" s="13">
        <f t="shared" si="138"/>
        <v>101.6275</v>
      </c>
      <c r="Z1483" s="17" t="str">
        <f t="shared" si="142"/>
        <v>Evening</v>
      </c>
      <c r="AA1483" s="14" t="str">
        <f>VLOOKUP($N1483,'HeartRate-2022-03-21-1647950188'!$C:$G,2,0)</f>
        <v>Break</v>
      </c>
      <c r="AB1483" s="14" t="str">
        <f>VLOOKUP($N1483,'HeartRate-2022-03-21-1647950188'!$C:$G,3,0)</f>
        <v>Off Campus</v>
      </c>
      <c r="AC1483" s="14" t="str">
        <f>VLOOKUP($N1483,'HeartRate-2022-03-21-1647950188'!$C:$G,4,0)</f>
        <v>Sitting</v>
      </c>
      <c r="AD1483" s="14" t="str">
        <f>VLOOKUP($N1483,'HeartRate-2022-03-21-1647950188'!$C:$G,5,0)</f>
        <v>Technical Contexts</v>
      </c>
      <c r="AE1483">
        <f t="shared" si="143"/>
        <v>0</v>
      </c>
      <c r="AF1483" s="18">
        <v>44635</v>
      </c>
      <c r="AG1483" s="19">
        <v>0.59324074074074074</v>
      </c>
    </row>
    <row r="1484" spans="1:33" x14ac:dyDescent="0.3">
      <c r="A1484" s="5">
        <v>44635.593738425923</v>
      </c>
      <c r="B1484" t="str">
        <f>IFERROR(AVERAGEIFS('HeartRate-2022-03-21-1647950188'!$B:$B,'HeartRate-2022-03-21-1647950188'!$A:$A,Data_Extraction!B$2,'HeartRate-2022-03-21-1647950188'!$C:$C,Data_Extraction!$A1484),"")</f>
        <v/>
      </c>
      <c r="C1484" t="str">
        <f>IFERROR(AVERAGEIFS('HeartRate-2022-03-21-1647950188'!$B:$B,'HeartRate-2022-03-21-1647950188'!$A:$A,Data_Extraction!C$2,'HeartRate-2022-03-21-1647950188'!$C:$C,Data_Extraction!$A1484),"")</f>
        <v/>
      </c>
      <c r="D1484" t="str">
        <f>IFERROR(AVERAGEIFS('HeartRate-2022-03-21-1647950188'!$B:$B,'HeartRate-2022-03-21-1647950188'!$A:$A,Data_Extraction!D$2,'HeartRate-2022-03-21-1647950188'!$C:$C,Data_Extraction!$A1484),"")</f>
        <v/>
      </c>
      <c r="E1484" t="str">
        <f>IFERROR(AVERAGEIFS('HeartRate-2022-03-21-1647950188'!$B:$B,'HeartRate-2022-03-21-1647950188'!$A:$A,Data_Extraction!E$2,'HeartRate-2022-03-21-1647950188'!$C:$C,Data_Extraction!$A1484),"")</f>
        <v/>
      </c>
      <c r="F1484" t="str">
        <f>IFERROR(AVERAGEIFS('HeartRate-2022-03-21-1647950188'!$B:$B,'HeartRate-2022-03-21-1647950188'!$A:$A,Data_Extraction!F$2,'HeartRate-2022-03-21-1647950188'!$C:$C,Data_Extraction!$A1484),"")</f>
        <v/>
      </c>
      <c r="G1484" t="str">
        <f>IFERROR(AVERAGEIFS('HeartRate-2022-03-21-1647950188'!$B:$B,'HeartRate-2022-03-21-1647950188'!$A:$A,Data_Extraction!G$2,'HeartRate-2022-03-21-1647950188'!$C:$C,Data_Extraction!$A1484),"")</f>
        <v/>
      </c>
      <c r="H1484">
        <f>IFERROR(AVERAGEIFS('HeartRate-2022-03-21-1647950188'!$B:$B,'HeartRate-2022-03-21-1647950188'!$A:$A,Data_Extraction!H$2,'HeartRate-2022-03-21-1647950188'!$C:$C,Data_Extraction!$A1484),"")</f>
        <v>102</v>
      </c>
      <c r="I1484">
        <f>IFERROR(AVERAGEIFS('HeartRate-2022-03-21-1647950188'!$B:$B,'HeartRate-2022-03-21-1647950188'!$A:$A,Data_Extraction!I$2,'HeartRate-2022-03-21-1647950188'!$C:$C,Data_Extraction!$A1484),"")</f>
        <v>59</v>
      </c>
      <c r="J1484" s="8">
        <f t="shared" si="139"/>
        <v>80.5</v>
      </c>
      <c r="N1484" s="11">
        <f>Data_Extraction!A1484</f>
        <v>44635.593738425923</v>
      </c>
      <c r="O1484" s="15">
        <f t="shared" si="140"/>
        <v>44635</v>
      </c>
      <c r="P1484" s="16">
        <f t="shared" si="141"/>
        <v>0.59373842592592596</v>
      </c>
      <c r="Q1484" s="12">
        <f>IF(Data_Extraction!B1484="",Data_Extraction!$J1484*(Q$1),Data_Extraction!B1484)</f>
        <v>72.45</v>
      </c>
      <c r="R1484" s="12">
        <f>IF(Data_Extraction!C1484="",Data_Extraction!$J1484*(R$1),Data_Extraction!C1484)</f>
        <v>74.06</v>
      </c>
      <c r="S1484" s="12">
        <f>IF(Data_Extraction!D1484="",Data_Extraction!$J1484*(S$1),Data_Extraction!D1484)</f>
        <v>83.72</v>
      </c>
      <c r="T1484" s="12">
        <f>IF(Data_Extraction!E1484="",Data_Extraction!$J1484*(T$1),Data_Extraction!E1484)</f>
        <v>76.474999999999994</v>
      </c>
      <c r="U1484" s="12">
        <f>IF(Data_Extraction!F1484="",Data_Extraction!$J1484*(U$1),Data_Extraction!F1484)</f>
        <v>78.89</v>
      </c>
      <c r="V1484" s="12">
        <f>IF(Data_Extraction!G1484="",Data_Extraction!$J1484*(V$1),Data_Extraction!G1484)</f>
        <v>73.254999999999995</v>
      </c>
      <c r="W1484" s="12">
        <f>IF(Data_Extraction!H1484="",Data_Extraction!$J1484*(W$1),Data_Extraction!H1484)</f>
        <v>102</v>
      </c>
      <c r="X1484" s="12">
        <f>IF(Data_Extraction!I1484="",Data_Extraction!$J1484*(X$1),Data_Extraction!I1484)</f>
        <v>59</v>
      </c>
      <c r="Y1484" s="13">
        <f t="shared" si="138"/>
        <v>77.481249999999989</v>
      </c>
      <c r="Z1484" s="17" t="str">
        <f t="shared" si="142"/>
        <v>Evening</v>
      </c>
      <c r="AA1484" s="14" t="str">
        <f>VLOOKUP($N1484,'HeartRate-2022-03-21-1647950188'!$C:$G,2,0)</f>
        <v>Break</v>
      </c>
      <c r="AB1484" s="14" t="str">
        <f>VLOOKUP($N1484,'HeartRate-2022-03-21-1647950188'!$C:$G,3,0)</f>
        <v>Off Campus</v>
      </c>
      <c r="AC1484" s="14" t="str">
        <f>VLOOKUP($N1484,'HeartRate-2022-03-21-1647950188'!$C:$G,4,0)</f>
        <v>Sitting</v>
      </c>
      <c r="AD1484" s="14" t="str">
        <f>VLOOKUP($N1484,'HeartRate-2022-03-21-1647950188'!$C:$G,5,0)</f>
        <v>Technical Contexts</v>
      </c>
      <c r="AE1484">
        <f t="shared" si="143"/>
        <v>0</v>
      </c>
      <c r="AF1484" s="18">
        <v>44635</v>
      </c>
      <c r="AG1484" s="19">
        <v>0.59373842592592596</v>
      </c>
    </row>
    <row r="1485" spans="1:33" x14ac:dyDescent="0.3">
      <c r="A1485" s="5">
        <v>44635.593807870369</v>
      </c>
      <c r="B1485" t="str">
        <f>IFERROR(AVERAGEIFS('HeartRate-2022-03-21-1647950188'!$B:$B,'HeartRate-2022-03-21-1647950188'!$A:$A,Data_Extraction!B$2,'HeartRate-2022-03-21-1647950188'!$C:$C,Data_Extraction!$A1485),"")</f>
        <v/>
      </c>
      <c r="C1485" t="str">
        <f>IFERROR(AVERAGEIFS('HeartRate-2022-03-21-1647950188'!$B:$B,'HeartRate-2022-03-21-1647950188'!$A:$A,Data_Extraction!C$2,'HeartRate-2022-03-21-1647950188'!$C:$C,Data_Extraction!$A1485),"")</f>
        <v/>
      </c>
      <c r="D1485" t="str">
        <f>IFERROR(AVERAGEIFS('HeartRate-2022-03-21-1647950188'!$B:$B,'HeartRate-2022-03-21-1647950188'!$A:$A,Data_Extraction!D$2,'HeartRate-2022-03-21-1647950188'!$C:$C,Data_Extraction!$A1485),"")</f>
        <v/>
      </c>
      <c r="E1485" t="str">
        <f>IFERROR(AVERAGEIFS('HeartRate-2022-03-21-1647950188'!$B:$B,'HeartRate-2022-03-21-1647950188'!$A:$A,Data_Extraction!E$2,'HeartRate-2022-03-21-1647950188'!$C:$C,Data_Extraction!$A1485),"")</f>
        <v/>
      </c>
      <c r="F1485" t="str">
        <f>IFERROR(AVERAGEIFS('HeartRate-2022-03-21-1647950188'!$B:$B,'HeartRate-2022-03-21-1647950188'!$A:$A,Data_Extraction!F$2,'HeartRate-2022-03-21-1647950188'!$C:$C,Data_Extraction!$A1485),"")</f>
        <v/>
      </c>
      <c r="G1485">
        <f>IFERROR(AVERAGEIFS('HeartRate-2022-03-21-1647950188'!$B:$B,'HeartRate-2022-03-21-1647950188'!$A:$A,Data_Extraction!G$2,'HeartRate-2022-03-21-1647950188'!$C:$C,Data_Extraction!$A1485),"")</f>
        <v>109</v>
      </c>
      <c r="H1485" t="str">
        <f>IFERROR(AVERAGEIFS('HeartRate-2022-03-21-1647950188'!$B:$B,'HeartRate-2022-03-21-1647950188'!$A:$A,Data_Extraction!H$2,'HeartRate-2022-03-21-1647950188'!$C:$C,Data_Extraction!$A1485),"")</f>
        <v/>
      </c>
      <c r="I1485" t="str">
        <f>IFERROR(AVERAGEIFS('HeartRate-2022-03-21-1647950188'!$B:$B,'HeartRate-2022-03-21-1647950188'!$A:$A,Data_Extraction!I$2,'HeartRate-2022-03-21-1647950188'!$C:$C,Data_Extraction!$A1485),"")</f>
        <v/>
      </c>
      <c r="J1485" s="8">
        <f t="shared" si="139"/>
        <v>109</v>
      </c>
      <c r="N1485" s="11">
        <f>Data_Extraction!A1485</f>
        <v>44635.593807870369</v>
      </c>
      <c r="O1485" s="15">
        <f t="shared" si="140"/>
        <v>44635</v>
      </c>
      <c r="P1485" s="16">
        <f t="shared" si="141"/>
        <v>0.59380787037037031</v>
      </c>
      <c r="Q1485" s="12">
        <f>IF(Data_Extraction!B1485="",Data_Extraction!$J1485*(Q$1),Data_Extraction!B1485)</f>
        <v>98.100000000000009</v>
      </c>
      <c r="R1485" s="12">
        <f>IF(Data_Extraction!C1485="",Data_Extraction!$J1485*(R$1),Data_Extraction!C1485)</f>
        <v>100.28</v>
      </c>
      <c r="S1485" s="12">
        <f>IF(Data_Extraction!D1485="",Data_Extraction!$J1485*(S$1),Data_Extraction!D1485)</f>
        <v>113.36</v>
      </c>
      <c r="T1485" s="12">
        <f>IF(Data_Extraction!E1485="",Data_Extraction!$J1485*(T$1),Data_Extraction!E1485)</f>
        <v>103.55</v>
      </c>
      <c r="U1485" s="12">
        <f>IF(Data_Extraction!F1485="",Data_Extraction!$J1485*(U$1),Data_Extraction!F1485)</f>
        <v>106.82</v>
      </c>
      <c r="V1485" s="12">
        <f>IF(Data_Extraction!G1485="",Data_Extraction!$J1485*(V$1),Data_Extraction!G1485)</f>
        <v>109</v>
      </c>
      <c r="W1485" s="12">
        <f>IF(Data_Extraction!H1485="",Data_Extraction!$J1485*(W$1),Data_Extraction!H1485)</f>
        <v>116.63000000000001</v>
      </c>
      <c r="X1485" s="12">
        <f>IF(Data_Extraction!I1485="",Data_Extraction!$J1485*(X$1),Data_Extraction!I1485)</f>
        <v>105.73</v>
      </c>
      <c r="Y1485" s="13">
        <f t="shared" si="138"/>
        <v>106.68375</v>
      </c>
      <c r="Z1485" s="17" t="str">
        <f t="shared" si="142"/>
        <v>Evening</v>
      </c>
      <c r="AA1485" s="14" t="str">
        <f>VLOOKUP($N1485,'HeartRate-2022-03-21-1647950188'!$C:$G,2,0)</f>
        <v>Break</v>
      </c>
      <c r="AB1485" s="14" t="str">
        <f>VLOOKUP($N1485,'HeartRate-2022-03-21-1647950188'!$C:$G,3,0)</f>
        <v>Off Campus</v>
      </c>
      <c r="AC1485" s="14" t="str">
        <f>VLOOKUP($N1485,'HeartRate-2022-03-21-1647950188'!$C:$G,4,0)</f>
        <v>Sitting</v>
      </c>
      <c r="AD1485" s="14" t="str">
        <f>VLOOKUP($N1485,'HeartRate-2022-03-21-1647950188'!$C:$G,5,0)</f>
        <v>Technical Contexts</v>
      </c>
      <c r="AE1485">
        <f t="shared" si="143"/>
        <v>0</v>
      </c>
      <c r="AF1485" s="18">
        <v>44635</v>
      </c>
      <c r="AG1485" s="19">
        <v>0.59380787037037031</v>
      </c>
    </row>
    <row r="1486" spans="1:33" x14ac:dyDescent="0.3">
      <c r="A1486" s="5">
        <v>44635.593981481485</v>
      </c>
      <c r="B1486" t="str">
        <f>IFERROR(AVERAGEIFS('HeartRate-2022-03-21-1647950188'!$B:$B,'HeartRate-2022-03-21-1647950188'!$A:$A,Data_Extraction!B$2,'HeartRate-2022-03-21-1647950188'!$C:$C,Data_Extraction!$A1486),"")</f>
        <v/>
      </c>
      <c r="C1486" t="str">
        <f>IFERROR(AVERAGEIFS('HeartRate-2022-03-21-1647950188'!$B:$B,'HeartRate-2022-03-21-1647950188'!$A:$A,Data_Extraction!C$2,'HeartRate-2022-03-21-1647950188'!$C:$C,Data_Extraction!$A1486),"")</f>
        <v/>
      </c>
      <c r="D1486" t="str">
        <f>IFERROR(AVERAGEIFS('HeartRate-2022-03-21-1647950188'!$B:$B,'HeartRate-2022-03-21-1647950188'!$A:$A,Data_Extraction!D$2,'HeartRate-2022-03-21-1647950188'!$C:$C,Data_Extraction!$A1486),"")</f>
        <v/>
      </c>
      <c r="E1486" t="str">
        <f>IFERROR(AVERAGEIFS('HeartRate-2022-03-21-1647950188'!$B:$B,'HeartRate-2022-03-21-1647950188'!$A:$A,Data_Extraction!E$2,'HeartRate-2022-03-21-1647950188'!$C:$C,Data_Extraction!$A1486),"")</f>
        <v/>
      </c>
      <c r="F1486" t="str">
        <f>IFERROR(AVERAGEIFS('HeartRate-2022-03-21-1647950188'!$B:$B,'HeartRate-2022-03-21-1647950188'!$A:$A,Data_Extraction!F$2,'HeartRate-2022-03-21-1647950188'!$C:$C,Data_Extraction!$A1486),"")</f>
        <v/>
      </c>
      <c r="G1486">
        <f>IFERROR(AVERAGEIFS('HeartRate-2022-03-21-1647950188'!$B:$B,'HeartRate-2022-03-21-1647950188'!$A:$A,Data_Extraction!G$2,'HeartRate-2022-03-21-1647950188'!$C:$C,Data_Extraction!$A1486),"")</f>
        <v>107</v>
      </c>
      <c r="H1486" t="str">
        <f>IFERROR(AVERAGEIFS('HeartRate-2022-03-21-1647950188'!$B:$B,'HeartRate-2022-03-21-1647950188'!$A:$A,Data_Extraction!H$2,'HeartRate-2022-03-21-1647950188'!$C:$C,Data_Extraction!$A1486),"")</f>
        <v/>
      </c>
      <c r="I1486" t="str">
        <f>IFERROR(AVERAGEIFS('HeartRate-2022-03-21-1647950188'!$B:$B,'HeartRate-2022-03-21-1647950188'!$A:$A,Data_Extraction!I$2,'HeartRate-2022-03-21-1647950188'!$C:$C,Data_Extraction!$A1486),"")</f>
        <v/>
      </c>
      <c r="J1486" s="8">
        <f t="shared" si="139"/>
        <v>107</v>
      </c>
      <c r="N1486" s="11">
        <f>Data_Extraction!A1486</f>
        <v>44635.593981481485</v>
      </c>
      <c r="O1486" s="15">
        <f t="shared" si="140"/>
        <v>44635</v>
      </c>
      <c r="P1486" s="16">
        <f t="shared" si="141"/>
        <v>0.59398148148148155</v>
      </c>
      <c r="Q1486" s="12">
        <f>IF(Data_Extraction!B1486="",Data_Extraction!$J1486*(Q$1),Data_Extraction!B1486)</f>
        <v>96.3</v>
      </c>
      <c r="R1486" s="12">
        <f>IF(Data_Extraction!C1486="",Data_Extraction!$J1486*(R$1),Data_Extraction!C1486)</f>
        <v>98.44</v>
      </c>
      <c r="S1486" s="12">
        <f>IF(Data_Extraction!D1486="",Data_Extraction!$J1486*(S$1),Data_Extraction!D1486)</f>
        <v>111.28</v>
      </c>
      <c r="T1486" s="12">
        <f>IF(Data_Extraction!E1486="",Data_Extraction!$J1486*(T$1),Data_Extraction!E1486)</f>
        <v>101.64999999999999</v>
      </c>
      <c r="U1486" s="12">
        <f>IF(Data_Extraction!F1486="",Data_Extraction!$J1486*(U$1),Data_Extraction!F1486)</f>
        <v>104.86</v>
      </c>
      <c r="V1486" s="12">
        <f>IF(Data_Extraction!G1486="",Data_Extraction!$J1486*(V$1),Data_Extraction!G1486)</f>
        <v>107</v>
      </c>
      <c r="W1486" s="12">
        <f>IF(Data_Extraction!H1486="",Data_Extraction!$J1486*(W$1),Data_Extraction!H1486)</f>
        <v>114.49000000000001</v>
      </c>
      <c r="X1486" s="12">
        <f>IF(Data_Extraction!I1486="",Data_Extraction!$J1486*(X$1),Data_Extraction!I1486)</f>
        <v>103.78999999999999</v>
      </c>
      <c r="Y1486" s="13">
        <f t="shared" si="138"/>
        <v>104.72624999999999</v>
      </c>
      <c r="Z1486" s="17" t="str">
        <f t="shared" si="142"/>
        <v>Evening</v>
      </c>
      <c r="AA1486" s="14" t="str">
        <f>VLOOKUP($N1486,'HeartRate-2022-03-21-1647950188'!$C:$G,2,0)</f>
        <v>Break</v>
      </c>
      <c r="AB1486" s="14" t="str">
        <f>VLOOKUP($N1486,'HeartRate-2022-03-21-1647950188'!$C:$G,3,0)</f>
        <v>Off Campus</v>
      </c>
      <c r="AC1486" s="14" t="str">
        <f>VLOOKUP($N1486,'HeartRate-2022-03-21-1647950188'!$C:$G,4,0)</f>
        <v>Sitting</v>
      </c>
      <c r="AD1486" s="14" t="str">
        <f>VLOOKUP($N1486,'HeartRate-2022-03-21-1647950188'!$C:$G,5,0)</f>
        <v>Technical Contexts</v>
      </c>
      <c r="AE1486">
        <f t="shared" si="143"/>
        <v>0</v>
      </c>
      <c r="AF1486" s="18">
        <v>44635</v>
      </c>
      <c r="AG1486" s="19">
        <v>0.59398148148148155</v>
      </c>
    </row>
    <row r="1487" spans="1:33" x14ac:dyDescent="0.3">
      <c r="A1487" s="5">
        <v>44635.59412037037</v>
      </c>
      <c r="B1487" t="str">
        <f>IFERROR(AVERAGEIFS('HeartRate-2022-03-21-1647950188'!$B:$B,'HeartRate-2022-03-21-1647950188'!$A:$A,Data_Extraction!B$2,'HeartRate-2022-03-21-1647950188'!$C:$C,Data_Extraction!$A1487),"")</f>
        <v/>
      </c>
      <c r="C1487" t="str">
        <f>IFERROR(AVERAGEIFS('HeartRate-2022-03-21-1647950188'!$B:$B,'HeartRate-2022-03-21-1647950188'!$A:$A,Data_Extraction!C$2,'HeartRate-2022-03-21-1647950188'!$C:$C,Data_Extraction!$A1487),"")</f>
        <v/>
      </c>
      <c r="D1487" t="str">
        <f>IFERROR(AVERAGEIFS('HeartRate-2022-03-21-1647950188'!$B:$B,'HeartRate-2022-03-21-1647950188'!$A:$A,Data_Extraction!D$2,'HeartRate-2022-03-21-1647950188'!$C:$C,Data_Extraction!$A1487),"")</f>
        <v/>
      </c>
      <c r="E1487" t="str">
        <f>IFERROR(AVERAGEIFS('HeartRate-2022-03-21-1647950188'!$B:$B,'HeartRate-2022-03-21-1647950188'!$A:$A,Data_Extraction!E$2,'HeartRate-2022-03-21-1647950188'!$C:$C,Data_Extraction!$A1487),"")</f>
        <v/>
      </c>
      <c r="F1487" t="str">
        <f>IFERROR(AVERAGEIFS('HeartRate-2022-03-21-1647950188'!$B:$B,'HeartRate-2022-03-21-1647950188'!$A:$A,Data_Extraction!F$2,'HeartRate-2022-03-21-1647950188'!$C:$C,Data_Extraction!$A1487),"")</f>
        <v/>
      </c>
      <c r="G1487">
        <f>IFERROR(AVERAGEIFS('HeartRate-2022-03-21-1647950188'!$B:$B,'HeartRate-2022-03-21-1647950188'!$A:$A,Data_Extraction!G$2,'HeartRate-2022-03-21-1647950188'!$C:$C,Data_Extraction!$A1487),"")</f>
        <v>103</v>
      </c>
      <c r="H1487" t="str">
        <f>IFERROR(AVERAGEIFS('HeartRate-2022-03-21-1647950188'!$B:$B,'HeartRate-2022-03-21-1647950188'!$A:$A,Data_Extraction!H$2,'HeartRate-2022-03-21-1647950188'!$C:$C,Data_Extraction!$A1487),"")</f>
        <v/>
      </c>
      <c r="I1487" t="str">
        <f>IFERROR(AVERAGEIFS('HeartRate-2022-03-21-1647950188'!$B:$B,'HeartRate-2022-03-21-1647950188'!$A:$A,Data_Extraction!I$2,'HeartRate-2022-03-21-1647950188'!$C:$C,Data_Extraction!$A1487),"")</f>
        <v/>
      </c>
      <c r="J1487" s="8">
        <f t="shared" si="139"/>
        <v>103</v>
      </c>
      <c r="N1487" s="11">
        <f>Data_Extraction!A1487</f>
        <v>44635.59412037037</v>
      </c>
      <c r="O1487" s="15">
        <f t="shared" si="140"/>
        <v>44635</v>
      </c>
      <c r="P1487" s="16">
        <f t="shared" si="141"/>
        <v>0.59412037037037035</v>
      </c>
      <c r="Q1487" s="12">
        <f>IF(Data_Extraction!B1487="",Data_Extraction!$J1487*(Q$1),Data_Extraction!B1487)</f>
        <v>92.7</v>
      </c>
      <c r="R1487" s="12">
        <f>IF(Data_Extraction!C1487="",Data_Extraction!$J1487*(R$1),Data_Extraction!C1487)</f>
        <v>94.76</v>
      </c>
      <c r="S1487" s="12">
        <f>IF(Data_Extraction!D1487="",Data_Extraction!$J1487*(S$1),Data_Extraction!D1487)</f>
        <v>107.12</v>
      </c>
      <c r="T1487" s="12">
        <f>IF(Data_Extraction!E1487="",Data_Extraction!$J1487*(T$1),Data_Extraction!E1487)</f>
        <v>97.85</v>
      </c>
      <c r="U1487" s="12">
        <f>IF(Data_Extraction!F1487="",Data_Extraction!$J1487*(U$1),Data_Extraction!F1487)</f>
        <v>100.94</v>
      </c>
      <c r="V1487" s="12">
        <f>IF(Data_Extraction!G1487="",Data_Extraction!$J1487*(V$1),Data_Extraction!G1487)</f>
        <v>103</v>
      </c>
      <c r="W1487" s="12">
        <f>IF(Data_Extraction!H1487="",Data_Extraction!$J1487*(W$1),Data_Extraction!H1487)</f>
        <v>110.21000000000001</v>
      </c>
      <c r="X1487" s="12">
        <f>IF(Data_Extraction!I1487="",Data_Extraction!$J1487*(X$1),Data_Extraction!I1487)</f>
        <v>99.91</v>
      </c>
      <c r="Y1487" s="13">
        <f t="shared" si="138"/>
        <v>100.81125000000002</v>
      </c>
      <c r="Z1487" s="17" t="str">
        <f t="shared" si="142"/>
        <v>Evening</v>
      </c>
      <c r="AA1487" s="14" t="str">
        <f>VLOOKUP($N1487,'HeartRate-2022-03-21-1647950188'!$C:$G,2,0)</f>
        <v>Break</v>
      </c>
      <c r="AB1487" s="14" t="str">
        <f>VLOOKUP($N1487,'HeartRate-2022-03-21-1647950188'!$C:$G,3,0)</f>
        <v>Off Campus</v>
      </c>
      <c r="AC1487" s="14" t="str">
        <f>VLOOKUP($N1487,'HeartRate-2022-03-21-1647950188'!$C:$G,4,0)</f>
        <v>Sitting</v>
      </c>
      <c r="AD1487" s="14" t="str">
        <f>VLOOKUP($N1487,'HeartRate-2022-03-21-1647950188'!$C:$G,5,0)</f>
        <v>Technical Contexts</v>
      </c>
      <c r="AE1487">
        <f t="shared" si="143"/>
        <v>0</v>
      </c>
      <c r="AF1487" s="18">
        <v>44635</v>
      </c>
      <c r="AG1487" s="19">
        <v>0.59412037037037035</v>
      </c>
    </row>
    <row r="1488" spans="1:33" x14ac:dyDescent="0.3">
      <c r="A1488" s="5">
        <v>44635.594247685185</v>
      </c>
      <c r="B1488" t="str">
        <f>IFERROR(AVERAGEIFS('HeartRate-2022-03-21-1647950188'!$B:$B,'HeartRate-2022-03-21-1647950188'!$A:$A,Data_Extraction!B$2,'HeartRate-2022-03-21-1647950188'!$C:$C,Data_Extraction!$A1488),"")</f>
        <v/>
      </c>
      <c r="C1488" t="str">
        <f>IFERROR(AVERAGEIFS('HeartRate-2022-03-21-1647950188'!$B:$B,'HeartRate-2022-03-21-1647950188'!$A:$A,Data_Extraction!C$2,'HeartRate-2022-03-21-1647950188'!$C:$C,Data_Extraction!$A1488),"")</f>
        <v/>
      </c>
      <c r="D1488" t="str">
        <f>IFERROR(AVERAGEIFS('HeartRate-2022-03-21-1647950188'!$B:$B,'HeartRate-2022-03-21-1647950188'!$A:$A,Data_Extraction!D$2,'HeartRate-2022-03-21-1647950188'!$C:$C,Data_Extraction!$A1488),"")</f>
        <v/>
      </c>
      <c r="E1488" t="str">
        <f>IFERROR(AVERAGEIFS('HeartRate-2022-03-21-1647950188'!$B:$B,'HeartRate-2022-03-21-1647950188'!$A:$A,Data_Extraction!E$2,'HeartRate-2022-03-21-1647950188'!$C:$C,Data_Extraction!$A1488),"")</f>
        <v/>
      </c>
      <c r="F1488" t="str">
        <f>IFERROR(AVERAGEIFS('HeartRate-2022-03-21-1647950188'!$B:$B,'HeartRate-2022-03-21-1647950188'!$A:$A,Data_Extraction!F$2,'HeartRate-2022-03-21-1647950188'!$C:$C,Data_Extraction!$A1488),"")</f>
        <v/>
      </c>
      <c r="G1488">
        <f>IFERROR(AVERAGEIFS('HeartRate-2022-03-21-1647950188'!$B:$B,'HeartRate-2022-03-21-1647950188'!$A:$A,Data_Extraction!G$2,'HeartRate-2022-03-21-1647950188'!$C:$C,Data_Extraction!$A1488),"")</f>
        <v>102</v>
      </c>
      <c r="H1488" t="str">
        <f>IFERROR(AVERAGEIFS('HeartRate-2022-03-21-1647950188'!$B:$B,'HeartRate-2022-03-21-1647950188'!$A:$A,Data_Extraction!H$2,'HeartRate-2022-03-21-1647950188'!$C:$C,Data_Extraction!$A1488),"")</f>
        <v/>
      </c>
      <c r="I1488">
        <f>IFERROR(AVERAGEIFS('HeartRate-2022-03-21-1647950188'!$B:$B,'HeartRate-2022-03-21-1647950188'!$A:$A,Data_Extraction!I$2,'HeartRate-2022-03-21-1647950188'!$C:$C,Data_Extraction!$A1488),"")</f>
        <v>64</v>
      </c>
      <c r="J1488" s="8">
        <f t="shared" si="139"/>
        <v>83</v>
      </c>
      <c r="N1488" s="11">
        <f>Data_Extraction!A1488</f>
        <v>44635.594247685185</v>
      </c>
      <c r="O1488" s="15">
        <f t="shared" si="140"/>
        <v>44635</v>
      </c>
      <c r="P1488" s="16">
        <f t="shared" si="141"/>
        <v>0.59424768518518511</v>
      </c>
      <c r="Q1488" s="12">
        <f>IF(Data_Extraction!B1488="",Data_Extraction!$J1488*(Q$1),Data_Extraction!B1488)</f>
        <v>74.7</v>
      </c>
      <c r="R1488" s="12">
        <f>IF(Data_Extraction!C1488="",Data_Extraction!$J1488*(R$1),Data_Extraction!C1488)</f>
        <v>76.36</v>
      </c>
      <c r="S1488" s="12">
        <f>IF(Data_Extraction!D1488="",Data_Extraction!$J1488*(S$1),Data_Extraction!D1488)</f>
        <v>86.320000000000007</v>
      </c>
      <c r="T1488" s="12">
        <f>IF(Data_Extraction!E1488="",Data_Extraction!$J1488*(T$1),Data_Extraction!E1488)</f>
        <v>78.849999999999994</v>
      </c>
      <c r="U1488" s="12">
        <f>IF(Data_Extraction!F1488="",Data_Extraction!$J1488*(U$1),Data_Extraction!F1488)</f>
        <v>81.34</v>
      </c>
      <c r="V1488" s="12">
        <f>IF(Data_Extraction!G1488="",Data_Extraction!$J1488*(V$1),Data_Extraction!G1488)</f>
        <v>102</v>
      </c>
      <c r="W1488" s="12">
        <f>IF(Data_Extraction!H1488="",Data_Extraction!$J1488*(W$1),Data_Extraction!H1488)</f>
        <v>88.81</v>
      </c>
      <c r="X1488" s="12">
        <f>IF(Data_Extraction!I1488="",Data_Extraction!$J1488*(X$1),Data_Extraction!I1488)</f>
        <v>64</v>
      </c>
      <c r="Y1488" s="13">
        <f t="shared" si="138"/>
        <v>81.547500000000014</v>
      </c>
      <c r="Z1488" s="17" t="str">
        <f t="shared" si="142"/>
        <v>Evening</v>
      </c>
      <c r="AA1488" s="14" t="str">
        <f>VLOOKUP($N1488,'HeartRate-2022-03-21-1647950188'!$C:$G,2,0)</f>
        <v>Break</v>
      </c>
      <c r="AB1488" s="14" t="str">
        <f>VLOOKUP($N1488,'HeartRate-2022-03-21-1647950188'!$C:$G,3,0)</f>
        <v>Off Campus</v>
      </c>
      <c r="AC1488" s="14" t="str">
        <f>VLOOKUP($N1488,'HeartRate-2022-03-21-1647950188'!$C:$G,4,0)</f>
        <v>Sitting</v>
      </c>
      <c r="AD1488" s="14" t="str">
        <f>VLOOKUP($N1488,'HeartRate-2022-03-21-1647950188'!$C:$G,5,0)</f>
        <v>Technical Contexts</v>
      </c>
      <c r="AE1488">
        <f t="shared" si="143"/>
        <v>0</v>
      </c>
      <c r="AF1488" s="18">
        <v>44635</v>
      </c>
      <c r="AG1488" s="19">
        <v>0.59424768518518511</v>
      </c>
    </row>
    <row r="1489" spans="1:33" x14ac:dyDescent="0.3">
      <c r="A1489" s="5">
        <v>44635.59443287037</v>
      </c>
      <c r="B1489" t="str">
        <f>IFERROR(AVERAGEIFS('HeartRate-2022-03-21-1647950188'!$B:$B,'HeartRate-2022-03-21-1647950188'!$A:$A,Data_Extraction!B$2,'HeartRate-2022-03-21-1647950188'!$C:$C,Data_Extraction!$A1489),"")</f>
        <v/>
      </c>
      <c r="C1489" t="str">
        <f>IFERROR(AVERAGEIFS('HeartRate-2022-03-21-1647950188'!$B:$B,'HeartRate-2022-03-21-1647950188'!$A:$A,Data_Extraction!C$2,'HeartRate-2022-03-21-1647950188'!$C:$C,Data_Extraction!$A1489),"")</f>
        <v/>
      </c>
      <c r="D1489" t="str">
        <f>IFERROR(AVERAGEIFS('HeartRate-2022-03-21-1647950188'!$B:$B,'HeartRate-2022-03-21-1647950188'!$A:$A,Data_Extraction!D$2,'HeartRate-2022-03-21-1647950188'!$C:$C,Data_Extraction!$A1489),"")</f>
        <v/>
      </c>
      <c r="E1489" t="str">
        <f>IFERROR(AVERAGEIFS('HeartRate-2022-03-21-1647950188'!$B:$B,'HeartRate-2022-03-21-1647950188'!$A:$A,Data_Extraction!E$2,'HeartRate-2022-03-21-1647950188'!$C:$C,Data_Extraction!$A1489),"")</f>
        <v/>
      </c>
      <c r="F1489" t="str">
        <f>IFERROR(AVERAGEIFS('HeartRate-2022-03-21-1647950188'!$B:$B,'HeartRate-2022-03-21-1647950188'!$A:$A,Data_Extraction!F$2,'HeartRate-2022-03-21-1647950188'!$C:$C,Data_Extraction!$A1489),"")</f>
        <v/>
      </c>
      <c r="G1489">
        <f>IFERROR(AVERAGEIFS('HeartRate-2022-03-21-1647950188'!$B:$B,'HeartRate-2022-03-21-1647950188'!$A:$A,Data_Extraction!G$2,'HeartRate-2022-03-21-1647950188'!$C:$C,Data_Extraction!$A1489),"")</f>
        <v>103</v>
      </c>
      <c r="H1489">
        <f>IFERROR(AVERAGEIFS('HeartRate-2022-03-21-1647950188'!$B:$B,'HeartRate-2022-03-21-1647950188'!$A:$A,Data_Extraction!H$2,'HeartRate-2022-03-21-1647950188'!$C:$C,Data_Extraction!$A1489),"")</f>
        <v>105</v>
      </c>
      <c r="I1489">
        <f>IFERROR(AVERAGEIFS('HeartRate-2022-03-21-1647950188'!$B:$B,'HeartRate-2022-03-21-1647950188'!$A:$A,Data_Extraction!I$2,'HeartRate-2022-03-21-1647950188'!$C:$C,Data_Extraction!$A1489),"")</f>
        <v>67</v>
      </c>
      <c r="J1489" s="8">
        <f t="shared" si="139"/>
        <v>91.666666666666671</v>
      </c>
      <c r="N1489" s="11">
        <f>Data_Extraction!A1489</f>
        <v>44635.59443287037</v>
      </c>
      <c r="O1489" s="15">
        <f t="shared" si="140"/>
        <v>44635</v>
      </c>
      <c r="P1489" s="16">
        <f t="shared" si="141"/>
        <v>0.5944328703703704</v>
      </c>
      <c r="Q1489" s="12">
        <f>IF(Data_Extraction!B1489="",Data_Extraction!$J1489*(Q$1),Data_Extraction!B1489)</f>
        <v>82.5</v>
      </c>
      <c r="R1489" s="12">
        <f>IF(Data_Extraction!C1489="",Data_Extraction!$J1489*(R$1),Data_Extraction!C1489)</f>
        <v>84.333333333333343</v>
      </c>
      <c r="S1489" s="12">
        <f>IF(Data_Extraction!D1489="",Data_Extraction!$J1489*(S$1),Data_Extraction!D1489)</f>
        <v>95.333333333333343</v>
      </c>
      <c r="T1489" s="12">
        <f>IF(Data_Extraction!E1489="",Data_Extraction!$J1489*(T$1),Data_Extraction!E1489)</f>
        <v>87.083333333333329</v>
      </c>
      <c r="U1489" s="12">
        <f>IF(Data_Extraction!F1489="",Data_Extraction!$J1489*(U$1),Data_Extraction!F1489)</f>
        <v>89.833333333333343</v>
      </c>
      <c r="V1489" s="12">
        <f>IF(Data_Extraction!G1489="",Data_Extraction!$J1489*(V$1),Data_Extraction!G1489)</f>
        <v>103</v>
      </c>
      <c r="W1489" s="12">
        <f>IF(Data_Extraction!H1489="",Data_Extraction!$J1489*(W$1),Data_Extraction!H1489)</f>
        <v>105</v>
      </c>
      <c r="X1489" s="12">
        <f>IF(Data_Extraction!I1489="",Data_Extraction!$J1489*(X$1),Data_Extraction!I1489)</f>
        <v>67</v>
      </c>
      <c r="Y1489" s="13">
        <f t="shared" si="138"/>
        <v>89.260416666666671</v>
      </c>
      <c r="Z1489" s="17" t="str">
        <f t="shared" si="142"/>
        <v>Evening</v>
      </c>
      <c r="AA1489" s="14" t="str">
        <f>VLOOKUP($N1489,'HeartRate-2022-03-21-1647950188'!$C:$G,2,0)</f>
        <v>Break</v>
      </c>
      <c r="AB1489" s="14" t="str">
        <f>VLOOKUP($N1489,'HeartRate-2022-03-21-1647950188'!$C:$G,3,0)</f>
        <v>Off Campus</v>
      </c>
      <c r="AC1489" s="14" t="str">
        <f>VLOOKUP($N1489,'HeartRate-2022-03-21-1647950188'!$C:$G,4,0)</f>
        <v>Sitting</v>
      </c>
      <c r="AD1489" s="14" t="str">
        <f>VLOOKUP($N1489,'HeartRate-2022-03-21-1647950188'!$C:$G,5,0)</f>
        <v>Technical Contexts</v>
      </c>
      <c r="AE1489">
        <f t="shared" si="143"/>
        <v>0</v>
      </c>
      <c r="AF1489" s="18">
        <v>44635</v>
      </c>
      <c r="AG1489" s="19">
        <v>0.5944328703703704</v>
      </c>
    </row>
    <row r="1490" spans="1:33" x14ac:dyDescent="0.3">
      <c r="A1490" s="5">
        <v>44635.594444444447</v>
      </c>
      <c r="B1490">
        <f>IFERROR(AVERAGEIFS('HeartRate-2022-03-21-1647950188'!$B:$B,'HeartRate-2022-03-21-1647950188'!$A:$A,Data_Extraction!B$2,'HeartRate-2022-03-21-1647950188'!$C:$C,Data_Extraction!$A1490),"")</f>
        <v>101</v>
      </c>
      <c r="C1490" t="str">
        <f>IFERROR(AVERAGEIFS('HeartRate-2022-03-21-1647950188'!$B:$B,'HeartRate-2022-03-21-1647950188'!$A:$A,Data_Extraction!C$2,'HeartRate-2022-03-21-1647950188'!$C:$C,Data_Extraction!$A1490),"")</f>
        <v/>
      </c>
      <c r="D1490" t="str">
        <f>IFERROR(AVERAGEIFS('HeartRate-2022-03-21-1647950188'!$B:$B,'HeartRate-2022-03-21-1647950188'!$A:$A,Data_Extraction!D$2,'HeartRate-2022-03-21-1647950188'!$C:$C,Data_Extraction!$A1490),"")</f>
        <v/>
      </c>
      <c r="E1490" t="str">
        <f>IFERROR(AVERAGEIFS('HeartRate-2022-03-21-1647950188'!$B:$B,'HeartRate-2022-03-21-1647950188'!$A:$A,Data_Extraction!E$2,'HeartRate-2022-03-21-1647950188'!$C:$C,Data_Extraction!$A1490),"")</f>
        <v/>
      </c>
      <c r="F1490" t="str">
        <f>IFERROR(AVERAGEIFS('HeartRate-2022-03-21-1647950188'!$B:$B,'HeartRate-2022-03-21-1647950188'!$A:$A,Data_Extraction!F$2,'HeartRate-2022-03-21-1647950188'!$C:$C,Data_Extraction!$A1490),"")</f>
        <v/>
      </c>
      <c r="G1490" t="str">
        <f>IFERROR(AVERAGEIFS('HeartRate-2022-03-21-1647950188'!$B:$B,'HeartRate-2022-03-21-1647950188'!$A:$A,Data_Extraction!G$2,'HeartRate-2022-03-21-1647950188'!$C:$C,Data_Extraction!$A1490),"")</f>
        <v/>
      </c>
      <c r="H1490" t="str">
        <f>IFERROR(AVERAGEIFS('HeartRate-2022-03-21-1647950188'!$B:$B,'HeartRate-2022-03-21-1647950188'!$A:$A,Data_Extraction!H$2,'HeartRate-2022-03-21-1647950188'!$C:$C,Data_Extraction!$A1490),"")</f>
        <v/>
      </c>
      <c r="I1490" t="str">
        <f>IFERROR(AVERAGEIFS('HeartRate-2022-03-21-1647950188'!$B:$B,'HeartRate-2022-03-21-1647950188'!$A:$A,Data_Extraction!I$2,'HeartRate-2022-03-21-1647950188'!$C:$C,Data_Extraction!$A1490),"")</f>
        <v/>
      </c>
      <c r="J1490" s="8">
        <f t="shared" si="139"/>
        <v>101</v>
      </c>
      <c r="N1490" s="11">
        <f>Data_Extraction!A1490</f>
        <v>44635.594444444447</v>
      </c>
      <c r="O1490" s="15">
        <f t="shared" si="140"/>
        <v>44635</v>
      </c>
      <c r="P1490" s="16">
        <f t="shared" si="141"/>
        <v>0.59444444444444444</v>
      </c>
      <c r="Q1490" s="12">
        <f>IF(Data_Extraction!B1490="",Data_Extraction!$J1490*(Q$1),Data_Extraction!B1490)</f>
        <v>101</v>
      </c>
      <c r="R1490" s="12">
        <f>IF(Data_Extraction!C1490="",Data_Extraction!$J1490*(R$1),Data_Extraction!C1490)</f>
        <v>92.92</v>
      </c>
      <c r="S1490" s="12">
        <f>IF(Data_Extraction!D1490="",Data_Extraction!$J1490*(S$1),Data_Extraction!D1490)</f>
        <v>105.04</v>
      </c>
      <c r="T1490" s="12">
        <f>IF(Data_Extraction!E1490="",Data_Extraction!$J1490*(T$1),Data_Extraction!E1490)</f>
        <v>95.949999999999989</v>
      </c>
      <c r="U1490" s="12">
        <f>IF(Data_Extraction!F1490="",Data_Extraction!$J1490*(U$1),Data_Extraction!F1490)</f>
        <v>98.98</v>
      </c>
      <c r="V1490" s="12">
        <f>IF(Data_Extraction!G1490="",Data_Extraction!$J1490*(V$1),Data_Extraction!G1490)</f>
        <v>91.91</v>
      </c>
      <c r="W1490" s="12">
        <f>IF(Data_Extraction!H1490="",Data_Extraction!$J1490*(W$1),Data_Extraction!H1490)</f>
        <v>108.07000000000001</v>
      </c>
      <c r="X1490" s="12">
        <f>IF(Data_Extraction!I1490="",Data_Extraction!$J1490*(X$1),Data_Extraction!I1490)</f>
        <v>97.97</v>
      </c>
      <c r="Y1490" s="13">
        <f t="shared" si="138"/>
        <v>98.980000000000018</v>
      </c>
      <c r="Z1490" s="17" t="str">
        <f t="shared" si="142"/>
        <v>Evening</v>
      </c>
      <c r="AA1490" s="14" t="str">
        <f>VLOOKUP($N1490,'HeartRate-2022-03-21-1647950188'!$C:$G,2,0)</f>
        <v>Break</v>
      </c>
      <c r="AB1490" s="14" t="str">
        <f>VLOOKUP($N1490,'HeartRate-2022-03-21-1647950188'!$C:$G,3,0)</f>
        <v>Off Campus</v>
      </c>
      <c r="AC1490" s="14" t="str">
        <f>VLOOKUP($N1490,'HeartRate-2022-03-21-1647950188'!$C:$G,4,0)</f>
        <v>Sitting</v>
      </c>
      <c r="AD1490" s="14" t="str">
        <f>VLOOKUP($N1490,'HeartRate-2022-03-21-1647950188'!$C:$G,5,0)</f>
        <v>Technical Contexts</v>
      </c>
      <c r="AE1490">
        <f t="shared" si="143"/>
        <v>0</v>
      </c>
      <c r="AF1490" s="18">
        <v>44635</v>
      </c>
      <c r="AG1490" s="19">
        <v>0.59444444444444444</v>
      </c>
    </row>
    <row r="1491" spans="1:33" x14ac:dyDescent="0.3">
      <c r="A1491" s="5">
        <v>44635.594502314816</v>
      </c>
      <c r="B1491" t="str">
        <f>IFERROR(AVERAGEIFS('HeartRate-2022-03-21-1647950188'!$B:$B,'HeartRate-2022-03-21-1647950188'!$A:$A,Data_Extraction!B$2,'HeartRate-2022-03-21-1647950188'!$C:$C,Data_Extraction!$A1491),"")</f>
        <v/>
      </c>
      <c r="C1491" t="str">
        <f>IFERROR(AVERAGEIFS('HeartRate-2022-03-21-1647950188'!$B:$B,'HeartRate-2022-03-21-1647950188'!$A:$A,Data_Extraction!C$2,'HeartRate-2022-03-21-1647950188'!$C:$C,Data_Extraction!$A1491),"")</f>
        <v/>
      </c>
      <c r="D1491" t="str">
        <f>IFERROR(AVERAGEIFS('HeartRate-2022-03-21-1647950188'!$B:$B,'HeartRate-2022-03-21-1647950188'!$A:$A,Data_Extraction!D$2,'HeartRate-2022-03-21-1647950188'!$C:$C,Data_Extraction!$A1491),"")</f>
        <v/>
      </c>
      <c r="E1491" t="str">
        <f>IFERROR(AVERAGEIFS('HeartRate-2022-03-21-1647950188'!$B:$B,'HeartRate-2022-03-21-1647950188'!$A:$A,Data_Extraction!E$2,'HeartRate-2022-03-21-1647950188'!$C:$C,Data_Extraction!$A1491),"")</f>
        <v/>
      </c>
      <c r="F1491" t="str">
        <f>IFERROR(AVERAGEIFS('HeartRate-2022-03-21-1647950188'!$B:$B,'HeartRate-2022-03-21-1647950188'!$A:$A,Data_Extraction!F$2,'HeartRate-2022-03-21-1647950188'!$C:$C,Data_Extraction!$A1491),"")</f>
        <v/>
      </c>
      <c r="G1491">
        <f>IFERROR(AVERAGEIFS('HeartRate-2022-03-21-1647950188'!$B:$B,'HeartRate-2022-03-21-1647950188'!$A:$A,Data_Extraction!G$2,'HeartRate-2022-03-21-1647950188'!$C:$C,Data_Extraction!$A1491),"")</f>
        <v>101</v>
      </c>
      <c r="H1491" t="str">
        <f>IFERROR(AVERAGEIFS('HeartRate-2022-03-21-1647950188'!$B:$B,'HeartRate-2022-03-21-1647950188'!$A:$A,Data_Extraction!H$2,'HeartRate-2022-03-21-1647950188'!$C:$C,Data_Extraction!$A1491),"")</f>
        <v/>
      </c>
      <c r="I1491" t="str">
        <f>IFERROR(AVERAGEIFS('HeartRate-2022-03-21-1647950188'!$B:$B,'HeartRate-2022-03-21-1647950188'!$A:$A,Data_Extraction!I$2,'HeartRate-2022-03-21-1647950188'!$C:$C,Data_Extraction!$A1491),"")</f>
        <v/>
      </c>
      <c r="J1491" s="8">
        <f t="shared" si="139"/>
        <v>101</v>
      </c>
      <c r="N1491" s="11">
        <f>Data_Extraction!A1491</f>
        <v>44635.594502314816</v>
      </c>
      <c r="O1491" s="15">
        <f t="shared" si="140"/>
        <v>44635</v>
      </c>
      <c r="P1491" s="16">
        <f t="shared" si="141"/>
        <v>0.59450231481481486</v>
      </c>
      <c r="Q1491" s="12">
        <f>IF(Data_Extraction!B1491="",Data_Extraction!$J1491*(Q$1),Data_Extraction!B1491)</f>
        <v>90.9</v>
      </c>
      <c r="R1491" s="12">
        <f>IF(Data_Extraction!C1491="",Data_Extraction!$J1491*(R$1),Data_Extraction!C1491)</f>
        <v>92.92</v>
      </c>
      <c r="S1491" s="12">
        <f>IF(Data_Extraction!D1491="",Data_Extraction!$J1491*(S$1),Data_Extraction!D1491)</f>
        <v>105.04</v>
      </c>
      <c r="T1491" s="12">
        <f>IF(Data_Extraction!E1491="",Data_Extraction!$J1491*(T$1),Data_Extraction!E1491)</f>
        <v>95.949999999999989</v>
      </c>
      <c r="U1491" s="12">
        <f>IF(Data_Extraction!F1491="",Data_Extraction!$J1491*(U$1),Data_Extraction!F1491)</f>
        <v>98.98</v>
      </c>
      <c r="V1491" s="12">
        <f>IF(Data_Extraction!G1491="",Data_Extraction!$J1491*(V$1),Data_Extraction!G1491)</f>
        <v>101</v>
      </c>
      <c r="W1491" s="12">
        <f>IF(Data_Extraction!H1491="",Data_Extraction!$J1491*(W$1),Data_Extraction!H1491)</f>
        <v>108.07000000000001</v>
      </c>
      <c r="X1491" s="12">
        <f>IF(Data_Extraction!I1491="",Data_Extraction!$J1491*(X$1),Data_Extraction!I1491)</f>
        <v>97.97</v>
      </c>
      <c r="Y1491" s="13">
        <f t="shared" si="138"/>
        <v>98.853750000000005</v>
      </c>
      <c r="Z1491" s="17" t="str">
        <f t="shared" si="142"/>
        <v>Evening</v>
      </c>
      <c r="AA1491" s="14" t="str">
        <f>VLOOKUP($N1491,'HeartRate-2022-03-21-1647950188'!$C:$G,2,0)</f>
        <v>Break</v>
      </c>
      <c r="AB1491" s="14" t="str">
        <f>VLOOKUP($N1491,'HeartRate-2022-03-21-1647950188'!$C:$G,3,0)</f>
        <v>Off Campus</v>
      </c>
      <c r="AC1491" s="14" t="str">
        <f>VLOOKUP($N1491,'HeartRate-2022-03-21-1647950188'!$C:$G,4,0)</f>
        <v>Sitting</v>
      </c>
      <c r="AD1491" s="14" t="str">
        <f>VLOOKUP($N1491,'HeartRate-2022-03-21-1647950188'!$C:$G,5,0)</f>
        <v>Technical Contexts</v>
      </c>
      <c r="AE1491">
        <f t="shared" si="143"/>
        <v>0</v>
      </c>
      <c r="AF1491" s="18">
        <v>44635</v>
      </c>
      <c r="AG1491" s="19">
        <v>0.59450231481481486</v>
      </c>
    </row>
    <row r="1492" spans="1:33" x14ac:dyDescent="0.3">
      <c r="A1492" s="5">
        <v>44635.594652777778</v>
      </c>
      <c r="B1492" t="str">
        <f>IFERROR(AVERAGEIFS('HeartRate-2022-03-21-1647950188'!$B:$B,'HeartRate-2022-03-21-1647950188'!$A:$A,Data_Extraction!B$2,'HeartRate-2022-03-21-1647950188'!$C:$C,Data_Extraction!$A1492),"")</f>
        <v/>
      </c>
      <c r="C1492" t="str">
        <f>IFERROR(AVERAGEIFS('HeartRate-2022-03-21-1647950188'!$B:$B,'HeartRate-2022-03-21-1647950188'!$A:$A,Data_Extraction!C$2,'HeartRate-2022-03-21-1647950188'!$C:$C,Data_Extraction!$A1492),"")</f>
        <v/>
      </c>
      <c r="D1492" t="str">
        <f>IFERROR(AVERAGEIFS('HeartRate-2022-03-21-1647950188'!$B:$B,'HeartRate-2022-03-21-1647950188'!$A:$A,Data_Extraction!D$2,'HeartRate-2022-03-21-1647950188'!$C:$C,Data_Extraction!$A1492),"")</f>
        <v/>
      </c>
      <c r="E1492" t="str">
        <f>IFERROR(AVERAGEIFS('HeartRate-2022-03-21-1647950188'!$B:$B,'HeartRate-2022-03-21-1647950188'!$A:$A,Data_Extraction!E$2,'HeartRate-2022-03-21-1647950188'!$C:$C,Data_Extraction!$A1492),"")</f>
        <v/>
      </c>
      <c r="F1492" t="str">
        <f>IFERROR(AVERAGEIFS('HeartRate-2022-03-21-1647950188'!$B:$B,'HeartRate-2022-03-21-1647950188'!$A:$A,Data_Extraction!F$2,'HeartRate-2022-03-21-1647950188'!$C:$C,Data_Extraction!$A1492),"")</f>
        <v/>
      </c>
      <c r="G1492">
        <f>IFERROR(AVERAGEIFS('HeartRate-2022-03-21-1647950188'!$B:$B,'HeartRate-2022-03-21-1647950188'!$A:$A,Data_Extraction!G$2,'HeartRate-2022-03-21-1647950188'!$C:$C,Data_Extraction!$A1492),"")</f>
        <v>106</v>
      </c>
      <c r="H1492" t="str">
        <f>IFERROR(AVERAGEIFS('HeartRate-2022-03-21-1647950188'!$B:$B,'HeartRate-2022-03-21-1647950188'!$A:$A,Data_Extraction!H$2,'HeartRate-2022-03-21-1647950188'!$C:$C,Data_Extraction!$A1492),"")</f>
        <v/>
      </c>
      <c r="I1492" t="str">
        <f>IFERROR(AVERAGEIFS('HeartRate-2022-03-21-1647950188'!$B:$B,'HeartRate-2022-03-21-1647950188'!$A:$A,Data_Extraction!I$2,'HeartRate-2022-03-21-1647950188'!$C:$C,Data_Extraction!$A1492),"")</f>
        <v/>
      </c>
      <c r="J1492" s="8">
        <f t="shared" si="139"/>
        <v>106</v>
      </c>
      <c r="N1492" s="11">
        <f>Data_Extraction!A1492</f>
        <v>44635.594652777778</v>
      </c>
      <c r="O1492" s="15">
        <f t="shared" si="140"/>
        <v>44635</v>
      </c>
      <c r="P1492" s="16">
        <f t="shared" si="141"/>
        <v>0.59465277777777781</v>
      </c>
      <c r="Q1492" s="12">
        <f>IF(Data_Extraction!B1492="",Data_Extraction!$J1492*(Q$1),Data_Extraction!B1492)</f>
        <v>95.4</v>
      </c>
      <c r="R1492" s="12">
        <f>IF(Data_Extraction!C1492="",Data_Extraction!$J1492*(R$1),Data_Extraction!C1492)</f>
        <v>97.52000000000001</v>
      </c>
      <c r="S1492" s="12">
        <f>IF(Data_Extraction!D1492="",Data_Extraction!$J1492*(S$1),Data_Extraction!D1492)</f>
        <v>110.24000000000001</v>
      </c>
      <c r="T1492" s="12">
        <f>IF(Data_Extraction!E1492="",Data_Extraction!$J1492*(T$1),Data_Extraction!E1492)</f>
        <v>100.69999999999999</v>
      </c>
      <c r="U1492" s="12">
        <f>IF(Data_Extraction!F1492="",Data_Extraction!$J1492*(U$1),Data_Extraction!F1492)</f>
        <v>103.88</v>
      </c>
      <c r="V1492" s="12">
        <f>IF(Data_Extraction!G1492="",Data_Extraction!$J1492*(V$1),Data_Extraction!G1492)</f>
        <v>106</v>
      </c>
      <c r="W1492" s="12">
        <f>IF(Data_Extraction!H1492="",Data_Extraction!$J1492*(W$1),Data_Extraction!H1492)</f>
        <v>113.42</v>
      </c>
      <c r="X1492" s="12">
        <f>IF(Data_Extraction!I1492="",Data_Extraction!$J1492*(X$1),Data_Extraction!I1492)</f>
        <v>102.82</v>
      </c>
      <c r="Y1492" s="13">
        <f t="shared" si="138"/>
        <v>103.7475</v>
      </c>
      <c r="Z1492" s="17" t="str">
        <f t="shared" si="142"/>
        <v>Evening</v>
      </c>
      <c r="AA1492" s="14" t="str">
        <f>VLOOKUP($N1492,'HeartRate-2022-03-21-1647950188'!$C:$G,2,0)</f>
        <v>Break</v>
      </c>
      <c r="AB1492" s="14" t="str">
        <f>VLOOKUP($N1492,'HeartRate-2022-03-21-1647950188'!$C:$G,3,0)</f>
        <v>Off Campus</v>
      </c>
      <c r="AC1492" s="14" t="str">
        <f>VLOOKUP($N1492,'HeartRate-2022-03-21-1647950188'!$C:$G,4,0)</f>
        <v>Sitting</v>
      </c>
      <c r="AD1492" s="14" t="str">
        <f>VLOOKUP($N1492,'HeartRate-2022-03-21-1647950188'!$C:$G,5,0)</f>
        <v>Technical Contexts</v>
      </c>
      <c r="AE1492">
        <f t="shared" si="143"/>
        <v>0</v>
      </c>
      <c r="AF1492" s="18">
        <v>44635</v>
      </c>
      <c r="AG1492" s="19">
        <v>0.59465277777777781</v>
      </c>
    </row>
    <row r="1493" spans="1:33" x14ac:dyDescent="0.3">
      <c r="A1493" s="5">
        <v>44635.594837962963</v>
      </c>
      <c r="B1493" t="str">
        <f>IFERROR(AVERAGEIFS('HeartRate-2022-03-21-1647950188'!$B:$B,'HeartRate-2022-03-21-1647950188'!$A:$A,Data_Extraction!B$2,'HeartRate-2022-03-21-1647950188'!$C:$C,Data_Extraction!$A1493),"")</f>
        <v/>
      </c>
      <c r="C1493" t="str">
        <f>IFERROR(AVERAGEIFS('HeartRate-2022-03-21-1647950188'!$B:$B,'HeartRate-2022-03-21-1647950188'!$A:$A,Data_Extraction!C$2,'HeartRate-2022-03-21-1647950188'!$C:$C,Data_Extraction!$A1493),"")</f>
        <v/>
      </c>
      <c r="D1493" t="str">
        <f>IFERROR(AVERAGEIFS('HeartRate-2022-03-21-1647950188'!$B:$B,'HeartRate-2022-03-21-1647950188'!$A:$A,Data_Extraction!D$2,'HeartRate-2022-03-21-1647950188'!$C:$C,Data_Extraction!$A1493),"")</f>
        <v/>
      </c>
      <c r="E1493" t="str">
        <f>IFERROR(AVERAGEIFS('HeartRate-2022-03-21-1647950188'!$B:$B,'HeartRate-2022-03-21-1647950188'!$A:$A,Data_Extraction!E$2,'HeartRate-2022-03-21-1647950188'!$C:$C,Data_Extraction!$A1493),"")</f>
        <v/>
      </c>
      <c r="F1493" t="str">
        <f>IFERROR(AVERAGEIFS('HeartRate-2022-03-21-1647950188'!$B:$B,'HeartRate-2022-03-21-1647950188'!$A:$A,Data_Extraction!F$2,'HeartRate-2022-03-21-1647950188'!$C:$C,Data_Extraction!$A1493),"")</f>
        <v/>
      </c>
      <c r="G1493">
        <f>IFERROR(AVERAGEIFS('HeartRate-2022-03-21-1647950188'!$B:$B,'HeartRate-2022-03-21-1647950188'!$A:$A,Data_Extraction!G$2,'HeartRate-2022-03-21-1647950188'!$C:$C,Data_Extraction!$A1493),"")</f>
        <v>109</v>
      </c>
      <c r="H1493" t="str">
        <f>IFERROR(AVERAGEIFS('HeartRate-2022-03-21-1647950188'!$B:$B,'HeartRate-2022-03-21-1647950188'!$A:$A,Data_Extraction!H$2,'HeartRate-2022-03-21-1647950188'!$C:$C,Data_Extraction!$A1493),"")</f>
        <v/>
      </c>
      <c r="I1493" t="str">
        <f>IFERROR(AVERAGEIFS('HeartRate-2022-03-21-1647950188'!$B:$B,'HeartRate-2022-03-21-1647950188'!$A:$A,Data_Extraction!I$2,'HeartRate-2022-03-21-1647950188'!$C:$C,Data_Extraction!$A1493),"")</f>
        <v/>
      </c>
      <c r="J1493" s="8">
        <f t="shared" si="139"/>
        <v>109</v>
      </c>
      <c r="N1493" s="11">
        <f>Data_Extraction!A1493</f>
        <v>44635.594837962963</v>
      </c>
      <c r="O1493" s="15">
        <f t="shared" si="140"/>
        <v>44635</v>
      </c>
      <c r="P1493" s="16">
        <f t="shared" si="141"/>
        <v>0.59483796296296299</v>
      </c>
      <c r="Q1493" s="12">
        <f>IF(Data_Extraction!B1493="",Data_Extraction!$J1493*(Q$1),Data_Extraction!B1493)</f>
        <v>98.100000000000009</v>
      </c>
      <c r="R1493" s="12">
        <f>IF(Data_Extraction!C1493="",Data_Extraction!$J1493*(R$1),Data_Extraction!C1493)</f>
        <v>100.28</v>
      </c>
      <c r="S1493" s="12">
        <f>IF(Data_Extraction!D1493="",Data_Extraction!$J1493*(S$1),Data_Extraction!D1493)</f>
        <v>113.36</v>
      </c>
      <c r="T1493" s="12">
        <f>IF(Data_Extraction!E1493="",Data_Extraction!$J1493*(T$1),Data_Extraction!E1493)</f>
        <v>103.55</v>
      </c>
      <c r="U1493" s="12">
        <f>IF(Data_Extraction!F1493="",Data_Extraction!$J1493*(U$1),Data_Extraction!F1493)</f>
        <v>106.82</v>
      </c>
      <c r="V1493" s="12">
        <f>IF(Data_Extraction!G1493="",Data_Extraction!$J1493*(V$1),Data_Extraction!G1493)</f>
        <v>109</v>
      </c>
      <c r="W1493" s="12">
        <f>IF(Data_Extraction!H1493="",Data_Extraction!$J1493*(W$1),Data_Extraction!H1493)</f>
        <v>116.63000000000001</v>
      </c>
      <c r="X1493" s="12">
        <f>IF(Data_Extraction!I1493="",Data_Extraction!$J1493*(X$1),Data_Extraction!I1493)</f>
        <v>105.73</v>
      </c>
      <c r="Y1493" s="13">
        <f t="shared" si="138"/>
        <v>106.68375</v>
      </c>
      <c r="Z1493" s="17" t="str">
        <f t="shared" si="142"/>
        <v>Evening</v>
      </c>
      <c r="AA1493" s="14" t="str">
        <f>VLOOKUP($N1493,'HeartRate-2022-03-21-1647950188'!$C:$G,2,0)</f>
        <v>Break</v>
      </c>
      <c r="AB1493" s="14" t="str">
        <f>VLOOKUP($N1493,'HeartRate-2022-03-21-1647950188'!$C:$G,3,0)</f>
        <v>Off Campus</v>
      </c>
      <c r="AC1493" s="14" t="str">
        <f>VLOOKUP($N1493,'HeartRate-2022-03-21-1647950188'!$C:$G,4,0)</f>
        <v>Sitting</v>
      </c>
      <c r="AD1493" s="14" t="str">
        <f>VLOOKUP($N1493,'HeartRate-2022-03-21-1647950188'!$C:$G,5,0)</f>
        <v>Technical Contexts</v>
      </c>
      <c r="AE1493">
        <f t="shared" si="143"/>
        <v>0</v>
      </c>
      <c r="AF1493" s="18">
        <v>44635</v>
      </c>
      <c r="AG1493" s="19">
        <v>0.59483796296296299</v>
      </c>
    </row>
    <row r="1494" spans="1:33" x14ac:dyDescent="0.3">
      <c r="A1494" s="5">
        <v>44635.594965277778</v>
      </c>
      <c r="B1494" t="str">
        <f>IFERROR(AVERAGEIFS('HeartRate-2022-03-21-1647950188'!$B:$B,'HeartRate-2022-03-21-1647950188'!$A:$A,Data_Extraction!B$2,'HeartRate-2022-03-21-1647950188'!$C:$C,Data_Extraction!$A1494),"")</f>
        <v/>
      </c>
      <c r="C1494" t="str">
        <f>IFERROR(AVERAGEIFS('HeartRate-2022-03-21-1647950188'!$B:$B,'HeartRate-2022-03-21-1647950188'!$A:$A,Data_Extraction!C$2,'HeartRate-2022-03-21-1647950188'!$C:$C,Data_Extraction!$A1494),"")</f>
        <v/>
      </c>
      <c r="D1494" t="str">
        <f>IFERROR(AVERAGEIFS('HeartRate-2022-03-21-1647950188'!$B:$B,'HeartRate-2022-03-21-1647950188'!$A:$A,Data_Extraction!D$2,'HeartRate-2022-03-21-1647950188'!$C:$C,Data_Extraction!$A1494),"")</f>
        <v/>
      </c>
      <c r="E1494" t="str">
        <f>IFERROR(AVERAGEIFS('HeartRate-2022-03-21-1647950188'!$B:$B,'HeartRate-2022-03-21-1647950188'!$A:$A,Data_Extraction!E$2,'HeartRate-2022-03-21-1647950188'!$C:$C,Data_Extraction!$A1494),"")</f>
        <v/>
      </c>
      <c r="F1494" t="str">
        <f>IFERROR(AVERAGEIFS('HeartRate-2022-03-21-1647950188'!$B:$B,'HeartRate-2022-03-21-1647950188'!$A:$A,Data_Extraction!F$2,'HeartRate-2022-03-21-1647950188'!$C:$C,Data_Extraction!$A1494),"")</f>
        <v/>
      </c>
      <c r="G1494">
        <f>IFERROR(AVERAGEIFS('HeartRate-2022-03-21-1647950188'!$B:$B,'HeartRate-2022-03-21-1647950188'!$A:$A,Data_Extraction!G$2,'HeartRate-2022-03-21-1647950188'!$C:$C,Data_Extraction!$A1494),"")</f>
        <v>110</v>
      </c>
      <c r="H1494" t="str">
        <f>IFERROR(AVERAGEIFS('HeartRate-2022-03-21-1647950188'!$B:$B,'HeartRate-2022-03-21-1647950188'!$A:$A,Data_Extraction!H$2,'HeartRate-2022-03-21-1647950188'!$C:$C,Data_Extraction!$A1494),"")</f>
        <v/>
      </c>
      <c r="I1494" t="str">
        <f>IFERROR(AVERAGEIFS('HeartRate-2022-03-21-1647950188'!$B:$B,'HeartRate-2022-03-21-1647950188'!$A:$A,Data_Extraction!I$2,'HeartRate-2022-03-21-1647950188'!$C:$C,Data_Extraction!$A1494),"")</f>
        <v/>
      </c>
      <c r="J1494" s="8">
        <f t="shared" si="139"/>
        <v>110</v>
      </c>
      <c r="N1494" s="11">
        <f>Data_Extraction!A1494</f>
        <v>44635.594965277778</v>
      </c>
      <c r="O1494" s="15">
        <f t="shared" si="140"/>
        <v>44635</v>
      </c>
      <c r="P1494" s="16">
        <f t="shared" si="141"/>
        <v>0.59496527777777775</v>
      </c>
      <c r="Q1494" s="12">
        <f>IF(Data_Extraction!B1494="",Data_Extraction!$J1494*(Q$1),Data_Extraction!B1494)</f>
        <v>99</v>
      </c>
      <c r="R1494" s="12">
        <f>IF(Data_Extraction!C1494="",Data_Extraction!$J1494*(R$1),Data_Extraction!C1494)</f>
        <v>101.2</v>
      </c>
      <c r="S1494" s="12">
        <f>IF(Data_Extraction!D1494="",Data_Extraction!$J1494*(S$1),Data_Extraction!D1494)</f>
        <v>114.4</v>
      </c>
      <c r="T1494" s="12">
        <f>IF(Data_Extraction!E1494="",Data_Extraction!$J1494*(T$1),Data_Extraction!E1494)</f>
        <v>104.5</v>
      </c>
      <c r="U1494" s="12">
        <f>IF(Data_Extraction!F1494="",Data_Extraction!$J1494*(U$1),Data_Extraction!F1494)</f>
        <v>107.8</v>
      </c>
      <c r="V1494" s="12">
        <f>IF(Data_Extraction!G1494="",Data_Extraction!$J1494*(V$1),Data_Extraction!G1494)</f>
        <v>110</v>
      </c>
      <c r="W1494" s="12">
        <f>IF(Data_Extraction!H1494="",Data_Extraction!$J1494*(W$1),Data_Extraction!H1494)</f>
        <v>117.7</v>
      </c>
      <c r="X1494" s="12">
        <f>IF(Data_Extraction!I1494="",Data_Extraction!$J1494*(X$1),Data_Extraction!I1494)</f>
        <v>106.7</v>
      </c>
      <c r="Y1494" s="13">
        <f t="shared" si="138"/>
        <v>107.66250000000001</v>
      </c>
      <c r="Z1494" s="17" t="str">
        <f t="shared" si="142"/>
        <v>Evening</v>
      </c>
      <c r="AA1494" s="14" t="str">
        <f>VLOOKUP($N1494,'HeartRate-2022-03-21-1647950188'!$C:$G,2,0)</f>
        <v>Break</v>
      </c>
      <c r="AB1494" s="14" t="str">
        <f>VLOOKUP($N1494,'HeartRate-2022-03-21-1647950188'!$C:$G,3,0)</f>
        <v>Off Campus</v>
      </c>
      <c r="AC1494" s="14" t="str">
        <f>VLOOKUP($N1494,'HeartRate-2022-03-21-1647950188'!$C:$G,4,0)</f>
        <v>Sitting</v>
      </c>
      <c r="AD1494" s="14" t="str">
        <f>VLOOKUP($N1494,'HeartRate-2022-03-21-1647950188'!$C:$G,5,0)</f>
        <v>Technical Contexts</v>
      </c>
      <c r="AE1494">
        <f t="shared" si="143"/>
        <v>0</v>
      </c>
      <c r="AF1494" s="18">
        <v>44635</v>
      </c>
      <c r="AG1494" s="19">
        <v>0.59496527777777775</v>
      </c>
    </row>
    <row r="1495" spans="1:33" x14ac:dyDescent="0.3">
      <c r="A1495" s="5">
        <v>44635.595127314817</v>
      </c>
      <c r="B1495" t="str">
        <f>IFERROR(AVERAGEIFS('HeartRate-2022-03-21-1647950188'!$B:$B,'HeartRate-2022-03-21-1647950188'!$A:$A,Data_Extraction!B$2,'HeartRate-2022-03-21-1647950188'!$C:$C,Data_Extraction!$A1495),"")</f>
        <v/>
      </c>
      <c r="C1495" t="str">
        <f>IFERROR(AVERAGEIFS('HeartRate-2022-03-21-1647950188'!$B:$B,'HeartRate-2022-03-21-1647950188'!$A:$A,Data_Extraction!C$2,'HeartRate-2022-03-21-1647950188'!$C:$C,Data_Extraction!$A1495),"")</f>
        <v/>
      </c>
      <c r="D1495" t="str">
        <f>IFERROR(AVERAGEIFS('HeartRate-2022-03-21-1647950188'!$B:$B,'HeartRate-2022-03-21-1647950188'!$A:$A,Data_Extraction!D$2,'HeartRate-2022-03-21-1647950188'!$C:$C,Data_Extraction!$A1495),"")</f>
        <v/>
      </c>
      <c r="E1495" t="str">
        <f>IFERROR(AVERAGEIFS('HeartRate-2022-03-21-1647950188'!$B:$B,'HeartRate-2022-03-21-1647950188'!$A:$A,Data_Extraction!E$2,'HeartRate-2022-03-21-1647950188'!$C:$C,Data_Extraction!$A1495),"")</f>
        <v/>
      </c>
      <c r="F1495" t="str">
        <f>IFERROR(AVERAGEIFS('HeartRate-2022-03-21-1647950188'!$B:$B,'HeartRate-2022-03-21-1647950188'!$A:$A,Data_Extraction!F$2,'HeartRate-2022-03-21-1647950188'!$C:$C,Data_Extraction!$A1495),"")</f>
        <v/>
      </c>
      <c r="G1495">
        <f>IFERROR(AVERAGEIFS('HeartRate-2022-03-21-1647950188'!$B:$B,'HeartRate-2022-03-21-1647950188'!$A:$A,Data_Extraction!G$2,'HeartRate-2022-03-21-1647950188'!$C:$C,Data_Extraction!$A1495),"")</f>
        <v>107</v>
      </c>
      <c r="H1495">
        <f>IFERROR(AVERAGEIFS('HeartRate-2022-03-21-1647950188'!$B:$B,'HeartRate-2022-03-21-1647950188'!$A:$A,Data_Extraction!H$2,'HeartRate-2022-03-21-1647950188'!$C:$C,Data_Extraction!$A1495),"")</f>
        <v>107</v>
      </c>
      <c r="I1495">
        <f>IFERROR(AVERAGEIFS('HeartRate-2022-03-21-1647950188'!$B:$B,'HeartRate-2022-03-21-1647950188'!$A:$A,Data_Extraction!I$2,'HeartRate-2022-03-21-1647950188'!$C:$C,Data_Extraction!$A1495),"")</f>
        <v>56</v>
      </c>
      <c r="J1495" s="8">
        <f t="shared" si="139"/>
        <v>90</v>
      </c>
      <c r="N1495" s="11">
        <f>Data_Extraction!A1495</f>
        <v>44635.595127314817</v>
      </c>
      <c r="O1495" s="15">
        <f t="shared" si="140"/>
        <v>44635</v>
      </c>
      <c r="P1495" s="16">
        <f t="shared" si="141"/>
        <v>0.59512731481481485</v>
      </c>
      <c r="Q1495" s="12">
        <f>IF(Data_Extraction!B1495="",Data_Extraction!$J1495*(Q$1),Data_Extraction!B1495)</f>
        <v>81</v>
      </c>
      <c r="R1495" s="12">
        <f>IF(Data_Extraction!C1495="",Data_Extraction!$J1495*(R$1),Data_Extraction!C1495)</f>
        <v>82.8</v>
      </c>
      <c r="S1495" s="12">
        <f>IF(Data_Extraction!D1495="",Data_Extraction!$J1495*(S$1),Data_Extraction!D1495)</f>
        <v>93.600000000000009</v>
      </c>
      <c r="T1495" s="12">
        <f>IF(Data_Extraction!E1495="",Data_Extraction!$J1495*(T$1),Data_Extraction!E1495)</f>
        <v>85.5</v>
      </c>
      <c r="U1495" s="12">
        <f>IF(Data_Extraction!F1495="",Data_Extraction!$J1495*(U$1),Data_Extraction!F1495)</f>
        <v>88.2</v>
      </c>
      <c r="V1495" s="12">
        <f>IF(Data_Extraction!G1495="",Data_Extraction!$J1495*(V$1),Data_Extraction!G1495)</f>
        <v>107</v>
      </c>
      <c r="W1495" s="12">
        <f>IF(Data_Extraction!H1495="",Data_Extraction!$J1495*(W$1),Data_Extraction!H1495)</f>
        <v>107</v>
      </c>
      <c r="X1495" s="12">
        <f>IF(Data_Extraction!I1495="",Data_Extraction!$J1495*(X$1),Data_Extraction!I1495)</f>
        <v>56</v>
      </c>
      <c r="Y1495" s="13">
        <f t="shared" si="138"/>
        <v>87.637500000000003</v>
      </c>
      <c r="Z1495" s="17" t="str">
        <f t="shared" si="142"/>
        <v>Evening</v>
      </c>
      <c r="AA1495" s="14" t="str">
        <f>VLOOKUP($N1495,'HeartRate-2022-03-21-1647950188'!$C:$G,2,0)</f>
        <v>Break</v>
      </c>
      <c r="AB1495" s="14" t="str">
        <f>VLOOKUP($N1495,'HeartRate-2022-03-21-1647950188'!$C:$G,3,0)</f>
        <v>Off Campus</v>
      </c>
      <c r="AC1495" s="14" t="str">
        <f>VLOOKUP($N1495,'HeartRate-2022-03-21-1647950188'!$C:$G,4,0)</f>
        <v>Sitting</v>
      </c>
      <c r="AD1495" s="14" t="str">
        <f>VLOOKUP($N1495,'HeartRate-2022-03-21-1647950188'!$C:$G,5,0)</f>
        <v>Technical Contexts</v>
      </c>
      <c r="AE1495">
        <f t="shared" si="143"/>
        <v>0</v>
      </c>
      <c r="AF1495" s="18">
        <v>44635</v>
      </c>
      <c r="AG1495" s="19">
        <v>0.59512731481481485</v>
      </c>
    </row>
    <row r="1496" spans="1:33" x14ac:dyDescent="0.3">
      <c r="A1496" s="5">
        <v>44635.595196759263</v>
      </c>
      <c r="B1496" t="str">
        <f>IFERROR(AVERAGEIFS('HeartRate-2022-03-21-1647950188'!$B:$B,'HeartRate-2022-03-21-1647950188'!$A:$A,Data_Extraction!B$2,'HeartRate-2022-03-21-1647950188'!$C:$C,Data_Extraction!$A1496),"")</f>
        <v/>
      </c>
      <c r="C1496" t="str">
        <f>IFERROR(AVERAGEIFS('HeartRate-2022-03-21-1647950188'!$B:$B,'HeartRate-2022-03-21-1647950188'!$A:$A,Data_Extraction!C$2,'HeartRate-2022-03-21-1647950188'!$C:$C,Data_Extraction!$A1496),"")</f>
        <v/>
      </c>
      <c r="D1496" t="str">
        <f>IFERROR(AVERAGEIFS('HeartRate-2022-03-21-1647950188'!$B:$B,'HeartRate-2022-03-21-1647950188'!$A:$A,Data_Extraction!D$2,'HeartRate-2022-03-21-1647950188'!$C:$C,Data_Extraction!$A1496),"")</f>
        <v/>
      </c>
      <c r="E1496" t="str">
        <f>IFERROR(AVERAGEIFS('HeartRate-2022-03-21-1647950188'!$B:$B,'HeartRate-2022-03-21-1647950188'!$A:$A,Data_Extraction!E$2,'HeartRate-2022-03-21-1647950188'!$C:$C,Data_Extraction!$A1496),"")</f>
        <v/>
      </c>
      <c r="F1496" t="str">
        <f>IFERROR(AVERAGEIFS('HeartRate-2022-03-21-1647950188'!$B:$B,'HeartRate-2022-03-21-1647950188'!$A:$A,Data_Extraction!F$2,'HeartRate-2022-03-21-1647950188'!$C:$C,Data_Extraction!$A1496),"")</f>
        <v/>
      </c>
      <c r="G1496">
        <f>IFERROR(AVERAGEIFS('HeartRate-2022-03-21-1647950188'!$B:$B,'HeartRate-2022-03-21-1647950188'!$A:$A,Data_Extraction!G$2,'HeartRate-2022-03-21-1647950188'!$C:$C,Data_Extraction!$A1496),"")</f>
        <v>110</v>
      </c>
      <c r="H1496" t="str">
        <f>IFERROR(AVERAGEIFS('HeartRate-2022-03-21-1647950188'!$B:$B,'HeartRate-2022-03-21-1647950188'!$A:$A,Data_Extraction!H$2,'HeartRate-2022-03-21-1647950188'!$C:$C,Data_Extraction!$A1496),"")</f>
        <v/>
      </c>
      <c r="I1496" t="str">
        <f>IFERROR(AVERAGEIFS('HeartRate-2022-03-21-1647950188'!$B:$B,'HeartRate-2022-03-21-1647950188'!$A:$A,Data_Extraction!I$2,'HeartRate-2022-03-21-1647950188'!$C:$C,Data_Extraction!$A1496),"")</f>
        <v/>
      </c>
      <c r="J1496" s="8">
        <f t="shared" si="139"/>
        <v>110</v>
      </c>
      <c r="N1496" s="11">
        <f>Data_Extraction!A1496</f>
        <v>44635.595196759263</v>
      </c>
      <c r="O1496" s="15">
        <f t="shared" si="140"/>
        <v>44635</v>
      </c>
      <c r="P1496" s="16">
        <f t="shared" si="141"/>
        <v>0.59519675925925919</v>
      </c>
      <c r="Q1496" s="12">
        <f>IF(Data_Extraction!B1496="",Data_Extraction!$J1496*(Q$1),Data_Extraction!B1496)</f>
        <v>99</v>
      </c>
      <c r="R1496" s="12">
        <f>IF(Data_Extraction!C1496="",Data_Extraction!$J1496*(R$1),Data_Extraction!C1496)</f>
        <v>101.2</v>
      </c>
      <c r="S1496" s="12">
        <f>IF(Data_Extraction!D1496="",Data_Extraction!$J1496*(S$1),Data_Extraction!D1496)</f>
        <v>114.4</v>
      </c>
      <c r="T1496" s="12">
        <f>IF(Data_Extraction!E1496="",Data_Extraction!$J1496*(T$1),Data_Extraction!E1496)</f>
        <v>104.5</v>
      </c>
      <c r="U1496" s="12">
        <f>IF(Data_Extraction!F1496="",Data_Extraction!$J1496*(U$1),Data_Extraction!F1496)</f>
        <v>107.8</v>
      </c>
      <c r="V1496" s="12">
        <f>IF(Data_Extraction!G1496="",Data_Extraction!$J1496*(V$1),Data_Extraction!G1496)</f>
        <v>110</v>
      </c>
      <c r="W1496" s="12">
        <f>IF(Data_Extraction!H1496="",Data_Extraction!$J1496*(W$1),Data_Extraction!H1496)</f>
        <v>117.7</v>
      </c>
      <c r="X1496" s="12">
        <f>IF(Data_Extraction!I1496="",Data_Extraction!$J1496*(X$1),Data_Extraction!I1496)</f>
        <v>106.7</v>
      </c>
      <c r="Y1496" s="13">
        <f t="shared" si="138"/>
        <v>107.66250000000001</v>
      </c>
      <c r="Z1496" s="17" t="str">
        <f t="shared" si="142"/>
        <v>Evening</v>
      </c>
      <c r="AA1496" s="14" t="str">
        <f>VLOOKUP($N1496,'HeartRate-2022-03-21-1647950188'!$C:$G,2,0)</f>
        <v>Break</v>
      </c>
      <c r="AB1496" s="14" t="str">
        <f>VLOOKUP($N1496,'HeartRate-2022-03-21-1647950188'!$C:$G,3,0)</f>
        <v>Off Campus</v>
      </c>
      <c r="AC1496" s="14" t="str">
        <f>VLOOKUP($N1496,'HeartRate-2022-03-21-1647950188'!$C:$G,4,0)</f>
        <v>Sitting</v>
      </c>
      <c r="AD1496" s="14" t="str">
        <f>VLOOKUP($N1496,'HeartRate-2022-03-21-1647950188'!$C:$G,5,0)</f>
        <v>Technical Contexts</v>
      </c>
      <c r="AE1496">
        <f t="shared" si="143"/>
        <v>0</v>
      </c>
      <c r="AF1496" s="18">
        <v>44635</v>
      </c>
      <c r="AG1496" s="19">
        <v>0.59519675925925919</v>
      </c>
    </row>
    <row r="1497" spans="1:33" x14ac:dyDescent="0.3">
      <c r="A1497" s="5">
        <v>44635.595555555556</v>
      </c>
      <c r="B1497" t="str">
        <f>IFERROR(AVERAGEIFS('HeartRate-2022-03-21-1647950188'!$B:$B,'HeartRate-2022-03-21-1647950188'!$A:$A,Data_Extraction!B$2,'HeartRate-2022-03-21-1647950188'!$C:$C,Data_Extraction!$A1497),"")</f>
        <v/>
      </c>
      <c r="C1497" t="str">
        <f>IFERROR(AVERAGEIFS('HeartRate-2022-03-21-1647950188'!$B:$B,'HeartRate-2022-03-21-1647950188'!$A:$A,Data_Extraction!C$2,'HeartRate-2022-03-21-1647950188'!$C:$C,Data_Extraction!$A1497),"")</f>
        <v/>
      </c>
      <c r="D1497" t="str">
        <f>IFERROR(AVERAGEIFS('HeartRate-2022-03-21-1647950188'!$B:$B,'HeartRate-2022-03-21-1647950188'!$A:$A,Data_Extraction!D$2,'HeartRate-2022-03-21-1647950188'!$C:$C,Data_Extraction!$A1497),"")</f>
        <v/>
      </c>
      <c r="E1497" t="str">
        <f>IFERROR(AVERAGEIFS('HeartRate-2022-03-21-1647950188'!$B:$B,'HeartRate-2022-03-21-1647950188'!$A:$A,Data_Extraction!E$2,'HeartRate-2022-03-21-1647950188'!$C:$C,Data_Extraction!$A1497),"")</f>
        <v/>
      </c>
      <c r="F1497" t="str">
        <f>IFERROR(AVERAGEIFS('HeartRate-2022-03-21-1647950188'!$B:$B,'HeartRate-2022-03-21-1647950188'!$A:$A,Data_Extraction!F$2,'HeartRate-2022-03-21-1647950188'!$C:$C,Data_Extraction!$A1497),"")</f>
        <v/>
      </c>
      <c r="G1497" t="str">
        <f>IFERROR(AVERAGEIFS('HeartRate-2022-03-21-1647950188'!$B:$B,'HeartRate-2022-03-21-1647950188'!$A:$A,Data_Extraction!G$2,'HeartRate-2022-03-21-1647950188'!$C:$C,Data_Extraction!$A1497),"")</f>
        <v/>
      </c>
      <c r="H1497" t="str">
        <f>IFERROR(AVERAGEIFS('HeartRate-2022-03-21-1647950188'!$B:$B,'HeartRate-2022-03-21-1647950188'!$A:$A,Data_Extraction!H$2,'HeartRate-2022-03-21-1647950188'!$C:$C,Data_Extraction!$A1497),"")</f>
        <v/>
      </c>
      <c r="I1497">
        <f>IFERROR(AVERAGEIFS('HeartRate-2022-03-21-1647950188'!$B:$B,'HeartRate-2022-03-21-1647950188'!$A:$A,Data_Extraction!I$2,'HeartRate-2022-03-21-1647950188'!$C:$C,Data_Extraction!$A1497),"")</f>
        <v>77</v>
      </c>
      <c r="J1497" s="8">
        <f t="shared" si="139"/>
        <v>77</v>
      </c>
      <c r="N1497" s="11">
        <f>Data_Extraction!A1497</f>
        <v>44635.595555555556</v>
      </c>
      <c r="O1497" s="15">
        <f t="shared" si="140"/>
        <v>44635</v>
      </c>
      <c r="P1497" s="16">
        <f t="shared" si="141"/>
        <v>0.5955555555555555</v>
      </c>
      <c r="Q1497" s="12">
        <f>IF(Data_Extraction!B1497="",Data_Extraction!$J1497*(Q$1),Data_Extraction!B1497)</f>
        <v>69.3</v>
      </c>
      <c r="R1497" s="12">
        <f>IF(Data_Extraction!C1497="",Data_Extraction!$J1497*(R$1),Data_Extraction!C1497)</f>
        <v>70.84</v>
      </c>
      <c r="S1497" s="12">
        <f>IF(Data_Extraction!D1497="",Data_Extraction!$J1497*(S$1),Data_Extraction!D1497)</f>
        <v>80.08</v>
      </c>
      <c r="T1497" s="12">
        <f>IF(Data_Extraction!E1497="",Data_Extraction!$J1497*(T$1),Data_Extraction!E1497)</f>
        <v>73.149999999999991</v>
      </c>
      <c r="U1497" s="12">
        <f>IF(Data_Extraction!F1497="",Data_Extraction!$J1497*(U$1),Data_Extraction!F1497)</f>
        <v>75.459999999999994</v>
      </c>
      <c r="V1497" s="12">
        <f>IF(Data_Extraction!G1497="",Data_Extraction!$J1497*(V$1),Data_Extraction!G1497)</f>
        <v>70.070000000000007</v>
      </c>
      <c r="W1497" s="12">
        <f>IF(Data_Extraction!H1497="",Data_Extraction!$J1497*(W$1),Data_Extraction!H1497)</f>
        <v>82.39</v>
      </c>
      <c r="X1497" s="12">
        <f>IF(Data_Extraction!I1497="",Data_Extraction!$J1497*(X$1),Data_Extraction!I1497)</f>
        <v>77</v>
      </c>
      <c r="Y1497" s="13">
        <f t="shared" si="138"/>
        <v>74.786249999999995</v>
      </c>
      <c r="Z1497" s="17" t="str">
        <f t="shared" si="142"/>
        <v>Evening</v>
      </c>
      <c r="AA1497" s="14" t="str">
        <f>VLOOKUP($N1497,'HeartRate-2022-03-21-1647950188'!$C:$G,2,0)</f>
        <v>Break</v>
      </c>
      <c r="AB1497" s="14" t="str">
        <f>VLOOKUP($N1497,'HeartRate-2022-03-21-1647950188'!$C:$G,3,0)</f>
        <v>Off Campus</v>
      </c>
      <c r="AC1497" s="14" t="str">
        <f>VLOOKUP($N1497,'HeartRate-2022-03-21-1647950188'!$C:$G,4,0)</f>
        <v>Sitting</v>
      </c>
      <c r="AD1497" s="14" t="str">
        <f>VLOOKUP($N1497,'HeartRate-2022-03-21-1647950188'!$C:$G,5,0)</f>
        <v>Technical Contexts</v>
      </c>
      <c r="AE1497">
        <f t="shared" si="143"/>
        <v>0</v>
      </c>
      <c r="AF1497" s="18">
        <v>44635</v>
      </c>
      <c r="AG1497" s="19">
        <v>0.5955555555555555</v>
      </c>
    </row>
    <row r="1498" spans="1:33" x14ac:dyDescent="0.3">
      <c r="A1498" s="5">
        <v>44635.595821759256</v>
      </c>
      <c r="B1498" t="str">
        <f>IFERROR(AVERAGEIFS('HeartRate-2022-03-21-1647950188'!$B:$B,'HeartRate-2022-03-21-1647950188'!$A:$A,Data_Extraction!B$2,'HeartRate-2022-03-21-1647950188'!$C:$C,Data_Extraction!$A1498),"")</f>
        <v/>
      </c>
      <c r="C1498" t="str">
        <f>IFERROR(AVERAGEIFS('HeartRate-2022-03-21-1647950188'!$B:$B,'HeartRate-2022-03-21-1647950188'!$A:$A,Data_Extraction!C$2,'HeartRate-2022-03-21-1647950188'!$C:$C,Data_Extraction!$A1498),"")</f>
        <v/>
      </c>
      <c r="D1498" t="str">
        <f>IFERROR(AVERAGEIFS('HeartRate-2022-03-21-1647950188'!$B:$B,'HeartRate-2022-03-21-1647950188'!$A:$A,Data_Extraction!D$2,'HeartRate-2022-03-21-1647950188'!$C:$C,Data_Extraction!$A1498),"")</f>
        <v/>
      </c>
      <c r="E1498" t="str">
        <f>IFERROR(AVERAGEIFS('HeartRate-2022-03-21-1647950188'!$B:$B,'HeartRate-2022-03-21-1647950188'!$A:$A,Data_Extraction!E$2,'HeartRate-2022-03-21-1647950188'!$C:$C,Data_Extraction!$A1498),"")</f>
        <v/>
      </c>
      <c r="F1498" t="str">
        <f>IFERROR(AVERAGEIFS('HeartRate-2022-03-21-1647950188'!$B:$B,'HeartRate-2022-03-21-1647950188'!$A:$A,Data_Extraction!F$2,'HeartRate-2022-03-21-1647950188'!$C:$C,Data_Extraction!$A1498),"")</f>
        <v/>
      </c>
      <c r="G1498">
        <f>IFERROR(AVERAGEIFS('HeartRate-2022-03-21-1647950188'!$B:$B,'HeartRate-2022-03-21-1647950188'!$A:$A,Data_Extraction!G$2,'HeartRate-2022-03-21-1647950188'!$C:$C,Data_Extraction!$A1498),"")</f>
        <v>110</v>
      </c>
      <c r="H1498">
        <f>IFERROR(AVERAGEIFS('HeartRate-2022-03-21-1647950188'!$B:$B,'HeartRate-2022-03-21-1647950188'!$A:$A,Data_Extraction!H$2,'HeartRate-2022-03-21-1647950188'!$C:$C,Data_Extraction!$A1498),"")</f>
        <v>120</v>
      </c>
      <c r="I1498">
        <f>IFERROR(AVERAGEIFS('HeartRate-2022-03-21-1647950188'!$B:$B,'HeartRate-2022-03-21-1647950188'!$A:$A,Data_Extraction!I$2,'HeartRate-2022-03-21-1647950188'!$C:$C,Data_Extraction!$A1498),"")</f>
        <v>75</v>
      </c>
      <c r="J1498" s="8">
        <f t="shared" si="139"/>
        <v>101.66666666666667</v>
      </c>
      <c r="N1498" s="11">
        <f>Data_Extraction!A1498</f>
        <v>44635.595821759256</v>
      </c>
      <c r="O1498" s="15">
        <f t="shared" si="140"/>
        <v>44635</v>
      </c>
      <c r="P1498" s="16">
        <f t="shared" si="141"/>
        <v>0.59582175925925929</v>
      </c>
      <c r="Q1498" s="12">
        <f>IF(Data_Extraction!B1498="",Data_Extraction!$J1498*(Q$1),Data_Extraction!B1498)</f>
        <v>91.5</v>
      </c>
      <c r="R1498" s="12">
        <f>IF(Data_Extraction!C1498="",Data_Extraction!$J1498*(R$1),Data_Extraction!C1498)</f>
        <v>93.533333333333346</v>
      </c>
      <c r="S1498" s="12">
        <f>IF(Data_Extraction!D1498="",Data_Extraction!$J1498*(S$1),Data_Extraction!D1498)</f>
        <v>105.73333333333335</v>
      </c>
      <c r="T1498" s="12">
        <f>IF(Data_Extraction!E1498="",Data_Extraction!$J1498*(T$1),Data_Extraction!E1498)</f>
        <v>96.583333333333329</v>
      </c>
      <c r="U1498" s="12">
        <f>IF(Data_Extraction!F1498="",Data_Extraction!$J1498*(U$1),Data_Extraction!F1498)</f>
        <v>99.63333333333334</v>
      </c>
      <c r="V1498" s="12">
        <f>IF(Data_Extraction!G1498="",Data_Extraction!$J1498*(V$1),Data_Extraction!G1498)</f>
        <v>110</v>
      </c>
      <c r="W1498" s="12">
        <f>IF(Data_Extraction!H1498="",Data_Extraction!$J1498*(W$1),Data_Extraction!H1498)</f>
        <v>120</v>
      </c>
      <c r="X1498" s="12">
        <f>IF(Data_Extraction!I1498="",Data_Extraction!$J1498*(X$1),Data_Extraction!I1498)</f>
        <v>75</v>
      </c>
      <c r="Y1498" s="13">
        <f t="shared" si="138"/>
        <v>98.997916666666669</v>
      </c>
      <c r="Z1498" s="17" t="str">
        <f t="shared" si="142"/>
        <v>Evening</v>
      </c>
      <c r="AA1498" s="14" t="str">
        <f>VLOOKUP($N1498,'HeartRate-2022-03-21-1647950188'!$C:$G,2,0)</f>
        <v>Break</v>
      </c>
      <c r="AB1498" s="14" t="str">
        <f>VLOOKUP($N1498,'HeartRate-2022-03-21-1647950188'!$C:$G,3,0)</f>
        <v>Off Campus</v>
      </c>
      <c r="AC1498" s="14" t="str">
        <f>VLOOKUP($N1498,'HeartRate-2022-03-21-1647950188'!$C:$G,4,0)</f>
        <v>Sitting</v>
      </c>
      <c r="AD1498" s="14" t="str">
        <f>VLOOKUP($N1498,'HeartRate-2022-03-21-1647950188'!$C:$G,5,0)</f>
        <v>Technical Contexts</v>
      </c>
      <c r="AE1498">
        <f t="shared" si="143"/>
        <v>0</v>
      </c>
      <c r="AF1498" s="18">
        <v>44635</v>
      </c>
      <c r="AG1498" s="19">
        <v>0.59582175925925929</v>
      </c>
    </row>
    <row r="1499" spans="1:33" x14ac:dyDescent="0.3">
      <c r="A1499" s="5">
        <v>44635.596516203703</v>
      </c>
      <c r="B1499" t="str">
        <f>IFERROR(AVERAGEIFS('HeartRate-2022-03-21-1647950188'!$B:$B,'HeartRate-2022-03-21-1647950188'!$A:$A,Data_Extraction!B$2,'HeartRate-2022-03-21-1647950188'!$C:$C,Data_Extraction!$A1499),"")</f>
        <v/>
      </c>
      <c r="C1499" t="str">
        <f>IFERROR(AVERAGEIFS('HeartRate-2022-03-21-1647950188'!$B:$B,'HeartRate-2022-03-21-1647950188'!$A:$A,Data_Extraction!C$2,'HeartRate-2022-03-21-1647950188'!$C:$C,Data_Extraction!$A1499),"")</f>
        <v/>
      </c>
      <c r="D1499" t="str">
        <f>IFERROR(AVERAGEIFS('HeartRate-2022-03-21-1647950188'!$B:$B,'HeartRate-2022-03-21-1647950188'!$A:$A,Data_Extraction!D$2,'HeartRate-2022-03-21-1647950188'!$C:$C,Data_Extraction!$A1499),"")</f>
        <v/>
      </c>
      <c r="E1499" t="str">
        <f>IFERROR(AVERAGEIFS('HeartRate-2022-03-21-1647950188'!$B:$B,'HeartRate-2022-03-21-1647950188'!$A:$A,Data_Extraction!E$2,'HeartRate-2022-03-21-1647950188'!$C:$C,Data_Extraction!$A1499),"")</f>
        <v/>
      </c>
      <c r="F1499" t="str">
        <f>IFERROR(AVERAGEIFS('HeartRate-2022-03-21-1647950188'!$B:$B,'HeartRate-2022-03-21-1647950188'!$A:$A,Data_Extraction!F$2,'HeartRate-2022-03-21-1647950188'!$C:$C,Data_Extraction!$A1499),"")</f>
        <v/>
      </c>
      <c r="G1499">
        <f>IFERROR(AVERAGEIFS('HeartRate-2022-03-21-1647950188'!$B:$B,'HeartRate-2022-03-21-1647950188'!$A:$A,Data_Extraction!G$2,'HeartRate-2022-03-21-1647950188'!$C:$C,Data_Extraction!$A1499),"")</f>
        <v>108</v>
      </c>
      <c r="H1499">
        <f>IFERROR(AVERAGEIFS('HeartRate-2022-03-21-1647950188'!$B:$B,'HeartRate-2022-03-21-1647950188'!$A:$A,Data_Extraction!H$2,'HeartRate-2022-03-21-1647950188'!$C:$C,Data_Extraction!$A1499),"")</f>
        <v>123</v>
      </c>
      <c r="I1499">
        <f>IFERROR(AVERAGEIFS('HeartRate-2022-03-21-1647950188'!$B:$B,'HeartRate-2022-03-21-1647950188'!$A:$A,Data_Extraction!I$2,'HeartRate-2022-03-21-1647950188'!$C:$C,Data_Extraction!$A1499),"")</f>
        <v>80</v>
      </c>
      <c r="J1499" s="8">
        <f t="shared" si="139"/>
        <v>103.66666666666667</v>
      </c>
      <c r="N1499" s="11">
        <f>Data_Extraction!A1499</f>
        <v>44635.596516203703</v>
      </c>
      <c r="O1499" s="15">
        <f t="shared" si="140"/>
        <v>44635</v>
      </c>
      <c r="P1499" s="16">
        <f t="shared" si="141"/>
        <v>0.59651620370370373</v>
      </c>
      <c r="Q1499" s="12">
        <f>IF(Data_Extraction!B1499="",Data_Extraction!$J1499*(Q$1),Data_Extraction!B1499)</f>
        <v>93.300000000000011</v>
      </c>
      <c r="R1499" s="12">
        <f>IF(Data_Extraction!C1499="",Data_Extraction!$J1499*(R$1),Data_Extraction!C1499)</f>
        <v>95.373333333333335</v>
      </c>
      <c r="S1499" s="12">
        <f>IF(Data_Extraction!D1499="",Data_Extraction!$J1499*(S$1),Data_Extraction!D1499)</f>
        <v>107.81333333333335</v>
      </c>
      <c r="T1499" s="12">
        <f>IF(Data_Extraction!E1499="",Data_Extraction!$J1499*(T$1),Data_Extraction!E1499)</f>
        <v>98.483333333333334</v>
      </c>
      <c r="U1499" s="12">
        <f>IF(Data_Extraction!F1499="",Data_Extraction!$J1499*(U$1),Data_Extraction!F1499)</f>
        <v>101.59333333333333</v>
      </c>
      <c r="V1499" s="12">
        <f>IF(Data_Extraction!G1499="",Data_Extraction!$J1499*(V$1),Data_Extraction!G1499)</f>
        <v>108</v>
      </c>
      <c r="W1499" s="12">
        <f>IF(Data_Extraction!H1499="",Data_Extraction!$J1499*(W$1),Data_Extraction!H1499)</f>
        <v>123</v>
      </c>
      <c r="X1499" s="12">
        <f>IF(Data_Extraction!I1499="",Data_Extraction!$J1499*(X$1),Data_Extraction!I1499)</f>
        <v>80</v>
      </c>
      <c r="Y1499" s="13">
        <f t="shared" si="138"/>
        <v>100.94541666666667</v>
      </c>
      <c r="Z1499" s="17" t="str">
        <f t="shared" si="142"/>
        <v>Evening</v>
      </c>
      <c r="AA1499" s="14" t="str">
        <f>VLOOKUP($N1499,'HeartRate-2022-03-21-1647950188'!$C:$G,2,0)</f>
        <v>Break</v>
      </c>
      <c r="AB1499" s="14" t="str">
        <f>VLOOKUP($N1499,'HeartRate-2022-03-21-1647950188'!$C:$G,3,0)</f>
        <v>Off Campus</v>
      </c>
      <c r="AC1499" s="14" t="str">
        <f>VLOOKUP($N1499,'HeartRate-2022-03-21-1647950188'!$C:$G,4,0)</f>
        <v>Sitting</v>
      </c>
      <c r="AD1499" s="14" t="str">
        <f>VLOOKUP($N1499,'HeartRate-2022-03-21-1647950188'!$C:$G,5,0)</f>
        <v>Technical Contexts</v>
      </c>
      <c r="AE1499">
        <f t="shared" si="143"/>
        <v>0</v>
      </c>
      <c r="AF1499" s="18">
        <v>44635</v>
      </c>
      <c r="AG1499" s="19">
        <v>0.59651620370370373</v>
      </c>
    </row>
    <row r="1500" spans="1:33" x14ac:dyDescent="0.3">
      <c r="A1500" s="5">
        <v>44635.597210648149</v>
      </c>
      <c r="B1500" t="str">
        <f>IFERROR(AVERAGEIFS('HeartRate-2022-03-21-1647950188'!$B:$B,'HeartRate-2022-03-21-1647950188'!$A:$A,Data_Extraction!B$2,'HeartRate-2022-03-21-1647950188'!$C:$C,Data_Extraction!$A1500),"")</f>
        <v/>
      </c>
      <c r="C1500" t="str">
        <f>IFERROR(AVERAGEIFS('HeartRate-2022-03-21-1647950188'!$B:$B,'HeartRate-2022-03-21-1647950188'!$A:$A,Data_Extraction!C$2,'HeartRate-2022-03-21-1647950188'!$C:$C,Data_Extraction!$A1500),"")</f>
        <v/>
      </c>
      <c r="D1500" t="str">
        <f>IFERROR(AVERAGEIFS('HeartRate-2022-03-21-1647950188'!$B:$B,'HeartRate-2022-03-21-1647950188'!$A:$A,Data_Extraction!D$2,'HeartRate-2022-03-21-1647950188'!$C:$C,Data_Extraction!$A1500),"")</f>
        <v/>
      </c>
      <c r="E1500" t="str">
        <f>IFERROR(AVERAGEIFS('HeartRate-2022-03-21-1647950188'!$B:$B,'HeartRate-2022-03-21-1647950188'!$A:$A,Data_Extraction!E$2,'HeartRate-2022-03-21-1647950188'!$C:$C,Data_Extraction!$A1500),"")</f>
        <v/>
      </c>
      <c r="F1500" t="str">
        <f>IFERROR(AVERAGEIFS('HeartRate-2022-03-21-1647950188'!$B:$B,'HeartRate-2022-03-21-1647950188'!$A:$A,Data_Extraction!F$2,'HeartRate-2022-03-21-1647950188'!$C:$C,Data_Extraction!$A1500),"")</f>
        <v/>
      </c>
      <c r="G1500">
        <f>IFERROR(AVERAGEIFS('HeartRate-2022-03-21-1647950188'!$B:$B,'HeartRate-2022-03-21-1647950188'!$A:$A,Data_Extraction!G$2,'HeartRate-2022-03-21-1647950188'!$C:$C,Data_Extraction!$A1500),"")</f>
        <v>107</v>
      </c>
      <c r="H1500">
        <f>IFERROR(AVERAGEIFS('HeartRate-2022-03-21-1647950188'!$B:$B,'HeartRate-2022-03-21-1647950188'!$A:$A,Data_Extraction!H$2,'HeartRate-2022-03-21-1647950188'!$C:$C,Data_Extraction!$A1500),"")</f>
        <v>121</v>
      </c>
      <c r="I1500">
        <f>IFERROR(AVERAGEIFS('HeartRate-2022-03-21-1647950188'!$B:$B,'HeartRate-2022-03-21-1647950188'!$A:$A,Data_Extraction!I$2,'HeartRate-2022-03-21-1647950188'!$C:$C,Data_Extraction!$A1500),"")</f>
        <v>70</v>
      </c>
      <c r="J1500" s="8">
        <f t="shared" si="139"/>
        <v>99.333333333333329</v>
      </c>
      <c r="N1500" s="11">
        <f>Data_Extraction!A1500</f>
        <v>44635.597210648149</v>
      </c>
      <c r="O1500" s="15">
        <f t="shared" si="140"/>
        <v>44635</v>
      </c>
      <c r="P1500" s="16">
        <f t="shared" si="141"/>
        <v>0.59721064814814817</v>
      </c>
      <c r="Q1500" s="12">
        <f>IF(Data_Extraction!B1500="",Data_Extraction!$J1500*(Q$1),Data_Extraction!B1500)</f>
        <v>89.399999999999991</v>
      </c>
      <c r="R1500" s="12">
        <f>IF(Data_Extraction!C1500="",Data_Extraction!$J1500*(R$1),Data_Extraction!C1500)</f>
        <v>91.38666666666667</v>
      </c>
      <c r="S1500" s="12">
        <f>IF(Data_Extraction!D1500="",Data_Extraction!$J1500*(S$1),Data_Extraction!D1500)</f>
        <v>103.30666666666667</v>
      </c>
      <c r="T1500" s="12">
        <f>IF(Data_Extraction!E1500="",Data_Extraction!$J1500*(T$1),Data_Extraction!E1500)</f>
        <v>94.36666666666666</v>
      </c>
      <c r="U1500" s="12">
        <f>IF(Data_Extraction!F1500="",Data_Extraction!$J1500*(U$1),Data_Extraction!F1500)</f>
        <v>97.346666666666664</v>
      </c>
      <c r="V1500" s="12">
        <f>IF(Data_Extraction!G1500="",Data_Extraction!$J1500*(V$1),Data_Extraction!G1500)</f>
        <v>107</v>
      </c>
      <c r="W1500" s="12">
        <f>IF(Data_Extraction!H1500="",Data_Extraction!$J1500*(W$1),Data_Extraction!H1500)</f>
        <v>121</v>
      </c>
      <c r="X1500" s="12">
        <f>IF(Data_Extraction!I1500="",Data_Extraction!$J1500*(X$1),Data_Extraction!I1500)</f>
        <v>70</v>
      </c>
      <c r="Y1500" s="13">
        <f t="shared" si="138"/>
        <v>96.725833333333341</v>
      </c>
      <c r="Z1500" s="17" t="str">
        <f t="shared" si="142"/>
        <v>Evening</v>
      </c>
      <c r="AA1500" s="14" t="str">
        <f>VLOOKUP($N1500,'HeartRate-2022-03-21-1647950188'!$C:$G,2,0)</f>
        <v>Break</v>
      </c>
      <c r="AB1500" s="14" t="str">
        <f>VLOOKUP($N1500,'HeartRate-2022-03-21-1647950188'!$C:$G,3,0)</f>
        <v>Off Campus</v>
      </c>
      <c r="AC1500" s="14" t="str">
        <f>VLOOKUP($N1500,'HeartRate-2022-03-21-1647950188'!$C:$G,4,0)</f>
        <v>Sitting</v>
      </c>
      <c r="AD1500" s="14" t="str">
        <f>VLOOKUP($N1500,'HeartRate-2022-03-21-1647950188'!$C:$G,5,0)</f>
        <v>Technical Contexts</v>
      </c>
      <c r="AE1500">
        <f t="shared" si="143"/>
        <v>0</v>
      </c>
      <c r="AF1500" s="18">
        <v>44635</v>
      </c>
      <c r="AG1500" s="19">
        <v>0.59721064814814817</v>
      </c>
    </row>
    <row r="1501" spans="1:33" x14ac:dyDescent="0.3">
      <c r="A1501" s="5">
        <v>44635.597905092596</v>
      </c>
      <c r="B1501" t="str">
        <f>IFERROR(AVERAGEIFS('HeartRate-2022-03-21-1647950188'!$B:$B,'HeartRate-2022-03-21-1647950188'!$A:$A,Data_Extraction!B$2,'HeartRate-2022-03-21-1647950188'!$C:$C,Data_Extraction!$A1501),"")</f>
        <v/>
      </c>
      <c r="C1501" t="str">
        <f>IFERROR(AVERAGEIFS('HeartRate-2022-03-21-1647950188'!$B:$B,'HeartRate-2022-03-21-1647950188'!$A:$A,Data_Extraction!C$2,'HeartRate-2022-03-21-1647950188'!$C:$C,Data_Extraction!$A1501),"")</f>
        <v/>
      </c>
      <c r="D1501" t="str">
        <f>IFERROR(AVERAGEIFS('HeartRate-2022-03-21-1647950188'!$B:$B,'HeartRate-2022-03-21-1647950188'!$A:$A,Data_Extraction!D$2,'HeartRate-2022-03-21-1647950188'!$C:$C,Data_Extraction!$A1501),"")</f>
        <v/>
      </c>
      <c r="E1501" t="str">
        <f>IFERROR(AVERAGEIFS('HeartRate-2022-03-21-1647950188'!$B:$B,'HeartRate-2022-03-21-1647950188'!$A:$A,Data_Extraction!E$2,'HeartRate-2022-03-21-1647950188'!$C:$C,Data_Extraction!$A1501),"")</f>
        <v/>
      </c>
      <c r="F1501" t="str">
        <f>IFERROR(AVERAGEIFS('HeartRate-2022-03-21-1647950188'!$B:$B,'HeartRate-2022-03-21-1647950188'!$A:$A,Data_Extraction!F$2,'HeartRate-2022-03-21-1647950188'!$C:$C,Data_Extraction!$A1501),"")</f>
        <v/>
      </c>
      <c r="G1501">
        <f>IFERROR(AVERAGEIFS('HeartRate-2022-03-21-1647950188'!$B:$B,'HeartRate-2022-03-21-1647950188'!$A:$A,Data_Extraction!G$2,'HeartRate-2022-03-21-1647950188'!$C:$C,Data_Extraction!$A1501),"")</f>
        <v>106</v>
      </c>
      <c r="H1501">
        <f>IFERROR(AVERAGEIFS('HeartRate-2022-03-21-1647950188'!$B:$B,'HeartRate-2022-03-21-1647950188'!$A:$A,Data_Extraction!H$2,'HeartRate-2022-03-21-1647950188'!$C:$C,Data_Extraction!$A1501),"")</f>
        <v>110</v>
      </c>
      <c r="I1501">
        <f>IFERROR(AVERAGEIFS('HeartRate-2022-03-21-1647950188'!$B:$B,'HeartRate-2022-03-21-1647950188'!$A:$A,Data_Extraction!I$2,'HeartRate-2022-03-21-1647950188'!$C:$C,Data_Extraction!$A1501),"")</f>
        <v>62</v>
      </c>
      <c r="J1501" s="8">
        <f t="shared" si="139"/>
        <v>92.666666666666671</v>
      </c>
      <c r="N1501" s="11">
        <f>Data_Extraction!A1501</f>
        <v>44635.597905092596</v>
      </c>
      <c r="O1501" s="15">
        <f t="shared" si="140"/>
        <v>44635</v>
      </c>
      <c r="P1501" s="16">
        <f t="shared" si="141"/>
        <v>0.59790509259259261</v>
      </c>
      <c r="Q1501" s="12">
        <f>IF(Data_Extraction!B1501="",Data_Extraction!$J1501*(Q$1),Data_Extraction!B1501)</f>
        <v>83.4</v>
      </c>
      <c r="R1501" s="12">
        <f>IF(Data_Extraction!C1501="",Data_Extraction!$J1501*(R$1),Data_Extraction!C1501)</f>
        <v>85.253333333333345</v>
      </c>
      <c r="S1501" s="12">
        <f>IF(Data_Extraction!D1501="",Data_Extraction!$J1501*(S$1),Data_Extraction!D1501)</f>
        <v>96.373333333333335</v>
      </c>
      <c r="T1501" s="12">
        <f>IF(Data_Extraction!E1501="",Data_Extraction!$J1501*(T$1),Data_Extraction!E1501)</f>
        <v>88.033333333333331</v>
      </c>
      <c r="U1501" s="12">
        <f>IF(Data_Extraction!F1501="",Data_Extraction!$J1501*(U$1),Data_Extraction!F1501)</f>
        <v>90.813333333333333</v>
      </c>
      <c r="V1501" s="12">
        <f>IF(Data_Extraction!G1501="",Data_Extraction!$J1501*(V$1),Data_Extraction!G1501)</f>
        <v>106</v>
      </c>
      <c r="W1501" s="12">
        <f>IF(Data_Extraction!H1501="",Data_Extraction!$J1501*(W$1),Data_Extraction!H1501)</f>
        <v>110</v>
      </c>
      <c r="X1501" s="12">
        <f>IF(Data_Extraction!I1501="",Data_Extraction!$J1501*(X$1),Data_Extraction!I1501)</f>
        <v>62</v>
      </c>
      <c r="Y1501" s="13">
        <f t="shared" si="138"/>
        <v>90.234166666666681</v>
      </c>
      <c r="Z1501" s="17" t="str">
        <f t="shared" si="142"/>
        <v>Evening</v>
      </c>
      <c r="AA1501" s="14" t="str">
        <f>VLOOKUP($N1501,'HeartRate-2022-03-21-1647950188'!$C:$G,2,0)</f>
        <v>Break</v>
      </c>
      <c r="AB1501" s="14" t="str">
        <f>VLOOKUP($N1501,'HeartRate-2022-03-21-1647950188'!$C:$G,3,0)</f>
        <v>Off Campus</v>
      </c>
      <c r="AC1501" s="14" t="str">
        <f>VLOOKUP($N1501,'HeartRate-2022-03-21-1647950188'!$C:$G,4,0)</f>
        <v>Sitting</v>
      </c>
      <c r="AD1501" s="14" t="str">
        <f>VLOOKUP($N1501,'HeartRate-2022-03-21-1647950188'!$C:$G,5,0)</f>
        <v>Technical Contexts</v>
      </c>
      <c r="AE1501">
        <f t="shared" si="143"/>
        <v>0</v>
      </c>
      <c r="AF1501" s="18">
        <v>44635</v>
      </c>
      <c r="AG1501" s="19">
        <v>0.59790509259259261</v>
      </c>
    </row>
    <row r="1502" spans="1:33" x14ac:dyDescent="0.3">
      <c r="A1502" s="5">
        <v>44635.597916666666</v>
      </c>
      <c r="B1502">
        <f>IFERROR(AVERAGEIFS('HeartRate-2022-03-21-1647950188'!$B:$B,'HeartRate-2022-03-21-1647950188'!$A:$A,Data_Extraction!B$2,'HeartRate-2022-03-21-1647950188'!$C:$C,Data_Extraction!$A1502),"")</f>
        <v>109</v>
      </c>
      <c r="C1502" t="str">
        <f>IFERROR(AVERAGEIFS('HeartRate-2022-03-21-1647950188'!$B:$B,'HeartRate-2022-03-21-1647950188'!$A:$A,Data_Extraction!C$2,'HeartRate-2022-03-21-1647950188'!$C:$C,Data_Extraction!$A1502),"")</f>
        <v/>
      </c>
      <c r="D1502" t="str">
        <f>IFERROR(AVERAGEIFS('HeartRate-2022-03-21-1647950188'!$B:$B,'HeartRate-2022-03-21-1647950188'!$A:$A,Data_Extraction!D$2,'HeartRate-2022-03-21-1647950188'!$C:$C,Data_Extraction!$A1502),"")</f>
        <v/>
      </c>
      <c r="E1502" t="str">
        <f>IFERROR(AVERAGEIFS('HeartRate-2022-03-21-1647950188'!$B:$B,'HeartRate-2022-03-21-1647950188'!$A:$A,Data_Extraction!E$2,'HeartRate-2022-03-21-1647950188'!$C:$C,Data_Extraction!$A1502),"")</f>
        <v/>
      </c>
      <c r="F1502" t="str">
        <f>IFERROR(AVERAGEIFS('HeartRate-2022-03-21-1647950188'!$B:$B,'HeartRate-2022-03-21-1647950188'!$A:$A,Data_Extraction!F$2,'HeartRate-2022-03-21-1647950188'!$C:$C,Data_Extraction!$A1502),"")</f>
        <v/>
      </c>
      <c r="G1502" t="str">
        <f>IFERROR(AVERAGEIFS('HeartRate-2022-03-21-1647950188'!$B:$B,'HeartRate-2022-03-21-1647950188'!$A:$A,Data_Extraction!G$2,'HeartRate-2022-03-21-1647950188'!$C:$C,Data_Extraction!$A1502),"")</f>
        <v/>
      </c>
      <c r="H1502" t="str">
        <f>IFERROR(AVERAGEIFS('HeartRate-2022-03-21-1647950188'!$B:$B,'HeartRate-2022-03-21-1647950188'!$A:$A,Data_Extraction!H$2,'HeartRate-2022-03-21-1647950188'!$C:$C,Data_Extraction!$A1502),"")</f>
        <v/>
      </c>
      <c r="I1502" t="str">
        <f>IFERROR(AVERAGEIFS('HeartRate-2022-03-21-1647950188'!$B:$B,'HeartRate-2022-03-21-1647950188'!$A:$A,Data_Extraction!I$2,'HeartRate-2022-03-21-1647950188'!$C:$C,Data_Extraction!$A1502),"")</f>
        <v/>
      </c>
      <c r="J1502" s="8">
        <f t="shared" si="139"/>
        <v>109</v>
      </c>
      <c r="N1502" s="11">
        <f>Data_Extraction!A1502</f>
        <v>44635.597916666666</v>
      </c>
      <c r="O1502" s="15">
        <f t="shared" si="140"/>
        <v>44635</v>
      </c>
      <c r="P1502" s="16">
        <f t="shared" si="141"/>
        <v>0.59791666666666665</v>
      </c>
      <c r="Q1502" s="12">
        <f>IF(Data_Extraction!B1502="",Data_Extraction!$J1502*(Q$1),Data_Extraction!B1502)</f>
        <v>109</v>
      </c>
      <c r="R1502" s="12">
        <f>IF(Data_Extraction!C1502="",Data_Extraction!$J1502*(R$1),Data_Extraction!C1502)</f>
        <v>100.28</v>
      </c>
      <c r="S1502" s="12">
        <f>IF(Data_Extraction!D1502="",Data_Extraction!$J1502*(S$1),Data_Extraction!D1502)</f>
        <v>113.36</v>
      </c>
      <c r="T1502" s="12">
        <f>IF(Data_Extraction!E1502="",Data_Extraction!$J1502*(T$1),Data_Extraction!E1502)</f>
        <v>103.55</v>
      </c>
      <c r="U1502" s="12">
        <f>IF(Data_Extraction!F1502="",Data_Extraction!$J1502*(U$1),Data_Extraction!F1502)</f>
        <v>106.82</v>
      </c>
      <c r="V1502" s="12">
        <f>IF(Data_Extraction!G1502="",Data_Extraction!$J1502*(V$1),Data_Extraction!G1502)</f>
        <v>99.19</v>
      </c>
      <c r="W1502" s="12">
        <f>IF(Data_Extraction!H1502="",Data_Extraction!$J1502*(W$1),Data_Extraction!H1502)</f>
        <v>116.63000000000001</v>
      </c>
      <c r="X1502" s="12">
        <f>IF(Data_Extraction!I1502="",Data_Extraction!$J1502*(X$1),Data_Extraction!I1502)</f>
        <v>105.73</v>
      </c>
      <c r="Y1502" s="13">
        <f t="shared" si="138"/>
        <v>106.82000000000001</v>
      </c>
      <c r="Z1502" s="17" t="str">
        <f t="shared" si="142"/>
        <v>Evening</v>
      </c>
      <c r="AA1502" s="14" t="str">
        <f>VLOOKUP($N1502,'HeartRate-2022-03-21-1647950188'!$C:$G,2,0)</f>
        <v>Break</v>
      </c>
      <c r="AB1502" s="14" t="str">
        <f>VLOOKUP($N1502,'HeartRate-2022-03-21-1647950188'!$C:$G,3,0)</f>
        <v>Off Campus</v>
      </c>
      <c r="AC1502" s="14" t="str">
        <f>VLOOKUP($N1502,'HeartRate-2022-03-21-1647950188'!$C:$G,4,0)</f>
        <v>Sitting</v>
      </c>
      <c r="AD1502" s="14" t="str">
        <f>VLOOKUP($N1502,'HeartRate-2022-03-21-1647950188'!$C:$G,5,0)</f>
        <v>Technical Contexts</v>
      </c>
      <c r="AE1502">
        <f t="shared" si="143"/>
        <v>0</v>
      </c>
      <c r="AF1502" s="18">
        <v>44635</v>
      </c>
      <c r="AG1502" s="19">
        <v>0.59791666666666665</v>
      </c>
    </row>
    <row r="1503" spans="1:33" x14ac:dyDescent="0.3">
      <c r="A1503" s="5">
        <v>44635.598599537036</v>
      </c>
      <c r="B1503" t="str">
        <f>IFERROR(AVERAGEIFS('HeartRate-2022-03-21-1647950188'!$B:$B,'HeartRate-2022-03-21-1647950188'!$A:$A,Data_Extraction!B$2,'HeartRate-2022-03-21-1647950188'!$C:$C,Data_Extraction!$A1503),"")</f>
        <v/>
      </c>
      <c r="C1503" t="str">
        <f>IFERROR(AVERAGEIFS('HeartRate-2022-03-21-1647950188'!$B:$B,'HeartRate-2022-03-21-1647950188'!$A:$A,Data_Extraction!C$2,'HeartRate-2022-03-21-1647950188'!$C:$C,Data_Extraction!$A1503),"")</f>
        <v/>
      </c>
      <c r="D1503" t="str">
        <f>IFERROR(AVERAGEIFS('HeartRate-2022-03-21-1647950188'!$B:$B,'HeartRate-2022-03-21-1647950188'!$A:$A,Data_Extraction!D$2,'HeartRate-2022-03-21-1647950188'!$C:$C,Data_Extraction!$A1503),"")</f>
        <v/>
      </c>
      <c r="E1503" t="str">
        <f>IFERROR(AVERAGEIFS('HeartRate-2022-03-21-1647950188'!$B:$B,'HeartRate-2022-03-21-1647950188'!$A:$A,Data_Extraction!E$2,'HeartRate-2022-03-21-1647950188'!$C:$C,Data_Extraction!$A1503),"")</f>
        <v/>
      </c>
      <c r="F1503" t="str">
        <f>IFERROR(AVERAGEIFS('HeartRate-2022-03-21-1647950188'!$B:$B,'HeartRate-2022-03-21-1647950188'!$A:$A,Data_Extraction!F$2,'HeartRate-2022-03-21-1647950188'!$C:$C,Data_Extraction!$A1503),"")</f>
        <v/>
      </c>
      <c r="G1503">
        <f>IFERROR(AVERAGEIFS('HeartRate-2022-03-21-1647950188'!$B:$B,'HeartRate-2022-03-21-1647950188'!$A:$A,Data_Extraction!G$2,'HeartRate-2022-03-21-1647950188'!$C:$C,Data_Extraction!$A1503),"")</f>
        <v>105</v>
      </c>
      <c r="H1503">
        <f>IFERROR(AVERAGEIFS('HeartRate-2022-03-21-1647950188'!$B:$B,'HeartRate-2022-03-21-1647950188'!$A:$A,Data_Extraction!H$2,'HeartRate-2022-03-21-1647950188'!$C:$C,Data_Extraction!$A1503),"")</f>
        <v>107</v>
      </c>
      <c r="I1503">
        <f>IFERROR(AVERAGEIFS('HeartRate-2022-03-21-1647950188'!$B:$B,'HeartRate-2022-03-21-1647950188'!$A:$A,Data_Extraction!I$2,'HeartRate-2022-03-21-1647950188'!$C:$C,Data_Extraction!$A1503),"")</f>
        <v>68</v>
      </c>
      <c r="J1503" s="8">
        <f t="shared" si="139"/>
        <v>93.333333333333329</v>
      </c>
      <c r="N1503" s="11">
        <f>Data_Extraction!A1503</f>
        <v>44635.598599537036</v>
      </c>
      <c r="O1503" s="15">
        <f t="shared" si="140"/>
        <v>44635</v>
      </c>
      <c r="P1503" s="16">
        <f t="shared" si="141"/>
        <v>0.59859953703703705</v>
      </c>
      <c r="Q1503" s="12">
        <f>IF(Data_Extraction!B1503="",Data_Extraction!$J1503*(Q$1),Data_Extraction!B1503)</f>
        <v>84</v>
      </c>
      <c r="R1503" s="12">
        <f>IF(Data_Extraction!C1503="",Data_Extraction!$J1503*(R$1),Data_Extraction!C1503)</f>
        <v>85.86666666666666</v>
      </c>
      <c r="S1503" s="12">
        <f>IF(Data_Extraction!D1503="",Data_Extraction!$J1503*(S$1),Data_Extraction!D1503)</f>
        <v>97.066666666666663</v>
      </c>
      <c r="T1503" s="12">
        <f>IF(Data_Extraction!E1503="",Data_Extraction!$J1503*(T$1),Data_Extraction!E1503)</f>
        <v>88.666666666666657</v>
      </c>
      <c r="U1503" s="12">
        <f>IF(Data_Extraction!F1503="",Data_Extraction!$J1503*(U$1),Data_Extraction!F1503)</f>
        <v>91.466666666666654</v>
      </c>
      <c r="V1503" s="12">
        <f>IF(Data_Extraction!G1503="",Data_Extraction!$J1503*(V$1),Data_Extraction!G1503)</f>
        <v>105</v>
      </c>
      <c r="W1503" s="12">
        <f>IF(Data_Extraction!H1503="",Data_Extraction!$J1503*(W$1),Data_Extraction!H1503)</f>
        <v>107</v>
      </c>
      <c r="X1503" s="12">
        <f>IF(Data_Extraction!I1503="",Data_Extraction!$J1503*(X$1),Data_Extraction!I1503)</f>
        <v>68</v>
      </c>
      <c r="Y1503" s="13">
        <f t="shared" si="138"/>
        <v>90.883333333333326</v>
      </c>
      <c r="Z1503" s="17" t="str">
        <f t="shared" si="142"/>
        <v>Evening</v>
      </c>
      <c r="AA1503" s="14" t="str">
        <f>VLOOKUP($N1503,'HeartRate-2022-03-21-1647950188'!$C:$G,2,0)</f>
        <v>Break</v>
      </c>
      <c r="AB1503" s="14" t="str">
        <f>VLOOKUP($N1503,'HeartRate-2022-03-21-1647950188'!$C:$G,3,0)</f>
        <v>Off Campus</v>
      </c>
      <c r="AC1503" s="14" t="str">
        <f>VLOOKUP($N1503,'HeartRate-2022-03-21-1647950188'!$C:$G,4,0)</f>
        <v>Sitting</v>
      </c>
      <c r="AD1503" s="14" t="str">
        <f>VLOOKUP($N1503,'HeartRate-2022-03-21-1647950188'!$C:$G,5,0)</f>
        <v>Technical Contexts</v>
      </c>
      <c r="AE1503">
        <f t="shared" si="143"/>
        <v>0</v>
      </c>
      <c r="AF1503" s="18">
        <v>44635</v>
      </c>
      <c r="AG1503" s="19">
        <v>0.59859953703703705</v>
      </c>
    </row>
    <row r="1504" spans="1:33" x14ac:dyDescent="0.3">
      <c r="A1504" s="5">
        <v>44635.599293981482</v>
      </c>
      <c r="B1504" t="str">
        <f>IFERROR(AVERAGEIFS('HeartRate-2022-03-21-1647950188'!$B:$B,'HeartRate-2022-03-21-1647950188'!$A:$A,Data_Extraction!B$2,'HeartRate-2022-03-21-1647950188'!$C:$C,Data_Extraction!$A1504),"")</f>
        <v/>
      </c>
      <c r="C1504" t="str">
        <f>IFERROR(AVERAGEIFS('HeartRate-2022-03-21-1647950188'!$B:$B,'HeartRate-2022-03-21-1647950188'!$A:$A,Data_Extraction!C$2,'HeartRate-2022-03-21-1647950188'!$C:$C,Data_Extraction!$A1504),"")</f>
        <v/>
      </c>
      <c r="D1504" t="str">
        <f>IFERROR(AVERAGEIFS('HeartRate-2022-03-21-1647950188'!$B:$B,'HeartRate-2022-03-21-1647950188'!$A:$A,Data_Extraction!D$2,'HeartRate-2022-03-21-1647950188'!$C:$C,Data_Extraction!$A1504),"")</f>
        <v/>
      </c>
      <c r="E1504" t="str">
        <f>IFERROR(AVERAGEIFS('HeartRate-2022-03-21-1647950188'!$B:$B,'HeartRate-2022-03-21-1647950188'!$A:$A,Data_Extraction!E$2,'HeartRate-2022-03-21-1647950188'!$C:$C,Data_Extraction!$A1504),"")</f>
        <v/>
      </c>
      <c r="F1504" t="str">
        <f>IFERROR(AVERAGEIFS('HeartRate-2022-03-21-1647950188'!$B:$B,'HeartRate-2022-03-21-1647950188'!$A:$A,Data_Extraction!F$2,'HeartRate-2022-03-21-1647950188'!$C:$C,Data_Extraction!$A1504),"")</f>
        <v/>
      </c>
      <c r="G1504">
        <f>IFERROR(AVERAGEIFS('HeartRate-2022-03-21-1647950188'!$B:$B,'HeartRate-2022-03-21-1647950188'!$A:$A,Data_Extraction!G$2,'HeartRate-2022-03-21-1647950188'!$C:$C,Data_Extraction!$A1504),"")</f>
        <v>101</v>
      </c>
      <c r="H1504">
        <f>IFERROR(AVERAGEIFS('HeartRate-2022-03-21-1647950188'!$B:$B,'HeartRate-2022-03-21-1647950188'!$A:$A,Data_Extraction!H$2,'HeartRate-2022-03-21-1647950188'!$C:$C,Data_Extraction!$A1504),"")</f>
        <v>109</v>
      </c>
      <c r="I1504">
        <f>IFERROR(AVERAGEIFS('HeartRate-2022-03-21-1647950188'!$B:$B,'HeartRate-2022-03-21-1647950188'!$A:$A,Data_Extraction!I$2,'HeartRate-2022-03-21-1647950188'!$C:$C,Data_Extraction!$A1504),"")</f>
        <v>72</v>
      </c>
      <c r="J1504" s="8">
        <f t="shared" si="139"/>
        <v>94</v>
      </c>
      <c r="N1504" s="11">
        <f>Data_Extraction!A1504</f>
        <v>44635.599293981482</v>
      </c>
      <c r="O1504" s="15">
        <f t="shared" si="140"/>
        <v>44635</v>
      </c>
      <c r="P1504" s="16">
        <f t="shared" si="141"/>
        <v>0.5992939814814815</v>
      </c>
      <c r="Q1504" s="12">
        <f>IF(Data_Extraction!B1504="",Data_Extraction!$J1504*(Q$1),Data_Extraction!B1504)</f>
        <v>84.600000000000009</v>
      </c>
      <c r="R1504" s="12">
        <f>IF(Data_Extraction!C1504="",Data_Extraction!$J1504*(R$1),Data_Extraction!C1504)</f>
        <v>86.48</v>
      </c>
      <c r="S1504" s="12">
        <f>IF(Data_Extraction!D1504="",Data_Extraction!$J1504*(S$1),Data_Extraction!D1504)</f>
        <v>97.76</v>
      </c>
      <c r="T1504" s="12">
        <f>IF(Data_Extraction!E1504="",Data_Extraction!$J1504*(T$1),Data_Extraction!E1504)</f>
        <v>89.3</v>
      </c>
      <c r="U1504" s="12">
        <f>IF(Data_Extraction!F1504="",Data_Extraction!$J1504*(U$1),Data_Extraction!F1504)</f>
        <v>92.12</v>
      </c>
      <c r="V1504" s="12">
        <f>IF(Data_Extraction!G1504="",Data_Extraction!$J1504*(V$1),Data_Extraction!G1504)</f>
        <v>101</v>
      </c>
      <c r="W1504" s="12">
        <f>IF(Data_Extraction!H1504="",Data_Extraction!$J1504*(W$1),Data_Extraction!H1504)</f>
        <v>109</v>
      </c>
      <c r="X1504" s="12">
        <f>IF(Data_Extraction!I1504="",Data_Extraction!$J1504*(X$1),Data_Extraction!I1504)</f>
        <v>72</v>
      </c>
      <c r="Y1504" s="13">
        <f t="shared" si="138"/>
        <v>91.532499999999999</v>
      </c>
      <c r="Z1504" s="17" t="str">
        <f t="shared" si="142"/>
        <v>Evening</v>
      </c>
      <c r="AA1504" s="14" t="str">
        <f>VLOOKUP($N1504,'HeartRate-2022-03-21-1647950188'!$C:$G,2,0)</f>
        <v>Break</v>
      </c>
      <c r="AB1504" s="14" t="str">
        <f>VLOOKUP($N1504,'HeartRate-2022-03-21-1647950188'!$C:$G,3,0)</f>
        <v>Off Campus</v>
      </c>
      <c r="AC1504" s="14" t="str">
        <f>VLOOKUP($N1504,'HeartRate-2022-03-21-1647950188'!$C:$G,4,0)</f>
        <v>Sitting</v>
      </c>
      <c r="AD1504" s="14" t="str">
        <f>VLOOKUP($N1504,'HeartRate-2022-03-21-1647950188'!$C:$G,5,0)</f>
        <v>Technical Contexts</v>
      </c>
      <c r="AE1504">
        <f t="shared" si="143"/>
        <v>0</v>
      </c>
      <c r="AF1504" s="18">
        <v>44635</v>
      </c>
      <c r="AG1504" s="19">
        <v>0.5992939814814815</v>
      </c>
    </row>
    <row r="1505" spans="1:33" x14ac:dyDescent="0.3">
      <c r="A1505" s="5">
        <v>44635.59951388889</v>
      </c>
      <c r="B1505" t="str">
        <f>IFERROR(AVERAGEIFS('HeartRate-2022-03-21-1647950188'!$B:$B,'HeartRate-2022-03-21-1647950188'!$A:$A,Data_Extraction!B$2,'HeartRate-2022-03-21-1647950188'!$C:$C,Data_Extraction!$A1505),"")</f>
        <v/>
      </c>
      <c r="C1505" t="str">
        <f>IFERROR(AVERAGEIFS('HeartRate-2022-03-21-1647950188'!$B:$B,'HeartRate-2022-03-21-1647950188'!$A:$A,Data_Extraction!C$2,'HeartRate-2022-03-21-1647950188'!$C:$C,Data_Extraction!$A1505),"")</f>
        <v/>
      </c>
      <c r="D1505" t="str">
        <f>IFERROR(AVERAGEIFS('HeartRate-2022-03-21-1647950188'!$B:$B,'HeartRate-2022-03-21-1647950188'!$A:$A,Data_Extraction!D$2,'HeartRate-2022-03-21-1647950188'!$C:$C,Data_Extraction!$A1505),"")</f>
        <v/>
      </c>
      <c r="E1505" t="str">
        <f>IFERROR(AVERAGEIFS('HeartRate-2022-03-21-1647950188'!$B:$B,'HeartRate-2022-03-21-1647950188'!$A:$A,Data_Extraction!E$2,'HeartRate-2022-03-21-1647950188'!$C:$C,Data_Extraction!$A1505),"")</f>
        <v/>
      </c>
      <c r="F1505" t="str">
        <f>IFERROR(AVERAGEIFS('HeartRate-2022-03-21-1647950188'!$B:$B,'HeartRate-2022-03-21-1647950188'!$A:$A,Data_Extraction!F$2,'HeartRate-2022-03-21-1647950188'!$C:$C,Data_Extraction!$A1505),"")</f>
        <v/>
      </c>
      <c r="G1505">
        <f>IFERROR(AVERAGEIFS('HeartRate-2022-03-21-1647950188'!$B:$B,'HeartRate-2022-03-21-1647950188'!$A:$A,Data_Extraction!G$2,'HeartRate-2022-03-21-1647950188'!$C:$C,Data_Extraction!$A1505),"")</f>
        <v>104</v>
      </c>
      <c r="H1505" t="str">
        <f>IFERROR(AVERAGEIFS('HeartRate-2022-03-21-1647950188'!$B:$B,'HeartRate-2022-03-21-1647950188'!$A:$A,Data_Extraction!H$2,'HeartRate-2022-03-21-1647950188'!$C:$C,Data_Extraction!$A1505),"")</f>
        <v/>
      </c>
      <c r="I1505" t="str">
        <f>IFERROR(AVERAGEIFS('HeartRate-2022-03-21-1647950188'!$B:$B,'HeartRate-2022-03-21-1647950188'!$A:$A,Data_Extraction!I$2,'HeartRate-2022-03-21-1647950188'!$C:$C,Data_Extraction!$A1505),"")</f>
        <v/>
      </c>
      <c r="J1505" s="8">
        <f t="shared" si="139"/>
        <v>104</v>
      </c>
      <c r="N1505" s="11">
        <f>Data_Extraction!A1505</f>
        <v>44635.59951388889</v>
      </c>
      <c r="O1505" s="15">
        <f t="shared" si="140"/>
        <v>44635</v>
      </c>
      <c r="P1505" s="16">
        <f t="shared" si="141"/>
        <v>0.5995138888888889</v>
      </c>
      <c r="Q1505" s="12">
        <f>IF(Data_Extraction!B1505="",Data_Extraction!$J1505*(Q$1),Data_Extraction!B1505)</f>
        <v>93.600000000000009</v>
      </c>
      <c r="R1505" s="12">
        <f>IF(Data_Extraction!C1505="",Data_Extraction!$J1505*(R$1),Data_Extraction!C1505)</f>
        <v>95.68</v>
      </c>
      <c r="S1505" s="12">
        <f>IF(Data_Extraction!D1505="",Data_Extraction!$J1505*(S$1),Data_Extraction!D1505)</f>
        <v>108.16</v>
      </c>
      <c r="T1505" s="12">
        <f>IF(Data_Extraction!E1505="",Data_Extraction!$J1505*(T$1),Data_Extraction!E1505)</f>
        <v>98.8</v>
      </c>
      <c r="U1505" s="12">
        <f>IF(Data_Extraction!F1505="",Data_Extraction!$J1505*(U$1),Data_Extraction!F1505)</f>
        <v>101.92</v>
      </c>
      <c r="V1505" s="12">
        <f>IF(Data_Extraction!G1505="",Data_Extraction!$J1505*(V$1),Data_Extraction!G1505)</f>
        <v>104</v>
      </c>
      <c r="W1505" s="12">
        <f>IF(Data_Extraction!H1505="",Data_Extraction!$J1505*(W$1),Data_Extraction!H1505)</f>
        <v>111.28</v>
      </c>
      <c r="X1505" s="12">
        <f>IF(Data_Extraction!I1505="",Data_Extraction!$J1505*(X$1),Data_Extraction!I1505)</f>
        <v>100.88</v>
      </c>
      <c r="Y1505" s="13">
        <f t="shared" si="138"/>
        <v>101.79</v>
      </c>
      <c r="Z1505" s="17" t="str">
        <f t="shared" si="142"/>
        <v>Evening</v>
      </c>
      <c r="AA1505" s="14" t="str">
        <f>VLOOKUP($N1505,'HeartRate-2022-03-21-1647950188'!$C:$G,2,0)</f>
        <v>Break</v>
      </c>
      <c r="AB1505" s="14" t="str">
        <f>VLOOKUP($N1505,'HeartRate-2022-03-21-1647950188'!$C:$G,3,0)</f>
        <v>Off Campus</v>
      </c>
      <c r="AC1505" s="14" t="str">
        <f>VLOOKUP($N1505,'HeartRate-2022-03-21-1647950188'!$C:$G,4,0)</f>
        <v>Sitting</v>
      </c>
      <c r="AD1505" s="14" t="str">
        <f>VLOOKUP($N1505,'HeartRate-2022-03-21-1647950188'!$C:$G,5,0)</f>
        <v>Technical Contexts</v>
      </c>
      <c r="AE1505">
        <f t="shared" si="143"/>
        <v>0</v>
      </c>
      <c r="AF1505" s="18">
        <v>44635</v>
      </c>
      <c r="AG1505" s="19">
        <v>0.5995138888888889</v>
      </c>
    </row>
    <row r="1506" spans="1:33" x14ac:dyDescent="0.3">
      <c r="A1506" s="5">
        <v>44635.599988425929</v>
      </c>
      <c r="B1506" t="str">
        <f>IFERROR(AVERAGEIFS('HeartRate-2022-03-21-1647950188'!$B:$B,'HeartRate-2022-03-21-1647950188'!$A:$A,Data_Extraction!B$2,'HeartRate-2022-03-21-1647950188'!$C:$C,Data_Extraction!$A1506),"")</f>
        <v/>
      </c>
      <c r="C1506" t="str">
        <f>IFERROR(AVERAGEIFS('HeartRate-2022-03-21-1647950188'!$B:$B,'HeartRate-2022-03-21-1647950188'!$A:$A,Data_Extraction!C$2,'HeartRate-2022-03-21-1647950188'!$C:$C,Data_Extraction!$A1506),"")</f>
        <v/>
      </c>
      <c r="D1506" t="str">
        <f>IFERROR(AVERAGEIFS('HeartRate-2022-03-21-1647950188'!$B:$B,'HeartRate-2022-03-21-1647950188'!$A:$A,Data_Extraction!D$2,'HeartRate-2022-03-21-1647950188'!$C:$C,Data_Extraction!$A1506),"")</f>
        <v/>
      </c>
      <c r="E1506" t="str">
        <f>IFERROR(AVERAGEIFS('HeartRate-2022-03-21-1647950188'!$B:$B,'HeartRate-2022-03-21-1647950188'!$A:$A,Data_Extraction!E$2,'HeartRate-2022-03-21-1647950188'!$C:$C,Data_Extraction!$A1506),"")</f>
        <v/>
      </c>
      <c r="F1506" t="str">
        <f>IFERROR(AVERAGEIFS('HeartRate-2022-03-21-1647950188'!$B:$B,'HeartRate-2022-03-21-1647950188'!$A:$A,Data_Extraction!F$2,'HeartRate-2022-03-21-1647950188'!$C:$C,Data_Extraction!$A1506),"")</f>
        <v/>
      </c>
      <c r="G1506">
        <f>IFERROR(AVERAGEIFS('HeartRate-2022-03-21-1647950188'!$B:$B,'HeartRate-2022-03-21-1647950188'!$A:$A,Data_Extraction!G$2,'HeartRate-2022-03-21-1647950188'!$C:$C,Data_Extraction!$A1506),"")</f>
        <v>110</v>
      </c>
      <c r="H1506">
        <f>IFERROR(AVERAGEIFS('HeartRate-2022-03-21-1647950188'!$B:$B,'HeartRate-2022-03-21-1647950188'!$A:$A,Data_Extraction!H$2,'HeartRate-2022-03-21-1647950188'!$C:$C,Data_Extraction!$A1506),"")</f>
        <v>107</v>
      </c>
      <c r="I1506">
        <f>IFERROR(AVERAGEIFS('HeartRate-2022-03-21-1647950188'!$B:$B,'HeartRate-2022-03-21-1647950188'!$A:$A,Data_Extraction!I$2,'HeartRate-2022-03-21-1647950188'!$C:$C,Data_Extraction!$A1506),"")</f>
        <v>79</v>
      </c>
      <c r="J1506" s="8">
        <f t="shared" si="139"/>
        <v>98.666666666666671</v>
      </c>
      <c r="N1506" s="11">
        <f>Data_Extraction!A1506</f>
        <v>44635.599988425929</v>
      </c>
      <c r="O1506" s="15">
        <f t="shared" si="140"/>
        <v>44635</v>
      </c>
      <c r="P1506" s="16">
        <f t="shared" si="141"/>
        <v>0.59998842592592594</v>
      </c>
      <c r="Q1506" s="12">
        <f>IF(Data_Extraction!B1506="",Data_Extraction!$J1506*(Q$1),Data_Extraction!B1506)</f>
        <v>88.800000000000011</v>
      </c>
      <c r="R1506" s="12">
        <f>IF(Data_Extraction!C1506="",Data_Extraction!$J1506*(R$1),Data_Extraction!C1506)</f>
        <v>90.773333333333341</v>
      </c>
      <c r="S1506" s="12">
        <f>IF(Data_Extraction!D1506="",Data_Extraction!$J1506*(S$1),Data_Extraction!D1506)</f>
        <v>102.61333333333334</v>
      </c>
      <c r="T1506" s="12">
        <f>IF(Data_Extraction!E1506="",Data_Extraction!$J1506*(T$1),Data_Extraction!E1506)</f>
        <v>93.733333333333334</v>
      </c>
      <c r="U1506" s="12">
        <f>IF(Data_Extraction!F1506="",Data_Extraction!$J1506*(U$1),Data_Extraction!F1506)</f>
        <v>96.693333333333342</v>
      </c>
      <c r="V1506" s="12">
        <f>IF(Data_Extraction!G1506="",Data_Extraction!$J1506*(V$1),Data_Extraction!G1506)</f>
        <v>110</v>
      </c>
      <c r="W1506" s="12">
        <f>IF(Data_Extraction!H1506="",Data_Extraction!$J1506*(W$1),Data_Extraction!H1506)</f>
        <v>107</v>
      </c>
      <c r="X1506" s="12">
        <f>IF(Data_Extraction!I1506="",Data_Extraction!$J1506*(X$1),Data_Extraction!I1506)</f>
        <v>79</v>
      </c>
      <c r="Y1506" s="13">
        <f t="shared" si="138"/>
        <v>96.076666666666682</v>
      </c>
      <c r="Z1506" s="17" t="str">
        <f t="shared" si="142"/>
        <v>Evening</v>
      </c>
      <c r="AA1506" s="14" t="str">
        <f>VLOOKUP($N1506,'HeartRate-2022-03-21-1647950188'!$C:$G,2,0)</f>
        <v>Break</v>
      </c>
      <c r="AB1506" s="14" t="str">
        <f>VLOOKUP($N1506,'HeartRate-2022-03-21-1647950188'!$C:$G,3,0)</f>
        <v>Off Campus</v>
      </c>
      <c r="AC1506" s="14" t="str">
        <f>VLOOKUP($N1506,'HeartRate-2022-03-21-1647950188'!$C:$G,4,0)</f>
        <v>Sitting</v>
      </c>
      <c r="AD1506" s="14" t="str">
        <f>VLOOKUP($N1506,'HeartRate-2022-03-21-1647950188'!$C:$G,5,0)</f>
        <v>Technical Contexts</v>
      </c>
      <c r="AE1506">
        <f t="shared" si="143"/>
        <v>0</v>
      </c>
      <c r="AF1506" s="18">
        <v>44635</v>
      </c>
      <c r="AG1506" s="19">
        <v>0.59998842592592594</v>
      </c>
    </row>
    <row r="1507" spans="1:33" x14ac:dyDescent="0.3">
      <c r="A1507" s="5">
        <v>44635.600057870368</v>
      </c>
      <c r="B1507" t="str">
        <f>IFERROR(AVERAGEIFS('HeartRate-2022-03-21-1647950188'!$B:$B,'HeartRate-2022-03-21-1647950188'!$A:$A,Data_Extraction!B$2,'HeartRate-2022-03-21-1647950188'!$C:$C,Data_Extraction!$A1507),"")</f>
        <v/>
      </c>
      <c r="C1507" t="str">
        <f>IFERROR(AVERAGEIFS('HeartRate-2022-03-21-1647950188'!$B:$B,'HeartRate-2022-03-21-1647950188'!$A:$A,Data_Extraction!C$2,'HeartRate-2022-03-21-1647950188'!$C:$C,Data_Extraction!$A1507),"")</f>
        <v/>
      </c>
      <c r="D1507" t="str">
        <f>IFERROR(AVERAGEIFS('HeartRate-2022-03-21-1647950188'!$B:$B,'HeartRate-2022-03-21-1647950188'!$A:$A,Data_Extraction!D$2,'HeartRate-2022-03-21-1647950188'!$C:$C,Data_Extraction!$A1507),"")</f>
        <v/>
      </c>
      <c r="E1507" t="str">
        <f>IFERROR(AVERAGEIFS('HeartRate-2022-03-21-1647950188'!$B:$B,'HeartRate-2022-03-21-1647950188'!$A:$A,Data_Extraction!E$2,'HeartRate-2022-03-21-1647950188'!$C:$C,Data_Extraction!$A1507),"")</f>
        <v/>
      </c>
      <c r="F1507" t="str">
        <f>IFERROR(AVERAGEIFS('HeartRate-2022-03-21-1647950188'!$B:$B,'HeartRate-2022-03-21-1647950188'!$A:$A,Data_Extraction!F$2,'HeartRate-2022-03-21-1647950188'!$C:$C,Data_Extraction!$A1507),"")</f>
        <v/>
      </c>
      <c r="G1507">
        <f>IFERROR(AVERAGEIFS('HeartRate-2022-03-21-1647950188'!$B:$B,'HeartRate-2022-03-21-1647950188'!$A:$A,Data_Extraction!G$2,'HeartRate-2022-03-21-1647950188'!$C:$C,Data_Extraction!$A1507),"")</f>
        <v>112</v>
      </c>
      <c r="H1507" t="str">
        <f>IFERROR(AVERAGEIFS('HeartRate-2022-03-21-1647950188'!$B:$B,'HeartRate-2022-03-21-1647950188'!$A:$A,Data_Extraction!H$2,'HeartRate-2022-03-21-1647950188'!$C:$C,Data_Extraction!$A1507),"")</f>
        <v/>
      </c>
      <c r="I1507" t="str">
        <f>IFERROR(AVERAGEIFS('HeartRate-2022-03-21-1647950188'!$B:$B,'HeartRate-2022-03-21-1647950188'!$A:$A,Data_Extraction!I$2,'HeartRate-2022-03-21-1647950188'!$C:$C,Data_Extraction!$A1507),"")</f>
        <v/>
      </c>
      <c r="J1507" s="8">
        <f t="shared" si="139"/>
        <v>112</v>
      </c>
      <c r="N1507" s="11">
        <f>Data_Extraction!A1507</f>
        <v>44635.600057870368</v>
      </c>
      <c r="O1507" s="15">
        <f t="shared" si="140"/>
        <v>44635</v>
      </c>
      <c r="P1507" s="16">
        <f t="shared" si="141"/>
        <v>0.60005787037037039</v>
      </c>
      <c r="Q1507" s="12">
        <f>IF(Data_Extraction!B1507="",Data_Extraction!$J1507*(Q$1),Data_Extraction!B1507)</f>
        <v>100.8</v>
      </c>
      <c r="R1507" s="12">
        <f>IF(Data_Extraction!C1507="",Data_Extraction!$J1507*(R$1),Data_Extraction!C1507)</f>
        <v>103.04</v>
      </c>
      <c r="S1507" s="12">
        <f>IF(Data_Extraction!D1507="",Data_Extraction!$J1507*(S$1),Data_Extraction!D1507)</f>
        <v>116.48</v>
      </c>
      <c r="T1507" s="12">
        <f>IF(Data_Extraction!E1507="",Data_Extraction!$J1507*(T$1),Data_Extraction!E1507)</f>
        <v>106.39999999999999</v>
      </c>
      <c r="U1507" s="12">
        <f>IF(Data_Extraction!F1507="",Data_Extraction!$J1507*(U$1),Data_Extraction!F1507)</f>
        <v>109.75999999999999</v>
      </c>
      <c r="V1507" s="12">
        <f>IF(Data_Extraction!G1507="",Data_Extraction!$J1507*(V$1),Data_Extraction!G1507)</f>
        <v>112</v>
      </c>
      <c r="W1507" s="12">
        <f>IF(Data_Extraction!H1507="",Data_Extraction!$J1507*(W$1),Data_Extraction!H1507)</f>
        <v>119.84</v>
      </c>
      <c r="X1507" s="12">
        <f>IF(Data_Extraction!I1507="",Data_Extraction!$J1507*(X$1),Data_Extraction!I1507)</f>
        <v>108.64</v>
      </c>
      <c r="Y1507" s="13">
        <f t="shared" si="138"/>
        <v>109.62</v>
      </c>
      <c r="Z1507" s="17" t="str">
        <f t="shared" si="142"/>
        <v>Evening</v>
      </c>
      <c r="AA1507" s="14" t="str">
        <f>VLOOKUP($N1507,'HeartRate-2022-03-21-1647950188'!$C:$G,2,0)</f>
        <v>Break</v>
      </c>
      <c r="AB1507" s="14" t="str">
        <f>VLOOKUP($N1507,'HeartRate-2022-03-21-1647950188'!$C:$G,3,0)</f>
        <v>Off Campus</v>
      </c>
      <c r="AC1507" s="14" t="str">
        <f>VLOOKUP($N1507,'HeartRate-2022-03-21-1647950188'!$C:$G,4,0)</f>
        <v>Sitting</v>
      </c>
      <c r="AD1507" s="14" t="str">
        <f>VLOOKUP($N1507,'HeartRate-2022-03-21-1647950188'!$C:$G,5,0)</f>
        <v>Technical Contexts</v>
      </c>
      <c r="AE1507">
        <f t="shared" si="143"/>
        <v>0</v>
      </c>
      <c r="AF1507" s="18">
        <v>44635</v>
      </c>
      <c r="AG1507" s="19">
        <v>0.60005787037037039</v>
      </c>
    </row>
    <row r="1508" spans="1:33" x14ac:dyDescent="0.3">
      <c r="A1508" s="5">
        <v>44635.600682870368</v>
      </c>
      <c r="B1508" t="str">
        <f>IFERROR(AVERAGEIFS('HeartRate-2022-03-21-1647950188'!$B:$B,'HeartRate-2022-03-21-1647950188'!$A:$A,Data_Extraction!B$2,'HeartRate-2022-03-21-1647950188'!$C:$C,Data_Extraction!$A1508),"")</f>
        <v/>
      </c>
      <c r="C1508" t="str">
        <f>IFERROR(AVERAGEIFS('HeartRate-2022-03-21-1647950188'!$B:$B,'HeartRate-2022-03-21-1647950188'!$A:$A,Data_Extraction!C$2,'HeartRate-2022-03-21-1647950188'!$C:$C,Data_Extraction!$A1508),"")</f>
        <v/>
      </c>
      <c r="D1508" t="str">
        <f>IFERROR(AVERAGEIFS('HeartRate-2022-03-21-1647950188'!$B:$B,'HeartRate-2022-03-21-1647950188'!$A:$A,Data_Extraction!D$2,'HeartRate-2022-03-21-1647950188'!$C:$C,Data_Extraction!$A1508),"")</f>
        <v/>
      </c>
      <c r="E1508" t="str">
        <f>IFERROR(AVERAGEIFS('HeartRate-2022-03-21-1647950188'!$B:$B,'HeartRate-2022-03-21-1647950188'!$A:$A,Data_Extraction!E$2,'HeartRate-2022-03-21-1647950188'!$C:$C,Data_Extraction!$A1508),"")</f>
        <v/>
      </c>
      <c r="F1508" t="str">
        <f>IFERROR(AVERAGEIFS('HeartRate-2022-03-21-1647950188'!$B:$B,'HeartRate-2022-03-21-1647950188'!$A:$A,Data_Extraction!F$2,'HeartRate-2022-03-21-1647950188'!$C:$C,Data_Extraction!$A1508),"")</f>
        <v/>
      </c>
      <c r="G1508">
        <f>IFERROR(AVERAGEIFS('HeartRate-2022-03-21-1647950188'!$B:$B,'HeartRate-2022-03-21-1647950188'!$A:$A,Data_Extraction!G$2,'HeartRate-2022-03-21-1647950188'!$C:$C,Data_Extraction!$A1508),"")</f>
        <v>111</v>
      </c>
      <c r="H1508">
        <f>IFERROR(AVERAGEIFS('HeartRate-2022-03-21-1647950188'!$B:$B,'HeartRate-2022-03-21-1647950188'!$A:$A,Data_Extraction!H$2,'HeartRate-2022-03-21-1647950188'!$C:$C,Data_Extraction!$A1508),"")</f>
        <v>108</v>
      </c>
      <c r="I1508" t="str">
        <f>IFERROR(AVERAGEIFS('HeartRate-2022-03-21-1647950188'!$B:$B,'HeartRate-2022-03-21-1647950188'!$A:$A,Data_Extraction!I$2,'HeartRate-2022-03-21-1647950188'!$C:$C,Data_Extraction!$A1508),"")</f>
        <v/>
      </c>
      <c r="J1508" s="8">
        <f t="shared" si="139"/>
        <v>109.5</v>
      </c>
      <c r="N1508" s="11">
        <f>Data_Extraction!A1508</f>
        <v>44635.600682870368</v>
      </c>
      <c r="O1508" s="15">
        <f t="shared" si="140"/>
        <v>44635</v>
      </c>
      <c r="P1508" s="16">
        <f t="shared" si="141"/>
        <v>0.60068287037037038</v>
      </c>
      <c r="Q1508" s="12">
        <f>IF(Data_Extraction!B1508="",Data_Extraction!$J1508*(Q$1),Data_Extraction!B1508)</f>
        <v>98.55</v>
      </c>
      <c r="R1508" s="12">
        <f>IF(Data_Extraction!C1508="",Data_Extraction!$J1508*(R$1),Data_Extraction!C1508)</f>
        <v>100.74000000000001</v>
      </c>
      <c r="S1508" s="12">
        <f>IF(Data_Extraction!D1508="",Data_Extraction!$J1508*(S$1),Data_Extraction!D1508)</f>
        <v>113.88000000000001</v>
      </c>
      <c r="T1508" s="12">
        <f>IF(Data_Extraction!E1508="",Data_Extraction!$J1508*(T$1),Data_Extraction!E1508)</f>
        <v>104.02499999999999</v>
      </c>
      <c r="U1508" s="12">
        <f>IF(Data_Extraction!F1508="",Data_Extraction!$J1508*(U$1),Data_Extraction!F1508)</f>
        <v>107.31</v>
      </c>
      <c r="V1508" s="12">
        <f>IF(Data_Extraction!G1508="",Data_Extraction!$J1508*(V$1),Data_Extraction!G1508)</f>
        <v>111</v>
      </c>
      <c r="W1508" s="12">
        <f>IF(Data_Extraction!H1508="",Data_Extraction!$J1508*(W$1),Data_Extraction!H1508)</f>
        <v>108</v>
      </c>
      <c r="X1508" s="12">
        <f>IF(Data_Extraction!I1508="",Data_Extraction!$J1508*(X$1),Data_Extraction!I1508)</f>
        <v>106.215</v>
      </c>
      <c r="Y1508" s="13">
        <f t="shared" si="138"/>
        <v>106.215</v>
      </c>
      <c r="Z1508" s="17" t="str">
        <f t="shared" si="142"/>
        <v>Evening</v>
      </c>
      <c r="AA1508" s="14" t="str">
        <f>VLOOKUP($N1508,'HeartRate-2022-03-21-1647950188'!$C:$G,2,0)</f>
        <v>Break</v>
      </c>
      <c r="AB1508" s="14" t="str">
        <f>VLOOKUP($N1508,'HeartRate-2022-03-21-1647950188'!$C:$G,3,0)</f>
        <v>Off Campus</v>
      </c>
      <c r="AC1508" s="14" t="str">
        <f>VLOOKUP($N1508,'HeartRate-2022-03-21-1647950188'!$C:$G,4,0)</f>
        <v>Sitting</v>
      </c>
      <c r="AD1508" s="14" t="str">
        <f>VLOOKUP($N1508,'HeartRate-2022-03-21-1647950188'!$C:$G,5,0)</f>
        <v>Technical Contexts</v>
      </c>
      <c r="AE1508">
        <f t="shared" si="143"/>
        <v>0</v>
      </c>
      <c r="AF1508" s="18">
        <v>44635</v>
      </c>
      <c r="AG1508" s="19">
        <v>0.60068287037037038</v>
      </c>
    </row>
    <row r="1509" spans="1:33" x14ac:dyDescent="0.3">
      <c r="A1509" s="5">
        <v>44635.601377314815</v>
      </c>
      <c r="B1509" t="str">
        <f>IFERROR(AVERAGEIFS('HeartRate-2022-03-21-1647950188'!$B:$B,'HeartRate-2022-03-21-1647950188'!$A:$A,Data_Extraction!B$2,'HeartRate-2022-03-21-1647950188'!$C:$C,Data_Extraction!$A1509),"")</f>
        <v/>
      </c>
      <c r="C1509" t="str">
        <f>IFERROR(AVERAGEIFS('HeartRate-2022-03-21-1647950188'!$B:$B,'HeartRate-2022-03-21-1647950188'!$A:$A,Data_Extraction!C$2,'HeartRate-2022-03-21-1647950188'!$C:$C,Data_Extraction!$A1509),"")</f>
        <v/>
      </c>
      <c r="D1509" t="str">
        <f>IFERROR(AVERAGEIFS('HeartRate-2022-03-21-1647950188'!$B:$B,'HeartRate-2022-03-21-1647950188'!$A:$A,Data_Extraction!D$2,'HeartRate-2022-03-21-1647950188'!$C:$C,Data_Extraction!$A1509),"")</f>
        <v/>
      </c>
      <c r="E1509" t="str">
        <f>IFERROR(AVERAGEIFS('HeartRate-2022-03-21-1647950188'!$B:$B,'HeartRate-2022-03-21-1647950188'!$A:$A,Data_Extraction!E$2,'HeartRate-2022-03-21-1647950188'!$C:$C,Data_Extraction!$A1509),"")</f>
        <v/>
      </c>
      <c r="F1509" t="str">
        <f>IFERROR(AVERAGEIFS('HeartRate-2022-03-21-1647950188'!$B:$B,'HeartRate-2022-03-21-1647950188'!$A:$A,Data_Extraction!F$2,'HeartRate-2022-03-21-1647950188'!$C:$C,Data_Extraction!$A1509),"")</f>
        <v/>
      </c>
      <c r="G1509">
        <f>IFERROR(AVERAGEIFS('HeartRate-2022-03-21-1647950188'!$B:$B,'HeartRate-2022-03-21-1647950188'!$A:$A,Data_Extraction!G$2,'HeartRate-2022-03-21-1647950188'!$C:$C,Data_Extraction!$A1509),"")</f>
        <v>92</v>
      </c>
      <c r="H1509">
        <f>IFERROR(AVERAGEIFS('HeartRate-2022-03-21-1647950188'!$B:$B,'HeartRate-2022-03-21-1647950188'!$A:$A,Data_Extraction!H$2,'HeartRate-2022-03-21-1647950188'!$C:$C,Data_Extraction!$A1509),"")</f>
        <v>108</v>
      </c>
      <c r="I1509">
        <f>IFERROR(AVERAGEIFS('HeartRate-2022-03-21-1647950188'!$B:$B,'HeartRate-2022-03-21-1647950188'!$A:$A,Data_Extraction!I$2,'HeartRate-2022-03-21-1647950188'!$C:$C,Data_Extraction!$A1509),"")</f>
        <v>113</v>
      </c>
      <c r="J1509" s="8">
        <f t="shared" si="139"/>
        <v>104.33333333333333</v>
      </c>
      <c r="N1509" s="11">
        <f>Data_Extraction!A1509</f>
        <v>44635.601377314815</v>
      </c>
      <c r="O1509" s="15">
        <f t="shared" si="140"/>
        <v>44635</v>
      </c>
      <c r="P1509" s="16">
        <f t="shared" si="141"/>
        <v>0.60137731481481482</v>
      </c>
      <c r="Q1509" s="12">
        <f>IF(Data_Extraction!B1509="",Data_Extraction!$J1509*(Q$1),Data_Extraction!B1509)</f>
        <v>93.899999999999991</v>
      </c>
      <c r="R1509" s="12">
        <f>IF(Data_Extraction!C1509="",Data_Extraction!$J1509*(R$1),Data_Extraction!C1509)</f>
        <v>95.986666666666665</v>
      </c>
      <c r="S1509" s="12">
        <f>IF(Data_Extraction!D1509="",Data_Extraction!$J1509*(S$1),Data_Extraction!D1509)</f>
        <v>108.50666666666666</v>
      </c>
      <c r="T1509" s="12">
        <f>IF(Data_Extraction!E1509="",Data_Extraction!$J1509*(T$1),Data_Extraction!E1509)</f>
        <v>99.11666666666666</v>
      </c>
      <c r="U1509" s="12">
        <f>IF(Data_Extraction!F1509="",Data_Extraction!$J1509*(U$1),Data_Extraction!F1509)</f>
        <v>102.24666666666666</v>
      </c>
      <c r="V1509" s="12">
        <f>IF(Data_Extraction!G1509="",Data_Extraction!$J1509*(V$1),Data_Extraction!G1509)</f>
        <v>92</v>
      </c>
      <c r="W1509" s="12">
        <f>IF(Data_Extraction!H1509="",Data_Extraction!$J1509*(W$1),Data_Extraction!H1509)</f>
        <v>108</v>
      </c>
      <c r="X1509" s="12">
        <f>IF(Data_Extraction!I1509="",Data_Extraction!$J1509*(X$1),Data_Extraction!I1509)</f>
        <v>113</v>
      </c>
      <c r="Y1509" s="13">
        <f t="shared" si="138"/>
        <v>101.59458333333333</v>
      </c>
      <c r="Z1509" s="17" t="str">
        <f t="shared" si="142"/>
        <v>Evening</v>
      </c>
      <c r="AA1509" s="14" t="str">
        <f>VLOOKUP($N1509,'HeartRate-2022-03-21-1647950188'!$C:$G,2,0)</f>
        <v>Break</v>
      </c>
      <c r="AB1509" s="14" t="str">
        <f>VLOOKUP($N1509,'HeartRate-2022-03-21-1647950188'!$C:$G,3,0)</f>
        <v>Off Campus</v>
      </c>
      <c r="AC1509" s="14" t="str">
        <f>VLOOKUP($N1509,'HeartRate-2022-03-21-1647950188'!$C:$G,4,0)</f>
        <v>Sitting</v>
      </c>
      <c r="AD1509" s="14" t="str">
        <f>VLOOKUP($N1509,'HeartRate-2022-03-21-1647950188'!$C:$G,5,0)</f>
        <v>Technical Contexts</v>
      </c>
      <c r="AE1509">
        <f t="shared" si="143"/>
        <v>0</v>
      </c>
      <c r="AF1509" s="18">
        <v>44635</v>
      </c>
      <c r="AG1509" s="19">
        <v>0.60137731481481482</v>
      </c>
    </row>
    <row r="1510" spans="1:33" x14ac:dyDescent="0.3">
      <c r="A1510" s="5">
        <v>44635.601388888892</v>
      </c>
      <c r="B1510">
        <f>IFERROR(AVERAGEIFS('HeartRate-2022-03-21-1647950188'!$B:$B,'HeartRate-2022-03-21-1647950188'!$A:$A,Data_Extraction!B$2,'HeartRate-2022-03-21-1647950188'!$C:$C,Data_Extraction!$A1510),"")</f>
        <v>99</v>
      </c>
      <c r="C1510" t="str">
        <f>IFERROR(AVERAGEIFS('HeartRate-2022-03-21-1647950188'!$B:$B,'HeartRate-2022-03-21-1647950188'!$A:$A,Data_Extraction!C$2,'HeartRate-2022-03-21-1647950188'!$C:$C,Data_Extraction!$A1510),"")</f>
        <v/>
      </c>
      <c r="D1510" t="str">
        <f>IFERROR(AVERAGEIFS('HeartRate-2022-03-21-1647950188'!$B:$B,'HeartRate-2022-03-21-1647950188'!$A:$A,Data_Extraction!D$2,'HeartRate-2022-03-21-1647950188'!$C:$C,Data_Extraction!$A1510),"")</f>
        <v/>
      </c>
      <c r="E1510" t="str">
        <f>IFERROR(AVERAGEIFS('HeartRate-2022-03-21-1647950188'!$B:$B,'HeartRate-2022-03-21-1647950188'!$A:$A,Data_Extraction!E$2,'HeartRate-2022-03-21-1647950188'!$C:$C,Data_Extraction!$A1510),"")</f>
        <v/>
      </c>
      <c r="F1510" t="str">
        <f>IFERROR(AVERAGEIFS('HeartRate-2022-03-21-1647950188'!$B:$B,'HeartRate-2022-03-21-1647950188'!$A:$A,Data_Extraction!F$2,'HeartRate-2022-03-21-1647950188'!$C:$C,Data_Extraction!$A1510),"")</f>
        <v/>
      </c>
      <c r="G1510" t="str">
        <f>IFERROR(AVERAGEIFS('HeartRate-2022-03-21-1647950188'!$B:$B,'HeartRate-2022-03-21-1647950188'!$A:$A,Data_Extraction!G$2,'HeartRate-2022-03-21-1647950188'!$C:$C,Data_Extraction!$A1510),"")</f>
        <v/>
      </c>
      <c r="H1510" t="str">
        <f>IFERROR(AVERAGEIFS('HeartRate-2022-03-21-1647950188'!$B:$B,'HeartRate-2022-03-21-1647950188'!$A:$A,Data_Extraction!H$2,'HeartRate-2022-03-21-1647950188'!$C:$C,Data_Extraction!$A1510),"")</f>
        <v/>
      </c>
      <c r="I1510" t="str">
        <f>IFERROR(AVERAGEIFS('HeartRate-2022-03-21-1647950188'!$B:$B,'HeartRate-2022-03-21-1647950188'!$A:$A,Data_Extraction!I$2,'HeartRate-2022-03-21-1647950188'!$C:$C,Data_Extraction!$A1510),"")</f>
        <v/>
      </c>
      <c r="J1510" s="8">
        <f t="shared" si="139"/>
        <v>99</v>
      </c>
      <c r="N1510" s="11">
        <f>Data_Extraction!A1510</f>
        <v>44635.601388888892</v>
      </c>
      <c r="O1510" s="15">
        <f t="shared" si="140"/>
        <v>44635</v>
      </c>
      <c r="P1510" s="16">
        <f t="shared" si="141"/>
        <v>0.60138888888888886</v>
      </c>
      <c r="Q1510" s="12">
        <f>IF(Data_Extraction!B1510="",Data_Extraction!$J1510*(Q$1),Data_Extraction!B1510)</f>
        <v>99</v>
      </c>
      <c r="R1510" s="12">
        <f>IF(Data_Extraction!C1510="",Data_Extraction!$J1510*(R$1),Data_Extraction!C1510)</f>
        <v>91.08</v>
      </c>
      <c r="S1510" s="12">
        <f>IF(Data_Extraction!D1510="",Data_Extraction!$J1510*(S$1),Data_Extraction!D1510)</f>
        <v>102.96000000000001</v>
      </c>
      <c r="T1510" s="12">
        <f>IF(Data_Extraction!E1510="",Data_Extraction!$J1510*(T$1),Data_Extraction!E1510)</f>
        <v>94.05</v>
      </c>
      <c r="U1510" s="12">
        <f>IF(Data_Extraction!F1510="",Data_Extraction!$J1510*(U$1),Data_Extraction!F1510)</f>
        <v>97.02</v>
      </c>
      <c r="V1510" s="12">
        <f>IF(Data_Extraction!G1510="",Data_Extraction!$J1510*(V$1),Data_Extraction!G1510)</f>
        <v>90.09</v>
      </c>
      <c r="W1510" s="12">
        <f>IF(Data_Extraction!H1510="",Data_Extraction!$J1510*(W$1),Data_Extraction!H1510)</f>
        <v>105.93</v>
      </c>
      <c r="X1510" s="12">
        <f>IF(Data_Extraction!I1510="",Data_Extraction!$J1510*(X$1),Data_Extraction!I1510)</f>
        <v>96.03</v>
      </c>
      <c r="Y1510" s="13">
        <f t="shared" si="138"/>
        <v>97.019999999999982</v>
      </c>
      <c r="Z1510" s="17" t="str">
        <f t="shared" si="142"/>
        <v>Evening</v>
      </c>
      <c r="AA1510" s="14" t="str">
        <f>VLOOKUP($N1510,'HeartRate-2022-03-21-1647950188'!$C:$G,2,0)</f>
        <v>Break</v>
      </c>
      <c r="AB1510" s="14" t="str">
        <f>VLOOKUP($N1510,'HeartRate-2022-03-21-1647950188'!$C:$G,3,0)</f>
        <v>Off Campus</v>
      </c>
      <c r="AC1510" s="14" t="str">
        <f>VLOOKUP($N1510,'HeartRate-2022-03-21-1647950188'!$C:$G,4,0)</f>
        <v>Sitting</v>
      </c>
      <c r="AD1510" s="14" t="str">
        <f>VLOOKUP($N1510,'HeartRate-2022-03-21-1647950188'!$C:$G,5,0)</f>
        <v>Technical Contexts</v>
      </c>
      <c r="AE1510">
        <f t="shared" si="143"/>
        <v>0</v>
      </c>
      <c r="AF1510" s="18">
        <v>44635</v>
      </c>
      <c r="AG1510" s="19">
        <v>0.60138888888888886</v>
      </c>
    </row>
    <row r="1511" spans="1:33" x14ac:dyDescent="0.3">
      <c r="A1511" s="5">
        <v>44635.602071759262</v>
      </c>
      <c r="B1511" t="str">
        <f>IFERROR(AVERAGEIFS('HeartRate-2022-03-21-1647950188'!$B:$B,'HeartRate-2022-03-21-1647950188'!$A:$A,Data_Extraction!B$2,'HeartRate-2022-03-21-1647950188'!$C:$C,Data_Extraction!$A1511),"")</f>
        <v/>
      </c>
      <c r="C1511" t="str">
        <f>IFERROR(AVERAGEIFS('HeartRate-2022-03-21-1647950188'!$B:$B,'HeartRate-2022-03-21-1647950188'!$A:$A,Data_Extraction!C$2,'HeartRate-2022-03-21-1647950188'!$C:$C,Data_Extraction!$A1511),"")</f>
        <v/>
      </c>
      <c r="D1511" t="str">
        <f>IFERROR(AVERAGEIFS('HeartRate-2022-03-21-1647950188'!$B:$B,'HeartRate-2022-03-21-1647950188'!$A:$A,Data_Extraction!D$2,'HeartRate-2022-03-21-1647950188'!$C:$C,Data_Extraction!$A1511),"")</f>
        <v/>
      </c>
      <c r="E1511" t="str">
        <f>IFERROR(AVERAGEIFS('HeartRate-2022-03-21-1647950188'!$B:$B,'HeartRate-2022-03-21-1647950188'!$A:$A,Data_Extraction!E$2,'HeartRate-2022-03-21-1647950188'!$C:$C,Data_Extraction!$A1511),"")</f>
        <v/>
      </c>
      <c r="F1511" t="str">
        <f>IFERROR(AVERAGEIFS('HeartRate-2022-03-21-1647950188'!$B:$B,'HeartRate-2022-03-21-1647950188'!$A:$A,Data_Extraction!F$2,'HeartRate-2022-03-21-1647950188'!$C:$C,Data_Extraction!$A1511),"")</f>
        <v/>
      </c>
      <c r="G1511">
        <f>IFERROR(AVERAGEIFS('HeartRate-2022-03-21-1647950188'!$B:$B,'HeartRate-2022-03-21-1647950188'!$A:$A,Data_Extraction!G$2,'HeartRate-2022-03-21-1647950188'!$C:$C,Data_Extraction!$A1511),"")</f>
        <v>60</v>
      </c>
      <c r="H1511">
        <f>IFERROR(AVERAGEIFS('HeartRate-2022-03-21-1647950188'!$B:$B,'HeartRate-2022-03-21-1647950188'!$A:$A,Data_Extraction!H$2,'HeartRate-2022-03-21-1647950188'!$C:$C,Data_Extraction!$A1511),"")</f>
        <v>104</v>
      </c>
      <c r="I1511">
        <f>IFERROR(AVERAGEIFS('HeartRate-2022-03-21-1647950188'!$B:$B,'HeartRate-2022-03-21-1647950188'!$A:$A,Data_Extraction!I$2,'HeartRate-2022-03-21-1647950188'!$C:$C,Data_Extraction!$A1511),"")</f>
        <v>133</v>
      </c>
      <c r="J1511" s="8">
        <f t="shared" si="139"/>
        <v>99</v>
      </c>
      <c r="N1511" s="11">
        <f>Data_Extraction!A1511</f>
        <v>44635.602071759262</v>
      </c>
      <c r="O1511" s="15">
        <f t="shared" si="140"/>
        <v>44635</v>
      </c>
      <c r="P1511" s="16">
        <f t="shared" si="141"/>
        <v>0.60207175925925926</v>
      </c>
      <c r="Q1511" s="12">
        <f>IF(Data_Extraction!B1511="",Data_Extraction!$J1511*(Q$1),Data_Extraction!B1511)</f>
        <v>89.100000000000009</v>
      </c>
      <c r="R1511" s="12">
        <f>IF(Data_Extraction!C1511="",Data_Extraction!$J1511*(R$1),Data_Extraction!C1511)</f>
        <v>91.08</v>
      </c>
      <c r="S1511" s="12">
        <f>IF(Data_Extraction!D1511="",Data_Extraction!$J1511*(S$1),Data_Extraction!D1511)</f>
        <v>102.96000000000001</v>
      </c>
      <c r="T1511" s="12">
        <f>IF(Data_Extraction!E1511="",Data_Extraction!$J1511*(T$1),Data_Extraction!E1511)</f>
        <v>94.05</v>
      </c>
      <c r="U1511" s="12">
        <f>IF(Data_Extraction!F1511="",Data_Extraction!$J1511*(U$1),Data_Extraction!F1511)</f>
        <v>97.02</v>
      </c>
      <c r="V1511" s="12">
        <f>IF(Data_Extraction!G1511="",Data_Extraction!$J1511*(V$1),Data_Extraction!G1511)</f>
        <v>60</v>
      </c>
      <c r="W1511" s="12">
        <f>IF(Data_Extraction!H1511="",Data_Extraction!$J1511*(W$1),Data_Extraction!H1511)</f>
        <v>104</v>
      </c>
      <c r="X1511" s="12">
        <f>IF(Data_Extraction!I1511="",Data_Extraction!$J1511*(X$1),Data_Extraction!I1511)</f>
        <v>133</v>
      </c>
      <c r="Y1511" s="13">
        <f t="shared" si="138"/>
        <v>96.401250000000005</v>
      </c>
      <c r="Z1511" s="17" t="str">
        <f t="shared" si="142"/>
        <v>Evening</v>
      </c>
      <c r="AA1511" s="14" t="str">
        <f>VLOOKUP($N1511,'HeartRate-2022-03-21-1647950188'!$C:$G,2,0)</f>
        <v>Break</v>
      </c>
      <c r="AB1511" s="14" t="str">
        <f>VLOOKUP($N1511,'HeartRate-2022-03-21-1647950188'!$C:$G,3,0)</f>
        <v>Off Campus</v>
      </c>
      <c r="AC1511" s="14" t="str">
        <f>VLOOKUP($N1511,'HeartRate-2022-03-21-1647950188'!$C:$G,4,0)</f>
        <v>Sitting</v>
      </c>
      <c r="AD1511" s="14" t="str">
        <f>VLOOKUP($N1511,'HeartRate-2022-03-21-1647950188'!$C:$G,5,0)</f>
        <v>Technical Contexts</v>
      </c>
      <c r="AE1511">
        <f t="shared" si="143"/>
        <v>0</v>
      </c>
      <c r="AF1511" s="18">
        <v>44635</v>
      </c>
      <c r="AG1511" s="19">
        <v>0.60207175925925926</v>
      </c>
    </row>
    <row r="1512" spans="1:33" x14ac:dyDescent="0.3">
      <c r="A1512" s="5">
        <v>44635.602766203701</v>
      </c>
      <c r="B1512" t="str">
        <f>IFERROR(AVERAGEIFS('HeartRate-2022-03-21-1647950188'!$B:$B,'HeartRate-2022-03-21-1647950188'!$A:$A,Data_Extraction!B$2,'HeartRate-2022-03-21-1647950188'!$C:$C,Data_Extraction!$A1512),"")</f>
        <v/>
      </c>
      <c r="C1512" t="str">
        <f>IFERROR(AVERAGEIFS('HeartRate-2022-03-21-1647950188'!$B:$B,'HeartRate-2022-03-21-1647950188'!$A:$A,Data_Extraction!C$2,'HeartRate-2022-03-21-1647950188'!$C:$C,Data_Extraction!$A1512),"")</f>
        <v/>
      </c>
      <c r="D1512" t="str">
        <f>IFERROR(AVERAGEIFS('HeartRate-2022-03-21-1647950188'!$B:$B,'HeartRate-2022-03-21-1647950188'!$A:$A,Data_Extraction!D$2,'HeartRate-2022-03-21-1647950188'!$C:$C,Data_Extraction!$A1512),"")</f>
        <v/>
      </c>
      <c r="E1512" t="str">
        <f>IFERROR(AVERAGEIFS('HeartRate-2022-03-21-1647950188'!$B:$B,'HeartRate-2022-03-21-1647950188'!$A:$A,Data_Extraction!E$2,'HeartRate-2022-03-21-1647950188'!$C:$C,Data_Extraction!$A1512),"")</f>
        <v/>
      </c>
      <c r="F1512" t="str">
        <f>IFERROR(AVERAGEIFS('HeartRate-2022-03-21-1647950188'!$B:$B,'HeartRate-2022-03-21-1647950188'!$A:$A,Data_Extraction!F$2,'HeartRate-2022-03-21-1647950188'!$C:$C,Data_Extraction!$A1512),"")</f>
        <v/>
      </c>
      <c r="G1512">
        <f>IFERROR(AVERAGEIFS('HeartRate-2022-03-21-1647950188'!$B:$B,'HeartRate-2022-03-21-1647950188'!$A:$A,Data_Extraction!G$2,'HeartRate-2022-03-21-1647950188'!$C:$C,Data_Extraction!$A1512),"")</f>
        <v>70</v>
      </c>
      <c r="H1512">
        <f>IFERROR(AVERAGEIFS('HeartRate-2022-03-21-1647950188'!$B:$B,'HeartRate-2022-03-21-1647950188'!$A:$A,Data_Extraction!H$2,'HeartRate-2022-03-21-1647950188'!$C:$C,Data_Extraction!$A1512),"")</f>
        <v>108</v>
      </c>
      <c r="I1512">
        <f>IFERROR(AVERAGEIFS('HeartRate-2022-03-21-1647950188'!$B:$B,'HeartRate-2022-03-21-1647950188'!$A:$A,Data_Extraction!I$2,'HeartRate-2022-03-21-1647950188'!$C:$C,Data_Extraction!$A1512),"")</f>
        <v>126</v>
      </c>
      <c r="J1512" s="8">
        <f t="shared" si="139"/>
        <v>101.33333333333333</v>
      </c>
      <c r="N1512" s="11">
        <f>Data_Extraction!A1512</f>
        <v>44635.602766203701</v>
      </c>
      <c r="O1512" s="15">
        <f t="shared" si="140"/>
        <v>44635</v>
      </c>
      <c r="P1512" s="16">
        <f t="shared" si="141"/>
        <v>0.60276620370370371</v>
      </c>
      <c r="Q1512" s="12">
        <f>IF(Data_Extraction!B1512="",Data_Extraction!$J1512*(Q$1),Data_Extraction!B1512)</f>
        <v>91.2</v>
      </c>
      <c r="R1512" s="12">
        <f>IF(Data_Extraction!C1512="",Data_Extraction!$J1512*(R$1),Data_Extraction!C1512)</f>
        <v>93.226666666666659</v>
      </c>
      <c r="S1512" s="12">
        <f>IF(Data_Extraction!D1512="",Data_Extraction!$J1512*(S$1),Data_Extraction!D1512)</f>
        <v>105.38666666666667</v>
      </c>
      <c r="T1512" s="12">
        <f>IF(Data_Extraction!E1512="",Data_Extraction!$J1512*(T$1),Data_Extraction!E1512)</f>
        <v>96.266666666666652</v>
      </c>
      <c r="U1512" s="12">
        <f>IF(Data_Extraction!F1512="",Data_Extraction!$J1512*(U$1),Data_Extraction!F1512)</f>
        <v>99.306666666666658</v>
      </c>
      <c r="V1512" s="12">
        <f>IF(Data_Extraction!G1512="",Data_Extraction!$J1512*(V$1),Data_Extraction!G1512)</f>
        <v>70</v>
      </c>
      <c r="W1512" s="12">
        <f>IF(Data_Extraction!H1512="",Data_Extraction!$J1512*(W$1),Data_Extraction!H1512)</f>
        <v>108</v>
      </c>
      <c r="X1512" s="12">
        <f>IF(Data_Extraction!I1512="",Data_Extraction!$J1512*(X$1),Data_Extraction!I1512)</f>
        <v>126</v>
      </c>
      <c r="Y1512" s="13">
        <f t="shared" si="138"/>
        <v>98.673333333333332</v>
      </c>
      <c r="Z1512" s="17" t="str">
        <f t="shared" si="142"/>
        <v>Evening</v>
      </c>
      <c r="AA1512" s="14" t="str">
        <f>VLOOKUP($N1512,'HeartRate-2022-03-21-1647950188'!$C:$G,2,0)</f>
        <v>Break</v>
      </c>
      <c r="AB1512" s="14" t="str">
        <f>VLOOKUP($N1512,'HeartRate-2022-03-21-1647950188'!$C:$G,3,0)</f>
        <v>Off Campus</v>
      </c>
      <c r="AC1512" s="14" t="str">
        <f>VLOOKUP($N1512,'HeartRate-2022-03-21-1647950188'!$C:$G,4,0)</f>
        <v>Sitting</v>
      </c>
      <c r="AD1512" s="14" t="str">
        <f>VLOOKUP($N1512,'HeartRate-2022-03-21-1647950188'!$C:$G,5,0)</f>
        <v>Technical Contexts</v>
      </c>
      <c r="AE1512">
        <f t="shared" si="143"/>
        <v>0</v>
      </c>
      <c r="AF1512" s="18">
        <v>44635</v>
      </c>
      <c r="AG1512" s="19">
        <v>0.60276620370370371</v>
      </c>
    </row>
    <row r="1513" spans="1:33" x14ac:dyDescent="0.3">
      <c r="A1513" s="5">
        <v>44635.603460648148</v>
      </c>
      <c r="B1513" t="str">
        <f>IFERROR(AVERAGEIFS('HeartRate-2022-03-21-1647950188'!$B:$B,'HeartRate-2022-03-21-1647950188'!$A:$A,Data_Extraction!B$2,'HeartRate-2022-03-21-1647950188'!$C:$C,Data_Extraction!$A1513),"")</f>
        <v/>
      </c>
      <c r="C1513" t="str">
        <f>IFERROR(AVERAGEIFS('HeartRate-2022-03-21-1647950188'!$B:$B,'HeartRate-2022-03-21-1647950188'!$A:$A,Data_Extraction!C$2,'HeartRate-2022-03-21-1647950188'!$C:$C,Data_Extraction!$A1513),"")</f>
        <v/>
      </c>
      <c r="D1513" t="str">
        <f>IFERROR(AVERAGEIFS('HeartRate-2022-03-21-1647950188'!$B:$B,'HeartRate-2022-03-21-1647950188'!$A:$A,Data_Extraction!D$2,'HeartRate-2022-03-21-1647950188'!$C:$C,Data_Extraction!$A1513),"")</f>
        <v/>
      </c>
      <c r="E1513" t="str">
        <f>IFERROR(AVERAGEIFS('HeartRate-2022-03-21-1647950188'!$B:$B,'HeartRate-2022-03-21-1647950188'!$A:$A,Data_Extraction!E$2,'HeartRate-2022-03-21-1647950188'!$C:$C,Data_Extraction!$A1513),"")</f>
        <v/>
      </c>
      <c r="F1513" t="str">
        <f>IFERROR(AVERAGEIFS('HeartRate-2022-03-21-1647950188'!$B:$B,'HeartRate-2022-03-21-1647950188'!$A:$A,Data_Extraction!F$2,'HeartRate-2022-03-21-1647950188'!$C:$C,Data_Extraction!$A1513),"")</f>
        <v/>
      </c>
      <c r="G1513">
        <f>IFERROR(AVERAGEIFS('HeartRate-2022-03-21-1647950188'!$B:$B,'HeartRate-2022-03-21-1647950188'!$A:$A,Data_Extraction!G$2,'HeartRate-2022-03-21-1647950188'!$C:$C,Data_Extraction!$A1513),"")</f>
        <v>61</v>
      </c>
      <c r="H1513">
        <f>IFERROR(AVERAGEIFS('HeartRate-2022-03-21-1647950188'!$B:$B,'HeartRate-2022-03-21-1647950188'!$A:$A,Data_Extraction!H$2,'HeartRate-2022-03-21-1647950188'!$C:$C,Data_Extraction!$A1513),"")</f>
        <v>115</v>
      </c>
      <c r="I1513">
        <f>IFERROR(AVERAGEIFS('HeartRate-2022-03-21-1647950188'!$B:$B,'HeartRate-2022-03-21-1647950188'!$A:$A,Data_Extraction!I$2,'HeartRate-2022-03-21-1647950188'!$C:$C,Data_Extraction!$A1513),"")</f>
        <v>124</v>
      </c>
      <c r="J1513" s="8">
        <f t="shared" si="139"/>
        <v>100</v>
      </c>
      <c r="N1513" s="11">
        <f>Data_Extraction!A1513</f>
        <v>44635.603460648148</v>
      </c>
      <c r="O1513" s="15">
        <f t="shared" si="140"/>
        <v>44635</v>
      </c>
      <c r="P1513" s="16">
        <f t="shared" si="141"/>
        <v>0.60346064814814815</v>
      </c>
      <c r="Q1513" s="12">
        <f>IF(Data_Extraction!B1513="",Data_Extraction!$J1513*(Q$1),Data_Extraction!B1513)</f>
        <v>90</v>
      </c>
      <c r="R1513" s="12">
        <f>IF(Data_Extraction!C1513="",Data_Extraction!$J1513*(R$1),Data_Extraction!C1513)</f>
        <v>92</v>
      </c>
      <c r="S1513" s="12">
        <f>IF(Data_Extraction!D1513="",Data_Extraction!$J1513*(S$1),Data_Extraction!D1513)</f>
        <v>104</v>
      </c>
      <c r="T1513" s="12">
        <f>IF(Data_Extraction!E1513="",Data_Extraction!$J1513*(T$1),Data_Extraction!E1513)</f>
        <v>95</v>
      </c>
      <c r="U1513" s="12">
        <f>IF(Data_Extraction!F1513="",Data_Extraction!$J1513*(U$1),Data_Extraction!F1513)</f>
        <v>98</v>
      </c>
      <c r="V1513" s="12">
        <f>IF(Data_Extraction!G1513="",Data_Extraction!$J1513*(V$1),Data_Extraction!G1513)</f>
        <v>61</v>
      </c>
      <c r="W1513" s="12">
        <f>IF(Data_Extraction!H1513="",Data_Extraction!$J1513*(W$1),Data_Extraction!H1513)</f>
        <v>115</v>
      </c>
      <c r="X1513" s="12">
        <f>IF(Data_Extraction!I1513="",Data_Extraction!$J1513*(X$1),Data_Extraction!I1513)</f>
        <v>124</v>
      </c>
      <c r="Y1513" s="13">
        <f t="shared" si="138"/>
        <v>97.375</v>
      </c>
      <c r="Z1513" s="17" t="str">
        <f t="shared" si="142"/>
        <v>Evening</v>
      </c>
      <c r="AA1513" s="14" t="str">
        <f>VLOOKUP($N1513,'HeartRate-2022-03-21-1647950188'!$C:$G,2,0)</f>
        <v>Break</v>
      </c>
      <c r="AB1513" s="14" t="str">
        <f>VLOOKUP($N1513,'HeartRate-2022-03-21-1647950188'!$C:$G,3,0)</f>
        <v>Off Campus</v>
      </c>
      <c r="AC1513" s="14" t="str">
        <f>VLOOKUP($N1513,'HeartRate-2022-03-21-1647950188'!$C:$G,4,0)</f>
        <v>Sitting</v>
      </c>
      <c r="AD1513" s="14" t="str">
        <f>VLOOKUP($N1513,'HeartRate-2022-03-21-1647950188'!$C:$G,5,0)</f>
        <v>Technical Contexts</v>
      </c>
      <c r="AE1513">
        <f t="shared" si="143"/>
        <v>0</v>
      </c>
      <c r="AF1513" s="18">
        <v>44635</v>
      </c>
      <c r="AG1513" s="19">
        <v>0.60346064814814815</v>
      </c>
    </row>
    <row r="1514" spans="1:33" x14ac:dyDescent="0.3">
      <c r="A1514" s="5">
        <v>44635.604155092595</v>
      </c>
      <c r="B1514" t="str">
        <f>IFERROR(AVERAGEIFS('HeartRate-2022-03-21-1647950188'!$B:$B,'HeartRate-2022-03-21-1647950188'!$A:$A,Data_Extraction!B$2,'HeartRate-2022-03-21-1647950188'!$C:$C,Data_Extraction!$A1514),"")</f>
        <v/>
      </c>
      <c r="C1514" t="str">
        <f>IFERROR(AVERAGEIFS('HeartRate-2022-03-21-1647950188'!$B:$B,'HeartRate-2022-03-21-1647950188'!$A:$A,Data_Extraction!C$2,'HeartRate-2022-03-21-1647950188'!$C:$C,Data_Extraction!$A1514),"")</f>
        <v/>
      </c>
      <c r="D1514" t="str">
        <f>IFERROR(AVERAGEIFS('HeartRate-2022-03-21-1647950188'!$B:$B,'HeartRate-2022-03-21-1647950188'!$A:$A,Data_Extraction!D$2,'HeartRate-2022-03-21-1647950188'!$C:$C,Data_Extraction!$A1514),"")</f>
        <v/>
      </c>
      <c r="E1514" t="str">
        <f>IFERROR(AVERAGEIFS('HeartRate-2022-03-21-1647950188'!$B:$B,'HeartRate-2022-03-21-1647950188'!$A:$A,Data_Extraction!E$2,'HeartRate-2022-03-21-1647950188'!$C:$C,Data_Extraction!$A1514),"")</f>
        <v/>
      </c>
      <c r="F1514" t="str">
        <f>IFERROR(AVERAGEIFS('HeartRate-2022-03-21-1647950188'!$B:$B,'HeartRate-2022-03-21-1647950188'!$A:$A,Data_Extraction!F$2,'HeartRate-2022-03-21-1647950188'!$C:$C,Data_Extraction!$A1514),"")</f>
        <v/>
      </c>
      <c r="G1514">
        <f>IFERROR(AVERAGEIFS('HeartRate-2022-03-21-1647950188'!$B:$B,'HeartRate-2022-03-21-1647950188'!$A:$A,Data_Extraction!G$2,'HeartRate-2022-03-21-1647950188'!$C:$C,Data_Extraction!$A1514),"")</f>
        <v>62</v>
      </c>
      <c r="H1514">
        <f>IFERROR(AVERAGEIFS('HeartRate-2022-03-21-1647950188'!$B:$B,'HeartRate-2022-03-21-1647950188'!$A:$A,Data_Extraction!H$2,'HeartRate-2022-03-21-1647950188'!$C:$C,Data_Extraction!$A1514),"")</f>
        <v>124</v>
      </c>
      <c r="I1514">
        <f>IFERROR(AVERAGEIFS('HeartRate-2022-03-21-1647950188'!$B:$B,'HeartRate-2022-03-21-1647950188'!$A:$A,Data_Extraction!I$2,'HeartRate-2022-03-21-1647950188'!$C:$C,Data_Extraction!$A1514),"")</f>
        <v>126</v>
      </c>
      <c r="J1514" s="8">
        <f t="shared" si="139"/>
        <v>104</v>
      </c>
      <c r="N1514" s="11">
        <f>Data_Extraction!A1514</f>
        <v>44635.604155092595</v>
      </c>
      <c r="O1514" s="15">
        <f t="shared" si="140"/>
        <v>44635</v>
      </c>
      <c r="P1514" s="16">
        <f t="shared" si="141"/>
        <v>0.60415509259259259</v>
      </c>
      <c r="Q1514" s="12">
        <f>IF(Data_Extraction!B1514="",Data_Extraction!$J1514*(Q$1),Data_Extraction!B1514)</f>
        <v>93.600000000000009</v>
      </c>
      <c r="R1514" s="12">
        <f>IF(Data_Extraction!C1514="",Data_Extraction!$J1514*(R$1),Data_Extraction!C1514)</f>
        <v>95.68</v>
      </c>
      <c r="S1514" s="12">
        <f>IF(Data_Extraction!D1514="",Data_Extraction!$J1514*(S$1),Data_Extraction!D1514)</f>
        <v>108.16</v>
      </c>
      <c r="T1514" s="12">
        <f>IF(Data_Extraction!E1514="",Data_Extraction!$J1514*(T$1),Data_Extraction!E1514)</f>
        <v>98.8</v>
      </c>
      <c r="U1514" s="12">
        <f>IF(Data_Extraction!F1514="",Data_Extraction!$J1514*(U$1),Data_Extraction!F1514)</f>
        <v>101.92</v>
      </c>
      <c r="V1514" s="12">
        <f>IF(Data_Extraction!G1514="",Data_Extraction!$J1514*(V$1),Data_Extraction!G1514)</f>
        <v>62</v>
      </c>
      <c r="W1514" s="12">
        <f>IF(Data_Extraction!H1514="",Data_Extraction!$J1514*(W$1),Data_Extraction!H1514)</f>
        <v>124</v>
      </c>
      <c r="X1514" s="12">
        <f>IF(Data_Extraction!I1514="",Data_Extraction!$J1514*(X$1),Data_Extraction!I1514)</f>
        <v>126</v>
      </c>
      <c r="Y1514" s="13">
        <f t="shared" si="138"/>
        <v>101.27000000000001</v>
      </c>
      <c r="Z1514" s="17" t="str">
        <f t="shared" si="142"/>
        <v>Evening</v>
      </c>
      <c r="AA1514" s="14" t="str">
        <f>VLOOKUP($N1514,'HeartRate-2022-03-21-1647950188'!$C:$G,2,0)</f>
        <v>Break</v>
      </c>
      <c r="AB1514" s="14" t="str">
        <f>VLOOKUP($N1514,'HeartRate-2022-03-21-1647950188'!$C:$G,3,0)</f>
        <v>Off Campus</v>
      </c>
      <c r="AC1514" s="14" t="str">
        <f>VLOOKUP($N1514,'HeartRate-2022-03-21-1647950188'!$C:$G,4,0)</f>
        <v>Sitting</v>
      </c>
      <c r="AD1514" s="14" t="str">
        <f>VLOOKUP($N1514,'HeartRate-2022-03-21-1647950188'!$C:$G,5,0)</f>
        <v>Technical Contexts</v>
      </c>
      <c r="AE1514">
        <f t="shared" si="143"/>
        <v>0</v>
      </c>
      <c r="AF1514" s="18">
        <v>44635</v>
      </c>
      <c r="AG1514" s="19">
        <v>0.60415509259259259</v>
      </c>
    </row>
    <row r="1515" spans="1:33" x14ac:dyDescent="0.3">
      <c r="A1515" s="5">
        <v>44635.604849537034</v>
      </c>
      <c r="B1515" t="str">
        <f>IFERROR(AVERAGEIFS('HeartRate-2022-03-21-1647950188'!$B:$B,'HeartRate-2022-03-21-1647950188'!$A:$A,Data_Extraction!B$2,'HeartRate-2022-03-21-1647950188'!$C:$C,Data_Extraction!$A1515),"")</f>
        <v/>
      </c>
      <c r="C1515" t="str">
        <f>IFERROR(AVERAGEIFS('HeartRate-2022-03-21-1647950188'!$B:$B,'HeartRate-2022-03-21-1647950188'!$A:$A,Data_Extraction!C$2,'HeartRate-2022-03-21-1647950188'!$C:$C,Data_Extraction!$A1515),"")</f>
        <v/>
      </c>
      <c r="D1515" t="str">
        <f>IFERROR(AVERAGEIFS('HeartRate-2022-03-21-1647950188'!$B:$B,'HeartRate-2022-03-21-1647950188'!$A:$A,Data_Extraction!D$2,'HeartRate-2022-03-21-1647950188'!$C:$C,Data_Extraction!$A1515),"")</f>
        <v/>
      </c>
      <c r="E1515" t="str">
        <f>IFERROR(AVERAGEIFS('HeartRate-2022-03-21-1647950188'!$B:$B,'HeartRate-2022-03-21-1647950188'!$A:$A,Data_Extraction!E$2,'HeartRate-2022-03-21-1647950188'!$C:$C,Data_Extraction!$A1515),"")</f>
        <v/>
      </c>
      <c r="F1515" t="str">
        <f>IFERROR(AVERAGEIFS('HeartRate-2022-03-21-1647950188'!$B:$B,'HeartRate-2022-03-21-1647950188'!$A:$A,Data_Extraction!F$2,'HeartRate-2022-03-21-1647950188'!$C:$C,Data_Extraction!$A1515),"")</f>
        <v/>
      </c>
      <c r="G1515">
        <f>IFERROR(AVERAGEIFS('HeartRate-2022-03-21-1647950188'!$B:$B,'HeartRate-2022-03-21-1647950188'!$A:$A,Data_Extraction!G$2,'HeartRate-2022-03-21-1647950188'!$C:$C,Data_Extraction!$A1515),"")</f>
        <v>85</v>
      </c>
      <c r="H1515">
        <f>IFERROR(AVERAGEIFS('HeartRate-2022-03-21-1647950188'!$B:$B,'HeartRate-2022-03-21-1647950188'!$A:$A,Data_Extraction!H$2,'HeartRate-2022-03-21-1647950188'!$C:$C,Data_Extraction!$A1515),"")</f>
        <v>142</v>
      </c>
      <c r="I1515">
        <f>IFERROR(AVERAGEIFS('HeartRate-2022-03-21-1647950188'!$B:$B,'HeartRate-2022-03-21-1647950188'!$A:$A,Data_Extraction!I$2,'HeartRate-2022-03-21-1647950188'!$C:$C,Data_Extraction!$A1515),"")</f>
        <v>128</v>
      </c>
      <c r="J1515" s="8">
        <f t="shared" si="139"/>
        <v>118.33333333333333</v>
      </c>
      <c r="N1515" s="11">
        <f>Data_Extraction!A1515</f>
        <v>44635.604849537034</v>
      </c>
      <c r="O1515" s="15">
        <f t="shared" si="140"/>
        <v>44635</v>
      </c>
      <c r="P1515" s="16">
        <f t="shared" si="141"/>
        <v>0.60484953703703703</v>
      </c>
      <c r="Q1515" s="12">
        <f>IF(Data_Extraction!B1515="",Data_Extraction!$J1515*(Q$1),Data_Extraction!B1515)</f>
        <v>106.5</v>
      </c>
      <c r="R1515" s="12">
        <f>IF(Data_Extraction!C1515="",Data_Extraction!$J1515*(R$1),Data_Extraction!C1515)</f>
        <v>108.86666666666666</v>
      </c>
      <c r="S1515" s="12">
        <f>IF(Data_Extraction!D1515="",Data_Extraction!$J1515*(S$1),Data_Extraction!D1515)</f>
        <v>123.06666666666666</v>
      </c>
      <c r="T1515" s="12">
        <f>IF(Data_Extraction!E1515="",Data_Extraction!$J1515*(T$1),Data_Extraction!E1515)</f>
        <v>112.41666666666666</v>
      </c>
      <c r="U1515" s="12">
        <f>IF(Data_Extraction!F1515="",Data_Extraction!$J1515*(U$1),Data_Extraction!F1515)</f>
        <v>115.96666666666665</v>
      </c>
      <c r="V1515" s="12">
        <f>IF(Data_Extraction!G1515="",Data_Extraction!$J1515*(V$1),Data_Extraction!G1515)</f>
        <v>85</v>
      </c>
      <c r="W1515" s="12">
        <f>IF(Data_Extraction!H1515="",Data_Extraction!$J1515*(W$1),Data_Extraction!H1515)</f>
        <v>142</v>
      </c>
      <c r="X1515" s="12">
        <f>IF(Data_Extraction!I1515="",Data_Extraction!$J1515*(X$1),Data_Extraction!I1515)</f>
        <v>128</v>
      </c>
      <c r="Y1515" s="13">
        <f t="shared" si="138"/>
        <v>115.22708333333334</v>
      </c>
      <c r="Z1515" s="17" t="str">
        <f t="shared" si="142"/>
        <v>Evening</v>
      </c>
      <c r="AA1515" s="14" t="str">
        <f>VLOOKUP($N1515,'HeartRate-2022-03-21-1647950188'!$C:$G,2,0)</f>
        <v>Break</v>
      </c>
      <c r="AB1515" s="14" t="str">
        <f>VLOOKUP($N1515,'HeartRate-2022-03-21-1647950188'!$C:$G,3,0)</f>
        <v>Off Campus</v>
      </c>
      <c r="AC1515" s="14" t="str">
        <f>VLOOKUP($N1515,'HeartRate-2022-03-21-1647950188'!$C:$G,4,0)</f>
        <v>Sitting</v>
      </c>
      <c r="AD1515" s="14" t="str">
        <f>VLOOKUP($N1515,'HeartRate-2022-03-21-1647950188'!$C:$G,5,0)</f>
        <v>Technical Contexts</v>
      </c>
      <c r="AE1515">
        <f t="shared" si="143"/>
        <v>0</v>
      </c>
      <c r="AF1515" s="18">
        <v>44635</v>
      </c>
      <c r="AG1515" s="19">
        <v>0.60484953703703703</v>
      </c>
    </row>
    <row r="1516" spans="1:33" x14ac:dyDescent="0.3">
      <c r="A1516" s="5">
        <v>44635.604861111111</v>
      </c>
      <c r="B1516">
        <f>IFERROR(AVERAGEIFS('HeartRate-2022-03-21-1647950188'!$B:$B,'HeartRate-2022-03-21-1647950188'!$A:$A,Data_Extraction!B$2,'HeartRate-2022-03-21-1647950188'!$C:$C,Data_Extraction!$A1516),"")</f>
        <v>122</v>
      </c>
      <c r="C1516" t="str">
        <f>IFERROR(AVERAGEIFS('HeartRate-2022-03-21-1647950188'!$B:$B,'HeartRate-2022-03-21-1647950188'!$A:$A,Data_Extraction!C$2,'HeartRate-2022-03-21-1647950188'!$C:$C,Data_Extraction!$A1516),"")</f>
        <v/>
      </c>
      <c r="D1516" t="str">
        <f>IFERROR(AVERAGEIFS('HeartRate-2022-03-21-1647950188'!$B:$B,'HeartRate-2022-03-21-1647950188'!$A:$A,Data_Extraction!D$2,'HeartRate-2022-03-21-1647950188'!$C:$C,Data_Extraction!$A1516),"")</f>
        <v/>
      </c>
      <c r="E1516" t="str">
        <f>IFERROR(AVERAGEIFS('HeartRate-2022-03-21-1647950188'!$B:$B,'HeartRate-2022-03-21-1647950188'!$A:$A,Data_Extraction!E$2,'HeartRate-2022-03-21-1647950188'!$C:$C,Data_Extraction!$A1516),"")</f>
        <v/>
      </c>
      <c r="F1516" t="str">
        <f>IFERROR(AVERAGEIFS('HeartRate-2022-03-21-1647950188'!$B:$B,'HeartRate-2022-03-21-1647950188'!$A:$A,Data_Extraction!F$2,'HeartRate-2022-03-21-1647950188'!$C:$C,Data_Extraction!$A1516),"")</f>
        <v/>
      </c>
      <c r="G1516" t="str">
        <f>IFERROR(AVERAGEIFS('HeartRate-2022-03-21-1647950188'!$B:$B,'HeartRate-2022-03-21-1647950188'!$A:$A,Data_Extraction!G$2,'HeartRate-2022-03-21-1647950188'!$C:$C,Data_Extraction!$A1516),"")</f>
        <v/>
      </c>
      <c r="H1516" t="str">
        <f>IFERROR(AVERAGEIFS('HeartRate-2022-03-21-1647950188'!$B:$B,'HeartRate-2022-03-21-1647950188'!$A:$A,Data_Extraction!H$2,'HeartRate-2022-03-21-1647950188'!$C:$C,Data_Extraction!$A1516),"")</f>
        <v/>
      </c>
      <c r="I1516" t="str">
        <f>IFERROR(AVERAGEIFS('HeartRate-2022-03-21-1647950188'!$B:$B,'HeartRate-2022-03-21-1647950188'!$A:$A,Data_Extraction!I$2,'HeartRate-2022-03-21-1647950188'!$C:$C,Data_Extraction!$A1516),"")</f>
        <v/>
      </c>
      <c r="J1516" s="8">
        <f t="shared" si="139"/>
        <v>122</v>
      </c>
      <c r="N1516" s="11">
        <f>Data_Extraction!A1516</f>
        <v>44635.604861111111</v>
      </c>
      <c r="O1516" s="15">
        <f t="shared" si="140"/>
        <v>44635</v>
      </c>
      <c r="P1516" s="16">
        <f t="shared" si="141"/>
        <v>0.60486111111111118</v>
      </c>
      <c r="Q1516" s="12">
        <f>IF(Data_Extraction!B1516="",Data_Extraction!$J1516*(Q$1),Data_Extraction!B1516)</f>
        <v>122</v>
      </c>
      <c r="R1516" s="12">
        <f>IF(Data_Extraction!C1516="",Data_Extraction!$J1516*(R$1),Data_Extraction!C1516)</f>
        <v>112.24000000000001</v>
      </c>
      <c r="S1516" s="12">
        <f>IF(Data_Extraction!D1516="",Data_Extraction!$J1516*(S$1),Data_Extraction!D1516)</f>
        <v>126.88000000000001</v>
      </c>
      <c r="T1516" s="12">
        <f>IF(Data_Extraction!E1516="",Data_Extraction!$J1516*(T$1),Data_Extraction!E1516)</f>
        <v>115.89999999999999</v>
      </c>
      <c r="U1516" s="12">
        <f>IF(Data_Extraction!F1516="",Data_Extraction!$J1516*(U$1),Data_Extraction!F1516)</f>
        <v>119.56</v>
      </c>
      <c r="V1516" s="12">
        <f>IF(Data_Extraction!G1516="",Data_Extraction!$J1516*(V$1),Data_Extraction!G1516)</f>
        <v>111.02000000000001</v>
      </c>
      <c r="W1516" s="12">
        <f>IF(Data_Extraction!H1516="",Data_Extraction!$J1516*(W$1),Data_Extraction!H1516)</f>
        <v>130.54000000000002</v>
      </c>
      <c r="X1516" s="12">
        <f>IF(Data_Extraction!I1516="",Data_Extraction!$J1516*(X$1),Data_Extraction!I1516)</f>
        <v>118.34</v>
      </c>
      <c r="Y1516" s="13">
        <f t="shared" si="138"/>
        <v>119.55999999999999</v>
      </c>
      <c r="Z1516" s="17" t="str">
        <f t="shared" si="142"/>
        <v>Evening</v>
      </c>
      <c r="AA1516" s="14" t="str">
        <f>VLOOKUP($N1516,'HeartRate-2022-03-21-1647950188'!$C:$G,2,0)</f>
        <v>Break</v>
      </c>
      <c r="AB1516" s="14" t="str">
        <f>VLOOKUP($N1516,'HeartRate-2022-03-21-1647950188'!$C:$G,3,0)</f>
        <v>Off Campus</v>
      </c>
      <c r="AC1516" s="14" t="str">
        <f>VLOOKUP($N1516,'HeartRate-2022-03-21-1647950188'!$C:$G,4,0)</f>
        <v>Sitting</v>
      </c>
      <c r="AD1516" s="14" t="str">
        <f>VLOOKUP($N1516,'HeartRate-2022-03-21-1647950188'!$C:$G,5,0)</f>
        <v>Technical Contexts</v>
      </c>
      <c r="AE1516">
        <f t="shared" si="143"/>
        <v>0</v>
      </c>
      <c r="AF1516" s="18">
        <v>44635</v>
      </c>
      <c r="AG1516" s="19">
        <v>0.60486111111111118</v>
      </c>
    </row>
    <row r="1517" spans="1:33" x14ac:dyDescent="0.3">
      <c r="A1517" s="5">
        <v>44635.605543981481</v>
      </c>
      <c r="B1517" t="str">
        <f>IFERROR(AVERAGEIFS('HeartRate-2022-03-21-1647950188'!$B:$B,'HeartRate-2022-03-21-1647950188'!$A:$A,Data_Extraction!B$2,'HeartRate-2022-03-21-1647950188'!$C:$C,Data_Extraction!$A1517),"")</f>
        <v/>
      </c>
      <c r="C1517" t="str">
        <f>IFERROR(AVERAGEIFS('HeartRate-2022-03-21-1647950188'!$B:$B,'HeartRate-2022-03-21-1647950188'!$A:$A,Data_Extraction!C$2,'HeartRate-2022-03-21-1647950188'!$C:$C,Data_Extraction!$A1517),"")</f>
        <v/>
      </c>
      <c r="D1517" t="str">
        <f>IFERROR(AVERAGEIFS('HeartRate-2022-03-21-1647950188'!$B:$B,'HeartRate-2022-03-21-1647950188'!$A:$A,Data_Extraction!D$2,'HeartRate-2022-03-21-1647950188'!$C:$C,Data_Extraction!$A1517),"")</f>
        <v/>
      </c>
      <c r="E1517" t="str">
        <f>IFERROR(AVERAGEIFS('HeartRate-2022-03-21-1647950188'!$B:$B,'HeartRate-2022-03-21-1647950188'!$A:$A,Data_Extraction!E$2,'HeartRate-2022-03-21-1647950188'!$C:$C,Data_Extraction!$A1517),"")</f>
        <v/>
      </c>
      <c r="F1517" t="str">
        <f>IFERROR(AVERAGEIFS('HeartRate-2022-03-21-1647950188'!$B:$B,'HeartRate-2022-03-21-1647950188'!$A:$A,Data_Extraction!F$2,'HeartRate-2022-03-21-1647950188'!$C:$C,Data_Extraction!$A1517),"")</f>
        <v/>
      </c>
      <c r="G1517">
        <f>IFERROR(AVERAGEIFS('HeartRate-2022-03-21-1647950188'!$B:$B,'HeartRate-2022-03-21-1647950188'!$A:$A,Data_Extraction!G$2,'HeartRate-2022-03-21-1647950188'!$C:$C,Data_Extraction!$A1517),"")</f>
        <v>115</v>
      </c>
      <c r="H1517">
        <f>IFERROR(AVERAGEIFS('HeartRate-2022-03-21-1647950188'!$B:$B,'HeartRate-2022-03-21-1647950188'!$A:$A,Data_Extraction!H$2,'HeartRate-2022-03-21-1647950188'!$C:$C,Data_Extraction!$A1517),"")</f>
        <v>137</v>
      </c>
      <c r="I1517">
        <f>IFERROR(AVERAGEIFS('HeartRate-2022-03-21-1647950188'!$B:$B,'HeartRate-2022-03-21-1647950188'!$A:$A,Data_Extraction!I$2,'HeartRate-2022-03-21-1647950188'!$C:$C,Data_Extraction!$A1517),"")</f>
        <v>128</v>
      </c>
      <c r="J1517" s="8">
        <f t="shared" si="139"/>
        <v>126.66666666666667</v>
      </c>
      <c r="N1517" s="11">
        <f>Data_Extraction!A1517</f>
        <v>44635.605543981481</v>
      </c>
      <c r="O1517" s="15">
        <f t="shared" si="140"/>
        <v>44635</v>
      </c>
      <c r="P1517" s="16">
        <f t="shared" si="141"/>
        <v>0.60554398148148147</v>
      </c>
      <c r="Q1517" s="12">
        <f>IF(Data_Extraction!B1517="",Data_Extraction!$J1517*(Q$1),Data_Extraction!B1517)</f>
        <v>114</v>
      </c>
      <c r="R1517" s="12">
        <f>IF(Data_Extraction!C1517="",Data_Extraction!$J1517*(R$1),Data_Extraction!C1517)</f>
        <v>116.53333333333335</v>
      </c>
      <c r="S1517" s="12">
        <f>IF(Data_Extraction!D1517="",Data_Extraction!$J1517*(S$1),Data_Extraction!D1517)</f>
        <v>131.73333333333335</v>
      </c>
      <c r="T1517" s="12">
        <f>IF(Data_Extraction!E1517="",Data_Extraction!$J1517*(T$1),Data_Extraction!E1517)</f>
        <v>120.33333333333333</v>
      </c>
      <c r="U1517" s="12">
        <f>IF(Data_Extraction!F1517="",Data_Extraction!$J1517*(U$1),Data_Extraction!F1517)</f>
        <v>124.13333333333334</v>
      </c>
      <c r="V1517" s="12">
        <f>IF(Data_Extraction!G1517="",Data_Extraction!$J1517*(V$1),Data_Extraction!G1517)</f>
        <v>115</v>
      </c>
      <c r="W1517" s="12">
        <f>IF(Data_Extraction!H1517="",Data_Extraction!$J1517*(W$1),Data_Extraction!H1517)</f>
        <v>137</v>
      </c>
      <c r="X1517" s="12">
        <f>IF(Data_Extraction!I1517="",Data_Extraction!$J1517*(X$1),Data_Extraction!I1517)</f>
        <v>128</v>
      </c>
      <c r="Y1517" s="13">
        <f t="shared" si="138"/>
        <v>123.34166666666667</v>
      </c>
      <c r="Z1517" s="17" t="str">
        <f t="shared" si="142"/>
        <v>Evening</v>
      </c>
      <c r="AA1517" s="14" t="str">
        <f>VLOOKUP($N1517,'HeartRate-2022-03-21-1647950188'!$C:$G,2,0)</f>
        <v>Break</v>
      </c>
      <c r="AB1517" s="14" t="str">
        <f>VLOOKUP($N1517,'HeartRate-2022-03-21-1647950188'!$C:$G,3,0)</f>
        <v>Off Campus</v>
      </c>
      <c r="AC1517" s="14" t="s">
        <v>18</v>
      </c>
      <c r="AD1517" s="14" t="str">
        <f>VLOOKUP($N1517,'HeartRate-2022-03-21-1647950188'!$C:$G,5,0)</f>
        <v>Technical Contexts</v>
      </c>
      <c r="AE1517">
        <f t="shared" si="143"/>
        <v>1</v>
      </c>
      <c r="AF1517" s="18">
        <v>44635</v>
      </c>
      <c r="AG1517" s="19">
        <v>0.60554398148148147</v>
      </c>
    </row>
    <row r="1518" spans="1:33" x14ac:dyDescent="0.3">
      <c r="A1518" s="5">
        <v>44635.606238425928</v>
      </c>
      <c r="B1518" t="str">
        <f>IFERROR(AVERAGEIFS('HeartRate-2022-03-21-1647950188'!$B:$B,'HeartRate-2022-03-21-1647950188'!$A:$A,Data_Extraction!B$2,'HeartRate-2022-03-21-1647950188'!$C:$C,Data_Extraction!$A1518),"")</f>
        <v/>
      </c>
      <c r="C1518" t="str">
        <f>IFERROR(AVERAGEIFS('HeartRate-2022-03-21-1647950188'!$B:$B,'HeartRate-2022-03-21-1647950188'!$A:$A,Data_Extraction!C$2,'HeartRate-2022-03-21-1647950188'!$C:$C,Data_Extraction!$A1518),"")</f>
        <v/>
      </c>
      <c r="D1518" t="str">
        <f>IFERROR(AVERAGEIFS('HeartRate-2022-03-21-1647950188'!$B:$B,'HeartRate-2022-03-21-1647950188'!$A:$A,Data_Extraction!D$2,'HeartRate-2022-03-21-1647950188'!$C:$C,Data_Extraction!$A1518),"")</f>
        <v/>
      </c>
      <c r="E1518" t="str">
        <f>IFERROR(AVERAGEIFS('HeartRate-2022-03-21-1647950188'!$B:$B,'HeartRate-2022-03-21-1647950188'!$A:$A,Data_Extraction!E$2,'HeartRate-2022-03-21-1647950188'!$C:$C,Data_Extraction!$A1518),"")</f>
        <v/>
      </c>
      <c r="F1518" t="str">
        <f>IFERROR(AVERAGEIFS('HeartRate-2022-03-21-1647950188'!$B:$B,'HeartRate-2022-03-21-1647950188'!$A:$A,Data_Extraction!F$2,'HeartRate-2022-03-21-1647950188'!$C:$C,Data_Extraction!$A1518),"")</f>
        <v/>
      </c>
      <c r="G1518">
        <f>IFERROR(AVERAGEIFS('HeartRate-2022-03-21-1647950188'!$B:$B,'HeartRate-2022-03-21-1647950188'!$A:$A,Data_Extraction!G$2,'HeartRate-2022-03-21-1647950188'!$C:$C,Data_Extraction!$A1518),"")</f>
        <v>131</v>
      </c>
      <c r="H1518">
        <f>IFERROR(AVERAGEIFS('HeartRate-2022-03-21-1647950188'!$B:$B,'HeartRate-2022-03-21-1647950188'!$A:$A,Data_Extraction!H$2,'HeartRate-2022-03-21-1647950188'!$C:$C,Data_Extraction!$A1518),"")</f>
        <v>130</v>
      </c>
      <c r="I1518">
        <f>IFERROR(AVERAGEIFS('HeartRate-2022-03-21-1647950188'!$B:$B,'HeartRate-2022-03-21-1647950188'!$A:$A,Data_Extraction!I$2,'HeartRate-2022-03-21-1647950188'!$C:$C,Data_Extraction!$A1518),"")</f>
        <v>128</v>
      </c>
      <c r="J1518" s="8">
        <f t="shared" si="139"/>
        <v>129.66666666666666</v>
      </c>
      <c r="N1518" s="11">
        <f>Data_Extraction!A1518</f>
        <v>44635.606238425928</v>
      </c>
      <c r="O1518" s="15">
        <f t="shared" si="140"/>
        <v>44635</v>
      </c>
      <c r="P1518" s="16">
        <f t="shared" si="141"/>
        <v>0.60623842592592592</v>
      </c>
      <c r="Q1518" s="12">
        <f>IF(Data_Extraction!B1518="",Data_Extraction!$J1518*(Q$1),Data_Extraction!B1518)</f>
        <v>116.69999999999999</v>
      </c>
      <c r="R1518" s="12">
        <f>IF(Data_Extraction!C1518="",Data_Extraction!$J1518*(R$1),Data_Extraction!C1518)</f>
        <v>119.29333333333334</v>
      </c>
      <c r="S1518" s="12">
        <f>IF(Data_Extraction!D1518="",Data_Extraction!$J1518*(S$1),Data_Extraction!D1518)</f>
        <v>134.85333333333332</v>
      </c>
      <c r="T1518" s="12">
        <f>IF(Data_Extraction!E1518="",Data_Extraction!$J1518*(T$1),Data_Extraction!E1518)</f>
        <v>123.18333333333332</v>
      </c>
      <c r="U1518" s="12">
        <f>IF(Data_Extraction!F1518="",Data_Extraction!$J1518*(U$1),Data_Extraction!F1518)</f>
        <v>127.07333333333332</v>
      </c>
      <c r="V1518" s="12">
        <f>IF(Data_Extraction!G1518="",Data_Extraction!$J1518*(V$1),Data_Extraction!G1518)</f>
        <v>131</v>
      </c>
      <c r="W1518" s="12">
        <f>IF(Data_Extraction!H1518="",Data_Extraction!$J1518*(W$1),Data_Extraction!H1518)</f>
        <v>130</v>
      </c>
      <c r="X1518" s="12">
        <f>IF(Data_Extraction!I1518="",Data_Extraction!$J1518*(X$1),Data_Extraction!I1518)</f>
        <v>128</v>
      </c>
      <c r="Y1518" s="13">
        <f t="shared" si="138"/>
        <v>126.26291666666667</v>
      </c>
      <c r="Z1518" s="17" t="str">
        <f t="shared" si="142"/>
        <v>Evening</v>
      </c>
      <c r="AA1518" s="14" t="str">
        <f>VLOOKUP($N1518,'HeartRate-2022-03-21-1647950188'!$C:$G,2,0)</f>
        <v>Break</v>
      </c>
      <c r="AB1518" s="14" t="str">
        <f>VLOOKUP($N1518,'HeartRate-2022-03-21-1647950188'!$C:$G,3,0)</f>
        <v>Off Campus</v>
      </c>
      <c r="AC1518" s="14" t="s">
        <v>18</v>
      </c>
      <c r="AD1518" s="14" t="str">
        <f>VLOOKUP($N1518,'HeartRate-2022-03-21-1647950188'!$C:$G,5,0)</f>
        <v>Technical Contexts</v>
      </c>
      <c r="AE1518">
        <f t="shared" si="143"/>
        <v>1</v>
      </c>
      <c r="AF1518" s="18">
        <v>44635</v>
      </c>
      <c r="AG1518" s="19">
        <v>0.60623842592592592</v>
      </c>
    </row>
    <row r="1519" spans="1:33" x14ac:dyDescent="0.3">
      <c r="A1519" s="5">
        <v>44635.606932870367</v>
      </c>
      <c r="B1519" t="str">
        <f>IFERROR(AVERAGEIFS('HeartRate-2022-03-21-1647950188'!$B:$B,'HeartRate-2022-03-21-1647950188'!$A:$A,Data_Extraction!B$2,'HeartRate-2022-03-21-1647950188'!$C:$C,Data_Extraction!$A1519),"")</f>
        <v/>
      </c>
      <c r="C1519" t="str">
        <f>IFERROR(AVERAGEIFS('HeartRate-2022-03-21-1647950188'!$B:$B,'HeartRate-2022-03-21-1647950188'!$A:$A,Data_Extraction!C$2,'HeartRate-2022-03-21-1647950188'!$C:$C,Data_Extraction!$A1519),"")</f>
        <v/>
      </c>
      <c r="D1519" t="str">
        <f>IFERROR(AVERAGEIFS('HeartRate-2022-03-21-1647950188'!$B:$B,'HeartRate-2022-03-21-1647950188'!$A:$A,Data_Extraction!D$2,'HeartRate-2022-03-21-1647950188'!$C:$C,Data_Extraction!$A1519),"")</f>
        <v/>
      </c>
      <c r="E1519" t="str">
        <f>IFERROR(AVERAGEIFS('HeartRate-2022-03-21-1647950188'!$B:$B,'HeartRate-2022-03-21-1647950188'!$A:$A,Data_Extraction!E$2,'HeartRate-2022-03-21-1647950188'!$C:$C,Data_Extraction!$A1519),"")</f>
        <v/>
      </c>
      <c r="F1519" t="str">
        <f>IFERROR(AVERAGEIFS('HeartRate-2022-03-21-1647950188'!$B:$B,'HeartRate-2022-03-21-1647950188'!$A:$A,Data_Extraction!F$2,'HeartRate-2022-03-21-1647950188'!$C:$C,Data_Extraction!$A1519),"")</f>
        <v/>
      </c>
      <c r="G1519">
        <f>IFERROR(AVERAGEIFS('HeartRate-2022-03-21-1647950188'!$B:$B,'HeartRate-2022-03-21-1647950188'!$A:$A,Data_Extraction!G$2,'HeartRate-2022-03-21-1647950188'!$C:$C,Data_Extraction!$A1519),"")</f>
        <v>131</v>
      </c>
      <c r="H1519">
        <f>IFERROR(AVERAGEIFS('HeartRate-2022-03-21-1647950188'!$B:$B,'HeartRate-2022-03-21-1647950188'!$A:$A,Data_Extraction!H$2,'HeartRate-2022-03-21-1647950188'!$C:$C,Data_Extraction!$A1519),"")</f>
        <v>128</v>
      </c>
      <c r="I1519">
        <f>IFERROR(AVERAGEIFS('HeartRate-2022-03-21-1647950188'!$B:$B,'HeartRate-2022-03-21-1647950188'!$A:$A,Data_Extraction!I$2,'HeartRate-2022-03-21-1647950188'!$C:$C,Data_Extraction!$A1519),"")</f>
        <v>135</v>
      </c>
      <c r="J1519" s="8">
        <f t="shared" si="139"/>
        <v>131.33333333333334</v>
      </c>
      <c r="N1519" s="11">
        <f>Data_Extraction!A1519</f>
        <v>44635.606932870367</v>
      </c>
      <c r="O1519" s="15">
        <f t="shared" si="140"/>
        <v>44635</v>
      </c>
      <c r="P1519" s="16">
        <f t="shared" si="141"/>
        <v>0.60693287037037036</v>
      </c>
      <c r="Q1519" s="12">
        <f>IF(Data_Extraction!B1519="",Data_Extraction!$J1519*(Q$1),Data_Extraction!B1519)</f>
        <v>118.20000000000002</v>
      </c>
      <c r="R1519" s="12">
        <f>IF(Data_Extraction!C1519="",Data_Extraction!$J1519*(R$1),Data_Extraction!C1519)</f>
        <v>120.82666666666668</v>
      </c>
      <c r="S1519" s="12">
        <f>IF(Data_Extraction!D1519="",Data_Extraction!$J1519*(S$1),Data_Extraction!D1519)</f>
        <v>136.58666666666667</v>
      </c>
      <c r="T1519" s="12">
        <f>IF(Data_Extraction!E1519="",Data_Extraction!$J1519*(T$1),Data_Extraction!E1519)</f>
        <v>124.76666666666667</v>
      </c>
      <c r="U1519" s="12">
        <f>IF(Data_Extraction!F1519="",Data_Extraction!$J1519*(U$1),Data_Extraction!F1519)</f>
        <v>128.70666666666668</v>
      </c>
      <c r="V1519" s="12">
        <f>IF(Data_Extraction!G1519="",Data_Extraction!$J1519*(V$1),Data_Extraction!G1519)</f>
        <v>131</v>
      </c>
      <c r="W1519" s="12">
        <f>IF(Data_Extraction!H1519="",Data_Extraction!$J1519*(W$1),Data_Extraction!H1519)</f>
        <v>128</v>
      </c>
      <c r="X1519" s="12">
        <f>IF(Data_Extraction!I1519="",Data_Extraction!$J1519*(X$1),Data_Extraction!I1519)</f>
        <v>135</v>
      </c>
      <c r="Y1519" s="13">
        <f t="shared" si="138"/>
        <v>127.88583333333334</v>
      </c>
      <c r="Z1519" s="17" t="str">
        <f t="shared" si="142"/>
        <v>Evening</v>
      </c>
      <c r="AA1519" s="14" t="str">
        <f>VLOOKUP($N1519,'HeartRate-2022-03-21-1647950188'!$C:$G,2,0)</f>
        <v>Break</v>
      </c>
      <c r="AB1519" s="14" t="str">
        <f>VLOOKUP($N1519,'HeartRate-2022-03-21-1647950188'!$C:$G,3,0)</f>
        <v>Off Campus</v>
      </c>
      <c r="AC1519" s="14" t="s">
        <v>18</v>
      </c>
      <c r="AD1519" s="14" t="str">
        <f>VLOOKUP($N1519,'HeartRate-2022-03-21-1647950188'!$C:$G,5,0)</f>
        <v>Technical Contexts</v>
      </c>
      <c r="AE1519">
        <f t="shared" si="143"/>
        <v>1</v>
      </c>
      <c r="AF1519" s="18">
        <v>44635</v>
      </c>
      <c r="AG1519" s="19">
        <v>0.60693287037037036</v>
      </c>
    </row>
    <row r="1520" spans="1:33" x14ac:dyDescent="0.3">
      <c r="A1520" s="5">
        <v>44635.607627314814</v>
      </c>
      <c r="B1520" t="str">
        <f>IFERROR(AVERAGEIFS('HeartRate-2022-03-21-1647950188'!$B:$B,'HeartRate-2022-03-21-1647950188'!$A:$A,Data_Extraction!B$2,'HeartRate-2022-03-21-1647950188'!$C:$C,Data_Extraction!$A1520),"")</f>
        <v/>
      </c>
      <c r="C1520" t="str">
        <f>IFERROR(AVERAGEIFS('HeartRate-2022-03-21-1647950188'!$B:$B,'HeartRate-2022-03-21-1647950188'!$A:$A,Data_Extraction!C$2,'HeartRate-2022-03-21-1647950188'!$C:$C,Data_Extraction!$A1520),"")</f>
        <v/>
      </c>
      <c r="D1520" t="str">
        <f>IFERROR(AVERAGEIFS('HeartRate-2022-03-21-1647950188'!$B:$B,'HeartRate-2022-03-21-1647950188'!$A:$A,Data_Extraction!D$2,'HeartRate-2022-03-21-1647950188'!$C:$C,Data_Extraction!$A1520),"")</f>
        <v/>
      </c>
      <c r="E1520" t="str">
        <f>IFERROR(AVERAGEIFS('HeartRate-2022-03-21-1647950188'!$B:$B,'HeartRate-2022-03-21-1647950188'!$A:$A,Data_Extraction!E$2,'HeartRate-2022-03-21-1647950188'!$C:$C,Data_Extraction!$A1520),"")</f>
        <v/>
      </c>
      <c r="F1520" t="str">
        <f>IFERROR(AVERAGEIFS('HeartRate-2022-03-21-1647950188'!$B:$B,'HeartRate-2022-03-21-1647950188'!$A:$A,Data_Extraction!F$2,'HeartRate-2022-03-21-1647950188'!$C:$C,Data_Extraction!$A1520),"")</f>
        <v/>
      </c>
      <c r="G1520">
        <f>IFERROR(AVERAGEIFS('HeartRate-2022-03-21-1647950188'!$B:$B,'HeartRate-2022-03-21-1647950188'!$A:$A,Data_Extraction!G$2,'HeartRate-2022-03-21-1647950188'!$C:$C,Data_Extraction!$A1520),"")</f>
        <v>131</v>
      </c>
      <c r="H1520">
        <f>IFERROR(AVERAGEIFS('HeartRate-2022-03-21-1647950188'!$B:$B,'HeartRate-2022-03-21-1647950188'!$A:$A,Data_Extraction!H$2,'HeartRate-2022-03-21-1647950188'!$C:$C,Data_Extraction!$A1520),"")</f>
        <v>128</v>
      </c>
      <c r="I1520">
        <f>IFERROR(AVERAGEIFS('HeartRate-2022-03-21-1647950188'!$B:$B,'HeartRate-2022-03-21-1647950188'!$A:$A,Data_Extraction!I$2,'HeartRate-2022-03-21-1647950188'!$C:$C,Data_Extraction!$A1520),"")</f>
        <v>132</v>
      </c>
      <c r="J1520" s="8">
        <f t="shared" si="139"/>
        <v>130.33333333333334</v>
      </c>
      <c r="N1520" s="11">
        <f>Data_Extraction!A1520</f>
        <v>44635.607627314814</v>
      </c>
      <c r="O1520" s="15">
        <f t="shared" si="140"/>
        <v>44635</v>
      </c>
      <c r="P1520" s="16">
        <f t="shared" si="141"/>
        <v>0.6076273148148148</v>
      </c>
      <c r="Q1520" s="12">
        <f>IF(Data_Extraction!B1520="",Data_Extraction!$J1520*(Q$1),Data_Extraction!B1520)</f>
        <v>117.30000000000001</v>
      </c>
      <c r="R1520" s="12">
        <f>IF(Data_Extraction!C1520="",Data_Extraction!$J1520*(R$1),Data_Extraction!C1520)</f>
        <v>119.90666666666668</v>
      </c>
      <c r="S1520" s="12">
        <f>IF(Data_Extraction!D1520="",Data_Extraction!$J1520*(S$1),Data_Extraction!D1520)</f>
        <v>135.54666666666668</v>
      </c>
      <c r="T1520" s="12">
        <f>IF(Data_Extraction!E1520="",Data_Extraction!$J1520*(T$1),Data_Extraction!E1520)</f>
        <v>123.81666666666666</v>
      </c>
      <c r="U1520" s="12">
        <f>IF(Data_Extraction!F1520="",Data_Extraction!$J1520*(U$1),Data_Extraction!F1520)</f>
        <v>127.72666666666667</v>
      </c>
      <c r="V1520" s="12">
        <f>IF(Data_Extraction!G1520="",Data_Extraction!$J1520*(V$1),Data_Extraction!G1520)</f>
        <v>131</v>
      </c>
      <c r="W1520" s="12">
        <f>IF(Data_Extraction!H1520="",Data_Extraction!$J1520*(W$1),Data_Extraction!H1520)</f>
        <v>128</v>
      </c>
      <c r="X1520" s="12">
        <f>IF(Data_Extraction!I1520="",Data_Extraction!$J1520*(X$1),Data_Extraction!I1520)</f>
        <v>132</v>
      </c>
      <c r="Y1520" s="13">
        <f t="shared" si="138"/>
        <v>126.91208333333334</v>
      </c>
      <c r="Z1520" s="17" t="str">
        <f t="shared" si="142"/>
        <v>Evening</v>
      </c>
      <c r="AA1520" s="14" t="str">
        <f>VLOOKUP($N1520,'HeartRate-2022-03-21-1647950188'!$C:$G,2,0)</f>
        <v>Break</v>
      </c>
      <c r="AB1520" s="14" t="str">
        <f>VLOOKUP($N1520,'HeartRate-2022-03-21-1647950188'!$C:$G,3,0)</f>
        <v>Off Campus</v>
      </c>
      <c r="AC1520" s="14" t="s">
        <v>18</v>
      </c>
      <c r="AD1520" s="14" t="str">
        <f>VLOOKUP($N1520,'HeartRate-2022-03-21-1647950188'!$C:$G,5,0)</f>
        <v>Technical Contexts</v>
      </c>
      <c r="AE1520">
        <f t="shared" si="143"/>
        <v>1</v>
      </c>
      <c r="AF1520" s="18">
        <v>44635</v>
      </c>
      <c r="AG1520" s="19">
        <v>0.6076273148148148</v>
      </c>
    </row>
    <row r="1521" spans="1:33" x14ac:dyDescent="0.3">
      <c r="A1521" s="5">
        <v>44635.608124999999</v>
      </c>
      <c r="B1521" t="str">
        <f>IFERROR(AVERAGEIFS('HeartRate-2022-03-21-1647950188'!$B:$B,'HeartRate-2022-03-21-1647950188'!$A:$A,Data_Extraction!B$2,'HeartRate-2022-03-21-1647950188'!$C:$C,Data_Extraction!$A1521),"")</f>
        <v/>
      </c>
      <c r="C1521" t="str">
        <f>IFERROR(AVERAGEIFS('HeartRate-2022-03-21-1647950188'!$B:$B,'HeartRate-2022-03-21-1647950188'!$A:$A,Data_Extraction!C$2,'HeartRate-2022-03-21-1647950188'!$C:$C,Data_Extraction!$A1521),"")</f>
        <v/>
      </c>
      <c r="D1521" t="str">
        <f>IFERROR(AVERAGEIFS('HeartRate-2022-03-21-1647950188'!$B:$B,'HeartRate-2022-03-21-1647950188'!$A:$A,Data_Extraction!D$2,'HeartRate-2022-03-21-1647950188'!$C:$C,Data_Extraction!$A1521),"")</f>
        <v/>
      </c>
      <c r="E1521" t="str">
        <f>IFERROR(AVERAGEIFS('HeartRate-2022-03-21-1647950188'!$B:$B,'HeartRate-2022-03-21-1647950188'!$A:$A,Data_Extraction!E$2,'HeartRate-2022-03-21-1647950188'!$C:$C,Data_Extraction!$A1521),"")</f>
        <v/>
      </c>
      <c r="F1521" t="str">
        <f>IFERROR(AVERAGEIFS('HeartRate-2022-03-21-1647950188'!$B:$B,'HeartRate-2022-03-21-1647950188'!$A:$A,Data_Extraction!F$2,'HeartRate-2022-03-21-1647950188'!$C:$C,Data_Extraction!$A1521),"")</f>
        <v/>
      </c>
      <c r="G1521">
        <f>IFERROR(AVERAGEIFS('HeartRate-2022-03-21-1647950188'!$B:$B,'HeartRate-2022-03-21-1647950188'!$A:$A,Data_Extraction!G$2,'HeartRate-2022-03-21-1647950188'!$C:$C,Data_Extraction!$A1521),"")</f>
        <v>133</v>
      </c>
      <c r="H1521" t="str">
        <f>IFERROR(AVERAGEIFS('HeartRate-2022-03-21-1647950188'!$B:$B,'HeartRate-2022-03-21-1647950188'!$A:$A,Data_Extraction!H$2,'HeartRate-2022-03-21-1647950188'!$C:$C,Data_Extraction!$A1521),"")</f>
        <v/>
      </c>
      <c r="I1521" t="str">
        <f>IFERROR(AVERAGEIFS('HeartRate-2022-03-21-1647950188'!$B:$B,'HeartRate-2022-03-21-1647950188'!$A:$A,Data_Extraction!I$2,'HeartRate-2022-03-21-1647950188'!$C:$C,Data_Extraction!$A1521),"")</f>
        <v/>
      </c>
      <c r="J1521" s="8">
        <f t="shared" si="139"/>
        <v>133</v>
      </c>
      <c r="N1521" s="11">
        <f>Data_Extraction!A1521</f>
        <v>44635.608124999999</v>
      </c>
      <c r="O1521" s="15">
        <f t="shared" si="140"/>
        <v>44635</v>
      </c>
      <c r="P1521" s="16">
        <f t="shared" si="141"/>
        <v>0.60812500000000003</v>
      </c>
      <c r="Q1521" s="12">
        <f>IF(Data_Extraction!B1521="",Data_Extraction!$J1521*(Q$1),Data_Extraction!B1521)</f>
        <v>119.7</v>
      </c>
      <c r="R1521" s="12">
        <f>IF(Data_Extraction!C1521="",Data_Extraction!$J1521*(R$1),Data_Extraction!C1521)</f>
        <v>122.36</v>
      </c>
      <c r="S1521" s="12">
        <f>IF(Data_Extraction!D1521="",Data_Extraction!$J1521*(S$1),Data_Extraction!D1521)</f>
        <v>138.32</v>
      </c>
      <c r="T1521" s="12">
        <f>IF(Data_Extraction!E1521="",Data_Extraction!$J1521*(T$1),Data_Extraction!E1521)</f>
        <v>126.35</v>
      </c>
      <c r="U1521" s="12">
        <f>IF(Data_Extraction!F1521="",Data_Extraction!$J1521*(U$1),Data_Extraction!F1521)</f>
        <v>130.34</v>
      </c>
      <c r="V1521" s="12">
        <f>IF(Data_Extraction!G1521="",Data_Extraction!$J1521*(V$1),Data_Extraction!G1521)</f>
        <v>133</v>
      </c>
      <c r="W1521" s="12">
        <f>IF(Data_Extraction!H1521="",Data_Extraction!$J1521*(W$1),Data_Extraction!H1521)</f>
        <v>142.31</v>
      </c>
      <c r="X1521" s="12">
        <f>IF(Data_Extraction!I1521="",Data_Extraction!$J1521*(X$1),Data_Extraction!I1521)</f>
        <v>129.01</v>
      </c>
      <c r="Y1521" s="13">
        <f t="shared" si="138"/>
        <v>130.17375000000001</v>
      </c>
      <c r="Z1521" s="17" t="str">
        <f t="shared" si="142"/>
        <v>Evening</v>
      </c>
      <c r="AA1521" s="14" t="str">
        <f>VLOOKUP($N1521,'HeartRate-2022-03-21-1647950188'!$C:$G,2,0)</f>
        <v>Break</v>
      </c>
      <c r="AB1521" s="14" t="str">
        <f>VLOOKUP($N1521,'HeartRate-2022-03-21-1647950188'!$C:$G,3,0)</f>
        <v>Off Campus</v>
      </c>
      <c r="AC1521" s="14" t="s">
        <v>18</v>
      </c>
      <c r="AD1521" s="14" t="str">
        <f>VLOOKUP($N1521,'HeartRate-2022-03-21-1647950188'!$C:$G,5,0)</f>
        <v>Technical Contexts</v>
      </c>
      <c r="AE1521">
        <f t="shared" si="143"/>
        <v>1</v>
      </c>
      <c r="AF1521" s="18">
        <v>44635</v>
      </c>
      <c r="AG1521" s="19">
        <v>0.60812500000000003</v>
      </c>
    </row>
    <row r="1522" spans="1:33" x14ac:dyDescent="0.3">
      <c r="A1522" s="5">
        <v>44635.60832175926</v>
      </c>
      <c r="B1522" t="str">
        <f>IFERROR(AVERAGEIFS('HeartRate-2022-03-21-1647950188'!$B:$B,'HeartRate-2022-03-21-1647950188'!$A:$A,Data_Extraction!B$2,'HeartRate-2022-03-21-1647950188'!$C:$C,Data_Extraction!$A1522),"")</f>
        <v/>
      </c>
      <c r="C1522" t="str">
        <f>IFERROR(AVERAGEIFS('HeartRate-2022-03-21-1647950188'!$B:$B,'HeartRate-2022-03-21-1647950188'!$A:$A,Data_Extraction!C$2,'HeartRate-2022-03-21-1647950188'!$C:$C,Data_Extraction!$A1522),"")</f>
        <v/>
      </c>
      <c r="D1522" t="str">
        <f>IFERROR(AVERAGEIFS('HeartRate-2022-03-21-1647950188'!$B:$B,'HeartRate-2022-03-21-1647950188'!$A:$A,Data_Extraction!D$2,'HeartRate-2022-03-21-1647950188'!$C:$C,Data_Extraction!$A1522),"")</f>
        <v/>
      </c>
      <c r="E1522" t="str">
        <f>IFERROR(AVERAGEIFS('HeartRate-2022-03-21-1647950188'!$B:$B,'HeartRate-2022-03-21-1647950188'!$A:$A,Data_Extraction!E$2,'HeartRate-2022-03-21-1647950188'!$C:$C,Data_Extraction!$A1522),"")</f>
        <v/>
      </c>
      <c r="F1522" t="str">
        <f>IFERROR(AVERAGEIFS('HeartRate-2022-03-21-1647950188'!$B:$B,'HeartRate-2022-03-21-1647950188'!$A:$A,Data_Extraction!F$2,'HeartRate-2022-03-21-1647950188'!$C:$C,Data_Extraction!$A1522),"")</f>
        <v/>
      </c>
      <c r="G1522">
        <f>IFERROR(AVERAGEIFS('HeartRate-2022-03-21-1647950188'!$B:$B,'HeartRate-2022-03-21-1647950188'!$A:$A,Data_Extraction!G$2,'HeartRate-2022-03-21-1647950188'!$C:$C,Data_Extraction!$A1522),"")</f>
        <v>133</v>
      </c>
      <c r="H1522">
        <f>IFERROR(AVERAGEIFS('HeartRate-2022-03-21-1647950188'!$B:$B,'HeartRate-2022-03-21-1647950188'!$A:$A,Data_Extraction!H$2,'HeartRate-2022-03-21-1647950188'!$C:$C,Data_Extraction!$A1522),"")</f>
        <v>129</v>
      </c>
      <c r="I1522">
        <f>IFERROR(AVERAGEIFS('HeartRate-2022-03-21-1647950188'!$B:$B,'HeartRate-2022-03-21-1647950188'!$A:$A,Data_Extraction!I$2,'HeartRate-2022-03-21-1647950188'!$C:$C,Data_Extraction!$A1522),"")</f>
        <v>132</v>
      </c>
      <c r="J1522" s="8">
        <f t="shared" si="139"/>
        <v>131.33333333333334</v>
      </c>
      <c r="N1522" s="11">
        <f>Data_Extraction!A1522</f>
        <v>44635.60832175926</v>
      </c>
      <c r="O1522" s="15">
        <f t="shared" si="140"/>
        <v>44635</v>
      </c>
      <c r="P1522" s="16">
        <f t="shared" si="141"/>
        <v>0.60832175925925924</v>
      </c>
      <c r="Q1522" s="12">
        <f>IF(Data_Extraction!B1522="",Data_Extraction!$J1522*(Q$1),Data_Extraction!B1522)</f>
        <v>118.20000000000002</v>
      </c>
      <c r="R1522" s="12">
        <f>IF(Data_Extraction!C1522="",Data_Extraction!$J1522*(R$1),Data_Extraction!C1522)</f>
        <v>120.82666666666668</v>
      </c>
      <c r="S1522" s="12">
        <f>IF(Data_Extraction!D1522="",Data_Extraction!$J1522*(S$1),Data_Extraction!D1522)</f>
        <v>136.58666666666667</v>
      </c>
      <c r="T1522" s="12">
        <f>IF(Data_Extraction!E1522="",Data_Extraction!$J1522*(T$1),Data_Extraction!E1522)</f>
        <v>124.76666666666667</v>
      </c>
      <c r="U1522" s="12">
        <f>IF(Data_Extraction!F1522="",Data_Extraction!$J1522*(U$1),Data_Extraction!F1522)</f>
        <v>128.70666666666668</v>
      </c>
      <c r="V1522" s="12">
        <f>IF(Data_Extraction!G1522="",Data_Extraction!$J1522*(V$1),Data_Extraction!G1522)</f>
        <v>133</v>
      </c>
      <c r="W1522" s="12">
        <f>IF(Data_Extraction!H1522="",Data_Extraction!$J1522*(W$1),Data_Extraction!H1522)</f>
        <v>129</v>
      </c>
      <c r="X1522" s="12">
        <f>IF(Data_Extraction!I1522="",Data_Extraction!$J1522*(X$1),Data_Extraction!I1522)</f>
        <v>132</v>
      </c>
      <c r="Y1522" s="13">
        <f t="shared" si="138"/>
        <v>127.88583333333334</v>
      </c>
      <c r="Z1522" s="17" t="str">
        <f t="shared" si="142"/>
        <v>Evening</v>
      </c>
      <c r="AA1522" s="14" t="str">
        <f>VLOOKUP($N1522,'HeartRate-2022-03-21-1647950188'!$C:$G,2,0)</f>
        <v>Break</v>
      </c>
      <c r="AB1522" s="14" t="str">
        <f>VLOOKUP($N1522,'HeartRate-2022-03-21-1647950188'!$C:$G,3,0)</f>
        <v>Off Campus</v>
      </c>
      <c r="AC1522" s="14" t="s">
        <v>18</v>
      </c>
      <c r="AD1522" s="14" t="str">
        <f>VLOOKUP($N1522,'HeartRate-2022-03-21-1647950188'!$C:$G,5,0)</f>
        <v>Technical Contexts</v>
      </c>
      <c r="AE1522">
        <f t="shared" si="143"/>
        <v>1</v>
      </c>
      <c r="AF1522" s="18">
        <v>44635</v>
      </c>
      <c r="AG1522" s="19">
        <v>0.60832175925925924</v>
      </c>
    </row>
    <row r="1523" spans="1:33" x14ac:dyDescent="0.3">
      <c r="A1523" s="5">
        <v>44635.60833333333</v>
      </c>
      <c r="B1523">
        <f>IFERROR(AVERAGEIFS('HeartRate-2022-03-21-1647950188'!$B:$B,'HeartRate-2022-03-21-1647950188'!$A:$A,Data_Extraction!B$2,'HeartRate-2022-03-21-1647950188'!$C:$C,Data_Extraction!$A1523),"")</f>
        <v>92</v>
      </c>
      <c r="C1523" t="str">
        <f>IFERROR(AVERAGEIFS('HeartRate-2022-03-21-1647950188'!$B:$B,'HeartRate-2022-03-21-1647950188'!$A:$A,Data_Extraction!C$2,'HeartRate-2022-03-21-1647950188'!$C:$C,Data_Extraction!$A1523),"")</f>
        <v/>
      </c>
      <c r="D1523" t="str">
        <f>IFERROR(AVERAGEIFS('HeartRate-2022-03-21-1647950188'!$B:$B,'HeartRate-2022-03-21-1647950188'!$A:$A,Data_Extraction!D$2,'HeartRate-2022-03-21-1647950188'!$C:$C,Data_Extraction!$A1523),"")</f>
        <v/>
      </c>
      <c r="E1523" t="str">
        <f>IFERROR(AVERAGEIFS('HeartRate-2022-03-21-1647950188'!$B:$B,'HeartRate-2022-03-21-1647950188'!$A:$A,Data_Extraction!E$2,'HeartRate-2022-03-21-1647950188'!$C:$C,Data_Extraction!$A1523),"")</f>
        <v/>
      </c>
      <c r="F1523" t="str">
        <f>IFERROR(AVERAGEIFS('HeartRate-2022-03-21-1647950188'!$B:$B,'HeartRate-2022-03-21-1647950188'!$A:$A,Data_Extraction!F$2,'HeartRate-2022-03-21-1647950188'!$C:$C,Data_Extraction!$A1523),"")</f>
        <v/>
      </c>
      <c r="G1523" t="str">
        <f>IFERROR(AVERAGEIFS('HeartRate-2022-03-21-1647950188'!$B:$B,'HeartRate-2022-03-21-1647950188'!$A:$A,Data_Extraction!G$2,'HeartRate-2022-03-21-1647950188'!$C:$C,Data_Extraction!$A1523),"")</f>
        <v/>
      </c>
      <c r="H1523" t="str">
        <f>IFERROR(AVERAGEIFS('HeartRate-2022-03-21-1647950188'!$B:$B,'HeartRate-2022-03-21-1647950188'!$A:$A,Data_Extraction!H$2,'HeartRate-2022-03-21-1647950188'!$C:$C,Data_Extraction!$A1523),"")</f>
        <v/>
      </c>
      <c r="I1523" t="str">
        <f>IFERROR(AVERAGEIFS('HeartRate-2022-03-21-1647950188'!$B:$B,'HeartRate-2022-03-21-1647950188'!$A:$A,Data_Extraction!I$2,'HeartRate-2022-03-21-1647950188'!$C:$C,Data_Extraction!$A1523),"")</f>
        <v/>
      </c>
      <c r="J1523" s="8">
        <f t="shared" si="139"/>
        <v>92</v>
      </c>
      <c r="N1523" s="11">
        <f>Data_Extraction!A1523</f>
        <v>44635.60833333333</v>
      </c>
      <c r="O1523" s="15">
        <f t="shared" si="140"/>
        <v>44635</v>
      </c>
      <c r="P1523" s="16">
        <f t="shared" si="141"/>
        <v>0.60833333333333328</v>
      </c>
      <c r="Q1523" s="12">
        <f>IF(Data_Extraction!B1523="",Data_Extraction!$J1523*(Q$1),Data_Extraction!B1523)</f>
        <v>92</v>
      </c>
      <c r="R1523" s="12">
        <f>IF(Data_Extraction!C1523="",Data_Extraction!$J1523*(R$1),Data_Extraction!C1523)</f>
        <v>84.64</v>
      </c>
      <c r="S1523" s="12">
        <f>IF(Data_Extraction!D1523="",Data_Extraction!$J1523*(S$1),Data_Extraction!D1523)</f>
        <v>95.68</v>
      </c>
      <c r="T1523" s="12">
        <f>IF(Data_Extraction!E1523="",Data_Extraction!$J1523*(T$1),Data_Extraction!E1523)</f>
        <v>87.399999999999991</v>
      </c>
      <c r="U1523" s="12">
        <f>IF(Data_Extraction!F1523="",Data_Extraction!$J1523*(U$1),Data_Extraction!F1523)</f>
        <v>90.16</v>
      </c>
      <c r="V1523" s="12">
        <f>IF(Data_Extraction!G1523="",Data_Extraction!$J1523*(V$1),Data_Extraction!G1523)</f>
        <v>83.72</v>
      </c>
      <c r="W1523" s="12">
        <f>IF(Data_Extraction!H1523="",Data_Extraction!$J1523*(W$1),Data_Extraction!H1523)</f>
        <v>98.440000000000012</v>
      </c>
      <c r="X1523" s="12">
        <f>IF(Data_Extraction!I1523="",Data_Extraction!$J1523*(X$1),Data_Extraction!I1523)</f>
        <v>89.24</v>
      </c>
      <c r="Y1523" s="13">
        <f t="shared" si="138"/>
        <v>90.160000000000011</v>
      </c>
      <c r="Z1523" s="17" t="str">
        <f t="shared" si="142"/>
        <v>Evening</v>
      </c>
      <c r="AA1523" s="14" t="str">
        <f>VLOOKUP($N1523,'HeartRate-2022-03-21-1647950188'!$C:$G,2,0)</f>
        <v>Break</v>
      </c>
      <c r="AB1523" s="14" t="str">
        <f>VLOOKUP($N1523,'HeartRate-2022-03-21-1647950188'!$C:$G,3,0)</f>
        <v>Off Campus</v>
      </c>
      <c r="AC1523" s="14" t="str">
        <f>VLOOKUP($N1523,'HeartRate-2022-03-21-1647950188'!$C:$G,4,0)</f>
        <v>Sitting</v>
      </c>
      <c r="AD1523" s="14" t="str">
        <f>VLOOKUP($N1523,'HeartRate-2022-03-21-1647950188'!$C:$G,5,0)</f>
        <v>Technical Contexts</v>
      </c>
      <c r="AE1523">
        <f t="shared" si="143"/>
        <v>0</v>
      </c>
      <c r="AF1523" s="18">
        <v>44635</v>
      </c>
      <c r="AG1523" s="19">
        <v>0.60833333333333328</v>
      </c>
    </row>
    <row r="1524" spans="1:33" x14ac:dyDescent="0.3">
      <c r="A1524" s="5">
        <v>44635.609016203707</v>
      </c>
      <c r="B1524" t="str">
        <f>IFERROR(AVERAGEIFS('HeartRate-2022-03-21-1647950188'!$B:$B,'HeartRate-2022-03-21-1647950188'!$A:$A,Data_Extraction!B$2,'HeartRate-2022-03-21-1647950188'!$C:$C,Data_Extraction!$A1524),"")</f>
        <v/>
      </c>
      <c r="C1524" t="str">
        <f>IFERROR(AVERAGEIFS('HeartRate-2022-03-21-1647950188'!$B:$B,'HeartRate-2022-03-21-1647950188'!$A:$A,Data_Extraction!C$2,'HeartRate-2022-03-21-1647950188'!$C:$C,Data_Extraction!$A1524),"")</f>
        <v/>
      </c>
      <c r="D1524" t="str">
        <f>IFERROR(AVERAGEIFS('HeartRate-2022-03-21-1647950188'!$B:$B,'HeartRate-2022-03-21-1647950188'!$A:$A,Data_Extraction!D$2,'HeartRate-2022-03-21-1647950188'!$C:$C,Data_Extraction!$A1524),"")</f>
        <v/>
      </c>
      <c r="E1524" t="str">
        <f>IFERROR(AVERAGEIFS('HeartRate-2022-03-21-1647950188'!$B:$B,'HeartRate-2022-03-21-1647950188'!$A:$A,Data_Extraction!E$2,'HeartRate-2022-03-21-1647950188'!$C:$C,Data_Extraction!$A1524),"")</f>
        <v/>
      </c>
      <c r="F1524" t="str">
        <f>IFERROR(AVERAGEIFS('HeartRate-2022-03-21-1647950188'!$B:$B,'HeartRate-2022-03-21-1647950188'!$A:$A,Data_Extraction!F$2,'HeartRate-2022-03-21-1647950188'!$C:$C,Data_Extraction!$A1524),"")</f>
        <v/>
      </c>
      <c r="G1524">
        <f>IFERROR(AVERAGEIFS('HeartRate-2022-03-21-1647950188'!$B:$B,'HeartRate-2022-03-21-1647950188'!$A:$A,Data_Extraction!G$2,'HeartRate-2022-03-21-1647950188'!$C:$C,Data_Extraction!$A1524),"")</f>
        <v>145</v>
      </c>
      <c r="H1524">
        <f>IFERROR(AVERAGEIFS('HeartRate-2022-03-21-1647950188'!$B:$B,'HeartRate-2022-03-21-1647950188'!$A:$A,Data_Extraction!H$2,'HeartRate-2022-03-21-1647950188'!$C:$C,Data_Extraction!$A1524),"")</f>
        <v>133</v>
      </c>
      <c r="I1524">
        <f>IFERROR(AVERAGEIFS('HeartRate-2022-03-21-1647950188'!$B:$B,'HeartRate-2022-03-21-1647950188'!$A:$A,Data_Extraction!I$2,'HeartRate-2022-03-21-1647950188'!$C:$C,Data_Extraction!$A1524),"")</f>
        <v>126</v>
      </c>
      <c r="J1524" s="8">
        <f t="shared" si="139"/>
        <v>134.66666666666666</v>
      </c>
      <c r="N1524" s="11">
        <f>Data_Extraction!A1524</f>
        <v>44635.609016203707</v>
      </c>
      <c r="O1524" s="15">
        <f t="shared" si="140"/>
        <v>44635</v>
      </c>
      <c r="P1524" s="16">
        <f t="shared" si="141"/>
        <v>0.60901620370370368</v>
      </c>
      <c r="Q1524" s="12">
        <f>IF(Data_Extraction!B1524="",Data_Extraction!$J1524*(Q$1),Data_Extraction!B1524)</f>
        <v>121.19999999999999</v>
      </c>
      <c r="R1524" s="12">
        <f>IF(Data_Extraction!C1524="",Data_Extraction!$J1524*(R$1),Data_Extraction!C1524)</f>
        <v>123.89333333333333</v>
      </c>
      <c r="S1524" s="12">
        <f>IF(Data_Extraction!D1524="",Data_Extraction!$J1524*(S$1),Data_Extraction!D1524)</f>
        <v>140.05333333333334</v>
      </c>
      <c r="T1524" s="12">
        <f>IF(Data_Extraction!E1524="",Data_Extraction!$J1524*(T$1),Data_Extraction!E1524)</f>
        <v>127.93333333333332</v>
      </c>
      <c r="U1524" s="12">
        <f>IF(Data_Extraction!F1524="",Data_Extraction!$J1524*(U$1),Data_Extraction!F1524)</f>
        <v>131.97333333333333</v>
      </c>
      <c r="V1524" s="12">
        <f>IF(Data_Extraction!G1524="",Data_Extraction!$J1524*(V$1),Data_Extraction!G1524)</f>
        <v>145</v>
      </c>
      <c r="W1524" s="12">
        <f>IF(Data_Extraction!H1524="",Data_Extraction!$J1524*(W$1),Data_Extraction!H1524)</f>
        <v>133</v>
      </c>
      <c r="X1524" s="12">
        <f>IF(Data_Extraction!I1524="",Data_Extraction!$J1524*(X$1),Data_Extraction!I1524)</f>
        <v>126</v>
      </c>
      <c r="Y1524" s="13">
        <f t="shared" si="138"/>
        <v>131.13166666666666</v>
      </c>
      <c r="Z1524" s="17" t="str">
        <f t="shared" si="142"/>
        <v>Evening</v>
      </c>
      <c r="AA1524" s="14" t="str">
        <f>VLOOKUP($N1524,'HeartRate-2022-03-21-1647950188'!$C:$G,2,0)</f>
        <v>Break</v>
      </c>
      <c r="AB1524" s="14" t="str">
        <f>VLOOKUP($N1524,'HeartRate-2022-03-21-1647950188'!$C:$G,3,0)</f>
        <v>Off Campus</v>
      </c>
      <c r="AC1524" s="14" t="s">
        <v>18</v>
      </c>
      <c r="AD1524" s="14" t="str">
        <f>VLOOKUP($N1524,'HeartRate-2022-03-21-1647950188'!$C:$G,5,0)</f>
        <v>Technical Contexts</v>
      </c>
      <c r="AE1524">
        <f t="shared" si="143"/>
        <v>1</v>
      </c>
      <c r="AF1524" s="18">
        <v>44635</v>
      </c>
      <c r="AG1524" s="19">
        <v>0.60901620370370368</v>
      </c>
    </row>
    <row r="1525" spans="1:33" x14ac:dyDescent="0.3">
      <c r="A1525" s="5">
        <v>44635.609537037039</v>
      </c>
      <c r="B1525" t="str">
        <f>IFERROR(AVERAGEIFS('HeartRate-2022-03-21-1647950188'!$B:$B,'HeartRate-2022-03-21-1647950188'!$A:$A,Data_Extraction!B$2,'HeartRate-2022-03-21-1647950188'!$C:$C,Data_Extraction!$A1525),"")</f>
        <v/>
      </c>
      <c r="C1525" t="str">
        <f>IFERROR(AVERAGEIFS('HeartRate-2022-03-21-1647950188'!$B:$B,'HeartRate-2022-03-21-1647950188'!$A:$A,Data_Extraction!C$2,'HeartRate-2022-03-21-1647950188'!$C:$C,Data_Extraction!$A1525),"")</f>
        <v/>
      </c>
      <c r="D1525" t="str">
        <f>IFERROR(AVERAGEIFS('HeartRate-2022-03-21-1647950188'!$B:$B,'HeartRate-2022-03-21-1647950188'!$A:$A,Data_Extraction!D$2,'HeartRate-2022-03-21-1647950188'!$C:$C,Data_Extraction!$A1525),"")</f>
        <v/>
      </c>
      <c r="E1525" t="str">
        <f>IFERROR(AVERAGEIFS('HeartRate-2022-03-21-1647950188'!$B:$B,'HeartRate-2022-03-21-1647950188'!$A:$A,Data_Extraction!E$2,'HeartRate-2022-03-21-1647950188'!$C:$C,Data_Extraction!$A1525),"")</f>
        <v/>
      </c>
      <c r="F1525" t="str">
        <f>IFERROR(AVERAGEIFS('HeartRate-2022-03-21-1647950188'!$B:$B,'HeartRate-2022-03-21-1647950188'!$A:$A,Data_Extraction!F$2,'HeartRate-2022-03-21-1647950188'!$C:$C,Data_Extraction!$A1525),"")</f>
        <v/>
      </c>
      <c r="G1525" t="str">
        <f>IFERROR(AVERAGEIFS('HeartRate-2022-03-21-1647950188'!$B:$B,'HeartRate-2022-03-21-1647950188'!$A:$A,Data_Extraction!G$2,'HeartRate-2022-03-21-1647950188'!$C:$C,Data_Extraction!$A1525),"")</f>
        <v/>
      </c>
      <c r="H1525" t="str">
        <f>IFERROR(AVERAGEIFS('HeartRate-2022-03-21-1647950188'!$B:$B,'HeartRate-2022-03-21-1647950188'!$A:$A,Data_Extraction!H$2,'HeartRate-2022-03-21-1647950188'!$C:$C,Data_Extraction!$A1525),"")</f>
        <v/>
      </c>
      <c r="I1525">
        <f>IFERROR(AVERAGEIFS('HeartRate-2022-03-21-1647950188'!$B:$B,'HeartRate-2022-03-21-1647950188'!$A:$A,Data_Extraction!I$2,'HeartRate-2022-03-21-1647950188'!$C:$C,Data_Extraction!$A1525),"")</f>
        <v>119</v>
      </c>
      <c r="J1525" s="8">
        <f t="shared" si="139"/>
        <v>119</v>
      </c>
      <c r="N1525" s="11">
        <f>Data_Extraction!A1525</f>
        <v>44635.609537037039</v>
      </c>
      <c r="O1525" s="15">
        <f t="shared" si="140"/>
        <v>44635</v>
      </c>
      <c r="P1525" s="16">
        <f t="shared" si="141"/>
        <v>0.6095370370370371</v>
      </c>
      <c r="Q1525" s="12">
        <f>IF(Data_Extraction!B1525="",Data_Extraction!$J1525*(Q$1),Data_Extraction!B1525)</f>
        <v>107.10000000000001</v>
      </c>
      <c r="R1525" s="12">
        <f>IF(Data_Extraction!C1525="",Data_Extraction!$J1525*(R$1),Data_Extraction!C1525)</f>
        <v>109.48</v>
      </c>
      <c r="S1525" s="12">
        <f>IF(Data_Extraction!D1525="",Data_Extraction!$J1525*(S$1),Data_Extraction!D1525)</f>
        <v>123.76</v>
      </c>
      <c r="T1525" s="12">
        <f>IF(Data_Extraction!E1525="",Data_Extraction!$J1525*(T$1),Data_Extraction!E1525)</f>
        <v>113.05</v>
      </c>
      <c r="U1525" s="12">
        <f>IF(Data_Extraction!F1525="",Data_Extraction!$J1525*(U$1),Data_Extraction!F1525)</f>
        <v>116.62</v>
      </c>
      <c r="V1525" s="12">
        <f>IF(Data_Extraction!G1525="",Data_Extraction!$J1525*(V$1),Data_Extraction!G1525)</f>
        <v>108.29</v>
      </c>
      <c r="W1525" s="12">
        <f>IF(Data_Extraction!H1525="",Data_Extraction!$J1525*(W$1),Data_Extraction!H1525)</f>
        <v>127.33000000000001</v>
      </c>
      <c r="X1525" s="12">
        <f>IF(Data_Extraction!I1525="",Data_Extraction!$J1525*(X$1),Data_Extraction!I1525)</f>
        <v>119</v>
      </c>
      <c r="Y1525" s="13">
        <f t="shared" si="138"/>
        <v>115.57875</v>
      </c>
      <c r="Z1525" s="17" t="str">
        <f t="shared" si="142"/>
        <v>Evening</v>
      </c>
      <c r="AA1525" s="14" t="str">
        <f>VLOOKUP($N1525,'HeartRate-2022-03-21-1647950188'!$C:$G,2,0)</f>
        <v>Break</v>
      </c>
      <c r="AB1525" s="14" t="str">
        <f>VLOOKUP($N1525,'HeartRate-2022-03-21-1647950188'!$C:$G,3,0)</f>
        <v>Off Campus</v>
      </c>
      <c r="AC1525" s="14" t="str">
        <f>VLOOKUP($N1525,'HeartRate-2022-03-21-1647950188'!$C:$G,4,0)</f>
        <v>Sitting</v>
      </c>
      <c r="AD1525" s="14" t="str">
        <f>VLOOKUP($N1525,'HeartRate-2022-03-21-1647950188'!$C:$G,5,0)</f>
        <v>Technical Contexts</v>
      </c>
      <c r="AE1525">
        <f t="shared" si="143"/>
        <v>0</v>
      </c>
      <c r="AF1525" s="18">
        <v>44635</v>
      </c>
      <c r="AG1525" s="19">
        <v>0.6095370370370371</v>
      </c>
    </row>
    <row r="1526" spans="1:33" x14ac:dyDescent="0.3">
      <c r="A1526" s="5">
        <v>44635.609710648147</v>
      </c>
      <c r="B1526" t="str">
        <f>IFERROR(AVERAGEIFS('HeartRate-2022-03-21-1647950188'!$B:$B,'HeartRate-2022-03-21-1647950188'!$A:$A,Data_Extraction!B$2,'HeartRate-2022-03-21-1647950188'!$C:$C,Data_Extraction!$A1526),"")</f>
        <v/>
      </c>
      <c r="C1526" t="str">
        <f>IFERROR(AVERAGEIFS('HeartRate-2022-03-21-1647950188'!$B:$B,'HeartRate-2022-03-21-1647950188'!$A:$A,Data_Extraction!C$2,'HeartRate-2022-03-21-1647950188'!$C:$C,Data_Extraction!$A1526),"")</f>
        <v/>
      </c>
      <c r="D1526" t="str">
        <f>IFERROR(AVERAGEIFS('HeartRate-2022-03-21-1647950188'!$B:$B,'HeartRate-2022-03-21-1647950188'!$A:$A,Data_Extraction!D$2,'HeartRate-2022-03-21-1647950188'!$C:$C,Data_Extraction!$A1526),"")</f>
        <v/>
      </c>
      <c r="E1526" t="str">
        <f>IFERROR(AVERAGEIFS('HeartRate-2022-03-21-1647950188'!$B:$B,'HeartRate-2022-03-21-1647950188'!$A:$A,Data_Extraction!E$2,'HeartRate-2022-03-21-1647950188'!$C:$C,Data_Extraction!$A1526),"")</f>
        <v/>
      </c>
      <c r="F1526" t="str">
        <f>IFERROR(AVERAGEIFS('HeartRate-2022-03-21-1647950188'!$B:$B,'HeartRate-2022-03-21-1647950188'!$A:$A,Data_Extraction!F$2,'HeartRate-2022-03-21-1647950188'!$C:$C,Data_Extraction!$A1526),"")</f>
        <v/>
      </c>
      <c r="G1526">
        <f>IFERROR(AVERAGEIFS('HeartRate-2022-03-21-1647950188'!$B:$B,'HeartRate-2022-03-21-1647950188'!$A:$A,Data_Extraction!G$2,'HeartRate-2022-03-21-1647950188'!$C:$C,Data_Extraction!$A1526),"")</f>
        <v>145</v>
      </c>
      <c r="H1526">
        <f>IFERROR(AVERAGEIFS('HeartRate-2022-03-21-1647950188'!$B:$B,'HeartRate-2022-03-21-1647950188'!$A:$A,Data_Extraction!H$2,'HeartRate-2022-03-21-1647950188'!$C:$C,Data_Extraction!$A1526),"")</f>
        <v>141</v>
      </c>
      <c r="I1526">
        <f>IFERROR(AVERAGEIFS('HeartRate-2022-03-21-1647950188'!$B:$B,'HeartRate-2022-03-21-1647950188'!$A:$A,Data_Extraction!I$2,'HeartRate-2022-03-21-1647950188'!$C:$C,Data_Extraction!$A1526),"")</f>
        <v>129</v>
      </c>
      <c r="J1526" s="8">
        <f t="shared" si="139"/>
        <v>138.33333333333334</v>
      </c>
      <c r="N1526" s="11">
        <f>Data_Extraction!A1526</f>
        <v>44635.609710648147</v>
      </c>
      <c r="O1526" s="15">
        <f t="shared" si="140"/>
        <v>44635</v>
      </c>
      <c r="P1526" s="16">
        <f t="shared" si="141"/>
        <v>0.60971064814814813</v>
      </c>
      <c r="Q1526" s="12">
        <f>IF(Data_Extraction!B1526="",Data_Extraction!$J1526*(Q$1),Data_Extraction!B1526)</f>
        <v>124.50000000000001</v>
      </c>
      <c r="R1526" s="12">
        <f>IF(Data_Extraction!C1526="",Data_Extraction!$J1526*(R$1),Data_Extraction!C1526)</f>
        <v>127.26666666666668</v>
      </c>
      <c r="S1526" s="12">
        <f>IF(Data_Extraction!D1526="",Data_Extraction!$J1526*(S$1),Data_Extraction!D1526)</f>
        <v>143.86666666666667</v>
      </c>
      <c r="T1526" s="12">
        <f>IF(Data_Extraction!E1526="",Data_Extraction!$J1526*(T$1),Data_Extraction!E1526)</f>
        <v>131.41666666666666</v>
      </c>
      <c r="U1526" s="12">
        <f>IF(Data_Extraction!F1526="",Data_Extraction!$J1526*(U$1),Data_Extraction!F1526)</f>
        <v>135.56666666666666</v>
      </c>
      <c r="V1526" s="12">
        <f>IF(Data_Extraction!G1526="",Data_Extraction!$J1526*(V$1),Data_Extraction!G1526)</f>
        <v>145</v>
      </c>
      <c r="W1526" s="12">
        <f>IF(Data_Extraction!H1526="",Data_Extraction!$J1526*(W$1),Data_Extraction!H1526)</f>
        <v>141</v>
      </c>
      <c r="X1526" s="12">
        <f>IF(Data_Extraction!I1526="",Data_Extraction!$J1526*(X$1),Data_Extraction!I1526)</f>
        <v>129</v>
      </c>
      <c r="Y1526" s="13">
        <f t="shared" si="138"/>
        <v>134.70208333333335</v>
      </c>
      <c r="Z1526" s="17" t="str">
        <f t="shared" si="142"/>
        <v>Evening</v>
      </c>
      <c r="AA1526" s="14" t="str">
        <f>VLOOKUP($N1526,'HeartRate-2022-03-21-1647950188'!$C:$G,2,0)</f>
        <v>Break</v>
      </c>
      <c r="AB1526" s="14" t="str">
        <f>VLOOKUP($N1526,'HeartRate-2022-03-21-1647950188'!$C:$G,3,0)</f>
        <v>Off Campus</v>
      </c>
      <c r="AC1526" s="14" t="s">
        <v>18</v>
      </c>
      <c r="AD1526" s="14" t="str">
        <f>VLOOKUP($N1526,'HeartRate-2022-03-21-1647950188'!$C:$G,5,0)</f>
        <v>Technical Contexts</v>
      </c>
      <c r="AE1526">
        <f t="shared" si="143"/>
        <v>1</v>
      </c>
      <c r="AF1526" s="18">
        <v>44635</v>
      </c>
      <c r="AG1526" s="19">
        <v>0.60971064814814813</v>
      </c>
    </row>
    <row r="1527" spans="1:33" x14ac:dyDescent="0.3">
      <c r="A1527" s="5">
        <v>44635.610405092593</v>
      </c>
      <c r="B1527" t="str">
        <f>IFERROR(AVERAGEIFS('HeartRate-2022-03-21-1647950188'!$B:$B,'HeartRate-2022-03-21-1647950188'!$A:$A,Data_Extraction!B$2,'HeartRate-2022-03-21-1647950188'!$C:$C,Data_Extraction!$A1527),"")</f>
        <v/>
      </c>
      <c r="C1527" t="str">
        <f>IFERROR(AVERAGEIFS('HeartRate-2022-03-21-1647950188'!$B:$B,'HeartRate-2022-03-21-1647950188'!$A:$A,Data_Extraction!C$2,'HeartRate-2022-03-21-1647950188'!$C:$C,Data_Extraction!$A1527),"")</f>
        <v/>
      </c>
      <c r="D1527" t="str">
        <f>IFERROR(AVERAGEIFS('HeartRate-2022-03-21-1647950188'!$B:$B,'HeartRate-2022-03-21-1647950188'!$A:$A,Data_Extraction!D$2,'HeartRate-2022-03-21-1647950188'!$C:$C,Data_Extraction!$A1527),"")</f>
        <v/>
      </c>
      <c r="E1527" t="str">
        <f>IFERROR(AVERAGEIFS('HeartRate-2022-03-21-1647950188'!$B:$B,'HeartRate-2022-03-21-1647950188'!$A:$A,Data_Extraction!E$2,'HeartRate-2022-03-21-1647950188'!$C:$C,Data_Extraction!$A1527),"")</f>
        <v/>
      </c>
      <c r="F1527" t="str">
        <f>IFERROR(AVERAGEIFS('HeartRate-2022-03-21-1647950188'!$B:$B,'HeartRate-2022-03-21-1647950188'!$A:$A,Data_Extraction!F$2,'HeartRate-2022-03-21-1647950188'!$C:$C,Data_Extraction!$A1527),"")</f>
        <v/>
      </c>
      <c r="G1527">
        <f>IFERROR(AVERAGEIFS('HeartRate-2022-03-21-1647950188'!$B:$B,'HeartRate-2022-03-21-1647950188'!$A:$A,Data_Extraction!G$2,'HeartRate-2022-03-21-1647950188'!$C:$C,Data_Extraction!$A1527),"")</f>
        <v>132</v>
      </c>
      <c r="H1527">
        <f>IFERROR(AVERAGEIFS('HeartRate-2022-03-21-1647950188'!$B:$B,'HeartRate-2022-03-21-1647950188'!$A:$A,Data_Extraction!H$2,'HeartRate-2022-03-21-1647950188'!$C:$C,Data_Extraction!$A1527),"")</f>
        <v>133</v>
      </c>
      <c r="I1527">
        <f>IFERROR(AVERAGEIFS('HeartRate-2022-03-21-1647950188'!$B:$B,'HeartRate-2022-03-21-1647950188'!$A:$A,Data_Extraction!I$2,'HeartRate-2022-03-21-1647950188'!$C:$C,Data_Extraction!$A1527),"")</f>
        <v>127</v>
      </c>
      <c r="J1527" s="8">
        <f t="shared" si="139"/>
        <v>130.66666666666666</v>
      </c>
      <c r="N1527" s="11">
        <f>Data_Extraction!A1527</f>
        <v>44635.610405092593</v>
      </c>
      <c r="O1527" s="15">
        <f t="shared" si="140"/>
        <v>44635</v>
      </c>
      <c r="P1527" s="16">
        <f t="shared" si="141"/>
        <v>0.61040509259259257</v>
      </c>
      <c r="Q1527" s="12">
        <f>IF(Data_Extraction!B1527="",Data_Extraction!$J1527*(Q$1),Data_Extraction!B1527)</f>
        <v>117.6</v>
      </c>
      <c r="R1527" s="12">
        <f>IF(Data_Extraction!C1527="",Data_Extraction!$J1527*(R$1),Data_Extraction!C1527)</f>
        <v>120.21333333333332</v>
      </c>
      <c r="S1527" s="12">
        <f>IF(Data_Extraction!D1527="",Data_Extraction!$J1527*(S$1),Data_Extraction!D1527)</f>
        <v>135.89333333333332</v>
      </c>
      <c r="T1527" s="12">
        <f>IF(Data_Extraction!E1527="",Data_Extraction!$J1527*(T$1),Data_Extraction!E1527)</f>
        <v>124.13333333333331</v>
      </c>
      <c r="U1527" s="12">
        <f>IF(Data_Extraction!F1527="",Data_Extraction!$J1527*(U$1),Data_Extraction!F1527)</f>
        <v>128.05333333333331</v>
      </c>
      <c r="V1527" s="12">
        <f>IF(Data_Extraction!G1527="",Data_Extraction!$J1527*(V$1),Data_Extraction!G1527)</f>
        <v>132</v>
      </c>
      <c r="W1527" s="12">
        <f>IF(Data_Extraction!H1527="",Data_Extraction!$J1527*(W$1),Data_Extraction!H1527)</f>
        <v>133</v>
      </c>
      <c r="X1527" s="12">
        <f>IF(Data_Extraction!I1527="",Data_Extraction!$J1527*(X$1),Data_Extraction!I1527)</f>
        <v>127</v>
      </c>
      <c r="Y1527" s="13">
        <f t="shared" si="138"/>
        <v>127.23666666666666</v>
      </c>
      <c r="Z1527" s="17" t="str">
        <f t="shared" si="142"/>
        <v>Evening</v>
      </c>
      <c r="AA1527" s="14" t="str">
        <f>VLOOKUP($N1527,'HeartRate-2022-03-21-1647950188'!$C:$G,2,0)</f>
        <v>Break</v>
      </c>
      <c r="AB1527" s="14" t="str">
        <f>VLOOKUP($N1527,'HeartRate-2022-03-21-1647950188'!$C:$G,3,0)</f>
        <v>Off Campus</v>
      </c>
      <c r="AC1527" s="14" t="s">
        <v>18</v>
      </c>
      <c r="AD1527" s="14" t="str">
        <f>VLOOKUP($N1527,'HeartRate-2022-03-21-1647950188'!$C:$G,5,0)</f>
        <v>Technical Contexts</v>
      </c>
      <c r="AE1527">
        <f t="shared" si="143"/>
        <v>1</v>
      </c>
      <c r="AF1527" s="18">
        <v>44635</v>
      </c>
      <c r="AG1527" s="19">
        <v>0.61040509259259257</v>
      </c>
    </row>
    <row r="1528" spans="1:33" x14ac:dyDescent="0.3">
      <c r="A1528" s="5">
        <v>44635.611006944448</v>
      </c>
      <c r="B1528" t="str">
        <f>IFERROR(AVERAGEIFS('HeartRate-2022-03-21-1647950188'!$B:$B,'HeartRate-2022-03-21-1647950188'!$A:$A,Data_Extraction!B$2,'HeartRate-2022-03-21-1647950188'!$C:$C,Data_Extraction!$A1528),"")</f>
        <v/>
      </c>
      <c r="C1528" t="str">
        <f>IFERROR(AVERAGEIFS('HeartRate-2022-03-21-1647950188'!$B:$B,'HeartRate-2022-03-21-1647950188'!$A:$A,Data_Extraction!C$2,'HeartRate-2022-03-21-1647950188'!$C:$C,Data_Extraction!$A1528),"")</f>
        <v/>
      </c>
      <c r="D1528" t="str">
        <f>IFERROR(AVERAGEIFS('HeartRate-2022-03-21-1647950188'!$B:$B,'HeartRate-2022-03-21-1647950188'!$A:$A,Data_Extraction!D$2,'HeartRate-2022-03-21-1647950188'!$C:$C,Data_Extraction!$A1528),"")</f>
        <v/>
      </c>
      <c r="E1528" t="str">
        <f>IFERROR(AVERAGEIFS('HeartRate-2022-03-21-1647950188'!$B:$B,'HeartRate-2022-03-21-1647950188'!$A:$A,Data_Extraction!E$2,'HeartRate-2022-03-21-1647950188'!$C:$C,Data_Extraction!$A1528),"")</f>
        <v/>
      </c>
      <c r="F1528" t="str">
        <f>IFERROR(AVERAGEIFS('HeartRate-2022-03-21-1647950188'!$B:$B,'HeartRate-2022-03-21-1647950188'!$A:$A,Data_Extraction!F$2,'HeartRate-2022-03-21-1647950188'!$C:$C,Data_Extraction!$A1528),"")</f>
        <v/>
      </c>
      <c r="G1528">
        <f>IFERROR(AVERAGEIFS('HeartRate-2022-03-21-1647950188'!$B:$B,'HeartRate-2022-03-21-1647950188'!$A:$A,Data_Extraction!G$2,'HeartRate-2022-03-21-1647950188'!$C:$C,Data_Extraction!$A1528),"")</f>
        <v>129</v>
      </c>
      <c r="H1528" t="str">
        <f>IFERROR(AVERAGEIFS('HeartRate-2022-03-21-1647950188'!$B:$B,'HeartRate-2022-03-21-1647950188'!$A:$A,Data_Extraction!H$2,'HeartRate-2022-03-21-1647950188'!$C:$C,Data_Extraction!$A1528),"")</f>
        <v/>
      </c>
      <c r="I1528" t="str">
        <f>IFERROR(AVERAGEIFS('HeartRate-2022-03-21-1647950188'!$B:$B,'HeartRate-2022-03-21-1647950188'!$A:$A,Data_Extraction!I$2,'HeartRate-2022-03-21-1647950188'!$C:$C,Data_Extraction!$A1528),"")</f>
        <v/>
      </c>
      <c r="J1528" s="8">
        <f t="shared" si="139"/>
        <v>129</v>
      </c>
      <c r="N1528" s="11">
        <f>Data_Extraction!A1528</f>
        <v>44635.611006944448</v>
      </c>
      <c r="O1528" s="15">
        <f t="shared" si="140"/>
        <v>44635</v>
      </c>
      <c r="P1528" s="16">
        <f t="shared" si="141"/>
        <v>0.61100694444444448</v>
      </c>
      <c r="Q1528" s="12">
        <f>IF(Data_Extraction!B1528="",Data_Extraction!$J1528*(Q$1),Data_Extraction!B1528)</f>
        <v>116.10000000000001</v>
      </c>
      <c r="R1528" s="12">
        <f>IF(Data_Extraction!C1528="",Data_Extraction!$J1528*(R$1),Data_Extraction!C1528)</f>
        <v>118.68</v>
      </c>
      <c r="S1528" s="12">
        <f>IF(Data_Extraction!D1528="",Data_Extraction!$J1528*(S$1),Data_Extraction!D1528)</f>
        <v>134.16</v>
      </c>
      <c r="T1528" s="12">
        <f>IF(Data_Extraction!E1528="",Data_Extraction!$J1528*(T$1),Data_Extraction!E1528)</f>
        <v>122.55</v>
      </c>
      <c r="U1528" s="12">
        <f>IF(Data_Extraction!F1528="",Data_Extraction!$J1528*(U$1),Data_Extraction!F1528)</f>
        <v>126.42</v>
      </c>
      <c r="V1528" s="12">
        <f>IF(Data_Extraction!G1528="",Data_Extraction!$J1528*(V$1),Data_Extraction!G1528)</f>
        <v>129</v>
      </c>
      <c r="W1528" s="12">
        <f>IF(Data_Extraction!H1528="",Data_Extraction!$J1528*(W$1),Data_Extraction!H1528)</f>
        <v>138.03</v>
      </c>
      <c r="X1528" s="12">
        <f>IF(Data_Extraction!I1528="",Data_Extraction!$J1528*(X$1),Data_Extraction!I1528)</f>
        <v>125.13</v>
      </c>
      <c r="Y1528" s="13">
        <f t="shared" si="138"/>
        <v>126.25875000000001</v>
      </c>
      <c r="Z1528" s="17" t="str">
        <f t="shared" si="142"/>
        <v>Evening</v>
      </c>
      <c r="AA1528" s="14" t="str">
        <f>VLOOKUP($N1528,'HeartRate-2022-03-21-1647950188'!$C:$G,2,0)</f>
        <v>Break</v>
      </c>
      <c r="AB1528" s="14" t="str">
        <f>VLOOKUP($N1528,'HeartRate-2022-03-21-1647950188'!$C:$G,3,0)</f>
        <v>Off Campus</v>
      </c>
      <c r="AC1528" s="14" t="s">
        <v>18</v>
      </c>
      <c r="AD1528" s="14" t="str">
        <f>VLOOKUP($N1528,'HeartRate-2022-03-21-1647950188'!$C:$G,5,0)</f>
        <v>Technical Contexts</v>
      </c>
      <c r="AE1528">
        <f t="shared" si="143"/>
        <v>1</v>
      </c>
      <c r="AF1528" s="18">
        <v>44635</v>
      </c>
      <c r="AG1528" s="19">
        <v>0.61100694444444448</v>
      </c>
    </row>
    <row r="1529" spans="1:33" x14ac:dyDescent="0.3">
      <c r="A1529" s="5">
        <v>44635.61109953704</v>
      </c>
      <c r="B1529" t="str">
        <f>IFERROR(AVERAGEIFS('HeartRate-2022-03-21-1647950188'!$B:$B,'HeartRate-2022-03-21-1647950188'!$A:$A,Data_Extraction!B$2,'HeartRate-2022-03-21-1647950188'!$C:$C,Data_Extraction!$A1529),"")</f>
        <v/>
      </c>
      <c r="C1529" t="str">
        <f>IFERROR(AVERAGEIFS('HeartRate-2022-03-21-1647950188'!$B:$B,'HeartRate-2022-03-21-1647950188'!$A:$A,Data_Extraction!C$2,'HeartRate-2022-03-21-1647950188'!$C:$C,Data_Extraction!$A1529),"")</f>
        <v/>
      </c>
      <c r="D1529" t="str">
        <f>IFERROR(AVERAGEIFS('HeartRate-2022-03-21-1647950188'!$B:$B,'HeartRate-2022-03-21-1647950188'!$A:$A,Data_Extraction!D$2,'HeartRate-2022-03-21-1647950188'!$C:$C,Data_Extraction!$A1529),"")</f>
        <v/>
      </c>
      <c r="E1529" t="str">
        <f>IFERROR(AVERAGEIFS('HeartRate-2022-03-21-1647950188'!$B:$B,'HeartRate-2022-03-21-1647950188'!$A:$A,Data_Extraction!E$2,'HeartRate-2022-03-21-1647950188'!$C:$C,Data_Extraction!$A1529),"")</f>
        <v/>
      </c>
      <c r="F1529" t="str">
        <f>IFERROR(AVERAGEIFS('HeartRate-2022-03-21-1647950188'!$B:$B,'HeartRate-2022-03-21-1647950188'!$A:$A,Data_Extraction!F$2,'HeartRate-2022-03-21-1647950188'!$C:$C,Data_Extraction!$A1529),"")</f>
        <v/>
      </c>
      <c r="G1529">
        <f>IFERROR(AVERAGEIFS('HeartRate-2022-03-21-1647950188'!$B:$B,'HeartRate-2022-03-21-1647950188'!$A:$A,Data_Extraction!G$2,'HeartRate-2022-03-21-1647950188'!$C:$C,Data_Extraction!$A1529),"")</f>
        <v>134</v>
      </c>
      <c r="H1529">
        <f>IFERROR(AVERAGEIFS('HeartRate-2022-03-21-1647950188'!$B:$B,'HeartRate-2022-03-21-1647950188'!$A:$A,Data_Extraction!H$2,'HeartRate-2022-03-21-1647950188'!$C:$C,Data_Extraction!$A1529),"")</f>
        <v>133</v>
      </c>
      <c r="I1529">
        <f>IFERROR(AVERAGEIFS('HeartRate-2022-03-21-1647950188'!$B:$B,'HeartRate-2022-03-21-1647950188'!$A:$A,Data_Extraction!I$2,'HeartRate-2022-03-21-1647950188'!$C:$C,Data_Extraction!$A1529),"")</f>
        <v>135</v>
      </c>
      <c r="J1529" s="8">
        <f t="shared" si="139"/>
        <v>134</v>
      </c>
      <c r="N1529" s="11">
        <f>Data_Extraction!A1529</f>
        <v>44635.61109953704</v>
      </c>
      <c r="O1529" s="15">
        <f t="shared" si="140"/>
        <v>44635</v>
      </c>
      <c r="P1529" s="16">
        <f t="shared" si="141"/>
        <v>0.61109953703703701</v>
      </c>
      <c r="Q1529" s="12">
        <f>IF(Data_Extraction!B1529="",Data_Extraction!$J1529*(Q$1),Data_Extraction!B1529)</f>
        <v>120.60000000000001</v>
      </c>
      <c r="R1529" s="12">
        <f>IF(Data_Extraction!C1529="",Data_Extraction!$J1529*(R$1),Data_Extraction!C1529)</f>
        <v>123.28</v>
      </c>
      <c r="S1529" s="12">
        <f>IF(Data_Extraction!D1529="",Data_Extraction!$J1529*(S$1),Data_Extraction!D1529)</f>
        <v>139.36000000000001</v>
      </c>
      <c r="T1529" s="12">
        <f>IF(Data_Extraction!E1529="",Data_Extraction!$J1529*(T$1),Data_Extraction!E1529)</f>
        <v>127.3</v>
      </c>
      <c r="U1529" s="12">
        <f>IF(Data_Extraction!F1529="",Data_Extraction!$J1529*(U$1),Data_Extraction!F1529)</f>
        <v>131.32</v>
      </c>
      <c r="V1529" s="12">
        <f>IF(Data_Extraction!G1529="",Data_Extraction!$J1529*(V$1),Data_Extraction!G1529)</f>
        <v>134</v>
      </c>
      <c r="W1529" s="12">
        <f>IF(Data_Extraction!H1529="",Data_Extraction!$J1529*(W$1),Data_Extraction!H1529)</f>
        <v>133</v>
      </c>
      <c r="X1529" s="12">
        <f>IF(Data_Extraction!I1529="",Data_Extraction!$J1529*(X$1),Data_Extraction!I1529)</f>
        <v>135</v>
      </c>
      <c r="Y1529" s="13">
        <f t="shared" si="138"/>
        <v>130.48250000000002</v>
      </c>
      <c r="Z1529" s="17" t="str">
        <f t="shared" si="142"/>
        <v>Evening</v>
      </c>
      <c r="AA1529" s="14" t="str">
        <f>VLOOKUP($N1529,'HeartRate-2022-03-21-1647950188'!$C:$G,2,0)</f>
        <v>Break</v>
      </c>
      <c r="AB1529" s="14" t="str">
        <f>VLOOKUP($N1529,'HeartRate-2022-03-21-1647950188'!$C:$G,3,0)</f>
        <v>Off Campus</v>
      </c>
      <c r="AC1529" s="14" t="s">
        <v>18</v>
      </c>
      <c r="AD1529" s="14" t="str">
        <f>VLOOKUP($N1529,'HeartRate-2022-03-21-1647950188'!$C:$G,5,0)</f>
        <v>Technical Contexts</v>
      </c>
      <c r="AE1529">
        <f t="shared" si="143"/>
        <v>1</v>
      </c>
      <c r="AF1529" s="18">
        <v>44635</v>
      </c>
      <c r="AG1529" s="19">
        <v>0.61109953703703701</v>
      </c>
    </row>
    <row r="1530" spans="1:33" x14ac:dyDescent="0.3">
      <c r="A1530" s="5">
        <v>44635.611435185187</v>
      </c>
      <c r="B1530">
        <f>IFERROR(AVERAGEIFS('HeartRate-2022-03-21-1647950188'!$B:$B,'HeartRate-2022-03-21-1647950188'!$A:$A,Data_Extraction!B$2,'HeartRate-2022-03-21-1647950188'!$C:$C,Data_Extraction!$A1530),"")</f>
        <v>76</v>
      </c>
      <c r="C1530" t="str">
        <f>IFERROR(AVERAGEIFS('HeartRate-2022-03-21-1647950188'!$B:$B,'HeartRate-2022-03-21-1647950188'!$A:$A,Data_Extraction!C$2,'HeartRate-2022-03-21-1647950188'!$C:$C,Data_Extraction!$A1530),"")</f>
        <v/>
      </c>
      <c r="D1530" t="str">
        <f>IFERROR(AVERAGEIFS('HeartRate-2022-03-21-1647950188'!$B:$B,'HeartRate-2022-03-21-1647950188'!$A:$A,Data_Extraction!D$2,'HeartRate-2022-03-21-1647950188'!$C:$C,Data_Extraction!$A1530),"")</f>
        <v/>
      </c>
      <c r="E1530" t="str">
        <f>IFERROR(AVERAGEIFS('HeartRate-2022-03-21-1647950188'!$B:$B,'HeartRate-2022-03-21-1647950188'!$A:$A,Data_Extraction!E$2,'HeartRate-2022-03-21-1647950188'!$C:$C,Data_Extraction!$A1530),"")</f>
        <v/>
      </c>
      <c r="F1530" t="str">
        <f>IFERROR(AVERAGEIFS('HeartRate-2022-03-21-1647950188'!$B:$B,'HeartRate-2022-03-21-1647950188'!$A:$A,Data_Extraction!F$2,'HeartRate-2022-03-21-1647950188'!$C:$C,Data_Extraction!$A1530),"")</f>
        <v/>
      </c>
      <c r="G1530" t="str">
        <f>IFERROR(AVERAGEIFS('HeartRate-2022-03-21-1647950188'!$B:$B,'HeartRate-2022-03-21-1647950188'!$A:$A,Data_Extraction!G$2,'HeartRate-2022-03-21-1647950188'!$C:$C,Data_Extraction!$A1530),"")</f>
        <v/>
      </c>
      <c r="H1530" t="str">
        <f>IFERROR(AVERAGEIFS('HeartRate-2022-03-21-1647950188'!$B:$B,'HeartRate-2022-03-21-1647950188'!$A:$A,Data_Extraction!H$2,'HeartRate-2022-03-21-1647950188'!$C:$C,Data_Extraction!$A1530),"")</f>
        <v/>
      </c>
      <c r="I1530" t="str">
        <f>IFERROR(AVERAGEIFS('HeartRate-2022-03-21-1647950188'!$B:$B,'HeartRate-2022-03-21-1647950188'!$A:$A,Data_Extraction!I$2,'HeartRate-2022-03-21-1647950188'!$C:$C,Data_Extraction!$A1530),"")</f>
        <v/>
      </c>
      <c r="J1530" s="8">
        <f t="shared" si="139"/>
        <v>76</v>
      </c>
      <c r="N1530" s="11">
        <f>Data_Extraction!A1530</f>
        <v>44635.611435185187</v>
      </c>
      <c r="O1530" s="15">
        <f t="shared" si="140"/>
        <v>44635</v>
      </c>
      <c r="P1530" s="16">
        <f t="shared" si="141"/>
        <v>0.61143518518518525</v>
      </c>
      <c r="Q1530" s="12">
        <f>IF(Data_Extraction!B1530="",Data_Extraction!$J1530*(Q$1),Data_Extraction!B1530)</f>
        <v>76</v>
      </c>
      <c r="R1530" s="12">
        <f>IF(Data_Extraction!C1530="",Data_Extraction!$J1530*(R$1),Data_Extraction!C1530)</f>
        <v>69.92</v>
      </c>
      <c r="S1530" s="12">
        <f>IF(Data_Extraction!D1530="",Data_Extraction!$J1530*(S$1),Data_Extraction!D1530)</f>
        <v>79.040000000000006</v>
      </c>
      <c r="T1530" s="12">
        <f>IF(Data_Extraction!E1530="",Data_Extraction!$J1530*(T$1),Data_Extraction!E1530)</f>
        <v>72.2</v>
      </c>
      <c r="U1530" s="12">
        <f>IF(Data_Extraction!F1530="",Data_Extraction!$J1530*(U$1),Data_Extraction!F1530)</f>
        <v>74.48</v>
      </c>
      <c r="V1530" s="12">
        <f>IF(Data_Extraction!G1530="",Data_Extraction!$J1530*(V$1),Data_Extraction!G1530)</f>
        <v>69.16</v>
      </c>
      <c r="W1530" s="12">
        <f>IF(Data_Extraction!H1530="",Data_Extraction!$J1530*(W$1),Data_Extraction!H1530)</f>
        <v>81.320000000000007</v>
      </c>
      <c r="X1530" s="12">
        <f>IF(Data_Extraction!I1530="",Data_Extraction!$J1530*(X$1),Data_Extraction!I1530)</f>
        <v>73.72</v>
      </c>
      <c r="Y1530" s="13">
        <f t="shared" si="138"/>
        <v>74.480000000000018</v>
      </c>
      <c r="Z1530" s="17" t="str">
        <f t="shared" si="142"/>
        <v>Evening</v>
      </c>
      <c r="AA1530" s="14" t="str">
        <f>VLOOKUP($N1530,'HeartRate-2022-03-21-1647950188'!$C:$G,2,0)</f>
        <v>Break</v>
      </c>
      <c r="AB1530" s="14" t="str">
        <f>VLOOKUP($N1530,'HeartRate-2022-03-21-1647950188'!$C:$G,3,0)</f>
        <v>Off Campus</v>
      </c>
      <c r="AC1530" s="14" t="str">
        <f>VLOOKUP($N1530,'HeartRate-2022-03-21-1647950188'!$C:$G,4,0)</f>
        <v>Sitting</v>
      </c>
      <c r="AD1530" s="14" t="str">
        <f>VLOOKUP($N1530,'HeartRate-2022-03-21-1647950188'!$C:$G,5,0)</f>
        <v>Technical Contexts</v>
      </c>
      <c r="AE1530">
        <f t="shared" si="143"/>
        <v>0</v>
      </c>
      <c r="AF1530" s="18">
        <v>44635</v>
      </c>
      <c r="AG1530" s="19">
        <v>0.61143518518518525</v>
      </c>
    </row>
    <row r="1531" spans="1:33" x14ac:dyDescent="0.3">
      <c r="A1531" s="5">
        <v>44635.611585648148</v>
      </c>
      <c r="B1531" t="str">
        <f>IFERROR(AVERAGEIFS('HeartRate-2022-03-21-1647950188'!$B:$B,'HeartRate-2022-03-21-1647950188'!$A:$A,Data_Extraction!B$2,'HeartRate-2022-03-21-1647950188'!$C:$C,Data_Extraction!$A1531),"")</f>
        <v/>
      </c>
      <c r="C1531" t="str">
        <f>IFERROR(AVERAGEIFS('HeartRate-2022-03-21-1647950188'!$B:$B,'HeartRate-2022-03-21-1647950188'!$A:$A,Data_Extraction!C$2,'HeartRate-2022-03-21-1647950188'!$C:$C,Data_Extraction!$A1531),"")</f>
        <v/>
      </c>
      <c r="D1531" t="str">
        <f>IFERROR(AVERAGEIFS('HeartRate-2022-03-21-1647950188'!$B:$B,'HeartRate-2022-03-21-1647950188'!$A:$A,Data_Extraction!D$2,'HeartRate-2022-03-21-1647950188'!$C:$C,Data_Extraction!$A1531),"")</f>
        <v/>
      </c>
      <c r="E1531" t="str">
        <f>IFERROR(AVERAGEIFS('HeartRate-2022-03-21-1647950188'!$B:$B,'HeartRate-2022-03-21-1647950188'!$A:$A,Data_Extraction!E$2,'HeartRate-2022-03-21-1647950188'!$C:$C,Data_Extraction!$A1531),"")</f>
        <v/>
      </c>
      <c r="F1531" t="str">
        <f>IFERROR(AVERAGEIFS('HeartRate-2022-03-21-1647950188'!$B:$B,'HeartRate-2022-03-21-1647950188'!$A:$A,Data_Extraction!F$2,'HeartRate-2022-03-21-1647950188'!$C:$C,Data_Extraction!$A1531),"")</f>
        <v/>
      </c>
      <c r="G1531">
        <f>IFERROR(AVERAGEIFS('HeartRate-2022-03-21-1647950188'!$B:$B,'HeartRate-2022-03-21-1647950188'!$A:$A,Data_Extraction!G$2,'HeartRate-2022-03-21-1647950188'!$C:$C,Data_Extraction!$A1531),"")</f>
        <v>78</v>
      </c>
      <c r="H1531" t="str">
        <f>IFERROR(AVERAGEIFS('HeartRate-2022-03-21-1647950188'!$B:$B,'HeartRate-2022-03-21-1647950188'!$A:$A,Data_Extraction!H$2,'HeartRate-2022-03-21-1647950188'!$C:$C,Data_Extraction!$A1531),"")</f>
        <v/>
      </c>
      <c r="I1531" t="str">
        <f>IFERROR(AVERAGEIFS('HeartRate-2022-03-21-1647950188'!$B:$B,'HeartRate-2022-03-21-1647950188'!$A:$A,Data_Extraction!I$2,'HeartRate-2022-03-21-1647950188'!$C:$C,Data_Extraction!$A1531),"")</f>
        <v/>
      </c>
      <c r="J1531" s="8">
        <f t="shared" si="139"/>
        <v>78</v>
      </c>
      <c r="N1531" s="11">
        <f>Data_Extraction!A1531</f>
        <v>44635.611585648148</v>
      </c>
      <c r="O1531" s="15">
        <f t="shared" si="140"/>
        <v>44635</v>
      </c>
      <c r="P1531" s="16">
        <f t="shared" si="141"/>
        <v>0.6115856481481482</v>
      </c>
      <c r="Q1531" s="12">
        <f>IF(Data_Extraction!B1531="",Data_Extraction!$J1531*(Q$1),Data_Extraction!B1531)</f>
        <v>70.2</v>
      </c>
      <c r="R1531" s="12">
        <f>IF(Data_Extraction!C1531="",Data_Extraction!$J1531*(R$1),Data_Extraction!C1531)</f>
        <v>71.760000000000005</v>
      </c>
      <c r="S1531" s="12">
        <f>IF(Data_Extraction!D1531="",Data_Extraction!$J1531*(S$1),Data_Extraction!D1531)</f>
        <v>81.12</v>
      </c>
      <c r="T1531" s="12">
        <f>IF(Data_Extraction!E1531="",Data_Extraction!$J1531*(T$1),Data_Extraction!E1531)</f>
        <v>74.099999999999994</v>
      </c>
      <c r="U1531" s="12">
        <f>IF(Data_Extraction!F1531="",Data_Extraction!$J1531*(U$1),Data_Extraction!F1531)</f>
        <v>76.44</v>
      </c>
      <c r="V1531" s="12">
        <f>IF(Data_Extraction!G1531="",Data_Extraction!$J1531*(V$1),Data_Extraction!G1531)</f>
        <v>78</v>
      </c>
      <c r="W1531" s="12">
        <f>IF(Data_Extraction!H1531="",Data_Extraction!$J1531*(W$1),Data_Extraction!H1531)</f>
        <v>83.460000000000008</v>
      </c>
      <c r="X1531" s="12">
        <f>IF(Data_Extraction!I1531="",Data_Extraction!$J1531*(X$1),Data_Extraction!I1531)</f>
        <v>75.66</v>
      </c>
      <c r="Y1531" s="13">
        <f t="shared" si="138"/>
        <v>76.342500000000001</v>
      </c>
      <c r="Z1531" s="17" t="str">
        <f t="shared" si="142"/>
        <v>Evening</v>
      </c>
      <c r="AA1531" s="14" t="str">
        <f>VLOOKUP($N1531,'HeartRate-2022-03-21-1647950188'!$C:$G,2,0)</f>
        <v>Break</v>
      </c>
      <c r="AB1531" s="14" t="str">
        <f>VLOOKUP($N1531,'HeartRate-2022-03-21-1647950188'!$C:$G,3,0)</f>
        <v>Off Campus</v>
      </c>
      <c r="AC1531" s="14" t="str">
        <f>VLOOKUP($N1531,'HeartRate-2022-03-21-1647950188'!$C:$G,4,0)</f>
        <v>Sitting</v>
      </c>
      <c r="AD1531" s="14" t="str">
        <f>VLOOKUP($N1531,'HeartRate-2022-03-21-1647950188'!$C:$G,5,0)</f>
        <v>Technical Contexts</v>
      </c>
      <c r="AE1531">
        <f t="shared" si="143"/>
        <v>0</v>
      </c>
      <c r="AF1531" s="18">
        <v>44635</v>
      </c>
      <c r="AG1531" s="19">
        <v>0.6115856481481482</v>
      </c>
    </row>
    <row r="1532" spans="1:33" x14ac:dyDescent="0.3">
      <c r="A1532" s="5">
        <v>44635.611793981479</v>
      </c>
      <c r="B1532" t="str">
        <f>IFERROR(AVERAGEIFS('HeartRate-2022-03-21-1647950188'!$B:$B,'HeartRate-2022-03-21-1647950188'!$A:$A,Data_Extraction!B$2,'HeartRate-2022-03-21-1647950188'!$C:$C,Data_Extraction!$A1532),"")</f>
        <v/>
      </c>
      <c r="C1532" t="str">
        <f>IFERROR(AVERAGEIFS('HeartRate-2022-03-21-1647950188'!$B:$B,'HeartRate-2022-03-21-1647950188'!$A:$A,Data_Extraction!C$2,'HeartRate-2022-03-21-1647950188'!$C:$C,Data_Extraction!$A1532),"")</f>
        <v/>
      </c>
      <c r="D1532" t="str">
        <f>IFERROR(AVERAGEIFS('HeartRate-2022-03-21-1647950188'!$B:$B,'HeartRate-2022-03-21-1647950188'!$A:$A,Data_Extraction!D$2,'HeartRate-2022-03-21-1647950188'!$C:$C,Data_Extraction!$A1532),"")</f>
        <v/>
      </c>
      <c r="E1532" t="str">
        <f>IFERROR(AVERAGEIFS('HeartRate-2022-03-21-1647950188'!$B:$B,'HeartRate-2022-03-21-1647950188'!$A:$A,Data_Extraction!E$2,'HeartRate-2022-03-21-1647950188'!$C:$C,Data_Extraction!$A1532),"")</f>
        <v/>
      </c>
      <c r="F1532" t="str">
        <f>IFERROR(AVERAGEIFS('HeartRate-2022-03-21-1647950188'!$B:$B,'HeartRate-2022-03-21-1647950188'!$A:$A,Data_Extraction!F$2,'HeartRate-2022-03-21-1647950188'!$C:$C,Data_Extraction!$A1532),"")</f>
        <v/>
      </c>
      <c r="G1532">
        <f>IFERROR(AVERAGEIFS('HeartRate-2022-03-21-1647950188'!$B:$B,'HeartRate-2022-03-21-1647950188'!$A:$A,Data_Extraction!G$2,'HeartRate-2022-03-21-1647950188'!$C:$C,Data_Extraction!$A1532),"")</f>
        <v>77</v>
      </c>
      <c r="H1532">
        <f>IFERROR(AVERAGEIFS('HeartRate-2022-03-21-1647950188'!$B:$B,'HeartRate-2022-03-21-1647950188'!$A:$A,Data_Extraction!H$2,'HeartRate-2022-03-21-1647950188'!$C:$C,Data_Extraction!$A1532),"")</f>
        <v>125</v>
      </c>
      <c r="I1532">
        <f>IFERROR(AVERAGEIFS('HeartRate-2022-03-21-1647950188'!$B:$B,'HeartRate-2022-03-21-1647950188'!$A:$A,Data_Extraction!I$2,'HeartRate-2022-03-21-1647950188'!$C:$C,Data_Extraction!$A1532),"")</f>
        <v>141</v>
      </c>
      <c r="J1532" s="8">
        <f t="shared" si="139"/>
        <v>114.33333333333333</v>
      </c>
      <c r="N1532" s="11">
        <f>Data_Extraction!A1532</f>
        <v>44635.611793981479</v>
      </c>
      <c r="O1532" s="15">
        <f t="shared" si="140"/>
        <v>44635</v>
      </c>
      <c r="P1532" s="16">
        <f t="shared" si="141"/>
        <v>0.61179398148148145</v>
      </c>
      <c r="Q1532" s="12">
        <f>IF(Data_Extraction!B1532="",Data_Extraction!$J1532*(Q$1),Data_Extraction!B1532)</f>
        <v>102.89999999999999</v>
      </c>
      <c r="R1532" s="12">
        <f>IF(Data_Extraction!C1532="",Data_Extraction!$J1532*(R$1),Data_Extraction!C1532)</f>
        <v>105.18666666666667</v>
      </c>
      <c r="S1532" s="12">
        <f>IF(Data_Extraction!D1532="",Data_Extraction!$J1532*(S$1),Data_Extraction!D1532)</f>
        <v>118.90666666666667</v>
      </c>
      <c r="T1532" s="12">
        <f>IF(Data_Extraction!E1532="",Data_Extraction!$J1532*(T$1),Data_Extraction!E1532)</f>
        <v>108.61666666666666</v>
      </c>
      <c r="U1532" s="12">
        <f>IF(Data_Extraction!F1532="",Data_Extraction!$J1532*(U$1),Data_Extraction!F1532)</f>
        <v>112.04666666666667</v>
      </c>
      <c r="V1532" s="12">
        <f>IF(Data_Extraction!G1532="",Data_Extraction!$J1532*(V$1),Data_Extraction!G1532)</f>
        <v>77</v>
      </c>
      <c r="W1532" s="12">
        <f>IF(Data_Extraction!H1532="",Data_Extraction!$J1532*(W$1),Data_Extraction!H1532)</f>
        <v>125</v>
      </c>
      <c r="X1532" s="12">
        <f>IF(Data_Extraction!I1532="",Data_Extraction!$J1532*(X$1),Data_Extraction!I1532)</f>
        <v>141</v>
      </c>
      <c r="Y1532" s="13">
        <f t="shared" si="138"/>
        <v>111.33208333333333</v>
      </c>
      <c r="Z1532" s="17" t="str">
        <f t="shared" si="142"/>
        <v>Evening</v>
      </c>
      <c r="AA1532" s="14" t="str">
        <f>VLOOKUP($N1532,'HeartRate-2022-03-21-1647950188'!$C:$G,2,0)</f>
        <v>Break</v>
      </c>
      <c r="AB1532" s="14" t="str">
        <f>VLOOKUP($N1532,'HeartRate-2022-03-21-1647950188'!$C:$G,3,0)</f>
        <v>Off Campus</v>
      </c>
      <c r="AC1532" s="14" t="str">
        <f>VLOOKUP($N1532,'HeartRate-2022-03-21-1647950188'!$C:$G,4,0)</f>
        <v>Sitting</v>
      </c>
      <c r="AD1532" s="14" t="str">
        <f>VLOOKUP($N1532,'HeartRate-2022-03-21-1647950188'!$C:$G,5,0)</f>
        <v>Technical Contexts</v>
      </c>
      <c r="AE1532">
        <f t="shared" si="143"/>
        <v>0</v>
      </c>
      <c r="AF1532" s="18">
        <v>44635</v>
      </c>
      <c r="AG1532" s="19">
        <v>0.61179398148148145</v>
      </c>
    </row>
    <row r="1533" spans="1:33" x14ac:dyDescent="0.3">
      <c r="A1533" s="5">
        <v>44635.612037037034</v>
      </c>
      <c r="B1533">
        <f>IFERROR(AVERAGEIFS('HeartRate-2022-03-21-1647950188'!$B:$B,'HeartRate-2022-03-21-1647950188'!$A:$A,Data_Extraction!B$2,'HeartRate-2022-03-21-1647950188'!$C:$C,Data_Extraction!$A1533),"")</f>
        <v>80</v>
      </c>
      <c r="C1533" t="str">
        <f>IFERROR(AVERAGEIFS('HeartRate-2022-03-21-1647950188'!$B:$B,'HeartRate-2022-03-21-1647950188'!$A:$A,Data_Extraction!C$2,'HeartRate-2022-03-21-1647950188'!$C:$C,Data_Extraction!$A1533),"")</f>
        <v/>
      </c>
      <c r="D1533" t="str">
        <f>IFERROR(AVERAGEIFS('HeartRate-2022-03-21-1647950188'!$B:$B,'HeartRate-2022-03-21-1647950188'!$A:$A,Data_Extraction!D$2,'HeartRate-2022-03-21-1647950188'!$C:$C,Data_Extraction!$A1533),"")</f>
        <v/>
      </c>
      <c r="E1533" t="str">
        <f>IFERROR(AVERAGEIFS('HeartRate-2022-03-21-1647950188'!$B:$B,'HeartRate-2022-03-21-1647950188'!$A:$A,Data_Extraction!E$2,'HeartRate-2022-03-21-1647950188'!$C:$C,Data_Extraction!$A1533),"")</f>
        <v/>
      </c>
      <c r="F1533" t="str">
        <f>IFERROR(AVERAGEIFS('HeartRate-2022-03-21-1647950188'!$B:$B,'HeartRate-2022-03-21-1647950188'!$A:$A,Data_Extraction!F$2,'HeartRate-2022-03-21-1647950188'!$C:$C,Data_Extraction!$A1533),"")</f>
        <v/>
      </c>
      <c r="G1533" t="str">
        <f>IFERROR(AVERAGEIFS('HeartRate-2022-03-21-1647950188'!$B:$B,'HeartRate-2022-03-21-1647950188'!$A:$A,Data_Extraction!G$2,'HeartRate-2022-03-21-1647950188'!$C:$C,Data_Extraction!$A1533),"")</f>
        <v/>
      </c>
      <c r="H1533" t="str">
        <f>IFERROR(AVERAGEIFS('HeartRate-2022-03-21-1647950188'!$B:$B,'HeartRate-2022-03-21-1647950188'!$A:$A,Data_Extraction!H$2,'HeartRate-2022-03-21-1647950188'!$C:$C,Data_Extraction!$A1533),"")</f>
        <v/>
      </c>
      <c r="I1533" t="str">
        <f>IFERROR(AVERAGEIFS('HeartRate-2022-03-21-1647950188'!$B:$B,'HeartRate-2022-03-21-1647950188'!$A:$A,Data_Extraction!I$2,'HeartRate-2022-03-21-1647950188'!$C:$C,Data_Extraction!$A1533),"")</f>
        <v/>
      </c>
      <c r="J1533" s="8">
        <f t="shared" si="139"/>
        <v>80</v>
      </c>
      <c r="N1533" s="11">
        <f>Data_Extraction!A1533</f>
        <v>44635.612037037034</v>
      </c>
      <c r="O1533" s="15">
        <f t="shared" si="140"/>
        <v>44635</v>
      </c>
      <c r="P1533" s="16">
        <f t="shared" si="141"/>
        <v>0.61203703703703705</v>
      </c>
      <c r="Q1533" s="12">
        <f>IF(Data_Extraction!B1533="",Data_Extraction!$J1533*(Q$1),Data_Extraction!B1533)</f>
        <v>80</v>
      </c>
      <c r="R1533" s="12">
        <f>IF(Data_Extraction!C1533="",Data_Extraction!$J1533*(R$1),Data_Extraction!C1533)</f>
        <v>73.600000000000009</v>
      </c>
      <c r="S1533" s="12">
        <f>IF(Data_Extraction!D1533="",Data_Extraction!$J1533*(S$1),Data_Extraction!D1533)</f>
        <v>83.2</v>
      </c>
      <c r="T1533" s="12">
        <f>IF(Data_Extraction!E1533="",Data_Extraction!$J1533*(T$1),Data_Extraction!E1533)</f>
        <v>76</v>
      </c>
      <c r="U1533" s="12">
        <f>IF(Data_Extraction!F1533="",Data_Extraction!$J1533*(U$1),Data_Extraction!F1533)</f>
        <v>78.400000000000006</v>
      </c>
      <c r="V1533" s="12">
        <f>IF(Data_Extraction!G1533="",Data_Extraction!$J1533*(V$1),Data_Extraction!G1533)</f>
        <v>72.8</v>
      </c>
      <c r="W1533" s="12">
        <f>IF(Data_Extraction!H1533="",Data_Extraction!$J1533*(W$1),Data_Extraction!H1533)</f>
        <v>85.600000000000009</v>
      </c>
      <c r="X1533" s="12">
        <f>IF(Data_Extraction!I1533="",Data_Extraction!$J1533*(X$1),Data_Extraction!I1533)</f>
        <v>77.599999999999994</v>
      </c>
      <c r="Y1533" s="13">
        <f t="shared" si="138"/>
        <v>78.400000000000006</v>
      </c>
      <c r="Z1533" s="17" t="str">
        <f t="shared" si="142"/>
        <v>Evening</v>
      </c>
      <c r="AA1533" s="14" t="str">
        <f>VLOOKUP($N1533,'HeartRate-2022-03-21-1647950188'!$C:$G,2,0)</f>
        <v>Break</v>
      </c>
      <c r="AB1533" s="14" t="str">
        <f>VLOOKUP($N1533,'HeartRate-2022-03-21-1647950188'!$C:$G,3,0)</f>
        <v>Off Campus</v>
      </c>
      <c r="AC1533" s="14" t="str">
        <f>VLOOKUP($N1533,'HeartRate-2022-03-21-1647950188'!$C:$G,4,0)</f>
        <v>Sitting</v>
      </c>
      <c r="AD1533" s="14" t="str">
        <f>VLOOKUP($N1533,'HeartRate-2022-03-21-1647950188'!$C:$G,5,0)</f>
        <v>Technical Contexts</v>
      </c>
      <c r="AE1533">
        <f t="shared" si="143"/>
        <v>0</v>
      </c>
      <c r="AF1533" s="18">
        <v>44635</v>
      </c>
      <c r="AG1533" s="19">
        <v>0.61203703703703705</v>
      </c>
    </row>
    <row r="1534" spans="1:33" x14ac:dyDescent="0.3">
      <c r="A1534" s="5">
        <v>44635.612488425926</v>
      </c>
      <c r="B1534">
        <f>IFERROR(AVERAGEIFS('HeartRate-2022-03-21-1647950188'!$B:$B,'HeartRate-2022-03-21-1647950188'!$A:$A,Data_Extraction!B$2,'HeartRate-2022-03-21-1647950188'!$C:$C,Data_Extraction!$A1534),"")</f>
        <v>90</v>
      </c>
      <c r="C1534" t="str">
        <f>IFERROR(AVERAGEIFS('HeartRate-2022-03-21-1647950188'!$B:$B,'HeartRate-2022-03-21-1647950188'!$A:$A,Data_Extraction!C$2,'HeartRate-2022-03-21-1647950188'!$C:$C,Data_Extraction!$A1534),"")</f>
        <v/>
      </c>
      <c r="D1534" t="str">
        <f>IFERROR(AVERAGEIFS('HeartRate-2022-03-21-1647950188'!$B:$B,'HeartRate-2022-03-21-1647950188'!$A:$A,Data_Extraction!D$2,'HeartRate-2022-03-21-1647950188'!$C:$C,Data_Extraction!$A1534),"")</f>
        <v/>
      </c>
      <c r="E1534" t="str">
        <f>IFERROR(AVERAGEIFS('HeartRate-2022-03-21-1647950188'!$B:$B,'HeartRate-2022-03-21-1647950188'!$A:$A,Data_Extraction!E$2,'HeartRate-2022-03-21-1647950188'!$C:$C,Data_Extraction!$A1534),"")</f>
        <v/>
      </c>
      <c r="F1534" t="str">
        <f>IFERROR(AVERAGEIFS('HeartRate-2022-03-21-1647950188'!$B:$B,'HeartRate-2022-03-21-1647950188'!$A:$A,Data_Extraction!F$2,'HeartRate-2022-03-21-1647950188'!$C:$C,Data_Extraction!$A1534),"")</f>
        <v/>
      </c>
      <c r="G1534">
        <f>IFERROR(AVERAGEIFS('HeartRate-2022-03-21-1647950188'!$B:$B,'HeartRate-2022-03-21-1647950188'!$A:$A,Data_Extraction!G$2,'HeartRate-2022-03-21-1647950188'!$C:$C,Data_Extraction!$A1534),"")</f>
        <v>73</v>
      </c>
      <c r="H1534">
        <f>IFERROR(AVERAGEIFS('HeartRate-2022-03-21-1647950188'!$B:$B,'HeartRate-2022-03-21-1647950188'!$A:$A,Data_Extraction!H$2,'HeartRate-2022-03-21-1647950188'!$C:$C,Data_Extraction!$A1534),"")</f>
        <v>122</v>
      </c>
      <c r="I1534">
        <f>IFERROR(AVERAGEIFS('HeartRate-2022-03-21-1647950188'!$B:$B,'HeartRate-2022-03-21-1647950188'!$A:$A,Data_Extraction!I$2,'HeartRate-2022-03-21-1647950188'!$C:$C,Data_Extraction!$A1534),"")</f>
        <v>137</v>
      </c>
      <c r="J1534" s="8">
        <f t="shared" si="139"/>
        <v>105.5</v>
      </c>
      <c r="N1534" s="11">
        <f>Data_Extraction!A1534</f>
        <v>44635.612488425926</v>
      </c>
      <c r="O1534" s="15">
        <f t="shared" si="140"/>
        <v>44635</v>
      </c>
      <c r="P1534" s="16">
        <f t="shared" si="141"/>
        <v>0.61248842592592589</v>
      </c>
      <c r="Q1534" s="12">
        <f>IF(Data_Extraction!B1534="",Data_Extraction!$J1534*(Q$1),Data_Extraction!B1534)</f>
        <v>90</v>
      </c>
      <c r="R1534" s="12">
        <f>IF(Data_Extraction!C1534="",Data_Extraction!$J1534*(R$1),Data_Extraction!C1534)</f>
        <v>97.06</v>
      </c>
      <c r="S1534" s="12">
        <f>IF(Data_Extraction!D1534="",Data_Extraction!$J1534*(S$1),Data_Extraction!D1534)</f>
        <v>109.72</v>
      </c>
      <c r="T1534" s="12">
        <f>IF(Data_Extraction!E1534="",Data_Extraction!$J1534*(T$1),Data_Extraction!E1534)</f>
        <v>100.22499999999999</v>
      </c>
      <c r="U1534" s="12">
        <f>IF(Data_Extraction!F1534="",Data_Extraction!$J1534*(U$1),Data_Extraction!F1534)</f>
        <v>103.39</v>
      </c>
      <c r="V1534" s="12">
        <f>IF(Data_Extraction!G1534="",Data_Extraction!$J1534*(V$1),Data_Extraction!G1534)</f>
        <v>73</v>
      </c>
      <c r="W1534" s="12">
        <f>IF(Data_Extraction!H1534="",Data_Extraction!$J1534*(W$1),Data_Extraction!H1534)</f>
        <v>122</v>
      </c>
      <c r="X1534" s="12">
        <f>IF(Data_Extraction!I1534="",Data_Extraction!$J1534*(X$1),Data_Extraction!I1534)</f>
        <v>137</v>
      </c>
      <c r="Y1534" s="13">
        <f t="shared" si="138"/>
        <v>104.049375</v>
      </c>
      <c r="Z1534" s="17" t="str">
        <f t="shared" si="142"/>
        <v>Evening</v>
      </c>
      <c r="AA1534" s="14" t="str">
        <f>VLOOKUP($N1534,'HeartRate-2022-03-21-1647950188'!$C:$G,2,0)</f>
        <v>Break</v>
      </c>
      <c r="AB1534" s="14" t="str">
        <f>VLOOKUP($N1534,'HeartRate-2022-03-21-1647950188'!$C:$G,3,0)</f>
        <v>Off Campus</v>
      </c>
      <c r="AC1534" s="14" t="str">
        <f>VLOOKUP($N1534,'HeartRate-2022-03-21-1647950188'!$C:$G,4,0)</f>
        <v>Sitting</v>
      </c>
      <c r="AD1534" s="14" t="str">
        <f>VLOOKUP($N1534,'HeartRate-2022-03-21-1647950188'!$C:$G,5,0)</f>
        <v>Technical Contexts</v>
      </c>
      <c r="AE1534">
        <f t="shared" si="143"/>
        <v>0</v>
      </c>
      <c r="AF1534" s="18">
        <v>44635</v>
      </c>
      <c r="AG1534" s="19">
        <v>0.61248842592592589</v>
      </c>
    </row>
    <row r="1535" spans="1:33" x14ac:dyDescent="0.3">
      <c r="A1535" s="5">
        <v>44635.612615740742</v>
      </c>
      <c r="B1535" t="str">
        <f>IFERROR(AVERAGEIFS('HeartRate-2022-03-21-1647950188'!$B:$B,'HeartRate-2022-03-21-1647950188'!$A:$A,Data_Extraction!B$2,'HeartRate-2022-03-21-1647950188'!$C:$C,Data_Extraction!$A1535),"")</f>
        <v/>
      </c>
      <c r="C1535" t="str">
        <f>IFERROR(AVERAGEIFS('HeartRate-2022-03-21-1647950188'!$B:$B,'HeartRate-2022-03-21-1647950188'!$A:$A,Data_Extraction!C$2,'HeartRate-2022-03-21-1647950188'!$C:$C,Data_Extraction!$A1535),"")</f>
        <v/>
      </c>
      <c r="D1535" t="str">
        <f>IFERROR(AVERAGEIFS('HeartRate-2022-03-21-1647950188'!$B:$B,'HeartRate-2022-03-21-1647950188'!$A:$A,Data_Extraction!D$2,'HeartRate-2022-03-21-1647950188'!$C:$C,Data_Extraction!$A1535),"")</f>
        <v/>
      </c>
      <c r="E1535" t="str">
        <f>IFERROR(AVERAGEIFS('HeartRate-2022-03-21-1647950188'!$B:$B,'HeartRate-2022-03-21-1647950188'!$A:$A,Data_Extraction!E$2,'HeartRate-2022-03-21-1647950188'!$C:$C,Data_Extraction!$A1535),"")</f>
        <v/>
      </c>
      <c r="F1535" t="str">
        <f>IFERROR(AVERAGEIFS('HeartRate-2022-03-21-1647950188'!$B:$B,'HeartRate-2022-03-21-1647950188'!$A:$A,Data_Extraction!F$2,'HeartRate-2022-03-21-1647950188'!$C:$C,Data_Extraction!$A1535),"")</f>
        <v/>
      </c>
      <c r="G1535" t="str">
        <f>IFERROR(AVERAGEIFS('HeartRate-2022-03-21-1647950188'!$B:$B,'HeartRate-2022-03-21-1647950188'!$A:$A,Data_Extraction!G$2,'HeartRate-2022-03-21-1647950188'!$C:$C,Data_Extraction!$A1535),"")</f>
        <v/>
      </c>
      <c r="H1535" t="str">
        <f>IFERROR(AVERAGEIFS('HeartRate-2022-03-21-1647950188'!$B:$B,'HeartRate-2022-03-21-1647950188'!$A:$A,Data_Extraction!H$2,'HeartRate-2022-03-21-1647950188'!$C:$C,Data_Extraction!$A1535),"")</f>
        <v/>
      </c>
      <c r="I1535">
        <f>IFERROR(AVERAGEIFS('HeartRate-2022-03-21-1647950188'!$B:$B,'HeartRate-2022-03-21-1647950188'!$A:$A,Data_Extraction!I$2,'HeartRate-2022-03-21-1647950188'!$C:$C,Data_Extraction!$A1535),"")</f>
        <v>128</v>
      </c>
      <c r="J1535" s="8">
        <f t="shared" si="139"/>
        <v>128</v>
      </c>
      <c r="N1535" s="11">
        <f>Data_Extraction!A1535</f>
        <v>44635.612615740742</v>
      </c>
      <c r="O1535" s="15">
        <f t="shared" si="140"/>
        <v>44635</v>
      </c>
      <c r="P1535" s="16">
        <f t="shared" si="141"/>
        <v>0.61261574074074077</v>
      </c>
      <c r="Q1535" s="12">
        <f>IF(Data_Extraction!B1535="",Data_Extraction!$J1535*(Q$1),Data_Extraction!B1535)</f>
        <v>115.2</v>
      </c>
      <c r="R1535" s="12">
        <f>IF(Data_Extraction!C1535="",Data_Extraction!$J1535*(R$1),Data_Extraction!C1535)</f>
        <v>117.76</v>
      </c>
      <c r="S1535" s="12">
        <f>IF(Data_Extraction!D1535="",Data_Extraction!$J1535*(S$1),Data_Extraction!D1535)</f>
        <v>133.12</v>
      </c>
      <c r="T1535" s="12">
        <f>IF(Data_Extraction!E1535="",Data_Extraction!$J1535*(T$1),Data_Extraction!E1535)</f>
        <v>121.6</v>
      </c>
      <c r="U1535" s="12">
        <f>IF(Data_Extraction!F1535="",Data_Extraction!$J1535*(U$1),Data_Extraction!F1535)</f>
        <v>125.44</v>
      </c>
      <c r="V1535" s="12">
        <f>IF(Data_Extraction!G1535="",Data_Extraction!$J1535*(V$1),Data_Extraction!G1535)</f>
        <v>116.48</v>
      </c>
      <c r="W1535" s="12">
        <f>IF(Data_Extraction!H1535="",Data_Extraction!$J1535*(W$1),Data_Extraction!H1535)</f>
        <v>136.96</v>
      </c>
      <c r="X1535" s="12">
        <f>IF(Data_Extraction!I1535="",Data_Extraction!$J1535*(X$1),Data_Extraction!I1535)</f>
        <v>128</v>
      </c>
      <c r="Y1535" s="13">
        <f t="shared" si="138"/>
        <v>124.32000000000002</v>
      </c>
      <c r="Z1535" s="17" t="str">
        <f t="shared" si="142"/>
        <v>Evening</v>
      </c>
      <c r="AA1535" s="14" t="str">
        <f>VLOOKUP($N1535,'HeartRate-2022-03-21-1647950188'!$C:$G,2,0)</f>
        <v>Hands on</v>
      </c>
      <c r="AB1535" s="14" t="str">
        <f>VLOOKUP($N1535,'HeartRate-2022-03-21-1647950188'!$C:$G,3,0)</f>
        <v>Off Campus</v>
      </c>
      <c r="AC1535" s="14" t="s">
        <v>18</v>
      </c>
      <c r="AD1535" s="14" t="str">
        <f>VLOOKUP($N1535,'HeartRate-2022-03-21-1647950188'!$C:$G,5,0)</f>
        <v>Technical Contexts</v>
      </c>
      <c r="AE1535">
        <f t="shared" si="143"/>
        <v>1</v>
      </c>
      <c r="AF1535" s="18">
        <v>44635</v>
      </c>
      <c r="AG1535" s="19">
        <v>0.61261574074074077</v>
      </c>
    </row>
    <row r="1536" spans="1:33" x14ac:dyDescent="0.3">
      <c r="A1536" s="5">
        <v>44635.613182870373</v>
      </c>
      <c r="B1536">
        <f>IFERROR(AVERAGEIFS('HeartRate-2022-03-21-1647950188'!$B:$B,'HeartRate-2022-03-21-1647950188'!$A:$A,Data_Extraction!B$2,'HeartRate-2022-03-21-1647950188'!$C:$C,Data_Extraction!$A1536),"")</f>
        <v>117</v>
      </c>
      <c r="C1536" t="str">
        <f>IFERROR(AVERAGEIFS('HeartRate-2022-03-21-1647950188'!$B:$B,'HeartRate-2022-03-21-1647950188'!$A:$A,Data_Extraction!C$2,'HeartRate-2022-03-21-1647950188'!$C:$C,Data_Extraction!$A1536),"")</f>
        <v/>
      </c>
      <c r="D1536" t="str">
        <f>IFERROR(AVERAGEIFS('HeartRate-2022-03-21-1647950188'!$B:$B,'HeartRate-2022-03-21-1647950188'!$A:$A,Data_Extraction!D$2,'HeartRate-2022-03-21-1647950188'!$C:$C,Data_Extraction!$A1536),"")</f>
        <v/>
      </c>
      <c r="E1536" t="str">
        <f>IFERROR(AVERAGEIFS('HeartRate-2022-03-21-1647950188'!$B:$B,'HeartRate-2022-03-21-1647950188'!$A:$A,Data_Extraction!E$2,'HeartRate-2022-03-21-1647950188'!$C:$C,Data_Extraction!$A1536),"")</f>
        <v/>
      </c>
      <c r="F1536" t="str">
        <f>IFERROR(AVERAGEIFS('HeartRate-2022-03-21-1647950188'!$B:$B,'HeartRate-2022-03-21-1647950188'!$A:$A,Data_Extraction!F$2,'HeartRate-2022-03-21-1647950188'!$C:$C,Data_Extraction!$A1536),"")</f>
        <v/>
      </c>
      <c r="G1536">
        <f>IFERROR(AVERAGEIFS('HeartRate-2022-03-21-1647950188'!$B:$B,'HeartRate-2022-03-21-1647950188'!$A:$A,Data_Extraction!G$2,'HeartRate-2022-03-21-1647950188'!$C:$C,Data_Extraction!$A1536),"")</f>
        <v>70</v>
      </c>
      <c r="H1536">
        <f>IFERROR(AVERAGEIFS('HeartRate-2022-03-21-1647950188'!$B:$B,'HeartRate-2022-03-21-1647950188'!$A:$A,Data_Extraction!H$2,'HeartRate-2022-03-21-1647950188'!$C:$C,Data_Extraction!$A1536),"")</f>
        <v>123</v>
      </c>
      <c r="I1536">
        <f>IFERROR(AVERAGEIFS('HeartRate-2022-03-21-1647950188'!$B:$B,'HeartRate-2022-03-21-1647950188'!$A:$A,Data_Extraction!I$2,'HeartRate-2022-03-21-1647950188'!$C:$C,Data_Extraction!$A1536),"")</f>
        <v>120</v>
      </c>
      <c r="J1536" s="8">
        <f t="shared" si="139"/>
        <v>107.5</v>
      </c>
      <c r="N1536" s="11">
        <f>Data_Extraction!A1536</f>
        <v>44635.613182870373</v>
      </c>
      <c r="O1536" s="15">
        <f t="shared" si="140"/>
        <v>44635</v>
      </c>
      <c r="P1536" s="16">
        <f t="shared" si="141"/>
        <v>0.61318287037037034</v>
      </c>
      <c r="Q1536" s="12">
        <f>IF(Data_Extraction!B1536="",Data_Extraction!$J1536*(Q$1),Data_Extraction!B1536)</f>
        <v>117</v>
      </c>
      <c r="R1536" s="12">
        <f>IF(Data_Extraction!C1536="",Data_Extraction!$J1536*(R$1),Data_Extraction!C1536)</f>
        <v>98.9</v>
      </c>
      <c r="S1536" s="12">
        <f>IF(Data_Extraction!D1536="",Data_Extraction!$J1536*(S$1),Data_Extraction!D1536)</f>
        <v>111.8</v>
      </c>
      <c r="T1536" s="12">
        <f>IF(Data_Extraction!E1536="",Data_Extraction!$J1536*(T$1),Data_Extraction!E1536)</f>
        <v>102.125</v>
      </c>
      <c r="U1536" s="12">
        <f>IF(Data_Extraction!F1536="",Data_Extraction!$J1536*(U$1),Data_Extraction!F1536)</f>
        <v>105.35</v>
      </c>
      <c r="V1536" s="12">
        <f>IF(Data_Extraction!G1536="",Data_Extraction!$J1536*(V$1),Data_Extraction!G1536)</f>
        <v>70</v>
      </c>
      <c r="W1536" s="12">
        <f>IF(Data_Extraction!H1536="",Data_Extraction!$J1536*(W$1),Data_Extraction!H1536)</f>
        <v>123</v>
      </c>
      <c r="X1536" s="12">
        <f>IF(Data_Extraction!I1536="",Data_Extraction!$J1536*(X$1),Data_Extraction!I1536)</f>
        <v>120</v>
      </c>
      <c r="Y1536" s="13">
        <f t="shared" si="138"/>
        <v>106.02187499999999</v>
      </c>
      <c r="Z1536" s="17" t="str">
        <f t="shared" si="142"/>
        <v>Evening</v>
      </c>
      <c r="AA1536" s="14" t="str">
        <f>VLOOKUP($N1536,'HeartRate-2022-03-21-1647950188'!$C:$G,2,0)</f>
        <v>Hands on</v>
      </c>
      <c r="AB1536" s="14" t="str">
        <f>VLOOKUP($N1536,'HeartRate-2022-03-21-1647950188'!$C:$G,3,0)</f>
        <v>Off Campus</v>
      </c>
      <c r="AC1536" s="14" t="str">
        <f>VLOOKUP($N1536,'HeartRate-2022-03-21-1647950188'!$C:$G,4,0)</f>
        <v>Standing</v>
      </c>
      <c r="AD1536" s="14" t="str">
        <f>VLOOKUP($N1536,'HeartRate-2022-03-21-1647950188'!$C:$G,5,0)</f>
        <v>Technical Contexts</v>
      </c>
      <c r="AE1536">
        <f t="shared" si="143"/>
        <v>0</v>
      </c>
      <c r="AF1536" s="18">
        <v>44635</v>
      </c>
      <c r="AG1536" s="19">
        <v>0.61318287037037034</v>
      </c>
    </row>
    <row r="1537" spans="1:33" x14ac:dyDescent="0.3">
      <c r="A1537" s="5">
        <v>44635.613877314812</v>
      </c>
      <c r="B1537">
        <f>IFERROR(AVERAGEIFS('HeartRate-2022-03-21-1647950188'!$B:$B,'HeartRate-2022-03-21-1647950188'!$A:$A,Data_Extraction!B$2,'HeartRate-2022-03-21-1647950188'!$C:$C,Data_Extraction!$A1537),"")</f>
        <v>116</v>
      </c>
      <c r="C1537" t="str">
        <f>IFERROR(AVERAGEIFS('HeartRate-2022-03-21-1647950188'!$B:$B,'HeartRate-2022-03-21-1647950188'!$A:$A,Data_Extraction!C$2,'HeartRate-2022-03-21-1647950188'!$C:$C,Data_Extraction!$A1537),"")</f>
        <v/>
      </c>
      <c r="D1537" t="str">
        <f>IFERROR(AVERAGEIFS('HeartRate-2022-03-21-1647950188'!$B:$B,'HeartRate-2022-03-21-1647950188'!$A:$A,Data_Extraction!D$2,'HeartRate-2022-03-21-1647950188'!$C:$C,Data_Extraction!$A1537),"")</f>
        <v/>
      </c>
      <c r="E1537" t="str">
        <f>IFERROR(AVERAGEIFS('HeartRate-2022-03-21-1647950188'!$B:$B,'HeartRate-2022-03-21-1647950188'!$A:$A,Data_Extraction!E$2,'HeartRate-2022-03-21-1647950188'!$C:$C,Data_Extraction!$A1537),"")</f>
        <v/>
      </c>
      <c r="F1537" t="str">
        <f>IFERROR(AVERAGEIFS('HeartRate-2022-03-21-1647950188'!$B:$B,'HeartRate-2022-03-21-1647950188'!$A:$A,Data_Extraction!F$2,'HeartRate-2022-03-21-1647950188'!$C:$C,Data_Extraction!$A1537),"")</f>
        <v/>
      </c>
      <c r="G1537">
        <f>IFERROR(AVERAGEIFS('HeartRate-2022-03-21-1647950188'!$B:$B,'HeartRate-2022-03-21-1647950188'!$A:$A,Data_Extraction!G$2,'HeartRate-2022-03-21-1647950188'!$C:$C,Data_Extraction!$A1537),"")</f>
        <v>67</v>
      </c>
      <c r="H1537">
        <f>IFERROR(AVERAGEIFS('HeartRate-2022-03-21-1647950188'!$B:$B,'HeartRate-2022-03-21-1647950188'!$A:$A,Data_Extraction!H$2,'HeartRate-2022-03-21-1647950188'!$C:$C,Data_Extraction!$A1537),"")</f>
        <v>124</v>
      </c>
      <c r="I1537">
        <f>IFERROR(AVERAGEIFS('HeartRate-2022-03-21-1647950188'!$B:$B,'HeartRate-2022-03-21-1647950188'!$A:$A,Data_Extraction!I$2,'HeartRate-2022-03-21-1647950188'!$C:$C,Data_Extraction!$A1537),"")</f>
        <v>113</v>
      </c>
      <c r="J1537" s="8">
        <f t="shared" si="139"/>
        <v>105</v>
      </c>
      <c r="N1537" s="11">
        <f>Data_Extraction!A1537</f>
        <v>44635.613877314812</v>
      </c>
      <c r="O1537" s="15">
        <f t="shared" si="140"/>
        <v>44635</v>
      </c>
      <c r="P1537" s="16">
        <f t="shared" si="141"/>
        <v>0.61387731481481478</v>
      </c>
      <c r="Q1537" s="12">
        <f>IF(Data_Extraction!B1537="",Data_Extraction!$J1537*(Q$1),Data_Extraction!B1537)</f>
        <v>116</v>
      </c>
      <c r="R1537" s="12">
        <f>IF(Data_Extraction!C1537="",Data_Extraction!$J1537*(R$1),Data_Extraction!C1537)</f>
        <v>96.600000000000009</v>
      </c>
      <c r="S1537" s="12">
        <f>IF(Data_Extraction!D1537="",Data_Extraction!$J1537*(S$1),Data_Extraction!D1537)</f>
        <v>109.2</v>
      </c>
      <c r="T1537" s="12">
        <f>IF(Data_Extraction!E1537="",Data_Extraction!$J1537*(T$1),Data_Extraction!E1537)</f>
        <v>99.75</v>
      </c>
      <c r="U1537" s="12">
        <f>IF(Data_Extraction!F1537="",Data_Extraction!$J1537*(U$1),Data_Extraction!F1537)</f>
        <v>102.89999999999999</v>
      </c>
      <c r="V1537" s="12">
        <f>IF(Data_Extraction!G1537="",Data_Extraction!$J1537*(V$1),Data_Extraction!G1537)</f>
        <v>67</v>
      </c>
      <c r="W1537" s="12">
        <f>IF(Data_Extraction!H1537="",Data_Extraction!$J1537*(W$1),Data_Extraction!H1537)</f>
        <v>124</v>
      </c>
      <c r="X1537" s="12">
        <f>IF(Data_Extraction!I1537="",Data_Extraction!$J1537*(X$1),Data_Extraction!I1537)</f>
        <v>113</v>
      </c>
      <c r="Y1537" s="13">
        <f t="shared" si="138"/>
        <v>103.55625000000001</v>
      </c>
      <c r="Z1537" s="17" t="str">
        <f t="shared" si="142"/>
        <v>Evening</v>
      </c>
      <c r="AA1537" s="14" t="str">
        <f>VLOOKUP($N1537,'HeartRate-2022-03-21-1647950188'!$C:$G,2,0)</f>
        <v>Hands on</v>
      </c>
      <c r="AB1537" s="14" t="str">
        <f>VLOOKUP($N1537,'HeartRate-2022-03-21-1647950188'!$C:$G,3,0)</f>
        <v>Off Campus</v>
      </c>
      <c r="AC1537" s="14" t="str">
        <f>VLOOKUP($N1537,'HeartRate-2022-03-21-1647950188'!$C:$G,4,0)</f>
        <v>Standing</v>
      </c>
      <c r="AD1537" s="14" t="str">
        <f>VLOOKUP($N1537,'HeartRate-2022-03-21-1647950188'!$C:$G,5,0)</f>
        <v>Technical Contexts</v>
      </c>
      <c r="AE1537">
        <f t="shared" si="143"/>
        <v>0</v>
      </c>
      <c r="AF1537" s="18">
        <v>44635</v>
      </c>
      <c r="AG1537" s="19">
        <v>0.61387731481481478</v>
      </c>
    </row>
    <row r="1538" spans="1:33" x14ac:dyDescent="0.3">
      <c r="A1538" s="5">
        <v>44635.614571759259</v>
      </c>
      <c r="B1538">
        <f>IFERROR(AVERAGEIFS('HeartRate-2022-03-21-1647950188'!$B:$B,'HeartRate-2022-03-21-1647950188'!$A:$A,Data_Extraction!B$2,'HeartRate-2022-03-21-1647950188'!$C:$C,Data_Extraction!$A1538),"")</f>
        <v>134</v>
      </c>
      <c r="C1538" t="str">
        <f>IFERROR(AVERAGEIFS('HeartRate-2022-03-21-1647950188'!$B:$B,'HeartRate-2022-03-21-1647950188'!$A:$A,Data_Extraction!C$2,'HeartRate-2022-03-21-1647950188'!$C:$C,Data_Extraction!$A1538),"")</f>
        <v/>
      </c>
      <c r="D1538" t="str">
        <f>IFERROR(AVERAGEIFS('HeartRate-2022-03-21-1647950188'!$B:$B,'HeartRate-2022-03-21-1647950188'!$A:$A,Data_Extraction!D$2,'HeartRate-2022-03-21-1647950188'!$C:$C,Data_Extraction!$A1538),"")</f>
        <v/>
      </c>
      <c r="E1538" t="str">
        <f>IFERROR(AVERAGEIFS('HeartRate-2022-03-21-1647950188'!$B:$B,'HeartRate-2022-03-21-1647950188'!$A:$A,Data_Extraction!E$2,'HeartRate-2022-03-21-1647950188'!$C:$C,Data_Extraction!$A1538),"")</f>
        <v/>
      </c>
      <c r="F1538" t="str">
        <f>IFERROR(AVERAGEIFS('HeartRate-2022-03-21-1647950188'!$B:$B,'HeartRate-2022-03-21-1647950188'!$A:$A,Data_Extraction!F$2,'HeartRate-2022-03-21-1647950188'!$C:$C,Data_Extraction!$A1538),"")</f>
        <v/>
      </c>
      <c r="G1538" t="str">
        <f>IFERROR(AVERAGEIFS('HeartRate-2022-03-21-1647950188'!$B:$B,'HeartRate-2022-03-21-1647950188'!$A:$A,Data_Extraction!G$2,'HeartRate-2022-03-21-1647950188'!$C:$C,Data_Extraction!$A1538),"")</f>
        <v/>
      </c>
      <c r="H1538">
        <f>IFERROR(AVERAGEIFS('HeartRate-2022-03-21-1647950188'!$B:$B,'HeartRate-2022-03-21-1647950188'!$A:$A,Data_Extraction!H$2,'HeartRate-2022-03-21-1647950188'!$C:$C,Data_Extraction!$A1538),"")</f>
        <v>119</v>
      </c>
      <c r="I1538">
        <f>IFERROR(AVERAGEIFS('HeartRate-2022-03-21-1647950188'!$B:$B,'HeartRate-2022-03-21-1647950188'!$A:$A,Data_Extraction!I$2,'HeartRate-2022-03-21-1647950188'!$C:$C,Data_Extraction!$A1538),"")</f>
        <v>120</v>
      </c>
      <c r="J1538" s="8">
        <f t="shared" si="139"/>
        <v>124.33333333333333</v>
      </c>
      <c r="N1538" s="11">
        <f>Data_Extraction!A1538</f>
        <v>44635.614571759259</v>
      </c>
      <c r="O1538" s="15">
        <f t="shared" si="140"/>
        <v>44635</v>
      </c>
      <c r="P1538" s="16">
        <f t="shared" si="141"/>
        <v>0.61457175925925933</v>
      </c>
      <c r="Q1538" s="12">
        <f>IF(Data_Extraction!B1538="",Data_Extraction!$J1538*(Q$1),Data_Extraction!B1538)</f>
        <v>134</v>
      </c>
      <c r="R1538" s="12">
        <f>IF(Data_Extraction!C1538="",Data_Extraction!$J1538*(R$1),Data_Extraction!C1538)</f>
        <v>114.38666666666667</v>
      </c>
      <c r="S1538" s="12">
        <f>IF(Data_Extraction!D1538="",Data_Extraction!$J1538*(S$1),Data_Extraction!D1538)</f>
        <v>129.30666666666667</v>
      </c>
      <c r="T1538" s="12">
        <f>IF(Data_Extraction!E1538="",Data_Extraction!$J1538*(T$1),Data_Extraction!E1538)</f>
        <v>118.11666666666666</v>
      </c>
      <c r="U1538" s="12">
        <f>IF(Data_Extraction!F1538="",Data_Extraction!$J1538*(U$1),Data_Extraction!F1538)</f>
        <v>121.84666666666666</v>
      </c>
      <c r="V1538" s="12">
        <f>IF(Data_Extraction!G1538="",Data_Extraction!$J1538*(V$1),Data_Extraction!G1538)</f>
        <v>113.14333333333333</v>
      </c>
      <c r="W1538" s="12">
        <f>IF(Data_Extraction!H1538="",Data_Extraction!$J1538*(W$1),Data_Extraction!H1538)</f>
        <v>119</v>
      </c>
      <c r="X1538" s="12">
        <f>IF(Data_Extraction!I1538="",Data_Extraction!$J1538*(X$1),Data_Extraction!I1538)</f>
        <v>120</v>
      </c>
      <c r="Y1538" s="13">
        <f t="shared" si="138"/>
        <v>121.22499999999999</v>
      </c>
      <c r="Z1538" s="17" t="str">
        <f t="shared" si="142"/>
        <v>Evening</v>
      </c>
      <c r="AA1538" s="14" t="str">
        <f>VLOOKUP($N1538,'HeartRate-2022-03-21-1647950188'!$C:$G,2,0)</f>
        <v>Hands on</v>
      </c>
      <c r="AB1538" s="14" t="str">
        <f>VLOOKUP($N1538,'HeartRate-2022-03-21-1647950188'!$C:$G,3,0)</f>
        <v>Off Campus</v>
      </c>
      <c r="AC1538" s="14" t="s">
        <v>18</v>
      </c>
      <c r="AD1538" s="14" t="str">
        <f>VLOOKUP($N1538,'HeartRate-2022-03-21-1647950188'!$C:$G,5,0)</f>
        <v>Technical Contexts</v>
      </c>
      <c r="AE1538">
        <f t="shared" si="143"/>
        <v>1</v>
      </c>
      <c r="AF1538" s="18">
        <v>44635</v>
      </c>
      <c r="AG1538" s="19">
        <v>0.61457175925925933</v>
      </c>
    </row>
    <row r="1539" spans="1:33" x14ac:dyDescent="0.3">
      <c r="A1539" s="5">
        <v>44635.614814814813</v>
      </c>
      <c r="B1539" t="str">
        <f>IFERROR(AVERAGEIFS('HeartRate-2022-03-21-1647950188'!$B:$B,'HeartRate-2022-03-21-1647950188'!$A:$A,Data_Extraction!B$2,'HeartRate-2022-03-21-1647950188'!$C:$C,Data_Extraction!$A1539),"")</f>
        <v/>
      </c>
      <c r="C1539" t="str">
        <f>IFERROR(AVERAGEIFS('HeartRate-2022-03-21-1647950188'!$B:$B,'HeartRate-2022-03-21-1647950188'!$A:$A,Data_Extraction!C$2,'HeartRate-2022-03-21-1647950188'!$C:$C,Data_Extraction!$A1539),"")</f>
        <v/>
      </c>
      <c r="D1539" t="str">
        <f>IFERROR(AVERAGEIFS('HeartRate-2022-03-21-1647950188'!$B:$B,'HeartRate-2022-03-21-1647950188'!$A:$A,Data_Extraction!D$2,'HeartRate-2022-03-21-1647950188'!$C:$C,Data_Extraction!$A1539),"")</f>
        <v/>
      </c>
      <c r="E1539" t="str">
        <f>IFERROR(AVERAGEIFS('HeartRate-2022-03-21-1647950188'!$B:$B,'HeartRate-2022-03-21-1647950188'!$A:$A,Data_Extraction!E$2,'HeartRate-2022-03-21-1647950188'!$C:$C,Data_Extraction!$A1539),"")</f>
        <v/>
      </c>
      <c r="F1539" t="str">
        <f>IFERROR(AVERAGEIFS('HeartRate-2022-03-21-1647950188'!$B:$B,'HeartRate-2022-03-21-1647950188'!$A:$A,Data_Extraction!F$2,'HeartRate-2022-03-21-1647950188'!$C:$C,Data_Extraction!$A1539),"")</f>
        <v/>
      </c>
      <c r="G1539" t="str">
        <f>IFERROR(AVERAGEIFS('HeartRate-2022-03-21-1647950188'!$B:$B,'HeartRate-2022-03-21-1647950188'!$A:$A,Data_Extraction!G$2,'HeartRate-2022-03-21-1647950188'!$C:$C,Data_Extraction!$A1539),"")</f>
        <v/>
      </c>
      <c r="H1539">
        <f>IFERROR(AVERAGEIFS('HeartRate-2022-03-21-1647950188'!$B:$B,'HeartRate-2022-03-21-1647950188'!$A:$A,Data_Extraction!H$2,'HeartRate-2022-03-21-1647950188'!$C:$C,Data_Extraction!$A1539),"")</f>
        <v>119</v>
      </c>
      <c r="I1539" t="str">
        <f>IFERROR(AVERAGEIFS('HeartRate-2022-03-21-1647950188'!$B:$B,'HeartRate-2022-03-21-1647950188'!$A:$A,Data_Extraction!I$2,'HeartRate-2022-03-21-1647950188'!$C:$C,Data_Extraction!$A1539),"")</f>
        <v/>
      </c>
      <c r="J1539" s="8">
        <f t="shared" si="139"/>
        <v>119</v>
      </c>
      <c r="N1539" s="11">
        <f>Data_Extraction!A1539</f>
        <v>44635.614814814813</v>
      </c>
      <c r="O1539" s="15">
        <f t="shared" si="140"/>
        <v>44635</v>
      </c>
      <c r="P1539" s="16">
        <f t="shared" si="141"/>
        <v>0.61481481481481481</v>
      </c>
      <c r="Q1539" s="12">
        <f>IF(Data_Extraction!B1539="",Data_Extraction!$J1539*(Q$1),Data_Extraction!B1539)</f>
        <v>107.10000000000001</v>
      </c>
      <c r="R1539" s="12">
        <f>IF(Data_Extraction!C1539="",Data_Extraction!$J1539*(R$1),Data_Extraction!C1539)</f>
        <v>109.48</v>
      </c>
      <c r="S1539" s="12">
        <f>IF(Data_Extraction!D1539="",Data_Extraction!$J1539*(S$1),Data_Extraction!D1539)</f>
        <v>123.76</v>
      </c>
      <c r="T1539" s="12">
        <f>IF(Data_Extraction!E1539="",Data_Extraction!$J1539*(T$1),Data_Extraction!E1539)</f>
        <v>113.05</v>
      </c>
      <c r="U1539" s="12">
        <f>IF(Data_Extraction!F1539="",Data_Extraction!$J1539*(U$1),Data_Extraction!F1539)</f>
        <v>116.62</v>
      </c>
      <c r="V1539" s="12">
        <f>IF(Data_Extraction!G1539="",Data_Extraction!$J1539*(V$1),Data_Extraction!G1539)</f>
        <v>108.29</v>
      </c>
      <c r="W1539" s="12">
        <f>IF(Data_Extraction!H1539="",Data_Extraction!$J1539*(W$1),Data_Extraction!H1539)</f>
        <v>119</v>
      </c>
      <c r="X1539" s="12">
        <f>IF(Data_Extraction!I1539="",Data_Extraction!$J1539*(X$1),Data_Extraction!I1539)</f>
        <v>115.42999999999999</v>
      </c>
      <c r="Y1539" s="13">
        <f t="shared" ref="Y1539:Y1602" si="144">AVERAGE(Q1539:X1539)</f>
        <v>114.09124999999999</v>
      </c>
      <c r="Z1539" s="17" t="str">
        <f t="shared" si="142"/>
        <v>Evening</v>
      </c>
      <c r="AA1539" s="14" t="str">
        <f>VLOOKUP($N1539,'HeartRate-2022-03-21-1647950188'!$C:$G,2,0)</f>
        <v>Hands on</v>
      </c>
      <c r="AB1539" s="14" t="str">
        <f>VLOOKUP($N1539,'HeartRate-2022-03-21-1647950188'!$C:$G,3,0)</f>
        <v>Off Campus</v>
      </c>
      <c r="AC1539" s="14" t="str">
        <f>VLOOKUP($N1539,'HeartRate-2022-03-21-1647950188'!$C:$G,4,0)</f>
        <v>Standing</v>
      </c>
      <c r="AD1539" s="14" t="str">
        <f>VLOOKUP($N1539,'HeartRate-2022-03-21-1647950188'!$C:$G,5,0)</f>
        <v>Technical Contexts</v>
      </c>
      <c r="AE1539">
        <f t="shared" si="143"/>
        <v>0</v>
      </c>
      <c r="AF1539" s="18">
        <v>44635</v>
      </c>
      <c r="AG1539" s="19">
        <v>0.61481481481481481</v>
      </c>
    </row>
    <row r="1540" spans="1:33" x14ac:dyDescent="0.3">
      <c r="A1540" s="5">
        <v>44635.61482638889</v>
      </c>
      <c r="B1540" t="str">
        <f>IFERROR(AVERAGEIFS('HeartRate-2022-03-21-1647950188'!$B:$B,'HeartRate-2022-03-21-1647950188'!$A:$A,Data_Extraction!B$2,'HeartRate-2022-03-21-1647950188'!$C:$C,Data_Extraction!$A1540),"")</f>
        <v/>
      </c>
      <c r="C1540" t="str">
        <f>IFERROR(AVERAGEIFS('HeartRate-2022-03-21-1647950188'!$B:$B,'HeartRate-2022-03-21-1647950188'!$A:$A,Data_Extraction!C$2,'HeartRate-2022-03-21-1647950188'!$C:$C,Data_Extraction!$A1540),"")</f>
        <v/>
      </c>
      <c r="D1540" t="str">
        <f>IFERROR(AVERAGEIFS('HeartRate-2022-03-21-1647950188'!$B:$B,'HeartRate-2022-03-21-1647950188'!$A:$A,Data_Extraction!D$2,'HeartRate-2022-03-21-1647950188'!$C:$C,Data_Extraction!$A1540),"")</f>
        <v/>
      </c>
      <c r="E1540" t="str">
        <f>IFERROR(AVERAGEIFS('HeartRate-2022-03-21-1647950188'!$B:$B,'HeartRate-2022-03-21-1647950188'!$A:$A,Data_Extraction!E$2,'HeartRate-2022-03-21-1647950188'!$C:$C,Data_Extraction!$A1540),"")</f>
        <v/>
      </c>
      <c r="F1540" t="str">
        <f>IFERROR(AVERAGEIFS('HeartRate-2022-03-21-1647950188'!$B:$B,'HeartRate-2022-03-21-1647950188'!$A:$A,Data_Extraction!F$2,'HeartRate-2022-03-21-1647950188'!$C:$C,Data_Extraction!$A1540),"")</f>
        <v/>
      </c>
      <c r="G1540" t="str">
        <f>IFERROR(AVERAGEIFS('HeartRate-2022-03-21-1647950188'!$B:$B,'HeartRate-2022-03-21-1647950188'!$A:$A,Data_Extraction!G$2,'HeartRate-2022-03-21-1647950188'!$C:$C,Data_Extraction!$A1540),"")</f>
        <v/>
      </c>
      <c r="H1540" t="str">
        <f>IFERROR(AVERAGEIFS('HeartRate-2022-03-21-1647950188'!$B:$B,'HeartRate-2022-03-21-1647950188'!$A:$A,Data_Extraction!H$2,'HeartRate-2022-03-21-1647950188'!$C:$C,Data_Extraction!$A1540),"")</f>
        <v/>
      </c>
      <c r="I1540">
        <f>IFERROR(AVERAGEIFS('HeartRate-2022-03-21-1647950188'!$B:$B,'HeartRate-2022-03-21-1647950188'!$A:$A,Data_Extraction!I$2,'HeartRate-2022-03-21-1647950188'!$C:$C,Data_Extraction!$A1540),"")</f>
        <v>118</v>
      </c>
      <c r="J1540" s="8">
        <f t="shared" ref="J1540:J1603" si="145">AVERAGE(B1540:I1540)</f>
        <v>118</v>
      </c>
      <c r="N1540" s="11">
        <f>Data_Extraction!A1540</f>
        <v>44635.61482638889</v>
      </c>
      <c r="O1540" s="15">
        <f t="shared" ref="O1540:O1603" si="146">AF1540</f>
        <v>44635</v>
      </c>
      <c r="P1540" s="16">
        <f t="shared" ref="P1540:P1603" si="147">AG1540</f>
        <v>0.61482638888888885</v>
      </c>
      <c r="Q1540" s="12">
        <f>IF(Data_Extraction!B1540="",Data_Extraction!$J1540*(Q$1),Data_Extraction!B1540)</f>
        <v>106.2</v>
      </c>
      <c r="R1540" s="12">
        <f>IF(Data_Extraction!C1540="",Data_Extraction!$J1540*(R$1),Data_Extraction!C1540)</f>
        <v>108.56</v>
      </c>
      <c r="S1540" s="12">
        <f>IF(Data_Extraction!D1540="",Data_Extraction!$J1540*(S$1),Data_Extraction!D1540)</f>
        <v>122.72</v>
      </c>
      <c r="T1540" s="12">
        <f>IF(Data_Extraction!E1540="",Data_Extraction!$J1540*(T$1),Data_Extraction!E1540)</f>
        <v>112.1</v>
      </c>
      <c r="U1540" s="12">
        <f>IF(Data_Extraction!F1540="",Data_Extraction!$J1540*(U$1),Data_Extraction!F1540)</f>
        <v>115.64</v>
      </c>
      <c r="V1540" s="12">
        <f>IF(Data_Extraction!G1540="",Data_Extraction!$J1540*(V$1),Data_Extraction!G1540)</f>
        <v>107.38000000000001</v>
      </c>
      <c r="W1540" s="12">
        <f>IF(Data_Extraction!H1540="",Data_Extraction!$J1540*(W$1),Data_Extraction!H1540)</f>
        <v>126.26</v>
      </c>
      <c r="X1540" s="12">
        <f>IF(Data_Extraction!I1540="",Data_Extraction!$J1540*(X$1),Data_Extraction!I1540)</f>
        <v>118</v>
      </c>
      <c r="Y1540" s="13">
        <f t="shared" si="144"/>
        <v>114.6075</v>
      </c>
      <c r="Z1540" s="17" t="str">
        <f t="shared" ref="Z1540:Z1603" si="148">VLOOKUP(P1540,$AJ$2:$AK$7,2,1)</f>
        <v>Evening</v>
      </c>
      <c r="AA1540" s="14" t="str">
        <f>VLOOKUP($N1540,'HeartRate-2022-03-21-1647950188'!$C:$G,2,0)</f>
        <v>Hands on</v>
      </c>
      <c r="AB1540" s="14" t="str">
        <f>VLOOKUP($N1540,'HeartRate-2022-03-21-1647950188'!$C:$G,3,0)</f>
        <v>Off Campus</v>
      </c>
      <c r="AC1540" s="14" t="str">
        <f>VLOOKUP($N1540,'HeartRate-2022-03-21-1647950188'!$C:$G,4,0)</f>
        <v>Standing</v>
      </c>
      <c r="AD1540" s="14" t="str">
        <f>VLOOKUP($N1540,'HeartRate-2022-03-21-1647950188'!$C:$G,5,0)</f>
        <v>Technical Contexts</v>
      </c>
      <c r="AE1540">
        <f t="shared" ref="AE1540:AE1603" si="149">IF(Y1540&gt;120,1,0)</f>
        <v>0</v>
      </c>
      <c r="AF1540" s="18">
        <v>44635</v>
      </c>
      <c r="AG1540" s="19">
        <v>0.61482638888888885</v>
      </c>
    </row>
    <row r="1541" spans="1:33" x14ac:dyDescent="0.3">
      <c r="A1541" s="5">
        <v>44635.615104166667</v>
      </c>
      <c r="B1541" t="str">
        <f>IFERROR(AVERAGEIFS('HeartRate-2022-03-21-1647950188'!$B:$B,'HeartRate-2022-03-21-1647950188'!$A:$A,Data_Extraction!B$2,'HeartRate-2022-03-21-1647950188'!$C:$C,Data_Extraction!$A1541),"")</f>
        <v/>
      </c>
      <c r="C1541" t="str">
        <f>IFERROR(AVERAGEIFS('HeartRate-2022-03-21-1647950188'!$B:$B,'HeartRate-2022-03-21-1647950188'!$A:$A,Data_Extraction!C$2,'HeartRate-2022-03-21-1647950188'!$C:$C,Data_Extraction!$A1541),"")</f>
        <v/>
      </c>
      <c r="D1541" t="str">
        <f>IFERROR(AVERAGEIFS('HeartRate-2022-03-21-1647950188'!$B:$B,'HeartRate-2022-03-21-1647950188'!$A:$A,Data_Extraction!D$2,'HeartRate-2022-03-21-1647950188'!$C:$C,Data_Extraction!$A1541),"")</f>
        <v/>
      </c>
      <c r="E1541" t="str">
        <f>IFERROR(AVERAGEIFS('HeartRate-2022-03-21-1647950188'!$B:$B,'HeartRate-2022-03-21-1647950188'!$A:$A,Data_Extraction!E$2,'HeartRate-2022-03-21-1647950188'!$C:$C,Data_Extraction!$A1541),"")</f>
        <v/>
      </c>
      <c r="F1541" t="str">
        <f>IFERROR(AVERAGEIFS('HeartRate-2022-03-21-1647950188'!$B:$B,'HeartRate-2022-03-21-1647950188'!$A:$A,Data_Extraction!F$2,'HeartRate-2022-03-21-1647950188'!$C:$C,Data_Extraction!$A1541),"")</f>
        <v/>
      </c>
      <c r="G1541" t="str">
        <f>IFERROR(AVERAGEIFS('HeartRate-2022-03-21-1647950188'!$B:$B,'HeartRate-2022-03-21-1647950188'!$A:$A,Data_Extraction!G$2,'HeartRate-2022-03-21-1647950188'!$C:$C,Data_Extraction!$A1541),"")</f>
        <v/>
      </c>
      <c r="H1541">
        <f>IFERROR(AVERAGEIFS('HeartRate-2022-03-21-1647950188'!$B:$B,'HeartRate-2022-03-21-1647950188'!$A:$A,Data_Extraction!H$2,'HeartRate-2022-03-21-1647950188'!$C:$C,Data_Extraction!$A1541),"")</f>
        <v>114</v>
      </c>
      <c r="I1541" t="str">
        <f>IFERROR(AVERAGEIFS('HeartRate-2022-03-21-1647950188'!$B:$B,'HeartRate-2022-03-21-1647950188'!$A:$A,Data_Extraction!I$2,'HeartRate-2022-03-21-1647950188'!$C:$C,Data_Extraction!$A1541),"")</f>
        <v/>
      </c>
      <c r="J1541" s="8">
        <f t="shared" si="145"/>
        <v>114</v>
      </c>
      <c r="N1541" s="11">
        <f>Data_Extraction!A1541</f>
        <v>44635.615104166667</v>
      </c>
      <c r="O1541" s="15">
        <f t="shared" si="146"/>
        <v>44635</v>
      </c>
      <c r="P1541" s="16">
        <f t="shared" si="147"/>
        <v>0.61510416666666667</v>
      </c>
      <c r="Q1541" s="12">
        <f>IF(Data_Extraction!B1541="",Data_Extraction!$J1541*(Q$1),Data_Extraction!B1541)</f>
        <v>102.60000000000001</v>
      </c>
      <c r="R1541" s="12">
        <f>IF(Data_Extraction!C1541="",Data_Extraction!$J1541*(R$1),Data_Extraction!C1541)</f>
        <v>104.88000000000001</v>
      </c>
      <c r="S1541" s="12">
        <f>IF(Data_Extraction!D1541="",Data_Extraction!$J1541*(S$1),Data_Extraction!D1541)</f>
        <v>118.56</v>
      </c>
      <c r="T1541" s="12">
        <f>IF(Data_Extraction!E1541="",Data_Extraction!$J1541*(T$1),Data_Extraction!E1541)</f>
        <v>108.3</v>
      </c>
      <c r="U1541" s="12">
        <f>IF(Data_Extraction!F1541="",Data_Extraction!$J1541*(U$1),Data_Extraction!F1541)</f>
        <v>111.72</v>
      </c>
      <c r="V1541" s="12">
        <f>IF(Data_Extraction!G1541="",Data_Extraction!$J1541*(V$1),Data_Extraction!G1541)</f>
        <v>103.74000000000001</v>
      </c>
      <c r="W1541" s="12">
        <f>IF(Data_Extraction!H1541="",Data_Extraction!$J1541*(W$1),Data_Extraction!H1541)</f>
        <v>114</v>
      </c>
      <c r="X1541" s="12">
        <f>IF(Data_Extraction!I1541="",Data_Extraction!$J1541*(X$1),Data_Extraction!I1541)</f>
        <v>110.58</v>
      </c>
      <c r="Y1541" s="13">
        <f t="shared" si="144"/>
        <v>109.29750000000001</v>
      </c>
      <c r="Z1541" s="17" t="str">
        <f t="shared" si="148"/>
        <v>Evening</v>
      </c>
      <c r="AA1541" s="14" t="str">
        <f>VLOOKUP($N1541,'HeartRate-2022-03-21-1647950188'!$C:$G,2,0)</f>
        <v>Hands on</v>
      </c>
      <c r="AB1541" s="14" t="str">
        <f>VLOOKUP($N1541,'HeartRate-2022-03-21-1647950188'!$C:$G,3,0)</f>
        <v>Off Campus</v>
      </c>
      <c r="AC1541" s="14" t="str">
        <f>VLOOKUP($N1541,'HeartRate-2022-03-21-1647950188'!$C:$G,4,0)</f>
        <v>Standing</v>
      </c>
      <c r="AD1541" s="14" t="str">
        <f>VLOOKUP($N1541,'HeartRate-2022-03-21-1647950188'!$C:$G,5,0)</f>
        <v>Technical Contexts</v>
      </c>
      <c r="AE1541">
        <f t="shared" si="149"/>
        <v>0</v>
      </c>
      <c r="AF1541" s="18">
        <v>44635</v>
      </c>
      <c r="AG1541" s="19">
        <v>0.61510416666666667</v>
      </c>
    </row>
    <row r="1542" spans="1:33" x14ac:dyDescent="0.3">
      <c r="A1542" s="5">
        <v>44635.615173611113</v>
      </c>
      <c r="B1542" t="str">
        <f>IFERROR(AVERAGEIFS('HeartRate-2022-03-21-1647950188'!$B:$B,'HeartRate-2022-03-21-1647950188'!$A:$A,Data_Extraction!B$2,'HeartRate-2022-03-21-1647950188'!$C:$C,Data_Extraction!$A1542),"")</f>
        <v/>
      </c>
      <c r="C1542" t="str">
        <f>IFERROR(AVERAGEIFS('HeartRate-2022-03-21-1647950188'!$B:$B,'HeartRate-2022-03-21-1647950188'!$A:$A,Data_Extraction!C$2,'HeartRate-2022-03-21-1647950188'!$C:$C,Data_Extraction!$A1542),"")</f>
        <v/>
      </c>
      <c r="D1542" t="str">
        <f>IFERROR(AVERAGEIFS('HeartRate-2022-03-21-1647950188'!$B:$B,'HeartRate-2022-03-21-1647950188'!$A:$A,Data_Extraction!D$2,'HeartRate-2022-03-21-1647950188'!$C:$C,Data_Extraction!$A1542),"")</f>
        <v/>
      </c>
      <c r="E1542" t="str">
        <f>IFERROR(AVERAGEIFS('HeartRate-2022-03-21-1647950188'!$B:$B,'HeartRate-2022-03-21-1647950188'!$A:$A,Data_Extraction!E$2,'HeartRate-2022-03-21-1647950188'!$C:$C,Data_Extraction!$A1542),"")</f>
        <v/>
      </c>
      <c r="F1542" t="str">
        <f>IFERROR(AVERAGEIFS('HeartRate-2022-03-21-1647950188'!$B:$B,'HeartRate-2022-03-21-1647950188'!$A:$A,Data_Extraction!F$2,'HeartRate-2022-03-21-1647950188'!$C:$C,Data_Extraction!$A1542),"")</f>
        <v/>
      </c>
      <c r="G1542" t="str">
        <f>IFERROR(AVERAGEIFS('HeartRate-2022-03-21-1647950188'!$B:$B,'HeartRate-2022-03-21-1647950188'!$A:$A,Data_Extraction!G$2,'HeartRate-2022-03-21-1647950188'!$C:$C,Data_Extraction!$A1542),"")</f>
        <v/>
      </c>
      <c r="H1542">
        <f>IFERROR(AVERAGEIFS('HeartRate-2022-03-21-1647950188'!$B:$B,'HeartRate-2022-03-21-1647950188'!$A:$A,Data_Extraction!H$2,'HeartRate-2022-03-21-1647950188'!$C:$C,Data_Extraction!$A1542),"")</f>
        <v>115</v>
      </c>
      <c r="I1542" t="str">
        <f>IFERROR(AVERAGEIFS('HeartRate-2022-03-21-1647950188'!$B:$B,'HeartRate-2022-03-21-1647950188'!$A:$A,Data_Extraction!I$2,'HeartRate-2022-03-21-1647950188'!$C:$C,Data_Extraction!$A1542),"")</f>
        <v/>
      </c>
      <c r="J1542" s="8">
        <f t="shared" si="145"/>
        <v>115</v>
      </c>
      <c r="N1542" s="11">
        <f>Data_Extraction!A1542</f>
        <v>44635.615173611113</v>
      </c>
      <c r="O1542" s="15">
        <f t="shared" si="146"/>
        <v>44635</v>
      </c>
      <c r="P1542" s="16">
        <f t="shared" si="147"/>
        <v>0.61517361111111113</v>
      </c>
      <c r="Q1542" s="12">
        <f>IF(Data_Extraction!B1542="",Data_Extraction!$J1542*(Q$1),Data_Extraction!B1542)</f>
        <v>103.5</v>
      </c>
      <c r="R1542" s="12">
        <f>IF(Data_Extraction!C1542="",Data_Extraction!$J1542*(R$1),Data_Extraction!C1542)</f>
        <v>105.80000000000001</v>
      </c>
      <c r="S1542" s="12">
        <f>IF(Data_Extraction!D1542="",Data_Extraction!$J1542*(S$1),Data_Extraction!D1542)</f>
        <v>119.60000000000001</v>
      </c>
      <c r="T1542" s="12">
        <f>IF(Data_Extraction!E1542="",Data_Extraction!$J1542*(T$1),Data_Extraction!E1542)</f>
        <v>109.25</v>
      </c>
      <c r="U1542" s="12">
        <f>IF(Data_Extraction!F1542="",Data_Extraction!$J1542*(U$1),Data_Extraction!F1542)</f>
        <v>112.7</v>
      </c>
      <c r="V1542" s="12">
        <f>IF(Data_Extraction!G1542="",Data_Extraction!$J1542*(V$1),Data_Extraction!G1542)</f>
        <v>104.65</v>
      </c>
      <c r="W1542" s="12">
        <f>IF(Data_Extraction!H1542="",Data_Extraction!$J1542*(W$1),Data_Extraction!H1542)</f>
        <v>115</v>
      </c>
      <c r="X1542" s="12">
        <f>IF(Data_Extraction!I1542="",Data_Extraction!$J1542*(X$1),Data_Extraction!I1542)</f>
        <v>111.55</v>
      </c>
      <c r="Y1542" s="13">
        <f t="shared" si="144"/>
        <v>110.25624999999999</v>
      </c>
      <c r="Z1542" s="17" t="str">
        <f t="shared" si="148"/>
        <v>Evening</v>
      </c>
      <c r="AA1542" s="14" t="str">
        <f>VLOOKUP($N1542,'HeartRate-2022-03-21-1647950188'!$C:$G,2,0)</f>
        <v>Hands on</v>
      </c>
      <c r="AB1542" s="14" t="str">
        <f>VLOOKUP($N1542,'HeartRate-2022-03-21-1647950188'!$C:$G,3,0)</f>
        <v>Off Campus</v>
      </c>
      <c r="AC1542" s="14" t="str">
        <f>VLOOKUP($N1542,'HeartRate-2022-03-21-1647950188'!$C:$G,4,0)</f>
        <v>Standing</v>
      </c>
      <c r="AD1542" s="14" t="str">
        <f>VLOOKUP($N1542,'HeartRate-2022-03-21-1647950188'!$C:$G,5,0)</f>
        <v>Technical Contexts</v>
      </c>
      <c r="AE1542">
        <f t="shared" si="149"/>
        <v>0</v>
      </c>
      <c r="AF1542" s="18">
        <v>44635</v>
      </c>
      <c r="AG1542" s="19">
        <v>0.61517361111111113</v>
      </c>
    </row>
    <row r="1543" spans="1:33" x14ac:dyDescent="0.3">
      <c r="A1543" s="5">
        <v>44635.615266203706</v>
      </c>
      <c r="B1543">
        <f>IFERROR(AVERAGEIFS('HeartRate-2022-03-21-1647950188'!$B:$B,'HeartRate-2022-03-21-1647950188'!$A:$A,Data_Extraction!B$2,'HeartRate-2022-03-21-1647950188'!$C:$C,Data_Extraction!$A1543),"")</f>
        <v>128</v>
      </c>
      <c r="C1543" t="str">
        <f>IFERROR(AVERAGEIFS('HeartRate-2022-03-21-1647950188'!$B:$B,'HeartRate-2022-03-21-1647950188'!$A:$A,Data_Extraction!C$2,'HeartRate-2022-03-21-1647950188'!$C:$C,Data_Extraction!$A1543),"")</f>
        <v/>
      </c>
      <c r="D1543" t="str">
        <f>IFERROR(AVERAGEIFS('HeartRate-2022-03-21-1647950188'!$B:$B,'HeartRate-2022-03-21-1647950188'!$A:$A,Data_Extraction!D$2,'HeartRate-2022-03-21-1647950188'!$C:$C,Data_Extraction!$A1543),"")</f>
        <v/>
      </c>
      <c r="E1543" t="str">
        <f>IFERROR(AVERAGEIFS('HeartRate-2022-03-21-1647950188'!$B:$B,'HeartRate-2022-03-21-1647950188'!$A:$A,Data_Extraction!E$2,'HeartRate-2022-03-21-1647950188'!$C:$C,Data_Extraction!$A1543),"")</f>
        <v/>
      </c>
      <c r="F1543" t="str">
        <f>IFERROR(AVERAGEIFS('HeartRate-2022-03-21-1647950188'!$B:$B,'HeartRate-2022-03-21-1647950188'!$A:$A,Data_Extraction!F$2,'HeartRate-2022-03-21-1647950188'!$C:$C,Data_Extraction!$A1543),"")</f>
        <v/>
      </c>
      <c r="G1543">
        <f>IFERROR(AVERAGEIFS('HeartRate-2022-03-21-1647950188'!$B:$B,'HeartRate-2022-03-21-1647950188'!$A:$A,Data_Extraction!G$2,'HeartRate-2022-03-21-1647950188'!$C:$C,Data_Extraction!$A1543),"")</f>
        <v>59</v>
      </c>
      <c r="H1543">
        <f>IFERROR(AVERAGEIFS('HeartRate-2022-03-21-1647950188'!$B:$B,'HeartRate-2022-03-21-1647950188'!$A:$A,Data_Extraction!H$2,'HeartRate-2022-03-21-1647950188'!$C:$C,Data_Extraction!$A1543),"")</f>
        <v>116</v>
      </c>
      <c r="I1543">
        <f>IFERROR(AVERAGEIFS('HeartRate-2022-03-21-1647950188'!$B:$B,'HeartRate-2022-03-21-1647950188'!$A:$A,Data_Extraction!I$2,'HeartRate-2022-03-21-1647950188'!$C:$C,Data_Extraction!$A1543),"")</f>
        <v>114</v>
      </c>
      <c r="J1543" s="8">
        <f t="shared" si="145"/>
        <v>104.25</v>
      </c>
      <c r="N1543" s="11">
        <f>Data_Extraction!A1543</f>
        <v>44635.615266203706</v>
      </c>
      <c r="O1543" s="15">
        <f t="shared" si="146"/>
        <v>44635</v>
      </c>
      <c r="P1543" s="16">
        <f t="shared" si="147"/>
        <v>0.61526620370370366</v>
      </c>
      <c r="Q1543" s="12">
        <f>IF(Data_Extraction!B1543="",Data_Extraction!$J1543*(Q$1),Data_Extraction!B1543)</f>
        <v>128</v>
      </c>
      <c r="R1543" s="12">
        <f>IF(Data_Extraction!C1543="",Data_Extraction!$J1543*(R$1),Data_Extraction!C1543)</f>
        <v>95.910000000000011</v>
      </c>
      <c r="S1543" s="12">
        <f>IF(Data_Extraction!D1543="",Data_Extraction!$J1543*(S$1),Data_Extraction!D1543)</f>
        <v>108.42</v>
      </c>
      <c r="T1543" s="12">
        <f>IF(Data_Extraction!E1543="",Data_Extraction!$J1543*(T$1),Data_Extraction!E1543)</f>
        <v>99.037499999999994</v>
      </c>
      <c r="U1543" s="12">
        <f>IF(Data_Extraction!F1543="",Data_Extraction!$J1543*(U$1),Data_Extraction!F1543)</f>
        <v>102.16499999999999</v>
      </c>
      <c r="V1543" s="12">
        <f>IF(Data_Extraction!G1543="",Data_Extraction!$J1543*(V$1),Data_Extraction!G1543)</f>
        <v>59</v>
      </c>
      <c r="W1543" s="12">
        <f>IF(Data_Extraction!H1543="",Data_Extraction!$J1543*(W$1),Data_Extraction!H1543)</f>
        <v>116</v>
      </c>
      <c r="X1543" s="12">
        <f>IF(Data_Extraction!I1543="",Data_Extraction!$J1543*(X$1),Data_Extraction!I1543)</f>
        <v>114</v>
      </c>
      <c r="Y1543" s="13">
        <f t="shared" si="144"/>
        <v>102.8165625</v>
      </c>
      <c r="Z1543" s="17" t="str">
        <f t="shared" si="148"/>
        <v>Evening</v>
      </c>
      <c r="AA1543" s="14" t="str">
        <f>VLOOKUP($N1543,'HeartRate-2022-03-21-1647950188'!$C:$G,2,0)</f>
        <v>Hands on</v>
      </c>
      <c r="AB1543" s="14" t="str">
        <f>VLOOKUP($N1543,'HeartRate-2022-03-21-1647950188'!$C:$G,3,0)</f>
        <v>Off Campus</v>
      </c>
      <c r="AC1543" s="14" t="str">
        <f>VLOOKUP($N1543,'HeartRate-2022-03-21-1647950188'!$C:$G,4,0)</f>
        <v>Standing</v>
      </c>
      <c r="AD1543" s="14" t="str">
        <f>VLOOKUP($N1543,'HeartRate-2022-03-21-1647950188'!$C:$G,5,0)</f>
        <v>Technical Contexts</v>
      </c>
      <c r="AE1543">
        <f t="shared" si="149"/>
        <v>0</v>
      </c>
      <c r="AF1543" s="18">
        <v>44635</v>
      </c>
      <c r="AG1543" s="19">
        <v>0.61526620370370366</v>
      </c>
    </row>
    <row r="1544" spans="1:33" x14ac:dyDescent="0.3">
      <c r="A1544" s="5">
        <v>44635.615335648145</v>
      </c>
      <c r="B1544" t="str">
        <f>IFERROR(AVERAGEIFS('HeartRate-2022-03-21-1647950188'!$B:$B,'HeartRate-2022-03-21-1647950188'!$A:$A,Data_Extraction!B$2,'HeartRate-2022-03-21-1647950188'!$C:$C,Data_Extraction!$A1544),"")</f>
        <v/>
      </c>
      <c r="C1544" t="str">
        <f>IFERROR(AVERAGEIFS('HeartRate-2022-03-21-1647950188'!$B:$B,'HeartRate-2022-03-21-1647950188'!$A:$A,Data_Extraction!C$2,'HeartRate-2022-03-21-1647950188'!$C:$C,Data_Extraction!$A1544),"")</f>
        <v/>
      </c>
      <c r="D1544" t="str">
        <f>IFERROR(AVERAGEIFS('HeartRate-2022-03-21-1647950188'!$B:$B,'HeartRate-2022-03-21-1647950188'!$A:$A,Data_Extraction!D$2,'HeartRate-2022-03-21-1647950188'!$C:$C,Data_Extraction!$A1544),"")</f>
        <v/>
      </c>
      <c r="E1544" t="str">
        <f>IFERROR(AVERAGEIFS('HeartRate-2022-03-21-1647950188'!$B:$B,'HeartRate-2022-03-21-1647950188'!$A:$A,Data_Extraction!E$2,'HeartRate-2022-03-21-1647950188'!$C:$C,Data_Extraction!$A1544),"")</f>
        <v/>
      </c>
      <c r="F1544" t="str">
        <f>IFERROR(AVERAGEIFS('HeartRate-2022-03-21-1647950188'!$B:$B,'HeartRate-2022-03-21-1647950188'!$A:$A,Data_Extraction!F$2,'HeartRate-2022-03-21-1647950188'!$C:$C,Data_Extraction!$A1544),"")</f>
        <v/>
      </c>
      <c r="G1544" t="str">
        <f>IFERROR(AVERAGEIFS('HeartRate-2022-03-21-1647950188'!$B:$B,'HeartRate-2022-03-21-1647950188'!$A:$A,Data_Extraction!G$2,'HeartRate-2022-03-21-1647950188'!$C:$C,Data_Extraction!$A1544),"")</f>
        <v/>
      </c>
      <c r="H1544">
        <f>IFERROR(AVERAGEIFS('HeartRate-2022-03-21-1647950188'!$B:$B,'HeartRate-2022-03-21-1647950188'!$A:$A,Data_Extraction!H$2,'HeartRate-2022-03-21-1647950188'!$C:$C,Data_Extraction!$A1544),"")</f>
        <v>115</v>
      </c>
      <c r="I1544" t="str">
        <f>IFERROR(AVERAGEIFS('HeartRate-2022-03-21-1647950188'!$B:$B,'HeartRate-2022-03-21-1647950188'!$A:$A,Data_Extraction!I$2,'HeartRate-2022-03-21-1647950188'!$C:$C,Data_Extraction!$A1544),"")</f>
        <v/>
      </c>
      <c r="J1544" s="8">
        <f t="shared" si="145"/>
        <v>115</v>
      </c>
      <c r="N1544" s="11">
        <f>Data_Extraction!A1544</f>
        <v>44635.615335648145</v>
      </c>
      <c r="O1544" s="15">
        <f t="shared" si="146"/>
        <v>44635</v>
      </c>
      <c r="P1544" s="16">
        <f t="shared" si="147"/>
        <v>0.61533564814814812</v>
      </c>
      <c r="Q1544" s="12">
        <f>IF(Data_Extraction!B1544="",Data_Extraction!$J1544*(Q$1),Data_Extraction!B1544)</f>
        <v>103.5</v>
      </c>
      <c r="R1544" s="12">
        <f>IF(Data_Extraction!C1544="",Data_Extraction!$J1544*(R$1),Data_Extraction!C1544)</f>
        <v>105.80000000000001</v>
      </c>
      <c r="S1544" s="12">
        <f>IF(Data_Extraction!D1544="",Data_Extraction!$J1544*(S$1),Data_Extraction!D1544)</f>
        <v>119.60000000000001</v>
      </c>
      <c r="T1544" s="12">
        <f>IF(Data_Extraction!E1544="",Data_Extraction!$J1544*(T$1),Data_Extraction!E1544)</f>
        <v>109.25</v>
      </c>
      <c r="U1544" s="12">
        <f>IF(Data_Extraction!F1544="",Data_Extraction!$J1544*(U$1),Data_Extraction!F1544)</f>
        <v>112.7</v>
      </c>
      <c r="V1544" s="12">
        <f>IF(Data_Extraction!G1544="",Data_Extraction!$J1544*(V$1),Data_Extraction!G1544)</f>
        <v>104.65</v>
      </c>
      <c r="W1544" s="12">
        <f>IF(Data_Extraction!H1544="",Data_Extraction!$J1544*(W$1),Data_Extraction!H1544)</f>
        <v>115</v>
      </c>
      <c r="X1544" s="12">
        <f>IF(Data_Extraction!I1544="",Data_Extraction!$J1544*(X$1),Data_Extraction!I1544)</f>
        <v>111.55</v>
      </c>
      <c r="Y1544" s="13">
        <f t="shared" si="144"/>
        <v>110.25624999999999</v>
      </c>
      <c r="Z1544" s="17" t="str">
        <f t="shared" si="148"/>
        <v>Evening</v>
      </c>
      <c r="AA1544" s="14" t="str">
        <f>VLOOKUP($N1544,'HeartRate-2022-03-21-1647950188'!$C:$G,2,0)</f>
        <v>Hands on</v>
      </c>
      <c r="AB1544" s="14" t="str">
        <f>VLOOKUP($N1544,'HeartRate-2022-03-21-1647950188'!$C:$G,3,0)</f>
        <v>Off Campus</v>
      </c>
      <c r="AC1544" s="14" t="str">
        <f>VLOOKUP($N1544,'HeartRate-2022-03-21-1647950188'!$C:$G,4,0)</f>
        <v>Standing</v>
      </c>
      <c r="AD1544" s="14" t="str">
        <f>VLOOKUP($N1544,'HeartRate-2022-03-21-1647950188'!$C:$G,5,0)</f>
        <v>Technical Contexts</v>
      </c>
      <c r="AE1544">
        <f t="shared" si="149"/>
        <v>0</v>
      </c>
      <c r="AF1544" s="18">
        <v>44635</v>
      </c>
      <c r="AG1544" s="19">
        <v>0.61533564814814812</v>
      </c>
    </row>
    <row r="1545" spans="1:33" x14ac:dyDescent="0.3">
      <c r="A1545" s="5">
        <v>44635.615381944444</v>
      </c>
      <c r="B1545">
        <f>IFERROR(AVERAGEIFS('HeartRate-2022-03-21-1647950188'!$B:$B,'HeartRate-2022-03-21-1647950188'!$A:$A,Data_Extraction!B$2,'HeartRate-2022-03-21-1647950188'!$C:$C,Data_Extraction!$A1545),"")</f>
        <v>138</v>
      </c>
      <c r="C1545" t="str">
        <f>IFERROR(AVERAGEIFS('HeartRate-2022-03-21-1647950188'!$B:$B,'HeartRate-2022-03-21-1647950188'!$A:$A,Data_Extraction!C$2,'HeartRate-2022-03-21-1647950188'!$C:$C,Data_Extraction!$A1545),"")</f>
        <v/>
      </c>
      <c r="D1545" t="str">
        <f>IFERROR(AVERAGEIFS('HeartRate-2022-03-21-1647950188'!$B:$B,'HeartRate-2022-03-21-1647950188'!$A:$A,Data_Extraction!D$2,'HeartRate-2022-03-21-1647950188'!$C:$C,Data_Extraction!$A1545),"")</f>
        <v/>
      </c>
      <c r="E1545" t="str">
        <f>IFERROR(AVERAGEIFS('HeartRate-2022-03-21-1647950188'!$B:$B,'HeartRate-2022-03-21-1647950188'!$A:$A,Data_Extraction!E$2,'HeartRate-2022-03-21-1647950188'!$C:$C,Data_Extraction!$A1545),"")</f>
        <v/>
      </c>
      <c r="F1545" t="str">
        <f>IFERROR(AVERAGEIFS('HeartRate-2022-03-21-1647950188'!$B:$B,'HeartRate-2022-03-21-1647950188'!$A:$A,Data_Extraction!F$2,'HeartRate-2022-03-21-1647950188'!$C:$C,Data_Extraction!$A1545),"")</f>
        <v/>
      </c>
      <c r="G1545" t="str">
        <f>IFERROR(AVERAGEIFS('HeartRate-2022-03-21-1647950188'!$B:$B,'HeartRate-2022-03-21-1647950188'!$A:$A,Data_Extraction!G$2,'HeartRate-2022-03-21-1647950188'!$C:$C,Data_Extraction!$A1545),"")</f>
        <v/>
      </c>
      <c r="H1545" t="str">
        <f>IFERROR(AVERAGEIFS('HeartRate-2022-03-21-1647950188'!$B:$B,'HeartRate-2022-03-21-1647950188'!$A:$A,Data_Extraction!H$2,'HeartRate-2022-03-21-1647950188'!$C:$C,Data_Extraction!$A1545),"")</f>
        <v/>
      </c>
      <c r="I1545" t="str">
        <f>IFERROR(AVERAGEIFS('HeartRate-2022-03-21-1647950188'!$B:$B,'HeartRate-2022-03-21-1647950188'!$A:$A,Data_Extraction!I$2,'HeartRate-2022-03-21-1647950188'!$C:$C,Data_Extraction!$A1545),"")</f>
        <v/>
      </c>
      <c r="J1545" s="8">
        <f t="shared" si="145"/>
        <v>138</v>
      </c>
      <c r="N1545" s="11">
        <f>Data_Extraction!A1545</f>
        <v>44635.615381944444</v>
      </c>
      <c r="O1545" s="15">
        <f t="shared" si="146"/>
        <v>44635</v>
      </c>
      <c r="P1545" s="16">
        <f t="shared" si="147"/>
        <v>0.6153819444444445</v>
      </c>
      <c r="Q1545" s="12">
        <f>IF(Data_Extraction!B1545="",Data_Extraction!$J1545*(Q$1),Data_Extraction!B1545)</f>
        <v>138</v>
      </c>
      <c r="R1545" s="12">
        <f>IF(Data_Extraction!C1545="",Data_Extraction!$J1545*(R$1),Data_Extraction!C1545)</f>
        <v>126.96000000000001</v>
      </c>
      <c r="S1545" s="12">
        <f>IF(Data_Extraction!D1545="",Data_Extraction!$J1545*(S$1),Data_Extraction!D1545)</f>
        <v>143.52000000000001</v>
      </c>
      <c r="T1545" s="12">
        <f>IF(Data_Extraction!E1545="",Data_Extraction!$J1545*(T$1),Data_Extraction!E1545)</f>
        <v>131.1</v>
      </c>
      <c r="U1545" s="12">
        <f>IF(Data_Extraction!F1545="",Data_Extraction!$J1545*(U$1),Data_Extraction!F1545)</f>
        <v>135.24</v>
      </c>
      <c r="V1545" s="12">
        <f>IF(Data_Extraction!G1545="",Data_Extraction!$J1545*(V$1),Data_Extraction!G1545)</f>
        <v>125.58</v>
      </c>
      <c r="W1545" s="12">
        <f>IF(Data_Extraction!H1545="",Data_Extraction!$J1545*(W$1),Data_Extraction!H1545)</f>
        <v>147.66</v>
      </c>
      <c r="X1545" s="12">
        <f>IF(Data_Extraction!I1545="",Data_Extraction!$J1545*(X$1),Data_Extraction!I1545)</f>
        <v>133.85999999999999</v>
      </c>
      <c r="Y1545" s="13">
        <f t="shared" si="144"/>
        <v>135.24</v>
      </c>
      <c r="Z1545" s="17" t="str">
        <f t="shared" si="148"/>
        <v>Evening</v>
      </c>
      <c r="AA1545" s="14" t="str">
        <f>VLOOKUP($N1545,'HeartRate-2022-03-21-1647950188'!$C:$G,2,0)</f>
        <v>Hands on</v>
      </c>
      <c r="AB1545" s="14" t="str">
        <f>VLOOKUP($N1545,'HeartRate-2022-03-21-1647950188'!$C:$G,3,0)</f>
        <v>Off Campus</v>
      </c>
      <c r="AC1545" s="14" t="s">
        <v>18</v>
      </c>
      <c r="AD1545" s="14" t="str">
        <f>VLOOKUP($N1545,'HeartRate-2022-03-21-1647950188'!$C:$G,5,0)</f>
        <v>Technical Contexts</v>
      </c>
      <c r="AE1545">
        <f t="shared" si="149"/>
        <v>1</v>
      </c>
      <c r="AF1545" s="18">
        <v>44635</v>
      </c>
      <c r="AG1545" s="19">
        <v>0.6153819444444445</v>
      </c>
    </row>
    <row r="1546" spans="1:33" x14ac:dyDescent="0.3">
      <c r="A1546" s="5">
        <v>44635.615451388891</v>
      </c>
      <c r="B1546" t="str">
        <f>IFERROR(AVERAGEIFS('HeartRate-2022-03-21-1647950188'!$B:$B,'HeartRate-2022-03-21-1647950188'!$A:$A,Data_Extraction!B$2,'HeartRate-2022-03-21-1647950188'!$C:$C,Data_Extraction!$A1546),"")</f>
        <v/>
      </c>
      <c r="C1546" t="str">
        <f>IFERROR(AVERAGEIFS('HeartRate-2022-03-21-1647950188'!$B:$B,'HeartRate-2022-03-21-1647950188'!$A:$A,Data_Extraction!C$2,'HeartRate-2022-03-21-1647950188'!$C:$C,Data_Extraction!$A1546),"")</f>
        <v/>
      </c>
      <c r="D1546" t="str">
        <f>IFERROR(AVERAGEIFS('HeartRate-2022-03-21-1647950188'!$B:$B,'HeartRate-2022-03-21-1647950188'!$A:$A,Data_Extraction!D$2,'HeartRate-2022-03-21-1647950188'!$C:$C,Data_Extraction!$A1546),"")</f>
        <v/>
      </c>
      <c r="E1546" t="str">
        <f>IFERROR(AVERAGEIFS('HeartRate-2022-03-21-1647950188'!$B:$B,'HeartRate-2022-03-21-1647950188'!$A:$A,Data_Extraction!E$2,'HeartRate-2022-03-21-1647950188'!$C:$C,Data_Extraction!$A1546),"")</f>
        <v/>
      </c>
      <c r="F1546" t="str">
        <f>IFERROR(AVERAGEIFS('HeartRate-2022-03-21-1647950188'!$B:$B,'HeartRate-2022-03-21-1647950188'!$A:$A,Data_Extraction!F$2,'HeartRate-2022-03-21-1647950188'!$C:$C,Data_Extraction!$A1546),"")</f>
        <v/>
      </c>
      <c r="G1546">
        <f>IFERROR(AVERAGEIFS('HeartRate-2022-03-21-1647950188'!$B:$B,'HeartRate-2022-03-21-1647950188'!$A:$A,Data_Extraction!G$2,'HeartRate-2022-03-21-1647950188'!$C:$C,Data_Extraction!$A1546),"")</f>
        <v>105</v>
      </c>
      <c r="H1546">
        <f>IFERROR(AVERAGEIFS('HeartRate-2022-03-21-1647950188'!$B:$B,'HeartRate-2022-03-21-1647950188'!$A:$A,Data_Extraction!H$2,'HeartRate-2022-03-21-1647950188'!$C:$C,Data_Extraction!$A1546),"")</f>
        <v>112</v>
      </c>
      <c r="I1546" t="str">
        <f>IFERROR(AVERAGEIFS('HeartRate-2022-03-21-1647950188'!$B:$B,'HeartRate-2022-03-21-1647950188'!$A:$A,Data_Extraction!I$2,'HeartRate-2022-03-21-1647950188'!$C:$C,Data_Extraction!$A1546),"")</f>
        <v/>
      </c>
      <c r="J1546" s="8">
        <f t="shared" si="145"/>
        <v>108.5</v>
      </c>
      <c r="N1546" s="11">
        <f>Data_Extraction!A1546</f>
        <v>44635.615451388891</v>
      </c>
      <c r="O1546" s="15">
        <f t="shared" si="146"/>
        <v>44635</v>
      </c>
      <c r="P1546" s="16">
        <f t="shared" si="147"/>
        <v>0.61545138888888895</v>
      </c>
      <c r="Q1546" s="12">
        <f>IF(Data_Extraction!B1546="",Data_Extraction!$J1546*(Q$1),Data_Extraction!B1546)</f>
        <v>97.65</v>
      </c>
      <c r="R1546" s="12">
        <f>IF(Data_Extraction!C1546="",Data_Extraction!$J1546*(R$1),Data_Extraction!C1546)</f>
        <v>99.820000000000007</v>
      </c>
      <c r="S1546" s="12">
        <f>IF(Data_Extraction!D1546="",Data_Extraction!$J1546*(S$1),Data_Extraction!D1546)</f>
        <v>112.84</v>
      </c>
      <c r="T1546" s="12">
        <f>IF(Data_Extraction!E1546="",Data_Extraction!$J1546*(T$1),Data_Extraction!E1546)</f>
        <v>103.07499999999999</v>
      </c>
      <c r="U1546" s="12">
        <f>IF(Data_Extraction!F1546="",Data_Extraction!$J1546*(U$1),Data_Extraction!F1546)</f>
        <v>106.33</v>
      </c>
      <c r="V1546" s="12">
        <f>IF(Data_Extraction!G1546="",Data_Extraction!$J1546*(V$1),Data_Extraction!G1546)</f>
        <v>105</v>
      </c>
      <c r="W1546" s="12">
        <f>IF(Data_Extraction!H1546="",Data_Extraction!$J1546*(W$1),Data_Extraction!H1546)</f>
        <v>112</v>
      </c>
      <c r="X1546" s="12">
        <f>IF(Data_Extraction!I1546="",Data_Extraction!$J1546*(X$1),Data_Extraction!I1546)</f>
        <v>105.24499999999999</v>
      </c>
      <c r="Y1546" s="13">
        <f t="shared" si="144"/>
        <v>105.245</v>
      </c>
      <c r="Z1546" s="17" t="str">
        <f t="shared" si="148"/>
        <v>Evening</v>
      </c>
      <c r="AA1546" s="14" t="str">
        <f>VLOOKUP($N1546,'HeartRate-2022-03-21-1647950188'!$C:$G,2,0)</f>
        <v>Hands on</v>
      </c>
      <c r="AB1546" s="14" t="str">
        <f>VLOOKUP($N1546,'HeartRate-2022-03-21-1647950188'!$C:$G,3,0)</f>
        <v>Off Campus</v>
      </c>
      <c r="AC1546" s="14" t="str">
        <f>VLOOKUP($N1546,'HeartRate-2022-03-21-1647950188'!$C:$G,4,0)</f>
        <v>Standing</v>
      </c>
      <c r="AD1546" s="14" t="str">
        <f>VLOOKUP($N1546,'HeartRate-2022-03-21-1647950188'!$C:$G,5,0)</f>
        <v>Technical Contexts</v>
      </c>
      <c r="AE1546">
        <f t="shared" si="149"/>
        <v>0</v>
      </c>
      <c r="AF1546" s="18">
        <v>44635</v>
      </c>
      <c r="AG1546" s="19">
        <v>0.61545138888888895</v>
      </c>
    </row>
    <row r="1547" spans="1:33" x14ac:dyDescent="0.3">
      <c r="A1547" s="5">
        <v>44635.615543981483</v>
      </c>
      <c r="B1547" t="str">
        <f>IFERROR(AVERAGEIFS('HeartRate-2022-03-21-1647950188'!$B:$B,'HeartRate-2022-03-21-1647950188'!$A:$A,Data_Extraction!B$2,'HeartRate-2022-03-21-1647950188'!$C:$C,Data_Extraction!$A1547),"")</f>
        <v/>
      </c>
      <c r="C1547" t="str">
        <f>IFERROR(AVERAGEIFS('HeartRate-2022-03-21-1647950188'!$B:$B,'HeartRate-2022-03-21-1647950188'!$A:$A,Data_Extraction!C$2,'HeartRate-2022-03-21-1647950188'!$C:$C,Data_Extraction!$A1547),"")</f>
        <v/>
      </c>
      <c r="D1547" t="str">
        <f>IFERROR(AVERAGEIFS('HeartRate-2022-03-21-1647950188'!$B:$B,'HeartRate-2022-03-21-1647950188'!$A:$A,Data_Extraction!D$2,'HeartRate-2022-03-21-1647950188'!$C:$C,Data_Extraction!$A1547),"")</f>
        <v/>
      </c>
      <c r="E1547" t="str">
        <f>IFERROR(AVERAGEIFS('HeartRate-2022-03-21-1647950188'!$B:$B,'HeartRate-2022-03-21-1647950188'!$A:$A,Data_Extraction!E$2,'HeartRate-2022-03-21-1647950188'!$C:$C,Data_Extraction!$A1547),"")</f>
        <v/>
      </c>
      <c r="F1547" t="str">
        <f>IFERROR(AVERAGEIFS('HeartRate-2022-03-21-1647950188'!$B:$B,'HeartRate-2022-03-21-1647950188'!$A:$A,Data_Extraction!F$2,'HeartRate-2022-03-21-1647950188'!$C:$C,Data_Extraction!$A1547),"")</f>
        <v/>
      </c>
      <c r="G1547" t="str">
        <f>IFERROR(AVERAGEIFS('HeartRate-2022-03-21-1647950188'!$B:$B,'HeartRate-2022-03-21-1647950188'!$A:$A,Data_Extraction!G$2,'HeartRate-2022-03-21-1647950188'!$C:$C,Data_Extraction!$A1547),"")</f>
        <v/>
      </c>
      <c r="H1547">
        <f>IFERROR(AVERAGEIFS('HeartRate-2022-03-21-1647950188'!$B:$B,'HeartRate-2022-03-21-1647950188'!$A:$A,Data_Extraction!H$2,'HeartRate-2022-03-21-1647950188'!$C:$C,Data_Extraction!$A1547),"")</f>
        <v>111</v>
      </c>
      <c r="I1547" t="str">
        <f>IFERROR(AVERAGEIFS('HeartRate-2022-03-21-1647950188'!$B:$B,'HeartRate-2022-03-21-1647950188'!$A:$A,Data_Extraction!I$2,'HeartRate-2022-03-21-1647950188'!$C:$C,Data_Extraction!$A1547),"")</f>
        <v/>
      </c>
      <c r="J1547" s="8">
        <f t="shared" si="145"/>
        <v>111</v>
      </c>
      <c r="N1547" s="11">
        <f>Data_Extraction!A1547</f>
        <v>44635.615543981483</v>
      </c>
      <c r="O1547" s="15">
        <f t="shared" si="146"/>
        <v>44635</v>
      </c>
      <c r="P1547" s="16">
        <f t="shared" si="147"/>
        <v>0.61554398148148148</v>
      </c>
      <c r="Q1547" s="12">
        <f>IF(Data_Extraction!B1547="",Data_Extraction!$J1547*(Q$1),Data_Extraction!B1547)</f>
        <v>99.9</v>
      </c>
      <c r="R1547" s="12">
        <f>IF(Data_Extraction!C1547="",Data_Extraction!$J1547*(R$1),Data_Extraction!C1547)</f>
        <v>102.12</v>
      </c>
      <c r="S1547" s="12">
        <f>IF(Data_Extraction!D1547="",Data_Extraction!$J1547*(S$1),Data_Extraction!D1547)</f>
        <v>115.44</v>
      </c>
      <c r="T1547" s="12">
        <f>IF(Data_Extraction!E1547="",Data_Extraction!$J1547*(T$1),Data_Extraction!E1547)</f>
        <v>105.44999999999999</v>
      </c>
      <c r="U1547" s="12">
        <f>IF(Data_Extraction!F1547="",Data_Extraction!$J1547*(U$1),Data_Extraction!F1547)</f>
        <v>108.78</v>
      </c>
      <c r="V1547" s="12">
        <f>IF(Data_Extraction!G1547="",Data_Extraction!$J1547*(V$1),Data_Extraction!G1547)</f>
        <v>101.01</v>
      </c>
      <c r="W1547" s="12">
        <f>IF(Data_Extraction!H1547="",Data_Extraction!$J1547*(W$1),Data_Extraction!H1547)</f>
        <v>111</v>
      </c>
      <c r="X1547" s="12">
        <f>IF(Data_Extraction!I1547="",Data_Extraction!$J1547*(X$1),Data_Extraction!I1547)</f>
        <v>107.67</v>
      </c>
      <c r="Y1547" s="13">
        <f t="shared" si="144"/>
        <v>106.42125</v>
      </c>
      <c r="Z1547" s="17" t="str">
        <f t="shared" si="148"/>
        <v>Evening</v>
      </c>
      <c r="AA1547" s="14" t="str">
        <f>VLOOKUP($N1547,'HeartRate-2022-03-21-1647950188'!$C:$G,2,0)</f>
        <v>Hands on</v>
      </c>
      <c r="AB1547" s="14" t="str">
        <f>VLOOKUP($N1547,'HeartRate-2022-03-21-1647950188'!$C:$G,3,0)</f>
        <v>Off Campus</v>
      </c>
      <c r="AC1547" s="14" t="str">
        <f>VLOOKUP($N1547,'HeartRate-2022-03-21-1647950188'!$C:$G,4,0)</f>
        <v>Standing</v>
      </c>
      <c r="AD1547" s="14" t="str">
        <f>VLOOKUP($N1547,'HeartRate-2022-03-21-1647950188'!$C:$G,5,0)</f>
        <v>Technical Contexts</v>
      </c>
      <c r="AE1547">
        <f t="shared" si="149"/>
        <v>0</v>
      </c>
      <c r="AF1547" s="18">
        <v>44635</v>
      </c>
      <c r="AG1547" s="19">
        <v>0.61554398148148148</v>
      </c>
    </row>
    <row r="1548" spans="1:33" x14ac:dyDescent="0.3">
      <c r="A1548" s="5">
        <v>44635.615717592591</v>
      </c>
      <c r="B1548" t="str">
        <f>IFERROR(AVERAGEIFS('HeartRate-2022-03-21-1647950188'!$B:$B,'HeartRate-2022-03-21-1647950188'!$A:$A,Data_Extraction!B$2,'HeartRate-2022-03-21-1647950188'!$C:$C,Data_Extraction!$A1548),"")</f>
        <v/>
      </c>
      <c r="C1548" t="str">
        <f>IFERROR(AVERAGEIFS('HeartRate-2022-03-21-1647950188'!$B:$B,'HeartRate-2022-03-21-1647950188'!$A:$A,Data_Extraction!C$2,'HeartRate-2022-03-21-1647950188'!$C:$C,Data_Extraction!$A1548),"")</f>
        <v/>
      </c>
      <c r="D1548" t="str">
        <f>IFERROR(AVERAGEIFS('HeartRate-2022-03-21-1647950188'!$B:$B,'HeartRate-2022-03-21-1647950188'!$A:$A,Data_Extraction!D$2,'HeartRate-2022-03-21-1647950188'!$C:$C,Data_Extraction!$A1548),"")</f>
        <v/>
      </c>
      <c r="E1548" t="str">
        <f>IFERROR(AVERAGEIFS('HeartRate-2022-03-21-1647950188'!$B:$B,'HeartRate-2022-03-21-1647950188'!$A:$A,Data_Extraction!E$2,'HeartRate-2022-03-21-1647950188'!$C:$C,Data_Extraction!$A1548),"")</f>
        <v/>
      </c>
      <c r="F1548" t="str">
        <f>IFERROR(AVERAGEIFS('HeartRate-2022-03-21-1647950188'!$B:$B,'HeartRate-2022-03-21-1647950188'!$A:$A,Data_Extraction!F$2,'HeartRate-2022-03-21-1647950188'!$C:$C,Data_Extraction!$A1548),"")</f>
        <v/>
      </c>
      <c r="G1548" t="str">
        <f>IFERROR(AVERAGEIFS('HeartRate-2022-03-21-1647950188'!$B:$B,'HeartRate-2022-03-21-1647950188'!$A:$A,Data_Extraction!G$2,'HeartRate-2022-03-21-1647950188'!$C:$C,Data_Extraction!$A1548),"")</f>
        <v/>
      </c>
      <c r="H1548">
        <f>IFERROR(AVERAGEIFS('HeartRate-2022-03-21-1647950188'!$B:$B,'HeartRate-2022-03-21-1647950188'!$A:$A,Data_Extraction!H$2,'HeartRate-2022-03-21-1647950188'!$C:$C,Data_Extraction!$A1548),"")</f>
        <v>113</v>
      </c>
      <c r="I1548" t="str">
        <f>IFERROR(AVERAGEIFS('HeartRate-2022-03-21-1647950188'!$B:$B,'HeartRate-2022-03-21-1647950188'!$A:$A,Data_Extraction!I$2,'HeartRate-2022-03-21-1647950188'!$C:$C,Data_Extraction!$A1548),"")</f>
        <v/>
      </c>
      <c r="J1548" s="8">
        <f t="shared" si="145"/>
        <v>113</v>
      </c>
      <c r="N1548" s="11">
        <f>Data_Extraction!A1548</f>
        <v>44635.615717592591</v>
      </c>
      <c r="O1548" s="15">
        <f t="shared" si="146"/>
        <v>44635</v>
      </c>
      <c r="P1548" s="16">
        <f t="shared" si="147"/>
        <v>0.61571759259259262</v>
      </c>
      <c r="Q1548" s="12">
        <f>IF(Data_Extraction!B1548="",Data_Extraction!$J1548*(Q$1),Data_Extraction!B1548)</f>
        <v>101.7</v>
      </c>
      <c r="R1548" s="12">
        <f>IF(Data_Extraction!C1548="",Data_Extraction!$J1548*(R$1),Data_Extraction!C1548)</f>
        <v>103.96000000000001</v>
      </c>
      <c r="S1548" s="12">
        <f>IF(Data_Extraction!D1548="",Data_Extraction!$J1548*(S$1),Data_Extraction!D1548)</f>
        <v>117.52000000000001</v>
      </c>
      <c r="T1548" s="12">
        <f>IF(Data_Extraction!E1548="",Data_Extraction!$J1548*(T$1),Data_Extraction!E1548)</f>
        <v>107.35</v>
      </c>
      <c r="U1548" s="12">
        <f>IF(Data_Extraction!F1548="",Data_Extraction!$J1548*(U$1),Data_Extraction!F1548)</f>
        <v>110.74</v>
      </c>
      <c r="V1548" s="12">
        <f>IF(Data_Extraction!G1548="",Data_Extraction!$J1548*(V$1),Data_Extraction!G1548)</f>
        <v>102.83</v>
      </c>
      <c r="W1548" s="12">
        <f>IF(Data_Extraction!H1548="",Data_Extraction!$J1548*(W$1),Data_Extraction!H1548)</f>
        <v>113</v>
      </c>
      <c r="X1548" s="12">
        <f>IF(Data_Extraction!I1548="",Data_Extraction!$J1548*(X$1),Data_Extraction!I1548)</f>
        <v>109.61</v>
      </c>
      <c r="Y1548" s="13">
        <f t="shared" si="144"/>
        <v>108.33875000000002</v>
      </c>
      <c r="Z1548" s="17" t="str">
        <f t="shared" si="148"/>
        <v>Evening</v>
      </c>
      <c r="AA1548" s="14" t="str">
        <f>VLOOKUP($N1548,'HeartRate-2022-03-21-1647950188'!$C:$G,2,0)</f>
        <v>Hands on</v>
      </c>
      <c r="AB1548" s="14" t="str">
        <f>VLOOKUP($N1548,'HeartRate-2022-03-21-1647950188'!$C:$G,3,0)</f>
        <v>Off Campus</v>
      </c>
      <c r="AC1548" s="14" t="str">
        <f>VLOOKUP($N1548,'HeartRate-2022-03-21-1647950188'!$C:$G,4,0)</f>
        <v>Standing</v>
      </c>
      <c r="AD1548" s="14" t="str">
        <f>VLOOKUP($N1548,'HeartRate-2022-03-21-1647950188'!$C:$G,5,0)</f>
        <v>Technical Contexts</v>
      </c>
      <c r="AE1548">
        <f t="shared" si="149"/>
        <v>0</v>
      </c>
      <c r="AF1548" s="18">
        <v>44635</v>
      </c>
      <c r="AG1548" s="19">
        <v>0.61571759259259262</v>
      </c>
    </row>
    <row r="1549" spans="1:33" x14ac:dyDescent="0.3">
      <c r="A1549" s="5">
        <v>44635.615810185183</v>
      </c>
      <c r="B1549" t="str">
        <f>IFERROR(AVERAGEIFS('HeartRate-2022-03-21-1647950188'!$B:$B,'HeartRate-2022-03-21-1647950188'!$A:$A,Data_Extraction!B$2,'HeartRate-2022-03-21-1647950188'!$C:$C,Data_Extraction!$A1549),"")</f>
        <v/>
      </c>
      <c r="C1549" t="str">
        <f>IFERROR(AVERAGEIFS('HeartRate-2022-03-21-1647950188'!$B:$B,'HeartRate-2022-03-21-1647950188'!$A:$A,Data_Extraction!C$2,'HeartRate-2022-03-21-1647950188'!$C:$C,Data_Extraction!$A1549),"")</f>
        <v/>
      </c>
      <c r="D1549" t="str">
        <f>IFERROR(AVERAGEIFS('HeartRate-2022-03-21-1647950188'!$B:$B,'HeartRate-2022-03-21-1647950188'!$A:$A,Data_Extraction!D$2,'HeartRate-2022-03-21-1647950188'!$C:$C,Data_Extraction!$A1549),"")</f>
        <v/>
      </c>
      <c r="E1549" t="str">
        <f>IFERROR(AVERAGEIFS('HeartRate-2022-03-21-1647950188'!$B:$B,'HeartRate-2022-03-21-1647950188'!$A:$A,Data_Extraction!E$2,'HeartRate-2022-03-21-1647950188'!$C:$C,Data_Extraction!$A1549),"")</f>
        <v/>
      </c>
      <c r="F1549" t="str">
        <f>IFERROR(AVERAGEIFS('HeartRate-2022-03-21-1647950188'!$B:$B,'HeartRate-2022-03-21-1647950188'!$A:$A,Data_Extraction!F$2,'HeartRate-2022-03-21-1647950188'!$C:$C,Data_Extraction!$A1549),"")</f>
        <v/>
      </c>
      <c r="G1549" t="str">
        <f>IFERROR(AVERAGEIFS('HeartRate-2022-03-21-1647950188'!$B:$B,'HeartRate-2022-03-21-1647950188'!$A:$A,Data_Extraction!G$2,'HeartRate-2022-03-21-1647950188'!$C:$C,Data_Extraction!$A1549),"")</f>
        <v/>
      </c>
      <c r="H1549">
        <f>IFERROR(AVERAGEIFS('HeartRate-2022-03-21-1647950188'!$B:$B,'HeartRate-2022-03-21-1647950188'!$A:$A,Data_Extraction!H$2,'HeartRate-2022-03-21-1647950188'!$C:$C,Data_Extraction!$A1549),"")</f>
        <v>113</v>
      </c>
      <c r="I1549" t="str">
        <f>IFERROR(AVERAGEIFS('HeartRate-2022-03-21-1647950188'!$B:$B,'HeartRate-2022-03-21-1647950188'!$A:$A,Data_Extraction!I$2,'HeartRate-2022-03-21-1647950188'!$C:$C,Data_Extraction!$A1549),"")</f>
        <v/>
      </c>
      <c r="J1549" s="8">
        <f t="shared" si="145"/>
        <v>113</v>
      </c>
      <c r="N1549" s="11">
        <f>Data_Extraction!A1549</f>
        <v>44635.615810185183</v>
      </c>
      <c r="O1549" s="15">
        <f t="shared" si="146"/>
        <v>44635</v>
      </c>
      <c r="P1549" s="16">
        <f t="shared" si="147"/>
        <v>0.61581018518518515</v>
      </c>
      <c r="Q1549" s="12">
        <f>IF(Data_Extraction!B1549="",Data_Extraction!$J1549*(Q$1),Data_Extraction!B1549)</f>
        <v>101.7</v>
      </c>
      <c r="R1549" s="12">
        <f>IF(Data_Extraction!C1549="",Data_Extraction!$J1549*(R$1),Data_Extraction!C1549)</f>
        <v>103.96000000000001</v>
      </c>
      <c r="S1549" s="12">
        <f>IF(Data_Extraction!D1549="",Data_Extraction!$J1549*(S$1),Data_Extraction!D1549)</f>
        <v>117.52000000000001</v>
      </c>
      <c r="T1549" s="12">
        <f>IF(Data_Extraction!E1549="",Data_Extraction!$J1549*(T$1),Data_Extraction!E1549)</f>
        <v>107.35</v>
      </c>
      <c r="U1549" s="12">
        <f>IF(Data_Extraction!F1549="",Data_Extraction!$J1549*(U$1),Data_Extraction!F1549)</f>
        <v>110.74</v>
      </c>
      <c r="V1549" s="12">
        <f>IF(Data_Extraction!G1549="",Data_Extraction!$J1549*(V$1),Data_Extraction!G1549)</f>
        <v>102.83</v>
      </c>
      <c r="W1549" s="12">
        <f>IF(Data_Extraction!H1549="",Data_Extraction!$J1549*(W$1),Data_Extraction!H1549)</f>
        <v>113</v>
      </c>
      <c r="X1549" s="12">
        <f>IF(Data_Extraction!I1549="",Data_Extraction!$J1549*(X$1),Data_Extraction!I1549)</f>
        <v>109.61</v>
      </c>
      <c r="Y1549" s="13">
        <f t="shared" si="144"/>
        <v>108.33875000000002</v>
      </c>
      <c r="Z1549" s="17" t="str">
        <f t="shared" si="148"/>
        <v>Evening</v>
      </c>
      <c r="AA1549" s="14" t="str">
        <f>VLOOKUP($N1549,'HeartRate-2022-03-21-1647950188'!$C:$G,2,0)</f>
        <v>Hands on</v>
      </c>
      <c r="AB1549" s="14" t="str">
        <f>VLOOKUP($N1549,'HeartRate-2022-03-21-1647950188'!$C:$G,3,0)</f>
        <v>Off Campus</v>
      </c>
      <c r="AC1549" s="14" t="str">
        <f>VLOOKUP($N1549,'HeartRate-2022-03-21-1647950188'!$C:$G,4,0)</f>
        <v>Standing</v>
      </c>
      <c r="AD1549" s="14" t="str">
        <f>VLOOKUP($N1549,'HeartRate-2022-03-21-1647950188'!$C:$G,5,0)</f>
        <v>Technical Contexts</v>
      </c>
      <c r="AE1549">
        <f t="shared" si="149"/>
        <v>0</v>
      </c>
      <c r="AF1549" s="18">
        <v>44635</v>
      </c>
      <c r="AG1549" s="19">
        <v>0.61581018518518515</v>
      </c>
    </row>
    <row r="1550" spans="1:33" x14ac:dyDescent="0.3">
      <c r="A1550" s="5">
        <v>44635.615960648145</v>
      </c>
      <c r="B1550">
        <f>IFERROR(AVERAGEIFS('HeartRate-2022-03-21-1647950188'!$B:$B,'HeartRate-2022-03-21-1647950188'!$A:$A,Data_Extraction!B$2,'HeartRate-2022-03-21-1647950188'!$C:$C,Data_Extraction!$A1550),"")</f>
        <v>132</v>
      </c>
      <c r="C1550" t="str">
        <f>IFERROR(AVERAGEIFS('HeartRate-2022-03-21-1647950188'!$B:$B,'HeartRate-2022-03-21-1647950188'!$A:$A,Data_Extraction!C$2,'HeartRate-2022-03-21-1647950188'!$C:$C,Data_Extraction!$A1550),"")</f>
        <v/>
      </c>
      <c r="D1550" t="str">
        <f>IFERROR(AVERAGEIFS('HeartRate-2022-03-21-1647950188'!$B:$B,'HeartRate-2022-03-21-1647950188'!$A:$A,Data_Extraction!D$2,'HeartRate-2022-03-21-1647950188'!$C:$C,Data_Extraction!$A1550),"")</f>
        <v/>
      </c>
      <c r="E1550" t="str">
        <f>IFERROR(AVERAGEIFS('HeartRate-2022-03-21-1647950188'!$B:$B,'HeartRate-2022-03-21-1647950188'!$A:$A,Data_Extraction!E$2,'HeartRate-2022-03-21-1647950188'!$C:$C,Data_Extraction!$A1550),"")</f>
        <v/>
      </c>
      <c r="F1550" t="str">
        <f>IFERROR(AVERAGEIFS('HeartRate-2022-03-21-1647950188'!$B:$B,'HeartRate-2022-03-21-1647950188'!$A:$A,Data_Extraction!F$2,'HeartRate-2022-03-21-1647950188'!$C:$C,Data_Extraction!$A1550),"")</f>
        <v/>
      </c>
      <c r="G1550">
        <f>IFERROR(AVERAGEIFS('HeartRate-2022-03-21-1647950188'!$B:$B,'HeartRate-2022-03-21-1647950188'!$A:$A,Data_Extraction!G$2,'HeartRate-2022-03-21-1647950188'!$C:$C,Data_Extraction!$A1550),"")</f>
        <v>106</v>
      </c>
      <c r="H1550">
        <f>IFERROR(AVERAGEIFS('HeartRate-2022-03-21-1647950188'!$B:$B,'HeartRate-2022-03-21-1647950188'!$A:$A,Data_Extraction!H$2,'HeartRate-2022-03-21-1647950188'!$C:$C,Data_Extraction!$A1550),"")</f>
        <v>112</v>
      </c>
      <c r="I1550">
        <f>IFERROR(AVERAGEIFS('HeartRate-2022-03-21-1647950188'!$B:$B,'HeartRate-2022-03-21-1647950188'!$A:$A,Data_Extraction!I$2,'HeartRate-2022-03-21-1647950188'!$C:$C,Data_Extraction!$A1550),"")</f>
        <v>116</v>
      </c>
      <c r="J1550" s="8">
        <f t="shared" si="145"/>
        <v>116.5</v>
      </c>
      <c r="N1550" s="11">
        <f>Data_Extraction!A1550</f>
        <v>44635.615960648145</v>
      </c>
      <c r="O1550" s="15">
        <f t="shared" si="146"/>
        <v>44635</v>
      </c>
      <c r="P1550" s="16">
        <f t="shared" si="147"/>
        <v>0.61596064814814822</v>
      </c>
      <c r="Q1550" s="12">
        <f>IF(Data_Extraction!B1550="",Data_Extraction!$J1550*(Q$1),Data_Extraction!B1550)</f>
        <v>132</v>
      </c>
      <c r="R1550" s="12">
        <f>IF(Data_Extraction!C1550="",Data_Extraction!$J1550*(R$1),Data_Extraction!C1550)</f>
        <v>107.18</v>
      </c>
      <c r="S1550" s="12">
        <f>IF(Data_Extraction!D1550="",Data_Extraction!$J1550*(S$1),Data_Extraction!D1550)</f>
        <v>121.16000000000001</v>
      </c>
      <c r="T1550" s="12">
        <f>IF(Data_Extraction!E1550="",Data_Extraction!$J1550*(T$1),Data_Extraction!E1550)</f>
        <v>110.675</v>
      </c>
      <c r="U1550" s="12">
        <f>IF(Data_Extraction!F1550="",Data_Extraction!$J1550*(U$1),Data_Extraction!F1550)</f>
        <v>114.17</v>
      </c>
      <c r="V1550" s="12">
        <f>IF(Data_Extraction!G1550="",Data_Extraction!$J1550*(V$1),Data_Extraction!G1550)</f>
        <v>106</v>
      </c>
      <c r="W1550" s="12">
        <f>IF(Data_Extraction!H1550="",Data_Extraction!$J1550*(W$1),Data_Extraction!H1550)</f>
        <v>112</v>
      </c>
      <c r="X1550" s="12">
        <f>IF(Data_Extraction!I1550="",Data_Extraction!$J1550*(X$1),Data_Extraction!I1550)</f>
        <v>116</v>
      </c>
      <c r="Y1550" s="13">
        <f t="shared" si="144"/>
        <v>114.89812500000001</v>
      </c>
      <c r="Z1550" s="17" t="str">
        <f t="shared" si="148"/>
        <v>Evening</v>
      </c>
      <c r="AA1550" s="14" t="str">
        <f>VLOOKUP($N1550,'HeartRate-2022-03-21-1647950188'!$C:$G,2,0)</f>
        <v>Hands on</v>
      </c>
      <c r="AB1550" s="14" t="str">
        <f>VLOOKUP($N1550,'HeartRate-2022-03-21-1647950188'!$C:$G,3,0)</f>
        <v>Off Campus</v>
      </c>
      <c r="AC1550" s="14" t="str">
        <f>VLOOKUP($N1550,'HeartRate-2022-03-21-1647950188'!$C:$G,4,0)</f>
        <v>Standing</v>
      </c>
      <c r="AD1550" s="14" t="str">
        <f>VLOOKUP($N1550,'HeartRate-2022-03-21-1647950188'!$C:$G,5,0)</f>
        <v>Technical Contexts</v>
      </c>
      <c r="AE1550">
        <f t="shared" si="149"/>
        <v>0</v>
      </c>
      <c r="AF1550" s="18">
        <v>44635</v>
      </c>
      <c r="AG1550" s="19">
        <v>0.61596064814814822</v>
      </c>
    </row>
    <row r="1551" spans="1:33" x14ac:dyDescent="0.3">
      <c r="A1551" s="5">
        <v>44635.615972222222</v>
      </c>
      <c r="B1551" t="str">
        <f>IFERROR(AVERAGEIFS('HeartRate-2022-03-21-1647950188'!$B:$B,'HeartRate-2022-03-21-1647950188'!$A:$A,Data_Extraction!B$2,'HeartRate-2022-03-21-1647950188'!$C:$C,Data_Extraction!$A1551),"")</f>
        <v/>
      </c>
      <c r="C1551" t="str">
        <f>IFERROR(AVERAGEIFS('HeartRate-2022-03-21-1647950188'!$B:$B,'HeartRate-2022-03-21-1647950188'!$A:$A,Data_Extraction!C$2,'HeartRate-2022-03-21-1647950188'!$C:$C,Data_Extraction!$A1551),"")</f>
        <v/>
      </c>
      <c r="D1551" t="str">
        <f>IFERROR(AVERAGEIFS('HeartRate-2022-03-21-1647950188'!$B:$B,'HeartRate-2022-03-21-1647950188'!$A:$A,Data_Extraction!D$2,'HeartRate-2022-03-21-1647950188'!$C:$C,Data_Extraction!$A1551),"")</f>
        <v/>
      </c>
      <c r="E1551" t="str">
        <f>IFERROR(AVERAGEIFS('HeartRate-2022-03-21-1647950188'!$B:$B,'HeartRate-2022-03-21-1647950188'!$A:$A,Data_Extraction!E$2,'HeartRate-2022-03-21-1647950188'!$C:$C,Data_Extraction!$A1551),"")</f>
        <v/>
      </c>
      <c r="F1551" t="str">
        <f>IFERROR(AVERAGEIFS('HeartRate-2022-03-21-1647950188'!$B:$B,'HeartRate-2022-03-21-1647950188'!$A:$A,Data_Extraction!F$2,'HeartRate-2022-03-21-1647950188'!$C:$C,Data_Extraction!$A1551),"")</f>
        <v/>
      </c>
      <c r="G1551" t="str">
        <f>IFERROR(AVERAGEIFS('HeartRate-2022-03-21-1647950188'!$B:$B,'HeartRate-2022-03-21-1647950188'!$A:$A,Data_Extraction!G$2,'HeartRate-2022-03-21-1647950188'!$C:$C,Data_Extraction!$A1551),"")</f>
        <v/>
      </c>
      <c r="H1551">
        <f>IFERROR(AVERAGEIFS('HeartRate-2022-03-21-1647950188'!$B:$B,'HeartRate-2022-03-21-1647950188'!$A:$A,Data_Extraction!H$2,'HeartRate-2022-03-21-1647950188'!$C:$C,Data_Extraction!$A1551),"")</f>
        <v>113</v>
      </c>
      <c r="I1551" t="str">
        <f>IFERROR(AVERAGEIFS('HeartRate-2022-03-21-1647950188'!$B:$B,'HeartRate-2022-03-21-1647950188'!$A:$A,Data_Extraction!I$2,'HeartRate-2022-03-21-1647950188'!$C:$C,Data_Extraction!$A1551),"")</f>
        <v/>
      </c>
      <c r="J1551" s="8">
        <f t="shared" si="145"/>
        <v>113</v>
      </c>
      <c r="N1551" s="11">
        <f>Data_Extraction!A1551</f>
        <v>44635.615972222222</v>
      </c>
      <c r="O1551" s="15">
        <f t="shared" si="146"/>
        <v>44635</v>
      </c>
      <c r="P1551" s="16">
        <f t="shared" si="147"/>
        <v>0.61597222222222225</v>
      </c>
      <c r="Q1551" s="12">
        <f>IF(Data_Extraction!B1551="",Data_Extraction!$J1551*(Q$1),Data_Extraction!B1551)</f>
        <v>101.7</v>
      </c>
      <c r="R1551" s="12">
        <f>IF(Data_Extraction!C1551="",Data_Extraction!$J1551*(R$1),Data_Extraction!C1551)</f>
        <v>103.96000000000001</v>
      </c>
      <c r="S1551" s="12">
        <f>IF(Data_Extraction!D1551="",Data_Extraction!$J1551*(S$1),Data_Extraction!D1551)</f>
        <v>117.52000000000001</v>
      </c>
      <c r="T1551" s="12">
        <f>IF(Data_Extraction!E1551="",Data_Extraction!$J1551*(T$1),Data_Extraction!E1551)</f>
        <v>107.35</v>
      </c>
      <c r="U1551" s="12">
        <f>IF(Data_Extraction!F1551="",Data_Extraction!$J1551*(U$1),Data_Extraction!F1551)</f>
        <v>110.74</v>
      </c>
      <c r="V1551" s="12">
        <f>IF(Data_Extraction!G1551="",Data_Extraction!$J1551*(V$1),Data_Extraction!G1551)</f>
        <v>102.83</v>
      </c>
      <c r="W1551" s="12">
        <f>IF(Data_Extraction!H1551="",Data_Extraction!$J1551*(W$1),Data_Extraction!H1551)</f>
        <v>113</v>
      </c>
      <c r="X1551" s="12">
        <f>IF(Data_Extraction!I1551="",Data_Extraction!$J1551*(X$1),Data_Extraction!I1551)</f>
        <v>109.61</v>
      </c>
      <c r="Y1551" s="13">
        <f t="shared" si="144"/>
        <v>108.33875000000002</v>
      </c>
      <c r="Z1551" s="17" t="str">
        <f t="shared" si="148"/>
        <v>Evening</v>
      </c>
      <c r="AA1551" s="14" t="str">
        <f>VLOOKUP($N1551,'HeartRate-2022-03-21-1647950188'!$C:$G,2,0)</f>
        <v>Hands on</v>
      </c>
      <c r="AB1551" s="14" t="str">
        <f>VLOOKUP($N1551,'HeartRate-2022-03-21-1647950188'!$C:$G,3,0)</f>
        <v>Off Campus</v>
      </c>
      <c r="AC1551" s="14" t="str">
        <f>VLOOKUP($N1551,'HeartRate-2022-03-21-1647950188'!$C:$G,4,0)</f>
        <v>Standing</v>
      </c>
      <c r="AD1551" s="14" t="str">
        <f>VLOOKUP($N1551,'HeartRate-2022-03-21-1647950188'!$C:$G,5,0)</f>
        <v>Technical Contexts</v>
      </c>
      <c r="AE1551">
        <f t="shared" si="149"/>
        <v>0</v>
      </c>
      <c r="AF1551" s="18">
        <v>44635</v>
      </c>
      <c r="AG1551" s="19">
        <v>0.61597222222222225</v>
      </c>
    </row>
    <row r="1552" spans="1:33" x14ac:dyDescent="0.3">
      <c r="A1552" s="5">
        <v>44635.616354166668</v>
      </c>
      <c r="B1552" t="str">
        <f>IFERROR(AVERAGEIFS('HeartRate-2022-03-21-1647950188'!$B:$B,'HeartRate-2022-03-21-1647950188'!$A:$A,Data_Extraction!B$2,'HeartRate-2022-03-21-1647950188'!$C:$C,Data_Extraction!$A1552),"")</f>
        <v/>
      </c>
      <c r="C1552" t="str">
        <f>IFERROR(AVERAGEIFS('HeartRate-2022-03-21-1647950188'!$B:$B,'HeartRate-2022-03-21-1647950188'!$A:$A,Data_Extraction!C$2,'HeartRate-2022-03-21-1647950188'!$C:$C,Data_Extraction!$A1552),"")</f>
        <v/>
      </c>
      <c r="D1552" t="str">
        <f>IFERROR(AVERAGEIFS('HeartRate-2022-03-21-1647950188'!$B:$B,'HeartRate-2022-03-21-1647950188'!$A:$A,Data_Extraction!D$2,'HeartRate-2022-03-21-1647950188'!$C:$C,Data_Extraction!$A1552),"")</f>
        <v/>
      </c>
      <c r="E1552" t="str">
        <f>IFERROR(AVERAGEIFS('HeartRate-2022-03-21-1647950188'!$B:$B,'HeartRate-2022-03-21-1647950188'!$A:$A,Data_Extraction!E$2,'HeartRate-2022-03-21-1647950188'!$C:$C,Data_Extraction!$A1552),"")</f>
        <v/>
      </c>
      <c r="F1552" t="str">
        <f>IFERROR(AVERAGEIFS('HeartRate-2022-03-21-1647950188'!$B:$B,'HeartRate-2022-03-21-1647950188'!$A:$A,Data_Extraction!F$2,'HeartRate-2022-03-21-1647950188'!$C:$C,Data_Extraction!$A1552),"")</f>
        <v/>
      </c>
      <c r="G1552" t="str">
        <f>IFERROR(AVERAGEIFS('HeartRate-2022-03-21-1647950188'!$B:$B,'HeartRate-2022-03-21-1647950188'!$A:$A,Data_Extraction!G$2,'HeartRate-2022-03-21-1647950188'!$C:$C,Data_Extraction!$A1552),"")</f>
        <v/>
      </c>
      <c r="H1552">
        <f>IFERROR(AVERAGEIFS('HeartRate-2022-03-21-1647950188'!$B:$B,'HeartRate-2022-03-21-1647950188'!$A:$A,Data_Extraction!H$2,'HeartRate-2022-03-21-1647950188'!$C:$C,Data_Extraction!$A1552),"")</f>
        <v>116</v>
      </c>
      <c r="I1552" t="str">
        <f>IFERROR(AVERAGEIFS('HeartRate-2022-03-21-1647950188'!$B:$B,'HeartRate-2022-03-21-1647950188'!$A:$A,Data_Extraction!I$2,'HeartRate-2022-03-21-1647950188'!$C:$C,Data_Extraction!$A1552),"")</f>
        <v/>
      </c>
      <c r="J1552" s="8">
        <f t="shared" si="145"/>
        <v>116</v>
      </c>
      <c r="N1552" s="11">
        <f>Data_Extraction!A1552</f>
        <v>44635.616354166668</v>
      </c>
      <c r="O1552" s="15">
        <f t="shared" si="146"/>
        <v>44635</v>
      </c>
      <c r="P1552" s="16">
        <f t="shared" si="147"/>
        <v>0.61635416666666665</v>
      </c>
      <c r="Q1552" s="12">
        <f>IF(Data_Extraction!B1552="",Data_Extraction!$J1552*(Q$1),Data_Extraction!B1552)</f>
        <v>104.4</v>
      </c>
      <c r="R1552" s="12">
        <f>IF(Data_Extraction!C1552="",Data_Extraction!$J1552*(R$1),Data_Extraction!C1552)</f>
        <v>106.72</v>
      </c>
      <c r="S1552" s="12">
        <f>IF(Data_Extraction!D1552="",Data_Extraction!$J1552*(S$1),Data_Extraction!D1552)</f>
        <v>120.64</v>
      </c>
      <c r="T1552" s="12">
        <f>IF(Data_Extraction!E1552="",Data_Extraction!$J1552*(T$1),Data_Extraction!E1552)</f>
        <v>110.19999999999999</v>
      </c>
      <c r="U1552" s="12">
        <f>IF(Data_Extraction!F1552="",Data_Extraction!$J1552*(U$1),Data_Extraction!F1552)</f>
        <v>113.67999999999999</v>
      </c>
      <c r="V1552" s="12">
        <f>IF(Data_Extraction!G1552="",Data_Extraction!$J1552*(V$1),Data_Extraction!G1552)</f>
        <v>105.56</v>
      </c>
      <c r="W1552" s="12">
        <f>IF(Data_Extraction!H1552="",Data_Extraction!$J1552*(W$1),Data_Extraction!H1552)</f>
        <v>116</v>
      </c>
      <c r="X1552" s="12">
        <f>IF(Data_Extraction!I1552="",Data_Extraction!$J1552*(X$1),Data_Extraction!I1552)</f>
        <v>112.52</v>
      </c>
      <c r="Y1552" s="13">
        <f t="shared" si="144"/>
        <v>111.215</v>
      </c>
      <c r="Z1552" s="17" t="str">
        <f t="shared" si="148"/>
        <v>Evening</v>
      </c>
      <c r="AA1552" s="14" t="str">
        <f>VLOOKUP($N1552,'HeartRate-2022-03-21-1647950188'!$C:$G,2,0)</f>
        <v>Hands on</v>
      </c>
      <c r="AB1552" s="14" t="str">
        <f>VLOOKUP($N1552,'HeartRate-2022-03-21-1647950188'!$C:$G,3,0)</f>
        <v>Off Campus</v>
      </c>
      <c r="AC1552" s="14" t="str">
        <f>VLOOKUP($N1552,'HeartRate-2022-03-21-1647950188'!$C:$G,4,0)</f>
        <v>Standing</v>
      </c>
      <c r="AD1552" s="14" t="str">
        <f>VLOOKUP($N1552,'HeartRate-2022-03-21-1647950188'!$C:$G,5,0)</f>
        <v>Technical Contexts</v>
      </c>
      <c r="AE1552">
        <f t="shared" si="149"/>
        <v>0</v>
      </c>
      <c r="AF1552" s="18">
        <v>44635</v>
      </c>
      <c r="AG1552" s="19">
        <v>0.61635416666666665</v>
      </c>
    </row>
    <row r="1553" spans="1:33" x14ac:dyDescent="0.3">
      <c r="A1553" s="5">
        <v>44635.616412037038</v>
      </c>
      <c r="B1553">
        <f>IFERROR(AVERAGEIFS('HeartRate-2022-03-21-1647950188'!$B:$B,'HeartRate-2022-03-21-1647950188'!$A:$A,Data_Extraction!B$2,'HeartRate-2022-03-21-1647950188'!$C:$C,Data_Extraction!$A1553),"")</f>
        <v>124</v>
      </c>
      <c r="C1553" t="str">
        <f>IFERROR(AVERAGEIFS('HeartRate-2022-03-21-1647950188'!$B:$B,'HeartRate-2022-03-21-1647950188'!$A:$A,Data_Extraction!C$2,'HeartRate-2022-03-21-1647950188'!$C:$C,Data_Extraction!$A1553),"")</f>
        <v/>
      </c>
      <c r="D1553" t="str">
        <f>IFERROR(AVERAGEIFS('HeartRate-2022-03-21-1647950188'!$B:$B,'HeartRate-2022-03-21-1647950188'!$A:$A,Data_Extraction!D$2,'HeartRate-2022-03-21-1647950188'!$C:$C,Data_Extraction!$A1553),"")</f>
        <v/>
      </c>
      <c r="E1553" t="str">
        <f>IFERROR(AVERAGEIFS('HeartRate-2022-03-21-1647950188'!$B:$B,'HeartRate-2022-03-21-1647950188'!$A:$A,Data_Extraction!E$2,'HeartRate-2022-03-21-1647950188'!$C:$C,Data_Extraction!$A1553),"")</f>
        <v/>
      </c>
      <c r="F1553" t="str">
        <f>IFERROR(AVERAGEIFS('HeartRate-2022-03-21-1647950188'!$B:$B,'HeartRate-2022-03-21-1647950188'!$A:$A,Data_Extraction!F$2,'HeartRate-2022-03-21-1647950188'!$C:$C,Data_Extraction!$A1553),"")</f>
        <v/>
      </c>
      <c r="G1553" t="str">
        <f>IFERROR(AVERAGEIFS('HeartRate-2022-03-21-1647950188'!$B:$B,'HeartRate-2022-03-21-1647950188'!$A:$A,Data_Extraction!G$2,'HeartRate-2022-03-21-1647950188'!$C:$C,Data_Extraction!$A1553),"")</f>
        <v/>
      </c>
      <c r="H1553" t="str">
        <f>IFERROR(AVERAGEIFS('HeartRate-2022-03-21-1647950188'!$B:$B,'HeartRate-2022-03-21-1647950188'!$A:$A,Data_Extraction!H$2,'HeartRate-2022-03-21-1647950188'!$C:$C,Data_Extraction!$A1553),"")</f>
        <v/>
      </c>
      <c r="I1553" t="str">
        <f>IFERROR(AVERAGEIFS('HeartRate-2022-03-21-1647950188'!$B:$B,'HeartRate-2022-03-21-1647950188'!$A:$A,Data_Extraction!I$2,'HeartRate-2022-03-21-1647950188'!$C:$C,Data_Extraction!$A1553),"")</f>
        <v/>
      </c>
      <c r="J1553" s="8">
        <f t="shared" si="145"/>
        <v>124</v>
      </c>
      <c r="N1553" s="11">
        <f>Data_Extraction!A1553</f>
        <v>44635.616412037038</v>
      </c>
      <c r="O1553" s="15">
        <f t="shared" si="146"/>
        <v>44635</v>
      </c>
      <c r="P1553" s="16">
        <f t="shared" si="147"/>
        <v>0.61641203703703706</v>
      </c>
      <c r="Q1553" s="12">
        <f>IF(Data_Extraction!B1553="",Data_Extraction!$J1553*(Q$1),Data_Extraction!B1553)</f>
        <v>124</v>
      </c>
      <c r="R1553" s="12">
        <f>IF(Data_Extraction!C1553="",Data_Extraction!$J1553*(R$1),Data_Extraction!C1553)</f>
        <v>114.08</v>
      </c>
      <c r="S1553" s="12">
        <f>IF(Data_Extraction!D1553="",Data_Extraction!$J1553*(S$1),Data_Extraction!D1553)</f>
        <v>128.96</v>
      </c>
      <c r="T1553" s="12">
        <f>IF(Data_Extraction!E1553="",Data_Extraction!$J1553*(T$1),Data_Extraction!E1553)</f>
        <v>117.8</v>
      </c>
      <c r="U1553" s="12">
        <f>IF(Data_Extraction!F1553="",Data_Extraction!$J1553*(U$1),Data_Extraction!F1553)</f>
        <v>121.52</v>
      </c>
      <c r="V1553" s="12">
        <f>IF(Data_Extraction!G1553="",Data_Extraction!$J1553*(V$1),Data_Extraction!G1553)</f>
        <v>112.84</v>
      </c>
      <c r="W1553" s="12">
        <f>IF(Data_Extraction!H1553="",Data_Extraction!$J1553*(W$1),Data_Extraction!H1553)</f>
        <v>132.68</v>
      </c>
      <c r="X1553" s="12">
        <f>IF(Data_Extraction!I1553="",Data_Extraction!$J1553*(X$1),Data_Extraction!I1553)</f>
        <v>120.28</v>
      </c>
      <c r="Y1553" s="13">
        <f t="shared" si="144"/>
        <v>121.52000000000001</v>
      </c>
      <c r="Z1553" s="17" t="str">
        <f t="shared" si="148"/>
        <v>Evening</v>
      </c>
      <c r="AA1553" s="14" t="str">
        <f>VLOOKUP($N1553,'HeartRate-2022-03-21-1647950188'!$C:$G,2,0)</f>
        <v>Hands on</v>
      </c>
      <c r="AB1553" s="14" t="str">
        <f>VLOOKUP($N1553,'HeartRate-2022-03-21-1647950188'!$C:$G,3,0)</f>
        <v>Off Campus</v>
      </c>
      <c r="AC1553" s="14" t="s">
        <v>18</v>
      </c>
      <c r="AD1553" s="14" t="str">
        <f>VLOOKUP($N1553,'HeartRate-2022-03-21-1647950188'!$C:$G,5,0)</f>
        <v>Technical Contexts</v>
      </c>
      <c r="AE1553">
        <f t="shared" si="149"/>
        <v>1</v>
      </c>
      <c r="AF1553" s="18">
        <v>44635</v>
      </c>
      <c r="AG1553" s="19">
        <v>0.61641203703703706</v>
      </c>
    </row>
    <row r="1554" spans="1:33" x14ac:dyDescent="0.3">
      <c r="A1554" s="5">
        <v>44635.61645833333</v>
      </c>
      <c r="B1554" t="str">
        <f>IFERROR(AVERAGEIFS('HeartRate-2022-03-21-1647950188'!$B:$B,'HeartRate-2022-03-21-1647950188'!$A:$A,Data_Extraction!B$2,'HeartRate-2022-03-21-1647950188'!$C:$C,Data_Extraction!$A1554),"")</f>
        <v/>
      </c>
      <c r="C1554" t="str">
        <f>IFERROR(AVERAGEIFS('HeartRate-2022-03-21-1647950188'!$B:$B,'HeartRate-2022-03-21-1647950188'!$A:$A,Data_Extraction!C$2,'HeartRate-2022-03-21-1647950188'!$C:$C,Data_Extraction!$A1554),"")</f>
        <v/>
      </c>
      <c r="D1554" t="str">
        <f>IFERROR(AVERAGEIFS('HeartRate-2022-03-21-1647950188'!$B:$B,'HeartRate-2022-03-21-1647950188'!$A:$A,Data_Extraction!D$2,'HeartRate-2022-03-21-1647950188'!$C:$C,Data_Extraction!$A1554),"")</f>
        <v/>
      </c>
      <c r="E1554" t="str">
        <f>IFERROR(AVERAGEIFS('HeartRate-2022-03-21-1647950188'!$B:$B,'HeartRate-2022-03-21-1647950188'!$A:$A,Data_Extraction!E$2,'HeartRate-2022-03-21-1647950188'!$C:$C,Data_Extraction!$A1554),"")</f>
        <v/>
      </c>
      <c r="F1554" t="str">
        <f>IFERROR(AVERAGEIFS('HeartRate-2022-03-21-1647950188'!$B:$B,'HeartRate-2022-03-21-1647950188'!$A:$A,Data_Extraction!F$2,'HeartRate-2022-03-21-1647950188'!$C:$C,Data_Extraction!$A1554),"")</f>
        <v/>
      </c>
      <c r="G1554" t="str">
        <f>IFERROR(AVERAGEIFS('HeartRate-2022-03-21-1647950188'!$B:$B,'HeartRate-2022-03-21-1647950188'!$A:$A,Data_Extraction!G$2,'HeartRate-2022-03-21-1647950188'!$C:$C,Data_Extraction!$A1554),"")</f>
        <v/>
      </c>
      <c r="H1554">
        <f>IFERROR(AVERAGEIFS('HeartRate-2022-03-21-1647950188'!$B:$B,'HeartRate-2022-03-21-1647950188'!$A:$A,Data_Extraction!H$2,'HeartRate-2022-03-21-1647950188'!$C:$C,Data_Extraction!$A1554),"")</f>
        <v>116</v>
      </c>
      <c r="I1554" t="str">
        <f>IFERROR(AVERAGEIFS('HeartRate-2022-03-21-1647950188'!$B:$B,'HeartRate-2022-03-21-1647950188'!$A:$A,Data_Extraction!I$2,'HeartRate-2022-03-21-1647950188'!$C:$C,Data_Extraction!$A1554),"")</f>
        <v/>
      </c>
      <c r="J1554" s="8">
        <f t="shared" si="145"/>
        <v>116</v>
      </c>
      <c r="N1554" s="11">
        <f>Data_Extraction!A1554</f>
        <v>44635.61645833333</v>
      </c>
      <c r="O1554" s="15">
        <f t="shared" si="146"/>
        <v>44635</v>
      </c>
      <c r="P1554" s="16">
        <f t="shared" si="147"/>
        <v>0.61645833333333333</v>
      </c>
      <c r="Q1554" s="12">
        <f>IF(Data_Extraction!B1554="",Data_Extraction!$J1554*(Q$1),Data_Extraction!B1554)</f>
        <v>104.4</v>
      </c>
      <c r="R1554" s="12">
        <f>IF(Data_Extraction!C1554="",Data_Extraction!$J1554*(R$1),Data_Extraction!C1554)</f>
        <v>106.72</v>
      </c>
      <c r="S1554" s="12">
        <f>IF(Data_Extraction!D1554="",Data_Extraction!$J1554*(S$1),Data_Extraction!D1554)</f>
        <v>120.64</v>
      </c>
      <c r="T1554" s="12">
        <f>IF(Data_Extraction!E1554="",Data_Extraction!$J1554*(T$1),Data_Extraction!E1554)</f>
        <v>110.19999999999999</v>
      </c>
      <c r="U1554" s="12">
        <f>IF(Data_Extraction!F1554="",Data_Extraction!$J1554*(U$1),Data_Extraction!F1554)</f>
        <v>113.67999999999999</v>
      </c>
      <c r="V1554" s="12">
        <f>IF(Data_Extraction!G1554="",Data_Extraction!$J1554*(V$1),Data_Extraction!G1554)</f>
        <v>105.56</v>
      </c>
      <c r="W1554" s="12">
        <f>IF(Data_Extraction!H1554="",Data_Extraction!$J1554*(W$1),Data_Extraction!H1554)</f>
        <v>116</v>
      </c>
      <c r="X1554" s="12">
        <f>IF(Data_Extraction!I1554="",Data_Extraction!$J1554*(X$1),Data_Extraction!I1554)</f>
        <v>112.52</v>
      </c>
      <c r="Y1554" s="13">
        <f t="shared" si="144"/>
        <v>111.215</v>
      </c>
      <c r="Z1554" s="17" t="str">
        <f t="shared" si="148"/>
        <v>Evening</v>
      </c>
      <c r="AA1554" s="14" t="str">
        <f>VLOOKUP($N1554,'HeartRate-2022-03-21-1647950188'!$C:$G,2,0)</f>
        <v>Hands on</v>
      </c>
      <c r="AB1554" s="14" t="str">
        <f>VLOOKUP($N1554,'HeartRate-2022-03-21-1647950188'!$C:$G,3,0)</f>
        <v>Off Campus</v>
      </c>
      <c r="AC1554" s="14" t="str">
        <f>VLOOKUP($N1554,'HeartRate-2022-03-21-1647950188'!$C:$G,4,0)</f>
        <v>Standing</v>
      </c>
      <c r="AD1554" s="14" t="str">
        <f>VLOOKUP($N1554,'HeartRate-2022-03-21-1647950188'!$C:$G,5,0)</f>
        <v>Technical Contexts</v>
      </c>
      <c r="AE1554">
        <f t="shared" si="149"/>
        <v>0</v>
      </c>
      <c r="AF1554" s="18">
        <v>44635</v>
      </c>
      <c r="AG1554" s="19">
        <v>0.61645833333333333</v>
      </c>
    </row>
    <row r="1555" spans="1:33" x14ac:dyDescent="0.3">
      <c r="A1555" s="5">
        <v>44635.616655092592</v>
      </c>
      <c r="B1555">
        <f>IFERROR(AVERAGEIFS('HeartRate-2022-03-21-1647950188'!$B:$B,'HeartRate-2022-03-21-1647950188'!$A:$A,Data_Extraction!B$2,'HeartRate-2022-03-21-1647950188'!$C:$C,Data_Extraction!$A1555),"")</f>
        <v>123</v>
      </c>
      <c r="C1555" t="str">
        <f>IFERROR(AVERAGEIFS('HeartRate-2022-03-21-1647950188'!$B:$B,'HeartRate-2022-03-21-1647950188'!$A:$A,Data_Extraction!C$2,'HeartRate-2022-03-21-1647950188'!$C:$C,Data_Extraction!$A1555),"")</f>
        <v/>
      </c>
      <c r="D1555" t="str">
        <f>IFERROR(AVERAGEIFS('HeartRate-2022-03-21-1647950188'!$B:$B,'HeartRate-2022-03-21-1647950188'!$A:$A,Data_Extraction!D$2,'HeartRate-2022-03-21-1647950188'!$C:$C,Data_Extraction!$A1555),"")</f>
        <v/>
      </c>
      <c r="E1555" t="str">
        <f>IFERROR(AVERAGEIFS('HeartRate-2022-03-21-1647950188'!$B:$B,'HeartRate-2022-03-21-1647950188'!$A:$A,Data_Extraction!E$2,'HeartRate-2022-03-21-1647950188'!$C:$C,Data_Extraction!$A1555),"")</f>
        <v/>
      </c>
      <c r="F1555" t="str">
        <f>IFERROR(AVERAGEIFS('HeartRate-2022-03-21-1647950188'!$B:$B,'HeartRate-2022-03-21-1647950188'!$A:$A,Data_Extraction!F$2,'HeartRate-2022-03-21-1647950188'!$C:$C,Data_Extraction!$A1555),"")</f>
        <v/>
      </c>
      <c r="G1555">
        <f>IFERROR(AVERAGEIFS('HeartRate-2022-03-21-1647950188'!$B:$B,'HeartRate-2022-03-21-1647950188'!$A:$A,Data_Extraction!G$2,'HeartRate-2022-03-21-1647950188'!$C:$C,Data_Extraction!$A1555),"")</f>
        <v>109</v>
      </c>
      <c r="H1555">
        <f>IFERROR(AVERAGEIFS('HeartRate-2022-03-21-1647950188'!$B:$B,'HeartRate-2022-03-21-1647950188'!$A:$A,Data_Extraction!H$2,'HeartRate-2022-03-21-1647950188'!$C:$C,Data_Extraction!$A1555),"")</f>
        <v>115</v>
      </c>
      <c r="I1555">
        <f>IFERROR(AVERAGEIFS('HeartRate-2022-03-21-1647950188'!$B:$B,'HeartRate-2022-03-21-1647950188'!$A:$A,Data_Extraction!I$2,'HeartRate-2022-03-21-1647950188'!$C:$C,Data_Extraction!$A1555),"")</f>
        <v>116</v>
      </c>
      <c r="J1555" s="8">
        <f t="shared" si="145"/>
        <v>115.75</v>
      </c>
      <c r="N1555" s="11">
        <f>Data_Extraction!A1555</f>
        <v>44635.616655092592</v>
      </c>
      <c r="O1555" s="15">
        <f t="shared" si="146"/>
        <v>44635</v>
      </c>
      <c r="P1555" s="16">
        <f t="shared" si="147"/>
        <v>0.61665509259259255</v>
      </c>
      <c r="Q1555" s="12">
        <f>IF(Data_Extraction!B1555="",Data_Extraction!$J1555*(Q$1),Data_Extraction!B1555)</f>
        <v>123</v>
      </c>
      <c r="R1555" s="12">
        <f>IF(Data_Extraction!C1555="",Data_Extraction!$J1555*(R$1),Data_Extraction!C1555)</f>
        <v>106.49000000000001</v>
      </c>
      <c r="S1555" s="12">
        <f>IF(Data_Extraction!D1555="",Data_Extraction!$J1555*(S$1),Data_Extraction!D1555)</f>
        <v>120.38000000000001</v>
      </c>
      <c r="T1555" s="12">
        <f>IF(Data_Extraction!E1555="",Data_Extraction!$J1555*(T$1),Data_Extraction!E1555)</f>
        <v>109.96249999999999</v>
      </c>
      <c r="U1555" s="12">
        <f>IF(Data_Extraction!F1555="",Data_Extraction!$J1555*(U$1),Data_Extraction!F1555)</f>
        <v>113.435</v>
      </c>
      <c r="V1555" s="12">
        <f>IF(Data_Extraction!G1555="",Data_Extraction!$J1555*(V$1),Data_Extraction!G1555)</f>
        <v>109</v>
      </c>
      <c r="W1555" s="12">
        <f>IF(Data_Extraction!H1555="",Data_Extraction!$J1555*(W$1),Data_Extraction!H1555)</f>
        <v>115</v>
      </c>
      <c r="X1555" s="12">
        <f>IF(Data_Extraction!I1555="",Data_Extraction!$J1555*(X$1),Data_Extraction!I1555)</f>
        <v>116</v>
      </c>
      <c r="Y1555" s="13">
        <f t="shared" si="144"/>
        <v>114.15843749999999</v>
      </c>
      <c r="Z1555" s="17" t="str">
        <f t="shared" si="148"/>
        <v>Evening</v>
      </c>
      <c r="AA1555" s="14" t="str">
        <f>VLOOKUP($N1555,'HeartRate-2022-03-21-1647950188'!$C:$G,2,0)</f>
        <v>Hands on</v>
      </c>
      <c r="AB1555" s="14" t="str">
        <f>VLOOKUP($N1555,'HeartRate-2022-03-21-1647950188'!$C:$G,3,0)</f>
        <v>Off Campus</v>
      </c>
      <c r="AC1555" s="14" t="str">
        <f>VLOOKUP($N1555,'HeartRate-2022-03-21-1647950188'!$C:$G,4,0)</f>
        <v>Standing</v>
      </c>
      <c r="AD1555" s="14" t="str">
        <f>VLOOKUP($N1555,'HeartRate-2022-03-21-1647950188'!$C:$G,5,0)</f>
        <v>Technical Contexts</v>
      </c>
      <c r="AE1555">
        <f t="shared" si="149"/>
        <v>0</v>
      </c>
      <c r="AF1555" s="18">
        <v>44635</v>
      </c>
      <c r="AG1555" s="19">
        <v>0.61665509259259255</v>
      </c>
    </row>
    <row r="1556" spans="1:33" x14ac:dyDescent="0.3">
      <c r="A1556" s="5">
        <v>44635.616678240738</v>
      </c>
      <c r="B1556">
        <f>IFERROR(AVERAGEIFS('HeartRate-2022-03-21-1647950188'!$B:$B,'HeartRate-2022-03-21-1647950188'!$A:$A,Data_Extraction!B$2,'HeartRate-2022-03-21-1647950188'!$C:$C,Data_Extraction!$A1556),"")</f>
        <v>120</v>
      </c>
      <c r="C1556" t="str">
        <f>IFERROR(AVERAGEIFS('HeartRate-2022-03-21-1647950188'!$B:$B,'HeartRate-2022-03-21-1647950188'!$A:$A,Data_Extraction!C$2,'HeartRate-2022-03-21-1647950188'!$C:$C,Data_Extraction!$A1556),"")</f>
        <v/>
      </c>
      <c r="D1556" t="str">
        <f>IFERROR(AVERAGEIFS('HeartRate-2022-03-21-1647950188'!$B:$B,'HeartRate-2022-03-21-1647950188'!$A:$A,Data_Extraction!D$2,'HeartRate-2022-03-21-1647950188'!$C:$C,Data_Extraction!$A1556),"")</f>
        <v/>
      </c>
      <c r="E1556" t="str">
        <f>IFERROR(AVERAGEIFS('HeartRate-2022-03-21-1647950188'!$B:$B,'HeartRate-2022-03-21-1647950188'!$A:$A,Data_Extraction!E$2,'HeartRate-2022-03-21-1647950188'!$C:$C,Data_Extraction!$A1556),"")</f>
        <v/>
      </c>
      <c r="F1556" t="str">
        <f>IFERROR(AVERAGEIFS('HeartRate-2022-03-21-1647950188'!$B:$B,'HeartRate-2022-03-21-1647950188'!$A:$A,Data_Extraction!F$2,'HeartRate-2022-03-21-1647950188'!$C:$C,Data_Extraction!$A1556),"")</f>
        <v/>
      </c>
      <c r="G1556" t="str">
        <f>IFERROR(AVERAGEIFS('HeartRate-2022-03-21-1647950188'!$B:$B,'HeartRate-2022-03-21-1647950188'!$A:$A,Data_Extraction!G$2,'HeartRate-2022-03-21-1647950188'!$C:$C,Data_Extraction!$A1556),"")</f>
        <v/>
      </c>
      <c r="H1556" t="str">
        <f>IFERROR(AVERAGEIFS('HeartRate-2022-03-21-1647950188'!$B:$B,'HeartRate-2022-03-21-1647950188'!$A:$A,Data_Extraction!H$2,'HeartRate-2022-03-21-1647950188'!$C:$C,Data_Extraction!$A1556),"")</f>
        <v/>
      </c>
      <c r="I1556" t="str">
        <f>IFERROR(AVERAGEIFS('HeartRate-2022-03-21-1647950188'!$B:$B,'HeartRate-2022-03-21-1647950188'!$A:$A,Data_Extraction!I$2,'HeartRate-2022-03-21-1647950188'!$C:$C,Data_Extraction!$A1556),"")</f>
        <v/>
      </c>
      <c r="J1556" s="8">
        <f t="shared" si="145"/>
        <v>120</v>
      </c>
      <c r="N1556" s="11">
        <f>Data_Extraction!A1556</f>
        <v>44635.616678240738</v>
      </c>
      <c r="O1556" s="15">
        <f t="shared" si="146"/>
        <v>44635</v>
      </c>
      <c r="P1556" s="16">
        <f t="shared" si="147"/>
        <v>0.61667824074074074</v>
      </c>
      <c r="Q1556" s="12">
        <f>IF(Data_Extraction!B1556="",Data_Extraction!$J1556*(Q$1),Data_Extraction!B1556)</f>
        <v>120</v>
      </c>
      <c r="R1556" s="12">
        <f>IF(Data_Extraction!C1556="",Data_Extraction!$J1556*(R$1),Data_Extraction!C1556)</f>
        <v>110.4</v>
      </c>
      <c r="S1556" s="12">
        <f>IF(Data_Extraction!D1556="",Data_Extraction!$J1556*(S$1),Data_Extraction!D1556)</f>
        <v>124.80000000000001</v>
      </c>
      <c r="T1556" s="12">
        <f>IF(Data_Extraction!E1556="",Data_Extraction!$J1556*(T$1),Data_Extraction!E1556)</f>
        <v>114</v>
      </c>
      <c r="U1556" s="12">
        <f>IF(Data_Extraction!F1556="",Data_Extraction!$J1556*(U$1),Data_Extraction!F1556)</f>
        <v>117.6</v>
      </c>
      <c r="V1556" s="12">
        <f>IF(Data_Extraction!G1556="",Data_Extraction!$J1556*(V$1),Data_Extraction!G1556)</f>
        <v>109.2</v>
      </c>
      <c r="W1556" s="12">
        <f>IF(Data_Extraction!H1556="",Data_Extraction!$J1556*(W$1),Data_Extraction!H1556)</f>
        <v>128.4</v>
      </c>
      <c r="X1556" s="12">
        <f>IF(Data_Extraction!I1556="",Data_Extraction!$J1556*(X$1),Data_Extraction!I1556)</f>
        <v>116.39999999999999</v>
      </c>
      <c r="Y1556" s="13">
        <f t="shared" si="144"/>
        <v>117.60000000000001</v>
      </c>
      <c r="Z1556" s="17" t="str">
        <f t="shared" si="148"/>
        <v>Evening</v>
      </c>
      <c r="AA1556" s="14" t="str">
        <f>VLOOKUP($N1556,'HeartRate-2022-03-21-1647950188'!$C:$G,2,0)</f>
        <v>Hands on</v>
      </c>
      <c r="AB1556" s="14" t="str">
        <f>VLOOKUP($N1556,'HeartRate-2022-03-21-1647950188'!$C:$G,3,0)</f>
        <v>Off Campus</v>
      </c>
      <c r="AC1556" s="14" t="str">
        <f>VLOOKUP($N1556,'HeartRate-2022-03-21-1647950188'!$C:$G,4,0)</f>
        <v>Standing</v>
      </c>
      <c r="AD1556" s="14" t="str">
        <f>VLOOKUP($N1556,'HeartRate-2022-03-21-1647950188'!$C:$G,5,0)</f>
        <v>Technical Contexts</v>
      </c>
      <c r="AE1556">
        <f t="shared" si="149"/>
        <v>0</v>
      </c>
      <c r="AF1556" s="18">
        <v>44635</v>
      </c>
      <c r="AG1556" s="19">
        <v>0.61667824074074074</v>
      </c>
    </row>
    <row r="1557" spans="1:33" x14ac:dyDescent="0.3">
      <c r="A1557" s="5">
        <v>44635.616828703707</v>
      </c>
      <c r="B1557">
        <f>IFERROR(AVERAGEIFS('HeartRate-2022-03-21-1647950188'!$B:$B,'HeartRate-2022-03-21-1647950188'!$A:$A,Data_Extraction!B$2,'HeartRate-2022-03-21-1647950188'!$C:$C,Data_Extraction!$A1557),"")</f>
        <v>122</v>
      </c>
      <c r="C1557" t="str">
        <f>IFERROR(AVERAGEIFS('HeartRate-2022-03-21-1647950188'!$B:$B,'HeartRate-2022-03-21-1647950188'!$A:$A,Data_Extraction!C$2,'HeartRate-2022-03-21-1647950188'!$C:$C,Data_Extraction!$A1557),"")</f>
        <v/>
      </c>
      <c r="D1557" t="str">
        <f>IFERROR(AVERAGEIFS('HeartRate-2022-03-21-1647950188'!$B:$B,'HeartRate-2022-03-21-1647950188'!$A:$A,Data_Extraction!D$2,'HeartRate-2022-03-21-1647950188'!$C:$C,Data_Extraction!$A1557),"")</f>
        <v/>
      </c>
      <c r="E1557" t="str">
        <f>IFERROR(AVERAGEIFS('HeartRate-2022-03-21-1647950188'!$B:$B,'HeartRate-2022-03-21-1647950188'!$A:$A,Data_Extraction!E$2,'HeartRate-2022-03-21-1647950188'!$C:$C,Data_Extraction!$A1557),"")</f>
        <v/>
      </c>
      <c r="F1557" t="str">
        <f>IFERROR(AVERAGEIFS('HeartRate-2022-03-21-1647950188'!$B:$B,'HeartRate-2022-03-21-1647950188'!$A:$A,Data_Extraction!F$2,'HeartRate-2022-03-21-1647950188'!$C:$C,Data_Extraction!$A1557),"")</f>
        <v/>
      </c>
      <c r="G1557" t="str">
        <f>IFERROR(AVERAGEIFS('HeartRate-2022-03-21-1647950188'!$B:$B,'HeartRate-2022-03-21-1647950188'!$A:$A,Data_Extraction!G$2,'HeartRate-2022-03-21-1647950188'!$C:$C,Data_Extraction!$A1557),"")</f>
        <v/>
      </c>
      <c r="H1557" t="str">
        <f>IFERROR(AVERAGEIFS('HeartRate-2022-03-21-1647950188'!$B:$B,'HeartRate-2022-03-21-1647950188'!$A:$A,Data_Extraction!H$2,'HeartRate-2022-03-21-1647950188'!$C:$C,Data_Extraction!$A1557),"")</f>
        <v/>
      </c>
      <c r="I1557" t="str">
        <f>IFERROR(AVERAGEIFS('HeartRate-2022-03-21-1647950188'!$B:$B,'HeartRate-2022-03-21-1647950188'!$A:$A,Data_Extraction!I$2,'HeartRate-2022-03-21-1647950188'!$C:$C,Data_Extraction!$A1557),"")</f>
        <v/>
      </c>
      <c r="J1557" s="8">
        <f t="shared" si="145"/>
        <v>122</v>
      </c>
      <c r="N1557" s="11">
        <f>Data_Extraction!A1557</f>
        <v>44635.616828703707</v>
      </c>
      <c r="O1557" s="15">
        <f t="shared" si="146"/>
        <v>44635</v>
      </c>
      <c r="P1557" s="16">
        <f t="shared" si="147"/>
        <v>0.61682870370370368</v>
      </c>
      <c r="Q1557" s="12">
        <f>IF(Data_Extraction!B1557="",Data_Extraction!$J1557*(Q$1),Data_Extraction!B1557)</f>
        <v>122</v>
      </c>
      <c r="R1557" s="12">
        <f>IF(Data_Extraction!C1557="",Data_Extraction!$J1557*(R$1),Data_Extraction!C1557)</f>
        <v>112.24000000000001</v>
      </c>
      <c r="S1557" s="12">
        <f>IF(Data_Extraction!D1557="",Data_Extraction!$J1557*(S$1),Data_Extraction!D1557)</f>
        <v>126.88000000000001</v>
      </c>
      <c r="T1557" s="12">
        <f>IF(Data_Extraction!E1557="",Data_Extraction!$J1557*(T$1),Data_Extraction!E1557)</f>
        <v>115.89999999999999</v>
      </c>
      <c r="U1557" s="12">
        <f>IF(Data_Extraction!F1557="",Data_Extraction!$J1557*(U$1),Data_Extraction!F1557)</f>
        <v>119.56</v>
      </c>
      <c r="V1557" s="12">
        <f>IF(Data_Extraction!G1557="",Data_Extraction!$J1557*(V$1),Data_Extraction!G1557)</f>
        <v>111.02000000000001</v>
      </c>
      <c r="W1557" s="12">
        <f>IF(Data_Extraction!H1557="",Data_Extraction!$J1557*(W$1),Data_Extraction!H1557)</f>
        <v>130.54000000000002</v>
      </c>
      <c r="X1557" s="12">
        <f>IF(Data_Extraction!I1557="",Data_Extraction!$J1557*(X$1),Data_Extraction!I1557)</f>
        <v>118.34</v>
      </c>
      <c r="Y1557" s="13">
        <f t="shared" si="144"/>
        <v>119.55999999999999</v>
      </c>
      <c r="Z1557" s="17" t="str">
        <f t="shared" si="148"/>
        <v>Evening</v>
      </c>
      <c r="AA1557" s="14" t="str">
        <f>VLOOKUP($N1557,'HeartRate-2022-03-21-1647950188'!$C:$G,2,0)</f>
        <v>Hands on</v>
      </c>
      <c r="AB1557" s="14" t="str">
        <f>VLOOKUP($N1557,'HeartRate-2022-03-21-1647950188'!$C:$G,3,0)</f>
        <v>Off Campus</v>
      </c>
      <c r="AC1557" s="14" t="str">
        <f>VLOOKUP($N1557,'HeartRate-2022-03-21-1647950188'!$C:$G,4,0)</f>
        <v>Standing</v>
      </c>
      <c r="AD1557" s="14" t="str">
        <f>VLOOKUP($N1557,'HeartRate-2022-03-21-1647950188'!$C:$G,5,0)</f>
        <v>Technical Contexts</v>
      </c>
      <c r="AE1557">
        <f t="shared" si="149"/>
        <v>0</v>
      </c>
      <c r="AF1557" s="18">
        <v>44635</v>
      </c>
      <c r="AG1557" s="19">
        <v>0.61682870370370368</v>
      </c>
    </row>
    <row r="1558" spans="1:33" x14ac:dyDescent="0.3">
      <c r="A1558" s="5">
        <v>44635.616886574076</v>
      </c>
      <c r="B1558" t="str">
        <f>IFERROR(AVERAGEIFS('HeartRate-2022-03-21-1647950188'!$B:$B,'HeartRate-2022-03-21-1647950188'!$A:$A,Data_Extraction!B$2,'HeartRate-2022-03-21-1647950188'!$C:$C,Data_Extraction!$A1558),"")</f>
        <v/>
      </c>
      <c r="C1558" t="str">
        <f>IFERROR(AVERAGEIFS('HeartRate-2022-03-21-1647950188'!$B:$B,'HeartRate-2022-03-21-1647950188'!$A:$A,Data_Extraction!C$2,'HeartRate-2022-03-21-1647950188'!$C:$C,Data_Extraction!$A1558),"")</f>
        <v/>
      </c>
      <c r="D1558" t="str">
        <f>IFERROR(AVERAGEIFS('HeartRate-2022-03-21-1647950188'!$B:$B,'HeartRate-2022-03-21-1647950188'!$A:$A,Data_Extraction!D$2,'HeartRate-2022-03-21-1647950188'!$C:$C,Data_Extraction!$A1558),"")</f>
        <v/>
      </c>
      <c r="E1558" t="str">
        <f>IFERROR(AVERAGEIFS('HeartRate-2022-03-21-1647950188'!$B:$B,'HeartRate-2022-03-21-1647950188'!$A:$A,Data_Extraction!E$2,'HeartRate-2022-03-21-1647950188'!$C:$C,Data_Extraction!$A1558),"")</f>
        <v/>
      </c>
      <c r="F1558" t="str">
        <f>IFERROR(AVERAGEIFS('HeartRate-2022-03-21-1647950188'!$B:$B,'HeartRate-2022-03-21-1647950188'!$A:$A,Data_Extraction!F$2,'HeartRate-2022-03-21-1647950188'!$C:$C,Data_Extraction!$A1558),"")</f>
        <v/>
      </c>
      <c r="G1558">
        <f>IFERROR(AVERAGEIFS('HeartRate-2022-03-21-1647950188'!$B:$B,'HeartRate-2022-03-21-1647950188'!$A:$A,Data_Extraction!G$2,'HeartRate-2022-03-21-1647950188'!$C:$C,Data_Extraction!$A1558),"")</f>
        <v>111</v>
      </c>
      <c r="H1558" t="str">
        <f>IFERROR(AVERAGEIFS('HeartRate-2022-03-21-1647950188'!$B:$B,'HeartRate-2022-03-21-1647950188'!$A:$A,Data_Extraction!H$2,'HeartRate-2022-03-21-1647950188'!$C:$C,Data_Extraction!$A1558),"")</f>
        <v/>
      </c>
      <c r="I1558" t="str">
        <f>IFERROR(AVERAGEIFS('HeartRate-2022-03-21-1647950188'!$B:$B,'HeartRate-2022-03-21-1647950188'!$A:$A,Data_Extraction!I$2,'HeartRate-2022-03-21-1647950188'!$C:$C,Data_Extraction!$A1558),"")</f>
        <v/>
      </c>
      <c r="J1558" s="8">
        <f t="shared" si="145"/>
        <v>111</v>
      </c>
      <c r="N1558" s="11">
        <f>Data_Extraction!A1558</f>
        <v>44635.616886574076</v>
      </c>
      <c r="O1558" s="15">
        <f t="shared" si="146"/>
        <v>44635</v>
      </c>
      <c r="P1558" s="16">
        <f t="shared" si="147"/>
        <v>0.6168865740740741</v>
      </c>
      <c r="Q1558" s="12">
        <f>IF(Data_Extraction!B1558="",Data_Extraction!$J1558*(Q$1),Data_Extraction!B1558)</f>
        <v>99.9</v>
      </c>
      <c r="R1558" s="12">
        <f>IF(Data_Extraction!C1558="",Data_Extraction!$J1558*(R$1),Data_Extraction!C1558)</f>
        <v>102.12</v>
      </c>
      <c r="S1558" s="12">
        <f>IF(Data_Extraction!D1558="",Data_Extraction!$J1558*(S$1),Data_Extraction!D1558)</f>
        <v>115.44</v>
      </c>
      <c r="T1558" s="12">
        <f>IF(Data_Extraction!E1558="",Data_Extraction!$J1558*(T$1),Data_Extraction!E1558)</f>
        <v>105.44999999999999</v>
      </c>
      <c r="U1558" s="12">
        <f>IF(Data_Extraction!F1558="",Data_Extraction!$J1558*(U$1),Data_Extraction!F1558)</f>
        <v>108.78</v>
      </c>
      <c r="V1558" s="12">
        <f>IF(Data_Extraction!G1558="",Data_Extraction!$J1558*(V$1),Data_Extraction!G1558)</f>
        <v>111</v>
      </c>
      <c r="W1558" s="12">
        <f>IF(Data_Extraction!H1558="",Data_Extraction!$J1558*(W$1),Data_Extraction!H1558)</f>
        <v>118.77000000000001</v>
      </c>
      <c r="X1558" s="12">
        <f>IF(Data_Extraction!I1558="",Data_Extraction!$J1558*(X$1),Data_Extraction!I1558)</f>
        <v>107.67</v>
      </c>
      <c r="Y1558" s="13">
        <f t="shared" si="144"/>
        <v>108.64125</v>
      </c>
      <c r="Z1558" s="17" t="str">
        <f t="shared" si="148"/>
        <v>Evening</v>
      </c>
      <c r="AA1558" s="14" t="str">
        <f>VLOOKUP($N1558,'HeartRate-2022-03-21-1647950188'!$C:$G,2,0)</f>
        <v>Hands on</v>
      </c>
      <c r="AB1558" s="14" t="str">
        <f>VLOOKUP($N1558,'HeartRate-2022-03-21-1647950188'!$C:$G,3,0)</f>
        <v>Off Campus</v>
      </c>
      <c r="AC1558" s="14" t="str">
        <f>VLOOKUP($N1558,'HeartRate-2022-03-21-1647950188'!$C:$G,4,0)</f>
        <v>Standing</v>
      </c>
      <c r="AD1558" s="14" t="str">
        <f>VLOOKUP($N1558,'HeartRate-2022-03-21-1647950188'!$C:$G,5,0)</f>
        <v>Technical Contexts</v>
      </c>
      <c r="AE1558">
        <f t="shared" si="149"/>
        <v>0</v>
      </c>
      <c r="AF1558" s="18">
        <v>44635</v>
      </c>
      <c r="AG1558" s="19">
        <v>0.6168865740740741</v>
      </c>
    </row>
    <row r="1559" spans="1:33" x14ac:dyDescent="0.3">
      <c r="A1559" s="5">
        <v>44635.617037037038</v>
      </c>
      <c r="B1559">
        <f>IFERROR(AVERAGEIFS('HeartRate-2022-03-21-1647950188'!$B:$B,'HeartRate-2022-03-21-1647950188'!$A:$A,Data_Extraction!B$2,'HeartRate-2022-03-21-1647950188'!$C:$C,Data_Extraction!$A1559),"")</f>
        <v>124</v>
      </c>
      <c r="C1559" t="str">
        <f>IFERROR(AVERAGEIFS('HeartRate-2022-03-21-1647950188'!$B:$B,'HeartRate-2022-03-21-1647950188'!$A:$A,Data_Extraction!C$2,'HeartRate-2022-03-21-1647950188'!$C:$C,Data_Extraction!$A1559),"")</f>
        <v/>
      </c>
      <c r="D1559" t="str">
        <f>IFERROR(AVERAGEIFS('HeartRate-2022-03-21-1647950188'!$B:$B,'HeartRate-2022-03-21-1647950188'!$A:$A,Data_Extraction!D$2,'HeartRate-2022-03-21-1647950188'!$C:$C,Data_Extraction!$A1559),"")</f>
        <v/>
      </c>
      <c r="E1559" t="str">
        <f>IFERROR(AVERAGEIFS('HeartRate-2022-03-21-1647950188'!$B:$B,'HeartRate-2022-03-21-1647950188'!$A:$A,Data_Extraction!E$2,'HeartRate-2022-03-21-1647950188'!$C:$C,Data_Extraction!$A1559),"")</f>
        <v/>
      </c>
      <c r="F1559" t="str">
        <f>IFERROR(AVERAGEIFS('HeartRate-2022-03-21-1647950188'!$B:$B,'HeartRate-2022-03-21-1647950188'!$A:$A,Data_Extraction!F$2,'HeartRate-2022-03-21-1647950188'!$C:$C,Data_Extraction!$A1559),"")</f>
        <v/>
      </c>
      <c r="G1559" t="str">
        <f>IFERROR(AVERAGEIFS('HeartRate-2022-03-21-1647950188'!$B:$B,'HeartRate-2022-03-21-1647950188'!$A:$A,Data_Extraction!G$2,'HeartRate-2022-03-21-1647950188'!$C:$C,Data_Extraction!$A1559),"")</f>
        <v/>
      </c>
      <c r="H1559" t="str">
        <f>IFERROR(AVERAGEIFS('HeartRate-2022-03-21-1647950188'!$B:$B,'HeartRate-2022-03-21-1647950188'!$A:$A,Data_Extraction!H$2,'HeartRate-2022-03-21-1647950188'!$C:$C,Data_Extraction!$A1559),"")</f>
        <v/>
      </c>
      <c r="I1559" t="str">
        <f>IFERROR(AVERAGEIFS('HeartRate-2022-03-21-1647950188'!$B:$B,'HeartRate-2022-03-21-1647950188'!$A:$A,Data_Extraction!I$2,'HeartRate-2022-03-21-1647950188'!$C:$C,Data_Extraction!$A1559),"")</f>
        <v/>
      </c>
      <c r="J1559" s="8">
        <f t="shared" si="145"/>
        <v>124</v>
      </c>
      <c r="N1559" s="11">
        <f>Data_Extraction!A1559</f>
        <v>44635.617037037038</v>
      </c>
      <c r="O1559" s="15">
        <f t="shared" si="146"/>
        <v>44635</v>
      </c>
      <c r="P1559" s="16">
        <f t="shared" si="147"/>
        <v>0.61703703703703705</v>
      </c>
      <c r="Q1559" s="12">
        <f>IF(Data_Extraction!B1559="",Data_Extraction!$J1559*(Q$1),Data_Extraction!B1559)</f>
        <v>124</v>
      </c>
      <c r="R1559" s="12">
        <f>IF(Data_Extraction!C1559="",Data_Extraction!$J1559*(R$1),Data_Extraction!C1559)</f>
        <v>114.08</v>
      </c>
      <c r="S1559" s="12">
        <f>IF(Data_Extraction!D1559="",Data_Extraction!$J1559*(S$1),Data_Extraction!D1559)</f>
        <v>128.96</v>
      </c>
      <c r="T1559" s="12">
        <f>IF(Data_Extraction!E1559="",Data_Extraction!$J1559*(T$1),Data_Extraction!E1559)</f>
        <v>117.8</v>
      </c>
      <c r="U1559" s="12">
        <f>IF(Data_Extraction!F1559="",Data_Extraction!$J1559*(U$1),Data_Extraction!F1559)</f>
        <v>121.52</v>
      </c>
      <c r="V1559" s="12">
        <f>IF(Data_Extraction!G1559="",Data_Extraction!$J1559*(V$1),Data_Extraction!G1559)</f>
        <v>112.84</v>
      </c>
      <c r="W1559" s="12">
        <f>IF(Data_Extraction!H1559="",Data_Extraction!$J1559*(W$1),Data_Extraction!H1559)</f>
        <v>132.68</v>
      </c>
      <c r="X1559" s="12">
        <f>IF(Data_Extraction!I1559="",Data_Extraction!$J1559*(X$1),Data_Extraction!I1559)</f>
        <v>120.28</v>
      </c>
      <c r="Y1559" s="13">
        <f t="shared" si="144"/>
        <v>121.52000000000001</v>
      </c>
      <c r="Z1559" s="17" t="str">
        <f t="shared" si="148"/>
        <v>Evening</v>
      </c>
      <c r="AA1559" s="14" t="str">
        <f>VLOOKUP($N1559,'HeartRate-2022-03-21-1647950188'!$C:$G,2,0)</f>
        <v>Hands on</v>
      </c>
      <c r="AB1559" s="14" t="str">
        <f>VLOOKUP($N1559,'HeartRate-2022-03-21-1647950188'!$C:$G,3,0)</f>
        <v>Off Campus</v>
      </c>
      <c r="AC1559" s="14" t="s">
        <v>18</v>
      </c>
      <c r="AD1559" s="14" t="str">
        <f>VLOOKUP($N1559,'HeartRate-2022-03-21-1647950188'!$C:$G,5,0)</f>
        <v>Technical Contexts</v>
      </c>
      <c r="AE1559">
        <f t="shared" si="149"/>
        <v>1</v>
      </c>
      <c r="AF1559" s="18">
        <v>44635</v>
      </c>
      <c r="AG1559" s="19">
        <v>0.61703703703703705</v>
      </c>
    </row>
    <row r="1560" spans="1:33" x14ac:dyDescent="0.3">
      <c r="A1560" s="5">
        <v>44635.617349537039</v>
      </c>
      <c r="B1560">
        <f>IFERROR(AVERAGEIFS('HeartRate-2022-03-21-1647950188'!$B:$B,'HeartRate-2022-03-21-1647950188'!$A:$A,Data_Extraction!B$2,'HeartRate-2022-03-21-1647950188'!$C:$C,Data_Extraction!$A1560),"")</f>
        <v>123</v>
      </c>
      <c r="C1560" t="str">
        <f>IFERROR(AVERAGEIFS('HeartRate-2022-03-21-1647950188'!$B:$B,'HeartRate-2022-03-21-1647950188'!$A:$A,Data_Extraction!C$2,'HeartRate-2022-03-21-1647950188'!$C:$C,Data_Extraction!$A1560),"")</f>
        <v/>
      </c>
      <c r="D1560" t="str">
        <f>IFERROR(AVERAGEIFS('HeartRate-2022-03-21-1647950188'!$B:$B,'HeartRate-2022-03-21-1647950188'!$A:$A,Data_Extraction!D$2,'HeartRate-2022-03-21-1647950188'!$C:$C,Data_Extraction!$A1560),"")</f>
        <v/>
      </c>
      <c r="E1560" t="str">
        <f>IFERROR(AVERAGEIFS('HeartRate-2022-03-21-1647950188'!$B:$B,'HeartRate-2022-03-21-1647950188'!$A:$A,Data_Extraction!E$2,'HeartRate-2022-03-21-1647950188'!$C:$C,Data_Extraction!$A1560),"")</f>
        <v/>
      </c>
      <c r="F1560" t="str">
        <f>IFERROR(AVERAGEIFS('HeartRate-2022-03-21-1647950188'!$B:$B,'HeartRate-2022-03-21-1647950188'!$A:$A,Data_Extraction!F$2,'HeartRate-2022-03-21-1647950188'!$C:$C,Data_Extraction!$A1560),"")</f>
        <v/>
      </c>
      <c r="G1560">
        <f>IFERROR(AVERAGEIFS('HeartRate-2022-03-21-1647950188'!$B:$B,'HeartRate-2022-03-21-1647950188'!$A:$A,Data_Extraction!G$2,'HeartRate-2022-03-21-1647950188'!$C:$C,Data_Extraction!$A1560),"")</f>
        <v>107</v>
      </c>
      <c r="H1560">
        <f>IFERROR(AVERAGEIFS('HeartRate-2022-03-21-1647950188'!$B:$B,'HeartRate-2022-03-21-1647950188'!$A:$A,Data_Extraction!H$2,'HeartRate-2022-03-21-1647950188'!$C:$C,Data_Extraction!$A1560),"")</f>
        <v>118</v>
      </c>
      <c r="I1560">
        <f>IFERROR(AVERAGEIFS('HeartRate-2022-03-21-1647950188'!$B:$B,'HeartRate-2022-03-21-1647950188'!$A:$A,Data_Extraction!I$2,'HeartRate-2022-03-21-1647950188'!$C:$C,Data_Extraction!$A1560),"")</f>
        <v>113</v>
      </c>
      <c r="J1560" s="8">
        <f t="shared" si="145"/>
        <v>115.25</v>
      </c>
      <c r="N1560" s="11">
        <f>Data_Extraction!A1560</f>
        <v>44635.617349537039</v>
      </c>
      <c r="O1560" s="15">
        <f t="shared" si="146"/>
        <v>44635</v>
      </c>
      <c r="P1560" s="16">
        <f t="shared" si="147"/>
        <v>0.6173495370370371</v>
      </c>
      <c r="Q1560" s="12">
        <f>IF(Data_Extraction!B1560="",Data_Extraction!$J1560*(Q$1),Data_Extraction!B1560)</f>
        <v>123</v>
      </c>
      <c r="R1560" s="12">
        <f>IF(Data_Extraction!C1560="",Data_Extraction!$J1560*(R$1),Data_Extraction!C1560)</f>
        <v>106.03</v>
      </c>
      <c r="S1560" s="12">
        <f>IF(Data_Extraction!D1560="",Data_Extraction!$J1560*(S$1),Data_Extraction!D1560)</f>
        <v>119.86</v>
      </c>
      <c r="T1560" s="12">
        <f>IF(Data_Extraction!E1560="",Data_Extraction!$J1560*(T$1),Data_Extraction!E1560)</f>
        <v>109.4875</v>
      </c>
      <c r="U1560" s="12">
        <f>IF(Data_Extraction!F1560="",Data_Extraction!$J1560*(U$1),Data_Extraction!F1560)</f>
        <v>112.94499999999999</v>
      </c>
      <c r="V1560" s="12">
        <f>IF(Data_Extraction!G1560="",Data_Extraction!$J1560*(V$1),Data_Extraction!G1560)</f>
        <v>107</v>
      </c>
      <c r="W1560" s="12">
        <f>IF(Data_Extraction!H1560="",Data_Extraction!$J1560*(W$1),Data_Extraction!H1560)</f>
        <v>118</v>
      </c>
      <c r="X1560" s="12">
        <f>IF(Data_Extraction!I1560="",Data_Extraction!$J1560*(X$1),Data_Extraction!I1560)</f>
        <v>113</v>
      </c>
      <c r="Y1560" s="13">
        <f t="shared" si="144"/>
        <v>113.6653125</v>
      </c>
      <c r="Z1560" s="17" t="str">
        <f t="shared" si="148"/>
        <v>Evening</v>
      </c>
      <c r="AA1560" s="14" t="str">
        <f>VLOOKUP($N1560,'HeartRate-2022-03-21-1647950188'!$C:$G,2,0)</f>
        <v>Hands on</v>
      </c>
      <c r="AB1560" s="14" t="str">
        <f>VLOOKUP($N1560,'HeartRate-2022-03-21-1647950188'!$C:$G,3,0)</f>
        <v>Off Campus</v>
      </c>
      <c r="AC1560" s="14" t="str">
        <f>VLOOKUP($N1560,'HeartRate-2022-03-21-1647950188'!$C:$G,4,0)</f>
        <v>Standing</v>
      </c>
      <c r="AD1560" s="14" t="str">
        <f>VLOOKUP($N1560,'HeartRate-2022-03-21-1647950188'!$C:$G,5,0)</f>
        <v>Technical Contexts</v>
      </c>
      <c r="AE1560">
        <f t="shared" si="149"/>
        <v>0</v>
      </c>
      <c r="AF1560" s="18">
        <v>44635</v>
      </c>
      <c r="AG1560" s="19">
        <v>0.6173495370370371</v>
      </c>
    </row>
    <row r="1561" spans="1:33" x14ac:dyDescent="0.3">
      <c r="A1561" s="5">
        <v>44635.618043981478</v>
      </c>
      <c r="B1561">
        <f>IFERROR(AVERAGEIFS('HeartRate-2022-03-21-1647950188'!$B:$B,'HeartRate-2022-03-21-1647950188'!$A:$A,Data_Extraction!B$2,'HeartRate-2022-03-21-1647950188'!$C:$C,Data_Extraction!$A1561),"")</f>
        <v>129</v>
      </c>
      <c r="C1561" t="str">
        <f>IFERROR(AVERAGEIFS('HeartRate-2022-03-21-1647950188'!$B:$B,'HeartRate-2022-03-21-1647950188'!$A:$A,Data_Extraction!C$2,'HeartRate-2022-03-21-1647950188'!$C:$C,Data_Extraction!$A1561),"")</f>
        <v/>
      </c>
      <c r="D1561" t="str">
        <f>IFERROR(AVERAGEIFS('HeartRate-2022-03-21-1647950188'!$B:$B,'HeartRate-2022-03-21-1647950188'!$A:$A,Data_Extraction!D$2,'HeartRate-2022-03-21-1647950188'!$C:$C,Data_Extraction!$A1561),"")</f>
        <v/>
      </c>
      <c r="E1561" t="str">
        <f>IFERROR(AVERAGEIFS('HeartRate-2022-03-21-1647950188'!$B:$B,'HeartRate-2022-03-21-1647950188'!$A:$A,Data_Extraction!E$2,'HeartRate-2022-03-21-1647950188'!$C:$C,Data_Extraction!$A1561),"")</f>
        <v/>
      </c>
      <c r="F1561" t="str">
        <f>IFERROR(AVERAGEIFS('HeartRate-2022-03-21-1647950188'!$B:$B,'HeartRate-2022-03-21-1647950188'!$A:$A,Data_Extraction!F$2,'HeartRate-2022-03-21-1647950188'!$C:$C,Data_Extraction!$A1561),"")</f>
        <v/>
      </c>
      <c r="G1561">
        <f>IFERROR(AVERAGEIFS('HeartRate-2022-03-21-1647950188'!$B:$B,'HeartRate-2022-03-21-1647950188'!$A:$A,Data_Extraction!G$2,'HeartRate-2022-03-21-1647950188'!$C:$C,Data_Extraction!$A1561),"")</f>
        <v>126</v>
      </c>
      <c r="H1561">
        <f>IFERROR(AVERAGEIFS('HeartRate-2022-03-21-1647950188'!$B:$B,'HeartRate-2022-03-21-1647950188'!$A:$A,Data_Extraction!H$2,'HeartRate-2022-03-21-1647950188'!$C:$C,Data_Extraction!$A1561),"")</f>
        <v>120</v>
      </c>
      <c r="I1561">
        <f>IFERROR(AVERAGEIFS('HeartRate-2022-03-21-1647950188'!$B:$B,'HeartRate-2022-03-21-1647950188'!$A:$A,Data_Extraction!I$2,'HeartRate-2022-03-21-1647950188'!$C:$C,Data_Extraction!$A1561),"")</f>
        <v>115</v>
      </c>
      <c r="J1561" s="8">
        <f t="shared" si="145"/>
        <v>122.5</v>
      </c>
      <c r="N1561" s="11">
        <f>Data_Extraction!A1561</f>
        <v>44635.618043981478</v>
      </c>
      <c r="O1561" s="15">
        <f t="shared" si="146"/>
        <v>44635</v>
      </c>
      <c r="P1561" s="16">
        <f t="shared" si="147"/>
        <v>0.61804398148148143</v>
      </c>
      <c r="Q1561" s="12">
        <f>IF(Data_Extraction!B1561="",Data_Extraction!$J1561*(Q$1),Data_Extraction!B1561)</f>
        <v>129</v>
      </c>
      <c r="R1561" s="12">
        <f>IF(Data_Extraction!C1561="",Data_Extraction!$J1561*(R$1),Data_Extraction!C1561)</f>
        <v>112.7</v>
      </c>
      <c r="S1561" s="12">
        <f>IF(Data_Extraction!D1561="",Data_Extraction!$J1561*(S$1),Data_Extraction!D1561)</f>
        <v>127.4</v>
      </c>
      <c r="T1561" s="12">
        <f>IF(Data_Extraction!E1561="",Data_Extraction!$J1561*(T$1),Data_Extraction!E1561)</f>
        <v>116.375</v>
      </c>
      <c r="U1561" s="12">
        <f>IF(Data_Extraction!F1561="",Data_Extraction!$J1561*(U$1),Data_Extraction!F1561)</f>
        <v>120.05</v>
      </c>
      <c r="V1561" s="12">
        <f>IF(Data_Extraction!G1561="",Data_Extraction!$J1561*(V$1),Data_Extraction!G1561)</f>
        <v>126</v>
      </c>
      <c r="W1561" s="12">
        <f>IF(Data_Extraction!H1561="",Data_Extraction!$J1561*(W$1),Data_Extraction!H1561)</f>
        <v>120</v>
      </c>
      <c r="X1561" s="12">
        <f>IF(Data_Extraction!I1561="",Data_Extraction!$J1561*(X$1),Data_Extraction!I1561)</f>
        <v>115</v>
      </c>
      <c r="Y1561" s="13">
        <f t="shared" si="144"/>
        <v>120.815625</v>
      </c>
      <c r="Z1561" s="17" t="str">
        <f t="shared" si="148"/>
        <v>Evening</v>
      </c>
      <c r="AA1561" s="14" t="str">
        <f>VLOOKUP($N1561,'HeartRate-2022-03-21-1647950188'!$C:$G,2,0)</f>
        <v>Hands on</v>
      </c>
      <c r="AB1561" s="14" t="str">
        <f>VLOOKUP($N1561,'HeartRate-2022-03-21-1647950188'!$C:$G,3,0)</f>
        <v>Off Campus</v>
      </c>
      <c r="AC1561" s="14" t="s">
        <v>18</v>
      </c>
      <c r="AD1561" s="14" t="str">
        <f>VLOOKUP($N1561,'HeartRate-2022-03-21-1647950188'!$C:$G,5,0)</f>
        <v>Technical Contexts</v>
      </c>
      <c r="AE1561">
        <f t="shared" si="149"/>
        <v>1</v>
      </c>
      <c r="AF1561" s="18">
        <v>44635</v>
      </c>
      <c r="AG1561" s="19">
        <v>0.61804398148148143</v>
      </c>
    </row>
    <row r="1562" spans="1:33" x14ac:dyDescent="0.3">
      <c r="A1562" s="5">
        <v>44635.618703703702</v>
      </c>
      <c r="B1562" t="str">
        <f>IFERROR(AVERAGEIFS('HeartRate-2022-03-21-1647950188'!$B:$B,'HeartRate-2022-03-21-1647950188'!$A:$A,Data_Extraction!B$2,'HeartRate-2022-03-21-1647950188'!$C:$C,Data_Extraction!$A1562),"")</f>
        <v/>
      </c>
      <c r="C1562" t="str">
        <f>IFERROR(AVERAGEIFS('HeartRate-2022-03-21-1647950188'!$B:$B,'HeartRate-2022-03-21-1647950188'!$A:$A,Data_Extraction!C$2,'HeartRate-2022-03-21-1647950188'!$C:$C,Data_Extraction!$A1562),"")</f>
        <v/>
      </c>
      <c r="D1562" t="str">
        <f>IFERROR(AVERAGEIFS('HeartRate-2022-03-21-1647950188'!$B:$B,'HeartRate-2022-03-21-1647950188'!$A:$A,Data_Extraction!D$2,'HeartRate-2022-03-21-1647950188'!$C:$C,Data_Extraction!$A1562),"")</f>
        <v/>
      </c>
      <c r="E1562" t="str">
        <f>IFERROR(AVERAGEIFS('HeartRate-2022-03-21-1647950188'!$B:$B,'HeartRate-2022-03-21-1647950188'!$A:$A,Data_Extraction!E$2,'HeartRate-2022-03-21-1647950188'!$C:$C,Data_Extraction!$A1562),"")</f>
        <v/>
      </c>
      <c r="F1562" t="str">
        <f>IFERROR(AVERAGEIFS('HeartRate-2022-03-21-1647950188'!$B:$B,'HeartRate-2022-03-21-1647950188'!$A:$A,Data_Extraction!F$2,'HeartRate-2022-03-21-1647950188'!$C:$C,Data_Extraction!$A1562),"")</f>
        <v/>
      </c>
      <c r="G1562" t="str">
        <f>IFERROR(AVERAGEIFS('HeartRate-2022-03-21-1647950188'!$B:$B,'HeartRate-2022-03-21-1647950188'!$A:$A,Data_Extraction!G$2,'HeartRate-2022-03-21-1647950188'!$C:$C,Data_Extraction!$A1562),"")</f>
        <v/>
      </c>
      <c r="H1562">
        <f>IFERROR(AVERAGEIFS('HeartRate-2022-03-21-1647950188'!$B:$B,'HeartRate-2022-03-21-1647950188'!$A:$A,Data_Extraction!H$2,'HeartRate-2022-03-21-1647950188'!$C:$C,Data_Extraction!$A1562),"")</f>
        <v>113</v>
      </c>
      <c r="I1562" t="str">
        <f>IFERROR(AVERAGEIFS('HeartRate-2022-03-21-1647950188'!$B:$B,'HeartRate-2022-03-21-1647950188'!$A:$A,Data_Extraction!I$2,'HeartRate-2022-03-21-1647950188'!$C:$C,Data_Extraction!$A1562),"")</f>
        <v/>
      </c>
      <c r="J1562" s="8">
        <f t="shared" si="145"/>
        <v>113</v>
      </c>
      <c r="N1562" s="11">
        <f>Data_Extraction!A1562</f>
        <v>44635.618703703702</v>
      </c>
      <c r="O1562" s="15">
        <f t="shared" si="146"/>
        <v>44635</v>
      </c>
      <c r="P1562" s="16">
        <f t="shared" si="147"/>
        <v>0.61870370370370364</v>
      </c>
      <c r="Q1562" s="12">
        <f>IF(Data_Extraction!B1562="",Data_Extraction!$J1562*(Q$1),Data_Extraction!B1562)</f>
        <v>101.7</v>
      </c>
      <c r="R1562" s="12">
        <f>IF(Data_Extraction!C1562="",Data_Extraction!$J1562*(R$1),Data_Extraction!C1562)</f>
        <v>103.96000000000001</v>
      </c>
      <c r="S1562" s="12">
        <f>IF(Data_Extraction!D1562="",Data_Extraction!$J1562*(S$1),Data_Extraction!D1562)</f>
        <v>117.52000000000001</v>
      </c>
      <c r="T1562" s="12">
        <f>IF(Data_Extraction!E1562="",Data_Extraction!$J1562*(T$1),Data_Extraction!E1562)</f>
        <v>107.35</v>
      </c>
      <c r="U1562" s="12">
        <f>IF(Data_Extraction!F1562="",Data_Extraction!$J1562*(U$1),Data_Extraction!F1562)</f>
        <v>110.74</v>
      </c>
      <c r="V1562" s="12">
        <f>IF(Data_Extraction!G1562="",Data_Extraction!$J1562*(V$1),Data_Extraction!G1562)</f>
        <v>102.83</v>
      </c>
      <c r="W1562" s="12">
        <f>IF(Data_Extraction!H1562="",Data_Extraction!$J1562*(W$1),Data_Extraction!H1562)</f>
        <v>113</v>
      </c>
      <c r="X1562" s="12">
        <f>IF(Data_Extraction!I1562="",Data_Extraction!$J1562*(X$1),Data_Extraction!I1562)</f>
        <v>109.61</v>
      </c>
      <c r="Y1562" s="13">
        <f t="shared" si="144"/>
        <v>108.33875000000002</v>
      </c>
      <c r="Z1562" s="17" t="str">
        <f t="shared" si="148"/>
        <v>Evening</v>
      </c>
      <c r="AA1562" s="14" t="str">
        <f>VLOOKUP($N1562,'HeartRate-2022-03-21-1647950188'!$C:$G,2,0)</f>
        <v>Hands on</v>
      </c>
      <c r="AB1562" s="14" t="str">
        <f>VLOOKUP($N1562,'HeartRate-2022-03-21-1647950188'!$C:$G,3,0)</f>
        <v>Off Campus</v>
      </c>
      <c r="AC1562" s="14" t="str">
        <f>VLOOKUP($N1562,'HeartRate-2022-03-21-1647950188'!$C:$G,4,0)</f>
        <v>Standing</v>
      </c>
      <c r="AD1562" s="14" t="str">
        <f>VLOOKUP($N1562,'HeartRate-2022-03-21-1647950188'!$C:$G,5,0)</f>
        <v>Technical Contexts</v>
      </c>
      <c r="AE1562">
        <f t="shared" si="149"/>
        <v>0</v>
      </c>
      <c r="AF1562" s="18">
        <v>44635</v>
      </c>
      <c r="AG1562" s="19">
        <v>0.61870370370370364</v>
      </c>
    </row>
    <row r="1563" spans="1:33" x14ac:dyDescent="0.3">
      <c r="A1563" s="5">
        <v>44635.618738425925</v>
      </c>
      <c r="B1563">
        <f>IFERROR(AVERAGEIFS('HeartRate-2022-03-21-1647950188'!$B:$B,'HeartRate-2022-03-21-1647950188'!$A:$A,Data_Extraction!B$2,'HeartRate-2022-03-21-1647950188'!$C:$C,Data_Extraction!$A1563),"")</f>
        <v>128</v>
      </c>
      <c r="C1563" t="str">
        <f>IFERROR(AVERAGEIFS('HeartRate-2022-03-21-1647950188'!$B:$B,'HeartRate-2022-03-21-1647950188'!$A:$A,Data_Extraction!C$2,'HeartRate-2022-03-21-1647950188'!$C:$C,Data_Extraction!$A1563),"")</f>
        <v/>
      </c>
      <c r="D1563" t="str">
        <f>IFERROR(AVERAGEIFS('HeartRate-2022-03-21-1647950188'!$B:$B,'HeartRate-2022-03-21-1647950188'!$A:$A,Data_Extraction!D$2,'HeartRate-2022-03-21-1647950188'!$C:$C,Data_Extraction!$A1563),"")</f>
        <v/>
      </c>
      <c r="E1563" t="str">
        <f>IFERROR(AVERAGEIFS('HeartRate-2022-03-21-1647950188'!$B:$B,'HeartRate-2022-03-21-1647950188'!$A:$A,Data_Extraction!E$2,'HeartRate-2022-03-21-1647950188'!$C:$C,Data_Extraction!$A1563),"")</f>
        <v/>
      </c>
      <c r="F1563" t="str">
        <f>IFERROR(AVERAGEIFS('HeartRate-2022-03-21-1647950188'!$B:$B,'HeartRate-2022-03-21-1647950188'!$A:$A,Data_Extraction!F$2,'HeartRate-2022-03-21-1647950188'!$C:$C,Data_Extraction!$A1563),"")</f>
        <v/>
      </c>
      <c r="G1563">
        <f>IFERROR(AVERAGEIFS('HeartRate-2022-03-21-1647950188'!$B:$B,'HeartRate-2022-03-21-1647950188'!$A:$A,Data_Extraction!G$2,'HeartRate-2022-03-21-1647950188'!$C:$C,Data_Extraction!$A1563),"")</f>
        <v>124</v>
      </c>
      <c r="H1563">
        <f>IFERROR(AVERAGEIFS('HeartRate-2022-03-21-1647950188'!$B:$B,'HeartRate-2022-03-21-1647950188'!$A:$A,Data_Extraction!H$2,'HeartRate-2022-03-21-1647950188'!$C:$C,Data_Extraction!$A1563),"")</f>
        <v>111</v>
      </c>
      <c r="I1563">
        <f>IFERROR(AVERAGEIFS('HeartRate-2022-03-21-1647950188'!$B:$B,'HeartRate-2022-03-21-1647950188'!$A:$A,Data_Extraction!I$2,'HeartRate-2022-03-21-1647950188'!$C:$C,Data_Extraction!$A1563),"")</f>
        <v>117</v>
      </c>
      <c r="J1563" s="8">
        <f t="shared" si="145"/>
        <v>120</v>
      </c>
      <c r="N1563" s="11">
        <f>Data_Extraction!A1563</f>
        <v>44635.618738425925</v>
      </c>
      <c r="O1563" s="15">
        <f t="shared" si="146"/>
        <v>44635</v>
      </c>
      <c r="P1563" s="16">
        <f t="shared" si="147"/>
        <v>0.61873842592592598</v>
      </c>
      <c r="Q1563" s="12">
        <f>IF(Data_Extraction!B1563="",Data_Extraction!$J1563*(Q$1),Data_Extraction!B1563)</f>
        <v>128</v>
      </c>
      <c r="R1563" s="12">
        <f>IF(Data_Extraction!C1563="",Data_Extraction!$J1563*(R$1),Data_Extraction!C1563)</f>
        <v>110.4</v>
      </c>
      <c r="S1563" s="12">
        <f>IF(Data_Extraction!D1563="",Data_Extraction!$J1563*(S$1),Data_Extraction!D1563)</f>
        <v>124.80000000000001</v>
      </c>
      <c r="T1563" s="12">
        <f>IF(Data_Extraction!E1563="",Data_Extraction!$J1563*(T$1),Data_Extraction!E1563)</f>
        <v>114</v>
      </c>
      <c r="U1563" s="12">
        <f>IF(Data_Extraction!F1563="",Data_Extraction!$J1563*(U$1),Data_Extraction!F1563)</f>
        <v>117.6</v>
      </c>
      <c r="V1563" s="12">
        <f>IF(Data_Extraction!G1563="",Data_Extraction!$J1563*(V$1),Data_Extraction!G1563)</f>
        <v>124</v>
      </c>
      <c r="W1563" s="12">
        <f>IF(Data_Extraction!H1563="",Data_Extraction!$J1563*(W$1),Data_Extraction!H1563)</f>
        <v>111</v>
      </c>
      <c r="X1563" s="12">
        <f>IF(Data_Extraction!I1563="",Data_Extraction!$J1563*(X$1),Data_Extraction!I1563)</f>
        <v>117</v>
      </c>
      <c r="Y1563" s="13">
        <f t="shared" si="144"/>
        <v>118.35000000000001</v>
      </c>
      <c r="Z1563" s="17" t="str">
        <f t="shared" si="148"/>
        <v>Evening</v>
      </c>
      <c r="AA1563" s="14" t="str">
        <f>VLOOKUP($N1563,'HeartRate-2022-03-21-1647950188'!$C:$G,2,0)</f>
        <v>Hands on</v>
      </c>
      <c r="AB1563" s="14" t="str">
        <f>VLOOKUP($N1563,'HeartRate-2022-03-21-1647950188'!$C:$G,3,0)</f>
        <v>Off Campus</v>
      </c>
      <c r="AC1563" s="14" t="str">
        <f>VLOOKUP($N1563,'HeartRate-2022-03-21-1647950188'!$C:$G,4,0)</f>
        <v>Standing</v>
      </c>
      <c r="AD1563" s="14" t="str">
        <f>VLOOKUP($N1563,'HeartRate-2022-03-21-1647950188'!$C:$G,5,0)</f>
        <v>Technical Contexts</v>
      </c>
      <c r="AE1563">
        <f t="shared" si="149"/>
        <v>0</v>
      </c>
      <c r="AF1563" s="18">
        <v>44635</v>
      </c>
      <c r="AG1563" s="19">
        <v>0.61873842592592598</v>
      </c>
    </row>
    <row r="1564" spans="1:33" x14ac:dyDescent="0.3">
      <c r="A1564" s="5">
        <v>44635.61917824074</v>
      </c>
      <c r="B1564">
        <f>IFERROR(AVERAGEIFS('HeartRate-2022-03-21-1647950188'!$B:$B,'HeartRate-2022-03-21-1647950188'!$A:$A,Data_Extraction!B$2,'HeartRate-2022-03-21-1647950188'!$C:$C,Data_Extraction!$A1564),"")</f>
        <v>129</v>
      </c>
      <c r="C1564" t="str">
        <f>IFERROR(AVERAGEIFS('HeartRate-2022-03-21-1647950188'!$B:$B,'HeartRate-2022-03-21-1647950188'!$A:$A,Data_Extraction!C$2,'HeartRate-2022-03-21-1647950188'!$C:$C,Data_Extraction!$A1564),"")</f>
        <v/>
      </c>
      <c r="D1564" t="str">
        <f>IFERROR(AVERAGEIFS('HeartRate-2022-03-21-1647950188'!$B:$B,'HeartRate-2022-03-21-1647950188'!$A:$A,Data_Extraction!D$2,'HeartRate-2022-03-21-1647950188'!$C:$C,Data_Extraction!$A1564),"")</f>
        <v/>
      </c>
      <c r="E1564" t="str">
        <f>IFERROR(AVERAGEIFS('HeartRate-2022-03-21-1647950188'!$B:$B,'HeartRate-2022-03-21-1647950188'!$A:$A,Data_Extraction!E$2,'HeartRate-2022-03-21-1647950188'!$C:$C,Data_Extraction!$A1564),"")</f>
        <v/>
      </c>
      <c r="F1564" t="str">
        <f>IFERROR(AVERAGEIFS('HeartRate-2022-03-21-1647950188'!$B:$B,'HeartRate-2022-03-21-1647950188'!$A:$A,Data_Extraction!F$2,'HeartRate-2022-03-21-1647950188'!$C:$C,Data_Extraction!$A1564),"")</f>
        <v/>
      </c>
      <c r="G1564" t="str">
        <f>IFERROR(AVERAGEIFS('HeartRate-2022-03-21-1647950188'!$B:$B,'HeartRate-2022-03-21-1647950188'!$A:$A,Data_Extraction!G$2,'HeartRate-2022-03-21-1647950188'!$C:$C,Data_Extraction!$A1564),"")</f>
        <v/>
      </c>
      <c r="H1564" t="str">
        <f>IFERROR(AVERAGEIFS('HeartRate-2022-03-21-1647950188'!$B:$B,'HeartRate-2022-03-21-1647950188'!$A:$A,Data_Extraction!H$2,'HeartRate-2022-03-21-1647950188'!$C:$C,Data_Extraction!$A1564),"")</f>
        <v/>
      </c>
      <c r="I1564" t="str">
        <f>IFERROR(AVERAGEIFS('HeartRate-2022-03-21-1647950188'!$B:$B,'HeartRate-2022-03-21-1647950188'!$A:$A,Data_Extraction!I$2,'HeartRate-2022-03-21-1647950188'!$C:$C,Data_Extraction!$A1564),"")</f>
        <v/>
      </c>
      <c r="J1564" s="8">
        <f t="shared" si="145"/>
        <v>129</v>
      </c>
      <c r="N1564" s="11">
        <f>Data_Extraction!A1564</f>
        <v>44635.61917824074</v>
      </c>
      <c r="O1564" s="15">
        <f t="shared" si="146"/>
        <v>44635</v>
      </c>
      <c r="P1564" s="16">
        <f t="shared" si="147"/>
        <v>0.61917824074074079</v>
      </c>
      <c r="Q1564" s="12">
        <f>IF(Data_Extraction!B1564="",Data_Extraction!$J1564*(Q$1),Data_Extraction!B1564)</f>
        <v>129</v>
      </c>
      <c r="R1564" s="12">
        <f>IF(Data_Extraction!C1564="",Data_Extraction!$J1564*(R$1),Data_Extraction!C1564)</f>
        <v>118.68</v>
      </c>
      <c r="S1564" s="12">
        <f>IF(Data_Extraction!D1564="",Data_Extraction!$J1564*(S$1),Data_Extraction!D1564)</f>
        <v>134.16</v>
      </c>
      <c r="T1564" s="12">
        <f>IF(Data_Extraction!E1564="",Data_Extraction!$J1564*(T$1),Data_Extraction!E1564)</f>
        <v>122.55</v>
      </c>
      <c r="U1564" s="12">
        <f>IF(Data_Extraction!F1564="",Data_Extraction!$J1564*(U$1),Data_Extraction!F1564)</f>
        <v>126.42</v>
      </c>
      <c r="V1564" s="12">
        <f>IF(Data_Extraction!G1564="",Data_Extraction!$J1564*(V$1),Data_Extraction!G1564)</f>
        <v>117.39</v>
      </c>
      <c r="W1564" s="12">
        <f>IF(Data_Extraction!H1564="",Data_Extraction!$J1564*(W$1),Data_Extraction!H1564)</f>
        <v>138.03</v>
      </c>
      <c r="X1564" s="12">
        <f>IF(Data_Extraction!I1564="",Data_Extraction!$J1564*(X$1),Data_Extraction!I1564)</f>
        <v>125.13</v>
      </c>
      <c r="Y1564" s="13">
        <f t="shared" si="144"/>
        <v>126.42</v>
      </c>
      <c r="Z1564" s="17" t="str">
        <f t="shared" si="148"/>
        <v>Evening</v>
      </c>
      <c r="AA1564" s="14" t="str">
        <f>VLOOKUP($N1564,'HeartRate-2022-03-21-1647950188'!$C:$G,2,0)</f>
        <v>Hands on</v>
      </c>
      <c r="AB1564" s="14" t="str">
        <f>VLOOKUP($N1564,'HeartRate-2022-03-21-1647950188'!$C:$G,3,0)</f>
        <v>Off Campus</v>
      </c>
      <c r="AC1564" s="14" t="s">
        <v>18</v>
      </c>
      <c r="AD1564" s="14" t="str">
        <f>VLOOKUP($N1564,'HeartRate-2022-03-21-1647950188'!$C:$G,5,0)</f>
        <v>Technical Contexts</v>
      </c>
      <c r="AE1564">
        <f t="shared" si="149"/>
        <v>1</v>
      </c>
      <c r="AF1564" s="18">
        <v>44635</v>
      </c>
      <c r="AG1564" s="19">
        <v>0.61917824074074079</v>
      </c>
    </row>
    <row r="1565" spans="1:33" x14ac:dyDescent="0.3">
      <c r="A1565" s="5">
        <v>44635.619432870371</v>
      </c>
      <c r="B1565">
        <f>IFERROR(AVERAGEIFS('HeartRate-2022-03-21-1647950188'!$B:$B,'HeartRate-2022-03-21-1647950188'!$A:$A,Data_Extraction!B$2,'HeartRate-2022-03-21-1647950188'!$C:$C,Data_Extraction!$A1565),"")</f>
        <v>128</v>
      </c>
      <c r="C1565" t="str">
        <f>IFERROR(AVERAGEIFS('HeartRate-2022-03-21-1647950188'!$B:$B,'HeartRate-2022-03-21-1647950188'!$A:$A,Data_Extraction!C$2,'HeartRate-2022-03-21-1647950188'!$C:$C,Data_Extraction!$A1565),"")</f>
        <v/>
      </c>
      <c r="D1565" t="str">
        <f>IFERROR(AVERAGEIFS('HeartRate-2022-03-21-1647950188'!$B:$B,'HeartRate-2022-03-21-1647950188'!$A:$A,Data_Extraction!D$2,'HeartRate-2022-03-21-1647950188'!$C:$C,Data_Extraction!$A1565),"")</f>
        <v/>
      </c>
      <c r="E1565" t="str">
        <f>IFERROR(AVERAGEIFS('HeartRate-2022-03-21-1647950188'!$B:$B,'HeartRate-2022-03-21-1647950188'!$A:$A,Data_Extraction!E$2,'HeartRate-2022-03-21-1647950188'!$C:$C,Data_Extraction!$A1565),"")</f>
        <v/>
      </c>
      <c r="F1565" t="str">
        <f>IFERROR(AVERAGEIFS('HeartRate-2022-03-21-1647950188'!$B:$B,'HeartRate-2022-03-21-1647950188'!$A:$A,Data_Extraction!F$2,'HeartRate-2022-03-21-1647950188'!$C:$C,Data_Extraction!$A1565),"")</f>
        <v/>
      </c>
      <c r="G1565">
        <f>IFERROR(AVERAGEIFS('HeartRate-2022-03-21-1647950188'!$B:$B,'HeartRate-2022-03-21-1647950188'!$A:$A,Data_Extraction!G$2,'HeartRate-2022-03-21-1647950188'!$C:$C,Data_Extraction!$A1565),"")</f>
        <v>124</v>
      </c>
      <c r="H1565">
        <f>IFERROR(AVERAGEIFS('HeartRate-2022-03-21-1647950188'!$B:$B,'HeartRate-2022-03-21-1647950188'!$A:$A,Data_Extraction!H$2,'HeartRate-2022-03-21-1647950188'!$C:$C,Data_Extraction!$A1565),"")</f>
        <v>109</v>
      </c>
      <c r="I1565">
        <f>IFERROR(AVERAGEIFS('HeartRate-2022-03-21-1647950188'!$B:$B,'HeartRate-2022-03-21-1647950188'!$A:$A,Data_Extraction!I$2,'HeartRate-2022-03-21-1647950188'!$C:$C,Data_Extraction!$A1565),"")</f>
        <v>110</v>
      </c>
      <c r="J1565" s="8">
        <f t="shared" si="145"/>
        <v>117.75</v>
      </c>
      <c r="N1565" s="11">
        <f>Data_Extraction!A1565</f>
        <v>44635.619432870371</v>
      </c>
      <c r="O1565" s="15">
        <f t="shared" si="146"/>
        <v>44635</v>
      </c>
      <c r="P1565" s="16">
        <f t="shared" si="147"/>
        <v>0.61943287037037031</v>
      </c>
      <c r="Q1565" s="12">
        <f>IF(Data_Extraction!B1565="",Data_Extraction!$J1565*(Q$1),Data_Extraction!B1565)</f>
        <v>128</v>
      </c>
      <c r="R1565" s="12">
        <f>IF(Data_Extraction!C1565="",Data_Extraction!$J1565*(R$1),Data_Extraction!C1565)</f>
        <v>108.33</v>
      </c>
      <c r="S1565" s="12">
        <f>IF(Data_Extraction!D1565="",Data_Extraction!$J1565*(S$1),Data_Extraction!D1565)</f>
        <v>122.46000000000001</v>
      </c>
      <c r="T1565" s="12">
        <f>IF(Data_Extraction!E1565="",Data_Extraction!$J1565*(T$1),Data_Extraction!E1565)</f>
        <v>111.8625</v>
      </c>
      <c r="U1565" s="12">
        <f>IF(Data_Extraction!F1565="",Data_Extraction!$J1565*(U$1),Data_Extraction!F1565)</f>
        <v>115.395</v>
      </c>
      <c r="V1565" s="12">
        <f>IF(Data_Extraction!G1565="",Data_Extraction!$J1565*(V$1),Data_Extraction!G1565)</f>
        <v>124</v>
      </c>
      <c r="W1565" s="12">
        <f>IF(Data_Extraction!H1565="",Data_Extraction!$J1565*(W$1),Data_Extraction!H1565)</f>
        <v>109</v>
      </c>
      <c r="X1565" s="12">
        <f>IF(Data_Extraction!I1565="",Data_Extraction!$J1565*(X$1),Data_Extraction!I1565)</f>
        <v>110</v>
      </c>
      <c r="Y1565" s="13">
        <f t="shared" si="144"/>
        <v>116.1309375</v>
      </c>
      <c r="Z1565" s="17" t="str">
        <f t="shared" si="148"/>
        <v>Evening</v>
      </c>
      <c r="AA1565" s="14" t="str">
        <f>VLOOKUP($N1565,'HeartRate-2022-03-21-1647950188'!$C:$G,2,0)</f>
        <v>Hands on</v>
      </c>
      <c r="AB1565" s="14" t="str">
        <f>VLOOKUP($N1565,'HeartRate-2022-03-21-1647950188'!$C:$G,3,0)</f>
        <v>Off Campus</v>
      </c>
      <c r="AC1565" s="14" t="str">
        <f>VLOOKUP($N1565,'HeartRate-2022-03-21-1647950188'!$C:$G,4,0)</f>
        <v>Standing</v>
      </c>
      <c r="AD1565" s="14" t="str">
        <f>VLOOKUP($N1565,'HeartRate-2022-03-21-1647950188'!$C:$G,5,0)</f>
        <v>Technical Contexts</v>
      </c>
      <c r="AE1565">
        <f t="shared" si="149"/>
        <v>0</v>
      </c>
      <c r="AF1565" s="18">
        <v>44635</v>
      </c>
      <c r="AG1565" s="19">
        <v>0.61943287037037031</v>
      </c>
    </row>
    <row r="1566" spans="1:33" x14ac:dyDescent="0.3">
      <c r="A1566" s="5">
        <v>44635.619699074072</v>
      </c>
      <c r="B1566" t="str">
        <f>IFERROR(AVERAGEIFS('HeartRate-2022-03-21-1647950188'!$B:$B,'HeartRate-2022-03-21-1647950188'!$A:$A,Data_Extraction!B$2,'HeartRate-2022-03-21-1647950188'!$C:$C,Data_Extraction!$A1566),"")</f>
        <v/>
      </c>
      <c r="C1566" t="str">
        <f>IFERROR(AVERAGEIFS('HeartRate-2022-03-21-1647950188'!$B:$B,'HeartRate-2022-03-21-1647950188'!$A:$A,Data_Extraction!C$2,'HeartRate-2022-03-21-1647950188'!$C:$C,Data_Extraction!$A1566),"")</f>
        <v/>
      </c>
      <c r="D1566" t="str">
        <f>IFERROR(AVERAGEIFS('HeartRate-2022-03-21-1647950188'!$B:$B,'HeartRate-2022-03-21-1647950188'!$A:$A,Data_Extraction!D$2,'HeartRate-2022-03-21-1647950188'!$C:$C,Data_Extraction!$A1566),"")</f>
        <v/>
      </c>
      <c r="E1566" t="str">
        <f>IFERROR(AVERAGEIFS('HeartRate-2022-03-21-1647950188'!$B:$B,'HeartRate-2022-03-21-1647950188'!$A:$A,Data_Extraction!E$2,'HeartRate-2022-03-21-1647950188'!$C:$C,Data_Extraction!$A1566),"")</f>
        <v/>
      </c>
      <c r="F1566" t="str">
        <f>IFERROR(AVERAGEIFS('HeartRate-2022-03-21-1647950188'!$B:$B,'HeartRate-2022-03-21-1647950188'!$A:$A,Data_Extraction!F$2,'HeartRate-2022-03-21-1647950188'!$C:$C,Data_Extraction!$A1566),"")</f>
        <v/>
      </c>
      <c r="G1566" t="str">
        <f>IFERROR(AVERAGEIFS('HeartRate-2022-03-21-1647950188'!$B:$B,'HeartRate-2022-03-21-1647950188'!$A:$A,Data_Extraction!G$2,'HeartRate-2022-03-21-1647950188'!$C:$C,Data_Extraction!$A1566),"")</f>
        <v/>
      </c>
      <c r="H1566">
        <f>IFERROR(AVERAGEIFS('HeartRate-2022-03-21-1647950188'!$B:$B,'HeartRate-2022-03-21-1647950188'!$A:$A,Data_Extraction!H$2,'HeartRate-2022-03-21-1647950188'!$C:$C,Data_Extraction!$A1566),"")</f>
        <v>113</v>
      </c>
      <c r="I1566" t="str">
        <f>IFERROR(AVERAGEIFS('HeartRate-2022-03-21-1647950188'!$B:$B,'HeartRate-2022-03-21-1647950188'!$A:$A,Data_Extraction!I$2,'HeartRate-2022-03-21-1647950188'!$C:$C,Data_Extraction!$A1566),"")</f>
        <v/>
      </c>
      <c r="J1566" s="8">
        <f t="shared" si="145"/>
        <v>113</v>
      </c>
      <c r="N1566" s="11">
        <f>Data_Extraction!A1566</f>
        <v>44635.619699074072</v>
      </c>
      <c r="O1566" s="15">
        <f t="shared" si="146"/>
        <v>44635</v>
      </c>
      <c r="P1566" s="16">
        <f t="shared" si="147"/>
        <v>0.6196990740740741</v>
      </c>
      <c r="Q1566" s="12">
        <f>IF(Data_Extraction!B1566="",Data_Extraction!$J1566*(Q$1),Data_Extraction!B1566)</f>
        <v>101.7</v>
      </c>
      <c r="R1566" s="12">
        <f>IF(Data_Extraction!C1566="",Data_Extraction!$J1566*(R$1),Data_Extraction!C1566)</f>
        <v>103.96000000000001</v>
      </c>
      <c r="S1566" s="12">
        <f>IF(Data_Extraction!D1566="",Data_Extraction!$J1566*(S$1),Data_Extraction!D1566)</f>
        <v>117.52000000000001</v>
      </c>
      <c r="T1566" s="12">
        <f>IF(Data_Extraction!E1566="",Data_Extraction!$J1566*(T$1),Data_Extraction!E1566)</f>
        <v>107.35</v>
      </c>
      <c r="U1566" s="12">
        <f>IF(Data_Extraction!F1566="",Data_Extraction!$J1566*(U$1),Data_Extraction!F1566)</f>
        <v>110.74</v>
      </c>
      <c r="V1566" s="12">
        <f>IF(Data_Extraction!G1566="",Data_Extraction!$J1566*(V$1),Data_Extraction!G1566)</f>
        <v>102.83</v>
      </c>
      <c r="W1566" s="12">
        <f>IF(Data_Extraction!H1566="",Data_Extraction!$J1566*(W$1),Data_Extraction!H1566)</f>
        <v>113</v>
      </c>
      <c r="X1566" s="12">
        <f>IF(Data_Extraction!I1566="",Data_Extraction!$J1566*(X$1),Data_Extraction!I1566)</f>
        <v>109.61</v>
      </c>
      <c r="Y1566" s="13">
        <f t="shared" si="144"/>
        <v>108.33875000000002</v>
      </c>
      <c r="Z1566" s="17" t="str">
        <f t="shared" si="148"/>
        <v>Evening</v>
      </c>
      <c r="AA1566" s="14" t="str">
        <f>VLOOKUP($N1566,'HeartRate-2022-03-21-1647950188'!$C:$G,2,0)</f>
        <v>Hands on</v>
      </c>
      <c r="AB1566" s="14" t="str">
        <f>VLOOKUP($N1566,'HeartRate-2022-03-21-1647950188'!$C:$G,3,0)</f>
        <v>Off Campus</v>
      </c>
      <c r="AC1566" s="14" t="str">
        <f>VLOOKUP($N1566,'HeartRate-2022-03-21-1647950188'!$C:$G,4,0)</f>
        <v>Standing</v>
      </c>
      <c r="AD1566" s="14" t="str">
        <f>VLOOKUP($N1566,'HeartRate-2022-03-21-1647950188'!$C:$G,5,0)</f>
        <v>Technical Contexts</v>
      </c>
      <c r="AE1566">
        <f t="shared" si="149"/>
        <v>0</v>
      </c>
      <c r="AF1566" s="18">
        <v>44635</v>
      </c>
      <c r="AG1566" s="19">
        <v>0.6196990740740741</v>
      </c>
    </row>
    <row r="1567" spans="1:33" x14ac:dyDescent="0.3">
      <c r="A1567" s="5">
        <v>44635.620127314818</v>
      </c>
      <c r="B1567">
        <f>IFERROR(AVERAGEIFS('HeartRate-2022-03-21-1647950188'!$B:$B,'HeartRate-2022-03-21-1647950188'!$A:$A,Data_Extraction!B$2,'HeartRate-2022-03-21-1647950188'!$C:$C,Data_Extraction!$A1567),"")</f>
        <v>130</v>
      </c>
      <c r="C1567" t="str">
        <f>IFERROR(AVERAGEIFS('HeartRate-2022-03-21-1647950188'!$B:$B,'HeartRate-2022-03-21-1647950188'!$A:$A,Data_Extraction!C$2,'HeartRate-2022-03-21-1647950188'!$C:$C,Data_Extraction!$A1567),"")</f>
        <v/>
      </c>
      <c r="D1567" t="str">
        <f>IFERROR(AVERAGEIFS('HeartRate-2022-03-21-1647950188'!$B:$B,'HeartRate-2022-03-21-1647950188'!$A:$A,Data_Extraction!D$2,'HeartRate-2022-03-21-1647950188'!$C:$C,Data_Extraction!$A1567),"")</f>
        <v/>
      </c>
      <c r="E1567" t="str">
        <f>IFERROR(AVERAGEIFS('HeartRate-2022-03-21-1647950188'!$B:$B,'HeartRate-2022-03-21-1647950188'!$A:$A,Data_Extraction!E$2,'HeartRate-2022-03-21-1647950188'!$C:$C,Data_Extraction!$A1567),"")</f>
        <v/>
      </c>
      <c r="F1567" t="str">
        <f>IFERROR(AVERAGEIFS('HeartRate-2022-03-21-1647950188'!$B:$B,'HeartRate-2022-03-21-1647950188'!$A:$A,Data_Extraction!F$2,'HeartRate-2022-03-21-1647950188'!$C:$C,Data_Extraction!$A1567),"")</f>
        <v/>
      </c>
      <c r="G1567">
        <f>IFERROR(AVERAGEIFS('HeartRate-2022-03-21-1647950188'!$B:$B,'HeartRate-2022-03-21-1647950188'!$A:$A,Data_Extraction!G$2,'HeartRate-2022-03-21-1647950188'!$C:$C,Data_Extraction!$A1567),"")</f>
        <v>123</v>
      </c>
      <c r="H1567">
        <f>IFERROR(AVERAGEIFS('HeartRate-2022-03-21-1647950188'!$B:$B,'HeartRate-2022-03-21-1647950188'!$A:$A,Data_Extraction!H$2,'HeartRate-2022-03-21-1647950188'!$C:$C,Data_Extraction!$A1567),"")</f>
        <v>114</v>
      </c>
      <c r="I1567">
        <f>IFERROR(AVERAGEIFS('HeartRate-2022-03-21-1647950188'!$B:$B,'HeartRate-2022-03-21-1647950188'!$A:$A,Data_Extraction!I$2,'HeartRate-2022-03-21-1647950188'!$C:$C,Data_Extraction!$A1567),"")</f>
        <v>105</v>
      </c>
      <c r="J1567" s="8">
        <f t="shared" si="145"/>
        <v>118</v>
      </c>
      <c r="N1567" s="11">
        <f>Data_Extraction!A1567</f>
        <v>44635.620127314818</v>
      </c>
      <c r="O1567" s="15">
        <f t="shared" si="146"/>
        <v>44635</v>
      </c>
      <c r="P1567" s="16">
        <f t="shared" si="147"/>
        <v>0.62012731481481487</v>
      </c>
      <c r="Q1567" s="12">
        <f>IF(Data_Extraction!B1567="",Data_Extraction!$J1567*(Q$1),Data_Extraction!B1567)</f>
        <v>130</v>
      </c>
      <c r="R1567" s="12">
        <f>IF(Data_Extraction!C1567="",Data_Extraction!$J1567*(R$1),Data_Extraction!C1567)</f>
        <v>108.56</v>
      </c>
      <c r="S1567" s="12">
        <f>IF(Data_Extraction!D1567="",Data_Extraction!$J1567*(S$1),Data_Extraction!D1567)</f>
        <v>122.72</v>
      </c>
      <c r="T1567" s="12">
        <f>IF(Data_Extraction!E1567="",Data_Extraction!$J1567*(T$1),Data_Extraction!E1567)</f>
        <v>112.1</v>
      </c>
      <c r="U1567" s="12">
        <f>IF(Data_Extraction!F1567="",Data_Extraction!$J1567*(U$1),Data_Extraction!F1567)</f>
        <v>115.64</v>
      </c>
      <c r="V1567" s="12">
        <f>IF(Data_Extraction!G1567="",Data_Extraction!$J1567*(V$1),Data_Extraction!G1567)</f>
        <v>123</v>
      </c>
      <c r="W1567" s="12">
        <f>IF(Data_Extraction!H1567="",Data_Extraction!$J1567*(W$1),Data_Extraction!H1567)</f>
        <v>114</v>
      </c>
      <c r="X1567" s="12">
        <f>IF(Data_Extraction!I1567="",Data_Extraction!$J1567*(X$1),Data_Extraction!I1567)</f>
        <v>105</v>
      </c>
      <c r="Y1567" s="13">
        <f t="shared" si="144"/>
        <v>116.3775</v>
      </c>
      <c r="Z1567" s="17" t="str">
        <f t="shared" si="148"/>
        <v>Evening</v>
      </c>
      <c r="AA1567" s="14" t="str">
        <f>VLOOKUP($N1567,'HeartRate-2022-03-21-1647950188'!$C:$G,2,0)</f>
        <v>Hands on</v>
      </c>
      <c r="AB1567" s="14" t="str">
        <f>VLOOKUP($N1567,'HeartRate-2022-03-21-1647950188'!$C:$G,3,0)</f>
        <v>Off Campus</v>
      </c>
      <c r="AC1567" s="14" t="str">
        <f>VLOOKUP($N1567,'HeartRate-2022-03-21-1647950188'!$C:$G,4,0)</f>
        <v>Standing</v>
      </c>
      <c r="AD1567" s="14" t="str">
        <f>VLOOKUP($N1567,'HeartRate-2022-03-21-1647950188'!$C:$G,5,0)</f>
        <v>Technical Contexts</v>
      </c>
      <c r="AE1567">
        <f t="shared" si="149"/>
        <v>0</v>
      </c>
      <c r="AF1567" s="18">
        <v>44635</v>
      </c>
      <c r="AG1567" s="19">
        <v>0.62012731481481487</v>
      </c>
    </row>
    <row r="1568" spans="1:33" x14ac:dyDescent="0.3">
      <c r="A1568" s="5">
        <v>44635.620509259257</v>
      </c>
      <c r="B1568">
        <f>IFERROR(AVERAGEIFS('HeartRate-2022-03-21-1647950188'!$B:$B,'HeartRate-2022-03-21-1647950188'!$A:$A,Data_Extraction!B$2,'HeartRate-2022-03-21-1647950188'!$C:$C,Data_Extraction!$A1568),"")</f>
        <v>127</v>
      </c>
      <c r="C1568" t="str">
        <f>IFERROR(AVERAGEIFS('HeartRate-2022-03-21-1647950188'!$B:$B,'HeartRate-2022-03-21-1647950188'!$A:$A,Data_Extraction!C$2,'HeartRate-2022-03-21-1647950188'!$C:$C,Data_Extraction!$A1568),"")</f>
        <v/>
      </c>
      <c r="D1568" t="str">
        <f>IFERROR(AVERAGEIFS('HeartRate-2022-03-21-1647950188'!$B:$B,'HeartRate-2022-03-21-1647950188'!$A:$A,Data_Extraction!D$2,'HeartRate-2022-03-21-1647950188'!$C:$C,Data_Extraction!$A1568),"")</f>
        <v/>
      </c>
      <c r="E1568" t="str">
        <f>IFERROR(AVERAGEIFS('HeartRate-2022-03-21-1647950188'!$B:$B,'HeartRate-2022-03-21-1647950188'!$A:$A,Data_Extraction!E$2,'HeartRate-2022-03-21-1647950188'!$C:$C,Data_Extraction!$A1568),"")</f>
        <v/>
      </c>
      <c r="F1568" t="str">
        <f>IFERROR(AVERAGEIFS('HeartRate-2022-03-21-1647950188'!$B:$B,'HeartRate-2022-03-21-1647950188'!$A:$A,Data_Extraction!F$2,'HeartRate-2022-03-21-1647950188'!$C:$C,Data_Extraction!$A1568),"")</f>
        <v/>
      </c>
      <c r="G1568" t="str">
        <f>IFERROR(AVERAGEIFS('HeartRate-2022-03-21-1647950188'!$B:$B,'HeartRate-2022-03-21-1647950188'!$A:$A,Data_Extraction!G$2,'HeartRate-2022-03-21-1647950188'!$C:$C,Data_Extraction!$A1568),"")</f>
        <v/>
      </c>
      <c r="H1568" t="str">
        <f>IFERROR(AVERAGEIFS('HeartRate-2022-03-21-1647950188'!$B:$B,'HeartRate-2022-03-21-1647950188'!$A:$A,Data_Extraction!H$2,'HeartRate-2022-03-21-1647950188'!$C:$C,Data_Extraction!$A1568),"")</f>
        <v/>
      </c>
      <c r="I1568" t="str">
        <f>IFERROR(AVERAGEIFS('HeartRate-2022-03-21-1647950188'!$B:$B,'HeartRate-2022-03-21-1647950188'!$A:$A,Data_Extraction!I$2,'HeartRate-2022-03-21-1647950188'!$C:$C,Data_Extraction!$A1568),"")</f>
        <v/>
      </c>
      <c r="J1568" s="8">
        <f t="shared" si="145"/>
        <v>127</v>
      </c>
      <c r="N1568" s="11">
        <f>Data_Extraction!A1568</f>
        <v>44635.620509259257</v>
      </c>
      <c r="O1568" s="15">
        <f t="shared" si="146"/>
        <v>44635</v>
      </c>
      <c r="P1568" s="16">
        <f t="shared" si="147"/>
        <v>0.62050925925925926</v>
      </c>
      <c r="Q1568" s="12">
        <f>IF(Data_Extraction!B1568="",Data_Extraction!$J1568*(Q$1),Data_Extraction!B1568)</f>
        <v>127</v>
      </c>
      <c r="R1568" s="12">
        <f>IF(Data_Extraction!C1568="",Data_Extraction!$J1568*(R$1),Data_Extraction!C1568)</f>
        <v>116.84</v>
      </c>
      <c r="S1568" s="12">
        <f>IF(Data_Extraction!D1568="",Data_Extraction!$J1568*(S$1),Data_Extraction!D1568)</f>
        <v>132.08000000000001</v>
      </c>
      <c r="T1568" s="12">
        <f>IF(Data_Extraction!E1568="",Data_Extraction!$J1568*(T$1),Data_Extraction!E1568)</f>
        <v>120.64999999999999</v>
      </c>
      <c r="U1568" s="12">
        <f>IF(Data_Extraction!F1568="",Data_Extraction!$J1568*(U$1),Data_Extraction!F1568)</f>
        <v>124.46</v>
      </c>
      <c r="V1568" s="12">
        <f>IF(Data_Extraction!G1568="",Data_Extraction!$J1568*(V$1),Data_Extraction!G1568)</f>
        <v>115.57000000000001</v>
      </c>
      <c r="W1568" s="12">
        <f>IF(Data_Extraction!H1568="",Data_Extraction!$J1568*(W$1),Data_Extraction!H1568)</f>
        <v>135.89000000000001</v>
      </c>
      <c r="X1568" s="12">
        <f>IF(Data_Extraction!I1568="",Data_Extraction!$J1568*(X$1),Data_Extraction!I1568)</f>
        <v>123.19</v>
      </c>
      <c r="Y1568" s="13">
        <f t="shared" si="144"/>
        <v>124.46000000000001</v>
      </c>
      <c r="Z1568" s="17" t="str">
        <f t="shared" si="148"/>
        <v>Evening</v>
      </c>
      <c r="AA1568" s="14" t="str">
        <f>VLOOKUP($N1568,'HeartRate-2022-03-21-1647950188'!$C:$G,2,0)</f>
        <v>Hands on</v>
      </c>
      <c r="AB1568" s="14" t="str">
        <f>VLOOKUP($N1568,'HeartRate-2022-03-21-1647950188'!$C:$G,3,0)</f>
        <v>Off Campus</v>
      </c>
      <c r="AC1568" s="14" t="s">
        <v>18</v>
      </c>
      <c r="AD1568" s="14" t="str">
        <f>VLOOKUP($N1568,'HeartRate-2022-03-21-1647950188'!$C:$G,5,0)</f>
        <v>Technical Contexts</v>
      </c>
      <c r="AE1568">
        <f t="shared" si="149"/>
        <v>1</v>
      </c>
      <c r="AF1568" s="18">
        <v>44635</v>
      </c>
      <c r="AG1568" s="19">
        <v>0.62050925925925926</v>
      </c>
    </row>
    <row r="1569" spans="1:33" x14ac:dyDescent="0.3">
      <c r="A1569" s="5">
        <v>44635.620821759258</v>
      </c>
      <c r="B1569">
        <f>IFERROR(AVERAGEIFS('HeartRate-2022-03-21-1647950188'!$B:$B,'HeartRate-2022-03-21-1647950188'!$A:$A,Data_Extraction!B$2,'HeartRate-2022-03-21-1647950188'!$C:$C,Data_Extraction!$A1569),"")</f>
        <v>126</v>
      </c>
      <c r="C1569" t="str">
        <f>IFERROR(AVERAGEIFS('HeartRate-2022-03-21-1647950188'!$B:$B,'HeartRate-2022-03-21-1647950188'!$A:$A,Data_Extraction!C$2,'HeartRate-2022-03-21-1647950188'!$C:$C,Data_Extraction!$A1569),"")</f>
        <v/>
      </c>
      <c r="D1569" t="str">
        <f>IFERROR(AVERAGEIFS('HeartRate-2022-03-21-1647950188'!$B:$B,'HeartRate-2022-03-21-1647950188'!$A:$A,Data_Extraction!D$2,'HeartRate-2022-03-21-1647950188'!$C:$C,Data_Extraction!$A1569),"")</f>
        <v/>
      </c>
      <c r="E1569" t="str">
        <f>IFERROR(AVERAGEIFS('HeartRate-2022-03-21-1647950188'!$B:$B,'HeartRate-2022-03-21-1647950188'!$A:$A,Data_Extraction!E$2,'HeartRate-2022-03-21-1647950188'!$C:$C,Data_Extraction!$A1569),"")</f>
        <v/>
      </c>
      <c r="F1569" t="str">
        <f>IFERROR(AVERAGEIFS('HeartRate-2022-03-21-1647950188'!$B:$B,'HeartRate-2022-03-21-1647950188'!$A:$A,Data_Extraction!F$2,'HeartRate-2022-03-21-1647950188'!$C:$C,Data_Extraction!$A1569),"")</f>
        <v/>
      </c>
      <c r="G1569">
        <f>IFERROR(AVERAGEIFS('HeartRate-2022-03-21-1647950188'!$B:$B,'HeartRate-2022-03-21-1647950188'!$A:$A,Data_Extraction!G$2,'HeartRate-2022-03-21-1647950188'!$C:$C,Data_Extraction!$A1569),"")</f>
        <v>122</v>
      </c>
      <c r="H1569">
        <f>IFERROR(AVERAGEIFS('HeartRate-2022-03-21-1647950188'!$B:$B,'HeartRate-2022-03-21-1647950188'!$A:$A,Data_Extraction!H$2,'HeartRate-2022-03-21-1647950188'!$C:$C,Data_Extraction!$A1569),"")</f>
        <v>114</v>
      </c>
      <c r="I1569">
        <f>IFERROR(AVERAGEIFS('HeartRate-2022-03-21-1647950188'!$B:$B,'HeartRate-2022-03-21-1647950188'!$A:$A,Data_Extraction!I$2,'HeartRate-2022-03-21-1647950188'!$C:$C,Data_Extraction!$A1569),"")</f>
        <v>103</v>
      </c>
      <c r="J1569" s="8">
        <f t="shared" si="145"/>
        <v>116.25</v>
      </c>
      <c r="N1569" s="11">
        <f>Data_Extraction!A1569</f>
        <v>44635.620821759258</v>
      </c>
      <c r="O1569" s="15">
        <f t="shared" si="146"/>
        <v>44635</v>
      </c>
      <c r="P1569" s="16">
        <f t="shared" si="147"/>
        <v>0.6208217592592592</v>
      </c>
      <c r="Q1569" s="12">
        <f>IF(Data_Extraction!B1569="",Data_Extraction!$J1569*(Q$1),Data_Extraction!B1569)</f>
        <v>126</v>
      </c>
      <c r="R1569" s="12">
        <f>IF(Data_Extraction!C1569="",Data_Extraction!$J1569*(R$1),Data_Extraction!C1569)</f>
        <v>106.95</v>
      </c>
      <c r="S1569" s="12">
        <f>IF(Data_Extraction!D1569="",Data_Extraction!$J1569*(S$1),Data_Extraction!D1569)</f>
        <v>120.9</v>
      </c>
      <c r="T1569" s="12">
        <f>IF(Data_Extraction!E1569="",Data_Extraction!$J1569*(T$1),Data_Extraction!E1569)</f>
        <v>110.4375</v>
      </c>
      <c r="U1569" s="12">
        <f>IF(Data_Extraction!F1569="",Data_Extraction!$J1569*(U$1),Data_Extraction!F1569)</f>
        <v>113.925</v>
      </c>
      <c r="V1569" s="12">
        <f>IF(Data_Extraction!G1569="",Data_Extraction!$J1569*(V$1),Data_Extraction!G1569)</f>
        <v>122</v>
      </c>
      <c r="W1569" s="12">
        <f>IF(Data_Extraction!H1569="",Data_Extraction!$J1569*(W$1),Data_Extraction!H1569)</f>
        <v>114</v>
      </c>
      <c r="X1569" s="12">
        <f>IF(Data_Extraction!I1569="",Data_Extraction!$J1569*(X$1),Data_Extraction!I1569)</f>
        <v>103</v>
      </c>
      <c r="Y1569" s="13">
        <f t="shared" si="144"/>
        <v>114.6515625</v>
      </c>
      <c r="Z1569" s="17" t="str">
        <f t="shared" si="148"/>
        <v>Evening</v>
      </c>
      <c r="AA1569" s="14" t="str">
        <f>VLOOKUP($N1569,'HeartRate-2022-03-21-1647950188'!$C:$G,2,0)</f>
        <v>Hands on</v>
      </c>
      <c r="AB1569" s="14" t="str">
        <f>VLOOKUP($N1569,'HeartRate-2022-03-21-1647950188'!$C:$G,3,0)</f>
        <v>Off Campus</v>
      </c>
      <c r="AC1569" s="14" t="str">
        <f>VLOOKUP($N1569,'HeartRate-2022-03-21-1647950188'!$C:$G,4,0)</f>
        <v>Standing</v>
      </c>
      <c r="AD1569" s="14" t="str">
        <f>VLOOKUP($N1569,'HeartRate-2022-03-21-1647950188'!$C:$G,5,0)</f>
        <v>Technical Contexts</v>
      </c>
      <c r="AE1569">
        <f t="shared" si="149"/>
        <v>0</v>
      </c>
      <c r="AF1569" s="18">
        <v>44635</v>
      </c>
      <c r="AG1569" s="19">
        <v>0.6208217592592592</v>
      </c>
    </row>
    <row r="1570" spans="1:33" x14ac:dyDescent="0.3">
      <c r="A1570" s="5">
        <v>44635.621030092596</v>
      </c>
      <c r="B1570">
        <f>IFERROR(AVERAGEIFS('HeartRate-2022-03-21-1647950188'!$B:$B,'HeartRate-2022-03-21-1647950188'!$A:$A,Data_Extraction!B$2,'HeartRate-2022-03-21-1647950188'!$C:$C,Data_Extraction!$A1570),"")</f>
        <v>124</v>
      </c>
      <c r="C1570" t="str">
        <f>IFERROR(AVERAGEIFS('HeartRate-2022-03-21-1647950188'!$B:$B,'HeartRate-2022-03-21-1647950188'!$A:$A,Data_Extraction!C$2,'HeartRate-2022-03-21-1647950188'!$C:$C,Data_Extraction!$A1570),"")</f>
        <v/>
      </c>
      <c r="D1570" t="str">
        <f>IFERROR(AVERAGEIFS('HeartRate-2022-03-21-1647950188'!$B:$B,'HeartRate-2022-03-21-1647950188'!$A:$A,Data_Extraction!D$2,'HeartRate-2022-03-21-1647950188'!$C:$C,Data_Extraction!$A1570),"")</f>
        <v/>
      </c>
      <c r="E1570" t="str">
        <f>IFERROR(AVERAGEIFS('HeartRate-2022-03-21-1647950188'!$B:$B,'HeartRate-2022-03-21-1647950188'!$A:$A,Data_Extraction!E$2,'HeartRate-2022-03-21-1647950188'!$C:$C,Data_Extraction!$A1570),"")</f>
        <v/>
      </c>
      <c r="F1570" t="str">
        <f>IFERROR(AVERAGEIFS('HeartRate-2022-03-21-1647950188'!$B:$B,'HeartRate-2022-03-21-1647950188'!$A:$A,Data_Extraction!F$2,'HeartRate-2022-03-21-1647950188'!$C:$C,Data_Extraction!$A1570),"")</f>
        <v/>
      </c>
      <c r="G1570" t="str">
        <f>IFERROR(AVERAGEIFS('HeartRate-2022-03-21-1647950188'!$B:$B,'HeartRate-2022-03-21-1647950188'!$A:$A,Data_Extraction!G$2,'HeartRate-2022-03-21-1647950188'!$C:$C,Data_Extraction!$A1570),"")</f>
        <v/>
      </c>
      <c r="H1570" t="str">
        <f>IFERROR(AVERAGEIFS('HeartRate-2022-03-21-1647950188'!$B:$B,'HeartRate-2022-03-21-1647950188'!$A:$A,Data_Extraction!H$2,'HeartRate-2022-03-21-1647950188'!$C:$C,Data_Extraction!$A1570),"")</f>
        <v/>
      </c>
      <c r="I1570" t="str">
        <f>IFERROR(AVERAGEIFS('HeartRate-2022-03-21-1647950188'!$B:$B,'HeartRate-2022-03-21-1647950188'!$A:$A,Data_Extraction!I$2,'HeartRate-2022-03-21-1647950188'!$C:$C,Data_Extraction!$A1570),"")</f>
        <v/>
      </c>
      <c r="J1570" s="8">
        <f t="shared" si="145"/>
        <v>124</v>
      </c>
      <c r="N1570" s="11">
        <f>Data_Extraction!A1570</f>
        <v>44635.621030092596</v>
      </c>
      <c r="O1570" s="15">
        <f t="shared" si="146"/>
        <v>44635</v>
      </c>
      <c r="P1570" s="16">
        <f t="shared" si="147"/>
        <v>0.62103009259259256</v>
      </c>
      <c r="Q1570" s="12">
        <f>IF(Data_Extraction!B1570="",Data_Extraction!$J1570*(Q$1),Data_Extraction!B1570)</f>
        <v>124</v>
      </c>
      <c r="R1570" s="12">
        <f>IF(Data_Extraction!C1570="",Data_Extraction!$J1570*(R$1),Data_Extraction!C1570)</f>
        <v>114.08</v>
      </c>
      <c r="S1570" s="12">
        <f>IF(Data_Extraction!D1570="",Data_Extraction!$J1570*(S$1),Data_Extraction!D1570)</f>
        <v>128.96</v>
      </c>
      <c r="T1570" s="12">
        <f>IF(Data_Extraction!E1570="",Data_Extraction!$J1570*(T$1),Data_Extraction!E1570)</f>
        <v>117.8</v>
      </c>
      <c r="U1570" s="12">
        <f>IF(Data_Extraction!F1570="",Data_Extraction!$J1570*(U$1),Data_Extraction!F1570)</f>
        <v>121.52</v>
      </c>
      <c r="V1570" s="12">
        <f>IF(Data_Extraction!G1570="",Data_Extraction!$J1570*(V$1),Data_Extraction!G1570)</f>
        <v>112.84</v>
      </c>
      <c r="W1570" s="12">
        <f>IF(Data_Extraction!H1570="",Data_Extraction!$J1570*(W$1),Data_Extraction!H1570)</f>
        <v>132.68</v>
      </c>
      <c r="X1570" s="12">
        <f>IF(Data_Extraction!I1570="",Data_Extraction!$J1570*(X$1),Data_Extraction!I1570)</f>
        <v>120.28</v>
      </c>
      <c r="Y1570" s="13">
        <f t="shared" si="144"/>
        <v>121.52000000000001</v>
      </c>
      <c r="Z1570" s="17" t="str">
        <f t="shared" si="148"/>
        <v>Evening</v>
      </c>
      <c r="AA1570" s="14" t="str">
        <f>VLOOKUP($N1570,'HeartRate-2022-03-21-1647950188'!$C:$G,2,0)</f>
        <v>Hands on</v>
      </c>
      <c r="AB1570" s="14" t="str">
        <f>VLOOKUP($N1570,'HeartRate-2022-03-21-1647950188'!$C:$G,3,0)</f>
        <v>Off Campus</v>
      </c>
      <c r="AC1570" s="14" t="s">
        <v>18</v>
      </c>
      <c r="AD1570" s="14" t="str">
        <f>VLOOKUP($N1570,'HeartRate-2022-03-21-1647950188'!$C:$G,5,0)</f>
        <v>Technical Contexts</v>
      </c>
      <c r="AE1570">
        <f t="shared" si="149"/>
        <v>1</v>
      </c>
      <c r="AF1570" s="18">
        <v>44635</v>
      </c>
      <c r="AG1570" s="19">
        <v>0.62103009259259256</v>
      </c>
    </row>
    <row r="1571" spans="1:33" x14ac:dyDescent="0.3">
      <c r="A1571" s="5">
        <v>44635.621400462966</v>
      </c>
      <c r="B1571">
        <f>IFERROR(AVERAGEIFS('HeartRate-2022-03-21-1647950188'!$B:$B,'HeartRate-2022-03-21-1647950188'!$A:$A,Data_Extraction!B$2,'HeartRate-2022-03-21-1647950188'!$C:$C,Data_Extraction!$A1571),"")</f>
        <v>124</v>
      </c>
      <c r="C1571" t="str">
        <f>IFERROR(AVERAGEIFS('HeartRate-2022-03-21-1647950188'!$B:$B,'HeartRate-2022-03-21-1647950188'!$A:$A,Data_Extraction!C$2,'HeartRate-2022-03-21-1647950188'!$C:$C,Data_Extraction!$A1571),"")</f>
        <v/>
      </c>
      <c r="D1571" t="str">
        <f>IFERROR(AVERAGEIFS('HeartRate-2022-03-21-1647950188'!$B:$B,'HeartRate-2022-03-21-1647950188'!$A:$A,Data_Extraction!D$2,'HeartRate-2022-03-21-1647950188'!$C:$C,Data_Extraction!$A1571),"")</f>
        <v/>
      </c>
      <c r="E1571" t="str">
        <f>IFERROR(AVERAGEIFS('HeartRate-2022-03-21-1647950188'!$B:$B,'HeartRate-2022-03-21-1647950188'!$A:$A,Data_Extraction!E$2,'HeartRate-2022-03-21-1647950188'!$C:$C,Data_Extraction!$A1571),"")</f>
        <v/>
      </c>
      <c r="F1571" t="str">
        <f>IFERROR(AVERAGEIFS('HeartRate-2022-03-21-1647950188'!$B:$B,'HeartRate-2022-03-21-1647950188'!$A:$A,Data_Extraction!F$2,'HeartRate-2022-03-21-1647950188'!$C:$C,Data_Extraction!$A1571),"")</f>
        <v/>
      </c>
      <c r="G1571" t="str">
        <f>IFERROR(AVERAGEIFS('HeartRate-2022-03-21-1647950188'!$B:$B,'HeartRate-2022-03-21-1647950188'!$A:$A,Data_Extraction!G$2,'HeartRate-2022-03-21-1647950188'!$C:$C,Data_Extraction!$A1571),"")</f>
        <v/>
      </c>
      <c r="H1571" t="str">
        <f>IFERROR(AVERAGEIFS('HeartRate-2022-03-21-1647950188'!$B:$B,'HeartRate-2022-03-21-1647950188'!$A:$A,Data_Extraction!H$2,'HeartRate-2022-03-21-1647950188'!$C:$C,Data_Extraction!$A1571),"")</f>
        <v/>
      </c>
      <c r="I1571" t="str">
        <f>IFERROR(AVERAGEIFS('HeartRate-2022-03-21-1647950188'!$B:$B,'HeartRate-2022-03-21-1647950188'!$A:$A,Data_Extraction!I$2,'HeartRate-2022-03-21-1647950188'!$C:$C,Data_Extraction!$A1571),"")</f>
        <v/>
      </c>
      <c r="J1571" s="8">
        <f t="shared" si="145"/>
        <v>124</v>
      </c>
      <c r="N1571" s="11">
        <f>Data_Extraction!A1571</f>
        <v>44635.621400462966</v>
      </c>
      <c r="O1571" s="15">
        <f t="shared" si="146"/>
        <v>44635</v>
      </c>
      <c r="P1571" s="16">
        <f t="shared" si="147"/>
        <v>0.62140046296296292</v>
      </c>
      <c r="Q1571" s="12">
        <f>IF(Data_Extraction!B1571="",Data_Extraction!$J1571*(Q$1),Data_Extraction!B1571)</f>
        <v>124</v>
      </c>
      <c r="R1571" s="12">
        <f>IF(Data_Extraction!C1571="",Data_Extraction!$J1571*(R$1),Data_Extraction!C1571)</f>
        <v>114.08</v>
      </c>
      <c r="S1571" s="12">
        <f>IF(Data_Extraction!D1571="",Data_Extraction!$J1571*(S$1),Data_Extraction!D1571)</f>
        <v>128.96</v>
      </c>
      <c r="T1571" s="12">
        <f>IF(Data_Extraction!E1571="",Data_Extraction!$J1571*(T$1),Data_Extraction!E1571)</f>
        <v>117.8</v>
      </c>
      <c r="U1571" s="12">
        <f>IF(Data_Extraction!F1571="",Data_Extraction!$J1571*(U$1),Data_Extraction!F1571)</f>
        <v>121.52</v>
      </c>
      <c r="V1571" s="12">
        <f>IF(Data_Extraction!G1571="",Data_Extraction!$J1571*(V$1),Data_Extraction!G1571)</f>
        <v>112.84</v>
      </c>
      <c r="W1571" s="12">
        <f>IF(Data_Extraction!H1571="",Data_Extraction!$J1571*(W$1),Data_Extraction!H1571)</f>
        <v>132.68</v>
      </c>
      <c r="X1571" s="12">
        <f>IF(Data_Extraction!I1571="",Data_Extraction!$J1571*(X$1),Data_Extraction!I1571)</f>
        <v>120.28</v>
      </c>
      <c r="Y1571" s="13">
        <f t="shared" si="144"/>
        <v>121.52000000000001</v>
      </c>
      <c r="Z1571" s="17" t="str">
        <f t="shared" si="148"/>
        <v>Evening</v>
      </c>
      <c r="AA1571" s="14" t="str">
        <f>VLOOKUP($N1571,'HeartRate-2022-03-21-1647950188'!$C:$G,2,0)</f>
        <v>Hands on</v>
      </c>
      <c r="AB1571" s="14" t="str">
        <f>VLOOKUP($N1571,'HeartRate-2022-03-21-1647950188'!$C:$G,3,0)</f>
        <v>Off Campus</v>
      </c>
      <c r="AC1571" s="14" t="s">
        <v>18</v>
      </c>
      <c r="AD1571" s="14" t="str">
        <f>VLOOKUP($N1571,'HeartRate-2022-03-21-1647950188'!$C:$G,5,0)</f>
        <v>Technical Contexts</v>
      </c>
      <c r="AE1571">
        <f t="shared" si="149"/>
        <v>1</v>
      </c>
      <c r="AF1571" s="18">
        <v>44635</v>
      </c>
      <c r="AG1571" s="19">
        <v>0.62140046296296292</v>
      </c>
    </row>
    <row r="1572" spans="1:33" x14ac:dyDescent="0.3">
      <c r="A1572" s="5">
        <v>44635.621516203704</v>
      </c>
      <c r="B1572">
        <f>IFERROR(AVERAGEIFS('HeartRate-2022-03-21-1647950188'!$B:$B,'HeartRate-2022-03-21-1647950188'!$A:$A,Data_Extraction!B$2,'HeartRate-2022-03-21-1647950188'!$C:$C,Data_Extraction!$A1572),"")</f>
        <v>123</v>
      </c>
      <c r="C1572" t="str">
        <f>IFERROR(AVERAGEIFS('HeartRate-2022-03-21-1647950188'!$B:$B,'HeartRate-2022-03-21-1647950188'!$A:$A,Data_Extraction!C$2,'HeartRate-2022-03-21-1647950188'!$C:$C,Data_Extraction!$A1572),"")</f>
        <v/>
      </c>
      <c r="D1572" t="str">
        <f>IFERROR(AVERAGEIFS('HeartRate-2022-03-21-1647950188'!$B:$B,'HeartRate-2022-03-21-1647950188'!$A:$A,Data_Extraction!D$2,'HeartRate-2022-03-21-1647950188'!$C:$C,Data_Extraction!$A1572),"")</f>
        <v/>
      </c>
      <c r="E1572" t="str">
        <f>IFERROR(AVERAGEIFS('HeartRate-2022-03-21-1647950188'!$B:$B,'HeartRate-2022-03-21-1647950188'!$A:$A,Data_Extraction!E$2,'HeartRate-2022-03-21-1647950188'!$C:$C,Data_Extraction!$A1572),"")</f>
        <v/>
      </c>
      <c r="F1572" t="str">
        <f>IFERROR(AVERAGEIFS('HeartRate-2022-03-21-1647950188'!$B:$B,'HeartRate-2022-03-21-1647950188'!$A:$A,Data_Extraction!F$2,'HeartRate-2022-03-21-1647950188'!$C:$C,Data_Extraction!$A1572),"")</f>
        <v/>
      </c>
      <c r="G1572">
        <f>IFERROR(AVERAGEIFS('HeartRate-2022-03-21-1647950188'!$B:$B,'HeartRate-2022-03-21-1647950188'!$A:$A,Data_Extraction!G$2,'HeartRate-2022-03-21-1647950188'!$C:$C,Data_Extraction!$A1572),"")</f>
        <v>122</v>
      </c>
      <c r="H1572">
        <f>IFERROR(AVERAGEIFS('HeartRate-2022-03-21-1647950188'!$B:$B,'HeartRate-2022-03-21-1647950188'!$A:$A,Data_Extraction!H$2,'HeartRate-2022-03-21-1647950188'!$C:$C,Data_Extraction!$A1572),"")</f>
        <v>115</v>
      </c>
      <c r="I1572" t="str">
        <f>IFERROR(AVERAGEIFS('HeartRate-2022-03-21-1647950188'!$B:$B,'HeartRate-2022-03-21-1647950188'!$A:$A,Data_Extraction!I$2,'HeartRate-2022-03-21-1647950188'!$C:$C,Data_Extraction!$A1572),"")</f>
        <v/>
      </c>
      <c r="J1572" s="8">
        <f t="shared" si="145"/>
        <v>120</v>
      </c>
      <c r="N1572" s="11">
        <f>Data_Extraction!A1572</f>
        <v>44635.621516203704</v>
      </c>
      <c r="O1572" s="15">
        <f t="shared" si="146"/>
        <v>44635</v>
      </c>
      <c r="P1572" s="16">
        <f t="shared" si="147"/>
        <v>0.62151620370370375</v>
      </c>
      <c r="Q1572" s="12">
        <f>IF(Data_Extraction!B1572="",Data_Extraction!$J1572*(Q$1),Data_Extraction!B1572)</f>
        <v>123</v>
      </c>
      <c r="R1572" s="12">
        <f>IF(Data_Extraction!C1572="",Data_Extraction!$J1572*(R$1),Data_Extraction!C1572)</f>
        <v>110.4</v>
      </c>
      <c r="S1572" s="12">
        <f>IF(Data_Extraction!D1572="",Data_Extraction!$J1572*(S$1),Data_Extraction!D1572)</f>
        <v>124.80000000000001</v>
      </c>
      <c r="T1572" s="12">
        <f>IF(Data_Extraction!E1572="",Data_Extraction!$J1572*(T$1),Data_Extraction!E1572)</f>
        <v>114</v>
      </c>
      <c r="U1572" s="12">
        <f>IF(Data_Extraction!F1572="",Data_Extraction!$J1572*(U$1),Data_Extraction!F1572)</f>
        <v>117.6</v>
      </c>
      <c r="V1572" s="12">
        <f>IF(Data_Extraction!G1572="",Data_Extraction!$J1572*(V$1),Data_Extraction!G1572)</f>
        <v>122</v>
      </c>
      <c r="W1572" s="12">
        <f>IF(Data_Extraction!H1572="",Data_Extraction!$J1572*(W$1),Data_Extraction!H1572)</f>
        <v>115</v>
      </c>
      <c r="X1572" s="12">
        <f>IF(Data_Extraction!I1572="",Data_Extraction!$J1572*(X$1),Data_Extraction!I1572)</f>
        <v>116.39999999999999</v>
      </c>
      <c r="Y1572" s="13">
        <f t="shared" si="144"/>
        <v>117.9</v>
      </c>
      <c r="Z1572" s="17" t="str">
        <f t="shared" si="148"/>
        <v>Evening</v>
      </c>
      <c r="AA1572" s="14" t="str">
        <f>VLOOKUP($N1572,'HeartRate-2022-03-21-1647950188'!$C:$G,2,0)</f>
        <v>Hands on</v>
      </c>
      <c r="AB1572" s="14" t="str">
        <f>VLOOKUP($N1572,'HeartRate-2022-03-21-1647950188'!$C:$G,3,0)</f>
        <v>Off Campus</v>
      </c>
      <c r="AC1572" s="14" t="str">
        <f>VLOOKUP($N1572,'HeartRate-2022-03-21-1647950188'!$C:$G,4,0)</f>
        <v>Standing</v>
      </c>
      <c r="AD1572" s="14" t="str">
        <f>VLOOKUP($N1572,'HeartRate-2022-03-21-1647950188'!$C:$G,5,0)</f>
        <v>Technical Contexts</v>
      </c>
      <c r="AE1572">
        <f t="shared" si="149"/>
        <v>0</v>
      </c>
      <c r="AF1572" s="18">
        <v>44635</v>
      </c>
      <c r="AG1572" s="19">
        <v>0.62151620370370375</v>
      </c>
    </row>
    <row r="1573" spans="1:33" x14ac:dyDescent="0.3">
      <c r="A1573" s="5">
        <v>44635.621770833335</v>
      </c>
      <c r="B1573">
        <f>IFERROR(AVERAGEIFS('HeartRate-2022-03-21-1647950188'!$B:$B,'HeartRate-2022-03-21-1647950188'!$A:$A,Data_Extraction!B$2,'HeartRate-2022-03-21-1647950188'!$C:$C,Data_Extraction!$A1573),"")</f>
        <v>121</v>
      </c>
      <c r="C1573" t="str">
        <f>IFERROR(AVERAGEIFS('HeartRate-2022-03-21-1647950188'!$B:$B,'HeartRate-2022-03-21-1647950188'!$A:$A,Data_Extraction!C$2,'HeartRate-2022-03-21-1647950188'!$C:$C,Data_Extraction!$A1573),"")</f>
        <v/>
      </c>
      <c r="D1573" t="str">
        <f>IFERROR(AVERAGEIFS('HeartRate-2022-03-21-1647950188'!$B:$B,'HeartRate-2022-03-21-1647950188'!$A:$A,Data_Extraction!D$2,'HeartRate-2022-03-21-1647950188'!$C:$C,Data_Extraction!$A1573),"")</f>
        <v/>
      </c>
      <c r="E1573" t="str">
        <f>IFERROR(AVERAGEIFS('HeartRate-2022-03-21-1647950188'!$B:$B,'HeartRate-2022-03-21-1647950188'!$A:$A,Data_Extraction!E$2,'HeartRate-2022-03-21-1647950188'!$C:$C,Data_Extraction!$A1573),"")</f>
        <v/>
      </c>
      <c r="F1573" t="str">
        <f>IFERROR(AVERAGEIFS('HeartRate-2022-03-21-1647950188'!$B:$B,'HeartRate-2022-03-21-1647950188'!$A:$A,Data_Extraction!F$2,'HeartRate-2022-03-21-1647950188'!$C:$C,Data_Extraction!$A1573),"")</f>
        <v/>
      </c>
      <c r="G1573" t="str">
        <f>IFERROR(AVERAGEIFS('HeartRate-2022-03-21-1647950188'!$B:$B,'HeartRate-2022-03-21-1647950188'!$A:$A,Data_Extraction!G$2,'HeartRate-2022-03-21-1647950188'!$C:$C,Data_Extraction!$A1573),"")</f>
        <v/>
      </c>
      <c r="H1573" t="str">
        <f>IFERROR(AVERAGEIFS('HeartRate-2022-03-21-1647950188'!$B:$B,'HeartRate-2022-03-21-1647950188'!$A:$A,Data_Extraction!H$2,'HeartRate-2022-03-21-1647950188'!$C:$C,Data_Extraction!$A1573),"")</f>
        <v/>
      </c>
      <c r="I1573" t="str">
        <f>IFERROR(AVERAGEIFS('HeartRate-2022-03-21-1647950188'!$B:$B,'HeartRate-2022-03-21-1647950188'!$A:$A,Data_Extraction!I$2,'HeartRate-2022-03-21-1647950188'!$C:$C,Data_Extraction!$A1573),"")</f>
        <v/>
      </c>
      <c r="J1573" s="8">
        <f t="shared" si="145"/>
        <v>121</v>
      </c>
      <c r="N1573" s="11">
        <f>Data_Extraction!A1573</f>
        <v>44635.621770833335</v>
      </c>
      <c r="O1573" s="15">
        <f t="shared" si="146"/>
        <v>44635</v>
      </c>
      <c r="P1573" s="16">
        <f t="shared" si="147"/>
        <v>0.62177083333333327</v>
      </c>
      <c r="Q1573" s="12">
        <f>IF(Data_Extraction!B1573="",Data_Extraction!$J1573*(Q$1),Data_Extraction!B1573)</f>
        <v>121</v>
      </c>
      <c r="R1573" s="12">
        <f>IF(Data_Extraction!C1573="",Data_Extraction!$J1573*(R$1),Data_Extraction!C1573)</f>
        <v>111.32000000000001</v>
      </c>
      <c r="S1573" s="12">
        <f>IF(Data_Extraction!D1573="",Data_Extraction!$J1573*(S$1),Data_Extraction!D1573)</f>
        <v>125.84</v>
      </c>
      <c r="T1573" s="12">
        <f>IF(Data_Extraction!E1573="",Data_Extraction!$J1573*(T$1),Data_Extraction!E1573)</f>
        <v>114.94999999999999</v>
      </c>
      <c r="U1573" s="12">
        <f>IF(Data_Extraction!F1573="",Data_Extraction!$J1573*(U$1),Data_Extraction!F1573)</f>
        <v>118.58</v>
      </c>
      <c r="V1573" s="12">
        <f>IF(Data_Extraction!G1573="",Data_Extraction!$J1573*(V$1),Data_Extraction!G1573)</f>
        <v>110.11</v>
      </c>
      <c r="W1573" s="12">
        <f>IF(Data_Extraction!H1573="",Data_Extraction!$J1573*(W$1),Data_Extraction!H1573)</f>
        <v>129.47</v>
      </c>
      <c r="X1573" s="12">
        <f>IF(Data_Extraction!I1573="",Data_Extraction!$J1573*(X$1),Data_Extraction!I1573)</f>
        <v>117.36999999999999</v>
      </c>
      <c r="Y1573" s="13">
        <f t="shared" si="144"/>
        <v>118.58</v>
      </c>
      <c r="Z1573" s="17" t="str">
        <f t="shared" si="148"/>
        <v>Evening</v>
      </c>
      <c r="AA1573" s="14" t="str">
        <f>VLOOKUP($N1573,'HeartRate-2022-03-21-1647950188'!$C:$G,2,0)</f>
        <v>Hands on</v>
      </c>
      <c r="AB1573" s="14" t="str">
        <f>VLOOKUP($N1573,'HeartRate-2022-03-21-1647950188'!$C:$G,3,0)</f>
        <v>Off Campus</v>
      </c>
      <c r="AC1573" s="14" t="str">
        <f>VLOOKUP($N1573,'HeartRate-2022-03-21-1647950188'!$C:$G,4,0)</f>
        <v>Standing</v>
      </c>
      <c r="AD1573" s="14" t="str">
        <f>VLOOKUP($N1573,'HeartRate-2022-03-21-1647950188'!$C:$G,5,0)</f>
        <v>Technical Contexts</v>
      </c>
      <c r="AE1573">
        <f t="shared" si="149"/>
        <v>0</v>
      </c>
      <c r="AF1573" s="18">
        <v>44635</v>
      </c>
      <c r="AG1573" s="19">
        <v>0.62177083333333327</v>
      </c>
    </row>
    <row r="1574" spans="1:33" x14ac:dyDescent="0.3">
      <c r="A1574" s="5">
        <v>44635.622210648151</v>
      </c>
      <c r="B1574">
        <f>IFERROR(AVERAGEIFS('HeartRate-2022-03-21-1647950188'!$B:$B,'HeartRate-2022-03-21-1647950188'!$A:$A,Data_Extraction!B$2,'HeartRate-2022-03-21-1647950188'!$C:$C,Data_Extraction!$A1574),"")</f>
        <v>121</v>
      </c>
      <c r="C1574" t="str">
        <f>IFERROR(AVERAGEIFS('HeartRate-2022-03-21-1647950188'!$B:$B,'HeartRate-2022-03-21-1647950188'!$A:$A,Data_Extraction!C$2,'HeartRate-2022-03-21-1647950188'!$C:$C,Data_Extraction!$A1574),"")</f>
        <v/>
      </c>
      <c r="D1574" t="str">
        <f>IFERROR(AVERAGEIFS('HeartRate-2022-03-21-1647950188'!$B:$B,'HeartRate-2022-03-21-1647950188'!$A:$A,Data_Extraction!D$2,'HeartRate-2022-03-21-1647950188'!$C:$C,Data_Extraction!$A1574),"")</f>
        <v/>
      </c>
      <c r="E1574" t="str">
        <f>IFERROR(AVERAGEIFS('HeartRate-2022-03-21-1647950188'!$B:$B,'HeartRate-2022-03-21-1647950188'!$A:$A,Data_Extraction!E$2,'HeartRate-2022-03-21-1647950188'!$C:$C,Data_Extraction!$A1574),"")</f>
        <v/>
      </c>
      <c r="F1574" t="str">
        <f>IFERROR(AVERAGEIFS('HeartRate-2022-03-21-1647950188'!$B:$B,'HeartRate-2022-03-21-1647950188'!$A:$A,Data_Extraction!F$2,'HeartRate-2022-03-21-1647950188'!$C:$C,Data_Extraction!$A1574),"")</f>
        <v/>
      </c>
      <c r="G1574">
        <f>IFERROR(AVERAGEIFS('HeartRate-2022-03-21-1647950188'!$B:$B,'HeartRate-2022-03-21-1647950188'!$A:$A,Data_Extraction!G$2,'HeartRate-2022-03-21-1647950188'!$C:$C,Data_Extraction!$A1574),"")</f>
        <v>124</v>
      </c>
      <c r="H1574">
        <f>IFERROR(AVERAGEIFS('HeartRate-2022-03-21-1647950188'!$B:$B,'HeartRate-2022-03-21-1647950188'!$A:$A,Data_Extraction!H$2,'HeartRate-2022-03-21-1647950188'!$C:$C,Data_Extraction!$A1574),"")</f>
        <v>117</v>
      </c>
      <c r="I1574">
        <f>IFERROR(AVERAGEIFS('HeartRate-2022-03-21-1647950188'!$B:$B,'HeartRate-2022-03-21-1647950188'!$A:$A,Data_Extraction!I$2,'HeartRate-2022-03-21-1647950188'!$C:$C,Data_Extraction!$A1574),"")</f>
        <v>97</v>
      </c>
      <c r="J1574" s="8">
        <f t="shared" si="145"/>
        <v>114.75</v>
      </c>
      <c r="N1574" s="11">
        <f>Data_Extraction!A1574</f>
        <v>44635.622210648151</v>
      </c>
      <c r="O1574" s="15">
        <f t="shared" si="146"/>
        <v>44635</v>
      </c>
      <c r="P1574" s="16">
        <f t="shared" si="147"/>
        <v>0.62221064814814808</v>
      </c>
      <c r="Q1574" s="12">
        <f>IF(Data_Extraction!B1574="",Data_Extraction!$J1574*(Q$1),Data_Extraction!B1574)</f>
        <v>121</v>
      </c>
      <c r="R1574" s="12">
        <f>IF(Data_Extraction!C1574="",Data_Extraction!$J1574*(R$1),Data_Extraction!C1574)</f>
        <v>105.57000000000001</v>
      </c>
      <c r="S1574" s="12">
        <f>IF(Data_Extraction!D1574="",Data_Extraction!$J1574*(S$1),Data_Extraction!D1574)</f>
        <v>119.34</v>
      </c>
      <c r="T1574" s="12">
        <f>IF(Data_Extraction!E1574="",Data_Extraction!$J1574*(T$1),Data_Extraction!E1574)</f>
        <v>109.01249999999999</v>
      </c>
      <c r="U1574" s="12">
        <f>IF(Data_Extraction!F1574="",Data_Extraction!$J1574*(U$1),Data_Extraction!F1574)</f>
        <v>112.455</v>
      </c>
      <c r="V1574" s="12">
        <f>IF(Data_Extraction!G1574="",Data_Extraction!$J1574*(V$1),Data_Extraction!G1574)</f>
        <v>124</v>
      </c>
      <c r="W1574" s="12">
        <f>IF(Data_Extraction!H1574="",Data_Extraction!$J1574*(W$1),Data_Extraction!H1574)</f>
        <v>117</v>
      </c>
      <c r="X1574" s="12">
        <f>IF(Data_Extraction!I1574="",Data_Extraction!$J1574*(X$1),Data_Extraction!I1574)</f>
        <v>97</v>
      </c>
      <c r="Y1574" s="13">
        <f t="shared" si="144"/>
        <v>113.17218749999999</v>
      </c>
      <c r="Z1574" s="17" t="str">
        <f t="shared" si="148"/>
        <v>Evening</v>
      </c>
      <c r="AA1574" s="14" t="str">
        <f>VLOOKUP($N1574,'HeartRate-2022-03-21-1647950188'!$C:$G,2,0)</f>
        <v>Hands on</v>
      </c>
      <c r="AB1574" s="14" t="str">
        <f>VLOOKUP($N1574,'HeartRate-2022-03-21-1647950188'!$C:$G,3,0)</f>
        <v>Off Campus</v>
      </c>
      <c r="AC1574" s="14" t="str">
        <f>VLOOKUP($N1574,'HeartRate-2022-03-21-1647950188'!$C:$G,4,0)</f>
        <v>Standing</v>
      </c>
      <c r="AD1574" s="14" t="str">
        <f>VLOOKUP($N1574,'HeartRate-2022-03-21-1647950188'!$C:$G,5,0)</f>
        <v>Technical Contexts</v>
      </c>
      <c r="AE1574">
        <f t="shared" si="149"/>
        <v>0</v>
      </c>
      <c r="AF1574" s="18">
        <v>44635</v>
      </c>
      <c r="AG1574" s="19">
        <v>0.62221064814814808</v>
      </c>
    </row>
    <row r="1575" spans="1:33" x14ac:dyDescent="0.3">
      <c r="A1575" s="5">
        <v>44635.622534722221</v>
      </c>
      <c r="B1575">
        <f>IFERROR(AVERAGEIFS('HeartRate-2022-03-21-1647950188'!$B:$B,'HeartRate-2022-03-21-1647950188'!$A:$A,Data_Extraction!B$2,'HeartRate-2022-03-21-1647950188'!$C:$C,Data_Extraction!$A1575),"")</f>
        <v>120</v>
      </c>
      <c r="C1575" t="str">
        <f>IFERROR(AVERAGEIFS('HeartRate-2022-03-21-1647950188'!$B:$B,'HeartRate-2022-03-21-1647950188'!$A:$A,Data_Extraction!C$2,'HeartRate-2022-03-21-1647950188'!$C:$C,Data_Extraction!$A1575),"")</f>
        <v/>
      </c>
      <c r="D1575" t="str">
        <f>IFERROR(AVERAGEIFS('HeartRate-2022-03-21-1647950188'!$B:$B,'HeartRate-2022-03-21-1647950188'!$A:$A,Data_Extraction!D$2,'HeartRate-2022-03-21-1647950188'!$C:$C,Data_Extraction!$A1575),"")</f>
        <v/>
      </c>
      <c r="E1575" t="str">
        <f>IFERROR(AVERAGEIFS('HeartRate-2022-03-21-1647950188'!$B:$B,'HeartRate-2022-03-21-1647950188'!$A:$A,Data_Extraction!E$2,'HeartRate-2022-03-21-1647950188'!$C:$C,Data_Extraction!$A1575),"")</f>
        <v/>
      </c>
      <c r="F1575" t="str">
        <f>IFERROR(AVERAGEIFS('HeartRate-2022-03-21-1647950188'!$B:$B,'HeartRate-2022-03-21-1647950188'!$A:$A,Data_Extraction!F$2,'HeartRate-2022-03-21-1647950188'!$C:$C,Data_Extraction!$A1575),"")</f>
        <v/>
      </c>
      <c r="G1575" t="str">
        <f>IFERROR(AVERAGEIFS('HeartRate-2022-03-21-1647950188'!$B:$B,'HeartRate-2022-03-21-1647950188'!$A:$A,Data_Extraction!G$2,'HeartRate-2022-03-21-1647950188'!$C:$C,Data_Extraction!$A1575),"")</f>
        <v/>
      </c>
      <c r="H1575" t="str">
        <f>IFERROR(AVERAGEIFS('HeartRate-2022-03-21-1647950188'!$B:$B,'HeartRate-2022-03-21-1647950188'!$A:$A,Data_Extraction!H$2,'HeartRate-2022-03-21-1647950188'!$C:$C,Data_Extraction!$A1575),"")</f>
        <v/>
      </c>
      <c r="I1575" t="str">
        <f>IFERROR(AVERAGEIFS('HeartRate-2022-03-21-1647950188'!$B:$B,'HeartRate-2022-03-21-1647950188'!$A:$A,Data_Extraction!I$2,'HeartRate-2022-03-21-1647950188'!$C:$C,Data_Extraction!$A1575),"")</f>
        <v/>
      </c>
      <c r="J1575" s="8">
        <f t="shared" si="145"/>
        <v>120</v>
      </c>
      <c r="N1575" s="11">
        <f>Data_Extraction!A1575</f>
        <v>44635.622534722221</v>
      </c>
      <c r="O1575" s="15">
        <f t="shared" si="146"/>
        <v>44635</v>
      </c>
      <c r="P1575" s="16">
        <f t="shared" si="147"/>
        <v>0.62253472222222228</v>
      </c>
      <c r="Q1575" s="12">
        <f>IF(Data_Extraction!B1575="",Data_Extraction!$J1575*(Q$1),Data_Extraction!B1575)</f>
        <v>120</v>
      </c>
      <c r="R1575" s="12">
        <f>IF(Data_Extraction!C1575="",Data_Extraction!$J1575*(R$1),Data_Extraction!C1575)</f>
        <v>110.4</v>
      </c>
      <c r="S1575" s="12">
        <f>IF(Data_Extraction!D1575="",Data_Extraction!$J1575*(S$1),Data_Extraction!D1575)</f>
        <v>124.80000000000001</v>
      </c>
      <c r="T1575" s="12">
        <f>IF(Data_Extraction!E1575="",Data_Extraction!$J1575*(T$1),Data_Extraction!E1575)</f>
        <v>114</v>
      </c>
      <c r="U1575" s="12">
        <f>IF(Data_Extraction!F1575="",Data_Extraction!$J1575*(U$1),Data_Extraction!F1575)</f>
        <v>117.6</v>
      </c>
      <c r="V1575" s="12">
        <f>IF(Data_Extraction!G1575="",Data_Extraction!$J1575*(V$1),Data_Extraction!G1575)</f>
        <v>109.2</v>
      </c>
      <c r="W1575" s="12">
        <f>IF(Data_Extraction!H1575="",Data_Extraction!$J1575*(W$1),Data_Extraction!H1575)</f>
        <v>128.4</v>
      </c>
      <c r="X1575" s="12">
        <f>IF(Data_Extraction!I1575="",Data_Extraction!$J1575*(X$1),Data_Extraction!I1575)</f>
        <v>116.39999999999999</v>
      </c>
      <c r="Y1575" s="13">
        <f t="shared" si="144"/>
        <v>117.60000000000001</v>
      </c>
      <c r="Z1575" s="17" t="str">
        <f t="shared" si="148"/>
        <v>Evening</v>
      </c>
      <c r="AA1575" s="14" t="str">
        <f>VLOOKUP($N1575,'HeartRate-2022-03-21-1647950188'!$C:$G,2,0)</f>
        <v>Hands on</v>
      </c>
      <c r="AB1575" s="14" t="str">
        <f>VLOOKUP($N1575,'HeartRate-2022-03-21-1647950188'!$C:$G,3,0)</f>
        <v>Off Campus</v>
      </c>
      <c r="AC1575" s="14" t="str">
        <f>VLOOKUP($N1575,'HeartRate-2022-03-21-1647950188'!$C:$G,4,0)</f>
        <v>Standing</v>
      </c>
      <c r="AD1575" s="14" t="str">
        <f>VLOOKUP($N1575,'HeartRate-2022-03-21-1647950188'!$C:$G,5,0)</f>
        <v>Technical Contexts</v>
      </c>
      <c r="AE1575">
        <f t="shared" si="149"/>
        <v>0</v>
      </c>
      <c r="AF1575" s="18">
        <v>44635</v>
      </c>
      <c r="AG1575" s="19">
        <v>0.62253472222222228</v>
      </c>
    </row>
    <row r="1576" spans="1:33" x14ac:dyDescent="0.3">
      <c r="A1576" s="5">
        <v>44635.622812499998</v>
      </c>
      <c r="B1576">
        <f>IFERROR(AVERAGEIFS('HeartRate-2022-03-21-1647950188'!$B:$B,'HeartRate-2022-03-21-1647950188'!$A:$A,Data_Extraction!B$2,'HeartRate-2022-03-21-1647950188'!$C:$C,Data_Extraction!$A1576),"")</f>
        <v>120</v>
      </c>
      <c r="C1576" t="str">
        <f>IFERROR(AVERAGEIFS('HeartRate-2022-03-21-1647950188'!$B:$B,'HeartRate-2022-03-21-1647950188'!$A:$A,Data_Extraction!C$2,'HeartRate-2022-03-21-1647950188'!$C:$C,Data_Extraction!$A1576),"")</f>
        <v/>
      </c>
      <c r="D1576" t="str">
        <f>IFERROR(AVERAGEIFS('HeartRate-2022-03-21-1647950188'!$B:$B,'HeartRate-2022-03-21-1647950188'!$A:$A,Data_Extraction!D$2,'HeartRate-2022-03-21-1647950188'!$C:$C,Data_Extraction!$A1576),"")</f>
        <v/>
      </c>
      <c r="E1576" t="str">
        <f>IFERROR(AVERAGEIFS('HeartRate-2022-03-21-1647950188'!$B:$B,'HeartRate-2022-03-21-1647950188'!$A:$A,Data_Extraction!E$2,'HeartRate-2022-03-21-1647950188'!$C:$C,Data_Extraction!$A1576),"")</f>
        <v/>
      </c>
      <c r="F1576" t="str">
        <f>IFERROR(AVERAGEIFS('HeartRate-2022-03-21-1647950188'!$B:$B,'HeartRate-2022-03-21-1647950188'!$A:$A,Data_Extraction!F$2,'HeartRate-2022-03-21-1647950188'!$C:$C,Data_Extraction!$A1576),"")</f>
        <v/>
      </c>
      <c r="G1576" t="str">
        <f>IFERROR(AVERAGEIFS('HeartRate-2022-03-21-1647950188'!$B:$B,'HeartRate-2022-03-21-1647950188'!$A:$A,Data_Extraction!G$2,'HeartRate-2022-03-21-1647950188'!$C:$C,Data_Extraction!$A1576),"")</f>
        <v/>
      </c>
      <c r="H1576" t="str">
        <f>IFERROR(AVERAGEIFS('HeartRate-2022-03-21-1647950188'!$B:$B,'HeartRate-2022-03-21-1647950188'!$A:$A,Data_Extraction!H$2,'HeartRate-2022-03-21-1647950188'!$C:$C,Data_Extraction!$A1576),"")</f>
        <v/>
      </c>
      <c r="I1576" t="str">
        <f>IFERROR(AVERAGEIFS('HeartRate-2022-03-21-1647950188'!$B:$B,'HeartRate-2022-03-21-1647950188'!$A:$A,Data_Extraction!I$2,'HeartRate-2022-03-21-1647950188'!$C:$C,Data_Extraction!$A1576),"")</f>
        <v/>
      </c>
      <c r="J1576" s="8">
        <f t="shared" si="145"/>
        <v>120</v>
      </c>
      <c r="N1576" s="11">
        <f>Data_Extraction!A1576</f>
        <v>44635.622812499998</v>
      </c>
      <c r="O1576" s="15">
        <f t="shared" si="146"/>
        <v>44635</v>
      </c>
      <c r="P1576" s="16">
        <f t="shared" si="147"/>
        <v>0.62281249999999999</v>
      </c>
      <c r="Q1576" s="12">
        <f>IF(Data_Extraction!B1576="",Data_Extraction!$J1576*(Q$1),Data_Extraction!B1576)</f>
        <v>120</v>
      </c>
      <c r="R1576" s="12">
        <f>IF(Data_Extraction!C1576="",Data_Extraction!$J1576*(R$1),Data_Extraction!C1576)</f>
        <v>110.4</v>
      </c>
      <c r="S1576" s="12">
        <f>IF(Data_Extraction!D1576="",Data_Extraction!$J1576*(S$1),Data_Extraction!D1576)</f>
        <v>124.80000000000001</v>
      </c>
      <c r="T1576" s="12">
        <f>IF(Data_Extraction!E1576="",Data_Extraction!$J1576*(T$1),Data_Extraction!E1576)</f>
        <v>114</v>
      </c>
      <c r="U1576" s="12">
        <f>IF(Data_Extraction!F1576="",Data_Extraction!$J1576*(U$1),Data_Extraction!F1576)</f>
        <v>117.6</v>
      </c>
      <c r="V1576" s="12">
        <f>IF(Data_Extraction!G1576="",Data_Extraction!$J1576*(V$1),Data_Extraction!G1576)</f>
        <v>109.2</v>
      </c>
      <c r="W1576" s="12">
        <f>IF(Data_Extraction!H1576="",Data_Extraction!$J1576*(W$1),Data_Extraction!H1576)</f>
        <v>128.4</v>
      </c>
      <c r="X1576" s="12">
        <f>IF(Data_Extraction!I1576="",Data_Extraction!$J1576*(X$1),Data_Extraction!I1576)</f>
        <v>116.39999999999999</v>
      </c>
      <c r="Y1576" s="13">
        <f t="shared" si="144"/>
        <v>117.60000000000001</v>
      </c>
      <c r="Z1576" s="17" t="str">
        <f t="shared" si="148"/>
        <v>Evening</v>
      </c>
      <c r="AA1576" s="14" t="str">
        <f>VLOOKUP($N1576,'HeartRate-2022-03-21-1647950188'!$C:$G,2,0)</f>
        <v>Hands on</v>
      </c>
      <c r="AB1576" s="14" t="str">
        <f>VLOOKUP($N1576,'HeartRate-2022-03-21-1647950188'!$C:$G,3,0)</f>
        <v>Off Campus</v>
      </c>
      <c r="AC1576" s="14" t="str">
        <f>VLOOKUP($N1576,'HeartRate-2022-03-21-1647950188'!$C:$G,4,0)</f>
        <v>Standing</v>
      </c>
      <c r="AD1576" s="14" t="str">
        <f>VLOOKUP($N1576,'HeartRate-2022-03-21-1647950188'!$C:$G,5,0)</f>
        <v>Technical Contexts</v>
      </c>
      <c r="AE1576">
        <f t="shared" si="149"/>
        <v>0</v>
      </c>
      <c r="AF1576" s="18">
        <v>44635</v>
      </c>
      <c r="AG1576" s="19">
        <v>0.62281249999999999</v>
      </c>
    </row>
    <row r="1577" spans="1:33" x14ac:dyDescent="0.3">
      <c r="A1577" s="5">
        <v>44635.62290509259</v>
      </c>
      <c r="B1577" t="str">
        <f>IFERROR(AVERAGEIFS('HeartRate-2022-03-21-1647950188'!$B:$B,'HeartRate-2022-03-21-1647950188'!$A:$A,Data_Extraction!B$2,'HeartRate-2022-03-21-1647950188'!$C:$C,Data_Extraction!$A1577),"")</f>
        <v/>
      </c>
      <c r="C1577" t="str">
        <f>IFERROR(AVERAGEIFS('HeartRate-2022-03-21-1647950188'!$B:$B,'HeartRate-2022-03-21-1647950188'!$A:$A,Data_Extraction!C$2,'HeartRate-2022-03-21-1647950188'!$C:$C,Data_Extraction!$A1577),"")</f>
        <v/>
      </c>
      <c r="D1577" t="str">
        <f>IFERROR(AVERAGEIFS('HeartRate-2022-03-21-1647950188'!$B:$B,'HeartRate-2022-03-21-1647950188'!$A:$A,Data_Extraction!D$2,'HeartRate-2022-03-21-1647950188'!$C:$C,Data_Extraction!$A1577),"")</f>
        <v/>
      </c>
      <c r="E1577" t="str">
        <f>IFERROR(AVERAGEIFS('HeartRate-2022-03-21-1647950188'!$B:$B,'HeartRate-2022-03-21-1647950188'!$A:$A,Data_Extraction!E$2,'HeartRate-2022-03-21-1647950188'!$C:$C,Data_Extraction!$A1577),"")</f>
        <v/>
      </c>
      <c r="F1577" t="str">
        <f>IFERROR(AVERAGEIFS('HeartRate-2022-03-21-1647950188'!$B:$B,'HeartRate-2022-03-21-1647950188'!$A:$A,Data_Extraction!F$2,'HeartRate-2022-03-21-1647950188'!$C:$C,Data_Extraction!$A1577),"")</f>
        <v/>
      </c>
      <c r="G1577">
        <f>IFERROR(AVERAGEIFS('HeartRate-2022-03-21-1647950188'!$B:$B,'HeartRate-2022-03-21-1647950188'!$A:$A,Data_Extraction!G$2,'HeartRate-2022-03-21-1647950188'!$C:$C,Data_Extraction!$A1577),"")</f>
        <v>119</v>
      </c>
      <c r="H1577">
        <f>IFERROR(AVERAGEIFS('HeartRate-2022-03-21-1647950188'!$B:$B,'HeartRate-2022-03-21-1647950188'!$A:$A,Data_Extraction!H$2,'HeartRate-2022-03-21-1647950188'!$C:$C,Data_Extraction!$A1577),"")</f>
        <v>110</v>
      </c>
      <c r="I1577">
        <f>IFERROR(AVERAGEIFS('HeartRate-2022-03-21-1647950188'!$B:$B,'HeartRate-2022-03-21-1647950188'!$A:$A,Data_Extraction!I$2,'HeartRate-2022-03-21-1647950188'!$C:$C,Data_Extraction!$A1577),"")</f>
        <v>106</v>
      </c>
      <c r="J1577" s="8">
        <f t="shared" si="145"/>
        <v>111.66666666666667</v>
      </c>
      <c r="N1577" s="11">
        <f>Data_Extraction!A1577</f>
        <v>44635.62290509259</v>
      </c>
      <c r="O1577" s="15">
        <f t="shared" si="146"/>
        <v>44635</v>
      </c>
      <c r="P1577" s="16">
        <f t="shared" si="147"/>
        <v>0.62290509259259264</v>
      </c>
      <c r="Q1577" s="12">
        <f>IF(Data_Extraction!B1577="",Data_Extraction!$J1577*(Q$1),Data_Extraction!B1577)</f>
        <v>100.5</v>
      </c>
      <c r="R1577" s="12">
        <f>IF(Data_Extraction!C1577="",Data_Extraction!$J1577*(R$1),Data_Extraction!C1577)</f>
        <v>102.73333333333335</v>
      </c>
      <c r="S1577" s="12">
        <f>IF(Data_Extraction!D1577="",Data_Extraction!$J1577*(S$1),Data_Extraction!D1577)</f>
        <v>116.13333333333334</v>
      </c>
      <c r="T1577" s="12">
        <f>IF(Data_Extraction!E1577="",Data_Extraction!$J1577*(T$1),Data_Extraction!E1577)</f>
        <v>106.08333333333333</v>
      </c>
      <c r="U1577" s="12">
        <f>IF(Data_Extraction!F1577="",Data_Extraction!$J1577*(U$1),Data_Extraction!F1577)</f>
        <v>109.43333333333334</v>
      </c>
      <c r="V1577" s="12">
        <f>IF(Data_Extraction!G1577="",Data_Extraction!$J1577*(V$1),Data_Extraction!G1577)</f>
        <v>119</v>
      </c>
      <c r="W1577" s="12">
        <f>IF(Data_Extraction!H1577="",Data_Extraction!$J1577*(W$1),Data_Extraction!H1577)</f>
        <v>110</v>
      </c>
      <c r="X1577" s="12">
        <f>IF(Data_Extraction!I1577="",Data_Extraction!$J1577*(X$1),Data_Extraction!I1577)</f>
        <v>106</v>
      </c>
      <c r="Y1577" s="13">
        <f t="shared" si="144"/>
        <v>108.73541666666667</v>
      </c>
      <c r="Z1577" s="17" t="str">
        <f t="shared" si="148"/>
        <v>Evening</v>
      </c>
      <c r="AA1577" s="14" t="str">
        <f>VLOOKUP($N1577,'HeartRate-2022-03-21-1647950188'!$C:$G,2,0)</f>
        <v>Hands on</v>
      </c>
      <c r="AB1577" s="14" t="str">
        <f>VLOOKUP($N1577,'HeartRate-2022-03-21-1647950188'!$C:$G,3,0)</f>
        <v>Off Campus</v>
      </c>
      <c r="AC1577" s="14" t="str">
        <f>VLOOKUP($N1577,'HeartRate-2022-03-21-1647950188'!$C:$G,4,0)</f>
        <v>Standing</v>
      </c>
      <c r="AD1577" s="14" t="str">
        <f>VLOOKUP($N1577,'HeartRate-2022-03-21-1647950188'!$C:$G,5,0)</f>
        <v>Technical Contexts</v>
      </c>
      <c r="AE1577">
        <f t="shared" si="149"/>
        <v>0</v>
      </c>
      <c r="AF1577" s="18">
        <v>44635</v>
      </c>
      <c r="AG1577" s="19">
        <v>0.62290509259259264</v>
      </c>
    </row>
    <row r="1578" spans="1:33" x14ac:dyDescent="0.3">
      <c r="A1578" s="5">
        <v>44635.623043981483</v>
      </c>
      <c r="B1578">
        <f>IFERROR(AVERAGEIFS('HeartRate-2022-03-21-1647950188'!$B:$B,'HeartRate-2022-03-21-1647950188'!$A:$A,Data_Extraction!B$2,'HeartRate-2022-03-21-1647950188'!$C:$C,Data_Extraction!$A1578),"")</f>
        <v>120</v>
      </c>
      <c r="C1578" t="str">
        <f>IFERROR(AVERAGEIFS('HeartRate-2022-03-21-1647950188'!$B:$B,'HeartRate-2022-03-21-1647950188'!$A:$A,Data_Extraction!C$2,'HeartRate-2022-03-21-1647950188'!$C:$C,Data_Extraction!$A1578),"")</f>
        <v/>
      </c>
      <c r="D1578" t="str">
        <f>IFERROR(AVERAGEIFS('HeartRate-2022-03-21-1647950188'!$B:$B,'HeartRate-2022-03-21-1647950188'!$A:$A,Data_Extraction!D$2,'HeartRate-2022-03-21-1647950188'!$C:$C,Data_Extraction!$A1578),"")</f>
        <v/>
      </c>
      <c r="E1578" t="str">
        <f>IFERROR(AVERAGEIFS('HeartRate-2022-03-21-1647950188'!$B:$B,'HeartRate-2022-03-21-1647950188'!$A:$A,Data_Extraction!E$2,'HeartRate-2022-03-21-1647950188'!$C:$C,Data_Extraction!$A1578),"")</f>
        <v/>
      </c>
      <c r="F1578" t="str">
        <f>IFERROR(AVERAGEIFS('HeartRate-2022-03-21-1647950188'!$B:$B,'HeartRate-2022-03-21-1647950188'!$A:$A,Data_Extraction!F$2,'HeartRate-2022-03-21-1647950188'!$C:$C,Data_Extraction!$A1578),"")</f>
        <v/>
      </c>
      <c r="G1578" t="str">
        <f>IFERROR(AVERAGEIFS('HeartRate-2022-03-21-1647950188'!$B:$B,'HeartRate-2022-03-21-1647950188'!$A:$A,Data_Extraction!G$2,'HeartRate-2022-03-21-1647950188'!$C:$C,Data_Extraction!$A1578),"")</f>
        <v/>
      </c>
      <c r="H1578" t="str">
        <f>IFERROR(AVERAGEIFS('HeartRate-2022-03-21-1647950188'!$B:$B,'HeartRate-2022-03-21-1647950188'!$A:$A,Data_Extraction!H$2,'HeartRate-2022-03-21-1647950188'!$C:$C,Data_Extraction!$A1578),"")</f>
        <v/>
      </c>
      <c r="I1578" t="str">
        <f>IFERROR(AVERAGEIFS('HeartRate-2022-03-21-1647950188'!$B:$B,'HeartRate-2022-03-21-1647950188'!$A:$A,Data_Extraction!I$2,'HeartRate-2022-03-21-1647950188'!$C:$C,Data_Extraction!$A1578),"")</f>
        <v/>
      </c>
      <c r="J1578" s="8">
        <f t="shared" si="145"/>
        <v>120</v>
      </c>
      <c r="N1578" s="11">
        <f>Data_Extraction!A1578</f>
        <v>44635.623043981483</v>
      </c>
      <c r="O1578" s="15">
        <f t="shared" si="146"/>
        <v>44635</v>
      </c>
      <c r="P1578" s="16">
        <f t="shared" si="147"/>
        <v>0.62304398148148155</v>
      </c>
      <c r="Q1578" s="12">
        <f>IF(Data_Extraction!B1578="",Data_Extraction!$J1578*(Q$1),Data_Extraction!B1578)</f>
        <v>120</v>
      </c>
      <c r="R1578" s="12">
        <f>IF(Data_Extraction!C1578="",Data_Extraction!$J1578*(R$1),Data_Extraction!C1578)</f>
        <v>110.4</v>
      </c>
      <c r="S1578" s="12">
        <f>IF(Data_Extraction!D1578="",Data_Extraction!$J1578*(S$1),Data_Extraction!D1578)</f>
        <v>124.80000000000001</v>
      </c>
      <c r="T1578" s="12">
        <f>IF(Data_Extraction!E1578="",Data_Extraction!$J1578*(T$1),Data_Extraction!E1578)</f>
        <v>114</v>
      </c>
      <c r="U1578" s="12">
        <f>IF(Data_Extraction!F1578="",Data_Extraction!$J1578*(U$1),Data_Extraction!F1578)</f>
        <v>117.6</v>
      </c>
      <c r="V1578" s="12">
        <f>IF(Data_Extraction!G1578="",Data_Extraction!$J1578*(V$1),Data_Extraction!G1578)</f>
        <v>109.2</v>
      </c>
      <c r="W1578" s="12">
        <f>IF(Data_Extraction!H1578="",Data_Extraction!$J1578*(W$1),Data_Extraction!H1578)</f>
        <v>128.4</v>
      </c>
      <c r="X1578" s="12">
        <f>IF(Data_Extraction!I1578="",Data_Extraction!$J1578*(X$1),Data_Extraction!I1578)</f>
        <v>116.39999999999999</v>
      </c>
      <c r="Y1578" s="13">
        <f t="shared" si="144"/>
        <v>117.60000000000001</v>
      </c>
      <c r="Z1578" s="17" t="str">
        <f t="shared" si="148"/>
        <v>Evening</v>
      </c>
      <c r="AA1578" s="14" t="str">
        <f>VLOOKUP($N1578,'HeartRate-2022-03-21-1647950188'!$C:$G,2,0)</f>
        <v>Hands on</v>
      </c>
      <c r="AB1578" s="14" t="str">
        <f>VLOOKUP($N1578,'HeartRate-2022-03-21-1647950188'!$C:$G,3,0)</f>
        <v>Off Campus</v>
      </c>
      <c r="AC1578" s="14" t="str">
        <f>VLOOKUP($N1578,'HeartRate-2022-03-21-1647950188'!$C:$G,4,0)</f>
        <v>Standing</v>
      </c>
      <c r="AD1578" s="14" t="str">
        <f>VLOOKUP($N1578,'HeartRate-2022-03-21-1647950188'!$C:$G,5,0)</f>
        <v>Technical Contexts</v>
      </c>
      <c r="AE1578">
        <f t="shared" si="149"/>
        <v>0</v>
      </c>
      <c r="AF1578" s="18">
        <v>44635</v>
      </c>
      <c r="AG1578" s="19">
        <v>0.62304398148148155</v>
      </c>
    </row>
    <row r="1579" spans="1:33" x14ac:dyDescent="0.3">
      <c r="A1579" s="5">
        <v>44635.623287037037</v>
      </c>
      <c r="B1579">
        <f>IFERROR(AVERAGEIFS('HeartRate-2022-03-21-1647950188'!$B:$B,'HeartRate-2022-03-21-1647950188'!$A:$A,Data_Extraction!B$2,'HeartRate-2022-03-21-1647950188'!$C:$C,Data_Extraction!$A1579),"")</f>
        <v>119</v>
      </c>
      <c r="C1579" t="str">
        <f>IFERROR(AVERAGEIFS('HeartRate-2022-03-21-1647950188'!$B:$B,'HeartRate-2022-03-21-1647950188'!$A:$A,Data_Extraction!C$2,'HeartRate-2022-03-21-1647950188'!$C:$C,Data_Extraction!$A1579),"")</f>
        <v/>
      </c>
      <c r="D1579" t="str">
        <f>IFERROR(AVERAGEIFS('HeartRate-2022-03-21-1647950188'!$B:$B,'HeartRate-2022-03-21-1647950188'!$A:$A,Data_Extraction!D$2,'HeartRate-2022-03-21-1647950188'!$C:$C,Data_Extraction!$A1579),"")</f>
        <v/>
      </c>
      <c r="E1579" t="str">
        <f>IFERROR(AVERAGEIFS('HeartRate-2022-03-21-1647950188'!$B:$B,'HeartRate-2022-03-21-1647950188'!$A:$A,Data_Extraction!E$2,'HeartRate-2022-03-21-1647950188'!$C:$C,Data_Extraction!$A1579),"")</f>
        <v/>
      </c>
      <c r="F1579" t="str">
        <f>IFERROR(AVERAGEIFS('HeartRate-2022-03-21-1647950188'!$B:$B,'HeartRate-2022-03-21-1647950188'!$A:$A,Data_Extraction!F$2,'HeartRate-2022-03-21-1647950188'!$C:$C,Data_Extraction!$A1579),"")</f>
        <v/>
      </c>
      <c r="G1579" t="str">
        <f>IFERROR(AVERAGEIFS('HeartRate-2022-03-21-1647950188'!$B:$B,'HeartRate-2022-03-21-1647950188'!$A:$A,Data_Extraction!G$2,'HeartRate-2022-03-21-1647950188'!$C:$C,Data_Extraction!$A1579),"")</f>
        <v/>
      </c>
      <c r="H1579" t="str">
        <f>IFERROR(AVERAGEIFS('HeartRate-2022-03-21-1647950188'!$B:$B,'HeartRate-2022-03-21-1647950188'!$A:$A,Data_Extraction!H$2,'HeartRate-2022-03-21-1647950188'!$C:$C,Data_Extraction!$A1579),"")</f>
        <v/>
      </c>
      <c r="I1579" t="str">
        <f>IFERROR(AVERAGEIFS('HeartRate-2022-03-21-1647950188'!$B:$B,'HeartRate-2022-03-21-1647950188'!$A:$A,Data_Extraction!I$2,'HeartRate-2022-03-21-1647950188'!$C:$C,Data_Extraction!$A1579),"")</f>
        <v/>
      </c>
      <c r="J1579" s="8">
        <f t="shared" si="145"/>
        <v>119</v>
      </c>
      <c r="N1579" s="11">
        <f>Data_Extraction!A1579</f>
        <v>44635.623287037037</v>
      </c>
      <c r="O1579" s="15">
        <f t="shared" si="146"/>
        <v>44635</v>
      </c>
      <c r="P1579" s="16">
        <f t="shared" si="147"/>
        <v>0.62328703703703703</v>
      </c>
      <c r="Q1579" s="12">
        <f>IF(Data_Extraction!B1579="",Data_Extraction!$J1579*(Q$1),Data_Extraction!B1579)</f>
        <v>119</v>
      </c>
      <c r="R1579" s="12">
        <f>IF(Data_Extraction!C1579="",Data_Extraction!$J1579*(R$1),Data_Extraction!C1579)</f>
        <v>109.48</v>
      </c>
      <c r="S1579" s="12">
        <f>IF(Data_Extraction!D1579="",Data_Extraction!$J1579*(S$1),Data_Extraction!D1579)</f>
        <v>123.76</v>
      </c>
      <c r="T1579" s="12">
        <f>IF(Data_Extraction!E1579="",Data_Extraction!$J1579*(T$1),Data_Extraction!E1579)</f>
        <v>113.05</v>
      </c>
      <c r="U1579" s="12">
        <f>IF(Data_Extraction!F1579="",Data_Extraction!$J1579*(U$1),Data_Extraction!F1579)</f>
        <v>116.62</v>
      </c>
      <c r="V1579" s="12">
        <f>IF(Data_Extraction!G1579="",Data_Extraction!$J1579*(V$1),Data_Extraction!G1579)</f>
        <v>108.29</v>
      </c>
      <c r="W1579" s="12">
        <f>IF(Data_Extraction!H1579="",Data_Extraction!$J1579*(W$1),Data_Extraction!H1579)</f>
        <v>127.33000000000001</v>
      </c>
      <c r="X1579" s="12">
        <f>IF(Data_Extraction!I1579="",Data_Extraction!$J1579*(X$1),Data_Extraction!I1579)</f>
        <v>115.42999999999999</v>
      </c>
      <c r="Y1579" s="13">
        <f t="shared" si="144"/>
        <v>116.62</v>
      </c>
      <c r="Z1579" s="17" t="str">
        <f t="shared" si="148"/>
        <v>Evening</v>
      </c>
      <c r="AA1579" s="14" t="str">
        <f>VLOOKUP($N1579,'HeartRate-2022-03-21-1647950188'!$C:$G,2,0)</f>
        <v>Hands on</v>
      </c>
      <c r="AB1579" s="14" t="str">
        <f>VLOOKUP($N1579,'HeartRate-2022-03-21-1647950188'!$C:$G,3,0)</f>
        <v>Off Campus</v>
      </c>
      <c r="AC1579" s="14" t="str">
        <f>VLOOKUP($N1579,'HeartRate-2022-03-21-1647950188'!$C:$G,4,0)</f>
        <v>Standing</v>
      </c>
      <c r="AD1579" s="14" t="str">
        <f>VLOOKUP($N1579,'HeartRate-2022-03-21-1647950188'!$C:$G,5,0)</f>
        <v>Technical Contexts</v>
      </c>
      <c r="AE1579">
        <f t="shared" si="149"/>
        <v>0</v>
      </c>
      <c r="AF1579" s="18">
        <v>44635</v>
      </c>
      <c r="AG1579" s="19">
        <v>0.62328703703703703</v>
      </c>
    </row>
    <row r="1580" spans="1:33" x14ac:dyDescent="0.3">
      <c r="A1580" s="5">
        <v>44635.623449074075</v>
      </c>
      <c r="B1580">
        <f>IFERROR(AVERAGEIFS('HeartRate-2022-03-21-1647950188'!$B:$B,'HeartRate-2022-03-21-1647950188'!$A:$A,Data_Extraction!B$2,'HeartRate-2022-03-21-1647950188'!$C:$C,Data_Extraction!$A1580),"")</f>
        <v>119</v>
      </c>
      <c r="C1580" t="str">
        <f>IFERROR(AVERAGEIFS('HeartRate-2022-03-21-1647950188'!$B:$B,'HeartRate-2022-03-21-1647950188'!$A:$A,Data_Extraction!C$2,'HeartRate-2022-03-21-1647950188'!$C:$C,Data_Extraction!$A1580),"")</f>
        <v/>
      </c>
      <c r="D1580" t="str">
        <f>IFERROR(AVERAGEIFS('HeartRate-2022-03-21-1647950188'!$B:$B,'HeartRate-2022-03-21-1647950188'!$A:$A,Data_Extraction!D$2,'HeartRate-2022-03-21-1647950188'!$C:$C,Data_Extraction!$A1580),"")</f>
        <v/>
      </c>
      <c r="E1580" t="str">
        <f>IFERROR(AVERAGEIFS('HeartRate-2022-03-21-1647950188'!$B:$B,'HeartRate-2022-03-21-1647950188'!$A:$A,Data_Extraction!E$2,'HeartRate-2022-03-21-1647950188'!$C:$C,Data_Extraction!$A1580),"")</f>
        <v/>
      </c>
      <c r="F1580" t="str">
        <f>IFERROR(AVERAGEIFS('HeartRate-2022-03-21-1647950188'!$B:$B,'HeartRate-2022-03-21-1647950188'!$A:$A,Data_Extraction!F$2,'HeartRate-2022-03-21-1647950188'!$C:$C,Data_Extraction!$A1580),"")</f>
        <v/>
      </c>
      <c r="G1580" t="str">
        <f>IFERROR(AVERAGEIFS('HeartRate-2022-03-21-1647950188'!$B:$B,'HeartRate-2022-03-21-1647950188'!$A:$A,Data_Extraction!G$2,'HeartRate-2022-03-21-1647950188'!$C:$C,Data_Extraction!$A1580),"")</f>
        <v/>
      </c>
      <c r="H1580" t="str">
        <f>IFERROR(AVERAGEIFS('HeartRate-2022-03-21-1647950188'!$B:$B,'HeartRate-2022-03-21-1647950188'!$A:$A,Data_Extraction!H$2,'HeartRate-2022-03-21-1647950188'!$C:$C,Data_Extraction!$A1580),"")</f>
        <v/>
      </c>
      <c r="I1580" t="str">
        <f>IFERROR(AVERAGEIFS('HeartRate-2022-03-21-1647950188'!$B:$B,'HeartRate-2022-03-21-1647950188'!$A:$A,Data_Extraction!I$2,'HeartRate-2022-03-21-1647950188'!$C:$C,Data_Extraction!$A1580),"")</f>
        <v/>
      </c>
      <c r="J1580" s="8">
        <f t="shared" si="145"/>
        <v>119</v>
      </c>
      <c r="N1580" s="11">
        <f>Data_Extraction!A1580</f>
        <v>44635.623449074075</v>
      </c>
      <c r="O1580" s="15">
        <f t="shared" si="146"/>
        <v>44635</v>
      </c>
      <c r="P1580" s="16">
        <f t="shared" si="147"/>
        <v>0.62344907407407402</v>
      </c>
      <c r="Q1580" s="12">
        <f>IF(Data_Extraction!B1580="",Data_Extraction!$J1580*(Q$1),Data_Extraction!B1580)</f>
        <v>119</v>
      </c>
      <c r="R1580" s="12">
        <f>IF(Data_Extraction!C1580="",Data_Extraction!$J1580*(R$1),Data_Extraction!C1580)</f>
        <v>109.48</v>
      </c>
      <c r="S1580" s="12">
        <f>IF(Data_Extraction!D1580="",Data_Extraction!$J1580*(S$1),Data_Extraction!D1580)</f>
        <v>123.76</v>
      </c>
      <c r="T1580" s="12">
        <f>IF(Data_Extraction!E1580="",Data_Extraction!$J1580*(T$1),Data_Extraction!E1580)</f>
        <v>113.05</v>
      </c>
      <c r="U1580" s="12">
        <f>IF(Data_Extraction!F1580="",Data_Extraction!$J1580*(U$1),Data_Extraction!F1580)</f>
        <v>116.62</v>
      </c>
      <c r="V1580" s="12">
        <f>IF(Data_Extraction!G1580="",Data_Extraction!$J1580*(V$1),Data_Extraction!G1580)</f>
        <v>108.29</v>
      </c>
      <c r="W1580" s="12">
        <f>IF(Data_Extraction!H1580="",Data_Extraction!$J1580*(W$1),Data_Extraction!H1580)</f>
        <v>127.33000000000001</v>
      </c>
      <c r="X1580" s="12">
        <f>IF(Data_Extraction!I1580="",Data_Extraction!$J1580*(X$1),Data_Extraction!I1580)</f>
        <v>115.42999999999999</v>
      </c>
      <c r="Y1580" s="13">
        <f t="shared" si="144"/>
        <v>116.62</v>
      </c>
      <c r="Z1580" s="17" t="str">
        <f t="shared" si="148"/>
        <v>Evening</v>
      </c>
      <c r="AA1580" s="14" t="str">
        <f>VLOOKUP($N1580,'HeartRate-2022-03-21-1647950188'!$C:$G,2,0)</f>
        <v>Hands on</v>
      </c>
      <c r="AB1580" s="14" t="str">
        <f>VLOOKUP($N1580,'HeartRate-2022-03-21-1647950188'!$C:$G,3,0)</f>
        <v>Off Campus</v>
      </c>
      <c r="AC1580" s="14" t="str">
        <f>VLOOKUP($N1580,'HeartRate-2022-03-21-1647950188'!$C:$G,4,0)</f>
        <v>Standing</v>
      </c>
      <c r="AD1580" s="14" t="str">
        <f>VLOOKUP($N1580,'HeartRate-2022-03-21-1647950188'!$C:$G,5,0)</f>
        <v>Technical Contexts</v>
      </c>
      <c r="AE1580">
        <f t="shared" si="149"/>
        <v>0</v>
      </c>
      <c r="AF1580" s="18">
        <v>44635</v>
      </c>
      <c r="AG1580" s="19">
        <v>0.62344907407407402</v>
      </c>
    </row>
    <row r="1581" spans="1:33" x14ac:dyDescent="0.3">
      <c r="A1581" s="5">
        <v>44635.623530092591</v>
      </c>
      <c r="B1581" t="str">
        <f>IFERROR(AVERAGEIFS('HeartRate-2022-03-21-1647950188'!$B:$B,'HeartRate-2022-03-21-1647950188'!$A:$A,Data_Extraction!B$2,'HeartRate-2022-03-21-1647950188'!$C:$C,Data_Extraction!$A1581),"")</f>
        <v/>
      </c>
      <c r="C1581" t="str">
        <f>IFERROR(AVERAGEIFS('HeartRate-2022-03-21-1647950188'!$B:$B,'HeartRate-2022-03-21-1647950188'!$A:$A,Data_Extraction!C$2,'HeartRate-2022-03-21-1647950188'!$C:$C,Data_Extraction!$A1581),"")</f>
        <v/>
      </c>
      <c r="D1581" t="str">
        <f>IFERROR(AVERAGEIFS('HeartRate-2022-03-21-1647950188'!$B:$B,'HeartRate-2022-03-21-1647950188'!$A:$A,Data_Extraction!D$2,'HeartRate-2022-03-21-1647950188'!$C:$C,Data_Extraction!$A1581),"")</f>
        <v/>
      </c>
      <c r="E1581" t="str">
        <f>IFERROR(AVERAGEIFS('HeartRate-2022-03-21-1647950188'!$B:$B,'HeartRate-2022-03-21-1647950188'!$A:$A,Data_Extraction!E$2,'HeartRate-2022-03-21-1647950188'!$C:$C,Data_Extraction!$A1581),"")</f>
        <v/>
      </c>
      <c r="F1581" t="str">
        <f>IFERROR(AVERAGEIFS('HeartRate-2022-03-21-1647950188'!$B:$B,'HeartRate-2022-03-21-1647950188'!$A:$A,Data_Extraction!F$2,'HeartRate-2022-03-21-1647950188'!$C:$C,Data_Extraction!$A1581),"")</f>
        <v/>
      </c>
      <c r="G1581" t="str">
        <f>IFERROR(AVERAGEIFS('HeartRate-2022-03-21-1647950188'!$B:$B,'HeartRate-2022-03-21-1647950188'!$A:$A,Data_Extraction!G$2,'HeartRate-2022-03-21-1647950188'!$C:$C,Data_Extraction!$A1581),"")</f>
        <v/>
      </c>
      <c r="H1581">
        <f>IFERROR(AVERAGEIFS('HeartRate-2022-03-21-1647950188'!$B:$B,'HeartRate-2022-03-21-1647950188'!$A:$A,Data_Extraction!H$2,'HeartRate-2022-03-21-1647950188'!$C:$C,Data_Extraction!$A1581),"")</f>
        <v>115</v>
      </c>
      <c r="I1581" t="str">
        <f>IFERROR(AVERAGEIFS('HeartRate-2022-03-21-1647950188'!$B:$B,'HeartRate-2022-03-21-1647950188'!$A:$A,Data_Extraction!I$2,'HeartRate-2022-03-21-1647950188'!$C:$C,Data_Extraction!$A1581),"")</f>
        <v/>
      </c>
      <c r="J1581" s="8">
        <f t="shared" si="145"/>
        <v>115</v>
      </c>
      <c r="N1581" s="11">
        <f>Data_Extraction!A1581</f>
        <v>44635.623530092591</v>
      </c>
      <c r="O1581" s="15">
        <f t="shared" si="146"/>
        <v>44635</v>
      </c>
      <c r="P1581" s="16">
        <f t="shared" si="147"/>
        <v>0.62353009259259262</v>
      </c>
      <c r="Q1581" s="12">
        <f>IF(Data_Extraction!B1581="",Data_Extraction!$J1581*(Q$1),Data_Extraction!B1581)</f>
        <v>103.5</v>
      </c>
      <c r="R1581" s="12">
        <f>IF(Data_Extraction!C1581="",Data_Extraction!$J1581*(R$1),Data_Extraction!C1581)</f>
        <v>105.80000000000001</v>
      </c>
      <c r="S1581" s="12">
        <f>IF(Data_Extraction!D1581="",Data_Extraction!$J1581*(S$1),Data_Extraction!D1581)</f>
        <v>119.60000000000001</v>
      </c>
      <c r="T1581" s="12">
        <f>IF(Data_Extraction!E1581="",Data_Extraction!$J1581*(T$1),Data_Extraction!E1581)</f>
        <v>109.25</v>
      </c>
      <c r="U1581" s="12">
        <f>IF(Data_Extraction!F1581="",Data_Extraction!$J1581*(U$1),Data_Extraction!F1581)</f>
        <v>112.7</v>
      </c>
      <c r="V1581" s="12">
        <f>IF(Data_Extraction!G1581="",Data_Extraction!$J1581*(V$1),Data_Extraction!G1581)</f>
        <v>104.65</v>
      </c>
      <c r="W1581" s="12">
        <f>IF(Data_Extraction!H1581="",Data_Extraction!$J1581*(W$1),Data_Extraction!H1581)</f>
        <v>115</v>
      </c>
      <c r="X1581" s="12">
        <f>IF(Data_Extraction!I1581="",Data_Extraction!$J1581*(X$1),Data_Extraction!I1581)</f>
        <v>111.55</v>
      </c>
      <c r="Y1581" s="13">
        <f t="shared" si="144"/>
        <v>110.25624999999999</v>
      </c>
      <c r="Z1581" s="17" t="str">
        <f t="shared" si="148"/>
        <v>Evening</v>
      </c>
      <c r="AA1581" s="14" t="str">
        <f>VLOOKUP($N1581,'HeartRate-2022-03-21-1647950188'!$C:$G,2,0)</f>
        <v>Hands on</v>
      </c>
      <c r="AB1581" s="14" t="str">
        <f>VLOOKUP($N1581,'HeartRate-2022-03-21-1647950188'!$C:$G,3,0)</f>
        <v>Off Campus</v>
      </c>
      <c r="AC1581" s="14" t="str">
        <f>VLOOKUP($N1581,'HeartRate-2022-03-21-1647950188'!$C:$G,4,0)</f>
        <v>Standing</v>
      </c>
      <c r="AD1581" s="14" t="str">
        <f>VLOOKUP($N1581,'HeartRate-2022-03-21-1647950188'!$C:$G,5,0)</f>
        <v>Technical Contexts</v>
      </c>
      <c r="AE1581">
        <f t="shared" si="149"/>
        <v>0</v>
      </c>
      <c r="AF1581" s="18">
        <v>44635</v>
      </c>
      <c r="AG1581" s="19">
        <v>0.62353009259259262</v>
      </c>
    </row>
    <row r="1582" spans="1:33" x14ac:dyDescent="0.3">
      <c r="A1582" s="5">
        <v>44635.623599537037</v>
      </c>
      <c r="B1582" t="str">
        <f>IFERROR(AVERAGEIFS('HeartRate-2022-03-21-1647950188'!$B:$B,'HeartRate-2022-03-21-1647950188'!$A:$A,Data_Extraction!B$2,'HeartRate-2022-03-21-1647950188'!$C:$C,Data_Extraction!$A1582),"")</f>
        <v/>
      </c>
      <c r="C1582" t="str">
        <f>IFERROR(AVERAGEIFS('HeartRate-2022-03-21-1647950188'!$B:$B,'HeartRate-2022-03-21-1647950188'!$A:$A,Data_Extraction!C$2,'HeartRate-2022-03-21-1647950188'!$C:$C,Data_Extraction!$A1582),"")</f>
        <v/>
      </c>
      <c r="D1582" t="str">
        <f>IFERROR(AVERAGEIFS('HeartRate-2022-03-21-1647950188'!$B:$B,'HeartRate-2022-03-21-1647950188'!$A:$A,Data_Extraction!D$2,'HeartRate-2022-03-21-1647950188'!$C:$C,Data_Extraction!$A1582),"")</f>
        <v/>
      </c>
      <c r="E1582" t="str">
        <f>IFERROR(AVERAGEIFS('HeartRate-2022-03-21-1647950188'!$B:$B,'HeartRate-2022-03-21-1647950188'!$A:$A,Data_Extraction!E$2,'HeartRate-2022-03-21-1647950188'!$C:$C,Data_Extraction!$A1582),"")</f>
        <v/>
      </c>
      <c r="F1582" t="str">
        <f>IFERROR(AVERAGEIFS('HeartRate-2022-03-21-1647950188'!$B:$B,'HeartRate-2022-03-21-1647950188'!$A:$A,Data_Extraction!F$2,'HeartRate-2022-03-21-1647950188'!$C:$C,Data_Extraction!$A1582),"")</f>
        <v/>
      </c>
      <c r="G1582">
        <f>IFERROR(AVERAGEIFS('HeartRate-2022-03-21-1647950188'!$B:$B,'HeartRate-2022-03-21-1647950188'!$A:$A,Data_Extraction!G$2,'HeartRate-2022-03-21-1647950188'!$C:$C,Data_Extraction!$A1582),"")</f>
        <v>123</v>
      </c>
      <c r="H1582">
        <f>IFERROR(AVERAGEIFS('HeartRate-2022-03-21-1647950188'!$B:$B,'HeartRate-2022-03-21-1647950188'!$A:$A,Data_Extraction!H$2,'HeartRate-2022-03-21-1647950188'!$C:$C,Data_Extraction!$A1582),"")</f>
        <v>112</v>
      </c>
      <c r="I1582">
        <f>IFERROR(AVERAGEIFS('HeartRate-2022-03-21-1647950188'!$B:$B,'HeartRate-2022-03-21-1647950188'!$A:$A,Data_Extraction!I$2,'HeartRate-2022-03-21-1647950188'!$C:$C,Data_Extraction!$A1582),"")</f>
        <v>107</v>
      </c>
      <c r="J1582" s="8">
        <f t="shared" si="145"/>
        <v>114</v>
      </c>
      <c r="N1582" s="11">
        <f>Data_Extraction!A1582</f>
        <v>44635.623599537037</v>
      </c>
      <c r="O1582" s="15">
        <f t="shared" si="146"/>
        <v>44635</v>
      </c>
      <c r="P1582" s="16">
        <f t="shared" si="147"/>
        <v>0.62359953703703697</v>
      </c>
      <c r="Q1582" s="12">
        <f>IF(Data_Extraction!B1582="",Data_Extraction!$J1582*(Q$1),Data_Extraction!B1582)</f>
        <v>102.60000000000001</v>
      </c>
      <c r="R1582" s="12">
        <f>IF(Data_Extraction!C1582="",Data_Extraction!$J1582*(R$1),Data_Extraction!C1582)</f>
        <v>104.88000000000001</v>
      </c>
      <c r="S1582" s="12">
        <f>IF(Data_Extraction!D1582="",Data_Extraction!$J1582*(S$1),Data_Extraction!D1582)</f>
        <v>118.56</v>
      </c>
      <c r="T1582" s="12">
        <f>IF(Data_Extraction!E1582="",Data_Extraction!$J1582*(T$1),Data_Extraction!E1582)</f>
        <v>108.3</v>
      </c>
      <c r="U1582" s="12">
        <f>IF(Data_Extraction!F1582="",Data_Extraction!$J1582*(U$1),Data_Extraction!F1582)</f>
        <v>111.72</v>
      </c>
      <c r="V1582" s="12">
        <f>IF(Data_Extraction!G1582="",Data_Extraction!$J1582*(V$1),Data_Extraction!G1582)</f>
        <v>123</v>
      </c>
      <c r="W1582" s="12">
        <f>IF(Data_Extraction!H1582="",Data_Extraction!$J1582*(W$1),Data_Extraction!H1582)</f>
        <v>112</v>
      </c>
      <c r="X1582" s="12">
        <f>IF(Data_Extraction!I1582="",Data_Extraction!$J1582*(X$1),Data_Extraction!I1582)</f>
        <v>107</v>
      </c>
      <c r="Y1582" s="13">
        <f t="shared" si="144"/>
        <v>111.00750000000001</v>
      </c>
      <c r="Z1582" s="17" t="str">
        <f t="shared" si="148"/>
        <v>Evening</v>
      </c>
      <c r="AA1582" s="14" t="str">
        <f>VLOOKUP($N1582,'HeartRate-2022-03-21-1647950188'!$C:$G,2,0)</f>
        <v>Hands on</v>
      </c>
      <c r="AB1582" s="14" t="str">
        <f>VLOOKUP($N1582,'HeartRate-2022-03-21-1647950188'!$C:$G,3,0)</f>
        <v>Off Campus</v>
      </c>
      <c r="AC1582" s="14" t="str">
        <f>VLOOKUP($N1582,'HeartRate-2022-03-21-1647950188'!$C:$G,4,0)</f>
        <v>Standing</v>
      </c>
      <c r="AD1582" s="14" t="str">
        <f>VLOOKUP($N1582,'HeartRate-2022-03-21-1647950188'!$C:$G,5,0)</f>
        <v>Technical Contexts</v>
      </c>
      <c r="AE1582">
        <f t="shared" si="149"/>
        <v>0</v>
      </c>
      <c r="AF1582" s="18">
        <v>44635</v>
      </c>
      <c r="AG1582" s="19">
        <v>0.62359953703703697</v>
      </c>
    </row>
    <row r="1583" spans="1:33" x14ac:dyDescent="0.3">
      <c r="A1583" s="5">
        <v>44635.623854166668</v>
      </c>
      <c r="B1583">
        <f>IFERROR(AVERAGEIFS('HeartRate-2022-03-21-1647950188'!$B:$B,'HeartRate-2022-03-21-1647950188'!$A:$A,Data_Extraction!B$2,'HeartRate-2022-03-21-1647950188'!$C:$C,Data_Extraction!$A1583),"")</f>
        <v>122</v>
      </c>
      <c r="C1583" t="str">
        <f>IFERROR(AVERAGEIFS('HeartRate-2022-03-21-1647950188'!$B:$B,'HeartRate-2022-03-21-1647950188'!$A:$A,Data_Extraction!C$2,'HeartRate-2022-03-21-1647950188'!$C:$C,Data_Extraction!$A1583),"")</f>
        <v/>
      </c>
      <c r="D1583" t="str">
        <f>IFERROR(AVERAGEIFS('HeartRate-2022-03-21-1647950188'!$B:$B,'HeartRate-2022-03-21-1647950188'!$A:$A,Data_Extraction!D$2,'HeartRate-2022-03-21-1647950188'!$C:$C,Data_Extraction!$A1583),"")</f>
        <v/>
      </c>
      <c r="E1583" t="str">
        <f>IFERROR(AVERAGEIFS('HeartRate-2022-03-21-1647950188'!$B:$B,'HeartRate-2022-03-21-1647950188'!$A:$A,Data_Extraction!E$2,'HeartRate-2022-03-21-1647950188'!$C:$C,Data_Extraction!$A1583),"")</f>
        <v/>
      </c>
      <c r="F1583" t="str">
        <f>IFERROR(AVERAGEIFS('HeartRate-2022-03-21-1647950188'!$B:$B,'HeartRate-2022-03-21-1647950188'!$A:$A,Data_Extraction!F$2,'HeartRate-2022-03-21-1647950188'!$C:$C,Data_Extraction!$A1583),"")</f>
        <v/>
      </c>
      <c r="G1583" t="str">
        <f>IFERROR(AVERAGEIFS('HeartRate-2022-03-21-1647950188'!$B:$B,'HeartRate-2022-03-21-1647950188'!$A:$A,Data_Extraction!G$2,'HeartRate-2022-03-21-1647950188'!$C:$C,Data_Extraction!$A1583),"")</f>
        <v/>
      </c>
      <c r="H1583" t="str">
        <f>IFERROR(AVERAGEIFS('HeartRate-2022-03-21-1647950188'!$B:$B,'HeartRate-2022-03-21-1647950188'!$A:$A,Data_Extraction!H$2,'HeartRate-2022-03-21-1647950188'!$C:$C,Data_Extraction!$A1583),"")</f>
        <v/>
      </c>
      <c r="I1583" t="str">
        <f>IFERROR(AVERAGEIFS('HeartRate-2022-03-21-1647950188'!$B:$B,'HeartRate-2022-03-21-1647950188'!$A:$A,Data_Extraction!I$2,'HeartRate-2022-03-21-1647950188'!$C:$C,Data_Extraction!$A1583),"")</f>
        <v/>
      </c>
      <c r="J1583" s="8">
        <f t="shared" si="145"/>
        <v>122</v>
      </c>
      <c r="N1583" s="11">
        <f>Data_Extraction!A1583</f>
        <v>44635.623854166668</v>
      </c>
      <c r="O1583" s="15">
        <f t="shared" si="146"/>
        <v>44635</v>
      </c>
      <c r="P1583" s="16">
        <f t="shared" si="147"/>
        <v>0.62385416666666671</v>
      </c>
      <c r="Q1583" s="12">
        <f>IF(Data_Extraction!B1583="",Data_Extraction!$J1583*(Q$1),Data_Extraction!B1583)</f>
        <v>122</v>
      </c>
      <c r="R1583" s="12">
        <f>IF(Data_Extraction!C1583="",Data_Extraction!$J1583*(R$1),Data_Extraction!C1583)</f>
        <v>112.24000000000001</v>
      </c>
      <c r="S1583" s="12">
        <f>IF(Data_Extraction!D1583="",Data_Extraction!$J1583*(S$1),Data_Extraction!D1583)</f>
        <v>126.88000000000001</v>
      </c>
      <c r="T1583" s="12">
        <f>IF(Data_Extraction!E1583="",Data_Extraction!$J1583*(T$1),Data_Extraction!E1583)</f>
        <v>115.89999999999999</v>
      </c>
      <c r="U1583" s="12">
        <f>IF(Data_Extraction!F1583="",Data_Extraction!$J1583*(U$1),Data_Extraction!F1583)</f>
        <v>119.56</v>
      </c>
      <c r="V1583" s="12">
        <f>IF(Data_Extraction!G1583="",Data_Extraction!$J1583*(V$1),Data_Extraction!G1583)</f>
        <v>111.02000000000001</v>
      </c>
      <c r="W1583" s="12">
        <f>IF(Data_Extraction!H1583="",Data_Extraction!$J1583*(W$1),Data_Extraction!H1583)</f>
        <v>130.54000000000002</v>
      </c>
      <c r="X1583" s="12">
        <f>IF(Data_Extraction!I1583="",Data_Extraction!$J1583*(X$1),Data_Extraction!I1583)</f>
        <v>118.34</v>
      </c>
      <c r="Y1583" s="13">
        <f t="shared" si="144"/>
        <v>119.55999999999999</v>
      </c>
      <c r="Z1583" s="17" t="str">
        <f t="shared" si="148"/>
        <v>Evening</v>
      </c>
      <c r="AA1583" s="14" t="str">
        <f>VLOOKUP($N1583,'HeartRate-2022-03-21-1647950188'!$C:$G,2,0)</f>
        <v>Hands on</v>
      </c>
      <c r="AB1583" s="14" t="str">
        <f>VLOOKUP($N1583,'HeartRate-2022-03-21-1647950188'!$C:$G,3,0)</f>
        <v>Off Campus</v>
      </c>
      <c r="AC1583" s="14" t="str">
        <f>VLOOKUP($N1583,'HeartRate-2022-03-21-1647950188'!$C:$G,4,0)</f>
        <v>Standing</v>
      </c>
      <c r="AD1583" s="14" t="str">
        <f>VLOOKUP($N1583,'HeartRate-2022-03-21-1647950188'!$C:$G,5,0)</f>
        <v>Technical Contexts</v>
      </c>
      <c r="AE1583">
        <f t="shared" si="149"/>
        <v>0</v>
      </c>
      <c r="AF1583" s="18">
        <v>44635</v>
      </c>
      <c r="AG1583" s="19">
        <v>0.62385416666666671</v>
      </c>
    </row>
    <row r="1584" spans="1:33" x14ac:dyDescent="0.3">
      <c r="A1584" s="5">
        <v>44635.62400462963</v>
      </c>
      <c r="B1584">
        <f>IFERROR(AVERAGEIFS('HeartRate-2022-03-21-1647950188'!$B:$B,'HeartRate-2022-03-21-1647950188'!$A:$A,Data_Extraction!B$2,'HeartRate-2022-03-21-1647950188'!$C:$C,Data_Extraction!$A1584),"")</f>
        <v>120</v>
      </c>
      <c r="C1584" t="str">
        <f>IFERROR(AVERAGEIFS('HeartRate-2022-03-21-1647950188'!$B:$B,'HeartRate-2022-03-21-1647950188'!$A:$A,Data_Extraction!C$2,'HeartRate-2022-03-21-1647950188'!$C:$C,Data_Extraction!$A1584),"")</f>
        <v/>
      </c>
      <c r="D1584" t="str">
        <f>IFERROR(AVERAGEIFS('HeartRate-2022-03-21-1647950188'!$B:$B,'HeartRate-2022-03-21-1647950188'!$A:$A,Data_Extraction!D$2,'HeartRate-2022-03-21-1647950188'!$C:$C,Data_Extraction!$A1584),"")</f>
        <v/>
      </c>
      <c r="E1584" t="str">
        <f>IFERROR(AVERAGEIFS('HeartRate-2022-03-21-1647950188'!$B:$B,'HeartRate-2022-03-21-1647950188'!$A:$A,Data_Extraction!E$2,'HeartRate-2022-03-21-1647950188'!$C:$C,Data_Extraction!$A1584),"")</f>
        <v/>
      </c>
      <c r="F1584" t="str">
        <f>IFERROR(AVERAGEIFS('HeartRate-2022-03-21-1647950188'!$B:$B,'HeartRate-2022-03-21-1647950188'!$A:$A,Data_Extraction!F$2,'HeartRate-2022-03-21-1647950188'!$C:$C,Data_Extraction!$A1584),"")</f>
        <v/>
      </c>
      <c r="G1584" t="str">
        <f>IFERROR(AVERAGEIFS('HeartRate-2022-03-21-1647950188'!$B:$B,'HeartRate-2022-03-21-1647950188'!$A:$A,Data_Extraction!G$2,'HeartRate-2022-03-21-1647950188'!$C:$C,Data_Extraction!$A1584),"")</f>
        <v/>
      </c>
      <c r="H1584" t="str">
        <f>IFERROR(AVERAGEIFS('HeartRate-2022-03-21-1647950188'!$B:$B,'HeartRate-2022-03-21-1647950188'!$A:$A,Data_Extraction!H$2,'HeartRate-2022-03-21-1647950188'!$C:$C,Data_Extraction!$A1584),"")</f>
        <v/>
      </c>
      <c r="I1584" t="str">
        <f>IFERROR(AVERAGEIFS('HeartRate-2022-03-21-1647950188'!$B:$B,'HeartRate-2022-03-21-1647950188'!$A:$A,Data_Extraction!I$2,'HeartRate-2022-03-21-1647950188'!$C:$C,Data_Extraction!$A1584),"")</f>
        <v/>
      </c>
      <c r="J1584" s="8">
        <f t="shared" si="145"/>
        <v>120</v>
      </c>
      <c r="N1584" s="11">
        <f>Data_Extraction!A1584</f>
        <v>44635.62400462963</v>
      </c>
      <c r="O1584" s="15">
        <f t="shared" si="146"/>
        <v>44635</v>
      </c>
      <c r="P1584" s="16">
        <f t="shared" si="147"/>
        <v>0.62400462962962966</v>
      </c>
      <c r="Q1584" s="12">
        <f>IF(Data_Extraction!B1584="",Data_Extraction!$J1584*(Q$1),Data_Extraction!B1584)</f>
        <v>120</v>
      </c>
      <c r="R1584" s="12">
        <f>IF(Data_Extraction!C1584="",Data_Extraction!$J1584*(R$1),Data_Extraction!C1584)</f>
        <v>110.4</v>
      </c>
      <c r="S1584" s="12">
        <f>IF(Data_Extraction!D1584="",Data_Extraction!$J1584*(S$1),Data_Extraction!D1584)</f>
        <v>124.80000000000001</v>
      </c>
      <c r="T1584" s="12">
        <f>IF(Data_Extraction!E1584="",Data_Extraction!$J1584*(T$1),Data_Extraction!E1584)</f>
        <v>114</v>
      </c>
      <c r="U1584" s="12">
        <f>IF(Data_Extraction!F1584="",Data_Extraction!$J1584*(U$1),Data_Extraction!F1584)</f>
        <v>117.6</v>
      </c>
      <c r="V1584" s="12">
        <f>IF(Data_Extraction!G1584="",Data_Extraction!$J1584*(V$1),Data_Extraction!G1584)</f>
        <v>109.2</v>
      </c>
      <c r="W1584" s="12">
        <f>IF(Data_Extraction!H1584="",Data_Extraction!$J1584*(W$1),Data_Extraction!H1584)</f>
        <v>128.4</v>
      </c>
      <c r="X1584" s="12">
        <f>IF(Data_Extraction!I1584="",Data_Extraction!$J1584*(X$1),Data_Extraction!I1584)</f>
        <v>116.39999999999999</v>
      </c>
      <c r="Y1584" s="13">
        <f t="shared" si="144"/>
        <v>117.60000000000001</v>
      </c>
      <c r="Z1584" s="17" t="str">
        <f t="shared" si="148"/>
        <v>Evening</v>
      </c>
      <c r="AA1584" s="14" t="str">
        <f>VLOOKUP($N1584,'HeartRate-2022-03-21-1647950188'!$C:$G,2,0)</f>
        <v>Hands on</v>
      </c>
      <c r="AB1584" s="14" t="str">
        <f>VLOOKUP($N1584,'HeartRate-2022-03-21-1647950188'!$C:$G,3,0)</f>
        <v>Off Campus</v>
      </c>
      <c r="AC1584" s="14" t="str">
        <f>VLOOKUP($N1584,'HeartRate-2022-03-21-1647950188'!$C:$G,4,0)</f>
        <v>Standing</v>
      </c>
      <c r="AD1584" s="14" t="str">
        <f>VLOOKUP($N1584,'HeartRate-2022-03-21-1647950188'!$C:$G,5,0)</f>
        <v>Technical Contexts</v>
      </c>
      <c r="AE1584">
        <f t="shared" si="149"/>
        <v>0</v>
      </c>
      <c r="AF1584" s="18">
        <v>44635</v>
      </c>
      <c r="AG1584" s="19">
        <v>0.62400462962962966</v>
      </c>
    </row>
    <row r="1585" spans="1:33" x14ac:dyDescent="0.3">
      <c r="A1585" s="5">
        <v>44635.624293981484</v>
      </c>
      <c r="B1585" t="str">
        <f>IFERROR(AVERAGEIFS('HeartRate-2022-03-21-1647950188'!$B:$B,'HeartRate-2022-03-21-1647950188'!$A:$A,Data_Extraction!B$2,'HeartRate-2022-03-21-1647950188'!$C:$C,Data_Extraction!$A1585),"")</f>
        <v/>
      </c>
      <c r="C1585" t="str">
        <f>IFERROR(AVERAGEIFS('HeartRate-2022-03-21-1647950188'!$B:$B,'HeartRate-2022-03-21-1647950188'!$A:$A,Data_Extraction!C$2,'HeartRate-2022-03-21-1647950188'!$C:$C,Data_Extraction!$A1585),"")</f>
        <v/>
      </c>
      <c r="D1585" t="str">
        <f>IFERROR(AVERAGEIFS('HeartRate-2022-03-21-1647950188'!$B:$B,'HeartRate-2022-03-21-1647950188'!$A:$A,Data_Extraction!D$2,'HeartRate-2022-03-21-1647950188'!$C:$C,Data_Extraction!$A1585),"")</f>
        <v/>
      </c>
      <c r="E1585" t="str">
        <f>IFERROR(AVERAGEIFS('HeartRate-2022-03-21-1647950188'!$B:$B,'HeartRate-2022-03-21-1647950188'!$A:$A,Data_Extraction!E$2,'HeartRate-2022-03-21-1647950188'!$C:$C,Data_Extraction!$A1585),"")</f>
        <v/>
      </c>
      <c r="F1585" t="str">
        <f>IFERROR(AVERAGEIFS('HeartRate-2022-03-21-1647950188'!$B:$B,'HeartRate-2022-03-21-1647950188'!$A:$A,Data_Extraction!F$2,'HeartRate-2022-03-21-1647950188'!$C:$C,Data_Extraction!$A1585),"")</f>
        <v/>
      </c>
      <c r="G1585">
        <f>IFERROR(AVERAGEIFS('HeartRate-2022-03-21-1647950188'!$B:$B,'HeartRate-2022-03-21-1647950188'!$A:$A,Data_Extraction!G$2,'HeartRate-2022-03-21-1647950188'!$C:$C,Data_Extraction!$A1585),"")</f>
        <v>117</v>
      </c>
      <c r="H1585">
        <f>IFERROR(AVERAGEIFS('HeartRate-2022-03-21-1647950188'!$B:$B,'HeartRate-2022-03-21-1647950188'!$A:$A,Data_Extraction!H$2,'HeartRate-2022-03-21-1647950188'!$C:$C,Data_Extraction!$A1585),"")</f>
        <v>114</v>
      </c>
      <c r="I1585">
        <f>IFERROR(AVERAGEIFS('HeartRate-2022-03-21-1647950188'!$B:$B,'HeartRate-2022-03-21-1647950188'!$A:$A,Data_Extraction!I$2,'HeartRate-2022-03-21-1647950188'!$C:$C,Data_Extraction!$A1585),"")</f>
        <v>106</v>
      </c>
      <c r="J1585" s="8">
        <f t="shared" si="145"/>
        <v>112.33333333333333</v>
      </c>
      <c r="N1585" s="11">
        <f>Data_Extraction!A1585</f>
        <v>44635.624293981484</v>
      </c>
      <c r="O1585" s="15">
        <f t="shared" si="146"/>
        <v>44635</v>
      </c>
      <c r="P1585" s="16">
        <f t="shared" si="147"/>
        <v>0.62429398148148152</v>
      </c>
      <c r="Q1585" s="12">
        <f>IF(Data_Extraction!B1585="",Data_Extraction!$J1585*(Q$1),Data_Extraction!B1585)</f>
        <v>101.1</v>
      </c>
      <c r="R1585" s="12">
        <f>IF(Data_Extraction!C1585="",Data_Extraction!$J1585*(R$1),Data_Extraction!C1585)</f>
        <v>103.34666666666666</v>
      </c>
      <c r="S1585" s="12">
        <f>IF(Data_Extraction!D1585="",Data_Extraction!$J1585*(S$1),Data_Extraction!D1585)</f>
        <v>116.82666666666667</v>
      </c>
      <c r="T1585" s="12">
        <f>IF(Data_Extraction!E1585="",Data_Extraction!$J1585*(T$1),Data_Extraction!E1585)</f>
        <v>106.71666666666665</v>
      </c>
      <c r="U1585" s="12">
        <f>IF(Data_Extraction!F1585="",Data_Extraction!$J1585*(U$1),Data_Extraction!F1585)</f>
        <v>110.08666666666666</v>
      </c>
      <c r="V1585" s="12">
        <f>IF(Data_Extraction!G1585="",Data_Extraction!$J1585*(V$1),Data_Extraction!G1585)</f>
        <v>117</v>
      </c>
      <c r="W1585" s="12">
        <f>IF(Data_Extraction!H1585="",Data_Extraction!$J1585*(W$1),Data_Extraction!H1585)</f>
        <v>114</v>
      </c>
      <c r="X1585" s="12">
        <f>IF(Data_Extraction!I1585="",Data_Extraction!$J1585*(X$1),Data_Extraction!I1585)</f>
        <v>106</v>
      </c>
      <c r="Y1585" s="13">
        <f t="shared" si="144"/>
        <v>109.38458333333332</v>
      </c>
      <c r="Z1585" s="17" t="str">
        <f t="shared" si="148"/>
        <v>Evening</v>
      </c>
      <c r="AA1585" s="14" t="str">
        <f>VLOOKUP($N1585,'HeartRate-2022-03-21-1647950188'!$C:$G,2,0)</f>
        <v>Hands on</v>
      </c>
      <c r="AB1585" s="14" t="str">
        <f>VLOOKUP($N1585,'HeartRate-2022-03-21-1647950188'!$C:$G,3,0)</f>
        <v>Off Campus</v>
      </c>
      <c r="AC1585" s="14" t="str">
        <f>VLOOKUP($N1585,'HeartRate-2022-03-21-1647950188'!$C:$G,4,0)</f>
        <v>Standing</v>
      </c>
      <c r="AD1585" s="14" t="str">
        <f>VLOOKUP($N1585,'HeartRate-2022-03-21-1647950188'!$C:$G,5,0)</f>
        <v>Technical Contexts</v>
      </c>
      <c r="AE1585">
        <f t="shared" si="149"/>
        <v>0</v>
      </c>
      <c r="AF1585" s="18">
        <v>44635</v>
      </c>
      <c r="AG1585" s="19">
        <v>0.62429398148148152</v>
      </c>
    </row>
    <row r="1586" spans="1:33" x14ac:dyDescent="0.3">
      <c r="A1586" s="5">
        <v>44635.624340277776</v>
      </c>
      <c r="B1586">
        <f>IFERROR(AVERAGEIFS('HeartRate-2022-03-21-1647950188'!$B:$B,'HeartRate-2022-03-21-1647950188'!$A:$A,Data_Extraction!B$2,'HeartRate-2022-03-21-1647950188'!$C:$C,Data_Extraction!$A1586),"")</f>
        <v>119</v>
      </c>
      <c r="C1586" t="str">
        <f>IFERROR(AVERAGEIFS('HeartRate-2022-03-21-1647950188'!$B:$B,'HeartRate-2022-03-21-1647950188'!$A:$A,Data_Extraction!C$2,'HeartRate-2022-03-21-1647950188'!$C:$C,Data_Extraction!$A1586),"")</f>
        <v/>
      </c>
      <c r="D1586" t="str">
        <f>IFERROR(AVERAGEIFS('HeartRate-2022-03-21-1647950188'!$B:$B,'HeartRate-2022-03-21-1647950188'!$A:$A,Data_Extraction!D$2,'HeartRate-2022-03-21-1647950188'!$C:$C,Data_Extraction!$A1586),"")</f>
        <v/>
      </c>
      <c r="E1586" t="str">
        <f>IFERROR(AVERAGEIFS('HeartRate-2022-03-21-1647950188'!$B:$B,'HeartRate-2022-03-21-1647950188'!$A:$A,Data_Extraction!E$2,'HeartRate-2022-03-21-1647950188'!$C:$C,Data_Extraction!$A1586),"")</f>
        <v/>
      </c>
      <c r="F1586" t="str">
        <f>IFERROR(AVERAGEIFS('HeartRate-2022-03-21-1647950188'!$B:$B,'HeartRate-2022-03-21-1647950188'!$A:$A,Data_Extraction!F$2,'HeartRate-2022-03-21-1647950188'!$C:$C,Data_Extraction!$A1586),"")</f>
        <v/>
      </c>
      <c r="G1586" t="str">
        <f>IFERROR(AVERAGEIFS('HeartRate-2022-03-21-1647950188'!$B:$B,'HeartRate-2022-03-21-1647950188'!$A:$A,Data_Extraction!G$2,'HeartRate-2022-03-21-1647950188'!$C:$C,Data_Extraction!$A1586),"")</f>
        <v/>
      </c>
      <c r="H1586" t="str">
        <f>IFERROR(AVERAGEIFS('HeartRate-2022-03-21-1647950188'!$B:$B,'HeartRate-2022-03-21-1647950188'!$A:$A,Data_Extraction!H$2,'HeartRate-2022-03-21-1647950188'!$C:$C,Data_Extraction!$A1586),"")</f>
        <v/>
      </c>
      <c r="I1586" t="str">
        <f>IFERROR(AVERAGEIFS('HeartRate-2022-03-21-1647950188'!$B:$B,'HeartRate-2022-03-21-1647950188'!$A:$A,Data_Extraction!I$2,'HeartRate-2022-03-21-1647950188'!$C:$C,Data_Extraction!$A1586),"")</f>
        <v/>
      </c>
      <c r="J1586" s="8">
        <f t="shared" si="145"/>
        <v>119</v>
      </c>
      <c r="N1586" s="11">
        <f>Data_Extraction!A1586</f>
        <v>44635.624340277776</v>
      </c>
      <c r="O1586" s="15">
        <f t="shared" si="146"/>
        <v>44635</v>
      </c>
      <c r="P1586" s="16">
        <f t="shared" si="147"/>
        <v>0.62434027777777779</v>
      </c>
      <c r="Q1586" s="12">
        <f>IF(Data_Extraction!B1586="",Data_Extraction!$J1586*(Q$1),Data_Extraction!B1586)</f>
        <v>119</v>
      </c>
      <c r="R1586" s="12">
        <f>IF(Data_Extraction!C1586="",Data_Extraction!$J1586*(R$1),Data_Extraction!C1586)</f>
        <v>109.48</v>
      </c>
      <c r="S1586" s="12">
        <f>IF(Data_Extraction!D1586="",Data_Extraction!$J1586*(S$1),Data_Extraction!D1586)</f>
        <v>123.76</v>
      </c>
      <c r="T1586" s="12">
        <f>IF(Data_Extraction!E1586="",Data_Extraction!$J1586*(T$1),Data_Extraction!E1586)</f>
        <v>113.05</v>
      </c>
      <c r="U1586" s="12">
        <f>IF(Data_Extraction!F1586="",Data_Extraction!$J1586*(U$1),Data_Extraction!F1586)</f>
        <v>116.62</v>
      </c>
      <c r="V1586" s="12">
        <f>IF(Data_Extraction!G1586="",Data_Extraction!$J1586*(V$1),Data_Extraction!G1586)</f>
        <v>108.29</v>
      </c>
      <c r="W1586" s="12">
        <f>IF(Data_Extraction!H1586="",Data_Extraction!$J1586*(W$1),Data_Extraction!H1586)</f>
        <v>127.33000000000001</v>
      </c>
      <c r="X1586" s="12">
        <f>IF(Data_Extraction!I1586="",Data_Extraction!$J1586*(X$1),Data_Extraction!I1586)</f>
        <v>115.42999999999999</v>
      </c>
      <c r="Y1586" s="13">
        <f t="shared" si="144"/>
        <v>116.62</v>
      </c>
      <c r="Z1586" s="17" t="str">
        <f t="shared" si="148"/>
        <v>Evening</v>
      </c>
      <c r="AA1586" s="14" t="str">
        <f>VLOOKUP($N1586,'HeartRate-2022-03-21-1647950188'!$C:$G,2,0)</f>
        <v>Hands on</v>
      </c>
      <c r="AB1586" s="14" t="str">
        <f>VLOOKUP($N1586,'HeartRate-2022-03-21-1647950188'!$C:$G,3,0)</f>
        <v>Off Campus</v>
      </c>
      <c r="AC1586" s="14" t="str">
        <f>VLOOKUP($N1586,'HeartRate-2022-03-21-1647950188'!$C:$G,4,0)</f>
        <v>Standing</v>
      </c>
      <c r="AD1586" s="14" t="str">
        <f>VLOOKUP($N1586,'HeartRate-2022-03-21-1647950188'!$C:$G,5,0)</f>
        <v>Technical Contexts</v>
      </c>
      <c r="AE1586">
        <f t="shared" si="149"/>
        <v>0</v>
      </c>
      <c r="AF1586" s="18">
        <v>44635</v>
      </c>
      <c r="AG1586" s="19">
        <v>0.62434027777777779</v>
      </c>
    </row>
    <row r="1587" spans="1:33" x14ac:dyDescent="0.3">
      <c r="A1587" s="5">
        <v>44635.624456018515</v>
      </c>
      <c r="B1587">
        <f>IFERROR(AVERAGEIFS('HeartRate-2022-03-21-1647950188'!$B:$B,'HeartRate-2022-03-21-1647950188'!$A:$A,Data_Extraction!B$2,'HeartRate-2022-03-21-1647950188'!$C:$C,Data_Extraction!$A1587),"")</f>
        <v>118</v>
      </c>
      <c r="C1587" t="str">
        <f>IFERROR(AVERAGEIFS('HeartRate-2022-03-21-1647950188'!$B:$B,'HeartRate-2022-03-21-1647950188'!$A:$A,Data_Extraction!C$2,'HeartRate-2022-03-21-1647950188'!$C:$C,Data_Extraction!$A1587),"")</f>
        <v/>
      </c>
      <c r="D1587" t="str">
        <f>IFERROR(AVERAGEIFS('HeartRate-2022-03-21-1647950188'!$B:$B,'HeartRate-2022-03-21-1647950188'!$A:$A,Data_Extraction!D$2,'HeartRate-2022-03-21-1647950188'!$C:$C,Data_Extraction!$A1587),"")</f>
        <v/>
      </c>
      <c r="E1587" t="str">
        <f>IFERROR(AVERAGEIFS('HeartRate-2022-03-21-1647950188'!$B:$B,'HeartRate-2022-03-21-1647950188'!$A:$A,Data_Extraction!E$2,'HeartRate-2022-03-21-1647950188'!$C:$C,Data_Extraction!$A1587),"")</f>
        <v/>
      </c>
      <c r="F1587" t="str">
        <f>IFERROR(AVERAGEIFS('HeartRate-2022-03-21-1647950188'!$B:$B,'HeartRate-2022-03-21-1647950188'!$A:$A,Data_Extraction!F$2,'HeartRate-2022-03-21-1647950188'!$C:$C,Data_Extraction!$A1587),"")</f>
        <v/>
      </c>
      <c r="G1587" t="str">
        <f>IFERROR(AVERAGEIFS('HeartRate-2022-03-21-1647950188'!$B:$B,'HeartRate-2022-03-21-1647950188'!$A:$A,Data_Extraction!G$2,'HeartRate-2022-03-21-1647950188'!$C:$C,Data_Extraction!$A1587),"")</f>
        <v/>
      </c>
      <c r="H1587" t="str">
        <f>IFERROR(AVERAGEIFS('HeartRate-2022-03-21-1647950188'!$B:$B,'HeartRate-2022-03-21-1647950188'!$A:$A,Data_Extraction!H$2,'HeartRate-2022-03-21-1647950188'!$C:$C,Data_Extraction!$A1587),"")</f>
        <v/>
      </c>
      <c r="I1587" t="str">
        <f>IFERROR(AVERAGEIFS('HeartRate-2022-03-21-1647950188'!$B:$B,'HeartRate-2022-03-21-1647950188'!$A:$A,Data_Extraction!I$2,'HeartRate-2022-03-21-1647950188'!$C:$C,Data_Extraction!$A1587),"")</f>
        <v/>
      </c>
      <c r="J1587" s="8">
        <f t="shared" si="145"/>
        <v>118</v>
      </c>
      <c r="N1587" s="11">
        <f>Data_Extraction!A1587</f>
        <v>44635.624456018515</v>
      </c>
      <c r="O1587" s="15">
        <f t="shared" si="146"/>
        <v>44635</v>
      </c>
      <c r="P1587" s="16">
        <f t="shared" si="147"/>
        <v>0.62445601851851851</v>
      </c>
      <c r="Q1587" s="12">
        <f>IF(Data_Extraction!B1587="",Data_Extraction!$J1587*(Q$1),Data_Extraction!B1587)</f>
        <v>118</v>
      </c>
      <c r="R1587" s="12">
        <f>IF(Data_Extraction!C1587="",Data_Extraction!$J1587*(R$1),Data_Extraction!C1587)</f>
        <v>108.56</v>
      </c>
      <c r="S1587" s="12">
        <f>IF(Data_Extraction!D1587="",Data_Extraction!$J1587*(S$1),Data_Extraction!D1587)</f>
        <v>122.72</v>
      </c>
      <c r="T1587" s="12">
        <f>IF(Data_Extraction!E1587="",Data_Extraction!$J1587*(T$1),Data_Extraction!E1587)</f>
        <v>112.1</v>
      </c>
      <c r="U1587" s="12">
        <f>IF(Data_Extraction!F1587="",Data_Extraction!$J1587*(U$1),Data_Extraction!F1587)</f>
        <v>115.64</v>
      </c>
      <c r="V1587" s="12">
        <f>IF(Data_Extraction!G1587="",Data_Extraction!$J1587*(V$1),Data_Extraction!G1587)</f>
        <v>107.38000000000001</v>
      </c>
      <c r="W1587" s="12">
        <f>IF(Data_Extraction!H1587="",Data_Extraction!$J1587*(W$1),Data_Extraction!H1587)</f>
        <v>126.26</v>
      </c>
      <c r="X1587" s="12">
        <f>IF(Data_Extraction!I1587="",Data_Extraction!$J1587*(X$1),Data_Extraction!I1587)</f>
        <v>114.46</v>
      </c>
      <c r="Y1587" s="13">
        <f t="shared" si="144"/>
        <v>115.64</v>
      </c>
      <c r="Z1587" s="17" t="str">
        <f t="shared" si="148"/>
        <v>Evening</v>
      </c>
      <c r="AA1587" s="14" t="str">
        <f>VLOOKUP($N1587,'HeartRate-2022-03-21-1647950188'!$C:$G,2,0)</f>
        <v>Hands on</v>
      </c>
      <c r="AB1587" s="14" t="str">
        <f>VLOOKUP($N1587,'HeartRate-2022-03-21-1647950188'!$C:$G,3,0)</f>
        <v>Off Campus</v>
      </c>
      <c r="AC1587" s="14" t="str">
        <f>VLOOKUP($N1587,'HeartRate-2022-03-21-1647950188'!$C:$G,4,0)</f>
        <v>Standing</v>
      </c>
      <c r="AD1587" s="14" t="str">
        <f>VLOOKUP($N1587,'HeartRate-2022-03-21-1647950188'!$C:$G,5,0)</f>
        <v>Technical Contexts</v>
      </c>
      <c r="AE1587">
        <f t="shared" si="149"/>
        <v>0</v>
      </c>
      <c r="AF1587" s="18">
        <v>44635</v>
      </c>
      <c r="AG1587" s="19">
        <v>0.62445601851851851</v>
      </c>
    </row>
    <row r="1588" spans="1:33" x14ac:dyDescent="0.3">
      <c r="A1588" s="5">
        <v>44635.624594907407</v>
      </c>
      <c r="B1588">
        <f>IFERROR(AVERAGEIFS('HeartRate-2022-03-21-1647950188'!$B:$B,'HeartRate-2022-03-21-1647950188'!$A:$A,Data_Extraction!B$2,'HeartRate-2022-03-21-1647950188'!$C:$C,Data_Extraction!$A1588),"")</f>
        <v>114</v>
      </c>
      <c r="C1588" t="str">
        <f>IFERROR(AVERAGEIFS('HeartRate-2022-03-21-1647950188'!$B:$B,'HeartRate-2022-03-21-1647950188'!$A:$A,Data_Extraction!C$2,'HeartRate-2022-03-21-1647950188'!$C:$C,Data_Extraction!$A1588),"")</f>
        <v/>
      </c>
      <c r="D1588" t="str">
        <f>IFERROR(AVERAGEIFS('HeartRate-2022-03-21-1647950188'!$B:$B,'HeartRate-2022-03-21-1647950188'!$A:$A,Data_Extraction!D$2,'HeartRate-2022-03-21-1647950188'!$C:$C,Data_Extraction!$A1588),"")</f>
        <v/>
      </c>
      <c r="E1588" t="str">
        <f>IFERROR(AVERAGEIFS('HeartRate-2022-03-21-1647950188'!$B:$B,'HeartRate-2022-03-21-1647950188'!$A:$A,Data_Extraction!E$2,'HeartRate-2022-03-21-1647950188'!$C:$C,Data_Extraction!$A1588),"")</f>
        <v/>
      </c>
      <c r="F1588" t="str">
        <f>IFERROR(AVERAGEIFS('HeartRate-2022-03-21-1647950188'!$B:$B,'HeartRate-2022-03-21-1647950188'!$A:$A,Data_Extraction!F$2,'HeartRate-2022-03-21-1647950188'!$C:$C,Data_Extraction!$A1588),"")</f>
        <v/>
      </c>
      <c r="G1588" t="str">
        <f>IFERROR(AVERAGEIFS('HeartRate-2022-03-21-1647950188'!$B:$B,'HeartRate-2022-03-21-1647950188'!$A:$A,Data_Extraction!G$2,'HeartRate-2022-03-21-1647950188'!$C:$C,Data_Extraction!$A1588),"")</f>
        <v/>
      </c>
      <c r="H1588" t="str">
        <f>IFERROR(AVERAGEIFS('HeartRate-2022-03-21-1647950188'!$B:$B,'HeartRate-2022-03-21-1647950188'!$A:$A,Data_Extraction!H$2,'HeartRate-2022-03-21-1647950188'!$C:$C,Data_Extraction!$A1588),"")</f>
        <v/>
      </c>
      <c r="I1588" t="str">
        <f>IFERROR(AVERAGEIFS('HeartRate-2022-03-21-1647950188'!$B:$B,'HeartRate-2022-03-21-1647950188'!$A:$A,Data_Extraction!I$2,'HeartRate-2022-03-21-1647950188'!$C:$C,Data_Extraction!$A1588),"")</f>
        <v/>
      </c>
      <c r="J1588" s="8">
        <f t="shared" si="145"/>
        <v>114</v>
      </c>
      <c r="N1588" s="11">
        <f>Data_Extraction!A1588</f>
        <v>44635.624594907407</v>
      </c>
      <c r="O1588" s="15">
        <f t="shared" si="146"/>
        <v>44635</v>
      </c>
      <c r="P1588" s="16">
        <f t="shared" si="147"/>
        <v>0.62459490740740742</v>
      </c>
      <c r="Q1588" s="12">
        <f>IF(Data_Extraction!B1588="",Data_Extraction!$J1588*(Q$1),Data_Extraction!B1588)</f>
        <v>114</v>
      </c>
      <c r="R1588" s="12">
        <f>IF(Data_Extraction!C1588="",Data_Extraction!$J1588*(R$1),Data_Extraction!C1588)</f>
        <v>104.88000000000001</v>
      </c>
      <c r="S1588" s="12">
        <f>IF(Data_Extraction!D1588="",Data_Extraction!$J1588*(S$1),Data_Extraction!D1588)</f>
        <v>118.56</v>
      </c>
      <c r="T1588" s="12">
        <f>IF(Data_Extraction!E1588="",Data_Extraction!$J1588*(T$1),Data_Extraction!E1588)</f>
        <v>108.3</v>
      </c>
      <c r="U1588" s="12">
        <f>IF(Data_Extraction!F1588="",Data_Extraction!$J1588*(U$1),Data_Extraction!F1588)</f>
        <v>111.72</v>
      </c>
      <c r="V1588" s="12">
        <f>IF(Data_Extraction!G1588="",Data_Extraction!$J1588*(V$1),Data_Extraction!G1588)</f>
        <v>103.74000000000001</v>
      </c>
      <c r="W1588" s="12">
        <f>IF(Data_Extraction!H1588="",Data_Extraction!$J1588*(W$1),Data_Extraction!H1588)</f>
        <v>121.98</v>
      </c>
      <c r="X1588" s="12">
        <f>IF(Data_Extraction!I1588="",Data_Extraction!$J1588*(X$1),Data_Extraction!I1588)</f>
        <v>110.58</v>
      </c>
      <c r="Y1588" s="13">
        <f t="shared" si="144"/>
        <v>111.72000000000001</v>
      </c>
      <c r="Z1588" s="17" t="str">
        <f t="shared" si="148"/>
        <v>Evening</v>
      </c>
      <c r="AA1588" s="14" t="str">
        <f>VLOOKUP($N1588,'HeartRate-2022-03-21-1647950188'!$C:$G,2,0)</f>
        <v>Hands on</v>
      </c>
      <c r="AB1588" s="14" t="str">
        <f>VLOOKUP($N1588,'HeartRate-2022-03-21-1647950188'!$C:$G,3,0)</f>
        <v>Off Campus</v>
      </c>
      <c r="AC1588" s="14" t="str">
        <f>VLOOKUP($N1588,'HeartRate-2022-03-21-1647950188'!$C:$G,4,0)</f>
        <v>Standing</v>
      </c>
      <c r="AD1588" s="14" t="str">
        <f>VLOOKUP($N1588,'HeartRate-2022-03-21-1647950188'!$C:$G,5,0)</f>
        <v>Technical Contexts</v>
      </c>
      <c r="AE1588">
        <f t="shared" si="149"/>
        <v>0</v>
      </c>
      <c r="AF1588" s="18">
        <v>44635</v>
      </c>
      <c r="AG1588" s="19">
        <v>0.62459490740740742</v>
      </c>
    </row>
    <row r="1589" spans="1:33" x14ac:dyDescent="0.3">
      <c r="A1589" s="5">
        <v>44635.624930555554</v>
      </c>
      <c r="B1589">
        <f>IFERROR(AVERAGEIFS('HeartRate-2022-03-21-1647950188'!$B:$B,'HeartRate-2022-03-21-1647950188'!$A:$A,Data_Extraction!B$2,'HeartRate-2022-03-21-1647950188'!$C:$C,Data_Extraction!$A1589),"")</f>
        <v>115</v>
      </c>
      <c r="C1589" t="str">
        <f>IFERROR(AVERAGEIFS('HeartRate-2022-03-21-1647950188'!$B:$B,'HeartRate-2022-03-21-1647950188'!$A:$A,Data_Extraction!C$2,'HeartRate-2022-03-21-1647950188'!$C:$C,Data_Extraction!$A1589),"")</f>
        <v/>
      </c>
      <c r="D1589" t="str">
        <f>IFERROR(AVERAGEIFS('HeartRate-2022-03-21-1647950188'!$B:$B,'HeartRate-2022-03-21-1647950188'!$A:$A,Data_Extraction!D$2,'HeartRate-2022-03-21-1647950188'!$C:$C,Data_Extraction!$A1589),"")</f>
        <v/>
      </c>
      <c r="E1589" t="str">
        <f>IFERROR(AVERAGEIFS('HeartRate-2022-03-21-1647950188'!$B:$B,'HeartRate-2022-03-21-1647950188'!$A:$A,Data_Extraction!E$2,'HeartRate-2022-03-21-1647950188'!$C:$C,Data_Extraction!$A1589),"")</f>
        <v/>
      </c>
      <c r="F1589" t="str">
        <f>IFERROR(AVERAGEIFS('HeartRate-2022-03-21-1647950188'!$B:$B,'HeartRate-2022-03-21-1647950188'!$A:$A,Data_Extraction!F$2,'HeartRate-2022-03-21-1647950188'!$C:$C,Data_Extraction!$A1589),"")</f>
        <v/>
      </c>
      <c r="G1589" t="str">
        <f>IFERROR(AVERAGEIFS('HeartRate-2022-03-21-1647950188'!$B:$B,'HeartRate-2022-03-21-1647950188'!$A:$A,Data_Extraction!G$2,'HeartRate-2022-03-21-1647950188'!$C:$C,Data_Extraction!$A1589),"")</f>
        <v/>
      </c>
      <c r="H1589" t="str">
        <f>IFERROR(AVERAGEIFS('HeartRate-2022-03-21-1647950188'!$B:$B,'HeartRate-2022-03-21-1647950188'!$A:$A,Data_Extraction!H$2,'HeartRate-2022-03-21-1647950188'!$C:$C,Data_Extraction!$A1589),"")</f>
        <v/>
      </c>
      <c r="I1589" t="str">
        <f>IFERROR(AVERAGEIFS('HeartRate-2022-03-21-1647950188'!$B:$B,'HeartRate-2022-03-21-1647950188'!$A:$A,Data_Extraction!I$2,'HeartRate-2022-03-21-1647950188'!$C:$C,Data_Extraction!$A1589),"")</f>
        <v/>
      </c>
      <c r="J1589" s="8">
        <f t="shared" si="145"/>
        <v>115</v>
      </c>
      <c r="N1589" s="11">
        <f>Data_Extraction!A1589</f>
        <v>44635.624930555554</v>
      </c>
      <c r="O1589" s="15">
        <f t="shared" si="146"/>
        <v>44635</v>
      </c>
      <c r="P1589" s="16">
        <f t="shared" si="147"/>
        <v>0.62493055555555554</v>
      </c>
      <c r="Q1589" s="12">
        <f>IF(Data_Extraction!B1589="",Data_Extraction!$J1589*(Q$1),Data_Extraction!B1589)</f>
        <v>115</v>
      </c>
      <c r="R1589" s="12">
        <f>IF(Data_Extraction!C1589="",Data_Extraction!$J1589*(R$1),Data_Extraction!C1589)</f>
        <v>105.80000000000001</v>
      </c>
      <c r="S1589" s="12">
        <f>IF(Data_Extraction!D1589="",Data_Extraction!$J1589*(S$1),Data_Extraction!D1589)</f>
        <v>119.60000000000001</v>
      </c>
      <c r="T1589" s="12">
        <f>IF(Data_Extraction!E1589="",Data_Extraction!$J1589*(T$1),Data_Extraction!E1589)</f>
        <v>109.25</v>
      </c>
      <c r="U1589" s="12">
        <f>IF(Data_Extraction!F1589="",Data_Extraction!$J1589*(U$1),Data_Extraction!F1589)</f>
        <v>112.7</v>
      </c>
      <c r="V1589" s="12">
        <f>IF(Data_Extraction!G1589="",Data_Extraction!$J1589*(V$1),Data_Extraction!G1589)</f>
        <v>104.65</v>
      </c>
      <c r="W1589" s="12">
        <f>IF(Data_Extraction!H1589="",Data_Extraction!$J1589*(W$1),Data_Extraction!H1589)</f>
        <v>123.05000000000001</v>
      </c>
      <c r="X1589" s="12">
        <f>IF(Data_Extraction!I1589="",Data_Extraction!$J1589*(X$1),Data_Extraction!I1589)</f>
        <v>111.55</v>
      </c>
      <c r="Y1589" s="13">
        <f t="shared" si="144"/>
        <v>112.69999999999999</v>
      </c>
      <c r="Z1589" s="17" t="str">
        <f t="shared" si="148"/>
        <v>Evening</v>
      </c>
      <c r="AA1589" s="14" t="str">
        <f>VLOOKUP($N1589,'HeartRate-2022-03-21-1647950188'!$C:$G,2,0)</f>
        <v>Hands on</v>
      </c>
      <c r="AB1589" s="14" t="str">
        <f>VLOOKUP($N1589,'HeartRate-2022-03-21-1647950188'!$C:$G,3,0)</f>
        <v>Off Campus</v>
      </c>
      <c r="AC1589" s="14" t="str">
        <f>VLOOKUP($N1589,'HeartRate-2022-03-21-1647950188'!$C:$G,4,0)</f>
        <v>Standing</v>
      </c>
      <c r="AD1589" s="14" t="str">
        <f>VLOOKUP($N1589,'HeartRate-2022-03-21-1647950188'!$C:$G,5,0)</f>
        <v>Technical Contexts</v>
      </c>
      <c r="AE1589">
        <f t="shared" si="149"/>
        <v>0</v>
      </c>
      <c r="AF1589" s="18">
        <v>44635</v>
      </c>
      <c r="AG1589" s="19">
        <v>0.62493055555555554</v>
      </c>
    </row>
    <row r="1590" spans="1:33" x14ac:dyDescent="0.3">
      <c r="A1590" s="5">
        <v>44635.624988425923</v>
      </c>
      <c r="B1590" t="str">
        <f>IFERROR(AVERAGEIFS('HeartRate-2022-03-21-1647950188'!$B:$B,'HeartRate-2022-03-21-1647950188'!$A:$A,Data_Extraction!B$2,'HeartRate-2022-03-21-1647950188'!$C:$C,Data_Extraction!$A1590),"")</f>
        <v/>
      </c>
      <c r="C1590" t="str">
        <f>IFERROR(AVERAGEIFS('HeartRate-2022-03-21-1647950188'!$B:$B,'HeartRate-2022-03-21-1647950188'!$A:$A,Data_Extraction!C$2,'HeartRate-2022-03-21-1647950188'!$C:$C,Data_Extraction!$A1590),"")</f>
        <v/>
      </c>
      <c r="D1590" t="str">
        <f>IFERROR(AVERAGEIFS('HeartRate-2022-03-21-1647950188'!$B:$B,'HeartRate-2022-03-21-1647950188'!$A:$A,Data_Extraction!D$2,'HeartRate-2022-03-21-1647950188'!$C:$C,Data_Extraction!$A1590),"")</f>
        <v/>
      </c>
      <c r="E1590" t="str">
        <f>IFERROR(AVERAGEIFS('HeartRate-2022-03-21-1647950188'!$B:$B,'HeartRate-2022-03-21-1647950188'!$A:$A,Data_Extraction!E$2,'HeartRate-2022-03-21-1647950188'!$C:$C,Data_Extraction!$A1590),"")</f>
        <v/>
      </c>
      <c r="F1590" t="str">
        <f>IFERROR(AVERAGEIFS('HeartRate-2022-03-21-1647950188'!$B:$B,'HeartRate-2022-03-21-1647950188'!$A:$A,Data_Extraction!F$2,'HeartRate-2022-03-21-1647950188'!$C:$C,Data_Extraction!$A1590),"")</f>
        <v/>
      </c>
      <c r="G1590">
        <f>IFERROR(AVERAGEIFS('HeartRate-2022-03-21-1647950188'!$B:$B,'HeartRate-2022-03-21-1647950188'!$A:$A,Data_Extraction!G$2,'HeartRate-2022-03-21-1647950188'!$C:$C,Data_Extraction!$A1590),"")</f>
        <v>119</v>
      </c>
      <c r="H1590">
        <f>IFERROR(AVERAGEIFS('HeartRate-2022-03-21-1647950188'!$B:$B,'HeartRate-2022-03-21-1647950188'!$A:$A,Data_Extraction!H$2,'HeartRate-2022-03-21-1647950188'!$C:$C,Data_Extraction!$A1590),"")</f>
        <v>110</v>
      </c>
      <c r="I1590">
        <f>IFERROR(AVERAGEIFS('HeartRate-2022-03-21-1647950188'!$B:$B,'HeartRate-2022-03-21-1647950188'!$A:$A,Data_Extraction!I$2,'HeartRate-2022-03-21-1647950188'!$C:$C,Data_Extraction!$A1590),"")</f>
        <v>106</v>
      </c>
      <c r="J1590" s="8">
        <f t="shared" si="145"/>
        <v>111.66666666666667</v>
      </c>
      <c r="N1590" s="11">
        <f>Data_Extraction!A1590</f>
        <v>44635.624988425923</v>
      </c>
      <c r="O1590" s="15">
        <f t="shared" si="146"/>
        <v>44635</v>
      </c>
      <c r="P1590" s="16">
        <f t="shared" si="147"/>
        <v>0.62498842592592596</v>
      </c>
      <c r="Q1590" s="12">
        <f>IF(Data_Extraction!B1590="",Data_Extraction!$J1590*(Q$1),Data_Extraction!B1590)</f>
        <v>100.5</v>
      </c>
      <c r="R1590" s="12">
        <f>IF(Data_Extraction!C1590="",Data_Extraction!$J1590*(R$1),Data_Extraction!C1590)</f>
        <v>102.73333333333335</v>
      </c>
      <c r="S1590" s="12">
        <f>IF(Data_Extraction!D1590="",Data_Extraction!$J1590*(S$1),Data_Extraction!D1590)</f>
        <v>116.13333333333334</v>
      </c>
      <c r="T1590" s="12">
        <f>IF(Data_Extraction!E1590="",Data_Extraction!$J1590*(T$1),Data_Extraction!E1590)</f>
        <v>106.08333333333333</v>
      </c>
      <c r="U1590" s="12">
        <f>IF(Data_Extraction!F1590="",Data_Extraction!$J1590*(U$1),Data_Extraction!F1590)</f>
        <v>109.43333333333334</v>
      </c>
      <c r="V1590" s="12">
        <f>IF(Data_Extraction!G1590="",Data_Extraction!$J1590*(V$1),Data_Extraction!G1590)</f>
        <v>119</v>
      </c>
      <c r="W1590" s="12">
        <f>IF(Data_Extraction!H1590="",Data_Extraction!$J1590*(W$1),Data_Extraction!H1590)</f>
        <v>110</v>
      </c>
      <c r="X1590" s="12">
        <f>IF(Data_Extraction!I1590="",Data_Extraction!$J1590*(X$1),Data_Extraction!I1590)</f>
        <v>106</v>
      </c>
      <c r="Y1590" s="13">
        <f t="shared" si="144"/>
        <v>108.73541666666667</v>
      </c>
      <c r="Z1590" s="17" t="str">
        <f t="shared" si="148"/>
        <v>Evening</v>
      </c>
      <c r="AA1590" s="14" t="str">
        <f>VLOOKUP($N1590,'HeartRate-2022-03-21-1647950188'!$C:$G,2,0)</f>
        <v>Hands on</v>
      </c>
      <c r="AB1590" s="14" t="str">
        <f>VLOOKUP($N1590,'HeartRate-2022-03-21-1647950188'!$C:$G,3,0)</f>
        <v>Off Campus</v>
      </c>
      <c r="AC1590" s="14" t="str">
        <f>VLOOKUP($N1590,'HeartRate-2022-03-21-1647950188'!$C:$G,4,0)</f>
        <v>Standing</v>
      </c>
      <c r="AD1590" s="14" t="str">
        <f>VLOOKUP($N1590,'HeartRate-2022-03-21-1647950188'!$C:$G,5,0)</f>
        <v>Technical Contexts</v>
      </c>
      <c r="AE1590">
        <f t="shared" si="149"/>
        <v>0</v>
      </c>
      <c r="AF1590" s="18">
        <v>44635</v>
      </c>
      <c r="AG1590" s="19">
        <v>0.62498842592592596</v>
      </c>
    </row>
    <row r="1591" spans="1:33" x14ac:dyDescent="0.3">
      <c r="A1591" s="5">
        <v>44635.625196759262</v>
      </c>
      <c r="B1591">
        <f>IFERROR(AVERAGEIFS('HeartRate-2022-03-21-1647950188'!$B:$B,'HeartRate-2022-03-21-1647950188'!$A:$A,Data_Extraction!B$2,'HeartRate-2022-03-21-1647950188'!$C:$C,Data_Extraction!$A1591),"")</f>
        <v>113</v>
      </c>
      <c r="C1591" t="str">
        <f>IFERROR(AVERAGEIFS('HeartRate-2022-03-21-1647950188'!$B:$B,'HeartRate-2022-03-21-1647950188'!$A:$A,Data_Extraction!C$2,'HeartRate-2022-03-21-1647950188'!$C:$C,Data_Extraction!$A1591),"")</f>
        <v/>
      </c>
      <c r="D1591" t="str">
        <f>IFERROR(AVERAGEIFS('HeartRate-2022-03-21-1647950188'!$B:$B,'HeartRate-2022-03-21-1647950188'!$A:$A,Data_Extraction!D$2,'HeartRate-2022-03-21-1647950188'!$C:$C,Data_Extraction!$A1591),"")</f>
        <v/>
      </c>
      <c r="E1591" t="str">
        <f>IFERROR(AVERAGEIFS('HeartRate-2022-03-21-1647950188'!$B:$B,'HeartRate-2022-03-21-1647950188'!$A:$A,Data_Extraction!E$2,'HeartRate-2022-03-21-1647950188'!$C:$C,Data_Extraction!$A1591),"")</f>
        <v/>
      </c>
      <c r="F1591" t="str">
        <f>IFERROR(AVERAGEIFS('HeartRate-2022-03-21-1647950188'!$B:$B,'HeartRate-2022-03-21-1647950188'!$A:$A,Data_Extraction!F$2,'HeartRate-2022-03-21-1647950188'!$C:$C,Data_Extraction!$A1591),"")</f>
        <v/>
      </c>
      <c r="G1591" t="str">
        <f>IFERROR(AVERAGEIFS('HeartRate-2022-03-21-1647950188'!$B:$B,'HeartRate-2022-03-21-1647950188'!$A:$A,Data_Extraction!G$2,'HeartRate-2022-03-21-1647950188'!$C:$C,Data_Extraction!$A1591),"")</f>
        <v/>
      </c>
      <c r="H1591" t="str">
        <f>IFERROR(AVERAGEIFS('HeartRate-2022-03-21-1647950188'!$B:$B,'HeartRate-2022-03-21-1647950188'!$A:$A,Data_Extraction!H$2,'HeartRate-2022-03-21-1647950188'!$C:$C,Data_Extraction!$A1591),"")</f>
        <v/>
      </c>
      <c r="I1591" t="str">
        <f>IFERROR(AVERAGEIFS('HeartRate-2022-03-21-1647950188'!$B:$B,'HeartRate-2022-03-21-1647950188'!$A:$A,Data_Extraction!I$2,'HeartRate-2022-03-21-1647950188'!$C:$C,Data_Extraction!$A1591),"")</f>
        <v/>
      </c>
      <c r="J1591" s="8">
        <f t="shared" si="145"/>
        <v>113</v>
      </c>
      <c r="N1591" s="11">
        <f>Data_Extraction!A1591</f>
        <v>44635.625196759262</v>
      </c>
      <c r="O1591" s="15">
        <f t="shared" si="146"/>
        <v>44635</v>
      </c>
      <c r="P1591" s="16">
        <f t="shared" si="147"/>
        <v>0.62519675925925922</v>
      </c>
      <c r="Q1591" s="12">
        <f>IF(Data_Extraction!B1591="",Data_Extraction!$J1591*(Q$1),Data_Extraction!B1591)</f>
        <v>113</v>
      </c>
      <c r="R1591" s="12">
        <f>IF(Data_Extraction!C1591="",Data_Extraction!$J1591*(R$1),Data_Extraction!C1591)</f>
        <v>103.96000000000001</v>
      </c>
      <c r="S1591" s="12">
        <f>IF(Data_Extraction!D1591="",Data_Extraction!$J1591*(S$1),Data_Extraction!D1591)</f>
        <v>117.52000000000001</v>
      </c>
      <c r="T1591" s="12">
        <f>IF(Data_Extraction!E1591="",Data_Extraction!$J1591*(T$1),Data_Extraction!E1591)</f>
        <v>107.35</v>
      </c>
      <c r="U1591" s="12">
        <f>IF(Data_Extraction!F1591="",Data_Extraction!$J1591*(U$1),Data_Extraction!F1591)</f>
        <v>110.74</v>
      </c>
      <c r="V1591" s="12">
        <f>IF(Data_Extraction!G1591="",Data_Extraction!$J1591*(V$1),Data_Extraction!G1591)</f>
        <v>102.83</v>
      </c>
      <c r="W1591" s="12">
        <f>IF(Data_Extraction!H1591="",Data_Extraction!$J1591*(W$1),Data_Extraction!H1591)</f>
        <v>120.91000000000001</v>
      </c>
      <c r="X1591" s="12">
        <f>IF(Data_Extraction!I1591="",Data_Extraction!$J1591*(X$1),Data_Extraction!I1591)</f>
        <v>109.61</v>
      </c>
      <c r="Y1591" s="13">
        <f t="shared" si="144"/>
        <v>110.74000000000001</v>
      </c>
      <c r="Z1591" s="17" t="str">
        <f t="shared" si="148"/>
        <v>Evening</v>
      </c>
      <c r="AA1591" s="14" t="str">
        <f>VLOOKUP($N1591,'HeartRate-2022-03-21-1647950188'!$C:$G,2,0)</f>
        <v>Hands on</v>
      </c>
      <c r="AB1591" s="14" t="str">
        <f>VLOOKUP($N1591,'HeartRate-2022-03-21-1647950188'!$C:$G,3,0)</f>
        <v>Off Campus</v>
      </c>
      <c r="AC1591" s="14" t="str">
        <f>VLOOKUP($N1591,'HeartRate-2022-03-21-1647950188'!$C:$G,4,0)</f>
        <v>Standing</v>
      </c>
      <c r="AD1591" s="14" t="str">
        <f>VLOOKUP($N1591,'HeartRate-2022-03-21-1647950188'!$C:$G,5,0)</f>
        <v>Technical Contexts</v>
      </c>
      <c r="AE1591">
        <f t="shared" si="149"/>
        <v>0</v>
      </c>
      <c r="AF1591" s="18">
        <v>44635</v>
      </c>
      <c r="AG1591" s="19">
        <v>0.62519675925925922</v>
      </c>
    </row>
    <row r="1592" spans="1:33" x14ac:dyDescent="0.3">
      <c r="A1592" s="5">
        <v>44635.625578703701</v>
      </c>
      <c r="B1592">
        <f>IFERROR(AVERAGEIFS('HeartRate-2022-03-21-1647950188'!$B:$B,'HeartRate-2022-03-21-1647950188'!$A:$A,Data_Extraction!B$2,'HeartRate-2022-03-21-1647950188'!$C:$C,Data_Extraction!$A1592),"")</f>
        <v>127</v>
      </c>
      <c r="C1592" t="str">
        <f>IFERROR(AVERAGEIFS('HeartRate-2022-03-21-1647950188'!$B:$B,'HeartRate-2022-03-21-1647950188'!$A:$A,Data_Extraction!C$2,'HeartRate-2022-03-21-1647950188'!$C:$C,Data_Extraction!$A1592),"")</f>
        <v/>
      </c>
      <c r="D1592" t="str">
        <f>IFERROR(AVERAGEIFS('HeartRate-2022-03-21-1647950188'!$B:$B,'HeartRate-2022-03-21-1647950188'!$A:$A,Data_Extraction!D$2,'HeartRate-2022-03-21-1647950188'!$C:$C,Data_Extraction!$A1592),"")</f>
        <v/>
      </c>
      <c r="E1592" t="str">
        <f>IFERROR(AVERAGEIFS('HeartRate-2022-03-21-1647950188'!$B:$B,'HeartRate-2022-03-21-1647950188'!$A:$A,Data_Extraction!E$2,'HeartRate-2022-03-21-1647950188'!$C:$C,Data_Extraction!$A1592),"")</f>
        <v/>
      </c>
      <c r="F1592" t="str">
        <f>IFERROR(AVERAGEIFS('HeartRate-2022-03-21-1647950188'!$B:$B,'HeartRate-2022-03-21-1647950188'!$A:$A,Data_Extraction!F$2,'HeartRate-2022-03-21-1647950188'!$C:$C,Data_Extraction!$A1592),"")</f>
        <v/>
      </c>
      <c r="G1592" t="str">
        <f>IFERROR(AVERAGEIFS('HeartRate-2022-03-21-1647950188'!$B:$B,'HeartRate-2022-03-21-1647950188'!$A:$A,Data_Extraction!G$2,'HeartRate-2022-03-21-1647950188'!$C:$C,Data_Extraction!$A1592),"")</f>
        <v/>
      </c>
      <c r="H1592" t="str">
        <f>IFERROR(AVERAGEIFS('HeartRate-2022-03-21-1647950188'!$B:$B,'HeartRate-2022-03-21-1647950188'!$A:$A,Data_Extraction!H$2,'HeartRate-2022-03-21-1647950188'!$C:$C,Data_Extraction!$A1592),"")</f>
        <v/>
      </c>
      <c r="I1592" t="str">
        <f>IFERROR(AVERAGEIFS('HeartRate-2022-03-21-1647950188'!$B:$B,'HeartRate-2022-03-21-1647950188'!$A:$A,Data_Extraction!I$2,'HeartRate-2022-03-21-1647950188'!$C:$C,Data_Extraction!$A1592),"")</f>
        <v/>
      </c>
      <c r="J1592" s="8">
        <f t="shared" si="145"/>
        <v>127</v>
      </c>
      <c r="N1592" s="11">
        <f>Data_Extraction!A1592</f>
        <v>44635.625578703701</v>
      </c>
      <c r="O1592" s="15">
        <f t="shared" si="146"/>
        <v>44635</v>
      </c>
      <c r="P1592" s="16">
        <f t="shared" si="147"/>
        <v>0.62557870370370372</v>
      </c>
      <c r="Q1592" s="12">
        <f>IF(Data_Extraction!B1592="",Data_Extraction!$J1592*(Q$1),Data_Extraction!B1592)</f>
        <v>127</v>
      </c>
      <c r="R1592" s="12">
        <f>IF(Data_Extraction!C1592="",Data_Extraction!$J1592*(R$1),Data_Extraction!C1592)</f>
        <v>116.84</v>
      </c>
      <c r="S1592" s="12">
        <f>IF(Data_Extraction!D1592="",Data_Extraction!$J1592*(S$1),Data_Extraction!D1592)</f>
        <v>132.08000000000001</v>
      </c>
      <c r="T1592" s="12">
        <f>IF(Data_Extraction!E1592="",Data_Extraction!$J1592*(T$1),Data_Extraction!E1592)</f>
        <v>120.64999999999999</v>
      </c>
      <c r="U1592" s="12">
        <f>IF(Data_Extraction!F1592="",Data_Extraction!$J1592*(U$1),Data_Extraction!F1592)</f>
        <v>124.46</v>
      </c>
      <c r="V1592" s="12">
        <f>IF(Data_Extraction!G1592="",Data_Extraction!$J1592*(V$1),Data_Extraction!G1592)</f>
        <v>115.57000000000001</v>
      </c>
      <c r="W1592" s="12">
        <f>IF(Data_Extraction!H1592="",Data_Extraction!$J1592*(W$1),Data_Extraction!H1592)</f>
        <v>135.89000000000001</v>
      </c>
      <c r="X1592" s="12">
        <f>IF(Data_Extraction!I1592="",Data_Extraction!$J1592*(X$1),Data_Extraction!I1592)</f>
        <v>123.19</v>
      </c>
      <c r="Y1592" s="13">
        <f t="shared" si="144"/>
        <v>124.46000000000001</v>
      </c>
      <c r="Z1592" s="17" t="str">
        <f t="shared" si="148"/>
        <v>Evening</v>
      </c>
      <c r="AA1592" s="14" t="str">
        <f>VLOOKUP($N1592,'HeartRate-2022-03-21-1647950188'!$C:$G,2,0)</f>
        <v>Hands on</v>
      </c>
      <c r="AB1592" s="14" t="str">
        <f>VLOOKUP($N1592,'HeartRate-2022-03-21-1647950188'!$C:$G,3,0)</f>
        <v>Off Campus</v>
      </c>
      <c r="AC1592" s="14" t="s">
        <v>18</v>
      </c>
      <c r="AD1592" s="14" t="str">
        <f>VLOOKUP($N1592,'HeartRate-2022-03-21-1647950188'!$C:$G,5,0)</f>
        <v>Technical Contexts</v>
      </c>
      <c r="AE1592">
        <f t="shared" si="149"/>
        <v>1</v>
      </c>
      <c r="AF1592" s="18">
        <v>44635</v>
      </c>
      <c r="AG1592" s="19">
        <v>0.62557870370370372</v>
      </c>
    </row>
    <row r="1593" spans="1:33" x14ac:dyDescent="0.3">
      <c r="A1593" s="5">
        <v>44635.62568287037</v>
      </c>
      <c r="B1593" t="str">
        <f>IFERROR(AVERAGEIFS('HeartRate-2022-03-21-1647950188'!$B:$B,'HeartRate-2022-03-21-1647950188'!$A:$A,Data_Extraction!B$2,'HeartRate-2022-03-21-1647950188'!$C:$C,Data_Extraction!$A1593),"")</f>
        <v/>
      </c>
      <c r="C1593" t="str">
        <f>IFERROR(AVERAGEIFS('HeartRate-2022-03-21-1647950188'!$B:$B,'HeartRate-2022-03-21-1647950188'!$A:$A,Data_Extraction!C$2,'HeartRate-2022-03-21-1647950188'!$C:$C,Data_Extraction!$A1593),"")</f>
        <v/>
      </c>
      <c r="D1593" t="str">
        <f>IFERROR(AVERAGEIFS('HeartRate-2022-03-21-1647950188'!$B:$B,'HeartRate-2022-03-21-1647950188'!$A:$A,Data_Extraction!D$2,'HeartRate-2022-03-21-1647950188'!$C:$C,Data_Extraction!$A1593),"")</f>
        <v/>
      </c>
      <c r="E1593" t="str">
        <f>IFERROR(AVERAGEIFS('HeartRate-2022-03-21-1647950188'!$B:$B,'HeartRate-2022-03-21-1647950188'!$A:$A,Data_Extraction!E$2,'HeartRate-2022-03-21-1647950188'!$C:$C,Data_Extraction!$A1593),"")</f>
        <v/>
      </c>
      <c r="F1593" t="str">
        <f>IFERROR(AVERAGEIFS('HeartRate-2022-03-21-1647950188'!$B:$B,'HeartRate-2022-03-21-1647950188'!$A:$A,Data_Extraction!F$2,'HeartRate-2022-03-21-1647950188'!$C:$C,Data_Extraction!$A1593),"")</f>
        <v/>
      </c>
      <c r="G1593">
        <f>IFERROR(AVERAGEIFS('HeartRate-2022-03-21-1647950188'!$B:$B,'HeartRate-2022-03-21-1647950188'!$A:$A,Data_Extraction!G$2,'HeartRate-2022-03-21-1647950188'!$C:$C,Data_Extraction!$A1593),"")</f>
        <v>117</v>
      </c>
      <c r="H1593" t="str">
        <f>IFERROR(AVERAGEIFS('HeartRate-2022-03-21-1647950188'!$B:$B,'HeartRate-2022-03-21-1647950188'!$A:$A,Data_Extraction!H$2,'HeartRate-2022-03-21-1647950188'!$C:$C,Data_Extraction!$A1593),"")</f>
        <v/>
      </c>
      <c r="I1593">
        <f>IFERROR(AVERAGEIFS('HeartRate-2022-03-21-1647950188'!$B:$B,'HeartRate-2022-03-21-1647950188'!$A:$A,Data_Extraction!I$2,'HeartRate-2022-03-21-1647950188'!$C:$C,Data_Extraction!$A1593),"")</f>
        <v>100</v>
      </c>
      <c r="J1593" s="8">
        <f t="shared" si="145"/>
        <v>108.5</v>
      </c>
      <c r="N1593" s="11">
        <f>Data_Extraction!A1593</f>
        <v>44635.62568287037</v>
      </c>
      <c r="O1593" s="15">
        <f t="shared" si="146"/>
        <v>44635</v>
      </c>
      <c r="P1593" s="16">
        <f t="shared" si="147"/>
        <v>0.6256828703703704</v>
      </c>
      <c r="Q1593" s="12">
        <f>IF(Data_Extraction!B1593="",Data_Extraction!$J1593*(Q$1),Data_Extraction!B1593)</f>
        <v>97.65</v>
      </c>
      <c r="R1593" s="12">
        <f>IF(Data_Extraction!C1593="",Data_Extraction!$J1593*(R$1),Data_Extraction!C1593)</f>
        <v>99.820000000000007</v>
      </c>
      <c r="S1593" s="12">
        <f>IF(Data_Extraction!D1593="",Data_Extraction!$J1593*(S$1),Data_Extraction!D1593)</f>
        <v>112.84</v>
      </c>
      <c r="T1593" s="12">
        <f>IF(Data_Extraction!E1593="",Data_Extraction!$J1593*(T$1),Data_Extraction!E1593)</f>
        <v>103.07499999999999</v>
      </c>
      <c r="U1593" s="12">
        <f>IF(Data_Extraction!F1593="",Data_Extraction!$J1593*(U$1),Data_Extraction!F1593)</f>
        <v>106.33</v>
      </c>
      <c r="V1593" s="12">
        <f>IF(Data_Extraction!G1593="",Data_Extraction!$J1593*(V$1),Data_Extraction!G1593)</f>
        <v>117</v>
      </c>
      <c r="W1593" s="12">
        <f>IF(Data_Extraction!H1593="",Data_Extraction!$J1593*(W$1),Data_Extraction!H1593)</f>
        <v>116.09500000000001</v>
      </c>
      <c r="X1593" s="12">
        <f>IF(Data_Extraction!I1593="",Data_Extraction!$J1593*(X$1),Data_Extraction!I1593)</f>
        <v>100</v>
      </c>
      <c r="Y1593" s="13">
        <f t="shared" si="144"/>
        <v>106.60125000000001</v>
      </c>
      <c r="Z1593" s="17" t="str">
        <f t="shared" si="148"/>
        <v>Evening</v>
      </c>
      <c r="AA1593" s="14" t="str">
        <f>VLOOKUP($N1593,'HeartRate-2022-03-21-1647950188'!$C:$G,2,0)</f>
        <v>Hands on</v>
      </c>
      <c r="AB1593" s="14" t="str">
        <f>VLOOKUP($N1593,'HeartRate-2022-03-21-1647950188'!$C:$G,3,0)</f>
        <v>Off Campus</v>
      </c>
      <c r="AC1593" s="14" t="str">
        <f>VLOOKUP($N1593,'HeartRate-2022-03-21-1647950188'!$C:$G,4,0)</f>
        <v>Standing</v>
      </c>
      <c r="AD1593" s="14" t="str">
        <f>VLOOKUP($N1593,'HeartRate-2022-03-21-1647950188'!$C:$G,5,0)</f>
        <v>Technical Contexts</v>
      </c>
      <c r="AE1593">
        <f t="shared" si="149"/>
        <v>0</v>
      </c>
      <c r="AF1593" s="18">
        <v>44635</v>
      </c>
      <c r="AG1593" s="19">
        <v>0.6256828703703704</v>
      </c>
    </row>
    <row r="1594" spans="1:33" x14ac:dyDescent="0.3">
      <c r="A1594" s="5">
        <v>44635.625891203701</v>
      </c>
      <c r="B1594">
        <f>IFERROR(AVERAGEIFS('HeartRate-2022-03-21-1647950188'!$B:$B,'HeartRate-2022-03-21-1647950188'!$A:$A,Data_Extraction!B$2,'HeartRate-2022-03-21-1647950188'!$C:$C,Data_Extraction!$A1594),"")</f>
        <v>124</v>
      </c>
      <c r="C1594" t="str">
        <f>IFERROR(AVERAGEIFS('HeartRate-2022-03-21-1647950188'!$B:$B,'HeartRate-2022-03-21-1647950188'!$A:$A,Data_Extraction!C$2,'HeartRate-2022-03-21-1647950188'!$C:$C,Data_Extraction!$A1594),"")</f>
        <v/>
      </c>
      <c r="D1594" t="str">
        <f>IFERROR(AVERAGEIFS('HeartRate-2022-03-21-1647950188'!$B:$B,'HeartRate-2022-03-21-1647950188'!$A:$A,Data_Extraction!D$2,'HeartRate-2022-03-21-1647950188'!$C:$C,Data_Extraction!$A1594),"")</f>
        <v/>
      </c>
      <c r="E1594" t="str">
        <f>IFERROR(AVERAGEIFS('HeartRate-2022-03-21-1647950188'!$B:$B,'HeartRate-2022-03-21-1647950188'!$A:$A,Data_Extraction!E$2,'HeartRate-2022-03-21-1647950188'!$C:$C,Data_Extraction!$A1594),"")</f>
        <v/>
      </c>
      <c r="F1594" t="str">
        <f>IFERROR(AVERAGEIFS('HeartRate-2022-03-21-1647950188'!$B:$B,'HeartRate-2022-03-21-1647950188'!$A:$A,Data_Extraction!F$2,'HeartRate-2022-03-21-1647950188'!$C:$C,Data_Extraction!$A1594),"")</f>
        <v/>
      </c>
      <c r="G1594" t="str">
        <f>IFERROR(AVERAGEIFS('HeartRate-2022-03-21-1647950188'!$B:$B,'HeartRate-2022-03-21-1647950188'!$A:$A,Data_Extraction!G$2,'HeartRate-2022-03-21-1647950188'!$C:$C,Data_Extraction!$A1594),"")</f>
        <v/>
      </c>
      <c r="H1594" t="str">
        <f>IFERROR(AVERAGEIFS('HeartRate-2022-03-21-1647950188'!$B:$B,'HeartRate-2022-03-21-1647950188'!$A:$A,Data_Extraction!H$2,'HeartRate-2022-03-21-1647950188'!$C:$C,Data_Extraction!$A1594),"")</f>
        <v/>
      </c>
      <c r="I1594" t="str">
        <f>IFERROR(AVERAGEIFS('HeartRate-2022-03-21-1647950188'!$B:$B,'HeartRate-2022-03-21-1647950188'!$A:$A,Data_Extraction!I$2,'HeartRate-2022-03-21-1647950188'!$C:$C,Data_Extraction!$A1594),"")</f>
        <v/>
      </c>
      <c r="J1594" s="8">
        <f t="shared" si="145"/>
        <v>124</v>
      </c>
      <c r="N1594" s="11">
        <f>Data_Extraction!A1594</f>
        <v>44635.625891203701</v>
      </c>
      <c r="O1594" s="15">
        <f t="shared" si="146"/>
        <v>44635</v>
      </c>
      <c r="P1594" s="16">
        <f t="shared" si="147"/>
        <v>0.62589120370370377</v>
      </c>
      <c r="Q1594" s="12">
        <f>IF(Data_Extraction!B1594="",Data_Extraction!$J1594*(Q$1),Data_Extraction!B1594)</f>
        <v>124</v>
      </c>
      <c r="R1594" s="12">
        <f>IF(Data_Extraction!C1594="",Data_Extraction!$J1594*(R$1),Data_Extraction!C1594)</f>
        <v>114.08</v>
      </c>
      <c r="S1594" s="12">
        <f>IF(Data_Extraction!D1594="",Data_Extraction!$J1594*(S$1),Data_Extraction!D1594)</f>
        <v>128.96</v>
      </c>
      <c r="T1594" s="12">
        <f>IF(Data_Extraction!E1594="",Data_Extraction!$J1594*(T$1),Data_Extraction!E1594)</f>
        <v>117.8</v>
      </c>
      <c r="U1594" s="12">
        <f>IF(Data_Extraction!F1594="",Data_Extraction!$J1594*(U$1),Data_Extraction!F1594)</f>
        <v>121.52</v>
      </c>
      <c r="V1594" s="12">
        <f>IF(Data_Extraction!G1594="",Data_Extraction!$J1594*(V$1),Data_Extraction!G1594)</f>
        <v>112.84</v>
      </c>
      <c r="W1594" s="12">
        <f>IF(Data_Extraction!H1594="",Data_Extraction!$J1594*(W$1),Data_Extraction!H1594)</f>
        <v>132.68</v>
      </c>
      <c r="X1594" s="12">
        <f>IF(Data_Extraction!I1594="",Data_Extraction!$J1594*(X$1),Data_Extraction!I1594)</f>
        <v>120.28</v>
      </c>
      <c r="Y1594" s="13">
        <f t="shared" si="144"/>
        <v>121.52000000000001</v>
      </c>
      <c r="Z1594" s="17" t="str">
        <f t="shared" si="148"/>
        <v>Evening</v>
      </c>
      <c r="AA1594" s="14" t="str">
        <f>VLOOKUP($N1594,'HeartRate-2022-03-21-1647950188'!$C:$G,2,0)</f>
        <v>Hands on</v>
      </c>
      <c r="AB1594" s="14" t="str">
        <f>VLOOKUP($N1594,'HeartRate-2022-03-21-1647950188'!$C:$G,3,0)</f>
        <v>Off Campus</v>
      </c>
      <c r="AC1594" s="14" t="s">
        <v>18</v>
      </c>
      <c r="AD1594" s="14" t="str">
        <f>VLOOKUP($N1594,'HeartRate-2022-03-21-1647950188'!$C:$G,5,0)</f>
        <v>Technical Contexts</v>
      </c>
      <c r="AE1594">
        <f t="shared" si="149"/>
        <v>1</v>
      </c>
      <c r="AF1594" s="18">
        <v>44635</v>
      </c>
      <c r="AG1594" s="19">
        <v>0.62589120370370377</v>
      </c>
    </row>
    <row r="1595" spans="1:33" x14ac:dyDescent="0.3">
      <c r="A1595" s="5">
        <v>44635.626331018517</v>
      </c>
      <c r="B1595">
        <f>IFERROR(AVERAGEIFS('HeartRate-2022-03-21-1647950188'!$B:$B,'HeartRate-2022-03-21-1647950188'!$A:$A,Data_Extraction!B$2,'HeartRate-2022-03-21-1647950188'!$C:$C,Data_Extraction!$A1595),"")</f>
        <v>126</v>
      </c>
      <c r="C1595" t="str">
        <f>IFERROR(AVERAGEIFS('HeartRate-2022-03-21-1647950188'!$B:$B,'HeartRate-2022-03-21-1647950188'!$A:$A,Data_Extraction!C$2,'HeartRate-2022-03-21-1647950188'!$C:$C,Data_Extraction!$A1595),"")</f>
        <v/>
      </c>
      <c r="D1595" t="str">
        <f>IFERROR(AVERAGEIFS('HeartRate-2022-03-21-1647950188'!$B:$B,'HeartRate-2022-03-21-1647950188'!$A:$A,Data_Extraction!D$2,'HeartRate-2022-03-21-1647950188'!$C:$C,Data_Extraction!$A1595),"")</f>
        <v/>
      </c>
      <c r="E1595" t="str">
        <f>IFERROR(AVERAGEIFS('HeartRate-2022-03-21-1647950188'!$B:$B,'HeartRate-2022-03-21-1647950188'!$A:$A,Data_Extraction!E$2,'HeartRate-2022-03-21-1647950188'!$C:$C,Data_Extraction!$A1595),"")</f>
        <v/>
      </c>
      <c r="F1595" t="str">
        <f>IFERROR(AVERAGEIFS('HeartRate-2022-03-21-1647950188'!$B:$B,'HeartRate-2022-03-21-1647950188'!$A:$A,Data_Extraction!F$2,'HeartRate-2022-03-21-1647950188'!$C:$C,Data_Extraction!$A1595),"")</f>
        <v/>
      </c>
      <c r="G1595" t="str">
        <f>IFERROR(AVERAGEIFS('HeartRate-2022-03-21-1647950188'!$B:$B,'HeartRate-2022-03-21-1647950188'!$A:$A,Data_Extraction!G$2,'HeartRate-2022-03-21-1647950188'!$C:$C,Data_Extraction!$A1595),"")</f>
        <v/>
      </c>
      <c r="H1595" t="str">
        <f>IFERROR(AVERAGEIFS('HeartRate-2022-03-21-1647950188'!$B:$B,'HeartRate-2022-03-21-1647950188'!$A:$A,Data_Extraction!H$2,'HeartRate-2022-03-21-1647950188'!$C:$C,Data_Extraction!$A1595),"")</f>
        <v/>
      </c>
      <c r="I1595" t="str">
        <f>IFERROR(AVERAGEIFS('HeartRate-2022-03-21-1647950188'!$B:$B,'HeartRate-2022-03-21-1647950188'!$A:$A,Data_Extraction!I$2,'HeartRate-2022-03-21-1647950188'!$C:$C,Data_Extraction!$A1595),"")</f>
        <v/>
      </c>
      <c r="J1595" s="8">
        <f t="shared" si="145"/>
        <v>126</v>
      </c>
      <c r="N1595" s="11">
        <f>Data_Extraction!A1595</f>
        <v>44635.626331018517</v>
      </c>
      <c r="O1595" s="15">
        <f t="shared" si="146"/>
        <v>44635</v>
      </c>
      <c r="P1595" s="16">
        <f t="shared" si="147"/>
        <v>0.62633101851851858</v>
      </c>
      <c r="Q1595" s="12">
        <f>IF(Data_Extraction!B1595="",Data_Extraction!$J1595*(Q$1),Data_Extraction!B1595)</f>
        <v>126</v>
      </c>
      <c r="R1595" s="12">
        <f>IF(Data_Extraction!C1595="",Data_Extraction!$J1595*(R$1),Data_Extraction!C1595)</f>
        <v>115.92</v>
      </c>
      <c r="S1595" s="12">
        <f>IF(Data_Extraction!D1595="",Data_Extraction!$J1595*(S$1),Data_Extraction!D1595)</f>
        <v>131.04</v>
      </c>
      <c r="T1595" s="12">
        <f>IF(Data_Extraction!E1595="",Data_Extraction!$J1595*(T$1),Data_Extraction!E1595)</f>
        <v>119.69999999999999</v>
      </c>
      <c r="U1595" s="12">
        <f>IF(Data_Extraction!F1595="",Data_Extraction!$J1595*(U$1),Data_Extraction!F1595)</f>
        <v>123.48</v>
      </c>
      <c r="V1595" s="12">
        <f>IF(Data_Extraction!G1595="",Data_Extraction!$J1595*(V$1),Data_Extraction!G1595)</f>
        <v>114.66000000000001</v>
      </c>
      <c r="W1595" s="12">
        <f>IF(Data_Extraction!H1595="",Data_Extraction!$J1595*(W$1),Data_Extraction!H1595)</f>
        <v>134.82000000000002</v>
      </c>
      <c r="X1595" s="12">
        <f>IF(Data_Extraction!I1595="",Data_Extraction!$J1595*(X$1),Data_Extraction!I1595)</f>
        <v>122.22</v>
      </c>
      <c r="Y1595" s="13">
        <f t="shared" si="144"/>
        <v>123.48</v>
      </c>
      <c r="Z1595" s="17" t="str">
        <f t="shared" si="148"/>
        <v>Evening</v>
      </c>
      <c r="AA1595" s="14" t="str">
        <f>VLOOKUP($N1595,'HeartRate-2022-03-21-1647950188'!$C:$G,2,0)</f>
        <v>Hands on</v>
      </c>
      <c r="AB1595" s="14" t="str">
        <f>VLOOKUP($N1595,'HeartRate-2022-03-21-1647950188'!$C:$G,3,0)</f>
        <v>Off Campus</v>
      </c>
      <c r="AC1595" s="14" t="s">
        <v>18</v>
      </c>
      <c r="AD1595" s="14" t="str">
        <f>VLOOKUP($N1595,'HeartRate-2022-03-21-1647950188'!$C:$G,5,0)</f>
        <v>Technical Contexts</v>
      </c>
      <c r="AE1595">
        <f t="shared" si="149"/>
        <v>1</v>
      </c>
      <c r="AF1595" s="18">
        <v>44635</v>
      </c>
      <c r="AG1595" s="19">
        <v>0.62633101851851858</v>
      </c>
    </row>
    <row r="1596" spans="1:33" x14ac:dyDescent="0.3">
      <c r="A1596" s="5">
        <v>44635.626377314817</v>
      </c>
      <c r="B1596" t="str">
        <f>IFERROR(AVERAGEIFS('HeartRate-2022-03-21-1647950188'!$B:$B,'HeartRate-2022-03-21-1647950188'!$A:$A,Data_Extraction!B$2,'HeartRate-2022-03-21-1647950188'!$C:$C,Data_Extraction!$A1596),"")</f>
        <v/>
      </c>
      <c r="C1596" t="str">
        <f>IFERROR(AVERAGEIFS('HeartRate-2022-03-21-1647950188'!$B:$B,'HeartRate-2022-03-21-1647950188'!$A:$A,Data_Extraction!C$2,'HeartRate-2022-03-21-1647950188'!$C:$C,Data_Extraction!$A1596),"")</f>
        <v/>
      </c>
      <c r="D1596" t="str">
        <f>IFERROR(AVERAGEIFS('HeartRate-2022-03-21-1647950188'!$B:$B,'HeartRate-2022-03-21-1647950188'!$A:$A,Data_Extraction!D$2,'HeartRate-2022-03-21-1647950188'!$C:$C,Data_Extraction!$A1596),"")</f>
        <v/>
      </c>
      <c r="E1596" t="str">
        <f>IFERROR(AVERAGEIFS('HeartRate-2022-03-21-1647950188'!$B:$B,'HeartRate-2022-03-21-1647950188'!$A:$A,Data_Extraction!E$2,'HeartRate-2022-03-21-1647950188'!$C:$C,Data_Extraction!$A1596),"")</f>
        <v/>
      </c>
      <c r="F1596" t="str">
        <f>IFERROR(AVERAGEIFS('HeartRate-2022-03-21-1647950188'!$B:$B,'HeartRate-2022-03-21-1647950188'!$A:$A,Data_Extraction!F$2,'HeartRate-2022-03-21-1647950188'!$C:$C,Data_Extraction!$A1596),"")</f>
        <v/>
      </c>
      <c r="G1596" t="str">
        <f>IFERROR(AVERAGEIFS('HeartRate-2022-03-21-1647950188'!$B:$B,'HeartRate-2022-03-21-1647950188'!$A:$A,Data_Extraction!G$2,'HeartRate-2022-03-21-1647950188'!$C:$C,Data_Extraction!$A1596),"")</f>
        <v/>
      </c>
      <c r="H1596">
        <f>IFERROR(AVERAGEIFS('HeartRate-2022-03-21-1647950188'!$B:$B,'HeartRate-2022-03-21-1647950188'!$A:$A,Data_Extraction!H$2,'HeartRate-2022-03-21-1647950188'!$C:$C,Data_Extraction!$A1596),"")</f>
        <v>119</v>
      </c>
      <c r="I1596">
        <f>IFERROR(AVERAGEIFS('HeartRate-2022-03-21-1647950188'!$B:$B,'HeartRate-2022-03-21-1647950188'!$A:$A,Data_Extraction!I$2,'HeartRate-2022-03-21-1647950188'!$C:$C,Data_Extraction!$A1596),"")</f>
        <v>97</v>
      </c>
      <c r="J1596" s="8">
        <f t="shared" si="145"/>
        <v>108</v>
      </c>
      <c r="N1596" s="11">
        <f>Data_Extraction!A1596</f>
        <v>44635.626377314817</v>
      </c>
      <c r="O1596" s="15">
        <f t="shared" si="146"/>
        <v>44635</v>
      </c>
      <c r="P1596" s="16">
        <f t="shared" si="147"/>
        <v>0.62637731481481485</v>
      </c>
      <c r="Q1596" s="12">
        <f>IF(Data_Extraction!B1596="",Data_Extraction!$J1596*(Q$1),Data_Extraction!B1596)</f>
        <v>97.2</v>
      </c>
      <c r="R1596" s="12">
        <f>IF(Data_Extraction!C1596="",Data_Extraction!$J1596*(R$1),Data_Extraction!C1596)</f>
        <v>99.36</v>
      </c>
      <c r="S1596" s="12">
        <f>IF(Data_Extraction!D1596="",Data_Extraction!$J1596*(S$1),Data_Extraction!D1596)</f>
        <v>112.32000000000001</v>
      </c>
      <c r="T1596" s="12">
        <f>IF(Data_Extraction!E1596="",Data_Extraction!$J1596*(T$1),Data_Extraction!E1596)</f>
        <v>102.6</v>
      </c>
      <c r="U1596" s="12">
        <f>IF(Data_Extraction!F1596="",Data_Extraction!$J1596*(U$1),Data_Extraction!F1596)</f>
        <v>105.84</v>
      </c>
      <c r="V1596" s="12">
        <f>IF(Data_Extraction!G1596="",Data_Extraction!$J1596*(V$1),Data_Extraction!G1596)</f>
        <v>98.28</v>
      </c>
      <c r="W1596" s="12">
        <f>IF(Data_Extraction!H1596="",Data_Extraction!$J1596*(W$1),Data_Extraction!H1596)</f>
        <v>119</v>
      </c>
      <c r="X1596" s="12">
        <f>IF(Data_Extraction!I1596="",Data_Extraction!$J1596*(X$1),Data_Extraction!I1596)</f>
        <v>97</v>
      </c>
      <c r="Y1596" s="13">
        <f t="shared" si="144"/>
        <v>103.95</v>
      </c>
      <c r="Z1596" s="17" t="str">
        <f t="shared" si="148"/>
        <v>Evening</v>
      </c>
      <c r="AA1596" s="14" t="str">
        <f>VLOOKUP($N1596,'HeartRate-2022-03-21-1647950188'!$C:$G,2,0)</f>
        <v>Hands on</v>
      </c>
      <c r="AB1596" s="14" t="str">
        <f>VLOOKUP($N1596,'HeartRate-2022-03-21-1647950188'!$C:$G,3,0)</f>
        <v>Off Campus</v>
      </c>
      <c r="AC1596" s="14" t="str">
        <f>VLOOKUP($N1596,'HeartRate-2022-03-21-1647950188'!$C:$G,4,0)</f>
        <v>Standing</v>
      </c>
      <c r="AD1596" s="14" t="str">
        <f>VLOOKUP($N1596,'HeartRate-2022-03-21-1647950188'!$C:$G,5,0)</f>
        <v>Technical Contexts</v>
      </c>
      <c r="AE1596">
        <f t="shared" si="149"/>
        <v>0</v>
      </c>
      <c r="AF1596" s="18">
        <v>44635</v>
      </c>
      <c r="AG1596" s="19">
        <v>0.62637731481481485</v>
      </c>
    </row>
    <row r="1597" spans="1:33" x14ac:dyDescent="0.3">
      <c r="A1597" s="5">
        <v>44635.626562500001</v>
      </c>
      <c r="B1597">
        <f>IFERROR(AVERAGEIFS('HeartRate-2022-03-21-1647950188'!$B:$B,'HeartRate-2022-03-21-1647950188'!$A:$A,Data_Extraction!B$2,'HeartRate-2022-03-21-1647950188'!$C:$C,Data_Extraction!$A1597),"")</f>
        <v>82</v>
      </c>
      <c r="C1597" t="str">
        <f>IFERROR(AVERAGEIFS('HeartRate-2022-03-21-1647950188'!$B:$B,'HeartRate-2022-03-21-1647950188'!$A:$A,Data_Extraction!C$2,'HeartRate-2022-03-21-1647950188'!$C:$C,Data_Extraction!$A1597),"")</f>
        <v/>
      </c>
      <c r="D1597" t="str">
        <f>IFERROR(AVERAGEIFS('HeartRate-2022-03-21-1647950188'!$B:$B,'HeartRate-2022-03-21-1647950188'!$A:$A,Data_Extraction!D$2,'HeartRate-2022-03-21-1647950188'!$C:$C,Data_Extraction!$A1597),"")</f>
        <v/>
      </c>
      <c r="E1597" t="str">
        <f>IFERROR(AVERAGEIFS('HeartRate-2022-03-21-1647950188'!$B:$B,'HeartRate-2022-03-21-1647950188'!$A:$A,Data_Extraction!E$2,'HeartRate-2022-03-21-1647950188'!$C:$C,Data_Extraction!$A1597),"")</f>
        <v/>
      </c>
      <c r="F1597" t="str">
        <f>IFERROR(AVERAGEIFS('HeartRate-2022-03-21-1647950188'!$B:$B,'HeartRate-2022-03-21-1647950188'!$A:$A,Data_Extraction!F$2,'HeartRate-2022-03-21-1647950188'!$C:$C,Data_Extraction!$A1597),"")</f>
        <v/>
      </c>
      <c r="G1597" t="str">
        <f>IFERROR(AVERAGEIFS('HeartRate-2022-03-21-1647950188'!$B:$B,'HeartRate-2022-03-21-1647950188'!$A:$A,Data_Extraction!G$2,'HeartRate-2022-03-21-1647950188'!$C:$C,Data_Extraction!$A1597),"")</f>
        <v/>
      </c>
      <c r="H1597" t="str">
        <f>IFERROR(AVERAGEIFS('HeartRate-2022-03-21-1647950188'!$B:$B,'HeartRate-2022-03-21-1647950188'!$A:$A,Data_Extraction!H$2,'HeartRate-2022-03-21-1647950188'!$C:$C,Data_Extraction!$A1597),"")</f>
        <v/>
      </c>
      <c r="I1597" t="str">
        <f>IFERROR(AVERAGEIFS('HeartRate-2022-03-21-1647950188'!$B:$B,'HeartRate-2022-03-21-1647950188'!$A:$A,Data_Extraction!I$2,'HeartRate-2022-03-21-1647950188'!$C:$C,Data_Extraction!$A1597),"")</f>
        <v/>
      </c>
      <c r="J1597" s="8">
        <f t="shared" si="145"/>
        <v>82</v>
      </c>
      <c r="N1597" s="11">
        <f>Data_Extraction!A1597</f>
        <v>44635.626562500001</v>
      </c>
      <c r="O1597" s="15">
        <f t="shared" si="146"/>
        <v>44635</v>
      </c>
      <c r="P1597" s="16">
        <f t="shared" si="147"/>
        <v>0.62656250000000002</v>
      </c>
      <c r="Q1597" s="12">
        <f>IF(Data_Extraction!B1597="",Data_Extraction!$J1597*(Q$1),Data_Extraction!B1597)</f>
        <v>82</v>
      </c>
      <c r="R1597" s="12">
        <f>IF(Data_Extraction!C1597="",Data_Extraction!$J1597*(R$1),Data_Extraction!C1597)</f>
        <v>75.44</v>
      </c>
      <c r="S1597" s="12">
        <f>IF(Data_Extraction!D1597="",Data_Extraction!$J1597*(S$1),Data_Extraction!D1597)</f>
        <v>85.28</v>
      </c>
      <c r="T1597" s="12">
        <f>IF(Data_Extraction!E1597="",Data_Extraction!$J1597*(T$1),Data_Extraction!E1597)</f>
        <v>77.899999999999991</v>
      </c>
      <c r="U1597" s="12">
        <f>IF(Data_Extraction!F1597="",Data_Extraction!$J1597*(U$1),Data_Extraction!F1597)</f>
        <v>80.36</v>
      </c>
      <c r="V1597" s="12">
        <f>IF(Data_Extraction!G1597="",Data_Extraction!$J1597*(V$1),Data_Extraction!G1597)</f>
        <v>74.62</v>
      </c>
      <c r="W1597" s="12">
        <f>IF(Data_Extraction!H1597="",Data_Extraction!$J1597*(W$1),Data_Extraction!H1597)</f>
        <v>87.740000000000009</v>
      </c>
      <c r="X1597" s="12">
        <f>IF(Data_Extraction!I1597="",Data_Extraction!$J1597*(X$1),Data_Extraction!I1597)</f>
        <v>79.539999999999992</v>
      </c>
      <c r="Y1597" s="13">
        <f t="shared" si="144"/>
        <v>80.36</v>
      </c>
      <c r="Z1597" s="17" t="str">
        <f t="shared" si="148"/>
        <v>Evening</v>
      </c>
      <c r="AA1597" s="14" t="str">
        <f>VLOOKUP($N1597,'HeartRate-2022-03-21-1647950188'!$C:$G,2,0)</f>
        <v>Lecture</v>
      </c>
      <c r="AB1597" s="14" t="str">
        <f>VLOOKUP($N1597,'HeartRate-2022-03-21-1647950188'!$C:$G,3,0)</f>
        <v>Off Campus</v>
      </c>
      <c r="AC1597" s="14" t="str">
        <f>VLOOKUP($N1597,'HeartRate-2022-03-21-1647950188'!$C:$G,4,0)</f>
        <v>Sitting</v>
      </c>
      <c r="AD1597" s="14" t="str">
        <f>VLOOKUP($N1597,'HeartRate-2022-03-21-1647950188'!$C:$G,5,0)</f>
        <v>Technical Contexts</v>
      </c>
      <c r="AE1597">
        <f t="shared" si="149"/>
        <v>0</v>
      </c>
      <c r="AF1597" s="18">
        <v>44635</v>
      </c>
      <c r="AG1597" s="19">
        <v>0.62656250000000002</v>
      </c>
    </row>
    <row r="1598" spans="1:33" x14ac:dyDescent="0.3">
      <c r="A1598" s="5">
        <v>44635.626689814817</v>
      </c>
      <c r="B1598">
        <f>IFERROR(AVERAGEIFS('HeartRate-2022-03-21-1647950188'!$B:$B,'HeartRate-2022-03-21-1647950188'!$A:$A,Data_Extraction!B$2,'HeartRate-2022-03-21-1647950188'!$C:$C,Data_Extraction!$A1598),"")</f>
        <v>80</v>
      </c>
      <c r="C1598" t="str">
        <f>IFERROR(AVERAGEIFS('HeartRate-2022-03-21-1647950188'!$B:$B,'HeartRate-2022-03-21-1647950188'!$A:$A,Data_Extraction!C$2,'HeartRate-2022-03-21-1647950188'!$C:$C,Data_Extraction!$A1598),"")</f>
        <v/>
      </c>
      <c r="D1598" t="str">
        <f>IFERROR(AVERAGEIFS('HeartRate-2022-03-21-1647950188'!$B:$B,'HeartRate-2022-03-21-1647950188'!$A:$A,Data_Extraction!D$2,'HeartRate-2022-03-21-1647950188'!$C:$C,Data_Extraction!$A1598),"")</f>
        <v/>
      </c>
      <c r="E1598" t="str">
        <f>IFERROR(AVERAGEIFS('HeartRate-2022-03-21-1647950188'!$B:$B,'HeartRate-2022-03-21-1647950188'!$A:$A,Data_Extraction!E$2,'HeartRate-2022-03-21-1647950188'!$C:$C,Data_Extraction!$A1598),"")</f>
        <v/>
      </c>
      <c r="F1598" t="str">
        <f>IFERROR(AVERAGEIFS('HeartRate-2022-03-21-1647950188'!$B:$B,'HeartRate-2022-03-21-1647950188'!$A:$A,Data_Extraction!F$2,'HeartRate-2022-03-21-1647950188'!$C:$C,Data_Extraction!$A1598),"")</f>
        <v/>
      </c>
      <c r="G1598" t="str">
        <f>IFERROR(AVERAGEIFS('HeartRate-2022-03-21-1647950188'!$B:$B,'HeartRate-2022-03-21-1647950188'!$A:$A,Data_Extraction!G$2,'HeartRate-2022-03-21-1647950188'!$C:$C,Data_Extraction!$A1598),"")</f>
        <v/>
      </c>
      <c r="H1598" t="str">
        <f>IFERROR(AVERAGEIFS('HeartRate-2022-03-21-1647950188'!$B:$B,'HeartRate-2022-03-21-1647950188'!$A:$A,Data_Extraction!H$2,'HeartRate-2022-03-21-1647950188'!$C:$C,Data_Extraction!$A1598),"")</f>
        <v/>
      </c>
      <c r="I1598" t="str">
        <f>IFERROR(AVERAGEIFS('HeartRate-2022-03-21-1647950188'!$B:$B,'HeartRate-2022-03-21-1647950188'!$A:$A,Data_Extraction!I$2,'HeartRate-2022-03-21-1647950188'!$C:$C,Data_Extraction!$A1598),"")</f>
        <v/>
      </c>
      <c r="J1598" s="8">
        <f t="shared" si="145"/>
        <v>80</v>
      </c>
      <c r="N1598" s="11">
        <f>Data_Extraction!A1598</f>
        <v>44635.626689814817</v>
      </c>
      <c r="O1598" s="15">
        <f t="shared" si="146"/>
        <v>44635</v>
      </c>
      <c r="P1598" s="16">
        <f t="shared" si="147"/>
        <v>0.62668981481481478</v>
      </c>
      <c r="Q1598" s="12">
        <f>IF(Data_Extraction!B1598="",Data_Extraction!$J1598*(Q$1),Data_Extraction!B1598)</f>
        <v>80</v>
      </c>
      <c r="R1598" s="12">
        <f>IF(Data_Extraction!C1598="",Data_Extraction!$J1598*(R$1),Data_Extraction!C1598)</f>
        <v>73.600000000000009</v>
      </c>
      <c r="S1598" s="12">
        <f>IF(Data_Extraction!D1598="",Data_Extraction!$J1598*(S$1),Data_Extraction!D1598)</f>
        <v>83.2</v>
      </c>
      <c r="T1598" s="12">
        <f>IF(Data_Extraction!E1598="",Data_Extraction!$J1598*(T$1),Data_Extraction!E1598)</f>
        <v>76</v>
      </c>
      <c r="U1598" s="12">
        <f>IF(Data_Extraction!F1598="",Data_Extraction!$J1598*(U$1),Data_Extraction!F1598)</f>
        <v>78.400000000000006</v>
      </c>
      <c r="V1598" s="12">
        <f>IF(Data_Extraction!G1598="",Data_Extraction!$J1598*(V$1),Data_Extraction!G1598)</f>
        <v>72.8</v>
      </c>
      <c r="W1598" s="12">
        <f>IF(Data_Extraction!H1598="",Data_Extraction!$J1598*(W$1),Data_Extraction!H1598)</f>
        <v>85.600000000000009</v>
      </c>
      <c r="X1598" s="12">
        <f>IF(Data_Extraction!I1598="",Data_Extraction!$J1598*(X$1),Data_Extraction!I1598)</f>
        <v>77.599999999999994</v>
      </c>
      <c r="Y1598" s="13">
        <f t="shared" si="144"/>
        <v>78.400000000000006</v>
      </c>
      <c r="Z1598" s="17" t="str">
        <f t="shared" si="148"/>
        <v>Evening</v>
      </c>
      <c r="AA1598" s="14" t="str">
        <f>VLOOKUP($N1598,'HeartRate-2022-03-21-1647950188'!$C:$G,2,0)</f>
        <v>Lecture</v>
      </c>
      <c r="AB1598" s="14" t="str">
        <f>VLOOKUP($N1598,'HeartRate-2022-03-21-1647950188'!$C:$G,3,0)</f>
        <v>Off Campus</v>
      </c>
      <c r="AC1598" s="14" t="str">
        <f>VLOOKUP($N1598,'HeartRate-2022-03-21-1647950188'!$C:$G,4,0)</f>
        <v>Sitting</v>
      </c>
      <c r="AD1598" s="14" t="str">
        <f>VLOOKUP($N1598,'HeartRate-2022-03-21-1647950188'!$C:$G,5,0)</f>
        <v>Technical Contexts</v>
      </c>
      <c r="AE1598">
        <f t="shared" si="149"/>
        <v>0</v>
      </c>
      <c r="AF1598" s="18">
        <v>44635</v>
      </c>
      <c r="AG1598" s="19">
        <v>0.62668981481481478</v>
      </c>
    </row>
    <row r="1599" spans="1:33" x14ac:dyDescent="0.3">
      <c r="A1599" s="5">
        <v>44635.627071759256</v>
      </c>
      <c r="B1599" t="str">
        <f>IFERROR(AVERAGEIFS('HeartRate-2022-03-21-1647950188'!$B:$B,'HeartRate-2022-03-21-1647950188'!$A:$A,Data_Extraction!B$2,'HeartRate-2022-03-21-1647950188'!$C:$C,Data_Extraction!$A1599),"")</f>
        <v/>
      </c>
      <c r="C1599" t="str">
        <f>IFERROR(AVERAGEIFS('HeartRate-2022-03-21-1647950188'!$B:$B,'HeartRate-2022-03-21-1647950188'!$A:$A,Data_Extraction!C$2,'HeartRate-2022-03-21-1647950188'!$C:$C,Data_Extraction!$A1599),"")</f>
        <v/>
      </c>
      <c r="D1599" t="str">
        <f>IFERROR(AVERAGEIFS('HeartRate-2022-03-21-1647950188'!$B:$B,'HeartRate-2022-03-21-1647950188'!$A:$A,Data_Extraction!D$2,'HeartRate-2022-03-21-1647950188'!$C:$C,Data_Extraction!$A1599),"")</f>
        <v/>
      </c>
      <c r="E1599" t="str">
        <f>IFERROR(AVERAGEIFS('HeartRate-2022-03-21-1647950188'!$B:$B,'HeartRate-2022-03-21-1647950188'!$A:$A,Data_Extraction!E$2,'HeartRate-2022-03-21-1647950188'!$C:$C,Data_Extraction!$A1599),"")</f>
        <v/>
      </c>
      <c r="F1599" t="str">
        <f>IFERROR(AVERAGEIFS('HeartRate-2022-03-21-1647950188'!$B:$B,'HeartRate-2022-03-21-1647950188'!$A:$A,Data_Extraction!F$2,'HeartRate-2022-03-21-1647950188'!$C:$C,Data_Extraction!$A1599),"")</f>
        <v/>
      </c>
      <c r="G1599">
        <f>IFERROR(AVERAGEIFS('HeartRate-2022-03-21-1647950188'!$B:$B,'HeartRate-2022-03-21-1647950188'!$A:$A,Data_Extraction!G$2,'HeartRate-2022-03-21-1647950188'!$C:$C,Data_Extraction!$A1599),"")</f>
        <v>115</v>
      </c>
      <c r="H1599">
        <f>IFERROR(AVERAGEIFS('HeartRate-2022-03-21-1647950188'!$B:$B,'HeartRate-2022-03-21-1647950188'!$A:$A,Data_Extraction!H$2,'HeartRate-2022-03-21-1647950188'!$C:$C,Data_Extraction!$A1599),"")</f>
        <v>121</v>
      </c>
      <c r="I1599">
        <f>IFERROR(AVERAGEIFS('HeartRate-2022-03-21-1647950188'!$B:$B,'HeartRate-2022-03-21-1647950188'!$A:$A,Data_Extraction!I$2,'HeartRate-2022-03-21-1647950188'!$C:$C,Data_Extraction!$A1599),"")</f>
        <v>98</v>
      </c>
      <c r="J1599" s="8">
        <f t="shared" si="145"/>
        <v>111.33333333333333</v>
      </c>
      <c r="N1599" s="11">
        <f>Data_Extraction!A1599</f>
        <v>44635.627071759256</v>
      </c>
      <c r="O1599" s="15">
        <f t="shared" si="146"/>
        <v>44635</v>
      </c>
      <c r="P1599" s="16">
        <f t="shared" si="147"/>
        <v>0.62707175925925929</v>
      </c>
      <c r="Q1599" s="12">
        <f>IF(Data_Extraction!B1599="",Data_Extraction!$J1599*(Q$1),Data_Extraction!B1599)</f>
        <v>100.2</v>
      </c>
      <c r="R1599" s="12">
        <f>IF(Data_Extraction!C1599="",Data_Extraction!$J1599*(R$1),Data_Extraction!C1599)</f>
        <v>102.42666666666666</v>
      </c>
      <c r="S1599" s="12">
        <f>IF(Data_Extraction!D1599="",Data_Extraction!$J1599*(S$1),Data_Extraction!D1599)</f>
        <v>115.78666666666666</v>
      </c>
      <c r="T1599" s="12">
        <f>IF(Data_Extraction!E1599="",Data_Extraction!$J1599*(T$1),Data_Extraction!E1599)</f>
        <v>105.76666666666665</v>
      </c>
      <c r="U1599" s="12">
        <f>IF(Data_Extraction!F1599="",Data_Extraction!$J1599*(U$1),Data_Extraction!F1599)</f>
        <v>109.10666666666665</v>
      </c>
      <c r="V1599" s="12">
        <f>IF(Data_Extraction!G1599="",Data_Extraction!$J1599*(V$1),Data_Extraction!G1599)</f>
        <v>115</v>
      </c>
      <c r="W1599" s="12">
        <f>IF(Data_Extraction!H1599="",Data_Extraction!$J1599*(W$1),Data_Extraction!H1599)</f>
        <v>121</v>
      </c>
      <c r="X1599" s="12">
        <f>IF(Data_Extraction!I1599="",Data_Extraction!$J1599*(X$1),Data_Extraction!I1599)</f>
        <v>98</v>
      </c>
      <c r="Y1599" s="13">
        <f t="shared" si="144"/>
        <v>108.41083333333333</v>
      </c>
      <c r="Z1599" s="17" t="str">
        <f t="shared" si="148"/>
        <v>Evening</v>
      </c>
      <c r="AA1599" s="14" t="str">
        <f>VLOOKUP($N1599,'HeartRate-2022-03-21-1647950188'!$C:$G,2,0)</f>
        <v>Lecture</v>
      </c>
      <c r="AB1599" s="14" t="str">
        <f>VLOOKUP($N1599,'HeartRate-2022-03-21-1647950188'!$C:$G,3,0)</f>
        <v>Off Campus</v>
      </c>
      <c r="AC1599" s="14" t="str">
        <f>VLOOKUP($N1599,'HeartRate-2022-03-21-1647950188'!$C:$G,4,0)</f>
        <v>Sitting</v>
      </c>
      <c r="AD1599" s="14" t="str">
        <f>VLOOKUP($N1599,'HeartRate-2022-03-21-1647950188'!$C:$G,5,0)</f>
        <v>Technical Contexts</v>
      </c>
      <c r="AE1599">
        <f t="shared" si="149"/>
        <v>0</v>
      </c>
      <c r="AF1599" s="18">
        <v>44635</v>
      </c>
      <c r="AG1599" s="19">
        <v>0.62707175925925929</v>
      </c>
    </row>
    <row r="1600" spans="1:33" x14ac:dyDescent="0.3">
      <c r="A1600" s="5">
        <v>44635.62736111111</v>
      </c>
      <c r="B1600">
        <f>IFERROR(AVERAGEIFS('HeartRate-2022-03-21-1647950188'!$B:$B,'HeartRate-2022-03-21-1647950188'!$A:$A,Data_Extraction!B$2,'HeartRate-2022-03-21-1647950188'!$C:$C,Data_Extraction!$A1600),"")</f>
        <v>80</v>
      </c>
      <c r="C1600" t="str">
        <f>IFERROR(AVERAGEIFS('HeartRate-2022-03-21-1647950188'!$B:$B,'HeartRate-2022-03-21-1647950188'!$A:$A,Data_Extraction!C$2,'HeartRate-2022-03-21-1647950188'!$C:$C,Data_Extraction!$A1600),"")</f>
        <v/>
      </c>
      <c r="D1600" t="str">
        <f>IFERROR(AVERAGEIFS('HeartRate-2022-03-21-1647950188'!$B:$B,'HeartRate-2022-03-21-1647950188'!$A:$A,Data_Extraction!D$2,'HeartRate-2022-03-21-1647950188'!$C:$C,Data_Extraction!$A1600),"")</f>
        <v/>
      </c>
      <c r="E1600" t="str">
        <f>IFERROR(AVERAGEIFS('HeartRate-2022-03-21-1647950188'!$B:$B,'HeartRate-2022-03-21-1647950188'!$A:$A,Data_Extraction!E$2,'HeartRate-2022-03-21-1647950188'!$C:$C,Data_Extraction!$A1600),"")</f>
        <v/>
      </c>
      <c r="F1600" t="str">
        <f>IFERROR(AVERAGEIFS('HeartRate-2022-03-21-1647950188'!$B:$B,'HeartRate-2022-03-21-1647950188'!$A:$A,Data_Extraction!F$2,'HeartRate-2022-03-21-1647950188'!$C:$C,Data_Extraction!$A1600),"")</f>
        <v/>
      </c>
      <c r="G1600" t="str">
        <f>IFERROR(AVERAGEIFS('HeartRate-2022-03-21-1647950188'!$B:$B,'HeartRate-2022-03-21-1647950188'!$A:$A,Data_Extraction!G$2,'HeartRate-2022-03-21-1647950188'!$C:$C,Data_Extraction!$A1600),"")</f>
        <v/>
      </c>
      <c r="H1600" t="str">
        <f>IFERROR(AVERAGEIFS('HeartRate-2022-03-21-1647950188'!$B:$B,'HeartRate-2022-03-21-1647950188'!$A:$A,Data_Extraction!H$2,'HeartRate-2022-03-21-1647950188'!$C:$C,Data_Extraction!$A1600),"")</f>
        <v/>
      </c>
      <c r="I1600" t="str">
        <f>IFERROR(AVERAGEIFS('HeartRate-2022-03-21-1647950188'!$B:$B,'HeartRate-2022-03-21-1647950188'!$A:$A,Data_Extraction!I$2,'HeartRate-2022-03-21-1647950188'!$C:$C,Data_Extraction!$A1600),"")</f>
        <v/>
      </c>
      <c r="J1600" s="8">
        <f t="shared" si="145"/>
        <v>80</v>
      </c>
      <c r="N1600" s="11">
        <f>Data_Extraction!A1600</f>
        <v>44635.62736111111</v>
      </c>
      <c r="O1600" s="15">
        <f t="shared" si="146"/>
        <v>44635</v>
      </c>
      <c r="P1600" s="16">
        <f t="shared" si="147"/>
        <v>0.62736111111111115</v>
      </c>
      <c r="Q1600" s="12">
        <f>IF(Data_Extraction!B1600="",Data_Extraction!$J1600*(Q$1),Data_Extraction!B1600)</f>
        <v>80</v>
      </c>
      <c r="R1600" s="12">
        <f>IF(Data_Extraction!C1600="",Data_Extraction!$J1600*(R$1),Data_Extraction!C1600)</f>
        <v>73.600000000000009</v>
      </c>
      <c r="S1600" s="12">
        <f>IF(Data_Extraction!D1600="",Data_Extraction!$J1600*(S$1),Data_Extraction!D1600)</f>
        <v>83.2</v>
      </c>
      <c r="T1600" s="12">
        <f>IF(Data_Extraction!E1600="",Data_Extraction!$J1600*(T$1),Data_Extraction!E1600)</f>
        <v>76</v>
      </c>
      <c r="U1600" s="12">
        <f>IF(Data_Extraction!F1600="",Data_Extraction!$J1600*(U$1),Data_Extraction!F1600)</f>
        <v>78.400000000000006</v>
      </c>
      <c r="V1600" s="12">
        <f>IF(Data_Extraction!G1600="",Data_Extraction!$J1600*(V$1),Data_Extraction!G1600)</f>
        <v>72.8</v>
      </c>
      <c r="W1600" s="12">
        <f>IF(Data_Extraction!H1600="",Data_Extraction!$J1600*(W$1),Data_Extraction!H1600)</f>
        <v>85.600000000000009</v>
      </c>
      <c r="X1600" s="12">
        <f>IF(Data_Extraction!I1600="",Data_Extraction!$J1600*(X$1),Data_Extraction!I1600)</f>
        <v>77.599999999999994</v>
      </c>
      <c r="Y1600" s="13">
        <f t="shared" si="144"/>
        <v>78.400000000000006</v>
      </c>
      <c r="Z1600" s="17" t="str">
        <f t="shared" si="148"/>
        <v>Evening</v>
      </c>
      <c r="AA1600" s="14" t="str">
        <f>VLOOKUP($N1600,'HeartRate-2022-03-21-1647950188'!$C:$G,2,0)</f>
        <v>Lecture</v>
      </c>
      <c r="AB1600" s="14" t="str">
        <f>VLOOKUP($N1600,'HeartRate-2022-03-21-1647950188'!$C:$G,3,0)</f>
        <v>Off Campus</v>
      </c>
      <c r="AC1600" s="14" t="str">
        <f>VLOOKUP($N1600,'HeartRate-2022-03-21-1647950188'!$C:$G,4,0)</f>
        <v>Sitting</v>
      </c>
      <c r="AD1600" s="14" t="str">
        <f>VLOOKUP($N1600,'HeartRate-2022-03-21-1647950188'!$C:$G,5,0)</f>
        <v>Technical Contexts</v>
      </c>
      <c r="AE1600">
        <f t="shared" si="149"/>
        <v>0</v>
      </c>
      <c r="AF1600" s="18">
        <v>44635</v>
      </c>
      <c r="AG1600" s="19">
        <v>0.62736111111111115</v>
      </c>
    </row>
    <row r="1601" spans="1:33" x14ac:dyDescent="0.3">
      <c r="A1601" s="5">
        <v>44635.627766203703</v>
      </c>
      <c r="B1601" t="str">
        <f>IFERROR(AVERAGEIFS('HeartRate-2022-03-21-1647950188'!$B:$B,'HeartRate-2022-03-21-1647950188'!$A:$A,Data_Extraction!B$2,'HeartRate-2022-03-21-1647950188'!$C:$C,Data_Extraction!$A1601),"")</f>
        <v/>
      </c>
      <c r="C1601" t="str">
        <f>IFERROR(AVERAGEIFS('HeartRate-2022-03-21-1647950188'!$B:$B,'HeartRate-2022-03-21-1647950188'!$A:$A,Data_Extraction!C$2,'HeartRate-2022-03-21-1647950188'!$C:$C,Data_Extraction!$A1601),"")</f>
        <v/>
      </c>
      <c r="D1601" t="str">
        <f>IFERROR(AVERAGEIFS('HeartRate-2022-03-21-1647950188'!$B:$B,'HeartRate-2022-03-21-1647950188'!$A:$A,Data_Extraction!D$2,'HeartRate-2022-03-21-1647950188'!$C:$C,Data_Extraction!$A1601),"")</f>
        <v/>
      </c>
      <c r="E1601" t="str">
        <f>IFERROR(AVERAGEIFS('HeartRate-2022-03-21-1647950188'!$B:$B,'HeartRate-2022-03-21-1647950188'!$A:$A,Data_Extraction!E$2,'HeartRate-2022-03-21-1647950188'!$C:$C,Data_Extraction!$A1601),"")</f>
        <v/>
      </c>
      <c r="F1601" t="str">
        <f>IFERROR(AVERAGEIFS('HeartRate-2022-03-21-1647950188'!$B:$B,'HeartRate-2022-03-21-1647950188'!$A:$A,Data_Extraction!F$2,'HeartRate-2022-03-21-1647950188'!$C:$C,Data_Extraction!$A1601),"")</f>
        <v/>
      </c>
      <c r="G1601">
        <f>IFERROR(AVERAGEIFS('HeartRate-2022-03-21-1647950188'!$B:$B,'HeartRate-2022-03-21-1647950188'!$A:$A,Data_Extraction!G$2,'HeartRate-2022-03-21-1647950188'!$C:$C,Data_Extraction!$A1601),"")</f>
        <v>116</v>
      </c>
      <c r="H1601">
        <f>IFERROR(AVERAGEIFS('HeartRate-2022-03-21-1647950188'!$B:$B,'HeartRate-2022-03-21-1647950188'!$A:$A,Data_Extraction!H$2,'HeartRate-2022-03-21-1647950188'!$C:$C,Data_Extraction!$A1601),"")</f>
        <v>118</v>
      </c>
      <c r="I1601">
        <f>IFERROR(AVERAGEIFS('HeartRate-2022-03-21-1647950188'!$B:$B,'HeartRate-2022-03-21-1647950188'!$A:$A,Data_Extraction!I$2,'HeartRate-2022-03-21-1647950188'!$C:$C,Data_Extraction!$A1601),"")</f>
        <v>105</v>
      </c>
      <c r="J1601" s="8">
        <f t="shared" si="145"/>
        <v>113</v>
      </c>
      <c r="N1601" s="11">
        <f>Data_Extraction!A1601</f>
        <v>44635.627766203703</v>
      </c>
      <c r="O1601" s="15">
        <f t="shared" si="146"/>
        <v>44635</v>
      </c>
      <c r="P1601" s="16">
        <f t="shared" si="147"/>
        <v>0.62776620370370373</v>
      </c>
      <c r="Q1601" s="12">
        <f>IF(Data_Extraction!B1601="",Data_Extraction!$J1601*(Q$1),Data_Extraction!B1601)</f>
        <v>101.7</v>
      </c>
      <c r="R1601" s="12">
        <f>IF(Data_Extraction!C1601="",Data_Extraction!$J1601*(R$1),Data_Extraction!C1601)</f>
        <v>103.96000000000001</v>
      </c>
      <c r="S1601" s="12">
        <f>IF(Data_Extraction!D1601="",Data_Extraction!$J1601*(S$1),Data_Extraction!D1601)</f>
        <v>117.52000000000001</v>
      </c>
      <c r="T1601" s="12">
        <f>IF(Data_Extraction!E1601="",Data_Extraction!$J1601*(T$1),Data_Extraction!E1601)</f>
        <v>107.35</v>
      </c>
      <c r="U1601" s="12">
        <f>IF(Data_Extraction!F1601="",Data_Extraction!$J1601*(U$1),Data_Extraction!F1601)</f>
        <v>110.74</v>
      </c>
      <c r="V1601" s="12">
        <f>IF(Data_Extraction!G1601="",Data_Extraction!$J1601*(V$1),Data_Extraction!G1601)</f>
        <v>116</v>
      </c>
      <c r="W1601" s="12">
        <f>IF(Data_Extraction!H1601="",Data_Extraction!$J1601*(W$1),Data_Extraction!H1601)</f>
        <v>118</v>
      </c>
      <c r="X1601" s="12">
        <f>IF(Data_Extraction!I1601="",Data_Extraction!$J1601*(X$1),Data_Extraction!I1601)</f>
        <v>105</v>
      </c>
      <c r="Y1601" s="13">
        <f t="shared" si="144"/>
        <v>110.03375000000001</v>
      </c>
      <c r="Z1601" s="17" t="str">
        <f t="shared" si="148"/>
        <v>Evening</v>
      </c>
      <c r="AA1601" s="14" t="str">
        <f>VLOOKUP($N1601,'HeartRate-2022-03-21-1647950188'!$C:$G,2,0)</f>
        <v>Lecture</v>
      </c>
      <c r="AB1601" s="14" t="str">
        <f>VLOOKUP($N1601,'HeartRate-2022-03-21-1647950188'!$C:$G,3,0)</f>
        <v>Off Campus</v>
      </c>
      <c r="AC1601" s="14" t="str">
        <f>VLOOKUP($N1601,'HeartRate-2022-03-21-1647950188'!$C:$G,4,0)</f>
        <v>Sitting</v>
      </c>
      <c r="AD1601" s="14" t="str">
        <f>VLOOKUP($N1601,'HeartRate-2022-03-21-1647950188'!$C:$G,5,0)</f>
        <v>Technical Contexts</v>
      </c>
      <c r="AE1601">
        <f t="shared" si="149"/>
        <v>0</v>
      </c>
      <c r="AF1601" s="18">
        <v>44635</v>
      </c>
      <c r="AG1601" s="19">
        <v>0.62776620370370373</v>
      </c>
    </row>
    <row r="1602" spans="1:33" x14ac:dyDescent="0.3">
      <c r="A1602" s="5">
        <v>44635.628460648149</v>
      </c>
      <c r="B1602" t="str">
        <f>IFERROR(AVERAGEIFS('HeartRate-2022-03-21-1647950188'!$B:$B,'HeartRate-2022-03-21-1647950188'!$A:$A,Data_Extraction!B$2,'HeartRate-2022-03-21-1647950188'!$C:$C,Data_Extraction!$A1602),"")</f>
        <v/>
      </c>
      <c r="C1602" t="str">
        <f>IFERROR(AVERAGEIFS('HeartRate-2022-03-21-1647950188'!$B:$B,'HeartRate-2022-03-21-1647950188'!$A:$A,Data_Extraction!C$2,'HeartRate-2022-03-21-1647950188'!$C:$C,Data_Extraction!$A1602),"")</f>
        <v/>
      </c>
      <c r="D1602" t="str">
        <f>IFERROR(AVERAGEIFS('HeartRate-2022-03-21-1647950188'!$B:$B,'HeartRate-2022-03-21-1647950188'!$A:$A,Data_Extraction!D$2,'HeartRate-2022-03-21-1647950188'!$C:$C,Data_Extraction!$A1602),"")</f>
        <v/>
      </c>
      <c r="E1602" t="str">
        <f>IFERROR(AVERAGEIFS('HeartRate-2022-03-21-1647950188'!$B:$B,'HeartRate-2022-03-21-1647950188'!$A:$A,Data_Extraction!E$2,'HeartRate-2022-03-21-1647950188'!$C:$C,Data_Extraction!$A1602),"")</f>
        <v/>
      </c>
      <c r="F1602" t="str">
        <f>IFERROR(AVERAGEIFS('HeartRate-2022-03-21-1647950188'!$B:$B,'HeartRate-2022-03-21-1647950188'!$A:$A,Data_Extraction!F$2,'HeartRate-2022-03-21-1647950188'!$C:$C,Data_Extraction!$A1602),"")</f>
        <v/>
      </c>
      <c r="G1602">
        <f>IFERROR(AVERAGEIFS('HeartRate-2022-03-21-1647950188'!$B:$B,'HeartRate-2022-03-21-1647950188'!$A:$A,Data_Extraction!G$2,'HeartRate-2022-03-21-1647950188'!$C:$C,Data_Extraction!$A1602),"")</f>
        <v>105</v>
      </c>
      <c r="H1602">
        <f>IFERROR(AVERAGEIFS('HeartRate-2022-03-21-1647950188'!$B:$B,'HeartRate-2022-03-21-1647950188'!$A:$A,Data_Extraction!H$2,'HeartRate-2022-03-21-1647950188'!$C:$C,Data_Extraction!$A1602),"")</f>
        <v>110</v>
      </c>
      <c r="I1602">
        <f>IFERROR(AVERAGEIFS('HeartRate-2022-03-21-1647950188'!$B:$B,'HeartRate-2022-03-21-1647950188'!$A:$A,Data_Extraction!I$2,'HeartRate-2022-03-21-1647950188'!$C:$C,Data_Extraction!$A1602),"")</f>
        <v>124</v>
      </c>
      <c r="J1602" s="8">
        <f t="shared" si="145"/>
        <v>113</v>
      </c>
      <c r="N1602" s="11">
        <f>Data_Extraction!A1602</f>
        <v>44635.628460648149</v>
      </c>
      <c r="O1602" s="15">
        <f t="shared" si="146"/>
        <v>44635</v>
      </c>
      <c r="P1602" s="16">
        <f t="shared" si="147"/>
        <v>0.62846064814814817</v>
      </c>
      <c r="Q1602" s="12">
        <f>IF(Data_Extraction!B1602="",Data_Extraction!$J1602*(Q$1),Data_Extraction!B1602)</f>
        <v>101.7</v>
      </c>
      <c r="R1602" s="12">
        <f>IF(Data_Extraction!C1602="",Data_Extraction!$J1602*(R$1),Data_Extraction!C1602)</f>
        <v>103.96000000000001</v>
      </c>
      <c r="S1602" s="12">
        <f>IF(Data_Extraction!D1602="",Data_Extraction!$J1602*(S$1),Data_Extraction!D1602)</f>
        <v>117.52000000000001</v>
      </c>
      <c r="T1602" s="12">
        <f>IF(Data_Extraction!E1602="",Data_Extraction!$J1602*(T$1),Data_Extraction!E1602)</f>
        <v>107.35</v>
      </c>
      <c r="U1602" s="12">
        <f>IF(Data_Extraction!F1602="",Data_Extraction!$J1602*(U$1),Data_Extraction!F1602)</f>
        <v>110.74</v>
      </c>
      <c r="V1602" s="12">
        <f>IF(Data_Extraction!G1602="",Data_Extraction!$J1602*(V$1),Data_Extraction!G1602)</f>
        <v>105</v>
      </c>
      <c r="W1602" s="12">
        <f>IF(Data_Extraction!H1602="",Data_Extraction!$J1602*(W$1),Data_Extraction!H1602)</f>
        <v>110</v>
      </c>
      <c r="X1602" s="12">
        <f>IF(Data_Extraction!I1602="",Data_Extraction!$J1602*(X$1),Data_Extraction!I1602)</f>
        <v>124</v>
      </c>
      <c r="Y1602" s="13">
        <f t="shared" si="144"/>
        <v>110.03375000000001</v>
      </c>
      <c r="Z1602" s="17" t="str">
        <f t="shared" si="148"/>
        <v>Evening</v>
      </c>
      <c r="AA1602" s="14" t="str">
        <f>VLOOKUP($N1602,'HeartRate-2022-03-21-1647950188'!$C:$G,2,0)</f>
        <v>Lecture</v>
      </c>
      <c r="AB1602" s="14" t="str">
        <f>VLOOKUP($N1602,'HeartRate-2022-03-21-1647950188'!$C:$G,3,0)</f>
        <v>Off Campus</v>
      </c>
      <c r="AC1602" s="14" t="str">
        <f>VLOOKUP($N1602,'HeartRate-2022-03-21-1647950188'!$C:$G,4,0)</f>
        <v>Sitting</v>
      </c>
      <c r="AD1602" s="14" t="str">
        <f>VLOOKUP($N1602,'HeartRate-2022-03-21-1647950188'!$C:$G,5,0)</f>
        <v>Technical Contexts</v>
      </c>
      <c r="AE1602">
        <f t="shared" si="149"/>
        <v>0</v>
      </c>
      <c r="AF1602" s="18">
        <v>44635</v>
      </c>
      <c r="AG1602" s="19">
        <v>0.62846064814814817</v>
      </c>
    </row>
    <row r="1603" spans="1:33" x14ac:dyDescent="0.3">
      <c r="A1603" s="5">
        <v>44635.629131944443</v>
      </c>
      <c r="B1603" t="str">
        <f>IFERROR(AVERAGEIFS('HeartRate-2022-03-21-1647950188'!$B:$B,'HeartRate-2022-03-21-1647950188'!$A:$A,Data_Extraction!B$2,'HeartRate-2022-03-21-1647950188'!$C:$C,Data_Extraction!$A1603),"")</f>
        <v/>
      </c>
      <c r="C1603" t="str">
        <f>IFERROR(AVERAGEIFS('HeartRate-2022-03-21-1647950188'!$B:$B,'HeartRate-2022-03-21-1647950188'!$A:$A,Data_Extraction!C$2,'HeartRate-2022-03-21-1647950188'!$C:$C,Data_Extraction!$A1603),"")</f>
        <v/>
      </c>
      <c r="D1603" t="str">
        <f>IFERROR(AVERAGEIFS('HeartRate-2022-03-21-1647950188'!$B:$B,'HeartRate-2022-03-21-1647950188'!$A:$A,Data_Extraction!D$2,'HeartRate-2022-03-21-1647950188'!$C:$C,Data_Extraction!$A1603),"")</f>
        <v/>
      </c>
      <c r="E1603" t="str">
        <f>IFERROR(AVERAGEIFS('HeartRate-2022-03-21-1647950188'!$B:$B,'HeartRate-2022-03-21-1647950188'!$A:$A,Data_Extraction!E$2,'HeartRate-2022-03-21-1647950188'!$C:$C,Data_Extraction!$A1603),"")</f>
        <v/>
      </c>
      <c r="F1603" t="str">
        <f>IFERROR(AVERAGEIFS('HeartRate-2022-03-21-1647950188'!$B:$B,'HeartRate-2022-03-21-1647950188'!$A:$A,Data_Extraction!F$2,'HeartRate-2022-03-21-1647950188'!$C:$C,Data_Extraction!$A1603),"")</f>
        <v/>
      </c>
      <c r="G1603" t="str">
        <f>IFERROR(AVERAGEIFS('HeartRate-2022-03-21-1647950188'!$B:$B,'HeartRate-2022-03-21-1647950188'!$A:$A,Data_Extraction!G$2,'HeartRate-2022-03-21-1647950188'!$C:$C,Data_Extraction!$A1603),"")</f>
        <v/>
      </c>
      <c r="H1603" t="str">
        <f>IFERROR(AVERAGEIFS('HeartRate-2022-03-21-1647950188'!$B:$B,'HeartRate-2022-03-21-1647950188'!$A:$A,Data_Extraction!H$2,'HeartRate-2022-03-21-1647950188'!$C:$C,Data_Extraction!$A1603),"")</f>
        <v/>
      </c>
      <c r="I1603">
        <f>IFERROR(AVERAGEIFS('HeartRate-2022-03-21-1647950188'!$B:$B,'HeartRate-2022-03-21-1647950188'!$A:$A,Data_Extraction!I$2,'HeartRate-2022-03-21-1647950188'!$C:$C,Data_Extraction!$A1603),"")</f>
        <v>120</v>
      </c>
      <c r="J1603" s="8">
        <f t="shared" si="145"/>
        <v>120</v>
      </c>
      <c r="N1603" s="11">
        <f>Data_Extraction!A1603</f>
        <v>44635.629131944443</v>
      </c>
      <c r="O1603" s="15">
        <f t="shared" si="146"/>
        <v>44635</v>
      </c>
      <c r="P1603" s="16">
        <f t="shared" si="147"/>
        <v>0.62913194444444442</v>
      </c>
      <c r="Q1603" s="12">
        <f>IF(Data_Extraction!B1603="",Data_Extraction!$J1603*(Q$1),Data_Extraction!B1603)</f>
        <v>108</v>
      </c>
      <c r="R1603" s="12">
        <f>IF(Data_Extraction!C1603="",Data_Extraction!$J1603*(R$1),Data_Extraction!C1603)</f>
        <v>110.4</v>
      </c>
      <c r="S1603" s="12">
        <f>IF(Data_Extraction!D1603="",Data_Extraction!$J1603*(S$1),Data_Extraction!D1603)</f>
        <v>124.80000000000001</v>
      </c>
      <c r="T1603" s="12">
        <f>IF(Data_Extraction!E1603="",Data_Extraction!$J1603*(T$1),Data_Extraction!E1603)</f>
        <v>114</v>
      </c>
      <c r="U1603" s="12">
        <f>IF(Data_Extraction!F1603="",Data_Extraction!$J1603*(U$1),Data_Extraction!F1603)</f>
        <v>117.6</v>
      </c>
      <c r="V1603" s="12">
        <f>IF(Data_Extraction!G1603="",Data_Extraction!$J1603*(V$1),Data_Extraction!G1603)</f>
        <v>109.2</v>
      </c>
      <c r="W1603" s="12">
        <f>IF(Data_Extraction!H1603="",Data_Extraction!$J1603*(W$1),Data_Extraction!H1603)</f>
        <v>128.4</v>
      </c>
      <c r="X1603" s="12">
        <f>IF(Data_Extraction!I1603="",Data_Extraction!$J1603*(X$1),Data_Extraction!I1603)</f>
        <v>120</v>
      </c>
      <c r="Y1603" s="13">
        <f t="shared" ref="Y1603:Y1666" si="150">AVERAGE(Q1603:X1603)</f>
        <v>116.55000000000001</v>
      </c>
      <c r="Z1603" s="17" t="str">
        <f t="shared" si="148"/>
        <v>Evening</v>
      </c>
      <c r="AA1603" s="14" t="str">
        <f>VLOOKUP($N1603,'HeartRate-2022-03-21-1647950188'!$C:$G,2,0)</f>
        <v>Lecture</v>
      </c>
      <c r="AB1603" s="14" t="str">
        <f>VLOOKUP($N1603,'HeartRate-2022-03-21-1647950188'!$C:$G,3,0)</f>
        <v>Off Campus</v>
      </c>
      <c r="AC1603" s="14" t="str">
        <f>VLOOKUP($N1603,'HeartRate-2022-03-21-1647950188'!$C:$G,4,0)</f>
        <v>Sitting</v>
      </c>
      <c r="AD1603" s="14" t="str">
        <f>VLOOKUP($N1603,'HeartRate-2022-03-21-1647950188'!$C:$G,5,0)</f>
        <v>Technical Contexts</v>
      </c>
      <c r="AE1603">
        <f t="shared" si="149"/>
        <v>0</v>
      </c>
      <c r="AF1603" s="18">
        <v>44635</v>
      </c>
      <c r="AG1603" s="19">
        <v>0.62913194444444442</v>
      </c>
    </row>
    <row r="1604" spans="1:33" x14ac:dyDescent="0.3">
      <c r="A1604" s="5">
        <v>44635.629155092596</v>
      </c>
      <c r="B1604" t="str">
        <f>IFERROR(AVERAGEIFS('HeartRate-2022-03-21-1647950188'!$B:$B,'HeartRate-2022-03-21-1647950188'!$A:$A,Data_Extraction!B$2,'HeartRate-2022-03-21-1647950188'!$C:$C,Data_Extraction!$A1604),"")</f>
        <v/>
      </c>
      <c r="C1604" t="str">
        <f>IFERROR(AVERAGEIFS('HeartRate-2022-03-21-1647950188'!$B:$B,'HeartRate-2022-03-21-1647950188'!$A:$A,Data_Extraction!C$2,'HeartRate-2022-03-21-1647950188'!$C:$C,Data_Extraction!$A1604),"")</f>
        <v/>
      </c>
      <c r="D1604" t="str">
        <f>IFERROR(AVERAGEIFS('HeartRate-2022-03-21-1647950188'!$B:$B,'HeartRate-2022-03-21-1647950188'!$A:$A,Data_Extraction!D$2,'HeartRate-2022-03-21-1647950188'!$C:$C,Data_Extraction!$A1604),"")</f>
        <v/>
      </c>
      <c r="E1604" t="str">
        <f>IFERROR(AVERAGEIFS('HeartRate-2022-03-21-1647950188'!$B:$B,'HeartRate-2022-03-21-1647950188'!$A:$A,Data_Extraction!E$2,'HeartRate-2022-03-21-1647950188'!$C:$C,Data_Extraction!$A1604),"")</f>
        <v/>
      </c>
      <c r="F1604" t="str">
        <f>IFERROR(AVERAGEIFS('HeartRate-2022-03-21-1647950188'!$B:$B,'HeartRate-2022-03-21-1647950188'!$A:$A,Data_Extraction!F$2,'HeartRate-2022-03-21-1647950188'!$C:$C,Data_Extraction!$A1604),"")</f>
        <v/>
      </c>
      <c r="G1604">
        <f>IFERROR(AVERAGEIFS('HeartRate-2022-03-21-1647950188'!$B:$B,'HeartRate-2022-03-21-1647950188'!$A:$A,Data_Extraction!G$2,'HeartRate-2022-03-21-1647950188'!$C:$C,Data_Extraction!$A1604),"")</f>
        <v>102</v>
      </c>
      <c r="H1604">
        <f>IFERROR(AVERAGEIFS('HeartRate-2022-03-21-1647950188'!$B:$B,'HeartRate-2022-03-21-1647950188'!$A:$A,Data_Extraction!H$2,'HeartRate-2022-03-21-1647950188'!$C:$C,Data_Extraction!$A1604),"")</f>
        <v>113</v>
      </c>
      <c r="I1604">
        <f>IFERROR(AVERAGEIFS('HeartRate-2022-03-21-1647950188'!$B:$B,'HeartRate-2022-03-21-1647950188'!$A:$A,Data_Extraction!I$2,'HeartRate-2022-03-21-1647950188'!$C:$C,Data_Extraction!$A1604),"")</f>
        <v>121</v>
      </c>
      <c r="J1604" s="8">
        <f t="shared" ref="J1604:J1667" si="151">AVERAGE(B1604:I1604)</f>
        <v>112</v>
      </c>
      <c r="N1604" s="11">
        <f>Data_Extraction!A1604</f>
        <v>44635.629155092596</v>
      </c>
      <c r="O1604" s="15">
        <f t="shared" ref="O1604:O1667" si="152">AF1604</f>
        <v>44635</v>
      </c>
      <c r="P1604" s="16">
        <f t="shared" ref="P1604:P1667" si="153">AG1604</f>
        <v>0.62915509259259261</v>
      </c>
      <c r="Q1604" s="12">
        <f>IF(Data_Extraction!B1604="",Data_Extraction!$J1604*(Q$1),Data_Extraction!B1604)</f>
        <v>100.8</v>
      </c>
      <c r="R1604" s="12">
        <f>IF(Data_Extraction!C1604="",Data_Extraction!$J1604*(R$1),Data_Extraction!C1604)</f>
        <v>103.04</v>
      </c>
      <c r="S1604" s="12">
        <f>IF(Data_Extraction!D1604="",Data_Extraction!$J1604*(S$1),Data_Extraction!D1604)</f>
        <v>116.48</v>
      </c>
      <c r="T1604" s="12">
        <f>IF(Data_Extraction!E1604="",Data_Extraction!$J1604*(T$1),Data_Extraction!E1604)</f>
        <v>106.39999999999999</v>
      </c>
      <c r="U1604" s="12">
        <f>IF(Data_Extraction!F1604="",Data_Extraction!$J1604*(U$1),Data_Extraction!F1604)</f>
        <v>109.75999999999999</v>
      </c>
      <c r="V1604" s="12">
        <f>IF(Data_Extraction!G1604="",Data_Extraction!$J1604*(V$1),Data_Extraction!G1604)</f>
        <v>102</v>
      </c>
      <c r="W1604" s="12">
        <f>IF(Data_Extraction!H1604="",Data_Extraction!$J1604*(W$1),Data_Extraction!H1604)</f>
        <v>113</v>
      </c>
      <c r="X1604" s="12">
        <f>IF(Data_Extraction!I1604="",Data_Extraction!$J1604*(X$1),Data_Extraction!I1604)</f>
        <v>121</v>
      </c>
      <c r="Y1604" s="13">
        <f t="shared" si="150"/>
        <v>109.06</v>
      </c>
      <c r="Z1604" s="17" t="str">
        <f t="shared" ref="Z1604:Z1667" si="154">VLOOKUP(P1604,$AJ$2:$AK$7,2,1)</f>
        <v>Evening</v>
      </c>
      <c r="AA1604" s="14" t="str">
        <f>VLOOKUP($N1604,'HeartRate-2022-03-21-1647950188'!$C:$G,2,0)</f>
        <v>Lecture</v>
      </c>
      <c r="AB1604" s="14" t="str">
        <f>VLOOKUP($N1604,'HeartRate-2022-03-21-1647950188'!$C:$G,3,0)</f>
        <v>Off Campus</v>
      </c>
      <c r="AC1604" s="14" t="str">
        <f>VLOOKUP($N1604,'HeartRate-2022-03-21-1647950188'!$C:$G,4,0)</f>
        <v>Sitting</v>
      </c>
      <c r="AD1604" s="14" t="str">
        <f>VLOOKUP($N1604,'HeartRate-2022-03-21-1647950188'!$C:$G,5,0)</f>
        <v>Technical Contexts</v>
      </c>
      <c r="AE1604">
        <f t="shared" ref="AE1604:AE1667" si="155">IF(Y1604&gt;120,1,0)</f>
        <v>0</v>
      </c>
      <c r="AF1604" s="18">
        <v>44635</v>
      </c>
      <c r="AG1604" s="19">
        <v>0.62915509259259261</v>
      </c>
    </row>
    <row r="1605" spans="1:33" x14ac:dyDescent="0.3">
      <c r="A1605" s="5">
        <v>44635.629166666666</v>
      </c>
      <c r="B1605">
        <f>IFERROR(AVERAGEIFS('HeartRate-2022-03-21-1647950188'!$B:$B,'HeartRate-2022-03-21-1647950188'!$A:$A,Data_Extraction!B$2,'HeartRate-2022-03-21-1647950188'!$C:$C,Data_Extraction!$A1605),"")</f>
        <v>160</v>
      </c>
      <c r="C1605" t="str">
        <f>IFERROR(AVERAGEIFS('HeartRate-2022-03-21-1647950188'!$B:$B,'HeartRate-2022-03-21-1647950188'!$A:$A,Data_Extraction!C$2,'HeartRate-2022-03-21-1647950188'!$C:$C,Data_Extraction!$A1605),"")</f>
        <v/>
      </c>
      <c r="D1605" t="str">
        <f>IFERROR(AVERAGEIFS('HeartRate-2022-03-21-1647950188'!$B:$B,'HeartRate-2022-03-21-1647950188'!$A:$A,Data_Extraction!D$2,'HeartRate-2022-03-21-1647950188'!$C:$C,Data_Extraction!$A1605),"")</f>
        <v/>
      </c>
      <c r="E1605" t="str">
        <f>IFERROR(AVERAGEIFS('HeartRate-2022-03-21-1647950188'!$B:$B,'HeartRate-2022-03-21-1647950188'!$A:$A,Data_Extraction!E$2,'HeartRate-2022-03-21-1647950188'!$C:$C,Data_Extraction!$A1605),"")</f>
        <v/>
      </c>
      <c r="F1605" t="str">
        <f>IFERROR(AVERAGEIFS('HeartRate-2022-03-21-1647950188'!$B:$B,'HeartRate-2022-03-21-1647950188'!$A:$A,Data_Extraction!F$2,'HeartRate-2022-03-21-1647950188'!$C:$C,Data_Extraction!$A1605),"")</f>
        <v/>
      </c>
      <c r="G1605" t="str">
        <f>IFERROR(AVERAGEIFS('HeartRate-2022-03-21-1647950188'!$B:$B,'HeartRate-2022-03-21-1647950188'!$A:$A,Data_Extraction!G$2,'HeartRate-2022-03-21-1647950188'!$C:$C,Data_Extraction!$A1605),"")</f>
        <v/>
      </c>
      <c r="H1605" t="str">
        <f>IFERROR(AVERAGEIFS('HeartRate-2022-03-21-1647950188'!$B:$B,'HeartRate-2022-03-21-1647950188'!$A:$A,Data_Extraction!H$2,'HeartRate-2022-03-21-1647950188'!$C:$C,Data_Extraction!$A1605),"")</f>
        <v/>
      </c>
      <c r="I1605" t="str">
        <f>IFERROR(AVERAGEIFS('HeartRate-2022-03-21-1647950188'!$B:$B,'HeartRate-2022-03-21-1647950188'!$A:$A,Data_Extraction!I$2,'HeartRate-2022-03-21-1647950188'!$C:$C,Data_Extraction!$A1605),"")</f>
        <v/>
      </c>
      <c r="J1605" s="8">
        <f t="shared" si="151"/>
        <v>160</v>
      </c>
      <c r="N1605" s="11">
        <f>Data_Extraction!A1605</f>
        <v>44635.629166666666</v>
      </c>
      <c r="O1605" s="15">
        <f t="shared" si="152"/>
        <v>44635</v>
      </c>
      <c r="P1605" s="16">
        <f t="shared" si="153"/>
        <v>0.62916666666666665</v>
      </c>
      <c r="Q1605" s="12">
        <f>IF(Data_Extraction!B1605="",Data_Extraction!$J1605*(Q$1),Data_Extraction!B1605)</f>
        <v>160</v>
      </c>
      <c r="R1605" s="12">
        <f>IF(Data_Extraction!C1605="",Data_Extraction!$J1605*(R$1),Data_Extraction!C1605)</f>
        <v>147.20000000000002</v>
      </c>
      <c r="S1605" s="12">
        <f>IF(Data_Extraction!D1605="",Data_Extraction!$J1605*(S$1),Data_Extraction!D1605)</f>
        <v>166.4</v>
      </c>
      <c r="T1605" s="12">
        <f>IF(Data_Extraction!E1605="",Data_Extraction!$J1605*(T$1),Data_Extraction!E1605)</f>
        <v>152</v>
      </c>
      <c r="U1605" s="12">
        <f>IF(Data_Extraction!F1605="",Data_Extraction!$J1605*(U$1),Data_Extraction!F1605)</f>
        <v>156.80000000000001</v>
      </c>
      <c r="V1605" s="12">
        <f>IF(Data_Extraction!G1605="",Data_Extraction!$J1605*(V$1),Data_Extraction!G1605)</f>
        <v>145.6</v>
      </c>
      <c r="W1605" s="12">
        <f>IF(Data_Extraction!H1605="",Data_Extraction!$J1605*(W$1),Data_Extraction!H1605)</f>
        <v>171.20000000000002</v>
      </c>
      <c r="X1605" s="12">
        <f>IF(Data_Extraction!I1605="",Data_Extraction!$J1605*(X$1),Data_Extraction!I1605)</f>
        <v>155.19999999999999</v>
      </c>
      <c r="Y1605" s="13">
        <f t="shared" si="150"/>
        <v>156.80000000000001</v>
      </c>
      <c r="Z1605" s="17" t="str">
        <f t="shared" si="154"/>
        <v>Evening</v>
      </c>
      <c r="AA1605" s="14" t="str">
        <f>VLOOKUP($N1605,'HeartRate-2022-03-21-1647950188'!$C:$G,2,0)</f>
        <v>Lecture</v>
      </c>
      <c r="AB1605" s="14" t="str">
        <f>VLOOKUP($N1605,'HeartRate-2022-03-21-1647950188'!$C:$G,3,0)</f>
        <v>Off Campus</v>
      </c>
      <c r="AC1605" s="14" t="s">
        <v>18</v>
      </c>
      <c r="AD1605" s="14" t="str">
        <f>VLOOKUP($N1605,'HeartRate-2022-03-21-1647950188'!$C:$G,5,0)</f>
        <v>Technical Contexts</v>
      </c>
      <c r="AE1605">
        <f t="shared" si="155"/>
        <v>1</v>
      </c>
      <c r="AF1605" s="18">
        <v>44635</v>
      </c>
      <c r="AG1605" s="19">
        <v>0.62916666666666665</v>
      </c>
    </row>
    <row r="1606" spans="1:33" x14ac:dyDescent="0.3">
      <c r="A1606" s="5">
        <v>44635.629641203705</v>
      </c>
      <c r="B1606" t="str">
        <f>IFERROR(AVERAGEIFS('HeartRate-2022-03-21-1647950188'!$B:$B,'HeartRate-2022-03-21-1647950188'!$A:$A,Data_Extraction!B$2,'HeartRate-2022-03-21-1647950188'!$C:$C,Data_Extraction!$A1606),"")</f>
        <v/>
      </c>
      <c r="C1606" t="str">
        <f>IFERROR(AVERAGEIFS('HeartRate-2022-03-21-1647950188'!$B:$B,'HeartRate-2022-03-21-1647950188'!$A:$A,Data_Extraction!C$2,'HeartRate-2022-03-21-1647950188'!$C:$C,Data_Extraction!$A1606),"")</f>
        <v/>
      </c>
      <c r="D1606" t="str">
        <f>IFERROR(AVERAGEIFS('HeartRate-2022-03-21-1647950188'!$B:$B,'HeartRate-2022-03-21-1647950188'!$A:$A,Data_Extraction!D$2,'HeartRate-2022-03-21-1647950188'!$C:$C,Data_Extraction!$A1606),"")</f>
        <v/>
      </c>
      <c r="E1606" t="str">
        <f>IFERROR(AVERAGEIFS('HeartRate-2022-03-21-1647950188'!$B:$B,'HeartRate-2022-03-21-1647950188'!$A:$A,Data_Extraction!E$2,'HeartRate-2022-03-21-1647950188'!$C:$C,Data_Extraction!$A1606),"")</f>
        <v/>
      </c>
      <c r="F1606" t="str">
        <f>IFERROR(AVERAGEIFS('HeartRate-2022-03-21-1647950188'!$B:$B,'HeartRate-2022-03-21-1647950188'!$A:$A,Data_Extraction!F$2,'HeartRate-2022-03-21-1647950188'!$C:$C,Data_Extraction!$A1606),"")</f>
        <v/>
      </c>
      <c r="G1606" t="str">
        <f>IFERROR(AVERAGEIFS('HeartRate-2022-03-21-1647950188'!$B:$B,'HeartRate-2022-03-21-1647950188'!$A:$A,Data_Extraction!G$2,'HeartRate-2022-03-21-1647950188'!$C:$C,Data_Extraction!$A1606),"")</f>
        <v/>
      </c>
      <c r="H1606" t="str">
        <f>IFERROR(AVERAGEIFS('HeartRate-2022-03-21-1647950188'!$B:$B,'HeartRate-2022-03-21-1647950188'!$A:$A,Data_Extraction!H$2,'HeartRate-2022-03-21-1647950188'!$C:$C,Data_Extraction!$A1606),"")</f>
        <v/>
      </c>
      <c r="I1606">
        <f>IFERROR(AVERAGEIFS('HeartRate-2022-03-21-1647950188'!$B:$B,'HeartRate-2022-03-21-1647950188'!$A:$A,Data_Extraction!I$2,'HeartRate-2022-03-21-1647950188'!$C:$C,Data_Extraction!$A1606),"")</f>
        <v>116</v>
      </c>
      <c r="J1606" s="8">
        <f t="shared" si="151"/>
        <v>116</v>
      </c>
      <c r="N1606" s="11">
        <f>Data_Extraction!A1606</f>
        <v>44635.629641203705</v>
      </c>
      <c r="O1606" s="15">
        <f t="shared" si="152"/>
        <v>44635</v>
      </c>
      <c r="P1606" s="16">
        <f t="shared" si="153"/>
        <v>0.62964120370370369</v>
      </c>
      <c r="Q1606" s="12">
        <f>IF(Data_Extraction!B1606="",Data_Extraction!$J1606*(Q$1),Data_Extraction!B1606)</f>
        <v>104.4</v>
      </c>
      <c r="R1606" s="12">
        <f>IF(Data_Extraction!C1606="",Data_Extraction!$J1606*(R$1),Data_Extraction!C1606)</f>
        <v>106.72</v>
      </c>
      <c r="S1606" s="12">
        <f>IF(Data_Extraction!D1606="",Data_Extraction!$J1606*(S$1),Data_Extraction!D1606)</f>
        <v>120.64</v>
      </c>
      <c r="T1606" s="12">
        <f>IF(Data_Extraction!E1606="",Data_Extraction!$J1606*(T$1),Data_Extraction!E1606)</f>
        <v>110.19999999999999</v>
      </c>
      <c r="U1606" s="12">
        <f>IF(Data_Extraction!F1606="",Data_Extraction!$J1606*(U$1),Data_Extraction!F1606)</f>
        <v>113.67999999999999</v>
      </c>
      <c r="V1606" s="12">
        <f>IF(Data_Extraction!G1606="",Data_Extraction!$J1606*(V$1),Data_Extraction!G1606)</f>
        <v>105.56</v>
      </c>
      <c r="W1606" s="12">
        <f>IF(Data_Extraction!H1606="",Data_Extraction!$J1606*(W$1),Data_Extraction!H1606)</f>
        <v>124.12</v>
      </c>
      <c r="X1606" s="12">
        <f>IF(Data_Extraction!I1606="",Data_Extraction!$J1606*(X$1),Data_Extraction!I1606)</f>
        <v>116</v>
      </c>
      <c r="Y1606" s="13">
        <f t="shared" si="150"/>
        <v>112.66500000000001</v>
      </c>
      <c r="Z1606" s="17" t="str">
        <f t="shared" si="154"/>
        <v>Evening</v>
      </c>
      <c r="AA1606" s="14" t="str">
        <f>VLOOKUP($N1606,'HeartRate-2022-03-21-1647950188'!$C:$G,2,0)</f>
        <v>Lecture</v>
      </c>
      <c r="AB1606" s="14" t="str">
        <f>VLOOKUP($N1606,'HeartRate-2022-03-21-1647950188'!$C:$G,3,0)</f>
        <v>Off Campus</v>
      </c>
      <c r="AC1606" s="14" t="str">
        <f>VLOOKUP($N1606,'HeartRate-2022-03-21-1647950188'!$C:$G,4,0)</f>
        <v>Sitting</v>
      </c>
      <c r="AD1606" s="14" t="str">
        <f>VLOOKUP($N1606,'HeartRate-2022-03-21-1647950188'!$C:$G,5,0)</f>
        <v>Technical Contexts</v>
      </c>
      <c r="AE1606">
        <f t="shared" si="155"/>
        <v>0</v>
      </c>
      <c r="AF1606" s="18">
        <v>44635</v>
      </c>
      <c r="AG1606" s="19">
        <v>0.62964120370370369</v>
      </c>
    </row>
    <row r="1607" spans="1:33" x14ac:dyDescent="0.3">
      <c r="A1607" s="5">
        <v>44635.629791666666</v>
      </c>
      <c r="B1607" t="str">
        <f>IFERROR(AVERAGEIFS('HeartRate-2022-03-21-1647950188'!$B:$B,'HeartRate-2022-03-21-1647950188'!$A:$A,Data_Extraction!B$2,'HeartRate-2022-03-21-1647950188'!$C:$C,Data_Extraction!$A1607),"")</f>
        <v/>
      </c>
      <c r="C1607" t="str">
        <f>IFERROR(AVERAGEIFS('HeartRate-2022-03-21-1647950188'!$B:$B,'HeartRate-2022-03-21-1647950188'!$A:$A,Data_Extraction!C$2,'HeartRate-2022-03-21-1647950188'!$C:$C,Data_Extraction!$A1607),"")</f>
        <v/>
      </c>
      <c r="D1607" t="str">
        <f>IFERROR(AVERAGEIFS('HeartRate-2022-03-21-1647950188'!$B:$B,'HeartRate-2022-03-21-1647950188'!$A:$A,Data_Extraction!D$2,'HeartRate-2022-03-21-1647950188'!$C:$C,Data_Extraction!$A1607),"")</f>
        <v/>
      </c>
      <c r="E1607" t="str">
        <f>IFERROR(AVERAGEIFS('HeartRate-2022-03-21-1647950188'!$B:$B,'HeartRate-2022-03-21-1647950188'!$A:$A,Data_Extraction!E$2,'HeartRate-2022-03-21-1647950188'!$C:$C,Data_Extraction!$A1607),"")</f>
        <v/>
      </c>
      <c r="F1607" t="str">
        <f>IFERROR(AVERAGEIFS('HeartRate-2022-03-21-1647950188'!$B:$B,'HeartRate-2022-03-21-1647950188'!$A:$A,Data_Extraction!F$2,'HeartRate-2022-03-21-1647950188'!$C:$C,Data_Extraction!$A1607),"")</f>
        <v/>
      </c>
      <c r="G1607" t="str">
        <f>IFERROR(AVERAGEIFS('HeartRate-2022-03-21-1647950188'!$B:$B,'HeartRate-2022-03-21-1647950188'!$A:$A,Data_Extraction!G$2,'HeartRate-2022-03-21-1647950188'!$C:$C,Data_Extraction!$A1607),"")</f>
        <v/>
      </c>
      <c r="H1607" t="str">
        <f>IFERROR(AVERAGEIFS('HeartRate-2022-03-21-1647950188'!$B:$B,'HeartRate-2022-03-21-1647950188'!$A:$A,Data_Extraction!H$2,'HeartRate-2022-03-21-1647950188'!$C:$C,Data_Extraction!$A1607),"")</f>
        <v/>
      </c>
      <c r="I1607">
        <f>IFERROR(AVERAGEIFS('HeartRate-2022-03-21-1647950188'!$B:$B,'HeartRate-2022-03-21-1647950188'!$A:$A,Data_Extraction!I$2,'HeartRate-2022-03-21-1647950188'!$C:$C,Data_Extraction!$A1607),"")</f>
        <v>111</v>
      </c>
      <c r="J1607" s="8">
        <f t="shared" si="151"/>
        <v>111</v>
      </c>
      <c r="N1607" s="11">
        <f>Data_Extraction!A1607</f>
        <v>44635.629791666666</v>
      </c>
      <c r="O1607" s="15">
        <f t="shared" si="152"/>
        <v>44635</v>
      </c>
      <c r="P1607" s="16">
        <f t="shared" si="153"/>
        <v>0.62979166666666664</v>
      </c>
      <c r="Q1607" s="12">
        <f>IF(Data_Extraction!B1607="",Data_Extraction!$J1607*(Q$1),Data_Extraction!B1607)</f>
        <v>99.9</v>
      </c>
      <c r="R1607" s="12">
        <f>IF(Data_Extraction!C1607="",Data_Extraction!$J1607*(R$1),Data_Extraction!C1607)</f>
        <v>102.12</v>
      </c>
      <c r="S1607" s="12">
        <f>IF(Data_Extraction!D1607="",Data_Extraction!$J1607*(S$1),Data_Extraction!D1607)</f>
        <v>115.44</v>
      </c>
      <c r="T1607" s="12">
        <f>IF(Data_Extraction!E1607="",Data_Extraction!$J1607*(T$1),Data_Extraction!E1607)</f>
        <v>105.44999999999999</v>
      </c>
      <c r="U1607" s="12">
        <f>IF(Data_Extraction!F1607="",Data_Extraction!$J1607*(U$1),Data_Extraction!F1607)</f>
        <v>108.78</v>
      </c>
      <c r="V1607" s="12">
        <f>IF(Data_Extraction!G1607="",Data_Extraction!$J1607*(V$1),Data_Extraction!G1607)</f>
        <v>101.01</v>
      </c>
      <c r="W1607" s="12">
        <f>IF(Data_Extraction!H1607="",Data_Extraction!$J1607*(W$1),Data_Extraction!H1607)</f>
        <v>118.77000000000001</v>
      </c>
      <c r="X1607" s="12">
        <f>IF(Data_Extraction!I1607="",Data_Extraction!$J1607*(X$1),Data_Extraction!I1607)</f>
        <v>111</v>
      </c>
      <c r="Y1607" s="13">
        <f t="shared" si="150"/>
        <v>107.80875</v>
      </c>
      <c r="Z1607" s="17" t="str">
        <f t="shared" si="154"/>
        <v>Evening</v>
      </c>
      <c r="AA1607" s="14" t="str">
        <f>VLOOKUP($N1607,'HeartRate-2022-03-21-1647950188'!$C:$G,2,0)</f>
        <v>Lecture</v>
      </c>
      <c r="AB1607" s="14" t="str">
        <f>VLOOKUP($N1607,'HeartRate-2022-03-21-1647950188'!$C:$G,3,0)</f>
        <v>Off Campus</v>
      </c>
      <c r="AC1607" s="14" t="str">
        <f>VLOOKUP($N1607,'HeartRate-2022-03-21-1647950188'!$C:$G,4,0)</f>
        <v>Sitting</v>
      </c>
      <c r="AD1607" s="14" t="str">
        <f>VLOOKUP($N1607,'HeartRate-2022-03-21-1647950188'!$C:$G,5,0)</f>
        <v>Technical Contexts</v>
      </c>
      <c r="AE1607">
        <f t="shared" si="155"/>
        <v>0</v>
      </c>
      <c r="AF1607" s="18">
        <v>44635</v>
      </c>
      <c r="AG1607" s="19">
        <v>0.62979166666666664</v>
      </c>
    </row>
    <row r="1608" spans="1:33" x14ac:dyDescent="0.3">
      <c r="A1608" s="5">
        <v>44635.629849537036</v>
      </c>
      <c r="B1608" t="str">
        <f>IFERROR(AVERAGEIFS('HeartRate-2022-03-21-1647950188'!$B:$B,'HeartRate-2022-03-21-1647950188'!$A:$A,Data_Extraction!B$2,'HeartRate-2022-03-21-1647950188'!$C:$C,Data_Extraction!$A1608),"")</f>
        <v/>
      </c>
      <c r="C1608" t="str">
        <f>IFERROR(AVERAGEIFS('HeartRate-2022-03-21-1647950188'!$B:$B,'HeartRate-2022-03-21-1647950188'!$A:$A,Data_Extraction!C$2,'HeartRate-2022-03-21-1647950188'!$C:$C,Data_Extraction!$A1608),"")</f>
        <v/>
      </c>
      <c r="D1608" t="str">
        <f>IFERROR(AVERAGEIFS('HeartRate-2022-03-21-1647950188'!$B:$B,'HeartRate-2022-03-21-1647950188'!$A:$A,Data_Extraction!D$2,'HeartRate-2022-03-21-1647950188'!$C:$C,Data_Extraction!$A1608),"")</f>
        <v/>
      </c>
      <c r="E1608" t="str">
        <f>IFERROR(AVERAGEIFS('HeartRate-2022-03-21-1647950188'!$B:$B,'HeartRate-2022-03-21-1647950188'!$A:$A,Data_Extraction!E$2,'HeartRate-2022-03-21-1647950188'!$C:$C,Data_Extraction!$A1608),"")</f>
        <v/>
      </c>
      <c r="F1608" t="str">
        <f>IFERROR(AVERAGEIFS('HeartRate-2022-03-21-1647950188'!$B:$B,'HeartRate-2022-03-21-1647950188'!$A:$A,Data_Extraction!F$2,'HeartRate-2022-03-21-1647950188'!$C:$C,Data_Extraction!$A1608),"")</f>
        <v/>
      </c>
      <c r="G1608">
        <f>IFERROR(AVERAGEIFS('HeartRate-2022-03-21-1647950188'!$B:$B,'HeartRate-2022-03-21-1647950188'!$A:$A,Data_Extraction!G$2,'HeartRate-2022-03-21-1647950188'!$C:$C,Data_Extraction!$A1608),"")</f>
        <v>100</v>
      </c>
      <c r="H1608">
        <f>IFERROR(AVERAGEIFS('HeartRate-2022-03-21-1647950188'!$B:$B,'HeartRate-2022-03-21-1647950188'!$A:$A,Data_Extraction!H$2,'HeartRate-2022-03-21-1647950188'!$C:$C,Data_Extraction!$A1608),"")</f>
        <v>103</v>
      </c>
      <c r="I1608">
        <f>IFERROR(AVERAGEIFS('HeartRate-2022-03-21-1647950188'!$B:$B,'HeartRate-2022-03-21-1647950188'!$A:$A,Data_Extraction!I$2,'HeartRate-2022-03-21-1647950188'!$C:$C,Data_Extraction!$A1608),"")</f>
        <v>115</v>
      </c>
      <c r="J1608" s="8">
        <f t="shared" si="151"/>
        <v>106</v>
      </c>
      <c r="N1608" s="11">
        <f>Data_Extraction!A1608</f>
        <v>44635.629849537036</v>
      </c>
      <c r="O1608" s="15">
        <f t="shared" si="152"/>
        <v>44635</v>
      </c>
      <c r="P1608" s="16">
        <f t="shared" si="153"/>
        <v>0.62984953703703705</v>
      </c>
      <c r="Q1608" s="12">
        <f>IF(Data_Extraction!B1608="",Data_Extraction!$J1608*(Q$1),Data_Extraction!B1608)</f>
        <v>95.4</v>
      </c>
      <c r="R1608" s="12">
        <f>IF(Data_Extraction!C1608="",Data_Extraction!$J1608*(R$1),Data_Extraction!C1608)</f>
        <v>97.52000000000001</v>
      </c>
      <c r="S1608" s="12">
        <f>IF(Data_Extraction!D1608="",Data_Extraction!$J1608*(S$1),Data_Extraction!D1608)</f>
        <v>110.24000000000001</v>
      </c>
      <c r="T1608" s="12">
        <f>IF(Data_Extraction!E1608="",Data_Extraction!$J1608*(T$1),Data_Extraction!E1608)</f>
        <v>100.69999999999999</v>
      </c>
      <c r="U1608" s="12">
        <f>IF(Data_Extraction!F1608="",Data_Extraction!$J1608*(U$1),Data_Extraction!F1608)</f>
        <v>103.88</v>
      </c>
      <c r="V1608" s="12">
        <f>IF(Data_Extraction!G1608="",Data_Extraction!$J1608*(V$1),Data_Extraction!G1608)</f>
        <v>100</v>
      </c>
      <c r="W1608" s="12">
        <f>IF(Data_Extraction!H1608="",Data_Extraction!$J1608*(W$1),Data_Extraction!H1608)</f>
        <v>103</v>
      </c>
      <c r="X1608" s="12">
        <f>IF(Data_Extraction!I1608="",Data_Extraction!$J1608*(X$1),Data_Extraction!I1608)</f>
        <v>115</v>
      </c>
      <c r="Y1608" s="13">
        <f t="shared" si="150"/>
        <v>103.2175</v>
      </c>
      <c r="Z1608" s="17" t="str">
        <f t="shared" si="154"/>
        <v>Evening</v>
      </c>
      <c r="AA1608" s="14" t="str">
        <f>VLOOKUP($N1608,'HeartRate-2022-03-21-1647950188'!$C:$G,2,0)</f>
        <v>Lecture</v>
      </c>
      <c r="AB1608" s="14" t="str">
        <f>VLOOKUP($N1608,'HeartRate-2022-03-21-1647950188'!$C:$G,3,0)</f>
        <v>Off Campus</v>
      </c>
      <c r="AC1608" s="14" t="str">
        <f>VLOOKUP($N1608,'HeartRate-2022-03-21-1647950188'!$C:$G,4,0)</f>
        <v>Sitting</v>
      </c>
      <c r="AD1608" s="14" t="str">
        <f>VLOOKUP($N1608,'HeartRate-2022-03-21-1647950188'!$C:$G,5,0)</f>
        <v>Technical Contexts</v>
      </c>
      <c r="AE1608">
        <f t="shared" si="155"/>
        <v>0</v>
      </c>
      <c r="AF1608" s="18">
        <v>44635</v>
      </c>
      <c r="AG1608" s="19">
        <v>0.62984953703703705</v>
      </c>
    </row>
    <row r="1609" spans="1:33" x14ac:dyDescent="0.3">
      <c r="A1609" s="5">
        <v>44635.629988425928</v>
      </c>
      <c r="B1609" t="str">
        <f>IFERROR(AVERAGEIFS('HeartRate-2022-03-21-1647950188'!$B:$B,'HeartRate-2022-03-21-1647950188'!$A:$A,Data_Extraction!B$2,'HeartRate-2022-03-21-1647950188'!$C:$C,Data_Extraction!$A1609),"")</f>
        <v/>
      </c>
      <c r="C1609" t="str">
        <f>IFERROR(AVERAGEIFS('HeartRate-2022-03-21-1647950188'!$B:$B,'HeartRate-2022-03-21-1647950188'!$A:$A,Data_Extraction!C$2,'HeartRate-2022-03-21-1647950188'!$C:$C,Data_Extraction!$A1609),"")</f>
        <v/>
      </c>
      <c r="D1609" t="str">
        <f>IFERROR(AVERAGEIFS('HeartRate-2022-03-21-1647950188'!$B:$B,'HeartRate-2022-03-21-1647950188'!$A:$A,Data_Extraction!D$2,'HeartRate-2022-03-21-1647950188'!$C:$C,Data_Extraction!$A1609),"")</f>
        <v/>
      </c>
      <c r="E1609" t="str">
        <f>IFERROR(AVERAGEIFS('HeartRate-2022-03-21-1647950188'!$B:$B,'HeartRate-2022-03-21-1647950188'!$A:$A,Data_Extraction!E$2,'HeartRate-2022-03-21-1647950188'!$C:$C,Data_Extraction!$A1609),"")</f>
        <v/>
      </c>
      <c r="F1609" t="str">
        <f>IFERROR(AVERAGEIFS('HeartRate-2022-03-21-1647950188'!$B:$B,'HeartRate-2022-03-21-1647950188'!$A:$A,Data_Extraction!F$2,'HeartRate-2022-03-21-1647950188'!$C:$C,Data_Extraction!$A1609),"")</f>
        <v/>
      </c>
      <c r="G1609" t="str">
        <f>IFERROR(AVERAGEIFS('HeartRate-2022-03-21-1647950188'!$B:$B,'HeartRate-2022-03-21-1647950188'!$A:$A,Data_Extraction!G$2,'HeartRate-2022-03-21-1647950188'!$C:$C,Data_Extraction!$A1609),"")</f>
        <v/>
      </c>
      <c r="H1609" t="str">
        <f>IFERROR(AVERAGEIFS('HeartRate-2022-03-21-1647950188'!$B:$B,'HeartRate-2022-03-21-1647950188'!$A:$A,Data_Extraction!H$2,'HeartRate-2022-03-21-1647950188'!$C:$C,Data_Extraction!$A1609),"")</f>
        <v/>
      </c>
      <c r="I1609">
        <f>IFERROR(AVERAGEIFS('HeartRate-2022-03-21-1647950188'!$B:$B,'HeartRate-2022-03-21-1647950188'!$A:$A,Data_Extraction!I$2,'HeartRate-2022-03-21-1647950188'!$C:$C,Data_Extraction!$A1609),"")</f>
        <v>114</v>
      </c>
      <c r="J1609" s="8">
        <f t="shared" si="151"/>
        <v>114</v>
      </c>
      <c r="N1609" s="11">
        <f>Data_Extraction!A1609</f>
        <v>44635.629988425928</v>
      </c>
      <c r="O1609" s="15">
        <f t="shared" si="152"/>
        <v>44635</v>
      </c>
      <c r="P1609" s="16">
        <f t="shared" si="153"/>
        <v>0.62998842592592597</v>
      </c>
      <c r="Q1609" s="12">
        <f>IF(Data_Extraction!B1609="",Data_Extraction!$J1609*(Q$1),Data_Extraction!B1609)</f>
        <v>102.60000000000001</v>
      </c>
      <c r="R1609" s="12">
        <f>IF(Data_Extraction!C1609="",Data_Extraction!$J1609*(R$1),Data_Extraction!C1609)</f>
        <v>104.88000000000001</v>
      </c>
      <c r="S1609" s="12">
        <f>IF(Data_Extraction!D1609="",Data_Extraction!$J1609*(S$1),Data_Extraction!D1609)</f>
        <v>118.56</v>
      </c>
      <c r="T1609" s="12">
        <f>IF(Data_Extraction!E1609="",Data_Extraction!$J1609*(T$1),Data_Extraction!E1609)</f>
        <v>108.3</v>
      </c>
      <c r="U1609" s="12">
        <f>IF(Data_Extraction!F1609="",Data_Extraction!$J1609*(U$1),Data_Extraction!F1609)</f>
        <v>111.72</v>
      </c>
      <c r="V1609" s="12">
        <f>IF(Data_Extraction!G1609="",Data_Extraction!$J1609*(V$1),Data_Extraction!G1609)</f>
        <v>103.74000000000001</v>
      </c>
      <c r="W1609" s="12">
        <f>IF(Data_Extraction!H1609="",Data_Extraction!$J1609*(W$1),Data_Extraction!H1609)</f>
        <v>121.98</v>
      </c>
      <c r="X1609" s="12">
        <f>IF(Data_Extraction!I1609="",Data_Extraction!$J1609*(X$1),Data_Extraction!I1609)</f>
        <v>114</v>
      </c>
      <c r="Y1609" s="13">
        <f t="shared" si="150"/>
        <v>110.72250000000001</v>
      </c>
      <c r="Z1609" s="17" t="str">
        <f t="shared" si="154"/>
        <v>Evening</v>
      </c>
      <c r="AA1609" s="14" t="str">
        <f>VLOOKUP($N1609,'HeartRate-2022-03-21-1647950188'!$C:$G,2,0)</f>
        <v>Lecture</v>
      </c>
      <c r="AB1609" s="14" t="str">
        <f>VLOOKUP($N1609,'HeartRate-2022-03-21-1647950188'!$C:$G,3,0)</f>
        <v>Off Campus</v>
      </c>
      <c r="AC1609" s="14" t="str">
        <f>VLOOKUP($N1609,'HeartRate-2022-03-21-1647950188'!$C:$G,4,0)</f>
        <v>Sitting</v>
      </c>
      <c r="AD1609" s="14" t="str">
        <f>VLOOKUP($N1609,'HeartRate-2022-03-21-1647950188'!$C:$G,5,0)</f>
        <v>Technical Contexts</v>
      </c>
      <c r="AE1609">
        <f t="shared" si="155"/>
        <v>0</v>
      </c>
      <c r="AF1609" s="18">
        <v>44635</v>
      </c>
      <c r="AG1609" s="19">
        <v>0.62998842592592597</v>
      </c>
    </row>
    <row r="1610" spans="1:33" x14ac:dyDescent="0.3">
      <c r="A1610" s="5">
        <v>44635.630162037036</v>
      </c>
      <c r="B1610">
        <f>IFERROR(AVERAGEIFS('HeartRate-2022-03-21-1647950188'!$B:$B,'HeartRate-2022-03-21-1647950188'!$A:$A,Data_Extraction!B$2,'HeartRate-2022-03-21-1647950188'!$C:$C,Data_Extraction!$A1610),"")</f>
        <v>79</v>
      </c>
      <c r="C1610" t="str">
        <f>IFERROR(AVERAGEIFS('HeartRate-2022-03-21-1647950188'!$B:$B,'HeartRate-2022-03-21-1647950188'!$A:$A,Data_Extraction!C$2,'HeartRate-2022-03-21-1647950188'!$C:$C,Data_Extraction!$A1610),"")</f>
        <v/>
      </c>
      <c r="D1610" t="str">
        <f>IFERROR(AVERAGEIFS('HeartRate-2022-03-21-1647950188'!$B:$B,'HeartRate-2022-03-21-1647950188'!$A:$A,Data_Extraction!D$2,'HeartRate-2022-03-21-1647950188'!$C:$C,Data_Extraction!$A1610),"")</f>
        <v/>
      </c>
      <c r="E1610" t="str">
        <f>IFERROR(AVERAGEIFS('HeartRate-2022-03-21-1647950188'!$B:$B,'HeartRate-2022-03-21-1647950188'!$A:$A,Data_Extraction!E$2,'HeartRate-2022-03-21-1647950188'!$C:$C,Data_Extraction!$A1610),"")</f>
        <v/>
      </c>
      <c r="F1610" t="str">
        <f>IFERROR(AVERAGEIFS('HeartRate-2022-03-21-1647950188'!$B:$B,'HeartRate-2022-03-21-1647950188'!$A:$A,Data_Extraction!F$2,'HeartRate-2022-03-21-1647950188'!$C:$C,Data_Extraction!$A1610),"")</f>
        <v/>
      </c>
      <c r="G1610" t="str">
        <f>IFERROR(AVERAGEIFS('HeartRate-2022-03-21-1647950188'!$B:$B,'HeartRate-2022-03-21-1647950188'!$A:$A,Data_Extraction!G$2,'HeartRate-2022-03-21-1647950188'!$C:$C,Data_Extraction!$A1610),"")</f>
        <v/>
      </c>
      <c r="H1610" t="str">
        <f>IFERROR(AVERAGEIFS('HeartRate-2022-03-21-1647950188'!$B:$B,'HeartRate-2022-03-21-1647950188'!$A:$A,Data_Extraction!H$2,'HeartRate-2022-03-21-1647950188'!$C:$C,Data_Extraction!$A1610),"")</f>
        <v/>
      </c>
      <c r="I1610" t="str">
        <f>IFERROR(AVERAGEIFS('HeartRate-2022-03-21-1647950188'!$B:$B,'HeartRate-2022-03-21-1647950188'!$A:$A,Data_Extraction!I$2,'HeartRate-2022-03-21-1647950188'!$C:$C,Data_Extraction!$A1610),"")</f>
        <v/>
      </c>
      <c r="J1610" s="8">
        <f t="shared" si="151"/>
        <v>79</v>
      </c>
      <c r="N1610" s="11">
        <f>Data_Extraction!A1610</f>
        <v>44635.630162037036</v>
      </c>
      <c r="O1610" s="15">
        <f t="shared" si="152"/>
        <v>44635</v>
      </c>
      <c r="P1610" s="16">
        <f t="shared" si="153"/>
        <v>0.63016203703703699</v>
      </c>
      <c r="Q1610" s="12">
        <f>IF(Data_Extraction!B1610="",Data_Extraction!$J1610*(Q$1),Data_Extraction!B1610)</f>
        <v>79</v>
      </c>
      <c r="R1610" s="12">
        <f>IF(Data_Extraction!C1610="",Data_Extraction!$J1610*(R$1),Data_Extraction!C1610)</f>
        <v>72.680000000000007</v>
      </c>
      <c r="S1610" s="12">
        <f>IF(Data_Extraction!D1610="",Data_Extraction!$J1610*(S$1),Data_Extraction!D1610)</f>
        <v>82.16</v>
      </c>
      <c r="T1610" s="12">
        <f>IF(Data_Extraction!E1610="",Data_Extraction!$J1610*(T$1),Data_Extraction!E1610)</f>
        <v>75.05</v>
      </c>
      <c r="U1610" s="12">
        <f>IF(Data_Extraction!F1610="",Data_Extraction!$J1610*(U$1),Data_Extraction!F1610)</f>
        <v>77.42</v>
      </c>
      <c r="V1610" s="12">
        <f>IF(Data_Extraction!G1610="",Data_Extraction!$J1610*(V$1),Data_Extraction!G1610)</f>
        <v>71.89</v>
      </c>
      <c r="W1610" s="12">
        <f>IF(Data_Extraction!H1610="",Data_Extraction!$J1610*(W$1),Data_Extraction!H1610)</f>
        <v>84.53</v>
      </c>
      <c r="X1610" s="12">
        <f>IF(Data_Extraction!I1610="",Data_Extraction!$J1610*(X$1),Data_Extraction!I1610)</f>
        <v>76.63</v>
      </c>
      <c r="Y1610" s="13">
        <f t="shared" si="150"/>
        <v>77.42</v>
      </c>
      <c r="Z1610" s="17" t="str">
        <f t="shared" si="154"/>
        <v>Evening</v>
      </c>
      <c r="AA1610" s="14" t="str">
        <f>VLOOKUP($N1610,'HeartRate-2022-03-21-1647950188'!$C:$G,2,0)</f>
        <v>Lecture</v>
      </c>
      <c r="AB1610" s="14" t="str">
        <f>VLOOKUP($N1610,'HeartRate-2022-03-21-1647950188'!$C:$G,3,0)</f>
        <v>Off Campus</v>
      </c>
      <c r="AC1610" s="14" t="str">
        <f>VLOOKUP($N1610,'HeartRate-2022-03-21-1647950188'!$C:$G,4,0)</f>
        <v>Sitting</v>
      </c>
      <c r="AD1610" s="14" t="str">
        <f>VLOOKUP($N1610,'HeartRate-2022-03-21-1647950188'!$C:$G,5,0)</f>
        <v>Technical Contexts</v>
      </c>
      <c r="AE1610">
        <f t="shared" si="155"/>
        <v>0</v>
      </c>
      <c r="AF1610" s="18">
        <v>44635</v>
      </c>
      <c r="AG1610" s="19">
        <v>0.63016203703703699</v>
      </c>
    </row>
    <row r="1611" spans="1:33" x14ac:dyDescent="0.3">
      <c r="A1611" s="5">
        <v>44635.630543981482</v>
      </c>
      <c r="B1611" t="str">
        <f>IFERROR(AVERAGEIFS('HeartRate-2022-03-21-1647950188'!$B:$B,'HeartRate-2022-03-21-1647950188'!$A:$A,Data_Extraction!B$2,'HeartRate-2022-03-21-1647950188'!$C:$C,Data_Extraction!$A1611),"")</f>
        <v/>
      </c>
      <c r="C1611" t="str">
        <f>IFERROR(AVERAGEIFS('HeartRate-2022-03-21-1647950188'!$B:$B,'HeartRate-2022-03-21-1647950188'!$A:$A,Data_Extraction!C$2,'HeartRate-2022-03-21-1647950188'!$C:$C,Data_Extraction!$A1611),"")</f>
        <v/>
      </c>
      <c r="D1611" t="str">
        <f>IFERROR(AVERAGEIFS('HeartRate-2022-03-21-1647950188'!$B:$B,'HeartRate-2022-03-21-1647950188'!$A:$A,Data_Extraction!D$2,'HeartRate-2022-03-21-1647950188'!$C:$C,Data_Extraction!$A1611),"")</f>
        <v/>
      </c>
      <c r="E1611" t="str">
        <f>IFERROR(AVERAGEIFS('HeartRate-2022-03-21-1647950188'!$B:$B,'HeartRate-2022-03-21-1647950188'!$A:$A,Data_Extraction!E$2,'HeartRate-2022-03-21-1647950188'!$C:$C,Data_Extraction!$A1611),"")</f>
        <v/>
      </c>
      <c r="F1611" t="str">
        <f>IFERROR(AVERAGEIFS('HeartRate-2022-03-21-1647950188'!$B:$B,'HeartRate-2022-03-21-1647950188'!$A:$A,Data_Extraction!F$2,'HeartRate-2022-03-21-1647950188'!$C:$C,Data_Extraction!$A1611),"")</f>
        <v/>
      </c>
      <c r="G1611">
        <f>IFERROR(AVERAGEIFS('HeartRate-2022-03-21-1647950188'!$B:$B,'HeartRate-2022-03-21-1647950188'!$A:$A,Data_Extraction!G$2,'HeartRate-2022-03-21-1647950188'!$C:$C,Data_Extraction!$A1611),"")</f>
        <v>102</v>
      </c>
      <c r="H1611">
        <f>IFERROR(AVERAGEIFS('HeartRate-2022-03-21-1647950188'!$B:$B,'HeartRate-2022-03-21-1647950188'!$A:$A,Data_Extraction!H$2,'HeartRate-2022-03-21-1647950188'!$C:$C,Data_Extraction!$A1611),"")</f>
        <v>99</v>
      </c>
      <c r="I1611">
        <f>IFERROR(AVERAGEIFS('HeartRate-2022-03-21-1647950188'!$B:$B,'HeartRate-2022-03-21-1647950188'!$A:$A,Data_Extraction!I$2,'HeartRate-2022-03-21-1647950188'!$C:$C,Data_Extraction!$A1611),"")</f>
        <v>119</v>
      </c>
      <c r="J1611" s="8">
        <f t="shared" si="151"/>
        <v>106.66666666666667</v>
      </c>
      <c r="N1611" s="11">
        <f>Data_Extraction!A1611</f>
        <v>44635.630543981482</v>
      </c>
      <c r="O1611" s="15">
        <f t="shared" si="152"/>
        <v>44635</v>
      </c>
      <c r="P1611" s="16">
        <f t="shared" si="153"/>
        <v>0.6305439814814815</v>
      </c>
      <c r="Q1611" s="12">
        <f>IF(Data_Extraction!B1611="",Data_Extraction!$J1611*(Q$1),Data_Extraction!B1611)</f>
        <v>96</v>
      </c>
      <c r="R1611" s="12">
        <f>IF(Data_Extraction!C1611="",Data_Extraction!$J1611*(R$1),Data_Extraction!C1611)</f>
        <v>98.13333333333334</v>
      </c>
      <c r="S1611" s="12">
        <f>IF(Data_Extraction!D1611="",Data_Extraction!$J1611*(S$1),Data_Extraction!D1611)</f>
        <v>110.93333333333334</v>
      </c>
      <c r="T1611" s="12">
        <f>IF(Data_Extraction!E1611="",Data_Extraction!$J1611*(T$1),Data_Extraction!E1611)</f>
        <v>101.33333333333333</v>
      </c>
      <c r="U1611" s="12">
        <f>IF(Data_Extraction!F1611="",Data_Extraction!$J1611*(U$1),Data_Extraction!F1611)</f>
        <v>104.53333333333333</v>
      </c>
      <c r="V1611" s="12">
        <f>IF(Data_Extraction!G1611="",Data_Extraction!$J1611*(V$1),Data_Extraction!G1611)</f>
        <v>102</v>
      </c>
      <c r="W1611" s="12">
        <f>IF(Data_Extraction!H1611="",Data_Extraction!$J1611*(W$1),Data_Extraction!H1611)</f>
        <v>99</v>
      </c>
      <c r="X1611" s="12">
        <f>IF(Data_Extraction!I1611="",Data_Extraction!$J1611*(X$1),Data_Extraction!I1611)</f>
        <v>119</v>
      </c>
      <c r="Y1611" s="13">
        <f t="shared" si="150"/>
        <v>103.86666666666666</v>
      </c>
      <c r="Z1611" s="17" t="str">
        <f t="shared" si="154"/>
        <v>Evening</v>
      </c>
      <c r="AA1611" s="14" t="str">
        <f>VLOOKUP($N1611,'HeartRate-2022-03-21-1647950188'!$C:$G,2,0)</f>
        <v>Lecture</v>
      </c>
      <c r="AB1611" s="14" t="str">
        <f>VLOOKUP($N1611,'HeartRate-2022-03-21-1647950188'!$C:$G,3,0)</f>
        <v>Off Campus</v>
      </c>
      <c r="AC1611" s="14" t="str">
        <f>VLOOKUP($N1611,'HeartRate-2022-03-21-1647950188'!$C:$G,4,0)</f>
        <v>Sitting</v>
      </c>
      <c r="AD1611" s="14" t="str">
        <f>VLOOKUP($N1611,'HeartRate-2022-03-21-1647950188'!$C:$G,5,0)</f>
        <v>Technical Contexts</v>
      </c>
      <c r="AE1611">
        <f t="shared" si="155"/>
        <v>0</v>
      </c>
      <c r="AF1611" s="18">
        <v>44635</v>
      </c>
      <c r="AG1611" s="19">
        <v>0.6305439814814815</v>
      </c>
    </row>
    <row r="1612" spans="1:33" x14ac:dyDescent="0.3">
      <c r="A1612" s="5">
        <v>44635.631238425929</v>
      </c>
      <c r="B1612" t="str">
        <f>IFERROR(AVERAGEIFS('HeartRate-2022-03-21-1647950188'!$B:$B,'HeartRate-2022-03-21-1647950188'!$A:$A,Data_Extraction!B$2,'HeartRate-2022-03-21-1647950188'!$C:$C,Data_Extraction!$A1612),"")</f>
        <v/>
      </c>
      <c r="C1612" t="str">
        <f>IFERROR(AVERAGEIFS('HeartRate-2022-03-21-1647950188'!$B:$B,'HeartRate-2022-03-21-1647950188'!$A:$A,Data_Extraction!C$2,'HeartRate-2022-03-21-1647950188'!$C:$C,Data_Extraction!$A1612),"")</f>
        <v/>
      </c>
      <c r="D1612" t="str">
        <f>IFERROR(AVERAGEIFS('HeartRate-2022-03-21-1647950188'!$B:$B,'HeartRate-2022-03-21-1647950188'!$A:$A,Data_Extraction!D$2,'HeartRate-2022-03-21-1647950188'!$C:$C,Data_Extraction!$A1612),"")</f>
        <v/>
      </c>
      <c r="E1612" t="str">
        <f>IFERROR(AVERAGEIFS('HeartRate-2022-03-21-1647950188'!$B:$B,'HeartRate-2022-03-21-1647950188'!$A:$A,Data_Extraction!E$2,'HeartRate-2022-03-21-1647950188'!$C:$C,Data_Extraction!$A1612),"")</f>
        <v/>
      </c>
      <c r="F1612" t="str">
        <f>IFERROR(AVERAGEIFS('HeartRate-2022-03-21-1647950188'!$B:$B,'HeartRate-2022-03-21-1647950188'!$A:$A,Data_Extraction!F$2,'HeartRate-2022-03-21-1647950188'!$C:$C,Data_Extraction!$A1612),"")</f>
        <v/>
      </c>
      <c r="G1612">
        <f>IFERROR(AVERAGEIFS('HeartRate-2022-03-21-1647950188'!$B:$B,'HeartRate-2022-03-21-1647950188'!$A:$A,Data_Extraction!G$2,'HeartRate-2022-03-21-1647950188'!$C:$C,Data_Extraction!$A1612),"")</f>
        <v>106</v>
      </c>
      <c r="H1612">
        <f>IFERROR(AVERAGEIFS('HeartRate-2022-03-21-1647950188'!$B:$B,'HeartRate-2022-03-21-1647950188'!$A:$A,Data_Extraction!H$2,'HeartRate-2022-03-21-1647950188'!$C:$C,Data_Extraction!$A1612),"")</f>
        <v>100</v>
      </c>
      <c r="I1612">
        <f>IFERROR(AVERAGEIFS('HeartRate-2022-03-21-1647950188'!$B:$B,'HeartRate-2022-03-21-1647950188'!$A:$A,Data_Extraction!I$2,'HeartRate-2022-03-21-1647950188'!$C:$C,Data_Extraction!$A1612),"")</f>
        <v>121</v>
      </c>
      <c r="J1612" s="8">
        <f t="shared" si="151"/>
        <v>109</v>
      </c>
      <c r="N1612" s="11">
        <f>Data_Extraction!A1612</f>
        <v>44635.631238425929</v>
      </c>
      <c r="O1612" s="15">
        <f t="shared" si="152"/>
        <v>44635</v>
      </c>
      <c r="P1612" s="16">
        <f t="shared" si="153"/>
        <v>0.63123842592592594</v>
      </c>
      <c r="Q1612" s="12">
        <f>IF(Data_Extraction!B1612="",Data_Extraction!$J1612*(Q$1),Data_Extraction!B1612)</f>
        <v>98.100000000000009</v>
      </c>
      <c r="R1612" s="12">
        <f>IF(Data_Extraction!C1612="",Data_Extraction!$J1612*(R$1),Data_Extraction!C1612)</f>
        <v>100.28</v>
      </c>
      <c r="S1612" s="12">
        <f>IF(Data_Extraction!D1612="",Data_Extraction!$J1612*(S$1),Data_Extraction!D1612)</f>
        <v>113.36</v>
      </c>
      <c r="T1612" s="12">
        <f>IF(Data_Extraction!E1612="",Data_Extraction!$J1612*(T$1),Data_Extraction!E1612)</f>
        <v>103.55</v>
      </c>
      <c r="U1612" s="12">
        <f>IF(Data_Extraction!F1612="",Data_Extraction!$J1612*(U$1),Data_Extraction!F1612)</f>
        <v>106.82</v>
      </c>
      <c r="V1612" s="12">
        <f>IF(Data_Extraction!G1612="",Data_Extraction!$J1612*(V$1),Data_Extraction!G1612)</f>
        <v>106</v>
      </c>
      <c r="W1612" s="12">
        <f>IF(Data_Extraction!H1612="",Data_Extraction!$J1612*(W$1),Data_Extraction!H1612)</f>
        <v>100</v>
      </c>
      <c r="X1612" s="12">
        <f>IF(Data_Extraction!I1612="",Data_Extraction!$J1612*(X$1),Data_Extraction!I1612)</f>
        <v>121</v>
      </c>
      <c r="Y1612" s="13">
        <f t="shared" si="150"/>
        <v>106.13875</v>
      </c>
      <c r="Z1612" s="17" t="str">
        <f t="shared" si="154"/>
        <v>Evening</v>
      </c>
      <c r="AA1612" s="14" t="str">
        <f>VLOOKUP($N1612,'HeartRate-2022-03-21-1647950188'!$C:$G,2,0)</f>
        <v>Lecture</v>
      </c>
      <c r="AB1612" s="14" t="str">
        <f>VLOOKUP($N1612,'HeartRate-2022-03-21-1647950188'!$C:$G,3,0)</f>
        <v>Off Campus</v>
      </c>
      <c r="AC1612" s="14" t="str">
        <f>VLOOKUP($N1612,'HeartRate-2022-03-21-1647950188'!$C:$G,4,0)</f>
        <v>Sitting</v>
      </c>
      <c r="AD1612" s="14" t="str">
        <f>VLOOKUP($N1612,'HeartRate-2022-03-21-1647950188'!$C:$G,5,0)</f>
        <v>Technical Contexts</v>
      </c>
      <c r="AE1612">
        <f t="shared" si="155"/>
        <v>0</v>
      </c>
      <c r="AF1612" s="18">
        <v>44635</v>
      </c>
      <c r="AG1612" s="19">
        <v>0.63123842592592594</v>
      </c>
    </row>
    <row r="1613" spans="1:33" x14ac:dyDescent="0.3">
      <c r="A1613" s="5">
        <v>44635.631296296298</v>
      </c>
      <c r="B1613">
        <f>IFERROR(AVERAGEIFS('HeartRate-2022-03-21-1647950188'!$B:$B,'HeartRate-2022-03-21-1647950188'!$A:$A,Data_Extraction!B$2,'HeartRate-2022-03-21-1647950188'!$C:$C,Data_Extraction!$A1613),"")</f>
        <v>78</v>
      </c>
      <c r="C1613" t="str">
        <f>IFERROR(AVERAGEIFS('HeartRate-2022-03-21-1647950188'!$B:$B,'HeartRate-2022-03-21-1647950188'!$A:$A,Data_Extraction!C$2,'HeartRate-2022-03-21-1647950188'!$C:$C,Data_Extraction!$A1613),"")</f>
        <v/>
      </c>
      <c r="D1613" t="str">
        <f>IFERROR(AVERAGEIFS('HeartRate-2022-03-21-1647950188'!$B:$B,'HeartRate-2022-03-21-1647950188'!$A:$A,Data_Extraction!D$2,'HeartRate-2022-03-21-1647950188'!$C:$C,Data_Extraction!$A1613),"")</f>
        <v/>
      </c>
      <c r="E1613" t="str">
        <f>IFERROR(AVERAGEIFS('HeartRate-2022-03-21-1647950188'!$B:$B,'HeartRate-2022-03-21-1647950188'!$A:$A,Data_Extraction!E$2,'HeartRate-2022-03-21-1647950188'!$C:$C,Data_Extraction!$A1613),"")</f>
        <v/>
      </c>
      <c r="F1613" t="str">
        <f>IFERROR(AVERAGEIFS('HeartRate-2022-03-21-1647950188'!$B:$B,'HeartRate-2022-03-21-1647950188'!$A:$A,Data_Extraction!F$2,'HeartRate-2022-03-21-1647950188'!$C:$C,Data_Extraction!$A1613),"")</f>
        <v/>
      </c>
      <c r="G1613" t="str">
        <f>IFERROR(AVERAGEIFS('HeartRate-2022-03-21-1647950188'!$B:$B,'HeartRate-2022-03-21-1647950188'!$A:$A,Data_Extraction!G$2,'HeartRate-2022-03-21-1647950188'!$C:$C,Data_Extraction!$A1613),"")</f>
        <v/>
      </c>
      <c r="H1613" t="str">
        <f>IFERROR(AVERAGEIFS('HeartRate-2022-03-21-1647950188'!$B:$B,'HeartRate-2022-03-21-1647950188'!$A:$A,Data_Extraction!H$2,'HeartRate-2022-03-21-1647950188'!$C:$C,Data_Extraction!$A1613),"")</f>
        <v/>
      </c>
      <c r="I1613">
        <f>IFERROR(AVERAGEIFS('HeartRate-2022-03-21-1647950188'!$B:$B,'HeartRate-2022-03-21-1647950188'!$A:$A,Data_Extraction!I$2,'HeartRate-2022-03-21-1647950188'!$C:$C,Data_Extraction!$A1613),"")</f>
        <v>123</v>
      </c>
      <c r="J1613" s="8">
        <f t="shared" si="151"/>
        <v>100.5</v>
      </c>
      <c r="N1613" s="11">
        <f>Data_Extraction!A1613</f>
        <v>44635.631296296298</v>
      </c>
      <c r="O1613" s="15">
        <f t="shared" si="152"/>
        <v>44635</v>
      </c>
      <c r="P1613" s="16">
        <f t="shared" si="153"/>
        <v>0.63129629629629636</v>
      </c>
      <c r="Q1613" s="12">
        <f>IF(Data_Extraction!B1613="",Data_Extraction!$J1613*(Q$1),Data_Extraction!B1613)</f>
        <v>78</v>
      </c>
      <c r="R1613" s="12">
        <f>IF(Data_Extraction!C1613="",Data_Extraction!$J1613*(R$1),Data_Extraction!C1613)</f>
        <v>92.460000000000008</v>
      </c>
      <c r="S1613" s="12">
        <f>IF(Data_Extraction!D1613="",Data_Extraction!$J1613*(S$1),Data_Extraction!D1613)</f>
        <v>104.52000000000001</v>
      </c>
      <c r="T1613" s="12">
        <f>IF(Data_Extraction!E1613="",Data_Extraction!$J1613*(T$1),Data_Extraction!E1613)</f>
        <v>95.474999999999994</v>
      </c>
      <c r="U1613" s="12">
        <f>IF(Data_Extraction!F1613="",Data_Extraction!$J1613*(U$1),Data_Extraction!F1613)</f>
        <v>98.49</v>
      </c>
      <c r="V1613" s="12">
        <f>IF(Data_Extraction!G1613="",Data_Extraction!$J1613*(V$1),Data_Extraction!G1613)</f>
        <v>91.454999999999998</v>
      </c>
      <c r="W1613" s="12">
        <f>IF(Data_Extraction!H1613="",Data_Extraction!$J1613*(W$1),Data_Extraction!H1613)</f>
        <v>107.53500000000001</v>
      </c>
      <c r="X1613" s="12">
        <f>IF(Data_Extraction!I1613="",Data_Extraction!$J1613*(X$1),Data_Extraction!I1613)</f>
        <v>123</v>
      </c>
      <c r="Y1613" s="13">
        <f t="shared" si="150"/>
        <v>98.866875000000007</v>
      </c>
      <c r="Z1613" s="17" t="str">
        <f t="shared" si="154"/>
        <v>Evening</v>
      </c>
      <c r="AA1613" s="14" t="str">
        <f>VLOOKUP($N1613,'HeartRate-2022-03-21-1647950188'!$C:$G,2,0)</f>
        <v>Lecture</v>
      </c>
      <c r="AB1613" s="14" t="str">
        <f>VLOOKUP($N1613,'HeartRate-2022-03-21-1647950188'!$C:$G,3,0)</f>
        <v>Off Campus</v>
      </c>
      <c r="AC1613" s="14" t="str">
        <f>VLOOKUP($N1613,'HeartRate-2022-03-21-1647950188'!$C:$G,4,0)</f>
        <v>Sitting</v>
      </c>
      <c r="AD1613" s="14" t="str">
        <f>VLOOKUP($N1613,'HeartRate-2022-03-21-1647950188'!$C:$G,5,0)</f>
        <v>Technical Contexts</v>
      </c>
      <c r="AE1613">
        <f t="shared" si="155"/>
        <v>0</v>
      </c>
      <c r="AF1613" s="18">
        <v>44635</v>
      </c>
      <c r="AG1613" s="19">
        <v>0.63129629629629636</v>
      </c>
    </row>
    <row r="1614" spans="1:33" x14ac:dyDescent="0.3">
      <c r="A1614" s="5">
        <v>44635.631932870368</v>
      </c>
      <c r="B1614" t="str">
        <f>IFERROR(AVERAGEIFS('HeartRate-2022-03-21-1647950188'!$B:$B,'HeartRate-2022-03-21-1647950188'!$A:$A,Data_Extraction!B$2,'HeartRate-2022-03-21-1647950188'!$C:$C,Data_Extraction!$A1614),"")</f>
        <v/>
      </c>
      <c r="C1614" t="str">
        <f>IFERROR(AVERAGEIFS('HeartRate-2022-03-21-1647950188'!$B:$B,'HeartRate-2022-03-21-1647950188'!$A:$A,Data_Extraction!C$2,'HeartRate-2022-03-21-1647950188'!$C:$C,Data_Extraction!$A1614),"")</f>
        <v/>
      </c>
      <c r="D1614" t="str">
        <f>IFERROR(AVERAGEIFS('HeartRate-2022-03-21-1647950188'!$B:$B,'HeartRate-2022-03-21-1647950188'!$A:$A,Data_Extraction!D$2,'HeartRate-2022-03-21-1647950188'!$C:$C,Data_Extraction!$A1614),"")</f>
        <v/>
      </c>
      <c r="E1614" t="str">
        <f>IFERROR(AVERAGEIFS('HeartRate-2022-03-21-1647950188'!$B:$B,'HeartRate-2022-03-21-1647950188'!$A:$A,Data_Extraction!E$2,'HeartRate-2022-03-21-1647950188'!$C:$C,Data_Extraction!$A1614),"")</f>
        <v/>
      </c>
      <c r="F1614" t="str">
        <f>IFERROR(AVERAGEIFS('HeartRate-2022-03-21-1647950188'!$B:$B,'HeartRate-2022-03-21-1647950188'!$A:$A,Data_Extraction!F$2,'HeartRate-2022-03-21-1647950188'!$C:$C,Data_Extraction!$A1614),"")</f>
        <v/>
      </c>
      <c r="G1614">
        <f>IFERROR(AVERAGEIFS('HeartRate-2022-03-21-1647950188'!$B:$B,'HeartRate-2022-03-21-1647950188'!$A:$A,Data_Extraction!G$2,'HeartRate-2022-03-21-1647950188'!$C:$C,Data_Extraction!$A1614),"")</f>
        <v>107</v>
      </c>
      <c r="H1614">
        <f>IFERROR(AVERAGEIFS('HeartRate-2022-03-21-1647950188'!$B:$B,'HeartRate-2022-03-21-1647950188'!$A:$A,Data_Extraction!H$2,'HeartRate-2022-03-21-1647950188'!$C:$C,Data_Extraction!$A1614),"")</f>
        <v>109</v>
      </c>
      <c r="I1614">
        <f>IFERROR(AVERAGEIFS('HeartRate-2022-03-21-1647950188'!$B:$B,'HeartRate-2022-03-21-1647950188'!$A:$A,Data_Extraction!I$2,'HeartRate-2022-03-21-1647950188'!$C:$C,Data_Extraction!$A1614),"")</f>
        <v>118</v>
      </c>
      <c r="J1614" s="8">
        <f t="shared" si="151"/>
        <v>111.33333333333333</v>
      </c>
      <c r="N1614" s="11">
        <f>Data_Extraction!A1614</f>
        <v>44635.631932870368</v>
      </c>
      <c r="O1614" s="15">
        <f t="shared" si="152"/>
        <v>44635</v>
      </c>
      <c r="P1614" s="16">
        <f t="shared" si="153"/>
        <v>0.63193287037037038</v>
      </c>
      <c r="Q1614" s="12">
        <f>IF(Data_Extraction!B1614="",Data_Extraction!$J1614*(Q$1),Data_Extraction!B1614)</f>
        <v>100.2</v>
      </c>
      <c r="R1614" s="12">
        <f>IF(Data_Extraction!C1614="",Data_Extraction!$J1614*(R$1),Data_Extraction!C1614)</f>
        <v>102.42666666666666</v>
      </c>
      <c r="S1614" s="12">
        <f>IF(Data_Extraction!D1614="",Data_Extraction!$J1614*(S$1),Data_Extraction!D1614)</f>
        <v>115.78666666666666</v>
      </c>
      <c r="T1614" s="12">
        <f>IF(Data_Extraction!E1614="",Data_Extraction!$J1614*(T$1),Data_Extraction!E1614)</f>
        <v>105.76666666666665</v>
      </c>
      <c r="U1614" s="12">
        <f>IF(Data_Extraction!F1614="",Data_Extraction!$J1614*(U$1),Data_Extraction!F1614)</f>
        <v>109.10666666666665</v>
      </c>
      <c r="V1614" s="12">
        <f>IF(Data_Extraction!G1614="",Data_Extraction!$J1614*(V$1),Data_Extraction!G1614)</f>
        <v>107</v>
      </c>
      <c r="W1614" s="12">
        <f>IF(Data_Extraction!H1614="",Data_Extraction!$J1614*(W$1),Data_Extraction!H1614)</f>
        <v>109</v>
      </c>
      <c r="X1614" s="12">
        <f>IF(Data_Extraction!I1614="",Data_Extraction!$J1614*(X$1),Data_Extraction!I1614)</f>
        <v>118</v>
      </c>
      <c r="Y1614" s="13">
        <f t="shared" si="150"/>
        <v>108.41083333333333</v>
      </c>
      <c r="Z1614" s="17" t="str">
        <f t="shared" si="154"/>
        <v>Evening</v>
      </c>
      <c r="AA1614" s="14" t="str">
        <f>VLOOKUP($N1614,'HeartRate-2022-03-21-1647950188'!$C:$G,2,0)</f>
        <v>Lecture</v>
      </c>
      <c r="AB1614" s="14" t="str">
        <f>VLOOKUP($N1614,'HeartRate-2022-03-21-1647950188'!$C:$G,3,0)</f>
        <v>Off Campus</v>
      </c>
      <c r="AC1614" s="14" t="str">
        <f>VLOOKUP($N1614,'HeartRate-2022-03-21-1647950188'!$C:$G,4,0)</f>
        <v>Sitting</v>
      </c>
      <c r="AD1614" s="14" t="str">
        <f>VLOOKUP($N1614,'HeartRate-2022-03-21-1647950188'!$C:$G,5,0)</f>
        <v>Technical Contexts</v>
      </c>
      <c r="AE1614">
        <f t="shared" si="155"/>
        <v>0</v>
      </c>
      <c r="AF1614" s="18">
        <v>44635</v>
      </c>
      <c r="AG1614" s="19">
        <v>0.63193287037037038</v>
      </c>
    </row>
    <row r="1615" spans="1:33" x14ac:dyDescent="0.3">
      <c r="A1615" s="5">
        <v>44635.632118055553</v>
      </c>
      <c r="B1615" t="str">
        <f>IFERROR(AVERAGEIFS('HeartRate-2022-03-21-1647950188'!$B:$B,'HeartRate-2022-03-21-1647950188'!$A:$A,Data_Extraction!B$2,'HeartRate-2022-03-21-1647950188'!$C:$C,Data_Extraction!$A1615),"")</f>
        <v/>
      </c>
      <c r="C1615" t="str">
        <f>IFERROR(AVERAGEIFS('HeartRate-2022-03-21-1647950188'!$B:$B,'HeartRate-2022-03-21-1647950188'!$A:$A,Data_Extraction!C$2,'HeartRate-2022-03-21-1647950188'!$C:$C,Data_Extraction!$A1615),"")</f>
        <v/>
      </c>
      <c r="D1615" t="str">
        <f>IFERROR(AVERAGEIFS('HeartRate-2022-03-21-1647950188'!$B:$B,'HeartRate-2022-03-21-1647950188'!$A:$A,Data_Extraction!D$2,'HeartRate-2022-03-21-1647950188'!$C:$C,Data_Extraction!$A1615),"")</f>
        <v/>
      </c>
      <c r="E1615" t="str">
        <f>IFERROR(AVERAGEIFS('HeartRate-2022-03-21-1647950188'!$B:$B,'HeartRate-2022-03-21-1647950188'!$A:$A,Data_Extraction!E$2,'HeartRate-2022-03-21-1647950188'!$C:$C,Data_Extraction!$A1615),"")</f>
        <v/>
      </c>
      <c r="F1615" t="str">
        <f>IFERROR(AVERAGEIFS('HeartRate-2022-03-21-1647950188'!$B:$B,'HeartRate-2022-03-21-1647950188'!$A:$A,Data_Extraction!F$2,'HeartRate-2022-03-21-1647950188'!$C:$C,Data_Extraction!$A1615),"")</f>
        <v/>
      </c>
      <c r="G1615" t="str">
        <f>IFERROR(AVERAGEIFS('HeartRate-2022-03-21-1647950188'!$B:$B,'HeartRate-2022-03-21-1647950188'!$A:$A,Data_Extraction!G$2,'HeartRate-2022-03-21-1647950188'!$C:$C,Data_Extraction!$A1615),"")</f>
        <v/>
      </c>
      <c r="H1615" t="str">
        <f>IFERROR(AVERAGEIFS('HeartRate-2022-03-21-1647950188'!$B:$B,'HeartRate-2022-03-21-1647950188'!$A:$A,Data_Extraction!H$2,'HeartRate-2022-03-21-1647950188'!$C:$C,Data_Extraction!$A1615),"")</f>
        <v/>
      </c>
      <c r="I1615">
        <f>IFERROR(AVERAGEIFS('HeartRate-2022-03-21-1647950188'!$B:$B,'HeartRate-2022-03-21-1647950188'!$A:$A,Data_Extraction!I$2,'HeartRate-2022-03-21-1647950188'!$C:$C,Data_Extraction!$A1615),"")</f>
        <v>113</v>
      </c>
      <c r="J1615" s="8">
        <f t="shared" si="151"/>
        <v>113</v>
      </c>
      <c r="N1615" s="11">
        <f>Data_Extraction!A1615</f>
        <v>44635.632118055553</v>
      </c>
      <c r="O1615" s="15">
        <f t="shared" si="152"/>
        <v>44635</v>
      </c>
      <c r="P1615" s="16">
        <f t="shared" si="153"/>
        <v>0.63211805555555556</v>
      </c>
      <c r="Q1615" s="12">
        <f>IF(Data_Extraction!B1615="",Data_Extraction!$J1615*(Q$1),Data_Extraction!B1615)</f>
        <v>101.7</v>
      </c>
      <c r="R1615" s="12">
        <f>IF(Data_Extraction!C1615="",Data_Extraction!$J1615*(R$1),Data_Extraction!C1615)</f>
        <v>103.96000000000001</v>
      </c>
      <c r="S1615" s="12">
        <f>IF(Data_Extraction!D1615="",Data_Extraction!$J1615*(S$1),Data_Extraction!D1615)</f>
        <v>117.52000000000001</v>
      </c>
      <c r="T1615" s="12">
        <f>IF(Data_Extraction!E1615="",Data_Extraction!$J1615*(T$1),Data_Extraction!E1615)</f>
        <v>107.35</v>
      </c>
      <c r="U1615" s="12">
        <f>IF(Data_Extraction!F1615="",Data_Extraction!$J1615*(U$1),Data_Extraction!F1615)</f>
        <v>110.74</v>
      </c>
      <c r="V1615" s="12">
        <f>IF(Data_Extraction!G1615="",Data_Extraction!$J1615*(V$1),Data_Extraction!G1615)</f>
        <v>102.83</v>
      </c>
      <c r="W1615" s="12">
        <f>IF(Data_Extraction!H1615="",Data_Extraction!$J1615*(W$1),Data_Extraction!H1615)</f>
        <v>120.91000000000001</v>
      </c>
      <c r="X1615" s="12">
        <f>IF(Data_Extraction!I1615="",Data_Extraction!$J1615*(X$1),Data_Extraction!I1615)</f>
        <v>113</v>
      </c>
      <c r="Y1615" s="13">
        <f t="shared" si="150"/>
        <v>109.75125000000001</v>
      </c>
      <c r="Z1615" s="17" t="str">
        <f t="shared" si="154"/>
        <v>Evening</v>
      </c>
      <c r="AA1615" s="14" t="str">
        <f>VLOOKUP($N1615,'HeartRate-2022-03-21-1647950188'!$C:$G,2,0)</f>
        <v>Lecture</v>
      </c>
      <c r="AB1615" s="14" t="str">
        <f>VLOOKUP($N1615,'HeartRate-2022-03-21-1647950188'!$C:$G,3,0)</f>
        <v>Off Campus</v>
      </c>
      <c r="AC1615" s="14" t="str">
        <f>VLOOKUP($N1615,'HeartRate-2022-03-21-1647950188'!$C:$G,4,0)</f>
        <v>Sitting</v>
      </c>
      <c r="AD1615" s="14" t="str">
        <f>VLOOKUP($N1615,'HeartRate-2022-03-21-1647950188'!$C:$G,5,0)</f>
        <v>Technical Contexts</v>
      </c>
      <c r="AE1615">
        <f t="shared" si="155"/>
        <v>0</v>
      </c>
      <c r="AF1615" s="18">
        <v>44635</v>
      </c>
      <c r="AG1615" s="19">
        <v>0.63211805555555556</v>
      </c>
    </row>
    <row r="1616" spans="1:33" x14ac:dyDescent="0.3">
      <c r="A1616" s="5">
        <v>44635.632569444446</v>
      </c>
      <c r="B1616" t="str">
        <f>IFERROR(AVERAGEIFS('HeartRate-2022-03-21-1647950188'!$B:$B,'HeartRate-2022-03-21-1647950188'!$A:$A,Data_Extraction!B$2,'HeartRate-2022-03-21-1647950188'!$C:$C,Data_Extraction!$A1616),"")</f>
        <v/>
      </c>
      <c r="C1616" t="str">
        <f>IFERROR(AVERAGEIFS('HeartRate-2022-03-21-1647950188'!$B:$B,'HeartRate-2022-03-21-1647950188'!$A:$A,Data_Extraction!C$2,'HeartRate-2022-03-21-1647950188'!$C:$C,Data_Extraction!$A1616),"")</f>
        <v/>
      </c>
      <c r="D1616" t="str">
        <f>IFERROR(AVERAGEIFS('HeartRate-2022-03-21-1647950188'!$B:$B,'HeartRate-2022-03-21-1647950188'!$A:$A,Data_Extraction!D$2,'HeartRate-2022-03-21-1647950188'!$C:$C,Data_Extraction!$A1616),"")</f>
        <v/>
      </c>
      <c r="E1616" t="str">
        <f>IFERROR(AVERAGEIFS('HeartRate-2022-03-21-1647950188'!$B:$B,'HeartRate-2022-03-21-1647950188'!$A:$A,Data_Extraction!E$2,'HeartRate-2022-03-21-1647950188'!$C:$C,Data_Extraction!$A1616),"")</f>
        <v/>
      </c>
      <c r="F1616" t="str">
        <f>IFERROR(AVERAGEIFS('HeartRate-2022-03-21-1647950188'!$B:$B,'HeartRate-2022-03-21-1647950188'!$A:$A,Data_Extraction!F$2,'HeartRate-2022-03-21-1647950188'!$C:$C,Data_Extraction!$A1616),"")</f>
        <v/>
      </c>
      <c r="G1616" t="str">
        <f>IFERROR(AVERAGEIFS('HeartRate-2022-03-21-1647950188'!$B:$B,'HeartRate-2022-03-21-1647950188'!$A:$A,Data_Extraction!G$2,'HeartRate-2022-03-21-1647950188'!$C:$C,Data_Extraction!$A1616),"")</f>
        <v/>
      </c>
      <c r="H1616" t="str">
        <f>IFERROR(AVERAGEIFS('HeartRate-2022-03-21-1647950188'!$B:$B,'HeartRate-2022-03-21-1647950188'!$A:$A,Data_Extraction!H$2,'HeartRate-2022-03-21-1647950188'!$C:$C,Data_Extraction!$A1616),"")</f>
        <v/>
      </c>
      <c r="I1616">
        <f>IFERROR(AVERAGEIFS('HeartRate-2022-03-21-1647950188'!$B:$B,'HeartRate-2022-03-21-1647950188'!$A:$A,Data_Extraction!I$2,'HeartRate-2022-03-21-1647950188'!$C:$C,Data_Extraction!$A1616),"")</f>
        <v>119</v>
      </c>
      <c r="J1616" s="8">
        <f t="shared" si="151"/>
        <v>119</v>
      </c>
      <c r="N1616" s="11">
        <f>Data_Extraction!A1616</f>
        <v>44635.632569444446</v>
      </c>
      <c r="O1616" s="15">
        <f t="shared" si="152"/>
        <v>44635</v>
      </c>
      <c r="P1616" s="16">
        <f t="shared" si="153"/>
        <v>0.63256944444444441</v>
      </c>
      <c r="Q1616" s="12">
        <f>IF(Data_Extraction!B1616="",Data_Extraction!$J1616*(Q$1),Data_Extraction!B1616)</f>
        <v>107.10000000000001</v>
      </c>
      <c r="R1616" s="12">
        <f>IF(Data_Extraction!C1616="",Data_Extraction!$J1616*(R$1),Data_Extraction!C1616)</f>
        <v>109.48</v>
      </c>
      <c r="S1616" s="12">
        <f>IF(Data_Extraction!D1616="",Data_Extraction!$J1616*(S$1),Data_Extraction!D1616)</f>
        <v>123.76</v>
      </c>
      <c r="T1616" s="12">
        <f>IF(Data_Extraction!E1616="",Data_Extraction!$J1616*(T$1),Data_Extraction!E1616)</f>
        <v>113.05</v>
      </c>
      <c r="U1616" s="12">
        <f>IF(Data_Extraction!F1616="",Data_Extraction!$J1616*(U$1),Data_Extraction!F1616)</f>
        <v>116.62</v>
      </c>
      <c r="V1616" s="12">
        <f>IF(Data_Extraction!G1616="",Data_Extraction!$J1616*(V$1),Data_Extraction!G1616)</f>
        <v>108.29</v>
      </c>
      <c r="W1616" s="12">
        <f>IF(Data_Extraction!H1616="",Data_Extraction!$J1616*(W$1),Data_Extraction!H1616)</f>
        <v>127.33000000000001</v>
      </c>
      <c r="X1616" s="12">
        <f>IF(Data_Extraction!I1616="",Data_Extraction!$J1616*(X$1),Data_Extraction!I1616)</f>
        <v>119</v>
      </c>
      <c r="Y1616" s="13">
        <f t="shared" si="150"/>
        <v>115.57875</v>
      </c>
      <c r="Z1616" s="17" t="str">
        <f t="shared" si="154"/>
        <v>Evening</v>
      </c>
      <c r="AA1616" s="14" t="str">
        <f>VLOOKUP($N1616,'HeartRate-2022-03-21-1647950188'!$C:$G,2,0)</f>
        <v>Lecture</v>
      </c>
      <c r="AB1616" s="14" t="str">
        <f>VLOOKUP($N1616,'HeartRate-2022-03-21-1647950188'!$C:$G,3,0)</f>
        <v>Off Campus</v>
      </c>
      <c r="AC1616" s="14" t="str">
        <f>VLOOKUP($N1616,'HeartRate-2022-03-21-1647950188'!$C:$G,4,0)</f>
        <v>Sitting</v>
      </c>
      <c r="AD1616" s="14" t="str">
        <f>VLOOKUP($N1616,'HeartRate-2022-03-21-1647950188'!$C:$G,5,0)</f>
        <v>Technical Contexts</v>
      </c>
      <c r="AE1616">
        <f t="shared" si="155"/>
        <v>0</v>
      </c>
      <c r="AF1616" s="18">
        <v>44635</v>
      </c>
      <c r="AG1616" s="19">
        <v>0.63256944444444441</v>
      </c>
    </row>
    <row r="1617" spans="1:33" x14ac:dyDescent="0.3">
      <c r="A1617" s="5">
        <v>44635.632627314815</v>
      </c>
      <c r="B1617" t="str">
        <f>IFERROR(AVERAGEIFS('HeartRate-2022-03-21-1647950188'!$B:$B,'HeartRate-2022-03-21-1647950188'!$A:$A,Data_Extraction!B$2,'HeartRate-2022-03-21-1647950188'!$C:$C,Data_Extraction!$A1617),"")</f>
        <v/>
      </c>
      <c r="C1617" t="str">
        <f>IFERROR(AVERAGEIFS('HeartRate-2022-03-21-1647950188'!$B:$B,'HeartRate-2022-03-21-1647950188'!$A:$A,Data_Extraction!C$2,'HeartRate-2022-03-21-1647950188'!$C:$C,Data_Extraction!$A1617),"")</f>
        <v/>
      </c>
      <c r="D1617" t="str">
        <f>IFERROR(AVERAGEIFS('HeartRate-2022-03-21-1647950188'!$B:$B,'HeartRate-2022-03-21-1647950188'!$A:$A,Data_Extraction!D$2,'HeartRate-2022-03-21-1647950188'!$C:$C,Data_Extraction!$A1617),"")</f>
        <v/>
      </c>
      <c r="E1617" t="str">
        <f>IFERROR(AVERAGEIFS('HeartRate-2022-03-21-1647950188'!$B:$B,'HeartRate-2022-03-21-1647950188'!$A:$A,Data_Extraction!E$2,'HeartRate-2022-03-21-1647950188'!$C:$C,Data_Extraction!$A1617),"")</f>
        <v/>
      </c>
      <c r="F1617" t="str">
        <f>IFERROR(AVERAGEIFS('HeartRate-2022-03-21-1647950188'!$B:$B,'HeartRate-2022-03-21-1647950188'!$A:$A,Data_Extraction!F$2,'HeartRate-2022-03-21-1647950188'!$C:$C,Data_Extraction!$A1617),"")</f>
        <v/>
      </c>
      <c r="G1617">
        <f>IFERROR(AVERAGEIFS('HeartRate-2022-03-21-1647950188'!$B:$B,'HeartRate-2022-03-21-1647950188'!$A:$A,Data_Extraction!G$2,'HeartRate-2022-03-21-1647950188'!$C:$C,Data_Extraction!$A1617),"")</f>
        <v>110</v>
      </c>
      <c r="H1617">
        <f>IFERROR(AVERAGEIFS('HeartRate-2022-03-21-1647950188'!$B:$B,'HeartRate-2022-03-21-1647950188'!$A:$A,Data_Extraction!H$2,'HeartRate-2022-03-21-1647950188'!$C:$C,Data_Extraction!$A1617),"")</f>
        <v>103</v>
      </c>
      <c r="I1617">
        <f>IFERROR(AVERAGEIFS('HeartRate-2022-03-21-1647950188'!$B:$B,'HeartRate-2022-03-21-1647950188'!$A:$A,Data_Extraction!I$2,'HeartRate-2022-03-21-1647950188'!$C:$C,Data_Extraction!$A1617),"")</f>
        <v>113</v>
      </c>
      <c r="J1617" s="8">
        <f t="shared" si="151"/>
        <v>108.66666666666667</v>
      </c>
      <c r="N1617" s="11">
        <f>Data_Extraction!A1617</f>
        <v>44635.632627314815</v>
      </c>
      <c r="O1617" s="15">
        <f t="shared" si="152"/>
        <v>44635</v>
      </c>
      <c r="P1617" s="16">
        <f t="shared" si="153"/>
        <v>0.63262731481481482</v>
      </c>
      <c r="Q1617" s="12">
        <f>IF(Data_Extraction!B1617="",Data_Extraction!$J1617*(Q$1),Data_Extraction!B1617)</f>
        <v>97.800000000000011</v>
      </c>
      <c r="R1617" s="12">
        <f>IF(Data_Extraction!C1617="",Data_Extraction!$J1617*(R$1),Data_Extraction!C1617)</f>
        <v>99.973333333333343</v>
      </c>
      <c r="S1617" s="12">
        <f>IF(Data_Extraction!D1617="",Data_Extraction!$J1617*(S$1),Data_Extraction!D1617)</f>
        <v>113.01333333333334</v>
      </c>
      <c r="T1617" s="12">
        <f>IF(Data_Extraction!E1617="",Data_Extraction!$J1617*(T$1),Data_Extraction!E1617)</f>
        <v>103.23333333333333</v>
      </c>
      <c r="U1617" s="12">
        <f>IF(Data_Extraction!F1617="",Data_Extraction!$J1617*(U$1),Data_Extraction!F1617)</f>
        <v>106.49333333333334</v>
      </c>
      <c r="V1617" s="12">
        <f>IF(Data_Extraction!G1617="",Data_Extraction!$J1617*(V$1),Data_Extraction!G1617)</f>
        <v>110</v>
      </c>
      <c r="W1617" s="12">
        <f>IF(Data_Extraction!H1617="",Data_Extraction!$J1617*(W$1),Data_Extraction!H1617)</f>
        <v>103</v>
      </c>
      <c r="X1617" s="12">
        <f>IF(Data_Extraction!I1617="",Data_Extraction!$J1617*(X$1),Data_Extraction!I1617)</f>
        <v>113</v>
      </c>
      <c r="Y1617" s="13">
        <f t="shared" si="150"/>
        <v>105.81416666666667</v>
      </c>
      <c r="Z1617" s="17" t="str">
        <f t="shared" si="154"/>
        <v>Evening</v>
      </c>
      <c r="AA1617" s="14" t="str">
        <f>VLOOKUP($N1617,'HeartRate-2022-03-21-1647950188'!$C:$G,2,0)</f>
        <v>Lecture</v>
      </c>
      <c r="AB1617" s="14" t="str">
        <f>VLOOKUP($N1617,'HeartRate-2022-03-21-1647950188'!$C:$G,3,0)</f>
        <v>Off Campus</v>
      </c>
      <c r="AC1617" s="14" t="str">
        <f>VLOOKUP($N1617,'HeartRate-2022-03-21-1647950188'!$C:$G,4,0)</f>
        <v>Sitting</v>
      </c>
      <c r="AD1617" s="14" t="str">
        <f>VLOOKUP($N1617,'HeartRate-2022-03-21-1647950188'!$C:$G,5,0)</f>
        <v>Technical Contexts</v>
      </c>
      <c r="AE1617">
        <f t="shared" si="155"/>
        <v>0</v>
      </c>
      <c r="AF1617" s="18">
        <v>44635</v>
      </c>
      <c r="AG1617" s="19">
        <v>0.63262731481481482</v>
      </c>
    </row>
    <row r="1618" spans="1:33" x14ac:dyDescent="0.3">
      <c r="A1618" s="5">
        <v>44635.632638888892</v>
      </c>
      <c r="B1618">
        <f>IFERROR(AVERAGEIFS('HeartRate-2022-03-21-1647950188'!$B:$B,'HeartRate-2022-03-21-1647950188'!$A:$A,Data_Extraction!B$2,'HeartRate-2022-03-21-1647950188'!$C:$C,Data_Extraction!$A1618),"")</f>
        <v>77</v>
      </c>
      <c r="C1618" t="str">
        <f>IFERROR(AVERAGEIFS('HeartRate-2022-03-21-1647950188'!$B:$B,'HeartRate-2022-03-21-1647950188'!$A:$A,Data_Extraction!C$2,'HeartRate-2022-03-21-1647950188'!$C:$C,Data_Extraction!$A1618),"")</f>
        <v/>
      </c>
      <c r="D1618" t="str">
        <f>IFERROR(AVERAGEIFS('HeartRate-2022-03-21-1647950188'!$B:$B,'HeartRate-2022-03-21-1647950188'!$A:$A,Data_Extraction!D$2,'HeartRate-2022-03-21-1647950188'!$C:$C,Data_Extraction!$A1618),"")</f>
        <v/>
      </c>
      <c r="E1618" t="str">
        <f>IFERROR(AVERAGEIFS('HeartRate-2022-03-21-1647950188'!$B:$B,'HeartRate-2022-03-21-1647950188'!$A:$A,Data_Extraction!E$2,'HeartRate-2022-03-21-1647950188'!$C:$C,Data_Extraction!$A1618),"")</f>
        <v/>
      </c>
      <c r="F1618" t="str">
        <f>IFERROR(AVERAGEIFS('HeartRate-2022-03-21-1647950188'!$B:$B,'HeartRate-2022-03-21-1647950188'!$A:$A,Data_Extraction!F$2,'HeartRate-2022-03-21-1647950188'!$C:$C,Data_Extraction!$A1618),"")</f>
        <v/>
      </c>
      <c r="G1618" t="str">
        <f>IFERROR(AVERAGEIFS('HeartRate-2022-03-21-1647950188'!$B:$B,'HeartRate-2022-03-21-1647950188'!$A:$A,Data_Extraction!G$2,'HeartRate-2022-03-21-1647950188'!$C:$C,Data_Extraction!$A1618),"")</f>
        <v/>
      </c>
      <c r="H1618" t="str">
        <f>IFERROR(AVERAGEIFS('HeartRate-2022-03-21-1647950188'!$B:$B,'HeartRate-2022-03-21-1647950188'!$A:$A,Data_Extraction!H$2,'HeartRate-2022-03-21-1647950188'!$C:$C,Data_Extraction!$A1618),"")</f>
        <v/>
      </c>
      <c r="I1618" t="str">
        <f>IFERROR(AVERAGEIFS('HeartRate-2022-03-21-1647950188'!$B:$B,'HeartRate-2022-03-21-1647950188'!$A:$A,Data_Extraction!I$2,'HeartRate-2022-03-21-1647950188'!$C:$C,Data_Extraction!$A1618),"")</f>
        <v/>
      </c>
      <c r="J1618" s="8">
        <f t="shared" si="151"/>
        <v>77</v>
      </c>
      <c r="N1618" s="11">
        <f>Data_Extraction!A1618</f>
        <v>44635.632638888892</v>
      </c>
      <c r="O1618" s="15">
        <f t="shared" si="152"/>
        <v>44635</v>
      </c>
      <c r="P1618" s="16">
        <f t="shared" si="153"/>
        <v>0.63263888888888886</v>
      </c>
      <c r="Q1618" s="12">
        <f>IF(Data_Extraction!B1618="",Data_Extraction!$J1618*(Q$1),Data_Extraction!B1618)</f>
        <v>77</v>
      </c>
      <c r="R1618" s="12">
        <f>IF(Data_Extraction!C1618="",Data_Extraction!$J1618*(R$1),Data_Extraction!C1618)</f>
        <v>70.84</v>
      </c>
      <c r="S1618" s="12">
        <f>IF(Data_Extraction!D1618="",Data_Extraction!$J1618*(S$1),Data_Extraction!D1618)</f>
        <v>80.08</v>
      </c>
      <c r="T1618" s="12">
        <f>IF(Data_Extraction!E1618="",Data_Extraction!$J1618*(T$1),Data_Extraction!E1618)</f>
        <v>73.149999999999991</v>
      </c>
      <c r="U1618" s="12">
        <f>IF(Data_Extraction!F1618="",Data_Extraction!$J1618*(U$1),Data_Extraction!F1618)</f>
        <v>75.459999999999994</v>
      </c>
      <c r="V1618" s="12">
        <f>IF(Data_Extraction!G1618="",Data_Extraction!$J1618*(V$1),Data_Extraction!G1618)</f>
        <v>70.070000000000007</v>
      </c>
      <c r="W1618" s="12">
        <f>IF(Data_Extraction!H1618="",Data_Extraction!$J1618*(W$1),Data_Extraction!H1618)</f>
        <v>82.39</v>
      </c>
      <c r="X1618" s="12">
        <f>IF(Data_Extraction!I1618="",Data_Extraction!$J1618*(X$1),Data_Extraction!I1618)</f>
        <v>74.69</v>
      </c>
      <c r="Y1618" s="13">
        <f t="shared" si="150"/>
        <v>75.460000000000008</v>
      </c>
      <c r="Z1618" s="17" t="str">
        <f t="shared" si="154"/>
        <v>Evening</v>
      </c>
      <c r="AA1618" s="14" t="str">
        <f>VLOOKUP($N1618,'HeartRate-2022-03-21-1647950188'!$C:$G,2,0)</f>
        <v>Lecture</v>
      </c>
      <c r="AB1618" s="14" t="str">
        <f>VLOOKUP($N1618,'HeartRate-2022-03-21-1647950188'!$C:$G,3,0)</f>
        <v>Off Campus</v>
      </c>
      <c r="AC1618" s="14" t="str">
        <f>VLOOKUP($N1618,'HeartRate-2022-03-21-1647950188'!$C:$G,4,0)</f>
        <v>Sitting</v>
      </c>
      <c r="AD1618" s="14" t="str">
        <f>VLOOKUP($N1618,'HeartRate-2022-03-21-1647950188'!$C:$G,5,0)</f>
        <v>Technical Contexts</v>
      </c>
      <c r="AE1618">
        <f t="shared" si="155"/>
        <v>0</v>
      </c>
      <c r="AF1618" s="18">
        <v>44635</v>
      </c>
      <c r="AG1618" s="19">
        <v>0.63263888888888886</v>
      </c>
    </row>
    <row r="1619" spans="1:33" x14ac:dyDescent="0.3">
      <c r="A1619" s="5">
        <v>44635.633321759262</v>
      </c>
      <c r="B1619" t="str">
        <f>IFERROR(AVERAGEIFS('HeartRate-2022-03-21-1647950188'!$B:$B,'HeartRate-2022-03-21-1647950188'!$A:$A,Data_Extraction!B$2,'HeartRate-2022-03-21-1647950188'!$C:$C,Data_Extraction!$A1619),"")</f>
        <v/>
      </c>
      <c r="C1619" t="str">
        <f>IFERROR(AVERAGEIFS('HeartRate-2022-03-21-1647950188'!$B:$B,'HeartRate-2022-03-21-1647950188'!$A:$A,Data_Extraction!C$2,'HeartRate-2022-03-21-1647950188'!$C:$C,Data_Extraction!$A1619),"")</f>
        <v/>
      </c>
      <c r="D1619" t="str">
        <f>IFERROR(AVERAGEIFS('HeartRate-2022-03-21-1647950188'!$B:$B,'HeartRate-2022-03-21-1647950188'!$A:$A,Data_Extraction!D$2,'HeartRate-2022-03-21-1647950188'!$C:$C,Data_Extraction!$A1619),"")</f>
        <v/>
      </c>
      <c r="E1619" t="str">
        <f>IFERROR(AVERAGEIFS('HeartRate-2022-03-21-1647950188'!$B:$B,'HeartRate-2022-03-21-1647950188'!$A:$A,Data_Extraction!E$2,'HeartRate-2022-03-21-1647950188'!$C:$C,Data_Extraction!$A1619),"")</f>
        <v/>
      </c>
      <c r="F1619" t="str">
        <f>IFERROR(AVERAGEIFS('HeartRate-2022-03-21-1647950188'!$B:$B,'HeartRate-2022-03-21-1647950188'!$A:$A,Data_Extraction!F$2,'HeartRate-2022-03-21-1647950188'!$C:$C,Data_Extraction!$A1619),"")</f>
        <v/>
      </c>
      <c r="G1619">
        <f>IFERROR(AVERAGEIFS('HeartRate-2022-03-21-1647950188'!$B:$B,'HeartRate-2022-03-21-1647950188'!$A:$A,Data_Extraction!G$2,'HeartRate-2022-03-21-1647950188'!$C:$C,Data_Extraction!$A1619),"")</f>
        <v>104</v>
      </c>
      <c r="H1619">
        <f>IFERROR(AVERAGEIFS('HeartRate-2022-03-21-1647950188'!$B:$B,'HeartRate-2022-03-21-1647950188'!$A:$A,Data_Extraction!H$2,'HeartRate-2022-03-21-1647950188'!$C:$C,Data_Extraction!$A1619),"")</f>
        <v>112</v>
      </c>
      <c r="I1619" t="str">
        <f>IFERROR(AVERAGEIFS('HeartRate-2022-03-21-1647950188'!$B:$B,'HeartRate-2022-03-21-1647950188'!$A:$A,Data_Extraction!I$2,'HeartRate-2022-03-21-1647950188'!$C:$C,Data_Extraction!$A1619),"")</f>
        <v/>
      </c>
      <c r="J1619" s="8">
        <f t="shared" si="151"/>
        <v>108</v>
      </c>
      <c r="N1619" s="11">
        <f>Data_Extraction!A1619</f>
        <v>44635.633321759262</v>
      </c>
      <c r="O1619" s="15">
        <f t="shared" si="152"/>
        <v>44635</v>
      </c>
      <c r="P1619" s="16">
        <f t="shared" si="153"/>
        <v>0.63332175925925926</v>
      </c>
      <c r="Q1619" s="12">
        <f>IF(Data_Extraction!B1619="",Data_Extraction!$J1619*(Q$1),Data_Extraction!B1619)</f>
        <v>97.2</v>
      </c>
      <c r="R1619" s="12">
        <f>IF(Data_Extraction!C1619="",Data_Extraction!$J1619*(R$1),Data_Extraction!C1619)</f>
        <v>99.36</v>
      </c>
      <c r="S1619" s="12">
        <f>IF(Data_Extraction!D1619="",Data_Extraction!$J1619*(S$1),Data_Extraction!D1619)</f>
        <v>112.32000000000001</v>
      </c>
      <c r="T1619" s="12">
        <f>IF(Data_Extraction!E1619="",Data_Extraction!$J1619*(T$1),Data_Extraction!E1619)</f>
        <v>102.6</v>
      </c>
      <c r="U1619" s="12">
        <f>IF(Data_Extraction!F1619="",Data_Extraction!$J1619*(U$1),Data_Extraction!F1619)</f>
        <v>105.84</v>
      </c>
      <c r="V1619" s="12">
        <f>IF(Data_Extraction!G1619="",Data_Extraction!$J1619*(V$1),Data_Extraction!G1619)</f>
        <v>104</v>
      </c>
      <c r="W1619" s="12">
        <f>IF(Data_Extraction!H1619="",Data_Extraction!$J1619*(W$1),Data_Extraction!H1619)</f>
        <v>112</v>
      </c>
      <c r="X1619" s="12">
        <f>IF(Data_Extraction!I1619="",Data_Extraction!$J1619*(X$1),Data_Extraction!I1619)</f>
        <v>104.75999999999999</v>
      </c>
      <c r="Y1619" s="13">
        <f t="shared" si="150"/>
        <v>104.76</v>
      </c>
      <c r="Z1619" s="17" t="str">
        <f t="shared" si="154"/>
        <v>Evening</v>
      </c>
      <c r="AA1619" s="14" t="str">
        <f>VLOOKUP($N1619,'HeartRate-2022-03-21-1647950188'!$C:$G,2,0)</f>
        <v>Lecture</v>
      </c>
      <c r="AB1619" s="14" t="str">
        <f>VLOOKUP($N1619,'HeartRate-2022-03-21-1647950188'!$C:$G,3,0)</f>
        <v>Off Campus</v>
      </c>
      <c r="AC1619" s="14" t="str">
        <f>VLOOKUP($N1619,'HeartRate-2022-03-21-1647950188'!$C:$G,4,0)</f>
        <v>Sitting</v>
      </c>
      <c r="AD1619" s="14" t="str">
        <f>VLOOKUP($N1619,'HeartRate-2022-03-21-1647950188'!$C:$G,5,0)</f>
        <v>Technical Contexts</v>
      </c>
      <c r="AE1619">
        <f t="shared" si="155"/>
        <v>0</v>
      </c>
      <c r="AF1619" s="18">
        <v>44635</v>
      </c>
      <c r="AG1619" s="19">
        <v>0.63332175925925926</v>
      </c>
    </row>
    <row r="1620" spans="1:33" x14ac:dyDescent="0.3">
      <c r="A1620" s="5">
        <v>44635.633368055554</v>
      </c>
      <c r="B1620" t="str">
        <f>IFERROR(AVERAGEIFS('HeartRate-2022-03-21-1647950188'!$B:$B,'HeartRate-2022-03-21-1647950188'!$A:$A,Data_Extraction!B$2,'HeartRate-2022-03-21-1647950188'!$C:$C,Data_Extraction!$A1620),"")</f>
        <v/>
      </c>
      <c r="C1620" t="str">
        <f>IFERROR(AVERAGEIFS('HeartRate-2022-03-21-1647950188'!$B:$B,'HeartRate-2022-03-21-1647950188'!$A:$A,Data_Extraction!C$2,'HeartRate-2022-03-21-1647950188'!$C:$C,Data_Extraction!$A1620),"")</f>
        <v/>
      </c>
      <c r="D1620" t="str">
        <f>IFERROR(AVERAGEIFS('HeartRate-2022-03-21-1647950188'!$B:$B,'HeartRate-2022-03-21-1647950188'!$A:$A,Data_Extraction!D$2,'HeartRate-2022-03-21-1647950188'!$C:$C,Data_Extraction!$A1620),"")</f>
        <v/>
      </c>
      <c r="E1620" t="str">
        <f>IFERROR(AVERAGEIFS('HeartRate-2022-03-21-1647950188'!$B:$B,'HeartRate-2022-03-21-1647950188'!$A:$A,Data_Extraction!E$2,'HeartRate-2022-03-21-1647950188'!$C:$C,Data_Extraction!$A1620),"")</f>
        <v/>
      </c>
      <c r="F1620" t="str">
        <f>IFERROR(AVERAGEIFS('HeartRate-2022-03-21-1647950188'!$B:$B,'HeartRate-2022-03-21-1647950188'!$A:$A,Data_Extraction!F$2,'HeartRate-2022-03-21-1647950188'!$C:$C,Data_Extraction!$A1620),"")</f>
        <v/>
      </c>
      <c r="G1620" t="str">
        <f>IFERROR(AVERAGEIFS('HeartRate-2022-03-21-1647950188'!$B:$B,'HeartRate-2022-03-21-1647950188'!$A:$A,Data_Extraction!G$2,'HeartRate-2022-03-21-1647950188'!$C:$C,Data_Extraction!$A1620),"")</f>
        <v/>
      </c>
      <c r="H1620" t="str">
        <f>IFERROR(AVERAGEIFS('HeartRate-2022-03-21-1647950188'!$B:$B,'HeartRate-2022-03-21-1647950188'!$A:$A,Data_Extraction!H$2,'HeartRate-2022-03-21-1647950188'!$C:$C,Data_Extraction!$A1620),"")</f>
        <v/>
      </c>
      <c r="I1620">
        <f>IFERROR(AVERAGEIFS('HeartRate-2022-03-21-1647950188'!$B:$B,'HeartRate-2022-03-21-1647950188'!$A:$A,Data_Extraction!I$2,'HeartRate-2022-03-21-1647950188'!$C:$C,Data_Extraction!$A1620),"")</f>
        <v>120</v>
      </c>
      <c r="J1620" s="8">
        <f t="shared" si="151"/>
        <v>120</v>
      </c>
      <c r="N1620" s="11">
        <f>Data_Extraction!A1620</f>
        <v>44635.633368055554</v>
      </c>
      <c r="O1620" s="15">
        <f t="shared" si="152"/>
        <v>44635</v>
      </c>
      <c r="P1620" s="16">
        <f t="shared" si="153"/>
        <v>0.63336805555555553</v>
      </c>
      <c r="Q1620" s="12">
        <f>IF(Data_Extraction!B1620="",Data_Extraction!$J1620*(Q$1),Data_Extraction!B1620)</f>
        <v>108</v>
      </c>
      <c r="R1620" s="12">
        <f>IF(Data_Extraction!C1620="",Data_Extraction!$J1620*(R$1),Data_Extraction!C1620)</f>
        <v>110.4</v>
      </c>
      <c r="S1620" s="12">
        <f>IF(Data_Extraction!D1620="",Data_Extraction!$J1620*(S$1),Data_Extraction!D1620)</f>
        <v>124.80000000000001</v>
      </c>
      <c r="T1620" s="12">
        <f>IF(Data_Extraction!E1620="",Data_Extraction!$J1620*(T$1),Data_Extraction!E1620)</f>
        <v>114</v>
      </c>
      <c r="U1620" s="12">
        <f>IF(Data_Extraction!F1620="",Data_Extraction!$J1620*(U$1),Data_Extraction!F1620)</f>
        <v>117.6</v>
      </c>
      <c r="V1620" s="12">
        <f>IF(Data_Extraction!G1620="",Data_Extraction!$J1620*(V$1),Data_Extraction!G1620)</f>
        <v>109.2</v>
      </c>
      <c r="W1620" s="12">
        <f>IF(Data_Extraction!H1620="",Data_Extraction!$J1620*(W$1),Data_Extraction!H1620)</f>
        <v>128.4</v>
      </c>
      <c r="X1620" s="12">
        <f>IF(Data_Extraction!I1620="",Data_Extraction!$J1620*(X$1),Data_Extraction!I1620)</f>
        <v>120</v>
      </c>
      <c r="Y1620" s="13">
        <f t="shared" si="150"/>
        <v>116.55000000000001</v>
      </c>
      <c r="Z1620" s="17" t="str">
        <f t="shared" si="154"/>
        <v>Evening</v>
      </c>
      <c r="AA1620" s="14" t="str">
        <f>VLOOKUP($N1620,'HeartRate-2022-03-21-1647950188'!$C:$G,2,0)</f>
        <v>Lecture</v>
      </c>
      <c r="AB1620" s="14" t="str">
        <f>VLOOKUP($N1620,'HeartRate-2022-03-21-1647950188'!$C:$G,3,0)</f>
        <v>Off Campus</v>
      </c>
      <c r="AC1620" s="14" t="str">
        <f>VLOOKUP($N1620,'HeartRate-2022-03-21-1647950188'!$C:$G,4,0)</f>
        <v>Sitting</v>
      </c>
      <c r="AD1620" s="14" t="str">
        <f>VLOOKUP($N1620,'HeartRate-2022-03-21-1647950188'!$C:$G,5,0)</f>
        <v>Technical Contexts</v>
      </c>
      <c r="AE1620">
        <f t="shared" si="155"/>
        <v>0</v>
      </c>
      <c r="AF1620" s="18">
        <v>44635</v>
      </c>
      <c r="AG1620" s="19">
        <v>0.63336805555555553</v>
      </c>
    </row>
    <row r="1621" spans="1:33" x14ac:dyDescent="0.3">
      <c r="A1621" s="5">
        <v>44635.634016203701</v>
      </c>
      <c r="B1621" t="str">
        <f>IFERROR(AVERAGEIFS('HeartRate-2022-03-21-1647950188'!$B:$B,'HeartRate-2022-03-21-1647950188'!$A:$A,Data_Extraction!B$2,'HeartRate-2022-03-21-1647950188'!$C:$C,Data_Extraction!$A1621),"")</f>
        <v/>
      </c>
      <c r="C1621" t="str">
        <f>IFERROR(AVERAGEIFS('HeartRate-2022-03-21-1647950188'!$B:$B,'HeartRate-2022-03-21-1647950188'!$A:$A,Data_Extraction!C$2,'HeartRate-2022-03-21-1647950188'!$C:$C,Data_Extraction!$A1621),"")</f>
        <v/>
      </c>
      <c r="D1621" t="str">
        <f>IFERROR(AVERAGEIFS('HeartRate-2022-03-21-1647950188'!$B:$B,'HeartRate-2022-03-21-1647950188'!$A:$A,Data_Extraction!D$2,'HeartRate-2022-03-21-1647950188'!$C:$C,Data_Extraction!$A1621),"")</f>
        <v/>
      </c>
      <c r="E1621" t="str">
        <f>IFERROR(AVERAGEIFS('HeartRate-2022-03-21-1647950188'!$B:$B,'HeartRate-2022-03-21-1647950188'!$A:$A,Data_Extraction!E$2,'HeartRate-2022-03-21-1647950188'!$C:$C,Data_Extraction!$A1621),"")</f>
        <v/>
      </c>
      <c r="F1621" t="str">
        <f>IFERROR(AVERAGEIFS('HeartRate-2022-03-21-1647950188'!$B:$B,'HeartRate-2022-03-21-1647950188'!$A:$A,Data_Extraction!F$2,'HeartRate-2022-03-21-1647950188'!$C:$C,Data_Extraction!$A1621),"")</f>
        <v/>
      </c>
      <c r="G1621">
        <f>IFERROR(AVERAGEIFS('HeartRate-2022-03-21-1647950188'!$B:$B,'HeartRate-2022-03-21-1647950188'!$A:$A,Data_Extraction!G$2,'HeartRate-2022-03-21-1647950188'!$C:$C,Data_Extraction!$A1621),"")</f>
        <v>113</v>
      </c>
      <c r="H1621">
        <f>IFERROR(AVERAGEIFS('HeartRate-2022-03-21-1647950188'!$B:$B,'HeartRate-2022-03-21-1647950188'!$A:$A,Data_Extraction!H$2,'HeartRate-2022-03-21-1647950188'!$C:$C,Data_Extraction!$A1621),"")</f>
        <v>115</v>
      </c>
      <c r="I1621">
        <f>IFERROR(AVERAGEIFS('HeartRate-2022-03-21-1647950188'!$B:$B,'HeartRate-2022-03-21-1647950188'!$A:$A,Data_Extraction!I$2,'HeartRate-2022-03-21-1647950188'!$C:$C,Data_Extraction!$A1621),"")</f>
        <v>111</v>
      </c>
      <c r="J1621" s="8">
        <f t="shared" si="151"/>
        <v>113</v>
      </c>
      <c r="N1621" s="11">
        <f>Data_Extraction!A1621</f>
        <v>44635.634016203701</v>
      </c>
      <c r="O1621" s="15">
        <f t="shared" si="152"/>
        <v>44635</v>
      </c>
      <c r="P1621" s="16">
        <f t="shared" si="153"/>
        <v>0.63401620370370371</v>
      </c>
      <c r="Q1621" s="12">
        <f>IF(Data_Extraction!B1621="",Data_Extraction!$J1621*(Q$1),Data_Extraction!B1621)</f>
        <v>101.7</v>
      </c>
      <c r="R1621" s="12">
        <f>IF(Data_Extraction!C1621="",Data_Extraction!$J1621*(R$1),Data_Extraction!C1621)</f>
        <v>103.96000000000001</v>
      </c>
      <c r="S1621" s="12">
        <f>IF(Data_Extraction!D1621="",Data_Extraction!$J1621*(S$1),Data_Extraction!D1621)</f>
        <v>117.52000000000001</v>
      </c>
      <c r="T1621" s="12">
        <f>IF(Data_Extraction!E1621="",Data_Extraction!$J1621*(T$1),Data_Extraction!E1621)</f>
        <v>107.35</v>
      </c>
      <c r="U1621" s="12">
        <f>IF(Data_Extraction!F1621="",Data_Extraction!$J1621*(U$1),Data_Extraction!F1621)</f>
        <v>110.74</v>
      </c>
      <c r="V1621" s="12">
        <f>IF(Data_Extraction!G1621="",Data_Extraction!$J1621*(V$1),Data_Extraction!G1621)</f>
        <v>113</v>
      </c>
      <c r="W1621" s="12">
        <f>IF(Data_Extraction!H1621="",Data_Extraction!$J1621*(W$1),Data_Extraction!H1621)</f>
        <v>115</v>
      </c>
      <c r="X1621" s="12">
        <f>IF(Data_Extraction!I1621="",Data_Extraction!$J1621*(X$1),Data_Extraction!I1621)</f>
        <v>111</v>
      </c>
      <c r="Y1621" s="13">
        <f t="shared" si="150"/>
        <v>110.03375000000001</v>
      </c>
      <c r="Z1621" s="17" t="str">
        <f t="shared" si="154"/>
        <v>Evening</v>
      </c>
      <c r="AA1621" s="14" t="str">
        <f>VLOOKUP($N1621,'HeartRate-2022-03-21-1647950188'!$C:$G,2,0)</f>
        <v>Lecture</v>
      </c>
      <c r="AB1621" s="14" t="str">
        <f>VLOOKUP($N1621,'HeartRate-2022-03-21-1647950188'!$C:$G,3,0)</f>
        <v>Off Campus</v>
      </c>
      <c r="AC1621" s="14" t="str">
        <f>VLOOKUP($N1621,'HeartRate-2022-03-21-1647950188'!$C:$G,4,0)</f>
        <v>Sitting</v>
      </c>
      <c r="AD1621" s="14" t="str">
        <f>VLOOKUP($N1621,'HeartRate-2022-03-21-1647950188'!$C:$G,5,0)</f>
        <v>Technical Contexts</v>
      </c>
      <c r="AE1621">
        <f t="shared" si="155"/>
        <v>0</v>
      </c>
      <c r="AF1621" s="18">
        <v>44635</v>
      </c>
      <c r="AG1621" s="19">
        <v>0.63401620370370371</v>
      </c>
    </row>
    <row r="1622" spans="1:33" x14ac:dyDescent="0.3">
      <c r="A1622" s="5">
        <v>44635.634710648148</v>
      </c>
      <c r="B1622" t="str">
        <f>IFERROR(AVERAGEIFS('HeartRate-2022-03-21-1647950188'!$B:$B,'HeartRate-2022-03-21-1647950188'!$A:$A,Data_Extraction!B$2,'HeartRate-2022-03-21-1647950188'!$C:$C,Data_Extraction!$A1622),"")</f>
        <v/>
      </c>
      <c r="C1622" t="str">
        <f>IFERROR(AVERAGEIFS('HeartRate-2022-03-21-1647950188'!$B:$B,'HeartRate-2022-03-21-1647950188'!$A:$A,Data_Extraction!C$2,'HeartRate-2022-03-21-1647950188'!$C:$C,Data_Extraction!$A1622),"")</f>
        <v/>
      </c>
      <c r="D1622" t="str">
        <f>IFERROR(AVERAGEIFS('HeartRate-2022-03-21-1647950188'!$B:$B,'HeartRate-2022-03-21-1647950188'!$A:$A,Data_Extraction!D$2,'HeartRate-2022-03-21-1647950188'!$C:$C,Data_Extraction!$A1622),"")</f>
        <v/>
      </c>
      <c r="E1622" t="str">
        <f>IFERROR(AVERAGEIFS('HeartRate-2022-03-21-1647950188'!$B:$B,'HeartRate-2022-03-21-1647950188'!$A:$A,Data_Extraction!E$2,'HeartRate-2022-03-21-1647950188'!$C:$C,Data_Extraction!$A1622),"")</f>
        <v/>
      </c>
      <c r="F1622" t="str">
        <f>IFERROR(AVERAGEIFS('HeartRate-2022-03-21-1647950188'!$B:$B,'HeartRate-2022-03-21-1647950188'!$A:$A,Data_Extraction!F$2,'HeartRate-2022-03-21-1647950188'!$C:$C,Data_Extraction!$A1622),"")</f>
        <v/>
      </c>
      <c r="G1622">
        <f>IFERROR(AVERAGEIFS('HeartRate-2022-03-21-1647950188'!$B:$B,'HeartRate-2022-03-21-1647950188'!$A:$A,Data_Extraction!G$2,'HeartRate-2022-03-21-1647950188'!$C:$C,Data_Extraction!$A1622),"")</f>
        <v>115</v>
      </c>
      <c r="H1622">
        <f>IFERROR(AVERAGEIFS('HeartRate-2022-03-21-1647950188'!$B:$B,'HeartRate-2022-03-21-1647950188'!$A:$A,Data_Extraction!H$2,'HeartRate-2022-03-21-1647950188'!$C:$C,Data_Extraction!$A1622),"")</f>
        <v>110</v>
      </c>
      <c r="I1622">
        <f>IFERROR(AVERAGEIFS('HeartRate-2022-03-21-1647950188'!$B:$B,'HeartRate-2022-03-21-1647950188'!$A:$A,Data_Extraction!I$2,'HeartRate-2022-03-21-1647950188'!$C:$C,Data_Extraction!$A1622),"")</f>
        <v>107</v>
      </c>
      <c r="J1622" s="8">
        <f t="shared" si="151"/>
        <v>110.66666666666667</v>
      </c>
      <c r="N1622" s="11">
        <f>Data_Extraction!A1622</f>
        <v>44635.634710648148</v>
      </c>
      <c r="O1622" s="15">
        <f t="shared" si="152"/>
        <v>44635</v>
      </c>
      <c r="P1622" s="16">
        <f t="shared" si="153"/>
        <v>0.63471064814814815</v>
      </c>
      <c r="Q1622" s="12">
        <f>IF(Data_Extraction!B1622="",Data_Extraction!$J1622*(Q$1),Data_Extraction!B1622)</f>
        <v>99.600000000000009</v>
      </c>
      <c r="R1622" s="12">
        <f>IF(Data_Extraction!C1622="",Data_Extraction!$J1622*(R$1),Data_Extraction!C1622)</f>
        <v>101.81333333333335</v>
      </c>
      <c r="S1622" s="12">
        <f>IF(Data_Extraction!D1622="",Data_Extraction!$J1622*(S$1),Data_Extraction!D1622)</f>
        <v>115.09333333333335</v>
      </c>
      <c r="T1622" s="12">
        <f>IF(Data_Extraction!E1622="",Data_Extraction!$J1622*(T$1),Data_Extraction!E1622)</f>
        <v>105.13333333333334</v>
      </c>
      <c r="U1622" s="12">
        <f>IF(Data_Extraction!F1622="",Data_Extraction!$J1622*(U$1),Data_Extraction!F1622)</f>
        <v>108.45333333333333</v>
      </c>
      <c r="V1622" s="12">
        <f>IF(Data_Extraction!G1622="",Data_Extraction!$J1622*(V$1),Data_Extraction!G1622)</f>
        <v>115</v>
      </c>
      <c r="W1622" s="12">
        <f>IF(Data_Extraction!H1622="",Data_Extraction!$J1622*(W$1),Data_Extraction!H1622)</f>
        <v>110</v>
      </c>
      <c r="X1622" s="12">
        <f>IF(Data_Extraction!I1622="",Data_Extraction!$J1622*(X$1),Data_Extraction!I1622)</f>
        <v>107</v>
      </c>
      <c r="Y1622" s="13">
        <f t="shared" si="150"/>
        <v>107.76166666666667</v>
      </c>
      <c r="Z1622" s="17" t="str">
        <f t="shared" si="154"/>
        <v>Evening</v>
      </c>
      <c r="AA1622" s="14" t="str">
        <f>VLOOKUP($N1622,'HeartRate-2022-03-21-1647950188'!$C:$G,2,0)</f>
        <v>Lecture</v>
      </c>
      <c r="AB1622" s="14" t="str">
        <f>VLOOKUP($N1622,'HeartRate-2022-03-21-1647950188'!$C:$G,3,0)</f>
        <v>Off Campus</v>
      </c>
      <c r="AC1622" s="14" t="str">
        <f>VLOOKUP($N1622,'HeartRate-2022-03-21-1647950188'!$C:$G,4,0)</f>
        <v>Sitting</v>
      </c>
      <c r="AD1622" s="14" t="str">
        <f>VLOOKUP($N1622,'HeartRate-2022-03-21-1647950188'!$C:$G,5,0)</f>
        <v>Technical Contexts</v>
      </c>
      <c r="AE1622">
        <f t="shared" si="155"/>
        <v>0</v>
      </c>
      <c r="AF1622" s="18">
        <v>44635</v>
      </c>
      <c r="AG1622" s="19">
        <v>0.63471064814814815</v>
      </c>
    </row>
    <row r="1623" spans="1:33" x14ac:dyDescent="0.3">
      <c r="A1623" s="5">
        <v>44635.63521990741</v>
      </c>
      <c r="B1623" t="str">
        <f>IFERROR(AVERAGEIFS('HeartRate-2022-03-21-1647950188'!$B:$B,'HeartRate-2022-03-21-1647950188'!$A:$A,Data_Extraction!B$2,'HeartRate-2022-03-21-1647950188'!$C:$C,Data_Extraction!$A1623),"")</f>
        <v/>
      </c>
      <c r="C1623" t="str">
        <f>IFERROR(AVERAGEIFS('HeartRate-2022-03-21-1647950188'!$B:$B,'HeartRate-2022-03-21-1647950188'!$A:$A,Data_Extraction!C$2,'HeartRate-2022-03-21-1647950188'!$C:$C,Data_Extraction!$A1623),"")</f>
        <v/>
      </c>
      <c r="D1623" t="str">
        <f>IFERROR(AVERAGEIFS('HeartRate-2022-03-21-1647950188'!$B:$B,'HeartRate-2022-03-21-1647950188'!$A:$A,Data_Extraction!D$2,'HeartRate-2022-03-21-1647950188'!$C:$C,Data_Extraction!$A1623),"")</f>
        <v/>
      </c>
      <c r="E1623" t="str">
        <f>IFERROR(AVERAGEIFS('HeartRate-2022-03-21-1647950188'!$B:$B,'HeartRate-2022-03-21-1647950188'!$A:$A,Data_Extraction!E$2,'HeartRate-2022-03-21-1647950188'!$C:$C,Data_Extraction!$A1623),"")</f>
        <v/>
      </c>
      <c r="F1623" t="str">
        <f>IFERROR(AVERAGEIFS('HeartRate-2022-03-21-1647950188'!$B:$B,'HeartRate-2022-03-21-1647950188'!$A:$A,Data_Extraction!F$2,'HeartRate-2022-03-21-1647950188'!$C:$C,Data_Extraction!$A1623),"")</f>
        <v/>
      </c>
      <c r="G1623" t="str">
        <f>IFERROR(AVERAGEIFS('HeartRate-2022-03-21-1647950188'!$B:$B,'HeartRate-2022-03-21-1647950188'!$A:$A,Data_Extraction!G$2,'HeartRate-2022-03-21-1647950188'!$C:$C,Data_Extraction!$A1623),"")</f>
        <v/>
      </c>
      <c r="H1623" t="str">
        <f>IFERROR(AVERAGEIFS('HeartRate-2022-03-21-1647950188'!$B:$B,'HeartRate-2022-03-21-1647950188'!$A:$A,Data_Extraction!H$2,'HeartRate-2022-03-21-1647950188'!$C:$C,Data_Extraction!$A1623),"")</f>
        <v/>
      </c>
      <c r="I1623">
        <f>IFERROR(AVERAGEIFS('HeartRate-2022-03-21-1647950188'!$B:$B,'HeartRate-2022-03-21-1647950188'!$A:$A,Data_Extraction!I$2,'HeartRate-2022-03-21-1647950188'!$C:$C,Data_Extraction!$A1623),"")</f>
        <v>115</v>
      </c>
      <c r="J1623" s="8">
        <f t="shared" si="151"/>
        <v>115</v>
      </c>
      <c r="N1623" s="11">
        <f>Data_Extraction!A1623</f>
        <v>44635.63521990741</v>
      </c>
      <c r="O1623" s="15">
        <f t="shared" si="152"/>
        <v>44635</v>
      </c>
      <c r="P1623" s="16">
        <f t="shared" si="153"/>
        <v>0.63521990740740741</v>
      </c>
      <c r="Q1623" s="12">
        <f>IF(Data_Extraction!B1623="",Data_Extraction!$J1623*(Q$1),Data_Extraction!B1623)</f>
        <v>103.5</v>
      </c>
      <c r="R1623" s="12">
        <f>IF(Data_Extraction!C1623="",Data_Extraction!$J1623*(R$1),Data_Extraction!C1623)</f>
        <v>105.80000000000001</v>
      </c>
      <c r="S1623" s="12">
        <f>IF(Data_Extraction!D1623="",Data_Extraction!$J1623*(S$1),Data_Extraction!D1623)</f>
        <v>119.60000000000001</v>
      </c>
      <c r="T1623" s="12">
        <f>IF(Data_Extraction!E1623="",Data_Extraction!$J1623*(T$1),Data_Extraction!E1623)</f>
        <v>109.25</v>
      </c>
      <c r="U1623" s="12">
        <f>IF(Data_Extraction!F1623="",Data_Extraction!$J1623*(U$1),Data_Extraction!F1623)</f>
        <v>112.7</v>
      </c>
      <c r="V1623" s="12">
        <f>IF(Data_Extraction!G1623="",Data_Extraction!$J1623*(V$1),Data_Extraction!G1623)</f>
        <v>104.65</v>
      </c>
      <c r="W1623" s="12">
        <f>IF(Data_Extraction!H1623="",Data_Extraction!$J1623*(W$1),Data_Extraction!H1623)</f>
        <v>123.05000000000001</v>
      </c>
      <c r="X1623" s="12">
        <f>IF(Data_Extraction!I1623="",Data_Extraction!$J1623*(X$1),Data_Extraction!I1623)</f>
        <v>115</v>
      </c>
      <c r="Y1623" s="13">
        <f t="shared" si="150"/>
        <v>111.69374999999999</v>
      </c>
      <c r="Z1623" s="17" t="str">
        <f t="shared" si="154"/>
        <v>Evening</v>
      </c>
      <c r="AA1623" s="14" t="str">
        <f>VLOOKUP($N1623,'HeartRate-2022-03-21-1647950188'!$C:$G,2,0)</f>
        <v>Lecture</v>
      </c>
      <c r="AB1623" s="14" t="str">
        <f>VLOOKUP($N1623,'HeartRate-2022-03-21-1647950188'!$C:$G,3,0)</f>
        <v>Off Campus</v>
      </c>
      <c r="AC1623" s="14" t="str">
        <f>VLOOKUP($N1623,'HeartRate-2022-03-21-1647950188'!$C:$G,4,0)</f>
        <v>Sitting</v>
      </c>
      <c r="AD1623" s="14" t="str">
        <f>VLOOKUP($N1623,'HeartRate-2022-03-21-1647950188'!$C:$G,5,0)</f>
        <v>Technical Contexts</v>
      </c>
      <c r="AE1623">
        <f t="shared" si="155"/>
        <v>0</v>
      </c>
      <c r="AF1623" s="18">
        <v>44635</v>
      </c>
      <c r="AG1623" s="19">
        <v>0.63521990740740741</v>
      </c>
    </row>
    <row r="1624" spans="1:33" x14ac:dyDescent="0.3">
      <c r="A1624" s="5">
        <v>44635.635381944441</v>
      </c>
      <c r="B1624">
        <f>IFERROR(AVERAGEIFS('HeartRate-2022-03-21-1647950188'!$B:$B,'HeartRate-2022-03-21-1647950188'!$A:$A,Data_Extraction!B$2,'HeartRate-2022-03-21-1647950188'!$C:$C,Data_Extraction!$A1624),"")</f>
        <v>107</v>
      </c>
      <c r="C1624" t="str">
        <f>IFERROR(AVERAGEIFS('HeartRate-2022-03-21-1647950188'!$B:$B,'HeartRate-2022-03-21-1647950188'!$A:$A,Data_Extraction!C$2,'HeartRate-2022-03-21-1647950188'!$C:$C,Data_Extraction!$A1624),"")</f>
        <v/>
      </c>
      <c r="D1624" t="str">
        <f>IFERROR(AVERAGEIFS('HeartRate-2022-03-21-1647950188'!$B:$B,'HeartRate-2022-03-21-1647950188'!$A:$A,Data_Extraction!D$2,'HeartRate-2022-03-21-1647950188'!$C:$C,Data_Extraction!$A1624),"")</f>
        <v/>
      </c>
      <c r="E1624" t="str">
        <f>IFERROR(AVERAGEIFS('HeartRate-2022-03-21-1647950188'!$B:$B,'HeartRate-2022-03-21-1647950188'!$A:$A,Data_Extraction!E$2,'HeartRate-2022-03-21-1647950188'!$C:$C,Data_Extraction!$A1624),"")</f>
        <v/>
      </c>
      <c r="F1624" t="str">
        <f>IFERROR(AVERAGEIFS('HeartRate-2022-03-21-1647950188'!$B:$B,'HeartRate-2022-03-21-1647950188'!$A:$A,Data_Extraction!F$2,'HeartRate-2022-03-21-1647950188'!$C:$C,Data_Extraction!$A1624),"")</f>
        <v/>
      </c>
      <c r="G1624" t="str">
        <f>IFERROR(AVERAGEIFS('HeartRate-2022-03-21-1647950188'!$B:$B,'HeartRate-2022-03-21-1647950188'!$A:$A,Data_Extraction!G$2,'HeartRate-2022-03-21-1647950188'!$C:$C,Data_Extraction!$A1624),"")</f>
        <v/>
      </c>
      <c r="H1624" t="str">
        <f>IFERROR(AVERAGEIFS('HeartRate-2022-03-21-1647950188'!$B:$B,'HeartRate-2022-03-21-1647950188'!$A:$A,Data_Extraction!H$2,'HeartRate-2022-03-21-1647950188'!$C:$C,Data_Extraction!$A1624),"")</f>
        <v/>
      </c>
      <c r="I1624" t="str">
        <f>IFERROR(AVERAGEIFS('HeartRate-2022-03-21-1647950188'!$B:$B,'HeartRate-2022-03-21-1647950188'!$A:$A,Data_Extraction!I$2,'HeartRate-2022-03-21-1647950188'!$C:$C,Data_Extraction!$A1624),"")</f>
        <v/>
      </c>
      <c r="J1624" s="8">
        <f t="shared" si="151"/>
        <v>107</v>
      </c>
      <c r="N1624" s="11">
        <f>Data_Extraction!A1624</f>
        <v>44635.635381944441</v>
      </c>
      <c r="O1624" s="15">
        <f t="shared" si="152"/>
        <v>44635</v>
      </c>
      <c r="P1624" s="16">
        <f t="shared" si="153"/>
        <v>0.63538194444444451</v>
      </c>
      <c r="Q1624" s="12">
        <f>IF(Data_Extraction!B1624="",Data_Extraction!$J1624*(Q$1),Data_Extraction!B1624)</f>
        <v>107</v>
      </c>
      <c r="R1624" s="12">
        <f>IF(Data_Extraction!C1624="",Data_Extraction!$J1624*(R$1),Data_Extraction!C1624)</f>
        <v>98.44</v>
      </c>
      <c r="S1624" s="12">
        <f>IF(Data_Extraction!D1624="",Data_Extraction!$J1624*(S$1),Data_Extraction!D1624)</f>
        <v>111.28</v>
      </c>
      <c r="T1624" s="12">
        <f>IF(Data_Extraction!E1624="",Data_Extraction!$J1624*(T$1),Data_Extraction!E1624)</f>
        <v>101.64999999999999</v>
      </c>
      <c r="U1624" s="12">
        <f>IF(Data_Extraction!F1624="",Data_Extraction!$J1624*(U$1),Data_Extraction!F1624)</f>
        <v>104.86</v>
      </c>
      <c r="V1624" s="12">
        <f>IF(Data_Extraction!G1624="",Data_Extraction!$J1624*(V$1),Data_Extraction!G1624)</f>
        <v>97.37</v>
      </c>
      <c r="W1624" s="12">
        <f>IF(Data_Extraction!H1624="",Data_Extraction!$J1624*(W$1),Data_Extraction!H1624)</f>
        <v>114.49000000000001</v>
      </c>
      <c r="X1624" s="12">
        <f>IF(Data_Extraction!I1624="",Data_Extraction!$J1624*(X$1),Data_Extraction!I1624)</f>
        <v>103.78999999999999</v>
      </c>
      <c r="Y1624" s="13">
        <f t="shared" si="150"/>
        <v>104.86</v>
      </c>
      <c r="Z1624" s="17" t="str">
        <f t="shared" si="154"/>
        <v>Evening</v>
      </c>
      <c r="AA1624" s="14" t="str">
        <f>VLOOKUP($N1624,'HeartRate-2022-03-21-1647950188'!$C:$G,2,0)</f>
        <v>Lecture</v>
      </c>
      <c r="AB1624" s="14" t="str">
        <f>VLOOKUP($N1624,'HeartRate-2022-03-21-1647950188'!$C:$G,3,0)</f>
        <v>Off Campus</v>
      </c>
      <c r="AC1624" s="14" t="str">
        <f>VLOOKUP($N1624,'HeartRate-2022-03-21-1647950188'!$C:$G,4,0)</f>
        <v>Sitting</v>
      </c>
      <c r="AD1624" s="14" t="str">
        <f>VLOOKUP($N1624,'HeartRate-2022-03-21-1647950188'!$C:$G,5,0)</f>
        <v>Technical Contexts</v>
      </c>
      <c r="AE1624">
        <f t="shared" si="155"/>
        <v>0</v>
      </c>
      <c r="AF1624" s="18">
        <v>44635</v>
      </c>
      <c r="AG1624" s="19">
        <v>0.63538194444444451</v>
      </c>
    </row>
    <row r="1625" spans="1:33" x14ac:dyDescent="0.3">
      <c r="A1625" s="5">
        <v>44635.635405092595</v>
      </c>
      <c r="B1625" t="str">
        <f>IFERROR(AVERAGEIFS('HeartRate-2022-03-21-1647950188'!$B:$B,'HeartRate-2022-03-21-1647950188'!$A:$A,Data_Extraction!B$2,'HeartRate-2022-03-21-1647950188'!$C:$C,Data_Extraction!$A1625),"")</f>
        <v/>
      </c>
      <c r="C1625" t="str">
        <f>IFERROR(AVERAGEIFS('HeartRate-2022-03-21-1647950188'!$B:$B,'HeartRate-2022-03-21-1647950188'!$A:$A,Data_Extraction!C$2,'HeartRate-2022-03-21-1647950188'!$C:$C,Data_Extraction!$A1625),"")</f>
        <v/>
      </c>
      <c r="D1625" t="str">
        <f>IFERROR(AVERAGEIFS('HeartRate-2022-03-21-1647950188'!$B:$B,'HeartRate-2022-03-21-1647950188'!$A:$A,Data_Extraction!D$2,'HeartRate-2022-03-21-1647950188'!$C:$C,Data_Extraction!$A1625),"")</f>
        <v/>
      </c>
      <c r="E1625" t="str">
        <f>IFERROR(AVERAGEIFS('HeartRate-2022-03-21-1647950188'!$B:$B,'HeartRate-2022-03-21-1647950188'!$A:$A,Data_Extraction!E$2,'HeartRate-2022-03-21-1647950188'!$C:$C,Data_Extraction!$A1625),"")</f>
        <v/>
      </c>
      <c r="F1625" t="str">
        <f>IFERROR(AVERAGEIFS('HeartRate-2022-03-21-1647950188'!$B:$B,'HeartRate-2022-03-21-1647950188'!$A:$A,Data_Extraction!F$2,'HeartRate-2022-03-21-1647950188'!$C:$C,Data_Extraction!$A1625),"")</f>
        <v/>
      </c>
      <c r="G1625">
        <f>IFERROR(AVERAGEIFS('HeartRate-2022-03-21-1647950188'!$B:$B,'HeartRate-2022-03-21-1647950188'!$A:$A,Data_Extraction!G$2,'HeartRate-2022-03-21-1647950188'!$C:$C,Data_Extraction!$A1625),"")</f>
        <v>120</v>
      </c>
      <c r="H1625">
        <f>IFERROR(AVERAGEIFS('HeartRate-2022-03-21-1647950188'!$B:$B,'HeartRate-2022-03-21-1647950188'!$A:$A,Data_Extraction!H$2,'HeartRate-2022-03-21-1647950188'!$C:$C,Data_Extraction!$A1625),"")</f>
        <v>113</v>
      </c>
      <c r="I1625">
        <f>IFERROR(AVERAGEIFS('HeartRate-2022-03-21-1647950188'!$B:$B,'HeartRate-2022-03-21-1647950188'!$A:$A,Data_Extraction!I$2,'HeartRate-2022-03-21-1647950188'!$C:$C,Data_Extraction!$A1625),"")</f>
        <v>108</v>
      </c>
      <c r="J1625" s="8">
        <f t="shared" si="151"/>
        <v>113.66666666666667</v>
      </c>
      <c r="N1625" s="11">
        <f>Data_Extraction!A1625</f>
        <v>44635.635405092595</v>
      </c>
      <c r="O1625" s="15">
        <f t="shared" si="152"/>
        <v>44635</v>
      </c>
      <c r="P1625" s="16">
        <f t="shared" si="153"/>
        <v>0.63540509259259259</v>
      </c>
      <c r="Q1625" s="12">
        <f>IF(Data_Extraction!B1625="",Data_Extraction!$J1625*(Q$1),Data_Extraction!B1625)</f>
        <v>102.30000000000001</v>
      </c>
      <c r="R1625" s="12">
        <f>IF(Data_Extraction!C1625="",Data_Extraction!$J1625*(R$1),Data_Extraction!C1625)</f>
        <v>104.57333333333334</v>
      </c>
      <c r="S1625" s="12">
        <f>IF(Data_Extraction!D1625="",Data_Extraction!$J1625*(S$1),Data_Extraction!D1625)</f>
        <v>118.21333333333334</v>
      </c>
      <c r="T1625" s="12">
        <f>IF(Data_Extraction!E1625="",Data_Extraction!$J1625*(T$1),Data_Extraction!E1625)</f>
        <v>107.98333333333333</v>
      </c>
      <c r="U1625" s="12">
        <f>IF(Data_Extraction!F1625="",Data_Extraction!$J1625*(U$1),Data_Extraction!F1625)</f>
        <v>111.39333333333333</v>
      </c>
      <c r="V1625" s="12">
        <f>IF(Data_Extraction!G1625="",Data_Extraction!$J1625*(V$1),Data_Extraction!G1625)</f>
        <v>120</v>
      </c>
      <c r="W1625" s="12">
        <f>IF(Data_Extraction!H1625="",Data_Extraction!$J1625*(W$1),Data_Extraction!H1625)</f>
        <v>113</v>
      </c>
      <c r="X1625" s="12">
        <f>IF(Data_Extraction!I1625="",Data_Extraction!$J1625*(X$1),Data_Extraction!I1625)</f>
        <v>108</v>
      </c>
      <c r="Y1625" s="13">
        <f t="shared" si="150"/>
        <v>110.68291666666667</v>
      </c>
      <c r="Z1625" s="17" t="str">
        <f t="shared" si="154"/>
        <v>Evening</v>
      </c>
      <c r="AA1625" s="14" t="str">
        <f>VLOOKUP($N1625,'HeartRate-2022-03-21-1647950188'!$C:$G,2,0)</f>
        <v>Lecture</v>
      </c>
      <c r="AB1625" s="14" t="str">
        <f>VLOOKUP($N1625,'HeartRate-2022-03-21-1647950188'!$C:$G,3,0)</f>
        <v>Off Campus</v>
      </c>
      <c r="AC1625" s="14" t="str">
        <f>VLOOKUP($N1625,'HeartRate-2022-03-21-1647950188'!$C:$G,4,0)</f>
        <v>Sitting</v>
      </c>
      <c r="AD1625" s="14" t="str">
        <f>VLOOKUP($N1625,'HeartRate-2022-03-21-1647950188'!$C:$G,5,0)</f>
        <v>Technical Contexts</v>
      </c>
      <c r="AE1625">
        <f t="shared" si="155"/>
        <v>0</v>
      </c>
      <c r="AF1625" s="18">
        <v>44635</v>
      </c>
      <c r="AG1625" s="19">
        <v>0.63540509259259259</v>
      </c>
    </row>
    <row r="1626" spans="1:33" x14ac:dyDescent="0.3">
      <c r="A1626" s="5">
        <v>44635.63553240741</v>
      </c>
      <c r="B1626" t="str">
        <f>IFERROR(AVERAGEIFS('HeartRate-2022-03-21-1647950188'!$B:$B,'HeartRate-2022-03-21-1647950188'!$A:$A,Data_Extraction!B$2,'HeartRate-2022-03-21-1647950188'!$C:$C,Data_Extraction!$A1626),"")</f>
        <v/>
      </c>
      <c r="C1626" t="str">
        <f>IFERROR(AVERAGEIFS('HeartRate-2022-03-21-1647950188'!$B:$B,'HeartRate-2022-03-21-1647950188'!$A:$A,Data_Extraction!C$2,'HeartRate-2022-03-21-1647950188'!$C:$C,Data_Extraction!$A1626),"")</f>
        <v/>
      </c>
      <c r="D1626" t="str">
        <f>IFERROR(AVERAGEIFS('HeartRate-2022-03-21-1647950188'!$B:$B,'HeartRate-2022-03-21-1647950188'!$A:$A,Data_Extraction!D$2,'HeartRate-2022-03-21-1647950188'!$C:$C,Data_Extraction!$A1626),"")</f>
        <v/>
      </c>
      <c r="E1626" t="str">
        <f>IFERROR(AVERAGEIFS('HeartRate-2022-03-21-1647950188'!$B:$B,'HeartRate-2022-03-21-1647950188'!$A:$A,Data_Extraction!E$2,'HeartRate-2022-03-21-1647950188'!$C:$C,Data_Extraction!$A1626),"")</f>
        <v/>
      </c>
      <c r="F1626" t="str">
        <f>IFERROR(AVERAGEIFS('HeartRate-2022-03-21-1647950188'!$B:$B,'HeartRate-2022-03-21-1647950188'!$A:$A,Data_Extraction!F$2,'HeartRate-2022-03-21-1647950188'!$C:$C,Data_Extraction!$A1626),"")</f>
        <v/>
      </c>
      <c r="G1626" t="str">
        <f>IFERROR(AVERAGEIFS('HeartRate-2022-03-21-1647950188'!$B:$B,'HeartRate-2022-03-21-1647950188'!$A:$A,Data_Extraction!G$2,'HeartRate-2022-03-21-1647950188'!$C:$C,Data_Extraction!$A1626),"")</f>
        <v/>
      </c>
      <c r="H1626" t="str">
        <f>IFERROR(AVERAGEIFS('HeartRate-2022-03-21-1647950188'!$B:$B,'HeartRate-2022-03-21-1647950188'!$A:$A,Data_Extraction!H$2,'HeartRate-2022-03-21-1647950188'!$C:$C,Data_Extraction!$A1626),"")</f>
        <v/>
      </c>
      <c r="I1626">
        <f>IFERROR(AVERAGEIFS('HeartRate-2022-03-21-1647950188'!$B:$B,'HeartRate-2022-03-21-1647950188'!$A:$A,Data_Extraction!I$2,'HeartRate-2022-03-21-1647950188'!$C:$C,Data_Extraction!$A1626),"")</f>
        <v>114</v>
      </c>
      <c r="J1626" s="8">
        <f t="shared" si="151"/>
        <v>114</v>
      </c>
      <c r="N1626" s="11">
        <f>Data_Extraction!A1626</f>
        <v>44635.63553240741</v>
      </c>
      <c r="O1626" s="15">
        <f t="shared" si="152"/>
        <v>44635</v>
      </c>
      <c r="P1626" s="16">
        <f t="shared" si="153"/>
        <v>0.63553240740740746</v>
      </c>
      <c r="Q1626" s="12">
        <f>IF(Data_Extraction!B1626="",Data_Extraction!$J1626*(Q$1),Data_Extraction!B1626)</f>
        <v>102.60000000000001</v>
      </c>
      <c r="R1626" s="12">
        <f>IF(Data_Extraction!C1626="",Data_Extraction!$J1626*(R$1),Data_Extraction!C1626)</f>
        <v>104.88000000000001</v>
      </c>
      <c r="S1626" s="12">
        <f>IF(Data_Extraction!D1626="",Data_Extraction!$J1626*(S$1),Data_Extraction!D1626)</f>
        <v>118.56</v>
      </c>
      <c r="T1626" s="12">
        <f>IF(Data_Extraction!E1626="",Data_Extraction!$J1626*(T$1),Data_Extraction!E1626)</f>
        <v>108.3</v>
      </c>
      <c r="U1626" s="12">
        <f>IF(Data_Extraction!F1626="",Data_Extraction!$J1626*(U$1),Data_Extraction!F1626)</f>
        <v>111.72</v>
      </c>
      <c r="V1626" s="12">
        <f>IF(Data_Extraction!G1626="",Data_Extraction!$J1626*(V$1),Data_Extraction!G1626)</f>
        <v>103.74000000000001</v>
      </c>
      <c r="W1626" s="12">
        <f>IF(Data_Extraction!H1626="",Data_Extraction!$J1626*(W$1),Data_Extraction!H1626)</f>
        <v>121.98</v>
      </c>
      <c r="X1626" s="12">
        <f>IF(Data_Extraction!I1626="",Data_Extraction!$J1626*(X$1),Data_Extraction!I1626)</f>
        <v>114</v>
      </c>
      <c r="Y1626" s="13">
        <f t="shared" si="150"/>
        <v>110.72250000000001</v>
      </c>
      <c r="Z1626" s="17" t="str">
        <f t="shared" si="154"/>
        <v>Evening</v>
      </c>
      <c r="AA1626" s="14" t="str">
        <f>VLOOKUP($N1626,'HeartRate-2022-03-21-1647950188'!$C:$G,2,0)</f>
        <v>Lecture</v>
      </c>
      <c r="AB1626" s="14" t="str">
        <f>VLOOKUP($N1626,'HeartRate-2022-03-21-1647950188'!$C:$G,3,0)</f>
        <v>Off Campus</v>
      </c>
      <c r="AC1626" s="14" t="str">
        <f>VLOOKUP($N1626,'HeartRate-2022-03-21-1647950188'!$C:$G,4,0)</f>
        <v>Sitting</v>
      </c>
      <c r="AD1626" s="14" t="str">
        <f>VLOOKUP($N1626,'HeartRate-2022-03-21-1647950188'!$C:$G,5,0)</f>
        <v>Technical Contexts</v>
      </c>
      <c r="AE1626">
        <f t="shared" si="155"/>
        <v>0</v>
      </c>
      <c r="AF1626" s="18">
        <v>44635</v>
      </c>
      <c r="AG1626" s="19">
        <v>0.63553240740740746</v>
      </c>
    </row>
    <row r="1627" spans="1:33" x14ac:dyDescent="0.3">
      <c r="A1627" s="5">
        <v>44635.635648148149</v>
      </c>
      <c r="B1627" t="str">
        <f>IFERROR(AVERAGEIFS('HeartRate-2022-03-21-1647950188'!$B:$B,'HeartRate-2022-03-21-1647950188'!$A:$A,Data_Extraction!B$2,'HeartRate-2022-03-21-1647950188'!$C:$C,Data_Extraction!$A1627),"")</f>
        <v/>
      </c>
      <c r="C1627" t="str">
        <f>IFERROR(AVERAGEIFS('HeartRate-2022-03-21-1647950188'!$B:$B,'HeartRate-2022-03-21-1647950188'!$A:$A,Data_Extraction!C$2,'HeartRate-2022-03-21-1647950188'!$C:$C,Data_Extraction!$A1627),"")</f>
        <v/>
      </c>
      <c r="D1627" t="str">
        <f>IFERROR(AVERAGEIFS('HeartRate-2022-03-21-1647950188'!$B:$B,'HeartRate-2022-03-21-1647950188'!$A:$A,Data_Extraction!D$2,'HeartRate-2022-03-21-1647950188'!$C:$C,Data_Extraction!$A1627),"")</f>
        <v/>
      </c>
      <c r="E1627" t="str">
        <f>IFERROR(AVERAGEIFS('HeartRate-2022-03-21-1647950188'!$B:$B,'HeartRate-2022-03-21-1647950188'!$A:$A,Data_Extraction!E$2,'HeartRate-2022-03-21-1647950188'!$C:$C,Data_Extraction!$A1627),"")</f>
        <v/>
      </c>
      <c r="F1627" t="str">
        <f>IFERROR(AVERAGEIFS('HeartRate-2022-03-21-1647950188'!$B:$B,'HeartRate-2022-03-21-1647950188'!$A:$A,Data_Extraction!F$2,'HeartRate-2022-03-21-1647950188'!$C:$C,Data_Extraction!$A1627),"")</f>
        <v/>
      </c>
      <c r="G1627" t="str">
        <f>IFERROR(AVERAGEIFS('HeartRate-2022-03-21-1647950188'!$B:$B,'HeartRate-2022-03-21-1647950188'!$A:$A,Data_Extraction!G$2,'HeartRate-2022-03-21-1647950188'!$C:$C,Data_Extraction!$A1627),"")</f>
        <v/>
      </c>
      <c r="H1627" t="str">
        <f>IFERROR(AVERAGEIFS('HeartRate-2022-03-21-1647950188'!$B:$B,'HeartRate-2022-03-21-1647950188'!$A:$A,Data_Extraction!H$2,'HeartRate-2022-03-21-1647950188'!$C:$C,Data_Extraction!$A1627),"")</f>
        <v/>
      </c>
      <c r="I1627">
        <f>IFERROR(AVERAGEIFS('HeartRate-2022-03-21-1647950188'!$B:$B,'HeartRate-2022-03-21-1647950188'!$A:$A,Data_Extraction!I$2,'HeartRate-2022-03-21-1647950188'!$C:$C,Data_Extraction!$A1627),"")</f>
        <v>111</v>
      </c>
      <c r="J1627" s="8">
        <f t="shared" si="151"/>
        <v>111</v>
      </c>
      <c r="N1627" s="11">
        <f>Data_Extraction!A1627</f>
        <v>44635.635648148149</v>
      </c>
      <c r="O1627" s="15">
        <f t="shared" si="152"/>
        <v>44635</v>
      </c>
      <c r="P1627" s="16">
        <f t="shared" si="153"/>
        <v>0.63564814814814818</v>
      </c>
      <c r="Q1627" s="12">
        <f>IF(Data_Extraction!B1627="",Data_Extraction!$J1627*(Q$1),Data_Extraction!B1627)</f>
        <v>99.9</v>
      </c>
      <c r="R1627" s="12">
        <f>IF(Data_Extraction!C1627="",Data_Extraction!$J1627*(R$1),Data_Extraction!C1627)</f>
        <v>102.12</v>
      </c>
      <c r="S1627" s="12">
        <f>IF(Data_Extraction!D1627="",Data_Extraction!$J1627*(S$1),Data_Extraction!D1627)</f>
        <v>115.44</v>
      </c>
      <c r="T1627" s="12">
        <f>IF(Data_Extraction!E1627="",Data_Extraction!$J1627*(T$1),Data_Extraction!E1627)</f>
        <v>105.44999999999999</v>
      </c>
      <c r="U1627" s="12">
        <f>IF(Data_Extraction!F1627="",Data_Extraction!$J1627*(U$1),Data_Extraction!F1627)</f>
        <v>108.78</v>
      </c>
      <c r="V1627" s="12">
        <f>IF(Data_Extraction!G1627="",Data_Extraction!$J1627*(V$1),Data_Extraction!G1627)</f>
        <v>101.01</v>
      </c>
      <c r="W1627" s="12">
        <f>IF(Data_Extraction!H1627="",Data_Extraction!$J1627*(W$1),Data_Extraction!H1627)</f>
        <v>118.77000000000001</v>
      </c>
      <c r="X1627" s="12">
        <f>IF(Data_Extraction!I1627="",Data_Extraction!$J1627*(X$1),Data_Extraction!I1627)</f>
        <v>111</v>
      </c>
      <c r="Y1627" s="13">
        <f t="shared" si="150"/>
        <v>107.80875</v>
      </c>
      <c r="Z1627" s="17" t="str">
        <f t="shared" si="154"/>
        <v>Evening</v>
      </c>
      <c r="AA1627" s="14" t="str">
        <f>VLOOKUP($N1627,'HeartRate-2022-03-21-1647950188'!$C:$G,2,0)</f>
        <v>Lecture</v>
      </c>
      <c r="AB1627" s="14" t="str">
        <f>VLOOKUP($N1627,'HeartRate-2022-03-21-1647950188'!$C:$G,3,0)</f>
        <v>Off Campus</v>
      </c>
      <c r="AC1627" s="14" t="str">
        <f>VLOOKUP($N1627,'HeartRate-2022-03-21-1647950188'!$C:$G,4,0)</f>
        <v>Sitting</v>
      </c>
      <c r="AD1627" s="14" t="str">
        <f>VLOOKUP($N1627,'HeartRate-2022-03-21-1647950188'!$C:$G,5,0)</f>
        <v>Technical Contexts</v>
      </c>
      <c r="AE1627">
        <f t="shared" si="155"/>
        <v>0</v>
      </c>
      <c r="AF1627" s="18">
        <v>44635</v>
      </c>
      <c r="AG1627" s="19">
        <v>0.63564814814814818</v>
      </c>
    </row>
    <row r="1628" spans="1:33" x14ac:dyDescent="0.3">
      <c r="A1628" s="5">
        <v>44635.635914351849</v>
      </c>
      <c r="B1628" t="str">
        <f>IFERROR(AVERAGEIFS('HeartRate-2022-03-21-1647950188'!$B:$B,'HeartRate-2022-03-21-1647950188'!$A:$A,Data_Extraction!B$2,'HeartRate-2022-03-21-1647950188'!$C:$C,Data_Extraction!$A1628),"")</f>
        <v/>
      </c>
      <c r="C1628" t="str">
        <f>IFERROR(AVERAGEIFS('HeartRate-2022-03-21-1647950188'!$B:$B,'HeartRate-2022-03-21-1647950188'!$A:$A,Data_Extraction!C$2,'HeartRate-2022-03-21-1647950188'!$C:$C,Data_Extraction!$A1628),"")</f>
        <v/>
      </c>
      <c r="D1628" t="str">
        <f>IFERROR(AVERAGEIFS('HeartRate-2022-03-21-1647950188'!$B:$B,'HeartRate-2022-03-21-1647950188'!$A:$A,Data_Extraction!D$2,'HeartRate-2022-03-21-1647950188'!$C:$C,Data_Extraction!$A1628),"")</f>
        <v/>
      </c>
      <c r="E1628" t="str">
        <f>IFERROR(AVERAGEIFS('HeartRate-2022-03-21-1647950188'!$B:$B,'HeartRate-2022-03-21-1647950188'!$A:$A,Data_Extraction!E$2,'HeartRate-2022-03-21-1647950188'!$C:$C,Data_Extraction!$A1628),"")</f>
        <v/>
      </c>
      <c r="F1628" t="str">
        <f>IFERROR(AVERAGEIFS('HeartRate-2022-03-21-1647950188'!$B:$B,'HeartRate-2022-03-21-1647950188'!$A:$A,Data_Extraction!F$2,'HeartRate-2022-03-21-1647950188'!$C:$C,Data_Extraction!$A1628),"")</f>
        <v/>
      </c>
      <c r="G1628" t="str">
        <f>IFERROR(AVERAGEIFS('HeartRate-2022-03-21-1647950188'!$B:$B,'HeartRate-2022-03-21-1647950188'!$A:$A,Data_Extraction!G$2,'HeartRate-2022-03-21-1647950188'!$C:$C,Data_Extraction!$A1628),"")</f>
        <v/>
      </c>
      <c r="H1628" t="str">
        <f>IFERROR(AVERAGEIFS('HeartRate-2022-03-21-1647950188'!$B:$B,'HeartRate-2022-03-21-1647950188'!$A:$A,Data_Extraction!H$2,'HeartRate-2022-03-21-1647950188'!$C:$C,Data_Extraction!$A1628),"")</f>
        <v/>
      </c>
      <c r="I1628">
        <f>IFERROR(AVERAGEIFS('HeartRate-2022-03-21-1647950188'!$B:$B,'HeartRate-2022-03-21-1647950188'!$A:$A,Data_Extraction!I$2,'HeartRate-2022-03-21-1647950188'!$C:$C,Data_Extraction!$A1628),"")</f>
        <v>115</v>
      </c>
      <c r="J1628" s="8">
        <f t="shared" si="151"/>
        <v>115</v>
      </c>
      <c r="N1628" s="11">
        <f>Data_Extraction!A1628</f>
        <v>44635.635914351849</v>
      </c>
      <c r="O1628" s="15">
        <f t="shared" si="152"/>
        <v>44635</v>
      </c>
      <c r="P1628" s="16">
        <f t="shared" si="153"/>
        <v>0.63591435185185186</v>
      </c>
      <c r="Q1628" s="12">
        <f>IF(Data_Extraction!B1628="",Data_Extraction!$J1628*(Q$1),Data_Extraction!B1628)</f>
        <v>103.5</v>
      </c>
      <c r="R1628" s="12">
        <f>IF(Data_Extraction!C1628="",Data_Extraction!$J1628*(R$1),Data_Extraction!C1628)</f>
        <v>105.80000000000001</v>
      </c>
      <c r="S1628" s="12">
        <f>IF(Data_Extraction!D1628="",Data_Extraction!$J1628*(S$1),Data_Extraction!D1628)</f>
        <v>119.60000000000001</v>
      </c>
      <c r="T1628" s="12">
        <f>IF(Data_Extraction!E1628="",Data_Extraction!$J1628*(T$1),Data_Extraction!E1628)</f>
        <v>109.25</v>
      </c>
      <c r="U1628" s="12">
        <f>IF(Data_Extraction!F1628="",Data_Extraction!$J1628*(U$1),Data_Extraction!F1628)</f>
        <v>112.7</v>
      </c>
      <c r="V1628" s="12">
        <f>IF(Data_Extraction!G1628="",Data_Extraction!$J1628*(V$1),Data_Extraction!G1628)</f>
        <v>104.65</v>
      </c>
      <c r="W1628" s="12">
        <f>IF(Data_Extraction!H1628="",Data_Extraction!$J1628*(W$1),Data_Extraction!H1628)</f>
        <v>123.05000000000001</v>
      </c>
      <c r="X1628" s="12">
        <f>IF(Data_Extraction!I1628="",Data_Extraction!$J1628*(X$1),Data_Extraction!I1628)</f>
        <v>115</v>
      </c>
      <c r="Y1628" s="13">
        <f t="shared" si="150"/>
        <v>111.69374999999999</v>
      </c>
      <c r="Z1628" s="17" t="str">
        <f t="shared" si="154"/>
        <v>Evening</v>
      </c>
      <c r="AA1628" s="14" t="str">
        <f>VLOOKUP($N1628,'HeartRate-2022-03-21-1647950188'!$C:$G,2,0)</f>
        <v>Lecture</v>
      </c>
      <c r="AB1628" s="14" t="str">
        <f>VLOOKUP($N1628,'HeartRate-2022-03-21-1647950188'!$C:$G,3,0)</f>
        <v>Off Campus</v>
      </c>
      <c r="AC1628" s="14" t="str">
        <f>VLOOKUP($N1628,'HeartRate-2022-03-21-1647950188'!$C:$G,4,0)</f>
        <v>Sitting</v>
      </c>
      <c r="AD1628" s="14" t="str">
        <f>VLOOKUP($N1628,'HeartRate-2022-03-21-1647950188'!$C:$G,5,0)</f>
        <v>Technical Contexts</v>
      </c>
      <c r="AE1628">
        <f t="shared" si="155"/>
        <v>0</v>
      </c>
      <c r="AF1628" s="18">
        <v>44635</v>
      </c>
      <c r="AG1628" s="19">
        <v>0.63591435185185186</v>
      </c>
    </row>
    <row r="1629" spans="1:33" x14ac:dyDescent="0.3">
      <c r="A1629" s="5">
        <v>44635.636099537034</v>
      </c>
      <c r="B1629" t="str">
        <f>IFERROR(AVERAGEIFS('HeartRate-2022-03-21-1647950188'!$B:$B,'HeartRate-2022-03-21-1647950188'!$A:$A,Data_Extraction!B$2,'HeartRate-2022-03-21-1647950188'!$C:$C,Data_Extraction!$A1629),"")</f>
        <v/>
      </c>
      <c r="C1629" t="str">
        <f>IFERROR(AVERAGEIFS('HeartRate-2022-03-21-1647950188'!$B:$B,'HeartRate-2022-03-21-1647950188'!$A:$A,Data_Extraction!C$2,'HeartRate-2022-03-21-1647950188'!$C:$C,Data_Extraction!$A1629),"")</f>
        <v/>
      </c>
      <c r="D1629" t="str">
        <f>IFERROR(AVERAGEIFS('HeartRate-2022-03-21-1647950188'!$B:$B,'HeartRate-2022-03-21-1647950188'!$A:$A,Data_Extraction!D$2,'HeartRate-2022-03-21-1647950188'!$C:$C,Data_Extraction!$A1629),"")</f>
        <v/>
      </c>
      <c r="E1629" t="str">
        <f>IFERROR(AVERAGEIFS('HeartRate-2022-03-21-1647950188'!$B:$B,'HeartRate-2022-03-21-1647950188'!$A:$A,Data_Extraction!E$2,'HeartRate-2022-03-21-1647950188'!$C:$C,Data_Extraction!$A1629),"")</f>
        <v/>
      </c>
      <c r="F1629" t="str">
        <f>IFERROR(AVERAGEIFS('HeartRate-2022-03-21-1647950188'!$B:$B,'HeartRate-2022-03-21-1647950188'!$A:$A,Data_Extraction!F$2,'HeartRate-2022-03-21-1647950188'!$C:$C,Data_Extraction!$A1629),"")</f>
        <v/>
      </c>
      <c r="G1629">
        <f>IFERROR(AVERAGEIFS('HeartRate-2022-03-21-1647950188'!$B:$B,'HeartRate-2022-03-21-1647950188'!$A:$A,Data_Extraction!G$2,'HeartRate-2022-03-21-1647950188'!$C:$C,Data_Extraction!$A1629),"")</f>
        <v>118</v>
      </c>
      <c r="H1629">
        <f>IFERROR(AVERAGEIFS('HeartRate-2022-03-21-1647950188'!$B:$B,'HeartRate-2022-03-21-1647950188'!$A:$A,Data_Extraction!H$2,'HeartRate-2022-03-21-1647950188'!$C:$C,Data_Extraction!$A1629),"")</f>
        <v>113</v>
      </c>
      <c r="I1629">
        <f>IFERROR(AVERAGEIFS('HeartRate-2022-03-21-1647950188'!$B:$B,'HeartRate-2022-03-21-1647950188'!$A:$A,Data_Extraction!I$2,'HeartRate-2022-03-21-1647950188'!$C:$C,Data_Extraction!$A1629),"")</f>
        <v>113</v>
      </c>
      <c r="J1629" s="8">
        <f t="shared" si="151"/>
        <v>114.66666666666667</v>
      </c>
      <c r="N1629" s="11">
        <f>Data_Extraction!A1629</f>
        <v>44635.636099537034</v>
      </c>
      <c r="O1629" s="15">
        <f t="shared" si="152"/>
        <v>44635</v>
      </c>
      <c r="P1629" s="16">
        <f t="shared" si="153"/>
        <v>0.63609953703703703</v>
      </c>
      <c r="Q1629" s="12">
        <f>IF(Data_Extraction!B1629="",Data_Extraction!$J1629*(Q$1),Data_Extraction!B1629)</f>
        <v>103.2</v>
      </c>
      <c r="R1629" s="12">
        <f>IF(Data_Extraction!C1629="",Data_Extraction!$J1629*(R$1),Data_Extraction!C1629)</f>
        <v>105.49333333333334</v>
      </c>
      <c r="S1629" s="12">
        <f>IF(Data_Extraction!D1629="",Data_Extraction!$J1629*(S$1),Data_Extraction!D1629)</f>
        <v>119.25333333333334</v>
      </c>
      <c r="T1629" s="12">
        <f>IF(Data_Extraction!E1629="",Data_Extraction!$J1629*(T$1),Data_Extraction!E1629)</f>
        <v>108.93333333333334</v>
      </c>
      <c r="U1629" s="12">
        <f>IF(Data_Extraction!F1629="",Data_Extraction!$J1629*(U$1),Data_Extraction!F1629)</f>
        <v>112.37333333333333</v>
      </c>
      <c r="V1629" s="12">
        <f>IF(Data_Extraction!G1629="",Data_Extraction!$J1629*(V$1),Data_Extraction!G1629)</f>
        <v>118</v>
      </c>
      <c r="W1629" s="12">
        <f>IF(Data_Extraction!H1629="",Data_Extraction!$J1629*(W$1),Data_Extraction!H1629)</f>
        <v>113</v>
      </c>
      <c r="X1629" s="12">
        <f>IF(Data_Extraction!I1629="",Data_Extraction!$J1629*(X$1),Data_Extraction!I1629)</f>
        <v>113</v>
      </c>
      <c r="Y1629" s="13">
        <f t="shared" si="150"/>
        <v>111.65666666666667</v>
      </c>
      <c r="Z1629" s="17" t="str">
        <f t="shared" si="154"/>
        <v>Evening</v>
      </c>
      <c r="AA1629" s="14" t="str">
        <f>VLOOKUP($N1629,'HeartRate-2022-03-21-1647950188'!$C:$G,2,0)</f>
        <v>Lecture</v>
      </c>
      <c r="AB1629" s="14" t="str">
        <f>VLOOKUP($N1629,'HeartRate-2022-03-21-1647950188'!$C:$G,3,0)</f>
        <v>Off Campus</v>
      </c>
      <c r="AC1629" s="14" t="str">
        <f>VLOOKUP($N1629,'HeartRate-2022-03-21-1647950188'!$C:$G,4,0)</f>
        <v>Sitting</v>
      </c>
      <c r="AD1629" s="14" t="str">
        <f>VLOOKUP($N1629,'HeartRate-2022-03-21-1647950188'!$C:$G,5,0)</f>
        <v>Technical Contexts</v>
      </c>
      <c r="AE1629">
        <f t="shared" si="155"/>
        <v>0</v>
      </c>
      <c r="AF1629" s="18">
        <v>44635</v>
      </c>
      <c r="AG1629" s="19">
        <v>0.63609953703703703</v>
      </c>
    </row>
    <row r="1630" spans="1:33" x14ac:dyDescent="0.3">
      <c r="A1630" s="5">
        <v>44635.636111111111</v>
      </c>
      <c r="B1630">
        <f>IFERROR(AVERAGEIFS('HeartRate-2022-03-21-1647950188'!$B:$B,'HeartRate-2022-03-21-1647950188'!$A:$A,Data_Extraction!B$2,'HeartRate-2022-03-21-1647950188'!$C:$C,Data_Extraction!$A1630),"")</f>
        <v>108</v>
      </c>
      <c r="C1630" t="str">
        <f>IFERROR(AVERAGEIFS('HeartRate-2022-03-21-1647950188'!$B:$B,'HeartRate-2022-03-21-1647950188'!$A:$A,Data_Extraction!C$2,'HeartRate-2022-03-21-1647950188'!$C:$C,Data_Extraction!$A1630),"")</f>
        <v/>
      </c>
      <c r="D1630" t="str">
        <f>IFERROR(AVERAGEIFS('HeartRate-2022-03-21-1647950188'!$B:$B,'HeartRate-2022-03-21-1647950188'!$A:$A,Data_Extraction!D$2,'HeartRate-2022-03-21-1647950188'!$C:$C,Data_Extraction!$A1630),"")</f>
        <v/>
      </c>
      <c r="E1630" t="str">
        <f>IFERROR(AVERAGEIFS('HeartRate-2022-03-21-1647950188'!$B:$B,'HeartRate-2022-03-21-1647950188'!$A:$A,Data_Extraction!E$2,'HeartRate-2022-03-21-1647950188'!$C:$C,Data_Extraction!$A1630),"")</f>
        <v/>
      </c>
      <c r="F1630" t="str">
        <f>IFERROR(AVERAGEIFS('HeartRate-2022-03-21-1647950188'!$B:$B,'HeartRate-2022-03-21-1647950188'!$A:$A,Data_Extraction!F$2,'HeartRate-2022-03-21-1647950188'!$C:$C,Data_Extraction!$A1630),"")</f>
        <v/>
      </c>
      <c r="G1630" t="str">
        <f>IFERROR(AVERAGEIFS('HeartRate-2022-03-21-1647950188'!$B:$B,'HeartRate-2022-03-21-1647950188'!$A:$A,Data_Extraction!G$2,'HeartRate-2022-03-21-1647950188'!$C:$C,Data_Extraction!$A1630),"")</f>
        <v/>
      </c>
      <c r="H1630" t="str">
        <f>IFERROR(AVERAGEIFS('HeartRate-2022-03-21-1647950188'!$B:$B,'HeartRate-2022-03-21-1647950188'!$A:$A,Data_Extraction!H$2,'HeartRate-2022-03-21-1647950188'!$C:$C,Data_Extraction!$A1630),"")</f>
        <v/>
      </c>
      <c r="I1630" t="str">
        <f>IFERROR(AVERAGEIFS('HeartRate-2022-03-21-1647950188'!$B:$B,'HeartRate-2022-03-21-1647950188'!$A:$A,Data_Extraction!I$2,'HeartRate-2022-03-21-1647950188'!$C:$C,Data_Extraction!$A1630),"")</f>
        <v/>
      </c>
      <c r="J1630" s="8">
        <f t="shared" si="151"/>
        <v>108</v>
      </c>
      <c r="N1630" s="11">
        <f>Data_Extraction!A1630</f>
        <v>44635.636111111111</v>
      </c>
      <c r="O1630" s="15">
        <f t="shared" si="152"/>
        <v>44635</v>
      </c>
      <c r="P1630" s="16">
        <f t="shared" si="153"/>
        <v>0.63611111111111118</v>
      </c>
      <c r="Q1630" s="12">
        <f>IF(Data_Extraction!B1630="",Data_Extraction!$J1630*(Q$1),Data_Extraction!B1630)</f>
        <v>108</v>
      </c>
      <c r="R1630" s="12">
        <f>IF(Data_Extraction!C1630="",Data_Extraction!$J1630*(R$1),Data_Extraction!C1630)</f>
        <v>99.36</v>
      </c>
      <c r="S1630" s="12">
        <f>IF(Data_Extraction!D1630="",Data_Extraction!$J1630*(S$1),Data_Extraction!D1630)</f>
        <v>112.32000000000001</v>
      </c>
      <c r="T1630" s="12">
        <f>IF(Data_Extraction!E1630="",Data_Extraction!$J1630*(T$1),Data_Extraction!E1630)</f>
        <v>102.6</v>
      </c>
      <c r="U1630" s="12">
        <f>IF(Data_Extraction!F1630="",Data_Extraction!$J1630*(U$1),Data_Extraction!F1630)</f>
        <v>105.84</v>
      </c>
      <c r="V1630" s="12">
        <f>IF(Data_Extraction!G1630="",Data_Extraction!$J1630*(V$1),Data_Extraction!G1630)</f>
        <v>98.28</v>
      </c>
      <c r="W1630" s="12">
        <f>IF(Data_Extraction!H1630="",Data_Extraction!$J1630*(W$1),Data_Extraction!H1630)</f>
        <v>115.56</v>
      </c>
      <c r="X1630" s="12">
        <f>IF(Data_Extraction!I1630="",Data_Extraction!$J1630*(X$1),Data_Extraction!I1630)</f>
        <v>104.75999999999999</v>
      </c>
      <c r="Y1630" s="13">
        <f t="shared" si="150"/>
        <v>105.84</v>
      </c>
      <c r="Z1630" s="17" t="str">
        <f t="shared" si="154"/>
        <v>Evening</v>
      </c>
      <c r="AA1630" s="14" t="str">
        <f>VLOOKUP($N1630,'HeartRate-2022-03-21-1647950188'!$C:$G,2,0)</f>
        <v>Lecture</v>
      </c>
      <c r="AB1630" s="14" t="str">
        <f>VLOOKUP($N1630,'HeartRate-2022-03-21-1647950188'!$C:$G,3,0)</f>
        <v>Off Campus</v>
      </c>
      <c r="AC1630" s="14" t="str">
        <f>VLOOKUP($N1630,'HeartRate-2022-03-21-1647950188'!$C:$G,4,0)</f>
        <v>Sitting</v>
      </c>
      <c r="AD1630" s="14" t="str">
        <f>VLOOKUP($N1630,'HeartRate-2022-03-21-1647950188'!$C:$G,5,0)</f>
        <v>Technical Contexts</v>
      </c>
      <c r="AE1630">
        <f t="shared" si="155"/>
        <v>0</v>
      </c>
      <c r="AF1630" s="18">
        <v>44635</v>
      </c>
      <c r="AG1630" s="19">
        <v>0.63611111111111118</v>
      </c>
    </row>
    <row r="1631" spans="1:33" x14ac:dyDescent="0.3">
      <c r="A1631" s="5">
        <v>44635.636377314811</v>
      </c>
      <c r="B1631" t="str">
        <f>IFERROR(AVERAGEIFS('HeartRate-2022-03-21-1647950188'!$B:$B,'HeartRate-2022-03-21-1647950188'!$A:$A,Data_Extraction!B$2,'HeartRate-2022-03-21-1647950188'!$C:$C,Data_Extraction!$A1631),"")</f>
        <v/>
      </c>
      <c r="C1631" t="str">
        <f>IFERROR(AVERAGEIFS('HeartRate-2022-03-21-1647950188'!$B:$B,'HeartRate-2022-03-21-1647950188'!$A:$A,Data_Extraction!C$2,'HeartRate-2022-03-21-1647950188'!$C:$C,Data_Extraction!$A1631),"")</f>
        <v/>
      </c>
      <c r="D1631" t="str">
        <f>IFERROR(AVERAGEIFS('HeartRate-2022-03-21-1647950188'!$B:$B,'HeartRate-2022-03-21-1647950188'!$A:$A,Data_Extraction!D$2,'HeartRate-2022-03-21-1647950188'!$C:$C,Data_Extraction!$A1631),"")</f>
        <v/>
      </c>
      <c r="E1631" t="str">
        <f>IFERROR(AVERAGEIFS('HeartRate-2022-03-21-1647950188'!$B:$B,'HeartRate-2022-03-21-1647950188'!$A:$A,Data_Extraction!E$2,'HeartRate-2022-03-21-1647950188'!$C:$C,Data_Extraction!$A1631),"")</f>
        <v/>
      </c>
      <c r="F1631" t="str">
        <f>IFERROR(AVERAGEIFS('HeartRate-2022-03-21-1647950188'!$B:$B,'HeartRate-2022-03-21-1647950188'!$A:$A,Data_Extraction!F$2,'HeartRate-2022-03-21-1647950188'!$C:$C,Data_Extraction!$A1631),"")</f>
        <v/>
      </c>
      <c r="G1631" t="str">
        <f>IFERROR(AVERAGEIFS('HeartRate-2022-03-21-1647950188'!$B:$B,'HeartRate-2022-03-21-1647950188'!$A:$A,Data_Extraction!G$2,'HeartRate-2022-03-21-1647950188'!$C:$C,Data_Extraction!$A1631),"")</f>
        <v/>
      </c>
      <c r="H1631" t="str">
        <f>IFERROR(AVERAGEIFS('HeartRate-2022-03-21-1647950188'!$B:$B,'HeartRate-2022-03-21-1647950188'!$A:$A,Data_Extraction!H$2,'HeartRate-2022-03-21-1647950188'!$C:$C,Data_Extraction!$A1631),"")</f>
        <v/>
      </c>
      <c r="I1631">
        <f>IFERROR(AVERAGEIFS('HeartRate-2022-03-21-1647950188'!$B:$B,'HeartRate-2022-03-21-1647950188'!$A:$A,Data_Extraction!I$2,'HeartRate-2022-03-21-1647950188'!$C:$C,Data_Extraction!$A1631),"")</f>
        <v>110</v>
      </c>
      <c r="J1631" s="8">
        <f t="shared" si="151"/>
        <v>110</v>
      </c>
      <c r="N1631" s="11">
        <f>Data_Extraction!A1631</f>
        <v>44635.636377314811</v>
      </c>
      <c r="O1631" s="15">
        <f t="shared" si="152"/>
        <v>44635</v>
      </c>
      <c r="P1631" s="16">
        <f t="shared" si="153"/>
        <v>0.63637731481481474</v>
      </c>
      <c r="Q1631" s="12">
        <f>IF(Data_Extraction!B1631="",Data_Extraction!$J1631*(Q$1),Data_Extraction!B1631)</f>
        <v>99</v>
      </c>
      <c r="R1631" s="12">
        <f>IF(Data_Extraction!C1631="",Data_Extraction!$J1631*(R$1),Data_Extraction!C1631)</f>
        <v>101.2</v>
      </c>
      <c r="S1631" s="12">
        <f>IF(Data_Extraction!D1631="",Data_Extraction!$J1631*(S$1),Data_Extraction!D1631)</f>
        <v>114.4</v>
      </c>
      <c r="T1631" s="12">
        <f>IF(Data_Extraction!E1631="",Data_Extraction!$J1631*(T$1),Data_Extraction!E1631)</f>
        <v>104.5</v>
      </c>
      <c r="U1631" s="12">
        <f>IF(Data_Extraction!F1631="",Data_Extraction!$J1631*(U$1),Data_Extraction!F1631)</f>
        <v>107.8</v>
      </c>
      <c r="V1631" s="12">
        <f>IF(Data_Extraction!G1631="",Data_Extraction!$J1631*(V$1),Data_Extraction!G1631)</f>
        <v>100.10000000000001</v>
      </c>
      <c r="W1631" s="12">
        <f>IF(Data_Extraction!H1631="",Data_Extraction!$J1631*(W$1),Data_Extraction!H1631)</f>
        <v>117.7</v>
      </c>
      <c r="X1631" s="12">
        <f>IF(Data_Extraction!I1631="",Data_Extraction!$J1631*(X$1),Data_Extraction!I1631)</f>
        <v>110</v>
      </c>
      <c r="Y1631" s="13">
        <f t="shared" si="150"/>
        <v>106.83750000000001</v>
      </c>
      <c r="Z1631" s="17" t="str">
        <f t="shared" si="154"/>
        <v>Evening</v>
      </c>
      <c r="AA1631" s="14" t="str">
        <f>VLOOKUP($N1631,'HeartRate-2022-03-21-1647950188'!$C:$G,2,0)</f>
        <v>Lecture</v>
      </c>
      <c r="AB1631" s="14" t="str">
        <f>VLOOKUP($N1631,'HeartRate-2022-03-21-1647950188'!$C:$G,3,0)</f>
        <v>Off Campus</v>
      </c>
      <c r="AC1631" s="14" t="str">
        <f>VLOOKUP($N1631,'HeartRate-2022-03-21-1647950188'!$C:$G,4,0)</f>
        <v>Sitting</v>
      </c>
      <c r="AD1631" s="14" t="str">
        <f>VLOOKUP($N1631,'HeartRate-2022-03-21-1647950188'!$C:$G,5,0)</f>
        <v>Technical Contexts</v>
      </c>
      <c r="AE1631">
        <f t="shared" si="155"/>
        <v>0</v>
      </c>
      <c r="AF1631" s="18">
        <v>44635</v>
      </c>
      <c r="AG1631" s="19">
        <v>0.63637731481481474</v>
      </c>
    </row>
    <row r="1632" spans="1:33" x14ac:dyDescent="0.3">
      <c r="A1632" s="5">
        <v>44635.636608796296</v>
      </c>
      <c r="B1632" t="str">
        <f>IFERROR(AVERAGEIFS('HeartRate-2022-03-21-1647950188'!$B:$B,'HeartRate-2022-03-21-1647950188'!$A:$A,Data_Extraction!B$2,'HeartRate-2022-03-21-1647950188'!$C:$C,Data_Extraction!$A1632),"")</f>
        <v/>
      </c>
      <c r="C1632" t="str">
        <f>IFERROR(AVERAGEIFS('HeartRate-2022-03-21-1647950188'!$B:$B,'HeartRate-2022-03-21-1647950188'!$A:$A,Data_Extraction!C$2,'HeartRate-2022-03-21-1647950188'!$C:$C,Data_Extraction!$A1632),"")</f>
        <v/>
      </c>
      <c r="D1632" t="str">
        <f>IFERROR(AVERAGEIFS('HeartRate-2022-03-21-1647950188'!$B:$B,'HeartRate-2022-03-21-1647950188'!$A:$A,Data_Extraction!D$2,'HeartRate-2022-03-21-1647950188'!$C:$C,Data_Extraction!$A1632),"")</f>
        <v/>
      </c>
      <c r="E1632" t="str">
        <f>IFERROR(AVERAGEIFS('HeartRate-2022-03-21-1647950188'!$B:$B,'HeartRate-2022-03-21-1647950188'!$A:$A,Data_Extraction!E$2,'HeartRate-2022-03-21-1647950188'!$C:$C,Data_Extraction!$A1632),"")</f>
        <v/>
      </c>
      <c r="F1632" t="str">
        <f>IFERROR(AVERAGEIFS('HeartRate-2022-03-21-1647950188'!$B:$B,'HeartRate-2022-03-21-1647950188'!$A:$A,Data_Extraction!F$2,'HeartRate-2022-03-21-1647950188'!$C:$C,Data_Extraction!$A1632),"")</f>
        <v/>
      </c>
      <c r="G1632" t="str">
        <f>IFERROR(AVERAGEIFS('HeartRate-2022-03-21-1647950188'!$B:$B,'HeartRate-2022-03-21-1647950188'!$A:$A,Data_Extraction!G$2,'HeartRate-2022-03-21-1647950188'!$C:$C,Data_Extraction!$A1632),"")</f>
        <v/>
      </c>
      <c r="H1632" t="str">
        <f>IFERROR(AVERAGEIFS('HeartRate-2022-03-21-1647950188'!$B:$B,'HeartRate-2022-03-21-1647950188'!$A:$A,Data_Extraction!H$2,'HeartRate-2022-03-21-1647950188'!$C:$C,Data_Extraction!$A1632),"")</f>
        <v/>
      </c>
      <c r="I1632">
        <f>IFERROR(AVERAGEIFS('HeartRate-2022-03-21-1647950188'!$B:$B,'HeartRate-2022-03-21-1647950188'!$A:$A,Data_Extraction!I$2,'HeartRate-2022-03-21-1647950188'!$C:$C,Data_Extraction!$A1632),"")</f>
        <v>113</v>
      </c>
      <c r="J1632" s="8">
        <f t="shared" si="151"/>
        <v>113</v>
      </c>
      <c r="N1632" s="11">
        <f>Data_Extraction!A1632</f>
        <v>44635.636608796296</v>
      </c>
      <c r="O1632" s="15">
        <f t="shared" si="152"/>
        <v>44635</v>
      </c>
      <c r="P1632" s="16">
        <f t="shared" si="153"/>
        <v>0.6366087962962963</v>
      </c>
      <c r="Q1632" s="12">
        <f>IF(Data_Extraction!B1632="",Data_Extraction!$J1632*(Q$1),Data_Extraction!B1632)</f>
        <v>101.7</v>
      </c>
      <c r="R1632" s="12">
        <f>IF(Data_Extraction!C1632="",Data_Extraction!$J1632*(R$1),Data_Extraction!C1632)</f>
        <v>103.96000000000001</v>
      </c>
      <c r="S1632" s="12">
        <f>IF(Data_Extraction!D1632="",Data_Extraction!$J1632*(S$1),Data_Extraction!D1632)</f>
        <v>117.52000000000001</v>
      </c>
      <c r="T1632" s="12">
        <f>IF(Data_Extraction!E1632="",Data_Extraction!$J1632*(T$1),Data_Extraction!E1632)</f>
        <v>107.35</v>
      </c>
      <c r="U1632" s="12">
        <f>IF(Data_Extraction!F1632="",Data_Extraction!$J1632*(U$1),Data_Extraction!F1632)</f>
        <v>110.74</v>
      </c>
      <c r="V1632" s="12">
        <f>IF(Data_Extraction!G1632="",Data_Extraction!$J1632*(V$1),Data_Extraction!G1632)</f>
        <v>102.83</v>
      </c>
      <c r="W1632" s="12">
        <f>IF(Data_Extraction!H1632="",Data_Extraction!$J1632*(W$1),Data_Extraction!H1632)</f>
        <v>120.91000000000001</v>
      </c>
      <c r="X1632" s="12">
        <f>IF(Data_Extraction!I1632="",Data_Extraction!$J1632*(X$1),Data_Extraction!I1632)</f>
        <v>113</v>
      </c>
      <c r="Y1632" s="13">
        <f t="shared" si="150"/>
        <v>109.75125000000001</v>
      </c>
      <c r="Z1632" s="17" t="str">
        <f t="shared" si="154"/>
        <v>Evening</v>
      </c>
      <c r="AA1632" s="14" t="str">
        <f>VLOOKUP($N1632,'HeartRate-2022-03-21-1647950188'!$C:$G,2,0)</f>
        <v>Lecture</v>
      </c>
      <c r="AB1632" s="14" t="str">
        <f>VLOOKUP($N1632,'HeartRate-2022-03-21-1647950188'!$C:$G,3,0)</f>
        <v>Off Campus</v>
      </c>
      <c r="AC1632" s="14" t="str">
        <f>VLOOKUP($N1632,'HeartRate-2022-03-21-1647950188'!$C:$G,4,0)</f>
        <v>Sitting</v>
      </c>
      <c r="AD1632" s="14" t="str">
        <f>VLOOKUP($N1632,'HeartRate-2022-03-21-1647950188'!$C:$G,5,0)</f>
        <v>Technical Contexts</v>
      </c>
      <c r="AE1632">
        <f t="shared" si="155"/>
        <v>0</v>
      </c>
      <c r="AF1632" s="18">
        <v>44635</v>
      </c>
      <c r="AG1632" s="19">
        <v>0.6366087962962963</v>
      </c>
    </row>
    <row r="1633" spans="1:33" x14ac:dyDescent="0.3">
      <c r="A1633" s="5">
        <v>44635.636793981481</v>
      </c>
      <c r="B1633" t="str">
        <f>IFERROR(AVERAGEIFS('HeartRate-2022-03-21-1647950188'!$B:$B,'HeartRate-2022-03-21-1647950188'!$A:$A,Data_Extraction!B$2,'HeartRate-2022-03-21-1647950188'!$C:$C,Data_Extraction!$A1633),"")</f>
        <v/>
      </c>
      <c r="C1633" t="str">
        <f>IFERROR(AVERAGEIFS('HeartRate-2022-03-21-1647950188'!$B:$B,'HeartRate-2022-03-21-1647950188'!$A:$A,Data_Extraction!C$2,'HeartRate-2022-03-21-1647950188'!$C:$C,Data_Extraction!$A1633),"")</f>
        <v/>
      </c>
      <c r="D1633" t="str">
        <f>IFERROR(AVERAGEIFS('HeartRate-2022-03-21-1647950188'!$B:$B,'HeartRate-2022-03-21-1647950188'!$A:$A,Data_Extraction!D$2,'HeartRate-2022-03-21-1647950188'!$C:$C,Data_Extraction!$A1633),"")</f>
        <v/>
      </c>
      <c r="E1633" t="str">
        <f>IFERROR(AVERAGEIFS('HeartRate-2022-03-21-1647950188'!$B:$B,'HeartRate-2022-03-21-1647950188'!$A:$A,Data_Extraction!E$2,'HeartRate-2022-03-21-1647950188'!$C:$C,Data_Extraction!$A1633),"")</f>
        <v/>
      </c>
      <c r="F1633" t="str">
        <f>IFERROR(AVERAGEIFS('HeartRate-2022-03-21-1647950188'!$B:$B,'HeartRate-2022-03-21-1647950188'!$A:$A,Data_Extraction!F$2,'HeartRate-2022-03-21-1647950188'!$C:$C,Data_Extraction!$A1633),"")</f>
        <v/>
      </c>
      <c r="G1633">
        <f>IFERROR(AVERAGEIFS('HeartRate-2022-03-21-1647950188'!$B:$B,'HeartRate-2022-03-21-1647950188'!$A:$A,Data_Extraction!G$2,'HeartRate-2022-03-21-1647950188'!$C:$C,Data_Extraction!$A1633),"")</f>
        <v>117</v>
      </c>
      <c r="H1633">
        <f>IFERROR(AVERAGEIFS('HeartRate-2022-03-21-1647950188'!$B:$B,'HeartRate-2022-03-21-1647950188'!$A:$A,Data_Extraction!H$2,'HeartRate-2022-03-21-1647950188'!$C:$C,Data_Extraction!$A1633),"")</f>
        <v>111</v>
      </c>
      <c r="I1633">
        <f>IFERROR(AVERAGEIFS('HeartRate-2022-03-21-1647950188'!$B:$B,'HeartRate-2022-03-21-1647950188'!$A:$A,Data_Extraction!I$2,'HeartRate-2022-03-21-1647950188'!$C:$C,Data_Extraction!$A1633),"")</f>
        <v>111</v>
      </c>
      <c r="J1633" s="8">
        <f t="shared" si="151"/>
        <v>113</v>
      </c>
      <c r="N1633" s="11">
        <f>Data_Extraction!A1633</f>
        <v>44635.636793981481</v>
      </c>
      <c r="O1633" s="15">
        <f t="shared" si="152"/>
        <v>44635</v>
      </c>
      <c r="P1633" s="16">
        <f t="shared" si="153"/>
        <v>0.63679398148148147</v>
      </c>
      <c r="Q1633" s="12">
        <f>IF(Data_Extraction!B1633="",Data_Extraction!$J1633*(Q$1),Data_Extraction!B1633)</f>
        <v>101.7</v>
      </c>
      <c r="R1633" s="12">
        <f>IF(Data_Extraction!C1633="",Data_Extraction!$J1633*(R$1),Data_Extraction!C1633)</f>
        <v>103.96000000000001</v>
      </c>
      <c r="S1633" s="12">
        <f>IF(Data_Extraction!D1633="",Data_Extraction!$J1633*(S$1),Data_Extraction!D1633)</f>
        <v>117.52000000000001</v>
      </c>
      <c r="T1633" s="12">
        <f>IF(Data_Extraction!E1633="",Data_Extraction!$J1633*(T$1),Data_Extraction!E1633)</f>
        <v>107.35</v>
      </c>
      <c r="U1633" s="12">
        <f>IF(Data_Extraction!F1633="",Data_Extraction!$J1633*(U$1),Data_Extraction!F1633)</f>
        <v>110.74</v>
      </c>
      <c r="V1633" s="12">
        <f>IF(Data_Extraction!G1633="",Data_Extraction!$J1633*(V$1),Data_Extraction!G1633)</f>
        <v>117</v>
      </c>
      <c r="W1633" s="12">
        <f>IF(Data_Extraction!H1633="",Data_Extraction!$J1633*(W$1),Data_Extraction!H1633)</f>
        <v>111</v>
      </c>
      <c r="X1633" s="12">
        <f>IF(Data_Extraction!I1633="",Data_Extraction!$J1633*(X$1),Data_Extraction!I1633)</f>
        <v>111</v>
      </c>
      <c r="Y1633" s="13">
        <f t="shared" si="150"/>
        <v>110.03375000000001</v>
      </c>
      <c r="Z1633" s="17" t="str">
        <f t="shared" si="154"/>
        <v>Evening</v>
      </c>
      <c r="AA1633" s="14" t="str">
        <f>VLOOKUP($N1633,'HeartRate-2022-03-21-1647950188'!$C:$G,2,0)</f>
        <v>Lecture</v>
      </c>
      <c r="AB1633" s="14" t="str">
        <f>VLOOKUP($N1633,'HeartRate-2022-03-21-1647950188'!$C:$G,3,0)</f>
        <v>Off Campus</v>
      </c>
      <c r="AC1633" s="14" t="str">
        <f>VLOOKUP($N1633,'HeartRate-2022-03-21-1647950188'!$C:$G,4,0)</f>
        <v>Sitting</v>
      </c>
      <c r="AD1633" s="14" t="str">
        <f>VLOOKUP($N1633,'HeartRate-2022-03-21-1647950188'!$C:$G,5,0)</f>
        <v>Technical Contexts</v>
      </c>
      <c r="AE1633">
        <f t="shared" si="155"/>
        <v>0</v>
      </c>
      <c r="AF1633" s="18">
        <v>44635</v>
      </c>
      <c r="AG1633" s="19">
        <v>0.63679398148148147</v>
      </c>
    </row>
    <row r="1634" spans="1:33" x14ac:dyDescent="0.3">
      <c r="A1634" s="5">
        <v>44635.636863425927</v>
      </c>
      <c r="B1634" t="str">
        <f>IFERROR(AVERAGEIFS('HeartRate-2022-03-21-1647950188'!$B:$B,'HeartRate-2022-03-21-1647950188'!$A:$A,Data_Extraction!B$2,'HeartRate-2022-03-21-1647950188'!$C:$C,Data_Extraction!$A1634),"")</f>
        <v/>
      </c>
      <c r="C1634" t="str">
        <f>IFERROR(AVERAGEIFS('HeartRate-2022-03-21-1647950188'!$B:$B,'HeartRate-2022-03-21-1647950188'!$A:$A,Data_Extraction!C$2,'HeartRate-2022-03-21-1647950188'!$C:$C,Data_Extraction!$A1634),"")</f>
        <v/>
      </c>
      <c r="D1634" t="str">
        <f>IFERROR(AVERAGEIFS('HeartRate-2022-03-21-1647950188'!$B:$B,'HeartRate-2022-03-21-1647950188'!$A:$A,Data_Extraction!D$2,'HeartRate-2022-03-21-1647950188'!$C:$C,Data_Extraction!$A1634),"")</f>
        <v/>
      </c>
      <c r="E1634" t="str">
        <f>IFERROR(AVERAGEIFS('HeartRate-2022-03-21-1647950188'!$B:$B,'HeartRate-2022-03-21-1647950188'!$A:$A,Data_Extraction!E$2,'HeartRate-2022-03-21-1647950188'!$C:$C,Data_Extraction!$A1634),"")</f>
        <v/>
      </c>
      <c r="F1634" t="str">
        <f>IFERROR(AVERAGEIFS('HeartRate-2022-03-21-1647950188'!$B:$B,'HeartRate-2022-03-21-1647950188'!$A:$A,Data_Extraction!F$2,'HeartRate-2022-03-21-1647950188'!$C:$C,Data_Extraction!$A1634),"")</f>
        <v/>
      </c>
      <c r="G1634" t="str">
        <f>IFERROR(AVERAGEIFS('HeartRate-2022-03-21-1647950188'!$B:$B,'HeartRate-2022-03-21-1647950188'!$A:$A,Data_Extraction!G$2,'HeartRate-2022-03-21-1647950188'!$C:$C,Data_Extraction!$A1634),"")</f>
        <v/>
      </c>
      <c r="H1634" t="str">
        <f>IFERROR(AVERAGEIFS('HeartRate-2022-03-21-1647950188'!$B:$B,'HeartRate-2022-03-21-1647950188'!$A:$A,Data_Extraction!H$2,'HeartRate-2022-03-21-1647950188'!$C:$C,Data_Extraction!$A1634),"")</f>
        <v/>
      </c>
      <c r="I1634">
        <f>IFERROR(AVERAGEIFS('HeartRate-2022-03-21-1647950188'!$B:$B,'HeartRate-2022-03-21-1647950188'!$A:$A,Data_Extraction!I$2,'HeartRate-2022-03-21-1647950188'!$C:$C,Data_Extraction!$A1634),"")</f>
        <v>111</v>
      </c>
      <c r="J1634" s="8">
        <f t="shared" si="151"/>
        <v>111</v>
      </c>
      <c r="N1634" s="11">
        <f>Data_Extraction!A1634</f>
        <v>44635.636863425927</v>
      </c>
      <c r="O1634" s="15">
        <f t="shared" si="152"/>
        <v>44635</v>
      </c>
      <c r="P1634" s="16">
        <f t="shared" si="153"/>
        <v>0.63686342592592593</v>
      </c>
      <c r="Q1634" s="12">
        <f>IF(Data_Extraction!B1634="",Data_Extraction!$J1634*(Q$1),Data_Extraction!B1634)</f>
        <v>99.9</v>
      </c>
      <c r="R1634" s="12">
        <f>IF(Data_Extraction!C1634="",Data_Extraction!$J1634*(R$1),Data_Extraction!C1634)</f>
        <v>102.12</v>
      </c>
      <c r="S1634" s="12">
        <f>IF(Data_Extraction!D1634="",Data_Extraction!$J1634*(S$1),Data_Extraction!D1634)</f>
        <v>115.44</v>
      </c>
      <c r="T1634" s="12">
        <f>IF(Data_Extraction!E1634="",Data_Extraction!$J1634*(T$1),Data_Extraction!E1634)</f>
        <v>105.44999999999999</v>
      </c>
      <c r="U1634" s="12">
        <f>IF(Data_Extraction!F1634="",Data_Extraction!$J1634*(U$1),Data_Extraction!F1634)</f>
        <v>108.78</v>
      </c>
      <c r="V1634" s="12">
        <f>IF(Data_Extraction!G1634="",Data_Extraction!$J1634*(V$1),Data_Extraction!G1634)</f>
        <v>101.01</v>
      </c>
      <c r="W1634" s="12">
        <f>IF(Data_Extraction!H1634="",Data_Extraction!$J1634*(W$1),Data_Extraction!H1634)</f>
        <v>118.77000000000001</v>
      </c>
      <c r="X1634" s="12">
        <f>IF(Data_Extraction!I1634="",Data_Extraction!$J1634*(X$1),Data_Extraction!I1634)</f>
        <v>111</v>
      </c>
      <c r="Y1634" s="13">
        <f t="shared" si="150"/>
        <v>107.80875</v>
      </c>
      <c r="Z1634" s="17" t="str">
        <f t="shared" si="154"/>
        <v>Evening</v>
      </c>
      <c r="AA1634" s="14" t="str">
        <f>VLOOKUP($N1634,'HeartRate-2022-03-21-1647950188'!$C:$G,2,0)</f>
        <v>Lecture</v>
      </c>
      <c r="AB1634" s="14" t="str">
        <f>VLOOKUP($N1634,'HeartRate-2022-03-21-1647950188'!$C:$G,3,0)</f>
        <v>Off Campus</v>
      </c>
      <c r="AC1634" s="14" t="str">
        <f>VLOOKUP($N1634,'HeartRate-2022-03-21-1647950188'!$C:$G,4,0)</f>
        <v>Sitting</v>
      </c>
      <c r="AD1634" s="14" t="str">
        <f>VLOOKUP($N1634,'HeartRate-2022-03-21-1647950188'!$C:$G,5,0)</f>
        <v>Technical Contexts</v>
      </c>
      <c r="AE1634">
        <f t="shared" si="155"/>
        <v>0</v>
      </c>
      <c r="AF1634" s="18">
        <v>44635</v>
      </c>
      <c r="AG1634" s="19">
        <v>0.63686342592592593</v>
      </c>
    </row>
    <row r="1635" spans="1:33" x14ac:dyDescent="0.3">
      <c r="A1635" s="5">
        <v>44635.636944444443</v>
      </c>
      <c r="B1635" t="str">
        <f>IFERROR(AVERAGEIFS('HeartRate-2022-03-21-1647950188'!$B:$B,'HeartRate-2022-03-21-1647950188'!$A:$A,Data_Extraction!B$2,'HeartRate-2022-03-21-1647950188'!$C:$C,Data_Extraction!$A1635),"")</f>
        <v/>
      </c>
      <c r="C1635" t="str">
        <f>IFERROR(AVERAGEIFS('HeartRate-2022-03-21-1647950188'!$B:$B,'HeartRate-2022-03-21-1647950188'!$A:$A,Data_Extraction!C$2,'HeartRate-2022-03-21-1647950188'!$C:$C,Data_Extraction!$A1635),"")</f>
        <v/>
      </c>
      <c r="D1635" t="str">
        <f>IFERROR(AVERAGEIFS('HeartRate-2022-03-21-1647950188'!$B:$B,'HeartRate-2022-03-21-1647950188'!$A:$A,Data_Extraction!D$2,'HeartRate-2022-03-21-1647950188'!$C:$C,Data_Extraction!$A1635),"")</f>
        <v/>
      </c>
      <c r="E1635" t="str">
        <f>IFERROR(AVERAGEIFS('HeartRate-2022-03-21-1647950188'!$B:$B,'HeartRate-2022-03-21-1647950188'!$A:$A,Data_Extraction!E$2,'HeartRate-2022-03-21-1647950188'!$C:$C,Data_Extraction!$A1635),"")</f>
        <v/>
      </c>
      <c r="F1635" t="str">
        <f>IFERROR(AVERAGEIFS('HeartRate-2022-03-21-1647950188'!$B:$B,'HeartRate-2022-03-21-1647950188'!$A:$A,Data_Extraction!F$2,'HeartRate-2022-03-21-1647950188'!$C:$C,Data_Extraction!$A1635),"")</f>
        <v/>
      </c>
      <c r="G1635" t="str">
        <f>IFERROR(AVERAGEIFS('HeartRate-2022-03-21-1647950188'!$B:$B,'HeartRate-2022-03-21-1647950188'!$A:$A,Data_Extraction!G$2,'HeartRate-2022-03-21-1647950188'!$C:$C,Data_Extraction!$A1635),"")</f>
        <v/>
      </c>
      <c r="H1635" t="str">
        <f>IFERROR(AVERAGEIFS('HeartRate-2022-03-21-1647950188'!$B:$B,'HeartRate-2022-03-21-1647950188'!$A:$A,Data_Extraction!H$2,'HeartRate-2022-03-21-1647950188'!$C:$C,Data_Extraction!$A1635),"")</f>
        <v/>
      </c>
      <c r="I1635">
        <f>IFERROR(AVERAGEIFS('HeartRate-2022-03-21-1647950188'!$B:$B,'HeartRate-2022-03-21-1647950188'!$A:$A,Data_Extraction!I$2,'HeartRate-2022-03-21-1647950188'!$C:$C,Data_Extraction!$A1635),"")</f>
        <v>111</v>
      </c>
      <c r="J1635" s="8">
        <f t="shared" si="151"/>
        <v>111</v>
      </c>
      <c r="N1635" s="11">
        <f>Data_Extraction!A1635</f>
        <v>44635.636944444443</v>
      </c>
      <c r="O1635" s="15">
        <f t="shared" si="152"/>
        <v>44635</v>
      </c>
      <c r="P1635" s="16">
        <f t="shared" si="153"/>
        <v>0.63694444444444442</v>
      </c>
      <c r="Q1635" s="12">
        <f>IF(Data_Extraction!B1635="",Data_Extraction!$J1635*(Q$1),Data_Extraction!B1635)</f>
        <v>99.9</v>
      </c>
      <c r="R1635" s="12">
        <f>IF(Data_Extraction!C1635="",Data_Extraction!$J1635*(R$1),Data_Extraction!C1635)</f>
        <v>102.12</v>
      </c>
      <c r="S1635" s="12">
        <f>IF(Data_Extraction!D1635="",Data_Extraction!$J1635*(S$1),Data_Extraction!D1635)</f>
        <v>115.44</v>
      </c>
      <c r="T1635" s="12">
        <f>IF(Data_Extraction!E1635="",Data_Extraction!$J1635*(T$1),Data_Extraction!E1635)</f>
        <v>105.44999999999999</v>
      </c>
      <c r="U1635" s="12">
        <f>IF(Data_Extraction!F1635="",Data_Extraction!$J1635*(U$1),Data_Extraction!F1635)</f>
        <v>108.78</v>
      </c>
      <c r="V1635" s="12">
        <f>IF(Data_Extraction!G1635="",Data_Extraction!$J1635*(V$1),Data_Extraction!G1635)</f>
        <v>101.01</v>
      </c>
      <c r="W1635" s="12">
        <f>IF(Data_Extraction!H1635="",Data_Extraction!$J1635*(W$1),Data_Extraction!H1635)</f>
        <v>118.77000000000001</v>
      </c>
      <c r="X1635" s="12">
        <f>IF(Data_Extraction!I1635="",Data_Extraction!$J1635*(X$1),Data_Extraction!I1635)</f>
        <v>111</v>
      </c>
      <c r="Y1635" s="13">
        <f t="shared" si="150"/>
        <v>107.80875</v>
      </c>
      <c r="Z1635" s="17" t="str">
        <f t="shared" si="154"/>
        <v>Evening</v>
      </c>
      <c r="AA1635" s="14" t="str">
        <f>VLOOKUP($N1635,'HeartRate-2022-03-21-1647950188'!$C:$G,2,0)</f>
        <v>Lecture</v>
      </c>
      <c r="AB1635" s="14" t="str">
        <f>VLOOKUP($N1635,'HeartRate-2022-03-21-1647950188'!$C:$G,3,0)</f>
        <v>Off Campus</v>
      </c>
      <c r="AC1635" s="14" t="str">
        <f>VLOOKUP($N1635,'HeartRate-2022-03-21-1647950188'!$C:$G,4,0)</f>
        <v>Sitting</v>
      </c>
      <c r="AD1635" s="14" t="str">
        <f>VLOOKUP($N1635,'HeartRate-2022-03-21-1647950188'!$C:$G,5,0)</f>
        <v>Technical Contexts</v>
      </c>
      <c r="AE1635">
        <f t="shared" si="155"/>
        <v>0</v>
      </c>
      <c r="AF1635" s="18">
        <v>44635</v>
      </c>
      <c r="AG1635" s="19">
        <v>0.63694444444444442</v>
      </c>
    </row>
    <row r="1636" spans="1:33" x14ac:dyDescent="0.3">
      <c r="A1636" s="5">
        <v>44635.637175925927</v>
      </c>
      <c r="B1636" t="str">
        <f>IFERROR(AVERAGEIFS('HeartRate-2022-03-21-1647950188'!$B:$B,'HeartRate-2022-03-21-1647950188'!$A:$A,Data_Extraction!B$2,'HeartRate-2022-03-21-1647950188'!$C:$C,Data_Extraction!$A1636),"")</f>
        <v/>
      </c>
      <c r="C1636" t="str">
        <f>IFERROR(AVERAGEIFS('HeartRate-2022-03-21-1647950188'!$B:$B,'HeartRate-2022-03-21-1647950188'!$A:$A,Data_Extraction!C$2,'HeartRate-2022-03-21-1647950188'!$C:$C,Data_Extraction!$A1636),"")</f>
        <v/>
      </c>
      <c r="D1636" t="str">
        <f>IFERROR(AVERAGEIFS('HeartRate-2022-03-21-1647950188'!$B:$B,'HeartRate-2022-03-21-1647950188'!$A:$A,Data_Extraction!D$2,'HeartRate-2022-03-21-1647950188'!$C:$C,Data_Extraction!$A1636),"")</f>
        <v/>
      </c>
      <c r="E1636" t="str">
        <f>IFERROR(AVERAGEIFS('HeartRate-2022-03-21-1647950188'!$B:$B,'HeartRate-2022-03-21-1647950188'!$A:$A,Data_Extraction!E$2,'HeartRate-2022-03-21-1647950188'!$C:$C,Data_Extraction!$A1636),"")</f>
        <v/>
      </c>
      <c r="F1636" t="str">
        <f>IFERROR(AVERAGEIFS('HeartRate-2022-03-21-1647950188'!$B:$B,'HeartRate-2022-03-21-1647950188'!$A:$A,Data_Extraction!F$2,'HeartRate-2022-03-21-1647950188'!$C:$C,Data_Extraction!$A1636),"")</f>
        <v/>
      </c>
      <c r="G1636" t="str">
        <f>IFERROR(AVERAGEIFS('HeartRate-2022-03-21-1647950188'!$B:$B,'HeartRate-2022-03-21-1647950188'!$A:$A,Data_Extraction!G$2,'HeartRate-2022-03-21-1647950188'!$C:$C,Data_Extraction!$A1636),"")</f>
        <v/>
      </c>
      <c r="H1636" t="str">
        <f>IFERROR(AVERAGEIFS('HeartRate-2022-03-21-1647950188'!$B:$B,'HeartRate-2022-03-21-1647950188'!$A:$A,Data_Extraction!H$2,'HeartRate-2022-03-21-1647950188'!$C:$C,Data_Extraction!$A1636),"")</f>
        <v/>
      </c>
      <c r="I1636">
        <f>IFERROR(AVERAGEIFS('HeartRate-2022-03-21-1647950188'!$B:$B,'HeartRate-2022-03-21-1647950188'!$A:$A,Data_Extraction!I$2,'HeartRate-2022-03-21-1647950188'!$C:$C,Data_Extraction!$A1636),"")</f>
        <v>110</v>
      </c>
      <c r="J1636" s="8">
        <f t="shared" si="151"/>
        <v>110</v>
      </c>
      <c r="N1636" s="11">
        <f>Data_Extraction!A1636</f>
        <v>44635.637175925927</v>
      </c>
      <c r="O1636" s="15">
        <f t="shared" si="152"/>
        <v>44635</v>
      </c>
      <c r="P1636" s="16">
        <f t="shared" si="153"/>
        <v>0.63717592592592587</v>
      </c>
      <c r="Q1636" s="12">
        <f>IF(Data_Extraction!B1636="",Data_Extraction!$J1636*(Q$1),Data_Extraction!B1636)</f>
        <v>99</v>
      </c>
      <c r="R1636" s="12">
        <f>IF(Data_Extraction!C1636="",Data_Extraction!$J1636*(R$1),Data_Extraction!C1636)</f>
        <v>101.2</v>
      </c>
      <c r="S1636" s="12">
        <f>IF(Data_Extraction!D1636="",Data_Extraction!$J1636*(S$1),Data_Extraction!D1636)</f>
        <v>114.4</v>
      </c>
      <c r="T1636" s="12">
        <f>IF(Data_Extraction!E1636="",Data_Extraction!$J1636*(T$1),Data_Extraction!E1636)</f>
        <v>104.5</v>
      </c>
      <c r="U1636" s="12">
        <f>IF(Data_Extraction!F1636="",Data_Extraction!$J1636*(U$1),Data_Extraction!F1636)</f>
        <v>107.8</v>
      </c>
      <c r="V1636" s="12">
        <f>IF(Data_Extraction!G1636="",Data_Extraction!$J1636*(V$1),Data_Extraction!G1636)</f>
        <v>100.10000000000001</v>
      </c>
      <c r="W1636" s="12">
        <f>IF(Data_Extraction!H1636="",Data_Extraction!$J1636*(W$1),Data_Extraction!H1636)</f>
        <v>117.7</v>
      </c>
      <c r="X1636" s="12">
        <f>IF(Data_Extraction!I1636="",Data_Extraction!$J1636*(X$1),Data_Extraction!I1636)</f>
        <v>110</v>
      </c>
      <c r="Y1636" s="13">
        <f t="shared" si="150"/>
        <v>106.83750000000001</v>
      </c>
      <c r="Z1636" s="17" t="str">
        <f t="shared" si="154"/>
        <v>Evening</v>
      </c>
      <c r="AA1636" s="14" t="str">
        <f>VLOOKUP($N1636,'HeartRate-2022-03-21-1647950188'!$C:$G,2,0)</f>
        <v>Lecture</v>
      </c>
      <c r="AB1636" s="14" t="str">
        <f>VLOOKUP($N1636,'HeartRate-2022-03-21-1647950188'!$C:$G,3,0)</f>
        <v>Off Campus</v>
      </c>
      <c r="AC1636" s="14" t="str">
        <f>VLOOKUP($N1636,'HeartRate-2022-03-21-1647950188'!$C:$G,4,0)</f>
        <v>Sitting</v>
      </c>
      <c r="AD1636" s="14" t="str">
        <f>VLOOKUP($N1636,'HeartRate-2022-03-21-1647950188'!$C:$G,5,0)</f>
        <v>Technical Contexts</v>
      </c>
      <c r="AE1636">
        <f t="shared" si="155"/>
        <v>0</v>
      </c>
      <c r="AF1636" s="18">
        <v>44635</v>
      </c>
      <c r="AG1636" s="19">
        <v>0.63717592592592587</v>
      </c>
    </row>
    <row r="1637" spans="1:33" x14ac:dyDescent="0.3">
      <c r="A1637" s="5">
        <v>44635.637488425928</v>
      </c>
      <c r="B1637" t="str">
        <f>IFERROR(AVERAGEIFS('HeartRate-2022-03-21-1647950188'!$B:$B,'HeartRate-2022-03-21-1647950188'!$A:$A,Data_Extraction!B$2,'HeartRate-2022-03-21-1647950188'!$C:$C,Data_Extraction!$A1637),"")</f>
        <v/>
      </c>
      <c r="C1637" t="str">
        <f>IFERROR(AVERAGEIFS('HeartRate-2022-03-21-1647950188'!$B:$B,'HeartRate-2022-03-21-1647950188'!$A:$A,Data_Extraction!C$2,'HeartRate-2022-03-21-1647950188'!$C:$C,Data_Extraction!$A1637),"")</f>
        <v/>
      </c>
      <c r="D1637" t="str">
        <f>IFERROR(AVERAGEIFS('HeartRate-2022-03-21-1647950188'!$B:$B,'HeartRate-2022-03-21-1647950188'!$A:$A,Data_Extraction!D$2,'HeartRate-2022-03-21-1647950188'!$C:$C,Data_Extraction!$A1637),"")</f>
        <v/>
      </c>
      <c r="E1637" t="str">
        <f>IFERROR(AVERAGEIFS('HeartRate-2022-03-21-1647950188'!$B:$B,'HeartRate-2022-03-21-1647950188'!$A:$A,Data_Extraction!E$2,'HeartRate-2022-03-21-1647950188'!$C:$C,Data_Extraction!$A1637),"")</f>
        <v/>
      </c>
      <c r="F1637" t="str">
        <f>IFERROR(AVERAGEIFS('HeartRate-2022-03-21-1647950188'!$B:$B,'HeartRate-2022-03-21-1647950188'!$A:$A,Data_Extraction!F$2,'HeartRate-2022-03-21-1647950188'!$C:$C,Data_Extraction!$A1637),"")</f>
        <v/>
      </c>
      <c r="G1637">
        <f>IFERROR(AVERAGEIFS('HeartRate-2022-03-21-1647950188'!$B:$B,'HeartRate-2022-03-21-1647950188'!$A:$A,Data_Extraction!G$2,'HeartRate-2022-03-21-1647950188'!$C:$C,Data_Extraction!$A1637),"")</f>
        <v>122</v>
      </c>
      <c r="H1637" t="str">
        <f>IFERROR(AVERAGEIFS('HeartRate-2022-03-21-1647950188'!$B:$B,'HeartRate-2022-03-21-1647950188'!$A:$A,Data_Extraction!H$2,'HeartRate-2022-03-21-1647950188'!$C:$C,Data_Extraction!$A1637),"")</f>
        <v/>
      </c>
      <c r="I1637">
        <f>IFERROR(AVERAGEIFS('HeartRate-2022-03-21-1647950188'!$B:$B,'HeartRate-2022-03-21-1647950188'!$A:$A,Data_Extraction!I$2,'HeartRate-2022-03-21-1647950188'!$C:$C,Data_Extraction!$A1637),"")</f>
        <v>110</v>
      </c>
      <c r="J1637" s="8">
        <f t="shared" si="151"/>
        <v>116</v>
      </c>
      <c r="N1637" s="11">
        <f>Data_Extraction!A1637</f>
        <v>44635.637488425928</v>
      </c>
      <c r="O1637" s="15">
        <f t="shared" si="152"/>
        <v>44635</v>
      </c>
      <c r="P1637" s="16">
        <f t="shared" si="153"/>
        <v>0.63748842592592592</v>
      </c>
      <c r="Q1637" s="12">
        <f>IF(Data_Extraction!B1637="",Data_Extraction!$J1637*(Q$1),Data_Extraction!B1637)</f>
        <v>104.4</v>
      </c>
      <c r="R1637" s="12">
        <f>IF(Data_Extraction!C1637="",Data_Extraction!$J1637*(R$1),Data_Extraction!C1637)</f>
        <v>106.72</v>
      </c>
      <c r="S1637" s="12">
        <f>IF(Data_Extraction!D1637="",Data_Extraction!$J1637*(S$1),Data_Extraction!D1637)</f>
        <v>120.64</v>
      </c>
      <c r="T1637" s="12">
        <f>IF(Data_Extraction!E1637="",Data_Extraction!$J1637*(T$1),Data_Extraction!E1637)</f>
        <v>110.19999999999999</v>
      </c>
      <c r="U1637" s="12">
        <f>IF(Data_Extraction!F1637="",Data_Extraction!$J1637*(U$1),Data_Extraction!F1637)</f>
        <v>113.67999999999999</v>
      </c>
      <c r="V1637" s="12">
        <f>IF(Data_Extraction!G1637="",Data_Extraction!$J1637*(V$1),Data_Extraction!G1637)</f>
        <v>122</v>
      </c>
      <c r="W1637" s="12">
        <f>IF(Data_Extraction!H1637="",Data_Extraction!$J1637*(W$1),Data_Extraction!H1637)</f>
        <v>124.12</v>
      </c>
      <c r="X1637" s="12">
        <f>IF(Data_Extraction!I1637="",Data_Extraction!$J1637*(X$1),Data_Extraction!I1637)</f>
        <v>110</v>
      </c>
      <c r="Y1637" s="13">
        <f t="shared" si="150"/>
        <v>113.97</v>
      </c>
      <c r="Z1637" s="17" t="str">
        <f t="shared" si="154"/>
        <v>Evening</v>
      </c>
      <c r="AA1637" s="14" t="str">
        <f>VLOOKUP($N1637,'HeartRate-2022-03-21-1647950188'!$C:$G,2,0)</f>
        <v>Lecture</v>
      </c>
      <c r="AB1637" s="14" t="str">
        <f>VLOOKUP($N1637,'HeartRate-2022-03-21-1647950188'!$C:$G,3,0)</f>
        <v>Off Campus</v>
      </c>
      <c r="AC1637" s="14" t="str">
        <f>VLOOKUP($N1637,'HeartRate-2022-03-21-1647950188'!$C:$G,4,0)</f>
        <v>Sitting</v>
      </c>
      <c r="AD1637" s="14" t="str">
        <f>VLOOKUP($N1637,'HeartRate-2022-03-21-1647950188'!$C:$G,5,0)</f>
        <v>Technical Contexts</v>
      </c>
      <c r="AE1637">
        <f t="shared" si="155"/>
        <v>0</v>
      </c>
      <c r="AF1637" s="18">
        <v>44635</v>
      </c>
      <c r="AG1637" s="19">
        <v>0.63748842592592592</v>
      </c>
    </row>
    <row r="1638" spans="1:33" x14ac:dyDescent="0.3">
      <c r="A1638" s="5">
        <v>44635.637627314813</v>
      </c>
      <c r="B1638" t="str">
        <f>IFERROR(AVERAGEIFS('HeartRate-2022-03-21-1647950188'!$B:$B,'HeartRate-2022-03-21-1647950188'!$A:$A,Data_Extraction!B$2,'HeartRate-2022-03-21-1647950188'!$C:$C,Data_Extraction!$A1638),"")</f>
        <v/>
      </c>
      <c r="C1638" t="str">
        <f>IFERROR(AVERAGEIFS('HeartRate-2022-03-21-1647950188'!$B:$B,'HeartRate-2022-03-21-1647950188'!$A:$A,Data_Extraction!C$2,'HeartRate-2022-03-21-1647950188'!$C:$C,Data_Extraction!$A1638),"")</f>
        <v/>
      </c>
      <c r="D1638" t="str">
        <f>IFERROR(AVERAGEIFS('HeartRate-2022-03-21-1647950188'!$B:$B,'HeartRate-2022-03-21-1647950188'!$A:$A,Data_Extraction!D$2,'HeartRate-2022-03-21-1647950188'!$C:$C,Data_Extraction!$A1638),"")</f>
        <v/>
      </c>
      <c r="E1638" t="str">
        <f>IFERROR(AVERAGEIFS('HeartRate-2022-03-21-1647950188'!$B:$B,'HeartRate-2022-03-21-1647950188'!$A:$A,Data_Extraction!E$2,'HeartRate-2022-03-21-1647950188'!$C:$C,Data_Extraction!$A1638),"")</f>
        <v/>
      </c>
      <c r="F1638" t="str">
        <f>IFERROR(AVERAGEIFS('HeartRate-2022-03-21-1647950188'!$B:$B,'HeartRate-2022-03-21-1647950188'!$A:$A,Data_Extraction!F$2,'HeartRate-2022-03-21-1647950188'!$C:$C,Data_Extraction!$A1638),"")</f>
        <v/>
      </c>
      <c r="G1638" t="str">
        <f>IFERROR(AVERAGEIFS('HeartRate-2022-03-21-1647950188'!$B:$B,'HeartRate-2022-03-21-1647950188'!$A:$A,Data_Extraction!G$2,'HeartRate-2022-03-21-1647950188'!$C:$C,Data_Extraction!$A1638),"")</f>
        <v/>
      </c>
      <c r="H1638">
        <f>IFERROR(AVERAGEIFS('HeartRate-2022-03-21-1647950188'!$B:$B,'HeartRate-2022-03-21-1647950188'!$A:$A,Data_Extraction!H$2,'HeartRate-2022-03-21-1647950188'!$C:$C,Data_Extraction!$A1638),"")</f>
        <v>111</v>
      </c>
      <c r="I1638" t="str">
        <f>IFERROR(AVERAGEIFS('HeartRate-2022-03-21-1647950188'!$B:$B,'HeartRate-2022-03-21-1647950188'!$A:$A,Data_Extraction!I$2,'HeartRate-2022-03-21-1647950188'!$C:$C,Data_Extraction!$A1638),"")</f>
        <v/>
      </c>
      <c r="J1638" s="8">
        <f t="shared" si="151"/>
        <v>111</v>
      </c>
      <c r="N1638" s="11">
        <f>Data_Extraction!A1638</f>
        <v>44635.637627314813</v>
      </c>
      <c r="O1638" s="15">
        <f t="shared" si="152"/>
        <v>44635</v>
      </c>
      <c r="P1638" s="16">
        <f t="shared" si="153"/>
        <v>0.63762731481481483</v>
      </c>
      <c r="Q1638" s="12">
        <f>IF(Data_Extraction!B1638="",Data_Extraction!$J1638*(Q$1),Data_Extraction!B1638)</f>
        <v>99.9</v>
      </c>
      <c r="R1638" s="12">
        <f>IF(Data_Extraction!C1638="",Data_Extraction!$J1638*(R$1),Data_Extraction!C1638)</f>
        <v>102.12</v>
      </c>
      <c r="S1638" s="12">
        <f>IF(Data_Extraction!D1638="",Data_Extraction!$J1638*(S$1),Data_Extraction!D1638)</f>
        <v>115.44</v>
      </c>
      <c r="T1638" s="12">
        <f>IF(Data_Extraction!E1638="",Data_Extraction!$J1638*(T$1),Data_Extraction!E1638)</f>
        <v>105.44999999999999</v>
      </c>
      <c r="U1638" s="12">
        <f>IF(Data_Extraction!F1638="",Data_Extraction!$J1638*(U$1),Data_Extraction!F1638)</f>
        <v>108.78</v>
      </c>
      <c r="V1638" s="12">
        <f>IF(Data_Extraction!G1638="",Data_Extraction!$J1638*(V$1),Data_Extraction!G1638)</f>
        <v>101.01</v>
      </c>
      <c r="W1638" s="12">
        <f>IF(Data_Extraction!H1638="",Data_Extraction!$J1638*(W$1),Data_Extraction!H1638)</f>
        <v>111</v>
      </c>
      <c r="X1638" s="12">
        <f>IF(Data_Extraction!I1638="",Data_Extraction!$J1638*(X$1),Data_Extraction!I1638)</f>
        <v>107.67</v>
      </c>
      <c r="Y1638" s="13">
        <f t="shared" si="150"/>
        <v>106.42125</v>
      </c>
      <c r="Z1638" s="17" t="str">
        <f t="shared" si="154"/>
        <v>Evening</v>
      </c>
      <c r="AA1638" s="14" t="str">
        <f>VLOOKUP($N1638,'HeartRate-2022-03-21-1647950188'!$C:$G,2,0)</f>
        <v>Lecture</v>
      </c>
      <c r="AB1638" s="14" t="str">
        <f>VLOOKUP($N1638,'HeartRate-2022-03-21-1647950188'!$C:$G,3,0)</f>
        <v>Off Campus</v>
      </c>
      <c r="AC1638" s="14" t="str">
        <f>VLOOKUP($N1638,'HeartRate-2022-03-21-1647950188'!$C:$G,4,0)</f>
        <v>Sitting</v>
      </c>
      <c r="AD1638" s="14" t="str">
        <f>VLOOKUP($N1638,'HeartRate-2022-03-21-1647950188'!$C:$G,5,0)</f>
        <v>Technical Contexts</v>
      </c>
      <c r="AE1638">
        <f t="shared" si="155"/>
        <v>0</v>
      </c>
      <c r="AF1638" s="18">
        <v>44635</v>
      </c>
      <c r="AG1638" s="19">
        <v>0.63762731481481483</v>
      </c>
    </row>
    <row r="1639" spans="1:33" x14ac:dyDescent="0.3">
      <c r="A1639" s="5">
        <v>44635.637685185182</v>
      </c>
      <c r="B1639" t="str">
        <f>IFERROR(AVERAGEIFS('HeartRate-2022-03-21-1647950188'!$B:$B,'HeartRate-2022-03-21-1647950188'!$A:$A,Data_Extraction!B$2,'HeartRate-2022-03-21-1647950188'!$C:$C,Data_Extraction!$A1639),"")</f>
        <v/>
      </c>
      <c r="C1639" t="str">
        <f>IFERROR(AVERAGEIFS('HeartRate-2022-03-21-1647950188'!$B:$B,'HeartRate-2022-03-21-1647950188'!$A:$A,Data_Extraction!C$2,'HeartRate-2022-03-21-1647950188'!$C:$C,Data_Extraction!$A1639),"")</f>
        <v/>
      </c>
      <c r="D1639" t="str">
        <f>IFERROR(AVERAGEIFS('HeartRate-2022-03-21-1647950188'!$B:$B,'HeartRate-2022-03-21-1647950188'!$A:$A,Data_Extraction!D$2,'HeartRate-2022-03-21-1647950188'!$C:$C,Data_Extraction!$A1639),"")</f>
        <v/>
      </c>
      <c r="E1639" t="str">
        <f>IFERROR(AVERAGEIFS('HeartRate-2022-03-21-1647950188'!$B:$B,'HeartRate-2022-03-21-1647950188'!$A:$A,Data_Extraction!E$2,'HeartRate-2022-03-21-1647950188'!$C:$C,Data_Extraction!$A1639),"")</f>
        <v/>
      </c>
      <c r="F1639" t="str">
        <f>IFERROR(AVERAGEIFS('HeartRate-2022-03-21-1647950188'!$B:$B,'HeartRate-2022-03-21-1647950188'!$A:$A,Data_Extraction!F$2,'HeartRate-2022-03-21-1647950188'!$C:$C,Data_Extraction!$A1639),"")</f>
        <v/>
      </c>
      <c r="G1639" t="str">
        <f>IFERROR(AVERAGEIFS('HeartRate-2022-03-21-1647950188'!$B:$B,'HeartRate-2022-03-21-1647950188'!$A:$A,Data_Extraction!G$2,'HeartRate-2022-03-21-1647950188'!$C:$C,Data_Extraction!$A1639),"")</f>
        <v/>
      </c>
      <c r="H1639" t="str">
        <f>IFERROR(AVERAGEIFS('HeartRate-2022-03-21-1647950188'!$B:$B,'HeartRate-2022-03-21-1647950188'!$A:$A,Data_Extraction!H$2,'HeartRate-2022-03-21-1647950188'!$C:$C,Data_Extraction!$A1639),"")</f>
        <v/>
      </c>
      <c r="I1639">
        <f>IFERROR(AVERAGEIFS('HeartRate-2022-03-21-1647950188'!$B:$B,'HeartRate-2022-03-21-1647950188'!$A:$A,Data_Extraction!I$2,'HeartRate-2022-03-21-1647950188'!$C:$C,Data_Extraction!$A1639),"")</f>
        <v>111</v>
      </c>
      <c r="J1639" s="8">
        <f t="shared" si="151"/>
        <v>111</v>
      </c>
      <c r="N1639" s="11">
        <f>Data_Extraction!A1639</f>
        <v>44635.637685185182</v>
      </c>
      <c r="O1639" s="15">
        <f t="shared" si="152"/>
        <v>44635</v>
      </c>
      <c r="P1639" s="16">
        <f t="shared" si="153"/>
        <v>0.63768518518518513</v>
      </c>
      <c r="Q1639" s="12">
        <f>IF(Data_Extraction!B1639="",Data_Extraction!$J1639*(Q$1),Data_Extraction!B1639)</f>
        <v>99.9</v>
      </c>
      <c r="R1639" s="12">
        <f>IF(Data_Extraction!C1639="",Data_Extraction!$J1639*(R$1),Data_Extraction!C1639)</f>
        <v>102.12</v>
      </c>
      <c r="S1639" s="12">
        <f>IF(Data_Extraction!D1639="",Data_Extraction!$J1639*(S$1),Data_Extraction!D1639)</f>
        <v>115.44</v>
      </c>
      <c r="T1639" s="12">
        <f>IF(Data_Extraction!E1639="",Data_Extraction!$J1639*(T$1),Data_Extraction!E1639)</f>
        <v>105.44999999999999</v>
      </c>
      <c r="U1639" s="12">
        <f>IF(Data_Extraction!F1639="",Data_Extraction!$J1639*(U$1),Data_Extraction!F1639)</f>
        <v>108.78</v>
      </c>
      <c r="V1639" s="12">
        <f>IF(Data_Extraction!G1639="",Data_Extraction!$J1639*(V$1),Data_Extraction!G1639)</f>
        <v>101.01</v>
      </c>
      <c r="W1639" s="12">
        <f>IF(Data_Extraction!H1639="",Data_Extraction!$J1639*(W$1),Data_Extraction!H1639)</f>
        <v>118.77000000000001</v>
      </c>
      <c r="X1639" s="12">
        <f>IF(Data_Extraction!I1639="",Data_Extraction!$J1639*(X$1),Data_Extraction!I1639)</f>
        <v>111</v>
      </c>
      <c r="Y1639" s="13">
        <f t="shared" si="150"/>
        <v>107.80875</v>
      </c>
      <c r="Z1639" s="17" t="str">
        <f t="shared" si="154"/>
        <v>Evening</v>
      </c>
      <c r="AA1639" s="14" t="str">
        <f>VLOOKUP($N1639,'HeartRate-2022-03-21-1647950188'!$C:$G,2,0)</f>
        <v>Lecture</v>
      </c>
      <c r="AB1639" s="14" t="str">
        <f>VLOOKUP($N1639,'HeartRate-2022-03-21-1647950188'!$C:$G,3,0)</f>
        <v>Off Campus</v>
      </c>
      <c r="AC1639" s="14" t="str">
        <f>VLOOKUP($N1639,'HeartRate-2022-03-21-1647950188'!$C:$G,4,0)</f>
        <v>Sitting</v>
      </c>
      <c r="AD1639" s="14" t="str">
        <f>VLOOKUP($N1639,'HeartRate-2022-03-21-1647950188'!$C:$G,5,0)</f>
        <v>Technical Contexts</v>
      </c>
      <c r="AE1639">
        <f t="shared" si="155"/>
        <v>0</v>
      </c>
      <c r="AF1639" s="18">
        <v>44635</v>
      </c>
      <c r="AG1639" s="19">
        <v>0.63768518518518513</v>
      </c>
    </row>
    <row r="1640" spans="1:33" x14ac:dyDescent="0.3">
      <c r="A1640" s="5">
        <v>44635.638182870367</v>
      </c>
      <c r="B1640" t="str">
        <f>IFERROR(AVERAGEIFS('HeartRate-2022-03-21-1647950188'!$B:$B,'HeartRate-2022-03-21-1647950188'!$A:$A,Data_Extraction!B$2,'HeartRate-2022-03-21-1647950188'!$C:$C,Data_Extraction!$A1640),"")</f>
        <v/>
      </c>
      <c r="C1640" t="str">
        <f>IFERROR(AVERAGEIFS('HeartRate-2022-03-21-1647950188'!$B:$B,'HeartRate-2022-03-21-1647950188'!$A:$A,Data_Extraction!C$2,'HeartRate-2022-03-21-1647950188'!$C:$C,Data_Extraction!$A1640),"")</f>
        <v/>
      </c>
      <c r="D1640" t="str">
        <f>IFERROR(AVERAGEIFS('HeartRate-2022-03-21-1647950188'!$B:$B,'HeartRate-2022-03-21-1647950188'!$A:$A,Data_Extraction!D$2,'HeartRate-2022-03-21-1647950188'!$C:$C,Data_Extraction!$A1640),"")</f>
        <v/>
      </c>
      <c r="E1640" t="str">
        <f>IFERROR(AVERAGEIFS('HeartRate-2022-03-21-1647950188'!$B:$B,'HeartRate-2022-03-21-1647950188'!$A:$A,Data_Extraction!E$2,'HeartRate-2022-03-21-1647950188'!$C:$C,Data_Extraction!$A1640),"")</f>
        <v/>
      </c>
      <c r="F1640" t="str">
        <f>IFERROR(AVERAGEIFS('HeartRate-2022-03-21-1647950188'!$B:$B,'HeartRate-2022-03-21-1647950188'!$A:$A,Data_Extraction!F$2,'HeartRate-2022-03-21-1647950188'!$C:$C,Data_Extraction!$A1640),"")</f>
        <v/>
      </c>
      <c r="G1640" t="str">
        <f>IFERROR(AVERAGEIFS('HeartRate-2022-03-21-1647950188'!$B:$B,'HeartRate-2022-03-21-1647950188'!$A:$A,Data_Extraction!G$2,'HeartRate-2022-03-21-1647950188'!$C:$C,Data_Extraction!$A1640),"")</f>
        <v/>
      </c>
      <c r="H1640">
        <f>IFERROR(AVERAGEIFS('HeartRate-2022-03-21-1647950188'!$B:$B,'HeartRate-2022-03-21-1647950188'!$A:$A,Data_Extraction!H$2,'HeartRate-2022-03-21-1647950188'!$C:$C,Data_Extraction!$A1640),"")</f>
        <v>113</v>
      </c>
      <c r="I1640">
        <f>IFERROR(AVERAGEIFS('HeartRate-2022-03-21-1647950188'!$B:$B,'HeartRate-2022-03-21-1647950188'!$A:$A,Data_Extraction!I$2,'HeartRate-2022-03-21-1647950188'!$C:$C,Data_Extraction!$A1640),"")</f>
        <v>116</v>
      </c>
      <c r="J1640" s="8">
        <f t="shared" si="151"/>
        <v>114.5</v>
      </c>
      <c r="N1640" s="11">
        <f>Data_Extraction!A1640</f>
        <v>44635.638182870367</v>
      </c>
      <c r="O1640" s="15">
        <f t="shared" si="152"/>
        <v>44635</v>
      </c>
      <c r="P1640" s="16">
        <f t="shared" si="153"/>
        <v>0.63818287037037036</v>
      </c>
      <c r="Q1640" s="12">
        <f>IF(Data_Extraction!B1640="",Data_Extraction!$J1640*(Q$1),Data_Extraction!B1640)</f>
        <v>103.05</v>
      </c>
      <c r="R1640" s="12">
        <f>IF(Data_Extraction!C1640="",Data_Extraction!$J1640*(R$1),Data_Extraction!C1640)</f>
        <v>105.34</v>
      </c>
      <c r="S1640" s="12">
        <f>IF(Data_Extraction!D1640="",Data_Extraction!$J1640*(S$1),Data_Extraction!D1640)</f>
        <v>119.08</v>
      </c>
      <c r="T1640" s="12">
        <f>IF(Data_Extraction!E1640="",Data_Extraction!$J1640*(T$1),Data_Extraction!E1640)</f>
        <v>108.77499999999999</v>
      </c>
      <c r="U1640" s="12">
        <f>IF(Data_Extraction!F1640="",Data_Extraction!$J1640*(U$1),Data_Extraction!F1640)</f>
        <v>112.21</v>
      </c>
      <c r="V1640" s="12">
        <f>IF(Data_Extraction!G1640="",Data_Extraction!$J1640*(V$1),Data_Extraction!G1640)</f>
        <v>104.19500000000001</v>
      </c>
      <c r="W1640" s="12">
        <f>IF(Data_Extraction!H1640="",Data_Extraction!$J1640*(W$1),Data_Extraction!H1640)</f>
        <v>113</v>
      </c>
      <c r="X1640" s="12">
        <f>IF(Data_Extraction!I1640="",Data_Extraction!$J1640*(X$1),Data_Extraction!I1640)</f>
        <v>116</v>
      </c>
      <c r="Y1640" s="13">
        <f t="shared" si="150"/>
        <v>110.20625</v>
      </c>
      <c r="Z1640" s="17" t="str">
        <f t="shared" si="154"/>
        <v>Evening</v>
      </c>
      <c r="AA1640" s="14" t="str">
        <f>VLOOKUP($N1640,'HeartRate-2022-03-21-1647950188'!$C:$G,2,0)</f>
        <v>Lecture</v>
      </c>
      <c r="AB1640" s="14" t="str">
        <f>VLOOKUP($N1640,'HeartRate-2022-03-21-1647950188'!$C:$G,3,0)</f>
        <v>Off Campus</v>
      </c>
      <c r="AC1640" s="14" t="str">
        <f>VLOOKUP($N1640,'HeartRate-2022-03-21-1647950188'!$C:$G,4,0)</f>
        <v>Sitting</v>
      </c>
      <c r="AD1640" s="14" t="str">
        <f>VLOOKUP($N1640,'HeartRate-2022-03-21-1647950188'!$C:$G,5,0)</f>
        <v>Technical Contexts</v>
      </c>
      <c r="AE1640">
        <f t="shared" si="155"/>
        <v>0</v>
      </c>
      <c r="AF1640" s="18">
        <v>44635</v>
      </c>
      <c r="AG1640" s="19">
        <v>0.63818287037037036</v>
      </c>
    </row>
    <row r="1641" spans="1:33" x14ac:dyDescent="0.3">
      <c r="A1641" s="5">
        <v>44635.638877314814</v>
      </c>
      <c r="B1641" t="str">
        <f>IFERROR(AVERAGEIFS('HeartRate-2022-03-21-1647950188'!$B:$B,'HeartRate-2022-03-21-1647950188'!$A:$A,Data_Extraction!B$2,'HeartRate-2022-03-21-1647950188'!$C:$C,Data_Extraction!$A1641),"")</f>
        <v/>
      </c>
      <c r="C1641" t="str">
        <f>IFERROR(AVERAGEIFS('HeartRate-2022-03-21-1647950188'!$B:$B,'HeartRate-2022-03-21-1647950188'!$A:$A,Data_Extraction!C$2,'HeartRate-2022-03-21-1647950188'!$C:$C,Data_Extraction!$A1641),"")</f>
        <v/>
      </c>
      <c r="D1641" t="str">
        <f>IFERROR(AVERAGEIFS('HeartRate-2022-03-21-1647950188'!$B:$B,'HeartRate-2022-03-21-1647950188'!$A:$A,Data_Extraction!D$2,'HeartRate-2022-03-21-1647950188'!$C:$C,Data_Extraction!$A1641),"")</f>
        <v/>
      </c>
      <c r="E1641" t="str">
        <f>IFERROR(AVERAGEIFS('HeartRate-2022-03-21-1647950188'!$B:$B,'HeartRate-2022-03-21-1647950188'!$A:$A,Data_Extraction!E$2,'HeartRate-2022-03-21-1647950188'!$C:$C,Data_Extraction!$A1641),"")</f>
        <v/>
      </c>
      <c r="F1641" t="str">
        <f>IFERROR(AVERAGEIFS('HeartRate-2022-03-21-1647950188'!$B:$B,'HeartRate-2022-03-21-1647950188'!$A:$A,Data_Extraction!F$2,'HeartRate-2022-03-21-1647950188'!$C:$C,Data_Extraction!$A1641),"")</f>
        <v/>
      </c>
      <c r="G1641">
        <f>IFERROR(AVERAGEIFS('HeartRate-2022-03-21-1647950188'!$B:$B,'HeartRate-2022-03-21-1647950188'!$A:$A,Data_Extraction!G$2,'HeartRate-2022-03-21-1647950188'!$C:$C,Data_Extraction!$A1641),"")</f>
        <v>120</v>
      </c>
      <c r="H1641">
        <f>IFERROR(AVERAGEIFS('HeartRate-2022-03-21-1647950188'!$B:$B,'HeartRate-2022-03-21-1647950188'!$A:$A,Data_Extraction!H$2,'HeartRate-2022-03-21-1647950188'!$C:$C,Data_Extraction!$A1641),"")</f>
        <v>112</v>
      </c>
      <c r="I1641">
        <f>IFERROR(AVERAGEIFS('HeartRate-2022-03-21-1647950188'!$B:$B,'HeartRate-2022-03-21-1647950188'!$A:$A,Data_Extraction!I$2,'HeartRate-2022-03-21-1647950188'!$C:$C,Data_Extraction!$A1641),"")</f>
        <v>110</v>
      </c>
      <c r="J1641" s="8">
        <f t="shared" si="151"/>
        <v>114</v>
      </c>
      <c r="N1641" s="11">
        <f>Data_Extraction!A1641</f>
        <v>44635.638877314814</v>
      </c>
      <c r="O1641" s="15">
        <f t="shared" si="152"/>
        <v>44635</v>
      </c>
      <c r="P1641" s="16">
        <f t="shared" si="153"/>
        <v>0.6388773148148148</v>
      </c>
      <c r="Q1641" s="12">
        <f>IF(Data_Extraction!B1641="",Data_Extraction!$J1641*(Q$1),Data_Extraction!B1641)</f>
        <v>102.60000000000001</v>
      </c>
      <c r="R1641" s="12">
        <f>IF(Data_Extraction!C1641="",Data_Extraction!$J1641*(R$1),Data_Extraction!C1641)</f>
        <v>104.88000000000001</v>
      </c>
      <c r="S1641" s="12">
        <f>IF(Data_Extraction!D1641="",Data_Extraction!$J1641*(S$1),Data_Extraction!D1641)</f>
        <v>118.56</v>
      </c>
      <c r="T1641" s="12">
        <f>IF(Data_Extraction!E1641="",Data_Extraction!$J1641*(T$1),Data_Extraction!E1641)</f>
        <v>108.3</v>
      </c>
      <c r="U1641" s="12">
        <f>IF(Data_Extraction!F1641="",Data_Extraction!$J1641*(U$1),Data_Extraction!F1641)</f>
        <v>111.72</v>
      </c>
      <c r="V1641" s="12">
        <f>IF(Data_Extraction!G1641="",Data_Extraction!$J1641*(V$1),Data_Extraction!G1641)</f>
        <v>120</v>
      </c>
      <c r="W1641" s="12">
        <f>IF(Data_Extraction!H1641="",Data_Extraction!$J1641*(W$1),Data_Extraction!H1641)</f>
        <v>112</v>
      </c>
      <c r="X1641" s="12">
        <f>IF(Data_Extraction!I1641="",Data_Extraction!$J1641*(X$1),Data_Extraction!I1641)</f>
        <v>110</v>
      </c>
      <c r="Y1641" s="13">
        <f t="shared" si="150"/>
        <v>111.00750000000001</v>
      </c>
      <c r="Z1641" s="17" t="str">
        <f t="shared" si="154"/>
        <v>Evening</v>
      </c>
      <c r="AA1641" s="14" t="str">
        <f>VLOOKUP($N1641,'HeartRate-2022-03-21-1647950188'!$C:$G,2,0)</f>
        <v>Lecture</v>
      </c>
      <c r="AB1641" s="14" t="str">
        <f>VLOOKUP($N1641,'HeartRate-2022-03-21-1647950188'!$C:$G,3,0)</f>
        <v>Off Campus</v>
      </c>
      <c r="AC1641" s="14" t="str">
        <f>VLOOKUP($N1641,'HeartRate-2022-03-21-1647950188'!$C:$G,4,0)</f>
        <v>Sitting</v>
      </c>
      <c r="AD1641" s="14" t="str">
        <f>VLOOKUP($N1641,'HeartRate-2022-03-21-1647950188'!$C:$G,5,0)</f>
        <v>Technical Contexts</v>
      </c>
      <c r="AE1641">
        <f t="shared" si="155"/>
        <v>0</v>
      </c>
      <c r="AF1641" s="18">
        <v>44635</v>
      </c>
      <c r="AG1641" s="19">
        <v>0.6388773148148148</v>
      </c>
    </row>
    <row r="1642" spans="1:33" x14ac:dyDescent="0.3">
      <c r="A1642" s="5">
        <v>44635.63957175926</v>
      </c>
      <c r="B1642" t="str">
        <f>IFERROR(AVERAGEIFS('HeartRate-2022-03-21-1647950188'!$B:$B,'HeartRate-2022-03-21-1647950188'!$A:$A,Data_Extraction!B$2,'HeartRate-2022-03-21-1647950188'!$C:$C,Data_Extraction!$A1642),"")</f>
        <v/>
      </c>
      <c r="C1642" t="str">
        <f>IFERROR(AVERAGEIFS('HeartRate-2022-03-21-1647950188'!$B:$B,'HeartRate-2022-03-21-1647950188'!$A:$A,Data_Extraction!C$2,'HeartRate-2022-03-21-1647950188'!$C:$C,Data_Extraction!$A1642),"")</f>
        <v/>
      </c>
      <c r="D1642" t="str">
        <f>IFERROR(AVERAGEIFS('HeartRate-2022-03-21-1647950188'!$B:$B,'HeartRate-2022-03-21-1647950188'!$A:$A,Data_Extraction!D$2,'HeartRate-2022-03-21-1647950188'!$C:$C,Data_Extraction!$A1642),"")</f>
        <v/>
      </c>
      <c r="E1642" t="str">
        <f>IFERROR(AVERAGEIFS('HeartRate-2022-03-21-1647950188'!$B:$B,'HeartRate-2022-03-21-1647950188'!$A:$A,Data_Extraction!E$2,'HeartRate-2022-03-21-1647950188'!$C:$C,Data_Extraction!$A1642),"")</f>
        <v/>
      </c>
      <c r="F1642" t="str">
        <f>IFERROR(AVERAGEIFS('HeartRate-2022-03-21-1647950188'!$B:$B,'HeartRate-2022-03-21-1647950188'!$A:$A,Data_Extraction!F$2,'HeartRate-2022-03-21-1647950188'!$C:$C,Data_Extraction!$A1642),"")</f>
        <v/>
      </c>
      <c r="G1642">
        <f>IFERROR(AVERAGEIFS('HeartRate-2022-03-21-1647950188'!$B:$B,'HeartRate-2022-03-21-1647950188'!$A:$A,Data_Extraction!G$2,'HeartRate-2022-03-21-1647950188'!$C:$C,Data_Extraction!$A1642),"")</f>
        <v>113</v>
      </c>
      <c r="H1642">
        <f>IFERROR(AVERAGEIFS('HeartRate-2022-03-21-1647950188'!$B:$B,'HeartRate-2022-03-21-1647950188'!$A:$A,Data_Extraction!H$2,'HeartRate-2022-03-21-1647950188'!$C:$C,Data_Extraction!$A1642),"")</f>
        <v>115</v>
      </c>
      <c r="I1642">
        <f>IFERROR(AVERAGEIFS('HeartRate-2022-03-21-1647950188'!$B:$B,'HeartRate-2022-03-21-1647950188'!$A:$A,Data_Extraction!I$2,'HeartRate-2022-03-21-1647950188'!$C:$C,Data_Extraction!$A1642),"")</f>
        <v>109</v>
      </c>
      <c r="J1642" s="8">
        <f t="shared" si="151"/>
        <v>112.33333333333333</v>
      </c>
      <c r="N1642" s="11">
        <f>Data_Extraction!A1642</f>
        <v>44635.63957175926</v>
      </c>
      <c r="O1642" s="15">
        <f t="shared" si="152"/>
        <v>44635</v>
      </c>
      <c r="P1642" s="16">
        <f t="shared" si="153"/>
        <v>0.63957175925925924</v>
      </c>
      <c r="Q1642" s="12">
        <f>IF(Data_Extraction!B1642="",Data_Extraction!$J1642*(Q$1),Data_Extraction!B1642)</f>
        <v>101.1</v>
      </c>
      <c r="R1642" s="12">
        <f>IF(Data_Extraction!C1642="",Data_Extraction!$J1642*(R$1),Data_Extraction!C1642)</f>
        <v>103.34666666666666</v>
      </c>
      <c r="S1642" s="12">
        <f>IF(Data_Extraction!D1642="",Data_Extraction!$J1642*(S$1),Data_Extraction!D1642)</f>
        <v>116.82666666666667</v>
      </c>
      <c r="T1642" s="12">
        <f>IF(Data_Extraction!E1642="",Data_Extraction!$J1642*(T$1),Data_Extraction!E1642)</f>
        <v>106.71666666666665</v>
      </c>
      <c r="U1642" s="12">
        <f>IF(Data_Extraction!F1642="",Data_Extraction!$J1642*(U$1),Data_Extraction!F1642)</f>
        <v>110.08666666666666</v>
      </c>
      <c r="V1642" s="12">
        <f>IF(Data_Extraction!G1642="",Data_Extraction!$J1642*(V$1),Data_Extraction!G1642)</f>
        <v>113</v>
      </c>
      <c r="W1642" s="12">
        <f>IF(Data_Extraction!H1642="",Data_Extraction!$J1642*(W$1),Data_Extraction!H1642)</f>
        <v>115</v>
      </c>
      <c r="X1642" s="12">
        <f>IF(Data_Extraction!I1642="",Data_Extraction!$J1642*(X$1),Data_Extraction!I1642)</f>
        <v>109</v>
      </c>
      <c r="Y1642" s="13">
        <f t="shared" si="150"/>
        <v>109.38458333333332</v>
      </c>
      <c r="Z1642" s="17" t="str">
        <f t="shared" si="154"/>
        <v>Evening</v>
      </c>
      <c r="AA1642" s="14" t="str">
        <f>VLOOKUP($N1642,'HeartRate-2022-03-21-1647950188'!$C:$G,2,0)</f>
        <v>Lecture</v>
      </c>
      <c r="AB1642" s="14" t="str">
        <f>VLOOKUP($N1642,'HeartRate-2022-03-21-1647950188'!$C:$G,3,0)</f>
        <v>Off Campus</v>
      </c>
      <c r="AC1642" s="14" t="str">
        <f>VLOOKUP($N1642,'HeartRate-2022-03-21-1647950188'!$C:$G,4,0)</f>
        <v>Sitting</v>
      </c>
      <c r="AD1642" s="14" t="str">
        <f>VLOOKUP($N1642,'HeartRate-2022-03-21-1647950188'!$C:$G,5,0)</f>
        <v>Technical Contexts</v>
      </c>
      <c r="AE1642">
        <f t="shared" si="155"/>
        <v>0</v>
      </c>
      <c r="AF1642" s="18">
        <v>44635</v>
      </c>
      <c r="AG1642" s="19">
        <v>0.63957175925925924</v>
      </c>
    </row>
    <row r="1643" spans="1:33" x14ac:dyDescent="0.3">
      <c r="A1643" s="5">
        <v>44635.63958333333</v>
      </c>
      <c r="B1643">
        <f>IFERROR(AVERAGEIFS('HeartRate-2022-03-21-1647950188'!$B:$B,'HeartRate-2022-03-21-1647950188'!$A:$A,Data_Extraction!B$2,'HeartRate-2022-03-21-1647950188'!$C:$C,Data_Extraction!$A1643),"")</f>
        <v>101</v>
      </c>
      <c r="C1643" t="str">
        <f>IFERROR(AVERAGEIFS('HeartRate-2022-03-21-1647950188'!$B:$B,'HeartRate-2022-03-21-1647950188'!$A:$A,Data_Extraction!C$2,'HeartRate-2022-03-21-1647950188'!$C:$C,Data_Extraction!$A1643),"")</f>
        <v/>
      </c>
      <c r="D1643" t="str">
        <f>IFERROR(AVERAGEIFS('HeartRate-2022-03-21-1647950188'!$B:$B,'HeartRate-2022-03-21-1647950188'!$A:$A,Data_Extraction!D$2,'HeartRate-2022-03-21-1647950188'!$C:$C,Data_Extraction!$A1643),"")</f>
        <v/>
      </c>
      <c r="E1643" t="str">
        <f>IFERROR(AVERAGEIFS('HeartRate-2022-03-21-1647950188'!$B:$B,'HeartRate-2022-03-21-1647950188'!$A:$A,Data_Extraction!E$2,'HeartRate-2022-03-21-1647950188'!$C:$C,Data_Extraction!$A1643),"")</f>
        <v/>
      </c>
      <c r="F1643" t="str">
        <f>IFERROR(AVERAGEIFS('HeartRate-2022-03-21-1647950188'!$B:$B,'HeartRate-2022-03-21-1647950188'!$A:$A,Data_Extraction!F$2,'HeartRate-2022-03-21-1647950188'!$C:$C,Data_Extraction!$A1643),"")</f>
        <v/>
      </c>
      <c r="G1643" t="str">
        <f>IFERROR(AVERAGEIFS('HeartRate-2022-03-21-1647950188'!$B:$B,'HeartRate-2022-03-21-1647950188'!$A:$A,Data_Extraction!G$2,'HeartRate-2022-03-21-1647950188'!$C:$C,Data_Extraction!$A1643),"")</f>
        <v/>
      </c>
      <c r="H1643" t="str">
        <f>IFERROR(AVERAGEIFS('HeartRate-2022-03-21-1647950188'!$B:$B,'HeartRate-2022-03-21-1647950188'!$A:$A,Data_Extraction!H$2,'HeartRate-2022-03-21-1647950188'!$C:$C,Data_Extraction!$A1643),"")</f>
        <v/>
      </c>
      <c r="I1643" t="str">
        <f>IFERROR(AVERAGEIFS('HeartRate-2022-03-21-1647950188'!$B:$B,'HeartRate-2022-03-21-1647950188'!$A:$A,Data_Extraction!I$2,'HeartRate-2022-03-21-1647950188'!$C:$C,Data_Extraction!$A1643),"")</f>
        <v/>
      </c>
      <c r="J1643" s="8">
        <f t="shared" si="151"/>
        <v>101</v>
      </c>
      <c r="N1643" s="11">
        <f>Data_Extraction!A1643</f>
        <v>44635.63958333333</v>
      </c>
      <c r="O1643" s="15">
        <f t="shared" si="152"/>
        <v>44635</v>
      </c>
      <c r="P1643" s="16">
        <f t="shared" si="153"/>
        <v>0.63958333333333328</v>
      </c>
      <c r="Q1643" s="12">
        <f>IF(Data_Extraction!B1643="",Data_Extraction!$J1643*(Q$1),Data_Extraction!B1643)</f>
        <v>101</v>
      </c>
      <c r="R1643" s="12">
        <f>IF(Data_Extraction!C1643="",Data_Extraction!$J1643*(R$1),Data_Extraction!C1643)</f>
        <v>92.92</v>
      </c>
      <c r="S1643" s="12">
        <f>IF(Data_Extraction!D1643="",Data_Extraction!$J1643*(S$1),Data_Extraction!D1643)</f>
        <v>105.04</v>
      </c>
      <c r="T1643" s="12">
        <f>IF(Data_Extraction!E1643="",Data_Extraction!$J1643*(T$1),Data_Extraction!E1643)</f>
        <v>95.949999999999989</v>
      </c>
      <c r="U1643" s="12">
        <f>IF(Data_Extraction!F1643="",Data_Extraction!$J1643*(U$1),Data_Extraction!F1643)</f>
        <v>98.98</v>
      </c>
      <c r="V1643" s="12">
        <f>IF(Data_Extraction!G1643="",Data_Extraction!$J1643*(V$1),Data_Extraction!G1643)</f>
        <v>91.91</v>
      </c>
      <c r="W1643" s="12">
        <f>IF(Data_Extraction!H1643="",Data_Extraction!$J1643*(W$1),Data_Extraction!H1643)</f>
        <v>108.07000000000001</v>
      </c>
      <c r="X1643" s="12">
        <f>IF(Data_Extraction!I1643="",Data_Extraction!$J1643*(X$1),Data_Extraction!I1643)</f>
        <v>97.97</v>
      </c>
      <c r="Y1643" s="13">
        <f t="shared" si="150"/>
        <v>98.980000000000018</v>
      </c>
      <c r="Z1643" s="17" t="str">
        <f t="shared" si="154"/>
        <v>Evening</v>
      </c>
      <c r="AA1643" s="14" t="str">
        <f>VLOOKUP($N1643,'HeartRate-2022-03-21-1647950188'!$C:$G,2,0)</f>
        <v>Lecture</v>
      </c>
      <c r="AB1643" s="14" t="str">
        <f>VLOOKUP($N1643,'HeartRate-2022-03-21-1647950188'!$C:$G,3,0)</f>
        <v>Off Campus</v>
      </c>
      <c r="AC1643" s="14" t="str">
        <f>VLOOKUP($N1643,'HeartRate-2022-03-21-1647950188'!$C:$G,4,0)</f>
        <v>Sitting</v>
      </c>
      <c r="AD1643" s="14" t="str">
        <f>VLOOKUP($N1643,'HeartRate-2022-03-21-1647950188'!$C:$G,5,0)</f>
        <v>Technical Contexts</v>
      </c>
      <c r="AE1643">
        <f t="shared" si="155"/>
        <v>0</v>
      </c>
      <c r="AF1643" s="18">
        <v>44635</v>
      </c>
      <c r="AG1643" s="19">
        <v>0.63958333333333328</v>
      </c>
    </row>
    <row r="1644" spans="1:33" x14ac:dyDescent="0.3">
      <c r="A1644" s="5">
        <v>44635.640266203707</v>
      </c>
      <c r="B1644" t="str">
        <f>IFERROR(AVERAGEIFS('HeartRate-2022-03-21-1647950188'!$B:$B,'HeartRate-2022-03-21-1647950188'!$A:$A,Data_Extraction!B$2,'HeartRate-2022-03-21-1647950188'!$C:$C,Data_Extraction!$A1644),"")</f>
        <v/>
      </c>
      <c r="C1644" t="str">
        <f>IFERROR(AVERAGEIFS('HeartRate-2022-03-21-1647950188'!$B:$B,'HeartRate-2022-03-21-1647950188'!$A:$A,Data_Extraction!C$2,'HeartRate-2022-03-21-1647950188'!$C:$C,Data_Extraction!$A1644),"")</f>
        <v/>
      </c>
      <c r="D1644" t="str">
        <f>IFERROR(AVERAGEIFS('HeartRate-2022-03-21-1647950188'!$B:$B,'HeartRate-2022-03-21-1647950188'!$A:$A,Data_Extraction!D$2,'HeartRate-2022-03-21-1647950188'!$C:$C,Data_Extraction!$A1644),"")</f>
        <v/>
      </c>
      <c r="E1644" t="str">
        <f>IFERROR(AVERAGEIFS('HeartRate-2022-03-21-1647950188'!$B:$B,'HeartRate-2022-03-21-1647950188'!$A:$A,Data_Extraction!E$2,'HeartRate-2022-03-21-1647950188'!$C:$C,Data_Extraction!$A1644),"")</f>
        <v/>
      </c>
      <c r="F1644" t="str">
        <f>IFERROR(AVERAGEIFS('HeartRate-2022-03-21-1647950188'!$B:$B,'HeartRate-2022-03-21-1647950188'!$A:$A,Data_Extraction!F$2,'HeartRate-2022-03-21-1647950188'!$C:$C,Data_Extraction!$A1644),"")</f>
        <v/>
      </c>
      <c r="G1644">
        <f>IFERROR(AVERAGEIFS('HeartRate-2022-03-21-1647950188'!$B:$B,'HeartRate-2022-03-21-1647950188'!$A:$A,Data_Extraction!G$2,'HeartRate-2022-03-21-1647950188'!$C:$C,Data_Extraction!$A1644),"")</f>
        <v>122</v>
      </c>
      <c r="H1644">
        <f>IFERROR(AVERAGEIFS('HeartRate-2022-03-21-1647950188'!$B:$B,'HeartRate-2022-03-21-1647950188'!$A:$A,Data_Extraction!H$2,'HeartRate-2022-03-21-1647950188'!$C:$C,Data_Extraction!$A1644),"")</f>
        <v>112</v>
      </c>
      <c r="I1644">
        <f>IFERROR(AVERAGEIFS('HeartRate-2022-03-21-1647950188'!$B:$B,'HeartRate-2022-03-21-1647950188'!$A:$A,Data_Extraction!I$2,'HeartRate-2022-03-21-1647950188'!$C:$C,Data_Extraction!$A1644),"")</f>
        <v>114</v>
      </c>
      <c r="J1644" s="8">
        <f t="shared" si="151"/>
        <v>116</v>
      </c>
      <c r="N1644" s="11">
        <f>Data_Extraction!A1644</f>
        <v>44635.640266203707</v>
      </c>
      <c r="O1644" s="15">
        <f t="shared" si="152"/>
        <v>44635</v>
      </c>
      <c r="P1644" s="16">
        <f t="shared" si="153"/>
        <v>0.64026620370370368</v>
      </c>
      <c r="Q1644" s="12">
        <f>IF(Data_Extraction!B1644="",Data_Extraction!$J1644*(Q$1),Data_Extraction!B1644)</f>
        <v>104.4</v>
      </c>
      <c r="R1644" s="12">
        <f>IF(Data_Extraction!C1644="",Data_Extraction!$J1644*(R$1),Data_Extraction!C1644)</f>
        <v>106.72</v>
      </c>
      <c r="S1644" s="12">
        <f>IF(Data_Extraction!D1644="",Data_Extraction!$J1644*(S$1),Data_Extraction!D1644)</f>
        <v>120.64</v>
      </c>
      <c r="T1644" s="12">
        <f>IF(Data_Extraction!E1644="",Data_Extraction!$J1644*(T$1),Data_Extraction!E1644)</f>
        <v>110.19999999999999</v>
      </c>
      <c r="U1644" s="12">
        <f>IF(Data_Extraction!F1644="",Data_Extraction!$J1644*(U$1),Data_Extraction!F1644)</f>
        <v>113.67999999999999</v>
      </c>
      <c r="V1644" s="12">
        <f>IF(Data_Extraction!G1644="",Data_Extraction!$J1644*(V$1),Data_Extraction!G1644)</f>
        <v>122</v>
      </c>
      <c r="W1644" s="12">
        <f>IF(Data_Extraction!H1644="",Data_Extraction!$J1644*(W$1),Data_Extraction!H1644)</f>
        <v>112</v>
      </c>
      <c r="X1644" s="12">
        <f>IF(Data_Extraction!I1644="",Data_Extraction!$J1644*(X$1),Data_Extraction!I1644)</f>
        <v>114</v>
      </c>
      <c r="Y1644" s="13">
        <f t="shared" si="150"/>
        <v>112.955</v>
      </c>
      <c r="Z1644" s="17" t="str">
        <f t="shared" si="154"/>
        <v>Evening</v>
      </c>
      <c r="AA1644" s="14" t="str">
        <f>VLOOKUP($N1644,'HeartRate-2022-03-21-1647950188'!$C:$G,2,0)</f>
        <v>Lecture</v>
      </c>
      <c r="AB1644" s="14" t="str">
        <f>VLOOKUP($N1644,'HeartRate-2022-03-21-1647950188'!$C:$G,3,0)</f>
        <v>Off Campus</v>
      </c>
      <c r="AC1644" s="14" t="str">
        <f>VLOOKUP($N1644,'HeartRate-2022-03-21-1647950188'!$C:$G,4,0)</f>
        <v>Sitting</v>
      </c>
      <c r="AD1644" s="14" t="str">
        <f>VLOOKUP($N1644,'HeartRate-2022-03-21-1647950188'!$C:$G,5,0)</f>
        <v>Technical Contexts</v>
      </c>
      <c r="AE1644">
        <f t="shared" si="155"/>
        <v>0</v>
      </c>
      <c r="AF1644" s="18">
        <v>44635</v>
      </c>
      <c r="AG1644" s="19">
        <v>0.64026620370370368</v>
      </c>
    </row>
    <row r="1645" spans="1:33" x14ac:dyDescent="0.3">
      <c r="A1645" s="5">
        <v>44635.640960648147</v>
      </c>
      <c r="B1645" t="str">
        <f>IFERROR(AVERAGEIFS('HeartRate-2022-03-21-1647950188'!$B:$B,'HeartRate-2022-03-21-1647950188'!$A:$A,Data_Extraction!B$2,'HeartRate-2022-03-21-1647950188'!$C:$C,Data_Extraction!$A1645),"")</f>
        <v/>
      </c>
      <c r="C1645" t="str">
        <f>IFERROR(AVERAGEIFS('HeartRate-2022-03-21-1647950188'!$B:$B,'HeartRate-2022-03-21-1647950188'!$A:$A,Data_Extraction!C$2,'HeartRate-2022-03-21-1647950188'!$C:$C,Data_Extraction!$A1645),"")</f>
        <v/>
      </c>
      <c r="D1645" t="str">
        <f>IFERROR(AVERAGEIFS('HeartRate-2022-03-21-1647950188'!$B:$B,'HeartRate-2022-03-21-1647950188'!$A:$A,Data_Extraction!D$2,'HeartRate-2022-03-21-1647950188'!$C:$C,Data_Extraction!$A1645),"")</f>
        <v/>
      </c>
      <c r="E1645" t="str">
        <f>IFERROR(AVERAGEIFS('HeartRate-2022-03-21-1647950188'!$B:$B,'HeartRate-2022-03-21-1647950188'!$A:$A,Data_Extraction!E$2,'HeartRate-2022-03-21-1647950188'!$C:$C,Data_Extraction!$A1645),"")</f>
        <v/>
      </c>
      <c r="F1645" t="str">
        <f>IFERROR(AVERAGEIFS('HeartRate-2022-03-21-1647950188'!$B:$B,'HeartRate-2022-03-21-1647950188'!$A:$A,Data_Extraction!F$2,'HeartRate-2022-03-21-1647950188'!$C:$C,Data_Extraction!$A1645),"")</f>
        <v/>
      </c>
      <c r="G1645">
        <f>IFERROR(AVERAGEIFS('HeartRate-2022-03-21-1647950188'!$B:$B,'HeartRate-2022-03-21-1647950188'!$A:$A,Data_Extraction!G$2,'HeartRate-2022-03-21-1647950188'!$C:$C,Data_Extraction!$A1645),"")</f>
        <v>120</v>
      </c>
      <c r="H1645">
        <f>IFERROR(AVERAGEIFS('HeartRate-2022-03-21-1647950188'!$B:$B,'HeartRate-2022-03-21-1647950188'!$A:$A,Data_Extraction!H$2,'HeartRate-2022-03-21-1647950188'!$C:$C,Data_Extraction!$A1645),"")</f>
        <v>115</v>
      </c>
      <c r="I1645">
        <f>IFERROR(AVERAGEIFS('HeartRate-2022-03-21-1647950188'!$B:$B,'HeartRate-2022-03-21-1647950188'!$A:$A,Data_Extraction!I$2,'HeartRate-2022-03-21-1647950188'!$C:$C,Data_Extraction!$A1645),"")</f>
        <v>115</v>
      </c>
      <c r="J1645" s="8">
        <f t="shared" si="151"/>
        <v>116.66666666666667</v>
      </c>
      <c r="N1645" s="11">
        <f>Data_Extraction!A1645</f>
        <v>44635.640960648147</v>
      </c>
      <c r="O1645" s="15">
        <f t="shared" si="152"/>
        <v>44635</v>
      </c>
      <c r="P1645" s="16">
        <f t="shared" si="153"/>
        <v>0.64096064814814813</v>
      </c>
      <c r="Q1645" s="12">
        <f>IF(Data_Extraction!B1645="",Data_Extraction!$J1645*(Q$1),Data_Extraction!B1645)</f>
        <v>105</v>
      </c>
      <c r="R1645" s="12">
        <f>IF(Data_Extraction!C1645="",Data_Extraction!$J1645*(R$1),Data_Extraction!C1645)</f>
        <v>107.33333333333334</v>
      </c>
      <c r="S1645" s="12">
        <f>IF(Data_Extraction!D1645="",Data_Extraction!$J1645*(S$1),Data_Extraction!D1645)</f>
        <v>121.33333333333334</v>
      </c>
      <c r="T1645" s="12">
        <f>IF(Data_Extraction!E1645="",Data_Extraction!$J1645*(T$1),Data_Extraction!E1645)</f>
        <v>110.83333333333333</v>
      </c>
      <c r="U1645" s="12">
        <f>IF(Data_Extraction!F1645="",Data_Extraction!$J1645*(U$1),Data_Extraction!F1645)</f>
        <v>114.33333333333334</v>
      </c>
      <c r="V1645" s="12">
        <f>IF(Data_Extraction!G1645="",Data_Extraction!$J1645*(V$1),Data_Extraction!G1645)</f>
        <v>120</v>
      </c>
      <c r="W1645" s="12">
        <f>IF(Data_Extraction!H1645="",Data_Extraction!$J1645*(W$1),Data_Extraction!H1645)</f>
        <v>115</v>
      </c>
      <c r="X1645" s="12">
        <f>IF(Data_Extraction!I1645="",Data_Extraction!$J1645*(X$1),Data_Extraction!I1645)</f>
        <v>115</v>
      </c>
      <c r="Y1645" s="13">
        <f t="shared" si="150"/>
        <v>113.60416666666667</v>
      </c>
      <c r="Z1645" s="17" t="str">
        <f t="shared" si="154"/>
        <v>Evening</v>
      </c>
      <c r="AA1645" s="14" t="str">
        <f>VLOOKUP($N1645,'HeartRate-2022-03-21-1647950188'!$C:$G,2,0)</f>
        <v>Lecture</v>
      </c>
      <c r="AB1645" s="14" t="str">
        <f>VLOOKUP($N1645,'HeartRate-2022-03-21-1647950188'!$C:$G,3,0)</f>
        <v>Off Campus</v>
      </c>
      <c r="AC1645" s="14" t="str">
        <f>VLOOKUP($N1645,'HeartRate-2022-03-21-1647950188'!$C:$G,4,0)</f>
        <v>Sitting</v>
      </c>
      <c r="AD1645" s="14" t="str">
        <f>VLOOKUP($N1645,'HeartRate-2022-03-21-1647950188'!$C:$G,5,0)</f>
        <v>Technical Contexts</v>
      </c>
      <c r="AE1645">
        <f t="shared" si="155"/>
        <v>0</v>
      </c>
      <c r="AF1645" s="18">
        <v>44635</v>
      </c>
      <c r="AG1645" s="19">
        <v>0.64096064814814813</v>
      </c>
    </row>
    <row r="1646" spans="1:33" x14ac:dyDescent="0.3">
      <c r="A1646" s="5">
        <v>44635.641319444447</v>
      </c>
      <c r="B1646" t="str">
        <f>IFERROR(AVERAGEIFS('HeartRate-2022-03-21-1647950188'!$B:$B,'HeartRate-2022-03-21-1647950188'!$A:$A,Data_Extraction!B$2,'HeartRate-2022-03-21-1647950188'!$C:$C,Data_Extraction!$A1646),"")</f>
        <v/>
      </c>
      <c r="C1646" t="str">
        <f>IFERROR(AVERAGEIFS('HeartRate-2022-03-21-1647950188'!$B:$B,'HeartRate-2022-03-21-1647950188'!$A:$A,Data_Extraction!C$2,'HeartRate-2022-03-21-1647950188'!$C:$C,Data_Extraction!$A1646),"")</f>
        <v/>
      </c>
      <c r="D1646" t="str">
        <f>IFERROR(AVERAGEIFS('HeartRate-2022-03-21-1647950188'!$B:$B,'HeartRate-2022-03-21-1647950188'!$A:$A,Data_Extraction!D$2,'HeartRate-2022-03-21-1647950188'!$C:$C,Data_Extraction!$A1646),"")</f>
        <v/>
      </c>
      <c r="E1646" t="str">
        <f>IFERROR(AVERAGEIFS('HeartRate-2022-03-21-1647950188'!$B:$B,'HeartRate-2022-03-21-1647950188'!$A:$A,Data_Extraction!E$2,'HeartRate-2022-03-21-1647950188'!$C:$C,Data_Extraction!$A1646),"")</f>
        <v/>
      </c>
      <c r="F1646" t="str">
        <f>IFERROR(AVERAGEIFS('HeartRate-2022-03-21-1647950188'!$B:$B,'HeartRate-2022-03-21-1647950188'!$A:$A,Data_Extraction!F$2,'HeartRate-2022-03-21-1647950188'!$C:$C,Data_Extraction!$A1646),"")</f>
        <v/>
      </c>
      <c r="G1646">
        <f>IFERROR(AVERAGEIFS('HeartRate-2022-03-21-1647950188'!$B:$B,'HeartRate-2022-03-21-1647950188'!$A:$A,Data_Extraction!G$2,'HeartRate-2022-03-21-1647950188'!$C:$C,Data_Extraction!$A1646),"")</f>
        <v>113</v>
      </c>
      <c r="H1646" t="str">
        <f>IFERROR(AVERAGEIFS('HeartRate-2022-03-21-1647950188'!$B:$B,'HeartRate-2022-03-21-1647950188'!$A:$A,Data_Extraction!H$2,'HeartRate-2022-03-21-1647950188'!$C:$C,Data_Extraction!$A1646),"")</f>
        <v/>
      </c>
      <c r="I1646" t="str">
        <f>IFERROR(AVERAGEIFS('HeartRate-2022-03-21-1647950188'!$B:$B,'HeartRate-2022-03-21-1647950188'!$A:$A,Data_Extraction!I$2,'HeartRate-2022-03-21-1647950188'!$C:$C,Data_Extraction!$A1646),"")</f>
        <v/>
      </c>
      <c r="J1646" s="8">
        <f t="shared" si="151"/>
        <v>113</v>
      </c>
      <c r="N1646" s="11">
        <f>Data_Extraction!A1646</f>
        <v>44635.641319444447</v>
      </c>
      <c r="O1646" s="15">
        <f t="shared" si="152"/>
        <v>44635</v>
      </c>
      <c r="P1646" s="16">
        <f t="shared" si="153"/>
        <v>0.64131944444444444</v>
      </c>
      <c r="Q1646" s="12">
        <f>IF(Data_Extraction!B1646="",Data_Extraction!$J1646*(Q$1),Data_Extraction!B1646)</f>
        <v>101.7</v>
      </c>
      <c r="R1646" s="12">
        <f>IF(Data_Extraction!C1646="",Data_Extraction!$J1646*(R$1),Data_Extraction!C1646)</f>
        <v>103.96000000000001</v>
      </c>
      <c r="S1646" s="12">
        <f>IF(Data_Extraction!D1646="",Data_Extraction!$J1646*(S$1),Data_Extraction!D1646)</f>
        <v>117.52000000000001</v>
      </c>
      <c r="T1646" s="12">
        <f>IF(Data_Extraction!E1646="",Data_Extraction!$J1646*(T$1),Data_Extraction!E1646)</f>
        <v>107.35</v>
      </c>
      <c r="U1646" s="12">
        <f>IF(Data_Extraction!F1646="",Data_Extraction!$J1646*(U$1),Data_Extraction!F1646)</f>
        <v>110.74</v>
      </c>
      <c r="V1646" s="12">
        <f>IF(Data_Extraction!G1646="",Data_Extraction!$J1646*(V$1),Data_Extraction!G1646)</f>
        <v>113</v>
      </c>
      <c r="W1646" s="12">
        <f>IF(Data_Extraction!H1646="",Data_Extraction!$J1646*(W$1),Data_Extraction!H1646)</f>
        <v>120.91000000000001</v>
      </c>
      <c r="X1646" s="12">
        <f>IF(Data_Extraction!I1646="",Data_Extraction!$J1646*(X$1),Data_Extraction!I1646)</f>
        <v>109.61</v>
      </c>
      <c r="Y1646" s="13">
        <f t="shared" si="150"/>
        <v>110.59875000000001</v>
      </c>
      <c r="Z1646" s="17" t="str">
        <f t="shared" si="154"/>
        <v>Evening</v>
      </c>
      <c r="AA1646" s="14" t="str">
        <f>VLOOKUP($N1646,'HeartRate-2022-03-21-1647950188'!$C:$G,2,0)</f>
        <v>Lecture</v>
      </c>
      <c r="AB1646" s="14" t="str">
        <f>VLOOKUP($N1646,'HeartRate-2022-03-21-1647950188'!$C:$G,3,0)</f>
        <v>Off Campus</v>
      </c>
      <c r="AC1646" s="14" t="str">
        <f>VLOOKUP($N1646,'HeartRate-2022-03-21-1647950188'!$C:$G,4,0)</f>
        <v>Sitting</v>
      </c>
      <c r="AD1646" s="14" t="str">
        <f>VLOOKUP($N1646,'HeartRate-2022-03-21-1647950188'!$C:$G,5,0)</f>
        <v>Technical Contexts</v>
      </c>
      <c r="AE1646">
        <f t="shared" si="155"/>
        <v>0</v>
      </c>
      <c r="AF1646" s="18">
        <v>44635</v>
      </c>
      <c r="AG1646" s="19">
        <v>0.64131944444444444</v>
      </c>
    </row>
    <row r="1647" spans="1:33" x14ac:dyDescent="0.3">
      <c r="A1647" s="5">
        <v>44635.641655092593</v>
      </c>
      <c r="B1647" t="str">
        <f>IFERROR(AVERAGEIFS('HeartRate-2022-03-21-1647950188'!$B:$B,'HeartRate-2022-03-21-1647950188'!$A:$A,Data_Extraction!B$2,'HeartRate-2022-03-21-1647950188'!$C:$C,Data_Extraction!$A1647),"")</f>
        <v/>
      </c>
      <c r="C1647" t="str">
        <f>IFERROR(AVERAGEIFS('HeartRate-2022-03-21-1647950188'!$B:$B,'HeartRate-2022-03-21-1647950188'!$A:$A,Data_Extraction!C$2,'HeartRate-2022-03-21-1647950188'!$C:$C,Data_Extraction!$A1647),"")</f>
        <v/>
      </c>
      <c r="D1647" t="str">
        <f>IFERROR(AVERAGEIFS('HeartRate-2022-03-21-1647950188'!$B:$B,'HeartRate-2022-03-21-1647950188'!$A:$A,Data_Extraction!D$2,'HeartRate-2022-03-21-1647950188'!$C:$C,Data_Extraction!$A1647),"")</f>
        <v/>
      </c>
      <c r="E1647" t="str">
        <f>IFERROR(AVERAGEIFS('HeartRate-2022-03-21-1647950188'!$B:$B,'HeartRate-2022-03-21-1647950188'!$A:$A,Data_Extraction!E$2,'HeartRate-2022-03-21-1647950188'!$C:$C,Data_Extraction!$A1647),"")</f>
        <v/>
      </c>
      <c r="F1647" t="str">
        <f>IFERROR(AVERAGEIFS('HeartRate-2022-03-21-1647950188'!$B:$B,'HeartRate-2022-03-21-1647950188'!$A:$A,Data_Extraction!F$2,'HeartRate-2022-03-21-1647950188'!$C:$C,Data_Extraction!$A1647),"")</f>
        <v/>
      </c>
      <c r="G1647">
        <f>IFERROR(AVERAGEIFS('HeartRate-2022-03-21-1647950188'!$B:$B,'HeartRate-2022-03-21-1647950188'!$A:$A,Data_Extraction!G$2,'HeartRate-2022-03-21-1647950188'!$C:$C,Data_Extraction!$A1647),"")</f>
        <v>113</v>
      </c>
      <c r="H1647">
        <f>IFERROR(AVERAGEIFS('HeartRate-2022-03-21-1647950188'!$B:$B,'HeartRate-2022-03-21-1647950188'!$A:$A,Data_Extraction!H$2,'HeartRate-2022-03-21-1647950188'!$C:$C,Data_Extraction!$A1647),"")</f>
        <v>119</v>
      </c>
      <c r="I1647">
        <f>IFERROR(AVERAGEIFS('HeartRate-2022-03-21-1647950188'!$B:$B,'HeartRate-2022-03-21-1647950188'!$A:$A,Data_Extraction!I$2,'HeartRate-2022-03-21-1647950188'!$C:$C,Data_Extraction!$A1647),"")</f>
        <v>112</v>
      </c>
      <c r="J1647" s="8">
        <f t="shared" si="151"/>
        <v>114.66666666666667</v>
      </c>
      <c r="N1647" s="11">
        <f>Data_Extraction!A1647</f>
        <v>44635.641655092593</v>
      </c>
      <c r="O1647" s="15">
        <f t="shared" si="152"/>
        <v>44635</v>
      </c>
      <c r="P1647" s="16">
        <f t="shared" si="153"/>
        <v>0.64165509259259257</v>
      </c>
      <c r="Q1647" s="12">
        <f>IF(Data_Extraction!B1647="",Data_Extraction!$J1647*(Q$1),Data_Extraction!B1647)</f>
        <v>103.2</v>
      </c>
      <c r="R1647" s="12">
        <f>IF(Data_Extraction!C1647="",Data_Extraction!$J1647*(R$1),Data_Extraction!C1647)</f>
        <v>105.49333333333334</v>
      </c>
      <c r="S1647" s="12">
        <f>IF(Data_Extraction!D1647="",Data_Extraction!$J1647*(S$1),Data_Extraction!D1647)</f>
        <v>119.25333333333334</v>
      </c>
      <c r="T1647" s="12">
        <f>IF(Data_Extraction!E1647="",Data_Extraction!$J1647*(T$1),Data_Extraction!E1647)</f>
        <v>108.93333333333334</v>
      </c>
      <c r="U1647" s="12">
        <f>IF(Data_Extraction!F1647="",Data_Extraction!$J1647*(U$1),Data_Extraction!F1647)</f>
        <v>112.37333333333333</v>
      </c>
      <c r="V1647" s="12">
        <f>IF(Data_Extraction!G1647="",Data_Extraction!$J1647*(V$1),Data_Extraction!G1647)</f>
        <v>113</v>
      </c>
      <c r="W1647" s="12">
        <f>IF(Data_Extraction!H1647="",Data_Extraction!$J1647*(W$1),Data_Extraction!H1647)</f>
        <v>119</v>
      </c>
      <c r="X1647" s="12">
        <f>IF(Data_Extraction!I1647="",Data_Extraction!$J1647*(X$1),Data_Extraction!I1647)</f>
        <v>112</v>
      </c>
      <c r="Y1647" s="13">
        <f t="shared" si="150"/>
        <v>111.65666666666667</v>
      </c>
      <c r="Z1647" s="17" t="str">
        <f t="shared" si="154"/>
        <v>Evening</v>
      </c>
      <c r="AA1647" s="14" t="str">
        <f>VLOOKUP($N1647,'HeartRate-2022-03-21-1647950188'!$C:$G,2,0)</f>
        <v>Lecture</v>
      </c>
      <c r="AB1647" s="14" t="str">
        <f>VLOOKUP($N1647,'HeartRate-2022-03-21-1647950188'!$C:$G,3,0)</f>
        <v>Off Campus</v>
      </c>
      <c r="AC1647" s="14" t="str">
        <f>VLOOKUP($N1647,'HeartRate-2022-03-21-1647950188'!$C:$G,4,0)</f>
        <v>Sitting</v>
      </c>
      <c r="AD1647" s="14" t="str">
        <f>VLOOKUP($N1647,'HeartRate-2022-03-21-1647950188'!$C:$G,5,0)</f>
        <v>Technical Contexts</v>
      </c>
      <c r="AE1647">
        <f t="shared" si="155"/>
        <v>0</v>
      </c>
      <c r="AF1647" s="18">
        <v>44635</v>
      </c>
      <c r="AG1647" s="19">
        <v>0.64165509259259257</v>
      </c>
    </row>
    <row r="1648" spans="1:33" x14ac:dyDescent="0.3">
      <c r="A1648" s="5">
        <v>44635.64234953704</v>
      </c>
      <c r="B1648" t="str">
        <f>IFERROR(AVERAGEIFS('HeartRate-2022-03-21-1647950188'!$B:$B,'HeartRate-2022-03-21-1647950188'!$A:$A,Data_Extraction!B$2,'HeartRate-2022-03-21-1647950188'!$C:$C,Data_Extraction!$A1648),"")</f>
        <v/>
      </c>
      <c r="C1648" t="str">
        <f>IFERROR(AVERAGEIFS('HeartRate-2022-03-21-1647950188'!$B:$B,'HeartRate-2022-03-21-1647950188'!$A:$A,Data_Extraction!C$2,'HeartRate-2022-03-21-1647950188'!$C:$C,Data_Extraction!$A1648),"")</f>
        <v/>
      </c>
      <c r="D1648" t="str">
        <f>IFERROR(AVERAGEIFS('HeartRate-2022-03-21-1647950188'!$B:$B,'HeartRate-2022-03-21-1647950188'!$A:$A,Data_Extraction!D$2,'HeartRate-2022-03-21-1647950188'!$C:$C,Data_Extraction!$A1648),"")</f>
        <v/>
      </c>
      <c r="E1648" t="str">
        <f>IFERROR(AVERAGEIFS('HeartRate-2022-03-21-1647950188'!$B:$B,'HeartRate-2022-03-21-1647950188'!$A:$A,Data_Extraction!E$2,'HeartRate-2022-03-21-1647950188'!$C:$C,Data_Extraction!$A1648),"")</f>
        <v/>
      </c>
      <c r="F1648" t="str">
        <f>IFERROR(AVERAGEIFS('HeartRate-2022-03-21-1647950188'!$B:$B,'HeartRate-2022-03-21-1647950188'!$A:$A,Data_Extraction!F$2,'HeartRate-2022-03-21-1647950188'!$C:$C,Data_Extraction!$A1648),"")</f>
        <v/>
      </c>
      <c r="G1648">
        <f>IFERROR(AVERAGEIFS('HeartRate-2022-03-21-1647950188'!$B:$B,'HeartRate-2022-03-21-1647950188'!$A:$A,Data_Extraction!G$2,'HeartRate-2022-03-21-1647950188'!$C:$C,Data_Extraction!$A1648),"")</f>
        <v>116</v>
      </c>
      <c r="H1648">
        <f>IFERROR(AVERAGEIFS('HeartRate-2022-03-21-1647950188'!$B:$B,'HeartRate-2022-03-21-1647950188'!$A:$A,Data_Extraction!H$2,'HeartRate-2022-03-21-1647950188'!$C:$C,Data_Extraction!$A1648),"")</f>
        <v>121</v>
      </c>
      <c r="I1648">
        <f>IFERROR(AVERAGEIFS('HeartRate-2022-03-21-1647950188'!$B:$B,'HeartRate-2022-03-21-1647950188'!$A:$A,Data_Extraction!I$2,'HeartRate-2022-03-21-1647950188'!$C:$C,Data_Extraction!$A1648),"")</f>
        <v>105</v>
      </c>
      <c r="J1648" s="8">
        <f t="shared" si="151"/>
        <v>114</v>
      </c>
      <c r="N1648" s="11">
        <f>Data_Extraction!A1648</f>
        <v>44635.64234953704</v>
      </c>
      <c r="O1648" s="15">
        <f t="shared" si="152"/>
        <v>44635</v>
      </c>
      <c r="P1648" s="16">
        <f t="shared" si="153"/>
        <v>0.64234953703703701</v>
      </c>
      <c r="Q1648" s="12">
        <f>IF(Data_Extraction!B1648="",Data_Extraction!$J1648*(Q$1),Data_Extraction!B1648)</f>
        <v>102.60000000000001</v>
      </c>
      <c r="R1648" s="12">
        <f>IF(Data_Extraction!C1648="",Data_Extraction!$J1648*(R$1),Data_Extraction!C1648)</f>
        <v>104.88000000000001</v>
      </c>
      <c r="S1648" s="12">
        <f>IF(Data_Extraction!D1648="",Data_Extraction!$J1648*(S$1),Data_Extraction!D1648)</f>
        <v>118.56</v>
      </c>
      <c r="T1648" s="12">
        <f>IF(Data_Extraction!E1648="",Data_Extraction!$J1648*(T$1),Data_Extraction!E1648)</f>
        <v>108.3</v>
      </c>
      <c r="U1648" s="12">
        <f>IF(Data_Extraction!F1648="",Data_Extraction!$J1648*(U$1),Data_Extraction!F1648)</f>
        <v>111.72</v>
      </c>
      <c r="V1648" s="12">
        <f>IF(Data_Extraction!G1648="",Data_Extraction!$J1648*(V$1),Data_Extraction!G1648)</f>
        <v>116</v>
      </c>
      <c r="W1648" s="12">
        <f>IF(Data_Extraction!H1648="",Data_Extraction!$J1648*(W$1),Data_Extraction!H1648)</f>
        <v>121</v>
      </c>
      <c r="X1648" s="12">
        <f>IF(Data_Extraction!I1648="",Data_Extraction!$J1648*(X$1),Data_Extraction!I1648)</f>
        <v>105</v>
      </c>
      <c r="Y1648" s="13">
        <f t="shared" si="150"/>
        <v>111.00750000000001</v>
      </c>
      <c r="Z1648" s="17" t="str">
        <f t="shared" si="154"/>
        <v>Evening</v>
      </c>
      <c r="AA1648" s="14" t="str">
        <f>VLOOKUP($N1648,'HeartRate-2022-03-21-1647950188'!$C:$G,2,0)</f>
        <v>Lecture</v>
      </c>
      <c r="AB1648" s="14" t="str">
        <f>VLOOKUP($N1648,'HeartRate-2022-03-21-1647950188'!$C:$G,3,0)</f>
        <v>Off Campus</v>
      </c>
      <c r="AC1648" s="14" t="str">
        <f>VLOOKUP($N1648,'HeartRate-2022-03-21-1647950188'!$C:$G,4,0)</f>
        <v>Sitting</v>
      </c>
      <c r="AD1648" s="14" t="str">
        <f>VLOOKUP($N1648,'HeartRate-2022-03-21-1647950188'!$C:$G,5,0)</f>
        <v>Technical Contexts</v>
      </c>
      <c r="AE1648">
        <f t="shared" si="155"/>
        <v>0</v>
      </c>
      <c r="AF1648" s="18">
        <v>44635</v>
      </c>
      <c r="AG1648" s="19">
        <v>0.64234953703703701</v>
      </c>
    </row>
    <row r="1649" spans="1:33" x14ac:dyDescent="0.3">
      <c r="A1649" s="5">
        <v>44635.642557870371</v>
      </c>
      <c r="B1649">
        <f>IFERROR(AVERAGEIFS('HeartRate-2022-03-21-1647950188'!$B:$B,'HeartRate-2022-03-21-1647950188'!$A:$A,Data_Extraction!B$2,'HeartRate-2022-03-21-1647950188'!$C:$C,Data_Extraction!$A1649),"")</f>
        <v>84</v>
      </c>
      <c r="C1649" t="str">
        <f>IFERROR(AVERAGEIFS('HeartRate-2022-03-21-1647950188'!$B:$B,'HeartRate-2022-03-21-1647950188'!$A:$A,Data_Extraction!C$2,'HeartRate-2022-03-21-1647950188'!$C:$C,Data_Extraction!$A1649),"")</f>
        <v/>
      </c>
      <c r="D1649" t="str">
        <f>IFERROR(AVERAGEIFS('HeartRate-2022-03-21-1647950188'!$B:$B,'HeartRate-2022-03-21-1647950188'!$A:$A,Data_Extraction!D$2,'HeartRate-2022-03-21-1647950188'!$C:$C,Data_Extraction!$A1649),"")</f>
        <v/>
      </c>
      <c r="E1649" t="str">
        <f>IFERROR(AVERAGEIFS('HeartRate-2022-03-21-1647950188'!$B:$B,'HeartRate-2022-03-21-1647950188'!$A:$A,Data_Extraction!E$2,'HeartRate-2022-03-21-1647950188'!$C:$C,Data_Extraction!$A1649),"")</f>
        <v/>
      </c>
      <c r="F1649" t="str">
        <f>IFERROR(AVERAGEIFS('HeartRate-2022-03-21-1647950188'!$B:$B,'HeartRate-2022-03-21-1647950188'!$A:$A,Data_Extraction!F$2,'HeartRate-2022-03-21-1647950188'!$C:$C,Data_Extraction!$A1649),"")</f>
        <v/>
      </c>
      <c r="G1649" t="str">
        <f>IFERROR(AVERAGEIFS('HeartRate-2022-03-21-1647950188'!$B:$B,'HeartRate-2022-03-21-1647950188'!$A:$A,Data_Extraction!G$2,'HeartRate-2022-03-21-1647950188'!$C:$C,Data_Extraction!$A1649),"")</f>
        <v/>
      </c>
      <c r="H1649" t="str">
        <f>IFERROR(AVERAGEIFS('HeartRate-2022-03-21-1647950188'!$B:$B,'HeartRate-2022-03-21-1647950188'!$A:$A,Data_Extraction!H$2,'HeartRate-2022-03-21-1647950188'!$C:$C,Data_Extraction!$A1649),"")</f>
        <v/>
      </c>
      <c r="I1649" t="str">
        <f>IFERROR(AVERAGEIFS('HeartRate-2022-03-21-1647950188'!$B:$B,'HeartRate-2022-03-21-1647950188'!$A:$A,Data_Extraction!I$2,'HeartRate-2022-03-21-1647950188'!$C:$C,Data_Extraction!$A1649),"")</f>
        <v/>
      </c>
      <c r="J1649" s="8">
        <f t="shared" si="151"/>
        <v>84</v>
      </c>
      <c r="N1649" s="11">
        <f>Data_Extraction!A1649</f>
        <v>44635.642557870371</v>
      </c>
      <c r="O1649" s="15">
        <f t="shared" si="152"/>
        <v>44635</v>
      </c>
      <c r="P1649" s="16">
        <f t="shared" si="153"/>
        <v>0.64255787037037038</v>
      </c>
      <c r="Q1649" s="12">
        <f>IF(Data_Extraction!B1649="",Data_Extraction!$J1649*(Q$1),Data_Extraction!B1649)</f>
        <v>84</v>
      </c>
      <c r="R1649" s="12">
        <f>IF(Data_Extraction!C1649="",Data_Extraction!$J1649*(R$1),Data_Extraction!C1649)</f>
        <v>77.28</v>
      </c>
      <c r="S1649" s="12">
        <f>IF(Data_Extraction!D1649="",Data_Extraction!$J1649*(S$1),Data_Extraction!D1649)</f>
        <v>87.36</v>
      </c>
      <c r="T1649" s="12">
        <f>IF(Data_Extraction!E1649="",Data_Extraction!$J1649*(T$1),Data_Extraction!E1649)</f>
        <v>79.8</v>
      </c>
      <c r="U1649" s="12">
        <f>IF(Data_Extraction!F1649="",Data_Extraction!$J1649*(U$1),Data_Extraction!F1649)</f>
        <v>82.32</v>
      </c>
      <c r="V1649" s="12">
        <f>IF(Data_Extraction!G1649="",Data_Extraction!$J1649*(V$1),Data_Extraction!G1649)</f>
        <v>76.44</v>
      </c>
      <c r="W1649" s="12">
        <f>IF(Data_Extraction!H1649="",Data_Extraction!$J1649*(W$1),Data_Extraction!H1649)</f>
        <v>89.88000000000001</v>
      </c>
      <c r="X1649" s="12">
        <f>IF(Data_Extraction!I1649="",Data_Extraction!$J1649*(X$1),Data_Extraction!I1649)</f>
        <v>81.48</v>
      </c>
      <c r="Y1649" s="13">
        <f t="shared" si="150"/>
        <v>82.320000000000007</v>
      </c>
      <c r="Z1649" s="17" t="str">
        <f t="shared" si="154"/>
        <v>Evening</v>
      </c>
      <c r="AA1649" s="14" t="str">
        <f>VLOOKUP($N1649,'HeartRate-2022-03-21-1647950188'!$C:$G,2,0)</f>
        <v>Lecture</v>
      </c>
      <c r="AB1649" s="14" t="str">
        <f>VLOOKUP($N1649,'HeartRate-2022-03-21-1647950188'!$C:$G,3,0)</f>
        <v>Off Campus</v>
      </c>
      <c r="AC1649" s="14" t="str">
        <f>VLOOKUP($N1649,'HeartRate-2022-03-21-1647950188'!$C:$G,4,0)</f>
        <v>Sitting</v>
      </c>
      <c r="AD1649" s="14" t="str">
        <f>VLOOKUP($N1649,'HeartRate-2022-03-21-1647950188'!$C:$G,5,0)</f>
        <v>Technical Contexts</v>
      </c>
      <c r="AE1649">
        <f t="shared" si="155"/>
        <v>0</v>
      </c>
      <c r="AF1649" s="18">
        <v>44635</v>
      </c>
      <c r="AG1649" s="19">
        <v>0.64255787037037038</v>
      </c>
    </row>
    <row r="1650" spans="1:33" x14ac:dyDescent="0.3">
      <c r="A1650" s="5">
        <v>44635.642696759256</v>
      </c>
      <c r="B1650" t="str">
        <f>IFERROR(AVERAGEIFS('HeartRate-2022-03-21-1647950188'!$B:$B,'HeartRate-2022-03-21-1647950188'!$A:$A,Data_Extraction!B$2,'HeartRate-2022-03-21-1647950188'!$C:$C,Data_Extraction!$A1650),"")</f>
        <v/>
      </c>
      <c r="C1650" t="str">
        <f>IFERROR(AVERAGEIFS('HeartRate-2022-03-21-1647950188'!$B:$B,'HeartRate-2022-03-21-1647950188'!$A:$A,Data_Extraction!C$2,'HeartRate-2022-03-21-1647950188'!$C:$C,Data_Extraction!$A1650),"")</f>
        <v/>
      </c>
      <c r="D1650" t="str">
        <f>IFERROR(AVERAGEIFS('HeartRate-2022-03-21-1647950188'!$B:$B,'HeartRate-2022-03-21-1647950188'!$A:$A,Data_Extraction!D$2,'HeartRate-2022-03-21-1647950188'!$C:$C,Data_Extraction!$A1650),"")</f>
        <v/>
      </c>
      <c r="E1650" t="str">
        <f>IFERROR(AVERAGEIFS('HeartRate-2022-03-21-1647950188'!$B:$B,'HeartRate-2022-03-21-1647950188'!$A:$A,Data_Extraction!E$2,'HeartRate-2022-03-21-1647950188'!$C:$C,Data_Extraction!$A1650),"")</f>
        <v/>
      </c>
      <c r="F1650" t="str">
        <f>IFERROR(AVERAGEIFS('HeartRate-2022-03-21-1647950188'!$B:$B,'HeartRate-2022-03-21-1647950188'!$A:$A,Data_Extraction!F$2,'HeartRate-2022-03-21-1647950188'!$C:$C,Data_Extraction!$A1650),"")</f>
        <v/>
      </c>
      <c r="G1650">
        <f>IFERROR(AVERAGEIFS('HeartRate-2022-03-21-1647950188'!$B:$B,'HeartRate-2022-03-21-1647950188'!$A:$A,Data_Extraction!G$2,'HeartRate-2022-03-21-1647950188'!$C:$C,Data_Extraction!$A1650),"")</f>
        <v>100</v>
      </c>
      <c r="H1650" t="str">
        <f>IFERROR(AVERAGEIFS('HeartRate-2022-03-21-1647950188'!$B:$B,'HeartRate-2022-03-21-1647950188'!$A:$A,Data_Extraction!H$2,'HeartRate-2022-03-21-1647950188'!$C:$C,Data_Extraction!$A1650),"")</f>
        <v/>
      </c>
      <c r="I1650" t="str">
        <f>IFERROR(AVERAGEIFS('HeartRate-2022-03-21-1647950188'!$B:$B,'HeartRate-2022-03-21-1647950188'!$A:$A,Data_Extraction!I$2,'HeartRate-2022-03-21-1647950188'!$C:$C,Data_Extraction!$A1650),"")</f>
        <v/>
      </c>
      <c r="J1650" s="8">
        <f t="shared" si="151"/>
        <v>100</v>
      </c>
      <c r="N1650" s="11">
        <f>Data_Extraction!A1650</f>
        <v>44635.642696759256</v>
      </c>
      <c r="O1650" s="15">
        <f t="shared" si="152"/>
        <v>44635</v>
      </c>
      <c r="P1650" s="16">
        <f t="shared" si="153"/>
        <v>0.64269675925925929</v>
      </c>
      <c r="Q1650" s="12">
        <f>IF(Data_Extraction!B1650="",Data_Extraction!$J1650*(Q$1),Data_Extraction!B1650)</f>
        <v>90</v>
      </c>
      <c r="R1650" s="12">
        <f>IF(Data_Extraction!C1650="",Data_Extraction!$J1650*(R$1),Data_Extraction!C1650)</f>
        <v>92</v>
      </c>
      <c r="S1650" s="12">
        <f>IF(Data_Extraction!D1650="",Data_Extraction!$J1650*(S$1),Data_Extraction!D1650)</f>
        <v>104</v>
      </c>
      <c r="T1650" s="12">
        <f>IF(Data_Extraction!E1650="",Data_Extraction!$J1650*(T$1),Data_Extraction!E1650)</f>
        <v>95</v>
      </c>
      <c r="U1650" s="12">
        <f>IF(Data_Extraction!F1650="",Data_Extraction!$J1650*(U$1),Data_Extraction!F1650)</f>
        <v>98</v>
      </c>
      <c r="V1650" s="12">
        <f>IF(Data_Extraction!G1650="",Data_Extraction!$J1650*(V$1),Data_Extraction!G1650)</f>
        <v>100</v>
      </c>
      <c r="W1650" s="12">
        <f>IF(Data_Extraction!H1650="",Data_Extraction!$J1650*(W$1),Data_Extraction!H1650)</f>
        <v>107</v>
      </c>
      <c r="X1650" s="12">
        <f>IF(Data_Extraction!I1650="",Data_Extraction!$J1650*(X$1),Data_Extraction!I1650)</f>
        <v>97</v>
      </c>
      <c r="Y1650" s="13">
        <f t="shared" si="150"/>
        <v>97.875</v>
      </c>
      <c r="Z1650" s="17" t="str">
        <f t="shared" si="154"/>
        <v>Evening</v>
      </c>
      <c r="AA1650" s="14" t="str">
        <f>VLOOKUP($N1650,'HeartRate-2022-03-21-1647950188'!$C:$G,2,0)</f>
        <v>Lecture</v>
      </c>
      <c r="AB1650" s="14" t="str">
        <f>VLOOKUP($N1650,'HeartRate-2022-03-21-1647950188'!$C:$G,3,0)</f>
        <v>Off Campus</v>
      </c>
      <c r="AC1650" s="14" t="str">
        <f>VLOOKUP($N1650,'HeartRate-2022-03-21-1647950188'!$C:$G,4,0)</f>
        <v>Sitting</v>
      </c>
      <c r="AD1650" s="14" t="str">
        <f>VLOOKUP($N1650,'HeartRate-2022-03-21-1647950188'!$C:$G,5,0)</f>
        <v>Technical Contexts</v>
      </c>
      <c r="AE1650">
        <f t="shared" si="155"/>
        <v>0</v>
      </c>
      <c r="AF1650" s="18">
        <v>44635</v>
      </c>
      <c r="AG1650" s="19">
        <v>0.64269675925925929</v>
      </c>
    </row>
    <row r="1651" spans="1:33" x14ac:dyDescent="0.3">
      <c r="A1651" s="5">
        <v>44635.642997685187</v>
      </c>
      <c r="B1651" t="str">
        <f>IFERROR(AVERAGEIFS('HeartRate-2022-03-21-1647950188'!$B:$B,'HeartRate-2022-03-21-1647950188'!$A:$A,Data_Extraction!B$2,'HeartRate-2022-03-21-1647950188'!$C:$C,Data_Extraction!$A1651),"")</f>
        <v/>
      </c>
      <c r="C1651" t="str">
        <f>IFERROR(AVERAGEIFS('HeartRate-2022-03-21-1647950188'!$B:$B,'HeartRate-2022-03-21-1647950188'!$A:$A,Data_Extraction!C$2,'HeartRate-2022-03-21-1647950188'!$C:$C,Data_Extraction!$A1651),"")</f>
        <v/>
      </c>
      <c r="D1651" t="str">
        <f>IFERROR(AVERAGEIFS('HeartRate-2022-03-21-1647950188'!$B:$B,'HeartRate-2022-03-21-1647950188'!$A:$A,Data_Extraction!D$2,'HeartRate-2022-03-21-1647950188'!$C:$C,Data_Extraction!$A1651),"")</f>
        <v/>
      </c>
      <c r="E1651" t="str">
        <f>IFERROR(AVERAGEIFS('HeartRate-2022-03-21-1647950188'!$B:$B,'HeartRate-2022-03-21-1647950188'!$A:$A,Data_Extraction!E$2,'HeartRate-2022-03-21-1647950188'!$C:$C,Data_Extraction!$A1651),"")</f>
        <v/>
      </c>
      <c r="F1651" t="str">
        <f>IFERROR(AVERAGEIFS('HeartRate-2022-03-21-1647950188'!$B:$B,'HeartRate-2022-03-21-1647950188'!$A:$A,Data_Extraction!F$2,'HeartRate-2022-03-21-1647950188'!$C:$C,Data_Extraction!$A1651),"")</f>
        <v/>
      </c>
      <c r="G1651">
        <f>IFERROR(AVERAGEIFS('HeartRate-2022-03-21-1647950188'!$B:$B,'HeartRate-2022-03-21-1647950188'!$A:$A,Data_Extraction!G$2,'HeartRate-2022-03-21-1647950188'!$C:$C,Data_Extraction!$A1651),"")</f>
        <v>100</v>
      </c>
      <c r="H1651" t="str">
        <f>IFERROR(AVERAGEIFS('HeartRate-2022-03-21-1647950188'!$B:$B,'HeartRate-2022-03-21-1647950188'!$A:$A,Data_Extraction!H$2,'HeartRate-2022-03-21-1647950188'!$C:$C,Data_Extraction!$A1651),"")</f>
        <v/>
      </c>
      <c r="I1651" t="str">
        <f>IFERROR(AVERAGEIFS('HeartRate-2022-03-21-1647950188'!$B:$B,'HeartRate-2022-03-21-1647950188'!$A:$A,Data_Extraction!I$2,'HeartRate-2022-03-21-1647950188'!$C:$C,Data_Extraction!$A1651),"")</f>
        <v/>
      </c>
      <c r="J1651" s="8">
        <f t="shared" si="151"/>
        <v>100</v>
      </c>
      <c r="N1651" s="11">
        <f>Data_Extraction!A1651</f>
        <v>44635.642997685187</v>
      </c>
      <c r="O1651" s="15">
        <f t="shared" si="152"/>
        <v>44635</v>
      </c>
      <c r="P1651" s="16">
        <f t="shared" si="153"/>
        <v>0.64299768518518519</v>
      </c>
      <c r="Q1651" s="12">
        <f>IF(Data_Extraction!B1651="",Data_Extraction!$J1651*(Q$1),Data_Extraction!B1651)</f>
        <v>90</v>
      </c>
      <c r="R1651" s="12">
        <f>IF(Data_Extraction!C1651="",Data_Extraction!$J1651*(R$1),Data_Extraction!C1651)</f>
        <v>92</v>
      </c>
      <c r="S1651" s="12">
        <f>IF(Data_Extraction!D1651="",Data_Extraction!$J1651*(S$1),Data_Extraction!D1651)</f>
        <v>104</v>
      </c>
      <c r="T1651" s="12">
        <f>IF(Data_Extraction!E1651="",Data_Extraction!$J1651*(T$1),Data_Extraction!E1651)</f>
        <v>95</v>
      </c>
      <c r="U1651" s="12">
        <f>IF(Data_Extraction!F1651="",Data_Extraction!$J1651*(U$1),Data_Extraction!F1651)</f>
        <v>98</v>
      </c>
      <c r="V1651" s="12">
        <f>IF(Data_Extraction!G1651="",Data_Extraction!$J1651*(V$1),Data_Extraction!G1651)</f>
        <v>100</v>
      </c>
      <c r="W1651" s="12">
        <f>IF(Data_Extraction!H1651="",Data_Extraction!$J1651*(W$1),Data_Extraction!H1651)</f>
        <v>107</v>
      </c>
      <c r="X1651" s="12">
        <f>IF(Data_Extraction!I1651="",Data_Extraction!$J1651*(X$1),Data_Extraction!I1651)</f>
        <v>97</v>
      </c>
      <c r="Y1651" s="13">
        <f t="shared" si="150"/>
        <v>97.875</v>
      </c>
      <c r="Z1651" s="17" t="str">
        <f t="shared" si="154"/>
        <v>Evening</v>
      </c>
      <c r="AA1651" s="14" t="str">
        <f>VLOOKUP($N1651,'HeartRate-2022-03-21-1647950188'!$C:$G,2,0)</f>
        <v>Lecture</v>
      </c>
      <c r="AB1651" s="14" t="str">
        <f>VLOOKUP($N1651,'HeartRate-2022-03-21-1647950188'!$C:$G,3,0)</f>
        <v>Off Campus</v>
      </c>
      <c r="AC1651" s="14" t="str">
        <f>VLOOKUP($N1651,'HeartRate-2022-03-21-1647950188'!$C:$G,4,0)</f>
        <v>Sitting</v>
      </c>
      <c r="AD1651" s="14" t="str">
        <f>VLOOKUP($N1651,'HeartRate-2022-03-21-1647950188'!$C:$G,5,0)</f>
        <v>Technical Contexts</v>
      </c>
      <c r="AE1651">
        <f t="shared" si="155"/>
        <v>0</v>
      </c>
      <c r="AF1651" s="18">
        <v>44635</v>
      </c>
      <c r="AG1651" s="19">
        <v>0.64299768518518519</v>
      </c>
    </row>
    <row r="1652" spans="1:33" x14ac:dyDescent="0.3">
      <c r="A1652" s="5">
        <v>44635.643043981479</v>
      </c>
      <c r="B1652" t="str">
        <f>IFERROR(AVERAGEIFS('HeartRate-2022-03-21-1647950188'!$B:$B,'HeartRate-2022-03-21-1647950188'!$A:$A,Data_Extraction!B$2,'HeartRate-2022-03-21-1647950188'!$C:$C,Data_Extraction!$A1652),"")</f>
        <v/>
      </c>
      <c r="C1652" t="str">
        <f>IFERROR(AVERAGEIFS('HeartRate-2022-03-21-1647950188'!$B:$B,'HeartRate-2022-03-21-1647950188'!$A:$A,Data_Extraction!C$2,'HeartRate-2022-03-21-1647950188'!$C:$C,Data_Extraction!$A1652),"")</f>
        <v/>
      </c>
      <c r="D1652" t="str">
        <f>IFERROR(AVERAGEIFS('HeartRate-2022-03-21-1647950188'!$B:$B,'HeartRate-2022-03-21-1647950188'!$A:$A,Data_Extraction!D$2,'HeartRate-2022-03-21-1647950188'!$C:$C,Data_Extraction!$A1652),"")</f>
        <v/>
      </c>
      <c r="E1652" t="str">
        <f>IFERROR(AVERAGEIFS('HeartRate-2022-03-21-1647950188'!$B:$B,'HeartRate-2022-03-21-1647950188'!$A:$A,Data_Extraction!E$2,'HeartRate-2022-03-21-1647950188'!$C:$C,Data_Extraction!$A1652),"")</f>
        <v/>
      </c>
      <c r="F1652" t="str">
        <f>IFERROR(AVERAGEIFS('HeartRate-2022-03-21-1647950188'!$B:$B,'HeartRate-2022-03-21-1647950188'!$A:$A,Data_Extraction!F$2,'HeartRate-2022-03-21-1647950188'!$C:$C,Data_Extraction!$A1652),"")</f>
        <v/>
      </c>
      <c r="G1652">
        <f>IFERROR(AVERAGEIFS('HeartRate-2022-03-21-1647950188'!$B:$B,'HeartRate-2022-03-21-1647950188'!$A:$A,Data_Extraction!G$2,'HeartRate-2022-03-21-1647950188'!$C:$C,Data_Extraction!$A1652),"")</f>
        <v>104</v>
      </c>
      <c r="H1652">
        <f>IFERROR(AVERAGEIFS('HeartRate-2022-03-21-1647950188'!$B:$B,'HeartRate-2022-03-21-1647950188'!$A:$A,Data_Extraction!H$2,'HeartRate-2022-03-21-1647950188'!$C:$C,Data_Extraction!$A1652),"")</f>
        <v>108</v>
      </c>
      <c r="I1652">
        <f>IFERROR(AVERAGEIFS('HeartRate-2022-03-21-1647950188'!$B:$B,'HeartRate-2022-03-21-1647950188'!$A:$A,Data_Extraction!I$2,'HeartRate-2022-03-21-1647950188'!$C:$C,Data_Extraction!$A1652),"")</f>
        <v>101</v>
      </c>
      <c r="J1652" s="8">
        <f t="shared" si="151"/>
        <v>104.33333333333333</v>
      </c>
      <c r="N1652" s="11">
        <f>Data_Extraction!A1652</f>
        <v>44635.643043981479</v>
      </c>
      <c r="O1652" s="15">
        <f t="shared" si="152"/>
        <v>44635</v>
      </c>
      <c r="P1652" s="16">
        <f t="shared" si="153"/>
        <v>0.64304398148148145</v>
      </c>
      <c r="Q1652" s="12">
        <f>IF(Data_Extraction!B1652="",Data_Extraction!$J1652*(Q$1),Data_Extraction!B1652)</f>
        <v>93.899999999999991</v>
      </c>
      <c r="R1652" s="12">
        <f>IF(Data_Extraction!C1652="",Data_Extraction!$J1652*(R$1),Data_Extraction!C1652)</f>
        <v>95.986666666666665</v>
      </c>
      <c r="S1652" s="12">
        <f>IF(Data_Extraction!D1652="",Data_Extraction!$J1652*(S$1),Data_Extraction!D1652)</f>
        <v>108.50666666666666</v>
      </c>
      <c r="T1652" s="12">
        <f>IF(Data_Extraction!E1652="",Data_Extraction!$J1652*(T$1),Data_Extraction!E1652)</f>
        <v>99.11666666666666</v>
      </c>
      <c r="U1652" s="12">
        <f>IF(Data_Extraction!F1652="",Data_Extraction!$J1652*(U$1),Data_Extraction!F1652)</f>
        <v>102.24666666666666</v>
      </c>
      <c r="V1652" s="12">
        <f>IF(Data_Extraction!G1652="",Data_Extraction!$J1652*(V$1),Data_Extraction!G1652)</f>
        <v>104</v>
      </c>
      <c r="W1652" s="12">
        <f>IF(Data_Extraction!H1652="",Data_Extraction!$J1652*(W$1),Data_Extraction!H1652)</f>
        <v>108</v>
      </c>
      <c r="X1652" s="12">
        <f>IF(Data_Extraction!I1652="",Data_Extraction!$J1652*(X$1),Data_Extraction!I1652)</f>
        <v>101</v>
      </c>
      <c r="Y1652" s="13">
        <f t="shared" si="150"/>
        <v>101.59458333333333</v>
      </c>
      <c r="Z1652" s="17" t="str">
        <f t="shared" si="154"/>
        <v>Evening</v>
      </c>
      <c r="AA1652" s="14" t="str">
        <f>VLOOKUP($N1652,'HeartRate-2022-03-21-1647950188'!$C:$G,2,0)</f>
        <v>Lecture</v>
      </c>
      <c r="AB1652" s="14" t="str">
        <f>VLOOKUP($N1652,'HeartRate-2022-03-21-1647950188'!$C:$G,3,0)</f>
        <v>Off Campus</v>
      </c>
      <c r="AC1652" s="14" t="str">
        <f>VLOOKUP($N1652,'HeartRate-2022-03-21-1647950188'!$C:$G,4,0)</f>
        <v>Sitting</v>
      </c>
      <c r="AD1652" s="14" t="str">
        <f>VLOOKUP($N1652,'HeartRate-2022-03-21-1647950188'!$C:$G,5,0)</f>
        <v>Technical Contexts</v>
      </c>
      <c r="AE1652">
        <f t="shared" si="155"/>
        <v>0</v>
      </c>
      <c r="AF1652" s="18">
        <v>44635</v>
      </c>
      <c r="AG1652" s="19">
        <v>0.64304398148148145</v>
      </c>
    </row>
    <row r="1653" spans="1:33" x14ac:dyDescent="0.3">
      <c r="A1653" s="5">
        <v>44635.643055555556</v>
      </c>
      <c r="B1653">
        <f>IFERROR(AVERAGEIFS('HeartRate-2022-03-21-1647950188'!$B:$B,'HeartRate-2022-03-21-1647950188'!$A:$A,Data_Extraction!B$2,'HeartRate-2022-03-21-1647950188'!$C:$C,Data_Extraction!$A1653),"")</f>
        <v>102</v>
      </c>
      <c r="C1653" t="str">
        <f>IFERROR(AVERAGEIFS('HeartRate-2022-03-21-1647950188'!$B:$B,'HeartRate-2022-03-21-1647950188'!$A:$A,Data_Extraction!C$2,'HeartRate-2022-03-21-1647950188'!$C:$C,Data_Extraction!$A1653),"")</f>
        <v/>
      </c>
      <c r="D1653" t="str">
        <f>IFERROR(AVERAGEIFS('HeartRate-2022-03-21-1647950188'!$B:$B,'HeartRate-2022-03-21-1647950188'!$A:$A,Data_Extraction!D$2,'HeartRate-2022-03-21-1647950188'!$C:$C,Data_Extraction!$A1653),"")</f>
        <v/>
      </c>
      <c r="E1653" t="str">
        <f>IFERROR(AVERAGEIFS('HeartRate-2022-03-21-1647950188'!$B:$B,'HeartRate-2022-03-21-1647950188'!$A:$A,Data_Extraction!E$2,'HeartRate-2022-03-21-1647950188'!$C:$C,Data_Extraction!$A1653),"")</f>
        <v/>
      </c>
      <c r="F1653" t="str">
        <f>IFERROR(AVERAGEIFS('HeartRate-2022-03-21-1647950188'!$B:$B,'HeartRate-2022-03-21-1647950188'!$A:$A,Data_Extraction!F$2,'HeartRate-2022-03-21-1647950188'!$C:$C,Data_Extraction!$A1653),"")</f>
        <v/>
      </c>
      <c r="G1653" t="str">
        <f>IFERROR(AVERAGEIFS('HeartRate-2022-03-21-1647950188'!$B:$B,'HeartRate-2022-03-21-1647950188'!$A:$A,Data_Extraction!G$2,'HeartRate-2022-03-21-1647950188'!$C:$C,Data_Extraction!$A1653),"")</f>
        <v/>
      </c>
      <c r="H1653" t="str">
        <f>IFERROR(AVERAGEIFS('HeartRate-2022-03-21-1647950188'!$B:$B,'HeartRate-2022-03-21-1647950188'!$A:$A,Data_Extraction!H$2,'HeartRate-2022-03-21-1647950188'!$C:$C,Data_Extraction!$A1653),"")</f>
        <v/>
      </c>
      <c r="I1653" t="str">
        <f>IFERROR(AVERAGEIFS('HeartRate-2022-03-21-1647950188'!$B:$B,'HeartRate-2022-03-21-1647950188'!$A:$A,Data_Extraction!I$2,'HeartRate-2022-03-21-1647950188'!$C:$C,Data_Extraction!$A1653),"")</f>
        <v/>
      </c>
      <c r="J1653" s="8">
        <f t="shared" si="151"/>
        <v>102</v>
      </c>
      <c r="N1653" s="11">
        <f>Data_Extraction!A1653</f>
        <v>44635.643055555556</v>
      </c>
      <c r="O1653" s="15">
        <f t="shared" si="152"/>
        <v>44635</v>
      </c>
      <c r="P1653" s="16">
        <f t="shared" si="153"/>
        <v>0.6430555555555556</v>
      </c>
      <c r="Q1653" s="12">
        <f>IF(Data_Extraction!B1653="",Data_Extraction!$J1653*(Q$1),Data_Extraction!B1653)</f>
        <v>102</v>
      </c>
      <c r="R1653" s="12">
        <f>IF(Data_Extraction!C1653="",Data_Extraction!$J1653*(R$1),Data_Extraction!C1653)</f>
        <v>93.84</v>
      </c>
      <c r="S1653" s="12">
        <f>IF(Data_Extraction!D1653="",Data_Extraction!$J1653*(S$1),Data_Extraction!D1653)</f>
        <v>106.08</v>
      </c>
      <c r="T1653" s="12">
        <f>IF(Data_Extraction!E1653="",Data_Extraction!$J1653*(T$1),Data_Extraction!E1653)</f>
        <v>96.899999999999991</v>
      </c>
      <c r="U1653" s="12">
        <f>IF(Data_Extraction!F1653="",Data_Extraction!$J1653*(U$1),Data_Extraction!F1653)</f>
        <v>99.96</v>
      </c>
      <c r="V1653" s="12">
        <f>IF(Data_Extraction!G1653="",Data_Extraction!$J1653*(V$1),Data_Extraction!G1653)</f>
        <v>92.820000000000007</v>
      </c>
      <c r="W1653" s="12">
        <f>IF(Data_Extraction!H1653="",Data_Extraction!$J1653*(W$1),Data_Extraction!H1653)</f>
        <v>109.14</v>
      </c>
      <c r="X1653" s="12">
        <f>IF(Data_Extraction!I1653="",Data_Extraction!$J1653*(X$1),Data_Extraction!I1653)</f>
        <v>98.94</v>
      </c>
      <c r="Y1653" s="13">
        <f t="shared" si="150"/>
        <v>99.960000000000008</v>
      </c>
      <c r="Z1653" s="17" t="str">
        <f t="shared" si="154"/>
        <v>Evening</v>
      </c>
      <c r="AA1653" s="14" t="str">
        <f>VLOOKUP($N1653,'HeartRate-2022-03-21-1647950188'!$C:$G,2,0)</f>
        <v>Lecture</v>
      </c>
      <c r="AB1653" s="14" t="str">
        <f>VLOOKUP($N1653,'HeartRate-2022-03-21-1647950188'!$C:$G,3,0)</f>
        <v>Off Campus</v>
      </c>
      <c r="AC1653" s="14" t="str">
        <f>VLOOKUP($N1653,'HeartRate-2022-03-21-1647950188'!$C:$G,4,0)</f>
        <v>Sitting</v>
      </c>
      <c r="AD1653" s="14" t="str">
        <f>VLOOKUP($N1653,'HeartRate-2022-03-21-1647950188'!$C:$G,5,0)</f>
        <v>Technical Contexts</v>
      </c>
      <c r="AE1653">
        <f t="shared" si="155"/>
        <v>0</v>
      </c>
      <c r="AF1653" s="18">
        <v>44635</v>
      </c>
      <c r="AG1653" s="19">
        <v>0.6430555555555556</v>
      </c>
    </row>
    <row r="1654" spans="1:33" x14ac:dyDescent="0.3">
      <c r="A1654" s="5">
        <v>44635.643148148149</v>
      </c>
      <c r="B1654" t="str">
        <f>IFERROR(AVERAGEIFS('HeartRate-2022-03-21-1647950188'!$B:$B,'HeartRate-2022-03-21-1647950188'!$A:$A,Data_Extraction!B$2,'HeartRate-2022-03-21-1647950188'!$C:$C,Data_Extraction!$A1654),"")</f>
        <v/>
      </c>
      <c r="C1654" t="str">
        <f>IFERROR(AVERAGEIFS('HeartRate-2022-03-21-1647950188'!$B:$B,'HeartRate-2022-03-21-1647950188'!$A:$A,Data_Extraction!C$2,'HeartRate-2022-03-21-1647950188'!$C:$C,Data_Extraction!$A1654),"")</f>
        <v/>
      </c>
      <c r="D1654" t="str">
        <f>IFERROR(AVERAGEIFS('HeartRate-2022-03-21-1647950188'!$B:$B,'HeartRate-2022-03-21-1647950188'!$A:$A,Data_Extraction!D$2,'HeartRate-2022-03-21-1647950188'!$C:$C,Data_Extraction!$A1654),"")</f>
        <v/>
      </c>
      <c r="E1654" t="str">
        <f>IFERROR(AVERAGEIFS('HeartRate-2022-03-21-1647950188'!$B:$B,'HeartRate-2022-03-21-1647950188'!$A:$A,Data_Extraction!E$2,'HeartRate-2022-03-21-1647950188'!$C:$C,Data_Extraction!$A1654),"")</f>
        <v/>
      </c>
      <c r="F1654" t="str">
        <f>IFERROR(AVERAGEIFS('HeartRate-2022-03-21-1647950188'!$B:$B,'HeartRate-2022-03-21-1647950188'!$A:$A,Data_Extraction!F$2,'HeartRate-2022-03-21-1647950188'!$C:$C,Data_Extraction!$A1654),"")</f>
        <v/>
      </c>
      <c r="G1654" t="str">
        <f>IFERROR(AVERAGEIFS('HeartRate-2022-03-21-1647950188'!$B:$B,'HeartRate-2022-03-21-1647950188'!$A:$A,Data_Extraction!G$2,'HeartRate-2022-03-21-1647950188'!$C:$C,Data_Extraction!$A1654),"")</f>
        <v/>
      </c>
      <c r="H1654" t="str">
        <f>IFERROR(AVERAGEIFS('HeartRate-2022-03-21-1647950188'!$B:$B,'HeartRate-2022-03-21-1647950188'!$A:$A,Data_Extraction!H$2,'HeartRate-2022-03-21-1647950188'!$C:$C,Data_Extraction!$A1654),"")</f>
        <v/>
      </c>
      <c r="I1654">
        <f>IFERROR(AVERAGEIFS('HeartRate-2022-03-21-1647950188'!$B:$B,'HeartRate-2022-03-21-1647950188'!$A:$A,Data_Extraction!I$2,'HeartRate-2022-03-21-1647950188'!$C:$C,Data_Extraction!$A1654),"")</f>
        <v>101</v>
      </c>
      <c r="J1654" s="8">
        <f t="shared" si="151"/>
        <v>101</v>
      </c>
      <c r="N1654" s="11">
        <f>Data_Extraction!A1654</f>
        <v>44635.643148148149</v>
      </c>
      <c r="O1654" s="15">
        <f t="shared" si="152"/>
        <v>44635</v>
      </c>
      <c r="P1654" s="16">
        <f t="shared" si="153"/>
        <v>0.64314814814814814</v>
      </c>
      <c r="Q1654" s="12">
        <f>IF(Data_Extraction!B1654="",Data_Extraction!$J1654*(Q$1),Data_Extraction!B1654)</f>
        <v>90.9</v>
      </c>
      <c r="R1654" s="12">
        <f>IF(Data_Extraction!C1654="",Data_Extraction!$J1654*(R$1),Data_Extraction!C1654)</f>
        <v>92.92</v>
      </c>
      <c r="S1654" s="12">
        <f>IF(Data_Extraction!D1654="",Data_Extraction!$J1654*(S$1),Data_Extraction!D1654)</f>
        <v>105.04</v>
      </c>
      <c r="T1654" s="12">
        <f>IF(Data_Extraction!E1654="",Data_Extraction!$J1654*(T$1),Data_Extraction!E1654)</f>
        <v>95.949999999999989</v>
      </c>
      <c r="U1654" s="12">
        <f>IF(Data_Extraction!F1654="",Data_Extraction!$J1654*(U$1),Data_Extraction!F1654)</f>
        <v>98.98</v>
      </c>
      <c r="V1654" s="12">
        <f>IF(Data_Extraction!G1654="",Data_Extraction!$J1654*(V$1),Data_Extraction!G1654)</f>
        <v>91.91</v>
      </c>
      <c r="W1654" s="12">
        <f>IF(Data_Extraction!H1654="",Data_Extraction!$J1654*(W$1),Data_Extraction!H1654)</f>
        <v>108.07000000000001</v>
      </c>
      <c r="X1654" s="12">
        <f>IF(Data_Extraction!I1654="",Data_Extraction!$J1654*(X$1),Data_Extraction!I1654)</f>
        <v>101</v>
      </c>
      <c r="Y1654" s="13">
        <f t="shared" si="150"/>
        <v>98.096250000000012</v>
      </c>
      <c r="Z1654" s="17" t="str">
        <f t="shared" si="154"/>
        <v>Evening</v>
      </c>
      <c r="AA1654" s="14" t="str">
        <f>VLOOKUP($N1654,'HeartRate-2022-03-21-1647950188'!$C:$G,2,0)</f>
        <v>Lecture</v>
      </c>
      <c r="AB1654" s="14" t="str">
        <f>VLOOKUP($N1654,'HeartRate-2022-03-21-1647950188'!$C:$G,3,0)</f>
        <v>Off Campus</v>
      </c>
      <c r="AC1654" s="14" t="str">
        <f>VLOOKUP($N1654,'HeartRate-2022-03-21-1647950188'!$C:$G,4,0)</f>
        <v>Sitting</v>
      </c>
      <c r="AD1654" s="14" t="str">
        <f>VLOOKUP($N1654,'HeartRate-2022-03-21-1647950188'!$C:$G,5,0)</f>
        <v>Technical Contexts</v>
      </c>
      <c r="AE1654">
        <f t="shared" si="155"/>
        <v>0</v>
      </c>
      <c r="AF1654" s="18">
        <v>44635</v>
      </c>
      <c r="AG1654" s="19">
        <v>0.64314814814814814</v>
      </c>
    </row>
    <row r="1655" spans="1:33" x14ac:dyDescent="0.3">
      <c r="A1655" s="5">
        <v>44635.643437500003</v>
      </c>
      <c r="B1655" t="str">
        <f>IFERROR(AVERAGEIFS('HeartRate-2022-03-21-1647950188'!$B:$B,'HeartRate-2022-03-21-1647950188'!$A:$A,Data_Extraction!B$2,'HeartRate-2022-03-21-1647950188'!$C:$C,Data_Extraction!$A1655),"")</f>
        <v/>
      </c>
      <c r="C1655" t="str">
        <f>IFERROR(AVERAGEIFS('HeartRate-2022-03-21-1647950188'!$B:$B,'HeartRate-2022-03-21-1647950188'!$A:$A,Data_Extraction!C$2,'HeartRate-2022-03-21-1647950188'!$C:$C,Data_Extraction!$A1655),"")</f>
        <v/>
      </c>
      <c r="D1655" t="str">
        <f>IFERROR(AVERAGEIFS('HeartRate-2022-03-21-1647950188'!$B:$B,'HeartRate-2022-03-21-1647950188'!$A:$A,Data_Extraction!D$2,'HeartRate-2022-03-21-1647950188'!$C:$C,Data_Extraction!$A1655),"")</f>
        <v/>
      </c>
      <c r="E1655" t="str">
        <f>IFERROR(AVERAGEIFS('HeartRate-2022-03-21-1647950188'!$B:$B,'HeartRate-2022-03-21-1647950188'!$A:$A,Data_Extraction!E$2,'HeartRate-2022-03-21-1647950188'!$C:$C,Data_Extraction!$A1655),"")</f>
        <v/>
      </c>
      <c r="F1655" t="str">
        <f>IFERROR(AVERAGEIFS('HeartRate-2022-03-21-1647950188'!$B:$B,'HeartRate-2022-03-21-1647950188'!$A:$A,Data_Extraction!F$2,'HeartRate-2022-03-21-1647950188'!$C:$C,Data_Extraction!$A1655),"")</f>
        <v/>
      </c>
      <c r="G1655" t="str">
        <f>IFERROR(AVERAGEIFS('HeartRate-2022-03-21-1647950188'!$B:$B,'HeartRate-2022-03-21-1647950188'!$A:$A,Data_Extraction!G$2,'HeartRate-2022-03-21-1647950188'!$C:$C,Data_Extraction!$A1655),"")</f>
        <v/>
      </c>
      <c r="H1655" t="str">
        <f>IFERROR(AVERAGEIFS('HeartRate-2022-03-21-1647950188'!$B:$B,'HeartRate-2022-03-21-1647950188'!$A:$A,Data_Extraction!H$2,'HeartRate-2022-03-21-1647950188'!$C:$C,Data_Extraction!$A1655),"")</f>
        <v/>
      </c>
      <c r="I1655">
        <f>IFERROR(AVERAGEIFS('HeartRate-2022-03-21-1647950188'!$B:$B,'HeartRate-2022-03-21-1647950188'!$A:$A,Data_Extraction!I$2,'HeartRate-2022-03-21-1647950188'!$C:$C,Data_Extraction!$A1655),"")</f>
        <v>102</v>
      </c>
      <c r="J1655" s="8">
        <f t="shared" si="151"/>
        <v>102</v>
      </c>
      <c r="N1655" s="11">
        <f>Data_Extraction!A1655</f>
        <v>44635.643437500003</v>
      </c>
      <c r="O1655" s="15">
        <f t="shared" si="152"/>
        <v>44635</v>
      </c>
      <c r="P1655" s="16">
        <f t="shared" si="153"/>
        <v>0.6434375</v>
      </c>
      <c r="Q1655" s="12">
        <f>IF(Data_Extraction!B1655="",Data_Extraction!$J1655*(Q$1),Data_Extraction!B1655)</f>
        <v>91.8</v>
      </c>
      <c r="R1655" s="12">
        <f>IF(Data_Extraction!C1655="",Data_Extraction!$J1655*(R$1),Data_Extraction!C1655)</f>
        <v>93.84</v>
      </c>
      <c r="S1655" s="12">
        <f>IF(Data_Extraction!D1655="",Data_Extraction!$J1655*(S$1),Data_Extraction!D1655)</f>
        <v>106.08</v>
      </c>
      <c r="T1655" s="12">
        <f>IF(Data_Extraction!E1655="",Data_Extraction!$J1655*(T$1),Data_Extraction!E1655)</f>
        <v>96.899999999999991</v>
      </c>
      <c r="U1655" s="12">
        <f>IF(Data_Extraction!F1655="",Data_Extraction!$J1655*(U$1),Data_Extraction!F1655)</f>
        <v>99.96</v>
      </c>
      <c r="V1655" s="12">
        <f>IF(Data_Extraction!G1655="",Data_Extraction!$J1655*(V$1),Data_Extraction!G1655)</f>
        <v>92.820000000000007</v>
      </c>
      <c r="W1655" s="12">
        <f>IF(Data_Extraction!H1655="",Data_Extraction!$J1655*(W$1),Data_Extraction!H1655)</f>
        <v>109.14</v>
      </c>
      <c r="X1655" s="12">
        <f>IF(Data_Extraction!I1655="",Data_Extraction!$J1655*(X$1),Data_Extraction!I1655)</f>
        <v>102</v>
      </c>
      <c r="Y1655" s="13">
        <f t="shared" si="150"/>
        <v>99.067499999999995</v>
      </c>
      <c r="Z1655" s="17" t="str">
        <f t="shared" si="154"/>
        <v>Evening</v>
      </c>
      <c r="AA1655" s="14" t="str">
        <f>VLOOKUP($N1655,'HeartRate-2022-03-21-1647950188'!$C:$G,2,0)</f>
        <v>Lecture</v>
      </c>
      <c r="AB1655" s="14" t="str">
        <f>VLOOKUP($N1655,'HeartRate-2022-03-21-1647950188'!$C:$G,3,0)</f>
        <v>Off Campus</v>
      </c>
      <c r="AC1655" s="14" t="str">
        <f>VLOOKUP($N1655,'HeartRate-2022-03-21-1647950188'!$C:$G,4,0)</f>
        <v>Sitting</v>
      </c>
      <c r="AD1655" s="14" t="str">
        <f>VLOOKUP($N1655,'HeartRate-2022-03-21-1647950188'!$C:$G,5,0)</f>
        <v>Technical Contexts</v>
      </c>
      <c r="AE1655">
        <f t="shared" si="155"/>
        <v>0</v>
      </c>
      <c r="AF1655" s="18">
        <v>44635</v>
      </c>
      <c r="AG1655" s="19">
        <v>0.6434375</v>
      </c>
    </row>
    <row r="1656" spans="1:33" x14ac:dyDescent="0.3">
      <c r="A1656" s="5">
        <v>44635.643483796295</v>
      </c>
      <c r="B1656">
        <f>IFERROR(AVERAGEIFS('HeartRate-2022-03-21-1647950188'!$B:$B,'HeartRate-2022-03-21-1647950188'!$A:$A,Data_Extraction!B$2,'HeartRate-2022-03-21-1647950188'!$C:$C,Data_Extraction!$A1656),"")</f>
        <v>84</v>
      </c>
      <c r="C1656" t="str">
        <f>IFERROR(AVERAGEIFS('HeartRate-2022-03-21-1647950188'!$B:$B,'HeartRate-2022-03-21-1647950188'!$A:$A,Data_Extraction!C$2,'HeartRate-2022-03-21-1647950188'!$C:$C,Data_Extraction!$A1656),"")</f>
        <v/>
      </c>
      <c r="D1656" t="str">
        <f>IFERROR(AVERAGEIFS('HeartRate-2022-03-21-1647950188'!$B:$B,'HeartRate-2022-03-21-1647950188'!$A:$A,Data_Extraction!D$2,'HeartRate-2022-03-21-1647950188'!$C:$C,Data_Extraction!$A1656),"")</f>
        <v/>
      </c>
      <c r="E1656" t="str">
        <f>IFERROR(AVERAGEIFS('HeartRate-2022-03-21-1647950188'!$B:$B,'HeartRate-2022-03-21-1647950188'!$A:$A,Data_Extraction!E$2,'HeartRate-2022-03-21-1647950188'!$C:$C,Data_Extraction!$A1656),"")</f>
        <v/>
      </c>
      <c r="F1656" t="str">
        <f>IFERROR(AVERAGEIFS('HeartRate-2022-03-21-1647950188'!$B:$B,'HeartRate-2022-03-21-1647950188'!$A:$A,Data_Extraction!F$2,'HeartRate-2022-03-21-1647950188'!$C:$C,Data_Extraction!$A1656),"")</f>
        <v/>
      </c>
      <c r="G1656" t="str">
        <f>IFERROR(AVERAGEIFS('HeartRate-2022-03-21-1647950188'!$B:$B,'HeartRate-2022-03-21-1647950188'!$A:$A,Data_Extraction!G$2,'HeartRate-2022-03-21-1647950188'!$C:$C,Data_Extraction!$A1656),"")</f>
        <v/>
      </c>
      <c r="H1656" t="str">
        <f>IFERROR(AVERAGEIFS('HeartRate-2022-03-21-1647950188'!$B:$B,'HeartRate-2022-03-21-1647950188'!$A:$A,Data_Extraction!H$2,'HeartRate-2022-03-21-1647950188'!$C:$C,Data_Extraction!$A1656),"")</f>
        <v/>
      </c>
      <c r="I1656" t="str">
        <f>IFERROR(AVERAGEIFS('HeartRate-2022-03-21-1647950188'!$B:$B,'HeartRate-2022-03-21-1647950188'!$A:$A,Data_Extraction!I$2,'HeartRate-2022-03-21-1647950188'!$C:$C,Data_Extraction!$A1656),"")</f>
        <v/>
      </c>
      <c r="J1656" s="8">
        <f t="shared" si="151"/>
        <v>84</v>
      </c>
      <c r="N1656" s="11">
        <f>Data_Extraction!A1656</f>
        <v>44635.643483796295</v>
      </c>
      <c r="O1656" s="15">
        <f t="shared" si="152"/>
        <v>44635</v>
      </c>
      <c r="P1656" s="16">
        <f t="shared" si="153"/>
        <v>0.64348379629629626</v>
      </c>
      <c r="Q1656" s="12">
        <f>IF(Data_Extraction!B1656="",Data_Extraction!$J1656*(Q$1),Data_Extraction!B1656)</f>
        <v>84</v>
      </c>
      <c r="R1656" s="12">
        <f>IF(Data_Extraction!C1656="",Data_Extraction!$J1656*(R$1),Data_Extraction!C1656)</f>
        <v>77.28</v>
      </c>
      <c r="S1656" s="12">
        <f>IF(Data_Extraction!D1656="",Data_Extraction!$J1656*(S$1),Data_Extraction!D1656)</f>
        <v>87.36</v>
      </c>
      <c r="T1656" s="12">
        <f>IF(Data_Extraction!E1656="",Data_Extraction!$J1656*(T$1),Data_Extraction!E1656)</f>
        <v>79.8</v>
      </c>
      <c r="U1656" s="12">
        <f>IF(Data_Extraction!F1656="",Data_Extraction!$J1656*(U$1),Data_Extraction!F1656)</f>
        <v>82.32</v>
      </c>
      <c r="V1656" s="12">
        <f>IF(Data_Extraction!G1656="",Data_Extraction!$J1656*(V$1),Data_Extraction!G1656)</f>
        <v>76.44</v>
      </c>
      <c r="W1656" s="12">
        <f>IF(Data_Extraction!H1656="",Data_Extraction!$J1656*(W$1),Data_Extraction!H1656)</f>
        <v>89.88000000000001</v>
      </c>
      <c r="X1656" s="12">
        <f>IF(Data_Extraction!I1656="",Data_Extraction!$J1656*(X$1),Data_Extraction!I1656)</f>
        <v>81.48</v>
      </c>
      <c r="Y1656" s="13">
        <f t="shared" si="150"/>
        <v>82.320000000000007</v>
      </c>
      <c r="Z1656" s="17" t="str">
        <f t="shared" si="154"/>
        <v>Evening</v>
      </c>
      <c r="AA1656" s="14" t="str">
        <f>VLOOKUP($N1656,'HeartRate-2022-03-21-1647950188'!$C:$G,2,0)</f>
        <v>Lecture</v>
      </c>
      <c r="AB1656" s="14" t="str">
        <f>VLOOKUP($N1656,'HeartRate-2022-03-21-1647950188'!$C:$G,3,0)</f>
        <v>Off Campus</v>
      </c>
      <c r="AC1656" s="14" t="str">
        <f>VLOOKUP($N1656,'HeartRate-2022-03-21-1647950188'!$C:$G,4,0)</f>
        <v>Sitting</v>
      </c>
      <c r="AD1656" s="14" t="str">
        <f>VLOOKUP($N1656,'HeartRate-2022-03-21-1647950188'!$C:$G,5,0)</f>
        <v>Technical Contexts</v>
      </c>
      <c r="AE1656">
        <f t="shared" si="155"/>
        <v>0</v>
      </c>
      <c r="AF1656" s="18">
        <v>44635</v>
      </c>
      <c r="AG1656" s="19">
        <v>0.64348379629629626</v>
      </c>
    </row>
    <row r="1657" spans="1:33" x14ac:dyDescent="0.3">
      <c r="A1657" s="5">
        <v>44635.643738425926</v>
      </c>
      <c r="B1657" t="str">
        <f>IFERROR(AVERAGEIFS('HeartRate-2022-03-21-1647950188'!$B:$B,'HeartRate-2022-03-21-1647950188'!$A:$A,Data_Extraction!B$2,'HeartRate-2022-03-21-1647950188'!$C:$C,Data_Extraction!$A1657),"")</f>
        <v/>
      </c>
      <c r="C1657" t="str">
        <f>IFERROR(AVERAGEIFS('HeartRate-2022-03-21-1647950188'!$B:$B,'HeartRate-2022-03-21-1647950188'!$A:$A,Data_Extraction!C$2,'HeartRate-2022-03-21-1647950188'!$C:$C,Data_Extraction!$A1657),"")</f>
        <v/>
      </c>
      <c r="D1657" t="str">
        <f>IFERROR(AVERAGEIFS('HeartRate-2022-03-21-1647950188'!$B:$B,'HeartRate-2022-03-21-1647950188'!$A:$A,Data_Extraction!D$2,'HeartRate-2022-03-21-1647950188'!$C:$C,Data_Extraction!$A1657),"")</f>
        <v/>
      </c>
      <c r="E1657" t="str">
        <f>IFERROR(AVERAGEIFS('HeartRate-2022-03-21-1647950188'!$B:$B,'HeartRate-2022-03-21-1647950188'!$A:$A,Data_Extraction!E$2,'HeartRate-2022-03-21-1647950188'!$C:$C,Data_Extraction!$A1657),"")</f>
        <v/>
      </c>
      <c r="F1657" t="str">
        <f>IFERROR(AVERAGEIFS('HeartRate-2022-03-21-1647950188'!$B:$B,'HeartRate-2022-03-21-1647950188'!$A:$A,Data_Extraction!F$2,'HeartRate-2022-03-21-1647950188'!$C:$C,Data_Extraction!$A1657),"")</f>
        <v/>
      </c>
      <c r="G1657">
        <f>IFERROR(AVERAGEIFS('HeartRate-2022-03-21-1647950188'!$B:$B,'HeartRate-2022-03-21-1647950188'!$A:$A,Data_Extraction!G$2,'HeartRate-2022-03-21-1647950188'!$C:$C,Data_Extraction!$A1657),"")</f>
        <v>95</v>
      </c>
      <c r="H1657">
        <f>IFERROR(AVERAGEIFS('HeartRate-2022-03-21-1647950188'!$B:$B,'HeartRate-2022-03-21-1647950188'!$A:$A,Data_Extraction!H$2,'HeartRate-2022-03-21-1647950188'!$C:$C,Data_Extraction!$A1657),"")</f>
        <v>105</v>
      </c>
      <c r="I1657">
        <f>IFERROR(AVERAGEIFS('HeartRate-2022-03-21-1647950188'!$B:$B,'HeartRate-2022-03-21-1647950188'!$A:$A,Data_Extraction!I$2,'HeartRate-2022-03-21-1647950188'!$C:$C,Data_Extraction!$A1657),"")</f>
        <v>101</v>
      </c>
      <c r="J1657" s="8">
        <f t="shared" si="151"/>
        <v>100.33333333333333</v>
      </c>
      <c r="N1657" s="11">
        <f>Data_Extraction!A1657</f>
        <v>44635.643738425926</v>
      </c>
      <c r="O1657" s="15">
        <f t="shared" si="152"/>
        <v>44635</v>
      </c>
      <c r="P1657" s="16">
        <f t="shared" si="153"/>
        <v>0.64373842592592589</v>
      </c>
      <c r="Q1657" s="12">
        <f>IF(Data_Extraction!B1657="",Data_Extraction!$J1657*(Q$1),Data_Extraction!B1657)</f>
        <v>90.3</v>
      </c>
      <c r="R1657" s="12">
        <f>IF(Data_Extraction!C1657="",Data_Extraction!$J1657*(R$1),Data_Extraction!C1657)</f>
        <v>92.306666666666672</v>
      </c>
      <c r="S1657" s="12">
        <f>IF(Data_Extraction!D1657="",Data_Extraction!$J1657*(S$1),Data_Extraction!D1657)</f>
        <v>104.34666666666666</v>
      </c>
      <c r="T1657" s="12">
        <f>IF(Data_Extraction!E1657="",Data_Extraction!$J1657*(T$1),Data_Extraction!E1657)</f>
        <v>95.316666666666663</v>
      </c>
      <c r="U1657" s="12">
        <f>IF(Data_Extraction!F1657="",Data_Extraction!$J1657*(U$1),Data_Extraction!F1657)</f>
        <v>98.326666666666654</v>
      </c>
      <c r="V1657" s="12">
        <f>IF(Data_Extraction!G1657="",Data_Extraction!$J1657*(V$1),Data_Extraction!G1657)</f>
        <v>95</v>
      </c>
      <c r="W1657" s="12">
        <f>IF(Data_Extraction!H1657="",Data_Extraction!$J1657*(W$1),Data_Extraction!H1657)</f>
        <v>105</v>
      </c>
      <c r="X1657" s="12">
        <f>IF(Data_Extraction!I1657="",Data_Extraction!$J1657*(X$1),Data_Extraction!I1657)</f>
        <v>101</v>
      </c>
      <c r="Y1657" s="13">
        <f t="shared" si="150"/>
        <v>97.699583333333337</v>
      </c>
      <c r="Z1657" s="17" t="str">
        <f t="shared" si="154"/>
        <v>Evening</v>
      </c>
      <c r="AA1657" s="14" t="str">
        <f>VLOOKUP($N1657,'HeartRate-2022-03-21-1647950188'!$C:$G,2,0)</f>
        <v>Lecture</v>
      </c>
      <c r="AB1657" s="14" t="str">
        <f>VLOOKUP($N1657,'HeartRate-2022-03-21-1647950188'!$C:$G,3,0)</f>
        <v>Off Campus</v>
      </c>
      <c r="AC1657" s="14" t="str">
        <f>VLOOKUP($N1657,'HeartRate-2022-03-21-1647950188'!$C:$G,4,0)</f>
        <v>Sitting</v>
      </c>
      <c r="AD1657" s="14" t="str">
        <f>VLOOKUP($N1657,'HeartRate-2022-03-21-1647950188'!$C:$G,5,0)</f>
        <v>Technical Contexts</v>
      </c>
      <c r="AE1657">
        <f t="shared" si="155"/>
        <v>0</v>
      </c>
      <c r="AF1657" s="18">
        <v>44635</v>
      </c>
      <c r="AG1657" s="19">
        <v>0.64373842592592589</v>
      </c>
    </row>
    <row r="1658" spans="1:33" x14ac:dyDescent="0.3">
      <c r="A1658" s="5">
        <v>44635.644432870373</v>
      </c>
      <c r="B1658" t="str">
        <f>IFERROR(AVERAGEIFS('HeartRate-2022-03-21-1647950188'!$B:$B,'HeartRate-2022-03-21-1647950188'!$A:$A,Data_Extraction!B$2,'HeartRate-2022-03-21-1647950188'!$C:$C,Data_Extraction!$A1658),"")</f>
        <v/>
      </c>
      <c r="C1658" t="str">
        <f>IFERROR(AVERAGEIFS('HeartRate-2022-03-21-1647950188'!$B:$B,'HeartRate-2022-03-21-1647950188'!$A:$A,Data_Extraction!C$2,'HeartRate-2022-03-21-1647950188'!$C:$C,Data_Extraction!$A1658),"")</f>
        <v/>
      </c>
      <c r="D1658" t="str">
        <f>IFERROR(AVERAGEIFS('HeartRate-2022-03-21-1647950188'!$B:$B,'HeartRate-2022-03-21-1647950188'!$A:$A,Data_Extraction!D$2,'HeartRate-2022-03-21-1647950188'!$C:$C,Data_Extraction!$A1658),"")</f>
        <v/>
      </c>
      <c r="E1658" t="str">
        <f>IFERROR(AVERAGEIFS('HeartRate-2022-03-21-1647950188'!$B:$B,'HeartRate-2022-03-21-1647950188'!$A:$A,Data_Extraction!E$2,'HeartRate-2022-03-21-1647950188'!$C:$C,Data_Extraction!$A1658),"")</f>
        <v/>
      </c>
      <c r="F1658" t="str">
        <f>IFERROR(AVERAGEIFS('HeartRate-2022-03-21-1647950188'!$B:$B,'HeartRate-2022-03-21-1647950188'!$A:$A,Data_Extraction!F$2,'HeartRate-2022-03-21-1647950188'!$C:$C,Data_Extraction!$A1658),"")</f>
        <v/>
      </c>
      <c r="G1658">
        <f>IFERROR(AVERAGEIFS('HeartRate-2022-03-21-1647950188'!$B:$B,'HeartRate-2022-03-21-1647950188'!$A:$A,Data_Extraction!G$2,'HeartRate-2022-03-21-1647950188'!$C:$C,Data_Extraction!$A1658),"")</f>
        <v>108</v>
      </c>
      <c r="H1658">
        <f>IFERROR(AVERAGEIFS('HeartRate-2022-03-21-1647950188'!$B:$B,'HeartRate-2022-03-21-1647950188'!$A:$A,Data_Extraction!H$2,'HeartRate-2022-03-21-1647950188'!$C:$C,Data_Extraction!$A1658),"")</f>
        <v>103</v>
      </c>
      <c r="I1658">
        <f>IFERROR(AVERAGEIFS('HeartRate-2022-03-21-1647950188'!$B:$B,'HeartRate-2022-03-21-1647950188'!$A:$A,Data_Extraction!I$2,'HeartRate-2022-03-21-1647950188'!$C:$C,Data_Extraction!$A1658),"")</f>
        <v>100</v>
      </c>
      <c r="J1658" s="8">
        <f t="shared" si="151"/>
        <v>103.66666666666667</v>
      </c>
      <c r="N1658" s="11">
        <f>Data_Extraction!A1658</f>
        <v>44635.644432870373</v>
      </c>
      <c r="O1658" s="15">
        <f t="shared" si="152"/>
        <v>44635</v>
      </c>
      <c r="P1658" s="16">
        <f t="shared" si="153"/>
        <v>0.64443287037037034</v>
      </c>
      <c r="Q1658" s="12">
        <f>IF(Data_Extraction!B1658="",Data_Extraction!$J1658*(Q$1),Data_Extraction!B1658)</f>
        <v>93.300000000000011</v>
      </c>
      <c r="R1658" s="12">
        <f>IF(Data_Extraction!C1658="",Data_Extraction!$J1658*(R$1),Data_Extraction!C1658)</f>
        <v>95.373333333333335</v>
      </c>
      <c r="S1658" s="12">
        <f>IF(Data_Extraction!D1658="",Data_Extraction!$J1658*(S$1),Data_Extraction!D1658)</f>
        <v>107.81333333333335</v>
      </c>
      <c r="T1658" s="12">
        <f>IF(Data_Extraction!E1658="",Data_Extraction!$J1658*(T$1),Data_Extraction!E1658)</f>
        <v>98.483333333333334</v>
      </c>
      <c r="U1658" s="12">
        <f>IF(Data_Extraction!F1658="",Data_Extraction!$J1658*(U$1),Data_Extraction!F1658)</f>
        <v>101.59333333333333</v>
      </c>
      <c r="V1658" s="12">
        <f>IF(Data_Extraction!G1658="",Data_Extraction!$J1658*(V$1),Data_Extraction!G1658)</f>
        <v>108</v>
      </c>
      <c r="W1658" s="12">
        <f>IF(Data_Extraction!H1658="",Data_Extraction!$J1658*(W$1),Data_Extraction!H1658)</f>
        <v>103</v>
      </c>
      <c r="X1658" s="12">
        <f>IF(Data_Extraction!I1658="",Data_Extraction!$J1658*(X$1),Data_Extraction!I1658)</f>
        <v>100</v>
      </c>
      <c r="Y1658" s="13">
        <f t="shared" si="150"/>
        <v>100.94541666666667</v>
      </c>
      <c r="Z1658" s="17" t="str">
        <f t="shared" si="154"/>
        <v>Evening</v>
      </c>
      <c r="AA1658" s="14" t="str">
        <f>VLOOKUP($N1658,'HeartRate-2022-03-21-1647950188'!$C:$G,2,0)</f>
        <v>Lecture</v>
      </c>
      <c r="AB1658" s="14" t="str">
        <f>VLOOKUP($N1658,'HeartRate-2022-03-21-1647950188'!$C:$G,3,0)</f>
        <v>Off Campus</v>
      </c>
      <c r="AC1658" s="14" t="str">
        <f>VLOOKUP($N1658,'HeartRate-2022-03-21-1647950188'!$C:$G,4,0)</f>
        <v>Sitting</v>
      </c>
      <c r="AD1658" s="14" t="str">
        <f>VLOOKUP($N1658,'HeartRate-2022-03-21-1647950188'!$C:$G,5,0)</f>
        <v>Technical Contexts</v>
      </c>
      <c r="AE1658">
        <f t="shared" si="155"/>
        <v>0</v>
      </c>
      <c r="AF1658" s="18">
        <v>44635</v>
      </c>
      <c r="AG1658" s="19">
        <v>0.64443287037037034</v>
      </c>
    </row>
    <row r="1659" spans="1:33" x14ac:dyDescent="0.3">
      <c r="A1659" s="5">
        <v>44635.645127314812</v>
      </c>
      <c r="B1659" t="str">
        <f>IFERROR(AVERAGEIFS('HeartRate-2022-03-21-1647950188'!$B:$B,'HeartRate-2022-03-21-1647950188'!$A:$A,Data_Extraction!B$2,'HeartRate-2022-03-21-1647950188'!$C:$C,Data_Extraction!$A1659),"")</f>
        <v/>
      </c>
      <c r="C1659" t="str">
        <f>IFERROR(AVERAGEIFS('HeartRate-2022-03-21-1647950188'!$B:$B,'HeartRate-2022-03-21-1647950188'!$A:$A,Data_Extraction!C$2,'HeartRate-2022-03-21-1647950188'!$C:$C,Data_Extraction!$A1659),"")</f>
        <v/>
      </c>
      <c r="D1659" t="str">
        <f>IFERROR(AVERAGEIFS('HeartRate-2022-03-21-1647950188'!$B:$B,'HeartRate-2022-03-21-1647950188'!$A:$A,Data_Extraction!D$2,'HeartRate-2022-03-21-1647950188'!$C:$C,Data_Extraction!$A1659),"")</f>
        <v/>
      </c>
      <c r="E1659" t="str">
        <f>IFERROR(AVERAGEIFS('HeartRate-2022-03-21-1647950188'!$B:$B,'HeartRate-2022-03-21-1647950188'!$A:$A,Data_Extraction!E$2,'HeartRate-2022-03-21-1647950188'!$C:$C,Data_Extraction!$A1659),"")</f>
        <v/>
      </c>
      <c r="F1659" t="str">
        <f>IFERROR(AVERAGEIFS('HeartRate-2022-03-21-1647950188'!$B:$B,'HeartRate-2022-03-21-1647950188'!$A:$A,Data_Extraction!F$2,'HeartRate-2022-03-21-1647950188'!$C:$C,Data_Extraction!$A1659),"")</f>
        <v/>
      </c>
      <c r="G1659">
        <f>IFERROR(AVERAGEIFS('HeartRate-2022-03-21-1647950188'!$B:$B,'HeartRate-2022-03-21-1647950188'!$A:$A,Data_Extraction!G$2,'HeartRate-2022-03-21-1647950188'!$C:$C,Data_Extraction!$A1659),"")</f>
        <v>113</v>
      </c>
      <c r="H1659">
        <f>IFERROR(AVERAGEIFS('HeartRate-2022-03-21-1647950188'!$B:$B,'HeartRate-2022-03-21-1647950188'!$A:$A,Data_Extraction!H$2,'HeartRate-2022-03-21-1647950188'!$C:$C,Data_Extraction!$A1659),"")</f>
        <v>108</v>
      </c>
      <c r="I1659" t="str">
        <f>IFERROR(AVERAGEIFS('HeartRate-2022-03-21-1647950188'!$B:$B,'HeartRate-2022-03-21-1647950188'!$A:$A,Data_Extraction!I$2,'HeartRate-2022-03-21-1647950188'!$C:$C,Data_Extraction!$A1659),"")</f>
        <v/>
      </c>
      <c r="J1659" s="8">
        <f t="shared" si="151"/>
        <v>110.5</v>
      </c>
      <c r="N1659" s="11">
        <f>Data_Extraction!A1659</f>
        <v>44635.645127314812</v>
      </c>
      <c r="O1659" s="15">
        <f t="shared" si="152"/>
        <v>44635</v>
      </c>
      <c r="P1659" s="16">
        <f t="shared" si="153"/>
        <v>0.64512731481481478</v>
      </c>
      <c r="Q1659" s="12">
        <f>IF(Data_Extraction!B1659="",Data_Extraction!$J1659*(Q$1),Data_Extraction!B1659)</f>
        <v>99.45</v>
      </c>
      <c r="R1659" s="12">
        <f>IF(Data_Extraction!C1659="",Data_Extraction!$J1659*(R$1),Data_Extraction!C1659)</f>
        <v>101.66000000000001</v>
      </c>
      <c r="S1659" s="12">
        <f>IF(Data_Extraction!D1659="",Data_Extraction!$J1659*(S$1),Data_Extraction!D1659)</f>
        <v>114.92</v>
      </c>
      <c r="T1659" s="12">
        <f>IF(Data_Extraction!E1659="",Data_Extraction!$J1659*(T$1),Data_Extraction!E1659)</f>
        <v>104.97499999999999</v>
      </c>
      <c r="U1659" s="12">
        <f>IF(Data_Extraction!F1659="",Data_Extraction!$J1659*(U$1),Data_Extraction!F1659)</f>
        <v>108.28999999999999</v>
      </c>
      <c r="V1659" s="12">
        <f>IF(Data_Extraction!G1659="",Data_Extraction!$J1659*(V$1),Data_Extraction!G1659)</f>
        <v>113</v>
      </c>
      <c r="W1659" s="12">
        <f>IF(Data_Extraction!H1659="",Data_Extraction!$J1659*(W$1),Data_Extraction!H1659)</f>
        <v>108</v>
      </c>
      <c r="X1659" s="12">
        <f>IF(Data_Extraction!I1659="",Data_Extraction!$J1659*(X$1),Data_Extraction!I1659)</f>
        <v>107.185</v>
      </c>
      <c r="Y1659" s="13">
        <f t="shared" si="150"/>
        <v>107.185</v>
      </c>
      <c r="Z1659" s="17" t="str">
        <f t="shared" si="154"/>
        <v>Evening</v>
      </c>
      <c r="AA1659" s="14" t="str">
        <f>VLOOKUP($N1659,'HeartRate-2022-03-21-1647950188'!$C:$G,2,0)</f>
        <v>Lecture</v>
      </c>
      <c r="AB1659" s="14" t="str">
        <f>VLOOKUP($N1659,'HeartRate-2022-03-21-1647950188'!$C:$G,3,0)</f>
        <v>Off Campus</v>
      </c>
      <c r="AC1659" s="14" t="str">
        <f>VLOOKUP($N1659,'HeartRate-2022-03-21-1647950188'!$C:$G,4,0)</f>
        <v>Sitting</v>
      </c>
      <c r="AD1659" s="14" t="str">
        <f>VLOOKUP($N1659,'HeartRate-2022-03-21-1647950188'!$C:$G,5,0)</f>
        <v>Technical Contexts</v>
      </c>
      <c r="AE1659">
        <f t="shared" si="155"/>
        <v>0</v>
      </c>
      <c r="AF1659" s="18">
        <v>44635</v>
      </c>
      <c r="AG1659" s="19">
        <v>0.64512731481481478</v>
      </c>
    </row>
    <row r="1660" spans="1:33" x14ac:dyDescent="0.3">
      <c r="A1660" s="5">
        <v>44635.64576388889</v>
      </c>
      <c r="B1660" t="str">
        <f>IFERROR(AVERAGEIFS('HeartRate-2022-03-21-1647950188'!$B:$B,'HeartRate-2022-03-21-1647950188'!$A:$A,Data_Extraction!B$2,'HeartRate-2022-03-21-1647950188'!$C:$C,Data_Extraction!$A1660),"")</f>
        <v/>
      </c>
      <c r="C1660" t="str">
        <f>IFERROR(AVERAGEIFS('HeartRate-2022-03-21-1647950188'!$B:$B,'HeartRate-2022-03-21-1647950188'!$A:$A,Data_Extraction!C$2,'HeartRate-2022-03-21-1647950188'!$C:$C,Data_Extraction!$A1660),"")</f>
        <v/>
      </c>
      <c r="D1660" t="str">
        <f>IFERROR(AVERAGEIFS('HeartRate-2022-03-21-1647950188'!$B:$B,'HeartRate-2022-03-21-1647950188'!$A:$A,Data_Extraction!D$2,'HeartRate-2022-03-21-1647950188'!$C:$C,Data_Extraction!$A1660),"")</f>
        <v/>
      </c>
      <c r="E1660" t="str">
        <f>IFERROR(AVERAGEIFS('HeartRate-2022-03-21-1647950188'!$B:$B,'HeartRate-2022-03-21-1647950188'!$A:$A,Data_Extraction!E$2,'HeartRate-2022-03-21-1647950188'!$C:$C,Data_Extraction!$A1660),"")</f>
        <v/>
      </c>
      <c r="F1660" t="str">
        <f>IFERROR(AVERAGEIFS('HeartRate-2022-03-21-1647950188'!$B:$B,'HeartRate-2022-03-21-1647950188'!$A:$A,Data_Extraction!F$2,'HeartRate-2022-03-21-1647950188'!$C:$C,Data_Extraction!$A1660),"")</f>
        <v/>
      </c>
      <c r="G1660" t="str">
        <f>IFERROR(AVERAGEIFS('HeartRate-2022-03-21-1647950188'!$B:$B,'HeartRate-2022-03-21-1647950188'!$A:$A,Data_Extraction!G$2,'HeartRate-2022-03-21-1647950188'!$C:$C,Data_Extraction!$A1660),"")</f>
        <v/>
      </c>
      <c r="H1660" t="str">
        <f>IFERROR(AVERAGEIFS('HeartRate-2022-03-21-1647950188'!$B:$B,'HeartRate-2022-03-21-1647950188'!$A:$A,Data_Extraction!H$2,'HeartRate-2022-03-21-1647950188'!$C:$C,Data_Extraction!$A1660),"")</f>
        <v/>
      </c>
      <c r="I1660">
        <f>IFERROR(AVERAGEIFS('HeartRate-2022-03-21-1647950188'!$B:$B,'HeartRate-2022-03-21-1647950188'!$A:$A,Data_Extraction!I$2,'HeartRate-2022-03-21-1647950188'!$C:$C,Data_Extraction!$A1660),"")</f>
        <v>88</v>
      </c>
      <c r="J1660" s="8">
        <f t="shared" si="151"/>
        <v>88</v>
      </c>
      <c r="N1660" s="11">
        <f>Data_Extraction!A1660</f>
        <v>44635.64576388889</v>
      </c>
      <c r="O1660" s="15">
        <f t="shared" si="152"/>
        <v>44635</v>
      </c>
      <c r="P1660" s="16">
        <f t="shared" si="153"/>
        <v>0.64576388888888892</v>
      </c>
      <c r="Q1660" s="12">
        <f>IF(Data_Extraction!B1660="",Data_Extraction!$J1660*(Q$1),Data_Extraction!B1660)</f>
        <v>79.2</v>
      </c>
      <c r="R1660" s="12">
        <f>IF(Data_Extraction!C1660="",Data_Extraction!$J1660*(R$1),Data_Extraction!C1660)</f>
        <v>80.960000000000008</v>
      </c>
      <c r="S1660" s="12">
        <f>IF(Data_Extraction!D1660="",Data_Extraction!$J1660*(S$1),Data_Extraction!D1660)</f>
        <v>91.52000000000001</v>
      </c>
      <c r="T1660" s="12">
        <f>IF(Data_Extraction!E1660="",Data_Extraction!$J1660*(T$1),Data_Extraction!E1660)</f>
        <v>83.6</v>
      </c>
      <c r="U1660" s="12">
        <f>IF(Data_Extraction!F1660="",Data_Extraction!$J1660*(U$1),Data_Extraction!F1660)</f>
        <v>86.24</v>
      </c>
      <c r="V1660" s="12">
        <f>IF(Data_Extraction!G1660="",Data_Extraction!$J1660*(V$1),Data_Extraction!G1660)</f>
        <v>80.08</v>
      </c>
      <c r="W1660" s="12">
        <f>IF(Data_Extraction!H1660="",Data_Extraction!$J1660*(W$1),Data_Extraction!H1660)</f>
        <v>94.160000000000011</v>
      </c>
      <c r="X1660" s="12">
        <f>IF(Data_Extraction!I1660="",Data_Extraction!$J1660*(X$1),Data_Extraction!I1660)</f>
        <v>88</v>
      </c>
      <c r="Y1660" s="13">
        <f t="shared" si="150"/>
        <v>85.47</v>
      </c>
      <c r="Z1660" s="17" t="str">
        <f t="shared" si="154"/>
        <v>Evening</v>
      </c>
      <c r="AA1660" s="14" t="str">
        <f>VLOOKUP($N1660,'HeartRate-2022-03-21-1647950188'!$C:$G,2,0)</f>
        <v>Lecture</v>
      </c>
      <c r="AB1660" s="14" t="str">
        <f>VLOOKUP($N1660,'HeartRate-2022-03-21-1647950188'!$C:$G,3,0)</f>
        <v>Off Campus</v>
      </c>
      <c r="AC1660" s="14" t="str">
        <f>VLOOKUP($N1660,'HeartRate-2022-03-21-1647950188'!$C:$G,4,0)</f>
        <v>Sitting</v>
      </c>
      <c r="AD1660" s="14" t="str">
        <f>VLOOKUP($N1660,'HeartRate-2022-03-21-1647950188'!$C:$G,5,0)</f>
        <v>Technical Contexts</v>
      </c>
      <c r="AE1660">
        <f t="shared" si="155"/>
        <v>0</v>
      </c>
      <c r="AF1660" s="18">
        <v>44635</v>
      </c>
      <c r="AG1660" s="19">
        <v>0.64576388888888892</v>
      </c>
    </row>
    <row r="1661" spans="1:33" x14ac:dyDescent="0.3">
      <c r="A1661" s="5">
        <v>44635.645821759259</v>
      </c>
      <c r="B1661" t="str">
        <f>IFERROR(AVERAGEIFS('HeartRate-2022-03-21-1647950188'!$B:$B,'HeartRate-2022-03-21-1647950188'!$A:$A,Data_Extraction!B$2,'HeartRate-2022-03-21-1647950188'!$C:$C,Data_Extraction!$A1661),"")</f>
        <v/>
      </c>
      <c r="C1661" t="str">
        <f>IFERROR(AVERAGEIFS('HeartRate-2022-03-21-1647950188'!$B:$B,'HeartRate-2022-03-21-1647950188'!$A:$A,Data_Extraction!C$2,'HeartRate-2022-03-21-1647950188'!$C:$C,Data_Extraction!$A1661),"")</f>
        <v/>
      </c>
      <c r="D1661" t="str">
        <f>IFERROR(AVERAGEIFS('HeartRate-2022-03-21-1647950188'!$B:$B,'HeartRate-2022-03-21-1647950188'!$A:$A,Data_Extraction!D$2,'HeartRate-2022-03-21-1647950188'!$C:$C,Data_Extraction!$A1661),"")</f>
        <v/>
      </c>
      <c r="E1661" t="str">
        <f>IFERROR(AVERAGEIFS('HeartRate-2022-03-21-1647950188'!$B:$B,'HeartRate-2022-03-21-1647950188'!$A:$A,Data_Extraction!E$2,'HeartRate-2022-03-21-1647950188'!$C:$C,Data_Extraction!$A1661),"")</f>
        <v/>
      </c>
      <c r="F1661" t="str">
        <f>IFERROR(AVERAGEIFS('HeartRate-2022-03-21-1647950188'!$B:$B,'HeartRate-2022-03-21-1647950188'!$A:$A,Data_Extraction!F$2,'HeartRate-2022-03-21-1647950188'!$C:$C,Data_Extraction!$A1661),"")</f>
        <v/>
      </c>
      <c r="G1661">
        <f>IFERROR(AVERAGEIFS('HeartRate-2022-03-21-1647950188'!$B:$B,'HeartRate-2022-03-21-1647950188'!$A:$A,Data_Extraction!G$2,'HeartRate-2022-03-21-1647950188'!$C:$C,Data_Extraction!$A1661),"")</f>
        <v>118</v>
      </c>
      <c r="H1661">
        <f>IFERROR(AVERAGEIFS('HeartRate-2022-03-21-1647950188'!$B:$B,'HeartRate-2022-03-21-1647950188'!$A:$A,Data_Extraction!H$2,'HeartRate-2022-03-21-1647950188'!$C:$C,Data_Extraction!$A1661),"")</f>
        <v>108</v>
      </c>
      <c r="I1661">
        <f>IFERROR(AVERAGEIFS('HeartRate-2022-03-21-1647950188'!$B:$B,'HeartRate-2022-03-21-1647950188'!$A:$A,Data_Extraction!I$2,'HeartRate-2022-03-21-1647950188'!$C:$C,Data_Extraction!$A1661),"")</f>
        <v>89</v>
      </c>
      <c r="J1661" s="8">
        <f t="shared" si="151"/>
        <v>105</v>
      </c>
      <c r="N1661" s="11">
        <f>Data_Extraction!A1661</f>
        <v>44635.645821759259</v>
      </c>
      <c r="O1661" s="15">
        <f t="shared" si="152"/>
        <v>44635</v>
      </c>
      <c r="P1661" s="16">
        <f t="shared" si="153"/>
        <v>0.64582175925925933</v>
      </c>
      <c r="Q1661" s="12">
        <f>IF(Data_Extraction!B1661="",Data_Extraction!$J1661*(Q$1),Data_Extraction!B1661)</f>
        <v>94.5</v>
      </c>
      <c r="R1661" s="12">
        <f>IF(Data_Extraction!C1661="",Data_Extraction!$J1661*(R$1),Data_Extraction!C1661)</f>
        <v>96.600000000000009</v>
      </c>
      <c r="S1661" s="12">
        <f>IF(Data_Extraction!D1661="",Data_Extraction!$J1661*(S$1),Data_Extraction!D1661)</f>
        <v>109.2</v>
      </c>
      <c r="T1661" s="12">
        <f>IF(Data_Extraction!E1661="",Data_Extraction!$J1661*(T$1),Data_Extraction!E1661)</f>
        <v>99.75</v>
      </c>
      <c r="U1661" s="12">
        <f>IF(Data_Extraction!F1661="",Data_Extraction!$J1661*(U$1),Data_Extraction!F1661)</f>
        <v>102.89999999999999</v>
      </c>
      <c r="V1661" s="12">
        <f>IF(Data_Extraction!G1661="",Data_Extraction!$J1661*(V$1),Data_Extraction!G1661)</f>
        <v>118</v>
      </c>
      <c r="W1661" s="12">
        <f>IF(Data_Extraction!H1661="",Data_Extraction!$J1661*(W$1),Data_Extraction!H1661)</f>
        <v>108</v>
      </c>
      <c r="X1661" s="12">
        <f>IF(Data_Extraction!I1661="",Data_Extraction!$J1661*(X$1),Data_Extraction!I1661)</f>
        <v>89</v>
      </c>
      <c r="Y1661" s="13">
        <f t="shared" si="150"/>
        <v>102.24375000000001</v>
      </c>
      <c r="Z1661" s="17" t="str">
        <f t="shared" si="154"/>
        <v>Evening</v>
      </c>
      <c r="AA1661" s="14" t="str">
        <f>VLOOKUP($N1661,'HeartRate-2022-03-21-1647950188'!$C:$G,2,0)</f>
        <v>Lecture</v>
      </c>
      <c r="AB1661" s="14" t="str">
        <f>VLOOKUP($N1661,'HeartRate-2022-03-21-1647950188'!$C:$G,3,0)</f>
        <v>Off Campus</v>
      </c>
      <c r="AC1661" s="14" t="str">
        <f>VLOOKUP($N1661,'HeartRate-2022-03-21-1647950188'!$C:$G,4,0)</f>
        <v>Sitting</v>
      </c>
      <c r="AD1661" s="14" t="str">
        <f>VLOOKUP($N1661,'HeartRate-2022-03-21-1647950188'!$C:$G,5,0)</f>
        <v>Technical Contexts</v>
      </c>
      <c r="AE1661">
        <f t="shared" si="155"/>
        <v>0</v>
      </c>
      <c r="AF1661" s="18">
        <v>44635</v>
      </c>
      <c r="AG1661" s="19">
        <v>0.64582175925925933</v>
      </c>
    </row>
    <row r="1662" spans="1:33" x14ac:dyDescent="0.3">
      <c r="A1662" s="5">
        <v>44635.645983796298</v>
      </c>
      <c r="B1662" t="str">
        <f>IFERROR(AVERAGEIFS('HeartRate-2022-03-21-1647950188'!$B:$B,'HeartRate-2022-03-21-1647950188'!$A:$A,Data_Extraction!B$2,'HeartRate-2022-03-21-1647950188'!$C:$C,Data_Extraction!$A1662),"")</f>
        <v/>
      </c>
      <c r="C1662" t="str">
        <f>IFERROR(AVERAGEIFS('HeartRate-2022-03-21-1647950188'!$B:$B,'HeartRate-2022-03-21-1647950188'!$A:$A,Data_Extraction!C$2,'HeartRate-2022-03-21-1647950188'!$C:$C,Data_Extraction!$A1662),"")</f>
        <v/>
      </c>
      <c r="D1662" t="str">
        <f>IFERROR(AVERAGEIFS('HeartRate-2022-03-21-1647950188'!$B:$B,'HeartRate-2022-03-21-1647950188'!$A:$A,Data_Extraction!D$2,'HeartRate-2022-03-21-1647950188'!$C:$C,Data_Extraction!$A1662),"")</f>
        <v/>
      </c>
      <c r="E1662" t="str">
        <f>IFERROR(AVERAGEIFS('HeartRate-2022-03-21-1647950188'!$B:$B,'HeartRate-2022-03-21-1647950188'!$A:$A,Data_Extraction!E$2,'HeartRate-2022-03-21-1647950188'!$C:$C,Data_Extraction!$A1662),"")</f>
        <v/>
      </c>
      <c r="F1662" t="str">
        <f>IFERROR(AVERAGEIFS('HeartRate-2022-03-21-1647950188'!$B:$B,'HeartRate-2022-03-21-1647950188'!$A:$A,Data_Extraction!F$2,'HeartRate-2022-03-21-1647950188'!$C:$C,Data_Extraction!$A1662),"")</f>
        <v/>
      </c>
      <c r="G1662" t="str">
        <f>IFERROR(AVERAGEIFS('HeartRate-2022-03-21-1647950188'!$B:$B,'HeartRate-2022-03-21-1647950188'!$A:$A,Data_Extraction!G$2,'HeartRate-2022-03-21-1647950188'!$C:$C,Data_Extraction!$A1662),"")</f>
        <v/>
      </c>
      <c r="H1662" t="str">
        <f>IFERROR(AVERAGEIFS('HeartRate-2022-03-21-1647950188'!$B:$B,'HeartRate-2022-03-21-1647950188'!$A:$A,Data_Extraction!H$2,'HeartRate-2022-03-21-1647950188'!$C:$C,Data_Extraction!$A1662),"")</f>
        <v/>
      </c>
      <c r="I1662">
        <f>IFERROR(AVERAGEIFS('HeartRate-2022-03-21-1647950188'!$B:$B,'HeartRate-2022-03-21-1647950188'!$A:$A,Data_Extraction!I$2,'HeartRate-2022-03-21-1647950188'!$C:$C,Data_Extraction!$A1662),"")</f>
        <v>97</v>
      </c>
      <c r="J1662" s="8">
        <f t="shared" si="151"/>
        <v>97</v>
      </c>
      <c r="N1662" s="11">
        <f>Data_Extraction!A1662</f>
        <v>44635.645983796298</v>
      </c>
      <c r="O1662" s="15">
        <f t="shared" si="152"/>
        <v>44635</v>
      </c>
      <c r="P1662" s="16">
        <f t="shared" si="153"/>
        <v>0.64598379629629632</v>
      </c>
      <c r="Q1662" s="12">
        <f>IF(Data_Extraction!B1662="",Data_Extraction!$J1662*(Q$1),Data_Extraction!B1662)</f>
        <v>87.3</v>
      </c>
      <c r="R1662" s="12">
        <f>IF(Data_Extraction!C1662="",Data_Extraction!$J1662*(R$1),Data_Extraction!C1662)</f>
        <v>89.240000000000009</v>
      </c>
      <c r="S1662" s="12">
        <f>IF(Data_Extraction!D1662="",Data_Extraction!$J1662*(S$1),Data_Extraction!D1662)</f>
        <v>100.88000000000001</v>
      </c>
      <c r="T1662" s="12">
        <f>IF(Data_Extraction!E1662="",Data_Extraction!$J1662*(T$1),Data_Extraction!E1662)</f>
        <v>92.149999999999991</v>
      </c>
      <c r="U1662" s="12">
        <f>IF(Data_Extraction!F1662="",Data_Extraction!$J1662*(U$1),Data_Extraction!F1662)</f>
        <v>95.06</v>
      </c>
      <c r="V1662" s="12">
        <f>IF(Data_Extraction!G1662="",Data_Extraction!$J1662*(V$1),Data_Extraction!G1662)</f>
        <v>88.27</v>
      </c>
      <c r="W1662" s="12">
        <f>IF(Data_Extraction!H1662="",Data_Extraction!$J1662*(W$1),Data_Extraction!H1662)</f>
        <v>103.79</v>
      </c>
      <c r="X1662" s="12">
        <f>IF(Data_Extraction!I1662="",Data_Extraction!$J1662*(X$1),Data_Extraction!I1662)</f>
        <v>97</v>
      </c>
      <c r="Y1662" s="13">
        <f t="shared" si="150"/>
        <v>94.211249999999993</v>
      </c>
      <c r="Z1662" s="17" t="str">
        <f t="shared" si="154"/>
        <v>Evening</v>
      </c>
      <c r="AA1662" s="14" t="str">
        <f>VLOOKUP($N1662,'HeartRate-2022-03-21-1647950188'!$C:$G,2,0)</f>
        <v>Lecture</v>
      </c>
      <c r="AB1662" s="14" t="str">
        <f>VLOOKUP($N1662,'HeartRate-2022-03-21-1647950188'!$C:$G,3,0)</f>
        <v>Off Campus</v>
      </c>
      <c r="AC1662" s="14" t="str">
        <f>VLOOKUP($N1662,'HeartRate-2022-03-21-1647950188'!$C:$G,4,0)</f>
        <v>Sitting</v>
      </c>
      <c r="AD1662" s="14" t="str">
        <f>VLOOKUP($N1662,'HeartRate-2022-03-21-1647950188'!$C:$G,5,0)</f>
        <v>Technical Contexts</v>
      </c>
      <c r="AE1662">
        <f t="shared" si="155"/>
        <v>0</v>
      </c>
      <c r="AF1662" s="18">
        <v>44635</v>
      </c>
      <c r="AG1662" s="19">
        <v>0.64598379629629632</v>
      </c>
    </row>
    <row r="1663" spans="1:33" x14ac:dyDescent="0.3">
      <c r="A1663" s="5">
        <v>44635.646423611113</v>
      </c>
      <c r="B1663" t="str">
        <f>IFERROR(AVERAGEIFS('HeartRate-2022-03-21-1647950188'!$B:$B,'HeartRate-2022-03-21-1647950188'!$A:$A,Data_Extraction!B$2,'HeartRate-2022-03-21-1647950188'!$C:$C,Data_Extraction!$A1663),"")</f>
        <v/>
      </c>
      <c r="C1663" t="str">
        <f>IFERROR(AVERAGEIFS('HeartRate-2022-03-21-1647950188'!$B:$B,'HeartRate-2022-03-21-1647950188'!$A:$A,Data_Extraction!C$2,'HeartRate-2022-03-21-1647950188'!$C:$C,Data_Extraction!$A1663),"")</f>
        <v/>
      </c>
      <c r="D1663" t="str">
        <f>IFERROR(AVERAGEIFS('HeartRate-2022-03-21-1647950188'!$B:$B,'HeartRate-2022-03-21-1647950188'!$A:$A,Data_Extraction!D$2,'HeartRate-2022-03-21-1647950188'!$C:$C,Data_Extraction!$A1663),"")</f>
        <v/>
      </c>
      <c r="E1663" t="str">
        <f>IFERROR(AVERAGEIFS('HeartRate-2022-03-21-1647950188'!$B:$B,'HeartRate-2022-03-21-1647950188'!$A:$A,Data_Extraction!E$2,'HeartRate-2022-03-21-1647950188'!$C:$C,Data_Extraction!$A1663),"")</f>
        <v/>
      </c>
      <c r="F1663" t="str">
        <f>IFERROR(AVERAGEIFS('HeartRate-2022-03-21-1647950188'!$B:$B,'HeartRate-2022-03-21-1647950188'!$A:$A,Data_Extraction!F$2,'HeartRate-2022-03-21-1647950188'!$C:$C,Data_Extraction!$A1663),"")</f>
        <v/>
      </c>
      <c r="G1663" t="str">
        <f>IFERROR(AVERAGEIFS('HeartRate-2022-03-21-1647950188'!$B:$B,'HeartRate-2022-03-21-1647950188'!$A:$A,Data_Extraction!G$2,'HeartRate-2022-03-21-1647950188'!$C:$C,Data_Extraction!$A1663),"")</f>
        <v/>
      </c>
      <c r="H1663" t="str">
        <f>IFERROR(AVERAGEIFS('HeartRate-2022-03-21-1647950188'!$B:$B,'HeartRate-2022-03-21-1647950188'!$A:$A,Data_Extraction!H$2,'HeartRate-2022-03-21-1647950188'!$C:$C,Data_Extraction!$A1663),"")</f>
        <v/>
      </c>
      <c r="I1663">
        <f>IFERROR(AVERAGEIFS('HeartRate-2022-03-21-1647950188'!$B:$B,'HeartRate-2022-03-21-1647950188'!$A:$A,Data_Extraction!I$2,'HeartRate-2022-03-21-1647950188'!$C:$C,Data_Extraction!$A1663),"")</f>
        <v>94</v>
      </c>
      <c r="J1663" s="8">
        <f t="shared" si="151"/>
        <v>94</v>
      </c>
      <c r="N1663" s="11">
        <f>Data_Extraction!A1663</f>
        <v>44635.646423611113</v>
      </c>
      <c r="O1663" s="15">
        <f t="shared" si="152"/>
        <v>44635</v>
      </c>
      <c r="P1663" s="16">
        <f t="shared" si="153"/>
        <v>0.64642361111111113</v>
      </c>
      <c r="Q1663" s="12">
        <f>IF(Data_Extraction!B1663="",Data_Extraction!$J1663*(Q$1),Data_Extraction!B1663)</f>
        <v>84.600000000000009</v>
      </c>
      <c r="R1663" s="12">
        <f>IF(Data_Extraction!C1663="",Data_Extraction!$J1663*(R$1),Data_Extraction!C1663)</f>
        <v>86.48</v>
      </c>
      <c r="S1663" s="12">
        <f>IF(Data_Extraction!D1663="",Data_Extraction!$J1663*(S$1),Data_Extraction!D1663)</f>
        <v>97.76</v>
      </c>
      <c r="T1663" s="12">
        <f>IF(Data_Extraction!E1663="",Data_Extraction!$J1663*(T$1),Data_Extraction!E1663)</f>
        <v>89.3</v>
      </c>
      <c r="U1663" s="12">
        <f>IF(Data_Extraction!F1663="",Data_Extraction!$J1663*(U$1),Data_Extraction!F1663)</f>
        <v>92.12</v>
      </c>
      <c r="V1663" s="12">
        <f>IF(Data_Extraction!G1663="",Data_Extraction!$J1663*(V$1),Data_Extraction!G1663)</f>
        <v>85.54</v>
      </c>
      <c r="W1663" s="12">
        <f>IF(Data_Extraction!H1663="",Data_Extraction!$J1663*(W$1),Data_Extraction!H1663)</f>
        <v>100.58000000000001</v>
      </c>
      <c r="X1663" s="12">
        <f>IF(Data_Extraction!I1663="",Data_Extraction!$J1663*(X$1),Data_Extraction!I1663)</f>
        <v>94</v>
      </c>
      <c r="Y1663" s="13">
        <f t="shared" si="150"/>
        <v>91.297500000000014</v>
      </c>
      <c r="Z1663" s="17" t="str">
        <f t="shared" si="154"/>
        <v>Evening</v>
      </c>
      <c r="AA1663" s="14" t="str">
        <f>VLOOKUP($N1663,'HeartRate-2022-03-21-1647950188'!$C:$G,2,0)</f>
        <v>Lecture</v>
      </c>
      <c r="AB1663" s="14" t="str">
        <f>VLOOKUP($N1663,'HeartRate-2022-03-21-1647950188'!$C:$G,3,0)</f>
        <v>Off Campus</v>
      </c>
      <c r="AC1663" s="14" t="str">
        <f>VLOOKUP($N1663,'HeartRate-2022-03-21-1647950188'!$C:$G,4,0)</f>
        <v>Sitting</v>
      </c>
      <c r="AD1663" s="14" t="str">
        <f>VLOOKUP($N1663,'HeartRate-2022-03-21-1647950188'!$C:$G,5,0)</f>
        <v>Technical Contexts</v>
      </c>
      <c r="AE1663">
        <f t="shared" si="155"/>
        <v>0</v>
      </c>
      <c r="AF1663" s="18">
        <v>44635</v>
      </c>
      <c r="AG1663" s="19">
        <v>0.64642361111111113</v>
      </c>
    </row>
    <row r="1664" spans="1:33" x14ac:dyDescent="0.3">
      <c r="A1664" s="5">
        <v>44635.646516203706</v>
      </c>
      <c r="B1664" t="str">
        <f>IFERROR(AVERAGEIFS('HeartRate-2022-03-21-1647950188'!$B:$B,'HeartRate-2022-03-21-1647950188'!$A:$A,Data_Extraction!B$2,'HeartRate-2022-03-21-1647950188'!$C:$C,Data_Extraction!$A1664),"")</f>
        <v/>
      </c>
      <c r="C1664" t="str">
        <f>IFERROR(AVERAGEIFS('HeartRate-2022-03-21-1647950188'!$B:$B,'HeartRate-2022-03-21-1647950188'!$A:$A,Data_Extraction!C$2,'HeartRate-2022-03-21-1647950188'!$C:$C,Data_Extraction!$A1664),"")</f>
        <v/>
      </c>
      <c r="D1664" t="str">
        <f>IFERROR(AVERAGEIFS('HeartRate-2022-03-21-1647950188'!$B:$B,'HeartRate-2022-03-21-1647950188'!$A:$A,Data_Extraction!D$2,'HeartRate-2022-03-21-1647950188'!$C:$C,Data_Extraction!$A1664),"")</f>
        <v/>
      </c>
      <c r="E1664" t="str">
        <f>IFERROR(AVERAGEIFS('HeartRate-2022-03-21-1647950188'!$B:$B,'HeartRate-2022-03-21-1647950188'!$A:$A,Data_Extraction!E$2,'HeartRate-2022-03-21-1647950188'!$C:$C,Data_Extraction!$A1664),"")</f>
        <v/>
      </c>
      <c r="F1664" t="str">
        <f>IFERROR(AVERAGEIFS('HeartRate-2022-03-21-1647950188'!$B:$B,'HeartRate-2022-03-21-1647950188'!$A:$A,Data_Extraction!F$2,'HeartRate-2022-03-21-1647950188'!$C:$C,Data_Extraction!$A1664),"")</f>
        <v/>
      </c>
      <c r="G1664">
        <f>IFERROR(AVERAGEIFS('HeartRate-2022-03-21-1647950188'!$B:$B,'HeartRate-2022-03-21-1647950188'!$A:$A,Data_Extraction!G$2,'HeartRate-2022-03-21-1647950188'!$C:$C,Data_Extraction!$A1664),"")</f>
        <v>120</v>
      </c>
      <c r="H1664">
        <f>IFERROR(AVERAGEIFS('HeartRate-2022-03-21-1647950188'!$B:$B,'HeartRate-2022-03-21-1647950188'!$A:$A,Data_Extraction!H$2,'HeartRate-2022-03-21-1647950188'!$C:$C,Data_Extraction!$A1664),"")</f>
        <v>109</v>
      </c>
      <c r="I1664">
        <f>IFERROR(AVERAGEIFS('HeartRate-2022-03-21-1647950188'!$B:$B,'HeartRate-2022-03-21-1647950188'!$A:$A,Data_Extraction!I$2,'HeartRate-2022-03-21-1647950188'!$C:$C,Data_Extraction!$A1664),"")</f>
        <v>93</v>
      </c>
      <c r="J1664" s="8">
        <f t="shared" si="151"/>
        <v>107.33333333333333</v>
      </c>
      <c r="N1664" s="11">
        <f>Data_Extraction!A1664</f>
        <v>44635.646516203706</v>
      </c>
      <c r="O1664" s="15">
        <f t="shared" si="152"/>
        <v>44635</v>
      </c>
      <c r="P1664" s="16">
        <f t="shared" si="153"/>
        <v>0.64651620370370366</v>
      </c>
      <c r="Q1664" s="12">
        <f>IF(Data_Extraction!B1664="",Data_Extraction!$J1664*(Q$1),Data_Extraction!B1664)</f>
        <v>96.6</v>
      </c>
      <c r="R1664" s="12">
        <f>IF(Data_Extraction!C1664="",Data_Extraction!$J1664*(R$1),Data_Extraction!C1664)</f>
        <v>98.74666666666667</v>
      </c>
      <c r="S1664" s="12">
        <f>IF(Data_Extraction!D1664="",Data_Extraction!$J1664*(S$1),Data_Extraction!D1664)</f>
        <v>111.62666666666667</v>
      </c>
      <c r="T1664" s="12">
        <f>IF(Data_Extraction!E1664="",Data_Extraction!$J1664*(T$1),Data_Extraction!E1664)</f>
        <v>101.96666666666665</v>
      </c>
      <c r="U1664" s="12">
        <f>IF(Data_Extraction!F1664="",Data_Extraction!$J1664*(U$1),Data_Extraction!F1664)</f>
        <v>105.18666666666665</v>
      </c>
      <c r="V1664" s="12">
        <f>IF(Data_Extraction!G1664="",Data_Extraction!$J1664*(V$1),Data_Extraction!G1664)</f>
        <v>120</v>
      </c>
      <c r="W1664" s="12">
        <f>IF(Data_Extraction!H1664="",Data_Extraction!$J1664*(W$1),Data_Extraction!H1664)</f>
        <v>109</v>
      </c>
      <c r="X1664" s="12">
        <f>IF(Data_Extraction!I1664="",Data_Extraction!$J1664*(X$1),Data_Extraction!I1664)</f>
        <v>93</v>
      </c>
      <c r="Y1664" s="13">
        <f t="shared" si="150"/>
        <v>104.51583333333333</v>
      </c>
      <c r="Z1664" s="17" t="str">
        <f t="shared" si="154"/>
        <v>Evening</v>
      </c>
      <c r="AA1664" s="14" t="str">
        <f>VLOOKUP($N1664,'HeartRate-2022-03-21-1647950188'!$C:$G,2,0)</f>
        <v>Lecture</v>
      </c>
      <c r="AB1664" s="14" t="str">
        <f>VLOOKUP($N1664,'HeartRate-2022-03-21-1647950188'!$C:$G,3,0)</f>
        <v>Off Campus</v>
      </c>
      <c r="AC1664" s="14" t="str">
        <f>VLOOKUP($N1664,'HeartRate-2022-03-21-1647950188'!$C:$G,4,0)</f>
        <v>Sitting</v>
      </c>
      <c r="AD1664" s="14" t="str">
        <f>VLOOKUP($N1664,'HeartRate-2022-03-21-1647950188'!$C:$G,5,0)</f>
        <v>Technical Contexts</v>
      </c>
      <c r="AE1664">
        <f t="shared" si="155"/>
        <v>0</v>
      </c>
      <c r="AF1664" s="18">
        <v>44635</v>
      </c>
      <c r="AG1664" s="19">
        <v>0.64651620370370366</v>
      </c>
    </row>
    <row r="1665" spans="1:33" x14ac:dyDescent="0.3">
      <c r="A1665" s="5">
        <v>44635.646527777775</v>
      </c>
      <c r="B1665">
        <f>IFERROR(AVERAGEIFS('HeartRate-2022-03-21-1647950188'!$B:$B,'HeartRate-2022-03-21-1647950188'!$A:$A,Data_Extraction!B$2,'HeartRate-2022-03-21-1647950188'!$C:$C,Data_Extraction!$A1665),"")</f>
        <v>81</v>
      </c>
      <c r="C1665" t="str">
        <f>IFERROR(AVERAGEIFS('HeartRate-2022-03-21-1647950188'!$B:$B,'HeartRate-2022-03-21-1647950188'!$A:$A,Data_Extraction!C$2,'HeartRate-2022-03-21-1647950188'!$C:$C,Data_Extraction!$A1665),"")</f>
        <v/>
      </c>
      <c r="D1665" t="str">
        <f>IFERROR(AVERAGEIFS('HeartRate-2022-03-21-1647950188'!$B:$B,'HeartRate-2022-03-21-1647950188'!$A:$A,Data_Extraction!D$2,'HeartRate-2022-03-21-1647950188'!$C:$C,Data_Extraction!$A1665),"")</f>
        <v/>
      </c>
      <c r="E1665" t="str">
        <f>IFERROR(AVERAGEIFS('HeartRate-2022-03-21-1647950188'!$B:$B,'HeartRate-2022-03-21-1647950188'!$A:$A,Data_Extraction!E$2,'HeartRate-2022-03-21-1647950188'!$C:$C,Data_Extraction!$A1665),"")</f>
        <v/>
      </c>
      <c r="F1665" t="str">
        <f>IFERROR(AVERAGEIFS('HeartRate-2022-03-21-1647950188'!$B:$B,'HeartRate-2022-03-21-1647950188'!$A:$A,Data_Extraction!F$2,'HeartRate-2022-03-21-1647950188'!$C:$C,Data_Extraction!$A1665),"")</f>
        <v/>
      </c>
      <c r="G1665" t="str">
        <f>IFERROR(AVERAGEIFS('HeartRate-2022-03-21-1647950188'!$B:$B,'HeartRate-2022-03-21-1647950188'!$A:$A,Data_Extraction!G$2,'HeartRate-2022-03-21-1647950188'!$C:$C,Data_Extraction!$A1665),"")</f>
        <v/>
      </c>
      <c r="H1665" t="str">
        <f>IFERROR(AVERAGEIFS('HeartRate-2022-03-21-1647950188'!$B:$B,'HeartRate-2022-03-21-1647950188'!$A:$A,Data_Extraction!H$2,'HeartRate-2022-03-21-1647950188'!$C:$C,Data_Extraction!$A1665),"")</f>
        <v/>
      </c>
      <c r="I1665" t="str">
        <f>IFERROR(AVERAGEIFS('HeartRate-2022-03-21-1647950188'!$B:$B,'HeartRate-2022-03-21-1647950188'!$A:$A,Data_Extraction!I$2,'HeartRate-2022-03-21-1647950188'!$C:$C,Data_Extraction!$A1665),"")</f>
        <v/>
      </c>
      <c r="J1665" s="8">
        <f t="shared" si="151"/>
        <v>81</v>
      </c>
      <c r="N1665" s="11">
        <f>Data_Extraction!A1665</f>
        <v>44635.646527777775</v>
      </c>
      <c r="O1665" s="15">
        <f t="shared" si="152"/>
        <v>44635</v>
      </c>
      <c r="P1665" s="16">
        <f t="shared" si="153"/>
        <v>0.64652777777777781</v>
      </c>
      <c r="Q1665" s="12">
        <f>IF(Data_Extraction!B1665="",Data_Extraction!$J1665*(Q$1),Data_Extraction!B1665)</f>
        <v>81</v>
      </c>
      <c r="R1665" s="12">
        <f>IF(Data_Extraction!C1665="",Data_Extraction!$J1665*(R$1),Data_Extraction!C1665)</f>
        <v>74.52000000000001</v>
      </c>
      <c r="S1665" s="12">
        <f>IF(Data_Extraction!D1665="",Data_Extraction!$J1665*(S$1),Data_Extraction!D1665)</f>
        <v>84.240000000000009</v>
      </c>
      <c r="T1665" s="12">
        <f>IF(Data_Extraction!E1665="",Data_Extraction!$J1665*(T$1),Data_Extraction!E1665)</f>
        <v>76.95</v>
      </c>
      <c r="U1665" s="12">
        <f>IF(Data_Extraction!F1665="",Data_Extraction!$J1665*(U$1),Data_Extraction!F1665)</f>
        <v>79.38</v>
      </c>
      <c r="V1665" s="12">
        <f>IF(Data_Extraction!G1665="",Data_Extraction!$J1665*(V$1),Data_Extraction!G1665)</f>
        <v>73.710000000000008</v>
      </c>
      <c r="W1665" s="12">
        <f>IF(Data_Extraction!H1665="",Data_Extraction!$J1665*(W$1),Data_Extraction!H1665)</f>
        <v>86.67</v>
      </c>
      <c r="X1665" s="12">
        <f>IF(Data_Extraction!I1665="",Data_Extraction!$J1665*(X$1),Data_Extraction!I1665)</f>
        <v>78.569999999999993</v>
      </c>
      <c r="Y1665" s="13">
        <f t="shared" si="150"/>
        <v>79.38</v>
      </c>
      <c r="Z1665" s="17" t="str">
        <f t="shared" si="154"/>
        <v>Evening</v>
      </c>
      <c r="AA1665" s="14" t="str">
        <f>VLOOKUP($N1665,'HeartRate-2022-03-21-1647950188'!$C:$G,2,0)</f>
        <v>Lecture</v>
      </c>
      <c r="AB1665" s="14" t="str">
        <f>VLOOKUP($N1665,'HeartRate-2022-03-21-1647950188'!$C:$G,3,0)</f>
        <v>Off Campus</v>
      </c>
      <c r="AC1665" s="14" t="str">
        <f>VLOOKUP($N1665,'HeartRate-2022-03-21-1647950188'!$C:$G,4,0)</f>
        <v>Sitting</v>
      </c>
      <c r="AD1665" s="14" t="str">
        <f>VLOOKUP($N1665,'HeartRate-2022-03-21-1647950188'!$C:$G,5,0)</f>
        <v>Technical Contexts</v>
      </c>
      <c r="AE1665">
        <f t="shared" si="155"/>
        <v>0</v>
      </c>
      <c r="AF1665" s="18">
        <v>44635</v>
      </c>
      <c r="AG1665" s="19">
        <v>0.64652777777777781</v>
      </c>
    </row>
    <row r="1666" spans="1:33" x14ac:dyDescent="0.3">
      <c r="A1666" s="5">
        <v>44635.646724537037</v>
      </c>
      <c r="B1666" t="str">
        <f>IFERROR(AVERAGEIFS('HeartRate-2022-03-21-1647950188'!$B:$B,'HeartRate-2022-03-21-1647950188'!$A:$A,Data_Extraction!B$2,'HeartRate-2022-03-21-1647950188'!$C:$C,Data_Extraction!$A1666),"")</f>
        <v/>
      </c>
      <c r="C1666" t="str">
        <f>IFERROR(AVERAGEIFS('HeartRate-2022-03-21-1647950188'!$B:$B,'HeartRate-2022-03-21-1647950188'!$A:$A,Data_Extraction!C$2,'HeartRate-2022-03-21-1647950188'!$C:$C,Data_Extraction!$A1666),"")</f>
        <v/>
      </c>
      <c r="D1666" t="str">
        <f>IFERROR(AVERAGEIFS('HeartRate-2022-03-21-1647950188'!$B:$B,'HeartRate-2022-03-21-1647950188'!$A:$A,Data_Extraction!D$2,'HeartRate-2022-03-21-1647950188'!$C:$C,Data_Extraction!$A1666),"")</f>
        <v/>
      </c>
      <c r="E1666" t="str">
        <f>IFERROR(AVERAGEIFS('HeartRate-2022-03-21-1647950188'!$B:$B,'HeartRate-2022-03-21-1647950188'!$A:$A,Data_Extraction!E$2,'HeartRate-2022-03-21-1647950188'!$C:$C,Data_Extraction!$A1666),"")</f>
        <v/>
      </c>
      <c r="F1666" t="str">
        <f>IFERROR(AVERAGEIFS('HeartRate-2022-03-21-1647950188'!$B:$B,'HeartRate-2022-03-21-1647950188'!$A:$A,Data_Extraction!F$2,'HeartRate-2022-03-21-1647950188'!$C:$C,Data_Extraction!$A1666),"")</f>
        <v/>
      </c>
      <c r="G1666" t="str">
        <f>IFERROR(AVERAGEIFS('HeartRate-2022-03-21-1647950188'!$B:$B,'HeartRate-2022-03-21-1647950188'!$A:$A,Data_Extraction!G$2,'HeartRate-2022-03-21-1647950188'!$C:$C,Data_Extraction!$A1666),"")</f>
        <v/>
      </c>
      <c r="H1666" t="str">
        <f>IFERROR(AVERAGEIFS('HeartRate-2022-03-21-1647950188'!$B:$B,'HeartRate-2022-03-21-1647950188'!$A:$A,Data_Extraction!H$2,'HeartRate-2022-03-21-1647950188'!$C:$C,Data_Extraction!$A1666),"")</f>
        <v/>
      </c>
      <c r="I1666">
        <f>IFERROR(AVERAGEIFS('HeartRate-2022-03-21-1647950188'!$B:$B,'HeartRate-2022-03-21-1647950188'!$A:$A,Data_Extraction!I$2,'HeartRate-2022-03-21-1647950188'!$C:$C,Data_Extraction!$A1666),"")</f>
        <v>97</v>
      </c>
      <c r="J1666" s="8">
        <f t="shared" si="151"/>
        <v>97</v>
      </c>
      <c r="N1666" s="11">
        <f>Data_Extraction!A1666</f>
        <v>44635.646724537037</v>
      </c>
      <c r="O1666" s="15">
        <f t="shared" si="152"/>
        <v>44635</v>
      </c>
      <c r="P1666" s="16">
        <f t="shared" si="153"/>
        <v>0.64672453703703703</v>
      </c>
      <c r="Q1666" s="12">
        <f>IF(Data_Extraction!B1666="",Data_Extraction!$J1666*(Q$1),Data_Extraction!B1666)</f>
        <v>87.3</v>
      </c>
      <c r="R1666" s="12">
        <f>IF(Data_Extraction!C1666="",Data_Extraction!$J1666*(R$1),Data_Extraction!C1666)</f>
        <v>89.240000000000009</v>
      </c>
      <c r="S1666" s="12">
        <f>IF(Data_Extraction!D1666="",Data_Extraction!$J1666*(S$1),Data_Extraction!D1666)</f>
        <v>100.88000000000001</v>
      </c>
      <c r="T1666" s="12">
        <f>IF(Data_Extraction!E1666="",Data_Extraction!$J1666*(T$1),Data_Extraction!E1666)</f>
        <v>92.149999999999991</v>
      </c>
      <c r="U1666" s="12">
        <f>IF(Data_Extraction!F1666="",Data_Extraction!$J1666*(U$1),Data_Extraction!F1666)</f>
        <v>95.06</v>
      </c>
      <c r="V1666" s="12">
        <f>IF(Data_Extraction!G1666="",Data_Extraction!$J1666*(V$1),Data_Extraction!G1666)</f>
        <v>88.27</v>
      </c>
      <c r="W1666" s="12">
        <f>IF(Data_Extraction!H1666="",Data_Extraction!$J1666*(W$1),Data_Extraction!H1666)</f>
        <v>103.79</v>
      </c>
      <c r="X1666" s="12">
        <f>IF(Data_Extraction!I1666="",Data_Extraction!$J1666*(X$1),Data_Extraction!I1666)</f>
        <v>97</v>
      </c>
      <c r="Y1666" s="13">
        <f t="shared" si="150"/>
        <v>94.211249999999993</v>
      </c>
      <c r="Z1666" s="17" t="str">
        <f t="shared" si="154"/>
        <v>Evening</v>
      </c>
      <c r="AA1666" s="14" t="str">
        <f>VLOOKUP($N1666,'HeartRate-2022-03-21-1647950188'!$C:$G,2,0)</f>
        <v>Lecture</v>
      </c>
      <c r="AB1666" s="14" t="str">
        <f>VLOOKUP($N1666,'HeartRate-2022-03-21-1647950188'!$C:$G,3,0)</f>
        <v>Off Campus</v>
      </c>
      <c r="AC1666" s="14" t="str">
        <f>VLOOKUP($N1666,'HeartRate-2022-03-21-1647950188'!$C:$G,4,0)</f>
        <v>Sitting</v>
      </c>
      <c r="AD1666" s="14" t="str">
        <f>VLOOKUP($N1666,'HeartRate-2022-03-21-1647950188'!$C:$G,5,0)</f>
        <v>Technical Contexts</v>
      </c>
      <c r="AE1666">
        <f t="shared" si="155"/>
        <v>0</v>
      </c>
      <c r="AF1666" s="18">
        <v>44635</v>
      </c>
      <c r="AG1666" s="19">
        <v>0.64672453703703703</v>
      </c>
    </row>
    <row r="1667" spans="1:33" x14ac:dyDescent="0.3">
      <c r="A1667" s="5">
        <v>44635.64702546296</v>
      </c>
      <c r="B1667" t="str">
        <f>IFERROR(AVERAGEIFS('HeartRate-2022-03-21-1647950188'!$B:$B,'HeartRate-2022-03-21-1647950188'!$A:$A,Data_Extraction!B$2,'HeartRate-2022-03-21-1647950188'!$C:$C,Data_Extraction!$A1667),"")</f>
        <v/>
      </c>
      <c r="C1667" t="str">
        <f>IFERROR(AVERAGEIFS('HeartRate-2022-03-21-1647950188'!$B:$B,'HeartRate-2022-03-21-1647950188'!$A:$A,Data_Extraction!C$2,'HeartRate-2022-03-21-1647950188'!$C:$C,Data_Extraction!$A1667),"")</f>
        <v/>
      </c>
      <c r="D1667" t="str">
        <f>IFERROR(AVERAGEIFS('HeartRate-2022-03-21-1647950188'!$B:$B,'HeartRate-2022-03-21-1647950188'!$A:$A,Data_Extraction!D$2,'HeartRate-2022-03-21-1647950188'!$C:$C,Data_Extraction!$A1667),"")</f>
        <v/>
      </c>
      <c r="E1667" t="str">
        <f>IFERROR(AVERAGEIFS('HeartRate-2022-03-21-1647950188'!$B:$B,'HeartRate-2022-03-21-1647950188'!$A:$A,Data_Extraction!E$2,'HeartRate-2022-03-21-1647950188'!$C:$C,Data_Extraction!$A1667),"")</f>
        <v/>
      </c>
      <c r="F1667" t="str">
        <f>IFERROR(AVERAGEIFS('HeartRate-2022-03-21-1647950188'!$B:$B,'HeartRate-2022-03-21-1647950188'!$A:$A,Data_Extraction!F$2,'HeartRate-2022-03-21-1647950188'!$C:$C,Data_Extraction!$A1667),"")</f>
        <v/>
      </c>
      <c r="G1667" t="str">
        <f>IFERROR(AVERAGEIFS('HeartRate-2022-03-21-1647950188'!$B:$B,'HeartRate-2022-03-21-1647950188'!$A:$A,Data_Extraction!G$2,'HeartRate-2022-03-21-1647950188'!$C:$C,Data_Extraction!$A1667),"")</f>
        <v/>
      </c>
      <c r="H1667" t="str">
        <f>IFERROR(AVERAGEIFS('HeartRate-2022-03-21-1647950188'!$B:$B,'HeartRate-2022-03-21-1647950188'!$A:$A,Data_Extraction!H$2,'HeartRate-2022-03-21-1647950188'!$C:$C,Data_Extraction!$A1667),"")</f>
        <v/>
      </c>
      <c r="I1667">
        <f>IFERROR(AVERAGEIFS('HeartRate-2022-03-21-1647950188'!$B:$B,'HeartRate-2022-03-21-1647950188'!$A:$A,Data_Extraction!I$2,'HeartRate-2022-03-21-1647950188'!$C:$C,Data_Extraction!$A1667),"")</f>
        <v>96</v>
      </c>
      <c r="J1667" s="8">
        <f t="shared" si="151"/>
        <v>96</v>
      </c>
      <c r="N1667" s="11">
        <f>Data_Extraction!A1667</f>
        <v>44635.64702546296</v>
      </c>
      <c r="O1667" s="15">
        <f t="shared" si="152"/>
        <v>44635</v>
      </c>
      <c r="P1667" s="16">
        <f t="shared" si="153"/>
        <v>0.64702546296296293</v>
      </c>
      <c r="Q1667" s="12">
        <f>IF(Data_Extraction!B1667="",Data_Extraction!$J1667*(Q$1),Data_Extraction!B1667)</f>
        <v>86.4</v>
      </c>
      <c r="R1667" s="12">
        <f>IF(Data_Extraction!C1667="",Data_Extraction!$J1667*(R$1),Data_Extraction!C1667)</f>
        <v>88.320000000000007</v>
      </c>
      <c r="S1667" s="12">
        <f>IF(Data_Extraction!D1667="",Data_Extraction!$J1667*(S$1),Data_Extraction!D1667)</f>
        <v>99.84</v>
      </c>
      <c r="T1667" s="12">
        <f>IF(Data_Extraction!E1667="",Data_Extraction!$J1667*(T$1),Data_Extraction!E1667)</f>
        <v>91.199999999999989</v>
      </c>
      <c r="U1667" s="12">
        <f>IF(Data_Extraction!F1667="",Data_Extraction!$J1667*(U$1),Data_Extraction!F1667)</f>
        <v>94.08</v>
      </c>
      <c r="V1667" s="12">
        <f>IF(Data_Extraction!G1667="",Data_Extraction!$J1667*(V$1),Data_Extraction!G1667)</f>
        <v>87.36</v>
      </c>
      <c r="W1667" s="12">
        <f>IF(Data_Extraction!H1667="",Data_Extraction!$J1667*(W$1),Data_Extraction!H1667)</f>
        <v>102.72</v>
      </c>
      <c r="X1667" s="12">
        <f>IF(Data_Extraction!I1667="",Data_Extraction!$J1667*(X$1),Data_Extraction!I1667)</f>
        <v>96</v>
      </c>
      <c r="Y1667" s="13">
        <f t="shared" ref="Y1667:Y1730" si="156">AVERAGE(Q1667:X1667)</f>
        <v>93.240000000000009</v>
      </c>
      <c r="Z1667" s="17" t="str">
        <f t="shared" si="154"/>
        <v>Evening</v>
      </c>
      <c r="AA1667" s="14" t="str">
        <f>VLOOKUP($N1667,'HeartRate-2022-03-21-1647950188'!$C:$G,2,0)</f>
        <v>Lecture</v>
      </c>
      <c r="AB1667" s="14" t="str">
        <f>VLOOKUP($N1667,'HeartRate-2022-03-21-1647950188'!$C:$G,3,0)</f>
        <v>Off Campus</v>
      </c>
      <c r="AC1667" s="14" t="str">
        <f>VLOOKUP($N1667,'HeartRate-2022-03-21-1647950188'!$C:$G,4,0)</f>
        <v>Sitting</v>
      </c>
      <c r="AD1667" s="14" t="str">
        <f>VLOOKUP($N1667,'HeartRate-2022-03-21-1647950188'!$C:$G,5,0)</f>
        <v>Technical Contexts</v>
      </c>
      <c r="AE1667">
        <f t="shared" si="155"/>
        <v>0</v>
      </c>
      <c r="AF1667" s="18">
        <v>44635</v>
      </c>
      <c r="AG1667" s="19">
        <v>0.64702546296296293</v>
      </c>
    </row>
    <row r="1668" spans="1:33" x14ac:dyDescent="0.3">
      <c r="A1668" s="5">
        <v>44635.647210648145</v>
      </c>
      <c r="B1668" t="str">
        <f>IFERROR(AVERAGEIFS('HeartRate-2022-03-21-1647950188'!$B:$B,'HeartRate-2022-03-21-1647950188'!$A:$A,Data_Extraction!B$2,'HeartRate-2022-03-21-1647950188'!$C:$C,Data_Extraction!$A1668),"")</f>
        <v/>
      </c>
      <c r="C1668" t="str">
        <f>IFERROR(AVERAGEIFS('HeartRate-2022-03-21-1647950188'!$B:$B,'HeartRate-2022-03-21-1647950188'!$A:$A,Data_Extraction!C$2,'HeartRate-2022-03-21-1647950188'!$C:$C,Data_Extraction!$A1668),"")</f>
        <v/>
      </c>
      <c r="D1668" t="str">
        <f>IFERROR(AVERAGEIFS('HeartRate-2022-03-21-1647950188'!$B:$B,'HeartRate-2022-03-21-1647950188'!$A:$A,Data_Extraction!D$2,'HeartRate-2022-03-21-1647950188'!$C:$C,Data_Extraction!$A1668),"")</f>
        <v/>
      </c>
      <c r="E1668" t="str">
        <f>IFERROR(AVERAGEIFS('HeartRate-2022-03-21-1647950188'!$B:$B,'HeartRate-2022-03-21-1647950188'!$A:$A,Data_Extraction!E$2,'HeartRate-2022-03-21-1647950188'!$C:$C,Data_Extraction!$A1668),"")</f>
        <v/>
      </c>
      <c r="F1668" t="str">
        <f>IFERROR(AVERAGEIFS('HeartRate-2022-03-21-1647950188'!$B:$B,'HeartRate-2022-03-21-1647950188'!$A:$A,Data_Extraction!F$2,'HeartRate-2022-03-21-1647950188'!$C:$C,Data_Extraction!$A1668),"")</f>
        <v/>
      </c>
      <c r="G1668">
        <f>IFERROR(AVERAGEIFS('HeartRate-2022-03-21-1647950188'!$B:$B,'HeartRate-2022-03-21-1647950188'!$A:$A,Data_Extraction!G$2,'HeartRate-2022-03-21-1647950188'!$C:$C,Data_Extraction!$A1668),"")</f>
        <v>105</v>
      </c>
      <c r="H1668">
        <f>IFERROR(AVERAGEIFS('HeartRate-2022-03-21-1647950188'!$B:$B,'HeartRate-2022-03-21-1647950188'!$A:$A,Data_Extraction!H$2,'HeartRate-2022-03-21-1647950188'!$C:$C,Data_Extraction!$A1668),"")</f>
        <v>106</v>
      </c>
      <c r="I1668">
        <f>IFERROR(AVERAGEIFS('HeartRate-2022-03-21-1647950188'!$B:$B,'HeartRate-2022-03-21-1647950188'!$A:$A,Data_Extraction!I$2,'HeartRate-2022-03-21-1647950188'!$C:$C,Data_Extraction!$A1668),"")</f>
        <v>93</v>
      </c>
      <c r="J1668" s="8">
        <f t="shared" ref="J1668:J1731" si="157">AVERAGE(B1668:I1668)</f>
        <v>101.33333333333333</v>
      </c>
      <c r="N1668" s="11">
        <f>Data_Extraction!A1668</f>
        <v>44635.647210648145</v>
      </c>
      <c r="O1668" s="15">
        <f t="shared" ref="O1668:O1731" si="158">AF1668</f>
        <v>44635</v>
      </c>
      <c r="P1668" s="16">
        <f t="shared" ref="P1668:P1731" si="159">AG1668</f>
        <v>0.64721064814814822</v>
      </c>
      <c r="Q1668" s="12">
        <f>IF(Data_Extraction!B1668="",Data_Extraction!$J1668*(Q$1),Data_Extraction!B1668)</f>
        <v>91.2</v>
      </c>
      <c r="R1668" s="12">
        <f>IF(Data_Extraction!C1668="",Data_Extraction!$J1668*(R$1),Data_Extraction!C1668)</f>
        <v>93.226666666666659</v>
      </c>
      <c r="S1668" s="12">
        <f>IF(Data_Extraction!D1668="",Data_Extraction!$J1668*(S$1),Data_Extraction!D1668)</f>
        <v>105.38666666666667</v>
      </c>
      <c r="T1668" s="12">
        <f>IF(Data_Extraction!E1668="",Data_Extraction!$J1668*(T$1),Data_Extraction!E1668)</f>
        <v>96.266666666666652</v>
      </c>
      <c r="U1668" s="12">
        <f>IF(Data_Extraction!F1668="",Data_Extraction!$J1668*(U$1),Data_Extraction!F1668)</f>
        <v>99.306666666666658</v>
      </c>
      <c r="V1668" s="12">
        <f>IF(Data_Extraction!G1668="",Data_Extraction!$J1668*(V$1),Data_Extraction!G1668)</f>
        <v>105</v>
      </c>
      <c r="W1668" s="12">
        <f>IF(Data_Extraction!H1668="",Data_Extraction!$J1668*(W$1),Data_Extraction!H1668)</f>
        <v>106</v>
      </c>
      <c r="X1668" s="12">
        <f>IF(Data_Extraction!I1668="",Data_Extraction!$J1668*(X$1),Data_Extraction!I1668)</f>
        <v>93</v>
      </c>
      <c r="Y1668" s="13">
        <f t="shared" si="156"/>
        <v>98.673333333333332</v>
      </c>
      <c r="Z1668" s="17" t="str">
        <f t="shared" ref="Z1668:Z1731" si="160">VLOOKUP(P1668,$AJ$2:$AK$7,2,1)</f>
        <v>Evening</v>
      </c>
      <c r="AA1668" s="14" t="str">
        <f>VLOOKUP($N1668,'HeartRate-2022-03-21-1647950188'!$C:$G,2,0)</f>
        <v>Lecture</v>
      </c>
      <c r="AB1668" s="14" t="str">
        <f>VLOOKUP($N1668,'HeartRate-2022-03-21-1647950188'!$C:$G,3,0)</f>
        <v>Off Campus</v>
      </c>
      <c r="AC1668" s="14" t="str">
        <f>VLOOKUP($N1668,'HeartRate-2022-03-21-1647950188'!$C:$G,4,0)</f>
        <v>Sitting</v>
      </c>
      <c r="AD1668" s="14" t="str">
        <f>VLOOKUP($N1668,'HeartRate-2022-03-21-1647950188'!$C:$G,5,0)</f>
        <v>Technical Contexts</v>
      </c>
      <c r="AE1668">
        <f t="shared" ref="AE1668:AE1731" si="161">IF(Y1668&gt;120,1,0)</f>
        <v>0</v>
      </c>
      <c r="AF1668" s="18">
        <v>44635</v>
      </c>
      <c r="AG1668" s="19">
        <v>0.64721064814814822</v>
      </c>
    </row>
    <row r="1669" spans="1:33" x14ac:dyDescent="0.3">
      <c r="A1669" s="5">
        <v>44635.647650462961</v>
      </c>
      <c r="B1669" t="str">
        <f>IFERROR(AVERAGEIFS('HeartRate-2022-03-21-1647950188'!$B:$B,'HeartRate-2022-03-21-1647950188'!$A:$A,Data_Extraction!B$2,'HeartRate-2022-03-21-1647950188'!$C:$C,Data_Extraction!$A1669),"")</f>
        <v/>
      </c>
      <c r="C1669" t="str">
        <f>IFERROR(AVERAGEIFS('HeartRate-2022-03-21-1647950188'!$B:$B,'HeartRate-2022-03-21-1647950188'!$A:$A,Data_Extraction!C$2,'HeartRate-2022-03-21-1647950188'!$C:$C,Data_Extraction!$A1669),"")</f>
        <v/>
      </c>
      <c r="D1669" t="str">
        <f>IFERROR(AVERAGEIFS('HeartRate-2022-03-21-1647950188'!$B:$B,'HeartRate-2022-03-21-1647950188'!$A:$A,Data_Extraction!D$2,'HeartRate-2022-03-21-1647950188'!$C:$C,Data_Extraction!$A1669),"")</f>
        <v/>
      </c>
      <c r="E1669" t="str">
        <f>IFERROR(AVERAGEIFS('HeartRate-2022-03-21-1647950188'!$B:$B,'HeartRate-2022-03-21-1647950188'!$A:$A,Data_Extraction!E$2,'HeartRate-2022-03-21-1647950188'!$C:$C,Data_Extraction!$A1669),"")</f>
        <v/>
      </c>
      <c r="F1669" t="str">
        <f>IFERROR(AVERAGEIFS('HeartRate-2022-03-21-1647950188'!$B:$B,'HeartRate-2022-03-21-1647950188'!$A:$A,Data_Extraction!F$2,'HeartRate-2022-03-21-1647950188'!$C:$C,Data_Extraction!$A1669),"")</f>
        <v/>
      </c>
      <c r="G1669" t="str">
        <f>IFERROR(AVERAGEIFS('HeartRate-2022-03-21-1647950188'!$B:$B,'HeartRate-2022-03-21-1647950188'!$A:$A,Data_Extraction!G$2,'HeartRate-2022-03-21-1647950188'!$C:$C,Data_Extraction!$A1669),"")</f>
        <v/>
      </c>
      <c r="H1669" t="str">
        <f>IFERROR(AVERAGEIFS('HeartRate-2022-03-21-1647950188'!$B:$B,'HeartRate-2022-03-21-1647950188'!$A:$A,Data_Extraction!H$2,'HeartRate-2022-03-21-1647950188'!$C:$C,Data_Extraction!$A1669),"")</f>
        <v/>
      </c>
      <c r="I1669">
        <f>IFERROR(AVERAGEIFS('HeartRate-2022-03-21-1647950188'!$B:$B,'HeartRate-2022-03-21-1647950188'!$A:$A,Data_Extraction!I$2,'HeartRate-2022-03-21-1647950188'!$C:$C,Data_Extraction!$A1669),"")</f>
        <v>97</v>
      </c>
      <c r="J1669" s="8">
        <f t="shared" si="157"/>
        <v>97</v>
      </c>
      <c r="N1669" s="11">
        <f>Data_Extraction!A1669</f>
        <v>44635.647650462961</v>
      </c>
      <c r="O1669" s="15">
        <f t="shared" si="158"/>
        <v>44635</v>
      </c>
      <c r="P1669" s="16">
        <f t="shared" si="159"/>
        <v>0.64765046296296302</v>
      </c>
      <c r="Q1669" s="12">
        <f>IF(Data_Extraction!B1669="",Data_Extraction!$J1669*(Q$1),Data_Extraction!B1669)</f>
        <v>87.3</v>
      </c>
      <c r="R1669" s="12">
        <f>IF(Data_Extraction!C1669="",Data_Extraction!$J1669*(R$1),Data_Extraction!C1669)</f>
        <v>89.240000000000009</v>
      </c>
      <c r="S1669" s="12">
        <f>IF(Data_Extraction!D1669="",Data_Extraction!$J1669*(S$1),Data_Extraction!D1669)</f>
        <v>100.88000000000001</v>
      </c>
      <c r="T1669" s="12">
        <f>IF(Data_Extraction!E1669="",Data_Extraction!$J1669*(T$1),Data_Extraction!E1669)</f>
        <v>92.149999999999991</v>
      </c>
      <c r="U1669" s="12">
        <f>IF(Data_Extraction!F1669="",Data_Extraction!$J1669*(U$1),Data_Extraction!F1669)</f>
        <v>95.06</v>
      </c>
      <c r="V1669" s="12">
        <f>IF(Data_Extraction!G1669="",Data_Extraction!$J1669*(V$1),Data_Extraction!G1669)</f>
        <v>88.27</v>
      </c>
      <c r="W1669" s="12">
        <f>IF(Data_Extraction!H1669="",Data_Extraction!$J1669*(W$1),Data_Extraction!H1669)</f>
        <v>103.79</v>
      </c>
      <c r="X1669" s="12">
        <f>IF(Data_Extraction!I1669="",Data_Extraction!$J1669*(X$1),Data_Extraction!I1669)</f>
        <v>97</v>
      </c>
      <c r="Y1669" s="13">
        <f t="shared" si="156"/>
        <v>94.211249999999993</v>
      </c>
      <c r="Z1669" s="17" t="str">
        <f t="shared" si="160"/>
        <v>Evening</v>
      </c>
      <c r="AA1669" s="14" t="str">
        <f>VLOOKUP($N1669,'HeartRate-2022-03-21-1647950188'!$C:$G,2,0)</f>
        <v>Lecture</v>
      </c>
      <c r="AB1669" s="14" t="str">
        <f>VLOOKUP($N1669,'HeartRate-2022-03-21-1647950188'!$C:$G,3,0)</f>
        <v>Off Campus</v>
      </c>
      <c r="AC1669" s="14" t="str">
        <f>VLOOKUP($N1669,'HeartRate-2022-03-21-1647950188'!$C:$G,4,0)</f>
        <v>Sitting</v>
      </c>
      <c r="AD1669" s="14" t="str">
        <f>VLOOKUP($N1669,'HeartRate-2022-03-21-1647950188'!$C:$G,5,0)</f>
        <v>Technical Contexts</v>
      </c>
      <c r="AE1669">
        <f t="shared" si="161"/>
        <v>0</v>
      </c>
      <c r="AF1669" s="18">
        <v>44635</v>
      </c>
      <c r="AG1669" s="19">
        <v>0.64765046296296302</v>
      </c>
    </row>
    <row r="1670" spans="1:33" x14ac:dyDescent="0.3">
      <c r="A1670" s="5">
        <v>44635.647893518515</v>
      </c>
      <c r="B1670" t="str">
        <f>IFERROR(AVERAGEIFS('HeartRate-2022-03-21-1647950188'!$B:$B,'HeartRate-2022-03-21-1647950188'!$A:$A,Data_Extraction!B$2,'HeartRate-2022-03-21-1647950188'!$C:$C,Data_Extraction!$A1670),"")</f>
        <v/>
      </c>
      <c r="C1670" t="str">
        <f>IFERROR(AVERAGEIFS('HeartRate-2022-03-21-1647950188'!$B:$B,'HeartRate-2022-03-21-1647950188'!$A:$A,Data_Extraction!C$2,'HeartRate-2022-03-21-1647950188'!$C:$C,Data_Extraction!$A1670),"")</f>
        <v/>
      </c>
      <c r="D1670" t="str">
        <f>IFERROR(AVERAGEIFS('HeartRate-2022-03-21-1647950188'!$B:$B,'HeartRate-2022-03-21-1647950188'!$A:$A,Data_Extraction!D$2,'HeartRate-2022-03-21-1647950188'!$C:$C,Data_Extraction!$A1670),"")</f>
        <v/>
      </c>
      <c r="E1670" t="str">
        <f>IFERROR(AVERAGEIFS('HeartRate-2022-03-21-1647950188'!$B:$B,'HeartRate-2022-03-21-1647950188'!$A:$A,Data_Extraction!E$2,'HeartRate-2022-03-21-1647950188'!$C:$C,Data_Extraction!$A1670),"")</f>
        <v/>
      </c>
      <c r="F1670" t="str">
        <f>IFERROR(AVERAGEIFS('HeartRate-2022-03-21-1647950188'!$B:$B,'HeartRate-2022-03-21-1647950188'!$A:$A,Data_Extraction!F$2,'HeartRate-2022-03-21-1647950188'!$C:$C,Data_Extraction!$A1670),"")</f>
        <v/>
      </c>
      <c r="G1670" t="str">
        <f>IFERROR(AVERAGEIFS('HeartRate-2022-03-21-1647950188'!$B:$B,'HeartRate-2022-03-21-1647950188'!$A:$A,Data_Extraction!G$2,'HeartRate-2022-03-21-1647950188'!$C:$C,Data_Extraction!$A1670),"")</f>
        <v/>
      </c>
      <c r="H1670" t="str">
        <f>IFERROR(AVERAGEIFS('HeartRate-2022-03-21-1647950188'!$B:$B,'HeartRate-2022-03-21-1647950188'!$A:$A,Data_Extraction!H$2,'HeartRate-2022-03-21-1647950188'!$C:$C,Data_Extraction!$A1670),"")</f>
        <v/>
      </c>
      <c r="I1670">
        <f>IFERROR(AVERAGEIFS('HeartRate-2022-03-21-1647950188'!$B:$B,'HeartRate-2022-03-21-1647950188'!$A:$A,Data_Extraction!I$2,'HeartRate-2022-03-21-1647950188'!$C:$C,Data_Extraction!$A1670),"")</f>
        <v>105</v>
      </c>
      <c r="J1670" s="8">
        <f t="shared" si="157"/>
        <v>105</v>
      </c>
      <c r="N1670" s="11">
        <f>Data_Extraction!A1670</f>
        <v>44635.647893518515</v>
      </c>
      <c r="O1670" s="15">
        <f t="shared" si="158"/>
        <v>44635</v>
      </c>
      <c r="P1670" s="16">
        <f t="shared" si="159"/>
        <v>0.64789351851851851</v>
      </c>
      <c r="Q1670" s="12">
        <f>IF(Data_Extraction!B1670="",Data_Extraction!$J1670*(Q$1),Data_Extraction!B1670)</f>
        <v>94.5</v>
      </c>
      <c r="R1670" s="12">
        <f>IF(Data_Extraction!C1670="",Data_Extraction!$J1670*(R$1),Data_Extraction!C1670)</f>
        <v>96.600000000000009</v>
      </c>
      <c r="S1670" s="12">
        <f>IF(Data_Extraction!D1670="",Data_Extraction!$J1670*(S$1),Data_Extraction!D1670)</f>
        <v>109.2</v>
      </c>
      <c r="T1670" s="12">
        <f>IF(Data_Extraction!E1670="",Data_Extraction!$J1670*(T$1),Data_Extraction!E1670)</f>
        <v>99.75</v>
      </c>
      <c r="U1670" s="12">
        <f>IF(Data_Extraction!F1670="",Data_Extraction!$J1670*(U$1),Data_Extraction!F1670)</f>
        <v>102.89999999999999</v>
      </c>
      <c r="V1670" s="12">
        <f>IF(Data_Extraction!G1670="",Data_Extraction!$J1670*(V$1),Data_Extraction!G1670)</f>
        <v>95.55</v>
      </c>
      <c r="W1670" s="12">
        <f>IF(Data_Extraction!H1670="",Data_Extraction!$J1670*(W$1),Data_Extraction!H1670)</f>
        <v>112.35000000000001</v>
      </c>
      <c r="X1670" s="12">
        <f>IF(Data_Extraction!I1670="",Data_Extraction!$J1670*(X$1),Data_Extraction!I1670)</f>
        <v>105</v>
      </c>
      <c r="Y1670" s="13">
        <f t="shared" si="156"/>
        <v>101.98125</v>
      </c>
      <c r="Z1670" s="17" t="str">
        <f t="shared" si="160"/>
        <v>Evening</v>
      </c>
      <c r="AA1670" s="14" t="str">
        <f>VLOOKUP($N1670,'HeartRate-2022-03-21-1647950188'!$C:$G,2,0)</f>
        <v>Lecture</v>
      </c>
      <c r="AB1670" s="14" t="str">
        <f>VLOOKUP($N1670,'HeartRate-2022-03-21-1647950188'!$C:$G,3,0)</f>
        <v>Off Campus</v>
      </c>
      <c r="AC1670" s="14" t="str">
        <f>VLOOKUP($N1670,'HeartRate-2022-03-21-1647950188'!$C:$G,4,0)</f>
        <v>Sitting</v>
      </c>
      <c r="AD1670" s="14" t="str">
        <f>VLOOKUP($N1670,'HeartRate-2022-03-21-1647950188'!$C:$G,5,0)</f>
        <v>Technical Contexts</v>
      </c>
      <c r="AE1670">
        <f t="shared" si="161"/>
        <v>0</v>
      </c>
      <c r="AF1670" s="18">
        <v>44635</v>
      </c>
      <c r="AG1670" s="19">
        <v>0.64789351851851851</v>
      </c>
    </row>
    <row r="1671" spans="1:33" x14ac:dyDescent="0.3">
      <c r="A1671" s="5">
        <v>44635.647905092592</v>
      </c>
      <c r="B1671" t="str">
        <f>IFERROR(AVERAGEIFS('HeartRate-2022-03-21-1647950188'!$B:$B,'HeartRate-2022-03-21-1647950188'!$A:$A,Data_Extraction!B$2,'HeartRate-2022-03-21-1647950188'!$C:$C,Data_Extraction!$A1671),"")</f>
        <v/>
      </c>
      <c r="C1671" t="str">
        <f>IFERROR(AVERAGEIFS('HeartRate-2022-03-21-1647950188'!$B:$B,'HeartRate-2022-03-21-1647950188'!$A:$A,Data_Extraction!C$2,'HeartRate-2022-03-21-1647950188'!$C:$C,Data_Extraction!$A1671),"")</f>
        <v/>
      </c>
      <c r="D1671" t="str">
        <f>IFERROR(AVERAGEIFS('HeartRate-2022-03-21-1647950188'!$B:$B,'HeartRate-2022-03-21-1647950188'!$A:$A,Data_Extraction!D$2,'HeartRate-2022-03-21-1647950188'!$C:$C,Data_Extraction!$A1671),"")</f>
        <v/>
      </c>
      <c r="E1671" t="str">
        <f>IFERROR(AVERAGEIFS('HeartRate-2022-03-21-1647950188'!$B:$B,'HeartRate-2022-03-21-1647950188'!$A:$A,Data_Extraction!E$2,'HeartRate-2022-03-21-1647950188'!$C:$C,Data_Extraction!$A1671),"")</f>
        <v/>
      </c>
      <c r="F1671" t="str">
        <f>IFERROR(AVERAGEIFS('HeartRate-2022-03-21-1647950188'!$B:$B,'HeartRate-2022-03-21-1647950188'!$A:$A,Data_Extraction!F$2,'HeartRate-2022-03-21-1647950188'!$C:$C,Data_Extraction!$A1671),"")</f>
        <v/>
      </c>
      <c r="G1671">
        <f>IFERROR(AVERAGEIFS('HeartRate-2022-03-21-1647950188'!$B:$B,'HeartRate-2022-03-21-1647950188'!$A:$A,Data_Extraction!G$2,'HeartRate-2022-03-21-1647950188'!$C:$C,Data_Extraction!$A1671),"")</f>
        <v>105</v>
      </c>
      <c r="H1671">
        <f>IFERROR(AVERAGEIFS('HeartRate-2022-03-21-1647950188'!$B:$B,'HeartRate-2022-03-21-1647950188'!$A:$A,Data_Extraction!H$2,'HeartRate-2022-03-21-1647950188'!$C:$C,Data_Extraction!$A1671),"")</f>
        <v>106</v>
      </c>
      <c r="I1671">
        <f>IFERROR(AVERAGEIFS('HeartRate-2022-03-21-1647950188'!$B:$B,'HeartRate-2022-03-21-1647950188'!$A:$A,Data_Extraction!I$2,'HeartRate-2022-03-21-1647950188'!$C:$C,Data_Extraction!$A1671),"")</f>
        <v>96</v>
      </c>
      <c r="J1671" s="8">
        <f t="shared" si="157"/>
        <v>102.33333333333333</v>
      </c>
      <c r="N1671" s="11">
        <f>Data_Extraction!A1671</f>
        <v>44635.647905092592</v>
      </c>
      <c r="O1671" s="15">
        <f t="shared" si="158"/>
        <v>44635</v>
      </c>
      <c r="P1671" s="16">
        <f t="shared" si="159"/>
        <v>0.64790509259259255</v>
      </c>
      <c r="Q1671" s="12">
        <f>IF(Data_Extraction!B1671="",Data_Extraction!$J1671*(Q$1),Data_Extraction!B1671)</f>
        <v>92.1</v>
      </c>
      <c r="R1671" s="12">
        <f>IF(Data_Extraction!C1671="",Data_Extraction!$J1671*(R$1),Data_Extraction!C1671)</f>
        <v>94.146666666666661</v>
      </c>
      <c r="S1671" s="12">
        <f>IF(Data_Extraction!D1671="",Data_Extraction!$J1671*(S$1),Data_Extraction!D1671)</f>
        <v>106.42666666666666</v>
      </c>
      <c r="T1671" s="12">
        <f>IF(Data_Extraction!E1671="",Data_Extraction!$J1671*(T$1),Data_Extraction!E1671)</f>
        <v>97.216666666666654</v>
      </c>
      <c r="U1671" s="12">
        <f>IF(Data_Extraction!F1671="",Data_Extraction!$J1671*(U$1),Data_Extraction!F1671)</f>
        <v>100.28666666666666</v>
      </c>
      <c r="V1671" s="12">
        <f>IF(Data_Extraction!G1671="",Data_Extraction!$J1671*(V$1),Data_Extraction!G1671)</f>
        <v>105</v>
      </c>
      <c r="W1671" s="12">
        <f>IF(Data_Extraction!H1671="",Data_Extraction!$J1671*(W$1),Data_Extraction!H1671)</f>
        <v>106</v>
      </c>
      <c r="X1671" s="12">
        <f>IF(Data_Extraction!I1671="",Data_Extraction!$J1671*(X$1),Data_Extraction!I1671)</f>
        <v>96</v>
      </c>
      <c r="Y1671" s="13">
        <f t="shared" si="156"/>
        <v>99.647083333333327</v>
      </c>
      <c r="Z1671" s="17" t="str">
        <f t="shared" si="160"/>
        <v>Evening</v>
      </c>
      <c r="AA1671" s="14" t="str">
        <f>VLOOKUP($N1671,'HeartRate-2022-03-21-1647950188'!$C:$G,2,0)</f>
        <v>Lecture</v>
      </c>
      <c r="AB1671" s="14" t="str">
        <f>VLOOKUP($N1671,'HeartRate-2022-03-21-1647950188'!$C:$G,3,0)</f>
        <v>Off Campus</v>
      </c>
      <c r="AC1671" s="14" t="str">
        <f>VLOOKUP($N1671,'HeartRate-2022-03-21-1647950188'!$C:$G,4,0)</f>
        <v>Sitting</v>
      </c>
      <c r="AD1671" s="14" t="str">
        <f>VLOOKUP($N1671,'HeartRate-2022-03-21-1647950188'!$C:$G,5,0)</f>
        <v>Technical Contexts</v>
      </c>
      <c r="AE1671">
        <f t="shared" si="161"/>
        <v>0</v>
      </c>
      <c r="AF1671" s="18">
        <v>44635</v>
      </c>
      <c r="AG1671" s="19">
        <v>0.64790509259259255</v>
      </c>
    </row>
    <row r="1672" spans="1:33" x14ac:dyDescent="0.3">
      <c r="A1672" s="5">
        <v>44635.648356481484</v>
      </c>
      <c r="B1672" t="str">
        <f>IFERROR(AVERAGEIFS('HeartRate-2022-03-21-1647950188'!$B:$B,'HeartRate-2022-03-21-1647950188'!$A:$A,Data_Extraction!B$2,'HeartRate-2022-03-21-1647950188'!$C:$C,Data_Extraction!$A1672),"")</f>
        <v/>
      </c>
      <c r="C1672" t="str">
        <f>IFERROR(AVERAGEIFS('HeartRate-2022-03-21-1647950188'!$B:$B,'HeartRate-2022-03-21-1647950188'!$A:$A,Data_Extraction!C$2,'HeartRate-2022-03-21-1647950188'!$C:$C,Data_Extraction!$A1672),"")</f>
        <v/>
      </c>
      <c r="D1672" t="str">
        <f>IFERROR(AVERAGEIFS('HeartRate-2022-03-21-1647950188'!$B:$B,'HeartRate-2022-03-21-1647950188'!$A:$A,Data_Extraction!D$2,'HeartRate-2022-03-21-1647950188'!$C:$C,Data_Extraction!$A1672),"")</f>
        <v/>
      </c>
      <c r="E1672" t="str">
        <f>IFERROR(AVERAGEIFS('HeartRate-2022-03-21-1647950188'!$B:$B,'HeartRate-2022-03-21-1647950188'!$A:$A,Data_Extraction!E$2,'HeartRate-2022-03-21-1647950188'!$C:$C,Data_Extraction!$A1672),"")</f>
        <v/>
      </c>
      <c r="F1672" t="str">
        <f>IFERROR(AVERAGEIFS('HeartRate-2022-03-21-1647950188'!$B:$B,'HeartRate-2022-03-21-1647950188'!$A:$A,Data_Extraction!F$2,'HeartRate-2022-03-21-1647950188'!$C:$C,Data_Extraction!$A1672),"")</f>
        <v/>
      </c>
      <c r="G1672" t="str">
        <f>IFERROR(AVERAGEIFS('HeartRate-2022-03-21-1647950188'!$B:$B,'HeartRate-2022-03-21-1647950188'!$A:$A,Data_Extraction!G$2,'HeartRate-2022-03-21-1647950188'!$C:$C,Data_Extraction!$A1672),"")</f>
        <v/>
      </c>
      <c r="H1672" t="str">
        <f>IFERROR(AVERAGEIFS('HeartRate-2022-03-21-1647950188'!$B:$B,'HeartRate-2022-03-21-1647950188'!$A:$A,Data_Extraction!H$2,'HeartRate-2022-03-21-1647950188'!$C:$C,Data_Extraction!$A1672),"")</f>
        <v/>
      </c>
      <c r="I1672">
        <f>IFERROR(AVERAGEIFS('HeartRate-2022-03-21-1647950188'!$B:$B,'HeartRate-2022-03-21-1647950188'!$A:$A,Data_Extraction!I$2,'HeartRate-2022-03-21-1647950188'!$C:$C,Data_Extraction!$A1672),"")</f>
        <v>109</v>
      </c>
      <c r="J1672" s="8">
        <f t="shared" si="157"/>
        <v>109</v>
      </c>
      <c r="N1672" s="11">
        <f>Data_Extraction!A1672</f>
        <v>44635.648356481484</v>
      </c>
      <c r="O1672" s="15">
        <f t="shared" si="158"/>
        <v>44635</v>
      </c>
      <c r="P1672" s="16">
        <f t="shared" si="159"/>
        <v>0.64835648148148151</v>
      </c>
      <c r="Q1672" s="12">
        <f>IF(Data_Extraction!B1672="",Data_Extraction!$J1672*(Q$1),Data_Extraction!B1672)</f>
        <v>98.100000000000009</v>
      </c>
      <c r="R1672" s="12">
        <f>IF(Data_Extraction!C1672="",Data_Extraction!$J1672*(R$1),Data_Extraction!C1672)</f>
        <v>100.28</v>
      </c>
      <c r="S1672" s="12">
        <f>IF(Data_Extraction!D1672="",Data_Extraction!$J1672*(S$1),Data_Extraction!D1672)</f>
        <v>113.36</v>
      </c>
      <c r="T1672" s="12">
        <f>IF(Data_Extraction!E1672="",Data_Extraction!$J1672*(T$1),Data_Extraction!E1672)</f>
        <v>103.55</v>
      </c>
      <c r="U1672" s="12">
        <f>IF(Data_Extraction!F1672="",Data_Extraction!$J1672*(U$1),Data_Extraction!F1672)</f>
        <v>106.82</v>
      </c>
      <c r="V1672" s="12">
        <f>IF(Data_Extraction!G1672="",Data_Extraction!$J1672*(V$1),Data_Extraction!G1672)</f>
        <v>99.19</v>
      </c>
      <c r="W1672" s="12">
        <f>IF(Data_Extraction!H1672="",Data_Extraction!$J1672*(W$1),Data_Extraction!H1672)</f>
        <v>116.63000000000001</v>
      </c>
      <c r="X1672" s="12">
        <f>IF(Data_Extraction!I1672="",Data_Extraction!$J1672*(X$1),Data_Extraction!I1672)</f>
        <v>109</v>
      </c>
      <c r="Y1672" s="13">
        <f t="shared" si="156"/>
        <v>105.86624999999999</v>
      </c>
      <c r="Z1672" s="17" t="str">
        <f t="shared" si="160"/>
        <v>Evening</v>
      </c>
      <c r="AA1672" s="14" t="str">
        <f>VLOOKUP($N1672,'HeartRate-2022-03-21-1647950188'!$C:$G,2,0)</f>
        <v>Lecture</v>
      </c>
      <c r="AB1672" s="14" t="str">
        <f>VLOOKUP($N1672,'HeartRate-2022-03-21-1647950188'!$C:$G,3,0)</f>
        <v>Off Campus</v>
      </c>
      <c r="AC1672" s="14" t="str">
        <f>VLOOKUP($N1672,'HeartRate-2022-03-21-1647950188'!$C:$G,4,0)</f>
        <v>Sitting</v>
      </c>
      <c r="AD1672" s="14" t="str">
        <f>VLOOKUP($N1672,'HeartRate-2022-03-21-1647950188'!$C:$G,5,0)</f>
        <v>Technical Contexts</v>
      </c>
      <c r="AE1672">
        <f t="shared" si="161"/>
        <v>0</v>
      </c>
      <c r="AF1672" s="18">
        <v>44635</v>
      </c>
      <c r="AG1672" s="19">
        <v>0.64835648148148151</v>
      </c>
    </row>
    <row r="1673" spans="1:33" x14ac:dyDescent="0.3">
      <c r="A1673" s="5">
        <v>44635.648495370369</v>
      </c>
      <c r="B1673" t="str">
        <f>IFERROR(AVERAGEIFS('HeartRate-2022-03-21-1647950188'!$B:$B,'HeartRate-2022-03-21-1647950188'!$A:$A,Data_Extraction!B$2,'HeartRate-2022-03-21-1647950188'!$C:$C,Data_Extraction!$A1673),"")</f>
        <v/>
      </c>
      <c r="C1673" t="str">
        <f>IFERROR(AVERAGEIFS('HeartRate-2022-03-21-1647950188'!$B:$B,'HeartRate-2022-03-21-1647950188'!$A:$A,Data_Extraction!C$2,'HeartRate-2022-03-21-1647950188'!$C:$C,Data_Extraction!$A1673),"")</f>
        <v/>
      </c>
      <c r="D1673" t="str">
        <f>IFERROR(AVERAGEIFS('HeartRate-2022-03-21-1647950188'!$B:$B,'HeartRate-2022-03-21-1647950188'!$A:$A,Data_Extraction!D$2,'HeartRate-2022-03-21-1647950188'!$C:$C,Data_Extraction!$A1673),"")</f>
        <v/>
      </c>
      <c r="E1673" t="str">
        <f>IFERROR(AVERAGEIFS('HeartRate-2022-03-21-1647950188'!$B:$B,'HeartRate-2022-03-21-1647950188'!$A:$A,Data_Extraction!E$2,'HeartRate-2022-03-21-1647950188'!$C:$C,Data_Extraction!$A1673),"")</f>
        <v/>
      </c>
      <c r="F1673" t="str">
        <f>IFERROR(AVERAGEIFS('HeartRate-2022-03-21-1647950188'!$B:$B,'HeartRate-2022-03-21-1647950188'!$A:$A,Data_Extraction!F$2,'HeartRate-2022-03-21-1647950188'!$C:$C,Data_Extraction!$A1673),"")</f>
        <v/>
      </c>
      <c r="G1673" t="str">
        <f>IFERROR(AVERAGEIFS('HeartRate-2022-03-21-1647950188'!$B:$B,'HeartRate-2022-03-21-1647950188'!$A:$A,Data_Extraction!G$2,'HeartRate-2022-03-21-1647950188'!$C:$C,Data_Extraction!$A1673),"")</f>
        <v/>
      </c>
      <c r="H1673" t="str">
        <f>IFERROR(AVERAGEIFS('HeartRate-2022-03-21-1647950188'!$B:$B,'HeartRate-2022-03-21-1647950188'!$A:$A,Data_Extraction!H$2,'HeartRate-2022-03-21-1647950188'!$C:$C,Data_Extraction!$A1673),"")</f>
        <v/>
      </c>
      <c r="I1673">
        <f>IFERROR(AVERAGEIFS('HeartRate-2022-03-21-1647950188'!$B:$B,'HeartRate-2022-03-21-1647950188'!$A:$A,Data_Extraction!I$2,'HeartRate-2022-03-21-1647950188'!$C:$C,Data_Extraction!$A1673),"")</f>
        <v>111</v>
      </c>
      <c r="J1673" s="8">
        <f t="shared" si="157"/>
        <v>111</v>
      </c>
      <c r="N1673" s="11">
        <f>Data_Extraction!A1673</f>
        <v>44635.648495370369</v>
      </c>
      <c r="O1673" s="15">
        <f t="shared" si="158"/>
        <v>44635</v>
      </c>
      <c r="P1673" s="16">
        <f t="shared" si="159"/>
        <v>0.64849537037037031</v>
      </c>
      <c r="Q1673" s="12">
        <f>IF(Data_Extraction!B1673="",Data_Extraction!$J1673*(Q$1),Data_Extraction!B1673)</f>
        <v>99.9</v>
      </c>
      <c r="R1673" s="12">
        <f>IF(Data_Extraction!C1673="",Data_Extraction!$J1673*(R$1),Data_Extraction!C1673)</f>
        <v>102.12</v>
      </c>
      <c r="S1673" s="12">
        <f>IF(Data_Extraction!D1673="",Data_Extraction!$J1673*(S$1),Data_Extraction!D1673)</f>
        <v>115.44</v>
      </c>
      <c r="T1673" s="12">
        <f>IF(Data_Extraction!E1673="",Data_Extraction!$J1673*(T$1),Data_Extraction!E1673)</f>
        <v>105.44999999999999</v>
      </c>
      <c r="U1673" s="12">
        <f>IF(Data_Extraction!F1673="",Data_Extraction!$J1673*(U$1),Data_Extraction!F1673)</f>
        <v>108.78</v>
      </c>
      <c r="V1673" s="12">
        <f>IF(Data_Extraction!G1673="",Data_Extraction!$J1673*(V$1),Data_Extraction!G1673)</f>
        <v>101.01</v>
      </c>
      <c r="W1673" s="12">
        <f>IF(Data_Extraction!H1673="",Data_Extraction!$J1673*(W$1),Data_Extraction!H1673)</f>
        <v>118.77000000000001</v>
      </c>
      <c r="X1673" s="12">
        <f>IF(Data_Extraction!I1673="",Data_Extraction!$J1673*(X$1),Data_Extraction!I1673)</f>
        <v>111</v>
      </c>
      <c r="Y1673" s="13">
        <f t="shared" si="156"/>
        <v>107.80875</v>
      </c>
      <c r="Z1673" s="17" t="str">
        <f t="shared" si="160"/>
        <v>Evening</v>
      </c>
      <c r="AA1673" s="14" t="str">
        <f>VLOOKUP($N1673,'HeartRate-2022-03-21-1647950188'!$C:$G,2,0)</f>
        <v>Lecture</v>
      </c>
      <c r="AB1673" s="14" t="str">
        <f>VLOOKUP($N1673,'HeartRate-2022-03-21-1647950188'!$C:$G,3,0)</f>
        <v>Off Campus</v>
      </c>
      <c r="AC1673" s="14" t="str">
        <f>VLOOKUP($N1673,'HeartRate-2022-03-21-1647950188'!$C:$G,4,0)</f>
        <v>Sitting</v>
      </c>
      <c r="AD1673" s="14" t="str">
        <f>VLOOKUP($N1673,'HeartRate-2022-03-21-1647950188'!$C:$G,5,0)</f>
        <v>Technical Contexts</v>
      </c>
      <c r="AE1673">
        <f t="shared" si="161"/>
        <v>0</v>
      </c>
      <c r="AF1673" s="18">
        <v>44635</v>
      </c>
      <c r="AG1673" s="19">
        <v>0.64849537037037031</v>
      </c>
    </row>
    <row r="1674" spans="1:33" x14ac:dyDescent="0.3">
      <c r="A1674" s="5">
        <v>44635.648564814815</v>
      </c>
      <c r="B1674" t="str">
        <f>IFERROR(AVERAGEIFS('HeartRate-2022-03-21-1647950188'!$B:$B,'HeartRate-2022-03-21-1647950188'!$A:$A,Data_Extraction!B$2,'HeartRate-2022-03-21-1647950188'!$C:$C,Data_Extraction!$A1674),"")</f>
        <v/>
      </c>
      <c r="C1674" t="str">
        <f>IFERROR(AVERAGEIFS('HeartRate-2022-03-21-1647950188'!$B:$B,'HeartRate-2022-03-21-1647950188'!$A:$A,Data_Extraction!C$2,'HeartRate-2022-03-21-1647950188'!$C:$C,Data_Extraction!$A1674),"")</f>
        <v/>
      </c>
      <c r="D1674" t="str">
        <f>IFERROR(AVERAGEIFS('HeartRate-2022-03-21-1647950188'!$B:$B,'HeartRate-2022-03-21-1647950188'!$A:$A,Data_Extraction!D$2,'HeartRate-2022-03-21-1647950188'!$C:$C,Data_Extraction!$A1674),"")</f>
        <v/>
      </c>
      <c r="E1674" t="str">
        <f>IFERROR(AVERAGEIFS('HeartRate-2022-03-21-1647950188'!$B:$B,'HeartRate-2022-03-21-1647950188'!$A:$A,Data_Extraction!E$2,'HeartRate-2022-03-21-1647950188'!$C:$C,Data_Extraction!$A1674),"")</f>
        <v/>
      </c>
      <c r="F1674" t="str">
        <f>IFERROR(AVERAGEIFS('HeartRate-2022-03-21-1647950188'!$B:$B,'HeartRate-2022-03-21-1647950188'!$A:$A,Data_Extraction!F$2,'HeartRate-2022-03-21-1647950188'!$C:$C,Data_Extraction!$A1674),"")</f>
        <v/>
      </c>
      <c r="G1674">
        <f>IFERROR(AVERAGEIFS('HeartRate-2022-03-21-1647950188'!$B:$B,'HeartRate-2022-03-21-1647950188'!$A:$A,Data_Extraction!G$2,'HeartRate-2022-03-21-1647950188'!$C:$C,Data_Extraction!$A1674),"")</f>
        <v>104</v>
      </c>
      <c r="H1674" t="str">
        <f>IFERROR(AVERAGEIFS('HeartRate-2022-03-21-1647950188'!$B:$B,'HeartRate-2022-03-21-1647950188'!$A:$A,Data_Extraction!H$2,'HeartRate-2022-03-21-1647950188'!$C:$C,Data_Extraction!$A1674),"")</f>
        <v/>
      </c>
      <c r="I1674" t="str">
        <f>IFERROR(AVERAGEIFS('HeartRate-2022-03-21-1647950188'!$B:$B,'HeartRate-2022-03-21-1647950188'!$A:$A,Data_Extraction!I$2,'HeartRate-2022-03-21-1647950188'!$C:$C,Data_Extraction!$A1674),"")</f>
        <v/>
      </c>
      <c r="J1674" s="8">
        <f t="shared" si="157"/>
        <v>104</v>
      </c>
      <c r="N1674" s="11">
        <f>Data_Extraction!A1674</f>
        <v>44635.648564814815</v>
      </c>
      <c r="O1674" s="15">
        <f t="shared" si="158"/>
        <v>44635</v>
      </c>
      <c r="P1674" s="16">
        <f t="shared" si="159"/>
        <v>0.64856481481481476</v>
      </c>
      <c r="Q1674" s="12">
        <f>IF(Data_Extraction!B1674="",Data_Extraction!$J1674*(Q$1),Data_Extraction!B1674)</f>
        <v>93.600000000000009</v>
      </c>
      <c r="R1674" s="12">
        <f>IF(Data_Extraction!C1674="",Data_Extraction!$J1674*(R$1),Data_Extraction!C1674)</f>
        <v>95.68</v>
      </c>
      <c r="S1674" s="12">
        <f>IF(Data_Extraction!D1674="",Data_Extraction!$J1674*(S$1),Data_Extraction!D1674)</f>
        <v>108.16</v>
      </c>
      <c r="T1674" s="12">
        <f>IF(Data_Extraction!E1674="",Data_Extraction!$J1674*(T$1),Data_Extraction!E1674)</f>
        <v>98.8</v>
      </c>
      <c r="U1674" s="12">
        <f>IF(Data_Extraction!F1674="",Data_Extraction!$J1674*(U$1),Data_Extraction!F1674)</f>
        <v>101.92</v>
      </c>
      <c r="V1674" s="12">
        <f>IF(Data_Extraction!G1674="",Data_Extraction!$J1674*(V$1),Data_Extraction!G1674)</f>
        <v>104</v>
      </c>
      <c r="W1674" s="12">
        <f>IF(Data_Extraction!H1674="",Data_Extraction!$J1674*(W$1),Data_Extraction!H1674)</f>
        <v>111.28</v>
      </c>
      <c r="X1674" s="12">
        <f>IF(Data_Extraction!I1674="",Data_Extraction!$J1674*(X$1),Data_Extraction!I1674)</f>
        <v>100.88</v>
      </c>
      <c r="Y1674" s="13">
        <f t="shared" si="156"/>
        <v>101.79</v>
      </c>
      <c r="Z1674" s="17" t="str">
        <f t="shared" si="160"/>
        <v>Evening</v>
      </c>
      <c r="AA1674" s="14" t="str">
        <f>VLOOKUP($N1674,'HeartRate-2022-03-21-1647950188'!$C:$G,2,0)</f>
        <v>Lecture</v>
      </c>
      <c r="AB1674" s="14" t="str">
        <f>VLOOKUP($N1674,'HeartRate-2022-03-21-1647950188'!$C:$G,3,0)</f>
        <v>Off Campus</v>
      </c>
      <c r="AC1674" s="14" t="str">
        <f>VLOOKUP($N1674,'HeartRate-2022-03-21-1647950188'!$C:$G,4,0)</f>
        <v>Sitting</v>
      </c>
      <c r="AD1674" s="14" t="str">
        <f>VLOOKUP($N1674,'HeartRate-2022-03-21-1647950188'!$C:$G,5,0)</f>
        <v>Technical Contexts</v>
      </c>
      <c r="AE1674">
        <f t="shared" si="161"/>
        <v>0</v>
      </c>
      <c r="AF1674" s="18">
        <v>44635</v>
      </c>
      <c r="AG1674" s="19">
        <v>0.64856481481481476</v>
      </c>
    </row>
    <row r="1675" spans="1:33" x14ac:dyDescent="0.3">
      <c r="A1675" s="5">
        <v>44635.648599537039</v>
      </c>
      <c r="B1675" t="str">
        <f>IFERROR(AVERAGEIFS('HeartRate-2022-03-21-1647950188'!$B:$B,'HeartRate-2022-03-21-1647950188'!$A:$A,Data_Extraction!B$2,'HeartRate-2022-03-21-1647950188'!$C:$C,Data_Extraction!$A1675),"")</f>
        <v/>
      </c>
      <c r="C1675" t="str">
        <f>IFERROR(AVERAGEIFS('HeartRate-2022-03-21-1647950188'!$B:$B,'HeartRate-2022-03-21-1647950188'!$A:$A,Data_Extraction!C$2,'HeartRate-2022-03-21-1647950188'!$C:$C,Data_Extraction!$A1675),"")</f>
        <v/>
      </c>
      <c r="D1675" t="str">
        <f>IFERROR(AVERAGEIFS('HeartRate-2022-03-21-1647950188'!$B:$B,'HeartRate-2022-03-21-1647950188'!$A:$A,Data_Extraction!D$2,'HeartRate-2022-03-21-1647950188'!$C:$C,Data_Extraction!$A1675),"")</f>
        <v/>
      </c>
      <c r="E1675" t="str">
        <f>IFERROR(AVERAGEIFS('HeartRate-2022-03-21-1647950188'!$B:$B,'HeartRate-2022-03-21-1647950188'!$A:$A,Data_Extraction!E$2,'HeartRate-2022-03-21-1647950188'!$C:$C,Data_Extraction!$A1675),"")</f>
        <v/>
      </c>
      <c r="F1675" t="str">
        <f>IFERROR(AVERAGEIFS('HeartRate-2022-03-21-1647950188'!$B:$B,'HeartRate-2022-03-21-1647950188'!$A:$A,Data_Extraction!F$2,'HeartRate-2022-03-21-1647950188'!$C:$C,Data_Extraction!$A1675),"")</f>
        <v/>
      </c>
      <c r="G1675">
        <f>IFERROR(AVERAGEIFS('HeartRate-2022-03-21-1647950188'!$B:$B,'HeartRate-2022-03-21-1647950188'!$A:$A,Data_Extraction!G$2,'HeartRate-2022-03-21-1647950188'!$C:$C,Data_Extraction!$A1675),"")</f>
        <v>108</v>
      </c>
      <c r="H1675">
        <f>IFERROR(AVERAGEIFS('HeartRate-2022-03-21-1647950188'!$B:$B,'HeartRate-2022-03-21-1647950188'!$A:$A,Data_Extraction!H$2,'HeartRate-2022-03-21-1647950188'!$C:$C,Data_Extraction!$A1675),"")</f>
        <v>111</v>
      </c>
      <c r="I1675">
        <f>IFERROR(AVERAGEIFS('HeartRate-2022-03-21-1647950188'!$B:$B,'HeartRate-2022-03-21-1647950188'!$A:$A,Data_Extraction!I$2,'HeartRate-2022-03-21-1647950188'!$C:$C,Data_Extraction!$A1675),"")</f>
        <v>109</v>
      </c>
      <c r="J1675" s="8">
        <f t="shared" si="157"/>
        <v>109.33333333333333</v>
      </c>
      <c r="N1675" s="11">
        <f>Data_Extraction!A1675</f>
        <v>44635.648599537039</v>
      </c>
      <c r="O1675" s="15">
        <f t="shared" si="158"/>
        <v>44635</v>
      </c>
      <c r="P1675" s="16">
        <f t="shared" si="159"/>
        <v>0.6485995370370371</v>
      </c>
      <c r="Q1675" s="12">
        <f>IF(Data_Extraction!B1675="",Data_Extraction!$J1675*(Q$1),Data_Extraction!B1675)</f>
        <v>98.399999999999991</v>
      </c>
      <c r="R1675" s="12">
        <f>IF(Data_Extraction!C1675="",Data_Extraction!$J1675*(R$1),Data_Extraction!C1675)</f>
        <v>100.58666666666667</v>
      </c>
      <c r="S1675" s="12">
        <f>IF(Data_Extraction!D1675="",Data_Extraction!$J1675*(S$1),Data_Extraction!D1675)</f>
        <v>113.70666666666666</v>
      </c>
      <c r="T1675" s="12">
        <f>IF(Data_Extraction!E1675="",Data_Extraction!$J1675*(T$1),Data_Extraction!E1675)</f>
        <v>103.86666666666666</v>
      </c>
      <c r="U1675" s="12">
        <f>IF(Data_Extraction!F1675="",Data_Extraction!$J1675*(U$1),Data_Extraction!F1675)</f>
        <v>107.14666666666666</v>
      </c>
      <c r="V1675" s="12">
        <f>IF(Data_Extraction!G1675="",Data_Extraction!$J1675*(V$1),Data_Extraction!G1675)</f>
        <v>108</v>
      </c>
      <c r="W1675" s="12">
        <f>IF(Data_Extraction!H1675="",Data_Extraction!$J1675*(W$1),Data_Extraction!H1675)</f>
        <v>111</v>
      </c>
      <c r="X1675" s="12">
        <f>IF(Data_Extraction!I1675="",Data_Extraction!$J1675*(X$1),Data_Extraction!I1675)</f>
        <v>109</v>
      </c>
      <c r="Y1675" s="13">
        <f t="shared" si="156"/>
        <v>106.46333333333334</v>
      </c>
      <c r="Z1675" s="17" t="str">
        <f t="shared" si="160"/>
        <v>Evening</v>
      </c>
      <c r="AA1675" s="14" t="str">
        <f>VLOOKUP($N1675,'HeartRate-2022-03-21-1647950188'!$C:$G,2,0)</f>
        <v>Lecture</v>
      </c>
      <c r="AB1675" s="14" t="str">
        <f>VLOOKUP($N1675,'HeartRate-2022-03-21-1647950188'!$C:$G,3,0)</f>
        <v>Off Campus</v>
      </c>
      <c r="AC1675" s="14" t="str">
        <f>VLOOKUP($N1675,'HeartRate-2022-03-21-1647950188'!$C:$G,4,0)</f>
        <v>Sitting</v>
      </c>
      <c r="AD1675" s="14" t="str">
        <f>VLOOKUP($N1675,'HeartRate-2022-03-21-1647950188'!$C:$G,5,0)</f>
        <v>Technical Contexts</v>
      </c>
      <c r="AE1675">
        <f t="shared" si="161"/>
        <v>0</v>
      </c>
      <c r="AF1675" s="18">
        <v>44635</v>
      </c>
      <c r="AG1675" s="19">
        <v>0.6485995370370371</v>
      </c>
    </row>
    <row r="1676" spans="1:33" x14ac:dyDescent="0.3">
      <c r="A1676" s="5">
        <v>44635.649293981478</v>
      </c>
      <c r="B1676" t="str">
        <f>IFERROR(AVERAGEIFS('HeartRate-2022-03-21-1647950188'!$B:$B,'HeartRate-2022-03-21-1647950188'!$A:$A,Data_Extraction!B$2,'HeartRate-2022-03-21-1647950188'!$C:$C,Data_Extraction!$A1676),"")</f>
        <v/>
      </c>
      <c r="C1676" t="str">
        <f>IFERROR(AVERAGEIFS('HeartRate-2022-03-21-1647950188'!$B:$B,'HeartRate-2022-03-21-1647950188'!$A:$A,Data_Extraction!C$2,'HeartRate-2022-03-21-1647950188'!$C:$C,Data_Extraction!$A1676),"")</f>
        <v/>
      </c>
      <c r="D1676" t="str">
        <f>IFERROR(AVERAGEIFS('HeartRate-2022-03-21-1647950188'!$B:$B,'HeartRate-2022-03-21-1647950188'!$A:$A,Data_Extraction!D$2,'HeartRate-2022-03-21-1647950188'!$C:$C,Data_Extraction!$A1676),"")</f>
        <v/>
      </c>
      <c r="E1676" t="str">
        <f>IFERROR(AVERAGEIFS('HeartRate-2022-03-21-1647950188'!$B:$B,'HeartRate-2022-03-21-1647950188'!$A:$A,Data_Extraction!E$2,'HeartRate-2022-03-21-1647950188'!$C:$C,Data_Extraction!$A1676),"")</f>
        <v/>
      </c>
      <c r="F1676" t="str">
        <f>IFERROR(AVERAGEIFS('HeartRate-2022-03-21-1647950188'!$B:$B,'HeartRate-2022-03-21-1647950188'!$A:$A,Data_Extraction!F$2,'HeartRate-2022-03-21-1647950188'!$C:$C,Data_Extraction!$A1676),"")</f>
        <v/>
      </c>
      <c r="G1676">
        <f>IFERROR(AVERAGEIFS('HeartRate-2022-03-21-1647950188'!$B:$B,'HeartRate-2022-03-21-1647950188'!$A:$A,Data_Extraction!G$2,'HeartRate-2022-03-21-1647950188'!$C:$C,Data_Extraction!$A1676),"")</f>
        <v>104</v>
      </c>
      <c r="H1676">
        <f>IFERROR(AVERAGEIFS('HeartRate-2022-03-21-1647950188'!$B:$B,'HeartRate-2022-03-21-1647950188'!$A:$A,Data_Extraction!H$2,'HeartRate-2022-03-21-1647950188'!$C:$C,Data_Extraction!$A1676),"")</f>
        <v>113</v>
      </c>
      <c r="I1676">
        <f>IFERROR(AVERAGEIFS('HeartRate-2022-03-21-1647950188'!$B:$B,'HeartRate-2022-03-21-1647950188'!$A:$A,Data_Extraction!I$2,'HeartRate-2022-03-21-1647950188'!$C:$C,Data_Extraction!$A1676),"")</f>
        <v>114</v>
      </c>
      <c r="J1676" s="8">
        <f t="shared" si="157"/>
        <v>110.33333333333333</v>
      </c>
      <c r="N1676" s="11">
        <f>Data_Extraction!A1676</f>
        <v>44635.649293981478</v>
      </c>
      <c r="O1676" s="15">
        <f t="shared" si="158"/>
        <v>44635</v>
      </c>
      <c r="P1676" s="16">
        <f t="shared" si="159"/>
        <v>0.64929398148148143</v>
      </c>
      <c r="Q1676" s="12">
        <f>IF(Data_Extraction!B1676="",Data_Extraction!$J1676*(Q$1),Data_Extraction!B1676)</f>
        <v>99.3</v>
      </c>
      <c r="R1676" s="12">
        <f>IF(Data_Extraction!C1676="",Data_Extraction!$J1676*(R$1),Data_Extraction!C1676)</f>
        <v>101.50666666666666</v>
      </c>
      <c r="S1676" s="12">
        <f>IF(Data_Extraction!D1676="",Data_Extraction!$J1676*(S$1),Data_Extraction!D1676)</f>
        <v>114.74666666666667</v>
      </c>
      <c r="T1676" s="12">
        <f>IF(Data_Extraction!E1676="",Data_Extraction!$J1676*(T$1),Data_Extraction!E1676)</f>
        <v>104.81666666666666</v>
      </c>
      <c r="U1676" s="12">
        <f>IF(Data_Extraction!F1676="",Data_Extraction!$J1676*(U$1),Data_Extraction!F1676)</f>
        <v>108.12666666666667</v>
      </c>
      <c r="V1676" s="12">
        <f>IF(Data_Extraction!G1676="",Data_Extraction!$J1676*(V$1),Data_Extraction!G1676)</f>
        <v>104</v>
      </c>
      <c r="W1676" s="12">
        <f>IF(Data_Extraction!H1676="",Data_Extraction!$J1676*(W$1),Data_Extraction!H1676)</f>
        <v>113</v>
      </c>
      <c r="X1676" s="12">
        <f>IF(Data_Extraction!I1676="",Data_Extraction!$J1676*(X$1),Data_Extraction!I1676)</f>
        <v>114</v>
      </c>
      <c r="Y1676" s="13">
        <f t="shared" si="156"/>
        <v>107.43708333333333</v>
      </c>
      <c r="Z1676" s="17" t="str">
        <f t="shared" si="160"/>
        <v>Evening</v>
      </c>
      <c r="AA1676" s="14" t="str">
        <f>VLOOKUP($N1676,'HeartRate-2022-03-21-1647950188'!$C:$G,2,0)</f>
        <v>Lecture</v>
      </c>
      <c r="AB1676" s="14" t="str">
        <f>VLOOKUP($N1676,'HeartRate-2022-03-21-1647950188'!$C:$G,3,0)</f>
        <v>Off Campus</v>
      </c>
      <c r="AC1676" s="14" t="str">
        <f>VLOOKUP($N1676,'HeartRate-2022-03-21-1647950188'!$C:$G,4,0)</f>
        <v>Sitting</v>
      </c>
      <c r="AD1676" s="14" t="str">
        <f>VLOOKUP($N1676,'HeartRate-2022-03-21-1647950188'!$C:$G,5,0)</f>
        <v>Technical Contexts</v>
      </c>
      <c r="AE1676">
        <f t="shared" si="161"/>
        <v>0</v>
      </c>
      <c r="AF1676" s="18">
        <v>44635</v>
      </c>
      <c r="AG1676" s="19">
        <v>0.64929398148148143</v>
      </c>
    </row>
    <row r="1677" spans="1:33" x14ac:dyDescent="0.3">
      <c r="A1677" s="5">
        <v>44635.649444444447</v>
      </c>
      <c r="B1677">
        <f>IFERROR(AVERAGEIFS('HeartRate-2022-03-21-1647950188'!$B:$B,'HeartRate-2022-03-21-1647950188'!$A:$A,Data_Extraction!B$2,'HeartRate-2022-03-21-1647950188'!$C:$C,Data_Extraction!$A1677),"")</f>
        <v>83</v>
      </c>
      <c r="C1677" t="str">
        <f>IFERROR(AVERAGEIFS('HeartRate-2022-03-21-1647950188'!$B:$B,'HeartRate-2022-03-21-1647950188'!$A:$A,Data_Extraction!C$2,'HeartRate-2022-03-21-1647950188'!$C:$C,Data_Extraction!$A1677),"")</f>
        <v/>
      </c>
      <c r="D1677" t="str">
        <f>IFERROR(AVERAGEIFS('HeartRate-2022-03-21-1647950188'!$B:$B,'HeartRate-2022-03-21-1647950188'!$A:$A,Data_Extraction!D$2,'HeartRate-2022-03-21-1647950188'!$C:$C,Data_Extraction!$A1677),"")</f>
        <v/>
      </c>
      <c r="E1677" t="str">
        <f>IFERROR(AVERAGEIFS('HeartRate-2022-03-21-1647950188'!$B:$B,'HeartRate-2022-03-21-1647950188'!$A:$A,Data_Extraction!E$2,'HeartRate-2022-03-21-1647950188'!$C:$C,Data_Extraction!$A1677),"")</f>
        <v/>
      </c>
      <c r="F1677" t="str">
        <f>IFERROR(AVERAGEIFS('HeartRate-2022-03-21-1647950188'!$B:$B,'HeartRate-2022-03-21-1647950188'!$A:$A,Data_Extraction!F$2,'HeartRate-2022-03-21-1647950188'!$C:$C,Data_Extraction!$A1677),"")</f>
        <v/>
      </c>
      <c r="G1677" t="str">
        <f>IFERROR(AVERAGEIFS('HeartRate-2022-03-21-1647950188'!$B:$B,'HeartRate-2022-03-21-1647950188'!$A:$A,Data_Extraction!G$2,'HeartRate-2022-03-21-1647950188'!$C:$C,Data_Extraction!$A1677),"")</f>
        <v/>
      </c>
      <c r="H1677" t="str">
        <f>IFERROR(AVERAGEIFS('HeartRate-2022-03-21-1647950188'!$B:$B,'HeartRate-2022-03-21-1647950188'!$A:$A,Data_Extraction!H$2,'HeartRate-2022-03-21-1647950188'!$C:$C,Data_Extraction!$A1677),"")</f>
        <v/>
      </c>
      <c r="I1677" t="str">
        <f>IFERROR(AVERAGEIFS('HeartRate-2022-03-21-1647950188'!$B:$B,'HeartRate-2022-03-21-1647950188'!$A:$A,Data_Extraction!I$2,'HeartRate-2022-03-21-1647950188'!$C:$C,Data_Extraction!$A1677),"")</f>
        <v/>
      </c>
      <c r="J1677" s="8">
        <f t="shared" si="157"/>
        <v>83</v>
      </c>
      <c r="N1677" s="11">
        <f>Data_Extraction!A1677</f>
        <v>44635.649444444447</v>
      </c>
      <c r="O1677" s="15">
        <f t="shared" si="158"/>
        <v>44635</v>
      </c>
      <c r="P1677" s="16">
        <f t="shared" si="159"/>
        <v>0.64944444444444438</v>
      </c>
      <c r="Q1677" s="12">
        <f>IF(Data_Extraction!B1677="",Data_Extraction!$J1677*(Q$1),Data_Extraction!B1677)</f>
        <v>83</v>
      </c>
      <c r="R1677" s="12">
        <f>IF(Data_Extraction!C1677="",Data_Extraction!$J1677*(R$1),Data_Extraction!C1677)</f>
        <v>76.36</v>
      </c>
      <c r="S1677" s="12">
        <f>IF(Data_Extraction!D1677="",Data_Extraction!$J1677*(S$1),Data_Extraction!D1677)</f>
        <v>86.320000000000007</v>
      </c>
      <c r="T1677" s="12">
        <f>IF(Data_Extraction!E1677="",Data_Extraction!$J1677*(T$1),Data_Extraction!E1677)</f>
        <v>78.849999999999994</v>
      </c>
      <c r="U1677" s="12">
        <f>IF(Data_Extraction!F1677="",Data_Extraction!$J1677*(U$1),Data_Extraction!F1677)</f>
        <v>81.34</v>
      </c>
      <c r="V1677" s="12">
        <f>IF(Data_Extraction!G1677="",Data_Extraction!$J1677*(V$1),Data_Extraction!G1677)</f>
        <v>75.53</v>
      </c>
      <c r="W1677" s="12">
        <f>IF(Data_Extraction!H1677="",Data_Extraction!$J1677*(W$1),Data_Extraction!H1677)</f>
        <v>88.81</v>
      </c>
      <c r="X1677" s="12">
        <f>IF(Data_Extraction!I1677="",Data_Extraction!$J1677*(X$1),Data_Extraction!I1677)</f>
        <v>80.509999999999991</v>
      </c>
      <c r="Y1677" s="13">
        <f t="shared" si="156"/>
        <v>81.34</v>
      </c>
      <c r="Z1677" s="17" t="str">
        <f t="shared" si="160"/>
        <v>Evening</v>
      </c>
      <c r="AA1677" s="14" t="str">
        <f>VLOOKUP($N1677,'HeartRate-2022-03-21-1647950188'!$C:$G,2,0)</f>
        <v>Lecture</v>
      </c>
      <c r="AB1677" s="14" t="str">
        <f>VLOOKUP($N1677,'HeartRate-2022-03-21-1647950188'!$C:$G,3,0)</f>
        <v>Off Campus</v>
      </c>
      <c r="AC1677" s="14" t="str">
        <f>VLOOKUP($N1677,'HeartRate-2022-03-21-1647950188'!$C:$G,4,0)</f>
        <v>Sitting</v>
      </c>
      <c r="AD1677" s="14" t="str">
        <f>VLOOKUP($N1677,'HeartRate-2022-03-21-1647950188'!$C:$G,5,0)</f>
        <v>Technical Contexts</v>
      </c>
      <c r="AE1677">
        <f t="shared" si="161"/>
        <v>0</v>
      </c>
      <c r="AF1677" s="18">
        <v>44635</v>
      </c>
      <c r="AG1677" s="19">
        <v>0.64944444444444438</v>
      </c>
    </row>
    <row r="1678" spans="1:33" x14ac:dyDescent="0.3">
      <c r="A1678" s="5">
        <v>44635.649988425925</v>
      </c>
      <c r="B1678" t="str">
        <f>IFERROR(AVERAGEIFS('HeartRate-2022-03-21-1647950188'!$B:$B,'HeartRate-2022-03-21-1647950188'!$A:$A,Data_Extraction!B$2,'HeartRate-2022-03-21-1647950188'!$C:$C,Data_Extraction!$A1678),"")</f>
        <v/>
      </c>
      <c r="C1678" t="str">
        <f>IFERROR(AVERAGEIFS('HeartRate-2022-03-21-1647950188'!$B:$B,'HeartRate-2022-03-21-1647950188'!$A:$A,Data_Extraction!C$2,'HeartRate-2022-03-21-1647950188'!$C:$C,Data_Extraction!$A1678),"")</f>
        <v/>
      </c>
      <c r="D1678" t="str">
        <f>IFERROR(AVERAGEIFS('HeartRate-2022-03-21-1647950188'!$B:$B,'HeartRate-2022-03-21-1647950188'!$A:$A,Data_Extraction!D$2,'HeartRate-2022-03-21-1647950188'!$C:$C,Data_Extraction!$A1678),"")</f>
        <v/>
      </c>
      <c r="E1678" t="str">
        <f>IFERROR(AVERAGEIFS('HeartRate-2022-03-21-1647950188'!$B:$B,'HeartRate-2022-03-21-1647950188'!$A:$A,Data_Extraction!E$2,'HeartRate-2022-03-21-1647950188'!$C:$C,Data_Extraction!$A1678),"")</f>
        <v/>
      </c>
      <c r="F1678" t="str">
        <f>IFERROR(AVERAGEIFS('HeartRate-2022-03-21-1647950188'!$B:$B,'HeartRate-2022-03-21-1647950188'!$A:$A,Data_Extraction!F$2,'HeartRate-2022-03-21-1647950188'!$C:$C,Data_Extraction!$A1678),"")</f>
        <v/>
      </c>
      <c r="G1678">
        <f>IFERROR(AVERAGEIFS('HeartRate-2022-03-21-1647950188'!$B:$B,'HeartRate-2022-03-21-1647950188'!$A:$A,Data_Extraction!G$2,'HeartRate-2022-03-21-1647950188'!$C:$C,Data_Extraction!$A1678),"")</f>
        <v>107</v>
      </c>
      <c r="H1678">
        <f>IFERROR(AVERAGEIFS('HeartRate-2022-03-21-1647950188'!$B:$B,'HeartRate-2022-03-21-1647950188'!$A:$A,Data_Extraction!H$2,'HeartRate-2022-03-21-1647950188'!$C:$C,Data_Extraction!$A1678),"")</f>
        <v>118</v>
      </c>
      <c r="I1678">
        <f>IFERROR(AVERAGEIFS('HeartRate-2022-03-21-1647950188'!$B:$B,'HeartRate-2022-03-21-1647950188'!$A:$A,Data_Extraction!I$2,'HeartRate-2022-03-21-1647950188'!$C:$C,Data_Extraction!$A1678),"")</f>
        <v>108</v>
      </c>
      <c r="J1678" s="8">
        <f t="shared" si="157"/>
        <v>111</v>
      </c>
      <c r="N1678" s="11">
        <f>Data_Extraction!A1678</f>
        <v>44635.649988425925</v>
      </c>
      <c r="O1678" s="15">
        <f t="shared" si="158"/>
        <v>44635</v>
      </c>
      <c r="P1678" s="16">
        <f t="shared" si="159"/>
        <v>0.64998842592592598</v>
      </c>
      <c r="Q1678" s="12">
        <f>IF(Data_Extraction!B1678="",Data_Extraction!$J1678*(Q$1),Data_Extraction!B1678)</f>
        <v>99.9</v>
      </c>
      <c r="R1678" s="12">
        <f>IF(Data_Extraction!C1678="",Data_Extraction!$J1678*(R$1),Data_Extraction!C1678)</f>
        <v>102.12</v>
      </c>
      <c r="S1678" s="12">
        <f>IF(Data_Extraction!D1678="",Data_Extraction!$J1678*(S$1),Data_Extraction!D1678)</f>
        <v>115.44</v>
      </c>
      <c r="T1678" s="12">
        <f>IF(Data_Extraction!E1678="",Data_Extraction!$J1678*(T$1),Data_Extraction!E1678)</f>
        <v>105.44999999999999</v>
      </c>
      <c r="U1678" s="12">
        <f>IF(Data_Extraction!F1678="",Data_Extraction!$J1678*(U$1),Data_Extraction!F1678)</f>
        <v>108.78</v>
      </c>
      <c r="V1678" s="12">
        <f>IF(Data_Extraction!G1678="",Data_Extraction!$J1678*(V$1),Data_Extraction!G1678)</f>
        <v>107</v>
      </c>
      <c r="W1678" s="12">
        <f>IF(Data_Extraction!H1678="",Data_Extraction!$J1678*(W$1),Data_Extraction!H1678)</f>
        <v>118</v>
      </c>
      <c r="X1678" s="12">
        <f>IF(Data_Extraction!I1678="",Data_Extraction!$J1678*(X$1),Data_Extraction!I1678)</f>
        <v>108</v>
      </c>
      <c r="Y1678" s="13">
        <f t="shared" si="156"/>
        <v>108.08625000000001</v>
      </c>
      <c r="Z1678" s="17" t="str">
        <f t="shared" si="160"/>
        <v>Evening</v>
      </c>
      <c r="AA1678" s="14" t="str">
        <f>VLOOKUP($N1678,'HeartRate-2022-03-21-1647950188'!$C:$G,2,0)</f>
        <v>Lecture</v>
      </c>
      <c r="AB1678" s="14" t="str">
        <f>VLOOKUP($N1678,'HeartRate-2022-03-21-1647950188'!$C:$G,3,0)</f>
        <v>Off Campus</v>
      </c>
      <c r="AC1678" s="14" t="str">
        <f>VLOOKUP($N1678,'HeartRate-2022-03-21-1647950188'!$C:$G,4,0)</f>
        <v>Sitting</v>
      </c>
      <c r="AD1678" s="14" t="str">
        <f>VLOOKUP($N1678,'HeartRate-2022-03-21-1647950188'!$C:$G,5,0)</f>
        <v>Technical Contexts</v>
      </c>
      <c r="AE1678">
        <f t="shared" si="161"/>
        <v>0</v>
      </c>
      <c r="AF1678" s="18">
        <v>44635</v>
      </c>
      <c r="AG1678" s="19">
        <v>0.64998842592592598</v>
      </c>
    </row>
    <row r="1679" spans="1:33" x14ac:dyDescent="0.3">
      <c r="A1679" s="5">
        <v>44635.65</v>
      </c>
      <c r="B1679">
        <f>IFERROR(AVERAGEIFS('HeartRate-2022-03-21-1647950188'!$B:$B,'HeartRate-2022-03-21-1647950188'!$A:$A,Data_Extraction!B$2,'HeartRate-2022-03-21-1647950188'!$C:$C,Data_Extraction!$A1679),"")</f>
        <v>105</v>
      </c>
      <c r="C1679" t="str">
        <f>IFERROR(AVERAGEIFS('HeartRate-2022-03-21-1647950188'!$B:$B,'HeartRate-2022-03-21-1647950188'!$A:$A,Data_Extraction!C$2,'HeartRate-2022-03-21-1647950188'!$C:$C,Data_Extraction!$A1679),"")</f>
        <v/>
      </c>
      <c r="D1679" t="str">
        <f>IFERROR(AVERAGEIFS('HeartRate-2022-03-21-1647950188'!$B:$B,'HeartRate-2022-03-21-1647950188'!$A:$A,Data_Extraction!D$2,'HeartRate-2022-03-21-1647950188'!$C:$C,Data_Extraction!$A1679),"")</f>
        <v/>
      </c>
      <c r="E1679" t="str">
        <f>IFERROR(AVERAGEIFS('HeartRate-2022-03-21-1647950188'!$B:$B,'HeartRate-2022-03-21-1647950188'!$A:$A,Data_Extraction!E$2,'HeartRate-2022-03-21-1647950188'!$C:$C,Data_Extraction!$A1679),"")</f>
        <v/>
      </c>
      <c r="F1679" t="str">
        <f>IFERROR(AVERAGEIFS('HeartRate-2022-03-21-1647950188'!$B:$B,'HeartRate-2022-03-21-1647950188'!$A:$A,Data_Extraction!F$2,'HeartRate-2022-03-21-1647950188'!$C:$C,Data_Extraction!$A1679),"")</f>
        <v/>
      </c>
      <c r="G1679" t="str">
        <f>IFERROR(AVERAGEIFS('HeartRate-2022-03-21-1647950188'!$B:$B,'HeartRate-2022-03-21-1647950188'!$A:$A,Data_Extraction!G$2,'HeartRate-2022-03-21-1647950188'!$C:$C,Data_Extraction!$A1679),"")</f>
        <v/>
      </c>
      <c r="H1679" t="str">
        <f>IFERROR(AVERAGEIFS('HeartRate-2022-03-21-1647950188'!$B:$B,'HeartRate-2022-03-21-1647950188'!$A:$A,Data_Extraction!H$2,'HeartRate-2022-03-21-1647950188'!$C:$C,Data_Extraction!$A1679),"")</f>
        <v/>
      </c>
      <c r="I1679" t="str">
        <f>IFERROR(AVERAGEIFS('HeartRate-2022-03-21-1647950188'!$B:$B,'HeartRate-2022-03-21-1647950188'!$A:$A,Data_Extraction!I$2,'HeartRate-2022-03-21-1647950188'!$C:$C,Data_Extraction!$A1679),"")</f>
        <v/>
      </c>
      <c r="J1679" s="8">
        <f t="shared" si="157"/>
        <v>105</v>
      </c>
      <c r="N1679" s="11">
        <f>Data_Extraction!A1679</f>
        <v>44635.65</v>
      </c>
      <c r="O1679" s="15">
        <f t="shared" si="158"/>
        <v>44635</v>
      </c>
      <c r="P1679" s="16">
        <f t="shared" si="159"/>
        <v>0.65</v>
      </c>
      <c r="Q1679" s="12">
        <f>IF(Data_Extraction!B1679="",Data_Extraction!$J1679*(Q$1),Data_Extraction!B1679)</f>
        <v>105</v>
      </c>
      <c r="R1679" s="12">
        <f>IF(Data_Extraction!C1679="",Data_Extraction!$J1679*(R$1),Data_Extraction!C1679)</f>
        <v>96.600000000000009</v>
      </c>
      <c r="S1679" s="12">
        <f>IF(Data_Extraction!D1679="",Data_Extraction!$J1679*(S$1),Data_Extraction!D1679)</f>
        <v>109.2</v>
      </c>
      <c r="T1679" s="12">
        <f>IF(Data_Extraction!E1679="",Data_Extraction!$J1679*(T$1),Data_Extraction!E1679)</f>
        <v>99.75</v>
      </c>
      <c r="U1679" s="12">
        <f>IF(Data_Extraction!F1679="",Data_Extraction!$J1679*(U$1),Data_Extraction!F1679)</f>
        <v>102.89999999999999</v>
      </c>
      <c r="V1679" s="12">
        <f>IF(Data_Extraction!G1679="",Data_Extraction!$J1679*(V$1),Data_Extraction!G1679)</f>
        <v>95.55</v>
      </c>
      <c r="W1679" s="12">
        <f>IF(Data_Extraction!H1679="",Data_Extraction!$J1679*(W$1),Data_Extraction!H1679)</f>
        <v>112.35000000000001</v>
      </c>
      <c r="X1679" s="12">
        <f>IF(Data_Extraction!I1679="",Data_Extraction!$J1679*(X$1),Data_Extraction!I1679)</f>
        <v>101.85</v>
      </c>
      <c r="Y1679" s="13">
        <f t="shared" si="156"/>
        <v>102.9</v>
      </c>
      <c r="Z1679" s="17" t="str">
        <f t="shared" si="160"/>
        <v>Evening</v>
      </c>
      <c r="AA1679" s="14" t="str">
        <f>VLOOKUP($N1679,'HeartRate-2022-03-21-1647950188'!$C:$G,2,0)</f>
        <v>Lecture</v>
      </c>
      <c r="AB1679" s="14" t="str">
        <f>VLOOKUP($N1679,'HeartRate-2022-03-21-1647950188'!$C:$G,3,0)</f>
        <v>Off Campus</v>
      </c>
      <c r="AC1679" s="14" t="str">
        <f>VLOOKUP($N1679,'HeartRate-2022-03-21-1647950188'!$C:$G,4,0)</f>
        <v>Sitting</v>
      </c>
      <c r="AD1679" s="14" t="str">
        <f>VLOOKUP($N1679,'HeartRate-2022-03-21-1647950188'!$C:$G,5,0)</f>
        <v>Technical Contexts</v>
      </c>
      <c r="AE1679">
        <f t="shared" si="161"/>
        <v>0</v>
      </c>
      <c r="AF1679" s="18">
        <v>44635</v>
      </c>
      <c r="AG1679" s="19">
        <v>0.65</v>
      </c>
    </row>
    <row r="1680" spans="1:33" x14ac:dyDescent="0.3">
      <c r="A1680" s="5">
        <v>44635.650682870371</v>
      </c>
      <c r="B1680" t="str">
        <f>IFERROR(AVERAGEIFS('HeartRate-2022-03-21-1647950188'!$B:$B,'HeartRate-2022-03-21-1647950188'!$A:$A,Data_Extraction!B$2,'HeartRate-2022-03-21-1647950188'!$C:$C,Data_Extraction!$A1680),"")</f>
        <v/>
      </c>
      <c r="C1680" t="str">
        <f>IFERROR(AVERAGEIFS('HeartRate-2022-03-21-1647950188'!$B:$B,'HeartRate-2022-03-21-1647950188'!$A:$A,Data_Extraction!C$2,'HeartRate-2022-03-21-1647950188'!$C:$C,Data_Extraction!$A1680),"")</f>
        <v/>
      </c>
      <c r="D1680" t="str">
        <f>IFERROR(AVERAGEIFS('HeartRate-2022-03-21-1647950188'!$B:$B,'HeartRate-2022-03-21-1647950188'!$A:$A,Data_Extraction!D$2,'HeartRate-2022-03-21-1647950188'!$C:$C,Data_Extraction!$A1680),"")</f>
        <v/>
      </c>
      <c r="E1680" t="str">
        <f>IFERROR(AVERAGEIFS('HeartRate-2022-03-21-1647950188'!$B:$B,'HeartRate-2022-03-21-1647950188'!$A:$A,Data_Extraction!E$2,'HeartRate-2022-03-21-1647950188'!$C:$C,Data_Extraction!$A1680),"")</f>
        <v/>
      </c>
      <c r="F1680" t="str">
        <f>IFERROR(AVERAGEIFS('HeartRate-2022-03-21-1647950188'!$B:$B,'HeartRate-2022-03-21-1647950188'!$A:$A,Data_Extraction!F$2,'HeartRate-2022-03-21-1647950188'!$C:$C,Data_Extraction!$A1680),"")</f>
        <v/>
      </c>
      <c r="G1680">
        <f>IFERROR(AVERAGEIFS('HeartRate-2022-03-21-1647950188'!$B:$B,'HeartRate-2022-03-21-1647950188'!$A:$A,Data_Extraction!G$2,'HeartRate-2022-03-21-1647950188'!$C:$C,Data_Extraction!$A1680),"")</f>
        <v>100</v>
      </c>
      <c r="H1680">
        <f>IFERROR(AVERAGEIFS('HeartRate-2022-03-21-1647950188'!$B:$B,'HeartRate-2022-03-21-1647950188'!$A:$A,Data_Extraction!H$2,'HeartRate-2022-03-21-1647950188'!$C:$C,Data_Extraction!$A1680),"")</f>
        <v>122</v>
      </c>
      <c r="I1680">
        <f>IFERROR(AVERAGEIFS('HeartRate-2022-03-21-1647950188'!$B:$B,'HeartRate-2022-03-21-1647950188'!$A:$A,Data_Extraction!I$2,'HeartRate-2022-03-21-1647950188'!$C:$C,Data_Extraction!$A1680),"")</f>
        <v>103</v>
      </c>
      <c r="J1680" s="8">
        <f t="shared" si="157"/>
        <v>108.33333333333333</v>
      </c>
      <c r="N1680" s="11">
        <f>Data_Extraction!A1680</f>
        <v>44635.650682870371</v>
      </c>
      <c r="O1680" s="15">
        <f t="shared" si="158"/>
        <v>44635</v>
      </c>
      <c r="P1680" s="16">
        <f t="shared" si="159"/>
        <v>0.65068287037037031</v>
      </c>
      <c r="Q1680" s="12">
        <f>IF(Data_Extraction!B1680="",Data_Extraction!$J1680*(Q$1),Data_Extraction!B1680)</f>
        <v>97.5</v>
      </c>
      <c r="R1680" s="12">
        <f>IF(Data_Extraction!C1680="",Data_Extraction!$J1680*(R$1),Data_Extraction!C1680)</f>
        <v>99.666666666666671</v>
      </c>
      <c r="S1680" s="12">
        <f>IF(Data_Extraction!D1680="",Data_Extraction!$J1680*(S$1),Data_Extraction!D1680)</f>
        <v>112.66666666666667</v>
      </c>
      <c r="T1680" s="12">
        <f>IF(Data_Extraction!E1680="",Data_Extraction!$J1680*(T$1),Data_Extraction!E1680)</f>
        <v>102.91666666666666</v>
      </c>
      <c r="U1680" s="12">
        <f>IF(Data_Extraction!F1680="",Data_Extraction!$J1680*(U$1),Data_Extraction!F1680)</f>
        <v>106.16666666666666</v>
      </c>
      <c r="V1680" s="12">
        <f>IF(Data_Extraction!G1680="",Data_Extraction!$J1680*(V$1),Data_Extraction!G1680)</f>
        <v>100</v>
      </c>
      <c r="W1680" s="12">
        <f>IF(Data_Extraction!H1680="",Data_Extraction!$J1680*(W$1),Data_Extraction!H1680)</f>
        <v>122</v>
      </c>
      <c r="X1680" s="12">
        <f>IF(Data_Extraction!I1680="",Data_Extraction!$J1680*(X$1),Data_Extraction!I1680)</f>
        <v>103</v>
      </c>
      <c r="Y1680" s="13">
        <f t="shared" si="156"/>
        <v>105.48958333333333</v>
      </c>
      <c r="Z1680" s="17" t="str">
        <f t="shared" si="160"/>
        <v>Evening</v>
      </c>
      <c r="AA1680" s="14" t="str">
        <f>VLOOKUP($N1680,'HeartRate-2022-03-21-1647950188'!$C:$G,2,0)</f>
        <v>Lecture</v>
      </c>
      <c r="AB1680" s="14" t="str">
        <f>VLOOKUP($N1680,'HeartRate-2022-03-21-1647950188'!$C:$G,3,0)</f>
        <v>Off Campus</v>
      </c>
      <c r="AC1680" s="14" t="str">
        <f>VLOOKUP($N1680,'HeartRate-2022-03-21-1647950188'!$C:$G,4,0)</f>
        <v>Sitting</v>
      </c>
      <c r="AD1680" s="14" t="str">
        <f>VLOOKUP($N1680,'HeartRate-2022-03-21-1647950188'!$C:$G,5,0)</f>
        <v>Technical Contexts</v>
      </c>
      <c r="AE1680">
        <f t="shared" si="161"/>
        <v>0</v>
      </c>
      <c r="AF1680" s="18">
        <v>44635</v>
      </c>
      <c r="AG1680" s="19">
        <v>0.65068287037037031</v>
      </c>
    </row>
    <row r="1681" spans="1:33" x14ac:dyDescent="0.3">
      <c r="A1681" s="5">
        <v>44635.650868055556</v>
      </c>
      <c r="B1681" t="str">
        <f>IFERROR(AVERAGEIFS('HeartRate-2022-03-21-1647950188'!$B:$B,'HeartRate-2022-03-21-1647950188'!$A:$A,Data_Extraction!B$2,'HeartRate-2022-03-21-1647950188'!$C:$C,Data_Extraction!$A1681),"")</f>
        <v/>
      </c>
      <c r="C1681" t="str">
        <f>IFERROR(AVERAGEIFS('HeartRate-2022-03-21-1647950188'!$B:$B,'HeartRate-2022-03-21-1647950188'!$A:$A,Data_Extraction!C$2,'HeartRate-2022-03-21-1647950188'!$C:$C,Data_Extraction!$A1681),"")</f>
        <v/>
      </c>
      <c r="D1681" t="str">
        <f>IFERROR(AVERAGEIFS('HeartRate-2022-03-21-1647950188'!$B:$B,'HeartRate-2022-03-21-1647950188'!$A:$A,Data_Extraction!D$2,'HeartRate-2022-03-21-1647950188'!$C:$C,Data_Extraction!$A1681),"")</f>
        <v/>
      </c>
      <c r="E1681" t="str">
        <f>IFERROR(AVERAGEIFS('HeartRate-2022-03-21-1647950188'!$B:$B,'HeartRate-2022-03-21-1647950188'!$A:$A,Data_Extraction!E$2,'HeartRate-2022-03-21-1647950188'!$C:$C,Data_Extraction!$A1681),"")</f>
        <v/>
      </c>
      <c r="F1681" t="str">
        <f>IFERROR(AVERAGEIFS('HeartRate-2022-03-21-1647950188'!$B:$B,'HeartRate-2022-03-21-1647950188'!$A:$A,Data_Extraction!F$2,'HeartRate-2022-03-21-1647950188'!$C:$C,Data_Extraction!$A1681),"")</f>
        <v/>
      </c>
      <c r="G1681" t="str">
        <f>IFERROR(AVERAGEIFS('HeartRate-2022-03-21-1647950188'!$B:$B,'HeartRate-2022-03-21-1647950188'!$A:$A,Data_Extraction!G$2,'HeartRate-2022-03-21-1647950188'!$C:$C,Data_Extraction!$A1681),"")</f>
        <v/>
      </c>
      <c r="H1681">
        <f>IFERROR(AVERAGEIFS('HeartRate-2022-03-21-1647950188'!$B:$B,'HeartRate-2022-03-21-1647950188'!$A:$A,Data_Extraction!H$2,'HeartRate-2022-03-21-1647950188'!$C:$C,Data_Extraction!$A1681),"")</f>
        <v>117</v>
      </c>
      <c r="I1681" t="str">
        <f>IFERROR(AVERAGEIFS('HeartRate-2022-03-21-1647950188'!$B:$B,'HeartRate-2022-03-21-1647950188'!$A:$A,Data_Extraction!I$2,'HeartRate-2022-03-21-1647950188'!$C:$C,Data_Extraction!$A1681),"")</f>
        <v/>
      </c>
      <c r="J1681" s="8">
        <f t="shared" si="157"/>
        <v>117</v>
      </c>
      <c r="N1681" s="11">
        <f>Data_Extraction!A1681</f>
        <v>44635.650868055556</v>
      </c>
      <c r="O1681" s="15">
        <f t="shared" si="158"/>
        <v>44635</v>
      </c>
      <c r="P1681" s="16">
        <f t="shared" si="159"/>
        <v>0.6508680555555556</v>
      </c>
      <c r="Q1681" s="12">
        <f>IF(Data_Extraction!B1681="",Data_Extraction!$J1681*(Q$1),Data_Extraction!B1681)</f>
        <v>105.3</v>
      </c>
      <c r="R1681" s="12">
        <f>IF(Data_Extraction!C1681="",Data_Extraction!$J1681*(R$1),Data_Extraction!C1681)</f>
        <v>107.64</v>
      </c>
      <c r="S1681" s="12">
        <f>IF(Data_Extraction!D1681="",Data_Extraction!$J1681*(S$1),Data_Extraction!D1681)</f>
        <v>121.68</v>
      </c>
      <c r="T1681" s="12">
        <f>IF(Data_Extraction!E1681="",Data_Extraction!$J1681*(T$1),Data_Extraction!E1681)</f>
        <v>111.14999999999999</v>
      </c>
      <c r="U1681" s="12">
        <f>IF(Data_Extraction!F1681="",Data_Extraction!$J1681*(U$1),Data_Extraction!F1681)</f>
        <v>114.66</v>
      </c>
      <c r="V1681" s="12">
        <f>IF(Data_Extraction!G1681="",Data_Extraction!$J1681*(V$1),Data_Extraction!G1681)</f>
        <v>106.47</v>
      </c>
      <c r="W1681" s="12">
        <f>IF(Data_Extraction!H1681="",Data_Extraction!$J1681*(W$1),Data_Extraction!H1681)</f>
        <v>117</v>
      </c>
      <c r="X1681" s="12">
        <f>IF(Data_Extraction!I1681="",Data_Extraction!$J1681*(X$1),Data_Extraction!I1681)</f>
        <v>113.49</v>
      </c>
      <c r="Y1681" s="13">
        <f t="shared" si="156"/>
        <v>112.17375</v>
      </c>
      <c r="Z1681" s="17" t="str">
        <f t="shared" si="160"/>
        <v>Evening</v>
      </c>
      <c r="AA1681" s="14" t="str">
        <f>VLOOKUP($N1681,'HeartRate-2022-03-21-1647950188'!$C:$G,2,0)</f>
        <v>Lecture</v>
      </c>
      <c r="AB1681" s="14" t="str">
        <f>VLOOKUP($N1681,'HeartRate-2022-03-21-1647950188'!$C:$G,3,0)</f>
        <v>Off Campus</v>
      </c>
      <c r="AC1681" s="14" t="str">
        <f>VLOOKUP($N1681,'HeartRate-2022-03-21-1647950188'!$C:$G,4,0)</f>
        <v>Sitting</v>
      </c>
      <c r="AD1681" s="14" t="str">
        <f>VLOOKUP($N1681,'HeartRate-2022-03-21-1647950188'!$C:$G,5,0)</f>
        <v>Technical Contexts</v>
      </c>
      <c r="AE1681">
        <f t="shared" si="161"/>
        <v>0</v>
      </c>
      <c r="AF1681" s="18">
        <v>44635</v>
      </c>
      <c r="AG1681" s="19">
        <v>0.6508680555555556</v>
      </c>
    </row>
    <row r="1682" spans="1:33" x14ac:dyDescent="0.3">
      <c r="A1682" s="5">
        <v>44635.651377314818</v>
      </c>
      <c r="B1682" t="str">
        <f>IFERROR(AVERAGEIFS('HeartRate-2022-03-21-1647950188'!$B:$B,'HeartRate-2022-03-21-1647950188'!$A:$A,Data_Extraction!B$2,'HeartRate-2022-03-21-1647950188'!$C:$C,Data_Extraction!$A1682),"")</f>
        <v/>
      </c>
      <c r="C1682" t="str">
        <f>IFERROR(AVERAGEIFS('HeartRate-2022-03-21-1647950188'!$B:$B,'HeartRate-2022-03-21-1647950188'!$A:$A,Data_Extraction!C$2,'HeartRate-2022-03-21-1647950188'!$C:$C,Data_Extraction!$A1682),"")</f>
        <v/>
      </c>
      <c r="D1682" t="str">
        <f>IFERROR(AVERAGEIFS('HeartRate-2022-03-21-1647950188'!$B:$B,'HeartRate-2022-03-21-1647950188'!$A:$A,Data_Extraction!D$2,'HeartRate-2022-03-21-1647950188'!$C:$C,Data_Extraction!$A1682),"")</f>
        <v/>
      </c>
      <c r="E1682" t="str">
        <f>IFERROR(AVERAGEIFS('HeartRate-2022-03-21-1647950188'!$B:$B,'HeartRate-2022-03-21-1647950188'!$A:$A,Data_Extraction!E$2,'HeartRate-2022-03-21-1647950188'!$C:$C,Data_Extraction!$A1682),"")</f>
        <v/>
      </c>
      <c r="F1682" t="str">
        <f>IFERROR(AVERAGEIFS('HeartRate-2022-03-21-1647950188'!$B:$B,'HeartRate-2022-03-21-1647950188'!$A:$A,Data_Extraction!F$2,'HeartRate-2022-03-21-1647950188'!$C:$C,Data_Extraction!$A1682),"")</f>
        <v/>
      </c>
      <c r="G1682">
        <f>IFERROR(AVERAGEIFS('HeartRate-2022-03-21-1647950188'!$B:$B,'HeartRate-2022-03-21-1647950188'!$A:$A,Data_Extraction!G$2,'HeartRate-2022-03-21-1647950188'!$C:$C,Data_Extraction!$A1682),"")</f>
        <v>104</v>
      </c>
      <c r="H1682">
        <f>IFERROR(AVERAGEIFS('HeartRate-2022-03-21-1647950188'!$B:$B,'HeartRate-2022-03-21-1647950188'!$A:$A,Data_Extraction!H$2,'HeartRate-2022-03-21-1647950188'!$C:$C,Data_Extraction!$A1682),"")</f>
        <v>114</v>
      </c>
      <c r="I1682">
        <f>IFERROR(AVERAGEIFS('HeartRate-2022-03-21-1647950188'!$B:$B,'HeartRate-2022-03-21-1647950188'!$A:$A,Data_Extraction!I$2,'HeartRate-2022-03-21-1647950188'!$C:$C,Data_Extraction!$A1682),"")</f>
        <v>94</v>
      </c>
      <c r="J1682" s="8">
        <f t="shared" si="157"/>
        <v>104</v>
      </c>
      <c r="N1682" s="11">
        <f>Data_Extraction!A1682</f>
        <v>44635.651377314818</v>
      </c>
      <c r="O1682" s="15">
        <f t="shared" si="158"/>
        <v>44635</v>
      </c>
      <c r="P1682" s="16">
        <f t="shared" si="159"/>
        <v>0.65137731481481487</v>
      </c>
      <c r="Q1682" s="12">
        <f>IF(Data_Extraction!B1682="",Data_Extraction!$J1682*(Q$1),Data_Extraction!B1682)</f>
        <v>93.600000000000009</v>
      </c>
      <c r="R1682" s="12">
        <f>IF(Data_Extraction!C1682="",Data_Extraction!$J1682*(R$1),Data_Extraction!C1682)</f>
        <v>95.68</v>
      </c>
      <c r="S1682" s="12">
        <f>IF(Data_Extraction!D1682="",Data_Extraction!$J1682*(S$1),Data_Extraction!D1682)</f>
        <v>108.16</v>
      </c>
      <c r="T1682" s="12">
        <f>IF(Data_Extraction!E1682="",Data_Extraction!$J1682*(T$1),Data_Extraction!E1682)</f>
        <v>98.8</v>
      </c>
      <c r="U1682" s="12">
        <f>IF(Data_Extraction!F1682="",Data_Extraction!$J1682*(U$1),Data_Extraction!F1682)</f>
        <v>101.92</v>
      </c>
      <c r="V1682" s="12">
        <f>IF(Data_Extraction!G1682="",Data_Extraction!$J1682*(V$1),Data_Extraction!G1682)</f>
        <v>104</v>
      </c>
      <c r="W1682" s="12">
        <f>IF(Data_Extraction!H1682="",Data_Extraction!$J1682*(W$1),Data_Extraction!H1682)</f>
        <v>114</v>
      </c>
      <c r="X1682" s="12">
        <f>IF(Data_Extraction!I1682="",Data_Extraction!$J1682*(X$1),Data_Extraction!I1682)</f>
        <v>94</v>
      </c>
      <c r="Y1682" s="13">
        <f t="shared" si="156"/>
        <v>101.27000000000001</v>
      </c>
      <c r="Z1682" s="17" t="str">
        <f t="shared" si="160"/>
        <v>Evening</v>
      </c>
      <c r="AA1682" s="14" t="str">
        <f>VLOOKUP($N1682,'HeartRate-2022-03-21-1647950188'!$C:$G,2,0)</f>
        <v>Lecture</v>
      </c>
      <c r="AB1682" s="14" t="str">
        <f>VLOOKUP($N1682,'HeartRate-2022-03-21-1647950188'!$C:$G,3,0)</f>
        <v>Off Campus</v>
      </c>
      <c r="AC1682" s="14" t="str">
        <f>VLOOKUP($N1682,'HeartRate-2022-03-21-1647950188'!$C:$G,4,0)</f>
        <v>Sitting</v>
      </c>
      <c r="AD1682" s="14" t="str">
        <f>VLOOKUP($N1682,'HeartRate-2022-03-21-1647950188'!$C:$G,5,0)</f>
        <v>Technical Contexts</v>
      </c>
      <c r="AE1682">
        <f t="shared" si="161"/>
        <v>0</v>
      </c>
      <c r="AF1682" s="18">
        <v>44635</v>
      </c>
      <c r="AG1682" s="19">
        <v>0.65137731481481487</v>
      </c>
    </row>
    <row r="1683" spans="1:33" x14ac:dyDescent="0.3">
      <c r="A1683" s="5">
        <v>44635.652071759258</v>
      </c>
      <c r="B1683" t="str">
        <f>IFERROR(AVERAGEIFS('HeartRate-2022-03-21-1647950188'!$B:$B,'HeartRate-2022-03-21-1647950188'!$A:$A,Data_Extraction!B$2,'HeartRate-2022-03-21-1647950188'!$C:$C,Data_Extraction!$A1683),"")</f>
        <v/>
      </c>
      <c r="C1683" t="str">
        <f>IFERROR(AVERAGEIFS('HeartRate-2022-03-21-1647950188'!$B:$B,'HeartRate-2022-03-21-1647950188'!$A:$A,Data_Extraction!C$2,'HeartRate-2022-03-21-1647950188'!$C:$C,Data_Extraction!$A1683),"")</f>
        <v/>
      </c>
      <c r="D1683" t="str">
        <f>IFERROR(AVERAGEIFS('HeartRate-2022-03-21-1647950188'!$B:$B,'HeartRate-2022-03-21-1647950188'!$A:$A,Data_Extraction!D$2,'HeartRate-2022-03-21-1647950188'!$C:$C,Data_Extraction!$A1683),"")</f>
        <v/>
      </c>
      <c r="E1683" t="str">
        <f>IFERROR(AVERAGEIFS('HeartRate-2022-03-21-1647950188'!$B:$B,'HeartRate-2022-03-21-1647950188'!$A:$A,Data_Extraction!E$2,'HeartRate-2022-03-21-1647950188'!$C:$C,Data_Extraction!$A1683),"")</f>
        <v/>
      </c>
      <c r="F1683" t="str">
        <f>IFERROR(AVERAGEIFS('HeartRate-2022-03-21-1647950188'!$B:$B,'HeartRate-2022-03-21-1647950188'!$A:$A,Data_Extraction!F$2,'HeartRate-2022-03-21-1647950188'!$C:$C,Data_Extraction!$A1683),"")</f>
        <v/>
      </c>
      <c r="G1683">
        <f>IFERROR(AVERAGEIFS('HeartRate-2022-03-21-1647950188'!$B:$B,'HeartRate-2022-03-21-1647950188'!$A:$A,Data_Extraction!G$2,'HeartRate-2022-03-21-1647950188'!$C:$C,Data_Extraction!$A1683),"")</f>
        <v>102</v>
      </c>
      <c r="H1683">
        <f>IFERROR(AVERAGEIFS('HeartRate-2022-03-21-1647950188'!$B:$B,'HeartRate-2022-03-21-1647950188'!$A:$A,Data_Extraction!H$2,'HeartRate-2022-03-21-1647950188'!$C:$C,Data_Extraction!$A1683),"")</f>
        <v>97</v>
      </c>
      <c r="I1683">
        <f>IFERROR(AVERAGEIFS('HeartRate-2022-03-21-1647950188'!$B:$B,'HeartRate-2022-03-21-1647950188'!$A:$A,Data_Extraction!I$2,'HeartRate-2022-03-21-1647950188'!$C:$C,Data_Extraction!$A1683),"")</f>
        <v>92</v>
      </c>
      <c r="J1683" s="8">
        <f t="shared" si="157"/>
        <v>97</v>
      </c>
      <c r="N1683" s="11">
        <f>Data_Extraction!A1683</f>
        <v>44635.652071759258</v>
      </c>
      <c r="O1683" s="15">
        <f t="shared" si="158"/>
        <v>44635</v>
      </c>
      <c r="P1683" s="16">
        <f t="shared" si="159"/>
        <v>0.6520717592592592</v>
      </c>
      <c r="Q1683" s="12">
        <f>IF(Data_Extraction!B1683="",Data_Extraction!$J1683*(Q$1),Data_Extraction!B1683)</f>
        <v>87.3</v>
      </c>
      <c r="R1683" s="12">
        <f>IF(Data_Extraction!C1683="",Data_Extraction!$J1683*(R$1),Data_Extraction!C1683)</f>
        <v>89.240000000000009</v>
      </c>
      <c r="S1683" s="12">
        <f>IF(Data_Extraction!D1683="",Data_Extraction!$J1683*(S$1),Data_Extraction!D1683)</f>
        <v>100.88000000000001</v>
      </c>
      <c r="T1683" s="12">
        <f>IF(Data_Extraction!E1683="",Data_Extraction!$J1683*(T$1),Data_Extraction!E1683)</f>
        <v>92.149999999999991</v>
      </c>
      <c r="U1683" s="12">
        <f>IF(Data_Extraction!F1683="",Data_Extraction!$J1683*(U$1),Data_Extraction!F1683)</f>
        <v>95.06</v>
      </c>
      <c r="V1683" s="12">
        <f>IF(Data_Extraction!G1683="",Data_Extraction!$J1683*(V$1),Data_Extraction!G1683)</f>
        <v>102</v>
      </c>
      <c r="W1683" s="12">
        <f>IF(Data_Extraction!H1683="",Data_Extraction!$J1683*(W$1),Data_Extraction!H1683)</f>
        <v>97</v>
      </c>
      <c r="X1683" s="12">
        <f>IF(Data_Extraction!I1683="",Data_Extraction!$J1683*(X$1),Data_Extraction!I1683)</f>
        <v>92</v>
      </c>
      <c r="Y1683" s="13">
        <f t="shared" si="156"/>
        <v>94.453749999999999</v>
      </c>
      <c r="Z1683" s="17" t="str">
        <f t="shared" si="160"/>
        <v>Evening</v>
      </c>
      <c r="AA1683" s="14" t="str">
        <f>VLOOKUP($N1683,'HeartRate-2022-03-21-1647950188'!$C:$G,2,0)</f>
        <v>Lecture</v>
      </c>
      <c r="AB1683" s="14" t="str">
        <f>VLOOKUP($N1683,'HeartRate-2022-03-21-1647950188'!$C:$G,3,0)</f>
        <v>Off Campus</v>
      </c>
      <c r="AC1683" s="14" t="str">
        <f>VLOOKUP($N1683,'HeartRate-2022-03-21-1647950188'!$C:$G,4,0)</f>
        <v>Sitting</v>
      </c>
      <c r="AD1683" s="14" t="str">
        <f>VLOOKUP($N1683,'HeartRate-2022-03-21-1647950188'!$C:$G,5,0)</f>
        <v>Technical Contexts</v>
      </c>
      <c r="AE1683">
        <f t="shared" si="161"/>
        <v>0</v>
      </c>
      <c r="AF1683" s="18">
        <v>44635</v>
      </c>
      <c r="AG1683" s="19">
        <v>0.6520717592592592</v>
      </c>
    </row>
    <row r="1684" spans="1:33" x14ac:dyDescent="0.3">
      <c r="A1684" s="5">
        <v>44635.652766203704</v>
      </c>
      <c r="B1684" t="str">
        <f>IFERROR(AVERAGEIFS('HeartRate-2022-03-21-1647950188'!$B:$B,'HeartRate-2022-03-21-1647950188'!$A:$A,Data_Extraction!B$2,'HeartRate-2022-03-21-1647950188'!$C:$C,Data_Extraction!$A1684),"")</f>
        <v/>
      </c>
      <c r="C1684" t="str">
        <f>IFERROR(AVERAGEIFS('HeartRate-2022-03-21-1647950188'!$B:$B,'HeartRate-2022-03-21-1647950188'!$A:$A,Data_Extraction!C$2,'HeartRate-2022-03-21-1647950188'!$C:$C,Data_Extraction!$A1684),"")</f>
        <v/>
      </c>
      <c r="D1684" t="str">
        <f>IFERROR(AVERAGEIFS('HeartRate-2022-03-21-1647950188'!$B:$B,'HeartRate-2022-03-21-1647950188'!$A:$A,Data_Extraction!D$2,'HeartRate-2022-03-21-1647950188'!$C:$C,Data_Extraction!$A1684),"")</f>
        <v/>
      </c>
      <c r="E1684" t="str">
        <f>IFERROR(AVERAGEIFS('HeartRate-2022-03-21-1647950188'!$B:$B,'HeartRate-2022-03-21-1647950188'!$A:$A,Data_Extraction!E$2,'HeartRate-2022-03-21-1647950188'!$C:$C,Data_Extraction!$A1684),"")</f>
        <v/>
      </c>
      <c r="F1684" t="str">
        <f>IFERROR(AVERAGEIFS('HeartRate-2022-03-21-1647950188'!$B:$B,'HeartRate-2022-03-21-1647950188'!$A:$A,Data_Extraction!F$2,'HeartRate-2022-03-21-1647950188'!$C:$C,Data_Extraction!$A1684),"")</f>
        <v/>
      </c>
      <c r="G1684">
        <f>IFERROR(AVERAGEIFS('HeartRate-2022-03-21-1647950188'!$B:$B,'HeartRate-2022-03-21-1647950188'!$A:$A,Data_Extraction!G$2,'HeartRate-2022-03-21-1647950188'!$C:$C,Data_Extraction!$A1684),"")</f>
        <v>99</v>
      </c>
      <c r="H1684">
        <f>IFERROR(AVERAGEIFS('HeartRate-2022-03-21-1647950188'!$B:$B,'HeartRate-2022-03-21-1647950188'!$A:$A,Data_Extraction!H$2,'HeartRate-2022-03-21-1647950188'!$C:$C,Data_Extraction!$A1684),"")</f>
        <v>91</v>
      </c>
      <c r="I1684">
        <f>IFERROR(AVERAGEIFS('HeartRate-2022-03-21-1647950188'!$B:$B,'HeartRate-2022-03-21-1647950188'!$A:$A,Data_Extraction!I$2,'HeartRate-2022-03-21-1647950188'!$C:$C,Data_Extraction!$A1684),"")</f>
        <v>90</v>
      </c>
      <c r="J1684" s="8">
        <f t="shared" si="157"/>
        <v>93.333333333333329</v>
      </c>
      <c r="N1684" s="11">
        <f>Data_Extraction!A1684</f>
        <v>44635.652766203704</v>
      </c>
      <c r="O1684" s="15">
        <f t="shared" si="158"/>
        <v>44635</v>
      </c>
      <c r="P1684" s="16">
        <f t="shared" si="159"/>
        <v>0.65276620370370375</v>
      </c>
      <c r="Q1684" s="12">
        <f>IF(Data_Extraction!B1684="",Data_Extraction!$J1684*(Q$1),Data_Extraction!B1684)</f>
        <v>84</v>
      </c>
      <c r="R1684" s="12">
        <f>IF(Data_Extraction!C1684="",Data_Extraction!$J1684*(R$1),Data_Extraction!C1684)</f>
        <v>85.86666666666666</v>
      </c>
      <c r="S1684" s="12">
        <f>IF(Data_Extraction!D1684="",Data_Extraction!$J1684*(S$1),Data_Extraction!D1684)</f>
        <v>97.066666666666663</v>
      </c>
      <c r="T1684" s="12">
        <f>IF(Data_Extraction!E1684="",Data_Extraction!$J1684*(T$1),Data_Extraction!E1684)</f>
        <v>88.666666666666657</v>
      </c>
      <c r="U1684" s="12">
        <f>IF(Data_Extraction!F1684="",Data_Extraction!$J1684*(U$1),Data_Extraction!F1684)</f>
        <v>91.466666666666654</v>
      </c>
      <c r="V1684" s="12">
        <f>IF(Data_Extraction!G1684="",Data_Extraction!$J1684*(V$1),Data_Extraction!G1684)</f>
        <v>99</v>
      </c>
      <c r="W1684" s="12">
        <f>IF(Data_Extraction!H1684="",Data_Extraction!$J1684*(W$1),Data_Extraction!H1684)</f>
        <v>91</v>
      </c>
      <c r="X1684" s="12">
        <f>IF(Data_Extraction!I1684="",Data_Extraction!$J1684*(X$1),Data_Extraction!I1684)</f>
        <v>90</v>
      </c>
      <c r="Y1684" s="13">
        <f t="shared" si="156"/>
        <v>90.883333333333326</v>
      </c>
      <c r="Z1684" s="17" t="str">
        <f t="shared" si="160"/>
        <v>Evening</v>
      </c>
      <c r="AA1684" s="14" t="str">
        <f>VLOOKUP($N1684,'HeartRate-2022-03-21-1647950188'!$C:$G,2,0)</f>
        <v>Lecture</v>
      </c>
      <c r="AB1684" s="14" t="str">
        <f>VLOOKUP($N1684,'HeartRate-2022-03-21-1647950188'!$C:$G,3,0)</f>
        <v>Off Campus</v>
      </c>
      <c r="AC1684" s="14" t="str">
        <f>VLOOKUP($N1684,'HeartRate-2022-03-21-1647950188'!$C:$G,4,0)</f>
        <v>Sitting</v>
      </c>
      <c r="AD1684" s="14" t="str">
        <f>VLOOKUP($N1684,'HeartRate-2022-03-21-1647950188'!$C:$G,5,0)</f>
        <v>Technical Contexts</v>
      </c>
      <c r="AE1684">
        <f t="shared" si="161"/>
        <v>0</v>
      </c>
      <c r="AF1684" s="18">
        <v>44635</v>
      </c>
      <c r="AG1684" s="19">
        <v>0.65276620370370375</v>
      </c>
    </row>
    <row r="1685" spans="1:33" x14ac:dyDescent="0.3">
      <c r="A1685" s="5">
        <v>44635.653460648151</v>
      </c>
      <c r="B1685" t="str">
        <f>IFERROR(AVERAGEIFS('HeartRate-2022-03-21-1647950188'!$B:$B,'HeartRate-2022-03-21-1647950188'!$A:$A,Data_Extraction!B$2,'HeartRate-2022-03-21-1647950188'!$C:$C,Data_Extraction!$A1685),"")</f>
        <v/>
      </c>
      <c r="C1685" t="str">
        <f>IFERROR(AVERAGEIFS('HeartRate-2022-03-21-1647950188'!$B:$B,'HeartRate-2022-03-21-1647950188'!$A:$A,Data_Extraction!C$2,'HeartRate-2022-03-21-1647950188'!$C:$C,Data_Extraction!$A1685),"")</f>
        <v/>
      </c>
      <c r="D1685" t="str">
        <f>IFERROR(AVERAGEIFS('HeartRate-2022-03-21-1647950188'!$B:$B,'HeartRate-2022-03-21-1647950188'!$A:$A,Data_Extraction!D$2,'HeartRate-2022-03-21-1647950188'!$C:$C,Data_Extraction!$A1685),"")</f>
        <v/>
      </c>
      <c r="E1685" t="str">
        <f>IFERROR(AVERAGEIFS('HeartRate-2022-03-21-1647950188'!$B:$B,'HeartRate-2022-03-21-1647950188'!$A:$A,Data_Extraction!E$2,'HeartRate-2022-03-21-1647950188'!$C:$C,Data_Extraction!$A1685),"")</f>
        <v/>
      </c>
      <c r="F1685" t="str">
        <f>IFERROR(AVERAGEIFS('HeartRate-2022-03-21-1647950188'!$B:$B,'HeartRate-2022-03-21-1647950188'!$A:$A,Data_Extraction!F$2,'HeartRate-2022-03-21-1647950188'!$C:$C,Data_Extraction!$A1685),"")</f>
        <v/>
      </c>
      <c r="G1685">
        <f>IFERROR(AVERAGEIFS('HeartRate-2022-03-21-1647950188'!$B:$B,'HeartRate-2022-03-21-1647950188'!$A:$A,Data_Extraction!G$2,'HeartRate-2022-03-21-1647950188'!$C:$C,Data_Extraction!$A1685),"")</f>
        <v>101</v>
      </c>
      <c r="H1685">
        <f>IFERROR(AVERAGEIFS('HeartRate-2022-03-21-1647950188'!$B:$B,'HeartRate-2022-03-21-1647950188'!$A:$A,Data_Extraction!H$2,'HeartRate-2022-03-21-1647950188'!$C:$C,Data_Extraction!$A1685),"")</f>
        <v>98</v>
      </c>
      <c r="I1685">
        <f>IFERROR(AVERAGEIFS('HeartRate-2022-03-21-1647950188'!$B:$B,'HeartRate-2022-03-21-1647950188'!$A:$A,Data_Extraction!I$2,'HeartRate-2022-03-21-1647950188'!$C:$C,Data_Extraction!$A1685),"")</f>
        <v>88</v>
      </c>
      <c r="J1685" s="8">
        <f t="shared" si="157"/>
        <v>95.666666666666671</v>
      </c>
      <c r="N1685" s="11">
        <f>Data_Extraction!A1685</f>
        <v>44635.653460648151</v>
      </c>
      <c r="O1685" s="15">
        <f t="shared" si="158"/>
        <v>44635</v>
      </c>
      <c r="P1685" s="16">
        <f t="shared" si="159"/>
        <v>0.65346064814814808</v>
      </c>
      <c r="Q1685" s="12">
        <f>IF(Data_Extraction!B1685="",Data_Extraction!$J1685*(Q$1),Data_Extraction!B1685)</f>
        <v>86.100000000000009</v>
      </c>
      <c r="R1685" s="12">
        <f>IF(Data_Extraction!C1685="",Data_Extraction!$J1685*(R$1),Data_Extraction!C1685)</f>
        <v>88.013333333333335</v>
      </c>
      <c r="S1685" s="12">
        <f>IF(Data_Extraction!D1685="",Data_Extraction!$J1685*(S$1),Data_Extraction!D1685)</f>
        <v>99.493333333333339</v>
      </c>
      <c r="T1685" s="12">
        <f>IF(Data_Extraction!E1685="",Data_Extraction!$J1685*(T$1),Data_Extraction!E1685)</f>
        <v>90.88333333333334</v>
      </c>
      <c r="U1685" s="12">
        <f>IF(Data_Extraction!F1685="",Data_Extraction!$J1685*(U$1),Data_Extraction!F1685)</f>
        <v>93.75333333333333</v>
      </c>
      <c r="V1685" s="12">
        <f>IF(Data_Extraction!G1685="",Data_Extraction!$J1685*(V$1),Data_Extraction!G1685)</f>
        <v>101</v>
      </c>
      <c r="W1685" s="12">
        <f>IF(Data_Extraction!H1685="",Data_Extraction!$J1685*(W$1),Data_Extraction!H1685)</f>
        <v>98</v>
      </c>
      <c r="X1685" s="12">
        <f>IF(Data_Extraction!I1685="",Data_Extraction!$J1685*(X$1),Data_Extraction!I1685)</f>
        <v>88</v>
      </c>
      <c r="Y1685" s="13">
        <f t="shared" si="156"/>
        <v>93.155416666666667</v>
      </c>
      <c r="Z1685" s="17" t="str">
        <f t="shared" si="160"/>
        <v>Evening</v>
      </c>
      <c r="AA1685" s="14" t="str">
        <f>VLOOKUP($N1685,'HeartRate-2022-03-21-1647950188'!$C:$G,2,0)</f>
        <v>Lecture</v>
      </c>
      <c r="AB1685" s="14" t="str">
        <f>VLOOKUP($N1685,'HeartRate-2022-03-21-1647950188'!$C:$G,3,0)</f>
        <v>Off Campus</v>
      </c>
      <c r="AC1685" s="14" t="str">
        <f>VLOOKUP($N1685,'HeartRate-2022-03-21-1647950188'!$C:$G,4,0)</f>
        <v>Sitting</v>
      </c>
      <c r="AD1685" s="14" t="str">
        <f>VLOOKUP($N1685,'HeartRate-2022-03-21-1647950188'!$C:$G,5,0)</f>
        <v>Technical Contexts</v>
      </c>
      <c r="AE1685">
        <f t="shared" si="161"/>
        <v>0</v>
      </c>
      <c r="AF1685" s="18">
        <v>44635</v>
      </c>
      <c r="AG1685" s="19">
        <v>0.65346064814814808</v>
      </c>
    </row>
    <row r="1686" spans="1:33" x14ac:dyDescent="0.3">
      <c r="A1686" s="5">
        <v>44635.65347222222</v>
      </c>
      <c r="B1686">
        <f>IFERROR(AVERAGEIFS('HeartRate-2022-03-21-1647950188'!$B:$B,'HeartRate-2022-03-21-1647950188'!$A:$A,Data_Extraction!B$2,'HeartRate-2022-03-21-1647950188'!$C:$C,Data_Extraction!$A1686),"")</f>
        <v>106</v>
      </c>
      <c r="C1686" t="str">
        <f>IFERROR(AVERAGEIFS('HeartRate-2022-03-21-1647950188'!$B:$B,'HeartRate-2022-03-21-1647950188'!$A:$A,Data_Extraction!C$2,'HeartRate-2022-03-21-1647950188'!$C:$C,Data_Extraction!$A1686),"")</f>
        <v/>
      </c>
      <c r="D1686" t="str">
        <f>IFERROR(AVERAGEIFS('HeartRate-2022-03-21-1647950188'!$B:$B,'HeartRate-2022-03-21-1647950188'!$A:$A,Data_Extraction!D$2,'HeartRate-2022-03-21-1647950188'!$C:$C,Data_Extraction!$A1686),"")</f>
        <v/>
      </c>
      <c r="E1686" t="str">
        <f>IFERROR(AVERAGEIFS('HeartRate-2022-03-21-1647950188'!$B:$B,'HeartRate-2022-03-21-1647950188'!$A:$A,Data_Extraction!E$2,'HeartRate-2022-03-21-1647950188'!$C:$C,Data_Extraction!$A1686),"")</f>
        <v/>
      </c>
      <c r="F1686" t="str">
        <f>IFERROR(AVERAGEIFS('HeartRate-2022-03-21-1647950188'!$B:$B,'HeartRate-2022-03-21-1647950188'!$A:$A,Data_Extraction!F$2,'HeartRate-2022-03-21-1647950188'!$C:$C,Data_Extraction!$A1686),"")</f>
        <v/>
      </c>
      <c r="G1686" t="str">
        <f>IFERROR(AVERAGEIFS('HeartRate-2022-03-21-1647950188'!$B:$B,'HeartRate-2022-03-21-1647950188'!$A:$A,Data_Extraction!G$2,'HeartRate-2022-03-21-1647950188'!$C:$C,Data_Extraction!$A1686),"")</f>
        <v/>
      </c>
      <c r="H1686" t="str">
        <f>IFERROR(AVERAGEIFS('HeartRate-2022-03-21-1647950188'!$B:$B,'HeartRate-2022-03-21-1647950188'!$A:$A,Data_Extraction!H$2,'HeartRate-2022-03-21-1647950188'!$C:$C,Data_Extraction!$A1686),"")</f>
        <v/>
      </c>
      <c r="I1686" t="str">
        <f>IFERROR(AVERAGEIFS('HeartRate-2022-03-21-1647950188'!$B:$B,'HeartRate-2022-03-21-1647950188'!$A:$A,Data_Extraction!I$2,'HeartRate-2022-03-21-1647950188'!$C:$C,Data_Extraction!$A1686),"")</f>
        <v/>
      </c>
      <c r="J1686" s="8">
        <f t="shared" si="157"/>
        <v>106</v>
      </c>
      <c r="N1686" s="11">
        <f>Data_Extraction!A1686</f>
        <v>44635.65347222222</v>
      </c>
      <c r="O1686" s="15">
        <f t="shared" si="158"/>
        <v>44635</v>
      </c>
      <c r="P1686" s="16">
        <f t="shared" si="159"/>
        <v>0.65347222222222223</v>
      </c>
      <c r="Q1686" s="12">
        <f>IF(Data_Extraction!B1686="",Data_Extraction!$J1686*(Q$1),Data_Extraction!B1686)</f>
        <v>106</v>
      </c>
      <c r="R1686" s="12">
        <f>IF(Data_Extraction!C1686="",Data_Extraction!$J1686*(R$1),Data_Extraction!C1686)</f>
        <v>97.52000000000001</v>
      </c>
      <c r="S1686" s="12">
        <f>IF(Data_Extraction!D1686="",Data_Extraction!$J1686*(S$1),Data_Extraction!D1686)</f>
        <v>110.24000000000001</v>
      </c>
      <c r="T1686" s="12">
        <f>IF(Data_Extraction!E1686="",Data_Extraction!$J1686*(T$1),Data_Extraction!E1686)</f>
        <v>100.69999999999999</v>
      </c>
      <c r="U1686" s="12">
        <f>IF(Data_Extraction!F1686="",Data_Extraction!$J1686*(U$1),Data_Extraction!F1686)</f>
        <v>103.88</v>
      </c>
      <c r="V1686" s="12">
        <f>IF(Data_Extraction!G1686="",Data_Extraction!$J1686*(V$1),Data_Extraction!G1686)</f>
        <v>96.460000000000008</v>
      </c>
      <c r="W1686" s="12">
        <f>IF(Data_Extraction!H1686="",Data_Extraction!$J1686*(W$1),Data_Extraction!H1686)</f>
        <v>113.42</v>
      </c>
      <c r="X1686" s="12">
        <f>IF(Data_Extraction!I1686="",Data_Extraction!$J1686*(X$1),Data_Extraction!I1686)</f>
        <v>102.82</v>
      </c>
      <c r="Y1686" s="13">
        <f t="shared" si="156"/>
        <v>103.88</v>
      </c>
      <c r="Z1686" s="17" t="str">
        <f t="shared" si="160"/>
        <v>Evening</v>
      </c>
      <c r="AA1686" s="14" t="str">
        <f>VLOOKUP($N1686,'HeartRate-2022-03-21-1647950188'!$C:$G,2,0)</f>
        <v>Lecture</v>
      </c>
      <c r="AB1686" s="14" t="str">
        <f>VLOOKUP($N1686,'HeartRate-2022-03-21-1647950188'!$C:$G,3,0)</f>
        <v>Off Campus</v>
      </c>
      <c r="AC1686" s="14" t="str">
        <f>VLOOKUP($N1686,'HeartRate-2022-03-21-1647950188'!$C:$G,4,0)</f>
        <v>Sitting</v>
      </c>
      <c r="AD1686" s="14" t="str">
        <f>VLOOKUP($N1686,'HeartRate-2022-03-21-1647950188'!$C:$G,5,0)</f>
        <v>Technical Contexts</v>
      </c>
      <c r="AE1686">
        <f t="shared" si="161"/>
        <v>0</v>
      </c>
      <c r="AF1686" s="18">
        <v>44635</v>
      </c>
      <c r="AG1686" s="19">
        <v>0.65347222222222223</v>
      </c>
    </row>
    <row r="1687" spans="1:33" x14ac:dyDescent="0.3">
      <c r="A1687" s="5">
        <v>44635.65415509259</v>
      </c>
      <c r="B1687" t="str">
        <f>IFERROR(AVERAGEIFS('HeartRate-2022-03-21-1647950188'!$B:$B,'HeartRate-2022-03-21-1647950188'!$A:$A,Data_Extraction!B$2,'HeartRate-2022-03-21-1647950188'!$C:$C,Data_Extraction!$A1687),"")</f>
        <v/>
      </c>
      <c r="C1687" t="str">
        <f>IFERROR(AVERAGEIFS('HeartRate-2022-03-21-1647950188'!$B:$B,'HeartRate-2022-03-21-1647950188'!$A:$A,Data_Extraction!C$2,'HeartRate-2022-03-21-1647950188'!$C:$C,Data_Extraction!$A1687),"")</f>
        <v/>
      </c>
      <c r="D1687" t="str">
        <f>IFERROR(AVERAGEIFS('HeartRate-2022-03-21-1647950188'!$B:$B,'HeartRate-2022-03-21-1647950188'!$A:$A,Data_Extraction!D$2,'HeartRate-2022-03-21-1647950188'!$C:$C,Data_Extraction!$A1687),"")</f>
        <v/>
      </c>
      <c r="E1687" t="str">
        <f>IFERROR(AVERAGEIFS('HeartRate-2022-03-21-1647950188'!$B:$B,'HeartRate-2022-03-21-1647950188'!$A:$A,Data_Extraction!E$2,'HeartRate-2022-03-21-1647950188'!$C:$C,Data_Extraction!$A1687),"")</f>
        <v/>
      </c>
      <c r="F1687" t="str">
        <f>IFERROR(AVERAGEIFS('HeartRate-2022-03-21-1647950188'!$B:$B,'HeartRate-2022-03-21-1647950188'!$A:$A,Data_Extraction!F$2,'HeartRate-2022-03-21-1647950188'!$C:$C,Data_Extraction!$A1687),"")</f>
        <v/>
      </c>
      <c r="G1687">
        <f>IFERROR(AVERAGEIFS('HeartRate-2022-03-21-1647950188'!$B:$B,'HeartRate-2022-03-21-1647950188'!$A:$A,Data_Extraction!G$2,'HeartRate-2022-03-21-1647950188'!$C:$C,Data_Extraction!$A1687),"")</f>
        <v>98</v>
      </c>
      <c r="H1687">
        <f>IFERROR(AVERAGEIFS('HeartRate-2022-03-21-1647950188'!$B:$B,'HeartRate-2022-03-21-1647950188'!$A:$A,Data_Extraction!H$2,'HeartRate-2022-03-21-1647950188'!$C:$C,Data_Extraction!$A1687),"")</f>
        <v>99</v>
      </c>
      <c r="I1687">
        <f>IFERROR(AVERAGEIFS('HeartRate-2022-03-21-1647950188'!$B:$B,'HeartRate-2022-03-21-1647950188'!$A:$A,Data_Extraction!I$2,'HeartRate-2022-03-21-1647950188'!$C:$C,Data_Extraction!$A1687),"")</f>
        <v>93</v>
      </c>
      <c r="J1687" s="8">
        <f t="shared" si="157"/>
        <v>96.666666666666671</v>
      </c>
      <c r="N1687" s="11">
        <f>Data_Extraction!A1687</f>
        <v>44635.65415509259</v>
      </c>
      <c r="O1687" s="15">
        <f t="shared" si="158"/>
        <v>44635</v>
      </c>
      <c r="P1687" s="16">
        <f t="shared" si="159"/>
        <v>0.65415509259259264</v>
      </c>
      <c r="Q1687" s="12">
        <f>IF(Data_Extraction!B1687="",Data_Extraction!$J1687*(Q$1),Data_Extraction!B1687)</f>
        <v>87</v>
      </c>
      <c r="R1687" s="12">
        <f>IF(Data_Extraction!C1687="",Data_Extraction!$J1687*(R$1),Data_Extraction!C1687)</f>
        <v>88.933333333333337</v>
      </c>
      <c r="S1687" s="12">
        <f>IF(Data_Extraction!D1687="",Data_Extraction!$J1687*(S$1),Data_Extraction!D1687)</f>
        <v>100.53333333333335</v>
      </c>
      <c r="T1687" s="12">
        <f>IF(Data_Extraction!E1687="",Data_Extraction!$J1687*(T$1),Data_Extraction!E1687)</f>
        <v>91.833333333333329</v>
      </c>
      <c r="U1687" s="12">
        <f>IF(Data_Extraction!F1687="",Data_Extraction!$J1687*(U$1),Data_Extraction!F1687)</f>
        <v>94.733333333333334</v>
      </c>
      <c r="V1687" s="12">
        <f>IF(Data_Extraction!G1687="",Data_Extraction!$J1687*(V$1),Data_Extraction!G1687)</f>
        <v>98</v>
      </c>
      <c r="W1687" s="12">
        <f>IF(Data_Extraction!H1687="",Data_Extraction!$J1687*(W$1),Data_Extraction!H1687)</f>
        <v>99</v>
      </c>
      <c r="X1687" s="12">
        <f>IF(Data_Extraction!I1687="",Data_Extraction!$J1687*(X$1),Data_Extraction!I1687)</f>
        <v>93</v>
      </c>
      <c r="Y1687" s="13">
        <f t="shared" si="156"/>
        <v>94.129166666666663</v>
      </c>
      <c r="Z1687" s="17" t="str">
        <f t="shared" si="160"/>
        <v>Evening</v>
      </c>
      <c r="AA1687" s="14" t="str">
        <f>VLOOKUP($N1687,'HeartRate-2022-03-21-1647950188'!$C:$G,2,0)</f>
        <v>Lecture</v>
      </c>
      <c r="AB1687" s="14" t="str">
        <f>VLOOKUP($N1687,'HeartRate-2022-03-21-1647950188'!$C:$G,3,0)</f>
        <v>Off Campus</v>
      </c>
      <c r="AC1687" s="14" t="str">
        <f>VLOOKUP($N1687,'HeartRate-2022-03-21-1647950188'!$C:$G,4,0)</f>
        <v>Sitting</v>
      </c>
      <c r="AD1687" s="14" t="str">
        <f>VLOOKUP($N1687,'HeartRate-2022-03-21-1647950188'!$C:$G,5,0)</f>
        <v>Technical Contexts</v>
      </c>
      <c r="AE1687">
        <f t="shared" si="161"/>
        <v>0</v>
      </c>
      <c r="AF1687" s="18">
        <v>44635</v>
      </c>
      <c r="AG1687" s="19">
        <v>0.65415509259259264</v>
      </c>
    </row>
    <row r="1688" spans="1:33" x14ac:dyDescent="0.3">
      <c r="A1688" s="5">
        <v>44635.654803240737</v>
      </c>
      <c r="B1688" t="str">
        <f>IFERROR(AVERAGEIFS('HeartRate-2022-03-21-1647950188'!$B:$B,'HeartRate-2022-03-21-1647950188'!$A:$A,Data_Extraction!B$2,'HeartRate-2022-03-21-1647950188'!$C:$C,Data_Extraction!$A1688),"")</f>
        <v/>
      </c>
      <c r="C1688" t="str">
        <f>IFERROR(AVERAGEIFS('HeartRate-2022-03-21-1647950188'!$B:$B,'HeartRate-2022-03-21-1647950188'!$A:$A,Data_Extraction!C$2,'HeartRate-2022-03-21-1647950188'!$C:$C,Data_Extraction!$A1688),"")</f>
        <v/>
      </c>
      <c r="D1688" t="str">
        <f>IFERROR(AVERAGEIFS('HeartRate-2022-03-21-1647950188'!$B:$B,'HeartRate-2022-03-21-1647950188'!$A:$A,Data_Extraction!D$2,'HeartRate-2022-03-21-1647950188'!$C:$C,Data_Extraction!$A1688),"")</f>
        <v/>
      </c>
      <c r="E1688" t="str">
        <f>IFERROR(AVERAGEIFS('HeartRate-2022-03-21-1647950188'!$B:$B,'HeartRate-2022-03-21-1647950188'!$A:$A,Data_Extraction!E$2,'HeartRate-2022-03-21-1647950188'!$C:$C,Data_Extraction!$A1688),"")</f>
        <v/>
      </c>
      <c r="F1688" t="str">
        <f>IFERROR(AVERAGEIFS('HeartRate-2022-03-21-1647950188'!$B:$B,'HeartRate-2022-03-21-1647950188'!$A:$A,Data_Extraction!F$2,'HeartRate-2022-03-21-1647950188'!$C:$C,Data_Extraction!$A1688),"")</f>
        <v/>
      </c>
      <c r="G1688">
        <f>IFERROR(AVERAGEIFS('HeartRate-2022-03-21-1647950188'!$B:$B,'HeartRate-2022-03-21-1647950188'!$A:$A,Data_Extraction!G$2,'HeartRate-2022-03-21-1647950188'!$C:$C,Data_Extraction!$A1688),"")</f>
        <v>100</v>
      </c>
      <c r="H1688" t="str">
        <f>IFERROR(AVERAGEIFS('HeartRate-2022-03-21-1647950188'!$B:$B,'HeartRate-2022-03-21-1647950188'!$A:$A,Data_Extraction!H$2,'HeartRate-2022-03-21-1647950188'!$C:$C,Data_Extraction!$A1688),"")</f>
        <v/>
      </c>
      <c r="I1688" t="str">
        <f>IFERROR(AVERAGEIFS('HeartRate-2022-03-21-1647950188'!$B:$B,'HeartRate-2022-03-21-1647950188'!$A:$A,Data_Extraction!I$2,'HeartRate-2022-03-21-1647950188'!$C:$C,Data_Extraction!$A1688),"")</f>
        <v/>
      </c>
      <c r="J1688" s="8">
        <f t="shared" si="157"/>
        <v>100</v>
      </c>
      <c r="N1688" s="11">
        <f>Data_Extraction!A1688</f>
        <v>44635.654803240737</v>
      </c>
      <c r="O1688" s="15">
        <f t="shared" si="158"/>
        <v>44635</v>
      </c>
      <c r="P1688" s="16">
        <f t="shared" si="159"/>
        <v>0.65480324074074081</v>
      </c>
      <c r="Q1688" s="12">
        <f>IF(Data_Extraction!B1688="",Data_Extraction!$J1688*(Q$1),Data_Extraction!B1688)</f>
        <v>90</v>
      </c>
      <c r="R1688" s="12">
        <f>IF(Data_Extraction!C1688="",Data_Extraction!$J1688*(R$1),Data_Extraction!C1688)</f>
        <v>92</v>
      </c>
      <c r="S1688" s="12">
        <f>IF(Data_Extraction!D1688="",Data_Extraction!$J1688*(S$1),Data_Extraction!D1688)</f>
        <v>104</v>
      </c>
      <c r="T1688" s="12">
        <f>IF(Data_Extraction!E1688="",Data_Extraction!$J1688*(T$1),Data_Extraction!E1688)</f>
        <v>95</v>
      </c>
      <c r="U1688" s="12">
        <f>IF(Data_Extraction!F1688="",Data_Extraction!$J1688*(U$1),Data_Extraction!F1688)</f>
        <v>98</v>
      </c>
      <c r="V1688" s="12">
        <f>IF(Data_Extraction!G1688="",Data_Extraction!$J1688*(V$1),Data_Extraction!G1688)</f>
        <v>100</v>
      </c>
      <c r="W1688" s="12">
        <f>IF(Data_Extraction!H1688="",Data_Extraction!$J1688*(W$1),Data_Extraction!H1688)</f>
        <v>107</v>
      </c>
      <c r="X1688" s="12">
        <f>IF(Data_Extraction!I1688="",Data_Extraction!$J1688*(X$1),Data_Extraction!I1688)</f>
        <v>97</v>
      </c>
      <c r="Y1688" s="13">
        <f t="shared" si="156"/>
        <v>97.875</v>
      </c>
      <c r="Z1688" s="17" t="str">
        <f t="shared" si="160"/>
        <v>Evening</v>
      </c>
      <c r="AA1688" s="14" t="str">
        <f>VLOOKUP($N1688,'HeartRate-2022-03-21-1647950188'!$C:$G,2,0)</f>
        <v>Lecture</v>
      </c>
      <c r="AB1688" s="14" t="str">
        <f>VLOOKUP($N1688,'HeartRate-2022-03-21-1647950188'!$C:$G,3,0)</f>
        <v>Off Campus</v>
      </c>
      <c r="AC1688" s="14" t="str">
        <f>VLOOKUP($N1688,'HeartRate-2022-03-21-1647950188'!$C:$G,4,0)</f>
        <v>Sitting</v>
      </c>
      <c r="AD1688" s="14" t="str">
        <f>VLOOKUP($N1688,'HeartRate-2022-03-21-1647950188'!$C:$G,5,0)</f>
        <v>Technical Contexts</v>
      </c>
      <c r="AE1688">
        <f t="shared" si="161"/>
        <v>0</v>
      </c>
      <c r="AF1688" s="18">
        <v>44635</v>
      </c>
      <c r="AG1688" s="19">
        <v>0.65480324074074081</v>
      </c>
    </row>
    <row r="1689" spans="1:33" x14ac:dyDescent="0.3">
      <c r="A1689" s="5">
        <v>44635.654814814814</v>
      </c>
      <c r="B1689">
        <f>IFERROR(AVERAGEIFS('HeartRate-2022-03-21-1647950188'!$B:$B,'HeartRate-2022-03-21-1647950188'!$A:$A,Data_Extraction!B$2,'HeartRate-2022-03-21-1647950188'!$C:$C,Data_Extraction!$A1689),"")</f>
        <v>99</v>
      </c>
      <c r="C1689" t="str">
        <f>IFERROR(AVERAGEIFS('HeartRate-2022-03-21-1647950188'!$B:$B,'HeartRate-2022-03-21-1647950188'!$A:$A,Data_Extraction!C$2,'HeartRate-2022-03-21-1647950188'!$C:$C,Data_Extraction!$A1689),"")</f>
        <v/>
      </c>
      <c r="D1689" t="str">
        <f>IFERROR(AVERAGEIFS('HeartRate-2022-03-21-1647950188'!$B:$B,'HeartRate-2022-03-21-1647950188'!$A:$A,Data_Extraction!D$2,'HeartRate-2022-03-21-1647950188'!$C:$C,Data_Extraction!$A1689),"")</f>
        <v/>
      </c>
      <c r="E1689" t="str">
        <f>IFERROR(AVERAGEIFS('HeartRate-2022-03-21-1647950188'!$B:$B,'HeartRate-2022-03-21-1647950188'!$A:$A,Data_Extraction!E$2,'HeartRate-2022-03-21-1647950188'!$C:$C,Data_Extraction!$A1689),"")</f>
        <v/>
      </c>
      <c r="F1689" t="str">
        <f>IFERROR(AVERAGEIFS('HeartRate-2022-03-21-1647950188'!$B:$B,'HeartRate-2022-03-21-1647950188'!$A:$A,Data_Extraction!F$2,'HeartRate-2022-03-21-1647950188'!$C:$C,Data_Extraction!$A1689),"")</f>
        <v/>
      </c>
      <c r="G1689" t="str">
        <f>IFERROR(AVERAGEIFS('HeartRate-2022-03-21-1647950188'!$B:$B,'HeartRate-2022-03-21-1647950188'!$A:$A,Data_Extraction!G$2,'HeartRate-2022-03-21-1647950188'!$C:$C,Data_Extraction!$A1689),"")</f>
        <v/>
      </c>
      <c r="H1689" t="str">
        <f>IFERROR(AVERAGEIFS('HeartRate-2022-03-21-1647950188'!$B:$B,'HeartRate-2022-03-21-1647950188'!$A:$A,Data_Extraction!H$2,'HeartRate-2022-03-21-1647950188'!$C:$C,Data_Extraction!$A1689),"")</f>
        <v/>
      </c>
      <c r="I1689" t="str">
        <f>IFERROR(AVERAGEIFS('HeartRate-2022-03-21-1647950188'!$B:$B,'HeartRate-2022-03-21-1647950188'!$A:$A,Data_Extraction!I$2,'HeartRate-2022-03-21-1647950188'!$C:$C,Data_Extraction!$A1689),"")</f>
        <v/>
      </c>
      <c r="J1689" s="8">
        <f t="shared" si="157"/>
        <v>99</v>
      </c>
      <c r="N1689" s="11">
        <f>Data_Extraction!A1689</f>
        <v>44635.654814814814</v>
      </c>
      <c r="O1689" s="15">
        <f t="shared" si="158"/>
        <v>44635</v>
      </c>
      <c r="P1689" s="16">
        <f t="shared" si="159"/>
        <v>0.65481481481481485</v>
      </c>
      <c r="Q1689" s="12">
        <f>IF(Data_Extraction!B1689="",Data_Extraction!$J1689*(Q$1),Data_Extraction!B1689)</f>
        <v>99</v>
      </c>
      <c r="R1689" s="12">
        <f>IF(Data_Extraction!C1689="",Data_Extraction!$J1689*(R$1),Data_Extraction!C1689)</f>
        <v>91.08</v>
      </c>
      <c r="S1689" s="12">
        <f>IF(Data_Extraction!D1689="",Data_Extraction!$J1689*(S$1),Data_Extraction!D1689)</f>
        <v>102.96000000000001</v>
      </c>
      <c r="T1689" s="12">
        <f>IF(Data_Extraction!E1689="",Data_Extraction!$J1689*(T$1),Data_Extraction!E1689)</f>
        <v>94.05</v>
      </c>
      <c r="U1689" s="12">
        <f>IF(Data_Extraction!F1689="",Data_Extraction!$J1689*(U$1),Data_Extraction!F1689)</f>
        <v>97.02</v>
      </c>
      <c r="V1689" s="12">
        <f>IF(Data_Extraction!G1689="",Data_Extraction!$J1689*(V$1),Data_Extraction!G1689)</f>
        <v>90.09</v>
      </c>
      <c r="W1689" s="12">
        <f>IF(Data_Extraction!H1689="",Data_Extraction!$J1689*(W$1),Data_Extraction!H1689)</f>
        <v>105.93</v>
      </c>
      <c r="X1689" s="12">
        <f>IF(Data_Extraction!I1689="",Data_Extraction!$J1689*(X$1),Data_Extraction!I1689)</f>
        <v>96.03</v>
      </c>
      <c r="Y1689" s="13">
        <f t="shared" si="156"/>
        <v>97.019999999999982</v>
      </c>
      <c r="Z1689" s="17" t="str">
        <f t="shared" si="160"/>
        <v>Evening</v>
      </c>
      <c r="AA1689" s="14" t="str">
        <f>VLOOKUP($N1689,'HeartRate-2022-03-21-1647950188'!$C:$G,2,0)</f>
        <v>Lecture</v>
      </c>
      <c r="AB1689" s="14" t="str">
        <f>VLOOKUP($N1689,'HeartRate-2022-03-21-1647950188'!$C:$G,3,0)</f>
        <v>Off Campus</v>
      </c>
      <c r="AC1689" s="14" t="str">
        <f>VLOOKUP($N1689,'HeartRate-2022-03-21-1647950188'!$C:$G,4,0)</f>
        <v>Sitting</v>
      </c>
      <c r="AD1689" s="14" t="str">
        <f>VLOOKUP($N1689,'HeartRate-2022-03-21-1647950188'!$C:$G,5,0)</f>
        <v>Technical Contexts</v>
      </c>
      <c r="AE1689">
        <f t="shared" si="161"/>
        <v>0</v>
      </c>
      <c r="AF1689" s="18">
        <v>44635</v>
      </c>
      <c r="AG1689" s="19">
        <v>0.65481481481481485</v>
      </c>
    </row>
    <row r="1690" spans="1:33" x14ac:dyDescent="0.3">
      <c r="A1690" s="5">
        <v>44635.654849537037</v>
      </c>
      <c r="B1690" t="str">
        <f>IFERROR(AVERAGEIFS('HeartRate-2022-03-21-1647950188'!$B:$B,'HeartRate-2022-03-21-1647950188'!$A:$A,Data_Extraction!B$2,'HeartRate-2022-03-21-1647950188'!$C:$C,Data_Extraction!$A1690),"")</f>
        <v/>
      </c>
      <c r="C1690" t="str">
        <f>IFERROR(AVERAGEIFS('HeartRate-2022-03-21-1647950188'!$B:$B,'HeartRate-2022-03-21-1647950188'!$A:$A,Data_Extraction!C$2,'HeartRate-2022-03-21-1647950188'!$C:$C,Data_Extraction!$A1690),"")</f>
        <v/>
      </c>
      <c r="D1690" t="str">
        <f>IFERROR(AVERAGEIFS('HeartRate-2022-03-21-1647950188'!$B:$B,'HeartRate-2022-03-21-1647950188'!$A:$A,Data_Extraction!D$2,'HeartRate-2022-03-21-1647950188'!$C:$C,Data_Extraction!$A1690),"")</f>
        <v/>
      </c>
      <c r="E1690" t="str">
        <f>IFERROR(AVERAGEIFS('HeartRate-2022-03-21-1647950188'!$B:$B,'HeartRate-2022-03-21-1647950188'!$A:$A,Data_Extraction!E$2,'HeartRate-2022-03-21-1647950188'!$C:$C,Data_Extraction!$A1690),"")</f>
        <v/>
      </c>
      <c r="F1690" t="str">
        <f>IFERROR(AVERAGEIFS('HeartRate-2022-03-21-1647950188'!$B:$B,'HeartRate-2022-03-21-1647950188'!$A:$A,Data_Extraction!F$2,'HeartRate-2022-03-21-1647950188'!$C:$C,Data_Extraction!$A1690),"")</f>
        <v/>
      </c>
      <c r="G1690">
        <f>IFERROR(AVERAGEIFS('HeartRate-2022-03-21-1647950188'!$B:$B,'HeartRate-2022-03-21-1647950188'!$A:$A,Data_Extraction!G$2,'HeartRate-2022-03-21-1647950188'!$C:$C,Data_Extraction!$A1690),"")</f>
        <v>99</v>
      </c>
      <c r="H1690">
        <f>IFERROR(AVERAGEIFS('HeartRate-2022-03-21-1647950188'!$B:$B,'HeartRate-2022-03-21-1647950188'!$A:$A,Data_Extraction!H$2,'HeartRate-2022-03-21-1647950188'!$C:$C,Data_Extraction!$A1690),"")</f>
        <v>100</v>
      </c>
      <c r="I1690">
        <f>IFERROR(AVERAGEIFS('HeartRate-2022-03-21-1647950188'!$B:$B,'HeartRate-2022-03-21-1647950188'!$A:$A,Data_Extraction!I$2,'HeartRate-2022-03-21-1647950188'!$C:$C,Data_Extraction!$A1690),"")</f>
        <v>89</v>
      </c>
      <c r="J1690" s="8">
        <f t="shared" si="157"/>
        <v>96</v>
      </c>
      <c r="N1690" s="11">
        <f>Data_Extraction!A1690</f>
        <v>44635.654849537037</v>
      </c>
      <c r="O1690" s="15">
        <f t="shared" si="158"/>
        <v>44635</v>
      </c>
      <c r="P1690" s="16">
        <f t="shared" si="159"/>
        <v>0.65484953703703697</v>
      </c>
      <c r="Q1690" s="12">
        <f>IF(Data_Extraction!B1690="",Data_Extraction!$J1690*(Q$1),Data_Extraction!B1690)</f>
        <v>86.4</v>
      </c>
      <c r="R1690" s="12">
        <f>IF(Data_Extraction!C1690="",Data_Extraction!$J1690*(R$1),Data_Extraction!C1690)</f>
        <v>88.320000000000007</v>
      </c>
      <c r="S1690" s="12">
        <f>IF(Data_Extraction!D1690="",Data_Extraction!$J1690*(S$1),Data_Extraction!D1690)</f>
        <v>99.84</v>
      </c>
      <c r="T1690" s="12">
        <f>IF(Data_Extraction!E1690="",Data_Extraction!$J1690*(T$1),Data_Extraction!E1690)</f>
        <v>91.199999999999989</v>
      </c>
      <c r="U1690" s="12">
        <f>IF(Data_Extraction!F1690="",Data_Extraction!$J1690*(U$1),Data_Extraction!F1690)</f>
        <v>94.08</v>
      </c>
      <c r="V1690" s="12">
        <f>IF(Data_Extraction!G1690="",Data_Extraction!$J1690*(V$1),Data_Extraction!G1690)</f>
        <v>99</v>
      </c>
      <c r="W1690" s="12">
        <f>IF(Data_Extraction!H1690="",Data_Extraction!$J1690*(W$1),Data_Extraction!H1690)</f>
        <v>100</v>
      </c>
      <c r="X1690" s="12">
        <f>IF(Data_Extraction!I1690="",Data_Extraction!$J1690*(X$1),Data_Extraction!I1690)</f>
        <v>89</v>
      </c>
      <c r="Y1690" s="13">
        <f t="shared" si="156"/>
        <v>93.48</v>
      </c>
      <c r="Z1690" s="17" t="str">
        <f t="shared" si="160"/>
        <v>Evening</v>
      </c>
      <c r="AA1690" s="14" t="str">
        <f>VLOOKUP($N1690,'HeartRate-2022-03-21-1647950188'!$C:$G,2,0)</f>
        <v>Lecture</v>
      </c>
      <c r="AB1690" s="14" t="str">
        <f>VLOOKUP($N1690,'HeartRate-2022-03-21-1647950188'!$C:$G,3,0)</f>
        <v>Off Campus</v>
      </c>
      <c r="AC1690" s="14" t="str">
        <f>VLOOKUP($N1690,'HeartRate-2022-03-21-1647950188'!$C:$G,4,0)</f>
        <v>Sitting</v>
      </c>
      <c r="AD1690" s="14" t="str">
        <f>VLOOKUP($N1690,'HeartRate-2022-03-21-1647950188'!$C:$G,5,0)</f>
        <v>Technical Contexts</v>
      </c>
      <c r="AE1690">
        <f t="shared" si="161"/>
        <v>0</v>
      </c>
      <c r="AF1690" s="18">
        <v>44635</v>
      </c>
      <c r="AG1690" s="19">
        <v>0.65484953703703697</v>
      </c>
    </row>
    <row r="1691" spans="1:33" x14ac:dyDescent="0.3">
      <c r="A1691" s="5">
        <v>44635.655543981484</v>
      </c>
      <c r="B1691" t="str">
        <f>IFERROR(AVERAGEIFS('HeartRate-2022-03-21-1647950188'!$B:$B,'HeartRate-2022-03-21-1647950188'!$A:$A,Data_Extraction!B$2,'HeartRate-2022-03-21-1647950188'!$C:$C,Data_Extraction!$A1691),"")</f>
        <v/>
      </c>
      <c r="C1691" t="str">
        <f>IFERROR(AVERAGEIFS('HeartRate-2022-03-21-1647950188'!$B:$B,'HeartRate-2022-03-21-1647950188'!$A:$A,Data_Extraction!C$2,'HeartRate-2022-03-21-1647950188'!$C:$C,Data_Extraction!$A1691),"")</f>
        <v/>
      </c>
      <c r="D1691" t="str">
        <f>IFERROR(AVERAGEIFS('HeartRate-2022-03-21-1647950188'!$B:$B,'HeartRate-2022-03-21-1647950188'!$A:$A,Data_Extraction!D$2,'HeartRate-2022-03-21-1647950188'!$C:$C,Data_Extraction!$A1691),"")</f>
        <v/>
      </c>
      <c r="E1691" t="str">
        <f>IFERROR(AVERAGEIFS('HeartRate-2022-03-21-1647950188'!$B:$B,'HeartRate-2022-03-21-1647950188'!$A:$A,Data_Extraction!E$2,'HeartRate-2022-03-21-1647950188'!$C:$C,Data_Extraction!$A1691),"")</f>
        <v/>
      </c>
      <c r="F1691" t="str">
        <f>IFERROR(AVERAGEIFS('HeartRate-2022-03-21-1647950188'!$B:$B,'HeartRate-2022-03-21-1647950188'!$A:$A,Data_Extraction!F$2,'HeartRate-2022-03-21-1647950188'!$C:$C,Data_Extraction!$A1691),"")</f>
        <v/>
      </c>
      <c r="G1691">
        <f>IFERROR(AVERAGEIFS('HeartRate-2022-03-21-1647950188'!$B:$B,'HeartRate-2022-03-21-1647950188'!$A:$A,Data_Extraction!G$2,'HeartRate-2022-03-21-1647950188'!$C:$C,Data_Extraction!$A1691),"")</f>
        <v>97</v>
      </c>
      <c r="H1691">
        <f>IFERROR(AVERAGEIFS('HeartRate-2022-03-21-1647950188'!$B:$B,'HeartRate-2022-03-21-1647950188'!$A:$A,Data_Extraction!H$2,'HeartRate-2022-03-21-1647950188'!$C:$C,Data_Extraction!$A1691),"")</f>
        <v>98</v>
      </c>
      <c r="I1691">
        <f>IFERROR(AVERAGEIFS('HeartRate-2022-03-21-1647950188'!$B:$B,'HeartRate-2022-03-21-1647950188'!$A:$A,Data_Extraction!I$2,'HeartRate-2022-03-21-1647950188'!$C:$C,Data_Extraction!$A1691),"")</f>
        <v>92</v>
      </c>
      <c r="J1691" s="8">
        <f t="shared" si="157"/>
        <v>95.666666666666671</v>
      </c>
      <c r="N1691" s="11">
        <f>Data_Extraction!A1691</f>
        <v>44635.655543981484</v>
      </c>
      <c r="O1691" s="15">
        <f t="shared" si="158"/>
        <v>44635</v>
      </c>
      <c r="P1691" s="16">
        <f t="shared" si="159"/>
        <v>0.65554398148148152</v>
      </c>
      <c r="Q1691" s="12">
        <f>IF(Data_Extraction!B1691="",Data_Extraction!$J1691*(Q$1),Data_Extraction!B1691)</f>
        <v>86.100000000000009</v>
      </c>
      <c r="R1691" s="12">
        <f>IF(Data_Extraction!C1691="",Data_Extraction!$J1691*(R$1),Data_Extraction!C1691)</f>
        <v>88.013333333333335</v>
      </c>
      <c r="S1691" s="12">
        <f>IF(Data_Extraction!D1691="",Data_Extraction!$J1691*(S$1),Data_Extraction!D1691)</f>
        <v>99.493333333333339</v>
      </c>
      <c r="T1691" s="12">
        <f>IF(Data_Extraction!E1691="",Data_Extraction!$J1691*(T$1),Data_Extraction!E1691)</f>
        <v>90.88333333333334</v>
      </c>
      <c r="U1691" s="12">
        <f>IF(Data_Extraction!F1691="",Data_Extraction!$J1691*(U$1),Data_Extraction!F1691)</f>
        <v>93.75333333333333</v>
      </c>
      <c r="V1691" s="12">
        <f>IF(Data_Extraction!G1691="",Data_Extraction!$J1691*(V$1),Data_Extraction!G1691)</f>
        <v>97</v>
      </c>
      <c r="W1691" s="12">
        <f>IF(Data_Extraction!H1691="",Data_Extraction!$J1691*(W$1),Data_Extraction!H1691)</f>
        <v>98</v>
      </c>
      <c r="X1691" s="12">
        <f>IF(Data_Extraction!I1691="",Data_Extraction!$J1691*(X$1),Data_Extraction!I1691)</f>
        <v>92</v>
      </c>
      <c r="Y1691" s="13">
        <f t="shared" si="156"/>
        <v>93.155416666666667</v>
      </c>
      <c r="Z1691" s="17" t="str">
        <f t="shared" si="160"/>
        <v>Evening</v>
      </c>
      <c r="AA1691" s="14" t="str">
        <f>VLOOKUP($N1691,'HeartRate-2022-03-21-1647950188'!$C:$G,2,0)</f>
        <v>Lecture</v>
      </c>
      <c r="AB1691" s="14" t="str">
        <f>VLOOKUP($N1691,'HeartRate-2022-03-21-1647950188'!$C:$G,3,0)</f>
        <v>Off Campus</v>
      </c>
      <c r="AC1691" s="14" t="str">
        <f>VLOOKUP($N1691,'HeartRate-2022-03-21-1647950188'!$C:$G,4,0)</f>
        <v>Sitting</v>
      </c>
      <c r="AD1691" s="14" t="str">
        <f>VLOOKUP($N1691,'HeartRate-2022-03-21-1647950188'!$C:$G,5,0)</f>
        <v>Technical Contexts</v>
      </c>
      <c r="AE1691">
        <f t="shared" si="161"/>
        <v>0</v>
      </c>
      <c r="AF1691" s="18">
        <v>44635</v>
      </c>
      <c r="AG1691" s="19">
        <v>0.65554398148148152</v>
      </c>
    </row>
    <row r="1692" spans="1:33" x14ac:dyDescent="0.3">
      <c r="A1692" s="5">
        <v>44635.656238425923</v>
      </c>
      <c r="B1692" t="str">
        <f>IFERROR(AVERAGEIFS('HeartRate-2022-03-21-1647950188'!$B:$B,'HeartRate-2022-03-21-1647950188'!$A:$A,Data_Extraction!B$2,'HeartRate-2022-03-21-1647950188'!$C:$C,Data_Extraction!$A1692),"")</f>
        <v/>
      </c>
      <c r="C1692" t="str">
        <f>IFERROR(AVERAGEIFS('HeartRate-2022-03-21-1647950188'!$B:$B,'HeartRate-2022-03-21-1647950188'!$A:$A,Data_Extraction!C$2,'HeartRate-2022-03-21-1647950188'!$C:$C,Data_Extraction!$A1692),"")</f>
        <v/>
      </c>
      <c r="D1692" t="str">
        <f>IFERROR(AVERAGEIFS('HeartRate-2022-03-21-1647950188'!$B:$B,'HeartRate-2022-03-21-1647950188'!$A:$A,Data_Extraction!D$2,'HeartRate-2022-03-21-1647950188'!$C:$C,Data_Extraction!$A1692),"")</f>
        <v/>
      </c>
      <c r="E1692" t="str">
        <f>IFERROR(AVERAGEIFS('HeartRate-2022-03-21-1647950188'!$B:$B,'HeartRate-2022-03-21-1647950188'!$A:$A,Data_Extraction!E$2,'HeartRate-2022-03-21-1647950188'!$C:$C,Data_Extraction!$A1692),"")</f>
        <v/>
      </c>
      <c r="F1692" t="str">
        <f>IFERROR(AVERAGEIFS('HeartRate-2022-03-21-1647950188'!$B:$B,'HeartRate-2022-03-21-1647950188'!$A:$A,Data_Extraction!F$2,'HeartRate-2022-03-21-1647950188'!$C:$C,Data_Extraction!$A1692),"")</f>
        <v/>
      </c>
      <c r="G1692">
        <f>IFERROR(AVERAGEIFS('HeartRate-2022-03-21-1647950188'!$B:$B,'HeartRate-2022-03-21-1647950188'!$A:$A,Data_Extraction!G$2,'HeartRate-2022-03-21-1647950188'!$C:$C,Data_Extraction!$A1692),"")</f>
        <v>92</v>
      </c>
      <c r="H1692">
        <f>IFERROR(AVERAGEIFS('HeartRate-2022-03-21-1647950188'!$B:$B,'HeartRate-2022-03-21-1647950188'!$A:$A,Data_Extraction!H$2,'HeartRate-2022-03-21-1647950188'!$C:$C,Data_Extraction!$A1692),"")</f>
        <v>98</v>
      </c>
      <c r="I1692">
        <f>IFERROR(AVERAGEIFS('HeartRate-2022-03-21-1647950188'!$B:$B,'HeartRate-2022-03-21-1647950188'!$A:$A,Data_Extraction!I$2,'HeartRate-2022-03-21-1647950188'!$C:$C,Data_Extraction!$A1692),"")</f>
        <v>87</v>
      </c>
      <c r="J1692" s="8">
        <f t="shared" si="157"/>
        <v>92.333333333333329</v>
      </c>
      <c r="N1692" s="11">
        <f>Data_Extraction!A1692</f>
        <v>44635.656238425923</v>
      </c>
      <c r="O1692" s="15">
        <f t="shared" si="158"/>
        <v>44635</v>
      </c>
      <c r="P1692" s="16">
        <f t="shared" si="159"/>
        <v>0.65623842592592596</v>
      </c>
      <c r="Q1692" s="12">
        <f>IF(Data_Extraction!B1692="",Data_Extraction!$J1692*(Q$1),Data_Extraction!B1692)</f>
        <v>83.1</v>
      </c>
      <c r="R1692" s="12">
        <f>IF(Data_Extraction!C1692="",Data_Extraction!$J1692*(R$1),Data_Extraction!C1692)</f>
        <v>84.946666666666673</v>
      </c>
      <c r="S1692" s="12">
        <f>IF(Data_Extraction!D1692="",Data_Extraction!$J1692*(S$1),Data_Extraction!D1692)</f>
        <v>96.026666666666671</v>
      </c>
      <c r="T1692" s="12">
        <f>IF(Data_Extraction!E1692="",Data_Extraction!$J1692*(T$1),Data_Extraction!E1692)</f>
        <v>87.716666666666654</v>
      </c>
      <c r="U1692" s="12">
        <f>IF(Data_Extraction!F1692="",Data_Extraction!$J1692*(U$1),Data_Extraction!F1692)</f>
        <v>90.486666666666665</v>
      </c>
      <c r="V1692" s="12">
        <f>IF(Data_Extraction!G1692="",Data_Extraction!$J1692*(V$1),Data_Extraction!G1692)</f>
        <v>92</v>
      </c>
      <c r="W1692" s="12">
        <f>IF(Data_Extraction!H1692="",Data_Extraction!$J1692*(W$1),Data_Extraction!H1692)</f>
        <v>98</v>
      </c>
      <c r="X1692" s="12">
        <f>IF(Data_Extraction!I1692="",Data_Extraction!$J1692*(X$1),Data_Extraction!I1692)</f>
        <v>87</v>
      </c>
      <c r="Y1692" s="13">
        <f t="shared" si="156"/>
        <v>89.90958333333333</v>
      </c>
      <c r="Z1692" s="17" t="str">
        <f t="shared" si="160"/>
        <v>Evening</v>
      </c>
      <c r="AA1692" s="14" t="str">
        <f>VLOOKUP($N1692,'HeartRate-2022-03-21-1647950188'!$C:$G,2,0)</f>
        <v>Lecture</v>
      </c>
      <c r="AB1692" s="14" t="str">
        <f>VLOOKUP($N1692,'HeartRate-2022-03-21-1647950188'!$C:$G,3,0)</f>
        <v>Off Campus</v>
      </c>
      <c r="AC1692" s="14" t="str">
        <f>VLOOKUP($N1692,'HeartRate-2022-03-21-1647950188'!$C:$G,4,0)</f>
        <v>Sitting</v>
      </c>
      <c r="AD1692" s="14" t="str">
        <f>VLOOKUP($N1692,'HeartRate-2022-03-21-1647950188'!$C:$G,5,0)</f>
        <v>Technical Contexts</v>
      </c>
      <c r="AE1692">
        <f t="shared" si="161"/>
        <v>0</v>
      </c>
      <c r="AF1692" s="18">
        <v>44635</v>
      </c>
      <c r="AG1692" s="19">
        <v>0.65623842592592596</v>
      </c>
    </row>
    <row r="1693" spans="1:33" x14ac:dyDescent="0.3">
      <c r="A1693" s="5">
        <v>44635.65693287037</v>
      </c>
      <c r="B1693" t="str">
        <f>IFERROR(AVERAGEIFS('HeartRate-2022-03-21-1647950188'!$B:$B,'HeartRate-2022-03-21-1647950188'!$A:$A,Data_Extraction!B$2,'HeartRate-2022-03-21-1647950188'!$C:$C,Data_Extraction!$A1693),"")</f>
        <v/>
      </c>
      <c r="C1693" t="str">
        <f>IFERROR(AVERAGEIFS('HeartRate-2022-03-21-1647950188'!$B:$B,'HeartRate-2022-03-21-1647950188'!$A:$A,Data_Extraction!C$2,'HeartRate-2022-03-21-1647950188'!$C:$C,Data_Extraction!$A1693),"")</f>
        <v/>
      </c>
      <c r="D1693" t="str">
        <f>IFERROR(AVERAGEIFS('HeartRate-2022-03-21-1647950188'!$B:$B,'HeartRate-2022-03-21-1647950188'!$A:$A,Data_Extraction!D$2,'HeartRate-2022-03-21-1647950188'!$C:$C,Data_Extraction!$A1693),"")</f>
        <v/>
      </c>
      <c r="E1693" t="str">
        <f>IFERROR(AVERAGEIFS('HeartRate-2022-03-21-1647950188'!$B:$B,'HeartRate-2022-03-21-1647950188'!$A:$A,Data_Extraction!E$2,'HeartRate-2022-03-21-1647950188'!$C:$C,Data_Extraction!$A1693),"")</f>
        <v/>
      </c>
      <c r="F1693" t="str">
        <f>IFERROR(AVERAGEIFS('HeartRate-2022-03-21-1647950188'!$B:$B,'HeartRate-2022-03-21-1647950188'!$A:$A,Data_Extraction!F$2,'HeartRate-2022-03-21-1647950188'!$C:$C,Data_Extraction!$A1693),"")</f>
        <v/>
      </c>
      <c r="G1693">
        <f>IFERROR(AVERAGEIFS('HeartRate-2022-03-21-1647950188'!$B:$B,'HeartRate-2022-03-21-1647950188'!$A:$A,Data_Extraction!G$2,'HeartRate-2022-03-21-1647950188'!$C:$C,Data_Extraction!$A1693),"")</f>
        <v>97</v>
      </c>
      <c r="H1693">
        <f>IFERROR(AVERAGEIFS('HeartRate-2022-03-21-1647950188'!$B:$B,'HeartRate-2022-03-21-1647950188'!$A:$A,Data_Extraction!H$2,'HeartRate-2022-03-21-1647950188'!$C:$C,Data_Extraction!$A1693),"")</f>
        <v>97</v>
      </c>
      <c r="I1693">
        <f>IFERROR(AVERAGEIFS('HeartRate-2022-03-21-1647950188'!$B:$B,'HeartRate-2022-03-21-1647950188'!$A:$A,Data_Extraction!I$2,'HeartRate-2022-03-21-1647950188'!$C:$C,Data_Extraction!$A1693),"")</f>
        <v>84</v>
      </c>
      <c r="J1693" s="8">
        <f t="shared" si="157"/>
        <v>92.666666666666671</v>
      </c>
      <c r="N1693" s="11">
        <f>Data_Extraction!A1693</f>
        <v>44635.65693287037</v>
      </c>
      <c r="O1693" s="15">
        <f t="shared" si="158"/>
        <v>44635</v>
      </c>
      <c r="P1693" s="16">
        <f t="shared" si="159"/>
        <v>0.6569328703703704</v>
      </c>
      <c r="Q1693" s="12">
        <f>IF(Data_Extraction!B1693="",Data_Extraction!$J1693*(Q$1),Data_Extraction!B1693)</f>
        <v>83.4</v>
      </c>
      <c r="R1693" s="12">
        <f>IF(Data_Extraction!C1693="",Data_Extraction!$J1693*(R$1),Data_Extraction!C1693)</f>
        <v>85.253333333333345</v>
      </c>
      <c r="S1693" s="12">
        <f>IF(Data_Extraction!D1693="",Data_Extraction!$J1693*(S$1),Data_Extraction!D1693)</f>
        <v>96.373333333333335</v>
      </c>
      <c r="T1693" s="12">
        <f>IF(Data_Extraction!E1693="",Data_Extraction!$J1693*(T$1),Data_Extraction!E1693)</f>
        <v>88.033333333333331</v>
      </c>
      <c r="U1693" s="12">
        <f>IF(Data_Extraction!F1693="",Data_Extraction!$J1693*(U$1),Data_Extraction!F1693)</f>
        <v>90.813333333333333</v>
      </c>
      <c r="V1693" s="12">
        <f>IF(Data_Extraction!G1693="",Data_Extraction!$J1693*(V$1),Data_Extraction!G1693)</f>
        <v>97</v>
      </c>
      <c r="W1693" s="12">
        <f>IF(Data_Extraction!H1693="",Data_Extraction!$J1693*(W$1),Data_Extraction!H1693)</f>
        <v>97</v>
      </c>
      <c r="X1693" s="12">
        <f>IF(Data_Extraction!I1693="",Data_Extraction!$J1693*(X$1),Data_Extraction!I1693)</f>
        <v>84</v>
      </c>
      <c r="Y1693" s="13">
        <f t="shared" si="156"/>
        <v>90.234166666666681</v>
      </c>
      <c r="Z1693" s="17" t="str">
        <f t="shared" si="160"/>
        <v>Evening</v>
      </c>
      <c r="AA1693" s="14" t="str">
        <f>VLOOKUP($N1693,'HeartRate-2022-03-21-1647950188'!$C:$G,2,0)</f>
        <v>Lecture</v>
      </c>
      <c r="AB1693" s="14" t="str">
        <f>VLOOKUP($N1693,'HeartRate-2022-03-21-1647950188'!$C:$G,3,0)</f>
        <v>Off Campus</v>
      </c>
      <c r="AC1693" s="14" t="str">
        <f>VLOOKUP($N1693,'HeartRate-2022-03-21-1647950188'!$C:$G,4,0)</f>
        <v>Sitting</v>
      </c>
      <c r="AD1693" s="14" t="str">
        <f>VLOOKUP($N1693,'HeartRate-2022-03-21-1647950188'!$C:$G,5,0)</f>
        <v>Technical Contexts</v>
      </c>
      <c r="AE1693">
        <f t="shared" si="161"/>
        <v>0</v>
      </c>
      <c r="AF1693" s="18">
        <v>44635</v>
      </c>
      <c r="AG1693" s="19">
        <v>0.6569328703703704</v>
      </c>
    </row>
    <row r="1694" spans="1:33" x14ac:dyDescent="0.3">
      <c r="A1694" s="5">
        <v>44635.656944444447</v>
      </c>
      <c r="B1694">
        <f>IFERROR(AVERAGEIFS('HeartRate-2022-03-21-1647950188'!$B:$B,'HeartRate-2022-03-21-1647950188'!$A:$A,Data_Extraction!B$2,'HeartRate-2022-03-21-1647950188'!$C:$C,Data_Extraction!$A1694),"")</f>
        <v>92</v>
      </c>
      <c r="C1694" t="str">
        <f>IFERROR(AVERAGEIFS('HeartRate-2022-03-21-1647950188'!$B:$B,'HeartRate-2022-03-21-1647950188'!$A:$A,Data_Extraction!C$2,'HeartRate-2022-03-21-1647950188'!$C:$C,Data_Extraction!$A1694),"")</f>
        <v/>
      </c>
      <c r="D1694" t="str">
        <f>IFERROR(AVERAGEIFS('HeartRate-2022-03-21-1647950188'!$B:$B,'HeartRate-2022-03-21-1647950188'!$A:$A,Data_Extraction!D$2,'HeartRate-2022-03-21-1647950188'!$C:$C,Data_Extraction!$A1694),"")</f>
        <v/>
      </c>
      <c r="E1694" t="str">
        <f>IFERROR(AVERAGEIFS('HeartRate-2022-03-21-1647950188'!$B:$B,'HeartRate-2022-03-21-1647950188'!$A:$A,Data_Extraction!E$2,'HeartRate-2022-03-21-1647950188'!$C:$C,Data_Extraction!$A1694),"")</f>
        <v/>
      </c>
      <c r="F1694" t="str">
        <f>IFERROR(AVERAGEIFS('HeartRate-2022-03-21-1647950188'!$B:$B,'HeartRate-2022-03-21-1647950188'!$A:$A,Data_Extraction!F$2,'HeartRate-2022-03-21-1647950188'!$C:$C,Data_Extraction!$A1694),"")</f>
        <v/>
      </c>
      <c r="G1694" t="str">
        <f>IFERROR(AVERAGEIFS('HeartRate-2022-03-21-1647950188'!$B:$B,'HeartRate-2022-03-21-1647950188'!$A:$A,Data_Extraction!G$2,'HeartRate-2022-03-21-1647950188'!$C:$C,Data_Extraction!$A1694),"")</f>
        <v/>
      </c>
      <c r="H1694" t="str">
        <f>IFERROR(AVERAGEIFS('HeartRate-2022-03-21-1647950188'!$B:$B,'HeartRate-2022-03-21-1647950188'!$A:$A,Data_Extraction!H$2,'HeartRate-2022-03-21-1647950188'!$C:$C,Data_Extraction!$A1694),"")</f>
        <v/>
      </c>
      <c r="I1694" t="str">
        <f>IFERROR(AVERAGEIFS('HeartRate-2022-03-21-1647950188'!$B:$B,'HeartRate-2022-03-21-1647950188'!$A:$A,Data_Extraction!I$2,'HeartRate-2022-03-21-1647950188'!$C:$C,Data_Extraction!$A1694),"")</f>
        <v/>
      </c>
      <c r="J1694" s="8">
        <f t="shared" si="157"/>
        <v>92</v>
      </c>
      <c r="N1694" s="11">
        <f>Data_Extraction!A1694</f>
        <v>44635.656944444447</v>
      </c>
      <c r="O1694" s="15">
        <f t="shared" si="158"/>
        <v>44635</v>
      </c>
      <c r="P1694" s="16">
        <f t="shared" si="159"/>
        <v>0.65694444444444444</v>
      </c>
      <c r="Q1694" s="12">
        <f>IF(Data_Extraction!B1694="",Data_Extraction!$J1694*(Q$1),Data_Extraction!B1694)</f>
        <v>92</v>
      </c>
      <c r="R1694" s="12">
        <f>IF(Data_Extraction!C1694="",Data_Extraction!$J1694*(R$1),Data_Extraction!C1694)</f>
        <v>84.64</v>
      </c>
      <c r="S1694" s="12">
        <f>IF(Data_Extraction!D1694="",Data_Extraction!$J1694*(S$1),Data_Extraction!D1694)</f>
        <v>95.68</v>
      </c>
      <c r="T1694" s="12">
        <f>IF(Data_Extraction!E1694="",Data_Extraction!$J1694*(T$1),Data_Extraction!E1694)</f>
        <v>87.399999999999991</v>
      </c>
      <c r="U1694" s="12">
        <f>IF(Data_Extraction!F1694="",Data_Extraction!$J1694*(U$1),Data_Extraction!F1694)</f>
        <v>90.16</v>
      </c>
      <c r="V1694" s="12">
        <f>IF(Data_Extraction!G1694="",Data_Extraction!$J1694*(V$1),Data_Extraction!G1694)</f>
        <v>83.72</v>
      </c>
      <c r="W1694" s="12">
        <f>IF(Data_Extraction!H1694="",Data_Extraction!$J1694*(W$1),Data_Extraction!H1694)</f>
        <v>98.440000000000012</v>
      </c>
      <c r="X1694" s="12">
        <f>IF(Data_Extraction!I1694="",Data_Extraction!$J1694*(X$1),Data_Extraction!I1694)</f>
        <v>89.24</v>
      </c>
      <c r="Y1694" s="13">
        <f t="shared" si="156"/>
        <v>90.160000000000011</v>
      </c>
      <c r="Z1694" s="17" t="str">
        <f t="shared" si="160"/>
        <v>Evening</v>
      </c>
      <c r="AA1694" s="14" t="str">
        <f>VLOOKUP($N1694,'HeartRate-2022-03-21-1647950188'!$C:$G,2,0)</f>
        <v>Lecture</v>
      </c>
      <c r="AB1694" s="14" t="str">
        <f>VLOOKUP($N1694,'HeartRate-2022-03-21-1647950188'!$C:$G,3,0)</f>
        <v>Off Campus</v>
      </c>
      <c r="AC1694" s="14" t="str">
        <f>VLOOKUP($N1694,'HeartRate-2022-03-21-1647950188'!$C:$G,4,0)</f>
        <v>Sitting</v>
      </c>
      <c r="AD1694" s="14" t="str">
        <f>VLOOKUP($N1694,'HeartRate-2022-03-21-1647950188'!$C:$G,5,0)</f>
        <v>Technical Contexts</v>
      </c>
      <c r="AE1694">
        <f t="shared" si="161"/>
        <v>0</v>
      </c>
      <c r="AF1694" s="18">
        <v>44635</v>
      </c>
      <c r="AG1694" s="19">
        <v>0.65694444444444444</v>
      </c>
    </row>
    <row r="1695" spans="1:33" x14ac:dyDescent="0.3">
      <c r="A1695" s="5">
        <v>44635.657627314817</v>
      </c>
      <c r="B1695" t="str">
        <f>IFERROR(AVERAGEIFS('HeartRate-2022-03-21-1647950188'!$B:$B,'HeartRate-2022-03-21-1647950188'!$A:$A,Data_Extraction!B$2,'HeartRate-2022-03-21-1647950188'!$C:$C,Data_Extraction!$A1695),"")</f>
        <v/>
      </c>
      <c r="C1695" t="str">
        <f>IFERROR(AVERAGEIFS('HeartRate-2022-03-21-1647950188'!$B:$B,'HeartRate-2022-03-21-1647950188'!$A:$A,Data_Extraction!C$2,'HeartRate-2022-03-21-1647950188'!$C:$C,Data_Extraction!$A1695),"")</f>
        <v/>
      </c>
      <c r="D1695" t="str">
        <f>IFERROR(AVERAGEIFS('HeartRate-2022-03-21-1647950188'!$B:$B,'HeartRate-2022-03-21-1647950188'!$A:$A,Data_Extraction!D$2,'HeartRate-2022-03-21-1647950188'!$C:$C,Data_Extraction!$A1695),"")</f>
        <v/>
      </c>
      <c r="E1695" t="str">
        <f>IFERROR(AVERAGEIFS('HeartRate-2022-03-21-1647950188'!$B:$B,'HeartRate-2022-03-21-1647950188'!$A:$A,Data_Extraction!E$2,'HeartRate-2022-03-21-1647950188'!$C:$C,Data_Extraction!$A1695),"")</f>
        <v/>
      </c>
      <c r="F1695" t="str">
        <f>IFERROR(AVERAGEIFS('HeartRate-2022-03-21-1647950188'!$B:$B,'HeartRate-2022-03-21-1647950188'!$A:$A,Data_Extraction!F$2,'HeartRate-2022-03-21-1647950188'!$C:$C,Data_Extraction!$A1695),"")</f>
        <v/>
      </c>
      <c r="G1695">
        <f>IFERROR(AVERAGEIFS('HeartRate-2022-03-21-1647950188'!$B:$B,'HeartRate-2022-03-21-1647950188'!$A:$A,Data_Extraction!G$2,'HeartRate-2022-03-21-1647950188'!$C:$C,Data_Extraction!$A1695),"")</f>
        <v>98</v>
      </c>
      <c r="H1695">
        <f>IFERROR(AVERAGEIFS('HeartRate-2022-03-21-1647950188'!$B:$B,'HeartRate-2022-03-21-1647950188'!$A:$A,Data_Extraction!H$2,'HeartRate-2022-03-21-1647950188'!$C:$C,Data_Extraction!$A1695),"")</f>
        <v>101</v>
      </c>
      <c r="I1695">
        <f>IFERROR(AVERAGEIFS('HeartRate-2022-03-21-1647950188'!$B:$B,'HeartRate-2022-03-21-1647950188'!$A:$A,Data_Extraction!I$2,'HeartRate-2022-03-21-1647950188'!$C:$C,Data_Extraction!$A1695),"")</f>
        <v>82</v>
      </c>
      <c r="J1695" s="8">
        <f t="shared" si="157"/>
        <v>93.666666666666671</v>
      </c>
      <c r="N1695" s="11">
        <f>Data_Extraction!A1695</f>
        <v>44635.657627314817</v>
      </c>
      <c r="O1695" s="15">
        <f t="shared" si="158"/>
        <v>44635</v>
      </c>
      <c r="P1695" s="16">
        <f t="shared" si="159"/>
        <v>0.65762731481481485</v>
      </c>
      <c r="Q1695" s="12">
        <f>IF(Data_Extraction!B1695="",Data_Extraction!$J1695*(Q$1),Data_Extraction!B1695)</f>
        <v>84.300000000000011</v>
      </c>
      <c r="R1695" s="12">
        <f>IF(Data_Extraction!C1695="",Data_Extraction!$J1695*(R$1),Data_Extraction!C1695)</f>
        <v>86.173333333333346</v>
      </c>
      <c r="S1695" s="12">
        <f>IF(Data_Extraction!D1695="",Data_Extraction!$J1695*(S$1),Data_Extraction!D1695)</f>
        <v>97.413333333333341</v>
      </c>
      <c r="T1695" s="12">
        <f>IF(Data_Extraction!E1695="",Data_Extraction!$J1695*(T$1),Data_Extraction!E1695)</f>
        <v>88.983333333333334</v>
      </c>
      <c r="U1695" s="12">
        <f>IF(Data_Extraction!F1695="",Data_Extraction!$J1695*(U$1),Data_Extraction!F1695)</f>
        <v>91.793333333333337</v>
      </c>
      <c r="V1695" s="12">
        <f>IF(Data_Extraction!G1695="",Data_Extraction!$J1695*(V$1),Data_Extraction!G1695)</f>
        <v>98</v>
      </c>
      <c r="W1695" s="12">
        <f>IF(Data_Extraction!H1695="",Data_Extraction!$J1695*(W$1),Data_Extraction!H1695)</f>
        <v>101</v>
      </c>
      <c r="X1695" s="12">
        <f>IF(Data_Extraction!I1695="",Data_Extraction!$J1695*(X$1),Data_Extraction!I1695)</f>
        <v>82</v>
      </c>
      <c r="Y1695" s="13">
        <f t="shared" si="156"/>
        <v>91.207916666666677</v>
      </c>
      <c r="Z1695" s="17" t="str">
        <f t="shared" si="160"/>
        <v>Evening</v>
      </c>
      <c r="AA1695" s="14" t="str">
        <f>VLOOKUP($N1695,'HeartRate-2022-03-21-1647950188'!$C:$G,2,0)</f>
        <v>Lecture</v>
      </c>
      <c r="AB1695" s="14" t="str">
        <f>VLOOKUP($N1695,'HeartRate-2022-03-21-1647950188'!$C:$G,3,0)</f>
        <v>Off Campus</v>
      </c>
      <c r="AC1695" s="14" t="str">
        <f>VLOOKUP($N1695,'HeartRate-2022-03-21-1647950188'!$C:$G,4,0)</f>
        <v>Sitting</v>
      </c>
      <c r="AD1695" s="14" t="str">
        <f>VLOOKUP($N1695,'HeartRate-2022-03-21-1647950188'!$C:$G,5,0)</f>
        <v>Technical Contexts</v>
      </c>
      <c r="AE1695">
        <f t="shared" si="161"/>
        <v>0</v>
      </c>
      <c r="AF1695" s="18">
        <v>44635</v>
      </c>
      <c r="AG1695" s="19">
        <v>0.65762731481481485</v>
      </c>
    </row>
    <row r="1696" spans="1:33" x14ac:dyDescent="0.3">
      <c r="A1696" s="5">
        <v>44635.658321759256</v>
      </c>
      <c r="B1696" t="str">
        <f>IFERROR(AVERAGEIFS('HeartRate-2022-03-21-1647950188'!$B:$B,'HeartRate-2022-03-21-1647950188'!$A:$A,Data_Extraction!B$2,'HeartRate-2022-03-21-1647950188'!$C:$C,Data_Extraction!$A1696),"")</f>
        <v/>
      </c>
      <c r="C1696" t="str">
        <f>IFERROR(AVERAGEIFS('HeartRate-2022-03-21-1647950188'!$B:$B,'HeartRate-2022-03-21-1647950188'!$A:$A,Data_Extraction!C$2,'HeartRate-2022-03-21-1647950188'!$C:$C,Data_Extraction!$A1696),"")</f>
        <v/>
      </c>
      <c r="D1696" t="str">
        <f>IFERROR(AVERAGEIFS('HeartRate-2022-03-21-1647950188'!$B:$B,'HeartRate-2022-03-21-1647950188'!$A:$A,Data_Extraction!D$2,'HeartRate-2022-03-21-1647950188'!$C:$C,Data_Extraction!$A1696),"")</f>
        <v/>
      </c>
      <c r="E1696" t="str">
        <f>IFERROR(AVERAGEIFS('HeartRate-2022-03-21-1647950188'!$B:$B,'HeartRate-2022-03-21-1647950188'!$A:$A,Data_Extraction!E$2,'HeartRate-2022-03-21-1647950188'!$C:$C,Data_Extraction!$A1696),"")</f>
        <v/>
      </c>
      <c r="F1696" t="str">
        <f>IFERROR(AVERAGEIFS('HeartRate-2022-03-21-1647950188'!$B:$B,'HeartRate-2022-03-21-1647950188'!$A:$A,Data_Extraction!F$2,'HeartRate-2022-03-21-1647950188'!$C:$C,Data_Extraction!$A1696),"")</f>
        <v/>
      </c>
      <c r="G1696">
        <f>IFERROR(AVERAGEIFS('HeartRate-2022-03-21-1647950188'!$B:$B,'HeartRate-2022-03-21-1647950188'!$A:$A,Data_Extraction!G$2,'HeartRate-2022-03-21-1647950188'!$C:$C,Data_Extraction!$A1696),"")</f>
        <v>95</v>
      </c>
      <c r="H1696">
        <f>IFERROR(AVERAGEIFS('HeartRate-2022-03-21-1647950188'!$B:$B,'HeartRate-2022-03-21-1647950188'!$A:$A,Data_Extraction!H$2,'HeartRate-2022-03-21-1647950188'!$C:$C,Data_Extraction!$A1696),"")</f>
        <v>101</v>
      </c>
      <c r="I1696">
        <f>IFERROR(AVERAGEIFS('HeartRate-2022-03-21-1647950188'!$B:$B,'HeartRate-2022-03-21-1647950188'!$A:$A,Data_Extraction!I$2,'HeartRate-2022-03-21-1647950188'!$C:$C,Data_Extraction!$A1696),"")</f>
        <v>83</v>
      </c>
      <c r="J1696" s="8">
        <f t="shared" si="157"/>
        <v>93</v>
      </c>
      <c r="N1696" s="11">
        <f>Data_Extraction!A1696</f>
        <v>44635.658321759256</v>
      </c>
      <c r="O1696" s="15">
        <f t="shared" si="158"/>
        <v>44635</v>
      </c>
      <c r="P1696" s="16">
        <f t="shared" si="159"/>
        <v>0.65832175925925929</v>
      </c>
      <c r="Q1696" s="12">
        <f>IF(Data_Extraction!B1696="",Data_Extraction!$J1696*(Q$1),Data_Extraction!B1696)</f>
        <v>83.7</v>
      </c>
      <c r="R1696" s="12">
        <f>IF(Data_Extraction!C1696="",Data_Extraction!$J1696*(R$1),Data_Extraction!C1696)</f>
        <v>85.56</v>
      </c>
      <c r="S1696" s="12">
        <f>IF(Data_Extraction!D1696="",Data_Extraction!$J1696*(S$1),Data_Extraction!D1696)</f>
        <v>96.72</v>
      </c>
      <c r="T1696" s="12">
        <f>IF(Data_Extraction!E1696="",Data_Extraction!$J1696*(T$1),Data_Extraction!E1696)</f>
        <v>88.35</v>
      </c>
      <c r="U1696" s="12">
        <f>IF(Data_Extraction!F1696="",Data_Extraction!$J1696*(U$1),Data_Extraction!F1696)</f>
        <v>91.14</v>
      </c>
      <c r="V1696" s="12">
        <f>IF(Data_Extraction!G1696="",Data_Extraction!$J1696*(V$1),Data_Extraction!G1696)</f>
        <v>95</v>
      </c>
      <c r="W1696" s="12">
        <f>IF(Data_Extraction!H1696="",Data_Extraction!$J1696*(W$1),Data_Extraction!H1696)</f>
        <v>101</v>
      </c>
      <c r="X1696" s="12">
        <f>IF(Data_Extraction!I1696="",Data_Extraction!$J1696*(X$1),Data_Extraction!I1696)</f>
        <v>83</v>
      </c>
      <c r="Y1696" s="13">
        <f t="shared" si="156"/>
        <v>90.558750000000003</v>
      </c>
      <c r="Z1696" s="17" t="str">
        <f t="shared" si="160"/>
        <v>Evening</v>
      </c>
      <c r="AA1696" s="14" t="str">
        <f>VLOOKUP($N1696,'HeartRate-2022-03-21-1647950188'!$C:$G,2,0)</f>
        <v>Lecture</v>
      </c>
      <c r="AB1696" s="14" t="str">
        <f>VLOOKUP($N1696,'HeartRate-2022-03-21-1647950188'!$C:$G,3,0)</f>
        <v>Off Campus</v>
      </c>
      <c r="AC1696" s="14" t="str">
        <f>VLOOKUP($N1696,'HeartRate-2022-03-21-1647950188'!$C:$G,4,0)</f>
        <v>Sitting</v>
      </c>
      <c r="AD1696" s="14" t="str">
        <f>VLOOKUP($N1696,'HeartRate-2022-03-21-1647950188'!$C:$G,5,0)</f>
        <v>Technical Contexts</v>
      </c>
      <c r="AE1696">
        <f t="shared" si="161"/>
        <v>0</v>
      </c>
      <c r="AF1696" s="18">
        <v>44635</v>
      </c>
      <c r="AG1696" s="19">
        <v>0.65832175925925929</v>
      </c>
    </row>
    <row r="1697" spans="1:33" x14ac:dyDescent="0.3">
      <c r="A1697" s="5">
        <v>44635.658599537041</v>
      </c>
      <c r="B1697" t="str">
        <f>IFERROR(AVERAGEIFS('HeartRate-2022-03-21-1647950188'!$B:$B,'HeartRate-2022-03-21-1647950188'!$A:$A,Data_Extraction!B$2,'HeartRate-2022-03-21-1647950188'!$C:$C,Data_Extraction!$A1697),"")</f>
        <v/>
      </c>
      <c r="C1697" t="str">
        <f>IFERROR(AVERAGEIFS('HeartRate-2022-03-21-1647950188'!$B:$B,'HeartRate-2022-03-21-1647950188'!$A:$A,Data_Extraction!C$2,'HeartRate-2022-03-21-1647950188'!$C:$C,Data_Extraction!$A1697),"")</f>
        <v/>
      </c>
      <c r="D1697" t="str">
        <f>IFERROR(AVERAGEIFS('HeartRate-2022-03-21-1647950188'!$B:$B,'HeartRate-2022-03-21-1647950188'!$A:$A,Data_Extraction!D$2,'HeartRate-2022-03-21-1647950188'!$C:$C,Data_Extraction!$A1697),"")</f>
        <v/>
      </c>
      <c r="E1697" t="str">
        <f>IFERROR(AVERAGEIFS('HeartRate-2022-03-21-1647950188'!$B:$B,'HeartRate-2022-03-21-1647950188'!$A:$A,Data_Extraction!E$2,'HeartRate-2022-03-21-1647950188'!$C:$C,Data_Extraction!$A1697),"")</f>
        <v/>
      </c>
      <c r="F1697" t="str">
        <f>IFERROR(AVERAGEIFS('HeartRate-2022-03-21-1647950188'!$B:$B,'HeartRate-2022-03-21-1647950188'!$A:$A,Data_Extraction!F$2,'HeartRate-2022-03-21-1647950188'!$C:$C,Data_Extraction!$A1697),"")</f>
        <v/>
      </c>
      <c r="G1697" t="str">
        <f>IFERROR(AVERAGEIFS('HeartRate-2022-03-21-1647950188'!$B:$B,'HeartRate-2022-03-21-1647950188'!$A:$A,Data_Extraction!G$2,'HeartRate-2022-03-21-1647950188'!$C:$C,Data_Extraction!$A1697),"")</f>
        <v/>
      </c>
      <c r="H1697">
        <f>IFERROR(AVERAGEIFS('HeartRate-2022-03-21-1647950188'!$B:$B,'HeartRate-2022-03-21-1647950188'!$A:$A,Data_Extraction!H$2,'HeartRate-2022-03-21-1647950188'!$C:$C,Data_Extraction!$A1697),"")</f>
        <v>104</v>
      </c>
      <c r="I1697" t="str">
        <f>IFERROR(AVERAGEIFS('HeartRate-2022-03-21-1647950188'!$B:$B,'HeartRate-2022-03-21-1647950188'!$A:$A,Data_Extraction!I$2,'HeartRate-2022-03-21-1647950188'!$C:$C,Data_Extraction!$A1697),"")</f>
        <v/>
      </c>
      <c r="J1697" s="8">
        <f t="shared" si="157"/>
        <v>104</v>
      </c>
      <c r="N1697" s="11">
        <f>Data_Extraction!A1697</f>
        <v>44635.658599537041</v>
      </c>
      <c r="O1697" s="15">
        <f t="shared" si="158"/>
        <v>44635</v>
      </c>
      <c r="P1697" s="16">
        <f t="shared" si="159"/>
        <v>0.65859953703703711</v>
      </c>
      <c r="Q1697" s="12">
        <f>IF(Data_Extraction!B1697="",Data_Extraction!$J1697*(Q$1),Data_Extraction!B1697)</f>
        <v>93.600000000000009</v>
      </c>
      <c r="R1697" s="12">
        <f>IF(Data_Extraction!C1697="",Data_Extraction!$J1697*(R$1),Data_Extraction!C1697)</f>
        <v>95.68</v>
      </c>
      <c r="S1697" s="12">
        <f>IF(Data_Extraction!D1697="",Data_Extraction!$J1697*(S$1),Data_Extraction!D1697)</f>
        <v>108.16</v>
      </c>
      <c r="T1697" s="12">
        <f>IF(Data_Extraction!E1697="",Data_Extraction!$J1697*(T$1),Data_Extraction!E1697)</f>
        <v>98.8</v>
      </c>
      <c r="U1697" s="12">
        <f>IF(Data_Extraction!F1697="",Data_Extraction!$J1697*(U$1),Data_Extraction!F1697)</f>
        <v>101.92</v>
      </c>
      <c r="V1697" s="12">
        <f>IF(Data_Extraction!G1697="",Data_Extraction!$J1697*(V$1),Data_Extraction!G1697)</f>
        <v>94.64</v>
      </c>
      <c r="W1697" s="12">
        <f>IF(Data_Extraction!H1697="",Data_Extraction!$J1697*(W$1),Data_Extraction!H1697)</f>
        <v>104</v>
      </c>
      <c r="X1697" s="12">
        <f>IF(Data_Extraction!I1697="",Data_Extraction!$J1697*(X$1),Data_Extraction!I1697)</f>
        <v>100.88</v>
      </c>
      <c r="Y1697" s="13">
        <f t="shared" si="156"/>
        <v>99.710000000000008</v>
      </c>
      <c r="Z1697" s="17" t="str">
        <f t="shared" si="160"/>
        <v>Evening</v>
      </c>
      <c r="AA1697" s="14" t="str">
        <f>VLOOKUP($N1697,'HeartRate-2022-03-21-1647950188'!$C:$G,2,0)</f>
        <v>Lecture</v>
      </c>
      <c r="AB1697" s="14" t="str">
        <f>VLOOKUP($N1697,'HeartRate-2022-03-21-1647950188'!$C:$G,3,0)</f>
        <v>Off Campus</v>
      </c>
      <c r="AC1697" s="14" t="str">
        <f>VLOOKUP($N1697,'HeartRate-2022-03-21-1647950188'!$C:$G,4,0)</f>
        <v>Sitting</v>
      </c>
      <c r="AD1697" s="14" t="str">
        <f>VLOOKUP($N1697,'HeartRate-2022-03-21-1647950188'!$C:$G,5,0)</f>
        <v>Technical Contexts</v>
      </c>
      <c r="AE1697">
        <f t="shared" si="161"/>
        <v>0</v>
      </c>
      <c r="AF1697" s="18">
        <v>44635</v>
      </c>
      <c r="AG1697" s="19">
        <v>0.65859953703703711</v>
      </c>
    </row>
    <row r="1698" spans="1:33" x14ac:dyDescent="0.3">
      <c r="A1698" s="5">
        <v>44635.659016203703</v>
      </c>
      <c r="B1698" t="str">
        <f>IFERROR(AVERAGEIFS('HeartRate-2022-03-21-1647950188'!$B:$B,'HeartRate-2022-03-21-1647950188'!$A:$A,Data_Extraction!B$2,'HeartRate-2022-03-21-1647950188'!$C:$C,Data_Extraction!$A1698),"")</f>
        <v/>
      </c>
      <c r="C1698" t="str">
        <f>IFERROR(AVERAGEIFS('HeartRate-2022-03-21-1647950188'!$B:$B,'HeartRate-2022-03-21-1647950188'!$A:$A,Data_Extraction!C$2,'HeartRate-2022-03-21-1647950188'!$C:$C,Data_Extraction!$A1698),"")</f>
        <v/>
      </c>
      <c r="D1698" t="str">
        <f>IFERROR(AVERAGEIFS('HeartRate-2022-03-21-1647950188'!$B:$B,'HeartRate-2022-03-21-1647950188'!$A:$A,Data_Extraction!D$2,'HeartRate-2022-03-21-1647950188'!$C:$C,Data_Extraction!$A1698),"")</f>
        <v/>
      </c>
      <c r="E1698" t="str">
        <f>IFERROR(AVERAGEIFS('HeartRate-2022-03-21-1647950188'!$B:$B,'HeartRate-2022-03-21-1647950188'!$A:$A,Data_Extraction!E$2,'HeartRate-2022-03-21-1647950188'!$C:$C,Data_Extraction!$A1698),"")</f>
        <v/>
      </c>
      <c r="F1698" t="str">
        <f>IFERROR(AVERAGEIFS('HeartRate-2022-03-21-1647950188'!$B:$B,'HeartRate-2022-03-21-1647950188'!$A:$A,Data_Extraction!F$2,'HeartRate-2022-03-21-1647950188'!$C:$C,Data_Extraction!$A1698),"")</f>
        <v/>
      </c>
      <c r="G1698" t="str">
        <f>IFERROR(AVERAGEIFS('HeartRate-2022-03-21-1647950188'!$B:$B,'HeartRate-2022-03-21-1647950188'!$A:$A,Data_Extraction!G$2,'HeartRate-2022-03-21-1647950188'!$C:$C,Data_Extraction!$A1698),"")</f>
        <v/>
      </c>
      <c r="H1698">
        <f>IFERROR(AVERAGEIFS('HeartRate-2022-03-21-1647950188'!$B:$B,'HeartRate-2022-03-21-1647950188'!$A:$A,Data_Extraction!H$2,'HeartRate-2022-03-21-1647950188'!$C:$C,Data_Extraction!$A1698),"")</f>
        <v>103</v>
      </c>
      <c r="I1698">
        <f>IFERROR(AVERAGEIFS('HeartRate-2022-03-21-1647950188'!$B:$B,'HeartRate-2022-03-21-1647950188'!$A:$A,Data_Extraction!I$2,'HeartRate-2022-03-21-1647950188'!$C:$C,Data_Extraction!$A1698),"")</f>
        <v>84</v>
      </c>
      <c r="J1698" s="8">
        <f t="shared" si="157"/>
        <v>93.5</v>
      </c>
      <c r="N1698" s="11">
        <f>Data_Extraction!A1698</f>
        <v>44635.659016203703</v>
      </c>
      <c r="O1698" s="15">
        <f t="shared" si="158"/>
        <v>44635</v>
      </c>
      <c r="P1698" s="16">
        <f t="shared" si="159"/>
        <v>0.65901620370370373</v>
      </c>
      <c r="Q1698" s="12">
        <f>IF(Data_Extraction!B1698="",Data_Extraction!$J1698*(Q$1),Data_Extraction!B1698)</f>
        <v>84.15</v>
      </c>
      <c r="R1698" s="12">
        <f>IF(Data_Extraction!C1698="",Data_Extraction!$J1698*(R$1),Data_Extraction!C1698)</f>
        <v>86.02000000000001</v>
      </c>
      <c r="S1698" s="12">
        <f>IF(Data_Extraction!D1698="",Data_Extraction!$J1698*(S$1),Data_Extraction!D1698)</f>
        <v>97.240000000000009</v>
      </c>
      <c r="T1698" s="12">
        <f>IF(Data_Extraction!E1698="",Data_Extraction!$J1698*(T$1),Data_Extraction!E1698)</f>
        <v>88.825000000000003</v>
      </c>
      <c r="U1698" s="12">
        <f>IF(Data_Extraction!F1698="",Data_Extraction!$J1698*(U$1),Data_Extraction!F1698)</f>
        <v>91.63</v>
      </c>
      <c r="V1698" s="12">
        <f>IF(Data_Extraction!G1698="",Data_Extraction!$J1698*(V$1),Data_Extraction!G1698)</f>
        <v>85.085000000000008</v>
      </c>
      <c r="W1698" s="12">
        <f>IF(Data_Extraction!H1698="",Data_Extraction!$J1698*(W$1),Data_Extraction!H1698)</f>
        <v>103</v>
      </c>
      <c r="X1698" s="12">
        <f>IF(Data_Extraction!I1698="",Data_Extraction!$J1698*(X$1),Data_Extraction!I1698)</f>
        <v>84</v>
      </c>
      <c r="Y1698" s="13">
        <f t="shared" si="156"/>
        <v>89.993750000000006</v>
      </c>
      <c r="Z1698" s="17" t="str">
        <f t="shared" si="160"/>
        <v>Evening</v>
      </c>
      <c r="AA1698" s="14" t="str">
        <f>VLOOKUP($N1698,'HeartRate-2022-03-21-1647950188'!$C:$G,2,0)</f>
        <v>Lecture</v>
      </c>
      <c r="AB1698" s="14" t="str">
        <f>VLOOKUP($N1698,'HeartRate-2022-03-21-1647950188'!$C:$G,3,0)</f>
        <v>Off Campus</v>
      </c>
      <c r="AC1698" s="14" t="str">
        <f>VLOOKUP($N1698,'HeartRate-2022-03-21-1647950188'!$C:$G,4,0)</f>
        <v>Sitting</v>
      </c>
      <c r="AD1698" s="14" t="str">
        <f>VLOOKUP($N1698,'HeartRate-2022-03-21-1647950188'!$C:$G,5,0)</f>
        <v>Technical Contexts</v>
      </c>
      <c r="AE1698">
        <f t="shared" si="161"/>
        <v>0</v>
      </c>
      <c r="AF1698" s="18">
        <v>44635</v>
      </c>
      <c r="AG1698" s="19">
        <v>0.65901620370370373</v>
      </c>
    </row>
    <row r="1699" spans="1:33" x14ac:dyDescent="0.3">
      <c r="A1699" s="5">
        <v>44635.659525462965</v>
      </c>
      <c r="B1699" t="str">
        <f>IFERROR(AVERAGEIFS('HeartRate-2022-03-21-1647950188'!$B:$B,'HeartRate-2022-03-21-1647950188'!$A:$A,Data_Extraction!B$2,'HeartRate-2022-03-21-1647950188'!$C:$C,Data_Extraction!$A1699),"")</f>
        <v/>
      </c>
      <c r="C1699" t="str">
        <f>IFERROR(AVERAGEIFS('HeartRate-2022-03-21-1647950188'!$B:$B,'HeartRate-2022-03-21-1647950188'!$A:$A,Data_Extraction!C$2,'HeartRate-2022-03-21-1647950188'!$C:$C,Data_Extraction!$A1699),"")</f>
        <v/>
      </c>
      <c r="D1699" t="str">
        <f>IFERROR(AVERAGEIFS('HeartRate-2022-03-21-1647950188'!$B:$B,'HeartRate-2022-03-21-1647950188'!$A:$A,Data_Extraction!D$2,'HeartRate-2022-03-21-1647950188'!$C:$C,Data_Extraction!$A1699),"")</f>
        <v/>
      </c>
      <c r="E1699" t="str">
        <f>IFERROR(AVERAGEIFS('HeartRate-2022-03-21-1647950188'!$B:$B,'HeartRate-2022-03-21-1647950188'!$A:$A,Data_Extraction!E$2,'HeartRate-2022-03-21-1647950188'!$C:$C,Data_Extraction!$A1699),"")</f>
        <v/>
      </c>
      <c r="F1699" t="str">
        <f>IFERROR(AVERAGEIFS('HeartRate-2022-03-21-1647950188'!$B:$B,'HeartRate-2022-03-21-1647950188'!$A:$A,Data_Extraction!F$2,'HeartRate-2022-03-21-1647950188'!$C:$C,Data_Extraction!$A1699),"")</f>
        <v/>
      </c>
      <c r="G1699" t="str">
        <f>IFERROR(AVERAGEIFS('HeartRate-2022-03-21-1647950188'!$B:$B,'HeartRate-2022-03-21-1647950188'!$A:$A,Data_Extraction!G$2,'HeartRate-2022-03-21-1647950188'!$C:$C,Data_Extraction!$A1699),"")</f>
        <v/>
      </c>
      <c r="H1699">
        <f>IFERROR(AVERAGEIFS('HeartRate-2022-03-21-1647950188'!$B:$B,'HeartRate-2022-03-21-1647950188'!$A:$A,Data_Extraction!H$2,'HeartRate-2022-03-21-1647950188'!$C:$C,Data_Extraction!$A1699),"")</f>
        <v>101</v>
      </c>
      <c r="I1699" t="str">
        <f>IFERROR(AVERAGEIFS('HeartRate-2022-03-21-1647950188'!$B:$B,'HeartRate-2022-03-21-1647950188'!$A:$A,Data_Extraction!I$2,'HeartRate-2022-03-21-1647950188'!$C:$C,Data_Extraction!$A1699),"")</f>
        <v/>
      </c>
      <c r="J1699" s="8">
        <f t="shared" si="157"/>
        <v>101</v>
      </c>
      <c r="N1699" s="11">
        <f>Data_Extraction!A1699</f>
        <v>44635.659525462965</v>
      </c>
      <c r="O1699" s="15">
        <f t="shared" si="158"/>
        <v>44635</v>
      </c>
      <c r="P1699" s="16">
        <f t="shared" si="159"/>
        <v>0.65952546296296299</v>
      </c>
      <c r="Q1699" s="12">
        <f>IF(Data_Extraction!B1699="",Data_Extraction!$J1699*(Q$1),Data_Extraction!B1699)</f>
        <v>90.9</v>
      </c>
      <c r="R1699" s="12">
        <f>IF(Data_Extraction!C1699="",Data_Extraction!$J1699*(R$1),Data_Extraction!C1699)</f>
        <v>92.92</v>
      </c>
      <c r="S1699" s="12">
        <f>IF(Data_Extraction!D1699="",Data_Extraction!$J1699*(S$1),Data_Extraction!D1699)</f>
        <v>105.04</v>
      </c>
      <c r="T1699" s="12">
        <f>IF(Data_Extraction!E1699="",Data_Extraction!$J1699*(T$1),Data_Extraction!E1699)</f>
        <v>95.949999999999989</v>
      </c>
      <c r="U1699" s="12">
        <f>IF(Data_Extraction!F1699="",Data_Extraction!$J1699*(U$1),Data_Extraction!F1699)</f>
        <v>98.98</v>
      </c>
      <c r="V1699" s="12">
        <f>IF(Data_Extraction!G1699="",Data_Extraction!$J1699*(V$1),Data_Extraction!G1699)</f>
        <v>91.91</v>
      </c>
      <c r="W1699" s="12">
        <f>IF(Data_Extraction!H1699="",Data_Extraction!$J1699*(W$1),Data_Extraction!H1699)</f>
        <v>101</v>
      </c>
      <c r="X1699" s="12">
        <f>IF(Data_Extraction!I1699="",Data_Extraction!$J1699*(X$1),Data_Extraction!I1699)</f>
        <v>97.97</v>
      </c>
      <c r="Y1699" s="13">
        <f t="shared" si="156"/>
        <v>96.833750000000009</v>
      </c>
      <c r="Z1699" s="17" t="str">
        <f t="shared" si="160"/>
        <v>Evening</v>
      </c>
      <c r="AA1699" s="14" t="str">
        <f>VLOOKUP($N1699,'HeartRate-2022-03-21-1647950188'!$C:$G,2,0)</f>
        <v>Lecture</v>
      </c>
      <c r="AB1699" s="14" t="str">
        <f>VLOOKUP($N1699,'HeartRate-2022-03-21-1647950188'!$C:$G,3,0)</f>
        <v>Off Campus</v>
      </c>
      <c r="AC1699" s="14" t="str">
        <f>VLOOKUP($N1699,'HeartRate-2022-03-21-1647950188'!$C:$G,4,0)</f>
        <v>Sitting</v>
      </c>
      <c r="AD1699" s="14" t="str">
        <f>VLOOKUP($N1699,'HeartRate-2022-03-21-1647950188'!$C:$G,5,0)</f>
        <v>Technical Contexts</v>
      </c>
      <c r="AE1699">
        <f t="shared" si="161"/>
        <v>0</v>
      </c>
      <c r="AF1699" s="18">
        <v>44635</v>
      </c>
      <c r="AG1699" s="19">
        <v>0.65952546296296299</v>
      </c>
    </row>
    <row r="1700" spans="1:33" x14ac:dyDescent="0.3">
      <c r="A1700" s="5">
        <v>44635.659710648149</v>
      </c>
      <c r="B1700" t="str">
        <f>IFERROR(AVERAGEIFS('HeartRate-2022-03-21-1647950188'!$B:$B,'HeartRate-2022-03-21-1647950188'!$A:$A,Data_Extraction!B$2,'HeartRate-2022-03-21-1647950188'!$C:$C,Data_Extraction!$A1700),"")</f>
        <v/>
      </c>
      <c r="C1700" t="str">
        <f>IFERROR(AVERAGEIFS('HeartRate-2022-03-21-1647950188'!$B:$B,'HeartRate-2022-03-21-1647950188'!$A:$A,Data_Extraction!C$2,'HeartRate-2022-03-21-1647950188'!$C:$C,Data_Extraction!$A1700),"")</f>
        <v/>
      </c>
      <c r="D1700" t="str">
        <f>IFERROR(AVERAGEIFS('HeartRate-2022-03-21-1647950188'!$B:$B,'HeartRate-2022-03-21-1647950188'!$A:$A,Data_Extraction!D$2,'HeartRate-2022-03-21-1647950188'!$C:$C,Data_Extraction!$A1700),"")</f>
        <v/>
      </c>
      <c r="E1700" t="str">
        <f>IFERROR(AVERAGEIFS('HeartRate-2022-03-21-1647950188'!$B:$B,'HeartRate-2022-03-21-1647950188'!$A:$A,Data_Extraction!E$2,'HeartRate-2022-03-21-1647950188'!$C:$C,Data_Extraction!$A1700),"")</f>
        <v/>
      </c>
      <c r="F1700" t="str">
        <f>IFERROR(AVERAGEIFS('HeartRate-2022-03-21-1647950188'!$B:$B,'HeartRate-2022-03-21-1647950188'!$A:$A,Data_Extraction!F$2,'HeartRate-2022-03-21-1647950188'!$C:$C,Data_Extraction!$A1700),"")</f>
        <v/>
      </c>
      <c r="G1700">
        <f>IFERROR(AVERAGEIFS('HeartRate-2022-03-21-1647950188'!$B:$B,'HeartRate-2022-03-21-1647950188'!$A:$A,Data_Extraction!G$2,'HeartRate-2022-03-21-1647950188'!$C:$C,Data_Extraction!$A1700),"")</f>
        <v>99</v>
      </c>
      <c r="H1700">
        <f>IFERROR(AVERAGEIFS('HeartRate-2022-03-21-1647950188'!$B:$B,'HeartRate-2022-03-21-1647950188'!$A:$A,Data_Extraction!H$2,'HeartRate-2022-03-21-1647950188'!$C:$C,Data_Extraction!$A1700),"")</f>
        <v>100</v>
      </c>
      <c r="I1700">
        <f>IFERROR(AVERAGEIFS('HeartRate-2022-03-21-1647950188'!$B:$B,'HeartRate-2022-03-21-1647950188'!$A:$A,Data_Extraction!I$2,'HeartRate-2022-03-21-1647950188'!$C:$C,Data_Extraction!$A1700),"")</f>
        <v>87</v>
      </c>
      <c r="J1700" s="8">
        <f t="shared" si="157"/>
        <v>95.333333333333329</v>
      </c>
      <c r="N1700" s="11">
        <f>Data_Extraction!A1700</f>
        <v>44635.659710648149</v>
      </c>
      <c r="O1700" s="15">
        <f t="shared" si="158"/>
        <v>44635</v>
      </c>
      <c r="P1700" s="16">
        <f t="shared" si="159"/>
        <v>0.65971064814814817</v>
      </c>
      <c r="Q1700" s="12">
        <f>IF(Data_Extraction!B1700="",Data_Extraction!$J1700*(Q$1),Data_Extraction!B1700)</f>
        <v>85.8</v>
      </c>
      <c r="R1700" s="12">
        <f>IF(Data_Extraction!C1700="",Data_Extraction!$J1700*(R$1),Data_Extraction!C1700)</f>
        <v>87.706666666666663</v>
      </c>
      <c r="S1700" s="12">
        <f>IF(Data_Extraction!D1700="",Data_Extraction!$J1700*(S$1),Data_Extraction!D1700)</f>
        <v>99.146666666666661</v>
      </c>
      <c r="T1700" s="12">
        <f>IF(Data_Extraction!E1700="",Data_Extraction!$J1700*(T$1),Data_Extraction!E1700)</f>
        <v>90.566666666666663</v>
      </c>
      <c r="U1700" s="12">
        <f>IF(Data_Extraction!F1700="",Data_Extraction!$J1700*(U$1),Data_Extraction!F1700)</f>
        <v>93.426666666666662</v>
      </c>
      <c r="V1700" s="12">
        <f>IF(Data_Extraction!G1700="",Data_Extraction!$J1700*(V$1),Data_Extraction!G1700)</f>
        <v>99</v>
      </c>
      <c r="W1700" s="12">
        <f>IF(Data_Extraction!H1700="",Data_Extraction!$J1700*(W$1),Data_Extraction!H1700)</f>
        <v>100</v>
      </c>
      <c r="X1700" s="12">
        <f>IF(Data_Extraction!I1700="",Data_Extraction!$J1700*(X$1),Data_Extraction!I1700)</f>
        <v>87</v>
      </c>
      <c r="Y1700" s="13">
        <f t="shared" si="156"/>
        <v>92.830833333333331</v>
      </c>
      <c r="Z1700" s="17" t="str">
        <f t="shared" si="160"/>
        <v>Evening</v>
      </c>
      <c r="AA1700" s="14" t="str">
        <f>VLOOKUP($N1700,'HeartRate-2022-03-21-1647950188'!$C:$G,2,0)</f>
        <v>Lecture</v>
      </c>
      <c r="AB1700" s="14" t="str">
        <f>VLOOKUP($N1700,'HeartRate-2022-03-21-1647950188'!$C:$G,3,0)</f>
        <v>Off Campus</v>
      </c>
      <c r="AC1700" s="14" t="str">
        <f>VLOOKUP($N1700,'HeartRate-2022-03-21-1647950188'!$C:$G,4,0)</f>
        <v>Sitting</v>
      </c>
      <c r="AD1700" s="14" t="str">
        <f>VLOOKUP($N1700,'HeartRate-2022-03-21-1647950188'!$C:$G,5,0)</f>
        <v>Technical Contexts</v>
      </c>
      <c r="AE1700">
        <f t="shared" si="161"/>
        <v>0</v>
      </c>
      <c r="AF1700" s="18">
        <v>44635</v>
      </c>
      <c r="AG1700" s="19">
        <v>0.65971064814814817</v>
      </c>
    </row>
    <row r="1701" spans="1:33" x14ac:dyDescent="0.3">
      <c r="A1701" s="5">
        <v>44635.660405092596</v>
      </c>
      <c r="B1701" t="str">
        <f>IFERROR(AVERAGEIFS('HeartRate-2022-03-21-1647950188'!$B:$B,'HeartRate-2022-03-21-1647950188'!$A:$A,Data_Extraction!B$2,'HeartRate-2022-03-21-1647950188'!$C:$C,Data_Extraction!$A1701),"")</f>
        <v/>
      </c>
      <c r="C1701" t="str">
        <f>IFERROR(AVERAGEIFS('HeartRate-2022-03-21-1647950188'!$B:$B,'HeartRate-2022-03-21-1647950188'!$A:$A,Data_Extraction!C$2,'HeartRate-2022-03-21-1647950188'!$C:$C,Data_Extraction!$A1701),"")</f>
        <v/>
      </c>
      <c r="D1701" t="str">
        <f>IFERROR(AVERAGEIFS('HeartRate-2022-03-21-1647950188'!$B:$B,'HeartRate-2022-03-21-1647950188'!$A:$A,Data_Extraction!D$2,'HeartRate-2022-03-21-1647950188'!$C:$C,Data_Extraction!$A1701),"")</f>
        <v/>
      </c>
      <c r="E1701" t="str">
        <f>IFERROR(AVERAGEIFS('HeartRate-2022-03-21-1647950188'!$B:$B,'HeartRate-2022-03-21-1647950188'!$A:$A,Data_Extraction!E$2,'HeartRate-2022-03-21-1647950188'!$C:$C,Data_Extraction!$A1701),"")</f>
        <v/>
      </c>
      <c r="F1701" t="str">
        <f>IFERROR(AVERAGEIFS('HeartRate-2022-03-21-1647950188'!$B:$B,'HeartRate-2022-03-21-1647950188'!$A:$A,Data_Extraction!F$2,'HeartRate-2022-03-21-1647950188'!$C:$C,Data_Extraction!$A1701),"")</f>
        <v/>
      </c>
      <c r="G1701">
        <f>IFERROR(AVERAGEIFS('HeartRate-2022-03-21-1647950188'!$B:$B,'HeartRate-2022-03-21-1647950188'!$A:$A,Data_Extraction!G$2,'HeartRate-2022-03-21-1647950188'!$C:$C,Data_Extraction!$A1701),"")</f>
        <v>101</v>
      </c>
      <c r="H1701">
        <f>IFERROR(AVERAGEIFS('HeartRate-2022-03-21-1647950188'!$B:$B,'HeartRate-2022-03-21-1647950188'!$A:$A,Data_Extraction!H$2,'HeartRate-2022-03-21-1647950188'!$C:$C,Data_Extraction!$A1701),"")</f>
        <v>101</v>
      </c>
      <c r="I1701">
        <f>IFERROR(AVERAGEIFS('HeartRate-2022-03-21-1647950188'!$B:$B,'HeartRate-2022-03-21-1647950188'!$A:$A,Data_Extraction!I$2,'HeartRate-2022-03-21-1647950188'!$C:$C,Data_Extraction!$A1701),"")</f>
        <v>88</v>
      </c>
      <c r="J1701" s="8">
        <f t="shared" si="157"/>
        <v>96.666666666666671</v>
      </c>
      <c r="N1701" s="11">
        <f>Data_Extraction!A1701</f>
        <v>44635.660405092596</v>
      </c>
      <c r="O1701" s="15">
        <f t="shared" si="158"/>
        <v>44635</v>
      </c>
      <c r="P1701" s="16">
        <f t="shared" si="159"/>
        <v>0.66040509259259261</v>
      </c>
      <c r="Q1701" s="12">
        <f>IF(Data_Extraction!B1701="",Data_Extraction!$J1701*(Q$1),Data_Extraction!B1701)</f>
        <v>87</v>
      </c>
      <c r="R1701" s="12">
        <f>IF(Data_Extraction!C1701="",Data_Extraction!$J1701*(R$1),Data_Extraction!C1701)</f>
        <v>88.933333333333337</v>
      </c>
      <c r="S1701" s="12">
        <f>IF(Data_Extraction!D1701="",Data_Extraction!$J1701*(S$1),Data_Extraction!D1701)</f>
        <v>100.53333333333335</v>
      </c>
      <c r="T1701" s="12">
        <f>IF(Data_Extraction!E1701="",Data_Extraction!$J1701*(T$1),Data_Extraction!E1701)</f>
        <v>91.833333333333329</v>
      </c>
      <c r="U1701" s="12">
        <f>IF(Data_Extraction!F1701="",Data_Extraction!$J1701*(U$1),Data_Extraction!F1701)</f>
        <v>94.733333333333334</v>
      </c>
      <c r="V1701" s="12">
        <f>IF(Data_Extraction!G1701="",Data_Extraction!$J1701*(V$1),Data_Extraction!G1701)</f>
        <v>101</v>
      </c>
      <c r="W1701" s="12">
        <f>IF(Data_Extraction!H1701="",Data_Extraction!$J1701*(W$1),Data_Extraction!H1701)</f>
        <v>101</v>
      </c>
      <c r="X1701" s="12">
        <f>IF(Data_Extraction!I1701="",Data_Extraction!$J1701*(X$1),Data_Extraction!I1701)</f>
        <v>88</v>
      </c>
      <c r="Y1701" s="13">
        <f t="shared" si="156"/>
        <v>94.129166666666663</v>
      </c>
      <c r="Z1701" s="17" t="str">
        <f t="shared" si="160"/>
        <v>Evening</v>
      </c>
      <c r="AA1701" s="14" t="str">
        <f>VLOOKUP($N1701,'HeartRate-2022-03-21-1647950188'!$C:$G,2,0)</f>
        <v>Lecture</v>
      </c>
      <c r="AB1701" s="14" t="str">
        <f>VLOOKUP($N1701,'HeartRate-2022-03-21-1647950188'!$C:$G,3,0)</f>
        <v>Off Campus</v>
      </c>
      <c r="AC1701" s="14" t="str">
        <f>VLOOKUP($N1701,'HeartRate-2022-03-21-1647950188'!$C:$G,4,0)</f>
        <v>Sitting</v>
      </c>
      <c r="AD1701" s="14" t="str">
        <f>VLOOKUP($N1701,'HeartRate-2022-03-21-1647950188'!$C:$G,5,0)</f>
        <v>Technical Contexts</v>
      </c>
      <c r="AE1701">
        <f t="shared" si="161"/>
        <v>0</v>
      </c>
      <c r="AF1701" s="18">
        <v>44635</v>
      </c>
      <c r="AG1701" s="19">
        <v>0.66040509259259261</v>
      </c>
    </row>
    <row r="1702" spans="1:33" x14ac:dyDescent="0.3">
      <c r="A1702" s="5">
        <v>44635.660416666666</v>
      </c>
      <c r="B1702">
        <f>IFERROR(AVERAGEIFS('HeartRate-2022-03-21-1647950188'!$B:$B,'HeartRate-2022-03-21-1647950188'!$A:$A,Data_Extraction!B$2,'HeartRate-2022-03-21-1647950188'!$C:$C,Data_Extraction!$A1702),"")</f>
        <v>90</v>
      </c>
      <c r="C1702" t="str">
        <f>IFERROR(AVERAGEIFS('HeartRate-2022-03-21-1647950188'!$B:$B,'HeartRate-2022-03-21-1647950188'!$A:$A,Data_Extraction!C$2,'HeartRate-2022-03-21-1647950188'!$C:$C,Data_Extraction!$A1702),"")</f>
        <v/>
      </c>
      <c r="D1702" t="str">
        <f>IFERROR(AVERAGEIFS('HeartRate-2022-03-21-1647950188'!$B:$B,'HeartRate-2022-03-21-1647950188'!$A:$A,Data_Extraction!D$2,'HeartRate-2022-03-21-1647950188'!$C:$C,Data_Extraction!$A1702),"")</f>
        <v/>
      </c>
      <c r="E1702" t="str">
        <f>IFERROR(AVERAGEIFS('HeartRate-2022-03-21-1647950188'!$B:$B,'HeartRate-2022-03-21-1647950188'!$A:$A,Data_Extraction!E$2,'HeartRate-2022-03-21-1647950188'!$C:$C,Data_Extraction!$A1702),"")</f>
        <v/>
      </c>
      <c r="F1702" t="str">
        <f>IFERROR(AVERAGEIFS('HeartRate-2022-03-21-1647950188'!$B:$B,'HeartRate-2022-03-21-1647950188'!$A:$A,Data_Extraction!F$2,'HeartRate-2022-03-21-1647950188'!$C:$C,Data_Extraction!$A1702),"")</f>
        <v/>
      </c>
      <c r="G1702" t="str">
        <f>IFERROR(AVERAGEIFS('HeartRate-2022-03-21-1647950188'!$B:$B,'HeartRate-2022-03-21-1647950188'!$A:$A,Data_Extraction!G$2,'HeartRate-2022-03-21-1647950188'!$C:$C,Data_Extraction!$A1702),"")</f>
        <v/>
      </c>
      <c r="H1702" t="str">
        <f>IFERROR(AVERAGEIFS('HeartRate-2022-03-21-1647950188'!$B:$B,'HeartRate-2022-03-21-1647950188'!$A:$A,Data_Extraction!H$2,'HeartRate-2022-03-21-1647950188'!$C:$C,Data_Extraction!$A1702),"")</f>
        <v/>
      </c>
      <c r="I1702" t="str">
        <f>IFERROR(AVERAGEIFS('HeartRate-2022-03-21-1647950188'!$B:$B,'HeartRate-2022-03-21-1647950188'!$A:$A,Data_Extraction!I$2,'HeartRate-2022-03-21-1647950188'!$C:$C,Data_Extraction!$A1702),"")</f>
        <v/>
      </c>
      <c r="J1702" s="8">
        <f t="shared" si="157"/>
        <v>90</v>
      </c>
      <c r="N1702" s="11">
        <f>Data_Extraction!A1702</f>
        <v>44635.660416666666</v>
      </c>
      <c r="O1702" s="15">
        <f t="shared" si="158"/>
        <v>44635</v>
      </c>
      <c r="P1702" s="16">
        <f t="shared" si="159"/>
        <v>0.66041666666666665</v>
      </c>
      <c r="Q1702" s="12">
        <f>IF(Data_Extraction!B1702="",Data_Extraction!$J1702*(Q$1),Data_Extraction!B1702)</f>
        <v>90</v>
      </c>
      <c r="R1702" s="12">
        <f>IF(Data_Extraction!C1702="",Data_Extraction!$J1702*(R$1),Data_Extraction!C1702)</f>
        <v>82.8</v>
      </c>
      <c r="S1702" s="12">
        <f>IF(Data_Extraction!D1702="",Data_Extraction!$J1702*(S$1),Data_Extraction!D1702)</f>
        <v>93.600000000000009</v>
      </c>
      <c r="T1702" s="12">
        <f>IF(Data_Extraction!E1702="",Data_Extraction!$J1702*(T$1),Data_Extraction!E1702)</f>
        <v>85.5</v>
      </c>
      <c r="U1702" s="12">
        <f>IF(Data_Extraction!F1702="",Data_Extraction!$J1702*(U$1),Data_Extraction!F1702)</f>
        <v>88.2</v>
      </c>
      <c r="V1702" s="12">
        <f>IF(Data_Extraction!G1702="",Data_Extraction!$J1702*(V$1),Data_Extraction!G1702)</f>
        <v>81.900000000000006</v>
      </c>
      <c r="W1702" s="12">
        <f>IF(Data_Extraction!H1702="",Data_Extraction!$J1702*(W$1),Data_Extraction!H1702)</f>
        <v>96.300000000000011</v>
      </c>
      <c r="X1702" s="12">
        <f>IF(Data_Extraction!I1702="",Data_Extraction!$J1702*(X$1),Data_Extraction!I1702)</f>
        <v>87.3</v>
      </c>
      <c r="Y1702" s="13">
        <f t="shared" si="156"/>
        <v>88.199999999999989</v>
      </c>
      <c r="Z1702" s="17" t="str">
        <f t="shared" si="160"/>
        <v>Evening</v>
      </c>
      <c r="AA1702" s="14" t="str">
        <f>VLOOKUP($N1702,'HeartRate-2022-03-21-1647950188'!$C:$G,2,0)</f>
        <v>Lecture</v>
      </c>
      <c r="AB1702" s="14" t="str">
        <f>VLOOKUP($N1702,'HeartRate-2022-03-21-1647950188'!$C:$G,3,0)</f>
        <v>Off Campus</v>
      </c>
      <c r="AC1702" s="14" t="str">
        <f>VLOOKUP($N1702,'HeartRate-2022-03-21-1647950188'!$C:$G,4,0)</f>
        <v>Sitting</v>
      </c>
      <c r="AD1702" s="14" t="str">
        <f>VLOOKUP($N1702,'HeartRate-2022-03-21-1647950188'!$C:$G,5,0)</f>
        <v>Technical Contexts</v>
      </c>
      <c r="AE1702">
        <f t="shared" si="161"/>
        <v>0</v>
      </c>
      <c r="AF1702" s="18">
        <v>44635</v>
      </c>
      <c r="AG1702" s="19">
        <v>0.66041666666666665</v>
      </c>
    </row>
    <row r="1703" spans="1:33" x14ac:dyDescent="0.3">
      <c r="A1703" s="5">
        <v>44635.661099537036</v>
      </c>
      <c r="B1703" t="str">
        <f>IFERROR(AVERAGEIFS('HeartRate-2022-03-21-1647950188'!$B:$B,'HeartRate-2022-03-21-1647950188'!$A:$A,Data_Extraction!B$2,'HeartRate-2022-03-21-1647950188'!$C:$C,Data_Extraction!$A1703),"")</f>
        <v/>
      </c>
      <c r="C1703" t="str">
        <f>IFERROR(AVERAGEIFS('HeartRate-2022-03-21-1647950188'!$B:$B,'HeartRate-2022-03-21-1647950188'!$A:$A,Data_Extraction!C$2,'HeartRate-2022-03-21-1647950188'!$C:$C,Data_Extraction!$A1703),"")</f>
        <v/>
      </c>
      <c r="D1703" t="str">
        <f>IFERROR(AVERAGEIFS('HeartRate-2022-03-21-1647950188'!$B:$B,'HeartRate-2022-03-21-1647950188'!$A:$A,Data_Extraction!D$2,'HeartRate-2022-03-21-1647950188'!$C:$C,Data_Extraction!$A1703),"")</f>
        <v/>
      </c>
      <c r="E1703" t="str">
        <f>IFERROR(AVERAGEIFS('HeartRate-2022-03-21-1647950188'!$B:$B,'HeartRate-2022-03-21-1647950188'!$A:$A,Data_Extraction!E$2,'HeartRate-2022-03-21-1647950188'!$C:$C,Data_Extraction!$A1703),"")</f>
        <v/>
      </c>
      <c r="F1703" t="str">
        <f>IFERROR(AVERAGEIFS('HeartRate-2022-03-21-1647950188'!$B:$B,'HeartRate-2022-03-21-1647950188'!$A:$A,Data_Extraction!F$2,'HeartRate-2022-03-21-1647950188'!$C:$C,Data_Extraction!$A1703),"")</f>
        <v/>
      </c>
      <c r="G1703">
        <f>IFERROR(AVERAGEIFS('HeartRate-2022-03-21-1647950188'!$B:$B,'HeartRate-2022-03-21-1647950188'!$A:$A,Data_Extraction!G$2,'HeartRate-2022-03-21-1647950188'!$C:$C,Data_Extraction!$A1703),"")</f>
        <v>100</v>
      </c>
      <c r="H1703">
        <f>IFERROR(AVERAGEIFS('HeartRate-2022-03-21-1647950188'!$B:$B,'HeartRate-2022-03-21-1647950188'!$A:$A,Data_Extraction!H$2,'HeartRate-2022-03-21-1647950188'!$C:$C,Data_Extraction!$A1703),"")</f>
        <v>94</v>
      </c>
      <c r="I1703">
        <f>IFERROR(AVERAGEIFS('HeartRate-2022-03-21-1647950188'!$B:$B,'HeartRate-2022-03-21-1647950188'!$A:$A,Data_Extraction!I$2,'HeartRate-2022-03-21-1647950188'!$C:$C,Data_Extraction!$A1703),"")</f>
        <v>89</v>
      </c>
      <c r="J1703" s="8">
        <f t="shared" si="157"/>
        <v>94.333333333333329</v>
      </c>
      <c r="N1703" s="11">
        <f>Data_Extraction!A1703</f>
        <v>44635.661099537036</v>
      </c>
      <c r="O1703" s="15">
        <f t="shared" si="158"/>
        <v>44635</v>
      </c>
      <c r="P1703" s="16">
        <f t="shared" si="159"/>
        <v>0.66109953703703705</v>
      </c>
      <c r="Q1703" s="12">
        <f>IF(Data_Extraction!B1703="",Data_Extraction!$J1703*(Q$1),Data_Extraction!B1703)</f>
        <v>84.899999999999991</v>
      </c>
      <c r="R1703" s="12">
        <f>IF(Data_Extraction!C1703="",Data_Extraction!$J1703*(R$1),Data_Extraction!C1703)</f>
        <v>86.786666666666662</v>
      </c>
      <c r="S1703" s="12">
        <f>IF(Data_Extraction!D1703="",Data_Extraction!$J1703*(S$1),Data_Extraction!D1703)</f>
        <v>98.106666666666669</v>
      </c>
      <c r="T1703" s="12">
        <f>IF(Data_Extraction!E1703="",Data_Extraction!$J1703*(T$1),Data_Extraction!E1703)</f>
        <v>89.61666666666666</v>
      </c>
      <c r="U1703" s="12">
        <f>IF(Data_Extraction!F1703="",Data_Extraction!$J1703*(U$1),Data_Extraction!F1703)</f>
        <v>92.446666666666658</v>
      </c>
      <c r="V1703" s="12">
        <f>IF(Data_Extraction!G1703="",Data_Extraction!$J1703*(V$1),Data_Extraction!G1703)</f>
        <v>100</v>
      </c>
      <c r="W1703" s="12">
        <f>IF(Data_Extraction!H1703="",Data_Extraction!$J1703*(W$1),Data_Extraction!H1703)</f>
        <v>94</v>
      </c>
      <c r="X1703" s="12">
        <f>IF(Data_Extraction!I1703="",Data_Extraction!$J1703*(X$1),Data_Extraction!I1703)</f>
        <v>89</v>
      </c>
      <c r="Y1703" s="13">
        <f t="shared" si="156"/>
        <v>91.857083333333335</v>
      </c>
      <c r="Z1703" s="17" t="str">
        <f t="shared" si="160"/>
        <v>Evening</v>
      </c>
      <c r="AA1703" s="14" t="str">
        <f>VLOOKUP($N1703,'HeartRate-2022-03-21-1647950188'!$C:$G,2,0)</f>
        <v>Lecture</v>
      </c>
      <c r="AB1703" s="14" t="str">
        <f>VLOOKUP($N1703,'HeartRate-2022-03-21-1647950188'!$C:$G,3,0)</f>
        <v>Off Campus</v>
      </c>
      <c r="AC1703" s="14" t="str">
        <f>VLOOKUP($N1703,'HeartRate-2022-03-21-1647950188'!$C:$G,4,0)</f>
        <v>Sitting</v>
      </c>
      <c r="AD1703" s="14" t="str">
        <f>VLOOKUP($N1703,'HeartRate-2022-03-21-1647950188'!$C:$G,5,0)</f>
        <v>Technical Contexts</v>
      </c>
      <c r="AE1703">
        <f t="shared" si="161"/>
        <v>0</v>
      </c>
      <c r="AF1703" s="18">
        <v>44635</v>
      </c>
      <c r="AG1703" s="19">
        <v>0.66109953703703705</v>
      </c>
    </row>
    <row r="1704" spans="1:33" x14ac:dyDescent="0.3">
      <c r="A1704" s="5">
        <v>44635.661793981482</v>
      </c>
      <c r="B1704" t="str">
        <f>IFERROR(AVERAGEIFS('HeartRate-2022-03-21-1647950188'!$B:$B,'HeartRate-2022-03-21-1647950188'!$A:$A,Data_Extraction!B$2,'HeartRate-2022-03-21-1647950188'!$C:$C,Data_Extraction!$A1704),"")</f>
        <v/>
      </c>
      <c r="C1704" t="str">
        <f>IFERROR(AVERAGEIFS('HeartRate-2022-03-21-1647950188'!$B:$B,'HeartRate-2022-03-21-1647950188'!$A:$A,Data_Extraction!C$2,'HeartRate-2022-03-21-1647950188'!$C:$C,Data_Extraction!$A1704),"")</f>
        <v/>
      </c>
      <c r="D1704" t="str">
        <f>IFERROR(AVERAGEIFS('HeartRate-2022-03-21-1647950188'!$B:$B,'HeartRate-2022-03-21-1647950188'!$A:$A,Data_Extraction!D$2,'HeartRate-2022-03-21-1647950188'!$C:$C,Data_Extraction!$A1704),"")</f>
        <v/>
      </c>
      <c r="E1704" t="str">
        <f>IFERROR(AVERAGEIFS('HeartRate-2022-03-21-1647950188'!$B:$B,'HeartRate-2022-03-21-1647950188'!$A:$A,Data_Extraction!E$2,'HeartRate-2022-03-21-1647950188'!$C:$C,Data_Extraction!$A1704),"")</f>
        <v/>
      </c>
      <c r="F1704" t="str">
        <f>IFERROR(AVERAGEIFS('HeartRate-2022-03-21-1647950188'!$B:$B,'HeartRate-2022-03-21-1647950188'!$A:$A,Data_Extraction!F$2,'HeartRate-2022-03-21-1647950188'!$C:$C,Data_Extraction!$A1704),"")</f>
        <v/>
      </c>
      <c r="G1704">
        <f>IFERROR(AVERAGEIFS('HeartRate-2022-03-21-1647950188'!$B:$B,'HeartRate-2022-03-21-1647950188'!$A:$A,Data_Extraction!G$2,'HeartRate-2022-03-21-1647950188'!$C:$C,Data_Extraction!$A1704),"")</f>
        <v>94</v>
      </c>
      <c r="H1704">
        <f>IFERROR(AVERAGEIFS('HeartRate-2022-03-21-1647950188'!$B:$B,'HeartRate-2022-03-21-1647950188'!$A:$A,Data_Extraction!H$2,'HeartRate-2022-03-21-1647950188'!$C:$C,Data_Extraction!$A1704),"")</f>
        <v>94</v>
      </c>
      <c r="I1704">
        <f>IFERROR(AVERAGEIFS('HeartRate-2022-03-21-1647950188'!$B:$B,'HeartRate-2022-03-21-1647950188'!$A:$A,Data_Extraction!I$2,'HeartRate-2022-03-21-1647950188'!$C:$C,Data_Extraction!$A1704),"")</f>
        <v>83</v>
      </c>
      <c r="J1704" s="8">
        <f t="shared" si="157"/>
        <v>90.333333333333329</v>
      </c>
      <c r="N1704" s="11">
        <f>Data_Extraction!A1704</f>
        <v>44635.661793981482</v>
      </c>
      <c r="O1704" s="15">
        <f t="shared" si="158"/>
        <v>44635</v>
      </c>
      <c r="P1704" s="16">
        <f t="shared" si="159"/>
        <v>0.6617939814814815</v>
      </c>
      <c r="Q1704" s="12">
        <f>IF(Data_Extraction!B1704="",Data_Extraction!$J1704*(Q$1),Data_Extraction!B1704)</f>
        <v>81.3</v>
      </c>
      <c r="R1704" s="12">
        <f>IF(Data_Extraction!C1704="",Data_Extraction!$J1704*(R$1),Data_Extraction!C1704)</f>
        <v>83.106666666666669</v>
      </c>
      <c r="S1704" s="12">
        <f>IF(Data_Extraction!D1704="",Data_Extraction!$J1704*(S$1),Data_Extraction!D1704)</f>
        <v>93.946666666666658</v>
      </c>
      <c r="T1704" s="12">
        <f>IF(Data_Extraction!E1704="",Data_Extraction!$J1704*(T$1),Data_Extraction!E1704)</f>
        <v>85.816666666666663</v>
      </c>
      <c r="U1704" s="12">
        <f>IF(Data_Extraction!F1704="",Data_Extraction!$J1704*(U$1),Data_Extraction!F1704)</f>
        <v>88.526666666666657</v>
      </c>
      <c r="V1704" s="12">
        <f>IF(Data_Extraction!G1704="",Data_Extraction!$J1704*(V$1),Data_Extraction!G1704)</f>
        <v>94</v>
      </c>
      <c r="W1704" s="12">
        <f>IF(Data_Extraction!H1704="",Data_Extraction!$J1704*(W$1),Data_Extraction!H1704)</f>
        <v>94</v>
      </c>
      <c r="X1704" s="12">
        <f>IF(Data_Extraction!I1704="",Data_Extraction!$J1704*(X$1),Data_Extraction!I1704)</f>
        <v>83</v>
      </c>
      <c r="Y1704" s="13">
        <f t="shared" si="156"/>
        <v>87.962083333333339</v>
      </c>
      <c r="Z1704" s="17" t="str">
        <f t="shared" si="160"/>
        <v>Evening</v>
      </c>
      <c r="AA1704" s="14" t="str">
        <f>VLOOKUP($N1704,'HeartRate-2022-03-21-1647950188'!$C:$G,2,0)</f>
        <v>Lecture</v>
      </c>
      <c r="AB1704" s="14" t="str">
        <f>VLOOKUP($N1704,'HeartRate-2022-03-21-1647950188'!$C:$G,3,0)</f>
        <v>Off Campus</v>
      </c>
      <c r="AC1704" s="14" t="str">
        <f>VLOOKUP($N1704,'HeartRate-2022-03-21-1647950188'!$C:$G,4,0)</f>
        <v>Sitting</v>
      </c>
      <c r="AD1704" s="14" t="str">
        <f>VLOOKUP($N1704,'HeartRate-2022-03-21-1647950188'!$C:$G,5,0)</f>
        <v>Technical Contexts</v>
      </c>
      <c r="AE1704">
        <f t="shared" si="161"/>
        <v>0</v>
      </c>
      <c r="AF1704" s="18">
        <v>44635</v>
      </c>
      <c r="AG1704" s="19">
        <v>0.6617939814814815</v>
      </c>
    </row>
    <row r="1705" spans="1:33" x14ac:dyDescent="0.3">
      <c r="A1705" s="5">
        <v>44635.661863425928</v>
      </c>
      <c r="B1705" t="str">
        <f>IFERROR(AVERAGEIFS('HeartRate-2022-03-21-1647950188'!$B:$B,'HeartRate-2022-03-21-1647950188'!$A:$A,Data_Extraction!B$2,'HeartRate-2022-03-21-1647950188'!$C:$C,Data_Extraction!$A1705),"")</f>
        <v/>
      </c>
      <c r="C1705" t="str">
        <f>IFERROR(AVERAGEIFS('HeartRate-2022-03-21-1647950188'!$B:$B,'HeartRate-2022-03-21-1647950188'!$A:$A,Data_Extraction!C$2,'HeartRate-2022-03-21-1647950188'!$C:$C,Data_Extraction!$A1705),"")</f>
        <v/>
      </c>
      <c r="D1705" t="str">
        <f>IFERROR(AVERAGEIFS('HeartRate-2022-03-21-1647950188'!$B:$B,'HeartRate-2022-03-21-1647950188'!$A:$A,Data_Extraction!D$2,'HeartRate-2022-03-21-1647950188'!$C:$C,Data_Extraction!$A1705),"")</f>
        <v/>
      </c>
      <c r="E1705" t="str">
        <f>IFERROR(AVERAGEIFS('HeartRate-2022-03-21-1647950188'!$B:$B,'HeartRate-2022-03-21-1647950188'!$A:$A,Data_Extraction!E$2,'HeartRate-2022-03-21-1647950188'!$C:$C,Data_Extraction!$A1705),"")</f>
        <v/>
      </c>
      <c r="F1705" t="str">
        <f>IFERROR(AVERAGEIFS('HeartRate-2022-03-21-1647950188'!$B:$B,'HeartRate-2022-03-21-1647950188'!$A:$A,Data_Extraction!F$2,'HeartRate-2022-03-21-1647950188'!$C:$C,Data_Extraction!$A1705),"")</f>
        <v/>
      </c>
      <c r="G1705" t="str">
        <f>IFERROR(AVERAGEIFS('HeartRate-2022-03-21-1647950188'!$B:$B,'HeartRate-2022-03-21-1647950188'!$A:$A,Data_Extraction!G$2,'HeartRate-2022-03-21-1647950188'!$C:$C,Data_Extraction!$A1705),"")</f>
        <v/>
      </c>
      <c r="H1705" t="str">
        <f>IFERROR(AVERAGEIFS('HeartRate-2022-03-21-1647950188'!$B:$B,'HeartRate-2022-03-21-1647950188'!$A:$A,Data_Extraction!H$2,'HeartRate-2022-03-21-1647950188'!$C:$C,Data_Extraction!$A1705),"")</f>
        <v/>
      </c>
      <c r="I1705">
        <f>IFERROR(AVERAGEIFS('HeartRate-2022-03-21-1647950188'!$B:$B,'HeartRate-2022-03-21-1647950188'!$A:$A,Data_Extraction!I$2,'HeartRate-2022-03-21-1647950188'!$C:$C,Data_Extraction!$A1705),"")</f>
        <v>83</v>
      </c>
      <c r="J1705" s="8">
        <f t="shared" si="157"/>
        <v>83</v>
      </c>
      <c r="N1705" s="11">
        <f>Data_Extraction!A1705</f>
        <v>44635.661863425928</v>
      </c>
      <c r="O1705" s="15">
        <f t="shared" si="158"/>
        <v>44635</v>
      </c>
      <c r="P1705" s="16">
        <f t="shared" si="159"/>
        <v>0.66186342592592595</v>
      </c>
      <c r="Q1705" s="12">
        <f>IF(Data_Extraction!B1705="",Data_Extraction!$J1705*(Q$1),Data_Extraction!B1705)</f>
        <v>74.7</v>
      </c>
      <c r="R1705" s="12">
        <f>IF(Data_Extraction!C1705="",Data_Extraction!$J1705*(R$1),Data_Extraction!C1705)</f>
        <v>76.36</v>
      </c>
      <c r="S1705" s="12">
        <f>IF(Data_Extraction!D1705="",Data_Extraction!$J1705*(S$1),Data_Extraction!D1705)</f>
        <v>86.320000000000007</v>
      </c>
      <c r="T1705" s="12">
        <f>IF(Data_Extraction!E1705="",Data_Extraction!$J1705*(T$1),Data_Extraction!E1705)</f>
        <v>78.849999999999994</v>
      </c>
      <c r="U1705" s="12">
        <f>IF(Data_Extraction!F1705="",Data_Extraction!$J1705*(U$1),Data_Extraction!F1705)</f>
        <v>81.34</v>
      </c>
      <c r="V1705" s="12">
        <f>IF(Data_Extraction!G1705="",Data_Extraction!$J1705*(V$1),Data_Extraction!G1705)</f>
        <v>75.53</v>
      </c>
      <c r="W1705" s="12">
        <f>IF(Data_Extraction!H1705="",Data_Extraction!$J1705*(W$1),Data_Extraction!H1705)</f>
        <v>88.81</v>
      </c>
      <c r="X1705" s="12">
        <f>IF(Data_Extraction!I1705="",Data_Extraction!$J1705*(X$1),Data_Extraction!I1705)</f>
        <v>83</v>
      </c>
      <c r="Y1705" s="13">
        <f t="shared" si="156"/>
        <v>80.61375000000001</v>
      </c>
      <c r="Z1705" s="17" t="str">
        <f t="shared" si="160"/>
        <v>Evening</v>
      </c>
      <c r="AA1705" s="14" t="str">
        <f>VLOOKUP($N1705,'HeartRate-2022-03-21-1647950188'!$C:$G,2,0)</f>
        <v>Lecture</v>
      </c>
      <c r="AB1705" s="14" t="str">
        <f>VLOOKUP($N1705,'HeartRate-2022-03-21-1647950188'!$C:$G,3,0)</f>
        <v>Off Campus</v>
      </c>
      <c r="AC1705" s="14" t="str">
        <f>VLOOKUP($N1705,'HeartRate-2022-03-21-1647950188'!$C:$G,4,0)</f>
        <v>Sitting</v>
      </c>
      <c r="AD1705" s="14" t="str">
        <f>VLOOKUP($N1705,'HeartRate-2022-03-21-1647950188'!$C:$G,5,0)</f>
        <v>Technical Contexts</v>
      </c>
      <c r="AE1705">
        <f t="shared" si="161"/>
        <v>0</v>
      </c>
      <c r="AF1705" s="18">
        <v>44635</v>
      </c>
      <c r="AG1705" s="19">
        <v>0.66186342592592595</v>
      </c>
    </row>
    <row r="1706" spans="1:33" x14ac:dyDescent="0.3">
      <c r="A1706" s="5">
        <v>44635.662488425929</v>
      </c>
      <c r="B1706" t="str">
        <f>IFERROR(AVERAGEIFS('HeartRate-2022-03-21-1647950188'!$B:$B,'HeartRate-2022-03-21-1647950188'!$A:$A,Data_Extraction!B$2,'HeartRate-2022-03-21-1647950188'!$C:$C,Data_Extraction!$A1706),"")</f>
        <v/>
      </c>
      <c r="C1706" t="str">
        <f>IFERROR(AVERAGEIFS('HeartRate-2022-03-21-1647950188'!$B:$B,'HeartRate-2022-03-21-1647950188'!$A:$A,Data_Extraction!C$2,'HeartRate-2022-03-21-1647950188'!$C:$C,Data_Extraction!$A1706),"")</f>
        <v/>
      </c>
      <c r="D1706" t="str">
        <f>IFERROR(AVERAGEIFS('HeartRate-2022-03-21-1647950188'!$B:$B,'HeartRate-2022-03-21-1647950188'!$A:$A,Data_Extraction!D$2,'HeartRate-2022-03-21-1647950188'!$C:$C,Data_Extraction!$A1706),"")</f>
        <v/>
      </c>
      <c r="E1706" t="str">
        <f>IFERROR(AVERAGEIFS('HeartRate-2022-03-21-1647950188'!$B:$B,'HeartRate-2022-03-21-1647950188'!$A:$A,Data_Extraction!E$2,'HeartRate-2022-03-21-1647950188'!$C:$C,Data_Extraction!$A1706),"")</f>
        <v/>
      </c>
      <c r="F1706" t="str">
        <f>IFERROR(AVERAGEIFS('HeartRate-2022-03-21-1647950188'!$B:$B,'HeartRate-2022-03-21-1647950188'!$A:$A,Data_Extraction!F$2,'HeartRate-2022-03-21-1647950188'!$C:$C,Data_Extraction!$A1706),"")</f>
        <v/>
      </c>
      <c r="G1706">
        <f>IFERROR(AVERAGEIFS('HeartRate-2022-03-21-1647950188'!$B:$B,'HeartRate-2022-03-21-1647950188'!$A:$A,Data_Extraction!G$2,'HeartRate-2022-03-21-1647950188'!$C:$C,Data_Extraction!$A1706),"")</f>
        <v>94</v>
      </c>
      <c r="H1706">
        <f>IFERROR(AVERAGEIFS('HeartRate-2022-03-21-1647950188'!$B:$B,'HeartRate-2022-03-21-1647950188'!$A:$A,Data_Extraction!H$2,'HeartRate-2022-03-21-1647950188'!$C:$C,Data_Extraction!$A1706),"")</f>
        <v>95</v>
      </c>
      <c r="I1706">
        <f>IFERROR(AVERAGEIFS('HeartRate-2022-03-21-1647950188'!$B:$B,'HeartRate-2022-03-21-1647950188'!$A:$A,Data_Extraction!I$2,'HeartRate-2022-03-21-1647950188'!$C:$C,Data_Extraction!$A1706),"")</f>
        <v>86</v>
      </c>
      <c r="J1706" s="8">
        <f t="shared" si="157"/>
        <v>91.666666666666671</v>
      </c>
      <c r="N1706" s="11">
        <f>Data_Extraction!A1706</f>
        <v>44635.662488425929</v>
      </c>
      <c r="O1706" s="15">
        <f t="shared" si="158"/>
        <v>44635</v>
      </c>
      <c r="P1706" s="16">
        <f t="shared" si="159"/>
        <v>0.66248842592592594</v>
      </c>
      <c r="Q1706" s="12">
        <f>IF(Data_Extraction!B1706="",Data_Extraction!$J1706*(Q$1),Data_Extraction!B1706)</f>
        <v>82.5</v>
      </c>
      <c r="R1706" s="12">
        <f>IF(Data_Extraction!C1706="",Data_Extraction!$J1706*(R$1),Data_Extraction!C1706)</f>
        <v>84.333333333333343</v>
      </c>
      <c r="S1706" s="12">
        <f>IF(Data_Extraction!D1706="",Data_Extraction!$J1706*(S$1),Data_Extraction!D1706)</f>
        <v>95.333333333333343</v>
      </c>
      <c r="T1706" s="12">
        <f>IF(Data_Extraction!E1706="",Data_Extraction!$J1706*(T$1),Data_Extraction!E1706)</f>
        <v>87.083333333333329</v>
      </c>
      <c r="U1706" s="12">
        <f>IF(Data_Extraction!F1706="",Data_Extraction!$J1706*(U$1),Data_Extraction!F1706)</f>
        <v>89.833333333333343</v>
      </c>
      <c r="V1706" s="12">
        <f>IF(Data_Extraction!G1706="",Data_Extraction!$J1706*(V$1),Data_Extraction!G1706)</f>
        <v>94</v>
      </c>
      <c r="W1706" s="12">
        <f>IF(Data_Extraction!H1706="",Data_Extraction!$J1706*(W$1),Data_Extraction!H1706)</f>
        <v>95</v>
      </c>
      <c r="X1706" s="12">
        <f>IF(Data_Extraction!I1706="",Data_Extraction!$J1706*(X$1),Data_Extraction!I1706)</f>
        <v>86</v>
      </c>
      <c r="Y1706" s="13">
        <f t="shared" si="156"/>
        <v>89.260416666666671</v>
      </c>
      <c r="Z1706" s="17" t="str">
        <f t="shared" si="160"/>
        <v>Evening</v>
      </c>
      <c r="AA1706" s="14" t="str">
        <f>VLOOKUP($N1706,'HeartRate-2022-03-21-1647950188'!$C:$G,2,0)</f>
        <v>Lecture</v>
      </c>
      <c r="AB1706" s="14" t="str">
        <f>VLOOKUP($N1706,'HeartRate-2022-03-21-1647950188'!$C:$G,3,0)</f>
        <v>Off Campus</v>
      </c>
      <c r="AC1706" s="14" t="str">
        <f>VLOOKUP($N1706,'HeartRate-2022-03-21-1647950188'!$C:$G,4,0)</f>
        <v>Sitting</v>
      </c>
      <c r="AD1706" s="14" t="str">
        <f>VLOOKUP($N1706,'HeartRate-2022-03-21-1647950188'!$C:$G,5,0)</f>
        <v>Technical Contexts</v>
      </c>
      <c r="AE1706">
        <f t="shared" si="161"/>
        <v>0</v>
      </c>
      <c r="AF1706" s="18">
        <v>44635</v>
      </c>
      <c r="AG1706" s="19">
        <v>0.66248842592592594</v>
      </c>
    </row>
    <row r="1707" spans="1:33" x14ac:dyDescent="0.3">
      <c r="A1707" s="5">
        <v>44635.663055555553</v>
      </c>
      <c r="B1707">
        <f>IFERROR(AVERAGEIFS('HeartRate-2022-03-21-1647950188'!$B:$B,'HeartRate-2022-03-21-1647950188'!$A:$A,Data_Extraction!B$2,'HeartRate-2022-03-21-1647950188'!$C:$C,Data_Extraction!$A1707),"")</f>
        <v>72</v>
      </c>
      <c r="C1707" t="str">
        <f>IFERROR(AVERAGEIFS('HeartRate-2022-03-21-1647950188'!$B:$B,'HeartRate-2022-03-21-1647950188'!$A:$A,Data_Extraction!C$2,'HeartRate-2022-03-21-1647950188'!$C:$C,Data_Extraction!$A1707),"")</f>
        <v/>
      </c>
      <c r="D1707" t="str">
        <f>IFERROR(AVERAGEIFS('HeartRate-2022-03-21-1647950188'!$B:$B,'HeartRate-2022-03-21-1647950188'!$A:$A,Data_Extraction!D$2,'HeartRate-2022-03-21-1647950188'!$C:$C,Data_Extraction!$A1707),"")</f>
        <v/>
      </c>
      <c r="E1707" t="str">
        <f>IFERROR(AVERAGEIFS('HeartRate-2022-03-21-1647950188'!$B:$B,'HeartRate-2022-03-21-1647950188'!$A:$A,Data_Extraction!E$2,'HeartRate-2022-03-21-1647950188'!$C:$C,Data_Extraction!$A1707),"")</f>
        <v/>
      </c>
      <c r="F1707" t="str">
        <f>IFERROR(AVERAGEIFS('HeartRate-2022-03-21-1647950188'!$B:$B,'HeartRate-2022-03-21-1647950188'!$A:$A,Data_Extraction!F$2,'HeartRate-2022-03-21-1647950188'!$C:$C,Data_Extraction!$A1707),"")</f>
        <v/>
      </c>
      <c r="G1707" t="str">
        <f>IFERROR(AVERAGEIFS('HeartRate-2022-03-21-1647950188'!$B:$B,'HeartRate-2022-03-21-1647950188'!$A:$A,Data_Extraction!G$2,'HeartRate-2022-03-21-1647950188'!$C:$C,Data_Extraction!$A1707),"")</f>
        <v/>
      </c>
      <c r="H1707" t="str">
        <f>IFERROR(AVERAGEIFS('HeartRate-2022-03-21-1647950188'!$B:$B,'HeartRate-2022-03-21-1647950188'!$A:$A,Data_Extraction!H$2,'HeartRate-2022-03-21-1647950188'!$C:$C,Data_Extraction!$A1707),"")</f>
        <v/>
      </c>
      <c r="I1707" t="str">
        <f>IFERROR(AVERAGEIFS('HeartRate-2022-03-21-1647950188'!$B:$B,'HeartRate-2022-03-21-1647950188'!$A:$A,Data_Extraction!I$2,'HeartRate-2022-03-21-1647950188'!$C:$C,Data_Extraction!$A1707),"")</f>
        <v/>
      </c>
      <c r="J1707" s="8">
        <f t="shared" si="157"/>
        <v>72</v>
      </c>
      <c r="N1707" s="11">
        <f>Data_Extraction!A1707</f>
        <v>44635.663055555553</v>
      </c>
      <c r="O1707" s="15">
        <f t="shared" si="158"/>
        <v>44635</v>
      </c>
      <c r="P1707" s="16">
        <f t="shared" si="159"/>
        <v>0.66305555555555562</v>
      </c>
      <c r="Q1707" s="12">
        <f>IF(Data_Extraction!B1707="",Data_Extraction!$J1707*(Q$1),Data_Extraction!B1707)</f>
        <v>72</v>
      </c>
      <c r="R1707" s="12">
        <f>IF(Data_Extraction!C1707="",Data_Extraction!$J1707*(R$1),Data_Extraction!C1707)</f>
        <v>66.240000000000009</v>
      </c>
      <c r="S1707" s="12">
        <f>IF(Data_Extraction!D1707="",Data_Extraction!$J1707*(S$1),Data_Extraction!D1707)</f>
        <v>74.88</v>
      </c>
      <c r="T1707" s="12">
        <f>IF(Data_Extraction!E1707="",Data_Extraction!$J1707*(T$1),Data_Extraction!E1707)</f>
        <v>68.399999999999991</v>
      </c>
      <c r="U1707" s="12">
        <f>IF(Data_Extraction!F1707="",Data_Extraction!$J1707*(U$1),Data_Extraction!F1707)</f>
        <v>70.56</v>
      </c>
      <c r="V1707" s="12">
        <f>IF(Data_Extraction!G1707="",Data_Extraction!$J1707*(V$1),Data_Extraction!G1707)</f>
        <v>65.52</v>
      </c>
      <c r="W1707" s="12">
        <f>IF(Data_Extraction!H1707="",Data_Extraction!$J1707*(W$1),Data_Extraction!H1707)</f>
        <v>77.040000000000006</v>
      </c>
      <c r="X1707" s="12">
        <f>IF(Data_Extraction!I1707="",Data_Extraction!$J1707*(X$1),Data_Extraction!I1707)</f>
        <v>69.84</v>
      </c>
      <c r="Y1707" s="13">
        <f t="shared" si="156"/>
        <v>70.56</v>
      </c>
      <c r="Z1707" s="17" t="str">
        <f t="shared" si="160"/>
        <v>Evening</v>
      </c>
      <c r="AA1707" s="14" t="str">
        <f>VLOOKUP($N1707,'HeartRate-2022-03-21-1647950188'!$C:$G,2,0)</f>
        <v>Lecture</v>
      </c>
      <c r="AB1707" s="14" t="str">
        <f>VLOOKUP($N1707,'HeartRate-2022-03-21-1647950188'!$C:$G,3,0)</f>
        <v>Off Campus</v>
      </c>
      <c r="AC1707" s="14" t="str">
        <f>VLOOKUP($N1707,'HeartRate-2022-03-21-1647950188'!$C:$G,4,0)</f>
        <v>Sitting</v>
      </c>
      <c r="AD1707" s="14" t="str">
        <f>VLOOKUP($N1707,'HeartRate-2022-03-21-1647950188'!$C:$G,5,0)</f>
        <v>Technical Contexts</v>
      </c>
      <c r="AE1707">
        <f t="shared" si="161"/>
        <v>0</v>
      </c>
      <c r="AF1707" s="18">
        <v>44635</v>
      </c>
      <c r="AG1707" s="19">
        <v>0.66305555555555562</v>
      </c>
    </row>
    <row r="1708" spans="1:33" x14ac:dyDescent="0.3">
      <c r="A1708" s="5">
        <v>44635.663182870368</v>
      </c>
      <c r="B1708" t="str">
        <f>IFERROR(AVERAGEIFS('HeartRate-2022-03-21-1647950188'!$B:$B,'HeartRate-2022-03-21-1647950188'!$A:$A,Data_Extraction!B$2,'HeartRate-2022-03-21-1647950188'!$C:$C,Data_Extraction!$A1708),"")</f>
        <v/>
      </c>
      <c r="C1708" t="str">
        <f>IFERROR(AVERAGEIFS('HeartRate-2022-03-21-1647950188'!$B:$B,'HeartRate-2022-03-21-1647950188'!$A:$A,Data_Extraction!C$2,'HeartRate-2022-03-21-1647950188'!$C:$C,Data_Extraction!$A1708),"")</f>
        <v/>
      </c>
      <c r="D1708" t="str">
        <f>IFERROR(AVERAGEIFS('HeartRate-2022-03-21-1647950188'!$B:$B,'HeartRate-2022-03-21-1647950188'!$A:$A,Data_Extraction!D$2,'HeartRate-2022-03-21-1647950188'!$C:$C,Data_Extraction!$A1708),"")</f>
        <v/>
      </c>
      <c r="E1708" t="str">
        <f>IFERROR(AVERAGEIFS('HeartRate-2022-03-21-1647950188'!$B:$B,'HeartRate-2022-03-21-1647950188'!$A:$A,Data_Extraction!E$2,'HeartRate-2022-03-21-1647950188'!$C:$C,Data_Extraction!$A1708),"")</f>
        <v/>
      </c>
      <c r="F1708" t="str">
        <f>IFERROR(AVERAGEIFS('HeartRate-2022-03-21-1647950188'!$B:$B,'HeartRate-2022-03-21-1647950188'!$A:$A,Data_Extraction!F$2,'HeartRate-2022-03-21-1647950188'!$C:$C,Data_Extraction!$A1708),"")</f>
        <v/>
      </c>
      <c r="G1708">
        <f>IFERROR(AVERAGEIFS('HeartRate-2022-03-21-1647950188'!$B:$B,'HeartRate-2022-03-21-1647950188'!$A:$A,Data_Extraction!G$2,'HeartRate-2022-03-21-1647950188'!$C:$C,Data_Extraction!$A1708),"")</f>
        <v>103</v>
      </c>
      <c r="H1708">
        <f>IFERROR(AVERAGEIFS('HeartRate-2022-03-21-1647950188'!$B:$B,'HeartRate-2022-03-21-1647950188'!$A:$A,Data_Extraction!H$2,'HeartRate-2022-03-21-1647950188'!$C:$C,Data_Extraction!$A1708),"")</f>
        <v>95</v>
      </c>
      <c r="I1708">
        <f>IFERROR(AVERAGEIFS('HeartRate-2022-03-21-1647950188'!$B:$B,'HeartRate-2022-03-21-1647950188'!$A:$A,Data_Extraction!I$2,'HeartRate-2022-03-21-1647950188'!$C:$C,Data_Extraction!$A1708),"")</f>
        <v>88</v>
      </c>
      <c r="J1708" s="8">
        <f t="shared" si="157"/>
        <v>95.333333333333329</v>
      </c>
      <c r="N1708" s="11">
        <f>Data_Extraction!A1708</f>
        <v>44635.663182870368</v>
      </c>
      <c r="O1708" s="15">
        <f t="shared" si="158"/>
        <v>44635</v>
      </c>
      <c r="P1708" s="16">
        <f t="shared" si="159"/>
        <v>0.66318287037037038</v>
      </c>
      <c r="Q1708" s="12">
        <f>IF(Data_Extraction!B1708="",Data_Extraction!$J1708*(Q$1),Data_Extraction!B1708)</f>
        <v>85.8</v>
      </c>
      <c r="R1708" s="12">
        <f>IF(Data_Extraction!C1708="",Data_Extraction!$J1708*(R$1),Data_Extraction!C1708)</f>
        <v>87.706666666666663</v>
      </c>
      <c r="S1708" s="12">
        <f>IF(Data_Extraction!D1708="",Data_Extraction!$J1708*(S$1),Data_Extraction!D1708)</f>
        <v>99.146666666666661</v>
      </c>
      <c r="T1708" s="12">
        <f>IF(Data_Extraction!E1708="",Data_Extraction!$J1708*(T$1),Data_Extraction!E1708)</f>
        <v>90.566666666666663</v>
      </c>
      <c r="U1708" s="12">
        <f>IF(Data_Extraction!F1708="",Data_Extraction!$J1708*(U$1),Data_Extraction!F1708)</f>
        <v>93.426666666666662</v>
      </c>
      <c r="V1708" s="12">
        <f>IF(Data_Extraction!G1708="",Data_Extraction!$J1708*(V$1),Data_Extraction!G1708)</f>
        <v>103</v>
      </c>
      <c r="W1708" s="12">
        <f>IF(Data_Extraction!H1708="",Data_Extraction!$J1708*(W$1),Data_Extraction!H1708)</f>
        <v>95</v>
      </c>
      <c r="X1708" s="12">
        <f>IF(Data_Extraction!I1708="",Data_Extraction!$J1708*(X$1),Data_Extraction!I1708)</f>
        <v>88</v>
      </c>
      <c r="Y1708" s="13">
        <f t="shared" si="156"/>
        <v>92.830833333333331</v>
      </c>
      <c r="Z1708" s="17" t="str">
        <f t="shared" si="160"/>
        <v>Evening</v>
      </c>
      <c r="AA1708" s="14" t="str">
        <f>VLOOKUP($N1708,'HeartRate-2022-03-21-1647950188'!$C:$G,2,0)</f>
        <v>Lecture</v>
      </c>
      <c r="AB1708" s="14" t="str">
        <f>VLOOKUP($N1708,'HeartRate-2022-03-21-1647950188'!$C:$G,3,0)</f>
        <v>Off Campus</v>
      </c>
      <c r="AC1708" s="14" t="str">
        <f>VLOOKUP($N1708,'HeartRate-2022-03-21-1647950188'!$C:$G,4,0)</f>
        <v>Sitting</v>
      </c>
      <c r="AD1708" s="14" t="str">
        <f>VLOOKUP($N1708,'HeartRate-2022-03-21-1647950188'!$C:$G,5,0)</f>
        <v>Technical Contexts</v>
      </c>
      <c r="AE1708">
        <f t="shared" si="161"/>
        <v>0</v>
      </c>
      <c r="AF1708" s="18">
        <v>44635</v>
      </c>
      <c r="AG1708" s="19">
        <v>0.66318287037037038</v>
      </c>
    </row>
    <row r="1709" spans="1:33" x14ac:dyDescent="0.3">
      <c r="A1709" s="5">
        <v>44635.663877314815</v>
      </c>
      <c r="B1709" t="str">
        <f>IFERROR(AVERAGEIFS('HeartRate-2022-03-21-1647950188'!$B:$B,'HeartRate-2022-03-21-1647950188'!$A:$A,Data_Extraction!B$2,'HeartRate-2022-03-21-1647950188'!$C:$C,Data_Extraction!$A1709),"")</f>
        <v/>
      </c>
      <c r="C1709" t="str">
        <f>IFERROR(AVERAGEIFS('HeartRate-2022-03-21-1647950188'!$B:$B,'HeartRate-2022-03-21-1647950188'!$A:$A,Data_Extraction!C$2,'HeartRate-2022-03-21-1647950188'!$C:$C,Data_Extraction!$A1709),"")</f>
        <v/>
      </c>
      <c r="D1709" t="str">
        <f>IFERROR(AVERAGEIFS('HeartRate-2022-03-21-1647950188'!$B:$B,'HeartRate-2022-03-21-1647950188'!$A:$A,Data_Extraction!D$2,'HeartRate-2022-03-21-1647950188'!$C:$C,Data_Extraction!$A1709),"")</f>
        <v/>
      </c>
      <c r="E1709" t="str">
        <f>IFERROR(AVERAGEIFS('HeartRate-2022-03-21-1647950188'!$B:$B,'HeartRate-2022-03-21-1647950188'!$A:$A,Data_Extraction!E$2,'HeartRate-2022-03-21-1647950188'!$C:$C,Data_Extraction!$A1709),"")</f>
        <v/>
      </c>
      <c r="F1709" t="str">
        <f>IFERROR(AVERAGEIFS('HeartRate-2022-03-21-1647950188'!$B:$B,'HeartRate-2022-03-21-1647950188'!$A:$A,Data_Extraction!F$2,'HeartRate-2022-03-21-1647950188'!$C:$C,Data_Extraction!$A1709),"")</f>
        <v/>
      </c>
      <c r="G1709">
        <f>IFERROR(AVERAGEIFS('HeartRate-2022-03-21-1647950188'!$B:$B,'HeartRate-2022-03-21-1647950188'!$A:$A,Data_Extraction!G$2,'HeartRate-2022-03-21-1647950188'!$C:$C,Data_Extraction!$A1709),"")</f>
        <v>99</v>
      </c>
      <c r="H1709">
        <f>IFERROR(AVERAGEIFS('HeartRate-2022-03-21-1647950188'!$B:$B,'HeartRate-2022-03-21-1647950188'!$A:$A,Data_Extraction!H$2,'HeartRate-2022-03-21-1647950188'!$C:$C,Data_Extraction!$A1709),"")</f>
        <v>101</v>
      </c>
      <c r="I1709">
        <f>IFERROR(AVERAGEIFS('HeartRate-2022-03-21-1647950188'!$B:$B,'HeartRate-2022-03-21-1647950188'!$A:$A,Data_Extraction!I$2,'HeartRate-2022-03-21-1647950188'!$C:$C,Data_Extraction!$A1709),"")</f>
        <v>91</v>
      </c>
      <c r="J1709" s="8">
        <f t="shared" si="157"/>
        <v>97</v>
      </c>
      <c r="N1709" s="11">
        <f>Data_Extraction!A1709</f>
        <v>44635.663877314815</v>
      </c>
      <c r="O1709" s="15">
        <f t="shared" si="158"/>
        <v>44635</v>
      </c>
      <c r="P1709" s="16">
        <f t="shared" si="159"/>
        <v>0.66387731481481482</v>
      </c>
      <c r="Q1709" s="12">
        <f>IF(Data_Extraction!B1709="",Data_Extraction!$J1709*(Q$1),Data_Extraction!B1709)</f>
        <v>87.3</v>
      </c>
      <c r="R1709" s="12">
        <f>IF(Data_Extraction!C1709="",Data_Extraction!$J1709*(R$1),Data_Extraction!C1709)</f>
        <v>89.240000000000009</v>
      </c>
      <c r="S1709" s="12">
        <f>IF(Data_Extraction!D1709="",Data_Extraction!$J1709*(S$1),Data_Extraction!D1709)</f>
        <v>100.88000000000001</v>
      </c>
      <c r="T1709" s="12">
        <f>IF(Data_Extraction!E1709="",Data_Extraction!$J1709*(T$1),Data_Extraction!E1709)</f>
        <v>92.149999999999991</v>
      </c>
      <c r="U1709" s="12">
        <f>IF(Data_Extraction!F1709="",Data_Extraction!$J1709*(U$1),Data_Extraction!F1709)</f>
        <v>95.06</v>
      </c>
      <c r="V1709" s="12">
        <f>IF(Data_Extraction!G1709="",Data_Extraction!$J1709*(V$1),Data_Extraction!G1709)</f>
        <v>99</v>
      </c>
      <c r="W1709" s="12">
        <f>IF(Data_Extraction!H1709="",Data_Extraction!$J1709*(W$1),Data_Extraction!H1709)</f>
        <v>101</v>
      </c>
      <c r="X1709" s="12">
        <f>IF(Data_Extraction!I1709="",Data_Extraction!$J1709*(X$1),Data_Extraction!I1709)</f>
        <v>91</v>
      </c>
      <c r="Y1709" s="13">
        <f t="shared" si="156"/>
        <v>94.453749999999999</v>
      </c>
      <c r="Z1709" s="17" t="str">
        <f t="shared" si="160"/>
        <v>Evening</v>
      </c>
      <c r="AA1709" s="14" t="str">
        <f>VLOOKUP($N1709,'HeartRate-2022-03-21-1647950188'!$C:$G,2,0)</f>
        <v>Lecture</v>
      </c>
      <c r="AB1709" s="14" t="str">
        <f>VLOOKUP($N1709,'HeartRate-2022-03-21-1647950188'!$C:$G,3,0)</f>
        <v>Off Campus</v>
      </c>
      <c r="AC1709" s="14" t="str">
        <f>VLOOKUP($N1709,'HeartRate-2022-03-21-1647950188'!$C:$G,4,0)</f>
        <v>Sitting</v>
      </c>
      <c r="AD1709" s="14" t="str">
        <f>VLOOKUP($N1709,'HeartRate-2022-03-21-1647950188'!$C:$G,5,0)</f>
        <v>Technical Contexts</v>
      </c>
      <c r="AE1709">
        <f t="shared" si="161"/>
        <v>0</v>
      </c>
      <c r="AF1709" s="18">
        <v>44635</v>
      </c>
      <c r="AG1709" s="19">
        <v>0.66387731481481482</v>
      </c>
    </row>
    <row r="1710" spans="1:33" x14ac:dyDescent="0.3">
      <c r="A1710" s="5">
        <v>44635.663888888892</v>
      </c>
      <c r="B1710">
        <f>IFERROR(AVERAGEIFS('HeartRate-2022-03-21-1647950188'!$B:$B,'HeartRate-2022-03-21-1647950188'!$A:$A,Data_Extraction!B$2,'HeartRate-2022-03-21-1647950188'!$C:$C,Data_Extraction!$A1710),"")</f>
        <v>91</v>
      </c>
      <c r="C1710" t="str">
        <f>IFERROR(AVERAGEIFS('HeartRate-2022-03-21-1647950188'!$B:$B,'HeartRate-2022-03-21-1647950188'!$A:$A,Data_Extraction!C$2,'HeartRate-2022-03-21-1647950188'!$C:$C,Data_Extraction!$A1710),"")</f>
        <v/>
      </c>
      <c r="D1710" t="str">
        <f>IFERROR(AVERAGEIFS('HeartRate-2022-03-21-1647950188'!$B:$B,'HeartRate-2022-03-21-1647950188'!$A:$A,Data_Extraction!D$2,'HeartRate-2022-03-21-1647950188'!$C:$C,Data_Extraction!$A1710),"")</f>
        <v/>
      </c>
      <c r="E1710" t="str">
        <f>IFERROR(AVERAGEIFS('HeartRate-2022-03-21-1647950188'!$B:$B,'HeartRate-2022-03-21-1647950188'!$A:$A,Data_Extraction!E$2,'HeartRate-2022-03-21-1647950188'!$C:$C,Data_Extraction!$A1710),"")</f>
        <v/>
      </c>
      <c r="F1710" t="str">
        <f>IFERROR(AVERAGEIFS('HeartRate-2022-03-21-1647950188'!$B:$B,'HeartRate-2022-03-21-1647950188'!$A:$A,Data_Extraction!F$2,'HeartRate-2022-03-21-1647950188'!$C:$C,Data_Extraction!$A1710),"")</f>
        <v/>
      </c>
      <c r="G1710" t="str">
        <f>IFERROR(AVERAGEIFS('HeartRate-2022-03-21-1647950188'!$B:$B,'HeartRate-2022-03-21-1647950188'!$A:$A,Data_Extraction!G$2,'HeartRate-2022-03-21-1647950188'!$C:$C,Data_Extraction!$A1710),"")</f>
        <v/>
      </c>
      <c r="H1710" t="str">
        <f>IFERROR(AVERAGEIFS('HeartRate-2022-03-21-1647950188'!$B:$B,'HeartRate-2022-03-21-1647950188'!$A:$A,Data_Extraction!H$2,'HeartRate-2022-03-21-1647950188'!$C:$C,Data_Extraction!$A1710),"")</f>
        <v/>
      </c>
      <c r="I1710" t="str">
        <f>IFERROR(AVERAGEIFS('HeartRate-2022-03-21-1647950188'!$B:$B,'HeartRate-2022-03-21-1647950188'!$A:$A,Data_Extraction!I$2,'HeartRate-2022-03-21-1647950188'!$C:$C,Data_Extraction!$A1710),"")</f>
        <v/>
      </c>
      <c r="J1710" s="8">
        <f t="shared" si="157"/>
        <v>91</v>
      </c>
      <c r="N1710" s="11">
        <f>Data_Extraction!A1710</f>
        <v>44635.663888888892</v>
      </c>
      <c r="O1710" s="15">
        <f t="shared" si="158"/>
        <v>44635</v>
      </c>
      <c r="P1710" s="16">
        <f t="shared" si="159"/>
        <v>0.66388888888888886</v>
      </c>
      <c r="Q1710" s="12">
        <f>IF(Data_Extraction!B1710="",Data_Extraction!$J1710*(Q$1),Data_Extraction!B1710)</f>
        <v>91</v>
      </c>
      <c r="R1710" s="12">
        <f>IF(Data_Extraction!C1710="",Data_Extraction!$J1710*(R$1),Data_Extraction!C1710)</f>
        <v>83.72</v>
      </c>
      <c r="S1710" s="12">
        <f>IF(Data_Extraction!D1710="",Data_Extraction!$J1710*(S$1),Data_Extraction!D1710)</f>
        <v>94.64</v>
      </c>
      <c r="T1710" s="12">
        <f>IF(Data_Extraction!E1710="",Data_Extraction!$J1710*(T$1),Data_Extraction!E1710)</f>
        <v>86.45</v>
      </c>
      <c r="U1710" s="12">
        <f>IF(Data_Extraction!F1710="",Data_Extraction!$J1710*(U$1),Data_Extraction!F1710)</f>
        <v>89.179999999999993</v>
      </c>
      <c r="V1710" s="12">
        <f>IF(Data_Extraction!G1710="",Data_Extraction!$J1710*(V$1),Data_Extraction!G1710)</f>
        <v>82.81</v>
      </c>
      <c r="W1710" s="12">
        <f>IF(Data_Extraction!H1710="",Data_Extraction!$J1710*(W$1),Data_Extraction!H1710)</f>
        <v>97.37</v>
      </c>
      <c r="X1710" s="12">
        <f>IF(Data_Extraction!I1710="",Data_Extraction!$J1710*(X$1),Data_Extraction!I1710)</f>
        <v>88.27</v>
      </c>
      <c r="Y1710" s="13">
        <f t="shared" si="156"/>
        <v>89.179999999999993</v>
      </c>
      <c r="Z1710" s="17" t="str">
        <f t="shared" si="160"/>
        <v>Evening</v>
      </c>
      <c r="AA1710" s="14" t="str">
        <f>VLOOKUP($N1710,'HeartRate-2022-03-21-1647950188'!$C:$G,2,0)</f>
        <v>Lecture</v>
      </c>
      <c r="AB1710" s="14" t="str">
        <f>VLOOKUP($N1710,'HeartRate-2022-03-21-1647950188'!$C:$G,3,0)</f>
        <v>Off Campus</v>
      </c>
      <c r="AC1710" s="14" t="str">
        <f>VLOOKUP($N1710,'HeartRate-2022-03-21-1647950188'!$C:$G,4,0)</f>
        <v>Sitting</v>
      </c>
      <c r="AD1710" s="14" t="str">
        <f>VLOOKUP($N1710,'HeartRate-2022-03-21-1647950188'!$C:$G,5,0)</f>
        <v>Technical Contexts</v>
      </c>
      <c r="AE1710">
        <f t="shared" si="161"/>
        <v>0</v>
      </c>
      <c r="AF1710" s="18">
        <v>44635</v>
      </c>
      <c r="AG1710" s="19">
        <v>0.66388888888888886</v>
      </c>
    </row>
    <row r="1711" spans="1:33" x14ac:dyDescent="0.3">
      <c r="A1711" s="5">
        <v>44635.664571759262</v>
      </c>
      <c r="B1711" t="str">
        <f>IFERROR(AVERAGEIFS('HeartRate-2022-03-21-1647950188'!$B:$B,'HeartRate-2022-03-21-1647950188'!$A:$A,Data_Extraction!B$2,'HeartRate-2022-03-21-1647950188'!$C:$C,Data_Extraction!$A1711),"")</f>
        <v/>
      </c>
      <c r="C1711" t="str">
        <f>IFERROR(AVERAGEIFS('HeartRate-2022-03-21-1647950188'!$B:$B,'HeartRate-2022-03-21-1647950188'!$A:$A,Data_Extraction!C$2,'HeartRate-2022-03-21-1647950188'!$C:$C,Data_Extraction!$A1711),"")</f>
        <v/>
      </c>
      <c r="D1711" t="str">
        <f>IFERROR(AVERAGEIFS('HeartRate-2022-03-21-1647950188'!$B:$B,'HeartRate-2022-03-21-1647950188'!$A:$A,Data_Extraction!D$2,'HeartRate-2022-03-21-1647950188'!$C:$C,Data_Extraction!$A1711),"")</f>
        <v/>
      </c>
      <c r="E1711" t="str">
        <f>IFERROR(AVERAGEIFS('HeartRate-2022-03-21-1647950188'!$B:$B,'HeartRate-2022-03-21-1647950188'!$A:$A,Data_Extraction!E$2,'HeartRate-2022-03-21-1647950188'!$C:$C,Data_Extraction!$A1711),"")</f>
        <v/>
      </c>
      <c r="F1711" t="str">
        <f>IFERROR(AVERAGEIFS('HeartRate-2022-03-21-1647950188'!$B:$B,'HeartRate-2022-03-21-1647950188'!$A:$A,Data_Extraction!F$2,'HeartRate-2022-03-21-1647950188'!$C:$C,Data_Extraction!$A1711),"")</f>
        <v/>
      </c>
      <c r="G1711">
        <f>IFERROR(AVERAGEIFS('HeartRate-2022-03-21-1647950188'!$B:$B,'HeartRate-2022-03-21-1647950188'!$A:$A,Data_Extraction!G$2,'HeartRate-2022-03-21-1647950188'!$C:$C,Data_Extraction!$A1711),"")</f>
        <v>93</v>
      </c>
      <c r="H1711">
        <f>IFERROR(AVERAGEIFS('HeartRate-2022-03-21-1647950188'!$B:$B,'HeartRate-2022-03-21-1647950188'!$A:$A,Data_Extraction!H$2,'HeartRate-2022-03-21-1647950188'!$C:$C,Data_Extraction!$A1711),"")</f>
        <v>97</v>
      </c>
      <c r="I1711">
        <f>IFERROR(AVERAGEIFS('HeartRate-2022-03-21-1647950188'!$B:$B,'HeartRate-2022-03-21-1647950188'!$A:$A,Data_Extraction!I$2,'HeartRate-2022-03-21-1647950188'!$C:$C,Data_Extraction!$A1711),"")</f>
        <v>91</v>
      </c>
      <c r="J1711" s="8">
        <f t="shared" si="157"/>
        <v>93.666666666666671</v>
      </c>
      <c r="N1711" s="11">
        <f>Data_Extraction!A1711</f>
        <v>44635.664571759262</v>
      </c>
      <c r="O1711" s="15">
        <f t="shared" si="158"/>
        <v>44635</v>
      </c>
      <c r="P1711" s="16">
        <f t="shared" si="159"/>
        <v>0.66457175925925926</v>
      </c>
      <c r="Q1711" s="12">
        <f>IF(Data_Extraction!B1711="",Data_Extraction!$J1711*(Q$1),Data_Extraction!B1711)</f>
        <v>84.300000000000011</v>
      </c>
      <c r="R1711" s="12">
        <f>IF(Data_Extraction!C1711="",Data_Extraction!$J1711*(R$1),Data_Extraction!C1711)</f>
        <v>86.173333333333346</v>
      </c>
      <c r="S1711" s="12">
        <f>IF(Data_Extraction!D1711="",Data_Extraction!$J1711*(S$1),Data_Extraction!D1711)</f>
        <v>97.413333333333341</v>
      </c>
      <c r="T1711" s="12">
        <f>IF(Data_Extraction!E1711="",Data_Extraction!$J1711*(T$1),Data_Extraction!E1711)</f>
        <v>88.983333333333334</v>
      </c>
      <c r="U1711" s="12">
        <f>IF(Data_Extraction!F1711="",Data_Extraction!$J1711*(U$1),Data_Extraction!F1711)</f>
        <v>91.793333333333337</v>
      </c>
      <c r="V1711" s="12">
        <f>IF(Data_Extraction!G1711="",Data_Extraction!$J1711*(V$1),Data_Extraction!G1711)</f>
        <v>93</v>
      </c>
      <c r="W1711" s="12">
        <f>IF(Data_Extraction!H1711="",Data_Extraction!$J1711*(W$1),Data_Extraction!H1711)</f>
        <v>97</v>
      </c>
      <c r="X1711" s="12">
        <f>IF(Data_Extraction!I1711="",Data_Extraction!$J1711*(X$1),Data_Extraction!I1711)</f>
        <v>91</v>
      </c>
      <c r="Y1711" s="13">
        <f t="shared" si="156"/>
        <v>91.207916666666677</v>
      </c>
      <c r="Z1711" s="17" t="str">
        <f t="shared" si="160"/>
        <v>Evening</v>
      </c>
      <c r="AA1711" s="14" t="str">
        <f>VLOOKUP($N1711,'HeartRate-2022-03-21-1647950188'!$C:$G,2,0)</f>
        <v>Lecture</v>
      </c>
      <c r="AB1711" s="14" t="str">
        <f>VLOOKUP($N1711,'HeartRate-2022-03-21-1647950188'!$C:$G,3,0)</f>
        <v>Off Campus</v>
      </c>
      <c r="AC1711" s="14" t="str">
        <f>VLOOKUP($N1711,'HeartRate-2022-03-21-1647950188'!$C:$G,4,0)</f>
        <v>Sitting</v>
      </c>
      <c r="AD1711" s="14" t="str">
        <f>VLOOKUP($N1711,'HeartRate-2022-03-21-1647950188'!$C:$G,5,0)</f>
        <v>Technical Contexts</v>
      </c>
      <c r="AE1711">
        <f t="shared" si="161"/>
        <v>0</v>
      </c>
      <c r="AF1711" s="18">
        <v>44635</v>
      </c>
      <c r="AG1711" s="19">
        <v>0.66457175925925926</v>
      </c>
    </row>
    <row r="1712" spans="1:33" x14ac:dyDescent="0.3">
      <c r="A1712" s="5">
        <v>44635.665266203701</v>
      </c>
      <c r="B1712" t="str">
        <f>IFERROR(AVERAGEIFS('HeartRate-2022-03-21-1647950188'!$B:$B,'HeartRate-2022-03-21-1647950188'!$A:$A,Data_Extraction!B$2,'HeartRate-2022-03-21-1647950188'!$C:$C,Data_Extraction!$A1712),"")</f>
        <v/>
      </c>
      <c r="C1712" t="str">
        <f>IFERROR(AVERAGEIFS('HeartRate-2022-03-21-1647950188'!$B:$B,'HeartRate-2022-03-21-1647950188'!$A:$A,Data_Extraction!C$2,'HeartRate-2022-03-21-1647950188'!$C:$C,Data_Extraction!$A1712),"")</f>
        <v/>
      </c>
      <c r="D1712" t="str">
        <f>IFERROR(AVERAGEIFS('HeartRate-2022-03-21-1647950188'!$B:$B,'HeartRate-2022-03-21-1647950188'!$A:$A,Data_Extraction!D$2,'HeartRate-2022-03-21-1647950188'!$C:$C,Data_Extraction!$A1712),"")</f>
        <v/>
      </c>
      <c r="E1712" t="str">
        <f>IFERROR(AVERAGEIFS('HeartRate-2022-03-21-1647950188'!$B:$B,'HeartRate-2022-03-21-1647950188'!$A:$A,Data_Extraction!E$2,'HeartRate-2022-03-21-1647950188'!$C:$C,Data_Extraction!$A1712),"")</f>
        <v/>
      </c>
      <c r="F1712" t="str">
        <f>IFERROR(AVERAGEIFS('HeartRate-2022-03-21-1647950188'!$B:$B,'HeartRate-2022-03-21-1647950188'!$A:$A,Data_Extraction!F$2,'HeartRate-2022-03-21-1647950188'!$C:$C,Data_Extraction!$A1712),"")</f>
        <v/>
      </c>
      <c r="G1712">
        <f>IFERROR(AVERAGEIFS('HeartRate-2022-03-21-1647950188'!$B:$B,'HeartRate-2022-03-21-1647950188'!$A:$A,Data_Extraction!G$2,'HeartRate-2022-03-21-1647950188'!$C:$C,Data_Extraction!$A1712),"")</f>
        <v>93</v>
      </c>
      <c r="H1712">
        <f>IFERROR(AVERAGEIFS('HeartRate-2022-03-21-1647950188'!$B:$B,'HeartRate-2022-03-21-1647950188'!$A:$A,Data_Extraction!H$2,'HeartRate-2022-03-21-1647950188'!$C:$C,Data_Extraction!$A1712),"")</f>
        <v>96</v>
      </c>
      <c r="I1712">
        <f>IFERROR(AVERAGEIFS('HeartRate-2022-03-21-1647950188'!$B:$B,'HeartRate-2022-03-21-1647950188'!$A:$A,Data_Extraction!I$2,'HeartRate-2022-03-21-1647950188'!$C:$C,Data_Extraction!$A1712),"")</f>
        <v>86</v>
      </c>
      <c r="J1712" s="8">
        <f t="shared" si="157"/>
        <v>91.666666666666671</v>
      </c>
      <c r="N1712" s="11">
        <f>Data_Extraction!A1712</f>
        <v>44635.665266203701</v>
      </c>
      <c r="O1712" s="15">
        <f t="shared" si="158"/>
        <v>44635</v>
      </c>
      <c r="P1712" s="16">
        <f t="shared" si="159"/>
        <v>0.66526620370370371</v>
      </c>
      <c r="Q1712" s="12">
        <f>IF(Data_Extraction!B1712="",Data_Extraction!$J1712*(Q$1),Data_Extraction!B1712)</f>
        <v>82.5</v>
      </c>
      <c r="R1712" s="12">
        <f>IF(Data_Extraction!C1712="",Data_Extraction!$J1712*(R$1),Data_Extraction!C1712)</f>
        <v>84.333333333333343</v>
      </c>
      <c r="S1712" s="12">
        <f>IF(Data_Extraction!D1712="",Data_Extraction!$J1712*(S$1),Data_Extraction!D1712)</f>
        <v>95.333333333333343</v>
      </c>
      <c r="T1712" s="12">
        <f>IF(Data_Extraction!E1712="",Data_Extraction!$J1712*(T$1),Data_Extraction!E1712)</f>
        <v>87.083333333333329</v>
      </c>
      <c r="U1712" s="12">
        <f>IF(Data_Extraction!F1712="",Data_Extraction!$J1712*(U$1),Data_Extraction!F1712)</f>
        <v>89.833333333333343</v>
      </c>
      <c r="V1712" s="12">
        <f>IF(Data_Extraction!G1712="",Data_Extraction!$J1712*(V$1),Data_Extraction!G1712)</f>
        <v>93</v>
      </c>
      <c r="W1712" s="12">
        <f>IF(Data_Extraction!H1712="",Data_Extraction!$J1712*(W$1),Data_Extraction!H1712)</f>
        <v>96</v>
      </c>
      <c r="X1712" s="12">
        <f>IF(Data_Extraction!I1712="",Data_Extraction!$J1712*(X$1),Data_Extraction!I1712)</f>
        <v>86</v>
      </c>
      <c r="Y1712" s="13">
        <f t="shared" si="156"/>
        <v>89.260416666666671</v>
      </c>
      <c r="Z1712" s="17" t="str">
        <f t="shared" si="160"/>
        <v>Evening</v>
      </c>
      <c r="AA1712" s="14" t="str">
        <f>VLOOKUP($N1712,'HeartRate-2022-03-21-1647950188'!$C:$G,2,0)</f>
        <v>Lecture</v>
      </c>
      <c r="AB1712" s="14" t="str">
        <f>VLOOKUP($N1712,'HeartRate-2022-03-21-1647950188'!$C:$G,3,0)</f>
        <v>Off Campus</v>
      </c>
      <c r="AC1712" s="14" t="str">
        <f>VLOOKUP($N1712,'HeartRate-2022-03-21-1647950188'!$C:$G,4,0)</f>
        <v>Sitting</v>
      </c>
      <c r="AD1712" s="14" t="str">
        <f>VLOOKUP($N1712,'HeartRate-2022-03-21-1647950188'!$C:$G,5,0)</f>
        <v>Technical Contexts</v>
      </c>
      <c r="AE1712">
        <f t="shared" si="161"/>
        <v>0</v>
      </c>
      <c r="AF1712" s="18">
        <v>44635</v>
      </c>
      <c r="AG1712" s="19">
        <v>0.66526620370370371</v>
      </c>
    </row>
    <row r="1713" spans="1:33" x14ac:dyDescent="0.3">
      <c r="A1713" s="5">
        <v>44635.665844907409</v>
      </c>
      <c r="B1713">
        <f>IFERROR(AVERAGEIFS('HeartRate-2022-03-21-1647950188'!$B:$B,'HeartRate-2022-03-21-1647950188'!$A:$A,Data_Extraction!B$2,'HeartRate-2022-03-21-1647950188'!$C:$C,Data_Extraction!$A1713),"")</f>
        <v>81</v>
      </c>
      <c r="C1713" t="str">
        <f>IFERROR(AVERAGEIFS('HeartRate-2022-03-21-1647950188'!$B:$B,'HeartRate-2022-03-21-1647950188'!$A:$A,Data_Extraction!C$2,'HeartRate-2022-03-21-1647950188'!$C:$C,Data_Extraction!$A1713),"")</f>
        <v/>
      </c>
      <c r="D1713" t="str">
        <f>IFERROR(AVERAGEIFS('HeartRate-2022-03-21-1647950188'!$B:$B,'HeartRate-2022-03-21-1647950188'!$A:$A,Data_Extraction!D$2,'HeartRate-2022-03-21-1647950188'!$C:$C,Data_Extraction!$A1713),"")</f>
        <v/>
      </c>
      <c r="E1713" t="str">
        <f>IFERROR(AVERAGEIFS('HeartRate-2022-03-21-1647950188'!$B:$B,'HeartRate-2022-03-21-1647950188'!$A:$A,Data_Extraction!E$2,'HeartRate-2022-03-21-1647950188'!$C:$C,Data_Extraction!$A1713),"")</f>
        <v/>
      </c>
      <c r="F1713" t="str">
        <f>IFERROR(AVERAGEIFS('HeartRate-2022-03-21-1647950188'!$B:$B,'HeartRate-2022-03-21-1647950188'!$A:$A,Data_Extraction!F$2,'HeartRate-2022-03-21-1647950188'!$C:$C,Data_Extraction!$A1713),"")</f>
        <v/>
      </c>
      <c r="G1713" t="str">
        <f>IFERROR(AVERAGEIFS('HeartRate-2022-03-21-1647950188'!$B:$B,'HeartRate-2022-03-21-1647950188'!$A:$A,Data_Extraction!G$2,'HeartRate-2022-03-21-1647950188'!$C:$C,Data_Extraction!$A1713),"")</f>
        <v/>
      </c>
      <c r="H1713" t="str">
        <f>IFERROR(AVERAGEIFS('HeartRate-2022-03-21-1647950188'!$B:$B,'HeartRate-2022-03-21-1647950188'!$A:$A,Data_Extraction!H$2,'HeartRate-2022-03-21-1647950188'!$C:$C,Data_Extraction!$A1713),"")</f>
        <v/>
      </c>
      <c r="I1713" t="str">
        <f>IFERROR(AVERAGEIFS('HeartRate-2022-03-21-1647950188'!$B:$B,'HeartRate-2022-03-21-1647950188'!$A:$A,Data_Extraction!I$2,'HeartRate-2022-03-21-1647950188'!$C:$C,Data_Extraction!$A1713),"")</f>
        <v/>
      </c>
      <c r="J1713" s="8">
        <f t="shared" si="157"/>
        <v>81</v>
      </c>
      <c r="N1713" s="11">
        <f>Data_Extraction!A1713</f>
        <v>44635.665844907409</v>
      </c>
      <c r="O1713" s="15">
        <f t="shared" si="158"/>
        <v>44635</v>
      </c>
      <c r="P1713" s="16">
        <f t="shared" si="159"/>
        <v>0.66584490740740743</v>
      </c>
      <c r="Q1713" s="12">
        <f>IF(Data_Extraction!B1713="",Data_Extraction!$J1713*(Q$1),Data_Extraction!B1713)</f>
        <v>81</v>
      </c>
      <c r="R1713" s="12">
        <f>IF(Data_Extraction!C1713="",Data_Extraction!$J1713*(R$1),Data_Extraction!C1713)</f>
        <v>74.52000000000001</v>
      </c>
      <c r="S1713" s="12">
        <f>IF(Data_Extraction!D1713="",Data_Extraction!$J1713*(S$1),Data_Extraction!D1713)</f>
        <v>84.240000000000009</v>
      </c>
      <c r="T1713" s="12">
        <f>IF(Data_Extraction!E1713="",Data_Extraction!$J1713*(T$1),Data_Extraction!E1713)</f>
        <v>76.95</v>
      </c>
      <c r="U1713" s="12">
        <f>IF(Data_Extraction!F1713="",Data_Extraction!$J1713*(U$1),Data_Extraction!F1713)</f>
        <v>79.38</v>
      </c>
      <c r="V1713" s="12">
        <f>IF(Data_Extraction!G1713="",Data_Extraction!$J1713*(V$1),Data_Extraction!G1713)</f>
        <v>73.710000000000008</v>
      </c>
      <c r="W1713" s="12">
        <f>IF(Data_Extraction!H1713="",Data_Extraction!$J1713*(W$1),Data_Extraction!H1713)</f>
        <v>86.67</v>
      </c>
      <c r="X1713" s="12">
        <f>IF(Data_Extraction!I1713="",Data_Extraction!$J1713*(X$1),Data_Extraction!I1713)</f>
        <v>78.569999999999993</v>
      </c>
      <c r="Y1713" s="13">
        <f t="shared" si="156"/>
        <v>79.38</v>
      </c>
      <c r="Z1713" s="17" t="str">
        <f t="shared" si="160"/>
        <v>Evening</v>
      </c>
      <c r="AA1713" s="14" t="str">
        <f>VLOOKUP($N1713,'HeartRate-2022-03-21-1647950188'!$C:$G,2,0)</f>
        <v>Lecture</v>
      </c>
      <c r="AB1713" s="14" t="str">
        <f>VLOOKUP($N1713,'HeartRate-2022-03-21-1647950188'!$C:$G,3,0)</f>
        <v>Off Campus</v>
      </c>
      <c r="AC1713" s="14" t="str">
        <f>VLOOKUP($N1713,'HeartRate-2022-03-21-1647950188'!$C:$G,4,0)</f>
        <v>Sitting</v>
      </c>
      <c r="AD1713" s="14" t="str">
        <f>VLOOKUP($N1713,'HeartRate-2022-03-21-1647950188'!$C:$G,5,0)</f>
        <v>Technical Contexts</v>
      </c>
      <c r="AE1713">
        <f t="shared" si="161"/>
        <v>0</v>
      </c>
      <c r="AF1713" s="18">
        <v>44635</v>
      </c>
      <c r="AG1713" s="19">
        <v>0.66584490740740743</v>
      </c>
    </row>
    <row r="1714" spans="1:33" x14ac:dyDescent="0.3">
      <c r="A1714" s="5">
        <v>44635.665960648148</v>
      </c>
      <c r="B1714" t="str">
        <f>IFERROR(AVERAGEIFS('HeartRate-2022-03-21-1647950188'!$B:$B,'HeartRate-2022-03-21-1647950188'!$A:$A,Data_Extraction!B$2,'HeartRate-2022-03-21-1647950188'!$C:$C,Data_Extraction!$A1714),"")</f>
        <v/>
      </c>
      <c r="C1714" t="str">
        <f>IFERROR(AVERAGEIFS('HeartRate-2022-03-21-1647950188'!$B:$B,'HeartRate-2022-03-21-1647950188'!$A:$A,Data_Extraction!C$2,'HeartRate-2022-03-21-1647950188'!$C:$C,Data_Extraction!$A1714),"")</f>
        <v/>
      </c>
      <c r="D1714" t="str">
        <f>IFERROR(AVERAGEIFS('HeartRate-2022-03-21-1647950188'!$B:$B,'HeartRate-2022-03-21-1647950188'!$A:$A,Data_Extraction!D$2,'HeartRate-2022-03-21-1647950188'!$C:$C,Data_Extraction!$A1714),"")</f>
        <v/>
      </c>
      <c r="E1714" t="str">
        <f>IFERROR(AVERAGEIFS('HeartRate-2022-03-21-1647950188'!$B:$B,'HeartRate-2022-03-21-1647950188'!$A:$A,Data_Extraction!E$2,'HeartRate-2022-03-21-1647950188'!$C:$C,Data_Extraction!$A1714),"")</f>
        <v/>
      </c>
      <c r="F1714" t="str">
        <f>IFERROR(AVERAGEIFS('HeartRate-2022-03-21-1647950188'!$B:$B,'HeartRate-2022-03-21-1647950188'!$A:$A,Data_Extraction!F$2,'HeartRate-2022-03-21-1647950188'!$C:$C,Data_Extraction!$A1714),"")</f>
        <v/>
      </c>
      <c r="G1714">
        <f>IFERROR(AVERAGEIFS('HeartRate-2022-03-21-1647950188'!$B:$B,'HeartRate-2022-03-21-1647950188'!$A:$A,Data_Extraction!G$2,'HeartRate-2022-03-21-1647950188'!$C:$C,Data_Extraction!$A1714),"")</f>
        <v>95</v>
      </c>
      <c r="H1714">
        <f>IFERROR(AVERAGEIFS('HeartRate-2022-03-21-1647950188'!$B:$B,'HeartRate-2022-03-21-1647950188'!$A:$A,Data_Extraction!H$2,'HeartRate-2022-03-21-1647950188'!$C:$C,Data_Extraction!$A1714),"")</f>
        <v>95</v>
      </c>
      <c r="I1714" t="str">
        <f>IFERROR(AVERAGEIFS('HeartRate-2022-03-21-1647950188'!$B:$B,'HeartRate-2022-03-21-1647950188'!$A:$A,Data_Extraction!I$2,'HeartRate-2022-03-21-1647950188'!$C:$C,Data_Extraction!$A1714),"")</f>
        <v/>
      </c>
      <c r="J1714" s="8">
        <f t="shared" si="157"/>
        <v>95</v>
      </c>
      <c r="N1714" s="11">
        <f>Data_Extraction!A1714</f>
        <v>44635.665960648148</v>
      </c>
      <c r="O1714" s="15">
        <f t="shared" si="158"/>
        <v>44635</v>
      </c>
      <c r="P1714" s="16">
        <f t="shared" si="159"/>
        <v>0.66596064814814815</v>
      </c>
      <c r="Q1714" s="12">
        <f>IF(Data_Extraction!B1714="",Data_Extraction!$J1714*(Q$1),Data_Extraction!B1714)</f>
        <v>85.5</v>
      </c>
      <c r="R1714" s="12">
        <f>IF(Data_Extraction!C1714="",Data_Extraction!$J1714*(R$1),Data_Extraction!C1714)</f>
        <v>87.4</v>
      </c>
      <c r="S1714" s="12">
        <f>IF(Data_Extraction!D1714="",Data_Extraction!$J1714*(S$1),Data_Extraction!D1714)</f>
        <v>98.8</v>
      </c>
      <c r="T1714" s="12">
        <f>IF(Data_Extraction!E1714="",Data_Extraction!$J1714*(T$1),Data_Extraction!E1714)</f>
        <v>90.25</v>
      </c>
      <c r="U1714" s="12">
        <f>IF(Data_Extraction!F1714="",Data_Extraction!$J1714*(U$1),Data_Extraction!F1714)</f>
        <v>93.1</v>
      </c>
      <c r="V1714" s="12">
        <f>IF(Data_Extraction!G1714="",Data_Extraction!$J1714*(V$1),Data_Extraction!G1714)</f>
        <v>95</v>
      </c>
      <c r="W1714" s="12">
        <f>IF(Data_Extraction!H1714="",Data_Extraction!$J1714*(W$1),Data_Extraction!H1714)</f>
        <v>95</v>
      </c>
      <c r="X1714" s="12">
        <f>IF(Data_Extraction!I1714="",Data_Extraction!$J1714*(X$1),Data_Extraction!I1714)</f>
        <v>92.149999999999991</v>
      </c>
      <c r="Y1714" s="13">
        <f t="shared" si="156"/>
        <v>92.149999999999991</v>
      </c>
      <c r="Z1714" s="17" t="str">
        <f t="shared" si="160"/>
        <v>Evening</v>
      </c>
      <c r="AA1714" s="14" t="str">
        <f>VLOOKUP($N1714,'HeartRate-2022-03-21-1647950188'!$C:$G,2,0)</f>
        <v>Lecture</v>
      </c>
      <c r="AB1714" s="14" t="str">
        <f>VLOOKUP($N1714,'HeartRate-2022-03-21-1647950188'!$C:$G,3,0)</f>
        <v>Off Campus</v>
      </c>
      <c r="AC1714" s="14" t="str">
        <f>VLOOKUP($N1714,'HeartRate-2022-03-21-1647950188'!$C:$G,4,0)</f>
        <v>Sitting</v>
      </c>
      <c r="AD1714" s="14" t="str">
        <f>VLOOKUP($N1714,'HeartRate-2022-03-21-1647950188'!$C:$G,5,0)</f>
        <v>Technical Contexts</v>
      </c>
      <c r="AE1714">
        <f t="shared" si="161"/>
        <v>0</v>
      </c>
      <c r="AF1714" s="18">
        <v>44635</v>
      </c>
      <c r="AG1714" s="19">
        <v>0.66596064814814815</v>
      </c>
    </row>
    <row r="1715" spans="1:33" x14ac:dyDescent="0.3">
      <c r="A1715" s="5">
        <v>44635.666655092595</v>
      </c>
      <c r="B1715" t="str">
        <f>IFERROR(AVERAGEIFS('HeartRate-2022-03-21-1647950188'!$B:$B,'HeartRate-2022-03-21-1647950188'!$A:$A,Data_Extraction!B$2,'HeartRate-2022-03-21-1647950188'!$C:$C,Data_Extraction!$A1715),"")</f>
        <v/>
      </c>
      <c r="C1715" t="str">
        <f>IFERROR(AVERAGEIFS('HeartRate-2022-03-21-1647950188'!$B:$B,'HeartRate-2022-03-21-1647950188'!$A:$A,Data_Extraction!C$2,'HeartRate-2022-03-21-1647950188'!$C:$C,Data_Extraction!$A1715),"")</f>
        <v/>
      </c>
      <c r="D1715" t="str">
        <f>IFERROR(AVERAGEIFS('HeartRate-2022-03-21-1647950188'!$B:$B,'HeartRate-2022-03-21-1647950188'!$A:$A,Data_Extraction!D$2,'HeartRate-2022-03-21-1647950188'!$C:$C,Data_Extraction!$A1715),"")</f>
        <v/>
      </c>
      <c r="E1715" t="str">
        <f>IFERROR(AVERAGEIFS('HeartRate-2022-03-21-1647950188'!$B:$B,'HeartRate-2022-03-21-1647950188'!$A:$A,Data_Extraction!E$2,'HeartRate-2022-03-21-1647950188'!$C:$C,Data_Extraction!$A1715),"")</f>
        <v/>
      </c>
      <c r="F1715" t="str">
        <f>IFERROR(AVERAGEIFS('HeartRate-2022-03-21-1647950188'!$B:$B,'HeartRate-2022-03-21-1647950188'!$A:$A,Data_Extraction!F$2,'HeartRate-2022-03-21-1647950188'!$C:$C,Data_Extraction!$A1715),"")</f>
        <v/>
      </c>
      <c r="G1715">
        <f>IFERROR(AVERAGEIFS('HeartRate-2022-03-21-1647950188'!$B:$B,'HeartRate-2022-03-21-1647950188'!$A:$A,Data_Extraction!G$2,'HeartRate-2022-03-21-1647950188'!$C:$C,Data_Extraction!$A1715),"")</f>
        <v>98</v>
      </c>
      <c r="H1715">
        <f>IFERROR(AVERAGEIFS('HeartRate-2022-03-21-1647950188'!$B:$B,'HeartRate-2022-03-21-1647950188'!$A:$A,Data_Extraction!H$2,'HeartRate-2022-03-21-1647950188'!$C:$C,Data_Extraction!$A1715),"")</f>
        <v>94</v>
      </c>
      <c r="I1715">
        <f>IFERROR(AVERAGEIFS('HeartRate-2022-03-21-1647950188'!$B:$B,'HeartRate-2022-03-21-1647950188'!$A:$A,Data_Extraction!I$2,'HeartRate-2022-03-21-1647950188'!$C:$C,Data_Extraction!$A1715),"")</f>
        <v>76</v>
      </c>
      <c r="J1715" s="8">
        <f t="shared" si="157"/>
        <v>89.333333333333329</v>
      </c>
      <c r="N1715" s="11">
        <f>Data_Extraction!A1715</f>
        <v>44635.666655092595</v>
      </c>
      <c r="O1715" s="15">
        <f t="shared" si="158"/>
        <v>44635</v>
      </c>
      <c r="P1715" s="16">
        <f t="shared" si="159"/>
        <v>0.66665509259259259</v>
      </c>
      <c r="Q1715" s="12">
        <f>IF(Data_Extraction!B1715="",Data_Extraction!$J1715*(Q$1),Data_Extraction!B1715)</f>
        <v>80.399999999999991</v>
      </c>
      <c r="R1715" s="12">
        <f>IF(Data_Extraction!C1715="",Data_Extraction!$J1715*(R$1),Data_Extraction!C1715)</f>
        <v>82.186666666666667</v>
      </c>
      <c r="S1715" s="12">
        <f>IF(Data_Extraction!D1715="",Data_Extraction!$J1715*(S$1),Data_Extraction!D1715)</f>
        <v>92.906666666666666</v>
      </c>
      <c r="T1715" s="12">
        <f>IF(Data_Extraction!E1715="",Data_Extraction!$J1715*(T$1),Data_Extraction!E1715)</f>
        <v>84.86666666666666</v>
      </c>
      <c r="U1715" s="12">
        <f>IF(Data_Extraction!F1715="",Data_Extraction!$J1715*(U$1),Data_Extraction!F1715)</f>
        <v>87.546666666666667</v>
      </c>
      <c r="V1715" s="12">
        <f>IF(Data_Extraction!G1715="",Data_Extraction!$J1715*(V$1),Data_Extraction!G1715)</f>
        <v>98</v>
      </c>
      <c r="W1715" s="12">
        <f>IF(Data_Extraction!H1715="",Data_Extraction!$J1715*(W$1),Data_Extraction!H1715)</f>
        <v>94</v>
      </c>
      <c r="X1715" s="12">
        <f>IF(Data_Extraction!I1715="",Data_Extraction!$J1715*(X$1),Data_Extraction!I1715)</f>
        <v>76</v>
      </c>
      <c r="Y1715" s="13">
        <f t="shared" si="156"/>
        <v>86.98833333333333</v>
      </c>
      <c r="Z1715" s="17" t="str">
        <f t="shared" si="160"/>
        <v>Evening</v>
      </c>
      <c r="AA1715" s="14" t="str">
        <f>VLOOKUP($N1715,'HeartRate-2022-03-21-1647950188'!$C:$G,2,0)</f>
        <v>Lecture</v>
      </c>
      <c r="AB1715" s="14" t="str">
        <f>VLOOKUP($N1715,'HeartRate-2022-03-21-1647950188'!$C:$G,3,0)</f>
        <v>Off Campus</v>
      </c>
      <c r="AC1715" s="14" t="str">
        <f>VLOOKUP($N1715,'HeartRate-2022-03-21-1647950188'!$C:$G,4,0)</f>
        <v>Sitting</v>
      </c>
      <c r="AD1715" s="14" t="str">
        <f>VLOOKUP($N1715,'HeartRate-2022-03-21-1647950188'!$C:$G,5,0)</f>
        <v>Technical Contexts</v>
      </c>
      <c r="AE1715">
        <f t="shared" si="161"/>
        <v>0</v>
      </c>
      <c r="AF1715" s="18">
        <v>44635</v>
      </c>
      <c r="AG1715" s="19">
        <v>0.66665509259259259</v>
      </c>
    </row>
    <row r="1716" spans="1:33" x14ac:dyDescent="0.3">
      <c r="A1716" s="5">
        <v>44635.667349537034</v>
      </c>
      <c r="B1716" t="str">
        <f>IFERROR(AVERAGEIFS('HeartRate-2022-03-21-1647950188'!$B:$B,'HeartRate-2022-03-21-1647950188'!$A:$A,Data_Extraction!B$2,'HeartRate-2022-03-21-1647950188'!$C:$C,Data_Extraction!$A1716),"")</f>
        <v/>
      </c>
      <c r="C1716" t="str">
        <f>IFERROR(AVERAGEIFS('HeartRate-2022-03-21-1647950188'!$B:$B,'HeartRate-2022-03-21-1647950188'!$A:$A,Data_Extraction!C$2,'HeartRate-2022-03-21-1647950188'!$C:$C,Data_Extraction!$A1716),"")</f>
        <v/>
      </c>
      <c r="D1716" t="str">
        <f>IFERROR(AVERAGEIFS('HeartRate-2022-03-21-1647950188'!$B:$B,'HeartRate-2022-03-21-1647950188'!$A:$A,Data_Extraction!D$2,'HeartRate-2022-03-21-1647950188'!$C:$C,Data_Extraction!$A1716),"")</f>
        <v/>
      </c>
      <c r="E1716" t="str">
        <f>IFERROR(AVERAGEIFS('HeartRate-2022-03-21-1647950188'!$B:$B,'HeartRate-2022-03-21-1647950188'!$A:$A,Data_Extraction!E$2,'HeartRate-2022-03-21-1647950188'!$C:$C,Data_Extraction!$A1716),"")</f>
        <v/>
      </c>
      <c r="F1716" t="str">
        <f>IFERROR(AVERAGEIFS('HeartRate-2022-03-21-1647950188'!$B:$B,'HeartRate-2022-03-21-1647950188'!$A:$A,Data_Extraction!F$2,'HeartRate-2022-03-21-1647950188'!$C:$C,Data_Extraction!$A1716),"")</f>
        <v/>
      </c>
      <c r="G1716">
        <f>IFERROR(AVERAGEIFS('HeartRate-2022-03-21-1647950188'!$B:$B,'HeartRate-2022-03-21-1647950188'!$A:$A,Data_Extraction!G$2,'HeartRate-2022-03-21-1647950188'!$C:$C,Data_Extraction!$A1716),"")</f>
        <v>96</v>
      </c>
      <c r="H1716">
        <f>IFERROR(AVERAGEIFS('HeartRate-2022-03-21-1647950188'!$B:$B,'HeartRate-2022-03-21-1647950188'!$A:$A,Data_Extraction!H$2,'HeartRate-2022-03-21-1647950188'!$C:$C,Data_Extraction!$A1716),"")</f>
        <v>99</v>
      </c>
      <c r="I1716">
        <f>IFERROR(AVERAGEIFS('HeartRate-2022-03-21-1647950188'!$B:$B,'HeartRate-2022-03-21-1647950188'!$A:$A,Data_Extraction!I$2,'HeartRate-2022-03-21-1647950188'!$C:$C,Data_Extraction!$A1716),"")</f>
        <v>75</v>
      </c>
      <c r="J1716" s="8">
        <f t="shared" si="157"/>
        <v>90</v>
      </c>
      <c r="N1716" s="11">
        <f>Data_Extraction!A1716</f>
        <v>44635.667349537034</v>
      </c>
      <c r="O1716" s="15">
        <f t="shared" si="158"/>
        <v>44635</v>
      </c>
      <c r="P1716" s="16">
        <f t="shared" si="159"/>
        <v>0.66734953703703714</v>
      </c>
      <c r="Q1716" s="12">
        <f>IF(Data_Extraction!B1716="",Data_Extraction!$J1716*(Q$1),Data_Extraction!B1716)</f>
        <v>81</v>
      </c>
      <c r="R1716" s="12">
        <f>IF(Data_Extraction!C1716="",Data_Extraction!$J1716*(R$1),Data_Extraction!C1716)</f>
        <v>82.8</v>
      </c>
      <c r="S1716" s="12">
        <f>IF(Data_Extraction!D1716="",Data_Extraction!$J1716*(S$1),Data_Extraction!D1716)</f>
        <v>93.600000000000009</v>
      </c>
      <c r="T1716" s="12">
        <f>IF(Data_Extraction!E1716="",Data_Extraction!$J1716*(T$1),Data_Extraction!E1716)</f>
        <v>85.5</v>
      </c>
      <c r="U1716" s="12">
        <f>IF(Data_Extraction!F1716="",Data_Extraction!$J1716*(U$1),Data_Extraction!F1716)</f>
        <v>88.2</v>
      </c>
      <c r="V1716" s="12">
        <f>IF(Data_Extraction!G1716="",Data_Extraction!$J1716*(V$1),Data_Extraction!G1716)</f>
        <v>96</v>
      </c>
      <c r="W1716" s="12">
        <f>IF(Data_Extraction!H1716="",Data_Extraction!$J1716*(W$1),Data_Extraction!H1716)</f>
        <v>99</v>
      </c>
      <c r="X1716" s="12">
        <f>IF(Data_Extraction!I1716="",Data_Extraction!$J1716*(X$1),Data_Extraction!I1716)</f>
        <v>75</v>
      </c>
      <c r="Y1716" s="13">
        <f t="shared" si="156"/>
        <v>87.637500000000003</v>
      </c>
      <c r="Z1716" s="17" t="str">
        <f t="shared" si="160"/>
        <v>Late Evening</v>
      </c>
      <c r="AA1716" s="14" t="str">
        <f>VLOOKUP($N1716,'HeartRate-2022-03-21-1647950188'!$C:$G,2,0)</f>
        <v>Lecture</v>
      </c>
      <c r="AB1716" s="14" t="str">
        <f>VLOOKUP($N1716,'HeartRate-2022-03-21-1647950188'!$C:$G,3,0)</f>
        <v>Off Campus</v>
      </c>
      <c r="AC1716" s="14" t="str">
        <f>VLOOKUP($N1716,'HeartRate-2022-03-21-1647950188'!$C:$G,4,0)</f>
        <v>Sitting</v>
      </c>
      <c r="AD1716" s="14" t="str">
        <f>VLOOKUP($N1716,'HeartRate-2022-03-21-1647950188'!$C:$G,5,0)</f>
        <v>Technical Contexts</v>
      </c>
      <c r="AE1716">
        <f t="shared" si="161"/>
        <v>0</v>
      </c>
      <c r="AF1716" s="18">
        <v>44635</v>
      </c>
      <c r="AG1716" s="19">
        <v>0.66734953703703714</v>
      </c>
    </row>
    <row r="1717" spans="1:33" x14ac:dyDescent="0.3">
      <c r="A1717" s="5">
        <v>44635.667361111111</v>
      </c>
      <c r="B1717">
        <f>IFERROR(AVERAGEIFS('HeartRate-2022-03-21-1647950188'!$B:$B,'HeartRate-2022-03-21-1647950188'!$A:$A,Data_Extraction!B$2,'HeartRate-2022-03-21-1647950188'!$C:$C,Data_Extraction!$A1717),"")</f>
        <v>96</v>
      </c>
      <c r="C1717" t="str">
        <f>IFERROR(AVERAGEIFS('HeartRate-2022-03-21-1647950188'!$B:$B,'HeartRate-2022-03-21-1647950188'!$A:$A,Data_Extraction!C$2,'HeartRate-2022-03-21-1647950188'!$C:$C,Data_Extraction!$A1717),"")</f>
        <v/>
      </c>
      <c r="D1717" t="str">
        <f>IFERROR(AVERAGEIFS('HeartRate-2022-03-21-1647950188'!$B:$B,'HeartRate-2022-03-21-1647950188'!$A:$A,Data_Extraction!D$2,'HeartRate-2022-03-21-1647950188'!$C:$C,Data_Extraction!$A1717),"")</f>
        <v/>
      </c>
      <c r="E1717" t="str">
        <f>IFERROR(AVERAGEIFS('HeartRate-2022-03-21-1647950188'!$B:$B,'HeartRate-2022-03-21-1647950188'!$A:$A,Data_Extraction!E$2,'HeartRate-2022-03-21-1647950188'!$C:$C,Data_Extraction!$A1717),"")</f>
        <v/>
      </c>
      <c r="F1717" t="str">
        <f>IFERROR(AVERAGEIFS('HeartRate-2022-03-21-1647950188'!$B:$B,'HeartRate-2022-03-21-1647950188'!$A:$A,Data_Extraction!F$2,'HeartRate-2022-03-21-1647950188'!$C:$C,Data_Extraction!$A1717),"")</f>
        <v/>
      </c>
      <c r="G1717" t="str">
        <f>IFERROR(AVERAGEIFS('HeartRate-2022-03-21-1647950188'!$B:$B,'HeartRate-2022-03-21-1647950188'!$A:$A,Data_Extraction!G$2,'HeartRate-2022-03-21-1647950188'!$C:$C,Data_Extraction!$A1717),"")</f>
        <v/>
      </c>
      <c r="H1717" t="str">
        <f>IFERROR(AVERAGEIFS('HeartRate-2022-03-21-1647950188'!$B:$B,'HeartRate-2022-03-21-1647950188'!$A:$A,Data_Extraction!H$2,'HeartRate-2022-03-21-1647950188'!$C:$C,Data_Extraction!$A1717),"")</f>
        <v/>
      </c>
      <c r="I1717" t="str">
        <f>IFERROR(AVERAGEIFS('HeartRate-2022-03-21-1647950188'!$B:$B,'HeartRate-2022-03-21-1647950188'!$A:$A,Data_Extraction!I$2,'HeartRate-2022-03-21-1647950188'!$C:$C,Data_Extraction!$A1717),"")</f>
        <v/>
      </c>
      <c r="J1717" s="8">
        <f t="shared" si="157"/>
        <v>96</v>
      </c>
      <c r="N1717" s="11">
        <f>Data_Extraction!A1717</f>
        <v>44635.667361111111</v>
      </c>
      <c r="O1717" s="15">
        <f t="shared" si="158"/>
        <v>44635</v>
      </c>
      <c r="P1717" s="16">
        <f t="shared" si="159"/>
        <v>0.66736111111111107</v>
      </c>
      <c r="Q1717" s="12">
        <f>IF(Data_Extraction!B1717="",Data_Extraction!$J1717*(Q$1),Data_Extraction!B1717)</f>
        <v>96</v>
      </c>
      <c r="R1717" s="12">
        <f>IF(Data_Extraction!C1717="",Data_Extraction!$J1717*(R$1),Data_Extraction!C1717)</f>
        <v>88.320000000000007</v>
      </c>
      <c r="S1717" s="12">
        <f>IF(Data_Extraction!D1717="",Data_Extraction!$J1717*(S$1),Data_Extraction!D1717)</f>
        <v>99.84</v>
      </c>
      <c r="T1717" s="12">
        <f>IF(Data_Extraction!E1717="",Data_Extraction!$J1717*(T$1),Data_Extraction!E1717)</f>
        <v>91.199999999999989</v>
      </c>
      <c r="U1717" s="12">
        <f>IF(Data_Extraction!F1717="",Data_Extraction!$J1717*(U$1),Data_Extraction!F1717)</f>
        <v>94.08</v>
      </c>
      <c r="V1717" s="12">
        <f>IF(Data_Extraction!G1717="",Data_Extraction!$J1717*(V$1),Data_Extraction!G1717)</f>
        <v>87.36</v>
      </c>
      <c r="W1717" s="12">
        <f>IF(Data_Extraction!H1717="",Data_Extraction!$J1717*(W$1),Data_Extraction!H1717)</f>
        <v>102.72</v>
      </c>
      <c r="X1717" s="12">
        <f>IF(Data_Extraction!I1717="",Data_Extraction!$J1717*(X$1),Data_Extraction!I1717)</f>
        <v>93.12</v>
      </c>
      <c r="Y1717" s="13">
        <f t="shared" si="156"/>
        <v>94.08</v>
      </c>
      <c r="Z1717" s="17" t="str">
        <f t="shared" si="160"/>
        <v>Late Evening</v>
      </c>
      <c r="AA1717" s="14" t="str">
        <f>VLOOKUP($N1717,'HeartRate-2022-03-21-1647950188'!$C:$G,2,0)</f>
        <v>Lecture</v>
      </c>
      <c r="AB1717" s="14" t="str">
        <f>VLOOKUP($N1717,'HeartRate-2022-03-21-1647950188'!$C:$G,3,0)</f>
        <v>Off Campus</v>
      </c>
      <c r="AC1717" s="14" t="str">
        <f>VLOOKUP($N1717,'HeartRate-2022-03-21-1647950188'!$C:$G,4,0)</f>
        <v>Sitting</v>
      </c>
      <c r="AD1717" s="14" t="str">
        <f>VLOOKUP($N1717,'HeartRate-2022-03-21-1647950188'!$C:$G,5,0)</f>
        <v>Technical Contexts</v>
      </c>
      <c r="AE1717">
        <f t="shared" si="161"/>
        <v>0</v>
      </c>
      <c r="AF1717" s="18">
        <v>44635</v>
      </c>
      <c r="AG1717" s="19">
        <v>0.66736111111111107</v>
      </c>
    </row>
    <row r="1718" spans="1:33" x14ac:dyDescent="0.3">
      <c r="A1718" s="5">
        <v>44635.667812500003</v>
      </c>
      <c r="B1718" t="str">
        <f>IFERROR(AVERAGEIFS('HeartRate-2022-03-21-1647950188'!$B:$B,'HeartRate-2022-03-21-1647950188'!$A:$A,Data_Extraction!B$2,'HeartRate-2022-03-21-1647950188'!$C:$C,Data_Extraction!$A1718),"")</f>
        <v/>
      </c>
      <c r="C1718" t="str">
        <f>IFERROR(AVERAGEIFS('HeartRate-2022-03-21-1647950188'!$B:$B,'HeartRate-2022-03-21-1647950188'!$A:$A,Data_Extraction!C$2,'HeartRate-2022-03-21-1647950188'!$C:$C,Data_Extraction!$A1718),"")</f>
        <v/>
      </c>
      <c r="D1718" t="str">
        <f>IFERROR(AVERAGEIFS('HeartRate-2022-03-21-1647950188'!$B:$B,'HeartRate-2022-03-21-1647950188'!$A:$A,Data_Extraction!D$2,'HeartRate-2022-03-21-1647950188'!$C:$C,Data_Extraction!$A1718),"")</f>
        <v/>
      </c>
      <c r="E1718" t="str">
        <f>IFERROR(AVERAGEIFS('HeartRate-2022-03-21-1647950188'!$B:$B,'HeartRate-2022-03-21-1647950188'!$A:$A,Data_Extraction!E$2,'HeartRate-2022-03-21-1647950188'!$C:$C,Data_Extraction!$A1718),"")</f>
        <v/>
      </c>
      <c r="F1718" t="str">
        <f>IFERROR(AVERAGEIFS('HeartRate-2022-03-21-1647950188'!$B:$B,'HeartRate-2022-03-21-1647950188'!$A:$A,Data_Extraction!F$2,'HeartRate-2022-03-21-1647950188'!$C:$C,Data_Extraction!$A1718),"")</f>
        <v/>
      </c>
      <c r="G1718" t="str">
        <f>IFERROR(AVERAGEIFS('HeartRate-2022-03-21-1647950188'!$B:$B,'HeartRate-2022-03-21-1647950188'!$A:$A,Data_Extraction!G$2,'HeartRate-2022-03-21-1647950188'!$C:$C,Data_Extraction!$A1718),"")</f>
        <v/>
      </c>
      <c r="H1718" t="str">
        <f>IFERROR(AVERAGEIFS('HeartRate-2022-03-21-1647950188'!$B:$B,'HeartRate-2022-03-21-1647950188'!$A:$A,Data_Extraction!H$2,'HeartRate-2022-03-21-1647950188'!$C:$C,Data_Extraction!$A1718),"")</f>
        <v/>
      </c>
      <c r="I1718">
        <f>IFERROR(AVERAGEIFS('HeartRate-2022-03-21-1647950188'!$B:$B,'HeartRate-2022-03-21-1647950188'!$A:$A,Data_Extraction!I$2,'HeartRate-2022-03-21-1647950188'!$C:$C,Data_Extraction!$A1718),"")</f>
        <v>81</v>
      </c>
      <c r="J1718" s="8">
        <f t="shared" si="157"/>
        <v>81</v>
      </c>
      <c r="N1718" s="11">
        <f>Data_Extraction!A1718</f>
        <v>44635.667812500003</v>
      </c>
      <c r="O1718" s="15">
        <f t="shared" si="158"/>
        <v>44635</v>
      </c>
      <c r="P1718" s="16">
        <f t="shared" si="159"/>
        <v>0.66781250000000003</v>
      </c>
      <c r="Q1718" s="12">
        <f>IF(Data_Extraction!B1718="",Data_Extraction!$J1718*(Q$1),Data_Extraction!B1718)</f>
        <v>72.900000000000006</v>
      </c>
      <c r="R1718" s="12">
        <f>IF(Data_Extraction!C1718="",Data_Extraction!$J1718*(R$1),Data_Extraction!C1718)</f>
        <v>74.52000000000001</v>
      </c>
      <c r="S1718" s="12">
        <f>IF(Data_Extraction!D1718="",Data_Extraction!$J1718*(S$1),Data_Extraction!D1718)</f>
        <v>84.240000000000009</v>
      </c>
      <c r="T1718" s="12">
        <f>IF(Data_Extraction!E1718="",Data_Extraction!$J1718*(T$1),Data_Extraction!E1718)</f>
        <v>76.95</v>
      </c>
      <c r="U1718" s="12">
        <f>IF(Data_Extraction!F1718="",Data_Extraction!$J1718*(U$1),Data_Extraction!F1718)</f>
        <v>79.38</v>
      </c>
      <c r="V1718" s="12">
        <f>IF(Data_Extraction!G1718="",Data_Extraction!$J1718*(V$1),Data_Extraction!G1718)</f>
        <v>73.710000000000008</v>
      </c>
      <c r="W1718" s="12">
        <f>IF(Data_Extraction!H1718="",Data_Extraction!$J1718*(W$1),Data_Extraction!H1718)</f>
        <v>86.67</v>
      </c>
      <c r="X1718" s="12">
        <f>IF(Data_Extraction!I1718="",Data_Extraction!$J1718*(X$1),Data_Extraction!I1718)</f>
        <v>81</v>
      </c>
      <c r="Y1718" s="13">
        <f t="shared" si="156"/>
        <v>78.671250000000001</v>
      </c>
      <c r="Z1718" s="17" t="str">
        <f t="shared" si="160"/>
        <v>Late Evening</v>
      </c>
      <c r="AA1718" s="14" t="str">
        <f>VLOOKUP($N1718,'HeartRate-2022-03-21-1647950188'!$C:$G,2,0)</f>
        <v>Lecture</v>
      </c>
      <c r="AB1718" s="14" t="str">
        <f>VLOOKUP($N1718,'HeartRate-2022-03-21-1647950188'!$C:$G,3,0)</f>
        <v>Off Campus</v>
      </c>
      <c r="AC1718" s="14" t="str">
        <f>VLOOKUP($N1718,'HeartRate-2022-03-21-1647950188'!$C:$G,4,0)</f>
        <v>Sitting</v>
      </c>
      <c r="AD1718" s="14" t="str">
        <f>VLOOKUP($N1718,'HeartRate-2022-03-21-1647950188'!$C:$G,5,0)</f>
        <v>Technical Contexts</v>
      </c>
      <c r="AE1718">
        <f t="shared" si="161"/>
        <v>0</v>
      </c>
      <c r="AF1718" s="18">
        <v>44635</v>
      </c>
      <c r="AG1718" s="19">
        <v>0.66781250000000003</v>
      </c>
    </row>
    <row r="1719" spans="1:33" x14ac:dyDescent="0.3">
      <c r="A1719" s="5">
        <v>44635.667916666665</v>
      </c>
      <c r="B1719" t="str">
        <f>IFERROR(AVERAGEIFS('HeartRate-2022-03-21-1647950188'!$B:$B,'HeartRate-2022-03-21-1647950188'!$A:$A,Data_Extraction!B$2,'HeartRate-2022-03-21-1647950188'!$C:$C,Data_Extraction!$A1719),"")</f>
        <v/>
      </c>
      <c r="C1719" t="str">
        <f>IFERROR(AVERAGEIFS('HeartRate-2022-03-21-1647950188'!$B:$B,'HeartRate-2022-03-21-1647950188'!$A:$A,Data_Extraction!C$2,'HeartRate-2022-03-21-1647950188'!$C:$C,Data_Extraction!$A1719),"")</f>
        <v/>
      </c>
      <c r="D1719" t="str">
        <f>IFERROR(AVERAGEIFS('HeartRate-2022-03-21-1647950188'!$B:$B,'HeartRate-2022-03-21-1647950188'!$A:$A,Data_Extraction!D$2,'HeartRate-2022-03-21-1647950188'!$C:$C,Data_Extraction!$A1719),"")</f>
        <v/>
      </c>
      <c r="E1719" t="str">
        <f>IFERROR(AVERAGEIFS('HeartRate-2022-03-21-1647950188'!$B:$B,'HeartRate-2022-03-21-1647950188'!$A:$A,Data_Extraction!E$2,'HeartRate-2022-03-21-1647950188'!$C:$C,Data_Extraction!$A1719),"")</f>
        <v/>
      </c>
      <c r="F1719" t="str">
        <f>IFERROR(AVERAGEIFS('HeartRate-2022-03-21-1647950188'!$B:$B,'HeartRate-2022-03-21-1647950188'!$A:$A,Data_Extraction!F$2,'HeartRate-2022-03-21-1647950188'!$C:$C,Data_Extraction!$A1719),"")</f>
        <v/>
      </c>
      <c r="G1719" t="str">
        <f>IFERROR(AVERAGEIFS('HeartRate-2022-03-21-1647950188'!$B:$B,'HeartRate-2022-03-21-1647950188'!$A:$A,Data_Extraction!G$2,'HeartRate-2022-03-21-1647950188'!$C:$C,Data_Extraction!$A1719),"")</f>
        <v/>
      </c>
      <c r="H1719" t="str">
        <f>IFERROR(AVERAGEIFS('HeartRate-2022-03-21-1647950188'!$B:$B,'HeartRate-2022-03-21-1647950188'!$A:$A,Data_Extraction!H$2,'HeartRate-2022-03-21-1647950188'!$C:$C,Data_Extraction!$A1719),"")</f>
        <v/>
      </c>
      <c r="I1719">
        <f>IFERROR(AVERAGEIFS('HeartRate-2022-03-21-1647950188'!$B:$B,'HeartRate-2022-03-21-1647950188'!$A:$A,Data_Extraction!I$2,'HeartRate-2022-03-21-1647950188'!$C:$C,Data_Extraction!$A1719),"")</f>
        <v>79</v>
      </c>
      <c r="J1719" s="8">
        <f t="shared" si="157"/>
        <v>79</v>
      </c>
      <c r="N1719" s="11">
        <f>Data_Extraction!A1719</f>
        <v>44635.667916666665</v>
      </c>
      <c r="O1719" s="15">
        <f t="shared" si="158"/>
        <v>44635</v>
      </c>
      <c r="P1719" s="16">
        <f t="shared" si="159"/>
        <v>0.66791666666666671</v>
      </c>
      <c r="Q1719" s="12">
        <f>IF(Data_Extraction!B1719="",Data_Extraction!$J1719*(Q$1),Data_Extraction!B1719)</f>
        <v>71.100000000000009</v>
      </c>
      <c r="R1719" s="12">
        <f>IF(Data_Extraction!C1719="",Data_Extraction!$J1719*(R$1),Data_Extraction!C1719)</f>
        <v>72.680000000000007</v>
      </c>
      <c r="S1719" s="12">
        <f>IF(Data_Extraction!D1719="",Data_Extraction!$J1719*(S$1),Data_Extraction!D1719)</f>
        <v>82.16</v>
      </c>
      <c r="T1719" s="12">
        <f>IF(Data_Extraction!E1719="",Data_Extraction!$J1719*(T$1),Data_Extraction!E1719)</f>
        <v>75.05</v>
      </c>
      <c r="U1719" s="12">
        <f>IF(Data_Extraction!F1719="",Data_Extraction!$J1719*(U$1),Data_Extraction!F1719)</f>
        <v>77.42</v>
      </c>
      <c r="V1719" s="12">
        <f>IF(Data_Extraction!G1719="",Data_Extraction!$J1719*(V$1),Data_Extraction!G1719)</f>
        <v>71.89</v>
      </c>
      <c r="W1719" s="12">
        <f>IF(Data_Extraction!H1719="",Data_Extraction!$J1719*(W$1),Data_Extraction!H1719)</f>
        <v>84.53</v>
      </c>
      <c r="X1719" s="12">
        <f>IF(Data_Extraction!I1719="",Data_Extraction!$J1719*(X$1),Data_Extraction!I1719)</f>
        <v>79</v>
      </c>
      <c r="Y1719" s="13">
        <f t="shared" si="156"/>
        <v>76.728750000000005</v>
      </c>
      <c r="Z1719" s="17" t="str">
        <f t="shared" si="160"/>
        <v>Late Evening</v>
      </c>
      <c r="AA1719" s="14" t="str">
        <f>VLOOKUP($N1719,'HeartRate-2022-03-21-1647950188'!$C:$G,2,0)</f>
        <v>Lecture</v>
      </c>
      <c r="AB1719" s="14" t="str">
        <f>VLOOKUP($N1719,'HeartRate-2022-03-21-1647950188'!$C:$G,3,0)</f>
        <v>Off Campus</v>
      </c>
      <c r="AC1719" s="14" t="str">
        <f>VLOOKUP($N1719,'HeartRate-2022-03-21-1647950188'!$C:$G,4,0)</f>
        <v>Sitting</v>
      </c>
      <c r="AD1719" s="14" t="str">
        <f>VLOOKUP($N1719,'HeartRate-2022-03-21-1647950188'!$C:$G,5,0)</f>
        <v>Technical Contexts</v>
      </c>
      <c r="AE1719">
        <f t="shared" si="161"/>
        <v>0</v>
      </c>
      <c r="AF1719" s="18">
        <v>44635</v>
      </c>
      <c r="AG1719" s="19">
        <v>0.66791666666666671</v>
      </c>
    </row>
    <row r="1720" spans="1:33" x14ac:dyDescent="0.3">
      <c r="A1720" s="5">
        <v>44635.668043981481</v>
      </c>
      <c r="B1720" t="str">
        <f>IFERROR(AVERAGEIFS('HeartRate-2022-03-21-1647950188'!$B:$B,'HeartRate-2022-03-21-1647950188'!$A:$A,Data_Extraction!B$2,'HeartRate-2022-03-21-1647950188'!$C:$C,Data_Extraction!$A1720),"")</f>
        <v/>
      </c>
      <c r="C1720" t="str">
        <f>IFERROR(AVERAGEIFS('HeartRate-2022-03-21-1647950188'!$B:$B,'HeartRate-2022-03-21-1647950188'!$A:$A,Data_Extraction!C$2,'HeartRate-2022-03-21-1647950188'!$C:$C,Data_Extraction!$A1720),"")</f>
        <v/>
      </c>
      <c r="D1720" t="str">
        <f>IFERROR(AVERAGEIFS('HeartRate-2022-03-21-1647950188'!$B:$B,'HeartRate-2022-03-21-1647950188'!$A:$A,Data_Extraction!D$2,'HeartRate-2022-03-21-1647950188'!$C:$C,Data_Extraction!$A1720),"")</f>
        <v/>
      </c>
      <c r="E1720" t="str">
        <f>IFERROR(AVERAGEIFS('HeartRate-2022-03-21-1647950188'!$B:$B,'HeartRate-2022-03-21-1647950188'!$A:$A,Data_Extraction!E$2,'HeartRate-2022-03-21-1647950188'!$C:$C,Data_Extraction!$A1720),"")</f>
        <v/>
      </c>
      <c r="F1720" t="str">
        <f>IFERROR(AVERAGEIFS('HeartRate-2022-03-21-1647950188'!$B:$B,'HeartRate-2022-03-21-1647950188'!$A:$A,Data_Extraction!F$2,'HeartRate-2022-03-21-1647950188'!$C:$C,Data_Extraction!$A1720),"")</f>
        <v/>
      </c>
      <c r="G1720">
        <f>IFERROR(AVERAGEIFS('HeartRate-2022-03-21-1647950188'!$B:$B,'HeartRate-2022-03-21-1647950188'!$A:$A,Data_Extraction!G$2,'HeartRate-2022-03-21-1647950188'!$C:$C,Data_Extraction!$A1720),"")</f>
        <v>93</v>
      </c>
      <c r="H1720">
        <f>IFERROR(AVERAGEIFS('HeartRate-2022-03-21-1647950188'!$B:$B,'HeartRate-2022-03-21-1647950188'!$A:$A,Data_Extraction!H$2,'HeartRate-2022-03-21-1647950188'!$C:$C,Data_Extraction!$A1720),"")</f>
        <v>99</v>
      </c>
      <c r="I1720">
        <f>IFERROR(AVERAGEIFS('HeartRate-2022-03-21-1647950188'!$B:$B,'HeartRate-2022-03-21-1647950188'!$A:$A,Data_Extraction!I$2,'HeartRate-2022-03-21-1647950188'!$C:$C,Data_Extraction!$A1720),"")</f>
        <v>80</v>
      </c>
      <c r="J1720" s="8">
        <f t="shared" si="157"/>
        <v>90.666666666666671</v>
      </c>
      <c r="N1720" s="11">
        <f>Data_Extraction!A1720</f>
        <v>44635.668043981481</v>
      </c>
      <c r="O1720" s="15">
        <f t="shared" si="158"/>
        <v>44635</v>
      </c>
      <c r="P1720" s="16">
        <f t="shared" si="159"/>
        <v>0.66804398148148147</v>
      </c>
      <c r="Q1720" s="12">
        <f>IF(Data_Extraction!B1720="",Data_Extraction!$J1720*(Q$1),Data_Extraction!B1720)</f>
        <v>81.600000000000009</v>
      </c>
      <c r="R1720" s="12">
        <f>IF(Data_Extraction!C1720="",Data_Extraction!$J1720*(R$1),Data_Extraction!C1720)</f>
        <v>83.413333333333341</v>
      </c>
      <c r="S1720" s="12">
        <f>IF(Data_Extraction!D1720="",Data_Extraction!$J1720*(S$1),Data_Extraction!D1720)</f>
        <v>94.293333333333337</v>
      </c>
      <c r="T1720" s="12">
        <f>IF(Data_Extraction!E1720="",Data_Extraction!$J1720*(T$1),Data_Extraction!E1720)</f>
        <v>86.13333333333334</v>
      </c>
      <c r="U1720" s="12">
        <f>IF(Data_Extraction!F1720="",Data_Extraction!$J1720*(U$1),Data_Extraction!F1720)</f>
        <v>88.853333333333339</v>
      </c>
      <c r="V1720" s="12">
        <f>IF(Data_Extraction!G1720="",Data_Extraction!$J1720*(V$1),Data_Extraction!G1720)</f>
        <v>93</v>
      </c>
      <c r="W1720" s="12">
        <f>IF(Data_Extraction!H1720="",Data_Extraction!$J1720*(W$1),Data_Extraction!H1720)</f>
        <v>99</v>
      </c>
      <c r="X1720" s="12">
        <f>IF(Data_Extraction!I1720="",Data_Extraction!$J1720*(X$1),Data_Extraction!I1720)</f>
        <v>80</v>
      </c>
      <c r="Y1720" s="13">
        <f t="shared" si="156"/>
        <v>88.286666666666662</v>
      </c>
      <c r="Z1720" s="17" t="str">
        <f t="shared" si="160"/>
        <v>Late Evening</v>
      </c>
      <c r="AA1720" s="14" t="str">
        <f>VLOOKUP($N1720,'HeartRate-2022-03-21-1647950188'!$C:$G,2,0)</f>
        <v>Lecture</v>
      </c>
      <c r="AB1720" s="14" t="str">
        <f>VLOOKUP($N1720,'HeartRate-2022-03-21-1647950188'!$C:$G,3,0)</f>
        <v>Off Campus</v>
      </c>
      <c r="AC1720" s="14" t="str">
        <f>VLOOKUP($N1720,'HeartRate-2022-03-21-1647950188'!$C:$G,4,0)</f>
        <v>Sitting</v>
      </c>
      <c r="AD1720" s="14" t="str">
        <f>VLOOKUP($N1720,'HeartRate-2022-03-21-1647950188'!$C:$G,5,0)</f>
        <v>Technical Contexts</v>
      </c>
      <c r="AE1720">
        <f t="shared" si="161"/>
        <v>0</v>
      </c>
      <c r="AF1720" s="18">
        <v>44635</v>
      </c>
      <c r="AG1720" s="19">
        <v>0.66804398148148147</v>
      </c>
    </row>
    <row r="1721" spans="1:33" x14ac:dyDescent="0.3">
      <c r="A1721" s="5">
        <v>44635.668587962966</v>
      </c>
      <c r="B1721" t="str">
        <f>IFERROR(AVERAGEIFS('HeartRate-2022-03-21-1647950188'!$B:$B,'HeartRate-2022-03-21-1647950188'!$A:$A,Data_Extraction!B$2,'HeartRate-2022-03-21-1647950188'!$C:$C,Data_Extraction!$A1721),"")</f>
        <v/>
      </c>
      <c r="C1721" t="str">
        <f>IFERROR(AVERAGEIFS('HeartRate-2022-03-21-1647950188'!$B:$B,'HeartRate-2022-03-21-1647950188'!$A:$A,Data_Extraction!C$2,'HeartRate-2022-03-21-1647950188'!$C:$C,Data_Extraction!$A1721),"")</f>
        <v/>
      </c>
      <c r="D1721" t="str">
        <f>IFERROR(AVERAGEIFS('HeartRate-2022-03-21-1647950188'!$B:$B,'HeartRate-2022-03-21-1647950188'!$A:$A,Data_Extraction!D$2,'HeartRate-2022-03-21-1647950188'!$C:$C,Data_Extraction!$A1721),"")</f>
        <v/>
      </c>
      <c r="E1721" t="str">
        <f>IFERROR(AVERAGEIFS('HeartRate-2022-03-21-1647950188'!$B:$B,'HeartRate-2022-03-21-1647950188'!$A:$A,Data_Extraction!E$2,'HeartRate-2022-03-21-1647950188'!$C:$C,Data_Extraction!$A1721),"")</f>
        <v/>
      </c>
      <c r="F1721" t="str">
        <f>IFERROR(AVERAGEIFS('HeartRate-2022-03-21-1647950188'!$B:$B,'HeartRate-2022-03-21-1647950188'!$A:$A,Data_Extraction!F$2,'HeartRate-2022-03-21-1647950188'!$C:$C,Data_Extraction!$A1721),"")</f>
        <v/>
      </c>
      <c r="G1721" t="str">
        <f>IFERROR(AVERAGEIFS('HeartRate-2022-03-21-1647950188'!$B:$B,'HeartRate-2022-03-21-1647950188'!$A:$A,Data_Extraction!G$2,'HeartRate-2022-03-21-1647950188'!$C:$C,Data_Extraction!$A1721),"")</f>
        <v/>
      </c>
      <c r="H1721" t="str">
        <f>IFERROR(AVERAGEIFS('HeartRate-2022-03-21-1647950188'!$B:$B,'HeartRate-2022-03-21-1647950188'!$A:$A,Data_Extraction!H$2,'HeartRate-2022-03-21-1647950188'!$C:$C,Data_Extraction!$A1721),"")</f>
        <v/>
      </c>
      <c r="I1721">
        <f>IFERROR(AVERAGEIFS('HeartRate-2022-03-21-1647950188'!$B:$B,'HeartRate-2022-03-21-1647950188'!$A:$A,Data_Extraction!I$2,'HeartRate-2022-03-21-1647950188'!$C:$C,Data_Extraction!$A1721),"")</f>
        <v>59</v>
      </c>
      <c r="J1721" s="8">
        <f t="shared" si="157"/>
        <v>59</v>
      </c>
      <c r="N1721" s="11">
        <f>Data_Extraction!A1721</f>
        <v>44635.668587962966</v>
      </c>
      <c r="O1721" s="15">
        <f t="shared" si="158"/>
        <v>44635</v>
      </c>
      <c r="P1721" s="16">
        <f t="shared" si="159"/>
        <v>0.66858796296296286</v>
      </c>
      <c r="Q1721" s="12">
        <f>IF(Data_Extraction!B1721="",Data_Extraction!$J1721*(Q$1),Data_Extraction!B1721)</f>
        <v>53.1</v>
      </c>
      <c r="R1721" s="12">
        <f>IF(Data_Extraction!C1721="",Data_Extraction!$J1721*(R$1),Data_Extraction!C1721)</f>
        <v>54.28</v>
      </c>
      <c r="S1721" s="12">
        <f>IF(Data_Extraction!D1721="",Data_Extraction!$J1721*(S$1),Data_Extraction!D1721)</f>
        <v>61.36</v>
      </c>
      <c r="T1721" s="12">
        <f>IF(Data_Extraction!E1721="",Data_Extraction!$J1721*(T$1),Data_Extraction!E1721)</f>
        <v>56.05</v>
      </c>
      <c r="U1721" s="12">
        <f>IF(Data_Extraction!F1721="",Data_Extraction!$J1721*(U$1),Data_Extraction!F1721)</f>
        <v>57.82</v>
      </c>
      <c r="V1721" s="12">
        <f>IF(Data_Extraction!G1721="",Data_Extraction!$J1721*(V$1),Data_Extraction!G1721)</f>
        <v>53.690000000000005</v>
      </c>
      <c r="W1721" s="12">
        <f>IF(Data_Extraction!H1721="",Data_Extraction!$J1721*(W$1),Data_Extraction!H1721)</f>
        <v>63.13</v>
      </c>
      <c r="X1721" s="12">
        <f>IF(Data_Extraction!I1721="",Data_Extraction!$J1721*(X$1),Data_Extraction!I1721)</f>
        <v>59</v>
      </c>
      <c r="Y1721" s="13">
        <f t="shared" si="156"/>
        <v>57.303750000000001</v>
      </c>
      <c r="Z1721" s="17" t="str">
        <f t="shared" si="160"/>
        <v>Late Evening</v>
      </c>
      <c r="AA1721" s="14" t="str">
        <f>VLOOKUP($N1721,'HeartRate-2022-03-21-1647950188'!$C:$G,2,0)</f>
        <v>Lecture</v>
      </c>
      <c r="AB1721" s="14" t="str">
        <f>VLOOKUP($N1721,'HeartRate-2022-03-21-1647950188'!$C:$G,3,0)</f>
        <v>Off Campus</v>
      </c>
      <c r="AC1721" s="14" t="str">
        <f>VLOOKUP($N1721,'HeartRate-2022-03-21-1647950188'!$C:$G,4,0)</f>
        <v>Sitting</v>
      </c>
      <c r="AD1721" s="14" t="str">
        <f>VLOOKUP($N1721,'HeartRate-2022-03-21-1647950188'!$C:$G,5,0)</f>
        <v>Technical Contexts</v>
      </c>
      <c r="AE1721">
        <f t="shared" si="161"/>
        <v>0</v>
      </c>
      <c r="AF1721" s="18">
        <v>44635</v>
      </c>
      <c r="AG1721" s="19">
        <v>0.66858796296296286</v>
      </c>
    </row>
    <row r="1722" spans="1:33" x14ac:dyDescent="0.3">
      <c r="A1722" s="5">
        <v>44635.668738425928</v>
      </c>
      <c r="B1722" t="str">
        <f>IFERROR(AVERAGEIFS('HeartRate-2022-03-21-1647950188'!$B:$B,'HeartRate-2022-03-21-1647950188'!$A:$A,Data_Extraction!B$2,'HeartRate-2022-03-21-1647950188'!$C:$C,Data_Extraction!$A1722),"")</f>
        <v/>
      </c>
      <c r="C1722" t="str">
        <f>IFERROR(AVERAGEIFS('HeartRate-2022-03-21-1647950188'!$B:$B,'HeartRate-2022-03-21-1647950188'!$A:$A,Data_Extraction!C$2,'HeartRate-2022-03-21-1647950188'!$C:$C,Data_Extraction!$A1722),"")</f>
        <v/>
      </c>
      <c r="D1722" t="str">
        <f>IFERROR(AVERAGEIFS('HeartRate-2022-03-21-1647950188'!$B:$B,'HeartRate-2022-03-21-1647950188'!$A:$A,Data_Extraction!D$2,'HeartRate-2022-03-21-1647950188'!$C:$C,Data_Extraction!$A1722),"")</f>
        <v/>
      </c>
      <c r="E1722" t="str">
        <f>IFERROR(AVERAGEIFS('HeartRate-2022-03-21-1647950188'!$B:$B,'HeartRate-2022-03-21-1647950188'!$A:$A,Data_Extraction!E$2,'HeartRate-2022-03-21-1647950188'!$C:$C,Data_Extraction!$A1722),"")</f>
        <v/>
      </c>
      <c r="F1722" t="str">
        <f>IFERROR(AVERAGEIFS('HeartRate-2022-03-21-1647950188'!$B:$B,'HeartRate-2022-03-21-1647950188'!$A:$A,Data_Extraction!F$2,'HeartRate-2022-03-21-1647950188'!$C:$C,Data_Extraction!$A1722),"")</f>
        <v/>
      </c>
      <c r="G1722">
        <f>IFERROR(AVERAGEIFS('HeartRate-2022-03-21-1647950188'!$B:$B,'HeartRate-2022-03-21-1647950188'!$A:$A,Data_Extraction!G$2,'HeartRate-2022-03-21-1647950188'!$C:$C,Data_Extraction!$A1722),"")</f>
        <v>97</v>
      </c>
      <c r="H1722">
        <f>IFERROR(AVERAGEIFS('HeartRate-2022-03-21-1647950188'!$B:$B,'HeartRate-2022-03-21-1647950188'!$A:$A,Data_Extraction!H$2,'HeartRate-2022-03-21-1647950188'!$C:$C,Data_Extraction!$A1722),"")</f>
        <v>93</v>
      </c>
      <c r="I1722">
        <f>IFERROR(AVERAGEIFS('HeartRate-2022-03-21-1647950188'!$B:$B,'HeartRate-2022-03-21-1647950188'!$A:$A,Data_Extraction!I$2,'HeartRate-2022-03-21-1647950188'!$C:$C,Data_Extraction!$A1722),"")</f>
        <v>64</v>
      </c>
      <c r="J1722" s="8">
        <f t="shared" si="157"/>
        <v>84.666666666666671</v>
      </c>
      <c r="N1722" s="11">
        <f>Data_Extraction!A1722</f>
        <v>44635.668738425928</v>
      </c>
      <c r="O1722" s="15">
        <f t="shared" si="158"/>
        <v>44635</v>
      </c>
      <c r="P1722" s="16">
        <f t="shared" si="159"/>
        <v>0.66873842592592592</v>
      </c>
      <c r="Q1722" s="12">
        <f>IF(Data_Extraction!B1722="",Data_Extraction!$J1722*(Q$1),Data_Extraction!B1722)</f>
        <v>76.2</v>
      </c>
      <c r="R1722" s="12">
        <f>IF(Data_Extraction!C1722="",Data_Extraction!$J1722*(R$1),Data_Extraction!C1722)</f>
        <v>77.893333333333345</v>
      </c>
      <c r="S1722" s="12">
        <f>IF(Data_Extraction!D1722="",Data_Extraction!$J1722*(S$1),Data_Extraction!D1722)</f>
        <v>88.053333333333342</v>
      </c>
      <c r="T1722" s="12">
        <f>IF(Data_Extraction!E1722="",Data_Extraction!$J1722*(T$1),Data_Extraction!E1722)</f>
        <v>80.433333333333337</v>
      </c>
      <c r="U1722" s="12">
        <f>IF(Data_Extraction!F1722="",Data_Extraction!$J1722*(U$1),Data_Extraction!F1722)</f>
        <v>82.973333333333343</v>
      </c>
      <c r="V1722" s="12">
        <f>IF(Data_Extraction!G1722="",Data_Extraction!$J1722*(V$1),Data_Extraction!G1722)</f>
        <v>97</v>
      </c>
      <c r="W1722" s="12">
        <f>IF(Data_Extraction!H1722="",Data_Extraction!$J1722*(W$1),Data_Extraction!H1722)</f>
        <v>93</v>
      </c>
      <c r="X1722" s="12">
        <f>IF(Data_Extraction!I1722="",Data_Extraction!$J1722*(X$1),Data_Extraction!I1722)</f>
        <v>64</v>
      </c>
      <c r="Y1722" s="13">
        <f t="shared" si="156"/>
        <v>82.444166666666675</v>
      </c>
      <c r="Z1722" s="17" t="str">
        <f t="shared" si="160"/>
        <v>Late Evening</v>
      </c>
      <c r="AA1722" s="14" t="str">
        <f>VLOOKUP($N1722,'HeartRate-2022-03-21-1647950188'!$C:$G,2,0)</f>
        <v>Lecture</v>
      </c>
      <c r="AB1722" s="14" t="str">
        <f>VLOOKUP($N1722,'HeartRate-2022-03-21-1647950188'!$C:$G,3,0)</f>
        <v>Off Campus</v>
      </c>
      <c r="AC1722" s="14" t="str">
        <f>VLOOKUP($N1722,'HeartRate-2022-03-21-1647950188'!$C:$G,4,0)</f>
        <v>Sitting</v>
      </c>
      <c r="AD1722" s="14" t="str">
        <f>VLOOKUP($N1722,'HeartRate-2022-03-21-1647950188'!$C:$G,5,0)</f>
        <v>Technical Contexts</v>
      </c>
      <c r="AE1722">
        <f t="shared" si="161"/>
        <v>0</v>
      </c>
      <c r="AF1722" s="18">
        <v>44635</v>
      </c>
      <c r="AG1722" s="19">
        <v>0.66873842592592592</v>
      </c>
    </row>
    <row r="1723" spans="1:33" x14ac:dyDescent="0.3">
      <c r="A1723" s="5">
        <v>44635.669432870367</v>
      </c>
      <c r="B1723" t="str">
        <f>IFERROR(AVERAGEIFS('HeartRate-2022-03-21-1647950188'!$B:$B,'HeartRate-2022-03-21-1647950188'!$A:$A,Data_Extraction!B$2,'HeartRate-2022-03-21-1647950188'!$C:$C,Data_Extraction!$A1723),"")</f>
        <v/>
      </c>
      <c r="C1723" t="str">
        <f>IFERROR(AVERAGEIFS('HeartRate-2022-03-21-1647950188'!$B:$B,'HeartRate-2022-03-21-1647950188'!$A:$A,Data_Extraction!C$2,'HeartRate-2022-03-21-1647950188'!$C:$C,Data_Extraction!$A1723),"")</f>
        <v/>
      </c>
      <c r="D1723" t="str">
        <f>IFERROR(AVERAGEIFS('HeartRate-2022-03-21-1647950188'!$B:$B,'HeartRate-2022-03-21-1647950188'!$A:$A,Data_Extraction!D$2,'HeartRate-2022-03-21-1647950188'!$C:$C,Data_Extraction!$A1723),"")</f>
        <v/>
      </c>
      <c r="E1723" t="str">
        <f>IFERROR(AVERAGEIFS('HeartRate-2022-03-21-1647950188'!$B:$B,'HeartRate-2022-03-21-1647950188'!$A:$A,Data_Extraction!E$2,'HeartRate-2022-03-21-1647950188'!$C:$C,Data_Extraction!$A1723),"")</f>
        <v/>
      </c>
      <c r="F1723" t="str">
        <f>IFERROR(AVERAGEIFS('HeartRate-2022-03-21-1647950188'!$B:$B,'HeartRate-2022-03-21-1647950188'!$A:$A,Data_Extraction!F$2,'HeartRate-2022-03-21-1647950188'!$C:$C,Data_Extraction!$A1723),"")</f>
        <v/>
      </c>
      <c r="G1723">
        <f>IFERROR(AVERAGEIFS('HeartRate-2022-03-21-1647950188'!$B:$B,'HeartRate-2022-03-21-1647950188'!$A:$A,Data_Extraction!G$2,'HeartRate-2022-03-21-1647950188'!$C:$C,Data_Extraction!$A1723),"")</f>
        <v>93</v>
      </c>
      <c r="H1723">
        <f>IFERROR(AVERAGEIFS('HeartRate-2022-03-21-1647950188'!$B:$B,'HeartRate-2022-03-21-1647950188'!$A:$A,Data_Extraction!H$2,'HeartRate-2022-03-21-1647950188'!$C:$C,Data_Extraction!$A1723),"")</f>
        <v>95</v>
      </c>
      <c r="I1723">
        <f>IFERROR(AVERAGEIFS('HeartRate-2022-03-21-1647950188'!$B:$B,'HeartRate-2022-03-21-1647950188'!$A:$A,Data_Extraction!I$2,'HeartRate-2022-03-21-1647950188'!$C:$C,Data_Extraction!$A1723),"")</f>
        <v>74</v>
      </c>
      <c r="J1723" s="8">
        <f t="shared" si="157"/>
        <v>87.333333333333329</v>
      </c>
      <c r="N1723" s="11">
        <f>Data_Extraction!A1723</f>
        <v>44635.669432870367</v>
      </c>
      <c r="O1723" s="15">
        <f t="shared" si="158"/>
        <v>44635</v>
      </c>
      <c r="P1723" s="16">
        <f t="shared" si="159"/>
        <v>0.66943287037037036</v>
      </c>
      <c r="Q1723" s="12">
        <f>IF(Data_Extraction!B1723="",Data_Extraction!$J1723*(Q$1),Data_Extraction!B1723)</f>
        <v>78.599999999999994</v>
      </c>
      <c r="R1723" s="12">
        <f>IF(Data_Extraction!C1723="",Data_Extraction!$J1723*(R$1),Data_Extraction!C1723)</f>
        <v>80.346666666666664</v>
      </c>
      <c r="S1723" s="12">
        <f>IF(Data_Extraction!D1723="",Data_Extraction!$J1723*(S$1),Data_Extraction!D1723)</f>
        <v>90.826666666666668</v>
      </c>
      <c r="T1723" s="12">
        <f>IF(Data_Extraction!E1723="",Data_Extraction!$J1723*(T$1),Data_Extraction!E1723)</f>
        <v>82.966666666666654</v>
      </c>
      <c r="U1723" s="12">
        <f>IF(Data_Extraction!F1723="",Data_Extraction!$J1723*(U$1),Data_Extraction!F1723)</f>
        <v>85.586666666666659</v>
      </c>
      <c r="V1723" s="12">
        <f>IF(Data_Extraction!G1723="",Data_Extraction!$J1723*(V$1),Data_Extraction!G1723)</f>
        <v>93</v>
      </c>
      <c r="W1723" s="12">
        <f>IF(Data_Extraction!H1723="",Data_Extraction!$J1723*(W$1),Data_Extraction!H1723)</f>
        <v>95</v>
      </c>
      <c r="X1723" s="12">
        <f>IF(Data_Extraction!I1723="",Data_Extraction!$J1723*(X$1),Data_Extraction!I1723)</f>
        <v>74</v>
      </c>
      <c r="Y1723" s="13">
        <f t="shared" si="156"/>
        <v>85.040833333333325</v>
      </c>
      <c r="Z1723" s="17" t="str">
        <f t="shared" si="160"/>
        <v>Late Evening</v>
      </c>
      <c r="AA1723" s="14" t="str">
        <f>VLOOKUP($N1723,'HeartRate-2022-03-21-1647950188'!$C:$G,2,0)</f>
        <v>Lecture</v>
      </c>
      <c r="AB1723" s="14" t="str">
        <f>VLOOKUP($N1723,'HeartRate-2022-03-21-1647950188'!$C:$G,3,0)</f>
        <v>Off Campus</v>
      </c>
      <c r="AC1723" s="14" t="str">
        <f>VLOOKUP($N1723,'HeartRate-2022-03-21-1647950188'!$C:$G,4,0)</f>
        <v>Sitting</v>
      </c>
      <c r="AD1723" s="14" t="str">
        <f>VLOOKUP($N1723,'HeartRate-2022-03-21-1647950188'!$C:$G,5,0)</f>
        <v>Technical Contexts</v>
      </c>
      <c r="AE1723">
        <f t="shared" si="161"/>
        <v>0</v>
      </c>
      <c r="AF1723" s="18">
        <v>44635</v>
      </c>
      <c r="AG1723" s="19">
        <v>0.66943287037037036</v>
      </c>
    </row>
    <row r="1724" spans="1:33" x14ac:dyDescent="0.3">
      <c r="A1724" s="5">
        <v>44635.670127314814</v>
      </c>
      <c r="B1724" t="str">
        <f>IFERROR(AVERAGEIFS('HeartRate-2022-03-21-1647950188'!$B:$B,'HeartRate-2022-03-21-1647950188'!$A:$A,Data_Extraction!B$2,'HeartRate-2022-03-21-1647950188'!$C:$C,Data_Extraction!$A1724),"")</f>
        <v/>
      </c>
      <c r="C1724" t="str">
        <f>IFERROR(AVERAGEIFS('HeartRate-2022-03-21-1647950188'!$B:$B,'HeartRate-2022-03-21-1647950188'!$A:$A,Data_Extraction!C$2,'HeartRate-2022-03-21-1647950188'!$C:$C,Data_Extraction!$A1724),"")</f>
        <v/>
      </c>
      <c r="D1724" t="str">
        <f>IFERROR(AVERAGEIFS('HeartRate-2022-03-21-1647950188'!$B:$B,'HeartRate-2022-03-21-1647950188'!$A:$A,Data_Extraction!D$2,'HeartRate-2022-03-21-1647950188'!$C:$C,Data_Extraction!$A1724),"")</f>
        <v/>
      </c>
      <c r="E1724" t="str">
        <f>IFERROR(AVERAGEIFS('HeartRate-2022-03-21-1647950188'!$B:$B,'HeartRate-2022-03-21-1647950188'!$A:$A,Data_Extraction!E$2,'HeartRate-2022-03-21-1647950188'!$C:$C,Data_Extraction!$A1724),"")</f>
        <v/>
      </c>
      <c r="F1724" t="str">
        <f>IFERROR(AVERAGEIFS('HeartRate-2022-03-21-1647950188'!$B:$B,'HeartRate-2022-03-21-1647950188'!$A:$A,Data_Extraction!F$2,'HeartRate-2022-03-21-1647950188'!$C:$C,Data_Extraction!$A1724),"")</f>
        <v/>
      </c>
      <c r="G1724">
        <f>IFERROR(AVERAGEIFS('HeartRate-2022-03-21-1647950188'!$B:$B,'HeartRate-2022-03-21-1647950188'!$A:$A,Data_Extraction!G$2,'HeartRate-2022-03-21-1647950188'!$C:$C,Data_Extraction!$A1724),"")</f>
        <v>97</v>
      </c>
      <c r="H1724" t="str">
        <f>IFERROR(AVERAGEIFS('HeartRate-2022-03-21-1647950188'!$B:$B,'HeartRate-2022-03-21-1647950188'!$A:$A,Data_Extraction!H$2,'HeartRate-2022-03-21-1647950188'!$C:$C,Data_Extraction!$A1724),"")</f>
        <v/>
      </c>
      <c r="I1724">
        <f>IFERROR(AVERAGEIFS('HeartRate-2022-03-21-1647950188'!$B:$B,'HeartRate-2022-03-21-1647950188'!$A:$A,Data_Extraction!I$2,'HeartRate-2022-03-21-1647950188'!$C:$C,Data_Extraction!$A1724),"")</f>
        <v>78</v>
      </c>
      <c r="J1724" s="8">
        <f t="shared" si="157"/>
        <v>87.5</v>
      </c>
      <c r="N1724" s="11">
        <f>Data_Extraction!A1724</f>
        <v>44635.670127314814</v>
      </c>
      <c r="O1724" s="15">
        <f t="shared" si="158"/>
        <v>44635</v>
      </c>
      <c r="P1724" s="16">
        <f t="shared" si="159"/>
        <v>0.67012731481481491</v>
      </c>
      <c r="Q1724" s="12">
        <f>IF(Data_Extraction!B1724="",Data_Extraction!$J1724*(Q$1),Data_Extraction!B1724)</f>
        <v>78.75</v>
      </c>
      <c r="R1724" s="12">
        <f>IF(Data_Extraction!C1724="",Data_Extraction!$J1724*(R$1),Data_Extraction!C1724)</f>
        <v>80.5</v>
      </c>
      <c r="S1724" s="12">
        <f>IF(Data_Extraction!D1724="",Data_Extraction!$J1724*(S$1),Data_Extraction!D1724)</f>
        <v>91</v>
      </c>
      <c r="T1724" s="12">
        <f>IF(Data_Extraction!E1724="",Data_Extraction!$J1724*(T$1),Data_Extraction!E1724)</f>
        <v>83.125</v>
      </c>
      <c r="U1724" s="12">
        <f>IF(Data_Extraction!F1724="",Data_Extraction!$J1724*(U$1),Data_Extraction!F1724)</f>
        <v>85.75</v>
      </c>
      <c r="V1724" s="12">
        <f>IF(Data_Extraction!G1724="",Data_Extraction!$J1724*(V$1),Data_Extraction!G1724)</f>
        <v>97</v>
      </c>
      <c r="W1724" s="12">
        <f>IF(Data_Extraction!H1724="",Data_Extraction!$J1724*(W$1),Data_Extraction!H1724)</f>
        <v>93.625</v>
      </c>
      <c r="X1724" s="12">
        <f>IF(Data_Extraction!I1724="",Data_Extraction!$J1724*(X$1),Data_Extraction!I1724)</f>
        <v>78</v>
      </c>
      <c r="Y1724" s="13">
        <f t="shared" si="156"/>
        <v>85.96875</v>
      </c>
      <c r="Z1724" s="17" t="str">
        <f t="shared" si="160"/>
        <v>Late Evening</v>
      </c>
      <c r="AA1724" s="14" t="str">
        <f>VLOOKUP($N1724,'HeartRate-2022-03-21-1647950188'!$C:$G,2,0)</f>
        <v>Lecture</v>
      </c>
      <c r="AB1724" s="14" t="str">
        <f>VLOOKUP($N1724,'HeartRate-2022-03-21-1647950188'!$C:$G,3,0)</f>
        <v>Off Campus</v>
      </c>
      <c r="AC1724" s="14" t="str">
        <f>VLOOKUP($N1724,'HeartRate-2022-03-21-1647950188'!$C:$G,4,0)</f>
        <v>Sitting</v>
      </c>
      <c r="AD1724" s="14" t="str">
        <f>VLOOKUP($N1724,'HeartRate-2022-03-21-1647950188'!$C:$G,5,0)</f>
        <v>Technical Contexts</v>
      </c>
      <c r="AE1724">
        <f t="shared" si="161"/>
        <v>0</v>
      </c>
      <c r="AF1724" s="18">
        <v>44635</v>
      </c>
      <c r="AG1724" s="19">
        <v>0.67012731481481491</v>
      </c>
    </row>
    <row r="1725" spans="1:33" x14ac:dyDescent="0.3">
      <c r="A1725" s="5">
        <v>44635.670532407406</v>
      </c>
      <c r="B1725">
        <f>IFERROR(AVERAGEIFS('HeartRate-2022-03-21-1647950188'!$B:$B,'HeartRate-2022-03-21-1647950188'!$A:$A,Data_Extraction!B$2,'HeartRate-2022-03-21-1647950188'!$C:$C,Data_Extraction!$A1725),"")</f>
        <v>87</v>
      </c>
      <c r="C1725" t="str">
        <f>IFERROR(AVERAGEIFS('HeartRate-2022-03-21-1647950188'!$B:$B,'HeartRate-2022-03-21-1647950188'!$A:$A,Data_Extraction!C$2,'HeartRate-2022-03-21-1647950188'!$C:$C,Data_Extraction!$A1725),"")</f>
        <v/>
      </c>
      <c r="D1725" t="str">
        <f>IFERROR(AVERAGEIFS('HeartRate-2022-03-21-1647950188'!$B:$B,'HeartRate-2022-03-21-1647950188'!$A:$A,Data_Extraction!D$2,'HeartRate-2022-03-21-1647950188'!$C:$C,Data_Extraction!$A1725),"")</f>
        <v/>
      </c>
      <c r="E1725" t="str">
        <f>IFERROR(AVERAGEIFS('HeartRate-2022-03-21-1647950188'!$B:$B,'HeartRate-2022-03-21-1647950188'!$A:$A,Data_Extraction!E$2,'HeartRate-2022-03-21-1647950188'!$C:$C,Data_Extraction!$A1725),"")</f>
        <v/>
      </c>
      <c r="F1725" t="str">
        <f>IFERROR(AVERAGEIFS('HeartRate-2022-03-21-1647950188'!$B:$B,'HeartRate-2022-03-21-1647950188'!$A:$A,Data_Extraction!F$2,'HeartRate-2022-03-21-1647950188'!$C:$C,Data_Extraction!$A1725),"")</f>
        <v/>
      </c>
      <c r="G1725" t="str">
        <f>IFERROR(AVERAGEIFS('HeartRate-2022-03-21-1647950188'!$B:$B,'HeartRate-2022-03-21-1647950188'!$A:$A,Data_Extraction!G$2,'HeartRate-2022-03-21-1647950188'!$C:$C,Data_Extraction!$A1725),"")</f>
        <v/>
      </c>
      <c r="H1725" t="str">
        <f>IFERROR(AVERAGEIFS('HeartRate-2022-03-21-1647950188'!$B:$B,'HeartRate-2022-03-21-1647950188'!$A:$A,Data_Extraction!H$2,'HeartRate-2022-03-21-1647950188'!$C:$C,Data_Extraction!$A1725),"")</f>
        <v/>
      </c>
      <c r="I1725" t="str">
        <f>IFERROR(AVERAGEIFS('HeartRate-2022-03-21-1647950188'!$B:$B,'HeartRate-2022-03-21-1647950188'!$A:$A,Data_Extraction!I$2,'HeartRate-2022-03-21-1647950188'!$C:$C,Data_Extraction!$A1725),"")</f>
        <v/>
      </c>
      <c r="J1725" s="8">
        <f t="shared" si="157"/>
        <v>87</v>
      </c>
      <c r="N1725" s="11">
        <f>Data_Extraction!A1725</f>
        <v>44635.670532407406</v>
      </c>
      <c r="O1725" s="15">
        <f t="shared" si="158"/>
        <v>44635</v>
      </c>
      <c r="P1725" s="16">
        <f t="shared" si="159"/>
        <v>0.67053240740740738</v>
      </c>
      <c r="Q1725" s="12">
        <f>IF(Data_Extraction!B1725="",Data_Extraction!$J1725*(Q$1),Data_Extraction!B1725)</f>
        <v>87</v>
      </c>
      <c r="R1725" s="12">
        <f>IF(Data_Extraction!C1725="",Data_Extraction!$J1725*(R$1),Data_Extraction!C1725)</f>
        <v>80.040000000000006</v>
      </c>
      <c r="S1725" s="12">
        <f>IF(Data_Extraction!D1725="",Data_Extraction!$J1725*(S$1),Data_Extraction!D1725)</f>
        <v>90.48</v>
      </c>
      <c r="T1725" s="12">
        <f>IF(Data_Extraction!E1725="",Data_Extraction!$J1725*(T$1),Data_Extraction!E1725)</f>
        <v>82.649999999999991</v>
      </c>
      <c r="U1725" s="12">
        <f>IF(Data_Extraction!F1725="",Data_Extraction!$J1725*(U$1),Data_Extraction!F1725)</f>
        <v>85.26</v>
      </c>
      <c r="V1725" s="12">
        <f>IF(Data_Extraction!G1725="",Data_Extraction!$J1725*(V$1),Data_Extraction!G1725)</f>
        <v>79.17</v>
      </c>
      <c r="W1725" s="12">
        <f>IF(Data_Extraction!H1725="",Data_Extraction!$J1725*(W$1),Data_Extraction!H1725)</f>
        <v>93.09</v>
      </c>
      <c r="X1725" s="12">
        <f>IF(Data_Extraction!I1725="",Data_Extraction!$J1725*(X$1),Data_Extraction!I1725)</f>
        <v>84.39</v>
      </c>
      <c r="Y1725" s="13">
        <f t="shared" si="156"/>
        <v>85.26</v>
      </c>
      <c r="Z1725" s="17" t="str">
        <f t="shared" si="160"/>
        <v>Late Evening</v>
      </c>
      <c r="AA1725" s="14" t="str">
        <f>VLOOKUP($N1725,'HeartRate-2022-03-21-1647950188'!$C:$G,2,0)</f>
        <v>Lecture</v>
      </c>
      <c r="AB1725" s="14" t="str">
        <f>VLOOKUP($N1725,'HeartRate-2022-03-21-1647950188'!$C:$G,3,0)</f>
        <v>Off Campus</v>
      </c>
      <c r="AC1725" s="14" t="str">
        <f>VLOOKUP($N1725,'HeartRate-2022-03-21-1647950188'!$C:$G,4,0)</f>
        <v>Sitting</v>
      </c>
      <c r="AD1725" s="14" t="str">
        <f>VLOOKUP($N1725,'HeartRate-2022-03-21-1647950188'!$C:$G,5,0)</f>
        <v>Technical Contexts</v>
      </c>
      <c r="AE1725">
        <f t="shared" si="161"/>
        <v>0</v>
      </c>
      <c r="AF1725" s="18">
        <v>44635</v>
      </c>
      <c r="AG1725" s="19">
        <v>0.67053240740740738</v>
      </c>
    </row>
    <row r="1726" spans="1:33" x14ac:dyDescent="0.3">
      <c r="A1726" s="5">
        <v>44635.67082175926</v>
      </c>
      <c r="B1726" t="str">
        <f>IFERROR(AVERAGEIFS('HeartRate-2022-03-21-1647950188'!$B:$B,'HeartRate-2022-03-21-1647950188'!$A:$A,Data_Extraction!B$2,'HeartRate-2022-03-21-1647950188'!$C:$C,Data_Extraction!$A1726),"")</f>
        <v/>
      </c>
      <c r="C1726" t="str">
        <f>IFERROR(AVERAGEIFS('HeartRate-2022-03-21-1647950188'!$B:$B,'HeartRate-2022-03-21-1647950188'!$A:$A,Data_Extraction!C$2,'HeartRate-2022-03-21-1647950188'!$C:$C,Data_Extraction!$A1726),"")</f>
        <v/>
      </c>
      <c r="D1726" t="str">
        <f>IFERROR(AVERAGEIFS('HeartRate-2022-03-21-1647950188'!$B:$B,'HeartRate-2022-03-21-1647950188'!$A:$A,Data_Extraction!D$2,'HeartRate-2022-03-21-1647950188'!$C:$C,Data_Extraction!$A1726),"")</f>
        <v/>
      </c>
      <c r="E1726" t="str">
        <f>IFERROR(AVERAGEIFS('HeartRate-2022-03-21-1647950188'!$B:$B,'HeartRate-2022-03-21-1647950188'!$A:$A,Data_Extraction!E$2,'HeartRate-2022-03-21-1647950188'!$C:$C,Data_Extraction!$A1726),"")</f>
        <v/>
      </c>
      <c r="F1726" t="str">
        <f>IFERROR(AVERAGEIFS('HeartRate-2022-03-21-1647950188'!$B:$B,'HeartRate-2022-03-21-1647950188'!$A:$A,Data_Extraction!F$2,'HeartRate-2022-03-21-1647950188'!$C:$C,Data_Extraction!$A1726),"")</f>
        <v/>
      </c>
      <c r="G1726" t="str">
        <f>IFERROR(AVERAGEIFS('HeartRate-2022-03-21-1647950188'!$B:$B,'HeartRate-2022-03-21-1647950188'!$A:$A,Data_Extraction!G$2,'HeartRate-2022-03-21-1647950188'!$C:$C,Data_Extraction!$A1726),"")</f>
        <v/>
      </c>
      <c r="H1726">
        <f>IFERROR(AVERAGEIFS('HeartRate-2022-03-21-1647950188'!$B:$B,'HeartRate-2022-03-21-1647950188'!$A:$A,Data_Extraction!H$2,'HeartRate-2022-03-21-1647950188'!$C:$C,Data_Extraction!$A1726),"")</f>
        <v>98</v>
      </c>
      <c r="I1726">
        <f>IFERROR(AVERAGEIFS('HeartRate-2022-03-21-1647950188'!$B:$B,'HeartRate-2022-03-21-1647950188'!$A:$A,Data_Extraction!I$2,'HeartRate-2022-03-21-1647950188'!$C:$C,Data_Extraction!$A1726),"")</f>
        <v>81</v>
      </c>
      <c r="J1726" s="8">
        <f t="shared" si="157"/>
        <v>89.5</v>
      </c>
      <c r="N1726" s="11">
        <f>Data_Extraction!A1726</f>
        <v>44635.67082175926</v>
      </c>
      <c r="O1726" s="15">
        <f t="shared" si="158"/>
        <v>44635</v>
      </c>
      <c r="P1726" s="16">
        <f t="shared" si="159"/>
        <v>0.67082175925925924</v>
      </c>
      <c r="Q1726" s="12">
        <f>IF(Data_Extraction!B1726="",Data_Extraction!$J1726*(Q$1),Data_Extraction!B1726)</f>
        <v>80.55</v>
      </c>
      <c r="R1726" s="12">
        <f>IF(Data_Extraction!C1726="",Data_Extraction!$J1726*(R$1),Data_Extraction!C1726)</f>
        <v>82.34</v>
      </c>
      <c r="S1726" s="12">
        <f>IF(Data_Extraction!D1726="",Data_Extraction!$J1726*(S$1),Data_Extraction!D1726)</f>
        <v>93.08</v>
      </c>
      <c r="T1726" s="12">
        <f>IF(Data_Extraction!E1726="",Data_Extraction!$J1726*(T$1),Data_Extraction!E1726)</f>
        <v>85.024999999999991</v>
      </c>
      <c r="U1726" s="12">
        <f>IF(Data_Extraction!F1726="",Data_Extraction!$J1726*(U$1),Data_Extraction!F1726)</f>
        <v>87.71</v>
      </c>
      <c r="V1726" s="12">
        <f>IF(Data_Extraction!G1726="",Data_Extraction!$J1726*(V$1),Data_Extraction!G1726)</f>
        <v>81.445000000000007</v>
      </c>
      <c r="W1726" s="12">
        <f>IF(Data_Extraction!H1726="",Data_Extraction!$J1726*(W$1),Data_Extraction!H1726)</f>
        <v>98</v>
      </c>
      <c r="X1726" s="12">
        <f>IF(Data_Extraction!I1726="",Data_Extraction!$J1726*(X$1),Data_Extraction!I1726)</f>
        <v>81</v>
      </c>
      <c r="Y1726" s="13">
        <f t="shared" si="156"/>
        <v>86.143749999999983</v>
      </c>
      <c r="Z1726" s="17" t="str">
        <f t="shared" si="160"/>
        <v>Late Evening</v>
      </c>
      <c r="AA1726" s="14" t="str">
        <f>VLOOKUP($N1726,'HeartRate-2022-03-21-1647950188'!$C:$G,2,0)</f>
        <v>Lecture</v>
      </c>
      <c r="AB1726" s="14" t="str">
        <f>VLOOKUP($N1726,'HeartRate-2022-03-21-1647950188'!$C:$G,3,0)</f>
        <v>Off Campus</v>
      </c>
      <c r="AC1726" s="14" t="str">
        <f>VLOOKUP($N1726,'HeartRate-2022-03-21-1647950188'!$C:$G,4,0)</f>
        <v>Sitting</v>
      </c>
      <c r="AD1726" s="14" t="str">
        <f>VLOOKUP($N1726,'HeartRate-2022-03-21-1647950188'!$C:$G,5,0)</f>
        <v>Technical Contexts</v>
      </c>
      <c r="AE1726">
        <f t="shared" si="161"/>
        <v>0</v>
      </c>
      <c r="AF1726" s="18">
        <v>44635</v>
      </c>
      <c r="AG1726" s="19">
        <v>0.67082175925925924</v>
      </c>
    </row>
    <row r="1727" spans="1:33" x14ac:dyDescent="0.3">
      <c r="A1727" s="5">
        <v>44635.67083333333</v>
      </c>
      <c r="B1727">
        <f>IFERROR(AVERAGEIFS('HeartRate-2022-03-21-1647950188'!$B:$B,'HeartRate-2022-03-21-1647950188'!$A:$A,Data_Extraction!B$2,'HeartRate-2022-03-21-1647950188'!$C:$C,Data_Extraction!$A1727),"")</f>
        <v>89</v>
      </c>
      <c r="C1727" t="str">
        <f>IFERROR(AVERAGEIFS('HeartRate-2022-03-21-1647950188'!$B:$B,'HeartRate-2022-03-21-1647950188'!$A:$A,Data_Extraction!C$2,'HeartRate-2022-03-21-1647950188'!$C:$C,Data_Extraction!$A1727),"")</f>
        <v/>
      </c>
      <c r="D1727" t="str">
        <f>IFERROR(AVERAGEIFS('HeartRate-2022-03-21-1647950188'!$B:$B,'HeartRate-2022-03-21-1647950188'!$A:$A,Data_Extraction!D$2,'HeartRate-2022-03-21-1647950188'!$C:$C,Data_Extraction!$A1727),"")</f>
        <v/>
      </c>
      <c r="E1727" t="str">
        <f>IFERROR(AVERAGEIFS('HeartRate-2022-03-21-1647950188'!$B:$B,'HeartRate-2022-03-21-1647950188'!$A:$A,Data_Extraction!E$2,'HeartRate-2022-03-21-1647950188'!$C:$C,Data_Extraction!$A1727),"")</f>
        <v/>
      </c>
      <c r="F1727" t="str">
        <f>IFERROR(AVERAGEIFS('HeartRate-2022-03-21-1647950188'!$B:$B,'HeartRate-2022-03-21-1647950188'!$A:$A,Data_Extraction!F$2,'HeartRate-2022-03-21-1647950188'!$C:$C,Data_Extraction!$A1727),"")</f>
        <v/>
      </c>
      <c r="G1727" t="str">
        <f>IFERROR(AVERAGEIFS('HeartRate-2022-03-21-1647950188'!$B:$B,'HeartRate-2022-03-21-1647950188'!$A:$A,Data_Extraction!G$2,'HeartRate-2022-03-21-1647950188'!$C:$C,Data_Extraction!$A1727),"")</f>
        <v/>
      </c>
      <c r="H1727" t="str">
        <f>IFERROR(AVERAGEIFS('HeartRate-2022-03-21-1647950188'!$B:$B,'HeartRate-2022-03-21-1647950188'!$A:$A,Data_Extraction!H$2,'HeartRate-2022-03-21-1647950188'!$C:$C,Data_Extraction!$A1727),"")</f>
        <v/>
      </c>
      <c r="I1727" t="str">
        <f>IFERROR(AVERAGEIFS('HeartRate-2022-03-21-1647950188'!$B:$B,'HeartRate-2022-03-21-1647950188'!$A:$A,Data_Extraction!I$2,'HeartRate-2022-03-21-1647950188'!$C:$C,Data_Extraction!$A1727),"")</f>
        <v/>
      </c>
      <c r="J1727" s="8">
        <f t="shared" si="157"/>
        <v>89</v>
      </c>
      <c r="N1727" s="11">
        <f>Data_Extraction!A1727</f>
        <v>44635.67083333333</v>
      </c>
      <c r="O1727" s="15">
        <f t="shared" si="158"/>
        <v>44635</v>
      </c>
      <c r="P1727" s="16">
        <f t="shared" si="159"/>
        <v>0.67083333333333339</v>
      </c>
      <c r="Q1727" s="12">
        <f>IF(Data_Extraction!B1727="",Data_Extraction!$J1727*(Q$1),Data_Extraction!B1727)</f>
        <v>89</v>
      </c>
      <c r="R1727" s="12">
        <f>IF(Data_Extraction!C1727="",Data_Extraction!$J1727*(R$1),Data_Extraction!C1727)</f>
        <v>81.88000000000001</v>
      </c>
      <c r="S1727" s="12">
        <f>IF(Data_Extraction!D1727="",Data_Extraction!$J1727*(S$1),Data_Extraction!D1727)</f>
        <v>92.56</v>
      </c>
      <c r="T1727" s="12">
        <f>IF(Data_Extraction!E1727="",Data_Extraction!$J1727*(T$1),Data_Extraction!E1727)</f>
        <v>84.55</v>
      </c>
      <c r="U1727" s="12">
        <f>IF(Data_Extraction!F1727="",Data_Extraction!$J1727*(U$1),Data_Extraction!F1727)</f>
        <v>87.22</v>
      </c>
      <c r="V1727" s="12">
        <f>IF(Data_Extraction!G1727="",Data_Extraction!$J1727*(V$1),Data_Extraction!G1727)</f>
        <v>80.990000000000009</v>
      </c>
      <c r="W1727" s="12">
        <f>IF(Data_Extraction!H1727="",Data_Extraction!$J1727*(W$1),Data_Extraction!H1727)</f>
        <v>95.23</v>
      </c>
      <c r="X1727" s="12">
        <f>IF(Data_Extraction!I1727="",Data_Extraction!$J1727*(X$1),Data_Extraction!I1727)</f>
        <v>86.33</v>
      </c>
      <c r="Y1727" s="13">
        <f t="shared" si="156"/>
        <v>87.220000000000013</v>
      </c>
      <c r="Z1727" s="17" t="str">
        <f t="shared" si="160"/>
        <v>Late Evening</v>
      </c>
      <c r="AA1727" s="14" t="str">
        <f>VLOOKUP($N1727,'HeartRate-2022-03-21-1647950188'!$C:$G,2,0)</f>
        <v>Lecture</v>
      </c>
      <c r="AB1727" s="14" t="str">
        <f>VLOOKUP($N1727,'HeartRate-2022-03-21-1647950188'!$C:$G,3,0)</f>
        <v>Off Campus</v>
      </c>
      <c r="AC1727" s="14" t="str">
        <f>VLOOKUP($N1727,'HeartRate-2022-03-21-1647950188'!$C:$G,4,0)</f>
        <v>Sitting</v>
      </c>
      <c r="AD1727" s="14" t="str">
        <f>VLOOKUP($N1727,'HeartRate-2022-03-21-1647950188'!$C:$G,5,0)</f>
        <v>Technical Contexts</v>
      </c>
      <c r="AE1727">
        <f t="shared" si="161"/>
        <v>0</v>
      </c>
      <c r="AF1727" s="18">
        <v>44635</v>
      </c>
      <c r="AG1727" s="19">
        <v>0.67083333333333339</v>
      </c>
    </row>
    <row r="1728" spans="1:33" x14ac:dyDescent="0.3">
      <c r="A1728" s="5">
        <v>44635.671516203707</v>
      </c>
      <c r="B1728" t="str">
        <f>IFERROR(AVERAGEIFS('HeartRate-2022-03-21-1647950188'!$B:$B,'HeartRate-2022-03-21-1647950188'!$A:$A,Data_Extraction!B$2,'HeartRate-2022-03-21-1647950188'!$C:$C,Data_Extraction!$A1728),"")</f>
        <v/>
      </c>
      <c r="C1728" t="str">
        <f>IFERROR(AVERAGEIFS('HeartRate-2022-03-21-1647950188'!$B:$B,'HeartRate-2022-03-21-1647950188'!$A:$A,Data_Extraction!C$2,'HeartRate-2022-03-21-1647950188'!$C:$C,Data_Extraction!$A1728),"")</f>
        <v/>
      </c>
      <c r="D1728" t="str">
        <f>IFERROR(AVERAGEIFS('HeartRate-2022-03-21-1647950188'!$B:$B,'HeartRate-2022-03-21-1647950188'!$A:$A,Data_Extraction!D$2,'HeartRate-2022-03-21-1647950188'!$C:$C,Data_Extraction!$A1728),"")</f>
        <v/>
      </c>
      <c r="E1728" t="str">
        <f>IFERROR(AVERAGEIFS('HeartRate-2022-03-21-1647950188'!$B:$B,'HeartRate-2022-03-21-1647950188'!$A:$A,Data_Extraction!E$2,'HeartRate-2022-03-21-1647950188'!$C:$C,Data_Extraction!$A1728),"")</f>
        <v/>
      </c>
      <c r="F1728" t="str">
        <f>IFERROR(AVERAGEIFS('HeartRate-2022-03-21-1647950188'!$B:$B,'HeartRate-2022-03-21-1647950188'!$A:$A,Data_Extraction!F$2,'HeartRate-2022-03-21-1647950188'!$C:$C,Data_Extraction!$A1728),"")</f>
        <v/>
      </c>
      <c r="G1728">
        <f>IFERROR(AVERAGEIFS('HeartRate-2022-03-21-1647950188'!$B:$B,'HeartRate-2022-03-21-1647950188'!$A:$A,Data_Extraction!G$2,'HeartRate-2022-03-21-1647950188'!$C:$C,Data_Extraction!$A1728),"")</f>
        <v>96</v>
      </c>
      <c r="H1728">
        <f>IFERROR(AVERAGEIFS('HeartRate-2022-03-21-1647950188'!$B:$B,'HeartRate-2022-03-21-1647950188'!$A:$A,Data_Extraction!H$2,'HeartRate-2022-03-21-1647950188'!$C:$C,Data_Extraction!$A1728),"")</f>
        <v>101</v>
      </c>
      <c r="I1728">
        <f>IFERROR(AVERAGEIFS('HeartRate-2022-03-21-1647950188'!$B:$B,'HeartRate-2022-03-21-1647950188'!$A:$A,Data_Extraction!I$2,'HeartRate-2022-03-21-1647950188'!$C:$C,Data_Extraction!$A1728),"")</f>
        <v>82</v>
      </c>
      <c r="J1728" s="8">
        <f t="shared" si="157"/>
        <v>93</v>
      </c>
      <c r="N1728" s="11">
        <f>Data_Extraction!A1728</f>
        <v>44635.671516203707</v>
      </c>
      <c r="O1728" s="15">
        <f t="shared" si="158"/>
        <v>44635</v>
      </c>
      <c r="P1728" s="16">
        <f t="shared" si="159"/>
        <v>0.67151620370370368</v>
      </c>
      <c r="Q1728" s="12">
        <f>IF(Data_Extraction!B1728="",Data_Extraction!$J1728*(Q$1),Data_Extraction!B1728)</f>
        <v>83.7</v>
      </c>
      <c r="R1728" s="12">
        <f>IF(Data_Extraction!C1728="",Data_Extraction!$J1728*(R$1),Data_Extraction!C1728)</f>
        <v>85.56</v>
      </c>
      <c r="S1728" s="12">
        <f>IF(Data_Extraction!D1728="",Data_Extraction!$J1728*(S$1),Data_Extraction!D1728)</f>
        <v>96.72</v>
      </c>
      <c r="T1728" s="12">
        <f>IF(Data_Extraction!E1728="",Data_Extraction!$J1728*(T$1),Data_Extraction!E1728)</f>
        <v>88.35</v>
      </c>
      <c r="U1728" s="12">
        <f>IF(Data_Extraction!F1728="",Data_Extraction!$J1728*(U$1),Data_Extraction!F1728)</f>
        <v>91.14</v>
      </c>
      <c r="V1728" s="12">
        <f>IF(Data_Extraction!G1728="",Data_Extraction!$J1728*(V$1),Data_Extraction!G1728)</f>
        <v>96</v>
      </c>
      <c r="W1728" s="12">
        <f>IF(Data_Extraction!H1728="",Data_Extraction!$J1728*(W$1),Data_Extraction!H1728)</f>
        <v>101</v>
      </c>
      <c r="X1728" s="12">
        <f>IF(Data_Extraction!I1728="",Data_Extraction!$J1728*(X$1),Data_Extraction!I1728)</f>
        <v>82</v>
      </c>
      <c r="Y1728" s="13">
        <f t="shared" si="156"/>
        <v>90.558750000000003</v>
      </c>
      <c r="Z1728" s="17" t="str">
        <f t="shared" si="160"/>
        <v>Late Evening</v>
      </c>
      <c r="AA1728" s="14" t="str">
        <f>VLOOKUP($N1728,'HeartRate-2022-03-21-1647950188'!$C:$G,2,0)</f>
        <v>Lecture</v>
      </c>
      <c r="AB1728" s="14" t="str">
        <f>VLOOKUP($N1728,'HeartRate-2022-03-21-1647950188'!$C:$G,3,0)</f>
        <v>Off Campus</v>
      </c>
      <c r="AC1728" s="14" t="str">
        <f>VLOOKUP($N1728,'HeartRate-2022-03-21-1647950188'!$C:$G,4,0)</f>
        <v>Sitting</v>
      </c>
      <c r="AD1728" s="14" t="str">
        <f>VLOOKUP($N1728,'HeartRate-2022-03-21-1647950188'!$C:$G,5,0)</f>
        <v>Technical Contexts</v>
      </c>
      <c r="AE1728">
        <f t="shared" si="161"/>
        <v>0</v>
      </c>
      <c r="AF1728" s="18">
        <v>44635</v>
      </c>
      <c r="AG1728" s="19">
        <v>0.67151620370370368</v>
      </c>
    </row>
    <row r="1729" spans="1:33" x14ac:dyDescent="0.3">
      <c r="A1729" s="5">
        <v>44635.672210648147</v>
      </c>
      <c r="B1729" t="str">
        <f>IFERROR(AVERAGEIFS('HeartRate-2022-03-21-1647950188'!$B:$B,'HeartRate-2022-03-21-1647950188'!$A:$A,Data_Extraction!B$2,'HeartRate-2022-03-21-1647950188'!$C:$C,Data_Extraction!$A1729),"")</f>
        <v/>
      </c>
      <c r="C1729" t="str">
        <f>IFERROR(AVERAGEIFS('HeartRate-2022-03-21-1647950188'!$B:$B,'HeartRate-2022-03-21-1647950188'!$A:$A,Data_Extraction!C$2,'HeartRate-2022-03-21-1647950188'!$C:$C,Data_Extraction!$A1729),"")</f>
        <v/>
      </c>
      <c r="D1729" t="str">
        <f>IFERROR(AVERAGEIFS('HeartRate-2022-03-21-1647950188'!$B:$B,'HeartRate-2022-03-21-1647950188'!$A:$A,Data_Extraction!D$2,'HeartRate-2022-03-21-1647950188'!$C:$C,Data_Extraction!$A1729),"")</f>
        <v/>
      </c>
      <c r="E1729" t="str">
        <f>IFERROR(AVERAGEIFS('HeartRate-2022-03-21-1647950188'!$B:$B,'HeartRate-2022-03-21-1647950188'!$A:$A,Data_Extraction!E$2,'HeartRate-2022-03-21-1647950188'!$C:$C,Data_Extraction!$A1729),"")</f>
        <v/>
      </c>
      <c r="F1729" t="str">
        <f>IFERROR(AVERAGEIFS('HeartRate-2022-03-21-1647950188'!$B:$B,'HeartRate-2022-03-21-1647950188'!$A:$A,Data_Extraction!F$2,'HeartRate-2022-03-21-1647950188'!$C:$C,Data_Extraction!$A1729),"")</f>
        <v/>
      </c>
      <c r="G1729">
        <f>IFERROR(AVERAGEIFS('HeartRate-2022-03-21-1647950188'!$B:$B,'HeartRate-2022-03-21-1647950188'!$A:$A,Data_Extraction!G$2,'HeartRate-2022-03-21-1647950188'!$C:$C,Data_Extraction!$A1729),"")</f>
        <v>96</v>
      </c>
      <c r="H1729">
        <f>IFERROR(AVERAGEIFS('HeartRate-2022-03-21-1647950188'!$B:$B,'HeartRate-2022-03-21-1647950188'!$A:$A,Data_Extraction!H$2,'HeartRate-2022-03-21-1647950188'!$C:$C,Data_Extraction!$A1729),"")</f>
        <v>101</v>
      </c>
      <c r="I1729">
        <f>IFERROR(AVERAGEIFS('HeartRate-2022-03-21-1647950188'!$B:$B,'HeartRate-2022-03-21-1647950188'!$A:$A,Data_Extraction!I$2,'HeartRate-2022-03-21-1647950188'!$C:$C,Data_Extraction!$A1729),"")</f>
        <v>83</v>
      </c>
      <c r="J1729" s="8">
        <f t="shared" si="157"/>
        <v>93.333333333333329</v>
      </c>
      <c r="N1729" s="11">
        <f>Data_Extraction!A1729</f>
        <v>44635.672210648147</v>
      </c>
      <c r="O1729" s="15">
        <f t="shared" si="158"/>
        <v>44635</v>
      </c>
      <c r="P1729" s="16">
        <f t="shared" si="159"/>
        <v>0.67221064814814813</v>
      </c>
      <c r="Q1729" s="12">
        <f>IF(Data_Extraction!B1729="",Data_Extraction!$J1729*(Q$1),Data_Extraction!B1729)</f>
        <v>84</v>
      </c>
      <c r="R1729" s="12">
        <f>IF(Data_Extraction!C1729="",Data_Extraction!$J1729*(R$1),Data_Extraction!C1729)</f>
        <v>85.86666666666666</v>
      </c>
      <c r="S1729" s="12">
        <f>IF(Data_Extraction!D1729="",Data_Extraction!$J1729*(S$1),Data_Extraction!D1729)</f>
        <v>97.066666666666663</v>
      </c>
      <c r="T1729" s="12">
        <f>IF(Data_Extraction!E1729="",Data_Extraction!$J1729*(T$1),Data_Extraction!E1729)</f>
        <v>88.666666666666657</v>
      </c>
      <c r="U1729" s="12">
        <f>IF(Data_Extraction!F1729="",Data_Extraction!$J1729*(U$1),Data_Extraction!F1729)</f>
        <v>91.466666666666654</v>
      </c>
      <c r="V1729" s="12">
        <f>IF(Data_Extraction!G1729="",Data_Extraction!$J1729*(V$1),Data_Extraction!G1729)</f>
        <v>96</v>
      </c>
      <c r="W1729" s="12">
        <f>IF(Data_Extraction!H1729="",Data_Extraction!$J1729*(W$1),Data_Extraction!H1729)</f>
        <v>101</v>
      </c>
      <c r="X1729" s="12">
        <f>IF(Data_Extraction!I1729="",Data_Extraction!$J1729*(X$1),Data_Extraction!I1729)</f>
        <v>83</v>
      </c>
      <c r="Y1729" s="13">
        <f t="shared" si="156"/>
        <v>90.883333333333326</v>
      </c>
      <c r="Z1729" s="17" t="str">
        <f t="shared" si="160"/>
        <v>Late Evening</v>
      </c>
      <c r="AA1729" s="14" t="str">
        <f>VLOOKUP($N1729,'HeartRate-2022-03-21-1647950188'!$C:$G,2,0)</f>
        <v>Lecture</v>
      </c>
      <c r="AB1729" s="14" t="str">
        <f>VLOOKUP($N1729,'HeartRate-2022-03-21-1647950188'!$C:$G,3,0)</f>
        <v>Off Campus</v>
      </c>
      <c r="AC1729" s="14" t="str">
        <f>VLOOKUP($N1729,'HeartRate-2022-03-21-1647950188'!$C:$G,4,0)</f>
        <v>Sitting</v>
      </c>
      <c r="AD1729" s="14" t="str">
        <f>VLOOKUP($N1729,'HeartRate-2022-03-21-1647950188'!$C:$G,5,0)</f>
        <v>Technical Contexts</v>
      </c>
      <c r="AE1729">
        <f t="shared" si="161"/>
        <v>0</v>
      </c>
      <c r="AF1729" s="18">
        <v>44635</v>
      </c>
      <c r="AG1729" s="19">
        <v>0.67221064814814813</v>
      </c>
    </row>
    <row r="1730" spans="1:33" x14ac:dyDescent="0.3">
      <c r="A1730" s="5">
        <v>44635.672511574077</v>
      </c>
      <c r="B1730" t="str">
        <f>IFERROR(AVERAGEIFS('HeartRate-2022-03-21-1647950188'!$B:$B,'HeartRate-2022-03-21-1647950188'!$A:$A,Data_Extraction!B$2,'HeartRate-2022-03-21-1647950188'!$C:$C,Data_Extraction!$A1730),"")</f>
        <v/>
      </c>
      <c r="C1730" t="str">
        <f>IFERROR(AVERAGEIFS('HeartRate-2022-03-21-1647950188'!$B:$B,'HeartRate-2022-03-21-1647950188'!$A:$A,Data_Extraction!C$2,'HeartRate-2022-03-21-1647950188'!$C:$C,Data_Extraction!$A1730),"")</f>
        <v/>
      </c>
      <c r="D1730" t="str">
        <f>IFERROR(AVERAGEIFS('HeartRate-2022-03-21-1647950188'!$B:$B,'HeartRate-2022-03-21-1647950188'!$A:$A,Data_Extraction!D$2,'HeartRate-2022-03-21-1647950188'!$C:$C,Data_Extraction!$A1730),"")</f>
        <v/>
      </c>
      <c r="E1730" t="str">
        <f>IFERROR(AVERAGEIFS('HeartRate-2022-03-21-1647950188'!$B:$B,'HeartRate-2022-03-21-1647950188'!$A:$A,Data_Extraction!E$2,'HeartRate-2022-03-21-1647950188'!$C:$C,Data_Extraction!$A1730),"")</f>
        <v/>
      </c>
      <c r="F1730" t="str">
        <f>IFERROR(AVERAGEIFS('HeartRate-2022-03-21-1647950188'!$B:$B,'HeartRate-2022-03-21-1647950188'!$A:$A,Data_Extraction!F$2,'HeartRate-2022-03-21-1647950188'!$C:$C,Data_Extraction!$A1730),"")</f>
        <v/>
      </c>
      <c r="G1730" t="str">
        <f>IFERROR(AVERAGEIFS('HeartRate-2022-03-21-1647950188'!$B:$B,'HeartRate-2022-03-21-1647950188'!$A:$A,Data_Extraction!G$2,'HeartRate-2022-03-21-1647950188'!$C:$C,Data_Extraction!$A1730),"")</f>
        <v/>
      </c>
      <c r="H1730" t="str">
        <f>IFERROR(AVERAGEIFS('HeartRate-2022-03-21-1647950188'!$B:$B,'HeartRate-2022-03-21-1647950188'!$A:$A,Data_Extraction!H$2,'HeartRate-2022-03-21-1647950188'!$C:$C,Data_Extraction!$A1730),"")</f>
        <v/>
      </c>
      <c r="I1730">
        <f>IFERROR(AVERAGEIFS('HeartRate-2022-03-21-1647950188'!$B:$B,'HeartRate-2022-03-21-1647950188'!$A:$A,Data_Extraction!I$2,'HeartRate-2022-03-21-1647950188'!$C:$C,Data_Extraction!$A1730),"")</f>
        <v>80</v>
      </c>
      <c r="J1730" s="8">
        <f t="shared" si="157"/>
        <v>80</v>
      </c>
      <c r="N1730" s="11">
        <f>Data_Extraction!A1730</f>
        <v>44635.672511574077</v>
      </c>
      <c r="O1730" s="15">
        <f t="shared" si="158"/>
        <v>44635</v>
      </c>
      <c r="P1730" s="16">
        <f t="shared" si="159"/>
        <v>0.67251157407407414</v>
      </c>
      <c r="Q1730" s="12">
        <f>IF(Data_Extraction!B1730="",Data_Extraction!$J1730*(Q$1),Data_Extraction!B1730)</f>
        <v>72</v>
      </c>
      <c r="R1730" s="12">
        <f>IF(Data_Extraction!C1730="",Data_Extraction!$J1730*(R$1),Data_Extraction!C1730)</f>
        <v>73.600000000000009</v>
      </c>
      <c r="S1730" s="12">
        <f>IF(Data_Extraction!D1730="",Data_Extraction!$J1730*(S$1),Data_Extraction!D1730)</f>
        <v>83.2</v>
      </c>
      <c r="T1730" s="12">
        <f>IF(Data_Extraction!E1730="",Data_Extraction!$J1730*(T$1),Data_Extraction!E1730)</f>
        <v>76</v>
      </c>
      <c r="U1730" s="12">
        <f>IF(Data_Extraction!F1730="",Data_Extraction!$J1730*(U$1),Data_Extraction!F1730)</f>
        <v>78.400000000000006</v>
      </c>
      <c r="V1730" s="12">
        <f>IF(Data_Extraction!G1730="",Data_Extraction!$J1730*(V$1),Data_Extraction!G1730)</f>
        <v>72.8</v>
      </c>
      <c r="W1730" s="12">
        <f>IF(Data_Extraction!H1730="",Data_Extraction!$J1730*(W$1),Data_Extraction!H1730)</f>
        <v>85.600000000000009</v>
      </c>
      <c r="X1730" s="12">
        <f>IF(Data_Extraction!I1730="",Data_Extraction!$J1730*(X$1),Data_Extraction!I1730)</f>
        <v>80</v>
      </c>
      <c r="Y1730" s="13">
        <f t="shared" si="156"/>
        <v>77.7</v>
      </c>
      <c r="Z1730" s="17" t="str">
        <f t="shared" si="160"/>
        <v>Late Evening</v>
      </c>
      <c r="AA1730" s="14" t="str">
        <f>VLOOKUP($N1730,'HeartRate-2022-03-21-1647950188'!$C:$G,2,0)</f>
        <v>Lecture</v>
      </c>
      <c r="AB1730" s="14" t="str">
        <f>VLOOKUP($N1730,'HeartRate-2022-03-21-1647950188'!$C:$G,3,0)</f>
        <v>Off Campus</v>
      </c>
      <c r="AC1730" s="14" t="str">
        <f>VLOOKUP($N1730,'HeartRate-2022-03-21-1647950188'!$C:$G,4,0)</f>
        <v>Sitting</v>
      </c>
      <c r="AD1730" s="14" t="str">
        <f>VLOOKUP($N1730,'HeartRate-2022-03-21-1647950188'!$C:$G,5,0)</f>
        <v>Technical Contexts</v>
      </c>
      <c r="AE1730">
        <f t="shared" si="161"/>
        <v>0</v>
      </c>
      <c r="AF1730" s="18">
        <v>44635</v>
      </c>
      <c r="AG1730" s="19">
        <v>0.67251157407407414</v>
      </c>
    </row>
    <row r="1731" spans="1:33" x14ac:dyDescent="0.3">
      <c r="A1731" s="5">
        <v>44635.672743055555</v>
      </c>
      <c r="B1731" t="str">
        <f>IFERROR(AVERAGEIFS('HeartRate-2022-03-21-1647950188'!$B:$B,'HeartRate-2022-03-21-1647950188'!$A:$A,Data_Extraction!B$2,'HeartRate-2022-03-21-1647950188'!$C:$C,Data_Extraction!$A1731),"")</f>
        <v/>
      </c>
      <c r="C1731" t="str">
        <f>IFERROR(AVERAGEIFS('HeartRate-2022-03-21-1647950188'!$B:$B,'HeartRate-2022-03-21-1647950188'!$A:$A,Data_Extraction!C$2,'HeartRate-2022-03-21-1647950188'!$C:$C,Data_Extraction!$A1731),"")</f>
        <v/>
      </c>
      <c r="D1731" t="str">
        <f>IFERROR(AVERAGEIFS('HeartRate-2022-03-21-1647950188'!$B:$B,'HeartRate-2022-03-21-1647950188'!$A:$A,Data_Extraction!D$2,'HeartRate-2022-03-21-1647950188'!$C:$C,Data_Extraction!$A1731),"")</f>
        <v/>
      </c>
      <c r="E1731" t="str">
        <f>IFERROR(AVERAGEIFS('HeartRate-2022-03-21-1647950188'!$B:$B,'HeartRate-2022-03-21-1647950188'!$A:$A,Data_Extraction!E$2,'HeartRate-2022-03-21-1647950188'!$C:$C,Data_Extraction!$A1731),"")</f>
        <v/>
      </c>
      <c r="F1731" t="str">
        <f>IFERROR(AVERAGEIFS('HeartRate-2022-03-21-1647950188'!$B:$B,'HeartRate-2022-03-21-1647950188'!$A:$A,Data_Extraction!F$2,'HeartRate-2022-03-21-1647950188'!$C:$C,Data_Extraction!$A1731),"")</f>
        <v/>
      </c>
      <c r="G1731" t="str">
        <f>IFERROR(AVERAGEIFS('HeartRate-2022-03-21-1647950188'!$B:$B,'HeartRate-2022-03-21-1647950188'!$A:$A,Data_Extraction!G$2,'HeartRate-2022-03-21-1647950188'!$C:$C,Data_Extraction!$A1731),"")</f>
        <v/>
      </c>
      <c r="H1731" t="str">
        <f>IFERROR(AVERAGEIFS('HeartRate-2022-03-21-1647950188'!$B:$B,'HeartRate-2022-03-21-1647950188'!$A:$A,Data_Extraction!H$2,'HeartRate-2022-03-21-1647950188'!$C:$C,Data_Extraction!$A1731),"")</f>
        <v/>
      </c>
      <c r="I1731">
        <f>IFERROR(AVERAGEIFS('HeartRate-2022-03-21-1647950188'!$B:$B,'HeartRate-2022-03-21-1647950188'!$A:$A,Data_Extraction!I$2,'HeartRate-2022-03-21-1647950188'!$C:$C,Data_Extraction!$A1731),"")</f>
        <v>74</v>
      </c>
      <c r="J1731" s="8">
        <f t="shared" si="157"/>
        <v>74</v>
      </c>
      <c r="N1731" s="11">
        <f>Data_Extraction!A1731</f>
        <v>44635.672743055555</v>
      </c>
      <c r="O1731" s="15">
        <f t="shared" si="158"/>
        <v>44635</v>
      </c>
      <c r="P1731" s="16">
        <f t="shared" si="159"/>
        <v>0.67274305555555547</v>
      </c>
      <c r="Q1731" s="12">
        <f>IF(Data_Extraction!B1731="",Data_Extraction!$J1731*(Q$1),Data_Extraction!B1731)</f>
        <v>66.600000000000009</v>
      </c>
      <c r="R1731" s="12">
        <f>IF(Data_Extraction!C1731="",Data_Extraction!$J1731*(R$1),Data_Extraction!C1731)</f>
        <v>68.08</v>
      </c>
      <c r="S1731" s="12">
        <f>IF(Data_Extraction!D1731="",Data_Extraction!$J1731*(S$1),Data_Extraction!D1731)</f>
        <v>76.960000000000008</v>
      </c>
      <c r="T1731" s="12">
        <f>IF(Data_Extraction!E1731="",Data_Extraction!$J1731*(T$1),Data_Extraction!E1731)</f>
        <v>70.3</v>
      </c>
      <c r="U1731" s="12">
        <f>IF(Data_Extraction!F1731="",Data_Extraction!$J1731*(U$1),Data_Extraction!F1731)</f>
        <v>72.52</v>
      </c>
      <c r="V1731" s="12">
        <f>IF(Data_Extraction!G1731="",Data_Extraction!$J1731*(V$1),Data_Extraction!G1731)</f>
        <v>67.34</v>
      </c>
      <c r="W1731" s="12">
        <f>IF(Data_Extraction!H1731="",Data_Extraction!$J1731*(W$1),Data_Extraction!H1731)</f>
        <v>79.180000000000007</v>
      </c>
      <c r="X1731" s="12">
        <f>IF(Data_Extraction!I1731="",Data_Extraction!$J1731*(X$1),Data_Extraction!I1731)</f>
        <v>74</v>
      </c>
      <c r="Y1731" s="13">
        <f t="shared" ref="Y1731:Y1794" si="162">AVERAGE(Q1731:X1731)</f>
        <v>71.872500000000002</v>
      </c>
      <c r="Z1731" s="17" t="str">
        <f t="shared" si="160"/>
        <v>Late Evening</v>
      </c>
      <c r="AA1731" s="14" t="str">
        <f>VLOOKUP($N1731,'HeartRate-2022-03-21-1647950188'!$C:$G,2,0)</f>
        <v>Lecture</v>
      </c>
      <c r="AB1731" s="14" t="str">
        <f>VLOOKUP($N1731,'HeartRate-2022-03-21-1647950188'!$C:$G,3,0)</f>
        <v>Off Campus</v>
      </c>
      <c r="AC1731" s="14" t="str">
        <f>VLOOKUP($N1731,'HeartRate-2022-03-21-1647950188'!$C:$G,4,0)</f>
        <v>Sitting</v>
      </c>
      <c r="AD1731" s="14" t="str">
        <f>VLOOKUP($N1731,'HeartRate-2022-03-21-1647950188'!$C:$G,5,0)</f>
        <v>Technical Contexts</v>
      </c>
      <c r="AE1731">
        <f t="shared" si="161"/>
        <v>0</v>
      </c>
      <c r="AF1731" s="18">
        <v>44635</v>
      </c>
      <c r="AG1731" s="19">
        <v>0.67274305555555547</v>
      </c>
    </row>
    <row r="1732" spans="1:33" x14ac:dyDescent="0.3">
      <c r="A1732" s="5">
        <v>44635.672905092593</v>
      </c>
      <c r="B1732" t="str">
        <f>IFERROR(AVERAGEIFS('HeartRate-2022-03-21-1647950188'!$B:$B,'HeartRate-2022-03-21-1647950188'!$A:$A,Data_Extraction!B$2,'HeartRate-2022-03-21-1647950188'!$C:$C,Data_Extraction!$A1732),"")</f>
        <v/>
      </c>
      <c r="C1732" t="str">
        <f>IFERROR(AVERAGEIFS('HeartRate-2022-03-21-1647950188'!$B:$B,'HeartRate-2022-03-21-1647950188'!$A:$A,Data_Extraction!C$2,'HeartRate-2022-03-21-1647950188'!$C:$C,Data_Extraction!$A1732),"")</f>
        <v/>
      </c>
      <c r="D1732" t="str">
        <f>IFERROR(AVERAGEIFS('HeartRate-2022-03-21-1647950188'!$B:$B,'HeartRate-2022-03-21-1647950188'!$A:$A,Data_Extraction!D$2,'HeartRate-2022-03-21-1647950188'!$C:$C,Data_Extraction!$A1732),"")</f>
        <v/>
      </c>
      <c r="E1732" t="str">
        <f>IFERROR(AVERAGEIFS('HeartRate-2022-03-21-1647950188'!$B:$B,'HeartRate-2022-03-21-1647950188'!$A:$A,Data_Extraction!E$2,'HeartRate-2022-03-21-1647950188'!$C:$C,Data_Extraction!$A1732),"")</f>
        <v/>
      </c>
      <c r="F1732" t="str">
        <f>IFERROR(AVERAGEIFS('HeartRate-2022-03-21-1647950188'!$B:$B,'HeartRate-2022-03-21-1647950188'!$A:$A,Data_Extraction!F$2,'HeartRate-2022-03-21-1647950188'!$C:$C,Data_Extraction!$A1732),"")</f>
        <v/>
      </c>
      <c r="G1732">
        <f>IFERROR(AVERAGEIFS('HeartRate-2022-03-21-1647950188'!$B:$B,'HeartRate-2022-03-21-1647950188'!$A:$A,Data_Extraction!G$2,'HeartRate-2022-03-21-1647950188'!$C:$C,Data_Extraction!$A1732),"")</f>
        <v>91</v>
      </c>
      <c r="H1732">
        <f>IFERROR(AVERAGEIFS('HeartRate-2022-03-21-1647950188'!$B:$B,'HeartRate-2022-03-21-1647950188'!$A:$A,Data_Extraction!H$2,'HeartRate-2022-03-21-1647950188'!$C:$C,Data_Extraction!$A1732),"")</f>
        <v>102</v>
      </c>
      <c r="I1732">
        <f>IFERROR(AVERAGEIFS('HeartRate-2022-03-21-1647950188'!$B:$B,'HeartRate-2022-03-21-1647950188'!$A:$A,Data_Extraction!I$2,'HeartRate-2022-03-21-1647950188'!$C:$C,Data_Extraction!$A1732),"")</f>
        <v>78</v>
      </c>
      <c r="J1732" s="8">
        <f t="shared" ref="J1732:J1795" si="163">AVERAGE(B1732:I1732)</f>
        <v>90.333333333333329</v>
      </c>
      <c r="N1732" s="11">
        <f>Data_Extraction!A1732</f>
        <v>44635.672905092593</v>
      </c>
      <c r="O1732" s="15">
        <f t="shared" ref="O1732:O1795" si="164">AF1732</f>
        <v>44635</v>
      </c>
      <c r="P1732" s="16">
        <f t="shared" ref="P1732:P1795" si="165">AG1732</f>
        <v>0.67290509259259268</v>
      </c>
      <c r="Q1732" s="12">
        <f>IF(Data_Extraction!B1732="",Data_Extraction!$J1732*(Q$1),Data_Extraction!B1732)</f>
        <v>81.3</v>
      </c>
      <c r="R1732" s="12">
        <f>IF(Data_Extraction!C1732="",Data_Extraction!$J1732*(R$1),Data_Extraction!C1732)</f>
        <v>83.106666666666669</v>
      </c>
      <c r="S1732" s="12">
        <f>IF(Data_Extraction!D1732="",Data_Extraction!$J1732*(S$1),Data_Extraction!D1732)</f>
        <v>93.946666666666658</v>
      </c>
      <c r="T1732" s="12">
        <f>IF(Data_Extraction!E1732="",Data_Extraction!$J1732*(T$1),Data_Extraction!E1732)</f>
        <v>85.816666666666663</v>
      </c>
      <c r="U1732" s="12">
        <f>IF(Data_Extraction!F1732="",Data_Extraction!$J1732*(U$1),Data_Extraction!F1732)</f>
        <v>88.526666666666657</v>
      </c>
      <c r="V1732" s="12">
        <f>IF(Data_Extraction!G1732="",Data_Extraction!$J1732*(V$1),Data_Extraction!G1732)</f>
        <v>91</v>
      </c>
      <c r="W1732" s="12">
        <f>IF(Data_Extraction!H1732="",Data_Extraction!$J1732*(W$1),Data_Extraction!H1732)</f>
        <v>102</v>
      </c>
      <c r="X1732" s="12">
        <f>IF(Data_Extraction!I1732="",Data_Extraction!$J1732*(X$1),Data_Extraction!I1732)</f>
        <v>78</v>
      </c>
      <c r="Y1732" s="13">
        <f t="shared" si="162"/>
        <v>87.962083333333339</v>
      </c>
      <c r="Z1732" s="17" t="str">
        <f t="shared" ref="Z1732:Z1795" si="166">VLOOKUP(P1732,$AJ$2:$AK$7,2,1)</f>
        <v>Late Evening</v>
      </c>
      <c r="AA1732" s="14" t="str">
        <f>VLOOKUP($N1732,'HeartRate-2022-03-21-1647950188'!$C:$G,2,0)</f>
        <v>Lecture</v>
      </c>
      <c r="AB1732" s="14" t="str">
        <f>VLOOKUP($N1732,'HeartRate-2022-03-21-1647950188'!$C:$G,3,0)</f>
        <v>Off Campus</v>
      </c>
      <c r="AC1732" s="14" t="str">
        <f>VLOOKUP($N1732,'HeartRate-2022-03-21-1647950188'!$C:$G,4,0)</f>
        <v>Sitting</v>
      </c>
      <c r="AD1732" s="14" t="str">
        <f>VLOOKUP($N1732,'HeartRate-2022-03-21-1647950188'!$C:$G,5,0)</f>
        <v>Technical Contexts</v>
      </c>
      <c r="AE1732">
        <f t="shared" ref="AE1732:AE1795" si="167">IF(Y1732&gt;120,1,0)</f>
        <v>0</v>
      </c>
      <c r="AF1732" s="18">
        <v>44635</v>
      </c>
      <c r="AG1732" s="19">
        <v>0.67290509259259268</v>
      </c>
    </row>
    <row r="1733" spans="1:33" x14ac:dyDescent="0.3">
      <c r="A1733" s="5">
        <v>44635.67359953704</v>
      </c>
      <c r="B1733" t="str">
        <f>IFERROR(AVERAGEIFS('HeartRate-2022-03-21-1647950188'!$B:$B,'HeartRate-2022-03-21-1647950188'!$A:$A,Data_Extraction!B$2,'HeartRate-2022-03-21-1647950188'!$C:$C,Data_Extraction!$A1733),"")</f>
        <v/>
      </c>
      <c r="C1733" t="str">
        <f>IFERROR(AVERAGEIFS('HeartRate-2022-03-21-1647950188'!$B:$B,'HeartRate-2022-03-21-1647950188'!$A:$A,Data_Extraction!C$2,'HeartRate-2022-03-21-1647950188'!$C:$C,Data_Extraction!$A1733),"")</f>
        <v/>
      </c>
      <c r="D1733" t="str">
        <f>IFERROR(AVERAGEIFS('HeartRate-2022-03-21-1647950188'!$B:$B,'HeartRate-2022-03-21-1647950188'!$A:$A,Data_Extraction!D$2,'HeartRate-2022-03-21-1647950188'!$C:$C,Data_Extraction!$A1733),"")</f>
        <v/>
      </c>
      <c r="E1733" t="str">
        <f>IFERROR(AVERAGEIFS('HeartRate-2022-03-21-1647950188'!$B:$B,'HeartRate-2022-03-21-1647950188'!$A:$A,Data_Extraction!E$2,'HeartRate-2022-03-21-1647950188'!$C:$C,Data_Extraction!$A1733),"")</f>
        <v/>
      </c>
      <c r="F1733" t="str">
        <f>IFERROR(AVERAGEIFS('HeartRate-2022-03-21-1647950188'!$B:$B,'HeartRate-2022-03-21-1647950188'!$A:$A,Data_Extraction!F$2,'HeartRate-2022-03-21-1647950188'!$C:$C,Data_Extraction!$A1733),"")</f>
        <v/>
      </c>
      <c r="G1733">
        <f>IFERROR(AVERAGEIFS('HeartRate-2022-03-21-1647950188'!$B:$B,'HeartRate-2022-03-21-1647950188'!$A:$A,Data_Extraction!G$2,'HeartRate-2022-03-21-1647950188'!$C:$C,Data_Extraction!$A1733),"")</f>
        <v>96</v>
      </c>
      <c r="H1733">
        <f>IFERROR(AVERAGEIFS('HeartRate-2022-03-21-1647950188'!$B:$B,'HeartRate-2022-03-21-1647950188'!$A:$A,Data_Extraction!H$2,'HeartRate-2022-03-21-1647950188'!$C:$C,Data_Extraction!$A1733),"")</f>
        <v>99</v>
      </c>
      <c r="I1733">
        <f>IFERROR(AVERAGEIFS('HeartRate-2022-03-21-1647950188'!$B:$B,'HeartRate-2022-03-21-1647950188'!$A:$A,Data_Extraction!I$2,'HeartRate-2022-03-21-1647950188'!$C:$C,Data_Extraction!$A1733),"")</f>
        <v>81</v>
      </c>
      <c r="J1733" s="8">
        <f t="shared" si="163"/>
        <v>92</v>
      </c>
      <c r="N1733" s="11">
        <f>Data_Extraction!A1733</f>
        <v>44635.67359953704</v>
      </c>
      <c r="O1733" s="15">
        <f t="shared" si="164"/>
        <v>44635</v>
      </c>
      <c r="P1733" s="16">
        <f t="shared" si="165"/>
        <v>0.67359953703703701</v>
      </c>
      <c r="Q1733" s="12">
        <f>IF(Data_Extraction!B1733="",Data_Extraction!$J1733*(Q$1),Data_Extraction!B1733)</f>
        <v>82.8</v>
      </c>
      <c r="R1733" s="12">
        <f>IF(Data_Extraction!C1733="",Data_Extraction!$J1733*(R$1),Data_Extraction!C1733)</f>
        <v>84.64</v>
      </c>
      <c r="S1733" s="12">
        <f>IF(Data_Extraction!D1733="",Data_Extraction!$J1733*(S$1),Data_Extraction!D1733)</f>
        <v>95.68</v>
      </c>
      <c r="T1733" s="12">
        <f>IF(Data_Extraction!E1733="",Data_Extraction!$J1733*(T$1),Data_Extraction!E1733)</f>
        <v>87.399999999999991</v>
      </c>
      <c r="U1733" s="12">
        <f>IF(Data_Extraction!F1733="",Data_Extraction!$J1733*(U$1),Data_Extraction!F1733)</f>
        <v>90.16</v>
      </c>
      <c r="V1733" s="12">
        <f>IF(Data_Extraction!G1733="",Data_Extraction!$J1733*(V$1),Data_Extraction!G1733)</f>
        <v>96</v>
      </c>
      <c r="W1733" s="12">
        <f>IF(Data_Extraction!H1733="",Data_Extraction!$J1733*(W$1),Data_Extraction!H1733)</f>
        <v>99</v>
      </c>
      <c r="X1733" s="12">
        <f>IF(Data_Extraction!I1733="",Data_Extraction!$J1733*(X$1),Data_Extraction!I1733)</f>
        <v>81</v>
      </c>
      <c r="Y1733" s="13">
        <f t="shared" si="162"/>
        <v>89.584999999999994</v>
      </c>
      <c r="Z1733" s="17" t="str">
        <f t="shared" si="166"/>
        <v>Late Evening</v>
      </c>
      <c r="AA1733" s="14" t="str">
        <f>VLOOKUP($N1733,'HeartRate-2022-03-21-1647950188'!$C:$G,2,0)</f>
        <v>Lecture</v>
      </c>
      <c r="AB1733" s="14" t="str">
        <f>VLOOKUP($N1733,'HeartRate-2022-03-21-1647950188'!$C:$G,3,0)</f>
        <v>Off Campus</v>
      </c>
      <c r="AC1733" s="14" t="str">
        <f>VLOOKUP($N1733,'HeartRate-2022-03-21-1647950188'!$C:$G,4,0)</f>
        <v>Sitting</v>
      </c>
      <c r="AD1733" s="14" t="str">
        <f>VLOOKUP($N1733,'HeartRate-2022-03-21-1647950188'!$C:$G,5,0)</f>
        <v>Technical Contexts</v>
      </c>
      <c r="AE1733">
        <f t="shared" si="167"/>
        <v>0</v>
      </c>
      <c r="AF1733" s="18">
        <v>44635</v>
      </c>
      <c r="AG1733" s="19">
        <v>0.67359953703703701</v>
      </c>
    </row>
    <row r="1734" spans="1:33" x14ac:dyDescent="0.3">
      <c r="A1734" s="5">
        <v>44635.674050925925</v>
      </c>
      <c r="B1734" t="str">
        <f>IFERROR(AVERAGEIFS('HeartRate-2022-03-21-1647950188'!$B:$B,'HeartRate-2022-03-21-1647950188'!$A:$A,Data_Extraction!B$2,'HeartRate-2022-03-21-1647950188'!$C:$C,Data_Extraction!$A1734),"")</f>
        <v/>
      </c>
      <c r="C1734" t="str">
        <f>IFERROR(AVERAGEIFS('HeartRate-2022-03-21-1647950188'!$B:$B,'HeartRate-2022-03-21-1647950188'!$A:$A,Data_Extraction!C$2,'HeartRate-2022-03-21-1647950188'!$C:$C,Data_Extraction!$A1734),"")</f>
        <v/>
      </c>
      <c r="D1734" t="str">
        <f>IFERROR(AVERAGEIFS('HeartRate-2022-03-21-1647950188'!$B:$B,'HeartRate-2022-03-21-1647950188'!$A:$A,Data_Extraction!D$2,'HeartRate-2022-03-21-1647950188'!$C:$C,Data_Extraction!$A1734),"")</f>
        <v/>
      </c>
      <c r="E1734" t="str">
        <f>IFERROR(AVERAGEIFS('HeartRate-2022-03-21-1647950188'!$B:$B,'HeartRate-2022-03-21-1647950188'!$A:$A,Data_Extraction!E$2,'HeartRate-2022-03-21-1647950188'!$C:$C,Data_Extraction!$A1734),"")</f>
        <v/>
      </c>
      <c r="F1734" t="str">
        <f>IFERROR(AVERAGEIFS('HeartRate-2022-03-21-1647950188'!$B:$B,'HeartRate-2022-03-21-1647950188'!$A:$A,Data_Extraction!F$2,'HeartRate-2022-03-21-1647950188'!$C:$C,Data_Extraction!$A1734),"")</f>
        <v/>
      </c>
      <c r="G1734" t="str">
        <f>IFERROR(AVERAGEIFS('HeartRate-2022-03-21-1647950188'!$B:$B,'HeartRate-2022-03-21-1647950188'!$A:$A,Data_Extraction!G$2,'HeartRate-2022-03-21-1647950188'!$C:$C,Data_Extraction!$A1734),"")</f>
        <v/>
      </c>
      <c r="H1734" t="str">
        <f>IFERROR(AVERAGEIFS('HeartRate-2022-03-21-1647950188'!$B:$B,'HeartRate-2022-03-21-1647950188'!$A:$A,Data_Extraction!H$2,'HeartRate-2022-03-21-1647950188'!$C:$C,Data_Extraction!$A1734),"")</f>
        <v/>
      </c>
      <c r="I1734">
        <f>IFERROR(AVERAGEIFS('HeartRate-2022-03-21-1647950188'!$B:$B,'HeartRate-2022-03-21-1647950188'!$A:$A,Data_Extraction!I$2,'HeartRate-2022-03-21-1647950188'!$C:$C,Data_Extraction!$A1734),"")</f>
        <v>84</v>
      </c>
      <c r="J1734" s="8">
        <f t="shared" si="163"/>
        <v>84</v>
      </c>
      <c r="N1734" s="11">
        <f>Data_Extraction!A1734</f>
        <v>44635.674050925925</v>
      </c>
      <c r="O1734" s="15">
        <f t="shared" si="164"/>
        <v>44635</v>
      </c>
      <c r="P1734" s="16">
        <f t="shared" si="165"/>
        <v>0.67405092592592597</v>
      </c>
      <c r="Q1734" s="12">
        <f>IF(Data_Extraction!B1734="",Data_Extraction!$J1734*(Q$1),Data_Extraction!B1734)</f>
        <v>75.600000000000009</v>
      </c>
      <c r="R1734" s="12">
        <f>IF(Data_Extraction!C1734="",Data_Extraction!$J1734*(R$1),Data_Extraction!C1734)</f>
        <v>77.28</v>
      </c>
      <c r="S1734" s="12">
        <f>IF(Data_Extraction!D1734="",Data_Extraction!$J1734*(S$1),Data_Extraction!D1734)</f>
        <v>87.36</v>
      </c>
      <c r="T1734" s="12">
        <f>IF(Data_Extraction!E1734="",Data_Extraction!$J1734*(T$1),Data_Extraction!E1734)</f>
        <v>79.8</v>
      </c>
      <c r="U1734" s="12">
        <f>IF(Data_Extraction!F1734="",Data_Extraction!$J1734*(U$1),Data_Extraction!F1734)</f>
        <v>82.32</v>
      </c>
      <c r="V1734" s="12">
        <f>IF(Data_Extraction!G1734="",Data_Extraction!$J1734*(V$1),Data_Extraction!G1734)</f>
        <v>76.44</v>
      </c>
      <c r="W1734" s="12">
        <f>IF(Data_Extraction!H1734="",Data_Extraction!$J1734*(W$1),Data_Extraction!H1734)</f>
        <v>89.88000000000001</v>
      </c>
      <c r="X1734" s="12">
        <f>IF(Data_Extraction!I1734="",Data_Extraction!$J1734*(X$1),Data_Extraction!I1734)</f>
        <v>84</v>
      </c>
      <c r="Y1734" s="13">
        <f t="shared" si="162"/>
        <v>81.585000000000008</v>
      </c>
      <c r="Z1734" s="17" t="str">
        <f t="shared" si="166"/>
        <v>Late Evening</v>
      </c>
      <c r="AA1734" s="14" t="str">
        <f>VLOOKUP($N1734,'HeartRate-2022-03-21-1647950188'!$C:$G,2,0)</f>
        <v>Lecture</v>
      </c>
      <c r="AB1734" s="14" t="str">
        <f>VLOOKUP($N1734,'HeartRate-2022-03-21-1647950188'!$C:$G,3,0)</f>
        <v>Off Campus</v>
      </c>
      <c r="AC1734" s="14" t="str">
        <f>VLOOKUP($N1734,'HeartRate-2022-03-21-1647950188'!$C:$G,4,0)</f>
        <v>Sitting</v>
      </c>
      <c r="AD1734" s="14" t="str">
        <f>VLOOKUP($N1734,'HeartRate-2022-03-21-1647950188'!$C:$G,5,0)</f>
        <v>Technical Contexts</v>
      </c>
      <c r="AE1734">
        <f t="shared" si="167"/>
        <v>0</v>
      </c>
      <c r="AF1734" s="18">
        <v>44635</v>
      </c>
      <c r="AG1734" s="19">
        <v>0.67405092592592597</v>
      </c>
    </row>
    <row r="1735" spans="1:33" x14ac:dyDescent="0.3">
      <c r="A1735" s="5">
        <v>44635.67423611111</v>
      </c>
      <c r="B1735" t="str">
        <f>IFERROR(AVERAGEIFS('HeartRate-2022-03-21-1647950188'!$B:$B,'HeartRate-2022-03-21-1647950188'!$A:$A,Data_Extraction!B$2,'HeartRate-2022-03-21-1647950188'!$C:$C,Data_Extraction!$A1735),"")</f>
        <v/>
      </c>
      <c r="C1735" t="str">
        <f>IFERROR(AVERAGEIFS('HeartRate-2022-03-21-1647950188'!$B:$B,'HeartRate-2022-03-21-1647950188'!$A:$A,Data_Extraction!C$2,'HeartRate-2022-03-21-1647950188'!$C:$C,Data_Extraction!$A1735),"")</f>
        <v/>
      </c>
      <c r="D1735" t="str">
        <f>IFERROR(AVERAGEIFS('HeartRate-2022-03-21-1647950188'!$B:$B,'HeartRate-2022-03-21-1647950188'!$A:$A,Data_Extraction!D$2,'HeartRate-2022-03-21-1647950188'!$C:$C,Data_Extraction!$A1735),"")</f>
        <v/>
      </c>
      <c r="E1735" t="str">
        <f>IFERROR(AVERAGEIFS('HeartRate-2022-03-21-1647950188'!$B:$B,'HeartRate-2022-03-21-1647950188'!$A:$A,Data_Extraction!E$2,'HeartRate-2022-03-21-1647950188'!$C:$C,Data_Extraction!$A1735),"")</f>
        <v/>
      </c>
      <c r="F1735" t="str">
        <f>IFERROR(AVERAGEIFS('HeartRate-2022-03-21-1647950188'!$B:$B,'HeartRate-2022-03-21-1647950188'!$A:$A,Data_Extraction!F$2,'HeartRate-2022-03-21-1647950188'!$C:$C,Data_Extraction!$A1735),"")</f>
        <v/>
      </c>
      <c r="G1735" t="str">
        <f>IFERROR(AVERAGEIFS('HeartRate-2022-03-21-1647950188'!$B:$B,'HeartRate-2022-03-21-1647950188'!$A:$A,Data_Extraction!G$2,'HeartRate-2022-03-21-1647950188'!$C:$C,Data_Extraction!$A1735),"")</f>
        <v/>
      </c>
      <c r="H1735" t="str">
        <f>IFERROR(AVERAGEIFS('HeartRate-2022-03-21-1647950188'!$B:$B,'HeartRate-2022-03-21-1647950188'!$A:$A,Data_Extraction!H$2,'HeartRate-2022-03-21-1647950188'!$C:$C,Data_Extraction!$A1735),"")</f>
        <v/>
      </c>
      <c r="I1735">
        <f>IFERROR(AVERAGEIFS('HeartRate-2022-03-21-1647950188'!$B:$B,'HeartRate-2022-03-21-1647950188'!$A:$A,Data_Extraction!I$2,'HeartRate-2022-03-21-1647950188'!$C:$C,Data_Extraction!$A1735),"")</f>
        <v>85</v>
      </c>
      <c r="J1735" s="8">
        <f t="shared" si="163"/>
        <v>85</v>
      </c>
      <c r="N1735" s="11">
        <f>Data_Extraction!A1735</f>
        <v>44635.67423611111</v>
      </c>
      <c r="O1735" s="15">
        <f t="shared" si="164"/>
        <v>44635</v>
      </c>
      <c r="P1735" s="16">
        <f t="shared" si="165"/>
        <v>0.67423611111111115</v>
      </c>
      <c r="Q1735" s="12">
        <f>IF(Data_Extraction!B1735="",Data_Extraction!$J1735*(Q$1),Data_Extraction!B1735)</f>
        <v>76.5</v>
      </c>
      <c r="R1735" s="12">
        <f>IF(Data_Extraction!C1735="",Data_Extraction!$J1735*(R$1),Data_Extraction!C1735)</f>
        <v>78.2</v>
      </c>
      <c r="S1735" s="12">
        <f>IF(Data_Extraction!D1735="",Data_Extraction!$J1735*(S$1),Data_Extraction!D1735)</f>
        <v>88.4</v>
      </c>
      <c r="T1735" s="12">
        <f>IF(Data_Extraction!E1735="",Data_Extraction!$J1735*(T$1),Data_Extraction!E1735)</f>
        <v>80.75</v>
      </c>
      <c r="U1735" s="12">
        <f>IF(Data_Extraction!F1735="",Data_Extraction!$J1735*(U$1),Data_Extraction!F1735)</f>
        <v>83.3</v>
      </c>
      <c r="V1735" s="12">
        <f>IF(Data_Extraction!G1735="",Data_Extraction!$J1735*(V$1),Data_Extraction!G1735)</f>
        <v>77.350000000000009</v>
      </c>
      <c r="W1735" s="12">
        <f>IF(Data_Extraction!H1735="",Data_Extraction!$J1735*(W$1),Data_Extraction!H1735)</f>
        <v>90.95</v>
      </c>
      <c r="X1735" s="12">
        <f>IF(Data_Extraction!I1735="",Data_Extraction!$J1735*(X$1),Data_Extraction!I1735)</f>
        <v>85</v>
      </c>
      <c r="Y1735" s="13">
        <f t="shared" si="162"/>
        <v>82.556250000000006</v>
      </c>
      <c r="Z1735" s="17" t="str">
        <f t="shared" si="166"/>
        <v>Late Evening</v>
      </c>
      <c r="AA1735" s="14" t="str">
        <f>VLOOKUP($N1735,'HeartRate-2022-03-21-1647950188'!$C:$G,2,0)</f>
        <v>Lecture</v>
      </c>
      <c r="AB1735" s="14" t="str">
        <f>VLOOKUP($N1735,'HeartRate-2022-03-21-1647950188'!$C:$G,3,0)</f>
        <v>Off Campus</v>
      </c>
      <c r="AC1735" s="14" t="str">
        <f>VLOOKUP($N1735,'HeartRate-2022-03-21-1647950188'!$C:$G,4,0)</f>
        <v>Sitting</v>
      </c>
      <c r="AD1735" s="14" t="str">
        <f>VLOOKUP($N1735,'HeartRate-2022-03-21-1647950188'!$C:$G,5,0)</f>
        <v>Technical Contexts</v>
      </c>
      <c r="AE1735">
        <f t="shared" si="167"/>
        <v>0</v>
      </c>
      <c r="AF1735" s="18">
        <v>44635</v>
      </c>
      <c r="AG1735" s="19">
        <v>0.67423611111111115</v>
      </c>
    </row>
    <row r="1736" spans="1:33" x14ac:dyDescent="0.3">
      <c r="A1736" s="5">
        <v>44635.674293981479</v>
      </c>
      <c r="B1736" t="str">
        <f>IFERROR(AVERAGEIFS('HeartRate-2022-03-21-1647950188'!$B:$B,'HeartRate-2022-03-21-1647950188'!$A:$A,Data_Extraction!B$2,'HeartRate-2022-03-21-1647950188'!$C:$C,Data_Extraction!$A1736),"")</f>
        <v/>
      </c>
      <c r="C1736" t="str">
        <f>IFERROR(AVERAGEIFS('HeartRate-2022-03-21-1647950188'!$B:$B,'HeartRate-2022-03-21-1647950188'!$A:$A,Data_Extraction!C$2,'HeartRate-2022-03-21-1647950188'!$C:$C,Data_Extraction!$A1736),"")</f>
        <v/>
      </c>
      <c r="D1736" t="str">
        <f>IFERROR(AVERAGEIFS('HeartRate-2022-03-21-1647950188'!$B:$B,'HeartRate-2022-03-21-1647950188'!$A:$A,Data_Extraction!D$2,'HeartRate-2022-03-21-1647950188'!$C:$C,Data_Extraction!$A1736),"")</f>
        <v/>
      </c>
      <c r="E1736" t="str">
        <f>IFERROR(AVERAGEIFS('HeartRate-2022-03-21-1647950188'!$B:$B,'HeartRate-2022-03-21-1647950188'!$A:$A,Data_Extraction!E$2,'HeartRate-2022-03-21-1647950188'!$C:$C,Data_Extraction!$A1736),"")</f>
        <v/>
      </c>
      <c r="F1736" t="str">
        <f>IFERROR(AVERAGEIFS('HeartRate-2022-03-21-1647950188'!$B:$B,'HeartRate-2022-03-21-1647950188'!$A:$A,Data_Extraction!F$2,'HeartRate-2022-03-21-1647950188'!$C:$C,Data_Extraction!$A1736),"")</f>
        <v/>
      </c>
      <c r="G1736">
        <f>IFERROR(AVERAGEIFS('HeartRate-2022-03-21-1647950188'!$B:$B,'HeartRate-2022-03-21-1647950188'!$A:$A,Data_Extraction!G$2,'HeartRate-2022-03-21-1647950188'!$C:$C,Data_Extraction!$A1736),"")</f>
        <v>99</v>
      </c>
      <c r="H1736">
        <f>IFERROR(AVERAGEIFS('HeartRate-2022-03-21-1647950188'!$B:$B,'HeartRate-2022-03-21-1647950188'!$A:$A,Data_Extraction!H$2,'HeartRate-2022-03-21-1647950188'!$C:$C,Data_Extraction!$A1736),"")</f>
        <v>93</v>
      </c>
      <c r="I1736">
        <f>IFERROR(AVERAGEIFS('HeartRate-2022-03-21-1647950188'!$B:$B,'HeartRate-2022-03-21-1647950188'!$A:$A,Data_Extraction!I$2,'HeartRate-2022-03-21-1647950188'!$C:$C,Data_Extraction!$A1736),"")</f>
        <v>83</v>
      </c>
      <c r="J1736" s="8">
        <f t="shared" si="163"/>
        <v>91.666666666666671</v>
      </c>
      <c r="N1736" s="11">
        <f>Data_Extraction!A1736</f>
        <v>44635.674293981479</v>
      </c>
      <c r="O1736" s="15">
        <f t="shared" si="164"/>
        <v>44635</v>
      </c>
      <c r="P1736" s="16">
        <f t="shared" si="165"/>
        <v>0.67429398148148145</v>
      </c>
      <c r="Q1736" s="12">
        <f>IF(Data_Extraction!B1736="",Data_Extraction!$J1736*(Q$1),Data_Extraction!B1736)</f>
        <v>82.5</v>
      </c>
      <c r="R1736" s="12">
        <f>IF(Data_Extraction!C1736="",Data_Extraction!$J1736*(R$1),Data_Extraction!C1736)</f>
        <v>84.333333333333343</v>
      </c>
      <c r="S1736" s="12">
        <f>IF(Data_Extraction!D1736="",Data_Extraction!$J1736*(S$1),Data_Extraction!D1736)</f>
        <v>95.333333333333343</v>
      </c>
      <c r="T1736" s="12">
        <f>IF(Data_Extraction!E1736="",Data_Extraction!$J1736*(T$1),Data_Extraction!E1736)</f>
        <v>87.083333333333329</v>
      </c>
      <c r="U1736" s="12">
        <f>IF(Data_Extraction!F1736="",Data_Extraction!$J1736*(U$1),Data_Extraction!F1736)</f>
        <v>89.833333333333343</v>
      </c>
      <c r="V1736" s="12">
        <f>IF(Data_Extraction!G1736="",Data_Extraction!$J1736*(V$1),Data_Extraction!G1736)</f>
        <v>99</v>
      </c>
      <c r="W1736" s="12">
        <f>IF(Data_Extraction!H1736="",Data_Extraction!$J1736*(W$1),Data_Extraction!H1736)</f>
        <v>93</v>
      </c>
      <c r="X1736" s="12">
        <f>IF(Data_Extraction!I1736="",Data_Extraction!$J1736*(X$1),Data_Extraction!I1736)</f>
        <v>83</v>
      </c>
      <c r="Y1736" s="13">
        <f t="shared" si="162"/>
        <v>89.260416666666671</v>
      </c>
      <c r="Z1736" s="17" t="str">
        <f t="shared" si="166"/>
        <v>Late Evening</v>
      </c>
      <c r="AA1736" s="14" t="str">
        <f>VLOOKUP($N1736,'HeartRate-2022-03-21-1647950188'!$C:$G,2,0)</f>
        <v>Lecture</v>
      </c>
      <c r="AB1736" s="14" t="str">
        <f>VLOOKUP($N1736,'HeartRate-2022-03-21-1647950188'!$C:$G,3,0)</f>
        <v>Off Campus</v>
      </c>
      <c r="AC1736" s="14" t="str">
        <f>VLOOKUP($N1736,'HeartRate-2022-03-21-1647950188'!$C:$G,4,0)</f>
        <v>Sitting</v>
      </c>
      <c r="AD1736" s="14" t="str">
        <f>VLOOKUP($N1736,'HeartRate-2022-03-21-1647950188'!$C:$G,5,0)</f>
        <v>Technical Contexts</v>
      </c>
      <c r="AE1736">
        <f t="shared" si="167"/>
        <v>0</v>
      </c>
      <c r="AF1736" s="18">
        <v>44635</v>
      </c>
      <c r="AG1736" s="19">
        <v>0.67429398148148145</v>
      </c>
    </row>
    <row r="1737" spans="1:33" x14ac:dyDescent="0.3">
      <c r="A1737" s="5">
        <v>44635.674305555556</v>
      </c>
      <c r="B1737">
        <f>IFERROR(AVERAGEIFS('HeartRate-2022-03-21-1647950188'!$B:$B,'HeartRate-2022-03-21-1647950188'!$A:$A,Data_Extraction!B$2,'HeartRate-2022-03-21-1647950188'!$C:$C,Data_Extraction!$A1737),"")</f>
        <v>91</v>
      </c>
      <c r="C1737" t="str">
        <f>IFERROR(AVERAGEIFS('HeartRate-2022-03-21-1647950188'!$B:$B,'HeartRate-2022-03-21-1647950188'!$A:$A,Data_Extraction!C$2,'HeartRate-2022-03-21-1647950188'!$C:$C,Data_Extraction!$A1737),"")</f>
        <v/>
      </c>
      <c r="D1737" t="str">
        <f>IFERROR(AVERAGEIFS('HeartRate-2022-03-21-1647950188'!$B:$B,'HeartRate-2022-03-21-1647950188'!$A:$A,Data_Extraction!D$2,'HeartRate-2022-03-21-1647950188'!$C:$C,Data_Extraction!$A1737),"")</f>
        <v/>
      </c>
      <c r="E1737" t="str">
        <f>IFERROR(AVERAGEIFS('HeartRate-2022-03-21-1647950188'!$B:$B,'HeartRate-2022-03-21-1647950188'!$A:$A,Data_Extraction!E$2,'HeartRate-2022-03-21-1647950188'!$C:$C,Data_Extraction!$A1737),"")</f>
        <v/>
      </c>
      <c r="F1737" t="str">
        <f>IFERROR(AVERAGEIFS('HeartRate-2022-03-21-1647950188'!$B:$B,'HeartRate-2022-03-21-1647950188'!$A:$A,Data_Extraction!F$2,'HeartRate-2022-03-21-1647950188'!$C:$C,Data_Extraction!$A1737),"")</f>
        <v/>
      </c>
      <c r="G1737" t="str">
        <f>IFERROR(AVERAGEIFS('HeartRate-2022-03-21-1647950188'!$B:$B,'HeartRate-2022-03-21-1647950188'!$A:$A,Data_Extraction!G$2,'HeartRate-2022-03-21-1647950188'!$C:$C,Data_Extraction!$A1737),"")</f>
        <v/>
      </c>
      <c r="H1737" t="str">
        <f>IFERROR(AVERAGEIFS('HeartRate-2022-03-21-1647950188'!$B:$B,'HeartRate-2022-03-21-1647950188'!$A:$A,Data_Extraction!H$2,'HeartRate-2022-03-21-1647950188'!$C:$C,Data_Extraction!$A1737),"")</f>
        <v/>
      </c>
      <c r="I1737" t="str">
        <f>IFERROR(AVERAGEIFS('HeartRate-2022-03-21-1647950188'!$B:$B,'HeartRate-2022-03-21-1647950188'!$A:$A,Data_Extraction!I$2,'HeartRate-2022-03-21-1647950188'!$C:$C,Data_Extraction!$A1737),"")</f>
        <v/>
      </c>
      <c r="J1737" s="8">
        <f t="shared" si="163"/>
        <v>91</v>
      </c>
      <c r="N1737" s="11">
        <f>Data_Extraction!A1737</f>
        <v>44635.674305555556</v>
      </c>
      <c r="O1737" s="15">
        <f t="shared" si="164"/>
        <v>44635</v>
      </c>
      <c r="P1737" s="16">
        <f t="shared" si="165"/>
        <v>0.6743055555555556</v>
      </c>
      <c r="Q1737" s="12">
        <f>IF(Data_Extraction!B1737="",Data_Extraction!$J1737*(Q$1),Data_Extraction!B1737)</f>
        <v>91</v>
      </c>
      <c r="R1737" s="12">
        <f>IF(Data_Extraction!C1737="",Data_Extraction!$J1737*(R$1),Data_Extraction!C1737)</f>
        <v>83.72</v>
      </c>
      <c r="S1737" s="12">
        <f>IF(Data_Extraction!D1737="",Data_Extraction!$J1737*(S$1),Data_Extraction!D1737)</f>
        <v>94.64</v>
      </c>
      <c r="T1737" s="12">
        <f>IF(Data_Extraction!E1737="",Data_Extraction!$J1737*(T$1),Data_Extraction!E1737)</f>
        <v>86.45</v>
      </c>
      <c r="U1737" s="12">
        <f>IF(Data_Extraction!F1737="",Data_Extraction!$J1737*(U$1),Data_Extraction!F1737)</f>
        <v>89.179999999999993</v>
      </c>
      <c r="V1737" s="12">
        <f>IF(Data_Extraction!G1737="",Data_Extraction!$J1737*(V$1),Data_Extraction!G1737)</f>
        <v>82.81</v>
      </c>
      <c r="W1737" s="12">
        <f>IF(Data_Extraction!H1737="",Data_Extraction!$J1737*(W$1),Data_Extraction!H1737)</f>
        <v>97.37</v>
      </c>
      <c r="X1737" s="12">
        <f>IF(Data_Extraction!I1737="",Data_Extraction!$J1737*(X$1),Data_Extraction!I1737)</f>
        <v>88.27</v>
      </c>
      <c r="Y1737" s="13">
        <f t="shared" si="162"/>
        <v>89.179999999999993</v>
      </c>
      <c r="Z1737" s="17" t="str">
        <f t="shared" si="166"/>
        <v>Late Evening</v>
      </c>
      <c r="AA1737" s="14" t="str">
        <f>VLOOKUP($N1737,'HeartRate-2022-03-21-1647950188'!$C:$G,2,0)</f>
        <v>Lecture</v>
      </c>
      <c r="AB1737" s="14" t="str">
        <f>VLOOKUP($N1737,'HeartRate-2022-03-21-1647950188'!$C:$G,3,0)</f>
        <v>Off Campus</v>
      </c>
      <c r="AC1737" s="14" t="str">
        <f>VLOOKUP($N1737,'HeartRate-2022-03-21-1647950188'!$C:$G,4,0)</f>
        <v>Sitting</v>
      </c>
      <c r="AD1737" s="14" t="str">
        <f>VLOOKUP($N1737,'HeartRate-2022-03-21-1647950188'!$C:$G,5,0)</f>
        <v>Technical Contexts</v>
      </c>
      <c r="AE1737">
        <f t="shared" si="167"/>
        <v>0</v>
      </c>
      <c r="AF1737" s="18">
        <v>44635</v>
      </c>
      <c r="AG1737" s="19">
        <v>0.6743055555555556</v>
      </c>
    </row>
    <row r="1738" spans="1:33" x14ac:dyDescent="0.3">
      <c r="A1738" s="5">
        <v>44635.674513888887</v>
      </c>
      <c r="B1738" t="str">
        <f>IFERROR(AVERAGEIFS('HeartRate-2022-03-21-1647950188'!$B:$B,'HeartRate-2022-03-21-1647950188'!$A:$A,Data_Extraction!B$2,'HeartRate-2022-03-21-1647950188'!$C:$C,Data_Extraction!$A1738),"")</f>
        <v/>
      </c>
      <c r="C1738" t="str">
        <f>IFERROR(AVERAGEIFS('HeartRate-2022-03-21-1647950188'!$B:$B,'HeartRate-2022-03-21-1647950188'!$A:$A,Data_Extraction!C$2,'HeartRate-2022-03-21-1647950188'!$C:$C,Data_Extraction!$A1738),"")</f>
        <v/>
      </c>
      <c r="D1738" t="str">
        <f>IFERROR(AVERAGEIFS('HeartRate-2022-03-21-1647950188'!$B:$B,'HeartRate-2022-03-21-1647950188'!$A:$A,Data_Extraction!D$2,'HeartRate-2022-03-21-1647950188'!$C:$C,Data_Extraction!$A1738),"")</f>
        <v/>
      </c>
      <c r="E1738" t="str">
        <f>IFERROR(AVERAGEIFS('HeartRate-2022-03-21-1647950188'!$B:$B,'HeartRate-2022-03-21-1647950188'!$A:$A,Data_Extraction!E$2,'HeartRate-2022-03-21-1647950188'!$C:$C,Data_Extraction!$A1738),"")</f>
        <v/>
      </c>
      <c r="F1738" t="str">
        <f>IFERROR(AVERAGEIFS('HeartRate-2022-03-21-1647950188'!$B:$B,'HeartRate-2022-03-21-1647950188'!$A:$A,Data_Extraction!F$2,'HeartRate-2022-03-21-1647950188'!$C:$C,Data_Extraction!$A1738),"")</f>
        <v/>
      </c>
      <c r="G1738" t="str">
        <f>IFERROR(AVERAGEIFS('HeartRate-2022-03-21-1647950188'!$B:$B,'HeartRate-2022-03-21-1647950188'!$A:$A,Data_Extraction!G$2,'HeartRate-2022-03-21-1647950188'!$C:$C,Data_Extraction!$A1738),"")</f>
        <v/>
      </c>
      <c r="H1738" t="str">
        <f>IFERROR(AVERAGEIFS('HeartRate-2022-03-21-1647950188'!$B:$B,'HeartRate-2022-03-21-1647950188'!$A:$A,Data_Extraction!H$2,'HeartRate-2022-03-21-1647950188'!$C:$C,Data_Extraction!$A1738),"")</f>
        <v/>
      </c>
      <c r="I1738">
        <f>IFERROR(AVERAGEIFS('HeartRate-2022-03-21-1647950188'!$B:$B,'HeartRate-2022-03-21-1647950188'!$A:$A,Data_Extraction!I$2,'HeartRate-2022-03-21-1647950188'!$C:$C,Data_Extraction!$A1738),"")</f>
        <v>88</v>
      </c>
      <c r="J1738" s="8">
        <f t="shared" si="163"/>
        <v>88</v>
      </c>
      <c r="N1738" s="11">
        <f>Data_Extraction!A1738</f>
        <v>44635.674513888887</v>
      </c>
      <c r="O1738" s="15">
        <f t="shared" si="164"/>
        <v>44635</v>
      </c>
      <c r="P1738" s="16">
        <f t="shared" si="165"/>
        <v>0.67451388888888886</v>
      </c>
      <c r="Q1738" s="12">
        <f>IF(Data_Extraction!B1738="",Data_Extraction!$J1738*(Q$1),Data_Extraction!B1738)</f>
        <v>79.2</v>
      </c>
      <c r="R1738" s="12">
        <f>IF(Data_Extraction!C1738="",Data_Extraction!$J1738*(R$1),Data_Extraction!C1738)</f>
        <v>80.960000000000008</v>
      </c>
      <c r="S1738" s="12">
        <f>IF(Data_Extraction!D1738="",Data_Extraction!$J1738*(S$1),Data_Extraction!D1738)</f>
        <v>91.52000000000001</v>
      </c>
      <c r="T1738" s="12">
        <f>IF(Data_Extraction!E1738="",Data_Extraction!$J1738*(T$1),Data_Extraction!E1738)</f>
        <v>83.6</v>
      </c>
      <c r="U1738" s="12">
        <f>IF(Data_Extraction!F1738="",Data_Extraction!$J1738*(U$1),Data_Extraction!F1738)</f>
        <v>86.24</v>
      </c>
      <c r="V1738" s="12">
        <f>IF(Data_Extraction!G1738="",Data_Extraction!$J1738*(V$1),Data_Extraction!G1738)</f>
        <v>80.08</v>
      </c>
      <c r="W1738" s="12">
        <f>IF(Data_Extraction!H1738="",Data_Extraction!$J1738*(W$1),Data_Extraction!H1738)</f>
        <v>94.160000000000011</v>
      </c>
      <c r="X1738" s="12">
        <f>IF(Data_Extraction!I1738="",Data_Extraction!$J1738*(X$1),Data_Extraction!I1738)</f>
        <v>88</v>
      </c>
      <c r="Y1738" s="13">
        <f t="shared" si="162"/>
        <v>85.47</v>
      </c>
      <c r="Z1738" s="17" t="str">
        <f t="shared" si="166"/>
        <v>Late Evening</v>
      </c>
      <c r="AA1738" s="14" t="str">
        <f>VLOOKUP($N1738,'HeartRate-2022-03-21-1647950188'!$C:$G,2,0)</f>
        <v>Lecture</v>
      </c>
      <c r="AB1738" s="14" t="str">
        <f>VLOOKUP($N1738,'HeartRate-2022-03-21-1647950188'!$C:$G,3,0)</f>
        <v>Off Campus</v>
      </c>
      <c r="AC1738" s="14" t="str">
        <f>VLOOKUP($N1738,'HeartRate-2022-03-21-1647950188'!$C:$G,4,0)</f>
        <v>Sitting</v>
      </c>
      <c r="AD1738" s="14" t="str">
        <f>VLOOKUP($N1738,'HeartRate-2022-03-21-1647950188'!$C:$G,5,0)</f>
        <v>Technical Contexts</v>
      </c>
      <c r="AE1738">
        <f t="shared" si="167"/>
        <v>0</v>
      </c>
      <c r="AF1738" s="18">
        <v>44635</v>
      </c>
      <c r="AG1738" s="19">
        <v>0.67451388888888886</v>
      </c>
    </row>
    <row r="1739" spans="1:33" x14ac:dyDescent="0.3">
      <c r="A1739" s="5">
        <v>44635.674988425926</v>
      </c>
      <c r="B1739" t="str">
        <f>IFERROR(AVERAGEIFS('HeartRate-2022-03-21-1647950188'!$B:$B,'HeartRate-2022-03-21-1647950188'!$A:$A,Data_Extraction!B$2,'HeartRate-2022-03-21-1647950188'!$C:$C,Data_Extraction!$A1739),"")</f>
        <v/>
      </c>
      <c r="C1739" t="str">
        <f>IFERROR(AVERAGEIFS('HeartRate-2022-03-21-1647950188'!$B:$B,'HeartRate-2022-03-21-1647950188'!$A:$A,Data_Extraction!C$2,'HeartRate-2022-03-21-1647950188'!$C:$C,Data_Extraction!$A1739),"")</f>
        <v/>
      </c>
      <c r="D1739" t="str">
        <f>IFERROR(AVERAGEIFS('HeartRate-2022-03-21-1647950188'!$B:$B,'HeartRate-2022-03-21-1647950188'!$A:$A,Data_Extraction!D$2,'HeartRate-2022-03-21-1647950188'!$C:$C,Data_Extraction!$A1739),"")</f>
        <v/>
      </c>
      <c r="E1739" t="str">
        <f>IFERROR(AVERAGEIFS('HeartRate-2022-03-21-1647950188'!$B:$B,'HeartRate-2022-03-21-1647950188'!$A:$A,Data_Extraction!E$2,'HeartRate-2022-03-21-1647950188'!$C:$C,Data_Extraction!$A1739),"")</f>
        <v/>
      </c>
      <c r="F1739" t="str">
        <f>IFERROR(AVERAGEIFS('HeartRate-2022-03-21-1647950188'!$B:$B,'HeartRate-2022-03-21-1647950188'!$A:$A,Data_Extraction!F$2,'HeartRate-2022-03-21-1647950188'!$C:$C,Data_Extraction!$A1739),"")</f>
        <v/>
      </c>
      <c r="G1739">
        <f>IFERROR(AVERAGEIFS('HeartRate-2022-03-21-1647950188'!$B:$B,'HeartRate-2022-03-21-1647950188'!$A:$A,Data_Extraction!G$2,'HeartRate-2022-03-21-1647950188'!$C:$C,Data_Extraction!$A1739),"")</f>
        <v>103</v>
      </c>
      <c r="H1739">
        <f>IFERROR(AVERAGEIFS('HeartRate-2022-03-21-1647950188'!$B:$B,'HeartRate-2022-03-21-1647950188'!$A:$A,Data_Extraction!H$2,'HeartRate-2022-03-21-1647950188'!$C:$C,Data_Extraction!$A1739),"")</f>
        <v>98</v>
      </c>
      <c r="I1739">
        <f>IFERROR(AVERAGEIFS('HeartRate-2022-03-21-1647950188'!$B:$B,'HeartRate-2022-03-21-1647950188'!$A:$A,Data_Extraction!I$2,'HeartRate-2022-03-21-1647950188'!$C:$C,Data_Extraction!$A1739),"")</f>
        <v>88</v>
      </c>
      <c r="J1739" s="8">
        <f t="shared" si="163"/>
        <v>96.333333333333329</v>
      </c>
      <c r="N1739" s="11">
        <f>Data_Extraction!A1739</f>
        <v>44635.674988425926</v>
      </c>
      <c r="O1739" s="15">
        <f t="shared" si="164"/>
        <v>44635</v>
      </c>
      <c r="P1739" s="16">
        <f t="shared" si="165"/>
        <v>0.67498842592592589</v>
      </c>
      <c r="Q1739" s="12">
        <f>IF(Data_Extraction!B1739="",Data_Extraction!$J1739*(Q$1),Data_Extraction!B1739)</f>
        <v>86.7</v>
      </c>
      <c r="R1739" s="12">
        <f>IF(Data_Extraction!C1739="",Data_Extraction!$J1739*(R$1),Data_Extraction!C1739)</f>
        <v>88.626666666666665</v>
      </c>
      <c r="S1739" s="12">
        <f>IF(Data_Extraction!D1739="",Data_Extraction!$J1739*(S$1),Data_Extraction!D1739)</f>
        <v>100.18666666666667</v>
      </c>
      <c r="T1739" s="12">
        <f>IF(Data_Extraction!E1739="",Data_Extraction!$J1739*(T$1),Data_Extraction!E1739)</f>
        <v>91.516666666666652</v>
      </c>
      <c r="U1739" s="12">
        <f>IF(Data_Extraction!F1739="",Data_Extraction!$J1739*(U$1),Data_Extraction!F1739)</f>
        <v>94.406666666666666</v>
      </c>
      <c r="V1739" s="12">
        <f>IF(Data_Extraction!G1739="",Data_Extraction!$J1739*(V$1),Data_Extraction!G1739)</f>
        <v>103</v>
      </c>
      <c r="W1739" s="12">
        <f>IF(Data_Extraction!H1739="",Data_Extraction!$J1739*(W$1),Data_Extraction!H1739)</f>
        <v>98</v>
      </c>
      <c r="X1739" s="12">
        <f>IF(Data_Extraction!I1739="",Data_Extraction!$J1739*(X$1),Data_Extraction!I1739)</f>
        <v>88</v>
      </c>
      <c r="Y1739" s="13">
        <f t="shared" si="162"/>
        <v>93.804583333333326</v>
      </c>
      <c r="Z1739" s="17" t="str">
        <f t="shared" si="166"/>
        <v>Late Evening</v>
      </c>
      <c r="AA1739" s="14" t="str">
        <f>VLOOKUP($N1739,'HeartRate-2022-03-21-1647950188'!$C:$G,2,0)</f>
        <v>Lecture</v>
      </c>
      <c r="AB1739" s="14" t="str">
        <f>VLOOKUP($N1739,'HeartRate-2022-03-21-1647950188'!$C:$G,3,0)</f>
        <v>Off Campus</v>
      </c>
      <c r="AC1739" s="14" t="str">
        <f>VLOOKUP($N1739,'HeartRate-2022-03-21-1647950188'!$C:$G,4,0)</f>
        <v>Sitting</v>
      </c>
      <c r="AD1739" s="14" t="str">
        <f>VLOOKUP($N1739,'HeartRate-2022-03-21-1647950188'!$C:$G,5,0)</f>
        <v>Technical Contexts</v>
      </c>
      <c r="AE1739">
        <f t="shared" si="167"/>
        <v>0</v>
      </c>
      <c r="AF1739" s="18">
        <v>44635</v>
      </c>
      <c r="AG1739" s="19">
        <v>0.67498842592592589</v>
      </c>
    </row>
    <row r="1740" spans="1:33" x14ac:dyDescent="0.3">
      <c r="A1740" s="5">
        <v>44635.67527777778</v>
      </c>
      <c r="B1740" t="str">
        <f>IFERROR(AVERAGEIFS('HeartRate-2022-03-21-1647950188'!$B:$B,'HeartRate-2022-03-21-1647950188'!$A:$A,Data_Extraction!B$2,'HeartRate-2022-03-21-1647950188'!$C:$C,Data_Extraction!$A1740),"")</f>
        <v/>
      </c>
      <c r="C1740" t="str">
        <f>IFERROR(AVERAGEIFS('HeartRate-2022-03-21-1647950188'!$B:$B,'HeartRate-2022-03-21-1647950188'!$A:$A,Data_Extraction!C$2,'HeartRate-2022-03-21-1647950188'!$C:$C,Data_Extraction!$A1740),"")</f>
        <v/>
      </c>
      <c r="D1740" t="str">
        <f>IFERROR(AVERAGEIFS('HeartRate-2022-03-21-1647950188'!$B:$B,'HeartRate-2022-03-21-1647950188'!$A:$A,Data_Extraction!D$2,'HeartRate-2022-03-21-1647950188'!$C:$C,Data_Extraction!$A1740),"")</f>
        <v/>
      </c>
      <c r="E1740" t="str">
        <f>IFERROR(AVERAGEIFS('HeartRate-2022-03-21-1647950188'!$B:$B,'HeartRate-2022-03-21-1647950188'!$A:$A,Data_Extraction!E$2,'HeartRate-2022-03-21-1647950188'!$C:$C,Data_Extraction!$A1740),"")</f>
        <v/>
      </c>
      <c r="F1740" t="str">
        <f>IFERROR(AVERAGEIFS('HeartRate-2022-03-21-1647950188'!$B:$B,'HeartRate-2022-03-21-1647950188'!$A:$A,Data_Extraction!F$2,'HeartRate-2022-03-21-1647950188'!$C:$C,Data_Extraction!$A1740),"")</f>
        <v/>
      </c>
      <c r="G1740" t="str">
        <f>IFERROR(AVERAGEIFS('HeartRate-2022-03-21-1647950188'!$B:$B,'HeartRate-2022-03-21-1647950188'!$A:$A,Data_Extraction!G$2,'HeartRate-2022-03-21-1647950188'!$C:$C,Data_Extraction!$A1740),"")</f>
        <v/>
      </c>
      <c r="H1740">
        <f>IFERROR(AVERAGEIFS('HeartRate-2022-03-21-1647950188'!$B:$B,'HeartRate-2022-03-21-1647950188'!$A:$A,Data_Extraction!H$2,'HeartRate-2022-03-21-1647950188'!$C:$C,Data_Extraction!$A1740),"")</f>
        <v>92</v>
      </c>
      <c r="I1740" t="str">
        <f>IFERROR(AVERAGEIFS('HeartRate-2022-03-21-1647950188'!$B:$B,'HeartRate-2022-03-21-1647950188'!$A:$A,Data_Extraction!I$2,'HeartRate-2022-03-21-1647950188'!$C:$C,Data_Extraction!$A1740),"")</f>
        <v/>
      </c>
      <c r="J1740" s="8">
        <f t="shared" si="163"/>
        <v>92</v>
      </c>
      <c r="N1740" s="11">
        <f>Data_Extraction!A1740</f>
        <v>44635.67527777778</v>
      </c>
      <c r="O1740" s="15">
        <f t="shared" si="164"/>
        <v>44635</v>
      </c>
      <c r="P1740" s="16">
        <f t="shared" si="165"/>
        <v>0.67527777777777775</v>
      </c>
      <c r="Q1740" s="12">
        <f>IF(Data_Extraction!B1740="",Data_Extraction!$J1740*(Q$1),Data_Extraction!B1740)</f>
        <v>82.8</v>
      </c>
      <c r="R1740" s="12">
        <f>IF(Data_Extraction!C1740="",Data_Extraction!$J1740*(R$1),Data_Extraction!C1740)</f>
        <v>84.64</v>
      </c>
      <c r="S1740" s="12">
        <f>IF(Data_Extraction!D1740="",Data_Extraction!$J1740*(S$1),Data_Extraction!D1740)</f>
        <v>95.68</v>
      </c>
      <c r="T1740" s="12">
        <f>IF(Data_Extraction!E1740="",Data_Extraction!$J1740*(T$1),Data_Extraction!E1740)</f>
        <v>87.399999999999991</v>
      </c>
      <c r="U1740" s="12">
        <f>IF(Data_Extraction!F1740="",Data_Extraction!$J1740*(U$1),Data_Extraction!F1740)</f>
        <v>90.16</v>
      </c>
      <c r="V1740" s="12">
        <f>IF(Data_Extraction!G1740="",Data_Extraction!$J1740*(V$1),Data_Extraction!G1740)</f>
        <v>83.72</v>
      </c>
      <c r="W1740" s="12">
        <f>IF(Data_Extraction!H1740="",Data_Extraction!$J1740*(W$1),Data_Extraction!H1740)</f>
        <v>92</v>
      </c>
      <c r="X1740" s="12">
        <f>IF(Data_Extraction!I1740="",Data_Extraction!$J1740*(X$1),Data_Extraction!I1740)</f>
        <v>89.24</v>
      </c>
      <c r="Y1740" s="13">
        <f t="shared" si="162"/>
        <v>88.204999999999998</v>
      </c>
      <c r="Z1740" s="17" t="str">
        <f t="shared" si="166"/>
        <v>Late Evening</v>
      </c>
      <c r="AA1740" s="14" t="str">
        <f>VLOOKUP($N1740,'HeartRate-2022-03-21-1647950188'!$C:$G,2,0)</f>
        <v>Lecture</v>
      </c>
      <c r="AB1740" s="14" t="str">
        <f>VLOOKUP($N1740,'HeartRate-2022-03-21-1647950188'!$C:$G,3,0)</f>
        <v>Off Campus</v>
      </c>
      <c r="AC1740" s="14" t="str">
        <f>VLOOKUP($N1740,'HeartRate-2022-03-21-1647950188'!$C:$G,4,0)</f>
        <v>Sitting</v>
      </c>
      <c r="AD1740" s="14" t="str">
        <f>VLOOKUP($N1740,'HeartRate-2022-03-21-1647950188'!$C:$G,5,0)</f>
        <v>Technical Contexts</v>
      </c>
      <c r="AE1740">
        <f t="shared" si="167"/>
        <v>0</v>
      </c>
      <c r="AF1740" s="18">
        <v>44635</v>
      </c>
      <c r="AG1740" s="19">
        <v>0.67527777777777775</v>
      </c>
    </row>
    <row r="1741" spans="1:33" x14ac:dyDescent="0.3">
      <c r="A1741" s="5">
        <v>44635.675370370373</v>
      </c>
      <c r="B1741" t="str">
        <f>IFERROR(AVERAGEIFS('HeartRate-2022-03-21-1647950188'!$B:$B,'HeartRate-2022-03-21-1647950188'!$A:$A,Data_Extraction!B$2,'HeartRate-2022-03-21-1647950188'!$C:$C,Data_Extraction!$A1741),"")</f>
        <v/>
      </c>
      <c r="C1741" t="str">
        <f>IFERROR(AVERAGEIFS('HeartRate-2022-03-21-1647950188'!$B:$B,'HeartRate-2022-03-21-1647950188'!$A:$A,Data_Extraction!C$2,'HeartRate-2022-03-21-1647950188'!$C:$C,Data_Extraction!$A1741),"")</f>
        <v/>
      </c>
      <c r="D1741" t="str">
        <f>IFERROR(AVERAGEIFS('HeartRate-2022-03-21-1647950188'!$B:$B,'HeartRate-2022-03-21-1647950188'!$A:$A,Data_Extraction!D$2,'HeartRate-2022-03-21-1647950188'!$C:$C,Data_Extraction!$A1741),"")</f>
        <v/>
      </c>
      <c r="E1741" t="str">
        <f>IFERROR(AVERAGEIFS('HeartRate-2022-03-21-1647950188'!$B:$B,'HeartRate-2022-03-21-1647950188'!$A:$A,Data_Extraction!E$2,'HeartRate-2022-03-21-1647950188'!$C:$C,Data_Extraction!$A1741),"")</f>
        <v/>
      </c>
      <c r="F1741" t="str">
        <f>IFERROR(AVERAGEIFS('HeartRate-2022-03-21-1647950188'!$B:$B,'HeartRate-2022-03-21-1647950188'!$A:$A,Data_Extraction!F$2,'HeartRate-2022-03-21-1647950188'!$C:$C,Data_Extraction!$A1741),"")</f>
        <v/>
      </c>
      <c r="G1741" t="str">
        <f>IFERROR(AVERAGEIFS('HeartRate-2022-03-21-1647950188'!$B:$B,'HeartRate-2022-03-21-1647950188'!$A:$A,Data_Extraction!G$2,'HeartRate-2022-03-21-1647950188'!$C:$C,Data_Extraction!$A1741),"")</f>
        <v/>
      </c>
      <c r="H1741" t="str">
        <f>IFERROR(AVERAGEIFS('HeartRate-2022-03-21-1647950188'!$B:$B,'HeartRate-2022-03-21-1647950188'!$A:$A,Data_Extraction!H$2,'HeartRate-2022-03-21-1647950188'!$C:$C,Data_Extraction!$A1741),"")</f>
        <v/>
      </c>
      <c r="I1741">
        <f>IFERROR(AVERAGEIFS('HeartRate-2022-03-21-1647950188'!$B:$B,'HeartRate-2022-03-21-1647950188'!$A:$A,Data_Extraction!I$2,'HeartRate-2022-03-21-1647950188'!$C:$C,Data_Extraction!$A1741),"")</f>
        <v>84</v>
      </c>
      <c r="J1741" s="8">
        <f t="shared" si="163"/>
        <v>84</v>
      </c>
      <c r="N1741" s="11">
        <f>Data_Extraction!A1741</f>
        <v>44635.675370370373</v>
      </c>
      <c r="O1741" s="15">
        <f t="shared" si="164"/>
        <v>44635</v>
      </c>
      <c r="P1741" s="16">
        <f t="shared" si="165"/>
        <v>0.6753703703703704</v>
      </c>
      <c r="Q1741" s="12">
        <f>IF(Data_Extraction!B1741="",Data_Extraction!$J1741*(Q$1),Data_Extraction!B1741)</f>
        <v>75.600000000000009</v>
      </c>
      <c r="R1741" s="12">
        <f>IF(Data_Extraction!C1741="",Data_Extraction!$J1741*(R$1),Data_Extraction!C1741)</f>
        <v>77.28</v>
      </c>
      <c r="S1741" s="12">
        <f>IF(Data_Extraction!D1741="",Data_Extraction!$J1741*(S$1),Data_Extraction!D1741)</f>
        <v>87.36</v>
      </c>
      <c r="T1741" s="12">
        <f>IF(Data_Extraction!E1741="",Data_Extraction!$J1741*(T$1),Data_Extraction!E1741)</f>
        <v>79.8</v>
      </c>
      <c r="U1741" s="12">
        <f>IF(Data_Extraction!F1741="",Data_Extraction!$J1741*(U$1),Data_Extraction!F1741)</f>
        <v>82.32</v>
      </c>
      <c r="V1741" s="12">
        <f>IF(Data_Extraction!G1741="",Data_Extraction!$J1741*(V$1),Data_Extraction!G1741)</f>
        <v>76.44</v>
      </c>
      <c r="W1741" s="12">
        <f>IF(Data_Extraction!H1741="",Data_Extraction!$J1741*(W$1),Data_Extraction!H1741)</f>
        <v>89.88000000000001</v>
      </c>
      <c r="X1741" s="12">
        <f>IF(Data_Extraction!I1741="",Data_Extraction!$J1741*(X$1),Data_Extraction!I1741)</f>
        <v>84</v>
      </c>
      <c r="Y1741" s="13">
        <f t="shared" si="162"/>
        <v>81.585000000000008</v>
      </c>
      <c r="Z1741" s="17" t="str">
        <f t="shared" si="166"/>
        <v>Late Evening</v>
      </c>
      <c r="AA1741" s="14" t="str">
        <f>VLOOKUP($N1741,'HeartRate-2022-03-21-1647950188'!$C:$G,2,0)</f>
        <v>Lecture</v>
      </c>
      <c r="AB1741" s="14" t="str">
        <f>VLOOKUP($N1741,'HeartRate-2022-03-21-1647950188'!$C:$G,3,0)</f>
        <v>Off Campus</v>
      </c>
      <c r="AC1741" s="14" t="str">
        <f>VLOOKUP($N1741,'HeartRate-2022-03-21-1647950188'!$C:$G,4,0)</f>
        <v>Sitting</v>
      </c>
      <c r="AD1741" s="14" t="str">
        <f>VLOOKUP($N1741,'HeartRate-2022-03-21-1647950188'!$C:$G,5,0)</f>
        <v>Technical Contexts</v>
      </c>
      <c r="AE1741">
        <f t="shared" si="167"/>
        <v>0</v>
      </c>
      <c r="AF1741" s="18">
        <v>44635</v>
      </c>
      <c r="AG1741" s="19">
        <v>0.6753703703703704</v>
      </c>
    </row>
    <row r="1742" spans="1:33" x14ac:dyDescent="0.3">
      <c r="A1742" s="5">
        <v>44635.675393518519</v>
      </c>
      <c r="B1742" t="str">
        <f>IFERROR(AVERAGEIFS('HeartRate-2022-03-21-1647950188'!$B:$B,'HeartRate-2022-03-21-1647950188'!$A:$A,Data_Extraction!B$2,'HeartRate-2022-03-21-1647950188'!$C:$C,Data_Extraction!$A1742),"")</f>
        <v/>
      </c>
      <c r="C1742" t="str">
        <f>IFERROR(AVERAGEIFS('HeartRate-2022-03-21-1647950188'!$B:$B,'HeartRate-2022-03-21-1647950188'!$A:$A,Data_Extraction!C$2,'HeartRate-2022-03-21-1647950188'!$C:$C,Data_Extraction!$A1742),"")</f>
        <v/>
      </c>
      <c r="D1742" t="str">
        <f>IFERROR(AVERAGEIFS('HeartRate-2022-03-21-1647950188'!$B:$B,'HeartRate-2022-03-21-1647950188'!$A:$A,Data_Extraction!D$2,'HeartRate-2022-03-21-1647950188'!$C:$C,Data_Extraction!$A1742),"")</f>
        <v/>
      </c>
      <c r="E1742" t="str">
        <f>IFERROR(AVERAGEIFS('HeartRate-2022-03-21-1647950188'!$B:$B,'HeartRate-2022-03-21-1647950188'!$A:$A,Data_Extraction!E$2,'HeartRate-2022-03-21-1647950188'!$C:$C,Data_Extraction!$A1742),"")</f>
        <v/>
      </c>
      <c r="F1742" t="str">
        <f>IFERROR(AVERAGEIFS('HeartRate-2022-03-21-1647950188'!$B:$B,'HeartRate-2022-03-21-1647950188'!$A:$A,Data_Extraction!F$2,'HeartRate-2022-03-21-1647950188'!$C:$C,Data_Extraction!$A1742),"")</f>
        <v/>
      </c>
      <c r="G1742">
        <f>IFERROR(AVERAGEIFS('HeartRate-2022-03-21-1647950188'!$B:$B,'HeartRate-2022-03-21-1647950188'!$A:$A,Data_Extraction!G$2,'HeartRate-2022-03-21-1647950188'!$C:$C,Data_Extraction!$A1742),"")</f>
        <v>104</v>
      </c>
      <c r="H1742" t="str">
        <f>IFERROR(AVERAGEIFS('HeartRate-2022-03-21-1647950188'!$B:$B,'HeartRate-2022-03-21-1647950188'!$A:$A,Data_Extraction!H$2,'HeartRate-2022-03-21-1647950188'!$C:$C,Data_Extraction!$A1742),"")</f>
        <v/>
      </c>
      <c r="I1742" t="str">
        <f>IFERROR(AVERAGEIFS('HeartRate-2022-03-21-1647950188'!$B:$B,'HeartRate-2022-03-21-1647950188'!$A:$A,Data_Extraction!I$2,'HeartRate-2022-03-21-1647950188'!$C:$C,Data_Extraction!$A1742),"")</f>
        <v/>
      </c>
      <c r="J1742" s="8">
        <f t="shared" si="163"/>
        <v>104</v>
      </c>
      <c r="N1742" s="11">
        <f>Data_Extraction!A1742</f>
        <v>44635.675393518519</v>
      </c>
      <c r="O1742" s="15">
        <f t="shared" si="164"/>
        <v>44635</v>
      </c>
      <c r="P1742" s="16">
        <f t="shared" si="165"/>
        <v>0.67539351851851848</v>
      </c>
      <c r="Q1742" s="12">
        <f>IF(Data_Extraction!B1742="",Data_Extraction!$J1742*(Q$1),Data_Extraction!B1742)</f>
        <v>93.600000000000009</v>
      </c>
      <c r="R1742" s="12">
        <f>IF(Data_Extraction!C1742="",Data_Extraction!$J1742*(R$1),Data_Extraction!C1742)</f>
        <v>95.68</v>
      </c>
      <c r="S1742" s="12">
        <f>IF(Data_Extraction!D1742="",Data_Extraction!$J1742*(S$1),Data_Extraction!D1742)</f>
        <v>108.16</v>
      </c>
      <c r="T1742" s="12">
        <f>IF(Data_Extraction!E1742="",Data_Extraction!$J1742*(T$1),Data_Extraction!E1742)</f>
        <v>98.8</v>
      </c>
      <c r="U1742" s="12">
        <f>IF(Data_Extraction!F1742="",Data_Extraction!$J1742*(U$1),Data_Extraction!F1742)</f>
        <v>101.92</v>
      </c>
      <c r="V1742" s="12">
        <f>IF(Data_Extraction!G1742="",Data_Extraction!$J1742*(V$1),Data_Extraction!G1742)</f>
        <v>104</v>
      </c>
      <c r="W1742" s="12">
        <f>IF(Data_Extraction!H1742="",Data_Extraction!$J1742*(W$1),Data_Extraction!H1742)</f>
        <v>111.28</v>
      </c>
      <c r="X1742" s="12">
        <f>IF(Data_Extraction!I1742="",Data_Extraction!$J1742*(X$1),Data_Extraction!I1742)</f>
        <v>100.88</v>
      </c>
      <c r="Y1742" s="13">
        <f t="shared" si="162"/>
        <v>101.79</v>
      </c>
      <c r="Z1742" s="17" t="str">
        <f t="shared" si="166"/>
        <v>Late Evening</v>
      </c>
      <c r="AA1742" s="14" t="str">
        <f>VLOOKUP($N1742,'HeartRate-2022-03-21-1647950188'!$C:$G,2,0)</f>
        <v>Lecture</v>
      </c>
      <c r="AB1742" s="14" t="str">
        <f>VLOOKUP($N1742,'HeartRate-2022-03-21-1647950188'!$C:$G,3,0)</f>
        <v>Off Campus</v>
      </c>
      <c r="AC1742" s="14" t="str">
        <f>VLOOKUP($N1742,'HeartRate-2022-03-21-1647950188'!$C:$G,4,0)</f>
        <v>Sitting</v>
      </c>
      <c r="AD1742" s="14" t="str">
        <f>VLOOKUP($N1742,'HeartRate-2022-03-21-1647950188'!$C:$G,5,0)</f>
        <v>Technical Contexts</v>
      </c>
      <c r="AE1742">
        <f t="shared" si="167"/>
        <v>0</v>
      </c>
      <c r="AF1742" s="18">
        <v>44635</v>
      </c>
      <c r="AG1742" s="19">
        <v>0.67539351851851848</v>
      </c>
    </row>
    <row r="1743" spans="1:33" x14ac:dyDescent="0.3">
      <c r="A1743" s="5">
        <v>44635.675555555557</v>
      </c>
      <c r="B1743" t="str">
        <f>IFERROR(AVERAGEIFS('HeartRate-2022-03-21-1647950188'!$B:$B,'HeartRate-2022-03-21-1647950188'!$A:$A,Data_Extraction!B$2,'HeartRate-2022-03-21-1647950188'!$C:$C,Data_Extraction!$A1743),"")</f>
        <v/>
      </c>
      <c r="C1743" t="str">
        <f>IFERROR(AVERAGEIFS('HeartRate-2022-03-21-1647950188'!$B:$B,'HeartRate-2022-03-21-1647950188'!$A:$A,Data_Extraction!C$2,'HeartRate-2022-03-21-1647950188'!$C:$C,Data_Extraction!$A1743),"")</f>
        <v/>
      </c>
      <c r="D1743" t="str">
        <f>IFERROR(AVERAGEIFS('HeartRate-2022-03-21-1647950188'!$B:$B,'HeartRate-2022-03-21-1647950188'!$A:$A,Data_Extraction!D$2,'HeartRate-2022-03-21-1647950188'!$C:$C,Data_Extraction!$A1743),"")</f>
        <v/>
      </c>
      <c r="E1743" t="str">
        <f>IFERROR(AVERAGEIFS('HeartRate-2022-03-21-1647950188'!$B:$B,'HeartRate-2022-03-21-1647950188'!$A:$A,Data_Extraction!E$2,'HeartRate-2022-03-21-1647950188'!$C:$C,Data_Extraction!$A1743),"")</f>
        <v/>
      </c>
      <c r="F1743" t="str">
        <f>IFERROR(AVERAGEIFS('HeartRate-2022-03-21-1647950188'!$B:$B,'HeartRate-2022-03-21-1647950188'!$A:$A,Data_Extraction!F$2,'HeartRate-2022-03-21-1647950188'!$C:$C,Data_Extraction!$A1743),"")</f>
        <v/>
      </c>
      <c r="G1743" t="str">
        <f>IFERROR(AVERAGEIFS('HeartRate-2022-03-21-1647950188'!$B:$B,'HeartRate-2022-03-21-1647950188'!$A:$A,Data_Extraction!G$2,'HeartRate-2022-03-21-1647950188'!$C:$C,Data_Extraction!$A1743),"")</f>
        <v/>
      </c>
      <c r="H1743">
        <f>IFERROR(AVERAGEIFS('HeartRate-2022-03-21-1647950188'!$B:$B,'HeartRate-2022-03-21-1647950188'!$A:$A,Data_Extraction!H$2,'HeartRate-2022-03-21-1647950188'!$C:$C,Data_Extraction!$A1743),"")</f>
        <v>97</v>
      </c>
      <c r="I1743" t="str">
        <f>IFERROR(AVERAGEIFS('HeartRate-2022-03-21-1647950188'!$B:$B,'HeartRate-2022-03-21-1647950188'!$A:$A,Data_Extraction!I$2,'HeartRate-2022-03-21-1647950188'!$C:$C,Data_Extraction!$A1743),"")</f>
        <v/>
      </c>
      <c r="J1743" s="8">
        <f t="shared" si="163"/>
        <v>97</v>
      </c>
      <c r="N1743" s="11">
        <f>Data_Extraction!A1743</f>
        <v>44635.675555555557</v>
      </c>
      <c r="O1743" s="15">
        <f t="shared" si="164"/>
        <v>44635</v>
      </c>
      <c r="P1743" s="16">
        <f t="shared" si="165"/>
        <v>0.67555555555555558</v>
      </c>
      <c r="Q1743" s="12">
        <f>IF(Data_Extraction!B1743="",Data_Extraction!$J1743*(Q$1),Data_Extraction!B1743)</f>
        <v>87.3</v>
      </c>
      <c r="R1743" s="12">
        <f>IF(Data_Extraction!C1743="",Data_Extraction!$J1743*(R$1),Data_Extraction!C1743)</f>
        <v>89.240000000000009</v>
      </c>
      <c r="S1743" s="12">
        <f>IF(Data_Extraction!D1743="",Data_Extraction!$J1743*(S$1),Data_Extraction!D1743)</f>
        <v>100.88000000000001</v>
      </c>
      <c r="T1743" s="12">
        <f>IF(Data_Extraction!E1743="",Data_Extraction!$J1743*(T$1),Data_Extraction!E1743)</f>
        <v>92.149999999999991</v>
      </c>
      <c r="U1743" s="12">
        <f>IF(Data_Extraction!F1743="",Data_Extraction!$J1743*(U$1),Data_Extraction!F1743)</f>
        <v>95.06</v>
      </c>
      <c r="V1743" s="12">
        <f>IF(Data_Extraction!G1743="",Data_Extraction!$J1743*(V$1),Data_Extraction!G1743)</f>
        <v>88.27</v>
      </c>
      <c r="W1743" s="12">
        <f>IF(Data_Extraction!H1743="",Data_Extraction!$J1743*(W$1),Data_Extraction!H1743)</f>
        <v>97</v>
      </c>
      <c r="X1743" s="12">
        <f>IF(Data_Extraction!I1743="",Data_Extraction!$J1743*(X$1),Data_Extraction!I1743)</f>
        <v>94.09</v>
      </c>
      <c r="Y1743" s="13">
        <f t="shared" si="162"/>
        <v>92.998750000000001</v>
      </c>
      <c r="Z1743" s="17" t="str">
        <f t="shared" si="166"/>
        <v>Late Evening</v>
      </c>
      <c r="AA1743" s="14" t="str">
        <f>VLOOKUP($N1743,'HeartRate-2022-03-21-1647950188'!$C:$G,2,0)</f>
        <v>Lecture</v>
      </c>
      <c r="AB1743" s="14" t="str">
        <f>VLOOKUP($N1743,'HeartRate-2022-03-21-1647950188'!$C:$G,3,0)</f>
        <v>Off Campus</v>
      </c>
      <c r="AC1743" s="14" t="str">
        <f>VLOOKUP($N1743,'HeartRate-2022-03-21-1647950188'!$C:$G,4,0)</f>
        <v>Sitting</v>
      </c>
      <c r="AD1743" s="14" t="str">
        <f>VLOOKUP($N1743,'HeartRate-2022-03-21-1647950188'!$C:$G,5,0)</f>
        <v>Technical Contexts</v>
      </c>
      <c r="AE1743">
        <f t="shared" si="167"/>
        <v>0</v>
      </c>
      <c r="AF1743" s="18">
        <v>44635</v>
      </c>
      <c r="AG1743" s="19">
        <v>0.67555555555555558</v>
      </c>
    </row>
    <row r="1744" spans="1:33" x14ac:dyDescent="0.3">
      <c r="A1744" s="5">
        <v>44635.675682870373</v>
      </c>
      <c r="B1744" t="str">
        <f>IFERROR(AVERAGEIFS('HeartRate-2022-03-21-1647950188'!$B:$B,'HeartRate-2022-03-21-1647950188'!$A:$A,Data_Extraction!B$2,'HeartRate-2022-03-21-1647950188'!$C:$C,Data_Extraction!$A1744),"")</f>
        <v/>
      </c>
      <c r="C1744" t="str">
        <f>IFERROR(AVERAGEIFS('HeartRate-2022-03-21-1647950188'!$B:$B,'HeartRate-2022-03-21-1647950188'!$A:$A,Data_Extraction!C$2,'HeartRate-2022-03-21-1647950188'!$C:$C,Data_Extraction!$A1744),"")</f>
        <v/>
      </c>
      <c r="D1744" t="str">
        <f>IFERROR(AVERAGEIFS('HeartRate-2022-03-21-1647950188'!$B:$B,'HeartRate-2022-03-21-1647950188'!$A:$A,Data_Extraction!D$2,'HeartRate-2022-03-21-1647950188'!$C:$C,Data_Extraction!$A1744),"")</f>
        <v/>
      </c>
      <c r="E1744" t="str">
        <f>IFERROR(AVERAGEIFS('HeartRate-2022-03-21-1647950188'!$B:$B,'HeartRate-2022-03-21-1647950188'!$A:$A,Data_Extraction!E$2,'HeartRate-2022-03-21-1647950188'!$C:$C,Data_Extraction!$A1744),"")</f>
        <v/>
      </c>
      <c r="F1744" t="str">
        <f>IFERROR(AVERAGEIFS('HeartRate-2022-03-21-1647950188'!$B:$B,'HeartRate-2022-03-21-1647950188'!$A:$A,Data_Extraction!F$2,'HeartRate-2022-03-21-1647950188'!$C:$C,Data_Extraction!$A1744),"")</f>
        <v/>
      </c>
      <c r="G1744">
        <f>IFERROR(AVERAGEIFS('HeartRate-2022-03-21-1647950188'!$B:$B,'HeartRate-2022-03-21-1647950188'!$A:$A,Data_Extraction!G$2,'HeartRate-2022-03-21-1647950188'!$C:$C,Data_Extraction!$A1744),"")</f>
        <v>104</v>
      </c>
      <c r="H1744">
        <f>IFERROR(AVERAGEIFS('HeartRate-2022-03-21-1647950188'!$B:$B,'HeartRate-2022-03-21-1647950188'!$A:$A,Data_Extraction!H$2,'HeartRate-2022-03-21-1647950188'!$C:$C,Data_Extraction!$A1744),"")</f>
        <v>94</v>
      </c>
      <c r="I1744">
        <f>IFERROR(AVERAGEIFS('HeartRate-2022-03-21-1647950188'!$B:$B,'HeartRate-2022-03-21-1647950188'!$A:$A,Data_Extraction!I$2,'HeartRate-2022-03-21-1647950188'!$C:$C,Data_Extraction!$A1744),"")</f>
        <v>84</v>
      </c>
      <c r="J1744" s="8">
        <f t="shared" si="163"/>
        <v>94</v>
      </c>
      <c r="N1744" s="11">
        <f>Data_Extraction!A1744</f>
        <v>44635.675682870373</v>
      </c>
      <c r="O1744" s="15">
        <f t="shared" si="164"/>
        <v>44635</v>
      </c>
      <c r="P1744" s="16">
        <f t="shared" si="165"/>
        <v>0.67568287037037045</v>
      </c>
      <c r="Q1744" s="12">
        <f>IF(Data_Extraction!B1744="",Data_Extraction!$J1744*(Q$1),Data_Extraction!B1744)</f>
        <v>84.600000000000009</v>
      </c>
      <c r="R1744" s="12">
        <f>IF(Data_Extraction!C1744="",Data_Extraction!$J1744*(R$1),Data_Extraction!C1744)</f>
        <v>86.48</v>
      </c>
      <c r="S1744" s="12">
        <f>IF(Data_Extraction!D1744="",Data_Extraction!$J1744*(S$1),Data_Extraction!D1744)</f>
        <v>97.76</v>
      </c>
      <c r="T1744" s="12">
        <f>IF(Data_Extraction!E1744="",Data_Extraction!$J1744*(T$1),Data_Extraction!E1744)</f>
        <v>89.3</v>
      </c>
      <c r="U1744" s="12">
        <f>IF(Data_Extraction!F1744="",Data_Extraction!$J1744*(U$1),Data_Extraction!F1744)</f>
        <v>92.12</v>
      </c>
      <c r="V1744" s="12">
        <f>IF(Data_Extraction!G1744="",Data_Extraction!$J1744*(V$1),Data_Extraction!G1744)</f>
        <v>104</v>
      </c>
      <c r="W1744" s="12">
        <f>IF(Data_Extraction!H1744="",Data_Extraction!$J1744*(W$1),Data_Extraction!H1744)</f>
        <v>94</v>
      </c>
      <c r="X1744" s="12">
        <f>IF(Data_Extraction!I1744="",Data_Extraction!$J1744*(X$1),Data_Extraction!I1744)</f>
        <v>84</v>
      </c>
      <c r="Y1744" s="13">
        <f t="shared" si="162"/>
        <v>91.532499999999999</v>
      </c>
      <c r="Z1744" s="17" t="str">
        <f t="shared" si="166"/>
        <v>Late Evening</v>
      </c>
      <c r="AA1744" s="14" t="str">
        <f>VLOOKUP($N1744,'HeartRate-2022-03-21-1647950188'!$C:$G,2,0)</f>
        <v>Lecture</v>
      </c>
      <c r="AB1744" s="14" t="str">
        <f>VLOOKUP($N1744,'HeartRate-2022-03-21-1647950188'!$C:$G,3,0)</f>
        <v>Off Campus</v>
      </c>
      <c r="AC1744" s="14" t="str">
        <f>VLOOKUP($N1744,'HeartRate-2022-03-21-1647950188'!$C:$G,4,0)</f>
        <v>Sitting</v>
      </c>
      <c r="AD1744" s="14" t="str">
        <f>VLOOKUP($N1744,'HeartRate-2022-03-21-1647950188'!$C:$G,5,0)</f>
        <v>Technical Contexts</v>
      </c>
      <c r="AE1744">
        <f t="shared" si="167"/>
        <v>0</v>
      </c>
      <c r="AF1744" s="18">
        <v>44635</v>
      </c>
      <c r="AG1744" s="19">
        <v>0.67568287037037045</v>
      </c>
    </row>
    <row r="1745" spans="1:33" x14ac:dyDescent="0.3">
      <c r="A1745" s="5">
        <v>44635.675787037035</v>
      </c>
      <c r="B1745" t="str">
        <f>IFERROR(AVERAGEIFS('HeartRate-2022-03-21-1647950188'!$B:$B,'HeartRate-2022-03-21-1647950188'!$A:$A,Data_Extraction!B$2,'HeartRate-2022-03-21-1647950188'!$C:$C,Data_Extraction!$A1745),"")</f>
        <v/>
      </c>
      <c r="C1745" t="str">
        <f>IFERROR(AVERAGEIFS('HeartRate-2022-03-21-1647950188'!$B:$B,'HeartRate-2022-03-21-1647950188'!$A:$A,Data_Extraction!C$2,'HeartRate-2022-03-21-1647950188'!$C:$C,Data_Extraction!$A1745),"")</f>
        <v/>
      </c>
      <c r="D1745" t="str">
        <f>IFERROR(AVERAGEIFS('HeartRate-2022-03-21-1647950188'!$B:$B,'HeartRate-2022-03-21-1647950188'!$A:$A,Data_Extraction!D$2,'HeartRate-2022-03-21-1647950188'!$C:$C,Data_Extraction!$A1745),"")</f>
        <v/>
      </c>
      <c r="E1745" t="str">
        <f>IFERROR(AVERAGEIFS('HeartRate-2022-03-21-1647950188'!$B:$B,'HeartRate-2022-03-21-1647950188'!$A:$A,Data_Extraction!E$2,'HeartRate-2022-03-21-1647950188'!$C:$C,Data_Extraction!$A1745),"")</f>
        <v/>
      </c>
      <c r="F1745" t="str">
        <f>IFERROR(AVERAGEIFS('HeartRate-2022-03-21-1647950188'!$B:$B,'HeartRate-2022-03-21-1647950188'!$A:$A,Data_Extraction!F$2,'HeartRate-2022-03-21-1647950188'!$C:$C,Data_Extraction!$A1745),"")</f>
        <v/>
      </c>
      <c r="G1745" t="str">
        <f>IFERROR(AVERAGEIFS('HeartRate-2022-03-21-1647950188'!$B:$B,'HeartRate-2022-03-21-1647950188'!$A:$A,Data_Extraction!G$2,'HeartRate-2022-03-21-1647950188'!$C:$C,Data_Extraction!$A1745),"")</f>
        <v/>
      </c>
      <c r="H1745" t="str">
        <f>IFERROR(AVERAGEIFS('HeartRate-2022-03-21-1647950188'!$B:$B,'HeartRate-2022-03-21-1647950188'!$A:$A,Data_Extraction!H$2,'HeartRate-2022-03-21-1647950188'!$C:$C,Data_Extraction!$A1745),"")</f>
        <v/>
      </c>
      <c r="I1745">
        <f>IFERROR(AVERAGEIFS('HeartRate-2022-03-21-1647950188'!$B:$B,'HeartRate-2022-03-21-1647950188'!$A:$A,Data_Extraction!I$2,'HeartRate-2022-03-21-1647950188'!$C:$C,Data_Extraction!$A1745),"")</f>
        <v>84</v>
      </c>
      <c r="J1745" s="8">
        <f t="shared" si="163"/>
        <v>84</v>
      </c>
      <c r="N1745" s="11">
        <f>Data_Extraction!A1745</f>
        <v>44635.675787037035</v>
      </c>
      <c r="O1745" s="15">
        <f t="shared" si="164"/>
        <v>44635</v>
      </c>
      <c r="P1745" s="16">
        <f t="shared" si="165"/>
        <v>0.67578703703703702</v>
      </c>
      <c r="Q1745" s="12">
        <f>IF(Data_Extraction!B1745="",Data_Extraction!$J1745*(Q$1),Data_Extraction!B1745)</f>
        <v>75.600000000000009</v>
      </c>
      <c r="R1745" s="12">
        <f>IF(Data_Extraction!C1745="",Data_Extraction!$J1745*(R$1),Data_Extraction!C1745)</f>
        <v>77.28</v>
      </c>
      <c r="S1745" s="12">
        <f>IF(Data_Extraction!D1745="",Data_Extraction!$J1745*(S$1),Data_Extraction!D1745)</f>
        <v>87.36</v>
      </c>
      <c r="T1745" s="12">
        <f>IF(Data_Extraction!E1745="",Data_Extraction!$J1745*(T$1),Data_Extraction!E1745)</f>
        <v>79.8</v>
      </c>
      <c r="U1745" s="12">
        <f>IF(Data_Extraction!F1745="",Data_Extraction!$J1745*(U$1),Data_Extraction!F1745)</f>
        <v>82.32</v>
      </c>
      <c r="V1745" s="12">
        <f>IF(Data_Extraction!G1745="",Data_Extraction!$J1745*(V$1),Data_Extraction!G1745)</f>
        <v>76.44</v>
      </c>
      <c r="W1745" s="12">
        <f>IF(Data_Extraction!H1745="",Data_Extraction!$J1745*(W$1),Data_Extraction!H1745)</f>
        <v>89.88000000000001</v>
      </c>
      <c r="X1745" s="12">
        <f>IF(Data_Extraction!I1745="",Data_Extraction!$J1745*(X$1),Data_Extraction!I1745)</f>
        <v>84</v>
      </c>
      <c r="Y1745" s="13">
        <f t="shared" si="162"/>
        <v>81.585000000000008</v>
      </c>
      <c r="Z1745" s="17" t="str">
        <f t="shared" si="166"/>
        <v>Late Evening</v>
      </c>
      <c r="AA1745" s="14" t="str">
        <f>VLOOKUP($N1745,'HeartRate-2022-03-21-1647950188'!$C:$G,2,0)</f>
        <v>Lecture</v>
      </c>
      <c r="AB1745" s="14" t="str">
        <f>VLOOKUP($N1745,'HeartRate-2022-03-21-1647950188'!$C:$G,3,0)</f>
        <v>Off Campus</v>
      </c>
      <c r="AC1745" s="14" t="str">
        <f>VLOOKUP($N1745,'HeartRate-2022-03-21-1647950188'!$C:$G,4,0)</f>
        <v>Sitting</v>
      </c>
      <c r="AD1745" s="14" t="str">
        <f>VLOOKUP($N1745,'HeartRate-2022-03-21-1647950188'!$C:$G,5,0)</f>
        <v>Technical Contexts</v>
      </c>
      <c r="AE1745">
        <f t="shared" si="167"/>
        <v>0</v>
      </c>
      <c r="AF1745" s="18">
        <v>44635</v>
      </c>
      <c r="AG1745" s="19">
        <v>0.67578703703703702</v>
      </c>
    </row>
    <row r="1746" spans="1:33" x14ac:dyDescent="0.3">
      <c r="A1746" s="5">
        <v>44635.67597222222</v>
      </c>
      <c r="B1746" t="str">
        <f>IFERROR(AVERAGEIFS('HeartRate-2022-03-21-1647950188'!$B:$B,'HeartRate-2022-03-21-1647950188'!$A:$A,Data_Extraction!B$2,'HeartRate-2022-03-21-1647950188'!$C:$C,Data_Extraction!$A1746),"")</f>
        <v/>
      </c>
      <c r="C1746" t="str">
        <f>IFERROR(AVERAGEIFS('HeartRate-2022-03-21-1647950188'!$B:$B,'HeartRate-2022-03-21-1647950188'!$A:$A,Data_Extraction!C$2,'HeartRate-2022-03-21-1647950188'!$C:$C,Data_Extraction!$A1746),"")</f>
        <v/>
      </c>
      <c r="D1746" t="str">
        <f>IFERROR(AVERAGEIFS('HeartRate-2022-03-21-1647950188'!$B:$B,'HeartRate-2022-03-21-1647950188'!$A:$A,Data_Extraction!D$2,'HeartRate-2022-03-21-1647950188'!$C:$C,Data_Extraction!$A1746),"")</f>
        <v/>
      </c>
      <c r="E1746" t="str">
        <f>IFERROR(AVERAGEIFS('HeartRate-2022-03-21-1647950188'!$B:$B,'HeartRate-2022-03-21-1647950188'!$A:$A,Data_Extraction!E$2,'HeartRate-2022-03-21-1647950188'!$C:$C,Data_Extraction!$A1746),"")</f>
        <v/>
      </c>
      <c r="F1746" t="str">
        <f>IFERROR(AVERAGEIFS('HeartRate-2022-03-21-1647950188'!$B:$B,'HeartRate-2022-03-21-1647950188'!$A:$A,Data_Extraction!F$2,'HeartRate-2022-03-21-1647950188'!$C:$C,Data_Extraction!$A1746),"")</f>
        <v/>
      </c>
      <c r="G1746" t="str">
        <f>IFERROR(AVERAGEIFS('HeartRate-2022-03-21-1647950188'!$B:$B,'HeartRate-2022-03-21-1647950188'!$A:$A,Data_Extraction!G$2,'HeartRate-2022-03-21-1647950188'!$C:$C,Data_Extraction!$A1746),"")</f>
        <v/>
      </c>
      <c r="H1746" t="str">
        <f>IFERROR(AVERAGEIFS('HeartRate-2022-03-21-1647950188'!$B:$B,'HeartRate-2022-03-21-1647950188'!$A:$A,Data_Extraction!H$2,'HeartRate-2022-03-21-1647950188'!$C:$C,Data_Extraction!$A1746),"")</f>
        <v/>
      </c>
      <c r="I1746">
        <f>IFERROR(AVERAGEIFS('HeartRate-2022-03-21-1647950188'!$B:$B,'HeartRate-2022-03-21-1647950188'!$A:$A,Data_Extraction!I$2,'HeartRate-2022-03-21-1647950188'!$C:$C,Data_Extraction!$A1746),"")</f>
        <v>86</v>
      </c>
      <c r="J1746" s="8">
        <f t="shared" si="163"/>
        <v>86</v>
      </c>
      <c r="N1746" s="11">
        <f>Data_Extraction!A1746</f>
        <v>44635.67597222222</v>
      </c>
      <c r="O1746" s="15">
        <f t="shared" si="164"/>
        <v>44635</v>
      </c>
      <c r="P1746" s="16">
        <f t="shared" si="165"/>
        <v>0.6759722222222222</v>
      </c>
      <c r="Q1746" s="12">
        <f>IF(Data_Extraction!B1746="",Data_Extraction!$J1746*(Q$1),Data_Extraction!B1746)</f>
        <v>77.400000000000006</v>
      </c>
      <c r="R1746" s="12">
        <f>IF(Data_Extraction!C1746="",Data_Extraction!$J1746*(R$1),Data_Extraction!C1746)</f>
        <v>79.12</v>
      </c>
      <c r="S1746" s="12">
        <f>IF(Data_Extraction!D1746="",Data_Extraction!$J1746*(S$1),Data_Extraction!D1746)</f>
        <v>89.44</v>
      </c>
      <c r="T1746" s="12">
        <f>IF(Data_Extraction!E1746="",Data_Extraction!$J1746*(T$1),Data_Extraction!E1746)</f>
        <v>81.7</v>
      </c>
      <c r="U1746" s="12">
        <f>IF(Data_Extraction!F1746="",Data_Extraction!$J1746*(U$1),Data_Extraction!F1746)</f>
        <v>84.28</v>
      </c>
      <c r="V1746" s="12">
        <f>IF(Data_Extraction!G1746="",Data_Extraction!$J1746*(V$1),Data_Extraction!G1746)</f>
        <v>78.260000000000005</v>
      </c>
      <c r="W1746" s="12">
        <f>IF(Data_Extraction!H1746="",Data_Extraction!$J1746*(W$1),Data_Extraction!H1746)</f>
        <v>92.02000000000001</v>
      </c>
      <c r="X1746" s="12">
        <f>IF(Data_Extraction!I1746="",Data_Extraction!$J1746*(X$1),Data_Extraction!I1746)</f>
        <v>86</v>
      </c>
      <c r="Y1746" s="13">
        <f t="shared" si="162"/>
        <v>83.527500000000003</v>
      </c>
      <c r="Z1746" s="17" t="str">
        <f t="shared" si="166"/>
        <v>Late Evening</v>
      </c>
      <c r="AA1746" s="14" t="str">
        <f>VLOOKUP($N1746,'HeartRate-2022-03-21-1647950188'!$C:$G,2,0)</f>
        <v>Lecture</v>
      </c>
      <c r="AB1746" s="14" t="str">
        <f>VLOOKUP($N1746,'HeartRate-2022-03-21-1647950188'!$C:$G,3,0)</f>
        <v>Off Campus</v>
      </c>
      <c r="AC1746" s="14" t="str">
        <f>VLOOKUP($N1746,'HeartRate-2022-03-21-1647950188'!$C:$G,4,0)</f>
        <v>Sitting</v>
      </c>
      <c r="AD1746" s="14" t="str">
        <f>VLOOKUP($N1746,'HeartRate-2022-03-21-1647950188'!$C:$G,5,0)</f>
        <v>Technical Contexts</v>
      </c>
      <c r="AE1746">
        <f t="shared" si="167"/>
        <v>0</v>
      </c>
      <c r="AF1746" s="18">
        <v>44635</v>
      </c>
      <c r="AG1746" s="19">
        <v>0.6759722222222222</v>
      </c>
    </row>
    <row r="1747" spans="1:33" x14ac:dyDescent="0.3">
      <c r="A1747" s="5">
        <v>44635.675995370373</v>
      </c>
      <c r="B1747" t="str">
        <f>IFERROR(AVERAGEIFS('HeartRate-2022-03-21-1647950188'!$B:$B,'HeartRate-2022-03-21-1647950188'!$A:$A,Data_Extraction!B$2,'HeartRate-2022-03-21-1647950188'!$C:$C,Data_Extraction!$A1747),"")</f>
        <v/>
      </c>
      <c r="C1747" t="str">
        <f>IFERROR(AVERAGEIFS('HeartRate-2022-03-21-1647950188'!$B:$B,'HeartRate-2022-03-21-1647950188'!$A:$A,Data_Extraction!C$2,'HeartRate-2022-03-21-1647950188'!$C:$C,Data_Extraction!$A1747),"")</f>
        <v/>
      </c>
      <c r="D1747" t="str">
        <f>IFERROR(AVERAGEIFS('HeartRate-2022-03-21-1647950188'!$B:$B,'HeartRate-2022-03-21-1647950188'!$A:$A,Data_Extraction!D$2,'HeartRate-2022-03-21-1647950188'!$C:$C,Data_Extraction!$A1747),"")</f>
        <v/>
      </c>
      <c r="E1747" t="str">
        <f>IFERROR(AVERAGEIFS('HeartRate-2022-03-21-1647950188'!$B:$B,'HeartRate-2022-03-21-1647950188'!$A:$A,Data_Extraction!E$2,'HeartRate-2022-03-21-1647950188'!$C:$C,Data_Extraction!$A1747),"")</f>
        <v/>
      </c>
      <c r="F1747" t="str">
        <f>IFERROR(AVERAGEIFS('HeartRate-2022-03-21-1647950188'!$B:$B,'HeartRate-2022-03-21-1647950188'!$A:$A,Data_Extraction!F$2,'HeartRate-2022-03-21-1647950188'!$C:$C,Data_Extraction!$A1747),"")</f>
        <v/>
      </c>
      <c r="G1747" t="str">
        <f>IFERROR(AVERAGEIFS('HeartRate-2022-03-21-1647950188'!$B:$B,'HeartRate-2022-03-21-1647950188'!$A:$A,Data_Extraction!G$2,'HeartRate-2022-03-21-1647950188'!$C:$C,Data_Extraction!$A1747),"")</f>
        <v/>
      </c>
      <c r="H1747">
        <f>IFERROR(AVERAGEIFS('HeartRate-2022-03-21-1647950188'!$B:$B,'HeartRate-2022-03-21-1647950188'!$A:$A,Data_Extraction!H$2,'HeartRate-2022-03-21-1647950188'!$C:$C,Data_Extraction!$A1747),"")</f>
        <v>91</v>
      </c>
      <c r="I1747" t="str">
        <f>IFERROR(AVERAGEIFS('HeartRate-2022-03-21-1647950188'!$B:$B,'HeartRate-2022-03-21-1647950188'!$A:$A,Data_Extraction!I$2,'HeartRate-2022-03-21-1647950188'!$C:$C,Data_Extraction!$A1747),"")</f>
        <v/>
      </c>
      <c r="J1747" s="8">
        <f t="shared" si="163"/>
        <v>91</v>
      </c>
      <c r="N1747" s="11">
        <f>Data_Extraction!A1747</f>
        <v>44635.675995370373</v>
      </c>
      <c r="O1747" s="15">
        <f t="shared" si="164"/>
        <v>44635</v>
      </c>
      <c r="P1747" s="16">
        <f t="shared" si="165"/>
        <v>0.67599537037037039</v>
      </c>
      <c r="Q1747" s="12">
        <f>IF(Data_Extraction!B1747="",Data_Extraction!$J1747*(Q$1),Data_Extraction!B1747)</f>
        <v>81.900000000000006</v>
      </c>
      <c r="R1747" s="12">
        <f>IF(Data_Extraction!C1747="",Data_Extraction!$J1747*(R$1),Data_Extraction!C1747)</f>
        <v>83.72</v>
      </c>
      <c r="S1747" s="12">
        <f>IF(Data_Extraction!D1747="",Data_Extraction!$J1747*(S$1),Data_Extraction!D1747)</f>
        <v>94.64</v>
      </c>
      <c r="T1747" s="12">
        <f>IF(Data_Extraction!E1747="",Data_Extraction!$J1747*(T$1),Data_Extraction!E1747)</f>
        <v>86.45</v>
      </c>
      <c r="U1747" s="12">
        <f>IF(Data_Extraction!F1747="",Data_Extraction!$J1747*(U$1),Data_Extraction!F1747)</f>
        <v>89.179999999999993</v>
      </c>
      <c r="V1747" s="12">
        <f>IF(Data_Extraction!G1747="",Data_Extraction!$J1747*(V$1),Data_Extraction!G1747)</f>
        <v>82.81</v>
      </c>
      <c r="W1747" s="12">
        <f>IF(Data_Extraction!H1747="",Data_Extraction!$J1747*(W$1),Data_Extraction!H1747)</f>
        <v>91</v>
      </c>
      <c r="X1747" s="12">
        <f>IF(Data_Extraction!I1747="",Data_Extraction!$J1747*(X$1),Data_Extraction!I1747)</f>
        <v>88.27</v>
      </c>
      <c r="Y1747" s="13">
        <f t="shared" si="162"/>
        <v>87.246250000000003</v>
      </c>
      <c r="Z1747" s="17" t="str">
        <f t="shared" si="166"/>
        <v>Late Evening</v>
      </c>
      <c r="AA1747" s="14" t="str">
        <f>VLOOKUP($N1747,'HeartRate-2022-03-21-1647950188'!$C:$G,2,0)</f>
        <v>Lecture</v>
      </c>
      <c r="AB1747" s="14" t="str">
        <f>VLOOKUP($N1747,'HeartRate-2022-03-21-1647950188'!$C:$G,3,0)</f>
        <v>Off Campus</v>
      </c>
      <c r="AC1747" s="14" t="str">
        <f>VLOOKUP($N1747,'HeartRate-2022-03-21-1647950188'!$C:$G,4,0)</f>
        <v>Sitting</v>
      </c>
      <c r="AD1747" s="14" t="str">
        <f>VLOOKUP($N1747,'HeartRate-2022-03-21-1647950188'!$C:$G,5,0)</f>
        <v>Technical Contexts</v>
      </c>
      <c r="AE1747">
        <f t="shared" si="167"/>
        <v>0</v>
      </c>
      <c r="AF1747" s="18">
        <v>44635</v>
      </c>
      <c r="AG1747" s="19">
        <v>0.67599537037037039</v>
      </c>
    </row>
    <row r="1748" spans="1:33" x14ac:dyDescent="0.3">
      <c r="A1748" s="5">
        <v>44635.676377314812</v>
      </c>
      <c r="B1748" t="str">
        <f>IFERROR(AVERAGEIFS('HeartRate-2022-03-21-1647950188'!$B:$B,'HeartRate-2022-03-21-1647950188'!$A:$A,Data_Extraction!B$2,'HeartRate-2022-03-21-1647950188'!$C:$C,Data_Extraction!$A1748),"")</f>
        <v/>
      </c>
      <c r="C1748" t="str">
        <f>IFERROR(AVERAGEIFS('HeartRate-2022-03-21-1647950188'!$B:$B,'HeartRate-2022-03-21-1647950188'!$A:$A,Data_Extraction!C$2,'HeartRate-2022-03-21-1647950188'!$C:$C,Data_Extraction!$A1748),"")</f>
        <v/>
      </c>
      <c r="D1748" t="str">
        <f>IFERROR(AVERAGEIFS('HeartRate-2022-03-21-1647950188'!$B:$B,'HeartRate-2022-03-21-1647950188'!$A:$A,Data_Extraction!D$2,'HeartRate-2022-03-21-1647950188'!$C:$C,Data_Extraction!$A1748),"")</f>
        <v/>
      </c>
      <c r="E1748" t="str">
        <f>IFERROR(AVERAGEIFS('HeartRate-2022-03-21-1647950188'!$B:$B,'HeartRate-2022-03-21-1647950188'!$A:$A,Data_Extraction!E$2,'HeartRate-2022-03-21-1647950188'!$C:$C,Data_Extraction!$A1748),"")</f>
        <v/>
      </c>
      <c r="F1748" t="str">
        <f>IFERROR(AVERAGEIFS('HeartRate-2022-03-21-1647950188'!$B:$B,'HeartRate-2022-03-21-1647950188'!$A:$A,Data_Extraction!F$2,'HeartRate-2022-03-21-1647950188'!$C:$C,Data_Extraction!$A1748),"")</f>
        <v/>
      </c>
      <c r="G1748">
        <f>IFERROR(AVERAGEIFS('HeartRate-2022-03-21-1647950188'!$B:$B,'HeartRate-2022-03-21-1647950188'!$A:$A,Data_Extraction!G$2,'HeartRate-2022-03-21-1647950188'!$C:$C,Data_Extraction!$A1748),"")</f>
        <v>98</v>
      </c>
      <c r="H1748">
        <f>IFERROR(AVERAGEIFS('HeartRate-2022-03-21-1647950188'!$B:$B,'HeartRate-2022-03-21-1647950188'!$A:$A,Data_Extraction!H$2,'HeartRate-2022-03-21-1647950188'!$C:$C,Data_Extraction!$A1748),"")</f>
        <v>95</v>
      </c>
      <c r="I1748">
        <f>IFERROR(AVERAGEIFS('HeartRate-2022-03-21-1647950188'!$B:$B,'HeartRate-2022-03-21-1647950188'!$A:$A,Data_Extraction!I$2,'HeartRate-2022-03-21-1647950188'!$C:$C,Data_Extraction!$A1748),"")</f>
        <v>85</v>
      </c>
      <c r="J1748" s="8">
        <f t="shared" si="163"/>
        <v>92.666666666666671</v>
      </c>
      <c r="N1748" s="11">
        <f>Data_Extraction!A1748</f>
        <v>44635.676377314812</v>
      </c>
      <c r="O1748" s="15">
        <f t="shared" si="164"/>
        <v>44635</v>
      </c>
      <c r="P1748" s="16">
        <f t="shared" si="165"/>
        <v>0.67637731481481478</v>
      </c>
      <c r="Q1748" s="12">
        <f>IF(Data_Extraction!B1748="",Data_Extraction!$J1748*(Q$1),Data_Extraction!B1748)</f>
        <v>83.4</v>
      </c>
      <c r="R1748" s="12">
        <f>IF(Data_Extraction!C1748="",Data_Extraction!$J1748*(R$1),Data_Extraction!C1748)</f>
        <v>85.253333333333345</v>
      </c>
      <c r="S1748" s="12">
        <f>IF(Data_Extraction!D1748="",Data_Extraction!$J1748*(S$1),Data_Extraction!D1748)</f>
        <v>96.373333333333335</v>
      </c>
      <c r="T1748" s="12">
        <f>IF(Data_Extraction!E1748="",Data_Extraction!$J1748*(T$1),Data_Extraction!E1748)</f>
        <v>88.033333333333331</v>
      </c>
      <c r="U1748" s="12">
        <f>IF(Data_Extraction!F1748="",Data_Extraction!$J1748*(U$1),Data_Extraction!F1748)</f>
        <v>90.813333333333333</v>
      </c>
      <c r="V1748" s="12">
        <f>IF(Data_Extraction!G1748="",Data_Extraction!$J1748*(V$1),Data_Extraction!G1748)</f>
        <v>98</v>
      </c>
      <c r="W1748" s="12">
        <f>IF(Data_Extraction!H1748="",Data_Extraction!$J1748*(W$1),Data_Extraction!H1748)</f>
        <v>95</v>
      </c>
      <c r="X1748" s="12">
        <f>IF(Data_Extraction!I1748="",Data_Extraction!$J1748*(X$1),Data_Extraction!I1748)</f>
        <v>85</v>
      </c>
      <c r="Y1748" s="13">
        <f t="shared" si="162"/>
        <v>90.234166666666681</v>
      </c>
      <c r="Z1748" s="17" t="str">
        <f t="shared" si="166"/>
        <v>Late Evening</v>
      </c>
      <c r="AA1748" s="14" t="str">
        <f>VLOOKUP($N1748,'HeartRate-2022-03-21-1647950188'!$C:$G,2,0)</f>
        <v>Lecture</v>
      </c>
      <c r="AB1748" s="14" t="str">
        <f>VLOOKUP($N1748,'HeartRate-2022-03-21-1647950188'!$C:$G,3,0)</f>
        <v>Off Campus</v>
      </c>
      <c r="AC1748" s="14" t="str">
        <f>VLOOKUP($N1748,'HeartRate-2022-03-21-1647950188'!$C:$G,4,0)</f>
        <v>Sitting</v>
      </c>
      <c r="AD1748" s="14" t="str">
        <f>VLOOKUP($N1748,'HeartRate-2022-03-21-1647950188'!$C:$G,5,0)</f>
        <v>Technical Contexts</v>
      </c>
      <c r="AE1748">
        <f t="shared" si="167"/>
        <v>0</v>
      </c>
      <c r="AF1748" s="18">
        <v>44635</v>
      </c>
      <c r="AG1748" s="19">
        <v>0.67637731481481478</v>
      </c>
    </row>
    <row r="1749" spans="1:33" x14ac:dyDescent="0.3">
      <c r="A1749" s="5">
        <v>44635.677071759259</v>
      </c>
      <c r="B1749" t="str">
        <f>IFERROR(AVERAGEIFS('HeartRate-2022-03-21-1647950188'!$B:$B,'HeartRate-2022-03-21-1647950188'!$A:$A,Data_Extraction!B$2,'HeartRate-2022-03-21-1647950188'!$C:$C,Data_Extraction!$A1749),"")</f>
        <v/>
      </c>
      <c r="C1749" t="str">
        <f>IFERROR(AVERAGEIFS('HeartRate-2022-03-21-1647950188'!$B:$B,'HeartRate-2022-03-21-1647950188'!$A:$A,Data_Extraction!C$2,'HeartRate-2022-03-21-1647950188'!$C:$C,Data_Extraction!$A1749),"")</f>
        <v/>
      </c>
      <c r="D1749" t="str">
        <f>IFERROR(AVERAGEIFS('HeartRate-2022-03-21-1647950188'!$B:$B,'HeartRate-2022-03-21-1647950188'!$A:$A,Data_Extraction!D$2,'HeartRate-2022-03-21-1647950188'!$C:$C,Data_Extraction!$A1749),"")</f>
        <v/>
      </c>
      <c r="E1749" t="str">
        <f>IFERROR(AVERAGEIFS('HeartRate-2022-03-21-1647950188'!$B:$B,'HeartRate-2022-03-21-1647950188'!$A:$A,Data_Extraction!E$2,'HeartRate-2022-03-21-1647950188'!$C:$C,Data_Extraction!$A1749),"")</f>
        <v/>
      </c>
      <c r="F1749" t="str">
        <f>IFERROR(AVERAGEIFS('HeartRate-2022-03-21-1647950188'!$B:$B,'HeartRate-2022-03-21-1647950188'!$A:$A,Data_Extraction!F$2,'HeartRate-2022-03-21-1647950188'!$C:$C,Data_Extraction!$A1749),"")</f>
        <v/>
      </c>
      <c r="G1749">
        <f>IFERROR(AVERAGEIFS('HeartRate-2022-03-21-1647950188'!$B:$B,'HeartRate-2022-03-21-1647950188'!$A:$A,Data_Extraction!G$2,'HeartRate-2022-03-21-1647950188'!$C:$C,Data_Extraction!$A1749),"")</f>
        <v>96</v>
      </c>
      <c r="H1749">
        <f>IFERROR(AVERAGEIFS('HeartRate-2022-03-21-1647950188'!$B:$B,'HeartRate-2022-03-21-1647950188'!$A:$A,Data_Extraction!H$2,'HeartRate-2022-03-21-1647950188'!$C:$C,Data_Extraction!$A1749),"")</f>
        <v>101</v>
      </c>
      <c r="I1749">
        <f>IFERROR(AVERAGEIFS('HeartRate-2022-03-21-1647950188'!$B:$B,'HeartRate-2022-03-21-1647950188'!$A:$A,Data_Extraction!I$2,'HeartRate-2022-03-21-1647950188'!$C:$C,Data_Extraction!$A1749),"")</f>
        <v>80</v>
      </c>
      <c r="J1749" s="8">
        <f t="shared" si="163"/>
        <v>92.333333333333329</v>
      </c>
      <c r="N1749" s="11">
        <f>Data_Extraction!A1749</f>
        <v>44635.677071759259</v>
      </c>
      <c r="O1749" s="15">
        <f t="shared" si="164"/>
        <v>44635</v>
      </c>
      <c r="P1749" s="16">
        <f t="shared" si="165"/>
        <v>0.67707175925925922</v>
      </c>
      <c r="Q1749" s="12">
        <f>IF(Data_Extraction!B1749="",Data_Extraction!$J1749*(Q$1),Data_Extraction!B1749)</f>
        <v>83.1</v>
      </c>
      <c r="R1749" s="12">
        <f>IF(Data_Extraction!C1749="",Data_Extraction!$J1749*(R$1),Data_Extraction!C1749)</f>
        <v>84.946666666666673</v>
      </c>
      <c r="S1749" s="12">
        <f>IF(Data_Extraction!D1749="",Data_Extraction!$J1749*(S$1),Data_Extraction!D1749)</f>
        <v>96.026666666666671</v>
      </c>
      <c r="T1749" s="12">
        <f>IF(Data_Extraction!E1749="",Data_Extraction!$J1749*(T$1),Data_Extraction!E1749)</f>
        <v>87.716666666666654</v>
      </c>
      <c r="U1749" s="12">
        <f>IF(Data_Extraction!F1749="",Data_Extraction!$J1749*(U$1),Data_Extraction!F1749)</f>
        <v>90.486666666666665</v>
      </c>
      <c r="V1749" s="12">
        <f>IF(Data_Extraction!G1749="",Data_Extraction!$J1749*(V$1),Data_Extraction!G1749)</f>
        <v>96</v>
      </c>
      <c r="W1749" s="12">
        <f>IF(Data_Extraction!H1749="",Data_Extraction!$J1749*(W$1),Data_Extraction!H1749)</f>
        <v>101</v>
      </c>
      <c r="X1749" s="12">
        <f>IF(Data_Extraction!I1749="",Data_Extraction!$J1749*(X$1),Data_Extraction!I1749)</f>
        <v>80</v>
      </c>
      <c r="Y1749" s="13">
        <f t="shared" si="162"/>
        <v>89.90958333333333</v>
      </c>
      <c r="Z1749" s="17" t="str">
        <f t="shared" si="166"/>
        <v>Late Evening</v>
      </c>
      <c r="AA1749" s="14" t="str">
        <f>VLOOKUP($N1749,'HeartRate-2022-03-21-1647950188'!$C:$G,2,0)</f>
        <v>Lecture</v>
      </c>
      <c r="AB1749" s="14" t="str">
        <f>VLOOKUP($N1749,'HeartRate-2022-03-21-1647950188'!$C:$G,3,0)</f>
        <v>Off Campus</v>
      </c>
      <c r="AC1749" s="14" t="str">
        <f>VLOOKUP($N1749,'HeartRate-2022-03-21-1647950188'!$C:$G,4,0)</f>
        <v>Sitting</v>
      </c>
      <c r="AD1749" s="14" t="str">
        <f>VLOOKUP($N1749,'HeartRate-2022-03-21-1647950188'!$C:$G,5,0)</f>
        <v>Technical Contexts</v>
      </c>
      <c r="AE1749">
        <f t="shared" si="167"/>
        <v>0</v>
      </c>
      <c r="AF1749" s="18">
        <v>44635</v>
      </c>
      <c r="AG1749" s="19">
        <v>0.67707175925925922</v>
      </c>
    </row>
    <row r="1750" spans="1:33" x14ac:dyDescent="0.3">
      <c r="A1750" s="5">
        <v>44635.677766203706</v>
      </c>
      <c r="B1750" t="str">
        <f>IFERROR(AVERAGEIFS('HeartRate-2022-03-21-1647950188'!$B:$B,'HeartRate-2022-03-21-1647950188'!$A:$A,Data_Extraction!B$2,'HeartRate-2022-03-21-1647950188'!$C:$C,Data_Extraction!$A1750),"")</f>
        <v/>
      </c>
      <c r="C1750" t="str">
        <f>IFERROR(AVERAGEIFS('HeartRate-2022-03-21-1647950188'!$B:$B,'HeartRate-2022-03-21-1647950188'!$A:$A,Data_Extraction!C$2,'HeartRate-2022-03-21-1647950188'!$C:$C,Data_Extraction!$A1750),"")</f>
        <v/>
      </c>
      <c r="D1750" t="str">
        <f>IFERROR(AVERAGEIFS('HeartRate-2022-03-21-1647950188'!$B:$B,'HeartRate-2022-03-21-1647950188'!$A:$A,Data_Extraction!D$2,'HeartRate-2022-03-21-1647950188'!$C:$C,Data_Extraction!$A1750),"")</f>
        <v/>
      </c>
      <c r="E1750" t="str">
        <f>IFERROR(AVERAGEIFS('HeartRate-2022-03-21-1647950188'!$B:$B,'HeartRate-2022-03-21-1647950188'!$A:$A,Data_Extraction!E$2,'HeartRate-2022-03-21-1647950188'!$C:$C,Data_Extraction!$A1750),"")</f>
        <v/>
      </c>
      <c r="F1750" t="str">
        <f>IFERROR(AVERAGEIFS('HeartRate-2022-03-21-1647950188'!$B:$B,'HeartRate-2022-03-21-1647950188'!$A:$A,Data_Extraction!F$2,'HeartRate-2022-03-21-1647950188'!$C:$C,Data_Extraction!$A1750),"")</f>
        <v/>
      </c>
      <c r="G1750">
        <f>IFERROR(AVERAGEIFS('HeartRate-2022-03-21-1647950188'!$B:$B,'HeartRate-2022-03-21-1647950188'!$A:$A,Data_Extraction!G$2,'HeartRate-2022-03-21-1647950188'!$C:$C,Data_Extraction!$A1750),"")</f>
        <v>100</v>
      </c>
      <c r="H1750">
        <f>IFERROR(AVERAGEIFS('HeartRate-2022-03-21-1647950188'!$B:$B,'HeartRate-2022-03-21-1647950188'!$A:$A,Data_Extraction!H$2,'HeartRate-2022-03-21-1647950188'!$C:$C,Data_Extraction!$A1750),"")</f>
        <v>105</v>
      </c>
      <c r="I1750" t="str">
        <f>IFERROR(AVERAGEIFS('HeartRate-2022-03-21-1647950188'!$B:$B,'HeartRate-2022-03-21-1647950188'!$A:$A,Data_Extraction!I$2,'HeartRate-2022-03-21-1647950188'!$C:$C,Data_Extraction!$A1750),"")</f>
        <v/>
      </c>
      <c r="J1750" s="8">
        <f t="shared" si="163"/>
        <v>102.5</v>
      </c>
      <c r="N1750" s="11">
        <f>Data_Extraction!A1750</f>
        <v>44635.677766203706</v>
      </c>
      <c r="O1750" s="15">
        <f t="shared" si="164"/>
        <v>44635</v>
      </c>
      <c r="P1750" s="16">
        <f t="shared" si="165"/>
        <v>0.67776620370370377</v>
      </c>
      <c r="Q1750" s="12">
        <f>IF(Data_Extraction!B1750="",Data_Extraction!$J1750*(Q$1),Data_Extraction!B1750)</f>
        <v>92.25</v>
      </c>
      <c r="R1750" s="12">
        <f>IF(Data_Extraction!C1750="",Data_Extraction!$J1750*(R$1),Data_Extraction!C1750)</f>
        <v>94.3</v>
      </c>
      <c r="S1750" s="12">
        <f>IF(Data_Extraction!D1750="",Data_Extraction!$J1750*(S$1),Data_Extraction!D1750)</f>
        <v>106.60000000000001</v>
      </c>
      <c r="T1750" s="12">
        <f>IF(Data_Extraction!E1750="",Data_Extraction!$J1750*(T$1),Data_Extraction!E1750)</f>
        <v>97.375</v>
      </c>
      <c r="U1750" s="12">
        <f>IF(Data_Extraction!F1750="",Data_Extraction!$J1750*(U$1),Data_Extraction!F1750)</f>
        <v>100.45</v>
      </c>
      <c r="V1750" s="12">
        <f>IF(Data_Extraction!G1750="",Data_Extraction!$J1750*(V$1),Data_Extraction!G1750)</f>
        <v>100</v>
      </c>
      <c r="W1750" s="12">
        <f>IF(Data_Extraction!H1750="",Data_Extraction!$J1750*(W$1),Data_Extraction!H1750)</f>
        <v>105</v>
      </c>
      <c r="X1750" s="12">
        <f>IF(Data_Extraction!I1750="",Data_Extraction!$J1750*(X$1),Data_Extraction!I1750)</f>
        <v>99.424999999999997</v>
      </c>
      <c r="Y1750" s="13">
        <f t="shared" si="162"/>
        <v>99.424999999999997</v>
      </c>
      <c r="Z1750" s="17" t="str">
        <f t="shared" si="166"/>
        <v>Late Evening</v>
      </c>
      <c r="AA1750" s="14" t="str">
        <f>VLOOKUP($N1750,'HeartRate-2022-03-21-1647950188'!$C:$G,2,0)</f>
        <v>Lecture</v>
      </c>
      <c r="AB1750" s="14" t="str">
        <f>VLOOKUP($N1750,'HeartRate-2022-03-21-1647950188'!$C:$G,3,0)</f>
        <v>Off Campus</v>
      </c>
      <c r="AC1750" s="14" t="str">
        <f>VLOOKUP($N1750,'HeartRate-2022-03-21-1647950188'!$C:$G,4,0)</f>
        <v>Sitting</v>
      </c>
      <c r="AD1750" s="14" t="str">
        <f>VLOOKUP($N1750,'HeartRate-2022-03-21-1647950188'!$C:$G,5,0)</f>
        <v>Technical Contexts</v>
      </c>
      <c r="AE1750">
        <f t="shared" si="167"/>
        <v>0</v>
      </c>
      <c r="AF1750" s="18">
        <v>44635</v>
      </c>
      <c r="AG1750" s="19">
        <v>0.67776620370370377</v>
      </c>
    </row>
    <row r="1751" spans="1:33" x14ac:dyDescent="0.3">
      <c r="A1751" s="5">
        <v>44635.677777777775</v>
      </c>
      <c r="B1751">
        <f>IFERROR(AVERAGEIFS('HeartRate-2022-03-21-1647950188'!$B:$B,'HeartRate-2022-03-21-1647950188'!$A:$A,Data_Extraction!B$2,'HeartRate-2022-03-21-1647950188'!$C:$C,Data_Extraction!$A1751),"")</f>
        <v>87</v>
      </c>
      <c r="C1751" t="str">
        <f>IFERROR(AVERAGEIFS('HeartRate-2022-03-21-1647950188'!$B:$B,'HeartRate-2022-03-21-1647950188'!$A:$A,Data_Extraction!C$2,'HeartRate-2022-03-21-1647950188'!$C:$C,Data_Extraction!$A1751),"")</f>
        <v/>
      </c>
      <c r="D1751" t="str">
        <f>IFERROR(AVERAGEIFS('HeartRate-2022-03-21-1647950188'!$B:$B,'HeartRate-2022-03-21-1647950188'!$A:$A,Data_Extraction!D$2,'HeartRate-2022-03-21-1647950188'!$C:$C,Data_Extraction!$A1751),"")</f>
        <v/>
      </c>
      <c r="E1751" t="str">
        <f>IFERROR(AVERAGEIFS('HeartRate-2022-03-21-1647950188'!$B:$B,'HeartRate-2022-03-21-1647950188'!$A:$A,Data_Extraction!E$2,'HeartRate-2022-03-21-1647950188'!$C:$C,Data_Extraction!$A1751),"")</f>
        <v/>
      </c>
      <c r="F1751" t="str">
        <f>IFERROR(AVERAGEIFS('HeartRate-2022-03-21-1647950188'!$B:$B,'HeartRate-2022-03-21-1647950188'!$A:$A,Data_Extraction!F$2,'HeartRate-2022-03-21-1647950188'!$C:$C,Data_Extraction!$A1751),"")</f>
        <v/>
      </c>
      <c r="G1751" t="str">
        <f>IFERROR(AVERAGEIFS('HeartRate-2022-03-21-1647950188'!$B:$B,'HeartRate-2022-03-21-1647950188'!$A:$A,Data_Extraction!G$2,'HeartRate-2022-03-21-1647950188'!$C:$C,Data_Extraction!$A1751),"")</f>
        <v/>
      </c>
      <c r="H1751" t="str">
        <f>IFERROR(AVERAGEIFS('HeartRate-2022-03-21-1647950188'!$B:$B,'HeartRate-2022-03-21-1647950188'!$A:$A,Data_Extraction!H$2,'HeartRate-2022-03-21-1647950188'!$C:$C,Data_Extraction!$A1751),"")</f>
        <v/>
      </c>
      <c r="I1751" t="str">
        <f>IFERROR(AVERAGEIFS('HeartRate-2022-03-21-1647950188'!$B:$B,'HeartRate-2022-03-21-1647950188'!$A:$A,Data_Extraction!I$2,'HeartRate-2022-03-21-1647950188'!$C:$C,Data_Extraction!$A1751),"")</f>
        <v/>
      </c>
      <c r="J1751" s="8">
        <f t="shared" si="163"/>
        <v>87</v>
      </c>
      <c r="N1751" s="11">
        <f>Data_Extraction!A1751</f>
        <v>44635.677777777775</v>
      </c>
      <c r="O1751" s="15">
        <f t="shared" si="164"/>
        <v>44635</v>
      </c>
      <c r="P1751" s="16">
        <f t="shared" si="165"/>
        <v>0.6777777777777777</v>
      </c>
      <c r="Q1751" s="12">
        <f>IF(Data_Extraction!B1751="",Data_Extraction!$J1751*(Q$1),Data_Extraction!B1751)</f>
        <v>87</v>
      </c>
      <c r="R1751" s="12">
        <f>IF(Data_Extraction!C1751="",Data_Extraction!$J1751*(R$1),Data_Extraction!C1751)</f>
        <v>80.040000000000006</v>
      </c>
      <c r="S1751" s="12">
        <f>IF(Data_Extraction!D1751="",Data_Extraction!$J1751*(S$1),Data_Extraction!D1751)</f>
        <v>90.48</v>
      </c>
      <c r="T1751" s="12">
        <f>IF(Data_Extraction!E1751="",Data_Extraction!$J1751*(T$1),Data_Extraction!E1751)</f>
        <v>82.649999999999991</v>
      </c>
      <c r="U1751" s="12">
        <f>IF(Data_Extraction!F1751="",Data_Extraction!$J1751*(U$1),Data_Extraction!F1751)</f>
        <v>85.26</v>
      </c>
      <c r="V1751" s="12">
        <f>IF(Data_Extraction!G1751="",Data_Extraction!$J1751*(V$1),Data_Extraction!G1751)</f>
        <v>79.17</v>
      </c>
      <c r="W1751" s="12">
        <f>IF(Data_Extraction!H1751="",Data_Extraction!$J1751*(W$1),Data_Extraction!H1751)</f>
        <v>93.09</v>
      </c>
      <c r="X1751" s="12">
        <f>IF(Data_Extraction!I1751="",Data_Extraction!$J1751*(X$1),Data_Extraction!I1751)</f>
        <v>84.39</v>
      </c>
      <c r="Y1751" s="13">
        <f t="shared" si="162"/>
        <v>85.26</v>
      </c>
      <c r="Z1751" s="17" t="str">
        <f t="shared" si="166"/>
        <v>Late Evening</v>
      </c>
      <c r="AA1751" s="14" t="str">
        <f>VLOOKUP($N1751,'HeartRate-2022-03-21-1647950188'!$C:$G,2,0)</f>
        <v>Lecture</v>
      </c>
      <c r="AB1751" s="14" t="str">
        <f>VLOOKUP($N1751,'HeartRate-2022-03-21-1647950188'!$C:$G,3,0)</f>
        <v>Off Campus</v>
      </c>
      <c r="AC1751" s="14" t="str">
        <f>VLOOKUP($N1751,'HeartRate-2022-03-21-1647950188'!$C:$G,4,0)</f>
        <v>Sitting</v>
      </c>
      <c r="AD1751" s="14" t="str">
        <f>VLOOKUP($N1751,'HeartRate-2022-03-21-1647950188'!$C:$G,5,0)</f>
        <v>Technical Contexts</v>
      </c>
      <c r="AE1751">
        <f t="shared" si="167"/>
        <v>0</v>
      </c>
      <c r="AF1751" s="18">
        <v>44635</v>
      </c>
      <c r="AG1751" s="19">
        <v>0.6777777777777777</v>
      </c>
    </row>
    <row r="1752" spans="1:33" x14ac:dyDescent="0.3">
      <c r="A1752" s="5">
        <v>44635.678078703706</v>
      </c>
      <c r="B1752" t="str">
        <f>IFERROR(AVERAGEIFS('HeartRate-2022-03-21-1647950188'!$B:$B,'HeartRate-2022-03-21-1647950188'!$A:$A,Data_Extraction!B$2,'HeartRate-2022-03-21-1647950188'!$C:$C,Data_Extraction!$A1752),"")</f>
        <v/>
      </c>
      <c r="C1752" t="str">
        <f>IFERROR(AVERAGEIFS('HeartRate-2022-03-21-1647950188'!$B:$B,'HeartRate-2022-03-21-1647950188'!$A:$A,Data_Extraction!C$2,'HeartRate-2022-03-21-1647950188'!$C:$C,Data_Extraction!$A1752),"")</f>
        <v/>
      </c>
      <c r="D1752" t="str">
        <f>IFERROR(AVERAGEIFS('HeartRate-2022-03-21-1647950188'!$B:$B,'HeartRate-2022-03-21-1647950188'!$A:$A,Data_Extraction!D$2,'HeartRate-2022-03-21-1647950188'!$C:$C,Data_Extraction!$A1752),"")</f>
        <v/>
      </c>
      <c r="E1752" t="str">
        <f>IFERROR(AVERAGEIFS('HeartRate-2022-03-21-1647950188'!$B:$B,'HeartRate-2022-03-21-1647950188'!$A:$A,Data_Extraction!E$2,'HeartRate-2022-03-21-1647950188'!$C:$C,Data_Extraction!$A1752),"")</f>
        <v/>
      </c>
      <c r="F1752" t="str">
        <f>IFERROR(AVERAGEIFS('HeartRate-2022-03-21-1647950188'!$B:$B,'HeartRate-2022-03-21-1647950188'!$A:$A,Data_Extraction!F$2,'HeartRate-2022-03-21-1647950188'!$C:$C,Data_Extraction!$A1752),"")</f>
        <v/>
      </c>
      <c r="G1752" t="str">
        <f>IFERROR(AVERAGEIFS('HeartRate-2022-03-21-1647950188'!$B:$B,'HeartRate-2022-03-21-1647950188'!$A:$A,Data_Extraction!G$2,'HeartRate-2022-03-21-1647950188'!$C:$C,Data_Extraction!$A1752),"")</f>
        <v/>
      </c>
      <c r="H1752" t="str">
        <f>IFERROR(AVERAGEIFS('HeartRate-2022-03-21-1647950188'!$B:$B,'HeartRate-2022-03-21-1647950188'!$A:$A,Data_Extraction!H$2,'HeartRate-2022-03-21-1647950188'!$C:$C,Data_Extraction!$A1752),"")</f>
        <v/>
      </c>
      <c r="I1752">
        <f>IFERROR(AVERAGEIFS('HeartRate-2022-03-21-1647950188'!$B:$B,'HeartRate-2022-03-21-1647950188'!$A:$A,Data_Extraction!I$2,'HeartRate-2022-03-21-1647950188'!$C:$C,Data_Extraction!$A1752),"")</f>
        <v>73</v>
      </c>
      <c r="J1752" s="8">
        <f t="shared" si="163"/>
        <v>73</v>
      </c>
      <c r="N1752" s="11">
        <f>Data_Extraction!A1752</f>
        <v>44635.678078703706</v>
      </c>
      <c r="O1752" s="15">
        <f t="shared" si="164"/>
        <v>44635</v>
      </c>
      <c r="P1752" s="16">
        <f t="shared" si="165"/>
        <v>0.6780787037037036</v>
      </c>
      <c r="Q1752" s="12">
        <f>IF(Data_Extraction!B1752="",Data_Extraction!$J1752*(Q$1),Data_Extraction!B1752)</f>
        <v>65.7</v>
      </c>
      <c r="R1752" s="12">
        <f>IF(Data_Extraction!C1752="",Data_Extraction!$J1752*(R$1),Data_Extraction!C1752)</f>
        <v>67.16</v>
      </c>
      <c r="S1752" s="12">
        <f>IF(Data_Extraction!D1752="",Data_Extraction!$J1752*(S$1),Data_Extraction!D1752)</f>
        <v>75.92</v>
      </c>
      <c r="T1752" s="12">
        <f>IF(Data_Extraction!E1752="",Data_Extraction!$J1752*(T$1),Data_Extraction!E1752)</f>
        <v>69.349999999999994</v>
      </c>
      <c r="U1752" s="12">
        <f>IF(Data_Extraction!F1752="",Data_Extraction!$J1752*(U$1),Data_Extraction!F1752)</f>
        <v>71.539999999999992</v>
      </c>
      <c r="V1752" s="12">
        <f>IF(Data_Extraction!G1752="",Data_Extraction!$J1752*(V$1),Data_Extraction!G1752)</f>
        <v>66.430000000000007</v>
      </c>
      <c r="W1752" s="12">
        <f>IF(Data_Extraction!H1752="",Data_Extraction!$J1752*(W$1),Data_Extraction!H1752)</f>
        <v>78.11</v>
      </c>
      <c r="X1752" s="12">
        <f>IF(Data_Extraction!I1752="",Data_Extraction!$J1752*(X$1),Data_Extraction!I1752)</f>
        <v>73</v>
      </c>
      <c r="Y1752" s="13">
        <f t="shared" si="162"/>
        <v>70.901250000000005</v>
      </c>
      <c r="Z1752" s="17" t="str">
        <f t="shared" si="166"/>
        <v>Late Evening</v>
      </c>
      <c r="AA1752" s="14" t="str">
        <f>VLOOKUP($N1752,'HeartRate-2022-03-21-1647950188'!$C:$G,2,0)</f>
        <v>Lecture</v>
      </c>
      <c r="AB1752" s="14" t="str">
        <f>VLOOKUP($N1752,'HeartRate-2022-03-21-1647950188'!$C:$G,3,0)</f>
        <v>Off Campus</v>
      </c>
      <c r="AC1752" s="14" t="str">
        <f>VLOOKUP($N1752,'HeartRate-2022-03-21-1647950188'!$C:$G,4,0)</f>
        <v>Sitting</v>
      </c>
      <c r="AD1752" s="14" t="str">
        <f>VLOOKUP($N1752,'HeartRate-2022-03-21-1647950188'!$C:$G,5,0)</f>
        <v>Technical Contexts</v>
      </c>
      <c r="AE1752">
        <f t="shared" si="167"/>
        <v>0</v>
      </c>
      <c r="AF1752" s="18">
        <v>44635</v>
      </c>
      <c r="AG1752" s="19">
        <v>0.6780787037037036</v>
      </c>
    </row>
    <row r="1753" spans="1:33" x14ac:dyDescent="0.3">
      <c r="A1753" s="5">
        <v>44635.678460648145</v>
      </c>
      <c r="B1753" t="str">
        <f>IFERROR(AVERAGEIFS('HeartRate-2022-03-21-1647950188'!$B:$B,'HeartRate-2022-03-21-1647950188'!$A:$A,Data_Extraction!B$2,'HeartRate-2022-03-21-1647950188'!$C:$C,Data_Extraction!$A1753),"")</f>
        <v/>
      </c>
      <c r="C1753" t="str">
        <f>IFERROR(AVERAGEIFS('HeartRate-2022-03-21-1647950188'!$B:$B,'HeartRate-2022-03-21-1647950188'!$A:$A,Data_Extraction!C$2,'HeartRate-2022-03-21-1647950188'!$C:$C,Data_Extraction!$A1753),"")</f>
        <v/>
      </c>
      <c r="D1753" t="str">
        <f>IFERROR(AVERAGEIFS('HeartRate-2022-03-21-1647950188'!$B:$B,'HeartRate-2022-03-21-1647950188'!$A:$A,Data_Extraction!D$2,'HeartRate-2022-03-21-1647950188'!$C:$C,Data_Extraction!$A1753),"")</f>
        <v/>
      </c>
      <c r="E1753" t="str">
        <f>IFERROR(AVERAGEIFS('HeartRate-2022-03-21-1647950188'!$B:$B,'HeartRate-2022-03-21-1647950188'!$A:$A,Data_Extraction!E$2,'HeartRate-2022-03-21-1647950188'!$C:$C,Data_Extraction!$A1753),"")</f>
        <v/>
      </c>
      <c r="F1753" t="str">
        <f>IFERROR(AVERAGEIFS('HeartRate-2022-03-21-1647950188'!$B:$B,'HeartRate-2022-03-21-1647950188'!$A:$A,Data_Extraction!F$2,'HeartRate-2022-03-21-1647950188'!$C:$C,Data_Extraction!$A1753),"")</f>
        <v/>
      </c>
      <c r="G1753">
        <f>IFERROR(AVERAGEIFS('HeartRate-2022-03-21-1647950188'!$B:$B,'HeartRate-2022-03-21-1647950188'!$A:$A,Data_Extraction!G$2,'HeartRate-2022-03-21-1647950188'!$C:$C,Data_Extraction!$A1753),"")</f>
        <v>98</v>
      </c>
      <c r="H1753">
        <f>IFERROR(AVERAGEIFS('HeartRate-2022-03-21-1647950188'!$B:$B,'HeartRate-2022-03-21-1647950188'!$A:$A,Data_Extraction!H$2,'HeartRate-2022-03-21-1647950188'!$C:$C,Data_Extraction!$A1753),"")</f>
        <v>98</v>
      </c>
      <c r="I1753">
        <f>IFERROR(AVERAGEIFS('HeartRate-2022-03-21-1647950188'!$B:$B,'HeartRate-2022-03-21-1647950188'!$A:$A,Data_Extraction!I$2,'HeartRate-2022-03-21-1647950188'!$C:$C,Data_Extraction!$A1753),"")</f>
        <v>74</v>
      </c>
      <c r="J1753" s="8">
        <f t="shared" si="163"/>
        <v>90</v>
      </c>
      <c r="N1753" s="11">
        <f>Data_Extraction!A1753</f>
        <v>44635.678460648145</v>
      </c>
      <c r="O1753" s="15">
        <f t="shared" si="164"/>
        <v>44635</v>
      </c>
      <c r="P1753" s="16">
        <f t="shared" si="165"/>
        <v>0.67846064814814822</v>
      </c>
      <c r="Q1753" s="12">
        <f>IF(Data_Extraction!B1753="",Data_Extraction!$J1753*(Q$1),Data_Extraction!B1753)</f>
        <v>81</v>
      </c>
      <c r="R1753" s="12">
        <f>IF(Data_Extraction!C1753="",Data_Extraction!$J1753*(R$1),Data_Extraction!C1753)</f>
        <v>82.8</v>
      </c>
      <c r="S1753" s="12">
        <f>IF(Data_Extraction!D1753="",Data_Extraction!$J1753*(S$1),Data_Extraction!D1753)</f>
        <v>93.600000000000009</v>
      </c>
      <c r="T1753" s="12">
        <f>IF(Data_Extraction!E1753="",Data_Extraction!$J1753*(T$1),Data_Extraction!E1753)</f>
        <v>85.5</v>
      </c>
      <c r="U1753" s="12">
        <f>IF(Data_Extraction!F1753="",Data_Extraction!$J1753*(U$1),Data_Extraction!F1753)</f>
        <v>88.2</v>
      </c>
      <c r="V1753" s="12">
        <f>IF(Data_Extraction!G1753="",Data_Extraction!$J1753*(V$1),Data_Extraction!G1753)</f>
        <v>98</v>
      </c>
      <c r="W1753" s="12">
        <f>IF(Data_Extraction!H1753="",Data_Extraction!$J1753*(W$1),Data_Extraction!H1753)</f>
        <v>98</v>
      </c>
      <c r="X1753" s="12">
        <f>IF(Data_Extraction!I1753="",Data_Extraction!$J1753*(X$1),Data_Extraction!I1753)</f>
        <v>74</v>
      </c>
      <c r="Y1753" s="13">
        <f t="shared" si="162"/>
        <v>87.637500000000003</v>
      </c>
      <c r="Z1753" s="17" t="str">
        <f t="shared" si="166"/>
        <v>Late Evening</v>
      </c>
      <c r="AA1753" s="14" t="str">
        <f>VLOOKUP($N1753,'HeartRate-2022-03-21-1647950188'!$C:$G,2,0)</f>
        <v>Lecture</v>
      </c>
      <c r="AB1753" s="14" t="str">
        <f>VLOOKUP($N1753,'HeartRate-2022-03-21-1647950188'!$C:$G,3,0)</f>
        <v>Off Campus</v>
      </c>
      <c r="AC1753" s="14" t="str">
        <f>VLOOKUP($N1753,'HeartRate-2022-03-21-1647950188'!$C:$G,4,0)</f>
        <v>Sitting</v>
      </c>
      <c r="AD1753" s="14" t="str">
        <f>VLOOKUP($N1753,'HeartRate-2022-03-21-1647950188'!$C:$G,5,0)</f>
        <v>Technical Contexts</v>
      </c>
      <c r="AE1753">
        <f t="shared" si="167"/>
        <v>0</v>
      </c>
      <c r="AF1753" s="18">
        <v>44635</v>
      </c>
      <c r="AG1753" s="19">
        <v>0.67846064814814822</v>
      </c>
    </row>
    <row r="1754" spans="1:33" x14ac:dyDescent="0.3">
      <c r="A1754" s="5">
        <v>44635.678680555553</v>
      </c>
      <c r="B1754" t="str">
        <f>IFERROR(AVERAGEIFS('HeartRate-2022-03-21-1647950188'!$B:$B,'HeartRate-2022-03-21-1647950188'!$A:$A,Data_Extraction!B$2,'HeartRate-2022-03-21-1647950188'!$C:$C,Data_Extraction!$A1754),"")</f>
        <v/>
      </c>
      <c r="C1754" t="str">
        <f>IFERROR(AVERAGEIFS('HeartRate-2022-03-21-1647950188'!$B:$B,'HeartRate-2022-03-21-1647950188'!$A:$A,Data_Extraction!C$2,'HeartRate-2022-03-21-1647950188'!$C:$C,Data_Extraction!$A1754),"")</f>
        <v/>
      </c>
      <c r="D1754" t="str">
        <f>IFERROR(AVERAGEIFS('HeartRate-2022-03-21-1647950188'!$B:$B,'HeartRate-2022-03-21-1647950188'!$A:$A,Data_Extraction!D$2,'HeartRate-2022-03-21-1647950188'!$C:$C,Data_Extraction!$A1754),"")</f>
        <v/>
      </c>
      <c r="E1754" t="str">
        <f>IFERROR(AVERAGEIFS('HeartRate-2022-03-21-1647950188'!$B:$B,'HeartRate-2022-03-21-1647950188'!$A:$A,Data_Extraction!E$2,'HeartRate-2022-03-21-1647950188'!$C:$C,Data_Extraction!$A1754),"")</f>
        <v/>
      </c>
      <c r="F1754" t="str">
        <f>IFERROR(AVERAGEIFS('HeartRate-2022-03-21-1647950188'!$B:$B,'HeartRate-2022-03-21-1647950188'!$A:$A,Data_Extraction!F$2,'HeartRate-2022-03-21-1647950188'!$C:$C,Data_Extraction!$A1754),"")</f>
        <v/>
      </c>
      <c r="G1754" t="str">
        <f>IFERROR(AVERAGEIFS('HeartRate-2022-03-21-1647950188'!$B:$B,'HeartRate-2022-03-21-1647950188'!$A:$A,Data_Extraction!G$2,'HeartRate-2022-03-21-1647950188'!$C:$C,Data_Extraction!$A1754),"")</f>
        <v/>
      </c>
      <c r="H1754" t="str">
        <f>IFERROR(AVERAGEIFS('HeartRate-2022-03-21-1647950188'!$B:$B,'HeartRate-2022-03-21-1647950188'!$A:$A,Data_Extraction!H$2,'HeartRate-2022-03-21-1647950188'!$C:$C,Data_Extraction!$A1754),"")</f>
        <v/>
      </c>
      <c r="I1754">
        <f>IFERROR(AVERAGEIFS('HeartRate-2022-03-21-1647950188'!$B:$B,'HeartRate-2022-03-21-1647950188'!$A:$A,Data_Extraction!I$2,'HeartRate-2022-03-21-1647950188'!$C:$C,Data_Extraction!$A1754),"")</f>
        <v>80</v>
      </c>
      <c r="J1754" s="8">
        <f t="shared" si="163"/>
        <v>80</v>
      </c>
      <c r="N1754" s="11">
        <f>Data_Extraction!A1754</f>
        <v>44635.678680555553</v>
      </c>
      <c r="O1754" s="15">
        <f t="shared" si="164"/>
        <v>44635</v>
      </c>
      <c r="P1754" s="16">
        <f t="shared" si="165"/>
        <v>0.67868055555555562</v>
      </c>
      <c r="Q1754" s="12">
        <f>IF(Data_Extraction!B1754="",Data_Extraction!$J1754*(Q$1),Data_Extraction!B1754)</f>
        <v>72</v>
      </c>
      <c r="R1754" s="12">
        <f>IF(Data_Extraction!C1754="",Data_Extraction!$J1754*(R$1),Data_Extraction!C1754)</f>
        <v>73.600000000000009</v>
      </c>
      <c r="S1754" s="12">
        <f>IF(Data_Extraction!D1754="",Data_Extraction!$J1754*(S$1),Data_Extraction!D1754)</f>
        <v>83.2</v>
      </c>
      <c r="T1754" s="12">
        <f>IF(Data_Extraction!E1754="",Data_Extraction!$J1754*(T$1),Data_Extraction!E1754)</f>
        <v>76</v>
      </c>
      <c r="U1754" s="12">
        <f>IF(Data_Extraction!F1754="",Data_Extraction!$J1754*(U$1),Data_Extraction!F1754)</f>
        <v>78.400000000000006</v>
      </c>
      <c r="V1754" s="12">
        <f>IF(Data_Extraction!G1754="",Data_Extraction!$J1754*(V$1),Data_Extraction!G1754)</f>
        <v>72.8</v>
      </c>
      <c r="W1754" s="12">
        <f>IF(Data_Extraction!H1754="",Data_Extraction!$J1754*(W$1),Data_Extraction!H1754)</f>
        <v>85.600000000000009</v>
      </c>
      <c r="X1754" s="12">
        <f>IF(Data_Extraction!I1754="",Data_Extraction!$J1754*(X$1),Data_Extraction!I1754)</f>
        <v>80</v>
      </c>
      <c r="Y1754" s="13">
        <f t="shared" si="162"/>
        <v>77.7</v>
      </c>
      <c r="Z1754" s="17" t="str">
        <f t="shared" si="166"/>
        <v>Late Evening</v>
      </c>
      <c r="AA1754" s="14" t="str">
        <f>VLOOKUP($N1754,'HeartRate-2022-03-21-1647950188'!$C:$G,2,0)</f>
        <v>Lecture</v>
      </c>
      <c r="AB1754" s="14" t="str">
        <f>VLOOKUP($N1754,'HeartRate-2022-03-21-1647950188'!$C:$G,3,0)</f>
        <v>Off Campus</v>
      </c>
      <c r="AC1754" s="14" t="str">
        <f>VLOOKUP($N1754,'HeartRate-2022-03-21-1647950188'!$C:$G,4,0)</f>
        <v>Sitting</v>
      </c>
      <c r="AD1754" s="14" t="str">
        <f>VLOOKUP($N1754,'HeartRate-2022-03-21-1647950188'!$C:$G,5,0)</f>
        <v>Technical Contexts</v>
      </c>
      <c r="AE1754">
        <f t="shared" si="167"/>
        <v>0</v>
      </c>
      <c r="AF1754" s="18">
        <v>44635</v>
      </c>
      <c r="AG1754" s="19">
        <v>0.67868055555555562</v>
      </c>
    </row>
    <row r="1755" spans="1:33" x14ac:dyDescent="0.3">
      <c r="A1755" s="5">
        <v>44635.678981481484</v>
      </c>
      <c r="B1755" t="str">
        <f>IFERROR(AVERAGEIFS('HeartRate-2022-03-21-1647950188'!$B:$B,'HeartRate-2022-03-21-1647950188'!$A:$A,Data_Extraction!B$2,'HeartRate-2022-03-21-1647950188'!$C:$C,Data_Extraction!$A1755),"")</f>
        <v/>
      </c>
      <c r="C1755" t="str">
        <f>IFERROR(AVERAGEIFS('HeartRate-2022-03-21-1647950188'!$B:$B,'HeartRate-2022-03-21-1647950188'!$A:$A,Data_Extraction!C$2,'HeartRate-2022-03-21-1647950188'!$C:$C,Data_Extraction!$A1755),"")</f>
        <v/>
      </c>
      <c r="D1755" t="str">
        <f>IFERROR(AVERAGEIFS('HeartRate-2022-03-21-1647950188'!$B:$B,'HeartRate-2022-03-21-1647950188'!$A:$A,Data_Extraction!D$2,'HeartRate-2022-03-21-1647950188'!$C:$C,Data_Extraction!$A1755),"")</f>
        <v/>
      </c>
      <c r="E1755" t="str">
        <f>IFERROR(AVERAGEIFS('HeartRate-2022-03-21-1647950188'!$B:$B,'HeartRate-2022-03-21-1647950188'!$A:$A,Data_Extraction!E$2,'HeartRate-2022-03-21-1647950188'!$C:$C,Data_Extraction!$A1755),"")</f>
        <v/>
      </c>
      <c r="F1755" t="str">
        <f>IFERROR(AVERAGEIFS('HeartRate-2022-03-21-1647950188'!$B:$B,'HeartRate-2022-03-21-1647950188'!$A:$A,Data_Extraction!F$2,'HeartRate-2022-03-21-1647950188'!$C:$C,Data_Extraction!$A1755),"")</f>
        <v/>
      </c>
      <c r="G1755" t="str">
        <f>IFERROR(AVERAGEIFS('HeartRate-2022-03-21-1647950188'!$B:$B,'HeartRate-2022-03-21-1647950188'!$A:$A,Data_Extraction!G$2,'HeartRate-2022-03-21-1647950188'!$C:$C,Data_Extraction!$A1755),"")</f>
        <v/>
      </c>
      <c r="H1755" t="str">
        <f>IFERROR(AVERAGEIFS('HeartRate-2022-03-21-1647950188'!$B:$B,'HeartRate-2022-03-21-1647950188'!$A:$A,Data_Extraction!H$2,'HeartRate-2022-03-21-1647950188'!$C:$C,Data_Extraction!$A1755),"")</f>
        <v/>
      </c>
      <c r="I1755">
        <f>IFERROR(AVERAGEIFS('HeartRate-2022-03-21-1647950188'!$B:$B,'HeartRate-2022-03-21-1647950188'!$A:$A,Data_Extraction!I$2,'HeartRate-2022-03-21-1647950188'!$C:$C,Data_Extraction!$A1755),"")</f>
        <v>69</v>
      </c>
      <c r="J1755" s="8">
        <f t="shared" si="163"/>
        <v>69</v>
      </c>
      <c r="N1755" s="11">
        <f>Data_Extraction!A1755</f>
        <v>44635.678981481484</v>
      </c>
      <c r="O1755" s="15">
        <f t="shared" si="164"/>
        <v>44635</v>
      </c>
      <c r="P1755" s="16">
        <f t="shared" si="165"/>
        <v>0.67898148148148152</v>
      </c>
      <c r="Q1755" s="12">
        <f>IF(Data_Extraction!B1755="",Data_Extraction!$J1755*(Q$1),Data_Extraction!B1755)</f>
        <v>62.1</v>
      </c>
      <c r="R1755" s="12">
        <f>IF(Data_Extraction!C1755="",Data_Extraction!$J1755*(R$1),Data_Extraction!C1755)</f>
        <v>63.480000000000004</v>
      </c>
      <c r="S1755" s="12">
        <f>IF(Data_Extraction!D1755="",Data_Extraction!$J1755*(S$1),Data_Extraction!D1755)</f>
        <v>71.760000000000005</v>
      </c>
      <c r="T1755" s="12">
        <f>IF(Data_Extraction!E1755="",Data_Extraction!$J1755*(T$1),Data_Extraction!E1755)</f>
        <v>65.55</v>
      </c>
      <c r="U1755" s="12">
        <f>IF(Data_Extraction!F1755="",Data_Extraction!$J1755*(U$1),Data_Extraction!F1755)</f>
        <v>67.62</v>
      </c>
      <c r="V1755" s="12">
        <f>IF(Data_Extraction!G1755="",Data_Extraction!$J1755*(V$1),Data_Extraction!G1755)</f>
        <v>62.79</v>
      </c>
      <c r="W1755" s="12">
        <f>IF(Data_Extraction!H1755="",Data_Extraction!$J1755*(W$1),Data_Extraction!H1755)</f>
        <v>73.83</v>
      </c>
      <c r="X1755" s="12">
        <f>IF(Data_Extraction!I1755="",Data_Extraction!$J1755*(X$1),Data_Extraction!I1755)</f>
        <v>69</v>
      </c>
      <c r="Y1755" s="13">
        <f t="shared" si="162"/>
        <v>67.016250000000014</v>
      </c>
      <c r="Z1755" s="17" t="str">
        <f t="shared" si="166"/>
        <v>Late Evening</v>
      </c>
      <c r="AA1755" s="14" t="str">
        <f>VLOOKUP($N1755,'HeartRate-2022-03-21-1647950188'!$C:$G,2,0)</f>
        <v>Lecture</v>
      </c>
      <c r="AB1755" s="14" t="str">
        <f>VLOOKUP($N1755,'HeartRate-2022-03-21-1647950188'!$C:$G,3,0)</f>
        <v>Off Campus</v>
      </c>
      <c r="AC1755" s="14" t="str">
        <f>VLOOKUP($N1755,'HeartRate-2022-03-21-1647950188'!$C:$G,4,0)</f>
        <v>Sitting</v>
      </c>
      <c r="AD1755" s="14" t="str">
        <f>VLOOKUP($N1755,'HeartRate-2022-03-21-1647950188'!$C:$G,5,0)</f>
        <v>Technical Contexts</v>
      </c>
      <c r="AE1755">
        <f t="shared" si="167"/>
        <v>0</v>
      </c>
      <c r="AF1755" s="18">
        <v>44635</v>
      </c>
      <c r="AG1755" s="19">
        <v>0.67898148148148152</v>
      </c>
    </row>
    <row r="1756" spans="1:33" x14ac:dyDescent="0.3">
      <c r="A1756" s="5">
        <v>44635.679155092592</v>
      </c>
      <c r="B1756" t="str">
        <f>IFERROR(AVERAGEIFS('HeartRate-2022-03-21-1647950188'!$B:$B,'HeartRate-2022-03-21-1647950188'!$A:$A,Data_Extraction!B$2,'HeartRate-2022-03-21-1647950188'!$C:$C,Data_Extraction!$A1756),"")</f>
        <v/>
      </c>
      <c r="C1756" t="str">
        <f>IFERROR(AVERAGEIFS('HeartRate-2022-03-21-1647950188'!$B:$B,'HeartRate-2022-03-21-1647950188'!$A:$A,Data_Extraction!C$2,'HeartRate-2022-03-21-1647950188'!$C:$C,Data_Extraction!$A1756),"")</f>
        <v/>
      </c>
      <c r="D1756" t="str">
        <f>IFERROR(AVERAGEIFS('HeartRate-2022-03-21-1647950188'!$B:$B,'HeartRate-2022-03-21-1647950188'!$A:$A,Data_Extraction!D$2,'HeartRate-2022-03-21-1647950188'!$C:$C,Data_Extraction!$A1756),"")</f>
        <v/>
      </c>
      <c r="E1756" t="str">
        <f>IFERROR(AVERAGEIFS('HeartRate-2022-03-21-1647950188'!$B:$B,'HeartRate-2022-03-21-1647950188'!$A:$A,Data_Extraction!E$2,'HeartRate-2022-03-21-1647950188'!$C:$C,Data_Extraction!$A1756),"")</f>
        <v/>
      </c>
      <c r="F1756" t="str">
        <f>IFERROR(AVERAGEIFS('HeartRate-2022-03-21-1647950188'!$B:$B,'HeartRate-2022-03-21-1647950188'!$A:$A,Data_Extraction!F$2,'HeartRate-2022-03-21-1647950188'!$C:$C,Data_Extraction!$A1756),"")</f>
        <v/>
      </c>
      <c r="G1756">
        <f>IFERROR(AVERAGEIFS('HeartRate-2022-03-21-1647950188'!$B:$B,'HeartRate-2022-03-21-1647950188'!$A:$A,Data_Extraction!G$2,'HeartRate-2022-03-21-1647950188'!$C:$C,Data_Extraction!$A1756),"")</f>
        <v>105</v>
      </c>
      <c r="H1756">
        <f>IFERROR(AVERAGEIFS('HeartRate-2022-03-21-1647950188'!$B:$B,'HeartRate-2022-03-21-1647950188'!$A:$A,Data_Extraction!H$2,'HeartRate-2022-03-21-1647950188'!$C:$C,Data_Extraction!$A1756),"")</f>
        <v>102</v>
      </c>
      <c r="I1756">
        <f>IFERROR(AVERAGEIFS('HeartRate-2022-03-21-1647950188'!$B:$B,'HeartRate-2022-03-21-1647950188'!$A:$A,Data_Extraction!I$2,'HeartRate-2022-03-21-1647950188'!$C:$C,Data_Extraction!$A1756),"")</f>
        <v>74</v>
      </c>
      <c r="J1756" s="8">
        <f t="shared" si="163"/>
        <v>93.666666666666671</v>
      </c>
      <c r="N1756" s="11">
        <f>Data_Extraction!A1756</f>
        <v>44635.679155092592</v>
      </c>
      <c r="O1756" s="15">
        <f t="shared" si="164"/>
        <v>44635</v>
      </c>
      <c r="P1756" s="16">
        <f t="shared" si="165"/>
        <v>0.67915509259259255</v>
      </c>
      <c r="Q1756" s="12">
        <f>IF(Data_Extraction!B1756="",Data_Extraction!$J1756*(Q$1),Data_Extraction!B1756)</f>
        <v>84.300000000000011</v>
      </c>
      <c r="R1756" s="12">
        <f>IF(Data_Extraction!C1756="",Data_Extraction!$J1756*(R$1),Data_Extraction!C1756)</f>
        <v>86.173333333333346</v>
      </c>
      <c r="S1756" s="12">
        <f>IF(Data_Extraction!D1756="",Data_Extraction!$J1756*(S$1),Data_Extraction!D1756)</f>
        <v>97.413333333333341</v>
      </c>
      <c r="T1756" s="12">
        <f>IF(Data_Extraction!E1756="",Data_Extraction!$J1756*(T$1),Data_Extraction!E1756)</f>
        <v>88.983333333333334</v>
      </c>
      <c r="U1756" s="12">
        <f>IF(Data_Extraction!F1756="",Data_Extraction!$J1756*(U$1),Data_Extraction!F1756)</f>
        <v>91.793333333333337</v>
      </c>
      <c r="V1756" s="12">
        <f>IF(Data_Extraction!G1756="",Data_Extraction!$J1756*(V$1),Data_Extraction!G1756)</f>
        <v>105</v>
      </c>
      <c r="W1756" s="12">
        <f>IF(Data_Extraction!H1756="",Data_Extraction!$J1756*(W$1),Data_Extraction!H1756)</f>
        <v>102</v>
      </c>
      <c r="X1756" s="12">
        <f>IF(Data_Extraction!I1756="",Data_Extraction!$J1756*(X$1),Data_Extraction!I1756)</f>
        <v>74</v>
      </c>
      <c r="Y1756" s="13">
        <f t="shared" si="162"/>
        <v>91.207916666666677</v>
      </c>
      <c r="Z1756" s="17" t="str">
        <f t="shared" si="166"/>
        <v>Late Evening</v>
      </c>
      <c r="AA1756" s="14" t="str">
        <f>VLOOKUP($N1756,'HeartRate-2022-03-21-1647950188'!$C:$G,2,0)</f>
        <v>Lecture</v>
      </c>
      <c r="AB1756" s="14" t="str">
        <f>VLOOKUP($N1756,'HeartRate-2022-03-21-1647950188'!$C:$G,3,0)</f>
        <v>Off Campus</v>
      </c>
      <c r="AC1756" s="14" t="str">
        <f>VLOOKUP($N1756,'HeartRate-2022-03-21-1647950188'!$C:$G,4,0)</f>
        <v>Sitting</v>
      </c>
      <c r="AD1756" s="14" t="str">
        <f>VLOOKUP($N1756,'HeartRate-2022-03-21-1647950188'!$C:$G,5,0)</f>
        <v>Technical Contexts</v>
      </c>
      <c r="AE1756">
        <f t="shared" si="167"/>
        <v>0</v>
      </c>
      <c r="AF1756" s="18">
        <v>44635</v>
      </c>
      <c r="AG1756" s="19">
        <v>0.67915509259259255</v>
      </c>
    </row>
    <row r="1757" spans="1:33" x14ac:dyDescent="0.3">
      <c r="A1757" s="5">
        <v>44635.679849537039</v>
      </c>
      <c r="B1757" t="str">
        <f>IFERROR(AVERAGEIFS('HeartRate-2022-03-21-1647950188'!$B:$B,'HeartRate-2022-03-21-1647950188'!$A:$A,Data_Extraction!B$2,'HeartRate-2022-03-21-1647950188'!$C:$C,Data_Extraction!$A1757),"")</f>
        <v/>
      </c>
      <c r="C1757" t="str">
        <f>IFERROR(AVERAGEIFS('HeartRate-2022-03-21-1647950188'!$B:$B,'HeartRate-2022-03-21-1647950188'!$A:$A,Data_Extraction!C$2,'HeartRate-2022-03-21-1647950188'!$C:$C,Data_Extraction!$A1757),"")</f>
        <v/>
      </c>
      <c r="D1757" t="str">
        <f>IFERROR(AVERAGEIFS('HeartRate-2022-03-21-1647950188'!$B:$B,'HeartRate-2022-03-21-1647950188'!$A:$A,Data_Extraction!D$2,'HeartRate-2022-03-21-1647950188'!$C:$C,Data_Extraction!$A1757),"")</f>
        <v/>
      </c>
      <c r="E1757" t="str">
        <f>IFERROR(AVERAGEIFS('HeartRate-2022-03-21-1647950188'!$B:$B,'HeartRate-2022-03-21-1647950188'!$A:$A,Data_Extraction!E$2,'HeartRate-2022-03-21-1647950188'!$C:$C,Data_Extraction!$A1757),"")</f>
        <v/>
      </c>
      <c r="F1757" t="str">
        <f>IFERROR(AVERAGEIFS('HeartRate-2022-03-21-1647950188'!$B:$B,'HeartRate-2022-03-21-1647950188'!$A:$A,Data_Extraction!F$2,'HeartRate-2022-03-21-1647950188'!$C:$C,Data_Extraction!$A1757),"")</f>
        <v/>
      </c>
      <c r="G1757">
        <f>IFERROR(AVERAGEIFS('HeartRate-2022-03-21-1647950188'!$B:$B,'HeartRate-2022-03-21-1647950188'!$A:$A,Data_Extraction!G$2,'HeartRate-2022-03-21-1647950188'!$C:$C,Data_Extraction!$A1757),"")</f>
        <v>102</v>
      </c>
      <c r="H1757">
        <f>IFERROR(AVERAGEIFS('HeartRate-2022-03-21-1647950188'!$B:$B,'HeartRate-2022-03-21-1647950188'!$A:$A,Data_Extraction!H$2,'HeartRate-2022-03-21-1647950188'!$C:$C,Data_Extraction!$A1757),"")</f>
        <v>98</v>
      </c>
      <c r="I1757">
        <f>IFERROR(AVERAGEIFS('HeartRate-2022-03-21-1647950188'!$B:$B,'HeartRate-2022-03-21-1647950188'!$A:$A,Data_Extraction!I$2,'HeartRate-2022-03-21-1647950188'!$C:$C,Data_Extraction!$A1757),"")</f>
        <v>64</v>
      </c>
      <c r="J1757" s="8">
        <f t="shared" si="163"/>
        <v>88</v>
      </c>
      <c r="N1757" s="11">
        <f>Data_Extraction!A1757</f>
        <v>44635.679849537039</v>
      </c>
      <c r="O1757" s="15">
        <f t="shared" si="164"/>
        <v>44635</v>
      </c>
      <c r="P1757" s="16">
        <f t="shared" si="165"/>
        <v>0.67984953703703699</v>
      </c>
      <c r="Q1757" s="12">
        <f>IF(Data_Extraction!B1757="",Data_Extraction!$J1757*(Q$1),Data_Extraction!B1757)</f>
        <v>79.2</v>
      </c>
      <c r="R1757" s="12">
        <f>IF(Data_Extraction!C1757="",Data_Extraction!$J1757*(R$1),Data_Extraction!C1757)</f>
        <v>80.960000000000008</v>
      </c>
      <c r="S1757" s="12">
        <f>IF(Data_Extraction!D1757="",Data_Extraction!$J1757*(S$1),Data_Extraction!D1757)</f>
        <v>91.52000000000001</v>
      </c>
      <c r="T1757" s="12">
        <f>IF(Data_Extraction!E1757="",Data_Extraction!$J1757*(T$1),Data_Extraction!E1757)</f>
        <v>83.6</v>
      </c>
      <c r="U1757" s="12">
        <f>IF(Data_Extraction!F1757="",Data_Extraction!$J1757*(U$1),Data_Extraction!F1757)</f>
        <v>86.24</v>
      </c>
      <c r="V1757" s="12">
        <f>IF(Data_Extraction!G1757="",Data_Extraction!$J1757*(V$1),Data_Extraction!G1757)</f>
        <v>102</v>
      </c>
      <c r="W1757" s="12">
        <f>IF(Data_Extraction!H1757="",Data_Extraction!$J1757*(W$1),Data_Extraction!H1757)</f>
        <v>98</v>
      </c>
      <c r="X1757" s="12">
        <f>IF(Data_Extraction!I1757="",Data_Extraction!$J1757*(X$1),Data_Extraction!I1757)</f>
        <v>64</v>
      </c>
      <c r="Y1757" s="13">
        <f t="shared" si="162"/>
        <v>85.69</v>
      </c>
      <c r="Z1757" s="17" t="str">
        <f t="shared" si="166"/>
        <v>Late Evening</v>
      </c>
      <c r="AA1757" s="14" t="str">
        <f>VLOOKUP($N1757,'HeartRate-2022-03-21-1647950188'!$C:$G,2,0)</f>
        <v>Lecture</v>
      </c>
      <c r="AB1757" s="14" t="str">
        <f>VLOOKUP($N1757,'HeartRate-2022-03-21-1647950188'!$C:$G,3,0)</f>
        <v>Off Campus</v>
      </c>
      <c r="AC1757" s="14" t="str">
        <f>VLOOKUP($N1757,'HeartRate-2022-03-21-1647950188'!$C:$G,4,0)</f>
        <v>Sitting</v>
      </c>
      <c r="AD1757" s="14" t="str">
        <f>VLOOKUP($N1757,'HeartRate-2022-03-21-1647950188'!$C:$G,5,0)</f>
        <v>Technical Contexts</v>
      </c>
      <c r="AE1757">
        <f t="shared" si="167"/>
        <v>0</v>
      </c>
      <c r="AF1757" s="18">
        <v>44635</v>
      </c>
      <c r="AG1757" s="19">
        <v>0.67984953703703699</v>
      </c>
    </row>
    <row r="1758" spans="1:33" x14ac:dyDescent="0.3">
      <c r="A1758" s="5">
        <v>44635.680543981478</v>
      </c>
      <c r="B1758" t="str">
        <f>IFERROR(AVERAGEIFS('HeartRate-2022-03-21-1647950188'!$B:$B,'HeartRate-2022-03-21-1647950188'!$A:$A,Data_Extraction!B$2,'HeartRate-2022-03-21-1647950188'!$C:$C,Data_Extraction!$A1758),"")</f>
        <v/>
      </c>
      <c r="C1758" t="str">
        <f>IFERROR(AVERAGEIFS('HeartRate-2022-03-21-1647950188'!$B:$B,'HeartRate-2022-03-21-1647950188'!$A:$A,Data_Extraction!C$2,'HeartRate-2022-03-21-1647950188'!$C:$C,Data_Extraction!$A1758),"")</f>
        <v/>
      </c>
      <c r="D1758" t="str">
        <f>IFERROR(AVERAGEIFS('HeartRate-2022-03-21-1647950188'!$B:$B,'HeartRate-2022-03-21-1647950188'!$A:$A,Data_Extraction!D$2,'HeartRate-2022-03-21-1647950188'!$C:$C,Data_Extraction!$A1758),"")</f>
        <v/>
      </c>
      <c r="E1758" t="str">
        <f>IFERROR(AVERAGEIFS('HeartRate-2022-03-21-1647950188'!$B:$B,'HeartRate-2022-03-21-1647950188'!$A:$A,Data_Extraction!E$2,'HeartRate-2022-03-21-1647950188'!$C:$C,Data_Extraction!$A1758),"")</f>
        <v/>
      </c>
      <c r="F1758" t="str">
        <f>IFERROR(AVERAGEIFS('HeartRate-2022-03-21-1647950188'!$B:$B,'HeartRate-2022-03-21-1647950188'!$A:$A,Data_Extraction!F$2,'HeartRate-2022-03-21-1647950188'!$C:$C,Data_Extraction!$A1758),"")</f>
        <v/>
      </c>
      <c r="G1758">
        <f>IFERROR(AVERAGEIFS('HeartRate-2022-03-21-1647950188'!$B:$B,'HeartRate-2022-03-21-1647950188'!$A:$A,Data_Extraction!G$2,'HeartRate-2022-03-21-1647950188'!$C:$C,Data_Extraction!$A1758),"")</f>
        <v>101</v>
      </c>
      <c r="H1758">
        <f>IFERROR(AVERAGEIFS('HeartRate-2022-03-21-1647950188'!$B:$B,'HeartRate-2022-03-21-1647950188'!$A:$A,Data_Extraction!H$2,'HeartRate-2022-03-21-1647950188'!$C:$C,Data_Extraction!$A1758),"")</f>
        <v>103</v>
      </c>
      <c r="I1758">
        <f>IFERROR(AVERAGEIFS('HeartRate-2022-03-21-1647950188'!$B:$B,'HeartRate-2022-03-21-1647950188'!$A:$A,Data_Extraction!I$2,'HeartRate-2022-03-21-1647950188'!$C:$C,Data_Extraction!$A1758),"")</f>
        <v>86</v>
      </c>
      <c r="J1758" s="8">
        <f t="shared" si="163"/>
        <v>96.666666666666671</v>
      </c>
      <c r="N1758" s="11">
        <f>Data_Extraction!A1758</f>
        <v>44635.680543981478</v>
      </c>
      <c r="O1758" s="15">
        <f t="shared" si="164"/>
        <v>44635</v>
      </c>
      <c r="P1758" s="16">
        <f t="shared" si="165"/>
        <v>0.68054398148148154</v>
      </c>
      <c r="Q1758" s="12">
        <f>IF(Data_Extraction!B1758="",Data_Extraction!$J1758*(Q$1),Data_Extraction!B1758)</f>
        <v>87</v>
      </c>
      <c r="R1758" s="12">
        <f>IF(Data_Extraction!C1758="",Data_Extraction!$J1758*(R$1),Data_Extraction!C1758)</f>
        <v>88.933333333333337</v>
      </c>
      <c r="S1758" s="12">
        <f>IF(Data_Extraction!D1758="",Data_Extraction!$J1758*(S$1),Data_Extraction!D1758)</f>
        <v>100.53333333333335</v>
      </c>
      <c r="T1758" s="12">
        <f>IF(Data_Extraction!E1758="",Data_Extraction!$J1758*(T$1),Data_Extraction!E1758)</f>
        <v>91.833333333333329</v>
      </c>
      <c r="U1758" s="12">
        <f>IF(Data_Extraction!F1758="",Data_Extraction!$J1758*(U$1),Data_Extraction!F1758)</f>
        <v>94.733333333333334</v>
      </c>
      <c r="V1758" s="12">
        <f>IF(Data_Extraction!G1758="",Data_Extraction!$J1758*(V$1),Data_Extraction!G1758)</f>
        <v>101</v>
      </c>
      <c r="W1758" s="12">
        <f>IF(Data_Extraction!H1758="",Data_Extraction!$J1758*(W$1),Data_Extraction!H1758)</f>
        <v>103</v>
      </c>
      <c r="X1758" s="12">
        <f>IF(Data_Extraction!I1758="",Data_Extraction!$J1758*(X$1),Data_Extraction!I1758)</f>
        <v>86</v>
      </c>
      <c r="Y1758" s="13">
        <f t="shared" si="162"/>
        <v>94.129166666666663</v>
      </c>
      <c r="Z1758" s="17" t="str">
        <f t="shared" si="166"/>
        <v>Late Evening</v>
      </c>
      <c r="AA1758" s="14" t="str">
        <f>VLOOKUP($N1758,'HeartRate-2022-03-21-1647950188'!$C:$G,2,0)</f>
        <v>Lecture</v>
      </c>
      <c r="AB1758" s="14" t="str">
        <f>VLOOKUP($N1758,'HeartRate-2022-03-21-1647950188'!$C:$G,3,0)</f>
        <v>Off Campus</v>
      </c>
      <c r="AC1758" s="14" t="str">
        <f>VLOOKUP($N1758,'HeartRate-2022-03-21-1647950188'!$C:$G,4,0)</f>
        <v>Sitting</v>
      </c>
      <c r="AD1758" s="14" t="str">
        <f>VLOOKUP($N1758,'HeartRate-2022-03-21-1647950188'!$C:$G,5,0)</f>
        <v>Technical Contexts</v>
      </c>
      <c r="AE1758">
        <f t="shared" si="167"/>
        <v>0</v>
      </c>
      <c r="AF1758" s="18">
        <v>44635</v>
      </c>
      <c r="AG1758" s="19">
        <v>0.68054398148148154</v>
      </c>
    </row>
    <row r="1759" spans="1:33" x14ac:dyDescent="0.3">
      <c r="A1759" s="5">
        <v>44635.681238425925</v>
      </c>
      <c r="B1759" t="str">
        <f>IFERROR(AVERAGEIFS('HeartRate-2022-03-21-1647950188'!$B:$B,'HeartRate-2022-03-21-1647950188'!$A:$A,Data_Extraction!B$2,'HeartRate-2022-03-21-1647950188'!$C:$C,Data_Extraction!$A1759),"")</f>
        <v/>
      </c>
      <c r="C1759" t="str">
        <f>IFERROR(AVERAGEIFS('HeartRate-2022-03-21-1647950188'!$B:$B,'HeartRate-2022-03-21-1647950188'!$A:$A,Data_Extraction!C$2,'HeartRate-2022-03-21-1647950188'!$C:$C,Data_Extraction!$A1759),"")</f>
        <v/>
      </c>
      <c r="D1759" t="str">
        <f>IFERROR(AVERAGEIFS('HeartRate-2022-03-21-1647950188'!$B:$B,'HeartRate-2022-03-21-1647950188'!$A:$A,Data_Extraction!D$2,'HeartRate-2022-03-21-1647950188'!$C:$C,Data_Extraction!$A1759),"")</f>
        <v/>
      </c>
      <c r="E1759" t="str">
        <f>IFERROR(AVERAGEIFS('HeartRate-2022-03-21-1647950188'!$B:$B,'HeartRate-2022-03-21-1647950188'!$A:$A,Data_Extraction!E$2,'HeartRate-2022-03-21-1647950188'!$C:$C,Data_Extraction!$A1759),"")</f>
        <v/>
      </c>
      <c r="F1759" t="str">
        <f>IFERROR(AVERAGEIFS('HeartRate-2022-03-21-1647950188'!$B:$B,'HeartRate-2022-03-21-1647950188'!$A:$A,Data_Extraction!F$2,'HeartRate-2022-03-21-1647950188'!$C:$C,Data_Extraction!$A1759),"")</f>
        <v/>
      </c>
      <c r="G1759">
        <f>IFERROR(AVERAGEIFS('HeartRate-2022-03-21-1647950188'!$B:$B,'HeartRate-2022-03-21-1647950188'!$A:$A,Data_Extraction!G$2,'HeartRate-2022-03-21-1647950188'!$C:$C,Data_Extraction!$A1759),"")</f>
        <v>96</v>
      </c>
      <c r="H1759">
        <f>IFERROR(AVERAGEIFS('HeartRate-2022-03-21-1647950188'!$B:$B,'HeartRate-2022-03-21-1647950188'!$A:$A,Data_Extraction!H$2,'HeartRate-2022-03-21-1647950188'!$C:$C,Data_Extraction!$A1759),"")</f>
        <v>110</v>
      </c>
      <c r="I1759">
        <f>IFERROR(AVERAGEIFS('HeartRate-2022-03-21-1647950188'!$B:$B,'HeartRate-2022-03-21-1647950188'!$A:$A,Data_Extraction!I$2,'HeartRate-2022-03-21-1647950188'!$C:$C,Data_Extraction!$A1759),"")</f>
        <v>86</v>
      </c>
      <c r="J1759" s="8">
        <f t="shared" si="163"/>
        <v>97.333333333333329</v>
      </c>
      <c r="N1759" s="11">
        <f>Data_Extraction!A1759</f>
        <v>44635.681238425925</v>
      </c>
      <c r="O1759" s="15">
        <f t="shared" si="164"/>
        <v>44635</v>
      </c>
      <c r="P1759" s="16">
        <f t="shared" si="165"/>
        <v>0.68123842592592598</v>
      </c>
      <c r="Q1759" s="12">
        <f>IF(Data_Extraction!B1759="",Data_Extraction!$J1759*(Q$1),Data_Extraction!B1759)</f>
        <v>87.6</v>
      </c>
      <c r="R1759" s="12">
        <f>IF(Data_Extraction!C1759="",Data_Extraction!$J1759*(R$1),Data_Extraction!C1759)</f>
        <v>89.546666666666667</v>
      </c>
      <c r="S1759" s="12">
        <f>IF(Data_Extraction!D1759="",Data_Extraction!$J1759*(S$1),Data_Extraction!D1759)</f>
        <v>101.22666666666666</v>
      </c>
      <c r="T1759" s="12">
        <f>IF(Data_Extraction!E1759="",Data_Extraction!$J1759*(T$1),Data_Extraction!E1759)</f>
        <v>92.466666666666654</v>
      </c>
      <c r="U1759" s="12">
        <f>IF(Data_Extraction!F1759="",Data_Extraction!$J1759*(U$1),Data_Extraction!F1759)</f>
        <v>95.386666666666656</v>
      </c>
      <c r="V1759" s="12">
        <f>IF(Data_Extraction!G1759="",Data_Extraction!$J1759*(V$1),Data_Extraction!G1759)</f>
        <v>96</v>
      </c>
      <c r="W1759" s="12">
        <f>IF(Data_Extraction!H1759="",Data_Extraction!$J1759*(W$1),Data_Extraction!H1759)</f>
        <v>110</v>
      </c>
      <c r="X1759" s="12">
        <f>IF(Data_Extraction!I1759="",Data_Extraction!$J1759*(X$1),Data_Extraction!I1759)</f>
        <v>86</v>
      </c>
      <c r="Y1759" s="13">
        <f t="shared" si="162"/>
        <v>94.778333333333336</v>
      </c>
      <c r="Z1759" s="17" t="str">
        <f t="shared" si="166"/>
        <v>Late Evening</v>
      </c>
      <c r="AA1759" s="14" t="str">
        <f>VLOOKUP($N1759,'HeartRate-2022-03-21-1647950188'!$C:$G,2,0)</f>
        <v>Lecture</v>
      </c>
      <c r="AB1759" s="14" t="str">
        <f>VLOOKUP($N1759,'HeartRate-2022-03-21-1647950188'!$C:$G,3,0)</f>
        <v>Off Campus</v>
      </c>
      <c r="AC1759" s="14" t="str">
        <f>VLOOKUP($N1759,'HeartRate-2022-03-21-1647950188'!$C:$G,4,0)</f>
        <v>Sitting</v>
      </c>
      <c r="AD1759" s="14" t="str">
        <f>VLOOKUP($N1759,'HeartRate-2022-03-21-1647950188'!$C:$G,5,0)</f>
        <v>Technical Contexts</v>
      </c>
      <c r="AE1759">
        <f t="shared" si="167"/>
        <v>0</v>
      </c>
      <c r="AF1759" s="18">
        <v>44635</v>
      </c>
      <c r="AG1759" s="19">
        <v>0.68123842592592598</v>
      </c>
    </row>
    <row r="1760" spans="1:33" x14ac:dyDescent="0.3">
      <c r="A1760" s="5">
        <v>44635.681250000001</v>
      </c>
      <c r="B1760">
        <f>IFERROR(AVERAGEIFS('HeartRate-2022-03-21-1647950188'!$B:$B,'HeartRate-2022-03-21-1647950188'!$A:$A,Data_Extraction!B$2,'HeartRate-2022-03-21-1647950188'!$C:$C,Data_Extraction!$A1760),"")</f>
        <v>89</v>
      </c>
      <c r="C1760" t="str">
        <f>IFERROR(AVERAGEIFS('HeartRate-2022-03-21-1647950188'!$B:$B,'HeartRate-2022-03-21-1647950188'!$A:$A,Data_Extraction!C$2,'HeartRate-2022-03-21-1647950188'!$C:$C,Data_Extraction!$A1760),"")</f>
        <v/>
      </c>
      <c r="D1760" t="str">
        <f>IFERROR(AVERAGEIFS('HeartRate-2022-03-21-1647950188'!$B:$B,'HeartRate-2022-03-21-1647950188'!$A:$A,Data_Extraction!D$2,'HeartRate-2022-03-21-1647950188'!$C:$C,Data_Extraction!$A1760),"")</f>
        <v/>
      </c>
      <c r="E1760" t="str">
        <f>IFERROR(AVERAGEIFS('HeartRate-2022-03-21-1647950188'!$B:$B,'HeartRate-2022-03-21-1647950188'!$A:$A,Data_Extraction!E$2,'HeartRate-2022-03-21-1647950188'!$C:$C,Data_Extraction!$A1760),"")</f>
        <v/>
      </c>
      <c r="F1760" t="str">
        <f>IFERROR(AVERAGEIFS('HeartRate-2022-03-21-1647950188'!$B:$B,'HeartRate-2022-03-21-1647950188'!$A:$A,Data_Extraction!F$2,'HeartRate-2022-03-21-1647950188'!$C:$C,Data_Extraction!$A1760),"")</f>
        <v/>
      </c>
      <c r="G1760" t="str">
        <f>IFERROR(AVERAGEIFS('HeartRate-2022-03-21-1647950188'!$B:$B,'HeartRate-2022-03-21-1647950188'!$A:$A,Data_Extraction!G$2,'HeartRate-2022-03-21-1647950188'!$C:$C,Data_Extraction!$A1760),"")</f>
        <v/>
      </c>
      <c r="H1760" t="str">
        <f>IFERROR(AVERAGEIFS('HeartRate-2022-03-21-1647950188'!$B:$B,'HeartRate-2022-03-21-1647950188'!$A:$A,Data_Extraction!H$2,'HeartRate-2022-03-21-1647950188'!$C:$C,Data_Extraction!$A1760),"")</f>
        <v/>
      </c>
      <c r="I1760" t="str">
        <f>IFERROR(AVERAGEIFS('HeartRate-2022-03-21-1647950188'!$B:$B,'HeartRate-2022-03-21-1647950188'!$A:$A,Data_Extraction!I$2,'HeartRate-2022-03-21-1647950188'!$C:$C,Data_Extraction!$A1760),"")</f>
        <v/>
      </c>
      <c r="J1760" s="8">
        <f t="shared" si="163"/>
        <v>89</v>
      </c>
      <c r="N1760" s="11">
        <f>Data_Extraction!A1760</f>
        <v>44635.681250000001</v>
      </c>
      <c r="O1760" s="15">
        <f t="shared" si="164"/>
        <v>44635</v>
      </c>
      <c r="P1760" s="16">
        <f t="shared" si="165"/>
        <v>0.68125000000000002</v>
      </c>
      <c r="Q1760" s="12">
        <f>IF(Data_Extraction!B1760="",Data_Extraction!$J1760*(Q$1),Data_Extraction!B1760)</f>
        <v>89</v>
      </c>
      <c r="R1760" s="12">
        <f>IF(Data_Extraction!C1760="",Data_Extraction!$J1760*(R$1),Data_Extraction!C1760)</f>
        <v>81.88000000000001</v>
      </c>
      <c r="S1760" s="12">
        <f>IF(Data_Extraction!D1760="",Data_Extraction!$J1760*(S$1),Data_Extraction!D1760)</f>
        <v>92.56</v>
      </c>
      <c r="T1760" s="12">
        <f>IF(Data_Extraction!E1760="",Data_Extraction!$J1760*(T$1),Data_Extraction!E1760)</f>
        <v>84.55</v>
      </c>
      <c r="U1760" s="12">
        <f>IF(Data_Extraction!F1760="",Data_Extraction!$J1760*(U$1),Data_Extraction!F1760)</f>
        <v>87.22</v>
      </c>
      <c r="V1760" s="12">
        <f>IF(Data_Extraction!G1760="",Data_Extraction!$J1760*(V$1),Data_Extraction!G1760)</f>
        <v>80.990000000000009</v>
      </c>
      <c r="W1760" s="12">
        <f>IF(Data_Extraction!H1760="",Data_Extraction!$J1760*(W$1),Data_Extraction!H1760)</f>
        <v>95.23</v>
      </c>
      <c r="X1760" s="12">
        <f>IF(Data_Extraction!I1760="",Data_Extraction!$J1760*(X$1),Data_Extraction!I1760)</f>
        <v>86.33</v>
      </c>
      <c r="Y1760" s="13">
        <f t="shared" si="162"/>
        <v>87.220000000000013</v>
      </c>
      <c r="Z1760" s="17" t="str">
        <f t="shared" si="166"/>
        <v>Late Evening</v>
      </c>
      <c r="AA1760" s="14" t="str">
        <f>VLOOKUP($N1760,'HeartRate-2022-03-21-1647950188'!$C:$G,2,0)</f>
        <v>Lecture</v>
      </c>
      <c r="AB1760" s="14" t="str">
        <f>VLOOKUP($N1760,'HeartRate-2022-03-21-1647950188'!$C:$G,3,0)</f>
        <v>Off Campus</v>
      </c>
      <c r="AC1760" s="14" t="str">
        <f>VLOOKUP($N1760,'HeartRate-2022-03-21-1647950188'!$C:$G,4,0)</f>
        <v>Sitting</v>
      </c>
      <c r="AD1760" s="14" t="str">
        <f>VLOOKUP($N1760,'HeartRate-2022-03-21-1647950188'!$C:$G,5,0)</f>
        <v>Technical Contexts</v>
      </c>
      <c r="AE1760">
        <f t="shared" si="167"/>
        <v>0</v>
      </c>
      <c r="AF1760" s="18">
        <v>44635</v>
      </c>
      <c r="AG1760" s="19">
        <v>0.68125000000000002</v>
      </c>
    </row>
    <row r="1761" spans="1:33" x14ac:dyDescent="0.3">
      <c r="A1761" s="5">
        <v>44635.681296296294</v>
      </c>
      <c r="B1761" t="str">
        <f>IFERROR(AVERAGEIFS('HeartRate-2022-03-21-1647950188'!$B:$B,'HeartRate-2022-03-21-1647950188'!$A:$A,Data_Extraction!B$2,'HeartRate-2022-03-21-1647950188'!$C:$C,Data_Extraction!$A1761),"")</f>
        <v/>
      </c>
      <c r="C1761" t="str">
        <f>IFERROR(AVERAGEIFS('HeartRate-2022-03-21-1647950188'!$B:$B,'HeartRate-2022-03-21-1647950188'!$A:$A,Data_Extraction!C$2,'HeartRate-2022-03-21-1647950188'!$C:$C,Data_Extraction!$A1761),"")</f>
        <v/>
      </c>
      <c r="D1761" t="str">
        <f>IFERROR(AVERAGEIFS('HeartRate-2022-03-21-1647950188'!$B:$B,'HeartRate-2022-03-21-1647950188'!$A:$A,Data_Extraction!D$2,'HeartRate-2022-03-21-1647950188'!$C:$C,Data_Extraction!$A1761),"")</f>
        <v/>
      </c>
      <c r="E1761" t="str">
        <f>IFERROR(AVERAGEIFS('HeartRate-2022-03-21-1647950188'!$B:$B,'HeartRate-2022-03-21-1647950188'!$A:$A,Data_Extraction!E$2,'HeartRate-2022-03-21-1647950188'!$C:$C,Data_Extraction!$A1761),"")</f>
        <v/>
      </c>
      <c r="F1761" t="str">
        <f>IFERROR(AVERAGEIFS('HeartRate-2022-03-21-1647950188'!$B:$B,'HeartRate-2022-03-21-1647950188'!$A:$A,Data_Extraction!F$2,'HeartRate-2022-03-21-1647950188'!$C:$C,Data_Extraction!$A1761),"")</f>
        <v/>
      </c>
      <c r="G1761">
        <f>IFERROR(AVERAGEIFS('HeartRate-2022-03-21-1647950188'!$B:$B,'HeartRate-2022-03-21-1647950188'!$A:$A,Data_Extraction!G$2,'HeartRate-2022-03-21-1647950188'!$C:$C,Data_Extraction!$A1761),"")</f>
        <v>97</v>
      </c>
      <c r="H1761" t="str">
        <f>IFERROR(AVERAGEIFS('HeartRate-2022-03-21-1647950188'!$B:$B,'HeartRate-2022-03-21-1647950188'!$A:$A,Data_Extraction!H$2,'HeartRate-2022-03-21-1647950188'!$C:$C,Data_Extraction!$A1761),"")</f>
        <v/>
      </c>
      <c r="I1761" t="str">
        <f>IFERROR(AVERAGEIFS('HeartRate-2022-03-21-1647950188'!$B:$B,'HeartRate-2022-03-21-1647950188'!$A:$A,Data_Extraction!I$2,'HeartRate-2022-03-21-1647950188'!$C:$C,Data_Extraction!$A1761),"")</f>
        <v/>
      </c>
      <c r="J1761" s="8">
        <f t="shared" si="163"/>
        <v>97</v>
      </c>
      <c r="N1761" s="11">
        <f>Data_Extraction!A1761</f>
        <v>44635.681296296294</v>
      </c>
      <c r="O1761" s="15">
        <f t="shared" si="164"/>
        <v>44635</v>
      </c>
      <c r="P1761" s="16">
        <f t="shared" si="165"/>
        <v>0.6812962962962964</v>
      </c>
      <c r="Q1761" s="12">
        <f>IF(Data_Extraction!B1761="",Data_Extraction!$J1761*(Q$1),Data_Extraction!B1761)</f>
        <v>87.3</v>
      </c>
      <c r="R1761" s="12">
        <f>IF(Data_Extraction!C1761="",Data_Extraction!$J1761*(R$1),Data_Extraction!C1761)</f>
        <v>89.240000000000009</v>
      </c>
      <c r="S1761" s="12">
        <f>IF(Data_Extraction!D1761="",Data_Extraction!$J1761*(S$1),Data_Extraction!D1761)</f>
        <v>100.88000000000001</v>
      </c>
      <c r="T1761" s="12">
        <f>IF(Data_Extraction!E1761="",Data_Extraction!$J1761*(T$1),Data_Extraction!E1761)</f>
        <v>92.149999999999991</v>
      </c>
      <c r="U1761" s="12">
        <f>IF(Data_Extraction!F1761="",Data_Extraction!$J1761*(U$1),Data_Extraction!F1761)</f>
        <v>95.06</v>
      </c>
      <c r="V1761" s="12">
        <f>IF(Data_Extraction!G1761="",Data_Extraction!$J1761*(V$1),Data_Extraction!G1761)</f>
        <v>97</v>
      </c>
      <c r="W1761" s="12">
        <f>IF(Data_Extraction!H1761="",Data_Extraction!$J1761*(W$1),Data_Extraction!H1761)</f>
        <v>103.79</v>
      </c>
      <c r="X1761" s="12">
        <f>IF(Data_Extraction!I1761="",Data_Extraction!$J1761*(X$1),Data_Extraction!I1761)</f>
        <v>94.09</v>
      </c>
      <c r="Y1761" s="13">
        <f t="shared" si="162"/>
        <v>94.938749999999999</v>
      </c>
      <c r="Z1761" s="17" t="str">
        <f t="shared" si="166"/>
        <v>Late Evening</v>
      </c>
      <c r="AA1761" s="14" t="str">
        <f>VLOOKUP($N1761,'HeartRate-2022-03-21-1647950188'!$C:$G,2,0)</f>
        <v>Lecture</v>
      </c>
      <c r="AB1761" s="14" t="str">
        <f>VLOOKUP($N1761,'HeartRate-2022-03-21-1647950188'!$C:$G,3,0)</f>
        <v>Off Campus</v>
      </c>
      <c r="AC1761" s="14" t="str">
        <f>VLOOKUP($N1761,'HeartRate-2022-03-21-1647950188'!$C:$G,4,0)</f>
        <v>Sitting</v>
      </c>
      <c r="AD1761" s="14" t="str">
        <f>VLOOKUP($N1761,'HeartRate-2022-03-21-1647950188'!$C:$G,5,0)</f>
        <v>Technical Contexts</v>
      </c>
      <c r="AE1761">
        <f t="shared" si="167"/>
        <v>0</v>
      </c>
      <c r="AF1761" s="18">
        <v>44635</v>
      </c>
      <c r="AG1761" s="19">
        <v>0.6812962962962964</v>
      </c>
    </row>
    <row r="1762" spans="1:33" x14ac:dyDescent="0.3">
      <c r="A1762" s="5">
        <v>44635.681423611109</v>
      </c>
      <c r="B1762" t="str">
        <f>IFERROR(AVERAGEIFS('HeartRate-2022-03-21-1647950188'!$B:$B,'HeartRate-2022-03-21-1647950188'!$A:$A,Data_Extraction!B$2,'HeartRate-2022-03-21-1647950188'!$C:$C,Data_Extraction!$A1762),"")</f>
        <v/>
      </c>
      <c r="C1762" t="str">
        <f>IFERROR(AVERAGEIFS('HeartRate-2022-03-21-1647950188'!$B:$B,'HeartRate-2022-03-21-1647950188'!$A:$A,Data_Extraction!C$2,'HeartRate-2022-03-21-1647950188'!$C:$C,Data_Extraction!$A1762),"")</f>
        <v/>
      </c>
      <c r="D1762" t="str">
        <f>IFERROR(AVERAGEIFS('HeartRate-2022-03-21-1647950188'!$B:$B,'HeartRate-2022-03-21-1647950188'!$A:$A,Data_Extraction!D$2,'HeartRate-2022-03-21-1647950188'!$C:$C,Data_Extraction!$A1762),"")</f>
        <v/>
      </c>
      <c r="E1762" t="str">
        <f>IFERROR(AVERAGEIFS('HeartRate-2022-03-21-1647950188'!$B:$B,'HeartRate-2022-03-21-1647950188'!$A:$A,Data_Extraction!E$2,'HeartRate-2022-03-21-1647950188'!$C:$C,Data_Extraction!$A1762),"")</f>
        <v/>
      </c>
      <c r="F1762" t="str">
        <f>IFERROR(AVERAGEIFS('HeartRate-2022-03-21-1647950188'!$B:$B,'HeartRate-2022-03-21-1647950188'!$A:$A,Data_Extraction!F$2,'HeartRate-2022-03-21-1647950188'!$C:$C,Data_Extraction!$A1762),"")</f>
        <v/>
      </c>
      <c r="G1762">
        <f>IFERROR(AVERAGEIFS('HeartRate-2022-03-21-1647950188'!$B:$B,'HeartRate-2022-03-21-1647950188'!$A:$A,Data_Extraction!G$2,'HeartRate-2022-03-21-1647950188'!$C:$C,Data_Extraction!$A1762),"")</f>
        <v>105</v>
      </c>
      <c r="H1762" t="str">
        <f>IFERROR(AVERAGEIFS('HeartRate-2022-03-21-1647950188'!$B:$B,'HeartRate-2022-03-21-1647950188'!$A:$A,Data_Extraction!H$2,'HeartRate-2022-03-21-1647950188'!$C:$C,Data_Extraction!$A1762),"")</f>
        <v/>
      </c>
      <c r="I1762" t="str">
        <f>IFERROR(AVERAGEIFS('HeartRate-2022-03-21-1647950188'!$B:$B,'HeartRate-2022-03-21-1647950188'!$A:$A,Data_Extraction!I$2,'HeartRate-2022-03-21-1647950188'!$C:$C,Data_Extraction!$A1762),"")</f>
        <v/>
      </c>
      <c r="J1762" s="8">
        <f t="shared" si="163"/>
        <v>105</v>
      </c>
      <c r="N1762" s="11">
        <f>Data_Extraction!A1762</f>
        <v>44635.681423611109</v>
      </c>
      <c r="O1762" s="15">
        <f t="shared" si="164"/>
        <v>44635</v>
      </c>
      <c r="P1762" s="16">
        <f t="shared" si="165"/>
        <v>0.68142361111111116</v>
      </c>
      <c r="Q1762" s="12">
        <f>IF(Data_Extraction!B1762="",Data_Extraction!$J1762*(Q$1),Data_Extraction!B1762)</f>
        <v>94.5</v>
      </c>
      <c r="R1762" s="12">
        <f>IF(Data_Extraction!C1762="",Data_Extraction!$J1762*(R$1),Data_Extraction!C1762)</f>
        <v>96.600000000000009</v>
      </c>
      <c r="S1762" s="12">
        <f>IF(Data_Extraction!D1762="",Data_Extraction!$J1762*(S$1),Data_Extraction!D1762)</f>
        <v>109.2</v>
      </c>
      <c r="T1762" s="12">
        <f>IF(Data_Extraction!E1762="",Data_Extraction!$J1762*(T$1),Data_Extraction!E1762)</f>
        <v>99.75</v>
      </c>
      <c r="U1762" s="12">
        <f>IF(Data_Extraction!F1762="",Data_Extraction!$J1762*(U$1),Data_Extraction!F1762)</f>
        <v>102.89999999999999</v>
      </c>
      <c r="V1762" s="12">
        <f>IF(Data_Extraction!G1762="",Data_Extraction!$J1762*(V$1),Data_Extraction!G1762)</f>
        <v>105</v>
      </c>
      <c r="W1762" s="12">
        <f>IF(Data_Extraction!H1762="",Data_Extraction!$J1762*(W$1),Data_Extraction!H1762)</f>
        <v>112.35000000000001</v>
      </c>
      <c r="X1762" s="12">
        <f>IF(Data_Extraction!I1762="",Data_Extraction!$J1762*(X$1),Data_Extraction!I1762)</f>
        <v>101.85</v>
      </c>
      <c r="Y1762" s="13">
        <f t="shared" si="162"/>
        <v>102.76875000000001</v>
      </c>
      <c r="Z1762" s="17" t="str">
        <f t="shared" si="166"/>
        <v>Late Evening</v>
      </c>
      <c r="AA1762" s="14" t="str">
        <f>VLOOKUP($N1762,'HeartRate-2022-03-21-1647950188'!$C:$G,2,0)</f>
        <v>Lecture</v>
      </c>
      <c r="AB1762" s="14" t="str">
        <f>VLOOKUP($N1762,'HeartRate-2022-03-21-1647950188'!$C:$G,3,0)</f>
        <v>Off Campus</v>
      </c>
      <c r="AC1762" s="14" t="str">
        <f>VLOOKUP($N1762,'HeartRate-2022-03-21-1647950188'!$C:$G,4,0)</f>
        <v>Sitting</v>
      </c>
      <c r="AD1762" s="14" t="str">
        <f>VLOOKUP($N1762,'HeartRate-2022-03-21-1647950188'!$C:$G,5,0)</f>
        <v>Technical Contexts</v>
      </c>
      <c r="AE1762">
        <f t="shared" si="167"/>
        <v>0</v>
      </c>
      <c r="AF1762" s="18">
        <v>44635</v>
      </c>
      <c r="AG1762" s="19">
        <v>0.68142361111111116</v>
      </c>
    </row>
    <row r="1763" spans="1:33" x14ac:dyDescent="0.3">
      <c r="A1763" s="5">
        <v>44635.681932870371</v>
      </c>
      <c r="B1763" t="str">
        <f>IFERROR(AVERAGEIFS('HeartRate-2022-03-21-1647950188'!$B:$B,'HeartRate-2022-03-21-1647950188'!$A:$A,Data_Extraction!B$2,'HeartRate-2022-03-21-1647950188'!$C:$C,Data_Extraction!$A1763),"")</f>
        <v/>
      </c>
      <c r="C1763" t="str">
        <f>IFERROR(AVERAGEIFS('HeartRate-2022-03-21-1647950188'!$B:$B,'HeartRate-2022-03-21-1647950188'!$A:$A,Data_Extraction!C$2,'HeartRate-2022-03-21-1647950188'!$C:$C,Data_Extraction!$A1763),"")</f>
        <v/>
      </c>
      <c r="D1763" t="str">
        <f>IFERROR(AVERAGEIFS('HeartRate-2022-03-21-1647950188'!$B:$B,'HeartRate-2022-03-21-1647950188'!$A:$A,Data_Extraction!D$2,'HeartRate-2022-03-21-1647950188'!$C:$C,Data_Extraction!$A1763),"")</f>
        <v/>
      </c>
      <c r="E1763" t="str">
        <f>IFERROR(AVERAGEIFS('HeartRate-2022-03-21-1647950188'!$B:$B,'HeartRate-2022-03-21-1647950188'!$A:$A,Data_Extraction!E$2,'HeartRate-2022-03-21-1647950188'!$C:$C,Data_Extraction!$A1763),"")</f>
        <v/>
      </c>
      <c r="F1763" t="str">
        <f>IFERROR(AVERAGEIFS('HeartRate-2022-03-21-1647950188'!$B:$B,'HeartRate-2022-03-21-1647950188'!$A:$A,Data_Extraction!F$2,'HeartRate-2022-03-21-1647950188'!$C:$C,Data_Extraction!$A1763),"")</f>
        <v/>
      </c>
      <c r="G1763">
        <f>IFERROR(AVERAGEIFS('HeartRate-2022-03-21-1647950188'!$B:$B,'HeartRate-2022-03-21-1647950188'!$A:$A,Data_Extraction!G$2,'HeartRate-2022-03-21-1647950188'!$C:$C,Data_Extraction!$A1763),"")</f>
        <v>96</v>
      </c>
      <c r="H1763" t="str">
        <f>IFERROR(AVERAGEIFS('HeartRate-2022-03-21-1647950188'!$B:$B,'HeartRate-2022-03-21-1647950188'!$A:$A,Data_Extraction!H$2,'HeartRate-2022-03-21-1647950188'!$C:$C,Data_Extraction!$A1763),"")</f>
        <v/>
      </c>
      <c r="I1763">
        <f>IFERROR(AVERAGEIFS('HeartRate-2022-03-21-1647950188'!$B:$B,'HeartRate-2022-03-21-1647950188'!$A:$A,Data_Extraction!I$2,'HeartRate-2022-03-21-1647950188'!$C:$C,Data_Extraction!$A1763),"")</f>
        <v>86</v>
      </c>
      <c r="J1763" s="8">
        <f t="shared" si="163"/>
        <v>91</v>
      </c>
      <c r="N1763" s="11">
        <f>Data_Extraction!A1763</f>
        <v>44635.681932870371</v>
      </c>
      <c r="O1763" s="15">
        <f t="shared" si="164"/>
        <v>44635</v>
      </c>
      <c r="P1763" s="16">
        <f t="shared" si="165"/>
        <v>0.68193287037037031</v>
      </c>
      <c r="Q1763" s="12">
        <f>IF(Data_Extraction!B1763="",Data_Extraction!$J1763*(Q$1),Data_Extraction!B1763)</f>
        <v>81.900000000000006</v>
      </c>
      <c r="R1763" s="12">
        <f>IF(Data_Extraction!C1763="",Data_Extraction!$J1763*(R$1),Data_Extraction!C1763)</f>
        <v>83.72</v>
      </c>
      <c r="S1763" s="12">
        <f>IF(Data_Extraction!D1763="",Data_Extraction!$J1763*(S$1),Data_Extraction!D1763)</f>
        <v>94.64</v>
      </c>
      <c r="T1763" s="12">
        <f>IF(Data_Extraction!E1763="",Data_Extraction!$J1763*(T$1),Data_Extraction!E1763)</f>
        <v>86.45</v>
      </c>
      <c r="U1763" s="12">
        <f>IF(Data_Extraction!F1763="",Data_Extraction!$J1763*(U$1),Data_Extraction!F1763)</f>
        <v>89.179999999999993</v>
      </c>
      <c r="V1763" s="12">
        <f>IF(Data_Extraction!G1763="",Data_Extraction!$J1763*(V$1),Data_Extraction!G1763)</f>
        <v>96</v>
      </c>
      <c r="W1763" s="12">
        <f>IF(Data_Extraction!H1763="",Data_Extraction!$J1763*(W$1),Data_Extraction!H1763)</f>
        <v>97.37</v>
      </c>
      <c r="X1763" s="12">
        <f>IF(Data_Extraction!I1763="",Data_Extraction!$J1763*(X$1),Data_Extraction!I1763)</f>
        <v>86</v>
      </c>
      <c r="Y1763" s="13">
        <f t="shared" si="162"/>
        <v>89.407499999999999</v>
      </c>
      <c r="Z1763" s="17" t="str">
        <f t="shared" si="166"/>
        <v>Late Evening</v>
      </c>
      <c r="AA1763" s="14" t="str">
        <f>VLOOKUP($N1763,'HeartRate-2022-03-21-1647950188'!$C:$G,2,0)</f>
        <v>Lecture</v>
      </c>
      <c r="AB1763" s="14" t="str">
        <f>VLOOKUP($N1763,'HeartRate-2022-03-21-1647950188'!$C:$G,3,0)</f>
        <v>Off Campus</v>
      </c>
      <c r="AC1763" s="14" t="str">
        <f>VLOOKUP($N1763,'HeartRate-2022-03-21-1647950188'!$C:$G,4,0)</f>
        <v>Sitting</v>
      </c>
      <c r="AD1763" s="14" t="str">
        <f>VLOOKUP($N1763,'HeartRate-2022-03-21-1647950188'!$C:$G,5,0)</f>
        <v>Technical Contexts</v>
      </c>
      <c r="AE1763">
        <f t="shared" si="167"/>
        <v>0</v>
      </c>
      <c r="AF1763" s="18">
        <v>44635</v>
      </c>
      <c r="AG1763" s="19">
        <v>0.68193287037037031</v>
      </c>
    </row>
    <row r="1764" spans="1:33" x14ac:dyDescent="0.3">
      <c r="A1764" s="5">
        <v>44635.681956018518</v>
      </c>
      <c r="B1764" t="str">
        <f>IFERROR(AVERAGEIFS('HeartRate-2022-03-21-1647950188'!$B:$B,'HeartRate-2022-03-21-1647950188'!$A:$A,Data_Extraction!B$2,'HeartRate-2022-03-21-1647950188'!$C:$C,Data_Extraction!$A1764),"")</f>
        <v/>
      </c>
      <c r="C1764" t="str">
        <f>IFERROR(AVERAGEIFS('HeartRate-2022-03-21-1647950188'!$B:$B,'HeartRate-2022-03-21-1647950188'!$A:$A,Data_Extraction!C$2,'HeartRate-2022-03-21-1647950188'!$C:$C,Data_Extraction!$A1764),"")</f>
        <v/>
      </c>
      <c r="D1764" t="str">
        <f>IFERROR(AVERAGEIFS('HeartRate-2022-03-21-1647950188'!$B:$B,'HeartRate-2022-03-21-1647950188'!$A:$A,Data_Extraction!D$2,'HeartRate-2022-03-21-1647950188'!$C:$C,Data_Extraction!$A1764),"")</f>
        <v/>
      </c>
      <c r="E1764" t="str">
        <f>IFERROR(AVERAGEIFS('HeartRate-2022-03-21-1647950188'!$B:$B,'HeartRate-2022-03-21-1647950188'!$A:$A,Data_Extraction!E$2,'HeartRate-2022-03-21-1647950188'!$C:$C,Data_Extraction!$A1764),"")</f>
        <v/>
      </c>
      <c r="F1764" t="str">
        <f>IFERROR(AVERAGEIFS('HeartRate-2022-03-21-1647950188'!$B:$B,'HeartRate-2022-03-21-1647950188'!$A:$A,Data_Extraction!F$2,'HeartRate-2022-03-21-1647950188'!$C:$C,Data_Extraction!$A1764),"")</f>
        <v/>
      </c>
      <c r="G1764" t="str">
        <f>IFERROR(AVERAGEIFS('HeartRate-2022-03-21-1647950188'!$B:$B,'HeartRate-2022-03-21-1647950188'!$A:$A,Data_Extraction!G$2,'HeartRate-2022-03-21-1647950188'!$C:$C,Data_Extraction!$A1764),"")</f>
        <v/>
      </c>
      <c r="H1764">
        <f>IFERROR(AVERAGEIFS('HeartRate-2022-03-21-1647950188'!$B:$B,'HeartRate-2022-03-21-1647950188'!$A:$A,Data_Extraction!H$2,'HeartRate-2022-03-21-1647950188'!$C:$C,Data_Extraction!$A1764),"")</f>
        <v>99</v>
      </c>
      <c r="I1764" t="str">
        <f>IFERROR(AVERAGEIFS('HeartRate-2022-03-21-1647950188'!$B:$B,'HeartRate-2022-03-21-1647950188'!$A:$A,Data_Extraction!I$2,'HeartRate-2022-03-21-1647950188'!$C:$C,Data_Extraction!$A1764),"")</f>
        <v/>
      </c>
      <c r="J1764" s="8">
        <f t="shared" si="163"/>
        <v>99</v>
      </c>
      <c r="N1764" s="11">
        <f>Data_Extraction!A1764</f>
        <v>44635.681956018518</v>
      </c>
      <c r="O1764" s="15">
        <f t="shared" si="164"/>
        <v>44635</v>
      </c>
      <c r="P1764" s="16">
        <f t="shared" si="165"/>
        <v>0.68195601851851861</v>
      </c>
      <c r="Q1764" s="12">
        <f>IF(Data_Extraction!B1764="",Data_Extraction!$J1764*(Q$1),Data_Extraction!B1764)</f>
        <v>89.100000000000009</v>
      </c>
      <c r="R1764" s="12">
        <f>IF(Data_Extraction!C1764="",Data_Extraction!$J1764*(R$1),Data_Extraction!C1764)</f>
        <v>91.08</v>
      </c>
      <c r="S1764" s="12">
        <f>IF(Data_Extraction!D1764="",Data_Extraction!$J1764*(S$1),Data_Extraction!D1764)</f>
        <v>102.96000000000001</v>
      </c>
      <c r="T1764" s="12">
        <f>IF(Data_Extraction!E1764="",Data_Extraction!$J1764*(T$1),Data_Extraction!E1764)</f>
        <v>94.05</v>
      </c>
      <c r="U1764" s="12">
        <f>IF(Data_Extraction!F1764="",Data_Extraction!$J1764*(U$1),Data_Extraction!F1764)</f>
        <v>97.02</v>
      </c>
      <c r="V1764" s="12">
        <f>IF(Data_Extraction!G1764="",Data_Extraction!$J1764*(V$1),Data_Extraction!G1764)</f>
        <v>90.09</v>
      </c>
      <c r="W1764" s="12">
        <f>IF(Data_Extraction!H1764="",Data_Extraction!$J1764*(W$1),Data_Extraction!H1764)</f>
        <v>99</v>
      </c>
      <c r="X1764" s="12">
        <f>IF(Data_Extraction!I1764="",Data_Extraction!$J1764*(X$1),Data_Extraction!I1764)</f>
        <v>96.03</v>
      </c>
      <c r="Y1764" s="13">
        <f t="shared" si="162"/>
        <v>94.916249999999991</v>
      </c>
      <c r="Z1764" s="17" t="str">
        <f t="shared" si="166"/>
        <v>Late Evening</v>
      </c>
      <c r="AA1764" s="14" t="str">
        <f>VLOOKUP($N1764,'HeartRate-2022-03-21-1647950188'!$C:$G,2,0)</f>
        <v>Lecture</v>
      </c>
      <c r="AB1764" s="14" t="str">
        <f>VLOOKUP($N1764,'HeartRate-2022-03-21-1647950188'!$C:$G,3,0)</f>
        <v>Off Campus</v>
      </c>
      <c r="AC1764" s="14" t="str">
        <f>VLOOKUP($N1764,'HeartRate-2022-03-21-1647950188'!$C:$G,4,0)</f>
        <v>Sitting</v>
      </c>
      <c r="AD1764" s="14" t="str">
        <f>VLOOKUP($N1764,'HeartRate-2022-03-21-1647950188'!$C:$G,5,0)</f>
        <v>Technical Contexts</v>
      </c>
      <c r="AE1764">
        <f t="shared" si="167"/>
        <v>0</v>
      </c>
      <c r="AF1764" s="18">
        <v>44635</v>
      </c>
      <c r="AG1764" s="19">
        <v>0.68195601851851861</v>
      </c>
    </row>
    <row r="1765" spans="1:33" x14ac:dyDescent="0.3">
      <c r="A1765" s="5">
        <v>44635.682627314818</v>
      </c>
      <c r="B1765" t="str">
        <f>IFERROR(AVERAGEIFS('HeartRate-2022-03-21-1647950188'!$B:$B,'HeartRate-2022-03-21-1647950188'!$A:$A,Data_Extraction!B$2,'HeartRate-2022-03-21-1647950188'!$C:$C,Data_Extraction!$A1765),"")</f>
        <v/>
      </c>
      <c r="C1765" t="str">
        <f>IFERROR(AVERAGEIFS('HeartRate-2022-03-21-1647950188'!$B:$B,'HeartRate-2022-03-21-1647950188'!$A:$A,Data_Extraction!C$2,'HeartRate-2022-03-21-1647950188'!$C:$C,Data_Extraction!$A1765),"")</f>
        <v/>
      </c>
      <c r="D1765" t="str">
        <f>IFERROR(AVERAGEIFS('HeartRate-2022-03-21-1647950188'!$B:$B,'HeartRate-2022-03-21-1647950188'!$A:$A,Data_Extraction!D$2,'HeartRate-2022-03-21-1647950188'!$C:$C,Data_Extraction!$A1765),"")</f>
        <v/>
      </c>
      <c r="E1765" t="str">
        <f>IFERROR(AVERAGEIFS('HeartRate-2022-03-21-1647950188'!$B:$B,'HeartRate-2022-03-21-1647950188'!$A:$A,Data_Extraction!E$2,'HeartRate-2022-03-21-1647950188'!$C:$C,Data_Extraction!$A1765),"")</f>
        <v/>
      </c>
      <c r="F1765" t="str">
        <f>IFERROR(AVERAGEIFS('HeartRate-2022-03-21-1647950188'!$B:$B,'HeartRate-2022-03-21-1647950188'!$A:$A,Data_Extraction!F$2,'HeartRate-2022-03-21-1647950188'!$C:$C,Data_Extraction!$A1765),"")</f>
        <v/>
      </c>
      <c r="G1765" t="str">
        <f>IFERROR(AVERAGEIFS('HeartRate-2022-03-21-1647950188'!$B:$B,'HeartRate-2022-03-21-1647950188'!$A:$A,Data_Extraction!G$2,'HeartRate-2022-03-21-1647950188'!$C:$C,Data_Extraction!$A1765),"")</f>
        <v/>
      </c>
      <c r="H1765">
        <f>IFERROR(AVERAGEIFS('HeartRate-2022-03-21-1647950188'!$B:$B,'HeartRate-2022-03-21-1647950188'!$A:$A,Data_Extraction!H$2,'HeartRate-2022-03-21-1647950188'!$C:$C,Data_Extraction!$A1765),"")</f>
        <v>104</v>
      </c>
      <c r="I1765">
        <f>IFERROR(AVERAGEIFS('HeartRate-2022-03-21-1647950188'!$B:$B,'HeartRate-2022-03-21-1647950188'!$A:$A,Data_Extraction!I$2,'HeartRate-2022-03-21-1647950188'!$C:$C,Data_Extraction!$A1765),"")</f>
        <v>78</v>
      </c>
      <c r="J1765" s="8">
        <f t="shared" si="163"/>
        <v>91</v>
      </c>
      <c r="N1765" s="11">
        <f>Data_Extraction!A1765</f>
        <v>44635.682627314818</v>
      </c>
      <c r="O1765" s="15">
        <f t="shared" si="164"/>
        <v>44635</v>
      </c>
      <c r="P1765" s="16">
        <f t="shared" si="165"/>
        <v>0.68262731481481476</v>
      </c>
      <c r="Q1765" s="12">
        <f>IF(Data_Extraction!B1765="",Data_Extraction!$J1765*(Q$1),Data_Extraction!B1765)</f>
        <v>81.900000000000006</v>
      </c>
      <c r="R1765" s="12">
        <f>IF(Data_Extraction!C1765="",Data_Extraction!$J1765*(R$1),Data_Extraction!C1765)</f>
        <v>83.72</v>
      </c>
      <c r="S1765" s="12">
        <f>IF(Data_Extraction!D1765="",Data_Extraction!$J1765*(S$1),Data_Extraction!D1765)</f>
        <v>94.64</v>
      </c>
      <c r="T1765" s="12">
        <f>IF(Data_Extraction!E1765="",Data_Extraction!$J1765*(T$1),Data_Extraction!E1765)</f>
        <v>86.45</v>
      </c>
      <c r="U1765" s="12">
        <f>IF(Data_Extraction!F1765="",Data_Extraction!$J1765*(U$1),Data_Extraction!F1765)</f>
        <v>89.179999999999993</v>
      </c>
      <c r="V1765" s="12">
        <f>IF(Data_Extraction!G1765="",Data_Extraction!$J1765*(V$1),Data_Extraction!G1765)</f>
        <v>82.81</v>
      </c>
      <c r="W1765" s="12">
        <f>IF(Data_Extraction!H1765="",Data_Extraction!$J1765*(W$1),Data_Extraction!H1765)</f>
        <v>104</v>
      </c>
      <c r="X1765" s="12">
        <f>IF(Data_Extraction!I1765="",Data_Extraction!$J1765*(X$1),Data_Extraction!I1765)</f>
        <v>78</v>
      </c>
      <c r="Y1765" s="13">
        <f t="shared" si="162"/>
        <v>87.587500000000006</v>
      </c>
      <c r="Z1765" s="17" t="str">
        <f t="shared" si="166"/>
        <v>Late Evening</v>
      </c>
      <c r="AA1765" s="14" t="str">
        <f>VLOOKUP($N1765,'HeartRate-2022-03-21-1647950188'!$C:$G,2,0)</f>
        <v>Lecture</v>
      </c>
      <c r="AB1765" s="14" t="str">
        <f>VLOOKUP($N1765,'HeartRate-2022-03-21-1647950188'!$C:$G,3,0)</f>
        <v>Off Campus</v>
      </c>
      <c r="AC1765" s="14" t="str">
        <f>VLOOKUP($N1765,'HeartRate-2022-03-21-1647950188'!$C:$G,4,0)</f>
        <v>Sitting</v>
      </c>
      <c r="AD1765" s="14" t="str">
        <f>VLOOKUP($N1765,'HeartRate-2022-03-21-1647950188'!$C:$G,5,0)</f>
        <v>Technical Contexts</v>
      </c>
      <c r="AE1765">
        <f t="shared" si="167"/>
        <v>0</v>
      </c>
      <c r="AF1765" s="18">
        <v>44635</v>
      </c>
      <c r="AG1765" s="19">
        <v>0.68262731481481476</v>
      </c>
    </row>
    <row r="1766" spans="1:33" x14ac:dyDescent="0.3">
      <c r="A1766" s="5">
        <v>44635.683321759258</v>
      </c>
      <c r="B1766" t="str">
        <f>IFERROR(AVERAGEIFS('HeartRate-2022-03-21-1647950188'!$B:$B,'HeartRate-2022-03-21-1647950188'!$A:$A,Data_Extraction!B$2,'HeartRate-2022-03-21-1647950188'!$C:$C,Data_Extraction!$A1766),"")</f>
        <v/>
      </c>
      <c r="C1766" t="str">
        <f>IFERROR(AVERAGEIFS('HeartRate-2022-03-21-1647950188'!$B:$B,'HeartRate-2022-03-21-1647950188'!$A:$A,Data_Extraction!C$2,'HeartRate-2022-03-21-1647950188'!$C:$C,Data_Extraction!$A1766),"")</f>
        <v/>
      </c>
      <c r="D1766" t="str">
        <f>IFERROR(AVERAGEIFS('HeartRate-2022-03-21-1647950188'!$B:$B,'HeartRate-2022-03-21-1647950188'!$A:$A,Data_Extraction!D$2,'HeartRate-2022-03-21-1647950188'!$C:$C,Data_Extraction!$A1766),"")</f>
        <v/>
      </c>
      <c r="E1766" t="str">
        <f>IFERROR(AVERAGEIFS('HeartRate-2022-03-21-1647950188'!$B:$B,'HeartRate-2022-03-21-1647950188'!$A:$A,Data_Extraction!E$2,'HeartRate-2022-03-21-1647950188'!$C:$C,Data_Extraction!$A1766),"")</f>
        <v/>
      </c>
      <c r="F1766" t="str">
        <f>IFERROR(AVERAGEIFS('HeartRate-2022-03-21-1647950188'!$B:$B,'HeartRate-2022-03-21-1647950188'!$A:$A,Data_Extraction!F$2,'HeartRate-2022-03-21-1647950188'!$C:$C,Data_Extraction!$A1766),"")</f>
        <v/>
      </c>
      <c r="G1766">
        <f>IFERROR(AVERAGEIFS('HeartRate-2022-03-21-1647950188'!$B:$B,'HeartRate-2022-03-21-1647950188'!$A:$A,Data_Extraction!G$2,'HeartRate-2022-03-21-1647950188'!$C:$C,Data_Extraction!$A1766),"")</f>
        <v>91</v>
      </c>
      <c r="H1766">
        <f>IFERROR(AVERAGEIFS('HeartRate-2022-03-21-1647950188'!$B:$B,'HeartRate-2022-03-21-1647950188'!$A:$A,Data_Extraction!H$2,'HeartRate-2022-03-21-1647950188'!$C:$C,Data_Extraction!$A1766),"")</f>
        <v>103</v>
      </c>
      <c r="I1766">
        <f>IFERROR(AVERAGEIFS('HeartRate-2022-03-21-1647950188'!$B:$B,'HeartRate-2022-03-21-1647950188'!$A:$A,Data_Extraction!I$2,'HeartRate-2022-03-21-1647950188'!$C:$C,Data_Extraction!$A1766),"")</f>
        <v>62</v>
      </c>
      <c r="J1766" s="8">
        <f t="shared" si="163"/>
        <v>85.333333333333329</v>
      </c>
      <c r="N1766" s="11">
        <f>Data_Extraction!A1766</f>
        <v>44635.683321759258</v>
      </c>
      <c r="O1766" s="15">
        <f t="shared" si="164"/>
        <v>44635</v>
      </c>
      <c r="P1766" s="16">
        <f t="shared" si="165"/>
        <v>0.68332175925925931</v>
      </c>
      <c r="Q1766" s="12">
        <f>IF(Data_Extraction!B1766="",Data_Extraction!$J1766*(Q$1),Data_Extraction!B1766)</f>
        <v>76.8</v>
      </c>
      <c r="R1766" s="12">
        <f>IF(Data_Extraction!C1766="",Data_Extraction!$J1766*(R$1),Data_Extraction!C1766)</f>
        <v>78.506666666666661</v>
      </c>
      <c r="S1766" s="12">
        <f>IF(Data_Extraction!D1766="",Data_Extraction!$J1766*(S$1),Data_Extraction!D1766)</f>
        <v>88.74666666666667</v>
      </c>
      <c r="T1766" s="12">
        <f>IF(Data_Extraction!E1766="",Data_Extraction!$J1766*(T$1),Data_Extraction!E1766)</f>
        <v>81.066666666666663</v>
      </c>
      <c r="U1766" s="12">
        <f>IF(Data_Extraction!F1766="",Data_Extraction!$J1766*(U$1),Data_Extraction!F1766)</f>
        <v>83.626666666666665</v>
      </c>
      <c r="V1766" s="12">
        <f>IF(Data_Extraction!G1766="",Data_Extraction!$J1766*(V$1),Data_Extraction!G1766)</f>
        <v>91</v>
      </c>
      <c r="W1766" s="12">
        <f>IF(Data_Extraction!H1766="",Data_Extraction!$J1766*(W$1),Data_Extraction!H1766)</f>
        <v>103</v>
      </c>
      <c r="X1766" s="12">
        <f>IF(Data_Extraction!I1766="",Data_Extraction!$J1766*(X$1),Data_Extraction!I1766)</f>
        <v>62</v>
      </c>
      <c r="Y1766" s="13">
        <f t="shared" si="162"/>
        <v>83.093333333333334</v>
      </c>
      <c r="Z1766" s="17" t="str">
        <f t="shared" si="166"/>
        <v>Late Evening</v>
      </c>
      <c r="AA1766" s="14" t="str">
        <f>VLOOKUP($N1766,'HeartRate-2022-03-21-1647950188'!$C:$G,2,0)</f>
        <v>Lecture</v>
      </c>
      <c r="AB1766" s="14" t="str">
        <f>VLOOKUP($N1766,'HeartRate-2022-03-21-1647950188'!$C:$G,3,0)</f>
        <v>Off Campus</v>
      </c>
      <c r="AC1766" s="14" t="str">
        <f>VLOOKUP($N1766,'HeartRate-2022-03-21-1647950188'!$C:$G,4,0)</f>
        <v>Sitting</v>
      </c>
      <c r="AD1766" s="14" t="str">
        <f>VLOOKUP($N1766,'HeartRate-2022-03-21-1647950188'!$C:$G,5,0)</f>
        <v>Technical Contexts</v>
      </c>
      <c r="AE1766">
        <f t="shared" si="167"/>
        <v>0</v>
      </c>
      <c r="AF1766" s="18">
        <v>44635</v>
      </c>
      <c r="AG1766" s="19">
        <v>0.68332175925925931</v>
      </c>
    </row>
    <row r="1767" spans="1:33" x14ac:dyDescent="0.3">
      <c r="A1767" s="5">
        <v>44635.683634259258</v>
      </c>
      <c r="B1767" t="str">
        <f>IFERROR(AVERAGEIFS('HeartRate-2022-03-21-1647950188'!$B:$B,'HeartRate-2022-03-21-1647950188'!$A:$A,Data_Extraction!B$2,'HeartRate-2022-03-21-1647950188'!$C:$C,Data_Extraction!$A1767),"")</f>
        <v/>
      </c>
      <c r="C1767" t="str">
        <f>IFERROR(AVERAGEIFS('HeartRate-2022-03-21-1647950188'!$B:$B,'HeartRate-2022-03-21-1647950188'!$A:$A,Data_Extraction!C$2,'HeartRate-2022-03-21-1647950188'!$C:$C,Data_Extraction!$A1767),"")</f>
        <v/>
      </c>
      <c r="D1767" t="str">
        <f>IFERROR(AVERAGEIFS('HeartRate-2022-03-21-1647950188'!$B:$B,'HeartRate-2022-03-21-1647950188'!$A:$A,Data_Extraction!D$2,'HeartRate-2022-03-21-1647950188'!$C:$C,Data_Extraction!$A1767),"")</f>
        <v/>
      </c>
      <c r="E1767" t="str">
        <f>IFERROR(AVERAGEIFS('HeartRate-2022-03-21-1647950188'!$B:$B,'HeartRate-2022-03-21-1647950188'!$A:$A,Data_Extraction!E$2,'HeartRate-2022-03-21-1647950188'!$C:$C,Data_Extraction!$A1767),"")</f>
        <v/>
      </c>
      <c r="F1767" t="str">
        <f>IFERROR(AVERAGEIFS('HeartRate-2022-03-21-1647950188'!$B:$B,'HeartRate-2022-03-21-1647950188'!$A:$A,Data_Extraction!F$2,'HeartRate-2022-03-21-1647950188'!$C:$C,Data_Extraction!$A1767),"")</f>
        <v/>
      </c>
      <c r="G1767" t="str">
        <f>IFERROR(AVERAGEIFS('HeartRate-2022-03-21-1647950188'!$B:$B,'HeartRate-2022-03-21-1647950188'!$A:$A,Data_Extraction!G$2,'HeartRate-2022-03-21-1647950188'!$C:$C,Data_Extraction!$A1767),"")</f>
        <v/>
      </c>
      <c r="H1767" t="str">
        <f>IFERROR(AVERAGEIFS('HeartRate-2022-03-21-1647950188'!$B:$B,'HeartRate-2022-03-21-1647950188'!$A:$A,Data_Extraction!H$2,'HeartRate-2022-03-21-1647950188'!$C:$C,Data_Extraction!$A1767),"")</f>
        <v/>
      </c>
      <c r="I1767">
        <f>IFERROR(AVERAGEIFS('HeartRate-2022-03-21-1647950188'!$B:$B,'HeartRate-2022-03-21-1647950188'!$A:$A,Data_Extraction!I$2,'HeartRate-2022-03-21-1647950188'!$C:$C,Data_Extraction!$A1767),"")</f>
        <v>66</v>
      </c>
      <c r="J1767" s="8">
        <f t="shared" si="163"/>
        <v>66</v>
      </c>
      <c r="N1767" s="11">
        <f>Data_Extraction!A1767</f>
        <v>44635.683634259258</v>
      </c>
      <c r="O1767" s="15">
        <f t="shared" si="164"/>
        <v>44635</v>
      </c>
      <c r="P1767" s="16">
        <f t="shared" si="165"/>
        <v>0.68363425925925936</v>
      </c>
      <c r="Q1767" s="12">
        <f>IF(Data_Extraction!B1767="",Data_Extraction!$J1767*(Q$1),Data_Extraction!B1767)</f>
        <v>59.4</v>
      </c>
      <c r="R1767" s="12">
        <f>IF(Data_Extraction!C1767="",Data_Extraction!$J1767*(R$1),Data_Extraction!C1767)</f>
        <v>60.720000000000006</v>
      </c>
      <c r="S1767" s="12">
        <f>IF(Data_Extraction!D1767="",Data_Extraction!$J1767*(S$1),Data_Extraction!D1767)</f>
        <v>68.64</v>
      </c>
      <c r="T1767" s="12">
        <f>IF(Data_Extraction!E1767="",Data_Extraction!$J1767*(T$1),Data_Extraction!E1767)</f>
        <v>62.699999999999996</v>
      </c>
      <c r="U1767" s="12">
        <f>IF(Data_Extraction!F1767="",Data_Extraction!$J1767*(U$1),Data_Extraction!F1767)</f>
        <v>64.679999999999993</v>
      </c>
      <c r="V1767" s="12">
        <f>IF(Data_Extraction!G1767="",Data_Extraction!$J1767*(V$1),Data_Extraction!G1767)</f>
        <v>60.06</v>
      </c>
      <c r="W1767" s="12">
        <f>IF(Data_Extraction!H1767="",Data_Extraction!$J1767*(W$1),Data_Extraction!H1767)</f>
        <v>70.62</v>
      </c>
      <c r="X1767" s="12">
        <f>IF(Data_Extraction!I1767="",Data_Extraction!$J1767*(X$1),Data_Extraction!I1767)</f>
        <v>66</v>
      </c>
      <c r="Y1767" s="13">
        <f t="shared" si="162"/>
        <v>64.102499999999992</v>
      </c>
      <c r="Z1767" s="17" t="str">
        <f t="shared" si="166"/>
        <v>Late Evening</v>
      </c>
      <c r="AA1767" s="14" t="str">
        <f>VLOOKUP($N1767,'HeartRate-2022-03-21-1647950188'!$C:$G,2,0)</f>
        <v>Lecture</v>
      </c>
      <c r="AB1767" s="14" t="str">
        <f>VLOOKUP($N1767,'HeartRate-2022-03-21-1647950188'!$C:$G,3,0)</f>
        <v>Off Campus</v>
      </c>
      <c r="AC1767" s="14" t="str">
        <f>VLOOKUP($N1767,'HeartRate-2022-03-21-1647950188'!$C:$G,4,0)</f>
        <v>Sitting</v>
      </c>
      <c r="AD1767" s="14" t="str">
        <f>VLOOKUP($N1767,'HeartRate-2022-03-21-1647950188'!$C:$G,5,0)</f>
        <v>Technical Contexts</v>
      </c>
      <c r="AE1767">
        <f t="shared" si="167"/>
        <v>0</v>
      </c>
      <c r="AF1767" s="18">
        <v>44635</v>
      </c>
      <c r="AG1767" s="19">
        <v>0.68363425925925936</v>
      </c>
    </row>
    <row r="1768" spans="1:33" x14ac:dyDescent="0.3">
      <c r="A1768" s="5">
        <v>44635.684016203704</v>
      </c>
      <c r="B1768" t="str">
        <f>IFERROR(AVERAGEIFS('HeartRate-2022-03-21-1647950188'!$B:$B,'HeartRate-2022-03-21-1647950188'!$A:$A,Data_Extraction!B$2,'HeartRate-2022-03-21-1647950188'!$C:$C,Data_Extraction!$A1768),"")</f>
        <v/>
      </c>
      <c r="C1768" t="str">
        <f>IFERROR(AVERAGEIFS('HeartRate-2022-03-21-1647950188'!$B:$B,'HeartRate-2022-03-21-1647950188'!$A:$A,Data_Extraction!C$2,'HeartRate-2022-03-21-1647950188'!$C:$C,Data_Extraction!$A1768),"")</f>
        <v/>
      </c>
      <c r="D1768" t="str">
        <f>IFERROR(AVERAGEIFS('HeartRate-2022-03-21-1647950188'!$B:$B,'HeartRate-2022-03-21-1647950188'!$A:$A,Data_Extraction!D$2,'HeartRate-2022-03-21-1647950188'!$C:$C,Data_Extraction!$A1768),"")</f>
        <v/>
      </c>
      <c r="E1768" t="str">
        <f>IFERROR(AVERAGEIFS('HeartRate-2022-03-21-1647950188'!$B:$B,'HeartRate-2022-03-21-1647950188'!$A:$A,Data_Extraction!E$2,'HeartRate-2022-03-21-1647950188'!$C:$C,Data_Extraction!$A1768),"")</f>
        <v/>
      </c>
      <c r="F1768" t="str">
        <f>IFERROR(AVERAGEIFS('HeartRate-2022-03-21-1647950188'!$B:$B,'HeartRate-2022-03-21-1647950188'!$A:$A,Data_Extraction!F$2,'HeartRate-2022-03-21-1647950188'!$C:$C,Data_Extraction!$A1768),"")</f>
        <v/>
      </c>
      <c r="G1768">
        <f>IFERROR(AVERAGEIFS('HeartRate-2022-03-21-1647950188'!$B:$B,'HeartRate-2022-03-21-1647950188'!$A:$A,Data_Extraction!G$2,'HeartRate-2022-03-21-1647950188'!$C:$C,Data_Extraction!$A1768),"")</f>
        <v>95</v>
      </c>
      <c r="H1768">
        <f>IFERROR(AVERAGEIFS('HeartRate-2022-03-21-1647950188'!$B:$B,'HeartRate-2022-03-21-1647950188'!$A:$A,Data_Extraction!H$2,'HeartRate-2022-03-21-1647950188'!$C:$C,Data_Extraction!$A1768),"")</f>
        <v>103</v>
      </c>
      <c r="I1768">
        <f>IFERROR(AVERAGEIFS('HeartRate-2022-03-21-1647950188'!$B:$B,'HeartRate-2022-03-21-1647950188'!$A:$A,Data_Extraction!I$2,'HeartRate-2022-03-21-1647950188'!$C:$C,Data_Extraction!$A1768),"")</f>
        <v>61</v>
      </c>
      <c r="J1768" s="8">
        <f t="shared" si="163"/>
        <v>86.333333333333329</v>
      </c>
      <c r="N1768" s="11">
        <f>Data_Extraction!A1768</f>
        <v>44635.684016203704</v>
      </c>
      <c r="O1768" s="15">
        <f t="shared" si="164"/>
        <v>44635</v>
      </c>
      <c r="P1768" s="16">
        <f t="shared" si="165"/>
        <v>0.68401620370370375</v>
      </c>
      <c r="Q1768" s="12">
        <f>IF(Data_Extraction!B1768="",Data_Extraction!$J1768*(Q$1),Data_Extraction!B1768)</f>
        <v>77.7</v>
      </c>
      <c r="R1768" s="12">
        <f>IF(Data_Extraction!C1768="",Data_Extraction!$J1768*(R$1),Data_Extraction!C1768)</f>
        <v>79.426666666666662</v>
      </c>
      <c r="S1768" s="12">
        <f>IF(Data_Extraction!D1768="",Data_Extraction!$J1768*(S$1),Data_Extraction!D1768)</f>
        <v>89.786666666666662</v>
      </c>
      <c r="T1768" s="12">
        <f>IF(Data_Extraction!E1768="",Data_Extraction!$J1768*(T$1),Data_Extraction!E1768)</f>
        <v>82.016666666666652</v>
      </c>
      <c r="U1768" s="12">
        <f>IF(Data_Extraction!F1768="",Data_Extraction!$J1768*(U$1),Data_Extraction!F1768)</f>
        <v>84.606666666666655</v>
      </c>
      <c r="V1768" s="12">
        <f>IF(Data_Extraction!G1768="",Data_Extraction!$J1768*(V$1),Data_Extraction!G1768)</f>
        <v>95</v>
      </c>
      <c r="W1768" s="12">
        <f>IF(Data_Extraction!H1768="",Data_Extraction!$J1768*(W$1),Data_Extraction!H1768)</f>
        <v>103</v>
      </c>
      <c r="X1768" s="12">
        <f>IF(Data_Extraction!I1768="",Data_Extraction!$J1768*(X$1),Data_Extraction!I1768)</f>
        <v>61</v>
      </c>
      <c r="Y1768" s="13">
        <f t="shared" si="162"/>
        <v>84.067083333333329</v>
      </c>
      <c r="Z1768" s="17" t="str">
        <f t="shared" si="166"/>
        <v>Late Evening</v>
      </c>
      <c r="AA1768" s="14" t="str">
        <f>VLOOKUP($N1768,'HeartRate-2022-03-21-1647950188'!$C:$G,2,0)</f>
        <v>Lecture</v>
      </c>
      <c r="AB1768" s="14" t="str">
        <f>VLOOKUP($N1768,'HeartRate-2022-03-21-1647950188'!$C:$G,3,0)</f>
        <v>Off Campus</v>
      </c>
      <c r="AC1768" s="14" t="str">
        <f>VLOOKUP($N1768,'HeartRate-2022-03-21-1647950188'!$C:$G,4,0)</f>
        <v>Sitting</v>
      </c>
      <c r="AD1768" s="14" t="str">
        <f>VLOOKUP($N1768,'HeartRate-2022-03-21-1647950188'!$C:$G,5,0)</f>
        <v>Technical Contexts</v>
      </c>
      <c r="AE1768">
        <f t="shared" si="167"/>
        <v>0</v>
      </c>
      <c r="AF1768" s="18">
        <v>44635</v>
      </c>
      <c r="AG1768" s="19">
        <v>0.68401620370370375</v>
      </c>
    </row>
    <row r="1769" spans="1:33" x14ac:dyDescent="0.3">
      <c r="A1769" s="5">
        <v>44635.684710648151</v>
      </c>
      <c r="B1769" t="str">
        <f>IFERROR(AVERAGEIFS('HeartRate-2022-03-21-1647950188'!$B:$B,'HeartRate-2022-03-21-1647950188'!$A:$A,Data_Extraction!B$2,'HeartRate-2022-03-21-1647950188'!$C:$C,Data_Extraction!$A1769),"")</f>
        <v/>
      </c>
      <c r="C1769" t="str">
        <f>IFERROR(AVERAGEIFS('HeartRate-2022-03-21-1647950188'!$B:$B,'HeartRate-2022-03-21-1647950188'!$A:$A,Data_Extraction!C$2,'HeartRate-2022-03-21-1647950188'!$C:$C,Data_Extraction!$A1769),"")</f>
        <v/>
      </c>
      <c r="D1769" t="str">
        <f>IFERROR(AVERAGEIFS('HeartRate-2022-03-21-1647950188'!$B:$B,'HeartRate-2022-03-21-1647950188'!$A:$A,Data_Extraction!D$2,'HeartRate-2022-03-21-1647950188'!$C:$C,Data_Extraction!$A1769),"")</f>
        <v/>
      </c>
      <c r="E1769" t="str">
        <f>IFERROR(AVERAGEIFS('HeartRate-2022-03-21-1647950188'!$B:$B,'HeartRate-2022-03-21-1647950188'!$A:$A,Data_Extraction!E$2,'HeartRate-2022-03-21-1647950188'!$C:$C,Data_Extraction!$A1769),"")</f>
        <v/>
      </c>
      <c r="F1769" t="str">
        <f>IFERROR(AVERAGEIFS('HeartRate-2022-03-21-1647950188'!$B:$B,'HeartRate-2022-03-21-1647950188'!$A:$A,Data_Extraction!F$2,'HeartRate-2022-03-21-1647950188'!$C:$C,Data_Extraction!$A1769),"")</f>
        <v/>
      </c>
      <c r="G1769">
        <f>IFERROR(AVERAGEIFS('HeartRate-2022-03-21-1647950188'!$B:$B,'HeartRate-2022-03-21-1647950188'!$A:$A,Data_Extraction!G$2,'HeartRate-2022-03-21-1647950188'!$C:$C,Data_Extraction!$A1769),"")</f>
        <v>99</v>
      </c>
      <c r="H1769">
        <f>IFERROR(AVERAGEIFS('HeartRate-2022-03-21-1647950188'!$B:$B,'HeartRate-2022-03-21-1647950188'!$A:$A,Data_Extraction!H$2,'HeartRate-2022-03-21-1647950188'!$C:$C,Data_Extraction!$A1769),"")</f>
        <v>117</v>
      </c>
      <c r="I1769">
        <f>IFERROR(AVERAGEIFS('HeartRate-2022-03-21-1647950188'!$B:$B,'HeartRate-2022-03-21-1647950188'!$A:$A,Data_Extraction!I$2,'HeartRate-2022-03-21-1647950188'!$C:$C,Data_Extraction!$A1769),"")</f>
        <v>61</v>
      </c>
      <c r="J1769" s="8">
        <f t="shared" si="163"/>
        <v>92.333333333333329</v>
      </c>
      <c r="N1769" s="11">
        <f>Data_Extraction!A1769</f>
        <v>44635.684710648151</v>
      </c>
      <c r="O1769" s="15">
        <f t="shared" si="164"/>
        <v>44635</v>
      </c>
      <c r="P1769" s="16">
        <f t="shared" si="165"/>
        <v>0.68471064814814808</v>
      </c>
      <c r="Q1769" s="12">
        <f>IF(Data_Extraction!B1769="",Data_Extraction!$J1769*(Q$1),Data_Extraction!B1769)</f>
        <v>83.1</v>
      </c>
      <c r="R1769" s="12">
        <f>IF(Data_Extraction!C1769="",Data_Extraction!$J1769*(R$1),Data_Extraction!C1769)</f>
        <v>84.946666666666673</v>
      </c>
      <c r="S1769" s="12">
        <f>IF(Data_Extraction!D1769="",Data_Extraction!$J1769*(S$1),Data_Extraction!D1769)</f>
        <v>96.026666666666671</v>
      </c>
      <c r="T1769" s="12">
        <f>IF(Data_Extraction!E1769="",Data_Extraction!$J1769*(T$1),Data_Extraction!E1769)</f>
        <v>87.716666666666654</v>
      </c>
      <c r="U1769" s="12">
        <f>IF(Data_Extraction!F1769="",Data_Extraction!$J1769*(U$1),Data_Extraction!F1769)</f>
        <v>90.486666666666665</v>
      </c>
      <c r="V1769" s="12">
        <f>IF(Data_Extraction!G1769="",Data_Extraction!$J1769*(V$1),Data_Extraction!G1769)</f>
        <v>99</v>
      </c>
      <c r="W1769" s="12">
        <f>IF(Data_Extraction!H1769="",Data_Extraction!$J1769*(W$1),Data_Extraction!H1769)</f>
        <v>117</v>
      </c>
      <c r="X1769" s="12">
        <f>IF(Data_Extraction!I1769="",Data_Extraction!$J1769*(X$1),Data_Extraction!I1769)</f>
        <v>61</v>
      </c>
      <c r="Y1769" s="13">
        <f t="shared" si="162"/>
        <v>89.90958333333333</v>
      </c>
      <c r="Z1769" s="17" t="str">
        <f t="shared" si="166"/>
        <v>Late Evening</v>
      </c>
      <c r="AA1769" s="14" t="str">
        <f>VLOOKUP($N1769,'HeartRate-2022-03-21-1647950188'!$C:$G,2,0)</f>
        <v>Lecture</v>
      </c>
      <c r="AB1769" s="14" t="str">
        <f>VLOOKUP($N1769,'HeartRate-2022-03-21-1647950188'!$C:$G,3,0)</f>
        <v>Off Campus</v>
      </c>
      <c r="AC1769" s="14" t="str">
        <f>VLOOKUP($N1769,'HeartRate-2022-03-21-1647950188'!$C:$G,4,0)</f>
        <v>Sitting</v>
      </c>
      <c r="AD1769" s="14" t="str">
        <f>VLOOKUP($N1769,'HeartRate-2022-03-21-1647950188'!$C:$G,5,0)</f>
        <v>Technical Contexts</v>
      </c>
      <c r="AE1769">
        <f t="shared" si="167"/>
        <v>0</v>
      </c>
      <c r="AF1769" s="18">
        <v>44635</v>
      </c>
      <c r="AG1769" s="19">
        <v>0.68471064814814808</v>
      </c>
    </row>
    <row r="1770" spans="1:33" x14ac:dyDescent="0.3">
      <c r="A1770" s="5">
        <v>44635.68472222222</v>
      </c>
      <c r="B1770">
        <f>IFERROR(AVERAGEIFS('HeartRate-2022-03-21-1647950188'!$B:$B,'HeartRate-2022-03-21-1647950188'!$A:$A,Data_Extraction!B$2,'HeartRate-2022-03-21-1647950188'!$C:$C,Data_Extraction!$A1770),"")</f>
        <v>99</v>
      </c>
      <c r="C1770" t="str">
        <f>IFERROR(AVERAGEIFS('HeartRate-2022-03-21-1647950188'!$B:$B,'HeartRate-2022-03-21-1647950188'!$A:$A,Data_Extraction!C$2,'HeartRate-2022-03-21-1647950188'!$C:$C,Data_Extraction!$A1770),"")</f>
        <v/>
      </c>
      <c r="D1770" t="str">
        <f>IFERROR(AVERAGEIFS('HeartRate-2022-03-21-1647950188'!$B:$B,'HeartRate-2022-03-21-1647950188'!$A:$A,Data_Extraction!D$2,'HeartRate-2022-03-21-1647950188'!$C:$C,Data_Extraction!$A1770),"")</f>
        <v/>
      </c>
      <c r="E1770" t="str">
        <f>IFERROR(AVERAGEIFS('HeartRate-2022-03-21-1647950188'!$B:$B,'HeartRate-2022-03-21-1647950188'!$A:$A,Data_Extraction!E$2,'HeartRate-2022-03-21-1647950188'!$C:$C,Data_Extraction!$A1770),"")</f>
        <v/>
      </c>
      <c r="F1770" t="str">
        <f>IFERROR(AVERAGEIFS('HeartRate-2022-03-21-1647950188'!$B:$B,'HeartRate-2022-03-21-1647950188'!$A:$A,Data_Extraction!F$2,'HeartRate-2022-03-21-1647950188'!$C:$C,Data_Extraction!$A1770),"")</f>
        <v/>
      </c>
      <c r="G1770" t="str">
        <f>IFERROR(AVERAGEIFS('HeartRate-2022-03-21-1647950188'!$B:$B,'HeartRate-2022-03-21-1647950188'!$A:$A,Data_Extraction!G$2,'HeartRate-2022-03-21-1647950188'!$C:$C,Data_Extraction!$A1770),"")</f>
        <v/>
      </c>
      <c r="H1770" t="str">
        <f>IFERROR(AVERAGEIFS('HeartRate-2022-03-21-1647950188'!$B:$B,'HeartRate-2022-03-21-1647950188'!$A:$A,Data_Extraction!H$2,'HeartRate-2022-03-21-1647950188'!$C:$C,Data_Extraction!$A1770),"")</f>
        <v/>
      </c>
      <c r="I1770" t="str">
        <f>IFERROR(AVERAGEIFS('HeartRate-2022-03-21-1647950188'!$B:$B,'HeartRate-2022-03-21-1647950188'!$A:$A,Data_Extraction!I$2,'HeartRate-2022-03-21-1647950188'!$C:$C,Data_Extraction!$A1770),"")</f>
        <v/>
      </c>
      <c r="J1770" s="8">
        <f t="shared" si="163"/>
        <v>99</v>
      </c>
      <c r="N1770" s="11">
        <f>Data_Extraction!A1770</f>
        <v>44635.68472222222</v>
      </c>
      <c r="O1770" s="15">
        <f t="shared" si="164"/>
        <v>44635</v>
      </c>
      <c r="P1770" s="16">
        <f t="shared" si="165"/>
        <v>0.68472222222222223</v>
      </c>
      <c r="Q1770" s="12">
        <f>IF(Data_Extraction!B1770="",Data_Extraction!$J1770*(Q$1),Data_Extraction!B1770)</f>
        <v>99</v>
      </c>
      <c r="R1770" s="12">
        <f>IF(Data_Extraction!C1770="",Data_Extraction!$J1770*(R$1),Data_Extraction!C1770)</f>
        <v>91.08</v>
      </c>
      <c r="S1770" s="12">
        <f>IF(Data_Extraction!D1770="",Data_Extraction!$J1770*(S$1),Data_Extraction!D1770)</f>
        <v>102.96000000000001</v>
      </c>
      <c r="T1770" s="12">
        <f>IF(Data_Extraction!E1770="",Data_Extraction!$J1770*(T$1),Data_Extraction!E1770)</f>
        <v>94.05</v>
      </c>
      <c r="U1770" s="12">
        <f>IF(Data_Extraction!F1770="",Data_Extraction!$J1770*(U$1),Data_Extraction!F1770)</f>
        <v>97.02</v>
      </c>
      <c r="V1770" s="12">
        <f>IF(Data_Extraction!G1770="",Data_Extraction!$J1770*(V$1),Data_Extraction!G1770)</f>
        <v>90.09</v>
      </c>
      <c r="W1770" s="12">
        <f>IF(Data_Extraction!H1770="",Data_Extraction!$J1770*(W$1),Data_Extraction!H1770)</f>
        <v>105.93</v>
      </c>
      <c r="X1770" s="12">
        <f>IF(Data_Extraction!I1770="",Data_Extraction!$J1770*(X$1),Data_Extraction!I1770)</f>
        <v>96.03</v>
      </c>
      <c r="Y1770" s="13">
        <f t="shared" si="162"/>
        <v>97.019999999999982</v>
      </c>
      <c r="Z1770" s="17" t="str">
        <f t="shared" si="166"/>
        <v>Late Evening</v>
      </c>
      <c r="AA1770" s="14" t="str">
        <f>VLOOKUP($N1770,'HeartRate-2022-03-21-1647950188'!$C:$G,2,0)</f>
        <v>Lecture</v>
      </c>
      <c r="AB1770" s="14" t="str">
        <f>VLOOKUP($N1770,'HeartRate-2022-03-21-1647950188'!$C:$G,3,0)</f>
        <v>Off Campus</v>
      </c>
      <c r="AC1770" s="14" t="str">
        <f>VLOOKUP($N1770,'HeartRate-2022-03-21-1647950188'!$C:$G,4,0)</f>
        <v>Sitting</v>
      </c>
      <c r="AD1770" s="14" t="str">
        <f>VLOOKUP($N1770,'HeartRate-2022-03-21-1647950188'!$C:$G,5,0)</f>
        <v>Technical Contexts</v>
      </c>
      <c r="AE1770">
        <f t="shared" si="167"/>
        <v>0</v>
      </c>
      <c r="AF1770" s="18">
        <v>44635</v>
      </c>
      <c r="AG1770" s="19">
        <v>0.68472222222222223</v>
      </c>
    </row>
    <row r="1771" spans="1:33" x14ac:dyDescent="0.3">
      <c r="A1771" s="5">
        <v>44635.684733796297</v>
      </c>
      <c r="B1771" t="str">
        <f>IFERROR(AVERAGEIFS('HeartRate-2022-03-21-1647950188'!$B:$B,'HeartRate-2022-03-21-1647950188'!$A:$A,Data_Extraction!B$2,'HeartRate-2022-03-21-1647950188'!$C:$C,Data_Extraction!$A1771),"")</f>
        <v/>
      </c>
      <c r="C1771" t="str">
        <f>IFERROR(AVERAGEIFS('HeartRate-2022-03-21-1647950188'!$B:$B,'HeartRate-2022-03-21-1647950188'!$A:$A,Data_Extraction!C$2,'HeartRate-2022-03-21-1647950188'!$C:$C,Data_Extraction!$A1771),"")</f>
        <v/>
      </c>
      <c r="D1771" t="str">
        <f>IFERROR(AVERAGEIFS('HeartRate-2022-03-21-1647950188'!$B:$B,'HeartRate-2022-03-21-1647950188'!$A:$A,Data_Extraction!D$2,'HeartRate-2022-03-21-1647950188'!$C:$C,Data_Extraction!$A1771),"")</f>
        <v/>
      </c>
      <c r="E1771" t="str">
        <f>IFERROR(AVERAGEIFS('HeartRate-2022-03-21-1647950188'!$B:$B,'HeartRate-2022-03-21-1647950188'!$A:$A,Data_Extraction!E$2,'HeartRate-2022-03-21-1647950188'!$C:$C,Data_Extraction!$A1771),"")</f>
        <v/>
      </c>
      <c r="F1771" t="str">
        <f>IFERROR(AVERAGEIFS('HeartRate-2022-03-21-1647950188'!$B:$B,'HeartRate-2022-03-21-1647950188'!$A:$A,Data_Extraction!F$2,'HeartRate-2022-03-21-1647950188'!$C:$C,Data_Extraction!$A1771),"")</f>
        <v/>
      </c>
      <c r="G1771">
        <f>IFERROR(AVERAGEIFS('HeartRate-2022-03-21-1647950188'!$B:$B,'HeartRate-2022-03-21-1647950188'!$A:$A,Data_Extraction!G$2,'HeartRate-2022-03-21-1647950188'!$C:$C,Data_Extraction!$A1771),"")</f>
        <v>97</v>
      </c>
      <c r="H1771" t="str">
        <f>IFERROR(AVERAGEIFS('HeartRate-2022-03-21-1647950188'!$B:$B,'HeartRate-2022-03-21-1647950188'!$A:$A,Data_Extraction!H$2,'HeartRate-2022-03-21-1647950188'!$C:$C,Data_Extraction!$A1771),"")</f>
        <v/>
      </c>
      <c r="I1771" t="str">
        <f>IFERROR(AVERAGEIFS('HeartRate-2022-03-21-1647950188'!$B:$B,'HeartRate-2022-03-21-1647950188'!$A:$A,Data_Extraction!I$2,'HeartRate-2022-03-21-1647950188'!$C:$C,Data_Extraction!$A1771),"")</f>
        <v/>
      </c>
      <c r="J1771" s="8">
        <f t="shared" si="163"/>
        <v>97</v>
      </c>
      <c r="N1771" s="11">
        <f>Data_Extraction!A1771</f>
        <v>44635.684733796297</v>
      </c>
      <c r="O1771" s="15">
        <f t="shared" si="164"/>
        <v>44635</v>
      </c>
      <c r="P1771" s="16">
        <f t="shared" si="165"/>
        <v>0.68473379629629638</v>
      </c>
      <c r="Q1771" s="12">
        <f>IF(Data_Extraction!B1771="",Data_Extraction!$J1771*(Q$1),Data_Extraction!B1771)</f>
        <v>87.3</v>
      </c>
      <c r="R1771" s="12">
        <f>IF(Data_Extraction!C1771="",Data_Extraction!$J1771*(R$1),Data_Extraction!C1771)</f>
        <v>89.240000000000009</v>
      </c>
      <c r="S1771" s="12">
        <f>IF(Data_Extraction!D1771="",Data_Extraction!$J1771*(S$1),Data_Extraction!D1771)</f>
        <v>100.88000000000001</v>
      </c>
      <c r="T1771" s="12">
        <f>IF(Data_Extraction!E1771="",Data_Extraction!$J1771*(T$1),Data_Extraction!E1771)</f>
        <v>92.149999999999991</v>
      </c>
      <c r="U1771" s="12">
        <f>IF(Data_Extraction!F1771="",Data_Extraction!$J1771*(U$1),Data_Extraction!F1771)</f>
        <v>95.06</v>
      </c>
      <c r="V1771" s="12">
        <f>IF(Data_Extraction!G1771="",Data_Extraction!$J1771*(V$1),Data_Extraction!G1771)</f>
        <v>97</v>
      </c>
      <c r="W1771" s="12">
        <f>IF(Data_Extraction!H1771="",Data_Extraction!$J1771*(W$1),Data_Extraction!H1771)</f>
        <v>103.79</v>
      </c>
      <c r="X1771" s="12">
        <f>IF(Data_Extraction!I1771="",Data_Extraction!$J1771*(X$1),Data_Extraction!I1771)</f>
        <v>94.09</v>
      </c>
      <c r="Y1771" s="13">
        <f t="shared" si="162"/>
        <v>94.938749999999999</v>
      </c>
      <c r="Z1771" s="17" t="str">
        <f t="shared" si="166"/>
        <v>Late Evening</v>
      </c>
      <c r="AA1771" s="14" t="str">
        <f>VLOOKUP($N1771,'HeartRate-2022-03-21-1647950188'!$C:$G,2,0)</f>
        <v>Lecture</v>
      </c>
      <c r="AB1771" s="14" t="str">
        <f>VLOOKUP($N1771,'HeartRate-2022-03-21-1647950188'!$C:$G,3,0)</f>
        <v>Off Campus</v>
      </c>
      <c r="AC1771" s="14" t="str">
        <f>VLOOKUP($N1771,'HeartRate-2022-03-21-1647950188'!$C:$G,4,0)</f>
        <v>Sitting</v>
      </c>
      <c r="AD1771" s="14" t="str">
        <f>VLOOKUP($N1771,'HeartRate-2022-03-21-1647950188'!$C:$G,5,0)</f>
        <v>Technical Contexts</v>
      </c>
      <c r="AE1771">
        <f t="shared" si="167"/>
        <v>0</v>
      </c>
      <c r="AF1771" s="18">
        <v>44635</v>
      </c>
      <c r="AG1771" s="19">
        <v>0.68473379629629638</v>
      </c>
    </row>
    <row r="1772" spans="1:33" x14ac:dyDescent="0.3">
      <c r="A1772" s="5">
        <v>44635.685266203705</v>
      </c>
      <c r="B1772" t="str">
        <f>IFERROR(AVERAGEIFS('HeartRate-2022-03-21-1647950188'!$B:$B,'HeartRate-2022-03-21-1647950188'!$A:$A,Data_Extraction!B$2,'HeartRate-2022-03-21-1647950188'!$C:$C,Data_Extraction!$A1772),"")</f>
        <v/>
      </c>
      <c r="C1772" t="str">
        <f>IFERROR(AVERAGEIFS('HeartRate-2022-03-21-1647950188'!$B:$B,'HeartRate-2022-03-21-1647950188'!$A:$A,Data_Extraction!C$2,'HeartRate-2022-03-21-1647950188'!$C:$C,Data_Extraction!$A1772),"")</f>
        <v/>
      </c>
      <c r="D1772" t="str">
        <f>IFERROR(AVERAGEIFS('HeartRate-2022-03-21-1647950188'!$B:$B,'HeartRate-2022-03-21-1647950188'!$A:$A,Data_Extraction!D$2,'HeartRate-2022-03-21-1647950188'!$C:$C,Data_Extraction!$A1772),"")</f>
        <v/>
      </c>
      <c r="E1772" t="str">
        <f>IFERROR(AVERAGEIFS('HeartRate-2022-03-21-1647950188'!$B:$B,'HeartRate-2022-03-21-1647950188'!$A:$A,Data_Extraction!E$2,'HeartRate-2022-03-21-1647950188'!$C:$C,Data_Extraction!$A1772),"")</f>
        <v/>
      </c>
      <c r="F1772" t="str">
        <f>IFERROR(AVERAGEIFS('HeartRate-2022-03-21-1647950188'!$B:$B,'HeartRate-2022-03-21-1647950188'!$A:$A,Data_Extraction!F$2,'HeartRate-2022-03-21-1647950188'!$C:$C,Data_Extraction!$A1772),"")</f>
        <v/>
      </c>
      <c r="G1772" t="str">
        <f>IFERROR(AVERAGEIFS('HeartRate-2022-03-21-1647950188'!$B:$B,'HeartRate-2022-03-21-1647950188'!$A:$A,Data_Extraction!G$2,'HeartRate-2022-03-21-1647950188'!$C:$C,Data_Extraction!$A1772),"")</f>
        <v/>
      </c>
      <c r="H1772" t="str">
        <f>IFERROR(AVERAGEIFS('HeartRate-2022-03-21-1647950188'!$B:$B,'HeartRate-2022-03-21-1647950188'!$A:$A,Data_Extraction!H$2,'HeartRate-2022-03-21-1647950188'!$C:$C,Data_Extraction!$A1772),"")</f>
        <v/>
      </c>
      <c r="I1772">
        <f>IFERROR(AVERAGEIFS('HeartRate-2022-03-21-1647950188'!$B:$B,'HeartRate-2022-03-21-1647950188'!$A:$A,Data_Extraction!I$2,'HeartRate-2022-03-21-1647950188'!$C:$C,Data_Extraction!$A1772),"")</f>
        <v>53</v>
      </c>
      <c r="J1772" s="8">
        <f t="shared" si="163"/>
        <v>53</v>
      </c>
      <c r="N1772" s="11">
        <f>Data_Extraction!A1772</f>
        <v>44635.685266203705</v>
      </c>
      <c r="O1772" s="15">
        <f t="shared" si="164"/>
        <v>44635</v>
      </c>
      <c r="P1772" s="16">
        <f t="shared" si="165"/>
        <v>0.68526620370370372</v>
      </c>
      <c r="Q1772" s="12">
        <f>IF(Data_Extraction!B1772="",Data_Extraction!$J1772*(Q$1),Data_Extraction!B1772)</f>
        <v>47.7</v>
      </c>
      <c r="R1772" s="12">
        <f>IF(Data_Extraction!C1772="",Data_Extraction!$J1772*(R$1),Data_Extraction!C1772)</f>
        <v>48.760000000000005</v>
      </c>
      <c r="S1772" s="12">
        <f>IF(Data_Extraction!D1772="",Data_Extraction!$J1772*(S$1),Data_Extraction!D1772)</f>
        <v>55.120000000000005</v>
      </c>
      <c r="T1772" s="12">
        <f>IF(Data_Extraction!E1772="",Data_Extraction!$J1772*(T$1),Data_Extraction!E1772)</f>
        <v>50.349999999999994</v>
      </c>
      <c r="U1772" s="12">
        <f>IF(Data_Extraction!F1772="",Data_Extraction!$J1772*(U$1),Data_Extraction!F1772)</f>
        <v>51.94</v>
      </c>
      <c r="V1772" s="12">
        <f>IF(Data_Extraction!G1772="",Data_Extraction!$J1772*(V$1),Data_Extraction!G1772)</f>
        <v>48.230000000000004</v>
      </c>
      <c r="W1772" s="12">
        <f>IF(Data_Extraction!H1772="",Data_Extraction!$J1772*(W$1),Data_Extraction!H1772)</f>
        <v>56.71</v>
      </c>
      <c r="X1772" s="12">
        <f>IF(Data_Extraction!I1772="",Data_Extraction!$J1772*(X$1),Data_Extraction!I1772)</f>
        <v>53</v>
      </c>
      <c r="Y1772" s="13">
        <f t="shared" si="162"/>
        <v>51.47625</v>
      </c>
      <c r="Z1772" s="17" t="str">
        <f t="shared" si="166"/>
        <v>Late Evening</v>
      </c>
      <c r="AA1772" s="14" t="str">
        <f>VLOOKUP($N1772,'HeartRate-2022-03-21-1647950188'!$C:$G,2,0)</f>
        <v>Lecture</v>
      </c>
      <c r="AB1772" s="14" t="str">
        <f>VLOOKUP($N1772,'HeartRate-2022-03-21-1647950188'!$C:$G,3,0)</f>
        <v>Off Campus</v>
      </c>
      <c r="AC1772" s="14" t="str">
        <f>VLOOKUP($N1772,'HeartRate-2022-03-21-1647950188'!$C:$G,4,0)</f>
        <v>Sitting</v>
      </c>
      <c r="AD1772" s="14" t="str">
        <f>VLOOKUP($N1772,'HeartRate-2022-03-21-1647950188'!$C:$G,5,0)</f>
        <v>Technical Contexts</v>
      </c>
      <c r="AE1772">
        <f t="shared" si="167"/>
        <v>0</v>
      </c>
      <c r="AF1772" s="18">
        <v>44635</v>
      </c>
      <c r="AG1772" s="19">
        <v>0.68526620370370372</v>
      </c>
    </row>
    <row r="1773" spans="1:33" x14ac:dyDescent="0.3">
      <c r="A1773" s="5">
        <v>44635.68540509259</v>
      </c>
      <c r="B1773" t="str">
        <f>IFERROR(AVERAGEIFS('HeartRate-2022-03-21-1647950188'!$B:$B,'HeartRate-2022-03-21-1647950188'!$A:$A,Data_Extraction!B$2,'HeartRate-2022-03-21-1647950188'!$C:$C,Data_Extraction!$A1773),"")</f>
        <v/>
      </c>
      <c r="C1773" t="str">
        <f>IFERROR(AVERAGEIFS('HeartRate-2022-03-21-1647950188'!$B:$B,'HeartRate-2022-03-21-1647950188'!$A:$A,Data_Extraction!C$2,'HeartRate-2022-03-21-1647950188'!$C:$C,Data_Extraction!$A1773),"")</f>
        <v/>
      </c>
      <c r="D1773" t="str">
        <f>IFERROR(AVERAGEIFS('HeartRate-2022-03-21-1647950188'!$B:$B,'HeartRate-2022-03-21-1647950188'!$A:$A,Data_Extraction!D$2,'HeartRate-2022-03-21-1647950188'!$C:$C,Data_Extraction!$A1773),"")</f>
        <v/>
      </c>
      <c r="E1773" t="str">
        <f>IFERROR(AVERAGEIFS('HeartRate-2022-03-21-1647950188'!$B:$B,'HeartRate-2022-03-21-1647950188'!$A:$A,Data_Extraction!E$2,'HeartRate-2022-03-21-1647950188'!$C:$C,Data_Extraction!$A1773),"")</f>
        <v/>
      </c>
      <c r="F1773" t="str">
        <f>IFERROR(AVERAGEIFS('HeartRate-2022-03-21-1647950188'!$B:$B,'HeartRate-2022-03-21-1647950188'!$A:$A,Data_Extraction!F$2,'HeartRate-2022-03-21-1647950188'!$C:$C,Data_Extraction!$A1773),"")</f>
        <v/>
      </c>
      <c r="G1773">
        <f>IFERROR(AVERAGEIFS('HeartRate-2022-03-21-1647950188'!$B:$B,'HeartRate-2022-03-21-1647950188'!$A:$A,Data_Extraction!G$2,'HeartRate-2022-03-21-1647950188'!$C:$C,Data_Extraction!$A1773),"")</f>
        <v>94</v>
      </c>
      <c r="H1773">
        <f>IFERROR(AVERAGEIFS('HeartRate-2022-03-21-1647950188'!$B:$B,'HeartRate-2022-03-21-1647950188'!$A:$A,Data_Extraction!H$2,'HeartRate-2022-03-21-1647950188'!$C:$C,Data_Extraction!$A1773),"")</f>
        <v>140</v>
      </c>
      <c r="I1773">
        <f>IFERROR(AVERAGEIFS('HeartRate-2022-03-21-1647950188'!$B:$B,'HeartRate-2022-03-21-1647950188'!$A:$A,Data_Extraction!I$2,'HeartRate-2022-03-21-1647950188'!$C:$C,Data_Extraction!$A1773),"")</f>
        <v>58</v>
      </c>
      <c r="J1773" s="8">
        <f t="shared" si="163"/>
        <v>97.333333333333329</v>
      </c>
      <c r="N1773" s="11">
        <f>Data_Extraction!A1773</f>
        <v>44635.68540509259</v>
      </c>
      <c r="O1773" s="15">
        <f t="shared" si="164"/>
        <v>44635</v>
      </c>
      <c r="P1773" s="16">
        <f t="shared" si="165"/>
        <v>0.68540509259259252</v>
      </c>
      <c r="Q1773" s="12">
        <f>IF(Data_Extraction!B1773="",Data_Extraction!$J1773*(Q$1),Data_Extraction!B1773)</f>
        <v>87.6</v>
      </c>
      <c r="R1773" s="12">
        <f>IF(Data_Extraction!C1773="",Data_Extraction!$J1773*(R$1),Data_Extraction!C1773)</f>
        <v>89.546666666666667</v>
      </c>
      <c r="S1773" s="12">
        <f>IF(Data_Extraction!D1773="",Data_Extraction!$J1773*(S$1),Data_Extraction!D1773)</f>
        <v>101.22666666666666</v>
      </c>
      <c r="T1773" s="12">
        <f>IF(Data_Extraction!E1773="",Data_Extraction!$J1773*(T$1),Data_Extraction!E1773)</f>
        <v>92.466666666666654</v>
      </c>
      <c r="U1773" s="12">
        <f>IF(Data_Extraction!F1773="",Data_Extraction!$J1773*(U$1),Data_Extraction!F1773)</f>
        <v>95.386666666666656</v>
      </c>
      <c r="V1773" s="12">
        <f>IF(Data_Extraction!G1773="",Data_Extraction!$J1773*(V$1),Data_Extraction!G1773)</f>
        <v>94</v>
      </c>
      <c r="W1773" s="12">
        <f>IF(Data_Extraction!H1773="",Data_Extraction!$J1773*(W$1),Data_Extraction!H1773)</f>
        <v>140</v>
      </c>
      <c r="X1773" s="12">
        <f>IF(Data_Extraction!I1773="",Data_Extraction!$J1773*(X$1),Data_Extraction!I1773)</f>
        <v>58</v>
      </c>
      <c r="Y1773" s="13">
        <f t="shared" si="162"/>
        <v>94.778333333333336</v>
      </c>
      <c r="Z1773" s="17" t="str">
        <f t="shared" si="166"/>
        <v>Late Evening</v>
      </c>
      <c r="AA1773" s="14" t="str">
        <f>VLOOKUP($N1773,'HeartRate-2022-03-21-1647950188'!$C:$G,2,0)</f>
        <v>Lecture</v>
      </c>
      <c r="AB1773" s="14" t="str">
        <f>VLOOKUP($N1773,'HeartRate-2022-03-21-1647950188'!$C:$G,3,0)</f>
        <v>Off Campus</v>
      </c>
      <c r="AC1773" s="14" t="str">
        <f>VLOOKUP($N1773,'HeartRate-2022-03-21-1647950188'!$C:$G,4,0)</f>
        <v>Sitting</v>
      </c>
      <c r="AD1773" s="14" t="str">
        <f>VLOOKUP($N1773,'HeartRate-2022-03-21-1647950188'!$C:$G,5,0)</f>
        <v>Technical Contexts</v>
      </c>
      <c r="AE1773">
        <f t="shared" si="167"/>
        <v>0</v>
      </c>
      <c r="AF1773" s="18">
        <v>44635</v>
      </c>
      <c r="AG1773" s="19">
        <v>0.68540509259259252</v>
      </c>
    </row>
    <row r="1774" spans="1:33" x14ac:dyDescent="0.3">
      <c r="A1774" s="5">
        <v>44635.685925925929</v>
      </c>
      <c r="B1774" t="str">
        <f>IFERROR(AVERAGEIFS('HeartRate-2022-03-21-1647950188'!$B:$B,'HeartRate-2022-03-21-1647950188'!$A:$A,Data_Extraction!B$2,'HeartRate-2022-03-21-1647950188'!$C:$C,Data_Extraction!$A1774),"")</f>
        <v/>
      </c>
      <c r="C1774" t="str">
        <f>IFERROR(AVERAGEIFS('HeartRate-2022-03-21-1647950188'!$B:$B,'HeartRate-2022-03-21-1647950188'!$A:$A,Data_Extraction!C$2,'HeartRate-2022-03-21-1647950188'!$C:$C,Data_Extraction!$A1774),"")</f>
        <v/>
      </c>
      <c r="D1774" t="str">
        <f>IFERROR(AVERAGEIFS('HeartRate-2022-03-21-1647950188'!$B:$B,'HeartRate-2022-03-21-1647950188'!$A:$A,Data_Extraction!D$2,'HeartRate-2022-03-21-1647950188'!$C:$C,Data_Extraction!$A1774),"")</f>
        <v/>
      </c>
      <c r="E1774" t="str">
        <f>IFERROR(AVERAGEIFS('HeartRate-2022-03-21-1647950188'!$B:$B,'HeartRate-2022-03-21-1647950188'!$A:$A,Data_Extraction!E$2,'HeartRate-2022-03-21-1647950188'!$C:$C,Data_Extraction!$A1774),"")</f>
        <v/>
      </c>
      <c r="F1774" t="str">
        <f>IFERROR(AVERAGEIFS('HeartRate-2022-03-21-1647950188'!$B:$B,'HeartRate-2022-03-21-1647950188'!$A:$A,Data_Extraction!F$2,'HeartRate-2022-03-21-1647950188'!$C:$C,Data_Extraction!$A1774),"")</f>
        <v/>
      </c>
      <c r="G1774" t="str">
        <f>IFERROR(AVERAGEIFS('HeartRate-2022-03-21-1647950188'!$B:$B,'HeartRate-2022-03-21-1647950188'!$A:$A,Data_Extraction!G$2,'HeartRate-2022-03-21-1647950188'!$C:$C,Data_Extraction!$A1774),"")</f>
        <v/>
      </c>
      <c r="H1774" t="str">
        <f>IFERROR(AVERAGEIFS('HeartRate-2022-03-21-1647950188'!$B:$B,'HeartRate-2022-03-21-1647950188'!$A:$A,Data_Extraction!H$2,'HeartRate-2022-03-21-1647950188'!$C:$C,Data_Extraction!$A1774),"")</f>
        <v/>
      </c>
      <c r="I1774">
        <f>IFERROR(AVERAGEIFS('HeartRate-2022-03-21-1647950188'!$B:$B,'HeartRate-2022-03-21-1647950188'!$A:$A,Data_Extraction!I$2,'HeartRate-2022-03-21-1647950188'!$C:$C,Data_Extraction!$A1774),"")</f>
        <v>55</v>
      </c>
      <c r="J1774" s="8">
        <f t="shared" si="163"/>
        <v>55</v>
      </c>
      <c r="N1774" s="11">
        <f>Data_Extraction!A1774</f>
        <v>44635.685925925929</v>
      </c>
      <c r="O1774" s="15">
        <f t="shared" si="164"/>
        <v>44635</v>
      </c>
      <c r="P1774" s="16">
        <f t="shared" si="165"/>
        <v>0.68592592592592594</v>
      </c>
      <c r="Q1774" s="12">
        <f>IF(Data_Extraction!B1774="",Data_Extraction!$J1774*(Q$1),Data_Extraction!B1774)</f>
        <v>49.5</v>
      </c>
      <c r="R1774" s="12">
        <f>IF(Data_Extraction!C1774="",Data_Extraction!$J1774*(R$1),Data_Extraction!C1774)</f>
        <v>50.6</v>
      </c>
      <c r="S1774" s="12">
        <f>IF(Data_Extraction!D1774="",Data_Extraction!$J1774*(S$1),Data_Extraction!D1774)</f>
        <v>57.2</v>
      </c>
      <c r="T1774" s="12">
        <f>IF(Data_Extraction!E1774="",Data_Extraction!$J1774*(T$1),Data_Extraction!E1774)</f>
        <v>52.25</v>
      </c>
      <c r="U1774" s="12">
        <f>IF(Data_Extraction!F1774="",Data_Extraction!$J1774*(U$1),Data_Extraction!F1774)</f>
        <v>53.9</v>
      </c>
      <c r="V1774" s="12">
        <f>IF(Data_Extraction!G1774="",Data_Extraction!$J1774*(V$1),Data_Extraction!G1774)</f>
        <v>50.050000000000004</v>
      </c>
      <c r="W1774" s="12">
        <f>IF(Data_Extraction!H1774="",Data_Extraction!$J1774*(W$1),Data_Extraction!H1774)</f>
        <v>58.85</v>
      </c>
      <c r="X1774" s="12">
        <f>IF(Data_Extraction!I1774="",Data_Extraction!$J1774*(X$1),Data_Extraction!I1774)</f>
        <v>55</v>
      </c>
      <c r="Y1774" s="13">
        <f t="shared" si="162"/>
        <v>53.418750000000003</v>
      </c>
      <c r="Z1774" s="17" t="str">
        <f t="shared" si="166"/>
        <v>Late Evening</v>
      </c>
      <c r="AA1774" s="14" t="str">
        <f>VLOOKUP($N1774,'HeartRate-2022-03-21-1647950188'!$C:$G,2,0)</f>
        <v>Lecture</v>
      </c>
      <c r="AB1774" s="14" t="str">
        <f>VLOOKUP($N1774,'HeartRate-2022-03-21-1647950188'!$C:$G,3,0)</f>
        <v>Off Campus</v>
      </c>
      <c r="AC1774" s="14" t="str">
        <f>VLOOKUP($N1774,'HeartRate-2022-03-21-1647950188'!$C:$G,4,0)</f>
        <v>Sitting</v>
      </c>
      <c r="AD1774" s="14" t="str">
        <f>VLOOKUP($N1774,'HeartRate-2022-03-21-1647950188'!$C:$G,5,0)</f>
        <v>Technical Contexts</v>
      </c>
      <c r="AE1774">
        <f t="shared" si="167"/>
        <v>0</v>
      </c>
      <c r="AF1774" s="18">
        <v>44635</v>
      </c>
      <c r="AG1774" s="19">
        <v>0.68592592592592594</v>
      </c>
    </row>
    <row r="1775" spans="1:33" x14ac:dyDescent="0.3">
      <c r="A1775" s="5">
        <v>44635.686099537037</v>
      </c>
      <c r="B1775" t="str">
        <f>IFERROR(AVERAGEIFS('HeartRate-2022-03-21-1647950188'!$B:$B,'HeartRate-2022-03-21-1647950188'!$A:$A,Data_Extraction!B$2,'HeartRate-2022-03-21-1647950188'!$C:$C,Data_Extraction!$A1775),"")</f>
        <v/>
      </c>
      <c r="C1775" t="str">
        <f>IFERROR(AVERAGEIFS('HeartRate-2022-03-21-1647950188'!$B:$B,'HeartRate-2022-03-21-1647950188'!$A:$A,Data_Extraction!C$2,'HeartRate-2022-03-21-1647950188'!$C:$C,Data_Extraction!$A1775),"")</f>
        <v/>
      </c>
      <c r="D1775" t="str">
        <f>IFERROR(AVERAGEIFS('HeartRate-2022-03-21-1647950188'!$B:$B,'HeartRate-2022-03-21-1647950188'!$A:$A,Data_Extraction!D$2,'HeartRate-2022-03-21-1647950188'!$C:$C,Data_Extraction!$A1775),"")</f>
        <v/>
      </c>
      <c r="E1775" t="str">
        <f>IFERROR(AVERAGEIFS('HeartRate-2022-03-21-1647950188'!$B:$B,'HeartRate-2022-03-21-1647950188'!$A:$A,Data_Extraction!E$2,'HeartRate-2022-03-21-1647950188'!$C:$C,Data_Extraction!$A1775),"")</f>
        <v/>
      </c>
      <c r="F1775" t="str">
        <f>IFERROR(AVERAGEIFS('HeartRate-2022-03-21-1647950188'!$B:$B,'HeartRate-2022-03-21-1647950188'!$A:$A,Data_Extraction!F$2,'HeartRate-2022-03-21-1647950188'!$C:$C,Data_Extraction!$A1775),"")</f>
        <v/>
      </c>
      <c r="G1775">
        <f>IFERROR(AVERAGEIFS('HeartRate-2022-03-21-1647950188'!$B:$B,'HeartRate-2022-03-21-1647950188'!$A:$A,Data_Extraction!G$2,'HeartRate-2022-03-21-1647950188'!$C:$C,Data_Extraction!$A1775),"")</f>
        <v>85</v>
      </c>
      <c r="H1775">
        <f>IFERROR(AVERAGEIFS('HeartRate-2022-03-21-1647950188'!$B:$B,'HeartRate-2022-03-21-1647950188'!$A:$A,Data_Extraction!H$2,'HeartRate-2022-03-21-1647950188'!$C:$C,Data_Extraction!$A1775),"")</f>
        <v>122</v>
      </c>
      <c r="I1775">
        <f>IFERROR(AVERAGEIFS('HeartRate-2022-03-21-1647950188'!$B:$B,'HeartRate-2022-03-21-1647950188'!$A:$A,Data_Extraction!I$2,'HeartRate-2022-03-21-1647950188'!$C:$C,Data_Extraction!$A1775),"")</f>
        <v>55</v>
      </c>
      <c r="J1775" s="8">
        <f t="shared" si="163"/>
        <v>87.333333333333329</v>
      </c>
      <c r="N1775" s="11">
        <f>Data_Extraction!A1775</f>
        <v>44635.686099537037</v>
      </c>
      <c r="O1775" s="15">
        <f t="shared" si="164"/>
        <v>44635</v>
      </c>
      <c r="P1775" s="16">
        <f t="shared" si="165"/>
        <v>0.68609953703703708</v>
      </c>
      <c r="Q1775" s="12">
        <f>IF(Data_Extraction!B1775="",Data_Extraction!$J1775*(Q$1),Data_Extraction!B1775)</f>
        <v>78.599999999999994</v>
      </c>
      <c r="R1775" s="12">
        <f>IF(Data_Extraction!C1775="",Data_Extraction!$J1775*(R$1),Data_Extraction!C1775)</f>
        <v>80.346666666666664</v>
      </c>
      <c r="S1775" s="12">
        <f>IF(Data_Extraction!D1775="",Data_Extraction!$J1775*(S$1),Data_Extraction!D1775)</f>
        <v>90.826666666666668</v>
      </c>
      <c r="T1775" s="12">
        <f>IF(Data_Extraction!E1775="",Data_Extraction!$J1775*(T$1),Data_Extraction!E1775)</f>
        <v>82.966666666666654</v>
      </c>
      <c r="U1775" s="12">
        <f>IF(Data_Extraction!F1775="",Data_Extraction!$J1775*(U$1),Data_Extraction!F1775)</f>
        <v>85.586666666666659</v>
      </c>
      <c r="V1775" s="12">
        <f>IF(Data_Extraction!G1775="",Data_Extraction!$J1775*(V$1),Data_Extraction!G1775)</f>
        <v>85</v>
      </c>
      <c r="W1775" s="12">
        <f>IF(Data_Extraction!H1775="",Data_Extraction!$J1775*(W$1),Data_Extraction!H1775)</f>
        <v>122</v>
      </c>
      <c r="X1775" s="12">
        <f>IF(Data_Extraction!I1775="",Data_Extraction!$J1775*(X$1),Data_Extraction!I1775)</f>
        <v>55</v>
      </c>
      <c r="Y1775" s="13">
        <f t="shared" si="162"/>
        <v>85.040833333333325</v>
      </c>
      <c r="Z1775" s="17" t="str">
        <f t="shared" si="166"/>
        <v>Late Evening</v>
      </c>
      <c r="AA1775" s="14" t="str">
        <f>VLOOKUP($N1775,'HeartRate-2022-03-21-1647950188'!$C:$G,2,0)</f>
        <v>Lecture</v>
      </c>
      <c r="AB1775" s="14" t="str">
        <f>VLOOKUP($N1775,'HeartRate-2022-03-21-1647950188'!$C:$G,3,0)</f>
        <v>Off Campus</v>
      </c>
      <c r="AC1775" s="14" t="str">
        <f>VLOOKUP($N1775,'HeartRate-2022-03-21-1647950188'!$C:$G,4,0)</f>
        <v>Sitting</v>
      </c>
      <c r="AD1775" s="14" t="str">
        <f>VLOOKUP($N1775,'HeartRate-2022-03-21-1647950188'!$C:$G,5,0)</f>
        <v>Technical Contexts</v>
      </c>
      <c r="AE1775">
        <f t="shared" si="167"/>
        <v>0</v>
      </c>
      <c r="AF1775" s="18">
        <v>44635</v>
      </c>
      <c r="AG1775" s="19">
        <v>0.68609953703703708</v>
      </c>
    </row>
    <row r="1776" spans="1:33" x14ac:dyDescent="0.3">
      <c r="A1776" s="5">
        <v>44635.686689814815</v>
      </c>
      <c r="B1776">
        <f>IFERROR(AVERAGEIFS('HeartRate-2022-03-21-1647950188'!$B:$B,'HeartRate-2022-03-21-1647950188'!$A:$A,Data_Extraction!B$2,'HeartRate-2022-03-21-1647950188'!$C:$C,Data_Extraction!$A1776),"")</f>
        <v>88</v>
      </c>
      <c r="C1776" t="str">
        <f>IFERROR(AVERAGEIFS('HeartRate-2022-03-21-1647950188'!$B:$B,'HeartRate-2022-03-21-1647950188'!$A:$A,Data_Extraction!C$2,'HeartRate-2022-03-21-1647950188'!$C:$C,Data_Extraction!$A1776),"")</f>
        <v/>
      </c>
      <c r="D1776" t="str">
        <f>IFERROR(AVERAGEIFS('HeartRate-2022-03-21-1647950188'!$B:$B,'HeartRate-2022-03-21-1647950188'!$A:$A,Data_Extraction!D$2,'HeartRate-2022-03-21-1647950188'!$C:$C,Data_Extraction!$A1776),"")</f>
        <v/>
      </c>
      <c r="E1776" t="str">
        <f>IFERROR(AVERAGEIFS('HeartRate-2022-03-21-1647950188'!$B:$B,'HeartRate-2022-03-21-1647950188'!$A:$A,Data_Extraction!E$2,'HeartRate-2022-03-21-1647950188'!$C:$C,Data_Extraction!$A1776),"")</f>
        <v/>
      </c>
      <c r="F1776" t="str">
        <f>IFERROR(AVERAGEIFS('HeartRate-2022-03-21-1647950188'!$B:$B,'HeartRate-2022-03-21-1647950188'!$A:$A,Data_Extraction!F$2,'HeartRate-2022-03-21-1647950188'!$C:$C,Data_Extraction!$A1776),"")</f>
        <v/>
      </c>
      <c r="G1776" t="str">
        <f>IFERROR(AVERAGEIFS('HeartRate-2022-03-21-1647950188'!$B:$B,'HeartRate-2022-03-21-1647950188'!$A:$A,Data_Extraction!G$2,'HeartRate-2022-03-21-1647950188'!$C:$C,Data_Extraction!$A1776),"")</f>
        <v/>
      </c>
      <c r="H1776" t="str">
        <f>IFERROR(AVERAGEIFS('HeartRate-2022-03-21-1647950188'!$B:$B,'HeartRate-2022-03-21-1647950188'!$A:$A,Data_Extraction!H$2,'HeartRate-2022-03-21-1647950188'!$C:$C,Data_Extraction!$A1776),"")</f>
        <v/>
      </c>
      <c r="I1776" t="str">
        <f>IFERROR(AVERAGEIFS('HeartRate-2022-03-21-1647950188'!$B:$B,'HeartRate-2022-03-21-1647950188'!$A:$A,Data_Extraction!I$2,'HeartRate-2022-03-21-1647950188'!$C:$C,Data_Extraction!$A1776),"")</f>
        <v/>
      </c>
      <c r="J1776" s="8">
        <f t="shared" si="163"/>
        <v>88</v>
      </c>
      <c r="N1776" s="11">
        <f>Data_Extraction!A1776</f>
        <v>44635.686689814815</v>
      </c>
      <c r="O1776" s="15">
        <f t="shared" si="164"/>
        <v>44635</v>
      </c>
      <c r="P1776" s="16">
        <f t="shared" si="165"/>
        <v>0.68668981481481473</v>
      </c>
      <c r="Q1776" s="12">
        <f>IF(Data_Extraction!B1776="",Data_Extraction!$J1776*(Q$1),Data_Extraction!B1776)</f>
        <v>88</v>
      </c>
      <c r="R1776" s="12">
        <f>IF(Data_Extraction!C1776="",Data_Extraction!$J1776*(R$1),Data_Extraction!C1776)</f>
        <v>80.960000000000008</v>
      </c>
      <c r="S1776" s="12">
        <f>IF(Data_Extraction!D1776="",Data_Extraction!$J1776*(S$1),Data_Extraction!D1776)</f>
        <v>91.52000000000001</v>
      </c>
      <c r="T1776" s="12">
        <f>IF(Data_Extraction!E1776="",Data_Extraction!$J1776*(T$1),Data_Extraction!E1776)</f>
        <v>83.6</v>
      </c>
      <c r="U1776" s="12">
        <f>IF(Data_Extraction!F1776="",Data_Extraction!$J1776*(U$1),Data_Extraction!F1776)</f>
        <v>86.24</v>
      </c>
      <c r="V1776" s="12">
        <f>IF(Data_Extraction!G1776="",Data_Extraction!$J1776*(V$1),Data_Extraction!G1776)</f>
        <v>80.08</v>
      </c>
      <c r="W1776" s="12">
        <f>IF(Data_Extraction!H1776="",Data_Extraction!$J1776*(W$1),Data_Extraction!H1776)</f>
        <v>94.160000000000011</v>
      </c>
      <c r="X1776" s="12">
        <f>IF(Data_Extraction!I1776="",Data_Extraction!$J1776*(X$1),Data_Extraction!I1776)</f>
        <v>85.36</v>
      </c>
      <c r="Y1776" s="13">
        <f t="shared" si="162"/>
        <v>86.240000000000009</v>
      </c>
      <c r="Z1776" s="17" t="str">
        <f t="shared" si="166"/>
        <v>Late Evening</v>
      </c>
      <c r="AA1776" s="14" t="str">
        <f>VLOOKUP($N1776,'HeartRate-2022-03-21-1647950188'!$C:$G,2,0)</f>
        <v>Lecture</v>
      </c>
      <c r="AB1776" s="14" t="str">
        <f>VLOOKUP($N1776,'HeartRate-2022-03-21-1647950188'!$C:$G,3,0)</f>
        <v>Off Campus</v>
      </c>
      <c r="AC1776" s="14" t="str">
        <f>VLOOKUP($N1776,'HeartRate-2022-03-21-1647950188'!$C:$G,4,0)</f>
        <v>Sitting</v>
      </c>
      <c r="AD1776" s="14" t="str">
        <f>VLOOKUP($N1776,'HeartRate-2022-03-21-1647950188'!$C:$G,5,0)</f>
        <v>Technical Contexts</v>
      </c>
      <c r="AE1776">
        <f t="shared" si="167"/>
        <v>0</v>
      </c>
      <c r="AF1776" s="18">
        <v>44635</v>
      </c>
      <c r="AG1776" s="19">
        <v>0.68668981481481473</v>
      </c>
    </row>
    <row r="1777" spans="1:33" x14ac:dyDescent="0.3">
      <c r="A1777" s="5">
        <v>44635.686793981484</v>
      </c>
      <c r="B1777" t="str">
        <f>IFERROR(AVERAGEIFS('HeartRate-2022-03-21-1647950188'!$B:$B,'HeartRate-2022-03-21-1647950188'!$A:$A,Data_Extraction!B$2,'HeartRate-2022-03-21-1647950188'!$C:$C,Data_Extraction!$A1777),"")</f>
        <v/>
      </c>
      <c r="C1777" t="str">
        <f>IFERROR(AVERAGEIFS('HeartRate-2022-03-21-1647950188'!$B:$B,'HeartRate-2022-03-21-1647950188'!$A:$A,Data_Extraction!C$2,'HeartRate-2022-03-21-1647950188'!$C:$C,Data_Extraction!$A1777),"")</f>
        <v/>
      </c>
      <c r="D1777" t="str">
        <f>IFERROR(AVERAGEIFS('HeartRate-2022-03-21-1647950188'!$B:$B,'HeartRate-2022-03-21-1647950188'!$A:$A,Data_Extraction!D$2,'HeartRate-2022-03-21-1647950188'!$C:$C,Data_Extraction!$A1777),"")</f>
        <v/>
      </c>
      <c r="E1777" t="str">
        <f>IFERROR(AVERAGEIFS('HeartRate-2022-03-21-1647950188'!$B:$B,'HeartRate-2022-03-21-1647950188'!$A:$A,Data_Extraction!E$2,'HeartRate-2022-03-21-1647950188'!$C:$C,Data_Extraction!$A1777),"")</f>
        <v/>
      </c>
      <c r="F1777" t="str">
        <f>IFERROR(AVERAGEIFS('HeartRate-2022-03-21-1647950188'!$B:$B,'HeartRate-2022-03-21-1647950188'!$A:$A,Data_Extraction!F$2,'HeartRate-2022-03-21-1647950188'!$C:$C,Data_Extraction!$A1777),"")</f>
        <v/>
      </c>
      <c r="G1777">
        <f>IFERROR(AVERAGEIFS('HeartRate-2022-03-21-1647950188'!$B:$B,'HeartRate-2022-03-21-1647950188'!$A:$A,Data_Extraction!G$2,'HeartRate-2022-03-21-1647950188'!$C:$C,Data_Extraction!$A1777),"")</f>
        <v>82</v>
      </c>
      <c r="H1777">
        <f>IFERROR(AVERAGEIFS('HeartRate-2022-03-21-1647950188'!$B:$B,'HeartRate-2022-03-21-1647950188'!$A:$A,Data_Extraction!H$2,'HeartRate-2022-03-21-1647950188'!$C:$C,Data_Extraction!$A1777),"")</f>
        <v>114</v>
      </c>
      <c r="I1777">
        <f>IFERROR(AVERAGEIFS('HeartRate-2022-03-21-1647950188'!$B:$B,'HeartRate-2022-03-21-1647950188'!$A:$A,Data_Extraction!I$2,'HeartRate-2022-03-21-1647950188'!$C:$C,Data_Extraction!$A1777),"")</f>
        <v>89</v>
      </c>
      <c r="J1777" s="8">
        <f t="shared" si="163"/>
        <v>95</v>
      </c>
      <c r="N1777" s="11">
        <f>Data_Extraction!A1777</f>
        <v>44635.686793981484</v>
      </c>
      <c r="O1777" s="15">
        <f t="shared" si="164"/>
        <v>44635</v>
      </c>
      <c r="P1777" s="16">
        <f t="shared" si="165"/>
        <v>0.68679398148148152</v>
      </c>
      <c r="Q1777" s="12">
        <f>IF(Data_Extraction!B1777="",Data_Extraction!$J1777*(Q$1),Data_Extraction!B1777)</f>
        <v>85.5</v>
      </c>
      <c r="R1777" s="12">
        <f>IF(Data_Extraction!C1777="",Data_Extraction!$J1777*(R$1),Data_Extraction!C1777)</f>
        <v>87.4</v>
      </c>
      <c r="S1777" s="12">
        <f>IF(Data_Extraction!D1777="",Data_Extraction!$J1777*(S$1),Data_Extraction!D1777)</f>
        <v>98.8</v>
      </c>
      <c r="T1777" s="12">
        <f>IF(Data_Extraction!E1777="",Data_Extraction!$J1777*(T$1),Data_Extraction!E1777)</f>
        <v>90.25</v>
      </c>
      <c r="U1777" s="12">
        <f>IF(Data_Extraction!F1777="",Data_Extraction!$J1777*(U$1),Data_Extraction!F1777)</f>
        <v>93.1</v>
      </c>
      <c r="V1777" s="12">
        <f>IF(Data_Extraction!G1777="",Data_Extraction!$J1777*(V$1),Data_Extraction!G1777)</f>
        <v>82</v>
      </c>
      <c r="W1777" s="12">
        <f>IF(Data_Extraction!H1777="",Data_Extraction!$J1777*(W$1),Data_Extraction!H1777)</f>
        <v>114</v>
      </c>
      <c r="X1777" s="12">
        <f>IF(Data_Extraction!I1777="",Data_Extraction!$J1777*(X$1),Data_Extraction!I1777)</f>
        <v>89</v>
      </c>
      <c r="Y1777" s="13">
        <f t="shared" si="162"/>
        <v>92.506249999999994</v>
      </c>
      <c r="Z1777" s="17" t="str">
        <f t="shared" si="166"/>
        <v>Late Evening</v>
      </c>
      <c r="AA1777" s="14" t="str">
        <f>VLOOKUP($N1777,'HeartRate-2022-03-21-1647950188'!$C:$G,2,0)</f>
        <v>Lecture</v>
      </c>
      <c r="AB1777" s="14" t="str">
        <f>VLOOKUP($N1777,'HeartRate-2022-03-21-1647950188'!$C:$G,3,0)</f>
        <v>Off Campus</v>
      </c>
      <c r="AC1777" s="14" t="str">
        <f>VLOOKUP($N1777,'HeartRate-2022-03-21-1647950188'!$C:$G,4,0)</f>
        <v>Sitting</v>
      </c>
      <c r="AD1777" s="14" t="str">
        <f>VLOOKUP($N1777,'HeartRate-2022-03-21-1647950188'!$C:$G,5,0)</f>
        <v>Technical Contexts</v>
      </c>
      <c r="AE1777">
        <f t="shared" si="167"/>
        <v>0</v>
      </c>
      <c r="AF1777" s="18">
        <v>44635</v>
      </c>
      <c r="AG1777" s="19">
        <v>0.68679398148148152</v>
      </c>
    </row>
    <row r="1778" spans="1:33" x14ac:dyDescent="0.3">
      <c r="A1778" s="5">
        <v>44635.686828703707</v>
      </c>
      <c r="B1778" t="str">
        <f>IFERROR(AVERAGEIFS('HeartRate-2022-03-21-1647950188'!$B:$B,'HeartRate-2022-03-21-1647950188'!$A:$A,Data_Extraction!B$2,'HeartRate-2022-03-21-1647950188'!$C:$C,Data_Extraction!$A1778),"")</f>
        <v/>
      </c>
      <c r="C1778" t="str">
        <f>IFERROR(AVERAGEIFS('HeartRate-2022-03-21-1647950188'!$B:$B,'HeartRate-2022-03-21-1647950188'!$A:$A,Data_Extraction!C$2,'HeartRate-2022-03-21-1647950188'!$C:$C,Data_Extraction!$A1778),"")</f>
        <v/>
      </c>
      <c r="D1778" t="str">
        <f>IFERROR(AVERAGEIFS('HeartRate-2022-03-21-1647950188'!$B:$B,'HeartRate-2022-03-21-1647950188'!$A:$A,Data_Extraction!D$2,'HeartRate-2022-03-21-1647950188'!$C:$C,Data_Extraction!$A1778),"")</f>
        <v/>
      </c>
      <c r="E1778" t="str">
        <f>IFERROR(AVERAGEIFS('HeartRate-2022-03-21-1647950188'!$B:$B,'HeartRate-2022-03-21-1647950188'!$A:$A,Data_Extraction!E$2,'HeartRate-2022-03-21-1647950188'!$C:$C,Data_Extraction!$A1778),"")</f>
        <v/>
      </c>
      <c r="F1778" t="str">
        <f>IFERROR(AVERAGEIFS('HeartRate-2022-03-21-1647950188'!$B:$B,'HeartRate-2022-03-21-1647950188'!$A:$A,Data_Extraction!F$2,'HeartRate-2022-03-21-1647950188'!$C:$C,Data_Extraction!$A1778),"")</f>
        <v/>
      </c>
      <c r="G1778" t="str">
        <f>IFERROR(AVERAGEIFS('HeartRate-2022-03-21-1647950188'!$B:$B,'HeartRate-2022-03-21-1647950188'!$A:$A,Data_Extraction!G$2,'HeartRate-2022-03-21-1647950188'!$C:$C,Data_Extraction!$A1778),"")</f>
        <v/>
      </c>
      <c r="H1778" t="str">
        <f>IFERROR(AVERAGEIFS('HeartRate-2022-03-21-1647950188'!$B:$B,'HeartRate-2022-03-21-1647950188'!$A:$A,Data_Extraction!H$2,'HeartRate-2022-03-21-1647950188'!$C:$C,Data_Extraction!$A1778),"")</f>
        <v/>
      </c>
      <c r="I1778">
        <f>IFERROR(AVERAGEIFS('HeartRate-2022-03-21-1647950188'!$B:$B,'HeartRate-2022-03-21-1647950188'!$A:$A,Data_Extraction!I$2,'HeartRate-2022-03-21-1647950188'!$C:$C,Data_Extraction!$A1778),"")</f>
        <v>89</v>
      </c>
      <c r="J1778" s="8">
        <f t="shared" si="163"/>
        <v>89</v>
      </c>
      <c r="N1778" s="11">
        <f>Data_Extraction!A1778</f>
        <v>44635.686828703707</v>
      </c>
      <c r="O1778" s="15">
        <f t="shared" si="164"/>
        <v>44635</v>
      </c>
      <c r="P1778" s="16">
        <f t="shared" si="165"/>
        <v>0.68682870370370364</v>
      </c>
      <c r="Q1778" s="12">
        <f>IF(Data_Extraction!B1778="",Data_Extraction!$J1778*(Q$1),Data_Extraction!B1778)</f>
        <v>80.100000000000009</v>
      </c>
      <c r="R1778" s="12">
        <f>IF(Data_Extraction!C1778="",Data_Extraction!$J1778*(R$1),Data_Extraction!C1778)</f>
        <v>81.88000000000001</v>
      </c>
      <c r="S1778" s="12">
        <f>IF(Data_Extraction!D1778="",Data_Extraction!$J1778*(S$1),Data_Extraction!D1778)</f>
        <v>92.56</v>
      </c>
      <c r="T1778" s="12">
        <f>IF(Data_Extraction!E1778="",Data_Extraction!$J1778*(T$1),Data_Extraction!E1778)</f>
        <v>84.55</v>
      </c>
      <c r="U1778" s="12">
        <f>IF(Data_Extraction!F1778="",Data_Extraction!$J1778*(U$1),Data_Extraction!F1778)</f>
        <v>87.22</v>
      </c>
      <c r="V1778" s="12">
        <f>IF(Data_Extraction!G1778="",Data_Extraction!$J1778*(V$1),Data_Extraction!G1778)</f>
        <v>80.990000000000009</v>
      </c>
      <c r="W1778" s="12">
        <f>IF(Data_Extraction!H1778="",Data_Extraction!$J1778*(W$1),Data_Extraction!H1778)</f>
        <v>95.23</v>
      </c>
      <c r="X1778" s="12">
        <f>IF(Data_Extraction!I1778="",Data_Extraction!$J1778*(X$1),Data_Extraction!I1778)</f>
        <v>89</v>
      </c>
      <c r="Y1778" s="13">
        <f t="shared" si="162"/>
        <v>86.441250000000011</v>
      </c>
      <c r="Z1778" s="17" t="str">
        <f t="shared" si="166"/>
        <v>Late Evening</v>
      </c>
      <c r="AA1778" s="14" t="str">
        <f>VLOOKUP($N1778,'HeartRate-2022-03-21-1647950188'!$C:$G,2,0)</f>
        <v>Lecture</v>
      </c>
      <c r="AB1778" s="14" t="str">
        <f>VLOOKUP($N1778,'HeartRate-2022-03-21-1647950188'!$C:$G,3,0)</f>
        <v>Off Campus</v>
      </c>
      <c r="AC1778" s="14" t="str">
        <f>VLOOKUP($N1778,'HeartRate-2022-03-21-1647950188'!$C:$G,4,0)</f>
        <v>Sitting</v>
      </c>
      <c r="AD1778" s="14" t="str">
        <f>VLOOKUP($N1778,'HeartRate-2022-03-21-1647950188'!$C:$G,5,0)</f>
        <v>Technical Contexts</v>
      </c>
      <c r="AE1778">
        <f t="shared" si="167"/>
        <v>0</v>
      </c>
      <c r="AF1778" s="18">
        <v>44635</v>
      </c>
      <c r="AG1778" s="19">
        <v>0.68682870370370364</v>
      </c>
    </row>
    <row r="1779" spans="1:33" x14ac:dyDescent="0.3">
      <c r="A1779" s="5">
        <v>44635.687488425923</v>
      </c>
      <c r="B1779" t="str">
        <f>IFERROR(AVERAGEIFS('HeartRate-2022-03-21-1647950188'!$B:$B,'HeartRate-2022-03-21-1647950188'!$A:$A,Data_Extraction!B$2,'HeartRate-2022-03-21-1647950188'!$C:$C,Data_Extraction!$A1779),"")</f>
        <v/>
      </c>
      <c r="C1779" t="str">
        <f>IFERROR(AVERAGEIFS('HeartRate-2022-03-21-1647950188'!$B:$B,'HeartRate-2022-03-21-1647950188'!$A:$A,Data_Extraction!C$2,'HeartRate-2022-03-21-1647950188'!$C:$C,Data_Extraction!$A1779),"")</f>
        <v/>
      </c>
      <c r="D1779" t="str">
        <f>IFERROR(AVERAGEIFS('HeartRate-2022-03-21-1647950188'!$B:$B,'HeartRate-2022-03-21-1647950188'!$A:$A,Data_Extraction!D$2,'HeartRate-2022-03-21-1647950188'!$C:$C,Data_Extraction!$A1779),"")</f>
        <v/>
      </c>
      <c r="E1779" t="str">
        <f>IFERROR(AVERAGEIFS('HeartRate-2022-03-21-1647950188'!$B:$B,'HeartRate-2022-03-21-1647950188'!$A:$A,Data_Extraction!E$2,'HeartRate-2022-03-21-1647950188'!$C:$C,Data_Extraction!$A1779),"")</f>
        <v/>
      </c>
      <c r="F1779" t="str">
        <f>IFERROR(AVERAGEIFS('HeartRate-2022-03-21-1647950188'!$B:$B,'HeartRate-2022-03-21-1647950188'!$A:$A,Data_Extraction!F$2,'HeartRate-2022-03-21-1647950188'!$C:$C,Data_Extraction!$A1779),"")</f>
        <v/>
      </c>
      <c r="G1779">
        <f>IFERROR(AVERAGEIFS('HeartRate-2022-03-21-1647950188'!$B:$B,'HeartRate-2022-03-21-1647950188'!$A:$A,Data_Extraction!G$2,'HeartRate-2022-03-21-1647950188'!$C:$C,Data_Extraction!$A1779),"")</f>
        <v>72</v>
      </c>
      <c r="H1779">
        <f>IFERROR(AVERAGEIFS('HeartRate-2022-03-21-1647950188'!$B:$B,'HeartRate-2022-03-21-1647950188'!$A:$A,Data_Extraction!H$2,'HeartRate-2022-03-21-1647950188'!$C:$C,Data_Extraction!$A1779),"")</f>
        <v>120</v>
      </c>
      <c r="I1779">
        <f>IFERROR(AVERAGEIFS('HeartRate-2022-03-21-1647950188'!$B:$B,'HeartRate-2022-03-21-1647950188'!$A:$A,Data_Extraction!I$2,'HeartRate-2022-03-21-1647950188'!$C:$C,Data_Extraction!$A1779),"")</f>
        <v>90</v>
      </c>
      <c r="J1779" s="8">
        <f t="shared" si="163"/>
        <v>94</v>
      </c>
      <c r="N1779" s="11">
        <f>Data_Extraction!A1779</f>
        <v>44635.687488425923</v>
      </c>
      <c r="O1779" s="15">
        <f t="shared" si="164"/>
        <v>44635</v>
      </c>
      <c r="P1779" s="16">
        <f t="shared" si="165"/>
        <v>0.68748842592592585</v>
      </c>
      <c r="Q1779" s="12">
        <f>IF(Data_Extraction!B1779="",Data_Extraction!$J1779*(Q$1),Data_Extraction!B1779)</f>
        <v>84.600000000000009</v>
      </c>
      <c r="R1779" s="12">
        <f>IF(Data_Extraction!C1779="",Data_Extraction!$J1779*(R$1),Data_Extraction!C1779)</f>
        <v>86.48</v>
      </c>
      <c r="S1779" s="12">
        <f>IF(Data_Extraction!D1779="",Data_Extraction!$J1779*(S$1),Data_Extraction!D1779)</f>
        <v>97.76</v>
      </c>
      <c r="T1779" s="12">
        <f>IF(Data_Extraction!E1779="",Data_Extraction!$J1779*(T$1),Data_Extraction!E1779)</f>
        <v>89.3</v>
      </c>
      <c r="U1779" s="12">
        <f>IF(Data_Extraction!F1779="",Data_Extraction!$J1779*(U$1),Data_Extraction!F1779)</f>
        <v>92.12</v>
      </c>
      <c r="V1779" s="12">
        <f>IF(Data_Extraction!G1779="",Data_Extraction!$J1779*(V$1),Data_Extraction!G1779)</f>
        <v>72</v>
      </c>
      <c r="W1779" s="12">
        <f>IF(Data_Extraction!H1779="",Data_Extraction!$J1779*(W$1),Data_Extraction!H1779)</f>
        <v>120</v>
      </c>
      <c r="X1779" s="12">
        <f>IF(Data_Extraction!I1779="",Data_Extraction!$J1779*(X$1),Data_Extraction!I1779)</f>
        <v>90</v>
      </c>
      <c r="Y1779" s="13">
        <f t="shared" si="162"/>
        <v>91.532499999999999</v>
      </c>
      <c r="Z1779" s="17" t="str">
        <f t="shared" si="166"/>
        <v>Late Evening</v>
      </c>
      <c r="AA1779" s="14" t="str">
        <f>VLOOKUP($N1779,'HeartRate-2022-03-21-1647950188'!$C:$G,2,0)</f>
        <v>Lecture</v>
      </c>
      <c r="AB1779" s="14" t="str">
        <f>VLOOKUP($N1779,'HeartRate-2022-03-21-1647950188'!$C:$G,3,0)</f>
        <v>Off Campus</v>
      </c>
      <c r="AC1779" s="14" t="str">
        <f>VLOOKUP($N1779,'HeartRate-2022-03-21-1647950188'!$C:$G,4,0)</f>
        <v>Sitting</v>
      </c>
      <c r="AD1779" s="14" t="str">
        <f>VLOOKUP($N1779,'HeartRate-2022-03-21-1647950188'!$C:$G,5,0)</f>
        <v>Technical Contexts</v>
      </c>
      <c r="AE1779">
        <f t="shared" si="167"/>
        <v>0</v>
      </c>
      <c r="AF1779" s="18">
        <v>44635</v>
      </c>
      <c r="AG1779" s="19">
        <v>0.68748842592592585</v>
      </c>
    </row>
    <row r="1780" spans="1:33" x14ac:dyDescent="0.3">
      <c r="A1780" s="5">
        <v>44635.68818287037</v>
      </c>
      <c r="B1780" t="str">
        <f>IFERROR(AVERAGEIFS('HeartRate-2022-03-21-1647950188'!$B:$B,'HeartRate-2022-03-21-1647950188'!$A:$A,Data_Extraction!B$2,'HeartRate-2022-03-21-1647950188'!$C:$C,Data_Extraction!$A1780),"")</f>
        <v/>
      </c>
      <c r="C1780" t="str">
        <f>IFERROR(AVERAGEIFS('HeartRate-2022-03-21-1647950188'!$B:$B,'HeartRate-2022-03-21-1647950188'!$A:$A,Data_Extraction!C$2,'HeartRate-2022-03-21-1647950188'!$C:$C,Data_Extraction!$A1780),"")</f>
        <v/>
      </c>
      <c r="D1780" t="str">
        <f>IFERROR(AVERAGEIFS('HeartRate-2022-03-21-1647950188'!$B:$B,'HeartRate-2022-03-21-1647950188'!$A:$A,Data_Extraction!D$2,'HeartRate-2022-03-21-1647950188'!$C:$C,Data_Extraction!$A1780),"")</f>
        <v/>
      </c>
      <c r="E1780" t="str">
        <f>IFERROR(AVERAGEIFS('HeartRate-2022-03-21-1647950188'!$B:$B,'HeartRate-2022-03-21-1647950188'!$A:$A,Data_Extraction!E$2,'HeartRate-2022-03-21-1647950188'!$C:$C,Data_Extraction!$A1780),"")</f>
        <v/>
      </c>
      <c r="F1780" t="str">
        <f>IFERROR(AVERAGEIFS('HeartRate-2022-03-21-1647950188'!$B:$B,'HeartRate-2022-03-21-1647950188'!$A:$A,Data_Extraction!F$2,'HeartRate-2022-03-21-1647950188'!$C:$C,Data_Extraction!$A1780),"")</f>
        <v/>
      </c>
      <c r="G1780">
        <f>IFERROR(AVERAGEIFS('HeartRate-2022-03-21-1647950188'!$B:$B,'HeartRate-2022-03-21-1647950188'!$A:$A,Data_Extraction!G$2,'HeartRate-2022-03-21-1647950188'!$C:$C,Data_Extraction!$A1780),"")</f>
        <v>91</v>
      </c>
      <c r="H1780">
        <f>IFERROR(AVERAGEIFS('HeartRate-2022-03-21-1647950188'!$B:$B,'HeartRate-2022-03-21-1647950188'!$A:$A,Data_Extraction!H$2,'HeartRate-2022-03-21-1647950188'!$C:$C,Data_Extraction!$A1780),"")</f>
        <v>106</v>
      </c>
      <c r="I1780">
        <f>IFERROR(AVERAGEIFS('HeartRate-2022-03-21-1647950188'!$B:$B,'HeartRate-2022-03-21-1647950188'!$A:$A,Data_Extraction!I$2,'HeartRate-2022-03-21-1647950188'!$C:$C,Data_Extraction!$A1780),"")</f>
        <v>89</v>
      </c>
      <c r="J1780" s="8">
        <f t="shared" si="163"/>
        <v>95.333333333333329</v>
      </c>
      <c r="N1780" s="11">
        <f>Data_Extraction!A1780</f>
        <v>44635.68818287037</v>
      </c>
      <c r="O1780" s="15">
        <f t="shared" si="164"/>
        <v>44635</v>
      </c>
      <c r="P1780" s="16">
        <f t="shared" si="165"/>
        <v>0.6881828703703704</v>
      </c>
      <c r="Q1780" s="12">
        <f>IF(Data_Extraction!B1780="",Data_Extraction!$J1780*(Q$1),Data_Extraction!B1780)</f>
        <v>85.8</v>
      </c>
      <c r="R1780" s="12">
        <f>IF(Data_Extraction!C1780="",Data_Extraction!$J1780*(R$1),Data_Extraction!C1780)</f>
        <v>87.706666666666663</v>
      </c>
      <c r="S1780" s="12">
        <f>IF(Data_Extraction!D1780="",Data_Extraction!$J1780*(S$1),Data_Extraction!D1780)</f>
        <v>99.146666666666661</v>
      </c>
      <c r="T1780" s="12">
        <f>IF(Data_Extraction!E1780="",Data_Extraction!$J1780*(T$1),Data_Extraction!E1780)</f>
        <v>90.566666666666663</v>
      </c>
      <c r="U1780" s="12">
        <f>IF(Data_Extraction!F1780="",Data_Extraction!$J1780*(U$1),Data_Extraction!F1780)</f>
        <v>93.426666666666662</v>
      </c>
      <c r="V1780" s="12">
        <f>IF(Data_Extraction!G1780="",Data_Extraction!$J1780*(V$1),Data_Extraction!G1780)</f>
        <v>91</v>
      </c>
      <c r="W1780" s="12">
        <f>IF(Data_Extraction!H1780="",Data_Extraction!$J1780*(W$1),Data_Extraction!H1780)</f>
        <v>106</v>
      </c>
      <c r="X1780" s="12">
        <f>IF(Data_Extraction!I1780="",Data_Extraction!$J1780*(X$1),Data_Extraction!I1780)</f>
        <v>89</v>
      </c>
      <c r="Y1780" s="13">
        <f t="shared" si="162"/>
        <v>92.830833333333331</v>
      </c>
      <c r="Z1780" s="17" t="str">
        <f t="shared" si="166"/>
        <v>Late Evening</v>
      </c>
      <c r="AA1780" s="14" t="str">
        <f>VLOOKUP($N1780,'HeartRate-2022-03-21-1647950188'!$C:$G,2,0)</f>
        <v>Lecture</v>
      </c>
      <c r="AB1780" s="14" t="str">
        <f>VLOOKUP($N1780,'HeartRate-2022-03-21-1647950188'!$C:$G,3,0)</f>
        <v>Off Campus</v>
      </c>
      <c r="AC1780" s="14" t="str">
        <f>VLOOKUP($N1780,'HeartRate-2022-03-21-1647950188'!$C:$G,4,0)</f>
        <v>Sitting</v>
      </c>
      <c r="AD1780" s="14" t="str">
        <f>VLOOKUP($N1780,'HeartRate-2022-03-21-1647950188'!$C:$G,5,0)</f>
        <v>Technical Contexts</v>
      </c>
      <c r="AE1780">
        <f t="shared" si="167"/>
        <v>0</v>
      </c>
      <c r="AF1780" s="18">
        <v>44635</v>
      </c>
      <c r="AG1780" s="19">
        <v>0.6881828703703704</v>
      </c>
    </row>
    <row r="1781" spans="1:33" x14ac:dyDescent="0.3">
      <c r="A1781" s="5">
        <v>44635.688194444447</v>
      </c>
      <c r="B1781">
        <f>IFERROR(AVERAGEIFS('HeartRate-2022-03-21-1647950188'!$B:$B,'HeartRate-2022-03-21-1647950188'!$A:$A,Data_Extraction!B$2,'HeartRate-2022-03-21-1647950188'!$C:$C,Data_Extraction!$A1781),"")</f>
        <v>107</v>
      </c>
      <c r="C1781" t="str">
        <f>IFERROR(AVERAGEIFS('HeartRate-2022-03-21-1647950188'!$B:$B,'HeartRate-2022-03-21-1647950188'!$A:$A,Data_Extraction!C$2,'HeartRate-2022-03-21-1647950188'!$C:$C,Data_Extraction!$A1781),"")</f>
        <v/>
      </c>
      <c r="D1781" t="str">
        <f>IFERROR(AVERAGEIFS('HeartRate-2022-03-21-1647950188'!$B:$B,'HeartRate-2022-03-21-1647950188'!$A:$A,Data_Extraction!D$2,'HeartRate-2022-03-21-1647950188'!$C:$C,Data_Extraction!$A1781),"")</f>
        <v/>
      </c>
      <c r="E1781" t="str">
        <f>IFERROR(AVERAGEIFS('HeartRate-2022-03-21-1647950188'!$B:$B,'HeartRate-2022-03-21-1647950188'!$A:$A,Data_Extraction!E$2,'HeartRate-2022-03-21-1647950188'!$C:$C,Data_Extraction!$A1781),"")</f>
        <v/>
      </c>
      <c r="F1781" t="str">
        <f>IFERROR(AVERAGEIFS('HeartRate-2022-03-21-1647950188'!$B:$B,'HeartRate-2022-03-21-1647950188'!$A:$A,Data_Extraction!F$2,'HeartRate-2022-03-21-1647950188'!$C:$C,Data_Extraction!$A1781),"")</f>
        <v/>
      </c>
      <c r="G1781" t="str">
        <f>IFERROR(AVERAGEIFS('HeartRate-2022-03-21-1647950188'!$B:$B,'HeartRate-2022-03-21-1647950188'!$A:$A,Data_Extraction!G$2,'HeartRate-2022-03-21-1647950188'!$C:$C,Data_Extraction!$A1781),"")</f>
        <v/>
      </c>
      <c r="H1781" t="str">
        <f>IFERROR(AVERAGEIFS('HeartRate-2022-03-21-1647950188'!$B:$B,'HeartRate-2022-03-21-1647950188'!$A:$A,Data_Extraction!H$2,'HeartRate-2022-03-21-1647950188'!$C:$C,Data_Extraction!$A1781),"")</f>
        <v/>
      </c>
      <c r="I1781" t="str">
        <f>IFERROR(AVERAGEIFS('HeartRate-2022-03-21-1647950188'!$B:$B,'HeartRate-2022-03-21-1647950188'!$A:$A,Data_Extraction!I$2,'HeartRate-2022-03-21-1647950188'!$C:$C,Data_Extraction!$A1781),"")</f>
        <v/>
      </c>
      <c r="J1781" s="8">
        <f t="shared" si="163"/>
        <v>107</v>
      </c>
      <c r="N1781" s="11">
        <f>Data_Extraction!A1781</f>
        <v>44635.688194444447</v>
      </c>
      <c r="O1781" s="15">
        <f t="shared" si="164"/>
        <v>44635</v>
      </c>
      <c r="P1781" s="16">
        <f t="shared" si="165"/>
        <v>0.68819444444444444</v>
      </c>
      <c r="Q1781" s="12">
        <f>IF(Data_Extraction!B1781="",Data_Extraction!$J1781*(Q$1),Data_Extraction!B1781)</f>
        <v>107</v>
      </c>
      <c r="R1781" s="12">
        <f>IF(Data_Extraction!C1781="",Data_Extraction!$J1781*(R$1),Data_Extraction!C1781)</f>
        <v>98.44</v>
      </c>
      <c r="S1781" s="12">
        <f>IF(Data_Extraction!D1781="",Data_Extraction!$J1781*(S$1),Data_Extraction!D1781)</f>
        <v>111.28</v>
      </c>
      <c r="T1781" s="12">
        <f>IF(Data_Extraction!E1781="",Data_Extraction!$J1781*(T$1),Data_Extraction!E1781)</f>
        <v>101.64999999999999</v>
      </c>
      <c r="U1781" s="12">
        <f>IF(Data_Extraction!F1781="",Data_Extraction!$J1781*(U$1),Data_Extraction!F1781)</f>
        <v>104.86</v>
      </c>
      <c r="V1781" s="12">
        <f>IF(Data_Extraction!G1781="",Data_Extraction!$J1781*(V$1),Data_Extraction!G1781)</f>
        <v>97.37</v>
      </c>
      <c r="W1781" s="12">
        <f>IF(Data_Extraction!H1781="",Data_Extraction!$J1781*(W$1),Data_Extraction!H1781)</f>
        <v>114.49000000000001</v>
      </c>
      <c r="X1781" s="12">
        <f>IF(Data_Extraction!I1781="",Data_Extraction!$J1781*(X$1),Data_Extraction!I1781)</f>
        <v>103.78999999999999</v>
      </c>
      <c r="Y1781" s="13">
        <f t="shared" si="162"/>
        <v>104.86</v>
      </c>
      <c r="Z1781" s="17" t="str">
        <f t="shared" si="166"/>
        <v>Late Evening</v>
      </c>
      <c r="AA1781" s="14" t="str">
        <f>VLOOKUP($N1781,'HeartRate-2022-03-21-1647950188'!$C:$G,2,0)</f>
        <v>Closing</v>
      </c>
      <c r="AB1781" s="14" t="str">
        <f>VLOOKUP($N1781,'HeartRate-2022-03-21-1647950188'!$C:$G,3,0)</f>
        <v>Off Campus</v>
      </c>
      <c r="AC1781" s="14" t="str">
        <f>VLOOKUP($N1781,'HeartRate-2022-03-21-1647950188'!$C:$G,4,0)</f>
        <v>Standing</v>
      </c>
      <c r="AD1781" s="14" t="str">
        <f>VLOOKUP($N1781,'HeartRate-2022-03-21-1647950188'!$C:$G,5,0)</f>
        <v>Technical Contexts</v>
      </c>
      <c r="AE1781">
        <f t="shared" si="167"/>
        <v>0</v>
      </c>
      <c r="AF1781" s="18">
        <v>44635</v>
      </c>
      <c r="AG1781" s="19">
        <v>0.68819444444444444</v>
      </c>
    </row>
    <row r="1782" spans="1:33" x14ac:dyDescent="0.3">
      <c r="A1782" s="5">
        <v>44635.688877314817</v>
      </c>
      <c r="B1782" t="str">
        <f>IFERROR(AVERAGEIFS('HeartRate-2022-03-21-1647950188'!$B:$B,'HeartRate-2022-03-21-1647950188'!$A:$A,Data_Extraction!B$2,'HeartRate-2022-03-21-1647950188'!$C:$C,Data_Extraction!$A1782),"")</f>
        <v/>
      </c>
      <c r="C1782" t="str">
        <f>IFERROR(AVERAGEIFS('HeartRate-2022-03-21-1647950188'!$B:$B,'HeartRate-2022-03-21-1647950188'!$A:$A,Data_Extraction!C$2,'HeartRate-2022-03-21-1647950188'!$C:$C,Data_Extraction!$A1782),"")</f>
        <v/>
      </c>
      <c r="D1782" t="str">
        <f>IFERROR(AVERAGEIFS('HeartRate-2022-03-21-1647950188'!$B:$B,'HeartRate-2022-03-21-1647950188'!$A:$A,Data_Extraction!D$2,'HeartRate-2022-03-21-1647950188'!$C:$C,Data_Extraction!$A1782),"")</f>
        <v/>
      </c>
      <c r="E1782" t="str">
        <f>IFERROR(AVERAGEIFS('HeartRate-2022-03-21-1647950188'!$B:$B,'HeartRate-2022-03-21-1647950188'!$A:$A,Data_Extraction!E$2,'HeartRate-2022-03-21-1647950188'!$C:$C,Data_Extraction!$A1782),"")</f>
        <v/>
      </c>
      <c r="F1782" t="str">
        <f>IFERROR(AVERAGEIFS('HeartRate-2022-03-21-1647950188'!$B:$B,'HeartRate-2022-03-21-1647950188'!$A:$A,Data_Extraction!F$2,'HeartRate-2022-03-21-1647950188'!$C:$C,Data_Extraction!$A1782),"")</f>
        <v/>
      </c>
      <c r="G1782">
        <f>IFERROR(AVERAGEIFS('HeartRate-2022-03-21-1647950188'!$B:$B,'HeartRate-2022-03-21-1647950188'!$A:$A,Data_Extraction!G$2,'HeartRate-2022-03-21-1647950188'!$C:$C,Data_Extraction!$A1782),"")</f>
        <v>91</v>
      </c>
      <c r="H1782">
        <f>IFERROR(AVERAGEIFS('HeartRate-2022-03-21-1647950188'!$B:$B,'HeartRate-2022-03-21-1647950188'!$A:$A,Data_Extraction!H$2,'HeartRate-2022-03-21-1647950188'!$C:$C,Data_Extraction!$A1782),"")</f>
        <v>107</v>
      </c>
      <c r="I1782">
        <f>IFERROR(AVERAGEIFS('HeartRate-2022-03-21-1647950188'!$B:$B,'HeartRate-2022-03-21-1647950188'!$A:$A,Data_Extraction!I$2,'HeartRate-2022-03-21-1647950188'!$C:$C,Data_Extraction!$A1782),"")</f>
        <v>80</v>
      </c>
      <c r="J1782" s="8">
        <f t="shared" si="163"/>
        <v>92.666666666666671</v>
      </c>
      <c r="N1782" s="11">
        <f>Data_Extraction!A1782</f>
        <v>44635.688877314817</v>
      </c>
      <c r="O1782" s="15">
        <f t="shared" si="164"/>
        <v>44635</v>
      </c>
      <c r="P1782" s="16">
        <f t="shared" si="165"/>
        <v>0.68887731481481485</v>
      </c>
      <c r="Q1782" s="12">
        <f>IF(Data_Extraction!B1782="",Data_Extraction!$J1782*(Q$1),Data_Extraction!B1782)</f>
        <v>83.4</v>
      </c>
      <c r="R1782" s="12">
        <f>IF(Data_Extraction!C1782="",Data_Extraction!$J1782*(R$1),Data_Extraction!C1782)</f>
        <v>85.253333333333345</v>
      </c>
      <c r="S1782" s="12">
        <f>IF(Data_Extraction!D1782="",Data_Extraction!$J1782*(S$1),Data_Extraction!D1782)</f>
        <v>96.373333333333335</v>
      </c>
      <c r="T1782" s="12">
        <f>IF(Data_Extraction!E1782="",Data_Extraction!$J1782*(T$1),Data_Extraction!E1782)</f>
        <v>88.033333333333331</v>
      </c>
      <c r="U1782" s="12">
        <f>IF(Data_Extraction!F1782="",Data_Extraction!$J1782*(U$1),Data_Extraction!F1782)</f>
        <v>90.813333333333333</v>
      </c>
      <c r="V1782" s="12">
        <f>IF(Data_Extraction!G1782="",Data_Extraction!$J1782*(V$1),Data_Extraction!G1782)</f>
        <v>91</v>
      </c>
      <c r="W1782" s="12">
        <f>IF(Data_Extraction!H1782="",Data_Extraction!$J1782*(W$1),Data_Extraction!H1782)</f>
        <v>107</v>
      </c>
      <c r="X1782" s="12">
        <f>IF(Data_Extraction!I1782="",Data_Extraction!$J1782*(X$1),Data_Extraction!I1782)</f>
        <v>80</v>
      </c>
      <c r="Y1782" s="13">
        <f t="shared" si="162"/>
        <v>90.234166666666681</v>
      </c>
      <c r="Z1782" s="17" t="str">
        <f t="shared" si="166"/>
        <v>Late Evening</v>
      </c>
      <c r="AA1782" s="14" t="str">
        <f>VLOOKUP($N1782,'HeartRate-2022-03-21-1647950188'!$C:$G,2,0)</f>
        <v>Closing</v>
      </c>
      <c r="AB1782" s="14" t="str">
        <f>VLOOKUP($N1782,'HeartRate-2022-03-21-1647950188'!$C:$G,3,0)</f>
        <v>Off Campus</v>
      </c>
      <c r="AC1782" s="14" t="str">
        <f>VLOOKUP($N1782,'HeartRate-2022-03-21-1647950188'!$C:$G,4,0)</f>
        <v>Standing</v>
      </c>
      <c r="AD1782" s="14" t="str">
        <f>VLOOKUP($N1782,'HeartRate-2022-03-21-1647950188'!$C:$G,5,0)</f>
        <v>Technical Contexts</v>
      </c>
      <c r="AE1782">
        <f t="shared" si="167"/>
        <v>0</v>
      </c>
      <c r="AF1782" s="18">
        <v>44635</v>
      </c>
      <c r="AG1782" s="19">
        <v>0.68887731481481485</v>
      </c>
    </row>
    <row r="1783" spans="1:33" x14ac:dyDescent="0.3">
      <c r="A1783" s="5">
        <v>44635.689571759256</v>
      </c>
      <c r="B1783" t="str">
        <f>IFERROR(AVERAGEIFS('HeartRate-2022-03-21-1647950188'!$B:$B,'HeartRate-2022-03-21-1647950188'!$A:$A,Data_Extraction!B$2,'HeartRate-2022-03-21-1647950188'!$C:$C,Data_Extraction!$A1783),"")</f>
        <v/>
      </c>
      <c r="C1783" t="str">
        <f>IFERROR(AVERAGEIFS('HeartRate-2022-03-21-1647950188'!$B:$B,'HeartRate-2022-03-21-1647950188'!$A:$A,Data_Extraction!C$2,'HeartRate-2022-03-21-1647950188'!$C:$C,Data_Extraction!$A1783),"")</f>
        <v/>
      </c>
      <c r="D1783" t="str">
        <f>IFERROR(AVERAGEIFS('HeartRate-2022-03-21-1647950188'!$B:$B,'HeartRate-2022-03-21-1647950188'!$A:$A,Data_Extraction!D$2,'HeartRate-2022-03-21-1647950188'!$C:$C,Data_Extraction!$A1783),"")</f>
        <v/>
      </c>
      <c r="E1783" t="str">
        <f>IFERROR(AVERAGEIFS('HeartRate-2022-03-21-1647950188'!$B:$B,'HeartRate-2022-03-21-1647950188'!$A:$A,Data_Extraction!E$2,'HeartRate-2022-03-21-1647950188'!$C:$C,Data_Extraction!$A1783),"")</f>
        <v/>
      </c>
      <c r="F1783" t="str">
        <f>IFERROR(AVERAGEIFS('HeartRate-2022-03-21-1647950188'!$B:$B,'HeartRate-2022-03-21-1647950188'!$A:$A,Data_Extraction!F$2,'HeartRate-2022-03-21-1647950188'!$C:$C,Data_Extraction!$A1783),"")</f>
        <v/>
      </c>
      <c r="G1783" t="str">
        <f>IFERROR(AVERAGEIFS('HeartRate-2022-03-21-1647950188'!$B:$B,'HeartRate-2022-03-21-1647950188'!$A:$A,Data_Extraction!G$2,'HeartRate-2022-03-21-1647950188'!$C:$C,Data_Extraction!$A1783),"")</f>
        <v/>
      </c>
      <c r="H1783">
        <f>IFERROR(AVERAGEIFS('HeartRate-2022-03-21-1647950188'!$B:$B,'HeartRate-2022-03-21-1647950188'!$A:$A,Data_Extraction!H$2,'HeartRate-2022-03-21-1647950188'!$C:$C,Data_Extraction!$A1783),"")</f>
        <v>112</v>
      </c>
      <c r="I1783" t="str">
        <f>IFERROR(AVERAGEIFS('HeartRate-2022-03-21-1647950188'!$B:$B,'HeartRate-2022-03-21-1647950188'!$A:$A,Data_Extraction!I$2,'HeartRate-2022-03-21-1647950188'!$C:$C,Data_Extraction!$A1783),"")</f>
        <v/>
      </c>
      <c r="J1783" s="8">
        <f t="shared" si="163"/>
        <v>112</v>
      </c>
      <c r="N1783" s="11">
        <f>Data_Extraction!A1783</f>
        <v>44635.689571759256</v>
      </c>
      <c r="O1783" s="15">
        <f t="shared" si="164"/>
        <v>44635</v>
      </c>
      <c r="P1783" s="16">
        <f t="shared" si="165"/>
        <v>0.68957175925925929</v>
      </c>
      <c r="Q1783" s="12">
        <f>IF(Data_Extraction!B1783="",Data_Extraction!$J1783*(Q$1),Data_Extraction!B1783)</f>
        <v>100.8</v>
      </c>
      <c r="R1783" s="12">
        <f>IF(Data_Extraction!C1783="",Data_Extraction!$J1783*(R$1),Data_Extraction!C1783)</f>
        <v>103.04</v>
      </c>
      <c r="S1783" s="12">
        <f>IF(Data_Extraction!D1783="",Data_Extraction!$J1783*(S$1),Data_Extraction!D1783)</f>
        <v>116.48</v>
      </c>
      <c r="T1783" s="12">
        <f>IF(Data_Extraction!E1783="",Data_Extraction!$J1783*(T$1),Data_Extraction!E1783)</f>
        <v>106.39999999999999</v>
      </c>
      <c r="U1783" s="12">
        <f>IF(Data_Extraction!F1783="",Data_Extraction!$J1783*(U$1),Data_Extraction!F1783)</f>
        <v>109.75999999999999</v>
      </c>
      <c r="V1783" s="12">
        <f>IF(Data_Extraction!G1783="",Data_Extraction!$J1783*(V$1),Data_Extraction!G1783)</f>
        <v>101.92</v>
      </c>
      <c r="W1783" s="12">
        <f>IF(Data_Extraction!H1783="",Data_Extraction!$J1783*(W$1),Data_Extraction!H1783)</f>
        <v>112</v>
      </c>
      <c r="X1783" s="12">
        <f>IF(Data_Extraction!I1783="",Data_Extraction!$J1783*(X$1),Data_Extraction!I1783)</f>
        <v>108.64</v>
      </c>
      <c r="Y1783" s="13">
        <f t="shared" si="162"/>
        <v>107.38</v>
      </c>
      <c r="Z1783" s="17" t="str">
        <f t="shared" si="166"/>
        <v>Late Evening</v>
      </c>
      <c r="AA1783" s="14" t="str">
        <f>VLOOKUP($N1783,'HeartRate-2022-03-21-1647950188'!$C:$G,2,0)</f>
        <v>Closing</v>
      </c>
      <c r="AB1783" s="14" t="str">
        <f>VLOOKUP($N1783,'HeartRate-2022-03-21-1647950188'!$C:$G,3,0)</f>
        <v>Off Campus</v>
      </c>
      <c r="AC1783" s="14" t="str">
        <f>VLOOKUP($N1783,'HeartRate-2022-03-21-1647950188'!$C:$G,4,0)</f>
        <v>Standing</v>
      </c>
      <c r="AD1783" s="14" t="str">
        <f>VLOOKUP($N1783,'HeartRate-2022-03-21-1647950188'!$C:$G,5,0)</f>
        <v>Technical Contexts</v>
      </c>
      <c r="AE1783">
        <f t="shared" si="167"/>
        <v>0</v>
      </c>
      <c r="AF1783" s="18">
        <v>44635</v>
      </c>
      <c r="AG1783" s="19">
        <v>0.68957175925925929</v>
      </c>
    </row>
    <row r="1784" spans="1:33" x14ac:dyDescent="0.3">
      <c r="A1784" s="5">
        <v>44635.690266203703</v>
      </c>
      <c r="B1784" t="str">
        <f>IFERROR(AVERAGEIFS('HeartRate-2022-03-21-1647950188'!$B:$B,'HeartRate-2022-03-21-1647950188'!$A:$A,Data_Extraction!B$2,'HeartRate-2022-03-21-1647950188'!$C:$C,Data_Extraction!$A1784),"")</f>
        <v/>
      </c>
      <c r="C1784" t="str">
        <f>IFERROR(AVERAGEIFS('HeartRate-2022-03-21-1647950188'!$B:$B,'HeartRate-2022-03-21-1647950188'!$A:$A,Data_Extraction!C$2,'HeartRate-2022-03-21-1647950188'!$C:$C,Data_Extraction!$A1784),"")</f>
        <v/>
      </c>
      <c r="D1784" t="str">
        <f>IFERROR(AVERAGEIFS('HeartRate-2022-03-21-1647950188'!$B:$B,'HeartRate-2022-03-21-1647950188'!$A:$A,Data_Extraction!D$2,'HeartRate-2022-03-21-1647950188'!$C:$C,Data_Extraction!$A1784),"")</f>
        <v/>
      </c>
      <c r="E1784" t="str">
        <f>IFERROR(AVERAGEIFS('HeartRate-2022-03-21-1647950188'!$B:$B,'HeartRate-2022-03-21-1647950188'!$A:$A,Data_Extraction!E$2,'HeartRate-2022-03-21-1647950188'!$C:$C,Data_Extraction!$A1784),"")</f>
        <v/>
      </c>
      <c r="F1784" t="str">
        <f>IFERROR(AVERAGEIFS('HeartRate-2022-03-21-1647950188'!$B:$B,'HeartRate-2022-03-21-1647950188'!$A:$A,Data_Extraction!F$2,'HeartRate-2022-03-21-1647950188'!$C:$C,Data_Extraction!$A1784),"")</f>
        <v/>
      </c>
      <c r="G1784" t="str">
        <f>IFERROR(AVERAGEIFS('HeartRate-2022-03-21-1647950188'!$B:$B,'HeartRate-2022-03-21-1647950188'!$A:$A,Data_Extraction!G$2,'HeartRate-2022-03-21-1647950188'!$C:$C,Data_Extraction!$A1784),"")</f>
        <v/>
      </c>
      <c r="H1784">
        <f>IFERROR(AVERAGEIFS('HeartRate-2022-03-21-1647950188'!$B:$B,'HeartRate-2022-03-21-1647950188'!$A:$A,Data_Extraction!H$2,'HeartRate-2022-03-21-1647950188'!$C:$C,Data_Extraction!$A1784),"")</f>
        <v>116</v>
      </c>
      <c r="I1784">
        <f>IFERROR(AVERAGEIFS('HeartRate-2022-03-21-1647950188'!$B:$B,'HeartRate-2022-03-21-1647950188'!$A:$A,Data_Extraction!I$2,'HeartRate-2022-03-21-1647950188'!$C:$C,Data_Extraction!$A1784),"")</f>
        <v>72</v>
      </c>
      <c r="J1784" s="8">
        <f t="shared" si="163"/>
        <v>94</v>
      </c>
      <c r="N1784" s="11">
        <f>Data_Extraction!A1784</f>
        <v>44635.690266203703</v>
      </c>
      <c r="O1784" s="15">
        <f t="shared" si="164"/>
        <v>44635</v>
      </c>
      <c r="P1784" s="16">
        <f t="shared" si="165"/>
        <v>0.69026620370370362</v>
      </c>
      <c r="Q1784" s="12">
        <f>IF(Data_Extraction!B1784="",Data_Extraction!$J1784*(Q$1),Data_Extraction!B1784)</f>
        <v>84.600000000000009</v>
      </c>
      <c r="R1784" s="12">
        <f>IF(Data_Extraction!C1784="",Data_Extraction!$J1784*(R$1),Data_Extraction!C1784)</f>
        <v>86.48</v>
      </c>
      <c r="S1784" s="12">
        <f>IF(Data_Extraction!D1784="",Data_Extraction!$J1784*(S$1),Data_Extraction!D1784)</f>
        <v>97.76</v>
      </c>
      <c r="T1784" s="12">
        <f>IF(Data_Extraction!E1784="",Data_Extraction!$J1784*(T$1),Data_Extraction!E1784)</f>
        <v>89.3</v>
      </c>
      <c r="U1784" s="12">
        <f>IF(Data_Extraction!F1784="",Data_Extraction!$J1784*(U$1),Data_Extraction!F1784)</f>
        <v>92.12</v>
      </c>
      <c r="V1784" s="12">
        <f>IF(Data_Extraction!G1784="",Data_Extraction!$J1784*(V$1),Data_Extraction!G1784)</f>
        <v>85.54</v>
      </c>
      <c r="W1784" s="12">
        <f>IF(Data_Extraction!H1784="",Data_Extraction!$J1784*(W$1),Data_Extraction!H1784)</f>
        <v>116</v>
      </c>
      <c r="X1784" s="12">
        <f>IF(Data_Extraction!I1784="",Data_Extraction!$J1784*(X$1),Data_Extraction!I1784)</f>
        <v>72</v>
      </c>
      <c r="Y1784" s="13">
        <f t="shared" si="162"/>
        <v>90.475000000000009</v>
      </c>
      <c r="Z1784" s="17" t="str">
        <f t="shared" si="166"/>
        <v>Late Evening</v>
      </c>
      <c r="AA1784" s="14" t="str">
        <f>VLOOKUP($N1784,'HeartRate-2022-03-21-1647950188'!$C:$G,2,0)</f>
        <v>Closing</v>
      </c>
      <c r="AB1784" s="14" t="str">
        <f>VLOOKUP($N1784,'HeartRate-2022-03-21-1647950188'!$C:$G,3,0)</f>
        <v>Off Campus</v>
      </c>
      <c r="AC1784" s="14" t="str">
        <f>VLOOKUP($N1784,'HeartRate-2022-03-21-1647950188'!$C:$G,4,0)</f>
        <v>Standing</v>
      </c>
      <c r="AD1784" s="14" t="str">
        <f>VLOOKUP($N1784,'HeartRate-2022-03-21-1647950188'!$C:$G,5,0)</f>
        <v>Technical Contexts</v>
      </c>
      <c r="AE1784">
        <f t="shared" si="167"/>
        <v>0</v>
      </c>
      <c r="AF1784" s="18">
        <v>44635</v>
      </c>
      <c r="AG1784" s="19">
        <v>0.69026620370370362</v>
      </c>
    </row>
    <row r="1785" spans="1:33" x14ac:dyDescent="0.3">
      <c r="A1785" s="5">
        <v>44635.690960648149</v>
      </c>
      <c r="B1785" t="str">
        <f>IFERROR(AVERAGEIFS('HeartRate-2022-03-21-1647950188'!$B:$B,'HeartRate-2022-03-21-1647950188'!$A:$A,Data_Extraction!B$2,'HeartRate-2022-03-21-1647950188'!$C:$C,Data_Extraction!$A1785),"")</f>
        <v/>
      </c>
      <c r="C1785" t="str">
        <f>IFERROR(AVERAGEIFS('HeartRate-2022-03-21-1647950188'!$B:$B,'HeartRate-2022-03-21-1647950188'!$A:$A,Data_Extraction!C$2,'HeartRate-2022-03-21-1647950188'!$C:$C,Data_Extraction!$A1785),"")</f>
        <v/>
      </c>
      <c r="D1785" t="str">
        <f>IFERROR(AVERAGEIFS('HeartRate-2022-03-21-1647950188'!$B:$B,'HeartRate-2022-03-21-1647950188'!$A:$A,Data_Extraction!D$2,'HeartRate-2022-03-21-1647950188'!$C:$C,Data_Extraction!$A1785),"")</f>
        <v/>
      </c>
      <c r="E1785" t="str">
        <f>IFERROR(AVERAGEIFS('HeartRate-2022-03-21-1647950188'!$B:$B,'HeartRate-2022-03-21-1647950188'!$A:$A,Data_Extraction!E$2,'HeartRate-2022-03-21-1647950188'!$C:$C,Data_Extraction!$A1785),"")</f>
        <v/>
      </c>
      <c r="F1785" t="str">
        <f>IFERROR(AVERAGEIFS('HeartRate-2022-03-21-1647950188'!$B:$B,'HeartRate-2022-03-21-1647950188'!$A:$A,Data_Extraction!F$2,'HeartRate-2022-03-21-1647950188'!$C:$C,Data_Extraction!$A1785),"")</f>
        <v/>
      </c>
      <c r="G1785" t="str">
        <f>IFERROR(AVERAGEIFS('HeartRate-2022-03-21-1647950188'!$B:$B,'HeartRate-2022-03-21-1647950188'!$A:$A,Data_Extraction!G$2,'HeartRate-2022-03-21-1647950188'!$C:$C,Data_Extraction!$A1785),"")</f>
        <v/>
      </c>
      <c r="H1785" t="str">
        <f>IFERROR(AVERAGEIFS('HeartRate-2022-03-21-1647950188'!$B:$B,'HeartRate-2022-03-21-1647950188'!$A:$A,Data_Extraction!H$2,'HeartRate-2022-03-21-1647950188'!$C:$C,Data_Extraction!$A1785),"")</f>
        <v/>
      </c>
      <c r="I1785">
        <f>IFERROR(AVERAGEIFS('HeartRate-2022-03-21-1647950188'!$B:$B,'HeartRate-2022-03-21-1647950188'!$A:$A,Data_Extraction!I$2,'HeartRate-2022-03-21-1647950188'!$C:$C,Data_Extraction!$A1785),"")</f>
        <v>64</v>
      </c>
      <c r="J1785" s="8">
        <f t="shared" si="163"/>
        <v>64</v>
      </c>
      <c r="N1785" s="11">
        <f>Data_Extraction!A1785</f>
        <v>44635.690960648149</v>
      </c>
      <c r="O1785" s="15">
        <f t="shared" si="164"/>
        <v>44635</v>
      </c>
      <c r="P1785" s="16">
        <f t="shared" si="165"/>
        <v>0.69096064814814817</v>
      </c>
      <c r="Q1785" s="12">
        <f>IF(Data_Extraction!B1785="",Data_Extraction!$J1785*(Q$1),Data_Extraction!B1785)</f>
        <v>57.6</v>
      </c>
      <c r="R1785" s="12">
        <f>IF(Data_Extraction!C1785="",Data_Extraction!$J1785*(R$1),Data_Extraction!C1785)</f>
        <v>58.88</v>
      </c>
      <c r="S1785" s="12">
        <f>IF(Data_Extraction!D1785="",Data_Extraction!$J1785*(S$1),Data_Extraction!D1785)</f>
        <v>66.56</v>
      </c>
      <c r="T1785" s="12">
        <f>IF(Data_Extraction!E1785="",Data_Extraction!$J1785*(T$1),Data_Extraction!E1785)</f>
        <v>60.8</v>
      </c>
      <c r="U1785" s="12">
        <f>IF(Data_Extraction!F1785="",Data_Extraction!$J1785*(U$1),Data_Extraction!F1785)</f>
        <v>62.72</v>
      </c>
      <c r="V1785" s="12">
        <f>IF(Data_Extraction!G1785="",Data_Extraction!$J1785*(V$1),Data_Extraction!G1785)</f>
        <v>58.24</v>
      </c>
      <c r="W1785" s="12">
        <f>IF(Data_Extraction!H1785="",Data_Extraction!$J1785*(W$1),Data_Extraction!H1785)</f>
        <v>68.48</v>
      </c>
      <c r="X1785" s="12">
        <f>IF(Data_Extraction!I1785="",Data_Extraction!$J1785*(X$1),Data_Extraction!I1785)</f>
        <v>64</v>
      </c>
      <c r="Y1785" s="13">
        <f t="shared" si="162"/>
        <v>62.160000000000011</v>
      </c>
      <c r="Z1785" s="17" t="str">
        <f t="shared" si="166"/>
        <v>Late Evening</v>
      </c>
      <c r="AA1785" s="14" t="str">
        <f>VLOOKUP($N1785,'HeartRate-2022-03-21-1647950188'!$C:$G,2,0)</f>
        <v>Closing</v>
      </c>
      <c r="AB1785" s="14" t="str">
        <f>VLOOKUP($N1785,'HeartRate-2022-03-21-1647950188'!$C:$G,3,0)</f>
        <v>Off Campus</v>
      </c>
      <c r="AC1785" s="14" t="str">
        <f>VLOOKUP($N1785,'HeartRate-2022-03-21-1647950188'!$C:$G,4,0)</f>
        <v>Standing</v>
      </c>
      <c r="AD1785" s="14" t="str">
        <f>VLOOKUP($N1785,'HeartRate-2022-03-21-1647950188'!$C:$G,5,0)</f>
        <v>Technical Contexts</v>
      </c>
      <c r="AE1785">
        <f t="shared" si="167"/>
        <v>0</v>
      </c>
      <c r="AF1785" s="18">
        <v>44635</v>
      </c>
      <c r="AG1785" s="19">
        <v>0.69096064814814817</v>
      </c>
    </row>
    <row r="1786" spans="1:33" x14ac:dyDescent="0.3">
      <c r="A1786" s="5">
        <v>44635.691261574073</v>
      </c>
      <c r="B1786">
        <f>IFERROR(AVERAGEIFS('HeartRate-2022-03-21-1647950188'!$B:$B,'HeartRate-2022-03-21-1647950188'!$A:$A,Data_Extraction!B$2,'HeartRate-2022-03-21-1647950188'!$C:$C,Data_Extraction!$A1786),"")</f>
        <v>95</v>
      </c>
      <c r="C1786" t="str">
        <f>IFERROR(AVERAGEIFS('HeartRate-2022-03-21-1647950188'!$B:$B,'HeartRate-2022-03-21-1647950188'!$A:$A,Data_Extraction!C$2,'HeartRate-2022-03-21-1647950188'!$C:$C,Data_Extraction!$A1786),"")</f>
        <v/>
      </c>
      <c r="D1786" t="str">
        <f>IFERROR(AVERAGEIFS('HeartRate-2022-03-21-1647950188'!$B:$B,'HeartRate-2022-03-21-1647950188'!$A:$A,Data_Extraction!D$2,'HeartRate-2022-03-21-1647950188'!$C:$C,Data_Extraction!$A1786),"")</f>
        <v/>
      </c>
      <c r="E1786" t="str">
        <f>IFERROR(AVERAGEIFS('HeartRate-2022-03-21-1647950188'!$B:$B,'HeartRate-2022-03-21-1647950188'!$A:$A,Data_Extraction!E$2,'HeartRate-2022-03-21-1647950188'!$C:$C,Data_Extraction!$A1786),"")</f>
        <v/>
      </c>
      <c r="F1786" t="str">
        <f>IFERROR(AVERAGEIFS('HeartRate-2022-03-21-1647950188'!$B:$B,'HeartRate-2022-03-21-1647950188'!$A:$A,Data_Extraction!F$2,'HeartRate-2022-03-21-1647950188'!$C:$C,Data_Extraction!$A1786),"")</f>
        <v/>
      </c>
      <c r="G1786" t="str">
        <f>IFERROR(AVERAGEIFS('HeartRate-2022-03-21-1647950188'!$B:$B,'HeartRate-2022-03-21-1647950188'!$A:$A,Data_Extraction!G$2,'HeartRate-2022-03-21-1647950188'!$C:$C,Data_Extraction!$A1786),"")</f>
        <v/>
      </c>
      <c r="H1786" t="str">
        <f>IFERROR(AVERAGEIFS('HeartRate-2022-03-21-1647950188'!$B:$B,'HeartRate-2022-03-21-1647950188'!$A:$A,Data_Extraction!H$2,'HeartRate-2022-03-21-1647950188'!$C:$C,Data_Extraction!$A1786),"")</f>
        <v/>
      </c>
      <c r="I1786" t="str">
        <f>IFERROR(AVERAGEIFS('HeartRate-2022-03-21-1647950188'!$B:$B,'HeartRate-2022-03-21-1647950188'!$A:$A,Data_Extraction!I$2,'HeartRate-2022-03-21-1647950188'!$C:$C,Data_Extraction!$A1786),"")</f>
        <v/>
      </c>
      <c r="J1786" s="8">
        <f t="shared" si="163"/>
        <v>95</v>
      </c>
      <c r="N1786" s="11">
        <f>Data_Extraction!A1786</f>
        <v>44635.691261574073</v>
      </c>
      <c r="O1786" s="15">
        <f t="shared" si="164"/>
        <v>44635</v>
      </c>
      <c r="P1786" s="16">
        <f t="shared" si="165"/>
        <v>0.69126157407407407</v>
      </c>
      <c r="Q1786" s="12">
        <f>IF(Data_Extraction!B1786="",Data_Extraction!$J1786*(Q$1),Data_Extraction!B1786)</f>
        <v>95</v>
      </c>
      <c r="R1786" s="12">
        <f>IF(Data_Extraction!C1786="",Data_Extraction!$J1786*(R$1),Data_Extraction!C1786)</f>
        <v>87.4</v>
      </c>
      <c r="S1786" s="12">
        <f>IF(Data_Extraction!D1786="",Data_Extraction!$J1786*(S$1),Data_Extraction!D1786)</f>
        <v>98.8</v>
      </c>
      <c r="T1786" s="12">
        <f>IF(Data_Extraction!E1786="",Data_Extraction!$J1786*(T$1),Data_Extraction!E1786)</f>
        <v>90.25</v>
      </c>
      <c r="U1786" s="12">
        <f>IF(Data_Extraction!F1786="",Data_Extraction!$J1786*(U$1),Data_Extraction!F1786)</f>
        <v>93.1</v>
      </c>
      <c r="V1786" s="12">
        <f>IF(Data_Extraction!G1786="",Data_Extraction!$J1786*(V$1),Data_Extraction!G1786)</f>
        <v>86.45</v>
      </c>
      <c r="W1786" s="12">
        <f>IF(Data_Extraction!H1786="",Data_Extraction!$J1786*(W$1),Data_Extraction!H1786)</f>
        <v>101.65</v>
      </c>
      <c r="X1786" s="12">
        <f>IF(Data_Extraction!I1786="",Data_Extraction!$J1786*(X$1),Data_Extraction!I1786)</f>
        <v>92.149999999999991</v>
      </c>
      <c r="Y1786" s="13">
        <f t="shared" si="162"/>
        <v>93.1</v>
      </c>
      <c r="Z1786" s="17" t="str">
        <f t="shared" si="166"/>
        <v>Late Evening</v>
      </c>
      <c r="AA1786" s="14" t="str">
        <f>VLOOKUP($N1786,'HeartRate-2022-03-21-1647950188'!$C:$G,2,0)</f>
        <v>Closing</v>
      </c>
      <c r="AB1786" s="14" t="str">
        <f>VLOOKUP($N1786,'HeartRate-2022-03-21-1647950188'!$C:$G,3,0)</f>
        <v>Off Campus</v>
      </c>
      <c r="AC1786" s="14" t="str">
        <f>VLOOKUP($N1786,'HeartRate-2022-03-21-1647950188'!$C:$G,4,0)</f>
        <v>Standing</v>
      </c>
      <c r="AD1786" s="14" t="str">
        <f>VLOOKUP($N1786,'HeartRate-2022-03-21-1647950188'!$C:$G,5,0)</f>
        <v>Technical Contexts</v>
      </c>
      <c r="AE1786">
        <f t="shared" si="167"/>
        <v>0</v>
      </c>
      <c r="AF1786" s="18">
        <v>44635</v>
      </c>
      <c r="AG1786" s="19">
        <v>0.69126157407407407</v>
      </c>
    </row>
    <row r="1787" spans="1:33" x14ac:dyDescent="0.3">
      <c r="A1787" s="5">
        <v>44635.691655092596</v>
      </c>
      <c r="B1787" t="str">
        <f>IFERROR(AVERAGEIFS('HeartRate-2022-03-21-1647950188'!$B:$B,'HeartRate-2022-03-21-1647950188'!$A:$A,Data_Extraction!B$2,'HeartRate-2022-03-21-1647950188'!$C:$C,Data_Extraction!$A1787),"")</f>
        <v/>
      </c>
      <c r="C1787" t="str">
        <f>IFERROR(AVERAGEIFS('HeartRate-2022-03-21-1647950188'!$B:$B,'HeartRate-2022-03-21-1647950188'!$A:$A,Data_Extraction!C$2,'HeartRate-2022-03-21-1647950188'!$C:$C,Data_Extraction!$A1787),"")</f>
        <v/>
      </c>
      <c r="D1787" t="str">
        <f>IFERROR(AVERAGEIFS('HeartRate-2022-03-21-1647950188'!$B:$B,'HeartRate-2022-03-21-1647950188'!$A:$A,Data_Extraction!D$2,'HeartRate-2022-03-21-1647950188'!$C:$C,Data_Extraction!$A1787),"")</f>
        <v/>
      </c>
      <c r="E1787" t="str">
        <f>IFERROR(AVERAGEIFS('HeartRate-2022-03-21-1647950188'!$B:$B,'HeartRate-2022-03-21-1647950188'!$A:$A,Data_Extraction!E$2,'HeartRate-2022-03-21-1647950188'!$C:$C,Data_Extraction!$A1787),"")</f>
        <v/>
      </c>
      <c r="F1787" t="str">
        <f>IFERROR(AVERAGEIFS('HeartRate-2022-03-21-1647950188'!$B:$B,'HeartRate-2022-03-21-1647950188'!$A:$A,Data_Extraction!F$2,'HeartRate-2022-03-21-1647950188'!$C:$C,Data_Extraction!$A1787),"")</f>
        <v/>
      </c>
      <c r="G1787" t="str">
        <f>IFERROR(AVERAGEIFS('HeartRate-2022-03-21-1647950188'!$B:$B,'HeartRate-2022-03-21-1647950188'!$A:$A,Data_Extraction!G$2,'HeartRate-2022-03-21-1647950188'!$C:$C,Data_Extraction!$A1787),"")</f>
        <v/>
      </c>
      <c r="H1787" t="str">
        <f>IFERROR(AVERAGEIFS('HeartRate-2022-03-21-1647950188'!$B:$B,'HeartRate-2022-03-21-1647950188'!$A:$A,Data_Extraction!H$2,'HeartRate-2022-03-21-1647950188'!$C:$C,Data_Extraction!$A1787),"")</f>
        <v/>
      </c>
      <c r="I1787">
        <f>IFERROR(AVERAGEIFS('HeartRate-2022-03-21-1647950188'!$B:$B,'HeartRate-2022-03-21-1647950188'!$A:$A,Data_Extraction!I$2,'HeartRate-2022-03-21-1647950188'!$C:$C,Data_Extraction!$A1787),"")</f>
        <v>73</v>
      </c>
      <c r="J1787" s="8">
        <f t="shared" si="163"/>
        <v>73</v>
      </c>
      <c r="N1787" s="11">
        <f>Data_Extraction!A1787</f>
        <v>44635.691655092596</v>
      </c>
      <c r="O1787" s="15">
        <f t="shared" si="164"/>
        <v>44635</v>
      </c>
      <c r="P1787" s="16">
        <f t="shared" si="165"/>
        <v>0.69165509259259261</v>
      </c>
      <c r="Q1787" s="12">
        <f>IF(Data_Extraction!B1787="",Data_Extraction!$J1787*(Q$1),Data_Extraction!B1787)</f>
        <v>65.7</v>
      </c>
      <c r="R1787" s="12">
        <f>IF(Data_Extraction!C1787="",Data_Extraction!$J1787*(R$1),Data_Extraction!C1787)</f>
        <v>67.16</v>
      </c>
      <c r="S1787" s="12">
        <f>IF(Data_Extraction!D1787="",Data_Extraction!$J1787*(S$1),Data_Extraction!D1787)</f>
        <v>75.92</v>
      </c>
      <c r="T1787" s="12">
        <f>IF(Data_Extraction!E1787="",Data_Extraction!$J1787*(T$1),Data_Extraction!E1787)</f>
        <v>69.349999999999994</v>
      </c>
      <c r="U1787" s="12">
        <f>IF(Data_Extraction!F1787="",Data_Extraction!$J1787*(U$1),Data_Extraction!F1787)</f>
        <v>71.539999999999992</v>
      </c>
      <c r="V1787" s="12">
        <f>IF(Data_Extraction!G1787="",Data_Extraction!$J1787*(V$1),Data_Extraction!G1787)</f>
        <v>66.430000000000007</v>
      </c>
      <c r="W1787" s="12">
        <f>IF(Data_Extraction!H1787="",Data_Extraction!$J1787*(W$1),Data_Extraction!H1787)</f>
        <v>78.11</v>
      </c>
      <c r="X1787" s="12">
        <f>IF(Data_Extraction!I1787="",Data_Extraction!$J1787*(X$1),Data_Extraction!I1787)</f>
        <v>73</v>
      </c>
      <c r="Y1787" s="13">
        <f t="shared" si="162"/>
        <v>70.901250000000005</v>
      </c>
      <c r="Z1787" s="17" t="str">
        <f t="shared" si="166"/>
        <v>Late Evening</v>
      </c>
      <c r="AA1787" s="14" t="str">
        <f>VLOOKUP($N1787,'HeartRate-2022-03-21-1647950188'!$C:$G,2,0)</f>
        <v>Closing</v>
      </c>
      <c r="AB1787" s="14" t="str">
        <f>VLOOKUP($N1787,'HeartRate-2022-03-21-1647950188'!$C:$G,3,0)</f>
        <v>Off Campus</v>
      </c>
      <c r="AC1787" s="14" t="str">
        <f>VLOOKUP($N1787,'HeartRate-2022-03-21-1647950188'!$C:$G,4,0)</f>
        <v>Standing</v>
      </c>
      <c r="AD1787" s="14" t="str">
        <f>VLOOKUP($N1787,'HeartRate-2022-03-21-1647950188'!$C:$G,5,0)</f>
        <v>Technical Contexts</v>
      </c>
      <c r="AE1787">
        <f t="shared" si="167"/>
        <v>0</v>
      </c>
      <c r="AF1787" s="18">
        <v>44635</v>
      </c>
      <c r="AG1787" s="19">
        <v>0.69165509259259261</v>
      </c>
    </row>
    <row r="1788" spans="1:33" x14ac:dyDescent="0.3">
      <c r="A1788" s="5">
        <v>44635.691666666666</v>
      </c>
      <c r="B1788">
        <f>IFERROR(AVERAGEIFS('HeartRate-2022-03-21-1647950188'!$B:$B,'HeartRate-2022-03-21-1647950188'!$A:$A,Data_Extraction!B$2,'HeartRate-2022-03-21-1647950188'!$C:$C,Data_Extraction!$A1788),"")</f>
        <v>106</v>
      </c>
      <c r="C1788" t="str">
        <f>IFERROR(AVERAGEIFS('HeartRate-2022-03-21-1647950188'!$B:$B,'HeartRate-2022-03-21-1647950188'!$A:$A,Data_Extraction!C$2,'HeartRate-2022-03-21-1647950188'!$C:$C,Data_Extraction!$A1788),"")</f>
        <v/>
      </c>
      <c r="D1788" t="str">
        <f>IFERROR(AVERAGEIFS('HeartRate-2022-03-21-1647950188'!$B:$B,'HeartRate-2022-03-21-1647950188'!$A:$A,Data_Extraction!D$2,'HeartRate-2022-03-21-1647950188'!$C:$C,Data_Extraction!$A1788),"")</f>
        <v/>
      </c>
      <c r="E1788" t="str">
        <f>IFERROR(AVERAGEIFS('HeartRate-2022-03-21-1647950188'!$B:$B,'HeartRate-2022-03-21-1647950188'!$A:$A,Data_Extraction!E$2,'HeartRate-2022-03-21-1647950188'!$C:$C,Data_Extraction!$A1788),"")</f>
        <v/>
      </c>
      <c r="F1788" t="str">
        <f>IFERROR(AVERAGEIFS('HeartRate-2022-03-21-1647950188'!$B:$B,'HeartRate-2022-03-21-1647950188'!$A:$A,Data_Extraction!F$2,'HeartRate-2022-03-21-1647950188'!$C:$C,Data_Extraction!$A1788),"")</f>
        <v/>
      </c>
      <c r="G1788" t="str">
        <f>IFERROR(AVERAGEIFS('HeartRate-2022-03-21-1647950188'!$B:$B,'HeartRate-2022-03-21-1647950188'!$A:$A,Data_Extraction!G$2,'HeartRate-2022-03-21-1647950188'!$C:$C,Data_Extraction!$A1788),"")</f>
        <v/>
      </c>
      <c r="H1788" t="str">
        <f>IFERROR(AVERAGEIFS('HeartRate-2022-03-21-1647950188'!$B:$B,'HeartRate-2022-03-21-1647950188'!$A:$A,Data_Extraction!H$2,'HeartRate-2022-03-21-1647950188'!$C:$C,Data_Extraction!$A1788),"")</f>
        <v/>
      </c>
      <c r="I1788" t="str">
        <f>IFERROR(AVERAGEIFS('HeartRate-2022-03-21-1647950188'!$B:$B,'HeartRate-2022-03-21-1647950188'!$A:$A,Data_Extraction!I$2,'HeartRate-2022-03-21-1647950188'!$C:$C,Data_Extraction!$A1788),"")</f>
        <v/>
      </c>
      <c r="J1788" s="8">
        <f t="shared" si="163"/>
        <v>106</v>
      </c>
      <c r="N1788" s="11">
        <f>Data_Extraction!A1788</f>
        <v>44635.691666666666</v>
      </c>
      <c r="O1788" s="15">
        <f t="shared" si="164"/>
        <v>44635</v>
      </c>
      <c r="P1788" s="16">
        <f t="shared" si="165"/>
        <v>0.69166666666666676</v>
      </c>
      <c r="Q1788" s="12">
        <f>IF(Data_Extraction!B1788="",Data_Extraction!$J1788*(Q$1),Data_Extraction!B1788)</f>
        <v>106</v>
      </c>
      <c r="R1788" s="12">
        <f>IF(Data_Extraction!C1788="",Data_Extraction!$J1788*(R$1),Data_Extraction!C1788)</f>
        <v>97.52000000000001</v>
      </c>
      <c r="S1788" s="12">
        <f>IF(Data_Extraction!D1788="",Data_Extraction!$J1788*(S$1),Data_Extraction!D1788)</f>
        <v>110.24000000000001</v>
      </c>
      <c r="T1788" s="12">
        <f>IF(Data_Extraction!E1788="",Data_Extraction!$J1788*(T$1),Data_Extraction!E1788)</f>
        <v>100.69999999999999</v>
      </c>
      <c r="U1788" s="12">
        <f>IF(Data_Extraction!F1788="",Data_Extraction!$J1788*(U$1),Data_Extraction!F1788)</f>
        <v>103.88</v>
      </c>
      <c r="V1788" s="12">
        <f>IF(Data_Extraction!G1788="",Data_Extraction!$J1788*(V$1),Data_Extraction!G1788)</f>
        <v>96.460000000000008</v>
      </c>
      <c r="W1788" s="12">
        <f>IF(Data_Extraction!H1788="",Data_Extraction!$J1788*(W$1),Data_Extraction!H1788)</f>
        <v>113.42</v>
      </c>
      <c r="X1788" s="12">
        <f>IF(Data_Extraction!I1788="",Data_Extraction!$J1788*(X$1),Data_Extraction!I1788)</f>
        <v>102.82</v>
      </c>
      <c r="Y1788" s="13">
        <f t="shared" si="162"/>
        <v>103.88</v>
      </c>
      <c r="Z1788" s="17" t="str">
        <f t="shared" si="166"/>
        <v>Late Evening</v>
      </c>
      <c r="AA1788" s="14" t="str">
        <f>VLOOKUP($N1788,'HeartRate-2022-03-21-1647950188'!$C:$G,2,0)</f>
        <v>Closing</v>
      </c>
      <c r="AB1788" s="14" t="str">
        <f>VLOOKUP($N1788,'HeartRate-2022-03-21-1647950188'!$C:$G,3,0)</f>
        <v>Off Campus</v>
      </c>
      <c r="AC1788" s="14" t="str">
        <f>VLOOKUP($N1788,'HeartRate-2022-03-21-1647950188'!$C:$G,4,0)</f>
        <v>Standing</v>
      </c>
      <c r="AD1788" s="14" t="str">
        <f>VLOOKUP($N1788,'HeartRate-2022-03-21-1647950188'!$C:$G,5,0)</f>
        <v>Technical Contexts</v>
      </c>
      <c r="AE1788">
        <f t="shared" si="167"/>
        <v>0</v>
      </c>
      <c r="AF1788" s="18">
        <v>44635</v>
      </c>
      <c r="AG1788" s="19">
        <v>0.69166666666666676</v>
      </c>
    </row>
    <row r="1789" spans="1:33" x14ac:dyDescent="0.3">
      <c r="A1789" s="5">
        <v>44635.692349537036</v>
      </c>
      <c r="B1789" t="str">
        <f>IFERROR(AVERAGEIFS('HeartRate-2022-03-21-1647950188'!$B:$B,'HeartRate-2022-03-21-1647950188'!$A:$A,Data_Extraction!B$2,'HeartRate-2022-03-21-1647950188'!$C:$C,Data_Extraction!$A1789),"")</f>
        <v/>
      </c>
      <c r="C1789" t="str">
        <f>IFERROR(AVERAGEIFS('HeartRate-2022-03-21-1647950188'!$B:$B,'HeartRate-2022-03-21-1647950188'!$A:$A,Data_Extraction!C$2,'HeartRate-2022-03-21-1647950188'!$C:$C,Data_Extraction!$A1789),"")</f>
        <v/>
      </c>
      <c r="D1789" t="str">
        <f>IFERROR(AVERAGEIFS('HeartRate-2022-03-21-1647950188'!$B:$B,'HeartRate-2022-03-21-1647950188'!$A:$A,Data_Extraction!D$2,'HeartRate-2022-03-21-1647950188'!$C:$C,Data_Extraction!$A1789),"")</f>
        <v/>
      </c>
      <c r="E1789" t="str">
        <f>IFERROR(AVERAGEIFS('HeartRate-2022-03-21-1647950188'!$B:$B,'HeartRate-2022-03-21-1647950188'!$A:$A,Data_Extraction!E$2,'HeartRate-2022-03-21-1647950188'!$C:$C,Data_Extraction!$A1789),"")</f>
        <v/>
      </c>
      <c r="F1789" t="str">
        <f>IFERROR(AVERAGEIFS('HeartRate-2022-03-21-1647950188'!$B:$B,'HeartRate-2022-03-21-1647950188'!$A:$A,Data_Extraction!F$2,'HeartRate-2022-03-21-1647950188'!$C:$C,Data_Extraction!$A1789),"")</f>
        <v/>
      </c>
      <c r="G1789" t="str">
        <f>IFERROR(AVERAGEIFS('HeartRate-2022-03-21-1647950188'!$B:$B,'HeartRate-2022-03-21-1647950188'!$A:$A,Data_Extraction!G$2,'HeartRate-2022-03-21-1647950188'!$C:$C,Data_Extraction!$A1789),"")</f>
        <v/>
      </c>
      <c r="H1789" t="str">
        <f>IFERROR(AVERAGEIFS('HeartRate-2022-03-21-1647950188'!$B:$B,'HeartRate-2022-03-21-1647950188'!$A:$A,Data_Extraction!H$2,'HeartRate-2022-03-21-1647950188'!$C:$C,Data_Extraction!$A1789),"")</f>
        <v/>
      </c>
      <c r="I1789">
        <f>IFERROR(AVERAGEIFS('HeartRate-2022-03-21-1647950188'!$B:$B,'HeartRate-2022-03-21-1647950188'!$A:$A,Data_Extraction!I$2,'HeartRate-2022-03-21-1647950188'!$C:$C,Data_Extraction!$A1789),"")</f>
        <v>94</v>
      </c>
      <c r="J1789" s="8">
        <f t="shared" si="163"/>
        <v>94</v>
      </c>
      <c r="N1789" s="11">
        <f>Data_Extraction!A1789</f>
        <v>44635.692349537036</v>
      </c>
      <c r="O1789" s="15">
        <f t="shared" si="164"/>
        <v>44635</v>
      </c>
      <c r="P1789" s="16">
        <f t="shared" si="165"/>
        <v>0.69234953703703705</v>
      </c>
      <c r="Q1789" s="12">
        <f>IF(Data_Extraction!B1789="",Data_Extraction!$J1789*(Q$1),Data_Extraction!B1789)</f>
        <v>84.600000000000009</v>
      </c>
      <c r="R1789" s="12">
        <f>IF(Data_Extraction!C1789="",Data_Extraction!$J1789*(R$1),Data_Extraction!C1789)</f>
        <v>86.48</v>
      </c>
      <c r="S1789" s="12">
        <f>IF(Data_Extraction!D1789="",Data_Extraction!$J1789*(S$1),Data_Extraction!D1789)</f>
        <v>97.76</v>
      </c>
      <c r="T1789" s="12">
        <f>IF(Data_Extraction!E1789="",Data_Extraction!$J1789*(T$1),Data_Extraction!E1789)</f>
        <v>89.3</v>
      </c>
      <c r="U1789" s="12">
        <f>IF(Data_Extraction!F1789="",Data_Extraction!$J1789*(U$1),Data_Extraction!F1789)</f>
        <v>92.12</v>
      </c>
      <c r="V1789" s="12">
        <f>IF(Data_Extraction!G1789="",Data_Extraction!$J1789*(V$1),Data_Extraction!G1789)</f>
        <v>85.54</v>
      </c>
      <c r="W1789" s="12">
        <f>IF(Data_Extraction!H1789="",Data_Extraction!$J1789*(W$1),Data_Extraction!H1789)</f>
        <v>100.58000000000001</v>
      </c>
      <c r="X1789" s="12">
        <f>IF(Data_Extraction!I1789="",Data_Extraction!$J1789*(X$1),Data_Extraction!I1789)</f>
        <v>94</v>
      </c>
      <c r="Y1789" s="13">
        <f t="shared" si="162"/>
        <v>91.297500000000014</v>
      </c>
      <c r="Z1789" s="17" t="str">
        <f t="shared" si="166"/>
        <v>Late Evening</v>
      </c>
      <c r="AA1789" s="14" t="str">
        <f>VLOOKUP($N1789,'HeartRate-2022-03-21-1647950188'!$C:$G,2,0)</f>
        <v>Closing</v>
      </c>
      <c r="AB1789" s="14" t="str">
        <f>VLOOKUP($N1789,'HeartRate-2022-03-21-1647950188'!$C:$G,3,0)</f>
        <v>Off Campus</v>
      </c>
      <c r="AC1789" s="14" t="str">
        <f>VLOOKUP($N1789,'HeartRate-2022-03-21-1647950188'!$C:$G,4,0)</f>
        <v>Standing</v>
      </c>
      <c r="AD1789" s="14" t="str">
        <f>VLOOKUP($N1789,'HeartRate-2022-03-21-1647950188'!$C:$G,5,0)</f>
        <v>Technical Contexts</v>
      </c>
      <c r="AE1789">
        <f t="shared" si="167"/>
        <v>0</v>
      </c>
      <c r="AF1789" s="18">
        <v>44635</v>
      </c>
      <c r="AG1789" s="19">
        <v>0.69234953703703705</v>
      </c>
    </row>
    <row r="1790" spans="1:33" x14ac:dyDescent="0.3">
      <c r="A1790" s="5">
        <v>44635.693043981482</v>
      </c>
      <c r="B1790" t="str">
        <f>IFERROR(AVERAGEIFS('HeartRate-2022-03-21-1647950188'!$B:$B,'HeartRate-2022-03-21-1647950188'!$A:$A,Data_Extraction!B$2,'HeartRate-2022-03-21-1647950188'!$C:$C,Data_Extraction!$A1790),"")</f>
        <v/>
      </c>
      <c r="C1790" t="str">
        <f>IFERROR(AVERAGEIFS('HeartRate-2022-03-21-1647950188'!$B:$B,'HeartRate-2022-03-21-1647950188'!$A:$A,Data_Extraction!C$2,'HeartRate-2022-03-21-1647950188'!$C:$C,Data_Extraction!$A1790),"")</f>
        <v/>
      </c>
      <c r="D1790" t="str">
        <f>IFERROR(AVERAGEIFS('HeartRate-2022-03-21-1647950188'!$B:$B,'HeartRate-2022-03-21-1647950188'!$A:$A,Data_Extraction!D$2,'HeartRate-2022-03-21-1647950188'!$C:$C,Data_Extraction!$A1790),"")</f>
        <v/>
      </c>
      <c r="E1790" t="str">
        <f>IFERROR(AVERAGEIFS('HeartRate-2022-03-21-1647950188'!$B:$B,'HeartRate-2022-03-21-1647950188'!$A:$A,Data_Extraction!E$2,'HeartRate-2022-03-21-1647950188'!$C:$C,Data_Extraction!$A1790),"")</f>
        <v/>
      </c>
      <c r="F1790" t="str">
        <f>IFERROR(AVERAGEIFS('HeartRate-2022-03-21-1647950188'!$B:$B,'HeartRate-2022-03-21-1647950188'!$A:$A,Data_Extraction!F$2,'HeartRate-2022-03-21-1647950188'!$C:$C,Data_Extraction!$A1790),"")</f>
        <v/>
      </c>
      <c r="G1790" t="str">
        <f>IFERROR(AVERAGEIFS('HeartRate-2022-03-21-1647950188'!$B:$B,'HeartRate-2022-03-21-1647950188'!$A:$A,Data_Extraction!G$2,'HeartRate-2022-03-21-1647950188'!$C:$C,Data_Extraction!$A1790),"")</f>
        <v/>
      </c>
      <c r="H1790" t="str">
        <f>IFERROR(AVERAGEIFS('HeartRate-2022-03-21-1647950188'!$B:$B,'HeartRate-2022-03-21-1647950188'!$A:$A,Data_Extraction!H$2,'HeartRate-2022-03-21-1647950188'!$C:$C,Data_Extraction!$A1790),"")</f>
        <v/>
      </c>
      <c r="I1790">
        <f>IFERROR(AVERAGEIFS('HeartRate-2022-03-21-1647950188'!$B:$B,'HeartRate-2022-03-21-1647950188'!$A:$A,Data_Extraction!I$2,'HeartRate-2022-03-21-1647950188'!$C:$C,Data_Extraction!$A1790),"")</f>
        <v>93</v>
      </c>
      <c r="J1790" s="8">
        <f t="shared" si="163"/>
        <v>93</v>
      </c>
      <c r="N1790" s="11">
        <f>Data_Extraction!A1790</f>
        <v>44635.693043981482</v>
      </c>
      <c r="O1790" s="15">
        <f t="shared" si="164"/>
        <v>44635</v>
      </c>
      <c r="P1790" s="16">
        <f t="shared" si="165"/>
        <v>0.69304398148148139</v>
      </c>
      <c r="Q1790" s="12">
        <f>IF(Data_Extraction!B1790="",Data_Extraction!$J1790*(Q$1),Data_Extraction!B1790)</f>
        <v>83.7</v>
      </c>
      <c r="R1790" s="12">
        <f>IF(Data_Extraction!C1790="",Data_Extraction!$J1790*(R$1),Data_Extraction!C1790)</f>
        <v>85.56</v>
      </c>
      <c r="S1790" s="12">
        <f>IF(Data_Extraction!D1790="",Data_Extraction!$J1790*(S$1),Data_Extraction!D1790)</f>
        <v>96.72</v>
      </c>
      <c r="T1790" s="12">
        <f>IF(Data_Extraction!E1790="",Data_Extraction!$J1790*(T$1),Data_Extraction!E1790)</f>
        <v>88.35</v>
      </c>
      <c r="U1790" s="12">
        <f>IF(Data_Extraction!F1790="",Data_Extraction!$J1790*(U$1),Data_Extraction!F1790)</f>
        <v>91.14</v>
      </c>
      <c r="V1790" s="12">
        <f>IF(Data_Extraction!G1790="",Data_Extraction!$J1790*(V$1),Data_Extraction!G1790)</f>
        <v>84.63000000000001</v>
      </c>
      <c r="W1790" s="12">
        <f>IF(Data_Extraction!H1790="",Data_Extraction!$J1790*(W$1),Data_Extraction!H1790)</f>
        <v>99.51</v>
      </c>
      <c r="X1790" s="12">
        <f>IF(Data_Extraction!I1790="",Data_Extraction!$J1790*(X$1),Data_Extraction!I1790)</f>
        <v>93</v>
      </c>
      <c r="Y1790" s="13">
        <f t="shared" si="162"/>
        <v>90.326250000000002</v>
      </c>
      <c r="Z1790" s="17" t="str">
        <f t="shared" si="166"/>
        <v>Late Evening</v>
      </c>
      <c r="AA1790" s="14" t="str">
        <f>VLOOKUP($N1790,'HeartRate-2022-03-21-1647950188'!$C:$G,2,0)</f>
        <v>Closing</v>
      </c>
      <c r="AB1790" s="14" t="str">
        <f>VLOOKUP($N1790,'HeartRate-2022-03-21-1647950188'!$C:$G,3,0)</f>
        <v>Off Campus</v>
      </c>
      <c r="AC1790" s="14" t="str">
        <f>VLOOKUP($N1790,'HeartRate-2022-03-21-1647950188'!$C:$G,4,0)</f>
        <v>Standing</v>
      </c>
      <c r="AD1790" s="14" t="str">
        <f>VLOOKUP($N1790,'HeartRate-2022-03-21-1647950188'!$C:$G,5,0)</f>
        <v>Technical Contexts</v>
      </c>
      <c r="AE1790">
        <f t="shared" si="167"/>
        <v>0</v>
      </c>
      <c r="AF1790" s="18">
        <v>44635</v>
      </c>
      <c r="AG1790" s="19">
        <v>0.69304398148148139</v>
      </c>
    </row>
    <row r="1791" spans="1:33" x14ac:dyDescent="0.3">
      <c r="A1791" s="5">
        <v>44635.693738425929</v>
      </c>
      <c r="B1791" t="str">
        <f>IFERROR(AVERAGEIFS('HeartRate-2022-03-21-1647950188'!$B:$B,'HeartRate-2022-03-21-1647950188'!$A:$A,Data_Extraction!B$2,'HeartRate-2022-03-21-1647950188'!$C:$C,Data_Extraction!$A1791),"")</f>
        <v/>
      </c>
      <c r="C1791" t="str">
        <f>IFERROR(AVERAGEIFS('HeartRate-2022-03-21-1647950188'!$B:$B,'HeartRate-2022-03-21-1647950188'!$A:$A,Data_Extraction!C$2,'HeartRate-2022-03-21-1647950188'!$C:$C,Data_Extraction!$A1791),"")</f>
        <v/>
      </c>
      <c r="D1791" t="str">
        <f>IFERROR(AVERAGEIFS('HeartRate-2022-03-21-1647950188'!$B:$B,'HeartRate-2022-03-21-1647950188'!$A:$A,Data_Extraction!D$2,'HeartRate-2022-03-21-1647950188'!$C:$C,Data_Extraction!$A1791),"")</f>
        <v/>
      </c>
      <c r="E1791" t="str">
        <f>IFERROR(AVERAGEIFS('HeartRate-2022-03-21-1647950188'!$B:$B,'HeartRate-2022-03-21-1647950188'!$A:$A,Data_Extraction!E$2,'HeartRate-2022-03-21-1647950188'!$C:$C,Data_Extraction!$A1791),"")</f>
        <v/>
      </c>
      <c r="F1791" t="str">
        <f>IFERROR(AVERAGEIFS('HeartRate-2022-03-21-1647950188'!$B:$B,'HeartRate-2022-03-21-1647950188'!$A:$A,Data_Extraction!F$2,'HeartRate-2022-03-21-1647950188'!$C:$C,Data_Extraction!$A1791),"")</f>
        <v/>
      </c>
      <c r="G1791" t="str">
        <f>IFERROR(AVERAGEIFS('HeartRate-2022-03-21-1647950188'!$B:$B,'HeartRate-2022-03-21-1647950188'!$A:$A,Data_Extraction!G$2,'HeartRate-2022-03-21-1647950188'!$C:$C,Data_Extraction!$A1791),"")</f>
        <v/>
      </c>
      <c r="H1791" t="str">
        <f>IFERROR(AVERAGEIFS('HeartRate-2022-03-21-1647950188'!$B:$B,'HeartRate-2022-03-21-1647950188'!$A:$A,Data_Extraction!H$2,'HeartRate-2022-03-21-1647950188'!$C:$C,Data_Extraction!$A1791),"")</f>
        <v/>
      </c>
      <c r="I1791">
        <f>IFERROR(AVERAGEIFS('HeartRate-2022-03-21-1647950188'!$B:$B,'HeartRate-2022-03-21-1647950188'!$A:$A,Data_Extraction!I$2,'HeartRate-2022-03-21-1647950188'!$C:$C,Data_Extraction!$A1791),"")</f>
        <v>91</v>
      </c>
      <c r="J1791" s="8">
        <f t="shared" si="163"/>
        <v>91</v>
      </c>
      <c r="N1791" s="11">
        <f>Data_Extraction!A1791</f>
        <v>44635.693738425929</v>
      </c>
      <c r="O1791" s="15">
        <f t="shared" si="164"/>
        <v>44635</v>
      </c>
      <c r="P1791" s="16">
        <f t="shared" si="165"/>
        <v>0.69373842592592594</v>
      </c>
      <c r="Q1791" s="12">
        <f>IF(Data_Extraction!B1791="",Data_Extraction!$J1791*(Q$1),Data_Extraction!B1791)</f>
        <v>81.900000000000006</v>
      </c>
      <c r="R1791" s="12">
        <f>IF(Data_Extraction!C1791="",Data_Extraction!$J1791*(R$1),Data_Extraction!C1791)</f>
        <v>83.72</v>
      </c>
      <c r="S1791" s="12">
        <f>IF(Data_Extraction!D1791="",Data_Extraction!$J1791*(S$1),Data_Extraction!D1791)</f>
        <v>94.64</v>
      </c>
      <c r="T1791" s="12">
        <f>IF(Data_Extraction!E1791="",Data_Extraction!$J1791*(T$1),Data_Extraction!E1791)</f>
        <v>86.45</v>
      </c>
      <c r="U1791" s="12">
        <f>IF(Data_Extraction!F1791="",Data_Extraction!$J1791*(U$1),Data_Extraction!F1791)</f>
        <v>89.179999999999993</v>
      </c>
      <c r="V1791" s="12">
        <f>IF(Data_Extraction!G1791="",Data_Extraction!$J1791*(V$1),Data_Extraction!G1791)</f>
        <v>82.81</v>
      </c>
      <c r="W1791" s="12">
        <f>IF(Data_Extraction!H1791="",Data_Extraction!$J1791*(W$1),Data_Extraction!H1791)</f>
        <v>97.37</v>
      </c>
      <c r="X1791" s="12">
        <f>IF(Data_Extraction!I1791="",Data_Extraction!$J1791*(X$1),Data_Extraction!I1791)</f>
        <v>91</v>
      </c>
      <c r="Y1791" s="13">
        <f t="shared" si="162"/>
        <v>88.383750000000006</v>
      </c>
      <c r="Z1791" s="17" t="str">
        <f t="shared" si="166"/>
        <v>Late Evening</v>
      </c>
      <c r="AA1791" s="14" t="str">
        <f>VLOOKUP($N1791,'HeartRate-2022-03-21-1647950188'!$C:$G,2,0)</f>
        <v>Closing</v>
      </c>
      <c r="AB1791" s="14" t="str">
        <f>VLOOKUP($N1791,'HeartRate-2022-03-21-1647950188'!$C:$G,3,0)</f>
        <v>Off Campus</v>
      </c>
      <c r="AC1791" s="14" t="str">
        <f>VLOOKUP($N1791,'HeartRate-2022-03-21-1647950188'!$C:$G,4,0)</f>
        <v>Standing</v>
      </c>
      <c r="AD1791" s="14" t="str">
        <f>VLOOKUP($N1791,'HeartRate-2022-03-21-1647950188'!$C:$G,5,0)</f>
        <v>Technical Contexts</v>
      </c>
      <c r="AE1791">
        <f t="shared" si="167"/>
        <v>0</v>
      </c>
      <c r="AF1791" s="18">
        <v>44635</v>
      </c>
      <c r="AG1791" s="19">
        <v>0.69373842592592594</v>
      </c>
    </row>
    <row r="1792" spans="1:33" x14ac:dyDescent="0.3">
      <c r="A1792" s="5">
        <v>44635.694432870368</v>
      </c>
      <c r="B1792" t="str">
        <f>IFERROR(AVERAGEIFS('HeartRate-2022-03-21-1647950188'!$B:$B,'HeartRate-2022-03-21-1647950188'!$A:$A,Data_Extraction!B$2,'HeartRate-2022-03-21-1647950188'!$C:$C,Data_Extraction!$A1792),"")</f>
        <v/>
      </c>
      <c r="C1792" t="str">
        <f>IFERROR(AVERAGEIFS('HeartRate-2022-03-21-1647950188'!$B:$B,'HeartRate-2022-03-21-1647950188'!$A:$A,Data_Extraction!C$2,'HeartRate-2022-03-21-1647950188'!$C:$C,Data_Extraction!$A1792),"")</f>
        <v/>
      </c>
      <c r="D1792" t="str">
        <f>IFERROR(AVERAGEIFS('HeartRate-2022-03-21-1647950188'!$B:$B,'HeartRate-2022-03-21-1647950188'!$A:$A,Data_Extraction!D$2,'HeartRate-2022-03-21-1647950188'!$C:$C,Data_Extraction!$A1792),"")</f>
        <v/>
      </c>
      <c r="E1792" t="str">
        <f>IFERROR(AVERAGEIFS('HeartRate-2022-03-21-1647950188'!$B:$B,'HeartRate-2022-03-21-1647950188'!$A:$A,Data_Extraction!E$2,'HeartRate-2022-03-21-1647950188'!$C:$C,Data_Extraction!$A1792),"")</f>
        <v/>
      </c>
      <c r="F1792" t="str">
        <f>IFERROR(AVERAGEIFS('HeartRate-2022-03-21-1647950188'!$B:$B,'HeartRate-2022-03-21-1647950188'!$A:$A,Data_Extraction!F$2,'HeartRate-2022-03-21-1647950188'!$C:$C,Data_Extraction!$A1792),"")</f>
        <v/>
      </c>
      <c r="G1792" t="str">
        <f>IFERROR(AVERAGEIFS('HeartRate-2022-03-21-1647950188'!$B:$B,'HeartRate-2022-03-21-1647950188'!$A:$A,Data_Extraction!G$2,'HeartRate-2022-03-21-1647950188'!$C:$C,Data_Extraction!$A1792),"")</f>
        <v/>
      </c>
      <c r="H1792" t="str">
        <f>IFERROR(AVERAGEIFS('HeartRate-2022-03-21-1647950188'!$B:$B,'HeartRate-2022-03-21-1647950188'!$A:$A,Data_Extraction!H$2,'HeartRate-2022-03-21-1647950188'!$C:$C,Data_Extraction!$A1792),"")</f>
        <v/>
      </c>
      <c r="I1792">
        <f>IFERROR(AVERAGEIFS('HeartRate-2022-03-21-1647950188'!$B:$B,'HeartRate-2022-03-21-1647950188'!$A:$A,Data_Extraction!I$2,'HeartRate-2022-03-21-1647950188'!$C:$C,Data_Extraction!$A1792),"")</f>
        <v>89</v>
      </c>
      <c r="J1792" s="8">
        <f t="shared" si="163"/>
        <v>89</v>
      </c>
      <c r="N1792" s="11">
        <f>Data_Extraction!A1792</f>
        <v>44635.694432870368</v>
      </c>
      <c r="O1792" s="15">
        <f t="shared" si="164"/>
        <v>44635</v>
      </c>
      <c r="P1792" s="16">
        <f t="shared" si="165"/>
        <v>0.69443287037037038</v>
      </c>
      <c r="Q1792" s="12">
        <f>IF(Data_Extraction!B1792="",Data_Extraction!$J1792*(Q$1),Data_Extraction!B1792)</f>
        <v>80.100000000000009</v>
      </c>
      <c r="R1792" s="12">
        <f>IF(Data_Extraction!C1792="",Data_Extraction!$J1792*(R$1),Data_Extraction!C1792)</f>
        <v>81.88000000000001</v>
      </c>
      <c r="S1792" s="12">
        <f>IF(Data_Extraction!D1792="",Data_Extraction!$J1792*(S$1),Data_Extraction!D1792)</f>
        <v>92.56</v>
      </c>
      <c r="T1792" s="12">
        <f>IF(Data_Extraction!E1792="",Data_Extraction!$J1792*(T$1),Data_Extraction!E1792)</f>
        <v>84.55</v>
      </c>
      <c r="U1792" s="12">
        <f>IF(Data_Extraction!F1792="",Data_Extraction!$J1792*(U$1),Data_Extraction!F1792)</f>
        <v>87.22</v>
      </c>
      <c r="V1792" s="12">
        <f>IF(Data_Extraction!G1792="",Data_Extraction!$J1792*(V$1),Data_Extraction!G1792)</f>
        <v>80.990000000000009</v>
      </c>
      <c r="W1792" s="12">
        <f>IF(Data_Extraction!H1792="",Data_Extraction!$J1792*(W$1),Data_Extraction!H1792)</f>
        <v>95.23</v>
      </c>
      <c r="X1792" s="12">
        <f>IF(Data_Extraction!I1792="",Data_Extraction!$J1792*(X$1),Data_Extraction!I1792)</f>
        <v>89</v>
      </c>
      <c r="Y1792" s="13">
        <f t="shared" si="162"/>
        <v>86.441250000000011</v>
      </c>
      <c r="Z1792" s="17" t="str">
        <f t="shared" si="166"/>
        <v>Late Evening</v>
      </c>
      <c r="AA1792" s="14" t="str">
        <f>VLOOKUP($N1792,'HeartRate-2022-03-21-1647950188'!$C:$G,2,0)</f>
        <v>Closing</v>
      </c>
      <c r="AB1792" s="14" t="str">
        <f>VLOOKUP($N1792,'HeartRate-2022-03-21-1647950188'!$C:$G,3,0)</f>
        <v>Off Campus</v>
      </c>
      <c r="AC1792" s="14" t="str">
        <f>VLOOKUP($N1792,'HeartRate-2022-03-21-1647950188'!$C:$G,4,0)</f>
        <v>Standing</v>
      </c>
      <c r="AD1792" s="14" t="str">
        <f>VLOOKUP($N1792,'HeartRate-2022-03-21-1647950188'!$C:$G,5,0)</f>
        <v>Technical Contexts</v>
      </c>
      <c r="AE1792">
        <f t="shared" si="167"/>
        <v>0</v>
      </c>
      <c r="AF1792" s="18">
        <v>44635</v>
      </c>
      <c r="AG1792" s="19">
        <v>0.69443287037037038</v>
      </c>
    </row>
    <row r="1793" spans="1:33" x14ac:dyDescent="0.3">
      <c r="A1793" s="5">
        <v>44635.694710648146</v>
      </c>
      <c r="B1793">
        <f>IFERROR(AVERAGEIFS('HeartRate-2022-03-21-1647950188'!$B:$B,'HeartRate-2022-03-21-1647950188'!$A:$A,Data_Extraction!B$2,'HeartRate-2022-03-21-1647950188'!$C:$C,Data_Extraction!$A1793),"")</f>
        <v>100</v>
      </c>
      <c r="C1793" t="str">
        <f>IFERROR(AVERAGEIFS('HeartRate-2022-03-21-1647950188'!$B:$B,'HeartRate-2022-03-21-1647950188'!$A:$A,Data_Extraction!C$2,'HeartRate-2022-03-21-1647950188'!$C:$C,Data_Extraction!$A1793),"")</f>
        <v/>
      </c>
      <c r="D1793" t="str">
        <f>IFERROR(AVERAGEIFS('HeartRate-2022-03-21-1647950188'!$B:$B,'HeartRate-2022-03-21-1647950188'!$A:$A,Data_Extraction!D$2,'HeartRate-2022-03-21-1647950188'!$C:$C,Data_Extraction!$A1793),"")</f>
        <v/>
      </c>
      <c r="E1793" t="str">
        <f>IFERROR(AVERAGEIFS('HeartRate-2022-03-21-1647950188'!$B:$B,'HeartRate-2022-03-21-1647950188'!$A:$A,Data_Extraction!E$2,'HeartRate-2022-03-21-1647950188'!$C:$C,Data_Extraction!$A1793),"")</f>
        <v/>
      </c>
      <c r="F1793" t="str">
        <f>IFERROR(AVERAGEIFS('HeartRate-2022-03-21-1647950188'!$B:$B,'HeartRate-2022-03-21-1647950188'!$A:$A,Data_Extraction!F$2,'HeartRate-2022-03-21-1647950188'!$C:$C,Data_Extraction!$A1793),"")</f>
        <v/>
      </c>
      <c r="G1793" t="str">
        <f>IFERROR(AVERAGEIFS('HeartRate-2022-03-21-1647950188'!$B:$B,'HeartRate-2022-03-21-1647950188'!$A:$A,Data_Extraction!G$2,'HeartRate-2022-03-21-1647950188'!$C:$C,Data_Extraction!$A1793),"")</f>
        <v/>
      </c>
      <c r="H1793" t="str">
        <f>IFERROR(AVERAGEIFS('HeartRate-2022-03-21-1647950188'!$B:$B,'HeartRate-2022-03-21-1647950188'!$A:$A,Data_Extraction!H$2,'HeartRate-2022-03-21-1647950188'!$C:$C,Data_Extraction!$A1793),"")</f>
        <v/>
      </c>
      <c r="I1793" t="str">
        <f>IFERROR(AVERAGEIFS('HeartRate-2022-03-21-1647950188'!$B:$B,'HeartRate-2022-03-21-1647950188'!$A:$A,Data_Extraction!I$2,'HeartRate-2022-03-21-1647950188'!$C:$C,Data_Extraction!$A1793),"")</f>
        <v/>
      </c>
      <c r="J1793" s="8">
        <f t="shared" si="163"/>
        <v>100</v>
      </c>
      <c r="N1793" s="11">
        <f>Data_Extraction!A1793</f>
        <v>44635.694710648146</v>
      </c>
      <c r="O1793" s="15">
        <f t="shared" si="164"/>
        <v>44635</v>
      </c>
      <c r="P1793" s="16">
        <f t="shared" si="165"/>
        <v>0.6947106481481482</v>
      </c>
      <c r="Q1793" s="12">
        <f>IF(Data_Extraction!B1793="",Data_Extraction!$J1793*(Q$1),Data_Extraction!B1793)</f>
        <v>100</v>
      </c>
      <c r="R1793" s="12">
        <f>IF(Data_Extraction!C1793="",Data_Extraction!$J1793*(R$1),Data_Extraction!C1793)</f>
        <v>92</v>
      </c>
      <c r="S1793" s="12">
        <f>IF(Data_Extraction!D1793="",Data_Extraction!$J1793*(S$1),Data_Extraction!D1793)</f>
        <v>104</v>
      </c>
      <c r="T1793" s="12">
        <f>IF(Data_Extraction!E1793="",Data_Extraction!$J1793*(T$1),Data_Extraction!E1793)</f>
        <v>95</v>
      </c>
      <c r="U1793" s="12">
        <f>IF(Data_Extraction!F1793="",Data_Extraction!$J1793*(U$1),Data_Extraction!F1793)</f>
        <v>98</v>
      </c>
      <c r="V1793" s="12">
        <f>IF(Data_Extraction!G1793="",Data_Extraction!$J1793*(V$1),Data_Extraction!G1793)</f>
        <v>91</v>
      </c>
      <c r="W1793" s="12">
        <f>IF(Data_Extraction!H1793="",Data_Extraction!$J1793*(W$1),Data_Extraction!H1793)</f>
        <v>107</v>
      </c>
      <c r="X1793" s="12">
        <f>IF(Data_Extraction!I1793="",Data_Extraction!$J1793*(X$1),Data_Extraction!I1793)</f>
        <v>97</v>
      </c>
      <c r="Y1793" s="13">
        <f t="shared" si="162"/>
        <v>98</v>
      </c>
      <c r="Z1793" s="17" t="str">
        <f t="shared" si="166"/>
        <v>Late Evening</v>
      </c>
      <c r="AA1793" s="14" t="str">
        <f>VLOOKUP($N1793,'HeartRate-2022-03-21-1647950188'!$C:$G,2,0)</f>
        <v>Closing</v>
      </c>
      <c r="AB1793" s="14" t="str">
        <f>VLOOKUP($N1793,'HeartRate-2022-03-21-1647950188'!$C:$G,3,0)</f>
        <v>Off Campus</v>
      </c>
      <c r="AC1793" s="14" t="str">
        <f>VLOOKUP($N1793,'HeartRate-2022-03-21-1647950188'!$C:$G,4,0)</f>
        <v>Standing</v>
      </c>
      <c r="AD1793" s="14" t="str">
        <f>VLOOKUP($N1793,'HeartRate-2022-03-21-1647950188'!$C:$G,5,0)</f>
        <v>Technical Contexts</v>
      </c>
      <c r="AE1793">
        <f t="shared" si="167"/>
        <v>0</v>
      </c>
      <c r="AF1793" s="18">
        <v>44635</v>
      </c>
      <c r="AG1793" s="19">
        <v>0.6947106481481482</v>
      </c>
    </row>
    <row r="1794" spans="1:33" x14ac:dyDescent="0.3">
      <c r="A1794" s="5">
        <v>44635.695127314815</v>
      </c>
      <c r="B1794" t="str">
        <f>IFERROR(AVERAGEIFS('HeartRate-2022-03-21-1647950188'!$B:$B,'HeartRate-2022-03-21-1647950188'!$A:$A,Data_Extraction!B$2,'HeartRate-2022-03-21-1647950188'!$C:$C,Data_Extraction!$A1794),"")</f>
        <v/>
      </c>
      <c r="C1794" t="str">
        <f>IFERROR(AVERAGEIFS('HeartRate-2022-03-21-1647950188'!$B:$B,'HeartRate-2022-03-21-1647950188'!$A:$A,Data_Extraction!C$2,'HeartRate-2022-03-21-1647950188'!$C:$C,Data_Extraction!$A1794),"")</f>
        <v/>
      </c>
      <c r="D1794" t="str">
        <f>IFERROR(AVERAGEIFS('HeartRate-2022-03-21-1647950188'!$B:$B,'HeartRate-2022-03-21-1647950188'!$A:$A,Data_Extraction!D$2,'HeartRate-2022-03-21-1647950188'!$C:$C,Data_Extraction!$A1794),"")</f>
        <v/>
      </c>
      <c r="E1794" t="str">
        <f>IFERROR(AVERAGEIFS('HeartRate-2022-03-21-1647950188'!$B:$B,'HeartRate-2022-03-21-1647950188'!$A:$A,Data_Extraction!E$2,'HeartRate-2022-03-21-1647950188'!$C:$C,Data_Extraction!$A1794),"")</f>
        <v/>
      </c>
      <c r="F1794" t="str">
        <f>IFERROR(AVERAGEIFS('HeartRate-2022-03-21-1647950188'!$B:$B,'HeartRate-2022-03-21-1647950188'!$A:$A,Data_Extraction!F$2,'HeartRate-2022-03-21-1647950188'!$C:$C,Data_Extraction!$A1794),"")</f>
        <v/>
      </c>
      <c r="G1794" t="str">
        <f>IFERROR(AVERAGEIFS('HeartRate-2022-03-21-1647950188'!$B:$B,'HeartRate-2022-03-21-1647950188'!$A:$A,Data_Extraction!G$2,'HeartRate-2022-03-21-1647950188'!$C:$C,Data_Extraction!$A1794),"")</f>
        <v/>
      </c>
      <c r="H1794" t="str">
        <f>IFERROR(AVERAGEIFS('HeartRate-2022-03-21-1647950188'!$B:$B,'HeartRate-2022-03-21-1647950188'!$A:$A,Data_Extraction!H$2,'HeartRate-2022-03-21-1647950188'!$C:$C,Data_Extraction!$A1794),"")</f>
        <v/>
      </c>
      <c r="I1794">
        <f>IFERROR(AVERAGEIFS('HeartRate-2022-03-21-1647950188'!$B:$B,'HeartRate-2022-03-21-1647950188'!$A:$A,Data_Extraction!I$2,'HeartRate-2022-03-21-1647950188'!$C:$C,Data_Extraction!$A1794),"")</f>
        <v>85</v>
      </c>
      <c r="J1794" s="8">
        <f t="shared" si="163"/>
        <v>85</v>
      </c>
      <c r="N1794" s="11">
        <f>Data_Extraction!A1794</f>
        <v>44635.695127314815</v>
      </c>
      <c r="O1794" s="15">
        <f t="shared" si="164"/>
        <v>44635</v>
      </c>
      <c r="P1794" s="16">
        <f t="shared" si="165"/>
        <v>0.69512731481481482</v>
      </c>
      <c r="Q1794" s="12">
        <f>IF(Data_Extraction!B1794="",Data_Extraction!$J1794*(Q$1),Data_Extraction!B1794)</f>
        <v>76.5</v>
      </c>
      <c r="R1794" s="12">
        <f>IF(Data_Extraction!C1794="",Data_Extraction!$J1794*(R$1),Data_Extraction!C1794)</f>
        <v>78.2</v>
      </c>
      <c r="S1794" s="12">
        <f>IF(Data_Extraction!D1794="",Data_Extraction!$J1794*(S$1),Data_Extraction!D1794)</f>
        <v>88.4</v>
      </c>
      <c r="T1794" s="12">
        <f>IF(Data_Extraction!E1794="",Data_Extraction!$J1794*(T$1),Data_Extraction!E1794)</f>
        <v>80.75</v>
      </c>
      <c r="U1794" s="12">
        <f>IF(Data_Extraction!F1794="",Data_Extraction!$J1794*(U$1),Data_Extraction!F1794)</f>
        <v>83.3</v>
      </c>
      <c r="V1794" s="12">
        <f>IF(Data_Extraction!G1794="",Data_Extraction!$J1794*(V$1),Data_Extraction!G1794)</f>
        <v>77.350000000000009</v>
      </c>
      <c r="W1794" s="12">
        <f>IF(Data_Extraction!H1794="",Data_Extraction!$J1794*(W$1),Data_Extraction!H1794)</f>
        <v>90.95</v>
      </c>
      <c r="X1794" s="12">
        <f>IF(Data_Extraction!I1794="",Data_Extraction!$J1794*(X$1),Data_Extraction!I1794)</f>
        <v>85</v>
      </c>
      <c r="Y1794" s="13">
        <f t="shared" si="162"/>
        <v>82.556250000000006</v>
      </c>
      <c r="Z1794" s="17" t="str">
        <f t="shared" si="166"/>
        <v>Late Evening</v>
      </c>
      <c r="AA1794" s="14" t="str">
        <f>VLOOKUP($N1794,'HeartRate-2022-03-21-1647950188'!$C:$G,2,0)</f>
        <v>Closing</v>
      </c>
      <c r="AB1794" s="14" t="str">
        <f>VLOOKUP($N1794,'HeartRate-2022-03-21-1647950188'!$C:$G,3,0)</f>
        <v>Off Campus</v>
      </c>
      <c r="AC1794" s="14" t="str">
        <f>VLOOKUP($N1794,'HeartRate-2022-03-21-1647950188'!$C:$G,4,0)</f>
        <v>Standing</v>
      </c>
      <c r="AD1794" s="14" t="str">
        <f>VLOOKUP($N1794,'HeartRate-2022-03-21-1647950188'!$C:$G,5,0)</f>
        <v>Technical Contexts</v>
      </c>
      <c r="AE1794">
        <f t="shared" si="167"/>
        <v>0</v>
      </c>
      <c r="AF1794" s="18">
        <v>44635</v>
      </c>
      <c r="AG1794" s="19">
        <v>0.69512731481481482</v>
      </c>
    </row>
    <row r="1795" spans="1:33" x14ac:dyDescent="0.3">
      <c r="A1795" s="5">
        <v>44635.695138888892</v>
      </c>
      <c r="B1795">
        <f>IFERROR(AVERAGEIFS('HeartRate-2022-03-21-1647950188'!$B:$B,'HeartRate-2022-03-21-1647950188'!$A:$A,Data_Extraction!B$2,'HeartRate-2022-03-21-1647950188'!$C:$C,Data_Extraction!$A1795),"")</f>
        <v>110</v>
      </c>
      <c r="C1795" t="str">
        <f>IFERROR(AVERAGEIFS('HeartRate-2022-03-21-1647950188'!$B:$B,'HeartRate-2022-03-21-1647950188'!$A:$A,Data_Extraction!C$2,'HeartRate-2022-03-21-1647950188'!$C:$C,Data_Extraction!$A1795),"")</f>
        <v/>
      </c>
      <c r="D1795" t="str">
        <f>IFERROR(AVERAGEIFS('HeartRate-2022-03-21-1647950188'!$B:$B,'HeartRate-2022-03-21-1647950188'!$A:$A,Data_Extraction!D$2,'HeartRate-2022-03-21-1647950188'!$C:$C,Data_Extraction!$A1795),"")</f>
        <v/>
      </c>
      <c r="E1795" t="str">
        <f>IFERROR(AVERAGEIFS('HeartRate-2022-03-21-1647950188'!$B:$B,'HeartRate-2022-03-21-1647950188'!$A:$A,Data_Extraction!E$2,'HeartRate-2022-03-21-1647950188'!$C:$C,Data_Extraction!$A1795),"")</f>
        <v/>
      </c>
      <c r="F1795" t="str">
        <f>IFERROR(AVERAGEIFS('HeartRate-2022-03-21-1647950188'!$B:$B,'HeartRate-2022-03-21-1647950188'!$A:$A,Data_Extraction!F$2,'HeartRate-2022-03-21-1647950188'!$C:$C,Data_Extraction!$A1795),"")</f>
        <v/>
      </c>
      <c r="G1795" t="str">
        <f>IFERROR(AVERAGEIFS('HeartRate-2022-03-21-1647950188'!$B:$B,'HeartRate-2022-03-21-1647950188'!$A:$A,Data_Extraction!G$2,'HeartRate-2022-03-21-1647950188'!$C:$C,Data_Extraction!$A1795),"")</f>
        <v/>
      </c>
      <c r="H1795" t="str">
        <f>IFERROR(AVERAGEIFS('HeartRate-2022-03-21-1647950188'!$B:$B,'HeartRate-2022-03-21-1647950188'!$A:$A,Data_Extraction!H$2,'HeartRate-2022-03-21-1647950188'!$C:$C,Data_Extraction!$A1795),"")</f>
        <v/>
      </c>
      <c r="I1795" t="str">
        <f>IFERROR(AVERAGEIFS('HeartRate-2022-03-21-1647950188'!$B:$B,'HeartRate-2022-03-21-1647950188'!$A:$A,Data_Extraction!I$2,'HeartRate-2022-03-21-1647950188'!$C:$C,Data_Extraction!$A1795),"")</f>
        <v/>
      </c>
      <c r="J1795" s="8">
        <f t="shared" si="163"/>
        <v>110</v>
      </c>
      <c r="N1795" s="11">
        <f>Data_Extraction!A1795</f>
        <v>44635.695138888892</v>
      </c>
      <c r="O1795" s="15">
        <f t="shared" si="164"/>
        <v>44635</v>
      </c>
      <c r="P1795" s="16">
        <f t="shared" si="165"/>
        <v>0.69513888888888886</v>
      </c>
      <c r="Q1795" s="12">
        <f>IF(Data_Extraction!B1795="",Data_Extraction!$J1795*(Q$1),Data_Extraction!B1795)</f>
        <v>110</v>
      </c>
      <c r="R1795" s="12">
        <f>IF(Data_Extraction!C1795="",Data_Extraction!$J1795*(R$1),Data_Extraction!C1795)</f>
        <v>101.2</v>
      </c>
      <c r="S1795" s="12">
        <f>IF(Data_Extraction!D1795="",Data_Extraction!$J1795*(S$1),Data_Extraction!D1795)</f>
        <v>114.4</v>
      </c>
      <c r="T1795" s="12">
        <f>IF(Data_Extraction!E1795="",Data_Extraction!$J1795*(T$1),Data_Extraction!E1795)</f>
        <v>104.5</v>
      </c>
      <c r="U1795" s="12">
        <f>IF(Data_Extraction!F1795="",Data_Extraction!$J1795*(U$1),Data_Extraction!F1795)</f>
        <v>107.8</v>
      </c>
      <c r="V1795" s="12">
        <f>IF(Data_Extraction!G1795="",Data_Extraction!$J1795*(V$1),Data_Extraction!G1795)</f>
        <v>100.10000000000001</v>
      </c>
      <c r="W1795" s="12">
        <f>IF(Data_Extraction!H1795="",Data_Extraction!$J1795*(W$1),Data_Extraction!H1795)</f>
        <v>117.7</v>
      </c>
      <c r="X1795" s="12">
        <f>IF(Data_Extraction!I1795="",Data_Extraction!$J1795*(X$1),Data_Extraction!I1795)</f>
        <v>106.7</v>
      </c>
      <c r="Y1795" s="13">
        <f t="shared" ref="Y1795:Y1858" si="168">AVERAGE(Q1795:X1795)</f>
        <v>107.80000000000001</v>
      </c>
      <c r="Z1795" s="17" t="str">
        <f t="shared" si="166"/>
        <v>Late Evening</v>
      </c>
      <c r="AA1795" s="14" t="str">
        <f>VLOOKUP($N1795,'HeartRate-2022-03-21-1647950188'!$C:$G,2,0)</f>
        <v>Closing</v>
      </c>
      <c r="AB1795" s="14" t="str">
        <f>VLOOKUP($N1795,'HeartRate-2022-03-21-1647950188'!$C:$G,3,0)</f>
        <v>Off Campus</v>
      </c>
      <c r="AC1795" s="14" t="str">
        <f>VLOOKUP($N1795,'HeartRate-2022-03-21-1647950188'!$C:$G,4,0)</f>
        <v>Standing</v>
      </c>
      <c r="AD1795" s="14" t="str">
        <f>VLOOKUP($N1795,'HeartRate-2022-03-21-1647950188'!$C:$G,5,0)</f>
        <v>Technical Contexts</v>
      </c>
      <c r="AE1795">
        <f t="shared" si="167"/>
        <v>0</v>
      </c>
      <c r="AF1795" s="18">
        <v>44635</v>
      </c>
      <c r="AG1795" s="19">
        <v>0.69513888888888886</v>
      </c>
    </row>
    <row r="1796" spans="1:33" x14ac:dyDescent="0.3">
      <c r="A1796" s="5">
        <v>44635.6952662037</v>
      </c>
      <c r="B1796">
        <f>IFERROR(AVERAGEIFS('HeartRate-2022-03-21-1647950188'!$B:$B,'HeartRate-2022-03-21-1647950188'!$A:$A,Data_Extraction!B$2,'HeartRate-2022-03-21-1647950188'!$C:$C,Data_Extraction!$A1796),"")</f>
        <v>78</v>
      </c>
      <c r="C1796" t="str">
        <f>IFERROR(AVERAGEIFS('HeartRate-2022-03-21-1647950188'!$B:$B,'HeartRate-2022-03-21-1647950188'!$A:$A,Data_Extraction!C$2,'HeartRate-2022-03-21-1647950188'!$C:$C,Data_Extraction!$A1796),"")</f>
        <v/>
      </c>
      <c r="D1796" t="str">
        <f>IFERROR(AVERAGEIFS('HeartRate-2022-03-21-1647950188'!$B:$B,'HeartRate-2022-03-21-1647950188'!$A:$A,Data_Extraction!D$2,'HeartRate-2022-03-21-1647950188'!$C:$C,Data_Extraction!$A1796),"")</f>
        <v/>
      </c>
      <c r="E1796" t="str">
        <f>IFERROR(AVERAGEIFS('HeartRate-2022-03-21-1647950188'!$B:$B,'HeartRate-2022-03-21-1647950188'!$A:$A,Data_Extraction!E$2,'HeartRate-2022-03-21-1647950188'!$C:$C,Data_Extraction!$A1796),"")</f>
        <v/>
      </c>
      <c r="F1796" t="str">
        <f>IFERROR(AVERAGEIFS('HeartRate-2022-03-21-1647950188'!$B:$B,'HeartRate-2022-03-21-1647950188'!$A:$A,Data_Extraction!F$2,'HeartRate-2022-03-21-1647950188'!$C:$C,Data_Extraction!$A1796),"")</f>
        <v/>
      </c>
      <c r="G1796" t="str">
        <f>IFERROR(AVERAGEIFS('HeartRate-2022-03-21-1647950188'!$B:$B,'HeartRate-2022-03-21-1647950188'!$A:$A,Data_Extraction!G$2,'HeartRate-2022-03-21-1647950188'!$C:$C,Data_Extraction!$A1796),"")</f>
        <v/>
      </c>
      <c r="H1796" t="str">
        <f>IFERROR(AVERAGEIFS('HeartRate-2022-03-21-1647950188'!$B:$B,'HeartRate-2022-03-21-1647950188'!$A:$A,Data_Extraction!H$2,'HeartRate-2022-03-21-1647950188'!$C:$C,Data_Extraction!$A1796),"")</f>
        <v/>
      </c>
      <c r="I1796" t="str">
        <f>IFERROR(AVERAGEIFS('HeartRate-2022-03-21-1647950188'!$B:$B,'HeartRate-2022-03-21-1647950188'!$A:$A,Data_Extraction!I$2,'HeartRate-2022-03-21-1647950188'!$C:$C,Data_Extraction!$A1796),"")</f>
        <v/>
      </c>
      <c r="J1796" s="8">
        <f t="shared" ref="J1796:J1859" si="169">AVERAGE(B1796:I1796)</f>
        <v>78</v>
      </c>
      <c r="N1796" s="11">
        <f>Data_Extraction!A1796</f>
        <v>44635.6952662037</v>
      </c>
      <c r="O1796" s="15">
        <f t="shared" ref="O1796:O1859" si="170">AF1796</f>
        <v>44635</v>
      </c>
      <c r="P1796" s="16">
        <f t="shared" ref="P1796:P1859" si="171">AG1796</f>
        <v>0.69526620370370373</v>
      </c>
      <c r="Q1796" s="12">
        <f>IF(Data_Extraction!B1796="",Data_Extraction!$J1796*(Q$1),Data_Extraction!B1796)</f>
        <v>78</v>
      </c>
      <c r="R1796" s="12">
        <f>IF(Data_Extraction!C1796="",Data_Extraction!$J1796*(R$1),Data_Extraction!C1796)</f>
        <v>71.760000000000005</v>
      </c>
      <c r="S1796" s="12">
        <f>IF(Data_Extraction!D1796="",Data_Extraction!$J1796*(S$1),Data_Extraction!D1796)</f>
        <v>81.12</v>
      </c>
      <c r="T1796" s="12">
        <f>IF(Data_Extraction!E1796="",Data_Extraction!$J1796*(T$1),Data_Extraction!E1796)</f>
        <v>74.099999999999994</v>
      </c>
      <c r="U1796" s="12">
        <f>IF(Data_Extraction!F1796="",Data_Extraction!$J1796*(U$1),Data_Extraction!F1796)</f>
        <v>76.44</v>
      </c>
      <c r="V1796" s="12">
        <f>IF(Data_Extraction!G1796="",Data_Extraction!$J1796*(V$1),Data_Extraction!G1796)</f>
        <v>70.98</v>
      </c>
      <c r="W1796" s="12">
        <f>IF(Data_Extraction!H1796="",Data_Extraction!$J1796*(W$1),Data_Extraction!H1796)</f>
        <v>83.460000000000008</v>
      </c>
      <c r="X1796" s="12">
        <f>IF(Data_Extraction!I1796="",Data_Extraction!$J1796*(X$1),Data_Extraction!I1796)</f>
        <v>75.66</v>
      </c>
      <c r="Y1796" s="13">
        <f t="shared" si="168"/>
        <v>76.44</v>
      </c>
      <c r="Z1796" s="17" t="str">
        <f t="shared" ref="Z1796:Z1859" si="172">VLOOKUP(P1796,$AJ$2:$AK$7,2,1)</f>
        <v>Late Evening</v>
      </c>
      <c r="AA1796" s="14" t="str">
        <f>VLOOKUP($N1796,'HeartRate-2022-03-21-1647950188'!$C:$G,2,0)</f>
        <v>Closing</v>
      </c>
      <c r="AB1796" s="14" t="str">
        <f>VLOOKUP($N1796,'HeartRate-2022-03-21-1647950188'!$C:$G,3,0)</f>
        <v>Off Campus</v>
      </c>
      <c r="AC1796" s="14" t="str">
        <f>VLOOKUP($N1796,'HeartRate-2022-03-21-1647950188'!$C:$G,4,0)</f>
        <v>Standing</v>
      </c>
      <c r="AD1796" s="14" t="str">
        <f>VLOOKUP($N1796,'HeartRate-2022-03-21-1647950188'!$C:$G,5,0)</f>
        <v>Technical Contexts</v>
      </c>
      <c r="AE1796">
        <f t="shared" ref="AE1796:AE1859" si="173">IF(Y1796&gt;120,1,0)</f>
        <v>0</v>
      </c>
      <c r="AF1796" s="18">
        <v>44635</v>
      </c>
      <c r="AG1796" s="19">
        <v>0.69526620370370373</v>
      </c>
    </row>
    <row r="1797" spans="1:33" x14ac:dyDescent="0.3">
      <c r="A1797" s="5">
        <v>44635.695821759262</v>
      </c>
      <c r="B1797" t="str">
        <f>IFERROR(AVERAGEIFS('HeartRate-2022-03-21-1647950188'!$B:$B,'HeartRate-2022-03-21-1647950188'!$A:$A,Data_Extraction!B$2,'HeartRate-2022-03-21-1647950188'!$C:$C,Data_Extraction!$A1797),"")</f>
        <v/>
      </c>
      <c r="C1797" t="str">
        <f>IFERROR(AVERAGEIFS('HeartRate-2022-03-21-1647950188'!$B:$B,'HeartRate-2022-03-21-1647950188'!$A:$A,Data_Extraction!C$2,'HeartRate-2022-03-21-1647950188'!$C:$C,Data_Extraction!$A1797),"")</f>
        <v/>
      </c>
      <c r="D1797" t="str">
        <f>IFERROR(AVERAGEIFS('HeartRate-2022-03-21-1647950188'!$B:$B,'HeartRate-2022-03-21-1647950188'!$A:$A,Data_Extraction!D$2,'HeartRate-2022-03-21-1647950188'!$C:$C,Data_Extraction!$A1797),"")</f>
        <v/>
      </c>
      <c r="E1797" t="str">
        <f>IFERROR(AVERAGEIFS('HeartRate-2022-03-21-1647950188'!$B:$B,'HeartRate-2022-03-21-1647950188'!$A:$A,Data_Extraction!E$2,'HeartRate-2022-03-21-1647950188'!$C:$C,Data_Extraction!$A1797),"")</f>
        <v/>
      </c>
      <c r="F1797" t="str">
        <f>IFERROR(AVERAGEIFS('HeartRate-2022-03-21-1647950188'!$B:$B,'HeartRate-2022-03-21-1647950188'!$A:$A,Data_Extraction!F$2,'HeartRate-2022-03-21-1647950188'!$C:$C,Data_Extraction!$A1797),"")</f>
        <v/>
      </c>
      <c r="G1797" t="str">
        <f>IFERROR(AVERAGEIFS('HeartRate-2022-03-21-1647950188'!$B:$B,'HeartRate-2022-03-21-1647950188'!$A:$A,Data_Extraction!G$2,'HeartRate-2022-03-21-1647950188'!$C:$C,Data_Extraction!$A1797),"")</f>
        <v/>
      </c>
      <c r="H1797" t="str">
        <f>IFERROR(AVERAGEIFS('HeartRate-2022-03-21-1647950188'!$B:$B,'HeartRate-2022-03-21-1647950188'!$A:$A,Data_Extraction!H$2,'HeartRate-2022-03-21-1647950188'!$C:$C,Data_Extraction!$A1797),"")</f>
        <v/>
      </c>
      <c r="I1797">
        <f>IFERROR(AVERAGEIFS('HeartRate-2022-03-21-1647950188'!$B:$B,'HeartRate-2022-03-21-1647950188'!$A:$A,Data_Extraction!I$2,'HeartRate-2022-03-21-1647950188'!$C:$C,Data_Extraction!$A1797),"")</f>
        <v>95</v>
      </c>
      <c r="J1797" s="8">
        <f t="shared" si="169"/>
        <v>95</v>
      </c>
      <c r="N1797" s="11">
        <f>Data_Extraction!A1797</f>
        <v>44635.695821759262</v>
      </c>
      <c r="O1797" s="15">
        <f t="shared" si="170"/>
        <v>44635</v>
      </c>
      <c r="P1797" s="16">
        <f t="shared" si="171"/>
        <v>0.69582175925925915</v>
      </c>
      <c r="Q1797" s="12">
        <f>IF(Data_Extraction!B1797="",Data_Extraction!$J1797*(Q$1),Data_Extraction!B1797)</f>
        <v>85.5</v>
      </c>
      <c r="R1797" s="12">
        <f>IF(Data_Extraction!C1797="",Data_Extraction!$J1797*(R$1),Data_Extraction!C1797)</f>
        <v>87.4</v>
      </c>
      <c r="S1797" s="12">
        <f>IF(Data_Extraction!D1797="",Data_Extraction!$J1797*(S$1),Data_Extraction!D1797)</f>
        <v>98.8</v>
      </c>
      <c r="T1797" s="12">
        <f>IF(Data_Extraction!E1797="",Data_Extraction!$J1797*(T$1),Data_Extraction!E1797)</f>
        <v>90.25</v>
      </c>
      <c r="U1797" s="12">
        <f>IF(Data_Extraction!F1797="",Data_Extraction!$J1797*(U$1),Data_Extraction!F1797)</f>
        <v>93.1</v>
      </c>
      <c r="V1797" s="12">
        <f>IF(Data_Extraction!G1797="",Data_Extraction!$J1797*(V$1),Data_Extraction!G1797)</f>
        <v>86.45</v>
      </c>
      <c r="W1797" s="12">
        <f>IF(Data_Extraction!H1797="",Data_Extraction!$J1797*(W$1),Data_Extraction!H1797)</f>
        <v>101.65</v>
      </c>
      <c r="X1797" s="12">
        <f>IF(Data_Extraction!I1797="",Data_Extraction!$J1797*(X$1),Data_Extraction!I1797)</f>
        <v>95</v>
      </c>
      <c r="Y1797" s="13">
        <f t="shared" si="168"/>
        <v>92.268749999999997</v>
      </c>
      <c r="Z1797" s="17" t="str">
        <f t="shared" si="172"/>
        <v>Late Evening</v>
      </c>
      <c r="AA1797" s="14" t="str">
        <f>VLOOKUP($N1797,'HeartRate-2022-03-21-1647950188'!$C:$G,2,0)</f>
        <v>Closing</v>
      </c>
      <c r="AB1797" s="14" t="str">
        <f>VLOOKUP($N1797,'HeartRate-2022-03-21-1647950188'!$C:$G,3,0)</f>
        <v>Off Campus</v>
      </c>
      <c r="AC1797" s="14" t="str">
        <f>VLOOKUP($N1797,'HeartRate-2022-03-21-1647950188'!$C:$G,4,0)</f>
        <v>Standing</v>
      </c>
      <c r="AD1797" s="14" t="str">
        <f>VLOOKUP($N1797,'HeartRate-2022-03-21-1647950188'!$C:$G,5,0)</f>
        <v>Technical Contexts</v>
      </c>
      <c r="AE1797">
        <f t="shared" si="173"/>
        <v>0</v>
      </c>
      <c r="AF1797" s="18">
        <v>44635</v>
      </c>
      <c r="AG1797" s="19">
        <v>0.69582175925925915</v>
      </c>
    </row>
    <row r="1798" spans="1:33" x14ac:dyDescent="0.3">
      <c r="A1798" s="5">
        <v>44635.696516203701</v>
      </c>
      <c r="B1798" t="str">
        <f>IFERROR(AVERAGEIFS('HeartRate-2022-03-21-1647950188'!$B:$B,'HeartRate-2022-03-21-1647950188'!$A:$A,Data_Extraction!B$2,'HeartRate-2022-03-21-1647950188'!$C:$C,Data_Extraction!$A1798),"")</f>
        <v/>
      </c>
      <c r="C1798" t="str">
        <f>IFERROR(AVERAGEIFS('HeartRate-2022-03-21-1647950188'!$B:$B,'HeartRate-2022-03-21-1647950188'!$A:$A,Data_Extraction!C$2,'HeartRate-2022-03-21-1647950188'!$C:$C,Data_Extraction!$A1798),"")</f>
        <v/>
      </c>
      <c r="D1798" t="str">
        <f>IFERROR(AVERAGEIFS('HeartRate-2022-03-21-1647950188'!$B:$B,'HeartRate-2022-03-21-1647950188'!$A:$A,Data_Extraction!D$2,'HeartRate-2022-03-21-1647950188'!$C:$C,Data_Extraction!$A1798),"")</f>
        <v/>
      </c>
      <c r="E1798" t="str">
        <f>IFERROR(AVERAGEIFS('HeartRate-2022-03-21-1647950188'!$B:$B,'HeartRate-2022-03-21-1647950188'!$A:$A,Data_Extraction!E$2,'HeartRate-2022-03-21-1647950188'!$C:$C,Data_Extraction!$A1798),"")</f>
        <v/>
      </c>
      <c r="F1798" t="str">
        <f>IFERROR(AVERAGEIFS('HeartRate-2022-03-21-1647950188'!$B:$B,'HeartRate-2022-03-21-1647950188'!$A:$A,Data_Extraction!F$2,'HeartRate-2022-03-21-1647950188'!$C:$C,Data_Extraction!$A1798),"")</f>
        <v/>
      </c>
      <c r="G1798" t="str">
        <f>IFERROR(AVERAGEIFS('HeartRate-2022-03-21-1647950188'!$B:$B,'HeartRate-2022-03-21-1647950188'!$A:$A,Data_Extraction!G$2,'HeartRate-2022-03-21-1647950188'!$C:$C,Data_Extraction!$A1798),"")</f>
        <v/>
      </c>
      <c r="H1798" t="str">
        <f>IFERROR(AVERAGEIFS('HeartRate-2022-03-21-1647950188'!$B:$B,'HeartRate-2022-03-21-1647950188'!$A:$A,Data_Extraction!H$2,'HeartRate-2022-03-21-1647950188'!$C:$C,Data_Extraction!$A1798),"")</f>
        <v/>
      </c>
      <c r="I1798">
        <f>IFERROR(AVERAGEIFS('HeartRate-2022-03-21-1647950188'!$B:$B,'HeartRate-2022-03-21-1647950188'!$A:$A,Data_Extraction!I$2,'HeartRate-2022-03-21-1647950188'!$C:$C,Data_Extraction!$A1798),"")</f>
        <v>91</v>
      </c>
      <c r="J1798" s="8">
        <f t="shared" si="169"/>
        <v>91</v>
      </c>
      <c r="N1798" s="11">
        <f>Data_Extraction!A1798</f>
        <v>44635.696516203701</v>
      </c>
      <c r="O1798" s="15">
        <f t="shared" si="170"/>
        <v>44635</v>
      </c>
      <c r="P1798" s="16">
        <f t="shared" si="171"/>
        <v>0.69651620370370371</v>
      </c>
      <c r="Q1798" s="12">
        <f>IF(Data_Extraction!B1798="",Data_Extraction!$J1798*(Q$1),Data_Extraction!B1798)</f>
        <v>81.900000000000006</v>
      </c>
      <c r="R1798" s="12">
        <f>IF(Data_Extraction!C1798="",Data_Extraction!$J1798*(R$1),Data_Extraction!C1798)</f>
        <v>83.72</v>
      </c>
      <c r="S1798" s="12">
        <f>IF(Data_Extraction!D1798="",Data_Extraction!$J1798*(S$1),Data_Extraction!D1798)</f>
        <v>94.64</v>
      </c>
      <c r="T1798" s="12">
        <f>IF(Data_Extraction!E1798="",Data_Extraction!$J1798*(T$1),Data_Extraction!E1798)</f>
        <v>86.45</v>
      </c>
      <c r="U1798" s="12">
        <f>IF(Data_Extraction!F1798="",Data_Extraction!$J1798*(U$1),Data_Extraction!F1798)</f>
        <v>89.179999999999993</v>
      </c>
      <c r="V1798" s="12">
        <f>IF(Data_Extraction!G1798="",Data_Extraction!$J1798*(V$1),Data_Extraction!G1798)</f>
        <v>82.81</v>
      </c>
      <c r="W1798" s="12">
        <f>IF(Data_Extraction!H1798="",Data_Extraction!$J1798*(W$1),Data_Extraction!H1798)</f>
        <v>97.37</v>
      </c>
      <c r="X1798" s="12">
        <f>IF(Data_Extraction!I1798="",Data_Extraction!$J1798*(X$1),Data_Extraction!I1798)</f>
        <v>91</v>
      </c>
      <c r="Y1798" s="13">
        <f t="shared" si="168"/>
        <v>88.383750000000006</v>
      </c>
      <c r="Z1798" s="17" t="str">
        <f t="shared" si="172"/>
        <v>Late Evening</v>
      </c>
      <c r="AA1798" s="14" t="str">
        <f>VLOOKUP($N1798,'HeartRate-2022-03-21-1647950188'!$C:$G,2,0)</f>
        <v>Closing</v>
      </c>
      <c r="AB1798" s="14" t="str">
        <f>VLOOKUP($N1798,'HeartRate-2022-03-21-1647950188'!$C:$G,3,0)</f>
        <v>Off Campus</v>
      </c>
      <c r="AC1798" s="14" t="str">
        <f>VLOOKUP($N1798,'HeartRate-2022-03-21-1647950188'!$C:$G,4,0)</f>
        <v>Standing</v>
      </c>
      <c r="AD1798" s="14" t="str">
        <f>VLOOKUP($N1798,'HeartRate-2022-03-21-1647950188'!$C:$G,5,0)</f>
        <v>Technical Contexts</v>
      </c>
      <c r="AE1798">
        <f t="shared" si="173"/>
        <v>0</v>
      </c>
      <c r="AF1798" s="18">
        <v>44635</v>
      </c>
      <c r="AG1798" s="19">
        <v>0.69651620370370371</v>
      </c>
    </row>
    <row r="1799" spans="1:33" x14ac:dyDescent="0.3">
      <c r="A1799" s="5">
        <v>44635.697210648148</v>
      </c>
      <c r="B1799" t="str">
        <f>IFERROR(AVERAGEIFS('HeartRate-2022-03-21-1647950188'!$B:$B,'HeartRate-2022-03-21-1647950188'!$A:$A,Data_Extraction!B$2,'HeartRate-2022-03-21-1647950188'!$C:$C,Data_Extraction!$A1799),"")</f>
        <v/>
      </c>
      <c r="C1799" t="str">
        <f>IFERROR(AVERAGEIFS('HeartRate-2022-03-21-1647950188'!$B:$B,'HeartRate-2022-03-21-1647950188'!$A:$A,Data_Extraction!C$2,'HeartRate-2022-03-21-1647950188'!$C:$C,Data_Extraction!$A1799),"")</f>
        <v/>
      </c>
      <c r="D1799" t="str">
        <f>IFERROR(AVERAGEIFS('HeartRate-2022-03-21-1647950188'!$B:$B,'HeartRate-2022-03-21-1647950188'!$A:$A,Data_Extraction!D$2,'HeartRate-2022-03-21-1647950188'!$C:$C,Data_Extraction!$A1799),"")</f>
        <v/>
      </c>
      <c r="E1799" t="str">
        <f>IFERROR(AVERAGEIFS('HeartRate-2022-03-21-1647950188'!$B:$B,'HeartRate-2022-03-21-1647950188'!$A:$A,Data_Extraction!E$2,'HeartRate-2022-03-21-1647950188'!$C:$C,Data_Extraction!$A1799),"")</f>
        <v/>
      </c>
      <c r="F1799" t="str">
        <f>IFERROR(AVERAGEIFS('HeartRate-2022-03-21-1647950188'!$B:$B,'HeartRate-2022-03-21-1647950188'!$A:$A,Data_Extraction!F$2,'HeartRate-2022-03-21-1647950188'!$C:$C,Data_Extraction!$A1799),"")</f>
        <v/>
      </c>
      <c r="G1799" t="str">
        <f>IFERROR(AVERAGEIFS('HeartRate-2022-03-21-1647950188'!$B:$B,'HeartRate-2022-03-21-1647950188'!$A:$A,Data_Extraction!G$2,'HeartRate-2022-03-21-1647950188'!$C:$C,Data_Extraction!$A1799),"")</f>
        <v/>
      </c>
      <c r="H1799" t="str">
        <f>IFERROR(AVERAGEIFS('HeartRate-2022-03-21-1647950188'!$B:$B,'HeartRate-2022-03-21-1647950188'!$A:$A,Data_Extraction!H$2,'HeartRate-2022-03-21-1647950188'!$C:$C,Data_Extraction!$A1799),"")</f>
        <v/>
      </c>
      <c r="I1799">
        <f>IFERROR(AVERAGEIFS('HeartRate-2022-03-21-1647950188'!$B:$B,'HeartRate-2022-03-21-1647950188'!$A:$A,Data_Extraction!I$2,'HeartRate-2022-03-21-1647950188'!$C:$C,Data_Extraction!$A1799),"")</f>
        <v>96</v>
      </c>
      <c r="J1799" s="8">
        <f t="shared" si="169"/>
        <v>96</v>
      </c>
      <c r="N1799" s="11">
        <f>Data_Extraction!A1799</f>
        <v>44635.697210648148</v>
      </c>
      <c r="O1799" s="15">
        <f t="shared" si="170"/>
        <v>44635</v>
      </c>
      <c r="P1799" s="16">
        <f t="shared" si="171"/>
        <v>0.69721064814814815</v>
      </c>
      <c r="Q1799" s="12">
        <f>IF(Data_Extraction!B1799="",Data_Extraction!$J1799*(Q$1),Data_Extraction!B1799)</f>
        <v>86.4</v>
      </c>
      <c r="R1799" s="12">
        <f>IF(Data_Extraction!C1799="",Data_Extraction!$J1799*(R$1),Data_Extraction!C1799)</f>
        <v>88.320000000000007</v>
      </c>
      <c r="S1799" s="12">
        <f>IF(Data_Extraction!D1799="",Data_Extraction!$J1799*(S$1),Data_Extraction!D1799)</f>
        <v>99.84</v>
      </c>
      <c r="T1799" s="12">
        <f>IF(Data_Extraction!E1799="",Data_Extraction!$J1799*(T$1),Data_Extraction!E1799)</f>
        <v>91.199999999999989</v>
      </c>
      <c r="U1799" s="12">
        <f>IF(Data_Extraction!F1799="",Data_Extraction!$J1799*(U$1),Data_Extraction!F1799)</f>
        <v>94.08</v>
      </c>
      <c r="V1799" s="12">
        <f>IF(Data_Extraction!G1799="",Data_Extraction!$J1799*(V$1),Data_Extraction!G1799)</f>
        <v>87.36</v>
      </c>
      <c r="W1799" s="12">
        <f>IF(Data_Extraction!H1799="",Data_Extraction!$J1799*(W$1),Data_Extraction!H1799)</f>
        <v>102.72</v>
      </c>
      <c r="X1799" s="12">
        <f>IF(Data_Extraction!I1799="",Data_Extraction!$J1799*(X$1),Data_Extraction!I1799)</f>
        <v>96</v>
      </c>
      <c r="Y1799" s="13">
        <f t="shared" si="168"/>
        <v>93.240000000000009</v>
      </c>
      <c r="Z1799" s="17" t="str">
        <f t="shared" si="172"/>
        <v>Late Evening</v>
      </c>
      <c r="AA1799" s="14" t="str">
        <f>VLOOKUP($N1799,'HeartRate-2022-03-21-1647950188'!$C:$G,2,0)</f>
        <v>Closing</v>
      </c>
      <c r="AB1799" s="14" t="str">
        <f>VLOOKUP($N1799,'HeartRate-2022-03-21-1647950188'!$C:$G,3,0)</f>
        <v>Off Campus</v>
      </c>
      <c r="AC1799" s="14" t="str">
        <f>VLOOKUP($N1799,'HeartRate-2022-03-21-1647950188'!$C:$G,4,0)</f>
        <v>Standing</v>
      </c>
      <c r="AD1799" s="14" t="str">
        <f>VLOOKUP($N1799,'HeartRate-2022-03-21-1647950188'!$C:$G,5,0)</f>
        <v>Technical Contexts</v>
      </c>
      <c r="AE1799">
        <f t="shared" si="173"/>
        <v>0</v>
      </c>
      <c r="AF1799" s="18">
        <v>44635</v>
      </c>
      <c r="AG1799" s="19">
        <v>0.69721064814814815</v>
      </c>
    </row>
    <row r="1800" spans="1:33" x14ac:dyDescent="0.3">
      <c r="A1800" s="5">
        <v>44635.697905092595</v>
      </c>
      <c r="B1800" t="str">
        <f>IFERROR(AVERAGEIFS('HeartRate-2022-03-21-1647950188'!$B:$B,'HeartRate-2022-03-21-1647950188'!$A:$A,Data_Extraction!B$2,'HeartRate-2022-03-21-1647950188'!$C:$C,Data_Extraction!$A1800),"")</f>
        <v/>
      </c>
      <c r="C1800" t="str">
        <f>IFERROR(AVERAGEIFS('HeartRate-2022-03-21-1647950188'!$B:$B,'HeartRate-2022-03-21-1647950188'!$A:$A,Data_Extraction!C$2,'HeartRate-2022-03-21-1647950188'!$C:$C,Data_Extraction!$A1800),"")</f>
        <v/>
      </c>
      <c r="D1800" t="str">
        <f>IFERROR(AVERAGEIFS('HeartRate-2022-03-21-1647950188'!$B:$B,'HeartRate-2022-03-21-1647950188'!$A:$A,Data_Extraction!D$2,'HeartRate-2022-03-21-1647950188'!$C:$C,Data_Extraction!$A1800),"")</f>
        <v/>
      </c>
      <c r="E1800" t="str">
        <f>IFERROR(AVERAGEIFS('HeartRate-2022-03-21-1647950188'!$B:$B,'HeartRate-2022-03-21-1647950188'!$A:$A,Data_Extraction!E$2,'HeartRate-2022-03-21-1647950188'!$C:$C,Data_Extraction!$A1800),"")</f>
        <v/>
      </c>
      <c r="F1800" t="str">
        <f>IFERROR(AVERAGEIFS('HeartRate-2022-03-21-1647950188'!$B:$B,'HeartRate-2022-03-21-1647950188'!$A:$A,Data_Extraction!F$2,'HeartRate-2022-03-21-1647950188'!$C:$C,Data_Extraction!$A1800),"")</f>
        <v/>
      </c>
      <c r="G1800" t="str">
        <f>IFERROR(AVERAGEIFS('HeartRate-2022-03-21-1647950188'!$B:$B,'HeartRate-2022-03-21-1647950188'!$A:$A,Data_Extraction!G$2,'HeartRate-2022-03-21-1647950188'!$C:$C,Data_Extraction!$A1800),"")</f>
        <v/>
      </c>
      <c r="H1800" t="str">
        <f>IFERROR(AVERAGEIFS('HeartRate-2022-03-21-1647950188'!$B:$B,'HeartRate-2022-03-21-1647950188'!$A:$A,Data_Extraction!H$2,'HeartRate-2022-03-21-1647950188'!$C:$C,Data_Extraction!$A1800),"")</f>
        <v/>
      </c>
      <c r="I1800">
        <f>IFERROR(AVERAGEIFS('HeartRate-2022-03-21-1647950188'!$B:$B,'HeartRate-2022-03-21-1647950188'!$A:$A,Data_Extraction!I$2,'HeartRate-2022-03-21-1647950188'!$C:$C,Data_Extraction!$A1800),"")</f>
        <v>98</v>
      </c>
      <c r="J1800" s="8">
        <f t="shared" si="169"/>
        <v>98</v>
      </c>
      <c r="N1800" s="11">
        <f>Data_Extraction!A1800</f>
        <v>44635.697905092595</v>
      </c>
      <c r="O1800" s="15">
        <f t="shared" si="170"/>
        <v>44635</v>
      </c>
      <c r="P1800" s="16">
        <f t="shared" si="171"/>
        <v>0.69790509259259259</v>
      </c>
      <c r="Q1800" s="12">
        <f>IF(Data_Extraction!B1800="",Data_Extraction!$J1800*(Q$1),Data_Extraction!B1800)</f>
        <v>88.2</v>
      </c>
      <c r="R1800" s="12">
        <f>IF(Data_Extraction!C1800="",Data_Extraction!$J1800*(R$1),Data_Extraction!C1800)</f>
        <v>90.160000000000011</v>
      </c>
      <c r="S1800" s="12">
        <f>IF(Data_Extraction!D1800="",Data_Extraction!$J1800*(S$1),Data_Extraction!D1800)</f>
        <v>101.92</v>
      </c>
      <c r="T1800" s="12">
        <f>IF(Data_Extraction!E1800="",Data_Extraction!$J1800*(T$1),Data_Extraction!E1800)</f>
        <v>93.1</v>
      </c>
      <c r="U1800" s="12">
        <f>IF(Data_Extraction!F1800="",Data_Extraction!$J1800*(U$1),Data_Extraction!F1800)</f>
        <v>96.039999999999992</v>
      </c>
      <c r="V1800" s="12">
        <f>IF(Data_Extraction!G1800="",Data_Extraction!$J1800*(V$1),Data_Extraction!G1800)</f>
        <v>89.18</v>
      </c>
      <c r="W1800" s="12">
        <f>IF(Data_Extraction!H1800="",Data_Extraction!$J1800*(W$1),Data_Extraction!H1800)</f>
        <v>104.86</v>
      </c>
      <c r="X1800" s="12">
        <f>IF(Data_Extraction!I1800="",Data_Extraction!$J1800*(X$1),Data_Extraction!I1800)</f>
        <v>98</v>
      </c>
      <c r="Y1800" s="13">
        <f t="shared" si="168"/>
        <v>95.18249999999999</v>
      </c>
      <c r="Z1800" s="17" t="str">
        <f t="shared" si="172"/>
        <v>Late Evening</v>
      </c>
      <c r="AA1800" s="14" t="str">
        <f>VLOOKUP($N1800,'HeartRate-2022-03-21-1647950188'!$C:$G,2,0)</f>
        <v>Closing</v>
      </c>
      <c r="AB1800" s="14" t="str">
        <f>VLOOKUP($N1800,'HeartRate-2022-03-21-1647950188'!$C:$G,3,0)</f>
        <v>Off Campus</v>
      </c>
      <c r="AC1800" s="14" t="str">
        <f>VLOOKUP($N1800,'HeartRate-2022-03-21-1647950188'!$C:$G,4,0)</f>
        <v>Standing</v>
      </c>
      <c r="AD1800" s="14" t="str">
        <f>VLOOKUP($N1800,'HeartRate-2022-03-21-1647950188'!$C:$G,5,0)</f>
        <v>Technical Contexts</v>
      </c>
      <c r="AE1800">
        <f t="shared" si="173"/>
        <v>0</v>
      </c>
      <c r="AF1800" s="18">
        <v>44635</v>
      </c>
      <c r="AG1800" s="19">
        <v>0.69790509259259259</v>
      </c>
    </row>
    <row r="1801" spans="1:33" x14ac:dyDescent="0.3">
      <c r="A1801" s="5">
        <v>44635.698599537034</v>
      </c>
      <c r="B1801" t="str">
        <f>IFERROR(AVERAGEIFS('HeartRate-2022-03-21-1647950188'!$B:$B,'HeartRate-2022-03-21-1647950188'!$A:$A,Data_Extraction!B$2,'HeartRate-2022-03-21-1647950188'!$C:$C,Data_Extraction!$A1801),"")</f>
        <v/>
      </c>
      <c r="C1801" t="str">
        <f>IFERROR(AVERAGEIFS('HeartRate-2022-03-21-1647950188'!$B:$B,'HeartRate-2022-03-21-1647950188'!$A:$A,Data_Extraction!C$2,'HeartRate-2022-03-21-1647950188'!$C:$C,Data_Extraction!$A1801),"")</f>
        <v/>
      </c>
      <c r="D1801" t="str">
        <f>IFERROR(AVERAGEIFS('HeartRate-2022-03-21-1647950188'!$B:$B,'HeartRate-2022-03-21-1647950188'!$A:$A,Data_Extraction!D$2,'HeartRate-2022-03-21-1647950188'!$C:$C,Data_Extraction!$A1801),"")</f>
        <v/>
      </c>
      <c r="E1801" t="str">
        <f>IFERROR(AVERAGEIFS('HeartRate-2022-03-21-1647950188'!$B:$B,'HeartRate-2022-03-21-1647950188'!$A:$A,Data_Extraction!E$2,'HeartRate-2022-03-21-1647950188'!$C:$C,Data_Extraction!$A1801),"")</f>
        <v/>
      </c>
      <c r="F1801" t="str">
        <f>IFERROR(AVERAGEIFS('HeartRate-2022-03-21-1647950188'!$B:$B,'HeartRate-2022-03-21-1647950188'!$A:$A,Data_Extraction!F$2,'HeartRate-2022-03-21-1647950188'!$C:$C,Data_Extraction!$A1801),"")</f>
        <v/>
      </c>
      <c r="G1801" t="str">
        <f>IFERROR(AVERAGEIFS('HeartRate-2022-03-21-1647950188'!$B:$B,'HeartRate-2022-03-21-1647950188'!$A:$A,Data_Extraction!G$2,'HeartRate-2022-03-21-1647950188'!$C:$C,Data_Extraction!$A1801),"")</f>
        <v/>
      </c>
      <c r="H1801" t="str">
        <f>IFERROR(AVERAGEIFS('HeartRate-2022-03-21-1647950188'!$B:$B,'HeartRate-2022-03-21-1647950188'!$A:$A,Data_Extraction!H$2,'HeartRate-2022-03-21-1647950188'!$C:$C,Data_Extraction!$A1801),"")</f>
        <v/>
      </c>
      <c r="I1801">
        <f>IFERROR(AVERAGEIFS('HeartRate-2022-03-21-1647950188'!$B:$B,'HeartRate-2022-03-21-1647950188'!$A:$A,Data_Extraction!I$2,'HeartRate-2022-03-21-1647950188'!$C:$C,Data_Extraction!$A1801),"")</f>
        <v>90</v>
      </c>
      <c r="J1801" s="8">
        <f t="shared" si="169"/>
        <v>90</v>
      </c>
      <c r="N1801" s="11">
        <f>Data_Extraction!A1801</f>
        <v>44635.698599537034</v>
      </c>
      <c r="O1801" s="15">
        <f t="shared" si="170"/>
        <v>44635</v>
      </c>
      <c r="P1801" s="16">
        <f t="shared" si="171"/>
        <v>0.69859953703703714</v>
      </c>
      <c r="Q1801" s="12">
        <f>IF(Data_Extraction!B1801="",Data_Extraction!$J1801*(Q$1),Data_Extraction!B1801)</f>
        <v>81</v>
      </c>
      <c r="R1801" s="12">
        <f>IF(Data_Extraction!C1801="",Data_Extraction!$J1801*(R$1),Data_Extraction!C1801)</f>
        <v>82.8</v>
      </c>
      <c r="S1801" s="12">
        <f>IF(Data_Extraction!D1801="",Data_Extraction!$J1801*(S$1),Data_Extraction!D1801)</f>
        <v>93.600000000000009</v>
      </c>
      <c r="T1801" s="12">
        <f>IF(Data_Extraction!E1801="",Data_Extraction!$J1801*(T$1),Data_Extraction!E1801)</f>
        <v>85.5</v>
      </c>
      <c r="U1801" s="12">
        <f>IF(Data_Extraction!F1801="",Data_Extraction!$J1801*(U$1),Data_Extraction!F1801)</f>
        <v>88.2</v>
      </c>
      <c r="V1801" s="12">
        <f>IF(Data_Extraction!G1801="",Data_Extraction!$J1801*(V$1),Data_Extraction!G1801)</f>
        <v>81.900000000000006</v>
      </c>
      <c r="W1801" s="12">
        <f>IF(Data_Extraction!H1801="",Data_Extraction!$J1801*(W$1),Data_Extraction!H1801)</f>
        <v>96.300000000000011</v>
      </c>
      <c r="X1801" s="12">
        <f>IF(Data_Extraction!I1801="",Data_Extraction!$J1801*(X$1),Data_Extraction!I1801)</f>
        <v>90</v>
      </c>
      <c r="Y1801" s="13">
        <f t="shared" si="168"/>
        <v>87.412499999999994</v>
      </c>
      <c r="Z1801" s="17" t="str">
        <f t="shared" si="172"/>
        <v>Late Evening</v>
      </c>
      <c r="AA1801" s="14" t="str">
        <f>VLOOKUP($N1801,'HeartRate-2022-03-21-1647950188'!$C:$G,2,0)</f>
        <v>Closing</v>
      </c>
      <c r="AB1801" s="14" t="str">
        <f>VLOOKUP($N1801,'HeartRate-2022-03-21-1647950188'!$C:$G,3,0)</f>
        <v>Off Campus</v>
      </c>
      <c r="AC1801" s="14" t="str">
        <f>VLOOKUP($N1801,'HeartRate-2022-03-21-1647950188'!$C:$G,4,0)</f>
        <v>Standing</v>
      </c>
      <c r="AD1801" s="14" t="str">
        <f>VLOOKUP($N1801,'HeartRate-2022-03-21-1647950188'!$C:$G,5,0)</f>
        <v>Technical Contexts</v>
      </c>
      <c r="AE1801">
        <f t="shared" si="173"/>
        <v>0</v>
      </c>
      <c r="AF1801" s="18">
        <v>44635</v>
      </c>
      <c r="AG1801" s="19">
        <v>0.69859953703703714</v>
      </c>
    </row>
    <row r="1802" spans="1:33" x14ac:dyDescent="0.3">
      <c r="A1802" s="5">
        <v>44635.698611111111</v>
      </c>
      <c r="B1802">
        <f>IFERROR(AVERAGEIFS('HeartRate-2022-03-21-1647950188'!$B:$B,'HeartRate-2022-03-21-1647950188'!$A:$A,Data_Extraction!B$2,'HeartRate-2022-03-21-1647950188'!$C:$C,Data_Extraction!$A1802),"")</f>
        <v>86</v>
      </c>
      <c r="C1802" t="str">
        <f>IFERROR(AVERAGEIFS('HeartRate-2022-03-21-1647950188'!$B:$B,'HeartRate-2022-03-21-1647950188'!$A:$A,Data_Extraction!C$2,'HeartRate-2022-03-21-1647950188'!$C:$C,Data_Extraction!$A1802),"")</f>
        <v/>
      </c>
      <c r="D1802" t="str">
        <f>IFERROR(AVERAGEIFS('HeartRate-2022-03-21-1647950188'!$B:$B,'HeartRate-2022-03-21-1647950188'!$A:$A,Data_Extraction!D$2,'HeartRate-2022-03-21-1647950188'!$C:$C,Data_Extraction!$A1802),"")</f>
        <v/>
      </c>
      <c r="E1802" t="str">
        <f>IFERROR(AVERAGEIFS('HeartRate-2022-03-21-1647950188'!$B:$B,'HeartRate-2022-03-21-1647950188'!$A:$A,Data_Extraction!E$2,'HeartRate-2022-03-21-1647950188'!$C:$C,Data_Extraction!$A1802),"")</f>
        <v/>
      </c>
      <c r="F1802" t="str">
        <f>IFERROR(AVERAGEIFS('HeartRate-2022-03-21-1647950188'!$B:$B,'HeartRate-2022-03-21-1647950188'!$A:$A,Data_Extraction!F$2,'HeartRate-2022-03-21-1647950188'!$C:$C,Data_Extraction!$A1802),"")</f>
        <v/>
      </c>
      <c r="G1802" t="str">
        <f>IFERROR(AVERAGEIFS('HeartRate-2022-03-21-1647950188'!$B:$B,'HeartRate-2022-03-21-1647950188'!$A:$A,Data_Extraction!G$2,'HeartRate-2022-03-21-1647950188'!$C:$C,Data_Extraction!$A1802),"")</f>
        <v/>
      </c>
      <c r="H1802" t="str">
        <f>IFERROR(AVERAGEIFS('HeartRate-2022-03-21-1647950188'!$B:$B,'HeartRate-2022-03-21-1647950188'!$A:$A,Data_Extraction!H$2,'HeartRate-2022-03-21-1647950188'!$C:$C,Data_Extraction!$A1802),"")</f>
        <v/>
      </c>
      <c r="I1802" t="str">
        <f>IFERROR(AVERAGEIFS('HeartRate-2022-03-21-1647950188'!$B:$B,'HeartRate-2022-03-21-1647950188'!$A:$A,Data_Extraction!I$2,'HeartRate-2022-03-21-1647950188'!$C:$C,Data_Extraction!$A1802),"")</f>
        <v/>
      </c>
      <c r="J1802" s="8">
        <f t="shared" si="169"/>
        <v>86</v>
      </c>
      <c r="N1802" s="11">
        <f>Data_Extraction!A1802</f>
        <v>44635.698611111111</v>
      </c>
      <c r="O1802" s="15">
        <f t="shared" si="170"/>
        <v>44635</v>
      </c>
      <c r="P1802" s="16">
        <f t="shared" si="171"/>
        <v>0.69861111111111107</v>
      </c>
      <c r="Q1802" s="12">
        <f>IF(Data_Extraction!B1802="",Data_Extraction!$J1802*(Q$1),Data_Extraction!B1802)</f>
        <v>86</v>
      </c>
      <c r="R1802" s="12">
        <f>IF(Data_Extraction!C1802="",Data_Extraction!$J1802*(R$1),Data_Extraction!C1802)</f>
        <v>79.12</v>
      </c>
      <c r="S1802" s="12">
        <f>IF(Data_Extraction!D1802="",Data_Extraction!$J1802*(S$1),Data_Extraction!D1802)</f>
        <v>89.44</v>
      </c>
      <c r="T1802" s="12">
        <f>IF(Data_Extraction!E1802="",Data_Extraction!$J1802*(T$1),Data_Extraction!E1802)</f>
        <v>81.7</v>
      </c>
      <c r="U1802" s="12">
        <f>IF(Data_Extraction!F1802="",Data_Extraction!$J1802*(U$1),Data_Extraction!F1802)</f>
        <v>84.28</v>
      </c>
      <c r="V1802" s="12">
        <f>IF(Data_Extraction!G1802="",Data_Extraction!$J1802*(V$1),Data_Extraction!G1802)</f>
        <v>78.260000000000005</v>
      </c>
      <c r="W1802" s="12">
        <f>IF(Data_Extraction!H1802="",Data_Extraction!$J1802*(W$1),Data_Extraction!H1802)</f>
        <v>92.02000000000001</v>
      </c>
      <c r="X1802" s="12">
        <f>IF(Data_Extraction!I1802="",Data_Extraction!$J1802*(X$1),Data_Extraction!I1802)</f>
        <v>83.42</v>
      </c>
      <c r="Y1802" s="13">
        <f t="shared" si="168"/>
        <v>84.279999999999987</v>
      </c>
      <c r="Z1802" s="17" t="str">
        <f t="shared" si="172"/>
        <v>Late Evening</v>
      </c>
      <c r="AA1802" s="14" t="str">
        <f>VLOOKUP($N1802,'HeartRate-2022-03-21-1647950188'!$C:$G,2,0)</f>
        <v>Closing</v>
      </c>
      <c r="AB1802" s="14" t="str">
        <f>VLOOKUP($N1802,'HeartRate-2022-03-21-1647950188'!$C:$G,3,0)</f>
        <v>Off Campus</v>
      </c>
      <c r="AC1802" s="14" t="str">
        <f>VLOOKUP($N1802,'HeartRate-2022-03-21-1647950188'!$C:$G,4,0)</f>
        <v>Standing</v>
      </c>
      <c r="AD1802" s="14" t="str">
        <f>VLOOKUP($N1802,'HeartRate-2022-03-21-1647950188'!$C:$G,5,0)</f>
        <v>Technical Contexts</v>
      </c>
      <c r="AE1802">
        <f t="shared" si="173"/>
        <v>0</v>
      </c>
      <c r="AF1802" s="18">
        <v>44635</v>
      </c>
      <c r="AG1802" s="19">
        <v>0.69861111111111107</v>
      </c>
    </row>
    <row r="1803" spans="1:33" x14ac:dyDescent="0.3">
      <c r="A1803" s="5">
        <v>44635.699293981481</v>
      </c>
      <c r="B1803" t="str">
        <f>IFERROR(AVERAGEIFS('HeartRate-2022-03-21-1647950188'!$B:$B,'HeartRate-2022-03-21-1647950188'!$A:$A,Data_Extraction!B$2,'HeartRate-2022-03-21-1647950188'!$C:$C,Data_Extraction!$A1803),"")</f>
        <v/>
      </c>
      <c r="C1803" t="str">
        <f>IFERROR(AVERAGEIFS('HeartRate-2022-03-21-1647950188'!$B:$B,'HeartRate-2022-03-21-1647950188'!$A:$A,Data_Extraction!C$2,'HeartRate-2022-03-21-1647950188'!$C:$C,Data_Extraction!$A1803),"")</f>
        <v/>
      </c>
      <c r="D1803" t="str">
        <f>IFERROR(AVERAGEIFS('HeartRate-2022-03-21-1647950188'!$B:$B,'HeartRate-2022-03-21-1647950188'!$A:$A,Data_Extraction!D$2,'HeartRate-2022-03-21-1647950188'!$C:$C,Data_Extraction!$A1803),"")</f>
        <v/>
      </c>
      <c r="E1803" t="str">
        <f>IFERROR(AVERAGEIFS('HeartRate-2022-03-21-1647950188'!$B:$B,'HeartRate-2022-03-21-1647950188'!$A:$A,Data_Extraction!E$2,'HeartRate-2022-03-21-1647950188'!$C:$C,Data_Extraction!$A1803),"")</f>
        <v/>
      </c>
      <c r="F1803" t="str">
        <f>IFERROR(AVERAGEIFS('HeartRate-2022-03-21-1647950188'!$B:$B,'HeartRate-2022-03-21-1647950188'!$A:$A,Data_Extraction!F$2,'HeartRate-2022-03-21-1647950188'!$C:$C,Data_Extraction!$A1803),"")</f>
        <v/>
      </c>
      <c r="G1803" t="str">
        <f>IFERROR(AVERAGEIFS('HeartRate-2022-03-21-1647950188'!$B:$B,'HeartRate-2022-03-21-1647950188'!$A:$A,Data_Extraction!G$2,'HeartRate-2022-03-21-1647950188'!$C:$C,Data_Extraction!$A1803),"")</f>
        <v/>
      </c>
      <c r="H1803" t="str">
        <f>IFERROR(AVERAGEIFS('HeartRate-2022-03-21-1647950188'!$B:$B,'HeartRate-2022-03-21-1647950188'!$A:$A,Data_Extraction!H$2,'HeartRate-2022-03-21-1647950188'!$C:$C,Data_Extraction!$A1803),"")</f>
        <v/>
      </c>
      <c r="I1803">
        <f>IFERROR(AVERAGEIFS('HeartRate-2022-03-21-1647950188'!$B:$B,'HeartRate-2022-03-21-1647950188'!$A:$A,Data_Extraction!I$2,'HeartRate-2022-03-21-1647950188'!$C:$C,Data_Extraction!$A1803),"")</f>
        <v>87</v>
      </c>
      <c r="J1803" s="8">
        <f t="shared" si="169"/>
        <v>87</v>
      </c>
      <c r="N1803" s="11">
        <f>Data_Extraction!A1803</f>
        <v>44635.699293981481</v>
      </c>
      <c r="O1803" s="15">
        <f t="shared" si="170"/>
        <v>44635</v>
      </c>
      <c r="P1803" s="16">
        <f t="shared" si="171"/>
        <v>0.69929398148148147</v>
      </c>
      <c r="Q1803" s="12">
        <f>IF(Data_Extraction!B1803="",Data_Extraction!$J1803*(Q$1),Data_Extraction!B1803)</f>
        <v>78.3</v>
      </c>
      <c r="R1803" s="12">
        <f>IF(Data_Extraction!C1803="",Data_Extraction!$J1803*(R$1),Data_Extraction!C1803)</f>
        <v>80.040000000000006</v>
      </c>
      <c r="S1803" s="12">
        <f>IF(Data_Extraction!D1803="",Data_Extraction!$J1803*(S$1),Data_Extraction!D1803)</f>
        <v>90.48</v>
      </c>
      <c r="T1803" s="12">
        <f>IF(Data_Extraction!E1803="",Data_Extraction!$J1803*(T$1),Data_Extraction!E1803)</f>
        <v>82.649999999999991</v>
      </c>
      <c r="U1803" s="12">
        <f>IF(Data_Extraction!F1803="",Data_Extraction!$J1803*(U$1),Data_Extraction!F1803)</f>
        <v>85.26</v>
      </c>
      <c r="V1803" s="12">
        <f>IF(Data_Extraction!G1803="",Data_Extraction!$J1803*(V$1),Data_Extraction!G1803)</f>
        <v>79.17</v>
      </c>
      <c r="W1803" s="12">
        <f>IF(Data_Extraction!H1803="",Data_Extraction!$J1803*(W$1),Data_Extraction!H1803)</f>
        <v>93.09</v>
      </c>
      <c r="X1803" s="12">
        <f>IF(Data_Extraction!I1803="",Data_Extraction!$J1803*(X$1),Data_Extraction!I1803)</f>
        <v>87</v>
      </c>
      <c r="Y1803" s="13">
        <f t="shared" si="168"/>
        <v>84.498750000000001</v>
      </c>
      <c r="Z1803" s="17" t="str">
        <f t="shared" si="172"/>
        <v>Late Evening</v>
      </c>
      <c r="AA1803" s="14" t="str">
        <f>VLOOKUP($N1803,'HeartRate-2022-03-21-1647950188'!$C:$G,2,0)</f>
        <v>Closing</v>
      </c>
      <c r="AB1803" s="14" t="str">
        <f>VLOOKUP($N1803,'HeartRate-2022-03-21-1647950188'!$C:$G,3,0)</f>
        <v>Off Campus</v>
      </c>
      <c r="AC1803" s="14" t="str">
        <f>VLOOKUP($N1803,'HeartRate-2022-03-21-1647950188'!$C:$G,4,0)</f>
        <v>Standing</v>
      </c>
      <c r="AD1803" s="14" t="str">
        <f>VLOOKUP($N1803,'HeartRate-2022-03-21-1647950188'!$C:$G,5,0)</f>
        <v>Technical Contexts</v>
      </c>
      <c r="AE1803">
        <f t="shared" si="173"/>
        <v>0</v>
      </c>
      <c r="AF1803" s="18">
        <v>44635</v>
      </c>
      <c r="AG1803" s="19">
        <v>0.69929398148148147</v>
      </c>
    </row>
    <row r="1804" spans="1:33" x14ac:dyDescent="0.3">
      <c r="A1804" s="5">
        <v>44635.699861111112</v>
      </c>
      <c r="B1804" t="str">
        <f>IFERROR(AVERAGEIFS('HeartRate-2022-03-21-1647950188'!$B:$B,'HeartRate-2022-03-21-1647950188'!$A:$A,Data_Extraction!B$2,'HeartRate-2022-03-21-1647950188'!$C:$C,Data_Extraction!$A1804),"")</f>
        <v/>
      </c>
      <c r="C1804" t="str">
        <f>IFERROR(AVERAGEIFS('HeartRate-2022-03-21-1647950188'!$B:$B,'HeartRate-2022-03-21-1647950188'!$A:$A,Data_Extraction!C$2,'HeartRate-2022-03-21-1647950188'!$C:$C,Data_Extraction!$A1804),"")</f>
        <v/>
      </c>
      <c r="D1804" t="str">
        <f>IFERROR(AVERAGEIFS('HeartRate-2022-03-21-1647950188'!$B:$B,'HeartRate-2022-03-21-1647950188'!$A:$A,Data_Extraction!D$2,'HeartRate-2022-03-21-1647950188'!$C:$C,Data_Extraction!$A1804),"")</f>
        <v/>
      </c>
      <c r="E1804" t="str">
        <f>IFERROR(AVERAGEIFS('HeartRate-2022-03-21-1647950188'!$B:$B,'HeartRate-2022-03-21-1647950188'!$A:$A,Data_Extraction!E$2,'HeartRate-2022-03-21-1647950188'!$C:$C,Data_Extraction!$A1804),"")</f>
        <v/>
      </c>
      <c r="F1804" t="str">
        <f>IFERROR(AVERAGEIFS('HeartRate-2022-03-21-1647950188'!$B:$B,'HeartRate-2022-03-21-1647950188'!$A:$A,Data_Extraction!F$2,'HeartRate-2022-03-21-1647950188'!$C:$C,Data_Extraction!$A1804),"")</f>
        <v/>
      </c>
      <c r="G1804" t="str">
        <f>IFERROR(AVERAGEIFS('HeartRate-2022-03-21-1647950188'!$B:$B,'HeartRate-2022-03-21-1647950188'!$A:$A,Data_Extraction!G$2,'HeartRate-2022-03-21-1647950188'!$C:$C,Data_Extraction!$A1804),"")</f>
        <v/>
      </c>
      <c r="H1804" t="str">
        <f>IFERROR(AVERAGEIFS('HeartRate-2022-03-21-1647950188'!$B:$B,'HeartRate-2022-03-21-1647950188'!$A:$A,Data_Extraction!H$2,'HeartRate-2022-03-21-1647950188'!$C:$C,Data_Extraction!$A1804),"")</f>
        <v/>
      </c>
      <c r="I1804">
        <f>IFERROR(AVERAGEIFS('HeartRate-2022-03-21-1647950188'!$B:$B,'HeartRate-2022-03-21-1647950188'!$A:$A,Data_Extraction!I$2,'HeartRate-2022-03-21-1647950188'!$C:$C,Data_Extraction!$A1804),"")</f>
        <v>78</v>
      </c>
      <c r="J1804" s="8">
        <f t="shared" si="169"/>
        <v>78</v>
      </c>
      <c r="N1804" s="11">
        <f>Data_Extraction!A1804</f>
        <v>44635.699861111112</v>
      </c>
      <c r="O1804" s="15">
        <f t="shared" si="170"/>
        <v>44635</v>
      </c>
      <c r="P1804" s="16">
        <f t="shared" si="171"/>
        <v>0.69986111111111116</v>
      </c>
      <c r="Q1804" s="12">
        <f>IF(Data_Extraction!B1804="",Data_Extraction!$J1804*(Q$1),Data_Extraction!B1804)</f>
        <v>70.2</v>
      </c>
      <c r="R1804" s="12">
        <f>IF(Data_Extraction!C1804="",Data_Extraction!$J1804*(R$1),Data_Extraction!C1804)</f>
        <v>71.760000000000005</v>
      </c>
      <c r="S1804" s="12">
        <f>IF(Data_Extraction!D1804="",Data_Extraction!$J1804*(S$1),Data_Extraction!D1804)</f>
        <v>81.12</v>
      </c>
      <c r="T1804" s="12">
        <f>IF(Data_Extraction!E1804="",Data_Extraction!$J1804*(T$1),Data_Extraction!E1804)</f>
        <v>74.099999999999994</v>
      </c>
      <c r="U1804" s="12">
        <f>IF(Data_Extraction!F1804="",Data_Extraction!$J1804*(U$1),Data_Extraction!F1804)</f>
        <v>76.44</v>
      </c>
      <c r="V1804" s="12">
        <f>IF(Data_Extraction!G1804="",Data_Extraction!$J1804*(V$1),Data_Extraction!G1804)</f>
        <v>70.98</v>
      </c>
      <c r="W1804" s="12">
        <f>IF(Data_Extraction!H1804="",Data_Extraction!$J1804*(W$1),Data_Extraction!H1804)</f>
        <v>83.460000000000008</v>
      </c>
      <c r="X1804" s="12">
        <f>IF(Data_Extraction!I1804="",Data_Extraction!$J1804*(X$1),Data_Extraction!I1804)</f>
        <v>78</v>
      </c>
      <c r="Y1804" s="13">
        <f t="shared" si="168"/>
        <v>75.757500000000007</v>
      </c>
      <c r="Z1804" s="17" t="str">
        <f t="shared" si="172"/>
        <v>Late Evening</v>
      </c>
      <c r="AA1804" s="14" t="str">
        <f>VLOOKUP($N1804,'HeartRate-2022-03-21-1647950188'!$C:$G,2,0)</f>
        <v>Closing</v>
      </c>
      <c r="AB1804" s="14" t="str">
        <f>VLOOKUP($N1804,'HeartRate-2022-03-21-1647950188'!$C:$G,3,0)</f>
        <v>Off Campus</v>
      </c>
      <c r="AC1804" s="14" t="str">
        <f>VLOOKUP($N1804,'HeartRate-2022-03-21-1647950188'!$C:$G,4,0)</f>
        <v>Standing</v>
      </c>
      <c r="AD1804" s="14" t="str">
        <f>VLOOKUP($N1804,'HeartRate-2022-03-21-1647950188'!$C:$G,5,0)</f>
        <v>Technical Contexts</v>
      </c>
      <c r="AE1804">
        <f t="shared" si="173"/>
        <v>0</v>
      </c>
      <c r="AF1804" s="18">
        <v>44635</v>
      </c>
      <c r="AG1804" s="19">
        <v>0.69986111111111116</v>
      </c>
    </row>
    <row r="1805" spans="1:33" x14ac:dyDescent="0.3">
      <c r="A1805" s="5">
        <v>44635.699988425928</v>
      </c>
      <c r="B1805" t="str">
        <f>IFERROR(AVERAGEIFS('HeartRate-2022-03-21-1647950188'!$B:$B,'HeartRate-2022-03-21-1647950188'!$A:$A,Data_Extraction!B$2,'HeartRate-2022-03-21-1647950188'!$C:$C,Data_Extraction!$A1805),"")</f>
        <v/>
      </c>
      <c r="C1805" t="str">
        <f>IFERROR(AVERAGEIFS('HeartRate-2022-03-21-1647950188'!$B:$B,'HeartRate-2022-03-21-1647950188'!$A:$A,Data_Extraction!C$2,'HeartRate-2022-03-21-1647950188'!$C:$C,Data_Extraction!$A1805),"")</f>
        <v/>
      </c>
      <c r="D1805" t="str">
        <f>IFERROR(AVERAGEIFS('HeartRate-2022-03-21-1647950188'!$B:$B,'HeartRate-2022-03-21-1647950188'!$A:$A,Data_Extraction!D$2,'HeartRate-2022-03-21-1647950188'!$C:$C,Data_Extraction!$A1805),"")</f>
        <v/>
      </c>
      <c r="E1805" t="str">
        <f>IFERROR(AVERAGEIFS('HeartRate-2022-03-21-1647950188'!$B:$B,'HeartRate-2022-03-21-1647950188'!$A:$A,Data_Extraction!E$2,'HeartRate-2022-03-21-1647950188'!$C:$C,Data_Extraction!$A1805),"")</f>
        <v/>
      </c>
      <c r="F1805" t="str">
        <f>IFERROR(AVERAGEIFS('HeartRate-2022-03-21-1647950188'!$B:$B,'HeartRate-2022-03-21-1647950188'!$A:$A,Data_Extraction!F$2,'HeartRate-2022-03-21-1647950188'!$C:$C,Data_Extraction!$A1805),"")</f>
        <v/>
      </c>
      <c r="G1805" t="str">
        <f>IFERROR(AVERAGEIFS('HeartRate-2022-03-21-1647950188'!$B:$B,'HeartRate-2022-03-21-1647950188'!$A:$A,Data_Extraction!G$2,'HeartRate-2022-03-21-1647950188'!$C:$C,Data_Extraction!$A1805),"")</f>
        <v/>
      </c>
      <c r="H1805" t="str">
        <f>IFERROR(AVERAGEIFS('HeartRate-2022-03-21-1647950188'!$B:$B,'HeartRate-2022-03-21-1647950188'!$A:$A,Data_Extraction!H$2,'HeartRate-2022-03-21-1647950188'!$C:$C,Data_Extraction!$A1805),"")</f>
        <v/>
      </c>
      <c r="I1805">
        <f>IFERROR(AVERAGEIFS('HeartRate-2022-03-21-1647950188'!$B:$B,'HeartRate-2022-03-21-1647950188'!$A:$A,Data_Extraction!I$2,'HeartRate-2022-03-21-1647950188'!$C:$C,Data_Extraction!$A1805),"")</f>
        <v>81</v>
      </c>
      <c r="J1805" s="8">
        <f t="shared" si="169"/>
        <v>81</v>
      </c>
      <c r="N1805" s="11">
        <f>Data_Extraction!A1805</f>
        <v>44635.699988425928</v>
      </c>
      <c r="O1805" s="15">
        <f t="shared" si="170"/>
        <v>44635</v>
      </c>
      <c r="P1805" s="16">
        <f t="shared" si="171"/>
        <v>0.69998842592592592</v>
      </c>
      <c r="Q1805" s="12">
        <f>IF(Data_Extraction!B1805="",Data_Extraction!$J1805*(Q$1),Data_Extraction!B1805)</f>
        <v>72.900000000000006</v>
      </c>
      <c r="R1805" s="12">
        <f>IF(Data_Extraction!C1805="",Data_Extraction!$J1805*(R$1),Data_Extraction!C1805)</f>
        <v>74.52000000000001</v>
      </c>
      <c r="S1805" s="12">
        <f>IF(Data_Extraction!D1805="",Data_Extraction!$J1805*(S$1),Data_Extraction!D1805)</f>
        <v>84.240000000000009</v>
      </c>
      <c r="T1805" s="12">
        <f>IF(Data_Extraction!E1805="",Data_Extraction!$J1805*(T$1),Data_Extraction!E1805)</f>
        <v>76.95</v>
      </c>
      <c r="U1805" s="12">
        <f>IF(Data_Extraction!F1805="",Data_Extraction!$J1805*(U$1),Data_Extraction!F1805)</f>
        <v>79.38</v>
      </c>
      <c r="V1805" s="12">
        <f>IF(Data_Extraction!G1805="",Data_Extraction!$J1805*(V$1),Data_Extraction!G1805)</f>
        <v>73.710000000000008</v>
      </c>
      <c r="W1805" s="12">
        <f>IF(Data_Extraction!H1805="",Data_Extraction!$J1805*(W$1),Data_Extraction!H1805)</f>
        <v>86.67</v>
      </c>
      <c r="X1805" s="12">
        <f>IF(Data_Extraction!I1805="",Data_Extraction!$J1805*(X$1),Data_Extraction!I1805)</f>
        <v>81</v>
      </c>
      <c r="Y1805" s="13">
        <f t="shared" si="168"/>
        <v>78.671250000000001</v>
      </c>
      <c r="Z1805" s="17" t="str">
        <f t="shared" si="172"/>
        <v>Late Evening</v>
      </c>
      <c r="AA1805" s="14" t="str">
        <f>VLOOKUP($N1805,'HeartRate-2022-03-21-1647950188'!$C:$G,2,0)</f>
        <v>Closing</v>
      </c>
      <c r="AB1805" s="14" t="str">
        <f>VLOOKUP($N1805,'HeartRate-2022-03-21-1647950188'!$C:$G,3,0)</f>
        <v>Off Campus</v>
      </c>
      <c r="AC1805" s="14" t="str">
        <f>VLOOKUP($N1805,'HeartRate-2022-03-21-1647950188'!$C:$G,4,0)</f>
        <v>Standing</v>
      </c>
      <c r="AD1805" s="14" t="str">
        <f>VLOOKUP($N1805,'HeartRate-2022-03-21-1647950188'!$C:$G,5,0)</f>
        <v>Technical Contexts</v>
      </c>
      <c r="AE1805">
        <f t="shared" si="173"/>
        <v>0</v>
      </c>
      <c r="AF1805" s="18">
        <v>44635</v>
      </c>
      <c r="AG1805" s="19">
        <v>0.69998842592592592</v>
      </c>
    </row>
    <row r="1806" spans="1:33" x14ac:dyDescent="0.3">
      <c r="A1806" s="5">
        <v>44635.700011574074</v>
      </c>
      <c r="B1806" t="str">
        <f>IFERROR(AVERAGEIFS('HeartRate-2022-03-21-1647950188'!$B:$B,'HeartRate-2022-03-21-1647950188'!$A:$A,Data_Extraction!B$2,'HeartRate-2022-03-21-1647950188'!$C:$C,Data_Extraction!$A1806),"")</f>
        <v/>
      </c>
      <c r="C1806" t="str">
        <f>IFERROR(AVERAGEIFS('HeartRate-2022-03-21-1647950188'!$B:$B,'HeartRate-2022-03-21-1647950188'!$A:$A,Data_Extraction!C$2,'HeartRate-2022-03-21-1647950188'!$C:$C,Data_Extraction!$A1806),"")</f>
        <v/>
      </c>
      <c r="D1806" t="str">
        <f>IFERROR(AVERAGEIFS('HeartRate-2022-03-21-1647950188'!$B:$B,'HeartRate-2022-03-21-1647950188'!$A:$A,Data_Extraction!D$2,'HeartRate-2022-03-21-1647950188'!$C:$C,Data_Extraction!$A1806),"")</f>
        <v/>
      </c>
      <c r="E1806" t="str">
        <f>IFERROR(AVERAGEIFS('HeartRate-2022-03-21-1647950188'!$B:$B,'HeartRate-2022-03-21-1647950188'!$A:$A,Data_Extraction!E$2,'HeartRate-2022-03-21-1647950188'!$C:$C,Data_Extraction!$A1806),"")</f>
        <v/>
      </c>
      <c r="F1806" t="str">
        <f>IFERROR(AVERAGEIFS('HeartRate-2022-03-21-1647950188'!$B:$B,'HeartRate-2022-03-21-1647950188'!$A:$A,Data_Extraction!F$2,'HeartRate-2022-03-21-1647950188'!$C:$C,Data_Extraction!$A1806),"")</f>
        <v/>
      </c>
      <c r="G1806" t="str">
        <f>IFERROR(AVERAGEIFS('HeartRate-2022-03-21-1647950188'!$B:$B,'HeartRate-2022-03-21-1647950188'!$A:$A,Data_Extraction!G$2,'HeartRate-2022-03-21-1647950188'!$C:$C,Data_Extraction!$A1806),"")</f>
        <v/>
      </c>
      <c r="H1806" t="str">
        <f>IFERROR(AVERAGEIFS('HeartRate-2022-03-21-1647950188'!$B:$B,'HeartRate-2022-03-21-1647950188'!$A:$A,Data_Extraction!H$2,'HeartRate-2022-03-21-1647950188'!$C:$C,Data_Extraction!$A1806),"")</f>
        <v/>
      </c>
      <c r="I1806">
        <f>IFERROR(AVERAGEIFS('HeartRate-2022-03-21-1647950188'!$B:$B,'HeartRate-2022-03-21-1647950188'!$A:$A,Data_Extraction!I$2,'HeartRate-2022-03-21-1647950188'!$C:$C,Data_Extraction!$A1806),"")</f>
        <v>74</v>
      </c>
      <c r="J1806" s="8">
        <f t="shared" si="169"/>
        <v>74</v>
      </c>
      <c r="N1806" s="11">
        <f>Data_Extraction!A1806</f>
        <v>44635.700011574074</v>
      </c>
      <c r="O1806" s="15">
        <f t="shared" si="170"/>
        <v>44635</v>
      </c>
      <c r="P1806" s="16">
        <f t="shared" si="171"/>
        <v>0.70001157407407411</v>
      </c>
      <c r="Q1806" s="12">
        <f>IF(Data_Extraction!B1806="",Data_Extraction!$J1806*(Q$1),Data_Extraction!B1806)</f>
        <v>66.600000000000009</v>
      </c>
      <c r="R1806" s="12">
        <f>IF(Data_Extraction!C1806="",Data_Extraction!$J1806*(R$1),Data_Extraction!C1806)</f>
        <v>68.08</v>
      </c>
      <c r="S1806" s="12">
        <f>IF(Data_Extraction!D1806="",Data_Extraction!$J1806*(S$1),Data_Extraction!D1806)</f>
        <v>76.960000000000008</v>
      </c>
      <c r="T1806" s="12">
        <f>IF(Data_Extraction!E1806="",Data_Extraction!$J1806*(T$1),Data_Extraction!E1806)</f>
        <v>70.3</v>
      </c>
      <c r="U1806" s="12">
        <f>IF(Data_Extraction!F1806="",Data_Extraction!$J1806*(U$1),Data_Extraction!F1806)</f>
        <v>72.52</v>
      </c>
      <c r="V1806" s="12">
        <f>IF(Data_Extraction!G1806="",Data_Extraction!$J1806*(V$1),Data_Extraction!G1806)</f>
        <v>67.34</v>
      </c>
      <c r="W1806" s="12">
        <f>IF(Data_Extraction!H1806="",Data_Extraction!$J1806*(W$1),Data_Extraction!H1806)</f>
        <v>79.180000000000007</v>
      </c>
      <c r="X1806" s="12">
        <f>IF(Data_Extraction!I1806="",Data_Extraction!$J1806*(X$1),Data_Extraction!I1806)</f>
        <v>74</v>
      </c>
      <c r="Y1806" s="13">
        <f t="shared" si="168"/>
        <v>71.872500000000002</v>
      </c>
      <c r="Z1806" s="17" t="str">
        <f t="shared" si="172"/>
        <v>Late Evening</v>
      </c>
      <c r="AA1806" s="14" t="str">
        <f>VLOOKUP($N1806,'HeartRate-2022-03-21-1647950188'!$C:$G,2,0)</f>
        <v>Closing</v>
      </c>
      <c r="AB1806" s="14" t="str">
        <f>VLOOKUP($N1806,'HeartRate-2022-03-21-1647950188'!$C:$G,3,0)</f>
        <v>Off Campus</v>
      </c>
      <c r="AC1806" s="14" t="str">
        <f>VLOOKUP($N1806,'HeartRate-2022-03-21-1647950188'!$C:$G,4,0)</f>
        <v>Standing</v>
      </c>
      <c r="AD1806" s="14" t="str">
        <f>VLOOKUP($N1806,'HeartRate-2022-03-21-1647950188'!$C:$G,5,0)</f>
        <v>Technical Contexts</v>
      </c>
      <c r="AE1806">
        <f t="shared" si="173"/>
        <v>0</v>
      </c>
      <c r="AF1806" s="18">
        <v>44635</v>
      </c>
      <c r="AG1806" s="19">
        <v>0.70001157407407411</v>
      </c>
    </row>
    <row r="1807" spans="1:33" x14ac:dyDescent="0.3">
      <c r="A1807" s="5">
        <v>44635.700648148151</v>
      </c>
      <c r="B1807">
        <f>IFERROR(AVERAGEIFS('HeartRate-2022-03-21-1647950188'!$B:$B,'HeartRate-2022-03-21-1647950188'!$A:$A,Data_Extraction!B$2,'HeartRate-2022-03-21-1647950188'!$C:$C,Data_Extraction!$A1807),"")</f>
        <v>83</v>
      </c>
      <c r="C1807" t="str">
        <f>IFERROR(AVERAGEIFS('HeartRate-2022-03-21-1647950188'!$B:$B,'HeartRate-2022-03-21-1647950188'!$A:$A,Data_Extraction!C$2,'HeartRate-2022-03-21-1647950188'!$C:$C,Data_Extraction!$A1807),"")</f>
        <v/>
      </c>
      <c r="D1807" t="str">
        <f>IFERROR(AVERAGEIFS('HeartRate-2022-03-21-1647950188'!$B:$B,'HeartRate-2022-03-21-1647950188'!$A:$A,Data_Extraction!D$2,'HeartRate-2022-03-21-1647950188'!$C:$C,Data_Extraction!$A1807),"")</f>
        <v/>
      </c>
      <c r="E1807" t="str">
        <f>IFERROR(AVERAGEIFS('HeartRate-2022-03-21-1647950188'!$B:$B,'HeartRate-2022-03-21-1647950188'!$A:$A,Data_Extraction!E$2,'HeartRate-2022-03-21-1647950188'!$C:$C,Data_Extraction!$A1807),"")</f>
        <v/>
      </c>
      <c r="F1807" t="str">
        <f>IFERROR(AVERAGEIFS('HeartRate-2022-03-21-1647950188'!$B:$B,'HeartRate-2022-03-21-1647950188'!$A:$A,Data_Extraction!F$2,'HeartRate-2022-03-21-1647950188'!$C:$C,Data_Extraction!$A1807),"")</f>
        <v/>
      </c>
      <c r="G1807" t="str">
        <f>IFERROR(AVERAGEIFS('HeartRate-2022-03-21-1647950188'!$B:$B,'HeartRate-2022-03-21-1647950188'!$A:$A,Data_Extraction!G$2,'HeartRate-2022-03-21-1647950188'!$C:$C,Data_Extraction!$A1807),"")</f>
        <v/>
      </c>
      <c r="H1807" t="str">
        <f>IFERROR(AVERAGEIFS('HeartRate-2022-03-21-1647950188'!$B:$B,'HeartRate-2022-03-21-1647950188'!$A:$A,Data_Extraction!H$2,'HeartRate-2022-03-21-1647950188'!$C:$C,Data_Extraction!$A1807),"")</f>
        <v/>
      </c>
      <c r="I1807" t="str">
        <f>IFERROR(AVERAGEIFS('HeartRate-2022-03-21-1647950188'!$B:$B,'HeartRate-2022-03-21-1647950188'!$A:$A,Data_Extraction!I$2,'HeartRate-2022-03-21-1647950188'!$C:$C,Data_Extraction!$A1807),"")</f>
        <v/>
      </c>
      <c r="J1807" s="8">
        <f t="shared" si="169"/>
        <v>83</v>
      </c>
      <c r="N1807" s="11">
        <f>Data_Extraction!A1807</f>
        <v>44635.700648148151</v>
      </c>
      <c r="O1807" s="15">
        <f t="shared" si="170"/>
        <v>44635</v>
      </c>
      <c r="P1807" s="16">
        <f t="shared" si="171"/>
        <v>0.70064814814814813</v>
      </c>
      <c r="Q1807" s="12">
        <f>IF(Data_Extraction!B1807="",Data_Extraction!$J1807*(Q$1),Data_Extraction!B1807)</f>
        <v>83</v>
      </c>
      <c r="R1807" s="12">
        <f>IF(Data_Extraction!C1807="",Data_Extraction!$J1807*(R$1),Data_Extraction!C1807)</f>
        <v>76.36</v>
      </c>
      <c r="S1807" s="12">
        <f>IF(Data_Extraction!D1807="",Data_Extraction!$J1807*(S$1),Data_Extraction!D1807)</f>
        <v>86.320000000000007</v>
      </c>
      <c r="T1807" s="12">
        <f>IF(Data_Extraction!E1807="",Data_Extraction!$J1807*(T$1),Data_Extraction!E1807)</f>
        <v>78.849999999999994</v>
      </c>
      <c r="U1807" s="12">
        <f>IF(Data_Extraction!F1807="",Data_Extraction!$J1807*(U$1),Data_Extraction!F1807)</f>
        <v>81.34</v>
      </c>
      <c r="V1807" s="12">
        <f>IF(Data_Extraction!G1807="",Data_Extraction!$J1807*(V$1),Data_Extraction!G1807)</f>
        <v>75.53</v>
      </c>
      <c r="W1807" s="12">
        <f>IF(Data_Extraction!H1807="",Data_Extraction!$J1807*(W$1),Data_Extraction!H1807)</f>
        <v>88.81</v>
      </c>
      <c r="X1807" s="12">
        <f>IF(Data_Extraction!I1807="",Data_Extraction!$J1807*(X$1),Data_Extraction!I1807)</f>
        <v>80.509999999999991</v>
      </c>
      <c r="Y1807" s="13">
        <f t="shared" si="168"/>
        <v>81.34</v>
      </c>
      <c r="Z1807" s="17" t="str">
        <f t="shared" si="172"/>
        <v>Late Evening</v>
      </c>
      <c r="AA1807" s="14" t="str">
        <f>VLOOKUP($N1807,'HeartRate-2022-03-21-1647950188'!$C:$G,2,0)</f>
        <v>Closing</v>
      </c>
      <c r="AB1807" s="14" t="str">
        <f>VLOOKUP($N1807,'HeartRate-2022-03-21-1647950188'!$C:$G,3,0)</f>
        <v>Off Campus</v>
      </c>
      <c r="AC1807" s="14" t="str">
        <f>VLOOKUP($N1807,'HeartRate-2022-03-21-1647950188'!$C:$G,4,0)</f>
        <v>Standing</v>
      </c>
      <c r="AD1807" s="14" t="str">
        <f>VLOOKUP($N1807,'HeartRate-2022-03-21-1647950188'!$C:$G,5,0)</f>
        <v>Technical Contexts</v>
      </c>
      <c r="AE1807">
        <f t="shared" si="173"/>
        <v>0</v>
      </c>
      <c r="AF1807" s="18">
        <v>44635</v>
      </c>
      <c r="AG1807" s="19">
        <v>0.70064814814814813</v>
      </c>
    </row>
    <row r="1808" spans="1:33" x14ac:dyDescent="0.3">
      <c r="A1808" s="5">
        <v>44635.700682870367</v>
      </c>
      <c r="B1808" t="str">
        <f>IFERROR(AVERAGEIFS('HeartRate-2022-03-21-1647950188'!$B:$B,'HeartRate-2022-03-21-1647950188'!$A:$A,Data_Extraction!B$2,'HeartRate-2022-03-21-1647950188'!$C:$C,Data_Extraction!$A1808),"")</f>
        <v/>
      </c>
      <c r="C1808" t="str">
        <f>IFERROR(AVERAGEIFS('HeartRate-2022-03-21-1647950188'!$B:$B,'HeartRate-2022-03-21-1647950188'!$A:$A,Data_Extraction!C$2,'HeartRate-2022-03-21-1647950188'!$C:$C,Data_Extraction!$A1808),"")</f>
        <v/>
      </c>
      <c r="D1808" t="str">
        <f>IFERROR(AVERAGEIFS('HeartRate-2022-03-21-1647950188'!$B:$B,'HeartRate-2022-03-21-1647950188'!$A:$A,Data_Extraction!D$2,'HeartRate-2022-03-21-1647950188'!$C:$C,Data_Extraction!$A1808),"")</f>
        <v/>
      </c>
      <c r="E1808" t="str">
        <f>IFERROR(AVERAGEIFS('HeartRate-2022-03-21-1647950188'!$B:$B,'HeartRate-2022-03-21-1647950188'!$A:$A,Data_Extraction!E$2,'HeartRate-2022-03-21-1647950188'!$C:$C,Data_Extraction!$A1808),"")</f>
        <v/>
      </c>
      <c r="F1808" t="str">
        <f>IFERROR(AVERAGEIFS('HeartRate-2022-03-21-1647950188'!$B:$B,'HeartRate-2022-03-21-1647950188'!$A:$A,Data_Extraction!F$2,'HeartRate-2022-03-21-1647950188'!$C:$C,Data_Extraction!$A1808),"")</f>
        <v/>
      </c>
      <c r="G1808" t="str">
        <f>IFERROR(AVERAGEIFS('HeartRate-2022-03-21-1647950188'!$B:$B,'HeartRate-2022-03-21-1647950188'!$A:$A,Data_Extraction!G$2,'HeartRate-2022-03-21-1647950188'!$C:$C,Data_Extraction!$A1808),"")</f>
        <v/>
      </c>
      <c r="H1808" t="str">
        <f>IFERROR(AVERAGEIFS('HeartRate-2022-03-21-1647950188'!$B:$B,'HeartRate-2022-03-21-1647950188'!$A:$A,Data_Extraction!H$2,'HeartRate-2022-03-21-1647950188'!$C:$C,Data_Extraction!$A1808),"")</f>
        <v/>
      </c>
      <c r="I1808">
        <f>IFERROR(AVERAGEIFS('HeartRate-2022-03-21-1647950188'!$B:$B,'HeartRate-2022-03-21-1647950188'!$A:$A,Data_Extraction!I$2,'HeartRate-2022-03-21-1647950188'!$C:$C,Data_Extraction!$A1808),"")</f>
        <v>71</v>
      </c>
      <c r="J1808" s="8">
        <f t="shared" si="169"/>
        <v>71</v>
      </c>
      <c r="N1808" s="11">
        <f>Data_Extraction!A1808</f>
        <v>44635.700682870367</v>
      </c>
      <c r="O1808" s="15">
        <f t="shared" si="170"/>
        <v>44635</v>
      </c>
      <c r="P1808" s="16">
        <f t="shared" si="171"/>
        <v>0.70068287037037036</v>
      </c>
      <c r="Q1808" s="12">
        <f>IF(Data_Extraction!B1808="",Data_Extraction!$J1808*(Q$1),Data_Extraction!B1808)</f>
        <v>63.9</v>
      </c>
      <c r="R1808" s="12">
        <f>IF(Data_Extraction!C1808="",Data_Extraction!$J1808*(R$1),Data_Extraction!C1808)</f>
        <v>65.320000000000007</v>
      </c>
      <c r="S1808" s="12">
        <f>IF(Data_Extraction!D1808="",Data_Extraction!$J1808*(S$1),Data_Extraction!D1808)</f>
        <v>73.84</v>
      </c>
      <c r="T1808" s="12">
        <f>IF(Data_Extraction!E1808="",Data_Extraction!$J1808*(T$1),Data_Extraction!E1808)</f>
        <v>67.45</v>
      </c>
      <c r="U1808" s="12">
        <f>IF(Data_Extraction!F1808="",Data_Extraction!$J1808*(U$1),Data_Extraction!F1808)</f>
        <v>69.58</v>
      </c>
      <c r="V1808" s="12">
        <f>IF(Data_Extraction!G1808="",Data_Extraction!$J1808*(V$1),Data_Extraction!G1808)</f>
        <v>64.61</v>
      </c>
      <c r="W1808" s="12">
        <f>IF(Data_Extraction!H1808="",Data_Extraction!$J1808*(W$1),Data_Extraction!H1808)</f>
        <v>75.97</v>
      </c>
      <c r="X1808" s="12">
        <f>IF(Data_Extraction!I1808="",Data_Extraction!$J1808*(X$1),Data_Extraction!I1808)</f>
        <v>71</v>
      </c>
      <c r="Y1808" s="13">
        <f t="shared" si="168"/>
        <v>68.958749999999995</v>
      </c>
      <c r="Z1808" s="17" t="str">
        <f t="shared" si="172"/>
        <v>Late Evening</v>
      </c>
      <c r="AA1808" s="14" t="str">
        <f>VLOOKUP($N1808,'HeartRate-2022-03-21-1647950188'!$C:$G,2,0)</f>
        <v>Closing</v>
      </c>
      <c r="AB1808" s="14" t="str">
        <f>VLOOKUP($N1808,'HeartRate-2022-03-21-1647950188'!$C:$G,3,0)</f>
        <v>Off Campus</v>
      </c>
      <c r="AC1808" s="14" t="str">
        <f>VLOOKUP($N1808,'HeartRate-2022-03-21-1647950188'!$C:$G,4,0)</f>
        <v>Standing</v>
      </c>
      <c r="AD1808" s="14" t="str">
        <f>VLOOKUP($N1808,'HeartRate-2022-03-21-1647950188'!$C:$G,5,0)</f>
        <v>Technical Contexts</v>
      </c>
      <c r="AE1808">
        <f t="shared" si="173"/>
        <v>0</v>
      </c>
      <c r="AF1808" s="18">
        <v>44635</v>
      </c>
      <c r="AG1808" s="19">
        <v>0.70068287037037036</v>
      </c>
    </row>
    <row r="1809" spans="1:33" x14ac:dyDescent="0.3">
      <c r="A1809" s="5">
        <v>44635.701377314814</v>
      </c>
      <c r="B1809" t="str">
        <f>IFERROR(AVERAGEIFS('HeartRate-2022-03-21-1647950188'!$B:$B,'HeartRate-2022-03-21-1647950188'!$A:$A,Data_Extraction!B$2,'HeartRate-2022-03-21-1647950188'!$C:$C,Data_Extraction!$A1809),"")</f>
        <v/>
      </c>
      <c r="C1809" t="str">
        <f>IFERROR(AVERAGEIFS('HeartRate-2022-03-21-1647950188'!$B:$B,'HeartRate-2022-03-21-1647950188'!$A:$A,Data_Extraction!C$2,'HeartRate-2022-03-21-1647950188'!$C:$C,Data_Extraction!$A1809),"")</f>
        <v/>
      </c>
      <c r="D1809" t="str">
        <f>IFERROR(AVERAGEIFS('HeartRate-2022-03-21-1647950188'!$B:$B,'HeartRate-2022-03-21-1647950188'!$A:$A,Data_Extraction!D$2,'HeartRate-2022-03-21-1647950188'!$C:$C,Data_Extraction!$A1809),"")</f>
        <v/>
      </c>
      <c r="E1809" t="str">
        <f>IFERROR(AVERAGEIFS('HeartRate-2022-03-21-1647950188'!$B:$B,'HeartRate-2022-03-21-1647950188'!$A:$A,Data_Extraction!E$2,'HeartRate-2022-03-21-1647950188'!$C:$C,Data_Extraction!$A1809),"")</f>
        <v/>
      </c>
      <c r="F1809" t="str">
        <f>IFERROR(AVERAGEIFS('HeartRate-2022-03-21-1647950188'!$B:$B,'HeartRate-2022-03-21-1647950188'!$A:$A,Data_Extraction!F$2,'HeartRate-2022-03-21-1647950188'!$C:$C,Data_Extraction!$A1809),"")</f>
        <v/>
      </c>
      <c r="G1809" t="str">
        <f>IFERROR(AVERAGEIFS('HeartRate-2022-03-21-1647950188'!$B:$B,'HeartRate-2022-03-21-1647950188'!$A:$A,Data_Extraction!G$2,'HeartRate-2022-03-21-1647950188'!$C:$C,Data_Extraction!$A1809),"")</f>
        <v/>
      </c>
      <c r="H1809" t="str">
        <f>IFERROR(AVERAGEIFS('HeartRate-2022-03-21-1647950188'!$B:$B,'HeartRate-2022-03-21-1647950188'!$A:$A,Data_Extraction!H$2,'HeartRate-2022-03-21-1647950188'!$C:$C,Data_Extraction!$A1809),"")</f>
        <v/>
      </c>
      <c r="I1809">
        <f>IFERROR(AVERAGEIFS('HeartRate-2022-03-21-1647950188'!$B:$B,'HeartRate-2022-03-21-1647950188'!$A:$A,Data_Extraction!I$2,'HeartRate-2022-03-21-1647950188'!$C:$C,Data_Extraction!$A1809),"")</f>
        <v>60</v>
      </c>
      <c r="J1809" s="8">
        <f t="shared" si="169"/>
        <v>60</v>
      </c>
      <c r="N1809" s="11">
        <f>Data_Extraction!A1809</f>
        <v>44635.701377314814</v>
      </c>
      <c r="O1809" s="15">
        <f t="shared" si="170"/>
        <v>44635</v>
      </c>
      <c r="P1809" s="16">
        <f t="shared" si="171"/>
        <v>0.70137731481481491</v>
      </c>
      <c r="Q1809" s="12">
        <f>IF(Data_Extraction!B1809="",Data_Extraction!$J1809*(Q$1),Data_Extraction!B1809)</f>
        <v>54</v>
      </c>
      <c r="R1809" s="12">
        <f>IF(Data_Extraction!C1809="",Data_Extraction!$J1809*(R$1),Data_Extraction!C1809)</f>
        <v>55.2</v>
      </c>
      <c r="S1809" s="12">
        <f>IF(Data_Extraction!D1809="",Data_Extraction!$J1809*(S$1),Data_Extraction!D1809)</f>
        <v>62.400000000000006</v>
      </c>
      <c r="T1809" s="12">
        <f>IF(Data_Extraction!E1809="",Data_Extraction!$J1809*(T$1),Data_Extraction!E1809)</f>
        <v>57</v>
      </c>
      <c r="U1809" s="12">
        <f>IF(Data_Extraction!F1809="",Data_Extraction!$J1809*(U$1),Data_Extraction!F1809)</f>
        <v>58.8</v>
      </c>
      <c r="V1809" s="12">
        <f>IF(Data_Extraction!G1809="",Data_Extraction!$J1809*(V$1),Data_Extraction!G1809)</f>
        <v>54.6</v>
      </c>
      <c r="W1809" s="12">
        <f>IF(Data_Extraction!H1809="",Data_Extraction!$J1809*(W$1),Data_Extraction!H1809)</f>
        <v>64.2</v>
      </c>
      <c r="X1809" s="12">
        <f>IF(Data_Extraction!I1809="",Data_Extraction!$J1809*(X$1),Data_Extraction!I1809)</f>
        <v>60</v>
      </c>
      <c r="Y1809" s="13">
        <f t="shared" si="168"/>
        <v>58.275000000000006</v>
      </c>
      <c r="Z1809" s="17" t="str">
        <f t="shared" si="172"/>
        <v>Late Evening</v>
      </c>
      <c r="AA1809" s="14" t="str">
        <f>VLOOKUP($N1809,'HeartRate-2022-03-21-1647950188'!$C:$G,2,0)</f>
        <v>Closing</v>
      </c>
      <c r="AB1809" s="14" t="str">
        <f>VLOOKUP($N1809,'HeartRate-2022-03-21-1647950188'!$C:$G,3,0)</f>
        <v>Off Campus</v>
      </c>
      <c r="AC1809" s="14" t="str">
        <f>VLOOKUP($N1809,'HeartRate-2022-03-21-1647950188'!$C:$G,4,0)</f>
        <v>Standing</v>
      </c>
      <c r="AD1809" s="14" t="str">
        <f>VLOOKUP($N1809,'HeartRate-2022-03-21-1647950188'!$C:$G,5,0)</f>
        <v>Technical Contexts</v>
      </c>
      <c r="AE1809">
        <f t="shared" si="173"/>
        <v>0</v>
      </c>
      <c r="AF1809" s="18">
        <v>44635</v>
      </c>
      <c r="AG1809" s="19">
        <v>0.70137731481481491</v>
      </c>
    </row>
    <row r="1810" spans="1:33" x14ac:dyDescent="0.3">
      <c r="A1810" s="5">
        <v>44635.70207175926</v>
      </c>
      <c r="B1810" t="str">
        <f>IFERROR(AVERAGEIFS('HeartRate-2022-03-21-1647950188'!$B:$B,'HeartRate-2022-03-21-1647950188'!$A:$A,Data_Extraction!B$2,'HeartRate-2022-03-21-1647950188'!$C:$C,Data_Extraction!$A1810),"")</f>
        <v/>
      </c>
      <c r="C1810" t="str">
        <f>IFERROR(AVERAGEIFS('HeartRate-2022-03-21-1647950188'!$B:$B,'HeartRate-2022-03-21-1647950188'!$A:$A,Data_Extraction!C$2,'HeartRate-2022-03-21-1647950188'!$C:$C,Data_Extraction!$A1810),"")</f>
        <v/>
      </c>
      <c r="D1810" t="str">
        <f>IFERROR(AVERAGEIFS('HeartRate-2022-03-21-1647950188'!$B:$B,'HeartRate-2022-03-21-1647950188'!$A:$A,Data_Extraction!D$2,'HeartRate-2022-03-21-1647950188'!$C:$C,Data_Extraction!$A1810),"")</f>
        <v/>
      </c>
      <c r="E1810" t="str">
        <f>IFERROR(AVERAGEIFS('HeartRate-2022-03-21-1647950188'!$B:$B,'HeartRate-2022-03-21-1647950188'!$A:$A,Data_Extraction!E$2,'HeartRate-2022-03-21-1647950188'!$C:$C,Data_Extraction!$A1810),"")</f>
        <v/>
      </c>
      <c r="F1810" t="str">
        <f>IFERROR(AVERAGEIFS('HeartRate-2022-03-21-1647950188'!$B:$B,'HeartRate-2022-03-21-1647950188'!$A:$A,Data_Extraction!F$2,'HeartRate-2022-03-21-1647950188'!$C:$C,Data_Extraction!$A1810),"")</f>
        <v/>
      </c>
      <c r="G1810" t="str">
        <f>IFERROR(AVERAGEIFS('HeartRate-2022-03-21-1647950188'!$B:$B,'HeartRate-2022-03-21-1647950188'!$A:$A,Data_Extraction!G$2,'HeartRate-2022-03-21-1647950188'!$C:$C,Data_Extraction!$A1810),"")</f>
        <v/>
      </c>
      <c r="H1810" t="str">
        <f>IFERROR(AVERAGEIFS('HeartRate-2022-03-21-1647950188'!$B:$B,'HeartRate-2022-03-21-1647950188'!$A:$A,Data_Extraction!H$2,'HeartRate-2022-03-21-1647950188'!$C:$C,Data_Extraction!$A1810),"")</f>
        <v/>
      </c>
      <c r="I1810">
        <f>IFERROR(AVERAGEIFS('HeartRate-2022-03-21-1647950188'!$B:$B,'HeartRate-2022-03-21-1647950188'!$A:$A,Data_Extraction!I$2,'HeartRate-2022-03-21-1647950188'!$C:$C,Data_Extraction!$A1810),"")</f>
        <v>56</v>
      </c>
      <c r="J1810" s="8">
        <f t="shared" si="169"/>
        <v>56</v>
      </c>
      <c r="N1810" s="11">
        <f>Data_Extraction!A1810</f>
        <v>44635.70207175926</v>
      </c>
      <c r="O1810" s="15">
        <f t="shared" si="170"/>
        <v>44635</v>
      </c>
      <c r="P1810" s="16">
        <f t="shared" si="171"/>
        <v>0.70207175925925924</v>
      </c>
      <c r="Q1810" s="12">
        <f>IF(Data_Extraction!B1810="",Data_Extraction!$J1810*(Q$1),Data_Extraction!B1810)</f>
        <v>50.4</v>
      </c>
      <c r="R1810" s="12">
        <f>IF(Data_Extraction!C1810="",Data_Extraction!$J1810*(R$1),Data_Extraction!C1810)</f>
        <v>51.52</v>
      </c>
      <c r="S1810" s="12">
        <f>IF(Data_Extraction!D1810="",Data_Extraction!$J1810*(S$1),Data_Extraction!D1810)</f>
        <v>58.24</v>
      </c>
      <c r="T1810" s="12">
        <f>IF(Data_Extraction!E1810="",Data_Extraction!$J1810*(T$1),Data_Extraction!E1810)</f>
        <v>53.199999999999996</v>
      </c>
      <c r="U1810" s="12">
        <f>IF(Data_Extraction!F1810="",Data_Extraction!$J1810*(U$1),Data_Extraction!F1810)</f>
        <v>54.879999999999995</v>
      </c>
      <c r="V1810" s="12">
        <f>IF(Data_Extraction!G1810="",Data_Extraction!$J1810*(V$1),Data_Extraction!G1810)</f>
        <v>50.96</v>
      </c>
      <c r="W1810" s="12">
        <f>IF(Data_Extraction!H1810="",Data_Extraction!$J1810*(W$1),Data_Extraction!H1810)</f>
        <v>59.92</v>
      </c>
      <c r="X1810" s="12">
        <f>IF(Data_Extraction!I1810="",Data_Extraction!$J1810*(X$1),Data_Extraction!I1810)</f>
        <v>56</v>
      </c>
      <c r="Y1810" s="13">
        <f t="shared" si="168"/>
        <v>54.39</v>
      </c>
      <c r="Z1810" s="17" t="str">
        <f t="shared" si="172"/>
        <v>Late Evening</v>
      </c>
      <c r="AA1810" s="14" t="str">
        <f>VLOOKUP($N1810,'HeartRate-2022-03-21-1647950188'!$C:$G,2,0)</f>
        <v>Closing</v>
      </c>
      <c r="AB1810" s="14" t="str">
        <f>VLOOKUP($N1810,'HeartRate-2022-03-21-1647950188'!$C:$G,3,0)</f>
        <v>Off Campus</v>
      </c>
      <c r="AC1810" s="14" t="str">
        <f>VLOOKUP($N1810,'HeartRate-2022-03-21-1647950188'!$C:$G,4,0)</f>
        <v>Standing</v>
      </c>
      <c r="AD1810" s="14" t="str">
        <f>VLOOKUP($N1810,'HeartRate-2022-03-21-1647950188'!$C:$G,5,0)</f>
        <v>Technical Contexts</v>
      </c>
      <c r="AE1810">
        <f t="shared" si="173"/>
        <v>0</v>
      </c>
      <c r="AF1810" s="18">
        <v>44635</v>
      </c>
      <c r="AG1810" s="19">
        <v>0.70207175925925924</v>
      </c>
    </row>
    <row r="1811" spans="1:33" x14ac:dyDescent="0.3">
      <c r="A1811" s="5">
        <v>44635.70208333333</v>
      </c>
      <c r="B1811">
        <f>IFERROR(AVERAGEIFS('HeartRate-2022-03-21-1647950188'!$B:$B,'HeartRate-2022-03-21-1647950188'!$A:$A,Data_Extraction!B$2,'HeartRate-2022-03-21-1647950188'!$C:$C,Data_Extraction!$A1811),"")</f>
        <v>109</v>
      </c>
      <c r="C1811" t="str">
        <f>IFERROR(AVERAGEIFS('HeartRate-2022-03-21-1647950188'!$B:$B,'HeartRate-2022-03-21-1647950188'!$A:$A,Data_Extraction!C$2,'HeartRate-2022-03-21-1647950188'!$C:$C,Data_Extraction!$A1811),"")</f>
        <v/>
      </c>
      <c r="D1811" t="str">
        <f>IFERROR(AVERAGEIFS('HeartRate-2022-03-21-1647950188'!$B:$B,'HeartRate-2022-03-21-1647950188'!$A:$A,Data_Extraction!D$2,'HeartRate-2022-03-21-1647950188'!$C:$C,Data_Extraction!$A1811),"")</f>
        <v/>
      </c>
      <c r="E1811" t="str">
        <f>IFERROR(AVERAGEIFS('HeartRate-2022-03-21-1647950188'!$B:$B,'HeartRate-2022-03-21-1647950188'!$A:$A,Data_Extraction!E$2,'HeartRate-2022-03-21-1647950188'!$C:$C,Data_Extraction!$A1811),"")</f>
        <v/>
      </c>
      <c r="F1811" t="str">
        <f>IFERROR(AVERAGEIFS('HeartRate-2022-03-21-1647950188'!$B:$B,'HeartRate-2022-03-21-1647950188'!$A:$A,Data_Extraction!F$2,'HeartRate-2022-03-21-1647950188'!$C:$C,Data_Extraction!$A1811),"")</f>
        <v/>
      </c>
      <c r="G1811" t="str">
        <f>IFERROR(AVERAGEIFS('HeartRate-2022-03-21-1647950188'!$B:$B,'HeartRate-2022-03-21-1647950188'!$A:$A,Data_Extraction!G$2,'HeartRate-2022-03-21-1647950188'!$C:$C,Data_Extraction!$A1811),"")</f>
        <v/>
      </c>
      <c r="H1811" t="str">
        <f>IFERROR(AVERAGEIFS('HeartRate-2022-03-21-1647950188'!$B:$B,'HeartRate-2022-03-21-1647950188'!$A:$A,Data_Extraction!H$2,'HeartRate-2022-03-21-1647950188'!$C:$C,Data_Extraction!$A1811),"")</f>
        <v/>
      </c>
      <c r="I1811" t="str">
        <f>IFERROR(AVERAGEIFS('HeartRate-2022-03-21-1647950188'!$B:$B,'HeartRate-2022-03-21-1647950188'!$A:$A,Data_Extraction!I$2,'HeartRate-2022-03-21-1647950188'!$C:$C,Data_Extraction!$A1811),"")</f>
        <v/>
      </c>
      <c r="J1811" s="8">
        <f t="shared" si="169"/>
        <v>109</v>
      </c>
      <c r="N1811" s="11">
        <f>Data_Extraction!A1811</f>
        <v>44635.70208333333</v>
      </c>
      <c r="O1811" s="15">
        <f t="shared" si="170"/>
        <v>44635</v>
      </c>
      <c r="P1811" s="16">
        <f t="shared" si="171"/>
        <v>0.70208333333333339</v>
      </c>
      <c r="Q1811" s="12">
        <f>IF(Data_Extraction!B1811="",Data_Extraction!$J1811*(Q$1),Data_Extraction!B1811)</f>
        <v>109</v>
      </c>
      <c r="R1811" s="12">
        <f>IF(Data_Extraction!C1811="",Data_Extraction!$J1811*(R$1),Data_Extraction!C1811)</f>
        <v>100.28</v>
      </c>
      <c r="S1811" s="12">
        <f>IF(Data_Extraction!D1811="",Data_Extraction!$J1811*(S$1),Data_Extraction!D1811)</f>
        <v>113.36</v>
      </c>
      <c r="T1811" s="12">
        <f>IF(Data_Extraction!E1811="",Data_Extraction!$J1811*(T$1),Data_Extraction!E1811)</f>
        <v>103.55</v>
      </c>
      <c r="U1811" s="12">
        <f>IF(Data_Extraction!F1811="",Data_Extraction!$J1811*(U$1),Data_Extraction!F1811)</f>
        <v>106.82</v>
      </c>
      <c r="V1811" s="12">
        <f>IF(Data_Extraction!G1811="",Data_Extraction!$J1811*(V$1),Data_Extraction!G1811)</f>
        <v>99.19</v>
      </c>
      <c r="W1811" s="12">
        <f>IF(Data_Extraction!H1811="",Data_Extraction!$J1811*(W$1),Data_Extraction!H1811)</f>
        <v>116.63000000000001</v>
      </c>
      <c r="X1811" s="12">
        <f>IF(Data_Extraction!I1811="",Data_Extraction!$J1811*(X$1),Data_Extraction!I1811)</f>
        <v>105.73</v>
      </c>
      <c r="Y1811" s="13">
        <f t="shared" si="168"/>
        <v>106.82000000000001</v>
      </c>
      <c r="Z1811" s="17" t="str">
        <f t="shared" si="172"/>
        <v>Late Evening</v>
      </c>
      <c r="AA1811" s="14" t="str">
        <f>VLOOKUP($N1811,'HeartRate-2022-03-21-1647950188'!$C:$G,2,0)</f>
        <v>Closing</v>
      </c>
      <c r="AB1811" s="14" t="str">
        <f>VLOOKUP($N1811,'HeartRate-2022-03-21-1647950188'!$C:$G,3,0)</f>
        <v>Off Campus</v>
      </c>
      <c r="AC1811" s="14" t="str">
        <f>VLOOKUP($N1811,'HeartRate-2022-03-21-1647950188'!$C:$G,4,0)</f>
        <v>Standing</v>
      </c>
      <c r="AD1811" s="14" t="str">
        <f>VLOOKUP($N1811,'HeartRate-2022-03-21-1647950188'!$C:$G,5,0)</f>
        <v>Technical Contexts</v>
      </c>
      <c r="AE1811">
        <f t="shared" si="173"/>
        <v>0</v>
      </c>
      <c r="AF1811" s="18">
        <v>44635</v>
      </c>
      <c r="AG1811" s="19">
        <v>0.70208333333333339</v>
      </c>
    </row>
    <row r="1812" spans="1:33" x14ac:dyDescent="0.3">
      <c r="A1812" s="5">
        <v>44635.702766203707</v>
      </c>
      <c r="B1812" t="str">
        <f>IFERROR(AVERAGEIFS('HeartRate-2022-03-21-1647950188'!$B:$B,'HeartRate-2022-03-21-1647950188'!$A:$A,Data_Extraction!B$2,'HeartRate-2022-03-21-1647950188'!$C:$C,Data_Extraction!$A1812),"")</f>
        <v/>
      </c>
      <c r="C1812" t="str">
        <f>IFERROR(AVERAGEIFS('HeartRate-2022-03-21-1647950188'!$B:$B,'HeartRate-2022-03-21-1647950188'!$A:$A,Data_Extraction!C$2,'HeartRate-2022-03-21-1647950188'!$C:$C,Data_Extraction!$A1812),"")</f>
        <v/>
      </c>
      <c r="D1812" t="str">
        <f>IFERROR(AVERAGEIFS('HeartRate-2022-03-21-1647950188'!$B:$B,'HeartRate-2022-03-21-1647950188'!$A:$A,Data_Extraction!D$2,'HeartRate-2022-03-21-1647950188'!$C:$C,Data_Extraction!$A1812),"")</f>
        <v/>
      </c>
      <c r="E1812" t="str">
        <f>IFERROR(AVERAGEIFS('HeartRate-2022-03-21-1647950188'!$B:$B,'HeartRate-2022-03-21-1647950188'!$A:$A,Data_Extraction!E$2,'HeartRate-2022-03-21-1647950188'!$C:$C,Data_Extraction!$A1812),"")</f>
        <v/>
      </c>
      <c r="F1812" t="str">
        <f>IFERROR(AVERAGEIFS('HeartRate-2022-03-21-1647950188'!$B:$B,'HeartRate-2022-03-21-1647950188'!$A:$A,Data_Extraction!F$2,'HeartRate-2022-03-21-1647950188'!$C:$C,Data_Extraction!$A1812),"")</f>
        <v/>
      </c>
      <c r="G1812" t="str">
        <f>IFERROR(AVERAGEIFS('HeartRate-2022-03-21-1647950188'!$B:$B,'HeartRate-2022-03-21-1647950188'!$A:$A,Data_Extraction!G$2,'HeartRate-2022-03-21-1647950188'!$C:$C,Data_Extraction!$A1812),"")</f>
        <v/>
      </c>
      <c r="H1812" t="str">
        <f>IFERROR(AVERAGEIFS('HeartRate-2022-03-21-1647950188'!$B:$B,'HeartRate-2022-03-21-1647950188'!$A:$A,Data_Extraction!H$2,'HeartRate-2022-03-21-1647950188'!$C:$C,Data_Extraction!$A1812),"")</f>
        <v/>
      </c>
      <c r="I1812">
        <f>IFERROR(AVERAGEIFS('HeartRate-2022-03-21-1647950188'!$B:$B,'HeartRate-2022-03-21-1647950188'!$A:$A,Data_Extraction!I$2,'HeartRate-2022-03-21-1647950188'!$C:$C,Data_Extraction!$A1812),"")</f>
        <v>67</v>
      </c>
      <c r="J1812" s="8">
        <f t="shared" si="169"/>
        <v>67</v>
      </c>
      <c r="N1812" s="11">
        <f>Data_Extraction!A1812</f>
        <v>44635.702766203707</v>
      </c>
      <c r="O1812" s="15">
        <f t="shared" si="170"/>
        <v>44635</v>
      </c>
      <c r="P1812" s="16">
        <f t="shared" si="171"/>
        <v>0.70276620370370368</v>
      </c>
      <c r="Q1812" s="12">
        <f>IF(Data_Extraction!B1812="",Data_Extraction!$J1812*(Q$1),Data_Extraction!B1812)</f>
        <v>60.300000000000004</v>
      </c>
      <c r="R1812" s="12">
        <f>IF(Data_Extraction!C1812="",Data_Extraction!$J1812*(R$1),Data_Extraction!C1812)</f>
        <v>61.64</v>
      </c>
      <c r="S1812" s="12">
        <f>IF(Data_Extraction!D1812="",Data_Extraction!$J1812*(S$1),Data_Extraction!D1812)</f>
        <v>69.680000000000007</v>
      </c>
      <c r="T1812" s="12">
        <f>IF(Data_Extraction!E1812="",Data_Extraction!$J1812*(T$1),Data_Extraction!E1812)</f>
        <v>63.65</v>
      </c>
      <c r="U1812" s="12">
        <f>IF(Data_Extraction!F1812="",Data_Extraction!$J1812*(U$1),Data_Extraction!F1812)</f>
        <v>65.66</v>
      </c>
      <c r="V1812" s="12">
        <f>IF(Data_Extraction!G1812="",Data_Extraction!$J1812*(V$1),Data_Extraction!G1812)</f>
        <v>60.97</v>
      </c>
      <c r="W1812" s="12">
        <f>IF(Data_Extraction!H1812="",Data_Extraction!$J1812*(W$1),Data_Extraction!H1812)</f>
        <v>71.69</v>
      </c>
      <c r="X1812" s="12">
        <f>IF(Data_Extraction!I1812="",Data_Extraction!$J1812*(X$1),Data_Extraction!I1812)</f>
        <v>67</v>
      </c>
      <c r="Y1812" s="13">
        <f t="shared" si="168"/>
        <v>65.07374999999999</v>
      </c>
      <c r="Z1812" s="17" t="str">
        <f t="shared" si="172"/>
        <v>Late Evening</v>
      </c>
      <c r="AA1812" s="14" t="str">
        <f>VLOOKUP($N1812,'HeartRate-2022-03-21-1647950188'!$C:$G,2,0)</f>
        <v>Closing</v>
      </c>
      <c r="AB1812" s="14" t="str">
        <f>VLOOKUP($N1812,'HeartRate-2022-03-21-1647950188'!$C:$G,3,0)</f>
        <v>Off Campus</v>
      </c>
      <c r="AC1812" s="14" t="str">
        <f>VLOOKUP($N1812,'HeartRate-2022-03-21-1647950188'!$C:$G,4,0)</f>
        <v>Standing</v>
      </c>
      <c r="AD1812" s="14" t="str">
        <f>VLOOKUP($N1812,'HeartRate-2022-03-21-1647950188'!$C:$G,5,0)</f>
        <v>Technical Contexts</v>
      </c>
      <c r="AE1812">
        <f t="shared" si="173"/>
        <v>0</v>
      </c>
      <c r="AF1812" s="18">
        <v>44635</v>
      </c>
      <c r="AG1812" s="19">
        <v>0.70276620370370368</v>
      </c>
    </row>
    <row r="1813" spans="1:33" x14ac:dyDescent="0.3">
      <c r="A1813" s="5">
        <v>44641.354861111111</v>
      </c>
      <c r="B1813" t="str">
        <f>IFERROR(AVERAGEIFS('HeartRate-2022-03-21-1647950188'!$B:$B,'HeartRate-2022-03-21-1647950188'!$A:$A,Data_Extraction!B$2,'HeartRate-2022-03-21-1647950188'!$C:$C,Data_Extraction!$A1813),"")</f>
        <v/>
      </c>
      <c r="C1813" t="str">
        <f>IFERROR(AVERAGEIFS('HeartRate-2022-03-21-1647950188'!$B:$B,'HeartRate-2022-03-21-1647950188'!$A:$A,Data_Extraction!C$2,'HeartRate-2022-03-21-1647950188'!$C:$C,Data_Extraction!$A1813),"")</f>
        <v/>
      </c>
      <c r="D1813" t="str">
        <f>IFERROR(AVERAGEIFS('HeartRate-2022-03-21-1647950188'!$B:$B,'HeartRate-2022-03-21-1647950188'!$A:$A,Data_Extraction!D$2,'HeartRate-2022-03-21-1647950188'!$C:$C,Data_Extraction!$A1813),"")</f>
        <v/>
      </c>
      <c r="E1813" t="str">
        <f>IFERROR(AVERAGEIFS('HeartRate-2022-03-21-1647950188'!$B:$B,'HeartRate-2022-03-21-1647950188'!$A:$A,Data_Extraction!E$2,'HeartRate-2022-03-21-1647950188'!$C:$C,Data_Extraction!$A1813),"")</f>
        <v/>
      </c>
      <c r="F1813" t="str">
        <f>IFERROR(AVERAGEIFS('HeartRate-2022-03-21-1647950188'!$B:$B,'HeartRate-2022-03-21-1647950188'!$A:$A,Data_Extraction!F$2,'HeartRate-2022-03-21-1647950188'!$C:$C,Data_Extraction!$A1813),"")</f>
        <v/>
      </c>
      <c r="G1813" t="str">
        <f>IFERROR(AVERAGEIFS('HeartRate-2022-03-21-1647950188'!$B:$B,'HeartRate-2022-03-21-1647950188'!$A:$A,Data_Extraction!G$2,'HeartRate-2022-03-21-1647950188'!$C:$C,Data_Extraction!$A1813),"")</f>
        <v/>
      </c>
      <c r="H1813">
        <f>IFERROR(AVERAGEIFS('HeartRate-2022-03-21-1647950188'!$B:$B,'HeartRate-2022-03-21-1647950188'!$A:$A,Data_Extraction!H$2,'HeartRate-2022-03-21-1647950188'!$C:$C,Data_Extraction!$A1813),"")</f>
        <v>96</v>
      </c>
      <c r="I1813" t="str">
        <f>IFERROR(AVERAGEIFS('HeartRate-2022-03-21-1647950188'!$B:$B,'HeartRate-2022-03-21-1647950188'!$A:$A,Data_Extraction!I$2,'HeartRate-2022-03-21-1647950188'!$C:$C,Data_Extraction!$A1813),"")</f>
        <v/>
      </c>
      <c r="J1813" s="8">
        <f t="shared" si="169"/>
        <v>96</v>
      </c>
      <c r="N1813" s="11">
        <f>Data_Extraction!A1813</f>
        <v>44641.354861111111</v>
      </c>
      <c r="O1813" s="15">
        <f t="shared" si="170"/>
        <v>44641</v>
      </c>
      <c r="P1813" s="16">
        <f t="shared" si="171"/>
        <v>0.35486111111111113</v>
      </c>
      <c r="Q1813" s="12">
        <f>IF(Data_Extraction!B1813="",Data_Extraction!$J1813*(Q$1),Data_Extraction!B1813)</f>
        <v>86.4</v>
      </c>
      <c r="R1813" s="12">
        <f>IF(Data_Extraction!C1813="",Data_Extraction!$J1813*(R$1),Data_Extraction!C1813)</f>
        <v>88.320000000000007</v>
      </c>
      <c r="S1813" s="12">
        <f>IF(Data_Extraction!D1813="",Data_Extraction!$J1813*(S$1),Data_Extraction!D1813)</f>
        <v>99.84</v>
      </c>
      <c r="T1813" s="12">
        <f>IF(Data_Extraction!E1813="",Data_Extraction!$J1813*(T$1),Data_Extraction!E1813)</f>
        <v>91.199999999999989</v>
      </c>
      <c r="U1813" s="12">
        <f>IF(Data_Extraction!F1813="",Data_Extraction!$J1813*(U$1),Data_Extraction!F1813)</f>
        <v>94.08</v>
      </c>
      <c r="V1813" s="12">
        <f>IF(Data_Extraction!G1813="",Data_Extraction!$J1813*(V$1),Data_Extraction!G1813)</f>
        <v>87.36</v>
      </c>
      <c r="W1813" s="12">
        <f>IF(Data_Extraction!H1813="",Data_Extraction!$J1813*(W$1),Data_Extraction!H1813)</f>
        <v>96</v>
      </c>
      <c r="X1813" s="12">
        <f>IF(Data_Extraction!I1813="",Data_Extraction!$J1813*(X$1),Data_Extraction!I1813)</f>
        <v>93.12</v>
      </c>
      <c r="Y1813" s="13">
        <f t="shared" si="168"/>
        <v>92.04</v>
      </c>
      <c r="Z1813" s="17" t="str">
        <f t="shared" si="172"/>
        <v>Morning</v>
      </c>
      <c r="AA1813" s="14" t="str">
        <f>VLOOKUP($N1813,'HeartRate-2022-03-21-1647950188'!$C:$G,2,0)</f>
        <v>Greetings</v>
      </c>
      <c r="AB1813" s="14" t="str">
        <f>VLOOKUP($N1813,'HeartRate-2022-03-21-1647950188'!$C:$G,3,0)</f>
        <v>On Campus</v>
      </c>
      <c r="AC1813" s="14" t="str">
        <f>VLOOKUP($N1813,'HeartRate-2022-03-21-1647950188'!$C:$G,4,0)</f>
        <v>Sitting</v>
      </c>
      <c r="AD1813" s="14" t="str">
        <f>VLOOKUP($N1813,'HeartRate-2022-03-21-1647950188'!$C:$G,5,0)</f>
        <v>Technical Contexts</v>
      </c>
      <c r="AE1813">
        <f t="shared" si="173"/>
        <v>0</v>
      </c>
      <c r="AF1813" s="18">
        <v>44641</v>
      </c>
      <c r="AG1813" s="19">
        <v>0.35486111111111113</v>
      </c>
    </row>
    <row r="1814" spans="1:33" x14ac:dyDescent="0.3">
      <c r="A1814" s="5">
        <v>44641.355381944442</v>
      </c>
      <c r="B1814" t="str">
        <f>IFERROR(AVERAGEIFS('HeartRate-2022-03-21-1647950188'!$B:$B,'HeartRate-2022-03-21-1647950188'!$A:$A,Data_Extraction!B$2,'HeartRate-2022-03-21-1647950188'!$C:$C,Data_Extraction!$A1814),"")</f>
        <v/>
      </c>
      <c r="C1814" t="str">
        <f>IFERROR(AVERAGEIFS('HeartRate-2022-03-21-1647950188'!$B:$B,'HeartRate-2022-03-21-1647950188'!$A:$A,Data_Extraction!C$2,'HeartRate-2022-03-21-1647950188'!$C:$C,Data_Extraction!$A1814),"")</f>
        <v/>
      </c>
      <c r="D1814" t="str">
        <f>IFERROR(AVERAGEIFS('HeartRate-2022-03-21-1647950188'!$B:$B,'HeartRate-2022-03-21-1647950188'!$A:$A,Data_Extraction!D$2,'HeartRate-2022-03-21-1647950188'!$C:$C,Data_Extraction!$A1814),"")</f>
        <v/>
      </c>
      <c r="E1814" t="str">
        <f>IFERROR(AVERAGEIFS('HeartRate-2022-03-21-1647950188'!$B:$B,'HeartRate-2022-03-21-1647950188'!$A:$A,Data_Extraction!E$2,'HeartRate-2022-03-21-1647950188'!$C:$C,Data_Extraction!$A1814),"")</f>
        <v/>
      </c>
      <c r="F1814" t="str">
        <f>IFERROR(AVERAGEIFS('HeartRate-2022-03-21-1647950188'!$B:$B,'HeartRate-2022-03-21-1647950188'!$A:$A,Data_Extraction!F$2,'HeartRate-2022-03-21-1647950188'!$C:$C,Data_Extraction!$A1814),"")</f>
        <v/>
      </c>
      <c r="G1814" t="str">
        <f>IFERROR(AVERAGEIFS('HeartRate-2022-03-21-1647950188'!$B:$B,'HeartRate-2022-03-21-1647950188'!$A:$A,Data_Extraction!G$2,'HeartRate-2022-03-21-1647950188'!$C:$C,Data_Extraction!$A1814),"")</f>
        <v/>
      </c>
      <c r="H1814">
        <f>IFERROR(AVERAGEIFS('HeartRate-2022-03-21-1647950188'!$B:$B,'HeartRate-2022-03-21-1647950188'!$A:$A,Data_Extraction!H$2,'HeartRate-2022-03-21-1647950188'!$C:$C,Data_Extraction!$A1814),"")</f>
        <v>79</v>
      </c>
      <c r="I1814" t="str">
        <f>IFERROR(AVERAGEIFS('HeartRate-2022-03-21-1647950188'!$B:$B,'HeartRate-2022-03-21-1647950188'!$A:$A,Data_Extraction!I$2,'HeartRate-2022-03-21-1647950188'!$C:$C,Data_Extraction!$A1814),"")</f>
        <v/>
      </c>
      <c r="J1814" s="8">
        <f t="shared" si="169"/>
        <v>79</v>
      </c>
      <c r="N1814" s="11">
        <f>Data_Extraction!A1814</f>
        <v>44641.355381944442</v>
      </c>
      <c r="O1814" s="15">
        <f t="shared" si="170"/>
        <v>44641</v>
      </c>
      <c r="P1814" s="16">
        <f t="shared" si="171"/>
        <v>0.35538194444444443</v>
      </c>
      <c r="Q1814" s="12">
        <f>IF(Data_Extraction!B1814="",Data_Extraction!$J1814*(Q$1),Data_Extraction!B1814)</f>
        <v>71.100000000000009</v>
      </c>
      <c r="R1814" s="12">
        <f>IF(Data_Extraction!C1814="",Data_Extraction!$J1814*(R$1),Data_Extraction!C1814)</f>
        <v>72.680000000000007</v>
      </c>
      <c r="S1814" s="12">
        <f>IF(Data_Extraction!D1814="",Data_Extraction!$J1814*(S$1),Data_Extraction!D1814)</f>
        <v>82.16</v>
      </c>
      <c r="T1814" s="12">
        <f>IF(Data_Extraction!E1814="",Data_Extraction!$J1814*(T$1),Data_Extraction!E1814)</f>
        <v>75.05</v>
      </c>
      <c r="U1814" s="12">
        <f>IF(Data_Extraction!F1814="",Data_Extraction!$J1814*(U$1),Data_Extraction!F1814)</f>
        <v>77.42</v>
      </c>
      <c r="V1814" s="12">
        <f>IF(Data_Extraction!G1814="",Data_Extraction!$J1814*(V$1),Data_Extraction!G1814)</f>
        <v>71.89</v>
      </c>
      <c r="W1814" s="12">
        <f>IF(Data_Extraction!H1814="",Data_Extraction!$J1814*(W$1),Data_Extraction!H1814)</f>
        <v>79</v>
      </c>
      <c r="X1814" s="12">
        <f>IF(Data_Extraction!I1814="",Data_Extraction!$J1814*(X$1),Data_Extraction!I1814)</f>
        <v>76.63</v>
      </c>
      <c r="Y1814" s="13">
        <f t="shared" si="168"/>
        <v>75.741249999999994</v>
      </c>
      <c r="Z1814" s="17" t="str">
        <f t="shared" si="172"/>
        <v>Morning</v>
      </c>
      <c r="AA1814" s="14" t="str">
        <f>VLOOKUP($N1814,'HeartRate-2022-03-21-1647950188'!$C:$G,2,0)</f>
        <v>Greetings</v>
      </c>
      <c r="AB1814" s="14" t="str">
        <f>VLOOKUP($N1814,'HeartRate-2022-03-21-1647950188'!$C:$G,3,0)</f>
        <v>On Campus</v>
      </c>
      <c r="AC1814" s="14" t="str">
        <f>VLOOKUP($N1814,'HeartRate-2022-03-21-1647950188'!$C:$G,4,0)</f>
        <v>Sitting</v>
      </c>
      <c r="AD1814" s="14" t="str">
        <f>VLOOKUP($N1814,'HeartRate-2022-03-21-1647950188'!$C:$G,5,0)</f>
        <v>Technical Contexts</v>
      </c>
      <c r="AE1814">
        <f t="shared" si="173"/>
        <v>0</v>
      </c>
      <c r="AF1814" s="18">
        <v>44641</v>
      </c>
      <c r="AG1814" s="19">
        <v>0.35538194444444443</v>
      </c>
    </row>
    <row r="1815" spans="1:33" x14ac:dyDescent="0.3">
      <c r="A1815" s="5">
        <v>44641.356689814813</v>
      </c>
      <c r="B1815" t="str">
        <f>IFERROR(AVERAGEIFS('HeartRate-2022-03-21-1647950188'!$B:$B,'HeartRate-2022-03-21-1647950188'!$A:$A,Data_Extraction!B$2,'HeartRate-2022-03-21-1647950188'!$C:$C,Data_Extraction!$A1815),"")</f>
        <v/>
      </c>
      <c r="C1815" t="str">
        <f>IFERROR(AVERAGEIFS('HeartRate-2022-03-21-1647950188'!$B:$B,'HeartRate-2022-03-21-1647950188'!$A:$A,Data_Extraction!C$2,'HeartRate-2022-03-21-1647950188'!$C:$C,Data_Extraction!$A1815),"")</f>
        <v/>
      </c>
      <c r="D1815" t="str">
        <f>IFERROR(AVERAGEIFS('HeartRate-2022-03-21-1647950188'!$B:$B,'HeartRate-2022-03-21-1647950188'!$A:$A,Data_Extraction!D$2,'HeartRate-2022-03-21-1647950188'!$C:$C,Data_Extraction!$A1815),"")</f>
        <v/>
      </c>
      <c r="E1815" t="str">
        <f>IFERROR(AVERAGEIFS('HeartRate-2022-03-21-1647950188'!$B:$B,'HeartRate-2022-03-21-1647950188'!$A:$A,Data_Extraction!E$2,'HeartRate-2022-03-21-1647950188'!$C:$C,Data_Extraction!$A1815),"")</f>
        <v/>
      </c>
      <c r="F1815" t="str">
        <f>IFERROR(AVERAGEIFS('HeartRate-2022-03-21-1647950188'!$B:$B,'HeartRate-2022-03-21-1647950188'!$A:$A,Data_Extraction!F$2,'HeartRate-2022-03-21-1647950188'!$C:$C,Data_Extraction!$A1815),"")</f>
        <v/>
      </c>
      <c r="G1815" t="str">
        <f>IFERROR(AVERAGEIFS('HeartRate-2022-03-21-1647950188'!$B:$B,'HeartRate-2022-03-21-1647950188'!$A:$A,Data_Extraction!G$2,'HeartRate-2022-03-21-1647950188'!$C:$C,Data_Extraction!$A1815),"")</f>
        <v/>
      </c>
      <c r="H1815">
        <f>IFERROR(AVERAGEIFS('HeartRate-2022-03-21-1647950188'!$B:$B,'HeartRate-2022-03-21-1647950188'!$A:$A,Data_Extraction!H$2,'HeartRate-2022-03-21-1647950188'!$C:$C,Data_Extraction!$A1815),"")</f>
        <v>75</v>
      </c>
      <c r="I1815" t="str">
        <f>IFERROR(AVERAGEIFS('HeartRate-2022-03-21-1647950188'!$B:$B,'HeartRate-2022-03-21-1647950188'!$A:$A,Data_Extraction!I$2,'HeartRate-2022-03-21-1647950188'!$C:$C,Data_Extraction!$A1815),"")</f>
        <v/>
      </c>
      <c r="J1815" s="8">
        <f t="shared" si="169"/>
        <v>75</v>
      </c>
      <c r="N1815" s="11">
        <f>Data_Extraction!A1815</f>
        <v>44641.356689814813</v>
      </c>
      <c r="O1815" s="15">
        <f t="shared" si="170"/>
        <v>44641</v>
      </c>
      <c r="P1815" s="16">
        <f t="shared" si="171"/>
        <v>0.35668981481481482</v>
      </c>
      <c r="Q1815" s="12">
        <f>IF(Data_Extraction!B1815="",Data_Extraction!$J1815*(Q$1),Data_Extraction!B1815)</f>
        <v>67.5</v>
      </c>
      <c r="R1815" s="12">
        <f>IF(Data_Extraction!C1815="",Data_Extraction!$J1815*(R$1),Data_Extraction!C1815)</f>
        <v>69</v>
      </c>
      <c r="S1815" s="12">
        <f>IF(Data_Extraction!D1815="",Data_Extraction!$J1815*(S$1),Data_Extraction!D1815)</f>
        <v>78</v>
      </c>
      <c r="T1815" s="12">
        <f>IF(Data_Extraction!E1815="",Data_Extraction!$J1815*(T$1),Data_Extraction!E1815)</f>
        <v>71.25</v>
      </c>
      <c r="U1815" s="12">
        <f>IF(Data_Extraction!F1815="",Data_Extraction!$J1815*(U$1),Data_Extraction!F1815)</f>
        <v>73.5</v>
      </c>
      <c r="V1815" s="12">
        <f>IF(Data_Extraction!G1815="",Data_Extraction!$J1815*(V$1),Data_Extraction!G1815)</f>
        <v>68.25</v>
      </c>
      <c r="W1815" s="12">
        <f>IF(Data_Extraction!H1815="",Data_Extraction!$J1815*(W$1),Data_Extraction!H1815)</f>
        <v>75</v>
      </c>
      <c r="X1815" s="12">
        <f>IF(Data_Extraction!I1815="",Data_Extraction!$J1815*(X$1),Data_Extraction!I1815)</f>
        <v>72.75</v>
      </c>
      <c r="Y1815" s="13">
        <f t="shared" si="168"/>
        <v>71.90625</v>
      </c>
      <c r="Z1815" s="17" t="str">
        <f t="shared" si="172"/>
        <v>Morning</v>
      </c>
      <c r="AA1815" s="14" t="str">
        <f>VLOOKUP($N1815,'HeartRate-2022-03-21-1647950188'!$C:$G,2,0)</f>
        <v>Greetings</v>
      </c>
      <c r="AB1815" s="14" t="str">
        <f>VLOOKUP($N1815,'HeartRate-2022-03-21-1647950188'!$C:$G,3,0)</f>
        <v>On Campus</v>
      </c>
      <c r="AC1815" s="14" t="str">
        <f>VLOOKUP($N1815,'HeartRate-2022-03-21-1647950188'!$C:$G,4,0)</f>
        <v>Sitting</v>
      </c>
      <c r="AD1815" s="14" t="str">
        <f>VLOOKUP($N1815,'HeartRate-2022-03-21-1647950188'!$C:$G,5,0)</f>
        <v>Technical Contexts</v>
      </c>
      <c r="AE1815">
        <f t="shared" si="173"/>
        <v>0</v>
      </c>
      <c r="AF1815" s="18">
        <v>44641</v>
      </c>
      <c r="AG1815" s="19">
        <v>0.35668981481481482</v>
      </c>
    </row>
    <row r="1816" spans="1:33" x14ac:dyDescent="0.3">
      <c r="A1816" s="5">
        <v>44641.35833333333</v>
      </c>
      <c r="B1816" t="str">
        <f>IFERROR(AVERAGEIFS('HeartRate-2022-03-21-1647950188'!$B:$B,'HeartRate-2022-03-21-1647950188'!$A:$A,Data_Extraction!B$2,'HeartRate-2022-03-21-1647950188'!$C:$C,Data_Extraction!$A1816),"")</f>
        <v/>
      </c>
      <c r="C1816" t="str">
        <f>IFERROR(AVERAGEIFS('HeartRate-2022-03-21-1647950188'!$B:$B,'HeartRate-2022-03-21-1647950188'!$A:$A,Data_Extraction!C$2,'HeartRate-2022-03-21-1647950188'!$C:$C,Data_Extraction!$A1816),"")</f>
        <v/>
      </c>
      <c r="D1816" t="str">
        <f>IFERROR(AVERAGEIFS('HeartRate-2022-03-21-1647950188'!$B:$B,'HeartRate-2022-03-21-1647950188'!$A:$A,Data_Extraction!D$2,'HeartRate-2022-03-21-1647950188'!$C:$C,Data_Extraction!$A1816),"")</f>
        <v/>
      </c>
      <c r="E1816" t="str">
        <f>IFERROR(AVERAGEIFS('HeartRate-2022-03-21-1647950188'!$B:$B,'HeartRate-2022-03-21-1647950188'!$A:$A,Data_Extraction!E$2,'HeartRate-2022-03-21-1647950188'!$C:$C,Data_Extraction!$A1816),"")</f>
        <v/>
      </c>
      <c r="F1816" t="str">
        <f>IFERROR(AVERAGEIFS('HeartRate-2022-03-21-1647950188'!$B:$B,'HeartRate-2022-03-21-1647950188'!$A:$A,Data_Extraction!F$2,'HeartRate-2022-03-21-1647950188'!$C:$C,Data_Extraction!$A1816),"")</f>
        <v/>
      </c>
      <c r="G1816" t="str">
        <f>IFERROR(AVERAGEIFS('HeartRate-2022-03-21-1647950188'!$B:$B,'HeartRate-2022-03-21-1647950188'!$A:$A,Data_Extraction!G$2,'HeartRate-2022-03-21-1647950188'!$C:$C,Data_Extraction!$A1816),"")</f>
        <v/>
      </c>
      <c r="H1816">
        <f>IFERROR(AVERAGEIFS('HeartRate-2022-03-21-1647950188'!$B:$B,'HeartRate-2022-03-21-1647950188'!$A:$A,Data_Extraction!H$2,'HeartRate-2022-03-21-1647950188'!$C:$C,Data_Extraction!$A1816),"")</f>
        <v>83</v>
      </c>
      <c r="I1816" t="str">
        <f>IFERROR(AVERAGEIFS('HeartRate-2022-03-21-1647950188'!$B:$B,'HeartRate-2022-03-21-1647950188'!$A:$A,Data_Extraction!I$2,'HeartRate-2022-03-21-1647950188'!$C:$C,Data_Extraction!$A1816),"")</f>
        <v/>
      </c>
      <c r="J1816" s="8">
        <f t="shared" si="169"/>
        <v>83</v>
      </c>
      <c r="N1816" s="11">
        <f>Data_Extraction!A1816</f>
        <v>44641.35833333333</v>
      </c>
      <c r="O1816" s="15">
        <f t="shared" si="170"/>
        <v>44641</v>
      </c>
      <c r="P1816" s="16">
        <f t="shared" si="171"/>
        <v>0.35833333333333334</v>
      </c>
      <c r="Q1816" s="12">
        <f>IF(Data_Extraction!B1816="",Data_Extraction!$J1816*(Q$1),Data_Extraction!B1816)</f>
        <v>74.7</v>
      </c>
      <c r="R1816" s="12">
        <f>IF(Data_Extraction!C1816="",Data_Extraction!$J1816*(R$1),Data_Extraction!C1816)</f>
        <v>76.36</v>
      </c>
      <c r="S1816" s="12">
        <f>IF(Data_Extraction!D1816="",Data_Extraction!$J1816*(S$1),Data_Extraction!D1816)</f>
        <v>86.320000000000007</v>
      </c>
      <c r="T1816" s="12">
        <f>IF(Data_Extraction!E1816="",Data_Extraction!$J1816*(T$1),Data_Extraction!E1816)</f>
        <v>78.849999999999994</v>
      </c>
      <c r="U1816" s="12">
        <f>IF(Data_Extraction!F1816="",Data_Extraction!$J1816*(U$1),Data_Extraction!F1816)</f>
        <v>81.34</v>
      </c>
      <c r="V1816" s="12">
        <f>IF(Data_Extraction!G1816="",Data_Extraction!$J1816*(V$1),Data_Extraction!G1816)</f>
        <v>75.53</v>
      </c>
      <c r="W1816" s="12">
        <f>IF(Data_Extraction!H1816="",Data_Extraction!$J1816*(W$1),Data_Extraction!H1816)</f>
        <v>83</v>
      </c>
      <c r="X1816" s="12">
        <f>IF(Data_Extraction!I1816="",Data_Extraction!$J1816*(X$1),Data_Extraction!I1816)</f>
        <v>80.509999999999991</v>
      </c>
      <c r="Y1816" s="13">
        <f t="shared" si="168"/>
        <v>79.576250000000002</v>
      </c>
      <c r="Z1816" s="17" t="str">
        <f t="shared" si="172"/>
        <v>Morning</v>
      </c>
      <c r="AA1816" s="14" t="str">
        <f>VLOOKUP($N1816,'HeartRate-2022-03-21-1647950188'!$C:$G,2,0)</f>
        <v>Introduction</v>
      </c>
      <c r="AB1816" s="14" t="str">
        <f>VLOOKUP($N1816,'HeartRate-2022-03-21-1647950188'!$C:$G,3,0)</f>
        <v>On Campus</v>
      </c>
      <c r="AC1816" s="14" t="str">
        <f>VLOOKUP($N1816,'HeartRate-2022-03-21-1647950188'!$C:$G,4,0)</f>
        <v>Sitting</v>
      </c>
      <c r="AD1816" s="14" t="str">
        <f>VLOOKUP($N1816,'HeartRate-2022-03-21-1647950188'!$C:$G,5,0)</f>
        <v>Technical Contexts</v>
      </c>
      <c r="AE1816">
        <f t="shared" si="173"/>
        <v>0</v>
      </c>
      <c r="AF1816" s="18">
        <v>44641</v>
      </c>
      <c r="AG1816" s="19">
        <v>0.35833333333333334</v>
      </c>
    </row>
    <row r="1817" spans="1:33" x14ac:dyDescent="0.3">
      <c r="A1817" s="5">
        <v>44641.361805555556</v>
      </c>
      <c r="B1817" t="str">
        <f>IFERROR(AVERAGEIFS('HeartRate-2022-03-21-1647950188'!$B:$B,'HeartRate-2022-03-21-1647950188'!$A:$A,Data_Extraction!B$2,'HeartRate-2022-03-21-1647950188'!$C:$C,Data_Extraction!$A1817),"")</f>
        <v/>
      </c>
      <c r="C1817" t="str">
        <f>IFERROR(AVERAGEIFS('HeartRate-2022-03-21-1647950188'!$B:$B,'HeartRate-2022-03-21-1647950188'!$A:$A,Data_Extraction!C$2,'HeartRate-2022-03-21-1647950188'!$C:$C,Data_Extraction!$A1817),"")</f>
        <v/>
      </c>
      <c r="D1817" t="str">
        <f>IFERROR(AVERAGEIFS('HeartRate-2022-03-21-1647950188'!$B:$B,'HeartRate-2022-03-21-1647950188'!$A:$A,Data_Extraction!D$2,'HeartRate-2022-03-21-1647950188'!$C:$C,Data_Extraction!$A1817),"")</f>
        <v/>
      </c>
      <c r="E1817" t="str">
        <f>IFERROR(AVERAGEIFS('HeartRate-2022-03-21-1647950188'!$B:$B,'HeartRate-2022-03-21-1647950188'!$A:$A,Data_Extraction!E$2,'HeartRate-2022-03-21-1647950188'!$C:$C,Data_Extraction!$A1817),"")</f>
        <v/>
      </c>
      <c r="F1817" t="str">
        <f>IFERROR(AVERAGEIFS('HeartRate-2022-03-21-1647950188'!$B:$B,'HeartRate-2022-03-21-1647950188'!$A:$A,Data_Extraction!F$2,'HeartRate-2022-03-21-1647950188'!$C:$C,Data_Extraction!$A1817),"")</f>
        <v/>
      </c>
      <c r="G1817" t="str">
        <f>IFERROR(AVERAGEIFS('HeartRate-2022-03-21-1647950188'!$B:$B,'HeartRate-2022-03-21-1647950188'!$A:$A,Data_Extraction!G$2,'HeartRate-2022-03-21-1647950188'!$C:$C,Data_Extraction!$A1817),"")</f>
        <v/>
      </c>
      <c r="H1817">
        <f>IFERROR(AVERAGEIFS('HeartRate-2022-03-21-1647950188'!$B:$B,'HeartRate-2022-03-21-1647950188'!$A:$A,Data_Extraction!H$2,'HeartRate-2022-03-21-1647950188'!$C:$C,Data_Extraction!$A1817),"")</f>
        <v>89</v>
      </c>
      <c r="I1817" t="str">
        <f>IFERROR(AVERAGEIFS('HeartRate-2022-03-21-1647950188'!$B:$B,'HeartRate-2022-03-21-1647950188'!$A:$A,Data_Extraction!I$2,'HeartRate-2022-03-21-1647950188'!$C:$C,Data_Extraction!$A1817),"")</f>
        <v/>
      </c>
      <c r="J1817" s="8">
        <f t="shared" si="169"/>
        <v>89</v>
      </c>
      <c r="N1817" s="11">
        <f>Data_Extraction!A1817</f>
        <v>44641.361805555556</v>
      </c>
      <c r="O1817" s="15">
        <f t="shared" si="170"/>
        <v>44641</v>
      </c>
      <c r="P1817" s="16">
        <f t="shared" si="171"/>
        <v>0.36180555555555555</v>
      </c>
      <c r="Q1817" s="12">
        <f>IF(Data_Extraction!B1817="",Data_Extraction!$J1817*(Q$1),Data_Extraction!B1817)</f>
        <v>80.100000000000009</v>
      </c>
      <c r="R1817" s="12">
        <f>IF(Data_Extraction!C1817="",Data_Extraction!$J1817*(R$1),Data_Extraction!C1817)</f>
        <v>81.88000000000001</v>
      </c>
      <c r="S1817" s="12">
        <f>IF(Data_Extraction!D1817="",Data_Extraction!$J1817*(S$1),Data_Extraction!D1817)</f>
        <v>92.56</v>
      </c>
      <c r="T1817" s="12">
        <f>IF(Data_Extraction!E1817="",Data_Extraction!$J1817*(T$1),Data_Extraction!E1817)</f>
        <v>84.55</v>
      </c>
      <c r="U1817" s="12">
        <f>IF(Data_Extraction!F1817="",Data_Extraction!$J1817*(U$1),Data_Extraction!F1817)</f>
        <v>87.22</v>
      </c>
      <c r="V1817" s="12">
        <f>IF(Data_Extraction!G1817="",Data_Extraction!$J1817*(V$1),Data_Extraction!G1817)</f>
        <v>80.990000000000009</v>
      </c>
      <c r="W1817" s="12">
        <f>IF(Data_Extraction!H1817="",Data_Extraction!$J1817*(W$1),Data_Extraction!H1817)</f>
        <v>89</v>
      </c>
      <c r="X1817" s="12">
        <f>IF(Data_Extraction!I1817="",Data_Extraction!$J1817*(X$1),Data_Extraction!I1817)</f>
        <v>86.33</v>
      </c>
      <c r="Y1817" s="13">
        <f t="shared" si="168"/>
        <v>85.328750000000014</v>
      </c>
      <c r="Z1817" s="17" t="str">
        <f t="shared" si="172"/>
        <v>Morning</v>
      </c>
      <c r="AA1817" s="14" t="str">
        <f>VLOOKUP($N1817,'HeartRate-2022-03-21-1647950188'!$C:$G,2,0)</f>
        <v>Introduction</v>
      </c>
      <c r="AB1817" s="14" t="str">
        <f>VLOOKUP($N1817,'HeartRate-2022-03-21-1647950188'!$C:$G,3,0)</f>
        <v>On Campus</v>
      </c>
      <c r="AC1817" s="14" t="str">
        <f>VLOOKUP($N1817,'HeartRate-2022-03-21-1647950188'!$C:$G,4,0)</f>
        <v>Sitting</v>
      </c>
      <c r="AD1817" s="14" t="str">
        <f>VLOOKUP($N1817,'HeartRate-2022-03-21-1647950188'!$C:$G,5,0)</f>
        <v>Technical Contexts</v>
      </c>
      <c r="AE1817">
        <f t="shared" si="173"/>
        <v>0</v>
      </c>
      <c r="AF1817" s="18">
        <v>44641</v>
      </c>
      <c r="AG1817" s="19">
        <v>0.36180555555555555</v>
      </c>
    </row>
    <row r="1818" spans="1:33" x14ac:dyDescent="0.3">
      <c r="A1818" s="5">
        <v>44641.362511574072</v>
      </c>
      <c r="B1818" t="str">
        <f>IFERROR(AVERAGEIFS('HeartRate-2022-03-21-1647950188'!$B:$B,'HeartRate-2022-03-21-1647950188'!$A:$A,Data_Extraction!B$2,'HeartRate-2022-03-21-1647950188'!$C:$C,Data_Extraction!$A1818),"")</f>
        <v/>
      </c>
      <c r="C1818" t="str">
        <f>IFERROR(AVERAGEIFS('HeartRate-2022-03-21-1647950188'!$B:$B,'HeartRate-2022-03-21-1647950188'!$A:$A,Data_Extraction!C$2,'HeartRate-2022-03-21-1647950188'!$C:$C,Data_Extraction!$A1818),"")</f>
        <v/>
      </c>
      <c r="D1818" t="str">
        <f>IFERROR(AVERAGEIFS('HeartRate-2022-03-21-1647950188'!$B:$B,'HeartRate-2022-03-21-1647950188'!$A:$A,Data_Extraction!D$2,'HeartRate-2022-03-21-1647950188'!$C:$C,Data_Extraction!$A1818),"")</f>
        <v/>
      </c>
      <c r="E1818" t="str">
        <f>IFERROR(AVERAGEIFS('HeartRate-2022-03-21-1647950188'!$B:$B,'HeartRate-2022-03-21-1647950188'!$A:$A,Data_Extraction!E$2,'HeartRate-2022-03-21-1647950188'!$C:$C,Data_Extraction!$A1818),"")</f>
        <v/>
      </c>
      <c r="F1818" t="str">
        <f>IFERROR(AVERAGEIFS('HeartRate-2022-03-21-1647950188'!$B:$B,'HeartRate-2022-03-21-1647950188'!$A:$A,Data_Extraction!F$2,'HeartRate-2022-03-21-1647950188'!$C:$C,Data_Extraction!$A1818),"")</f>
        <v/>
      </c>
      <c r="G1818" t="str">
        <f>IFERROR(AVERAGEIFS('HeartRate-2022-03-21-1647950188'!$B:$B,'HeartRate-2022-03-21-1647950188'!$A:$A,Data_Extraction!G$2,'HeartRate-2022-03-21-1647950188'!$C:$C,Data_Extraction!$A1818),"")</f>
        <v/>
      </c>
      <c r="H1818">
        <f>IFERROR(AVERAGEIFS('HeartRate-2022-03-21-1647950188'!$B:$B,'HeartRate-2022-03-21-1647950188'!$A:$A,Data_Extraction!H$2,'HeartRate-2022-03-21-1647950188'!$C:$C,Data_Extraction!$A1818),"")</f>
        <v>87</v>
      </c>
      <c r="I1818" t="str">
        <f>IFERROR(AVERAGEIFS('HeartRate-2022-03-21-1647950188'!$B:$B,'HeartRate-2022-03-21-1647950188'!$A:$A,Data_Extraction!I$2,'HeartRate-2022-03-21-1647950188'!$C:$C,Data_Extraction!$A1818),"")</f>
        <v/>
      </c>
      <c r="J1818" s="8">
        <f t="shared" si="169"/>
        <v>87</v>
      </c>
      <c r="N1818" s="11">
        <f>Data_Extraction!A1818</f>
        <v>44641.362511574072</v>
      </c>
      <c r="O1818" s="15">
        <f t="shared" si="170"/>
        <v>44641</v>
      </c>
      <c r="P1818" s="16">
        <f t="shared" si="171"/>
        <v>0.36251157407407408</v>
      </c>
      <c r="Q1818" s="12">
        <f>IF(Data_Extraction!B1818="",Data_Extraction!$J1818*(Q$1),Data_Extraction!B1818)</f>
        <v>78.3</v>
      </c>
      <c r="R1818" s="12">
        <f>IF(Data_Extraction!C1818="",Data_Extraction!$J1818*(R$1),Data_Extraction!C1818)</f>
        <v>80.040000000000006</v>
      </c>
      <c r="S1818" s="12">
        <f>IF(Data_Extraction!D1818="",Data_Extraction!$J1818*(S$1),Data_Extraction!D1818)</f>
        <v>90.48</v>
      </c>
      <c r="T1818" s="12">
        <f>IF(Data_Extraction!E1818="",Data_Extraction!$J1818*(T$1),Data_Extraction!E1818)</f>
        <v>82.649999999999991</v>
      </c>
      <c r="U1818" s="12">
        <f>IF(Data_Extraction!F1818="",Data_Extraction!$J1818*(U$1),Data_Extraction!F1818)</f>
        <v>85.26</v>
      </c>
      <c r="V1818" s="12">
        <f>IF(Data_Extraction!G1818="",Data_Extraction!$J1818*(V$1),Data_Extraction!G1818)</f>
        <v>79.17</v>
      </c>
      <c r="W1818" s="12">
        <f>IF(Data_Extraction!H1818="",Data_Extraction!$J1818*(W$1),Data_Extraction!H1818)</f>
        <v>87</v>
      </c>
      <c r="X1818" s="12">
        <f>IF(Data_Extraction!I1818="",Data_Extraction!$J1818*(X$1),Data_Extraction!I1818)</f>
        <v>84.39</v>
      </c>
      <c r="Y1818" s="13">
        <f t="shared" si="168"/>
        <v>83.411249999999995</v>
      </c>
      <c r="Z1818" s="17" t="str">
        <f t="shared" si="172"/>
        <v>Morning</v>
      </c>
      <c r="AA1818" s="14" t="str">
        <f>VLOOKUP($N1818,'HeartRate-2022-03-21-1647950188'!$C:$G,2,0)</f>
        <v>Introduction</v>
      </c>
      <c r="AB1818" s="14" t="str">
        <f>VLOOKUP($N1818,'HeartRate-2022-03-21-1647950188'!$C:$G,3,0)</f>
        <v>On Campus</v>
      </c>
      <c r="AC1818" s="14" t="str">
        <f>VLOOKUP($N1818,'HeartRate-2022-03-21-1647950188'!$C:$G,4,0)</f>
        <v>Sitting</v>
      </c>
      <c r="AD1818" s="14" t="str">
        <f>VLOOKUP($N1818,'HeartRate-2022-03-21-1647950188'!$C:$G,5,0)</f>
        <v>Technical Contexts</v>
      </c>
      <c r="AE1818">
        <f t="shared" si="173"/>
        <v>0</v>
      </c>
      <c r="AF1818" s="18">
        <v>44641</v>
      </c>
      <c r="AG1818" s="19">
        <v>0.36251157407407408</v>
      </c>
    </row>
    <row r="1819" spans="1:33" x14ac:dyDescent="0.3">
      <c r="A1819" s="5">
        <v>44641.365173611113</v>
      </c>
      <c r="B1819" t="str">
        <f>IFERROR(AVERAGEIFS('HeartRate-2022-03-21-1647950188'!$B:$B,'HeartRate-2022-03-21-1647950188'!$A:$A,Data_Extraction!B$2,'HeartRate-2022-03-21-1647950188'!$C:$C,Data_Extraction!$A1819),"")</f>
        <v/>
      </c>
      <c r="C1819" t="str">
        <f>IFERROR(AVERAGEIFS('HeartRate-2022-03-21-1647950188'!$B:$B,'HeartRate-2022-03-21-1647950188'!$A:$A,Data_Extraction!C$2,'HeartRate-2022-03-21-1647950188'!$C:$C,Data_Extraction!$A1819),"")</f>
        <v/>
      </c>
      <c r="D1819" t="str">
        <f>IFERROR(AVERAGEIFS('HeartRate-2022-03-21-1647950188'!$B:$B,'HeartRate-2022-03-21-1647950188'!$A:$A,Data_Extraction!D$2,'HeartRate-2022-03-21-1647950188'!$C:$C,Data_Extraction!$A1819),"")</f>
        <v/>
      </c>
      <c r="E1819" t="str">
        <f>IFERROR(AVERAGEIFS('HeartRate-2022-03-21-1647950188'!$B:$B,'HeartRate-2022-03-21-1647950188'!$A:$A,Data_Extraction!E$2,'HeartRate-2022-03-21-1647950188'!$C:$C,Data_Extraction!$A1819),"")</f>
        <v/>
      </c>
      <c r="F1819" t="str">
        <f>IFERROR(AVERAGEIFS('HeartRate-2022-03-21-1647950188'!$B:$B,'HeartRate-2022-03-21-1647950188'!$A:$A,Data_Extraction!F$2,'HeartRate-2022-03-21-1647950188'!$C:$C,Data_Extraction!$A1819),"")</f>
        <v/>
      </c>
      <c r="G1819" t="str">
        <f>IFERROR(AVERAGEIFS('HeartRate-2022-03-21-1647950188'!$B:$B,'HeartRate-2022-03-21-1647950188'!$A:$A,Data_Extraction!G$2,'HeartRate-2022-03-21-1647950188'!$C:$C,Data_Extraction!$A1819),"")</f>
        <v/>
      </c>
      <c r="H1819">
        <f>IFERROR(AVERAGEIFS('HeartRate-2022-03-21-1647950188'!$B:$B,'HeartRate-2022-03-21-1647950188'!$A:$A,Data_Extraction!H$2,'HeartRate-2022-03-21-1647950188'!$C:$C,Data_Extraction!$A1819),"")</f>
        <v>91</v>
      </c>
      <c r="I1819" t="str">
        <f>IFERROR(AVERAGEIFS('HeartRate-2022-03-21-1647950188'!$B:$B,'HeartRate-2022-03-21-1647950188'!$A:$A,Data_Extraction!I$2,'HeartRate-2022-03-21-1647950188'!$C:$C,Data_Extraction!$A1819),"")</f>
        <v/>
      </c>
      <c r="J1819" s="8">
        <f t="shared" si="169"/>
        <v>91</v>
      </c>
      <c r="N1819" s="11">
        <f>Data_Extraction!A1819</f>
        <v>44641.365173611113</v>
      </c>
      <c r="O1819" s="15">
        <f t="shared" si="170"/>
        <v>44641</v>
      </c>
      <c r="P1819" s="16">
        <f t="shared" si="171"/>
        <v>0.36517361111111107</v>
      </c>
      <c r="Q1819" s="12">
        <f>IF(Data_Extraction!B1819="",Data_Extraction!$J1819*(Q$1),Data_Extraction!B1819)</f>
        <v>81.900000000000006</v>
      </c>
      <c r="R1819" s="12">
        <f>IF(Data_Extraction!C1819="",Data_Extraction!$J1819*(R$1),Data_Extraction!C1819)</f>
        <v>83.72</v>
      </c>
      <c r="S1819" s="12">
        <f>IF(Data_Extraction!D1819="",Data_Extraction!$J1819*(S$1),Data_Extraction!D1819)</f>
        <v>94.64</v>
      </c>
      <c r="T1819" s="12">
        <f>IF(Data_Extraction!E1819="",Data_Extraction!$J1819*(T$1),Data_Extraction!E1819)</f>
        <v>86.45</v>
      </c>
      <c r="U1819" s="12">
        <f>IF(Data_Extraction!F1819="",Data_Extraction!$J1819*(U$1),Data_Extraction!F1819)</f>
        <v>89.179999999999993</v>
      </c>
      <c r="V1819" s="12">
        <f>IF(Data_Extraction!G1819="",Data_Extraction!$J1819*(V$1),Data_Extraction!G1819)</f>
        <v>82.81</v>
      </c>
      <c r="W1819" s="12">
        <f>IF(Data_Extraction!H1819="",Data_Extraction!$J1819*(W$1),Data_Extraction!H1819)</f>
        <v>91</v>
      </c>
      <c r="X1819" s="12">
        <f>IF(Data_Extraction!I1819="",Data_Extraction!$J1819*(X$1),Data_Extraction!I1819)</f>
        <v>88.27</v>
      </c>
      <c r="Y1819" s="13">
        <f t="shared" si="168"/>
        <v>87.246250000000003</v>
      </c>
      <c r="Z1819" s="17" t="str">
        <f t="shared" si="172"/>
        <v>Morning</v>
      </c>
      <c r="AA1819" s="14" t="str">
        <f>VLOOKUP($N1819,'HeartRate-2022-03-21-1647950188'!$C:$G,2,0)</f>
        <v>Introduction</v>
      </c>
      <c r="AB1819" s="14" t="str">
        <f>VLOOKUP($N1819,'HeartRate-2022-03-21-1647950188'!$C:$G,3,0)</f>
        <v>On Campus</v>
      </c>
      <c r="AC1819" s="14" t="str">
        <f>VLOOKUP($N1819,'HeartRate-2022-03-21-1647950188'!$C:$G,4,0)</f>
        <v>Sitting</v>
      </c>
      <c r="AD1819" s="14" t="str">
        <f>VLOOKUP($N1819,'HeartRate-2022-03-21-1647950188'!$C:$G,5,0)</f>
        <v>Technical Contexts</v>
      </c>
      <c r="AE1819">
        <f t="shared" si="173"/>
        <v>0</v>
      </c>
      <c r="AF1819" s="18">
        <v>44641</v>
      </c>
      <c r="AG1819" s="19">
        <v>0.36517361111111107</v>
      </c>
    </row>
    <row r="1820" spans="1:33" x14ac:dyDescent="0.3">
      <c r="A1820" s="5">
        <v>44641.365277777775</v>
      </c>
      <c r="B1820" t="str">
        <f>IFERROR(AVERAGEIFS('HeartRate-2022-03-21-1647950188'!$B:$B,'HeartRate-2022-03-21-1647950188'!$A:$A,Data_Extraction!B$2,'HeartRate-2022-03-21-1647950188'!$C:$C,Data_Extraction!$A1820),"")</f>
        <v/>
      </c>
      <c r="C1820" t="str">
        <f>IFERROR(AVERAGEIFS('HeartRate-2022-03-21-1647950188'!$B:$B,'HeartRate-2022-03-21-1647950188'!$A:$A,Data_Extraction!C$2,'HeartRate-2022-03-21-1647950188'!$C:$C,Data_Extraction!$A1820),"")</f>
        <v/>
      </c>
      <c r="D1820" t="str">
        <f>IFERROR(AVERAGEIFS('HeartRate-2022-03-21-1647950188'!$B:$B,'HeartRate-2022-03-21-1647950188'!$A:$A,Data_Extraction!D$2,'HeartRate-2022-03-21-1647950188'!$C:$C,Data_Extraction!$A1820),"")</f>
        <v/>
      </c>
      <c r="E1820" t="str">
        <f>IFERROR(AVERAGEIFS('HeartRate-2022-03-21-1647950188'!$B:$B,'HeartRate-2022-03-21-1647950188'!$A:$A,Data_Extraction!E$2,'HeartRate-2022-03-21-1647950188'!$C:$C,Data_Extraction!$A1820),"")</f>
        <v/>
      </c>
      <c r="F1820" t="str">
        <f>IFERROR(AVERAGEIFS('HeartRate-2022-03-21-1647950188'!$B:$B,'HeartRate-2022-03-21-1647950188'!$A:$A,Data_Extraction!F$2,'HeartRate-2022-03-21-1647950188'!$C:$C,Data_Extraction!$A1820),"")</f>
        <v/>
      </c>
      <c r="G1820" t="str">
        <f>IFERROR(AVERAGEIFS('HeartRate-2022-03-21-1647950188'!$B:$B,'HeartRate-2022-03-21-1647950188'!$A:$A,Data_Extraction!G$2,'HeartRate-2022-03-21-1647950188'!$C:$C,Data_Extraction!$A1820),"")</f>
        <v/>
      </c>
      <c r="H1820">
        <f>IFERROR(AVERAGEIFS('HeartRate-2022-03-21-1647950188'!$B:$B,'HeartRate-2022-03-21-1647950188'!$A:$A,Data_Extraction!H$2,'HeartRate-2022-03-21-1647950188'!$C:$C,Data_Extraction!$A1820),"")</f>
        <v>90</v>
      </c>
      <c r="I1820" t="str">
        <f>IFERROR(AVERAGEIFS('HeartRate-2022-03-21-1647950188'!$B:$B,'HeartRate-2022-03-21-1647950188'!$A:$A,Data_Extraction!I$2,'HeartRate-2022-03-21-1647950188'!$C:$C,Data_Extraction!$A1820),"")</f>
        <v/>
      </c>
      <c r="J1820" s="8">
        <f t="shared" si="169"/>
        <v>90</v>
      </c>
      <c r="N1820" s="11">
        <f>Data_Extraction!A1820</f>
        <v>44641.365277777775</v>
      </c>
      <c r="O1820" s="15">
        <f t="shared" si="170"/>
        <v>44641</v>
      </c>
      <c r="P1820" s="16">
        <f t="shared" si="171"/>
        <v>0.36527777777777781</v>
      </c>
      <c r="Q1820" s="12">
        <f>IF(Data_Extraction!B1820="",Data_Extraction!$J1820*(Q$1),Data_Extraction!B1820)</f>
        <v>81</v>
      </c>
      <c r="R1820" s="12">
        <f>IF(Data_Extraction!C1820="",Data_Extraction!$J1820*(R$1),Data_Extraction!C1820)</f>
        <v>82.8</v>
      </c>
      <c r="S1820" s="12">
        <f>IF(Data_Extraction!D1820="",Data_Extraction!$J1820*(S$1),Data_Extraction!D1820)</f>
        <v>93.600000000000009</v>
      </c>
      <c r="T1820" s="12">
        <f>IF(Data_Extraction!E1820="",Data_Extraction!$J1820*(T$1),Data_Extraction!E1820)</f>
        <v>85.5</v>
      </c>
      <c r="U1820" s="12">
        <f>IF(Data_Extraction!F1820="",Data_Extraction!$J1820*(U$1),Data_Extraction!F1820)</f>
        <v>88.2</v>
      </c>
      <c r="V1820" s="12">
        <f>IF(Data_Extraction!G1820="",Data_Extraction!$J1820*(V$1),Data_Extraction!G1820)</f>
        <v>81.900000000000006</v>
      </c>
      <c r="W1820" s="12">
        <f>IF(Data_Extraction!H1820="",Data_Extraction!$J1820*(W$1),Data_Extraction!H1820)</f>
        <v>90</v>
      </c>
      <c r="X1820" s="12">
        <f>IF(Data_Extraction!I1820="",Data_Extraction!$J1820*(X$1),Data_Extraction!I1820)</f>
        <v>87.3</v>
      </c>
      <c r="Y1820" s="13">
        <f t="shared" si="168"/>
        <v>86.287499999999994</v>
      </c>
      <c r="Z1820" s="17" t="str">
        <f t="shared" si="172"/>
        <v>Morning</v>
      </c>
      <c r="AA1820" s="14" t="str">
        <f>VLOOKUP($N1820,'HeartRate-2022-03-21-1647950188'!$C:$G,2,0)</f>
        <v>Introduction</v>
      </c>
      <c r="AB1820" s="14" t="str">
        <f>VLOOKUP($N1820,'HeartRate-2022-03-21-1647950188'!$C:$G,3,0)</f>
        <v>On Campus</v>
      </c>
      <c r="AC1820" s="14" t="str">
        <f>VLOOKUP($N1820,'HeartRate-2022-03-21-1647950188'!$C:$G,4,0)</f>
        <v>Sitting</v>
      </c>
      <c r="AD1820" s="14" t="str">
        <f>VLOOKUP($N1820,'HeartRate-2022-03-21-1647950188'!$C:$G,5,0)</f>
        <v>Technical Contexts</v>
      </c>
      <c r="AE1820">
        <f t="shared" si="173"/>
        <v>0</v>
      </c>
      <c r="AF1820" s="18">
        <v>44641</v>
      </c>
      <c r="AG1820" s="19">
        <v>0.36527777777777781</v>
      </c>
    </row>
    <row r="1821" spans="1:33" x14ac:dyDescent="0.3">
      <c r="A1821" s="5">
        <v>44641.368750000001</v>
      </c>
      <c r="B1821" t="str">
        <f>IFERROR(AVERAGEIFS('HeartRate-2022-03-21-1647950188'!$B:$B,'HeartRate-2022-03-21-1647950188'!$A:$A,Data_Extraction!B$2,'HeartRate-2022-03-21-1647950188'!$C:$C,Data_Extraction!$A1821),"")</f>
        <v/>
      </c>
      <c r="C1821" t="str">
        <f>IFERROR(AVERAGEIFS('HeartRate-2022-03-21-1647950188'!$B:$B,'HeartRate-2022-03-21-1647950188'!$A:$A,Data_Extraction!C$2,'HeartRate-2022-03-21-1647950188'!$C:$C,Data_Extraction!$A1821),"")</f>
        <v/>
      </c>
      <c r="D1821" t="str">
        <f>IFERROR(AVERAGEIFS('HeartRate-2022-03-21-1647950188'!$B:$B,'HeartRate-2022-03-21-1647950188'!$A:$A,Data_Extraction!D$2,'HeartRate-2022-03-21-1647950188'!$C:$C,Data_Extraction!$A1821),"")</f>
        <v/>
      </c>
      <c r="E1821" t="str">
        <f>IFERROR(AVERAGEIFS('HeartRate-2022-03-21-1647950188'!$B:$B,'HeartRate-2022-03-21-1647950188'!$A:$A,Data_Extraction!E$2,'HeartRate-2022-03-21-1647950188'!$C:$C,Data_Extraction!$A1821),"")</f>
        <v/>
      </c>
      <c r="F1821" t="str">
        <f>IFERROR(AVERAGEIFS('HeartRate-2022-03-21-1647950188'!$B:$B,'HeartRate-2022-03-21-1647950188'!$A:$A,Data_Extraction!F$2,'HeartRate-2022-03-21-1647950188'!$C:$C,Data_Extraction!$A1821),"")</f>
        <v/>
      </c>
      <c r="G1821" t="str">
        <f>IFERROR(AVERAGEIFS('HeartRate-2022-03-21-1647950188'!$B:$B,'HeartRate-2022-03-21-1647950188'!$A:$A,Data_Extraction!G$2,'HeartRate-2022-03-21-1647950188'!$C:$C,Data_Extraction!$A1821),"")</f>
        <v/>
      </c>
      <c r="H1821">
        <f>IFERROR(AVERAGEIFS('HeartRate-2022-03-21-1647950188'!$B:$B,'HeartRate-2022-03-21-1647950188'!$A:$A,Data_Extraction!H$2,'HeartRate-2022-03-21-1647950188'!$C:$C,Data_Extraction!$A1821),"")</f>
        <v>88</v>
      </c>
      <c r="I1821" t="str">
        <f>IFERROR(AVERAGEIFS('HeartRate-2022-03-21-1647950188'!$B:$B,'HeartRate-2022-03-21-1647950188'!$A:$A,Data_Extraction!I$2,'HeartRate-2022-03-21-1647950188'!$C:$C,Data_Extraction!$A1821),"")</f>
        <v/>
      </c>
      <c r="J1821" s="8">
        <f t="shared" si="169"/>
        <v>88</v>
      </c>
      <c r="N1821" s="11">
        <f>Data_Extraction!A1821</f>
        <v>44641.368750000001</v>
      </c>
      <c r="O1821" s="15">
        <f t="shared" si="170"/>
        <v>44641</v>
      </c>
      <c r="P1821" s="16">
        <f t="shared" si="171"/>
        <v>0.36874999999999997</v>
      </c>
      <c r="Q1821" s="12">
        <f>IF(Data_Extraction!B1821="",Data_Extraction!$J1821*(Q$1),Data_Extraction!B1821)</f>
        <v>79.2</v>
      </c>
      <c r="R1821" s="12">
        <f>IF(Data_Extraction!C1821="",Data_Extraction!$J1821*(R$1),Data_Extraction!C1821)</f>
        <v>80.960000000000008</v>
      </c>
      <c r="S1821" s="12">
        <f>IF(Data_Extraction!D1821="",Data_Extraction!$J1821*(S$1),Data_Extraction!D1821)</f>
        <v>91.52000000000001</v>
      </c>
      <c r="T1821" s="12">
        <f>IF(Data_Extraction!E1821="",Data_Extraction!$J1821*(T$1),Data_Extraction!E1821)</f>
        <v>83.6</v>
      </c>
      <c r="U1821" s="12">
        <f>IF(Data_Extraction!F1821="",Data_Extraction!$J1821*(U$1),Data_Extraction!F1821)</f>
        <v>86.24</v>
      </c>
      <c r="V1821" s="12">
        <f>IF(Data_Extraction!G1821="",Data_Extraction!$J1821*(V$1),Data_Extraction!G1821)</f>
        <v>80.08</v>
      </c>
      <c r="W1821" s="12">
        <f>IF(Data_Extraction!H1821="",Data_Extraction!$J1821*(W$1),Data_Extraction!H1821)</f>
        <v>88</v>
      </c>
      <c r="X1821" s="12">
        <f>IF(Data_Extraction!I1821="",Data_Extraction!$J1821*(X$1),Data_Extraction!I1821)</f>
        <v>85.36</v>
      </c>
      <c r="Y1821" s="13">
        <f t="shared" si="168"/>
        <v>84.37</v>
      </c>
      <c r="Z1821" s="17" t="str">
        <f t="shared" si="172"/>
        <v>Morning</v>
      </c>
      <c r="AA1821" s="14" t="str">
        <f>VLOOKUP($N1821,'HeartRate-2022-03-21-1647950188'!$C:$G,2,0)</f>
        <v>Introduction</v>
      </c>
      <c r="AB1821" s="14" t="str">
        <f>VLOOKUP($N1821,'HeartRate-2022-03-21-1647950188'!$C:$G,3,0)</f>
        <v>On Campus</v>
      </c>
      <c r="AC1821" s="14" t="str">
        <f>VLOOKUP($N1821,'HeartRate-2022-03-21-1647950188'!$C:$G,4,0)</f>
        <v>Sitting</v>
      </c>
      <c r="AD1821" s="14" t="str">
        <f>VLOOKUP($N1821,'HeartRate-2022-03-21-1647950188'!$C:$G,5,0)</f>
        <v>Technical Contexts</v>
      </c>
      <c r="AE1821">
        <f t="shared" si="173"/>
        <v>0</v>
      </c>
      <c r="AF1821" s="18">
        <v>44641</v>
      </c>
      <c r="AG1821" s="19">
        <v>0.36874999999999997</v>
      </c>
    </row>
    <row r="1822" spans="1:33" x14ac:dyDescent="0.3">
      <c r="A1822" s="5">
        <v>44641.370196759257</v>
      </c>
      <c r="B1822" t="str">
        <f>IFERROR(AVERAGEIFS('HeartRate-2022-03-21-1647950188'!$B:$B,'HeartRate-2022-03-21-1647950188'!$A:$A,Data_Extraction!B$2,'HeartRate-2022-03-21-1647950188'!$C:$C,Data_Extraction!$A1822),"")</f>
        <v/>
      </c>
      <c r="C1822" t="str">
        <f>IFERROR(AVERAGEIFS('HeartRate-2022-03-21-1647950188'!$B:$B,'HeartRate-2022-03-21-1647950188'!$A:$A,Data_Extraction!C$2,'HeartRate-2022-03-21-1647950188'!$C:$C,Data_Extraction!$A1822),"")</f>
        <v/>
      </c>
      <c r="D1822" t="str">
        <f>IFERROR(AVERAGEIFS('HeartRate-2022-03-21-1647950188'!$B:$B,'HeartRate-2022-03-21-1647950188'!$A:$A,Data_Extraction!D$2,'HeartRate-2022-03-21-1647950188'!$C:$C,Data_Extraction!$A1822),"")</f>
        <v/>
      </c>
      <c r="E1822" t="str">
        <f>IFERROR(AVERAGEIFS('HeartRate-2022-03-21-1647950188'!$B:$B,'HeartRate-2022-03-21-1647950188'!$A:$A,Data_Extraction!E$2,'HeartRate-2022-03-21-1647950188'!$C:$C,Data_Extraction!$A1822),"")</f>
        <v/>
      </c>
      <c r="F1822" t="str">
        <f>IFERROR(AVERAGEIFS('HeartRate-2022-03-21-1647950188'!$B:$B,'HeartRate-2022-03-21-1647950188'!$A:$A,Data_Extraction!F$2,'HeartRate-2022-03-21-1647950188'!$C:$C,Data_Extraction!$A1822),"")</f>
        <v/>
      </c>
      <c r="G1822" t="str">
        <f>IFERROR(AVERAGEIFS('HeartRate-2022-03-21-1647950188'!$B:$B,'HeartRate-2022-03-21-1647950188'!$A:$A,Data_Extraction!G$2,'HeartRate-2022-03-21-1647950188'!$C:$C,Data_Extraction!$A1822),"")</f>
        <v/>
      </c>
      <c r="H1822">
        <f>IFERROR(AVERAGEIFS('HeartRate-2022-03-21-1647950188'!$B:$B,'HeartRate-2022-03-21-1647950188'!$A:$A,Data_Extraction!H$2,'HeartRate-2022-03-21-1647950188'!$C:$C,Data_Extraction!$A1822),"")</f>
        <v>81</v>
      </c>
      <c r="I1822" t="str">
        <f>IFERROR(AVERAGEIFS('HeartRate-2022-03-21-1647950188'!$B:$B,'HeartRate-2022-03-21-1647950188'!$A:$A,Data_Extraction!I$2,'HeartRate-2022-03-21-1647950188'!$C:$C,Data_Extraction!$A1822),"")</f>
        <v/>
      </c>
      <c r="J1822" s="8">
        <f t="shared" si="169"/>
        <v>81</v>
      </c>
      <c r="N1822" s="11">
        <f>Data_Extraction!A1822</f>
        <v>44641.370196759257</v>
      </c>
      <c r="O1822" s="15">
        <f t="shared" si="170"/>
        <v>44641</v>
      </c>
      <c r="P1822" s="16">
        <f t="shared" si="171"/>
        <v>0.37019675925925927</v>
      </c>
      <c r="Q1822" s="12">
        <f>IF(Data_Extraction!B1822="",Data_Extraction!$J1822*(Q$1),Data_Extraction!B1822)</f>
        <v>72.900000000000006</v>
      </c>
      <c r="R1822" s="12">
        <f>IF(Data_Extraction!C1822="",Data_Extraction!$J1822*(R$1),Data_Extraction!C1822)</f>
        <v>74.52000000000001</v>
      </c>
      <c r="S1822" s="12">
        <f>IF(Data_Extraction!D1822="",Data_Extraction!$J1822*(S$1),Data_Extraction!D1822)</f>
        <v>84.240000000000009</v>
      </c>
      <c r="T1822" s="12">
        <f>IF(Data_Extraction!E1822="",Data_Extraction!$J1822*(T$1),Data_Extraction!E1822)</f>
        <v>76.95</v>
      </c>
      <c r="U1822" s="12">
        <f>IF(Data_Extraction!F1822="",Data_Extraction!$J1822*(U$1),Data_Extraction!F1822)</f>
        <v>79.38</v>
      </c>
      <c r="V1822" s="12">
        <f>IF(Data_Extraction!G1822="",Data_Extraction!$J1822*(V$1),Data_Extraction!G1822)</f>
        <v>73.710000000000008</v>
      </c>
      <c r="W1822" s="12">
        <f>IF(Data_Extraction!H1822="",Data_Extraction!$J1822*(W$1),Data_Extraction!H1822)</f>
        <v>81</v>
      </c>
      <c r="X1822" s="12">
        <f>IF(Data_Extraction!I1822="",Data_Extraction!$J1822*(X$1),Data_Extraction!I1822)</f>
        <v>78.569999999999993</v>
      </c>
      <c r="Y1822" s="13">
        <f t="shared" si="168"/>
        <v>77.658749999999998</v>
      </c>
      <c r="Z1822" s="17" t="str">
        <f t="shared" si="172"/>
        <v>Morning</v>
      </c>
      <c r="AA1822" s="14" t="str">
        <f>VLOOKUP($N1822,'HeartRate-2022-03-21-1647950188'!$C:$G,2,0)</f>
        <v>Introduction</v>
      </c>
      <c r="AB1822" s="14" t="str">
        <f>VLOOKUP($N1822,'HeartRate-2022-03-21-1647950188'!$C:$G,3,0)</f>
        <v>On Campus</v>
      </c>
      <c r="AC1822" s="14" t="str">
        <f>VLOOKUP($N1822,'HeartRate-2022-03-21-1647950188'!$C:$G,4,0)</f>
        <v>Sitting</v>
      </c>
      <c r="AD1822" s="14" t="str">
        <f>VLOOKUP($N1822,'HeartRate-2022-03-21-1647950188'!$C:$G,5,0)</f>
        <v>Technical Contexts</v>
      </c>
      <c r="AE1822">
        <f t="shared" si="173"/>
        <v>0</v>
      </c>
      <c r="AF1822" s="18">
        <v>44641</v>
      </c>
      <c r="AG1822" s="19">
        <v>0.37019675925925927</v>
      </c>
    </row>
    <row r="1823" spans="1:33" x14ac:dyDescent="0.3">
      <c r="A1823" s="5">
        <v>44641.37222222222</v>
      </c>
      <c r="B1823" t="str">
        <f>IFERROR(AVERAGEIFS('HeartRate-2022-03-21-1647950188'!$B:$B,'HeartRate-2022-03-21-1647950188'!$A:$A,Data_Extraction!B$2,'HeartRate-2022-03-21-1647950188'!$C:$C,Data_Extraction!$A1823),"")</f>
        <v/>
      </c>
      <c r="C1823" t="str">
        <f>IFERROR(AVERAGEIFS('HeartRate-2022-03-21-1647950188'!$B:$B,'HeartRate-2022-03-21-1647950188'!$A:$A,Data_Extraction!C$2,'HeartRate-2022-03-21-1647950188'!$C:$C,Data_Extraction!$A1823),"")</f>
        <v/>
      </c>
      <c r="D1823" t="str">
        <f>IFERROR(AVERAGEIFS('HeartRate-2022-03-21-1647950188'!$B:$B,'HeartRate-2022-03-21-1647950188'!$A:$A,Data_Extraction!D$2,'HeartRate-2022-03-21-1647950188'!$C:$C,Data_Extraction!$A1823),"")</f>
        <v/>
      </c>
      <c r="E1823" t="str">
        <f>IFERROR(AVERAGEIFS('HeartRate-2022-03-21-1647950188'!$B:$B,'HeartRate-2022-03-21-1647950188'!$A:$A,Data_Extraction!E$2,'HeartRate-2022-03-21-1647950188'!$C:$C,Data_Extraction!$A1823),"")</f>
        <v/>
      </c>
      <c r="F1823" t="str">
        <f>IFERROR(AVERAGEIFS('HeartRate-2022-03-21-1647950188'!$B:$B,'HeartRate-2022-03-21-1647950188'!$A:$A,Data_Extraction!F$2,'HeartRate-2022-03-21-1647950188'!$C:$C,Data_Extraction!$A1823),"")</f>
        <v/>
      </c>
      <c r="G1823" t="str">
        <f>IFERROR(AVERAGEIFS('HeartRate-2022-03-21-1647950188'!$B:$B,'HeartRate-2022-03-21-1647950188'!$A:$A,Data_Extraction!G$2,'HeartRate-2022-03-21-1647950188'!$C:$C,Data_Extraction!$A1823),"")</f>
        <v/>
      </c>
      <c r="H1823">
        <f>IFERROR(AVERAGEIFS('HeartRate-2022-03-21-1647950188'!$B:$B,'HeartRate-2022-03-21-1647950188'!$A:$A,Data_Extraction!H$2,'HeartRate-2022-03-21-1647950188'!$C:$C,Data_Extraction!$A1823),"")</f>
        <v>77</v>
      </c>
      <c r="I1823" t="str">
        <f>IFERROR(AVERAGEIFS('HeartRate-2022-03-21-1647950188'!$B:$B,'HeartRate-2022-03-21-1647950188'!$A:$A,Data_Extraction!I$2,'HeartRate-2022-03-21-1647950188'!$C:$C,Data_Extraction!$A1823),"")</f>
        <v/>
      </c>
      <c r="J1823" s="8">
        <f t="shared" si="169"/>
        <v>77</v>
      </c>
      <c r="N1823" s="11">
        <f>Data_Extraction!A1823</f>
        <v>44641.37222222222</v>
      </c>
      <c r="O1823" s="15">
        <f t="shared" si="170"/>
        <v>44641</v>
      </c>
      <c r="P1823" s="16">
        <f t="shared" si="171"/>
        <v>0.37222222222222223</v>
      </c>
      <c r="Q1823" s="12">
        <f>IF(Data_Extraction!B1823="",Data_Extraction!$J1823*(Q$1),Data_Extraction!B1823)</f>
        <v>69.3</v>
      </c>
      <c r="R1823" s="12">
        <f>IF(Data_Extraction!C1823="",Data_Extraction!$J1823*(R$1),Data_Extraction!C1823)</f>
        <v>70.84</v>
      </c>
      <c r="S1823" s="12">
        <f>IF(Data_Extraction!D1823="",Data_Extraction!$J1823*(S$1),Data_Extraction!D1823)</f>
        <v>80.08</v>
      </c>
      <c r="T1823" s="12">
        <f>IF(Data_Extraction!E1823="",Data_Extraction!$J1823*(T$1),Data_Extraction!E1823)</f>
        <v>73.149999999999991</v>
      </c>
      <c r="U1823" s="12">
        <f>IF(Data_Extraction!F1823="",Data_Extraction!$J1823*(U$1),Data_Extraction!F1823)</f>
        <v>75.459999999999994</v>
      </c>
      <c r="V1823" s="12">
        <f>IF(Data_Extraction!G1823="",Data_Extraction!$J1823*(V$1),Data_Extraction!G1823)</f>
        <v>70.070000000000007</v>
      </c>
      <c r="W1823" s="12">
        <f>IF(Data_Extraction!H1823="",Data_Extraction!$J1823*(W$1),Data_Extraction!H1823)</f>
        <v>77</v>
      </c>
      <c r="X1823" s="12">
        <f>IF(Data_Extraction!I1823="",Data_Extraction!$J1823*(X$1),Data_Extraction!I1823)</f>
        <v>74.69</v>
      </c>
      <c r="Y1823" s="13">
        <f t="shared" si="168"/>
        <v>73.82374999999999</v>
      </c>
      <c r="Z1823" s="17" t="str">
        <f t="shared" si="172"/>
        <v>Morning</v>
      </c>
      <c r="AA1823" s="14" t="str">
        <f>VLOOKUP($N1823,'HeartRate-2022-03-21-1647950188'!$C:$G,2,0)</f>
        <v>Peer Learning</v>
      </c>
      <c r="AB1823" s="14" t="str">
        <f>VLOOKUP($N1823,'HeartRate-2022-03-21-1647950188'!$C:$G,3,0)</f>
        <v>On Campus</v>
      </c>
      <c r="AC1823" s="14" t="str">
        <f>VLOOKUP($N1823,'HeartRate-2022-03-21-1647950188'!$C:$G,4,0)</f>
        <v>Sitting</v>
      </c>
      <c r="AD1823" s="14" t="str">
        <f>VLOOKUP($N1823,'HeartRate-2022-03-21-1647950188'!$C:$G,5,0)</f>
        <v>Technical Contexts</v>
      </c>
      <c r="AE1823">
        <f t="shared" si="173"/>
        <v>0</v>
      </c>
      <c r="AF1823" s="18">
        <v>44641</v>
      </c>
      <c r="AG1823" s="19">
        <v>0.37222222222222223</v>
      </c>
    </row>
    <row r="1824" spans="1:33" x14ac:dyDescent="0.3">
      <c r="A1824" s="5">
        <v>44641.375694444447</v>
      </c>
      <c r="B1824" t="str">
        <f>IFERROR(AVERAGEIFS('HeartRate-2022-03-21-1647950188'!$B:$B,'HeartRate-2022-03-21-1647950188'!$A:$A,Data_Extraction!B$2,'HeartRate-2022-03-21-1647950188'!$C:$C,Data_Extraction!$A1824),"")</f>
        <v/>
      </c>
      <c r="C1824" t="str">
        <f>IFERROR(AVERAGEIFS('HeartRate-2022-03-21-1647950188'!$B:$B,'HeartRate-2022-03-21-1647950188'!$A:$A,Data_Extraction!C$2,'HeartRate-2022-03-21-1647950188'!$C:$C,Data_Extraction!$A1824),"")</f>
        <v/>
      </c>
      <c r="D1824" t="str">
        <f>IFERROR(AVERAGEIFS('HeartRate-2022-03-21-1647950188'!$B:$B,'HeartRate-2022-03-21-1647950188'!$A:$A,Data_Extraction!D$2,'HeartRate-2022-03-21-1647950188'!$C:$C,Data_Extraction!$A1824),"")</f>
        <v/>
      </c>
      <c r="E1824" t="str">
        <f>IFERROR(AVERAGEIFS('HeartRate-2022-03-21-1647950188'!$B:$B,'HeartRate-2022-03-21-1647950188'!$A:$A,Data_Extraction!E$2,'HeartRate-2022-03-21-1647950188'!$C:$C,Data_Extraction!$A1824),"")</f>
        <v/>
      </c>
      <c r="F1824" t="str">
        <f>IFERROR(AVERAGEIFS('HeartRate-2022-03-21-1647950188'!$B:$B,'HeartRate-2022-03-21-1647950188'!$A:$A,Data_Extraction!F$2,'HeartRate-2022-03-21-1647950188'!$C:$C,Data_Extraction!$A1824),"")</f>
        <v/>
      </c>
      <c r="G1824" t="str">
        <f>IFERROR(AVERAGEIFS('HeartRate-2022-03-21-1647950188'!$B:$B,'HeartRate-2022-03-21-1647950188'!$A:$A,Data_Extraction!G$2,'HeartRate-2022-03-21-1647950188'!$C:$C,Data_Extraction!$A1824),"")</f>
        <v/>
      </c>
      <c r="H1824">
        <f>IFERROR(AVERAGEIFS('HeartRate-2022-03-21-1647950188'!$B:$B,'HeartRate-2022-03-21-1647950188'!$A:$A,Data_Extraction!H$2,'HeartRate-2022-03-21-1647950188'!$C:$C,Data_Extraction!$A1824),"")</f>
        <v>78</v>
      </c>
      <c r="I1824" t="str">
        <f>IFERROR(AVERAGEIFS('HeartRate-2022-03-21-1647950188'!$B:$B,'HeartRate-2022-03-21-1647950188'!$A:$A,Data_Extraction!I$2,'HeartRate-2022-03-21-1647950188'!$C:$C,Data_Extraction!$A1824),"")</f>
        <v/>
      </c>
      <c r="J1824" s="8">
        <f t="shared" si="169"/>
        <v>78</v>
      </c>
      <c r="N1824" s="11">
        <f>Data_Extraction!A1824</f>
        <v>44641.375694444447</v>
      </c>
      <c r="O1824" s="15">
        <f t="shared" si="170"/>
        <v>44641</v>
      </c>
      <c r="P1824" s="16">
        <f t="shared" si="171"/>
        <v>0.3756944444444445</v>
      </c>
      <c r="Q1824" s="12">
        <f>IF(Data_Extraction!B1824="",Data_Extraction!$J1824*(Q$1),Data_Extraction!B1824)</f>
        <v>70.2</v>
      </c>
      <c r="R1824" s="12">
        <f>IF(Data_Extraction!C1824="",Data_Extraction!$J1824*(R$1),Data_Extraction!C1824)</f>
        <v>71.760000000000005</v>
      </c>
      <c r="S1824" s="12">
        <f>IF(Data_Extraction!D1824="",Data_Extraction!$J1824*(S$1),Data_Extraction!D1824)</f>
        <v>81.12</v>
      </c>
      <c r="T1824" s="12">
        <f>IF(Data_Extraction!E1824="",Data_Extraction!$J1824*(T$1),Data_Extraction!E1824)</f>
        <v>74.099999999999994</v>
      </c>
      <c r="U1824" s="12">
        <f>IF(Data_Extraction!F1824="",Data_Extraction!$J1824*(U$1),Data_Extraction!F1824)</f>
        <v>76.44</v>
      </c>
      <c r="V1824" s="12">
        <f>IF(Data_Extraction!G1824="",Data_Extraction!$J1824*(V$1),Data_Extraction!G1824)</f>
        <v>70.98</v>
      </c>
      <c r="W1824" s="12">
        <f>IF(Data_Extraction!H1824="",Data_Extraction!$J1824*(W$1),Data_Extraction!H1824)</f>
        <v>78</v>
      </c>
      <c r="X1824" s="12">
        <f>IF(Data_Extraction!I1824="",Data_Extraction!$J1824*(X$1),Data_Extraction!I1824)</f>
        <v>75.66</v>
      </c>
      <c r="Y1824" s="13">
        <f t="shared" si="168"/>
        <v>74.782499999999999</v>
      </c>
      <c r="Z1824" s="17" t="str">
        <f t="shared" si="172"/>
        <v>Morning</v>
      </c>
      <c r="AA1824" s="14" t="str">
        <f>VLOOKUP($N1824,'HeartRate-2022-03-21-1647950188'!$C:$G,2,0)</f>
        <v>Peer Learning</v>
      </c>
      <c r="AB1824" s="14" t="str">
        <f>VLOOKUP($N1824,'HeartRate-2022-03-21-1647950188'!$C:$G,3,0)</f>
        <v>On Campus</v>
      </c>
      <c r="AC1824" s="14" t="str">
        <f>VLOOKUP($N1824,'HeartRate-2022-03-21-1647950188'!$C:$G,4,0)</f>
        <v>Sitting</v>
      </c>
      <c r="AD1824" s="14" t="str">
        <f>VLOOKUP($N1824,'HeartRate-2022-03-21-1647950188'!$C:$G,5,0)</f>
        <v>Technical Contexts</v>
      </c>
      <c r="AE1824">
        <f t="shared" si="173"/>
        <v>0</v>
      </c>
      <c r="AF1824" s="18">
        <v>44641</v>
      </c>
      <c r="AG1824" s="19">
        <v>0.3756944444444445</v>
      </c>
    </row>
    <row r="1825" spans="1:33" x14ac:dyDescent="0.3">
      <c r="A1825" s="5">
        <v>44641.379166666666</v>
      </c>
      <c r="B1825" t="str">
        <f>IFERROR(AVERAGEIFS('HeartRate-2022-03-21-1647950188'!$B:$B,'HeartRate-2022-03-21-1647950188'!$A:$A,Data_Extraction!B$2,'HeartRate-2022-03-21-1647950188'!$C:$C,Data_Extraction!$A1825),"")</f>
        <v/>
      </c>
      <c r="C1825" t="str">
        <f>IFERROR(AVERAGEIFS('HeartRate-2022-03-21-1647950188'!$B:$B,'HeartRate-2022-03-21-1647950188'!$A:$A,Data_Extraction!C$2,'HeartRate-2022-03-21-1647950188'!$C:$C,Data_Extraction!$A1825),"")</f>
        <v/>
      </c>
      <c r="D1825" t="str">
        <f>IFERROR(AVERAGEIFS('HeartRate-2022-03-21-1647950188'!$B:$B,'HeartRate-2022-03-21-1647950188'!$A:$A,Data_Extraction!D$2,'HeartRate-2022-03-21-1647950188'!$C:$C,Data_Extraction!$A1825),"")</f>
        <v/>
      </c>
      <c r="E1825" t="str">
        <f>IFERROR(AVERAGEIFS('HeartRate-2022-03-21-1647950188'!$B:$B,'HeartRate-2022-03-21-1647950188'!$A:$A,Data_Extraction!E$2,'HeartRate-2022-03-21-1647950188'!$C:$C,Data_Extraction!$A1825),"")</f>
        <v/>
      </c>
      <c r="F1825" t="str">
        <f>IFERROR(AVERAGEIFS('HeartRate-2022-03-21-1647950188'!$B:$B,'HeartRate-2022-03-21-1647950188'!$A:$A,Data_Extraction!F$2,'HeartRate-2022-03-21-1647950188'!$C:$C,Data_Extraction!$A1825),"")</f>
        <v/>
      </c>
      <c r="G1825" t="str">
        <f>IFERROR(AVERAGEIFS('HeartRate-2022-03-21-1647950188'!$B:$B,'HeartRate-2022-03-21-1647950188'!$A:$A,Data_Extraction!G$2,'HeartRate-2022-03-21-1647950188'!$C:$C,Data_Extraction!$A1825),"")</f>
        <v/>
      </c>
      <c r="H1825">
        <f>IFERROR(AVERAGEIFS('HeartRate-2022-03-21-1647950188'!$B:$B,'HeartRate-2022-03-21-1647950188'!$A:$A,Data_Extraction!H$2,'HeartRate-2022-03-21-1647950188'!$C:$C,Data_Extraction!$A1825),"")</f>
        <v>77</v>
      </c>
      <c r="I1825" t="str">
        <f>IFERROR(AVERAGEIFS('HeartRate-2022-03-21-1647950188'!$B:$B,'HeartRate-2022-03-21-1647950188'!$A:$A,Data_Extraction!I$2,'HeartRate-2022-03-21-1647950188'!$C:$C,Data_Extraction!$A1825),"")</f>
        <v/>
      </c>
      <c r="J1825" s="8">
        <f t="shared" si="169"/>
        <v>77</v>
      </c>
      <c r="N1825" s="11">
        <f>Data_Extraction!A1825</f>
        <v>44641.379166666666</v>
      </c>
      <c r="O1825" s="15">
        <f t="shared" si="170"/>
        <v>44641</v>
      </c>
      <c r="P1825" s="16">
        <f t="shared" si="171"/>
        <v>0.37916666666666665</v>
      </c>
      <c r="Q1825" s="12">
        <f>IF(Data_Extraction!B1825="",Data_Extraction!$J1825*(Q$1),Data_Extraction!B1825)</f>
        <v>69.3</v>
      </c>
      <c r="R1825" s="12">
        <f>IF(Data_Extraction!C1825="",Data_Extraction!$J1825*(R$1),Data_Extraction!C1825)</f>
        <v>70.84</v>
      </c>
      <c r="S1825" s="12">
        <f>IF(Data_Extraction!D1825="",Data_Extraction!$J1825*(S$1),Data_Extraction!D1825)</f>
        <v>80.08</v>
      </c>
      <c r="T1825" s="12">
        <f>IF(Data_Extraction!E1825="",Data_Extraction!$J1825*(T$1),Data_Extraction!E1825)</f>
        <v>73.149999999999991</v>
      </c>
      <c r="U1825" s="12">
        <f>IF(Data_Extraction!F1825="",Data_Extraction!$J1825*(U$1),Data_Extraction!F1825)</f>
        <v>75.459999999999994</v>
      </c>
      <c r="V1825" s="12">
        <f>IF(Data_Extraction!G1825="",Data_Extraction!$J1825*(V$1),Data_Extraction!G1825)</f>
        <v>70.070000000000007</v>
      </c>
      <c r="W1825" s="12">
        <f>IF(Data_Extraction!H1825="",Data_Extraction!$J1825*(W$1),Data_Extraction!H1825)</f>
        <v>77</v>
      </c>
      <c r="X1825" s="12">
        <f>IF(Data_Extraction!I1825="",Data_Extraction!$J1825*(X$1),Data_Extraction!I1825)</f>
        <v>74.69</v>
      </c>
      <c r="Y1825" s="13">
        <f t="shared" si="168"/>
        <v>73.82374999999999</v>
      </c>
      <c r="Z1825" s="17" t="str">
        <f t="shared" si="172"/>
        <v>Morning</v>
      </c>
      <c r="AA1825" s="14" t="str">
        <f>VLOOKUP($N1825,'HeartRate-2022-03-21-1647950188'!$C:$G,2,0)</f>
        <v>Peer Learning</v>
      </c>
      <c r="AB1825" s="14" t="str">
        <f>VLOOKUP($N1825,'HeartRate-2022-03-21-1647950188'!$C:$G,3,0)</f>
        <v>On Campus</v>
      </c>
      <c r="AC1825" s="14" t="str">
        <f>VLOOKUP($N1825,'HeartRate-2022-03-21-1647950188'!$C:$G,4,0)</f>
        <v>Sitting</v>
      </c>
      <c r="AD1825" s="14" t="str">
        <f>VLOOKUP($N1825,'HeartRate-2022-03-21-1647950188'!$C:$G,5,0)</f>
        <v>Technical Contexts</v>
      </c>
      <c r="AE1825">
        <f t="shared" si="173"/>
        <v>0</v>
      </c>
      <c r="AF1825" s="18">
        <v>44641</v>
      </c>
      <c r="AG1825" s="19">
        <v>0.37916666666666665</v>
      </c>
    </row>
    <row r="1826" spans="1:33" x14ac:dyDescent="0.3">
      <c r="A1826" s="5">
        <v>44641.382638888892</v>
      </c>
      <c r="B1826" t="str">
        <f>IFERROR(AVERAGEIFS('HeartRate-2022-03-21-1647950188'!$B:$B,'HeartRate-2022-03-21-1647950188'!$A:$A,Data_Extraction!B$2,'HeartRate-2022-03-21-1647950188'!$C:$C,Data_Extraction!$A1826),"")</f>
        <v/>
      </c>
      <c r="C1826" t="str">
        <f>IFERROR(AVERAGEIFS('HeartRate-2022-03-21-1647950188'!$B:$B,'HeartRate-2022-03-21-1647950188'!$A:$A,Data_Extraction!C$2,'HeartRate-2022-03-21-1647950188'!$C:$C,Data_Extraction!$A1826),"")</f>
        <v/>
      </c>
      <c r="D1826" t="str">
        <f>IFERROR(AVERAGEIFS('HeartRate-2022-03-21-1647950188'!$B:$B,'HeartRate-2022-03-21-1647950188'!$A:$A,Data_Extraction!D$2,'HeartRate-2022-03-21-1647950188'!$C:$C,Data_Extraction!$A1826),"")</f>
        <v/>
      </c>
      <c r="E1826" t="str">
        <f>IFERROR(AVERAGEIFS('HeartRate-2022-03-21-1647950188'!$B:$B,'HeartRate-2022-03-21-1647950188'!$A:$A,Data_Extraction!E$2,'HeartRate-2022-03-21-1647950188'!$C:$C,Data_Extraction!$A1826),"")</f>
        <v/>
      </c>
      <c r="F1826" t="str">
        <f>IFERROR(AVERAGEIFS('HeartRate-2022-03-21-1647950188'!$B:$B,'HeartRate-2022-03-21-1647950188'!$A:$A,Data_Extraction!F$2,'HeartRate-2022-03-21-1647950188'!$C:$C,Data_Extraction!$A1826),"")</f>
        <v/>
      </c>
      <c r="G1826" t="str">
        <f>IFERROR(AVERAGEIFS('HeartRate-2022-03-21-1647950188'!$B:$B,'HeartRate-2022-03-21-1647950188'!$A:$A,Data_Extraction!G$2,'HeartRate-2022-03-21-1647950188'!$C:$C,Data_Extraction!$A1826),"")</f>
        <v/>
      </c>
      <c r="H1826">
        <f>IFERROR(AVERAGEIFS('HeartRate-2022-03-21-1647950188'!$B:$B,'HeartRate-2022-03-21-1647950188'!$A:$A,Data_Extraction!H$2,'HeartRate-2022-03-21-1647950188'!$C:$C,Data_Extraction!$A1826),"")</f>
        <v>75</v>
      </c>
      <c r="I1826" t="str">
        <f>IFERROR(AVERAGEIFS('HeartRate-2022-03-21-1647950188'!$B:$B,'HeartRate-2022-03-21-1647950188'!$A:$A,Data_Extraction!I$2,'HeartRate-2022-03-21-1647950188'!$C:$C,Data_Extraction!$A1826),"")</f>
        <v/>
      </c>
      <c r="J1826" s="8">
        <f t="shared" si="169"/>
        <v>75</v>
      </c>
      <c r="N1826" s="11">
        <f>Data_Extraction!A1826</f>
        <v>44641.382638888892</v>
      </c>
      <c r="O1826" s="15">
        <f t="shared" si="170"/>
        <v>44641</v>
      </c>
      <c r="P1826" s="16">
        <f t="shared" si="171"/>
        <v>0.38263888888888892</v>
      </c>
      <c r="Q1826" s="12">
        <f>IF(Data_Extraction!B1826="",Data_Extraction!$J1826*(Q$1),Data_Extraction!B1826)</f>
        <v>67.5</v>
      </c>
      <c r="R1826" s="12">
        <f>IF(Data_Extraction!C1826="",Data_Extraction!$J1826*(R$1),Data_Extraction!C1826)</f>
        <v>69</v>
      </c>
      <c r="S1826" s="12">
        <f>IF(Data_Extraction!D1826="",Data_Extraction!$J1826*(S$1),Data_Extraction!D1826)</f>
        <v>78</v>
      </c>
      <c r="T1826" s="12">
        <f>IF(Data_Extraction!E1826="",Data_Extraction!$J1826*(T$1),Data_Extraction!E1826)</f>
        <v>71.25</v>
      </c>
      <c r="U1826" s="12">
        <f>IF(Data_Extraction!F1826="",Data_Extraction!$J1826*(U$1),Data_Extraction!F1826)</f>
        <v>73.5</v>
      </c>
      <c r="V1826" s="12">
        <f>IF(Data_Extraction!G1826="",Data_Extraction!$J1826*(V$1),Data_Extraction!G1826)</f>
        <v>68.25</v>
      </c>
      <c r="W1826" s="12">
        <f>IF(Data_Extraction!H1826="",Data_Extraction!$J1826*(W$1),Data_Extraction!H1826)</f>
        <v>75</v>
      </c>
      <c r="X1826" s="12">
        <f>IF(Data_Extraction!I1826="",Data_Extraction!$J1826*(X$1),Data_Extraction!I1826)</f>
        <v>72.75</v>
      </c>
      <c r="Y1826" s="13">
        <f t="shared" si="168"/>
        <v>71.90625</v>
      </c>
      <c r="Z1826" s="17" t="str">
        <f t="shared" si="172"/>
        <v>Morning</v>
      </c>
      <c r="AA1826" s="14" t="str">
        <f>VLOOKUP($N1826,'HeartRate-2022-03-21-1647950188'!$C:$G,2,0)</f>
        <v>Peer Learning</v>
      </c>
      <c r="AB1826" s="14" t="str">
        <f>VLOOKUP($N1826,'HeartRate-2022-03-21-1647950188'!$C:$G,3,0)</f>
        <v>On Campus</v>
      </c>
      <c r="AC1826" s="14" t="str">
        <f>VLOOKUP($N1826,'HeartRate-2022-03-21-1647950188'!$C:$G,4,0)</f>
        <v>Sitting</v>
      </c>
      <c r="AD1826" s="14" t="str">
        <f>VLOOKUP($N1826,'HeartRate-2022-03-21-1647950188'!$C:$G,5,0)</f>
        <v>Technical Contexts</v>
      </c>
      <c r="AE1826">
        <f t="shared" si="173"/>
        <v>0</v>
      </c>
      <c r="AF1826" s="18">
        <v>44641</v>
      </c>
      <c r="AG1826" s="19">
        <v>0.38263888888888892</v>
      </c>
    </row>
    <row r="1827" spans="1:33" x14ac:dyDescent="0.3">
      <c r="A1827" s="5">
        <v>44641.386111111111</v>
      </c>
      <c r="B1827" t="str">
        <f>IFERROR(AVERAGEIFS('HeartRate-2022-03-21-1647950188'!$B:$B,'HeartRate-2022-03-21-1647950188'!$A:$A,Data_Extraction!B$2,'HeartRate-2022-03-21-1647950188'!$C:$C,Data_Extraction!$A1827),"")</f>
        <v/>
      </c>
      <c r="C1827" t="str">
        <f>IFERROR(AVERAGEIFS('HeartRate-2022-03-21-1647950188'!$B:$B,'HeartRate-2022-03-21-1647950188'!$A:$A,Data_Extraction!C$2,'HeartRate-2022-03-21-1647950188'!$C:$C,Data_Extraction!$A1827),"")</f>
        <v/>
      </c>
      <c r="D1827" t="str">
        <f>IFERROR(AVERAGEIFS('HeartRate-2022-03-21-1647950188'!$B:$B,'HeartRate-2022-03-21-1647950188'!$A:$A,Data_Extraction!D$2,'HeartRate-2022-03-21-1647950188'!$C:$C,Data_Extraction!$A1827),"")</f>
        <v/>
      </c>
      <c r="E1827" t="str">
        <f>IFERROR(AVERAGEIFS('HeartRate-2022-03-21-1647950188'!$B:$B,'HeartRate-2022-03-21-1647950188'!$A:$A,Data_Extraction!E$2,'HeartRate-2022-03-21-1647950188'!$C:$C,Data_Extraction!$A1827),"")</f>
        <v/>
      </c>
      <c r="F1827" t="str">
        <f>IFERROR(AVERAGEIFS('HeartRate-2022-03-21-1647950188'!$B:$B,'HeartRate-2022-03-21-1647950188'!$A:$A,Data_Extraction!F$2,'HeartRate-2022-03-21-1647950188'!$C:$C,Data_Extraction!$A1827),"")</f>
        <v/>
      </c>
      <c r="G1827" t="str">
        <f>IFERROR(AVERAGEIFS('HeartRate-2022-03-21-1647950188'!$B:$B,'HeartRate-2022-03-21-1647950188'!$A:$A,Data_Extraction!G$2,'HeartRate-2022-03-21-1647950188'!$C:$C,Data_Extraction!$A1827),"")</f>
        <v/>
      </c>
      <c r="H1827">
        <f>IFERROR(AVERAGEIFS('HeartRate-2022-03-21-1647950188'!$B:$B,'HeartRate-2022-03-21-1647950188'!$A:$A,Data_Extraction!H$2,'HeartRate-2022-03-21-1647950188'!$C:$C,Data_Extraction!$A1827),"")</f>
        <v>66</v>
      </c>
      <c r="I1827" t="str">
        <f>IFERROR(AVERAGEIFS('HeartRate-2022-03-21-1647950188'!$B:$B,'HeartRate-2022-03-21-1647950188'!$A:$A,Data_Extraction!I$2,'HeartRate-2022-03-21-1647950188'!$C:$C,Data_Extraction!$A1827),"")</f>
        <v/>
      </c>
      <c r="J1827" s="8">
        <f t="shared" si="169"/>
        <v>66</v>
      </c>
      <c r="N1827" s="11">
        <f>Data_Extraction!A1827</f>
        <v>44641.386111111111</v>
      </c>
      <c r="O1827" s="15">
        <f t="shared" si="170"/>
        <v>44641</v>
      </c>
      <c r="P1827" s="16">
        <f t="shared" si="171"/>
        <v>0.38611111111111113</v>
      </c>
      <c r="Q1827" s="12">
        <f>IF(Data_Extraction!B1827="",Data_Extraction!$J1827*(Q$1),Data_Extraction!B1827)</f>
        <v>59.4</v>
      </c>
      <c r="R1827" s="12">
        <f>IF(Data_Extraction!C1827="",Data_Extraction!$J1827*(R$1),Data_Extraction!C1827)</f>
        <v>60.720000000000006</v>
      </c>
      <c r="S1827" s="12">
        <f>IF(Data_Extraction!D1827="",Data_Extraction!$J1827*(S$1),Data_Extraction!D1827)</f>
        <v>68.64</v>
      </c>
      <c r="T1827" s="12">
        <f>IF(Data_Extraction!E1827="",Data_Extraction!$J1827*(T$1),Data_Extraction!E1827)</f>
        <v>62.699999999999996</v>
      </c>
      <c r="U1827" s="12">
        <f>IF(Data_Extraction!F1827="",Data_Extraction!$J1827*(U$1),Data_Extraction!F1827)</f>
        <v>64.679999999999993</v>
      </c>
      <c r="V1827" s="12">
        <f>IF(Data_Extraction!G1827="",Data_Extraction!$J1827*(V$1),Data_Extraction!G1827)</f>
        <v>60.06</v>
      </c>
      <c r="W1827" s="12">
        <f>IF(Data_Extraction!H1827="",Data_Extraction!$J1827*(W$1),Data_Extraction!H1827)</f>
        <v>66</v>
      </c>
      <c r="X1827" s="12">
        <f>IF(Data_Extraction!I1827="",Data_Extraction!$J1827*(X$1),Data_Extraction!I1827)</f>
        <v>64.02</v>
      </c>
      <c r="Y1827" s="13">
        <f t="shared" si="168"/>
        <v>63.277499999999996</v>
      </c>
      <c r="Z1827" s="17" t="str">
        <f t="shared" si="172"/>
        <v>Morning</v>
      </c>
      <c r="AA1827" s="14" t="str">
        <f>VLOOKUP($N1827,'HeartRate-2022-03-21-1647950188'!$C:$G,2,0)</f>
        <v>Peer Learning</v>
      </c>
      <c r="AB1827" s="14" t="str">
        <f>VLOOKUP($N1827,'HeartRate-2022-03-21-1647950188'!$C:$G,3,0)</f>
        <v>On Campus</v>
      </c>
      <c r="AC1827" s="14" t="str">
        <f>VLOOKUP($N1827,'HeartRate-2022-03-21-1647950188'!$C:$G,4,0)</f>
        <v>Sitting</v>
      </c>
      <c r="AD1827" s="14" t="str">
        <f>VLOOKUP($N1827,'HeartRate-2022-03-21-1647950188'!$C:$G,5,0)</f>
        <v>Technical Contexts</v>
      </c>
      <c r="AE1827">
        <f t="shared" si="173"/>
        <v>0</v>
      </c>
      <c r="AF1827" s="18">
        <v>44641</v>
      </c>
      <c r="AG1827" s="19">
        <v>0.38611111111111113</v>
      </c>
    </row>
    <row r="1828" spans="1:33" x14ac:dyDescent="0.3">
      <c r="A1828" s="5">
        <v>44641.38958333333</v>
      </c>
      <c r="B1828" t="str">
        <f>IFERROR(AVERAGEIFS('HeartRate-2022-03-21-1647950188'!$B:$B,'HeartRate-2022-03-21-1647950188'!$A:$A,Data_Extraction!B$2,'HeartRate-2022-03-21-1647950188'!$C:$C,Data_Extraction!$A1828),"")</f>
        <v/>
      </c>
      <c r="C1828" t="str">
        <f>IFERROR(AVERAGEIFS('HeartRate-2022-03-21-1647950188'!$B:$B,'HeartRate-2022-03-21-1647950188'!$A:$A,Data_Extraction!C$2,'HeartRate-2022-03-21-1647950188'!$C:$C,Data_Extraction!$A1828),"")</f>
        <v/>
      </c>
      <c r="D1828" t="str">
        <f>IFERROR(AVERAGEIFS('HeartRate-2022-03-21-1647950188'!$B:$B,'HeartRate-2022-03-21-1647950188'!$A:$A,Data_Extraction!D$2,'HeartRate-2022-03-21-1647950188'!$C:$C,Data_Extraction!$A1828),"")</f>
        <v/>
      </c>
      <c r="E1828" t="str">
        <f>IFERROR(AVERAGEIFS('HeartRate-2022-03-21-1647950188'!$B:$B,'HeartRate-2022-03-21-1647950188'!$A:$A,Data_Extraction!E$2,'HeartRate-2022-03-21-1647950188'!$C:$C,Data_Extraction!$A1828),"")</f>
        <v/>
      </c>
      <c r="F1828" t="str">
        <f>IFERROR(AVERAGEIFS('HeartRate-2022-03-21-1647950188'!$B:$B,'HeartRate-2022-03-21-1647950188'!$A:$A,Data_Extraction!F$2,'HeartRate-2022-03-21-1647950188'!$C:$C,Data_Extraction!$A1828),"")</f>
        <v/>
      </c>
      <c r="G1828" t="str">
        <f>IFERROR(AVERAGEIFS('HeartRate-2022-03-21-1647950188'!$B:$B,'HeartRate-2022-03-21-1647950188'!$A:$A,Data_Extraction!G$2,'HeartRate-2022-03-21-1647950188'!$C:$C,Data_Extraction!$A1828),"")</f>
        <v/>
      </c>
      <c r="H1828">
        <f>IFERROR(AVERAGEIFS('HeartRate-2022-03-21-1647950188'!$B:$B,'HeartRate-2022-03-21-1647950188'!$A:$A,Data_Extraction!H$2,'HeartRate-2022-03-21-1647950188'!$C:$C,Data_Extraction!$A1828),"")</f>
        <v>80</v>
      </c>
      <c r="I1828" t="str">
        <f>IFERROR(AVERAGEIFS('HeartRate-2022-03-21-1647950188'!$B:$B,'HeartRate-2022-03-21-1647950188'!$A:$A,Data_Extraction!I$2,'HeartRate-2022-03-21-1647950188'!$C:$C,Data_Extraction!$A1828),"")</f>
        <v/>
      </c>
      <c r="J1828" s="8">
        <f t="shared" si="169"/>
        <v>80</v>
      </c>
      <c r="N1828" s="11">
        <f>Data_Extraction!A1828</f>
        <v>44641.38958333333</v>
      </c>
      <c r="O1828" s="15">
        <f t="shared" si="170"/>
        <v>44641</v>
      </c>
      <c r="P1828" s="16">
        <f t="shared" si="171"/>
        <v>0.38958333333333334</v>
      </c>
      <c r="Q1828" s="12">
        <f>IF(Data_Extraction!B1828="",Data_Extraction!$J1828*(Q$1),Data_Extraction!B1828)</f>
        <v>72</v>
      </c>
      <c r="R1828" s="12">
        <f>IF(Data_Extraction!C1828="",Data_Extraction!$J1828*(R$1),Data_Extraction!C1828)</f>
        <v>73.600000000000009</v>
      </c>
      <c r="S1828" s="12">
        <f>IF(Data_Extraction!D1828="",Data_Extraction!$J1828*(S$1),Data_Extraction!D1828)</f>
        <v>83.2</v>
      </c>
      <c r="T1828" s="12">
        <f>IF(Data_Extraction!E1828="",Data_Extraction!$J1828*(T$1),Data_Extraction!E1828)</f>
        <v>76</v>
      </c>
      <c r="U1828" s="12">
        <f>IF(Data_Extraction!F1828="",Data_Extraction!$J1828*(U$1),Data_Extraction!F1828)</f>
        <v>78.400000000000006</v>
      </c>
      <c r="V1828" s="12">
        <f>IF(Data_Extraction!G1828="",Data_Extraction!$J1828*(V$1),Data_Extraction!G1828)</f>
        <v>72.8</v>
      </c>
      <c r="W1828" s="12">
        <f>IF(Data_Extraction!H1828="",Data_Extraction!$J1828*(W$1),Data_Extraction!H1828)</f>
        <v>80</v>
      </c>
      <c r="X1828" s="12">
        <f>IF(Data_Extraction!I1828="",Data_Extraction!$J1828*(X$1),Data_Extraction!I1828)</f>
        <v>77.599999999999994</v>
      </c>
      <c r="Y1828" s="13">
        <f t="shared" si="168"/>
        <v>76.7</v>
      </c>
      <c r="Z1828" s="17" t="str">
        <f t="shared" si="172"/>
        <v>Morning</v>
      </c>
      <c r="AA1828" s="14" t="str">
        <f>VLOOKUP($N1828,'HeartRate-2022-03-21-1647950188'!$C:$G,2,0)</f>
        <v>Peer Learning</v>
      </c>
      <c r="AB1828" s="14" t="str">
        <f>VLOOKUP($N1828,'HeartRate-2022-03-21-1647950188'!$C:$G,3,0)</f>
        <v>On Campus</v>
      </c>
      <c r="AC1828" s="14" t="str">
        <f>VLOOKUP($N1828,'HeartRate-2022-03-21-1647950188'!$C:$G,4,0)</f>
        <v>Sitting</v>
      </c>
      <c r="AD1828" s="14" t="str">
        <f>VLOOKUP($N1828,'HeartRate-2022-03-21-1647950188'!$C:$G,5,0)</f>
        <v>Technical Contexts</v>
      </c>
      <c r="AE1828">
        <f t="shared" si="173"/>
        <v>0</v>
      </c>
      <c r="AF1828" s="18">
        <v>44641</v>
      </c>
      <c r="AG1828" s="19">
        <v>0.38958333333333334</v>
      </c>
    </row>
    <row r="1829" spans="1:33" x14ac:dyDescent="0.3">
      <c r="A1829" s="5">
        <v>44641.393055555556</v>
      </c>
      <c r="B1829" t="str">
        <f>IFERROR(AVERAGEIFS('HeartRate-2022-03-21-1647950188'!$B:$B,'HeartRate-2022-03-21-1647950188'!$A:$A,Data_Extraction!B$2,'HeartRate-2022-03-21-1647950188'!$C:$C,Data_Extraction!$A1829),"")</f>
        <v/>
      </c>
      <c r="C1829" t="str">
        <f>IFERROR(AVERAGEIFS('HeartRate-2022-03-21-1647950188'!$B:$B,'HeartRate-2022-03-21-1647950188'!$A:$A,Data_Extraction!C$2,'HeartRate-2022-03-21-1647950188'!$C:$C,Data_Extraction!$A1829),"")</f>
        <v/>
      </c>
      <c r="D1829" t="str">
        <f>IFERROR(AVERAGEIFS('HeartRate-2022-03-21-1647950188'!$B:$B,'HeartRate-2022-03-21-1647950188'!$A:$A,Data_Extraction!D$2,'HeartRate-2022-03-21-1647950188'!$C:$C,Data_Extraction!$A1829),"")</f>
        <v/>
      </c>
      <c r="E1829" t="str">
        <f>IFERROR(AVERAGEIFS('HeartRate-2022-03-21-1647950188'!$B:$B,'HeartRate-2022-03-21-1647950188'!$A:$A,Data_Extraction!E$2,'HeartRate-2022-03-21-1647950188'!$C:$C,Data_Extraction!$A1829),"")</f>
        <v/>
      </c>
      <c r="F1829" t="str">
        <f>IFERROR(AVERAGEIFS('HeartRate-2022-03-21-1647950188'!$B:$B,'HeartRate-2022-03-21-1647950188'!$A:$A,Data_Extraction!F$2,'HeartRate-2022-03-21-1647950188'!$C:$C,Data_Extraction!$A1829),"")</f>
        <v/>
      </c>
      <c r="G1829" t="str">
        <f>IFERROR(AVERAGEIFS('HeartRate-2022-03-21-1647950188'!$B:$B,'HeartRate-2022-03-21-1647950188'!$A:$A,Data_Extraction!G$2,'HeartRate-2022-03-21-1647950188'!$C:$C,Data_Extraction!$A1829),"")</f>
        <v/>
      </c>
      <c r="H1829">
        <f>IFERROR(AVERAGEIFS('HeartRate-2022-03-21-1647950188'!$B:$B,'HeartRate-2022-03-21-1647950188'!$A:$A,Data_Extraction!H$2,'HeartRate-2022-03-21-1647950188'!$C:$C,Data_Extraction!$A1829),"")</f>
        <v>77</v>
      </c>
      <c r="I1829" t="str">
        <f>IFERROR(AVERAGEIFS('HeartRate-2022-03-21-1647950188'!$B:$B,'HeartRate-2022-03-21-1647950188'!$A:$A,Data_Extraction!I$2,'HeartRate-2022-03-21-1647950188'!$C:$C,Data_Extraction!$A1829),"")</f>
        <v/>
      </c>
      <c r="J1829" s="8">
        <f t="shared" si="169"/>
        <v>77</v>
      </c>
      <c r="N1829" s="11">
        <f>Data_Extraction!A1829</f>
        <v>44641.393055555556</v>
      </c>
      <c r="O1829" s="15">
        <f t="shared" si="170"/>
        <v>44641</v>
      </c>
      <c r="P1829" s="16">
        <f t="shared" si="171"/>
        <v>0.39305555555555555</v>
      </c>
      <c r="Q1829" s="12">
        <f>IF(Data_Extraction!B1829="",Data_Extraction!$J1829*(Q$1),Data_Extraction!B1829)</f>
        <v>69.3</v>
      </c>
      <c r="R1829" s="12">
        <f>IF(Data_Extraction!C1829="",Data_Extraction!$J1829*(R$1),Data_Extraction!C1829)</f>
        <v>70.84</v>
      </c>
      <c r="S1829" s="12">
        <f>IF(Data_Extraction!D1829="",Data_Extraction!$J1829*(S$1),Data_Extraction!D1829)</f>
        <v>80.08</v>
      </c>
      <c r="T1829" s="12">
        <f>IF(Data_Extraction!E1829="",Data_Extraction!$J1829*(T$1),Data_Extraction!E1829)</f>
        <v>73.149999999999991</v>
      </c>
      <c r="U1829" s="12">
        <f>IF(Data_Extraction!F1829="",Data_Extraction!$J1829*(U$1),Data_Extraction!F1829)</f>
        <v>75.459999999999994</v>
      </c>
      <c r="V1829" s="12">
        <f>IF(Data_Extraction!G1829="",Data_Extraction!$J1829*(V$1),Data_Extraction!G1829)</f>
        <v>70.070000000000007</v>
      </c>
      <c r="W1829" s="12">
        <f>IF(Data_Extraction!H1829="",Data_Extraction!$J1829*(W$1),Data_Extraction!H1829)</f>
        <v>77</v>
      </c>
      <c r="X1829" s="12">
        <f>IF(Data_Extraction!I1829="",Data_Extraction!$J1829*(X$1),Data_Extraction!I1829)</f>
        <v>74.69</v>
      </c>
      <c r="Y1829" s="13">
        <f t="shared" si="168"/>
        <v>73.82374999999999</v>
      </c>
      <c r="Z1829" s="17" t="str">
        <f t="shared" si="172"/>
        <v>Morning</v>
      </c>
      <c r="AA1829" s="14" t="str">
        <f>VLOOKUP($N1829,'HeartRate-2022-03-21-1647950188'!$C:$G,2,0)</f>
        <v>Peer Learning</v>
      </c>
      <c r="AB1829" s="14" t="str">
        <f>VLOOKUP($N1829,'HeartRate-2022-03-21-1647950188'!$C:$G,3,0)</f>
        <v>On Campus</v>
      </c>
      <c r="AC1829" s="14" t="str">
        <f>VLOOKUP($N1829,'HeartRate-2022-03-21-1647950188'!$C:$G,4,0)</f>
        <v>Sitting</v>
      </c>
      <c r="AD1829" s="14" t="str">
        <f>VLOOKUP($N1829,'HeartRate-2022-03-21-1647950188'!$C:$G,5,0)</f>
        <v>Technical Contexts</v>
      </c>
      <c r="AE1829">
        <f t="shared" si="173"/>
        <v>0</v>
      </c>
      <c r="AF1829" s="18">
        <v>44641</v>
      </c>
      <c r="AG1829" s="19">
        <v>0.39305555555555555</v>
      </c>
    </row>
    <row r="1830" spans="1:33" x14ac:dyDescent="0.3">
      <c r="A1830" s="5">
        <v>44641.396527777775</v>
      </c>
      <c r="B1830" t="str">
        <f>IFERROR(AVERAGEIFS('HeartRate-2022-03-21-1647950188'!$B:$B,'HeartRate-2022-03-21-1647950188'!$A:$A,Data_Extraction!B$2,'HeartRate-2022-03-21-1647950188'!$C:$C,Data_Extraction!$A1830),"")</f>
        <v/>
      </c>
      <c r="C1830" t="str">
        <f>IFERROR(AVERAGEIFS('HeartRate-2022-03-21-1647950188'!$B:$B,'HeartRate-2022-03-21-1647950188'!$A:$A,Data_Extraction!C$2,'HeartRate-2022-03-21-1647950188'!$C:$C,Data_Extraction!$A1830),"")</f>
        <v/>
      </c>
      <c r="D1830" t="str">
        <f>IFERROR(AVERAGEIFS('HeartRate-2022-03-21-1647950188'!$B:$B,'HeartRate-2022-03-21-1647950188'!$A:$A,Data_Extraction!D$2,'HeartRate-2022-03-21-1647950188'!$C:$C,Data_Extraction!$A1830),"")</f>
        <v/>
      </c>
      <c r="E1830" t="str">
        <f>IFERROR(AVERAGEIFS('HeartRate-2022-03-21-1647950188'!$B:$B,'HeartRate-2022-03-21-1647950188'!$A:$A,Data_Extraction!E$2,'HeartRate-2022-03-21-1647950188'!$C:$C,Data_Extraction!$A1830),"")</f>
        <v/>
      </c>
      <c r="F1830" t="str">
        <f>IFERROR(AVERAGEIFS('HeartRate-2022-03-21-1647950188'!$B:$B,'HeartRate-2022-03-21-1647950188'!$A:$A,Data_Extraction!F$2,'HeartRate-2022-03-21-1647950188'!$C:$C,Data_Extraction!$A1830),"")</f>
        <v/>
      </c>
      <c r="G1830" t="str">
        <f>IFERROR(AVERAGEIFS('HeartRate-2022-03-21-1647950188'!$B:$B,'HeartRate-2022-03-21-1647950188'!$A:$A,Data_Extraction!G$2,'HeartRate-2022-03-21-1647950188'!$C:$C,Data_Extraction!$A1830),"")</f>
        <v/>
      </c>
      <c r="H1830">
        <f>IFERROR(AVERAGEIFS('HeartRate-2022-03-21-1647950188'!$B:$B,'HeartRate-2022-03-21-1647950188'!$A:$A,Data_Extraction!H$2,'HeartRate-2022-03-21-1647950188'!$C:$C,Data_Extraction!$A1830),"")</f>
        <v>83</v>
      </c>
      <c r="I1830" t="str">
        <f>IFERROR(AVERAGEIFS('HeartRate-2022-03-21-1647950188'!$B:$B,'HeartRate-2022-03-21-1647950188'!$A:$A,Data_Extraction!I$2,'HeartRate-2022-03-21-1647950188'!$C:$C,Data_Extraction!$A1830),"")</f>
        <v/>
      </c>
      <c r="J1830" s="8">
        <f t="shared" si="169"/>
        <v>83</v>
      </c>
      <c r="N1830" s="11">
        <f>Data_Extraction!A1830</f>
        <v>44641.396527777775</v>
      </c>
      <c r="O1830" s="15">
        <f t="shared" si="170"/>
        <v>44641</v>
      </c>
      <c r="P1830" s="16">
        <f t="shared" si="171"/>
        <v>0.39652777777777781</v>
      </c>
      <c r="Q1830" s="12">
        <f>IF(Data_Extraction!B1830="",Data_Extraction!$J1830*(Q$1),Data_Extraction!B1830)</f>
        <v>74.7</v>
      </c>
      <c r="R1830" s="12">
        <f>IF(Data_Extraction!C1830="",Data_Extraction!$J1830*(R$1),Data_Extraction!C1830)</f>
        <v>76.36</v>
      </c>
      <c r="S1830" s="12">
        <f>IF(Data_Extraction!D1830="",Data_Extraction!$J1830*(S$1),Data_Extraction!D1830)</f>
        <v>86.320000000000007</v>
      </c>
      <c r="T1830" s="12">
        <f>IF(Data_Extraction!E1830="",Data_Extraction!$J1830*(T$1),Data_Extraction!E1830)</f>
        <v>78.849999999999994</v>
      </c>
      <c r="U1830" s="12">
        <f>IF(Data_Extraction!F1830="",Data_Extraction!$J1830*(U$1),Data_Extraction!F1830)</f>
        <v>81.34</v>
      </c>
      <c r="V1830" s="12">
        <f>IF(Data_Extraction!G1830="",Data_Extraction!$J1830*(V$1),Data_Extraction!G1830)</f>
        <v>75.53</v>
      </c>
      <c r="W1830" s="12">
        <f>IF(Data_Extraction!H1830="",Data_Extraction!$J1830*(W$1),Data_Extraction!H1830)</f>
        <v>83</v>
      </c>
      <c r="X1830" s="12">
        <f>IF(Data_Extraction!I1830="",Data_Extraction!$J1830*(X$1),Data_Extraction!I1830)</f>
        <v>80.509999999999991</v>
      </c>
      <c r="Y1830" s="13">
        <f t="shared" si="168"/>
        <v>79.576250000000002</v>
      </c>
      <c r="Z1830" s="17" t="str">
        <f t="shared" si="172"/>
        <v>Morning</v>
      </c>
      <c r="AA1830" s="14" t="str">
        <f>VLOOKUP($N1830,'HeartRate-2022-03-21-1647950188'!$C:$G,2,0)</f>
        <v>Peer Learning</v>
      </c>
      <c r="AB1830" s="14" t="str">
        <f>VLOOKUP($N1830,'HeartRate-2022-03-21-1647950188'!$C:$G,3,0)</f>
        <v>On Campus</v>
      </c>
      <c r="AC1830" s="14" t="str">
        <f>VLOOKUP($N1830,'HeartRate-2022-03-21-1647950188'!$C:$G,4,0)</f>
        <v>Sitting</v>
      </c>
      <c r="AD1830" s="14" t="str">
        <f>VLOOKUP($N1830,'HeartRate-2022-03-21-1647950188'!$C:$G,5,0)</f>
        <v>Technical Contexts</v>
      </c>
      <c r="AE1830">
        <f t="shared" si="173"/>
        <v>0</v>
      </c>
      <c r="AF1830" s="18">
        <v>44641</v>
      </c>
      <c r="AG1830" s="19">
        <v>0.39652777777777781</v>
      </c>
    </row>
    <row r="1831" spans="1:33" x14ac:dyDescent="0.3">
      <c r="A1831" s="5">
        <v>44641.399375000001</v>
      </c>
      <c r="B1831" t="str">
        <f>IFERROR(AVERAGEIFS('HeartRate-2022-03-21-1647950188'!$B:$B,'HeartRate-2022-03-21-1647950188'!$A:$A,Data_Extraction!B$2,'HeartRate-2022-03-21-1647950188'!$C:$C,Data_Extraction!$A1831),"")</f>
        <v/>
      </c>
      <c r="C1831" t="str">
        <f>IFERROR(AVERAGEIFS('HeartRate-2022-03-21-1647950188'!$B:$B,'HeartRate-2022-03-21-1647950188'!$A:$A,Data_Extraction!C$2,'HeartRate-2022-03-21-1647950188'!$C:$C,Data_Extraction!$A1831),"")</f>
        <v/>
      </c>
      <c r="D1831" t="str">
        <f>IFERROR(AVERAGEIFS('HeartRate-2022-03-21-1647950188'!$B:$B,'HeartRate-2022-03-21-1647950188'!$A:$A,Data_Extraction!D$2,'HeartRate-2022-03-21-1647950188'!$C:$C,Data_Extraction!$A1831),"")</f>
        <v/>
      </c>
      <c r="E1831" t="str">
        <f>IFERROR(AVERAGEIFS('HeartRate-2022-03-21-1647950188'!$B:$B,'HeartRate-2022-03-21-1647950188'!$A:$A,Data_Extraction!E$2,'HeartRate-2022-03-21-1647950188'!$C:$C,Data_Extraction!$A1831),"")</f>
        <v/>
      </c>
      <c r="F1831" t="str">
        <f>IFERROR(AVERAGEIFS('HeartRate-2022-03-21-1647950188'!$B:$B,'HeartRate-2022-03-21-1647950188'!$A:$A,Data_Extraction!F$2,'HeartRate-2022-03-21-1647950188'!$C:$C,Data_Extraction!$A1831),"")</f>
        <v/>
      </c>
      <c r="G1831" t="str">
        <f>IFERROR(AVERAGEIFS('HeartRate-2022-03-21-1647950188'!$B:$B,'HeartRate-2022-03-21-1647950188'!$A:$A,Data_Extraction!G$2,'HeartRate-2022-03-21-1647950188'!$C:$C,Data_Extraction!$A1831),"")</f>
        <v/>
      </c>
      <c r="H1831">
        <f>IFERROR(AVERAGEIFS('HeartRate-2022-03-21-1647950188'!$B:$B,'HeartRate-2022-03-21-1647950188'!$A:$A,Data_Extraction!H$2,'HeartRate-2022-03-21-1647950188'!$C:$C,Data_Extraction!$A1831),"")</f>
        <v>81</v>
      </c>
      <c r="I1831" t="str">
        <f>IFERROR(AVERAGEIFS('HeartRate-2022-03-21-1647950188'!$B:$B,'HeartRate-2022-03-21-1647950188'!$A:$A,Data_Extraction!I$2,'HeartRate-2022-03-21-1647950188'!$C:$C,Data_Extraction!$A1831),"")</f>
        <v/>
      </c>
      <c r="J1831" s="8">
        <f t="shared" si="169"/>
        <v>81</v>
      </c>
      <c r="N1831" s="11">
        <f>Data_Extraction!A1831</f>
        <v>44641.399375000001</v>
      </c>
      <c r="O1831" s="15">
        <f t="shared" si="170"/>
        <v>44641</v>
      </c>
      <c r="P1831" s="16">
        <f t="shared" si="171"/>
        <v>0.39937500000000004</v>
      </c>
      <c r="Q1831" s="12">
        <f>IF(Data_Extraction!B1831="",Data_Extraction!$J1831*(Q$1),Data_Extraction!B1831)</f>
        <v>72.900000000000006</v>
      </c>
      <c r="R1831" s="12">
        <f>IF(Data_Extraction!C1831="",Data_Extraction!$J1831*(R$1),Data_Extraction!C1831)</f>
        <v>74.52000000000001</v>
      </c>
      <c r="S1831" s="12">
        <f>IF(Data_Extraction!D1831="",Data_Extraction!$J1831*(S$1),Data_Extraction!D1831)</f>
        <v>84.240000000000009</v>
      </c>
      <c r="T1831" s="12">
        <f>IF(Data_Extraction!E1831="",Data_Extraction!$J1831*(T$1),Data_Extraction!E1831)</f>
        <v>76.95</v>
      </c>
      <c r="U1831" s="12">
        <f>IF(Data_Extraction!F1831="",Data_Extraction!$J1831*(U$1),Data_Extraction!F1831)</f>
        <v>79.38</v>
      </c>
      <c r="V1831" s="12">
        <f>IF(Data_Extraction!G1831="",Data_Extraction!$J1831*(V$1),Data_Extraction!G1831)</f>
        <v>73.710000000000008</v>
      </c>
      <c r="W1831" s="12">
        <f>IF(Data_Extraction!H1831="",Data_Extraction!$J1831*(W$1),Data_Extraction!H1831)</f>
        <v>81</v>
      </c>
      <c r="X1831" s="12">
        <f>IF(Data_Extraction!I1831="",Data_Extraction!$J1831*(X$1),Data_Extraction!I1831)</f>
        <v>78.569999999999993</v>
      </c>
      <c r="Y1831" s="13">
        <f t="shared" si="168"/>
        <v>77.658749999999998</v>
      </c>
      <c r="Z1831" s="17" t="str">
        <f t="shared" si="172"/>
        <v>Morning</v>
      </c>
      <c r="AA1831" s="14" t="str">
        <f>VLOOKUP($N1831,'HeartRate-2022-03-21-1647950188'!$C:$G,2,0)</f>
        <v>Peer Learning</v>
      </c>
      <c r="AB1831" s="14" t="str">
        <f>VLOOKUP($N1831,'HeartRate-2022-03-21-1647950188'!$C:$G,3,0)</f>
        <v>On Campus</v>
      </c>
      <c r="AC1831" s="14" t="str">
        <f>VLOOKUP($N1831,'HeartRate-2022-03-21-1647950188'!$C:$G,4,0)</f>
        <v>Sitting</v>
      </c>
      <c r="AD1831" s="14" t="str">
        <f>VLOOKUP($N1831,'HeartRate-2022-03-21-1647950188'!$C:$G,5,0)</f>
        <v>Technical Contexts</v>
      </c>
      <c r="AE1831">
        <f t="shared" si="173"/>
        <v>0</v>
      </c>
      <c r="AF1831" s="18">
        <v>44641</v>
      </c>
      <c r="AG1831" s="19">
        <v>0.39937500000000004</v>
      </c>
    </row>
    <row r="1832" spans="1:33" x14ac:dyDescent="0.3">
      <c r="A1832" s="5">
        <v>44641.4</v>
      </c>
      <c r="B1832" t="str">
        <f>IFERROR(AVERAGEIFS('HeartRate-2022-03-21-1647950188'!$B:$B,'HeartRate-2022-03-21-1647950188'!$A:$A,Data_Extraction!B$2,'HeartRate-2022-03-21-1647950188'!$C:$C,Data_Extraction!$A1832),"")</f>
        <v/>
      </c>
      <c r="C1832" t="str">
        <f>IFERROR(AVERAGEIFS('HeartRate-2022-03-21-1647950188'!$B:$B,'HeartRate-2022-03-21-1647950188'!$A:$A,Data_Extraction!C$2,'HeartRate-2022-03-21-1647950188'!$C:$C,Data_Extraction!$A1832),"")</f>
        <v/>
      </c>
      <c r="D1832" t="str">
        <f>IFERROR(AVERAGEIFS('HeartRate-2022-03-21-1647950188'!$B:$B,'HeartRate-2022-03-21-1647950188'!$A:$A,Data_Extraction!D$2,'HeartRate-2022-03-21-1647950188'!$C:$C,Data_Extraction!$A1832),"")</f>
        <v/>
      </c>
      <c r="E1832" t="str">
        <f>IFERROR(AVERAGEIFS('HeartRate-2022-03-21-1647950188'!$B:$B,'HeartRate-2022-03-21-1647950188'!$A:$A,Data_Extraction!E$2,'HeartRate-2022-03-21-1647950188'!$C:$C,Data_Extraction!$A1832),"")</f>
        <v/>
      </c>
      <c r="F1832" t="str">
        <f>IFERROR(AVERAGEIFS('HeartRate-2022-03-21-1647950188'!$B:$B,'HeartRate-2022-03-21-1647950188'!$A:$A,Data_Extraction!F$2,'HeartRate-2022-03-21-1647950188'!$C:$C,Data_Extraction!$A1832),"")</f>
        <v/>
      </c>
      <c r="G1832" t="str">
        <f>IFERROR(AVERAGEIFS('HeartRate-2022-03-21-1647950188'!$B:$B,'HeartRate-2022-03-21-1647950188'!$A:$A,Data_Extraction!G$2,'HeartRate-2022-03-21-1647950188'!$C:$C,Data_Extraction!$A1832),"")</f>
        <v/>
      </c>
      <c r="H1832">
        <f>IFERROR(AVERAGEIFS('HeartRate-2022-03-21-1647950188'!$B:$B,'HeartRate-2022-03-21-1647950188'!$A:$A,Data_Extraction!H$2,'HeartRate-2022-03-21-1647950188'!$C:$C,Data_Extraction!$A1832),"")</f>
        <v>79</v>
      </c>
      <c r="I1832" t="str">
        <f>IFERROR(AVERAGEIFS('HeartRate-2022-03-21-1647950188'!$B:$B,'HeartRate-2022-03-21-1647950188'!$A:$A,Data_Extraction!I$2,'HeartRate-2022-03-21-1647950188'!$C:$C,Data_Extraction!$A1832),"")</f>
        <v/>
      </c>
      <c r="J1832" s="8">
        <f t="shared" si="169"/>
        <v>79</v>
      </c>
      <c r="N1832" s="11">
        <f>Data_Extraction!A1832</f>
        <v>44641.4</v>
      </c>
      <c r="O1832" s="15">
        <f t="shared" si="170"/>
        <v>44641</v>
      </c>
      <c r="P1832" s="16">
        <f t="shared" si="171"/>
        <v>0.39999999999999997</v>
      </c>
      <c r="Q1832" s="12">
        <f>IF(Data_Extraction!B1832="",Data_Extraction!$J1832*(Q$1),Data_Extraction!B1832)</f>
        <v>71.100000000000009</v>
      </c>
      <c r="R1832" s="12">
        <f>IF(Data_Extraction!C1832="",Data_Extraction!$J1832*(R$1),Data_Extraction!C1832)</f>
        <v>72.680000000000007</v>
      </c>
      <c r="S1832" s="12">
        <f>IF(Data_Extraction!D1832="",Data_Extraction!$J1832*(S$1),Data_Extraction!D1832)</f>
        <v>82.16</v>
      </c>
      <c r="T1832" s="12">
        <f>IF(Data_Extraction!E1832="",Data_Extraction!$J1832*(T$1),Data_Extraction!E1832)</f>
        <v>75.05</v>
      </c>
      <c r="U1832" s="12">
        <f>IF(Data_Extraction!F1832="",Data_Extraction!$J1832*(U$1),Data_Extraction!F1832)</f>
        <v>77.42</v>
      </c>
      <c r="V1832" s="12">
        <f>IF(Data_Extraction!G1832="",Data_Extraction!$J1832*(V$1),Data_Extraction!G1832)</f>
        <v>71.89</v>
      </c>
      <c r="W1832" s="12">
        <f>IF(Data_Extraction!H1832="",Data_Extraction!$J1832*(W$1),Data_Extraction!H1832)</f>
        <v>79</v>
      </c>
      <c r="X1832" s="12">
        <f>IF(Data_Extraction!I1832="",Data_Extraction!$J1832*(X$1),Data_Extraction!I1832)</f>
        <v>76.63</v>
      </c>
      <c r="Y1832" s="13">
        <f t="shared" si="168"/>
        <v>75.741249999999994</v>
      </c>
      <c r="Z1832" s="17" t="str">
        <f t="shared" si="172"/>
        <v>Morning</v>
      </c>
      <c r="AA1832" s="14" t="str">
        <f>VLOOKUP($N1832,'HeartRate-2022-03-21-1647950188'!$C:$G,2,0)</f>
        <v>Peer Learning</v>
      </c>
      <c r="AB1832" s="14" t="str">
        <f>VLOOKUP($N1832,'HeartRate-2022-03-21-1647950188'!$C:$G,3,0)</f>
        <v>On Campus</v>
      </c>
      <c r="AC1832" s="14" t="str">
        <f>VLOOKUP($N1832,'HeartRate-2022-03-21-1647950188'!$C:$G,4,0)</f>
        <v>Sitting</v>
      </c>
      <c r="AD1832" s="14" t="str">
        <f>VLOOKUP($N1832,'HeartRate-2022-03-21-1647950188'!$C:$G,5,0)</f>
        <v>Technical Contexts</v>
      </c>
      <c r="AE1832">
        <f t="shared" si="173"/>
        <v>0</v>
      </c>
      <c r="AF1832" s="18">
        <v>44641</v>
      </c>
      <c r="AG1832" s="19">
        <v>0.39999999999999997</v>
      </c>
    </row>
    <row r="1833" spans="1:33" x14ac:dyDescent="0.3">
      <c r="A1833" s="5">
        <v>44641.400196759256</v>
      </c>
      <c r="B1833" t="str">
        <f>IFERROR(AVERAGEIFS('HeartRate-2022-03-21-1647950188'!$B:$B,'HeartRate-2022-03-21-1647950188'!$A:$A,Data_Extraction!B$2,'HeartRate-2022-03-21-1647950188'!$C:$C,Data_Extraction!$A1833),"")</f>
        <v/>
      </c>
      <c r="C1833" t="str">
        <f>IFERROR(AVERAGEIFS('HeartRate-2022-03-21-1647950188'!$B:$B,'HeartRate-2022-03-21-1647950188'!$A:$A,Data_Extraction!C$2,'HeartRate-2022-03-21-1647950188'!$C:$C,Data_Extraction!$A1833),"")</f>
        <v/>
      </c>
      <c r="D1833" t="str">
        <f>IFERROR(AVERAGEIFS('HeartRate-2022-03-21-1647950188'!$B:$B,'HeartRate-2022-03-21-1647950188'!$A:$A,Data_Extraction!D$2,'HeartRate-2022-03-21-1647950188'!$C:$C,Data_Extraction!$A1833),"")</f>
        <v/>
      </c>
      <c r="E1833" t="str">
        <f>IFERROR(AVERAGEIFS('HeartRate-2022-03-21-1647950188'!$B:$B,'HeartRate-2022-03-21-1647950188'!$A:$A,Data_Extraction!E$2,'HeartRate-2022-03-21-1647950188'!$C:$C,Data_Extraction!$A1833),"")</f>
        <v/>
      </c>
      <c r="F1833" t="str">
        <f>IFERROR(AVERAGEIFS('HeartRate-2022-03-21-1647950188'!$B:$B,'HeartRate-2022-03-21-1647950188'!$A:$A,Data_Extraction!F$2,'HeartRate-2022-03-21-1647950188'!$C:$C,Data_Extraction!$A1833),"")</f>
        <v/>
      </c>
      <c r="G1833" t="str">
        <f>IFERROR(AVERAGEIFS('HeartRate-2022-03-21-1647950188'!$B:$B,'HeartRate-2022-03-21-1647950188'!$A:$A,Data_Extraction!G$2,'HeartRate-2022-03-21-1647950188'!$C:$C,Data_Extraction!$A1833),"")</f>
        <v/>
      </c>
      <c r="H1833">
        <f>IFERROR(AVERAGEIFS('HeartRate-2022-03-21-1647950188'!$B:$B,'HeartRate-2022-03-21-1647950188'!$A:$A,Data_Extraction!H$2,'HeartRate-2022-03-21-1647950188'!$C:$C,Data_Extraction!$A1833),"")</f>
        <v>80</v>
      </c>
      <c r="I1833" t="str">
        <f>IFERROR(AVERAGEIFS('HeartRate-2022-03-21-1647950188'!$B:$B,'HeartRate-2022-03-21-1647950188'!$A:$A,Data_Extraction!I$2,'HeartRate-2022-03-21-1647950188'!$C:$C,Data_Extraction!$A1833),"")</f>
        <v/>
      </c>
      <c r="J1833" s="8">
        <f t="shared" si="169"/>
        <v>80</v>
      </c>
      <c r="N1833" s="11">
        <f>Data_Extraction!A1833</f>
        <v>44641.400196759256</v>
      </c>
      <c r="O1833" s="15">
        <f t="shared" si="170"/>
        <v>44641</v>
      </c>
      <c r="P1833" s="16">
        <f t="shared" si="171"/>
        <v>0.40019675925925924</v>
      </c>
      <c r="Q1833" s="12">
        <f>IF(Data_Extraction!B1833="",Data_Extraction!$J1833*(Q$1),Data_Extraction!B1833)</f>
        <v>72</v>
      </c>
      <c r="R1833" s="12">
        <f>IF(Data_Extraction!C1833="",Data_Extraction!$J1833*(R$1),Data_Extraction!C1833)</f>
        <v>73.600000000000009</v>
      </c>
      <c r="S1833" s="12">
        <f>IF(Data_Extraction!D1833="",Data_Extraction!$J1833*(S$1),Data_Extraction!D1833)</f>
        <v>83.2</v>
      </c>
      <c r="T1833" s="12">
        <f>IF(Data_Extraction!E1833="",Data_Extraction!$J1833*(T$1),Data_Extraction!E1833)</f>
        <v>76</v>
      </c>
      <c r="U1833" s="12">
        <f>IF(Data_Extraction!F1833="",Data_Extraction!$J1833*(U$1),Data_Extraction!F1833)</f>
        <v>78.400000000000006</v>
      </c>
      <c r="V1833" s="12">
        <f>IF(Data_Extraction!G1833="",Data_Extraction!$J1833*(V$1),Data_Extraction!G1833)</f>
        <v>72.8</v>
      </c>
      <c r="W1833" s="12">
        <f>IF(Data_Extraction!H1833="",Data_Extraction!$J1833*(W$1),Data_Extraction!H1833)</f>
        <v>80</v>
      </c>
      <c r="X1833" s="12">
        <f>IF(Data_Extraction!I1833="",Data_Extraction!$J1833*(X$1),Data_Extraction!I1833)</f>
        <v>77.599999999999994</v>
      </c>
      <c r="Y1833" s="13">
        <f t="shared" si="168"/>
        <v>76.7</v>
      </c>
      <c r="Z1833" s="17" t="str">
        <f t="shared" si="172"/>
        <v>Morning</v>
      </c>
      <c r="AA1833" s="14" t="str">
        <f>VLOOKUP($N1833,'HeartRate-2022-03-21-1647950188'!$C:$G,2,0)</f>
        <v>Peer Learning</v>
      </c>
      <c r="AB1833" s="14" t="str">
        <f>VLOOKUP($N1833,'HeartRate-2022-03-21-1647950188'!$C:$G,3,0)</f>
        <v>On Campus</v>
      </c>
      <c r="AC1833" s="14" t="str">
        <f>VLOOKUP($N1833,'HeartRate-2022-03-21-1647950188'!$C:$G,4,0)</f>
        <v>Sitting</v>
      </c>
      <c r="AD1833" s="14" t="str">
        <f>VLOOKUP($N1833,'HeartRate-2022-03-21-1647950188'!$C:$G,5,0)</f>
        <v>Technical Contexts</v>
      </c>
      <c r="AE1833">
        <f t="shared" si="173"/>
        <v>0</v>
      </c>
      <c r="AF1833" s="18">
        <v>44641</v>
      </c>
      <c r="AG1833" s="19">
        <v>0.40019675925925924</v>
      </c>
    </row>
    <row r="1834" spans="1:33" x14ac:dyDescent="0.3">
      <c r="A1834" s="5">
        <v>44641.40347222222</v>
      </c>
      <c r="B1834" t="str">
        <f>IFERROR(AVERAGEIFS('HeartRate-2022-03-21-1647950188'!$B:$B,'HeartRate-2022-03-21-1647950188'!$A:$A,Data_Extraction!B$2,'HeartRate-2022-03-21-1647950188'!$C:$C,Data_Extraction!$A1834),"")</f>
        <v/>
      </c>
      <c r="C1834" t="str">
        <f>IFERROR(AVERAGEIFS('HeartRate-2022-03-21-1647950188'!$B:$B,'HeartRate-2022-03-21-1647950188'!$A:$A,Data_Extraction!C$2,'HeartRate-2022-03-21-1647950188'!$C:$C,Data_Extraction!$A1834),"")</f>
        <v/>
      </c>
      <c r="D1834" t="str">
        <f>IFERROR(AVERAGEIFS('HeartRate-2022-03-21-1647950188'!$B:$B,'HeartRate-2022-03-21-1647950188'!$A:$A,Data_Extraction!D$2,'HeartRate-2022-03-21-1647950188'!$C:$C,Data_Extraction!$A1834),"")</f>
        <v/>
      </c>
      <c r="E1834" t="str">
        <f>IFERROR(AVERAGEIFS('HeartRate-2022-03-21-1647950188'!$B:$B,'HeartRate-2022-03-21-1647950188'!$A:$A,Data_Extraction!E$2,'HeartRate-2022-03-21-1647950188'!$C:$C,Data_Extraction!$A1834),"")</f>
        <v/>
      </c>
      <c r="F1834" t="str">
        <f>IFERROR(AVERAGEIFS('HeartRate-2022-03-21-1647950188'!$B:$B,'HeartRate-2022-03-21-1647950188'!$A:$A,Data_Extraction!F$2,'HeartRate-2022-03-21-1647950188'!$C:$C,Data_Extraction!$A1834),"")</f>
        <v/>
      </c>
      <c r="G1834" t="str">
        <f>IFERROR(AVERAGEIFS('HeartRate-2022-03-21-1647950188'!$B:$B,'HeartRate-2022-03-21-1647950188'!$A:$A,Data_Extraction!G$2,'HeartRate-2022-03-21-1647950188'!$C:$C,Data_Extraction!$A1834),"")</f>
        <v/>
      </c>
      <c r="H1834">
        <f>IFERROR(AVERAGEIFS('HeartRate-2022-03-21-1647950188'!$B:$B,'HeartRate-2022-03-21-1647950188'!$A:$A,Data_Extraction!H$2,'HeartRate-2022-03-21-1647950188'!$C:$C,Data_Extraction!$A1834),"")</f>
        <v>80</v>
      </c>
      <c r="I1834" t="str">
        <f>IFERROR(AVERAGEIFS('HeartRate-2022-03-21-1647950188'!$B:$B,'HeartRate-2022-03-21-1647950188'!$A:$A,Data_Extraction!I$2,'HeartRate-2022-03-21-1647950188'!$C:$C,Data_Extraction!$A1834),"")</f>
        <v/>
      </c>
      <c r="J1834" s="8">
        <f t="shared" si="169"/>
        <v>80</v>
      </c>
      <c r="N1834" s="11">
        <f>Data_Extraction!A1834</f>
        <v>44641.40347222222</v>
      </c>
      <c r="O1834" s="15">
        <f t="shared" si="170"/>
        <v>44641</v>
      </c>
      <c r="P1834" s="16">
        <f t="shared" si="171"/>
        <v>0.40347222222222223</v>
      </c>
      <c r="Q1834" s="12">
        <f>IF(Data_Extraction!B1834="",Data_Extraction!$J1834*(Q$1),Data_Extraction!B1834)</f>
        <v>72</v>
      </c>
      <c r="R1834" s="12">
        <f>IF(Data_Extraction!C1834="",Data_Extraction!$J1834*(R$1),Data_Extraction!C1834)</f>
        <v>73.600000000000009</v>
      </c>
      <c r="S1834" s="12">
        <f>IF(Data_Extraction!D1834="",Data_Extraction!$J1834*(S$1),Data_Extraction!D1834)</f>
        <v>83.2</v>
      </c>
      <c r="T1834" s="12">
        <f>IF(Data_Extraction!E1834="",Data_Extraction!$J1834*(T$1),Data_Extraction!E1834)</f>
        <v>76</v>
      </c>
      <c r="U1834" s="12">
        <f>IF(Data_Extraction!F1834="",Data_Extraction!$J1834*(U$1),Data_Extraction!F1834)</f>
        <v>78.400000000000006</v>
      </c>
      <c r="V1834" s="12">
        <f>IF(Data_Extraction!G1834="",Data_Extraction!$J1834*(V$1),Data_Extraction!G1834)</f>
        <v>72.8</v>
      </c>
      <c r="W1834" s="12">
        <f>IF(Data_Extraction!H1834="",Data_Extraction!$J1834*(W$1),Data_Extraction!H1834)</f>
        <v>80</v>
      </c>
      <c r="X1834" s="12">
        <f>IF(Data_Extraction!I1834="",Data_Extraction!$J1834*(X$1),Data_Extraction!I1834)</f>
        <v>77.599999999999994</v>
      </c>
      <c r="Y1834" s="13">
        <f t="shared" si="168"/>
        <v>76.7</v>
      </c>
      <c r="Z1834" s="17" t="str">
        <f t="shared" si="172"/>
        <v>Morning</v>
      </c>
      <c r="AA1834" s="14" t="str">
        <f>VLOOKUP($N1834,'HeartRate-2022-03-21-1647950188'!$C:$G,2,0)</f>
        <v>Peer Learning</v>
      </c>
      <c r="AB1834" s="14" t="str">
        <f>VLOOKUP($N1834,'HeartRate-2022-03-21-1647950188'!$C:$G,3,0)</f>
        <v>On Campus</v>
      </c>
      <c r="AC1834" s="14" t="str">
        <f>VLOOKUP($N1834,'HeartRate-2022-03-21-1647950188'!$C:$G,4,0)</f>
        <v>Sitting</v>
      </c>
      <c r="AD1834" s="14" t="str">
        <f>VLOOKUP($N1834,'HeartRate-2022-03-21-1647950188'!$C:$G,5,0)</f>
        <v>Technical Contexts</v>
      </c>
      <c r="AE1834">
        <f t="shared" si="173"/>
        <v>0</v>
      </c>
      <c r="AF1834" s="18">
        <v>44641</v>
      </c>
      <c r="AG1834" s="19">
        <v>0.40347222222222223</v>
      </c>
    </row>
    <row r="1835" spans="1:33" x14ac:dyDescent="0.3">
      <c r="A1835" s="5">
        <v>44641.406539351854</v>
      </c>
      <c r="B1835" t="str">
        <f>IFERROR(AVERAGEIFS('HeartRate-2022-03-21-1647950188'!$B:$B,'HeartRate-2022-03-21-1647950188'!$A:$A,Data_Extraction!B$2,'HeartRate-2022-03-21-1647950188'!$C:$C,Data_Extraction!$A1835),"")</f>
        <v/>
      </c>
      <c r="C1835" t="str">
        <f>IFERROR(AVERAGEIFS('HeartRate-2022-03-21-1647950188'!$B:$B,'HeartRate-2022-03-21-1647950188'!$A:$A,Data_Extraction!C$2,'HeartRate-2022-03-21-1647950188'!$C:$C,Data_Extraction!$A1835),"")</f>
        <v/>
      </c>
      <c r="D1835" t="str">
        <f>IFERROR(AVERAGEIFS('HeartRate-2022-03-21-1647950188'!$B:$B,'HeartRate-2022-03-21-1647950188'!$A:$A,Data_Extraction!D$2,'HeartRate-2022-03-21-1647950188'!$C:$C,Data_Extraction!$A1835),"")</f>
        <v/>
      </c>
      <c r="E1835" t="str">
        <f>IFERROR(AVERAGEIFS('HeartRate-2022-03-21-1647950188'!$B:$B,'HeartRate-2022-03-21-1647950188'!$A:$A,Data_Extraction!E$2,'HeartRate-2022-03-21-1647950188'!$C:$C,Data_Extraction!$A1835),"")</f>
        <v/>
      </c>
      <c r="F1835" t="str">
        <f>IFERROR(AVERAGEIFS('HeartRate-2022-03-21-1647950188'!$B:$B,'HeartRate-2022-03-21-1647950188'!$A:$A,Data_Extraction!F$2,'HeartRate-2022-03-21-1647950188'!$C:$C,Data_Extraction!$A1835),"")</f>
        <v/>
      </c>
      <c r="G1835" t="str">
        <f>IFERROR(AVERAGEIFS('HeartRate-2022-03-21-1647950188'!$B:$B,'HeartRate-2022-03-21-1647950188'!$A:$A,Data_Extraction!G$2,'HeartRate-2022-03-21-1647950188'!$C:$C,Data_Extraction!$A1835),"")</f>
        <v/>
      </c>
      <c r="H1835">
        <f>IFERROR(AVERAGEIFS('HeartRate-2022-03-21-1647950188'!$B:$B,'HeartRate-2022-03-21-1647950188'!$A:$A,Data_Extraction!H$2,'HeartRate-2022-03-21-1647950188'!$C:$C,Data_Extraction!$A1835),"")</f>
        <v>86</v>
      </c>
      <c r="I1835" t="str">
        <f>IFERROR(AVERAGEIFS('HeartRate-2022-03-21-1647950188'!$B:$B,'HeartRate-2022-03-21-1647950188'!$A:$A,Data_Extraction!I$2,'HeartRate-2022-03-21-1647950188'!$C:$C,Data_Extraction!$A1835),"")</f>
        <v/>
      </c>
      <c r="J1835" s="8">
        <f t="shared" si="169"/>
        <v>86</v>
      </c>
      <c r="N1835" s="11">
        <f>Data_Extraction!A1835</f>
        <v>44641.406539351854</v>
      </c>
      <c r="O1835" s="15">
        <f t="shared" si="170"/>
        <v>44641</v>
      </c>
      <c r="P1835" s="16">
        <f t="shared" si="171"/>
        <v>0.40653935185185186</v>
      </c>
      <c r="Q1835" s="12">
        <f>IF(Data_Extraction!B1835="",Data_Extraction!$J1835*(Q$1),Data_Extraction!B1835)</f>
        <v>77.400000000000006</v>
      </c>
      <c r="R1835" s="12">
        <f>IF(Data_Extraction!C1835="",Data_Extraction!$J1835*(R$1),Data_Extraction!C1835)</f>
        <v>79.12</v>
      </c>
      <c r="S1835" s="12">
        <f>IF(Data_Extraction!D1835="",Data_Extraction!$J1835*(S$1),Data_Extraction!D1835)</f>
        <v>89.44</v>
      </c>
      <c r="T1835" s="12">
        <f>IF(Data_Extraction!E1835="",Data_Extraction!$J1835*(T$1),Data_Extraction!E1835)</f>
        <v>81.7</v>
      </c>
      <c r="U1835" s="12">
        <f>IF(Data_Extraction!F1835="",Data_Extraction!$J1835*(U$1),Data_Extraction!F1835)</f>
        <v>84.28</v>
      </c>
      <c r="V1835" s="12">
        <f>IF(Data_Extraction!G1835="",Data_Extraction!$J1835*(V$1),Data_Extraction!G1835)</f>
        <v>78.260000000000005</v>
      </c>
      <c r="W1835" s="12">
        <f>IF(Data_Extraction!H1835="",Data_Extraction!$J1835*(W$1),Data_Extraction!H1835)</f>
        <v>86</v>
      </c>
      <c r="X1835" s="12">
        <f>IF(Data_Extraction!I1835="",Data_Extraction!$J1835*(X$1),Data_Extraction!I1835)</f>
        <v>83.42</v>
      </c>
      <c r="Y1835" s="13">
        <f t="shared" si="168"/>
        <v>82.452500000000001</v>
      </c>
      <c r="Z1835" s="17" t="str">
        <f t="shared" si="172"/>
        <v>Morning</v>
      </c>
      <c r="AA1835" s="14" t="str">
        <f>VLOOKUP($N1835,'HeartRate-2022-03-21-1647950188'!$C:$G,2,0)</f>
        <v>Peer Learning</v>
      </c>
      <c r="AB1835" s="14" t="str">
        <f>VLOOKUP($N1835,'HeartRate-2022-03-21-1647950188'!$C:$G,3,0)</f>
        <v>On Campus</v>
      </c>
      <c r="AC1835" s="14" t="str">
        <f>VLOOKUP($N1835,'HeartRate-2022-03-21-1647950188'!$C:$G,4,0)</f>
        <v>Sitting</v>
      </c>
      <c r="AD1835" s="14" t="str">
        <f>VLOOKUP($N1835,'HeartRate-2022-03-21-1647950188'!$C:$G,5,0)</f>
        <v>Technical Contexts</v>
      </c>
      <c r="AE1835">
        <f t="shared" si="173"/>
        <v>0</v>
      </c>
      <c r="AF1835" s="18">
        <v>44641</v>
      </c>
      <c r="AG1835" s="19">
        <v>0.40653935185185186</v>
      </c>
    </row>
    <row r="1836" spans="1:33" x14ac:dyDescent="0.3">
      <c r="A1836" s="5">
        <v>44641.406944444447</v>
      </c>
      <c r="B1836" t="str">
        <f>IFERROR(AVERAGEIFS('HeartRate-2022-03-21-1647950188'!$B:$B,'HeartRate-2022-03-21-1647950188'!$A:$A,Data_Extraction!B$2,'HeartRate-2022-03-21-1647950188'!$C:$C,Data_Extraction!$A1836),"")</f>
        <v/>
      </c>
      <c r="C1836" t="str">
        <f>IFERROR(AVERAGEIFS('HeartRate-2022-03-21-1647950188'!$B:$B,'HeartRate-2022-03-21-1647950188'!$A:$A,Data_Extraction!C$2,'HeartRate-2022-03-21-1647950188'!$C:$C,Data_Extraction!$A1836),"")</f>
        <v/>
      </c>
      <c r="D1836" t="str">
        <f>IFERROR(AVERAGEIFS('HeartRate-2022-03-21-1647950188'!$B:$B,'HeartRate-2022-03-21-1647950188'!$A:$A,Data_Extraction!D$2,'HeartRate-2022-03-21-1647950188'!$C:$C,Data_Extraction!$A1836),"")</f>
        <v/>
      </c>
      <c r="E1836" t="str">
        <f>IFERROR(AVERAGEIFS('HeartRate-2022-03-21-1647950188'!$B:$B,'HeartRate-2022-03-21-1647950188'!$A:$A,Data_Extraction!E$2,'HeartRate-2022-03-21-1647950188'!$C:$C,Data_Extraction!$A1836),"")</f>
        <v/>
      </c>
      <c r="F1836" t="str">
        <f>IFERROR(AVERAGEIFS('HeartRate-2022-03-21-1647950188'!$B:$B,'HeartRate-2022-03-21-1647950188'!$A:$A,Data_Extraction!F$2,'HeartRate-2022-03-21-1647950188'!$C:$C,Data_Extraction!$A1836),"")</f>
        <v/>
      </c>
      <c r="G1836" t="str">
        <f>IFERROR(AVERAGEIFS('HeartRate-2022-03-21-1647950188'!$B:$B,'HeartRate-2022-03-21-1647950188'!$A:$A,Data_Extraction!G$2,'HeartRate-2022-03-21-1647950188'!$C:$C,Data_Extraction!$A1836),"")</f>
        <v/>
      </c>
      <c r="H1836">
        <f>IFERROR(AVERAGEIFS('HeartRate-2022-03-21-1647950188'!$B:$B,'HeartRate-2022-03-21-1647950188'!$A:$A,Data_Extraction!H$2,'HeartRate-2022-03-21-1647950188'!$C:$C,Data_Extraction!$A1836),"")</f>
        <v>84</v>
      </c>
      <c r="I1836" t="str">
        <f>IFERROR(AVERAGEIFS('HeartRate-2022-03-21-1647950188'!$B:$B,'HeartRate-2022-03-21-1647950188'!$A:$A,Data_Extraction!I$2,'HeartRate-2022-03-21-1647950188'!$C:$C,Data_Extraction!$A1836),"")</f>
        <v/>
      </c>
      <c r="J1836" s="8">
        <f t="shared" si="169"/>
        <v>84</v>
      </c>
      <c r="N1836" s="11">
        <f>Data_Extraction!A1836</f>
        <v>44641.406944444447</v>
      </c>
      <c r="O1836" s="15">
        <f t="shared" si="170"/>
        <v>44641</v>
      </c>
      <c r="P1836" s="16">
        <f t="shared" si="171"/>
        <v>0.4069444444444445</v>
      </c>
      <c r="Q1836" s="12">
        <f>IF(Data_Extraction!B1836="",Data_Extraction!$J1836*(Q$1),Data_Extraction!B1836)</f>
        <v>75.600000000000009</v>
      </c>
      <c r="R1836" s="12">
        <f>IF(Data_Extraction!C1836="",Data_Extraction!$J1836*(R$1),Data_Extraction!C1836)</f>
        <v>77.28</v>
      </c>
      <c r="S1836" s="12">
        <f>IF(Data_Extraction!D1836="",Data_Extraction!$J1836*(S$1),Data_Extraction!D1836)</f>
        <v>87.36</v>
      </c>
      <c r="T1836" s="12">
        <f>IF(Data_Extraction!E1836="",Data_Extraction!$J1836*(T$1),Data_Extraction!E1836)</f>
        <v>79.8</v>
      </c>
      <c r="U1836" s="12">
        <f>IF(Data_Extraction!F1836="",Data_Extraction!$J1836*(U$1),Data_Extraction!F1836)</f>
        <v>82.32</v>
      </c>
      <c r="V1836" s="12">
        <f>IF(Data_Extraction!G1836="",Data_Extraction!$J1836*(V$1),Data_Extraction!G1836)</f>
        <v>76.44</v>
      </c>
      <c r="W1836" s="12">
        <f>IF(Data_Extraction!H1836="",Data_Extraction!$J1836*(W$1),Data_Extraction!H1836)</f>
        <v>84</v>
      </c>
      <c r="X1836" s="12">
        <f>IF(Data_Extraction!I1836="",Data_Extraction!$J1836*(X$1),Data_Extraction!I1836)</f>
        <v>81.48</v>
      </c>
      <c r="Y1836" s="13">
        <f t="shared" si="168"/>
        <v>80.534999999999997</v>
      </c>
      <c r="Z1836" s="17" t="str">
        <f t="shared" si="172"/>
        <v>Morning</v>
      </c>
      <c r="AA1836" s="14" t="str">
        <f>VLOOKUP($N1836,'HeartRate-2022-03-21-1647950188'!$C:$G,2,0)</f>
        <v>Peer Learning</v>
      </c>
      <c r="AB1836" s="14" t="str">
        <f>VLOOKUP($N1836,'HeartRate-2022-03-21-1647950188'!$C:$G,3,0)</f>
        <v>On Campus</v>
      </c>
      <c r="AC1836" s="14" t="str">
        <f>VLOOKUP($N1836,'HeartRate-2022-03-21-1647950188'!$C:$G,4,0)</f>
        <v>Sitting</v>
      </c>
      <c r="AD1836" s="14" t="str">
        <f>VLOOKUP($N1836,'HeartRate-2022-03-21-1647950188'!$C:$G,5,0)</f>
        <v>Technical Contexts</v>
      </c>
      <c r="AE1836">
        <f t="shared" si="173"/>
        <v>0</v>
      </c>
      <c r="AF1836" s="18">
        <v>44641</v>
      </c>
      <c r="AG1836" s="19">
        <v>0.4069444444444445</v>
      </c>
    </row>
    <row r="1837" spans="1:33" x14ac:dyDescent="0.3">
      <c r="A1837" s="5">
        <v>44641.410416666666</v>
      </c>
      <c r="B1837" t="str">
        <f>IFERROR(AVERAGEIFS('HeartRate-2022-03-21-1647950188'!$B:$B,'HeartRate-2022-03-21-1647950188'!$A:$A,Data_Extraction!B$2,'HeartRate-2022-03-21-1647950188'!$C:$C,Data_Extraction!$A1837),"")</f>
        <v/>
      </c>
      <c r="C1837" t="str">
        <f>IFERROR(AVERAGEIFS('HeartRate-2022-03-21-1647950188'!$B:$B,'HeartRate-2022-03-21-1647950188'!$A:$A,Data_Extraction!C$2,'HeartRate-2022-03-21-1647950188'!$C:$C,Data_Extraction!$A1837),"")</f>
        <v/>
      </c>
      <c r="D1837" t="str">
        <f>IFERROR(AVERAGEIFS('HeartRate-2022-03-21-1647950188'!$B:$B,'HeartRate-2022-03-21-1647950188'!$A:$A,Data_Extraction!D$2,'HeartRate-2022-03-21-1647950188'!$C:$C,Data_Extraction!$A1837),"")</f>
        <v/>
      </c>
      <c r="E1837" t="str">
        <f>IFERROR(AVERAGEIFS('HeartRate-2022-03-21-1647950188'!$B:$B,'HeartRate-2022-03-21-1647950188'!$A:$A,Data_Extraction!E$2,'HeartRate-2022-03-21-1647950188'!$C:$C,Data_Extraction!$A1837),"")</f>
        <v/>
      </c>
      <c r="F1837" t="str">
        <f>IFERROR(AVERAGEIFS('HeartRate-2022-03-21-1647950188'!$B:$B,'HeartRate-2022-03-21-1647950188'!$A:$A,Data_Extraction!F$2,'HeartRate-2022-03-21-1647950188'!$C:$C,Data_Extraction!$A1837),"")</f>
        <v/>
      </c>
      <c r="G1837" t="str">
        <f>IFERROR(AVERAGEIFS('HeartRate-2022-03-21-1647950188'!$B:$B,'HeartRate-2022-03-21-1647950188'!$A:$A,Data_Extraction!G$2,'HeartRate-2022-03-21-1647950188'!$C:$C,Data_Extraction!$A1837),"")</f>
        <v/>
      </c>
      <c r="H1837">
        <f>IFERROR(AVERAGEIFS('HeartRate-2022-03-21-1647950188'!$B:$B,'HeartRate-2022-03-21-1647950188'!$A:$A,Data_Extraction!H$2,'HeartRate-2022-03-21-1647950188'!$C:$C,Data_Extraction!$A1837),"")</f>
        <v>79</v>
      </c>
      <c r="I1837" t="str">
        <f>IFERROR(AVERAGEIFS('HeartRate-2022-03-21-1647950188'!$B:$B,'HeartRate-2022-03-21-1647950188'!$A:$A,Data_Extraction!I$2,'HeartRate-2022-03-21-1647950188'!$C:$C,Data_Extraction!$A1837),"")</f>
        <v/>
      </c>
      <c r="J1837" s="8">
        <f t="shared" si="169"/>
        <v>79</v>
      </c>
      <c r="N1837" s="11">
        <f>Data_Extraction!A1837</f>
        <v>44641.410416666666</v>
      </c>
      <c r="O1837" s="15">
        <f t="shared" si="170"/>
        <v>44641</v>
      </c>
      <c r="P1837" s="16">
        <f t="shared" si="171"/>
        <v>0.41041666666666665</v>
      </c>
      <c r="Q1837" s="12">
        <f>IF(Data_Extraction!B1837="",Data_Extraction!$J1837*(Q$1),Data_Extraction!B1837)</f>
        <v>71.100000000000009</v>
      </c>
      <c r="R1837" s="12">
        <f>IF(Data_Extraction!C1837="",Data_Extraction!$J1837*(R$1),Data_Extraction!C1837)</f>
        <v>72.680000000000007</v>
      </c>
      <c r="S1837" s="12">
        <f>IF(Data_Extraction!D1837="",Data_Extraction!$J1837*(S$1),Data_Extraction!D1837)</f>
        <v>82.16</v>
      </c>
      <c r="T1837" s="12">
        <f>IF(Data_Extraction!E1837="",Data_Extraction!$J1837*(T$1),Data_Extraction!E1837)</f>
        <v>75.05</v>
      </c>
      <c r="U1837" s="12">
        <f>IF(Data_Extraction!F1837="",Data_Extraction!$J1837*(U$1),Data_Extraction!F1837)</f>
        <v>77.42</v>
      </c>
      <c r="V1837" s="12">
        <f>IF(Data_Extraction!G1837="",Data_Extraction!$J1837*(V$1),Data_Extraction!G1837)</f>
        <v>71.89</v>
      </c>
      <c r="W1837" s="12">
        <f>IF(Data_Extraction!H1837="",Data_Extraction!$J1837*(W$1),Data_Extraction!H1837)</f>
        <v>79</v>
      </c>
      <c r="X1837" s="12">
        <f>IF(Data_Extraction!I1837="",Data_Extraction!$J1837*(X$1),Data_Extraction!I1837)</f>
        <v>76.63</v>
      </c>
      <c r="Y1837" s="13">
        <f t="shared" si="168"/>
        <v>75.741249999999994</v>
      </c>
      <c r="Z1837" s="17" t="str">
        <f t="shared" si="172"/>
        <v>Morning</v>
      </c>
      <c r="AA1837" s="14" t="str">
        <f>VLOOKUP($N1837,'HeartRate-2022-03-21-1647950188'!$C:$G,2,0)</f>
        <v>Peer Learning</v>
      </c>
      <c r="AB1837" s="14" t="str">
        <f>VLOOKUP($N1837,'HeartRate-2022-03-21-1647950188'!$C:$G,3,0)</f>
        <v>On Campus</v>
      </c>
      <c r="AC1837" s="14" t="str">
        <f>VLOOKUP($N1837,'HeartRate-2022-03-21-1647950188'!$C:$G,4,0)</f>
        <v>Sitting</v>
      </c>
      <c r="AD1837" s="14" t="str">
        <f>VLOOKUP($N1837,'HeartRate-2022-03-21-1647950188'!$C:$G,5,0)</f>
        <v>Technical Contexts</v>
      </c>
      <c r="AE1837">
        <f t="shared" si="173"/>
        <v>0</v>
      </c>
      <c r="AF1837" s="18">
        <v>44641</v>
      </c>
      <c r="AG1837" s="19">
        <v>0.41041666666666665</v>
      </c>
    </row>
    <row r="1838" spans="1:33" x14ac:dyDescent="0.3">
      <c r="A1838" s="5">
        <v>44641.413888888892</v>
      </c>
      <c r="B1838" t="str">
        <f>IFERROR(AVERAGEIFS('HeartRate-2022-03-21-1647950188'!$B:$B,'HeartRate-2022-03-21-1647950188'!$A:$A,Data_Extraction!B$2,'HeartRate-2022-03-21-1647950188'!$C:$C,Data_Extraction!$A1838),"")</f>
        <v/>
      </c>
      <c r="C1838" t="str">
        <f>IFERROR(AVERAGEIFS('HeartRate-2022-03-21-1647950188'!$B:$B,'HeartRate-2022-03-21-1647950188'!$A:$A,Data_Extraction!C$2,'HeartRate-2022-03-21-1647950188'!$C:$C,Data_Extraction!$A1838),"")</f>
        <v/>
      </c>
      <c r="D1838" t="str">
        <f>IFERROR(AVERAGEIFS('HeartRate-2022-03-21-1647950188'!$B:$B,'HeartRate-2022-03-21-1647950188'!$A:$A,Data_Extraction!D$2,'HeartRate-2022-03-21-1647950188'!$C:$C,Data_Extraction!$A1838),"")</f>
        <v/>
      </c>
      <c r="E1838" t="str">
        <f>IFERROR(AVERAGEIFS('HeartRate-2022-03-21-1647950188'!$B:$B,'HeartRate-2022-03-21-1647950188'!$A:$A,Data_Extraction!E$2,'HeartRate-2022-03-21-1647950188'!$C:$C,Data_Extraction!$A1838),"")</f>
        <v/>
      </c>
      <c r="F1838" t="str">
        <f>IFERROR(AVERAGEIFS('HeartRate-2022-03-21-1647950188'!$B:$B,'HeartRate-2022-03-21-1647950188'!$A:$A,Data_Extraction!F$2,'HeartRate-2022-03-21-1647950188'!$C:$C,Data_Extraction!$A1838),"")</f>
        <v/>
      </c>
      <c r="G1838" t="str">
        <f>IFERROR(AVERAGEIFS('HeartRate-2022-03-21-1647950188'!$B:$B,'HeartRate-2022-03-21-1647950188'!$A:$A,Data_Extraction!G$2,'HeartRate-2022-03-21-1647950188'!$C:$C,Data_Extraction!$A1838),"")</f>
        <v/>
      </c>
      <c r="H1838">
        <f>IFERROR(AVERAGEIFS('HeartRate-2022-03-21-1647950188'!$B:$B,'HeartRate-2022-03-21-1647950188'!$A:$A,Data_Extraction!H$2,'HeartRate-2022-03-21-1647950188'!$C:$C,Data_Extraction!$A1838),"")</f>
        <v>80</v>
      </c>
      <c r="I1838" t="str">
        <f>IFERROR(AVERAGEIFS('HeartRate-2022-03-21-1647950188'!$B:$B,'HeartRate-2022-03-21-1647950188'!$A:$A,Data_Extraction!I$2,'HeartRate-2022-03-21-1647950188'!$C:$C,Data_Extraction!$A1838),"")</f>
        <v/>
      </c>
      <c r="J1838" s="8">
        <f t="shared" si="169"/>
        <v>80</v>
      </c>
      <c r="N1838" s="11">
        <f>Data_Extraction!A1838</f>
        <v>44641.413888888892</v>
      </c>
      <c r="O1838" s="15">
        <f t="shared" si="170"/>
        <v>44641</v>
      </c>
      <c r="P1838" s="16">
        <f t="shared" si="171"/>
        <v>0.41388888888888892</v>
      </c>
      <c r="Q1838" s="12">
        <f>IF(Data_Extraction!B1838="",Data_Extraction!$J1838*(Q$1),Data_Extraction!B1838)</f>
        <v>72</v>
      </c>
      <c r="R1838" s="12">
        <f>IF(Data_Extraction!C1838="",Data_Extraction!$J1838*(R$1),Data_Extraction!C1838)</f>
        <v>73.600000000000009</v>
      </c>
      <c r="S1838" s="12">
        <f>IF(Data_Extraction!D1838="",Data_Extraction!$J1838*(S$1),Data_Extraction!D1838)</f>
        <v>83.2</v>
      </c>
      <c r="T1838" s="12">
        <f>IF(Data_Extraction!E1838="",Data_Extraction!$J1838*(T$1),Data_Extraction!E1838)</f>
        <v>76</v>
      </c>
      <c r="U1838" s="12">
        <f>IF(Data_Extraction!F1838="",Data_Extraction!$J1838*(U$1),Data_Extraction!F1838)</f>
        <v>78.400000000000006</v>
      </c>
      <c r="V1838" s="12">
        <f>IF(Data_Extraction!G1838="",Data_Extraction!$J1838*(V$1),Data_Extraction!G1838)</f>
        <v>72.8</v>
      </c>
      <c r="W1838" s="12">
        <f>IF(Data_Extraction!H1838="",Data_Extraction!$J1838*(W$1),Data_Extraction!H1838)</f>
        <v>80</v>
      </c>
      <c r="X1838" s="12">
        <f>IF(Data_Extraction!I1838="",Data_Extraction!$J1838*(X$1),Data_Extraction!I1838)</f>
        <v>77.599999999999994</v>
      </c>
      <c r="Y1838" s="13">
        <f t="shared" si="168"/>
        <v>76.7</v>
      </c>
      <c r="Z1838" s="17" t="str">
        <f t="shared" si="172"/>
        <v>Morning</v>
      </c>
      <c r="AA1838" s="14" t="str">
        <f>VLOOKUP($N1838,'HeartRate-2022-03-21-1647950188'!$C:$G,2,0)</f>
        <v>Peer Learning</v>
      </c>
      <c r="AB1838" s="14" t="str">
        <f>VLOOKUP($N1838,'HeartRate-2022-03-21-1647950188'!$C:$G,3,0)</f>
        <v>On Campus</v>
      </c>
      <c r="AC1838" s="14" t="str">
        <f>VLOOKUP($N1838,'HeartRate-2022-03-21-1647950188'!$C:$G,4,0)</f>
        <v>Sitting</v>
      </c>
      <c r="AD1838" s="14" t="str">
        <f>VLOOKUP($N1838,'HeartRate-2022-03-21-1647950188'!$C:$G,5,0)</f>
        <v>Technical Contexts</v>
      </c>
      <c r="AE1838">
        <f t="shared" si="173"/>
        <v>0</v>
      </c>
      <c r="AF1838" s="18">
        <v>44641</v>
      </c>
      <c r="AG1838" s="19">
        <v>0.41388888888888892</v>
      </c>
    </row>
    <row r="1839" spans="1:33" x14ac:dyDescent="0.3">
      <c r="A1839" s="5">
        <v>44641.417361111111</v>
      </c>
      <c r="B1839" t="str">
        <f>IFERROR(AVERAGEIFS('HeartRate-2022-03-21-1647950188'!$B:$B,'HeartRate-2022-03-21-1647950188'!$A:$A,Data_Extraction!B$2,'HeartRate-2022-03-21-1647950188'!$C:$C,Data_Extraction!$A1839),"")</f>
        <v/>
      </c>
      <c r="C1839" t="str">
        <f>IFERROR(AVERAGEIFS('HeartRate-2022-03-21-1647950188'!$B:$B,'HeartRate-2022-03-21-1647950188'!$A:$A,Data_Extraction!C$2,'HeartRate-2022-03-21-1647950188'!$C:$C,Data_Extraction!$A1839),"")</f>
        <v/>
      </c>
      <c r="D1839" t="str">
        <f>IFERROR(AVERAGEIFS('HeartRate-2022-03-21-1647950188'!$B:$B,'HeartRate-2022-03-21-1647950188'!$A:$A,Data_Extraction!D$2,'HeartRate-2022-03-21-1647950188'!$C:$C,Data_Extraction!$A1839),"")</f>
        <v/>
      </c>
      <c r="E1839" t="str">
        <f>IFERROR(AVERAGEIFS('HeartRate-2022-03-21-1647950188'!$B:$B,'HeartRate-2022-03-21-1647950188'!$A:$A,Data_Extraction!E$2,'HeartRate-2022-03-21-1647950188'!$C:$C,Data_Extraction!$A1839),"")</f>
        <v/>
      </c>
      <c r="F1839" t="str">
        <f>IFERROR(AVERAGEIFS('HeartRate-2022-03-21-1647950188'!$B:$B,'HeartRate-2022-03-21-1647950188'!$A:$A,Data_Extraction!F$2,'HeartRate-2022-03-21-1647950188'!$C:$C,Data_Extraction!$A1839),"")</f>
        <v/>
      </c>
      <c r="G1839" t="str">
        <f>IFERROR(AVERAGEIFS('HeartRate-2022-03-21-1647950188'!$B:$B,'HeartRate-2022-03-21-1647950188'!$A:$A,Data_Extraction!G$2,'HeartRate-2022-03-21-1647950188'!$C:$C,Data_Extraction!$A1839),"")</f>
        <v/>
      </c>
      <c r="H1839">
        <f>IFERROR(AVERAGEIFS('HeartRate-2022-03-21-1647950188'!$B:$B,'HeartRate-2022-03-21-1647950188'!$A:$A,Data_Extraction!H$2,'HeartRate-2022-03-21-1647950188'!$C:$C,Data_Extraction!$A1839),"")</f>
        <v>95</v>
      </c>
      <c r="I1839" t="str">
        <f>IFERROR(AVERAGEIFS('HeartRate-2022-03-21-1647950188'!$B:$B,'HeartRate-2022-03-21-1647950188'!$A:$A,Data_Extraction!I$2,'HeartRate-2022-03-21-1647950188'!$C:$C,Data_Extraction!$A1839),"")</f>
        <v/>
      </c>
      <c r="J1839" s="8">
        <f t="shared" si="169"/>
        <v>95</v>
      </c>
      <c r="N1839" s="11">
        <f>Data_Extraction!A1839</f>
        <v>44641.417361111111</v>
      </c>
      <c r="O1839" s="15">
        <f t="shared" si="170"/>
        <v>44641</v>
      </c>
      <c r="P1839" s="16">
        <f t="shared" si="171"/>
        <v>0.41736111111111113</v>
      </c>
      <c r="Q1839" s="12">
        <f>IF(Data_Extraction!B1839="",Data_Extraction!$J1839*(Q$1),Data_Extraction!B1839)</f>
        <v>85.5</v>
      </c>
      <c r="R1839" s="12">
        <f>IF(Data_Extraction!C1839="",Data_Extraction!$J1839*(R$1),Data_Extraction!C1839)</f>
        <v>87.4</v>
      </c>
      <c r="S1839" s="12">
        <f>IF(Data_Extraction!D1839="",Data_Extraction!$J1839*(S$1),Data_Extraction!D1839)</f>
        <v>98.8</v>
      </c>
      <c r="T1839" s="12">
        <f>IF(Data_Extraction!E1839="",Data_Extraction!$J1839*(T$1),Data_Extraction!E1839)</f>
        <v>90.25</v>
      </c>
      <c r="U1839" s="12">
        <f>IF(Data_Extraction!F1839="",Data_Extraction!$J1839*(U$1),Data_Extraction!F1839)</f>
        <v>93.1</v>
      </c>
      <c r="V1839" s="12">
        <f>IF(Data_Extraction!G1839="",Data_Extraction!$J1839*(V$1),Data_Extraction!G1839)</f>
        <v>86.45</v>
      </c>
      <c r="W1839" s="12">
        <f>IF(Data_Extraction!H1839="",Data_Extraction!$J1839*(W$1),Data_Extraction!H1839)</f>
        <v>95</v>
      </c>
      <c r="X1839" s="12">
        <f>IF(Data_Extraction!I1839="",Data_Extraction!$J1839*(X$1),Data_Extraction!I1839)</f>
        <v>92.149999999999991</v>
      </c>
      <c r="Y1839" s="13">
        <f t="shared" si="168"/>
        <v>91.081249999999997</v>
      </c>
      <c r="Z1839" s="17" t="str">
        <f t="shared" si="172"/>
        <v>Morning</v>
      </c>
      <c r="AA1839" s="14" t="str">
        <f>VLOOKUP($N1839,'HeartRate-2022-03-21-1647950188'!$C:$G,2,0)</f>
        <v>Lecture</v>
      </c>
      <c r="AB1839" s="14" t="str">
        <f>VLOOKUP($N1839,'HeartRate-2022-03-21-1647950188'!$C:$G,3,0)</f>
        <v>On Campus</v>
      </c>
      <c r="AC1839" s="14" t="str">
        <f>VLOOKUP($N1839,'HeartRate-2022-03-21-1647950188'!$C:$G,4,0)</f>
        <v>Sitting</v>
      </c>
      <c r="AD1839" s="14" t="str">
        <f>VLOOKUP($N1839,'HeartRate-2022-03-21-1647950188'!$C:$G,5,0)</f>
        <v>Tools_Digital Drawing</v>
      </c>
      <c r="AE1839">
        <f t="shared" si="173"/>
        <v>0</v>
      </c>
      <c r="AF1839" s="18">
        <v>44641</v>
      </c>
      <c r="AG1839" s="19">
        <v>0.41736111111111113</v>
      </c>
    </row>
    <row r="1840" spans="1:33" x14ac:dyDescent="0.3">
      <c r="A1840" s="5">
        <v>44641.42083333333</v>
      </c>
      <c r="B1840" t="str">
        <f>IFERROR(AVERAGEIFS('HeartRate-2022-03-21-1647950188'!$B:$B,'HeartRate-2022-03-21-1647950188'!$A:$A,Data_Extraction!B$2,'HeartRate-2022-03-21-1647950188'!$C:$C,Data_Extraction!$A1840),"")</f>
        <v/>
      </c>
      <c r="C1840" t="str">
        <f>IFERROR(AVERAGEIFS('HeartRate-2022-03-21-1647950188'!$B:$B,'HeartRate-2022-03-21-1647950188'!$A:$A,Data_Extraction!C$2,'HeartRate-2022-03-21-1647950188'!$C:$C,Data_Extraction!$A1840),"")</f>
        <v/>
      </c>
      <c r="D1840" t="str">
        <f>IFERROR(AVERAGEIFS('HeartRate-2022-03-21-1647950188'!$B:$B,'HeartRate-2022-03-21-1647950188'!$A:$A,Data_Extraction!D$2,'HeartRate-2022-03-21-1647950188'!$C:$C,Data_Extraction!$A1840),"")</f>
        <v/>
      </c>
      <c r="E1840" t="str">
        <f>IFERROR(AVERAGEIFS('HeartRate-2022-03-21-1647950188'!$B:$B,'HeartRate-2022-03-21-1647950188'!$A:$A,Data_Extraction!E$2,'HeartRate-2022-03-21-1647950188'!$C:$C,Data_Extraction!$A1840),"")</f>
        <v/>
      </c>
      <c r="F1840" t="str">
        <f>IFERROR(AVERAGEIFS('HeartRate-2022-03-21-1647950188'!$B:$B,'HeartRate-2022-03-21-1647950188'!$A:$A,Data_Extraction!F$2,'HeartRate-2022-03-21-1647950188'!$C:$C,Data_Extraction!$A1840),"")</f>
        <v/>
      </c>
      <c r="G1840" t="str">
        <f>IFERROR(AVERAGEIFS('HeartRate-2022-03-21-1647950188'!$B:$B,'HeartRate-2022-03-21-1647950188'!$A:$A,Data_Extraction!G$2,'HeartRate-2022-03-21-1647950188'!$C:$C,Data_Extraction!$A1840),"")</f>
        <v/>
      </c>
      <c r="H1840">
        <f>IFERROR(AVERAGEIFS('HeartRate-2022-03-21-1647950188'!$B:$B,'HeartRate-2022-03-21-1647950188'!$A:$A,Data_Extraction!H$2,'HeartRate-2022-03-21-1647950188'!$C:$C,Data_Extraction!$A1840),"")</f>
        <v>85</v>
      </c>
      <c r="I1840" t="str">
        <f>IFERROR(AVERAGEIFS('HeartRate-2022-03-21-1647950188'!$B:$B,'HeartRate-2022-03-21-1647950188'!$A:$A,Data_Extraction!I$2,'HeartRate-2022-03-21-1647950188'!$C:$C,Data_Extraction!$A1840),"")</f>
        <v/>
      </c>
      <c r="J1840" s="8">
        <f t="shared" si="169"/>
        <v>85</v>
      </c>
      <c r="N1840" s="11">
        <f>Data_Extraction!A1840</f>
        <v>44641.42083333333</v>
      </c>
      <c r="O1840" s="15">
        <f t="shared" si="170"/>
        <v>44641</v>
      </c>
      <c r="P1840" s="16">
        <f t="shared" si="171"/>
        <v>0.42083333333333334</v>
      </c>
      <c r="Q1840" s="12">
        <f>IF(Data_Extraction!B1840="",Data_Extraction!$J1840*(Q$1),Data_Extraction!B1840)</f>
        <v>76.5</v>
      </c>
      <c r="R1840" s="12">
        <f>IF(Data_Extraction!C1840="",Data_Extraction!$J1840*(R$1),Data_Extraction!C1840)</f>
        <v>78.2</v>
      </c>
      <c r="S1840" s="12">
        <f>IF(Data_Extraction!D1840="",Data_Extraction!$J1840*(S$1),Data_Extraction!D1840)</f>
        <v>88.4</v>
      </c>
      <c r="T1840" s="12">
        <f>IF(Data_Extraction!E1840="",Data_Extraction!$J1840*(T$1),Data_Extraction!E1840)</f>
        <v>80.75</v>
      </c>
      <c r="U1840" s="12">
        <f>IF(Data_Extraction!F1840="",Data_Extraction!$J1840*(U$1),Data_Extraction!F1840)</f>
        <v>83.3</v>
      </c>
      <c r="V1840" s="12">
        <f>IF(Data_Extraction!G1840="",Data_Extraction!$J1840*(V$1),Data_Extraction!G1840)</f>
        <v>77.350000000000009</v>
      </c>
      <c r="W1840" s="12">
        <f>IF(Data_Extraction!H1840="",Data_Extraction!$J1840*(W$1),Data_Extraction!H1840)</f>
        <v>85</v>
      </c>
      <c r="X1840" s="12">
        <f>IF(Data_Extraction!I1840="",Data_Extraction!$J1840*(X$1),Data_Extraction!I1840)</f>
        <v>82.45</v>
      </c>
      <c r="Y1840" s="13">
        <f t="shared" si="168"/>
        <v>81.493750000000006</v>
      </c>
      <c r="Z1840" s="17" t="str">
        <f t="shared" si="172"/>
        <v>Morning</v>
      </c>
      <c r="AA1840" s="14" t="str">
        <f>VLOOKUP($N1840,'HeartRate-2022-03-21-1647950188'!$C:$G,2,0)</f>
        <v>Lecture</v>
      </c>
      <c r="AB1840" s="14" t="str">
        <f>VLOOKUP($N1840,'HeartRate-2022-03-21-1647950188'!$C:$G,3,0)</f>
        <v>On Campus</v>
      </c>
      <c r="AC1840" s="14" t="str">
        <f>VLOOKUP($N1840,'HeartRate-2022-03-21-1647950188'!$C:$G,4,0)</f>
        <v>Sitting</v>
      </c>
      <c r="AD1840" s="14" t="str">
        <f>VLOOKUP($N1840,'HeartRate-2022-03-21-1647950188'!$C:$G,5,0)</f>
        <v>Tools_Digital Drawing</v>
      </c>
      <c r="AE1840">
        <f t="shared" si="173"/>
        <v>0</v>
      </c>
      <c r="AF1840" s="18">
        <v>44641</v>
      </c>
      <c r="AG1840" s="19">
        <v>0.42083333333333334</v>
      </c>
    </row>
    <row r="1841" spans="1:33" x14ac:dyDescent="0.3">
      <c r="A1841" s="5">
        <v>44641.424305555556</v>
      </c>
      <c r="B1841" t="str">
        <f>IFERROR(AVERAGEIFS('HeartRate-2022-03-21-1647950188'!$B:$B,'HeartRate-2022-03-21-1647950188'!$A:$A,Data_Extraction!B$2,'HeartRate-2022-03-21-1647950188'!$C:$C,Data_Extraction!$A1841),"")</f>
        <v/>
      </c>
      <c r="C1841" t="str">
        <f>IFERROR(AVERAGEIFS('HeartRate-2022-03-21-1647950188'!$B:$B,'HeartRate-2022-03-21-1647950188'!$A:$A,Data_Extraction!C$2,'HeartRate-2022-03-21-1647950188'!$C:$C,Data_Extraction!$A1841),"")</f>
        <v/>
      </c>
      <c r="D1841" t="str">
        <f>IFERROR(AVERAGEIFS('HeartRate-2022-03-21-1647950188'!$B:$B,'HeartRate-2022-03-21-1647950188'!$A:$A,Data_Extraction!D$2,'HeartRate-2022-03-21-1647950188'!$C:$C,Data_Extraction!$A1841),"")</f>
        <v/>
      </c>
      <c r="E1841" t="str">
        <f>IFERROR(AVERAGEIFS('HeartRate-2022-03-21-1647950188'!$B:$B,'HeartRate-2022-03-21-1647950188'!$A:$A,Data_Extraction!E$2,'HeartRate-2022-03-21-1647950188'!$C:$C,Data_Extraction!$A1841),"")</f>
        <v/>
      </c>
      <c r="F1841" t="str">
        <f>IFERROR(AVERAGEIFS('HeartRate-2022-03-21-1647950188'!$B:$B,'HeartRate-2022-03-21-1647950188'!$A:$A,Data_Extraction!F$2,'HeartRate-2022-03-21-1647950188'!$C:$C,Data_Extraction!$A1841),"")</f>
        <v/>
      </c>
      <c r="G1841" t="str">
        <f>IFERROR(AVERAGEIFS('HeartRate-2022-03-21-1647950188'!$B:$B,'HeartRate-2022-03-21-1647950188'!$A:$A,Data_Extraction!G$2,'HeartRate-2022-03-21-1647950188'!$C:$C,Data_Extraction!$A1841),"")</f>
        <v/>
      </c>
      <c r="H1841">
        <f>IFERROR(AVERAGEIFS('HeartRate-2022-03-21-1647950188'!$B:$B,'HeartRate-2022-03-21-1647950188'!$A:$A,Data_Extraction!H$2,'HeartRate-2022-03-21-1647950188'!$C:$C,Data_Extraction!$A1841),"")</f>
        <v>75</v>
      </c>
      <c r="I1841" t="str">
        <f>IFERROR(AVERAGEIFS('HeartRate-2022-03-21-1647950188'!$B:$B,'HeartRate-2022-03-21-1647950188'!$A:$A,Data_Extraction!I$2,'HeartRate-2022-03-21-1647950188'!$C:$C,Data_Extraction!$A1841),"")</f>
        <v/>
      </c>
      <c r="J1841" s="8">
        <f t="shared" si="169"/>
        <v>75</v>
      </c>
      <c r="N1841" s="11">
        <f>Data_Extraction!A1841</f>
        <v>44641.424305555556</v>
      </c>
      <c r="O1841" s="15">
        <f t="shared" si="170"/>
        <v>44641</v>
      </c>
      <c r="P1841" s="16">
        <f t="shared" si="171"/>
        <v>0.42430555555555555</v>
      </c>
      <c r="Q1841" s="12">
        <f>IF(Data_Extraction!B1841="",Data_Extraction!$J1841*(Q$1),Data_Extraction!B1841)</f>
        <v>67.5</v>
      </c>
      <c r="R1841" s="12">
        <f>IF(Data_Extraction!C1841="",Data_Extraction!$J1841*(R$1),Data_Extraction!C1841)</f>
        <v>69</v>
      </c>
      <c r="S1841" s="12">
        <f>IF(Data_Extraction!D1841="",Data_Extraction!$J1841*(S$1),Data_Extraction!D1841)</f>
        <v>78</v>
      </c>
      <c r="T1841" s="12">
        <f>IF(Data_Extraction!E1841="",Data_Extraction!$J1841*(T$1),Data_Extraction!E1841)</f>
        <v>71.25</v>
      </c>
      <c r="U1841" s="12">
        <f>IF(Data_Extraction!F1841="",Data_Extraction!$J1841*(U$1),Data_Extraction!F1841)</f>
        <v>73.5</v>
      </c>
      <c r="V1841" s="12">
        <f>IF(Data_Extraction!G1841="",Data_Extraction!$J1841*(V$1),Data_Extraction!G1841)</f>
        <v>68.25</v>
      </c>
      <c r="W1841" s="12">
        <f>IF(Data_Extraction!H1841="",Data_Extraction!$J1841*(W$1),Data_Extraction!H1841)</f>
        <v>75</v>
      </c>
      <c r="X1841" s="12">
        <f>IF(Data_Extraction!I1841="",Data_Extraction!$J1841*(X$1),Data_Extraction!I1841)</f>
        <v>72.75</v>
      </c>
      <c r="Y1841" s="13">
        <f t="shared" si="168"/>
        <v>71.90625</v>
      </c>
      <c r="Z1841" s="17" t="str">
        <f t="shared" si="172"/>
        <v>Morning</v>
      </c>
      <c r="AA1841" s="14" t="str">
        <f>VLOOKUP($N1841,'HeartRate-2022-03-21-1647950188'!$C:$G,2,0)</f>
        <v>Lecture</v>
      </c>
      <c r="AB1841" s="14" t="str">
        <f>VLOOKUP($N1841,'HeartRate-2022-03-21-1647950188'!$C:$G,3,0)</f>
        <v>On Campus</v>
      </c>
      <c r="AC1841" s="14" t="str">
        <f>VLOOKUP($N1841,'HeartRate-2022-03-21-1647950188'!$C:$G,4,0)</f>
        <v>Sitting</v>
      </c>
      <c r="AD1841" s="14" t="str">
        <f>VLOOKUP($N1841,'HeartRate-2022-03-21-1647950188'!$C:$G,5,0)</f>
        <v>Tools_Digital Drawing</v>
      </c>
      <c r="AE1841">
        <f t="shared" si="173"/>
        <v>0</v>
      </c>
      <c r="AF1841" s="18">
        <v>44641</v>
      </c>
      <c r="AG1841" s="19">
        <v>0.42430555555555555</v>
      </c>
    </row>
    <row r="1842" spans="1:33" x14ac:dyDescent="0.3">
      <c r="A1842" s="5">
        <v>44641.427777777775</v>
      </c>
      <c r="B1842" t="str">
        <f>IFERROR(AVERAGEIFS('HeartRate-2022-03-21-1647950188'!$B:$B,'HeartRate-2022-03-21-1647950188'!$A:$A,Data_Extraction!B$2,'HeartRate-2022-03-21-1647950188'!$C:$C,Data_Extraction!$A1842),"")</f>
        <v/>
      </c>
      <c r="C1842" t="str">
        <f>IFERROR(AVERAGEIFS('HeartRate-2022-03-21-1647950188'!$B:$B,'HeartRate-2022-03-21-1647950188'!$A:$A,Data_Extraction!C$2,'HeartRate-2022-03-21-1647950188'!$C:$C,Data_Extraction!$A1842),"")</f>
        <v/>
      </c>
      <c r="D1842" t="str">
        <f>IFERROR(AVERAGEIFS('HeartRate-2022-03-21-1647950188'!$B:$B,'HeartRate-2022-03-21-1647950188'!$A:$A,Data_Extraction!D$2,'HeartRate-2022-03-21-1647950188'!$C:$C,Data_Extraction!$A1842),"")</f>
        <v/>
      </c>
      <c r="E1842" t="str">
        <f>IFERROR(AVERAGEIFS('HeartRate-2022-03-21-1647950188'!$B:$B,'HeartRate-2022-03-21-1647950188'!$A:$A,Data_Extraction!E$2,'HeartRate-2022-03-21-1647950188'!$C:$C,Data_Extraction!$A1842),"")</f>
        <v/>
      </c>
      <c r="F1842" t="str">
        <f>IFERROR(AVERAGEIFS('HeartRate-2022-03-21-1647950188'!$B:$B,'HeartRate-2022-03-21-1647950188'!$A:$A,Data_Extraction!F$2,'HeartRate-2022-03-21-1647950188'!$C:$C,Data_Extraction!$A1842),"")</f>
        <v/>
      </c>
      <c r="G1842" t="str">
        <f>IFERROR(AVERAGEIFS('HeartRate-2022-03-21-1647950188'!$B:$B,'HeartRate-2022-03-21-1647950188'!$A:$A,Data_Extraction!G$2,'HeartRate-2022-03-21-1647950188'!$C:$C,Data_Extraction!$A1842),"")</f>
        <v/>
      </c>
      <c r="H1842">
        <f>IFERROR(AVERAGEIFS('HeartRate-2022-03-21-1647950188'!$B:$B,'HeartRate-2022-03-21-1647950188'!$A:$A,Data_Extraction!H$2,'HeartRate-2022-03-21-1647950188'!$C:$C,Data_Extraction!$A1842),"")</f>
        <v>88</v>
      </c>
      <c r="I1842" t="str">
        <f>IFERROR(AVERAGEIFS('HeartRate-2022-03-21-1647950188'!$B:$B,'HeartRate-2022-03-21-1647950188'!$A:$A,Data_Extraction!I$2,'HeartRate-2022-03-21-1647950188'!$C:$C,Data_Extraction!$A1842),"")</f>
        <v/>
      </c>
      <c r="J1842" s="8">
        <f t="shared" si="169"/>
        <v>88</v>
      </c>
      <c r="N1842" s="11">
        <f>Data_Extraction!A1842</f>
        <v>44641.427777777775</v>
      </c>
      <c r="O1842" s="15">
        <f t="shared" si="170"/>
        <v>44641</v>
      </c>
      <c r="P1842" s="16">
        <f t="shared" si="171"/>
        <v>0.42777777777777781</v>
      </c>
      <c r="Q1842" s="12">
        <f>IF(Data_Extraction!B1842="",Data_Extraction!$J1842*(Q$1),Data_Extraction!B1842)</f>
        <v>79.2</v>
      </c>
      <c r="R1842" s="12">
        <f>IF(Data_Extraction!C1842="",Data_Extraction!$J1842*(R$1),Data_Extraction!C1842)</f>
        <v>80.960000000000008</v>
      </c>
      <c r="S1842" s="12">
        <f>IF(Data_Extraction!D1842="",Data_Extraction!$J1842*(S$1),Data_Extraction!D1842)</f>
        <v>91.52000000000001</v>
      </c>
      <c r="T1842" s="12">
        <f>IF(Data_Extraction!E1842="",Data_Extraction!$J1842*(T$1),Data_Extraction!E1842)</f>
        <v>83.6</v>
      </c>
      <c r="U1842" s="12">
        <f>IF(Data_Extraction!F1842="",Data_Extraction!$J1842*(U$1),Data_Extraction!F1842)</f>
        <v>86.24</v>
      </c>
      <c r="V1842" s="12">
        <f>IF(Data_Extraction!G1842="",Data_Extraction!$J1842*(V$1),Data_Extraction!G1842)</f>
        <v>80.08</v>
      </c>
      <c r="W1842" s="12">
        <f>IF(Data_Extraction!H1842="",Data_Extraction!$J1842*(W$1),Data_Extraction!H1842)</f>
        <v>88</v>
      </c>
      <c r="X1842" s="12">
        <f>IF(Data_Extraction!I1842="",Data_Extraction!$J1842*(X$1),Data_Extraction!I1842)</f>
        <v>85.36</v>
      </c>
      <c r="Y1842" s="13">
        <f t="shared" si="168"/>
        <v>84.37</v>
      </c>
      <c r="Z1842" s="17" t="str">
        <f t="shared" si="172"/>
        <v>Morning</v>
      </c>
      <c r="AA1842" s="14" t="str">
        <f>VLOOKUP($N1842,'HeartRate-2022-03-21-1647950188'!$C:$G,2,0)</f>
        <v>Lecture</v>
      </c>
      <c r="AB1842" s="14" t="str">
        <f>VLOOKUP($N1842,'HeartRate-2022-03-21-1647950188'!$C:$G,3,0)</f>
        <v>On Campus</v>
      </c>
      <c r="AC1842" s="14" t="str">
        <f>VLOOKUP($N1842,'HeartRate-2022-03-21-1647950188'!$C:$G,4,0)</f>
        <v>Sitting</v>
      </c>
      <c r="AD1842" s="14" t="str">
        <f>VLOOKUP($N1842,'HeartRate-2022-03-21-1647950188'!$C:$G,5,0)</f>
        <v>Tools_Digital Drawing</v>
      </c>
      <c r="AE1842">
        <f t="shared" si="173"/>
        <v>0</v>
      </c>
      <c r="AF1842" s="18">
        <v>44641</v>
      </c>
      <c r="AG1842" s="19">
        <v>0.42777777777777781</v>
      </c>
    </row>
    <row r="1843" spans="1:33" x14ac:dyDescent="0.3">
      <c r="A1843" s="5">
        <v>44641.431250000001</v>
      </c>
      <c r="B1843" t="str">
        <f>IFERROR(AVERAGEIFS('HeartRate-2022-03-21-1647950188'!$B:$B,'HeartRate-2022-03-21-1647950188'!$A:$A,Data_Extraction!B$2,'HeartRate-2022-03-21-1647950188'!$C:$C,Data_Extraction!$A1843),"")</f>
        <v/>
      </c>
      <c r="C1843" t="str">
        <f>IFERROR(AVERAGEIFS('HeartRate-2022-03-21-1647950188'!$B:$B,'HeartRate-2022-03-21-1647950188'!$A:$A,Data_Extraction!C$2,'HeartRate-2022-03-21-1647950188'!$C:$C,Data_Extraction!$A1843),"")</f>
        <v/>
      </c>
      <c r="D1843" t="str">
        <f>IFERROR(AVERAGEIFS('HeartRate-2022-03-21-1647950188'!$B:$B,'HeartRate-2022-03-21-1647950188'!$A:$A,Data_Extraction!D$2,'HeartRate-2022-03-21-1647950188'!$C:$C,Data_Extraction!$A1843),"")</f>
        <v/>
      </c>
      <c r="E1843" t="str">
        <f>IFERROR(AVERAGEIFS('HeartRate-2022-03-21-1647950188'!$B:$B,'HeartRate-2022-03-21-1647950188'!$A:$A,Data_Extraction!E$2,'HeartRate-2022-03-21-1647950188'!$C:$C,Data_Extraction!$A1843),"")</f>
        <v/>
      </c>
      <c r="F1843" t="str">
        <f>IFERROR(AVERAGEIFS('HeartRate-2022-03-21-1647950188'!$B:$B,'HeartRate-2022-03-21-1647950188'!$A:$A,Data_Extraction!F$2,'HeartRate-2022-03-21-1647950188'!$C:$C,Data_Extraction!$A1843),"")</f>
        <v/>
      </c>
      <c r="G1843" t="str">
        <f>IFERROR(AVERAGEIFS('HeartRate-2022-03-21-1647950188'!$B:$B,'HeartRate-2022-03-21-1647950188'!$A:$A,Data_Extraction!G$2,'HeartRate-2022-03-21-1647950188'!$C:$C,Data_Extraction!$A1843),"")</f>
        <v/>
      </c>
      <c r="H1843">
        <f>IFERROR(AVERAGEIFS('HeartRate-2022-03-21-1647950188'!$B:$B,'HeartRate-2022-03-21-1647950188'!$A:$A,Data_Extraction!H$2,'HeartRate-2022-03-21-1647950188'!$C:$C,Data_Extraction!$A1843),"")</f>
        <v>90</v>
      </c>
      <c r="I1843" t="str">
        <f>IFERROR(AVERAGEIFS('HeartRate-2022-03-21-1647950188'!$B:$B,'HeartRate-2022-03-21-1647950188'!$A:$A,Data_Extraction!I$2,'HeartRate-2022-03-21-1647950188'!$C:$C,Data_Extraction!$A1843),"")</f>
        <v/>
      </c>
      <c r="J1843" s="8">
        <f t="shared" si="169"/>
        <v>90</v>
      </c>
      <c r="N1843" s="11">
        <f>Data_Extraction!A1843</f>
        <v>44641.431250000001</v>
      </c>
      <c r="O1843" s="15">
        <f t="shared" si="170"/>
        <v>44641</v>
      </c>
      <c r="P1843" s="16">
        <f t="shared" si="171"/>
        <v>0.43124999999999997</v>
      </c>
      <c r="Q1843" s="12">
        <f>IF(Data_Extraction!B1843="",Data_Extraction!$J1843*(Q$1),Data_Extraction!B1843)</f>
        <v>81</v>
      </c>
      <c r="R1843" s="12">
        <f>IF(Data_Extraction!C1843="",Data_Extraction!$J1843*(R$1),Data_Extraction!C1843)</f>
        <v>82.8</v>
      </c>
      <c r="S1843" s="12">
        <f>IF(Data_Extraction!D1843="",Data_Extraction!$J1843*(S$1),Data_Extraction!D1843)</f>
        <v>93.600000000000009</v>
      </c>
      <c r="T1843" s="12">
        <f>IF(Data_Extraction!E1843="",Data_Extraction!$J1843*(T$1),Data_Extraction!E1843)</f>
        <v>85.5</v>
      </c>
      <c r="U1843" s="12">
        <f>IF(Data_Extraction!F1843="",Data_Extraction!$J1843*(U$1),Data_Extraction!F1843)</f>
        <v>88.2</v>
      </c>
      <c r="V1843" s="12">
        <f>IF(Data_Extraction!G1843="",Data_Extraction!$J1843*(V$1),Data_Extraction!G1843)</f>
        <v>81.900000000000006</v>
      </c>
      <c r="W1843" s="12">
        <f>IF(Data_Extraction!H1843="",Data_Extraction!$J1843*(W$1),Data_Extraction!H1843)</f>
        <v>90</v>
      </c>
      <c r="X1843" s="12">
        <f>IF(Data_Extraction!I1843="",Data_Extraction!$J1843*(X$1),Data_Extraction!I1843)</f>
        <v>87.3</v>
      </c>
      <c r="Y1843" s="13">
        <f t="shared" si="168"/>
        <v>86.287499999999994</v>
      </c>
      <c r="Z1843" s="17" t="str">
        <f t="shared" si="172"/>
        <v>Morning</v>
      </c>
      <c r="AA1843" s="14" t="str">
        <f>VLOOKUP($N1843,'HeartRate-2022-03-21-1647950188'!$C:$G,2,0)</f>
        <v>Lecture</v>
      </c>
      <c r="AB1843" s="14" t="str">
        <f>VLOOKUP($N1843,'HeartRate-2022-03-21-1647950188'!$C:$G,3,0)</f>
        <v>On Campus</v>
      </c>
      <c r="AC1843" s="14" t="str">
        <f>VLOOKUP($N1843,'HeartRate-2022-03-21-1647950188'!$C:$G,4,0)</f>
        <v>Sitting</v>
      </c>
      <c r="AD1843" s="14" t="str">
        <f>VLOOKUP($N1843,'HeartRate-2022-03-21-1647950188'!$C:$G,5,0)</f>
        <v>Tools_Digital Drawing</v>
      </c>
      <c r="AE1843">
        <f t="shared" si="173"/>
        <v>0</v>
      </c>
      <c r="AF1843" s="18">
        <v>44641</v>
      </c>
      <c r="AG1843" s="19">
        <v>0.43124999999999997</v>
      </c>
    </row>
    <row r="1844" spans="1:33" x14ac:dyDescent="0.3">
      <c r="A1844" s="5">
        <v>44641.433958333335</v>
      </c>
      <c r="B1844" t="str">
        <f>IFERROR(AVERAGEIFS('HeartRate-2022-03-21-1647950188'!$B:$B,'HeartRate-2022-03-21-1647950188'!$A:$A,Data_Extraction!B$2,'HeartRate-2022-03-21-1647950188'!$C:$C,Data_Extraction!$A1844),"")</f>
        <v/>
      </c>
      <c r="C1844" t="str">
        <f>IFERROR(AVERAGEIFS('HeartRate-2022-03-21-1647950188'!$B:$B,'HeartRate-2022-03-21-1647950188'!$A:$A,Data_Extraction!C$2,'HeartRate-2022-03-21-1647950188'!$C:$C,Data_Extraction!$A1844),"")</f>
        <v/>
      </c>
      <c r="D1844" t="str">
        <f>IFERROR(AVERAGEIFS('HeartRate-2022-03-21-1647950188'!$B:$B,'HeartRate-2022-03-21-1647950188'!$A:$A,Data_Extraction!D$2,'HeartRate-2022-03-21-1647950188'!$C:$C,Data_Extraction!$A1844),"")</f>
        <v/>
      </c>
      <c r="E1844" t="str">
        <f>IFERROR(AVERAGEIFS('HeartRate-2022-03-21-1647950188'!$B:$B,'HeartRate-2022-03-21-1647950188'!$A:$A,Data_Extraction!E$2,'HeartRate-2022-03-21-1647950188'!$C:$C,Data_Extraction!$A1844),"")</f>
        <v/>
      </c>
      <c r="F1844" t="str">
        <f>IFERROR(AVERAGEIFS('HeartRate-2022-03-21-1647950188'!$B:$B,'HeartRate-2022-03-21-1647950188'!$A:$A,Data_Extraction!F$2,'HeartRate-2022-03-21-1647950188'!$C:$C,Data_Extraction!$A1844),"")</f>
        <v/>
      </c>
      <c r="G1844" t="str">
        <f>IFERROR(AVERAGEIFS('HeartRate-2022-03-21-1647950188'!$B:$B,'HeartRate-2022-03-21-1647950188'!$A:$A,Data_Extraction!G$2,'HeartRate-2022-03-21-1647950188'!$C:$C,Data_Extraction!$A1844),"")</f>
        <v/>
      </c>
      <c r="H1844">
        <f>IFERROR(AVERAGEIFS('HeartRate-2022-03-21-1647950188'!$B:$B,'HeartRate-2022-03-21-1647950188'!$A:$A,Data_Extraction!H$2,'HeartRate-2022-03-21-1647950188'!$C:$C,Data_Extraction!$A1844),"")</f>
        <v>84</v>
      </c>
      <c r="I1844" t="str">
        <f>IFERROR(AVERAGEIFS('HeartRate-2022-03-21-1647950188'!$B:$B,'HeartRate-2022-03-21-1647950188'!$A:$A,Data_Extraction!I$2,'HeartRate-2022-03-21-1647950188'!$C:$C,Data_Extraction!$A1844),"")</f>
        <v/>
      </c>
      <c r="J1844" s="8">
        <f t="shared" si="169"/>
        <v>84</v>
      </c>
      <c r="N1844" s="11">
        <f>Data_Extraction!A1844</f>
        <v>44641.433958333335</v>
      </c>
      <c r="O1844" s="15">
        <f t="shared" si="170"/>
        <v>44641</v>
      </c>
      <c r="P1844" s="16">
        <f t="shared" si="171"/>
        <v>0.43395833333333328</v>
      </c>
      <c r="Q1844" s="12">
        <f>IF(Data_Extraction!B1844="",Data_Extraction!$J1844*(Q$1),Data_Extraction!B1844)</f>
        <v>75.600000000000009</v>
      </c>
      <c r="R1844" s="12">
        <f>IF(Data_Extraction!C1844="",Data_Extraction!$J1844*(R$1),Data_Extraction!C1844)</f>
        <v>77.28</v>
      </c>
      <c r="S1844" s="12">
        <f>IF(Data_Extraction!D1844="",Data_Extraction!$J1844*(S$1),Data_Extraction!D1844)</f>
        <v>87.36</v>
      </c>
      <c r="T1844" s="12">
        <f>IF(Data_Extraction!E1844="",Data_Extraction!$J1844*(T$1),Data_Extraction!E1844)</f>
        <v>79.8</v>
      </c>
      <c r="U1844" s="12">
        <f>IF(Data_Extraction!F1844="",Data_Extraction!$J1844*(U$1),Data_Extraction!F1844)</f>
        <v>82.32</v>
      </c>
      <c r="V1844" s="12">
        <f>IF(Data_Extraction!G1844="",Data_Extraction!$J1844*(V$1),Data_Extraction!G1844)</f>
        <v>76.44</v>
      </c>
      <c r="W1844" s="12">
        <f>IF(Data_Extraction!H1844="",Data_Extraction!$J1844*(W$1),Data_Extraction!H1844)</f>
        <v>84</v>
      </c>
      <c r="X1844" s="12">
        <f>IF(Data_Extraction!I1844="",Data_Extraction!$J1844*(X$1),Data_Extraction!I1844)</f>
        <v>81.48</v>
      </c>
      <c r="Y1844" s="13">
        <f t="shared" si="168"/>
        <v>80.534999999999997</v>
      </c>
      <c r="Z1844" s="17" t="str">
        <f t="shared" si="172"/>
        <v>Morning</v>
      </c>
      <c r="AA1844" s="14" t="str">
        <f>VLOOKUP($N1844,'HeartRate-2022-03-21-1647950188'!$C:$G,2,0)</f>
        <v>Lecture</v>
      </c>
      <c r="AB1844" s="14" t="str">
        <f>VLOOKUP($N1844,'HeartRate-2022-03-21-1647950188'!$C:$G,3,0)</f>
        <v>On Campus</v>
      </c>
      <c r="AC1844" s="14" t="str">
        <f>VLOOKUP($N1844,'HeartRate-2022-03-21-1647950188'!$C:$G,4,0)</f>
        <v>Sitting</v>
      </c>
      <c r="AD1844" s="14" t="str">
        <f>VLOOKUP($N1844,'HeartRate-2022-03-21-1647950188'!$C:$G,5,0)</f>
        <v>Tools_Digital Drawing</v>
      </c>
      <c r="AE1844">
        <f t="shared" si="173"/>
        <v>0</v>
      </c>
      <c r="AF1844" s="18">
        <v>44641</v>
      </c>
      <c r="AG1844" s="19">
        <v>0.43395833333333328</v>
      </c>
    </row>
    <row r="1845" spans="1:33" x14ac:dyDescent="0.3">
      <c r="A1845" s="5">
        <v>44641.43472222222</v>
      </c>
      <c r="B1845" t="str">
        <f>IFERROR(AVERAGEIFS('HeartRate-2022-03-21-1647950188'!$B:$B,'HeartRate-2022-03-21-1647950188'!$A:$A,Data_Extraction!B$2,'HeartRate-2022-03-21-1647950188'!$C:$C,Data_Extraction!$A1845),"")</f>
        <v/>
      </c>
      <c r="C1845" t="str">
        <f>IFERROR(AVERAGEIFS('HeartRate-2022-03-21-1647950188'!$B:$B,'HeartRate-2022-03-21-1647950188'!$A:$A,Data_Extraction!C$2,'HeartRate-2022-03-21-1647950188'!$C:$C,Data_Extraction!$A1845),"")</f>
        <v/>
      </c>
      <c r="D1845" t="str">
        <f>IFERROR(AVERAGEIFS('HeartRate-2022-03-21-1647950188'!$B:$B,'HeartRate-2022-03-21-1647950188'!$A:$A,Data_Extraction!D$2,'HeartRate-2022-03-21-1647950188'!$C:$C,Data_Extraction!$A1845),"")</f>
        <v/>
      </c>
      <c r="E1845" t="str">
        <f>IFERROR(AVERAGEIFS('HeartRate-2022-03-21-1647950188'!$B:$B,'HeartRate-2022-03-21-1647950188'!$A:$A,Data_Extraction!E$2,'HeartRate-2022-03-21-1647950188'!$C:$C,Data_Extraction!$A1845),"")</f>
        <v/>
      </c>
      <c r="F1845" t="str">
        <f>IFERROR(AVERAGEIFS('HeartRate-2022-03-21-1647950188'!$B:$B,'HeartRate-2022-03-21-1647950188'!$A:$A,Data_Extraction!F$2,'HeartRate-2022-03-21-1647950188'!$C:$C,Data_Extraction!$A1845),"")</f>
        <v/>
      </c>
      <c r="G1845" t="str">
        <f>IFERROR(AVERAGEIFS('HeartRate-2022-03-21-1647950188'!$B:$B,'HeartRate-2022-03-21-1647950188'!$A:$A,Data_Extraction!G$2,'HeartRate-2022-03-21-1647950188'!$C:$C,Data_Extraction!$A1845),"")</f>
        <v/>
      </c>
      <c r="H1845">
        <f>IFERROR(AVERAGEIFS('HeartRate-2022-03-21-1647950188'!$B:$B,'HeartRate-2022-03-21-1647950188'!$A:$A,Data_Extraction!H$2,'HeartRate-2022-03-21-1647950188'!$C:$C,Data_Extraction!$A1845),"")</f>
        <v>94</v>
      </c>
      <c r="I1845" t="str">
        <f>IFERROR(AVERAGEIFS('HeartRate-2022-03-21-1647950188'!$B:$B,'HeartRate-2022-03-21-1647950188'!$A:$A,Data_Extraction!I$2,'HeartRate-2022-03-21-1647950188'!$C:$C,Data_Extraction!$A1845),"")</f>
        <v/>
      </c>
      <c r="J1845" s="8">
        <f t="shared" si="169"/>
        <v>94</v>
      </c>
      <c r="N1845" s="11">
        <f>Data_Extraction!A1845</f>
        <v>44641.43472222222</v>
      </c>
      <c r="O1845" s="15">
        <f t="shared" si="170"/>
        <v>44641</v>
      </c>
      <c r="P1845" s="16">
        <f t="shared" si="171"/>
        <v>0.43472222222222223</v>
      </c>
      <c r="Q1845" s="12">
        <f>IF(Data_Extraction!B1845="",Data_Extraction!$J1845*(Q$1),Data_Extraction!B1845)</f>
        <v>84.600000000000009</v>
      </c>
      <c r="R1845" s="12">
        <f>IF(Data_Extraction!C1845="",Data_Extraction!$J1845*(R$1),Data_Extraction!C1845)</f>
        <v>86.48</v>
      </c>
      <c r="S1845" s="12">
        <f>IF(Data_Extraction!D1845="",Data_Extraction!$J1845*(S$1),Data_Extraction!D1845)</f>
        <v>97.76</v>
      </c>
      <c r="T1845" s="12">
        <f>IF(Data_Extraction!E1845="",Data_Extraction!$J1845*(T$1),Data_Extraction!E1845)</f>
        <v>89.3</v>
      </c>
      <c r="U1845" s="12">
        <f>IF(Data_Extraction!F1845="",Data_Extraction!$J1845*(U$1),Data_Extraction!F1845)</f>
        <v>92.12</v>
      </c>
      <c r="V1845" s="12">
        <f>IF(Data_Extraction!G1845="",Data_Extraction!$J1845*(V$1),Data_Extraction!G1845)</f>
        <v>85.54</v>
      </c>
      <c r="W1845" s="12">
        <f>IF(Data_Extraction!H1845="",Data_Extraction!$J1845*(W$1),Data_Extraction!H1845)</f>
        <v>94</v>
      </c>
      <c r="X1845" s="12">
        <f>IF(Data_Extraction!I1845="",Data_Extraction!$J1845*(X$1),Data_Extraction!I1845)</f>
        <v>91.179999999999993</v>
      </c>
      <c r="Y1845" s="13">
        <f t="shared" si="168"/>
        <v>90.122500000000002</v>
      </c>
      <c r="Z1845" s="17" t="str">
        <f t="shared" si="172"/>
        <v>Morning</v>
      </c>
      <c r="AA1845" s="14" t="str">
        <f>VLOOKUP($N1845,'HeartRate-2022-03-21-1647950188'!$C:$G,2,0)</f>
        <v>Closing</v>
      </c>
      <c r="AB1845" s="14" t="str">
        <f>VLOOKUP($N1845,'HeartRate-2022-03-21-1647950188'!$C:$G,3,0)</f>
        <v>On Campus</v>
      </c>
      <c r="AC1845" s="14" t="str">
        <f>VLOOKUP($N1845,'HeartRate-2022-03-21-1647950188'!$C:$G,4,0)</f>
        <v>Sitting</v>
      </c>
      <c r="AD1845" s="14" t="str">
        <f>VLOOKUP($N1845,'HeartRate-2022-03-21-1647950188'!$C:$G,5,0)</f>
        <v>Tools_Digital Drawing</v>
      </c>
      <c r="AE1845">
        <f t="shared" si="173"/>
        <v>0</v>
      </c>
      <c r="AF1845" s="18">
        <v>44641</v>
      </c>
      <c r="AG1845" s="19">
        <v>0.43472222222222223</v>
      </c>
    </row>
    <row r="1846" spans="1:33" x14ac:dyDescent="0.3">
      <c r="A1846" s="5">
        <v>44641.436192129629</v>
      </c>
      <c r="B1846" t="str">
        <f>IFERROR(AVERAGEIFS('HeartRate-2022-03-21-1647950188'!$B:$B,'HeartRate-2022-03-21-1647950188'!$A:$A,Data_Extraction!B$2,'HeartRate-2022-03-21-1647950188'!$C:$C,Data_Extraction!$A1846),"")</f>
        <v/>
      </c>
      <c r="C1846" t="str">
        <f>IFERROR(AVERAGEIFS('HeartRate-2022-03-21-1647950188'!$B:$B,'HeartRate-2022-03-21-1647950188'!$A:$A,Data_Extraction!C$2,'HeartRate-2022-03-21-1647950188'!$C:$C,Data_Extraction!$A1846),"")</f>
        <v/>
      </c>
      <c r="D1846" t="str">
        <f>IFERROR(AVERAGEIFS('HeartRate-2022-03-21-1647950188'!$B:$B,'HeartRate-2022-03-21-1647950188'!$A:$A,Data_Extraction!D$2,'HeartRate-2022-03-21-1647950188'!$C:$C,Data_Extraction!$A1846),"")</f>
        <v/>
      </c>
      <c r="E1846" t="str">
        <f>IFERROR(AVERAGEIFS('HeartRate-2022-03-21-1647950188'!$B:$B,'HeartRate-2022-03-21-1647950188'!$A:$A,Data_Extraction!E$2,'HeartRate-2022-03-21-1647950188'!$C:$C,Data_Extraction!$A1846),"")</f>
        <v/>
      </c>
      <c r="F1846" t="str">
        <f>IFERROR(AVERAGEIFS('HeartRate-2022-03-21-1647950188'!$B:$B,'HeartRate-2022-03-21-1647950188'!$A:$A,Data_Extraction!F$2,'HeartRate-2022-03-21-1647950188'!$C:$C,Data_Extraction!$A1846),"")</f>
        <v/>
      </c>
      <c r="G1846" t="str">
        <f>IFERROR(AVERAGEIFS('HeartRate-2022-03-21-1647950188'!$B:$B,'HeartRate-2022-03-21-1647950188'!$A:$A,Data_Extraction!G$2,'HeartRate-2022-03-21-1647950188'!$C:$C,Data_Extraction!$A1846),"")</f>
        <v/>
      </c>
      <c r="H1846">
        <f>IFERROR(AVERAGEIFS('HeartRate-2022-03-21-1647950188'!$B:$B,'HeartRate-2022-03-21-1647950188'!$A:$A,Data_Extraction!H$2,'HeartRate-2022-03-21-1647950188'!$C:$C,Data_Extraction!$A1846),"")</f>
        <v>85</v>
      </c>
      <c r="I1846" t="str">
        <f>IFERROR(AVERAGEIFS('HeartRate-2022-03-21-1647950188'!$B:$B,'HeartRate-2022-03-21-1647950188'!$A:$A,Data_Extraction!I$2,'HeartRate-2022-03-21-1647950188'!$C:$C,Data_Extraction!$A1846),"")</f>
        <v/>
      </c>
      <c r="J1846" s="8">
        <f t="shared" si="169"/>
        <v>85</v>
      </c>
      <c r="N1846" s="11">
        <f>Data_Extraction!A1846</f>
        <v>44641.436192129629</v>
      </c>
      <c r="O1846" s="15">
        <f t="shared" si="170"/>
        <v>44641</v>
      </c>
      <c r="P1846" s="16">
        <f t="shared" si="171"/>
        <v>0.43619212962962961</v>
      </c>
      <c r="Q1846" s="12">
        <f>IF(Data_Extraction!B1846="",Data_Extraction!$J1846*(Q$1),Data_Extraction!B1846)</f>
        <v>76.5</v>
      </c>
      <c r="R1846" s="12">
        <f>IF(Data_Extraction!C1846="",Data_Extraction!$J1846*(R$1),Data_Extraction!C1846)</f>
        <v>78.2</v>
      </c>
      <c r="S1846" s="12">
        <f>IF(Data_Extraction!D1846="",Data_Extraction!$J1846*(S$1),Data_Extraction!D1846)</f>
        <v>88.4</v>
      </c>
      <c r="T1846" s="12">
        <f>IF(Data_Extraction!E1846="",Data_Extraction!$J1846*(T$1),Data_Extraction!E1846)</f>
        <v>80.75</v>
      </c>
      <c r="U1846" s="12">
        <f>IF(Data_Extraction!F1846="",Data_Extraction!$J1846*(U$1),Data_Extraction!F1846)</f>
        <v>83.3</v>
      </c>
      <c r="V1846" s="12">
        <f>IF(Data_Extraction!G1846="",Data_Extraction!$J1846*(V$1),Data_Extraction!G1846)</f>
        <v>77.350000000000009</v>
      </c>
      <c r="W1846" s="12">
        <f>IF(Data_Extraction!H1846="",Data_Extraction!$J1846*(W$1),Data_Extraction!H1846)</f>
        <v>85</v>
      </c>
      <c r="X1846" s="12">
        <f>IF(Data_Extraction!I1846="",Data_Extraction!$J1846*(X$1),Data_Extraction!I1846)</f>
        <v>82.45</v>
      </c>
      <c r="Y1846" s="13">
        <f t="shared" si="168"/>
        <v>81.493750000000006</v>
      </c>
      <c r="Z1846" s="17" t="str">
        <f t="shared" si="172"/>
        <v>Morning</v>
      </c>
      <c r="AA1846" s="14" t="str">
        <f>VLOOKUP($N1846,'HeartRate-2022-03-21-1647950188'!$C:$G,2,0)</f>
        <v>Closing</v>
      </c>
      <c r="AB1846" s="14" t="str">
        <f>VLOOKUP($N1846,'HeartRate-2022-03-21-1647950188'!$C:$G,3,0)</f>
        <v>On Campus</v>
      </c>
      <c r="AC1846" s="14" t="str">
        <f>VLOOKUP($N1846,'HeartRate-2022-03-21-1647950188'!$C:$G,4,0)</f>
        <v>Sitting</v>
      </c>
      <c r="AD1846" s="14" t="str">
        <f>VLOOKUP($N1846,'HeartRate-2022-03-21-1647950188'!$C:$G,5,0)</f>
        <v>Tools_Digital Drawing</v>
      </c>
      <c r="AE1846">
        <f t="shared" si="173"/>
        <v>0</v>
      </c>
      <c r="AF1846" s="18">
        <v>44641</v>
      </c>
      <c r="AG1846" s="19">
        <v>0.43619212962962961</v>
      </c>
    </row>
    <row r="1847" spans="1:33" x14ac:dyDescent="0.3">
      <c r="A1847" s="5">
        <v>44641.437731481485</v>
      </c>
      <c r="B1847" t="str">
        <f>IFERROR(AVERAGEIFS('HeartRate-2022-03-21-1647950188'!$B:$B,'HeartRate-2022-03-21-1647950188'!$A:$A,Data_Extraction!B$2,'HeartRate-2022-03-21-1647950188'!$C:$C,Data_Extraction!$A1847),"")</f>
        <v/>
      </c>
      <c r="C1847" t="str">
        <f>IFERROR(AVERAGEIFS('HeartRate-2022-03-21-1647950188'!$B:$B,'HeartRate-2022-03-21-1647950188'!$A:$A,Data_Extraction!C$2,'HeartRate-2022-03-21-1647950188'!$C:$C,Data_Extraction!$A1847),"")</f>
        <v/>
      </c>
      <c r="D1847" t="str">
        <f>IFERROR(AVERAGEIFS('HeartRate-2022-03-21-1647950188'!$B:$B,'HeartRate-2022-03-21-1647950188'!$A:$A,Data_Extraction!D$2,'HeartRate-2022-03-21-1647950188'!$C:$C,Data_Extraction!$A1847),"")</f>
        <v/>
      </c>
      <c r="E1847" t="str">
        <f>IFERROR(AVERAGEIFS('HeartRate-2022-03-21-1647950188'!$B:$B,'HeartRate-2022-03-21-1647950188'!$A:$A,Data_Extraction!E$2,'HeartRate-2022-03-21-1647950188'!$C:$C,Data_Extraction!$A1847),"")</f>
        <v/>
      </c>
      <c r="F1847" t="str">
        <f>IFERROR(AVERAGEIFS('HeartRate-2022-03-21-1647950188'!$B:$B,'HeartRate-2022-03-21-1647950188'!$A:$A,Data_Extraction!F$2,'HeartRate-2022-03-21-1647950188'!$C:$C,Data_Extraction!$A1847),"")</f>
        <v/>
      </c>
      <c r="G1847" t="str">
        <f>IFERROR(AVERAGEIFS('HeartRate-2022-03-21-1647950188'!$B:$B,'HeartRate-2022-03-21-1647950188'!$A:$A,Data_Extraction!G$2,'HeartRate-2022-03-21-1647950188'!$C:$C,Data_Extraction!$A1847),"")</f>
        <v/>
      </c>
      <c r="H1847">
        <f>IFERROR(AVERAGEIFS('HeartRate-2022-03-21-1647950188'!$B:$B,'HeartRate-2022-03-21-1647950188'!$A:$A,Data_Extraction!H$2,'HeartRate-2022-03-21-1647950188'!$C:$C,Data_Extraction!$A1847),"")</f>
        <v>87</v>
      </c>
      <c r="I1847" t="str">
        <f>IFERROR(AVERAGEIFS('HeartRate-2022-03-21-1647950188'!$B:$B,'HeartRate-2022-03-21-1647950188'!$A:$A,Data_Extraction!I$2,'HeartRate-2022-03-21-1647950188'!$C:$C,Data_Extraction!$A1847),"")</f>
        <v/>
      </c>
      <c r="J1847" s="8">
        <f t="shared" si="169"/>
        <v>87</v>
      </c>
      <c r="N1847" s="11">
        <f>Data_Extraction!A1847</f>
        <v>44641.437731481485</v>
      </c>
      <c r="O1847" s="15">
        <f t="shared" si="170"/>
        <v>44641</v>
      </c>
      <c r="P1847" s="16">
        <f t="shared" si="171"/>
        <v>0.4377314814814815</v>
      </c>
      <c r="Q1847" s="12">
        <f>IF(Data_Extraction!B1847="",Data_Extraction!$J1847*(Q$1),Data_Extraction!B1847)</f>
        <v>78.3</v>
      </c>
      <c r="R1847" s="12">
        <f>IF(Data_Extraction!C1847="",Data_Extraction!$J1847*(R$1),Data_Extraction!C1847)</f>
        <v>80.040000000000006</v>
      </c>
      <c r="S1847" s="12">
        <f>IF(Data_Extraction!D1847="",Data_Extraction!$J1847*(S$1),Data_Extraction!D1847)</f>
        <v>90.48</v>
      </c>
      <c r="T1847" s="12">
        <f>IF(Data_Extraction!E1847="",Data_Extraction!$J1847*(T$1),Data_Extraction!E1847)</f>
        <v>82.649999999999991</v>
      </c>
      <c r="U1847" s="12">
        <f>IF(Data_Extraction!F1847="",Data_Extraction!$J1847*(U$1),Data_Extraction!F1847)</f>
        <v>85.26</v>
      </c>
      <c r="V1847" s="12">
        <f>IF(Data_Extraction!G1847="",Data_Extraction!$J1847*(V$1),Data_Extraction!G1847)</f>
        <v>79.17</v>
      </c>
      <c r="W1847" s="12">
        <f>IF(Data_Extraction!H1847="",Data_Extraction!$J1847*(W$1),Data_Extraction!H1847)</f>
        <v>87</v>
      </c>
      <c r="X1847" s="12">
        <f>IF(Data_Extraction!I1847="",Data_Extraction!$J1847*(X$1),Data_Extraction!I1847)</f>
        <v>84.39</v>
      </c>
      <c r="Y1847" s="13">
        <f t="shared" si="168"/>
        <v>83.411249999999995</v>
      </c>
      <c r="Z1847" s="17" t="str">
        <f t="shared" si="172"/>
        <v>Afternoon</v>
      </c>
      <c r="AA1847" s="14" t="str">
        <f>VLOOKUP($N1847,'HeartRate-2022-03-21-1647950188'!$C:$G,2,0)</f>
        <v>Closing</v>
      </c>
      <c r="AB1847" s="14" t="str">
        <f>VLOOKUP($N1847,'HeartRate-2022-03-21-1647950188'!$C:$G,3,0)</f>
        <v>On Campus</v>
      </c>
      <c r="AC1847" s="14" t="str">
        <f>VLOOKUP($N1847,'HeartRate-2022-03-21-1647950188'!$C:$G,4,0)</f>
        <v>Sitting</v>
      </c>
      <c r="AD1847" s="14" t="str">
        <f>VLOOKUP($N1847,'HeartRate-2022-03-21-1647950188'!$C:$G,5,0)</f>
        <v>Tools_Digital Drawing</v>
      </c>
      <c r="AE1847">
        <f t="shared" si="173"/>
        <v>0</v>
      </c>
      <c r="AF1847" s="18">
        <v>44641</v>
      </c>
      <c r="AG1847" s="19">
        <v>0.4377314814814815</v>
      </c>
    </row>
    <row r="1848" spans="1:33" x14ac:dyDescent="0.3">
      <c r="A1848" s="5">
        <v>44641.437858796293</v>
      </c>
      <c r="B1848" t="str">
        <f>IFERROR(AVERAGEIFS('HeartRate-2022-03-21-1647950188'!$B:$B,'HeartRate-2022-03-21-1647950188'!$A:$A,Data_Extraction!B$2,'HeartRate-2022-03-21-1647950188'!$C:$C,Data_Extraction!$A1848),"")</f>
        <v/>
      </c>
      <c r="C1848" t="str">
        <f>IFERROR(AVERAGEIFS('HeartRate-2022-03-21-1647950188'!$B:$B,'HeartRate-2022-03-21-1647950188'!$A:$A,Data_Extraction!C$2,'HeartRate-2022-03-21-1647950188'!$C:$C,Data_Extraction!$A1848),"")</f>
        <v/>
      </c>
      <c r="D1848" t="str">
        <f>IFERROR(AVERAGEIFS('HeartRate-2022-03-21-1647950188'!$B:$B,'HeartRate-2022-03-21-1647950188'!$A:$A,Data_Extraction!D$2,'HeartRate-2022-03-21-1647950188'!$C:$C,Data_Extraction!$A1848),"")</f>
        <v/>
      </c>
      <c r="E1848" t="str">
        <f>IFERROR(AVERAGEIFS('HeartRate-2022-03-21-1647950188'!$B:$B,'HeartRate-2022-03-21-1647950188'!$A:$A,Data_Extraction!E$2,'HeartRate-2022-03-21-1647950188'!$C:$C,Data_Extraction!$A1848),"")</f>
        <v/>
      </c>
      <c r="F1848" t="str">
        <f>IFERROR(AVERAGEIFS('HeartRate-2022-03-21-1647950188'!$B:$B,'HeartRate-2022-03-21-1647950188'!$A:$A,Data_Extraction!F$2,'HeartRate-2022-03-21-1647950188'!$C:$C,Data_Extraction!$A1848),"")</f>
        <v/>
      </c>
      <c r="G1848" t="str">
        <f>IFERROR(AVERAGEIFS('HeartRate-2022-03-21-1647950188'!$B:$B,'HeartRate-2022-03-21-1647950188'!$A:$A,Data_Extraction!G$2,'HeartRate-2022-03-21-1647950188'!$C:$C,Data_Extraction!$A1848),"")</f>
        <v/>
      </c>
      <c r="H1848">
        <f>IFERROR(AVERAGEIFS('HeartRate-2022-03-21-1647950188'!$B:$B,'HeartRate-2022-03-21-1647950188'!$A:$A,Data_Extraction!H$2,'HeartRate-2022-03-21-1647950188'!$C:$C,Data_Extraction!$A1848),"")</f>
        <v>67</v>
      </c>
      <c r="I1848" t="str">
        <f>IFERROR(AVERAGEIFS('HeartRate-2022-03-21-1647950188'!$B:$B,'HeartRate-2022-03-21-1647950188'!$A:$A,Data_Extraction!I$2,'HeartRate-2022-03-21-1647950188'!$C:$C,Data_Extraction!$A1848),"")</f>
        <v/>
      </c>
      <c r="J1848" s="8">
        <f t="shared" si="169"/>
        <v>67</v>
      </c>
      <c r="N1848" s="11">
        <f>Data_Extraction!A1848</f>
        <v>44641.437858796293</v>
      </c>
      <c r="O1848" s="15">
        <f t="shared" si="170"/>
        <v>44641</v>
      </c>
      <c r="P1848" s="16">
        <f t="shared" si="171"/>
        <v>0.43785879629629632</v>
      </c>
      <c r="Q1848" s="12">
        <f>IF(Data_Extraction!B1848="",Data_Extraction!$J1848*(Q$1),Data_Extraction!B1848)</f>
        <v>60.300000000000004</v>
      </c>
      <c r="R1848" s="12">
        <f>IF(Data_Extraction!C1848="",Data_Extraction!$J1848*(R$1),Data_Extraction!C1848)</f>
        <v>61.64</v>
      </c>
      <c r="S1848" s="12">
        <f>IF(Data_Extraction!D1848="",Data_Extraction!$J1848*(S$1),Data_Extraction!D1848)</f>
        <v>69.680000000000007</v>
      </c>
      <c r="T1848" s="12">
        <f>IF(Data_Extraction!E1848="",Data_Extraction!$J1848*(T$1),Data_Extraction!E1848)</f>
        <v>63.65</v>
      </c>
      <c r="U1848" s="12">
        <f>IF(Data_Extraction!F1848="",Data_Extraction!$J1848*(U$1),Data_Extraction!F1848)</f>
        <v>65.66</v>
      </c>
      <c r="V1848" s="12">
        <f>IF(Data_Extraction!G1848="",Data_Extraction!$J1848*(V$1),Data_Extraction!G1848)</f>
        <v>60.97</v>
      </c>
      <c r="W1848" s="12">
        <f>IF(Data_Extraction!H1848="",Data_Extraction!$J1848*(W$1),Data_Extraction!H1848)</f>
        <v>67</v>
      </c>
      <c r="X1848" s="12">
        <f>IF(Data_Extraction!I1848="",Data_Extraction!$J1848*(X$1),Data_Extraction!I1848)</f>
        <v>64.989999999999995</v>
      </c>
      <c r="Y1848" s="13">
        <f t="shared" si="168"/>
        <v>64.236249999999998</v>
      </c>
      <c r="Z1848" s="17" t="str">
        <f t="shared" si="172"/>
        <v>Afternoon</v>
      </c>
      <c r="AA1848" s="14" t="str">
        <f>VLOOKUP($N1848,'HeartRate-2022-03-21-1647950188'!$C:$G,2,0)</f>
        <v>Break</v>
      </c>
      <c r="AB1848" s="14" t="str">
        <f>VLOOKUP($N1848,'HeartRate-2022-03-21-1647950188'!$C:$G,3,0)</f>
        <v>On Campus</v>
      </c>
      <c r="AC1848" s="14" t="str">
        <f>VLOOKUP($N1848,'HeartRate-2022-03-21-1647950188'!$C:$G,4,0)</f>
        <v>Sitting</v>
      </c>
      <c r="AD1848" s="14" t="str">
        <f>VLOOKUP($N1848,'HeartRate-2022-03-21-1647950188'!$C:$G,5,0)</f>
        <v>Tools_Digital Drawing</v>
      </c>
      <c r="AE1848">
        <f t="shared" si="173"/>
        <v>0</v>
      </c>
      <c r="AF1848" s="18">
        <v>44641</v>
      </c>
      <c r="AG1848" s="19">
        <v>0.43785879629629632</v>
      </c>
    </row>
    <row r="1849" spans="1:33" x14ac:dyDescent="0.3">
      <c r="A1849" s="5">
        <v>44641.438194444447</v>
      </c>
      <c r="B1849" t="str">
        <f>IFERROR(AVERAGEIFS('HeartRate-2022-03-21-1647950188'!$B:$B,'HeartRate-2022-03-21-1647950188'!$A:$A,Data_Extraction!B$2,'HeartRate-2022-03-21-1647950188'!$C:$C,Data_Extraction!$A1849),"")</f>
        <v/>
      </c>
      <c r="C1849" t="str">
        <f>IFERROR(AVERAGEIFS('HeartRate-2022-03-21-1647950188'!$B:$B,'HeartRate-2022-03-21-1647950188'!$A:$A,Data_Extraction!C$2,'HeartRate-2022-03-21-1647950188'!$C:$C,Data_Extraction!$A1849),"")</f>
        <v/>
      </c>
      <c r="D1849" t="str">
        <f>IFERROR(AVERAGEIFS('HeartRate-2022-03-21-1647950188'!$B:$B,'HeartRate-2022-03-21-1647950188'!$A:$A,Data_Extraction!D$2,'HeartRate-2022-03-21-1647950188'!$C:$C,Data_Extraction!$A1849),"")</f>
        <v/>
      </c>
      <c r="E1849" t="str">
        <f>IFERROR(AVERAGEIFS('HeartRate-2022-03-21-1647950188'!$B:$B,'HeartRate-2022-03-21-1647950188'!$A:$A,Data_Extraction!E$2,'HeartRate-2022-03-21-1647950188'!$C:$C,Data_Extraction!$A1849),"")</f>
        <v/>
      </c>
      <c r="F1849" t="str">
        <f>IFERROR(AVERAGEIFS('HeartRate-2022-03-21-1647950188'!$B:$B,'HeartRate-2022-03-21-1647950188'!$A:$A,Data_Extraction!F$2,'HeartRate-2022-03-21-1647950188'!$C:$C,Data_Extraction!$A1849),"")</f>
        <v/>
      </c>
      <c r="G1849" t="str">
        <f>IFERROR(AVERAGEIFS('HeartRate-2022-03-21-1647950188'!$B:$B,'HeartRate-2022-03-21-1647950188'!$A:$A,Data_Extraction!G$2,'HeartRate-2022-03-21-1647950188'!$C:$C,Data_Extraction!$A1849),"")</f>
        <v/>
      </c>
      <c r="H1849">
        <f>IFERROR(AVERAGEIFS('HeartRate-2022-03-21-1647950188'!$B:$B,'HeartRate-2022-03-21-1647950188'!$A:$A,Data_Extraction!H$2,'HeartRate-2022-03-21-1647950188'!$C:$C,Data_Extraction!$A1849),"")</f>
        <v>74</v>
      </c>
      <c r="I1849" t="str">
        <f>IFERROR(AVERAGEIFS('HeartRate-2022-03-21-1647950188'!$B:$B,'HeartRate-2022-03-21-1647950188'!$A:$A,Data_Extraction!I$2,'HeartRate-2022-03-21-1647950188'!$C:$C,Data_Extraction!$A1849),"")</f>
        <v/>
      </c>
      <c r="J1849" s="8">
        <f t="shared" si="169"/>
        <v>74</v>
      </c>
      <c r="N1849" s="11">
        <f>Data_Extraction!A1849</f>
        <v>44641.438194444447</v>
      </c>
      <c r="O1849" s="15">
        <f t="shared" si="170"/>
        <v>44641</v>
      </c>
      <c r="P1849" s="16">
        <f t="shared" si="171"/>
        <v>0.4381944444444445</v>
      </c>
      <c r="Q1849" s="12">
        <f>IF(Data_Extraction!B1849="",Data_Extraction!$J1849*(Q$1),Data_Extraction!B1849)</f>
        <v>66.600000000000009</v>
      </c>
      <c r="R1849" s="12">
        <f>IF(Data_Extraction!C1849="",Data_Extraction!$J1849*(R$1),Data_Extraction!C1849)</f>
        <v>68.08</v>
      </c>
      <c r="S1849" s="12">
        <f>IF(Data_Extraction!D1849="",Data_Extraction!$J1849*(S$1),Data_Extraction!D1849)</f>
        <v>76.960000000000008</v>
      </c>
      <c r="T1849" s="12">
        <f>IF(Data_Extraction!E1849="",Data_Extraction!$J1849*(T$1),Data_Extraction!E1849)</f>
        <v>70.3</v>
      </c>
      <c r="U1849" s="12">
        <f>IF(Data_Extraction!F1849="",Data_Extraction!$J1849*(U$1),Data_Extraction!F1849)</f>
        <v>72.52</v>
      </c>
      <c r="V1849" s="12">
        <f>IF(Data_Extraction!G1849="",Data_Extraction!$J1849*(V$1),Data_Extraction!G1849)</f>
        <v>67.34</v>
      </c>
      <c r="W1849" s="12">
        <f>IF(Data_Extraction!H1849="",Data_Extraction!$J1849*(W$1),Data_Extraction!H1849)</f>
        <v>74</v>
      </c>
      <c r="X1849" s="12">
        <f>IF(Data_Extraction!I1849="",Data_Extraction!$J1849*(X$1),Data_Extraction!I1849)</f>
        <v>71.78</v>
      </c>
      <c r="Y1849" s="13">
        <f t="shared" si="168"/>
        <v>70.947499999999991</v>
      </c>
      <c r="Z1849" s="17" t="str">
        <f t="shared" si="172"/>
        <v>Afternoon</v>
      </c>
      <c r="AA1849" s="14" t="str">
        <f>VLOOKUP($N1849,'HeartRate-2022-03-21-1647950188'!$C:$G,2,0)</f>
        <v>Break</v>
      </c>
      <c r="AB1849" s="14" t="str">
        <f>VLOOKUP($N1849,'HeartRate-2022-03-21-1647950188'!$C:$G,3,0)</f>
        <v>On Campus</v>
      </c>
      <c r="AC1849" s="14" t="str">
        <f>VLOOKUP($N1849,'HeartRate-2022-03-21-1647950188'!$C:$G,4,0)</f>
        <v>Sitting</v>
      </c>
      <c r="AD1849" s="14" t="str">
        <f>VLOOKUP($N1849,'HeartRate-2022-03-21-1647950188'!$C:$G,5,0)</f>
        <v>Tools_Digital Drawing</v>
      </c>
      <c r="AE1849">
        <f t="shared" si="173"/>
        <v>0</v>
      </c>
      <c r="AF1849" s="18">
        <v>44641</v>
      </c>
      <c r="AG1849" s="19">
        <v>0.4381944444444445</v>
      </c>
    </row>
    <row r="1850" spans="1:33" x14ac:dyDescent="0.3">
      <c r="A1850" s="5">
        <v>44641.441666666666</v>
      </c>
      <c r="B1850" t="str">
        <f>IFERROR(AVERAGEIFS('HeartRate-2022-03-21-1647950188'!$B:$B,'HeartRate-2022-03-21-1647950188'!$A:$A,Data_Extraction!B$2,'HeartRate-2022-03-21-1647950188'!$C:$C,Data_Extraction!$A1850),"")</f>
        <v/>
      </c>
      <c r="C1850" t="str">
        <f>IFERROR(AVERAGEIFS('HeartRate-2022-03-21-1647950188'!$B:$B,'HeartRate-2022-03-21-1647950188'!$A:$A,Data_Extraction!C$2,'HeartRate-2022-03-21-1647950188'!$C:$C,Data_Extraction!$A1850),"")</f>
        <v/>
      </c>
      <c r="D1850" t="str">
        <f>IFERROR(AVERAGEIFS('HeartRate-2022-03-21-1647950188'!$B:$B,'HeartRate-2022-03-21-1647950188'!$A:$A,Data_Extraction!D$2,'HeartRate-2022-03-21-1647950188'!$C:$C,Data_Extraction!$A1850),"")</f>
        <v/>
      </c>
      <c r="E1850" t="str">
        <f>IFERROR(AVERAGEIFS('HeartRate-2022-03-21-1647950188'!$B:$B,'HeartRate-2022-03-21-1647950188'!$A:$A,Data_Extraction!E$2,'HeartRate-2022-03-21-1647950188'!$C:$C,Data_Extraction!$A1850),"")</f>
        <v/>
      </c>
      <c r="F1850" t="str">
        <f>IFERROR(AVERAGEIFS('HeartRate-2022-03-21-1647950188'!$B:$B,'HeartRate-2022-03-21-1647950188'!$A:$A,Data_Extraction!F$2,'HeartRate-2022-03-21-1647950188'!$C:$C,Data_Extraction!$A1850),"")</f>
        <v/>
      </c>
      <c r="G1850" t="str">
        <f>IFERROR(AVERAGEIFS('HeartRate-2022-03-21-1647950188'!$B:$B,'HeartRate-2022-03-21-1647950188'!$A:$A,Data_Extraction!G$2,'HeartRate-2022-03-21-1647950188'!$C:$C,Data_Extraction!$A1850),"")</f>
        <v/>
      </c>
      <c r="H1850">
        <f>IFERROR(AVERAGEIFS('HeartRate-2022-03-21-1647950188'!$B:$B,'HeartRate-2022-03-21-1647950188'!$A:$A,Data_Extraction!H$2,'HeartRate-2022-03-21-1647950188'!$C:$C,Data_Extraction!$A1850),"")</f>
        <v>66</v>
      </c>
      <c r="I1850" t="str">
        <f>IFERROR(AVERAGEIFS('HeartRate-2022-03-21-1647950188'!$B:$B,'HeartRate-2022-03-21-1647950188'!$A:$A,Data_Extraction!I$2,'HeartRate-2022-03-21-1647950188'!$C:$C,Data_Extraction!$A1850),"")</f>
        <v/>
      </c>
      <c r="J1850" s="8">
        <f t="shared" si="169"/>
        <v>66</v>
      </c>
      <c r="N1850" s="11">
        <f>Data_Extraction!A1850</f>
        <v>44641.441666666666</v>
      </c>
      <c r="O1850" s="15">
        <f t="shared" si="170"/>
        <v>44641</v>
      </c>
      <c r="P1850" s="16">
        <f t="shared" si="171"/>
        <v>0.44166666666666665</v>
      </c>
      <c r="Q1850" s="12">
        <f>IF(Data_Extraction!B1850="",Data_Extraction!$J1850*(Q$1),Data_Extraction!B1850)</f>
        <v>59.4</v>
      </c>
      <c r="R1850" s="12">
        <f>IF(Data_Extraction!C1850="",Data_Extraction!$J1850*(R$1),Data_Extraction!C1850)</f>
        <v>60.720000000000006</v>
      </c>
      <c r="S1850" s="12">
        <f>IF(Data_Extraction!D1850="",Data_Extraction!$J1850*(S$1),Data_Extraction!D1850)</f>
        <v>68.64</v>
      </c>
      <c r="T1850" s="12">
        <f>IF(Data_Extraction!E1850="",Data_Extraction!$J1850*(T$1),Data_Extraction!E1850)</f>
        <v>62.699999999999996</v>
      </c>
      <c r="U1850" s="12">
        <f>IF(Data_Extraction!F1850="",Data_Extraction!$J1850*(U$1),Data_Extraction!F1850)</f>
        <v>64.679999999999993</v>
      </c>
      <c r="V1850" s="12">
        <f>IF(Data_Extraction!G1850="",Data_Extraction!$J1850*(V$1),Data_Extraction!G1850)</f>
        <v>60.06</v>
      </c>
      <c r="W1850" s="12">
        <f>IF(Data_Extraction!H1850="",Data_Extraction!$J1850*(W$1),Data_Extraction!H1850)</f>
        <v>66</v>
      </c>
      <c r="X1850" s="12">
        <f>IF(Data_Extraction!I1850="",Data_Extraction!$J1850*(X$1),Data_Extraction!I1850)</f>
        <v>64.02</v>
      </c>
      <c r="Y1850" s="13">
        <f t="shared" si="168"/>
        <v>63.277499999999996</v>
      </c>
      <c r="Z1850" s="17" t="str">
        <f t="shared" si="172"/>
        <v>Afternoon</v>
      </c>
      <c r="AA1850" s="14" t="str">
        <f>VLOOKUP($N1850,'HeartRate-2022-03-21-1647950188'!$C:$G,2,0)</f>
        <v>Break</v>
      </c>
      <c r="AB1850" s="14" t="str">
        <f>VLOOKUP($N1850,'HeartRate-2022-03-21-1647950188'!$C:$G,3,0)</f>
        <v>On Campus</v>
      </c>
      <c r="AC1850" s="14" t="str">
        <f>VLOOKUP($N1850,'HeartRate-2022-03-21-1647950188'!$C:$G,4,0)</f>
        <v>Sitting</v>
      </c>
      <c r="AD1850" s="14" t="str">
        <f>VLOOKUP($N1850,'HeartRate-2022-03-21-1647950188'!$C:$G,5,0)</f>
        <v>Tools_Digital Drawing</v>
      </c>
      <c r="AE1850">
        <f t="shared" si="173"/>
        <v>0</v>
      </c>
      <c r="AF1850" s="18">
        <v>44641</v>
      </c>
      <c r="AG1850" s="19">
        <v>0.44166666666666665</v>
      </c>
    </row>
    <row r="1851" spans="1:33" x14ac:dyDescent="0.3">
      <c r="A1851" s="5">
        <v>44641.445138888892</v>
      </c>
      <c r="B1851" t="str">
        <f>IFERROR(AVERAGEIFS('HeartRate-2022-03-21-1647950188'!$B:$B,'HeartRate-2022-03-21-1647950188'!$A:$A,Data_Extraction!B$2,'HeartRate-2022-03-21-1647950188'!$C:$C,Data_Extraction!$A1851),"")</f>
        <v/>
      </c>
      <c r="C1851" t="str">
        <f>IFERROR(AVERAGEIFS('HeartRate-2022-03-21-1647950188'!$B:$B,'HeartRate-2022-03-21-1647950188'!$A:$A,Data_Extraction!C$2,'HeartRate-2022-03-21-1647950188'!$C:$C,Data_Extraction!$A1851),"")</f>
        <v/>
      </c>
      <c r="D1851" t="str">
        <f>IFERROR(AVERAGEIFS('HeartRate-2022-03-21-1647950188'!$B:$B,'HeartRate-2022-03-21-1647950188'!$A:$A,Data_Extraction!D$2,'HeartRate-2022-03-21-1647950188'!$C:$C,Data_Extraction!$A1851),"")</f>
        <v/>
      </c>
      <c r="E1851" t="str">
        <f>IFERROR(AVERAGEIFS('HeartRate-2022-03-21-1647950188'!$B:$B,'HeartRate-2022-03-21-1647950188'!$A:$A,Data_Extraction!E$2,'HeartRate-2022-03-21-1647950188'!$C:$C,Data_Extraction!$A1851),"")</f>
        <v/>
      </c>
      <c r="F1851" t="str">
        <f>IFERROR(AVERAGEIFS('HeartRate-2022-03-21-1647950188'!$B:$B,'HeartRate-2022-03-21-1647950188'!$A:$A,Data_Extraction!F$2,'HeartRate-2022-03-21-1647950188'!$C:$C,Data_Extraction!$A1851),"")</f>
        <v/>
      </c>
      <c r="G1851" t="str">
        <f>IFERROR(AVERAGEIFS('HeartRate-2022-03-21-1647950188'!$B:$B,'HeartRate-2022-03-21-1647950188'!$A:$A,Data_Extraction!G$2,'HeartRate-2022-03-21-1647950188'!$C:$C,Data_Extraction!$A1851),"")</f>
        <v/>
      </c>
      <c r="H1851">
        <f>IFERROR(AVERAGEIFS('HeartRate-2022-03-21-1647950188'!$B:$B,'HeartRate-2022-03-21-1647950188'!$A:$A,Data_Extraction!H$2,'HeartRate-2022-03-21-1647950188'!$C:$C,Data_Extraction!$A1851),"")</f>
        <v>89</v>
      </c>
      <c r="I1851" t="str">
        <f>IFERROR(AVERAGEIFS('HeartRate-2022-03-21-1647950188'!$B:$B,'HeartRate-2022-03-21-1647950188'!$A:$A,Data_Extraction!I$2,'HeartRate-2022-03-21-1647950188'!$C:$C,Data_Extraction!$A1851),"")</f>
        <v/>
      </c>
      <c r="J1851" s="8">
        <f t="shared" si="169"/>
        <v>89</v>
      </c>
      <c r="N1851" s="11">
        <f>Data_Extraction!A1851</f>
        <v>44641.445138888892</v>
      </c>
      <c r="O1851" s="15">
        <f t="shared" si="170"/>
        <v>44641</v>
      </c>
      <c r="P1851" s="16">
        <f t="shared" si="171"/>
        <v>0.44513888888888892</v>
      </c>
      <c r="Q1851" s="12">
        <f>IF(Data_Extraction!B1851="",Data_Extraction!$J1851*(Q$1),Data_Extraction!B1851)</f>
        <v>80.100000000000009</v>
      </c>
      <c r="R1851" s="12">
        <f>IF(Data_Extraction!C1851="",Data_Extraction!$J1851*(R$1),Data_Extraction!C1851)</f>
        <v>81.88000000000001</v>
      </c>
      <c r="S1851" s="12">
        <f>IF(Data_Extraction!D1851="",Data_Extraction!$J1851*(S$1),Data_Extraction!D1851)</f>
        <v>92.56</v>
      </c>
      <c r="T1851" s="12">
        <f>IF(Data_Extraction!E1851="",Data_Extraction!$J1851*(T$1),Data_Extraction!E1851)</f>
        <v>84.55</v>
      </c>
      <c r="U1851" s="12">
        <f>IF(Data_Extraction!F1851="",Data_Extraction!$J1851*(U$1),Data_Extraction!F1851)</f>
        <v>87.22</v>
      </c>
      <c r="V1851" s="12">
        <f>IF(Data_Extraction!G1851="",Data_Extraction!$J1851*(V$1),Data_Extraction!G1851)</f>
        <v>80.990000000000009</v>
      </c>
      <c r="W1851" s="12">
        <f>IF(Data_Extraction!H1851="",Data_Extraction!$J1851*(W$1),Data_Extraction!H1851)</f>
        <v>89</v>
      </c>
      <c r="X1851" s="12">
        <f>IF(Data_Extraction!I1851="",Data_Extraction!$J1851*(X$1),Data_Extraction!I1851)</f>
        <v>86.33</v>
      </c>
      <c r="Y1851" s="13">
        <f t="shared" si="168"/>
        <v>85.328750000000014</v>
      </c>
      <c r="Z1851" s="17" t="str">
        <f t="shared" si="172"/>
        <v>Afternoon</v>
      </c>
      <c r="AA1851" s="14" t="str">
        <f>VLOOKUP($N1851,'HeartRate-2022-03-21-1647950188'!$C:$G,2,0)</f>
        <v>Break</v>
      </c>
      <c r="AB1851" s="14" t="str">
        <f>VLOOKUP($N1851,'HeartRate-2022-03-21-1647950188'!$C:$G,3,0)</f>
        <v>On Campus</v>
      </c>
      <c r="AC1851" s="14" t="str">
        <f>VLOOKUP($N1851,'HeartRate-2022-03-21-1647950188'!$C:$G,4,0)</f>
        <v>Sitting</v>
      </c>
      <c r="AD1851" s="14" t="str">
        <f>VLOOKUP($N1851,'HeartRate-2022-03-21-1647950188'!$C:$G,5,0)</f>
        <v>Tools_Digital Drawing</v>
      </c>
      <c r="AE1851">
        <f t="shared" si="173"/>
        <v>0</v>
      </c>
      <c r="AF1851" s="18">
        <v>44641</v>
      </c>
      <c r="AG1851" s="19">
        <v>0.44513888888888892</v>
      </c>
    </row>
    <row r="1852" spans="1:33" x14ac:dyDescent="0.3">
      <c r="A1852" s="5">
        <v>44641.448611111111</v>
      </c>
      <c r="B1852" t="str">
        <f>IFERROR(AVERAGEIFS('HeartRate-2022-03-21-1647950188'!$B:$B,'HeartRate-2022-03-21-1647950188'!$A:$A,Data_Extraction!B$2,'HeartRate-2022-03-21-1647950188'!$C:$C,Data_Extraction!$A1852),"")</f>
        <v/>
      </c>
      <c r="C1852" t="str">
        <f>IFERROR(AVERAGEIFS('HeartRate-2022-03-21-1647950188'!$B:$B,'HeartRate-2022-03-21-1647950188'!$A:$A,Data_Extraction!C$2,'HeartRate-2022-03-21-1647950188'!$C:$C,Data_Extraction!$A1852),"")</f>
        <v/>
      </c>
      <c r="D1852" t="str">
        <f>IFERROR(AVERAGEIFS('HeartRate-2022-03-21-1647950188'!$B:$B,'HeartRate-2022-03-21-1647950188'!$A:$A,Data_Extraction!D$2,'HeartRate-2022-03-21-1647950188'!$C:$C,Data_Extraction!$A1852),"")</f>
        <v/>
      </c>
      <c r="E1852" t="str">
        <f>IFERROR(AVERAGEIFS('HeartRate-2022-03-21-1647950188'!$B:$B,'HeartRate-2022-03-21-1647950188'!$A:$A,Data_Extraction!E$2,'HeartRate-2022-03-21-1647950188'!$C:$C,Data_Extraction!$A1852),"")</f>
        <v/>
      </c>
      <c r="F1852" t="str">
        <f>IFERROR(AVERAGEIFS('HeartRate-2022-03-21-1647950188'!$B:$B,'HeartRate-2022-03-21-1647950188'!$A:$A,Data_Extraction!F$2,'HeartRate-2022-03-21-1647950188'!$C:$C,Data_Extraction!$A1852),"")</f>
        <v/>
      </c>
      <c r="G1852" t="str">
        <f>IFERROR(AVERAGEIFS('HeartRate-2022-03-21-1647950188'!$B:$B,'HeartRate-2022-03-21-1647950188'!$A:$A,Data_Extraction!G$2,'HeartRate-2022-03-21-1647950188'!$C:$C,Data_Extraction!$A1852),"")</f>
        <v/>
      </c>
      <c r="H1852">
        <f>IFERROR(AVERAGEIFS('HeartRate-2022-03-21-1647950188'!$B:$B,'HeartRate-2022-03-21-1647950188'!$A:$A,Data_Extraction!H$2,'HeartRate-2022-03-21-1647950188'!$C:$C,Data_Extraction!$A1852),"")</f>
        <v>80</v>
      </c>
      <c r="I1852" t="str">
        <f>IFERROR(AVERAGEIFS('HeartRate-2022-03-21-1647950188'!$B:$B,'HeartRate-2022-03-21-1647950188'!$A:$A,Data_Extraction!I$2,'HeartRate-2022-03-21-1647950188'!$C:$C,Data_Extraction!$A1852),"")</f>
        <v/>
      </c>
      <c r="J1852" s="8">
        <f t="shared" si="169"/>
        <v>80</v>
      </c>
      <c r="N1852" s="11">
        <f>Data_Extraction!A1852</f>
        <v>44641.448611111111</v>
      </c>
      <c r="O1852" s="15">
        <f t="shared" si="170"/>
        <v>44641</v>
      </c>
      <c r="P1852" s="16">
        <f t="shared" si="171"/>
        <v>0.44861111111111113</v>
      </c>
      <c r="Q1852" s="12">
        <f>IF(Data_Extraction!B1852="",Data_Extraction!$J1852*(Q$1),Data_Extraction!B1852)</f>
        <v>72</v>
      </c>
      <c r="R1852" s="12">
        <f>IF(Data_Extraction!C1852="",Data_Extraction!$J1852*(R$1),Data_Extraction!C1852)</f>
        <v>73.600000000000009</v>
      </c>
      <c r="S1852" s="12">
        <f>IF(Data_Extraction!D1852="",Data_Extraction!$J1852*(S$1),Data_Extraction!D1852)</f>
        <v>83.2</v>
      </c>
      <c r="T1852" s="12">
        <f>IF(Data_Extraction!E1852="",Data_Extraction!$J1852*(T$1),Data_Extraction!E1852)</f>
        <v>76</v>
      </c>
      <c r="U1852" s="12">
        <f>IF(Data_Extraction!F1852="",Data_Extraction!$J1852*(U$1),Data_Extraction!F1852)</f>
        <v>78.400000000000006</v>
      </c>
      <c r="V1852" s="12">
        <f>IF(Data_Extraction!G1852="",Data_Extraction!$J1852*(V$1),Data_Extraction!G1852)</f>
        <v>72.8</v>
      </c>
      <c r="W1852" s="12">
        <f>IF(Data_Extraction!H1852="",Data_Extraction!$J1852*(W$1),Data_Extraction!H1852)</f>
        <v>80</v>
      </c>
      <c r="X1852" s="12">
        <f>IF(Data_Extraction!I1852="",Data_Extraction!$J1852*(X$1),Data_Extraction!I1852)</f>
        <v>77.599999999999994</v>
      </c>
      <c r="Y1852" s="13">
        <f t="shared" si="168"/>
        <v>76.7</v>
      </c>
      <c r="Z1852" s="17" t="str">
        <f t="shared" si="172"/>
        <v>Afternoon</v>
      </c>
      <c r="AA1852" s="14" t="str">
        <f>VLOOKUP($N1852,'HeartRate-2022-03-21-1647950188'!$C:$G,2,0)</f>
        <v>Break</v>
      </c>
      <c r="AB1852" s="14" t="str">
        <f>VLOOKUP($N1852,'HeartRate-2022-03-21-1647950188'!$C:$G,3,0)</f>
        <v>On Campus</v>
      </c>
      <c r="AC1852" s="14" t="str">
        <f>VLOOKUP($N1852,'HeartRate-2022-03-21-1647950188'!$C:$G,4,0)</f>
        <v>Sitting</v>
      </c>
      <c r="AD1852" s="14" t="str">
        <f>VLOOKUP($N1852,'HeartRate-2022-03-21-1647950188'!$C:$G,5,0)</f>
        <v>Tools_Digital Drawing</v>
      </c>
      <c r="AE1852">
        <f t="shared" si="173"/>
        <v>0</v>
      </c>
      <c r="AF1852" s="18">
        <v>44641</v>
      </c>
      <c r="AG1852" s="19">
        <v>0.44861111111111113</v>
      </c>
    </row>
    <row r="1853" spans="1:33" x14ac:dyDescent="0.3">
      <c r="A1853" s="5">
        <v>44641.448981481481</v>
      </c>
      <c r="B1853" t="str">
        <f>IFERROR(AVERAGEIFS('HeartRate-2022-03-21-1647950188'!$B:$B,'HeartRate-2022-03-21-1647950188'!$A:$A,Data_Extraction!B$2,'HeartRate-2022-03-21-1647950188'!$C:$C,Data_Extraction!$A1853),"")</f>
        <v/>
      </c>
      <c r="C1853" t="str">
        <f>IFERROR(AVERAGEIFS('HeartRate-2022-03-21-1647950188'!$B:$B,'HeartRate-2022-03-21-1647950188'!$A:$A,Data_Extraction!C$2,'HeartRate-2022-03-21-1647950188'!$C:$C,Data_Extraction!$A1853),"")</f>
        <v/>
      </c>
      <c r="D1853" t="str">
        <f>IFERROR(AVERAGEIFS('HeartRate-2022-03-21-1647950188'!$B:$B,'HeartRate-2022-03-21-1647950188'!$A:$A,Data_Extraction!D$2,'HeartRate-2022-03-21-1647950188'!$C:$C,Data_Extraction!$A1853),"")</f>
        <v/>
      </c>
      <c r="E1853" t="str">
        <f>IFERROR(AVERAGEIFS('HeartRate-2022-03-21-1647950188'!$B:$B,'HeartRate-2022-03-21-1647950188'!$A:$A,Data_Extraction!E$2,'HeartRate-2022-03-21-1647950188'!$C:$C,Data_Extraction!$A1853),"")</f>
        <v/>
      </c>
      <c r="F1853" t="str">
        <f>IFERROR(AVERAGEIFS('HeartRate-2022-03-21-1647950188'!$B:$B,'HeartRate-2022-03-21-1647950188'!$A:$A,Data_Extraction!F$2,'HeartRate-2022-03-21-1647950188'!$C:$C,Data_Extraction!$A1853),"")</f>
        <v/>
      </c>
      <c r="G1853" t="str">
        <f>IFERROR(AVERAGEIFS('HeartRate-2022-03-21-1647950188'!$B:$B,'HeartRate-2022-03-21-1647950188'!$A:$A,Data_Extraction!G$2,'HeartRate-2022-03-21-1647950188'!$C:$C,Data_Extraction!$A1853),"")</f>
        <v/>
      </c>
      <c r="H1853">
        <f>IFERROR(AVERAGEIFS('HeartRate-2022-03-21-1647950188'!$B:$B,'HeartRate-2022-03-21-1647950188'!$A:$A,Data_Extraction!H$2,'HeartRate-2022-03-21-1647950188'!$C:$C,Data_Extraction!$A1853),"")</f>
        <v>90</v>
      </c>
      <c r="I1853" t="str">
        <f>IFERROR(AVERAGEIFS('HeartRate-2022-03-21-1647950188'!$B:$B,'HeartRate-2022-03-21-1647950188'!$A:$A,Data_Extraction!I$2,'HeartRate-2022-03-21-1647950188'!$C:$C,Data_Extraction!$A1853),"")</f>
        <v/>
      </c>
      <c r="J1853" s="8">
        <f t="shared" si="169"/>
        <v>90</v>
      </c>
      <c r="N1853" s="11">
        <f>Data_Extraction!A1853</f>
        <v>44641.448981481481</v>
      </c>
      <c r="O1853" s="15">
        <f t="shared" si="170"/>
        <v>44641</v>
      </c>
      <c r="P1853" s="16">
        <f t="shared" si="171"/>
        <v>0.44898148148148148</v>
      </c>
      <c r="Q1853" s="12">
        <f>IF(Data_Extraction!B1853="",Data_Extraction!$J1853*(Q$1),Data_Extraction!B1853)</f>
        <v>81</v>
      </c>
      <c r="R1853" s="12">
        <f>IF(Data_Extraction!C1853="",Data_Extraction!$J1853*(R$1),Data_Extraction!C1853)</f>
        <v>82.8</v>
      </c>
      <c r="S1853" s="12">
        <f>IF(Data_Extraction!D1853="",Data_Extraction!$J1853*(S$1),Data_Extraction!D1853)</f>
        <v>93.600000000000009</v>
      </c>
      <c r="T1853" s="12">
        <f>IF(Data_Extraction!E1853="",Data_Extraction!$J1853*(T$1),Data_Extraction!E1853)</f>
        <v>85.5</v>
      </c>
      <c r="U1853" s="12">
        <f>IF(Data_Extraction!F1853="",Data_Extraction!$J1853*(U$1),Data_Extraction!F1853)</f>
        <v>88.2</v>
      </c>
      <c r="V1853" s="12">
        <f>IF(Data_Extraction!G1853="",Data_Extraction!$J1853*(V$1),Data_Extraction!G1853)</f>
        <v>81.900000000000006</v>
      </c>
      <c r="W1853" s="12">
        <f>IF(Data_Extraction!H1853="",Data_Extraction!$J1853*(W$1),Data_Extraction!H1853)</f>
        <v>90</v>
      </c>
      <c r="X1853" s="12">
        <f>IF(Data_Extraction!I1853="",Data_Extraction!$J1853*(X$1),Data_Extraction!I1853)</f>
        <v>87.3</v>
      </c>
      <c r="Y1853" s="13">
        <f t="shared" si="168"/>
        <v>86.287499999999994</v>
      </c>
      <c r="Z1853" s="17" t="str">
        <f t="shared" si="172"/>
        <v>Afternoon</v>
      </c>
      <c r="AA1853" s="14" t="str">
        <f>VLOOKUP($N1853,'HeartRate-2022-03-21-1647950188'!$C:$G,2,0)</f>
        <v>Break</v>
      </c>
      <c r="AB1853" s="14" t="str">
        <f>VLOOKUP($N1853,'HeartRate-2022-03-21-1647950188'!$C:$G,3,0)</f>
        <v>On Campus</v>
      </c>
      <c r="AC1853" s="14" t="str">
        <f>VLOOKUP($N1853,'HeartRate-2022-03-21-1647950188'!$C:$G,4,0)</f>
        <v>Sitting</v>
      </c>
      <c r="AD1853" s="14" t="str">
        <f>VLOOKUP($N1853,'HeartRate-2022-03-21-1647950188'!$C:$G,5,0)</f>
        <v>Tools_Digital Drawing</v>
      </c>
      <c r="AE1853">
        <f t="shared" si="173"/>
        <v>0</v>
      </c>
      <c r="AF1853" s="18">
        <v>44641</v>
      </c>
      <c r="AG1853" s="19">
        <v>0.44898148148148148</v>
      </c>
    </row>
    <row r="1854" spans="1:33" x14ac:dyDescent="0.3">
      <c r="A1854" s="5">
        <v>44641.449953703705</v>
      </c>
      <c r="B1854" t="str">
        <f>IFERROR(AVERAGEIFS('HeartRate-2022-03-21-1647950188'!$B:$B,'HeartRate-2022-03-21-1647950188'!$A:$A,Data_Extraction!B$2,'HeartRate-2022-03-21-1647950188'!$C:$C,Data_Extraction!$A1854),"")</f>
        <v/>
      </c>
      <c r="C1854" t="str">
        <f>IFERROR(AVERAGEIFS('HeartRate-2022-03-21-1647950188'!$B:$B,'HeartRate-2022-03-21-1647950188'!$A:$A,Data_Extraction!C$2,'HeartRate-2022-03-21-1647950188'!$C:$C,Data_Extraction!$A1854),"")</f>
        <v/>
      </c>
      <c r="D1854" t="str">
        <f>IFERROR(AVERAGEIFS('HeartRate-2022-03-21-1647950188'!$B:$B,'HeartRate-2022-03-21-1647950188'!$A:$A,Data_Extraction!D$2,'HeartRate-2022-03-21-1647950188'!$C:$C,Data_Extraction!$A1854),"")</f>
        <v/>
      </c>
      <c r="E1854" t="str">
        <f>IFERROR(AVERAGEIFS('HeartRate-2022-03-21-1647950188'!$B:$B,'HeartRate-2022-03-21-1647950188'!$A:$A,Data_Extraction!E$2,'HeartRate-2022-03-21-1647950188'!$C:$C,Data_Extraction!$A1854),"")</f>
        <v/>
      </c>
      <c r="F1854" t="str">
        <f>IFERROR(AVERAGEIFS('HeartRate-2022-03-21-1647950188'!$B:$B,'HeartRate-2022-03-21-1647950188'!$A:$A,Data_Extraction!F$2,'HeartRate-2022-03-21-1647950188'!$C:$C,Data_Extraction!$A1854),"")</f>
        <v/>
      </c>
      <c r="G1854" t="str">
        <f>IFERROR(AVERAGEIFS('HeartRate-2022-03-21-1647950188'!$B:$B,'HeartRate-2022-03-21-1647950188'!$A:$A,Data_Extraction!G$2,'HeartRate-2022-03-21-1647950188'!$C:$C,Data_Extraction!$A1854),"")</f>
        <v/>
      </c>
      <c r="H1854">
        <f>IFERROR(AVERAGEIFS('HeartRate-2022-03-21-1647950188'!$B:$B,'HeartRate-2022-03-21-1647950188'!$A:$A,Data_Extraction!H$2,'HeartRate-2022-03-21-1647950188'!$C:$C,Data_Extraction!$A1854),"")</f>
        <v>82</v>
      </c>
      <c r="I1854" t="str">
        <f>IFERROR(AVERAGEIFS('HeartRate-2022-03-21-1647950188'!$B:$B,'HeartRate-2022-03-21-1647950188'!$A:$A,Data_Extraction!I$2,'HeartRate-2022-03-21-1647950188'!$C:$C,Data_Extraction!$A1854),"")</f>
        <v/>
      </c>
      <c r="J1854" s="8">
        <f t="shared" si="169"/>
        <v>82</v>
      </c>
      <c r="N1854" s="11">
        <f>Data_Extraction!A1854</f>
        <v>44641.449953703705</v>
      </c>
      <c r="O1854" s="15">
        <f t="shared" si="170"/>
        <v>44641</v>
      </c>
      <c r="P1854" s="16">
        <f t="shared" si="171"/>
        <v>0.44995370370370374</v>
      </c>
      <c r="Q1854" s="12">
        <f>IF(Data_Extraction!B1854="",Data_Extraction!$J1854*(Q$1),Data_Extraction!B1854)</f>
        <v>73.8</v>
      </c>
      <c r="R1854" s="12">
        <f>IF(Data_Extraction!C1854="",Data_Extraction!$J1854*(R$1),Data_Extraction!C1854)</f>
        <v>75.44</v>
      </c>
      <c r="S1854" s="12">
        <f>IF(Data_Extraction!D1854="",Data_Extraction!$J1854*(S$1),Data_Extraction!D1854)</f>
        <v>85.28</v>
      </c>
      <c r="T1854" s="12">
        <f>IF(Data_Extraction!E1854="",Data_Extraction!$J1854*(T$1),Data_Extraction!E1854)</f>
        <v>77.899999999999991</v>
      </c>
      <c r="U1854" s="12">
        <f>IF(Data_Extraction!F1854="",Data_Extraction!$J1854*(U$1),Data_Extraction!F1854)</f>
        <v>80.36</v>
      </c>
      <c r="V1854" s="12">
        <f>IF(Data_Extraction!G1854="",Data_Extraction!$J1854*(V$1),Data_Extraction!G1854)</f>
        <v>74.62</v>
      </c>
      <c r="W1854" s="12">
        <f>IF(Data_Extraction!H1854="",Data_Extraction!$J1854*(W$1),Data_Extraction!H1854)</f>
        <v>82</v>
      </c>
      <c r="X1854" s="12">
        <f>IF(Data_Extraction!I1854="",Data_Extraction!$J1854*(X$1),Data_Extraction!I1854)</f>
        <v>79.539999999999992</v>
      </c>
      <c r="Y1854" s="13">
        <f t="shared" si="168"/>
        <v>78.617500000000007</v>
      </c>
      <c r="Z1854" s="17" t="str">
        <f t="shared" si="172"/>
        <v>Afternoon</v>
      </c>
      <c r="AA1854" s="14" t="str">
        <f>VLOOKUP($N1854,'HeartRate-2022-03-21-1647950188'!$C:$G,2,0)</f>
        <v>Break</v>
      </c>
      <c r="AB1854" s="14" t="str">
        <f>VLOOKUP($N1854,'HeartRate-2022-03-21-1647950188'!$C:$G,3,0)</f>
        <v>On Campus</v>
      </c>
      <c r="AC1854" s="14" t="str">
        <f>VLOOKUP($N1854,'HeartRate-2022-03-21-1647950188'!$C:$G,4,0)</f>
        <v>Sitting</v>
      </c>
      <c r="AD1854" s="14" t="str">
        <f>VLOOKUP($N1854,'HeartRate-2022-03-21-1647950188'!$C:$G,5,0)</f>
        <v>Tools_Digital Drawing</v>
      </c>
      <c r="AE1854">
        <f t="shared" si="173"/>
        <v>0</v>
      </c>
      <c r="AF1854" s="18">
        <v>44641</v>
      </c>
      <c r="AG1854" s="19">
        <v>0.44995370370370374</v>
      </c>
    </row>
    <row r="1855" spans="1:33" x14ac:dyDescent="0.3">
      <c r="A1855" s="5">
        <v>44641.45107638889</v>
      </c>
      <c r="B1855" t="str">
        <f>IFERROR(AVERAGEIFS('HeartRate-2022-03-21-1647950188'!$B:$B,'HeartRate-2022-03-21-1647950188'!$A:$A,Data_Extraction!B$2,'HeartRate-2022-03-21-1647950188'!$C:$C,Data_Extraction!$A1855),"")</f>
        <v/>
      </c>
      <c r="C1855" t="str">
        <f>IFERROR(AVERAGEIFS('HeartRate-2022-03-21-1647950188'!$B:$B,'HeartRate-2022-03-21-1647950188'!$A:$A,Data_Extraction!C$2,'HeartRate-2022-03-21-1647950188'!$C:$C,Data_Extraction!$A1855),"")</f>
        <v/>
      </c>
      <c r="D1855" t="str">
        <f>IFERROR(AVERAGEIFS('HeartRate-2022-03-21-1647950188'!$B:$B,'HeartRate-2022-03-21-1647950188'!$A:$A,Data_Extraction!D$2,'HeartRate-2022-03-21-1647950188'!$C:$C,Data_Extraction!$A1855),"")</f>
        <v/>
      </c>
      <c r="E1855" t="str">
        <f>IFERROR(AVERAGEIFS('HeartRate-2022-03-21-1647950188'!$B:$B,'HeartRate-2022-03-21-1647950188'!$A:$A,Data_Extraction!E$2,'HeartRate-2022-03-21-1647950188'!$C:$C,Data_Extraction!$A1855),"")</f>
        <v/>
      </c>
      <c r="F1855" t="str">
        <f>IFERROR(AVERAGEIFS('HeartRate-2022-03-21-1647950188'!$B:$B,'HeartRate-2022-03-21-1647950188'!$A:$A,Data_Extraction!F$2,'HeartRate-2022-03-21-1647950188'!$C:$C,Data_Extraction!$A1855),"")</f>
        <v/>
      </c>
      <c r="G1855" t="str">
        <f>IFERROR(AVERAGEIFS('HeartRate-2022-03-21-1647950188'!$B:$B,'HeartRate-2022-03-21-1647950188'!$A:$A,Data_Extraction!G$2,'HeartRate-2022-03-21-1647950188'!$C:$C,Data_Extraction!$A1855),"")</f>
        <v/>
      </c>
      <c r="H1855">
        <f>IFERROR(AVERAGEIFS('HeartRate-2022-03-21-1647950188'!$B:$B,'HeartRate-2022-03-21-1647950188'!$A:$A,Data_Extraction!H$2,'HeartRate-2022-03-21-1647950188'!$C:$C,Data_Extraction!$A1855),"")</f>
        <v>79</v>
      </c>
      <c r="I1855" t="str">
        <f>IFERROR(AVERAGEIFS('HeartRate-2022-03-21-1647950188'!$B:$B,'HeartRate-2022-03-21-1647950188'!$A:$A,Data_Extraction!I$2,'HeartRate-2022-03-21-1647950188'!$C:$C,Data_Extraction!$A1855),"")</f>
        <v/>
      </c>
      <c r="J1855" s="8">
        <f t="shared" si="169"/>
        <v>79</v>
      </c>
      <c r="N1855" s="11">
        <f>Data_Extraction!A1855</f>
        <v>44641.45107638889</v>
      </c>
      <c r="O1855" s="15">
        <f t="shared" si="170"/>
        <v>44641</v>
      </c>
      <c r="P1855" s="16">
        <f t="shared" si="171"/>
        <v>0.4510763888888889</v>
      </c>
      <c r="Q1855" s="12">
        <f>IF(Data_Extraction!B1855="",Data_Extraction!$J1855*(Q$1),Data_Extraction!B1855)</f>
        <v>71.100000000000009</v>
      </c>
      <c r="R1855" s="12">
        <f>IF(Data_Extraction!C1855="",Data_Extraction!$J1855*(R$1),Data_Extraction!C1855)</f>
        <v>72.680000000000007</v>
      </c>
      <c r="S1855" s="12">
        <f>IF(Data_Extraction!D1855="",Data_Extraction!$J1855*(S$1),Data_Extraction!D1855)</f>
        <v>82.16</v>
      </c>
      <c r="T1855" s="12">
        <f>IF(Data_Extraction!E1855="",Data_Extraction!$J1855*(T$1),Data_Extraction!E1855)</f>
        <v>75.05</v>
      </c>
      <c r="U1855" s="12">
        <f>IF(Data_Extraction!F1855="",Data_Extraction!$J1855*(U$1),Data_Extraction!F1855)</f>
        <v>77.42</v>
      </c>
      <c r="V1855" s="12">
        <f>IF(Data_Extraction!G1855="",Data_Extraction!$J1855*(V$1),Data_Extraction!G1855)</f>
        <v>71.89</v>
      </c>
      <c r="W1855" s="12">
        <f>IF(Data_Extraction!H1855="",Data_Extraction!$J1855*(W$1),Data_Extraction!H1855)</f>
        <v>79</v>
      </c>
      <c r="X1855" s="12">
        <f>IF(Data_Extraction!I1855="",Data_Extraction!$J1855*(X$1),Data_Extraction!I1855)</f>
        <v>76.63</v>
      </c>
      <c r="Y1855" s="13">
        <f t="shared" si="168"/>
        <v>75.741249999999994</v>
      </c>
      <c r="Z1855" s="17" t="str">
        <f t="shared" si="172"/>
        <v>Afternoon</v>
      </c>
      <c r="AA1855" s="14" t="str">
        <f>VLOOKUP($N1855,'HeartRate-2022-03-21-1647950188'!$C:$G,2,0)</f>
        <v>Break</v>
      </c>
      <c r="AB1855" s="14" t="str">
        <f>VLOOKUP($N1855,'HeartRate-2022-03-21-1647950188'!$C:$G,3,0)</f>
        <v>On Campus</v>
      </c>
      <c r="AC1855" s="14" t="str">
        <f>VLOOKUP($N1855,'HeartRate-2022-03-21-1647950188'!$C:$G,4,0)</f>
        <v>Sitting</v>
      </c>
      <c r="AD1855" s="14" t="str">
        <f>VLOOKUP($N1855,'HeartRate-2022-03-21-1647950188'!$C:$G,5,0)</f>
        <v>Tools_Digital Drawing</v>
      </c>
      <c r="AE1855">
        <f t="shared" si="173"/>
        <v>0</v>
      </c>
      <c r="AF1855" s="18">
        <v>44641</v>
      </c>
      <c r="AG1855" s="19">
        <v>0.4510763888888889</v>
      </c>
    </row>
    <row r="1856" spans="1:33" x14ac:dyDescent="0.3">
      <c r="A1856" s="5">
        <v>44641.45208333333</v>
      </c>
      <c r="B1856" t="str">
        <f>IFERROR(AVERAGEIFS('HeartRate-2022-03-21-1647950188'!$B:$B,'HeartRate-2022-03-21-1647950188'!$A:$A,Data_Extraction!B$2,'HeartRate-2022-03-21-1647950188'!$C:$C,Data_Extraction!$A1856),"")</f>
        <v/>
      </c>
      <c r="C1856" t="str">
        <f>IFERROR(AVERAGEIFS('HeartRate-2022-03-21-1647950188'!$B:$B,'HeartRate-2022-03-21-1647950188'!$A:$A,Data_Extraction!C$2,'HeartRate-2022-03-21-1647950188'!$C:$C,Data_Extraction!$A1856),"")</f>
        <v/>
      </c>
      <c r="D1856" t="str">
        <f>IFERROR(AVERAGEIFS('HeartRate-2022-03-21-1647950188'!$B:$B,'HeartRate-2022-03-21-1647950188'!$A:$A,Data_Extraction!D$2,'HeartRate-2022-03-21-1647950188'!$C:$C,Data_Extraction!$A1856),"")</f>
        <v/>
      </c>
      <c r="E1856" t="str">
        <f>IFERROR(AVERAGEIFS('HeartRate-2022-03-21-1647950188'!$B:$B,'HeartRate-2022-03-21-1647950188'!$A:$A,Data_Extraction!E$2,'HeartRate-2022-03-21-1647950188'!$C:$C,Data_Extraction!$A1856),"")</f>
        <v/>
      </c>
      <c r="F1856" t="str">
        <f>IFERROR(AVERAGEIFS('HeartRate-2022-03-21-1647950188'!$B:$B,'HeartRate-2022-03-21-1647950188'!$A:$A,Data_Extraction!F$2,'HeartRate-2022-03-21-1647950188'!$C:$C,Data_Extraction!$A1856),"")</f>
        <v/>
      </c>
      <c r="G1856" t="str">
        <f>IFERROR(AVERAGEIFS('HeartRate-2022-03-21-1647950188'!$B:$B,'HeartRate-2022-03-21-1647950188'!$A:$A,Data_Extraction!G$2,'HeartRate-2022-03-21-1647950188'!$C:$C,Data_Extraction!$A1856),"")</f>
        <v/>
      </c>
      <c r="H1856">
        <f>IFERROR(AVERAGEIFS('HeartRate-2022-03-21-1647950188'!$B:$B,'HeartRate-2022-03-21-1647950188'!$A:$A,Data_Extraction!H$2,'HeartRate-2022-03-21-1647950188'!$C:$C,Data_Extraction!$A1856),"")</f>
        <v>78</v>
      </c>
      <c r="I1856" t="str">
        <f>IFERROR(AVERAGEIFS('HeartRate-2022-03-21-1647950188'!$B:$B,'HeartRate-2022-03-21-1647950188'!$A:$A,Data_Extraction!I$2,'HeartRate-2022-03-21-1647950188'!$C:$C,Data_Extraction!$A1856),"")</f>
        <v/>
      </c>
      <c r="J1856" s="8">
        <f t="shared" si="169"/>
        <v>78</v>
      </c>
      <c r="N1856" s="11">
        <f>Data_Extraction!A1856</f>
        <v>44641.45208333333</v>
      </c>
      <c r="O1856" s="15">
        <f t="shared" si="170"/>
        <v>44641</v>
      </c>
      <c r="P1856" s="16">
        <f t="shared" si="171"/>
        <v>0.45208333333333334</v>
      </c>
      <c r="Q1856" s="12">
        <f>IF(Data_Extraction!B1856="",Data_Extraction!$J1856*(Q$1),Data_Extraction!B1856)</f>
        <v>70.2</v>
      </c>
      <c r="R1856" s="12">
        <f>IF(Data_Extraction!C1856="",Data_Extraction!$J1856*(R$1),Data_Extraction!C1856)</f>
        <v>71.760000000000005</v>
      </c>
      <c r="S1856" s="12">
        <f>IF(Data_Extraction!D1856="",Data_Extraction!$J1856*(S$1),Data_Extraction!D1856)</f>
        <v>81.12</v>
      </c>
      <c r="T1856" s="12">
        <f>IF(Data_Extraction!E1856="",Data_Extraction!$J1856*(T$1),Data_Extraction!E1856)</f>
        <v>74.099999999999994</v>
      </c>
      <c r="U1856" s="12">
        <f>IF(Data_Extraction!F1856="",Data_Extraction!$J1856*(U$1),Data_Extraction!F1856)</f>
        <v>76.44</v>
      </c>
      <c r="V1856" s="12">
        <f>IF(Data_Extraction!G1856="",Data_Extraction!$J1856*(V$1),Data_Extraction!G1856)</f>
        <v>70.98</v>
      </c>
      <c r="W1856" s="12">
        <f>IF(Data_Extraction!H1856="",Data_Extraction!$J1856*(W$1),Data_Extraction!H1856)</f>
        <v>78</v>
      </c>
      <c r="X1856" s="12">
        <f>IF(Data_Extraction!I1856="",Data_Extraction!$J1856*(X$1),Data_Extraction!I1856)</f>
        <v>75.66</v>
      </c>
      <c r="Y1856" s="13">
        <f t="shared" si="168"/>
        <v>74.782499999999999</v>
      </c>
      <c r="Z1856" s="17" t="str">
        <f t="shared" si="172"/>
        <v>Afternoon</v>
      </c>
      <c r="AA1856" s="14" t="str">
        <f>VLOOKUP($N1856,'HeartRate-2022-03-21-1647950188'!$C:$G,2,0)</f>
        <v>Break</v>
      </c>
      <c r="AB1856" s="14" t="str">
        <f>VLOOKUP($N1856,'HeartRate-2022-03-21-1647950188'!$C:$G,3,0)</f>
        <v>On Campus</v>
      </c>
      <c r="AC1856" s="14" t="str">
        <f>VLOOKUP($N1856,'HeartRate-2022-03-21-1647950188'!$C:$G,4,0)</f>
        <v>Sitting</v>
      </c>
      <c r="AD1856" s="14" t="str">
        <f>VLOOKUP($N1856,'HeartRate-2022-03-21-1647950188'!$C:$G,5,0)</f>
        <v>Tools_Digital Drawing</v>
      </c>
      <c r="AE1856">
        <f t="shared" si="173"/>
        <v>0</v>
      </c>
      <c r="AF1856" s="18">
        <v>44641</v>
      </c>
      <c r="AG1856" s="19">
        <v>0.45208333333333334</v>
      </c>
    </row>
    <row r="1857" spans="1:33" x14ac:dyDescent="0.3">
      <c r="A1857" s="5">
        <v>44641.455555555556</v>
      </c>
      <c r="B1857" t="str">
        <f>IFERROR(AVERAGEIFS('HeartRate-2022-03-21-1647950188'!$B:$B,'HeartRate-2022-03-21-1647950188'!$A:$A,Data_Extraction!B$2,'HeartRate-2022-03-21-1647950188'!$C:$C,Data_Extraction!$A1857),"")</f>
        <v/>
      </c>
      <c r="C1857" t="str">
        <f>IFERROR(AVERAGEIFS('HeartRate-2022-03-21-1647950188'!$B:$B,'HeartRate-2022-03-21-1647950188'!$A:$A,Data_Extraction!C$2,'HeartRate-2022-03-21-1647950188'!$C:$C,Data_Extraction!$A1857),"")</f>
        <v/>
      </c>
      <c r="D1857" t="str">
        <f>IFERROR(AVERAGEIFS('HeartRate-2022-03-21-1647950188'!$B:$B,'HeartRate-2022-03-21-1647950188'!$A:$A,Data_Extraction!D$2,'HeartRate-2022-03-21-1647950188'!$C:$C,Data_Extraction!$A1857),"")</f>
        <v/>
      </c>
      <c r="E1857" t="str">
        <f>IFERROR(AVERAGEIFS('HeartRate-2022-03-21-1647950188'!$B:$B,'HeartRate-2022-03-21-1647950188'!$A:$A,Data_Extraction!E$2,'HeartRate-2022-03-21-1647950188'!$C:$C,Data_Extraction!$A1857),"")</f>
        <v/>
      </c>
      <c r="F1857" t="str">
        <f>IFERROR(AVERAGEIFS('HeartRate-2022-03-21-1647950188'!$B:$B,'HeartRate-2022-03-21-1647950188'!$A:$A,Data_Extraction!F$2,'HeartRate-2022-03-21-1647950188'!$C:$C,Data_Extraction!$A1857),"")</f>
        <v/>
      </c>
      <c r="G1857" t="str">
        <f>IFERROR(AVERAGEIFS('HeartRate-2022-03-21-1647950188'!$B:$B,'HeartRate-2022-03-21-1647950188'!$A:$A,Data_Extraction!G$2,'HeartRate-2022-03-21-1647950188'!$C:$C,Data_Extraction!$A1857),"")</f>
        <v/>
      </c>
      <c r="H1857">
        <f>IFERROR(AVERAGEIFS('HeartRate-2022-03-21-1647950188'!$B:$B,'HeartRate-2022-03-21-1647950188'!$A:$A,Data_Extraction!H$2,'HeartRate-2022-03-21-1647950188'!$C:$C,Data_Extraction!$A1857),"")</f>
        <v>77</v>
      </c>
      <c r="I1857" t="str">
        <f>IFERROR(AVERAGEIFS('HeartRate-2022-03-21-1647950188'!$B:$B,'HeartRate-2022-03-21-1647950188'!$A:$A,Data_Extraction!I$2,'HeartRate-2022-03-21-1647950188'!$C:$C,Data_Extraction!$A1857),"")</f>
        <v/>
      </c>
      <c r="J1857" s="8">
        <f t="shared" si="169"/>
        <v>77</v>
      </c>
      <c r="N1857" s="11">
        <f>Data_Extraction!A1857</f>
        <v>44641.455555555556</v>
      </c>
      <c r="O1857" s="15">
        <f t="shared" si="170"/>
        <v>44641</v>
      </c>
      <c r="P1857" s="16">
        <f t="shared" si="171"/>
        <v>0.45555555555555555</v>
      </c>
      <c r="Q1857" s="12">
        <f>IF(Data_Extraction!B1857="",Data_Extraction!$J1857*(Q$1),Data_Extraction!B1857)</f>
        <v>69.3</v>
      </c>
      <c r="R1857" s="12">
        <f>IF(Data_Extraction!C1857="",Data_Extraction!$J1857*(R$1),Data_Extraction!C1857)</f>
        <v>70.84</v>
      </c>
      <c r="S1857" s="12">
        <f>IF(Data_Extraction!D1857="",Data_Extraction!$J1857*(S$1),Data_Extraction!D1857)</f>
        <v>80.08</v>
      </c>
      <c r="T1857" s="12">
        <f>IF(Data_Extraction!E1857="",Data_Extraction!$J1857*(T$1),Data_Extraction!E1857)</f>
        <v>73.149999999999991</v>
      </c>
      <c r="U1857" s="12">
        <f>IF(Data_Extraction!F1857="",Data_Extraction!$J1857*(U$1),Data_Extraction!F1857)</f>
        <v>75.459999999999994</v>
      </c>
      <c r="V1857" s="12">
        <f>IF(Data_Extraction!G1857="",Data_Extraction!$J1857*(V$1),Data_Extraction!G1857)</f>
        <v>70.070000000000007</v>
      </c>
      <c r="W1857" s="12">
        <f>IF(Data_Extraction!H1857="",Data_Extraction!$J1857*(W$1),Data_Extraction!H1857)</f>
        <v>77</v>
      </c>
      <c r="X1857" s="12">
        <f>IF(Data_Extraction!I1857="",Data_Extraction!$J1857*(X$1),Data_Extraction!I1857)</f>
        <v>74.69</v>
      </c>
      <c r="Y1857" s="13">
        <f t="shared" si="168"/>
        <v>73.82374999999999</v>
      </c>
      <c r="Z1857" s="17" t="str">
        <f t="shared" si="172"/>
        <v>Afternoon</v>
      </c>
      <c r="AA1857" s="14" t="str">
        <f>VLOOKUP($N1857,'HeartRate-2022-03-21-1647950188'!$C:$G,2,0)</f>
        <v>Break</v>
      </c>
      <c r="AB1857" s="14" t="str">
        <f>VLOOKUP($N1857,'HeartRate-2022-03-21-1647950188'!$C:$G,3,0)</f>
        <v>On Campus</v>
      </c>
      <c r="AC1857" s="14" t="str">
        <f>VLOOKUP($N1857,'HeartRate-2022-03-21-1647950188'!$C:$G,4,0)</f>
        <v>Sitting</v>
      </c>
      <c r="AD1857" s="14" t="str">
        <f>VLOOKUP($N1857,'HeartRate-2022-03-21-1647950188'!$C:$G,5,0)</f>
        <v>Tools_Digital Drawing</v>
      </c>
      <c r="AE1857">
        <f t="shared" si="173"/>
        <v>0</v>
      </c>
      <c r="AF1857" s="18">
        <v>44641</v>
      </c>
      <c r="AG1857" s="19">
        <v>0.45555555555555555</v>
      </c>
    </row>
    <row r="1858" spans="1:33" x14ac:dyDescent="0.3">
      <c r="A1858" s="5">
        <v>44641.459027777775</v>
      </c>
      <c r="B1858" t="str">
        <f>IFERROR(AVERAGEIFS('HeartRate-2022-03-21-1647950188'!$B:$B,'HeartRate-2022-03-21-1647950188'!$A:$A,Data_Extraction!B$2,'HeartRate-2022-03-21-1647950188'!$C:$C,Data_Extraction!$A1858),"")</f>
        <v/>
      </c>
      <c r="C1858" t="str">
        <f>IFERROR(AVERAGEIFS('HeartRate-2022-03-21-1647950188'!$B:$B,'HeartRate-2022-03-21-1647950188'!$A:$A,Data_Extraction!C$2,'HeartRate-2022-03-21-1647950188'!$C:$C,Data_Extraction!$A1858),"")</f>
        <v/>
      </c>
      <c r="D1858" t="str">
        <f>IFERROR(AVERAGEIFS('HeartRate-2022-03-21-1647950188'!$B:$B,'HeartRate-2022-03-21-1647950188'!$A:$A,Data_Extraction!D$2,'HeartRate-2022-03-21-1647950188'!$C:$C,Data_Extraction!$A1858),"")</f>
        <v/>
      </c>
      <c r="E1858" t="str">
        <f>IFERROR(AVERAGEIFS('HeartRate-2022-03-21-1647950188'!$B:$B,'HeartRate-2022-03-21-1647950188'!$A:$A,Data_Extraction!E$2,'HeartRate-2022-03-21-1647950188'!$C:$C,Data_Extraction!$A1858),"")</f>
        <v/>
      </c>
      <c r="F1858" t="str">
        <f>IFERROR(AVERAGEIFS('HeartRate-2022-03-21-1647950188'!$B:$B,'HeartRate-2022-03-21-1647950188'!$A:$A,Data_Extraction!F$2,'HeartRate-2022-03-21-1647950188'!$C:$C,Data_Extraction!$A1858),"")</f>
        <v/>
      </c>
      <c r="G1858" t="str">
        <f>IFERROR(AVERAGEIFS('HeartRate-2022-03-21-1647950188'!$B:$B,'HeartRate-2022-03-21-1647950188'!$A:$A,Data_Extraction!G$2,'HeartRate-2022-03-21-1647950188'!$C:$C,Data_Extraction!$A1858),"")</f>
        <v/>
      </c>
      <c r="H1858">
        <f>IFERROR(AVERAGEIFS('HeartRate-2022-03-21-1647950188'!$B:$B,'HeartRate-2022-03-21-1647950188'!$A:$A,Data_Extraction!H$2,'HeartRate-2022-03-21-1647950188'!$C:$C,Data_Extraction!$A1858),"")</f>
        <v>76</v>
      </c>
      <c r="I1858" t="str">
        <f>IFERROR(AVERAGEIFS('HeartRate-2022-03-21-1647950188'!$B:$B,'HeartRate-2022-03-21-1647950188'!$A:$A,Data_Extraction!I$2,'HeartRate-2022-03-21-1647950188'!$C:$C,Data_Extraction!$A1858),"")</f>
        <v/>
      </c>
      <c r="J1858" s="8">
        <f t="shared" si="169"/>
        <v>76</v>
      </c>
      <c r="N1858" s="11">
        <f>Data_Extraction!A1858</f>
        <v>44641.459027777775</v>
      </c>
      <c r="O1858" s="15">
        <f t="shared" si="170"/>
        <v>44641</v>
      </c>
      <c r="P1858" s="16">
        <f t="shared" si="171"/>
        <v>0.45902777777777781</v>
      </c>
      <c r="Q1858" s="12">
        <f>IF(Data_Extraction!B1858="",Data_Extraction!$J1858*(Q$1),Data_Extraction!B1858)</f>
        <v>68.400000000000006</v>
      </c>
      <c r="R1858" s="12">
        <f>IF(Data_Extraction!C1858="",Data_Extraction!$J1858*(R$1),Data_Extraction!C1858)</f>
        <v>69.92</v>
      </c>
      <c r="S1858" s="12">
        <f>IF(Data_Extraction!D1858="",Data_Extraction!$J1858*(S$1),Data_Extraction!D1858)</f>
        <v>79.040000000000006</v>
      </c>
      <c r="T1858" s="12">
        <f>IF(Data_Extraction!E1858="",Data_Extraction!$J1858*(T$1),Data_Extraction!E1858)</f>
        <v>72.2</v>
      </c>
      <c r="U1858" s="12">
        <f>IF(Data_Extraction!F1858="",Data_Extraction!$J1858*(U$1),Data_Extraction!F1858)</f>
        <v>74.48</v>
      </c>
      <c r="V1858" s="12">
        <f>IF(Data_Extraction!G1858="",Data_Extraction!$J1858*(V$1),Data_Extraction!G1858)</f>
        <v>69.16</v>
      </c>
      <c r="W1858" s="12">
        <f>IF(Data_Extraction!H1858="",Data_Extraction!$J1858*(W$1),Data_Extraction!H1858)</f>
        <v>76</v>
      </c>
      <c r="X1858" s="12">
        <f>IF(Data_Extraction!I1858="",Data_Extraction!$J1858*(X$1),Data_Extraction!I1858)</f>
        <v>73.72</v>
      </c>
      <c r="Y1858" s="13">
        <f t="shared" si="168"/>
        <v>72.865000000000009</v>
      </c>
      <c r="Z1858" s="17" t="str">
        <f t="shared" si="172"/>
        <v>Afternoon</v>
      </c>
      <c r="AA1858" s="14" t="str">
        <f>VLOOKUP($N1858,'HeartRate-2022-03-21-1647950188'!$C:$G,2,0)</f>
        <v>Break</v>
      </c>
      <c r="AB1858" s="14" t="str">
        <f>VLOOKUP($N1858,'HeartRate-2022-03-21-1647950188'!$C:$G,3,0)</f>
        <v>On Campus</v>
      </c>
      <c r="AC1858" s="14" t="str">
        <f>VLOOKUP($N1858,'HeartRate-2022-03-21-1647950188'!$C:$G,4,0)</f>
        <v>Sitting</v>
      </c>
      <c r="AD1858" s="14" t="str">
        <f>VLOOKUP($N1858,'HeartRate-2022-03-21-1647950188'!$C:$G,5,0)</f>
        <v>Tools_Digital Drawing</v>
      </c>
      <c r="AE1858">
        <f t="shared" si="173"/>
        <v>0</v>
      </c>
      <c r="AF1858" s="18">
        <v>44641</v>
      </c>
      <c r="AG1858" s="19">
        <v>0.45902777777777781</v>
      </c>
    </row>
    <row r="1859" spans="1:33" x14ac:dyDescent="0.3">
      <c r="A1859" s="5">
        <v>44641.46197916667</v>
      </c>
      <c r="B1859" t="str">
        <f>IFERROR(AVERAGEIFS('HeartRate-2022-03-21-1647950188'!$B:$B,'HeartRate-2022-03-21-1647950188'!$A:$A,Data_Extraction!B$2,'HeartRate-2022-03-21-1647950188'!$C:$C,Data_Extraction!$A1859),"")</f>
        <v/>
      </c>
      <c r="C1859" t="str">
        <f>IFERROR(AVERAGEIFS('HeartRate-2022-03-21-1647950188'!$B:$B,'HeartRate-2022-03-21-1647950188'!$A:$A,Data_Extraction!C$2,'HeartRate-2022-03-21-1647950188'!$C:$C,Data_Extraction!$A1859),"")</f>
        <v/>
      </c>
      <c r="D1859" t="str">
        <f>IFERROR(AVERAGEIFS('HeartRate-2022-03-21-1647950188'!$B:$B,'HeartRate-2022-03-21-1647950188'!$A:$A,Data_Extraction!D$2,'HeartRate-2022-03-21-1647950188'!$C:$C,Data_Extraction!$A1859),"")</f>
        <v/>
      </c>
      <c r="E1859" t="str">
        <f>IFERROR(AVERAGEIFS('HeartRate-2022-03-21-1647950188'!$B:$B,'HeartRate-2022-03-21-1647950188'!$A:$A,Data_Extraction!E$2,'HeartRate-2022-03-21-1647950188'!$C:$C,Data_Extraction!$A1859),"")</f>
        <v/>
      </c>
      <c r="F1859" t="str">
        <f>IFERROR(AVERAGEIFS('HeartRate-2022-03-21-1647950188'!$B:$B,'HeartRate-2022-03-21-1647950188'!$A:$A,Data_Extraction!F$2,'HeartRate-2022-03-21-1647950188'!$C:$C,Data_Extraction!$A1859),"")</f>
        <v/>
      </c>
      <c r="G1859" t="str">
        <f>IFERROR(AVERAGEIFS('HeartRate-2022-03-21-1647950188'!$B:$B,'HeartRate-2022-03-21-1647950188'!$A:$A,Data_Extraction!G$2,'HeartRate-2022-03-21-1647950188'!$C:$C,Data_Extraction!$A1859),"")</f>
        <v/>
      </c>
      <c r="H1859">
        <f>IFERROR(AVERAGEIFS('HeartRate-2022-03-21-1647950188'!$B:$B,'HeartRate-2022-03-21-1647950188'!$A:$A,Data_Extraction!H$2,'HeartRate-2022-03-21-1647950188'!$C:$C,Data_Extraction!$A1859),"")</f>
        <v>86</v>
      </c>
      <c r="I1859" t="str">
        <f>IFERROR(AVERAGEIFS('HeartRate-2022-03-21-1647950188'!$B:$B,'HeartRate-2022-03-21-1647950188'!$A:$A,Data_Extraction!I$2,'HeartRate-2022-03-21-1647950188'!$C:$C,Data_Extraction!$A1859),"")</f>
        <v/>
      </c>
      <c r="J1859" s="8">
        <f t="shared" si="169"/>
        <v>86</v>
      </c>
      <c r="N1859" s="11">
        <f>Data_Extraction!A1859</f>
        <v>44641.46197916667</v>
      </c>
      <c r="O1859" s="15">
        <f t="shared" si="170"/>
        <v>44641</v>
      </c>
      <c r="P1859" s="16">
        <f t="shared" si="171"/>
        <v>0.46197916666666666</v>
      </c>
      <c r="Q1859" s="12">
        <f>IF(Data_Extraction!B1859="",Data_Extraction!$J1859*(Q$1),Data_Extraction!B1859)</f>
        <v>77.400000000000006</v>
      </c>
      <c r="R1859" s="12">
        <f>IF(Data_Extraction!C1859="",Data_Extraction!$J1859*(R$1),Data_Extraction!C1859)</f>
        <v>79.12</v>
      </c>
      <c r="S1859" s="12">
        <f>IF(Data_Extraction!D1859="",Data_Extraction!$J1859*(S$1),Data_Extraction!D1859)</f>
        <v>89.44</v>
      </c>
      <c r="T1859" s="12">
        <f>IF(Data_Extraction!E1859="",Data_Extraction!$J1859*(T$1),Data_Extraction!E1859)</f>
        <v>81.7</v>
      </c>
      <c r="U1859" s="12">
        <f>IF(Data_Extraction!F1859="",Data_Extraction!$J1859*(U$1),Data_Extraction!F1859)</f>
        <v>84.28</v>
      </c>
      <c r="V1859" s="12">
        <f>IF(Data_Extraction!G1859="",Data_Extraction!$J1859*(V$1),Data_Extraction!G1859)</f>
        <v>78.260000000000005</v>
      </c>
      <c r="W1859" s="12">
        <f>IF(Data_Extraction!H1859="",Data_Extraction!$J1859*(W$1),Data_Extraction!H1859)</f>
        <v>86</v>
      </c>
      <c r="X1859" s="12">
        <f>IF(Data_Extraction!I1859="",Data_Extraction!$J1859*(X$1),Data_Extraction!I1859)</f>
        <v>83.42</v>
      </c>
      <c r="Y1859" s="13">
        <f t="shared" ref="Y1859:Y1922" si="174">AVERAGE(Q1859:X1859)</f>
        <v>82.452500000000001</v>
      </c>
      <c r="Z1859" s="17" t="str">
        <f t="shared" si="172"/>
        <v>Afternoon</v>
      </c>
      <c r="AA1859" s="14" t="str">
        <f>VLOOKUP($N1859,'HeartRate-2022-03-21-1647950188'!$C:$G,2,0)</f>
        <v>Greetings</v>
      </c>
      <c r="AB1859" s="14" t="str">
        <f>VLOOKUP($N1859,'HeartRate-2022-03-21-1647950188'!$C:$G,3,0)</f>
        <v>On Campus</v>
      </c>
      <c r="AC1859" s="14" t="str">
        <f>VLOOKUP($N1859,'HeartRate-2022-03-21-1647950188'!$C:$G,4,0)</f>
        <v>Sitting</v>
      </c>
      <c r="AD1859" s="14" t="str">
        <f>VLOOKUP($N1859,'HeartRate-2022-03-21-1647950188'!$C:$G,5,0)</f>
        <v>Tools_Digital Drawing</v>
      </c>
      <c r="AE1859">
        <f t="shared" si="173"/>
        <v>0</v>
      </c>
      <c r="AF1859" s="18">
        <v>44641</v>
      </c>
      <c r="AG1859" s="19">
        <v>0.46197916666666666</v>
      </c>
    </row>
    <row r="1860" spans="1:33" x14ac:dyDescent="0.3">
      <c r="A1860" s="5">
        <v>44641.462500000001</v>
      </c>
      <c r="B1860" t="str">
        <f>IFERROR(AVERAGEIFS('HeartRate-2022-03-21-1647950188'!$B:$B,'HeartRate-2022-03-21-1647950188'!$A:$A,Data_Extraction!B$2,'HeartRate-2022-03-21-1647950188'!$C:$C,Data_Extraction!$A1860),"")</f>
        <v/>
      </c>
      <c r="C1860" t="str">
        <f>IFERROR(AVERAGEIFS('HeartRate-2022-03-21-1647950188'!$B:$B,'HeartRate-2022-03-21-1647950188'!$A:$A,Data_Extraction!C$2,'HeartRate-2022-03-21-1647950188'!$C:$C,Data_Extraction!$A1860),"")</f>
        <v/>
      </c>
      <c r="D1860" t="str">
        <f>IFERROR(AVERAGEIFS('HeartRate-2022-03-21-1647950188'!$B:$B,'HeartRate-2022-03-21-1647950188'!$A:$A,Data_Extraction!D$2,'HeartRate-2022-03-21-1647950188'!$C:$C,Data_Extraction!$A1860),"")</f>
        <v/>
      </c>
      <c r="E1860" t="str">
        <f>IFERROR(AVERAGEIFS('HeartRate-2022-03-21-1647950188'!$B:$B,'HeartRate-2022-03-21-1647950188'!$A:$A,Data_Extraction!E$2,'HeartRate-2022-03-21-1647950188'!$C:$C,Data_Extraction!$A1860),"")</f>
        <v/>
      </c>
      <c r="F1860" t="str">
        <f>IFERROR(AVERAGEIFS('HeartRate-2022-03-21-1647950188'!$B:$B,'HeartRate-2022-03-21-1647950188'!$A:$A,Data_Extraction!F$2,'HeartRate-2022-03-21-1647950188'!$C:$C,Data_Extraction!$A1860),"")</f>
        <v/>
      </c>
      <c r="G1860" t="str">
        <f>IFERROR(AVERAGEIFS('HeartRate-2022-03-21-1647950188'!$B:$B,'HeartRate-2022-03-21-1647950188'!$A:$A,Data_Extraction!G$2,'HeartRate-2022-03-21-1647950188'!$C:$C,Data_Extraction!$A1860),"")</f>
        <v/>
      </c>
      <c r="H1860">
        <f>IFERROR(AVERAGEIFS('HeartRate-2022-03-21-1647950188'!$B:$B,'HeartRate-2022-03-21-1647950188'!$A:$A,Data_Extraction!H$2,'HeartRate-2022-03-21-1647950188'!$C:$C,Data_Extraction!$A1860),"")</f>
        <v>94</v>
      </c>
      <c r="I1860" t="str">
        <f>IFERROR(AVERAGEIFS('HeartRate-2022-03-21-1647950188'!$B:$B,'HeartRate-2022-03-21-1647950188'!$A:$A,Data_Extraction!I$2,'HeartRate-2022-03-21-1647950188'!$C:$C,Data_Extraction!$A1860),"")</f>
        <v/>
      </c>
      <c r="J1860" s="8">
        <f t="shared" ref="J1860:J1923" si="175">AVERAGE(B1860:I1860)</f>
        <v>94</v>
      </c>
      <c r="N1860" s="11">
        <f>Data_Extraction!A1860</f>
        <v>44641.462500000001</v>
      </c>
      <c r="O1860" s="15">
        <f t="shared" ref="O1860:O1923" si="176">AF1860</f>
        <v>44641</v>
      </c>
      <c r="P1860" s="16">
        <f t="shared" ref="P1860:P1923" si="177">AG1860</f>
        <v>0.46249999999999997</v>
      </c>
      <c r="Q1860" s="12">
        <f>IF(Data_Extraction!B1860="",Data_Extraction!$J1860*(Q$1),Data_Extraction!B1860)</f>
        <v>84.600000000000009</v>
      </c>
      <c r="R1860" s="12">
        <f>IF(Data_Extraction!C1860="",Data_Extraction!$J1860*(R$1),Data_Extraction!C1860)</f>
        <v>86.48</v>
      </c>
      <c r="S1860" s="12">
        <f>IF(Data_Extraction!D1860="",Data_Extraction!$J1860*(S$1),Data_Extraction!D1860)</f>
        <v>97.76</v>
      </c>
      <c r="T1860" s="12">
        <f>IF(Data_Extraction!E1860="",Data_Extraction!$J1860*(T$1),Data_Extraction!E1860)</f>
        <v>89.3</v>
      </c>
      <c r="U1860" s="12">
        <f>IF(Data_Extraction!F1860="",Data_Extraction!$J1860*(U$1),Data_Extraction!F1860)</f>
        <v>92.12</v>
      </c>
      <c r="V1860" s="12">
        <f>IF(Data_Extraction!G1860="",Data_Extraction!$J1860*(V$1),Data_Extraction!G1860)</f>
        <v>85.54</v>
      </c>
      <c r="W1860" s="12">
        <f>IF(Data_Extraction!H1860="",Data_Extraction!$J1860*(W$1),Data_Extraction!H1860)</f>
        <v>94</v>
      </c>
      <c r="X1860" s="12">
        <f>IF(Data_Extraction!I1860="",Data_Extraction!$J1860*(X$1),Data_Extraction!I1860)</f>
        <v>91.179999999999993</v>
      </c>
      <c r="Y1860" s="13">
        <f t="shared" si="174"/>
        <v>90.122500000000002</v>
      </c>
      <c r="Z1860" s="17" t="str">
        <f t="shared" ref="Z1860:Z1923" si="178">VLOOKUP(P1860,$AJ$2:$AK$7,2,1)</f>
        <v>Afternoon</v>
      </c>
      <c r="AA1860" s="14" t="str">
        <f>VLOOKUP($N1860,'HeartRate-2022-03-21-1647950188'!$C:$G,2,0)</f>
        <v>Greetings</v>
      </c>
      <c r="AB1860" s="14" t="str">
        <f>VLOOKUP($N1860,'HeartRate-2022-03-21-1647950188'!$C:$G,3,0)</f>
        <v>On Campus</v>
      </c>
      <c r="AC1860" s="14" t="str">
        <f>VLOOKUP($N1860,'HeartRate-2022-03-21-1647950188'!$C:$G,4,0)</f>
        <v>Sitting</v>
      </c>
      <c r="AD1860" s="14" t="str">
        <f>VLOOKUP($N1860,'HeartRate-2022-03-21-1647950188'!$C:$G,5,0)</f>
        <v>Tools_Digital Drawing</v>
      </c>
      <c r="AE1860">
        <f t="shared" ref="AE1860:AE1923" si="179">IF(Y1860&gt;120,1,0)</f>
        <v>0</v>
      </c>
      <c r="AF1860" s="18">
        <v>44641</v>
      </c>
      <c r="AG1860" s="19">
        <v>0.46249999999999997</v>
      </c>
    </row>
    <row r="1861" spans="1:33" x14ac:dyDescent="0.3">
      <c r="A1861" s="5">
        <v>44641.46597222222</v>
      </c>
      <c r="B1861" t="str">
        <f>IFERROR(AVERAGEIFS('HeartRate-2022-03-21-1647950188'!$B:$B,'HeartRate-2022-03-21-1647950188'!$A:$A,Data_Extraction!B$2,'HeartRate-2022-03-21-1647950188'!$C:$C,Data_Extraction!$A1861),"")</f>
        <v/>
      </c>
      <c r="C1861" t="str">
        <f>IFERROR(AVERAGEIFS('HeartRate-2022-03-21-1647950188'!$B:$B,'HeartRate-2022-03-21-1647950188'!$A:$A,Data_Extraction!C$2,'HeartRate-2022-03-21-1647950188'!$C:$C,Data_Extraction!$A1861),"")</f>
        <v/>
      </c>
      <c r="D1861" t="str">
        <f>IFERROR(AVERAGEIFS('HeartRate-2022-03-21-1647950188'!$B:$B,'HeartRate-2022-03-21-1647950188'!$A:$A,Data_Extraction!D$2,'HeartRate-2022-03-21-1647950188'!$C:$C,Data_Extraction!$A1861),"")</f>
        <v/>
      </c>
      <c r="E1861" t="str">
        <f>IFERROR(AVERAGEIFS('HeartRate-2022-03-21-1647950188'!$B:$B,'HeartRate-2022-03-21-1647950188'!$A:$A,Data_Extraction!E$2,'HeartRate-2022-03-21-1647950188'!$C:$C,Data_Extraction!$A1861),"")</f>
        <v/>
      </c>
      <c r="F1861" t="str">
        <f>IFERROR(AVERAGEIFS('HeartRate-2022-03-21-1647950188'!$B:$B,'HeartRate-2022-03-21-1647950188'!$A:$A,Data_Extraction!F$2,'HeartRate-2022-03-21-1647950188'!$C:$C,Data_Extraction!$A1861),"")</f>
        <v/>
      </c>
      <c r="G1861" t="str">
        <f>IFERROR(AVERAGEIFS('HeartRate-2022-03-21-1647950188'!$B:$B,'HeartRate-2022-03-21-1647950188'!$A:$A,Data_Extraction!G$2,'HeartRate-2022-03-21-1647950188'!$C:$C,Data_Extraction!$A1861),"")</f>
        <v/>
      </c>
      <c r="H1861">
        <f>IFERROR(AVERAGEIFS('HeartRate-2022-03-21-1647950188'!$B:$B,'HeartRate-2022-03-21-1647950188'!$A:$A,Data_Extraction!H$2,'HeartRate-2022-03-21-1647950188'!$C:$C,Data_Extraction!$A1861),"")</f>
        <v>87</v>
      </c>
      <c r="I1861" t="str">
        <f>IFERROR(AVERAGEIFS('HeartRate-2022-03-21-1647950188'!$B:$B,'HeartRate-2022-03-21-1647950188'!$A:$A,Data_Extraction!I$2,'HeartRate-2022-03-21-1647950188'!$C:$C,Data_Extraction!$A1861),"")</f>
        <v/>
      </c>
      <c r="J1861" s="8">
        <f t="shared" si="175"/>
        <v>87</v>
      </c>
      <c r="N1861" s="11">
        <f>Data_Extraction!A1861</f>
        <v>44641.46597222222</v>
      </c>
      <c r="O1861" s="15">
        <f t="shared" si="176"/>
        <v>44641</v>
      </c>
      <c r="P1861" s="16">
        <f t="shared" si="177"/>
        <v>0.46597222222222223</v>
      </c>
      <c r="Q1861" s="12">
        <f>IF(Data_Extraction!B1861="",Data_Extraction!$J1861*(Q$1),Data_Extraction!B1861)</f>
        <v>78.3</v>
      </c>
      <c r="R1861" s="12">
        <f>IF(Data_Extraction!C1861="",Data_Extraction!$J1861*(R$1),Data_Extraction!C1861)</f>
        <v>80.040000000000006</v>
      </c>
      <c r="S1861" s="12">
        <f>IF(Data_Extraction!D1861="",Data_Extraction!$J1861*(S$1),Data_Extraction!D1861)</f>
        <v>90.48</v>
      </c>
      <c r="T1861" s="12">
        <f>IF(Data_Extraction!E1861="",Data_Extraction!$J1861*(T$1),Data_Extraction!E1861)</f>
        <v>82.649999999999991</v>
      </c>
      <c r="U1861" s="12">
        <f>IF(Data_Extraction!F1861="",Data_Extraction!$J1861*(U$1),Data_Extraction!F1861)</f>
        <v>85.26</v>
      </c>
      <c r="V1861" s="12">
        <f>IF(Data_Extraction!G1861="",Data_Extraction!$J1861*(V$1),Data_Extraction!G1861)</f>
        <v>79.17</v>
      </c>
      <c r="W1861" s="12">
        <f>IF(Data_Extraction!H1861="",Data_Extraction!$J1861*(W$1),Data_Extraction!H1861)</f>
        <v>87</v>
      </c>
      <c r="X1861" s="12">
        <f>IF(Data_Extraction!I1861="",Data_Extraction!$J1861*(X$1),Data_Extraction!I1861)</f>
        <v>84.39</v>
      </c>
      <c r="Y1861" s="13">
        <f t="shared" si="174"/>
        <v>83.411249999999995</v>
      </c>
      <c r="Z1861" s="17" t="str">
        <f t="shared" si="178"/>
        <v>Afternoon</v>
      </c>
      <c r="AA1861" s="14" t="str">
        <f>VLOOKUP($N1861,'HeartRate-2022-03-21-1647950188'!$C:$G,2,0)</f>
        <v>Introduction</v>
      </c>
      <c r="AB1861" s="14" t="str">
        <f>VLOOKUP($N1861,'HeartRate-2022-03-21-1647950188'!$C:$G,3,0)</f>
        <v>On Campus</v>
      </c>
      <c r="AC1861" s="14" t="str">
        <f>VLOOKUP($N1861,'HeartRate-2022-03-21-1647950188'!$C:$G,4,0)</f>
        <v>Sitting</v>
      </c>
      <c r="AD1861" s="14" t="str">
        <f>VLOOKUP($N1861,'HeartRate-2022-03-21-1647950188'!$C:$G,5,0)</f>
        <v>Tools_Digital Drawing</v>
      </c>
      <c r="AE1861">
        <f t="shared" si="179"/>
        <v>0</v>
      </c>
      <c r="AF1861" s="18">
        <v>44641</v>
      </c>
      <c r="AG1861" s="19">
        <v>0.46597222222222223</v>
      </c>
    </row>
    <row r="1862" spans="1:33" x14ac:dyDescent="0.3">
      <c r="A1862" s="5">
        <v>44641.468668981484</v>
      </c>
      <c r="B1862" t="str">
        <f>IFERROR(AVERAGEIFS('HeartRate-2022-03-21-1647950188'!$B:$B,'HeartRate-2022-03-21-1647950188'!$A:$A,Data_Extraction!B$2,'HeartRate-2022-03-21-1647950188'!$C:$C,Data_Extraction!$A1862),"")</f>
        <v/>
      </c>
      <c r="C1862" t="str">
        <f>IFERROR(AVERAGEIFS('HeartRate-2022-03-21-1647950188'!$B:$B,'HeartRate-2022-03-21-1647950188'!$A:$A,Data_Extraction!C$2,'HeartRate-2022-03-21-1647950188'!$C:$C,Data_Extraction!$A1862),"")</f>
        <v/>
      </c>
      <c r="D1862" t="str">
        <f>IFERROR(AVERAGEIFS('HeartRate-2022-03-21-1647950188'!$B:$B,'HeartRate-2022-03-21-1647950188'!$A:$A,Data_Extraction!D$2,'HeartRate-2022-03-21-1647950188'!$C:$C,Data_Extraction!$A1862),"")</f>
        <v/>
      </c>
      <c r="E1862" t="str">
        <f>IFERROR(AVERAGEIFS('HeartRate-2022-03-21-1647950188'!$B:$B,'HeartRate-2022-03-21-1647950188'!$A:$A,Data_Extraction!E$2,'HeartRate-2022-03-21-1647950188'!$C:$C,Data_Extraction!$A1862),"")</f>
        <v/>
      </c>
      <c r="F1862" t="str">
        <f>IFERROR(AVERAGEIFS('HeartRate-2022-03-21-1647950188'!$B:$B,'HeartRate-2022-03-21-1647950188'!$A:$A,Data_Extraction!F$2,'HeartRate-2022-03-21-1647950188'!$C:$C,Data_Extraction!$A1862),"")</f>
        <v/>
      </c>
      <c r="G1862" t="str">
        <f>IFERROR(AVERAGEIFS('HeartRate-2022-03-21-1647950188'!$B:$B,'HeartRate-2022-03-21-1647950188'!$A:$A,Data_Extraction!G$2,'HeartRate-2022-03-21-1647950188'!$C:$C,Data_Extraction!$A1862),"")</f>
        <v/>
      </c>
      <c r="H1862">
        <f>IFERROR(AVERAGEIFS('HeartRate-2022-03-21-1647950188'!$B:$B,'HeartRate-2022-03-21-1647950188'!$A:$A,Data_Extraction!H$2,'HeartRate-2022-03-21-1647950188'!$C:$C,Data_Extraction!$A1862),"")</f>
        <v>87</v>
      </c>
      <c r="I1862" t="str">
        <f>IFERROR(AVERAGEIFS('HeartRate-2022-03-21-1647950188'!$B:$B,'HeartRate-2022-03-21-1647950188'!$A:$A,Data_Extraction!I$2,'HeartRate-2022-03-21-1647950188'!$C:$C,Data_Extraction!$A1862),"")</f>
        <v/>
      </c>
      <c r="J1862" s="8">
        <f t="shared" si="175"/>
        <v>87</v>
      </c>
      <c r="N1862" s="11">
        <f>Data_Extraction!A1862</f>
        <v>44641.468668981484</v>
      </c>
      <c r="O1862" s="15">
        <f t="shared" si="176"/>
        <v>44641</v>
      </c>
      <c r="P1862" s="16">
        <f t="shared" si="177"/>
        <v>0.46866898148148151</v>
      </c>
      <c r="Q1862" s="12">
        <f>IF(Data_Extraction!B1862="",Data_Extraction!$J1862*(Q$1),Data_Extraction!B1862)</f>
        <v>78.3</v>
      </c>
      <c r="R1862" s="12">
        <f>IF(Data_Extraction!C1862="",Data_Extraction!$J1862*(R$1),Data_Extraction!C1862)</f>
        <v>80.040000000000006</v>
      </c>
      <c r="S1862" s="12">
        <f>IF(Data_Extraction!D1862="",Data_Extraction!$J1862*(S$1),Data_Extraction!D1862)</f>
        <v>90.48</v>
      </c>
      <c r="T1862" s="12">
        <f>IF(Data_Extraction!E1862="",Data_Extraction!$J1862*(T$1),Data_Extraction!E1862)</f>
        <v>82.649999999999991</v>
      </c>
      <c r="U1862" s="12">
        <f>IF(Data_Extraction!F1862="",Data_Extraction!$J1862*(U$1),Data_Extraction!F1862)</f>
        <v>85.26</v>
      </c>
      <c r="V1862" s="12">
        <f>IF(Data_Extraction!G1862="",Data_Extraction!$J1862*(V$1),Data_Extraction!G1862)</f>
        <v>79.17</v>
      </c>
      <c r="W1862" s="12">
        <f>IF(Data_Extraction!H1862="",Data_Extraction!$J1862*(W$1),Data_Extraction!H1862)</f>
        <v>87</v>
      </c>
      <c r="X1862" s="12">
        <f>IF(Data_Extraction!I1862="",Data_Extraction!$J1862*(X$1),Data_Extraction!I1862)</f>
        <v>84.39</v>
      </c>
      <c r="Y1862" s="13">
        <f t="shared" si="174"/>
        <v>83.411249999999995</v>
      </c>
      <c r="Z1862" s="17" t="str">
        <f t="shared" si="178"/>
        <v>Afternoon</v>
      </c>
      <c r="AA1862" s="14" t="str">
        <f>VLOOKUP($N1862,'HeartRate-2022-03-21-1647950188'!$C:$G,2,0)</f>
        <v>Introduction</v>
      </c>
      <c r="AB1862" s="14" t="str">
        <f>VLOOKUP($N1862,'HeartRate-2022-03-21-1647950188'!$C:$G,3,0)</f>
        <v>On Campus</v>
      </c>
      <c r="AC1862" s="14" t="str">
        <f>VLOOKUP($N1862,'HeartRate-2022-03-21-1647950188'!$C:$G,4,0)</f>
        <v>Sitting</v>
      </c>
      <c r="AD1862" s="14" t="str">
        <f>VLOOKUP($N1862,'HeartRate-2022-03-21-1647950188'!$C:$G,5,0)</f>
        <v>Tools_Digital Drawing</v>
      </c>
      <c r="AE1862">
        <f t="shared" si="179"/>
        <v>0</v>
      </c>
      <c r="AF1862" s="18">
        <v>44641</v>
      </c>
      <c r="AG1862" s="19">
        <v>0.46866898148148151</v>
      </c>
    </row>
    <row r="1863" spans="1:33" x14ac:dyDescent="0.3">
      <c r="A1863" s="5">
        <v>44641.469166666669</v>
      </c>
      <c r="B1863" t="str">
        <f>IFERROR(AVERAGEIFS('HeartRate-2022-03-21-1647950188'!$B:$B,'HeartRate-2022-03-21-1647950188'!$A:$A,Data_Extraction!B$2,'HeartRate-2022-03-21-1647950188'!$C:$C,Data_Extraction!$A1863),"")</f>
        <v/>
      </c>
      <c r="C1863" t="str">
        <f>IFERROR(AVERAGEIFS('HeartRate-2022-03-21-1647950188'!$B:$B,'HeartRate-2022-03-21-1647950188'!$A:$A,Data_Extraction!C$2,'HeartRate-2022-03-21-1647950188'!$C:$C,Data_Extraction!$A1863),"")</f>
        <v/>
      </c>
      <c r="D1863" t="str">
        <f>IFERROR(AVERAGEIFS('HeartRate-2022-03-21-1647950188'!$B:$B,'HeartRate-2022-03-21-1647950188'!$A:$A,Data_Extraction!D$2,'HeartRate-2022-03-21-1647950188'!$C:$C,Data_Extraction!$A1863),"")</f>
        <v/>
      </c>
      <c r="E1863" t="str">
        <f>IFERROR(AVERAGEIFS('HeartRate-2022-03-21-1647950188'!$B:$B,'HeartRate-2022-03-21-1647950188'!$A:$A,Data_Extraction!E$2,'HeartRate-2022-03-21-1647950188'!$C:$C,Data_Extraction!$A1863),"")</f>
        <v/>
      </c>
      <c r="F1863" t="str">
        <f>IFERROR(AVERAGEIFS('HeartRate-2022-03-21-1647950188'!$B:$B,'HeartRate-2022-03-21-1647950188'!$A:$A,Data_Extraction!F$2,'HeartRate-2022-03-21-1647950188'!$C:$C,Data_Extraction!$A1863),"")</f>
        <v/>
      </c>
      <c r="G1863" t="str">
        <f>IFERROR(AVERAGEIFS('HeartRate-2022-03-21-1647950188'!$B:$B,'HeartRate-2022-03-21-1647950188'!$A:$A,Data_Extraction!G$2,'HeartRate-2022-03-21-1647950188'!$C:$C,Data_Extraction!$A1863),"")</f>
        <v/>
      </c>
      <c r="H1863">
        <f>IFERROR(AVERAGEIFS('HeartRate-2022-03-21-1647950188'!$B:$B,'HeartRate-2022-03-21-1647950188'!$A:$A,Data_Extraction!H$2,'HeartRate-2022-03-21-1647950188'!$C:$C,Data_Extraction!$A1863),"")</f>
        <v>85</v>
      </c>
      <c r="I1863" t="str">
        <f>IFERROR(AVERAGEIFS('HeartRate-2022-03-21-1647950188'!$B:$B,'HeartRate-2022-03-21-1647950188'!$A:$A,Data_Extraction!I$2,'HeartRate-2022-03-21-1647950188'!$C:$C,Data_Extraction!$A1863),"")</f>
        <v/>
      </c>
      <c r="J1863" s="8">
        <f t="shared" si="175"/>
        <v>85</v>
      </c>
      <c r="N1863" s="11">
        <f>Data_Extraction!A1863</f>
        <v>44641.469166666669</v>
      </c>
      <c r="O1863" s="15">
        <f t="shared" si="176"/>
        <v>44641</v>
      </c>
      <c r="P1863" s="16">
        <f t="shared" si="177"/>
        <v>0.46916666666666668</v>
      </c>
      <c r="Q1863" s="12">
        <f>IF(Data_Extraction!B1863="",Data_Extraction!$J1863*(Q$1),Data_Extraction!B1863)</f>
        <v>76.5</v>
      </c>
      <c r="R1863" s="12">
        <f>IF(Data_Extraction!C1863="",Data_Extraction!$J1863*(R$1),Data_Extraction!C1863)</f>
        <v>78.2</v>
      </c>
      <c r="S1863" s="12">
        <f>IF(Data_Extraction!D1863="",Data_Extraction!$J1863*(S$1),Data_Extraction!D1863)</f>
        <v>88.4</v>
      </c>
      <c r="T1863" s="12">
        <f>IF(Data_Extraction!E1863="",Data_Extraction!$J1863*(T$1),Data_Extraction!E1863)</f>
        <v>80.75</v>
      </c>
      <c r="U1863" s="12">
        <f>IF(Data_Extraction!F1863="",Data_Extraction!$J1863*(U$1),Data_Extraction!F1863)</f>
        <v>83.3</v>
      </c>
      <c r="V1863" s="12">
        <f>IF(Data_Extraction!G1863="",Data_Extraction!$J1863*(V$1),Data_Extraction!G1863)</f>
        <v>77.350000000000009</v>
      </c>
      <c r="W1863" s="12">
        <f>IF(Data_Extraction!H1863="",Data_Extraction!$J1863*(W$1),Data_Extraction!H1863)</f>
        <v>85</v>
      </c>
      <c r="X1863" s="12">
        <f>IF(Data_Extraction!I1863="",Data_Extraction!$J1863*(X$1),Data_Extraction!I1863)</f>
        <v>82.45</v>
      </c>
      <c r="Y1863" s="13">
        <f t="shared" si="174"/>
        <v>81.493750000000006</v>
      </c>
      <c r="Z1863" s="17" t="str">
        <f t="shared" si="178"/>
        <v>Afternoon</v>
      </c>
      <c r="AA1863" s="14" t="str">
        <f>VLOOKUP($N1863,'HeartRate-2022-03-21-1647950188'!$C:$G,2,0)</f>
        <v>Introduction</v>
      </c>
      <c r="AB1863" s="14" t="str">
        <f>VLOOKUP($N1863,'HeartRate-2022-03-21-1647950188'!$C:$G,3,0)</f>
        <v>On Campus</v>
      </c>
      <c r="AC1863" s="14" t="str">
        <f>VLOOKUP($N1863,'HeartRate-2022-03-21-1647950188'!$C:$G,4,0)</f>
        <v>Sitting</v>
      </c>
      <c r="AD1863" s="14" t="str">
        <f>VLOOKUP($N1863,'HeartRate-2022-03-21-1647950188'!$C:$G,5,0)</f>
        <v>Tools_Digital Drawing</v>
      </c>
      <c r="AE1863">
        <f t="shared" si="179"/>
        <v>0</v>
      </c>
      <c r="AF1863" s="18">
        <v>44641</v>
      </c>
      <c r="AG1863" s="19">
        <v>0.46916666666666668</v>
      </c>
    </row>
    <row r="1864" spans="1:33" x14ac:dyDescent="0.3">
      <c r="A1864" s="5">
        <v>44641.469444444447</v>
      </c>
      <c r="B1864" t="str">
        <f>IFERROR(AVERAGEIFS('HeartRate-2022-03-21-1647950188'!$B:$B,'HeartRate-2022-03-21-1647950188'!$A:$A,Data_Extraction!B$2,'HeartRate-2022-03-21-1647950188'!$C:$C,Data_Extraction!$A1864),"")</f>
        <v/>
      </c>
      <c r="C1864" t="str">
        <f>IFERROR(AVERAGEIFS('HeartRate-2022-03-21-1647950188'!$B:$B,'HeartRate-2022-03-21-1647950188'!$A:$A,Data_Extraction!C$2,'HeartRate-2022-03-21-1647950188'!$C:$C,Data_Extraction!$A1864),"")</f>
        <v/>
      </c>
      <c r="D1864" t="str">
        <f>IFERROR(AVERAGEIFS('HeartRate-2022-03-21-1647950188'!$B:$B,'HeartRate-2022-03-21-1647950188'!$A:$A,Data_Extraction!D$2,'HeartRate-2022-03-21-1647950188'!$C:$C,Data_Extraction!$A1864),"")</f>
        <v/>
      </c>
      <c r="E1864" t="str">
        <f>IFERROR(AVERAGEIFS('HeartRate-2022-03-21-1647950188'!$B:$B,'HeartRate-2022-03-21-1647950188'!$A:$A,Data_Extraction!E$2,'HeartRate-2022-03-21-1647950188'!$C:$C,Data_Extraction!$A1864),"")</f>
        <v/>
      </c>
      <c r="F1864" t="str">
        <f>IFERROR(AVERAGEIFS('HeartRate-2022-03-21-1647950188'!$B:$B,'HeartRate-2022-03-21-1647950188'!$A:$A,Data_Extraction!F$2,'HeartRate-2022-03-21-1647950188'!$C:$C,Data_Extraction!$A1864),"")</f>
        <v/>
      </c>
      <c r="G1864" t="str">
        <f>IFERROR(AVERAGEIFS('HeartRate-2022-03-21-1647950188'!$B:$B,'HeartRate-2022-03-21-1647950188'!$A:$A,Data_Extraction!G$2,'HeartRate-2022-03-21-1647950188'!$C:$C,Data_Extraction!$A1864),"")</f>
        <v/>
      </c>
      <c r="H1864">
        <f>IFERROR(AVERAGEIFS('HeartRate-2022-03-21-1647950188'!$B:$B,'HeartRate-2022-03-21-1647950188'!$A:$A,Data_Extraction!H$2,'HeartRate-2022-03-21-1647950188'!$C:$C,Data_Extraction!$A1864),"")</f>
        <v>81</v>
      </c>
      <c r="I1864" t="str">
        <f>IFERROR(AVERAGEIFS('HeartRate-2022-03-21-1647950188'!$B:$B,'HeartRate-2022-03-21-1647950188'!$A:$A,Data_Extraction!I$2,'HeartRate-2022-03-21-1647950188'!$C:$C,Data_Extraction!$A1864),"")</f>
        <v/>
      </c>
      <c r="J1864" s="8">
        <f t="shared" si="175"/>
        <v>81</v>
      </c>
      <c r="N1864" s="11">
        <f>Data_Extraction!A1864</f>
        <v>44641.469444444447</v>
      </c>
      <c r="O1864" s="15">
        <f t="shared" si="176"/>
        <v>44641</v>
      </c>
      <c r="P1864" s="16">
        <f t="shared" si="177"/>
        <v>0.4694444444444445</v>
      </c>
      <c r="Q1864" s="12">
        <f>IF(Data_Extraction!B1864="",Data_Extraction!$J1864*(Q$1),Data_Extraction!B1864)</f>
        <v>72.900000000000006</v>
      </c>
      <c r="R1864" s="12">
        <f>IF(Data_Extraction!C1864="",Data_Extraction!$J1864*(R$1),Data_Extraction!C1864)</f>
        <v>74.52000000000001</v>
      </c>
      <c r="S1864" s="12">
        <f>IF(Data_Extraction!D1864="",Data_Extraction!$J1864*(S$1),Data_Extraction!D1864)</f>
        <v>84.240000000000009</v>
      </c>
      <c r="T1864" s="12">
        <f>IF(Data_Extraction!E1864="",Data_Extraction!$J1864*(T$1),Data_Extraction!E1864)</f>
        <v>76.95</v>
      </c>
      <c r="U1864" s="12">
        <f>IF(Data_Extraction!F1864="",Data_Extraction!$J1864*(U$1),Data_Extraction!F1864)</f>
        <v>79.38</v>
      </c>
      <c r="V1864" s="12">
        <f>IF(Data_Extraction!G1864="",Data_Extraction!$J1864*(V$1),Data_Extraction!G1864)</f>
        <v>73.710000000000008</v>
      </c>
      <c r="W1864" s="12">
        <f>IF(Data_Extraction!H1864="",Data_Extraction!$J1864*(W$1),Data_Extraction!H1864)</f>
        <v>81</v>
      </c>
      <c r="X1864" s="12">
        <f>IF(Data_Extraction!I1864="",Data_Extraction!$J1864*(X$1),Data_Extraction!I1864)</f>
        <v>78.569999999999993</v>
      </c>
      <c r="Y1864" s="13">
        <f t="shared" si="174"/>
        <v>77.658749999999998</v>
      </c>
      <c r="Z1864" s="17" t="str">
        <f t="shared" si="178"/>
        <v>Afternoon</v>
      </c>
      <c r="AA1864" s="14" t="str">
        <f>VLOOKUP($N1864,'HeartRate-2022-03-21-1647950188'!$C:$G,2,0)</f>
        <v>Introduction</v>
      </c>
      <c r="AB1864" s="14" t="str">
        <f>VLOOKUP($N1864,'HeartRate-2022-03-21-1647950188'!$C:$G,3,0)</f>
        <v>On Campus</v>
      </c>
      <c r="AC1864" s="14" t="str">
        <f>VLOOKUP($N1864,'HeartRate-2022-03-21-1647950188'!$C:$G,4,0)</f>
        <v>Sitting</v>
      </c>
      <c r="AD1864" s="14" t="str">
        <f>VLOOKUP($N1864,'HeartRate-2022-03-21-1647950188'!$C:$G,5,0)</f>
        <v>Tools_Digital Drawing</v>
      </c>
      <c r="AE1864">
        <f t="shared" si="179"/>
        <v>0</v>
      </c>
      <c r="AF1864" s="18">
        <v>44641</v>
      </c>
      <c r="AG1864" s="19">
        <v>0.4694444444444445</v>
      </c>
    </row>
    <row r="1865" spans="1:33" x14ac:dyDescent="0.3">
      <c r="A1865" s="5">
        <v>44641.472916666666</v>
      </c>
      <c r="B1865" t="str">
        <f>IFERROR(AVERAGEIFS('HeartRate-2022-03-21-1647950188'!$B:$B,'HeartRate-2022-03-21-1647950188'!$A:$A,Data_Extraction!B$2,'HeartRate-2022-03-21-1647950188'!$C:$C,Data_Extraction!$A1865),"")</f>
        <v/>
      </c>
      <c r="C1865" t="str">
        <f>IFERROR(AVERAGEIFS('HeartRate-2022-03-21-1647950188'!$B:$B,'HeartRate-2022-03-21-1647950188'!$A:$A,Data_Extraction!C$2,'HeartRate-2022-03-21-1647950188'!$C:$C,Data_Extraction!$A1865),"")</f>
        <v/>
      </c>
      <c r="D1865" t="str">
        <f>IFERROR(AVERAGEIFS('HeartRate-2022-03-21-1647950188'!$B:$B,'HeartRate-2022-03-21-1647950188'!$A:$A,Data_Extraction!D$2,'HeartRate-2022-03-21-1647950188'!$C:$C,Data_Extraction!$A1865),"")</f>
        <v/>
      </c>
      <c r="E1865" t="str">
        <f>IFERROR(AVERAGEIFS('HeartRate-2022-03-21-1647950188'!$B:$B,'HeartRate-2022-03-21-1647950188'!$A:$A,Data_Extraction!E$2,'HeartRate-2022-03-21-1647950188'!$C:$C,Data_Extraction!$A1865),"")</f>
        <v/>
      </c>
      <c r="F1865" t="str">
        <f>IFERROR(AVERAGEIFS('HeartRate-2022-03-21-1647950188'!$B:$B,'HeartRate-2022-03-21-1647950188'!$A:$A,Data_Extraction!F$2,'HeartRate-2022-03-21-1647950188'!$C:$C,Data_Extraction!$A1865),"")</f>
        <v/>
      </c>
      <c r="G1865" t="str">
        <f>IFERROR(AVERAGEIFS('HeartRate-2022-03-21-1647950188'!$B:$B,'HeartRate-2022-03-21-1647950188'!$A:$A,Data_Extraction!G$2,'HeartRate-2022-03-21-1647950188'!$C:$C,Data_Extraction!$A1865),"")</f>
        <v/>
      </c>
      <c r="H1865">
        <f>IFERROR(AVERAGEIFS('HeartRate-2022-03-21-1647950188'!$B:$B,'HeartRate-2022-03-21-1647950188'!$A:$A,Data_Extraction!H$2,'HeartRate-2022-03-21-1647950188'!$C:$C,Data_Extraction!$A1865),"")</f>
        <v>80</v>
      </c>
      <c r="I1865" t="str">
        <f>IFERROR(AVERAGEIFS('HeartRate-2022-03-21-1647950188'!$B:$B,'HeartRate-2022-03-21-1647950188'!$A:$A,Data_Extraction!I$2,'HeartRate-2022-03-21-1647950188'!$C:$C,Data_Extraction!$A1865),"")</f>
        <v/>
      </c>
      <c r="J1865" s="8">
        <f t="shared" si="175"/>
        <v>80</v>
      </c>
      <c r="N1865" s="11">
        <f>Data_Extraction!A1865</f>
        <v>44641.472916666666</v>
      </c>
      <c r="O1865" s="15">
        <f t="shared" si="176"/>
        <v>44641</v>
      </c>
      <c r="P1865" s="16">
        <f t="shared" si="177"/>
        <v>0.47291666666666665</v>
      </c>
      <c r="Q1865" s="12">
        <f>IF(Data_Extraction!B1865="",Data_Extraction!$J1865*(Q$1),Data_Extraction!B1865)</f>
        <v>72</v>
      </c>
      <c r="R1865" s="12">
        <f>IF(Data_Extraction!C1865="",Data_Extraction!$J1865*(R$1),Data_Extraction!C1865)</f>
        <v>73.600000000000009</v>
      </c>
      <c r="S1865" s="12">
        <f>IF(Data_Extraction!D1865="",Data_Extraction!$J1865*(S$1),Data_Extraction!D1865)</f>
        <v>83.2</v>
      </c>
      <c r="T1865" s="12">
        <f>IF(Data_Extraction!E1865="",Data_Extraction!$J1865*(T$1),Data_Extraction!E1865)</f>
        <v>76</v>
      </c>
      <c r="U1865" s="12">
        <f>IF(Data_Extraction!F1865="",Data_Extraction!$J1865*(U$1),Data_Extraction!F1865)</f>
        <v>78.400000000000006</v>
      </c>
      <c r="V1865" s="12">
        <f>IF(Data_Extraction!G1865="",Data_Extraction!$J1865*(V$1),Data_Extraction!G1865)</f>
        <v>72.8</v>
      </c>
      <c r="W1865" s="12">
        <f>IF(Data_Extraction!H1865="",Data_Extraction!$J1865*(W$1),Data_Extraction!H1865)</f>
        <v>80</v>
      </c>
      <c r="X1865" s="12">
        <f>IF(Data_Extraction!I1865="",Data_Extraction!$J1865*(X$1),Data_Extraction!I1865)</f>
        <v>77.599999999999994</v>
      </c>
      <c r="Y1865" s="13">
        <f t="shared" si="174"/>
        <v>76.7</v>
      </c>
      <c r="Z1865" s="17" t="str">
        <f t="shared" si="178"/>
        <v>Afternoon</v>
      </c>
      <c r="AA1865" s="14" t="str">
        <f>VLOOKUP($N1865,'HeartRate-2022-03-21-1647950188'!$C:$G,2,0)</f>
        <v>Introduction</v>
      </c>
      <c r="AB1865" s="14" t="str">
        <f>VLOOKUP($N1865,'HeartRate-2022-03-21-1647950188'!$C:$G,3,0)</f>
        <v>On Campus</v>
      </c>
      <c r="AC1865" s="14" t="str">
        <f>VLOOKUP($N1865,'HeartRate-2022-03-21-1647950188'!$C:$G,4,0)</f>
        <v>Sitting</v>
      </c>
      <c r="AD1865" s="14" t="str">
        <f>VLOOKUP($N1865,'HeartRate-2022-03-21-1647950188'!$C:$G,5,0)</f>
        <v>Tools_Digital Drawing</v>
      </c>
      <c r="AE1865">
        <f t="shared" si="179"/>
        <v>0</v>
      </c>
      <c r="AF1865" s="18">
        <v>44641</v>
      </c>
      <c r="AG1865" s="19">
        <v>0.47291666666666665</v>
      </c>
    </row>
    <row r="1866" spans="1:33" x14ac:dyDescent="0.3">
      <c r="A1866" s="5">
        <v>44641.476388888892</v>
      </c>
      <c r="B1866" t="str">
        <f>IFERROR(AVERAGEIFS('HeartRate-2022-03-21-1647950188'!$B:$B,'HeartRate-2022-03-21-1647950188'!$A:$A,Data_Extraction!B$2,'HeartRate-2022-03-21-1647950188'!$C:$C,Data_Extraction!$A1866),"")</f>
        <v/>
      </c>
      <c r="C1866" t="str">
        <f>IFERROR(AVERAGEIFS('HeartRate-2022-03-21-1647950188'!$B:$B,'HeartRate-2022-03-21-1647950188'!$A:$A,Data_Extraction!C$2,'HeartRate-2022-03-21-1647950188'!$C:$C,Data_Extraction!$A1866),"")</f>
        <v/>
      </c>
      <c r="D1866" t="str">
        <f>IFERROR(AVERAGEIFS('HeartRate-2022-03-21-1647950188'!$B:$B,'HeartRate-2022-03-21-1647950188'!$A:$A,Data_Extraction!D$2,'HeartRate-2022-03-21-1647950188'!$C:$C,Data_Extraction!$A1866),"")</f>
        <v/>
      </c>
      <c r="E1866" t="str">
        <f>IFERROR(AVERAGEIFS('HeartRate-2022-03-21-1647950188'!$B:$B,'HeartRate-2022-03-21-1647950188'!$A:$A,Data_Extraction!E$2,'HeartRate-2022-03-21-1647950188'!$C:$C,Data_Extraction!$A1866),"")</f>
        <v/>
      </c>
      <c r="F1866" t="str">
        <f>IFERROR(AVERAGEIFS('HeartRate-2022-03-21-1647950188'!$B:$B,'HeartRate-2022-03-21-1647950188'!$A:$A,Data_Extraction!F$2,'HeartRate-2022-03-21-1647950188'!$C:$C,Data_Extraction!$A1866),"")</f>
        <v/>
      </c>
      <c r="G1866" t="str">
        <f>IFERROR(AVERAGEIFS('HeartRate-2022-03-21-1647950188'!$B:$B,'HeartRate-2022-03-21-1647950188'!$A:$A,Data_Extraction!G$2,'HeartRate-2022-03-21-1647950188'!$C:$C,Data_Extraction!$A1866),"")</f>
        <v/>
      </c>
      <c r="H1866">
        <f>IFERROR(AVERAGEIFS('HeartRate-2022-03-21-1647950188'!$B:$B,'HeartRate-2022-03-21-1647950188'!$A:$A,Data_Extraction!H$2,'HeartRate-2022-03-21-1647950188'!$C:$C,Data_Extraction!$A1866),"")</f>
        <v>77</v>
      </c>
      <c r="I1866" t="str">
        <f>IFERROR(AVERAGEIFS('HeartRate-2022-03-21-1647950188'!$B:$B,'HeartRate-2022-03-21-1647950188'!$A:$A,Data_Extraction!I$2,'HeartRate-2022-03-21-1647950188'!$C:$C,Data_Extraction!$A1866),"")</f>
        <v/>
      </c>
      <c r="J1866" s="8">
        <f t="shared" si="175"/>
        <v>77</v>
      </c>
      <c r="N1866" s="11">
        <f>Data_Extraction!A1866</f>
        <v>44641.476388888892</v>
      </c>
      <c r="O1866" s="15">
        <f t="shared" si="176"/>
        <v>44641</v>
      </c>
      <c r="P1866" s="16">
        <f t="shared" si="177"/>
        <v>0.47638888888888892</v>
      </c>
      <c r="Q1866" s="12">
        <f>IF(Data_Extraction!B1866="",Data_Extraction!$J1866*(Q$1),Data_Extraction!B1866)</f>
        <v>69.3</v>
      </c>
      <c r="R1866" s="12">
        <f>IF(Data_Extraction!C1866="",Data_Extraction!$J1866*(R$1),Data_Extraction!C1866)</f>
        <v>70.84</v>
      </c>
      <c r="S1866" s="12">
        <f>IF(Data_Extraction!D1866="",Data_Extraction!$J1866*(S$1),Data_Extraction!D1866)</f>
        <v>80.08</v>
      </c>
      <c r="T1866" s="12">
        <f>IF(Data_Extraction!E1866="",Data_Extraction!$J1866*(T$1),Data_Extraction!E1866)</f>
        <v>73.149999999999991</v>
      </c>
      <c r="U1866" s="12">
        <f>IF(Data_Extraction!F1866="",Data_Extraction!$J1866*(U$1),Data_Extraction!F1866)</f>
        <v>75.459999999999994</v>
      </c>
      <c r="V1866" s="12">
        <f>IF(Data_Extraction!G1866="",Data_Extraction!$J1866*(V$1),Data_Extraction!G1866)</f>
        <v>70.070000000000007</v>
      </c>
      <c r="W1866" s="12">
        <f>IF(Data_Extraction!H1866="",Data_Extraction!$J1866*(W$1),Data_Extraction!H1866)</f>
        <v>77</v>
      </c>
      <c r="X1866" s="12">
        <f>IF(Data_Extraction!I1866="",Data_Extraction!$J1866*(X$1),Data_Extraction!I1866)</f>
        <v>74.69</v>
      </c>
      <c r="Y1866" s="13">
        <f t="shared" si="174"/>
        <v>73.82374999999999</v>
      </c>
      <c r="Z1866" s="17" t="str">
        <f t="shared" si="178"/>
        <v>Afternoon</v>
      </c>
      <c r="AA1866" s="14" t="str">
        <f>VLOOKUP($N1866,'HeartRate-2022-03-21-1647950188'!$C:$G,2,0)</f>
        <v>Hands On</v>
      </c>
      <c r="AB1866" s="14" t="str">
        <f>VLOOKUP($N1866,'HeartRate-2022-03-21-1647950188'!$C:$G,3,0)</f>
        <v>On Campus</v>
      </c>
      <c r="AC1866" s="14" t="str">
        <f>VLOOKUP($N1866,'HeartRate-2022-03-21-1647950188'!$C:$G,4,0)</f>
        <v>Sitting</v>
      </c>
      <c r="AD1866" s="14" t="str">
        <f>VLOOKUP($N1866,'HeartRate-2022-03-21-1647950188'!$C:$G,5,0)</f>
        <v>Tools_Digital Drawing</v>
      </c>
      <c r="AE1866">
        <f t="shared" si="179"/>
        <v>0</v>
      </c>
      <c r="AF1866" s="18">
        <v>44641</v>
      </c>
      <c r="AG1866" s="19">
        <v>0.47638888888888892</v>
      </c>
    </row>
    <row r="1867" spans="1:33" x14ac:dyDescent="0.3">
      <c r="A1867" s="5">
        <v>44641.479861111111</v>
      </c>
      <c r="B1867" t="str">
        <f>IFERROR(AVERAGEIFS('HeartRate-2022-03-21-1647950188'!$B:$B,'HeartRate-2022-03-21-1647950188'!$A:$A,Data_Extraction!B$2,'HeartRate-2022-03-21-1647950188'!$C:$C,Data_Extraction!$A1867),"")</f>
        <v/>
      </c>
      <c r="C1867" t="str">
        <f>IFERROR(AVERAGEIFS('HeartRate-2022-03-21-1647950188'!$B:$B,'HeartRate-2022-03-21-1647950188'!$A:$A,Data_Extraction!C$2,'HeartRate-2022-03-21-1647950188'!$C:$C,Data_Extraction!$A1867),"")</f>
        <v/>
      </c>
      <c r="D1867" t="str">
        <f>IFERROR(AVERAGEIFS('HeartRate-2022-03-21-1647950188'!$B:$B,'HeartRate-2022-03-21-1647950188'!$A:$A,Data_Extraction!D$2,'HeartRate-2022-03-21-1647950188'!$C:$C,Data_Extraction!$A1867),"")</f>
        <v/>
      </c>
      <c r="E1867" t="str">
        <f>IFERROR(AVERAGEIFS('HeartRate-2022-03-21-1647950188'!$B:$B,'HeartRate-2022-03-21-1647950188'!$A:$A,Data_Extraction!E$2,'HeartRate-2022-03-21-1647950188'!$C:$C,Data_Extraction!$A1867),"")</f>
        <v/>
      </c>
      <c r="F1867" t="str">
        <f>IFERROR(AVERAGEIFS('HeartRate-2022-03-21-1647950188'!$B:$B,'HeartRate-2022-03-21-1647950188'!$A:$A,Data_Extraction!F$2,'HeartRate-2022-03-21-1647950188'!$C:$C,Data_Extraction!$A1867),"")</f>
        <v/>
      </c>
      <c r="G1867" t="str">
        <f>IFERROR(AVERAGEIFS('HeartRate-2022-03-21-1647950188'!$B:$B,'HeartRate-2022-03-21-1647950188'!$A:$A,Data_Extraction!G$2,'HeartRate-2022-03-21-1647950188'!$C:$C,Data_Extraction!$A1867),"")</f>
        <v/>
      </c>
      <c r="H1867">
        <f>IFERROR(AVERAGEIFS('HeartRate-2022-03-21-1647950188'!$B:$B,'HeartRate-2022-03-21-1647950188'!$A:$A,Data_Extraction!H$2,'HeartRate-2022-03-21-1647950188'!$C:$C,Data_Extraction!$A1867),"")</f>
        <v>76</v>
      </c>
      <c r="I1867" t="str">
        <f>IFERROR(AVERAGEIFS('HeartRate-2022-03-21-1647950188'!$B:$B,'HeartRate-2022-03-21-1647950188'!$A:$A,Data_Extraction!I$2,'HeartRate-2022-03-21-1647950188'!$C:$C,Data_Extraction!$A1867),"")</f>
        <v/>
      </c>
      <c r="J1867" s="8">
        <f t="shared" si="175"/>
        <v>76</v>
      </c>
      <c r="N1867" s="11">
        <f>Data_Extraction!A1867</f>
        <v>44641.479861111111</v>
      </c>
      <c r="O1867" s="15">
        <f t="shared" si="176"/>
        <v>44641</v>
      </c>
      <c r="P1867" s="16">
        <f t="shared" si="177"/>
        <v>0.47986111111111113</v>
      </c>
      <c r="Q1867" s="12">
        <f>IF(Data_Extraction!B1867="",Data_Extraction!$J1867*(Q$1),Data_Extraction!B1867)</f>
        <v>68.400000000000006</v>
      </c>
      <c r="R1867" s="12">
        <f>IF(Data_Extraction!C1867="",Data_Extraction!$J1867*(R$1),Data_Extraction!C1867)</f>
        <v>69.92</v>
      </c>
      <c r="S1867" s="12">
        <f>IF(Data_Extraction!D1867="",Data_Extraction!$J1867*(S$1),Data_Extraction!D1867)</f>
        <v>79.040000000000006</v>
      </c>
      <c r="T1867" s="12">
        <f>IF(Data_Extraction!E1867="",Data_Extraction!$J1867*(T$1),Data_Extraction!E1867)</f>
        <v>72.2</v>
      </c>
      <c r="U1867" s="12">
        <f>IF(Data_Extraction!F1867="",Data_Extraction!$J1867*(U$1),Data_Extraction!F1867)</f>
        <v>74.48</v>
      </c>
      <c r="V1867" s="12">
        <f>IF(Data_Extraction!G1867="",Data_Extraction!$J1867*(V$1),Data_Extraction!G1867)</f>
        <v>69.16</v>
      </c>
      <c r="W1867" s="12">
        <f>IF(Data_Extraction!H1867="",Data_Extraction!$J1867*(W$1),Data_Extraction!H1867)</f>
        <v>76</v>
      </c>
      <c r="X1867" s="12">
        <f>IF(Data_Extraction!I1867="",Data_Extraction!$J1867*(X$1),Data_Extraction!I1867)</f>
        <v>73.72</v>
      </c>
      <c r="Y1867" s="13">
        <f t="shared" si="174"/>
        <v>72.865000000000009</v>
      </c>
      <c r="Z1867" s="17" t="str">
        <f t="shared" si="178"/>
        <v>Afternoon</v>
      </c>
      <c r="AA1867" s="14" t="str">
        <f>VLOOKUP($N1867,'HeartRate-2022-03-21-1647950188'!$C:$G,2,0)</f>
        <v>Hands On</v>
      </c>
      <c r="AB1867" s="14" t="str">
        <f>VLOOKUP($N1867,'HeartRate-2022-03-21-1647950188'!$C:$G,3,0)</f>
        <v>On Campus</v>
      </c>
      <c r="AC1867" s="14" t="str">
        <f>VLOOKUP($N1867,'HeartRate-2022-03-21-1647950188'!$C:$G,4,0)</f>
        <v>Sitting</v>
      </c>
      <c r="AD1867" s="14" t="str">
        <f>VLOOKUP($N1867,'HeartRate-2022-03-21-1647950188'!$C:$G,5,0)</f>
        <v>Tools_Digital Drawing</v>
      </c>
      <c r="AE1867">
        <f t="shared" si="179"/>
        <v>0</v>
      </c>
      <c r="AF1867" s="18">
        <v>44641</v>
      </c>
      <c r="AG1867" s="19">
        <v>0.47986111111111113</v>
      </c>
    </row>
    <row r="1868" spans="1:33" x14ac:dyDescent="0.3">
      <c r="A1868" s="5">
        <v>44641.481446759259</v>
      </c>
      <c r="B1868" t="str">
        <f>IFERROR(AVERAGEIFS('HeartRate-2022-03-21-1647950188'!$B:$B,'HeartRate-2022-03-21-1647950188'!$A:$A,Data_Extraction!B$2,'HeartRate-2022-03-21-1647950188'!$C:$C,Data_Extraction!$A1868),"")</f>
        <v/>
      </c>
      <c r="C1868" t="str">
        <f>IFERROR(AVERAGEIFS('HeartRate-2022-03-21-1647950188'!$B:$B,'HeartRate-2022-03-21-1647950188'!$A:$A,Data_Extraction!C$2,'HeartRate-2022-03-21-1647950188'!$C:$C,Data_Extraction!$A1868),"")</f>
        <v/>
      </c>
      <c r="D1868" t="str">
        <f>IFERROR(AVERAGEIFS('HeartRate-2022-03-21-1647950188'!$B:$B,'HeartRate-2022-03-21-1647950188'!$A:$A,Data_Extraction!D$2,'HeartRate-2022-03-21-1647950188'!$C:$C,Data_Extraction!$A1868),"")</f>
        <v/>
      </c>
      <c r="E1868" t="str">
        <f>IFERROR(AVERAGEIFS('HeartRate-2022-03-21-1647950188'!$B:$B,'HeartRate-2022-03-21-1647950188'!$A:$A,Data_Extraction!E$2,'HeartRate-2022-03-21-1647950188'!$C:$C,Data_Extraction!$A1868),"")</f>
        <v/>
      </c>
      <c r="F1868" t="str">
        <f>IFERROR(AVERAGEIFS('HeartRate-2022-03-21-1647950188'!$B:$B,'HeartRate-2022-03-21-1647950188'!$A:$A,Data_Extraction!F$2,'HeartRate-2022-03-21-1647950188'!$C:$C,Data_Extraction!$A1868),"")</f>
        <v/>
      </c>
      <c r="G1868" t="str">
        <f>IFERROR(AVERAGEIFS('HeartRate-2022-03-21-1647950188'!$B:$B,'HeartRate-2022-03-21-1647950188'!$A:$A,Data_Extraction!G$2,'HeartRate-2022-03-21-1647950188'!$C:$C,Data_Extraction!$A1868),"")</f>
        <v/>
      </c>
      <c r="H1868">
        <f>IFERROR(AVERAGEIFS('HeartRate-2022-03-21-1647950188'!$B:$B,'HeartRate-2022-03-21-1647950188'!$A:$A,Data_Extraction!H$2,'HeartRate-2022-03-21-1647950188'!$C:$C,Data_Extraction!$A1868),"")</f>
        <v>76</v>
      </c>
      <c r="I1868" t="str">
        <f>IFERROR(AVERAGEIFS('HeartRate-2022-03-21-1647950188'!$B:$B,'HeartRate-2022-03-21-1647950188'!$A:$A,Data_Extraction!I$2,'HeartRate-2022-03-21-1647950188'!$C:$C,Data_Extraction!$A1868),"")</f>
        <v/>
      </c>
      <c r="J1868" s="8">
        <f t="shared" si="175"/>
        <v>76</v>
      </c>
      <c r="N1868" s="11">
        <f>Data_Extraction!A1868</f>
        <v>44641.481446759259</v>
      </c>
      <c r="O1868" s="15">
        <f t="shared" si="176"/>
        <v>44641</v>
      </c>
      <c r="P1868" s="16">
        <f t="shared" si="177"/>
        <v>0.48144675925925928</v>
      </c>
      <c r="Q1868" s="12">
        <f>IF(Data_Extraction!B1868="",Data_Extraction!$J1868*(Q$1),Data_Extraction!B1868)</f>
        <v>68.400000000000006</v>
      </c>
      <c r="R1868" s="12">
        <f>IF(Data_Extraction!C1868="",Data_Extraction!$J1868*(R$1),Data_Extraction!C1868)</f>
        <v>69.92</v>
      </c>
      <c r="S1868" s="12">
        <f>IF(Data_Extraction!D1868="",Data_Extraction!$J1868*(S$1),Data_Extraction!D1868)</f>
        <v>79.040000000000006</v>
      </c>
      <c r="T1868" s="12">
        <f>IF(Data_Extraction!E1868="",Data_Extraction!$J1868*(T$1),Data_Extraction!E1868)</f>
        <v>72.2</v>
      </c>
      <c r="U1868" s="12">
        <f>IF(Data_Extraction!F1868="",Data_Extraction!$J1868*(U$1),Data_Extraction!F1868)</f>
        <v>74.48</v>
      </c>
      <c r="V1868" s="12">
        <f>IF(Data_Extraction!G1868="",Data_Extraction!$J1868*(V$1),Data_Extraction!G1868)</f>
        <v>69.16</v>
      </c>
      <c r="W1868" s="12">
        <f>IF(Data_Extraction!H1868="",Data_Extraction!$J1868*(W$1),Data_Extraction!H1868)</f>
        <v>76</v>
      </c>
      <c r="X1868" s="12">
        <f>IF(Data_Extraction!I1868="",Data_Extraction!$J1868*(X$1),Data_Extraction!I1868)</f>
        <v>73.72</v>
      </c>
      <c r="Y1868" s="13">
        <f t="shared" si="174"/>
        <v>72.865000000000009</v>
      </c>
      <c r="Z1868" s="17" t="str">
        <f t="shared" si="178"/>
        <v>Afternoon</v>
      </c>
      <c r="AA1868" s="14" t="str">
        <f>VLOOKUP($N1868,'HeartRate-2022-03-21-1647950188'!$C:$G,2,0)</f>
        <v>Hands On</v>
      </c>
      <c r="AB1868" s="14" t="str">
        <f>VLOOKUP($N1868,'HeartRate-2022-03-21-1647950188'!$C:$G,3,0)</f>
        <v>On Campus</v>
      </c>
      <c r="AC1868" s="14" t="str">
        <f>VLOOKUP($N1868,'HeartRate-2022-03-21-1647950188'!$C:$G,4,0)</f>
        <v>Sitting</v>
      </c>
      <c r="AD1868" s="14" t="str">
        <f>VLOOKUP($N1868,'HeartRate-2022-03-21-1647950188'!$C:$G,5,0)</f>
        <v>Tools_Digital Drawing</v>
      </c>
      <c r="AE1868">
        <f t="shared" si="179"/>
        <v>0</v>
      </c>
      <c r="AF1868" s="18">
        <v>44641</v>
      </c>
      <c r="AG1868" s="19">
        <v>0.48144675925925928</v>
      </c>
    </row>
    <row r="1869" spans="1:33" x14ac:dyDescent="0.3">
      <c r="A1869" s="5">
        <v>44641.48333333333</v>
      </c>
      <c r="B1869" t="str">
        <f>IFERROR(AVERAGEIFS('HeartRate-2022-03-21-1647950188'!$B:$B,'HeartRate-2022-03-21-1647950188'!$A:$A,Data_Extraction!B$2,'HeartRate-2022-03-21-1647950188'!$C:$C,Data_Extraction!$A1869),"")</f>
        <v/>
      </c>
      <c r="C1869" t="str">
        <f>IFERROR(AVERAGEIFS('HeartRate-2022-03-21-1647950188'!$B:$B,'HeartRate-2022-03-21-1647950188'!$A:$A,Data_Extraction!C$2,'HeartRate-2022-03-21-1647950188'!$C:$C,Data_Extraction!$A1869),"")</f>
        <v/>
      </c>
      <c r="D1869" t="str">
        <f>IFERROR(AVERAGEIFS('HeartRate-2022-03-21-1647950188'!$B:$B,'HeartRate-2022-03-21-1647950188'!$A:$A,Data_Extraction!D$2,'HeartRate-2022-03-21-1647950188'!$C:$C,Data_Extraction!$A1869),"")</f>
        <v/>
      </c>
      <c r="E1869" t="str">
        <f>IFERROR(AVERAGEIFS('HeartRate-2022-03-21-1647950188'!$B:$B,'HeartRate-2022-03-21-1647950188'!$A:$A,Data_Extraction!E$2,'HeartRate-2022-03-21-1647950188'!$C:$C,Data_Extraction!$A1869),"")</f>
        <v/>
      </c>
      <c r="F1869" t="str">
        <f>IFERROR(AVERAGEIFS('HeartRate-2022-03-21-1647950188'!$B:$B,'HeartRate-2022-03-21-1647950188'!$A:$A,Data_Extraction!F$2,'HeartRate-2022-03-21-1647950188'!$C:$C,Data_Extraction!$A1869),"")</f>
        <v/>
      </c>
      <c r="G1869" t="str">
        <f>IFERROR(AVERAGEIFS('HeartRate-2022-03-21-1647950188'!$B:$B,'HeartRate-2022-03-21-1647950188'!$A:$A,Data_Extraction!G$2,'HeartRate-2022-03-21-1647950188'!$C:$C,Data_Extraction!$A1869),"")</f>
        <v/>
      </c>
      <c r="H1869">
        <f>IFERROR(AVERAGEIFS('HeartRate-2022-03-21-1647950188'!$B:$B,'HeartRate-2022-03-21-1647950188'!$A:$A,Data_Extraction!H$2,'HeartRate-2022-03-21-1647950188'!$C:$C,Data_Extraction!$A1869),"")</f>
        <v>58</v>
      </c>
      <c r="I1869" t="str">
        <f>IFERROR(AVERAGEIFS('HeartRate-2022-03-21-1647950188'!$B:$B,'HeartRate-2022-03-21-1647950188'!$A:$A,Data_Extraction!I$2,'HeartRate-2022-03-21-1647950188'!$C:$C,Data_Extraction!$A1869),"")</f>
        <v/>
      </c>
      <c r="J1869" s="8">
        <f t="shared" si="175"/>
        <v>58</v>
      </c>
      <c r="N1869" s="11">
        <f>Data_Extraction!A1869</f>
        <v>44641.48333333333</v>
      </c>
      <c r="O1869" s="15">
        <f t="shared" si="176"/>
        <v>44641</v>
      </c>
      <c r="P1869" s="16">
        <f t="shared" si="177"/>
        <v>0.48333333333333334</v>
      </c>
      <c r="Q1869" s="12">
        <f>IF(Data_Extraction!B1869="",Data_Extraction!$J1869*(Q$1),Data_Extraction!B1869)</f>
        <v>52.2</v>
      </c>
      <c r="R1869" s="12">
        <f>IF(Data_Extraction!C1869="",Data_Extraction!$J1869*(R$1),Data_Extraction!C1869)</f>
        <v>53.36</v>
      </c>
      <c r="S1869" s="12">
        <f>IF(Data_Extraction!D1869="",Data_Extraction!$J1869*(S$1),Data_Extraction!D1869)</f>
        <v>60.32</v>
      </c>
      <c r="T1869" s="12">
        <f>IF(Data_Extraction!E1869="",Data_Extraction!$J1869*(T$1),Data_Extraction!E1869)</f>
        <v>55.099999999999994</v>
      </c>
      <c r="U1869" s="12">
        <f>IF(Data_Extraction!F1869="",Data_Extraction!$J1869*(U$1),Data_Extraction!F1869)</f>
        <v>56.839999999999996</v>
      </c>
      <c r="V1869" s="12">
        <f>IF(Data_Extraction!G1869="",Data_Extraction!$J1869*(V$1),Data_Extraction!G1869)</f>
        <v>52.78</v>
      </c>
      <c r="W1869" s="12">
        <f>IF(Data_Extraction!H1869="",Data_Extraction!$J1869*(W$1),Data_Extraction!H1869)</f>
        <v>58</v>
      </c>
      <c r="X1869" s="12">
        <f>IF(Data_Extraction!I1869="",Data_Extraction!$J1869*(X$1),Data_Extraction!I1869)</f>
        <v>56.26</v>
      </c>
      <c r="Y1869" s="13">
        <f t="shared" si="174"/>
        <v>55.607500000000002</v>
      </c>
      <c r="Z1869" s="17" t="str">
        <f t="shared" si="178"/>
        <v>Afternoon</v>
      </c>
      <c r="AA1869" s="14" t="str">
        <f>VLOOKUP($N1869,'HeartRate-2022-03-21-1647950188'!$C:$G,2,0)</f>
        <v>Hands On</v>
      </c>
      <c r="AB1869" s="14" t="str">
        <f>VLOOKUP($N1869,'HeartRate-2022-03-21-1647950188'!$C:$G,3,0)</f>
        <v>On Campus</v>
      </c>
      <c r="AC1869" s="14" t="str">
        <f>VLOOKUP($N1869,'HeartRate-2022-03-21-1647950188'!$C:$G,4,0)</f>
        <v>Sitting</v>
      </c>
      <c r="AD1869" s="14" t="str">
        <f>VLOOKUP($N1869,'HeartRate-2022-03-21-1647950188'!$C:$G,5,0)</f>
        <v>Tools_Digital Drawing</v>
      </c>
      <c r="AE1869">
        <f t="shared" si="179"/>
        <v>0</v>
      </c>
      <c r="AF1869" s="18">
        <v>44641</v>
      </c>
      <c r="AG1869" s="19">
        <v>0.48333333333333334</v>
      </c>
    </row>
    <row r="1870" spans="1:33" x14ac:dyDescent="0.3">
      <c r="A1870" s="5">
        <v>44641.486805555556</v>
      </c>
      <c r="B1870" t="str">
        <f>IFERROR(AVERAGEIFS('HeartRate-2022-03-21-1647950188'!$B:$B,'HeartRate-2022-03-21-1647950188'!$A:$A,Data_Extraction!B$2,'HeartRate-2022-03-21-1647950188'!$C:$C,Data_Extraction!$A1870),"")</f>
        <v/>
      </c>
      <c r="C1870" t="str">
        <f>IFERROR(AVERAGEIFS('HeartRate-2022-03-21-1647950188'!$B:$B,'HeartRate-2022-03-21-1647950188'!$A:$A,Data_Extraction!C$2,'HeartRate-2022-03-21-1647950188'!$C:$C,Data_Extraction!$A1870),"")</f>
        <v/>
      </c>
      <c r="D1870" t="str">
        <f>IFERROR(AVERAGEIFS('HeartRate-2022-03-21-1647950188'!$B:$B,'HeartRate-2022-03-21-1647950188'!$A:$A,Data_Extraction!D$2,'HeartRate-2022-03-21-1647950188'!$C:$C,Data_Extraction!$A1870),"")</f>
        <v/>
      </c>
      <c r="E1870" t="str">
        <f>IFERROR(AVERAGEIFS('HeartRate-2022-03-21-1647950188'!$B:$B,'HeartRate-2022-03-21-1647950188'!$A:$A,Data_Extraction!E$2,'HeartRate-2022-03-21-1647950188'!$C:$C,Data_Extraction!$A1870),"")</f>
        <v/>
      </c>
      <c r="F1870" t="str">
        <f>IFERROR(AVERAGEIFS('HeartRate-2022-03-21-1647950188'!$B:$B,'HeartRate-2022-03-21-1647950188'!$A:$A,Data_Extraction!F$2,'HeartRate-2022-03-21-1647950188'!$C:$C,Data_Extraction!$A1870),"")</f>
        <v/>
      </c>
      <c r="G1870" t="str">
        <f>IFERROR(AVERAGEIFS('HeartRate-2022-03-21-1647950188'!$B:$B,'HeartRate-2022-03-21-1647950188'!$A:$A,Data_Extraction!G$2,'HeartRate-2022-03-21-1647950188'!$C:$C,Data_Extraction!$A1870),"")</f>
        <v/>
      </c>
      <c r="H1870">
        <f>IFERROR(AVERAGEIFS('HeartRate-2022-03-21-1647950188'!$B:$B,'HeartRate-2022-03-21-1647950188'!$A:$A,Data_Extraction!H$2,'HeartRate-2022-03-21-1647950188'!$C:$C,Data_Extraction!$A1870),"")</f>
        <v>79</v>
      </c>
      <c r="I1870" t="str">
        <f>IFERROR(AVERAGEIFS('HeartRate-2022-03-21-1647950188'!$B:$B,'HeartRate-2022-03-21-1647950188'!$A:$A,Data_Extraction!I$2,'HeartRate-2022-03-21-1647950188'!$C:$C,Data_Extraction!$A1870),"")</f>
        <v/>
      </c>
      <c r="J1870" s="8">
        <f t="shared" si="175"/>
        <v>79</v>
      </c>
      <c r="N1870" s="11">
        <f>Data_Extraction!A1870</f>
        <v>44641.486805555556</v>
      </c>
      <c r="O1870" s="15">
        <f t="shared" si="176"/>
        <v>44641</v>
      </c>
      <c r="P1870" s="16">
        <f t="shared" si="177"/>
        <v>0.48680555555555555</v>
      </c>
      <c r="Q1870" s="12">
        <f>IF(Data_Extraction!B1870="",Data_Extraction!$J1870*(Q$1),Data_Extraction!B1870)</f>
        <v>71.100000000000009</v>
      </c>
      <c r="R1870" s="12">
        <f>IF(Data_Extraction!C1870="",Data_Extraction!$J1870*(R$1),Data_Extraction!C1870)</f>
        <v>72.680000000000007</v>
      </c>
      <c r="S1870" s="12">
        <f>IF(Data_Extraction!D1870="",Data_Extraction!$J1870*(S$1),Data_Extraction!D1870)</f>
        <v>82.16</v>
      </c>
      <c r="T1870" s="12">
        <f>IF(Data_Extraction!E1870="",Data_Extraction!$J1870*(T$1),Data_Extraction!E1870)</f>
        <v>75.05</v>
      </c>
      <c r="U1870" s="12">
        <f>IF(Data_Extraction!F1870="",Data_Extraction!$J1870*(U$1),Data_Extraction!F1870)</f>
        <v>77.42</v>
      </c>
      <c r="V1870" s="12">
        <f>IF(Data_Extraction!G1870="",Data_Extraction!$J1870*(V$1),Data_Extraction!G1870)</f>
        <v>71.89</v>
      </c>
      <c r="W1870" s="12">
        <f>IF(Data_Extraction!H1870="",Data_Extraction!$J1870*(W$1),Data_Extraction!H1870)</f>
        <v>79</v>
      </c>
      <c r="X1870" s="12">
        <f>IF(Data_Extraction!I1870="",Data_Extraction!$J1870*(X$1),Data_Extraction!I1870)</f>
        <v>76.63</v>
      </c>
      <c r="Y1870" s="13">
        <f t="shared" si="174"/>
        <v>75.741249999999994</v>
      </c>
      <c r="Z1870" s="17" t="str">
        <f t="shared" si="178"/>
        <v>Afternoon</v>
      </c>
      <c r="AA1870" s="14" t="str">
        <f>VLOOKUP($N1870,'HeartRate-2022-03-21-1647950188'!$C:$G,2,0)</f>
        <v>Hands On</v>
      </c>
      <c r="AB1870" s="14" t="str">
        <f>VLOOKUP($N1870,'HeartRate-2022-03-21-1647950188'!$C:$G,3,0)</f>
        <v>On Campus</v>
      </c>
      <c r="AC1870" s="14" t="str">
        <f>VLOOKUP($N1870,'HeartRate-2022-03-21-1647950188'!$C:$G,4,0)</f>
        <v>Sitting</v>
      </c>
      <c r="AD1870" s="14" t="str">
        <f>VLOOKUP($N1870,'HeartRate-2022-03-21-1647950188'!$C:$G,5,0)</f>
        <v>Tools_Digital Drawing</v>
      </c>
      <c r="AE1870">
        <f t="shared" si="179"/>
        <v>0</v>
      </c>
      <c r="AF1870" s="18">
        <v>44641</v>
      </c>
      <c r="AG1870" s="19">
        <v>0.48680555555555555</v>
      </c>
    </row>
    <row r="1871" spans="1:33" x14ac:dyDescent="0.3">
      <c r="A1871" s="5">
        <v>44641.490277777775</v>
      </c>
      <c r="B1871" t="str">
        <f>IFERROR(AVERAGEIFS('HeartRate-2022-03-21-1647950188'!$B:$B,'HeartRate-2022-03-21-1647950188'!$A:$A,Data_Extraction!B$2,'HeartRate-2022-03-21-1647950188'!$C:$C,Data_Extraction!$A1871),"")</f>
        <v/>
      </c>
      <c r="C1871" t="str">
        <f>IFERROR(AVERAGEIFS('HeartRate-2022-03-21-1647950188'!$B:$B,'HeartRate-2022-03-21-1647950188'!$A:$A,Data_Extraction!C$2,'HeartRate-2022-03-21-1647950188'!$C:$C,Data_Extraction!$A1871),"")</f>
        <v/>
      </c>
      <c r="D1871" t="str">
        <f>IFERROR(AVERAGEIFS('HeartRate-2022-03-21-1647950188'!$B:$B,'HeartRate-2022-03-21-1647950188'!$A:$A,Data_Extraction!D$2,'HeartRate-2022-03-21-1647950188'!$C:$C,Data_Extraction!$A1871),"")</f>
        <v/>
      </c>
      <c r="E1871" t="str">
        <f>IFERROR(AVERAGEIFS('HeartRate-2022-03-21-1647950188'!$B:$B,'HeartRate-2022-03-21-1647950188'!$A:$A,Data_Extraction!E$2,'HeartRate-2022-03-21-1647950188'!$C:$C,Data_Extraction!$A1871),"")</f>
        <v/>
      </c>
      <c r="F1871" t="str">
        <f>IFERROR(AVERAGEIFS('HeartRate-2022-03-21-1647950188'!$B:$B,'HeartRate-2022-03-21-1647950188'!$A:$A,Data_Extraction!F$2,'HeartRate-2022-03-21-1647950188'!$C:$C,Data_Extraction!$A1871),"")</f>
        <v/>
      </c>
      <c r="G1871" t="str">
        <f>IFERROR(AVERAGEIFS('HeartRate-2022-03-21-1647950188'!$B:$B,'HeartRate-2022-03-21-1647950188'!$A:$A,Data_Extraction!G$2,'HeartRate-2022-03-21-1647950188'!$C:$C,Data_Extraction!$A1871),"")</f>
        <v/>
      </c>
      <c r="H1871">
        <f>IFERROR(AVERAGEIFS('HeartRate-2022-03-21-1647950188'!$B:$B,'HeartRate-2022-03-21-1647950188'!$A:$A,Data_Extraction!H$2,'HeartRate-2022-03-21-1647950188'!$C:$C,Data_Extraction!$A1871),"")</f>
        <v>83</v>
      </c>
      <c r="I1871" t="str">
        <f>IFERROR(AVERAGEIFS('HeartRate-2022-03-21-1647950188'!$B:$B,'HeartRate-2022-03-21-1647950188'!$A:$A,Data_Extraction!I$2,'HeartRate-2022-03-21-1647950188'!$C:$C,Data_Extraction!$A1871),"")</f>
        <v/>
      </c>
      <c r="J1871" s="8">
        <f t="shared" si="175"/>
        <v>83</v>
      </c>
      <c r="N1871" s="11">
        <f>Data_Extraction!A1871</f>
        <v>44641.490277777775</v>
      </c>
      <c r="O1871" s="15">
        <f t="shared" si="176"/>
        <v>44641</v>
      </c>
      <c r="P1871" s="16">
        <f t="shared" si="177"/>
        <v>0.49027777777777781</v>
      </c>
      <c r="Q1871" s="12">
        <f>IF(Data_Extraction!B1871="",Data_Extraction!$J1871*(Q$1),Data_Extraction!B1871)</f>
        <v>74.7</v>
      </c>
      <c r="R1871" s="12">
        <f>IF(Data_Extraction!C1871="",Data_Extraction!$J1871*(R$1),Data_Extraction!C1871)</f>
        <v>76.36</v>
      </c>
      <c r="S1871" s="12">
        <f>IF(Data_Extraction!D1871="",Data_Extraction!$J1871*(S$1),Data_Extraction!D1871)</f>
        <v>86.320000000000007</v>
      </c>
      <c r="T1871" s="12">
        <f>IF(Data_Extraction!E1871="",Data_Extraction!$J1871*(T$1),Data_Extraction!E1871)</f>
        <v>78.849999999999994</v>
      </c>
      <c r="U1871" s="12">
        <f>IF(Data_Extraction!F1871="",Data_Extraction!$J1871*(U$1),Data_Extraction!F1871)</f>
        <v>81.34</v>
      </c>
      <c r="V1871" s="12">
        <f>IF(Data_Extraction!G1871="",Data_Extraction!$J1871*(V$1),Data_Extraction!G1871)</f>
        <v>75.53</v>
      </c>
      <c r="W1871" s="12">
        <f>IF(Data_Extraction!H1871="",Data_Extraction!$J1871*(W$1),Data_Extraction!H1871)</f>
        <v>83</v>
      </c>
      <c r="X1871" s="12">
        <f>IF(Data_Extraction!I1871="",Data_Extraction!$J1871*(X$1),Data_Extraction!I1871)</f>
        <v>80.509999999999991</v>
      </c>
      <c r="Y1871" s="13">
        <f t="shared" si="174"/>
        <v>79.576250000000002</v>
      </c>
      <c r="Z1871" s="17" t="str">
        <f t="shared" si="178"/>
        <v>Afternoon</v>
      </c>
      <c r="AA1871" s="14" t="str">
        <f>VLOOKUP($N1871,'HeartRate-2022-03-21-1647950188'!$C:$G,2,0)</f>
        <v>Hands On</v>
      </c>
      <c r="AB1871" s="14" t="str">
        <f>VLOOKUP($N1871,'HeartRate-2022-03-21-1647950188'!$C:$G,3,0)</f>
        <v>On Campus</v>
      </c>
      <c r="AC1871" s="14" t="str">
        <f>VLOOKUP($N1871,'HeartRate-2022-03-21-1647950188'!$C:$G,4,0)</f>
        <v>Sitting</v>
      </c>
      <c r="AD1871" s="14" t="str">
        <f>VLOOKUP($N1871,'HeartRate-2022-03-21-1647950188'!$C:$G,5,0)</f>
        <v>Tools_Digital Drawing</v>
      </c>
      <c r="AE1871">
        <f t="shared" si="179"/>
        <v>0</v>
      </c>
      <c r="AF1871" s="18">
        <v>44641</v>
      </c>
      <c r="AG1871" s="19">
        <v>0.49027777777777781</v>
      </c>
    </row>
    <row r="1872" spans="1:33" x14ac:dyDescent="0.3">
      <c r="A1872" s="5">
        <v>44641.493750000001</v>
      </c>
      <c r="B1872" t="str">
        <f>IFERROR(AVERAGEIFS('HeartRate-2022-03-21-1647950188'!$B:$B,'HeartRate-2022-03-21-1647950188'!$A:$A,Data_Extraction!B$2,'HeartRate-2022-03-21-1647950188'!$C:$C,Data_Extraction!$A1872),"")</f>
        <v/>
      </c>
      <c r="C1872" t="str">
        <f>IFERROR(AVERAGEIFS('HeartRate-2022-03-21-1647950188'!$B:$B,'HeartRate-2022-03-21-1647950188'!$A:$A,Data_Extraction!C$2,'HeartRate-2022-03-21-1647950188'!$C:$C,Data_Extraction!$A1872),"")</f>
        <v/>
      </c>
      <c r="D1872" t="str">
        <f>IFERROR(AVERAGEIFS('HeartRate-2022-03-21-1647950188'!$B:$B,'HeartRate-2022-03-21-1647950188'!$A:$A,Data_Extraction!D$2,'HeartRate-2022-03-21-1647950188'!$C:$C,Data_Extraction!$A1872),"")</f>
        <v/>
      </c>
      <c r="E1872" t="str">
        <f>IFERROR(AVERAGEIFS('HeartRate-2022-03-21-1647950188'!$B:$B,'HeartRate-2022-03-21-1647950188'!$A:$A,Data_Extraction!E$2,'HeartRate-2022-03-21-1647950188'!$C:$C,Data_Extraction!$A1872),"")</f>
        <v/>
      </c>
      <c r="F1872" t="str">
        <f>IFERROR(AVERAGEIFS('HeartRate-2022-03-21-1647950188'!$B:$B,'HeartRate-2022-03-21-1647950188'!$A:$A,Data_Extraction!F$2,'HeartRate-2022-03-21-1647950188'!$C:$C,Data_Extraction!$A1872),"")</f>
        <v/>
      </c>
      <c r="G1872" t="str">
        <f>IFERROR(AVERAGEIFS('HeartRate-2022-03-21-1647950188'!$B:$B,'HeartRate-2022-03-21-1647950188'!$A:$A,Data_Extraction!G$2,'HeartRate-2022-03-21-1647950188'!$C:$C,Data_Extraction!$A1872),"")</f>
        <v/>
      </c>
      <c r="H1872">
        <f>IFERROR(AVERAGEIFS('HeartRate-2022-03-21-1647950188'!$B:$B,'HeartRate-2022-03-21-1647950188'!$A:$A,Data_Extraction!H$2,'HeartRate-2022-03-21-1647950188'!$C:$C,Data_Extraction!$A1872),"")</f>
        <v>72</v>
      </c>
      <c r="I1872" t="str">
        <f>IFERROR(AVERAGEIFS('HeartRate-2022-03-21-1647950188'!$B:$B,'HeartRate-2022-03-21-1647950188'!$A:$A,Data_Extraction!I$2,'HeartRate-2022-03-21-1647950188'!$C:$C,Data_Extraction!$A1872),"")</f>
        <v/>
      </c>
      <c r="J1872" s="8">
        <f t="shared" si="175"/>
        <v>72</v>
      </c>
      <c r="N1872" s="11">
        <f>Data_Extraction!A1872</f>
        <v>44641.493750000001</v>
      </c>
      <c r="O1872" s="15">
        <f t="shared" si="176"/>
        <v>44641</v>
      </c>
      <c r="P1872" s="16">
        <f t="shared" si="177"/>
        <v>0.49374999999999997</v>
      </c>
      <c r="Q1872" s="12">
        <f>IF(Data_Extraction!B1872="",Data_Extraction!$J1872*(Q$1),Data_Extraction!B1872)</f>
        <v>64.8</v>
      </c>
      <c r="R1872" s="12">
        <f>IF(Data_Extraction!C1872="",Data_Extraction!$J1872*(R$1),Data_Extraction!C1872)</f>
        <v>66.240000000000009</v>
      </c>
      <c r="S1872" s="12">
        <f>IF(Data_Extraction!D1872="",Data_Extraction!$J1872*(S$1),Data_Extraction!D1872)</f>
        <v>74.88</v>
      </c>
      <c r="T1872" s="12">
        <f>IF(Data_Extraction!E1872="",Data_Extraction!$J1872*(T$1),Data_Extraction!E1872)</f>
        <v>68.399999999999991</v>
      </c>
      <c r="U1872" s="12">
        <f>IF(Data_Extraction!F1872="",Data_Extraction!$J1872*(U$1),Data_Extraction!F1872)</f>
        <v>70.56</v>
      </c>
      <c r="V1872" s="12">
        <f>IF(Data_Extraction!G1872="",Data_Extraction!$J1872*(V$1),Data_Extraction!G1872)</f>
        <v>65.52</v>
      </c>
      <c r="W1872" s="12">
        <f>IF(Data_Extraction!H1872="",Data_Extraction!$J1872*(W$1),Data_Extraction!H1872)</f>
        <v>72</v>
      </c>
      <c r="X1872" s="12">
        <f>IF(Data_Extraction!I1872="",Data_Extraction!$J1872*(X$1),Data_Extraction!I1872)</f>
        <v>69.84</v>
      </c>
      <c r="Y1872" s="13">
        <f t="shared" si="174"/>
        <v>69.03</v>
      </c>
      <c r="Z1872" s="17" t="str">
        <f t="shared" si="178"/>
        <v>Afternoon</v>
      </c>
      <c r="AA1872" s="14" t="str">
        <f>VLOOKUP($N1872,'HeartRate-2022-03-21-1647950188'!$C:$G,2,0)</f>
        <v>Hands On</v>
      </c>
      <c r="AB1872" s="14" t="str">
        <f>VLOOKUP($N1872,'HeartRate-2022-03-21-1647950188'!$C:$G,3,0)</f>
        <v>On Campus</v>
      </c>
      <c r="AC1872" s="14" t="str">
        <f>VLOOKUP($N1872,'HeartRate-2022-03-21-1647950188'!$C:$G,4,0)</f>
        <v>Sitting</v>
      </c>
      <c r="AD1872" s="14" t="str">
        <f>VLOOKUP($N1872,'HeartRate-2022-03-21-1647950188'!$C:$G,5,0)</f>
        <v>Tools_Digital Drawing</v>
      </c>
      <c r="AE1872">
        <f t="shared" si="179"/>
        <v>0</v>
      </c>
      <c r="AF1872" s="18">
        <v>44641</v>
      </c>
      <c r="AG1872" s="19">
        <v>0.49374999999999997</v>
      </c>
    </row>
    <row r="1873" spans="1:33" x14ac:dyDescent="0.3">
      <c r="A1873" s="5">
        <v>44641.496342592596</v>
      </c>
      <c r="B1873" t="str">
        <f>IFERROR(AVERAGEIFS('HeartRate-2022-03-21-1647950188'!$B:$B,'HeartRate-2022-03-21-1647950188'!$A:$A,Data_Extraction!B$2,'HeartRate-2022-03-21-1647950188'!$C:$C,Data_Extraction!$A1873),"")</f>
        <v/>
      </c>
      <c r="C1873" t="str">
        <f>IFERROR(AVERAGEIFS('HeartRate-2022-03-21-1647950188'!$B:$B,'HeartRate-2022-03-21-1647950188'!$A:$A,Data_Extraction!C$2,'HeartRate-2022-03-21-1647950188'!$C:$C,Data_Extraction!$A1873),"")</f>
        <v/>
      </c>
      <c r="D1873" t="str">
        <f>IFERROR(AVERAGEIFS('HeartRate-2022-03-21-1647950188'!$B:$B,'HeartRate-2022-03-21-1647950188'!$A:$A,Data_Extraction!D$2,'HeartRate-2022-03-21-1647950188'!$C:$C,Data_Extraction!$A1873),"")</f>
        <v/>
      </c>
      <c r="E1873" t="str">
        <f>IFERROR(AVERAGEIFS('HeartRate-2022-03-21-1647950188'!$B:$B,'HeartRate-2022-03-21-1647950188'!$A:$A,Data_Extraction!E$2,'HeartRate-2022-03-21-1647950188'!$C:$C,Data_Extraction!$A1873),"")</f>
        <v/>
      </c>
      <c r="F1873" t="str">
        <f>IFERROR(AVERAGEIFS('HeartRate-2022-03-21-1647950188'!$B:$B,'HeartRate-2022-03-21-1647950188'!$A:$A,Data_Extraction!F$2,'HeartRate-2022-03-21-1647950188'!$C:$C,Data_Extraction!$A1873),"")</f>
        <v/>
      </c>
      <c r="G1873" t="str">
        <f>IFERROR(AVERAGEIFS('HeartRate-2022-03-21-1647950188'!$B:$B,'HeartRate-2022-03-21-1647950188'!$A:$A,Data_Extraction!G$2,'HeartRate-2022-03-21-1647950188'!$C:$C,Data_Extraction!$A1873),"")</f>
        <v/>
      </c>
      <c r="H1873">
        <f>IFERROR(AVERAGEIFS('HeartRate-2022-03-21-1647950188'!$B:$B,'HeartRate-2022-03-21-1647950188'!$A:$A,Data_Extraction!H$2,'HeartRate-2022-03-21-1647950188'!$C:$C,Data_Extraction!$A1873),"")</f>
        <v>82</v>
      </c>
      <c r="I1873" t="str">
        <f>IFERROR(AVERAGEIFS('HeartRate-2022-03-21-1647950188'!$B:$B,'HeartRate-2022-03-21-1647950188'!$A:$A,Data_Extraction!I$2,'HeartRate-2022-03-21-1647950188'!$C:$C,Data_Extraction!$A1873),"")</f>
        <v/>
      </c>
      <c r="J1873" s="8">
        <f t="shared" si="175"/>
        <v>82</v>
      </c>
      <c r="N1873" s="11">
        <f>Data_Extraction!A1873</f>
        <v>44641.496342592596</v>
      </c>
      <c r="O1873" s="15">
        <f t="shared" si="176"/>
        <v>44641</v>
      </c>
      <c r="P1873" s="16">
        <f t="shared" si="177"/>
        <v>0.49634259259259261</v>
      </c>
      <c r="Q1873" s="12">
        <f>IF(Data_Extraction!B1873="",Data_Extraction!$J1873*(Q$1),Data_Extraction!B1873)</f>
        <v>73.8</v>
      </c>
      <c r="R1873" s="12">
        <f>IF(Data_Extraction!C1873="",Data_Extraction!$J1873*(R$1),Data_Extraction!C1873)</f>
        <v>75.44</v>
      </c>
      <c r="S1873" s="12">
        <f>IF(Data_Extraction!D1873="",Data_Extraction!$J1873*(S$1),Data_Extraction!D1873)</f>
        <v>85.28</v>
      </c>
      <c r="T1873" s="12">
        <f>IF(Data_Extraction!E1873="",Data_Extraction!$J1873*(T$1),Data_Extraction!E1873)</f>
        <v>77.899999999999991</v>
      </c>
      <c r="U1873" s="12">
        <f>IF(Data_Extraction!F1873="",Data_Extraction!$J1873*(U$1),Data_Extraction!F1873)</f>
        <v>80.36</v>
      </c>
      <c r="V1873" s="12">
        <f>IF(Data_Extraction!G1873="",Data_Extraction!$J1873*(V$1),Data_Extraction!G1873)</f>
        <v>74.62</v>
      </c>
      <c r="W1873" s="12">
        <f>IF(Data_Extraction!H1873="",Data_Extraction!$J1873*(W$1),Data_Extraction!H1873)</f>
        <v>82</v>
      </c>
      <c r="X1873" s="12">
        <f>IF(Data_Extraction!I1873="",Data_Extraction!$J1873*(X$1),Data_Extraction!I1873)</f>
        <v>79.539999999999992</v>
      </c>
      <c r="Y1873" s="13">
        <f t="shared" si="174"/>
        <v>78.617500000000007</v>
      </c>
      <c r="Z1873" s="17" t="str">
        <f t="shared" si="178"/>
        <v>Afternoon</v>
      </c>
      <c r="AA1873" s="14" t="str">
        <f>VLOOKUP($N1873,'HeartRate-2022-03-21-1647950188'!$C:$G,2,0)</f>
        <v>Demonstration</v>
      </c>
      <c r="AB1873" s="14" t="str">
        <f>VLOOKUP($N1873,'HeartRate-2022-03-21-1647950188'!$C:$G,3,0)</f>
        <v>On Campus</v>
      </c>
      <c r="AC1873" s="14" t="str">
        <f>VLOOKUP($N1873,'HeartRate-2022-03-21-1647950188'!$C:$G,4,0)</f>
        <v>Sitting</v>
      </c>
      <c r="AD1873" s="14" t="str">
        <f>VLOOKUP($N1873,'HeartRate-2022-03-21-1647950188'!$C:$G,5,0)</f>
        <v>Tools_Digital Drawing</v>
      </c>
      <c r="AE1873">
        <f t="shared" si="179"/>
        <v>0</v>
      </c>
      <c r="AF1873" s="18">
        <v>44641</v>
      </c>
      <c r="AG1873" s="19">
        <v>0.49634259259259261</v>
      </c>
    </row>
    <row r="1874" spans="1:33" x14ac:dyDescent="0.3">
      <c r="A1874" s="5">
        <v>44641.49722222222</v>
      </c>
      <c r="B1874" t="str">
        <f>IFERROR(AVERAGEIFS('HeartRate-2022-03-21-1647950188'!$B:$B,'HeartRate-2022-03-21-1647950188'!$A:$A,Data_Extraction!B$2,'HeartRate-2022-03-21-1647950188'!$C:$C,Data_Extraction!$A1874),"")</f>
        <v/>
      </c>
      <c r="C1874" t="str">
        <f>IFERROR(AVERAGEIFS('HeartRate-2022-03-21-1647950188'!$B:$B,'HeartRate-2022-03-21-1647950188'!$A:$A,Data_Extraction!C$2,'HeartRate-2022-03-21-1647950188'!$C:$C,Data_Extraction!$A1874),"")</f>
        <v/>
      </c>
      <c r="D1874" t="str">
        <f>IFERROR(AVERAGEIFS('HeartRate-2022-03-21-1647950188'!$B:$B,'HeartRate-2022-03-21-1647950188'!$A:$A,Data_Extraction!D$2,'HeartRate-2022-03-21-1647950188'!$C:$C,Data_Extraction!$A1874),"")</f>
        <v/>
      </c>
      <c r="E1874" t="str">
        <f>IFERROR(AVERAGEIFS('HeartRate-2022-03-21-1647950188'!$B:$B,'HeartRate-2022-03-21-1647950188'!$A:$A,Data_Extraction!E$2,'HeartRate-2022-03-21-1647950188'!$C:$C,Data_Extraction!$A1874),"")</f>
        <v/>
      </c>
      <c r="F1874" t="str">
        <f>IFERROR(AVERAGEIFS('HeartRate-2022-03-21-1647950188'!$B:$B,'HeartRate-2022-03-21-1647950188'!$A:$A,Data_Extraction!F$2,'HeartRate-2022-03-21-1647950188'!$C:$C,Data_Extraction!$A1874),"")</f>
        <v/>
      </c>
      <c r="G1874" t="str">
        <f>IFERROR(AVERAGEIFS('HeartRate-2022-03-21-1647950188'!$B:$B,'HeartRate-2022-03-21-1647950188'!$A:$A,Data_Extraction!G$2,'HeartRate-2022-03-21-1647950188'!$C:$C,Data_Extraction!$A1874),"")</f>
        <v/>
      </c>
      <c r="H1874">
        <f>IFERROR(AVERAGEIFS('HeartRate-2022-03-21-1647950188'!$B:$B,'HeartRate-2022-03-21-1647950188'!$A:$A,Data_Extraction!H$2,'HeartRate-2022-03-21-1647950188'!$C:$C,Data_Extraction!$A1874),"")</f>
        <v>83</v>
      </c>
      <c r="I1874" t="str">
        <f>IFERROR(AVERAGEIFS('HeartRate-2022-03-21-1647950188'!$B:$B,'HeartRate-2022-03-21-1647950188'!$A:$A,Data_Extraction!I$2,'HeartRate-2022-03-21-1647950188'!$C:$C,Data_Extraction!$A1874),"")</f>
        <v/>
      </c>
      <c r="J1874" s="8">
        <f t="shared" si="175"/>
        <v>83</v>
      </c>
      <c r="N1874" s="11">
        <f>Data_Extraction!A1874</f>
        <v>44641.49722222222</v>
      </c>
      <c r="O1874" s="15">
        <f t="shared" si="176"/>
        <v>44641</v>
      </c>
      <c r="P1874" s="16">
        <f t="shared" si="177"/>
        <v>0.49722222222222223</v>
      </c>
      <c r="Q1874" s="12">
        <f>IF(Data_Extraction!B1874="",Data_Extraction!$J1874*(Q$1),Data_Extraction!B1874)</f>
        <v>74.7</v>
      </c>
      <c r="R1874" s="12">
        <f>IF(Data_Extraction!C1874="",Data_Extraction!$J1874*(R$1),Data_Extraction!C1874)</f>
        <v>76.36</v>
      </c>
      <c r="S1874" s="12">
        <f>IF(Data_Extraction!D1874="",Data_Extraction!$J1874*(S$1),Data_Extraction!D1874)</f>
        <v>86.320000000000007</v>
      </c>
      <c r="T1874" s="12">
        <f>IF(Data_Extraction!E1874="",Data_Extraction!$J1874*(T$1),Data_Extraction!E1874)</f>
        <v>78.849999999999994</v>
      </c>
      <c r="U1874" s="12">
        <f>IF(Data_Extraction!F1874="",Data_Extraction!$J1874*(U$1),Data_Extraction!F1874)</f>
        <v>81.34</v>
      </c>
      <c r="V1874" s="12">
        <f>IF(Data_Extraction!G1874="",Data_Extraction!$J1874*(V$1),Data_Extraction!G1874)</f>
        <v>75.53</v>
      </c>
      <c r="W1874" s="12">
        <f>IF(Data_Extraction!H1874="",Data_Extraction!$J1874*(W$1),Data_Extraction!H1874)</f>
        <v>83</v>
      </c>
      <c r="X1874" s="12">
        <f>IF(Data_Extraction!I1874="",Data_Extraction!$J1874*(X$1),Data_Extraction!I1874)</f>
        <v>80.509999999999991</v>
      </c>
      <c r="Y1874" s="13">
        <f t="shared" si="174"/>
        <v>79.576250000000002</v>
      </c>
      <c r="Z1874" s="17" t="str">
        <f t="shared" si="178"/>
        <v>Afternoon</v>
      </c>
      <c r="AA1874" s="14" t="str">
        <f>VLOOKUP($N1874,'HeartRate-2022-03-21-1647950188'!$C:$G,2,0)</f>
        <v>Demonstration</v>
      </c>
      <c r="AB1874" s="14" t="str">
        <f>VLOOKUP($N1874,'HeartRate-2022-03-21-1647950188'!$C:$G,3,0)</f>
        <v>On Campus</v>
      </c>
      <c r="AC1874" s="14" t="str">
        <f>VLOOKUP($N1874,'HeartRate-2022-03-21-1647950188'!$C:$G,4,0)</f>
        <v>Sitting</v>
      </c>
      <c r="AD1874" s="14" t="str">
        <f>VLOOKUP($N1874,'HeartRate-2022-03-21-1647950188'!$C:$G,5,0)</f>
        <v>Tools_Digital Drawing</v>
      </c>
      <c r="AE1874">
        <f t="shared" si="179"/>
        <v>0</v>
      </c>
      <c r="AF1874" s="18">
        <v>44641</v>
      </c>
      <c r="AG1874" s="19">
        <v>0.49722222222222223</v>
      </c>
    </row>
    <row r="1875" spans="1:33" x14ac:dyDescent="0.3">
      <c r="A1875" s="5">
        <v>44641.500694444447</v>
      </c>
      <c r="B1875" t="str">
        <f>IFERROR(AVERAGEIFS('HeartRate-2022-03-21-1647950188'!$B:$B,'HeartRate-2022-03-21-1647950188'!$A:$A,Data_Extraction!B$2,'HeartRate-2022-03-21-1647950188'!$C:$C,Data_Extraction!$A1875),"")</f>
        <v/>
      </c>
      <c r="C1875" t="str">
        <f>IFERROR(AVERAGEIFS('HeartRate-2022-03-21-1647950188'!$B:$B,'HeartRate-2022-03-21-1647950188'!$A:$A,Data_Extraction!C$2,'HeartRate-2022-03-21-1647950188'!$C:$C,Data_Extraction!$A1875),"")</f>
        <v/>
      </c>
      <c r="D1875" t="str">
        <f>IFERROR(AVERAGEIFS('HeartRate-2022-03-21-1647950188'!$B:$B,'HeartRate-2022-03-21-1647950188'!$A:$A,Data_Extraction!D$2,'HeartRate-2022-03-21-1647950188'!$C:$C,Data_Extraction!$A1875),"")</f>
        <v/>
      </c>
      <c r="E1875" t="str">
        <f>IFERROR(AVERAGEIFS('HeartRate-2022-03-21-1647950188'!$B:$B,'HeartRate-2022-03-21-1647950188'!$A:$A,Data_Extraction!E$2,'HeartRate-2022-03-21-1647950188'!$C:$C,Data_Extraction!$A1875),"")</f>
        <v/>
      </c>
      <c r="F1875" t="str">
        <f>IFERROR(AVERAGEIFS('HeartRate-2022-03-21-1647950188'!$B:$B,'HeartRate-2022-03-21-1647950188'!$A:$A,Data_Extraction!F$2,'HeartRate-2022-03-21-1647950188'!$C:$C,Data_Extraction!$A1875),"")</f>
        <v/>
      </c>
      <c r="G1875" t="str">
        <f>IFERROR(AVERAGEIFS('HeartRate-2022-03-21-1647950188'!$B:$B,'HeartRate-2022-03-21-1647950188'!$A:$A,Data_Extraction!G$2,'HeartRate-2022-03-21-1647950188'!$C:$C,Data_Extraction!$A1875),"")</f>
        <v/>
      </c>
      <c r="H1875">
        <f>IFERROR(AVERAGEIFS('HeartRate-2022-03-21-1647950188'!$B:$B,'HeartRate-2022-03-21-1647950188'!$A:$A,Data_Extraction!H$2,'HeartRate-2022-03-21-1647950188'!$C:$C,Data_Extraction!$A1875),"")</f>
        <v>72</v>
      </c>
      <c r="I1875" t="str">
        <f>IFERROR(AVERAGEIFS('HeartRate-2022-03-21-1647950188'!$B:$B,'HeartRate-2022-03-21-1647950188'!$A:$A,Data_Extraction!I$2,'HeartRate-2022-03-21-1647950188'!$C:$C,Data_Extraction!$A1875),"")</f>
        <v/>
      </c>
      <c r="J1875" s="8">
        <f t="shared" si="175"/>
        <v>72</v>
      </c>
      <c r="N1875" s="11">
        <f>Data_Extraction!A1875</f>
        <v>44641.500694444447</v>
      </c>
      <c r="O1875" s="15">
        <f t="shared" si="176"/>
        <v>44641</v>
      </c>
      <c r="P1875" s="16">
        <f t="shared" si="177"/>
        <v>0.50069444444444444</v>
      </c>
      <c r="Q1875" s="12">
        <f>IF(Data_Extraction!B1875="",Data_Extraction!$J1875*(Q$1),Data_Extraction!B1875)</f>
        <v>64.8</v>
      </c>
      <c r="R1875" s="12">
        <f>IF(Data_Extraction!C1875="",Data_Extraction!$J1875*(R$1),Data_Extraction!C1875)</f>
        <v>66.240000000000009</v>
      </c>
      <c r="S1875" s="12">
        <f>IF(Data_Extraction!D1875="",Data_Extraction!$J1875*(S$1),Data_Extraction!D1875)</f>
        <v>74.88</v>
      </c>
      <c r="T1875" s="12">
        <f>IF(Data_Extraction!E1875="",Data_Extraction!$J1875*(T$1),Data_Extraction!E1875)</f>
        <v>68.399999999999991</v>
      </c>
      <c r="U1875" s="12">
        <f>IF(Data_Extraction!F1875="",Data_Extraction!$J1875*(U$1),Data_Extraction!F1875)</f>
        <v>70.56</v>
      </c>
      <c r="V1875" s="12">
        <f>IF(Data_Extraction!G1875="",Data_Extraction!$J1875*(V$1),Data_Extraction!G1875)</f>
        <v>65.52</v>
      </c>
      <c r="W1875" s="12">
        <f>IF(Data_Extraction!H1875="",Data_Extraction!$J1875*(W$1),Data_Extraction!H1875)</f>
        <v>72</v>
      </c>
      <c r="X1875" s="12">
        <f>IF(Data_Extraction!I1875="",Data_Extraction!$J1875*(X$1),Data_Extraction!I1875)</f>
        <v>69.84</v>
      </c>
      <c r="Y1875" s="13">
        <f t="shared" si="174"/>
        <v>69.03</v>
      </c>
      <c r="Z1875" s="17" t="str">
        <f t="shared" si="178"/>
        <v>Afternoon</v>
      </c>
      <c r="AA1875" s="14" t="str">
        <f>VLOOKUP($N1875,'HeartRate-2022-03-21-1647950188'!$C:$G,2,0)</f>
        <v>Demonstration</v>
      </c>
      <c r="AB1875" s="14" t="str">
        <f>VLOOKUP($N1875,'HeartRate-2022-03-21-1647950188'!$C:$G,3,0)</f>
        <v>On Campus</v>
      </c>
      <c r="AC1875" s="14" t="str">
        <f>VLOOKUP($N1875,'HeartRate-2022-03-21-1647950188'!$C:$G,4,0)</f>
        <v>Sitting</v>
      </c>
      <c r="AD1875" s="14" t="str">
        <f>VLOOKUP($N1875,'HeartRate-2022-03-21-1647950188'!$C:$G,5,0)</f>
        <v>Tools_Digital Drawing</v>
      </c>
      <c r="AE1875">
        <f t="shared" si="179"/>
        <v>0</v>
      </c>
      <c r="AF1875" s="18">
        <v>44641</v>
      </c>
      <c r="AG1875" s="19">
        <v>0.50069444444444444</v>
      </c>
    </row>
    <row r="1876" spans="1:33" x14ac:dyDescent="0.3">
      <c r="A1876" s="5">
        <v>44641.503310185188</v>
      </c>
      <c r="B1876" t="str">
        <f>IFERROR(AVERAGEIFS('HeartRate-2022-03-21-1647950188'!$B:$B,'HeartRate-2022-03-21-1647950188'!$A:$A,Data_Extraction!B$2,'HeartRate-2022-03-21-1647950188'!$C:$C,Data_Extraction!$A1876),"")</f>
        <v/>
      </c>
      <c r="C1876" t="str">
        <f>IFERROR(AVERAGEIFS('HeartRate-2022-03-21-1647950188'!$B:$B,'HeartRate-2022-03-21-1647950188'!$A:$A,Data_Extraction!C$2,'HeartRate-2022-03-21-1647950188'!$C:$C,Data_Extraction!$A1876),"")</f>
        <v/>
      </c>
      <c r="D1876" t="str">
        <f>IFERROR(AVERAGEIFS('HeartRate-2022-03-21-1647950188'!$B:$B,'HeartRate-2022-03-21-1647950188'!$A:$A,Data_Extraction!D$2,'HeartRate-2022-03-21-1647950188'!$C:$C,Data_Extraction!$A1876),"")</f>
        <v/>
      </c>
      <c r="E1876" t="str">
        <f>IFERROR(AVERAGEIFS('HeartRate-2022-03-21-1647950188'!$B:$B,'HeartRate-2022-03-21-1647950188'!$A:$A,Data_Extraction!E$2,'HeartRate-2022-03-21-1647950188'!$C:$C,Data_Extraction!$A1876),"")</f>
        <v/>
      </c>
      <c r="F1876" t="str">
        <f>IFERROR(AVERAGEIFS('HeartRate-2022-03-21-1647950188'!$B:$B,'HeartRate-2022-03-21-1647950188'!$A:$A,Data_Extraction!F$2,'HeartRate-2022-03-21-1647950188'!$C:$C,Data_Extraction!$A1876),"")</f>
        <v/>
      </c>
      <c r="G1876" t="str">
        <f>IFERROR(AVERAGEIFS('HeartRate-2022-03-21-1647950188'!$B:$B,'HeartRate-2022-03-21-1647950188'!$A:$A,Data_Extraction!G$2,'HeartRate-2022-03-21-1647950188'!$C:$C,Data_Extraction!$A1876),"")</f>
        <v/>
      </c>
      <c r="H1876">
        <f>IFERROR(AVERAGEIFS('HeartRate-2022-03-21-1647950188'!$B:$B,'HeartRate-2022-03-21-1647950188'!$A:$A,Data_Extraction!H$2,'HeartRate-2022-03-21-1647950188'!$C:$C,Data_Extraction!$A1876),"")</f>
        <v>78</v>
      </c>
      <c r="I1876" t="str">
        <f>IFERROR(AVERAGEIFS('HeartRate-2022-03-21-1647950188'!$B:$B,'HeartRate-2022-03-21-1647950188'!$A:$A,Data_Extraction!I$2,'HeartRate-2022-03-21-1647950188'!$C:$C,Data_Extraction!$A1876),"")</f>
        <v/>
      </c>
      <c r="J1876" s="8">
        <f t="shared" si="175"/>
        <v>78</v>
      </c>
      <c r="N1876" s="11">
        <f>Data_Extraction!A1876</f>
        <v>44641.503310185188</v>
      </c>
      <c r="O1876" s="15">
        <f t="shared" si="176"/>
        <v>44641</v>
      </c>
      <c r="P1876" s="16">
        <f t="shared" si="177"/>
        <v>0.50331018518518522</v>
      </c>
      <c r="Q1876" s="12">
        <f>IF(Data_Extraction!B1876="",Data_Extraction!$J1876*(Q$1),Data_Extraction!B1876)</f>
        <v>70.2</v>
      </c>
      <c r="R1876" s="12">
        <f>IF(Data_Extraction!C1876="",Data_Extraction!$J1876*(R$1),Data_Extraction!C1876)</f>
        <v>71.760000000000005</v>
      </c>
      <c r="S1876" s="12">
        <f>IF(Data_Extraction!D1876="",Data_Extraction!$J1876*(S$1),Data_Extraction!D1876)</f>
        <v>81.12</v>
      </c>
      <c r="T1876" s="12">
        <f>IF(Data_Extraction!E1876="",Data_Extraction!$J1876*(T$1),Data_Extraction!E1876)</f>
        <v>74.099999999999994</v>
      </c>
      <c r="U1876" s="12">
        <f>IF(Data_Extraction!F1876="",Data_Extraction!$J1876*(U$1),Data_Extraction!F1876)</f>
        <v>76.44</v>
      </c>
      <c r="V1876" s="12">
        <f>IF(Data_Extraction!G1876="",Data_Extraction!$J1876*(V$1),Data_Extraction!G1876)</f>
        <v>70.98</v>
      </c>
      <c r="W1876" s="12">
        <f>IF(Data_Extraction!H1876="",Data_Extraction!$J1876*(W$1),Data_Extraction!H1876)</f>
        <v>78</v>
      </c>
      <c r="X1876" s="12">
        <f>IF(Data_Extraction!I1876="",Data_Extraction!$J1876*(X$1),Data_Extraction!I1876)</f>
        <v>75.66</v>
      </c>
      <c r="Y1876" s="13">
        <f t="shared" si="174"/>
        <v>74.782499999999999</v>
      </c>
      <c r="Z1876" s="17" t="str">
        <f t="shared" si="178"/>
        <v>Afternoon</v>
      </c>
      <c r="AA1876" s="14" t="str">
        <f>VLOOKUP($N1876,'HeartRate-2022-03-21-1647950188'!$C:$G,2,0)</f>
        <v>Demonstration</v>
      </c>
      <c r="AB1876" s="14" t="str">
        <f>VLOOKUP($N1876,'HeartRate-2022-03-21-1647950188'!$C:$G,3,0)</f>
        <v>On Campus</v>
      </c>
      <c r="AC1876" s="14" t="str">
        <f>VLOOKUP($N1876,'HeartRate-2022-03-21-1647950188'!$C:$G,4,0)</f>
        <v>Sitting</v>
      </c>
      <c r="AD1876" s="14" t="str">
        <f>VLOOKUP($N1876,'HeartRate-2022-03-21-1647950188'!$C:$G,5,0)</f>
        <v>Tools_Digital Drawing</v>
      </c>
      <c r="AE1876">
        <f t="shared" si="179"/>
        <v>0</v>
      </c>
      <c r="AF1876" s="18">
        <v>44641</v>
      </c>
      <c r="AG1876" s="19">
        <v>0.50331018518518522</v>
      </c>
    </row>
    <row r="1877" spans="1:33" x14ac:dyDescent="0.3">
      <c r="A1877" s="5">
        <v>44641.503587962965</v>
      </c>
      <c r="B1877" t="str">
        <f>IFERROR(AVERAGEIFS('HeartRate-2022-03-21-1647950188'!$B:$B,'HeartRate-2022-03-21-1647950188'!$A:$A,Data_Extraction!B$2,'HeartRate-2022-03-21-1647950188'!$C:$C,Data_Extraction!$A1877),"")</f>
        <v/>
      </c>
      <c r="C1877" t="str">
        <f>IFERROR(AVERAGEIFS('HeartRate-2022-03-21-1647950188'!$B:$B,'HeartRate-2022-03-21-1647950188'!$A:$A,Data_Extraction!C$2,'HeartRate-2022-03-21-1647950188'!$C:$C,Data_Extraction!$A1877),"")</f>
        <v/>
      </c>
      <c r="D1877" t="str">
        <f>IFERROR(AVERAGEIFS('HeartRate-2022-03-21-1647950188'!$B:$B,'HeartRate-2022-03-21-1647950188'!$A:$A,Data_Extraction!D$2,'HeartRate-2022-03-21-1647950188'!$C:$C,Data_Extraction!$A1877),"")</f>
        <v/>
      </c>
      <c r="E1877" t="str">
        <f>IFERROR(AVERAGEIFS('HeartRate-2022-03-21-1647950188'!$B:$B,'HeartRate-2022-03-21-1647950188'!$A:$A,Data_Extraction!E$2,'HeartRate-2022-03-21-1647950188'!$C:$C,Data_Extraction!$A1877),"")</f>
        <v/>
      </c>
      <c r="F1877" t="str">
        <f>IFERROR(AVERAGEIFS('HeartRate-2022-03-21-1647950188'!$B:$B,'HeartRate-2022-03-21-1647950188'!$A:$A,Data_Extraction!F$2,'HeartRate-2022-03-21-1647950188'!$C:$C,Data_Extraction!$A1877),"")</f>
        <v/>
      </c>
      <c r="G1877" t="str">
        <f>IFERROR(AVERAGEIFS('HeartRate-2022-03-21-1647950188'!$B:$B,'HeartRate-2022-03-21-1647950188'!$A:$A,Data_Extraction!G$2,'HeartRate-2022-03-21-1647950188'!$C:$C,Data_Extraction!$A1877),"")</f>
        <v/>
      </c>
      <c r="H1877">
        <f>IFERROR(AVERAGEIFS('HeartRate-2022-03-21-1647950188'!$B:$B,'HeartRate-2022-03-21-1647950188'!$A:$A,Data_Extraction!H$2,'HeartRate-2022-03-21-1647950188'!$C:$C,Data_Extraction!$A1877),"")</f>
        <v>70</v>
      </c>
      <c r="I1877" t="str">
        <f>IFERROR(AVERAGEIFS('HeartRate-2022-03-21-1647950188'!$B:$B,'HeartRate-2022-03-21-1647950188'!$A:$A,Data_Extraction!I$2,'HeartRate-2022-03-21-1647950188'!$C:$C,Data_Extraction!$A1877),"")</f>
        <v/>
      </c>
      <c r="J1877" s="8">
        <f t="shared" si="175"/>
        <v>70</v>
      </c>
      <c r="N1877" s="11">
        <f>Data_Extraction!A1877</f>
        <v>44641.503587962965</v>
      </c>
      <c r="O1877" s="15">
        <f t="shared" si="176"/>
        <v>44641</v>
      </c>
      <c r="P1877" s="16">
        <f t="shared" si="177"/>
        <v>0.50358796296296293</v>
      </c>
      <c r="Q1877" s="12">
        <f>IF(Data_Extraction!B1877="",Data_Extraction!$J1877*(Q$1),Data_Extraction!B1877)</f>
        <v>63</v>
      </c>
      <c r="R1877" s="12">
        <f>IF(Data_Extraction!C1877="",Data_Extraction!$J1877*(R$1),Data_Extraction!C1877)</f>
        <v>64.400000000000006</v>
      </c>
      <c r="S1877" s="12">
        <f>IF(Data_Extraction!D1877="",Data_Extraction!$J1877*(S$1),Data_Extraction!D1877)</f>
        <v>72.8</v>
      </c>
      <c r="T1877" s="12">
        <f>IF(Data_Extraction!E1877="",Data_Extraction!$J1877*(T$1),Data_Extraction!E1877)</f>
        <v>66.5</v>
      </c>
      <c r="U1877" s="12">
        <f>IF(Data_Extraction!F1877="",Data_Extraction!$J1877*(U$1),Data_Extraction!F1877)</f>
        <v>68.599999999999994</v>
      </c>
      <c r="V1877" s="12">
        <f>IF(Data_Extraction!G1877="",Data_Extraction!$J1877*(V$1),Data_Extraction!G1877)</f>
        <v>63.7</v>
      </c>
      <c r="W1877" s="12">
        <f>IF(Data_Extraction!H1877="",Data_Extraction!$J1877*(W$1),Data_Extraction!H1877)</f>
        <v>70</v>
      </c>
      <c r="X1877" s="12">
        <f>IF(Data_Extraction!I1877="",Data_Extraction!$J1877*(X$1),Data_Extraction!I1877)</f>
        <v>67.899999999999991</v>
      </c>
      <c r="Y1877" s="13">
        <f t="shared" si="174"/>
        <v>67.112499999999997</v>
      </c>
      <c r="Z1877" s="17" t="str">
        <f t="shared" si="178"/>
        <v>Afternoon</v>
      </c>
      <c r="AA1877" s="14" t="str">
        <f>VLOOKUP($N1877,'HeartRate-2022-03-21-1647950188'!$C:$G,2,0)</f>
        <v>Demonstration</v>
      </c>
      <c r="AB1877" s="14" t="str">
        <f>VLOOKUP($N1877,'HeartRate-2022-03-21-1647950188'!$C:$G,3,0)</f>
        <v>On Campus</v>
      </c>
      <c r="AC1877" s="14" t="str">
        <f>VLOOKUP($N1877,'HeartRate-2022-03-21-1647950188'!$C:$G,4,0)</f>
        <v>Sitting</v>
      </c>
      <c r="AD1877" s="14" t="str">
        <f>VLOOKUP($N1877,'HeartRate-2022-03-21-1647950188'!$C:$G,5,0)</f>
        <v>Tools_Digital Drawing</v>
      </c>
      <c r="AE1877">
        <f t="shared" si="179"/>
        <v>0</v>
      </c>
      <c r="AF1877" s="18">
        <v>44641</v>
      </c>
      <c r="AG1877" s="19">
        <v>0.50358796296296293</v>
      </c>
    </row>
    <row r="1878" spans="1:33" x14ac:dyDescent="0.3">
      <c r="A1878" s="5">
        <v>44641.503680555557</v>
      </c>
      <c r="B1878" t="str">
        <f>IFERROR(AVERAGEIFS('HeartRate-2022-03-21-1647950188'!$B:$B,'HeartRate-2022-03-21-1647950188'!$A:$A,Data_Extraction!B$2,'HeartRate-2022-03-21-1647950188'!$C:$C,Data_Extraction!$A1878),"")</f>
        <v/>
      </c>
      <c r="C1878" t="str">
        <f>IFERROR(AVERAGEIFS('HeartRate-2022-03-21-1647950188'!$B:$B,'HeartRate-2022-03-21-1647950188'!$A:$A,Data_Extraction!C$2,'HeartRate-2022-03-21-1647950188'!$C:$C,Data_Extraction!$A1878),"")</f>
        <v/>
      </c>
      <c r="D1878" t="str">
        <f>IFERROR(AVERAGEIFS('HeartRate-2022-03-21-1647950188'!$B:$B,'HeartRate-2022-03-21-1647950188'!$A:$A,Data_Extraction!D$2,'HeartRate-2022-03-21-1647950188'!$C:$C,Data_Extraction!$A1878),"")</f>
        <v/>
      </c>
      <c r="E1878" t="str">
        <f>IFERROR(AVERAGEIFS('HeartRate-2022-03-21-1647950188'!$B:$B,'HeartRate-2022-03-21-1647950188'!$A:$A,Data_Extraction!E$2,'HeartRate-2022-03-21-1647950188'!$C:$C,Data_Extraction!$A1878),"")</f>
        <v/>
      </c>
      <c r="F1878" t="str">
        <f>IFERROR(AVERAGEIFS('HeartRate-2022-03-21-1647950188'!$B:$B,'HeartRate-2022-03-21-1647950188'!$A:$A,Data_Extraction!F$2,'HeartRate-2022-03-21-1647950188'!$C:$C,Data_Extraction!$A1878),"")</f>
        <v/>
      </c>
      <c r="G1878" t="str">
        <f>IFERROR(AVERAGEIFS('HeartRate-2022-03-21-1647950188'!$B:$B,'HeartRate-2022-03-21-1647950188'!$A:$A,Data_Extraction!G$2,'HeartRate-2022-03-21-1647950188'!$C:$C,Data_Extraction!$A1878),"")</f>
        <v/>
      </c>
      <c r="H1878">
        <f>IFERROR(AVERAGEIFS('HeartRate-2022-03-21-1647950188'!$B:$B,'HeartRate-2022-03-21-1647950188'!$A:$A,Data_Extraction!H$2,'HeartRate-2022-03-21-1647950188'!$C:$C,Data_Extraction!$A1878),"")</f>
        <v>69</v>
      </c>
      <c r="I1878" t="str">
        <f>IFERROR(AVERAGEIFS('HeartRate-2022-03-21-1647950188'!$B:$B,'HeartRate-2022-03-21-1647950188'!$A:$A,Data_Extraction!I$2,'HeartRate-2022-03-21-1647950188'!$C:$C,Data_Extraction!$A1878),"")</f>
        <v/>
      </c>
      <c r="J1878" s="8">
        <f t="shared" si="175"/>
        <v>69</v>
      </c>
      <c r="N1878" s="11">
        <f>Data_Extraction!A1878</f>
        <v>44641.503680555557</v>
      </c>
      <c r="O1878" s="15">
        <f t="shared" si="176"/>
        <v>44641</v>
      </c>
      <c r="P1878" s="16">
        <f t="shared" si="177"/>
        <v>0.50368055555555558</v>
      </c>
      <c r="Q1878" s="12">
        <f>IF(Data_Extraction!B1878="",Data_Extraction!$J1878*(Q$1),Data_Extraction!B1878)</f>
        <v>62.1</v>
      </c>
      <c r="R1878" s="12">
        <f>IF(Data_Extraction!C1878="",Data_Extraction!$J1878*(R$1),Data_Extraction!C1878)</f>
        <v>63.480000000000004</v>
      </c>
      <c r="S1878" s="12">
        <f>IF(Data_Extraction!D1878="",Data_Extraction!$J1878*(S$1),Data_Extraction!D1878)</f>
        <v>71.760000000000005</v>
      </c>
      <c r="T1878" s="12">
        <f>IF(Data_Extraction!E1878="",Data_Extraction!$J1878*(T$1),Data_Extraction!E1878)</f>
        <v>65.55</v>
      </c>
      <c r="U1878" s="12">
        <f>IF(Data_Extraction!F1878="",Data_Extraction!$J1878*(U$1),Data_Extraction!F1878)</f>
        <v>67.62</v>
      </c>
      <c r="V1878" s="12">
        <f>IF(Data_Extraction!G1878="",Data_Extraction!$J1878*(V$1),Data_Extraction!G1878)</f>
        <v>62.79</v>
      </c>
      <c r="W1878" s="12">
        <f>IF(Data_Extraction!H1878="",Data_Extraction!$J1878*(W$1),Data_Extraction!H1878)</f>
        <v>69</v>
      </c>
      <c r="X1878" s="12">
        <f>IF(Data_Extraction!I1878="",Data_Extraction!$J1878*(X$1),Data_Extraction!I1878)</f>
        <v>66.929999999999993</v>
      </c>
      <c r="Y1878" s="13">
        <f t="shared" si="174"/>
        <v>66.153750000000002</v>
      </c>
      <c r="Z1878" s="17" t="str">
        <f t="shared" si="178"/>
        <v>Afternoon</v>
      </c>
      <c r="AA1878" s="14" t="str">
        <f>VLOOKUP($N1878,'HeartRate-2022-03-21-1647950188'!$C:$G,2,0)</f>
        <v>Demonstration</v>
      </c>
      <c r="AB1878" s="14" t="str">
        <f>VLOOKUP($N1878,'HeartRate-2022-03-21-1647950188'!$C:$G,3,0)</f>
        <v>On Campus</v>
      </c>
      <c r="AC1878" s="14" t="str">
        <f>VLOOKUP($N1878,'HeartRate-2022-03-21-1647950188'!$C:$G,4,0)</f>
        <v>Sitting</v>
      </c>
      <c r="AD1878" s="14" t="str">
        <f>VLOOKUP($N1878,'HeartRate-2022-03-21-1647950188'!$C:$G,5,0)</f>
        <v>Tools_Digital Drawing</v>
      </c>
      <c r="AE1878">
        <f t="shared" si="179"/>
        <v>0</v>
      </c>
      <c r="AF1878" s="18">
        <v>44641</v>
      </c>
      <c r="AG1878" s="19">
        <v>0.50368055555555558</v>
      </c>
    </row>
    <row r="1879" spans="1:33" x14ac:dyDescent="0.3">
      <c r="A1879" s="5">
        <v>44641.503912037035</v>
      </c>
      <c r="B1879" t="str">
        <f>IFERROR(AVERAGEIFS('HeartRate-2022-03-21-1647950188'!$B:$B,'HeartRate-2022-03-21-1647950188'!$A:$A,Data_Extraction!B$2,'HeartRate-2022-03-21-1647950188'!$C:$C,Data_Extraction!$A1879),"")</f>
        <v/>
      </c>
      <c r="C1879" t="str">
        <f>IFERROR(AVERAGEIFS('HeartRate-2022-03-21-1647950188'!$B:$B,'HeartRate-2022-03-21-1647950188'!$A:$A,Data_Extraction!C$2,'HeartRate-2022-03-21-1647950188'!$C:$C,Data_Extraction!$A1879),"")</f>
        <v/>
      </c>
      <c r="D1879" t="str">
        <f>IFERROR(AVERAGEIFS('HeartRate-2022-03-21-1647950188'!$B:$B,'HeartRate-2022-03-21-1647950188'!$A:$A,Data_Extraction!D$2,'HeartRate-2022-03-21-1647950188'!$C:$C,Data_Extraction!$A1879),"")</f>
        <v/>
      </c>
      <c r="E1879" t="str">
        <f>IFERROR(AVERAGEIFS('HeartRate-2022-03-21-1647950188'!$B:$B,'HeartRate-2022-03-21-1647950188'!$A:$A,Data_Extraction!E$2,'HeartRate-2022-03-21-1647950188'!$C:$C,Data_Extraction!$A1879),"")</f>
        <v/>
      </c>
      <c r="F1879" t="str">
        <f>IFERROR(AVERAGEIFS('HeartRate-2022-03-21-1647950188'!$B:$B,'HeartRate-2022-03-21-1647950188'!$A:$A,Data_Extraction!F$2,'HeartRate-2022-03-21-1647950188'!$C:$C,Data_Extraction!$A1879),"")</f>
        <v/>
      </c>
      <c r="G1879" t="str">
        <f>IFERROR(AVERAGEIFS('HeartRate-2022-03-21-1647950188'!$B:$B,'HeartRate-2022-03-21-1647950188'!$A:$A,Data_Extraction!G$2,'HeartRate-2022-03-21-1647950188'!$C:$C,Data_Extraction!$A1879),"")</f>
        <v/>
      </c>
      <c r="H1879">
        <f>IFERROR(AVERAGEIFS('HeartRate-2022-03-21-1647950188'!$B:$B,'HeartRate-2022-03-21-1647950188'!$A:$A,Data_Extraction!H$2,'HeartRate-2022-03-21-1647950188'!$C:$C,Data_Extraction!$A1879),"")</f>
        <v>72</v>
      </c>
      <c r="I1879" t="str">
        <f>IFERROR(AVERAGEIFS('HeartRate-2022-03-21-1647950188'!$B:$B,'HeartRate-2022-03-21-1647950188'!$A:$A,Data_Extraction!I$2,'HeartRate-2022-03-21-1647950188'!$C:$C,Data_Extraction!$A1879),"")</f>
        <v/>
      </c>
      <c r="J1879" s="8">
        <f t="shared" si="175"/>
        <v>72</v>
      </c>
      <c r="N1879" s="11">
        <f>Data_Extraction!A1879</f>
        <v>44641.503912037035</v>
      </c>
      <c r="O1879" s="15">
        <f t="shared" si="176"/>
        <v>44641</v>
      </c>
      <c r="P1879" s="16">
        <f t="shared" si="177"/>
        <v>0.50391203703703702</v>
      </c>
      <c r="Q1879" s="12">
        <f>IF(Data_Extraction!B1879="",Data_Extraction!$J1879*(Q$1),Data_Extraction!B1879)</f>
        <v>64.8</v>
      </c>
      <c r="R1879" s="12">
        <f>IF(Data_Extraction!C1879="",Data_Extraction!$J1879*(R$1),Data_Extraction!C1879)</f>
        <v>66.240000000000009</v>
      </c>
      <c r="S1879" s="12">
        <f>IF(Data_Extraction!D1879="",Data_Extraction!$J1879*(S$1),Data_Extraction!D1879)</f>
        <v>74.88</v>
      </c>
      <c r="T1879" s="12">
        <f>IF(Data_Extraction!E1879="",Data_Extraction!$J1879*(T$1),Data_Extraction!E1879)</f>
        <v>68.399999999999991</v>
      </c>
      <c r="U1879" s="12">
        <f>IF(Data_Extraction!F1879="",Data_Extraction!$J1879*(U$1),Data_Extraction!F1879)</f>
        <v>70.56</v>
      </c>
      <c r="V1879" s="12">
        <f>IF(Data_Extraction!G1879="",Data_Extraction!$J1879*(V$1),Data_Extraction!G1879)</f>
        <v>65.52</v>
      </c>
      <c r="W1879" s="12">
        <f>IF(Data_Extraction!H1879="",Data_Extraction!$J1879*(W$1),Data_Extraction!H1879)</f>
        <v>72</v>
      </c>
      <c r="X1879" s="12">
        <f>IF(Data_Extraction!I1879="",Data_Extraction!$J1879*(X$1),Data_Extraction!I1879)</f>
        <v>69.84</v>
      </c>
      <c r="Y1879" s="13">
        <f t="shared" si="174"/>
        <v>69.03</v>
      </c>
      <c r="Z1879" s="17" t="str">
        <f t="shared" si="178"/>
        <v>Afternoon</v>
      </c>
      <c r="AA1879" s="14" t="str">
        <f>VLOOKUP($N1879,'HeartRate-2022-03-21-1647950188'!$C:$G,2,0)</f>
        <v>Demonstration</v>
      </c>
      <c r="AB1879" s="14" t="str">
        <f>VLOOKUP($N1879,'HeartRate-2022-03-21-1647950188'!$C:$G,3,0)</f>
        <v>On Campus</v>
      </c>
      <c r="AC1879" s="14" t="str">
        <f>VLOOKUP($N1879,'HeartRate-2022-03-21-1647950188'!$C:$G,4,0)</f>
        <v>Sitting</v>
      </c>
      <c r="AD1879" s="14" t="str">
        <f>VLOOKUP($N1879,'HeartRate-2022-03-21-1647950188'!$C:$G,5,0)</f>
        <v>Tools_Digital Drawing</v>
      </c>
      <c r="AE1879">
        <f t="shared" si="179"/>
        <v>0</v>
      </c>
      <c r="AF1879" s="18">
        <v>44641</v>
      </c>
      <c r="AG1879" s="19">
        <v>0.50391203703703702</v>
      </c>
    </row>
    <row r="1880" spans="1:33" x14ac:dyDescent="0.3">
      <c r="A1880" s="5">
        <v>44641.504178240742</v>
      </c>
      <c r="B1880" t="str">
        <f>IFERROR(AVERAGEIFS('HeartRate-2022-03-21-1647950188'!$B:$B,'HeartRate-2022-03-21-1647950188'!$A:$A,Data_Extraction!B$2,'HeartRate-2022-03-21-1647950188'!$C:$C,Data_Extraction!$A1880),"")</f>
        <v/>
      </c>
      <c r="C1880" t="str">
        <f>IFERROR(AVERAGEIFS('HeartRate-2022-03-21-1647950188'!$B:$B,'HeartRate-2022-03-21-1647950188'!$A:$A,Data_Extraction!C$2,'HeartRate-2022-03-21-1647950188'!$C:$C,Data_Extraction!$A1880),"")</f>
        <v/>
      </c>
      <c r="D1880" t="str">
        <f>IFERROR(AVERAGEIFS('HeartRate-2022-03-21-1647950188'!$B:$B,'HeartRate-2022-03-21-1647950188'!$A:$A,Data_Extraction!D$2,'HeartRate-2022-03-21-1647950188'!$C:$C,Data_Extraction!$A1880),"")</f>
        <v/>
      </c>
      <c r="E1880" t="str">
        <f>IFERROR(AVERAGEIFS('HeartRate-2022-03-21-1647950188'!$B:$B,'HeartRate-2022-03-21-1647950188'!$A:$A,Data_Extraction!E$2,'HeartRate-2022-03-21-1647950188'!$C:$C,Data_Extraction!$A1880),"")</f>
        <v/>
      </c>
      <c r="F1880" t="str">
        <f>IFERROR(AVERAGEIFS('HeartRate-2022-03-21-1647950188'!$B:$B,'HeartRate-2022-03-21-1647950188'!$A:$A,Data_Extraction!F$2,'HeartRate-2022-03-21-1647950188'!$C:$C,Data_Extraction!$A1880),"")</f>
        <v/>
      </c>
      <c r="G1880" t="str">
        <f>IFERROR(AVERAGEIFS('HeartRate-2022-03-21-1647950188'!$B:$B,'HeartRate-2022-03-21-1647950188'!$A:$A,Data_Extraction!G$2,'HeartRate-2022-03-21-1647950188'!$C:$C,Data_Extraction!$A1880),"")</f>
        <v/>
      </c>
      <c r="H1880">
        <f>IFERROR(AVERAGEIFS('HeartRate-2022-03-21-1647950188'!$B:$B,'HeartRate-2022-03-21-1647950188'!$A:$A,Data_Extraction!H$2,'HeartRate-2022-03-21-1647950188'!$C:$C,Data_Extraction!$A1880),"")</f>
        <v>67</v>
      </c>
      <c r="I1880" t="str">
        <f>IFERROR(AVERAGEIFS('HeartRate-2022-03-21-1647950188'!$B:$B,'HeartRate-2022-03-21-1647950188'!$A:$A,Data_Extraction!I$2,'HeartRate-2022-03-21-1647950188'!$C:$C,Data_Extraction!$A1880),"")</f>
        <v/>
      </c>
      <c r="J1880" s="8">
        <f t="shared" si="175"/>
        <v>67</v>
      </c>
      <c r="N1880" s="11">
        <f>Data_Extraction!A1880</f>
        <v>44641.504178240742</v>
      </c>
      <c r="O1880" s="15">
        <f t="shared" si="176"/>
        <v>44641</v>
      </c>
      <c r="P1880" s="16">
        <f t="shared" si="177"/>
        <v>0.5041782407407408</v>
      </c>
      <c r="Q1880" s="12">
        <f>IF(Data_Extraction!B1880="",Data_Extraction!$J1880*(Q$1),Data_Extraction!B1880)</f>
        <v>60.300000000000004</v>
      </c>
      <c r="R1880" s="12">
        <f>IF(Data_Extraction!C1880="",Data_Extraction!$J1880*(R$1),Data_Extraction!C1880)</f>
        <v>61.64</v>
      </c>
      <c r="S1880" s="12">
        <f>IF(Data_Extraction!D1880="",Data_Extraction!$J1880*(S$1),Data_Extraction!D1880)</f>
        <v>69.680000000000007</v>
      </c>
      <c r="T1880" s="12">
        <f>IF(Data_Extraction!E1880="",Data_Extraction!$J1880*(T$1),Data_Extraction!E1880)</f>
        <v>63.65</v>
      </c>
      <c r="U1880" s="12">
        <f>IF(Data_Extraction!F1880="",Data_Extraction!$J1880*(U$1),Data_Extraction!F1880)</f>
        <v>65.66</v>
      </c>
      <c r="V1880" s="12">
        <f>IF(Data_Extraction!G1880="",Data_Extraction!$J1880*(V$1),Data_Extraction!G1880)</f>
        <v>60.97</v>
      </c>
      <c r="W1880" s="12">
        <f>IF(Data_Extraction!H1880="",Data_Extraction!$J1880*(W$1),Data_Extraction!H1880)</f>
        <v>67</v>
      </c>
      <c r="X1880" s="12">
        <f>IF(Data_Extraction!I1880="",Data_Extraction!$J1880*(X$1),Data_Extraction!I1880)</f>
        <v>64.989999999999995</v>
      </c>
      <c r="Y1880" s="13">
        <f t="shared" si="174"/>
        <v>64.236249999999998</v>
      </c>
      <c r="Z1880" s="17" t="str">
        <f t="shared" si="178"/>
        <v>Afternoon</v>
      </c>
      <c r="AA1880" s="14" t="str">
        <f>VLOOKUP($N1880,'HeartRate-2022-03-21-1647950188'!$C:$G,2,0)</f>
        <v>Demonstration</v>
      </c>
      <c r="AB1880" s="14" t="str">
        <f>VLOOKUP($N1880,'HeartRate-2022-03-21-1647950188'!$C:$G,3,0)</f>
        <v>On Campus</v>
      </c>
      <c r="AC1880" s="14" t="str">
        <f>VLOOKUP($N1880,'HeartRate-2022-03-21-1647950188'!$C:$G,4,0)</f>
        <v>Sitting</v>
      </c>
      <c r="AD1880" s="14" t="str">
        <f>VLOOKUP($N1880,'HeartRate-2022-03-21-1647950188'!$C:$G,5,0)</f>
        <v>Tools_Digital Drawing</v>
      </c>
      <c r="AE1880">
        <f t="shared" si="179"/>
        <v>0</v>
      </c>
      <c r="AF1880" s="18">
        <v>44641</v>
      </c>
      <c r="AG1880" s="19">
        <v>0.5041782407407408</v>
      </c>
    </row>
    <row r="1881" spans="1:33" x14ac:dyDescent="0.3">
      <c r="A1881" s="5">
        <v>44641.504317129627</v>
      </c>
      <c r="B1881" t="str">
        <f>IFERROR(AVERAGEIFS('HeartRate-2022-03-21-1647950188'!$B:$B,'HeartRate-2022-03-21-1647950188'!$A:$A,Data_Extraction!B$2,'HeartRate-2022-03-21-1647950188'!$C:$C,Data_Extraction!$A1881),"")</f>
        <v/>
      </c>
      <c r="C1881" t="str">
        <f>IFERROR(AVERAGEIFS('HeartRate-2022-03-21-1647950188'!$B:$B,'HeartRate-2022-03-21-1647950188'!$A:$A,Data_Extraction!C$2,'HeartRate-2022-03-21-1647950188'!$C:$C,Data_Extraction!$A1881),"")</f>
        <v/>
      </c>
      <c r="D1881" t="str">
        <f>IFERROR(AVERAGEIFS('HeartRate-2022-03-21-1647950188'!$B:$B,'HeartRate-2022-03-21-1647950188'!$A:$A,Data_Extraction!D$2,'HeartRate-2022-03-21-1647950188'!$C:$C,Data_Extraction!$A1881),"")</f>
        <v/>
      </c>
      <c r="E1881" t="str">
        <f>IFERROR(AVERAGEIFS('HeartRate-2022-03-21-1647950188'!$B:$B,'HeartRate-2022-03-21-1647950188'!$A:$A,Data_Extraction!E$2,'HeartRate-2022-03-21-1647950188'!$C:$C,Data_Extraction!$A1881),"")</f>
        <v/>
      </c>
      <c r="F1881" t="str">
        <f>IFERROR(AVERAGEIFS('HeartRate-2022-03-21-1647950188'!$B:$B,'HeartRate-2022-03-21-1647950188'!$A:$A,Data_Extraction!F$2,'HeartRate-2022-03-21-1647950188'!$C:$C,Data_Extraction!$A1881),"")</f>
        <v/>
      </c>
      <c r="G1881" t="str">
        <f>IFERROR(AVERAGEIFS('HeartRate-2022-03-21-1647950188'!$B:$B,'HeartRate-2022-03-21-1647950188'!$A:$A,Data_Extraction!G$2,'HeartRate-2022-03-21-1647950188'!$C:$C,Data_Extraction!$A1881),"")</f>
        <v/>
      </c>
      <c r="H1881">
        <f>IFERROR(AVERAGEIFS('HeartRate-2022-03-21-1647950188'!$B:$B,'HeartRate-2022-03-21-1647950188'!$A:$A,Data_Extraction!H$2,'HeartRate-2022-03-21-1647950188'!$C:$C,Data_Extraction!$A1881),"")</f>
        <v>82</v>
      </c>
      <c r="I1881" t="str">
        <f>IFERROR(AVERAGEIFS('HeartRate-2022-03-21-1647950188'!$B:$B,'HeartRate-2022-03-21-1647950188'!$A:$A,Data_Extraction!I$2,'HeartRate-2022-03-21-1647950188'!$C:$C,Data_Extraction!$A1881),"")</f>
        <v/>
      </c>
      <c r="J1881" s="8">
        <f t="shared" si="175"/>
        <v>82</v>
      </c>
      <c r="N1881" s="11">
        <f>Data_Extraction!A1881</f>
        <v>44641.504317129627</v>
      </c>
      <c r="O1881" s="15">
        <f t="shared" si="176"/>
        <v>44641</v>
      </c>
      <c r="P1881" s="16">
        <f t="shared" si="177"/>
        <v>0.5043171296296296</v>
      </c>
      <c r="Q1881" s="12">
        <f>IF(Data_Extraction!B1881="",Data_Extraction!$J1881*(Q$1),Data_Extraction!B1881)</f>
        <v>73.8</v>
      </c>
      <c r="R1881" s="12">
        <f>IF(Data_Extraction!C1881="",Data_Extraction!$J1881*(R$1),Data_Extraction!C1881)</f>
        <v>75.44</v>
      </c>
      <c r="S1881" s="12">
        <f>IF(Data_Extraction!D1881="",Data_Extraction!$J1881*(S$1),Data_Extraction!D1881)</f>
        <v>85.28</v>
      </c>
      <c r="T1881" s="12">
        <f>IF(Data_Extraction!E1881="",Data_Extraction!$J1881*(T$1),Data_Extraction!E1881)</f>
        <v>77.899999999999991</v>
      </c>
      <c r="U1881" s="12">
        <f>IF(Data_Extraction!F1881="",Data_Extraction!$J1881*(U$1),Data_Extraction!F1881)</f>
        <v>80.36</v>
      </c>
      <c r="V1881" s="12">
        <f>IF(Data_Extraction!G1881="",Data_Extraction!$J1881*(V$1),Data_Extraction!G1881)</f>
        <v>74.62</v>
      </c>
      <c r="W1881" s="12">
        <f>IF(Data_Extraction!H1881="",Data_Extraction!$J1881*(W$1),Data_Extraction!H1881)</f>
        <v>82</v>
      </c>
      <c r="X1881" s="12">
        <f>IF(Data_Extraction!I1881="",Data_Extraction!$J1881*(X$1),Data_Extraction!I1881)</f>
        <v>79.539999999999992</v>
      </c>
      <c r="Y1881" s="13">
        <f t="shared" si="174"/>
        <v>78.617500000000007</v>
      </c>
      <c r="Z1881" s="17" t="str">
        <f t="shared" si="178"/>
        <v>Afternoon</v>
      </c>
      <c r="AA1881" s="14" t="str">
        <f>VLOOKUP($N1881,'HeartRate-2022-03-21-1647950188'!$C:$G,2,0)</f>
        <v>Demonstration</v>
      </c>
      <c r="AB1881" s="14" t="str">
        <f>VLOOKUP($N1881,'HeartRate-2022-03-21-1647950188'!$C:$G,3,0)</f>
        <v>On Campus</v>
      </c>
      <c r="AC1881" s="14" t="str">
        <f>VLOOKUP($N1881,'HeartRate-2022-03-21-1647950188'!$C:$G,4,0)</f>
        <v>Sitting</v>
      </c>
      <c r="AD1881" s="14" t="str">
        <f>VLOOKUP($N1881,'HeartRate-2022-03-21-1647950188'!$C:$G,5,0)</f>
        <v>Tools_Digital Drawing</v>
      </c>
      <c r="AE1881">
        <f t="shared" si="179"/>
        <v>0</v>
      </c>
      <c r="AF1881" s="18">
        <v>44641</v>
      </c>
      <c r="AG1881" s="19">
        <v>0.5043171296296296</v>
      </c>
    </row>
    <row r="1882" spans="1:33" x14ac:dyDescent="0.3">
      <c r="A1882" s="5">
        <v>44641.507638888892</v>
      </c>
      <c r="B1882" t="str">
        <f>IFERROR(AVERAGEIFS('HeartRate-2022-03-21-1647950188'!$B:$B,'HeartRate-2022-03-21-1647950188'!$A:$A,Data_Extraction!B$2,'HeartRate-2022-03-21-1647950188'!$C:$C,Data_Extraction!$A1882),"")</f>
        <v/>
      </c>
      <c r="C1882" t="str">
        <f>IFERROR(AVERAGEIFS('HeartRate-2022-03-21-1647950188'!$B:$B,'HeartRate-2022-03-21-1647950188'!$A:$A,Data_Extraction!C$2,'HeartRate-2022-03-21-1647950188'!$C:$C,Data_Extraction!$A1882),"")</f>
        <v/>
      </c>
      <c r="D1882" t="str">
        <f>IFERROR(AVERAGEIFS('HeartRate-2022-03-21-1647950188'!$B:$B,'HeartRate-2022-03-21-1647950188'!$A:$A,Data_Extraction!D$2,'HeartRate-2022-03-21-1647950188'!$C:$C,Data_Extraction!$A1882),"")</f>
        <v/>
      </c>
      <c r="E1882" t="str">
        <f>IFERROR(AVERAGEIFS('HeartRate-2022-03-21-1647950188'!$B:$B,'HeartRate-2022-03-21-1647950188'!$A:$A,Data_Extraction!E$2,'HeartRate-2022-03-21-1647950188'!$C:$C,Data_Extraction!$A1882),"")</f>
        <v/>
      </c>
      <c r="F1882" t="str">
        <f>IFERROR(AVERAGEIFS('HeartRate-2022-03-21-1647950188'!$B:$B,'HeartRate-2022-03-21-1647950188'!$A:$A,Data_Extraction!F$2,'HeartRate-2022-03-21-1647950188'!$C:$C,Data_Extraction!$A1882),"")</f>
        <v/>
      </c>
      <c r="G1882" t="str">
        <f>IFERROR(AVERAGEIFS('HeartRate-2022-03-21-1647950188'!$B:$B,'HeartRate-2022-03-21-1647950188'!$A:$A,Data_Extraction!G$2,'HeartRate-2022-03-21-1647950188'!$C:$C,Data_Extraction!$A1882),"")</f>
        <v/>
      </c>
      <c r="H1882">
        <f>IFERROR(AVERAGEIFS('HeartRate-2022-03-21-1647950188'!$B:$B,'HeartRate-2022-03-21-1647950188'!$A:$A,Data_Extraction!H$2,'HeartRate-2022-03-21-1647950188'!$C:$C,Data_Extraction!$A1882),"")</f>
        <v>78</v>
      </c>
      <c r="I1882" t="str">
        <f>IFERROR(AVERAGEIFS('HeartRate-2022-03-21-1647950188'!$B:$B,'HeartRate-2022-03-21-1647950188'!$A:$A,Data_Extraction!I$2,'HeartRate-2022-03-21-1647950188'!$C:$C,Data_Extraction!$A1882),"")</f>
        <v/>
      </c>
      <c r="J1882" s="8">
        <f t="shared" si="175"/>
        <v>78</v>
      </c>
      <c r="N1882" s="11">
        <f>Data_Extraction!A1882</f>
        <v>44641.507638888892</v>
      </c>
      <c r="O1882" s="15">
        <f t="shared" si="176"/>
        <v>44641</v>
      </c>
      <c r="P1882" s="16">
        <f t="shared" si="177"/>
        <v>0.50763888888888886</v>
      </c>
      <c r="Q1882" s="12">
        <f>IF(Data_Extraction!B1882="",Data_Extraction!$J1882*(Q$1),Data_Extraction!B1882)</f>
        <v>70.2</v>
      </c>
      <c r="R1882" s="12">
        <f>IF(Data_Extraction!C1882="",Data_Extraction!$J1882*(R$1),Data_Extraction!C1882)</f>
        <v>71.760000000000005</v>
      </c>
      <c r="S1882" s="12">
        <f>IF(Data_Extraction!D1882="",Data_Extraction!$J1882*(S$1),Data_Extraction!D1882)</f>
        <v>81.12</v>
      </c>
      <c r="T1882" s="12">
        <f>IF(Data_Extraction!E1882="",Data_Extraction!$J1882*(T$1),Data_Extraction!E1882)</f>
        <v>74.099999999999994</v>
      </c>
      <c r="U1882" s="12">
        <f>IF(Data_Extraction!F1882="",Data_Extraction!$J1882*(U$1),Data_Extraction!F1882)</f>
        <v>76.44</v>
      </c>
      <c r="V1882" s="12">
        <f>IF(Data_Extraction!G1882="",Data_Extraction!$J1882*(V$1),Data_Extraction!G1882)</f>
        <v>70.98</v>
      </c>
      <c r="W1882" s="12">
        <f>IF(Data_Extraction!H1882="",Data_Extraction!$J1882*(W$1),Data_Extraction!H1882)</f>
        <v>78</v>
      </c>
      <c r="X1882" s="12">
        <f>IF(Data_Extraction!I1882="",Data_Extraction!$J1882*(X$1),Data_Extraction!I1882)</f>
        <v>75.66</v>
      </c>
      <c r="Y1882" s="13">
        <f t="shared" si="174"/>
        <v>74.782499999999999</v>
      </c>
      <c r="Z1882" s="17" t="str">
        <f t="shared" si="178"/>
        <v>Afternoon</v>
      </c>
      <c r="AA1882" s="14" t="str">
        <f>VLOOKUP($N1882,'HeartRate-2022-03-21-1647950188'!$C:$G,2,0)</f>
        <v>Demonstration</v>
      </c>
      <c r="AB1882" s="14" t="str">
        <f>VLOOKUP($N1882,'HeartRate-2022-03-21-1647950188'!$C:$G,3,0)</f>
        <v>On Campus</v>
      </c>
      <c r="AC1882" s="14" t="str">
        <f>VLOOKUP($N1882,'HeartRate-2022-03-21-1647950188'!$C:$G,4,0)</f>
        <v>Sitting</v>
      </c>
      <c r="AD1882" s="14" t="str">
        <f>VLOOKUP($N1882,'HeartRate-2022-03-21-1647950188'!$C:$G,5,0)</f>
        <v>Tools_Digital Drawing</v>
      </c>
      <c r="AE1882">
        <f t="shared" si="179"/>
        <v>0</v>
      </c>
      <c r="AF1882" s="18">
        <v>44641</v>
      </c>
      <c r="AG1882" s="19">
        <v>0.50763888888888886</v>
      </c>
    </row>
    <row r="1883" spans="1:33" x14ac:dyDescent="0.3">
      <c r="A1883" s="5">
        <v>44641.511111111111</v>
      </c>
      <c r="B1883" t="str">
        <f>IFERROR(AVERAGEIFS('HeartRate-2022-03-21-1647950188'!$B:$B,'HeartRate-2022-03-21-1647950188'!$A:$A,Data_Extraction!B$2,'HeartRate-2022-03-21-1647950188'!$C:$C,Data_Extraction!$A1883),"")</f>
        <v/>
      </c>
      <c r="C1883" t="str">
        <f>IFERROR(AVERAGEIFS('HeartRate-2022-03-21-1647950188'!$B:$B,'HeartRate-2022-03-21-1647950188'!$A:$A,Data_Extraction!C$2,'HeartRate-2022-03-21-1647950188'!$C:$C,Data_Extraction!$A1883),"")</f>
        <v/>
      </c>
      <c r="D1883" t="str">
        <f>IFERROR(AVERAGEIFS('HeartRate-2022-03-21-1647950188'!$B:$B,'HeartRate-2022-03-21-1647950188'!$A:$A,Data_Extraction!D$2,'HeartRate-2022-03-21-1647950188'!$C:$C,Data_Extraction!$A1883),"")</f>
        <v/>
      </c>
      <c r="E1883" t="str">
        <f>IFERROR(AVERAGEIFS('HeartRate-2022-03-21-1647950188'!$B:$B,'HeartRate-2022-03-21-1647950188'!$A:$A,Data_Extraction!E$2,'HeartRate-2022-03-21-1647950188'!$C:$C,Data_Extraction!$A1883),"")</f>
        <v/>
      </c>
      <c r="F1883" t="str">
        <f>IFERROR(AVERAGEIFS('HeartRate-2022-03-21-1647950188'!$B:$B,'HeartRate-2022-03-21-1647950188'!$A:$A,Data_Extraction!F$2,'HeartRate-2022-03-21-1647950188'!$C:$C,Data_Extraction!$A1883),"")</f>
        <v/>
      </c>
      <c r="G1883" t="str">
        <f>IFERROR(AVERAGEIFS('HeartRate-2022-03-21-1647950188'!$B:$B,'HeartRate-2022-03-21-1647950188'!$A:$A,Data_Extraction!G$2,'HeartRate-2022-03-21-1647950188'!$C:$C,Data_Extraction!$A1883),"")</f>
        <v/>
      </c>
      <c r="H1883">
        <f>IFERROR(AVERAGEIFS('HeartRate-2022-03-21-1647950188'!$B:$B,'HeartRate-2022-03-21-1647950188'!$A:$A,Data_Extraction!H$2,'HeartRate-2022-03-21-1647950188'!$C:$C,Data_Extraction!$A1883),"")</f>
        <v>60</v>
      </c>
      <c r="I1883" t="str">
        <f>IFERROR(AVERAGEIFS('HeartRate-2022-03-21-1647950188'!$B:$B,'HeartRate-2022-03-21-1647950188'!$A:$A,Data_Extraction!I$2,'HeartRate-2022-03-21-1647950188'!$C:$C,Data_Extraction!$A1883),"")</f>
        <v/>
      </c>
      <c r="J1883" s="8">
        <f t="shared" si="175"/>
        <v>60</v>
      </c>
      <c r="N1883" s="11">
        <f>Data_Extraction!A1883</f>
        <v>44641.511111111111</v>
      </c>
      <c r="O1883" s="15">
        <f t="shared" si="176"/>
        <v>44641</v>
      </c>
      <c r="P1883" s="16">
        <f t="shared" si="177"/>
        <v>0.51111111111111118</v>
      </c>
      <c r="Q1883" s="12">
        <f>IF(Data_Extraction!B1883="",Data_Extraction!$J1883*(Q$1),Data_Extraction!B1883)</f>
        <v>54</v>
      </c>
      <c r="R1883" s="12">
        <f>IF(Data_Extraction!C1883="",Data_Extraction!$J1883*(R$1),Data_Extraction!C1883)</f>
        <v>55.2</v>
      </c>
      <c r="S1883" s="12">
        <f>IF(Data_Extraction!D1883="",Data_Extraction!$J1883*(S$1),Data_Extraction!D1883)</f>
        <v>62.400000000000006</v>
      </c>
      <c r="T1883" s="12">
        <f>IF(Data_Extraction!E1883="",Data_Extraction!$J1883*(T$1),Data_Extraction!E1883)</f>
        <v>57</v>
      </c>
      <c r="U1883" s="12">
        <f>IF(Data_Extraction!F1883="",Data_Extraction!$J1883*(U$1),Data_Extraction!F1883)</f>
        <v>58.8</v>
      </c>
      <c r="V1883" s="12">
        <f>IF(Data_Extraction!G1883="",Data_Extraction!$J1883*(V$1),Data_Extraction!G1883)</f>
        <v>54.6</v>
      </c>
      <c r="W1883" s="12">
        <f>IF(Data_Extraction!H1883="",Data_Extraction!$J1883*(W$1),Data_Extraction!H1883)</f>
        <v>60</v>
      </c>
      <c r="X1883" s="12">
        <f>IF(Data_Extraction!I1883="",Data_Extraction!$J1883*(X$1),Data_Extraction!I1883)</f>
        <v>58.199999999999996</v>
      </c>
      <c r="Y1883" s="13">
        <f t="shared" si="174"/>
        <v>57.525000000000006</v>
      </c>
      <c r="Z1883" s="17" t="str">
        <f t="shared" si="178"/>
        <v>Afternoon</v>
      </c>
      <c r="AA1883" s="14" t="str">
        <f>VLOOKUP($N1883,'HeartRate-2022-03-21-1647950188'!$C:$G,2,0)</f>
        <v>Demonstration</v>
      </c>
      <c r="AB1883" s="14" t="str">
        <f>VLOOKUP($N1883,'HeartRate-2022-03-21-1647950188'!$C:$G,3,0)</f>
        <v>On Campus</v>
      </c>
      <c r="AC1883" s="14" t="str">
        <f>VLOOKUP($N1883,'HeartRate-2022-03-21-1647950188'!$C:$G,4,0)</f>
        <v>Sitting</v>
      </c>
      <c r="AD1883" s="14" t="str">
        <f>VLOOKUP($N1883,'HeartRate-2022-03-21-1647950188'!$C:$G,5,0)</f>
        <v>Tools_Digital Drawing</v>
      </c>
      <c r="AE1883">
        <f t="shared" si="179"/>
        <v>0</v>
      </c>
      <c r="AF1883" s="18">
        <v>44641</v>
      </c>
      <c r="AG1883" s="19">
        <v>0.51111111111111118</v>
      </c>
    </row>
    <row r="1884" spans="1:33" x14ac:dyDescent="0.3">
      <c r="A1884" s="5">
        <v>44641.51458333333</v>
      </c>
      <c r="B1884" t="str">
        <f>IFERROR(AVERAGEIFS('HeartRate-2022-03-21-1647950188'!$B:$B,'HeartRate-2022-03-21-1647950188'!$A:$A,Data_Extraction!B$2,'HeartRate-2022-03-21-1647950188'!$C:$C,Data_Extraction!$A1884),"")</f>
        <v/>
      </c>
      <c r="C1884" t="str">
        <f>IFERROR(AVERAGEIFS('HeartRate-2022-03-21-1647950188'!$B:$B,'HeartRate-2022-03-21-1647950188'!$A:$A,Data_Extraction!C$2,'HeartRate-2022-03-21-1647950188'!$C:$C,Data_Extraction!$A1884),"")</f>
        <v/>
      </c>
      <c r="D1884" t="str">
        <f>IFERROR(AVERAGEIFS('HeartRate-2022-03-21-1647950188'!$B:$B,'HeartRate-2022-03-21-1647950188'!$A:$A,Data_Extraction!D$2,'HeartRate-2022-03-21-1647950188'!$C:$C,Data_Extraction!$A1884),"")</f>
        <v/>
      </c>
      <c r="E1884" t="str">
        <f>IFERROR(AVERAGEIFS('HeartRate-2022-03-21-1647950188'!$B:$B,'HeartRate-2022-03-21-1647950188'!$A:$A,Data_Extraction!E$2,'HeartRate-2022-03-21-1647950188'!$C:$C,Data_Extraction!$A1884),"")</f>
        <v/>
      </c>
      <c r="F1884" t="str">
        <f>IFERROR(AVERAGEIFS('HeartRate-2022-03-21-1647950188'!$B:$B,'HeartRate-2022-03-21-1647950188'!$A:$A,Data_Extraction!F$2,'HeartRate-2022-03-21-1647950188'!$C:$C,Data_Extraction!$A1884),"")</f>
        <v/>
      </c>
      <c r="G1884" t="str">
        <f>IFERROR(AVERAGEIFS('HeartRate-2022-03-21-1647950188'!$B:$B,'HeartRate-2022-03-21-1647950188'!$A:$A,Data_Extraction!G$2,'HeartRate-2022-03-21-1647950188'!$C:$C,Data_Extraction!$A1884),"")</f>
        <v/>
      </c>
      <c r="H1884">
        <f>IFERROR(AVERAGEIFS('HeartRate-2022-03-21-1647950188'!$B:$B,'HeartRate-2022-03-21-1647950188'!$A:$A,Data_Extraction!H$2,'HeartRate-2022-03-21-1647950188'!$C:$C,Data_Extraction!$A1884),"")</f>
        <v>102</v>
      </c>
      <c r="I1884" t="str">
        <f>IFERROR(AVERAGEIFS('HeartRate-2022-03-21-1647950188'!$B:$B,'HeartRate-2022-03-21-1647950188'!$A:$A,Data_Extraction!I$2,'HeartRate-2022-03-21-1647950188'!$C:$C,Data_Extraction!$A1884),"")</f>
        <v/>
      </c>
      <c r="J1884" s="8">
        <f t="shared" si="175"/>
        <v>102</v>
      </c>
      <c r="N1884" s="11">
        <f>Data_Extraction!A1884</f>
        <v>44641.51458333333</v>
      </c>
      <c r="O1884" s="15">
        <f t="shared" si="176"/>
        <v>44641</v>
      </c>
      <c r="P1884" s="16">
        <f t="shared" si="177"/>
        <v>0.51458333333333328</v>
      </c>
      <c r="Q1884" s="12">
        <f>IF(Data_Extraction!B1884="",Data_Extraction!$J1884*(Q$1),Data_Extraction!B1884)</f>
        <v>91.8</v>
      </c>
      <c r="R1884" s="12">
        <f>IF(Data_Extraction!C1884="",Data_Extraction!$J1884*(R$1),Data_Extraction!C1884)</f>
        <v>93.84</v>
      </c>
      <c r="S1884" s="12">
        <f>IF(Data_Extraction!D1884="",Data_Extraction!$J1884*(S$1),Data_Extraction!D1884)</f>
        <v>106.08</v>
      </c>
      <c r="T1884" s="12">
        <f>IF(Data_Extraction!E1884="",Data_Extraction!$J1884*(T$1),Data_Extraction!E1884)</f>
        <v>96.899999999999991</v>
      </c>
      <c r="U1884" s="12">
        <f>IF(Data_Extraction!F1884="",Data_Extraction!$J1884*(U$1),Data_Extraction!F1884)</f>
        <v>99.96</v>
      </c>
      <c r="V1884" s="12">
        <f>IF(Data_Extraction!G1884="",Data_Extraction!$J1884*(V$1),Data_Extraction!G1884)</f>
        <v>92.820000000000007</v>
      </c>
      <c r="W1884" s="12">
        <f>IF(Data_Extraction!H1884="",Data_Extraction!$J1884*(W$1),Data_Extraction!H1884)</f>
        <v>102</v>
      </c>
      <c r="X1884" s="12">
        <f>IF(Data_Extraction!I1884="",Data_Extraction!$J1884*(X$1),Data_Extraction!I1884)</f>
        <v>98.94</v>
      </c>
      <c r="Y1884" s="13">
        <f t="shared" si="174"/>
        <v>97.79249999999999</v>
      </c>
      <c r="Z1884" s="17" t="str">
        <f t="shared" si="178"/>
        <v>Afternoon</v>
      </c>
      <c r="AA1884" s="14" t="str">
        <f>VLOOKUP($N1884,'HeartRate-2022-03-21-1647950188'!$C:$G,2,0)</f>
        <v>Demonstration</v>
      </c>
      <c r="AB1884" s="14" t="str">
        <f>VLOOKUP($N1884,'HeartRate-2022-03-21-1647950188'!$C:$G,3,0)</f>
        <v>On Campus</v>
      </c>
      <c r="AC1884" s="14" t="str">
        <f>VLOOKUP($N1884,'HeartRate-2022-03-21-1647950188'!$C:$G,4,0)</f>
        <v>Sitting</v>
      </c>
      <c r="AD1884" s="14" t="str">
        <f>VLOOKUP($N1884,'HeartRate-2022-03-21-1647950188'!$C:$G,5,0)</f>
        <v>Tools_Digital Drawing</v>
      </c>
      <c r="AE1884">
        <f t="shared" si="179"/>
        <v>0</v>
      </c>
      <c r="AF1884" s="18">
        <v>44641</v>
      </c>
      <c r="AG1884" s="19">
        <v>0.51458333333333328</v>
      </c>
    </row>
    <row r="1885" spans="1:33" x14ac:dyDescent="0.3">
      <c r="A1885" s="5">
        <v>44641.518055555556</v>
      </c>
      <c r="B1885" t="str">
        <f>IFERROR(AVERAGEIFS('HeartRate-2022-03-21-1647950188'!$B:$B,'HeartRate-2022-03-21-1647950188'!$A:$A,Data_Extraction!B$2,'HeartRate-2022-03-21-1647950188'!$C:$C,Data_Extraction!$A1885),"")</f>
        <v/>
      </c>
      <c r="C1885" t="str">
        <f>IFERROR(AVERAGEIFS('HeartRate-2022-03-21-1647950188'!$B:$B,'HeartRate-2022-03-21-1647950188'!$A:$A,Data_Extraction!C$2,'HeartRate-2022-03-21-1647950188'!$C:$C,Data_Extraction!$A1885),"")</f>
        <v/>
      </c>
      <c r="D1885" t="str">
        <f>IFERROR(AVERAGEIFS('HeartRate-2022-03-21-1647950188'!$B:$B,'HeartRate-2022-03-21-1647950188'!$A:$A,Data_Extraction!D$2,'HeartRate-2022-03-21-1647950188'!$C:$C,Data_Extraction!$A1885),"")</f>
        <v/>
      </c>
      <c r="E1885" t="str">
        <f>IFERROR(AVERAGEIFS('HeartRate-2022-03-21-1647950188'!$B:$B,'HeartRate-2022-03-21-1647950188'!$A:$A,Data_Extraction!E$2,'HeartRate-2022-03-21-1647950188'!$C:$C,Data_Extraction!$A1885),"")</f>
        <v/>
      </c>
      <c r="F1885" t="str">
        <f>IFERROR(AVERAGEIFS('HeartRate-2022-03-21-1647950188'!$B:$B,'HeartRate-2022-03-21-1647950188'!$A:$A,Data_Extraction!F$2,'HeartRate-2022-03-21-1647950188'!$C:$C,Data_Extraction!$A1885),"")</f>
        <v/>
      </c>
      <c r="G1885" t="str">
        <f>IFERROR(AVERAGEIFS('HeartRate-2022-03-21-1647950188'!$B:$B,'HeartRate-2022-03-21-1647950188'!$A:$A,Data_Extraction!G$2,'HeartRate-2022-03-21-1647950188'!$C:$C,Data_Extraction!$A1885),"")</f>
        <v/>
      </c>
      <c r="H1885">
        <f>IFERROR(AVERAGEIFS('HeartRate-2022-03-21-1647950188'!$B:$B,'HeartRate-2022-03-21-1647950188'!$A:$A,Data_Extraction!H$2,'HeartRate-2022-03-21-1647950188'!$C:$C,Data_Extraction!$A1885),"")</f>
        <v>86</v>
      </c>
      <c r="I1885" t="str">
        <f>IFERROR(AVERAGEIFS('HeartRate-2022-03-21-1647950188'!$B:$B,'HeartRate-2022-03-21-1647950188'!$A:$A,Data_Extraction!I$2,'HeartRate-2022-03-21-1647950188'!$C:$C,Data_Extraction!$A1885),"")</f>
        <v/>
      </c>
      <c r="J1885" s="8">
        <f t="shared" si="175"/>
        <v>86</v>
      </c>
      <c r="N1885" s="11">
        <f>Data_Extraction!A1885</f>
        <v>44641.518055555556</v>
      </c>
      <c r="O1885" s="15">
        <f t="shared" si="176"/>
        <v>44641</v>
      </c>
      <c r="P1885" s="16">
        <f t="shared" si="177"/>
        <v>0.5180555555555556</v>
      </c>
      <c r="Q1885" s="12">
        <f>IF(Data_Extraction!B1885="",Data_Extraction!$J1885*(Q$1),Data_Extraction!B1885)</f>
        <v>77.400000000000006</v>
      </c>
      <c r="R1885" s="12">
        <f>IF(Data_Extraction!C1885="",Data_Extraction!$J1885*(R$1),Data_Extraction!C1885)</f>
        <v>79.12</v>
      </c>
      <c r="S1885" s="12">
        <f>IF(Data_Extraction!D1885="",Data_Extraction!$J1885*(S$1),Data_Extraction!D1885)</f>
        <v>89.44</v>
      </c>
      <c r="T1885" s="12">
        <f>IF(Data_Extraction!E1885="",Data_Extraction!$J1885*(T$1),Data_Extraction!E1885)</f>
        <v>81.7</v>
      </c>
      <c r="U1885" s="12">
        <f>IF(Data_Extraction!F1885="",Data_Extraction!$J1885*(U$1),Data_Extraction!F1885)</f>
        <v>84.28</v>
      </c>
      <c r="V1885" s="12">
        <f>IF(Data_Extraction!G1885="",Data_Extraction!$J1885*(V$1),Data_Extraction!G1885)</f>
        <v>78.260000000000005</v>
      </c>
      <c r="W1885" s="12">
        <f>IF(Data_Extraction!H1885="",Data_Extraction!$J1885*(W$1),Data_Extraction!H1885)</f>
        <v>86</v>
      </c>
      <c r="X1885" s="12">
        <f>IF(Data_Extraction!I1885="",Data_Extraction!$J1885*(X$1),Data_Extraction!I1885)</f>
        <v>83.42</v>
      </c>
      <c r="Y1885" s="13">
        <f t="shared" si="174"/>
        <v>82.452500000000001</v>
      </c>
      <c r="Z1885" s="17" t="str">
        <f t="shared" si="178"/>
        <v>Afternoon</v>
      </c>
      <c r="AA1885" s="14" t="str">
        <f>VLOOKUP($N1885,'HeartRate-2022-03-21-1647950188'!$C:$G,2,0)</f>
        <v>Hands On</v>
      </c>
      <c r="AB1885" s="14" t="str">
        <f>VLOOKUP($N1885,'HeartRate-2022-03-21-1647950188'!$C:$G,3,0)</f>
        <v>On Campus</v>
      </c>
      <c r="AC1885" s="14" t="str">
        <f>VLOOKUP($N1885,'HeartRate-2022-03-21-1647950188'!$C:$G,4,0)</f>
        <v>Sitting</v>
      </c>
      <c r="AD1885" s="14" t="str">
        <f>VLOOKUP($N1885,'HeartRate-2022-03-21-1647950188'!$C:$G,5,0)</f>
        <v>Tools_Digital Drawing</v>
      </c>
      <c r="AE1885">
        <f t="shared" si="179"/>
        <v>0</v>
      </c>
      <c r="AF1885" s="18">
        <v>44641</v>
      </c>
      <c r="AG1885" s="19">
        <v>0.5180555555555556</v>
      </c>
    </row>
    <row r="1886" spans="1:33" x14ac:dyDescent="0.3">
      <c r="A1886" s="5">
        <v>44641.52008101852</v>
      </c>
      <c r="B1886" t="str">
        <f>IFERROR(AVERAGEIFS('HeartRate-2022-03-21-1647950188'!$B:$B,'HeartRate-2022-03-21-1647950188'!$A:$A,Data_Extraction!B$2,'HeartRate-2022-03-21-1647950188'!$C:$C,Data_Extraction!$A1886),"")</f>
        <v/>
      </c>
      <c r="C1886" t="str">
        <f>IFERROR(AVERAGEIFS('HeartRate-2022-03-21-1647950188'!$B:$B,'HeartRate-2022-03-21-1647950188'!$A:$A,Data_Extraction!C$2,'HeartRate-2022-03-21-1647950188'!$C:$C,Data_Extraction!$A1886),"")</f>
        <v/>
      </c>
      <c r="D1886" t="str">
        <f>IFERROR(AVERAGEIFS('HeartRate-2022-03-21-1647950188'!$B:$B,'HeartRate-2022-03-21-1647950188'!$A:$A,Data_Extraction!D$2,'HeartRate-2022-03-21-1647950188'!$C:$C,Data_Extraction!$A1886),"")</f>
        <v/>
      </c>
      <c r="E1886" t="str">
        <f>IFERROR(AVERAGEIFS('HeartRate-2022-03-21-1647950188'!$B:$B,'HeartRate-2022-03-21-1647950188'!$A:$A,Data_Extraction!E$2,'HeartRate-2022-03-21-1647950188'!$C:$C,Data_Extraction!$A1886),"")</f>
        <v/>
      </c>
      <c r="F1886" t="str">
        <f>IFERROR(AVERAGEIFS('HeartRate-2022-03-21-1647950188'!$B:$B,'HeartRate-2022-03-21-1647950188'!$A:$A,Data_Extraction!F$2,'HeartRate-2022-03-21-1647950188'!$C:$C,Data_Extraction!$A1886),"")</f>
        <v/>
      </c>
      <c r="G1886" t="str">
        <f>IFERROR(AVERAGEIFS('HeartRate-2022-03-21-1647950188'!$B:$B,'HeartRate-2022-03-21-1647950188'!$A:$A,Data_Extraction!G$2,'HeartRate-2022-03-21-1647950188'!$C:$C,Data_Extraction!$A1886),"")</f>
        <v/>
      </c>
      <c r="H1886">
        <f>IFERROR(AVERAGEIFS('HeartRate-2022-03-21-1647950188'!$B:$B,'HeartRate-2022-03-21-1647950188'!$A:$A,Data_Extraction!H$2,'HeartRate-2022-03-21-1647950188'!$C:$C,Data_Extraction!$A1886),"")</f>
        <v>81</v>
      </c>
      <c r="I1886" t="str">
        <f>IFERROR(AVERAGEIFS('HeartRate-2022-03-21-1647950188'!$B:$B,'HeartRate-2022-03-21-1647950188'!$A:$A,Data_Extraction!I$2,'HeartRate-2022-03-21-1647950188'!$C:$C,Data_Extraction!$A1886),"")</f>
        <v/>
      </c>
      <c r="J1886" s="8">
        <f t="shared" si="175"/>
        <v>81</v>
      </c>
      <c r="N1886" s="11">
        <f>Data_Extraction!A1886</f>
        <v>44641.52008101852</v>
      </c>
      <c r="O1886" s="15">
        <f t="shared" si="176"/>
        <v>44641</v>
      </c>
      <c r="P1886" s="16">
        <f t="shared" si="177"/>
        <v>0.52008101851851851</v>
      </c>
      <c r="Q1886" s="12">
        <f>IF(Data_Extraction!B1886="",Data_Extraction!$J1886*(Q$1),Data_Extraction!B1886)</f>
        <v>72.900000000000006</v>
      </c>
      <c r="R1886" s="12">
        <f>IF(Data_Extraction!C1886="",Data_Extraction!$J1886*(R$1),Data_Extraction!C1886)</f>
        <v>74.52000000000001</v>
      </c>
      <c r="S1886" s="12">
        <f>IF(Data_Extraction!D1886="",Data_Extraction!$J1886*(S$1),Data_Extraction!D1886)</f>
        <v>84.240000000000009</v>
      </c>
      <c r="T1886" s="12">
        <f>IF(Data_Extraction!E1886="",Data_Extraction!$J1886*(T$1),Data_Extraction!E1886)</f>
        <v>76.95</v>
      </c>
      <c r="U1886" s="12">
        <f>IF(Data_Extraction!F1886="",Data_Extraction!$J1886*(U$1),Data_Extraction!F1886)</f>
        <v>79.38</v>
      </c>
      <c r="V1886" s="12">
        <f>IF(Data_Extraction!G1886="",Data_Extraction!$J1886*(V$1),Data_Extraction!G1886)</f>
        <v>73.710000000000008</v>
      </c>
      <c r="W1886" s="12">
        <f>IF(Data_Extraction!H1886="",Data_Extraction!$J1886*(W$1),Data_Extraction!H1886)</f>
        <v>81</v>
      </c>
      <c r="X1886" s="12">
        <f>IF(Data_Extraction!I1886="",Data_Extraction!$J1886*(X$1),Data_Extraction!I1886)</f>
        <v>78.569999999999993</v>
      </c>
      <c r="Y1886" s="13">
        <f t="shared" si="174"/>
        <v>77.658749999999998</v>
      </c>
      <c r="Z1886" s="17" t="str">
        <f t="shared" si="178"/>
        <v>Afternoon</v>
      </c>
      <c r="AA1886" s="14" t="str">
        <f>VLOOKUP($N1886,'HeartRate-2022-03-21-1647950188'!$C:$G,2,0)</f>
        <v>Hands On</v>
      </c>
      <c r="AB1886" s="14" t="str">
        <f>VLOOKUP($N1886,'HeartRate-2022-03-21-1647950188'!$C:$G,3,0)</f>
        <v>On Campus</v>
      </c>
      <c r="AC1886" s="14" t="str">
        <f>VLOOKUP($N1886,'HeartRate-2022-03-21-1647950188'!$C:$G,4,0)</f>
        <v>Sitting</v>
      </c>
      <c r="AD1886" s="14" t="str">
        <f>VLOOKUP($N1886,'HeartRate-2022-03-21-1647950188'!$C:$G,5,0)</f>
        <v>Tools_Digital Drawing</v>
      </c>
      <c r="AE1886">
        <f t="shared" si="179"/>
        <v>0</v>
      </c>
      <c r="AF1886" s="18">
        <v>44641</v>
      </c>
      <c r="AG1886" s="19">
        <v>0.52008101851851851</v>
      </c>
    </row>
    <row r="1887" spans="1:33" x14ac:dyDescent="0.3">
      <c r="A1887" s="5">
        <v>44641.520995370367</v>
      </c>
      <c r="B1887" t="str">
        <f>IFERROR(AVERAGEIFS('HeartRate-2022-03-21-1647950188'!$B:$B,'HeartRate-2022-03-21-1647950188'!$A:$A,Data_Extraction!B$2,'HeartRate-2022-03-21-1647950188'!$C:$C,Data_Extraction!$A1887),"")</f>
        <v/>
      </c>
      <c r="C1887" t="str">
        <f>IFERROR(AVERAGEIFS('HeartRate-2022-03-21-1647950188'!$B:$B,'HeartRate-2022-03-21-1647950188'!$A:$A,Data_Extraction!C$2,'HeartRate-2022-03-21-1647950188'!$C:$C,Data_Extraction!$A1887),"")</f>
        <v/>
      </c>
      <c r="D1887" t="str">
        <f>IFERROR(AVERAGEIFS('HeartRate-2022-03-21-1647950188'!$B:$B,'HeartRate-2022-03-21-1647950188'!$A:$A,Data_Extraction!D$2,'HeartRate-2022-03-21-1647950188'!$C:$C,Data_Extraction!$A1887),"")</f>
        <v/>
      </c>
      <c r="E1887" t="str">
        <f>IFERROR(AVERAGEIFS('HeartRate-2022-03-21-1647950188'!$B:$B,'HeartRate-2022-03-21-1647950188'!$A:$A,Data_Extraction!E$2,'HeartRate-2022-03-21-1647950188'!$C:$C,Data_Extraction!$A1887),"")</f>
        <v/>
      </c>
      <c r="F1887" t="str">
        <f>IFERROR(AVERAGEIFS('HeartRate-2022-03-21-1647950188'!$B:$B,'HeartRate-2022-03-21-1647950188'!$A:$A,Data_Extraction!F$2,'HeartRate-2022-03-21-1647950188'!$C:$C,Data_Extraction!$A1887),"")</f>
        <v/>
      </c>
      <c r="G1887" t="str">
        <f>IFERROR(AVERAGEIFS('HeartRate-2022-03-21-1647950188'!$B:$B,'HeartRate-2022-03-21-1647950188'!$A:$A,Data_Extraction!G$2,'HeartRate-2022-03-21-1647950188'!$C:$C,Data_Extraction!$A1887),"")</f>
        <v/>
      </c>
      <c r="H1887">
        <f>IFERROR(AVERAGEIFS('HeartRate-2022-03-21-1647950188'!$B:$B,'HeartRate-2022-03-21-1647950188'!$A:$A,Data_Extraction!H$2,'HeartRate-2022-03-21-1647950188'!$C:$C,Data_Extraction!$A1887),"")</f>
        <v>77</v>
      </c>
      <c r="I1887" t="str">
        <f>IFERROR(AVERAGEIFS('HeartRate-2022-03-21-1647950188'!$B:$B,'HeartRate-2022-03-21-1647950188'!$A:$A,Data_Extraction!I$2,'HeartRate-2022-03-21-1647950188'!$C:$C,Data_Extraction!$A1887),"")</f>
        <v/>
      </c>
      <c r="J1887" s="8">
        <f t="shared" si="175"/>
        <v>77</v>
      </c>
      <c r="N1887" s="11">
        <f>Data_Extraction!A1887</f>
        <v>44641.520995370367</v>
      </c>
      <c r="O1887" s="15">
        <f t="shared" si="176"/>
        <v>44641</v>
      </c>
      <c r="P1887" s="16">
        <f t="shared" si="177"/>
        <v>0.52099537037037036</v>
      </c>
      <c r="Q1887" s="12">
        <f>IF(Data_Extraction!B1887="",Data_Extraction!$J1887*(Q$1),Data_Extraction!B1887)</f>
        <v>69.3</v>
      </c>
      <c r="R1887" s="12">
        <f>IF(Data_Extraction!C1887="",Data_Extraction!$J1887*(R$1),Data_Extraction!C1887)</f>
        <v>70.84</v>
      </c>
      <c r="S1887" s="12">
        <f>IF(Data_Extraction!D1887="",Data_Extraction!$J1887*(S$1),Data_Extraction!D1887)</f>
        <v>80.08</v>
      </c>
      <c r="T1887" s="12">
        <f>IF(Data_Extraction!E1887="",Data_Extraction!$J1887*(T$1),Data_Extraction!E1887)</f>
        <v>73.149999999999991</v>
      </c>
      <c r="U1887" s="12">
        <f>IF(Data_Extraction!F1887="",Data_Extraction!$J1887*(U$1),Data_Extraction!F1887)</f>
        <v>75.459999999999994</v>
      </c>
      <c r="V1887" s="12">
        <f>IF(Data_Extraction!G1887="",Data_Extraction!$J1887*(V$1),Data_Extraction!G1887)</f>
        <v>70.070000000000007</v>
      </c>
      <c r="W1887" s="12">
        <f>IF(Data_Extraction!H1887="",Data_Extraction!$J1887*(W$1),Data_Extraction!H1887)</f>
        <v>77</v>
      </c>
      <c r="X1887" s="12">
        <f>IF(Data_Extraction!I1887="",Data_Extraction!$J1887*(X$1),Data_Extraction!I1887)</f>
        <v>74.69</v>
      </c>
      <c r="Y1887" s="13">
        <f t="shared" si="174"/>
        <v>73.82374999999999</v>
      </c>
      <c r="Z1887" s="17" t="str">
        <f t="shared" si="178"/>
        <v>Afternoon</v>
      </c>
      <c r="AA1887" s="14" t="str">
        <f>VLOOKUP($N1887,'HeartRate-2022-03-21-1647950188'!$C:$G,2,0)</f>
        <v>Hands On</v>
      </c>
      <c r="AB1887" s="14" t="str">
        <f>VLOOKUP($N1887,'HeartRate-2022-03-21-1647950188'!$C:$G,3,0)</f>
        <v>On Campus</v>
      </c>
      <c r="AC1887" s="14" t="str">
        <f>VLOOKUP($N1887,'HeartRate-2022-03-21-1647950188'!$C:$G,4,0)</f>
        <v>Sitting</v>
      </c>
      <c r="AD1887" s="14" t="str">
        <f>VLOOKUP($N1887,'HeartRate-2022-03-21-1647950188'!$C:$G,5,0)</f>
        <v>Tools_Digital Drawing</v>
      </c>
      <c r="AE1887">
        <f t="shared" si="179"/>
        <v>0</v>
      </c>
      <c r="AF1887" s="18">
        <v>44641</v>
      </c>
      <c r="AG1887" s="19">
        <v>0.52099537037037036</v>
      </c>
    </row>
    <row r="1888" spans="1:33" x14ac:dyDescent="0.3">
      <c r="A1888" s="5">
        <v>44641.521527777775</v>
      </c>
      <c r="B1888" t="str">
        <f>IFERROR(AVERAGEIFS('HeartRate-2022-03-21-1647950188'!$B:$B,'HeartRate-2022-03-21-1647950188'!$A:$A,Data_Extraction!B$2,'HeartRate-2022-03-21-1647950188'!$C:$C,Data_Extraction!$A1888),"")</f>
        <v/>
      </c>
      <c r="C1888" t="str">
        <f>IFERROR(AVERAGEIFS('HeartRate-2022-03-21-1647950188'!$B:$B,'HeartRate-2022-03-21-1647950188'!$A:$A,Data_Extraction!C$2,'HeartRate-2022-03-21-1647950188'!$C:$C,Data_Extraction!$A1888),"")</f>
        <v/>
      </c>
      <c r="D1888" t="str">
        <f>IFERROR(AVERAGEIFS('HeartRate-2022-03-21-1647950188'!$B:$B,'HeartRate-2022-03-21-1647950188'!$A:$A,Data_Extraction!D$2,'HeartRate-2022-03-21-1647950188'!$C:$C,Data_Extraction!$A1888),"")</f>
        <v/>
      </c>
      <c r="E1888" t="str">
        <f>IFERROR(AVERAGEIFS('HeartRate-2022-03-21-1647950188'!$B:$B,'HeartRate-2022-03-21-1647950188'!$A:$A,Data_Extraction!E$2,'HeartRate-2022-03-21-1647950188'!$C:$C,Data_Extraction!$A1888),"")</f>
        <v/>
      </c>
      <c r="F1888" t="str">
        <f>IFERROR(AVERAGEIFS('HeartRate-2022-03-21-1647950188'!$B:$B,'HeartRate-2022-03-21-1647950188'!$A:$A,Data_Extraction!F$2,'HeartRate-2022-03-21-1647950188'!$C:$C,Data_Extraction!$A1888),"")</f>
        <v/>
      </c>
      <c r="G1888" t="str">
        <f>IFERROR(AVERAGEIFS('HeartRate-2022-03-21-1647950188'!$B:$B,'HeartRate-2022-03-21-1647950188'!$A:$A,Data_Extraction!G$2,'HeartRate-2022-03-21-1647950188'!$C:$C,Data_Extraction!$A1888),"")</f>
        <v/>
      </c>
      <c r="H1888">
        <f>IFERROR(AVERAGEIFS('HeartRate-2022-03-21-1647950188'!$B:$B,'HeartRate-2022-03-21-1647950188'!$A:$A,Data_Extraction!H$2,'HeartRate-2022-03-21-1647950188'!$C:$C,Data_Extraction!$A1888),"")</f>
        <v>84</v>
      </c>
      <c r="I1888" t="str">
        <f>IFERROR(AVERAGEIFS('HeartRate-2022-03-21-1647950188'!$B:$B,'HeartRate-2022-03-21-1647950188'!$A:$A,Data_Extraction!I$2,'HeartRate-2022-03-21-1647950188'!$C:$C,Data_Extraction!$A1888),"")</f>
        <v/>
      </c>
      <c r="J1888" s="8">
        <f t="shared" si="175"/>
        <v>84</v>
      </c>
      <c r="N1888" s="11">
        <f>Data_Extraction!A1888</f>
        <v>44641.521527777775</v>
      </c>
      <c r="O1888" s="15">
        <f t="shared" si="176"/>
        <v>44641</v>
      </c>
      <c r="P1888" s="16">
        <f t="shared" si="177"/>
        <v>0.52152777777777781</v>
      </c>
      <c r="Q1888" s="12">
        <f>IF(Data_Extraction!B1888="",Data_Extraction!$J1888*(Q$1),Data_Extraction!B1888)</f>
        <v>75.600000000000009</v>
      </c>
      <c r="R1888" s="12">
        <f>IF(Data_Extraction!C1888="",Data_Extraction!$J1888*(R$1),Data_Extraction!C1888)</f>
        <v>77.28</v>
      </c>
      <c r="S1888" s="12">
        <f>IF(Data_Extraction!D1888="",Data_Extraction!$J1888*(S$1),Data_Extraction!D1888)</f>
        <v>87.36</v>
      </c>
      <c r="T1888" s="12">
        <f>IF(Data_Extraction!E1888="",Data_Extraction!$J1888*(T$1),Data_Extraction!E1888)</f>
        <v>79.8</v>
      </c>
      <c r="U1888" s="12">
        <f>IF(Data_Extraction!F1888="",Data_Extraction!$J1888*(U$1),Data_Extraction!F1888)</f>
        <v>82.32</v>
      </c>
      <c r="V1888" s="12">
        <f>IF(Data_Extraction!G1888="",Data_Extraction!$J1888*(V$1),Data_Extraction!G1888)</f>
        <v>76.44</v>
      </c>
      <c r="W1888" s="12">
        <f>IF(Data_Extraction!H1888="",Data_Extraction!$J1888*(W$1),Data_Extraction!H1888)</f>
        <v>84</v>
      </c>
      <c r="X1888" s="12">
        <f>IF(Data_Extraction!I1888="",Data_Extraction!$J1888*(X$1),Data_Extraction!I1888)</f>
        <v>81.48</v>
      </c>
      <c r="Y1888" s="13">
        <f t="shared" si="174"/>
        <v>80.534999999999997</v>
      </c>
      <c r="Z1888" s="17" t="str">
        <f t="shared" si="178"/>
        <v>Afternoon</v>
      </c>
      <c r="AA1888" s="14" t="str">
        <f>VLOOKUP($N1888,'HeartRate-2022-03-21-1647950188'!$C:$G,2,0)</f>
        <v>Hands On</v>
      </c>
      <c r="AB1888" s="14" t="str">
        <f>VLOOKUP($N1888,'HeartRate-2022-03-21-1647950188'!$C:$G,3,0)</f>
        <v>On Campus</v>
      </c>
      <c r="AC1888" s="14" t="str">
        <f>VLOOKUP($N1888,'HeartRate-2022-03-21-1647950188'!$C:$G,4,0)</f>
        <v>Sitting</v>
      </c>
      <c r="AD1888" s="14" t="str">
        <f>VLOOKUP($N1888,'HeartRate-2022-03-21-1647950188'!$C:$G,5,0)</f>
        <v>Tools_Digital Drawing</v>
      </c>
      <c r="AE1888">
        <f t="shared" si="179"/>
        <v>0</v>
      </c>
      <c r="AF1888" s="18">
        <v>44641</v>
      </c>
      <c r="AG1888" s="19">
        <v>0.52152777777777781</v>
      </c>
    </row>
    <row r="1889" spans="1:33" x14ac:dyDescent="0.3">
      <c r="A1889" s="5">
        <v>44641.523020833331</v>
      </c>
      <c r="B1889" t="str">
        <f>IFERROR(AVERAGEIFS('HeartRate-2022-03-21-1647950188'!$B:$B,'HeartRate-2022-03-21-1647950188'!$A:$A,Data_Extraction!B$2,'HeartRate-2022-03-21-1647950188'!$C:$C,Data_Extraction!$A1889),"")</f>
        <v/>
      </c>
      <c r="C1889" t="str">
        <f>IFERROR(AVERAGEIFS('HeartRate-2022-03-21-1647950188'!$B:$B,'HeartRate-2022-03-21-1647950188'!$A:$A,Data_Extraction!C$2,'HeartRate-2022-03-21-1647950188'!$C:$C,Data_Extraction!$A1889),"")</f>
        <v/>
      </c>
      <c r="D1889" t="str">
        <f>IFERROR(AVERAGEIFS('HeartRate-2022-03-21-1647950188'!$B:$B,'HeartRate-2022-03-21-1647950188'!$A:$A,Data_Extraction!D$2,'HeartRate-2022-03-21-1647950188'!$C:$C,Data_Extraction!$A1889),"")</f>
        <v/>
      </c>
      <c r="E1889" t="str">
        <f>IFERROR(AVERAGEIFS('HeartRate-2022-03-21-1647950188'!$B:$B,'HeartRate-2022-03-21-1647950188'!$A:$A,Data_Extraction!E$2,'HeartRate-2022-03-21-1647950188'!$C:$C,Data_Extraction!$A1889),"")</f>
        <v/>
      </c>
      <c r="F1889" t="str">
        <f>IFERROR(AVERAGEIFS('HeartRate-2022-03-21-1647950188'!$B:$B,'HeartRate-2022-03-21-1647950188'!$A:$A,Data_Extraction!F$2,'HeartRate-2022-03-21-1647950188'!$C:$C,Data_Extraction!$A1889),"")</f>
        <v/>
      </c>
      <c r="G1889" t="str">
        <f>IFERROR(AVERAGEIFS('HeartRate-2022-03-21-1647950188'!$B:$B,'HeartRate-2022-03-21-1647950188'!$A:$A,Data_Extraction!G$2,'HeartRate-2022-03-21-1647950188'!$C:$C,Data_Extraction!$A1889),"")</f>
        <v/>
      </c>
      <c r="H1889">
        <f>IFERROR(AVERAGEIFS('HeartRate-2022-03-21-1647950188'!$B:$B,'HeartRate-2022-03-21-1647950188'!$A:$A,Data_Extraction!H$2,'HeartRate-2022-03-21-1647950188'!$C:$C,Data_Extraction!$A1889),"")</f>
        <v>81</v>
      </c>
      <c r="I1889" t="str">
        <f>IFERROR(AVERAGEIFS('HeartRate-2022-03-21-1647950188'!$B:$B,'HeartRate-2022-03-21-1647950188'!$A:$A,Data_Extraction!I$2,'HeartRate-2022-03-21-1647950188'!$C:$C,Data_Extraction!$A1889),"")</f>
        <v/>
      </c>
      <c r="J1889" s="8">
        <f t="shared" si="175"/>
        <v>81</v>
      </c>
      <c r="N1889" s="11">
        <f>Data_Extraction!A1889</f>
        <v>44641.523020833331</v>
      </c>
      <c r="O1889" s="15">
        <f t="shared" si="176"/>
        <v>44641</v>
      </c>
      <c r="P1889" s="16">
        <f t="shared" si="177"/>
        <v>0.52302083333333338</v>
      </c>
      <c r="Q1889" s="12">
        <f>IF(Data_Extraction!B1889="",Data_Extraction!$J1889*(Q$1),Data_Extraction!B1889)</f>
        <v>72.900000000000006</v>
      </c>
      <c r="R1889" s="12">
        <f>IF(Data_Extraction!C1889="",Data_Extraction!$J1889*(R$1),Data_Extraction!C1889)</f>
        <v>74.52000000000001</v>
      </c>
      <c r="S1889" s="12">
        <f>IF(Data_Extraction!D1889="",Data_Extraction!$J1889*(S$1),Data_Extraction!D1889)</f>
        <v>84.240000000000009</v>
      </c>
      <c r="T1889" s="12">
        <f>IF(Data_Extraction!E1889="",Data_Extraction!$J1889*(T$1),Data_Extraction!E1889)</f>
        <v>76.95</v>
      </c>
      <c r="U1889" s="12">
        <f>IF(Data_Extraction!F1889="",Data_Extraction!$J1889*(U$1),Data_Extraction!F1889)</f>
        <v>79.38</v>
      </c>
      <c r="V1889" s="12">
        <f>IF(Data_Extraction!G1889="",Data_Extraction!$J1889*(V$1),Data_Extraction!G1889)</f>
        <v>73.710000000000008</v>
      </c>
      <c r="W1889" s="12">
        <f>IF(Data_Extraction!H1889="",Data_Extraction!$J1889*(W$1),Data_Extraction!H1889)</f>
        <v>81</v>
      </c>
      <c r="X1889" s="12">
        <f>IF(Data_Extraction!I1889="",Data_Extraction!$J1889*(X$1),Data_Extraction!I1889)</f>
        <v>78.569999999999993</v>
      </c>
      <c r="Y1889" s="13">
        <f t="shared" si="174"/>
        <v>77.658749999999998</v>
      </c>
      <c r="Z1889" s="17" t="str">
        <f t="shared" si="178"/>
        <v>Afternoon</v>
      </c>
      <c r="AA1889" s="14" t="str">
        <f>VLOOKUP($N1889,'HeartRate-2022-03-21-1647950188'!$C:$G,2,0)</f>
        <v>Hands On</v>
      </c>
      <c r="AB1889" s="14" t="str">
        <f>VLOOKUP($N1889,'HeartRate-2022-03-21-1647950188'!$C:$G,3,0)</f>
        <v>On Campus</v>
      </c>
      <c r="AC1889" s="14" t="str">
        <f>VLOOKUP($N1889,'HeartRate-2022-03-21-1647950188'!$C:$G,4,0)</f>
        <v>Sitting</v>
      </c>
      <c r="AD1889" s="14" t="str">
        <f>VLOOKUP($N1889,'HeartRate-2022-03-21-1647950188'!$C:$G,5,0)</f>
        <v>Tools_Digital Drawing</v>
      </c>
      <c r="AE1889">
        <f t="shared" si="179"/>
        <v>0</v>
      </c>
      <c r="AF1889" s="18">
        <v>44641</v>
      </c>
      <c r="AG1889" s="19">
        <v>0.52302083333333338</v>
      </c>
    </row>
    <row r="1890" spans="1:33" x14ac:dyDescent="0.3">
      <c r="A1890" s="5">
        <v>44641.524837962963</v>
      </c>
      <c r="B1890" t="str">
        <f>IFERROR(AVERAGEIFS('HeartRate-2022-03-21-1647950188'!$B:$B,'HeartRate-2022-03-21-1647950188'!$A:$A,Data_Extraction!B$2,'HeartRate-2022-03-21-1647950188'!$C:$C,Data_Extraction!$A1890),"")</f>
        <v/>
      </c>
      <c r="C1890" t="str">
        <f>IFERROR(AVERAGEIFS('HeartRate-2022-03-21-1647950188'!$B:$B,'HeartRate-2022-03-21-1647950188'!$A:$A,Data_Extraction!C$2,'HeartRate-2022-03-21-1647950188'!$C:$C,Data_Extraction!$A1890),"")</f>
        <v/>
      </c>
      <c r="D1890" t="str">
        <f>IFERROR(AVERAGEIFS('HeartRate-2022-03-21-1647950188'!$B:$B,'HeartRate-2022-03-21-1647950188'!$A:$A,Data_Extraction!D$2,'HeartRate-2022-03-21-1647950188'!$C:$C,Data_Extraction!$A1890),"")</f>
        <v/>
      </c>
      <c r="E1890" t="str">
        <f>IFERROR(AVERAGEIFS('HeartRate-2022-03-21-1647950188'!$B:$B,'HeartRate-2022-03-21-1647950188'!$A:$A,Data_Extraction!E$2,'HeartRate-2022-03-21-1647950188'!$C:$C,Data_Extraction!$A1890),"")</f>
        <v/>
      </c>
      <c r="F1890" t="str">
        <f>IFERROR(AVERAGEIFS('HeartRate-2022-03-21-1647950188'!$B:$B,'HeartRate-2022-03-21-1647950188'!$A:$A,Data_Extraction!F$2,'HeartRate-2022-03-21-1647950188'!$C:$C,Data_Extraction!$A1890),"")</f>
        <v/>
      </c>
      <c r="G1890" t="str">
        <f>IFERROR(AVERAGEIFS('HeartRate-2022-03-21-1647950188'!$B:$B,'HeartRate-2022-03-21-1647950188'!$A:$A,Data_Extraction!G$2,'HeartRate-2022-03-21-1647950188'!$C:$C,Data_Extraction!$A1890),"")</f>
        <v/>
      </c>
      <c r="H1890">
        <f>IFERROR(AVERAGEIFS('HeartRate-2022-03-21-1647950188'!$B:$B,'HeartRate-2022-03-21-1647950188'!$A:$A,Data_Extraction!H$2,'HeartRate-2022-03-21-1647950188'!$C:$C,Data_Extraction!$A1890),"")</f>
        <v>87</v>
      </c>
      <c r="I1890" t="str">
        <f>IFERROR(AVERAGEIFS('HeartRate-2022-03-21-1647950188'!$B:$B,'HeartRate-2022-03-21-1647950188'!$A:$A,Data_Extraction!I$2,'HeartRate-2022-03-21-1647950188'!$C:$C,Data_Extraction!$A1890),"")</f>
        <v/>
      </c>
      <c r="J1890" s="8">
        <f t="shared" si="175"/>
        <v>87</v>
      </c>
      <c r="N1890" s="11">
        <f>Data_Extraction!A1890</f>
        <v>44641.524837962963</v>
      </c>
      <c r="O1890" s="15">
        <f t="shared" si="176"/>
        <v>44641</v>
      </c>
      <c r="P1890" s="16">
        <f t="shared" si="177"/>
        <v>0.52483796296296303</v>
      </c>
      <c r="Q1890" s="12">
        <f>IF(Data_Extraction!B1890="",Data_Extraction!$J1890*(Q$1),Data_Extraction!B1890)</f>
        <v>78.3</v>
      </c>
      <c r="R1890" s="12">
        <f>IF(Data_Extraction!C1890="",Data_Extraction!$J1890*(R$1),Data_Extraction!C1890)</f>
        <v>80.040000000000006</v>
      </c>
      <c r="S1890" s="12">
        <f>IF(Data_Extraction!D1890="",Data_Extraction!$J1890*(S$1),Data_Extraction!D1890)</f>
        <v>90.48</v>
      </c>
      <c r="T1890" s="12">
        <f>IF(Data_Extraction!E1890="",Data_Extraction!$J1890*(T$1),Data_Extraction!E1890)</f>
        <v>82.649999999999991</v>
      </c>
      <c r="U1890" s="12">
        <f>IF(Data_Extraction!F1890="",Data_Extraction!$J1890*(U$1),Data_Extraction!F1890)</f>
        <v>85.26</v>
      </c>
      <c r="V1890" s="12">
        <f>IF(Data_Extraction!G1890="",Data_Extraction!$J1890*(V$1),Data_Extraction!G1890)</f>
        <v>79.17</v>
      </c>
      <c r="W1890" s="12">
        <f>IF(Data_Extraction!H1890="",Data_Extraction!$J1890*(W$1),Data_Extraction!H1890)</f>
        <v>87</v>
      </c>
      <c r="X1890" s="12">
        <f>IF(Data_Extraction!I1890="",Data_Extraction!$J1890*(X$1),Data_Extraction!I1890)</f>
        <v>84.39</v>
      </c>
      <c r="Y1890" s="13">
        <f t="shared" si="174"/>
        <v>83.411249999999995</v>
      </c>
      <c r="Z1890" s="17" t="str">
        <f t="shared" si="178"/>
        <v>Afternoon</v>
      </c>
      <c r="AA1890" s="14" t="str">
        <f>VLOOKUP($N1890,'HeartRate-2022-03-21-1647950188'!$C:$G,2,0)</f>
        <v>Hands On</v>
      </c>
      <c r="AB1890" s="14" t="str">
        <f>VLOOKUP($N1890,'HeartRate-2022-03-21-1647950188'!$C:$G,3,0)</f>
        <v>On Campus</v>
      </c>
      <c r="AC1890" s="14" t="str">
        <f>VLOOKUP($N1890,'HeartRate-2022-03-21-1647950188'!$C:$G,4,0)</f>
        <v>Sitting</v>
      </c>
      <c r="AD1890" s="14" t="str">
        <f>VLOOKUP($N1890,'HeartRate-2022-03-21-1647950188'!$C:$G,5,0)</f>
        <v>Tools_Digital Drawing</v>
      </c>
      <c r="AE1890">
        <f t="shared" si="179"/>
        <v>0</v>
      </c>
      <c r="AF1890" s="18">
        <v>44641</v>
      </c>
      <c r="AG1890" s="19">
        <v>0.52483796296296303</v>
      </c>
    </row>
    <row r="1891" spans="1:33" x14ac:dyDescent="0.3">
      <c r="A1891" s="5">
        <v>44641.525000000001</v>
      </c>
      <c r="B1891" t="str">
        <f>IFERROR(AVERAGEIFS('HeartRate-2022-03-21-1647950188'!$B:$B,'HeartRate-2022-03-21-1647950188'!$A:$A,Data_Extraction!B$2,'HeartRate-2022-03-21-1647950188'!$C:$C,Data_Extraction!$A1891),"")</f>
        <v/>
      </c>
      <c r="C1891" t="str">
        <f>IFERROR(AVERAGEIFS('HeartRate-2022-03-21-1647950188'!$B:$B,'HeartRate-2022-03-21-1647950188'!$A:$A,Data_Extraction!C$2,'HeartRate-2022-03-21-1647950188'!$C:$C,Data_Extraction!$A1891),"")</f>
        <v/>
      </c>
      <c r="D1891" t="str">
        <f>IFERROR(AVERAGEIFS('HeartRate-2022-03-21-1647950188'!$B:$B,'HeartRate-2022-03-21-1647950188'!$A:$A,Data_Extraction!D$2,'HeartRate-2022-03-21-1647950188'!$C:$C,Data_Extraction!$A1891),"")</f>
        <v/>
      </c>
      <c r="E1891" t="str">
        <f>IFERROR(AVERAGEIFS('HeartRate-2022-03-21-1647950188'!$B:$B,'HeartRate-2022-03-21-1647950188'!$A:$A,Data_Extraction!E$2,'HeartRate-2022-03-21-1647950188'!$C:$C,Data_Extraction!$A1891),"")</f>
        <v/>
      </c>
      <c r="F1891" t="str">
        <f>IFERROR(AVERAGEIFS('HeartRate-2022-03-21-1647950188'!$B:$B,'HeartRate-2022-03-21-1647950188'!$A:$A,Data_Extraction!F$2,'HeartRate-2022-03-21-1647950188'!$C:$C,Data_Extraction!$A1891),"")</f>
        <v/>
      </c>
      <c r="G1891" t="str">
        <f>IFERROR(AVERAGEIFS('HeartRate-2022-03-21-1647950188'!$B:$B,'HeartRate-2022-03-21-1647950188'!$A:$A,Data_Extraction!G$2,'HeartRate-2022-03-21-1647950188'!$C:$C,Data_Extraction!$A1891),"")</f>
        <v/>
      </c>
      <c r="H1891">
        <f>IFERROR(AVERAGEIFS('HeartRate-2022-03-21-1647950188'!$B:$B,'HeartRate-2022-03-21-1647950188'!$A:$A,Data_Extraction!H$2,'HeartRate-2022-03-21-1647950188'!$C:$C,Data_Extraction!$A1891),"")</f>
        <v>87</v>
      </c>
      <c r="I1891" t="str">
        <f>IFERROR(AVERAGEIFS('HeartRate-2022-03-21-1647950188'!$B:$B,'HeartRate-2022-03-21-1647950188'!$A:$A,Data_Extraction!I$2,'HeartRate-2022-03-21-1647950188'!$C:$C,Data_Extraction!$A1891),"")</f>
        <v/>
      </c>
      <c r="J1891" s="8">
        <f t="shared" si="175"/>
        <v>87</v>
      </c>
      <c r="N1891" s="11">
        <f>Data_Extraction!A1891</f>
        <v>44641.525000000001</v>
      </c>
      <c r="O1891" s="15">
        <f t="shared" si="176"/>
        <v>44641</v>
      </c>
      <c r="P1891" s="16">
        <f t="shared" si="177"/>
        <v>0.52500000000000002</v>
      </c>
      <c r="Q1891" s="12">
        <f>IF(Data_Extraction!B1891="",Data_Extraction!$J1891*(Q$1),Data_Extraction!B1891)</f>
        <v>78.3</v>
      </c>
      <c r="R1891" s="12">
        <f>IF(Data_Extraction!C1891="",Data_Extraction!$J1891*(R$1),Data_Extraction!C1891)</f>
        <v>80.040000000000006</v>
      </c>
      <c r="S1891" s="12">
        <f>IF(Data_Extraction!D1891="",Data_Extraction!$J1891*(S$1),Data_Extraction!D1891)</f>
        <v>90.48</v>
      </c>
      <c r="T1891" s="12">
        <f>IF(Data_Extraction!E1891="",Data_Extraction!$J1891*(T$1),Data_Extraction!E1891)</f>
        <v>82.649999999999991</v>
      </c>
      <c r="U1891" s="12">
        <f>IF(Data_Extraction!F1891="",Data_Extraction!$J1891*(U$1),Data_Extraction!F1891)</f>
        <v>85.26</v>
      </c>
      <c r="V1891" s="12">
        <f>IF(Data_Extraction!G1891="",Data_Extraction!$J1891*(V$1),Data_Extraction!G1891)</f>
        <v>79.17</v>
      </c>
      <c r="W1891" s="12">
        <f>IF(Data_Extraction!H1891="",Data_Extraction!$J1891*(W$1),Data_Extraction!H1891)</f>
        <v>87</v>
      </c>
      <c r="X1891" s="12">
        <f>IF(Data_Extraction!I1891="",Data_Extraction!$J1891*(X$1),Data_Extraction!I1891)</f>
        <v>84.39</v>
      </c>
      <c r="Y1891" s="13">
        <f t="shared" si="174"/>
        <v>83.411249999999995</v>
      </c>
      <c r="Z1891" s="17" t="str">
        <f t="shared" si="178"/>
        <v>Afternoon</v>
      </c>
      <c r="AA1891" s="14" t="str">
        <f>VLOOKUP($N1891,'HeartRate-2022-03-21-1647950188'!$C:$G,2,0)</f>
        <v>Hands On</v>
      </c>
      <c r="AB1891" s="14" t="str">
        <f>VLOOKUP($N1891,'HeartRate-2022-03-21-1647950188'!$C:$G,3,0)</f>
        <v>On Campus</v>
      </c>
      <c r="AC1891" s="14" t="str">
        <f>VLOOKUP($N1891,'HeartRate-2022-03-21-1647950188'!$C:$G,4,0)</f>
        <v>Sitting</v>
      </c>
      <c r="AD1891" s="14" t="str">
        <f>VLOOKUP($N1891,'HeartRate-2022-03-21-1647950188'!$C:$G,5,0)</f>
        <v>Tools_Digital Drawing</v>
      </c>
      <c r="AE1891">
        <f t="shared" si="179"/>
        <v>0</v>
      </c>
      <c r="AF1891" s="18">
        <v>44641</v>
      </c>
      <c r="AG1891" s="19">
        <v>0.52500000000000002</v>
      </c>
    </row>
    <row r="1892" spans="1:33" x14ac:dyDescent="0.3">
      <c r="A1892" s="5">
        <v>44641.52847222222</v>
      </c>
      <c r="B1892" t="str">
        <f>IFERROR(AVERAGEIFS('HeartRate-2022-03-21-1647950188'!$B:$B,'HeartRate-2022-03-21-1647950188'!$A:$A,Data_Extraction!B$2,'HeartRate-2022-03-21-1647950188'!$C:$C,Data_Extraction!$A1892),"")</f>
        <v/>
      </c>
      <c r="C1892" t="str">
        <f>IFERROR(AVERAGEIFS('HeartRate-2022-03-21-1647950188'!$B:$B,'HeartRate-2022-03-21-1647950188'!$A:$A,Data_Extraction!C$2,'HeartRate-2022-03-21-1647950188'!$C:$C,Data_Extraction!$A1892),"")</f>
        <v/>
      </c>
      <c r="D1892" t="str">
        <f>IFERROR(AVERAGEIFS('HeartRate-2022-03-21-1647950188'!$B:$B,'HeartRate-2022-03-21-1647950188'!$A:$A,Data_Extraction!D$2,'HeartRate-2022-03-21-1647950188'!$C:$C,Data_Extraction!$A1892),"")</f>
        <v/>
      </c>
      <c r="E1892" t="str">
        <f>IFERROR(AVERAGEIFS('HeartRate-2022-03-21-1647950188'!$B:$B,'HeartRate-2022-03-21-1647950188'!$A:$A,Data_Extraction!E$2,'HeartRate-2022-03-21-1647950188'!$C:$C,Data_Extraction!$A1892),"")</f>
        <v/>
      </c>
      <c r="F1892" t="str">
        <f>IFERROR(AVERAGEIFS('HeartRate-2022-03-21-1647950188'!$B:$B,'HeartRate-2022-03-21-1647950188'!$A:$A,Data_Extraction!F$2,'HeartRate-2022-03-21-1647950188'!$C:$C,Data_Extraction!$A1892),"")</f>
        <v/>
      </c>
      <c r="G1892" t="str">
        <f>IFERROR(AVERAGEIFS('HeartRate-2022-03-21-1647950188'!$B:$B,'HeartRate-2022-03-21-1647950188'!$A:$A,Data_Extraction!G$2,'HeartRate-2022-03-21-1647950188'!$C:$C,Data_Extraction!$A1892),"")</f>
        <v/>
      </c>
      <c r="H1892">
        <f>IFERROR(AVERAGEIFS('HeartRate-2022-03-21-1647950188'!$B:$B,'HeartRate-2022-03-21-1647950188'!$A:$A,Data_Extraction!H$2,'HeartRate-2022-03-21-1647950188'!$C:$C,Data_Extraction!$A1892),"")</f>
        <v>90</v>
      </c>
      <c r="I1892" t="str">
        <f>IFERROR(AVERAGEIFS('HeartRate-2022-03-21-1647950188'!$B:$B,'HeartRate-2022-03-21-1647950188'!$A:$A,Data_Extraction!I$2,'HeartRate-2022-03-21-1647950188'!$C:$C,Data_Extraction!$A1892),"")</f>
        <v/>
      </c>
      <c r="J1892" s="8">
        <f t="shared" si="175"/>
        <v>90</v>
      </c>
      <c r="N1892" s="11">
        <f>Data_Extraction!A1892</f>
        <v>44641.52847222222</v>
      </c>
      <c r="O1892" s="15">
        <f t="shared" si="176"/>
        <v>44641</v>
      </c>
      <c r="P1892" s="16">
        <f t="shared" si="177"/>
        <v>0.52847222222222223</v>
      </c>
      <c r="Q1892" s="12">
        <f>IF(Data_Extraction!B1892="",Data_Extraction!$J1892*(Q$1),Data_Extraction!B1892)</f>
        <v>81</v>
      </c>
      <c r="R1892" s="12">
        <f>IF(Data_Extraction!C1892="",Data_Extraction!$J1892*(R$1),Data_Extraction!C1892)</f>
        <v>82.8</v>
      </c>
      <c r="S1892" s="12">
        <f>IF(Data_Extraction!D1892="",Data_Extraction!$J1892*(S$1),Data_Extraction!D1892)</f>
        <v>93.600000000000009</v>
      </c>
      <c r="T1892" s="12">
        <f>IF(Data_Extraction!E1892="",Data_Extraction!$J1892*(T$1),Data_Extraction!E1892)</f>
        <v>85.5</v>
      </c>
      <c r="U1892" s="12">
        <f>IF(Data_Extraction!F1892="",Data_Extraction!$J1892*(U$1),Data_Extraction!F1892)</f>
        <v>88.2</v>
      </c>
      <c r="V1892" s="12">
        <f>IF(Data_Extraction!G1892="",Data_Extraction!$J1892*(V$1),Data_Extraction!G1892)</f>
        <v>81.900000000000006</v>
      </c>
      <c r="W1892" s="12">
        <f>IF(Data_Extraction!H1892="",Data_Extraction!$J1892*(W$1),Data_Extraction!H1892)</f>
        <v>90</v>
      </c>
      <c r="X1892" s="12">
        <f>IF(Data_Extraction!I1892="",Data_Extraction!$J1892*(X$1),Data_Extraction!I1892)</f>
        <v>87.3</v>
      </c>
      <c r="Y1892" s="13">
        <f t="shared" si="174"/>
        <v>86.287499999999994</v>
      </c>
      <c r="Z1892" s="17" t="str">
        <f t="shared" si="178"/>
        <v>Afternoon</v>
      </c>
      <c r="AA1892" s="14" t="str">
        <f>VLOOKUP($N1892,'HeartRate-2022-03-21-1647950188'!$C:$G,2,0)</f>
        <v>Hands On</v>
      </c>
      <c r="AB1892" s="14" t="str">
        <f>VLOOKUP($N1892,'HeartRate-2022-03-21-1647950188'!$C:$G,3,0)</f>
        <v>On Campus</v>
      </c>
      <c r="AC1892" s="14" t="str">
        <f>VLOOKUP($N1892,'HeartRate-2022-03-21-1647950188'!$C:$G,4,0)</f>
        <v>Sitting</v>
      </c>
      <c r="AD1892" s="14" t="str">
        <f>VLOOKUP($N1892,'HeartRate-2022-03-21-1647950188'!$C:$G,5,0)</f>
        <v>Tools_Digital Drawing</v>
      </c>
      <c r="AE1892">
        <f t="shared" si="179"/>
        <v>0</v>
      </c>
      <c r="AF1892" s="18">
        <v>44641</v>
      </c>
      <c r="AG1892" s="19">
        <v>0.52847222222222223</v>
      </c>
    </row>
    <row r="1893" spans="1:33" x14ac:dyDescent="0.3">
      <c r="A1893" s="5">
        <v>44641.529131944444</v>
      </c>
      <c r="B1893" t="str">
        <f>IFERROR(AVERAGEIFS('HeartRate-2022-03-21-1647950188'!$B:$B,'HeartRate-2022-03-21-1647950188'!$A:$A,Data_Extraction!B$2,'HeartRate-2022-03-21-1647950188'!$C:$C,Data_Extraction!$A1893),"")</f>
        <v/>
      </c>
      <c r="C1893" t="str">
        <f>IFERROR(AVERAGEIFS('HeartRate-2022-03-21-1647950188'!$B:$B,'HeartRate-2022-03-21-1647950188'!$A:$A,Data_Extraction!C$2,'HeartRate-2022-03-21-1647950188'!$C:$C,Data_Extraction!$A1893),"")</f>
        <v/>
      </c>
      <c r="D1893" t="str">
        <f>IFERROR(AVERAGEIFS('HeartRate-2022-03-21-1647950188'!$B:$B,'HeartRate-2022-03-21-1647950188'!$A:$A,Data_Extraction!D$2,'HeartRate-2022-03-21-1647950188'!$C:$C,Data_Extraction!$A1893),"")</f>
        <v/>
      </c>
      <c r="E1893" t="str">
        <f>IFERROR(AVERAGEIFS('HeartRate-2022-03-21-1647950188'!$B:$B,'HeartRate-2022-03-21-1647950188'!$A:$A,Data_Extraction!E$2,'HeartRate-2022-03-21-1647950188'!$C:$C,Data_Extraction!$A1893),"")</f>
        <v/>
      </c>
      <c r="F1893" t="str">
        <f>IFERROR(AVERAGEIFS('HeartRate-2022-03-21-1647950188'!$B:$B,'HeartRate-2022-03-21-1647950188'!$A:$A,Data_Extraction!F$2,'HeartRate-2022-03-21-1647950188'!$C:$C,Data_Extraction!$A1893),"")</f>
        <v/>
      </c>
      <c r="G1893" t="str">
        <f>IFERROR(AVERAGEIFS('HeartRate-2022-03-21-1647950188'!$B:$B,'HeartRate-2022-03-21-1647950188'!$A:$A,Data_Extraction!G$2,'HeartRate-2022-03-21-1647950188'!$C:$C,Data_Extraction!$A1893),"")</f>
        <v/>
      </c>
      <c r="H1893">
        <f>IFERROR(AVERAGEIFS('HeartRate-2022-03-21-1647950188'!$B:$B,'HeartRate-2022-03-21-1647950188'!$A:$A,Data_Extraction!H$2,'HeartRate-2022-03-21-1647950188'!$C:$C,Data_Extraction!$A1893),"")</f>
        <v>80</v>
      </c>
      <c r="I1893" t="str">
        <f>IFERROR(AVERAGEIFS('HeartRate-2022-03-21-1647950188'!$B:$B,'HeartRate-2022-03-21-1647950188'!$A:$A,Data_Extraction!I$2,'HeartRate-2022-03-21-1647950188'!$C:$C,Data_Extraction!$A1893),"")</f>
        <v/>
      </c>
      <c r="J1893" s="8">
        <f t="shared" si="175"/>
        <v>80</v>
      </c>
      <c r="N1893" s="11">
        <f>Data_Extraction!A1893</f>
        <v>44641.529131944444</v>
      </c>
      <c r="O1893" s="15">
        <f t="shared" si="176"/>
        <v>44641</v>
      </c>
      <c r="P1893" s="16">
        <f t="shared" si="177"/>
        <v>0.52913194444444445</v>
      </c>
      <c r="Q1893" s="12">
        <f>IF(Data_Extraction!B1893="",Data_Extraction!$J1893*(Q$1),Data_Extraction!B1893)</f>
        <v>72</v>
      </c>
      <c r="R1893" s="12">
        <f>IF(Data_Extraction!C1893="",Data_Extraction!$J1893*(R$1),Data_Extraction!C1893)</f>
        <v>73.600000000000009</v>
      </c>
      <c r="S1893" s="12">
        <f>IF(Data_Extraction!D1893="",Data_Extraction!$J1893*(S$1),Data_Extraction!D1893)</f>
        <v>83.2</v>
      </c>
      <c r="T1893" s="12">
        <f>IF(Data_Extraction!E1893="",Data_Extraction!$J1893*(T$1),Data_Extraction!E1893)</f>
        <v>76</v>
      </c>
      <c r="U1893" s="12">
        <f>IF(Data_Extraction!F1893="",Data_Extraction!$J1893*(U$1),Data_Extraction!F1893)</f>
        <v>78.400000000000006</v>
      </c>
      <c r="V1893" s="12">
        <f>IF(Data_Extraction!G1893="",Data_Extraction!$J1893*(V$1),Data_Extraction!G1893)</f>
        <v>72.8</v>
      </c>
      <c r="W1893" s="12">
        <f>IF(Data_Extraction!H1893="",Data_Extraction!$J1893*(W$1),Data_Extraction!H1893)</f>
        <v>80</v>
      </c>
      <c r="X1893" s="12">
        <f>IF(Data_Extraction!I1893="",Data_Extraction!$J1893*(X$1),Data_Extraction!I1893)</f>
        <v>77.599999999999994</v>
      </c>
      <c r="Y1893" s="13">
        <f t="shared" si="174"/>
        <v>76.7</v>
      </c>
      <c r="Z1893" s="17" t="str">
        <f t="shared" si="178"/>
        <v>Afternoon</v>
      </c>
      <c r="AA1893" s="14" t="str">
        <f>VLOOKUP($N1893,'HeartRate-2022-03-21-1647950188'!$C:$G,2,0)</f>
        <v>Hands On</v>
      </c>
      <c r="AB1893" s="14" t="str">
        <f>VLOOKUP($N1893,'HeartRate-2022-03-21-1647950188'!$C:$G,3,0)</f>
        <v>On Campus</v>
      </c>
      <c r="AC1893" s="14" t="str">
        <f>VLOOKUP($N1893,'HeartRate-2022-03-21-1647950188'!$C:$G,4,0)</f>
        <v>Sitting</v>
      </c>
      <c r="AD1893" s="14" t="str">
        <f>VLOOKUP($N1893,'HeartRate-2022-03-21-1647950188'!$C:$G,5,0)</f>
        <v>Tools_Digital Drawing</v>
      </c>
      <c r="AE1893">
        <f t="shared" si="179"/>
        <v>0</v>
      </c>
      <c r="AF1893" s="18">
        <v>44641</v>
      </c>
      <c r="AG1893" s="19">
        <v>0.52913194444444445</v>
      </c>
    </row>
    <row r="1894" spans="1:33" x14ac:dyDescent="0.3">
      <c r="A1894" s="5">
        <v>44641.529224537036</v>
      </c>
      <c r="B1894" t="str">
        <f>IFERROR(AVERAGEIFS('HeartRate-2022-03-21-1647950188'!$B:$B,'HeartRate-2022-03-21-1647950188'!$A:$A,Data_Extraction!B$2,'HeartRate-2022-03-21-1647950188'!$C:$C,Data_Extraction!$A1894),"")</f>
        <v/>
      </c>
      <c r="C1894" t="str">
        <f>IFERROR(AVERAGEIFS('HeartRate-2022-03-21-1647950188'!$B:$B,'HeartRate-2022-03-21-1647950188'!$A:$A,Data_Extraction!C$2,'HeartRate-2022-03-21-1647950188'!$C:$C,Data_Extraction!$A1894),"")</f>
        <v/>
      </c>
      <c r="D1894" t="str">
        <f>IFERROR(AVERAGEIFS('HeartRate-2022-03-21-1647950188'!$B:$B,'HeartRate-2022-03-21-1647950188'!$A:$A,Data_Extraction!D$2,'HeartRate-2022-03-21-1647950188'!$C:$C,Data_Extraction!$A1894),"")</f>
        <v/>
      </c>
      <c r="E1894" t="str">
        <f>IFERROR(AVERAGEIFS('HeartRate-2022-03-21-1647950188'!$B:$B,'HeartRate-2022-03-21-1647950188'!$A:$A,Data_Extraction!E$2,'HeartRate-2022-03-21-1647950188'!$C:$C,Data_Extraction!$A1894),"")</f>
        <v/>
      </c>
      <c r="F1894" t="str">
        <f>IFERROR(AVERAGEIFS('HeartRate-2022-03-21-1647950188'!$B:$B,'HeartRate-2022-03-21-1647950188'!$A:$A,Data_Extraction!F$2,'HeartRate-2022-03-21-1647950188'!$C:$C,Data_Extraction!$A1894),"")</f>
        <v/>
      </c>
      <c r="G1894" t="str">
        <f>IFERROR(AVERAGEIFS('HeartRate-2022-03-21-1647950188'!$B:$B,'HeartRate-2022-03-21-1647950188'!$A:$A,Data_Extraction!G$2,'HeartRate-2022-03-21-1647950188'!$C:$C,Data_Extraction!$A1894),"")</f>
        <v/>
      </c>
      <c r="H1894">
        <f>IFERROR(AVERAGEIFS('HeartRate-2022-03-21-1647950188'!$B:$B,'HeartRate-2022-03-21-1647950188'!$A:$A,Data_Extraction!H$2,'HeartRate-2022-03-21-1647950188'!$C:$C,Data_Extraction!$A1894),"")</f>
        <v>76</v>
      </c>
      <c r="I1894" t="str">
        <f>IFERROR(AVERAGEIFS('HeartRate-2022-03-21-1647950188'!$B:$B,'HeartRate-2022-03-21-1647950188'!$A:$A,Data_Extraction!I$2,'HeartRate-2022-03-21-1647950188'!$C:$C,Data_Extraction!$A1894),"")</f>
        <v/>
      </c>
      <c r="J1894" s="8">
        <f t="shared" si="175"/>
        <v>76</v>
      </c>
      <c r="N1894" s="11">
        <f>Data_Extraction!A1894</f>
        <v>44641.529224537036</v>
      </c>
      <c r="O1894" s="15">
        <f t="shared" si="176"/>
        <v>44641</v>
      </c>
      <c r="P1894" s="16">
        <f t="shared" si="177"/>
        <v>0.52922453703703709</v>
      </c>
      <c r="Q1894" s="12">
        <f>IF(Data_Extraction!B1894="",Data_Extraction!$J1894*(Q$1),Data_Extraction!B1894)</f>
        <v>68.400000000000006</v>
      </c>
      <c r="R1894" s="12">
        <f>IF(Data_Extraction!C1894="",Data_Extraction!$J1894*(R$1),Data_Extraction!C1894)</f>
        <v>69.92</v>
      </c>
      <c r="S1894" s="12">
        <f>IF(Data_Extraction!D1894="",Data_Extraction!$J1894*(S$1),Data_Extraction!D1894)</f>
        <v>79.040000000000006</v>
      </c>
      <c r="T1894" s="12">
        <f>IF(Data_Extraction!E1894="",Data_Extraction!$J1894*(T$1),Data_Extraction!E1894)</f>
        <v>72.2</v>
      </c>
      <c r="U1894" s="12">
        <f>IF(Data_Extraction!F1894="",Data_Extraction!$J1894*(U$1),Data_Extraction!F1894)</f>
        <v>74.48</v>
      </c>
      <c r="V1894" s="12">
        <f>IF(Data_Extraction!G1894="",Data_Extraction!$J1894*(V$1),Data_Extraction!G1894)</f>
        <v>69.16</v>
      </c>
      <c r="W1894" s="12">
        <f>IF(Data_Extraction!H1894="",Data_Extraction!$J1894*(W$1),Data_Extraction!H1894)</f>
        <v>76</v>
      </c>
      <c r="X1894" s="12">
        <f>IF(Data_Extraction!I1894="",Data_Extraction!$J1894*(X$1),Data_Extraction!I1894)</f>
        <v>73.72</v>
      </c>
      <c r="Y1894" s="13">
        <f t="shared" si="174"/>
        <v>72.865000000000009</v>
      </c>
      <c r="Z1894" s="17" t="str">
        <f t="shared" si="178"/>
        <v>Afternoon</v>
      </c>
      <c r="AA1894" s="14" t="str">
        <f>VLOOKUP($N1894,'HeartRate-2022-03-21-1647950188'!$C:$G,2,0)</f>
        <v>Hands On</v>
      </c>
      <c r="AB1894" s="14" t="str">
        <f>VLOOKUP($N1894,'HeartRate-2022-03-21-1647950188'!$C:$G,3,0)</f>
        <v>On Campus</v>
      </c>
      <c r="AC1894" s="14" t="str">
        <f>VLOOKUP($N1894,'HeartRate-2022-03-21-1647950188'!$C:$G,4,0)</f>
        <v>Sitting</v>
      </c>
      <c r="AD1894" s="14" t="str">
        <f>VLOOKUP($N1894,'HeartRate-2022-03-21-1647950188'!$C:$G,5,0)</f>
        <v>Tools_Digital Drawing</v>
      </c>
      <c r="AE1894">
        <f t="shared" si="179"/>
        <v>0</v>
      </c>
      <c r="AF1894" s="18">
        <v>44641</v>
      </c>
      <c r="AG1894" s="19">
        <v>0.52922453703703709</v>
      </c>
    </row>
    <row r="1895" spans="1:33" x14ac:dyDescent="0.3">
      <c r="A1895" s="5">
        <v>44641.529432870368</v>
      </c>
      <c r="B1895" t="str">
        <f>IFERROR(AVERAGEIFS('HeartRate-2022-03-21-1647950188'!$B:$B,'HeartRate-2022-03-21-1647950188'!$A:$A,Data_Extraction!B$2,'HeartRate-2022-03-21-1647950188'!$C:$C,Data_Extraction!$A1895),"")</f>
        <v/>
      </c>
      <c r="C1895" t="str">
        <f>IFERROR(AVERAGEIFS('HeartRate-2022-03-21-1647950188'!$B:$B,'HeartRate-2022-03-21-1647950188'!$A:$A,Data_Extraction!C$2,'HeartRate-2022-03-21-1647950188'!$C:$C,Data_Extraction!$A1895),"")</f>
        <v/>
      </c>
      <c r="D1895" t="str">
        <f>IFERROR(AVERAGEIFS('HeartRate-2022-03-21-1647950188'!$B:$B,'HeartRate-2022-03-21-1647950188'!$A:$A,Data_Extraction!D$2,'HeartRate-2022-03-21-1647950188'!$C:$C,Data_Extraction!$A1895),"")</f>
        <v/>
      </c>
      <c r="E1895" t="str">
        <f>IFERROR(AVERAGEIFS('HeartRate-2022-03-21-1647950188'!$B:$B,'HeartRate-2022-03-21-1647950188'!$A:$A,Data_Extraction!E$2,'HeartRate-2022-03-21-1647950188'!$C:$C,Data_Extraction!$A1895),"")</f>
        <v/>
      </c>
      <c r="F1895" t="str">
        <f>IFERROR(AVERAGEIFS('HeartRate-2022-03-21-1647950188'!$B:$B,'HeartRate-2022-03-21-1647950188'!$A:$A,Data_Extraction!F$2,'HeartRate-2022-03-21-1647950188'!$C:$C,Data_Extraction!$A1895),"")</f>
        <v/>
      </c>
      <c r="G1895" t="str">
        <f>IFERROR(AVERAGEIFS('HeartRate-2022-03-21-1647950188'!$B:$B,'HeartRate-2022-03-21-1647950188'!$A:$A,Data_Extraction!G$2,'HeartRate-2022-03-21-1647950188'!$C:$C,Data_Extraction!$A1895),"")</f>
        <v/>
      </c>
      <c r="H1895">
        <f>IFERROR(AVERAGEIFS('HeartRate-2022-03-21-1647950188'!$B:$B,'HeartRate-2022-03-21-1647950188'!$A:$A,Data_Extraction!H$2,'HeartRate-2022-03-21-1647950188'!$C:$C,Data_Extraction!$A1895),"")</f>
        <v>79</v>
      </c>
      <c r="I1895" t="str">
        <f>IFERROR(AVERAGEIFS('HeartRate-2022-03-21-1647950188'!$B:$B,'HeartRate-2022-03-21-1647950188'!$A:$A,Data_Extraction!I$2,'HeartRate-2022-03-21-1647950188'!$C:$C,Data_Extraction!$A1895),"")</f>
        <v/>
      </c>
      <c r="J1895" s="8">
        <f t="shared" si="175"/>
        <v>79</v>
      </c>
      <c r="N1895" s="11">
        <f>Data_Extraction!A1895</f>
        <v>44641.529432870368</v>
      </c>
      <c r="O1895" s="15">
        <f t="shared" si="176"/>
        <v>44641</v>
      </c>
      <c r="P1895" s="16">
        <f t="shared" si="177"/>
        <v>0.52943287037037035</v>
      </c>
      <c r="Q1895" s="12">
        <f>IF(Data_Extraction!B1895="",Data_Extraction!$J1895*(Q$1),Data_Extraction!B1895)</f>
        <v>71.100000000000009</v>
      </c>
      <c r="R1895" s="12">
        <f>IF(Data_Extraction!C1895="",Data_Extraction!$J1895*(R$1),Data_Extraction!C1895)</f>
        <v>72.680000000000007</v>
      </c>
      <c r="S1895" s="12">
        <f>IF(Data_Extraction!D1895="",Data_Extraction!$J1895*(S$1),Data_Extraction!D1895)</f>
        <v>82.16</v>
      </c>
      <c r="T1895" s="12">
        <f>IF(Data_Extraction!E1895="",Data_Extraction!$J1895*(T$1),Data_Extraction!E1895)</f>
        <v>75.05</v>
      </c>
      <c r="U1895" s="12">
        <f>IF(Data_Extraction!F1895="",Data_Extraction!$J1895*(U$1),Data_Extraction!F1895)</f>
        <v>77.42</v>
      </c>
      <c r="V1895" s="12">
        <f>IF(Data_Extraction!G1895="",Data_Extraction!$J1895*(V$1),Data_Extraction!G1895)</f>
        <v>71.89</v>
      </c>
      <c r="W1895" s="12">
        <f>IF(Data_Extraction!H1895="",Data_Extraction!$J1895*(W$1),Data_Extraction!H1895)</f>
        <v>79</v>
      </c>
      <c r="X1895" s="12">
        <f>IF(Data_Extraction!I1895="",Data_Extraction!$J1895*(X$1),Data_Extraction!I1895)</f>
        <v>76.63</v>
      </c>
      <c r="Y1895" s="13">
        <f t="shared" si="174"/>
        <v>75.741249999999994</v>
      </c>
      <c r="Z1895" s="17" t="str">
        <f t="shared" si="178"/>
        <v>Afternoon</v>
      </c>
      <c r="AA1895" s="14" t="str">
        <f>VLOOKUP($N1895,'HeartRate-2022-03-21-1647950188'!$C:$G,2,0)</f>
        <v>Hands On</v>
      </c>
      <c r="AB1895" s="14" t="str">
        <f>VLOOKUP($N1895,'HeartRate-2022-03-21-1647950188'!$C:$G,3,0)</f>
        <v>On Campus</v>
      </c>
      <c r="AC1895" s="14" t="str">
        <f>VLOOKUP($N1895,'HeartRate-2022-03-21-1647950188'!$C:$G,4,0)</f>
        <v>Sitting</v>
      </c>
      <c r="AD1895" s="14" t="str">
        <f>VLOOKUP($N1895,'HeartRate-2022-03-21-1647950188'!$C:$G,5,0)</f>
        <v>Tools_Digital Drawing</v>
      </c>
      <c r="AE1895">
        <f t="shared" si="179"/>
        <v>0</v>
      </c>
      <c r="AF1895" s="18">
        <v>44641</v>
      </c>
      <c r="AG1895" s="19">
        <v>0.52943287037037035</v>
      </c>
    </row>
    <row r="1896" spans="1:33" x14ac:dyDescent="0.3">
      <c r="A1896" s="5">
        <v>44641.530347222222</v>
      </c>
      <c r="B1896" t="str">
        <f>IFERROR(AVERAGEIFS('HeartRate-2022-03-21-1647950188'!$B:$B,'HeartRate-2022-03-21-1647950188'!$A:$A,Data_Extraction!B$2,'HeartRate-2022-03-21-1647950188'!$C:$C,Data_Extraction!$A1896),"")</f>
        <v/>
      </c>
      <c r="C1896" t="str">
        <f>IFERROR(AVERAGEIFS('HeartRate-2022-03-21-1647950188'!$B:$B,'HeartRate-2022-03-21-1647950188'!$A:$A,Data_Extraction!C$2,'HeartRate-2022-03-21-1647950188'!$C:$C,Data_Extraction!$A1896),"")</f>
        <v/>
      </c>
      <c r="D1896" t="str">
        <f>IFERROR(AVERAGEIFS('HeartRate-2022-03-21-1647950188'!$B:$B,'HeartRate-2022-03-21-1647950188'!$A:$A,Data_Extraction!D$2,'HeartRate-2022-03-21-1647950188'!$C:$C,Data_Extraction!$A1896),"")</f>
        <v/>
      </c>
      <c r="E1896" t="str">
        <f>IFERROR(AVERAGEIFS('HeartRate-2022-03-21-1647950188'!$B:$B,'HeartRate-2022-03-21-1647950188'!$A:$A,Data_Extraction!E$2,'HeartRate-2022-03-21-1647950188'!$C:$C,Data_Extraction!$A1896),"")</f>
        <v/>
      </c>
      <c r="F1896" t="str">
        <f>IFERROR(AVERAGEIFS('HeartRate-2022-03-21-1647950188'!$B:$B,'HeartRate-2022-03-21-1647950188'!$A:$A,Data_Extraction!F$2,'HeartRate-2022-03-21-1647950188'!$C:$C,Data_Extraction!$A1896),"")</f>
        <v/>
      </c>
      <c r="G1896" t="str">
        <f>IFERROR(AVERAGEIFS('HeartRate-2022-03-21-1647950188'!$B:$B,'HeartRate-2022-03-21-1647950188'!$A:$A,Data_Extraction!G$2,'HeartRate-2022-03-21-1647950188'!$C:$C,Data_Extraction!$A1896),"")</f>
        <v/>
      </c>
      <c r="H1896">
        <f>IFERROR(AVERAGEIFS('HeartRate-2022-03-21-1647950188'!$B:$B,'HeartRate-2022-03-21-1647950188'!$A:$A,Data_Extraction!H$2,'HeartRate-2022-03-21-1647950188'!$C:$C,Data_Extraction!$A1896),"")</f>
        <v>79</v>
      </c>
      <c r="I1896" t="str">
        <f>IFERROR(AVERAGEIFS('HeartRate-2022-03-21-1647950188'!$B:$B,'HeartRate-2022-03-21-1647950188'!$A:$A,Data_Extraction!I$2,'HeartRate-2022-03-21-1647950188'!$C:$C,Data_Extraction!$A1896),"")</f>
        <v/>
      </c>
      <c r="J1896" s="8">
        <f t="shared" si="175"/>
        <v>79</v>
      </c>
      <c r="N1896" s="11">
        <f>Data_Extraction!A1896</f>
        <v>44641.530347222222</v>
      </c>
      <c r="O1896" s="15">
        <f t="shared" si="176"/>
        <v>44641</v>
      </c>
      <c r="P1896" s="16">
        <f t="shared" si="177"/>
        <v>0.53034722222222219</v>
      </c>
      <c r="Q1896" s="12">
        <f>IF(Data_Extraction!B1896="",Data_Extraction!$J1896*(Q$1),Data_Extraction!B1896)</f>
        <v>71.100000000000009</v>
      </c>
      <c r="R1896" s="12">
        <f>IF(Data_Extraction!C1896="",Data_Extraction!$J1896*(R$1),Data_Extraction!C1896)</f>
        <v>72.680000000000007</v>
      </c>
      <c r="S1896" s="12">
        <f>IF(Data_Extraction!D1896="",Data_Extraction!$J1896*(S$1),Data_Extraction!D1896)</f>
        <v>82.16</v>
      </c>
      <c r="T1896" s="12">
        <f>IF(Data_Extraction!E1896="",Data_Extraction!$J1896*(T$1),Data_Extraction!E1896)</f>
        <v>75.05</v>
      </c>
      <c r="U1896" s="12">
        <f>IF(Data_Extraction!F1896="",Data_Extraction!$J1896*(U$1),Data_Extraction!F1896)</f>
        <v>77.42</v>
      </c>
      <c r="V1896" s="12">
        <f>IF(Data_Extraction!G1896="",Data_Extraction!$J1896*(V$1),Data_Extraction!G1896)</f>
        <v>71.89</v>
      </c>
      <c r="W1896" s="12">
        <f>IF(Data_Extraction!H1896="",Data_Extraction!$J1896*(W$1),Data_Extraction!H1896)</f>
        <v>79</v>
      </c>
      <c r="X1896" s="12">
        <f>IF(Data_Extraction!I1896="",Data_Extraction!$J1896*(X$1),Data_Extraction!I1896)</f>
        <v>76.63</v>
      </c>
      <c r="Y1896" s="13">
        <f t="shared" si="174"/>
        <v>75.741249999999994</v>
      </c>
      <c r="Z1896" s="17" t="str">
        <f t="shared" si="178"/>
        <v>Afternoon</v>
      </c>
      <c r="AA1896" s="14" t="str">
        <f>VLOOKUP($N1896,'HeartRate-2022-03-21-1647950188'!$C:$G,2,0)</f>
        <v>Hands On</v>
      </c>
      <c r="AB1896" s="14" t="str">
        <f>VLOOKUP($N1896,'HeartRate-2022-03-21-1647950188'!$C:$G,3,0)</f>
        <v>On Campus</v>
      </c>
      <c r="AC1896" s="14" t="str">
        <f>VLOOKUP($N1896,'HeartRate-2022-03-21-1647950188'!$C:$G,4,0)</f>
        <v>Sitting</v>
      </c>
      <c r="AD1896" s="14" t="str">
        <f>VLOOKUP($N1896,'HeartRate-2022-03-21-1647950188'!$C:$G,5,0)</f>
        <v>Tools_Digital Drawing</v>
      </c>
      <c r="AE1896">
        <f t="shared" si="179"/>
        <v>0</v>
      </c>
      <c r="AF1896" s="18">
        <v>44641</v>
      </c>
      <c r="AG1896" s="19">
        <v>0.53034722222222219</v>
      </c>
    </row>
    <row r="1897" spans="1:33" x14ac:dyDescent="0.3">
      <c r="A1897" s="5">
        <v>44641.530636574076</v>
      </c>
      <c r="B1897" t="str">
        <f>IFERROR(AVERAGEIFS('HeartRate-2022-03-21-1647950188'!$B:$B,'HeartRate-2022-03-21-1647950188'!$A:$A,Data_Extraction!B$2,'HeartRate-2022-03-21-1647950188'!$C:$C,Data_Extraction!$A1897),"")</f>
        <v/>
      </c>
      <c r="C1897" t="str">
        <f>IFERROR(AVERAGEIFS('HeartRate-2022-03-21-1647950188'!$B:$B,'HeartRate-2022-03-21-1647950188'!$A:$A,Data_Extraction!C$2,'HeartRate-2022-03-21-1647950188'!$C:$C,Data_Extraction!$A1897),"")</f>
        <v/>
      </c>
      <c r="D1897" t="str">
        <f>IFERROR(AVERAGEIFS('HeartRate-2022-03-21-1647950188'!$B:$B,'HeartRate-2022-03-21-1647950188'!$A:$A,Data_Extraction!D$2,'HeartRate-2022-03-21-1647950188'!$C:$C,Data_Extraction!$A1897),"")</f>
        <v/>
      </c>
      <c r="E1897" t="str">
        <f>IFERROR(AVERAGEIFS('HeartRate-2022-03-21-1647950188'!$B:$B,'HeartRate-2022-03-21-1647950188'!$A:$A,Data_Extraction!E$2,'HeartRate-2022-03-21-1647950188'!$C:$C,Data_Extraction!$A1897),"")</f>
        <v/>
      </c>
      <c r="F1897" t="str">
        <f>IFERROR(AVERAGEIFS('HeartRate-2022-03-21-1647950188'!$B:$B,'HeartRate-2022-03-21-1647950188'!$A:$A,Data_Extraction!F$2,'HeartRate-2022-03-21-1647950188'!$C:$C,Data_Extraction!$A1897),"")</f>
        <v/>
      </c>
      <c r="G1897" t="str">
        <f>IFERROR(AVERAGEIFS('HeartRate-2022-03-21-1647950188'!$B:$B,'HeartRate-2022-03-21-1647950188'!$A:$A,Data_Extraction!G$2,'HeartRate-2022-03-21-1647950188'!$C:$C,Data_Extraction!$A1897),"")</f>
        <v/>
      </c>
      <c r="H1897">
        <f>IFERROR(AVERAGEIFS('HeartRate-2022-03-21-1647950188'!$B:$B,'HeartRate-2022-03-21-1647950188'!$A:$A,Data_Extraction!H$2,'HeartRate-2022-03-21-1647950188'!$C:$C,Data_Extraction!$A1897),"")</f>
        <v>82</v>
      </c>
      <c r="I1897" t="str">
        <f>IFERROR(AVERAGEIFS('HeartRate-2022-03-21-1647950188'!$B:$B,'HeartRate-2022-03-21-1647950188'!$A:$A,Data_Extraction!I$2,'HeartRate-2022-03-21-1647950188'!$C:$C,Data_Extraction!$A1897),"")</f>
        <v/>
      </c>
      <c r="J1897" s="8">
        <f t="shared" si="175"/>
        <v>82</v>
      </c>
      <c r="N1897" s="11">
        <f>Data_Extraction!A1897</f>
        <v>44641.530636574076</v>
      </c>
      <c r="O1897" s="15">
        <f t="shared" si="176"/>
        <v>44641</v>
      </c>
      <c r="P1897" s="16">
        <f t="shared" si="177"/>
        <v>0.53063657407407405</v>
      </c>
      <c r="Q1897" s="12">
        <f>IF(Data_Extraction!B1897="",Data_Extraction!$J1897*(Q$1),Data_Extraction!B1897)</f>
        <v>73.8</v>
      </c>
      <c r="R1897" s="12">
        <f>IF(Data_Extraction!C1897="",Data_Extraction!$J1897*(R$1),Data_Extraction!C1897)</f>
        <v>75.44</v>
      </c>
      <c r="S1897" s="12">
        <f>IF(Data_Extraction!D1897="",Data_Extraction!$J1897*(S$1),Data_Extraction!D1897)</f>
        <v>85.28</v>
      </c>
      <c r="T1897" s="12">
        <f>IF(Data_Extraction!E1897="",Data_Extraction!$J1897*(T$1),Data_Extraction!E1897)</f>
        <v>77.899999999999991</v>
      </c>
      <c r="U1897" s="12">
        <f>IF(Data_Extraction!F1897="",Data_Extraction!$J1897*(U$1),Data_Extraction!F1897)</f>
        <v>80.36</v>
      </c>
      <c r="V1897" s="12">
        <f>IF(Data_Extraction!G1897="",Data_Extraction!$J1897*(V$1),Data_Extraction!G1897)</f>
        <v>74.62</v>
      </c>
      <c r="W1897" s="12">
        <f>IF(Data_Extraction!H1897="",Data_Extraction!$J1897*(W$1),Data_Extraction!H1897)</f>
        <v>82</v>
      </c>
      <c r="X1897" s="12">
        <f>IF(Data_Extraction!I1897="",Data_Extraction!$J1897*(X$1),Data_Extraction!I1897)</f>
        <v>79.539999999999992</v>
      </c>
      <c r="Y1897" s="13">
        <f t="shared" si="174"/>
        <v>78.617500000000007</v>
      </c>
      <c r="Z1897" s="17" t="str">
        <f t="shared" si="178"/>
        <v>Afternoon</v>
      </c>
      <c r="AA1897" s="14" t="str">
        <f>VLOOKUP($N1897,'HeartRate-2022-03-21-1647950188'!$C:$G,2,0)</f>
        <v>Hands On</v>
      </c>
      <c r="AB1897" s="14" t="str">
        <f>VLOOKUP($N1897,'HeartRate-2022-03-21-1647950188'!$C:$G,3,0)</f>
        <v>On Campus</v>
      </c>
      <c r="AC1897" s="14" t="str">
        <f>VLOOKUP($N1897,'HeartRate-2022-03-21-1647950188'!$C:$G,4,0)</f>
        <v>Sitting</v>
      </c>
      <c r="AD1897" s="14" t="str">
        <f>VLOOKUP($N1897,'HeartRate-2022-03-21-1647950188'!$C:$G,5,0)</f>
        <v>Tools_Digital Drawing</v>
      </c>
      <c r="AE1897">
        <f t="shared" si="179"/>
        <v>0</v>
      </c>
      <c r="AF1897" s="18">
        <v>44641</v>
      </c>
      <c r="AG1897" s="19">
        <v>0.53063657407407405</v>
      </c>
    </row>
    <row r="1898" spans="1:33" x14ac:dyDescent="0.3">
      <c r="A1898" s="5">
        <v>44641.531944444447</v>
      </c>
      <c r="B1898" t="str">
        <f>IFERROR(AVERAGEIFS('HeartRate-2022-03-21-1647950188'!$B:$B,'HeartRate-2022-03-21-1647950188'!$A:$A,Data_Extraction!B$2,'HeartRate-2022-03-21-1647950188'!$C:$C,Data_Extraction!$A1898),"")</f>
        <v/>
      </c>
      <c r="C1898" t="str">
        <f>IFERROR(AVERAGEIFS('HeartRate-2022-03-21-1647950188'!$B:$B,'HeartRate-2022-03-21-1647950188'!$A:$A,Data_Extraction!C$2,'HeartRate-2022-03-21-1647950188'!$C:$C,Data_Extraction!$A1898),"")</f>
        <v/>
      </c>
      <c r="D1898" t="str">
        <f>IFERROR(AVERAGEIFS('HeartRate-2022-03-21-1647950188'!$B:$B,'HeartRate-2022-03-21-1647950188'!$A:$A,Data_Extraction!D$2,'HeartRate-2022-03-21-1647950188'!$C:$C,Data_Extraction!$A1898),"")</f>
        <v/>
      </c>
      <c r="E1898" t="str">
        <f>IFERROR(AVERAGEIFS('HeartRate-2022-03-21-1647950188'!$B:$B,'HeartRate-2022-03-21-1647950188'!$A:$A,Data_Extraction!E$2,'HeartRate-2022-03-21-1647950188'!$C:$C,Data_Extraction!$A1898),"")</f>
        <v/>
      </c>
      <c r="F1898" t="str">
        <f>IFERROR(AVERAGEIFS('HeartRate-2022-03-21-1647950188'!$B:$B,'HeartRate-2022-03-21-1647950188'!$A:$A,Data_Extraction!F$2,'HeartRate-2022-03-21-1647950188'!$C:$C,Data_Extraction!$A1898),"")</f>
        <v/>
      </c>
      <c r="G1898" t="str">
        <f>IFERROR(AVERAGEIFS('HeartRate-2022-03-21-1647950188'!$B:$B,'HeartRate-2022-03-21-1647950188'!$A:$A,Data_Extraction!G$2,'HeartRate-2022-03-21-1647950188'!$C:$C,Data_Extraction!$A1898),"")</f>
        <v/>
      </c>
      <c r="H1898">
        <f>IFERROR(AVERAGEIFS('HeartRate-2022-03-21-1647950188'!$B:$B,'HeartRate-2022-03-21-1647950188'!$A:$A,Data_Extraction!H$2,'HeartRate-2022-03-21-1647950188'!$C:$C,Data_Extraction!$A1898),"")</f>
        <v>86</v>
      </c>
      <c r="I1898" t="str">
        <f>IFERROR(AVERAGEIFS('HeartRate-2022-03-21-1647950188'!$B:$B,'HeartRate-2022-03-21-1647950188'!$A:$A,Data_Extraction!I$2,'HeartRate-2022-03-21-1647950188'!$C:$C,Data_Extraction!$A1898),"")</f>
        <v/>
      </c>
      <c r="J1898" s="8">
        <f t="shared" si="175"/>
        <v>86</v>
      </c>
      <c r="N1898" s="11">
        <f>Data_Extraction!A1898</f>
        <v>44641.531944444447</v>
      </c>
      <c r="O1898" s="15">
        <f t="shared" si="176"/>
        <v>44641</v>
      </c>
      <c r="P1898" s="16">
        <f t="shared" si="177"/>
        <v>0.53194444444444444</v>
      </c>
      <c r="Q1898" s="12">
        <f>IF(Data_Extraction!B1898="",Data_Extraction!$J1898*(Q$1),Data_Extraction!B1898)</f>
        <v>77.400000000000006</v>
      </c>
      <c r="R1898" s="12">
        <f>IF(Data_Extraction!C1898="",Data_Extraction!$J1898*(R$1),Data_Extraction!C1898)</f>
        <v>79.12</v>
      </c>
      <c r="S1898" s="12">
        <f>IF(Data_Extraction!D1898="",Data_Extraction!$J1898*(S$1),Data_Extraction!D1898)</f>
        <v>89.44</v>
      </c>
      <c r="T1898" s="12">
        <f>IF(Data_Extraction!E1898="",Data_Extraction!$J1898*(T$1),Data_Extraction!E1898)</f>
        <v>81.7</v>
      </c>
      <c r="U1898" s="12">
        <f>IF(Data_Extraction!F1898="",Data_Extraction!$J1898*(U$1),Data_Extraction!F1898)</f>
        <v>84.28</v>
      </c>
      <c r="V1898" s="12">
        <f>IF(Data_Extraction!G1898="",Data_Extraction!$J1898*(V$1),Data_Extraction!G1898)</f>
        <v>78.260000000000005</v>
      </c>
      <c r="W1898" s="12">
        <f>IF(Data_Extraction!H1898="",Data_Extraction!$J1898*(W$1),Data_Extraction!H1898)</f>
        <v>86</v>
      </c>
      <c r="X1898" s="12">
        <f>IF(Data_Extraction!I1898="",Data_Extraction!$J1898*(X$1),Data_Extraction!I1898)</f>
        <v>83.42</v>
      </c>
      <c r="Y1898" s="13">
        <f t="shared" si="174"/>
        <v>82.452500000000001</v>
      </c>
      <c r="Z1898" s="17" t="str">
        <f t="shared" si="178"/>
        <v>Afternoon</v>
      </c>
      <c r="AA1898" s="14" t="str">
        <f>VLOOKUP($N1898,'HeartRate-2022-03-21-1647950188'!$C:$G,2,0)</f>
        <v>Hands On</v>
      </c>
      <c r="AB1898" s="14" t="str">
        <f>VLOOKUP($N1898,'HeartRate-2022-03-21-1647950188'!$C:$G,3,0)</f>
        <v>On Campus</v>
      </c>
      <c r="AC1898" s="14" t="str">
        <f>VLOOKUP($N1898,'HeartRate-2022-03-21-1647950188'!$C:$G,4,0)</f>
        <v>Sitting</v>
      </c>
      <c r="AD1898" s="14" t="str">
        <f>VLOOKUP($N1898,'HeartRate-2022-03-21-1647950188'!$C:$G,5,0)</f>
        <v>Tools_Digital Drawing</v>
      </c>
      <c r="AE1898">
        <f t="shared" si="179"/>
        <v>0</v>
      </c>
      <c r="AF1898" s="18">
        <v>44641</v>
      </c>
      <c r="AG1898" s="19">
        <v>0.53194444444444444</v>
      </c>
    </row>
    <row r="1899" spans="1:33" x14ac:dyDescent="0.3">
      <c r="A1899" s="5">
        <v>44641.535416666666</v>
      </c>
      <c r="B1899" t="str">
        <f>IFERROR(AVERAGEIFS('HeartRate-2022-03-21-1647950188'!$B:$B,'HeartRate-2022-03-21-1647950188'!$A:$A,Data_Extraction!B$2,'HeartRate-2022-03-21-1647950188'!$C:$C,Data_Extraction!$A1899),"")</f>
        <v/>
      </c>
      <c r="C1899" t="str">
        <f>IFERROR(AVERAGEIFS('HeartRate-2022-03-21-1647950188'!$B:$B,'HeartRate-2022-03-21-1647950188'!$A:$A,Data_Extraction!C$2,'HeartRate-2022-03-21-1647950188'!$C:$C,Data_Extraction!$A1899),"")</f>
        <v/>
      </c>
      <c r="D1899" t="str">
        <f>IFERROR(AVERAGEIFS('HeartRate-2022-03-21-1647950188'!$B:$B,'HeartRate-2022-03-21-1647950188'!$A:$A,Data_Extraction!D$2,'HeartRate-2022-03-21-1647950188'!$C:$C,Data_Extraction!$A1899),"")</f>
        <v/>
      </c>
      <c r="E1899" t="str">
        <f>IFERROR(AVERAGEIFS('HeartRate-2022-03-21-1647950188'!$B:$B,'HeartRate-2022-03-21-1647950188'!$A:$A,Data_Extraction!E$2,'HeartRate-2022-03-21-1647950188'!$C:$C,Data_Extraction!$A1899),"")</f>
        <v/>
      </c>
      <c r="F1899" t="str">
        <f>IFERROR(AVERAGEIFS('HeartRate-2022-03-21-1647950188'!$B:$B,'HeartRate-2022-03-21-1647950188'!$A:$A,Data_Extraction!F$2,'HeartRate-2022-03-21-1647950188'!$C:$C,Data_Extraction!$A1899),"")</f>
        <v/>
      </c>
      <c r="G1899" t="str">
        <f>IFERROR(AVERAGEIFS('HeartRate-2022-03-21-1647950188'!$B:$B,'HeartRate-2022-03-21-1647950188'!$A:$A,Data_Extraction!G$2,'HeartRate-2022-03-21-1647950188'!$C:$C,Data_Extraction!$A1899),"")</f>
        <v/>
      </c>
      <c r="H1899">
        <f>IFERROR(AVERAGEIFS('HeartRate-2022-03-21-1647950188'!$B:$B,'HeartRate-2022-03-21-1647950188'!$A:$A,Data_Extraction!H$2,'HeartRate-2022-03-21-1647950188'!$C:$C,Data_Extraction!$A1899),"")</f>
        <v>85</v>
      </c>
      <c r="I1899" t="str">
        <f>IFERROR(AVERAGEIFS('HeartRate-2022-03-21-1647950188'!$B:$B,'HeartRate-2022-03-21-1647950188'!$A:$A,Data_Extraction!I$2,'HeartRate-2022-03-21-1647950188'!$C:$C,Data_Extraction!$A1899),"")</f>
        <v/>
      </c>
      <c r="J1899" s="8">
        <f t="shared" si="175"/>
        <v>85</v>
      </c>
      <c r="N1899" s="11">
        <f>Data_Extraction!A1899</f>
        <v>44641.535416666666</v>
      </c>
      <c r="O1899" s="15">
        <f t="shared" si="176"/>
        <v>44641</v>
      </c>
      <c r="P1899" s="16">
        <f t="shared" si="177"/>
        <v>0.53541666666666665</v>
      </c>
      <c r="Q1899" s="12">
        <f>IF(Data_Extraction!B1899="",Data_Extraction!$J1899*(Q$1),Data_Extraction!B1899)</f>
        <v>76.5</v>
      </c>
      <c r="R1899" s="12">
        <f>IF(Data_Extraction!C1899="",Data_Extraction!$J1899*(R$1),Data_Extraction!C1899)</f>
        <v>78.2</v>
      </c>
      <c r="S1899" s="12">
        <f>IF(Data_Extraction!D1899="",Data_Extraction!$J1899*(S$1),Data_Extraction!D1899)</f>
        <v>88.4</v>
      </c>
      <c r="T1899" s="12">
        <f>IF(Data_Extraction!E1899="",Data_Extraction!$J1899*(T$1),Data_Extraction!E1899)</f>
        <v>80.75</v>
      </c>
      <c r="U1899" s="12">
        <f>IF(Data_Extraction!F1899="",Data_Extraction!$J1899*(U$1),Data_Extraction!F1899)</f>
        <v>83.3</v>
      </c>
      <c r="V1899" s="12">
        <f>IF(Data_Extraction!G1899="",Data_Extraction!$J1899*(V$1),Data_Extraction!G1899)</f>
        <v>77.350000000000009</v>
      </c>
      <c r="W1899" s="12">
        <f>IF(Data_Extraction!H1899="",Data_Extraction!$J1899*(W$1),Data_Extraction!H1899)</f>
        <v>85</v>
      </c>
      <c r="X1899" s="12">
        <f>IF(Data_Extraction!I1899="",Data_Extraction!$J1899*(X$1),Data_Extraction!I1899)</f>
        <v>82.45</v>
      </c>
      <c r="Y1899" s="13">
        <f t="shared" si="174"/>
        <v>81.493750000000006</v>
      </c>
      <c r="Z1899" s="17" t="str">
        <f t="shared" si="178"/>
        <v>Afternoon</v>
      </c>
      <c r="AA1899" s="14" t="str">
        <f>VLOOKUP($N1899,'HeartRate-2022-03-21-1647950188'!$C:$G,2,0)</f>
        <v>Hands On</v>
      </c>
      <c r="AB1899" s="14" t="str">
        <f>VLOOKUP($N1899,'HeartRate-2022-03-21-1647950188'!$C:$G,3,0)</f>
        <v>On Campus</v>
      </c>
      <c r="AC1899" s="14" t="str">
        <f>VLOOKUP($N1899,'HeartRate-2022-03-21-1647950188'!$C:$G,4,0)</f>
        <v>Sitting</v>
      </c>
      <c r="AD1899" s="14" t="str">
        <f>VLOOKUP($N1899,'HeartRate-2022-03-21-1647950188'!$C:$G,5,0)</f>
        <v>Tools_Digital Drawing</v>
      </c>
      <c r="AE1899">
        <f t="shared" si="179"/>
        <v>0</v>
      </c>
      <c r="AF1899" s="18">
        <v>44641</v>
      </c>
      <c r="AG1899" s="19">
        <v>0.53541666666666665</v>
      </c>
    </row>
    <row r="1900" spans="1:33" x14ac:dyDescent="0.3">
      <c r="A1900" s="5">
        <v>44641.538888888892</v>
      </c>
      <c r="B1900" t="str">
        <f>IFERROR(AVERAGEIFS('HeartRate-2022-03-21-1647950188'!$B:$B,'HeartRate-2022-03-21-1647950188'!$A:$A,Data_Extraction!B$2,'HeartRate-2022-03-21-1647950188'!$C:$C,Data_Extraction!$A1900),"")</f>
        <v/>
      </c>
      <c r="C1900" t="str">
        <f>IFERROR(AVERAGEIFS('HeartRate-2022-03-21-1647950188'!$B:$B,'HeartRate-2022-03-21-1647950188'!$A:$A,Data_Extraction!C$2,'HeartRate-2022-03-21-1647950188'!$C:$C,Data_Extraction!$A1900),"")</f>
        <v/>
      </c>
      <c r="D1900" t="str">
        <f>IFERROR(AVERAGEIFS('HeartRate-2022-03-21-1647950188'!$B:$B,'HeartRate-2022-03-21-1647950188'!$A:$A,Data_Extraction!D$2,'HeartRate-2022-03-21-1647950188'!$C:$C,Data_Extraction!$A1900),"")</f>
        <v/>
      </c>
      <c r="E1900" t="str">
        <f>IFERROR(AVERAGEIFS('HeartRate-2022-03-21-1647950188'!$B:$B,'HeartRate-2022-03-21-1647950188'!$A:$A,Data_Extraction!E$2,'HeartRate-2022-03-21-1647950188'!$C:$C,Data_Extraction!$A1900),"")</f>
        <v/>
      </c>
      <c r="F1900" t="str">
        <f>IFERROR(AVERAGEIFS('HeartRate-2022-03-21-1647950188'!$B:$B,'HeartRate-2022-03-21-1647950188'!$A:$A,Data_Extraction!F$2,'HeartRate-2022-03-21-1647950188'!$C:$C,Data_Extraction!$A1900),"")</f>
        <v/>
      </c>
      <c r="G1900" t="str">
        <f>IFERROR(AVERAGEIFS('HeartRate-2022-03-21-1647950188'!$B:$B,'HeartRate-2022-03-21-1647950188'!$A:$A,Data_Extraction!G$2,'HeartRate-2022-03-21-1647950188'!$C:$C,Data_Extraction!$A1900),"")</f>
        <v/>
      </c>
      <c r="H1900">
        <f>IFERROR(AVERAGEIFS('HeartRate-2022-03-21-1647950188'!$B:$B,'HeartRate-2022-03-21-1647950188'!$A:$A,Data_Extraction!H$2,'HeartRate-2022-03-21-1647950188'!$C:$C,Data_Extraction!$A1900),"")</f>
        <v>83</v>
      </c>
      <c r="I1900" t="str">
        <f>IFERROR(AVERAGEIFS('HeartRate-2022-03-21-1647950188'!$B:$B,'HeartRate-2022-03-21-1647950188'!$A:$A,Data_Extraction!I$2,'HeartRate-2022-03-21-1647950188'!$C:$C,Data_Extraction!$A1900),"")</f>
        <v/>
      </c>
      <c r="J1900" s="8">
        <f t="shared" si="175"/>
        <v>83</v>
      </c>
      <c r="N1900" s="11">
        <f>Data_Extraction!A1900</f>
        <v>44641.538888888892</v>
      </c>
      <c r="O1900" s="15">
        <f t="shared" si="176"/>
        <v>44641</v>
      </c>
      <c r="P1900" s="16">
        <f t="shared" si="177"/>
        <v>0.53888888888888886</v>
      </c>
      <c r="Q1900" s="12">
        <f>IF(Data_Extraction!B1900="",Data_Extraction!$J1900*(Q$1),Data_Extraction!B1900)</f>
        <v>74.7</v>
      </c>
      <c r="R1900" s="12">
        <f>IF(Data_Extraction!C1900="",Data_Extraction!$J1900*(R$1),Data_Extraction!C1900)</f>
        <v>76.36</v>
      </c>
      <c r="S1900" s="12">
        <f>IF(Data_Extraction!D1900="",Data_Extraction!$J1900*(S$1),Data_Extraction!D1900)</f>
        <v>86.320000000000007</v>
      </c>
      <c r="T1900" s="12">
        <f>IF(Data_Extraction!E1900="",Data_Extraction!$J1900*(T$1),Data_Extraction!E1900)</f>
        <v>78.849999999999994</v>
      </c>
      <c r="U1900" s="12">
        <f>IF(Data_Extraction!F1900="",Data_Extraction!$J1900*(U$1),Data_Extraction!F1900)</f>
        <v>81.34</v>
      </c>
      <c r="V1900" s="12">
        <f>IF(Data_Extraction!G1900="",Data_Extraction!$J1900*(V$1),Data_Extraction!G1900)</f>
        <v>75.53</v>
      </c>
      <c r="W1900" s="12">
        <f>IF(Data_Extraction!H1900="",Data_Extraction!$J1900*(W$1),Data_Extraction!H1900)</f>
        <v>83</v>
      </c>
      <c r="X1900" s="12">
        <f>IF(Data_Extraction!I1900="",Data_Extraction!$J1900*(X$1),Data_Extraction!I1900)</f>
        <v>80.509999999999991</v>
      </c>
      <c r="Y1900" s="13">
        <f t="shared" si="174"/>
        <v>79.576250000000002</v>
      </c>
      <c r="Z1900" s="17" t="str">
        <f t="shared" si="178"/>
        <v>Afternoon</v>
      </c>
      <c r="AA1900" s="14" t="str">
        <f>VLOOKUP($N1900,'HeartRate-2022-03-21-1647950188'!$C:$G,2,0)</f>
        <v>Hands On</v>
      </c>
      <c r="AB1900" s="14" t="str">
        <f>VLOOKUP($N1900,'HeartRate-2022-03-21-1647950188'!$C:$G,3,0)</f>
        <v>On Campus</v>
      </c>
      <c r="AC1900" s="14" t="str">
        <f>VLOOKUP($N1900,'HeartRate-2022-03-21-1647950188'!$C:$G,4,0)</f>
        <v>Sitting</v>
      </c>
      <c r="AD1900" s="14" t="str">
        <f>VLOOKUP($N1900,'HeartRate-2022-03-21-1647950188'!$C:$G,5,0)</f>
        <v>Tools_Digital Drawing</v>
      </c>
      <c r="AE1900">
        <f t="shared" si="179"/>
        <v>0</v>
      </c>
      <c r="AF1900" s="18">
        <v>44641</v>
      </c>
      <c r="AG1900" s="19">
        <v>0.53888888888888886</v>
      </c>
    </row>
    <row r="1901" spans="1:33" x14ac:dyDescent="0.3">
      <c r="A1901" s="5">
        <v>44641.541284722225</v>
      </c>
      <c r="B1901" t="str">
        <f>IFERROR(AVERAGEIFS('HeartRate-2022-03-21-1647950188'!$B:$B,'HeartRate-2022-03-21-1647950188'!$A:$A,Data_Extraction!B$2,'HeartRate-2022-03-21-1647950188'!$C:$C,Data_Extraction!$A1901),"")</f>
        <v/>
      </c>
      <c r="C1901" t="str">
        <f>IFERROR(AVERAGEIFS('HeartRate-2022-03-21-1647950188'!$B:$B,'HeartRate-2022-03-21-1647950188'!$A:$A,Data_Extraction!C$2,'HeartRate-2022-03-21-1647950188'!$C:$C,Data_Extraction!$A1901),"")</f>
        <v/>
      </c>
      <c r="D1901" t="str">
        <f>IFERROR(AVERAGEIFS('HeartRate-2022-03-21-1647950188'!$B:$B,'HeartRate-2022-03-21-1647950188'!$A:$A,Data_Extraction!D$2,'HeartRate-2022-03-21-1647950188'!$C:$C,Data_Extraction!$A1901),"")</f>
        <v/>
      </c>
      <c r="E1901" t="str">
        <f>IFERROR(AVERAGEIFS('HeartRate-2022-03-21-1647950188'!$B:$B,'HeartRate-2022-03-21-1647950188'!$A:$A,Data_Extraction!E$2,'HeartRate-2022-03-21-1647950188'!$C:$C,Data_Extraction!$A1901),"")</f>
        <v/>
      </c>
      <c r="F1901" t="str">
        <f>IFERROR(AVERAGEIFS('HeartRate-2022-03-21-1647950188'!$B:$B,'HeartRate-2022-03-21-1647950188'!$A:$A,Data_Extraction!F$2,'HeartRate-2022-03-21-1647950188'!$C:$C,Data_Extraction!$A1901),"")</f>
        <v/>
      </c>
      <c r="G1901" t="str">
        <f>IFERROR(AVERAGEIFS('HeartRate-2022-03-21-1647950188'!$B:$B,'HeartRate-2022-03-21-1647950188'!$A:$A,Data_Extraction!G$2,'HeartRate-2022-03-21-1647950188'!$C:$C,Data_Extraction!$A1901),"")</f>
        <v/>
      </c>
      <c r="H1901">
        <f>IFERROR(AVERAGEIFS('HeartRate-2022-03-21-1647950188'!$B:$B,'HeartRate-2022-03-21-1647950188'!$A:$A,Data_Extraction!H$2,'HeartRate-2022-03-21-1647950188'!$C:$C,Data_Extraction!$A1901),"")</f>
        <v>82</v>
      </c>
      <c r="I1901" t="str">
        <f>IFERROR(AVERAGEIFS('HeartRate-2022-03-21-1647950188'!$B:$B,'HeartRate-2022-03-21-1647950188'!$A:$A,Data_Extraction!I$2,'HeartRate-2022-03-21-1647950188'!$C:$C,Data_Extraction!$A1901),"")</f>
        <v/>
      </c>
      <c r="J1901" s="8">
        <f t="shared" si="175"/>
        <v>82</v>
      </c>
      <c r="N1901" s="11">
        <f>Data_Extraction!A1901</f>
        <v>44641.541284722225</v>
      </c>
      <c r="O1901" s="15">
        <f t="shared" si="176"/>
        <v>44641</v>
      </c>
      <c r="P1901" s="16">
        <f t="shared" si="177"/>
        <v>0.54128472222222224</v>
      </c>
      <c r="Q1901" s="12">
        <f>IF(Data_Extraction!B1901="",Data_Extraction!$J1901*(Q$1),Data_Extraction!B1901)</f>
        <v>73.8</v>
      </c>
      <c r="R1901" s="12">
        <f>IF(Data_Extraction!C1901="",Data_Extraction!$J1901*(R$1),Data_Extraction!C1901)</f>
        <v>75.44</v>
      </c>
      <c r="S1901" s="12">
        <f>IF(Data_Extraction!D1901="",Data_Extraction!$J1901*(S$1),Data_Extraction!D1901)</f>
        <v>85.28</v>
      </c>
      <c r="T1901" s="12">
        <f>IF(Data_Extraction!E1901="",Data_Extraction!$J1901*(T$1),Data_Extraction!E1901)</f>
        <v>77.899999999999991</v>
      </c>
      <c r="U1901" s="12">
        <f>IF(Data_Extraction!F1901="",Data_Extraction!$J1901*(U$1),Data_Extraction!F1901)</f>
        <v>80.36</v>
      </c>
      <c r="V1901" s="12">
        <f>IF(Data_Extraction!G1901="",Data_Extraction!$J1901*(V$1),Data_Extraction!G1901)</f>
        <v>74.62</v>
      </c>
      <c r="W1901" s="12">
        <f>IF(Data_Extraction!H1901="",Data_Extraction!$J1901*(W$1),Data_Extraction!H1901)</f>
        <v>82</v>
      </c>
      <c r="X1901" s="12">
        <f>IF(Data_Extraction!I1901="",Data_Extraction!$J1901*(X$1),Data_Extraction!I1901)</f>
        <v>79.539999999999992</v>
      </c>
      <c r="Y1901" s="13">
        <f t="shared" si="174"/>
        <v>78.617500000000007</v>
      </c>
      <c r="Z1901" s="17" t="str">
        <f t="shared" si="178"/>
        <v>Afternoon</v>
      </c>
      <c r="AA1901" s="14" t="str">
        <f>VLOOKUP($N1901,'HeartRate-2022-03-21-1647950188'!$C:$G,2,0)</f>
        <v>Hands On</v>
      </c>
      <c r="AB1901" s="14" t="str">
        <f>VLOOKUP($N1901,'HeartRate-2022-03-21-1647950188'!$C:$G,3,0)</f>
        <v>On Campus</v>
      </c>
      <c r="AC1901" s="14" t="str">
        <f>VLOOKUP($N1901,'HeartRate-2022-03-21-1647950188'!$C:$G,4,0)</f>
        <v>Sitting</v>
      </c>
      <c r="AD1901" s="14" t="str">
        <f>VLOOKUP($N1901,'HeartRate-2022-03-21-1647950188'!$C:$G,5,0)</f>
        <v>Tools_Digital Drawing</v>
      </c>
      <c r="AE1901">
        <f t="shared" si="179"/>
        <v>0</v>
      </c>
      <c r="AF1901" s="18">
        <v>44641</v>
      </c>
      <c r="AG1901" s="19">
        <v>0.54128472222222224</v>
      </c>
    </row>
    <row r="1902" spans="1:33" x14ac:dyDescent="0.3">
      <c r="A1902" s="5">
        <v>44641.542361111111</v>
      </c>
      <c r="B1902" t="str">
        <f>IFERROR(AVERAGEIFS('HeartRate-2022-03-21-1647950188'!$B:$B,'HeartRate-2022-03-21-1647950188'!$A:$A,Data_Extraction!B$2,'HeartRate-2022-03-21-1647950188'!$C:$C,Data_Extraction!$A1902),"")</f>
        <v/>
      </c>
      <c r="C1902" t="str">
        <f>IFERROR(AVERAGEIFS('HeartRate-2022-03-21-1647950188'!$B:$B,'HeartRate-2022-03-21-1647950188'!$A:$A,Data_Extraction!C$2,'HeartRate-2022-03-21-1647950188'!$C:$C,Data_Extraction!$A1902),"")</f>
        <v/>
      </c>
      <c r="D1902" t="str">
        <f>IFERROR(AVERAGEIFS('HeartRate-2022-03-21-1647950188'!$B:$B,'HeartRate-2022-03-21-1647950188'!$A:$A,Data_Extraction!D$2,'HeartRate-2022-03-21-1647950188'!$C:$C,Data_Extraction!$A1902),"")</f>
        <v/>
      </c>
      <c r="E1902" t="str">
        <f>IFERROR(AVERAGEIFS('HeartRate-2022-03-21-1647950188'!$B:$B,'HeartRate-2022-03-21-1647950188'!$A:$A,Data_Extraction!E$2,'HeartRate-2022-03-21-1647950188'!$C:$C,Data_Extraction!$A1902),"")</f>
        <v/>
      </c>
      <c r="F1902" t="str">
        <f>IFERROR(AVERAGEIFS('HeartRate-2022-03-21-1647950188'!$B:$B,'HeartRate-2022-03-21-1647950188'!$A:$A,Data_Extraction!F$2,'HeartRate-2022-03-21-1647950188'!$C:$C,Data_Extraction!$A1902),"")</f>
        <v/>
      </c>
      <c r="G1902" t="str">
        <f>IFERROR(AVERAGEIFS('HeartRate-2022-03-21-1647950188'!$B:$B,'HeartRate-2022-03-21-1647950188'!$A:$A,Data_Extraction!G$2,'HeartRate-2022-03-21-1647950188'!$C:$C,Data_Extraction!$A1902),"")</f>
        <v/>
      </c>
      <c r="H1902">
        <f>IFERROR(AVERAGEIFS('HeartRate-2022-03-21-1647950188'!$B:$B,'HeartRate-2022-03-21-1647950188'!$A:$A,Data_Extraction!H$2,'HeartRate-2022-03-21-1647950188'!$C:$C,Data_Extraction!$A1902),"")</f>
        <v>82</v>
      </c>
      <c r="I1902" t="str">
        <f>IFERROR(AVERAGEIFS('HeartRate-2022-03-21-1647950188'!$B:$B,'HeartRate-2022-03-21-1647950188'!$A:$A,Data_Extraction!I$2,'HeartRate-2022-03-21-1647950188'!$C:$C,Data_Extraction!$A1902),"")</f>
        <v/>
      </c>
      <c r="J1902" s="8">
        <f t="shared" si="175"/>
        <v>82</v>
      </c>
      <c r="N1902" s="11">
        <f>Data_Extraction!A1902</f>
        <v>44641.542361111111</v>
      </c>
      <c r="O1902" s="15">
        <f t="shared" si="176"/>
        <v>44641</v>
      </c>
      <c r="P1902" s="16">
        <f t="shared" si="177"/>
        <v>0.54236111111111118</v>
      </c>
      <c r="Q1902" s="12">
        <f>IF(Data_Extraction!B1902="",Data_Extraction!$J1902*(Q$1),Data_Extraction!B1902)</f>
        <v>73.8</v>
      </c>
      <c r="R1902" s="12">
        <f>IF(Data_Extraction!C1902="",Data_Extraction!$J1902*(R$1),Data_Extraction!C1902)</f>
        <v>75.44</v>
      </c>
      <c r="S1902" s="12">
        <f>IF(Data_Extraction!D1902="",Data_Extraction!$J1902*(S$1),Data_Extraction!D1902)</f>
        <v>85.28</v>
      </c>
      <c r="T1902" s="12">
        <f>IF(Data_Extraction!E1902="",Data_Extraction!$J1902*(T$1),Data_Extraction!E1902)</f>
        <v>77.899999999999991</v>
      </c>
      <c r="U1902" s="12">
        <f>IF(Data_Extraction!F1902="",Data_Extraction!$J1902*(U$1),Data_Extraction!F1902)</f>
        <v>80.36</v>
      </c>
      <c r="V1902" s="12">
        <f>IF(Data_Extraction!G1902="",Data_Extraction!$J1902*(V$1),Data_Extraction!G1902)</f>
        <v>74.62</v>
      </c>
      <c r="W1902" s="12">
        <f>IF(Data_Extraction!H1902="",Data_Extraction!$J1902*(W$1),Data_Extraction!H1902)</f>
        <v>82</v>
      </c>
      <c r="X1902" s="12">
        <f>IF(Data_Extraction!I1902="",Data_Extraction!$J1902*(X$1),Data_Extraction!I1902)</f>
        <v>79.539999999999992</v>
      </c>
      <c r="Y1902" s="13">
        <f t="shared" si="174"/>
        <v>78.617500000000007</v>
      </c>
      <c r="Z1902" s="17" t="str">
        <f t="shared" si="178"/>
        <v>Break</v>
      </c>
      <c r="AA1902" s="14" t="str">
        <f>VLOOKUP($N1902,'HeartRate-2022-03-21-1647950188'!$C:$G,2,0)</f>
        <v>Break</v>
      </c>
      <c r="AB1902" s="14" t="str">
        <f>VLOOKUP($N1902,'HeartRate-2022-03-21-1647950188'!$C:$G,3,0)</f>
        <v>On Campus</v>
      </c>
      <c r="AC1902" s="14" t="str">
        <f>VLOOKUP($N1902,'HeartRate-2022-03-21-1647950188'!$C:$G,4,0)</f>
        <v>Sitting</v>
      </c>
      <c r="AD1902" s="14" t="str">
        <f>VLOOKUP($N1902,'HeartRate-2022-03-21-1647950188'!$C:$G,5,0)</f>
        <v>Tools_Digital Drawing</v>
      </c>
      <c r="AE1902">
        <f t="shared" si="179"/>
        <v>0</v>
      </c>
      <c r="AF1902" s="18">
        <v>44641</v>
      </c>
      <c r="AG1902" s="19">
        <v>0.54236111111111118</v>
      </c>
    </row>
    <row r="1903" spans="1:33" x14ac:dyDescent="0.3">
      <c r="A1903" s="5">
        <v>44641.544004629628</v>
      </c>
      <c r="B1903" t="str">
        <f>IFERROR(AVERAGEIFS('HeartRate-2022-03-21-1647950188'!$B:$B,'HeartRate-2022-03-21-1647950188'!$A:$A,Data_Extraction!B$2,'HeartRate-2022-03-21-1647950188'!$C:$C,Data_Extraction!$A1903),"")</f>
        <v/>
      </c>
      <c r="C1903" t="str">
        <f>IFERROR(AVERAGEIFS('HeartRate-2022-03-21-1647950188'!$B:$B,'HeartRate-2022-03-21-1647950188'!$A:$A,Data_Extraction!C$2,'HeartRate-2022-03-21-1647950188'!$C:$C,Data_Extraction!$A1903),"")</f>
        <v/>
      </c>
      <c r="D1903" t="str">
        <f>IFERROR(AVERAGEIFS('HeartRate-2022-03-21-1647950188'!$B:$B,'HeartRate-2022-03-21-1647950188'!$A:$A,Data_Extraction!D$2,'HeartRate-2022-03-21-1647950188'!$C:$C,Data_Extraction!$A1903),"")</f>
        <v/>
      </c>
      <c r="E1903" t="str">
        <f>IFERROR(AVERAGEIFS('HeartRate-2022-03-21-1647950188'!$B:$B,'HeartRate-2022-03-21-1647950188'!$A:$A,Data_Extraction!E$2,'HeartRate-2022-03-21-1647950188'!$C:$C,Data_Extraction!$A1903),"")</f>
        <v/>
      </c>
      <c r="F1903" t="str">
        <f>IFERROR(AVERAGEIFS('HeartRate-2022-03-21-1647950188'!$B:$B,'HeartRate-2022-03-21-1647950188'!$A:$A,Data_Extraction!F$2,'HeartRate-2022-03-21-1647950188'!$C:$C,Data_Extraction!$A1903),"")</f>
        <v/>
      </c>
      <c r="G1903" t="str">
        <f>IFERROR(AVERAGEIFS('HeartRate-2022-03-21-1647950188'!$B:$B,'HeartRate-2022-03-21-1647950188'!$A:$A,Data_Extraction!G$2,'HeartRate-2022-03-21-1647950188'!$C:$C,Data_Extraction!$A1903),"")</f>
        <v/>
      </c>
      <c r="H1903">
        <f>IFERROR(AVERAGEIFS('HeartRate-2022-03-21-1647950188'!$B:$B,'HeartRate-2022-03-21-1647950188'!$A:$A,Data_Extraction!H$2,'HeartRate-2022-03-21-1647950188'!$C:$C,Data_Extraction!$A1903),"")</f>
        <v>78</v>
      </c>
      <c r="I1903" t="str">
        <f>IFERROR(AVERAGEIFS('HeartRate-2022-03-21-1647950188'!$B:$B,'HeartRate-2022-03-21-1647950188'!$A:$A,Data_Extraction!I$2,'HeartRate-2022-03-21-1647950188'!$C:$C,Data_Extraction!$A1903),"")</f>
        <v/>
      </c>
      <c r="J1903" s="8">
        <f t="shared" si="175"/>
        <v>78</v>
      </c>
      <c r="N1903" s="11">
        <f>Data_Extraction!A1903</f>
        <v>44641.544004629628</v>
      </c>
      <c r="O1903" s="15">
        <f t="shared" si="176"/>
        <v>44641</v>
      </c>
      <c r="P1903" s="16">
        <f t="shared" si="177"/>
        <v>0.54400462962962959</v>
      </c>
      <c r="Q1903" s="12">
        <f>IF(Data_Extraction!B1903="",Data_Extraction!$J1903*(Q$1),Data_Extraction!B1903)</f>
        <v>70.2</v>
      </c>
      <c r="R1903" s="12">
        <f>IF(Data_Extraction!C1903="",Data_Extraction!$J1903*(R$1),Data_Extraction!C1903)</f>
        <v>71.760000000000005</v>
      </c>
      <c r="S1903" s="12">
        <f>IF(Data_Extraction!D1903="",Data_Extraction!$J1903*(S$1),Data_Extraction!D1903)</f>
        <v>81.12</v>
      </c>
      <c r="T1903" s="12">
        <f>IF(Data_Extraction!E1903="",Data_Extraction!$J1903*(T$1),Data_Extraction!E1903)</f>
        <v>74.099999999999994</v>
      </c>
      <c r="U1903" s="12">
        <f>IF(Data_Extraction!F1903="",Data_Extraction!$J1903*(U$1),Data_Extraction!F1903)</f>
        <v>76.44</v>
      </c>
      <c r="V1903" s="12">
        <f>IF(Data_Extraction!G1903="",Data_Extraction!$J1903*(V$1),Data_Extraction!G1903)</f>
        <v>70.98</v>
      </c>
      <c r="W1903" s="12">
        <f>IF(Data_Extraction!H1903="",Data_Extraction!$J1903*(W$1),Data_Extraction!H1903)</f>
        <v>78</v>
      </c>
      <c r="X1903" s="12">
        <f>IF(Data_Extraction!I1903="",Data_Extraction!$J1903*(X$1),Data_Extraction!I1903)</f>
        <v>75.66</v>
      </c>
      <c r="Y1903" s="13">
        <f t="shared" si="174"/>
        <v>74.782499999999999</v>
      </c>
      <c r="Z1903" s="17" t="str">
        <f t="shared" si="178"/>
        <v>Break</v>
      </c>
      <c r="AA1903" s="14" t="str">
        <f>VLOOKUP($N1903,'HeartRate-2022-03-21-1647950188'!$C:$G,2,0)</f>
        <v>Break</v>
      </c>
      <c r="AB1903" s="14" t="str">
        <f>VLOOKUP($N1903,'HeartRate-2022-03-21-1647950188'!$C:$G,3,0)</f>
        <v>On Campus</v>
      </c>
      <c r="AC1903" s="14" t="str">
        <f>VLOOKUP($N1903,'HeartRate-2022-03-21-1647950188'!$C:$G,4,0)</f>
        <v>Sitting</v>
      </c>
      <c r="AD1903" s="14" t="str">
        <f>VLOOKUP($N1903,'HeartRate-2022-03-21-1647950188'!$C:$G,5,0)</f>
        <v>Tools_Digital Drawing</v>
      </c>
      <c r="AE1903">
        <f t="shared" si="179"/>
        <v>0</v>
      </c>
      <c r="AF1903" s="18">
        <v>44641</v>
      </c>
      <c r="AG1903" s="19">
        <v>0.54400462962962959</v>
      </c>
    </row>
    <row r="1904" spans="1:33" x14ac:dyDescent="0.3">
      <c r="A1904" s="5">
        <v>44641.54583333333</v>
      </c>
      <c r="B1904" t="str">
        <f>IFERROR(AVERAGEIFS('HeartRate-2022-03-21-1647950188'!$B:$B,'HeartRate-2022-03-21-1647950188'!$A:$A,Data_Extraction!B$2,'HeartRate-2022-03-21-1647950188'!$C:$C,Data_Extraction!$A1904),"")</f>
        <v/>
      </c>
      <c r="C1904" t="str">
        <f>IFERROR(AVERAGEIFS('HeartRate-2022-03-21-1647950188'!$B:$B,'HeartRate-2022-03-21-1647950188'!$A:$A,Data_Extraction!C$2,'HeartRate-2022-03-21-1647950188'!$C:$C,Data_Extraction!$A1904),"")</f>
        <v/>
      </c>
      <c r="D1904" t="str">
        <f>IFERROR(AVERAGEIFS('HeartRate-2022-03-21-1647950188'!$B:$B,'HeartRate-2022-03-21-1647950188'!$A:$A,Data_Extraction!D$2,'HeartRate-2022-03-21-1647950188'!$C:$C,Data_Extraction!$A1904),"")</f>
        <v/>
      </c>
      <c r="E1904" t="str">
        <f>IFERROR(AVERAGEIFS('HeartRate-2022-03-21-1647950188'!$B:$B,'HeartRate-2022-03-21-1647950188'!$A:$A,Data_Extraction!E$2,'HeartRate-2022-03-21-1647950188'!$C:$C,Data_Extraction!$A1904),"")</f>
        <v/>
      </c>
      <c r="F1904" t="str">
        <f>IFERROR(AVERAGEIFS('HeartRate-2022-03-21-1647950188'!$B:$B,'HeartRate-2022-03-21-1647950188'!$A:$A,Data_Extraction!F$2,'HeartRate-2022-03-21-1647950188'!$C:$C,Data_Extraction!$A1904),"")</f>
        <v/>
      </c>
      <c r="G1904" t="str">
        <f>IFERROR(AVERAGEIFS('HeartRate-2022-03-21-1647950188'!$B:$B,'HeartRate-2022-03-21-1647950188'!$A:$A,Data_Extraction!G$2,'HeartRate-2022-03-21-1647950188'!$C:$C,Data_Extraction!$A1904),"")</f>
        <v/>
      </c>
      <c r="H1904">
        <f>IFERROR(AVERAGEIFS('HeartRate-2022-03-21-1647950188'!$B:$B,'HeartRate-2022-03-21-1647950188'!$A:$A,Data_Extraction!H$2,'HeartRate-2022-03-21-1647950188'!$C:$C,Data_Extraction!$A1904),"")</f>
        <v>78</v>
      </c>
      <c r="I1904" t="str">
        <f>IFERROR(AVERAGEIFS('HeartRate-2022-03-21-1647950188'!$B:$B,'HeartRate-2022-03-21-1647950188'!$A:$A,Data_Extraction!I$2,'HeartRate-2022-03-21-1647950188'!$C:$C,Data_Extraction!$A1904),"")</f>
        <v/>
      </c>
      <c r="J1904" s="8">
        <f t="shared" si="175"/>
        <v>78</v>
      </c>
      <c r="N1904" s="11">
        <f>Data_Extraction!A1904</f>
        <v>44641.54583333333</v>
      </c>
      <c r="O1904" s="15">
        <f t="shared" si="176"/>
        <v>44641</v>
      </c>
      <c r="P1904" s="16">
        <f t="shared" si="177"/>
        <v>0.54583333333333328</v>
      </c>
      <c r="Q1904" s="12">
        <f>IF(Data_Extraction!B1904="",Data_Extraction!$J1904*(Q$1),Data_Extraction!B1904)</f>
        <v>70.2</v>
      </c>
      <c r="R1904" s="12">
        <f>IF(Data_Extraction!C1904="",Data_Extraction!$J1904*(R$1),Data_Extraction!C1904)</f>
        <v>71.760000000000005</v>
      </c>
      <c r="S1904" s="12">
        <f>IF(Data_Extraction!D1904="",Data_Extraction!$J1904*(S$1),Data_Extraction!D1904)</f>
        <v>81.12</v>
      </c>
      <c r="T1904" s="12">
        <f>IF(Data_Extraction!E1904="",Data_Extraction!$J1904*(T$1),Data_Extraction!E1904)</f>
        <v>74.099999999999994</v>
      </c>
      <c r="U1904" s="12">
        <f>IF(Data_Extraction!F1904="",Data_Extraction!$J1904*(U$1),Data_Extraction!F1904)</f>
        <v>76.44</v>
      </c>
      <c r="V1904" s="12">
        <f>IF(Data_Extraction!G1904="",Data_Extraction!$J1904*(V$1),Data_Extraction!G1904)</f>
        <v>70.98</v>
      </c>
      <c r="W1904" s="12">
        <f>IF(Data_Extraction!H1904="",Data_Extraction!$J1904*(W$1),Data_Extraction!H1904)</f>
        <v>78</v>
      </c>
      <c r="X1904" s="12">
        <f>IF(Data_Extraction!I1904="",Data_Extraction!$J1904*(X$1),Data_Extraction!I1904)</f>
        <v>75.66</v>
      </c>
      <c r="Y1904" s="13">
        <f t="shared" si="174"/>
        <v>74.782499999999999</v>
      </c>
      <c r="Z1904" s="17" t="str">
        <f t="shared" si="178"/>
        <v>Break</v>
      </c>
      <c r="AA1904" s="14" t="str">
        <f>VLOOKUP($N1904,'HeartRate-2022-03-21-1647950188'!$C:$G,2,0)</f>
        <v>Break</v>
      </c>
      <c r="AB1904" s="14" t="str">
        <f>VLOOKUP($N1904,'HeartRate-2022-03-21-1647950188'!$C:$G,3,0)</f>
        <v>On Campus</v>
      </c>
      <c r="AC1904" s="14" t="str">
        <f>VLOOKUP($N1904,'HeartRate-2022-03-21-1647950188'!$C:$G,4,0)</f>
        <v>Sitting</v>
      </c>
      <c r="AD1904" s="14" t="str">
        <f>VLOOKUP($N1904,'HeartRate-2022-03-21-1647950188'!$C:$G,5,0)</f>
        <v>Tools_Digital Drawing</v>
      </c>
      <c r="AE1904">
        <f t="shared" si="179"/>
        <v>0</v>
      </c>
      <c r="AF1904" s="18">
        <v>44641</v>
      </c>
      <c r="AG1904" s="19">
        <v>0.54583333333333328</v>
      </c>
    </row>
    <row r="1905" spans="1:33" x14ac:dyDescent="0.3">
      <c r="A1905" s="5">
        <v>44641.547546296293</v>
      </c>
      <c r="B1905" t="str">
        <f>IFERROR(AVERAGEIFS('HeartRate-2022-03-21-1647950188'!$B:$B,'HeartRate-2022-03-21-1647950188'!$A:$A,Data_Extraction!B$2,'HeartRate-2022-03-21-1647950188'!$C:$C,Data_Extraction!$A1905),"")</f>
        <v/>
      </c>
      <c r="C1905" t="str">
        <f>IFERROR(AVERAGEIFS('HeartRate-2022-03-21-1647950188'!$B:$B,'HeartRate-2022-03-21-1647950188'!$A:$A,Data_Extraction!C$2,'HeartRate-2022-03-21-1647950188'!$C:$C,Data_Extraction!$A1905),"")</f>
        <v/>
      </c>
      <c r="D1905" t="str">
        <f>IFERROR(AVERAGEIFS('HeartRate-2022-03-21-1647950188'!$B:$B,'HeartRate-2022-03-21-1647950188'!$A:$A,Data_Extraction!D$2,'HeartRate-2022-03-21-1647950188'!$C:$C,Data_Extraction!$A1905),"")</f>
        <v/>
      </c>
      <c r="E1905" t="str">
        <f>IFERROR(AVERAGEIFS('HeartRate-2022-03-21-1647950188'!$B:$B,'HeartRate-2022-03-21-1647950188'!$A:$A,Data_Extraction!E$2,'HeartRate-2022-03-21-1647950188'!$C:$C,Data_Extraction!$A1905),"")</f>
        <v/>
      </c>
      <c r="F1905" t="str">
        <f>IFERROR(AVERAGEIFS('HeartRate-2022-03-21-1647950188'!$B:$B,'HeartRate-2022-03-21-1647950188'!$A:$A,Data_Extraction!F$2,'HeartRate-2022-03-21-1647950188'!$C:$C,Data_Extraction!$A1905),"")</f>
        <v/>
      </c>
      <c r="G1905" t="str">
        <f>IFERROR(AVERAGEIFS('HeartRate-2022-03-21-1647950188'!$B:$B,'HeartRate-2022-03-21-1647950188'!$A:$A,Data_Extraction!G$2,'HeartRate-2022-03-21-1647950188'!$C:$C,Data_Extraction!$A1905),"")</f>
        <v/>
      </c>
      <c r="H1905">
        <f>IFERROR(AVERAGEIFS('HeartRate-2022-03-21-1647950188'!$B:$B,'HeartRate-2022-03-21-1647950188'!$A:$A,Data_Extraction!H$2,'HeartRate-2022-03-21-1647950188'!$C:$C,Data_Extraction!$A1905),"")</f>
        <v>79</v>
      </c>
      <c r="I1905" t="str">
        <f>IFERROR(AVERAGEIFS('HeartRate-2022-03-21-1647950188'!$B:$B,'HeartRate-2022-03-21-1647950188'!$A:$A,Data_Extraction!I$2,'HeartRate-2022-03-21-1647950188'!$C:$C,Data_Extraction!$A1905),"")</f>
        <v/>
      </c>
      <c r="J1905" s="8">
        <f t="shared" si="175"/>
        <v>79</v>
      </c>
      <c r="N1905" s="11">
        <f>Data_Extraction!A1905</f>
        <v>44641.547546296293</v>
      </c>
      <c r="O1905" s="15">
        <f t="shared" si="176"/>
        <v>44641</v>
      </c>
      <c r="P1905" s="16">
        <f t="shared" si="177"/>
        <v>0.54754629629629636</v>
      </c>
      <c r="Q1905" s="12">
        <f>IF(Data_Extraction!B1905="",Data_Extraction!$J1905*(Q$1),Data_Extraction!B1905)</f>
        <v>71.100000000000009</v>
      </c>
      <c r="R1905" s="12">
        <f>IF(Data_Extraction!C1905="",Data_Extraction!$J1905*(R$1),Data_Extraction!C1905)</f>
        <v>72.680000000000007</v>
      </c>
      <c r="S1905" s="12">
        <f>IF(Data_Extraction!D1905="",Data_Extraction!$J1905*(S$1),Data_Extraction!D1905)</f>
        <v>82.16</v>
      </c>
      <c r="T1905" s="12">
        <f>IF(Data_Extraction!E1905="",Data_Extraction!$J1905*(T$1),Data_Extraction!E1905)</f>
        <v>75.05</v>
      </c>
      <c r="U1905" s="12">
        <f>IF(Data_Extraction!F1905="",Data_Extraction!$J1905*(U$1),Data_Extraction!F1905)</f>
        <v>77.42</v>
      </c>
      <c r="V1905" s="12">
        <f>IF(Data_Extraction!G1905="",Data_Extraction!$J1905*(V$1),Data_Extraction!G1905)</f>
        <v>71.89</v>
      </c>
      <c r="W1905" s="12">
        <f>IF(Data_Extraction!H1905="",Data_Extraction!$J1905*(W$1),Data_Extraction!H1905)</f>
        <v>79</v>
      </c>
      <c r="X1905" s="12">
        <f>IF(Data_Extraction!I1905="",Data_Extraction!$J1905*(X$1),Data_Extraction!I1905)</f>
        <v>76.63</v>
      </c>
      <c r="Y1905" s="13">
        <f t="shared" si="174"/>
        <v>75.741249999999994</v>
      </c>
      <c r="Z1905" s="17" t="str">
        <f t="shared" si="178"/>
        <v>Break</v>
      </c>
      <c r="AA1905" s="14" t="str">
        <f>VLOOKUP($N1905,'HeartRate-2022-03-21-1647950188'!$C:$G,2,0)</f>
        <v>Break</v>
      </c>
      <c r="AB1905" s="14" t="str">
        <f>VLOOKUP($N1905,'HeartRate-2022-03-21-1647950188'!$C:$G,3,0)</f>
        <v>On Campus</v>
      </c>
      <c r="AC1905" s="14" t="str">
        <f>VLOOKUP($N1905,'HeartRate-2022-03-21-1647950188'!$C:$G,4,0)</f>
        <v>Sitting</v>
      </c>
      <c r="AD1905" s="14" t="str">
        <f>VLOOKUP($N1905,'HeartRate-2022-03-21-1647950188'!$C:$G,5,0)</f>
        <v>Tools_Digital Drawing</v>
      </c>
      <c r="AE1905">
        <f t="shared" si="179"/>
        <v>0</v>
      </c>
      <c r="AF1905" s="18">
        <v>44641</v>
      </c>
      <c r="AG1905" s="19">
        <v>0.54754629629629636</v>
      </c>
    </row>
    <row r="1906" spans="1:33" x14ac:dyDescent="0.3">
      <c r="A1906" s="5">
        <v>44641.547824074078</v>
      </c>
      <c r="B1906" t="str">
        <f>IFERROR(AVERAGEIFS('HeartRate-2022-03-21-1647950188'!$B:$B,'HeartRate-2022-03-21-1647950188'!$A:$A,Data_Extraction!B$2,'HeartRate-2022-03-21-1647950188'!$C:$C,Data_Extraction!$A1906),"")</f>
        <v/>
      </c>
      <c r="C1906" t="str">
        <f>IFERROR(AVERAGEIFS('HeartRate-2022-03-21-1647950188'!$B:$B,'HeartRate-2022-03-21-1647950188'!$A:$A,Data_Extraction!C$2,'HeartRate-2022-03-21-1647950188'!$C:$C,Data_Extraction!$A1906),"")</f>
        <v/>
      </c>
      <c r="D1906" t="str">
        <f>IFERROR(AVERAGEIFS('HeartRate-2022-03-21-1647950188'!$B:$B,'HeartRate-2022-03-21-1647950188'!$A:$A,Data_Extraction!D$2,'HeartRate-2022-03-21-1647950188'!$C:$C,Data_Extraction!$A1906),"")</f>
        <v/>
      </c>
      <c r="E1906" t="str">
        <f>IFERROR(AVERAGEIFS('HeartRate-2022-03-21-1647950188'!$B:$B,'HeartRate-2022-03-21-1647950188'!$A:$A,Data_Extraction!E$2,'HeartRate-2022-03-21-1647950188'!$C:$C,Data_Extraction!$A1906),"")</f>
        <v/>
      </c>
      <c r="F1906" t="str">
        <f>IFERROR(AVERAGEIFS('HeartRate-2022-03-21-1647950188'!$B:$B,'HeartRate-2022-03-21-1647950188'!$A:$A,Data_Extraction!F$2,'HeartRate-2022-03-21-1647950188'!$C:$C,Data_Extraction!$A1906),"")</f>
        <v/>
      </c>
      <c r="G1906" t="str">
        <f>IFERROR(AVERAGEIFS('HeartRate-2022-03-21-1647950188'!$B:$B,'HeartRate-2022-03-21-1647950188'!$A:$A,Data_Extraction!G$2,'HeartRate-2022-03-21-1647950188'!$C:$C,Data_Extraction!$A1906),"")</f>
        <v/>
      </c>
      <c r="H1906">
        <f>IFERROR(AVERAGEIFS('HeartRate-2022-03-21-1647950188'!$B:$B,'HeartRate-2022-03-21-1647950188'!$A:$A,Data_Extraction!H$2,'HeartRate-2022-03-21-1647950188'!$C:$C,Data_Extraction!$A1906),"")</f>
        <v>79</v>
      </c>
      <c r="I1906" t="str">
        <f>IFERROR(AVERAGEIFS('HeartRate-2022-03-21-1647950188'!$B:$B,'HeartRate-2022-03-21-1647950188'!$A:$A,Data_Extraction!I$2,'HeartRate-2022-03-21-1647950188'!$C:$C,Data_Extraction!$A1906),"")</f>
        <v/>
      </c>
      <c r="J1906" s="8">
        <f t="shared" si="175"/>
        <v>79</v>
      </c>
      <c r="N1906" s="11">
        <f>Data_Extraction!A1906</f>
        <v>44641.547824074078</v>
      </c>
      <c r="O1906" s="15">
        <f t="shared" si="176"/>
        <v>44641</v>
      </c>
      <c r="P1906" s="16">
        <f t="shared" si="177"/>
        <v>0.54782407407407407</v>
      </c>
      <c r="Q1906" s="12">
        <f>IF(Data_Extraction!B1906="",Data_Extraction!$J1906*(Q$1),Data_Extraction!B1906)</f>
        <v>71.100000000000009</v>
      </c>
      <c r="R1906" s="12">
        <f>IF(Data_Extraction!C1906="",Data_Extraction!$J1906*(R$1),Data_Extraction!C1906)</f>
        <v>72.680000000000007</v>
      </c>
      <c r="S1906" s="12">
        <f>IF(Data_Extraction!D1906="",Data_Extraction!$J1906*(S$1),Data_Extraction!D1906)</f>
        <v>82.16</v>
      </c>
      <c r="T1906" s="12">
        <f>IF(Data_Extraction!E1906="",Data_Extraction!$J1906*(T$1),Data_Extraction!E1906)</f>
        <v>75.05</v>
      </c>
      <c r="U1906" s="12">
        <f>IF(Data_Extraction!F1906="",Data_Extraction!$J1906*(U$1),Data_Extraction!F1906)</f>
        <v>77.42</v>
      </c>
      <c r="V1906" s="12">
        <f>IF(Data_Extraction!G1906="",Data_Extraction!$J1906*(V$1),Data_Extraction!G1906)</f>
        <v>71.89</v>
      </c>
      <c r="W1906" s="12">
        <f>IF(Data_Extraction!H1906="",Data_Extraction!$J1906*(W$1),Data_Extraction!H1906)</f>
        <v>79</v>
      </c>
      <c r="X1906" s="12">
        <f>IF(Data_Extraction!I1906="",Data_Extraction!$J1906*(X$1),Data_Extraction!I1906)</f>
        <v>76.63</v>
      </c>
      <c r="Y1906" s="13">
        <f t="shared" si="174"/>
        <v>75.741249999999994</v>
      </c>
      <c r="Z1906" s="17" t="str">
        <f t="shared" si="178"/>
        <v>Break</v>
      </c>
      <c r="AA1906" s="14" t="str">
        <f>VLOOKUP($N1906,'HeartRate-2022-03-21-1647950188'!$C:$G,2,0)</f>
        <v>Break</v>
      </c>
      <c r="AB1906" s="14" t="str">
        <f>VLOOKUP($N1906,'HeartRate-2022-03-21-1647950188'!$C:$G,3,0)</f>
        <v>On Campus</v>
      </c>
      <c r="AC1906" s="14" t="str">
        <f>VLOOKUP($N1906,'HeartRate-2022-03-21-1647950188'!$C:$G,4,0)</f>
        <v>Sitting</v>
      </c>
      <c r="AD1906" s="14" t="str">
        <f>VLOOKUP($N1906,'HeartRate-2022-03-21-1647950188'!$C:$G,5,0)</f>
        <v>Tools_Digital Drawing</v>
      </c>
      <c r="AE1906">
        <f t="shared" si="179"/>
        <v>0</v>
      </c>
      <c r="AF1906" s="18">
        <v>44641</v>
      </c>
      <c r="AG1906" s="19">
        <v>0.54782407407407407</v>
      </c>
    </row>
    <row r="1907" spans="1:33" x14ac:dyDescent="0.3">
      <c r="A1907" s="5">
        <v>44641.549305555556</v>
      </c>
      <c r="B1907" t="str">
        <f>IFERROR(AVERAGEIFS('HeartRate-2022-03-21-1647950188'!$B:$B,'HeartRate-2022-03-21-1647950188'!$A:$A,Data_Extraction!B$2,'HeartRate-2022-03-21-1647950188'!$C:$C,Data_Extraction!$A1907),"")</f>
        <v/>
      </c>
      <c r="C1907" t="str">
        <f>IFERROR(AVERAGEIFS('HeartRate-2022-03-21-1647950188'!$B:$B,'HeartRate-2022-03-21-1647950188'!$A:$A,Data_Extraction!C$2,'HeartRate-2022-03-21-1647950188'!$C:$C,Data_Extraction!$A1907),"")</f>
        <v/>
      </c>
      <c r="D1907" t="str">
        <f>IFERROR(AVERAGEIFS('HeartRate-2022-03-21-1647950188'!$B:$B,'HeartRate-2022-03-21-1647950188'!$A:$A,Data_Extraction!D$2,'HeartRate-2022-03-21-1647950188'!$C:$C,Data_Extraction!$A1907),"")</f>
        <v/>
      </c>
      <c r="E1907" t="str">
        <f>IFERROR(AVERAGEIFS('HeartRate-2022-03-21-1647950188'!$B:$B,'HeartRate-2022-03-21-1647950188'!$A:$A,Data_Extraction!E$2,'HeartRate-2022-03-21-1647950188'!$C:$C,Data_Extraction!$A1907),"")</f>
        <v/>
      </c>
      <c r="F1907" t="str">
        <f>IFERROR(AVERAGEIFS('HeartRate-2022-03-21-1647950188'!$B:$B,'HeartRate-2022-03-21-1647950188'!$A:$A,Data_Extraction!F$2,'HeartRate-2022-03-21-1647950188'!$C:$C,Data_Extraction!$A1907),"")</f>
        <v/>
      </c>
      <c r="G1907" t="str">
        <f>IFERROR(AVERAGEIFS('HeartRate-2022-03-21-1647950188'!$B:$B,'HeartRate-2022-03-21-1647950188'!$A:$A,Data_Extraction!G$2,'HeartRate-2022-03-21-1647950188'!$C:$C,Data_Extraction!$A1907),"")</f>
        <v/>
      </c>
      <c r="H1907">
        <f>IFERROR(AVERAGEIFS('HeartRate-2022-03-21-1647950188'!$B:$B,'HeartRate-2022-03-21-1647950188'!$A:$A,Data_Extraction!H$2,'HeartRate-2022-03-21-1647950188'!$C:$C,Data_Extraction!$A1907),"")</f>
        <v>83</v>
      </c>
      <c r="I1907" t="str">
        <f>IFERROR(AVERAGEIFS('HeartRate-2022-03-21-1647950188'!$B:$B,'HeartRate-2022-03-21-1647950188'!$A:$A,Data_Extraction!I$2,'HeartRate-2022-03-21-1647950188'!$C:$C,Data_Extraction!$A1907),"")</f>
        <v/>
      </c>
      <c r="J1907" s="8">
        <f t="shared" si="175"/>
        <v>83</v>
      </c>
      <c r="N1907" s="11">
        <f>Data_Extraction!A1907</f>
        <v>44641.549305555556</v>
      </c>
      <c r="O1907" s="15">
        <f t="shared" si="176"/>
        <v>44641</v>
      </c>
      <c r="P1907" s="16">
        <f t="shared" si="177"/>
        <v>0.5493055555555556</v>
      </c>
      <c r="Q1907" s="12">
        <f>IF(Data_Extraction!B1907="",Data_Extraction!$J1907*(Q$1),Data_Extraction!B1907)</f>
        <v>74.7</v>
      </c>
      <c r="R1907" s="12">
        <f>IF(Data_Extraction!C1907="",Data_Extraction!$J1907*(R$1),Data_Extraction!C1907)</f>
        <v>76.36</v>
      </c>
      <c r="S1907" s="12">
        <f>IF(Data_Extraction!D1907="",Data_Extraction!$J1907*(S$1),Data_Extraction!D1907)</f>
        <v>86.320000000000007</v>
      </c>
      <c r="T1907" s="12">
        <f>IF(Data_Extraction!E1907="",Data_Extraction!$J1907*(T$1),Data_Extraction!E1907)</f>
        <v>78.849999999999994</v>
      </c>
      <c r="U1907" s="12">
        <f>IF(Data_Extraction!F1907="",Data_Extraction!$J1907*(U$1),Data_Extraction!F1907)</f>
        <v>81.34</v>
      </c>
      <c r="V1907" s="12">
        <f>IF(Data_Extraction!G1907="",Data_Extraction!$J1907*(V$1),Data_Extraction!G1907)</f>
        <v>75.53</v>
      </c>
      <c r="W1907" s="12">
        <f>IF(Data_Extraction!H1907="",Data_Extraction!$J1907*(W$1),Data_Extraction!H1907)</f>
        <v>83</v>
      </c>
      <c r="X1907" s="12">
        <f>IF(Data_Extraction!I1907="",Data_Extraction!$J1907*(X$1),Data_Extraction!I1907)</f>
        <v>80.509999999999991</v>
      </c>
      <c r="Y1907" s="13">
        <f t="shared" si="174"/>
        <v>79.576250000000002</v>
      </c>
      <c r="Z1907" s="17" t="str">
        <f t="shared" si="178"/>
        <v>Break</v>
      </c>
      <c r="AA1907" s="14" t="str">
        <f>VLOOKUP($N1907,'HeartRate-2022-03-21-1647950188'!$C:$G,2,0)</f>
        <v>Break</v>
      </c>
      <c r="AB1907" s="14" t="str">
        <f>VLOOKUP($N1907,'HeartRate-2022-03-21-1647950188'!$C:$G,3,0)</f>
        <v>On Campus</v>
      </c>
      <c r="AC1907" s="14" t="str">
        <f>VLOOKUP($N1907,'HeartRate-2022-03-21-1647950188'!$C:$G,4,0)</f>
        <v>Sitting</v>
      </c>
      <c r="AD1907" s="14" t="str">
        <f>VLOOKUP($N1907,'HeartRate-2022-03-21-1647950188'!$C:$G,5,0)</f>
        <v>Tools_Digital Drawing</v>
      </c>
      <c r="AE1907">
        <f t="shared" si="179"/>
        <v>0</v>
      </c>
      <c r="AF1907" s="18">
        <v>44641</v>
      </c>
      <c r="AG1907" s="19">
        <v>0.5493055555555556</v>
      </c>
    </row>
    <row r="1908" spans="1:33" x14ac:dyDescent="0.3">
      <c r="A1908" s="5">
        <v>44641.552777777775</v>
      </c>
      <c r="B1908" t="str">
        <f>IFERROR(AVERAGEIFS('HeartRate-2022-03-21-1647950188'!$B:$B,'HeartRate-2022-03-21-1647950188'!$A:$A,Data_Extraction!B$2,'HeartRate-2022-03-21-1647950188'!$C:$C,Data_Extraction!$A1908),"")</f>
        <v/>
      </c>
      <c r="C1908" t="str">
        <f>IFERROR(AVERAGEIFS('HeartRate-2022-03-21-1647950188'!$B:$B,'HeartRate-2022-03-21-1647950188'!$A:$A,Data_Extraction!C$2,'HeartRate-2022-03-21-1647950188'!$C:$C,Data_Extraction!$A1908),"")</f>
        <v/>
      </c>
      <c r="D1908" t="str">
        <f>IFERROR(AVERAGEIFS('HeartRate-2022-03-21-1647950188'!$B:$B,'HeartRate-2022-03-21-1647950188'!$A:$A,Data_Extraction!D$2,'HeartRate-2022-03-21-1647950188'!$C:$C,Data_Extraction!$A1908),"")</f>
        <v/>
      </c>
      <c r="E1908" t="str">
        <f>IFERROR(AVERAGEIFS('HeartRate-2022-03-21-1647950188'!$B:$B,'HeartRate-2022-03-21-1647950188'!$A:$A,Data_Extraction!E$2,'HeartRate-2022-03-21-1647950188'!$C:$C,Data_Extraction!$A1908),"")</f>
        <v/>
      </c>
      <c r="F1908" t="str">
        <f>IFERROR(AVERAGEIFS('HeartRate-2022-03-21-1647950188'!$B:$B,'HeartRate-2022-03-21-1647950188'!$A:$A,Data_Extraction!F$2,'HeartRate-2022-03-21-1647950188'!$C:$C,Data_Extraction!$A1908),"")</f>
        <v/>
      </c>
      <c r="G1908" t="str">
        <f>IFERROR(AVERAGEIFS('HeartRate-2022-03-21-1647950188'!$B:$B,'HeartRate-2022-03-21-1647950188'!$A:$A,Data_Extraction!G$2,'HeartRate-2022-03-21-1647950188'!$C:$C,Data_Extraction!$A1908),"")</f>
        <v/>
      </c>
      <c r="H1908">
        <f>IFERROR(AVERAGEIFS('HeartRate-2022-03-21-1647950188'!$B:$B,'HeartRate-2022-03-21-1647950188'!$A:$A,Data_Extraction!H$2,'HeartRate-2022-03-21-1647950188'!$C:$C,Data_Extraction!$A1908),"")</f>
        <v>92</v>
      </c>
      <c r="I1908" t="str">
        <f>IFERROR(AVERAGEIFS('HeartRate-2022-03-21-1647950188'!$B:$B,'HeartRate-2022-03-21-1647950188'!$A:$A,Data_Extraction!I$2,'HeartRate-2022-03-21-1647950188'!$C:$C,Data_Extraction!$A1908),"")</f>
        <v/>
      </c>
      <c r="J1908" s="8">
        <f t="shared" si="175"/>
        <v>92</v>
      </c>
      <c r="N1908" s="11">
        <f>Data_Extraction!A1908</f>
        <v>44641.552777777775</v>
      </c>
      <c r="O1908" s="15">
        <f t="shared" si="176"/>
        <v>44641</v>
      </c>
      <c r="P1908" s="16">
        <f t="shared" si="177"/>
        <v>0.55277777777777781</v>
      </c>
      <c r="Q1908" s="12">
        <f>IF(Data_Extraction!B1908="",Data_Extraction!$J1908*(Q$1),Data_Extraction!B1908)</f>
        <v>82.8</v>
      </c>
      <c r="R1908" s="12">
        <f>IF(Data_Extraction!C1908="",Data_Extraction!$J1908*(R$1),Data_Extraction!C1908)</f>
        <v>84.64</v>
      </c>
      <c r="S1908" s="12">
        <f>IF(Data_Extraction!D1908="",Data_Extraction!$J1908*(S$1),Data_Extraction!D1908)</f>
        <v>95.68</v>
      </c>
      <c r="T1908" s="12">
        <f>IF(Data_Extraction!E1908="",Data_Extraction!$J1908*(T$1),Data_Extraction!E1908)</f>
        <v>87.399999999999991</v>
      </c>
      <c r="U1908" s="12">
        <f>IF(Data_Extraction!F1908="",Data_Extraction!$J1908*(U$1),Data_Extraction!F1908)</f>
        <v>90.16</v>
      </c>
      <c r="V1908" s="12">
        <f>IF(Data_Extraction!G1908="",Data_Extraction!$J1908*(V$1),Data_Extraction!G1908)</f>
        <v>83.72</v>
      </c>
      <c r="W1908" s="12">
        <f>IF(Data_Extraction!H1908="",Data_Extraction!$J1908*(W$1),Data_Extraction!H1908)</f>
        <v>92</v>
      </c>
      <c r="X1908" s="12">
        <f>IF(Data_Extraction!I1908="",Data_Extraction!$J1908*(X$1),Data_Extraction!I1908)</f>
        <v>89.24</v>
      </c>
      <c r="Y1908" s="13">
        <f t="shared" si="174"/>
        <v>88.204999999999998</v>
      </c>
      <c r="Z1908" s="17" t="str">
        <f t="shared" si="178"/>
        <v>Break</v>
      </c>
      <c r="AA1908" s="14" t="str">
        <f>VLOOKUP($N1908,'HeartRate-2022-03-21-1647950188'!$C:$G,2,0)</f>
        <v>Break</v>
      </c>
      <c r="AB1908" s="14" t="str">
        <f>VLOOKUP($N1908,'HeartRate-2022-03-21-1647950188'!$C:$G,3,0)</f>
        <v>On Campus</v>
      </c>
      <c r="AC1908" s="14" t="str">
        <f>VLOOKUP($N1908,'HeartRate-2022-03-21-1647950188'!$C:$G,4,0)</f>
        <v>Sitting</v>
      </c>
      <c r="AD1908" s="14" t="str">
        <f>VLOOKUP($N1908,'HeartRate-2022-03-21-1647950188'!$C:$G,5,0)</f>
        <v>Tools_Digital Drawing</v>
      </c>
      <c r="AE1908">
        <f t="shared" si="179"/>
        <v>0</v>
      </c>
      <c r="AF1908" s="18">
        <v>44641</v>
      </c>
      <c r="AG1908" s="19">
        <v>0.55277777777777781</v>
      </c>
    </row>
    <row r="1909" spans="1:33" x14ac:dyDescent="0.3">
      <c r="A1909" s="5">
        <v>44641.555289351854</v>
      </c>
      <c r="B1909" t="str">
        <f>IFERROR(AVERAGEIFS('HeartRate-2022-03-21-1647950188'!$B:$B,'HeartRate-2022-03-21-1647950188'!$A:$A,Data_Extraction!B$2,'HeartRate-2022-03-21-1647950188'!$C:$C,Data_Extraction!$A1909),"")</f>
        <v/>
      </c>
      <c r="C1909" t="str">
        <f>IFERROR(AVERAGEIFS('HeartRate-2022-03-21-1647950188'!$B:$B,'HeartRate-2022-03-21-1647950188'!$A:$A,Data_Extraction!C$2,'HeartRate-2022-03-21-1647950188'!$C:$C,Data_Extraction!$A1909),"")</f>
        <v/>
      </c>
      <c r="D1909" t="str">
        <f>IFERROR(AVERAGEIFS('HeartRate-2022-03-21-1647950188'!$B:$B,'HeartRate-2022-03-21-1647950188'!$A:$A,Data_Extraction!D$2,'HeartRate-2022-03-21-1647950188'!$C:$C,Data_Extraction!$A1909),"")</f>
        <v/>
      </c>
      <c r="E1909" t="str">
        <f>IFERROR(AVERAGEIFS('HeartRate-2022-03-21-1647950188'!$B:$B,'HeartRate-2022-03-21-1647950188'!$A:$A,Data_Extraction!E$2,'HeartRate-2022-03-21-1647950188'!$C:$C,Data_Extraction!$A1909),"")</f>
        <v/>
      </c>
      <c r="F1909" t="str">
        <f>IFERROR(AVERAGEIFS('HeartRate-2022-03-21-1647950188'!$B:$B,'HeartRate-2022-03-21-1647950188'!$A:$A,Data_Extraction!F$2,'HeartRate-2022-03-21-1647950188'!$C:$C,Data_Extraction!$A1909),"")</f>
        <v/>
      </c>
      <c r="G1909" t="str">
        <f>IFERROR(AVERAGEIFS('HeartRate-2022-03-21-1647950188'!$B:$B,'HeartRate-2022-03-21-1647950188'!$A:$A,Data_Extraction!G$2,'HeartRate-2022-03-21-1647950188'!$C:$C,Data_Extraction!$A1909),"")</f>
        <v/>
      </c>
      <c r="H1909">
        <f>IFERROR(AVERAGEIFS('HeartRate-2022-03-21-1647950188'!$B:$B,'HeartRate-2022-03-21-1647950188'!$A:$A,Data_Extraction!H$2,'HeartRate-2022-03-21-1647950188'!$C:$C,Data_Extraction!$A1909),"")</f>
        <v>78</v>
      </c>
      <c r="I1909" t="str">
        <f>IFERROR(AVERAGEIFS('HeartRate-2022-03-21-1647950188'!$B:$B,'HeartRate-2022-03-21-1647950188'!$A:$A,Data_Extraction!I$2,'HeartRate-2022-03-21-1647950188'!$C:$C,Data_Extraction!$A1909),"")</f>
        <v/>
      </c>
      <c r="J1909" s="8">
        <f t="shared" si="175"/>
        <v>78</v>
      </c>
      <c r="N1909" s="11">
        <f>Data_Extraction!A1909</f>
        <v>44641.555289351854</v>
      </c>
      <c r="O1909" s="15">
        <f t="shared" si="176"/>
        <v>44641</v>
      </c>
      <c r="P1909" s="16">
        <f t="shared" si="177"/>
        <v>0.55528935185185191</v>
      </c>
      <c r="Q1909" s="12">
        <f>IF(Data_Extraction!B1909="",Data_Extraction!$J1909*(Q$1),Data_Extraction!B1909)</f>
        <v>70.2</v>
      </c>
      <c r="R1909" s="12">
        <f>IF(Data_Extraction!C1909="",Data_Extraction!$J1909*(R$1),Data_Extraction!C1909)</f>
        <v>71.760000000000005</v>
      </c>
      <c r="S1909" s="12">
        <f>IF(Data_Extraction!D1909="",Data_Extraction!$J1909*(S$1),Data_Extraction!D1909)</f>
        <v>81.12</v>
      </c>
      <c r="T1909" s="12">
        <f>IF(Data_Extraction!E1909="",Data_Extraction!$J1909*(T$1),Data_Extraction!E1909)</f>
        <v>74.099999999999994</v>
      </c>
      <c r="U1909" s="12">
        <f>IF(Data_Extraction!F1909="",Data_Extraction!$J1909*(U$1),Data_Extraction!F1909)</f>
        <v>76.44</v>
      </c>
      <c r="V1909" s="12">
        <f>IF(Data_Extraction!G1909="",Data_Extraction!$J1909*(V$1),Data_Extraction!G1909)</f>
        <v>70.98</v>
      </c>
      <c r="W1909" s="12">
        <f>IF(Data_Extraction!H1909="",Data_Extraction!$J1909*(W$1),Data_Extraction!H1909)</f>
        <v>78</v>
      </c>
      <c r="X1909" s="12">
        <f>IF(Data_Extraction!I1909="",Data_Extraction!$J1909*(X$1),Data_Extraction!I1909)</f>
        <v>75.66</v>
      </c>
      <c r="Y1909" s="13">
        <f t="shared" si="174"/>
        <v>74.782499999999999</v>
      </c>
      <c r="Z1909" s="17" t="str">
        <f t="shared" si="178"/>
        <v>Break</v>
      </c>
      <c r="AA1909" s="14" t="str">
        <f>VLOOKUP($N1909,'HeartRate-2022-03-21-1647950188'!$C:$G,2,0)</f>
        <v>Break</v>
      </c>
      <c r="AB1909" s="14" t="str">
        <f>VLOOKUP($N1909,'HeartRate-2022-03-21-1647950188'!$C:$G,3,0)</f>
        <v>On Campus</v>
      </c>
      <c r="AC1909" s="14" t="str">
        <f>VLOOKUP($N1909,'HeartRate-2022-03-21-1647950188'!$C:$G,4,0)</f>
        <v>Sitting</v>
      </c>
      <c r="AD1909" s="14" t="str">
        <f>VLOOKUP($N1909,'HeartRate-2022-03-21-1647950188'!$C:$G,5,0)</f>
        <v>Tools_Digital Drawing</v>
      </c>
      <c r="AE1909">
        <f t="shared" si="179"/>
        <v>0</v>
      </c>
      <c r="AF1909" s="18">
        <v>44641</v>
      </c>
      <c r="AG1909" s="19">
        <v>0.55528935185185191</v>
      </c>
    </row>
    <row r="1910" spans="1:33" x14ac:dyDescent="0.3">
      <c r="A1910" s="5">
        <v>44641.556250000001</v>
      </c>
      <c r="B1910" t="str">
        <f>IFERROR(AVERAGEIFS('HeartRate-2022-03-21-1647950188'!$B:$B,'HeartRate-2022-03-21-1647950188'!$A:$A,Data_Extraction!B$2,'HeartRate-2022-03-21-1647950188'!$C:$C,Data_Extraction!$A1910),"")</f>
        <v/>
      </c>
      <c r="C1910" t="str">
        <f>IFERROR(AVERAGEIFS('HeartRate-2022-03-21-1647950188'!$B:$B,'HeartRate-2022-03-21-1647950188'!$A:$A,Data_Extraction!C$2,'HeartRate-2022-03-21-1647950188'!$C:$C,Data_Extraction!$A1910),"")</f>
        <v/>
      </c>
      <c r="D1910" t="str">
        <f>IFERROR(AVERAGEIFS('HeartRate-2022-03-21-1647950188'!$B:$B,'HeartRate-2022-03-21-1647950188'!$A:$A,Data_Extraction!D$2,'HeartRate-2022-03-21-1647950188'!$C:$C,Data_Extraction!$A1910),"")</f>
        <v/>
      </c>
      <c r="E1910" t="str">
        <f>IFERROR(AVERAGEIFS('HeartRate-2022-03-21-1647950188'!$B:$B,'HeartRate-2022-03-21-1647950188'!$A:$A,Data_Extraction!E$2,'HeartRate-2022-03-21-1647950188'!$C:$C,Data_Extraction!$A1910),"")</f>
        <v/>
      </c>
      <c r="F1910" t="str">
        <f>IFERROR(AVERAGEIFS('HeartRate-2022-03-21-1647950188'!$B:$B,'HeartRate-2022-03-21-1647950188'!$A:$A,Data_Extraction!F$2,'HeartRate-2022-03-21-1647950188'!$C:$C,Data_Extraction!$A1910),"")</f>
        <v/>
      </c>
      <c r="G1910" t="str">
        <f>IFERROR(AVERAGEIFS('HeartRate-2022-03-21-1647950188'!$B:$B,'HeartRate-2022-03-21-1647950188'!$A:$A,Data_Extraction!G$2,'HeartRate-2022-03-21-1647950188'!$C:$C,Data_Extraction!$A1910),"")</f>
        <v/>
      </c>
      <c r="H1910">
        <f>IFERROR(AVERAGEIFS('HeartRate-2022-03-21-1647950188'!$B:$B,'HeartRate-2022-03-21-1647950188'!$A:$A,Data_Extraction!H$2,'HeartRate-2022-03-21-1647950188'!$C:$C,Data_Extraction!$A1910),"")</f>
        <v>95</v>
      </c>
      <c r="I1910" t="str">
        <f>IFERROR(AVERAGEIFS('HeartRate-2022-03-21-1647950188'!$B:$B,'HeartRate-2022-03-21-1647950188'!$A:$A,Data_Extraction!I$2,'HeartRate-2022-03-21-1647950188'!$C:$C,Data_Extraction!$A1910),"")</f>
        <v/>
      </c>
      <c r="J1910" s="8">
        <f t="shared" si="175"/>
        <v>95</v>
      </c>
      <c r="N1910" s="11">
        <f>Data_Extraction!A1910</f>
        <v>44641.556250000001</v>
      </c>
      <c r="O1910" s="15">
        <f t="shared" si="176"/>
        <v>44641</v>
      </c>
      <c r="P1910" s="16">
        <f t="shared" si="177"/>
        <v>0.55625000000000002</v>
      </c>
      <c r="Q1910" s="12">
        <f>IF(Data_Extraction!B1910="",Data_Extraction!$J1910*(Q$1),Data_Extraction!B1910)</f>
        <v>85.5</v>
      </c>
      <c r="R1910" s="12">
        <f>IF(Data_Extraction!C1910="",Data_Extraction!$J1910*(R$1),Data_Extraction!C1910)</f>
        <v>87.4</v>
      </c>
      <c r="S1910" s="12">
        <f>IF(Data_Extraction!D1910="",Data_Extraction!$J1910*(S$1),Data_Extraction!D1910)</f>
        <v>98.8</v>
      </c>
      <c r="T1910" s="12">
        <f>IF(Data_Extraction!E1910="",Data_Extraction!$J1910*(T$1),Data_Extraction!E1910)</f>
        <v>90.25</v>
      </c>
      <c r="U1910" s="12">
        <f>IF(Data_Extraction!F1910="",Data_Extraction!$J1910*(U$1),Data_Extraction!F1910)</f>
        <v>93.1</v>
      </c>
      <c r="V1910" s="12">
        <f>IF(Data_Extraction!G1910="",Data_Extraction!$J1910*(V$1),Data_Extraction!G1910)</f>
        <v>86.45</v>
      </c>
      <c r="W1910" s="12">
        <f>IF(Data_Extraction!H1910="",Data_Extraction!$J1910*(W$1),Data_Extraction!H1910)</f>
        <v>95</v>
      </c>
      <c r="X1910" s="12">
        <f>IF(Data_Extraction!I1910="",Data_Extraction!$J1910*(X$1),Data_Extraction!I1910)</f>
        <v>92.149999999999991</v>
      </c>
      <c r="Y1910" s="13">
        <f t="shared" si="174"/>
        <v>91.081249999999997</v>
      </c>
      <c r="Z1910" s="17" t="str">
        <f t="shared" si="178"/>
        <v>Break</v>
      </c>
      <c r="AA1910" s="14" t="str">
        <f>VLOOKUP($N1910,'HeartRate-2022-03-21-1647950188'!$C:$G,2,0)</f>
        <v>Break</v>
      </c>
      <c r="AB1910" s="14" t="str">
        <f>VLOOKUP($N1910,'HeartRate-2022-03-21-1647950188'!$C:$G,3,0)</f>
        <v>On Campus</v>
      </c>
      <c r="AC1910" s="14" t="str">
        <f>VLOOKUP($N1910,'HeartRate-2022-03-21-1647950188'!$C:$G,4,0)</f>
        <v>Sitting</v>
      </c>
      <c r="AD1910" s="14" t="str">
        <f>VLOOKUP($N1910,'HeartRate-2022-03-21-1647950188'!$C:$G,5,0)</f>
        <v>Tools_Digital Drawing</v>
      </c>
      <c r="AE1910">
        <f t="shared" si="179"/>
        <v>0</v>
      </c>
      <c r="AF1910" s="18">
        <v>44641</v>
      </c>
      <c r="AG1910" s="19">
        <v>0.55625000000000002</v>
      </c>
    </row>
    <row r="1911" spans="1:33" x14ac:dyDescent="0.3">
      <c r="A1911" s="5">
        <v>44641.55972222222</v>
      </c>
      <c r="B1911" t="str">
        <f>IFERROR(AVERAGEIFS('HeartRate-2022-03-21-1647950188'!$B:$B,'HeartRate-2022-03-21-1647950188'!$A:$A,Data_Extraction!B$2,'HeartRate-2022-03-21-1647950188'!$C:$C,Data_Extraction!$A1911),"")</f>
        <v/>
      </c>
      <c r="C1911" t="str">
        <f>IFERROR(AVERAGEIFS('HeartRate-2022-03-21-1647950188'!$B:$B,'HeartRate-2022-03-21-1647950188'!$A:$A,Data_Extraction!C$2,'HeartRate-2022-03-21-1647950188'!$C:$C,Data_Extraction!$A1911),"")</f>
        <v/>
      </c>
      <c r="D1911" t="str">
        <f>IFERROR(AVERAGEIFS('HeartRate-2022-03-21-1647950188'!$B:$B,'HeartRate-2022-03-21-1647950188'!$A:$A,Data_Extraction!D$2,'HeartRate-2022-03-21-1647950188'!$C:$C,Data_Extraction!$A1911),"")</f>
        <v/>
      </c>
      <c r="E1911" t="str">
        <f>IFERROR(AVERAGEIFS('HeartRate-2022-03-21-1647950188'!$B:$B,'HeartRate-2022-03-21-1647950188'!$A:$A,Data_Extraction!E$2,'HeartRate-2022-03-21-1647950188'!$C:$C,Data_Extraction!$A1911),"")</f>
        <v/>
      </c>
      <c r="F1911" t="str">
        <f>IFERROR(AVERAGEIFS('HeartRate-2022-03-21-1647950188'!$B:$B,'HeartRate-2022-03-21-1647950188'!$A:$A,Data_Extraction!F$2,'HeartRate-2022-03-21-1647950188'!$C:$C,Data_Extraction!$A1911),"")</f>
        <v/>
      </c>
      <c r="G1911" t="str">
        <f>IFERROR(AVERAGEIFS('HeartRate-2022-03-21-1647950188'!$B:$B,'HeartRate-2022-03-21-1647950188'!$A:$A,Data_Extraction!G$2,'HeartRate-2022-03-21-1647950188'!$C:$C,Data_Extraction!$A1911),"")</f>
        <v/>
      </c>
      <c r="H1911">
        <f>IFERROR(AVERAGEIFS('HeartRate-2022-03-21-1647950188'!$B:$B,'HeartRate-2022-03-21-1647950188'!$A:$A,Data_Extraction!H$2,'HeartRate-2022-03-21-1647950188'!$C:$C,Data_Extraction!$A1911),"")</f>
        <v>90</v>
      </c>
      <c r="I1911" t="str">
        <f>IFERROR(AVERAGEIFS('HeartRate-2022-03-21-1647950188'!$B:$B,'HeartRate-2022-03-21-1647950188'!$A:$A,Data_Extraction!I$2,'HeartRate-2022-03-21-1647950188'!$C:$C,Data_Extraction!$A1911),"")</f>
        <v/>
      </c>
      <c r="J1911" s="8">
        <f t="shared" si="175"/>
        <v>90</v>
      </c>
      <c r="N1911" s="11">
        <f>Data_Extraction!A1911</f>
        <v>44641.55972222222</v>
      </c>
      <c r="O1911" s="15">
        <f t="shared" si="176"/>
        <v>44641</v>
      </c>
      <c r="P1911" s="16">
        <f t="shared" si="177"/>
        <v>0.55972222222222223</v>
      </c>
      <c r="Q1911" s="12">
        <f>IF(Data_Extraction!B1911="",Data_Extraction!$J1911*(Q$1),Data_Extraction!B1911)</f>
        <v>81</v>
      </c>
      <c r="R1911" s="12">
        <f>IF(Data_Extraction!C1911="",Data_Extraction!$J1911*(R$1),Data_Extraction!C1911)</f>
        <v>82.8</v>
      </c>
      <c r="S1911" s="12">
        <f>IF(Data_Extraction!D1911="",Data_Extraction!$J1911*(S$1),Data_Extraction!D1911)</f>
        <v>93.600000000000009</v>
      </c>
      <c r="T1911" s="12">
        <f>IF(Data_Extraction!E1911="",Data_Extraction!$J1911*(T$1),Data_Extraction!E1911)</f>
        <v>85.5</v>
      </c>
      <c r="U1911" s="12">
        <f>IF(Data_Extraction!F1911="",Data_Extraction!$J1911*(U$1),Data_Extraction!F1911)</f>
        <v>88.2</v>
      </c>
      <c r="V1911" s="12">
        <f>IF(Data_Extraction!G1911="",Data_Extraction!$J1911*(V$1),Data_Extraction!G1911)</f>
        <v>81.900000000000006</v>
      </c>
      <c r="W1911" s="12">
        <f>IF(Data_Extraction!H1911="",Data_Extraction!$J1911*(W$1),Data_Extraction!H1911)</f>
        <v>90</v>
      </c>
      <c r="X1911" s="12">
        <f>IF(Data_Extraction!I1911="",Data_Extraction!$J1911*(X$1),Data_Extraction!I1911)</f>
        <v>87.3</v>
      </c>
      <c r="Y1911" s="13">
        <f t="shared" si="174"/>
        <v>86.287499999999994</v>
      </c>
      <c r="Z1911" s="17" t="str">
        <f t="shared" si="178"/>
        <v>Break</v>
      </c>
      <c r="AA1911" s="14" t="str">
        <f>VLOOKUP($N1911,'HeartRate-2022-03-21-1647950188'!$C:$G,2,0)</f>
        <v>Break</v>
      </c>
      <c r="AB1911" s="14" t="str">
        <f>VLOOKUP($N1911,'HeartRate-2022-03-21-1647950188'!$C:$G,3,0)</f>
        <v>On Campus</v>
      </c>
      <c r="AC1911" s="14" t="str">
        <f>VLOOKUP($N1911,'HeartRate-2022-03-21-1647950188'!$C:$G,4,0)</f>
        <v>Sitting</v>
      </c>
      <c r="AD1911" s="14" t="str">
        <f>VLOOKUP($N1911,'HeartRate-2022-03-21-1647950188'!$C:$G,5,0)</f>
        <v>Tools_Digital Drawing</v>
      </c>
      <c r="AE1911">
        <f t="shared" si="179"/>
        <v>0</v>
      </c>
      <c r="AF1911" s="18">
        <v>44641</v>
      </c>
      <c r="AG1911" s="19">
        <v>0.55972222222222223</v>
      </c>
    </row>
    <row r="1912" spans="1:33" x14ac:dyDescent="0.3">
      <c r="A1912" s="5">
        <v>44641.563194444447</v>
      </c>
      <c r="B1912" t="str">
        <f>IFERROR(AVERAGEIFS('HeartRate-2022-03-21-1647950188'!$B:$B,'HeartRate-2022-03-21-1647950188'!$A:$A,Data_Extraction!B$2,'HeartRate-2022-03-21-1647950188'!$C:$C,Data_Extraction!$A1912),"")</f>
        <v/>
      </c>
      <c r="C1912" t="str">
        <f>IFERROR(AVERAGEIFS('HeartRate-2022-03-21-1647950188'!$B:$B,'HeartRate-2022-03-21-1647950188'!$A:$A,Data_Extraction!C$2,'HeartRate-2022-03-21-1647950188'!$C:$C,Data_Extraction!$A1912),"")</f>
        <v/>
      </c>
      <c r="D1912" t="str">
        <f>IFERROR(AVERAGEIFS('HeartRate-2022-03-21-1647950188'!$B:$B,'HeartRate-2022-03-21-1647950188'!$A:$A,Data_Extraction!D$2,'HeartRate-2022-03-21-1647950188'!$C:$C,Data_Extraction!$A1912),"")</f>
        <v/>
      </c>
      <c r="E1912" t="str">
        <f>IFERROR(AVERAGEIFS('HeartRate-2022-03-21-1647950188'!$B:$B,'HeartRate-2022-03-21-1647950188'!$A:$A,Data_Extraction!E$2,'HeartRate-2022-03-21-1647950188'!$C:$C,Data_Extraction!$A1912),"")</f>
        <v/>
      </c>
      <c r="F1912" t="str">
        <f>IFERROR(AVERAGEIFS('HeartRate-2022-03-21-1647950188'!$B:$B,'HeartRate-2022-03-21-1647950188'!$A:$A,Data_Extraction!F$2,'HeartRate-2022-03-21-1647950188'!$C:$C,Data_Extraction!$A1912),"")</f>
        <v/>
      </c>
      <c r="G1912" t="str">
        <f>IFERROR(AVERAGEIFS('HeartRate-2022-03-21-1647950188'!$B:$B,'HeartRate-2022-03-21-1647950188'!$A:$A,Data_Extraction!G$2,'HeartRate-2022-03-21-1647950188'!$C:$C,Data_Extraction!$A1912),"")</f>
        <v/>
      </c>
      <c r="H1912">
        <f>IFERROR(AVERAGEIFS('HeartRate-2022-03-21-1647950188'!$B:$B,'HeartRate-2022-03-21-1647950188'!$A:$A,Data_Extraction!H$2,'HeartRate-2022-03-21-1647950188'!$C:$C,Data_Extraction!$A1912),"")</f>
        <v>93</v>
      </c>
      <c r="I1912" t="str">
        <f>IFERROR(AVERAGEIFS('HeartRate-2022-03-21-1647950188'!$B:$B,'HeartRate-2022-03-21-1647950188'!$A:$A,Data_Extraction!I$2,'HeartRate-2022-03-21-1647950188'!$C:$C,Data_Extraction!$A1912),"")</f>
        <v/>
      </c>
      <c r="J1912" s="8">
        <f t="shared" si="175"/>
        <v>93</v>
      </c>
      <c r="N1912" s="11">
        <f>Data_Extraction!A1912</f>
        <v>44641.563194444447</v>
      </c>
      <c r="O1912" s="15">
        <f t="shared" si="176"/>
        <v>44641</v>
      </c>
      <c r="P1912" s="16">
        <f t="shared" si="177"/>
        <v>0.56319444444444444</v>
      </c>
      <c r="Q1912" s="12">
        <f>IF(Data_Extraction!B1912="",Data_Extraction!$J1912*(Q$1),Data_Extraction!B1912)</f>
        <v>83.7</v>
      </c>
      <c r="R1912" s="12">
        <f>IF(Data_Extraction!C1912="",Data_Extraction!$J1912*(R$1),Data_Extraction!C1912)</f>
        <v>85.56</v>
      </c>
      <c r="S1912" s="12">
        <f>IF(Data_Extraction!D1912="",Data_Extraction!$J1912*(S$1),Data_Extraction!D1912)</f>
        <v>96.72</v>
      </c>
      <c r="T1912" s="12">
        <f>IF(Data_Extraction!E1912="",Data_Extraction!$J1912*(T$1),Data_Extraction!E1912)</f>
        <v>88.35</v>
      </c>
      <c r="U1912" s="12">
        <f>IF(Data_Extraction!F1912="",Data_Extraction!$J1912*(U$1),Data_Extraction!F1912)</f>
        <v>91.14</v>
      </c>
      <c r="V1912" s="12">
        <f>IF(Data_Extraction!G1912="",Data_Extraction!$J1912*(V$1),Data_Extraction!G1912)</f>
        <v>84.63000000000001</v>
      </c>
      <c r="W1912" s="12">
        <f>IF(Data_Extraction!H1912="",Data_Extraction!$J1912*(W$1),Data_Extraction!H1912)</f>
        <v>93</v>
      </c>
      <c r="X1912" s="12">
        <f>IF(Data_Extraction!I1912="",Data_Extraction!$J1912*(X$1),Data_Extraction!I1912)</f>
        <v>90.21</v>
      </c>
      <c r="Y1912" s="13">
        <f t="shared" si="174"/>
        <v>89.163750000000007</v>
      </c>
      <c r="Z1912" s="17" t="str">
        <f t="shared" si="178"/>
        <v>Break</v>
      </c>
      <c r="AA1912" s="14" t="str">
        <f>VLOOKUP($N1912,'HeartRate-2022-03-21-1647950188'!$C:$G,2,0)</f>
        <v>Break</v>
      </c>
      <c r="AB1912" s="14" t="str">
        <f>VLOOKUP($N1912,'HeartRate-2022-03-21-1647950188'!$C:$G,3,0)</f>
        <v>On Campus</v>
      </c>
      <c r="AC1912" s="14" t="str">
        <f>VLOOKUP($N1912,'HeartRate-2022-03-21-1647950188'!$C:$G,4,0)</f>
        <v>Sitting</v>
      </c>
      <c r="AD1912" s="14" t="str">
        <f>VLOOKUP($N1912,'HeartRate-2022-03-21-1647950188'!$C:$G,5,0)</f>
        <v>Tools_Digital Drawing</v>
      </c>
      <c r="AE1912">
        <f t="shared" si="179"/>
        <v>0</v>
      </c>
      <c r="AF1912" s="18">
        <v>44641</v>
      </c>
      <c r="AG1912" s="19">
        <v>0.56319444444444444</v>
      </c>
    </row>
    <row r="1913" spans="1:33" x14ac:dyDescent="0.3">
      <c r="A1913" s="5">
        <v>44641.563888888886</v>
      </c>
      <c r="B1913" t="str">
        <f>IFERROR(AVERAGEIFS('HeartRate-2022-03-21-1647950188'!$B:$B,'HeartRate-2022-03-21-1647950188'!$A:$A,Data_Extraction!B$2,'HeartRate-2022-03-21-1647950188'!$C:$C,Data_Extraction!$A1913),"")</f>
        <v/>
      </c>
      <c r="C1913" t="str">
        <f>IFERROR(AVERAGEIFS('HeartRate-2022-03-21-1647950188'!$B:$B,'HeartRate-2022-03-21-1647950188'!$A:$A,Data_Extraction!C$2,'HeartRate-2022-03-21-1647950188'!$C:$C,Data_Extraction!$A1913),"")</f>
        <v/>
      </c>
      <c r="D1913" t="str">
        <f>IFERROR(AVERAGEIFS('HeartRate-2022-03-21-1647950188'!$B:$B,'HeartRate-2022-03-21-1647950188'!$A:$A,Data_Extraction!D$2,'HeartRate-2022-03-21-1647950188'!$C:$C,Data_Extraction!$A1913),"")</f>
        <v/>
      </c>
      <c r="E1913" t="str">
        <f>IFERROR(AVERAGEIFS('HeartRate-2022-03-21-1647950188'!$B:$B,'HeartRate-2022-03-21-1647950188'!$A:$A,Data_Extraction!E$2,'HeartRate-2022-03-21-1647950188'!$C:$C,Data_Extraction!$A1913),"")</f>
        <v/>
      </c>
      <c r="F1913" t="str">
        <f>IFERROR(AVERAGEIFS('HeartRate-2022-03-21-1647950188'!$B:$B,'HeartRate-2022-03-21-1647950188'!$A:$A,Data_Extraction!F$2,'HeartRate-2022-03-21-1647950188'!$C:$C,Data_Extraction!$A1913),"")</f>
        <v/>
      </c>
      <c r="G1913" t="str">
        <f>IFERROR(AVERAGEIFS('HeartRate-2022-03-21-1647950188'!$B:$B,'HeartRate-2022-03-21-1647950188'!$A:$A,Data_Extraction!G$2,'HeartRate-2022-03-21-1647950188'!$C:$C,Data_Extraction!$A1913),"")</f>
        <v/>
      </c>
      <c r="H1913">
        <f>IFERROR(AVERAGEIFS('HeartRate-2022-03-21-1647950188'!$B:$B,'HeartRate-2022-03-21-1647950188'!$A:$A,Data_Extraction!H$2,'HeartRate-2022-03-21-1647950188'!$C:$C,Data_Extraction!$A1913),"")</f>
        <v>81</v>
      </c>
      <c r="I1913" t="str">
        <f>IFERROR(AVERAGEIFS('HeartRate-2022-03-21-1647950188'!$B:$B,'HeartRate-2022-03-21-1647950188'!$A:$A,Data_Extraction!I$2,'HeartRate-2022-03-21-1647950188'!$C:$C,Data_Extraction!$A1913),"")</f>
        <v/>
      </c>
      <c r="J1913" s="8">
        <f t="shared" si="175"/>
        <v>81</v>
      </c>
      <c r="N1913" s="11">
        <f>Data_Extraction!A1913</f>
        <v>44641.563888888886</v>
      </c>
      <c r="O1913" s="15">
        <f t="shared" si="176"/>
        <v>44641</v>
      </c>
      <c r="P1913" s="16">
        <f t="shared" si="177"/>
        <v>0.56388888888888888</v>
      </c>
      <c r="Q1913" s="12">
        <f>IF(Data_Extraction!B1913="",Data_Extraction!$J1913*(Q$1),Data_Extraction!B1913)</f>
        <v>72.900000000000006</v>
      </c>
      <c r="R1913" s="12">
        <f>IF(Data_Extraction!C1913="",Data_Extraction!$J1913*(R$1),Data_Extraction!C1913)</f>
        <v>74.52000000000001</v>
      </c>
      <c r="S1913" s="12">
        <f>IF(Data_Extraction!D1913="",Data_Extraction!$J1913*(S$1),Data_Extraction!D1913)</f>
        <v>84.240000000000009</v>
      </c>
      <c r="T1913" s="12">
        <f>IF(Data_Extraction!E1913="",Data_Extraction!$J1913*(T$1),Data_Extraction!E1913)</f>
        <v>76.95</v>
      </c>
      <c r="U1913" s="12">
        <f>IF(Data_Extraction!F1913="",Data_Extraction!$J1913*(U$1),Data_Extraction!F1913)</f>
        <v>79.38</v>
      </c>
      <c r="V1913" s="12">
        <f>IF(Data_Extraction!G1913="",Data_Extraction!$J1913*(V$1),Data_Extraction!G1913)</f>
        <v>73.710000000000008</v>
      </c>
      <c r="W1913" s="12">
        <f>IF(Data_Extraction!H1913="",Data_Extraction!$J1913*(W$1),Data_Extraction!H1913)</f>
        <v>81</v>
      </c>
      <c r="X1913" s="12">
        <f>IF(Data_Extraction!I1913="",Data_Extraction!$J1913*(X$1),Data_Extraction!I1913)</f>
        <v>78.569999999999993</v>
      </c>
      <c r="Y1913" s="13">
        <f t="shared" si="174"/>
        <v>77.658749999999998</v>
      </c>
      <c r="Z1913" s="17" t="str">
        <f t="shared" si="178"/>
        <v>Break</v>
      </c>
      <c r="AA1913" s="14" t="str">
        <f>VLOOKUP($N1913,'HeartRate-2022-03-21-1647950188'!$C:$G,2,0)</f>
        <v>Break</v>
      </c>
      <c r="AB1913" s="14" t="str">
        <f>VLOOKUP($N1913,'HeartRate-2022-03-21-1647950188'!$C:$G,3,0)</f>
        <v>On Campus</v>
      </c>
      <c r="AC1913" s="14" t="str">
        <f>VLOOKUP($N1913,'HeartRate-2022-03-21-1647950188'!$C:$G,4,0)</f>
        <v>Sitting</v>
      </c>
      <c r="AD1913" s="14" t="str">
        <f>VLOOKUP($N1913,'HeartRate-2022-03-21-1647950188'!$C:$G,5,0)</f>
        <v>Tools_Digital Drawing</v>
      </c>
      <c r="AE1913">
        <f t="shared" si="179"/>
        <v>0</v>
      </c>
      <c r="AF1913" s="18">
        <v>44641</v>
      </c>
      <c r="AG1913" s="19">
        <v>0.56388888888888888</v>
      </c>
    </row>
    <row r="1914" spans="1:33" x14ac:dyDescent="0.3">
      <c r="A1914" s="5">
        <v>44641.566666666666</v>
      </c>
      <c r="B1914" t="str">
        <f>IFERROR(AVERAGEIFS('HeartRate-2022-03-21-1647950188'!$B:$B,'HeartRate-2022-03-21-1647950188'!$A:$A,Data_Extraction!B$2,'HeartRate-2022-03-21-1647950188'!$C:$C,Data_Extraction!$A1914),"")</f>
        <v/>
      </c>
      <c r="C1914" t="str">
        <f>IFERROR(AVERAGEIFS('HeartRate-2022-03-21-1647950188'!$B:$B,'HeartRate-2022-03-21-1647950188'!$A:$A,Data_Extraction!C$2,'HeartRate-2022-03-21-1647950188'!$C:$C,Data_Extraction!$A1914),"")</f>
        <v/>
      </c>
      <c r="D1914" t="str">
        <f>IFERROR(AVERAGEIFS('HeartRate-2022-03-21-1647950188'!$B:$B,'HeartRate-2022-03-21-1647950188'!$A:$A,Data_Extraction!D$2,'HeartRate-2022-03-21-1647950188'!$C:$C,Data_Extraction!$A1914),"")</f>
        <v/>
      </c>
      <c r="E1914" t="str">
        <f>IFERROR(AVERAGEIFS('HeartRate-2022-03-21-1647950188'!$B:$B,'HeartRate-2022-03-21-1647950188'!$A:$A,Data_Extraction!E$2,'HeartRate-2022-03-21-1647950188'!$C:$C,Data_Extraction!$A1914),"")</f>
        <v/>
      </c>
      <c r="F1914" t="str">
        <f>IFERROR(AVERAGEIFS('HeartRate-2022-03-21-1647950188'!$B:$B,'HeartRate-2022-03-21-1647950188'!$A:$A,Data_Extraction!F$2,'HeartRate-2022-03-21-1647950188'!$C:$C,Data_Extraction!$A1914),"")</f>
        <v/>
      </c>
      <c r="G1914" t="str">
        <f>IFERROR(AVERAGEIFS('HeartRate-2022-03-21-1647950188'!$B:$B,'HeartRate-2022-03-21-1647950188'!$A:$A,Data_Extraction!G$2,'HeartRate-2022-03-21-1647950188'!$C:$C,Data_Extraction!$A1914),"")</f>
        <v/>
      </c>
      <c r="H1914">
        <f>IFERROR(AVERAGEIFS('HeartRate-2022-03-21-1647950188'!$B:$B,'HeartRate-2022-03-21-1647950188'!$A:$A,Data_Extraction!H$2,'HeartRate-2022-03-21-1647950188'!$C:$C,Data_Extraction!$A1914),"")</f>
        <v>100</v>
      </c>
      <c r="I1914" t="str">
        <f>IFERROR(AVERAGEIFS('HeartRate-2022-03-21-1647950188'!$B:$B,'HeartRate-2022-03-21-1647950188'!$A:$A,Data_Extraction!I$2,'HeartRate-2022-03-21-1647950188'!$C:$C,Data_Extraction!$A1914),"")</f>
        <v/>
      </c>
      <c r="J1914" s="8">
        <f t="shared" si="175"/>
        <v>100</v>
      </c>
      <c r="N1914" s="11">
        <f>Data_Extraction!A1914</f>
        <v>44641.566666666666</v>
      </c>
      <c r="O1914" s="15">
        <f t="shared" si="176"/>
        <v>44641</v>
      </c>
      <c r="P1914" s="16">
        <f t="shared" si="177"/>
        <v>0.56666666666666665</v>
      </c>
      <c r="Q1914" s="12">
        <f>IF(Data_Extraction!B1914="",Data_Extraction!$J1914*(Q$1),Data_Extraction!B1914)</f>
        <v>90</v>
      </c>
      <c r="R1914" s="12">
        <f>IF(Data_Extraction!C1914="",Data_Extraction!$J1914*(R$1),Data_Extraction!C1914)</f>
        <v>92</v>
      </c>
      <c r="S1914" s="12">
        <f>IF(Data_Extraction!D1914="",Data_Extraction!$J1914*(S$1),Data_Extraction!D1914)</f>
        <v>104</v>
      </c>
      <c r="T1914" s="12">
        <f>IF(Data_Extraction!E1914="",Data_Extraction!$J1914*(T$1),Data_Extraction!E1914)</f>
        <v>95</v>
      </c>
      <c r="U1914" s="12">
        <f>IF(Data_Extraction!F1914="",Data_Extraction!$J1914*(U$1),Data_Extraction!F1914)</f>
        <v>98</v>
      </c>
      <c r="V1914" s="12">
        <f>IF(Data_Extraction!G1914="",Data_Extraction!$J1914*(V$1),Data_Extraction!G1914)</f>
        <v>91</v>
      </c>
      <c r="W1914" s="12">
        <f>IF(Data_Extraction!H1914="",Data_Extraction!$J1914*(W$1),Data_Extraction!H1914)</f>
        <v>100</v>
      </c>
      <c r="X1914" s="12">
        <f>IF(Data_Extraction!I1914="",Data_Extraction!$J1914*(X$1),Data_Extraction!I1914)</f>
        <v>97</v>
      </c>
      <c r="Y1914" s="13">
        <f t="shared" si="174"/>
        <v>95.875</v>
      </c>
      <c r="Z1914" s="17" t="str">
        <f t="shared" si="178"/>
        <v>Break</v>
      </c>
      <c r="AA1914" s="14" t="str">
        <f>VLOOKUP($N1914,'HeartRate-2022-03-21-1647950188'!$C:$G,2,0)</f>
        <v>Break</v>
      </c>
      <c r="AB1914" s="14" t="str">
        <f>VLOOKUP($N1914,'HeartRate-2022-03-21-1647950188'!$C:$G,3,0)</f>
        <v>On Campus</v>
      </c>
      <c r="AC1914" s="14" t="str">
        <f>VLOOKUP($N1914,'HeartRate-2022-03-21-1647950188'!$C:$G,4,0)</f>
        <v>Sitting</v>
      </c>
      <c r="AD1914" s="14" t="str">
        <f>VLOOKUP($N1914,'HeartRate-2022-03-21-1647950188'!$C:$G,5,0)</f>
        <v>Tools_Digital Drawing</v>
      </c>
      <c r="AE1914">
        <f t="shared" si="179"/>
        <v>0</v>
      </c>
      <c r="AF1914" s="18">
        <v>44641</v>
      </c>
      <c r="AG1914" s="19">
        <v>0.56666666666666665</v>
      </c>
    </row>
    <row r="1915" spans="1:33" x14ac:dyDescent="0.3">
      <c r="A1915" s="5">
        <v>44641.570138888892</v>
      </c>
      <c r="B1915" t="str">
        <f>IFERROR(AVERAGEIFS('HeartRate-2022-03-21-1647950188'!$B:$B,'HeartRate-2022-03-21-1647950188'!$A:$A,Data_Extraction!B$2,'HeartRate-2022-03-21-1647950188'!$C:$C,Data_Extraction!$A1915),"")</f>
        <v/>
      </c>
      <c r="C1915" t="str">
        <f>IFERROR(AVERAGEIFS('HeartRate-2022-03-21-1647950188'!$B:$B,'HeartRate-2022-03-21-1647950188'!$A:$A,Data_Extraction!C$2,'HeartRate-2022-03-21-1647950188'!$C:$C,Data_Extraction!$A1915),"")</f>
        <v/>
      </c>
      <c r="D1915" t="str">
        <f>IFERROR(AVERAGEIFS('HeartRate-2022-03-21-1647950188'!$B:$B,'HeartRate-2022-03-21-1647950188'!$A:$A,Data_Extraction!D$2,'HeartRate-2022-03-21-1647950188'!$C:$C,Data_Extraction!$A1915),"")</f>
        <v/>
      </c>
      <c r="E1915" t="str">
        <f>IFERROR(AVERAGEIFS('HeartRate-2022-03-21-1647950188'!$B:$B,'HeartRate-2022-03-21-1647950188'!$A:$A,Data_Extraction!E$2,'HeartRate-2022-03-21-1647950188'!$C:$C,Data_Extraction!$A1915),"")</f>
        <v/>
      </c>
      <c r="F1915" t="str">
        <f>IFERROR(AVERAGEIFS('HeartRate-2022-03-21-1647950188'!$B:$B,'HeartRate-2022-03-21-1647950188'!$A:$A,Data_Extraction!F$2,'HeartRate-2022-03-21-1647950188'!$C:$C,Data_Extraction!$A1915),"")</f>
        <v/>
      </c>
      <c r="G1915" t="str">
        <f>IFERROR(AVERAGEIFS('HeartRate-2022-03-21-1647950188'!$B:$B,'HeartRate-2022-03-21-1647950188'!$A:$A,Data_Extraction!G$2,'HeartRate-2022-03-21-1647950188'!$C:$C,Data_Extraction!$A1915),"")</f>
        <v/>
      </c>
      <c r="H1915">
        <f>IFERROR(AVERAGEIFS('HeartRate-2022-03-21-1647950188'!$B:$B,'HeartRate-2022-03-21-1647950188'!$A:$A,Data_Extraction!H$2,'HeartRate-2022-03-21-1647950188'!$C:$C,Data_Extraction!$A1915),"")</f>
        <v>93</v>
      </c>
      <c r="I1915" t="str">
        <f>IFERROR(AVERAGEIFS('HeartRate-2022-03-21-1647950188'!$B:$B,'HeartRate-2022-03-21-1647950188'!$A:$A,Data_Extraction!I$2,'HeartRate-2022-03-21-1647950188'!$C:$C,Data_Extraction!$A1915),"")</f>
        <v/>
      </c>
      <c r="J1915" s="8">
        <f t="shared" si="175"/>
        <v>93</v>
      </c>
      <c r="N1915" s="11">
        <f>Data_Extraction!A1915</f>
        <v>44641.570138888892</v>
      </c>
      <c r="O1915" s="15">
        <f t="shared" si="176"/>
        <v>44641</v>
      </c>
      <c r="P1915" s="16">
        <f t="shared" si="177"/>
        <v>0.57013888888888886</v>
      </c>
      <c r="Q1915" s="12">
        <f>IF(Data_Extraction!B1915="",Data_Extraction!$J1915*(Q$1),Data_Extraction!B1915)</f>
        <v>83.7</v>
      </c>
      <c r="R1915" s="12">
        <f>IF(Data_Extraction!C1915="",Data_Extraction!$J1915*(R$1),Data_Extraction!C1915)</f>
        <v>85.56</v>
      </c>
      <c r="S1915" s="12">
        <f>IF(Data_Extraction!D1915="",Data_Extraction!$J1915*(S$1),Data_Extraction!D1915)</f>
        <v>96.72</v>
      </c>
      <c r="T1915" s="12">
        <f>IF(Data_Extraction!E1915="",Data_Extraction!$J1915*(T$1),Data_Extraction!E1915)</f>
        <v>88.35</v>
      </c>
      <c r="U1915" s="12">
        <f>IF(Data_Extraction!F1915="",Data_Extraction!$J1915*(U$1),Data_Extraction!F1915)</f>
        <v>91.14</v>
      </c>
      <c r="V1915" s="12">
        <f>IF(Data_Extraction!G1915="",Data_Extraction!$J1915*(V$1),Data_Extraction!G1915)</f>
        <v>84.63000000000001</v>
      </c>
      <c r="W1915" s="12">
        <f>IF(Data_Extraction!H1915="",Data_Extraction!$J1915*(W$1),Data_Extraction!H1915)</f>
        <v>93</v>
      </c>
      <c r="X1915" s="12">
        <f>IF(Data_Extraction!I1915="",Data_Extraction!$J1915*(X$1),Data_Extraction!I1915)</f>
        <v>90.21</v>
      </c>
      <c r="Y1915" s="13">
        <f t="shared" si="174"/>
        <v>89.163750000000007</v>
      </c>
      <c r="Z1915" s="17" t="str">
        <f t="shared" si="178"/>
        <v>Break</v>
      </c>
      <c r="AA1915" s="14" t="str">
        <f>VLOOKUP($N1915,'HeartRate-2022-03-21-1647950188'!$C:$G,2,0)</f>
        <v>Break</v>
      </c>
      <c r="AB1915" s="14" t="str">
        <f>VLOOKUP($N1915,'HeartRate-2022-03-21-1647950188'!$C:$G,3,0)</f>
        <v>On Campus</v>
      </c>
      <c r="AC1915" s="14" t="str">
        <f>VLOOKUP($N1915,'HeartRate-2022-03-21-1647950188'!$C:$G,4,0)</f>
        <v>Sitting</v>
      </c>
      <c r="AD1915" s="14" t="str">
        <f>VLOOKUP($N1915,'HeartRate-2022-03-21-1647950188'!$C:$G,5,0)</f>
        <v>Tools_Digital Drawing</v>
      </c>
      <c r="AE1915">
        <f t="shared" si="179"/>
        <v>0</v>
      </c>
      <c r="AF1915" s="18">
        <v>44641</v>
      </c>
      <c r="AG1915" s="19">
        <v>0.57013888888888886</v>
      </c>
    </row>
    <row r="1916" spans="1:33" x14ac:dyDescent="0.3">
      <c r="A1916" s="5">
        <v>44641.573611111111</v>
      </c>
      <c r="B1916" t="str">
        <f>IFERROR(AVERAGEIFS('HeartRate-2022-03-21-1647950188'!$B:$B,'HeartRate-2022-03-21-1647950188'!$A:$A,Data_Extraction!B$2,'HeartRate-2022-03-21-1647950188'!$C:$C,Data_Extraction!$A1916),"")</f>
        <v/>
      </c>
      <c r="C1916" t="str">
        <f>IFERROR(AVERAGEIFS('HeartRate-2022-03-21-1647950188'!$B:$B,'HeartRate-2022-03-21-1647950188'!$A:$A,Data_Extraction!C$2,'HeartRate-2022-03-21-1647950188'!$C:$C,Data_Extraction!$A1916),"")</f>
        <v/>
      </c>
      <c r="D1916" t="str">
        <f>IFERROR(AVERAGEIFS('HeartRate-2022-03-21-1647950188'!$B:$B,'HeartRate-2022-03-21-1647950188'!$A:$A,Data_Extraction!D$2,'HeartRate-2022-03-21-1647950188'!$C:$C,Data_Extraction!$A1916),"")</f>
        <v/>
      </c>
      <c r="E1916" t="str">
        <f>IFERROR(AVERAGEIFS('HeartRate-2022-03-21-1647950188'!$B:$B,'HeartRate-2022-03-21-1647950188'!$A:$A,Data_Extraction!E$2,'HeartRate-2022-03-21-1647950188'!$C:$C,Data_Extraction!$A1916),"")</f>
        <v/>
      </c>
      <c r="F1916" t="str">
        <f>IFERROR(AVERAGEIFS('HeartRate-2022-03-21-1647950188'!$B:$B,'HeartRate-2022-03-21-1647950188'!$A:$A,Data_Extraction!F$2,'HeartRate-2022-03-21-1647950188'!$C:$C,Data_Extraction!$A1916),"")</f>
        <v/>
      </c>
      <c r="G1916" t="str">
        <f>IFERROR(AVERAGEIFS('HeartRate-2022-03-21-1647950188'!$B:$B,'HeartRate-2022-03-21-1647950188'!$A:$A,Data_Extraction!G$2,'HeartRate-2022-03-21-1647950188'!$C:$C,Data_Extraction!$A1916),"")</f>
        <v/>
      </c>
      <c r="H1916">
        <f>IFERROR(AVERAGEIFS('HeartRate-2022-03-21-1647950188'!$B:$B,'HeartRate-2022-03-21-1647950188'!$A:$A,Data_Extraction!H$2,'HeartRate-2022-03-21-1647950188'!$C:$C,Data_Extraction!$A1916),"")</f>
        <v>99</v>
      </c>
      <c r="I1916" t="str">
        <f>IFERROR(AVERAGEIFS('HeartRate-2022-03-21-1647950188'!$B:$B,'HeartRate-2022-03-21-1647950188'!$A:$A,Data_Extraction!I$2,'HeartRate-2022-03-21-1647950188'!$C:$C,Data_Extraction!$A1916),"")</f>
        <v/>
      </c>
      <c r="J1916" s="8">
        <f t="shared" si="175"/>
        <v>99</v>
      </c>
      <c r="N1916" s="11">
        <f>Data_Extraction!A1916</f>
        <v>44641.573611111111</v>
      </c>
      <c r="O1916" s="15">
        <f t="shared" si="176"/>
        <v>44641</v>
      </c>
      <c r="P1916" s="16">
        <f t="shared" si="177"/>
        <v>0.57361111111111118</v>
      </c>
      <c r="Q1916" s="12">
        <f>IF(Data_Extraction!B1916="",Data_Extraction!$J1916*(Q$1),Data_Extraction!B1916)</f>
        <v>89.100000000000009</v>
      </c>
      <c r="R1916" s="12">
        <f>IF(Data_Extraction!C1916="",Data_Extraction!$J1916*(R$1),Data_Extraction!C1916)</f>
        <v>91.08</v>
      </c>
      <c r="S1916" s="12">
        <f>IF(Data_Extraction!D1916="",Data_Extraction!$J1916*(S$1),Data_Extraction!D1916)</f>
        <v>102.96000000000001</v>
      </c>
      <c r="T1916" s="12">
        <f>IF(Data_Extraction!E1916="",Data_Extraction!$J1916*(T$1),Data_Extraction!E1916)</f>
        <v>94.05</v>
      </c>
      <c r="U1916" s="12">
        <f>IF(Data_Extraction!F1916="",Data_Extraction!$J1916*(U$1),Data_Extraction!F1916)</f>
        <v>97.02</v>
      </c>
      <c r="V1916" s="12">
        <f>IF(Data_Extraction!G1916="",Data_Extraction!$J1916*(V$1),Data_Extraction!G1916)</f>
        <v>90.09</v>
      </c>
      <c r="W1916" s="12">
        <f>IF(Data_Extraction!H1916="",Data_Extraction!$J1916*(W$1),Data_Extraction!H1916)</f>
        <v>99</v>
      </c>
      <c r="X1916" s="12">
        <f>IF(Data_Extraction!I1916="",Data_Extraction!$J1916*(X$1),Data_Extraction!I1916)</f>
        <v>96.03</v>
      </c>
      <c r="Y1916" s="13">
        <f t="shared" si="174"/>
        <v>94.916249999999991</v>
      </c>
      <c r="Z1916" s="17" t="str">
        <f t="shared" si="178"/>
        <v>Break</v>
      </c>
      <c r="AA1916" s="14" t="str">
        <f>VLOOKUP($N1916,'HeartRate-2022-03-21-1647950188'!$C:$G,2,0)</f>
        <v>Break</v>
      </c>
      <c r="AB1916" s="14" t="str">
        <f>VLOOKUP($N1916,'HeartRate-2022-03-21-1647950188'!$C:$G,3,0)</f>
        <v>On Campus</v>
      </c>
      <c r="AC1916" s="14" t="str">
        <f>VLOOKUP($N1916,'HeartRate-2022-03-21-1647950188'!$C:$G,4,0)</f>
        <v>Sitting</v>
      </c>
      <c r="AD1916" s="14" t="str">
        <f>VLOOKUP($N1916,'HeartRate-2022-03-21-1647950188'!$C:$G,5,0)</f>
        <v>Tools_Digital Drawing</v>
      </c>
      <c r="AE1916">
        <f t="shared" si="179"/>
        <v>0</v>
      </c>
      <c r="AF1916" s="18">
        <v>44641</v>
      </c>
      <c r="AG1916" s="19">
        <v>0.57361111111111118</v>
      </c>
    </row>
    <row r="1917" spans="1:33" x14ac:dyDescent="0.3">
      <c r="A1917" s="5">
        <v>44641.576157407406</v>
      </c>
      <c r="B1917" t="str">
        <f>IFERROR(AVERAGEIFS('HeartRate-2022-03-21-1647950188'!$B:$B,'HeartRate-2022-03-21-1647950188'!$A:$A,Data_Extraction!B$2,'HeartRate-2022-03-21-1647950188'!$C:$C,Data_Extraction!$A1917),"")</f>
        <v/>
      </c>
      <c r="C1917" t="str">
        <f>IFERROR(AVERAGEIFS('HeartRate-2022-03-21-1647950188'!$B:$B,'HeartRate-2022-03-21-1647950188'!$A:$A,Data_Extraction!C$2,'HeartRate-2022-03-21-1647950188'!$C:$C,Data_Extraction!$A1917),"")</f>
        <v/>
      </c>
      <c r="D1917" t="str">
        <f>IFERROR(AVERAGEIFS('HeartRate-2022-03-21-1647950188'!$B:$B,'HeartRate-2022-03-21-1647950188'!$A:$A,Data_Extraction!D$2,'HeartRate-2022-03-21-1647950188'!$C:$C,Data_Extraction!$A1917),"")</f>
        <v/>
      </c>
      <c r="E1917" t="str">
        <f>IFERROR(AVERAGEIFS('HeartRate-2022-03-21-1647950188'!$B:$B,'HeartRate-2022-03-21-1647950188'!$A:$A,Data_Extraction!E$2,'HeartRate-2022-03-21-1647950188'!$C:$C,Data_Extraction!$A1917),"")</f>
        <v/>
      </c>
      <c r="F1917" t="str">
        <f>IFERROR(AVERAGEIFS('HeartRate-2022-03-21-1647950188'!$B:$B,'HeartRate-2022-03-21-1647950188'!$A:$A,Data_Extraction!F$2,'HeartRate-2022-03-21-1647950188'!$C:$C,Data_Extraction!$A1917),"")</f>
        <v/>
      </c>
      <c r="G1917" t="str">
        <f>IFERROR(AVERAGEIFS('HeartRate-2022-03-21-1647950188'!$B:$B,'HeartRate-2022-03-21-1647950188'!$A:$A,Data_Extraction!G$2,'HeartRate-2022-03-21-1647950188'!$C:$C,Data_Extraction!$A1917),"")</f>
        <v/>
      </c>
      <c r="H1917">
        <f>IFERROR(AVERAGEIFS('HeartRate-2022-03-21-1647950188'!$B:$B,'HeartRate-2022-03-21-1647950188'!$A:$A,Data_Extraction!H$2,'HeartRate-2022-03-21-1647950188'!$C:$C,Data_Extraction!$A1917),"")</f>
        <v>85</v>
      </c>
      <c r="I1917" t="str">
        <f>IFERROR(AVERAGEIFS('HeartRate-2022-03-21-1647950188'!$B:$B,'HeartRate-2022-03-21-1647950188'!$A:$A,Data_Extraction!I$2,'HeartRate-2022-03-21-1647950188'!$C:$C,Data_Extraction!$A1917),"")</f>
        <v/>
      </c>
      <c r="J1917" s="8">
        <f t="shared" si="175"/>
        <v>85</v>
      </c>
      <c r="N1917" s="11">
        <f>Data_Extraction!A1917</f>
        <v>44641.576157407406</v>
      </c>
      <c r="O1917" s="15">
        <f t="shared" si="176"/>
        <v>44641</v>
      </c>
      <c r="P1917" s="16">
        <f t="shared" si="177"/>
        <v>0.5761574074074074</v>
      </c>
      <c r="Q1917" s="12">
        <f>IF(Data_Extraction!B1917="",Data_Extraction!$J1917*(Q$1),Data_Extraction!B1917)</f>
        <v>76.5</v>
      </c>
      <c r="R1917" s="12">
        <f>IF(Data_Extraction!C1917="",Data_Extraction!$J1917*(R$1),Data_Extraction!C1917)</f>
        <v>78.2</v>
      </c>
      <c r="S1917" s="12">
        <f>IF(Data_Extraction!D1917="",Data_Extraction!$J1917*(S$1),Data_Extraction!D1917)</f>
        <v>88.4</v>
      </c>
      <c r="T1917" s="12">
        <f>IF(Data_Extraction!E1917="",Data_Extraction!$J1917*(T$1),Data_Extraction!E1917)</f>
        <v>80.75</v>
      </c>
      <c r="U1917" s="12">
        <f>IF(Data_Extraction!F1917="",Data_Extraction!$J1917*(U$1),Data_Extraction!F1917)</f>
        <v>83.3</v>
      </c>
      <c r="V1917" s="12">
        <f>IF(Data_Extraction!G1917="",Data_Extraction!$J1917*(V$1),Data_Extraction!G1917)</f>
        <v>77.350000000000009</v>
      </c>
      <c r="W1917" s="12">
        <f>IF(Data_Extraction!H1917="",Data_Extraction!$J1917*(W$1),Data_Extraction!H1917)</f>
        <v>85</v>
      </c>
      <c r="X1917" s="12">
        <f>IF(Data_Extraction!I1917="",Data_Extraction!$J1917*(X$1),Data_Extraction!I1917)</f>
        <v>82.45</v>
      </c>
      <c r="Y1917" s="13">
        <f t="shared" si="174"/>
        <v>81.493750000000006</v>
      </c>
      <c r="Z1917" s="17" t="str">
        <f t="shared" si="178"/>
        <v>Break</v>
      </c>
      <c r="AA1917" s="14" t="str">
        <f>VLOOKUP($N1917,'HeartRate-2022-03-21-1647950188'!$C:$G,2,0)</f>
        <v>Break</v>
      </c>
      <c r="AB1917" s="14" t="str">
        <f>VLOOKUP($N1917,'HeartRate-2022-03-21-1647950188'!$C:$G,3,0)</f>
        <v>On Campus</v>
      </c>
      <c r="AC1917" s="14" t="str">
        <f>VLOOKUP($N1917,'HeartRate-2022-03-21-1647950188'!$C:$G,4,0)</f>
        <v>Sitting</v>
      </c>
      <c r="AD1917" s="14" t="str">
        <f>VLOOKUP($N1917,'HeartRate-2022-03-21-1647950188'!$C:$G,5,0)</f>
        <v>Tools_Digital Drawing</v>
      </c>
      <c r="AE1917">
        <f t="shared" si="179"/>
        <v>0</v>
      </c>
      <c r="AF1917" s="18">
        <v>44641</v>
      </c>
      <c r="AG1917" s="19">
        <v>0.5761574074074074</v>
      </c>
    </row>
    <row r="1918" spans="1:33" x14ac:dyDescent="0.3">
      <c r="A1918" s="5">
        <v>44641.57708333333</v>
      </c>
      <c r="B1918" t="str">
        <f>IFERROR(AVERAGEIFS('HeartRate-2022-03-21-1647950188'!$B:$B,'HeartRate-2022-03-21-1647950188'!$A:$A,Data_Extraction!B$2,'HeartRate-2022-03-21-1647950188'!$C:$C,Data_Extraction!$A1918),"")</f>
        <v/>
      </c>
      <c r="C1918" t="str">
        <f>IFERROR(AVERAGEIFS('HeartRate-2022-03-21-1647950188'!$B:$B,'HeartRate-2022-03-21-1647950188'!$A:$A,Data_Extraction!C$2,'HeartRate-2022-03-21-1647950188'!$C:$C,Data_Extraction!$A1918),"")</f>
        <v/>
      </c>
      <c r="D1918" t="str">
        <f>IFERROR(AVERAGEIFS('HeartRate-2022-03-21-1647950188'!$B:$B,'HeartRate-2022-03-21-1647950188'!$A:$A,Data_Extraction!D$2,'HeartRate-2022-03-21-1647950188'!$C:$C,Data_Extraction!$A1918),"")</f>
        <v/>
      </c>
      <c r="E1918" t="str">
        <f>IFERROR(AVERAGEIFS('HeartRate-2022-03-21-1647950188'!$B:$B,'HeartRate-2022-03-21-1647950188'!$A:$A,Data_Extraction!E$2,'HeartRate-2022-03-21-1647950188'!$C:$C,Data_Extraction!$A1918),"")</f>
        <v/>
      </c>
      <c r="F1918" t="str">
        <f>IFERROR(AVERAGEIFS('HeartRate-2022-03-21-1647950188'!$B:$B,'HeartRate-2022-03-21-1647950188'!$A:$A,Data_Extraction!F$2,'HeartRate-2022-03-21-1647950188'!$C:$C,Data_Extraction!$A1918),"")</f>
        <v/>
      </c>
      <c r="G1918" t="str">
        <f>IFERROR(AVERAGEIFS('HeartRate-2022-03-21-1647950188'!$B:$B,'HeartRate-2022-03-21-1647950188'!$A:$A,Data_Extraction!G$2,'HeartRate-2022-03-21-1647950188'!$C:$C,Data_Extraction!$A1918),"")</f>
        <v/>
      </c>
      <c r="H1918">
        <f>IFERROR(AVERAGEIFS('HeartRate-2022-03-21-1647950188'!$B:$B,'HeartRate-2022-03-21-1647950188'!$A:$A,Data_Extraction!H$2,'HeartRate-2022-03-21-1647950188'!$C:$C,Data_Extraction!$A1918),"")</f>
        <v>88</v>
      </c>
      <c r="I1918" t="str">
        <f>IFERROR(AVERAGEIFS('HeartRate-2022-03-21-1647950188'!$B:$B,'HeartRate-2022-03-21-1647950188'!$A:$A,Data_Extraction!I$2,'HeartRate-2022-03-21-1647950188'!$C:$C,Data_Extraction!$A1918),"")</f>
        <v/>
      </c>
      <c r="J1918" s="8">
        <f t="shared" si="175"/>
        <v>88</v>
      </c>
      <c r="N1918" s="11">
        <f>Data_Extraction!A1918</f>
        <v>44641.57708333333</v>
      </c>
      <c r="O1918" s="15">
        <f t="shared" si="176"/>
        <v>44641</v>
      </c>
      <c r="P1918" s="16">
        <f t="shared" si="177"/>
        <v>0.57708333333333328</v>
      </c>
      <c r="Q1918" s="12">
        <f>IF(Data_Extraction!B1918="",Data_Extraction!$J1918*(Q$1),Data_Extraction!B1918)</f>
        <v>79.2</v>
      </c>
      <c r="R1918" s="12">
        <f>IF(Data_Extraction!C1918="",Data_Extraction!$J1918*(R$1),Data_Extraction!C1918)</f>
        <v>80.960000000000008</v>
      </c>
      <c r="S1918" s="12">
        <f>IF(Data_Extraction!D1918="",Data_Extraction!$J1918*(S$1),Data_Extraction!D1918)</f>
        <v>91.52000000000001</v>
      </c>
      <c r="T1918" s="12">
        <f>IF(Data_Extraction!E1918="",Data_Extraction!$J1918*(T$1),Data_Extraction!E1918)</f>
        <v>83.6</v>
      </c>
      <c r="U1918" s="12">
        <f>IF(Data_Extraction!F1918="",Data_Extraction!$J1918*(U$1),Data_Extraction!F1918)</f>
        <v>86.24</v>
      </c>
      <c r="V1918" s="12">
        <f>IF(Data_Extraction!G1918="",Data_Extraction!$J1918*(V$1),Data_Extraction!G1918)</f>
        <v>80.08</v>
      </c>
      <c r="W1918" s="12">
        <f>IF(Data_Extraction!H1918="",Data_Extraction!$J1918*(W$1),Data_Extraction!H1918)</f>
        <v>88</v>
      </c>
      <c r="X1918" s="12">
        <f>IF(Data_Extraction!I1918="",Data_Extraction!$J1918*(X$1),Data_Extraction!I1918)</f>
        <v>85.36</v>
      </c>
      <c r="Y1918" s="13">
        <f t="shared" si="174"/>
        <v>84.37</v>
      </c>
      <c r="Z1918" s="17" t="str">
        <f t="shared" si="178"/>
        <v>Break</v>
      </c>
      <c r="AA1918" s="14" t="str">
        <f>VLOOKUP($N1918,'HeartRate-2022-03-21-1647950188'!$C:$G,2,0)</f>
        <v>Break</v>
      </c>
      <c r="AB1918" s="14" t="str">
        <f>VLOOKUP($N1918,'HeartRate-2022-03-21-1647950188'!$C:$G,3,0)</f>
        <v>On Campus</v>
      </c>
      <c r="AC1918" s="14" t="str">
        <f>VLOOKUP($N1918,'HeartRate-2022-03-21-1647950188'!$C:$G,4,0)</f>
        <v>Sitting</v>
      </c>
      <c r="AD1918" s="14" t="str">
        <f>VLOOKUP($N1918,'HeartRate-2022-03-21-1647950188'!$C:$G,5,0)</f>
        <v>Tools_Digital Drawing</v>
      </c>
      <c r="AE1918">
        <f t="shared" si="179"/>
        <v>0</v>
      </c>
      <c r="AF1918" s="18">
        <v>44641</v>
      </c>
      <c r="AG1918" s="19">
        <v>0.57708333333333328</v>
      </c>
    </row>
    <row r="1919" spans="1:33" x14ac:dyDescent="0.3">
      <c r="A1919" s="5">
        <v>44641.580555555556</v>
      </c>
      <c r="B1919" t="str">
        <f>IFERROR(AVERAGEIFS('HeartRate-2022-03-21-1647950188'!$B:$B,'HeartRate-2022-03-21-1647950188'!$A:$A,Data_Extraction!B$2,'HeartRate-2022-03-21-1647950188'!$C:$C,Data_Extraction!$A1919),"")</f>
        <v/>
      </c>
      <c r="C1919" t="str">
        <f>IFERROR(AVERAGEIFS('HeartRate-2022-03-21-1647950188'!$B:$B,'HeartRate-2022-03-21-1647950188'!$A:$A,Data_Extraction!C$2,'HeartRate-2022-03-21-1647950188'!$C:$C,Data_Extraction!$A1919),"")</f>
        <v/>
      </c>
      <c r="D1919" t="str">
        <f>IFERROR(AVERAGEIFS('HeartRate-2022-03-21-1647950188'!$B:$B,'HeartRate-2022-03-21-1647950188'!$A:$A,Data_Extraction!D$2,'HeartRate-2022-03-21-1647950188'!$C:$C,Data_Extraction!$A1919),"")</f>
        <v/>
      </c>
      <c r="E1919" t="str">
        <f>IFERROR(AVERAGEIFS('HeartRate-2022-03-21-1647950188'!$B:$B,'HeartRate-2022-03-21-1647950188'!$A:$A,Data_Extraction!E$2,'HeartRate-2022-03-21-1647950188'!$C:$C,Data_Extraction!$A1919),"")</f>
        <v/>
      </c>
      <c r="F1919" t="str">
        <f>IFERROR(AVERAGEIFS('HeartRate-2022-03-21-1647950188'!$B:$B,'HeartRate-2022-03-21-1647950188'!$A:$A,Data_Extraction!F$2,'HeartRate-2022-03-21-1647950188'!$C:$C,Data_Extraction!$A1919),"")</f>
        <v/>
      </c>
      <c r="G1919" t="str">
        <f>IFERROR(AVERAGEIFS('HeartRate-2022-03-21-1647950188'!$B:$B,'HeartRate-2022-03-21-1647950188'!$A:$A,Data_Extraction!G$2,'HeartRate-2022-03-21-1647950188'!$C:$C,Data_Extraction!$A1919),"")</f>
        <v/>
      </c>
      <c r="H1919">
        <f>IFERROR(AVERAGEIFS('HeartRate-2022-03-21-1647950188'!$B:$B,'HeartRate-2022-03-21-1647950188'!$A:$A,Data_Extraction!H$2,'HeartRate-2022-03-21-1647950188'!$C:$C,Data_Extraction!$A1919),"")</f>
        <v>81</v>
      </c>
      <c r="I1919" t="str">
        <f>IFERROR(AVERAGEIFS('HeartRate-2022-03-21-1647950188'!$B:$B,'HeartRate-2022-03-21-1647950188'!$A:$A,Data_Extraction!I$2,'HeartRate-2022-03-21-1647950188'!$C:$C,Data_Extraction!$A1919),"")</f>
        <v/>
      </c>
      <c r="J1919" s="8">
        <f t="shared" si="175"/>
        <v>81</v>
      </c>
      <c r="N1919" s="11">
        <f>Data_Extraction!A1919</f>
        <v>44641.580555555556</v>
      </c>
      <c r="O1919" s="15">
        <f t="shared" si="176"/>
        <v>44641</v>
      </c>
      <c r="P1919" s="16">
        <f t="shared" si="177"/>
        <v>0.5805555555555556</v>
      </c>
      <c r="Q1919" s="12">
        <f>IF(Data_Extraction!B1919="",Data_Extraction!$J1919*(Q$1),Data_Extraction!B1919)</f>
        <v>72.900000000000006</v>
      </c>
      <c r="R1919" s="12">
        <f>IF(Data_Extraction!C1919="",Data_Extraction!$J1919*(R$1),Data_Extraction!C1919)</f>
        <v>74.52000000000001</v>
      </c>
      <c r="S1919" s="12">
        <f>IF(Data_Extraction!D1919="",Data_Extraction!$J1919*(S$1),Data_Extraction!D1919)</f>
        <v>84.240000000000009</v>
      </c>
      <c r="T1919" s="12">
        <f>IF(Data_Extraction!E1919="",Data_Extraction!$J1919*(T$1),Data_Extraction!E1919)</f>
        <v>76.95</v>
      </c>
      <c r="U1919" s="12">
        <f>IF(Data_Extraction!F1919="",Data_Extraction!$J1919*(U$1),Data_Extraction!F1919)</f>
        <v>79.38</v>
      </c>
      <c r="V1919" s="12">
        <f>IF(Data_Extraction!G1919="",Data_Extraction!$J1919*(V$1),Data_Extraction!G1919)</f>
        <v>73.710000000000008</v>
      </c>
      <c r="W1919" s="12">
        <f>IF(Data_Extraction!H1919="",Data_Extraction!$J1919*(W$1),Data_Extraction!H1919)</f>
        <v>81</v>
      </c>
      <c r="X1919" s="12">
        <f>IF(Data_Extraction!I1919="",Data_Extraction!$J1919*(X$1),Data_Extraction!I1919)</f>
        <v>78.569999999999993</v>
      </c>
      <c r="Y1919" s="13">
        <f t="shared" si="174"/>
        <v>77.658749999999998</v>
      </c>
      <c r="Z1919" s="17" t="str">
        <f t="shared" si="178"/>
        <v>Break</v>
      </c>
      <c r="AA1919" s="14" t="str">
        <f>VLOOKUP($N1919,'HeartRate-2022-03-21-1647950188'!$C:$G,2,0)</f>
        <v>Break</v>
      </c>
      <c r="AB1919" s="14" t="str">
        <f>VLOOKUP($N1919,'HeartRate-2022-03-21-1647950188'!$C:$G,3,0)</f>
        <v>On Campus</v>
      </c>
      <c r="AC1919" s="14" t="str">
        <f>VLOOKUP($N1919,'HeartRate-2022-03-21-1647950188'!$C:$G,4,0)</f>
        <v>Sitting</v>
      </c>
      <c r="AD1919" s="14" t="str">
        <f>VLOOKUP($N1919,'HeartRate-2022-03-21-1647950188'!$C:$G,5,0)</f>
        <v>Tools_Digital Drawing</v>
      </c>
      <c r="AE1919">
        <f t="shared" si="179"/>
        <v>0</v>
      </c>
      <c r="AF1919" s="18">
        <v>44641</v>
      </c>
      <c r="AG1919" s="19">
        <v>0.5805555555555556</v>
      </c>
    </row>
    <row r="1920" spans="1:33" x14ac:dyDescent="0.3">
      <c r="A1920" s="5">
        <v>44641.584027777775</v>
      </c>
      <c r="B1920" t="str">
        <f>IFERROR(AVERAGEIFS('HeartRate-2022-03-21-1647950188'!$B:$B,'HeartRate-2022-03-21-1647950188'!$A:$A,Data_Extraction!B$2,'HeartRate-2022-03-21-1647950188'!$C:$C,Data_Extraction!$A1920),"")</f>
        <v/>
      </c>
      <c r="C1920" t="str">
        <f>IFERROR(AVERAGEIFS('HeartRate-2022-03-21-1647950188'!$B:$B,'HeartRate-2022-03-21-1647950188'!$A:$A,Data_Extraction!C$2,'HeartRate-2022-03-21-1647950188'!$C:$C,Data_Extraction!$A1920),"")</f>
        <v/>
      </c>
      <c r="D1920" t="str">
        <f>IFERROR(AVERAGEIFS('HeartRate-2022-03-21-1647950188'!$B:$B,'HeartRate-2022-03-21-1647950188'!$A:$A,Data_Extraction!D$2,'HeartRate-2022-03-21-1647950188'!$C:$C,Data_Extraction!$A1920),"")</f>
        <v/>
      </c>
      <c r="E1920" t="str">
        <f>IFERROR(AVERAGEIFS('HeartRate-2022-03-21-1647950188'!$B:$B,'HeartRate-2022-03-21-1647950188'!$A:$A,Data_Extraction!E$2,'HeartRate-2022-03-21-1647950188'!$C:$C,Data_Extraction!$A1920),"")</f>
        <v/>
      </c>
      <c r="F1920" t="str">
        <f>IFERROR(AVERAGEIFS('HeartRate-2022-03-21-1647950188'!$B:$B,'HeartRate-2022-03-21-1647950188'!$A:$A,Data_Extraction!F$2,'HeartRate-2022-03-21-1647950188'!$C:$C,Data_Extraction!$A1920),"")</f>
        <v/>
      </c>
      <c r="G1920" t="str">
        <f>IFERROR(AVERAGEIFS('HeartRate-2022-03-21-1647950188'!$B:$B,'HeartRate-2022-03-21-1647950188'!$A:$A,Data_Extraction!G$2,'HeartRate-2022-03-21-1647950188'!$C:$C,Data_Extraction!$A1920),"")</f>
        <v/>
      </c>
      <c r="H1920">
        <f>IFERROR(AVERAGEIFS('HeartRate-2022-03-21-1647950188'!$B:$B,'HeartRate-2022-03-21-1647950188'!$A:$A,Data_Extraction!H$2,'HeartRate-2022-03-21-1647950188'!$C:$C,Data_Extraction!$A1920),"")</f>
        <v>84</v>
      </c>
      <c r="I1920" t="str">
        <f>IFERROR(AVERAGEIFS('HeartRate-2022-03-21-1647950188'!$B:$B,'HeartRate-2022-03-21-1647950188'!$A:$A,Data_Extraction!I$2,'HeartRate-2022-03-21-1647950188'!$C:$C,Data_Extraction!$A1920),"")</f>
        <v/>
      </c>
      <c r="J1920" s="8">
        <f t="shared" si="175"/>
        <v>84</v>
      </c>
      <c r="N1920" s="11">
        <f>Data_Extraction!A1920</f>
        <v>44641.584027777775</v>
      </c>
      <c r="O1920" s="15">
        <f t="shared" si="176"/>
        <v>44641</v>
      </c>
      <c r="P1920" s="16">
        <f t="shared" si="177"/>
        <v>0.58402777777777781</v>
      </c>
      <c r="Q1920" s="12">
        <f>IF(Data_Extraction!B1920="",Data_Extraction!$J1920*(Q$1),Data_Extraction!B1920)</f>
        <v>75.600000000000009</v>
      </c>
      <c r="R1920" s="12">
        <f>IF(Data_Extraction!C1920="",Data_Extraction!$J1920*(R$1),Data_Extraction!C1920)</f>
        <v>77.28</v>
      </c>
      <c r="S1920" s="12">
        <f>IF(Data_Extraction!D1920="",Data_Extraction!$J1920*(S$1),Data_Extraction!D1920)</f>
        <v>87.36</v>
      </c>
      <c r="T1920" s="12">
        <f>IF(Data_Extraction!E1920="",Data_Extraction!$J1920*(T$1),Data_Extraction!E1920)</f>
        <v>79.8</v>
      </c>
      <c r="U1920" s="12">
        <f>IF(Data_Extraction!F1920="",Data_Extraction!$J1920*(U$1),Data_Extraction!F1920)</f>
        <v>82.32</v>
      </c>
      <c r="V1920" s="12">
        <f>IF(Data_Extraction!G1920="",Data_Extraction!$J1920*(V$1),Data_Extraction!G1920)</f>
        <v>76.44</v>
      </c>
      <c r="W1920" s="12">
        <f>IF(Data_Extraction!H1920="",Data_Extraction!$J1920*(W$1),Data_Extraction!H1920)</f>
        <v>84</v>
      </c>
      <c r="X1920" s="12">
        <f>IF(Data_Extraction!I1920="",Data_Extraction!$J1920*(X$1),Data_Extraction!I1920)</f>
        <v>81.48</v>
      </c>
      <c r="Y1920" s="13">
        <f t="shared" si="174"/>
        <v>80.534999999999997</v>
      </c>
      <c r="Z1920" s="17" t="str">
        <f t="shared" si="178"/>
        <v>Evening</v>
      </c>
      <c r="AA1920" s="14" t="str">
        <f>VLOOKUP($N1920,'HeartRate-2022-03-21-1647950188'!$C:$G,2,0)</f>
        <v>Greetings</v>
      </c>
      <c r="AB1920" s="14" t="str">
        <f>VLOOKUP($N1920,'HeartRate-2022-03-21-1647950188'!$C:$G,3,0)</f>
        <v>On Campus</v>
      </c>
      <c r="AC1920" s="14" t="str">
        <f>VLOOKUP($N1920,'HeartRate-2022-03-21-1647950188'!$C:$G,4,0)</f>
        <v>Sitting</v>
      </c>
      <c r="AD1920" s="14" t="str">
        <f>VLOOKUP($N1920,'HeartRate-2022-03-21-1647950188'!$C:$G,5,0)</f>
        <v>Tools_Digital Drawing</v>
      </c>
      <c r="AE1920">
        <f t="shared" si="179"/>
        <v>0</v>
      </c>
      <c r="AF1920" s="18">
        <v>44641</v>
      </c>
      <c r="AG1920" s="19">
        <v>0.58402777777777781</v>
      </c>
    </row>
    <row r="1921" spans="1:33" x14ac:dyDescent="0.3">
      <c r="A1921" s="5">
        <v>44641.587500000001</v>
      </c>
      <c r="B1921" t="str">
        <f>IFERROR(AVERAGEIFS('HeartRate-2022-03-21-1647950188'!$B:$B,'HeartRate-2022-03-21-1647950188'!$A:$A,Data_Extraction!B$2,'HeartRate-2022-03-21-1647950188'!$C:$C,Data_Extraction!$A1921),"")</f>
        <v/>
      </c>
      <c r="C1921" t="str">
        <f>IFERROR(AVERAGEIFS('HeartRate-2022-03-21-1647950188'!$B:$B,'HeartRate-2022-03-21-1647950188'!$A:$A,Data_Extraction!C$2,'HeartRate-2022-03-21-1647950188'!$C:$C,Data_Extraction!$A1921),"")</f>
        <v/>
      </c>
      <c r="D1921" t="str">
        <f>IFERROR(AVERAGEIFS('HeartRate-2022-03-21-1647950188'!$B:$B,'HeartRate-2022-03-21-1647950188'!$A:$A,Data_Extraction!D$2,'HeartRate-2022-03-21-1647950188'!$C:$C,Data_Extraction!$A1921),"")</f>
        <v/>
      </c>
      <c r="E1921" t="str">
        <f>IFERROR(AVERAGEIFS('HeartRate-2022-03-21-1647950188'!$B:$B,'HeartRate-2022-03-21-1647950188'!$A:$A,Data_Extraction!E$2,'HeartRate-2022-03-21-1647950188'!$C:$C,Data_Extraction!$A1921),"")</f>
        <v/>
      </c>
      <c r="F1921" t="str">
        <f>IFERROR(AVERAGEIFS('HeartRate-2022-03-21-1647950188'!$B:$B,'HeartRate-2022-03-21-1647950188'!$A:$A,Data_Extraction!F$2,'HeartRate-2022-03-21-1647950188'!$C:$C,Data_Extraction!$A1921),"")</f>
        <v/>
      </c>
      <c r="G1921" t="str">
        <f>IFERROR(AVERAGEIFS('HeartRate-2022-03-21-1647950188'!$B:$B,'HeartRate-2022-03-21-1647950188'!$A:$A,Data_Extraction!G$2,'HeartRate-2022-03-21-1647950188'!$C:$C,Data_Extraction!$A1921),"")</f>
        <v/>
      </c>
      <c r="H1921">
        <f>IFERROR(AVERAGEIFS('HeartRate-2022-03-21-1647950188'!$B:$B,'HeartRate-2022-03-21-1647950188'!$A:$A,Data_Extraction!H$2,'HeartRate-2022-03-21-1647950188'!$C:$C,Data_Extraction!$A1921),"")</f>
        <v>86</v>
      </c>
      <c r="I1921" t="str">
        <f>IFERROR(AVERAGEIFS('HeartRate-2022-03-21-1647950188'!$B:$B,'HeartRate-2022-03-21-1647950188'!$A:$A,Data_Extraction!I$2,'HeartRate-2022-03-21-1647950188'!$C:$C,Data_Extraction!$A1921),"")</f>
        <v/>
      </c>
      <c r="J1921" s="8">
        <f t="shared" si="175"/>
        <v>86</v>
      </c>
      <c r="N1921" s="11">
        <f>Data_Extraction!A1921</f>
        <v>44641.587500000001</v>
      </c>
      <c r="O1921" s="15">
        <f t="shared" si="176"/>
        <v>44641</v>
      </c>
      <c r="P1921" s="16">
        <f t="shared" si="177"/>
        <v>0.58750000000000002</v>
      </c>
      <c r="Q1921" s="12">
        <f>IF(Data_Extraction!B1921="",Data_Extraction!$J1921*(Q$1),Data_Extraction!B1921)</f>
        <v>77.400000000000006</v>
      </c>
      <c r="R1921" s="12">
        <f>IF(Data_Extraction!C1921="",Data_Extraction!$J1921*(R$1),Data_Extraction!C1921)</f>
        <v>79.12</v>
      </c>
      <c r="S1921" s="12">
        <f>IF(Data_Extraction!D1921="",Data_Extraction!$J1921*(S$1),Data_Extraction!D1921)</f>
        <v>89.44</v>
      </c>
      <c r="T1921" s="12">
        <f>IF(Data_Extraction!E1921="",Data_Extraction!$J1921*(T$1),Data_Extraction!E1921)</f>
        <v>81.7</v>
      </c>
      <c r="U1921" s="12">
        <f>IF(Data_Extraction!F1921="",Data_Extraction!$J1921*(U$1),Data_Extraction!F1921)</f>
        <v>84.28</v>
      </c>
      <c r="V1921" s="12">
        <f>IF(Data_Extraction!G1921="",Data_Extraction!$J1921*(V$1),Data_Extraction!G1921)</f>
        <v>78.260000000000005</v>
      </c>
      <c r="W1921" s="12">
        <f>IF(Data_Extraction!H1921="",Data_Extraction!$J1921*(W$1),Data_Extraction!H1921)</f>
        <v>86</v>
      </c>
      <c r="X1921" s="12">
        <f>IF(Data_Extraction!I1921="",Data_Extraction!$J1921*(X$1),Data_Extraction!I1921)</f>
        <v>83.42</v>
      </c>
      <c r="Y1921" s="13">
        <f t="shared" si="174"/>
        <v>82.452500000000001</v>
      </c>
      <c r="Z1921" s="17" t="str">
        <f t="shared" si="178"/>
        <v>Evening</v>
      </c>
      <c r="AA1921" s="14" t="str">
        <f>VLOOKUP($N1921,'HeartRate-2022-03-21-1647950188'!$C:$G,2,0)</f>
        <v>Greetings</v>
      </c>
      <c r="AB1921" s="14" t="str">
        <f>VLOOKUP($N1921,'HeartRate-2022-03-21-1647950188'!$C:$G,3,0)</f>
        <v>On Campus</v>
      </c>
      <c r="AC1921" s="14" t="str">
        <f>VLOOKUP($N1921,'HeartRate-2022-03-21-1647950188'!$C:$G,4,0)</f>
        <v>Sitting</v>
      </c>
      <c r="AD1921" s="14" t="str">
        <f>VLOOKUP($N1921,'HeartRate-2022-03-21-1647950188'!$C:$G,5,0)</f>
        <v>Tools_Digital Drawing</v>
      </c>
      <c r="AE1921">
        <f t="shared" si="179"/>
        <v>0</v>
      </c>
      <c r="AF1921" s="18">
        <v>44641</v>
      </c>
      <c r="AG1921" s="19">
        <v>0.58750000000000002</v>
      </c>
    </row>
    <row r="1922" spans="1:33" x14ac:dyDescent="0.3">
      <c r="A1922" s="5">
        <v>44641.59097222222</v>
      </c>
      <c r="B1922" t="str">
        <f>IFERROR(AVERAGEIFS('HeartRate-2022-03-21-1647950188'!$B:$B,'HeartRate-2022-03-21-1647950188'!$A:$A,Data_Extraction!B$2,'HeartRate-2022-03-21-1647950188'!$C:$C,Data_Extraction!$A1922),"")</f>
        <v/>
      </c>
      <c r="C1922" t="str">
        <f>IFERROR(AVERAGEIFS('HeartRate-2022-03-21-1647950188'!$B:$B,'HeartRate-2022-03-21-1647950188'!$A:$A,Data_Extraction!C$2,'HeartRate-2022-03-21-1647950188'!$C:$C,Data_Extraction!$A1922),"")</f>
        <v/>
      </c>
      <c r="D1922" t="str">
        <f>IFERROR(AVERAGEIFS('HeartRate-2022-03-21-1647950188'!$B:$B,'HeartRate-2022-03-21-1647950188'!$A:$A,Data_Extraction!D$2,'HeartRate-2022-03-21-1647950188'!$C:$C,Data_Extraction!$A1922),"")</f>
        <v/>
      </c>
      <c r="E1922" t="str">
        <f>IFERROR(AVERAGEIFS('HeartRate-2022-03-21-1647950188'!$B:$B,'HeartRate-2022-03-21-1647950188'!$A:$A,Data_Extraction!E$2,'HeartRate-2022-03-21-1647950188'!$C:$C,Data_Extraction!$A1922),"")</f>
        <v/>
      </c>
      <c r="F1922" t="str">
        <f>IFERROR(AVERAGEIFS('HeartRate-2022-03-21-1647950188'!$B:$B,'HeartRate-2022-03-21-1647950188'!$A:$A,Data_Extraction!F$2,'HeartRate-2022-03-21-1647950188'!$C:$C,Data_Extraction!$A1922),"")</f>
        <v/>
      </c>
      <c r="G1922" t="str">
        <f>IFERROR(AVERAGEIFS('HeartRate-2022-03-21-1647950188'!$B:$B,'HeartRate-2022-03-21-1647950188'!$A:$A,Data_Extraction!G$2,'HeartRate-2022-03-21-1647950188'!$C:$C,Data_Extraction!$A1922),"")</f>
        <v/>
      </c>
      <c r="H1922">
        <f>IFERROR(AVERAGEIFS('HeartRate-2022-03-21-1647950188'!$B:$B,'HeartRate-2022-03-21-1647950188'!$A:$A,Data_Extraction!H$2,'HeartRate-2022-03-21-1647950188'!$C:$C,Data_Extraction!$A1922),"")</f>
        <v>88</v>
      </c>
      <c r="I1922" t="str">
        <f>IFERROR(AVERAGEIFS('HeartRate-2022-03-21-1647950188'!$B:$B,'HeartRate-2022-03-21-1647950188'!$A:$A,Data_Extraction!I$2,'HeartRate-2022-03-21-1647950188'!$C:$C,Data_Extraction!$A1922),"")</f>
        <v/>
      </c>
      <c r="J1922" s="8">
        <f t="shared" si="175"/>
        <v>88</v>
      </c>
      <c r="N1922" s="11">
        <f>Data_Extraction!A1922</f>
        <v>44641.59097222222</v>
      </c>
      <c r="O1922" s="15">
        <f t="shared" si="176"/>
        <v>44641</v>
      </c>
      <c r="P1922" s="16">
        <f t="shared" si="177"/>
        <v>0.59097222222222223</v>
      </c>
      <c r="Q1922" s="12">
        <f>IF(Data_Extraction!B1922="",Data_Extraction!$J1922*(Q$1),Data_Extraction!B1922)</f>
        <v>79.2</v>
      </c>
      <c r="R1922" s="12">
        <f>IF(Data_Extraction!C1922="",Data_Extraction!$J1922*(R$1),Data_Extraction!C1922)</f>
        <v>80.960000000000008</v>
      </c>
      <c r="S1922" s="12">
        <f>IF(Data_Extraction!D1922="",Data_Extraction!$J1922*(S$1),Data_Extraction!D1922)</f>
        <v>91.52000000000001</v>
      </c>
      <c r="T1922" s="12">
        <f>IF(Data_Extraction!E1922="",Data_Extraction!$J1922*(T$1),Data_Extraction!E1922)</f>
        <v>83.6</v>
      </c>
      <c r="U1922" s="12">
        <f>IF(Data_Extraction!F1922="",Data_Extraction!$J1922*(U$1),Data_Extraction!F1922)</f>
        <v>86.24</v>
      </c>
      <c r="V1922" s="12">
        <f>IF(Data_Extraction!G1922="",Data_Extraction!$J1922*(V$1),Data_Extraction!G1922)</f>
        <v>80.08</v>
      </c>
      <c r="W1922" s="12">
        <f>IF(Data_Extraction!H1922="",Data_Extraction!$J1922*(W$1),Data_Extraction!H1922)</f>
        <v>88</v>
      </c>
      <c r="X1922" s="12">
        <f>IF(Data_Extraction!I1922="",Data_Extraction!$J1922*(X$1),Data_Extraction!I1922)</f>
        <v>85.36</v>
      </c>
      <c r="Y1922" s="13">
        <f t="shared" si="174"/>
        <v>84.37</v>
      </c>
      <c r="Z1922" s="17" t="str">
        <f t="shared" si="178"/>
        <v>Evening</v>
      </c>
      <c r="AA1922" s="14" t="str">
        <f>VLOOKUP($N1922,'HeartRate-2022-03-21-1647950188'!$C:$G,2,0)</f>
        <v>Greetings</v>
      </c>
      <c r="AB1922" s="14" t="str">
        <f>VLOOKUP($N1922,'HeartRate-2022-03-21-1647950188'!$C:$G,3,0)</f>
        <v>On Campus</v>
      </c>
      <c r="AC1922" s="14" t="str">
        <f>VLOOKUP($N1922,'HeartRate-2022-03-21-1647950188'!$C:$G,4,0)</f>
        <v>Sitting</v>
      </c>
      <c r="AD1922" s="14" t="str">
        <f>VLOOKUP($N1922,'HeartRate-2022-03-21-1647950188'!$C:$G,5,0)</f>
        <v>Tools_Digital Drawing</v>
      </c>
      <c r="AE1922">
        <f t="shared" si="179"/>
        <v>0</v>
      </c>
      <c r="AF1922" s="18">
        <v>44641</v>
      </c>
      <c r="AG1922" s="19">
        <v>0.59097222222222223</v>
      </c>
    </row>
    <row r="1923" spans="1:33" x14ac:dyDescent="0.3">
      <c r="A1923" s="5">
        <v>44641.594444444447</v>
      </c>
      <c r="B1923" t="str">
        <f>IFERROR(AVERAGEIFS('HeartRate-2022-03-21-1647950188'!$B:$B,'HeartRate-2022-03-21-1647950188'!$A:$A,Data_Extraction!B$2,'HeartRate-2022-03-21-1647950188'!$C:$C,Data_Extraction!$A1923),"")</f>
        <v/>
      </c>
      <c r="C1923" t="str">
        <f>IFERROR(AVERAGEIFS('HeartRate-2022-03-21-1647950188'!$B:$B,'HeartRate-2022-03-21-1647950188'!$A:$A,Data_Extraction!C$2,'HeartRate-2022-03-21-1647950188'!$C:$C,Data_Extraction!$A1923),"")</f>
        <v/>
      </c>
      <c r="D1923" t="str">
        <f>IFERROR(AVERAGEIFS('HeartRate-2022-03-21-1647950188'!$B:$B,'HeartRate-2022-03-21-1647950188'!$A:$A,Data_Extraction!D$2,'HeartRate-2022-03-21-1647950188'!$C:$C,Data_Extraction!$A1923),"")</f>
        <v/>
      </c>
      <c r="E1923" t="str">
        <f>IFERROR(AVERAGEIFS('HeartRate-2022-03-21-1647950188'!$B:$B,'HeartRate-2022-03-21-1647950188'!$A:$A,Data_Extraction!E$2,'HeartRate-2022-03-21-1647950188'!$C:$C,Data_Extraction!$A1923),"")</f>
        <v/>
      </c>
      <c r="F1923" t="str">
        <f>IFERROR(AVERAGEIFS('HeartRate-2022-03-21-1647950188'!$B:$B,'HeartRate-2022-03-21-1647950188'!$A:$A,Data_Extraction!F$2,'HeartRate-2022-03-21-1647950188'!$C:$C,Data_Extraction!$A1923),"")</f>
        <v/>
      </c>
      <c r="G1923" t="str">
        <f>IFERROR(AVERAGEIFS('HeartRate-2022-03-21-1647950188'!$B:$B,'HeartRate-2022-03-21-1647950188'!$A:$A,Data_Extraction!G$2,'HeartRate-2022-03-21-1647950188'!$C:$C,Data_Extraction!$A1923),"")</f>
        <v/>
      </c>
      <c r="H1923">
        <f>IFERROR(AVERAGEIFS('HeartRate-2022-03-21-1647950188'!$B:$B,'HeartRate-2022-03-21-1647950188'!$A:$A,Data_Extraction!H$2,'HeartRate-2022-03-21-1647950188'!$C:$C,Data_Extraction!$A1923),"")</f>
        <v>81</v>
      </c>
      <c r="I1923" t="str">
        <f>IFERROR(AVERAGEIFS('HeartRate-2022-03-21-1647950188'!$B:$B,'HeartRate-2022-03-21-1647950188'!$A:$A,Data_Extraction!I$2,'HeartRate-2022-03-21-1647950188'!$C:$C,Data_Extraction!$A1923),"")</f>
        <v/>
      </c>
      <c r="J1923" s="8">
        <f t="shared" si="175"/>
        <v>81</v>
      </c>
      <c r="N1923" s="11">
        <f>Data_Extraction!A1923</f>
        <v>44641.594444444447</v>
      </c>
      <c r="O1923" s="15">
        <f t="shared" si="176"/>
        <v>44641</v>
      </c>
      <c r="P1923" s="16">
        <f t="shared" si="177"/>
        <v>0.59444444444444444</v>
      </c>
      <c r="Q1923" s="12">
        <f>IF(Data_Extraction!B1923="",Data_Extraction!$J1923*(Q$1),Data_Extraction!B1923)</f>
        <v>72.900000000000006</v>
      </c>
      <c r="R1923" s="12">
        <f>IF(Data_Extraction!C1923="",Data_Extraction!$J1923*(R$1),Data_Extraction!C1923)</f>
        <v>74.52000000000001</v>
      </c>
      <c r="S1923" s="12">
        <f>IF(Data_Extraction!D1923="",Data_Extraction!$J1923*(S$1),Data_Extraction!D1923)</f>
        <v>84.240000000000009</v>
      </c>
      <c r="T1923" s="12">
        <f>IF(Data_Extraction!E1923="",Data_Extraction!$J1923*(T$1),Data_Extraction!E1923)</f>
        <v>76.95</v>
      </c>
      <c r="U1923" s="12">
        <f>IF(Data_Extraction!F1923="",Data_Extraction!$J1923*(U$1),Data_Extraction!F1923)</f>
        <v>79.38</v>
      </c>
      <c r="V1923" s="12">
        <f>IF(Data_Extraction!G1923="",Data_Extraction!$J1923*(V$1),Data_Extraction!G1923)</f>
        <v>73.710000000000008</v>
      </c>
      <c r="W1923" s="12">
        <f>IF(Data_Extraction!H1923="",Data_Extraction!$J1923*(W$1),Data_Extraction!H1923)</f>
        <v>81</v>
      </c>
      <c r="X1923" s="12">
        <f>IF(Data_Extraction!I1923="",Data_Extraction!$J1923*(X$1),Data_Extraction!I1923)</f>
        <v>78.569999999999993</v>
      </c>
      <c r="Y1923" s="13">
        <f t="shared" ref="Y1923:Y1960" si="180">AVERAGE(Q1923:X1923)</f>
        <v>77.658749999999998</v>
      </c>
      <c r="Z1923" s="17" t="str">
        <f t="shared" si="178"/>
        <v>Evening</v>
      </c>
      <c r="AA1923" s="14" t="str">
        <f>VLOOKUP($N1923,'HeartRate-2022-03-21-1647950188'!$C:$G,2,0)</f>
        <v>Greetings</v>
      </c>
      <c r="AB1923" s="14" t="str">
        <f>VLOOKUP($N1923,'HeartRate-2022-03-21-1647950188'!$C:$G,3,0)</f>
        <v>On Campus</v>
      </c>
      <c r="AC1923" s="14" t="str">
        <f>VLOOKUP($N1923,'HeartRate-2022-03-21-1647950188'!$C:$G,4,0)</f>
        <v>Sitting</v>
      </c>
      <c r="AD1923" s="14" t="str">
        <f>VLOOKUP($N1923,'HeartRate-2022-03-21-1647950188'!$C:$G,5,0)</f>
        <v>Tools_Digital Drawing</v>
      </c>
      <c r="AE1923">
        <f t="shared" si="179"/>
        <v>0</v>
      </c>
      <c r="AF1923" s="18">
        <v>44641</v>
      </c>
      <c r="AG1923" s="19">
        <v>0.59444444444444444</v>
      </c>
    </row>
    <row r="1924" spans="1:33" x14ac:dyDescent="0.3">
      <c r="A1924" s="5">
        <v>44641.597916666666</v>
      </c>
      <c r="B1924" t="str">
        <f>IFERROR(AVERAGEIFS('HeartRate-2022-03-21-1647950188'!$B:$B,'HeartRate-2022-03-21-1647950188'!$A:$A,Data_Extraction!B$2,'HeartRate-2022-03-21-1647950188'!$C:$C,Data_Extraction!$A1924),"")</f>
        <v/>
      </c>
      <c r="C1924" t="str">
        <f>IFERROR(AVERAGEIFS('HeartRate-2022-03-21-1647950188'!$B:$B,'HeartRate-2022-03-21-1647950188'!$A:$A,Data_Extraction!C$2,'HeartRate-2022-03-21-1647950188'!$C:$C,Data_Extraction!$A1924),"")</f>
        <v/>
      </c>
      <c r="D1924" t="str">
        <f>IFERROR(AVERAGEIFS('HeartRate-2022-03-21-1647950188'!$B:$B,'HeartRate-2022-03-21-1647950188'!$A:$A,Data_Extraction!D$2,'HeartRate-2022-03-21-1647950188'!$C:$C,Data_Extraction!$A1924),"")</f>
        <v/>
      </c>
      <c r="E1924" t="str">
        <f>IFERROR(AVERAGEIFS('HeartRate-2022-03-21-1647950188'!$B:$B,'HeartRate-2022-03-21-1647950188'!$A:$A,Data_Extraction!E$2,'HeartRate-2022-03-21-1647950188'!$C:$C,Data_Extraction!$A1924),"")</f>
        <v/>
      </c>
      <c r="F1924" t="str">
        <f>IFERROR(AVERAGEIFS('HeartRate-2022-03-21-1647950188'!$B:$B,'HeartRate-2022-03-21-1647950188'!$A:$A,Data_Extraction!F$2,'HeartRate-2022-03-21-1647950188'!$C:$C,Data_Extraction!$A1924),"")</f>
        <v/>
      </c>
      <c r="G1924" t="str">
        <f>IFERROR(AVERAGEIFS('HeartRate-2022-03-21-1647950188'!$B:$B,'HeartRate-2022-03-21-1647950188'!$A:$A,Data_Extraction!G$2,'HeartRate-2022-03-21-1647950188'!$C:$C,Data_Extraction!$A1924),"")</f>
        <v/>
      </c>
      <c r="H1924">
        <f>IFERROR(AVERAGEIFS('HeartRate-2022-03-21-1647950188'!$B:$B,'HeartRate-2022-03-21-1647950188'!$A:$A,Data_Extraction!H$2,'HeartRate-2022-03-21-1647950188'!$C:$C,Data_Extraction!$A1924),"")</f>
        <v>95</v>
      </c>
      <c r="I1924" t="str">
        <f>IFERROR(AVERAGEIFS('HeartRate-2022-03-21-1647950188'!$B:$B,'HeartRate-2022-03-21-1647950188'!$A:$A,Data_Extraction!I$2,'HeartRate-2022-03-21-1647950188'!$C:$C,Data_Extraction!$A1924),"")</f>
        <v/>
      </c>
      <c r="J1924" s="8">
        <f t="shared" ref="J1924:J1961" si="181">AVERAGE(B1924:I1924)</f>
        <v>95</v>
      </c>
      <c r="N1924" s="11">
        <f>Data_Extraction!A1924</f>
        <v>44641.597916666666</v>
      </c>
      <c r="O1924" s="15">
        <f t="shared" ref="O1924:O1960" si="182">AF1924</f>
        <v>44641</v>
      </c>
      <c r="P1924" s="16">
        <f t="shared" ref="P1924:P1960" si="183">AG1924</f>
        <v>0.59791666666666665</v>
      </c>
      <c r="Q1924" s="12">
        <f>IF(Data_Extraction!B1924="",Data_Extraction!$J1924*(Q$1),Data_Extraction!B1924)</f>
        <v>85.5</v>
      </c>
      <c r="R1924" s="12">
        <f>IF(Data_Extraction!C1924="",Data_Extraction!$J1924*(R$1),Data_Extraction!C1924)</f>
        <v>87.4</v>
      </c>
      <c r="S1924" s="12">
        <f>IF(Data_Extraction!D1924="",Data_Extraction!$J1924*(S$1),Data_Extraction!D1924)</f>
        <v>98.8</v>
      </c>
      <c r="T1924" s="12">
        <f>IF(Data_Extraction!E1924="",Data_Extraction!$J1924*(T$1),Data_Extraction!E1924)</f>
        <v>90.25</v>
      </c>
      <c r="U1924" s="12">
        <f>IF(Data_Extraction!F1924="",Data_Extraction!$J1924*(U$1),Data_Extraction!F1924)</f>
        <v>93.1</v>
      </c>
      <c r="V1924" s="12">
        <f>IF(Data_Extraction!G1924="",Data_Extraction!$J1924*(V$1),Data_Extraction!G1924)</f>
        <v>86.45</v>
      </c>
      <c r="W1924" s="12">
        <f>IF(Data_Extraction!H1924="",Data_Extraction!$J1924*(W$1),Data_Extraction!H1924)</f>
        <v>95</v>
      </c>
      <c r="X1924" s="12">
        <f>IF(Data_Extraction!I1924="",Data_Extraction!$J1924*(X$1),Data_Extraction!I1924)</f>
        <v>92.149999999999991</v>
      </c>
      <c r="Y1924" s="13">
        <f t="shared" si="180"/>
        <v>91.081249999999997</v>
      </c>
      <c r="Z1924" s="17" t="str">
        <f t="shared" ref="Z1924:Z1960" si="184">VLOOKUP(P1924,$AJ$2:$AK$7,2,1)</f>
        <v>Evening</v>
      </c>
      <c r="AA1924" s="14" t="str">
        <f>VLOOKUP($N1924,'HeartRate-2022-03-21-1647950188'!$C:$G,2,0)</f>
        <v>Demonstration</v>
      </c>
      <c r="AB1924" s="14" t="str">
        <f>VLOOKUP($N1924,'HeartRate-2022-03-21-1647950188'!$C:$G,3,0)</f>
        <v>On Campus</v>
      </c>
      <c r="AC1924" s="14" t="str">
        <f>VLOOKUP($N1924,'HeartRate-2022-03-21-1647950188'!$C:$G,4,0)</f>
        <v>Sitting</v>
      </c>
      <c r="AD1924" s="14" t="str">
        <f>VLOOKUP($N1924,'HeartRate-2022-03-21-1647950188'!$C:$G,5,0)</f>
        <v>Tools_Digital Drawing</v>
      </c>
      <c r="AE1924">
        <f t="shared" ref="AE1924:AE1960" si="185">IF(Y1924&gt;120,1,0)</f>
        <v>0</v>
      </c>
      <c r="AF1924" s="18">
        <v>44641</v>
      </c>
      <c r="AG1924" s="19">
        <v>0.59791666666666665</v>
      </c>
    </row>
    <row r="1925" spans="1:33" x14ac:dyDescent="0.3">
      <c r="A1925" s="5">
        <v>44641.601388888892</v>
      </c>
      <c r="B1925" t="str">
        <f>IFERROR(AVERAGEIFS('HeartRate-2022-03-21-1647950188'!$B:$B,'HeartRate-2022-03-21-1647950188'!$A:$A,Data_Extraction!B$2,'HeartRate-2022-03-21-1647950188'!$C:$C,Data_Extraction!$A1925),"")</f>
        <v/>
      </c>
      <c r="C1925" t="str">
        <f>IFERROR(AVERAGEIFS('HeartRate-2022-03-21-1647950188'!$B:$B,'HeartRate-2022-03-21-1647950188'!$A:$A,Data_Extraction!C$2,'HeartRate-2022-03-21-1647950188'!$C:$C,Data_Extraction!$A1925),"")</f>
        <v/>
      </c>
      <c r="D1925" t="str">
        <f>IFERROR(AVERAGEIFS('HeartRate-2022-03-21-1647950188'!$B:$B,'HeartRate-2022-03-21-1647950188'!$A:$A,Data_Extraction!D$2,'HeartRate-2022-03-21-1647950188'!$C:$C,Data_Extraction!$A1925),"")</f>
        <v/>
      </c>
      <c r="E1925" t="str">
        <f>IFERROR(AVERAGEIFS('HeartRate-2022-03-21-1647950188'!$B:$B,'HeartRate-2022-03-21-1647950188'!$A:$A,Data_Extraction!E$2,'HeartRate-2022-03-21-1647950188'!$C:$C,Data_Extraction!$A1925),"")</f>
        <v/>
      </c>
      <c r="F1925" t="str">
        <f>IFERROR(AVERAGEIFS('HeartRate-2022-03-21-1647950188'!$B:$B,'HeartRate-2022-03-21-1647950188'!$A:$A,Data_Extraction!F$2,'HeartRate-2022-03-21-1647950188'!$C:$C,Data_Extraction!$A1925),"")</f>
        <v/>
      </c>
      <c r="G1925" t="str">
        <f>IFERROR(AVERAGEIFS('HeartRate-2022-03-21-1647950188'!$B:$B,'HeartRate-2022-03-21-1647950188'!$A:$A,Data_Extraction!G$2,'HeartRate-2022-03-21-1647950188'!$C:$C,Data_Extraction!$A1925),"")</f>
        <v/>
      </c>
      <c r="H1925">
        <f>IFERROR(AVERAGEIFS('HeartRate-2022-03-21-1647950188'!$B:$B,'HeartRate-2022-03-21-1647950188'!$A:$A,Data_Extraction!H$2,'HeartRate-2022-03-21-1647950188'!$C:$C,Data_Extraction!$A1925),"")</f>
        <v>89</v>
      </c>
      <c r="I1925" t="str">
        <f>IFERROR(AVERAGEIFS('HeartRate-2022-03-21-1647950188'!$B:$B,'HeartRate-2022-03-21-1647950188'!$A:$A,Data_Extraction!I$2,'HeartRate-2022-03-21-1647950188'!$C:$C,Data_Extraction!$A1925),"")</f>
        <v/>
      </c>
      <c r="J1925" s="8">
        <f t="shared" si="181"/>
        <v>89</v>
      </c>
      <c r="N1925" s="11">
        <f>Data_Extraction!A1925</f>
        <v>44641.601388888892</v>
      </c>
      <c r="O1925" s="15">
        <f t="shared" si="182"/>
        <v>44641</v>
      </c>
      <c r="P1925" s="16">
        <f t="shared" si="183"/>
        <v>0.60138888888888886</v>
      </c>
      <c r="Q1925" s="12">
        <f>IF(Data_Extraction!B1925="",Data_Extraction!$J1925*(Q$1),Data_Extraction!B1925)</f>
        <v>80.100000000000009</v>
      </c>
      <c r="R1925" s="12">
        <f>IF(Data_Extraction!C1925="",Data_Extraction!$J1925*(R$1),Data_Extraction!C1925)</f>
        <v>81.88000000000001</v>
      </c>
      <c r="S1925" s="12">
        <f>IF(Data_Extraction!D1925="",Data_Extraction!$J1925*(S$1),Data_Extraction!D1925)</f>
        <v>92.56</v>
      </c>
      <c r="T1925" s="12">
        <f>IF(Data_Extraction!E1925="",Data_Extraction!$J1925*(T$1),Data_Extraction!E1925)</f>
        <v>84.55</v>
      </c>
      <c r="U1925" s="12">
        <f>IF(Data_Extraction!F1925="",Data_Extraction!$J1925*(U$1),Data_Extraction!F1925)</f>
        <v>87.22</v>
      </c>
      <c r="V1925" s="12">
        <f>IF(Data_Extraction!G1925="",Data_Extraction!$J1925*(V$1),Data_Extraction!G1925)</f>
        <v>80.990000000000009</v>
      </c>
      <c r="W1925" s="12">
        <f>IF(Data_Extraction!H1925="",Data_Extraction!$J1925*(W$1),Data_Extraction!H1925)</f>
        <v>89</v>
      </c>
      <c r="X1925" s="12">
        <f>IF(Data_Extraction!I1925="",Data_Extraction!$J1925*(X$1),Data_Extraction!I1925)</f>
        <v>86.33</v>
      </c>
      <c r="Y1925" s="13">
        <f t="shared" si="180"/>
        <v>85.328750000000014</v>
      </c>
      <c r="Z1925" s="17" t="str">
        <f t="shared" si="184"/>
        <v>Evening</v>
      </c>
      <c r="AA1925" s="14" t="str">
        <f>VLOOKUP($N1925,'HeartRate-2022-03-21-1647950188'!$C:$G,2,0)</f>
        <v>Demonstration</v>
      </c>
      <c r="AB1925" s="14" t="str">
        <f>VLOOKUP($N1925,'HeartRate-2022-03-21-1647950188'!$C:$G,3,0)</f>
        <v>On Campus</v>
      </c>
      <c r="AC1925" s="14" t="str">
        <f>VLOOKUP($N1925,'HeartRate-2022-03-21-1647950188'!$C:$G,4,0)</f>
        <v>Sitting</v>
      </c>
      <c r="AD1925" s="14" t="str">
        <f>VLOOKUP($N1925,'HeartRate-2022-03-21-1647950188'!$C:$G,5,0)</f>
        <v>Tools_Digital Drawing</v>
      </c>
      <c r="AE1925">
        <f t="shared" si="185"/>
        <v>0</v>
      </c>
      <c r="AF1925" s="18">
        <v>44641</v>
      </c>
      <c r="AG1925" s="19">
        <v>0.60138888888888886</v>
      </c>
    </row>
    <row r="1926" spans="1:33" x14ac:dyDescent="0.3">
      <c r="A1926" s="5">
        <v>44641.604861111111</v>
      </c>
      <c r="B1926" t="str">
        <f>IFERROR(AVERAGEIFS('HeartRate-2022-03-21-1647950188'!$B:$B,'HeartRate-2022-03-21-1647950188'!$A:$A,Data_Extraction!B$2,'HeartRate-2022-03-21-1647950188'!$C:$C,Data_Extraction!$A1926),"")</f>
        <v/>
      </c>
      <c r="C1926" t="str">
        <f>IFERROR(AVERAGEIFS('HeartRate-2022-03-21-1647950188'!$B:$B,'HeartRate-2022-03-21-1647950188'!$A:$A,Data_Extraction!C$2,'HeartRate-2022-03-21-1647950188'!$C:$C,Data_Extraction!$A1926),"")</f>
        <v/>
      </c>
      <c r="D1926" t="str">
        <f>IFERROR(AVERAGEIFS('HeartRate-2022-03-21-1647950188'!$B:$B,'HeartRate-2022-03-21-1647950188'!$A:$A,Data_Extraction!D$2,'HeartRate-2022-03-21-1647950188'!$C:$C,Data_Extraction!$A1926),"")</f>
        <v/>
      </c>
      <c r="E1926" t="str">
        <f>IFERROR(AVERAGEIFS('HeartRate-2022-03-21-1647950188'!$B:$B,'HeartRate-2022-03-21-1647950188'!$A:$A,Data_Extraction!E$2,'HeartRate-2022-03-21-1647950188'!$C:$C,Data_Extraction!$A1926),"")</f>
        <v/>
      </c>
      <c r="F1926" t="str">
        <f>IFERROR(AVERAGEIFS('HeartRate-2022-03-21-1647950188'!$B:$B,'HeartRate-2022-03-21-1647950188'!$A:$A,Data_Extraction!F$2,'HeartRate-2022-03-21-1647950188'!$C:$C,Data_Extraction!$A1926),"")</f>
        <v/>
      </c>
      <c r="G1926" t="str">
        <f>IFERROR(AVERAGEIFS('HeartRate-2022-03-21-1647950188'!$B:$B,'HeartRate-2022-03-21-1647950188'!$A:$A,Data_Extraction!G$2,'HeartRate-2022-03-21-1647950188'!$C:$C,Data_Extraction!$A1926),"")</f>
        <v/>
      </c>
      <c r="H1926">
        <f>IFERROR(AVERAGEIFS('HeartRate-2022-03-21-1647950188'!$B:$B,'HeartRate-2022-03-21-1647950188'!$A:$A,Data_Extraction!H$2,'HeartRate-2022-03-21-1647950188'!$C:$C,Data_Extraction!$A1926),"")</f>
        <v>84</v>
      </c>
      <c r="I1926" t="str">
        <f>IFERROR(AVERAGEIFS('HeartRate-2022-03-21-1647950188'!$B:$B,'HeartRate-2022-03-21-1647950188'!$A:$A,Data_Extraction!I$2,'HeartRate-2022-03-21-1647950188'!$C:$C,Data_Extraction!$A1926),"")</f>
        <v/>
      </c>
      <c r="J1926" s="8">
        <f t="shared" si="181"/>
        <v>84</v>
      </c>
      <c r="N1926" s="11">
        <f>Data_Extraction!A1926</f>
        <v>44641.604861111111</v>
      </c>
      <c r="O1926" s="15">
        <f t="shared" si="182"/>
        <v>44641</v>
      </c>
      <c r="P1926" s="16">
        <f t="shared" si="183"/>
        <v>0.60486111111111118</v>
      </c>
      <c r="Q1926" s="12">
        <f>IF(Data_Extraction!B1926="",Data_Extraction!$J1926*(Q$1),Data_Extraction!B1926)</f>
        <v>75.600000000000009</v>
      </c>
      <c r="R1926" s="12">
        <f>IF(Data_Extraction!C1926="",Data_Extraction!$J1926*(R$1),Data_Extraction!C1926)</f>
        <v>77.28</v>
      </c>
      <c r="S1926" s="12">
        <f>IF(Data_Extraction!D1926="",Data_Extraction!$J1926*(S$1),Data_Extraction!D1926)</f>
        <v>87.36</v>
      </c>
      <c r="T1926" s="12">
        <f>IF(Data_Extraction!E1926="",Data_Extraction!$J1926*(T$1),Data_Extraction!E1926)</f>
        <v>79.8</v>
      </c>
      <c r="U1926" s="12">
        <f>IF(Data_Extraction!F1926="",Data_Extraction!$J1926*(U$1),Data_Extraction!F1926)</f>
        <v>82.32</v>
      </c>
      <c r="V1926" s="12">
        <f>IF(Data_Extraction!G1926="",Data_Extraction!$J1926*(V$1),Data_Extraction!G1926)</f>
        <v>76.44</v>
      </c>
      <c r="W1926" s="12">
        <f>IF(Data_Extraction!H1926="",Data_Extraction!$J1926*(W$1),Data_Extraction!H1926)</f>
        <v>84</v>
      </c>
      <c r="X1926" s="12">
        <f>IF(Data_Extraction!I1926="",Data_Extraction!$J1926*(X$1),Data_Extraction!I1926)</f>
        <v>81.48</v>
      </c>
      <c r="Y1926" s="13">
        <f t="shared" si="180"/>
        <v>80.534999999999997</v>
      </c>
      <c r="Z1926" s="17" t="str">
        <f t="shared" si="184"/>
        <v>Evening</v>
      </c>
      <c r="AA1926" s="14" t="str">
        <f>VLOOKUP($N1926,'HeartRate-2022-03-21-1647950188'!$C:$G,2,0)</f>
        <v>Demonstration</v>
      </c>
      <c r="AB1926" s="14" t="str">
        <f>VLOOKUP($N1926,'HeartRate-2022-03-21-1647950188'!$C:$G,3,0)</f>
        <v>On Campus</v>
      </c>
      <c r="AC1926" s="14" t="str">
        <f>VLOOKUP($N1926,'HeartRate-2022-03-21-1647950188'!$C:$G,4,0)</f>
        <v>Sitting</v>
      </c>
      <c r="AD1926" s="14" t="str">
        <f>VLOOKUP($N1926,'HeartRate-2022-03-21-1647950188'!$C:$G,5,0)</f>
        <v>Tools_Digital Drawing</v>
      </c>
      <c r="AE1926">
        <f t="shared" si="185"/>
        <v>0</v>
      </c>
      <c r="AF1926" s="18">
        <v>44641</v>
      </c>
      <c r="AG1926" s="19">
        <v>0.60486111111111118</v>
      </c>
    </row>
    <row r="1927" spans="1:33" x14ac:dyDescent="0.3">
      <c r="A1927" s="5">
        <v>44641.60833333333</v>
      </c>
      <c r="B1927" t="str">
        <f>IFERROR(AVERAGEIFS('HeartRate-2022-03-21-1647950188'!$B:$B,'HeartRate-2022-03-21-1647950188'!$A:$A,Data_Extraction!B$2,'HeartRate-2022-03-21-1647950188'!$C:$C,Data_Extraction!$A1927),"")</f>
        <v/>
      </c>
      <c r="C1927" t="str">
        <f>IFERROR(AVERAGEIFS('HeartRate-2022-03-21-1647950188'!$B:$B,'HeartRate-2022-03-21-1647950188'!$A:$A,Data_Extraction!C$2,'HeartRate-2022-03-21-1647950188'!$C:$C,Data_Extraction!$A1927),"")</f>
        <v/>
      </c>
      <c r="D1927" t="str">
        <f>IFERROR(AVERAGEIFS('HeartRate-2022-03-21-1647950188'!$B:$B,'HeartRate-2022-03-21-1647950188'!$A:$A,Data_Extraction!D$2,'HeartRate-2022-03-21-1647950188'!$C:$C,Data_Extraction!$A1927),"")</f>
        <v/>
      </c>
      <c r="E1927" t="str">
        <f>IFERROR(AVERAGEIFS('HeartRate-2022-03-21-1647950188'!$B:$B,'HeartRate-2022-03-21-1647950188'!$A:$A,Data_Extraction!E$2,'HeartRate-2022-03-21-1647950188'!$C:$C,Data_Extraction!$A1927),"")</f>
        <v/>
      </c>
      <c r="F1927" t="str">
        <f>IFERROR(AVERAGEIFS('HeartRate-2022-03-21-1647950188'!$B:$B,'HeartRate-2022-03-21-1647950188'!$A:$A,Data_Extraction!F$2,'HeartRate-2022-03-21-1647950188'!$C:$C,Data_Extraction!$A1927),"")</f>
        <v/>
      </c>
      <c r="G1927" t="str">
        <f>IFERROR(AVERAGEIFS('HeartRate-2022-03-21-1647950188'!$B:$B,'HeartRate-2022-03-21-1647950188'!$A:$A,Data_Extraction!G$2,'HeartRate-2022-03-21-1647950188'!$C:$C,Data_Extraction!$A1927),"")</f>
        <v/>
      </c>
      <c r="H1927">
        <f>IFERROR(AVERAGEIFS('HeartRate-2022-03-21-1647950188'!$B:$B,'HeartRate-2022-03-21-1647950188'!$A:$A,Data_Extraction!H$2,'HeartRate-2022-03-21-1647950188'!$C:$C,Data_Extraction!$A1927),"")</f>
        <v>57</v>
      </c>
      <c r="I1927" t="str">
        <f>IFERROR(AVERAGEIFS('HeartRate-2022-03-21-1647950188'!$B:$B,'HeartRate-2022-03-21-1647950188'!$A:$A,Data_Extraction!I$2,'HeartRate-2022-03-21-1647950188'!$C:$C,Data_Extraction!$A1927),"")</f>
        <v/>
      </c>
      <c r="J1927" s="8">
        <f t="shared" si="181"/>
        <v>57</v>
      </c>
      <c r="N1927" s="11">
        <f>Data_Extraction!A1927</f>
        <v>44641.60833333333</v>
      </c>
      <c r="O1927" s="15">
        <f t="shared" si="182"/>
        <v>44641</v>
      </c>
      <c r="P1927" s="16">
        <f t="shared" si="183"/>
        <v>0.60833333333333328</v>
      </c>
      <c r="Q1927" s="12">
        <f>IF(Data_Extraction!B1927="",Data_Extraction!$J1927*(Q$1),Data_Extraction!B1927)</f>
        <v>51.300000000000004</v>
      </c>
      <c r="R1927" s="12">
        <f>IF(Data_Extraction!C1927="",Data_Extraction!$J1927*(R$1),Data_Extraction!C1927)</f>
        <v>52.440000000000005</v>
      </c>
      <c r="S1927" s="12">
        <f>IF(Data_Extraction!D1927="",Data_Extraction!$J1927*(S$1),Data_Extraction!D1927)</f>
        <v>59.28</v>
      </c>
      <c r="T1927" s="12">
        <f>IF(Data_Extraction!E1927="",Data_Extraction!$J1927*(T$1),Data_Extraction!E1927)</f>
        <v>54.15</v>
      </c>
      <c r="U1927" s="12">
        <f>IF(Data_Extraction!F1927="",Data_Extraction!$J1927*(U$1),Data_Extraction!F1927)</f>
        <v>55.86</v>
      </c>
      <c r="V1927" s="12">
        <f>IF(Data_Extraction!G1927="",Data_Extraction!$J1927*(V$1),Data_Extraction!G1927)</f>
        <v>51.870000000000005</v>
      </c>
      <c r="W1927" s="12">
        <f>IF(Data_Extraction!H1927="",Data_Extraction!$J1927*(W$1),Data_Extraction!H1927)</f>
        <v>57</v>
      </c>
      <c r="X1927" s="12">
        <f>IF(Data_Extraction!I1927="",Data_Extraction!$J1927*(X$1),Data_Extraction!I1927)</f>
        <v>55.29</v>
      </c>
      <c r="Y1927" s="13">
        <f t="shared" si="180"/>
        <v>54.648750000000007</v>
      </c>
      <c r="Z1927" s="17" t="str">
        <f t="shared" si="184"/>
        <v>Evening</v>
      </c>
      <c r="AA1927" s="14" t="str">
        <f>VLOOKUP($N1927,'HeartRate-2022-03-21-1647950188'!$C:$G,2,0)</f>
        <v>Demonstration</v>
      </c>
      <c r="AB1927" s="14" t="str">
        <f>VLOOKUP($N1927,'HeartRate-2022-03-21-1647950188'!$C:$G,3,0)</f>
        <v>On Campus</v>
      </c>
      <c r="AC1927" s="14" t="str">
        <f>VLOOKUP($N1927,'HeartRate-2022-03-21-1647950188'!$C:$G,4,0)</f>
        <v>Sitting</v>
      </c>
      <c r="AD1927" s="14" t="str">
        <f>VLOOKUP($N1927,'HeartRate-2022-03-21-1647950188'!$C:$G,5,0)</f>
        <v>Tools_Digital Drawing</v>
      </c>
      <c r="AE1927">
        <f t="shared" si="185"/>
        <v>0</v>
      </c>
      <c r="AF1927" s="18">
        <v>44641</v>
      </c>
      <c r="AG1927" s="19">
        <v>0.60833333333333328</v>
      </c>
    </row>
    <row r="1928" spans="1:33" x14ac:dyDescent="0.3">
      <c r="A1928" s="5">
        <v>44641.609189814815</v>
      </c>
      <c r="B1928" t="str">
        <f>IFERROR(AVERAGEIFS('HeartRate-2022-03-21-1647950188'!$B:$B,'HeartRate-2022-03-21-1647950188'!$A:$A,Data_Extraction!B$2,'HeartRate-2022-03-21-1647950188'!$C:$C,Data_Extraction!$A1928),"")</f>
        <v/>
      </c>
      <c r="C1928" t="str">
        <f>IFERROR(AVERAGEIFS('HeartRate-2022-03-21-1647950188'!$B:$B,'HeartRate-2022-03-21-1647950188'!$A:$A,Data_Extraction!C$2,'HeartRate-2022-03-21-1647950188'!$C:$C,Data_Extraction!$A1928),"")</f>
        <v/>
      </c>
      <c r="D1928" t="str">
        <f>IFERROR(AVERAGEIFS('HeartRate-2022-03-21-1647950188'!$B:$B,'HeartRate-2022-03-21-1647950188'!$A:$A,Data_Extraction!D$2,'HeartRate-2022-03-21-1647950188'!$C:$C,Data_Extraction!$A1928),"")</f>
        <v/>
      </c>
      <c r="E1928" t="str">
        <f>IFERROR(AVERAGEIFS('HeartRate-2022-03-21-1647950188'!$B:$B,'HeartRate-2022-03-21-1647950188'!$A:$A,Data_Extraction!E$2,'HeartRate-2022-03-21-1647950188'!$C:$C,Data_Extraction!$A1928),"")</f>
        <v/>
      </c>
      <c r="F1928" t="str">
        <f>IFERROR(AVERAGEIFS('HeartRate-2022-03-21-1647950188'!$B:$B,'HeartRate-2022-03-21-1647950188'!$A:$A,Data_Extraction!F$2,'HeartRate-2022-03-21-1647950188'!$C:$C,Data_Extraction!$A1928),"")</f>
        <v/>
      </c>
      <c r="G1928" t="str">
        <f>IFERROR(AVERAGEIFS('HeartRate-2022-03-21-1647950188'!$B:$B,'HeartRate-2022-03-21-1647950188'!$A:$A,Data_Extraction!G$2,'HeartRate-2022-03-21-1647950188'!$C:$C,Data_Extraction!$A1928),"")</f>
        <v/>
      </c>
      <c r="H1928">
        <f>IFERROR(AVERAGEIFS('HeartRate-2022-03-21-1647950188'!$B:$B,'HeartRate-2022-03-21-1647950188'!$A:$A,Data_Extraction!H$2,'HeartRate-2022-03-21-1647950188'!$C:$C,Data_Extraction!$A1928),"")</f>
        <v>84</v>
      </c>
      <c r="I1928" t="str">
        <f>IFERROR(AVERAGEIFS('HeartRate-2022-03-21-1647950188'!$B:$B,'HeartRate-2022-03-21-1647950188'!$A:$A,Data_Extraction!I$2,'HeartRate-2022-03-21-1647950188'!$C:$C,Data_Extraction!$A1928),"")</f>
        <v/>
      </c>
      <c r="J1928" s="8">
        <f t="shared" si="181"/>
        <v>84</v>
      </c>
      <c r="N1928" s="11">
        <f>Data_Extraction!A1928</f>
        <v>44641.609189814815</v>
      </c>
      <c r="O1928" s="15">
        <f t="shared" si="182"/>
        <v>44641</v>
      </c>
      <c r="P1928" s="16">
        <f t="shared" si="183"/>
        <v>0.60918981481481482</v>
      </c>
      <c r="Q1928" s="12">
        <f>IF(Data_Extraction!B1928="",Data_Extraction!$J1928*(Q$1),Data_Extraction!B1928)</f>
        <v>75.600000000000009</v>
      </c>
      <c r="R1928" s="12">
        <f>IF(Data_Extraction!C1928="",Data_Extraction!$J1928*(R$1),Data_Extraction!C1928)</f>
        <v>77.28</v>
      </c>
      <c r="S1928" s="12">
        <f>IF(Data_Extraction!D1928="",Data_Extraction!$J1928*(S$1),Data_Extraction!D1928)</f>
        <v>87.36</v>
      </c>
      <c r="T1928" s="12">
        <f>IF(Data_Extraction!E1928="",Data_Extraction!$J1928*(T$1),Data_Extraction!E1928)</f>
        <v>79.8</v>
      </c>
      <c r="U1928" s="12">
        <f>IF(Data_Extraction!F1928="",Data_Extraction!$J1928*(U$1),Data_Extraction!F1928)</f>
        <v>82.32</v>
      </c>
      <c r="V1928" s="12">
        <f>IF(Data_Extraction!G1928="",Data_Extraction!$J1928*(V$1),Data_Extraction!G1928)</f>
        <v>76.44</v>
      </c>
      <c r="W1928" s="12">
        <f>IF(Data_Extraction!H1928="",Data_Extraction!$J1928*(W$1),Data_Extraction!H1928)</f>
        <v>84</v>
      </c>
      <c r="X1928" s="12">
        <f>IF(Data_Extraction!I1928="",Data_Extraction!$J1928*(X$1),Data_Extraction!I1928)</f>
        <v>81.48</v>
      </c>
      <c r="Y1928" s="13">
        <f t="shared" si="180"/>
        <v>80.534999999999997</v>
      </c>
      <c r="Z1928" s="17" t="str">
        <f t="shared" si="184"/>
        <v>Evening</v>
      </c>
      <c r="AA1928" s="14" t="str">
        <f>VLOOKUP($N1928,'HeartRate-2022-03-21-1647950188'!$C:$G,2,0)</f>
        <v>Demonstration</v>
      </c>
      <c r="AB1928" s="14" t="str">
        <f>VLOOKUP($N1928,'HeartRate-2022-03-21-1647950188'!$C:$G,3,0)</f>
        <v>On Campus</v>
      </c>
      <c r="AC1928" s="14" t="str">
        <f>VLOOKUP($N1928,'HeartRate-2022-03-21-1647950188'!$C:$G,4,0)</f>
        <v>Sitting</v>
      </c>
      <c r="AD1928" s="14" t="str">
        <f>VLOOKUP($N1928,'HeartRate-2022-03-21-1647950188'!$C:$G,5,0)</f>
        <v>Tools_Digital Drawing</v>
      </c>
      <c r="AE1928">
        <f t="shared" si="185"/>
        <v>0</v>
      </c>
      <c r="AF1928" s="18">
        <v>44641</v>
      </c>
      <c r="AG1928" s="19">
        <v>0.60918981481481482</v>
      </c>
    </row>
    <row r="1929" spans="1:33" x14ac:dyDescent="0.3">
      <c r="A1929" s="5">
        <v>44641.609710648147</v>
      </c>
      <c r="B1929" t="str">
        <f>IFERROR(AVERAGEIFS('HeartRate-2022-03-21-1647950188'!$B:$B,'HeartRate-2022-03-21-1647950188'!$A:$A,Data_Extraction!B$2,'HeartRate-2022-03-21-1647950188'!$C:$C,Data_Extraction!$A1929),"")</f>
        <v/>
      </c>
      <c r="C1929" t="str">
        <f>IFERROR(AVERAGEIFS('HeartRate-2022-03-21-1647950188'!$B:$B,'HeartRate-2022-03-21-1647950188'!$A:$A,Data_Extraction!C$2,'HeartRate-2022-03-21-1647950188'!$C:$C,Data_Extraction!$A1929),"")</f>
        <v/>
      </c>
      <c r="D1929" t="str">
        <f>IFERROR(AVERAGEIFS('HeartRate-2022-03-21-1647950188'!$B:$B,'HeartRate-2022-03-21-1647950188'!$A:$A,Data_Extraction!D$2,'HeartRate-2022-03-21-1647950188'!$C:$C,Data_Extraction!$A1929),"")</f>
        <v/>
      </c>
      <c r="E1929" t="str">
        <f>IFERROR(AVERAGEIFS('HeartRate-2022-03-21-1647950188'!$B:$B,'HeartRate-2022-03-21-1647950188'!$A:$A,Data_Extraction!E$2,'HeartRate-2022-03-21-1647950188'!$C:$C,Data_Extraction!$A1929),"")</f>
        <v/>
      </c>
      <c r="F1929" t="str">
        <f>IFERROR(AVERAGEIFS('HeartRate-2022-03-21-1647950188'!$B:$B,'HeartRate-2022-03-21-1647950188'!$A:$A,Data_Extraction!F$2,'HeartRate-2022-03-21-1647950188'!$C:$C,Data_Extraction!$A1929),"")</f>
        <v/>
      </c>
      <c r="G1929" t="str">
        <f>IFERROR(AVERAGEIFS('HeartRate-2022-03-21-1647950188'!$B:$B,'HeartRate-2022-03-21-1647950188'!$A:$A,Data_Extraction!G$2,'HeartRate-2022-03-21-1647950188'!$C:$C,Data_Extraction!$A1929),"")</f>
        <v/>
      </c>
      <c r="H1929">
        <f>IFERROR(AVERAGEIFS('HeartRate-2022-03-21-1647950188'!$B:$B,'HeartRate-2022-03-21-1647950188'!$A:$A,Data_Extraction!H$2,'HeartRate-2022-03-21-1647950188'!$C:$C,Data_Extraction!$A1929),"")</f>
        <v>80</v>
      </c>
      <c r="I1929" t="str">
        <f>IFERROR(AVERAGEIFS('HeartRate-2022-03-21-1647950188'!$B:$B,'HeartRate-2022-03-21-1647950188'!$A:$A,Data_Extraction!I$2,'HeartRate-2022-03-21-1647950188'!$C:$C,Data_Extraction!$A1929),"")</f>
        <v/>
      </c>
      <c r="J1929" s="8">
        <f t="shared" si="181"/>
        <v>80</v>
      </c>
      <c r="N1929" s="11">
        <f>Data_Extraction!A1929</f>
        <v>44641.609710648147</v>
      </c>
      <c r="O1929" s="15">
        <f t="shared" si="182"/>
        <v>44641</v>
      </c>
      <c r="P1929" s="16">
        <f t="shared" si="183"/>
        <v>0.60971064814814813</v>
      </c>
      <c r="Q1929" s="12">
        <f>IF(Data_Extraction!B1929="",Data_Extraction!$J1929*(Q$1),Data_Extraction!B1929)</f>
        <v>72</v>
      </c>
      <c r="R1929" s="12">
        <f>IF(Data_Extraction!C1929="",Data_Extraction!$J1929*(R$1),Data_Extraction!C1929)</f>
        <v>73.600000000000009</v>
      </c>
      <c r="S1929" s="12">
        <f>IF(Data_Extraction!D1929="",Data_Extraction!$J1929*(S$1),Data_Extraction!D1929)</f>
        <v>83.2</v>
      </c>
      <c r="T1929" s="12">
        <f>IF(Data_Extraction!E1929="",Data_Extraction!$J1929*(T$1),Data_Extraction!E1929)</f>
        <v>76</v>
      </c>
      <c r="U1929" s="12">
        <f>IF(Data_Extraction!F1929="",Data_Extraction!$J1929*(U$1),Data_Extraction!F1929)</f>
        <v>78.400000000000006</v>
      </c>
      <c r="V1929" s="12">
        <f>IF(Data_Extraction!G1929="",Data_Extraction!$J1929*(V$1),Data_Extraction!G1929)</f>
        <v>72.8</v>
      </c>
      <c r="W1929" s="12">
        <f>IF(Data_Extraction!H1929="",Data_Extraction!$J1929*(W$1),Data_Extraction!H1929)</f>
        <v>80</v>
      </c>
      <c r="X1929" s="12">
        <f>IF(Data_Extraction!I1929="",Data_Extraction!$J1929*(X$1),Data_Extraction!I1929)</f>
        <v>77.599999999999994</v>
      </c>
      <c r="Y1929" s="13">
        <f t="shared" si="180"/>
        <v>76.7</v>
      </c>
      <c r="Z1929" s="17" t="str">
        <f t="shared" si="184"/>
        <v>Evening</v>
      </c>
      <c r="AA1929" s="14" t="str">
        <f>VLOOKUP($N1929,'HeartRate-2022-03-21-1647950188'!$C:$G,2,0)</f>
        <v>Demonstration</v>
      </c>
      <c r="AB1929" s="14" t="str">
        <f>VLOOKUP($N1929,'HeartRate-2022-03-21-1647950188'!$C:$G,3,0)</f>
        <v>On Campus</v>
      </c>
      <c r="AC1929" s="14" t="str">
        <f>VLOOKUP($N1929,'HeartRate-2022-03-21-1647950188'!$C:$G,4,0)</f>
        <v>Sitting</v>
      </c>
      <c r="AD1929" s="14" t="str">
        <f>VLOOKUP($N1929,'HeartRate-2022-03-21-1647950188'!$C:$G,5,0)</f>
        <v>Tools_Digital Drawing</v>
      </c>
      <c r="AE1929">
        <f t="shared" si="185"/>
        <v>0</v>
      </c>
      <c r="AF1929" s="18">
        <v>44641</v>
      </c>
      <c r="AG1929" s="19">
        <v>0.60971064814814813</v>
      </c>
    </row>
    <row r="1930" spans="1:33" x14ac:dyDescent="0.3">
      <c r="A1930" s="5">
        <v>44641.609884259262</v>
      </c>
      <c r="B1930" t="str">
        <f>IFERROR(AVERAGEIFS('HeartRate-2022-03-21-1647950188'!$B:$B,'HeartRate-2022-03-21-1647950188'!$A:$A,Data_Extraction!B$2,'HeartRate-2022-03-21-1647950188'!$C:$C,Data_Extraction!$A1930),"")</f>
        <v/>
      </c>
      <c r="C1930" t="str">
        <f>IFERROR(AVERAGEIFS('HeartRate-2022-03-21-1647950188'!$B:$B,'HeartRate-2022-03-21-1647950188'!$A:$A,Data_Extraction!C$2,'HeartRate-2022-03-21-1647950188'!$C:$C,Data_Extraction!$A1930),"")</f>
        <v/>
      </c>
      <c r="D1930" t="str">
        <f>IFERROR(AVERAGEIFS('HeartRate-2022-03-21-1647950188'!$B:$B,'HeartRate-2022-03-21-1647950188'!$A:$A,Data_Extraction!D$2,'HeartRate-2022-03-21-1647950188'!$C:$C,Data_Extraction!$A1930),"")</f>
        <v/>
      </c>
      <c r="E1930" t="str">
        <f>IFERROR(AVERAGEIFS('HeartRate-2022-03-21-1647950188'!$B:$B,'HeartRate-2022-03-21-1647950188'!$A:$A,Data_Extraction!E$2,'HeartRate-2022-03-21-1647950188'!$C:$C,Data_Extraction!$A1930),"")</f>
        <v/>
      </c>
      <c r="F1930" t="str">
        <f>IFERROR(AVERAGEIFS('HeartRate-2022-03-21-1647950188'!$B:$B,'HeartRate-2022-03-21-1647950188'!$A:$A,Data_Extraction!F$2,'HeartRate-2022-03-21-1647950188'!$C:$C,Data_Extraction!$A1930),"")</f>
        <v/>
      </c>
      <c r="G1930" t="str">
        <f>IFERROR(AVERAGEIFS('HeartRate-2022-03-21-1647950188'!$B:$B,'HeartRate-2022-03-21-1647950188'!$A:$A,Data_Extraction!G$2,'HeartRate-2022-03-21-1647950188'!$C:$C,Data_Extraction!$A1930),"")</f>
        <v/>
      </c>
      <c r="H1930">
        <f>IFERROR(AVERAGEIFS('HeartRate-2022-03-21-1647950188'!$B:$B,'HeartRate-2022-03-21-1647950188'!$A:$A,Data_Extraction!H$2,'HeartRate-2022-03-21-1647950188'!$C:$C,Data_Extraction!$A1930),"")</f>
        <v>82</v>
      </c>
      <c r="I1930" t="str">
        <f>IFERROR(AVERAGEIFS('HeartRate-2022-03-21-1647950188'!$B:$B,'HeartRate-2022-03-21-1647950188'!$A:$A,Data_Extraction!I$2,'HeartRate-2022-03-21-1647950188'!$C:$C,Data_Extraction!$A1930),"")</f>
        <v/>
      </c>
      <c r="J1930" s="8">
        <f t="shared" si="181"/>
        <v>82</v>
      </c>
      <c r="N1930" s="11">
        <f>Data_Extraction!A1930</f>
        <v>44641.609884259262</v>
      </c>
      <c r="O1930" s="15">
        <f t="shared" si="182"/>
        <v>44641</v>
      </c>
      <c r="P1930" s="16">
        <f t="shared" si="183"/>
        <v>0.60988425925925926</v>
      </c>
      <c r="Q1930" s="12">
        <f>IF(Data_Extraction!B1930="",Data_Extraction!$J1930*(Q$1),Data_Extraction!B1930)</f>
        <v>73.8</v>
      </c>
      <c r="R1930" s="12">
        <f>IF(Data_Extraction!C1930="",Data_Extraction!$J1930*(R$1),Data_Extraction!C1930)</f>
        <v>75.44</v>
      </c>
      <c r="S1930" s="12">
        <f>IF(Data_Extraction!D1930="",Data_Extraction!$J1930*(S$1),Data_Extraction!D1930)</f>
        <v>85.28</v>
      </c>
      <c r="T1930" s="12">
        <f>IF(Data_Extraction!E1930="",Data_Extraction!$J1930*(T$1),Data_Extraction!E1930)</f>
        <v>77.899999999999991</v>
      </c>
      <c r="U1930" s="12">
        <f>IF(Data_Extraction!F1930="",Data_Extraction!$J1930*(U$1),Data_Extraction!F1930)</f>
        <v>80.36</v>
      </c>
      <c r="V1930" s="12">
        <f>IF(Data_Extraction!G1930="",Data_Extraction!$J1930*(V$1),Data_Extraction!G1930)</f>
        <v>74.62</v>
      </c>
      <c r="W1930" s="12">
        <f>IF(Data_Extraction!H1930="",Data_Extraction!$J1930*(W$1),Data_Extraction!H1930)</f>
        <v>82</v>
      </c>
      <c r="X1930" s="12">
        <f>IF(Data_Extraction!I1930="",Data_Extraction!$J1930*(X$1),Data_Extraction!I1930)</f>
        <v>79.539999999999992</v>
      </c>
      <c r="Y1930" s="13">
        <f t="shared" si="180"/>
        <v>78.617500000000007</v>
      </c>
      <c r="Z1930" s="17" t="str">
        <f t="shared" si="184"/>
        <v>Evening</v>
      </c>
      <c r="AA1930" s="14" t="str">
        <f>VLOOKUP($N1930,'HeartRate-2022-03-21-1647950188'!$C:$G,2,0)</f>
        <v>Demonstration</v>
      </c>
      <c r="AB1930" s="14" t="str">
        <f>VLOOKUP($N1930,'HeartRate-2022-03-21-1647950188'!$C:$G,3,0)</f>
        <v>On Campus</v>
      </c>
      <c r="AC1930" s="14" t="str">
        <f>VLOOKUP($N1930,'HeartRate-2022-03-21-1647950188'!$C:$G,4,0)</f>
        <v>Sitting</v>
      </c>
      <c r="AD1930" s="14" t="str">
        <f>VLOOKUP($N1930,'HeartRate-2022-03-21-1647950188'!$C:$G,5,0)</f>
        <v>Tools_Digital Drawing</v>
      </c>
      <c r="AE1930">
        <f t="shared" si="185"/>
        <v>0</v>
      </c>
      <c r="AF1930" s="18">
        <v>44641</v>
      </c>
      <c r="AG1930" s="19">
        <v>0.60988425925925926</v>
      </c>
    </row>
    <row r="1931" spans="1:33" x14ac:dyDescent="0.3">
      <c r="A1931" s="5">
        <v>44641.610405092593</v>
      </c>
      <c r="B1931" t="str">
        <f>IFERROR(AVERAGEIFS('HeartRate-2022-03-21-1647950188'!$B:$B,'HeartRate-2022-03-21-1647950188'!$A:$A,Data_Extraction!B$2,'HeartRate-2022-03-21-1647950188'!$C:$C,Data_Extraction!$A1931),"")</f>
        <v/>
      </c>
      <c r="C1931" t="str">
        <f>IFERROR(AVERAGEIFS('HeartRate-2022-03-21-1647950188'!$B:$B,'HeartRate-2022-03-21-1647950188'!$A:$A,Data_Extraction!C$2,'HeartRate-2022-03-21-1647950188'!$C:$C,Data_Extraction!$A1931),"")</f>
        <v/>
      </c>
      <c r="D1931" t="str">
        <f>IFERROR(AVERAGEIFS('HeartRate-2022-03-21-1647950188'!$B:$B,'HeartRate-2022-03-21-1647950188'!$A:$A,Data_Extraction!D$2,'HeartRate-2022-03-21-1647950188'!$C:$C,Data_Extraction!$A1931),"")</f>
        <v/>
      </c>
      <c r="E1931" t="str">
        <f>IFERROR(AVERAGEIFS('HeartRate-2022-03-21-1647950188'!$B:$B,'HeartRate-2022-03-21-1647950188'!$A:$A,Data_Extraction!E$2,'HeartRate-2022-03-21-1647950188'!$C:$C,Data_Extraction!$A1931),"")</f>
        <v/>
      </c>
      <c r="F1931" t="str">
        <f>IFERROR(AVERAGEIFS('HeartRate-2022-03-21-1647950188'!$B:$B,'HeartRate-2022-03-21-1647950188'!$A:$A,Data_Extraction!F$2,'HeartRate-2022-03-21-1647950188'!$C:$C,Data_Extraction!$A1931),"")</f>
        <v/>
      </c>
      <c r="G1931" t="str">
        <f>IFERROR(AVERAGEIFS('HeartRate-2022-03-21-1647950188'!$B:$B,'HeartRate-2022-03-21-1647950188'!$A:$A,Data_Extraction!G$2,'HeartRate-2022-03-21-1647950188'!$C:$C,Data_Extraction!$A1931),"")</f>
        <v/>
      </c>
      <c r="H1931">
        <f>IFERROR(AVERAGEIFS('HeartRate-2022-03-21-1647950188'!$B:$B,'HeartRate-2022-03-21-1647950188'!$A:$A,Data_Extraction!H$2,'HeartRate-2022-03-21-1647950188'!$C:$C,Data_Extraction!$A1931),"")</f>
        <v>78</v>
      </c>
      <c r="I1931" t="str">
        <f>IFERROR(AVERAGEIFS('HeartRate-2022-03-21-1647950188'!$B:$B,'HeartRate-2022-03-21-1647950188'!$A:$A,Data_Extraction!I$2,'HeartRate-2022-03-21-1647950188'!$C:$C,Data_Extraction!$A1931),"")</f>
        <v/>
      </c>
      <c r="J1931" s="8">
        <f t="shared" si="181"/>
        <v>78</v>
      </c>
      <c r="N1931" s="11">
        <f>Data_Extraction!A1931</f>
        <v>44641.610405092593</v>
      </c>
      <c r="O1931" s="15">
        <f t="shared" si="182"/>
        <v>44641</v>
      </c>
      <c r="P1931" s="16">
        <f t="shared" si="183"/>
        <v>0.61040509259259257</v>
      </c>
      <c r="Q1931" s="12">
        <f>IF(Data_Extraction!B1931="",Data_Extraction!$J1931*(Q$1),Data_Extraction!B1931)</f>
        <v>70.2</v>
      </c>
      <c r="R1931" s="12">
        <f>IF(Data_Extraction!C1931="",Data_Extraction!$J1931*(R$1),Data_Extraction!C1931)</f>
        <v>71.760000000000005</v>
      </c>
      <c r="S1931" s="12">
        <f>IF(Data_Extraction!D1931="",Data_Extraction!$J1931*(S$1),Data_Extraction!D1931)</f>
        <v>81.12</v>
      </c>
      <c r="T1931" s="12">
        <f>IF(Data_Extraction!E1931="",Data_Extraction!$J1931*(T$1),Data_Extraction!E1931)</f>
        <v>74.099999999999994</v>
      </c>
      <c r="U1931" s="12">
        <f>IF(Data_Extraction!F1931="",Data_Extraction!$J1931*(U$1),Data_Extraction!F1931)</f>
        <v>76.44</v>
      </c>
      <c r="V1931" s="12">
        <f>IF(Data_Extraction!G1931="",Data_Extraction!$J1931*(V$1),Data_Extraction!G1931)</f>
        <v>70.98</v>
      </c>
      <c r="W1931" s="12">
        <f>IF(Data_Extraction!H1931="",Data_Extraction!$J1931*(W$1),Data_Extraction!H1931)</f>
        <v>78</v>
      </c>
      <c r="X1931" s="12">
        <f>IF(Data_Extraction!I1931="",Data_Extraction!$J1931*(X$1),Data_Extraction!I1931)</f>
        <v>75.66</v>
      </c>
      <c r="Y1931" s="13">
        <f t="shared" si="180"/>
        <v>74.782499999999999</v>
      </c>
      <c r="Z1931" s="17" t="str">
        <f t="shared" si="184"/>
        <v>Evening</v>
      </c>
      <c r="AA1931" s="14" t="str">
        <f>VLOOKUP($N1931,'HeartRate-2022-03-21-1647950188'!$C:$G,2,0)</f>
        <v>Hands On</v>
      </c>
      <c r="AB1931" s="14" t="str">
        <f>VLOOKUP($N1931,'HeartRate-2022-03-21-1647950188'!$C:$G,3,0)</f>
        <v>On Campus</v>
      </c>
      <c r="AC1931" s="14" t="str">
        <f>VLOOKUP($N1931,'HeartRate-2022-03-21-1647950188'!$C:$G,4,0)</f>
        <v>Sitting</v>
      </c>
      <c r="AD1931" s="14" t="str">
        <f>VLOOKUP($N1931,'HeartRate-2022-03-21-1647950188'!$C:$G,5,0)</f>
        <v>Tools_Digital Drawing</v>
      </c>
      <c r="AE1931">
        <f t="shared" si="185"/>
        <v>0</v>
      </c>
      <c r="AF1931" s="18">
        <v>44641</v>
      </c>
      <c r="AG1931" s="19">
        <v>0.61040509259259257</v>
      </c>
    </row>
    <row r="1932" spans="1:33" x14ac:dyDescent="0.3">
      <c r="A1932" s="5">
        <v>44641.61109953704</v>
      </c>
      <c r="B1932" t="str">
        <f>IFERROR(AVERAGEIFS('HeartRate-2022-03-21-1647950188'!$B:$B,'HeartRate-2022-03-21-1647950188'!$A:$A,Data_Extraction!B$2,'HeartRate-2022-03-21-1647950188'!$C:$C,Data_Extraction!$A1932),"")</f>
        <v/>
      </c>
      <c r="C1932" t="str">
        <f>IFERROR(AVERAGEIFS('HeartRate-2022-03-21-1647950188'!$B:$B,'HeartRate-2022-03-21-1647950188'!$A:$A,Data_Extraction!C$2,'HeartRate-2022-03-21-1647950188'!$C:$C,Data_Extraction!$A1932),"")</f>
        <v/>
      </c>
      <c r="D1932" t="str">
        <f>IFERROR(AVERAGEIFS('HeartRate-2022-03-21-1647950188'!$B:$B,'HeartRate-2022-03-21-1647950188'!$A:$A,Data_Extraction!D$2,'HeartRate-2022-03-21-1647950188'!$C:$C,Data_Extraction!$A1932),"")</f>
        <v/>
      </c>
      <c r="E1932" t="str">
        <f>IFERROR(AVERAGEIFS('HeartRate-2022-03-21-1647950188'!$B:$B,'HeartRate-2022-03-21-1647950188'!$A:$A,Data_Extraction!E$2,'HeartRate-2022-03-21-1647950188'!$C:$C,Data_Extraction!$A1932),"")</f>
        <v/>
      </c>
      <c r="F1932" t="str">
        <f>IFERROR(AVERAGEIFS('HeartRate-2022-03-21-1647950188'!$B:$B,'HeartRate-2022-03-21-1647950188'!$A:$A,Data_Extraction!F$2,'HeartRate-2022-03-21-1647950188'!$C:$C,Data_Extraction!$A1932),"")</f>
        <v/>
      </c>
      <c r="G1932" t="str">
        <f>IFERROR(AVERAGEIFS('HeartRate-2022-03-21-1647950188'!$B:$B,'HeartRate-2022-03-21-1647950188'!$A:$A,Data_Extraction!G$2,'HeartRate-2022-03-21-1647950188'!$C:$C,Data_Extraction!$A1932),"")</f>
        <v/>
      </c>
      <c r="H1932">
        <f>IFERROR(AVERAGEIFS('HeartRate-2022-03-21-1647950188'!$B:$B,'HeartRate-2022-03-21-1647950188'!$A:$A,Data_Extraction!H$2,'HeartRate-2022-03-21-1647950188'!$C:$C,Data_Extraction!$A1932),"")</f>
        <v>73</v>
      </c>
      <c r="I1932" t="str">
        <f>IFERROR(AVERAGEIFS('HeartRate-2022-03-21-1647950188'!$B:$B,'HeartRate-2022-03-21-1647950188'!$A:$A,Data_Extraction!I$2,'HeartRate-2022-03-21-1647950188'!$C:$C,Data_Extraction!$A1932),"")</f>
        <v/>
      </c>
      <c r="J1932" s="8">
        <f t="shared" si="181"/>
        <v>73</v>
      </c>
      <c r="N1932" s="11">
        <f>Data_Extraction!A1932</f>
        <v>44641.61109953704</v>
      </c>
      <c r="O1932" s="15">
        <f t="shared" si="182"/>
        <v>44641</v>
      </c>
      <c r="P1932" s="16">
        <f t="shared" si="183"/>
        <v>0.61109953703703701</v>
      </c>
      <c r="Q1932" s="12">
        <f>IF(Data_Extraction!B1932="",Data_Extraction!$J1932*(Q$1),Data_Extraction!B1932)</f>
        <v>65.7</v>
      </c>
      <c r="R1932" s="12">
        <f>IF(Data_Extraction!C1932="",Data_Extraction!$J1932*(R$1),Data_Extraction!C1932)</f>
        <v>67.16</v>
      </c>
      <c r="S1932" s="12">
        <f>IF(Data_Extraction!D1932="",Data_Extraction!$J1932*(S$1),Data_Extraction!D1932)</f>
        <v>75.92</v>
      </c>
      <c r="T1932" s="12">
        <f>IF(Data_Extraction!E1932="",Data_Extraction!$J1932*(T$1),Data_Extraction!E1932)</f>
        <v>69.349999999999994</v>
      </c>
      <c r="U1932" s="12">
        <f>IF(Data_Extraction!F1932="",Data_Extraction!$J1932*(U$1),Data_Extraction!F1932)</f>
        <v>71.539999999999992</v>
      </c>
      <c r="V1932" s="12">
        <f>IF(Data_Extraction!G1932="",Data_Extraction!$J1932*(V$1),Data_Extraction!G1932)</f>
        <v>66.430000000000007</v>
      </c>
      <c r="W1932" s="12">
        <f>IF(Data_Extraction!H1932="",Data_Extraction!$J1932*(W$1),Data_Extraction!H1932)</f>
        <v>73</v>
      </c>
      <c r="X1932" s="12">
        <f>IF(Data_Extraction!I1932="",Data_Extraction!$J1932*(X$1),Data_Extraction!I1932)</f>
        <v>70.81</v>
      </c>
      <c r="Y1932" s="13">
        <f t="shared" si="180"/>
        <v>69.988749999999996</v>
      </c>
      <c r="Z1932" s="17" t="str">
        <f t="shared" si="184"/>
        <v>Evening</v>
      </c>
      <c r="AA1932" s="14" t="str">
        <f>VLOOKUP($N1932,'HeartRate-2022-03-21-1647950188'!$C:$G,2,0)</f>
        <v>Hands On</v>
      </c>
      <c r="AB1932" s="14" t="str">
        <f>VLOOKUP($N1932,'HeartRate-2022-03-21-1647950188'!$C:$G,3,0)</f>
        <v>On Campus</v>
      </c>
      <c r="AC1932" s="14" t="str">
        <f>VLOOKUP($N1932,'HeartRate-2022-03-21-1647950188'!$C:$G,4,0)</f>
        <v>Sitting</v>
      </c>
      <c r="AD1932" s="14" t="str">
        <f>VLOOKUP($N1932,'HeartRate-2022-03-21-1647950188'!$C:$G,5,0)</f>
        <v>Tools_Digital Drawing</v>
      </c>
      <c r="AE1932">
        <f t="shared" si="185"/>
        <v>0</v>
      </c>
      <c r="AF1932" s="18">
        <v>44641</v>
      </c>
      <c r="AG1932" s="19">
        <v>0.61109953703703701</v>
      </c>
    </row>
    <row r="1933" spans="1:33" x14ac:dyDescent="0.3">
      <c r="A1933" s="5">
        <v>44641.611793981479</v>
      </c>
      <c r="B1933" t="str">
        <f>IFERROR(AVERAGEIFS('HeartRate-2022-03-21-1647950188'!$B:$B,'HeartRate-2022-03-21-1647950188'!$A:$A,Data_Extraction!B$2,'HeartRate-2022-03-21-1647950188'!$C:$C,Data_Extraction!$A1933),"")</f>
        <v/>
      </c>
      <c r="C1933" t="str">
        <f>IFERROR(AVERAGEIFS('HeartRate-2022-03-21-1647950188'!$B:$B,'HeartRate-2022-03-21-1647950188'!$A:$A,Data_Extraction!C$2,'HeartRate-2022-03-21-1647950188'!$C:$C,Data_Extraction!$A1933),"")</f>
        <v/>
      </c>
      <c r="D1933" t="str">
        <f>IFERROR(AVERAGEIFS('HeartRate-2022-03-21-1647950188'!$B:$B,'HeartRate-2022-03-21-1647950188'!$A:$A,Data_Extraction!D$2,'HeartRate-2022-03-21-1647950188'!$C:$C,Data_Extraction!$A1933),"")</f>
        <v/>
      </c>
      <c r="E1933" t="str">
        <f>IFERROR(AVERAGEIFS('HeartRate-2022-03-21-1647950188'!$B:$B,'HeartRate-2022-03-21-1647950188'!$A:$A,Data_Extraction!E$2,'HeartRate-2022-03-21-1647950188'!$C:$C,Data_Extraction!$A1933),"")</f>
        <v/>
      </c>
      <c r="F1933" t="str">
        <f>IFERROR(AVERAGEIFS('HeartRate-2022-03-21-1647950188'!$B:$B,'HeartRate-2022-03-21-1647950188'!$A:$A,Data_Extraction!F$2,'HeartRate-2022-03-21-1647950188'!$C:$C,Data_Extraction!$A1933),"")</f>
        <v/>
      </c>
      <c r="G1933" t="str">
        <f>IFERROR(AVERAGEIFS('HeartRate-2022-03-21-1647950188'!$B:$B,'HeartRate-2022-03-21-1647950188'!$A:$A,Data_Extraction!G$2,'HeartRate-2022-03-21-1647950188'!$C:$C,Data_Extraction!$A1933),"")</f>
        <v/>
      </c>
      <c r="H1933">
        <f>IFERROR(AVERAGEIFS('HeartRate-2022-03-21-1647950188'!$B:$B,'HeartRate-2022-03-21-1647950188'!$A:$A,Data_Extraction!H$2,'HeartRate-2022-03-21-1647950188'!$C:$C,Data_Extraction!$A1933),"")</f>
        <v>76</v>
      </c>
      <c r="I1933" t="str">
        <f>IFERROR(AVERAGEIFS('HeartRate-2022-03-21-1647950188'!$B:$B,'HeartRate-2022-03-21-1647950188'!$A:$A,Data_Extraction!I$2,'HeartRate-2022-03-21-1647950188'!$C:$C,Data_Extraction!$A1933),"")</f>
        <v/>
      </c>
      <c r="J1933" s="8">
        <f t="shared" si="181"/>
        <v>76</v>
      </c>
      <c r="N1933" s="11">
        <f>Data_Extraction!A1933</f>
        <v>44641.611793981479</v>
      </c>
      <c r="O1933" s="15">
        <f t="shared" si="182"/>
        <v>44641</v>
      </c>
      <c r="P1933" s="16">
        <f t="shared" si="183"/>
        <v>0.61179398148148145</v>
      </c>
      <c r="Q1933" s="12">
        <f>IF(Data_Extraction!B1933="",Data_Extraction!$J1933*(Q$1),Data_Extraction!B1933)</f>
        <v>68.400000000000006</v>
      </c>
      <c r="R1933" s="12">
        <f>IF(Data_Extraction!C1933="",Data_Extraction!$J1933*(R$1),Data_Extraction!C1933)</f>
        <v>69.92</v>
      </c>
      <c r="S1933" s="12">
        <f>IF(Data_Extraction!D1933="",Data_Extraction!$J1933*(S$1),Data_Extraction!D1933)</f>
        <v>79.040000000000006</v>
      </c>
      <c r="T1933" s="12">
        <f>IF(Data_Extraction!E1933="",Data_Extraction!$J1933*(T$1),Data_Extraction!E1933)</f>
        <v>72.2</v>
      </c>
      <c r="U1933" s="12">
        <f>IF(Data_Extraction!F1933="",Data_Extraction!$J1933*(U$1),Data_Extraction!F1933)</f>
        <v>74.48</v>
      </c>
      <c r="V1933" s="12">
        <f>IF(Data_Extraction!G1933="",Data_Extraction!$J1933*(V$1),Data_Extraction!G1933)</f>
        <v>69.16</v>
      </c>
      <c r="W1933" s="12">
        <f>IF(Data_Extraction!H1933="",Data_Extraction!$J1933*(W$1),Data_Extraction!H1933)</f>
        <v>76</v>
      </c>
      <c r="X1933" s="12">
        <f>IF(Data_Extraction!I1933="",Data_Extraction!$J1933*(X$1),Data_Extraction!I1933)</f>
        <v>73.72</v>
      </c>
      <c r="Y1933" s="13">
        <f t="shared" si="180"/>
        <v>72.865000000000009</v>
      </c>
      <c r="Z1933" s="17" t="str">
        <f t="shared" si="184"/>
        <v>Evening</v>
      </c>
      <c r="AA1933" s="14" t="str">
        <f>VLOOKUP($N1933,'HeartRate-2022-03-21-1647950188'!$C:$G,2,0)</f>
        <v>Hands On</v>
      </c>
      <c r="AB1933" s="14" t="str">
        <f>VLOOKUP($N1933,'HeartRate-2022-03-21-1647950188'!$C:$G,3,0)</f>
        <v>On Campus</v>
      </c>
      <c r="AC1933" s="14" t="str">
        <f>VLOOKUP($N1933,'HeartRate-2022-03-21-1647950188'!$C:$G,4,0)</f>
        <v>Sitting</v>
      </c>
      <c r="AD1933" s="14" t="str">
        <f>VLOOKUP($N1933,'HeartRate-2022-03-21-1647950188'!$C:$G,5,0)</f>
        <v>Tools_Digital Drawing</v>
      </c>
      <c r="AE1933">
        <f t="shared" si="185"/>
        <v>0</v>
      </c>
      <c r="AF1933" s="18">
        <v>44641</v>
      </c>
      <c r="AG1933" s="19">
        <v>0.61179398148148145</v>
      </c>
    </row>
    <row r="1934" spans="1:33" x14ac:dyDescent="0.3">
      <c r="A1934" s="5">
        <v>44641.613182870373</v>
      </c>
      <c r="B1934" t="str">
        <f>IFERROR(AVERAGEIFS('HeartRate-2022-03-21-1647950188'!$B:$B,'HeartRate-2022-03-21-1647950188'!$A:$A,Data_Extraction!B$2,'HeartRate-2022-03-21-1647950188'!$C:$C,Data_Extraction!$A1934),"")</f>
        <v/>
      </c>
      <c r="C1934" t="str">
        <f>IFERROR(AVERAGEIFS('HeartRate-2022-03-21-1647950188'!$B:$B,'HeartRate-2022-03-21-1647950188'!$A:$A,Data_Extraction!C$2,'HeartRate-2022-03-21-1647950188'!$C:$C,Data_Extraction!$A1934),"")</f>
        <v/>
      </c>
      <c r="D1934" t="str">
        <f>IFERROR(AVERAGEIFS('HeartRate-2022-03-21-1647950188'!$B:$B,'HeartRate-2022-03-21-1647950188'!$A:$A,Data_Extraction!D$2,'HeartRate-2022-03-21-1647950188'!$C:$C,Data_Extraction!$A1934),"")</f>
        <v/>
      </c>
      <c r="E1934" t="str">
        <f>IFERROR(AVERAGEIFS('HeartRate-2022-03-21-1647950188'!$B:$B,'HeartRate-2022-03-21-1647950188'!$A:$A,Data_Extraction!E$2,'HeartRate-2022-03-21-1647950188'!$C:$C,Data_Extraction!$A1934),"")</f>
        <v/>
      </c>
      <c r="F1934" t="str">
        <f>IFERROR(AVERAGEIFS('HeartRate-2022-03-21-1647950188'!$B:$B,'HeartRate-2022-03-21-1647950188'!$A:$A,Data_Extraction!F$2,'HeartRate-2022-03-21-1647950188'!$C:$C,Data_Extraction!$A1934),"")</f>
        <v/>
      </c>
      <c r="G1934" t="str">
        <f>IFERROR(AVERAGEIFS('HeartRate-2022-03-21-1647950188'!$B:$B,'HeartRate-2022-03-21-1647950188'!$A:$A,Data_Extraction!G$2,'HeartRate-2022-03-21-1647950188'!$C:$C,Data_Extraction!$A1934),"")</f>
        <v/>
      </c>
      <c r="H1934">
        <f>IFERROR(AVERAGEIFS('HeartRate-2022-03-21-1647950188'!$B:$B,'HeartRate-2022-03-21-1647950188'!$A:$A,Data_Extraction!H$2,'HeartRate-2022-03-21-1647950188'!$C:$C,Data_Extraction!$A1934),"")</f>
        <v>82</v>
      </c>
      <c r="I1934" t="str">
        <f>IFERROR(AVERAGEIFS('HeartRate-2022-03-21-1647950188'!$B:$B,'HeartRate-2022-03-21-1647950188'!$A:$A,Data_Extraction!I$2,'HeartRate-2022-03-21-1647950188'!$C:$C,Data_Extraction!$A1934),"")</f>
        <v/>
      </c>
      <c r="J1934" s="8">
        <f t="shared" si="181"/>
        <v>82</v>
      </c>
      <c r="N1934" s="11">
        <f>Data_Extraction!A1934</f>
        <v>44641.613182870373</v>
      </c>
      <c r="O1934" s="15">
        <f t="shared" si="182"/>
        <v>44641</v>
      </c>
      <c r="P1934" s="16">
        <f t="shared" si="183"/>
        <v>0.61318287037037034</v>
      </c>
      <c r="Q1934" s="12">
        <f>IF(Data_Extraction!B1934="",Data_Extraction!$J1934*(Q$1),Data_Extraction!B1934)</f>
        <v>73.8</v>
      </c>
      <c r="R1934" s="12">
        <f>IF(Data_Extraction!C1934="",Data_Extraction!$J1934*(R$1),Data_Extraction!C1934)</f>
        <v>75.44</v>
      </c>
      <c r="S1934" s="12">
        <f>IF(Data_Extraction!D1934="",Data_Extraction!$J1934*(S$1),Data_Extraction!D1934)</f>
        <v>85.28</v>
      </c>
      <c r="T1934" s="12">
        <f>IF(Data_Extraction!E1934="",Data_Extraction!$J1934*(T$1),Data_Extraction!E1934)</f>
        <v>77.899999999999991</v>
      </c>
      <c r="U1934" s="12">
        <f>IF(Data_Extraction!F1934="",Data_Extraction!$J1934*(U$1),Data_Extraction!F1934)</f>
        <v>80.36</v>
      </c>
      <c r="V1934" s="12">
        <f>IF(Data_Extraction!G1934="",Data_Extraction!$J1934*(V$1),Data_Extraction!G1934)</f>
        <v>74.62</v>
      </c>
      <c r="W1934" s="12">
        <f>IF(Data_Extraction!H1934="",Data_Extraction!$J1934*(W$1),Data_Extraction!H1934)</f>
        <v>82</v>
      </c>
      <c r="X1934" s="12">
        <f>IF(Data_Extraction!I1934="",Data_Extraction!$J1934*(X$1),Data_Extraction!I1934)</f>
        <v>79.539999999999992</v>
      </c>
      <c r="Y1934" s="13">
        <f t="shared" si="180"/>
        <v>78.617500000000007</v>
      </c>
      <c r="Z1934" s="17" t="str">
        <f t="shared" si="184"/>
        <v>Evening</v>
      </c>
      <c r="AA1934" s="14" t="str">
        <f>VLOOKUP($N1934,'HeartRate-2022-03-21-1647950188'!$C:$G,2,0)</f>
        <v>Hands On</v>
      </c>
      <c r="AB1934" s="14" t="str">
        <f>VLOOKUP($N1934,'HeartRate-2022-03-21-1647950188'!$C:$G,3,0)</f>
        <v>On Campus</v>
      </c>
      <c r="AC1934" s="14" t="str">
        <f>VLOOKUP($N1934,'HeartRate-2022-03-21-1647950188'!$C:$G,4,0)</f>
        <v>Sitting</v>
      </c>
      <c r="AD1934" s="14" t="str">
        <f>VLOOKUP($N1934,'HeartRate-2022-03-21-1647950188'!$C:$G,5,0)</f>
        <v>Tools_Digital Drawing</v>
      </c>
      <c r="AE1934">
        <f t="shared" si="185"/>
        <v>0</v>
      </c>
      <c r="AF1934" s="18">
        <v>44641</v>
      </c>
      <c r="AG1934" s="19">
        <v>0.61318287037037034</v>
      </c>
    </row>
    <row r="1935" spans="1:33" x14ac:dyDescent="0.3">
      <c r="A1935" s="5">
        <v>44641.613333333335</v>
      </c>
      <c r="B1935" t="str">
        <f>IFERROR(AVERAGEIFS('HeartRate-2022-03-21-1647950188'!$B:$B,'HeartRate-2022-03-21-1647950188'!$A:$A,Data_Extraction!B$2,'HeartRate-2022-03-21-1647950188'!$C:$C,Data_Extraction!$A1935),"")</f>
        <v/>
      </c>
      <c r="C1935" t="str">
        <f>IFERROR(AVERAGEIFS('HeartRate-2022-03-21-1647950188'!$B:$B,'HeartRate-2022-03-21-1647950188'!$A:$A,Data_Extraction!C$2,'HeartRate-2022-03-21-1647950188'!$C:$C,Data_Extraction!$A1935),"")</f>
        <v/>
      </c>
      <c r="D1935" t="str">
        <f>IFERROR(AVERAGEIFS('HeartRate-2022-03-21-1647950188'!$B:$B,'HeartRate-2022-03-21-1647950188'!$A:$A,Data_Extraction!D$2,'HeartRate-2022-03-21-1647950188'!$C:$C,Data_Extraction!$A1935),"")</f>
        <v/>
      </c>
      <c r="E1935" t="str">
        <f>IFERROR(AVERAGEIFS('HeartRate-2022-03-21-1647950188'!$B:$B,'HeartRate-2022-03-21-1647950188'!$A:$A,Data_Extraction!E$2,'HeartRate-2022-03-21-1647950188'!$C:$C,Data_Extraction!$A1935),"")</f>
        <v/>
      </c>
      <c r="F1935" t="str">
        <f>IFERROR(AVERAGEIFS('HeartRate-2022-03-21-1647950188'!$B:$B,'HeartRate-2022-03-21-1647950188'!$A:$A,Data_Extraction!F$2,'HeartRate-2022-03-21-1647950188'!$C:$C,Data_Extraction!$A1935),"")</f>
        <v/>
      </c>
      <c r="G1935" t="str">
        <f>IFERROR(AVERAGEIFS('HeartRate-2022-03-21-1647950188'!$B:$B,'HeartRate-2022-03-21-1647950188'!$A:$A,Data_Extraction!G$2,'HeartRate-2022-03-21-1647950188'!$C:$C,Data_Extraction!$A1935),"")</f>
        <v/>
      </c>
      <c r="H1935">
        <f>IFERROR(AVERAGEIFS('HeartRate-2022-03-21-1647950188'!$B:$B,'HeartRate-2022-03-21-1647950188'!$A:$A,Data_Extraction!H$2,'HeartRate-2022-03-21-1647950188'!$C:$C,Data_Extraction!$A1935),"")</f>
        <v>83</v>
      </c>
      <c r="I1935" t="str">
        <f>IFERROR(AVERAGEIFS('HeartRate-2022-03-21-1647950188'!$B:$B,'HeartRate-2022-03-21-1647950188'!$A:$A,Data_Extraction!I$2,'HeartRate-2022-03-21-1647950188'!$C:$C,Data_Extraction!$A1935),"")</f>
        <v/>
      </c>
      <c r="J1935" s="8">
        <f t="shared" si="181"/>
        <v>83</v>
      </c>
      <c r="N1935" s="11">
        <f>Data_Extraction!A1935</f>
        <v>44641.613333333335</v>
      </c>
      <c r="O1935" s="15">
        <f t="shared" si="182"/>
        <v>44641</v>
      </c>
      <c r="P1935" s="16">
        <f t="shared" si="183"/>
        <v>0.6133333333333334</v>
      </c>
      <c r="Q1935" s="12">
        <f>IF(Data_Extraction!B1935="",Data_Extraction!$J1935*(Q$1),Data_Extraction!B1935)</f>
        <v>74.7</v>
      </c>
      <c r="R1935" s="12">
        <f>IF(Data_Extraction!C1935="",Data_Extraction!$J1935*(R$1),Data_Extraction!C1935)</f>
        <v>76.36</v>
      </c>
      <c r="S1935" s="12">
        <f>IF(Data_Extraction!D1935="",Data_Extraction!$J1935*(S$1),Data_Extraction!D1935)</f>
        <v>86.320000000000007</v>
      </c>
      <c r="T1935" s="12">
        <f>IF(Data_Extraction!E1935="",Data_Extraction!$J1935*(T$1),Data_Extraction!E1935)</f>
        <v>78.849999999999994</v>
      </c>
      <c r="U1935" s="12">
        <f>IF(Data_Extraction!F1935="",Data_Extraction!$J1935*(U$1),Data_Extraction!F1935)</f>
        <v>81.34</v>
      </c>
      <c r="V1935" s="12">
        <f>IF(Data_Extraction!G1935="",Data_Extraction!$J1935*(V$1),Data_Extraction!G1935)</f>
        <v>75.53</v>
      </c>
      <c r="W1935" s="12">
        <f>IF(Data_Extraction!H1935="",Data_Extraction!$J1935*(W$1),Data_Extraction!H1935)</f>
        <v>83</v>
      </c>
      <c r="X1935" s="12">
        <f>IF(Data_Extraction!I1935="",Data_Extraction!$J1935*(X$1),Data_Extraction!I1935)</f>
        <v>80.509999999999991</v>
      </c>
      <c r="Y1935" s="13">
        <f t="shared" si="180"/>
        <v>79.576250000000002</v>
      </c>
      <c r="Z1935" s="17" t="str">
        <f t="shared" si="184"/>
        <v>Evening</v>
      </c>
      <c r="AA1935" s="14" t="str">
        <f>VLOOKUP($N1935,'HeartRate-2022-03-21-1647950188'!$C:$G,2,0)</f>
        <v>Hands On</v>
      </c>
      <c r="AB1935" s="14" t="str">
        <f>VLOOKUP($N1935,'HeartRate-2022-03-21-1647950188'!$C:$G,3,0)</f>
        <v>On Campus</v>
      </c>
      <c r="AC1935" s="14" t="str">
        <f>VLOOKUP($N1935,'HeartRate-2022-03-21-1647950188'!$C:$G,4,0)</f>
        <v>Sitting</v>
      </c>
      <c r="AD1935" s="14" t="str">
        <f>VLOOKUP($N1935,'HeartRate-2022-03-21-1647950188'!$C:$G,5,0)</f>
        <v>Tools_Digital Drawing</v>
      </c>
      <c r="AE1935">
        <f t="shared" si="185"/>
        <v>0</v>
      </c>
      <c r="AF1935" s="18">
        <v>44641</v>
      </c>
      <c r="AG1935" s="19">
        <v>0.6133333333333334</v>
      </c>
    </row>
    <row r="1936" spans="1:33" x14ac:dyDescent="0.3">
      <c r="A1936" s="5">
        <v>44641.613819444443</v>
      </c>
      <c r="B1936" t="str">
        <f>IFERROR(AVERAGEIFS('HeartRate-2022-03-21-1647950188'!$B:$B,'HeartRate-2022-03-21-1647950188'!$A:$A,Data_Extraction!B$2,'HeartRate-2022-03-21-1647950188'!$C:$C,Data_Extraction!$A1936),"")</f>
        <v/>
      </c>
      <c r="C1936" t="str">
        <f>IFERROR(AVERAGEIFS('HeartRate-2022-03-21-1647950188'!$B:$B,'HeartRate-2022-03-21-1647950188'!$A:$A,Data_Extraction!C$2,'HeartRate-2022-03-21-1647950188'!$C:$C,Data_Extraction!$A1936),"")</f>
        <v/>
      </c>
      <c r="D1936" t="str">
        <f>IFERROR(AVERAGEIFS('HeartRate-2022-03-21-1647950188'!$B:$B,'HeartRate-2022-03-21-1647950188'!$A:$A,Data_Extraction!D$2,'HeartRate-2022-03-21-1647950188'!$C:$C,Data_Extraction!$A1936),"")</f>
        <v/>
      </c>
      <c r="E1936" t="str">
        <f>IFERROR(AVERAGEIFS('HeartRate-2022-03-21-1647950188'!$B:$B,'HeartRate-2022-03-21-1647950188'!$A:$A,Data_Extraction!E$2,'HeartRate-2022-03-21-1647950188'!$C:$C,Data_Extraction!$A1936),"")</f>
        <v/>
      </c>
      <c r="F1936" t="str">
        <f>IFERROR(AVERAGEIFS('HeartRate-2022-03-21-1647950188'!$B:$B,'HeartRate-2022-03-21-1647950188'!$A:$A,Data_Extraction!F$2,'HeartRate-2022-03-21-1647950188'!$C:$C,Data_Extraction!$A1936),"")</f>
        <v/>
      </c>
      <c r="G1936" t="str">
        <f>IFERROR(AVERAGEIFS('HeartRate-2022-03-21-1647950188'!$B:$B,'HeartRate-2022-03-21-1647950188'!$A:$A,Data_Extraction!G$2,'HeartRate-2022-03-21-1647950188'!$C:$C,Data_Extraction!$A1936),"")</f>
        <v/>
      </c>
      <c r="H1936">
        <f>IFERROR(AVERAGEIFS('HeartRate-2022-03-21-1647950188'!$B:$B,'HeartRate-2022-03-21-1647950188'!$A:$A,Data_Extraction!H$2,'HeartRate-2022-03-21-1647950188'!$C:$C,Data_Extraction!$A1936),"")</f>
        <v>84</v>
      </c>
      <c r="I1936" t="str">
        <f>IFERROR(AVERAGEIFS('HeartRate-2022-03-21-1647950188'!$B:$B,'HeartRate-2022-03-21-1647950188'!$A:$A,Data_Extraction!I$2,'HeartRate-2022-03-21-1647950188'!$C:$C,Data_Extraction!$A1936),"")</f>
        <v/>
      </c>
      <c r="J1936" s="8">
        <f t="shared" si="181"/>
        <v>84</v>
      </c>
      <c r="N1936" s="11">
        <f>Data_Extraction!A1936</f>
        <v>44641.613819444443</v>
      </c>
      <c r="O1936" s="15">
        <f t="shared" si="182"/>
        <v>44641</v>
      </c>
      <c r="P1936" s="16">
        <f t="shared" si="183"/>
        <v>0.61381944444444447</v>
      </c>
      <c r="Q1936" s="12">
        <f>IF(Data_Extraction!B1936="",Data_Extraction!$J1936*(Q$1),Data_Extraction!B1936)</f>
        <v>75.600000000000009</v>
      </c>
      <c r="R1936" s="12">
        <f>IF(Data_Extraction!C1936="",Data_Extraction!$J1936*(R$1),Data_Extraction!C1936)</f>
        <v>77.28</v>
      </c>
      <c r="S1936" s="12">
        <f>IF(Data_Extraction!D1936="",Data_Extraction!$J1936*(S$1),Data_Extraction!D1936)</f>
        <v>87.36</v>
      </c>
      <c r="T1936" s="12">
        <f>IF(Data_Extraction!E1936="",Data_Extraction!$J1936*(T$1),Data_Extraction!E1936)</f>
        <v>79.8</v>
      </c>
      <c r="U1936" s="12">
        <f>IF(Data_Extraction!F1936="",Data_Extraction!$J1936*(U$1),Data_Extraction!F1936)</f>
        <v>82.32</v>
      </c>
      <c r="V1936" s="12">
        <f>IF(Data_Extraction!G1936="",Data_Extraction!$J1936*(V$1),Data_Extraction!G1936)</f>
        <v>76.44</v>
      </c>
      <c r="W1936" s="12">
        <f>IF(Data_Extraction!H1936="",Data_Extraction!$J1936*(W$1),Data_Extraction!H1936)</f>
        <v>84</v>
      </c>
      <c r="X1936" s="12">
        <f>IF(Data_Extraction!I1936="",Data_Extraction!$J1936*(X$1),Data_Extraction!I1936)</f>
        <v>81.48</v>
      </c>
      <c r="Y1936" s="13">
        <f t="shared" si="180"/>
        <v>80.534999999999997</v>
      </c>
      <c r="Z1936" s="17" t="str">
        <f t="shared" si="184"/>
        <v>Evening</v>
      </c>
      <c r="AA1936" s="14" t="str">
        <f>VLOOKUP($N1936,'HeartRate-2022-03-21-1647950188'!$C:$G,2,0)</f>
        <v>Hands On</v>
      </c>
      <c r="AB1936" s="14" t="str">
        <f>VLOOKUP($N1936,'HeartRate-2022-03-21-1647950188'!$C:$G,3,0)</f>
        <v>On Campus</v>
      </c>
      <c r="AC1936" s="14" t="str">
        <f>VLOOKUP($N1936,'HeartRate-2022-03-21-1647950188'!$C:$G,4,0)</f>
        <v>Sitting</v>
      </c>
      <c r="AD1936" s="14" t="str">
        <f>VLOOKUP($N1936,'HeartRate-2022-03-21-1647950188'!$C:$G,5,0)</f>
        <v>Tools_Digital Drawing</v>
      </c>
      <c r="AE1936">
        <f t="shared" si="185"/>
        <v>0</v>
      </c>
      <c r="AF1936" s="18">
        <v>44641</v>
      </c>
      <c r="AG1936" s="19">
        <v>0.61381944444444447</v>
      </c>
    </row>
    <row r="1937" spans="1:33" x14ac:dyDescent="0.3">
      <c r="A1937" s="5">
        <v>44641.613877314812</v>
      </c>
      <c r="B1937" t="str">
        <f>IFERROR(AVERAGEIFS('HeartRate-2022-03-21-1647950188'!$B:$B,'HeartRate-2022-03-21-1647950188'!$A:$A,Data_Extraction!B$2,'HeartRate-2022-03-21-1647950188'!$C:$C,Data_Extraction!$A1937),"")</f>
        <v/>
      </c>
      <c r="C1937" t="str">
        <f>IFERROR(AVERAGEIFS('HeartRate-2022-03-21-1647950188'!$B:$B,'HeartRate-2022-03-21-1647950188'!$A:$A,Data_Extraction!C$2,'HeartRate-2022-03-21-1647950188'!$C:$C,Data_Extraction!$A1937),"")</f>
        <v/>
      </c>
      <c r="D1937" t="str">
        <f>IFERROR(AVERAGEIFS('HeartRate-2022-03-21-1647950188'!$B:$B,'HeartRate-2022-03-21-1647950188'!$A:$A,Data_Extraction!D$2,'HeartRate-2022-03-21-1647950188'!$C:$C,Data_Extraction!$A1937),"")</f>
        <v/>
      </c>
      <c r="E1937" t="str">
        <f>IFERROR(AVERAGEIFS('HeartRate-2022-03-21-1647950188'!$B:$B,'HeartRate-2022-03-21-1647950188'!$A:$A,Data_Extraction!E$2,'HeartRate-2022-03-21-1647950188'!$C:$C,Data_Extraction!$A1937),"")</f>
        <v/>
      </c>
      <c r="F1937" t="str">
        <f>IFERROR(AVERAGEIFS('HeartRate-2022-03-21-1647950188'!$B:$B,'HeartRate-2022-03-21-1647950188'!$A:$A,Data_Extraction!F$2,'HeartRate-2022-03-21-1647950188'!$C:$C,Data_Extraction!$A1937),"")</f>
        <v/>
      </c>
      <c r="G1937" t="str">
        <f>IFERROR(AVERAGEIFS('HeartRate-2022-03-21-1647950188'!$B:$B,'HeartRate-2022-03-21-1647950188'!$A:$A,Data_Extraction!G$2,'HeartRate-2022-03-21-1647950188'!$C:$C,Data_Extraction!$A1937),"")</f>
        <v/>
      </c>
      <c r="H1937">
        <f>IFERROR(AVERAGEIFS('HeartRate-2022-03-21-1647950188'!$B:$B,'HeartRate-2022-03-21-1647950188'!$A:$A,Data_Extraction!H$2,'HeartRate-2022-03-21-1647950188'!$C:$C,Data_Extraction!$A1937),"")</f>
        <v>83</v>
      </c>
      <c r="I1937" t="str">
        <f>IFERROR(AVERAGEIFS('HeartRate-2022-03-21-1647950188'!$B:$B,'HeartRate-2022-03-21-1647950188'!$A:$A,Data_Extraction!I$2,'HeartRate-2022-03-21-1647950188'!$C:$C,Data_Extraction!$A1937),"")</f>
        <v/>
      </c>
      <c r="J1937" s="8">
        <f t="shared" si="181"/>
        <v>83</v>
      </c>
      <c r="N1937" s="11">
        <f>Data_Extraction!A1937</f>
        <v>44641.613877314812</v>
      </c>
      <c r="O1937" s="15">
        <f t="shared" si="182"/>
        <v>44641</v>
      </c>
      <c r="P1937" s="16">
        <f t="shared" si="183"/>
        <v>0.61387731481481478</v>
      </c>
      <c r="Q1937" s="12">
        <f>IF(Data_Extraction!B1937="",Data_Extraction!$J1937*(Q$1),Data_Extraction!B1937)</f>
        <v>74.7</v>
      </c>
      <c r="R1937" s="12">
        <f>IF(Data_Extraction!C1937="",Data_Extraction!$J1937*(R$1),Data_Extraction!C1937)</f>
        <v>76.36</v>
      </c>
      <c r="S1937" s="12">
        <f>IF(Data_Extraction!D1937="",Data_Extraction!$J1937*(S$1),Data_Extraction!D1937)</f>
        <v>86.320000000000007</v>
      </c>
      <c r="T1937" s="12">
        <f>IF(Data_Extraction!E1937="",Data_Extraction!$J1937*(T$1),Data_Extraction!E1937)</f>
        <v>78.849999999999994</v>
      </c>
      <c r="U1937" s="12">
        <f>IF(Data_Extraction!F1937="",Data_Extraction!$J1937*(U$1),Data_Extraction!F1937)</f>
        <v>81.34</v>
      </c>
      <c r="V1937" s="12">
        <f>IF(Data_Extraction!G1937="",Data_Extraction!$J1937*(V$1),Data_Extraction!G1937)</f>
        <v>75.53</v>
      </c>
      <c r="W1937" s="12">
        <f>IF(Data_Extraction!H1937="",Data_Extraction!$J1937*(W$1),Data_Extraction!H1937)</f>
        <v>83</v>
      </c>
      <c r="X1937" s="12">
        <f>IF(Data_Extraction!I1937="",Data_Extraction!$J1937*(X$1),Data_Extraction!I1937)</f>
        <v>80.509999999999991</v>
      </c>
      <c r="Y1937" s="13">
        <f t="shared" si="180"/>
        <v>79.576250000000002</v>
      </c>
      <c r="Z1937" s="17" t="str">
        <f t="shared" si="184"/>
        <v>Evening</v>
      </c>
      <c r="AA1937" s="14" t="str">
        <f>VLOOKUP($N1937,'HeartRate-2022-03-21-1647950188'!$C:$G,2,0)</f>
        <v>Hands On</v>
      </c>
      <c r="AB1937" s="14" t="str">
        <f>VLOOKUP($N1937,'HeartRate-2022-03-21-1647950188'!$C:$G,3,0)</f>
        <v>On Campus</v>
      </c>
      <c r="AC1937" s="14" t="str">
        <f>VLOOKUP($N1937,'HeartRate-2022-03-21-1647950188'!$C:$G,4,0)</f>
        <v>Sitting</v>
      </c>
      <c r="AD1937" s="14" t="str">
        <f>VLOOKUP($N1937,'HeartRate-2022-03-21-1647950188'!$C:$G,5,0)</f>
        <v>Tools_Digital Drawing</v>
      </c>
      <c r="AE1937">
        <f t="shared" si="185"/>
        <v>0</v>
      </c>
      <c r="AF1937" s="18">
        <v>44641</v>
      </c>
      <c r="AG1937" s="19">
        <v>0.61387731481481478</v>
      </c>
    </row>
    <row r="1938" spans="1:33" x14ac:dyDescent="0.3">
      <c r="A1938" s="5">
        <v>44641.613912037035</v>
      </c>
      <c r="B1938" t="str">
        <f>IFERROR(AVERAGEIFS('HeartRate-2022-03-21-1647950188'!$B:$B,'HeartRate-2022-03-21-1647950188'!$A:$A,Data_Extraction!B$2,'HeartRate-2022-03-21-1647950188'!$C:$C,Data_Extraction!$A1938),"")</f>
        <v/>
      </c>
      <c r="C1938" t="str">
        <f>IFERROR(AVERAGEIFS('HeartRate-2022-03-21-1647950188'!$B:$B,'HeartRate-2022-03-21-1647950188'!$A:$A,Data_Extraction!C$2,'HeartRate-2022-03-21-1647950188'!$C:$C,Data_Extraction!$A1938),"")</f>
        <v/>
      </c>
      <c r="D1938" t="str">
        <f>IFERROR(AVERAGEIFS('HeartRate-2022-03-21-1647950188'!$B:$B,'HeartRate-2022-03-21-1647950188'!$A:$A,Data_Extraction!D$2,'HeartRate-2022-03-21-1647950188'!$C:$C,Data_Extraction!$A1938),"")</f>
        <v/>
      </c>
      <c r="E1938" t="str">
        <f>IFERROR(AVERAGEIFS('HeartRate-2022-03-21-1647950188'!$B:$B,'HeartRate-2022-03-21-1647950188'!$A:$A,Data_Extraction!E$2,'HeartRate-2022-03-21-1647950188'!$C:$C,Data_Extraction!$A1938),"")</f>
        <v/>
      </c>
      <c r="F1938" t="str">
        <f>IFERROR(AVERAGEIFS('HeartRate-2022-03-21-1647950188'!$B:$B,'HeartRate-2022-03-21-1647950188'!$A:$A,Data_Extraction!F$2,'HeartRate-2022-03-21-1647950188'!$C:$C,Data_Extraction!$A1938),"")</f>
        <v/>
      </c>
      <c r="G1938" t="str">
        <f>IFERROR(AVERAGEIFS('HeartRate-2022-03-21-1647950188'!$B:$B,'HeartRate-2022-03-21-1647950188'!$A:$A,Data_Extraction!G$2,'HeartRate-2022-03-21-1647950188'!$C:$C,Data_Extraction!$A1938),"")</f>
        <v/>
      </c>
      <c r="H1938">
        <f>IFERROR(AVERAGEIFS('HeartRate-2022-03-21-1647950188'!$B:$B,'HeartRate-2022-03-21-1647950188'!$A:$A,Data_Extraction!H$2,'HeartRate-2022-03-21-1647950188'!$C:$C,Data_Extraction!$A1938),"")</f>
        <v>83</v>
      </c>
      <c r="I1938" t="str">
        <f>IFERROR(AVERAGEIFS('HeartRate-2022-03-21-1647950188'!$B:$B,'HeartRate-2022-03-21-1647950188'!$A:$A,Data_Extraction!I$2,'HeartRate-2022-03-21-1647950188'!$C:$C,Data_Extraction!$A1938),"")</f>
        <v/>
      </c>
      <c r="J1938" s="8">
        <f t="shared" si="181"/>
        <v>83</v>
      </c>
      <c r="N1938" s="11">
        <f>Data_Extraction!A1938</f>
        <v>44641.613912037035</v>
      </c>
      <c r="O1938" s="15">
        <f t="shared" si="182"/>
        <v>44641</v>
      </c>
      <c r="P1938" s="16">
        <f t="shared" si="183"/>
        <v>0.61391203703703701</v>
      </c>
      <c r="Q1938" s="12">
        <f>IF(Data_Extraction!B1938="",Data_Extraction!$J1938*(Q$1),Data_Extraction!B1938)</f>
        <v>74.7</v>
      </c>
      <c r="R1938" s="12">
        <f>IF(Data_Extraction!C1938="",Data_Extraction!$J1938*(R$1),Data_Extraction!C1938)</f>
        <v>76.36</v>
      </c>
      <c r="S1938" s="12">
        <f>IF(Data_Extraction!D1938="",Data_Extraction!$J1938*(S$1),Data_Extraction!D1938)</f>
        <v>86.320000000000007</v>
      </c>
      <c r="T1938" s="12">
        <f>IF(Data_Extraction!E1938="",Data_Extraction!$J1938*(T$1),Data_Extraction!E1938)</f>
        <v>78.849999999999994</v>
      </c>
      <c r="U1938" s="12">
        <f>IF(Data_Extraction!F1938="",Data_Extraction!$J1938*(U$1),Data_Extraction!F1938)</f>
        <v>81.34</v>
      </c>
      <c r="V1938" s="12">
        <f>IF(Data_Extraction!G1938="",Data_Extraction!$J1938*(V$1),Data_Extraction!G1938)</f>
        <v>75.53</v>
      </c>
      <c r="W1938" s="12">
        <f>IF(Data_Extraction!H1938="",Data_Extraction!$J1938*(W$1),Data_Extraction!H1938)</f>
        <v>83</v>
      </c>
      <c r="X1938" s="12">
        <f>IF(Data_Extraction!I1938="",Data_Extraction!$J1938*(X$1),Data_Extraction!I1938)</f>
        <v>80.509999999999991</v>
      </c>
      <c r="Y1938" s="13">
        <f t="shared" si="180"/>
        <v>79.576250000000002</v>
      </c>
      <c r="Z1938" s="17" t="str">
        <f t="shared" si="184"/>
        <v>Evening</v>
      </c>
      <c r="AA1938" s="14" t="str">
        <f>VLOOKUP($N1938,'HeartRate-2022-03-21-1647950188'!$C:$G,2,0)</f>
        <v>Hands On</v>
      </c>
      <c r="AB1938" s="14" t="str">
        <f>VLOOKUP($N1938,'HeartRate-2022-03-21-1647950188'!$C:$G,3,0)</f>
        <v>On Campus</v>
      </c>
      <c r="AC1938" s="14" t="str">
        <f>VLOOKUP($N1938,'HeartRate-2022-03-21-1647950188'!$C:$G,4,0)</f>
        <v>Sitting</v>
      </c>
      <c r="AD1938" s="14" t="str">
        <f>VLOOKUP($N1938,'HeartRate-2022-03-21-1647950188'!$C:$G,5,0)</f>
        <v>Tools_Digital Drawing</v>
      </c>
      <c r="AE1938">
        <f t="shared" si="185"/>
        <v>0</v>
      </c>
      <c r="AF1938" s="18">
        <v>44641</v>
      </c>
      <c r="AG1938" s="19">
        <v>0.61391203703703701</v>
      </c>
    </row>
    <row r="1939" spans="1:33" x14ac:dyDescent="0.3">
      <c r="A1939" s="5">
        <v>44641.614074074074</v>
      </c>
      <c r="B1939" t="str">
        <f>IFERROR(AVERAGEIFS('HeartRate-2022-03-21-1647950188'!$B:$B,'HeartRate-2022-03-21-1647950188'!$A:$A,Data_Extraction!B$2,'HeartRate-2022-03-21-1647950188'!$C:$C,Data_Extraction!$A1939),"")</f>
        <v/>
      </c>
      <c r="C1939" t="str">
        <f>IFERROR(AVERAGEIFS('HeartRate-2022-03-21-1647950188'!$B:$B,'HeartRate-2022-03-21-1647950188'!$A:$A,Data_Extraction!C$2,'HeartRate-2022-03-21-1647950188'!$C:$C,Data_Extraction!$A1939),"")</f>
        <v/>
      </c>
      <c r="D1939" t="str">
        <f>IFERROR(AVERAGEIFS('HeartRate-2022-03-21-1647950188'!$B:$B,'HeartRate-2022-03-21-1647950188'!$A:$A,Data_Extraction!D$2,'HeartRate-2022-03-21-1647950188'!$C:$C,Data_Extraction!$A1939),"")</f>
        <v/>
      </c>
      <c r="E1939" t="str">
        <f>IFERROR(AVERAGEIFS('HeartRate-2022-03-21-1647950188'!$B:$B,'HeartRate-2022-03-21-1647950188'!$A:$A,Data_Extraction!E$2,'HeartRate-2022-03-21-1647950188'!$C:$C,Data_Extraction!$A1939),"")</f>
        <v/>
      </c>
      <c r="F1939" t="str">
        <f>IFERROR(AVERAGEIFS('HeartRate-2022-03-21-1647950188'!$B:$B,'HeartRate-2022-03-21-1647950188'!$A:$A,Data_Extraction!F$2,'HeartRate-2022-03-21-1647950188'!$C:$C,Data_Extraction!$A1939),"")</f>
        <v/>
      </c>
      <c r="G1939" t="str">
        <f>IFERROR(AVERAGEIFS('HeartRate-2022-03-21-1647950188'!$B:$B,'HeartRate-2022-03-21-1647950188'!$A:$A,Data_Extraction!G$2,'HeartRate-2022-03-21-1647950188'!$C:$C,Data_Extraction!$A1939),"")</f>
        <v/>
      </c>
      <c r="H1939">
        <f>IFERROR(AVERAGEIFS('HeartRate-2022-03-21-1647950188'!$B:$B,'HeartRate-2022-03-21-1647950188'!$A:$A,Data_Extraction!H$2,'HeartRate-2022-03-21-1647950188'!$C:$C,Data_Extraction!$A1939),"")</f>
        <v>83</v>
      </c>
      <c r="I1939" t="str">
        <f>IFERROR(AVERAGEIFS('HeartRate-2022-03-21-1647950188'!$B:$B,'HeartRate-2022-03-21-1647950188'!$A:$A,Data_Extraction!I$2,'HeartRate-2022-03-21-1647950188'!$C:$C,Data_Extraction!$A1939),"")</f>
        <v/>
      </c>
      <c r="J1939" s="8">
        <f t="shared" si="181"/>
        <v>83</v>
      </c>
      <c r="N1939" s="11">
        <f>Data_Extraction!A1939</f>
        <v>44641.614074074074</v>
      </c>
      <c r="O1939" s="15">
        <f t="shared" si="182"/>
        <v>44641</v>
      </c>
      <c r="P1939" s="16">
        <f t="shared" si="183"/>
        <v>0.61407407407407411</v>
      </c>
      <c r="Q1939" s="12">
        <f>IF(Data_Extraction!B1939="",Data_Extraction!$J1939*(Q$1),Data_Extraction!B1939)</f>
        <v>74.7</v>
      </c>
      <c r="R1939" s="12">
        <f>IF(Data_Extraction!C1939="",Data_Extraction!$J1939*(R$1),Data_Extraction!C1939)</f>
        <v>76.36</v>
      </c>
      <c r="S1939" s="12">
        <f>IF(Data_Extraction!D1939="",Data_Extraction!$J1939*(S$1),Data_Extraction!D1939)</f>
        <v>86.320000000000007</v>
      </c>
      <c r="T1939" s="12">
        <f>IF(Data_Extraction!E1939="",Data_Extraction!$J1939*(T$1),Data_Extraction!E1939)</f>
        <v>78.849999999999994</v>
      </c>
      <c r="U1939" s="12">
        <f>IF(Data_Extraction!F1939="",Data_Extraction!$J1939*(U$1),Data_Extraction!F1939)</f>
        <v>81.34</v>
      </c>
      <c r="V1939" s="12">
        <f>IF(Data_Extraction!G1939="",Data_Extraction!$J1939*(V$1),Data_Extraction!G1939)</f>
        <v>75.53</v>
      </c>
      <c r="W1939" s="12">
        <f>IF(Data_Extraction!H1939="",Data_Extraction!$J1939*(W$1),Data_Extraction!H1939)</f>
        <v>83</v>
      </c>
      <c r="X1939" s="12">
        <f>IF(Data_Extraction!I1939="",Data_Extraction!$J1939*(X$1),Data_Extraction!I1939)</f>
        <v>80.509999999999991</v>
      </c>
      <c r="Y1939" s="13">
        <f t="shared" si="180"/>
        <v>79.576250000000002</v>
      </c>
      <c r="Z1939" s="17" t="str">
        <f t="shared" si="184"/>
        <v>Evening</v>
      </c>
      <c r="AA1939" s="14" t="str">
        <f>VLOOKUP($N1939,'HeartRate-2022-03-21-1647950188'!$C:$G,2,0)</f>
        <v>Hands On</v>
      </c>
      <c r="AB1939" s="14" t="str">
        <f>VLOOKUP($N1939,'HeartRate-2022-03-21-1647950188'!$C:$G,3,0)</f>
        <v>On Campus</v>
      </c>
      <c r="AC1939" s="14" t="str">
        <f>VLOOKUP($N1939,'HeartRate-2022-03-21-1647950188'!$C:$G,4,0)</f>
        <v>Sitting</v>
      </c>
      <c r="AD1939" s="14" t="str">
        <f>VLOOKUP($N1939,'HeartRate-2022-03-21-1647950188'!$C:$G,5,0)</f>
        <v>Tools_Digital Drawing</v>
      </c>
      <c r="AE1939">
        <f t="shared" si="185"/>
        <v>0</v>
      </c>
      <c r="AF1939" s="18">
        <v>44641</v>
      </c>
      <c r="AG1939" s="19">
        <v>0.61407407407407411</v>
      </c>
    </row>
    <row r="1940" spans="1:33" x14ac:dyDescent="0.3">
      <c r="A1940" s="5">
        <v>44641.614189814813</v>
      </c>
      <c r="B1940" t="str">
        <f>IFERROR(AVERAGEIFS('HeartRate-2022-03-21-1647950188'!$B:$B,'HeartRate-2022-03-21-1647950188'!$A:$A,Data_Extraction!B$2,'HeartRate-2022-03-21-1647950188'!$C:$C,Data_Extraction!$A1940),"")</f>
        <v/>
      </c>
      <c r="C1940" t="str">
        <f>IFERROR(AVERAGEIFS('HeartRate-2022-03-21-1647950188'!$B:$B,'HeartRate-2022-03-21-1647950188'!$A:$A,Data_Extraction!C$2,'HeartRate-2022-03-21-1647950188'!$C:$C,Data_Extraction!$A1940),"")</f>
        <v/>
      </c>
      <c r="D1940" t="str">
        <f>IFERROR(AVERAGEIFS('HeartRate-2022-03-21-1647950188'!$B:$B,'HeartRate-2022-03-21-1647950188'!$A:$A,Data_Extraction!D$2,'HeartRate-2022-03-21-1647950188'!$C:$C,Data_Extraction!$A1940),"")</f>
        <v/>
      </c>
      <c r="E1940" t="str">
        <f>IFERROR(AVERAGEIFS('HeartRate-2022-03-21-1647950188'!$B:$B,'HeartRate-2022-03-21-1647950188'!$A:$A,Data_Extraction!E$2,'HeartRate-2022-03-21-1647950188'!$C:$C,Data_Extraction!$A1940),"")</f>
        <v/>
      </c>
      <c r="F1940" t="str">
        <f>IFERROR(AVERAGEIFS('HeartRate-2022-03-21-1647950188'!$B:$B,'HeartRate-2022-03-21-1647950188'!$A:$A,Data_Extraction!F$2,'HeartRate-2022-03-21-1647950188'!$C:$C,Data_Extraction!$A1940),"")</f>
        <v/>
      </c>
      <c r="G1940" t="str">
        <f>IFERROR(AVERAGEIFS('HeartRate-2022-03-21-1647950188'!$B:$B,'HeartRate-2022-03-21-1647950188'!$A:$A,Data_Extraction!G$2,'HeartRate-2022-03-21-1647950188'!$C:$C,Data_Extraction!$A1940),"")</f>
        <v/>
      </c>
      <c r="H1940">
        <f>IFERROR(AVERAGEIFS('HeartRate-2022-03-21-1647950188'!$B:$B,'HeartRate-2022-03-21-1647950188'!$A:$A,Data_Extraction!H$2,'HeartRate-2022-03-21-1647950188'!$C:$C,Data_Extraction!$A1940),"")</f>
        <v>84</v>
      </c>
      <c r="I1940" t="str">
        <f>IFERROR(AVERAGEIFS('HeartRate-2022-03-21-1647950188'!$B:$B,'HeartRate-2022-03-21-1647950188'!$A:$A,Data_Extraction!I$2,'HeartRate-2022-03-21-1647950188'!$C:$C,Data_Extraction!$A1940),"")</f>
        <v/>
      </c>
      <c r="J1940" s="8">
        <f t="shared" si="181"/>
        <v>84</v>
      </c>
      <c r="N1940" s="11">
        <f>Data_Extraction!A1940</f>
        <v>44641.614189814813</v>
      </c>
      <c r="O1940" s="15">
        <f t="shared" si="182"/>
        <v>44641</v>
      </c>
      <c r="P1940" s="16">
        <f t="shared" si="183"/>
        <v>0.61418981481481483</v>
      </c>
      <c r="Q1940" s="12">
        <f>IF(Data_Extraction!B1940="",Data_Extraction!$J1940*(Q$1),Data_Extraction!B1940)</f>
        <v>75.600000000000009</v>
      </c>
      <c r="R1940" s="12">
        <f>IF(Data_Extraction!C1940="",Data_Extraction!$J1940*(R$1),Data_Extraction!C1940)</f>
        <v>77.28</v>
      </c>
      <c r="S1940" s="12">
        <f>IF(Data_Extraction!D1940="",Data_Extraction!$J1940*(S$1),Data_Extraction!D1940)</f>
        <v>87.36</v>
      </c>
      <c r="T1940" s="12">
        <f>IF(Data_Extraction!E1940="",Data_Extraction!$J1940*(T$1),Data_Extraction!E1940)</f>
        <v>79.8</v>
      </c>
      <c r="U1940" s="12">
        <f>IF(Data_Extraction!F1940="",Data_Extraction!$J1940*(U$1),Data_Extraction!F1940)</f>
        <v>82.32</v>
      </c>
      <c r="V1940" s="12">
        <f>IF(Data_Extraction!G1940="",Data_Extraction!$J1940*(V$1),Data_Extraction!G1940)</f>
        <v>76.44</v>
      </c>
      <c r="W1940" s="12">
        <f>IF(Data_Extraction!H1940="",Data_Extraction!$J1940*(W$1),Data_Extraction!H1940)</f>
        <v>84</v>
      </c>
      <c r="X1940" s="12">
        <f>IF(Data_Extraction!I1940="",Data_Extraction!$J1940*(X$1),Data_Extraction!I1940)</f>
        <v>81.48</v>
      </c>
      <c r="Y1940" s="13">
        <f t="shared" si="180"/>
        <v>80.534999999999997</v>
      </c>
      <c r="Z1940" s="17" t="str">
        <f t="shared" si="184"/>
        <v>Evening</v>
      </c>
      <c r="AA1940" s="14" t="str">
        <f>VLOOKUP($N1940,'HeartRate-2022-03-21-1647950188'!$C:$G,2,0)</f>
        <v>Lecture</v>
      </c>
      <c r="AB1940" s="14" t="str">
        <f>VLOOKUP($N1940,'HeartRate-2022-03-21-1647950188'!$C:$G,3,0)</f>
        <v>On Campus</v>
      </c>
      <c r="AC1940" s="14" t="str">
        <f>VLOOKUP($N1940,'HeartRate-2022-03-21-1647950188'!$C:$G,4,0)</f>
        <v>Sitting</v>
      </c>
      <c r="AD1940" s="14" t="str">
        <f>VLOOKUP($N1940,'HeartRate-2022-03-21-1647950188'!$C:$G,5,0)</f>
        <v>Tools_Digital Drawing</v>
      </c>
      <c r="AE1940">
        <f t="shared" si="185"/>
        <v>0</v>
      </c>
      <c r="AF1940" s="18">
        <v>44641</v>
      </c>
      <c r="AG1940" s="19">
        <v>0.61418981481481483</v>
      </c>
    </row>
    <row r="1941" spans="1:33" x14ac:dyDescent="0.3">
      <c r="A1941" s="5">
        <v>44641.614328703705</v>
      </c>
      <c r="B1941" t="str">
        <f>IFERROR(AVERAGEIFS('HeartRate-2022-03-21-1647950188'!$B:$B,'HeartRate-2022-03-21-1647950188'!$A:$A,Data_Extraction!B$2,'HeartRate-2022-03-21-1647950188'!$C:$C,Data_Extraction!$A1941),"")</f>
        <v/>
      </c>
      <c r="C1941" t="str">
        <f>IFERROR(AVERAGEIFS('HeartRate-2022-03-21-1647950188'!$B:$B,'HeartRate-2022-03-21-1647950188'!$A:$A,Data_Extraction!C$2,'HeartRate-2022-03-21-1647950188'!$C:$C,Data_Extraction!$A1941),"")</f>
        <v/>
      </c>
      <c r="D1941" t="str">
        <f>IFERROR(AVERAGEIFS('HeartRate-2022-03-21-1647950188'!$B:$B,'HeartRate-2022-03-21-1647950188'!$A:$A,Data_Extraction!D$2,'HeartRate-2022-03-21-1647950188'!$C:$C,Data_Extraction!$A1941),"")</f>
        <v/>
      </c>
      <c r="E1941" t="str">
        <f>IFERROR(AVERAGEIFS('HeartRate-2022-03-21-1647950188'!$B:$B,'HeartRate-2022-03-21-1647950188'!$A:$A,Data_Extraction!E$2,'HeartRate-2022-03-21-1647950188'!$C:$C,Data_Extraction!$A1941),"")</f>
        <v/>
      </c>
      <c r="F1941" t="str">
        <f>IFERROR(AVERAGEIFS('HeartRate-2022-03-21-1647950188'!$B:$B,'HeartRate-2022-03-21-1647950188'!$A:$A,Data_Extraction!F$2,'HeartRate-2022-03-21-1647950188'!$C:$C,Data_Extraction!$A1941),"")</f>
        <v/>
      </c>
      <c r="G1941" t="str">
        <f>IFERROR(AVERAGEIFS('HeartRate-2022-03-21-1647950188'!$B:$B,'HeartRate-2022-03-21-1647950188'!$A:$A,Data_Extraction!G$2,'HeartRate-2022-03-21-1647950188'!$C:$C,Data_Extraction!$A1941),"")</f>
        <v/>
      </c>
      <c r="H1941">
        <f>IFERROR(AVERAGEIFS('HeartRate-2022-03-21-1647950188'!$B:$B,'HeartRate-2022-03-21-1647950188'!$A:$A,Data_Extraction!H$2,'HeartRate-2022-03-21-1647950188'!$C:$C,Data_Extraction!$A1941),"")</f>
        <v>82</v>
      </c>
      <c r="I1941" t="str">
        <f>IFERROR(AVERAGEIFS('HeartRate-2022-03-21-1647950188'!$B:$B,'HeartRate-2022-03-21-1647950188'!$A:$A,Data_Extraction!I$2,'HeartRate-2022-03-21-1647950188'!$C:$C,Data_Extraction!$A1941),"")</f>
        <v/>
      </c>
      <c r="J1941" s="8">
        <f t="shared" si="181"/>
        <v>82</v>
      </c>
      <c r="N1941" s="11">
        <f>Data_Extraction!A1941</f>
        <v>44641.614328703705</v>
      </c>
      <c r="O1941" s="15">
        <f t="shared" si="182"/>
        <v>44641</v>
      </c>
      <c r="P1941" s="16">
        <f t="shared" si="183"/>
        <v>0.61432870370370374</v>
      </c>
      <c r="Q1941" s="12">
        <f>IF(Data_Extraction!B1941="",Data_Extraction!$J1941*(Q$1),Data_Extraction!B1941)</f>
        <v>73.8</v>
      </c>
      <c r="R1941" s="12">
        <f>IF(Data_Extraction!C1941="",Data_Extraction!$J1941*(R$1),Data_Extraction!C1941)</f>
        <v>75.44</v>
      </c>
      <c r="S1941" s="12">
        <f>IF(Data_Extraction!D1941="",Data_Extraction!$J1941*(S$1),Data_Extraction!D1941)</f>
        <v>85.28</v>
      </c>
      <c r="T1941" s="12">
        <f>IF(Data_Extraction!E1941="",Data_Extraction!$J1941*(T$1),Data_Extraction!E1941)</f>
        <v>77.899999999999991</v>
      </c>
      <c r="U1941" s="12">
        <f>IF(Data_Extraction!F1941="",Data_Extraction!$J1941*(U$1),Data_Extraction!F1941)</f>
        <v>80.36</v>
      </c>
      <c r="V1941" s="12">
        <f>IF(Data_Extraction!G1941="",Data_Extraction!$J1941*(V$1),Data_Extraction!G1941)</f>
        <v>74.62</v>
      </c>
      <c r="W1941" s="12">
        <f>IF(Data_Extraction!H1941="",Data_Extraction!$J1941*(W$1),Data_Extraction!H1941)</f>
        <v>82</v>
      </c>
      <c r="X1941" s="12">
        <f>IF(Data_Extraction!I1941="",Data_Extraction!$J1941*(X$1),Data_Extraction!I1941)</f>
        <v>79.539999999999992</v>
      </c>
      <c r="Y1941" s="13">
        <f t="shared" si="180"/>
        <v>78.617500000000007</v>
      </c>
      <c r="Z1941" s="17" t="str">
        <f t="shared" si="184"/>
        <v>Evening</v>
      </c>
      <c r="AA1941" s="14" t="str">
        <f>VLOOKUP($N1941,'HeartRate-2022-03-21-1647950188'!$C:$G,2,0)</f>
        <v>Lecture</v>
      </c>
      <c r="AB1941" s="14" t="str">
        <f>VLOOKUP($N1941,'HeartRate-2022-03-21-1647950188'!$C:$G,3,0)</f>
        <v>On Campus</v>
      </c>
      <c r="AC1941" s="14" t="str">
        <f>VLOOKUP($N1941,'HeartRate-2022-03-21-1647950188'!$C:$G,4,0)</f>
        <v>Sitting</v>
      </c>
      <c r="AD1941" s="14" t="str">
        <f>VLOOKUP($N1941,'HeartRate-2022-03-21-1647950188'!$C:$G,5,0)</f>
        <v>Tools_Digital Drawing</v>
      </c>
      <c r="AE1941">
        <f t="shared" si="185"/>
        <v>0</v>
      </c>
      <c r="AF1941" s="18">
        <v>44641</v>
      </c>
      <c r="AG1941" s="19">
        <v>0.61432870370370374</v>
      </c>
    </row>
    <row r="1942" spans="1:33" x14ac:dyDescent="0.3">
      <c r="A1942" s="5">
        <v>44641.61446759259</v>
      </c>
      <c r="B1942" t="str">
        <f>IFERROR(AVERAGEIFS('HeartRate-2022-03-21-1647950188'!$B:$B,'HeartRate-2022-03-21-1647950188'!$A:$A,Data_Extraction!B$2,'HeartRate-2022-03-21-1647950188'!$C:$C,Data_Extraction!$A1942),"")</f>
        <v/>
      </c>
      <c r="C1942" t="str">
        <f>IFERROR(AVERAGEIFS('HeartRate-2022-03-21-1647950188'!$B:$B,'HeartRate-2022-03-21-1647950188'!$A:$A,Data_Extraction!C$2,'HeartRate-2022-03-21-1647950188'!$C:$C,Data_Extraction!$A1942),"")</f>
        <v/>
      </c>
      <c r="D1942" t="str">
        <f>IFERROR(AVERAGEIFS('HeartRate-2022-03-21-1647950188'!$B:$B,'HeartRate-2022-03-21-1647950188'!$A:$A,Data_Extraction!D$2,'HeartRate-2022-03-21-1647950188'!$C:$C,Data_Extraction!$A1942),"")</f>
        <v/>
      </c>
      <c r="E1942" t="str">
        <f>IFERROR(AVERAGEIFS('HeartRate-2022-03-21-1647950188'!$B:$B,'HeartRate-2022-03-21-1647950188'!$A:$A,Data_Extraction!E$2,'HeartRate-2022-03-21-1647950188'!$C:$C,Data_Extraction!$A1942),"")</f>
        <v/>
      </c>
      <c r="F1942" t="str">
        <f>IFERROR(AVERAGEIFS('HeartRate-2022-03-21-1647950188'!$B:$B,'HeartRate-2022-03-21-1647950188'!$A:$A,Data_Extraction!F$2,'HeartRate-2022-03-21-1647950188'!$C:$C,Data_Extraction!$A1942),"")</f>
        <v/>
      </c>
      <c r="G1942" t="str">
        <f>IFERROR(AVERAGEIFS('HeartRate-2022-03-21-1647950188'!$B:$B,'HeartRate-2022-03-21-1647950188'!$A:$A,Data_Extraction!G$2,'HeartRate-2022-03-21-1647950188'!$C:$C,Data_Extraction!$A1942),"")</f>
        <v/>
      </c>
      <c r="H1942">
        <f>IFERROR(AVERAGEIFS('HeartRate-2022-03-21-1647950188'!$B:$B,'HeartRate-2022-03-21-1647950188'!$A:$A,Data_Extraction!H$2,'HeartRate-2022-03-21-1647950188'!$C:$C,Data_Extraction!$A1942),"")</f>
        <v>82</v>
      </c>
      <c r="I1942" t="str">
        <f>IFERROR(AVERAGEIFS('HeartRate-2022-03-21-1647950188'!$B:$B,'HeartRate-2022-03-21-1647950188'!$A:$A,Data_Extraction!I$2,'HeartRate-2022-03-21-1647950188'!$C:$C,Data_Extraction!$A1942),"")</f>
        <v/>
      </c>
      <c r="J1942" s="8">
        <f t="shared" si="181"/>
        <v>82</v>
      </c>
      <c r="N1942" s="11">
        <f>Data_Extraction!A1942</f>
        <v>44641.61446759259</v>
      </c>
      <c r="O1942" s="15">
        <f t="shared" si="182"/>
        <v>44641</v>
      </c>
      <c r="P1942" s="16">
        <f t="shared" si="183"/>
        <v>0.61446759259259254</v>
      </c>
      <c r="Q1942" s="12">
        <f>IF(Data_Extraction!B1942="",Data_Extraction!$J1942*(Q$1),Data_Extraction!B1942)</f>
        <v>73.8</v>
      </c>
      <c r="R1942" s="12">
        <f>IF(Data_Extraction!C1942="",Data_Extraction!$J1942*(R$1),Data_Extraction!C1942)</f>
        <v>75.44</v>
      </c>
      <c r="S1942" s="12">
        <f>IF(Data_Extraction!D1942="",Data_Extraction!$J1942*(S$1),Data_Extraction!D1942)</f>
        <v>85.28</v>
      </c>
      <c r="T1942" s="12">
        <f>IF(Data_Extraction!E1942="",Data_Extraction!$J1942*(T$1),Data_Extraction!E1942)</f>
        <v>77.899999999999991</v>
      </c>
      <c r="U1942" s="12">
        <f>IF(Data_Extraction!F1942="",Data_Extraction!$J1942*(U$1),Data_Extraction!F1942)</f>
        <v>80.36</v>
      </c>
      <c r="V1942" s="12">
        <f>IF(Data_Extraction!G1942="",Data_Extraction!$J1942*(V$1),Data_Extraction!G1942)</f>
        <v>74.62</v>
      </c>
      <c r="W1942" s="12">
        <f>IF(Data_Extraction!H1942="",Data_Extraction!$J1942*(W$1),Data_Extraction!H1942)</f>
        <v>82</v>
      </c>
      <c r="X1942" s="12">
        <f>IF(Data_Extraction!I1942="",Data_Extraction!$J1942*(X$1),Data_Extraction!I1942)</f>
        <v>79.539999999999992</v>
      </c>
      <c r="Y1942" s="13">
        <f t="shared" si="180"/>
        <v>78.617500000000007</v>
      </c>
      <c r="Z1942" s="17" t="str">
        <f t="shared" si="184"/>
        <v>Evening</v>
      </c>
      <c r="AA1942" s="14" t="str">
        <f>VLOOKUP($N1942,'HeartRate-2022-03-21-1647950188'!$C:$G,2,0)</f>
        <v>Lecture</v>
      </c>
      <c r="AB1942" s="14" t="str">
        <f>VLOOKUP($N1942,'HeartRate-2022-03-21-1647950188'!$C:$G,3,0)</f>
        <v>On Campus</v>
      </c>
      <c r="AC1942" s="14" t="str">
        <f>VLOOKUP($N1942,'HeartRate-2022-03-21-1647950188'!$C:$G,4,0)</f>
        <v>Sitting</v>
      </c>
      <c r="AD1942" s="14" t="str">
        <f>VLOOKUP($N1942,'HeartRate-2022-03-21-1647950188'!$C:$G,5,0)</f>
        <v>Tools_Digital Drawing</v>
      </c>
      <c r="AE1942">
        <f t="shared" si="185"/>
        <v>0</v>
      </c>
      <c r="AF1942" s="18">
        <v>44641</v>
      </c>
      <c r="AG1942" s="19">
        <v>0.61446759259259254</v>
      </c>
    </row>
    <row r="1943" spans="1:33" x14ac:dyDescent="0.3">
      <c r="A1943" s="5">
        <v>44641.614571759259</v>
      </c>
      <c r="B1943" t="str">
        <f>IFERROR(AVERAGEIFS('HeartRate-2022-03-21-1647950188'!$B:$B,'HeartRate-2022-03-21-1647950188'!$A:$A,Data_Extraction!B$2,'HeartRate-2022-03-21-1647950188'!$C:$C,Data_Extraction!$A1943),"")</f>
        <v/>
      </c>
      <c r="C1943" t="str">
        <f>IFERROR(AVERAGEIFS('HeartRate-2022-03-21-1647950188'!$B:$B,'HeartRate-2022-03-21-1647950188'!$A:$A,Data_Extraction!C$2,'HeartRate-2022-03-21-1647950188'!$C:$C,Data_Extraction!$A1943),"")</f>
        <v/>
      </c>
      <c r="D1943" t="str">
        <f>IFERROR(AVERAGEIFS('HeartRate-2022-03-21-1647950188'!$B:$B,'HeartRate-2022-03-21-1647950188'!$A:$A,Data_Extraction!D$2,'HeartRate-2022-03-21-1647950188'!$C:$C,Data_Extraction!$A1943),"")</f>
        <v/>
      </c>
      <c r="E1943" t="str">
        <f>IFERROR(AVERAGEIFS('HeartRate-2022-03-21-1647950188'!$B:$B,'HeartRate-2022-03-21-1647950188'!$A:$A,Data_Extraction!E$2,'HeartRate-2022-03-21-1647950188'!$C:$C,Data_Extraction!$A1943),"")</f>
        <v/>
      </c>
      <c r="F1943" t="str">
        <f>IFERROR(AVERAGEIFS('HeartRate-2022-03-21-1647950188'!$B:$B,'HeartRate-2022-03-21-1647950188'!$A:$A,Data_Extraction!F$2,'HeartRate-2022-03-21-1647950188'!$C:$C,Data_Extraction!$A1943),"")</f>
        <v/>
      </c>
      <c r="G1943" t="str">
        <f>IFERROR(AVERAGEIFS('HeartRate-2022-03-21-1647950188'!$B:$B,'HeartRate-2022-03-21-1647950188'!$A:$A,Data_Extraction!G$2,'HeartRate-2022-03-21-1647950188'!$C:$C,Data_Extraction!$A1943),"")</f>
        <v/>
      </c>
      <c r="H1943">
        <f>IFERROR(AVERAGEIFS('HeartRate-2022-03-21-1647950188'!$B:$B,'HeartRate-2022-03-21-1647950188'!$A:$A,Data_Extraction!H$2,'HeartRate-2022-03-21-1647950188'!$C:$C,Data_Extraction!$A1943),"")</f>
        <v>85</v>
      </c>
      <c r="I1943" t="str">
        <f>IFERROR(AVERAGEIFS('HeartRate-2022-03-21-1647950188'!$B:$B,'HeartRate-2022-03-21-1647950188'!$A:$A,Data_Extraction!I$2,'HeartRate-2022-03-21-1647950188'!$C:$C,Data_Extraction!$A1943),"")</f>
        <v/>
      </c>
      <c r="J1943" s="8">
        <f t="shared" si="181"/>
        <v>85</v>
      </c>
      <c r="N1943" s="11">
        <f>Data_Extraction!A1943</f>
        <v>44641.614571759259</v>
      </c>
      <c r="O1943" s="15">
        <f t="shared" si="182"/>
        <v>44641</v>
      </c>
      <c r="P1943" s="16">
        <f t="shared" si="183"/>
        <v>0.61457175925925933</v>
      </c>
      <c r="Q1943" s="12">
        <f>IF(Data_Extraction!B1943="",Data_Extraction!$J1943*(Q$1),Data_Extraction!B1943)</f>
        <v>76.5</v>
      </c>
      <c r="R1943" s="12">
        <f>IF(Data_Extraction!C1943="",Data_Extraction!$J1943*(R$1),Data_Extraction!C1943)</f>
        <v>78.2</v>
      </c>
      <c r="S1943" s="12">
        <f>IF(Data_Extraction!D1943="",Data_Extraction!$J1943*(S$1),Data_Extraction!D1943)</f>
        <v>88.4</v>
      </c>
      <c r="T1943" s="12">
        <f>IF(Data_Extraction!E1943="",Data_Extraction!$J1943*(T$1),Data_Extraction!E1943)</f>
        <v>80.75</v>
      </c>
      <c r="U1943" s="12">
        <f>IF(Data_Extraction!F1943="",Data_Extraction!$J1943*(U$1),Data_Extraction!F1943)</f>
        <v>83.3</v>
      </c>
      <c r="V1943" s="12">
        <f>IF(Data_Extraction!G1943="",Data_Extraction!$J1943*(V$1),Data_Extraction!G1943)</f>
        <v>77.350000000000009</v>
      </c>
      <c r="W1943" s="12">
        <f>IF(Data_Extraction!H1943="",Data_Extraction!$J1943*(W$1),Data_Extraction!H1943)</f>
        <v>85</v>
      </c>
      <c r="X1943" s="12">
        <f>IF(Data_Extraction!I1943="",Data_Extraction!$J1943*(X$1),Data_Extraction!I1943)</f>
        <v>82.45</v>
      </c>
      <c r="Y1943" s="13">
        <f t="shared" si="180"/>
        <v>81.493750000000006</v>
      </c>
      <c r="Z1943" s="17" t="str">
        <f t="shared" si="184"/>
        <v>Evening</v>
      </c>
      <c r="AA1943" s="14" t="str">
        <f>VLOOKUP($N1943,'HeartRate-2022-03-21-1647950188'!$C:$G,2,0)</f>
        <v>Lecture</v>
      </c>
      <c r="AB1943" s="14" t="str">
        <f>VLOOKUP($N1943,'HeartRate-2022-03-21-1647950188'!$C:$G,3,0)</f>
        <v>On Campus</v>
      </c>
      <c r="AC1943" s="14" t="str">
        <f>VLOOKUP($N1943,'HeartRate-2022-03-21-1647950188'!$C:$G,4,0)</f>
        <v>Sitting</v>
      </c>
      <c r="AD1943" s="14" t="str">
        <f>VLOOKUP($N1943,'HeartRate-2022-03-21-1647950188'!$C:$G,5,0)</f>
        <v>Tools_Digital Drawing</v>
      </c>
      <c r="AE1943">
        <f t="shared" si="185"/>
        <v>0</v>
      </c>
      <c r="AF1943" s="18">
        <v>44641</v>
      </c>
      <c r="AG1943" s="19">
        <v>0.61457175925925933</v>
      </c>
    </row>
    <row r="1944" spans="1:33" x14ac:dyDescent="0.3">
      <c r="A1944" s="5">
        <v>44641.615266203706</v>
      </c>
      <c r="B1944" t="str">
        <f>IFERROR(AVERAGEIFS('HeartRate-2022-03-21-1647950188'!$B:$B,'HeartRate-2022-03-21-1647950188'!$A:$A,Data_Extraction!B$2,'HeartRate-2022-03-21-1647950188'!$C:$C,Data_Extraction!$A1944),"")</f>
        <v/>
      </c>
      <c r="C1944" t="str">
        <f>IFERROR(AVERAGEIFS('HeartRate-2022-03-21-1647950188'!$B:$B,'HeartRate-2022-03-21-1647950188'!$A:$A,Data_Extraction!C$2,'HeartRate-2022-03-21-1647950188'!$C:$C,Data_Extraction!$A1944),"")</f>
        <v/>
      </c>
      <c r="D1944" t="str">
        <f>IFERROR(AVERAGEIFS('HeartRate-2022-03-21-1647950188'!$B:$B,'HeartRate-2022-03-21-1647950188'!$A:$A,Data_Extraction!D$2,'HeartRate-2022-03-21-1647950188'!$C:$C,Data_Extraction!$A1944),"")</f>
        <v/>
      </c>
      <c r="E1944" t="str">
        <f>IFERROR(AVERAGEIFS('HeartRate-2022-03-21-1647950188'!$B:$B,'HeartRate-2022-03-21-1647950188'!$A:$A,Data_Extraction!E$2,'HeartRate-2022-03-21-1647950188'!$C:$C,Data_Extraction!$A1944),"")</f>
        <v/>
      </c>
      <c r="F1944" t="str">
        <f>IFERROR(AVERAGEIFS('HeartRate-2022-03-21-1647950188'!$B:$B,'HeartRate-2022-03-21-1647950188'!$A:$A,Data_Extraction!F$2,'HeartRate-2022-03-21-1647950188'!$C:$C,Data_Extraction!$A1944),"")</f>
        <v/>
      </c>
      <c r="G1944" t="str">
        <f>IFERROR(AVERAGEIFS('HeartRate-2022-03-21-1647950188'!$B:$B,'HeartRate-2022-03-21-1647950188'!$A:$A,Data_Extraction!G$2,'HeartRate-2022-03-21-1647950188'!$C:$C,Data_Extraction!$A1944),"")</f>
        <v/>
      </c>
      <c r="H1944">
        <f>IFERROR(AVERAGEIFS('HeartRate-2022-03-21-1647950188'!$B:$B,'HeartRate-2022-03-21-1647950188'!$A:$A,Data_Extraction!H$2,'HeartRate-2022-03-21-1647950188'!$C:$C,Data_Extraction!$A1944),"")</f>
        <v>89</v>
      </c>
      <c r="I1944" t="str">
        <f>IFERROR(AVERAGEIFS('HeartRate-2022-03-21-1647950188'!$B:$B,'HeartRate-2022-03-21-1647950188'!$A:$A,Data_Extraction!I$2,'HeartRate-2022-03-21-1647950188'!$C:$C,Data_Extraction!$A1944),"")</f>
        <v/>
      </c>
      <c r="J1944" s="8">
        <f t="shared" si="181"/>
        <v>89</v>
      </c>
      <c r="N1944" s="11">
        <f>Data_Extraction!A1944</f>
        <v>44641.615266203706</v>
      </c>
      <c r="O1944" s="15">
        <f t="shared" si="182"/>
        <v>44641</v>
      </c>
      <c r="P1944" s="16">
        <f t="shared" si="183"/>
        <v>0.61526620370370366</v>
      </c>
      <c r="Q1944" s="12">
        <f>IF(Data_Extraction!B1944="",Data_Extraction!$J1944*(Q$1),Data_Extraction!B1944)</f>
        <v>80.100000000000009</v>
      </c>
      <c r="R1944" s="12">
        <f>IF(Data_Extraction!C1944="",Data_Extraction!$J1944*(R$1),Data_Extraction!C1944)</f>
        <v>81.88000000000001</v>
      </c>
      <c r="S1944" s="12">
        <f>IF(Data_Extraction!D1944="",Data_Extraction!$J1944*(S$1),Data_Extraction!D1944)</f>
        <v>92.56</v>
      </c>
      <c r="T1944" s="12">
        <f>IF(Data_Extraction!E1944="",Data_Extraction!$J1944*(T$1),Data_Extraction!E1944)</f>
        <v>84.55</v>
      </c>
      <c r="U1944" s="12">
        <f>IF(Data_Extraction!F1944="",Data_Extraction!$J1944*(U$1),Data_Extraction!F1944)</f>
        <v>87.22</v>
      </c>
      <c r="V1944" s="12">
        <f>IF(Data_Extraction!G1944="",Data_Extraction!$J1944*(V$1),Data_Extraction!G1944)</f>
        <v>80.990000000000009</v>
      </c>
      <c r="W1944" s="12">
        <f>IF(Data_Extraction!H1944="",Data_Extraction!$J1944*(W$1),Data_Extraction!H1944)</f>
        <v>89</v>
      </c>
      <c r="X1944" s="12">
        <f>IF(Data_Extraction!I1944="",Data_Extraction!$J1944*(X$1),Data_Extraction!I1944)</f>
        <v>86.33</v>
      </c>
      <c r="Y1944" s="13">
        <f t="shared" si="180"/>
        <v>85.328750000000014</v>
      </c>
      <c r="Z1944" s="17" t="str">
        <f t="shared" si="184"/>
        <v>Evening</v>
      </c>
      <c r="AA1944" s="14" t="str">
        <f>VLOOKUP($N1944,'HeartRate-2022-03-21-1647950188'!$C:$G,2,0)</f>
        <v>Lecture</v>
      </c>
      <c r="AB1944" s="14" t="str">
        <f>VLOOKUP($N1944,'HeartRate-2022-03-21-1647950188'!$C:$G,3,0)</f>
        <v>On Campus</v>
      </c>
      <c r="AC1944" s="14" t="str">
        <f>VLOOKUP($N1944,'HeartRate-2022-03-21-1647950188'!$C:$G,4,0)</f>
        <v>Sitting</v>
      </c>
      <c r="AD1944" s="14" t="str">
        <f>VLOOKUP($N1944,'HeartRate-2022-03-21-1647950188'!$C:$G,5,0)</f>
        <v>Tools_Digital Drawing</v>
      </c>
      <c r="AE1944">
        <f t="shared" si="185"/>
        <v>0</v>
      </c>
      <c r="AF1944" s="18">
        <v>44641</v>
      </c>
      <c r="AG1944" s="19">
        <v>0.61526620370370366</v>
      </c>
    </row>
    <row r="1945" spans="1:33" x14ac:dyDescent="0.3">
      <c r="A1945" s="5">
        <v>44641.615960648145</v>
      </c>
      <c r="B1945" t="str">
        <f>IFERROR(AVERAGEIFS('HeartRate-2022-03-21-1647950188'!$B:$B,'HeartRate-2022-03-21-1647950188'!$A:$A,Data_Extraction!B$2,'HeartRate-2022-03-21-1647950188'!$C:$C,Data_Extraction!$A1945),"")</f>
        <v/>
      </c>
      <c r="C1945" t="str">
        <f>IFERROR(AVERAGEIFS('HeartRate-2022-03-21-1647950188'!$B:$B,'HeartRate-2022-03-21-1647950188'!$A:$A,Data_Extraction!C$2,'HeartRate-2022-03-21-1647950188'!$C:$C,Data_Extraction!$A1945),"")</f>
        <v/>
      </c>
      <c r="D1945" t="str">
        <f>IFERROR(AVERAGEIFS('HeartRate-2022-03-21-1647950188'!$B:$B,'HeartRate-2022-03-21-1647950188'!$A:$A,Data_Extraction!D$2,'HeartRate-2022-03-21-1647950188'!$C:$C,Data_Extraction!$A1945),"")</f>
        <v/>
      </c>
      <c r="E1945" t="str">
        <f>IFERROR(AVERAGEIFS('HeartRate-2022-03-21-1647950188'!$B:$B,'HeartRate-2022-03-21-1647950188'!$A:$A,Data_Extraction!E$2,'HeartRate-2022-03-21-1647950188'!$C:$C,Data_Extraction!$A1945),"")</f>
        <v/>
      </c>
      <c r="F1945" t="str">
        <f>IFERROR(AVERAGEIFS('HeartRate-2022-03-21-1647950188'!$B:$B,'HeartRate-2022-03-21-1647950188'!$A:$A,Data_Extraction!F$2,'HeartRate-2022-03-21-1647950188'!$C:$C,Data_Extraction!$A1945),"")</f>
        <v/>
      </c>
      <c r="G1945" t="str">
        <f>IFERROR(AVERAGEIFS('HeartRate-2022-03-21-1647950188'!$B:$B,'HeartRate-2022-03-21-1647950188'!$A:$A,Data_Extraction!G$2,'HeartRate-2022-03-21-1647950188'!$C:$C,Data_Extraction!$A1945),"")</f>
        <v/>
      </c>
      <c r="H1945">
        <f>IFERROR(AVERAGEIFS('HeartRate-2022-03-21-1647950188'!$B:$B,'HeartRate-2022-03-21-1647950188'!$A:$A,Data_Extraction!H$2,'HeartRate-2022-03-21-1647950188'!$C:$C,Data_Extraction!$A1945),"")</f>
        <v>92</v>
      </c>
      <c r="I1945" t="str">
        <f>IFERROR(AVERAGEIFS('HeartRate-2022-03-21-1647950188'!$B:$B,'HeartRate-2022-03-21-1647950188'!$A:$A,Data_Extraction!I$2,'HeartRate-2022-03-21-1647950188'!$C:$C,Data_Extraction!$A1945),"")</f>
        <v/>
      </c>
      <c r="J1945" s="8">
        <f t="shared" si="181"/>
        <v>92</v>
      </c>
      <c r="N1945" s="11">
        <f>Data_Extraction!A1945</f>
        <v>44641.615960648145</v>
      </c>
      <c r="O1945" s="15">
        <f t="shared" si="182"/>
        <v>44641</v>
      </c>
      <c r="P1945" s="16">
        <f t="shared" si="183"/>
        <v>0.61596064814814822</v>
      </c>
      <c r="Q1945" s="12">
        <f>IF(Data_Extraction!B1945="",Data_Extraction!$J1945*(Q$1),Data_Extraction!B1945)</f>
        <v>82.8</v>
      </c>
      <c r="R1945" s="12">
        <f>IF(Data_Extraction!C1945="",Data_Extraction!$J1945*(R$1),Data_Extraction!C1945)</f>
        <v>84.64</v>
      </c>
      <c r="S1945" s="12">
        <f>IF(Data_Extraction!D1945="",Data_Extraction!$J1945*(S$1),Data_Extraction!D1945)</f>
        <v>95.68</v>
      </c>
      <c r="T1945" s="12">
        <f>IF(Data_Extraction!E1945="",Data_Extraction!$J1945*(T$1),Data_Extraction!E1945)</f>
        <v>87.399999999999991</v>
      </c>
      <c r="U1945" s="12">
        <f>IF(Data_Extraction!F1945="",Data_Extraction!$J1945*(U$1),Data_Extraction!F1945)</f>
        <v>90.16</v>
      </c>
      <c r="V1945" s="12">
        <f>IF(Data_Extraction!G1945="",Data_Extraction!$J1945*(V$1),Data_Extraction!G1945)</f>
        <v>83.72</v>
      </c>
      <c r="W1945" s="12">
        <f>IF(Data_Extraction!H1945="",Data_Extraction!$J1945*(W$1),Data_Extraction!H1945)</f>
        <v>92</v>
      </c>
      <c r="X1945" s="12">
        <f>IF(Data_Extraction!I1945="",Data_Extraction!$J1945*(X$1),Data_Extraction!I1945)</f>
        <v>89.24</v>
      </c>
      <c r="Y1945" s="13">
        <f t="shared" si="180"/>
        <v>88.204999999999998</v>
      </c>
      <c r="Z1945" s="17" t="str">
        <f t="shared" si="184"/>
        <v>Evening</v>
      </c>
      <c r="AA1945" s="14" t="str">
        <f>VLOOKUP($N1945,'HeartRate-2022-03-21-1647950188'!$C:$G,2,0)</f>
        <v>Lecture</v>
      </c>
      <c r="AB1945" s="14" t="str">
        <f>VLOOKUP($N1945,'HeartRate-2022-03-21-1647950188'!$C:$G,3,0)</f>
        <v>On Campus</v>
      </c>
      <c r="AC1945" s="14" t="str">
        <f>VLOOKUP($N1945,'HeartRate-2022-03-21-1647950188'!$C:$G,4,0)</f>
        <v>Sitting</v>
      </c>
      <c r="AD1945" s="14" t="str">
        <f>VLOOKUP($N1945,'HeartRate-2022-03-21-1647950188'!$C:$G,5,0)</f>
        <v>Tools_Digital Drawing</v>
      </c>
      <c r="AE1945">
        <f t="shared" si="185"/>
        <v>0</v>
      </c>
      <c r="AF1945" s="18">
        <v>44641</v>
      </c>
      <c r="AG1945" s="19">
        <v>0.61596064814814822</v>
      </c>
    </row>
    <row r="1946" spans="1:33" x14ac:dyDescent="0.3">
      <c r="A1946" s="5">
        <v>44641.616168981483</v>
      </c>
      <c r="B1946" t="str">
        <f>IFERROR(AVERAGEIFS('HeartRate-2022-03-21-1647950188'!$B:$B,'HeartRate-2022-03-21-1647950188'!$A:$A,Data_Extraction!B$2,'HeartRate-2022-03-21-1647950188'!$C:$C,Data_Extraction!$A1946),"")</f>
        <v/>
      </c>
      <c r="C1946" t="str">
        <f>IFERROR(AVERAGEIFS('HeartRate-2022-03-21-1647950188'!$B:$B,'HeartRate-2022-03-21-1647950188'!$A:$A,Data_Extraction!C$2,'HeartRate-2022-03-21-1647950188'!$C:$C,Data_Extraction!$A1946),"")</f>
        <v/>
      </c>
      <c r="D1946" t="str">
        <f>IFERROR(AVERAGEIFS('HeartRate-2022-03-21-1647950188'!$B:$B,'HeartRate-2022-03-21-1647950188'!$A:$A,Data_Extraction!D$2,'HeartRate-2022-03-21-1647950188'!$C:$C,Data_Extraction!$A1946),"")</f>
        <v/>
      </c>
      <c r="E1946" t="str">
        <f>IFERROR(AVERAGEIFS('HeartRate-2022-03-21-1647950188'!$B:$B,'HeartRate-2022-03-21-1647950188'!$A:$A,Data_Extraction!E$2,'HeartRate-2022-03-21-1647950188'!$C:$C,Data_Extraction!$A1946),"")</f>
        <v/>
      </c>
      <c r="F1946" t="str">
        <f>IFERROR(AVERAGEIFS('HeartRate-2022-03-21-1647950188'!$B:$B,'HeartRate-2022-03-21-1647950188'!$A:$A,Data_Extraction!F$2,'HeartRate-2022-03-21-1647950188'!$C:$C,Data_Extraction!$A1946),"")</f>
        <v/>
      </c>
      <c r="G1946" t="str">
        <f>IFERROR(AVERAGEIFS('HeartRate-2022-03-21-1647950188'!$B:$B,'HeartRate-2022-03-21-1647950188'!$A:$A,Data_Extraction!G$2,'HeartRate-2022-03-21-1647950188'!$C:$C,Data_Extraction!$A1946),"")</f>
        <v/>
      </c>
      <c r="H1946">
        <f>IFERROR(AVERAGEIFS('HeartRate-2022-03-21-1647950188'!$B:$B,'HeartRate-2022-03-21-1647950188'!$A:$A,Data_Extraction!H$2,'HeartRate-2022-03-21-1647950188'!$C:$C,Data_Extraction!$A1946),"")</f>
        <v>90</v>
      </c>
      <c r="I1946" t="str">
        <f>IFERROR(AVERAGEIFS('HeartRate-2022-03-21-1647950188'!$B:$B,'HeartRate-2022-03-21-1647950188'!$A:$A,Data_Extraction!I$2,'HeartRate-2022-03-21-1647950188'!$C:$C,Data_Extraction!$A1946),"")</f>
        <v/>
      </c>
      <c r="J1946" s="8">
        <f t="shared" si="181"/>
        <v>90</v>
      </c>
      <c r="N1946" s="11">
        <f>Data_Extraction!A1946</f>
        <v>44641.616168981483</v>
      </c>
      <c r="O1946" s="15">
        <f t="shared" si="182"/>
        <v>44641</v>
      </c>
      <c r="P1946" s="16">
        <f t="shared" si="183"/>
        <v>0.61616898148148147</v>
      </c>
      <c r="Q1946" s="12">
        <f>IF(Data_Extraction!B1946="",Data_Extraction!$J1946*(Q$1),Data_Extraction!B1946)</f>
        <v>81</v>
      </c>
      <c r="R1946" s="12">
        <f>IF(Data_Extraction!C1946="",Data_Extraction!$J1946*(R$1),Data_Extraction!C1946)</f>
        <v>82.8</v>
      </c>
      <c r="S1946" s="12">
        <f>IF(Data_Extraction!D1946="",Data_Extraction!$J1946*(S$1),Data_Extraction!D1946)</f>
        <v>93.600000000000009</v>
      </c>
      <c r="T1946" s="12">
        <f>IF(Data_Extraction!E1946="",Data_Extraction!$J1946*(T$1),Data_Extraction!E1946)</f>
        <v>85.5</v>
      </c>
      <c r="U1946" s="12">
        <f>IF(Data_Extraction!F1946="",Data_Extraction!$J1946*(U$1),Data_Extraction!F1946)</f>
        <v>88.2</v>
      </c>
      <c r="V1946" s="12">
        <f>IF(Data_Extraction!G1946="",Data_Extraction!$J1946*(V$1),Data_Extraction!G1946)</f>
        <v>81.900000000000006</v>
      </c>
      <c r="W1946" s="12">
        <f>IF(Data_Extraction!H1946="",Data_Extraction!$J1946*(W$1),Data_Extraction!H1946)</f>
        <v>90</v>
      </c>
      <c r="X1946" s="12">
        <f>IF(Data_Extraction!I1946="",Data_Extraction!$J1946*(X$1),Data_Extraction!I1946)</f>
        <v>87.3</v>
      </c>
      <c r="Y1946" s="13">
        <f t="shared" si="180"/>
        <v>86.287499999999994</v>
      </c>
      <c r="Z1946" s="17" t="str">
        <f t="shared" si="184"/>
        <v>Evening</v>
      </c>
      <c r="AA1946" s="14" t="str">
        <f>VLOOKUP($N1946,'HeartRate-2022-03-21-1647950188'!$C:$G,2,0)</f>
        <v>Lecture</v>
      </c>
      <c r="AB1946" s="14" t="str">
        <f>VLOOKUP($N1946,'HeartRate-2022-03-21-1647950188'!$C:$G,3,0)</f>
        <v>On Campus</v>
      </c>
      <c r="AC1946" s="14" t="str">
        <f>VLOOKUP($N1946,'HeartRate-2022-03-21-1647950188'!$C:$G,4,0)</f>
        <v>Sitting</v>
      </c>
      <c r="AD1946" s="14" t="str">
        <f>VLOOKUP($N1946,'HeartRate-2022-03-21-1647950188'!$C:$G,5,0)</f>
        <v>Tools_Digital Drawing</v>
      </c>
      <c r="AE1946">
        <f t="shared" si="185"/>
        <v>0</v>
      </c>
      <c r="AF1946" s="18">
        <v>44641</v>
      </c>
      <c r="AG1946" s="19">
        <v>0.61616898148148147</v>
      </c>
    </row>
    <row r="1947" spans="1:33" x14ac:dyDescent="0.3">
      <c r="A1947" s="5">
        <v>44641.616469907407</v>
      </c>
      <c r="B1947" t="str">
        <f>IFERROR(AVERAGEIFS('HeartRate-2022-03-21-1647950188'!$B:$B,'HeartRate-2022-03-21-1647950188'!$A:$A,Data_Extraction!B$2,'HeartRate-2022-03-21-1647950188'!$C:$C,Data_Extraction!$A1947),"")</f>
        <v/>
      </c>
      <c r="C1947" t="str">
        <f>IFERROR(AVERAGEIFS('HeartRate-2022-03-21-1647950188'!$B:$B,'HeartRate-2022-03-21-1647950188'!$A:$A,Data_Extraction!C$2,'HeartRate-2022-03-21-1647950188'!$C:$C,Data_Extraction!$A1947),"")</f>
        <v/>
      </c>
      <c r="D1947" t="str">
        <f>IFERROR(AVERAGEIFS('HeartRate-2022-03-21-1647950188'!$B:$B,'HeartRate-2022-03-21-1647950188'!$A:$A,Data_Extraction!D$2,'HeartRate-2022-03-21-1647950188'!$C:$C,Data_Extraction!$A1947),"")</f>
        <v/>
      </c>
      <c r="E1947" t="str">
        <f>IFERROR(AVERAGEIFS('HeartRate-2022-03-21-1647950188'!$B:$B,'HeartRate-2022-03-21-1647950188'!$A:$A,Data_Extraction!E$2,'HeartRate-2022-03-21-1647950188'!$C:$C,Data_Extraction!$A1947),"")</f>
        <v/>
      </c>
      <c r="F1947" t="str">
        <f>IFERROR(AVERAGEIFS('HeartRate-2022-03-21-1647950188'!$B:$B,'HeartRate-2022-03-21-1647950188'!$A:$A,Data_Extraction!F$2,'HeartRate-2022-03-21-1647950188'!$C:$C,Data_Extraction!$A1947),"")</f>
        <v/>
      </c>
      <c r="G1947" t="str">
        <f>IFERROR(AVERAGEIFS('HeartRate-2022-03-21-1647950188'!$B:$B,'HeartRate-2022-03-21-1647950188'!$A:$A,Data_Extraction!G$2,'HeartRate-2022-03-21-1647950188'!$C:$C,Data_Extraction!$A1947),"")</f>
        <v/>
      </c>
      <c r="H1947">
        <f>IFERROR(AVERAGEIFS('HeartRate-2022-03-21-1647950188'!$B:$B,'HeartRate-2022-03-21-1647950188'!$A:$A,Data_Extraction!H$2,'HeartRate-2022-03-21-1647950188'!$C:$C,Data_Extraction!$A1947),"")</f>
        <v>94</v>
      </c>
      <c r="I1947" t="str">
        <f>IFERROR(AVERAGEIFS('HeartRate-2022-03-21-1647950188'!$B:$B,'HeartRate-2022-03-21-1647950188'!$A:$A,Data_Extraction!I$2,'HeartRate-2022-03-21-1647950188'!$C:$C,Data_Extraction!$A1947),"")</f>
        <v/>
      </c>
      <c r="J1947" s="8">
        <f t="shared" si="181"/>
        <v>94</v>
      </c>
      <c r="N1947" s="11">
        <f>Data_Extraction!A1947</f>
        <v>44641.616469907407</v>
      </c>
      <c r="O1947" s="15">
        <f t="shared" si="182"/>
        <v>44641</v>
      </c>
      <c r="P1947" s="16">
        <f t="shared" si="183"/>
        <v>0.61646990740740748</v>
      </c>
      <c r="Q1947" s="12">
        <f>IF(Data_Extraction!B1947="",Data_Extraction!$J1947*(Q$1),Data_Extraction!B1947)</f>
        <v>84.600000000000009</v>
      </c>
      <c r="R1947" s="12">
        <f>IF(Data_Extraction!C1947="",Data_Extraction!$J1947*(R$1),Data_Extraction!C1947)</f>
        <v>86.48</v>
      </c>
      <c r="S1947" s="12">
        <f>IF(Data_Extraction!D1947="",Data_Extraction!$J1947*(S$1),Data_Extraction!D1947)</f>
        <v>97.76</v>
      </c>
      <c r="T1947" s="12">
        <f>IF(Data_Extraction!E1947="",Data_Extraction!$J1947*(T$1),Data_Extraction!E1947)</f>
        <v>89.3</v>
      </c>
      <c r="U1947" s="12">
        <f>IF(Data_Extraction!F1947="",Data_Extraction!$J1947*(U$1),Data_Extraction!F1947)</f>
        <v>92.12</v>
      </c>
      <c r="V1947" s="12">
        <f>IF(Data_Extraction!G1947="",Data_Extraction!$J1947*(V$1),Data_Extraction!G1947)</f>
        <v>85.54</v>
      </c>
      <c r="W1947" s="12">
        <f>IF(Data_Extraction!H1947="",Data_Extraction!$J1947*(W$1),Data_Extraction!H1947)</f>
        <v>94</v>
      </c>
      <c r="X1947" s="12">
        <f>IF(Data_Extraction!I1947="",Data_Extraction!$J1947*(X$1),Data_Extraction!I1947)</f>
        <v>91.179999999999993</v>
      </c>
      <c r="Y1947" s="13">
        <f t="shared" si="180"/>
        <v>90.122500000000002</v>
      </c>
      <c r="Z1947" s="17" t="str">
        <f t="shared" si="184"/>
        <v>Evening</v>
      </c>
      <c r="AA1947" s="14" t="str">
        <f>VLOOKUP($N1947,'HeartRate-2022-03-21-1647950188'!$C:$G,2,0)</f>
        <v>Lecture</v>
      </c>
      <c r="AB1947" s="14" t="str">
        <f>VLOOKUP($N1947,'HeartRate-2022-03-21-1647950188'!$C:$G,3,0)</f>
        <v>On Campus</v>
      </c>
      <c r="AC1947" s="14" t="str">
        <f>VLOOKUP($N1947,'HeartRate-2022-03-21-1647950188'!$C:$G,4,0)</f>
        <v>Sitting</v>
      </c>
      <c r="AD1947" s="14" t="str">
        <f>VLOOKUP($N1947,'HeartRate-2022-03-21-1647950188'!$C:$G,5,0)</f>
        <v>Tools_Digital Drawing</v>
      </c>
      <c r="AE1947">
        <f t="shared" si="185"/>
        <v>0</v>
      </c>
      <c r="AF1947" s="18">
        <v>44641</v>
      </c>
      <c r="AG1947" s="19">
        <v>0.61646990740740748</v>
      </c>
    </row>
    <row r="1948" spans="1:33" x14ac:dyDescent="0.3">
      <c r="A1948" s="5">
        <v>44641.616655092592</v>
      </c>
      <c r="B1948" t="str">
        <f>IFERROR(AVERAGEIFS('HeartRate-2022-03-21-1647950188'!$B:$B,'HeartRate-2022-03-21-1647950188'!$A:$A,Data_Extraction!B$2,'HeartRate-2022-03-21-1647950188'!$C:$C,Data_Extraction!$A1948),"")</f>
        <v/>
      </c>
      <c r="C1948" t="str">
        <f>IFERROR(AVERAGEIFS('HeartRate-2022-03-21-1647950188'!$B:$B,'HeartRate-2022-03-21-1647950188'!$A:$A,Data_Extraction!C$2,'HeartRate-2022-03-21-1647950188'!$C:$C,Data_Extraction!$A1948),"")</f>
        <v/>
      </c>
      <c r="D1948" t="str">
        <f>IFERROR(AVERAGEIFS('HeartRate-2022-03-21-1647950188'!$B:$B,'HeartRate-2022-03-21-1647950188'!$A:$A,Data_Extraction!D$2,'HeartRate-2022-03-21-1647950188'!$C:$C,Data_Extraction!$A1948),"")</f>
        <v/>
      </c>
      <c r="E1948" t="str">
        <f>IFERROR(AVERAGEIFS('HeartRate-2022-03-21-1647950188'!$B:$B,'HeartRate-2022-03-21-1647950188'!$A:$A,Data_Extraction!E$2,'HeartRate-2022-03-21-1647950188'!$C:$C,Data_Extraction!$A1948),"")</f>
        <v/>
      </c>
      <c r="F1948" t="str">
        <f>IFERROR(AVERAGEIFS('HeartRate-2022-03-21-1647950188'!$B:$B,'HeartRate-2022-03-21-1647950188'!$A:$A,Data_Extraction!F$2,'HeartRate-2022-03-21-1647950188'!$C:$C,Data_Extraction!$A1948),"")</f>
        <v/>
      </c>
      <c r="G1948" t="str">
        <f>IFERROR(AVERAGEIFS('HeartRate-2022-03-21-1647950188'!$B:$B,'HeartRate-2022-03-21-1647950188'!$A:$A,Data_Extraction!G$2,'HeartRate-2022-03-21-1647950188'!$C:$C,Data_Extraction!$A1948),"")</f>
        <v/>
      </c>
      <c r="H1948">
        <f>IFERROR(AVERAGEIFS('HeartRate-2022-03-21-1647950188'!$B:$B,'HeartRate-2022-03-21-1647950188'!$A:$A,Data_Extraction!H$2,'HeartRate-2022-03-21-1647950188'!$C:$C,Data_Extraction!$A1948),"")</f>
        <v>90</v>
      </c>
      <c r="I1948" t="str">
        <f>IFERROR(AVERAGEIFS('HeartRate-2022-03-21-1647950188'!$B:$B,'HeartRate-2022-03-21-1647950188'!$A:$A,Data_Extraction!I$2,'HeartRate-2022-03-21-1647950188'!$C:$C,Data_Extraction!$A1948),"")</f>
        <v/>
      </c>
      <c r="J1948" s="8">
        <f t="shared" si="181"/>
        <v>90</v>
      </c>
      <c r="N1948" s="11">
        <f>Data_Extraction!A1948</f>
        <v>44641.616655092592</v>
      </c>
      <c r="O1948" s="15">
        <f t="shared" si="182"/>
        <v>44641</v>
      </c>
      <c r="P1948" s="16">
        <f t="shared" si="183"/>
        <v>0.61665509259259255</v>
      </c>
      <c r="Q1948" s="12">
        <f>IF(Data_Extraction!B1948="",Data_Extraction!$J1948*(Q$1),Data_Extraction!B1948)</f>
        <v>81</v>
      </c>
      <c r="R1948" s="12">
        <f>IF(Data_Extraction!C1948="",Data_Extraction!$J1948*(R$1),Data_Extraction!C1948)</f>
        <v>82.8</v>
      </c>
      <c r="S1948" s="12">
        <f>IF(Data_Extraction!D1948="",Data_Extraction!$J1948*(S$1),Data_Extraction!D1948)</f>
        <v>93.600000000000009</v>
      </c>
      <c r="T1948" s="12">
        <f>IF(Data_Extraction!E1948="",Data_Extraction!$J1948*(T$1),Data_Extraction!E1948)</f>
        <v>85.5</v>
      </c>
      <c r="U1948" s="12">
        <f>IF(Data_Extraction!F1948="",Data_Extraction!$J1948*(U$1),Data_Extraction!F1948)</f>
        <v>88.2</v>
      </c>
      <c r="V1948" s="12">
        <f>IF(Data_Extraction!G1948="",Data_Extraction!$J1948*(V$1),Data_Extraction!G1948)</f>
        <v>81.900000000000006</v>
      </c>
      <c r="W1948" s="12">
        <f>IF(Data_Extraction!H1948="",Data_Extraction!$J1948*(W$1),Data_Extraction!H1948)</f>
        <v>90</v>
      </c>
      <c r="X1948" s="12">
        <f>IF(Data_Extraction!I1948="",Data_Extraction!$J1948*(X$1),Data_Extraction!I1948)</f>
        <v>87.3</v>
      </c>
      <c r="Y1948" s="13">
        <f t="shared" si="180"/>
        <v>86.287499999999994</v>
      </c>
      <c r="Z1948" s="17" t="str">
        <f t="shared" si="184"/>
        <v>Evening</v>
      </c>
      <c r="AA1948" s="14" t="str">
        <f>VLOOKUP($N1948,'HeartRate-2022-03-21-1647950188'!$C:$G,2,0)</f>
        <v>Lecture</v>
      </c>
      <c r="AB1948" s="14" t="str">
        <f>VLOOKUP($N1948,'HeartRate-2022-03-21-1647950188'!$C:$G,3,0)</f>
        <v>On Campus</v>
      </c>
      <c r="AC1948" s="14" t="str">
        <f>VLOOKUP($N1948,'HeartRate-2022-03-21-1647950188'!$C:$G,4,0)</f>
        <v>Sitting</v>
      </c>
      <c r="AD1948" s="14" t="str">
        <f>VLOOKUP($N1948,'HeartRate-2022-03-21-1647950188'!$C:$G,5,0)</f>
        <v>Tools_Digital Drawing</v>
      </c>
      <c r="AE1948">
        <f t="shared" si="185"/>
        <v>0</v>
      </c>
      <c r="AF1948" s="18">
        <v>44641</v>
      </c>
      <c r="AG1948" s="19">
        <v>0.61665509259259255</v>
      </c>
    </row>
    <row r="1949" spans="1:33" x14ac:dyDescent="0.3">
      <c r="A1949" s="5">
        <v>44641.617337962962</v>
      </c>
      <c r="B1949" t="str">
        <f>IFERROR(AVERAGEIFS('HeartRate-2022-03-21-1647950188'!$B:$B,'HeartRate-2022-03-21-1647950188'!$A:$A,Data_Extraction!B$2,'HeartRate-2022-03-21-1647950188'!$C:$C,Data_Extraction!$A1949),"")</f>
        <v/>
      </c>
      <c r="C1949" t="str">
        <f>IFERROR(AVERAGEIFS('HeartRate-2022-03-21-1647950188'!$B:$B,'HeartRate-2022-03-21-1647950188'!$A:$A,Data_Extraction!C$2,'HeartRate-2022-03-21-1647950188'!$C:$C,Data_Extraction!$A1949),"")</f>
        <v/>
      </c>
      <c r="D1949" t="str">
        <f>IFERROR(AVERAGEIFS('HeartRate-2022-03-21-1647950188'!$B:$B,'HeartRate-2022-03-21-1647950188'!$A:$A,Data_Extraction!D$2,'HeartRate-2022-03-21-1647950188'!$C:$C,Data_Extraction!$A1949),"")</f>
        <v/>
      </c>
      <c r="E1949" t="str">
        <f>IFERROR(AVERAGEIFS('HeartRate-2022-03-21-1647950188'!$B:$B,'HeartRate-2022-03-21-1647950188'!$A:$A,Data_Extraction!E$2,'HeartRate-2022-03-21-1647950188'!$C:$C,Data_Extraction!$A1949),"")</f>
        <v/>
      </c>
      <c r="F1949" t="str">
        <f>IFERROR(AVERAGEIFS('HeartRate-2022-03-21-1647950188'!$B:$B,'HeartRate-2022-03-21-1647950188'!$A:$A,Data_Extraction!F$2,'HeartRate-2022-03-21-1647950188'!$C:$C,Data_Extraction!$A1949),"")</f>
        <v/>
      </c>
      <c r="G1949" t="str">
        <f>IFERROR(AVERAGEIFS('HeartRate-2022-03-21-1647950188'!$B:$B,'HeartRate-2022-03-21-1647950188'!$A:$A,Data_Extraction!G$2,'HeartRate-2022-03-21-1647950188'!$C:$C,Data_Extraction!$A1949),"")</f>
        <v/>
      </c>
      <c r="H1949">
        <f>IFERROR(AVERAGEIFS('HeartRate-2022-03-21-1647950188'!$B:$B,'HeartRate-2022-03-21-1647950188'!$A:$A,Data_Extraction!H$2,'HeartRate-2022-03-21-1647950188'!$C:$C,Data_Extraction!$A1949),"")</f>
        <v>97</v>
      </c>
      <c r="I1949" t="str">
        <f>IFERROR(AVERAGEIFS('HeartRate-2022-03-21-1647950188'!$B:$B,'HeartRate-2022-03-21-1647950188'!$A:$A,Data_Extraction!I$2,'HeartRate-2022-03-21-1647950188'!$C:$C,Data_Extraction!$A1949),"")</f>
        <v/>
      </c>
      <c r="J1949" s="8">
        <f t="shared" si="181"/>
        <v>97</v>
      </c>
      <c r="N1949" s="11">
        <f>Data_Extraction!A1949</f>
        <v>44641.617337962962</v>
      </c>
      <c r="O1949" s="15">
        <f t="shared" si="182"/>
        <v>44641</v>
      </c>
      <c r="P1949" s="16">
        <f t="shared" si="183"/>
        <v>0.61733796296296295</v>
      </c>
      <c r="Q1949" s="12">
        <f>IF(Data_Extraction!B1949="",Data_Extraction!$J1949*(Q$1),Data_Extraction!B1949)</f>
        <v>87.3</v>
      </c>
      <c r="R1949" s="12">
        <f>IF(Data_Extraction!C1949="",Data_Extraction!$J1949*(R$1),Data_Extraction!C1949)</f>
        <v>89.240000000000009</v>
      </c>
      <c r="S1949" s="12">
        <f>IF(Data_Extraction!D1949="",Data_Extraction!$J1949*(S$1),Data_Extraction!D1949)</f>
        <v>100.88000000000001</v>
      </c>
      <c r="T1949" s="12">
        <f>IF(Data_Extraction!E1949="",Data_Extraction!$J1949*(T$1),Data_Extraction!E1949)</f>
        <v>92.149999999999991</v>
      </c>
      <c r="U1949" s="12">
        <f>IF(Data_Extraction!F1949="",Data_Extraction!$J1949*(U$1),Data_Extraction!F1949)</f>
        <v>95.06</v>
      </c>
      <c r="V1949" s="12">
        <f>IF(Data_Extraction!G1949="",Data_Extraction!$J1949*(V$1),Data_Extraction!G1949)</f>
        <v>88.27</v>
      </c>
      <c r="W1949" s="12">
        <f>IF(Data_Extraction!H1949="",Data_Extraction!$J1949*(W$1),Data_Extraction!H1949)</f>
        <v>97</v>
      </c>
      <c r="X1949" s="12">
        <f>IF(Data_Extraction!I1949="",Data_Extraction!$J1949*(X$1),Data_Extraction!I1949)</f>
        <v>94.09</v>
      </c>
      <c r="Y1949" s="13">
        <f t="shared" si="180"/>
        <v>92.998750000000001</v>
      </c>
      <c r="Z1949" s="17" t="str">
        <f t="shared" si="184"/>
        <v>Evening</v>
      </c>
      <c r="AA1949" s="14" t="str">
        <f>VLOOKUP($N1949,'HeartRate-2022-03-21-1647950188'!$C:$G,2,0)</f>
        <v>Lecture</v>
      </c>
      <c r="AB1949" s="14" t="str">
        <f>VLOOKUP($N1949,'HeartRate-2022-03-21-1647950188'!$C:$G,3,0)</f>
        <v>On Campus</v>
      </c>
      <c r="AC1949" s="14" t="str">
        <f>VLOOKUP($N1949,'HeartRate-2022-03-21-1647950188'!$C:$G,4,0)</f>
        <v>Sitting</v>
      </c>
      <c r="AD1949" s="14" t="str">
        <f>VLOOKUP($N1949,'HeartRate-2022-03-21-1647950188'!$C:$G,5,0)</f>
        <v>Tools_Digital Drawing</v>
      </c>
      <c r="AE1949">
        <f t="shared" si="185"/>
        <v>0</v>
      </c>
      <c r="AF1949" s="18">
        <v>44641</v>
      </c>
      <c r="AG1949" s="19">
        <v>0.61733796296296295</v>
      </c>
    </row>
    <row r="1950" spans="1:33" x14ac:dyDescent="0.3">
      <c r="A1950" s="5">
        <v>44641.617349537039</v>
      </c>
      <c r="B1950" t="str">
        <f>IFERROR(AVERAGEIFS('HeartRate-2022-03-21-1647950188'!$B:$B,'HeartRate-2022-03-21-1647950188'!$A:$A,Data_Extraction!B$2,'HeartRate-2022-03-21-1647950188'!$C:$C,Data_Extraction!$A1950),"")</f>
        <v/>
      </c>
      <c r="C1950" t="str">
        <f>IFERROR(AVERAGEIFS('HeartRate-2022-03-21-1647950188'!$B:$B,'HeartRate-2022-03-21-1647950188'!$A:$A,Data_Extraction!C$2,'HeartRate-2022-03-21-1647950188'!$C:$C,Data_Extraction!$A1950),"")</f>
        <v/>
      </c>
      <c r="D1950" t="str">
        <f>IFERROR(AVERAGEIFS('HeartRate-2022-03-21-1647950188'!$B:$B,'HeartRate-2022-03-21-1647950188'!$A:$A,Data_Extraction!D$2,'HeartRate-2022-03-21-1647950188'!$C:$C,Data_Extraction!$A1950),"")</f>
        <v/>
      </c>
      <c r="E1950" t="str">
        <f>IFERROR(AVERAGEIFS('HeartRate-2022-03-21-1647950188'!$B:$B,'HeartRate-2022-03-21-1647950188'!$A:$A,Data_Extraction!E$2,'HeartRate-2022-03-21-1647950188'!$C:$C,Data_Extraction!$A1950),"")</f>
        <v/>
      </c>
      <c r="F1950" t="str">
        <f>IFERROR(AVERAGEIFS('HeartRate-2022-03-21-1647950188'!$B:$B,'HeartRate-2022-03-21-1647950188'!$A:$A,Data_Extraction!F$2,'HeartRate-2022-03-21-1647950188'!$C:$C,Data_Extraction!$A1950),"")</f>
        <v/>
      </c>
      <c r="G1950" t="str">
        <f>IFERROR(AVERAGEIFS('HeartRate-2022-03-21-1647950188'!$B:$B,'HeartRate-2022-03-21-1647950188'!$A:$A,Data_Extraction!G$2,'HeartRate-2022-03-21-1647950188'!$C:$C,Data_Extraction!$A1950),"")</f>
        <v/>
      </c>
      <c r="H1950">
        <f>IFERROR(AVERAGEIFS('HeartRate-2022-03-21-1647950188'!$B:$B,'HeartRate-2022-03-21-1647950188'!$A:$A,Data_Extraction!H$2,'HeartRate-2022-03-21-1647950188'!$C:$C,Data_Extraction!$A1950),"")</f>
        <v>86</v>
      </c>
      <c r="I1950" t="str">
        <f>IFERROR(AVERAGEIFS('HeartRate-2022-03-21-1647950188'!$B:$B,'HeartRate-2022-03-21-1647950188'!$A:$A,Data_Extraction!I$2,'HeartRate-2022-03-21-1647950188'!$C:$C,Data_Extraction!$A1950),"")</f>
        <v/>
      </c>
      <c r="J1950" s="8">
        <f t="shared" si="181"/>
        <v>86</v>
      </c>
      <c r="N1950" s="11">
        <f>Data_Extraction!A1950</f>
        <v>44641.617349537039</v>
      </c>
      <c r="O1950" s="15">
        <f t="shared" si="182"/>
        <v>44641</v>
      </c>
      <c r="P1950" s="16">
        <f t="shared" si="183"/>
        <v>0.6173495370370371</v>
      </c>
      <c r="Q1950" s="12">
        <f>IF(Data_Extraction!B1950="",Data_Extraction!$J1950*(Q$1),Data_Extraction!B1950)</f>
        <v>77.400000000000006</v>
      </c>
      <c r="R1950" s="12">
        <f>IF(Data_Extraction!C1950="",Data_Extraction!$J1950*(R$1),Data_Extraction!C1950)</f>
        <v>79.12</v>
      </c>
      <c r="S1950" s="12">
        <f>IF(Data_Extraction!D1950="",Data_Extraction!$J1950*(S$1),Data_Extraction!D1950)</f>
        <v>89.44</v>
      </c>
      <c r="T1950" s="12">
        <f>IF(Data_Extraction!E1950="",Data_Extraction!$J1950*(T$1),Data_Extraction!E1950)</f>
        <v>81.7</v>
      </c>
      <c r="U1950" s="12">
        <f>IF(Data_Extraction!F1950="",Data_Extraction!$J1950*(U$1),Data_Extraction!F1950)</f>
        <v>84.28</v>
      </c>
      <c r="V1950" s="12">
        <f>IF(Data_Extraction!G1950="",Data_Extraction!$J1950*(V$1),Data_Extraction!G1950)</f>
        <v>78.260000000000005</v>
      </c>
      <c r="W1950" s="12">
        <f>IF(Data_Extraction!H1950="",Data_Extraction!$J1950*(W$1),Data_Extraction!H1950)</f>
        <v>86</v>
      </c>
      <c r="X1950" s="12">
        <f>IF(Data_Extraction!I1950="",Data_Extraction!$J1950*(X$1),Data_Extraction!I1950)</f>
        <v>83.42</v>
      </c>
      <c r="Y1950" s="13">
        <f t="shared" si="180"/>
        <v>82.452500000000001</v>
      </c>
      <c r="Z1950" s="17" t="str">
        <f t="shared" si="184"/>
        <v>Evening</v>
      </c>
      <c r="AA1950" s="14" t="str">
        <f>VLOOKUP($N1950,'HeartRate-2022-03-21-1647950188'!$C:$G,2,0)</f>
        <v>Lecture</v>
      </c>
      <c r="AB1950" s="14" t="str">
        <f>VLOOKUP($N1950,'HeartRate-2022-03-21-1647950188'!$C:$G,3,0)</f>
        <v>On Campus</v>
      </c>
      <c r="AC1950" s="14" t="str">
        <f>VLOOKUP($N1950,'HeartRate-2022-03-21-1647950188'!$C:$G,4,0)</f>
        <v>Sitting</v>
      </c>
      <c r="AD1950" s="14" t="str">
        <f>VLOOKUP($N1950,'HeartRate-2022-03-21-1647950188'!$C:$G,5,0)</f>
        <v>Tools_Digital Drawing</v>
      </c>
      <c r="AE1950">
        <f t="shared" si="185"/>
        <v>0</v>
      </c>
      <c r="AF1950" s="18">
        <v>44641</v>
      </c>
      <c r="AG1950" s="19">
        <v>0.6173495370370371</v>
      </c>
    </row>
    <row r="1951" spans="1:33" x14ac:dyDescent="0.3">
      <c r="A1951" s="5">
        <v>44641.617743055554</v>
      </c>
      <c r="B1951" t="str">
        <f>IFERROR(AVERAGEIFS('HeartRate-2022-03-21-1647950188'!$B:$B,'HeartRate-2022-03-21-1647950188'!$A:$A,Data_Extraction!B$2,'HeartRate-2022-03-21-1647950188'!$C:$C,Data_Extraction!$A1951),"")</f>
        <v/>
      </c>
      <c r="C1951" t="str">
        <f>IFERROR(AVERAGEIFS('HeartRate-2022-03-21-1647950188'!$B:$B,'HeartRate-2022-03-21-1647950188'!$A:$A,Data_Extraction!C$2,'HeartRate-2022-03-21-1647950188'!$C:$C,Data_Extraction!$A1951),"")</f>
        <v/>
      </c>
      <c r="D1951" t="str">
        <f>IFERROR(AVERAGEIFS('HeartRate-2022-03-21-1647950188'!$B:$B,'HeartRate-2022-03-21-1647950188'!$A:$A,Data_Extraction!D$2,'HeartRate-2022-03-21-1647950188'!$C:$C,Data_Extraction!$A1951),"")</f>
        <v/>
      </c>
      <c r="E1951" t="str">
        <f>IFERROR(AVERAGEIFS('HeartRate-2022-03-21-1647950188'!$B:$B,'HeartRate-2022-03-21-1647950188'!$A:$A,Data_Extraction!E$2,'HeartRate-2022-03-21-1647950188'!$C:$C,Data_Extraction!$A1951),"")</f>
        <v/>
      </c>
      <c r="F1951" t="str">
        <f>IFERROR(AVERAGEIFS('HeartRate-2022-03-21-1647950188'!$B:$B,'HeartRate-2022-03-21-1647950188'!$A:$A,Data_Extraction!F$2,'HeartRate-2022-03-21-1647950188'!$C:$C,Data_Extraction!$A1951),"")</f>
        <v/>
      </c>
      <c r="G1951" t="str">
        <f>IFERROR(AVERAGEIFS('HeartRate-2022-03-21-1647950188'!$B:$B,'HeartRate-2022-03-21-1647950188'!$A:$A,Data_Extraction!G$2,'HeartRate-2022-03-21-1647950188'!$C:$C,Data_Extraction!$A1951),"")</f>
        <v/>
      </c>
      <c r="H1951">
        <f>IFERROR(AVERAGEIFS('HeartRate-2022-03-21-1647950188'!$B:$B,'HeartRate-2022-03-21-1647950188'!$A:$A,Data_Extraction!H$2,'HeartRate-2022-03-21-1647950188'!$C:$C,Data_Extraction!$A1951),"")</f>
        <v>84</v>
      </c>
      <c r="I1951" t="str">
        <f>IFERROR(AVERAGEIFS('HeartRate-2022-03-21-1647950188'!$B:$B,'HeartRate-2022-03-21-1647950188'!$A:$A,Data_Extraction!I$2,'HeartRate-2022-03-21-1647950188'!$C:$C,Data_Extraction!$A1951),"")</f>
        <v/>
      </c>
      <c r="J1951" s="8">
        <f t="shared" si="181"/>
        <v>84</v>
      </c>
      <c r="N1951" s="11">
        <f>Data_Extraction!A1951</f>
        <v>44641.617743055554</v>
      </c>
      <c r="O1951" s="15">
        <f t="shared" si="182"/>
        <v>44641</v>
      </c>
      <c r="P1951" s="16">
        <f t="shared" si="183"/>
        <v>0.61774305555555553</v>
      </c>
      <c r="Q1951" s="12">
        <f>IF(Data_Extraction!B1951="",Data_Extraction!$J1951*(Q$1),Data_Extraction!B1951)</f>
        <v>75.600000000000009</v>
      </c>
      <c r="R1951" s="12">
        <f>IF(Data_Extraction!C1951="",Data_Extraction!$J1951*(R$1),Data_Extraction!C1951)</f>
        <v>77.28</v>
      </c>
      <c r="S1951" s="12">
        <f>IF(Data_Extraction!D1951="",Data_Extraction!$J1951*(S$1),Data_Extraction!D1951)</f>
        <v>87.36</v>
      </c>
      <c r="T1951" s="12">
        <f>IF(Data_Extraction!E1951="",Data_Extraction!$J1951*(T$1),Data_Extraction!E1951)</f>
        <v>79.8</v>
      </c>
      <c r="U1951" s="12">
        <f>IF(Data_Extraction!F1951="",Data_Extraction!$J1951*(U$1),Data_Extraction!F1951)</f>
        <v>82.32</v>
      </c>
      <c r="V1951" s="12">
        <f>IF(Data_Extraction!G1951="",Data_Extraction!$J1951*(V$1),Data_Extraction!G1951)</f>
        <v>76.44</v>
      </c>
      <c r="W1951" s="12">
        <f>IF(Data_Extraction!H1951="",Data_Extraction!$J1951*(W$1),Data_Extraction!H1951)</f>
        <v>84</v>
      </c>
      <c r="X1951" s="12">
        <f>IF(Data_Extraction!I1951="",Data_Extraction!$J1951*(X$1),Data_Extraction!I1951)</f>
        <v>81.48</v>
      </c>
      <c r="Y1951" s="13">
        <f t="shared" si="180"/>
        <v>80.534999999999997</v>
      </c>
      <c r="Z1951" s="17" t="str">
        <f t="shared" si="184"/>
        <v>Evening</v>
      </c>
      <c r="AA1951" s="14" t="str">
        <f>VLOOKUP($N1951,'HeartRate-2022-03-21-1647950188'!$C:$G,2,0)</f>
        <v>Lecture</v>
      </c>
      <c r="AB1951" s="14" t="str">
        <f>VLOOKUP($N1951,'HeartRate-2022-03-21-1647950188'!$C:$G,3,0)</f>
        <v>On Campus</v>
      </c>
      <c r="AC1951" s="14" t="str">
        <f>VLOOKUP($N1951,'HeartRate-2022-03-21-1647950188'!$C:$G,4,0)</f>
        <v>Sitting</v>
      </c>
      <c r="AD1951" s="14" t="str">
        <f>VLOOKUP($N1951,'HeartRate-2022-03-21-1647950188'!$C:$G,5,0)</f>
        <v>Tools_Digital Drawing</v>
      </c>
      <c r="AE1951">
        <f t="shared" si="185"/>
        <v>0</v>
      </c>
      <c r="AF1951" s="18">
        <v>44641</v>
      </c>
      <c r="AG1951" s="19">
        <v>0.61774305555555553</v>
      </c>
    </row>
    <row r="1952" spans="1:33" x14ac:dyDescent="0.3">
      <c r="A1952" s="5">
        <v>44641.618043981478</v>
      </c>
      <c r="B1952" t="str">
        <f>IFERROR(AVERAGEIFS('HeartRate-2022-03-21-1647950188'!$B:$B,'HeartRate-2022-03-21-1647950188'!$A:$A,Data_Extraction!B$2,'HeartRate-2022-03-21-1647950188'!$C:$C,Data_Extraction!$A1952),"")</f>
        <v/>
      </c>
      <c r="C1952" t="str">
        <f>IFERROR(AVERAGEIFS('HeartRate-2022-03-21-1647950188'!$B:$B,'HeartRate-2022-03-21-1647950188'!$A:$A,Data_Extraction!C$2,'HeartRate-2022-03-21-1647950188'!$C:$C,Data_Extraction!$A1952),"")</f>
        <v/>
      </c>
      <c r="D1952" t="str">
        <f>IFERROR(AVERAGEIFS('HeartRate-2022-03-21-1647950188'!$B:$B,'HeartRate-2022-03-21-1647950188'!$A:$A,Data_Extraction!D$2,'HeartRate-2022-03-21-1647950188'!$C:$C,Data_Extraction!$A1952),"")</f>
        <v/>
      </c>
      <c r="E1952" t="str">
        <f>IFERROR(AVERAGEIFS('HeartRate-2022-03-21-1647950188'!$B:$B,'HeartRate-2022-03-21-1647950188'!$A:$A,Data_Extraction!E$2,'HeartRate-2022-03-21-1647950188'!$C:$C,Data_Extraction!$A1952),"")</f>
        <v/>
      </c>
      <c r="F1952" t="str">
        <f>IFERROR(AVERAGEIFS('HeartRate-2022-03-21-1647950188'!$B:$B,'HeartRate-2022-03-21-1647950188'!$A:$A,Data_Extraction!F$2,'HeartRate-2022-03-21-1647950188'!$C:$C,Data_Extraction!$A1952),"")</f>
        <v/>
      </c>
      <c r="G1952" t="str">
        <f>IFERROR(AVERAGEIFS('HeartRate-2022-03-21-1647950188'!$B:$B,'HeartRate-2022-03-21-1647950188'!$A:$A,Data_Extraction!G$2,'HeartRate-2022-03-21-1647950188'!$C:$C,Data_Extraction!$A1952),"")</f>
        <v/>
      </c>
      <c r="H1952">
        <f>IFERROR(AVERAGEIFS('HeartRate-2022-03-21-1647950188'!$B:$B,'HeartRate-2022-03-21-1647950188'!$A:$A,Data_Extraction!H$2,'HeartRate-2022-03-21-1647950188'!$C:$C,Data_Extraction!$A1952),"")</f>
        <v>83</v>
      </c>
      <c r="I1952" t="str">
        <f>IFERROR(AVERAGEIFS('HeartRate-2022-03-21-1647950188'!$B:$B,'HeartRate-2022-03-21-1647950188'!$A:$A,Data_Extraction!I$2,'HeartRate-2022-03-21-1647950188'!$C:$C,Data_Extraction!$A1952),"")</f>
        <v/>
      </c>
      <c r="J1952" s="8">
        <f t="shared" si="181"/>
        <v>83</v>
      </c>
      <c r="N1952" s="11">
        <f>Data_Extraction!A1952</f>
        <v>44641.618043981478</v>
      </c>
      <c r="O1952" s="15">
        <f t="shared" si="182"/>
        <v>44641</v>
      </c>
      <c r="P1952" s="16">
        <f t="shared" si="183"/>
        <v>0.61804398148148143</v>
      </c>
      <c r="Q1952" s="12">
        <f>IF(Data_Extraction!B1952="",Data_Extraction!$J1952*(Q$1),Data_Extraction!B1952)</f>
        <v>74.7</v>
      </c>
      <c r="R1952" s="12">
        <f>IF(Data_Extraction!C1952="",Data_Extraction!$J1952*(R$1),Data_Extraction!C1952)</f>
        <v>76.36</v>
      </c>
      <c r="S1952" s="12">
        <f>IF(Data_Extraction!D1952="",Data_Extraction!$J1952*(S$1),Data_Extraction!D1952)</f>
        <v>86.320000000000007</v>
      </c>
      <c r="T1952" s="12">
        <f>IF(Data_Extraction!E1952="",Data_Extraction!$J1952*(T$1),Data_Extraction!E1952)</f>
        <v>78.849999999999994</v>
      </c>
      <c r="U1952" s="12">
        <f>IF(Data_Extraction!F1952="",Data_Extraction!$J1952*(U$1),Data_Extraction!F1952)</f>
        <v>81.34</v>
      </c>
      <c r="V1952" s="12">
        <f>IF(Data_Extraction!G1952="",Data_Extraction!$J1952*(V$1),Data_Extraction!G1952)</f>
        <v>75.53</v>
      </c>
      <c r="W1952" s="12">
        <f>IF(Data_Extraction!H1952="",Data_Extraction!$J1952*(W$1),Data_Extraction!H1952)</f>
        <v>83</v>
      </c>
      <c r="X1952" s="12">
        <f>IF(Data_Extraction!I1952="",Data_Extraction!$J1952*(X$1),Data_Extraction!I1952)</f>
        <v>80.509999999999991</v>
      </c>
      <c r="Y1952" s="13">
        <f t="shared" si="180"/>
        <v>79.576250000000002</v>
      </c>
      <c r="Z1952" s="17" t="str">
        <f t="shared" si="184"/>
        <v>Evening</v>
      </c>
      <c r="AA1952" s="14" t="str">
        <f>VLOOKUP($N1952,'HeartRate-2022-03-21-1647950188'!$C:$G,2,0)</f>
        <v>Lecture</v>
      </c>
      <c r="AB1952" s="14" t="str">
        <f>VLOOKUP($N1952,'HeartRate-2022-03-21-1647950188'!$C:$G,3,0)</f>
        <v>On Campus</v>
      </c>
      <c r="AC1952" s="14" t="str">
        <f>VLOOKUP($N1952,'HeartRate-2022-03-21-1647950188'!$C:$G,4,0)</f>
        <v>Sitting</v>
      </c>
      <c r="AD1952" s="14" t="str">
        <f>VLOOKUP($N1952,'HeartRate-2022-03-21-1647950188'!$C:$G,5,0)</f>
        <v>Tools_Digital Drawing</v>
      </c>
      <c r="AE1952">
        <f t="shared" si="185"/>
        <v>0</v>
      </c>
      <c r="AF1952" s="18">
        <v>44641</v>
      </c>
      <c r="AG1952" s="19">
        <v>0.61804398148148143</v>
      </c>
    </row>
    <row r="1953" spans="1:33" x14ac:dyDescent="0.3">
      <c r="A1953" s="5">
        <v>44641.618738425925</v>
      </c>
      <c r="B1953" t="str">
        <f>IFERROR(AVERAGEIFS('HeartRate-2022-03-21-1647950188'!$B:$B,'HeartRate-2022-03-21-1647950188'!$A:$A,Data_Extraction!B$2,'HeartRate-2022-03-21-1647950188'!$C:$C,Data_Extraction!$A1953),"")</f>
        <v/>
      </c>
      <c r="C1953" t="str">
        <f>IFERROR(AVERAGEIFS('HeartRate-2022-03-21-1647950188'!$B:$B,'HeartRate-2022-03-21-1647950188'!$A:$A,Data_Extraction!C$2,'HeartRate-2022-03-21-1647950188'!$C:$C,Data_Extraction!$A1953),"")</f>
        <v/>
      </c>
      <c r="D1953" t="str">
        <f>IFERROR(AVERAGEIFS('HeartRate-2022-03-21-1647950188'!$B:$B,'HeartRate-2022-03-21-1647950188'!$A:$A,Data_Extraction!D$2,'HeartRate-2022-03-21-1647950188'!$C:$C,Data_Extraction!$A1953),"")</f>
        <v/>
      </c>
      <c r="E1953" t="str">
        <f>IFERROR(AVERAGEIFS('HeartRate-2022-03-21-1647950188'!$B:$B,'HeartRate-2022-03-21-1647950188'!$A:$A,Data_Extraction!E$2,'HeartRate-2022-03-21-1647950188'!$C:$C,Data_Extraction!$A1953),"")</f>
        <v/>
      </c>
      <c r="F1953" t="str">
        <f>IFERROR(AVERAGEIFS('HeartRate-2022-03-21-1647950188'!$B:$B,'HeartRate-2022-03-21-1647950188'!$A:$A,Data_Extraction!F$2,'HeartRate-2022-03-21-1647950188'!$C:$C,Data_Extraction!$A1953),"")</f>
        <v/>
      </c>
      <c r="G1953" t="str">
        <f>IFERROR(AVERAGEIFS('HeartRate-2022-03-21-1647950188'!$B:$B,'HeartRate-2022-03-21-1647950188'!$A:$A,Data_Extraction!G$2,'HeartRate-2022-03-21-1647950188'!$C:$C,Data_Extraction!$A1953),"")</f>
        <v/>
      </c>
      <c r="H1953">
        <f>IFERROR(AVERAGEIFS('HeartRate-2022-03-21-1647950188'!$B:$B,'HeartRate-2022-03-21-1647950188'!$A:$A,Data_Extraction!H$2,'HeartRate-2022-03-21-1647950188'!$C:$C,Data_Extraction!$A1953),"")</f>
        <v>83</v>
      </c>
      <c r="I1953" t="str">
        <f>IFERROR(AVERAGEIFS('HeartRate-2022-03-21-1647950188'!$B:$B,'HeartRate-2022-03-21-1647950188'!$A:$A,Data_Extraction!I$2,'HeartRate-2022-03-21-1647950188'!$C:$C,Data_Extraction!$A1953),"")</f>
        <v/>
      </c>
      <c r="J1953" s="8">
        <f t="shared" si="181"/>
        <v>83</v>
      </c>
      <c r="N1953" s="11">
        <f>Data_Extraction!A1953</f>
        <v>44641.618738425925</v>
      </c>
      <c r="O1953" s="15">
        <f t="shared" si="182"/>
        <v>44641</v>
      </c>
      <c r="P1953" s="16">
        <f t="shared" si="183"/>
        <v>0.61873842592592598</v>
      </c>
      <c r="Q1953" s="12">
        <f>IF(Data_Extraction!B1953="",Data_Extraction!$J1953*(Q$1),Data_Extraction!B1953)</f>
        <v>74.7</v>
      </c>
      <c r="R1953" s="12">
        <f>IF(Data_Extraction!C1953="",Data_Extraction!$J1953*(R$1),Data_Extraction!C1953)</f>
        <v>76.36</v>
      </c>
      <c r="S1953" s="12">
        <f>IF(Data_Extraction!D1953="",Data_Extraction!$J1953*(S$1),Data_Extraction!D1953)</f>
        <v>86.320000000000007</v>
      </c>
      <c r="T1953" s="12">
        <f>IF(Data_Extraction!E1953="",Data_Extraction!$J1953*(T$1),Data_Extraction!E1953)</f>
        <v>78.849999999999994</v>
      </c>
      <c r="U1953" s="12">
        <f>IF(Data_Extraction!F1953="",Data_Extraction!$J1953*(U$1),Data_Extraction!F1953)</f>
        <v>81.34</v>
      </c>
      <c r="V1953" s="12">
        <f>IF(Data_Extraction!G1953="",Data_Extraction!$J1953*(V$1),Data_Extraction!G1953)</f>
        <v>75.53</v>
      </c>
      <c r="W1953" s="12">
        <f>IF(Data_Extraction!H1953="",Data_Extraction!$J1953*(W$1),Data_Extraction!H1953)</f>
        <v>83</v>
      </c>
      <c r="X1953" s="12">
        <f>IF(Data_Extraction!I1953="",Data_Extraction!$J1953*(X$1),Data_Extraction!I1953)</f>
        <v>80.509999999999991</v>
      </c>
      <c r="Y1953" s="13">
        <f t="shared" si="180"/>
        <v>79.576250000000002</v>
      </c>
      <c r="Z1953" s="17" t="str">
        <f t="shared" si="184"/>
        <v>Evening</v>
      </c>
      <c r="AA1953" s="14" t="str">
        <f>VLOOKUP($N1953,'HeartRate-2022-03-21-1647950188'!$C:$G,2,0)</f>
        <v>Lecture</v>
      </c>
      <c r="AB1953" s="14" t="str">
        <f>VLOOKUP($N1953,'HeartRate-2022-03-21-1647950188'!$C:$G,3,0)</f>
        <v>On Campus</v>
      </c>
      <c r="AC1953" s="14" t="str">
        <f>VLOOKUP($N1953,'HeartRate-2022-03-21-1647950188'!$C:$G,4,0)</f>
        <v>Sitting</v>
      </c>
      <c r="AD1953" s="14" t="str">
        <f>VLOOKUP($N1953,'HeartRate-2022-03-21-1647950188'!$C:$G,5,0)</f>
        <v>Tools_Digital Drawing</v>
      </c>
      <c r="AE1953">
        <f t="shared" si="185"/>
        <v>0</v>
      </c>
      <c r="AF1953" s="18">
        <v>44641</v>
      </c>
      <c r="AG1953" s="19">
        <v>0.61873842592592598</v>
      </c>
    </row>
    <row r="1954" spans="1:33" x14ac:dyDescent="0.3">
      <c r="A1954" s="5">
        <v>44641.61891203704</v>
      </c>
      <c r="B1954" t="str">
        <f>IFERROR(AVERAGEIFS('HeartRate-2022-03-21-1647950188'!$B:$B,'HeartRate-2022-03-21-1647950188'!$A:$A,Data_Extraction!B$2,'HeartRate-2022-03-21-1647950188'!$C:$C,Data_Extraction!$A1954),"")</f>
        <v/>
      </c>
      <c r="C1954" t="str">
        <f>IFERROR(AVERAGEIFS('HeartRate-2022-03-21-1647950188'!$B:$B,'HeartRate-2022-03-21-1647950188'!$A:$A,Data_Extraction!C$2,'HeartRate-2022-03-21-1647950188'!$C:$C,Data_Extraction!$A1954),"")</f>
        <v/>
      </c>
      <c r="D1954" t="str">
        <f>IFERROR(AVERAGEIFS('HeartRate-2022-03-21-1647950188'!$B:$B,'HeartRate-2022-03-21-1647950188'!$A:$A,Data_Extraction!D$2,'HeartRate-2022-03-21-1647950188'!$C:$C,Data_Extraction!$A1954),"")</f>
        <v/>
      </c>
      <c r="E1954" t="str">
        <f>IFERROR(AVERAGEIFS('HeartRate-2022-03-21-1647950188'!$B:$B,'HeartRate-2022-03-21-1647950188'!$A:$A,Data_Extraction!E$2,'HeartRate-2022-03-21-1647950188'!$C:$C,Data_Extraction!$A1954),"")</f>
        <v/>
      </c>
      <c r="F1954" t="str">
        <f>IFERROR(AVERAGEIFS('HeartRate-2022-03-21-1647950188'!$B:$B,'HeartRate-2022-03-21-1647950188'!$A:$A,Data_Extraction!F$2,'HeartRate-2022-03-21-1647950188'!$C:$C,Data_Extraction!$A1954),"")</f>
        <v/>
      </c>
      <c r="G1954" t="str">
        <f>IFERROR(AVERAGEIFS('HeartRate-2022-03-21-1647950188'!$B:$B,'HeartRate-2022-03-21-1647950188'!$A:$A,Data_Extraction!G$2,'HeartRate-2022-03-21-1647950188'!$C:$C,Data_Extraction!$A1954),"")</f>
        <v/>
      </c>
      <c r="H1954">
        <f>IFERROR(AVERAGEIFS('HeartRate-2022-03-21-1647950188'!$B:$B,'HeartRate-2022-03-21-1647950188'!$A:$A,Data_Extraction!H$2,'HeartRate-2022-03-21-1647950188'!$C:$C,Data_Extraction!$A1954),"")</f>
        <v>79</v>
      </c>
      <c r="I1954" t="str">
        <f>IFERROR(AVERAGEIFS('HeartRate-2022-03-21-1647950188'!$B:$B,'HeartRate-2022-03-21-1647950188'!$A:$A,Data_Extraction!I$2,'HeartRate-2022-03-21-1647950188'!$C:$C,Data_Extraction!$A1954),"")</f>
        <v/>
      </c>
      <c r="J1954" s="8">
        <f t="shared" si="181"/>
        <v>79</v>
      </c>
      <c r="N1954" s="11">
        <f>Data_Extraction!A1954</f>
        <v>44641.61891203704</v>
      </c>
      <c r="O1954" s="15">
        <f t="shared" si="182"/>
        <v>44641</v>
      </c>
      <c r="P1954" s="16">
        <f t="shared" si="183"/>
        <v>0.61891203703703701</v>
      </c>
      <c r="Q1954" s="12">
        <f>IF(Data_Extraction!B1954="",Data_Extraction!$J1954*(Q$1),Data_Extraction!B1954)</f>
        <v>71.100000000000009</v>
      </c>
      <c r="R1954" s="12">
        <f>IF(Data_Extraction!C1954="",Data_Extraction!$J1954*(R$1),Data_Extraction!C1954)</f>
        <v>72.680000000000007</v>
      </c>
      <c r="S1954" s="12">
        <f>IF(Data_Extraction!D1954="",Data_Extraction!$J1954*(S$1),Data_Extraction!D1954)</f>
        <v>82.16</v>
      </c>
      <c r="T1954" s="12">
        <f>IF(Data_Extraction!E1954="",Data_Extraction!$J1954*(T$1),Data_Extraction!E1954)</f>
        <v>75.05</v>
      </c>
      <c r="U1954" s="12">
        <f>IF(Data_Extraction!F1954="",Data_Extraction!$J1954*(U$1),Data_Extraction!F1954)</f>
        <v>77.42</v>
      </c>
      <c r="V1954" s="12">
        <f>IF(Data_Extraction!G1954="",Data_Extraction!$J1954*(V$1),Data_Extraction!G1954)</f>
        <v>71.89</v>
      </c>
      <c r="W1954" s="12">
        <f>IF(Data_Extraction!H1954="",Data_Extraction!$J1954*(W$1),Data_Extraction!H1954)</f>
        <v>79</v>
      </c>
      <c r="X1954" s="12">
        <f>IF(Data_Extraction!I1954="",Data_Extraction!$J1954*(X$1),Data_Extraction!I1954)</f>
        <v>76.63</v>
      </c>
      <c r="Y1954" s="13">
        <f t="shared" si="180"/>
        <v>75.741249999999994</v>
      </c>
      <c r="Z1954" s="17" t="str">
        <f t="shared" si="184"/>
        <v>Evening</v>
      </c>
      <c r="AA1954" s="14" t="str">
        <f>VLOOKUP($N1954,'HeartRate-2022-03-21-1647950188'!$C:$G,2,0)</f>
        <v>Hands On</v>
      </c>
      <c r="AB1954" s="14" t="str">
        <f>VLOOKUP($N1954,'HeartRate-2022-03-21-1647950188'!$C:$G,3,0)</f>
        <v>On Campus</v>
      </c>
      <c r="AC1954" s="14" t="str">
        <f>VLOOKUP($N1954,'HeartRate-2022-03-21-1647950188'!$C:$G,4,0)</f>
        <v>Sitting</v>
      </c>
      <c r="AD1954" s="14" t="str">
        <f>VLOOKUP($N1954,'HeartRate-2022-03-21-1647950188'!$C:$G,5,0)</f>
        <v>Tools_Digital Drawing</v>
      </c>
      <c r="AE1954">
        <f t="shared" si="185"/>
        <v>0</v>
      </c>
      <c r="AF1954" s="18">
        <v>44641</v>
      </c>
      <c r="AG1954" s="19">
        <v>0.61891203703703701</v>
      </c>
    </row>
    <row r="1955" spans="1:33" x14ac:dyDescent="0.3">
      <c r="A1955" s="5">
        <v>44641.619074074071</v>
      </c>
      <c r="B1955" t="str">
        <f>IFERROR(AVERAGEIFS('HeartRate-2022-03-21-1647950188'!$B:$B,'HeartRate-2022-03-21-1647950188'!$A:$A,Data_Extraction!B$2,'HeartRate-2022-03-21-1647950188'!$C:$C,Data_Extraction!$A1955),"")</f>
        <v/>
      </c>
      <c r="C1955" t="str">
        <f>IFERROR(AVERAGEIFS('HeartRate-2022-03-21-1647950188'!$B:$B,'HeartRate-2022-03-21-1647950188'!$A:$A,Data_Extraction!C$2,'HeartRate-2022-03-21-1647950188'!$C:$C,Data_Extraction!$A1955),"")</f>
        <v/>
      </c>
      <c r="D1955" t="str">
        <f>IFERROR(AVERAGEIFS('HeartRate-2022-03-21-1647950188'!$B:$B,'HeartRate-2022-03-21-1647950188'!$A:$A,Data_Extraction!D$2,'HeartRate-2022-03-21-1647950188'!$C:$C,Data_Extraction!$A1955),"")</f>
        <v/>
      </c>
      <c r="E1955" t="str">
        <f>IFERROR(AVERAGEIFS('HeartRate-2022-03-21-1647950188'!$B:$B,'HeartRate-2022-03-21-1647950188'!$A:$A,Data_Extraction!E$2,'HeartRate-2022-03-21-1647950188'!$C:$C,Data_Extraction!$A1955),"")</f>
        <v/>
      </c>
      <c r="F1955" t="str">
        <f>IFERROR(AVERAGEIFS('HeartRate-2022-03-21-1647950188'!$B:$B,'HeartRate-2022-03-21-1647950188'!$A:$A,Data_Extraction!F$2,'HeartRate-2022-03-21-1647950188'!$C:$C,Data_Extraction!$A1955),"")</f>
        <v/>
      </c>
      <c r="G1955" t="str">
        <f>IFERROR(AVERAGEIFS('HeartRate-2022-03-21-1647950188'!$B:$B,'HeartRate-2022-03-21-1647950188'!$A:$A,Data_Extraction!G$2,'HeartRate-2022-03-21-1647950188'!$C:$C,Data_Extraction!$A1955),"")</f>
        <v/>
      </c>
      <c r="H1955">
        <f>IFERROR(AVERAGEIFS('HeartRate-2022-03-21-1647950188'!$B:$B,'HeartRate-2022-03-21-1647950188'!$A:$A,Data_Extraction!H$2,'HeartRate-2022-03-21-1647950188'!$C:$C,Data_Extraction!$A1955),"")</f>
        <v>80</v>
      </c>
      <c r="I1955" t="str">
        <f>IFERROR(AVERAGEIFS('HeartRate-2022-03-21-1647950188'!$B:$B,'HeartRate-2022-03-21-1647950188'!$A:$A,Data_Extraction!I$2,'HeartRate-2022-03-21-1647950188'!$C:$C,Data_Extraction!$A1955),"")</f>
        <v/>
      </c>
      <c r="J1955" s="8">
        <f t="shared" si="181"/>
        <v>80</v>
      </c>
      <c r="N1955" s="11">
        <f>Data_Extraction!A1955</f>
        <v>44641.619074074071</v>
      </c>
      <c r="O1955" s="15">
        <f t="shared" si="182"/>
        <v>44641</v>
      </c>
      <c r="P1955" s="16">
        <f t="shared" si="183"/>
        <v>0.61907407407407411</v>
      </c>
      <c r="Q1955" s="12">
        <f>IF(Data_Extraction!B1955="",Data_Extraction!$J1955*(Q$1),Data_Extraction!B1955)</f>
        <v>72</v>
      </c>
      <c r="R1955" s="12">
        <f>IF(Data_Extraction!C1955="",Data_Extraction!$J1955*(R$1),Data_Extraction!C1955)</f>
        <v>73.600000000000009</v>
      </c>
      <c r="S1955" s="12">
        <f>IF(Data_Extraction!D1955="",Data_Extraction!$J1955*(S$1),Data_Extraction!D1955)</f>
        <v>83.2</v>
      </c>
      <c r="T1955" s="12">
        <f>IF(Data_Extraction!E1955="",Data_Extraction!$J1955*(T$1),Data_Extraction!E1955)</f>
        <v>76</v>
      </c>
      <c r="U1955" s="12">
        <f>IF(Data_Extraction!F1955="",Data_Extraction!$J1955*(U$1),Data_Extraction!F1955)</f>
        <v>78.400000000000006</v>
      </c>
      <c r="V1955" s="12">
        <f>IF(Data_Extraction!G1955="",Data_Extraction!$J1955*(V$1),Data_Extraction!G1955)</f>
        <v>72.8</v>
      </c>
      <c r="W1955" s="12">
        <f>IF(Data_Extraction!H1955="",Data_Extraction!$J1955*(W$1),Data_Extraction!H1955)</f>
        <v>80</v>
      </c>
      <c r="X1955" s="12">
        <f>IF(Data_Extraction!I1955="",Data_Extraction!$J1955*(X$1),Data_Extraction!I1955)</f>
        <v>77.599999999999994</v>
      </c>
      <c r="Y1955" s="13">
        <f t="shared" si="180"/>
        <v>76.7</v>
      </c>
      <c r="Z1955" s="17" t="str">
        <f t="shared" si="184"/>
        <v>Evening</v>
      </c>
      <c r="AA1955" s="14" t="str">
        <f>VLOOKUP($N1955,'HeartRate-2022-03-21-1647950188'!$C:$G,2,0)</f>
        <v>Hands On</v>
      </c>
      <c r="AB1955" s="14" t="str">
        <f>VLOOKUP($N1955,'HeartRate-2022-03-21-1647950188'!$C:$G,3,0)</f>
        <v>On Campus</v>
      </c>
      <c r="AC1955" s="14" t="str">
        <f>VLOOKUP($N1955,'HeartRate-2022-03-21-1647950188'!$C:$G,4,0)</f>
        <v>Sitting</v>
      </c>
      <c r="AD1955" s="14" t="str">
        <f>VLOOKUP($N1955,'HeartRate-2022-03-21-1647950188'!$C:$G,5,0)</f>
        <v>Tools_Digital Drawing</v>
      </c>
      <c r="AE1955">
        <f t="shared" si="185"/>
        <v>0</v>
      </c>
      <c r="AF1955" s="18">
        <v>44641</v>
      </c>
      <c r="AG1955" s="19">
        <v>0.61907407407407411</v>
      </c>
    </row>
    <row r="1956" spans="1:33" x14ac:dyDescent="0.3">
      <c r="A1956" s="5">
        <v>44641.619432870371</v>
      </c>
      <c r="B1956" t="str">
        <f>IFERROR(AVERAGEIFS('HeartRate-2022-03-21-1647950188'!$B:$B,'HeartRate-2022-03-21-1647950188'!$A:$A,Data_Extraction!B$2,'HeartRate-2022-03-21-1647950188'!$C:$C,Data_Extraction!$A1956),"")</f>
        <v/>
      </c>
      <c r="C1956" t="str">
        <f>IFERROR(AVERAGEIFS('HeartRate-2022-03-21-1647950188'!$B:$B,'HeartRate-2022-03-21-1647950188'!$A:$A,Data_Extraction!C$2,'HeartRate-2022-03-21-1647950188'!$C:$C,Data_Extraction!$A1956),"")</f>
        <v/>
      </c>
      <c r="D1956" t="str">
        <f>IFERROR(AVERAGEIFS('HeartRate-2022-03-21-1647950188'!$B:$B,'HeartRate-2022-03-21-1647950188'!$A:$A,Data_Extraction!D$2,'HeartRate-2022-03-21-1647950188'!$C:$C,Data_Extraction!$A1956),"")</f>
        <v/>
      </c>
      <c r="E1956" t="str">
        <f>IFERROR(AVERAGEIFS('HeartRate-2022-03-21-1647950188'!$B:$B,'HeartRate-2022-03-21-1647950188'!$A:$A,Data_Extraction!E$2,'HeartRate-2022-03-21-1647950188'!$C:$C,Data_Extraction!$A1956),"")</f>
        <v/>
      </c>
      <c r="F1956" t="str">
        <f>IFERROR(AVERAGEIFS('HeartRate-2022-03-21-1647950188'!$B:$B,'HeartRate-2022-03-21-1647950188'!$A:$A,Data_Extraction!F$2,'HeartRate-2022-03-21-1647950188'!$C:$C,Data_Extraction!$A1956),"")</f>
        <v/>
      </c>
      <c r="G1956" t="str">
        <f>IFERROR(AVERAGEIFS('HeartRate-2022-03-21-1647950188'!$B:$B,'HeartRate-2022-03-21-1647950188'!$A:$A,Data_Extraction!G$2,'HeartRate-2022-03-21-1647950188'!$C:$C,Data_Extraction!$A1956),"")</f>
        <v/>
      </c>
      <c r="H1956">
        <f>IFERROR(AVERAGEIFS('HeartRate-2022-03-21-1647950188'!$B:$B,'HeartRate-2022-03-21-1647950188'!$A:$A,Data_Extraction!H$2,'HeartRate-2022-03-21-1647950188'!$C:$C,Data_Extraction!$A1956),"")</f>
        <v>87</v>
      </c>
      <c r="I1956" t="str">
        <f>IFERROR(AVERAGEIFS('HeartRate-2022-03-21-1647950188'!$B:$B,'HeartRate-2022-03-21-1647950188'!$A:$A,Data_Extraction!I$2,'HeartRate-2022-03-21-1647950188'!$C:$C,Data_Extraction!$A1956),"")</f>
        <v/>
      </c>
      <c r="J1956" s="8">
        <f t="shared" si="181"/>
        <v>87</v>
      </c>
      <c r="N1956" s="11">
        <f>Data_Extraction!A1956</f>
        <v>44641.619432870371</v>
      </c>
      <c r="O1956" s="15">
        <f t="shared" si="182"/>
        <v>44641</v>
      </c>
      <c r="P1956" s="16">
        <f t="shared" si="183"/>
        <v>0.61943287037037031</v>
      </c>
      <c r="Q1956" s="12">
        <f>IF(Data_Extraction!B1956="",Data_Extraction!$J1956*(Q$1),Data_Extraction!B1956)</f>
        <v>78.3</v>
      </c>
      <c r="R1956" s="12">
        <f>IF(Data_Extraction!C1956="",Data_Extraction!$J1956*(R$1),Data_Extraction!C1956)</f>
        <v>80.040000000000006</v>
      </c>
      <c r="S1956" s="12">
        <f>IF(Data_Extraction!D1956="",Data_Extraction!$J1956*(S$1),Data_Extraction!D1956)</f>
        <v>90.48</v>
      </c>
      <c r="T1956" s="12">
        <f>IF(Data_Extraction!E1956="",Data_Extraction!$J1956*(T$1),Data_Extraction!E1956)</f>
        <v>82.649999999999991</v>
      </c>
      <c r="U1956" s="12">
        <f>IF(Data_Extraction!F1956="",Data_Extraction!$J1956*(U$1),Data_Extraction!F1956)</f>
        <v>85.26</v>
      </c>
      <c r="V1956" s="12">
        <f>IF(Data_Extraction!G1956="",Data_Extraction!$J1956*(V$1),Data_Extraction!G1956)</f>
        <v>79.17</v>
      </c>
      <c r="W1956" s="12">
        <f>IF(Data_Extraction!H1956="",Data_Extraction!$J1956*(W$1),Data_Extraction!H1956)</f>
        <v>87</v>
      </c>
      <c r="X1956" s="12">
        <f>IF(Data_Extraction!I1956="",Data_Extraction!$J1956*(X$1),Data_Extraction!I1956)</f>
        <v>84.39</v>
      </c>
      <c r="Y1956" s="13">
        <f t="shared" si="180"/>
        <v>83.411249999999995</v>
      </c>
      <c r="Z1956" s="17" t="str">
        <f t="shared" si="184"/>
        <v>Evening</v>
      </c>
      <c r="AA1956" s="14" t="str">
        <f>VLOOKUP($N1956,'HeartRate-2022-03-21-1647950188'!$C:$G,2,0)</f>
        <v>Hands On</v>
      </c>
      <c r="AB1956" s="14" t="str">
        <f>VLOOKUP($N1956,'HeartRate-2022-03-21-1647950188'!$C:$G,3,0)</f>
        <v>On Campus</v>
      </c>
      <c r="AC1956" s="14" t="str">
        <f>VLOOKUP($N1956,'HeartRate-2022-03-21-1647950188'!$C:$G,4,0)</f>
        <v>Sitting</v>
      </c>
      <c r="AD1956" s="14" t="str">
        <f>VLOOKUP($N1956,'HeartRate-2022-03-21-1647950188'!$C:$G,5,0)</f>
        <v>Tools_Digital Drawing</v>
      </c>
      <c r="AE1956">
        <f t="shared" si="185"/>
        <v>0</v>
      </c>
      <c r="AF1956" s="18">
        <v>44641</v>
      </c>
      <c r="AG1956" s="19">
        <v>0.61943287037037031</v>
      </c>
    </row>
    <row r="1957" spans="1:33" x14ac:dyDescent="0.3">
      <c r="A1957" s="5">
        <v>44641.619444444441</v>
      </c>
      <c r="B1957" t="str">
        <f>IFERROR(AVERAGEIFS('HeartRate-2022-03-21-1647950188'!$B:$B,'HeartRate-2022-03-21-1647950188'!$A:$A,Data_Extraction!B$2,'HeartRate-2022-03-21-1647950188'!$C:$C,Data_Extraction!$A1957),"")</f>
        <v/>
      </c>
      <c r="C1957" t="str">
        <f>IFERROR(AVERAGEIFS('HeartRate-2022-03-21-1647950188'!$B:$B,'HeartRate-2022-03-21-1647950188'!$A:$A,Data_Extraction!C$2,'HeartRate-2022-03-21-1647950188'!$C:$C,Data_Extraction!$A1957),"")</f>
        <v/>
      </c>
      <c r="D1957" t="str">
        <f>IFERROR(AVERAGEIFS('HeartRate-2022-03-21-1647950188'!$B:$B,'HeartRate-2022-03-21-1647950188'!$A:$A,Data_Extraction!D$2,'HeartRate-2022-03-21-1647950188'!$C:$C,Data_Extraction!$A1957),"")</f>
        <v/>
      </c>
      <c r="E1957" t="str">
        <f>IFERROR(AVERAGEIFS('HeartRate-2022-03-21-1647950188'!$B:$B,'HeartRate-2022-03-21-1647950188'!$A:$A,Data_Extraction!E$2,'HeartRate-2022-03-21-1647950188'!$C:$C,Data_Extraction!$A1957),"")</f>
        <v/>
      </c>
      <c r="F1957" t="str">
        <f>IFERROR(AVERAGEIFS('HeartRate-2022-03-21-1647950188'!$B:$B,'HeartRate-2022-03-21-1647950188'!$A:$A,Data_Extraction!F$2,'HeartRate-2022-03-21-1647950188'!$C:$C,Data_Extraction!$A1957),"")</f>
        <v/>
      </c>
      <c r="G1957" t="str">
        <f>IFERROR(AVERAGEIFS('HeartRate-2022-03-21-1647950188'!$B:$B,'HeartRate-2022-03-21-1647950188'!$A:$A,Data_Extraction!G$2,'HeartRate-2022-03-21-1647950188'!$C:$C,Data_Extraction!$A1957),"")</f>
        <v/>
      </c>
      <c r="H1957">
        <f>IFERROR(AVERAGEIFS('HeartRate-2022-03-21-1647950188'!$B:$B,'HeartRate-2022-03-21-1647950188'!$A:$A,Data_Extraction!H$2,'HeartRate-2022-03-21-1647950188'!$C:$C,Data_Extraction!$A1957),"")</f>
        <v>90</v>
      </c>
      <c r="I1957" t="str">
        <f>IFERROR(AVERAGEIFS('HeartRate-2022-03-21-1647950188'!$B:$B,'HeartRate-2022-03-21-1647950188'!$A:$A,Data_Extraction!I$2,'HeartRate-2022-03-21-1647950188'!$C:$C,Data_Extraction!$A1957),"")</f>
        <v/>
      </c>
      <c r="J1957" s="8">
        <f t="shared" si="181"/>
        <v>90</v>
      </c>
      <c r="N1957" s="11">
        <f>Data_Extraction!A1957</f>
        <v>44641.619444444441</v>
      </c>
      <c r="O1957" s="15">
        <f t="shared" si="182"/>
        <v>44641</v>
      </c>
      <c r="P1957" s="16">
        <f t="shared" si="183"/>
        <v>0.61944444444444446</v>
      </c>
      <c r="Q1957" s="12">
        <f>IF(Data_Extraction!B1957="",Data_Extraction!$J1957*(Q$1),Data_Extraction!B1957)</f>
        <v>81</v>
      </c>
      <c r="R1957" s="12">
        <f>IF(Data_Extraction!C1957="",Data_Extraction!$J1957*(R$1),Data_Extraction!C1957)</f>
        <v>82.8</v>
      </c>
      <c r="S1957" s="12">
        <f>IF(Data_Extraction!D1957="",Data_Extraction!$J1957*(S$1),Data_Extraction!D1957)</f>
        <v>93.600000000000009</v>
      </c>
      <c r="T1957" s="12">
        <f>IF(Data_Extraction!E1957="",Data_Extraction!$J1957*(T$1),Data_Extraction!E1957)</f>
        <v>85.5</v>
      </c>
      <c r="U1957" s="12">
        <f>IF(Data_Extraction!F1957="",Data_Extraction!$J1957*(U$1),Data_Extraction!F1957)</f>
        <v>88.2</v>
      </c>
      <c r="V1957" s="12">
        <f>IF(Data_Extraction!G1957="",Data_Extraction!$J1957*(V$1),Data_Extraction!G1957)</f>
        <v>81.900000000000006</v>
      </c>
      <c r="W1957" s="12">
        <f>IF(Data_Extraction!H1957="",Data_Extraction!$J1957*(W$1),Data_Extraction!H1957)</f>
        <v>90</v>
      </c>
      <c r="X1957" s="12">
        <f>IF(Data_Extraction!I1957="",Data_Extraction!$J1957*(X$1),Data_Extraction!I1957)</f>
        <v>87.3</v>
      </c>
      <c r="Y1957" s="13">
        <f t="shared" si="180"/>
        <v>86.287499999999994</v>
      </c>
      <c r="Z1957" s="17" t="str">
        <f t="shared" si="184"/>
        <v>Evening</v>
      </c>
      <c r="AA1957" s="14" t="str">
        <f>VLOOKUP($N1957,'HeartRate-2022-03-21-1647950188'!$C:$G,2,0)</f>
        <v>Hands On</v>
      </c>
      <c r="AB1957" s="14" t="str">
        <f>VLOOKUP($N1957,'HeartRate-2022-03-21-1647950188'!$C:$G,3,0)</f>
        <v>On Campus</v>
      </c>
      <c r="AC1957" s="14" t="str">
        <f>VLOOKUP($N1957,'HeartRate-2022-03-21-1647950188'!$C:$G,4,0)</f>
        <v>Sitting</v>
      </c>
      <c r="AD1957" s="14" t="str">
        <f>VLOOKUP($N1957,'HeartRate-2022-03-21-1647950188'!$C:$G,5,0)</f>
        <v>Tools_Digital Drawing</v>
      </c>
      <c r="AE1957">
        <f t="shared" si="185"/>
        <v>0</v>
      </c>
      <c r="AF1957" s="18">
        <v>44641</v>
      </c>
      <c r="AG1957" s="19">
        <v>0.61944444444444446</v>
      </c>
    </row>
    <row r="1958" spans="1:33" x14ac:dyDescent="0.3">
      <c r="A1958" s="5">
        <v>44641.619826388887</v>
      </c>
      <c r="B1958" t="str">
        <f>IFERROR(AVERAGEIFS('HeartRate-2022-03-21-1647950188'!$B:$B,'HeartRate-2022-03-21-1647950188'!$A:$A,Data_Extraction!B$2,'HeartRate-2022-03-21-1647950188'!$C:$C,Data_Extraction!$A1958),"")</f>
        <v/>
      </c>
      <c r="C1958" t="str">
        <f>IFERROR(AVERAGEIFS('HeartRate-2022-03-21-1647950188'!$B:$B,'HeartRate-2022-03-21-1647950188'!$A:$A,Data_Extraction!C$2,'HeartRate-2022-03-21-1647950188'!$C:$C,Data_Extraction!$A1958),"")</f>
        <v/>
      </c>
      <c r="D1958" t="str">
        <f>IFERROR(AVERAGEIFS('HeartRate-2022-03-21-1647950188'!$B:$B,'HeartRate-2022-03-21-1647950188'!$A:$A,Data_Extraction!D$2,'HeartRate-2022-03-21-1647950188'!$C:$C,Data_Extraction!$A1958),"")</f>
        <v/>
      </c>
      <c r="E1958" t="str">
        <f>IFERROR(AVERAGEIFS('HeartRate-2022-03-21-1647950188'!$B:$B,'HeartRate-2022-03-21-1647950188'!$A:$A,Data_Extraction!E$2,'HeartRate-2022-03-21-1647950188'!$C:$C,Data_Extraction!$A1958),"")</f>
        <v/>
      </c>
      <c r="F1958" t="str">
        <f>IFERROR(AVERAGEIFS('HeartRate-2022-03-21-1647950188'!$B:$B,'HeartRate-2022-03-21-1647950188'!$A:$A,Data_Extraction!F$2,'HeartRate-2022-03-21-1647950188'!$C:$C,Data_Extraction!$A1958),"")</f>
        <v/>
      </c>
      <c r="G1958" t="str">
        <f>IFERROR(AVERAGEIFS('HeartRate-2022-03-21-1647950188'!$B:$B,'HeartRate-2022-03-21-1647950188'!$A:$A,Data_Extraction!G$2,'HeartRate-2022-03-21-1647950188'!$C:$C,Data_Extraction!$A1958),"")</f>
        <v/>
      </c>
      <c r="H1958">
        <f>IFERROR(AVERAGEIFS('HeartRate-2022-03-21-1647950188'!$B:$B,'HeartRate-2022-03-21-1647950188'!$A:$A,Data_Extraction!H$2,'HeartRate-2022-03-21-1647950188'!$C:$C,Data_Extraction!$A1958),"")</f>
        <v>88</v>
      </c>
      <c r="I1958" t="str">
        <f>IFERROR(AVERAGEIFS('HeartRate-2022-03-21-1647950188'!$B:$B,'HeartRate-2022-03-21-1647950188'!$A:$A,Data_Extraction!I$2,'HeartRate-2022-03-21-1647950188'!$C:$C,Data_Extraction!$A1958),"")</f>
        <v/>
      </c>
      <c r="J1958" s="8">
        <f t="shared" si="181"/>
        <v>88</v>
      </c>
      <c r="N1958" s="11">
        <f>Data_Extraction!A1958</f>
        <v>44641.619826388887</v>
      </c>
      <c r="O1958" s="15">
        <f t="shared" si="182"/>
        <v>44641</v>
      </c>
      <c r="P1958" s="16">
        <f t="shared" si="183"/>
        <v>0.61982638888888886</v>
      </c>
      <c r="Q1958" s="12">
        <f>IF(Data_Extraction!B1958="",Data_Extraction!$J1958*(Q$1),Data_Extraction!B1958)</f>
        <v>79.2</v>
      </c>
      <c r="R1958" s="12">
        <f>IF(Data_Extraction!C1958="",Data_Extraction!$J1958*(R$1),Data_Extraction!C1958)</f>
        <v>80.960000000000008</v>
      </c>
      <c r="S1958" s="12">
        <f>IF(Data_Extraction!D1958="",Data_Extraction!$J1958*(S$1),Data_Extraction!D1958)</f>
        <v>91.52000000000001</v>
      </c>
      <c r="T1958" s="12">
        <f>IF(Data_Extraction!E1958="",Data_Extraction!$J1958*(T$1),Data_Extraction!E1958)</f>
        <v>83.6</v>
      </c>
      <c r="U1958" s="12">
        <f>IF(Data_Extraction!F1958="",Data_Extraction!$J1958*(U$1),Data_Extraction!F1958)</f>
        <v>86.24</v>
      </c>
      <c r="V1958" s="12">
        <f>IF(Data_Extraction!G1958="",Data_Extraction!$J1958*(V$1),Data_Extraction!G1958)</f>
        <v>80.08</v>
      </c>
      <c r="W1958" s="12">
        <f>IF(Data_Extraction!H1958="",Data_Extraction!$J1958*(W$1),Data_Extraction!H1958)</f>
        <v>88</v>
      </c>
      <c r="X1958" s="12">
        <f>IF(Data_Extraction!I1958="",Data_Extraction!$J1958*(X$1),Data_Extraction!I1958)</f>
        <v>85.36</v>
      </c>
      <c r="Y1958" s="13">
        <f t="shared" si="180"/>
        <v>84.37</v>
      </c>
      <c r="Z1958" s="17" t="str">
        <f t="shared" si="184"/>
        <v>Evening</v>
      </c>
      <c r="AA1958" s="14" t="str">
        <f>VLOOKUP($N1958,'HeartRate-2022-03-21-1647950188'!$C:$G,2,0)</f>
        <v>Hands On</v>
      </c>
      <c r="AB1958" s="14" t="str">
        <f>VLOOKUP($N1958,'HeartRate-2022-03-21-1647950188'!$C:$G,3,0)</f>
        <v>On Campus</v>
      </c>
      <c r="AC1958" s="14" t="str">
        <f>VLOOKUP($N1958,'HeartRate-2022-03-21-1647950188'!$C:$G,4,0)</f>
        <v>Sitting</v>
      </c>
      <c r="AD1958" s="14" t="str">
        <f>VLOOKUP($N1958,'HeartRate-2022-03-21-1647950188'!$C:$G,5,0)</f>
        <v>Tools_Digital Drawing</v>
      </c>
      <c r="AE1958">
        <f t="shared" si="185"/>
        <v>0</v>
      </c>
      <c r="AF1958" s="18">
        <v>44641</v>
      </c>
      <c r="AG1958" s="19">
        <v>0.61982638888888886</v>
      </c>
    </row>
    <row r="1959" spans="1:33" x14ac:dyDescent="0.3">
      <c r="A1959" s="5">
        <v>44641.620821759258</v>
      </c>
      <c r="B1959" t="str">
        <f>IFERROR(AVERAGEIFS('HeartRate-2022-03-21-1647950188'!$B:$B,'HeartRate-2022-03-21-1647950188'!$A:$A,Data_Extraction!B$2,'HeartRate-2022-03-21-1647950188'!$C:$C,Data_Extraction!$A1959),"")</f>
        <v/>
      </c>
      <c r="C1959" t="str">
        <f>IFERROR(AVERAGEIFS('HeartRate-2022-03-21-1647950188'!$B:$B,'HeartRate-2022-03-21-1647950188'!$A:$A,Data_Extraction!C$2,'HeartRate-2022-03-21-1647950188'!$C:$C,Data_Extraction!$A1959),"")</f>
        <v/>
      </c>
      <c r="D1959" t="str">
        <f>IFERROR(AVERAGEIFS('HeartRate-2022-03-21-1647950188'!$B:$B,'HeartRate-2022-03-21-1647950188'!$A:$A,Data_Extraction!D$2,'HeartRate-2022-03-21-1647950188'!$C:$C,Data_Extraction!$A1959),"")</f>
        <v/>
      </c>
      <c r="E1959" t="str">
        <f>IFERROR(AVERAGEIFS('HeartRate-2022-03-21-1647950188'!$B:$B,'HeartRate-2022-03-21-1647950188'!$A:$A,Data_Extraction!E$2,'HeartRate-2022-03-21-1647950188'!$C:$C,Data_Extraction!$A1959),"")</f>
        <v/>
      </c>
      <c r="F1959" t="str">
        <f>IFERROR(AVERAGEIFS('HeartRate-2022-03-21-1647950188'!$B:$B,'HeartRate-2022-03-21-1647950188'!$A:$A,Data_Extraction!F$2,'HeartRate-2022-03-21-1647950188'!$C:$C,Data_Extraction!$A1959),"")</f>
        <v/>
      </c>
      <c r="G1959" t="str">
        <f>IFERROR(AVERAGEIFS('HeartRate-2022-03-21-1647950188'!$B:$B,'HeartRate-2022-03-21-1647950188'!$A:$A,Data_Extraction!G$2,'HeartRate-2022-03-21-1647950188'!$C:$C,Data_Extraction!$A1959),"")</f>
        <v/>
      </c>
      <c r="H1959">
        <f>IFERROR(AVERAGEIFS('HeartRate-2022-03-21-1647950188'!$B:$B,'HeartRate-2022-03-21-1647950188'!$A:$A,Data_Extraction!H$2,'HeartRate-2022-03-21-1647950188'!$C:$C,Data_Extraction!$A1959),"")</f>
        <v>92</v>
      </c>
      <c r="I1959" t="str">
        <f>IFERROR(AVERAGEIFS('HeartRate-2022-03-21-1647950188'!$B:$B,'HeartRate-2022-03-21-1647950188'!$A:$A,Data_Extraction!I$2,'HeartRate-2022-03-21-1647950188'!$C:$C,Data_Extraction!$A1959),"")</f>
        <v/>
      </c>
      <c r="J1959" s="8">
        <f t="shared" si="181"/>
        <v>92</v>
      </c>
      <c r="N1959" s="11">
        <f>Data_Extraction!A1959</f>
        <v>44641.620821759258</v>
      </c>
      <c r="O1959" s="15">
        <f t="shared" si="182"/>
        <v>44641</v>
      </c>
      <c r="P1959" s="16">
        <f t="shared" si="183"/>
        <v>0.6208217592592592</v>
      </c>
      <c r="Q1959" s="12">
        <f>IF(Data_Extraction!B1959="",Data_Extraction!$J1959*(Q$1),Data_Extraction!B1959)</f>
        <v>82.8</v>
      </c>
      <c r="R1959" s="12">
        <f>IF(Data_Extraction!C1959="",Data_Extraction!$J1959*(R$1),Data_Extraction!C1959)</f>
        <v>84.64</v>
      </c>
      <c r="S1959" s="12">
        <f>IF(Data_Extraction!D1959="",Data_Extraction!$J1959*(S$1),Data_Extraction!D1959)</f>
        <v>95.68</v>
      </c>
      <c r="T1959" s="12">
        <f>IF(Data_Extraction!E1959="",Data_Extraction!$J1959*(T$1),Data_Extraction!E1959)</f>
        <v>87.399999999999991</v>
      </c>
      <c r="U1959" s="12">
        <f>IF(Data_Extraction!F1959="",Data_Extraction!$J1959*(U$1),Data_Extraction!F1959)</f>
        <v>90.16</v>
      </c>
      <c r="V1959" s="12">
        <f>IF(Data_Extraction!G1959="",Data_Extraction!$J1959*(V$1),Data_Extraction!G1959)</f>
        <v>83.72</v>
      </c>
      <c r="W1959" s="12">
        <f>IF(Data_Extraction!H1959="",Data_Extraction!$J1959*(W$1),Data_Extraction!H1959)</f>
        <v>92</v>
      </c>
      <c r="X1959" s="12">
        <f>IF(Data_Extraction!I1959="",Data_Extraction!$J1959*(X$1),Data_Extraction!I1959)</f>
        <v>89.24</v>
      </c>
      <c r="Y1959" s="13">
        <f t="shared" si="180"/>
        <v>88.204999999999998</v>
      </c>
      <c r="Z1959" s="17" t="str">
        <f t="shared" si="184"/>
        <v>Evening</v>
      </c>
      <c r="AA1959" s="14" t="str">
        <f>VLOOKUP($N1959,'HeartRate-2022-03-21-1647950188'!$C:$G,2,0)</f>
        <v>Hands On</v>
      </c>
      <c r="AB1959" s="14" t="str">
        <f>VLOOKUP($N1959,'HeartRate-2022-03-21-1647950188'!$C:$G,3,0)</f>
        <v>On Campus</v>
      </c>
      <c r="AC1959" s="14" t="str">
        <f>VLOOKUP($N1959,'HeartRate-2022-03-21-1647950188'!$C:$G,4,0)</f>
        <v>Sitting</v>
      </c>
      <c r="AD1959" s="14" t="str">
        <f>VLOOKUP($N1959,'HeartRate-2022-03-21-1647950188'!$C:$G,5,0)</f>
        <v>Tools_Digital Drawing</v>
      </c>
      <c r="AE1959">
        <f t="shared" si="185"/>
        <v>0</v>
      </c>
      <c r="AF1959" s="18">
        <v>44641</v>
      </c>
      <c r="AG1959" s="19">
        <v>0.6208217592592592</v>
      </c>
    </row>
    <row r="1960" spans="1:33" x14ac:dyDescent="0.3">
      <c r="A1960" s="5">
        <v>44641.621516203704</v>
      </c>
      <c r="B1960" t="str">
        <f>IFERROR(AVERAGEIFS('HeartRate-2022-03-21-1647950188'!$B:$B,'HeartRate-2022-03-21-1647950188'!$A:$A,Data_Extraction!B$2,'HeartRate-2022-03-21-1647950188'!$C:$C,Data_Extraction!$A1960),"")</f>
        <v/>
      </c>
      <c r="C1960" t="str">
        <f>IFERROR(AVERAGEIFS('HeartRate-2022-03-21-1647950188'!$B:$B,'HeartRate-2022-03-21-1647950188'!$A:$A,Data_Extraction!C$2,'HeartRate-2022-03-21-1647950188'!$C:$C,Data_Extraction!$A1960),"")</f>
        <v/>
      </c>
      <c r="D1960" t="str">
        <f>IFERROR(AVERAGEIFS('HeartRate-2022-03-21-1647950188'!$B:$B,'HeartRate-2022-03-21-1647950188'!$A:$A,Data_Extraction!D$2,'HeartRate-2022-03-21-1647950188'!$C:$C,Data_Extraction!$A1960),"")</f>
        <v/>
      </c>
      <c r="E1960" t="str">
        <f>IFERROR(AVERAGEIFS('HeartRate-2022-03-21-1647950188'!$B:$B,'HeartRate-2022-03-21-1647950188'!$A:$A,Data_Extraction!E$2,'HeartRate-2022-03-21-1647950188'!$C:$C,Data_Extraction!$A1960),"")</f>
        <v/>
      </c>
      <c r="F1960" t="str">
        <f>IFERROR(AVERAGEIFS('HeartRate-2022-03-21-1647950188'!$B:$B,'HeartRate-2022-03-21-1647950188'!$A:$A,Data_Extraction!F$2,'HeartRate-2022-03-21-1647950188'!$C:$C,Data_Extraction!$A1960),"")</f>
        <v/>
      </c>
      <c r="G1960" t="str">
        <f>IFERROR(AVERAGEIFS('HeartRate-2022-03-21-1647950188'!$B:$B,'HeartRate-2022-03-21-1647950188'!$A:$A,Data_Extraction!G$2,'HeartRate-2022-03-21-1647950188'!$C:$C,Data_Extraction!$A1960),"")</f>
        <v/>
      </c>
      <c r="H1960">
        <f>IFERROR(AVERAGEIFS('HeartRate-2022-03-21-1647950188'!$B:$B,'HeartRate-2022-03-21-1647950188'!$A:$A,Data_Extraction!H$2,'HeartRate-2022-03-21-1647950188'!$C:$C,Data_Extraction!$A1960),"")</f>
        <v>83</v>
      </c>
      <c r="I1960" t="str">
        <f>IFERROR(AVERAGEIFS('HeartRate-2022-03-21-1647950188'!$B:$B,'HeartRate-2022-03-21-1647950188'!$A:$A,Data_Extraction!I$2,'HeartRate-2022-03-21-1647950188'!$C:$C,Data_Extraction!$A1960),"")</f>
        <v/>
      </c>
      <c r="J1960" s="8">
        <f t="shared" si="181"/>
        <v>83</v>
      </c>
      <c r="N1960" s="11">
        <f>Data_Extraction!A1960</f>
        <v>44641.621516203704</v>
      </c>
      <c r="O1960" s="15">
        <f t="shared" si="182"/>
        <v>44641</v>
      </c>
      <c r="P1960" s="16">
        <f t="shared" si="183"/>
        <v>0.62151620370370375</v>
      </c>
      <c r="Q1960" s="12">
        <f>IF(Data_Extraction!B1960="",Data_Extraction!$J1960*(Q$1),Data_Extraction!B1960)</f>
        <v>74.7</v>
      </c>
      <c r="R1960" s="12">
        <f>IF(Data_Extraction!C1960="",Data_Extraction!$J1960*(R$1),Data_Extraction!C1960)</f>
        <v>76.36</v>
      </c>
      <c r="S1960" s="12">
        <f>IF(Data_Extraction!D1960="",Data_Extraction!$J1960*(S$1),Data_Extraction!D1960)</f>
        <v>86.320000000000007</v>
      </c>
      <c r="T1960" s="12">
        <f>IF(Data_Extraction!E1960="",Data_Extraction!$J1960*(T$1),Data_Extraction!E1960)</f>
        <v>78.849999999999994</v>
      </c>
      <c r="U1960" s="12">
        <f>IF(Data_Extraction!F1960="",Data_Extraction!$J1960*(U$1),Data_Extraction!F1960)</f>
        <v>81.34</v>
      </c>
      <c r="V1960" s="12">
        <f>IF(Data_Extraction!G1960="",Data_Extraction!$J1960*(V$1),Data_Extraction!G1960)</f>
        <v>75.53</v>
      </c>
      <c r="W1960" s="12">
        <f>IF(Data_Extraction!H1960="",Data_Extraction!$J1960*(W$1),Data_Extraction!H1960)</f>
        <v>83</v>
      </c>
      <c r="X1960" s="12">
        <f>IF(Data_Extraction!I1960="",Data_Extraction!$J1960*(X$1),Data_Extraction!I1960)</f>
        <v>80.509999999999991</v>
      </c>
      <c r="Y1960" s="13">
        <f t="shared" si="180"/>
        <v>79.576250000000002</v>
      </c>
      <c r="Z1960" s="17" t="str">
        <f t="shared" si="184"/>
        <v>Evening</v>
      </c>
      <c r="AA1960" s="14" t="str">
        <f>VLOOKUP($N1960,'HeartRate-2022-03-21-1647950188'!$C:$G,2,0)</f>
        <v>Closing</v>
      </c>
      <c r="AB1960" s="14" t="str">
        <f>VLOOKUP($N1960,'HeartRate-2022-03-21-1647950188'!$C:$G,3,0)</f>
        <v>On Campus</v>
      </c>
      <c r="AC1960" s="14" t="str">
        <f>VLOOKUP($N1960,'HeartRate-2022-03-21-1647950188'!$C:$G,4,0)</f>
        <v>Sitting</v>
      </c>
      <c r="AD1960" s="14" t="str">
        <f>VLOOKUP($N1960,'HeartRate-2022-03-21-1647950188'!$C:$G,5,0)</f>
        <v>Tools_Digital Drawing</v>
      </c>
      <c r="AE1960">
        <f t="shared" si="185"/>
        <v>0</v>
      </c>
      <c r="AF1960" s="18">
        <v>44641</v>
      </c>
      <c r="AG1960" s="19">
        <v>0.62151620370370375</v>
      </c>
    </row>
    <row r="1961" spans="1:33" x14ac:dyDescent="0.3">
      <c r="A1961" s="5">
        <v>44641.621689814812</v>
      </c>
      <c r="B1961" t="str">
        <f>IFERROR(AVERAGEIFS('HeartRate-2022-03-21-1647950188'!$B:$B,'HeartRate-2022-03-21-1647950188'!$A:$A,Data_Extraction!B$2,'HeartRate-2022-03-21-1647950188'!$C:$C,Data_Extraction!$A1961),"")</f>
        <v/>
      </c>
      <c r="C1961" t="str">
        <f>IFERROR(AVERAGEIFS('HeartRate-2022-03-21-1647950188'!$B:$B,'HeartRate-2022-03-21-1647950188'!$A:$A,Data_Extraction!C$2,'HeartRate-2022-03-21-1647950188'!$C:$C,Data_Extraction!$A1961),"")</f>
        <v/>
      </c>
      <c r="D1961" t="str">
        <f>IFERROR(AVERAGEIFS('HeartRate-2022-03-21-1647950188'!$B:$B,'HeartRate-2022-03-21-1647950188'!$A:$A,Data_Extraction!D$2,'HeartRate-2022-03-21-1647950188'!$C:$C,Data_Extraction!$A1961),"")</f>
        <v/>
      </c>
      <c r="E1961" t="str">
        <f>IFERROR(AVERAGEIFS('HeartRate-2022-03-21-1647950188'!$B:$B,'HeartRate-2022-03-21-1647950188'!$A:$A,Data_Extraction!E$2,'HeartRate-2022-03-21-1647950188'!$C:$C,Data_Extraction!$A1961),"")</f>
        <v/>
      </c>
      <c r="F1961" t="str">
        <f>IFERROR(AVERAGEIFS('HeartRate-2022-03-21-1647950188'!$B:$B,'HeartRate-2022-03-21-1647950188'!$A:$A,Data_Extraction!F$2,'HeartRate-2022-03-21-1647950188'!$C:$C,Data_Extraction!$A1961),"")</f>
        <v/>
      </c>
      <c r="G1961" t="str">
        <f>IFERROR(AVERAGEIFS('HeartRate-2022-03-21-1647950188'!$B:$B,'HeartRate-2022-03-21-1647950188'!$A:$A,Data_Extraction!G$2,'HeartRate-2022-03-21-1647950188'!$C:$C,Data_Extraction!$A1961),"")</f>
        <v/>
      </c>
      <c r="H1961">
        <f>IFERROR(AVERAGEIFS('HeartRate-2022-03-21-1647950188'!$B:$B,'HeartRate-2022-03-21-1647950188'!$A:$A,Data_Extraction!H$2,'HeartRate-2022-03-21-1647950188'!$C:$C,Data_Extraction!$A1961),"")</f>
        <v>83</v>
      </c>
      <c r="I1961" t="str">
        <f>IFERROR(AVERAGEIFS('HeartRate-2022-03-21-1647950188'!$B:$B,'HeartRate-2022-03-21-1647950188'!$A:$A,Data_Extraction!I$2,'HeartRate-2022-03-21-1647950188'!$C:$C,Data_Extraction!$A1961),"")</f>
        <v/>
      </c>
      <c r="J1961" s="8">
        <f t="shared" si="181"/>
        <v>83</v>
      </c>
      <c r="AF1961" s="18">
        <v>44641</v>
      </c>
      <c r="AG1961" s="19">
        <v>0.62168981481481478</v>
      </c>
    </row>
  </sheetData>
  <autoFilter ref="N2:AD1961" xr:uid="{00000000-0009-0000-0000-00000A000000}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3043"/>
  <sheetViews>
    <sheetView topLeftCell="A1000" workbookViewId="0">
      <selection activeCell="D908" sqref="D908"/>
    </sheetView>
  </sheetViews>
  <sheetFormatPr defaultRowHeight="14.4" x14ac:dyDescent="0.3"/>
  <cols>
    <col min="1" max="1" width="21.109375" style="1" customWidth="1"/>
    <col min="2" max="2" width="8.88671875" style="1"/>
    <col min="3" max="3" width="30.33203125" style="1" customWidth="1"/>
    <col min="4" max="4" width="16.88671875" style="1" customWidth="1"/>
    <col min="5" max="5" width="10.5546875" style="1" customWidth="1"/>
    <col min="6" max="12" width="8.88671875" style="1"/>
    <col min="13" max="13" width="9.6640625" style="1" bestFit="1" customWidth="1"/>
    <col min="14" max="14" width="15.44140625" style="1" bestFit="1" customWidth="1"/>
    <col min="15" max="16" width="15.44140625" style="1" customWidth="1"/>
    <col min="17" max="16384" width="8.88671875" style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19</v>
      </c>
      <c r="E1" s="1" t="s">
        <v>14</v>
      </c>
      <c r="F1" s="1" t="s">
        <v>16</v>
      </c>
      <c r="G1" s="1" t="s">
        <v>117</v>
      </c>
    </row>
    <row r="2" spans="1:20" x14ac:dyDescent="0.3">
      <c r="A2" s="1" t="s">
        <v>3</v>
      </c>
      <c r="B2" s="1">
        <v>75</v>
      </c>
      <c r="C2" s="2">
        <v>44634.417349537034</v>
      </c>
      <c r="D2" s="1" t="s">
        <v>8</v>
      </c>
      <c r="E2" s="1" t="s">
        <v>15</v>
      </c>
      <c r="F2" s="1" t="s">
        <v>17</v>
      </c>
      <c r="G2" s="1" t="s">
        <v>143</v>
      </c>
      <c r="M2" s="6">
        <f>VALUE(TEXT(C2,0))</f>
        <v>44634</v>
      </c>
      <c r="N2" s="7">
        <f>C2</f>
        <v>44634.417349537034</v>
      </c>
      <c r="O2" s="2"/>
      <c r="P2" s="7"/>
      <c r="Q2" s="1" t="str">
        <f>IF(D2="",Q1,D2)</f>
        <v>Greetings</v>
      </c>
      <c r="R2" s="1" t="str">
        <f>IF(E2="",R1,E2)</f>
        <v>Off Campus</v>
      </c>
      <c r="S2" s="1" t="str">
        <f>IF(F2="",S1,F2)</f>
        <v>Standing</v>
      </c>
      <c r="T2" s="1" t="str">
        <f>IF(G2="",T1,G2)</f>
        <v>Technical Contexts</v>
      </c>
    </row>
    <row r="3" spans="1:20" x14ac:dyDescent="0.3">
      <c r="A3" s="1" t="s">
        <v>3</v>
      </c>
      <c r="B3" s="1">
        <v>73</v>
      </c>
      <c r="C3" s="2">
        <v>44634.418043981481</v>
      </c>
      <c r="D3" s="1" t="s">
        <v>8</v>
      </c>
      <c r="E3" s="1" t="s">
        <v>15</v>
      </c>
      <c r="F3" s="1" t="s">
        <v>17</v>
      </c>
      <c r="G3" s="1" t="s">
        <v>143</v>
      </c>
      <c r="M3" s="6">
        <f t="shared" ref="M3:M66" si="0">VALUE(TEXT(C3,0))</f>
        <v>44634</v>
      </c>
      <c r="N3" s="7">
        <f t="shared" ref="N3:N66" si="1">C3</f>
        <v>44634.418043981481</v>
      </c>
      <c r="O3" s="7"/>
      <c r="P3" s="7"/>
    </row>
    <row r="4" spans="1:20" x14ac:dyDescent="0.3">
      <c r="A4" s="1" t="s">
        <v>3</v>
      </c>
      <c r="B4" s="1">
        <v>75</v>
      </c>
      <c r="C4" s="2">
        <v>44634.418738425928</v>
      </c>
      <c r="D4" s="1" t="s">
        <v>8</v>
      </c>
      <c r="E4" s="1" t="s">
        <v>15</v>
      </c>
      <c r="F4" s="1" t="s">
        <v>17</v>
      </c>
      <c r="G4" s="1" t="s">
        <v>143</v>
      </c>
      <c r="M4" s="6">
        <f t="shared" si="0"/>
        <v>44634</v>
      </c>
      <c r="N4" s="7">
        <f t="shared" si="1"/>
        <v>44634.418738425928</v>
      </c>
      <c r="O4" s="7"/>
      <c r="P4" s="7"/>
    </row>
    <row r="5" spans="1:20" x14ac:dyDescent="0.3">
      <c r="A5" s="1" t="s">
        <v>3</v>
      </c>
      <c r="B5" s="1">
        <v>75</v>
      </c>
      <c r="C5" s="2">
        <v>44634.419432870367</v>
      </c>
      <c r="D5" s="1" t="s">
        <v>8</v>
      </c>
      <c r="E5" s="1" t="s">
        <v>15</v>
      </c>
      <c r="F5" s="1" t="s">
        <v>17</v>
      </c>
      <c r="G5" s="1" t="s">
        <v>143</v>
      </c>
      <c r="M5" s="6">
        <f t="shared" si="0"/>
        <v>44634</v>
      </c>
      <c r="N5" s="7">
        <f t="shared" si="1"/>
        <v>44634.419432870367</v>
      </c>
      <c r="O5" s="7"/>
      <c r="P5" s="7"/>
    </row>
    <row r="6" spans="1:20" x14ac:dyDescent="0.3">
      <c r="A6" s="1" t="s">
        <v>3</v>
      </c>
      <c r="B6" s="1">
        <v>78</v>
      </c>
      <c r="C6" s="2">
        <v>44634.420127314814</v>
      </c>
      <c r="D6" s="1" t="s">
        <v>8</v>
      </c>
      <c r="E6" s="1" t="s">
        <v>15</v>
      </c>
      <c r="F6" s="1" t="s">
        <v>17</v>
      </c>
      <c r="G6" s="1" t="s">
        <v>143</v>
      </c>
      <c r="M6" s="6">
        <f t="shared" si="0"/>
        <v>44634</v>
      </c>
      <c r="N6" s="7">
        <f t="shared" si="1"/>
        <v>44634.420127314814</v>
      </c>
      <c r="O6" s="7"/>
      <c r="P6" s="7"/>
    </row>
    <row r="7" spans="1:20" x14ac:dyDescent="0.3">
      <c r="A7" s="1" t="s">
        <v>3</v>
      </c>
      <c r="B7" s="1">
        <v>78</v>
      </c>
      <c r="C7" s="2">
        <v>44634.42082175926</v>
      </c>
      <c r="D7" s="1" t="s">
        <v>8</v>
      </c>
      <c r="E7" s="1" t="s">
        <v>15</v>
      </c>
      <c r="F7" s="1" t="s">
        <v>17</v>
      </c>
      <c r="G7" s="1" t="s">
        <v>143</v>
      </c>
      <c r="M7" s="6">
        <f t="shared" si="0"/>
        <v>44634</v>
      </c>
      <c r="N7" s="7">
        <f t="shared" si="1"/>
        <v>44634.42082175926</v>
      </c>
      <c r="O7" s="7"/>
      <c r="P7" s="7"/>
    </row>
    <row r="8" spans="1:20" x14ac:dyDescent="0.3">
      <c r="A8" s="1" t="s">
        <v>3</v>
      </c>
      <c r="B8" s="1">
        <v>76</v>
      </c>
      <c r="C8" s="2">
        <v>44634.421516203707</v>
      </c>
      <c r="D8" s="1" t="s">
        <v>8</v>
      </c>
      <c r="E8" s="1" t="s">
        <v>15</v>
      </c>
      <c r="F8" s="1" t="s">
        <v>17</v>
      </c>
      <c r="G8" s="1" t="s">
        <v>143</v>
      </c>
      <c r="M8" s="6">
        <f t="shared" si="0"/>
        <v>44634</v>
      </c>
      <c r="N8" s="7">
        <f t="shared" si="1"/>
        <v>44634.421516203707</v>
      </c>
      <c r="O8" s="7"/>
      <c r="P8" s="7"/>
    </row>
    <row r="9" spans="1:20" x14ac:dyDescent="0.3">
      <c r="A9" s="1" t="s">
        <v>3</v>
      </c>
      <c r="B9" s="1">
        <v>80</v>
      </c>
      <c r="C9" s="2">
        <v>44634.422210648147</v>
      </c>
      <c r="D9" s="1" t="s">
        <v>8</v>
      </c>
      <c r="E9" s="1" t="s">
        <v>15</v>
      </c>
      <c r="F9" s="1" t="s">
        <v>17</v>
      </c>
      <c r="G9" s="1" t="s">
        <v>143</v>
      </c>
      <c r="M9" s="6">
        <f t="shared" si="0"/>
        <v>44634</v>
      </c>
      <c r="N9" s="7">
        <f t="shared" si="1"/>
        <v>44634.422210648147</v>
      </c>
      <c r="O9" s="7"/>
      <c r="P9" s="7"/>
    </row>
    <row r="10" spans="1:20" x14ac:dyDescent="0.3">
      <c r="A10" s="1" t="s">
        <v>3</v>
      </c>
      <c r="B10" s="1">
        <v>77</v>
      </c>
      <c r="C10" s="2">
        <v>44634.42359953704</v>
      </c>
      <c r="D10" s="1" t="s">
        <v>8</v>
      </c>
      <c r="E10" s="1" t="s">
        <v>15</v>
      </c>
      <c r="F10" s="1" t="s">
        <v>17</v>
      </c>
      <c r="G10" s="1" t="s">
        <v>143</v>
      </c>
      <c r="M10" s="6">
        <f t="shared" si="0"/>
        <v>44634</v>
      </c>
      <c r="N10" s="7">
        <f t="shared" si="1"/>
        <v>44634.42359953704</v>
      </c>
      <c r="O10" s="7"/>
      <c r="P10" s="7"/>
    </row>
    <row r="11" spans="1:20" x14ac:dyDescent="0.3">
      <c r="A11" s="1" t="s">
        <v>3</v>
      </c>
      <c r="B11" s="1">
        <v>86</v>
      </c>
      <c r="C11" s="2">
        <v>44634.424293981479</v>
      </c>
      <c r="D11" s="1" t="s">
        <v>8</v>
      </c>
      <c r="E11" s="1" t="s">
        <v>15</v>
      </c>
      <c r="F11" s="1" t="s">
        <v>17</v>
      </c>
      <c r="G11" s="1" t="s">
        <v>143</v>
      </c>
      <c r="M11" s="6">
        <f t="shared" si="0"/>
        <v>44634</v>
      </c>
      <c r="N11" s="7">
        <f t="shared" si="1"/>
        <v>44634.424293981479</v>
      </c>
      <c r="O11" s="7"/>
      <c r="P11" s="7"/>
    </row>
    <row r="12" spans="1:20" x14ac:dyDescent="0.3">
      <c r="A12" s="1" t="s">
        <v>3</v>
      </c>
      <c r="B12" s="1">
        <v>83</v>
      </c>
      <c r="C12" s="2">
        <v>44634.424988425926</v>
      </c>
      <c r="D12" s="1" t="s">
        <v>8</v>
      </c>
      <c r="E12" s="1" t="s">
        <v>15</v>
      </c>
      <c r="F12" s="1" t="s">
        <v>17</v>
      </c>
      <c r="G12" s="1" t="s">
        <v>143</v>
      </c>
      <c r="M12" s="6">
        <f t="shared" si="0"/>
        <v>44634</v>
      </c>
      <c r="N12" s="7">
        <f t="shared" si="1"/>
        <v>44634.424988425926</v>
      </c>
      <c r="O12" s="7"/>
      <c r="P12" s="7"/>
    </row>
    <row r="13" spans="1:20" x14ac:dyDescent="0.3">
      <c r="A13" s="1" t="s">
        <v>3</v>
      </c>
      <c r="B13" s="1">
        <v>76</v>
      </c>
      <c r="C13" s="2">
        <v>44634.425682870373</v>
      </c>
      <c r="D13" s="1" t="s">
        <v>8</v>
      </c>
      <c r="E13" s="1" t="s">
        <v>15</v>
      </c>
      <c r="F13" s="1" t="s">
        <v>17</v>
      </c>
      <c r="G13" s="1" t="s">
        <v>143</v>
      </c>
      <c r="M13" s="6">
        <f t="shared" si="0"/>
        <v>44634</v>
      </c>
      <c r="N13" s="7">
        <f t="shared" si="1"/>
        <v>44634.425682870373</v>
      </c>
      <c r="O13" s="7"/>
      <c r="P13" s="7"/>
    </row>
    <row r="14" spans="1:20" x14ac:dyDescent="0.3">
      <c r="A14" s="1" t="s">
        <v>3</v>
      </c>
      <c r="B14" s="1">
        <v>70</v>
      </c>
      <c r="C14" s="2">
        <v>44634.425752314812</v>
      </c>
      <c r="D14" s="1" t="s">
        <v>8</v>
      </c>
      <c r="E14" s="1" t="s">
        <v>15</v>
      </c>
      <c r="F14" s="1" t="s">
        <v>17</v>
      </c>
      <c r="G14" s="1" t="s">
        <v>143</v>
      </c>
      <c r="M14" s="6">
        <f t="shared" si="0"/>
        <v>44634</v>
      </c>
      <c r="N14" s="7">
        <f t="shared" si="1"/>
        <v>44634.425752314812</v>
      </c>
      <c r="O14" s="7"/>
      <c r="P14" s="7"/>
    </row>
    <row r="15" spans="1:20" x14ac:dyDescent="0.3">
      <c r="A15" s="1" t="s">
        <v>3</v>
      </c>
      <c r="B15" s="1">
        <v>67</v>
      </c>
      <c r="C15" s="2">
        <v>44634.426377314812</v>
      </c>
      <c r="D15" s="1" t="s">
        <v>8</v>
      </c>
      <c r="E15" s="1" t="s">
        <v>15</v>
      </c>
      <c r="F15" s="1" t="s">
        <v>17</v>
      </c>
      <c r="G15" s="1" t="s">
        <v>143</v>
      </c>
      <c r="M15" s="6">
        <f t="shared" si="0"/>
        <v>44634</v>
      </c>
      <c r="N15" s="7">
        <f t="shared" si="1"/>
        <v>44634.426377314812</v>
      </c>
      <c r="O15" s="7"/>
      <c r="P15" s="7"/>
    </row>
    <row r="16" spans="1:20" x14ac:dyDescent="0.3">
      <c r="A16" s="1" t="s">
        <v>3</v>
      </c>
      <c r="B16" s="1">
        <v>67</v>
      </c>
      <c r="C16" s="2">
        <v>44634.427071759259</v>
      </c>
      <c r="D16" s="1" t="s">
        <v>8</v>
      </c>
      <c r="E16" s="1" t="s">
        <v>15</v>
      </c>
      <c r="F16" s="1" t="s">
        <v>17</v>
      </c>
      <c r="G16" s="1" t="s">
        <v>143</v>
      </c>
      <c r="M16" s="6">
        <f t="shared" si="0"/>
        <v>44634</v>
      </c>
      <c r="N16" s="7">
        <f t="shared" si="1"/>
        <v>44634.427071759259</v>
      </c>
      <c r="O16" s="7"/>
      <c r="P16" s="7"/>
    </row>
    <row r="17" spans="1:16" x14ac:dyDescent="0.3">
      <c r="A17" s="1" t="s">
        <v>3</v>
      </c>
      <c r="B17" s="1">
        <v>63</v>
      </c>
      <c r="C17" s="2">
        <v>44634.427766203706</v>
      </c>
      <c r="D17" s="1" t="s">
        <v>8</v>
      </c>
      <c r="E17" s="1" t="s">
        <v>15</v>
      </c>
      <c r="F17" s="1" t="s">
        <v>17</v>
      </c>
      <c r="G17" s="1" t="s">
        <v>143</v>
      </c>
      <c r="M17" s="6">
        <f t="shared" si="0"/>
        <v>44634</v>
      </c>
      <c r="N17" s="7">
        <f t="shared" si="1"/>
        <v>44634.427766203706</v>
      </c>
      <c r="O17" s="7"/>
      <c r="P17" s="7"/>
    </row>
    <row r="18" spans="1:16" x14ac:dyDescent="0.3">
      <c r="A18" s="1" t="s">
        <v>3</v>
      </c>
      <c r="B18" s="1">
        <v>58</v>
      </c>
      <c r="C18" s="2">
        <v>44634.427789351852</v>
      </c>
      <c r="D18" s="1" t="s">
        <v>8</v>
      </c>
      <c r="E18" s="1" t="s">
        <v>15</v>
      </c>
      <c r="F18" s="1" t="s">
        <v>17</v>
      </c>
      <c r="G18" s="1" t="s">
        <v>143</v>
      </c>
      <c r="M18" s="6">
        <f t="shared" si="0"/>
        <v>44634</v>
      </c>
      <c r="N18" s="7">
        <f t="shared" si="1"/>
        <v>44634.427789351852</v>
      </c>
      <c r="O18" s="7"/>
      <c r="P18" s="7"/>
    </row>
    <row r="19" spans="1:16" x14ac:dyDescent="0.3">
      <c r="A19" s="1" t="s">
        <v>3</v>
      </c>
      <c r="B19" s="1">
        <v>69</v>
      </c>
      <c r="C19" s="2">
        <v>44634.428460648145</v>
      </c>
      <c r="D19" s="1" t="s">
        <v>8</v>
      </c>
      <c r="E19" s="1" t="s">
        <v>15</v>
      </c>
      <c r="F19" s="1" t="s">
        <v>17</v>
      </c>
      <c r="G19" s="1" t="s">
        <v>143</v>
      </c>
      <c r="M19" s="6">
        <f t="shared" si="0"/>
        <v>44634</v>
      </c>
      <c r="N19" s="7">
        <f t="shared" si="1"/>
        <v>44634.428460648145</v>
      </c>
      <c r="O19" s="7"/>
      <c r="P19" s="7"/>
    </row>
    <row r="20" spans="1:16" x14ac:dyDescent="0.3">
      <c r="A20" s="1" t="s">
        <v>3</v>
      </c>
      <c r="B20" s="1">
        <v>62</v>
      </c>
      <c r="C20" s="2">
        <v>44634.429155092592</v>
      </c>
      <c r="D20" s="1" t="s">
        <v>8</v>
      </c>
      <c r="E20" s="1" t="s">
        <v>15</v>
      </c>
      <c r="F20" s="1" t="s">
        <v>17</v>
      </c>
      <c r="G20" s="1" t="s">
        <v>143</v>
      </c>
      <c r="M20" s="6">
        <f t="shared" si="0"/>
        <v>44634</v>
      </c>
      <c r="N20" s="7">
        <f t="shared" si="1"/>
        <v>44634.429155092592</v>
      </c>
      <c r="O20" s="7"/>
      <c r="P20" s="7"/>
    </row>
    <row r="21" spans="1:16" x14ac:dyDescent="0.3">
      <c r="A21" s="1" t="s">
        <v>3</v>
      </c>
      <c r="B21" s="1">
        <v>60</v>
      </c>
      <c r="C21" s="2">
        <v>44634.429849537039</v>
      </c>
      <c r="D21" s="1" t="s">
        <v>8</v>
      </c>
      <c r="E21" s="1" t="s">
        <v>15</v>
      </c>
      <c r="F21" s="1" t="s">
        <v>17</v>
      </c>
      <c r="G21" s="1" t="s">
        <v>143</v>
      </c>
      <c r="M21" s="6">
        <f t="shared" si="0"/>
        <v>44634</v>
      </c>
      <c r="N21" s="7">
        <f t="shared" si="1"/>
        <v>44634.429849537039</v>
      </c>
      <c r="O21" s="7"/>
      <c r="P21" s="7"/>
    </row>
    <row r="22" spans="1:16" x14ac:dyDescent="0.3">
      <c r="A22" s="1" t="s">
        <v>3</v>
      </c>
      <c r="B22" s="1">
        <v>61</v>
      </c>
      <c r="C22" s="2">
        <v>44634.430543981478</v>
      </c>
      <c r="D22" s="1" t="s">
        <v>8</v>
      </c>
      <c r="E22" s="1" t="s">
        <v>15</v>
      </c>
      <c r="F22" s="1" t="s">
        <v>17</v>
      </c>
      <c r="G22" s="1" t="s">
        <v>143</v>
      </c>
      <c r="M22" s="6">
        <f t="shared" si="0"/>
        <v>44634</v>
      </c>
      <c r="N22" s="7">
        <f t="shared" si="1"/>
        <v>44634.430543981478</v>
      </c>
      <c r="O22" s="7"/>
      <c r="P22" s="7"/>
    </row>
    <row r="23" spans="1:16" x14ac:dyDescent="0.3">
      <c r="A23" s="1" t="s">
        <v>3</v>
      </c>
      <c r="B23" s="1">
        <v>75</v>
      </c>
      <c r="C23" s="2">
        <v>44634.431238425925</v>
      </c>
      <c r="D23" s="1" t="s">
        <v>8</v>
      </c>
      <c r="E23" s="1" t="s">
        <v>15</v>
      </c>
      <c r="F23" s="1" t="s">
        <v>17</v>
      </c>
      <c r="G23" s="1" t="s">
        <v>143</v>
      </c>
      <c r="M23" s="6">
        <f t="shared" si="0"/>
        <v>44634</v>
      </c>
      <c r="N23" s="7">
        <f t="shared" si="1"/>
        <v>44634.431238425925</v>
      </c>
      <c r="O23" s="7"/>
      <c r="P23" s="7"/>
    </row>
    <row r="24" spans="1:16" x14ac:dyDescent="0.3">
      <c r="A24" s="1" t="s">
        <v>3</v>
      </c>
      <c r="B24" s="1">
        <v>75</v>
      </c>
      <c r="C24" s="2">
        <v>44634.431932870371</v>
      </c>
      <c r="D24" s="1" t="s">
        <v>8</v>
      </c>
      <c r="E24" s="1" t="s">
        <v>15</v>
      </c>
      <c r="F24" s="1" t="s">
        <v>17</v>
      </c>
      <c r="G24" s="1" t="s">
        <v>143</v>
      </c>
      <c r="M24" s="6">
        <f t="shared" si="0"/>
        <v>44634</v>
      </c>
      <c r="N24" s="7">
        <f t="shared" si="1"/>
        <v>44634.431932870371</v>
      </c>
      <c r="O24" s="7"/>
      <c r="P24" s="7"/>
    </row>
    <row r="25" spans="1:16" x14ac:dyDescent="0.3">
      <c r="A25" s="1" t="s">
        <v>3</v>
      </c>
      <c r="B25" s="1">
        <v>72</v>
      </c>
      <c r="C25" s="2">
        <v>44634.432627314818</v>
      </c>
      <c r="D25" s="1" t="s">
        <v>8</v>
      </c>
      <c r="E25" s="1" t="s">
        <v>15</v>
      </c>
      <c r="F25" s="1" t="s">
        <v>17</v>
      </c>
      <c r="G25" s="1" t="s">
        <v>143</v>
      </c>
      <c r="M25" s="6">
        <f t="shared" si="0"/>
        <v>44634</v>
      </c>
      <c r="N25" s="7">
        <f t="shared" si="1"/>
        <v>44634.432627314818</v>
      </c>
      <c r="O25" s="7"/>
      <c r="P25" s="7"/>
    </row>
    <row r="26" spans="1:16" x14ac:dyDescent="0.3">
      <c r="A26" s="1" t="s">
        <v>3</v>
      </c>
      <c r="B26" s="1">
        <v>65</v>
      </c>
      <c r="C26" s="2">
        <v>44634.433321759258</v>
      </c>
      <c r="D26" s="1" t="s">
        <v>8</v>
      </c>
      <c r="E26" s="1" t="s">
        <v>15</v>
      </c>
      <c r="F26" s="1" t="s">
        <v>17</v>
      </c>
      <c r="G26" s="1" t="s">
        <v>143</v>
      </c>
      <c r="M26" s="6">
        <f t="shared" si="0"/>
        <v>44634</v>
      </c>
      <c r="N26" s="7">
        <f t="shared" si="1"/>
        <v>44634.433321759258</v>
      </c>
      <c r="O26" s="7"/>
      <c r="P26" s="7"/>
    </row>
    <row r="27" spans="1:16" x14ac:dyDescent="0.3">
      <c r="A27" s="1" t="s">
        <v>3</v>
      </c>
      <c r="B27" s="1">
        <v>65</v>
      </c>
      <c r="C27" s="2">
        <v>44634.434016203704</v>
      </c>
      <c r="D27" s="1" t="s">
        <v>8</v>
      </c>
      <c r="E27" s="1" t="s">
        <v>15</v>
      </c>
      <c r="F27" s="1" t="s">
        <v>17</v>
      </c>
      <c r="G27" s="1" t="s">
        <v>143</v>
      </c>
      <c r="M27" s="6">
        <f t="shared" si="0"/>
        <v>44634</v>
      </c>
      <c r="N27" s="7">
        <f t="shared" si="1"/>
        <v>44634.434016203704</v>
      </c>
      <c r="O27" s="7"/>
      <c r="P27" s="7"/>
    </row>
    <row r="28" spans="1:16" x14ac:dyDescent="0.3">
      <c r="A28" s="1" t="s">
        <v>3</v>
      </c>
      <c r="B28" s="1">
        <v>82</v>
      </c>
      <c r="C28" s="2">
        <v>44634.434710648151</v>
      </c>
      <c r="D28" s="1" t="s">
        <v>8</v>
      </c>
      <c r="E28" s="1" t="s">
        <v>15</v>
      </c>
      <c r="F28" s="1" t="s">
        <v>17</v>
      </c>
      <c r="G28" s="1" t="s">
        <v>143</v>
      </c>
      <c r="M28" s="6">
        <f t="shared" si="0"/>
        <v>44634</v>
      </c>
      <c r="N28" s="7">
        <f t="shared" si="1"/>
        <v>44634.434710648151</v>
      </c>
      <c r="O28" s="7"/>
      <c r="P28" s="7"/>
    </row>
    <row r="29" spans="1:16" x14ac:dyDescent="0.3">
      <c r="A29" s="1" t="s">
        <v>3</v>
      </c>
      <c r="B29" s="1">
        <v>76</v>
      </c>
      <c r="C29" s="2">
        <v>44634.43540509259</v>
      </c>
      <c r="D29" s="1" t="s">
        <v>8</v>
      </c>
      <c r="E29" s="1" t="s">
        <v>15</v>
      </c>
      <c r="F29" s="1" t="s">
        <v>17</v>
      </c>
      <c r="G29" s="1" t="s">
        <v>143</v>
      </c>
      <c r="M29" s="6">
        <f t="shared" si="0"/>
        <v>44634</v>
      </c>
      <c r="N29" s="7">
        <f t="shared" si="1"/>
        <v>44634.43540509259</v>
      </c>
      <c r="O29" s="7"/>
      <c r="P29" s="7"/>
    </row>
    <row r="30" spans="1:16" x14ac:dyDescent="0.3">
      <c r="A30" s="1" t="s">
        <v>3</v>
      </c>
      <c r="B30" s="1">
        <v>72</v>
      </c>
      <c r="C30" s="2">
        <v>44634.436099537037</v>
      </c>
      <c r="D30" s="1" t="s">
        <v>8</v>
      </c>
      <c r="E30" s="1" t="s">
        <v>15</v>
      </c>
      <c r="F30" s="1" t="s">
        <v>17</v>
      </c>
      <c r="G30" s="1" t="s">
        <v>143</v>
      </c>
      <c r="M30" s="6">
        <f t="shared" si="0"/>
        <v>44634</v>
      </c>
      <c r="N30" s="7">
        <f t="shared" si="1"/>
        <v>44634.436099537037</v>
      </c>
      <c r="O30" s="7"/>
      <c r="P30" s="7"/>
    </row>
    <row r="31" spans="1:16" x14ac:dyDescent="0.3">
      <c r="A31" s="1" t="s">
        <v>3</v>
      </c>
      <c r="B31" s="1">
        <v>77</v>
      </c>
      <c r="C31" s="2">
        <v>44634.436793981484</v>
      </c>
      <c r="D31" s="1" t="s">
        <v>8</v>
      </c>
      <c r="E31" s="1" t="s">
        <v>15</v>
      </c>
      <c r="F31" s="1" t="s">
        <v>17</v>
      </c>
      <c r="G31" s="1" t="s">
        <v>143</v>
      </c>
      <c r="M31" s="6">
        <f t="shared" si="0"/>
        <v>44634</v>
      </c>
      <c r="N31" s="7">
        <f t="shared" si="1"/>
        <v>44634.436793981484</v>
      </c>
      <c r="O31" s="7"/>
      <c r="P31" s="7"/>
    </row>
    <row r="32" spans="1:16" x14ac:dyDescent="0.3">
      <c r="A32" s="1" t="s">
        <v>3</v>
      </c>
      <c r="B32" s="1">
        <v>54</v>
      </c>
      <c r="C32" s="2">
        <v>44634.437488425923</v>
      </c>
      <c r="D32" s="1" t="s">
        <v>8</v>
      </c>
      <c r="E32" s="1" t="s">
        <v>15</v>
      </c>
      <c r="F32" s="1" t="s">
        <v>17</v>
      </c>
      <c r="G32" s="1" t="s">
        <v>143</v>
      </c>
      <c r="M32" s="6">
        <f t="shared" si="0"/>
        <v>44634</v>
      </c>
      <c r="N32" s="7">
        <f t="shared" si="1"/>
        <v>44634.437488425923</v>
      </c>
      <c r="O32" s="7"/>
      <c r="P32" s="7"/>
    </row>
    <row r="33" spans="1:16" x14ac:dyDescent="0.3">
      <c r="A33" s="1" t="s">
        <v>3</v>
      </c>
      <c r="B33" s="1">
        <v>72</v>
      </c>
      <c r="C33" s="2">
        <v>44634.43818287037</v>
      </c>
      <c r="D33" s="1" t="s">
        <v>8</v>
      </c>
      <c r="E33" s="1" t="s">
        <v>15</v>
      </c>
      <c r="F33" s="1" t="s">
        <v>17</v>
      </c>
      <c r="G33" s="1" t="s">
        <v>143</v>
      </c>
      <c r="M33" s="6">
        <f t="shared" si="0"/>
        <v>44634</v>
      </c>
      <c r="N33" s="7">
        <f t="shared" si="1"/>
        <v>44634.43818287037</v>
      </c>
      <c r="O33" s="7"/>
      <c r="P33" s="7"/>
    </row>
    <row r="34" spans="1:16" x14ac:dyDescent="0.3">
      <c r="A34" s="1" t="s">
        <v>3</v>
      </c>
      <c r="B34" s="1">
        <v>59</v>
      </c>
      <c r="C34" s="2">
        <v>44634.438831018517</v>
      </c>
      <c r="D34" s="1" t="s">
        <v>8</v>
      </c>
      <c r="E34" s="1" t="s">
        <v>15</v>
      </c>
      <c r="F34" s="1" t="s">
        <v>17</v>
      </c>
      <c r="G34" s="1" t="s">
        <v>143</v>
      </c>
      <c r="M34" s="6">
        <f t="shared" si="0"/>
        <v>44634</v>
      </c>
      <c r="N34" s="7">
        <f t="shared" si="1"/>
        <v>44634.438831018517</v>
      </c>
      <c r="O34" s="7"/>
      <c r="P34" s="7"/>
    </row>
    <row r="35" spans="1:16" x14ac:dyDescent="0.3">
      <c r="A35" s="1" t="s">
        <v>3</v>
      </c>
      <c r="B35" s="1">
        <v>65</v>
      </c>
      <c r="C35" s="2">
        <v>44634.438877314817</v>
      </c>
      <c r="D35" s="1" t="s">
        <v>8</v>
      </c>
      <c r="E35" s="1" t="s">
        <v>15</v>
      </c>
      <c r="F35" s="1" t="s">
        <v>17</v>
      </c>
      <c r="G35" s="1" t="s">
        <v>143</v>
      </c>
      <c r="M35" s="6">
        <f t="shared" si="0"/>
        <v>44634</v>
      </c>
      <c r="N35" s="7">
        <f t="shared" si="1"/>
        <v>44634.438877314817</v>
      </c>
      <c r="O35" s="7"/>
      <c r="P35" s="7"/>
    </row>
    <row r="36" spans="1:16" x14ac:dyDescent="0.3">
      <c r="A36" s="1" t="s">
        <v>3</v>
      </c>
      <c r="B36" s="1">
        <v>54</v>
      </c>
      <c r="C36" s="2">
        <v>44634.439571759256</v>
      </c>
      <c r="D36" s="1" t="s">
        <v>8</v>
      </c>
      <c r="E36" s="1" t="s">
        <v>15</v>
      </c>
      <c r="F36" s="1" t="s">
        <v>17</v>
      </c>
      <c r="G36" s="1" t="s">
        <v>143</v>
      </c>
      <c r="M36" s="6">
        <f t="shared" si="0"/>
        <v>44634</v>
      </c>
      <c r="N36" s="7">
        <f t="shared" si="1"/>
        <v>44634.439571759256</v>
      </c>
      <c r="O36" s="7"/>
      <c r="P36" s="7"/>
    </row>
    <row r="37" spans="1:16" x14ac:dyDescent="0.3">
      <c r="A37" s="1" t="s">
        <v>3</v>
      </c>
      <c r="B37" s="1">
        <v>91</v>
      </c>
      <c r="C37" s="2">
        <v>44634.440266203703</v>
      </c>
      <c r="D37" s="1" t="s">
        <v>9</v>
      </c>
      <c r="E37" s="1" t="s">
        <v>15</v>
      </c>
      <c r="F37" s="1" t="s">
        <v>18</v>
      </c>
      <c r="G37" s="1" t="s">
        <v>143</v>
      </c>
      <c r="M37" s="6">
        <f t="shared" si="0"/>
        <v>44634</v>
      </c>
      <c r="N37" s="7">
        <f t="shared" si="1"/>
        <v>44634.440266203703</v>
      </c>
      <c r="O37" s="7"/>
      <c r="P37" s="7"/>
    </row>
    <row r="38" spans="1:16" x14ac:dyDescent="0.3">
      <c r="A38" s="1" t="s">
        <v>3</v>
      </c>
      <c r="B38" s="1">
        <v>107</v>
      </c>
      <c r="C38" s="2">
        <v>44634.440347222226</v>
      </c>
      <c r="D38" s="1" t="s">
        <v>9</v>
      </c>
      <c r="E38" s="1" t="s">
        <v>15</v>
      </c>
      <c r="F38" s="1" t="s">
        <v>18</v>
      </c>
      <c r="G38" s="1" t="s">
        <v>143</v>
      </c>
      <c r="M38" s="6">
        <f t="shared" si="0"/>
        <v>44634</v>
      </c>
      <c r="N38" s="7">
        <f t="shared" si="1"/>
        <v>44634.440347222226</v>
      </c>
      <c r="O38" s="7"/>
      <c r="P38" s="7"/>
    </row>
    <row r="39" spans="1:16" x14ac:dyDescent="0.3">
      <c r="A39" s="1" t="s">
        <v>3</v>
      </c>
      <c r="B39" s="1">
        <v>108</v>
      </c>
      <c r="C39" s="2">
        <v>44634.440960648149</v>
      </c>
      <c r="D39" s="1" t="s">
        <v>9</v>
      </c>
      <c r="E39" s="1" t="s">
        <v>15</v>
      </c>
      <c r="F39" s="1" t="s">
        <v>18</v>
      </c>
      <c r="G39" s="1" t="s">
        <v>143</v>
      </c>
      <c r="M39" s="6">
        <f t="shared" si="0"/>
        <v>44634</v>
      </c>
      <c r="N39" s="7">
        <f t="shared" si="1"/>
        <v>44634.440960648149</v>
      </c>
      <c r="O39" s="7"/>
      <c r="P39" s="7"/>
    </row>
    <row r="40" spans="1:16" x14ac:dyDescent="0.3">
      <c r="A40" s="1" t="s">
        <v>3</v>
      </c>
      <c r="B40" s="1">
        <v>108</v>
      </c>
      <c r="C40" s="2">
        <v>44634.441655092596</v>
      </c>
      <c r="D40" s="1" t="s">
        <v>9</v>
      </c>
      <c r="E40" s="1" t="s">
        <v>15</v>
      </c>
      <c r="F40" s="1" t="s">
        <v>18</v>
      </c>
      <c r="G40" s="1" t="s">
        <v>143</v>
      </c>
      <c r="M40" s="6">
        <f t="shared" si="0"/>
        <v>44634</v>
      </c>
      <c r="N40" s="7">
        <f t="shared" si="1"/>
        <v>44634.441655092596</v>
      </c>
      <c r="O40" s="7"/>
      <c r="P40" s="7"/>
    </row>
    <row r="41" spans="1:16" x14ac:dyDescent="0.3">
      <c r="A41" s="1" t="s">
        <v>3</v>
      </c>
      <c r="B41" s="1">
        <v>112</v>
      </c>
      <c r="C41" s="2">
        <v>44634.441828703704</v>
      </c>
      <c r="D41" s="1" t="s">
        <v>9</v>
      </c>
      <c r="E41" s="1" t="s">
        <v>15</v>
      </c>
      <c r="F41" s="1" t="s">
        <v>18</v>
      </c>
      <c r="G41" s="1" t="s">
        <v>143</v>
      </c>
      <c r="M41" s="6">
        <f t="shared" si="0"/>
        <v>44634</v>
      </c>
      <c r="N41" s="7">
        <f t="shared" si="1"/>
        <v>44634.441828703704</v>
      </c>
      <c r="O41" s="7"/>
      <c r="P41" s="7"/>
    </row>
    <row r="42" spans="1:16" x14ac:dyDescent="0.3">
      <c r="A42" s="1" t="s">
        <v>3</v>
      </c>
      <c r="B42" s="1">
        <v>104</v>
      </c>
      <c r="C42" s="2">
        <v>44634.441990740743</v>
      </c>
      <c r="D42" s="1" t="s">
        <v>9</v>
      </c>
      <c r="E42" s="1" t="s">
        <v>15</v>
      </c>
      <c r="F42" s="1" t="s">
        <v>18</v>
      </c>
      <c r="G42" s="1" t="s">
        <v>143</v>
      </c>
      <c r="M42" s="6">
        <f t="shared" si="0"/>
        <v>44634</v>
      </c>
      <c r="N42" s="7">
        <f t="shared" si="1"/>
        <v>44634.441990740743</v>
      </c>
      <c r="O42" s="7"/>
      <c r="P42" s="7"/>
    </row>
    <row r="43" spans="1:16" x14ac:dyDescent="0.3">
      <c r="A43" s="1" t="s">
        <v>3</v>
      </c>
      <c r="B43" s="1">
        <v>107</v>
      </c>
      <c r="C43" s="2">
        <v>44634.442349537036</v>
      </c>
      <c r="D43" s="1" t="s">
        <v>9</v>
      </c>
      <c r="E43" s="1" t="s">
        <v>15</v>
      </c>
      <c r="F43" s="1" t="s">
        <v>18</v>
      </c>
      <c r="G43" s="1" t="s">
        <v>143</v>
      </c>
      <c r="M43" s="6">
        <f t="shared" si="0"/>
        <v>44634</v>
      </c>
      <c r="N43" s="7">
        <f t="shared" si="1"/>
        <v>44634.442349537036</v>
      </c>
      <c r="O43" s="7"/>
      <c r="P43" s="7"/>
    </row>
    <row r="44" spans="1:16" x14ac:dyDescent="0.3">
      <c r="A44" s="1" t="s">
        <v>3</v>
      </c>
      <c r="B44" s="1">
        <v>104</v>
      </c>
      <c r="C44" s="2">
        <v>44634.443043981482</v>
      </c>
      <c r="D44" s="1" t="s">
        <v>9</v>
      </c>
      <c r="E44" s="1" t="s">
        <v>15</v>
      </c>
      <c r="F44" s="1" t="s">
        <v>18</v>
      </c>
      <c r="G44" s="1" t="s">
        <v>143</v>
      </c>
      <c r="M44" s="6">
        <f t="shared" si="0"/>
        <v>44634</v>
      </c>
      <c r="N44" s="7">
        <f t="shared" si="1"/>
        <v>44634.443043981482</v>
      </c>
      <c r="O44" s="7"/>
      <c r="P44" s="7"/>
    </row>
    <row r="45" spans="1:16" x14ac:dyDescent="0.3">
      <c r="A45" s="1" t="s">
        <v>3</v>
      </c>
      <c r="B45" s="1">
        <v>102</v>
      </c>
      <c r="C45" s="2">
        <v>44634.443738425929</v>
      </c>
      <c r="D45" s="1" t="s">
        <v>9</v>
      </c>
      <c r="E45" s="1" t="s">
        <v>15</v>
      </c>
      <c r="F45" s="1" t="s">
        <v>18</v>
      </c>
      <c r="G45" s="1" t="s">
        <v>143</v>
      </c>
      <c r="M45" s="6">
        <f t="shared" si="0"/>
        <v>44634</v>
      </c>
      <c r="N45" s="7">
        <f t="shared" si="1"/>
        <v>44634.443738425929</v>
      </c>
      <c r="O45" s="7"/>
      <c r="P45" s="7"/>
    </row>
    <row r="46" spans="1:16" x14ac:dyDescent="0.3">
      <c r="A46" s="1" t="s">
        <v>3</v>
      </c>
      <c r="B46" s="1">
        <v>106</v>
      </c>
      <c r="C46" s="2">
        <v>44634.444085648145</v>
      </c>
      <c r="D46" s="1" t="s">
        <v>9</v>
      </c>
      <c r="E46" s="1" t="s">
        <v>15</v>
      </c>
      <c r="F46" s="1" t="s">
        <v>18</v>
      </c>
      <c r="G46" s="1" t="s">
        <v>143</v>
      </c>
      <c r="M46" s="6">
        <f t="shared" si="0"/>
        <v>44634</v>
      </c>
      <c r="N46" s="7">
        <f t="shared" si="1"/>
        <v>44634.444085648145</v>
      </c>
      <c r="O46" s="7"/>
      <c r="P46" s="7"/>
    </row>
    <row r="47" spans="1:16" x14ac:dyDescent="0.3">
      <c r="A47" s="1" t="s">
        <v>3</v>
      </c>
      <c r="B47" s="1">
        <v>104</v>
      </c>
      <c r="C47" s="2">
        <v>44634.444432870368</v>
      </c>
      <c r="D47" s="1" t="s">
        <v>9</v>
      </c>
      <c r="E47" s="1" t="s">
        <v>15</v>
      </c>
      <c r="F47" s="1" t="s">
        <v>18</v>
      </c>
      <c r="G47" s="1" t="s">
        <v>143</v>
      </c>
      <c r="M47" s="6">
        <f t="shared" si="0"/>
        <v>44634</v>
      </c>
      <c r="N47" s="7">
        <f t="shared" si="1"/>
        <v>44634.444432870368</v>
      </c>
      <c r="O47" s="7"/>
      <c r="P47" s="7"/>
    </row>
    <row r="48" spans="1:16" x14ac:dyDescent="0.3">
      <c r="A48" s="1" t="s">
        <v>3</v>
      </c>
      <c r="B48" s="1">
        <v>108</v>
      </c>
      <c r="C48" s="2">
        <v>44634.445127314815</v>
      </c>
      <c r="D48" s="1" t="s">
        <v>9</v>
      </c>
      <c r="E48" s="1" t="s">
        <v>15</v>
      </c>
      <c r="F48" s="1" t="s">
        <v>18</v>
      </c>
      <c r="G48" s="1" t="s">
        <v>143</v>
      </c>
      <c r="M48" s="6">
        <f t="shared" si="0"/>
        <v>44634</v>
      </c>
      <c r="N48" s="7">
        <f t="shared" si="1"/>
        <v>44634.445127314815</v>
      </c>
      <c r="O48" s="7"/>
      <c r="P48" s="7"/>
    </row>
    <row r="49" spans="1:16" x14ac:dyDescent="0.3">
      <c r="A49" s="1" t="s">
        <v>3</v>
      </c>
      <c r="B49" s="1">
        <v>107</v>
      </c>
      <c r="C49" s="2">
        <v>44634.445821759262</v>
      </c>
      <c r="D49" s="1" t="s">
        <v>9</v>
      </c>
      <c r="E49" s="1" t="s">
        <v>15</v>
      </c>
      <c r="F49" s="1" t="s">
        <v>18</v>
      </c>
      <c r="G49" s="1" t="s">
        <v>143</v>
      </c>
      <c r="M49" s="6">
        <f t="shared" si="0"/>
        <v>44634</v>
      </c>
      <c r="N49" s="7">
        <f t="shared" si="1"/>
        <v>44634.445821759262</v>
      </c>
      <c r="O49" s="7"/>
      <c r="P49" s="7"/>
    </row>
    <row r="50" spans="1:16" x14ac:dyDescent="0.3">
      <c r="A50" s="1" t="s">
        <v>3</v>
      </c>
      <c r="B50" s="1">
        <v>107</v>
      </c>
      <c r="C50" s="2">
        <v>44634.446516203701</v>
      </c>
      <c r="D50" s="1" t="s">
        <v>9</v>
      </c>
      <c r="E50" s="1" t="s">
        <v>15</v>
      </c>
      <c r="F50" s="1" t="s">
        <v>18</v>
      </c>
      <c r="G50" s="1" t="s">
        <v>143</v>
      </c>
      <c r="M50" s="6">
        <f t="shared" si="0"/>
        <v>44634</v>
      </c>
      <c r="N50" s="7">
        <f t="shared" si="1"/>
        <v>44634.446516203701</v>
      </c>
      <c r="O50" s="7"/>
      <c r="P50" s="7"/>
    </row>
    <row r="51" spans="1:16" x14ac:dyDescent="0.3">
      <c r="A51" s="1" t="s">
        <v>3</v>
      </c>
      <c r="B51" s="1">
        <v>105</v>
      </c>
      <c r="C51" s="2">
        <v>44634.447210648148</v>
      </c>
      <c r="D51" s="1" t="s">
        <v>9</v>
      </c>
      <c r="E51" s="1" t="s">
        <v>15</v>
      </c>
      <c r="F51" s="1" t="s">
        <v>18</v>
      </c>
      <c r="G51" s="1" t="s">
        <v>143</v>
      </c>
      <c r="M51" s="6">
        <f t="shared" si="0"/>
        <v>44634</v>
      </c>
      <c r="N51" s="7">
        <f t="shared" si="1"/>
        <v>44634.447210648148</v>
      </c>
      <c r="O51" s="7"/>
      <c r="P51" s="7"/>
    </row>
    <row r="52" spans="1:16" x14ac:dyDescent="0.3">
      <c r="A52" s="1" t="s">
        <v>3</v>
      </c>
      <c r="B52" s="1">
        <v>105</v>
      </c>
      <c r="C52" s="2">
        <v>44634.447905092595</v>
      </c>
      <c r="D52" s="1" t="s">
        <v>9</v>
      </c>
      <c r="E52" s="1" t="s">
        <v>15</v>
      </c>
      <c r="F52" s="1" t="s">
        <v>18</v>
      </c>
      <c r="G52" s="1" t="s">
        <v>143</v>
      </c>
      <c r="M52" s="6">
        <f t="shared" si="0"/>
        <v>44634</v>
      </c>
      <c r="N52" s="7">
        <f t="shared" si="1"/>
        <v>44634.447905092595</v>
      </c>
      <c r="O52" s="7"/>
      <c r="P52" s="7"/>
    </row>
    <row r="53" spans="1:16" x14ac:dyDescent="0.3">
      <c r="A53" s="1" t="s">
        <v>3</v>
      </c>
      <c r="B53" s="1">
        <v>96</v>
      </c>
      <c r="C53" s="2">
        <v>44634.448599537034</v>
      </c>
      <c r="D53" s="1" t="s">
        <v>9</v>
      </c>
      <c r="E53" s="1" t="s">
        <v>15</v>
      </c>
      <c r="F53" s="1" t="s">
        <v>18</v>
      </c>
      <c r="G53" s="1" t="s">
        <v>143</v>
      </c>
      <c r="M53" s="6">
        <f t="shared" si="0"/>
        <v>44634</v>
      </c>
      <c r="N53" s="7">
        <f t="shared" si="1"/>
        <v>44634.448599537034</v>
      </c>
      <c r="O53" s="7"/>
      <c r="P53" s="7"/>
    </row>
    <row r="54" spans="1:16" x14ac:dyDescent="0.3">
      <c r="A54" s="1" t="s">
        <v>3</v>
      </c>
      <c r="B54" s="1">
        <v>101</v>
      </c>
      <c r="C54" s="2">
        <v>44634.449293981481</v>
      </c>
      <c r="D54" s="1" t="s">
        <v>9</v>
      </c>
      <c r="E54" s="1" t="s">
        <v>15</v>
      </c>
      <c r="F54" s="1" t="s">
        <v>18</v>
      </c>
      <c r="G54" s="1" t="s">
        <v>143</v>
      </c>
      <c r="M54" s="6">
        <f t="shared" si="0"/>
        <v>44634</v>
      </c>
      <c r="N54" s="7">
        <f t="shared" si="1"/>
        <v>44634.449293981481</v>
      </c>
      <c r="O54" s="7"/>
      <c r="P54" s="7"/>
    </row>
    <row r="55" spans="1:16" x14ac:dyDescent="0.3">
      <c r="A55" s="1" t="s">
        <v>3</v>
      </c>
      <c r="B55" s="1">
        <v>109</v>
      </c>
      <c r="C55" s="2">
        <v>44634.449988425928</v>
      </c>
      <c r="D55" s="1" t="s">
        <v>9</v>
      </c>
      <c r="E55" s="1" t="s">
        <v>15</v>
      </c>
      <c r="F55" s="1" t="s">
        <v>18</v>
      </c>
      <c r="G55" s="1" t="s">
        <v>143</v>
      </c>
      <c r="M55" s="6">
        <f t="shared" si="0"/>
        <v>44634</v>
      </c>
      <c r="N55" s="7">
        <f t="shared" si="1"/>
        <v>44634.449988425928</v>
      </c>
      <c r="O55" s="7"/>
      <c r="P55" s="7"/>
    </row>
    <row r="56" spans="1:16" x14ac:dyDescent="0.3">
      <c r="A56" s="1" t="s">
        <v>3</v>
      </c>
      <c r="B56" s="1">
        <v>106</v>
      </c>
      <c r="C56" s="2">
        <v>44634.450682870367</v>
      </c>
      <c r="D56" s="1" t="s">
        <v>9</v>
      </c>
      <c r="E56" s="1" t="s">
        <v>15</v>
      </c>
      <c r="F56" s="1" t="s">
        <v>18</v>
      </c>
      <c r="G56" s="1" t="s">
        <v>143</v>
      </c>
      <c r="M56" s="6">
        <f t="shared" si="0"/>
        <v>44634</v>
      </c>
      <c r="N56" s="7">
        <f t="shared" si="1"/>
        <v>44634.450682870367</v>
      </c>
      <c r="O56" s="7"/>
      <c r="P56" s="7"/>
    </row>
    <row r="57" spans="1:16" x14ac:dyDescent="0.3">
      <c r="A57" s="1" t="s">
        <v>3</v>
      </c>
      <c r="B57" s="1">
        <v>104</v>
      </c>
      <c r="C57" s="2">
        <v>44634.451377314814</v>
      </c>
      <c r="D57" s="1" t="s">
        <v>9</v>
      </c>
      <c r="E57" s="1" t="s">
        <v>15</v>
      </c>
      <c r="F57" s="1" t="s">
        <v>18</v>
      </c>
      <c r="G57" s="1" t="s">
        <v>143</v>
      </c>
      <c r="M57" s="6">
        <f t="shared" si="0"/>
        <v>44634</v>
      </c>
      <c r="N57" s="7">
        <f t="shared" si="1"/>
        <v>44634.451377314814</v>
      </c>
      <c r="O57" s="7"/>
      <c r="P57" s="7"/>
    </row>
    <row r="58" spans="1:16" x14ac:dyDescent="0.3">
      <c r="A58" s="1" t="s">
        <v>3</v>
      </c>
      <c r="B58" s="1">
        <v>103</v>
      </c>
      <c r="C58" s="2">
        <v>44634.45207175926</v>
      </c>
      <c r="D58" s="1" t="s">
        <v>9</v>
      </c>
      <c r="E58" s="1" t="s">
        <v>15</v>
      </c>
      <c r="F58" s="1" t="s">
        <v>18</v>
      </c>
      <c r="G58" s="1" t="s">
        <v>143</v>
      </c>
      <c r="M58" s="6">
        <f t="shared" si="0"/>
        <v>44634</v>
      </c>
      <c r="N58" s="7">
        <f t="shared" si="1"/>
        <v>44634.45207175926</v>
      </c>
      <c r="O58" s="7"/>
      <c r="P58" s="7"/>
    </row>
    <row r="59" spans="1:16" x14ac:dyDescent="0.3">
      <c r="A59" s="1" t="s">
        <v>3</v>
      </c>
      <c r="B59" s="1">
        <v>113</v>
      </c>
      <c r="C59" s="2">
        <v>44634.452766203707</v>
      </c>
      <c r="D59" s="1" t="s">
        <v>9</v>
      </c>
      <c r="E59" s="1" t="s">
        <v>15</v>
      </c>
      <c r="F59" s="1" t="s">
        <v>18</v>
      </c>
      <c r="G59" s="1" t="s">
        <v>143</v>
      </c>
      <c r="M59" s="6">
        <f t="shared" si="0"/>
        <v>44634</v>
      </c>
      <c r="N59" s="7">
        <f t="shared" si="1"/>
        <v>44634.452766203707</v>
      </c>
      <c r="O59" s="7"/>
      <c r="P59" s="7"/>
    </row>
    <row r="60" spans="1:16" x14ac:dyDescent="0.3">
      <c r="A60" s="1" t="s">
        <v>3</v>
      </c>
      <c r="B60" s="1">
        <v>114</v>
      </c>
      <c r="C60" s="2">
        <v>44634.453460648147</v>
      </c>
      <c r="D60" s="1" t="s">
        <v>9</v>
      </c>
      <c r="E60" s="1" t="s">
        <v>15</v>
      </c>
      <c r="F60" s="1" t="s">
        <v>18</v>
      </c>
      <c r="G60" s="1" t="s">
        <v>143</v>
      </c>
      <c r="M60" s="6">
        <f t="shared" si="0"/>
        <v>44634</v>
      </c>
      <c r="N60" s="7">
        <f t="shared" si="1"/>
        <v>44634.453460648147</v>
      </c>
      <c r="O60" s="7"/>
      <c r="P60" s="7"/>
    </row>
    <row r="61" spans="1:16" x14ac:dyDescent="0.3">
      <c r="A61" s="1" t="s">
        <v>3</v>
      </c>
      <c r="B61" s="1">
        <v>109</v>
      </c>
      <c r="C61" s="2">
        <v>44634.454155092593</v>
      </c>
      <c r="D61" s="1" t="s">
        <v>9</v>
      </c>
      <c r="E61" s="1" t="s">
        <v>15</v>
      </c>
      <c r="F61" s="1" t="s">
        <v>18</v>
      </c>
      <c r="G61" s="1" t="s">
        <v>143</v>
      </c>
      <c r="M61" s="6">
        <f t="shared" si="0"/>
        <v>44634</v>
      </c>
      <c r="N61" s="7">
        <f t="shared" si="1"/>
        <v>44634.454155092593</v>
      </c>
      <c r="O61" s="7"/>
      <c r="P61" s="7"/>
    </row>
    <row r="62" spans="1:16" x14ac:dyDescent="0.3">
      <c r="A62" s="1" t="s">
        <v>3</v>
      </c>
      <c r="B62" s="1">
        <v>105</v>
      </c>
      <c r="C62" s="2">
        <v>44634.454236111109</v>
      </c>
      <c r="D62" s="1" t="s">
        <v>9</v>
      </c>
      <c r="E62" s="1" t="s">
        <v>15</v>
      </c>
      <c r="F62" s="1" t="s">
        <v>18</v>
      </c>
      <c r="G62" s="1" t="s">
        <v>143</v>
      </c>
      <c r="M62" s="6">
        <f t="shared" si="0"/>
        <v>44634</v>
      </c>
      <c r="N62" s="7">
        <f t="shared" si="1"/>
        <v>44634.454236111109</v>
      </c>
      <c r="O62" s="7"/>
      <c r="P62" s="7"/>
    </row>
    <row r="63" spans="1:16" x14ac:dyDescent="0.3">
      <c r="A63" s="1" t="s">
        <v>3</v>
      </c>
      <c r="B63" s="1">
        <v>104</v>
      </c>
      <c r="C63" s="2">
        <v>44634.454456018517</v>
      </c>
      <c r="D63" s="1" t="s">
        <v>9</v>
      </c>
      <c r="E63" s="1" t="s">
        <v>15</v>
      </c>
      <c r="F63" s="1" t="s">
        <v>18</v>
      </c>
      <c r="G63" s="1" t="s">
        <v>143</v>
      </c>
      <c r="M63" s="6">
        <f t="shared" si="0"/>
        <v>44634</v>
      </c>
      <c r="N63" s="7">
        <f t="shared" si="1"/>
        <v>44634.454456018517</v>
      </c>
      <c r="O63" s="7"/>
      <c r="P63" s="7"/>
    </row>
    <row r="64" spans="1:16" x14ac:dyDescent="0.3">
      <c r="A64" s="1" t="s">
        <v>3</v>
      </c>
      <c r="B64" s="1">
        <v>110</v>
      </c>
      <c r="C64" s="2">
        <v>44634.454837962963</v>
      </c>
      <c r="D64" s="1" t="s">
        <v>9</v>
      </c>
      <c r="E64" s="1" t="s">
        <v>15</v>
      </c>
      <c r="F64" s="1" t="s">
        <v>18</v>
      </c>
      <c r="G64" s="1" t="s">
        <v>143</v>
      </c>
      <c r="M64" s="6">
        <f t="shared" si="0"/>
        <v>44634</v>
      </c>
      <c r="N64" s="7">
        <f t="shared" si="1"/>
        <v>44634.454837962963</v>
      </c>
      <c r="O64" s="7"/>
      <c r="P64" s="7"/>
    </row>
    <row r="65" spans="1:16" x14ac:dyDescent="0.3">
      <c r="A65" s="1" t="s">
        <v>3</v>
      </c>
      <c r="B65" s="1">
        <v>106</v>
      </c>
      <c r="C65" s="2">
        <v>44634.45484953704</v>
      </c>
      <c r="D65" s="1" t="s">
        <v>9</v>
      </c>
      <c r="E65" s="1" t="s">
        <v>15</v>
      </c>
      <c r="F65" s="1" t="s">
        <v>18</v>
      </c>
      <c r="G65" s="1" t="s">
        <v>143</v>
      </c>
      <c r="M65" s="6">
        <f t="shared" si="0"/>
        <v>44634</v>
      </c>
      <c r="N65" s="7">
        <f t="shared" si="1"/>
        <v>44634.45484953704</v>
      </c>
      <c r="O65" s="7"/>
      <c r="P65" s="7"/>
    </row>
    <row r="66" spans="1:16" x14ac:dyDescent="0.3">
      <c r="A66" s="1" t="s">
        <v>3</v>
      </c>
      <c r="B66" s="1">
        <v>113</v>
      </c>
      <c r="C66" s="2">
        <v>44634.456238425926</v>
      </c>
      <c r="D66" s="1" t="s">
        <v>9</v>
      </c>
      <c r="E66" s="1" t="s">
        <v>15</v>
      </c>
      <c r="F66" s="1" t="s">
        <v>18</v>
      </c>
      <c r="G66" s="1" t="s">
        <v>143</v>
      </c>
      <c r="M66" s="6">
        <f t="shared" si="0"/>
        <v>44634</v>
      </c>
      <c r="N66" s="7">
        <f t="shared" si="1"/>
        <v>44634.456238425926</v>
      </c>
      <c r="O66" s="7"/>
      <c r="P66" s="7"/>
    </row>
    <row r="67" spans="1:16" x14ac:dyDescent="0.3">
      <c r="A67" s="1" t="s">
        <v>3</v>
      </c>
      <c r="B67" s="1">
        <v>113</v>
      </c>
      <c r="C67" s="2">
        <v>44634.456932870373</v>
      </c>
      <c r="D67" s="1" t="s">
        <v>9</v>
      </c>
      <c r="E67" s="1" t="s">
        <v>15</v>
      </c>
      <c r="F67" s="1" t="s">
        <v>18</v>
      </c>
      <c r="G67" s="1" t="s">
        <v>143</v>
      </c>
      <c r="M67" s="6">
        <f t="shared" ref="M67:M130" si="2">VALUE(TEXT(C67,0))</f>
        <v>44634</v>
      </c>
      <c r="N67" s="7">
        <f t="shared" ref="N67:N130" si="3">C67</f>
        <v>44634.456932870373</v>
      </c>
      <c r="O67" s="7"/>
      <c r="P67" s="7"/>
    </row>
    <row r="68" spans="1:16" x14ac:dyDescent="0.3">
      <c r="A68" s="1" t="s">
        <v>3</v>
      </c>
      <c r="B68" s="1">
        <v>102</v>
      </c>
      <c r="C68" s="2">
        <v>44634.457627314812</v>
      </c>
      <c r="D68" s="1" t="s">
        <v>9</v>
      </c>
      <c r="E68" s="1" t="s">
        <v>15</v>
      </c>
      <c r="F68" s="1" t="s">
        <v>18</v>
      </c>
      <c r="G68" s="1" t="s">
        <v>143</v>
      </c>
      <c r="M68" s="6">
        <f t="shared" si="2"/>
        <v>44634</v>
      </c>
      <c r="N68" s="7">
        <f t="shared" si="3"/>
        <v>44634.457627314812</v>
      </c>
      <c r="O68" s="7"/>
      <c r="P68" s="7"/>
    </row>
    <row r="69" spans="1:16" x14ac:dyDescent="0.3">
      <c r="A69" s="1" t="s">
        <v>3</v>
      </c>
      <c r="B69" s="1">
        <v>119</v>
      </c>
      <c r="C69" s="2">
        <v>44634.458321759259</v>
      </c>
      <c r="D69" s="1" t="s">
        <v>9</v>
      </c>
      <c r="E69" s="1" t="s">
        <v>15</v>
      </c>
      <c r="F69" s="1" t="s">
        <v>18</v>
      </c>
      <c r="G69" s="1" t="s">
        <v>143</v>
      </c>
      <c r="M69" s="6">
        <f t="shared" si="2"/>
        <v>44634</v>
      </c>
      <c r="N69" s="7">
        <f t="shared" si="3"/>
        <v>44634.458321759259</v>
      </c>
      <c r="O69" s="7"/>
      <c r="P69" s="7"/>
    </row>
    <row r="70" spans="1:16" x14ac:dyDescent="0.3">
      <c r="A70" s="1" t="s">
        <v>3</v>
      </c>
      <c r="B70" s="1">
        <v>111</v>
      </c>
      <c r="C70" s="2">
        <v>44634.459016203706</v>
      </c>
      <c r="D70" s="1" t="s">
        <v>9</v>
      </c>
      <c r="E70" s="1" t="s">
        <v>15</v>
      </c>
      <c r="F70" s="1" t="s">
        <v>18</v>
      </c>
      <c r="G70" s="1" t="s">
        <v>143</v>
      </c>
      <c r="M70" s="6">
        <f t="shared" si="2"/>
        <v>44634</v>
      </c>
      <c r="N70" s="7">
        <f t="shared" si="3"/>
        <v>44634.459016203706</v>
      </c>
      <c r="O70" s="7"/>
      <c r="P70" s="7"/>
    </row>
    <row r="71" spans="1:16" x14ac:dyDescent="0.3">
      <c r="A71" s="1" t="s">
        <v>3</v>
      </c>
      <c r="B71" s="1">
        <v>115</v>
      </c>
      <c r="C71" s="2">
        <v>44634.459201388891</v>
      </c>
      <c r="D71" s="1" t="s">
        <v>9</v>
      </c>
      <c r="E71" s="1" t="s">
        <v>15</v>
      </c>
      <c r="F71" s="1" t="s">
        <v>18</v>
      </c>
      <c r="G71" s="1" t="s">
        <v>143</v>
      </c>
      <c r="M71" s="6">
        <f t="shared" si="2"/>
        <v>44634</v>
      </c>
      <c r="N71" s="7">
        <f t="shared" si="3"/>
        <v>44634.459201388891</v>
      </c>
      <c r="O71" s="7"/>
      <c r="P71" s="7"/>
    </row>
    <row r="72" spans="1:16" x14ac:dyDescent="0.3">
      <c r="A72" s="1" t="s">
        <v>3</v>
      </c>
      <c r="B72" s="1">
        <v>113</v>
      </c>
      <c r="C72" s="2">
        <v>44634.459710648145</v>
      </c>
      <c r="D72" s="1" t="s">
        <v>9</v>
      </c>
      <c r="E72" s="1" t="s">
        <v>15</v>
      </c>
      <c r="F72" s="1" t="s">
        <v>18</v>
      </c>
      <c r="G72" s="1" t="s">
        <v>143</v>
      </c>
      <c r="M72" s="6">
        <f t="shared" si="2"/>
        <v>44634</v>
      </c>
      <c r="N72" s="7">
        <f t="shared" si="3"/>
        <v>44634.459710648145</v>
      </c>
      <c r="O72" s="7"/>
      <c r="P72" s="7"/>
    </row>
    <row r="73" spans="1:16" x14ac:dyDescent="0.3">
      <c r="A73" s="1" t="s">
        <v>3</v>
      </c>
      <c r="B73" s="1">
        <v>113</v>
      </c>
      <c r="C73" s="2">
        <v>44634.460405092592</v>
      </c>
      <c r="D73" s="1" t="s">
        <v>9</v>
      </c>
      <c r="E73" s="1" t="s">
        <v>15</v>
      </c>
      <c r="F73" s="1" t="s">
        <v>18</v>
      </c>
      <c r="G73" s="1" t="s">
        <v>143</v>
      </c>
      <c r="M73" s="6">
        <f t="shared" si="2"/>
        <v>44634</v>
      </c>
      <c r="N73" s="7">
        <f t="shared" si="3"/>
        <v>44634.460405092592</v>
      </c>
      <c r="O73" s="7"/>
      <c r="P73" s="7"/>
    </row>
    <row r="74" spans="1:16" x14ac:dyDescent="0.3">
      <c r="A74" s="1" t="s">
        <v>3</v>
      </c>
      <c r="B74" s="1">
        <v>116</v>
      </c>
      <c r="C74" s="2">
        <v>44634.461099537039</v>
      </c>
      <c r="D74" s="1" t="s">
        <v>9</v>
      </c>
      <c r="E74" s="1" t="s">
        <v>15</v>
      </c>
      <c r="F74" s="1" t="s">
        <v>18</v>
      </c>
      <c r="G74" s="1" t="s">
        <v>143</v>
      </c>
      <c r="M74" s="6">
        <f t="shared" si="2"/>
        <v>44634</v>
      </c>
      <c r="N74" s="7">
        <f t="shared" si="3"/>
        <v>44634.461099537039</v>
      </c>
      <c r="O74" s="7"/>
      <c r="P74" s="7"/>
    </row>
    <row r="75" spans="1:16" x14ac:dyDescent="0.3">
      <c r="A75" s="1" t="s">
        <v>3</v>
      </c>
      <c r="B75" s="1">
        <v>113</v>
      </c>
      <c r="C75" s="2">
        <v>44634.461793981478</v>
      </c>
      <c r="D75" s="1" t="s">
        <v>9</v>
      </c>
      <c r="E75" s="1" t="s">
        <v>15</v>
      </c>
      <c r="F75" s="1" t="s">
        <v>18</v>
      </c>
      <c r="G75" s="1" t="s">
        <v>143</v>
      </c>
      <c r="M75" s="6">
        <f t="shared" si="2"/>
        <v>44634</v>
      </c>
      <c r="N75" s="7">
        <f t="shared" si="3"/>
        <v>44634.461793981478</v>
      </c>
      <c r="O75" s="7"/>
      <c r="P75" s="7"/>
    </row>
    <row r="76" spans="1:16" x14ac:dyDescent="0.3">
      <c r="A76" s="1" t="s">
        <v>3</v>
      </c>
      <c r="B76" s="1">
        <v>112</v>
      </c>
      <c r="C76" s="2">
        <v>44634.462488425925</v>
      </c>
      <c r="D76" s="1" t="s">
        <v>9</v>
      </c>
      <c r="E76" s="1" t="s">
        <v>15</v>
      </c>
      <c r="F76" s="1" t="s">
        <v>18</v>
      </c>
      <c r="G76" s="1" t="s">
        <v>143</v>
      </c>
      <c r="M76" s="6">
        <f t="shared" si="2"/>
        <v>44634</v>
      </c>
      <c r="N76" s="7">
        <f t="shared" si="3"/>
        <v>44634.462488425925</v>
      </c>
      <c r="O76" s="7"/>
      <c r="P76" s="7"/>
    </row>
    <row r="77" spans="1:16" x14ac:dyDescent="0.3">
      <c r="A77" s="1" t="s">
        <v>3</v>
      </c>
      <c r="B77" s="1">
        <v>101</v>
      </c>
      <c r="C77" s="2">
        <v>44634.463182870371</v>
      </c>
      <c r="D77" s="1" t="s">
        <v>9</v>
      </c>
      <c r="E77" s="1" t="s">
        <v>15</v>
      </c>
      <c r="F77" s="1" t="s">
        <v>18</v>
      </c>
      <c r="G77" s="1" t="s">
        <v>143</v>
      </c>
      <c r="M77" s="6">
        <f t="shared" si="2"/>
        <v>44634</v>
      </c>
      <c r="N77" s="7">
        <f t="shared" si="3"/>
        <v>44634.463182870371</v>
      </c>
      <c r="O77" s="7"/>
      <c r="P77" s="7"/>
    </row>
    <row r="78" spans="1:16" x14ac:dyDescent="0.3">
      <c r="A78" s="1" t="s">
        <v>3</v>
      </c>
      <c r="B78" s="1">
        <v>105</v>
      </c>
      <c r="C78" s="2">
        <v>44634.463877314818</v>
      </c>
      <c r="D78" s="1" t="s">
        <v>9</v>
      </c>
      <c r="E78" s="1" t="s">
        <v>15</v>
      </c>
      <c r="F78" s="1" t="s">
        <v>18</v>
      </c>
      <c r="G78" s="1" t="s">
        <v>143</v>
      </c>
      <c r="M78" s="6">
        <f t="shared" si="2"/>
        <v>44634</v>
      </c>
      <c r="N78" s="7">
        <f t="shared" si="3"/>
        <v>44634.463877314818</v>
      </c>
      <c r="O78" s="7"/>
      <c r="P78" s="7"/>
    </row>
    <row r="79" spans="1:16" x14ac:dyDescent="0.3">
      <c r="A79" s="1" t="s">
        <v>3</v>
      </c>
      <c r="B79" s="1">
        <v>108</v>
      </c>
      <c r="C79" s="2">
        <v>44634.464571759258</v>
      </c>
      <c r="D79" s="1" t="s">
        <v>9</v>
      </c>
      <c r="E79" s="1" t="s">
        <v>15</v>
      </c>
      <c r="F79" s="1" t="s">
        <v>18</v>
      </c>
      <c r="G79" s="1" t="s">
        <v>143</v>
      </c>
      <c r="M79" s="6">
        <f t="shared" si="2"/>
        <v>44634</v>
      </c>
      <c r="N79" s="7">
        <f t="shared" si="3"/>
        <v>44634.464571759258</v>
      </c>
      <c r="O79" s="7"/>
      <c r="P79" s="7"/>
    </row>
    <row r="80" spans="1:16" x14ac:dyDescent="0.3">
      <c r="A80" s="1" t="s">
        <v>3</v>
      </c>
      <c r="B80" s="1">
        <v>111</v>
      </c>
      <c r="C80" s="2">
        <v>44634.465208333335</v>
      </c>
      <c r="D80" s="1" t="s">
        <v>9</v>
      </c>
      <c r="E80" s="1" t="s">
        <v>15</v>
      </c>
      <c r="F80" s="1" t="s">
        <v>18</v>
      </c>
      <c r="G80" s="1" t="s">
        <v>143</v>
      </c>
      <c r="M80" s="6">
        <f t="shared" si="2"/>
        <v>44634</v>
      </c>
      <c r="N80" s="7">
        <f t="shared" si="3"/>
        <v>44634.465208333335</v>
      </c>
      <c r="O80" s="7"/>
      <c r="P80" s="7"/>
    </row>
    <row r="81" spans="1:16" x14ac:dyDescent="0.3">
      <c r="A81" s="1" t="s">
        <v>3</v>
      </c>
      <c r="B81" s="1">
        <v>113</v>
      </c>
      <c r="C81" s="2">
        <v>44634.465266203704</v>
      </c>
      <c r="D81" s="1" t="s">
        <v>9</v>
      </c>
      <c r="E81" s="1" t="s">
        <v>15</v>
      </c>
      <c r="F81" s="1" t="s">
        <v>18</v>
      </c>
      <c r="G81" s="1" t="s">
        <v>143</v>
      </c>
      <c r="M81" s="6">
        <f t="shared" si="2"/>
        <v>44634</v>
      </c>
      <c r="N81" s="7">
        <f t="shared" si="3"/>
        <v>44634.465266203704</v>
      </c>
      <c r="O81" s="7"/>
      <c r="P81" s="7"/>
    </row>
    <row r="82" spans="1:16" x14ac:dyDescent="0.3">
      <c r="A82" s="1" t="s">
        <v>3</v>
      </c>
      <c r="B82" s="1">
        <v>108</v>
      </c>
      <c r="C82" s="2">
        <v>44634.465740740743</v>
      </c>
      <c r="D82" s="1" t="s">
        <v>9</v>
      </c>
      <c r="E82" s="1" t="s">
        <v>15</v>
      </c>
      <c r="F82" s="1" t="s">
        <v>18</v>
      </c>
      <c r="G82" s="1" t="s">
        <v>143</v>
      </c>
      <c r="M82" s="6">
        <f t="shared" si="2"/>
        <v>44634</v>
      </c>
      <c r="N82" s="7">
        <f t="shared" si="3"/>
        <v>44634.465740740743</v>
      </c>
      <c r="O82" s="7"/>
      <c r="P82" s="7"/>
    </row>
    <row r="83" spans="1:16" x14ac:dyDescent="0.3">
      <c r="A83" s="1" t="s">
        <v>3</v>
      </c>
      <c r="B83" s="1">
        <v>107</v>
      </c>
      <c r="C83" s="2">
        <v>44634.465879629628</v>
      </c>
      <c r="D83" s="1" t="s">
        <v>9</v>
      </c>
      <c r="E83" s="1" t="s">
        <v>15</v>
      </c>
      <c r="F83" s="1" t="s">
        <v>18</v>
      </c>
      <c r="G83" s="1" t="s">
        <v>143</v>
      </c>
      <c r="M83" s="6">
        <f t="shared" si="2"/>
        <v>44634</v>
      </c>
      <c r="N83" s="7">
        <f t="shared" si="3"/>
        <v>44634.465879629628</v>
      </c>
      <c r="O83" s="7"/>
      <c r="P83" s="7"/>
    </row>
    <row r="84" spans="1:16" x14ac:dyDescent="0.3">
      <c r="A84" s="1" t="s">
        <v>3</v>
      </c>
      <c r="B84" s="1">
        <v>108</v>
      </c>
      <c r="C84" s="2">
        <v>44634.465960648151</v>
      </c>
      <c r="D84" s="1" t="s">
        <v>9</v>
      </c>
      <c r="E84" s="1" t="s">
        <v>15</v>
      </c>
      <c r="F84" s="1" t="s">
        <v>18</v>
      </c>
      <c r="G84" s="1" t="s">
        <v>143</v>
      </c>
      <c r="M84" s="6">
        <f t="shared" si="2"/>
        <v>44634</v>
      </c>
      <c r="N84" s="7">
        <f t="shared" si="3"/>
        <v>44634.465960648151</v>
      </c>
      <c r="O84" s="7"/>
      <c r="P84" s="7"/>
    </row>
    <row r="85" spans="1:16" x14ac:dyDescent="0.3">
      <c r="A85" s="1" t="s">
        <v>3</v>
      </c>
      <c r="B85" s="1">
        <v>115</v>
      </c>
      <c r="C85" s="2">
        <v>44634.46603009259</v>
      </c>
      <c r="D85" s="1" t="s">
        <v>9</v>
      </c>
      <c r="E85" s="1" t="s">
        <v>15</v>
      </c>
      <c r="F85" s="1" t="s">
        <v>18</v>
      </c>
      <c r="G85" s="1" t="s">
        <v>143</v>
      </c>
      <c r="M85" s="6">
        <f t="shared" si="2"/>
        <v>44634</v>
      </c>
      <c r="N85" s="7">
        <f t="shared" si="3"/>
        <v>44634.46603009259</v>
      </c>
      <c r="O85" s="7"/>
      <c r="P85" s="7"/>
    </row>
    <row r="86" spans="1:16" x14ac:dyDescent="0.3">
      <c r="A86" s="1" t="s">
        <v>3</v>
      </c>
      <c r="B86" s="1">
        <v>110</v>
      </c>
      <c r="C86" s="2">
        <v>44634.46665509259</v>
      </c>
      <c r="D86" s="1" t="s">
        <v>9</v>
      </c>
      <c r="E86" s="1" t="s">
        <v>15</v>
      </c>
      <c r="F86" s="1" t="s">
        <v>18</v>
      </c>
      <c r="G86" s="1" t="s">
        <v>143</v>
      </c>
      <c r="M86" s="6">
        <f t="shared" si="2"/>
        <v>44634</v>
      </c>
      <c r="N86" s="7">
        <f t="shared" si="3"/>
        <v>44634.46665509259</v>
      </c>
      <c r="O86" s="7"/>
      <c r="P86" s="7"/>
    </row>
    <row r="87" spans="1:16" x14ac:dyDescent="0.3">
      <c r="A87" s="1" t="s">
        <v>3</v>
      </c>
      <c r="B87" s="1">
        <v>105</v>
      </c>
      <c r="C87" s="2">
        <v>44634.468043981484</v>
      </c>
      <c r="D87" s="1" t="s">
        <v>9</v>
      </c>
      <c r="E87" s="1" t="s">
        <v>15</v>
      </c>
      <c r="F87" s="1" t="s">
        <v>18</v>
      </c>
      <c r="G87" s="1" t="s">
        <v>143</v>
      </c>
      <c r="M87" s="6">
        <f t="shared" si="2"/>
        <v>44634</v>
      </c>
      <c r="N87" s="7">
        <f t="shared" si="3"/>
        <v>44634.468043981484</v>
      </c>
      <c r="O87" s="7"/>
      <c r="P87" s="7"/>
    </row>
    <row r="88" spans="1:16" x14ac:dyDescent="0.3">
      <c r="A88" s="1" t="s">
        <v>3</v>
      </c>
      <c r="B88" s="1">
        <v>104</v>
      </c>
      <c r="C88" s="2">
        <v>44634.468738425923</v>
      </c>
      <c r="D88" s="1" t="s">
        <v>9</v>
      </c>
      <c r="E88" s="1" t="s">
        <v>15</v>
      </c>
      <c r="F88" s="1" t="s">
        <v>18</v>
      </c>
      <c r="G88" s="1" t="s">
        <v>143</v>
      </c>
      <c r="M88" s="6">
        <f t="shared" si="2"/>
        <v>44634</v>
      </c>
      <c r="N88" s="7">
        <f t="shared" si="3"/>
        <v>44634.468738425923</v>
      </c>
      <c r="O88" s="7"/>
      <c r="P88" s="7"/>
    </row>
    <row r="89" spans="1:16" x14ac:dyDescent="0.3">
      <c r="A89" s="1" t="s">
        <v>3</v>
      </c>
      <c r="B89" s="1">
        <v>105</v>
      </c>
      <c r="C89" s="2">
        <v>44634.46943287037</v>
      </c>
      <c r="D89" s="1" t="s">
        <v>9</v>
      </c>
      <c r="E89" s="1" t="s">
        <v>15</v>
      </c>
      <c r="F89" s="1" t="s">
        <v>18</v>
      </c>
      <c r="G89" s="1" t="s">
        <v>143</v>
      </c>
      <c r="M89" s="6">
        <f t="shared" si="2"/>
        <v>44634</v>
      </c>
      <c r="N89" s="7">
        <f t="shared" si="3"/>
        <v>44634.46943287037</v>
      </c>
      <c r="O89" s="7"/>
      <c r="P89" s="7"/>
    </row>
    <row r="90" spans="1:16" x14ac:dyDescent="0.3">
      <c r="A90" s="1" t="s">
        <v>3</v>
      </c>
      <c r="B90" s="1">
        <v>112</v>
      </c>
      <c r="C90" s="2">
        <v>44634.470127314817</v>
      </c>
      <c r="D90" s="1" t="s">
        <v>9</v>
      </c>
      <c r="E90" s="1" t="s">
        <v>15</v>
      </c>
      <c r="F90" s="1" t="s">
        <v>18</v>
      </c>
      <c r="G90" s="1" t="s">
        <v>143</v>
      </c>
      <c r="M90" s="6">
        <f t="shared" si="2"/>
        <v>44634</v>
      </c>
      <c r="N90" s="7">
        <f t="shared" si="3"/>
        <v>44634.470127314817</v>
      </c>
      <c r="O90" s="7"/>
      <c r="P90" s="7"/>
    </row>
    <row r="91" spans="1:16" x14ac:dyDescent="0.3">
      <c r="A91" s="1" t="s">
        <v>3</v>
      </c>
      <c r="B91" s="1">
        <v>105</v>
      </c>
      <c r="C91" s="2">
        <v>44634.470717592594</v>
      </c>
      <c r="D91" s="1" t="s">
        <v>9</v>
      </c>
      <c r="E91" s="1" t="s">
        <v>15</v>
      </c>
      <c r="F91" s="1" t="s">
        <v>18</v>
      </c>
      <c r="G91" s="1" t="s">
        <v>143</v>
      </c>
      <c r="M91" s="6">
        <f t="shared" si="2"/>
        <v>44634</v>
      </c>
      <c r="N91" s="7">
        <f t="shared" si="3"/>
        <v>44634.470717592594</v>
      </c>
      <c r="O91" s="7"/>
      <c r="P91" s="7"/>
    </row>
    <row r="92" spans="1:16" x14ac:dyDescent="0.3">
      <c r="A92" s="1" t="s">
        <v>3</v>
      </c>
      <c r="B92" s="1">
        <v>108</v>
      </c>
      <c r="C92" s="2">
        <v>44634.470821759256</v>
      </c>
      <c r="D92" s="1" t="s">
        <v>9</v>
      </c>
      <c r="E92" s="1" t="s">
        <v>15</v>
      </c>
      <c r="F92" s="1" t="s">
        <v>18</v>
      </c>
      <c r="G92" s="1" t="s">
        <v>143</v>
      </c>
      <c r="M92" s="6">
        <f t="shared" si="2"/>
        <v>44634</v>
      </c>
      <c r="N92" s="7">
        <f t="shared" si="3"/>
        <v>44634.470821759256</v>
      </c>
      <c r="O92" s="7"/>
      <c r="P92" s="7"/>
    </row>
    <row r="93" spans="1:16" x14ac:dyDescent="0.3">
      <c r="A93" s="1" t="s">
        <v>3</v>
      </c>
      <c r="B93" s="1">
        <v>105</v>
      </c>
      <c r="C93" s="2">
        <v>44634.471516203703</v>
      </c>
      <c r="D93" s="1" t="s">
        <v>9</v>
      </c>
      <c r="E93" s="1" t="s">
        <v>15</v>
      </c>
      <c r="F93" s="1" t="s">
        <v>18</v>
      </c>
      <c r="G93" s="1" t="s">
        <v>143</v>
      </c>
      <c r="M93" s="6">
        <f t="shared" si="2"/>
        <v>44634</v>
      </c>
      <c r="N93" s="7">
        <f t="shared" si="3"/>
        <v>44634.471516203703</v>
      </c>
      <c r="O93" s="7"/>
      <c r="P93" s="7"/>
    </row>
    <row r="94" spans="1:16" x14ac:dyDescent="0.3">
      <c r="A94" s="1" t="s">
        <v>3</v>
      </c>
      <c r="B94" s="1">
        <v>102</v>
      </c>
      <c r="C94" s="2">
        <v>44634.472210648149</v>
      </c>
      <c r="D94" s="1" t="s">
        <v>9</v>
      </c>
      <c r="E94" s="1" t="s">
        <v>15</v>
      </c>
      <c r="F94" s="1" t="s">
        <v>18</v>
      </c>
      <c r="G94" s="1" t="s">
        <v>143</v>
      </c>
      <c r="M94" s="6">
        <f t="shared" si="2"/>
        <v>44634</v>
      </c>
      <c r="N94" s="7">
        <f t="shared" si="3"/>
        <v>44634.472210648149</v>
      </c>
      <c r="O94" s="7"/>
      <c r="P94" s="7"/>
    </row>
    <row r="95" spans="1:16" x14ac:dyDescent="0.3">
      <c r="A95" s="1" t="s">
        <v>3</v>
      </c>
      <c r="B95" s="1">
        <v>102</v>
      </c>
      <c r="C95" s="2">
        <v>44634.472905092596</v>
      </c>
      <c r="D95" s="1" t="s">
        <v>9</v>
      </c>
      <c r="E95" s="1" t="s">
        <v>15</v>
      </c>
      <c r="F95" s="1" t="s">
        <v>18</v>
      </c>
      <c r="G95" s="1" t="s">
        <v>143</v>
      </c>
      <c r="M95" s="6">
        <f t="shared" si="2"/>
        <v>44634</v>
      </c>
      <c r="N95" s="7">
        <f t="shared" si="3"/>
        <v>44634.472905092596</v>
      </c>
      <c r="O95" s="7"/>
      <c r="P95" s="7"/>
    </row>
    <row r="96" spans="1:16" x14ac:dyDescent="0.3">
      <c r="A96" s="1" t="s">
        <v>3</v>
      </c>
      <c r="B96" s="1">
        <v>110</v>
      </c>
      <c r="C96" s="2">
        <v>44634.473599537036</v>
      </c>
      <c r="D96" s="1" t="s">
        <v>9</v>
      </c>
      <c r="E96" s="1" t="s">
        <v>15</v>
      </c>
      <c r="F96" s="1" t="s">
        <v>18</v>
      </c>
      <c r="G96" s="1" t="s">
        <v>143</v>
      </c>
      <c r="M96" s="6">
        <f t="shared" si="2"/>
        <v>44634</v>
      </c>
      <c r="N96" s="7">
        <f t="shared" si="3"/>
        <v>44634.473599537036</v>
      </c>
      <c r="O96" s="7"/>
      <c r="P96" s="7"/>
    </row>
    <row r="97" spans="1:16" x14ac:dyDescent="0.3">
      <c r="A97" s="1" t="s">
        <v>3</v>
      </c>
      <c r="B97" s="1">
        <v>118</v>
      </c>
      <c r="C97" s="2">
        <v>44634.474293981482</v>
      </c>
      <c r="D97" s="1" t="s">
        <v>9</v>
      </c>
      <c r="E97" s="1" t="s">
        <v>15</v>
      </c>
      <c r="F97" s="1" t="s">
        <v>18</v>
      </c>
      <c r="G97" s="1" t="s">
        <v>143</v>
      </c>
      <c r="M97" s="6">
        <f t="shared" si="2"/>
        <v>44634</v>
      </c>
      <c r="N97" s="7">
        <f t="shared" si="3"/>
        <v>44634.474293981482</v>
      </c>
      <c r="O97" s="7"/>
      <c r="P97" s="7"/>
    </row>
    <row r="98" spans="1:16" x14ac:dyDescent="0.3">
      <c r="A98" s="1" t="s">
        <v>3</v>
      </c>
      <c r="B98" s="1">
        <v>113</v>
      </c>
      <c r="C98" s="2">
        <v>44634.474629629629</v>
      </c>
      <c r="D98" s="1" t="s">
        <v>9</v>
      </c>
      <c r="E98" s="1" t="s">
        <v>15</v>
      </c>
      <c r="F98" s="1" t="s">
        <v>18</v>
      </c>
      <c r="G98" s="1" t="s">
        <v>143</v>
      </c>
      <c r="M98" s="6">
        <f t="shared" si="2"/>
        <v>44634</v>
      </c>
      <c r="N98" s="7">
        <f t="shared" si="3"/>
        <v>44634.474629629629</v>
      </c>
      <c r="O98" s="7"/>
      <c r="P98" s="7"/>
    </row>
    <row r="99" spans="1:16" x14ac:dyDescent="0.3">
      <c r="A99" s="1" t="s">
        <v>3</v>
      </c>
      <c r="B99" s="1">
        <v>116</v>
      </c>
      <c r="C99" s="2">
        <v>44634.474988425929</v>
      </c>
      <c r="D99" s="1" t="s">
        <v>9</v>
      </c>
      <c r="E99" s="1" t="s">
        <v>15</v>
      </c>
      <c r="F99" s="1" t="s">
        <v>18</v>
      </c>
      <c r="G99" s="1" t="s">
        <v>143</v>
      </c>
      <c r="M99" s="6">
        <f t="shared" si="2"/>
        <v>44634</v>
      </c>
      <c r="N99" s="7">
        <f t="shared" si="3"/>
        <v>44634.474988425929</v>
      </c>
      <c r="O99" s="7"/>
      <c r="P99" s="7"/>
    </row>
    <row r="100" spans="1:16" x14ac:dyDescent="0.3">
      <c r="A100" s="1" t="s">
        <v>3</v>
      </c>
      <c r="B100" s="1">
        <v>115</v>
      </c>
      <c r="C100" s="2">
        <v>44634.475682870368</v>
      </c>
      <c r="D100" s="1" t="s">
        <v>9</v>
      </c>
      <c r="E100" s="1" t="s">
        <v>15</v>
      </c>
      <c r="F100" s="1" t="s">
        <v>18</v>
      </c>
      <c r="G100" s="1" t="s">
        <v>143</v>
      </c>
      <c r="M100" s="6">
        <f t="shared" si="2"/>
        <v>44634</v>
      </c>
      <c r="N100" s="7">
        <f t="shared" si="3"/>
        <v>44634.475682870368</v>
      </c>
      <c r="O100" s="7"/>
      <c r="P100" s="7"/>
    </row>
    <row r="101" spans="1:16" x14ac:dyDescent="0.3">
      <c r="A101" s="1" t="s">
        <v>3</v>
      </c>
      <c r="B101" s="1">
        <v>110</v>
      </c>
      <c r="C101" s="2">
        <v>44634.475752314815</v>
      </c>
      <c r="D101" s="1" t="s">
        <v>9</v>
      </c>
      <c r="E101" s="1" t="s">
        <v>15</v>
      </c>
      <c r="F101" s="1" t="s">
        <v>18</v>
      </c>
      <c r="G101" s="1" t="s">
        <v>143</v>
      </c>
      <c r="M101" s="6">
        <f t="shared" si="2"/>
        <v>44634</v>
      </c>
      <c r="N101" s="7">
        <f t="shared" si="3"/>
        <v>44634.475752314815</v>
      </c>
      <c r="O101" s="7"/>
      <c r="P101" s="7"/>
    </row>
    <row r="102" spans="1:16" x14ac:dyDescent="0.3">
      <c r="A102" s="1" t="s">
        <v>3</v>
      </c>
      <c r="B102" s="1">
        <v>108</v>
      </c>
      <c r="C102" s="2">
        <v>44634.476377314815</v>
      </c>
      <c r="D102" s="1" t="s">
        <v>9</v>
      </c>
      <c r="E102" s="1" t="s">
        <v>15</v>
      </c>
      <c r="F102" s="1" t="s">
        <v>18</v>
      </c>
      <c r="G102" s="1" t="s">
        <v>143</v>
      </c>
      <c r="M102" s="6">
        <f t="shared" si="2"/>
        <v>44634</v>
      </c>
      <c r="N102" s="7">
        <f t="shared" si="3"/>
        <v>44634.476377314815</v>
      </c>
      <c r="O102" s="7"/>
      <c r="P102" s="7"/>
    </row>
    <row r="103" spans="1:16" x14ac:dyDescent="0.3">
      <c r="A103" s="1" t="s">
        <v>3</v>
      </c>
      <c r="B103" s="1">
        <v>97</v>
      </c>
      <c r="C103" s="2">
        <v>44634.476759259262</v>
      </c>
      <c r="D103" s="1" t="s">
        <v>9</v>
      </c>
      <c r="E103" s="1" t="s">
        <v>15</v>
      </c>
      <c r="F103" s="1" t="s">
        <v>18</v>
      </c>
      <c r="G103" s="1" t="s">
        <v>143</v>
      </c>
      <c r="M103" s="6">
        <f t="shared" si="2"/>
        <v>44634</v>
      </c>
      <c r="N103" s="7">
        <f t="shared" si="3"/>
        <v>44634.476759259262</v>
      </c>
      <c r="O103" s="7"/>
      <c r="P103" s="7"/>
    </row>
    <row r="104" spans="1:16" x14ac:dyDescent="0.3">
      <c r="A104" s="1" t="s">
        <v>3</v>
      </c>
      <c r="B104" s="1">
        <v>98</v>
      </c>
      <c r="C104" s="2">
        <v>44634.477071759262</v>
      </c>
      <c r="D104" s="1" t="s">
        <v>9</v>
      </c>
      <c r="E104" s="1" t="s">
        <v>15</v>
      </c>
      <c r="F104" s="1" t="s">
        <v>18</v>
      </c>
      <c r="G104" s="1" t="s">
        <v>143</v>
      </c>
      <c r="M104" s="6">
        <f t="shared" si="2"/>
        <v>44634</v>
      </c>
      <c r="N104" s="7">
        <f t="shared" si="3"/>
        <v>44634.477071759262</v>
      </c>
      <c r="O104" s="7"/>
      <c r="P104" s="7"/>
    </row>
    <row r="105" spans="1:16" x14ac:dyDescent="0.3">
      <c r="A105" s="1" t="s">
        <v>3</v>
      </c>
      <c r="B105" s="1">
        <v>93</v>
      </c>
      <c r="C105" s="2">
        <v>44634.477106481485</v>
      </c>
      <c r="D105" s="1" t="s">
        <v>9</v>
      </c>
      <c r="E105" s="1" t="s">
        <v>15</v>
      </c>
      <c r="F105" s="1" t="s">
        <v>18</v>
      </c>
      <c r="G105" s="1" t="s">
        <v>143</v>
      </c>
      <c r="M105" s="6">
        <f t="shared" si="2"/>
        <v>44634</v>
      </c>
      <c r="N105" s="7">
        <f t="shared" si="3"/>
        <v>44634.477106481485</v>
      </c>
      <c r="O105" s="7"/>
      <c r="P105" s="7"/>
    </row>
    <row r="106" spans="1:16" x14ac:dyDescent="0.3">
      <c r="A106" s="1" t="s">
        <v>3</v>
      </c>
      <c r="B106" s="1">
        <v>104</v>
      </c>
      <c r="C106" s="2">
        <v>44634.477766203701</v>
      </c>
      <c r="D106" s="1" t="s">
        <v>9</v>
      </c>
      <c r="E106" s="1" t="s">
        <v>15</v>
      </c>
      <c r="F106" s="1" t="s">
        <v>18</v>
      </c>
      <c r="G106" s="1" t="s">
        <v>143</v>
      </c>
      <c r="M106" s="6">
        <f t="shared" si="2"/>
        <v>44634</v>
      </c>
      <c r="N106" s="7">
        <f t="shared" si="3"/>
        <v>44634.477766203701</v>
      </c>
      <c r="O106" s="7"/>
      <c r="P106" s="7"/>
    </row>
    <row r="107" spans="1:16" x14ac:dyDescent="0.3">
      <c r="A107" s="1" t="s">
        <v>3</v>
      </c>
      <c r="B107" s="1">
        <v>107</v>
      </c>
      <c r="C107" s="2">
        <v>44634.478460648148</v>
      </c>
      <c r="D107" s="1" t="s">
        <v>9</v>
      </c>
      <c r="E107" s="1" t="s">
        <v>15</v>
      </c>
      <c r="F107" s="1" t="s">
        <v>18</v>
      </c>
      <c r="G107" s="1" t="s">
        <v>143</v>
      </c>
      <c r="M107" s="6">
        <f t="shared" si="2"/>
        <v>44634</v>
      </c>
      <c r="N107" s="7">
        <f t="shared" si="3"/>
        <v>44634.478460648148</v>
      </c>
      <c r="O107" s="7"/>
      <c r="P107" s="7"/>
    </row>
    <row r="108" spans="1:16" x14ac:dyDescent="0.3">
      <c r="A108" s="1" t="s">
        <v>3</v>
      </c>
      <c r="B108" s="1">
        <v>103</v>
      </c>
      <c r="C108" s="2">
        <v>44634.479155092595</v>
      </c>
      <c r="D108" s="1" t="s">
        <v>9</v>
      </c>
      <c r="E108" s="1" t="s">
        <v>15</v>
      </c>
      <c r="F108" s="1" t="s">
        <v>18</v>
      </c>
      <c r="G108" s="1" t="s">
        <v>143</v>
      </c>
      <c r="M108" s="6">
        <f t="shared" si="2"/>
        <v>44634</v>
      </c>
      <c r="N108" s="7">
        <f t="shared" si="3"/>
        <v>44634.479155092595</v>
      </c>
      <c r="O108" s="7"/>
      <c r="P108" s="7"/>
    </row>
    <row r="109" spans="1:16" x14ac:dyDescent="0.3">
      <c r="A109" s="1" t="s">
        <v>3</v>
      </c>
      <c r="B109" s="1">
        <v>109</v>
      </c>
      <c r="C109" s="2">
        <v>44634.479849537034</v>
      </c>
      <c r="D109" s="1" t="s">
        <v>12</v>
      </c>
      <c r="E109" s="1" t="s">
        <v>15</v>
      </c>
      <c r="F109" s="1" t="s">
        <v>17</v>
      </c>
      <c r="G109" s="1" t="s">
        <v>143</v>
      </c>
      <c r="M109" s="6">
        <f t="shared" si="2"/>
        <v>44634</v>
      </c>
      <c r="N109" s="7">
        <f t="shared" si="3"/>
        <v>44634.479849537034</v>
      </c>
      <c r="O109" s="7"/>
      <c r="P109" s="7"/>
    </row>
    <row r="110" spans="1:16" x14ac:dyDescent="0.3">
      <c r="A110" s="1" t="s">
        <v>3</v>
      </c>
      <c r="B110" s="1">
        <v>110</v>
      </c>
      <c r="C110" s="2">
        <v>44634.480543981481</v>
      </c>
      <c r="D110" s="1" t="s">
        <v>12</v>
      </c>
      <c r="E110" s="1" t="s">
        <v>15</v>
      </c>
      <c r="F110" s="1" t="s">
        <v>17</v>
      </c>
      <c r="G110" s="1" t="s">
        <v>143</v>
      </c>
      <c r="M110" s="6">
        <f t="shared" si="2"/>
        <v>44634</v>
      </c>
      <c r="N110" s="7">
        <f t="shared" si="3"/>
        <v>44634.480543981481</v>
      </c>
      <c r="O110" s="7"/>
      <c r="P110" s="7"/>
    </row>
    <row r="111" spans="1:16" x14ac:dyDescent="0.3">
      <c r="A111" s="1" t="s">
        <v>3</v>
      </c>
      <c r="B111" s="1">
        <v>92</v>
      </c>
      <c r="C111" s="2">
        <v>44634.481238425928</v>
      </c>
      <c r="D111" s="1" t="s">
        <v>12</v>
      </c>
      <c r="E111" s="1" t="s">
        <v>15</v>
      </c>
      <c r="F111" s="1" t="s">
        <v>17</v>
      </c>
      <c r="G111" s="1" t="s">
        <v>143</v>
      </c>
      <c r="M111" s="6">
        <f t="shared" si="2"/>
        <v>44634</v>
      </c>
      <c r="N111" s="7">
        <f t="shared" si="3"/>
        <v>44634.481238425928</v>
      </c>
      <c r="O111" s="7"/>
      <c r="P111" s="7"/>
    </row>
    <row r="112" spans="1:16" x14ac:dyDescent="0.3">
      <c r="A112" s="1" t="s">
        <v>3</v>
      </c>
      <c r="B112" s="1">
        <v>91</v>
      </c>
      <c r="C112" s="2">
        <v>44634.481678240743</v>
      </c>
      <c r="D112" s="1" t="s">
        <v>12</v>
      </c>
      <c r="E112" s="1" t="s">
        <v>15</v>
      </c>
      <c r="F112" s="1" t="s">
        <v>17</v>
      </c>
      <c r="G112" s="1" t="s">
        <v>143</v>
      </c>
      <c r="M112" s="6">
        <f t="shared" si="2"/>
        <v>44634</v>
      </c>
      <c r="N112" s="7">
        <f t="shared" si="3"/>
        <v>44634.481678240743</v>
      </c>
      <c r="O112" s="7"/>
      <c r="P112" s="7"/>
    </row>
    <row r="113" spans="1:16" x14ac:dyDescent="0.3">
      <c r="A113" s="1" t="s">
        <v>3</v>
      </c>
      <c r="B113" s="1">
        <v>85</v>
      </c>
      <c r="C113" s="2">
        <v>44634.481932870367</v>
      </c>
      <c r="D113" s="1" t="s">
        <v>12</v>
      </c>
      <c r="E113" s="1" t="s">
        <v>15</v>
      </c>
      <c r="F113" s="1" t="s">
        <v>17</v>
      </c>
      <c r="G113" s="1" t="s">
        <v>143</v>
      </c>
      <c r="M113" s="6">
        <f t="shared" si="2"/>
        <v>44634</v>
      </c>
      <c r="N113" s="7">
        <f t="shared" si="3"/>
        <v>44634.481932870367</v>
      </c>
      <c r="O113" s="7"/>
      <c r="P113" s="7"/>
    </row>
    <row r="114" spans="1:16" x14ac:dyDescent="0.3">
      <c r="A114" s="1" t="s">
        <v>3</v>
      </c>
      <c r="B114" s="1">
        <v>83</v>
      </c>
      <c r="C114" s="2">
        <v>44634.482627314814</v>
      </c>
      <c r="D114" s="1" t="s">
        <v>12</v>
      </c>
      <c r="E114" s="1" t="s">
        <v>15</v>
      </c>
      <c r="F114" s="1" t="s">
        <v>17</v>
      </c>
      <c r="G114" s="1" t="s">
        <v>143</v>
      </c>
      <c r="M114" s="6">
        <f t="shared" si="2"/>
        <v>44634</v>
      </c>
      <c r="N114" s="7">
        <f t="shared" si="3"/>
        <v>44634.482627314814</v>
      </c>
      <c r="O114" s="7"/>
      <c r="P114" s="7"/>
    </row>
    <row r="115" spans="1:16" x14ac:dyDescent="0.3">
      <c r="A115" s="1" t="s">
        <v>3</v>
      </c>
      <c r="B115" s="1">
        <v>92</v>
      </c>
      <c r="C115" s="2">
        <v>44634.48332175926</v>
      </c>
      <c r="D115" s="1" t="s">
        <v>12</v>
      </c>
      <c r="E115" s="1" t="s">
        <v>15</v>
      </c>
      <c r="F115" s="1" t="s">
        <v>17</v>
      </c>
      <c r="G115" s="1" t="s">
        <v>143</v>
      </c>
      <c r="M115" s="6">
        <f t="shared" si="2"/>
        <v>44634</v>
      </c>
      <c r="N115" s="7">
        <f t="shared" si="3"/>
        <v>44634.48332175926</v>
      </c>
      <c r="O115" s="7"/>
      <c r="P115" s="7"/>
    </row>
    <row r="116" spans="1:16" x14ac:dyDescent="0.3">
      <c r="A116" s="1" t="s">
        <v>3</v>
      </c>
      <c r="B116" s="1">
        <v>100</v>
      </c>
      <c r="C116" s="2">
        <v>44634.484016203707</v>
      </c>
      <c r="D116" s="1" t="s">
        <v>12</v>
      </c>
      <c r="E116" s="1" t="s">
        <v>15</v>
      </c>
      <c r="F116" s="1" t="s">
        <v>17</v>
      </c>
      <c r="G116" s="1" t="s">
        <v>143</v>
      </c>
      <c r="M116" s="6">
        <f t="shared" si="2"/>
        <v>44634</v>
      </c>
      <c r="N116" s="7">
        <f t="shared" si="3"/>
        <v>44634.484016203707</v>
      </c>
      <c r="O116" s="7"/>
      <c r="P116" s="7"/>
    </row>
    <row r="117" spans="1:16" x14ac:dyDescent="0.3">
      <c r="A117" s="1" t="s">
        <v>3</v>
      </c>
      <c r="B117" s="1">
        <v>84</v>
      </c>
      <c r="C117" s="2">
        <v>44634.484710648147</v>
      </c>
      <c r="D117" s="1" t="s">
        <v>12</v>
      </c>
      <c r="E117" s="1" t="s">
        <v>15</v>
      </c>
      <c r="F117" s="1" t="s">
        <v>17</v>
      </c>
      <c r="G117" s="1" t="s">
        <v>143</v>
      </c>
      <c r="M117" s="6">
        <f t="shared" si="2"/>
        <v>44634</v>
      </c>
      <c r="N117" s="7">
        <f t="shared" si="3"/>
        <v>44634.484710648147</v>
      </c>
      <c r="O117" s="7"/>
      <c r="P117" s="7"/>
    </row>
    <row r="118" spans="1:16" x14ac:dyDescent="0.3">
      <c r="A118" s="1" t="s">
        <v>3</v>
      </c>
      <c r="B118" s="1">
        <v>75</v>
      </c>
      <c r="C118" s="2">
        <v>44634.485405092593</v>
      </c>
      <c r="D118" s="1" t="s">
        <v>12</v>
      </c>
      <c r="E118" s="1" t="s">
        <v>15</v>
      </c>
      <c r="F118" s="1" t="s">
        <v>17</v>
      </c>
      <c r="G118" s="1" t="s">
        <v>143</v>
      </c>
      <c r="M118" s="6">
        <f t="shared" si="2"/>
        <v>44634</v>
      </c>
      <c r="N118" s="7">
        <f t="shared" si="3"/>
        <v>44634.485405092593</v>
      </c>
      <c r="O118" s="7"/>
      <c r="P118" s="7"/>
    </row>
    <row r="119" spans="1:16" x14ac:dyDescent="0.3">
      <c r="A119" s="1" t="s">
        <v>3</v>
      </c>
      <c r="B119" s="1">
        <v>67</v>
      </c>
      <c r="C119" s="2">
        <v>44634.48609953704</v>
      </c>
      <c r="D119" s="1" t="s">
        <v>12</v>
      </c>
      <c r="E119" s="1" t="s">
        <v>15</v>
      </c>
      <c r="F119" s="1" t="s">
        <v>17</v>
      </c>
      <c r="G119" s="1" t="s">
        <v>143</v>
      </c>
      <c r="M119" s="6">
        <f t="shared" si="2"/>
        <v>44634</v>
      </c>
      <c r="N119" s="7">
        <f t="shared" si="3"/>
        <v>44634.48609953704</v>
      </c>
      <c r="O119" s="7"/>
      <c r="P119" s="7"/>
    </row>
    <row r="120" spans="1:16" x14ac:dyDescent="0.3">
      <c r="A120" s="1" t="s">
        <v>3</v>
      </c>
      <c r="B120" s="1">
        <v>67</v>
      </c>
      <c r="C120" s="2">
        <v>44634.486168981479</v>
      </c>
      <c r="D120" s="1" t="s">
        <v>12</v>
      </c>
      <c r="E120" s="1" t="s">
        <v>15</v>
      </c>
      <c r="F120" s="1" t="s">
        <v>17</v>
      </c>
      <c r="G120" s="1" t="s">
        <v>143</v>
      </c>
      <c r="M120" s="6">
        <f t="shared" si="2"/>
        <v>44634</v>
      </c>
      <c r="N120" s="7">
        <f t="shared" si="3"/>
        <v>44634.486168981479</v>
      </c>
      <c r="O120" s="7"/>
      <c r="P120" s="7"/>
    </row>
    <row r="121" spans="1:16" x14ac:dyDescent="0.3">
      <c r="A121" s="1" t="s">
        <v>3</v>
      </c>
      <c r="B121" s="1">
        <v>60</v>
      </c>
      <c r="C121" s="2">
        <v>44634.486793981479</v>
      </c>
      <c r="D121" s="1" t="s">
        <v>12</v>
      </c>
      <c r="E121" s="1" t="s">
        <v>15</v>
      </c>
      <c r="F121" s="1" t="s">
        <v>17</v>
      </c>
      <c r="G121" s="1" t="s">
        <v>143</v>
      </c>
      <c r="M121" s="6">
        <f t="shared" si="2"/>
        <v>44634</v>
      </c>
      <c r="N121" s="7">
        <f t="shared" si="3"/>
        <v>44634.486793981479</v>
      </c>
      <c r="O121" s="7"/>
      <c r="P121" s="7"/>
    </row>
    <row r="122" spans="1:16" x14ac:dyDescent="0.3">
      <c r="A122" s="1" t="s">
        <v>3</v>
      </c>
      <c r="B122" s="1">
        <v>59</v>
      </c>
      <c r="C122" s="2">
        <v>44634.487488425926</v>
      </c>
      <c r="D122" s="1" t="s">
        <v>12</v>
      </c>
      <c r="E122" s="1" t="s">
        <v>15</v>
      </c>
      <c r="F122" s="1" t="s">
        <v>17</v>
      </c>
      <c r="G122" s="1" t="s">
        <v>143</v>
      </c>
      <c r="M122" s="6">
        <f t="shared" si="2"/>
        <v>44634</v>
      </c>
      <c r="N122" s="7">
        <f t="shared" si="3"/>
        <v>44634.487488425926</v>
      </c>
      <c r="O122" s="7"/>
      <c r="P122" s="7"/>
    </row>
    <row r="123" spans="1:16" x14ac:dyDescent="0.3">
      <c r="A123" s="1" t="s">
        <v>3</v>
      </c>
      <c r="B123" s="1">
        <v>67</v>
      </c>
      <c r="C123" s="2">
        <v>44634.488182870373</v>
      </c>
      <c r="D123" s="1" t="s">
        <v>12</v>
      </c>
      <c r="E123" s="1" t="s">
        <v>15</v>
      </c>
      <c r="F123" s="1" t="s">
        <v>17</v>
      </c>
      <c r="G123" s="1" t="s">
        <v>143</v>
      </c>
      <c r="M123" s="6">
        <f t="shared" si="2"/>
        <v>44634</v>
      </c>
      <c r="N123" s="7">
        <f t="shared" si="3"/>
        <v>44634.488182870373</v>
      </c>
      <c r="O123" s="7"/>
      <c r="P123" s="7"/>
    </row>
    <row r="124" spans="1:16" x14ac:dyDescent="0.3">
      <c r="A124" s="1" t="s">
        <v>3</v>
      </c>
      <c r="B124" s="1">
        <v>63</v>
      </c>
      <c r="C124" s="2">
        <v>44634.488877314812</v>
      </c>
      <c r="D124" s="1" t="s">
        <v>12</v>
      </c>
      <c r="E124" s="1" t="s">
        <v>15</v>
      </c>
      <c r="F124" s="1" t="s">
        <v>17</v>
      </c>
      <c r="G124" s="1" t="s">
        <v>143</v>
      </c>
      <c r="M124" s="6">
        <f t="shared" si="2"/>
        <v>44634</v>
      </c>
      <c r="N124" s="7">
        <f t="shared" si="3"/>
        <v>44634.488877314812</v>
      </c>
      <c r="O124" s="7"/>
      <c r="P124" s="7"/>
    </row>
    <row r="125" spans="1:16" x14ac:dyDescent="0.3">
      <c r="A125" s="1" t="s">
        <v>3</v>
      </c>
      <c r="B125" s="1">
        <v>61</v>
      </c>
      <c r="C125" s="2">
        <v>44634.489571759259</v>
      </c>
      <c r="D125" s="1" t="s">
        <v>12</v>
      </c>
      <c r="E125" s="1" t="s">
        <v>15</v>
      </c>
      <c r="F125" s="1" t="s">
        <v>17</v>
      </c>
      <c r="G125" s="1" t="s">
        <v>143</v>
      </c>
      <c r="M125" s="6">
        <f t="shared" si="2"/>
        <v>44634</v>
      </c>
      <c r="N125" s="7">
        <f t="shared" si="3"/>
        <v>44634.489571759259</v>
      </c>
      <c r="O125" s="7"/>
      <c r="P125" s="7"/>
    </row>
    <row r="126" spans="1:16" x14ac:dyDescent="0.3">
      <c r="A126" s="1" t="s">
        <v>3</v>
      </c>
      <c r="B126" s="1">
        <v>53</v>
      </c>
      <c r="C126" s="2">
        <v>44634.490254629629</v>
      </c>
      <c r="D126" s="1" t="s">
        <v>12</v>
      </c>
      <c r="E126" s="1" t="s">
        <v>15</v>
      </c>
      <c r="F126" s="1" t="s">
        <v>17</v>
      </c>
      <c r="G126" s="1" t="s">
        <v>143</v>
      </c>
      <c r="M126" s="6">
        <f t="shared" si="2"/>
        <v>44634</v>
      </c>
      <c r="N126" s="7">
        <f t="shared" si="3"/>
        <v>44634.490254629629</v>
      </c>
      <c r="O126" s="7"/>
      <c r="P126" s="7"/>
    </row>
    <row r="127" spans="1:16" x14ac:dyDescent="0.3">
      <c r="A127" s="1" t="s">
        <v>3</v>
      </c>
      <c r="B127" s="1">
        <v>57</v>
      </c>
      <c r="C127" s="2">
        <v>44634.490266203706</v>
      </c>
      <c r="D127" s="1" t="s">
        <v>12</v>
      </c>
      <c r="E127" s="1" t="s">
        <v>15</v>
      </c>
      <c r="F127" s="1" t="s">
        <v>17</v>
      </c>
      <c r="G127" s="1" t="s">
        <v>143</v>
      </c>
      <c r="M127" s="6">
        <f t="shared" si="2"/>
        <v>44634</v>
      </c>
      <c r="N127" s="7">
        <f t="shared" si="3"/>
        <v>44634.490266203706</v>
      </c>
      <c r="O127" s="7"/>
      <c r="P127" s="7"/>
    </row>
    <row r="128" spans="1:16" x14ac:dyDescent="0.3">
      <c r="A128" s="1" t="s">
        <v>3</v>
      </c>
      <c r="B128" s="1">
        <v>56</v>
      </c>
      <c r="C128" s="2">
        <v>44634.490960648145</v>
      </c>
      <c r="D128" s="1" t="s">
        <v>12</v>
      </c>
      <c r="E128" s="1" t="s">
        <v>15</v>
      </c>
      <c r="F128" s="1" t="s">
        <v>17</v>
      </c>
      <c r="G128" s="1" t="s">
        <v>143</v>
      </c>
      <c r="M128" s="6">
        <f t="shared" si="2"/>
        <v>44634</v>
      </c>
      <c r="N128" s="7">
        <f t="shared" si="3"/>
        <v>44634.490960648145</v>
      </c>
      <c r="O128" s="7"/>
      <c r="P128" s="7"/>
    </row>
    <row r="129" spans="1:16" x14ac:dyDescent="0.3">
      <c r="A129" s="1" t="s">
        <v>3</v>
      </c>
      <c r="B129" s="1">
        <v>51</v>
      </c>
      <c r="C129" s="2">
        <v>44634.491655092592</v>
      </c>
      <c r="D129" s="1" t="s">
        <v>12</v>
      </c>
      <c r="E129" s="1" t="s">
        <v>15</v>
      </c>
      <c r="F129" s="1" t="s">
        <v>17</v>
      </c>
      <c r="G129" s="1" t="s">
        <v>143</v>
      </c>
      <c r="M129" s="6">
        <f t="shared" si="2"/>
        <v>44634</v>
      </c>
      <c r="N129" s="7">
        <f t="shared" si="3"/>
        <v>44634.491655092592</v>
      </c>
      <c r="O129" s="7"/>
      <c r="P129" s="7"/>
    </row>
    <row r="130" spans="1:16" x14ac:dyDescent="0.3">
      <c r="A130" s="1" t="s">
        <v>3</v>
      </c>
      <c r="B130" s="1">
        <v>53</v>
      </c>
      <c r="C130" s="2">
        <v>44634.492349537039</v>
      </c>
      <c r="D130" s="1" t="s">
        <v>12</v>
      </c>
      <c r="E130" s="1" t="s">
        <v>15</v>
      </c>
      <c r="F130" s="1" t="s">
        <v>17</v>
      </c>
      <c r="G130" s="1" t="s">
        <v>143</v>
      </c>
      <c r="M130" s="6">
        <f t="shared" si="2"/>
        <v>44634</v>
      </c>
      <c r="N130" s="7">
        <f t="shared" si="3"/>
        <v>44634.492349537039</v>
      </c>
      <c r="O130" s="7"/>
      <c r="P130" s="7"/>
    </row>
    <row r="131" spans="1:16" x14ac:dyDescent="0.3">
      <c r="A131" s="1" t="s">
        <v>3</v>
      </c>
      <c r="B131" s="1">
        <v>54</v>
      </c>
      <c r="C131" s="2">
        <v>44634.493043981478</v>
      </c>
      <c r="D131" s="1" t="s">
        <v>12</v>
      </c>
      <c r="E131" s="1" t="s">
        <v>15</v>
      </c>
      <c r="F131" s="1" t="s">
        <v>17</v>
      </c>
      <c r="G131" s="1" t="s">
        <v>143</v>
      </c>
      <c r="M131" s="6">
        <f t="shared" ref="M131:M194" si="4">VALUE(TEXT(C131,0))</f>
        <v>44634</v>
      </c>
      <c r="N131" s="7">
        <f t="shared" ref="N131:N194" si="5">C131</f>
        <v>44634.493043981478</v>
      </c>
      <c r="O131" s="7"/>
      <c r="P131" s="7"/>
    </row>
    <row r="132" spans="1:16" x14ac:dyDescent="0.3">
      <c r="A132" s="1" t="s">
        <v>3</v>
      </c>
      <c r="B132" s="1">
        <v>58</v>
      </c>
      <c r="C132" s="2">
        <v>44634.493738425925</v>
      </c>
      <c r="D132" s="1" t="s">
        <v>12</v>
      </c>
      <c r="E132" s="1" t="s">
        <v>15</v>
      </c>
      <c r="F132" s="1" t="s">
        <v>17</v>
      </c>
      <c r="G132" s="1" t="s">
        <v>143</v>
      </c>
      <c r="M132" s="6">
        <f t="shared" si="4"/>
        <v>44634</v>
      </c>
      <c r="N132" s="7">
        <f t="shared" si="5"/>
        <v>44634.493738425925</v>
      </c>
      <c r="O132" s="7"/>
      <c r="P132" s="7"/>
    </row>
    <row r="133" spans="1:16" x14ac:dyDescent="0.3">
      <c r="A133" s="1" t="s">
        <v>3</v>
      </c>
      <c r="B133" s="1">
        <v>53</v>
      </c>
      <c r="C133" s="2">
        <v>44634.494432870371</v>
      </c>
      <c r="D133" s="1" t="s">
        <v>12</v>
      </c>
      <c r="E133" s="1" t="s">
        <v>15</v>
      </c>
      <c r="F133" s="1" t="s">
        <v>17</v>
      </c>
      <c r="G133" s="1" t="s">
        <v>143</v>
      </c>
      <c r="M133" s="6">
        <f t="shared" si="4"/>
        <v>44634</v>
      </c>
      <c r="N133" s="7">
        <f t="shared" si="5"/>
        <v>44634.494432870371</v>
      </c>
      <c r="O133" s="7"/>
      <c r="P133" s="7"/>
    </row>
    <row r="134" spans="1:16" x14ac:dyDescent="0.3">
      <c r="A134" s="1" t="s">
        <v>3</v>
      </c>
      <c r="B134" s="1">
        <v>54</v>
      </c>
      <c r="C134" s="2">
        <v>44634.495127314818</v>
      </c>
      <c r="D134" s="1" t="s">
        <v>12</v>
      </c>
      <c r="E134" s="1" t="s">
        <v>15</v>
      </c>
      <c r="F134" s="1" t="s">
        <v>17</v>
      </c>
      <c r="G134" s="1" t="s">
        <v>143</v>
      </c>
      <c r="M134" s="6">
        <f t="shared" si="4"/>
        <v>44634</v>
      </c>
      <c r="N134" s="7">
        <f t="shared" si="5"/>
        <v>44634.495127314818</v>
      </c>
      <c r="O134" s="7"/>
      <c r="P134" s="7"/>
    </row>
    <row r="135" spans="1:16" x14ac:dyDescent="0.3">
      <c r="A135" s="1" t="s">
        <v>3</v>
      </c>
      <c r="B135" s="1">
        <v>52</v>
      </c>
      <c r="C135" s="2">
        <v>44634.495821759258</v>
      </c>
      <c r="D135" s="1" t="s">
        <v>12</v>
      </c>
      <c r="E135" s="1" t="s">
        <v>15</v>
      </c>
      <c r="F135" s="1" t="s">
        <v>17</v>
      </c>
      <c r="G135" s="1" t="s">
        <v>143</v>
      </c>
      <c r="M135" s="6">
        <f t="shared" si="4"/>
        <v>44634</v>
      </c>
      <c r="N135" s="7">
        <f t="shared" si="5"/>
        <v>44634.495821759258</v>
      </c>
      <c r="O135" s="7"/>
      <c r="P135" s="7"/>
    </row>
    <row r="136" spans="1:16" x14ac:dyDescent="0.3">
      <c r="A136" s="1" t="s">
        <v>3</v>
      </c>
      <c r="B136" s="1">
        <v>57</v>
      </c>
      <c r="C136" s="2">
        <v>44634.496516203704</v>
      </c>
      <c r="D136" s="1" t="s">
        <v>12</v>
      </c>
      <c r="E136" s="1" t="s">
        <v>15</v>
      </c>
      <c r="F136" s="1" t="s">
        <v>17</v>
      </c>
      <c r="G136" s="1" t="s">
        <v>143</v>
      </c>
      <c r="M136" s="6">
        <f t="shared" si="4"/>
        <v>44634</v>
      </c>
      <c r="N136" s="7">
        <f t="shared" si="5"/>
        <v>44634.496516203704</v>
      </c>
      <c r="O136" s="7"/>
      <c r="P136" s="7"/>
    </row>
    <row r="137" spans="1:16" x14ac:dyDescent="0.3">
      <c r="A137" s="1" t="s">
        <v>3</v>
      </c>
      <c r="B137" s="1">
        <v>55</v>
      </c>
      <c r="C137" s="2">
        <v>44634.497210648151</v>
      </c>
      <c r="D137" s="1" t="s">
        <v>12</v>
      </c>
      <c r="E137" s="1" t="s">
        <v>15</v>
      </c>
      <c r="F137" s="1" t="s">
        <v>17</v>
      </c>
      <c r="G137" s="1" t="s">
        <v>143</v>
      </c>
      <c r="M137" s="6">
        <f t="shared" si="4"/>
        <v>44634</v>
      </c>
      <c r="N137" s="7">
        <f t="shared" si="5"/>
        <v>44634.497210648151</v>
      </c>
      <c r="O137" s="7"/>
      <c r="P137" s="7"/>
    </row>
    <row r="138" spans="1:16" x14ac:dyDescent="0.3">
      <c r="A138" s="1" t="s">
        <v>3</v>
      </c>
      <c r="B138" s="1">
        <v>62</v>
      </c>
      <c r="C138" s="2">
        <v>44634.49790509259</v>
      </c>
      <c r="D138" s="1" t="s">
        <v>12</v>
      </c>
      <c r="E138" s="1" t="s">
        <v>15</v>
      </c>
      <c r="F138" s="1" t="s">
        <v>17</v>
      </c>
      <c r="G138" s="1" t="s">
        <v>143</v>
      </c>
      <c r="M138" s="6">
        <f t="shared" si="4"/>
        <v>44634</v>
      </c>
      <c r="N138" s="7">
        <f t="shared" si="5"/>
        <v>44634.49790509259</v>
      </c>
      <c r="O138" s="7"/>
      <c r="P138" s="7"/>
    </row>
    <row r="139" spans="1:16" x14ac:dyDescent="0.3">
      <c r="A139" s="1" t="s">
        <v>3</v>
      </c>
      <c r="B139" s="1">
        <v>59</v>
      </c>
      <c r="C139" s="2">
        <v>44634.498599537037</v>
      </c>
      <c r="D139" s="1" t="s">
        <v>12</v>
      </c>
      <c r="E139" s="1" t="s">
        <v>15</v>
      </c>
      <c r="F139" s="1" t="s">
        <v>17</v>
      </c>
      <c r="G139" s="1" t="s">
        <v>143</v>
      </c>
      <c r="M139" s="6">
        <f t="shared" si="4"/>
        <v>44634</v>
      </c>
      <c r="N139" s="7">
        <f t="shared" si="5"/>
        <v>44634.498599537037</v>
      </c>
      <c r="O139" s="7"/>
      <c r="P139" s="7"/>
    </row>
    <row r="140" spans="1:16" x14ac:dyDescent="0.3">
      <c r="A140" s="1" t="s">
        <v>3</v>
      </c>
      <c r="B140" s="1">
        <v>69</v>
      </c>
      <c r="C140" s="2">
        <v>44634.499293981484</v>
      </c>
      <c r="D140" s="1" t="s">
        <v>12</v>
      </c>
      <c r="E140" s="1" t="s">
        <v>15</v>
      </c>
      <c r="F140" s="1" t="s">
        <v>17</v>
      </c>
      <c r="G140" s="1" t="s">
        <v>143</v>
      </c>
      <c r="M140" s="6">
        <f t="shared" si="4"/>
        <v>44634</v>
      </c>
      <c r="N140" s="7">
        <f t="shared" si="5"/>
        <v>44634.499293981484</v>
      </c>
      <c r="O140" s="7"/>
      <c r="P140" s="7"/>
    </row>
    <row r="141" spans="1:16" x14ac:dyDescent="0.3">
      <c r="A141" s="1" t="s">
        <v>3</v>
      </c>
      <c r="B141" s="1">
        <v>100</v>
      </c>
      <c r="C141" s="2">
        <v>44634.50068287037</v>
      </c>
      <c r="D141" s="1" t="s">
        <v>12</v>
      </c>
      <c r="E141" s="1" t="s">
        <v>15</v>
      </c>
      <c r="F141" s="1" t="s">
        <v>17</v>
      </c>
      <c r="G141" s="1" t="s">
        <v>143</v>
      </c>
      <c r="M141" s="6">
        <f t="shared" si="4"/>
        <v>44635</v>
      </c>
      <c r="N141" s="7">
        <f t="shared" si="5"/>
        <v>44634.50068287037</v>
      </c>
      <c r="O141" s="7"/>
      <c r="P141" s="7"/>
    </row>
    <row r="142" spans="1:16" x14ac:dyDescent="0.3">
      <c r="A142" s="1" t="s">
        <v>3</v>
      </c>
      <c r="B142" s="1">
        <v>103</v>
      </c>
      <c r="C142" s="2">
        <v>44634.501377314817</v>
      </c>
      <c r="D142" s="1" t="s">
        <v>12</v>
      </c>
      <c r="E142" s="1" t="s">
        <v>15</v>
      </c>
      <c r="F142" s="1" t="s">
        <v>17</v>
      </c>
      <c r="G142" s="1" t="s">
        <v>143</v>
      </c>
      <c r="M142" s="6">
        <f t="shared" si="4"/>
        <v>44635</v>
      </c>
      <c r="N142" s="7">
        <f t="shared" si="5"/>
        <v>44634.501377314817</v>
      </c>
      <c r="O142" s="7"/>
      <c r="P142" s="7"/>
    </row>
    <row r="143" spans="1:16" x14ac:dyDescent="0.3">
      <c r="A143" s="1" t="s">
        <v>3</v>
      </c>
      <c r="B143" s="1">
        <v>112</v>
      </c>
      <c r="C143" s="2">
        <v>44634.502071759256</v>
      </c>
      <c r="D143" s="1" t="s">
        <v>12</v>
      </c>
      <c r="E143" s="1" t="s">
        <v>15</v>
      </c>
      <c r="F143" s="1" t="s">
        <v>17</v>
      </c>
      <c r="G143" s="1" t="s">
        <v>143</v>
      </c>
      <c r="M143" s="6">
        <f t="shared" si="4"/>
        <v>44635</v>
      </c>
      <c r="N143" s="7">
        <f t="shared" si="5"/>
        <v>44634.502071759256</v>
      </c>
      <c r="O143" s="7"/>
      <c r="P143" s="7"/>
    </row>
    <row r="144" spans="1:16" x14ac:dyDescent="0.3">
      <c r="A144" s="1" t="s">
        <v>3</v>
      </c>
      <c r="B144" s="1">
        <v>122</v>
      </c>
      <c r="C144" s="2">
        <v>44634.502766203703</v>
      </c>
      <c r="D144" s="1" t="s">
        <v>12</v>
      </c>
      <c r="E144" s="1" t="s">
        <v>15</v>
      </c>
      <c r="F144" s="1" t="s">
        <v>17</v>
      </c>
      <c r="G144" s="1" t="s">
        <v>143</v>
      </c>
      <c r="M144" s="6">
        <f t="shared" si="4"/>
        <v>44635</v>
      </c>
      <c r="N144" s="7">
        <f t="shared" si="5"/>
        <v>44634.502766203703</v>
      </c>
      <c r="O144" s="7"/>
      <c r="P144" s="7"/>
    </row>
    <row r="145" spans="1:16" x14ac:dyDescent="0.3">
      <c r="A145" s="1" t="s">
        <v>3</v>
      </c>
      <c r="B145" s="1">
        <v>125</v>
      </c>
      <c r="C145" s="2">
        <v>44634.503460648149</v>
      </c>
      <c r="D145" s="1" t="s">
        <v>12</v>
      </c>
      <c r="E145" s="1" t="s">
        <v>15</v>
      </c>
      <c r="F145" s="1" t="s">
        <v>17</v>
      </c>
      <c r="G145" s="1" t="s">
        <v>143</v>
      </c>
      <c r="M145" s="6">
        <f t="shared" si="4"/>
        <v>44635</v>
      </c>
      <c r="N145" s="7">
        <f t="shared" si="5"/>
        <v>44634.503460648149</v>
      </c>
      <c r="O145" s="7"/>
      <c r="P145" s="7"/>
    </row>
    <row r="146" spans="1:16" x14ac:dyDescent="0.3">
      <c r="A146" s="1" t="s">
        <v>3</v>
      </c>
      <c r="B146" s="1">
        <v>116</v>
      </c>
      <c r="C146" s="2">
        <v>44634.504155092596</v>
      </c>
      <c r="D146" s="1" t="s">
        <v>12</v>
      </c>
      <c r="E146" s="1" t="s">
        <v>15</v>
      </c>
      <c r="F146" s="1" t="s">
        <v>17</v>
      </c>
      <c r="G146" s="1" t="s">
        <v>143</v>
      </c>
      <c r="M146" s="6">
        <f t="shared" si="4"/>
        <v>44635</v>
      </c>
      <c r="N146" s="7">
        <f t="shared" si="5"/>
        <v>44634.504155092596</v>
      </c>
      <c r="O146" s="7"/>
      <c r="P146" s="7"/>
    </row>
    <row r="147" spans="1:16" x14ac:dyDescent="0.3">
      <c r="A147" s="1" t="s">
        <v>3</v>
      </c>
      <c r="B147" s="1">
        <v>93</v>
      </c>
      <c r="C147" s="2">
        <v>44634.504849537036</v>
      </c>
      <c r="D147" s="1" t="s">
        <v>12</v>
      </c>
      <c r="E147" s="1" t="s">
        <v>15</v>
      </c>
      <c r="F147" s="1" t="s">
        <v>17</v>
      </c>
      <c r="G147" s="1" t="s">
        <v>143</v>
      </c>
      <c r="M147" s="6">
        <f t="shared" si="4"/>
        <v>44635</v>
      </c>
      <c r="N147" s="7">
        <f t="shared" si="5"/>
        <v>44634.504849537036</v>
      </c>
      <c r="O147" s="7"/>
      <c r="P147" s="7"/>
    </row>
    <row r="148" spans="1:16" x14ac:dyDescent="0.3">
      <c r="A148" s="1" t="s">
        <v>3</v>
      </c>
      <c r="B148" s="1">
        <v>115</v>
      </c>
      <c r="C148" s="2">
        <v>44634.505543981482</v>
      </c>
      <c r="D148" s="1" t="s">
        <v>12</v>
      </c>
      <c r="E148" s="1" t="s">
        <v>15</v>
      </c>
      <c r="F148" s="1" t="s">
        <v>17</v>
      </c>
      <c r="G148" s="1" t="s">
        <v>143</v>
      </c>
      <c r="M148" s="6">
        <f t="shared" si="4"/>
        <v>44635</v>
      </c>
      <c r="N148" s="7">
        <f t="shared" si="5"/>
        <v>44634.505543981482</v>
      </c>
      <c r="O148" s="7"/>
      <c r="P148" s="7"/>
    </row>
    <row r="149" spans="1:16" x14ac:dyDescent="0.3">
      <c r="A149" s="1" t="s">
        <v>3</v>
      </c>
      <c r="B149" s="1">
        <v>117</v>
      </c>
      <c r="C149" s="2">
        <v>44634.506238425929</v>
      </c>
      <c r="D149" s="1" t="s">
        <v>12</v>
      </c>
      <c r="E149" s="1" t="s">
        <v>15</v>
      </c>
      <c r="F149" s="1" t="s">
        <v>17</v>
      </c>
      <c r="G149" s="1" t="s">
        <v>143</v>
      </c>
      <c r="M149" s="6">
        <f t="shared" si="4"/>
        <v>44635</v>
      </c>
      <c r="N149" s="7">
        <f t="shared" si="5"/>
        <v>44634.506238425929</v>
      </c>
      <c r="O149" s="7"/>
      <c r="P149" s="7"/>
    </row>
    <row r="150" spans="1:16" x14ac:dyDescent="0.3">
      <c r="A150" s="1" t="s">
        <v>3</v>
      </c>
      <c r="B150" s="1">
        <v>110</v>
      </c>
      <c r="C150" s="2">
        <v>44634.506932870368</v>
      </c>
      <c r="D150" s="1" t="s">
        <v>12</v>
      </c>
      <c r="E150" s="1" t="s">
        <v>15</v>
      </c>
      <c r="F150" s="1" t="s">
        <v>17</v>
      </c>
      <c r="G150" s="1" t="s">
        <v>143</v>
      </c>
      <c r="M150" s="6">
        <f t="shared" si="4"/>
        <v>44635</v>
      </c>
      <c r="N150" s="7">
        <f t="shared" si="5"/>
        <v>44634.506932870368</v>
      </c>
      <c r="O150" s="7"/>
      <c r="P150" s="7"/>
    </row>
    <row r="151" spans="1:16" x14ac:dyDescent="0.3">
      <c r="A151" s="1" t="s">
        <v>3</v>
      </c>
      <c r="B151" s="1">
        <v>93</v>
      </c>
      <c r="C151" s="2">
        <v>44634.507627314815</v>
      </c>
      <c r="D151" s="1" t="s">
        <v>12</v>
      </c>
      <c r="E151" s="1" t="s">
        <v>15</v>
      </c>
      <c r="F151" s="1" t="s">
        <v>17</v>
      </c>
      <c r="G151" s="1" t="s">
        <v>143</v>
      </c>
      <c r="M151" s="6">
        <f t="shared" si="4"/>
        <v>44635</v>
      </c>
      <c r="N151" s="7">
        <f t="shared" si="5"/>
        <v>44634.507627314815</v>
      </c>
      <c r="O151" s="7"/>
      <c r="P151" s="7"/>
    </row>
    <row r="152" spans="1:16" x14ac:dyDescent="0.3">
      <c r="A152" s="1" t="s">
        <v>3</v>
      </c>
      <c r="B152" s="1">
        <v>103</v>
      </c>
      <c r="C152" s="2">
        <v>44634.508321759262</v>
      </c>
      <c r="D152" s="1" t="s">
        <v>12</v>
      </c>
      <c r="E152" s="1" t="s">
        <v>15</v>
      </c>
      <c r="F152" s="1" t="s">
        <v>17</v>
      </c>
      <c r="G152" s="1" t="s">
        <v>143</v>
      </c>
      <c r="M152" s="6">
        <f t="shared" si="4"/>
        <v>44635</v>
      </c>
      <c r="N152" s="7">
        <f t="shared" si="5"/>
        <v>44634.508321759262</v>
      </c>
      <c r="O152" s="7"/>
      <c r="P152" s="7"/>
    </row>
    <row r="153" spans="1:16" x14ac:dyDescent="0.3">
      <c r="A153" s="1" t="s">
        <v>3</v>
      </c>
      <c r="B153" s="1">
        <v>122</v>
      </c>
      <c r="C153" s="2">
        <v>44634.509016203701</v>
      </c>
      <c r="D153" s="1" t="s">
        <v>12</v>
      </c>
      <c r="E153" s="1" t="s">
        <v>15</v>
      </c>
      <c r="F153" s="1" t="s">
        <v>17</v>
      </c>
      <c r="G153" s="1" t="s">
        <v>143</v>
      </c>
      <c r="M153" s="6">
        <f t="shared" si="4"/>
        <v>44635</v>
      </c>
      <c r="N153" s="7">
        <f t="shared" si="5"/>
        <v>44634.509016203701</v>
      </c>
      <c r="O153" s="7"/>
      <c r="P153" s="7"/>
    </row>
    <row r="154" spans="1:16" x14ac:dyDescent="0.3">
      <c r="A154" s="1" t="s">
        <v>3</v>
      </c>
      <c r="B154" s="1">
        <v>115</v>
      </c>
      <c r="C154" s="2">
        <v>44634.509710648148</v>
      </c>
      <c r="D154" s="1" t="s">
        <v>12</v>
      </c>
      <c r="E154" s="1" t="s">
        <v>15</v>
      </c>
      <c r="F154" s="1" t="s">
        <v>17</v>
      </c>
      <c r="G154" s="1" t="s">
        <v>143</v>
      </c>
      <c r="M154" s="6">
        <f t="shared" si="4"/>
        <v>44635</v>
      </c>
      <c r="N154" s="7">
        <f t="shared" si="5"/>
        <v>44634.509710648148</v>
      </c>
      <c r="O154" s="7"/>
      <c r="P154" s="7"/>
    </row>
    <row r="155" spans="1:16" x14ac:dyDescent="0.3">
      <c r="A155" s="1" t="s">
        <v>3</v>
      </c>
      <c r="B155" s="1">
        <v>110</v>
      </c>
      <c r="C155" s="2">
        <v>44634.510405092595</v>
      </c>
      <c r="D155" s="1" t="s">
        <v>12</v>
      </c>
      <c r="E155" s="1" t="s">
        <v>15</v>
      </c>
      <c r="F155" s="1" t="s">
        <v>17</v>
      </c>
      <c r="G155" s="1" t="s">
        <v>143</v>
      </c>
      <c r="M155" s="6">
        <f t="shared" si="4"/>
        <v>44635</v>
      </c>
      <c r="N155" s="7">
        <f t="shared" si="5"/>
        <v>44634.510405092595</v>
      </c>
      <c r="O155" s="7"/>
      <c r="P155" s="7"/>
    </row>
    <row r="156" spans="1:16" x14ac:dyDescent="0.3">
      <c r="A156" s="1" t="s">
        <v>3</v>
      </c>
      <c r="B156" s="1">
        <v>108</v>
      </c>
      <c r="C156" s="2">
        <v>44634.511099537034</v>
      </c>
      <c r="D156" s="1" t="s">
        <v>12</v>
      </c>
      <c r="E156" s="1" t="s">
        <v>15</v>
      </c>
      <c r="F156" s="1" t="s">
        <v>17</v>
      </c>
      <c r="G156" s="1" t="s">
        <v>143</v>
      </c>
      <c r="M156" s="6">
        <f t="shared" si="4"/>
        <v>44635</v>
      </c>
      <c r="N156" s="7">
        <f t="shared" si="5"/>
        <v>44634.511099537034</v>
      </c>
      <c r="O156" s="7"/>
      <c r="P156" s="7"/>
    </row>
    <row r="157" spans="1:16" x14ac:dyDescent="0.3">
      <c r="A157" s="1" t="s">
        <v>3</v>
      </c>
      <c r="B157" s="1">
        <v>100</v>
      </c>
      <c r="C157" s="2">
        <v>44634.512488425928</v>
      </c>
      <c r="D157" s="1" t="s">
        <v>12</v>
      </c>
      <c r="E157" s="1" t="s">
        <v>15</v>
      </c>
      <c r="F157" s="1" t="s">
        <v>17</v>
      </c>
      <c r="G157" s="1" t="s">
        <v>143</v>
      </c>
      <c r="M157" s="6">
        <f t="shared" si="4"/>
        <v>44635</v>
      </c>
      <c r="N157" s="7">
        <f t="shared" si="5"/>
        <v>44634.512488425928</v>
      </c>
      <c r="O157" s="7"/>
      <c r="P157" s="7"/>
    </row>
    <row r="158" spans="1:16" x14ac:dyDescent="0.3">
      <c r="A158" s="1" t="s">
        <v>3</v>
      </c>
      <c r="B158" s="1">
        <v>107</v>
      </c>
      <c r="C158" s="2">
        <v>44634.513182870367</v>
      </c>
      <c r="D158" s="1" t="s">
        <v>12</v>
      </c>
      <c r="E158" s="1" t="s">
        <v>15</v>
      </c>
      <c r="F158" s="1" t="s">
        <v>17</v>
      </c>
      <c r="G158" s="1" t="s">
        <v>143</v>
      </c>
      <c r="M158" s="6">
        <f t="shared" si="4"/>
        <v>44635</v>
      </c>
      <c r="N158" s="7">
        <f t="shared" si="5"/>
        <v>44634.513182870367</v>
      </c>
      <c r="O158" s="7"/>
      <c r="P158" s="7"/>
    </row>
    <row r="159" spans="1:16" x14ac:dyDescent="0.3">
      <c r="A159" s="1" t="s">
        <v>3</v>
      </c>
      <c r="B159" s="1">
        <v>106</v>
      </c>
      <c r="C159" s="2">
        <v>44634.513877314814</v>
      </c>
      <c r="D159" s="1" t="s">
        <v>12</v>
      </c>
      <c r="E159" s="1" t="s">
        <v>15</v>
      </c>
      <c r="F159" s="1" t="s">
        <v>17</v>
      </c>
      <c r="G159" s="1" t="s">
        <v>143</v>
      </c>
      <c r="M159" s="6">
        <f t="shared" si="4"/>
        <v>44635</v>
      </c>
      <c r="N159" s="7">
        <f t="shared" si="5"/>
        <v>44634.513877314814</v>
      </c>
      <c r="O159" s="7"/>
      <c r="P159" s="7"/>
    </row>
    <row r="160" spans="1:16" x14ac:dyDescent="0.3">
      <c r="A160" s="1" t="s">
        <v>3</v>
      </c>
      <c r="B160" s="1">
        <v>104</v>
      </c>
      <c r="C160" s="2">
        <v>44634.51394675926</v>
      </c>
      <c r="D160" s="1" t="s">
        <v>12</v>
      </c>
      <c r="E160" s="1" t="s">
        <v>15</v>
      </c>
      <c r="F160" s="1" t="s">
        <v>17</v>
      </c>
      <c r="G160" s="1" t="s">
        <v>143</v>
      </c>
      <c r="M160" s="6">
        <f t="shared" si="4"/>
        <v>44635</v>
      </c>
      <c r="N160" s="7">
        <f t="shared" si="5"/>
        <v>44634.51394675926</v>
      </c>
      <c r="O160" s="7"/>
      <c r="P160" s="7"/>
    </row>
    <row r="161" spans="1:16" x14ac:dyDescent="0.3">
      <c r="A161" s="1" t="s">
        <v>3</v>
      </c>
      <c r="B161" s="1">
        <v>106</v>
      </c>
      <c r="C161" s="2">
        <v>44634.514131944445</v>
      </c>
      <c r="D161" s="1" t="s">
        <v>12</v>
      </c>
      <c r="E161" s="1" t="s">
        <v>15</v>
      </c>
      <c r="F161" s="1" t="s">
        <v>17</v>
      </c>
      <c r="G161" s="1" t="s">
        <v>143</v>
      </c>
      <c r="M161" s="6">
        <f t="shared" si="4"/>
        <v>44635</v>
      </c>
      <c r="N161" s="7">
        <f t="shared" si="5"/>
        <v>44634.514131944445</v>
      </c>
      <c r="O161" s="7"/>
      <c r="P161" s="7"/>
    </row>
    <row r="162" spans="1:16" x14ac:dyDescent="0.3">
      <c r="A162" s="1" t="s">
        <v>3</v>
      </c>
      <c r="B162" s="1">
        <v>87</v>
      </c>
      <c r="C162" s="2">
        <v>44634.514525462961</v>
      </c>
      <c r="D162" s="1" t="s">
        <v>12</v>
      </c>
      <c r="E162" s="1" t="s">
        <v>15</v>
      </c>
      <c r="F162" s="1" t="s">
        <v>17</v>
      </c>
      <c r="G162" s="1" t="s">
        <v>143</v>
      </c>
      <c r="M162" s="6">
        <f t="shared" si="4"/>
        <v>44635</v>
      </c>
      <c r="N162" s="7">
        <f t="shared" si="5"/>
        <v>44634.514525462961</v>
      </c>
      <c r="O162" s="7"/>
      <c r="P162" s="7"/>
    </row>
    <row r="163" spans="1:16" x14ac:dyDescent="0.3">
      <c r="A163" s="1" t="s">
        <v>3</v>
      </c>
      <c r="B163" s="1">
        <v>95</v>
      </c>
      <c r="C163" s="2">
        <v>44634.51457175926</v>
      </c>
      <c r="D163" s="1" t="s">
        <v>12</v>
      </c>
      <c r="E163" s="1" t="s">
        <v>15</v>
      </c>
      <c r="F163" s="1" t="s">
        <v>17</v>
      </c>
      <c r="G163" s="1" t="s">
        <v>143</v>
      </c>
      <c r="M163" s="6">
        <f t="shared" si="4"/>
        <v>44635</v>
      </c>
      <c r="N163" s="7">
        <f t="shared" si="5"/>
        <v>44634.51457175926</v>
      </c>
      <c r="O163" s="7"/>
      <c r="P163" s="7"/>
    </row>
    <row r="164" spans="1:16" x14ac:dyDescent="0.3">
      <c r="A164" s="1" t="s">
        <v>3</v>
      </c>
      <c r="B164" s="1">
        <v>85</v>
      </c>
      <c r="C164" s="2">
        <v>44634.515266203707</v>
      </c>
      <c r="D164" s="1" t="s">
        <v>12</v>
      </c>
      <c r="E164" s="1" t="s">
        <v>15</v>
      </c>
      <c r="F164" s="1" t="s">
        <v>17</v>
      </c>
      <c r="G164" s="1" t="s">
        <v>143</v>
      </c>
      <c r="M164" s="6">
        <f t="shared" si="4"/>
        <v>44635</v>
      </c>
      <c r="N164" s="7">
        <f t="shared" si="5"/>
        <v>44634.515266203707</v>
      </c>
      <c r="O164" s="7"/>
      <c r="P164" s="7"/>
    </row>
    <row r="165" spans="1:16" x14ac:dyDescent="0.3">
      <c r="A165" s="1" t="s">
        <v>3</v>
      </c>
      <c r="B165" s="1">
        <v>87</v>
      </c>
      <c r="C165" s="2">
        <v>44634.515960648147</v>
      </c>
      <c r="D165" s="1" t="s">
        <v>12</v>
      </c>
      <c r="E165" s="1" t="s">
        <v>15</v>
      </c>
      <c r="F165" s="1" t="s">
        <v>17</v>
      </c>
      <c r="G165" s="1" t="s">
        <v>143</v>
      </c>
      <c r="M165" s="6">
        <f t="shared" si="4"/>
        <v>44635</v>
      </c>
      <c r="N165" s="7">
        <f t="shared" si="5"/>
        <v>44634.515960648147</v>
      </c>
      <c r="O165" s="7"/>
      <c r="P165" s="7"/>
    </row>
    <row r="166" spans="1:16" x14ac:dyDescent="0.3">
      <c r="A166" s="1" t="s">
        <v>3</v>
      </c>
      <c r="B166" s="1">
        <v>90</v>
      </c>
      <c r="C166" s="2">
        <v>44634.516655092593</v>
      </c>
      <c r="D166" s="1" t="s">
        <v>12</v>
      </c>
      <c r="E166" s="1" t="s">
        <v>15</v>
      </c>
      <c r="F166" s="1" t="s">
        <v>17</v>
      </c>
      <c r="G166" s="1" t="s">
        <v>143</v>
      </c>
      <c r="M166" s="6">
        <f t="shared" si="4"/>
        <v>44635</v>
      </c>
      <c r="N166" s="7">
        <f t="shared" si="5"/>
        <v>44634.516655092593</v>
      </c>
      <c r="O166" s="7"/>
      <c r="P166" s="7"/>
    </row>
    <row r="167" spans="1:16" x14ac:dyDescent="0.3">
      <c r="A167" s="1" t="s">
        <v>3</v>
      </c>
      <c r="B167" s="1">
        <v>92</v>
      </c>
      <c r="C167" s="2">
        <v>44634.51734953704</v>
      </c>
      <c r="D167" s="1" t="s">
        <v>12</v>
      </c>
      <c r="E167" s="1" t="s">
        <v>15</v>
      </c>
      <c r="F167" s="1" t="s">
        <v>17</v>
      </c>
      <c r="G167" s="1" t="s">
        <v>143</v>
      </c>
      <c r="M167" s="6">
        <f t="shared" si="4"/>
        <v>44635</v>
      </c>
      <c r="N167" s="7">
        <f t="shared" si="5"/>
        <v>44634.51734953704</v>
      </c>
      <c r="O167" s="7"/>
      <c r="P167" s="7"/>
    </row>
    <row r="168" spans="1:16" x14ac:dyDescent="0.3">
      <c r="A168" s="1" t="s">
        <v>3</v>
      </c>
      <c r="B168" s="1">
        <v>91</v>
      </c>
      <c r="C168" s="2">
        <v>44634.518043981479</v>
      </c>
      <c r="D168" s="1" t="s">
        <v>12</v>
      </c>
      <c r="E168" s="1" t="s">
        <v>15</v>
      </c>
      <c r="F168" s="1" t="s">
        <v>17</v>
      </c>
      <c r="G168" s="1" t="s">
        <v>143</v>
      </c>
      <c r="M168" s="6">
        <f t="shared" si="4"/>
        <v>44635</v>
      </c>
      <c r="N168" s="7">
        <f t="shared" si="5"/>
        <v>44634.518043981479</v>
      </c>
      <c r="O168" s="7"/>
      <c r="P168" s="7"/>
    </row>
    <row r="169" spans="1:16" x14ac:dyDescent="0.3">
      <c r="A169" s="1" t="s">
        <v>3</v>
      </c>
      <c r="B169" s="1">
        <v>93</v>
      </c>
      <c r="C169" s="2">
        <v>44634.518738425926</v>
      </c>
      <c r="D169" s="1" t="s">
        <v>12</v>
      </c>
      <c r="E169" s="1" t="s">
        <v>15</v>
      </c>
      <c r="F169" s="1" t="s">
        <v>17</v>
      </c>
      <c r="G169" s="1" t="s">
        <v>143</v>
      </c>
      <c r="M169" s="6">
        <f t="shared" si="4"/>
        <v>44635</v>
      </c>
      <c r="N169" s="7">
        <f t="shared" si="5"/>
        <v>44634.518738425926</v>
      </c>
      <c r="O169" s="7"/>
      <c r="P169" s="7"/>
    </row>
    <row r="170" spans="1:16" x14ac:dyDescent="0.3">
      <c r="A170" s="1" t="s">
        <v>3</v>
      </c>
      <c r="B170" s="1">
        <v>93</v>
      </c>
      <c r="C170" s="2">
        <v>44634.519432870373</v>
      </c>
      <c r="D170" s="1" t="s">
        <v>12</v>
      </c>
      <c r="E170" s="1" t="s">
        <v>15</v>
      </c>
      <c r="F170" s="1" t="s">
        <v>17</v>
      </c>
      <c r="G170" s="1" t="s">
        <v>143</v>
      </c>
      <c r="M170" s="6">
        <f t="shared" si="4"/>
        <v>44635</v>
      </c>
      <c r="N170" s="7">
        <f t="shared" si="5"/>
        <v>44634.519432870373</v>
      </c>
      <c r="O170" s="7"/>
      <c r="P170" s="7"/>
    </row>
    <row r="171" spans="1:16" x14ac:dyDescent="0.3">
      <c r="A171" s="1" t="s">
        <v>3</v>
      </c>
      <c r="B171" s="1">
        <v>93</v>
      </c>
      <c r="C171" s="2">
        <v>44634.520127314812</v>
      </c>
      <c r="D171" s="1" t="s">
        <v>12</v>
      </c>
      <c r="E171" s="1" t="s">
        <v>15</v>
      </c>
      <c r="F171" s="1" t="s">
        <v>17</v>
      </c>
      <c r="G171" s="1" t="s">
        <v>143</v>
      </c>
      <c r="M171" s="6">
        <f t="shared" si="4"/>
        <v>44635</v>
      </c>
      <c r="N171" s="7">
        <f t="shared" si="5"/>
        <v>44634.520127314812</v>
      </c>
      <c r="O171" s="7"/>
      <c r="P171" s="7"/>
    </row>
    <row r="172" spans="1:16" x14ac:dyDescent="0.3">
      <c r="A172" s="1" t="s">
        <v>3</v>
      </c>
      <c r="B172" s="1">
        <v>102</v>
      </c>
      <c r="C172" s="2">
        <v>44634.520821759259</v>
      </c>
      <c r="D172" s="1" t="s">
        <v>12</v>
      </c>
      <c r="E172" s="1" t="s">
        <v>15</v>
      </c>
      <c r="F172" s="1" t="s">
        <v>17</v>
      </c>
      <c r="G172" s="1" t="s">
        <v>143</v>
      </c>
      <c r="M172" s="6">
        <f t="shared" si="4"/>
        <v>44635</v>
      </c>
      <c r="N172" s="7">
        <f t="shared" si="5"/>
        <v>44634.520821759259</v>
      </c>
      <c r="O172" s="7"/>
      <c r="P172" s="7"/>
    </row>
    <row r="173" spans="1:16" x14ac:dyDescent="0.3">
      <c r="A173" s="1" t="s">
        <v>3</v>
      </c>
      <c r="B173" s="1">
        <v>119</v>
      </c>
      <c r="C173" s="2">
        <v>44634.521516203706</v>
      </c>
      <c r="D173" s="1" t="s">
        <v>12</v>
      </c>
      <c r="E173" s="1" t="s">
        <v>15</v>
      </c>
      <c r="F173" s="1" t="s">
        <v>17</v>
      </c>
      <c r="G173" s="1" t="s">
        <v>143</v>
      </c>
      <c r="M173" s="6">
        <f t="shared" si="4"/>
        <v>44635</v>
      </c>
      <c r="N173" s="7">
        <f t="shared" si="5"/>
        <v>44634.521516203706</v>
      </c>
      <c r="O173" s="7"/>
      <c r="P173" s="7"/>
    </row>
    <row r="174" spans="1:16" x14ac:dyDescent="0.3">
      <c r="A174" s="1" t="s">
        <v>3</v>
      </c>
      <c r="B174" s="1">
        <v>136</v>
      </c>
      <c r="C174" s="2">
        <v>44634.522210648145</v>
      </c>
      <c r="D174" s="1" t="s">
        <v>12</v>
      </c>
      <c r="E174" s="1" t="s">
        <v>15</v>
      </c>
      <c r="F174" s="1" t="s">
        <v>17</v>
      </c>
      <c r="G174" s="1" t="s">
        <v>143</v>
      </c>
      <c r="M174" s="6">
        <f t="shared" si="4"/>
        <v>44635</v>
      </c>
      <c r="N174" s="7">
        <f t="shared" si="5"/>
        <v>44634.522210648145</v>
      </c>
      <c r="O174" s="7"/>
      <c r="P174" s="7"/>
    </row>
    <row r="175" spans="1:16" x14ac:dyDescent="0.3">
      <c r="A175" s="1" t="s">
        <v>3</v>
      </c>
      <c r="B175" s="1">
        <v>138</v>
      </c>
      <c r="C175" s="2">
        <v>44634.522615740738</v>
      </c>
      <c r="D175" s="1" t="s">
        <v>12</v>
      </c>
      <c r="E175" s="1" t="s">
        <v>15</v>
      </c>
      <c r="F175" s="1" t="s">
        <v>17</v>
      </c>
      <c r="G175" s="1" t="s">
        <v>143</v>
      </c>
      <c r="M175" s="6">
        <f t="shared" si="4"/>
        <v>44635</v>
      </c>
      <c r="N175" s="7">
        <f t="shared" si="5"/>
        <v>44634.522615740738</v>
      </c>
      <c r="O175" s="7"/>
      <c r="P175" s="7"/>
    </row>
    <row r="176" spans="1:16" x14ac:dyDescent="0.3">
      <c r="A176" s="1" t="s">
        <v>3</v>
      </c>
      <c r="B176" s="1">
        <v>138</v>
      </c>
      <c r="C176" s="2">
        <v>44634.522905092592</v>
      </c>
      <c r="D176" s="1" t="s">
        <v>12</v>
      </c>
      <c r="E176" s="1" t="s">
        <v>15</v>
      </c>
      <c r="F176" s="1" t="s">
        <v>17</v>
      </c>
      <c r="G176" s="1" t="s">
        <v>143</v>
      </c>
      <c r="M176" s="6">
        <f t="shared" si="4"/>
        <v>44635</v>
      </c>
      <c r="N176" s="7">
        <f t="shared" si="5"/>
        <v>44634.522905092592</v>
      </c>
      <c r="O176" s="7"/>
      <c r="P176" s="7"/>
    </row>
    <row r="177" spans="1:16" x14ac:dyDescent="0.3">
      <c r="A177" s="1" t="s">
        <v>3</v>
      </c>
      <c r="B177" s="1">
        <v>111</v>
      </c>
      <c r="C177" s="2">
        <v>44634.523599537039</v>
      </c>
      <c r="D177" s="1" t="s">
        <v>12</v>
      </c>
      <c r="E177" s="1" t="s">
        <v>15</v>
      </c>
      <c r="F177" s="1" t="s">
        <v>17</v>
      </c>
      <c r="G177" s="1" t="s">
        <v>143</v>
      </c>
      <c r="M177" s="6">
        <f t="shared" si="4"/>
        <v>44635</v>
      </c>
      <c r="N177" s="7">
        <f t="shared" si="5"/>
        <v>44634.523599537039</v>
      </c>
      <c r="O177" s="7"/>
      <c r="P177" s="7"/>
    </row>
    <row r="178" spans="1:16" x14ac:dyDescent="0.3">
      <c r="A178" s="1" t="s">
        <v>3</v>
      </c>
      <c r="B178" s="1">
        <v>111</v>
      </c>
      <c r="C178" s="2">
        <v>44634.524293981478</v>
      </c>
      <c r="D178" s="1" t="s">
        <v>12</v>
      </c>
      <c r="E178" s="1" t="s">
        <v>15</v>
      </c>
      <c r="F178" s="1" t="s">
        <v>17</v>
      </c>
      <c r="G178" s="1" t="s">
        <v>143</v>
      </c>
      <c r="M178" s="6">
        <f t="shared" si="4"/>
        <v>44635</v>
      </c>
      <c r="N178" s="7">
        <f t="shared" si="5"/>
        <v>44634.524293981478</v>
      </c>
      <c r="O178" s="7"/>
      <c r="P178" s="7"/>
    </row>
    <row r="179" spans="1:16" x14ac:dyDescent="0.3">
      <c r="A179" s="1" t="s">
        <v>3</v>
      </c>
      <c r="B179" s="1">
        <v>120</v>
      </c>
      <c r="C179" s="2">
        <v>44634.524988425925</v>
      </c>
      <c r="D179" s="1" t="s">
        <v>12</v>
      </c>
      <c r="E179" s="1" t="s">
        <v>15</v>
      </c>
      <c r="F179" s="1" t="s">
        <v>17</v>
      </c>
      <c r="G179" s="1" t="s">
        <v>143</v>
      </c>
      <c r="M179" s="6">
        <f t="shared" si="4"/>
        <v>44635</v>
      </c>
      <c r="N179" s="7">
        <f t="shared" si="5"/>
        <v>44634.524988425925</v>
      </c>
      <c r="O179" s="7"/>
      <c r="P179" s="7"/>
    </row>
    <row r="180" spans="1:16" x14ac:dyDescent="0.3">
      <c r="A180" s="1" t="s">
        <v>3</v>
      </c>
      <c r="B180" s="1">
        <v>115</v>
      </c>
      <c r="C180" s="2">
        <v>44634.525682870371</v>
      </c>
      <c r="D180" s="1" t="s">
        <v>12</v>
      </c>
      <c r="E180" s="1" t="s">
        <v>15</v>
      </c>
      <c r="F180" s="1" t="s">
        <v>17</v>
      </c>
      <c r="G180" s="1" t="s">
        <v>143</v>
      </c>
      <c r="M180" s="6">
        <f t="shared" si="4"/>
        <v>44635</v>
      </c>
      <c r="N180" s="7">
        <f t="shared" si="5"/>
        <v>44634.525682870371</v>
      </c>
      <c r="O180" s="7"/>
      <c r="P180" s="7"/>
    </row>
    <row r="181" spans="1:16" x14ac:dyDescent="0.3">
      <c r="A181" s="1" t="s">
        <v>3</v>
      </c>
      <c r="B181" s="1">
        <v>110</v>
      </c>
      <c r="C181" s="2">
        <v>44634.526377314818</v>
      </c>
      <c r="D181" s="1" t="s">
        <v>12</v>
      </c>
      <c r="E181" s="1" t="s">
        <v>15</v>
      </c>
      <c r="F181" s="1" t="s">
        <v>17</v>
      </c>
      <c r="G181" s="1" t="s">
        <v>143</v>
      </c>
      <c r="M181" s="6">
        <f t="shared" si="4"/>
        <v>44635</v>
      </c>
      <c r="N181" s="7">
        <f t="shared" si="5"/>
        <v>44634.526377314818</v>
      </c>
      <c r="O181" s="7"/>
      <c r="P181" s="7"/>
    </row>
    <row r="182" spans="1:16" x14ac:dyDescent="0.3">
      <c r="A182" s="1" t="s">
        <v>3</v>
      </c>
      <c r="B182" s="1">
        <v>106</v>
      </c>
      <c r="C182" s="2">
        <v>44634.527071759258</v>
      </c>
      <c r="D182" s="1" t="s">
        <v>12</v>
      </c>
      <c r="E182" s="1" t="s">
        <v>15</v>
      </c>
      <c r="F182" s="1" t="s">
        <v>17</v>
      </c>
      <c r="G182" s="1" t="s">
        <v>143</v>
      </c>
      <c r="M182" s="6">
        <f t="shared" si="4"/>
        <v>44635</v>
      </c>
      <c r="N182" s="7">
        <f t="shared" si="5"/>
        <v>44634.527071759258</v>
      </c>
      <c r="O182" s="7"/>
      <c r="P182" s="7"/>
    </row>
    <row r="183" spans="1:16" x14ac:dyDescent="0.3">
      <c r="A183" s="1" t="s">
        <v>3</v>
      </c>
      <c r="B183" s="1">
        <v>110</v>
      </c>
      <c r="C183" s="2">
        <v>44634.527766203704</v>
      </c>
      <c r="D183" s="1" t="s">
        <v>12</v>
      </c>
      <c r="E183" s="1" t="s">
        <v>15</v>
      </c>
      <c r="F183" s="1" t="s">
        <v>17</v>
      </c>
      <c r="G183" s="1" t="s">
        <v>143</v>
      </c>
      <c r="M183" s="6">
        <f t="shared" si="4"/>
        <v>44635</v>
      </c>
      <c r="N183" s="7">
        <f t="shared" si="5"/>
        <v>44634.527766203704</v>
      </c>
      <c r="O183" s="7"/>
      <c r="P183" s="7"/>
    </row>
    <row r="184" spans="1:16" x14ac:dyDescent="0.3">
      <c r="A184" s="1" t="s">
        <v>3</v>
      </c>
      <c r="B184" s="1">
        <v>111</v>
      </c>
      <c r="C184" s="2">
        <v>44634.528460648151</v>
      </c>
      <c r="D184" s="1" t="s">
        <v>12</v>
      </c>
      <c r="E184" s="1" t="s">
        <v>15</v>
      </c>
      <c r="F184" s="1" t="s">
        <v>17</v>
      </c>
      <c r="G184" s="1" t="s">
        <v>143</v>
      </c>
      <c r="M184" s="6">
        <f t="shared" si="4"/>
        <v>44635</v>
      </c>
      <c r="N184" s="7">
        <f t="shared" si="5"/>
        <v>44634.528460648151</v>
      </c>
      <c r="O184" s="7"/>
      <c r="P184" s="7"/>
    </row>
    <row r="185" spans="1:16" x14ac:dyDescent="0.3">
      <c r="A185" s="1" t="s">
        <v>3</v>
      </c>
      <c r="B185" s="1">
        <v>114</v>
      </c>
      <c r="C185" s="2">
        <v>44634.52915509259</v>
      </c>
      <c r="D185" s="1" t="s">
        <v>12</v>
      </c>
      <c r="E185" s="1" t="s">
        <v>15</v>
      </c>
      <c r="F185" s="1" t="s">
        <v>17</v>
      </c>
      <c r="G185" s="1" t="s">
        <v>143</v>
      </c>
      <c r="M185" s="6">
        <f t="shared" si="4"/>
        <v>44635</v>
      </c>
      <c r="N185" s="7">
        <f t="shared" si="5"/>
        <v>44634.52915509259</v>
      </c>
      <c r="O185" s="7"/>
      <c r="P185" s="7"/>
    </row>
    <row r="186" spans="1:16" x14ac:dyDescent="0.3">
      <c r="A186" s="1" t="s">
        <v>3</v>
      </c>
      <c r="B186" s="1">
        <v>111</v>
      </c>
      <c r="C186" s="2">
        <v>44634.529849537037</v>
      </c>
      <c r="D186" s="1" t="s">
        <v>12</v>
      </c>
      <c r="E186" s="1" t="s">
        <v>15</v>
      </c>
      <c r="F186" s="1" t="s">
        <v>17</v>
      </c>
      <c r="G186" s="1" t="s">
        <v>143</v>
      </c>
      <c r="M186" s="6">
        <f t="shared" si="4"/>
        <v>44635</v>
      </c>
      <c r="N186" s="7">
        <f t="shared" si="5"/>
        <v>44634.529849537037</v>
      </c>
      <c r="O186" s="7"/>
      <c r="P186" s="7"/>
    </row>
    <row r="187" spans="1:16" x14ac:dyDescent="0.3">
      <c r="A187" s="1" t="s">
        <v>3</v>
      </c>
      <c r="B187" s="1">
        <v>112</v>
      </c>
      <c r="C187" s="2">
        <v>44634.530543981484</v>
      </c>
      <c r="D187" s="1" t="s">
        <v>12</v>
      </c>
      <c r="E187" s="1" t="s">
        <v>15</v>
      </c>
      <c r="F187" s="1" t="s">
        <v>17</v>
      </c>
      <c r="G187" s="1" t="s">
        <v>143</v>
      </c>
      <c r="M187" s="6">
        <f t="shared" si="4"/>
        <v>44635</v>
      </c>
      <c r="N187" s="7">
        <f t="shared" si="5"/>
        <v>44634.530543981484</v>
      </c>
      <c r="O187" s="7"/>
      <c r="P187" s="7"/>
    </row>
    <row r="188" spans="1:16" x14ac:dyDescent="0.3">
      <c r="A188" s="1" t="s">
        <v>3</v>
      </c>
      <c r="B188" s="1">
        <v>109</v>
      </c>
      <c r="C188" s="2">
        <v>44634.531238425923</v>
      </c>
      <c r="D188" s="1" t="s">
        <v>12</v>
      </c>
      <c r="E188" s="1" t="s">
        <v>15</v>
      </c>
      <c r="F188" s="1" t="s">
        <v>17</v>
      </c>
      <c r="G188" s="1" t="s">
        <v>143</v>
      </c>
      <c r="M188" s="6">
        <f t="shared" si="4"/>
        <v>44635</v>
      </c>
      <c r="N188" s="7">
        <f t="shared" si="5"/>
        <v>44634.531238425923</v>
      </c>
      <c r="O188" s="7"/>
      <c r="P188" s="7"/>
    </row>
    <row r="189" spans="1:16" x14ac:dyDescent="0.3">
      <c r="A189" s="1" t="s">
        <v>3</v>
      </c>
      <c r="B189" s="1">
        <v>112</v>
      </c>
      <c r="C189" s="2">
        <v>44634.53193287037</v>
      </c>
      <c r="D189" s="1" t="s">
        <v>12</v>
      </c>
      <c r="E189" s="1" t="s">
        <v>15</v>
      </c>
      <c r="F189" s="1" t="s">
        <v>17</v>
      </c>
      <c r="G189" s="1" t="s">
        <v>143</v>
      </c>
      <c r="M189" s="6">
        <f t="shared" si="4"/>
        <v>44635</v>
      </c>
      <c r="N189" s="7">
        <f t="shared" si="5"/>
        <v>44634.53193287037</v>
      </c>
      <c r="O189" s="7"/>
      <c r="P189" s="7"/>
    </row>
    <row r="190" spans="1:16" x14ac:dyDescent="0.3">
      <c r="A190" s="1" t="s">
        <v>3</v>
      </c>
      <c r="B190" s="1">
        <v>107</v>
      </c>
      <c r="C190" s="2">
        <v>44634.532627314817</v>
      </c>
      <c r="D190" s="1" t="s">
        <v>12</v>
      </c>
      <c r="E190" s="1" t="s">
        <v>15</v>
      </c>
      <c r="F190" s="1" t="s">
        <v>17</v>
      </c>
      <c r="G190" s="1" t="s">
        <v>143</v>
      </c>
      <c r="M190" s="6">
        <f t="shared" si="4"/>
        <v>44635</v>
      </c>
      <c r="N190" s="7">
        <f t="shared" si="5"/>
        <v>44634.532627314817</v>
      </c>
      <c r="O190" s="7"/>
      <c r="P190" s="7"/>
    </row>
    <row r="191" spans="1:16" x14ac:dyDescent="0.3">
      <c r="A191" s="1" t="s">
        <v>3</v>
      </c>
      <c r="B191" s="1">
        <v>116</v>
      </c>
      <c r="C191" s="2">
        <v>44634.533321759256</v>
      </c>
      <c r="D191" s="1" t="s">
        <v>12</v>
      </c>
      <c r="E191" s="1" t="s">
        <v>15</v>
      </c>
      <c r="F191" s="1" t="s">
        <v>17</v>
      </c>
      <c r="G191" s="1" t="s">
        <v>143</v>
      </c>
      <c r="M191" s="6">
        <f t="shared" si="4"/>
        <v>44635</v>
      </c>
      <c r="N191" s="7">
        <f t="shared" si="5"/>
        <v>44634.533321759256</v>
      </c>
      <c r="O191" s="7"/>
      <c r="P191" s="7"/>
    </row>
    <row r="192" spans="1:16" x14ac:dyDescent="0.3">
      <c r="A192" s="1" t="s">
        <v>3</v>
      </c>
      <c r="B192" s="1">
        <v>118</v>
      </c>
      <c r="C192" s="2">
        <v>44634.533784722225</v>
      </c>
      <c r="D192" s="1" t="s">
        <v>12</v>
      </c>
      <c r="E192" s="1" t="s">
        <v>15</v>
      </c>
      <c r="F192" s="1" t="s">
        <v>17</v>
      </c>
      <c r="G192" s="1" t="s">
        <v>143</v>
      </c>
      <c r="M192" s="6">
        <f t="shared" si="4"/>
        <v>44635</v>
      </c>
      <c r="N192" s="7">
        <f t="shared" si="5"/>
        <v>44634.533784722225</v>
      </c>
      <c r="O192" s="7"/>
      <c r="P192" s="7"/>
    </row>
    <row r="193" spans="1:16" x14ac:dyDescent="0.3">
      <c r="A193" s="1" t="s">
        <v>3</v>
      </c>
      <c r="B193" s="1">
        <v>120</v>
      </c>
      <c r="C193" s="2">
        <v>44634.533900462964</v>
      </c>
      <c r="D193" s="1" t="s">
        <v>12</v>
      </c>
      <c r="E193" s="1" t="s">
        <v>15</v>
      </c>
      <c r="F193" s="1" t="s">
        <v>17</v>
      </c>
      <c r="G193" s="1" t="s">
        <v>143</v>
      </c>
      <c r="M193" s="6">
        <f t="shared" si="4"/>
        <v>44635</v>
      </c>
      <c r="N193" s="7">
        <f t="shared" si="5"/>
        <v>44634.533900462964</v>
      </c>
      <c r="O193" s="7"/>
      <c r="P193" s="7"/>
    </row>
    <row r="194" spans="1:16" x14ac:dyDescent="0.3">
      <c r="A194" s="1" t="s">
        <v>3</v>
      </c>
      <c r="B194" s="1">
        <v>118</v>
      </c>
      <c r="C194" s="2">
        <v>44634.534016203703</v>
      </c>
      <c r="D194" s="1" t="s">
        <v>12</v>
      </c>
      <c r="E194" s="1" t="s">
        <v>15</v>
      </c>
      <c r="F194" s="1" t="s">
        <v>17</v>
      </c>
      <c r="G194" s="1" t="s">
        <v>143</v>
      </c>
      <c r="M194" s="6">
        <f t="shared" si="4"/>
        <v>44635</v>
      </c>
      <c r="N194" s="7">
        <f t="shared" si="5"/>
        <v>44634.534016203703</v>
      </c>
      <c r="O194" s="7"/>
      <c r="P194" s="7"/>
    </row>
    <row r="195" spans="1:16" x14ac:dyDescent="0.3">
      <c r="A195" s="1" t="s">
        <v>3</v>
      </c>
      <c r="B195" s="1">
        <v>120</v>
      </c>
      <c r="C195" s="2">
        <v>44634.534710648149</v>
      </c>
      <c r="D195" s="1" t="s">
        <v>12</v>
      </c>
      <c r="E195" s="1" t="s">
        <v>15</v>
      </c>
      <c r="F195" s="1" t="s">
        <v>17</v>
      </c>
      <c r="G195" s="1" t="s">
        <v>143</v>
      </c>
      <c r="M195" s="6">
        <f t="shared" ref="M195:M258" si="6">VALUE(TEXT(C195,0))</f>
        <v>44635</v>
      </c>
      <c r="N195" s="7">
        <f t="shared" ref="N195:N258" si="7">C195</f>
        <v>44634.534710648149</v>
      </c>
      <c r="O195" s="7"/>
      <c r="P195" s="7"/>
    </row>
    <row r="196" spans="1:16" x14ac:dyDescent="0.3">
      <c r="A196" s="1" t="s">
        <v>3</v>
      </c>
      <c r="B196" s="1">
        <v>122</v>
      </c>
      <c r="C196" s="2">
        <v>44634.535405092596</v>
      </c>
      <c r="D196" s="1" t="s">
        <v>12</v>
      </c>
      <c r="E196" s="1" t="s">
        <v>15</v>
      </c>
      <c r="F196" s="1" t="s">
        <v>17</v>
      </c>
      <c r="G196" s="1" t="s">
        <v>143</v>
      </c>
      <c r="M196" s="6">
        <f t="shared" si="6"/>
        <v>44635</v>
      </c>
      <c r="N196" s="7">
        <f t="shared" si="7"/>
        <v>44634.535405092596</v>
      </c>
      <c r="O196" s="7"/>
      <c r="P196" s="7"/>
    </row>
    <row r="197" spans="1:16" x14ac:dyDescent="0.3">
      <c r="A197" s="1" t="s">
        <v>3</v>
      </c>
      <c r="B197" s="1">
        <v>133</v>
      </c>
      <c r="C197" s="2">
        <v>44634.536099537036</v>
      </c>
      <c r="D197" s="1" t="s">
        <v>12</v>
      </c>
      <c r="E197" s="1" t="s">
        <v>15</v>
      </c>
      <c r="F197" s="1" t="s">
        <v>17</v>
      </c>
      <c r="G197" s="1" t="s">
        <v>143</v>
      </c>
      <c r="M197" s="6">
        <f t="shared" si="6"/>
        <v>44635</v>
      </c>
      <c r="N197" s="7">
        <f t="shared" si="7"/>
        <v>44634.536099537036</v>
      </c>
      <c r="O197" s="7"/>
      <c r="P197" s="7"/>
    </row>
    <row r="198" spans="1:16" x14ac:dyDescent="0.3">
      <c r="A198" s="1" t="s">
        <v>3</v>
      </c>
      <c r="B198" s="1">
        <v>107</v>
      </c>
      <c r="C198" s="2">
        <v>44634.536793981482</v>
      </c>
      <c r="D198" s="1" t="s">
        <v>12</v>
      </c>
      <c r="E198" s="1" t="s">
        <v>15</v>
      </c>
      <c r="F198" s="1" t="s">
        <v>17</v>
      </c>
      <c r="G198" s="1" t="s">
        <v>143</v>
      </c>
      <c r="M198" s="6">
        <f t="shared" si="6"/>
        <v>44635</v>
      </c>
      <c r="N198" s="7">
        <f t="shared" si="7"/>
        <v>44634.536793981482</v>
      </c>
      <c r="O198" s="7"/>
      <c r="P198" s="7"/>
    </row>
    <row r="199" spans="1:16" x14ac:dyDescent="0.3">
      <c r="A199" s="1" t="s">
        <v>3</v>
      </c>
      <c r="B199" s="1">
        <v>94</v>
      </c>
      <c r="C199" s="2">
        <v>44634.537488425929</v>
      </c>
      <c r="D199" s="1" t="s">
        <v>12</v>
      </c>
      <c r="E199" s="1" t="s">
        <v>15</v>
      </c>
      <c r="F199" s="1" t="s">
        <v>17</v>
      </c>
      <c r="G199" s="1" t="s">
        <v>143</v>
      </c>
      <c r="M199" s="6">
        <f t="shared" si="6"/>
        <v>44635</v>
      </c>
      <c r="N199" s="7">
        <f t="shared" si="7"/>
        <v>44634.537488425929</v>
      </c>
      <c r="O199" s="7"/>
      <c r="P199" s="7"/>
    </row>
    <row r="200" spans="1:16" x14ac:dyDescent="0.3">
      <c r="A200" s="1" t="s">
        <v>3</v>
      </c>
      <c r="B200" s="1">
        <v>100</v>
      </c>
      <c r="C200" s="2">
        <v>44634.538182870368</v>
      </c>
      <c r="D200" s="1" t="s">
        <v>12</v>
      </c>
      <c r="E200" s="1" t="s">
        <v>15</v>
      </c>
      <c r="F200" s="1" t="s">
        <v>17</v>
      </c>
      <c r="G200" s="1" t="s">
        <v>143</v>
      </c>
      <c r="M200" s="6">
        <f t="shared" si="6"/>
        <v>44635</v>
      </c>
      <c r="N200" s="7">
        <f t="shared" si="7"/>
        <v>44634.538182870368</v>
      </c>
      <c r="O200" s="7"/>
      <c r="P200" s="7"/>
    </row>
    <row r="201" spans="1:16" x14ac:dyDescent="0.3">
      <c r="A201" s="1" t="s">
        <v>3</v>
      </c>
      <c r="B201" s="1">
        <v>99</v>
      </c>
      <c r="C201" s="2">
        <v>44634.538877314815</v>
      </c>
      <c r="D201" s="1" t="s">
        <v>12</v>
      </c>
      <c r="E201" s="1" t="s">
        <v>15</v>
      </c>
      <c r="F201" s="1" t="s">
        <v>17</v>
      </c>
      <c r="G201" s="1" t="s">
        <v>143</v>
      </c>
      <c r="M201" s="6">
        <f t="shared" si="6"/>
        <v>44635</v>
      </c>
      <c r="N201" s="7">
        <f t="shared" si="7"/>
        <v>44634.538877314815</v>
      </c>
      <c r="O201" s="7"/>
      <c r="P201" s="7"/>
    </row>
    <row r="202" spans="1:16" x14ac:dyDescent="0.3">
      <c r="A202" s="1" t="s">
        <v>3</v>
      </c>
      <c r="B202" s="1">
        <v>107</v>
      </c>
      <c r="C202" s="2">
        <v>44634.539571759262</v>
      </c>
      <c r="D202" s="1" t="s">
        <v>12</v>
      </c>
      <c r="E202" s="1" t="s">
        <v>15</v>
      </c>
      <c r="F202" s="1" t="s">
        <v>17</v>
      </c>
      <c r="G202" s="1" t="s">
        <v>143</v>
      </c>
      <c r="M202" s="6">
        <f t="shared" si="6"/>
        <v>44635</v>
      </c>
      <c r="N202" s="7">
        <f t="shared" si="7"/>
        <v>44634.539571759262</v>
      </c>
      <c r="O202" s="7"/>
      <c r="P202" s="7"/>
    </row>
    <row r="203" spans="1:16" x14ac:dyDescent="0.3">
      <c r="A203" s="1" t="s">
        <v>3</v>
      </c>
      <c r="B203" s="1">
        <v>118</v>
      </c>
      <c r="C203" s="2">
        <v>44634.540266203701</v>
      </c>
      <c r="D203" s="1" t="s">
        <v>12</v>
      </c>
      <c r="E203" s="1" t="s">
        <v>15</v>
      </c>
      <c r="F203" s="1" t="s">
        <v>17</v>
      </c>
      <c r="G203" s="1" t="s">
        <v>143</v>
      </c>
      <c r="M203" s="6">
        <f t="shared" si="6"/>
        <v>44635</v>
      </c>
      <c r="N203" s="7">
        <f t="shared" si="7"/>
        <v>44634.540266203701</v>
      </c>
      <c r="O203" s="7"/>
      <c r="P203" s="7"/>
    </row>
    <row r="204" spans="1:16" x14ac:dyDescent="0.3">
      <c r="A204" s="1" t="s">
        <v>3</v>
      </c>
      <c r="B204" s="1">
        <v>102</v>
      </c>
      <c r="C204" s="2">
        <v>44634.540960648148</v>
      </c>
      <c r="D204" s="1" t="s">
        <v>12</v>
      </c>
      <c r="E204" s="1" t="s">
        <v>15</v>
      </c>
      <c r="F204" s="1" t="s">
        <v>17</v>
      </c>
      <c r="G204" s="1" t="s">
        <v>143</v>
      </c>
      <c r="M204" s="6">
        <f t="shared" si="6"/>
        <v>44635</v>
      </c>
      <c r="N204" s="7">
        <f t="shared" si="7"/>
        <v>44634.540960648148</v>
      </c>
      <c r="O204" s="7"/>
      <c r="P204" s="7"/>
    </row>
    <row r="205" spans="1:16" x14ac:dyDescent="0.3">
      <c r="A205" s="1" t="s">
        <v>3</v>
      </c>
      <c r="B205" s="1">
        <v>102</v>
      </c>
      <c r="C205" s="2">
        <v>44634.541655092595</v>
      </c>
      <c r="D205" s="1" t="s">
        <v>12</v>
      </c>
      <c r="E205" s="1" t="s">
        <v>15</v>
      </c>
      <c r="F205" s="1" t="s">
        <v>17</v>
      </c>
      <c r="G205" s="1" t="s">
        <v>143</v>
      </c>
      <c r="M205" s="6">
        <f t="shared" si="6"/>
        <v>44635</v>
      </c>
      <c r="N205" s="7">
        <f t="shared" si="7"/>
        <v>44634.541655092595</v>
      </c>
      <c r="O205" s="7"/>
      <c r="P205" s="7"/>
    </row>
    <row r="206" spans="1:16" x14ac:dyDescent="0.3">
      <c r="A206" s="1" t="s">
        <v>3</v>
      </c>
      <c r="B206" s="1">
        <v>96</v>
      </c>
      <c r="C206" s="2">
        <v>44634.542349537034</v>
      </c>
      <c r="D206" s="1" t="s">
        <v>12</v>
      </c>
      <c r="E206" s="1" t="s">
        <v>15</v>
      </c>
      <c r="F206" s="1" t="s">
        <v>17</v>
      </c>
      <c r="G206" s="1" t="s">
        <v>143</v>
      </c>
      <c r="M206" s="6">
        <f t="shared" si="6"/>
        <v>44635</v>
      </c>
      <c r="N206" s="7">
        <f t="shared" si="7"/>
        <v>44634.542349537034</v>
      </c>
      <c r="O206" s="7"/>
      <c r="P206" s="7"/>
    </row>
    <row r="207" spans="1:16" x14ac:dyDescent="0.3">
      <c r="A207" s="1" t="s">
        <v>3</v>
      </c>
      <c r="B207" s="1">
        <v>89</v>
      </c>
      <c r="C207" s="2">
        <v>44634.543043981481</v>
      </c>
      <c r="D207" s="1" t="s">
        <v>12</v>
      </c>
      <c r="E207" s="1" t="s">
        <v>15</v>
      </c>
      <c r="F207" s="1" t="s">
        <v>17</v>
      </c>
      <c r="G207" s="1" t="s">
        <v>143</v>
      </c>
      <c r="M207" s="6">
        <f t="shared" si="6"/>
        <v>44635</v>
      </c>
      <c r="N207" s="7">
        <f t="shared" si="7"/>
        <v>44634.543043981481</v>
      </c>
      <c r="O207" s="7"/>
      <c r="P207" s="7"/>
    </row>
    <row r="208" spans="1:16" x14ac:dyDescent="0.3">
      <c r="A208" s="1" t="s">
        <v>3</v>
      </c>
      <c r="B208" s="1">
        <v>91</v>
      </c>
      <c r="C208" s="2">
        <v>44634.543738425928</v>
      </c>
      <c r="D208" s="1" t="s">
        <v>12</v>
      </c>
      <c r="E208" s="1" t="s">
        <v>15</v>
      </c>
      <c r="F208" s="1" t="s">
        <v>17</v>
      </c>
      <c r="G208" s="1" t="s">
        <v>143</v>
      </c>
      <c r="M208" s="6">
        <f t="shared" si="6"/>
        <v>44635</v>
      </c>
      <c r="N208" s="7">
        <f t="shared" si="7"/>
        <v>44634.543738425928</v>
      </c>
      <c r="O208" s="7"/>
      <c r="P208" s="7"/>
    </row>
    <row r="209" spans="1:16" x14ac:dyDescent="0.3">
      <c r="A209" s="1" t="s">
        <v>3</v>
      </c>
      <c r="B209" s="1">
        <v>96</v>
      </c>
      <c r="C209" s="2">
        <v>44634.543807870374</v>
      </c>
      <c r="D209" s="1" t="s">
        <v>12</v>
      </c>
      <c r="E209" s="1" t="s">
        <v>15</v>
      </c>
      <c r="F209" s="1" t="s">
        <v>17</v>
      </c>
      <c r="G209" s="1" t="s">
        <v>143</v>
      </c>
      <c r="M209" s="6">
        <f t="shared" si="6"/>
        <v>44635</v>
      </c>
      <c r="N209" s="7">
        <f t="shared" si="7"/>
        <v>44634.543807870374</v>
      </c>
      <c r="O209" s="7"/>
      <c r="P209" s="7"/>
    </row>
    <row r="210" spans="1:16" x14ac:dyDescent="0.3">
      <c r="A210" s="1" t="s">
        <v>3</v>
      </c>
      <c r="B210" s="1">
        <v>102</v>
      </c>
      <c r="C210" s="2">
        <v>44634.545127314814</v>
      </c>
      <c r="D210" s="1" t="s">
        <v>12</v>
      </c>
      <c r="E210" s="1" t="s">
        <v>15</v>
      </c>
      <c r="F210" s="1" t="s">
        <v>17</v>
      </c>
      <c r="G210" s="1" t="s">
        <v>143</v>
      </c>
      <c r="M210" s="6">
        <f t="shared" si="6"/>
        <v>44635</v>
      </c>
      <c r="N210" s="7">
        <f t="shared" si="7"/>
        <v>44634.545127314814</v>
      </c>
      <c r="O210" s="7"/>
      <c r="P210" s="7"/>
    </row>
    <row r="211" spans="1:16" x14ac:dyDescent="0.3">
      <c r="A211" s="1" t="s">
        <v>3</v>
      </c>
      <c r="B211" s="1">
        <v>97</v>
      </c>
      <c r="C211" s="2">
        <v>44634.54582175926</v>
      </c>
      <c r="D211" s="1" t="s">
        <v>12</v>
      </c>
      <c r="E211" s="1" t="s">
        <v>15</v>
      </c>
      <c r="F211" s="1" t="s">
        <v>17</v>
      </c>
      <c r="G211" s="1" t="s">
        <v>143</v>
      </c>
      <c r="M211" s="6">
        <f t="shared" si="6"/>
        <v>44635</v>
      </c>
      <c r="N211" s="7">
        <f t="shared" si="7"/>
        <v>44634.54582175926</v>
      </c>
      <c r="O211" s="7"/>
      <c r="P211" s="7"/>
    </row>
    <row r="212" spans="1:16" x14ac:dyDescent="0.3">
      <c r="A212" s="1" t="s">
        <v>3</v>
      </c>
      <c r="B212" s="1">
        <v>91</v>
      </c>
      <c r="C212" s="2">
        <v>44634.546516203707</v>
      </c>
      <c r="D212" s="1" t="s">
        <v>12</v>
      </c>
      <c r="E212" s="1" t="s">
        <v>15</v>
      </c>
      <c r="F212" s="1" t="s">
        <v>17</v>
      </c>
      <c r="G212" s="1" t="s">
        <v>143</v>
      </c>
      <c r="M212" s="6">
        <f t="shared" si="6"/>
        <v>44635</v>
      </c>
      <c r="N212" s="7">
        <f t="shared" si="7"/>
        <v>44634.546516203707</v>
      </c>
      <c r="O212" s="7"/>
      <c r="P212" s="7"/>
    </row>
    <row r="213" spans="1:16" x14ac:dyDescent="0.3">
      <c r="A213" s="1" t="s">
        <v>3</v>
      </c>
      <c r="B213" s="1">
        <v>93</v>
      </c>
      <c r="C213" s="2">
        <v>44634.547210648147</v>
      </c>
      <c r="D213" s="1" t="s">
        <v>10</v>
      </c>
      <c r="E213" s="1" t="s">
        <v>15</v>
      </c>
      <c r="F213" s="1" t="s">
        <v>17</v>
      </c>
      <c r="G213" s="1" t="s">
        <v>143</v>
      </c>
      <c r="M213" s="6">
        <f t="shared" si="6"/>
        <v>44635</v>
      </c>
      <c r="N213" s="7">
        <f t="shared" si="7"/>
        <v>44634.547210648147</v>
      </c>
      <c r="O213" s="7"/>
      <c r="P213" s="7"/>
    </row>
    <row r="214" spans="1:16" x14ac:dyDescent="0.3">
      <c r="A214" s="1" t="s">
        <v>3</v>
      </c>
      <c r="B214" s="1">
        <v>89</v>
      </c>
      <c r="C214" s="2">
        <v>44634.547905092593</v>
      </c>
      <c r="D214" s="1" t="s">
        <v>10</v>
      </c>
      <c r="E214" s="1" t="s">
        <v>15</v>
      </c>
      <c r="F214" s="1" t="s">
        <v>17</v>
      </c>
      <c r="G214" s="1" t="s">
        <v>143</v>
      </c>
      <c r="M214" s="6">
        <f t="shared" si="6"/>
        <v>44635</v>
      </c>
      <c r="N214" s="7">
        <f t="shared" si="7"/>
        <v>44634.547905092593</v>
      </c>
      <c r="O214" s="7"/>
      <c r="P214" s="7"/>
    </row>
    <row r="215" spans="1:16" x14ac:dyDescent="0.3">
      <c r="A215" s="1" t="s">
        <v>3</v>
      </c>
      <c r="B215" s="1">
        <v>92</v>
      </c>
      <c r="C215" s="2">
        <v>44634.54859953704</v>
      </c>
      <c r="D215" s="1" t="s">
        <v>10</v>
      </c>
      <c r="E215" s="1" t="s">
        <v>15</v>
      </c>
      <c r="F215" s="1" t="s">
        <v>17</v>
      </c>
      <c r="G215" s="1" t="s">
        <v>143</v>
      </c>
      <c r="M215" s="6">
        <f t="shared" si="6"/>
        <v>44635</v>
      </c>
      <c r="N215" s="7">
        <f t="shared" si="7"/>
        <v>44634.54859953704</v>
      </c>
      <c r="O215" s="7"/>
      <c r="P215" s="7"/>
    </row>
    <row r="216" spans="1:16" x14ac:dyDescent="0.3">
      <c r="A216" s="1" t="s">
        <v>3</v>
      </c>
      <c r="B216" s="1">
        <v>93</v>
      </c>
      <c r="C216" s="2">
        <v>44634.549293981479</v>
      </c>
      <c r="D216" s="1" t="s">
        <v>10</v>
      </c>
      <c r="E216" s="1" t="s">
        <v>15</v>
      </c>
      <c r="F216" s="1" t="s">
        <v>17</v>
      </c>
      <c r="G216" s="1" t="s">
        <v>143</v>
      </c>
      <c r="M216" s="6">
        <f t="shared" si="6"/>
        <v>44635</v>
      </c>
      <c r="N216" s="7">
        <f t="shared" si="7"/>
        <v>44634.549293981479</v>
      </c>
      <c r="O216" s="7"/>
      <c r="P216" s="7"/>
    </row>
    <row r="217" spans="1:16" x14ac:dyDescent="0.3">
      <c r="A217" s="1" t="s">
        <v>3</v>
      </c>
      <c r="B217" s="1">
        <v>104</v>
      </c>
      <c r="C217" s="2">
        <v>44634.549988425926</v>
      </c>
      <c r="D217" s="1" t="s">
        <v>10</v>
      </c>
      <c r="E217" s="1" t="s">
        <v>15</v>
      </c>
      <c r="F217" s="1" t="s">
        <v>18</v>
      </c>
      <c r="G217" s="1" t="s">
        <v>143</v>
      </c>
      <c r="M217" s="6">
        <f t="shared" si="6"/>
        <v>44635</v>
      </c>
      <c r="N217" s="7">
        <f t="shared" si="7"/>
        <v>44634.549988425926</v>
      </c>
      <c r="O217" s="7"/>
      <c r="P217" s="7"/>
    </row>
    <row r="218" spans="1:16" x14ac:dyDescent="0.3">
      <c r="A218" s="1" t="s">
        <v>3</v>
      </c>
      <c r="B218" s="1">
        <v>114</v>
      </c>
      <c r="C218" s="2">
        <v>44634.550104166665</v>
      </c>
      <c r="D218" s="1" t="s">
        <v>10</v>
      </c>
      <c r="E218" s="1" t="s">
        <v>15</v>
      </c>
      <c r="F218" s="1" t="s">
        <v>18</v>
      </c>
      <c r="G218" s="1" t="s">
        <v>143</v>
      </c>
      <c r="M218" s="6">
        <f t="shared" si="6"/>
        <v>44635</v>
      </c>
      <c r="N218" s="7">
        <f t="shared" si="7"/>
        <v>44634.550104166665</v>
      </c>
      <c r="O218" s="7"/>
      <c r="P218" s="7"/>
    </row>
    <row r="219" spans="1:16" x14ac:dyDescent="0.3">
      <c r="A219" s="1" t="s">
        <v>3</v>
      </c>
      <c r="B219" s="1">
        <v>114</v>
      </c>
      <c r="C219" s="2">
        <v>44634.550682870373</v>
      </c>
      <c r="D219" s="1" t="s">
        <v>10</v>
      </c>
      <c r="E219" s="1" t="s">
        <v>15</v>
      </c>
      <c r="F219" s="1" t="s">
        <v>18</v>
      </c>
      <c r="G219" s="1" t="s">
        <v>143</v>
      </c>
      <c r="M219" s="6">
        <f t="shared" si="6"/>
        <v>44635</v>
      </c>
      <c r="N219" s="7">
        <f t="shared" si="7"/>
        <v>44634.550682870373</v>
      </c>
      <c r="O219" s="7"/>
      <c r="P219" s="7"/>
    </row>
    <row r="220" spans="1:16" x14ac:dyDescent="0.3">
      <c r="A220" s="1" t="s">
        <v>3</v>
      </c>
      <c r="B220" s="1">
        <v>124</v>
      </c>
      <c r="C220" s="2">
        <v>44634.551377314812</v>
      </c>
      <c r="D220" s="1" t="s">
        <v>10</v>
      </c>
      <c r="E220" s="1" t="s">
        <v>15</v>
      </c>
      <c r="F220" s="1" t="s">
        <v>18</v>
      </c>
      <c r="G220" s="1" t="s">
        <v>143</v>
      </c>
      <c r="M220" s="6">
        <f t="shared" si="6"/>
        <v>44635</v>
      </c>
      <c r="N220" s="7">
        <f t="shared" si="7"/>
        <v>44634.551377314812</v>
      </c>
      <c r="O220" s="7"/>
      <c r="P220" s="7"/>
    </row>
    <row r="221" spans="1:16" x14ac:dyDescent="0.3">
      <c r="A221" s="1" t="s">
        <v>3</v>
      </c>
      <c r="B221" s="1">
        <v>119</v>
      </c>
      <c r="C221" s="2">
        <v>44634.551759259259</v>
      </c>
      <c r="D221" s="1" t="s">
        <v>10</v>
      </c>
      <c r="E221" s="1" t="s">
        <v>15</v>
      </c>
      <c r="F221" s="1" t="s">
        <v>18</v>
      </c>
      <c r="G221" s="1" t="s">
        <v>143</v>
      </c>
      <c r="M221" s="6">
        <f t="shared" si="6"/>
        <v>44635</v>
      </c>
      <c r="N221" s="7">
        <f t="shared" si="7"/>
        <v>44634.551759259259</v>
      </c>
      <c r="O221" s="7"/>
      <c r="P221" s="7"/>
    </row>
    <row r="222" spans="1:16" x14ac:dyDescent="0.3">
      <c r="A222" s="1" t="s">
        <v>3</v>
      </c>
      <c r="B222" s="1">
        <v>119</v>
      </c>
      <c r="C222" s="2">
        <v>44634.552071759259</v>
      </c>
      <c r="D222" s="1" t="s">
        <v>10</v>
      </c>
      <c r="E222" s="1" t="s">
        <v>15</v>
      </c>
      <c r="F222" s="1" t="s">
        <v>18</v>
      </c>
      <c r="G222" s="1" t="s">
        <v>143</v>
      </c>
      <c r="M222" s="6">
        <f t="shared" si="6"/>
        <v>44635</v>
      </c>
      <c r="N222" s="7">
        <f t="shared" si="7"/>
        <v>44634.552071759259</v>
      </c>
      <c r="O222" s="7"/>
      <c r="P222" s="7"/>
    </row>
    <row r="223" spans="1:16" x14ac:dyDescent="0.3">
      <c r="A223" s="1" t="s">
        <v>3</v>
      </c>
      <c r="B223" s="1">
        <v>119</v>
      </c>
      <c r="C223" s="2">
        <v>44634.552766203706</v>
      </c>
      <c r="D223" s="1" t="s">
        <v>10</v>
      </c>
      <c r="E223" s="1" t="s">
        <v>15</v>
      </c>
      <c r="F223" s="1" t="s">
        <v>17</v>
      </c>
      <c r="G223" s="1" t="s">
        <v>143</v>
      </c>
      <c r="M223" s="6">
        <f t="shared" si="6"/>
        <v>44635</v>
      </c>
      <c r="N223" s="7">
        <f t="shared" si="7"/>
        <v>44634.552766203706</v>
      </c>
      <c r="O223" s="7"/>
      <c r="P223" s="7"/>
    </row>
    <row r="224" spans="1:16" x14ac:dyDescent="0.3">
      <c r="A224" s="1" t="s">
        <v>3</v>
      </c>
      <c r="B224" s="1">
        <v>120</v>
      </c>
      <c r="C224" s="2">
        <v>44634.553460648145</v>
      </c>
      <c r="D224" s="1" t="s">
        <v>10</v>
      </c>
      <c r="E224" s="1" t="s">
        <v>15</v>
      </c>
      <c r="F224" s="1" t="s">
        <v>17</v>
      </c>
      <c r="G224" s="1" t="s">
        <v>143</v>
      </c>
      <c r="M224" s="6">
        <f t="shared" si="6"/>
        <v>44635</v>
      </c>
      <c r="N224" s="7">
        <f t="shared" si="7"/>
        <v>44634.553460648145</v>
      </c>
      <c r="O224" s="7"/>
      <c r="P224" s="7"/>
    </row>
    <row r="225" spans="1:16" x14ac:dyDescent="0.3">
      <c r="A225" s="1" t="s">
        <v>3</v>
      </c>
      <c r="B225" s="1">
        <v>116</v>
      </c>
      <c r="C225" s="2">
        <v>44634.553981481484</v>
      </c>
      <c r="D225" s="1" t="s">
        <v>10</v>
      </c>
      <c r="E225" s="1" t="s">
        <v>15</v>
      </c>
      <c r="F225" s="1" t="s">
        <v>17</v>
      </c>
      <c r="G225" s="1" t="s">
        <v>143</v>
      </c>
      <c r="M225" s="6">
        <f t="shared" si="6"/>
        <v>44635</v>
      </c>
      <c r="N225" s="7">
        <f t="shared" si="7"/>
        <v>44634.553981481484</v>
      </c>
      <c r="O225" s="7"/>
      <c r="P225" s="7"/>
    </row>
    <row r="226" spans="1:16" x14ac:dyDescent="0.3">
      <c r="A226" s="1" t="s">
        <v>3</v>
      </c>
      <c r="B226" s="1">
        <v>116</v>
      </c>
      <c r="C226" s="2">
        <v>44634.554155092592</v>
      </c>
      <c r="D226" s="1" t="s">
        <v>10</v>
      </c>
      <c r="E226" s="1" t="s">
        <v>15</v>
      </c>
      <c r="F226" s="1" t="s">
        <v>17</v>
      </c>
      <c r="G226" s="1" t="s">
        <v>143</v>
      </c>
      <c r="M226" s="6">
        <f t="shared" si="6"/>
        <v>44635</v>
      </c>
      <c r="N226" s="7">
        <f t="shared" si="7"/>
        <v>44634.554155092592</v>
      </c>
      <c r="O226" s="7"/>
      <c r="P226" s="7"/>
    </row>
    <row r="227" spans="1:16" x14ac:dyDescent="0.3">
      <c r="A227" s="1" t="s">
        <v>3</v>
      </c>
      <c r="B227" s="1">
        <v>116</v>
      </c>
      <c r="C227" s="2">
        <v>44634.554849537039</v>
      </c>
      <c r="D227" s="1" t="s">
        <v>10</v>
      </c>
      <c r="E227" s="1" t="s">
        <v>15</v>
      </c>
      <c r="F227" s="1" t="s">
        <v>17</v>
      </c>
      <c r="G227" s="1" t="s">
        <v>143</v>
      </c>
      <c r="M227" s="6">
        <f t="shared" si="6"/>
        <v>44635</v>
      </c>
      <c r="N227" s="7">
        <f t="shared" si="7"/>
        <v>44634.554849537039</v>
      </c>
      <c r="O227" s="7"/>
      <c r="P227" s="7"/>
    </row>
    <row r="228" spans="1:16" x14ac:dyDescent="0.3">
      <c r="A228" s="1" t="s">
        <v>3</v>
      </c>
      <c r="B228" s="1">
        <v>119</v>
      </c>
      <c r="C228" s="2">
        <v>44634.555543981478</v>
      </c>
      <c r="D228" s="1" t="s">
        <v>10</v>
      </c>
      <c r="E228" s="1" t="s">
        <v>15</v>
      </c>
      <c r="F228" s="1" t="s">
        <v>17</v>
      </c>
      <c r="G228" s="1" t="s">
        <v>143</v>
      </c>
      <c r="M228" s="6">
        <f t="shared" si="6"/>
        <v>44635</v>
      </c>
      <c r="N228" s="7">
        <f t="shared" si="7"/>
        <v>44634.555543981478</v>
      </c>
      <c r="O228" s="7"/>
      <c r="P228" s="7"/>
    </row>
    <row r="229" spans="1:16" x14ac:dyDescent="0.3">
      <c r="A229" s="1" t="s">
        <v>3</v>
      </c>
      <c r="B229" s="1">
        <v>128</v>
      </c>
      <c r="C229" s="2">
        <v>44634.555902777778</v>
      </c>
      <c r="D229" s="1" t="s">
        <v>10</v>
      </c>
      <c r="E229" s="1" t="s">
        <v>15</v>
      </c>
      <c r="F229" s="1" t="s">
        <v>17</v>
      </c>
      <c r="G229" s="1" t="s">
        <v>143</v>
      </c>
      <c r="M229" s="6">
        <f t="shared" si="6"/>
        <v>44635</v>
      </c>
      <c r="N229" s="7">
        <f t="shared" si="7"/>
        <v>44634.555902777778</v>
      </c>
      <c r="O229" s="7"/>
      <c r="P229" s="7"/>
    </row>
    <row r="230" spans="1:16" x14ac:dyDescent="0.3">
      <c r="A230" s="1" t="s">
        <v>3</v>
      </c>
      <c r="B230" s="1">
        <v>119</v>
      </c>
      <c r="C230" s="2">
        <v>44634.556226851855</v>
      </c>
      <c r="D230" s="1" t="s">
        <v>10</v>
      </c>
      <c r="E230" s="1" t="s">
        <v>15</v>
      </c>
      <c r="F230" s="1" t="s">
        <v>119</v>
      </c>
      <c r="G230" s="1" t="s">
        <v>143</v>
      </c>
      <c r="M230" s="6">
        <f t="shared" si="6"/>
        <v>44635</v>
      </c>
      <c r="N230" s="7">
        <f t="shared" si="7"/>
        <v>44634.556226851855</v>
      </c>
      <c r="O230" s="7"/>
      <c r="P230" s="7"/>
    </row>
    <row r="231" spans="1:16" x14ac:dyDescent="0.3">
      <c r="A231" s="1" t="s">
        <v>3</v>
      </c>
      <c r="B231" s="1">
        <v>119</v>
      </c>
      <c r="C231" s="2">
        <v>44634.55636574074</v>
      </c>
      <c r="D231" s="1" t="s">
        <v>10</v>
      </c>
      <c r="E231" s="1" t="s">
        <v>15</v>
      </c>
      <c r="F231" s="1" t="s">
        <v>119</v>
      </c>
      <c r="G231" s="1" t="s">
        <v>143</v>
      </c>
      <c r="M231" s="6">
        <f t="shared" si="6"/>
        <v>44635</v>
      </c>
      <c r="N231" s="7">
        <f t="shared" si="7"/>
        <v>44634.55636574074</v>
      </c>
      <c r="O231" s="7"/>
      <c r="P231" s="7"/>
    </row>
    <row r="232" spans="1:16" x14ac:dyDescent="0.3">
      <c r="A232" s="1" t="s">
        <v>3</v>
      </c>
      <c r="B232" s="1">
        <v>120</v>
      </c>
      <c r="C232" s="2">
        <v>44634.556550925925</v>
      </c>
      <c r="D232" s="1" t="s">
        <v>10</v>
      </c>
      <c r="E232" s="1" t="s">
        <v>15</v>
      </c>
      <c r="F232" s="1" t="s">
        <v>119</v>
      </c>
      <c r="G232" s="1" t="s">
        <v>143</v>
      </c>
      <c r="M232" s="6">
        <f t="shared" si="6"/>
        <v>44635</v>
      </c>
      <c r="N232" s="7">
        <f t="shared" si="7"/>
        <v>44634.556550925925</v>
      </c>
      <c r="O232" s="7"/>
      <c r="P232" s="7"/>
    </row>
    <row r="233" spans="1:16" x14ac:dyDescent="0.3">
      <c r="A233" s="1" t="s">
        <v>3</v>
      </c>
      <c r="B233" s="1">
        <v>118</v>
      </c>
      <c r="C233" s="2">
        <v>44634.556932870371</v>
      </c>
      <c r="D233" s="1" t="s">
        <v>10</v>
      </c>
      <c r="E233" s="1" t="s">
        <v>15</v>
      </c>
      <c r="F233" s="1" t="s">
        <v>119</v>
      </c>
      <c r="G233" s="1" t="s">
        <v>143</v>
      </c>
      <c r="M233" s="6">
        <f t="shared" si="6"/>
        <v>44635</v>
      </c>
      <c r="N233" s="7">
        <f t="shared" si="7"/>
        <v>44634.556932870371</v>
      </c>
      <c r="O233" s="7"/>
      <c r="P233" s="7"/>
    </row>
    <row r="234" spans="1:16" x14ac:dyDescent="0.3">
      <c r="A234" s="1" t="s">
        <v>3</v>
      </c>
      <c r="B234" s="1">
        <v>113</v>
      </c>
      <c r="C234" s="2">
        <v>44634.557627314818</v>
      </c>
      <c r="D234" s="1" t="s">
        <v>10</v>
      </c>
      <c r="E234" s="1" t="s">
        <v>15</v>
      </c>
      <c r="F234" s="1" t="s">
        <v>119</v>
      </c>
      <c r="G234" s="1" t="s">
        <v>143</v>
      </c>
      <c r="M234" s="6">
        <f t="shared" si="6"/>
        <v>44635</v>
      </c>
      <c r="N234" s="7">
        <f t="shared" si="7"/>
        <v>44634.557627314818</v>
      </c>
      <c r="O234" s="7"/>
      <c r="P234" s="7"/>
    </row>
    <row r="235" spans="1:16" x14ac:dyDescent="0.3">
      <c r="A235" s="1" t="s">
        <v>3</v>
      </c>
      <c r="B235" s="1">
        <v>107</v>
      </c>
      <c r="C235" s="2">
        <v>44634.558321759258</v>
      </c>
      <c r="D235" s="1" t="s">
        <v>10</v>
      </c>
      <c r="E235" s="1" t="s">
        <v>15</v>
      </c>
      <c r="F235" s="1" t="s">
        <v>119</v>
      </c>
      <c r="G235" s="1" t="s">
        <v>143</v>
      </c>
      <c r="M235" s="6">
        <f t="shared" si="6"/>
        <v>44635</v>
      </c>
      <c r="N235" s="7">
        <f t="shared" si="7"/>
        <v>44634.558321759258</v>
      </c>
      <c r="O235" s="7"/>
      <c r="P235" s="7"/>
    </row>
    <row r="236" spans="1:16" x14ac:dyDescent="0.3">
      <c r="A236" s="1" t="s">
        <v>3</v>
      </c>
      <c r="B236" s="1">
        <v>109</v>
      </c>
      <c r="C236" s="2">
        <v>44634.559016203704</v>
      </c>
      <c r="D236" s="1" t="s">
        <v>10</v>
      </c>
      <c r="E236" s="1" t="s">
        <v>15</v>
      </c>
      <c r="F236" s="1" t="s">
        <v>119</v>
      </c>
      <c r="G236" s="1" t="s">
        <v>143</v>
      </c>
      <c r="M236" s="6">
        <f t="shared" si="6"/>
        <v>44635</v>
      </c>
      <c r="N236" s="7">
        <f t="shared" si="7"/>
        <v>44634.559016203704</v>
      </c>
      <c r="O236" s="7"/>
      <c r="P236" s="7"/>
    </row>
    <row r="237" spans="1:16" x14ac:dyDescent="0.3">
      <c r="A237" s="1" t="s">
        <v>3</v>
      </c>
      <c r="B237" s="1">
        <v>113</v>
      </c>
      <c r="C237" s="2">
        <v>44634.559710648151</v>
      </c>
      <c r="D237" s="1" t="s">
        <v>10</v>
      </c>
      <c r="E237" s="1" t="s">
        <v>15</v>
      </c>
      <c r="F237" s="1" t="s">
        <v>119</v>
      </c>
      <c r="G237" s="1" t="s">
        <v>143</v>
      </c>
      <c r="M237" s="6">
        <f t="shared" si="6"/>
        <v>44635</v>
      </c>
      <c r="N237" s="7">
        <f t="shared" si="7"/>
        <v>44634.559710648151</v>
      </c>
      <c r="O237" s="7"/>
      <c r="P237" s="7"/>
    </row>
    <row r="238" spans="1:16" x14ac:dyDescent="0.3">
      <c r="A238" s="1" t="s">
        <v>3</v>
      </c>
      <c r="B238" s="1">
        <v>114</v>
      </c>
      <c r="C238" s="2">
        <v>44634.56040509259</v>
      </c>
      <c r="D238" s="1" t="s">
        <v>10</v>
      </c>
      <c r="E238" s="1" t="s">
        <v>15</v>
      </c>
      <c r="F238" s="1" t="s">
        <v>119</v>
      </c>
      <c r="G238" s="1" t="s">
        <v>143</v>
      </c>
      <c r="M238" s="6">
        <f t="shared" si="6"/>
        <v>44635</v>
      </c>
      <c r="N238" s="7">
        <f t="shared" si="7"/>
        <v>44634.56040509259</v>
      </c>
      <c r="O238" s="7"/>
      <c r="P238" s="7"/>
    </row>
    <row r="239" spans="1:16" x14ac:dyDescent="0.3">
      <c r="A239" s="1" t="s">
        <v>3</v>
      </c>
      <c r="B239" s="1">
        <v>111</v>
      </c>
      <c r="C239" s="2">
        <v>44634.561099537037</v>
      </c>
      <c r="D239" s="1" t="s">
        <v>10</v>
      </c>
      <c r="E239" s="1" t="s">
        <v>15</v>
      </c>
      <c r="F239" s="1" t="s">
        <v>119</v>
      </c>
      <c r="G239" s="1" t="s">
        <v>143</v>
      </c>
      <c r="M239" s="6">
        <f t="shared" si="6"/>
        <v>44635</v>
      </c>
      <c r="N239" s="7">
        <f t="shared" si="7"/>
        <v>44634.561099537037</v>
      </c>
      <c r="O239" s="7"/>
      <c r="P239" s="7"/>
    </row>
    <row r="240" spans="1:16" x14ac:dyDescent="0.3">
      <c r="A240" s="1" t="s">
        <v>3</v>
      </c>
      <c r="B240" s="1">
        <v>115</v>
      </c>
      <c r="C240" s="2">
        <v>44634.561793981484</v>
      </c>
      <c r="D240" s="1" t="s">
        <v>10</v>
      </c>
      <c r="E240" s="1" t="s">
        <v>15</v>
      </c>
      <c r="F240" s="1" t="s">
        <v>119</v>
      </c>
      <c r="G240" s="1" t="s">
        <v>143</v>
      </c>
      <c r="M240" s="6">
        <f t="shared" si="6"/>
        <v>44635</v>
      </c>
      <c r="N240" s="7">
        <f t="shared" si="7"/>
        <v>44634.561793981484</v>
      </c>
      <c r="O240" s="7"/>
      <c r="P240" s="7"/>
    </row>
    <row r="241" spans="1:16" x14ac:dyDescent="0.3">
      <c r="A241" s="1" t="s">
        <v>3</v>
      </c>
      <c r="B241" s="1">
        <v>127</v>
      </c>
      <c r="C241" s="2">
        <v>44634.562488425923</v>
      </c>
      <c r="D241" s="1" t="s">
        <v>10</v>
      </c>
      <c r="E241" s="1" t="s">
        <v>15</v>
      </c>
      <c r="F241" s="1" t="s">
        <v>119</v>
      </c>
      <c r="G241" s="1" t="s">
        <v>143</v>
      </c>
      <c r="M241" s="6">
        <f t="shared" si="6"/>
        <v>44635</v>
      </c>
      <c r="N241" s="7">
        <f t="shared" si="7"/>
        <v>44634.562488425923</v>
      </c>
      <c r="O241" s="7"/>
      <c r="P241" s="7"/>
    </row>
    <row r="242" spans="1:16" x14ac:dyDescent="0.3">
      <c r="A242" s="1" t="s">
        <v>3</v>
      </c>
      <c r="B242" s="1">
        <v>125</v>
      </c>
      <c r="C242" s="2">
        <v>44634.56318287037</v>
      </c>
      <c r="D242" s="1" t="s">
        <v>10</v>
      </c>
      <c r="E242" s="1" t="s">
        <v>15</v>
      </c>
      <c r="F242" s="1" t="s">
        <v>119</v>
      </c>
      <c r="G242" s="1" t="s">
        <v>143</v>
      </c>
      <c r="M242" s="6">
        <f t="shared" si="6"/>
        <v>44635</v>
      </c>
      <c r="N242" s="7">
        <f t="shared" si="7"/>
        <v>44634.56318287037</v>
      </c>
      <c r="O242" s="7"/>
      <c r="P242" s="7"/>
    </row>
    <row r="243" spans="1:16" x14ac:dyDescent="0.3">
      <c r="A243" s="1" t="s">
        <v>3</v>
      </c>
      <c r="B243" s="1">
        <v>122</v>
      </c>
      <c r="C243" s="2">
        <v>44634.563784722224</v>
      </c>
      <c r="D243" s="1" t="s">
        <v>10</v>
      </c>
      <c r="E243" s="1" t="s">
        <v>15</v>
      </c>
      <c r="F243" s="1" t="s">
        <v>119</v>
      </c>
      <c r="G243" s="1" t="s">
        <v>143</v>
      </c>
      <c r="M243" s="6">
        <f t="shared" si="6"/>
        <v>44635</v>
      </c>
      <c r="N243" s="7">
        <f t="shared" si="7"/>
        <v>44634.563784722224</v>
      </c>
      <c r="O243" s="7"/>
      <c r="P243" s="7"/>
    </row>
    <row r="244" spans="1:16" x14ac:dyDescent="0.3">
      <c r="A244" s="1" t="s">
        <v>3</v>
      </c>
      <c r="B244" s="1">
        <v>124</v>
      </c>
      <c r="C244" s="2">
        <v>44634.563877314817</v>
      </c>
      <c r="D244" s="1" t="s">
        <v>10</v>
      </c>
      <c r="E244" s="1" t="s">
        <v>15</v>
      </c>
      <c r="F244" s="1" t="s">
        <v>119</v>
      </c>
      <c r="G244" s="1" t="s">
        <v>143</v>
      </c>
      <c r="M244" s="6">
        <f t="shared" si="6"/>
        <v>44635</v>
      </c>
      <c r="N244" s="7">
        <f t="shared" si="7"/>
        <v>44634.563877314817</v>
      </c>
      <c r="O244" s="7"/>
      <c r="P244" s="7"/>
    </row>
    <row r="245" spans="1:16" x14ac:dyDescent="0.3">
      <c r="A245" s="1" t="s">
        <v>3</v>
      </c>
      <c r="B245" s="1">
        <v>112</v>
      </c>
      <c r="C245" s="2">
        <v>44634.564571759256</v>
      </c>
      <c r="D245" s="1" t="s">
        <v>10</v>
      </c>
      <c r="E245" s="1" t="s">
        <v>15</v>
      </c>
      <c r="F245" s="1" t="s">
        <v>119</v>
      </c>
      <c r="G245" s="1" t="s">
        <v>143</v>
      </c>
      <c r="M245" s="6">
        <f t="shared" si="6"/>
        <v>44635</v>
      </c>
      <c r="N245" s="7">
        <f t="shared" si="7"/>
        <v>44634.564571759256</v>
      </c>
      <c r="O245" s="7"/>
      <c r="P245" s="7"/>
    </row>
    <row r="246" spans="1:16" x14ac:dyDescent="0.3">
      <c r="A246" s="1" t="s">
        <v>3</v>
      </c>
      <c r="B246" s="1">
        <v>110</v>
      </c>
      <c r="C246" s="2">
        <v>44634.565162037034</v>
      </c>
      <c r="D246" s="1" t="s">
        <v>10</v>
      </c>
      <c r="E246" s="1" t="s">
        <v>15</v>
      </c>
      <c r="F246" s="1" t="s">
        <v>119</v>
      </c>
      <c r="G246" s="1" t="s">
        <v>143</v>
      </c>
      <c r="M246" s="6">
        <f t="shared" si="6"/>
        <v>44635</v>
      </c>
      <c r="N246" s="7">
        <f t="shared" si="7"/>
        <v>44634.565162037034</v>
      </c>
      <c r="O246" s="7"/>
      <c r="P246" s="7"/>
    </row>
    <row r="247" spans="1:16" x14ac:dyDescent="0.3">
      <c r="A247" s="1" t="s">
        <v>3</v>
      </c>
      <c r="B247" s="1">
        <v>114</v>
      </c>
      <c r="C247" s="2">
        <v>44634.565266203703</v>
      </c>
      <c r="D247" s="1" t="s">
        <v>10</v>
      </c>
      <c r="E247" s="1" t="s">
        <v>15</v>
      </c>
      <c r="F247" s="1" t="s">
        <v>119</v>
      </c>
      <c r="G247" s="1" t="s">
        <v>143</v>
      </c>
      <c r="M247" s="6">
        <f t="shared" si="6"/>
        <v>44635</v>
      </c>
      <c r="N247" s="7">
        <f t="shared" si="7"/>
        <v>44634.565266203703</v>
      </c>
      <c r="O247" s="7"/>
      <c r="P247" s="7"/>
    </row>
    <row r="248" spans="1:16" x14ac:dyDescent="0.3">
      <c r="A248" s="1" t="s">
        <v>3</v>
      </c>
      <c r="B248" s="1">
        <v>116</v>
      </c>
      <c r="C248" s="2">
        <v>44634.565960648149</v>
      </c>
      <c r="D248" s="1" t="s">
        <v>10</v>
      </c>
      <c r="E248" s="1" t="s">
        <v>15</v>
      </c>
      <c r="F248" s="1" t="s">
        <v>119</v>
      </c>
      <c r="G248" s="1" t="s">
        <v>143</v>
      </c>
      <c r="M248" s="6">
        <f t="shared" si="6"/>
        <v>44635</v>
      </c>
      <c r="N248" s="7">
        <f t="shared" si="7"/>
        <v>44634.565960648149</v>
      </c>
      <c r="O248" s="7"/>
      <c r="P248" s="7"/>
    </row>
    <row r="249" spans="1:16" x14ac:dyDescent="0.3">
      <c r="A249" s="1" t="s">
        <v>3</v>
      </c>
      <c r="B249" s="1">
        <v>135</v>
      </c>
      <c r="C249" s="2">
        <v>44634.566655092596</v>
      </c>
      <c r="D249" s="1" t="s">
        <v>10</v>
      </c>
      <c r="E249" s="1" t="s">
        <v>15</v>
      </c>
      <c r="F249" s="1" t="s">
        <v>119</v>
      </c>
      <c r="G249" s="1" t="s">
        <v>143</v>
      </c>
      <c r="M249" s="6">
        <f t="shared" si="6"/>
        <v>44635</v>
      </c>
      <c r="N249" s="7">
        <f t="shared" si="7"/>
        <v>44634.566655092596</v>
      </c>
      <c r="O249" s="7"/>
      <c r="P249" s="7"/>
    </row>
    <row r="250" spans="1:16" x14ac:dyDescent="0.3">
      <c r="A250" s="1" t="s">
        <v>3</v>
      </c>
      <c r="B250" s="1">
        <v>135</v>
      </c>
      <c r="C250" s="2">
        <v>44634.567349537036</v>
      </c>
      <c r="D250" s="1" t="s">
        <v>10</v>
      </c>
      <c r="E250" s="1" t="s">
        <v>15</v>
      </c>
      <c r="F250" s="1" t="s">
        <v>119</v>
      </c>
      <c r="G250" s="1" t="s">
        <v>143</v>
      </c>
      <c r="M250" s="6">
        <f t="shared" si="6"/>
        <v>44635</v>
      </c>
      <c r="N250" s="7">
        <f t="shared" si="7"/>
        <v>44634.567349537036</v>
      </c>
      <c r="O250" s="7"/>
      <c r="P250" s="7"/>
    </row>
    <row r="251" spans="1:16" x14ac:dyDescent="0.3">
      <c r="A251" s="1" t="s">
        <v>3</v>
      </c>
      <c r="B251" s="1">
        <v>131</v>
      </c>
      <c r="C251" s="2">
        <v>44634.568043981482</v>
      </c>
      <c r="D251" s="1" t="s">
        <v>10</v>
      </c>
      <c r="E251" s="1" t="s">
        <v>15</v>
      </c>
      <c r="F251" s="1" t="s">
        <v>119</v>
      </c>
      <c r="G251" s="1" t="s">
        <v>143</v>
      </c>
      <c r="M251" s="6">
        <f t="shared" si="6"/>
        <v>44635</v>
      </c>
      <c r="N251" s="7">
        <f t="shared" si="7"/>
        <v>44634.568043981482</v>
      </c>
      <c r="O251" s="7"/>
      <c r="P251" s="7"/>
    </row>
    <row r="252" spans="1:16" x14ac:dyDescent="0.3">
      <c r="A252" s="1" t="s">
        <v>3</v>
      </c>
      <c r="B252" s="1">
        <v>143</v>
      </c>
      <c r="C252" s="2">
        <v>44634.568738425929</v>
      </c>
      <c r="D252" s="1" t="s">
        <v>10</v>
      </c>
      <c r="E252" s="1" t="s">
        <v>15</v>
      </c>
      <c r="F252" s="1" t="s">
        <v>119</v>
      </c>
      <c r="G252" s="1" t="s">
        <v>143</v>
      </c>
      <c r="M252" s="6">
        <f t="shared" si="6"/>
        <v>44635</v>
      </c>
      <c r="N252" s="7">
        <f t="shared" si="7"/>
        <v>44634.568738425929</v>
      </c>
      <c r="O252" s="7"/>
      <c r="P252" s="7"/>
    </row>
    <row r="253" spans="1:16" x14ac:dyDescent="0.3">
      <c r="A253" s="1" t="s">
        <v>3</v>
      </c>
      <c r="B253" s="1">
        <v>133</v>
      </c>
      <c r="C253" s="2">
        <v>44634.569432870368</v>
      </c>
      <c r="D253" s="1" t="s">
        <v>10</v>
      </c>
      <c r="E253" s="1" t="s">
        <v>15</v>
      </c>
      <c r="F253" s="1" t="s">
        <v>119</v>
      </c>
      <c r="G253" s="1" t="s">
        <v>143</v>
      </c>
      <c r="M253" s="6">
        <f t="shared" si="6"/>
        <v>44635</v>
      </c>
      <c r="N253" s="7">
        <f t="shared" si="7"/>
        <v>44634.569432870368</v>
      </c>
      <c r="O253" s="7"/>
      <c r="P253" s="7"/>
    </row>
    <row r="254" spans="1:16" x14ac:dyDescent="0.3">
      <c r="A254" s="1" t="s">
        <v>3</v>
      </c>
      <c r="B254" s="1">
        <v>129</v>
      </c>
      <c r="C254" s="2">
        <v>44634.570127314815</v>
      </c>
      <c r="D254" s="1" t="s">
        <v>10</v>
      </c>
      <c r="E254" s="1" t="s">
        <v>15</v>
      </c>
      <c r="F254" s="1" t="s">
        <v>119</v>
      </c>
      <c r="G254" s="1" t="s">
        <v>143</v>
      </c>
      <c r="M254" s="6">
        <f t="shared" si="6"/>
        <v>44635</v>
      </c>
      <c r="N254" s="7">
        <f t="shared" si="7"/>
        <v>44634.570127314815</v>
      </c>
      <c r="O254" s="7"/>
      <c r="P254" s="7"/>
    </row>
    <row r="255" spans="1:16" x14ac:dyDescent="0.3">
      <c r="A255" s="1" t="s">
        <v>3</v>
      </c>
      <c r="B255" s="1">
        <v>125</v>
      </c>
      <c r="C255" s="2">
        <v>44634.570821759262</v>
      </c>
      <c r="D255" s="1" t="s">
        <v>10</v>
      </c>
      <c r="E255" s="1" t="s">
        <v>15</v>
      </c>
      <c r="F255" s="1" t="s">
        <v>119</v>
      </c>
      <c r="G255" s="1" t="s">
        <v>143</v>
      </c>
      <c r="M255" s="6">
        <f t="shared" si="6"/>
        <v>44635</v>
      </c>
      <c r="N255" s="7">
        <f t="shared" si="7"/>
        <v>44634.570821759262</v>
      </c>
      <c r="O255" s="7"/>
      <c r="P255" s="7"/>
    </row>
    <row r="256" spans="1:16" x14ac:dyDescent="0.3">
      <c r="A256" s="1" t="s">
        <v>3</v>
      </c>
      <c r="B256" s="1">
        <v>125</v>
      </c>
      <c r="C256" s="2">
        <v>44634.571516203701</v>
      </c>
      <c r="D256" s="1" t="s">
        <v>10</v>
      </c>
      <c r="E256" s="1" t="s">
        <v>15</v>
      </c>
      <c r="F256" s="1" t="s">
        <v>119</v>
      </c>
      <c r="G256" s="1" t="s">
        <v>143</v>
      </c>
      <c r="M256" s="6">
        <f t="shared" si="6"/>
        <v>44635</v>
      </c>
      <c r="N256" s="7">
        <f t="shared" si="7"/>
        <v>44634.571516203701</v>
      </c>
      <c r="O256" s="7"/>
      <c r="P256" s="7"/>
    </row>
    <row r="257" spans="1:16" x14ac:dyDescent="0.3">
      <c r="A257" s="1" t="s">
        <v>3</v>
      </c>
      <c r="B257" s="1">
        <v>123</v>
      </c>
      <c r="C257" s="2">
        <v>44634.572210648148</v>
      </c>
      <c r="D257" s="1" t="s">
        <v>10</v>
      </c>
      <c r="E257" s="1" t="s">
        <v>15</v>
      </c>
      <c r="F257" s="1" t="s">
        <v>119</v>
      </c>
      <c r="G257" s="1" t="s">
        <v>143</v>
      </c>
      <c r="M257" s="6">
        <f t="shared" si="6"/>
        <v>44635</v>
      </c>
      <c r="N257" s="7">
        <f t="shared" si="7"/>
        <v>44634.572210648148</v>
      </c>
      <c r="O257" s="7"/>
      <c r="P257" s="7"/>
    </row>
    <row r="258" spans="1:16" x14ac:dyDescent="0.3">
      <c r="A258" s="1" t="s">
        <v>3</v>
      </c>
      <c r="B258" s="1">
        <v>115</v>
      </c>
      <c r="C258" s="2">
        <v>44634.572905092595</v>
      </c>
      <c r="D258" s="1" t="s">
        <v>10</v>
      </c>
      <c r="E258" s="1" t="s">
        <v>15</v>
      </c>
      <c r="F258" s="1" t="s">
        <v>119</v>
      </c>
      <c r="G258" s="1" t="s">
        <v>143</v>
      </c>
      <c r="M258" s="6">
        <f t="shared" si="6"/>
        <v>44635</v>
      </c>
      <c r="N258" s="7">
        <f t="shared" si="7"/>
        <v>44634.572905092595</v>
      </c>
      <c r="O258" s="7"/>
      <c r="P258" s="7"/>
    </row>
    <row r="259" spans="1:16" x14ac:dyDescent="0.3">
      <c r="A259" s="1" t="s">
        <v>3</v>
      </c>
      <c r="B259" s="1">
        <v>123</v>
      </c>
      <c r="C259" s="2">
        <v>44634.573599537034</v>
      </c>
      <c r="D259" s="1" t="s">
        <v>10</v>
      </c>
      <c r="E259" s="1" t="s">
        <v>15</v>
      </c>
      <c r="F259" s="1" t="s">
        <v>119</v>
      </c>
      <c r="G259" s="1" t="s">
        <v>143</v>
      </c>
      <c r="M259" s="6">
        <f t="shared" ref="M259:M322" si="8">VALUE(TEXT(C259,0))</f>
        <v>44635</v>
      </c>
      <c r="N259" s="7">
        <f t="shared" ref="N259:N322" si="9">C259</f>
        <v>44634.573599537034</v>
      </c>
      <c r="O259" s="7"/>
      <c r="P259" s="7"/>
    </row>
    <row r="260" spans="1:16" x14ac:dyDescent="0.3">
      <c r="A260" s="1" t="s">
        <v>3</v>
      </c>
      <c r="B260" s="1">
        <v>120</v>
      </c>
      <c r="C260" s="2">
        <v>44634.574293981481</v>
      </c>
      <c r="D260" s="1" t="s">
        <v>10</v>
      </c>
      <c r="E260" s="1" t="s">
        <v>15</v>
      </c>
      <c r="F260" s="1" t="s">
        <v>119</v>
      </c>
      <c r="G260" s="1" t="s">
        <v>143</v>
      </c>
      <c r="M260" s="6">
        <f t="shared" si="8"/>
        <v>44635</v>
      </c>
      <c r="N260" s="7">
        <f t="shared" si="9"/>
        <v>44634.574293981481</v>
      </c>
      <c r="O260" s="7"/>
      <c r="P260" s="7"/>
    </row>
    <row r="261" spans="1:16" x14ac:dyDescent="0.3">
      <c r="A261" s="1" t="s">
        <v>3</v>
      </c>
      <c r="B261" s="1">
        <v>108</v>
      </c>
      <c r="C261" s="2">
        <v>44634.574988425928</v>
      </c>
      <c r="D261" s="1" t="s">
        <v>10</v>
      </c>
      <c r="E261" s="1" t="s">
        <v>15</v>
      </c>
      <c r="F261" s="1" t="s">
        <v>119</v>
      </c>
      <c r="G261" s="1" t="s">
        <v>143</v>
      </c>
      <c r="M261" s="6">
        <f t="shared" si="8"/>
        <v>44635</v>
      </c>
      <c r="N261" s="7">
        <f t="shared" si="9"/>
        <v>44634.574988425928</v>
      </c>
      <c r="O261" s="7"/>
      <c r="P261" s="7"/>
    </row>
    <row r="262" spans="1:16" x14ac:dyDescent="0.3">
      <c r="A262" s="1" t="s">
        <v>3</v>
      </c>
      <c r="B262" s="1">
        <v>97</v>
      </c>
      <c r="C262" s="2">
        <v>44634.57539351852</v>
      </c>
      <c r="D262" s="1" t="s">
        <v>10</v>
      </c>
      <c r="E262" s="1" t="s">
        <v>15</v>
      </c>
      <c r="F262" s="1" t="s">
        <v>119</v>
      </c>
      <c r="G262" s="1" t="s">
        <v>143</v>
      </c>
      <c r="M262" s="6">
        <f t="shared" si="8"/>
        <v>44635</v>
      </c>
      <c r="N262" s="7">
        <f t="shared" si="9"/>
        <v>44634.57539351852</v>
      </c>
      <c r="O262" s="7"/>
      <c r="P262" s="7"/>
    </row>
    <row r="263" spans="1:16" x14ac:dyDescent="0.3">
      <c r="A263" s="1" t="s">
        <v>3</v>
      </c>
      <c r="B263" s="1">
        <v>99</v>
      </c>
      <c r="C263" s="2">
        <v>44634.575682870367</v>
      </c>
      <c r="D263" s="1" t="s">
        <v>10</v>
      </c>
      <c r="E263" s="1" t="s">
        <v>15</v>
      </c>
      <c r="F263" s="1" t="s">
        <v>119</v>
      </c>
      <c r="G263" s="1" t="s">
        <v>143</v>
      </c>
      <c r="M263" s="6">
        <f t="shared" si="8"/>
        <v>44635</v>
      </c>
      <c r="N263" s="7">
        <f t="shared" si="9"/>
        <v>44634.575682870367</v>
      </c>
      <c r="O263" s="7"/>
      <c r="P263" s="7"/>
    </row>
    <row r="264" spans="1:16" x14ac:dyDescent="0.3">
      <c r="A264" s="1" t="s">
        <v>3</v>
      </c>
      <c r="B264" s="1">
        <v>94</v>
      </c>
      <c r="C264" s="2">
        <v>44634.576377314814</v>
      </c>
      <c r="D264" s="1" t="s">
        <v>10</v>
      </c>
      <c r="E264" s="1" t="s">
        <v>15</v>
      </c>
      <c r="F264" s="1" t="s">
        <v>119</v>
      </c>
      <c r="G264" s="1" t="s">
        <v>143</v>
      </c>
      <c r="M264" s="6">
        <f t="shared" si="8"/>
        <v>44635</v>
      </c>
      <c r="N264" s="7">
        <f t="shared" si="9"/>
        <v>44634.576377314814</v>
      </c>
      <c r="O264" s="7"/>
      <c r="P264" s="7"/>
    </row>
    <row r="265" spans="1:16" x14ac:dyDescent="0.3">
      <c r="A265" s="1" t="s">
        <v>3</v>
      </c>
      <c r="B265" s="1">
        <v>97</v>
      </c>
      <c r="C265" s="2">
        <v>44634.57707175926</v>
      </c>
      <c r="D265" s="1" t="s">
        <v>10</v>
      </c>
      <c r="E265" s="1" t="s">
        <v>15</v>
      </c>
      <c r="F265" s="1" t="s">
        <v>119</v>
      </c>
      <c r="G265" s="1" t="s">
        <v>143</v>
      </c>
      <c r="M265" s="6">
        <f t="shared" si="8"/>
        <v>44635</v>
      </c>
      <c r="N265" s="7">
        <f t="shared" si="9"/>
        <v>44634.57707175926</v>
      </c>
      <c r="O265" s="7"/>
      <c r="P265" s="7"/>
    </row>
    <row r="266" spans="1:16" x14ac:dyDescent="0.3">
      <c r="A266" s="1" t="s">
        <v>3</v>
      </c>
      <c r="B266" s="1">
        <v>91</v>
      </c>
      <c r="C266" s="2">
        <v>44634.577766203707</v>
      </c>
      <c r="D266" s="1" t="s">
        <v>10</v>
      </c>
      <c r="E266" s="1" t="s">
        <v>15</v>
      </c>
      <c r="F266" s="1" t="s">
        <v>119</v>
      </c>
      <c r="G266" s="1" t="s">
        <v>143</v>
      </c>
      <c r="M266" s="6">
        <f t="shared" si="8"/>
        <v>44635</v>
      </c>
      <c r="N266" s="7">
        <f t="shared" si="9"/>
        <v>44634.577766203707</v>
      </c>
      <c r="O266" s="7"/>
      <c r="P266" s="7"/>
    </row>
    <row r="267" spans="1:16" x14ac:dyDescent="0.3">
      <c r="A267" s="1" t="s">
        <v>3</v>
      </c>
      <c r="B267" s="1">
        <v>88</v>
      </c>
      <c r="C267" s="2">
        <v>44634.578460648147</v>
      </c>
      <c r="D267" s="1" t="s">
        <v>10</v>
      </c>
      <c r="E267" s="1" t="s">
        <v>15</v>
      </c>
      <c r="F267" s="1" t="s">
        <v>119</v>
      </c>
      <c r="G267" s="1" t="s">
        <v>143</v>
      </c>
      <c r="M267" s="6">
        <f t="shared" si="8"/>
        <v>44635</v>
      </c>
      <c r="N267" s="7">
        <f t="shared" si="9"/>
        <v>44634.578460648147</v>
      </c>
      <c r="O267" s="7"/>
      <c r="P267" s="7"/>
    </row>
    <row r="268" spans="1:16" x14ac:dyDescent="0.3">
      <c r="A268" s="1" t="s">
        <v>3</v>
      </c>
      <c r="B268" s="1">
        <v>80</v>
      </c>
      <c r="C268" s="2">
        <v>44634.579155092593</v>
      </c>
      <c r="D268" s="1" t="s">
        <v>10</v>
      </c>
      <c r="E268" s="1" t="s">
        <v>15</v>
      </c>
      <c r="F268" s="1" t="s">
        <v>119</v>
      </c>
      <c r="G268" s="1" t="s">
        <v>143</v>
      </c>
      <c r="M268" s="6">
        <f t="shared" si="8"/>
        <v>44635</v>
      </c>
      <c r="N268" s="7">
        <f t="shared" si="9"/>
        <v>44634.579155092593</v>
      </c>
      <c r="O268" s="7"/>
      <c r="P268" s="7"/>
    </row>
    <row r="269" spans="1:16" x14ac:dyDescent="0.3">
      <c r="A269" s="1" t="s">
        <v>3</v>
      </c>
      <c r="B269" s="1">
        <v>77</v>
      </c>
      <c r="C269" s="2">
        <v>44634.57984953704</v>
      </c>
      <c r="D269" s="1" t="s">
        <v>10</v>
      </c>
      <c r="E269" s="1" t="s">
        <v>15</v>
      </c>
      <c r="F269" s="1" t="s">
        <v>119</v>
      </c>
      <c r="G269" s="1" t="s">
        <v>143</v>
      </c>
      <c r="M269" s="6">
        <f t="shared" si="8"/>
        <v>44635</v>
      </c>
      <c r="N269" s="7">
        <f t="shared" si="9"/>
        <v>44634.57984953704</v>
      </c>
      <c r="O269" s="7"/>
      <c r="P269" s="7"/>
    </row>
    <row r="270" spans="1:16" x14ac:dyDescent="0.3">
      <c r="A270" s="1" t="s">
        <v>3</v>
      </c>
      <c r="B270" s="1">
        <v>90</v>
      </c>
      <c r="C270" s="2">
        <v>44634.580543981479</v>
      </c>
      <c r="D270" s="1" t="s">
        <v>10</v>
      </c>
      <c r="E270" s="1" t="s">
        <v>15</v>
      </c>
      <c r="F270" s="1" t="s">
        <v>119</v>
      </c>
      <c r="G270" s="1" t="s">
        <v>143</v>
      </c>
      <c r="M270" s="6">
        <f t="shared" si="8"/>
        <v>44635</v>
      </c>
      <c r="N270" s="7">
        <f t="shared" si="9"/>
        <v>44634.580543981479</v>
      </c>
      <c r="O270" s="7"/>
      <c r="P270" s="7"/>
    </row>
    <row r="271" spans="1:16" x14ac:dyDescent="0.3">
      <c r="A271" s="1" t="s">
        <v>3</v>
      </c>
      <c r="B271" s="1">
        <v>81</v>
      </c>
      <c r="C271" s="2">
        <v>44634.581238425926</v>
      </c>
      <c r="D271" s="1" t="s">
        <v>10</v>
      </c>
      <c r="E271" s="1" t="s">
        <v>15</v>
      </c>
      <c r="F271" s="1" t="s">
        <v>119</v>
      </c>
      <c r="G271" s="1" t="s">
        <v>143</v>
      </c>
      <c r="M271" s="6">
        <f t="shared" si="8"/>
        <v>44635</v>
      </c>
      <c r="N271" s="7">
        <f t="shared" si="9"/>
        <v>44634.581238425926</v>
      </c>
      <c r="O271" s="7"/>
      <c r="P271" s="7"/>
    </row>
    <row r="272" spans="1:16" x14ac:dyDescent="0.3">
      <c r="A272" s="1" t="s">
        <v>3</v>
      </c>
      <c r="B272" s="1">
        <v>72</v>
      </c>
      <c r="C272" s="2">
        <v>44634.581932870373</v>
      </c>
      <c r="D272" s="1" t="s">
        <v>10</v>
      </c>
      <c r="E272" s="1" t="s">
        <v>15</v>
      </c>
      <c r="F272" s="1" t="s">
        <v>119</v>
      </c>
      <c r="G272" s="1" t="s">
        <v>143</v>
      </c>
      <c r="M272" s="6">
        <f t="shared" si="8"/>
        <v>44635</v>
      </c>
      <c r="N272" s="7">
        <f t="shared" si="9"/>
        <v>44634.581932870373</v>
      </c>
      <c r="O272" s="7"/>
      <c r="P272" s="7"/>
    </row>
    <row r="273" spans="1:16" x14ac:dyDescent="0.3">
      <c r="A273" s="1" t="s">
        <v>3</v>
      </c>
      <c r="B273" s="1">
        <v>91</v>
      </c>
      <c r="C273" s="2">
        <v>44634.582627314812</v>
      </c>
      <c r="D273" s="1" t="s">
        <v>10</v>
      </c>
      <c r="E273" s="1" t="s">
        <v>15</v>
      </c>
      <c r="F273" s="1" t="s">
        <v>119</v>
      </c>
      <c r="G273" s="1" t="s">
        <v>143</v>
      </c>
      <c r="M273" s="6">
        <f t="shared" si="8"/>
        <v>44635</v>
      </c>
      <c r="N273" s="7">
        <f t="shared" si="9"/>
        <v>44634.582627314812</v>
      </c>
      <c r="O273" s="7"/>
      <c r="P273" s="7"/>
    </row>
    <row r="274" spans="1:16" x14ac:dyDescent="0.3">
      <c r="A274" s="1" t="s">
        <v>3</v>
      </c>
      <c r="B274" s="1">
        <v>107</v>
      </c>
      <c r="C274" s="2">
        <v>44634.583321759259</v>
      </c>
      <c r="D274" s="1" t="s">
        <v>10</v>
      </c>
      <c r="E274" s="1" t="s">
        <v>15</v>
      </c>
      <c r="F274" s="1" t="s">
        <v>119</v>
      </c>
      <c r="G274" s="1" t="s">
        <v>143</v>
      </c>
      <c r="M274" s="6">
        <f t="shared" si="8"/>
        <v>44635</v>
      </c>
      <c r="N274" s="7">
        <f t="shared" si="9"/>
        <v>44634.583321759259</v>
      </c>
      <c r="O274" s="7"/>
      <c r="P274" s="7"/>
    </row>
    <row r="275" spans="1:16" x14ac:dyDescent="0.3">
      <c r="A275" s="1" t="s">
        <v>3</v>
      </c>
      <c r="B275" s="1">
        <v>108</v>
      </c>
      <c r="C275" s="2">
        <v>44634.584016203706</v>
      </c>
      <c r="D275" s="1" t="s">
        <v>10</v>
      </c>
      <c r="E275" s="1" t="s">
        <v>15</v>
      </c>
      <c r="F275" s="1" t="s">
        <v>119</v>
      </c>
      <c r="G275" s="1" t="s">
        <v>143</v>
      </c>
      <c r="M275" s="6">
        <f t="shared" si="8"/>
        <v>44635</v>
      </c>
      <c r="N275" s="7">
        <f t="shared" si="9"/>
        <v>44634.584016203706</v>
      </c>
      <c r="O275" s="7"/>
      <c r="P275" s="7"/>
    </row>
    <row r="276" spans="1:16" x14ac:dyDescent="0.3">
      <c r="A276" s="1" t="s">
        <v>3</v>
      </c>
      <c r="B276" s="1">
        <v>106</v>
      </c>
      <c r="C276" s="2">
        <v>44634.584710648145</v>
      </c>
      <c r="D276" s="1" t="s">
        <v>10</v>
      </c>
      <c r="E276" s="1" t="s">
        <v>15</v>
      </c>
      <c r="F276" s="1" t="s">
        <v>119</v>
      </c>
      <c r="G276" s="1" t="s">
        <v>143</v>
      </c>
      <c r="M276" s="6">
        <f t="shared" si="8"/>
        <v>44635</v>
      </c>
      <c r="N276" s="7">
        <f t="shared" si="9"/>
        <v>44634.584710648145</v>
      </c>
      <c r="O276" s="7"/>
      <c r="P276" s="7"/>
    </row>
    <row r="277" spans="1:16" x14ac:dyDescent="0.3">
      <c r="A277" s="1" t="s">
        <v>3</v>
      </c>
      <c r="B277" s="1">
        <v>111</v>
      </c>
      <c r="C277" s="2">
        <v>44634.585405092592</v>
      </c>
      <c r="D277" s="1" t="s">
        <v>10</v>
      </c>
      <c r="E277" s="1" t="s">
        <v>15</v>
      </c>
      <c r="F277" s="1" t="s">
        <v>119</v>
      </c>
      <c r="G277" s="1" t="s">
        <v>143</v>
      </c>
      <c r="M277" s="6">
        <f t="shared" si="8"/>
        <v>44635</v>
      </c>
      <c r="N277" s="7">
        <f t="shared" si="9"/>
        <v>44634.585405092592</v>
      </c>
      <c r="O277" s="7"/>
      <c r="P277" s="7"/>
    </row>
    <row r="278" spans="1:16" x14ac:dyDescent="0.3">
      <c r="A278" s="1" t="s">
        <v>3</v>
      </c>
      <c r="B278" s="1">
        <v>114</v>
      </c>
      <c r="C278" s="2">
        <v>44634.586099537039</v>
      </c>
      <c r="D278" s="1" t="s">
        <v>10</v>
      </c>
      <c r="E278" s="1" t="s">
        <v>15</v>
      </c>
      <c r="F278" s="1" t="s">
        <v>119</v>
      </c>
      <c r="G278" s="1" t="s">
        <v>143</v>
      </c>
      <c r="M278" s="6">
        <f t="shared" si="8"/>
        <v>44635</v>
      </c>
      <c r="N278" s="7">
        <f t="shared" si="9"/>
        <v>44634.586099537039</v>
      </c>
      <c r="O278" s="7"/>
      <c r="P278" s="7"/>
    </row>
    <row r="279" spans="1:16" x14ac:dyDescent="0.3">
      <c r="A279" s="1" t="s">
        <v>3</v>
      </c>
      <c r="B279" s="1">
        <v>117</v>
      </c>
      <c r="C279" s="2">
        <v>44634.586793981478</v>
      </c>
      <c r="D279" s="1" t="s">
        <v>10</v>
      </c>
      <c r="E279" s="1" t="s">
        <v>15</v>
      </c>
      <c r="F279" s="1" t="s">
        <v>119</v>
      </c>
      <c r="G279" s="1" t="s">
        <v>143</v>
      </c>
      <c r="M279" s="6">
        <f t="shared" si="8"/>
        <v>44635</v>
      </c>
      <c r="N279" s="7">
        <f t="shared" si="9"/>
        <v>44634.586793981478</v>
      </c>
      <c r="O279" s="7"/>
      <c r="P279" s="7"/>
    </row>
    <row r="280" spans="1:16" x14ac:dyDescent="0.3">
      <c r="A280" s="1" t="s">
        <v>3</v>
      </c>
      <c r="B280" s="1">
        <v>112</v>
      </c>
      <c r="C280" s="2">
        <v>44634.587488425925</v>
      </c>
      <c r="D280" s="1" t="s">
        <v>10</v>
      </c>
      <c r="E280" s="1" t="s">
        <v>15</v>
      </c>
      <c r="F280" s="1" t="s">
        <v>119</v>
      </c>
      <c r="G280" s="1" t="s">
        <v>143</v>
      </c>
      <c r="M280" s="6">
        <f t="shared" si="8"/>
        <v>44635</v>
      </c>
      <c r="N280" s="7">
        <f t="shared" si="9"/>
        <v>44634.587488425925</v>
      </c>
      <c r="O280" s="7"/>
      <c r="P280" s="7"/>
    </row>
    <row r="281" spans="1:16" x14ac:dyDescent="0.3">
      <c r="A281" s="1" t="s">
        <v>3</v>
      </c>
      <c r="B281" s="1">
        <v>103</v>
      </c>
      <c r="C281" s="2">
        <v>44634.588182870371</v>
      </c>
      <c r="D281" s="1" t="s">
        <v>10</v>
      </c>
      <c r="E281" s="1" t="s">
        <v>15</v>
      </c>
      <c r="F281" s="1" t="s">
        <v>119</v>
      </c>
      <c r="G281" s="1" t="s">
        <v>143</v>
      </c>
      <c r="M281" s="6">
        <f t="shared" si="8"/>
        <v>44635</v>
      </c>
      <c r="N281" s="7">
        <f t="shared" si="9"/>
        <v>44634.588182870371</v>
      </c>
      <c r="O281" s="7"/>
      <c r="P281" s="7"/>
    </row>
    <row r="282" spans="1:16" x14ac:dyDescent="0.3">
      <c r="A282" s="1" t="s">
        <v>3</v>
      </c>
      <c r="B282" s="1">
        <v>108</v>
      </c>
      <c r="C282" s="2">
        <v>44634.589571759258</v>
      </c>
      <c r="D282" s="1" t="s">
        <v>10</v>
      </c>
      <c r="E282" s="1" t="s">
        <v>15</v>
      </c>
      <c r="F282" s="1" t="s">
        <v>119</v>
      </c>
      <c r="G282" s="1" t="s">
        <v>143</v>
      </c>
      <c r="M282" s="6">
        <f t="shared" si="8"/>
        <v>44635</v>
      </c>
      <c r="N282" s="7">
        <f t="shared" si="9"/>
        <v>44634.589571759258</v>
      </c>
      <c r="O282" s="7"/>
      <c r="P282" s="7"/>
    </row>
    <row r="283" spans="1:16" x14ac:dyDescent="0.3">
      <c r="A283" s="1" t="s">
        <v>3</v>
      </c>
      <c r="B283" s="1">
        <v>111</v>
      </c>
      <c r="C283" s="2">
        <v>44634.589687500003</v>
      </c>
      <c r="D283" s="1" t="s">
        <v>10</v>
      </c>
      <c r="E283" s="1" t="s">
        <v>15</v>
      </c>
      <c r="F283" s="1" t="s">
        <v>119</v>
      </c>
      <c r="G283" s="1" t="s">
        <v>143</v>
      </c>
      <c r="M283" s="6">
        <f t="shared" si="8"/>
        <v>44635</v>
      </c>
      <c r="N283" s="7">
        <f t="shared" si="9"/>
        <v>44634.589687500003</v>
      </c>
      <c r="O283" s="7"/>
      <c r="P283" s="7"/>
    </row>
    <row r="284" spans="1:16" x14ac:dyDescent="0.3">
      <c r="A284" s="1" t="s">
        <v>3</v>
      </c>
      <c r="B284" s="1">
        <v>113</v>
      </c>
      <c r="C284" s="2">
        <v>44634.590266203704</v>
      </c>
      <c r="D284" s="1" t="s">
        <v>10</v>
      </c>
      <c r="E284" s="1" t="s">
        <v>15</v>
      </c>
      <c r="F284" s="1" t="s">
        <v>119</v>
      </c>
      <c r="G284" s="1" t="s">
        <v>143</v>
      </c>
      <c r="M284" s="6">
        <f t="shared" si="8"/>
        <v>44635</v>
      </c>
      <c r="N284" s="7">
        <f t="shared" si="9"/>
        <v>44634.590266203704</v>
      </c>
      <c r="O284" s="7"/>
      <c r="P284" s="7"/>
    </row>
    <row r="285" spans="1:16" x14ac:dyDescent="0.3">
      <c r="A285" s="1" t="s">
        <v>3</v>
      </c>
      <c r="B285" s="1">
        <v>117</v>
      </c>
      <c r="C285" s="2">
        <v>44634.590960648151</v>
      </c>
      <c r="D285" s="1" t="s">
        <v>10</v>
      </c>
      <c r="E285" s="1" t="s">
        <v>15</v>
      </c>
      <c r="F285" s="1" t="s">
        <v>119</v>
      </c>
      <c r="G285" s="1" t="s">
        <v>143</v>
      </c>
      <c r="M285" s="6">
        <f t="shared" si="8"/>
        <v>44635</v>
      </c>
      <c r="N285" s="7">
        <f t="shared" si="9"/>
        <v>44634.590960648151</v>
      </c>
      <c r="O285" s="7"/>
      <c r="P285" s="7"/>
    </row>
    <row r="286" spans="1:16" x14ac:dyDescent="0.3">
      <c r="A286" s="1" t="s">
        <v>3</v>
      </c>
      <c r="B286" s="1">
        <v>110</v>
      </c>
      <c r="C286" s="2">
        <v>44634.59165509259</v>
      </c>
      <c r="D286" s="1" t="s">
        <v>10</v>
      </c>
      <c r="E286" s="1" t="s">
        <v>15</v>
      </c>
      <c r="F286" s="1" t="s">
        <v>119</v>
      </c>
      <c r="G286" s="1" t="s">
        <v>143</v>
      </c>
      <c r="M286" s="6">
        <f t="shared" si="8"/>
        <v>44635</v>
      </c>
      <c r="N286" s="7">
        <f t="shared" si="9"/>
        <v>44634.59165509259</v>
      </c>
      <c r="O286" s="7"/>
      <c r="P286" s="7"/>
    </row>
    <row r="287" spans="1:16" x14ac:dyDescent="0.3">
      <c r="A287" s="1" t="s">
        <v>3</v>
      </c>
      <c r="B287" s="1">
        <v>110</v>
      </c>
      <c r="C287" s="2">
        <v>44634.592349537037</v>
      </c>
      <c r="D287" s="1" t="s">
        <v>10</v>
      </c>
      <c r="E287" s="1" t="s">
        <v>15</v>
      </c>
      <c r="F287" s="1" t="s">
        <v>119</v>
      </c>
      <c r="G287" s="1" t="s">
        <v>143</v>
      </c>
      <c r="M287" s="6">
        <f t="shared" si="8"/>
        <v>44635</v>
      </c>
      <c r="N287" s="7">
        <f t="shared" si="9"/>
        <v>44634.592349537037</v>
      </c>
      <c r="O287" s="7"/>
      <c r="P287" s="7"/>
    </row>
    <row r="288" spans="1:16" x14ac:dyDescent="0.3">
      <c r="A288" s="1" t="s">
        <v>3</v>
      </c>
      <c r="B288" s="1">
        <v>125</v>
      </c>
      <c r="C288" s="2">
        <v>44634.593043981484</v>
      </c>
      <c r="D288" s="1" t="s">
        <v>10</v>
      </c>
      <c r="E288" s="1" t="s">
        <v>15</v>
      </c>
      <c r="F288" s="1" t="s">
        <v>119</v>
      </c>
      <c r="G288" s="1" t="s">
        <v>143</v>
      </c>
      <c r="M288" s="6">
        <f t="shared" si="8"/>
        <v>44635</v>
      </c>
      <c r="N288" s="7">
        <f t="shared" si="9"/>
        <v>44634.593043981484</v>
      </c>
      <c r="O288" s="7"/>
      <c r="P288" s="7"/>
    </row>
    <row r="289" spans="1:16" x14ac:dyDescent="0.3">
      <c r="A289" s="1" t="s">
        <v>3</v>
      </c>
      <c r="B289" s="1">
        <v>127</v>
      </c>
      <c r="C289" s="2">
        <v>44634.593738425923</v>
      </c>
      <c r="D289" s="1" t="s">
        <v>10</v>
      </c>
      <c r="E289" s="1" t="s">
        <v>15</v>
      </c>
      <c r="F289" s="1" t="s">
        <v>119</v>
      </c>
      <c r="G289" s="1" t="s">
        <v>143</v>
      </c>
      <c r="M289" s="6">
        <f t="shared" si="8"/>
        <v>44635</v>
      </c>
      <c r="N289" s="7">
        <f t="shared" si="9"/>
        <v>44634.593738425923</v>
      </c>
      <c r="O289" s="7"/>
      <c r="P289" s="7"/>
    </row>
    <row r="290" spans="1:16" x14ac:dyDescent="0.3">
      <c r="A290" s="1" t="s">
        <v>3</v>
      </c>
      <c r="B290" s="1">
        <v>135</v>
      </c>
      <c r="C290" s="2">
        <v>44634.59443287037</v>
      </c>
      <c r="D290" s="1" t="s">
        <v>10</v>
      </c>
      <c r="E290" s="1" t="s">
        <v>15</v>
      </c>
      <c r="F290" s="1" t="s">
        <v>119</v>
      </c>
      <c r="G290" s="1" t="s">
        <v>143</v>
      </c>
      <c r="M290" s="6">
        <f t="shared" si="8"/>
        <v>44635</v>
      </c>
      <c r="N290" s="7">
        <f t="shared" si="9"/>
        <v>44634.59443287037</v>
      </c>
      <c r="O290" s="7"/>
      <c r="P290" s="7"/>
    </row>
    <row r="291" spans="1:16" x14ac:dyDescent="0.3">
      <c r="A291" s="1" t="s">
        <v>3</v>
      </c>
      <c r="B291" s="1">
        <v>127</v>
      </c>
      <c r="C291" s="2">
        <v>44634.595127314817</v>
      </c>
      <c r="D291" s="1" t="s">
        <v>10</v>
      </c>
      <c r="E291" s="1" t="s">
        <v>15</v>
      </c>
      <c r="F291" s="1" t="s">
        <v>119</v>
      </c>
      <c r="G291" s="1" t="s">
        <v>143</v>
      </c>
      <c r="M291" s="6">
        <f t="shared" si="8"/>
        <v>44635</v>
      </c>
      <c r="N291" s="7">
        <f t="shared" si="9"/>
        <v>44634.595127314817</v>
      </c>
      <c r="O291" s="7"/>
      <c r="P291" s="7"/>
    </row>
    <row r="292" spans="1:16" x14ac:dyDescent="0.3">
      <c r="A292" s="1" t="s">
        <v>3</v>
      </c>
      <c r="B292" s="1">
        <v>127</v>
      </c>
      <c r="C292" s="2">
        <v>44634.595821759256</v>
      </c>
      <c r="D292" s="1" t="s">
        <v>10</v>
      </c>
      <c r="E292" s="1" t="s">
        <v>15</v>
      </c>
      <c r="F292" s="1" t="s">
        <v>119</v>
      </c>
      <c r="G292" s="1" t="s">
        <v>143</v>
      </c>
      <c r="M292" s="6">
        <f t="shared" si="8"/>
        <v>44635</v>
      </c>
      <c r="N292" s="7">
        <f t="shared" si="9"/>
        <v>44634.595821759256</v>
      </c>
      <c r="O292" s="7"/>
      <c r="P292" s="7"/>
    </row>
    <row r="293" spans="1:16" x14ac:dyDescent="0.3">
      <c r="A293" s="1" t="s">
        <v>3</v>
      </c>
      <c r="B293" s="1">
        <v>125</v>
      </c>
      <c r="C293" s="2">
        <v>44634.596516203703</v>
      </c>
      <c r="D293" s="1" t="s">
        <v>10</v>
      </c>
      <c r="E293" s="1" t="s">
        <v>15</v>
      </c>
      <c r="F293" s="1" t="s">
        <v>119</v>
      </c>
      <c r="G293" s="1" t="s">
        <v>143</v>
      </c>
      <c r="M293" s="6">
        <f t="shared" si="8"/>
        <v>44635</v>
      </c>
      <c r="N293" s="7">
        <f t="shared" si="9"/>
        <v>44634.596516203703</v>
      </c>
      <c r="O293" s="7"/>
      <c r="P293" s="7"/>
    </row>
    <row r="294" spans="1:16" x14ac:dyDescent="0.3">
      <c r="A294" s="1" t="s">
        <v>3</v>
      </c>
      <c r="B294" s="1">
        <v>122</v>
      </c>
      <c r="C294" s="2">
        <v>44634.597210648149</v>
      </c>
      <c r="D294" s="1" t="s">
        <v>10</v>
      </c>
      <c r="E294" s="1" t="s">
        <v>15</v>
      </c>
      <c r="F294" s="1" t="s">
        <v>119</v>
      </c>
      <c r="G294" s="1" t="s">
        <v>143</v>
      </c>
      <c r="M294" s="6">
        <f t="shared" si="8"/>
        <v>44635</v>
      </c>
      <c r="N294" s="7">
        <f t="shared" si="9"/>
        <v>44634.597210648149</v>
      </c>
      <c r="O294" s="7"/>
      <c r="P294" s="7"/>
    </row>
    <row r="295" spans="1:16" x14ac:dyDescent="0.3">
      <c r="A295" s="1" t="s">
        <v>3</v>
      </c>
      <c r="B295" s="1">
        <v>125</v>
      </c>
      <c r="C295" s="2">
        <v>44634.597905092596</v>
      </c>
      <c r="D295" s="1" t="s">
        <v>10</v>
      </c>
      <c r="E295" s="1" t="s">
        <v>15</v>
      </c>
      <c r="F295" s="1" t="s">
        <v>119</v>
      </c>
      <c r="G295" s="1" t="s">
        <v>143</v>
      </c>
      <c r="M295" s="6">
        <f t="shared" si="8"/>
        <v>44635</v>
      </c>
      <c r="N295" s="7">
        <f t="shared" si="9"/>
        <v>44634.597905092596</v>
      </c>
      <c r="O295" s="7"/>
      <c r="P295" s="7"/>
    </row>
    <row r="296" spans="1:16" x14ac:dyDescent="0.3">
      <c r="A296" s="1" t="s">
        <v>3</v>
      </c>
      <c r="B296" s="1">
        <v>124</v>
      </c>
      <c r="C296" s="2">
        <v>44634.598460648151</v>
      </c>
      <c r="D296" s="1" t="s">
        <v>10</v>
      </c>
      <c r="E296" s="1" t="s">
        <v>15</v>
      </c>
      <c r="F296" s="1" t="s">
        <v>119</v>
      </c>
      <c r="G296" s="1" t="s">
        <v>143</v>
      </c>
      <c r="M296" s="6">
        <f t="shared" si="8"/>
        <v>44635</v>
      </c>
      <c r="N296" s="7">
        <f t="shared" si="9"/>
        <v>44634.598460648151</v>
      </c>
      <c r="O296" s="7"/>
      <c r="P296" s="7"/>
    </row>
    <row r="297" spans="1:16" x14ac:dyDescent="0.3">
      <c r="A297" s="1" t="s">
        <v>3</v>
      </c>
      <c r="B297" s="1">
        <v>124</v>
      </c>
      <c r="C297" s="2">
        <v>44634.598599537036</v>
      </c>
      <c r="D297" s="1" t="s">
        <v>10</v>
      </c>
      <c r="E297" s="1" t="s">
        <v>15</v>
      </c>
      <c r="F297" s="1" t="s">
        <v>119</v>
      </c>
      <c r="G297" s="1" t="s">
        <v>143</v>
      </c>
      <c r="M297" s="6">
        <f t="shared" si="8"/>
        <v>44635</v>
      </c>
      <c r="N297" s="7">
        <f t="shared" si="9"/>
        <v>44634.598599537036</v>
      </c>
      <c r="O297" s="7"/>
      <c r="P297" s="7"/>
    </row>
    <row r="298" spans="1:16" x14ac:dyDescent="0.3">
      <c r="A298" s="1" t="s">
        <v>3</v>
      </c>
      <c r="B298" s="1">
        <v>122</v>
      </c>
      <c r="C298" s="2">
        <v>44634.599293981482</v>
      </c>
      <c r="D298" s="1" t="s">
        <v>10</v>
      </c>
      <c r="E298" s="1" t="s">
        <v>15</v>
      </c>
      <c r="F298" s="1" t="s">
        <v>119</v>
      </c>
      <c r="G298" s="1" t="s">
        <v>143</v>
      </c>
      <c r="M298" s="6">
        <f t="shared" si="8"/>
        <v>44635</v>
      </c>
      <c r="N298" s="7">
        <f t="shared" si="9"/>
        <v>44634.599293981482</v>
      </c>
      <c r="O298" s="7"/>
      <c r="P298" s="7"/>
    </row>
    <row r="299" spans="1:16" x14ac:dyDescent="0.3">
      <c r="A299" s="1" t="s">
        <v>3</v>
      </c>
      <c r="B299" s="1">
        <v>124</v>
      </c>
      <c r="C299" s="2">
        <v>44634.599988425929</v>
      </c>
      <c r="D299" s="1" t="s">
        <v>10</v>
      </c>
      <c r="E299" s="1" t="s">
        <v>15</v>
      </c>
      <c r="F299" s="1" t="s">
        <v>119</v>
      </c>
      <c r="G299" s="1" t="s">
        <v>143</v>
      </c>
      <c r="M299" s="6">
        <f t="shared" si="8"/>
        <v>44635</v>
      </c>
      <c r="N299" s="7">
        <f t="shared" si="9"/>
        <v>44634.599988425929</v>
      </c>
      <c r="O299" s="7"/>
      <c r="P299" s="7"/>
    </row>
    <row r="300" spans="1:16" x14ac:dyDescent="0.3">
      <c r="A300" s="1" t="s">
        <v>3</v>
      </c>
      <c r="B300" s="1">
        <v>106</v>
      </c>
      <c r="C300" s="2">
        <v>44634.601377314815</v>
      </c>
      <c r="D300" s="1" t="s">
        <v>10</v>
      </c>
      <c r="E300" s="1" t="s">
        <v>15</v>
      </c>
      <c r="F300" s="1" t="s">
        <v>119</v>
      </c>
      <c r="G300" s="1" t="s">
        <v>143</v>
      </c>
      <c r="M300" s="6">
        <f t="shared" si="8"/>
        <v>44635</v>
      </c>
      <c r="N300" s="7">
        <f t="shared" si="9"/>
        <v>44634.601377314815</v>
      </c>
      <c r="O300" s="7"/>
      <c r="P300" s="7"/>
    </row>
    <row r="301" spans="1:16" x14ac:dyDescent="0.3">
      <c r="A301" s="1" t="s">
        <v>3</v>
      </c>
      <c r="B301" s="1">
        <v>105</v>
      </c>
      <c r="C301" s="2">
        <v>44634.602071759262</v>
      </c>
      <c r="D301" s="1" t="s">
        <v>10</v>
      </c>
      <c r="E301" s="1" t="s">
        <v>15</v>
      </c>
      <c r="F301" s="1" t="s">
        <v>119</v>
      </c>
      <c r="G301" s="1" t="s">
        <v>143</v>
      </c>
      <c r="M301" s="6">
        <f t="shared" si="8"/>
        <v>44635</v>
      </c>
      <c r="N301" s="7">
        <f t="shared" si="9"/>
        <v>44634.602071759262</v>
      </c>
      <c r="O301" s="7"/>
      <c r="P301" s="7"/>
    </row>
    <row r="302" spans="1:16" x14ac:dyDescent="0.3">
      <c r="A302" s="1" t="s">
        <v>3</v>
      </c>
      <c r="B302" s="1">
        <v>110</v>
      </c>
      <c r="C302" s="2">
        <v>44634.602766203701</v>
      </c>
      <c r="D302" s="1" t="s">
        <v>10</v>
      </c>
      <c r="E302" s="1" t="s">
        <v>15</v>
      </c>
      <c r="F302" s="1" t="s">
        <v>119</v>
      </c>
      <c r="G302" s="1" t="s">
        <v>143</v>
      </c>
      <c r="M302" s="6">
        <f t="shared" si="8"/>
        <v>44635</v>
      </c>
      <c r="N302" s="7">
        <f t="shared" si="9"/>
        <v>44634.602766203701</v>
      </c>
      <c r="O302" s="7"/>
      <c r="P302" s="7"/>
    </row>
    <row r="303" spans="1:16" x14ac:dyDescent="0.3">
      <c r="A303" s="1" t="s">
        <v>3</v>
      </c>
      <c r="B303" s="1">
        <v>118</v>
      </c>
      <c r="C303" s="2">
        <v>44634.603460648148</v>
      </c>
      <c r="D303" s="1" t="s">
        <v>10</v>
      </c>
      <c r="E303" s="1" t="s">
        <v>15</v>
      </c>
      <c r="F303" s="1" t="s">
        <v>119</v>
      </c>
      <c r="G303" s="1" t="s">
        <v>143</v>
      </c>
      <c r="M303" s="6">
        <f t="shared" si="8"/>
        <v>44635</v>
      </c>
      <c r="N303" s="7">
        <f t="shared" si="9"/>
        <v>44634.603460648148</v>
      </c>
      <c r="O303" s="7"/>
      <c r="P303" s="7"/>
    </row>
    <row r="304" spans="1:16" x14ac:dyDescent="0.3">
      <c r="A304" s="1" t="s">
        <v>3</v>
      </c>
      <c r="B304" s="1">
        <v>115</v>
      </c>
      <c r="C304" s="2">
        <v>44634.604155092595</v>
      </c>
      <c r="D304" s="1" t="s">
        <v>10</v>
      </c>
      <c r="E304" s="1" t="s">
        <v>15</v>
      </c>
      <c r="F304" s="1" t="s">
        <v>119</v>
      </c>
      <c r="G304" s="1" t="s">
        <v>143</v>
      </c>
      <c r="M304" s="6">
        <f t="shared" si="8"/>
        <v>44635</v>
      </c>
      <c r="N304" s="7">
        <f t="shared" si="9"/>
        <v>44634.604155092595</v>
      </c>
      <c r="O304" s="7"/>
      <c r="P304" s="7"/>
    </row>
    <row r="305" spans="1:16" x14ac:dyDescent="0.3">
      <c r="A305" s="1" t="s">
        <v>3</v>
      </c>
      <c r="B305" s="1">
        <v>119</v>
      </c>
      <c r="C305" s="2">
        <v>44634.604849537034</v>
      </c>
      <c r="D305" s="1" t="s">
        <v>10</v>
      </c>
      <c r="E305" s="1" t="s">
        <v>15</v>
      </c>
      <c r="F305" s="1" t="s">
        <v>119</v>
      </c>
      <c r="G305" s="1" t="s">
        <v>143</v>
      </c>
      <c r="M305" s="6">
        <f t="shared" si="8"/>
        <v>44635</v>
      </c>
      <c r="N305" s="7">
        <f t="shared" si="9"/>
        <v>44634.604849537034</v>
      </c>
      <c r="O305" s="7"/>
      <c r="P305" s="7"/>
    </row>
    <row r="306" spans="1:16" x14ac:dyDescent="0.3">
      <c r="A306" s="1" t="s">
        <v>3</v>
      </c>
      <c r="B306" s="1">
        <v>102</v>
      </c>
      <c r="C306" s="2">
        <v>44634.605543981481</v>
      </c>
      <c r="D306" s="1" t="s">
        <v>10</v>
      </c>
      <c r="E306" s="1" t="s">
        <v>15</v>
      </c>
      <c r="F306" s="1" t="s">
        <v>119</v>
      </c>
      <c r="G306" s="1" t="s">
        <v>143</v>
      </c>
      <c r="M306" s="6">
        <f t="shared" si="8"/>
        <v>44635</v>
      </c>
      <c r="N306" s="7">
        <f t="shared" si="9"/>
        <v>44634.605543981481</v>
      </c>
      <c r="O306" s="7"/>
      <c r="P306" s="7"/>
    </row>
    <row r="307" spans="1:16" x14ac:dyDescent="0.3">
      <c r="A307" s="1" t="s">
        <v>3</v>
      </c>
      <c r="B307" s="1">
        <v>104</v>
      </c>
      <c r="C307" s="2">
        <v>44634.605740740742</v>
      </c>
      <c r="D307" s="1" t="s">
        <v>10</v>
      </c>
      <c r="E307" s="1" t="s">
        <v>15</v>
      </c>
      <c r="F307" s="1" t="s">
        <v>119</v>
      </c>
      <c r="G307" s="1" t="s">
        <v>143</v>
      </c>
      <c r="M307" s="6">
        <f t="shared" si="8"/>
        <v>44635</v>
      </c>
      <c r="N307" s="7">
        <f t="shared" si="9"/>
        <v>44634.605740740742</v>
      </c>
      <c r="O307" s="7"/>
      <c r="P307" s="7"/>
    </row>
    <row r="308" spans="1:16" x14ac:dyDescent="0.3">
      <c r="A308" s="1" t="s">
        <v>3</v>
      </c>
      <c r="B308" s="1">
        <v>102</v>
      </c>
      <c r="C308" s="2">
        <v>44634.606238425928</v>
      </c>
      <c r="D308" s="1" t="s">
        <v>10</v>
      </c>
      <c r="E308" s="1" t="s">
        <v>15</v>
      </c>
      <c r="F308" s="1" t="s">
        <v>119</v>
      </c>
      <c r="G308" s="1" t="s">
        <v>143</v>
      </c>
      <c r="M308" s="6">
        <f t="shared" si="8"/>
        <v>44635</v>
      </c>
      <c r="N308" s="7">
        <f t="shared" si="9"/>
        <v>44634.606238425928</v>
      </c>
      <c r="O308" s="7"/>
      <c r="P308" s="7"/>
    </row>
    <row r="309" spans="1:16" x14ac:dyDescent="0.3">
      <c r="A309" s="1" t="s">
        <v>3</v>
      </c>
      <c r="B309" s="1">
        <v>106</v>
      </c>
      <c r="C309" s="2">
        <v>44634.606932870367</v>
      </c>
      <c r="D309" s="1" t="s">
        <v>10</v>
      </c>
      <c r="E309" s="1" t="s">
        <v>15</v>
      </c>
      <c r="F309" s="1" t="s">
        <v>119</v>
      </c>
      <c r="G309" s="1" t="s">
        <v>143</v>
      </c>
      <c r="M309" s="6">
        <f t="shared" si="8"/>
        <v>44635</v>
      </c>
      <c r="N309" s="7">
        <f t="shared" si="9"/>
        <v>44634.606932870367</v>
      </c>
      <c r="O309" s="7"/>
      <c r="P309" s="7"/>
    </row>
    <row r="310" spans="1:16" x14ac:dyDescent="0.3">
      <c r="A310" s="1" t="s">
        <v>3</v>
      </c>
      <c r="B310" s="1">
        <v>104</v>
      </c>
      <c r="C310" s="2">
        <v>44634.607627314814</v>
      </c>
      <c r="D310" s="1" t="s">
        <v>10</v>
      </c>
      <c r="E310" s="1" t="s">
        <v>15</v>
      </c>
      <c r="F310" s="1" t="s">
        <v>119</v>
      </c>
      <c r="G310" s="1" t="s">
        <v>143</v>
      </c>
      <c r="M310" s="6">
        <f t="shared" si="8"/>
        <v>44635</v>
      </c>
      <c r="N310" s="7">
        <f t="shared" si="9"/>
        <v>44634.607627314814</v>
      </c>
      <c r="O310" s="7"/>
      <c r="P310" s="7"/>
    </row>
    <row r="311" spans="1:16" x14ac:dyDescent="0.3">
      <c r="A311" s="1" t="s">
        <v>3</v>
      </c>
      <c r="B311" s="1">
        <v>107</v>
      </c>
      <c r="C311" s="2">
        <v>44634.60832175926</v>
      </c>
      <c r="D311" s="1" t="s">
        <v>10</v>
      </c>
      <c r="E311" s="1" t="s">
        <v>15</v>
      </c>
      <c r="F311" s="1" t="s">
        <v>119</v>
      </c>
      <c r="G311" s="1" t="s">
        <v>143</v>
      </c>
      <c r="M311" s="6">
        <f t="shared" si="8"/>
        <v>44635</v>
      </c>
      <c r="N311" s="7">
        <f t="shared" si="9"/>
        <v>44634.60832175926</v>
      </c>
      <c r="O311" s="7"/>
      <c r="P311" s="7"/>
    </row>
    <row r="312" spans="1:16" x14ac:dyDescent="0.3">
      <c r="A312" s="1" t="s">
        <v>3</v>
      </c>
      <c r="B312" s="1">
        <v>104</v>
      </c>
      <c r="C312" s="2">
        <v>44634.608391203707</v>
      </c>
      <c r="D312" s="1" t="s">
        <v>10</v>
      </c>
      <c r="E312" s="1" t="s">
        <v>15</v>
      </c>
      <c r="F312" s="1" t="s">
        <v>119</v>
      </c>
      <c r="G312" s="1" t="s">
        <v>143</v>
      </c>
      <c r="M312" s="6">
        <f t="shared" si="8"/>
        <v>44635</v>
      </c>
      <c r="N312" s="7">
        <f t="shared" si="9"/>
        <v>44634.608391203707</v>
      </c>
      <c r="O312" s="7"/>
      <c r="P312" s="7"/>
    </row>
    <row r="313" spans="1:16" x14ac:dyDescent="0.3">
      <c r="A313" s="1" t="s">
        <v>3</v>
      </c>
      <c r="B313" s="1">
        <v>106</v>
      </c>
      <c r="C313" s="2">
        <v>44634.609016203707</v>
      </c>
      <c r="D313" s="1" t="s">
        <v>10</v>
      </c>
      <c r="E313" s="1" t="s">
        <v>15</v>
      </c>
      <c r="F313" s="1" t="s">
        <v>119</v>
      </c>
      <c r="G313" s="1" t="s">
        <v>143</v>
      </c>
      <c r="M313" s="6">
        <f t="shared" si="8"/>
        <v>44635</v>
      </c>
      <c r="N313" s="7">
        <f t="shared" si="9"/>
        <v>44634.609016203707</v>
      </c>
      <c r="O313" s="7"/>
      <c r="P313" s="7"/>
    </row>
    <row r="314" spans="1:16" x14ac:dyDescent="0.3">
      <c r="A314" s="1" t="s">
        <v>3</v>
      </c>
      <c r="B314" s="1">
        <v>108</v>
      </c>
      <c r="C314" s="2">
        <v>44634.609710648147</v>
      </c>
      <c r="D314" s="1" t="s">
        <v>10</v>
      </c>
      <c r="E314" s="1" t="s">
        <v>15</v>
      </c>
      <c r="F314" s="1" t="s">
        <v>119</v>
      </c>
      <c r="G314" s="1" t="s">
        <v>143</v>
      </c>
      <c r="M314" s="6">
        <f t="shared" si="8"/>
        <v>44635</v>
      </c>
      <c r="N314" s="7">
        <f t="shared" si="9"/>
        <v>44634.609710648147</v>
      </c>
      <c r="O314" s="7"/>
      <c r="P314" s="7"/>
    </row>
    <row r="315" spans="1:16" x14ac:dyDescent="0.3">
      <c r="A315" s="1" t="s">
        <v>3</v>
      </c>
      <c r="B315" s="1">
        <v>118</v>
      </c>
      <c r="C315" s="2">
        <v>44634.610405092593</v>
      </c>
      <c r="D315" s="1" t="s">
        <v>10</v>
      </c>
      <c r="E315" s="1" t="s">
        <v>15</v>
      </c>
      <c r="F315" s="1" t="s">
        <v>119</v>
      </c>
      <c r="G315" s="1" t="s">
        <v>143</v>
      </c>
      <c r="M315" s="6">
        <f t="shared" si="8"/>
        <v>44635</v>
      </c>
      <c r="N315" s="7">
        <f t="shared" si="9"/>
        <v>44634.610405092593</v>
      </c>
      <c r="O315" s="7"/>
      <c r="P315" s="7"/>
    </row>
    <row r="316" spans="1:16" x14ac:dyDescent="0.3">
      <c r="A316" s="1" t="s">
        <v>3</v>
      </c>
      <c r="B316" s="1">
        <v>107</v>
      </c>
      <c r="C316" s="2">
        <v>44634.61109953704</v>
      </c>
      <c r="D316" s="1" t="s">
        <v>10</v>
      </c>
      <c r="E316" s="1" t="s">
        <v>15</v>
      </c>
      <c r="F316" s="1" t="s">
        <v>119</v>
      </c>
      <c r="G316" s="1" t="s">
        <v>143</v>
      </c>
      <c r="M316" s="6">
        <f t="shared" si="8"/>
        <v>44635</v>
      </c>
      <c r="N316" s="7">
        <f t="shared" si="9"/>
        <v>44634.61109953704</v>
      </c>
      <c r="O316" s="7"/>
      <c r="P316" s="7"/>
    </row>
    <row r="317" spans="1:16" x14ac:dyDescent="0.3">
      <c r="A317" s="1" t="s">
        <v>3</v>
      </c>
      <c r="B317" s="1">
        <v>113</v>
      </c>
      <c r="C317" s="2">
        <v>44634.611793981479</v>
      </c>
      <c r="D317" s="1" t="s">
        <v>10</v>
      </c>
      <c r="E317" s="1" t="s">
        <v>15</v>
      </c>
      <c r="F317" s="1" t="s">
        <v>119</v>
      </c>
      <c r="G317" s="1" t="s">
        <v>143</v>
      </c>
      <c r="M317" s="6">
        <f t="shared" si="8"/>
        <v>44635</v>
      </c>
      <c r="N317" s="7">
        <f t="shared" si="9"/>
        <v>44634.611793981479</v>
      </c>
      <c r="O317" s="7"/>
      <c r="P317" s="7"/>
    </row>
    <row r="318" spans="1:16" x14ac:dyDescent="0.3">
      <c r="A318" s="1" t="s">
        <v>3</v>
      </c>
      <c r="B318" s="1">
        <v>116</v>
      </c>
      <c r="C318" s="2">
        <v>44634.612488425926</v>
      </c>
      <c r="D318" s="1" t="s">
        <v>10</v>
      </c>
      <c r="E318" s="1" t="s">
        <v>15</v>
      </c>
      <c r="F318" s="1" t="s">
        <v>119</v>
      </c>
      <c r="G318" s="1" t="s">
        <v>143</v>
      </c>
      <c r="M318" s="6">
        <f t="shared" si="8"/>
        <v>44635</v>
      </c>
      <c r="N318" s="7">
        <f t="shared" si="9"/>
        <v>44634.612488425926</v>
      </c>
      <c r="O318" s="7"/>
      <c r="P318" s="7"/>
    </row>
    <row r="319" spans="1:16" x14ac:dyDescent="0.3">
      <c r="A319" s="1" t="s">
        <v>3</v>
      </c>
      <c r="B319" s="1">
        <v>122</v>
      </c>
      <c r="C319" s="2">
        <v>44634.613182870373</v>
      </c>
      <c r="D319" s="1" t="s">
        <v>10</v>
      </c>
      <c r="E319" s="1" t="s">
        <v>15</v>
      </c>
      <c r="F319" s="1" t="s">
        <v>119</v>
      </c>
      <c r="G319" s="1" t="s">
        <v>143</v>
      </c>
      <c r="M319" s="6">
        <f t="shared" si="8"/>
        <v>44635</v>
      </c>
      <c r="N319" s="7">
        <f t="shared" si="9"/>
        <v>44634.613182870373</v>
      </c>
      <c r="O319" s="7"/>
      <c r="P319" s="7"/>
    </row>
    <row r="320" spans="1:16" x14ac:dyDescent="0.3">
      <c r="A320" s="1" t="s">
        <v>3</v>
      </c>
      <c r="B320" s="1">
        <v>125</v>
      </c>
      <c r="C320" s="2">
        <v>44634.613877314812</v>
      </c>
      <c r="D320" s="1" t="s">
        <v>10</v>
      </c>
      <c r="E320" s="1" t="s">
        <v>15</v>
      </c>
      <c r="F320" s="1" t="s">
        <v>119</v>
      </c>
      <c r="G320" s="1" t="s">
        <v>143</v>
      </c>
      <c r="M320" s="6">
        <f t="shared" si="8"/>
        <v>44635</v>
      </c>
      <c r="N320" s="7">
        <f t="shared" si="9"/>
        <v>44634.613877314812</v>
      </c>
      <c r="O320" s="7"/>
      <c r="P320" s="7"/>
    </row>
    <row r="321" spans="1:16" x14ac:dyDescent="0.3">
      <c r="A321" s="1" t="s">
        <v>3</v>
      </c>
      <c r="B321" s="1">
        <v>141</v>
      </c>
      <c r="C321" s="2">
        <v>44634.614571759259</v>
      </c>
      <c r="D321" s="1" t="s">
        <v>10</v>
      </c>
      <c r="E321" s="1" t="s">
        <v>15</v>
      </c>
      <c r="F321" s="1" t="s">
        <v>119</v>
      </c>
      <c r="G321" s="1" t="s">
        <v>143</v>
      </c>
      <c r="M321" s="6">
        <f t="shared" si="8"/>
        <v>44635</v>
      </c>
      <c r="N321" s="7">
        <f t="shared" si="9"/>
        <v>44634.614571759259</v>
      </c>
      <c r="O321" s="7"/>
      <c r="P321" s="7"/>
    </row>
    <row r="322" spans="1:16" x14ac:dyDescent="0.3">
      <c r="A322" s="1" t="s">
        <v>3</v>
      </c>
      <c r="B322" s="1">
        <v>153</v>
      </c>
      <c r="C322" s="2">
        <v>44634.615266203706</v>
      </c>
      <c r="D322" s="1" t="s">
        <v>10</v>
      </c>
      <c r="E322" s="1" t="s">
        <v>15</v>
      </c>
      <c r="F322" s="1" t="s">
        <v>119</v>
      </c>
      <c r="G322" s="1" t="s">
        <v>143</v>
      </c>
      <c r="M322" s="6">
        <f t="shared" si="8"/>
        <v>44635</v>
      </c>
      <c r="N322" s="7">
        <f t="shared" si="9"/>
        <v>44634.615266203706</v>
      </c>
      <c r="O322" s="7"/>
      <c r="P322" s="7"/>
    </row>
    <row r="323" spans="1:16" x14ac:dyDescent="0.3">
      <c r="A323" s="1" t="s">
        <v>3</v>
      </c>
      <c r="B323" s="1">
        <v>157</v>
      </c>
      <c r="C323" s="2">
        <v>44634.615960648145</v>
      </c>
      <c r="D323" s="1" t="s">
        <v>10</v>
      </c>
      <c r="E323" s="1" t="s">
        <v>15</v>
      </c>
      <c r="F323" s="1" t="s">
        <v>119</v>
      </c>
      <c r="G323" s="1" t="s">
        <v>143</v>
      </c>
      <c r="M323" s="6">
        <f t="shared" ref="M323:M386" si="10">VALUE(TEXT(C323,0))</f>
        <v>44635</v>
      </c>
      <c r="N323" s="7">
        <f t="shared" ref="N323:N386" si="11">C323</f>
        <v>44634.615960648145</v>
      </c>
      <c r="O323" s="7"/>
      <c r="P323" s="7"/>
    </row>
    <row r="324" spans="1:16" x14ac:dyDescent="0.3">
      <c r="A324" s="1" t="s">
        <v>3</v>
      </c>
      <c r="B324" s="1">
        <v>116</v>
      </c>
      <c r="C324" s="2">
        <v>44634.616655092592</v>
      </c>
      <c r="D324" s="1" t="s">
        <v>10</v>
      </c>
      <c r="E324" s="1" t="s">
        <v>15</v>
      </c>
      <c r="F324" s="1" t="s">
        <v>119</v>
      </c>
      <c r="G324" s="1" t="s">
        <v>143</v>
      </c>
      <c r="M324" s="6">
        <f t="shared" si="10"/>
        <v>44635</v>
      </c>
      <c r="N324" s="7">
        <f t="shared" si="11"/>
        <v>44634.616655092592</v>
      </c>
      <c r="O324" s="7"/>
      <c r="P324" s="7"/>
    </row>
    <row r="325" spans="1:16" x14ac:dyDescent="0.3">
      <c r="A325" s="1" t="s">
        <v>3</v>
      </c>
      <c r="B325" s="1">
        <v>112</v>
      </c>
      <c r="C325" s="2">
        <v>44634.617349537039</v>
      </c>
      <c r="D325" s="1" t="s">
        <v>10</v>
      </c>
      <c r="E325" s="1" t="s">
        <v>15</v>
      </c>
      <c r="F325" s="1" t="s">
        <v>119</v>
      </c>
      <c r="G325" s="1" t="s">
        <v>143</v>
      </c>
      <c r="M325" s="6">
        <f t="shared" si="10"/>
        <v>44635</v>
      </c>
      <c r="N325" s="7">
        <f t="shared" si="11"/>
        <v>44634.617349537039</v>
      </c>
      <c r="O325" s="7"/>
      <c r="P325" s="7"/>
    </row>
    <row r="326" spans="1:16" x14ac:dyDescent="0.3">
      <c r="A326" s="1" t="s">
        <v>3</v>
      </c>
      <c r="B326" s="1">
        <v>111</v>
      </c>
      <c r="C326" s="2">
        <v>44634.618043981478</v>
      </c>
      <c r="D326" s="1" t="s">
        <v>10</v>
      </c>
      <c r="E326" s="1" t="s">
        <v>15</v>
      </c>
      <c r="F326" s="1" t="s">
        <v>119</v>
      </c>
      <c r="G326" s="1" t="s">
        <v>143</v>
      </c>
      <c r="M326" s="6">
        <f t="shared" si="10"/>
        <v>44635</v>
      </c>
      <c r="N326" s="7">
        <f t="shared" si="11"/>
        <v>44634.618043981478</v>
      </c>
      <c r="O326" s="7"/>
      <c r="P326" s="7"/>
    </row>
    <row r="327" spans="1:16" x14ac:dyDescent="0.3">
      <c r="A327" s="1" t="s">
        <v>3</v>
      </c>
      <c r="B327" s="1">
        <v>113</v>
      </c>
      <c r="C327" s="2">
        <v>44634.618738425925</v>
      </c>
      <c r="D327" s="1" t="s">
        <v>10</v>
      </c>
      <c r="E327" s="1" t="s">
        <v>15</v>
      </c>
      <c r="F327" s="1" t="s">
        <v>119</v>
      </c>
      <c r="G327" s="1" t="s">
        <v>143</v>
      </c>
      <c r="M327" s="6">
        <f t="shared" si="10"/>
        <v>44635</v>
      </c>
      <c r="N327" s="7">
        <f t="shared" si="11"/>
        <v>44634.618738425925</v>
      </c>
      <c r="O327" s="7"/>
      <c r="P327" s="7"/>
    </row>
    <row r="328" spans="1:16" x14ac:dyDescent="0.3">
      <c r="A328" s="1" t="s">
        <v>3</v>
      </c>
      <c r="B328" s="1">
        <v>109</v>
      </c>
      <c r="C328" s="2">
        <v>44634.619432870371</v>
      </c>
      <c r="D328" s="1" t="s">
        <v>10</v>
      </c>
      <c r="E328" s="1" t="s">
        <v>15</v>
      </c>
      <c r="F328" s="1" t="s">
        <v>119</v>
      </c>
      <c r="G328" s="1" t="s">
        <v>143</v>
      </c>
      <c r="M328" s="6">
        <f t="shared" si="10"/>
        <v>44635</v>
      </c>
      <c r="N328" s="7">
        <f t="shared" si="11"/>
        <v>44634.619432870371</v>
      </c>
      <c r="O328" s="7"/>
      <c r="P328" s="7"/>
    </row>
    <row r="329" spans="1:16" x14ac:dyDescent="0.3">
      <c r="A329" s="1" t="s">
        <v>3</v>
      </c>
      <c r="B329" s="1">
        <v>110</v>
      </c>
      <c r="C329" s="2">
        <v>44634.620127314818</v>
      </c>
      <c r="D329" s="1" t="s">
        <v>10</v>
      </c>
      <c r="E329" s="1" t="s">
        <v>15</v>
      </c>
      <c r="F329" s="1" t="s">
        <v>119</v>
      </c>
      <c r="G329" s="1" t="s">
        <v>143</v>
      </c>
      <c r="M329" s="6">
        <f t="shared" si="10"/>
        <v>44635</v>
      </c>
      <c r="N329" s="7">
        <f t="shared" si="11"/>
        <v>44634.620127314818</v>
      </c>
      <c r="O329" s="7"/>
      <c r="P329" s="7"/>
    </row>
    <row r="330" spans="1:16" x14ac:dyDescent="0.3">
      <c r="A330" s="1" t="s">
        <v>3</v>
      </c>
      <c r="B330" s="1">
        <v>110</v>
      </c>
      <c r="C330" s="2">
        <v>44634.620821759258</v>
      </c>
      <c r="D330" s="1" t="s">
        <v>10</v>
      </c>
      <c r="E330" s="1" t="s">
        <v>15</v>
      </c>
      <c r="F330" s="1" t="s">
        <v>119</v>
      </c>
      <c r="G330" s="1" t="s">
        <v>143</v>
      </c>
      <c r="M330" s="6">
        <f t="shared" si="10"/>
        <v>44635</v>
      </c>
      <c r="N330" s="7">
        <f t="shared" si="11"/>
        <v>44634.620821759258</v>
      </c>
      <c r="O330" s="7"/>
      <c r="P330" s="7"/>
    </row>
    <row r="331" spans="1:16" x14ac:dyDescent="0.3">
      <c r="A331" s="1" t="s">
        <v>3</v>
      </c>
      <c r="B331" s="1">
        <v>109</v>
      </c>
      <c r="C331" s="2">
        <v>44634.621516203704</v>
      </c>
      <c r="D331" s="1" t="s">
        <v>10</v>
      </c>
      <c r="E331" s="1" t="s">
        <v>15</v>
      </c>
      <c r="F331" s="1" t="s">
        <v>119</v>
      </c>
      <c r="G331" s="1" t="s">
        <v>143</v>
      </c>
      <c r="M331" s="6">
        <f t="shared" si="10"/>
        <v>44635</v>
      </c>
      <c r="N331" s="7">
        <f t="shared" si="11"/>
        <v>44634.621516203704</v>
      </c>
      <c r="O331" s="7"/>
      <c r="P331" s="7"/>
    </row>
    <row r="332" spans="1:16" x14ac:dyDescent="0.3">
      <c r="A332" s="1" t="s">
        <v>3</v>
      </c>
      <c r="B332" s="1">
        <v>108</v>
      </c>
      <c r="C332" s="2">
        <v>44634.622210648151</v>
      </c>
      <c r="D332" s="1" t="s">
        <v>10</v>
      </c>
      <c r="E332" s="1" t="s">
        <v>15</v>
      </c>
      <c r="F332" s="1" t="s">
        <v>119</v>
      </c>
      <c r="G332" s="1" t="s">
        <v>143</v>
      </c>
      <c r="M332" s="6">
        <f t="shared" si="10"/>
        <v>44635</v>
      </c>
      <c r="N332" s="7">
        <f t="shared" si="11"/>
        <v>44634.622210648151</v>
      </c>
      <c r="O332" s="7"/>
      <c r="P332" s="7"/>
    </row>
    <row r="333" spans="1:16" x14ac:dyDescent="0.3">
      <c r="A333" s="1" t="s">
        <v>3</v>
      </c>
      <c r="B333" s="1">
        <v>110</v>
      </c>
      <c r="C333" s="2">
        <v>44634.62290509259</v>
      </c>
      <c r="D333" s="1" t="s">
        <v>10</v>
      </c>
      <c r="E333" s="1" t="s">
        <v>15</v>
      </c>
      <c r="F333" s="1" t="s">
        <v>119</v>
      </c>
      <c r="G333" s="1" t="s">
        <v>143</v>
      </c>
      <c r="M333" s="6">
        <f t="shared" si="10"/>
        <v>44635</v>
      </c>
      <c r="N333" s="7">
        <f t="shared" si="11"/>
        <v>44634.62290509259</v>
      </c>
      <c r="O333" s="7"/>
      <c r="P333" s="7"/>
    </row>
    <row r="334" spans="1:16" x14ac:dyDescent="0.3">
      <c r="A334" s="1" t="s">
        <v>3</v>
      </c>
      <c r="B334" s="1">
        <v>107</v>
      </c>
      <c r="C334" s="2">
        <v>44634.623599537037</v>
      </c>
      <c r="D334" s="1" t="s">
        <v>10</v>
      </c>
      <c r="E334" s="1" t="s">
        <v>15</v>
      </c>
      <c r="F334" s="1" t="s">
        <v>119</v>
      </c>
      <c r="G334" s="1" t="s">
        <v>143</v>
      </c>
      <c r="M334" s="6">
        <f t="shared" si="10"/>
        <v>44635</v>
      </c>
      <c r="N334" s="7">
        <f t="shared" si="11"/>
        <v>44634.623599537037</v>
      </c>
      <c r="O334" s="7"/>
      <c r="P334" s="7"/>
    </row>
    <row r="335" spans="1:16" x14ac:dyDescent="0.3">
      <c r="A335" s="1" t="s">
        <v>3</v>
      </c>
      <c r="B335" s="1">
        <v>106</v>
      </c>
      <c r="C335" s="2">
        <v>44634.624293981484</v>
      </c>
      <c r="D335" s="1" t="s">
        <v>10</v>
      </c>
      <c r="E335" s="1" t="s">
        <v>15</v>
      </c>
      <c r="F335" s="1" t="s">
        <v>119</v>
      </c>
      <c r="G335" s="1" t="s">
        <v>143</v>
      </c>
      <c r="M335" s="6">
        <f t="shared" si="10"/>
        <v>44635</v>
      </c>
      <c r="N335" s="7">
        <f t="shared" si="11"/>
        <v>44634.624293981484</v>
      </c>
      <c r="O335" s="7"/>
      <c r="P335" s="7"/>
    </row>
    <row r="336" spans="1:16" x14ac:dyDescent="0.3">
      <c r="A336" s="1" t="s">
        <v>3</v>
      </c>
      <c r="B336" s="1">
        <v>109</v>
      </c>
      <c r="C336" s="2">
        <v>44634.624988425923</v>
      </c>
      <c r="D336" s="1" t="s">
        <v>10</v>
      </c>
      <c r="E336" s="1" t="s">
        <v>15</v>
      </c>
      <c r="F336" s="1" t="s">
        <v>119</v>
      </c>
      <c r="G336" s="1" t="s">
        <v>143</v>
      </c>
      <c r="M336" s="6">
        <f t="shared" si="10"/>
        <v>44635</v>
      </c>
      <c r="N336" s="7">
        <f t="shared" si="11"/>
        <v>44634.624988425923</v>
      </c>
      <c r="O336" s="7"/>
      <c r="P336" s="7"/>
    </row>
    <row r="337" spans="1:16" x14ac:dyDescent="0.3">
      <c r="A337" s="1" t="s">
        <v>3</v>
      </c>
      <c r="B337" s="1">
        <v>111</v>
      </c>
      <c r="C337" s="2">
        <v>44634.62568287037</v>
      </c>
      <c r="D337" s="1" t="s">
        <v>10</v>
      </c>
      <c r="E337" s="1" t="s">
        <v>15</v>
      </c>
      <c r="F337" s="1" t="s">
        <v>119</v>
      </c>
      <c r="G337" s="1" t="s">
        <v>143</v>
      </c>
      <c r="M337" s="6">
        <f t="shared" si="10"/>
        <v>44635</v>
      </c>
      <c r="N337" s="7">
        <f t="shared" si="11"/>
        <v>44634.62568287037</v>
      </c>
      <c r="O337" s="7"/>
      <c r="P337" s="7"/>
    </row>
    <row r="338" spans="1:16" x14ac:dyDescent="0.3">
      <c r="A338" s="1" t="s">
        <v>3</v>
      </c>
      <c r="B338" s="1">
        <v>113</v>
      </c>
      <c r="C338" s="2">
        <v>44634.626377314817</v>
      </c>
      <c r="D338" s="1" t="s">
        <v>13</v>
      </c>
      <c r="E338" s="1" t="s">
        <v>15</v>
      </c>
      <c r="F338" s="1" t="s">
        <v>119</v>
      </c>
      <c r="G338" s="1" t="s">
        <v>143</v>
      </c>
      <c r="M338" s="6">
        <f t="shared" si="10"/>
        <v>44635</v>
      </c>
      <c r="N338" s="7">
        <f t="shared" si="11"/>
        <v>44634.626377314817</v>
      </c>
      <c r="O338" s="7"/>
      <c r="P338" s="7"/>
    </row>
    <row r="339" spans="1:16" x14ac:dyDescent="0.3">
      <c r="A339" s="1" t="s">
        <v>3</v>
      </c>
      <c r="B339" s="1">
        <v>121</v>
      </c>
      <c r="C339" s="2">
        <v>44634.626446759263</v>
      </c>
      <c r="D339" s="1" t="s">
        <v>13</v>
      </c>
      <c r="E339" s="1" t="s">
        <v>15</v>
      </c>
      <c r="F339" s="1" t="s">
        <v>119</v>
      </c>
      <c r="G339" s="1" t="s">
        <v>143</v>
      </c>
      <c r="M339" s="6">
        <f t="shared" si="10"/>
        <v>44635</v>
      </c>
      <c r="N339" s="7">
        <f t="shared" si="11"/>
        <v>44634.626446759263</v>
      </c>
      <c r="O339" s="7"/>
      <c r="P339" s="7"/>
    </row>
    <row r="340" spans="1:16" x14ac:dyDescent="0.3">
      <c r="A340" s="1" t="s">
        <v>3</v>
      </c>
      <c r="B340" s="1">
        <v>111</v>
      </c>
      <c r="C340" s="2">
        <v>44634.627071759256</v>
      </c>
      <c r="D340" s="1" t="s">
        <v>13</v>
      </c>
      <c r="E340" s="1" t="s">
        <v>15</v>
      </c>
      <c r="F340" s="1" t="s">
        <v>119</v>
      </c>
      <c r="G340" s="1" t="s">
        <v>143</v>
      </c>
      <c r="M340" s="6">
        <f t="shared" si="10"/>
        <v>44635</v>
      </c>
      <c r="N340" s="7">
        <f t="shared" si="11"/>
        <v>44634.627071759256</v>
      </c>
      <c r="O340" s="7"/>
      <c r="P340" s="7"/>
    </row>
    <row r="341" spans="1:16" x14ac:dyDescent="0.3">
      <c r="A341" s="1" t="s">
        <v>3</v>
      </c>
      <c r="B341" s="1">
        <v>111</v>
      </c>
      <c r="C341" s="2">
        <v>44634.627766203703</v>
      </c>
      <c r="D341" s="1" t="s">
        <v>13</v>
      </c>
      <c r="E341" s="1" t="s">
        <v>15</v>
      </c>
      <c r="F341" s="1" t="s">
        <v>119</v>
      </c>
      <c r="G341" s="1" t="s">
        <v>143</v>
      </c>
      <c r="M341" s="6">
        <f t="shared" si="10"/>
        <v>44635</v>
      </c>
      <c r="N341" s="7">
        <f t="shared" si="11"/>
        <v>44634.627766203703</v>
      </c>
      <c r="O341" s="7"/>
      <c r="P341" s="7"/>
    </row>
    <row r="342" spans="1:16" x14ac:dyDescent="0.3">
      <c r="A342" s="1" t="s">
        <v>3</v>
      </c>
      <c r="B342" s="1">
        <v>109</v>
      </c>
      <c r="C342" s="2">
        <v>44634.628460648149</v>
      </c>
      <c r="D342" s="1" t="s">
        <v>13</v>
      </c>
      <c r="E342" s="1" t="s">
        <v>15</v>
      </c>
      <c r="F342" s="1" t="s">
        <v>119</v>
      </c>
      <c r="G342" s="1" t="s">
        <v>143</v>
      </c>
      <c r="M342" s="6">
        <f t="shared" si="10"/>
        <v>44635</v>
      </c>
      <c r="N342" s="7">
        <f t="shared" si="11"/>
        <v>44634.628460648149</v>
      </c>
      <c r="O342" s="7"/>
      <c r="P342" s="7"/>
    </row>
    <row r="343" spans="1:16" x14ac:dyDescent="0.3">
      <c r="A343" s="1" t="s">
        <v>3</v>
      </c>
      <c r="B343" s="1">
        <v>106</v>
      </c>
      <c r="C343" s="2">
        <v>44634.629155092596</v>
      </c>
      <c r="D343" s="1" t="s">
        <v>13</v>
      </c>
      <c r="E343" s="1" t="s">
        <v>15</v>
      </c>
      <c r="F343" s="1" t="s">
        <v>119</v>
      </c>
      <c r="G343" s="1" t="s">
        <v>143</v>
      </c>
      <c r="M343" s="6">
        <f t="shared" si="10"/>
        <v>44635</v>
      </c>
      <c r="N343" s="7">
        <f t="shared" si="11"/>
        <v>44634.629155092596</v>
      </c>
      <c r="O343" s="7"/>
      <c r="P343" s="7"/>
    </row>
    <row r="344" spans="1:16" x14ac:dyDescent="0.3">
      <c r="A344" s="1" t="s">
        <v>3</v>
      </c>
      <c r="B344" s="1">
        <v>109</v>
      </c>
      <c r="C344" s="2">
        <v>44634.629849537036</v>
      </c>
      <c r="D344" s="1" t="s">
        <v>13</v>
      </c>
      <c r="E344" s="1" t="s">
        <v>15</v>
      </c>
      <c r="F344" s="1" t="s">
        <v>119</v>
      </c>
      <c r="G344" s="1" t="s">
        <v>143</v>
      </c>
      <c r="M344" s="6">
        <f t="shared" si="10"/>
        <v>44635</v>
      </c>
      <c r="N344" s="7">
        <f t="shared" si="11"/>
        <v>44634.629849537036</v>
      </c>
      <c r="O344" s="7"/>
      <c r="P344" s="7"/>
    </row>
    <row r="345" spans="1:16" x14ac:dyDescent="0.3">
      <c r="A345" s="1" t="s">
        <v>3</v>
      </c>
      <c r="B345" s="1">
        <v>113</v>
      </c>
      <c r="C345" s="2">
        <v>44634.630543981482</v>
      </c>
      <c r="D345" s="1" t="s">
        <v>13</v>
      </c>
      <c r="E345" s="1" t="s">
        <v>15</v>
      </c>
      <c r="F345" s="1" t="s">
        <v>119</v>
      </c>
      <c r="G345" s="1" t="s">
        <v>143</v>
      </c>
      <c r="M345" s="6">
        <f t="shared" si="10"/>
        <v>44635</v>
      </c>
      <c r="N345" s="7">
        <f t="shared" si="11"/>
        <v>44634.630543981482</v>
      </c>
      <c r="O345" s="7"/>
      <c r="P345" s="7"/>
    </row>
    <row r="346" spans="1:16" x14ac:dyDescent="0.3">
      <c r="A346" s="1" t="s">
        <v>3</v>
      </c>
      <c r="B346" s="1">
        <v>113</v>
      </c>
      <c r="C346" s="2">
        <v>44634.631238425929</v>
      </c>
      <c r="D346" s="1" t="s">
        <v>13</v>
      </c>
      <c r="E346" s="1" t="s">
        <v>15</v>
      </c>
      <c r="F346" s="1" t="s">
        <v>119</v>
      </c>
      <c r="G346" s="1" t="s">
        <v>143</v>
      </c>
      <c r="M346" s="6">
        <f t="shared" si="10"/>
        <v>44635</v>
      </c>
      <c r="N346" s="7">
        <f t="shared" si="11"/>
        <v>44634.631238425929</v>
      </c>
      <c r="O346" s="7"/>
      <c r="P346" s="7"/>
    </row>
    <row r="347" spans="1:16" x14ac:dyDescent="0.3">
      <c r="A347" s="1" t="s">
        <v>3</v>
      </c>
      <c r="B347" s="1">
        <v>106</v>
      </c>
      <c r="C347" s="2">
        <v>44634.631932870368</v>
      </c>
      <c r="D347" s="1" t="s">
        <v>13</v>
      </c>
      <c r="E347" s="1" t="s">
        <v>15</v>
      </c>
      <c r="F347" s="1" t="s">
        <v>119</v>
      </c>
      <c r="G347" s="1" t="s">
        <v>143</v>
      </c>
      <c r="M347" s="6">
        <f t="shared" si="10"/>
        <v>44635</v>
      </c>
      <c r="N347" s="7">
        <f t="shared" si="11"/>
        <v>44634.631932870368</v>
      </c>
      <c r="O347" s="7"/>
      <c r="P347" s="7"/>
    </row>
    <row r="348" spans="1:16" x14ac:dyDescent="0.3">
      <c r="A348" s="1" t="s">
        <v>3</v>
      </c>
      <c r="B348" s="1">
        <v>108</v>
      </c>
      <c r="C348" s="2">
        <v>44634.632627314815</v>
      </c>
      <c r="D348" s="1" t="s">
        <v>13</v>
      </c>
      <c r="E348" s="1" t="s">
        <v>15</v>
      </c>
      <c r="F348" s="1" t="s">
        <v>119</v>
      </c>
      <c r="G348" s="1" t="s">
        <v>143</v>
      </c>
      <c r="M348" s="6">
        <f t="shared" si="10"/>
        <v>44635</v>
      </c>
      <c r="N348" s="7">
        <f t="shared" si="11"/>
        <v>44634.632627314815</v>
      </c>
      <c r="O348" s="7"/>
      <c r="P348" s="7"/>
    </row>
    <row r="349" spans="1:16" x14ac:dyDescent="0.3">
      <c r="A349" s="1" t="s">
        <v>3</v>
      </c>
      <c r="B349" s="1">
        <v>106</v>
      </c>
      <c r="C349" s="2">
        <v>44634.634016203701</v>
      </c>
      <c r="D349" s="1" t="s">
        <v>13</v>
      </c>
      <c r="E349" s="1" t="s">
        <v>15</v>
      </c>
      <c r="F349" s="1" t="s">
        <v>119</v>
      </c>
      <c r="G349" s="1" t="s">
        <v>143</v>
      </c>
      <c r="M349" s="6">
        <f t="shared" si="10"/>
        <v>44635</v>
      </c>
      <c r="N349" s="7">
        <f t="shared" si="11"/>
        <v>44634.634016203701</v>
      </c>
      <c r="O349" s="7"/>
      <c r="P349" s="7"/>
    </row>
    <row r="350" spans="1:16" x14ac:dyDescent="0.3">
      <c r="A350" s="1" t="s">
        <v>3</v>
      </c>
      <c r="B350" s="1">
        <v>107</v>
      </c>
      <c r="C350" s="2">
        <v>44634.634710648148</v>
      </c>
      <c r="D350" s="1" t="s">
        <v>13</v>
      </c>
      <c r="E350" s="1" t="s">
        <v>15</v>
      </c>
      <c r="F350" s="1" t="s">
        <v>119</v>
      </c>
      <c r="G350" s="1" t="s">
        <v>143</v>
      </c>
      <c r="M350" s="6">
        <f t="shared" si="10"/>
        <v>44635</v>
      </c>
      <c r="N350" s="7">
        <f t="shared" si="11"/>
        <v>44634.634710648148</v>
      </c>
      <c r="O350" s="7"/>
      <c r="P350" s="7"/>
    </row>
    <row r="351" spans="1:16" x14ac:dyDescent="0.3">
      <c r="A351" s="1" t="s">
        <v>3</v>
      </c>
      <c r="B351" s="1">
        <v>103</v>
      </c>
      <c r="C351" s="2">
        <v>44634.635405092595</v>
      </c>
      <c r="D351" s="1" t="s">
        <v>13</v>
      </c>
      <c r="E351" s="1" t="s">
        <v>15</v>
      </c>
      <c r="F351" s="1" t="s">
        <v>119</v>
      </c>
      <c r="G351" s="1" t="s">
        <v>143</v>
      </c>
      <c r="M351" s="6">
        <f t="shared" si="10"/>
        <v>44635</v>
      </c>
      <c r="N351" s="7">
        <f t="shared" si="11"/>
        <v>44634.635405092595</v>
      </c>
      <c r="O351" s="7"/>
      <c r="P351" s="7"/>
    </row>
    <row r="352" spans="1:16" x14ac:dyDescent="0.3">
      <c r="A352" s="1" t="s">
        <v>3</v>
      </c>
      <c r="B352" s="1">
        <v>99</v>
      </c>
      <c r="C352" s="2">
        <v>44634.636099537034</v>
      </c>
      <c r="D352" s="1" t="s">
        <v>13</v>
      </c>
      <c r="E352" s="1" t="s">
        <v>15</v>
      </c>
      <c r="F352" s="1" t="s">
        <v>119</v>
      </c>
      <c r="G352" s="1" t="s">
        <v>143</v>
      </c>
      <c r="M352" s="6">
        <f t="shared" si="10"/>
        <v>44635</v>
      </c>
      <c r="N352" s="7">
        <f t="shared" si="11"/>
        <v>44634.636099537034</v>
      </c>
      <c r="O352" s="7"/>
      <c r="P352" s="7"/>
    </row>
    <row r="353" spans="1:16" x14ac:dyDescent="0.3">
      <c r="A353" s="1" t="s">
        <v>3</v>
      </c>
      <c r="B353" s="1">
        <v>107</v>
      </c>
      <c r="C353" s="2">
        <v>44634.636793981481</v>
      </c>
      <c r="D353" s="1" t="s">
        <v>13</v>
      </c>
      <c r="E353" s="1" t="s">
        <v>15</v>
      </c>
      <c r="F353" s="1" t="s">
        <v>119</v>
      </c>
      <c r="G353" s="1" t="s">
        <v>143</v>
      </c>
      <c r="M353" s="6">
        <f t="shared" si="10"/>
        <v>44635</v>
      </c>
      <c r="N353" s="7">
        <f t="shared" si="11"/>
        <v>44634.636793981481</v>
      </c>
      <c r="O353" s="7"/>
      <c r="P353" s="7"/>
    </row>
    <row r="354" spans="1:16" x14ac:dyDescent="0.3">
      <c r="A354" s="1" t="s">
        <v>3</v>
      </c>
      <c r="B354" s="1">
        <v>106</v>
      </c>
      <c r="C354" s="2">
        <v>44634.637488425928</v>
      </c>
      <c r="D354" s="1" t="s">
        <v>13</v>
      </c>
      <c r="E354" s="1" t="s">
        <v>15</v>
      </c>
      <c r="F354" s="1" t="s">
        <v>119</v>
      </c>
      <c r="G354" s="1" t="s">
        <v>143</v>
      </c>
      <c r="M354" s="6">
        <f t="shared" si="10"/>
        <v>44635</v>
      </c>
      <c r="N354" s="7">
        <f t="shared" si="11"/>
        <v>44634.637488425928</v>
      </c>
      <c r="O354" s="7"/>
      <c r="P354" s="7"/>
    </row>
    <row r="355" spans="1:16" x14ac:dyDescent="0.3">
      <c r="A355" s="1" t="s">
        <v>3</v>
      </c>
      <c r="B355" s="1">
        <v>102</v>
      </c>
      <c r="C355" s="2">
        <v>44634.638182870367</v>
      </c>
      <c r="D355" s="1" t="s">
        <v>13</v>
      </c>
      <c r="E355" s="1" t="s">
        <v>15</v>
      </c>
      <c r="F355" s="1" t="s">
        <v>119</v>
      </c>
      <c r="G355" s="1" t="s">
        <v>143</v>
      </c>
      <c r="M355" s="6">
        <f t="shared" si="10"/>
        <v>44635</v>
      </c>
      <c r="N355" s="7">
        <f t="shared" si="11"/>
        <v>44634.638182870367</v>
      </c>
      <c r="O355" s="7"/>
      <c r="P355" s="7"/>
    </row>
    <row r="356" spans="1:16" x14ac:dyDescent="0.3">
      <c r="A356" s="1" t="s">
        <v>3</v>
      </c>
      <c r="B356" s="1">
        <v>102</v>
      </c>
      <c r="C356" s="2">
        <v>44634.638877314814</v>
      </c>
      <c r="D356" s="1" t="s">
        <v>13</v>
      </c>
      <c r="E356" s="1" t="s">
        <v>15</v>
      </c>
      <c r="F356" s="1" t="s">
        <v>119</v>
      </c>
      <c r="G356" s="1" t="s">
        <v>143</v>
      </c>
      <c r="M356" s="6">
        <f t="shared" si="10"/>
        <v>44635</v>
      </c>
      <c r="N356" s="7">
        <f t="shared" si="11"/>
        <v>44634.638877314814</v>
      </c>
      <c r="O356" s="7"/>
      <c r="P356" s="7"/>
    </row>
    <row r="357" spans="1:16" x14ac:dyDescent="0.3">
      <c r="A357" s="1" t="s">
        <v>3</v>
      </c>
      <c r="B357" s="1">
        <v>101</v>
      </c>
      <c r="C357" s="2">
        <v>44634.63957175926</v>
      </c>
      <c r="D357" s="1" t="s">
        <v>13</v>
      </c>
      <c r="E357" s="1" t="s">
        <v>15</v>
      </c>
      <c r="F357" s="1" t="s">
        <v>119</v>
      </c>
      <c r="G357" s="1" t="s">
        <v>143</v>
      </c>
      <c r="M357" s="6">
        <f t="shared" si="10"/>
        <v>44635</v>
      </c>
      <c r="N357" s="7">
        <f t="shared" si="11"/>
        <v>44634.63957175926</v>
      </c>
      <c r="O357" s="7"/>
      <c r="P357" s="7"/>
    </row>
    <row r="358" spans="1:16" x14ac:dyDescent="0.3">
      <c r="A358" s="1" t="s">
        <v>3</v>
      </c>
      <c r="B358" s="1">
        <v>98</v>
      </c>
      <c r="C358" s="2">
        <v>44634.640266203707</v>
      </c>
      <c r="D358" s="1" t="s">
        <v>13</v>
      </c>
      <c r="E358" s="1" t="s">
        <v>15</v>
      </c>
      <c r="F358" s="1" t="s">
        <v>119</v>
      </c>
      <c r="G358" s="1" t="s">
        <v>143</v>
      </c>
      <c r="M358" s="6">
        <f t="shared" si="10"/>
        <v>44635</v>
      </c>
      <c r="N358" s="7">
        <f t="shared" si="11"/>
        <v>44634.640266203707</v>
      </c>
      <c r="O358" s="7"/>
      <c r="P358" s="7"/>
    </row>
    <row r="359" spans="1:16" x14ac:dyDescent="0.3">
      <c r="A359" s="1" t="s">
        <v>3</v>
      </c>
      <c r="B359" s="1">
        <v>103</v>
      </c>
      <c r="C359" s="2">
        <v>44634.640960648147</v>
      </c>
      <c r="D359" s="1" t="s">
        <v>13</v>
      </c>
      <c r="E359" s="1" t="s">
        <v>15</v>
      </c>
      <c r="F359" s="1" t="s">
        <v>119</v>
      </c>
      <c r="G359" s="1" t="s">
        <v>143</v>
      </c>
      <c r="M359" s="6">
        <f t="shared" si="10"/>
        <v>44635</v>
      </c>
      <c r="N359" s="7">
        <f t="shared" si="11"/>
        <v>44634.640960648147</v>
      </c>
      <c r="O359" s="7"/>
      <c r="P359" s="7"/>
    </row>
    <row r="360" spans="1:16" x14ac:dyDescent="0.3">
      <c r="A360" s="1" t="s">
        <v>3</v>
      </c>
      <c r="B360" s="1">
        <v>105</v>
      </c>
      <c r="C360" s="2">
        <v>44634.641655092593</v>
      </c>
      <c r="D360" s="1" t="s">
        <v>13</v>
      </c>
      <c r="E360" s="1" t="s">
        <v>15</v>
      </c>
      <c r="F360" s="1" t="s">
        <v>119</v>
      </c>
      <c r="G360" s="1" t="s">
        <v>143</v>
      </c>
      <c r="M360" s="6">
        <f t="shared" si="10"/>
        <v>44635</v>
      </c>
      <c r="N360" s="7">
        <f t="shared" si="11"/>
        <v>44634.641655092593</v>
      </c>
      <c r="O360" s="7"/>
      <c r="P360" s="7"/>
    </row>
    <row r="361" spans="1:16" x14ac:dyDescent="0.3">
      <c r="A361" s="1" t="s">
        <v>3</v>
      </c>
      <c r="B361" s="1">
        <v>103</v>
      </c>
      <c r="C361" s="2">
        <v>44634.64234953704</v>
      </c>
      <c r="D361" s="1" t="s">
        <v>13</v>
      </c>
      <c r="E361" s="1" t="s">
        <v>15</v>
      </c>
      <c r="F361" s="1" t="s">
        <v>119</v>
      </c>
      <c r="G361" s="1" t="s">
        <v>143</v>
      </c>
      <c r="M361" s="6">
        <f t="shared" si="10"/>
        <v>44635</v>
      </c>
      <c r="N361" s="7">
        <f t="shared" si="11"/>
        <v>44634.64234953704</v>
      </c>
      <c r="O361" s="7"/>
      <c r="P361" s="7"/>
    </row>
    <row r="362" spans="1:16" x14ac:dyDescent="0.3">
      <c r="A362" s="1" t="s">
        <v>3</v>
      </c>
      <c r="B362" s="1">
        <v>105</v>
      </c>
      <c r="C362" s="2">
        <v>44634.643043981479</v>
      </c>
      <c r="D362" s="1" t="s">
        <v>13</v>
      </c>
      <c r="E362" s="1" t="s">
        <v>15</v>
      </c>
      <c r="F362" s="1" t="s">
        <v>119</v>
      </c>
      <c r="G362" s="1" t="s">
        <v>143</v>
      </c>
      <c r="M362" s="6">
        <f t="shared" si="10"/>
        <v>44635</v>
      </c>
      <c r="N362" s="7">
        <f t="shared" si="11"/>
        <v>44634.643043981479</v>
      </c>
      <c r="O362" s="7"/>
      <c r="P362" s="7"/>
    </row>
    <row r="363" spans="1:16" x14ac:dyDescent="0.3">
      <c r="A363" s="1" t="s">
        <v>3</v>
      </c>
      <c r="B363" s="1">
        <v>97</v>
      </c>
      <c r="C363" s="2">
        <v>44634.643738425926</v>
      </c>
      <c r="D363" s="1" t="s">
        <v>13</v>
      </c>
      <c r="E363" s="1" t="s">
        <v>15</v>
      </c>
      <c r="F363" s="1" t="s">
        <v>119</v>
      </c>
      <c r="G363" s="1" t="s">
        <v>143</v>
      </c>
      <c r="M363" s="6">
        <f t="shared" si="10"/>
        <v>44635</v>
      </c>
      <c r="N363" s="7">
        <f t="shared" si="11"/>
        <v>44634.643738425926</v>
      </c>
      <c r="O363" s="7"/>
      <c r="P363" s="7"/>
    </row>
    <row r="364" spans="1:16" x14ac:dyDescent="0.3">
      <c r="A364" s="1" t="s">
        <v>3</v>
      </c>
      <c r="B364" s="1">
        <v>99</v>
      </c>
      <c r="C364" s="2">
        <v>44634.644432870373</v>
      </c>
      <c r="D364" s="1" t="s">
        <v>13</v>
      </c>
      <c r="E364" s="1" t="s">
        <v>15</v>
      </c>
      <c r="F364" s="1" t="s">
        <v>119</v>
      </c>
      <c r="G364" s="1" t="s">
        <v>143</v>
      </c>
      <c r="M364" s="6">
        <f t="shared" si="10"/>
        <v>44635</v>
      </c>
      <c r="N364" s="7">
        <f t="shared" si="11"/>
        <v>44634.644432870373</v>
      </c>
      <c r="O364" s="7"/>
      <c r="P364" s="7"/>
    </row>
    <row r="365" spans="1:16" x14ac:dyDescent="0.3">
      <c r="A365" s="1" t="s">
        <v>3</v>
      </c>
      <c r="B365" s="1">
        <v>110</v>
      </c>
      <c r="C365" s="2">
        <v>44634.645775462966</v>
      </c>
      <c r="D365" s="1" t="s">
        <v>13</v>
      </c>
      <c r="E365" s="1" t="s">
        <v>15</v>
      </c>
      <c r="F365" s="1" t="s">
        <v>119</v>
      </c>
      <c r="G365" s="1" t="s">
        <v>143</v>
      </c>
      <c r="M365" s="6">
        <f t="shared" si="10"/>
        <v>44635</v>
      </c>
      <c r="N365" s="7">
        <f t="shared" si="11"/>
        <v>44634.645775462966</v>
      </c>
      <c r="O365" s="7"/>
      <c r="P365" s="7"/>
    </row>
    <row r="366" spans="1:16" x14ac:dyDescent="0.3">
      <c r="A366" s="1" t="s">
        <v>3</v>
      </c>
      <c r="B366" s="1">
        <v>107</v>
      </c>
      <c r="C366" s="2">
        <v>44634.645821759259</v>
      </c>
      <c r="D366" s="1" t="s">
        <v>13</v>
      </c>
      <c r="E366" s="1" t="s">
        <v>15</v>
      </c>
      <c r="F366" s="1" t="s">
        <v>119</v>
      </c>
      <c r="G366" s="1" t="s">
        <v>143</v>
      </c>
      <c r="M366" s="6">
        <f t="shared" si="10"/>
        <v>44635</v>
      </c>
      <c r="N366" s="7">
        <f t="shared" si="11"/>
        <v>44634.645821759259</v>
      </c>
      <c r="O366" s="7"/>
      <c r="P366" s="7"/>
    </row>
    <row r="367" spans="1:16" x14ac:dyDescent="0.3">
      <c r="A367" s="1" t="s">
        <v>3</v>
      </c>
      <c r="B367" s="1">
        <v>110</v>
      </c>
      <c r="C367" s="2">
        <v>44634.646516203706</v>
      </c>
      <c r="D367" s="1" t="s">
        <v>13</v>
      </c>
      <c r="E367" s="1" t="s">
        <v>15</v>
      </c>
      <c r="F367" s="1" t="s">
        <v>119</v>
      </c>
      <c r="G367" s="1" t="s">
        <v>143</v>
      </c>
      <c r="M367" s="6">
        <f t="shared" si="10"/>
        <v>44635</v>
      </c>
      <c r="N367" s="7">
        <f t="shared" si="11"/>
        <v>44634.646516203706</v>
      </c>
      <c r="O367" s="7"/>
      <c r="P367" s="7"/>
    </row>
    <row r="368" spans="1:16" x14ac:dyDescent="0.3">
      <c r="A368" s="1" t="s">
        <v>3</v>
      </c>
      <c r="B368" s="1">
        <v>100</v>
      </c>
      <c r="C368" s="2">
        <v>44634.647210648145</v>
      </c>
      <c r="D368" s="1" t="s">
        <v>13</v>
      </c>
      <c r="E368" s="1" t="s">
        <v>15</v>
      </c>
      <c r="F368" s="1" t="s">
        <v>119</v>
      </c>
      <c r="G368" s="1" t="s">
        <v>143</v>
      </c>
      <c r="M368" s="6">
        <f t="shared" si="10"/>
        <v>44635</v>
      </c>
      <c r="N368" s="7">
        <f t="shared" si="11"/>
        <v>44634.647210648145</v>
      </c>
      <c r="O368" s="7"/>
      <c r="P368" s="7"/>
    </row>
    <row r="369" spans="1:16" x14ac:dyDescent="0.3">
      <c r="A369" s="1" t="s">
        <v>3</v>
      </c>
      <c r="B369" s="1">
        <v>100</v>
      </c>
      <c r="C369" s="2">
        <v>44634.647905092592</v>
      </c>
      <c r="D369" s="1" t="s">
        <v>13</v>
      </c>
      <c r="E369" s="1" t="s">
        <v>15</v>
      </c>
      <c r="F369" s="1" t="s">
        <v>119</v>
      </c>
      <c r="G369" s="1" t="s">
        <v>143</v>
      </c>
      <c r="M369" s="6">
        <f t="shared" si="10"/>
        <v>44635</v>
      </c>
      <c r="N369" s="7">
        <f t="shared" si="11"/>
        <v>44634.647905092592</v>
      </c>
      <c r="O369" s="7"/>
      <c r="P369" s="7"/>
    </row>
    <row r="370" spans="1:16" x14ac:dyDescent="0.3">
      <c r="A370" s="1" t="s">
        <v>3</v>
      </c>
      <c r="B370" s="1">
        <v>102</v>
      </c>
      <c r="C370" s="2">
        <v>44634.648599537039</v>
      </c>
      <c r="D370" s="1" t="s">
        <v>13</v>
      </c>
      <c r="E370" s="1" t="s">
        <v>15</v>
      </c>
      <c r="F370" s="1" t="s">
        <v>119</v>
      </c>
      <c r="G370" s="1" t="s">
        <v>143</v>
      </c>
      <c r="M370" s="6">
        <f t="shared" si="10"/>
        <v>44635</v>
      </c>
      <c r="N370" s="7">
        <f t="shared" si="11"/>
        <v>44634.648599537039</v>
      </c>
      <c r="O370" s="7"/>
      <c r="P370" s="7"/>
    </row>
    <row r="371" spans="1:16" x14ac:dyDescent="0.3">
      <c r="A371" s="1" t="s">
        <v>3</v>
      </c>
      <c r="B371" s="1">
        <v>101</v>
      </c>
      <c r="C371" s="2">
        <v>44634.649293981478</v>
      </c>
      <c r="D371" s="1" t="s">
        <v>13</v>
      </c>
      <c r="E371" s="1" t="s">
        <v>15</v>
      </c>
      <c r="F371" s="1" t="s">
        <v>119</v>
      </c>
      <c r="G371" s="1" t="s">
        <v>143</v>
      </c>
      <c r="M371" s="6">
        <f t="shared" si="10"/>
        <v>44635</v>
      </c>
      <c r="N371" s="7">
        <f t="shared" si="11"/>
        <v>44634.649293981478</v>
      </c>
      <c r="O371" s="7"/>
      <c r="P371" s="7"/>
    </row>
    <row r="372" spans="1:16" x14ac:dyDescent="0.3">
      <c r="A372" s="1" t="s">
        <v>3</v>
      </c>
      <c r="B372" s="1">
        <v>106</v>
      </c>
      <c r="C372" s="2">
        <v>44634.649988425925</v>
      </c>
      <c r="D372" s="1" t="s">
        <v>13</v>
      </c>
      <c r="E372" s="1" t="s">
        <v>15</v>
      </c>
      <c r="F372" s="1" t="s">
        <v>119</v>
      </c>
      <c r="G372" s="1" t="s">
        <v>143</v>
      </c>
      <c r="M372" s="6">
        <f t="shared" si="10"/>
        <v>44635</v>
      </c>
      <c r="N372" s="7">
        <f t="shared" si="11"/>
        <v>44634.649988425925</v>
      </c>
      <c r="O372" s="7"/>
      <c r="P372" s="7"/>
    </row>
    <row r="373" spans="1:16" x14ac:dyDescent="0.3">
      <c r="A373" s="1" t="s">
        <v>3</v>
      </c>
      <c r="B373" s="1">
        <v>108</v>
      </c>
      <c r="C373" s="2">
        <v>44634.650682870371</v>
      </c>
      <c r="D373" s="1" t="s">
        <v>13</v>
      </c>
      <c r="E373" s="1" t="s">
        <v>15</v>
      </c>
      <c r="F373" s="1" t="s">
        <v>119</v>
      </c>
      <c r="G373" s="1" t="s">
        <v>143</v>
      </c>
      <c r="M373" s="6">
        <f t="shared" si="10"/>
        <v>44635</v>
      </c>
      <c r="N373" s="7">
        <f t="shared" si="11"/>
        <v>44634.650682870371</v>
      </c>
      <c r="O373" s="7"/>
      <c r="P373" s="7"/>
    </row>
    <row r="374" spans="1:16" x14ac:dyDescent="0.3">
      <c r="A374" s="1" t="s">
        <v>3</v>
      </c>
      <c r="B374" s="1">
        <v>104</v>
      </c>
      <c r="C374" s="2">
        <v>44634.651377314818</v>
      </c>
      <c r="D374" s="1" t="s">
        <v>13</v>
      </c>
      <c r="E374" s="1" t="s">
        <v>15</v>
      </c>
      <c r="F374" s="1" t="s">
        <v>119</v>
      </c>
      <c r="G374" s="1" t="s">
        <v>143</v>
      </c>
      <c r="M374" s="6">
        <f t="shared" si="10"/>
        <v>44635</v>
      </c>
      <c r="N374" s="7">
        <f t="shared" si="11"/>
        <v>44634.651377314818</v>
      </c>
      <c r="O374" s="7"/>
      <c r="P374" s="7"/>
    </row>
    <row r="375" spans="1:16" x14ac:dyDescent="0.3">
      <c r="A375" s="1" t="s">
        <v>3</v>
      </c>
      <c r="B375" s="1">
        <v>99</v>
      </c>
      <c r="C375" s="2">
        <v>44634.652071759258</v>
      </c>
      <c r="D375" s="1" t="s">
        <v>13</v>
      </c>
      <c r="E375" s="1" t="s">
        <v>15</v>
      </c>
      <c r="F375" s="1" t="s">
        <v>119</v>
      </c>
      <c r="G375" s="1" t="s">
        <v>143</v>
      </c>
      <c r="M375" s="6">
        <f t="shared" si="10"/>
        <v>44635</v>
      </c>
      <c r="N375" s="7">
        <f t="shared" si="11"/>
        <v>44634.652071759258</v>
      </c>
      <c r="O375" s="7"/>
      <c r="P375" s="7"/>
    </row>
    <row r="376" spans="1:16" x14ac:dyDescent="0.3">
      <c r="A376" s="1" t="s">
        <v>3</v>
      </c>
      <c r="B376" s="1">
        <v>99</v>
      </c>
      <c r="C376" s="2">
        <v>44634.652766203704</v>
      </c>
      <c r="D376" s="1" t="s">
        <v>13</v>
      </c>
      <c r="E376" s="1" t="s">
        <v>15</v>
      </c>
      <c r="F376" s="1" t="s">
        <v>119</v>
      </c>
      <c r="G376" s="1" t="s">
        <v>143</v>
      </c>
      <c r="M376" s="6">
        <f t="shared" si="10"/>
        <v>44635</v>
      </c>
      <c r="N376" s="7">
        <f t="shared" si="11"/>
        <v>44634.652766203704</v>
      </c>
      <c r="O376" s="7"/>
      <c r="P376" s="7"/>
    </row>
    <row r="377" spans="1:16" x14ac:dyDescent="0.3">
      <c r="A377" s="1" t="s">
        <v>3</v>
      </c>
      <c r="B377" s="1">
        <v>101</v>
      </c>
      <c r="C377" s="2">
        <v>44634.653460648151</v>
      </c>
      <c r="D377" s="1" t="s">
        <v>13</v>
      </c>
      <c r="E377" s="1" t="s">
        <v>15</v>
      </c>
      <c r="F377" s="1" t="s">
        <v>119</v>
      </c>
      <c r="G377" s="1" t="s">
        <v>143</v>
      </c>
      <c r="M377" s="6">
        <f t="shared" si="10"/>
        <v>44635</v>
      </c>
      <c r="N377" s="7">
        <f t="shared" si="11"/>
        <v>44634.653460648151</v>
      </c>
      <c r="O377" s="7"/>
      <c r="P377" s="7"/>
    </row>
    <row r="378" spans="1:16" x14ac:dyDescent="0.3">
      <c r="A378" s="1" t="s">
        <v>3</v>
      </c>
      <c r="B378" s="1">
        <v>97</v>
      </c>
      <c r="C378" s="2">
        <v>44634.65415509259</v>
      </c>
      <c r="D378" s="1" t="s">
        <v>13</v>
      </c>
      <c r="E378" s="1" t="s">
        <v>15</v>
      </c>
      <c r="F378" s="1" t="s">
        <v>119</v>
      </c>
      <c r="G378" s="1" t="s">
        <v>143</v>
      </c>
      <c r="M378" s="6">
        <f t="shared" si="10"/>
        <v>44635</v>
      </c>
      <c r="N378" s="7">
        <f t="shared" si="11"/>
        <v>44634.65415509259</v>
      </c>
      <c r="O378" s="7"/>
      <c r="P378" s="7"/>
    </row>
    <row r="379" spans="1:16" x14ac:dyDescent="0.3">
      <c r="A379" s="1" t="s">
        <v>3</v>
      </c>
      <c r="B379" s="1">
        <v>95</v>
      </c>
      <c r="C379" s="2">
        <v>44634.654849537037</v>
      </c>
      <c r="D379" s="1" t="s">
        <v>13</v>
      </c>
      <c r="E379" s="1" t="s">
        <v>15</v>
      </c>
      <c r="F379" s="1" t="s">
        <v>119</v>
      </c>
      <c r="G379" s="1" t="s">
        <v>143</v>
      </c>
      <c r="M379" s="6">
        <f t="shared" si="10"/>
        <v>44635</v>
      </c>
      <c r="N379" s="7">
        <f t="shared" si="11"/>
        <v>44634.654849537037</v>
      </c>
      <c r="O379" s="7"/>
      <c r="P379" s="7"/>
    </row>
    <row r="380" spans="1:16" x14ac:dyDescent="0.3">
      <c r="A380" s="1" t="s">
        <v>3</v>
      </c>
      <c r="B380" s="1">
        <v>93</v>
      </c>
      <c r="C380" s="2">
        <v>44634.655543981484</v>
      </c>
      <c r="D380" s="1" t="s">
        <v>13</v>
      </c>
      <c r="E380" s="1" t="s">
        <v>15</v>
      </c>
      <c r="F380" s="1" t="s">
        <v>119</v>
      </c>
      <c r="G380" s="1" t="s">
        <v>143</v>
      </c>
      <c r="M380" s="6">
        <f t="shared" si="10"/>
        <v>44635</v>
      </c>
      <c r="N380" s="7">
        <f t="shared" si="11"/>
        <v>44634.655543981484</v>
      </c>
      <c r="O380" s="7"/>
      <c r="P380" s="7"/>
    </row>
    <row r="381" spans="1:16" x14ac:dyDescent="0.3">
      <c r="A381" s="1" t="s">
        <v>3</v>
      </c>
      <c r="B381" s="1">
        <v>91</v>
      </c>
      <c r="C381" s="2">
        <v>44634.656238425923</v>
      </c>
      <c r="D381" s="1" t="s">
        <v>13</v>
      </c>
      <c r="E381" s="1" t="s">
        <v>15</v>
      </c>
      <c r="F381" s="1" t="s">
        <v>119</v>
      </c>
      <c r="G381" s="1" t="s">
        <v>143</v>
      </c>
      <c r="M381" s="6">
        <f t="shared" si="10"/>
        <v>44635</v>
      </c>
      <c r="N381" s="7">
        <f t="shared" si="11"/>
        <v>44634.656238425923</v>
      </c>
      <c r="O381" s="7"/>
      <c r="P381" s="7"/>
    </row>
    <row r="382" spans="1:16" x14ac:dyDescent="0.3">
      <c r="A382" s="1" t="s">
        <v>3</v>
      </c>
      <c r="B382" s="1">
        <v>96</v>
      </c>
      <c r="C382" s="2">
        <v>44634.65693287037</v>
      </c>
      <c r="D382" s="1" t="s">
        <v>13</v>
      </c>
      <c r="E382" s="1" t="s">
        <v>15</v>
      </c>
      <c r="F382" s="1" t="s">
        <v>119</v>
      </c>
      <c r="G382" s="1" t="s">
        <v>143</v>
      </c>
      <c r="M382" s="6">
        <f t="shared" si="10"/>
        <v>44635</v>
      </c>
      <c r="N382" s="7">
        <f t="shared" si="11"/>
        <v>44634.65693287037</v>
      </c>
      <c r="O382" s="7"/>
      <c r="P382" s="7"/>
    </row>
    <row r="383" spans="1:16" x14ac:dyDescent="0.3">
      <c r="A383" s="1" t="s">
        <v>3</v>
      </c>
      <c r="B383" s="1">
        <v>101</v>
      </c>
      <c r="C383" s="2">
        <v>44634.657627314817</v>
      </c>
      <c r="D383" s="1" t="s">
        <v>13</v>
      </c>
      <c r="E383" s="1" t="s">
        <v>15</v>
      </c>
      <c r="F383" s="1" t="s">
        <v>119</v>
      </c>
      <c r="G383" s="1" t="s">
        <v>143</v>
      </c>
      <c r="M383" s="6">
        <f t="shared" si="10"/>
        <v>44635</v>
      </c>
      <c r="N383" s="7">
        <f t="shared" si="11"/>
        <v>44634.657627314817</v>
      </c>
      <c r="O383" s="7"/>
      <c r="P383" s="7"/>
    </row>
    <row r="384" spans="1:16" x14ac:dyDescent="0.3">
      <c r="A384" s="1" t="s">
        <v>3</v>
      </c>
      <c r="B384" s="1">
        <v>101</v>
      </c>
      <c r="C384" s="2">
        <v>44634.658321759256</v>
      </c>
      <c r="D384" s="1" t="s">
        <v>13</v>
      </c>
      <c r="E384" s="1" t="s">
        <v>15</v>
      </c>
      <c r="F384" s="1" t="s">
        <v>119</v>
      </c>
      <c r="G384" s="1" t="s">
        <v>143</v>
      </c>
      <c r="M384" s="6">
        <f t="shared" si="10"/>
        <v>44635</v>
      </c>
      <c r="N384" s="7">
        <f t="shared" si="11"/>
        <v>44634.658321759256</v>
      </c>
      <c r="O384" s="7"/>
      <c r="P384" s="7"/>
    </row>
    <row r="385" spans="1:16" x14ac:dyDescent="0.3">
      <c r="A385" s="1" t="s">
        <v>3</v>
      </c>
      <c r="B385" s="1">
        <v>103</v>
      </c>
      <c r="C385" s="2">
        <v>44634.658668981479</v>
      </c>
      <c r="D385" s="1" t="s">
        <v>13</v>
      </c>
      <c r="E385" s="1" t="s">
        <v>15</v>
      </c>
      <c r="F385" s="1" t="s">
        <v>119</v>
      </c>
      <c r="G385" s="1" t="s">
        <v>143</v>
      </c>
      <c r="M385" s="6">
        <f t="shared" si="10"/>
        <v>44635</v>
      </c>
      <c r="N385" s="7">
        <f t="shared" si="11"/>
        <v>44634.658668981479</v>
      </c>
      <c r="O385" s="7"/>
      <c r="P385" s="7"/>
    </row>
    <row r="386" spans="1:16" x14ac:dyDescent="0.3">
      <c r="A386" s="1" t="s">
        <v>3</v>
      </c>
      <c r="B386" s="1">
        <v>104</v>
      </c>
      <c r="C386" s="2">
        <v>44634.659016203703</v>
      </c>
      <c r="D386" s="1" t="s">
        <v>13</v>
      </c>
      <c r="E386" s="1" t="s">
        <v>15</v>
      </c>
      <c r="F386" s="1" t="s">
        <v>119</v>
      </c>
      <c r="G386" s="1" t="s">
        <v>143</v>
      </c>
      <c r="M386" s="6">
        <f t="shared" si="10"/>
        <v>44635</v>
      </c>
      <c r="N386" s="7">
        <f t="shared" si="11"/>
        <v>44634.659016203703</v>
      </c>
      <c r="O386" s="7"/>
      <c r="P386" s="7"/>
    </row>
    <row r="387" spans="1:16" x14ac:dyDescent="0.3">
      <c r="A387" s="1" t="s">
        <v>3</v>
      </c>
      <c r="B387" s="1">
        <v>94</v>
      </c>
      <c r="C387" s="2">
        <v>44634.659710648149</v>
      </c>
      <c r="D387" s="1" t="s">
        <v>13</v>
      </c>
      <c r="E387" s="1" t="s">
        <v>15</v>
      </c>
      <c r="F387" s="1" t="s">
        <v>119</v>
      </c>
      <c r="G387" s="1" t="s">
        <v>143</v>
      </c>
      <c r="M387" s="6">
        <f t="shared" ref="M387:M450" si="12">VALUE(TEXT(C387,0))</f>
        <v>44635</v>
      </c>
      <c r="N387" s="7">
        <f t="shared" ref="N387:N450" si="13">C387</f>
        <v>44634.659710648149</v>
      </c>
      <c r="O387" s="7"/>
      <c r="P387" s="7"/>
    </row>
    <row r="388" spans="1:16" x14ac:dyDescent="0.3">
      <c r="A388" s="1" t="s">
        <v>3</v>
      </c>
      <c r="B388" s="1">
        <v>96</v>
      </c>
      <c r="C388" s="2">
        <v>44634.659884259258</v>
      </c>
      <c r="D388" s="1" t="s">
        <v>13</v>
      </c>
      <c r="E388" s="1" t="s">
        <v>15</v>
      </c>
      <c r="F388" s="1" t="s">
        <v>119</v>
      </c>
      <c r="G388" s="1" t="s">
        <v>143</v>
      </c>
      <c r="M388" s="6">
        <f t="shared" si="12"/>
        <v>44635</v>
      </c>
      <c r="N388" s="7">
        <f t="shared" si="13"/>
        <v>44634.659884259258</v>
      </c>
      <c r="O388" s="7"/>
      <c r="P388" s="7"/>
    </row>
    <row r="389" spans="1:16" x14ac:dyDescent="0.3">
      <c r="A389" s="1" t="s">
        <v>3</v>
      </c>
      <c r="B389" s="1">
        <v>104</v>
      </c>
      <c r="C389" s="2">
        <v>44634.660405092596</v>
      </c>
      <c r="D389" s="1" t="s">
        <v>13</v>
      </c>
      <c r="E389" s="1" t="s">
        <v>15</v>
      </c>
      <c r="F389" s="1" t="s">
        <v>119</v>
      </c>
      <c r="G389" s="1" t="s">
        <v>143</v>
      </c>
      <c r="M389" s="6">
        <f t="shared" si="12"/>
        <v>44635</v>
      </c>
      <c r="N389" s="7">
        <f t="shared" si="13"/>
        <v>44634.660405092596</v>
      </c>
      <c r="O389" s="7"/>
      <c r="P389" s="7"/>
    </row>
    <row r="390" spans="1:16" x14ac:dyDescent="0.3">
      <c r="A390" s="1" t="s">
        <v>3</v>
      </c>
      <c r="B390" s="1">
        <v>96</v>
      </c>
      <c r="C390" s="2">
        <v>44634.661099537036</v>
      </c>
      <c r="D390" s="1" t="s">
        <v>13</v>
      </c>
      <c r="E390" s="1" t="s">
        <v>15</v>
      </c>
      <c r="F390" s="1" t="s">
        <v>119</v>
      </c>
      <c r="G390" s="1" t="s">
        <v>143</v>
      </c>
      <c r="M390" s="6">
        <f t="shared" si="12"/>
        <v>44635</v>
      </c>
      <c r="N390" s="7">
        <f t="shared" si="13"/>
        <v>44634.661099537036</v>
      </c>
      <c r="O390" s="7"/>
      <c r="P390" s="7"/>
    </row>
    <row r="391" spans="1:16" x14ac:dyDescent="0.3">
      <c r="A391" s="1" t="s">
        <v>3</v>
      </c>
      <c r="B391" s="1">
        <v>105</v>
      </c>
      <c r="C391" s="2">
        <v>44634.661631944444</v>
      </c>
      <c r="D391" s="1" t="s">
        <v>13</v>
      </c>
      <c r="E391" s="1" t="s">
        <v>15</v>
      </c>
      <c r="F391" s="1" t="s">
        <v>119</v>
      </c>
      <c r="G391" s="1" t="s">
        <v>143</v>
      </c>
      <c r="M391" s="6">
        <f t="shared" si="12"/>
        <v>44635</v>
      </c>
      <c r="N391" s="7">
        <f t="shared" si="13"/>
        <v>44634.661631944444</v>
      </c>
      <c r="O391" s="7"/>
      <c r="P391" s="7"/>
    </row>
    <row r="392" spans="1:16" x14ac:dyDescent="0.3">
      <c r="A392" s="1" t="s">
        <v>3</v>
      </c>
      <c r="B392" s="1">
        <v>102</v>
      </c>
      <c r="C392" s="2">
        <v>44634.661793981482</v>
      </c>
      <c r="D392" s="1" t="s">
        <v>13</v>
      </c>
      <c r="E392" s="1" t="s">
        <v>15</v>
      </c>
      <c r="F392" s="1" t="s">
        <v>119</v>
      </c>
      <c r="G392" s="1" t="s">
        <v>143</v>
      </c>
      <c r="M392" s="6">
        <f t="shared" si="12"/>
        <v>44635</v>
      </c>
      <c r="N392" s="7">
        <f t="shared" si="13"/>
        <v>44634.661793981482</v>
      </c>
      <c r="O392" s="7"/>
      <c r="P392" s="7"/>
    </row>
    <row r="393" spans="1:16" x14ac:dyDescent="0.3">
      <c r="A393" s="1" t="s">
        <v>3</v>
      </c>
      <c r="B393" s="1">
        <v>103</v>
      </c>
      <c r="C393" s="2">
        <v>44634.661944444444</v>
      </c>
      <c r="D393" s="1" t="s">
        <v>13</v>
      </c>
      <c r="E393" s="1" t="s">
        <v>15</v>
      </c>
      <c r="F393" s="1" t="s">
        <v>119</v>
      </c>
      <c r="G393" s="1" t="s">
        <v>143</v>
      </c>
      <c r="M393" s="6">
        <f t="shared" si="12"/>
        <v>44635</v>
      </c>
      <c r="N393" s="7">
        <f t="shared" si="13"/>
        <v>44634.661944444444</v>
      </c>
      <c r="O393" s="7"/>
      <c r="P393" s="7"/>
    </row>
    <row r="394" spans="1:16" x14ac:dyDescent="0.3">
      <c r="A394" s="1" t="s">
        <v>3</v>
      </c>
      <c r="B394" s="1">
        <v>100</v>
      </c>
      <c r="C394" s="2">
        <v>44634.662488425929</v>
      </c>
      <c r="D394" s="1" t="s">
        <v>13</v>
      </c>
      <c r="E394" s="1" t="s">
        <v>15</v>
      </c>
      <c r="F394" s="1" t="s">
        <v>119</v>
      </c>
      <c r="G394" s="1" t="s">
        <v>143</v>
      </c>
      <c r="M394" s="6">
        <f t="shared" si="12"/>
        <v>44635</v>
      </c>
      <c r="N394" s="7">
        <f t="shared" si="13"/>
        <v>44634.662488425929</v>
      </c>
      <c r="O394" s="7"/>
      <c r="P394" s="7"/>
    </row>
    <row r="395" spans="1:16" x14ac:dyDescent="0.3">
      <c r="A395" s="1" t="s">
        <v>3</v>
      </c>
      <c r="B395" s="1">
        <v>92</v>
      </c>
      <c r="C395" s="2">
        <v>44634.663182870368</v>
      </c>
      <c r="D395" s="1" t="s">
        <v>13</v>
      </c>
      <c r="E395" s="1" t="s">
        <v>15</v>
      </c>
      <c r="F395" s="1" t="s">
        <v>119</v>
      </c>
      <c r="G395" s="1" t="s">
        <v>143</v>
      </c>
      <c r="M395" s="6">
        <f t="shared" si="12"/>
        <v>44635</v>
      </c>
      <c r="N395" s="7">
        <f t="shared" si="13"/>
        <v>44634.663182870368</v>
      </c>
      <c r="O395" s="7"/>
      <c r="P395" s="7"/>
    </row>
    <row r="396" spans="1:16" x14ac:dyDescent="0.3">
      <c r="A396" s="1" t="s">
        <v>3</v>
      </c>
      <c r="B396" s="1">
        <v>89</v>
      </c>
      <c r="C396" s="2">
        <v>44634.663877314815</v>
      </c>
      <c r="D396" s="1" t="s">
        <v>13</v>
      </c>
      <c r="E396" s="1" t="s">
        <v>15</v>
      </c>
      <c r="F396" s="1" t="s">
        <v>119</v>
      </c>
      <c r="G396" s="1" t="s">
        <v>143</v>
      </c>
      <c r="M396" s="6">
        <f t="shared" si="12"/>
        <v>44635</v>
      </c>
      <c r="N396" s="7">
        <f t="shared" si="13"/>
        <v>44634.663877314815</v>
      </c>
      <c r="O396" s="7"/>
      <c r="P396" s="7"/>
    </row>
    <row r="397" spans="1:16" x14ac:dyDescent="0.3">
      <c r="A397" s="1" t="s">
        <v>3</v>
      </c>
      <c r="B397" s="1">
        <v>86</v>
      </c>
      <c r="C397" s="2">
        <v>44634.664571759262</v>
      </c>
      <c r="D397" s="1" t="s">
        <v>13</v>
      </c>
      <c r="E397" s="1" t="s">
        <v>15</v>
      </c>
      <c r="F397" s="1" t="s">
        <v>119</v>
      </c>
      <c r="G397" s="1" t="s">
        <v>143</v>
      </c>
      <c r="M397" s="6">
        <f t="shared" si="12"/>
        <v>44635</v>
      </c>
      <c r="N397" s="7">
        <f t="shared" si="13"/>
        <v>44634.664571759262</v>
      </c>
      <c r="O397" s="7"/>
      <c r="P397" s="7"/>
    </row>
    <row r="398" spans="1:16" x14ac:dyDescent="0.3">
      <c r="A398" s="1" t="s">
        <v>3</v>
      </c>
      <c r="B398" s="1">
        <v>88</v>
      </c>
      <c r="C398" s="2">
        <v>44634.665266203701</v>
      </c>
      <c r="D398" s="1" t="s">
        <v>13</v>
      </c>
      <c r="E398" s="1" t="s">
        <v>15</v>
      </c>
      <c r="F398" s="1" t="s">
        <v>119</v>
      </c>
      <c r="G398" s="1" t="s">
        <v>143</v>
      </c>
      <c r="M398" s="6">
        <f t="shared" si="12"/>
        <v>44635</v>
      </c>
      <c r="N398" s="7">
        <f t="shared" si="13"/>
        <v>44634.665266203701</v>
      </c>
      <c r="O398" s="7"/>
      <c r="P398" s="7"/>
    </row>
    <row r="399" spans="1:16" x14ac:dyDescent="0.3">
      <c r="A399" s="1" t="s">
        <v>3</v>
      </c>
      <c r="B399" s="1">
        <v>85</v>
      </c>
      <c r="C399" s="2">
        <v>44634.665960648148</v>
      </c>
      <c r="D399" s="1" t="s">
        <v>13</v>
      </c>
      <c r="E399" s="1" t="s">
        <v>15</v>
      </c>
      <c r="F399" s="1" t="s">
        <v>119</v>
      </c>
      <c r="G399" s="1" t="s">
        <v>143</v>
      </c>
      <c r="M399" s="6">
        <f t="shared" si="12"/>
        <v>44635</v>
      </c>
      <c r="N399" s="7">
        <f t="shared" si="13"/>
        <v>44634.665960648148</v>
      </c>
      <c r="O399" s="7"/>
      <c r="P399" s="7"/>
    </row>
    <row r="400" spans="1:16" x14ac:dyDescent="0.3">
      <c r="A400" s="1" t="s">
        <v>3</v>
      </c>
      <c r="B400" s="1">
        <v>85</v>
      </c>
      <c r="C400" s="2">
        <v>44634.666655092595</v>
      </c>
      <c r="D400" s="1" t="s">
        <v>13</v>
      </c>
      <c r="E400" s="1" t="s">
        <v>15</v>
      </c>
      <c r="F400" s="1" t="s">
        <v>119</v>
      </c>
      <c r="G400" s="1" t="s">
        <v>143</v>
      </c>
      <c r="M400" s="6">
        <f t="shared" si="12"/>
        <v>44635</v>
      </c>
      <c r="N400" s="7">
        <f t="shared" si="13"/>
        <v>44634.666655092595</v>
      </c>
      <c r="O400" s="7"/>
      <c r="P400" s="7"/>
    </row>
    <row r="401" spans="1:16" x14ac:dyDescent="0.3">
      <c r="A401" s="1" t="s">
        <v>3</v>
      </c>
      <c r="B401" s="1">
        <v>85</v>
      </c>
      <c r="C401" s="2">
        <v>44634.667349537034</v>
      </c>
      <c r="D401" s="1" t="s">
        <v>13</v>
      </c>
      <c r="E401" s="1" t="s">
        <v>15</v>
      </c>
      <c r="F401" s="1" t="s">
        <v>119</v>
      </c>
      <c r="G401" s="1" t="s">
        <v>143</v>
      </c>
      <c r="M401" s="6">
        <f t="shared" si="12"/>
        <v>44635</v>
      </c>
      <c r="N401" s="7">
        <f t="shared" si="13"/>
        <v>44634.667349537034</v>
      </c>
      <c r="O401" s="7"/>
      <c r="P401" s="7"/>
    </row>
    <row r="402" spans="1:16" x14ac:dyDescent="0.3">
      <c r="A402" s="1" t="s">
        <v>3</v>
      </c>
      <c r="B402" s="1">
        <v>86</v>
      </c>
      <c r="C402" s="2">
        <v>44634.668043981481</v>
      </c>
      <c r="D402" s="1" t="s">
        <v>13</v>
      </c>
      <c r="E402" s="1" t="s">
        <v>15</v>
      </c>
      <c r="F402" s="1" t="s">
        <v>119</v>
      </c>
      <c r="G402" s="1" t="s">
        <v>143</v>
      </c>
      <c r="M402" s="6">
        <f t="shared" si="12"/>
        <v>44635</v>
      </c>
      <c r="N402" s="7">
        <f t="shared" si="13"/>
        <v>44634.668043981481</v>
      </c>
      <c r="O402" s="7"/>
      <c r="P402" s="7"/>
    </row>
    <row r="403" spans="1:16" x14ac:dyDescent="0.3">
      <c r="A403" s="1" t="s">
        <v>3</v>
      </c>
      <c r="B403" s="1">
        <v>83</v>
      </c>
      <c r="C403" s="2">
        <v>44634.668738425928</v>
      </c>
      <c r="D403" s="1" t="s">
        <v>13</v>
      </c>
      <c r="E403" s="1" t="s">
        <v>15</v>
      </c>
      <c r="F403" s="1" t="s">
        <v>119</v>
      </c>
      <c r="G403" s="1" t="s">
        <v>143</v>
      </c>
      <c r="M403" s="6">
        <f t="shared" si="12"/>
        <v>44635</v>
      </c>
      <c r="N403" s="7">
        <f t="shared" si="13"/>
        <v>44634.668738425928</v>
      </c>
      <c r="O403" s="7"/>
      <c r="P403" s="7"/>
    </row>
    <row r="404" spans="1:16" x14ac:dyDescent="0.3">
      <c r="A404" s="1" t="s">
        <v>3</v>
      </c>
      <c r="B404" s="1">
        <v>78</v>
      </c>
      <c r="C404" s="2">
        <v>44634.669432870367</v>
      </c>
      <c r="D404" s="1" t="s">
        <v>13</v>
      </c>
      <c r="E404" s="1" t="s">
        <v>15</v>
      </c>
      <c r="F404" s="1" t="s">
        <v>119</v>
      </c>
      <c r="G404" s="1" t="s">
        <v>143</v>
      </c>
      <c r="M404" s="6">
        <f t="shared" si="12"/>
        <v>44635</v>
      </c>
      <c r="N404" s="7">
        <f t="shared" si="13"/>
        <v>44634.669432870367</v>
      </c>
      <c r="O404" s="7"/>
      <c r="P404" s="7"/>
    </row>
    <row r="405" spans="1:16" x14ac:dyDescent="0.3">
      <c r="A405" s="1" t="s">
        <v>3</v>
      </c>
      <c r="B405" s="1">
        <v>83</v>
      </c>
      <c r="C405" s="2">
        <v>44634.670127314814</v>
      </c>
      <c r="D405" s="1" t="s">
        <v>13</v>
      </c>
      <c r="E405" s="1" t="s">
        <v>15</v>
      </c>
      <c r="F405" s="1" t="s">
        <v>119</v>
      </c>
      <c r="G405" s="1" t="s">
        <v>143</v>
      </c>
      <c r="M405" s="6">
        <f t="shared" si="12"/>
        <v>44635</v>
      </c>
      <c r="N405" s="7">
        <f t="shared" si="13"/>
        <v>44634.670127314814</v>
      </c>
      <c r="O405" s="7"/>
      <c r="P405" s="7"/>
    </row>
    <row r="406" spans="1:16" x14ac:dyDescent="0.3">
      <c r="A406" s="1" t="s">
        <v>3</v>
      </c>
      <c r="B406" s="1">
        <v>86</v>
      </c>
      <c r="C406" s="2">
        <v>44634.67082175926</v>
      </c>
      <c r="D406" s="1" t="s">
        <v>13</v>
      </c>
      <c r="E406" s="1" t="s">
        <v>15</v>
      </c>
      <c r="F406" s="1" t="s">
        <v>119</v>
      </c>
      <c r="G406" s="1" t="s">
        <v>143</v>
      </c>
      <c r="M406" s="6">
        <f t="shared" si="12"/>
        <v>44635</v>
      </c>
      <c r="N406" s="7">
        <f t="shared" si="13"/>
        <v>44634.67082175926</v>
      </c>
      <c r="O406" s="7"/>
      <c r="P406" s="7"/>
    </row>
    <row r="407" spans="1:16" x14ac:dyDescent="0.3">
      <c r="A407" s="1" t="s">
        <v>3</v>
      </c>
      <c r="B407" s="1">
        <v>88</v>
      </c>
      <c r="C407" s="2">
        <v>44634.671516203707</v>
      </c>
      <c r="D407" s="1" t="s">
        <v>13</v>
      </c>
      <c r="E407" s="1" t="s">
        <v>15</v>
      </c>
      <c r="F407" s="1" t="s">
        <v>119</v>
      </c>
      <c r="G407" s="1" t="s">
        <v>143</v>
      </c>
      <c r="M407" s="6">
        <f t="shared" si="12"/>
        <v>44635</v>
      </c>
      <c r="N407" s="7">
        <f t="shared" si="13"/>
        <v>44634.671516203707</v>
      </c>
      <c r="O407" s="7"/>
      <c r="P407" s="7"/>
    </row>
    <row r="408" spans="1:16" x14ac:dyDescent="0.3">
      <c r="A408" s="1" t="s">
        <v>3</v>
      </c>
      <c r="B408" s="1">
        <v>86</v>
      </c>
      <c r="C408" s="2">
        <v>44634.672210648147</v>
      </c>
      <c r="D408" s="1" t="s">
        <v>13</v>
      </c>
      <c r="E408" s="1" t="s">
        <v>15</v>
      </c>
      <c r="F408" s="1" t="s">
        <v>119</v>
      </c>
      <c r="G408" s="1" t="s">
        <v>143</v>
      </c>
      <c r="M408" s="6">
        <f t="shared" si="12"/>
        <v>44635</v>
      </c>
      <c r="N408" s="7">
        <f t="shared" si="13"/>
        <v>44634.672210648147</v>
      </c>
      <c r="O408" s="7"/>
      <c r="P408" s="7"/>
    </row>
    <row r="409" spans="1:16" x14ac:dyDescent="0.3">
      <c r="A409" s="1" t="s">
        <v>3</v>
      </c>
      <c r="B409" s="1">
        <v>82</v>
      </c>
      <c r="C409" s="2">
        <v>44634.672905092593</v>
      </c>
      <c r="D409" s="1" t="s">
        <v>13</v>
      </c>
      <c r="E409" s="1" t="s">
        <v>15</v>
      </c>
      <c r="F409" s="1" t="s">
        <v>119</v>
      </c>
      <c r="G409" s="1" t="s">
        <v>143</v>
      </c>
      <c r="M409" s="6">
        <f t="shared" si="12"/>
        <v>44635</v>
      </c>
      <c r="N409" s="7">
        <f t="shared" si="13"/>
        <v>44634.672905092593</v>
      </c>
      <c r="O409" s="7"/>
      <c r="P409" s="7"/>
    </row>
    <row r="410" spans="1:16" x14ac:dyDescent="0.3">
      <c r="A410" s="1" t="s">
        <v>3</v>
      </c>
      <c r="B410" s="1">
        <v>85</v>
      </c>
      <c r="C410" s="2">
        <v>44634.67359953704</v>
      </c>
      <c r="D410" s="1" t="s">
        <v>13</v>
      </c>
      <c r="E410" s="1" t="s">
        <v>15</v>
      </c>
      <c r="F410" s="1" t="s">
        <v>119</v>
      </c>
      <c r="G410" s="1" t="s">
        <v>143</v>
      </c>
      <c r="M410" s="6">
        <f t="shared" si="12"/>
        <v>44635</v>
      </c>
      <c r="N410" s="7">
        <f t="shared" si="13"/>
        <v>44634.67359953704</v>
      </c>
      <c r="O410" s="7"/>
      <c r="P410" s="7"/>
    </row>
    <row r="411" spans="1:16" x14ac:dyDescent="0.3">
      <c r="A411" s="1" t="s">
        <v>3</v>
      </c>
      <c r="B411" s="1">
        <v>89</v>
      </c>
      <c r="C411" s="2">
        <v>44634.674293981479</v>
      </c>
      <c r="D411" s="1" t="s">
        <v>13</v>
      </c>
      <c r="E411" s="1" t="s">
        <v>15</v>
      </c>
      <c r="F411" s="1" t="s">
        <v>119</v>
      </c>
      <c r="G411" s="1" t="s">
        <v>143</v>
      </c>
      <c r="M411" s="6">
        <f t="shared" si="12"/>
        <v>44635</v>
      </c>
      <c r="N411" s="7">
        <f t="shared" si="13"/>
        <v>44634.674293981479</v>
      </c>
      <c r="O411" s="7"/>
      <c r="P411" s="7"/>
    </row>
    <row r="412" spans="1:16" x14ac:dyDescent="0.3">
      <c r="A412" s="1" t="s">
        <v>3</v>
      </c>
      <c r="B412" s="1">
        <v>91</v>
      </c>
      <c r="C412" s="2">
        <v>44634.674340277779</v>
      </c>
      <c r="D412" s="1" t="s">
        <v>13</v>
      </c>
      <c r="E412" s="1" t="s">
        <v>15</v>
      </c>
      <c r="F412" s="1" t="s">
        <v>119</v>
      </c>
      <c r="G412" s="1" t="s">
        <v>143</v>
      </c>
      <c r="M412" s="6">
        <f t="shared" si="12"/>
        <v>44635</v>
      </c>
      <c r="N412" s="7">
        <f t="shared" si="13"/>
        <v>44634.674340277779</v>
      </c>
      <c r="O412" s="7"/>
      <c r="P412" s="7"/>
    </row>
    <row r="413" spans="1:16" x14ac:dyDescent="0.3">
      <c r="A413" s="1" t="s">
        <v>3</v>
      </c>
      <c r="B413" s="1">
        <v>97</v>
      </c>
      <c r="C413" s="2">
        <v>44634.674456018518</v>
      </c>
      <c r="D413" s="1" t="s">
        <v>13</v>
      </c>
      <c r="E413" s="1" t="s">
        <v>15</v>
      </c>
      <c r="F413" s="1" t="s">
        <v>119</v>
      </c>
      <c r="G413" s="1" t="s">
        <v>143</v>
      </c>
      <c r="M413" s="6">
        <f t="shared" si="12"/>
        <v>44635</v>
      </c>
      <c r="N413" s="7">
        <f t="shared" si="13"/>
        <v>44634.674456018518</v>
      </c>
      <c r="O413" s="7"/>
      <c r="P413" s="7"/>
    </row>
    <row r="414" spans="1:16" x14ac:dyDescent="0.3">
      <c r="A414" s="1" t="s">
        <v>3</v>
      </c>
      <c r="B414" s="1">
        <v>92</v>
      </c>
      <c r="C414" s="2">
        <v>44634.674988425926</v>
      </c>
      <c r="D414" s="1" t="s">
        <v>13</v>
      </c>
      <c r="E414" s="1" t="s">
        <v>15</v>
      </c>
      <c r="F414" s="1" t="s">
        <v>119</v>
      </c>
      <c r="G414" s="1" t="s">
        <v>143</v>
      </c>
      <c r="M414" s="6">
        <f t="shared" si="12"/>
        <v>44635</v>
      </c>
      <c r="N414" s="7">
        <f t="shared" si="13"/>
        <v>44634.674988425926</v>
      </c>
      <c r="O414" s="7"/>
      <c r="P414" s="7"/>
    </row>
    <row r="415" spans="1:16" x14ac:dyDescent="0.3">
      <c r="A415" s="1" t="s">
        <v>3</v>
      </c>
      <c r="B415" s="1">
        <v>92</v>
      </c>
      <c r="C415" s="2">
        <v>44634.675682870373</v>
      </c>
      <c r="D415" s="1" t="s">
        <v>13</v>
      </c>
      <c r="E415" s="1" t="s">
        <v>15</v>
      </c>
      <c r="F415" s="1" t="s">
        <v>119</v>
      </c>
      <c r="G415" s="1" t="s">
        <v>143</v>
      </c>
      <c r="M415" s="6">
        <f t="shared" si="12"/>
        <v>44635</v>
      </c>
      <c r="N415" s="7">
        <f t="shared" si="13"/>
        <v>44634.675682870373</v>
      </c>
      <c r="O415" s="7"/>
      <c r="P415" s="7"/>
    </row>
    <row r="416" spans="1:16" x14ac:dyDescent="0.3">
      <c r="A416" s="1" t="s">
        <v>3</v>
      </c>
      <c r="B416" s="1">
        <v>87</v>
      </c>
      <c r="C416" s="2">
        <v>44634.676377314812</v>
      </c>
      <c r="D416" s="1" t="s">
        <v>13</v>
      </c>
      <c r="E416" s="1" t="s">
        <v>15</v>
      </c>
      <c r="F416" s="1" t="s">
        <v>119</v>
      </c>
      <c r="G416" s="1" t="s">
        <v>143</v>
      </c>
      <c r="M416" s="6">
        <f t="shared" si="12"/>
        <v>44635</v>
      </c>
      <c r="N416" s="7">
        <f t="shared" si="13"/>
        <v>44634.676377314812</v>
      </c>
      <c r="O416" s="7"/>
      <c r="P416" s="7"/>
    </row>
    <row r="417" spans="1:16" x14ac:dyDescent="0.3">
      <c r="A417" s="1" t="s">
        <v>3</v>
      </c>
      <c r="B417" s="1">
        <v>86</v>
      </c>
      <c r="C417" s="2">
        <v>44634.677071759259</v>
      </c>
      <c r="D417" s="1" t="s">
        <v>13</v>
      </c>
      <c r="E417" s="1" t="s">
        <v>15</v>
      </c>
      <c r="F417" s="1" t="s">
        <v>119</v>
      </c>
      <c r="G417" s="1" t="s">
        <v>143</v>
      </c>
      <c r="M417" s="6">
        <f t="shared" si="12"/>
        <v>44635</v>
      </c>
      <c r="N417" s="7">
        <f t="shared" si="13"/>
        <v>44634.677071759259</v>
      </c>
      <c r="O417" s="7"/>
      <c r="P417" s="7"/>
    </row>
    <row r="418" spans="1:16" x14ac:dyDescent="0.3">
      <c r="A418" s="1" t="s">
        <v>3</v>
      </c>
      <c r="B418" s="1">
        <v>88</v>
      </c>
      <c r="C418" s="2">
        <v>44634.678460648145</v>
      </c>
      <c r="D418" s="1" t="s">
        <v>13</v>
      </c>
      <c r="E418" s="1" t="s">
        <v>15</v>
      </c>
      <c r="F418" s="1" t="s">
        <v>119</v>
      </c>
      <c r="G418" s="1" t="s">
        <v>143</v>
      </c>
      <c r="M418" s="6">
        <f t="shared" si="12"/>
        <v>44635</v>
      </c>
      <c r="N418" s="7">
        <f t="shared" si="13"/>
        <v>44634.678460648145</v>
      </c>
      <c r="O418" s="7"/>
      <c r="P418" s="7"/>
    </row>
    <row r="419" spans="1:16" x14ac:dyDescent="0.3">
      <c r="A419" s="1" t="s">
        <v>3</v>
      </c>
      <c r="B419" s="1">
        <v>95</v>
      </c>
      <c r="C419" s="2">
        <v>44634.679155092592</v>
      </c>
      <c r="D419" s="1" t="s">
        <v>13</v>
      </c>
      <c r="E419" s="1" t="s">
        <v>15</v>
      </c>
      <c r="F419" s="1" t="s">
        <v>119</v>
      </c>
      <c r="G419" s="1" t="s">
        <v>143</v>
      </c>
      <c r="M419" s="6">
        <f t="shared" si="12"/>
        <v>44635</v>
      </c>
      <c r="N419" s="7">
        <f t="shared" si="13"/>
        <v>44634.679155092592</v>
      </c>
      <c r="O419" s="7"/>
      <c r="P419" s="7"/>
    </row>
    <row r="420" spans="1:16" x14ac:dyDescent="0.3">
      <c r="A420" s="1" t="s">
        <v>3</v>
      </c>
      <c r="B420" s="1">
        <v>99</v>
      </c>
      <c r="C420" s="2">
        <v>44634.679849537039</v>
      </c>
      <c r="D420" s="1" t="s">
        <v>13</v>
      </c>
      <c r="E420" s="1" t="s">
        <v>15</v>
      </c>
      <c r="F420" s="1" t="s">
        <v>119</v>
      </c>
      <c r="G420" s="1" t="s">
        <v>143</v>
      </c>
      <c r="M420" s="6">
        <f t="shared" si="12"/>
        <v>44635</v>
      </c>
      <c r="N420" s="7">
        <f t="shared" si="13"/>
        <v>44634.679849537039</v>
      </c>
      <c r="O420" s="7"/>
      <c r="P420" s="7"/>
    </row>
    <row r="421" spans="1:16" x14ac:dyDescent="0.3">
      <c r="A421" s="1" t="s">
        <v>3</v>
      </c>
      <c r="B421" s="1">
        <v>97</v>
      </c>
      <c r="C421" s="2">
        <v>44634.680543981478</v>
      </c>
      <c r="D421" s="1" t="s">
        <v>13</v>
      </c>
      <c r="E421" s="1" t="s">
        <v>15</v>
      </c>
      <c r="F421" s="1" t="s">
        <v>119</v>
      </c>
      <c r="G421" s="1" t="s">
        <v>143</v>
      </c>
      <c r="M421" s="6">
        <f t="shared" si="12"/>
        <v>44635</v>
      </c>
      <c r="N421" s="7">
        <f t="shared" si="13"/>
        <v>44634.680543981478</v>
      </c>
      <c r="O421" s="7"/>
      <c r="P421" s="7"/>
    </row>
    <row r="422" spans="1:16" x14ac:dyDescent="0.3">
      <c r="A422" s="1" t="s">
        <v>3</v>
      </c>
      <c r="B422" s="1">
        <v>87</v>
      </c>
      <c r="C422" s="2">
        <v>44634.681238425925</v>
      </c>
      <c r="D422" s="1" t="s">
        <v>13</v>
      </c>
      <c r="E422" s="1" t="s">
        <v>15</v>
      </c>
      <c r="F422" s="1" t="s">
        <v>119</v>
      </c>
      <c r="G422" s="1" t="s">
        <v>143</v>
      </c>
      <c r="M422" s="6">
        <f t="shared" si="12"/>
        <v>44635</v>
      </c>
      <c r="N422" s="7">
        <f t="shared" si="13"/>
        <v>44634.681238425925</v>
      </c>
      <c r="O422" s="7"/>
      <c r="P422" s="7"/>
    </row>
    <row r="423" spans="1:16" x14ac:dyDescent="0.3">
      <c r="A423" s="1" t="s">
        <v>3</v>
      </c>
      <c r="B423" s="1">
        <v>81</v>
      </c>
      <c r="C423" s="2">
        <v>44634.681932870371</v>
      </c>
      <c r="D423" s="1" t="s">
        <v>13</v>
      </c>
      <c r="E423" s="1" t="s">
        <v>15</v>
      </c>
      <c r="F423" s="1" t="s">
        <v>119</v>
      </c>
      <c r="G423" s="1" t="s">
        <v>143</v>
      </c>
      <c r="M423" s="6">
        <f t="shared" si="12"/>
        <v>44635</v>
      </c>
      <c r="N423" s="7">
        <f t="shared" si="13"/>
        <v>44634.681932870371</v>
      </c>
      <c r="O423" s="7"/>
      <c r="P423" s="7"/>
    </row>
    <row r="424" spans="1:16" x14ac:dyDescent="0.3">
      <c r="A424" s="1" t="s">
        <v>3</v>
      </c>
      <c r="B424" s="1">
        <v>85</v>
      </c>
      <c r="C424" s="2">
        <v>44634.682627314818</v>
      </c>
      <c r="D424" s="1" t="s">
        <v>13</v>
      </c>
      <c r="E424" s="1" t="s">
        <v>15</v>
      </c>
      <c r="F424" s="1" t="s">
        <v>119</v>
      </c>
      <c r="G424" s="1" t="s">
        <v>143</v>
      </c>
      <c r="M424" s="6">
        <f t="shared" si="12"/>
        <v>44635</v>
      </c>
      <c r="N424" s="7">
        <f t="shared" si="13"/>
        <v>44634.682627314818</v>
      </c>
      <c r="O424" s="7"/>
      <c r="P424" s="7"/>
    </row>
    <row r="425" spans="1:16" x14ac:dyDescent="0.3">
      <c r="A425" s="1" t="s">
        <v>3</v>
      </c>
      <c r="B425" s="1">
        <v>100</v>
      </c>
      <c r="C425" s="2">
        <v>44634.683321759258</v>
      </c>
      <c r="D425" s="1" t="s">
        <v>11</v>
      </c>
      <c r="E425" s="1" t="s">
        <v>15</v>
      </c>
      <c r="F425" s="1" t="s">
        <v>17</v>
      </c>
      <c r="G425" s="1" t="s">
        <v>143</v>
      </c>
      <c r="M425" s="6">
        <f t="shared" si="12"/>
        <v>44635</v>
      </c>
      <c r="N425" s="7">
        <f t="shared" si="13"/>
        <v>44634.683321759258</v>
      </c>
      <c r="O425" s="7"/>
      <c r="P425" s="7"/>
    </row>
    <row r="426" spans="1:16" x14ac:dyDescent="0.3">
      <c r="A426" s="1" t="s">
        <v>3</v>
      </c>
      <c r="B426" s="1">
        <v>106</v>
      </c>
      <c r="C426" s="2">
        <v>44634.683796296296</v>
      </c>
      <c r="D426" s="1" t="s">
        <v>11</v>
      </c>
      <c r="E426" s="1" t="s">
        <v>15</v>
      </c>
      <c r="F426" s="1" t="s">
        <v>17</v>
      </c>
      <c r="G426" s="1" t="s">
        <v>143</v>
      </c>
      <c r="M426" s="6">
        <f t="shared" si="12"/>
        <v>44635</v>
      </c>
      <c r="N426" s="7">
        <f t="shared" si="13"/>
        <v>44634.683796296296</v>
      </c>
      <c r="O426" s="7"/>
      <c r="P426" s="7"/>
    </row>
    <row r="427" spans="1:16" x14ac:dyDescent="0.3">
      <c r="A427" s="1" t="s">
        <v>3</v>
      </c>
      <c r="B427" s="1">
        <v>106</v>
      </c>
      <c r="C427" s="2">
        <v>44634.684016203704</v>
      </c>
      <c r="D427" s="1" t="s">
        <v>11</v>
      </c>
      <c r="E427" s="1" t="s">
        <v>15</v>
      </c>
      <c r="F427" s="1" t="s">
        <v>17</v>
      </c>
      <c r="G427" s="1" t="s">
        <v>143</v>
      </c>
      <c r="M427" s="6">
        <f t="shared" si="12"/>
        <v>44635</v>
      </c>
      <c r="N427" s="7">
        <f t="shared" si="13"/>
        <v>44634.684016203704</v>
      </c>
      <c r="O427" s="7"/>
      <c r="P427" s="7"/>
    </row>
    <row r="428" spans="1:16" x14ac:dyDescent="0.3">
      <c r="A428" s="1" t="s">
        <v>3</v>
      </c>
      <c r="B428" s="1">
        <v>102</v>
      </c>
      <c r="C428" s="2">
        <v>44634.684710648151</v>
      </c>
      <c r="D428" s="1" t="s">
        <v>11</v>
      </c>
      <c r="E428" s="1" t="s">
        <v>15</v>
      </c>
      <c r="F428" s="1" t="s">
        <v>17</v>
      </c>
      <c r="G428" s="1" t="s">
        <v>143</v>
      </c>
      <c r="M428" s="6">
        <f t="shared" si="12"/>
        <v>44635</v>
      </c>
      <c r="N428" s="7">
        <f t="shared" si="13"/>
        <v>44634.684710648151</v>
      </c>
      <c r="O428" s="7"/>
      <c r="P428" s="7"/>
    </row>
    <row r="429" spans="1:16" x14ac:dyDescent="0.3">
      <c r="A429" s="1" t="s">
        <v>3</v>
      </c>
      <c r="B429" s="1">
        <v>98</v>
      </c>
      <c r="C429" s="2">
        <v>44634.685173611113</v>
      </c>
      <c r="D429" s="1" t="s">
        <v>11</v>
      </c>
      <c r="E429" s="1" t="s">
        <v>15</v>
      </c>
      <c r="F429" s="1" t="s">
        <v>17</v>
      </c>
      <c r="G429" s="1" t="s">
        <v>143</v>
      </c>
      <c r="M429" s="6">
        <f t="shared" si="12"/>
        <v>44635</v>
      </c>
      <c r="N429" s="7">
        <f t="shared" si="13"/>
        <v>44634.685173611113</v>
      </c>
      <c r="O429" s="7"/>
      <c r="P429" s="7"/>
    </row>
    <row r="430" spans="1:16" x14ac:dyDescent="0.3">
      <c r="A430" s="1" t="s">
        <v>3</v>
      </c>
      <c r="B430" s="1">
        <v>100</v>
      </c>
      <c r="C430" s="2">
        <v>44634.68540509259</v>
      </c>
      <c r="D430" s="1" t="s">
        <v>11</v>
      </c>
      <c r="E430" s="1" t="s">
        <v>15</v>
      </c>
      <c r="F430" s="1" t="s">
        <v>17</v>
      </c>
      <c r="G430" s="1" t="s">
        <v>143</v>
      </c>
      <c r="M430" s="6">
        <f t="shared" si="12"/>
        <v>44635</v>
      </c>
      <c r="N430" s="7">
        <f t="shared" si="13"/>
        <v>44634.68540509259</v>
      </c>
      <c r="O430" s="7"/>
      <c r="P430" s="7"/>
    </row>
    <row r="431" spans="1:16" x14ac:dyDescent="0.3">
      <c r="A431" s="1" t="s">
        <v>3</v>
      </c>
      <c r="B431" s="1">
        <v>104</v>
      </c>
      <c r="C431" s="2">
        <v>44634.686099537037</v>
      </c>
      <c r="D431" s="1" t="s">
        <v>11</v>
      </c>
      <c r="E431" s="1" t="s">
        <v>15</v>
      </c>
      <c r="F431" s="1" t="s">
        <v>17</v>
      </c>
      <c r="G431" s="1" t="s">
        <v>143</v>
      </c>
      <c r="M431" s="6">
        <f t="shared" si="12"/>
        <v>44635</v>
      </c>
      <c r="N431" s="7">
        <f t="shared" si="13"/>
        <v>44634.686099537037</v>
      </c>
      <c r="O431" s="7"/>
      <c r="P431" s="7"/>
    </row>
    <row r="432" spans="1:16" x14ac:dyDescent="0.3">
      <c r="A432" s="1" t="s">
        <v>3</v>
      </c>
      <c r="B432" s="1">
        <v>106</v>
      </c>
      <c r="C432" s="2">
        <v>44634.686793981484</v>
      </c>
      <c r="D432" s="1" t="s">
        <v>11</v>
      </c>
      <c r="E432" s="1" t="s">
        <v>15</v>
      </c>
      <c r="F432" s="1" t="s">
        <v>17</v>
      </c>
      <c r="G432" s="1" t="s">
        <v>143</v>
      </c>
      <c r="M432" s="6">
        <f t="shared" si="12"/>
        <v>44635</v>
      </c>
      <c r="N432" s="7">
        <f t="shared" si="13"/>
        <v>44634.686793981484</v>
      </c>
      <c r="O432" s="7"/>
      <c r="P432" s="7"/>
    </row>
    <row r="433" spans="1:16" x14ac:dyDescent="0.3">
      <c r="A433" s="1" t="s">
        <v>3</v>
      </c>
      <c r="B433" s="1">
        <v>107</v>
      </c>
      <c r="C433" s="2">
        <v>44634.687488425923</v>
      </c>
      <c r="D433" s="1" t="s">
        <v>11</v>
      </c>
      <c r="E433" s="1" t="s">
        <v>15</v>
      </c>
      <c r="F433" s="1" t="s">
        <v>17</v>
      </c>
      <c r="G433" s="1" t="s">
        <v>143</v>
      </c>
      <c r="M433" s="6">
        <f t="shared" si="12"/>
        <v>44635</v>
      </c>
      <c r="N433" s="7">
        <f t="shared" si="13"/>
        <v>44634.687488425923</v>
      </c>
      <c r="O433" s="7"/>
      <c r="P433" s="7"/>
    </row>
    <row r="434" spans="1:16" x14ac:dyDescent="0.3">
      <c r="A434" s="1" t="s">
        <v>3</v>
      </c>
      <c r="B434" s="1">
        <v>95</v>
      </c>
      <c r="C434" s="2">
        <v>44635.438194444447</v>
      </c>
      <c r="D434" s="1" t="s">
        <v>9</v>
      </c>
      <c r="E434" s="1" t="s">
        <v>15</v>
      </c>
      <c r="F434" s="1" t="s">
        <v>17</v>
      </c>
      <c r="G434" s="1" t="s">
        <v>143</v>
      </c>
      <c r="M434" s="6">
        <f t="shared" si="12"/>
        <v>44635</v>
      </c>
      <c r="N434" s="7">
        <f t="shared" si="13"/>
        <v>44635.438194444447</v>
      </c>
      <c r="O434" s="7"/>
      <c r="P434" s="7"/>
    </row>
    <row r="435" spans="1:16" x14ac:dyDescent="0.3">
      <c r="A435" s="1" t="s">
        <v>3</v>
      </c>
      <c r="B435" s="1">
        <v>85</v>
      </c>
      <c r="C435" s="2">
        <v>44635.441666666666</v>
      </c>
      <c r="D435" s="1" t="s">
        <v>9</v>
      </c>
      <c r="E435" s="1" t="s">
        <v>15</v>
      </c>
      <c r="F435" s="1" t="s">
        <v>17</v>
      </c>
      <c r="G435" s="1" t="s">
        <v>143</v>
      </c>
      <c r="M435" s="6">
        <f t="shared" si="12"/>
        <v>44635</v>
      </c>
      <c r="N435" s="7">
        <f t="shared" si="13"/>
        <v>44635.441666666666</v>
      </c>
      <c r="O435" s="7"/>
      <c r="P435" s="7"/>
    </row>
    <row r="436" spans="1:16" x14ac:dyDescent="0.3">
      <c r="A436" s="1" t="s">
        <v>3</v>
      </c>
      <c r="B436" s="1">
        <v>117</v>
      </c>
      <c r="C436" s="2">
        <v>44635.445138888892</v>
      </c>
      <c r="D436" s="1" t="s">
        <v>9</v>
      </c>
      <c r="E436" s="1" t="s">
        <v>15</v>
      </c>
      <c r="F436" s="1" t="s">
        <v>17</v>
      </c>
      <c r="G436" s="1" t="s">
        <v>143</v>
      </c>
      <c r="M436" s="6">
        <f t="shared" si="12"/>
        <v>44635</v>
      </c>
      <c r="N436" s="7">
        <f t="shared" si="13"/>
        <v>44635.445138888892</v>
      </c>
      <c r="O436" s="7"/>
      <c r="P436" s="7"/>
    </row>
    <row r="437" spans="1:16" x14ac:dyDescent="0.3">
      <c r="A437" s="1" t="s">
        <v>3</v>
      </c>
      <c r="B437" s="1">
        <v>95</v>
      </c>
      <c r="C437" s="2">
        <v>44635.448611111111</v>
      </c>
      <c r="D437" s="1" t="s">
        <v>12</v>
      </c>
      <c r="E437" s="1" t="s">
        <v>15</v>
      </c>
      <c r="F437" s="1" t="s">
        <v>17</v>
      </c>
      <c r="G437" s="1" t="s">
        <v>143</v>
      </c>
      <c r="M437" s="6">
        <f t="shared" si="12"/>
        <v>44635</v>
      </c>
      <c r="N437" s="7">
        <f t="shared" si="13"/>
        <v>44635.448611111111</v>
      </c>
      <c r="O437" s="7"/>
      <c r="P437" s="7"/>
    </row>
    <row r="438" spans="1:16" x14ac:dyDescent="0.3">
      <c r="A438" s="1" t="s">
        <v>3</v>
      </c>
      <c r="B438" s="1">
        <v>85</v>
      </c>
      <c r="C438" s="2">
        <v>44635.45208333333</v>
      </c>
      <c r="D438" s="1" t="s">
        <v>12</v>
      </c>
      <c r="E438" s="1" t="s">
        <v>15</v>
      </c>
      <c r="F438" s="1" t="s">
        <v>17</v>
      </c>
      <c r="G438" s="1" t="s">
        <v>143</v>
      </c>
      <c r="M438" s="6">
        <f t="shared" si="12"/>
        <v>44635</v>
      </c>
      <c r="N438" s="7">
        <f t="shared" si="13"/>
        <v>44635.45208333333</v>
      </c>
      <c r="O438" s="7"/>
      <c r="P438" s="7"/>
    </row>
    <row r="439" spans="1:16" x14ac:dyDescent="0.3">
      <c r="A439" s="1" t="s">
        <v>3</v>
      </c>
      <c r="B439" s="1">
        <v>86</v>
      </c>
      <c r="C439" s="2">
        <v>44635.455555555556</v>
      </c>
      <c r="D439" s="1" t="s">
        <v>12</v>
      </c>
      <c r="E439" s="1" t="s">
        <v>15</v>
      </c>
      <c r="F439" s="1" t="s">
        <v>17</v>
      </c>
      <c r="G439" s="1" t="s">
        <v>143</v>
      </c>
      <c r="M439" s="6">
        <f t="shared" si="12"/>
        <v>44635</v>
      </c>
      <c r="N439" s="7">
        <f t="shared" si="13"/>
        <v>44635.455555555556</v>
      </c>
      <c r="O439" s="7"/>
      <c r="P439" s="7"/>
    </row>
    <row r="440" spans="1:16" x14ac:dyDescent="0.3">
      <c r="A440" s="1" t="s">
        <v>3</v>
      </c>
      <c r="B440" s="1">
        <v>99</v>
      </c>
      <c r="C440" s="2">
        <v>44635.459027777775</v>
      </c>
      <c r="D440" s="1" t="s">
        <v>12</v>
      </c>
      <c r="E440" s="1" t="s">
        <v>15</v>
      </c>
      <c r="F440" s="1" t="s">
        <v>17</v>
      </c>
      <c r="G440" s="1" t="s">
        <v>143</v>
      </c>
      <c r="M440" s="6">
        <f t="shared" si="12"/>
        <v>44635</v>
      </c>
      <c r="N440" s="7">
        <f t="shared" si="13"/>
        <v>44635.459027777775</v>
      </c>
      <c r="O440" s="7"/>
      <c r="P440" s="7"/>
    </row>
    <row r="441" spans="1:16" x14ac:dyDescent="0.3">
      <c r="A441" s="1" t="s">
        <v>3</v>
      </c>
      <c r="B441" s="1">
        <v>124</v>
      </c>
      <c r="C441" s="2">
        <v>44635.462500000001</v>
      </c>
      <c r="D441" s="1" t="s">
        <v>12</v>
      </c>
      <c r="E441" s="1" t="s">
        <v>15</v>
      </c>
      <c r="F441" s="1" t="s">
        <v>17</v>
      </c>
      <c r="G441" s="1" t="s">
        <v>143</v>
      </c>
      <c r="M441" s="6">
        <f t="shared" si="12"/>
        <v>44635</v>
      </c>
      <c r="N441" s="7">
        <f t="shared" si="13"/>
        <v>44635.462500000001</v>
      </c>
      <c r="O441" s="7"/>
      <c r="P441" s="7"/>
    </row>
    <row r="442" spans="1:16" x14ac:dyDescent="0.3">
      <c r="A442" s="1" t="s">
        <v>3</v>
      </c>
      <c r="B442" s="1">
        <v>81</v>
      </c>
      <c r="C442" s="2">
        <v>44635.463043981479</v>
      </c>
      <c r="D442" s="1" t="s">
        <v>12</v>
      </c>
      <c r="E442" s="1" t="s">
        <v>15</v>
      </c>
      <c r="F442" s="1" t="s">
        <v>17</v>
      </c>
      <c r="G442" s="1" t="s">
        <v>143</v>
      </c>
      <c r="M442" s="6">
        <f t="shared" si="12"/>
        <v>44635</v>
      </c>
      <c r="N442" s="7">
        <f t="shared" si="13"/>
        <v>44635.463043981479</v>
      </c>
      <c r="O442" s="7"/>
      <c r="P442" s="7"/>
    </row>
    <row r="443" spans="1:16" x14ac:dyDescent="0.3">
      <c r="A443" s="1" t="s">
        <v>3</v>
      </c>
      <c r="B443" s="1">
        <v>90</v>
      </c>
      <c r="C443" s="2">
        <v>44635.46597222222</v>
      </c>
      <c r="D443" s="1" t="s">
        <v>12</v>
      </c>
      <c r="E443" s="1" t="s">
        <v>15</v>
      </c>
      <c r="F443" s="1" t="s">
        <v>17</v>
      </c>
      <c r="G443" s="1" t="s">
        <v>143</v>
      </c>
      <c r="M443" s="6">
        <f t="shared" si="12"/>
        <v>44635</v>
      </c>
      <c r="N443" s="7">
        <f t="shared" si="13"/>
        <v>44635.46597222222</v>
      </c>
      <c r="O443" s="7"/>
      <c r="P443" s="7"/>
    </row>
    <row r="444" spans="1:16" x14ac:dyDescent="0.3">
      <c r="A444" s="1" t="s">
        <v>3</v>
      </c>
      <c r="B444" s="1">
        <v>127</v>
      </c>
      <c r="C444" s="2">
        <v>44635.469444444447</v>
      </c>
      <c r="D444" s="1" t="s">
        <v>12</v>
      </c>
      <c r="E444" s="1" t="s">
        <v>15</v>
      </c>
      <c r="F444" s="1" t="s">
        <v>17</v>
      </c>
      <c r="G444" s="1" t="s">
        <v>143</v>
      </c>
      <c r="M444" s="6">
        <f t="shared" si="12"/>
        <v>44635</v>
      </c>
      <c r="N444" s="7">
        <f t="shared" si="13"/>
        <v>44635.469444444447</v>
      </c>
      <c r="O444" s="7"/>
      <c r="P444" s="7"/>
    </row>
    <row r="445" spans="1:16" x14ac:dyDescent="0.3">
      <c r="A445" s="1" t="s">
        <v>3</v>
      </c>
      <c r="B445" s="1">
        <v>92</v>
      </c>
      <c r="C445" s="2">
        <v>44635.472916666666</v>
      </c>
      <c r="D445" s="1" t="s">
        <v>12</v>
      </c>
      <c r="E445" s="1" t="s">
        <v>15</v>
      </c>
      <c r="F445" s="1" t="s">
        <v>17</v>
      </c>
      <c r="G445" s="1" t="s">
        <v>143</v>
      </c>
      <c r="M445" s="6">
        <f t="shared" si="12"/>
        <v>44635</v>
      </c>
      <c r="N445" s="7">
        <f t="shared" si="13"/>
        <v>44635.472916666666</v>
      </c>
      <c r="O445" s="7"/>
      <c r="P445" s="7"/>
    </row>
    <row r="446" spans="1:16" x14ac:dyDescent="0.3">
      <c r="A446" s="1" t="s">
        <v>3</v>
      </c>
      <c r="B446" s="1">
        <v>102</v>
      </c>
      <c r="C446" s="2">
        <v>44635.476388888892</v>
      </c>
      <c r="D446" s="1" t="s">
        <v>12</v>
      </c>
      <c r="E446" s="1" t="s">
        <v>15</v>
      </c>
      <c r="F446" s="1" t="s">
        <v>17</v>
      </c>
      <c r="G446" s="1" t="s">
        <v>143</v>
      </c>
      <c r="M446" s="6">
        <f t="shared" si="12"/>
        <v>44635</v>
      </c>
      <c r="N446" s="7">
        <f t="shared" si="13"/>
        <v>44635.476388888892</v>
      </c>
      <c r="O446" s="7"/>
      <c r="P446" s="7"/>
    </row>
    <row r="447" spans="1:16" x14ac:dyDescent="0.3">
      <c r="A447" s="1" t="s">
        <v>3</v>
      </c>
      <c r="B447" s="1">
        <v>95</v>
      </c>
      <c r="C447" s="2">
        <v>44635.479861111111</v>
      </c>
      <c r="D447" s="1" t="s">
        <v>12</v>
      </c>
      <c r="E447" s="1" t="s">
        <v>15</v>
      </c>
      <c r="F447" s="1" t="s">
        <v>17</v>
      </c>
      <c r="G447" s="1" t="s">
        <v>143</v>
      </c>
      <c r="M447" s="6">
        <f t="shared" si="12"/>
        <v>44635</v>
      </c>
      <c r="N447" s="7">
        <f t="shared" si="13"/>
        <v>44635.479861111111</v>
      </c>
      <c r="O447" s="7"/>
      <c r="P447" s="7"/>
    </row>
    <row r="448" spans="1:16" x14ac:dyDescent="0.3">
      <c r="A448" s="1" t="s">
        <v>3</v>
      </c>
      <c r="B448" s="1">
        <v>103</v>
      </c>
      <c r="C448" s="2">
        <v>44635.48333333333</v>
      </c>
      <c r="D448" s="1" t="s">
        <v>12</v>
      </c>
      <c r="E448" s="1" t="s">
        <v>15</v>
      </c>
      <c r="F448" s="1" t="s">
        <v>17</v>
      </c>
      <c r="G448" s="1" t="s">
        <v>143</v>
      </c>
      <c r="M448" s="6">
        <f t="shared" si="12"/>
        <v>44635</v>
      </c>
      <c r="N448" s="7">
        <f t="shared" si="13"/>
        <v>44635.48333333333</v>
      </c>
      <c r="O448" s="7"/>
      <c r="P448" s="7"/>
    </row>
    <row r="449" spans="1:16" x14ac:dyDescent="0.3">
      <c r="A449" s="1" t="s">
        <v>3</v>
      </c>
      <c r="B449" s="1">
        <v>87</v>
      </c>
      <c r="C449" s="2">
        <v>44635.485486111109</v>
      </c>
      <c r="D449" s="1" t="s">
        <v>12</v>
      </c>
      <c r="E449" s="1" t="s">
        <v>15</v>
      </c>
      <c r="F449" s="1" t="s">
        <v>17</v>
      </c>
      <c r="G449" s="1" t="s">
        <v>143</v>
      </c>
      <c r="M449" s="6">
        <f t="shared" si="12"/>
        <v>44635</v>
      </c>
      <c r="N449" s="7">
        <f t="shared" si="13"/>
        <v>44635.485486111109</v>
      </c>
      <c r="O449" s="7"/>
      <c r="P449" s="7"/>
    </row>
    <row r="450" spans="1:16" x14ac:dyDescent="0.3">
      <c r="A450" s="1" t="s">
        <v>3</v>
      </c>
      <c r="B450" s="1">
        <v>106</v>
      </c>
      <c r="C450" s="2">
        <v>44635.486805555556</v>
      </c>
      <c r="D450" s="1" t="s">
        <v>12</v>
      </c>
      <c r="E450" s="1" t="s">
        <v>15</v>
      </c>
      <c r="F450" s="1" t="s">
        <v>17</v>
      </c>
      <c r="G450" s="1" t="s">
        <v>143</v>
      </c>
      <c r="M450" s="6">
        <f t="shared" si="12"/>
        <v>44635</v>
      </c>
      <c r="N450" s="7">
        <f t="shared" si="13"/>
        <v>44635.486805555556</v>
      </c>
      <c r="O450" s="7"/>
      <c r="P450" s="7"/>
    </row>
    <row r="451" spans="1:16" x14ac:dyDescent="0.3">
      <c r="A451" s="1" t="s">
        <v>3</v>
      </c>
      <c r="B451" s="1">
        <v>99</v>
      </c>
      <c r="C451" s="2">
        <v>44635.490277777775</v>
      </c>
      <c r="D451" s="1" t="s">
        <v>12</v>
      </c>
      <c r="E451" s="1" t="s">
        <v>15</v>
      </c>
      <c r="F451" s="1" t="s">
        <v>17</v>
      </c>
      <c r="G451" s="1" t="s">
        <v>143</v>
      </c>
      <c r="M451" s="6">
        <f t="shared" ref="M451:M514" si="14">VALUE(TEXT(C451,0))</f>
        <v>44635</v>
      </c>
      <c r="N451" s="7">
        <f t="shared" ref="N451:N514" si="15">C451</f>
        <v>44635.490277777775</v>
      </c>
      <c r="O451" s="7"/>
      <c r="P451" s="7"/>
    </row>
    <row r="452" spans="1:16" x14ac:dyDescent="0.3">
      <c r="A452" s="1" t="s">
        <v>3</v>
      </c>
      <c r="B452" s="1">
        <v>77</v>
      </c>
      <c r="C452" s="2">
        <v>44635.491875</v>
      </c>
      <c r="D452" s="1" t="s">
        <v>12</v>
      </c>
      <c r="E452" s="1" t="s">
        <v>15</v>
      </c>
      <c r="F452" s="1" t="s">
        <v>17</v>
      </c>
      <c r="G452" s="1" t="s">
        <v>143</v>
      </c>
      <c r="M452" s="6">
        <f t="shared" si="14"/>
        <v>44635</v>
      </c>
      <c r="N452" s="7">
        <f t="shared" si="15"/>
        <v>44635.491875</v>
      </c>
      <c r="O452" s="7"/>
      <c r="P452" s="7"/>
    </row>
    <row r="453" spans="1:16" x14ac:dyDescent="0.3">
      <c r="A453" s="1" t="s">
        <v>3</v>
      </c>
      <c r="B453" s="1">
        <v>81</v>
      </c>
      <c r="C453" s="2">
        <v>44635.492731481485</v>
      </c>
      <c r="D453" s="1" t="s">
        <v>12</v>
      </c>
      <c r="E453" s="1" t="s">
        <v>15</v>
      </c>
      <c r="F453" s="1" t="s">
        <v>17</v>
      </c>
      <c r="G453" s="1" t="s">
        <v>143</v>
      </c>
      <c r="M453" s="6">
        <f t="shared" si="14"/>
        <v>44635</v>
      </c>
      <c r="N453" s="7">
        <f t="shared" si="15"/>
        <v>44635.492731481485</v>
      </c>
      <c r="O453" s="7"/>
      <c r="P453" s="7"/>
    </row>
    <row r="454" spans="1:16" x14ac:dyDescent="0.3">
      <c r="A454" s="1" t="s">
        <v>3</v>
      </c>
      <c r="B454" s="1">
        <v>105</v>
      </c>
      <c r="C454" s="2">
        <v>44635.493750000001</v>
      </c>
      <c r="D454" s="1" t="s">
        <v>12</v>
      </c>
      <c r="E454" s="1" t="s">
        <v>15</v>
      </c>
      <c r="F454" s="1" t="s">
        <v>17</v>
      </c>
      <c r="G454" s="1" t="s">
        <v>143</v>
      </c>
      <c r="M454" s="6">
        <f t="shared" si="14"/>
        <v>44635</v>
      </c>
      <c r="N454" s="7">
        <f t="shared" si="15"/>
        <v>44635.493750000001</v>
      </c>
      <c r="O454" s="7"/>
      <c r="P454" s="7"/>
    </row>
    <row r="455" spans="1:16" x14ac:dyDescent="0.3">
      <c r="A455" s="1" t="s">
        <v>3</v>
      </c>
      <c r="B455" s="1">
        <v>130</v>
      </c>
      <c r="C455" s="2">
        <v>44635.49722222222</v>
      </c>
      <c r="D455" s="1" t="s">
        <v>12</v>
      </c>
      <c r="E455" s="1" t="s">
        <v>15</v>
      </c>
      <c r="F455" s="1" t="s">
        <v>17</v>
      </c>
      <c r="G455" s="1" t="s">
        <v>143</v>
      </c>
      <c r="M455" s="6">
        <f t="shared" si="14"/>
        <v>44635</v>
      </c>
      <c r="N455" s="7">
        <f t="shared" si="15"/>
        <v>44635.49722222222</v>
      </c>
      <c r="O455" s="7"/>
      <c r="P455" s="7"/>
    </row>
    <row r="456" spans="1:16" x14ac:dyDescent="0.3">
      <c r="A456" s="1" t="s">
        <v>3</v>
      </c>
      <c r="B456" s="1">
        <v>141</v>
      </c>
      <c r="C456" s="2">
        <v>44635.500694444447</v>
      </c>
      <c r="D456" s="1" t="s">
        <v>12</v>
      </c>
      <c r="E456" s="1" t="s">
        <v>15</v>
      </c>
      <c r="F456" s="1" t="s">
        <v>17</v>
      </c>
      <c r="G456" s="1" t="s">
        <v>143</v>
      </c>
      <c r="M456" s="6">
        <f t="shared" si="14"/>
        <v>44636</v>
      </c>
      <c r="N456" s="7">
        <f t="shared" si="15"/>
        <v>44635.500694444447</v>
      </c>
      <c r="O456" s="7"/>
      <c r="P456" s="7"/>
    </row>
    <row r="457" spans="1:16" x14ac:dyDescent="0.3">
      <c r="A457" s="1" t="s">
        <v>3</v>
      </c>
      <c r="B457" s="1">
        <v>111</v>
      </c>
      <c r="C457" s="2">
        <v>44635.504166666666</v>
      </c>
      <c r="D457" s="1" t="s">
        <v>12</v>
      </c>
      <c r="E457" s="1" t="s">
        <v>15</v>
      </c>
      <c r="F457" s="1" t="s">
        <v>17</v>
      </c>
      <c r="G457" s="1" t="s">
        <v>143</v>
      </c>
      <c r="M457" s="6">
        <f t="shared" si="14"/>
        <v>44636</v>
      </c>
      <c r="N457" s="7">
        <f t="shared" si="15"/>
        <v>44635.504166666666</v>
      </c>
      <c r="O457" s="7"/>
      <c r="P457" s="7"/>
    </row>
    <row r="458" spans="1:16" x14ac:dyDescent="0.3">
      <c r="A458" s="1" t="s">
        <v>3</v>
      </c>
      <c r="B458" s="1">
        <v>106</v>
      </c>
      <c r="C458" s="2">
        <v>44635.507638888892</v>
      </c>
      <c r="D458" s="1" t="s">
        <v>12</v>
      </c>
      <c r="E458" s="1" t="s">
        <v>15</v>
      </c>
      <c r="F458" s="1" t="s">
        <v>17</v>
      </c>
      <c r="G458" s="1" t="s">
        <v>143</v>
      </c>
      <c r="M458" s="6">
        <f t="shared" si="14"/>
        <v>44636</v>
      </c>
      <c r="N458" s="7">
        <f t="shared" si="15"/>
        <v>44635.507638888892</v>
      </c>
      <c r="O458" s="7"/>
      <c r="P458" s="7"/>
    </row>
    <row r="459" spans="1:16" x14ac:dyDescent="0.3">
      <c r="A459" s="1" t="s">
        <v>3</v>
      </c>
      <c r="B459" s="1">
        <v>88</v>
      </c>
      <c r="C459" s="2">
        <v>44635.511111111111</v>
      </c>
      <c r="D459" s="1" t="s">
        <v>12</v>
      </c>
      <c r="E459" s="1" t="s">
        <v>15</v>
      </c>
      <c r="F459" s="1" t="s">
        <v>17</v>
      </c>
      <c r="G459" s="1" t="s">
        <v>143</v>
      </c>
      <c r="M459" s="6">
        <f t="shared" si="14"/>
        <v>44636</v>
      </c>
      <c r="N459" s="7">
        <f t="shared" si="15"/>
        <v>44635.511111111111</v>
      </c>
      <c r="O459" s="7"/>
      <c r="P459" s="7"/>
    </row>
    <row r="460" spans="1:16" x14ac:dyDescent="0.3">
      <c r="A460" s="1" t="s">
        <v>3</v>
      </c>
      <c r="B460" s="1">
        <v>81</v>
      </c>
      <c r="C460" s="2">
        <v>44635.511296296296</v>
      </c>
      <c r="D460" s="1" t="s">
        <v>12</v>
      </c>
      <c r="E460" s="1" t="s">
        <v>15</v>
      </c>
      <c r="F460" s="1" t="s">
        <v>17</v>
      </c>
      <c r="G460" s="1" t="s">
        <v>143</v>
      </c>
      <c r="M460" s="6">
        <f t="shared" si="14"/>
        <v>44636</v>
      </c>
      <c r="N460" s="7">
        <f t="shared" si="15"/>
        <v>44635.511296296296</v>
      </c>
      <c r="O460" s="7"/>
      <c r="P460" s="7"/>
    </row>
    <row r="461" spans="1:16" x14ac:dyDescent="0.3">
      <c r="A461" s="1" t="s">
        <v>3</v>
      </c>
      <c r="B461" s="1">
        <v>77</v>
      </c>
      <c r="C461" s="2">
        <v>44635.511817129627</v>
      </c>
      <c r="D461" s="1" t="s">
        <v>12</v>
      </c>
      <c r="E461" s="1" t="s">
        <v>15</v>
      </c>
      <c r="F461" s="1" t="s">
        <v>17</v>
      </c>
      <c r="G461" s="1" t="s">
        <v>143</v>
      </c>
      <c r="M461" s="6">
        <f t="shared" si="14"/>
        <v>44636</v>
      </c>
      <c r="N461" s="7">
        <f t="shared" si="15"/>
        <v>44635.511817129627</v>
      </c>
      <c r="O461" s="7"/>
      <c r="P461" s="7"/>
    </row>
    <row r="462" spans="1:16" x14ac:dyDescent="0.3">
      <c r="A462" s="1" t="s">
        <v>3</v>
      </c>
      <c r="B462" s="1">
        <v>104</v>
      </c>
      <c r="C462" s="2">
        <v>44635.51458333333</v>
      </c>
      <c r="D462" s="1" t="s">
        <v>12</v>
      </c>
      <c r="E462" s="1" t="s">
        <v>15</v>
      </c>
      <c r="F462" s="1" t="s">
        <v>17</v>
      </c>
      <c r="G462" s="1" t="s">
        <v>143</v>
      </c>
      <c r="M462" s="6">
        <f t="shared" si="14"/>
        <v>44636</v>
      </c>
      <c r="N462" s="7">
        <f t="shared" si="15"/>
        <v>44635.51458333333</v>
      </c>
      <c r="O462" s="7"/>
      <c r="P462" s="7"/>
    </row>
    <row r="463" spans="1:16" x14ac:dyDescent="0.3">
      <c r="A463" s="1" t="s">
        <v>3</v>
      </c>
      <c r="B463" s="1">
        <v>92</v>
      </c>
      <c r="C463" s="2">
        <v>44635.516504629632</v>
      </c>
      <c r="D463" s="1" t="s">
        <v>12</v>
      </c>
      <c r="E463" s="1" t="s">
        <v>15</v>
      </c>
      <c r="F463" s="1" t="s">
        <v>17</v>
      </c>
      <c r="G463" s="1" t="s">
        <v>143</v>
      </c>
      <c r="M463" s="6">
        <f t="shared" si="14"/>
        <v>44636</v>
      </c>
      <c r="N463" s="7">
        <f t="shared" si="15"/>
        <v>44635.516504629632</v>
      </c>
      <c r="O463" s="7"/>
      <c r="P463" s="7"/>
    </row>
    <row r="464" spans="1:16" x14ac:dyDescent="0.3">
      <c r="A464" s="1" t="s">
        <v>3</v>
      </c>
      <c r="B464" s="1">
        <v>98</v>
      </c>
      <c r="C464" s="2">
        <v>44635.518055555556</v>
      </c>
      <c r="D464" s="1" t="s">
        <v>12</v>
      </c>
      <c r="E464" s="1" t="s">
        <v>15</v>
      </c>
      <c r="F464" s="1" t="s">
        <v>17</v>
      </c>
      <c r="G464" s="1" t="s">
        <v>143</v>
      </c>
      <c r="M464" s="6">
        <f t="shared" si="14"/>
        <v>44636</v>
      </c>
      <c r="N464" s="7">
        <f t="shared" si="15"/>
        <v>44635.518055555556</v>
      </c>
      <c r="O464" s="7"/>
      <c r="P464" s="7"/>
    </row>
    <row r="465" spans="1:16" x14ac:dyDescent="0.3">
      <c r="A465" s="1" t="s">
        <v>3</v>
      </c>
      <c r="B465" s="1">
        <v>89</v>
      </c>
      <c r="C465" s="2">
        <v>44635.521527777775</v>
      </c>
      <c r="D465" s="1" t="s">
        <v>12</v>
      </c>
      <c r="E465" s="1" t="s">
        <v>15</v>
      </c>
      <c r="F465" s="1" t="s">
        <v>17</v>
      </c>
      <c r="G465" s="1" t="s">
        <v>143</v>
      </c>
      <c r="M465" s="6">
        <f t="shared" si="14"/>
        <v>44636</v>
      </c>
      <c r="N465" s="7">
        <f t="shared" si="15"/>
        <v>44635.521527777775</v>
      </c>
      <c r="O465" s="7"/>
      <c r="P465" s="7"/>
    </row>
    <row r="466" spans="1:16" x14ac:dyDescent="0.3">
      <c r="A466" s="1" t="s">
        <v>3</v>
      </c>
      <c r="B466" s="1">
        <v>93</v>
      </c>
      <c r="C466" s="2">
        <v>44635.525000000001</v>
      </c>
      <c r="D466" s="1" t="s">
        <v>12</v>
      </c>
      <c r="E466" s="1" t="s">
        <v>15</v>
      </c>
      <c r="F466" s="1" t="s">
        <v>17</v>
      </c>
      <c r="G466" s="1" t="s">
        <v>143</v>
      </c>
      <c r="M466" s="6">
        <f t="shared" si="14"/>
        <v>44636</v>
      </c>
      <c r="N466" s="7">
        <f t="shared" si="15"/>
        <v>44635.525000000001</v>
      </c>
      <c r="O466" s="7"/>
      <c r="P466" s="7"/>
    </row>
    <row r="467" spans="1:16" x14ac:dyDescent="0.3">
      <c r="A467" s="1" t="s">
        <v>3</v>
      </c>
      <c r="B467" s="1">
        <v>94</v>
      </c>
      <c r="C467" s="2">
        <v>44635.52847222222</v>
      </c>
      <c r="D467" s="1" t="s">
        <v>12</v>
      </c>
      <c r="E467" s="1" t="s">
        <v>15</v>
      </c>
      <c r="F467" s="1" t="s">
        <v>17</v>
      </c>
      <c r="G467" s="1" t="s">
        <v>143</v>
      </c>
      <c r="M467" s="6">
        <f t="shared" si="14"/>
        <v>44636</v>
      </c>
      <c r="N467" s="7">
        <f t="shared" si="15"/>
        <v>44635.52847222222</v>
      </c>
      <c r="O467" s="7"/>
      <c r="P467" s="7"/>
    </row>
    <row r="468" spans="1:16" x14ac:dyDescent="0.3">
      <c r="A468" s="1" t="s">
        <v>3</v>
      </c>
      <c r="B468" s="1">
        <v>87</v>
      </c>
      <c r="C468" s="2">
        <v>44635.531944444447</v>
      </c>
      <c r="D468" s="1" t="s">
        <v>12</v>
      </c>
      <c r="E468" s="1" t="s">
        <v>15</v>
      </c>
      <c r="F468" s="1" t="s">
        <v>17</v>
      </c>
      <c r="G468" s="1" t="s">
        <v>143</v>
      </c>
      <c r="M468" s="6">
        <f t="shared" si="14"/>
        <v>44636</v>
      </c>
      <c r="N468" s="7">
        <f t="shared" si="15"/>
        <v>44635.531944444447</v>
      </c>
      <c r="O468" s="7"/>
      <c r="P468" s="7"/>
    </row>
    <row r="469" spans="1:16" x14ac:dyDescent="0.3">
      <c r="A469" s="1" t="s">
        <v>3</v>
      </c>
      <c r="B469" s="1">
        <v>88</v>
      </c>
      <c r="C469" s="2">
        <v>44635.535416666666</v>
      </c>
      <c r="D469" s="1" t="s">
        <v>12</v>
      </c>
      <c r="E469" s="1" t="s">
        <v>15</v>
      </c>
      <c r="F469" s="1" t="s">
        <v>17</v>
      </c>
      <c r="G469" s="1" t="s">
        <v>143</v>
      </c>
      <c r="M469" s="6">
        <f t="shared" si="14"/>
        <v>44636</v>
      </c>
      <c r="N469" s="7">
        <f t="shared" si="15"/>
        <v>44635.535416666666</v>
      </c>
      <c r="O469" s="7"/>
      <c r="P469" s="7"/>
    </row>
    <row r="470" spans="1:16" x14ac:dyDescent="0.3">
      <c r="A470" s="1" t="s">
        <v>3</v>
      </c>
      <c r="B470" s="1">
        <v>95</v>
      </c>
      <c r="C470" s="2">
        <v>44635.538888888892</v>
      </c>
      <c r="D470" s="1" t="s">
        <v>12</v>
      </c>
      <c r="E470" s="1" t="s">
        <v>15</v>
      </c>
      <c r="F470" s="1" t="s">
        <v>17</v>
      </c>
      <c r="G470" s="1" t="s">
        <v>143</v>
      </c>
      <c r="M470" s="6">
        <f t="shared" si="14"/>
        <v>44636</v>
      </c>
      <c r="N470" s="7">
        <f t="shared" si="15"/>
        <v>44635.538888888892</v>
      </c>
      <c r="O470" s="7"/>
      <c r="P470" s="7"/>
    </row>
    <row r="471" spans="1:16" x14ac:dyDescent="0.3">
      <c r="A471" s="1" t="s">
        <v>3</v>
      </c>
      <c r="B471" s="1">
        <v>118</v>
      </c>
      <c r="C471" s="2">
        <v>44635.542361111111</v>
      </c>
      <c r="D471" s="1" t="s">
        <v>12</v>
      </c>
      <c r="E471" s="1" t="s">
        <v>15</v>
      </c>
      <c r="F471" s="1" t="s">
        <v>17</v>
      </c>
      <c r="G471" s="1" t="s">
        <v>143</v>
      </c>
      <c r="M471" s="6">
        <f t="shared" si="14"/>
        <v>44636</v>
      </c>
      <c r="N471" s="7">
        <f t="shared" si="15"/>
        <v>44635.542361111111</v>
      </c>
      <c r="O471" s="7"/>
      <c r="P471" s="7"/>
    </row>
    <row r="472" spans="1:16" x14ac:dyDescent="0.3">
      <c r="A472" s="1" t="s">
        <v>3</v>
      </c>
      <c r="B472" s="1">
        <v>94</v>
      </c>
      <c r="C472" s="2">
        <v>44635.54583333333</v>
      </c>
      <c r="D472" s="1" t="s">
        <v>12</v>
      </c>
      <c r="E472" s="1" t="s">
        <v>15</v>
      </c>
      <c r="F472" s="1" t="s">
        <v>17</v>
      </c>
      <c r="G472" s="1" t="s">
        <v>143</v>
      </c>
      <c r="M472" s="6">
        <f t="shared" si="14"/>
        <v>44636</v>
      </c>
      <c r="N472" s="7">
        <f t="shared" si="15"/>
        <v>44635.54583333333</v>
      </c>
      <c r="O472" s="7"/>
      <c r="P472" s="7"/>
    </row>
    <row r="473" spans="1:16" x14ac:dyDescent="0.3">
      <c r="A473" s="1" t="s">
        <v>3</v>
      </c>
      <c r="B473" s="1">
        <v>94</v>
      </c>
      <c r="C473" s="2">
        <v>44635.549305555556</v>
      </c>
      <c r="D473" s="1" t="s">
        <v>12</v>
      </c>
      <c r="E473" s="1" t="s">
        <v>15</v>
      </c>
      <c r="F473" s="1" t="s">
        <v>17</v>
      </c>
      <c r="G473" s="1" t="s">
        <v>143</v>
      </c>
      <c r="M473" s="6">
        <f t="shared" si="14"/>
        <v>44636</v>
      </c>
      <c r="N473" s="7">
        <f t="shared" si="15"/>
        <v>44635.549305555556</v>
      </c>
      <c r="O473" s="7"/>
      <c r="P473" s="7"/>
    </row>
    <row r="474" spans="1:16" x14ac:dyDescent="0.3">
      <c r="A474" s="1" t="s">
        <v>3</v>
      </c>
      <c r="B474" s="1">
        <v>96</v>
      </c>
      <c r="C474" s="2">
        <v>44635.552777777775</v>
      </c>
      <c r="D474" s="1" t="s">
        <v>12</v>
      </c>
      <c r="E474" s="1" t="s">
        <v>15</v>
      </c>
      <c r="F474" s="1" t="s">
        <v>17</v>
      </c>
      <c r="G474" s="1" t="s">
        <v>143</v>
      </c>
      <c r="M474" s="6">
        <f t="shared" si="14"/>
        <v>44636</v>
      </c>
      <c r="N474" s="7">
        <f t="shared" si="15"/>
        <v>44635.552777777775</v>
      </c>
      <c r="O474" s="7"/>
      <c r="P474" s="7"/>
    </row>
    <row r="475" spans="1:16" x14ac:dyDescent="0.3">
      <c r="A475" s="1" t="s">
        <v>3</v>
      </c>
      <c r="B475" s="1">
        <v>110</v>
      </c>
      <c r="C475" s="2">
        <v>44635.556250000001</v>
      </c>
      <c r="D475" s="1" t="s">
        <v>12</v>
      </c>
      <c r="E475" s="1" t="s">
        <v>15</v>
      </c>
      <c r="F475" s="1" t="s">
        <v>17</v>
      </c>
      <c r="G475" s="1" t="s">
        <v>143</v>
      </c>
      <c r="M475" s="6">
        <f t="shared" si="14"/>
        <v>44636</v>
      </c>
      <c r="N475" s="7">
        <f t="shared" si="15"/>
        <v>44635.556250000001</v>
      </c>
      <c r="O475" s="7"/>
      <c r="P475" s="7"/>
    </row>
    <row r="476" spans="1:16" x14ac:dyDescent="0.3">
      <c r="A476" s="1" t="s">
        <v>3</v>
      </c>
      <c r="B476" s="1">
        <v>106</v>
      </c>
      <c r="C476" s="2">
        <v>44635.55972222222</v>
      </c>
      <c r="D476" s="1" t="s">
        <v>12</v>
      </c>
      <c r="E476" s="1" t="s">
        <v>15</v>
      </c>
      <c r="F476" s="1" t="s">
        <v>17</v>
      </c>
      <c r="G476" s="1" t="s">
        <v>143</v>
      </c>
      <c r="M476" s="6">
        <f t="shared" si="14"/>
        <v>44636</v>
      </c>
      <c r="N476" s="7">
        <f t="shared" si="15"/>
        <v>44635.55972222222</v>
      </c>
      <c r="O476" s="7"/>
      <c r="P476" s="7"/>
    </row>
    <row r="477" spans="1:16" x14ac:dyDescent="0.3">
      <c r="A477" s="1" t="s">
        <v>3</v>
      </c>
      <c r="B477" s="1">
        <v>102</v>
      </c>
      <c r="C477" s="2">
        <v>44635.563194444447</v>
      </c>
      <c r="D477" s="1" t="s">
        <v>12</v>
      </c>
      <c r="E477" s="1" t="s">
        <v>15</v>
      </c>
      <c r="F477" s="1" t="s">
        <v>17</v>
      </c>
      <c r="G477" s="1" t="s">
        <v>143</v>
      </c>
      <c r="M477" s="6">
        <f t="shared" si="14"/>
        <v>44636</v>
      </c>
      <c r="N477" s="7">
        <f t="shared" si="15"/>
        <v>44635.563194444447</v>
      </c>
      <c r="O477" s="7"/>
      <c r="P477" s="7"/>
    </row>
    <row r="478" spans="1:16" x14ac:dyDescent="0.3">
      <c r="A478" s="1" t="s">
        <v>3</v>
      </c>
      <c r="B478" s="1">
        <v>107</v>
      </c>
      <c r="C478" s="2">
        <v>44635.566666666666</v>
      </c>
      <c r="D478" s="1" t="s">
        <v>10</v>
      </c>
      <c r="E478" s="1" t="s">
        <v>15</v>
      </c>
      <c r="F478" s="1" t="s">
        <v>119</v>
      </c>
      <c r="G478" s="1" t="s">
        <v>143</v>
      </c>
      <c r="M478" s="6">
        <f t="shared" si="14"/>
        <v>44636</v>
      </c>
      <c r="N478" s="7">
        <f t="shared" si="15"/>
        <v>44635.566666666666</v>
      </c>
      <c r="O478" s="7"/>
      <c r="P478" s="7"/>
    </row>
    <row r="479" spans="1:16" x14ac:dyDescent="0.3">
      <c r="A479" s="1" t="s">
        <v>3</v>
      </c>
      <c r="B479" s="1">
        <v>90</v>
      </c>
      <c r="C479" s="2">
        <v>44635.570138888892</v>
      </c>
      <c r="D479" s="1" t="s">
        <v>10</v>
      </c>
      <c r="E479" s="1" t="s">
        <v>15</v>
      </c>
      <c r="F479" s="1" t="s">
        <v>119</v>
      </c>
      <c r="G479" s="1" t="s">
        <v>143</v>
      </c>
      <c r="M479" s="6">
        <f t="shared" si="14"/>
        <v>44636</v>
      </c>
      <c r="N479" s="7">
        <f t="shared" si="15"/>
        <v>44635.570138888892</v>
      </c>
      <c r="O479" s="7"/>
      <c r="P479" s="7"/>
    </row>
    <row r="480" spans="1:16" x14ac:dyDescent="0.3">
      <c r="A480" s="1" t="s">
        <v>3</v>
      </c>
      <c r="B480" s="1">
        <v>115</v>
      </c>
      <c r="C480" s="2">
        <v>44635.573611111111</v>
      </c>
      <c r="D480" s="1" t="s">
        <v>10</v>
      </c>
      <c r="E480" s="1" t="s">
        <v>15</v>
      </c>
      <c r="F480" s="1" t="s">
        <v>119</v>
      </c>
      <c r="G480" s="1" t="s">
        <v>143</v>
      </c>
      <c r="M480" s="6">
        <f t="shared" si="14"/>
        <v>44636</v>
      </c>
      <c r="N480" s="7">
        <f t="shared" si="15"/>
        <v>44635.573611111111</v>
      </c>
      <c r="O480" s="7"/>
      <c r="P480" s="7"/>
    </row>
    <row r="481" spans="1:16" x14ac:dyDescent="0.3">
      <c r="A481" s="1" t="s">
        <v>3</v>
      </c>
      <c r="B481" s="1">
        <v>120</v>
      </c>
      <c r="C481" s="2">
        <v>44635.57708333333</v>
      </c>
      <c r="D481" s="1" t="s">
        <v>10</v>
      </c>
      <c r="E481" s="1" t="s">
        <v>15</v>
      </c>
      <c r="F481" s="1" t="s">
        <v>119</v>
      </c>
      <c r="G481" s="1" t="s">
        <v>143</v>
      </c>
      <c r="M481" s="6">
        <f t="shared" si="14"/>
        <v>44636</v>
      </c>
      <c r="N481" s="7">
        <f t="shared" si="15"/>
        <v>44635.57708333333</v>
      </c>
      <c r="O481" s="7"/>
      <c r="P481" s="7"/>
    </row>
    <row r="482" spans="1:16" x14ac:dyDescent="0.3">
      <c r="A482" s="1" t="s">
        <v>3</v>
      </c>
      <c r="B482" s="1">
        <v>99</v>
      </c>
      <c r="C482" s="2">
        <v>44635.580555555556</v>
      </c>
      <c r="D482" s="1" t="s">
        <v>10</v>
      </c>
      <c r="E482" s="1" t="s">
        <v>15</v>
      </c>
      <c r="F482" s="1" t="s">
        <v>119</v>
      </c>
      <c r="G482" s="1" t="s">
        <v>143</v>
      </c>
      <c r="M482" s="6">
        <f t="shared" si="14"/>
        <v>44636</v>
      </c>
      <c r="N482" s="7">
        <f t="shared" si="15"/>
        <v>44635.580555555556</v>
      </c>
      <c r="O482" s="7"/>
      <c r="P482" s="7"/>
    </row>
    <row r="483" spans="1:16" x14ac:dyDescent="0.3">
      <c r="A483" s="1" t="s">
        <v>3</v>
      </c>
      <c r="B483" s="1">
        <v>109</v>
      </c>
      <c r="C483" s="2">
        <v>44635.584027777775</v>
      </c>
      <c r="D483" s="1" t="s">
        <v>10</v>
      </c>
      <c r="E483" s="1" t="s">
        <v>15</v>
      </c>
      <c r="F483" s="1" t="s">
        <v>119</v>
      </c>
      <c r="G483" s="1" t="s">
        <v>143</v>
      </c>
      <c r="M483" s="6">
        <f t="shared" si="14"/>
        <v>44636</v>
      </c>
      <c r="N483" s="7">
        <f t="shared" si="15"/>
        <v>44635.584027777775</v>
      </c>
      <c r="O483" s="7"/>
      <c r="P483" s="7"/>
    </row>
    <row r="484" spans="1:16" x14ac:dyDescent="0.3">
      <c r="A484" s="1" t="s">
        <v>3</v>
      </c>
      <c r="B484" s="1">
        <v>91</v>
      </c>
      <c r="C484" s="2">
        <v>44635.584282407406</v>
      </c>
      <c r="D484" s="1" t="s">
        <v>10</v>
      </c>
      <c r="E484" s="1" t="s">
        <v>15</v>
      </c>
      <c r="F484" s="1" t="s">
        <v>119</v>
      </c>
      <c r="G484" s="1" t="s">
        <v>143</v>
      </c>
      <c r="M484" s="6">
        <f t="shared" si="14"/>
        <v>44636</v>
      </c>
      <c r="N484" s="7">
        <f t="shared" si="15"/>
        <v>44635.584282407406</v>
      </c>
      <c r="O484" s="7"/>
      <c r="P484" s="7"/>
    </row>
    <row r="485" spans="1:16" x14ac:dyDescent="0.3">
      <c r="A485" s="1" t="s">
        <v>3</v>
      </c>
      <c r="B485" s="1">
        <v>105</v>
      </c>
      <c r="C485" s="2">
        <v>44635.587500000001</v>
      </c>
      <c r="D485" s="1" t="s">
        <v>10</v>
      </c>
      <c r="E485" s="1" t="s">
        <v>15</v>
      </c>
      <c r="F485" s="1" t="s">
        <v>119</v>
      </c>
      <c r="G485" s="1" t="s">
        <v>143</v>
      </c>
      <c r="M485" s="6">
        <f t="shared" si="14"/>
        <v>44636</v>
      </c>
      <c r="N485" s="7">
        <f t="shared" si="15"/>
        <v>44635.587500000001</v>
      </c>
      <c r="O485" s="7"/>
      <c r="P485" s="7"/>
    </row>
    <row r="486" spans="1:16" x14ac:dyDescent="0.3">
      <c r="A486" s="1" t="s">
        <v>3</v>
      </c>
      <c r="B486" s="1">
        <v>82</v>
      </c>
      <c r="C486" s="2">
        <v>44635.589502314811</v>
      </c>
      <c r="D486" s="1" t="s">
        <v>10</v>
      </c>
      <c r="E486" s="1" t="s">
        <v>15</v>
      </c>
      <c r="F486" s="1" t="s">
        <v>119</v>
      </c>
      <c r="G486" s="1" t="s">
        <v>143</v>
      </c>
      <c r="M486" s="6">
        <f t="shared" si="14"/>
        <v>44636</v>
      </c>
      <c r="N486" s="7">
        <f t="shared" si="15"/>
        <v>44635.589502314811</v>
      </c>
      <c r="O486" s="7"/>
      <c r="P486" s="7"/>
    </row>
    <row r="487" spans="1:16" x14ac:dyDescent="0.3">
      <c r="A487" s="1" t="s">
        <v>3</v>
      </c>
      <c r="B487" s="1">
        <v>99</v>
      </c>
      <c r="C487" s="2">
        <v>44635.59097222222</v>
      </c>
      <c r="D487" s="1" t="s">
        <v>10</v>
      </c>
      <c r="E487" s="1" t="s">
        <v>15</v>
      </c>
      <c r="F487" s="1" t="s">
        <v>119</v>
      </c>
      <c r="G487" s="1" t="s">
        <v>143</v>
      </c>
      <c r="M487" s="6">
        <f t="shared" si="14"/>
        <v>44636</v>
      </c>
      <c r="N487" s="7">
        <f t="shared" si="15"/>
        <v>44635.59097222222</v>
      </c>
      <c r="O487" s="7"/>
      <c r="P487" s="7"/>
    </row>
    <row r="488" spans="1:16" x14ac:dyDescent="0.3">
      <c r="A488" s="1" t="s">
        <v>3</v>
      </c>
      <c r="B488" s="1">
        <v>82</v>
      </c>
      <c r="C488" s="2">
        <v>44635.591400462959</v>
      </c>
      <c r="D488" s="1" t="s">
        <v>10</v>
      </c>
      <c r="E488" s="1" t="s">
        <v>15</v>
      </c>
      <c r="F488" s="1" t="s">
        <v>119</v>
      </c>
      <c r="G488" s="1" t="s">
        <v>143</v>
      </c>
      <c r="M488" s="6">
        <f t="shared" si="14"/>
        <v>44636</v>
      </c>
      <c r="N488" s="7">
        <f t="shared" si="15"/>
        <v>44635.591400462959</v>
      </c>
      <c r="O488" s="7"/>
      <c r="P488" s="7"/>
    </row>
    <row r="489" spans="1:16" x14ac:dyDescent="0.3">
      <c r="A489" s="1" t="s">
        <v>3</v>
      </c>
      <c r="B489" s="1">
        <v>82</v>
      </c>
      <c r="C489" s="2">
        <v>44635.591585648152</v>
      </c>
      <c r="D489" s="1" t="s">
        <v>10</v>
      </c>
      <c r="E489" s="1" t="s">
        <v>15</v>
      </c>
      <c r="F489" s="1" t="s">
        <v>119</v>
      </c>
      <c r="G489" s="1" t="s">
        <v>143</v>
      </c>
      <c r="M489" s="6">
        <f t="shared" si="14"/>
        <v>44636</v>
      </c>
      <c r="N489" s="7">
        <f t="shared" si="15"/>
        <v>44635.591585648152</v>
      </c>
      <c r="O489" s="7"/>
      <c r="P489" s="7"/>
    </row>
    <row r="490" spans="1:16" x14ac:dyDescent="0.3">
      <c r="A490" s="1" t="s">
        <v>3</v>
      </c>
      <c r="B490" s="1">
        <v>101</v>
      </c>
      <c r="C490" s="2">
        <v>44635.594444444447</v>
      </c>
      <c r="D490" s="1" t="s">
        <v>10</v>
      </c>
      <c r="E490" s="1" t="s">
        <v>15</v>
      </c>
      <c r="F490" s="1" t="s">
        <v>119</v>
      </c>
      <c r="G490" s="1" t="s">
        <v>143</v>
      </c>
      <c r="M490" s="6">
        <f t="shared" si="14"/>
        <v>44636</v>
      </c>
      <c r="N490" s="7">
        <f t="shared" si="15"/>
        <v>44635.594444444447</v>
      </c>
      <c r="O490" s="7"/>
      <c r="P490" s="7"/>
    </row>
    <row r="491" spans="1:16" x14ac:dyDescent="0.3">
      <c r="A491" s="1" t="s">
        <v>3</v>
      </c>
      <c r="B491" s="1">
        <v>109</v>
      </c>
      <c r="C491" s="2">
        <v>44635.597916666666</v>
      </c>
      <c r="D491" s="1" t="s">
        <v>10</v>
      </c>
      <c r="E491" s="1" t="s">
        <v>15</v>
      </c>
      <c r="F491" s="1" t="s">
        <v>119</v>
      </c>
      <c r="G491" s="1" t="s">
        <v>143</v>
      </c>
      <c r="M491" s="6">
        <f t="shared" si="14"/>
        <v>44636</v>
      </c>
      <c r="N491" s="7">
        <f t="shared" si="15"/>
        <v>44635.597916666666</v>
      </c>
      <c r="O491" s="7"/>
      <c r="P491" s="7"/>
    </row>
    <row r="492" spans="1:16" x14ac:dyDescent="0.3">
      <c r="A492" s="1" t="s">
        <v>3</v>
      </c>
      <c r="B492" s="1">
        <v>99</v>
      </c>
      <c r="C492" s="2">
        <v>44635.601388888892</v>
      </c>
      <c r="D492" s="1" t="s">
        <v>10</v>
      </c>
      <c r="E492" s="1" t="s">
        <v>15</v>
      </c>
      <c r="F492" s="1" t="s">
        <v>119</v>
      </c>
      <c r="G492" s="1" t="s">
        <v>143</v>
      </c>
      <c r="M492" s="6">
        <f t="shared" si="14"/>
        <v>44636</v>
      </c>
      <c r="N492" s="7">
        <f t="shared" si="15"/>
        <v>44635.601388888892</v>
      </c>
      <c r="O492" s="7"/>
      <c r="P492" s="7"/>
    </row>
    <row r="493" spans="1:16" x14ac:dyDescent="0.3">
      <c r="A493" s="1" t="s">
        <v>3</v>
      </c>
      <c r="B493" s="1">
        <v>122</v>
      </c>
      <c r="C493" s="2">
        <v>44635.604861111111</v>
      </c>
      <c r="D493" s="1" t="s">
        <v>10</v>
      </c>
      <c r="E493" s="1" t="s">
        <v>15</v>
      </c>
      <c r="F493" s="1" t="s">
        <v>119</v>
      </c>
      <c r="G493" s="1" t="s">
        <v>143</v>
      </c>
      <c r="M493" s="6">
        <f t="shared" si="14"/>
        <v>44636</v>
      </c>
      <c r="N493" s="7">
        <f t="shared" si="15"/>
        <v>44635.604861111111</v>
      </c>
      <c r="O493" s="7"/>
      <c r="P493" s="7"/>
    </row>
    <row r="494" spans="1:16" x14ac:dyDescent="0.3">
      <c r="A494" s="1" t="s">
        <v>3</v>
      </c>
      <c r="B494" s="1">
        <v>92</v>
      </c>
      <c r="C494" s="2">
        <v>44635.60833333333</v>
      </c>
      <c r="D494" s="1" t="s">
        <v>10</v>
      </c>
      <c r="E494" s="1" t="s">
        <v>15</v>
      </c>
      <c r="F494" s="1" t="s">
        <v>119</v>
      </c>
      <c r="G494" s="1" t="s">
        <v>143</v>
      </c>
      <c r="M494" s="6">
        <f t="shared" si="14"/>
        <v>44636</v>
      </c>
      <c r="N494" s="7">
        <f t="shared" si="15"/>
        <v>44635.60833333333</v>
      </c>
      <c r="O494" s="7"/>
      <c r="P494" s="7"/>
    </row>
    <row r="495" spans="1:16" x14ac:dyDescent="0.3">
      <c r="A495" s="1" t="s">
        <v>3</v>
      </c>
      <c r="B495" s="1">
        <v>76</v>
      </c>
      <c r="C495" s="2">
        <v>44635.611435185187</v>
      </c>
      <c r="D495" s="1" t="s">
        <v>10</v>
      </c>
      <c r="E495" s="1" t="s">
        <v>15</v>
      </c>
      <c r="F495" s="1" t="s">
        <v>119</v>
      </c>
      <c r="G495" s="1" t="s">
        <v>143</v>
      </c>
      <c r="M495" s="6">
        <f t="shared" si="14"/>
        <v>44636</v>
      </c>
      <c r="N495" s="7">
        <f t="shared" si="15"/>
        <v>44635.611435185187</v>
      </c>
      <c r="O495" s="7"/>
      <c r="P495" s="7"/>
    </row>
    <row r="496" spans="1:16" x14ac:dyDescent="0.3">
      <c r="A496" s="1" t="s">
        <v>3</v>
      </c>
      <c r="B496" s="1">
        <v>80</v>
      </c>
      <c r="C496" s="2">
        <v>44635.612037037034</v>
      </c>
      <c r="D496" s="1" t="s">
        <v>10</v>
      </c>
      <c r="E496" s="1" t="s">
        <v>15</v>
      </c>
      <c r="F496" s="1" t="s">
        <v>119</v>
      </c>
      <c r="G496" s="1" t="s">
        <v>143</v>
      </c>
      <c r="M496" s="6">
        <f t="shared" si="14"/>
        <v>44636</v>
      </c>
      <c r="N496" s="7">
        <f t="shared" si="15"/>
        <v>44635.612037037034</v>
      </c>
      <c r="O496" s="7"/>
      <c r="P496" s="7"/>
    </row>
    <row r="497" spans="1:16" x14ac:dyDescent="0.3">
      <c r="A497" s="1" t="s">
        <v>3</v>
      </c>
      <c r="B497" s="1">
        <v>90</v>
      </c>
      <c r="C497" s="2">
        <v>44635.612488425926</v>
      </c>
      <c r="D497" s="1" t="s">
        <v>10</v>
      </c>
      <c r="E497" s="1" t="s">
        <v>15</v>
      </c>
      <c r="F497" s="1" t="s">
        <v>119</v>
      </c>
      <c r="G497" s="1" t="s">
        <v>143</v>
      </c>
      <c r="M497" s="6">
        <f t="shared" si="14"/>
        <v>44636</v>
      </c>
      <c r="N497" s="7">
        <f t="shared" si="15"/>
        <v>44635.612488425926</v>
      </c>
      <c r="O497" s="7"/>
      <c r="P497" s="7"/>
    </row>
    <row r="498" spans="1:16" x14ac:dyDescent="0.3">
      <c r="A498" s="1" t="s">
        <v>3</v>
      </c>
      <c r="B498" s="1">
        <v>117</v>
      </c>
      <c r="C498" s="2">
        <v>44635.613182870373</v>
      </c>
      <c r="D498" s="1" t="s">
        <v>12</v>
      </c>
      <c r="E498" s="1" t="s">
        <v>15</v>
      </c>
      <c r="F498" s="1" t="s">
        <v>17</v>
      </c>
      <c r="G498" s="1" t="s">
        <v>143</v>
      </c>
      <c r="M498" s="6">
        <f t="shared" si="14"/>
        <v>44636</v>
      </c>
      <c r="N498" s="7">
        <f t="shared" si="15"/>
        <v>44635.613182870373</v>
      </c>
      <c r="O498" s="7"/>
      <c r="P498" s="7"/>
    </row>
    <row r="499" spans="1:16" x14ac:dyDescent="0.3">
      <c r="A499" s="1" t="s">
        <v>3</v>
      </c>
      <c r="B499" s="1">
        <v>116</v>
      </c>
      <c r="C499" s="2">
        <v>44635.613877314812</v>
      </c>
      <c r="D499" s="1" t="s">
        <v>12</v>
      </c>
      <c r="E499" s="1" t="s">
        <v>15</v>
      </c>
      <c r="F499" s="1" t="s">
        <v>17</v>
      </c>
      <c r="G499" s="1" t="s">
        <v>143</v>
      </c>
      <c r="M499" s="6">
        <f t="shared" si="14"/>
        <v>44636</v>
      </c>
      <c r="N499" s="7">
        <f t="shared" si="15"/>
        <v>44635.613877314812</v>
      </c>
      <c r="O499" s="7"/>
      <c r="P499" s="7"/>
    </row>
    <row r="500" spans="1:16" x14ac:dyDescent="0.3">
      <c r="A500" s="1" t="s">
        <v>3</v>
      </c>
      <c r="B500" s="1">
        <v>134</v>
      </c>
      <c r="C500" s="2">
        <v>44635.614571759259</v>
      </c>
      <c r="D500" s="1" t="s">
        <v>12</v>
      </c>
      <c r="E500" s="1" t="s">
        <v>15</v>
      </c>
      <c r="F500" s="1" t="s">
        <v>17</v>
      </c>
      <c r="G500" s="1" t="s">
        <v>143</v>
      </c>
      <c r="M500" s="6">
        <f t="shared" si="14"/>
        <v>44636</v>
      </c>
      <c r="N500" s="7">
        <f t="shared" si="15"/>
        <v>44635.614571759259</v>
      </c>
      <c r="O500" s="7"/>
      <c r="P500" s="7"/>
    </row>
    <row r="501" spans="1:16" x14ac:dyDescent="0.3">
      <c r="A501" s="1" t="s">
        <v>3</v>
      </c>
      <c r="B501" s="1">
        <v>128</v>
      </c>
      <c r="C501" s="2">
        <v>44635.615266203706</v>
      </c>
      <c r="D501" s="1" t="s">
        <v>12</v>
      </c>
      <c r="E501" s="1" t="s">
        <v>15</v>
      </c>
      <c r="F501" s="1" t="s">
        <v>17</v>
      </c>
      <c r="G501" s="1" t="s">
        <v>143</v>
      </c>
      <c r="M501" s="6">
        <f t="shared" si="14"/>
        <v>44636</v>
      </c>
      <c r="N501" s="7">
        <f t="shared" si="15"/>
        <v>44635.615266203706</v>
      </c>
      <c r="O501" s="7"/>
      <c r="P501" s="7"/>
    </row>
    <row r="502" spans="1:16" x14ac:dyDescent="0.3">
      <c r="A502" s="1" t="s">
        <v>3</v>
      </c>
      <c r="B502" s="1">
        <v>138</v>
      </c>
      <c r="C502" s="2">
        <v>44635.615381944444</v>
      </c>
      <c r="D502" s="1" t="s">
        <v>12</v>
      </c>
      <c r="E502" s="1" t="s">
        <v>15</v>
      </c>
      <c r="F502" s="1" t="s">
        <v>17</v>
      </c>
      <c r="G502" s="1" t="s">
        <v>143</v>
      </c>
      <c r="M502" s="6">
        <f t="shared" si="14"/>
        <v>44636</v>
      </c>
      <c r="N502" s="7">
        <f t="shared" si="15"/>
        <v>44635.615381944444</v>
      </c>
      <c r="O502" s="7"/>
      <c r="P502" s="7"/>
    </row>
    <row r="503" spans="1:16" x14ac:dyDescent="0.3">
      <c r="A503" s="1" t="s">
        <v>3</v>
      </c>
      <c r="B503" s="1">
        <v>132</v>
      </c>
      <c r="C503" s="2">
        <v>44635.615960648145</v>
      </c>
      <c r="D503" s="1" t="s">
        <v>12</v>
      </c>
      <c r="E503" s="1" t="s">
        <v>15</v>
      </c>
      <c r="F503" s="1" t="s">
        <v>17</v>
      </c>
      <c r="G503" s="1" t="s">
        <v>143</v>
      </c>
      <c r="M503" s="6">
        <f t="shared" si="14"/>
        <v>44636</v>
      </c>
      <c r="N503" s="7">
        <f t="shared" si="15"/>
        <v>44635.615960648145</v>
      </c>
      <c r="O503" s="7"/>
      <c r="P503" s="7"/>
    </row>
    <row r="504" spans="1:16" x14ac:dyDescent="0.3">
      <c r="A504" s="1" t="s">
        <v>3</v>
      </c>
      <c r="B504" s="1">
        <v>124</v>
      </c>
      <c r="C504" s="2">
        <v>44635.616412037038</v>
      </c>
      <c r="D504" s="1" t="s">
        <v>12</v>
      </c>
      <c r="E504" s="1" t="s">
        <v>15</v>
      </c>
      <c r="F504" s="1" t="s">
        <v>17</v>
      </c>
      <c r="G504" s="1" t="s">
        <v>143</v>
      </c>
      <c r="M504" s="6">
        <f t="shared" si="14"/>
        <v>44636</v>
      </c>
      <c r="N504" s="7">
        <f t="shared" si="15"/>
        <v>44635.616412037038</v>
      </c>
      <c r="O504" s="7"/>
      <c r="P504" s="7"/>
    </row>
    <row r="505" spans="1:16" x14ac:dyDescent="0.3">
      <c r="A505" s="1" t="s">
        <v>3</v>
      </c>
      <c r="B505" s="1">
        <v>123</v>
      </c>
      <c r="C505" s="2">
        <v>44635.616655092592</v>
      </c>
      <c r="D505" s="1" t="s">
        <v>12</v>
      </c>
      <c r="E505" s="1" t="s">
        <v>15</v>
      </c>
      <c r="F505" s="1" t="s">
        <v>17</v>
      </c>
      <c r="G505" s="1" t="s">
        <v>143</v>
      </c>
      <c r="M505" s="6">
        <f t="shared" si="14"/>
        <v>44636</v>
      </c>
      <c r="N505" s="7">
        <f t="shared" si="15"/>
        <v>44635.616655092592</v>
      </c>
      <c r="O505" s="7"/>
      <c r="P505" s="7"/>
    </row>
    <row r="506" spans="1:16" x14ac:dyDescent="0.3">
      <c r="A506" s="1" t="s">
        <v>3</v>
      </c>
      <c r="B506" s="1">
        <v>120</v>
      </c>
      <c r="C506" s="2">
        <v>44635.616678240738</v>
      </c>
      <c r="D506" s="1" t="s">
        <v>12</v>
      </c>
      <c r="E506" s="1" t="s">
        <v>15</v>
      </c>
      <c r="F506" s="1" t="s">
        <v>17</v>
      </c>
      <c r="G506" s="1" t="s">
        <v>143</v>
      </c>
      <c r="M506" s="6">
        <f t="shared" si="14"/>
        <v>44636</v>
      </c>
      <c r="N506" s="7">
        <f t="shared" si="15"/>
        <v>44635.616678240738</v>
      </c>
      <c r="O506" s="7"/>
      <c r="P506" s="7"/>
    </row>
    <row r="507" spans="1:16" x14ac:dyDescent="0.3">
      <c r="A507" s="1" t="s">
        <v>3</v>
      </c>
      <c r="B507" s="1">
        <v>122</v>
      </c>
      <c r="C507" s="2">
        <v>44635.616828703707</v>
      </c>
      <c r="D507" s="1" t="s">
        <v>12</v>
      </c>
      <c r="E507" s="1" t="s">
        <v>15</v>
      </c>
      <c r="F507" s="1" t="s">
        <v>17</v>
      </c>
      <c r="G507" s="1" t="s">
        <v>143</v>
      </c>
      <c r="M507" s="6">
        <f t="shared" si="14"/>
        <v>44636</v>
      </c>
      <c r="N507" s="7">
        <f t="shared" si="15"/>
        <v>44635.616828703707</v>
      </c>
      <c r="O507" s="7"/>
      <c r="P507" s="7"/>
    </row>
    <row r="508" spans="1:16" x14ac:dyDescent="0.3">
      <c r="A508" s="1" t="s">
        <v>3</v>
      </c>
      <c r="B508" s="1">
        <v>124</v>
      </c>
      <c r="C508" s="2">
        <v>44635.617037037038</v>
      </c>
      <c r="D508" s="1" t="s">
        <v>12</v>
      </c>
      <c r="E508" s="1" t="s">
        <v>15</v>
      </c>
      <c r="F508" s="1" t="s">
        <v>17</v>
      </c>
      <c r="G508" s="1" t="s">
        <v>143</v>
      </c>
      <c r="M508" s="6">
        <f t="shared" si="14"/>
        <v>44636</v>
      </c>
      <c r="N508" s="7">
        <f t="shared" si="15"/>
        <v>44635.617037037038</v>
      </c>
      <c r="O508" s="7"/>
      <c r="P508" s="7"/>
    </row>
    <row r="509" spans="1:16" x14ac:dyDescent="0.3">
      <c r="A509" s="1" t="s">
        <v>3</v>
      </c>
      <c r="B509" s="1">
        <v>123</v>
      </c>
      <c r="C509" s="2">
        <v>44635.617349537039</v>
      </c>
      <c r="D509" s="1" t="s">
        <v>12</v>
      </c>
      <c r="E509" s="1" t="s">
        <v>15</v>
      </c>
      <c r="F509" s="1" t="s">
        <v>17</v>
      </c>
      <c r="G509" s="1" t="s">
        <v>143</v>
      </c>
      <c r="M509" s="6">
        <f t="shared" si="14"/>
        <v>44636</v>
      </c>
      <c r="N509" s="7">
        <f t="shared" si="15"/>
        <v>44635.617349537039</v>
      </c>
      <c r="O509" s="7"/>
      <c r="P509" s="7"/>
    </row>
    <row r="510" spans="1:16" x14ac:dyDescent="0.3">
      <c r="A510" s="1" t="s">
        <v>3</v>
      </c>
      <c r="B510" s="1">
        <v>129</v>
      </c>
      <c r="C510" s="2">
        <v>44635.618043981478</v>
      </c>
      <c r="D510" s="1" t="s">
        <v>12</v>
      </c>
      <c r="E510" s="1" t="s">
        <v>15</v>
      </c>
      <c r="F510" s="1" t="s">
        <v>17</v>
      </c>
      <c r="G510" s="1" t="s">
        <v>143</v>
      </c>
      <c r="M510" s="6">
        <f t="shared" si="14"/>
        <v>44636</v>
      </c>
      <c r="N510" s="7">
        <f t="shared" si="15"/>
        <v>44635.618043981478</v>
      </c>
      <c r="O510" s="7"/>
      <c r="P510" s="7"/>
    </row>
    <row r="511" spans="1:16" x14ac:dyDescent="0.3">
      <c r="A511" s="1" t="s">
        <v>3</v>
      </c>
      <c r="B511" s="1">
        <v>128</v>
      </c>
      <c r="C511" s="2">
        <v>44635.618738425925</v>
      </c>
      <c r="D511" s="1" t="s">
        <v>12</v>
      </c>
      <c r="E511" s="1" t="s">
        <v>15</v>
      </c>
      <c r="F511" s="1" t="s">
        <v>17</v>
      </c>
      <c r="G511" s="1" t="s">
        <v>143</v>
      </c>
      <c r="M511" s="6">
        <f t="shared" si="14"/>
        <v>44636</v>
      </c>
      <c r="N511" s="7">
        <f t="shared" si="15"/>
        <v>44635.618738425925</v>
      </c>
      <c r="O511" s="7"/>
      <c r="P511" s="7"/>
    </row>
    <row r="512" spans="1:16" x14ac:dyDescent="0.3">
      <c r="A512" s="1" t="s">
        <v>3</v>
      </c>
      <c r="B512" s="1">
        <v>129</v>
      </c>
      <c r="C512" s="2">
        <v>44635.61917824074</v>
      </c>
      <c r="D512" s="1" t="s">
        <v>12</v>
      </c>
      <c r="E512" s="1" t="s">
        <v>15</v>
      </c>
      <c r="F512" s="1" t="s">
        <v>17</v>
      </c>
      <c r="G512" s="1" t="s">
        <v>143</v>
      </c>
      <c r="M512" s="6">
        <f t="shared" si="14"/>
        <v>44636</v>
      </c>
      <c r="N512" s="7">
        <f t="shared" si="15"/>
        <v>44635.61917824074</v>
      </c>
      <c r="O512" s="7"/>
      <c r="P512" s="7"/>
    </row>
    <row r="513" spans="1:16" x14ac:dyDescent="0.3">
      <c r="A513" s="1" t="s">
        <v>3</v>
      </c>
      <c r="B513" s="1">
        <v>128</v>
      </c>
      <c r="C513" s="2">
        <v>44635.619432870371</v>
      </c>
      <c r="D513" s="1" t="s">
        <v>12</v>
      </c>
      <c r="E513" s="1" t="s">
        <v>15</v>
      </c>
      <c r="F513" s="1" t="s">
        <v>17</v>
      </c>
      <c r="G513" s="1" t="s">
        <v>143</v>
      </c>
      <c r="M513" s="6">
        <f t="shared" si="14"/>
        <v>44636</v>
      </c>
      <c r="N513" s="7">
        <f t="shared" si="15"/>
        <v>44635.619432870371</v>
      </c>
      <c r="O513" s="7"/>
      <c r="P513" s="7"/>
    </row>
    <row r="514" spans="1:16" x14ac:dyDescent="0.3">
      <c r="A514" s="1" t="s">
        <v>3</v>
      </c>
      <c r="B514" s="1">
        <v>130</v>
      </c>
      <c r="C514" s="2">
        <v>44635.620127314818</v>
      </c>
      <c r="D514" s="1" t="s">
        <v>12</v>
      </c>
      <c r="E514" s="1" t="s">
        <v>15</v>
      </c>
      <c r="F514" s="1" t="s">
        <v>17</v>
      </c>
      <c r="G514" s="1" t="s">
        <v>143</v>
      </c>
      <c r="M514" s="6">
        <f t="shared" si="14"/>
        <v>44636</v>
      </c>
      <c r="N514" s="7">
        <f t="shared" si="15"/>
        <v>44635.620127314818</v>
      </c>
      <c r="O514" s="7"/>
      <c r="P514" s="7"/>
    </row>
    <row r="515" spans="1:16" x14ac:dyDescent="0.3">
      <c r="A515" s="1" t="s">
        <v>3</v>
      </c>
      <c r="B515" s="1">
        <v>127</v>
      </c>
      <c r="C515" s="2">
        <v>44635.620509259257</v>
      </c>
      <c r="D515" s="1" t="s">
        <v>12</v>
      </c>
      <c r="E515" s="1" t="s">
        <v>15</v>
      </c>
      <c r="F515" s="1" t="s">
        <v>17</v>
      </c>
      <c r="G515" s="1" t="s">
        <v>143</v>
      </c>
      <c r="M515" s="6">
        <f t="shared" ref="M515:M578" si="16">VALUE(TEXT(C515,0))</f>
        <v>44636</v>
      </c>
      <c r="N515" s="7">
        <f t="shared" ref="N515:N578" si="17">C515</f>
        <v>44635.620509259257</v>
      </c>
      <c r="O515" s="7"/>
      <c r="P515" s="7"/>
    </row>
    <row r="516" spans="1:16" x14ac:dyDescent="0.3">
      <c r="A516" s="1" t="s">
        <v>3</v>
      </c>
      <c r="B516" s="1">
        <v>126</v>
      </c>
      <c r="C516" s="2">
        <v>44635.620821759258</v>
      </c>
      <c r="D516" s="1" t="s">
        <v>12</v>
      </c>
      <c r="E516" s="1" t="s">
        <v>15</v>
      </c>
      <c r="F516" s="1" t="s">
        <v>17</v>
      </c>
      <c r="G516" s="1" t="s">
        <v>143</v>
      </c>
      <c r="M516" s="6">
        <f t="shared" si="16"/>
        <v>44636</v>
      </c>
      <c r="N516" s="7">
        <f t="shared" si="17"/>
        <v>44635.620821759258</v>
      </c>
      <c r="O516" s="7"/>
      <c r="P516" s="7"/>
    </row>
    <row r="517" spans="1:16" x14ac:dyDescent="0.3">
      <c r="A517" s="1" t="s">
        <v>3</v>
      </c>
      <c r="B517" s="1">
        <v>124</v>
      </c>
      <c r="C517" s="2">
        <v>44635.621030092596</v>
      </c>
      <c r="D517" s="1" t="s">
        <v>12</v>
      </c>
      <c r="E517" s="1" t="s">
        <v>15</v>
      </c>
      <c r="F517" s="1" t="s">
        <v>17</v>
      </c>
      <c r="G517" s="1" t="s">
        <v>143</v>
      </c>
      <c r="M517" s="6">
        <f t="shared" si="16"/>
        <v>44636</v>
      </c>
      <c r="N517" s="7">
        <f t="shared" si="17"/>
        <v>44635.621030092596</v>
      </c>
      <c r="O517" s="7"/>
      <c r="P517" s="7"/>
    </row>
    <row r="518" spans="1:16" x14ac:dyDescent="0.3">
      <c r="A518" s="1" t="s">
        <v>3</v>
      </c>
      <c r="B518" s="1">
        <v>124</v>
      </c>
      <c r="C518" s="2">
        <v>44635.621400462966</v>
      </c>
      <c r="D518" s="1" t="s">
        <v>12</v>
      </c>
      <c r="E518" s="1" t="s">
        <v>15</v>
      </c>
      <c r="F518" s="1" t="s">
        <v>17</v>
      </c>
      <c r="G518" s="1" t="s">
        <v>143</v>
      </c>
      <c r="M518" s="6">
        <f t="shared" si="16"/>
        <v>44636</v>
      </c>
      <c r="N518" s="7">
        <f t="shared" si="17"/>
        <v>44635.621400462966</v>
      </c>
      <c r="O518" s="7"/>
      <c r="P518" s="7"/>
    </row>
    <row r="519" spans="1:16" x14ac:dyDescent="0.3">
      <c r="A519" s="1" t="s">
        <v>3</v>
      </c>
      <c r="B519" s="1">
        <v>123</v>
      </c>
      <c r="C519" s="2">
        <v>44635.621516203704</v>
      </c>
      <c r="D519" s="1" t="s">
        <v>12</v>
      </c>
      <c r="E519" s="1" t="s">
        <v>15</v>
      </c>
      <c r="F519" s="1" t="s">
        <v>17</v>
      </c>
      <c r="G519" s="1" t="s">
        <v>143</v>
      </c>
      <c r="M519" s="6">
        <f t="shared" si="16"/>
        <v>44636</v>
      </c>
      <c r="N519" s="7">
        <f t="shared" si="17"/>
        <v>44635.621516203704</v>
      </c>
      <c r="O519" s="7"/>
      <c r="P519" s="7"/>
    </row>
    <row r="520" spans="1:16" x14ac:dyDescent="0.3">
      <c r="A520" s="1" t="s">
        <v>3</v>
      </c>
      <c r="B520" s="1">
        <v>121</v>
      </c>
      <c r="C520" s="2">
        <v>44635.621770833335</v>
      </c>
      <c r="D520" s="1" t="s">
        <v>12</v>
      </c>
      <c r="E520" s="1" t="s">
        <v>15</v>
      </c>
      <c r="F520" s="1" t="s">
        <v>17</v>
      </c>
      <c r="G520" s="1" t="s">
        <v>143</v>
      </c>
      <c r="M520" s="6">
        <f t="shared" si="16"/>
        <v>44636</v>
      </c>
      <c r="N520" s="7">
        <f t="shared" si="17"/>
        <v>44635.621770833335</v>
      </c>
      <c r="O520" s="7"/>
      <c r="P520" s="7"/>
    </row>
    <row r="521" spans="1:16" x14ac:dyDescent="0.3">
      <c r="A521" s="1" t="s">
        <v>3</v>
      </c>
      <c r="B521" s="1">
        <v>121</v>
      </c>
      <c r="C521" s="2">
        <v>44635.622210648151</v>
      </c>
      <c r="D521" s="1" t="s">
        <v>12</v>
      </c>
      <c r="E521" s="1" t="s">
        <v>15</v>
      </c>
      <c r="F521" s="1" t="s">
        <v>17</v>
      </c>
      <c r="G521" s="1" t="s">
        <v>143</v>
      </c>
      <c r="M521" s="6">
        <f t="shared" si="16"/>
        <v>44636</v>
      </c>
      <c r="N521" s="7">
        <f t="shared" si="17"/>
        <v>44635.622210648151</v>
      </c>
      <c r="O521" s="7"/>
      <c r="P521" s="7"/>
    </row>
    <row r="522" spans="1:16" x14ac:dyDescent="0.3">
      <c r="A522" s="1" t="s">
        <v>3</v>
      </c>
      <c r="B522" s="1">
        <v>120</v>
      </c>
      <c r="C522" s="2">
        <v>44635.622534722221</v>
      </c>
      <c r="D522" s="1" t="s">
        <v>12</v>
      </c>
      <c r="E522" s="1" t="s">
        <v>15</v>
      </c>
      <c r="F522" s="1" t="s">
        <v>17</v>
      </c>
      <c r="G522" s="1" t="s">
        <v>143</v>
      </c>
      <c r="M522" s="6">
        <f t="shared" si="16"/>
        <v>44636</v>
      </c>
      <c r="N522" s="7">
        <f t="shared" si="17"/>
        <v>44635.622534722221</v>
      </c>
      <c r="O522" s="7"/>
      <c r="P522" s="7"/>
    </row>
    <row r="523" spans="1:16" x14ac:dyDescent="0.3">
      <c r="A523" s="1" t="s">
        <v>3</v>
      </c>
      <c r="B523" s="1">
        <v>120</v>
      </c>
      <c r="C523" s="2">
        <v>44635.622812499998</v>
      </c>
      <c r="D523" s="1" t="s">
        <v>12</v>
      </c>
      <c r="E523" s="1" t="s">
        <v>15</v>
      </c>
      <c r="F523" s="1" t="s">
        <v>17</v>
      </c>
      <c r="G523" s="1" t="s">
        <v>143</v>
      </c>
      <c r="M523" s="6">
        <f t="shared" si="16"/>
        <v>44636</v>
      </c>
      <c r="N523" s="7">
        <f t="shared" si="17"/>
        <v>44635.622812499998</v>
      </c>
      <c r="O523" s="7"/>
      <c r="P523" s="7"/>
    </row>
    <row r="524" spans="1:16" x14ac:dyDescent="0.3">
      <c r="A524" s="1" t="s">
        <v>3</v>
      </c>
      <c r="B524" s="1">
        <v>120</v>
      </c>
      <c r="C524" s="2">
        <v>44635.623043981483</v>
      </c>
      <c r="D524" s="1" t="s">
        <v>12</v>
      </c>
      <c r="E524" s="1" t="s">
        <v>15</v>
      </c>
      <c r="F524" s="1" t="s">
        <v>17</v>
      </c>
      <c r="G524" s="1" t="s">
        <v>143</v>
      </c>
      <c r="M524" s="6">
        <f t="shared" si="16"/>
        <v>44636</v>
      </c>
      <c r="N524" s="7">
        <f t="shared" si="17"/>
        <v>44635.623043981483</v>
      </c>
      <c r="O524" s="7"/>
      <c r="P524" s="7"/>
    </row>
    <row r="525" spans="1:16" x14ac:dyDescent="0.3">
      <c r="A525" s="1" t="s">
        <v>3</v>
      </c>
      <c r="B525" s="1">
        <v>119</v>
      </c>
      <c r="C525" s="2">
        <v>44635.623287037037</v>
      </c>
      <c r="D525" s="1" t="s">
        <v>12</v>
      </c>
      <c r="E525" s="1" t="s">
        <v>15</v>
      </c>
      <c r="F525" s="1" t="s">
        <v>17</v>
      </c>
      <c r="G525" s="1" t="s">
        <v>143</v>
      </c>
      <c r="M525" s="6">
        <f t="shared" si="16"/>
        <v>44636</v>
      </c>
      <c r="N525" s="7">
        <f t="shared" si="17"/>
        <v>44635.623287037037</v>
      </c>
      <c r="O525" s="7"/>
      <c r="P525" s="7"/>
    </row>
    <row r="526" spans="1:16" x14ac:dyDescent="0.3">
      <c r="A526" s="1" t="s">
        <v>3</v>
      </c>
      <c r="B526" s="1">
        <v>119</v>
      </c>
      <c r="C526" s="2">
        <v>44635.623449074075</v>
      </c>
      <c r="D526" s="1" t="s">
        <v>12</v>
      </c>
      <c r="E526" s="1" t="s">
        <v>15</v>
      </c>
      <c r="F526" s="1" t="s">
        <v>17</v>
      </c>
      <c r="G526" s="1" t="s">
        <v>143</v>
      </c>
      <c r="M526" s="6">
        <f t="shared" si="16"/>
        <v>44636</v>
      </c>
      <c r="N526" s="7">
        <f t="shared" si="17"/>
        <v>44635.623449074075</v>
      </c>
      <c r="O526" s="7"/>
      <c r="P526" s="7"/>
    </row>
    <row r="527" spans="1:16" x14ac:dyDescent="0.3">
      <c r="A527" s="1" t="s">
        <v>3</v>
      </c>
      <c r="B527" s="1">
        <v>122</v>
      </c>
      <c r="C527" s="2">
        <v>44635.623854166668</v>
      </c>
      <c r="D527" s="1" t="s">
        <v>12</v>
      </c>
      <c r="E527" s="1" t="s">
        <v>15</v>
      </c>
      <c r="F527" s="1" t="s">
        <v>17</v>
      </c>
      <c r="G527" s="1" t="s">
        <v>143</v>
      </c>
      <c r="M527" s="6">
        <f t="shared" si="16"/>
        <v>44636</v>
      </c>
      <c r="N527" s="7">
        <f t="shared" si="17"/>
        <v>44635.623854166668</v>
      </c>
      <c r="O527" s="7"/>
      <c r="P527" s="7"/>
    </row>
    <row r="528" spans="1:16" x14ac:dyDescent="0.3">
      <c r="A528" s="1" t="s">
        <v>3</v>
      </c>
      <c r="B528" s="1">
        <v>120</v>
      </c>
      <c r="C528" s="2">
        <v>44635.62400462963</v>
      </c>
      <c r="D528" s="1" t="s">
        <v>12</v>
      </c>
      <c r="E528" s="1" t="s">
        <v>15</v>
      </c>
      <c r="F528" s="1" t="s">
        <v>17</v>
      </c>
      <c r="G528" s="1" t="s">
        <v>143</v>
      </c>
      <c r="M528" s="6">
        <f t="shared" si="16"/>
        <v>44636</v>
      </c>
      <c r="N528" s="7">
        <f t="shared" si="17"/>
        <v>44635.62400462963</v>
      </c>
      <c r="O528" s="7"/>
      <c r="P528" s="7"/>
    </row>
    <row r="529" spans="1:16" x14ac:dyDescent="0.3">
      <c r="A529" s="1" t="s">
        <v>3</v>
      </c>
      <c r="B529" s="1">
        <v>119</v>
      </c>
      <c r="C529" s="2">
        <v>44635.624340277776</v>
      </c>
      <c r="D529" s="1" t="s">
        <v>12</v>
      </c>
      <c r="E529" s="1" t="s">
        <v>15</v>
      </c>
      <c r="F529" s="1" t="s">
        <v>17</v>
      </c>
      <c r="G529" s="1" t="s">
        <v>143</v>
      </c>
      <c r="M529" s="6">
        <f t="shared" si="16"/>
        <v>44636</v>
      </c>
      <c r="N529" s="7">
        <f t="shared" si="17"/>
        <v>44635.624340277776</v>
      </c>
      <c r="O529" s="7"/>
      <c r="P529" s="7"/>
    </row>
    <row r="530" spans="1:16" x14ac:dyDescent="0.3">
      <c r="A530" s="1" t="s">
        <v>3</v>
      </c>
      <c r="B530" s="1">
        <v>118</v>
      </c>
      <c r="C530" s="2">
        <v>44635.624456018515</v>
      </c>
      <c r="D530" s="1" t="s">
        <v>12</v>
      </c>
      <c r="E530" s="1" t="s">
        <v>15</v>
      </c>
      <c r="F530" s="1" t="s">
        <v>17</v>
      </c>
      <c r="G530" s="1" t="s">
        <v>143</v>
      </c>
      <c r="M530" s="6">
        <f t="shared" si="16"/>
        <v>44636</v>
      </c>
      <c r="N530" s="7">
        <f t="shared" si="17"/>
        <v>44635.624456018515</v>
      </c>
      <c r="O530" s="7"/>
      <c r="P530" s="7"/>
    </row>
    <row r="531" spans="1:16" x14ac:dyDescent="0.3">
      <c r="A531" s="1" t="s">
        <v>3</v>
      </c>
      <c r="B531" s="1">
        <v>114</v>
      </c>
      <c r="C531" s="2">
        <v>44635.624594907407</v>
      </c>
      <c r="D531" s="1" t="s">
        <v>12</v>
      </c>
      <c r="E531" s="1" t="s">
        <v>15</v>
      </c>
      <c r="F531" s="1" t="s">
        <v>17</v>
      </c>
      <c r="G531" s="1" t="s">
        <v>143</v>
      </c>
      <c r="M531" s="6">
        <f t="shared" si="16"/>
        <v>44636</v>
      </c>
      <c r="N531" s="7">
        <f t="shared" si="17"/>
        <v>44635.624594907407</v>
      </c>
      <c r="O531" s="7"/>
      <c r="P531" s="7"/>
    </row>
    <row r="532" spans="1:16" x14ac:dyDescent="0.3">
      <c r="A532" s="1" t="s">
        <v>3</v>
      </c>
      <c r="B532" s="1">
        <v>115</v>
      </c>
      <c r="C532" s="2">
        <v>44635.624930555554</v>
      </c>
      <c r="D532" s="1" t="s">
        <v>12</v>
      </c>
      <c r="E532" s="1" t="s">
        <v>15</v>
      </c>
      <c r="F532" s="1" t="s">
        <v>17</v>
      </c>
      <c r="G532" s="1" t="s">
        <v>143</v>
      </c>
      <c r="M532" s="6">
        <f t="shared" si="16"/>
        <v>44636</v>
      </c>
      <c r="N532" s="7">
        <f t="shared" si="17"/>
        <v>44635.624930555554</v>
      </c>
      <c r="O532" s="7"/>
      <c r="P532" s="7"/>
    </row>
    <row r="533" spans="1:16" x14ac:dyDescent="0.3">
      <c r="A533" s="1" t="s">
        <v>3</v>
      </c>
      <c r="B533" s="1">
        <v>113</v>
      </c>
      <c r="C533" s="2">
        <v>44635.625196759262</v>
      </c>
      <c r="D533" s="1" t="s">
        <v>12</v>
      </c>
      <c r="E533" s="1" t="s">
        <v>15</v>
      </c>
      <c r="F533" s="1" t="s">
        <v>17</v>
      </c>
      <c r="G533" s="1" t="s">
        <v>143</v>
      </c>
      <c r="M533" s="6">
        <f t="shared" si="16"/>
        <v>44636</v>
      </c>
      <c r="N533" s="7">
        <f t="shared" si="17"/>
        <v>44635.625196759262</v>
      </c>
      <c r="O533" s="7"/>
      <c r="P533" s="7"/>
    </row>
    <row r="534" spans="1:16" x14ac:dyDescent="0.3">
      <c r="A534" s="1" t="s">
        <v>3</v>
      </c>
      <c r="B534" s="1">
        <v>127</v>
      </c>
      <c r="C534" s="2">
        <v>44635.625578703701</v>
      </c>
      <c r="D534" s="1" t="s">
        <v>12</v>
      </c>
      <c r="E534" s="1" t="s">
        <v>15</v>
      </c>
      <c r="F534" s="1" t="s">
        <v>17</v>
      </c>
      <c r="G534" s="1" t="s">
        <v>143</v>
      </c>
      <c r="M534" s="6">
        <f t="shared" si="16"/>
        <v>44636</v>
      </c>
      <c r="N534" s="7">
        <f t="shared" si="17"/>
        <v>44635.625578703701</v>
      </c>
      <c r="O534" s="7"/>
      <c r="P534" s="7"/>
    </row>
    <row r="535" spans="1:16" x14ac:dyDescent="0.3">
      <c r="A535" s="1" t="s">
        <v>3</v>
      </c>
      <c r="B535" s="1">
        <v>124</v>
      </c>
      <c r="C535" s="2">
        <v>44635.625891203701</v>
      </c>
      <c r="D535" s="1" t="s">
        <v>12</v>
      </c>
      <c r="E535" s="1" t="s">
        <v>15</v>
      </c>
      <c r="F535" s="1" t="s">
        <v>17</v>
      </c>
      <c r="G535" s="1" t="s">
        <v>143</v>
      </c>
      <c r="M535" s="6">
        <f t="shared" si="16"/>
        <v>44636</v>
      </c>
      <c r="N535" s="7">
        <f t="shared" si="17"/>
        <v>44635.625891203701</v>
      </c>
      <c r="O535" s="7"/>
      <c r="P535" s="7"/>
    </row>
    <row r="536" spans="1:16" x14ac:dyDescent="0.3">
      <c r="A536" s="1" t="s">
        <v>3</v>
      </c>
      <c r="B536" s="1">
        <v>126</v>
      </c>
      <c r="C536" s="2">
        <v>44635.626331018517</v>
      </c>
      <c r="D536" s="1" t="s">
        <v>12</v>
      </c>
      <c r="E536" s="1" t="s">
        <v>15</v>
      </c>
      <c r="F536" s="1" t="s">
        <v>17</v>
      </c>
      <c r="G536" s="1" t="s">
        <v>143</v>
      </c>
      <c r="M536" s="6">
        <f t="shared" si="16"/>
        <v>44636</v>
      </c>
      <c r="N536" s="7">
        <f t="shared" si="17"/>
        <v>44635.626331018517</v>
      </c>
      <c r="O536" s="7"/>
      <c r="P536" s="7"/>
    </row>
    <row r="537" spans="1:16" x14ac:dyDescent="0.3">
      <c r="A537" s="1" t="s">
        <v>3</v>
      </c>
      <c r="B537" s="1">
        <v>82</v>
      </c>
      <c r="C537" s="2">
        <v>44635.626562500001</v>
      </c>
      <c r="D537" s="1" t="s">
        <v>13</v>
      </c>
      <c r="E537" s="1" t="s">
        <v>15</v>
      </c>
      <c r="F537" s="1" t="s">
        <v>119</v>
      </c>
      <c r="G537" s="1" t="s">
        <v>143</v>
      </c>
      <c r="J537" s="1" t="s">
        <v>120</v>
      </c>
      <c r="M537" s="6">
        <f t="shared" si="16"/>
        <v>44636</v>
      </c>
      <c r="N537" s="7">
        <f t="shared" si="17"/>
        <v>44635.626562500001</v>
      </c>
      <c r="O537" s="7"/>
      <c r="P537" s="7"/>
    </row>
    <row r="538" spans="1:16" x14ac:dyDescent="0.3">
      <c r="A538" s="1" t="s">
        <v>3</v>
      </c>
      <c r="B538" s="1">
        <v>80</v>
      </c>
      <c r="C538" s="2">
        <v>44635.626689814817</v>
      </c>
      <c r="D538" s="1" t="s">
        <v>13</v>
      </c>
      <c r="E538" s="1" t="s">
        <v>15</v>
      </c>
      <c r="F538" s="1" t="s">
        <v>119</v>
      </c>
      <c r="G538" s="1" t="s">
        <v>143</v>
      </c>
      <c r="M538" s="6">
        <f t="shared" si="16"/>
        <v>44636</v>
      </c>
      <c r="N538" s="7">
        <f t="shared" si="17"/>
        <v>44635.626689814817</v>
      </c>
      <c r="O538" s="7"/>
      <c r="P538" s="7"/>
    </row>
    <row r="539" spans="1:16" x14ac:dyDescent="0.3">
      <c r="A539" s="1" t="s">
        <v>3</v>
      </c>
      <c r="B539" s="1">
        <v>80</v>
      </c>
      <c r="C539" s="2">
        <v>44635.62736111111</v>
      </c>
      <c r="D539" s="1" t="s">
        <v>13</v>
      </c>
      <c r="E539" s="1" t="s">
        <v>15</v>
      </c>
      <c r="F539" s="1" t="s">
        <v>119</v>
      </c>
      <c r="G539" s="1" t="s">
        <v>143</v>
      </c>
      <c r="M539" s="6">
        <f t="shared" si="16"/>
        <v>44636</v>
      </c>
      <c r="N539" s="7">
        <f t="shared" si="17"/>
        <v>44635.62736111111</v>
      </c>
      <c r="O539" s="7"/>
      <c r="P539" s="7"/>
    </row>
    <row r="540" spans="1:16" x14ac:dyDescent="0.3">
      <c r="A540" s="1" t="s">
        <v>3</v>
      </c>
      <c r="B540" s="1">
        <v>160</v>
      </c>
      <c r="C540" s="2">
        <v>44635.629166666666</v>
      </c>
      <c r="D540" s="1" t="s">
        <v>13</v>
      </c>
      <c r="E540" s="1" t="s">
        <v>15</v>
      </c>
      <c r="F540" s="1" t="s">
        <v>119</v>
      </c>
      <c r="G540" s="1" t="s">
        <v>143</v>
      </c>
      <c r="M540" s="6">
        <f t="shared" si="16"/>
        <v>44636</v>
      </c>
      <c r="N540" s="7">
        <f t="shared" si="17"/>
        <v>44635.629166666666</v>
      </c>
      <c r="O540" s="7"/>
      <c r="P540" s="7"/>
    </row>
    <row r="541" spans="1:16" x14ac:dyDescent="0.3">
      <c r="A541" s="1" t="s">
        <v>3</v>
      </c>
      <c r="B541" s="1">
        <v>79</v>
      </c>
      <c r="C541" s="2">
        <v>44635.630162037036</v>
      </c>
      <c r="D541" s="1" t="s">
        <v>13</v>
      </c>
      <c r="E541" s="1" t="s">
        <v>15</v>
      </c>
      <c r="F541" s="1" t="s">
        <v>119</v>
      </c>
      <c r="G541" s="1" t="s">
        <v>143</v>
      </c>
      <c r="M541" s="6">
        <f t="shared" si="16"/>
        <v>44636</v>
      </c>
      <c r="N541" s="7">
        <f t="shared" si="17"/>
        <v>44635.630162037036</v>
      </c>
      <c r="O541" s="7"/>
      <c r="P541" s="7"/>
    </row>
    <row r="542" spans="1:16" x14ac:dyDescent="0.3">
      <c r="A542" s="1" t="s">
        <v>3</v>
      </c>
      <c r="B542" s="1">
        <v>78</v>
      </c>
      <c r="C542" s="2">
        <v>44635.631296296298</v>
      </c>
      <c r="D542" s="1" t="s">
        <v>13</v>
      </c>
      <c r="E542" s="1" t="s">
        <v>15</v>
      </c>
      <c r="F542" s="1" t="s">
        <v>119</v>
      </c>
      <c r="G542" s="1" t="s">
        <v>143</v>
      </c>
      <c r="M542" s="6">
        <f t="shared" si="16"/>
        <v>44636</v>
      </c>
      <c r="N542" s="7">
        <f t="shared" si="17"/>
        <v>44635.631296296298</v>
      </c>
      <c r="O542" s="7"/>
      <c r="P542" s="7"/>
    </row>
    <row r="543" spans="1:16" x14ac:dyDescent="0.3">
      <c r="A543" s="1" t="s">
        <v>3</v>
      </c>
      <c r="B543" s="1">
        <v>77</v>
      </c>
      <c r="C543" s="2">
        <v>44635.632638888892</v>
      </c>
      <c r="D543" s="1" t="s">
        <v>13</v>
      </c>
      <c r="E543" s="1" t="s">
        <v>15</v>
      </c>
      <c r="F543" s="1" t="s">
        <v>119</v>
      </c>
      <c r="G543" s="1" t="s">
        <v>143</v>
      </c>
      <c r="M543" s="6">
        <f t="shared" si="16"/>
        <v>44636</v>
      </c>
      <c r="N543" s="7">
        <f t="shared" si="17"/>
        <v>44635.632638888892</v>
      </c>
      <c r="O543" s="7"/>
      <c r="P543" s="7"/>
    </row>
    <row r="544" spans="1:16" x14ac:dyDescent="0.3">
      <c r="A544" s="1" t="s">
        <v>3</v>
      </c>
      <c r="B544" s="1">
        <v>107</v>
      </c>
      <c r="C544" s="2">
        <v>44635.635381944441</v>
      </c>
      <c r="D544" s="1" t="s">
        <v>13</v>
      </c>
      <c r="E544" s="1" t="s">
        <v>15</v>
      </c>
      <c r="F544" s="1" t="s">
        <v>119</v>
      </c>
      <c r="G544" s="1" t="s">
        <v>143</v>
      </c>
      <c r="M544" s="6">
        <f t="shared" si="16"/>
        <v>44636</v>
      </c>
      <c r="N544" s="7">
        <f t="shared" si="17"/>
        <v>44635.635381944441</v>
      </c>
      <c r="O544" s="7"/>
      <c r="P544" s="7"/>
    </row>
    <row r="545" spans="1:16" x14ac:dyDescent="0.3">
      <c r="A545" s="1" t="s">
        <v>3</v>
      </c>
      <c r="B545" s="1">
        <v>108</v>
      </c>
      <c r="C545" s="2">
        <v>44635.636111111111</v>
      </c>
      <c r="D545" s="1" t="s">
        <v>13</v>
      </c>
      <c r="E545" s="1" t="s">
        <v>15</v>
      </c>
      <c r="F545" s="1" t="s">
        <v>119</v>
      </c>
      <c r="G545" s="1" t="s">
        <v>143</v>
      </c>
      <c r="M545" s="6">
        <f t="shared" si="16"/>
        <v>44636</v>
      </c>
      <c r="N545" s="7">
        <f t="shared" si="17"/>
        <v>44635.636111111111</v>
      </c>
      <c r="O545" s="7"/>
      <c r="P545" s="7"/>
    </row>
    <row r="546" spans="1:16" x14ac:dyDescent="0.3">
      <c r="A546" s="1" t="s">
        <v>3</v>
      </c>
      <c r="B546" s="1">
        <v>101</v>
      </c>
      <c r="C546" s="2">
        <v>44635.63958333333</v>
      </c>
      <c r="D546" s="1" t="s">
        <v>13</v>
      </c>
      <c r="E546" s="1" t="s">
        <v>15</v>
      </c>
      <c r="F546" s="1" t="s">
        <v>119</v>
      </c>
      <c r="G546" s="1" t="s">
        <v>143</v>
      </c>
      <c r="M546" s="6">
        <f t="shared" si="16"/>
        <v>44636</v>
      </c>
      <c r="N546" s="7">
        <f t="shared" si="17"/>
        <v>44635.63958333333</v>
      </c>
      <c r="O546" s="7"/>
      <c r="P546" s="7"/>
    </row>
    <row r="547" spans="1:16" x14ac:dyDescent="0.3">
      <c r="A547" s="1" t="s">
        <v>3</v>
      </c>
      <c r="B547" s="1">
        <v>84</v>
      </c>
      <c r="C547" s="2">
        <v>44635.642557870371</v>
      </c>
      <c r="D547" s="1" t="s">
        <v>13</v>
      </c>
      <c r="E547" s="1" t="s">
        <v>15</v>
      </c>
      <c r="F547" s="1" t="s">
        <v>119</v>
      </c>
      <c r="G547" s="1" t="s">
        <v>143</v>
      </c>
      <c r="M547" s="6">
        <f t="shared" si="16"/>
        <v>44636</v>
      </c>
      <c r="N547" s="7">
        <f t="shared" si="17"/>
        <v>44635.642557870371</v>
      </c>
      <c r="O547" s="7"/>
      <c r="P547" s="7"/>
    </row>
    <row r="548" spans="1:16" x14ac:dyDescent="0.3">
      <c r="A548" s="1" t="s">
        <v>3</v>
      </c>
      <c r="B548" s="1">
        <v>102</v>
      </c>
      <c r="C548" s="2">
        <v>44635.643055555556</v>
      </c>
      <c r="D548" s="1" t="s">
        <v>13</v>
      </c>
      <c r="E548" s="1" t="s">
        <v>15</v>
      </c>
      <c r="F548" s="1" t="s">
        <v>119</v>
      </c>
      <c r="G548" s="1" t="s">
        <v>143</v>
      </c>
      <c r="M548" s="6">
        <f t="shared" si="16"/>
        <v>44636</v>
      </c>
      <c r="N548" s="7">
        <f t="shared" si="17"/>
        <v>44635.643055555556</v>
      </c>
      <c r="O548" s="7"/>
      <c r="P548" s="7"/>
    </row>
    <row r="549" spans="1:16" x14ac:dyDescent="0.3">
      <c r="A549" s="1" t="s">
        <v>3</v>
      </c>
      <c r="B549" s="1">
        <v>84</v>
      </c>
      <c r="C549" s="2">
        <v>44635.643483796295</v>
      </c>
      <c r="D549" s="1" t="s">
        <v>13</v>
      </c>
      <c r="E549" s="1" t="s">
        <v>15</v>
      </c>
      <c r="F549" s="1" t="s">
        <v>119</v>
      </c>
      <c r="G549" s="1" t="s">
        <v>143</v>
      </c>
      <c r="M549" s="6">
        <f t="shared" si="16"/>
        <v>44636</v>
      </c>
      <c r="N549" s="7">
        <f t="shared" si="17"/>
        <v>44635.643483796295</v>
      </c>
      <c r="O549" s="7"/>
      <c r="P549" s="7"/>
    </row>
    <row r="550" spans="1:16" x14ac:dyDescent="0.3">
      <c r="A550" s="1" t="s">
        <v>3</v>
      </c>
      <c r="B550" s="1">
        <v>81</v>
      </c>
      <c r="C550" s="2">
        <v>44635.646527777775</v>
      </c>
      <c r="D550" s="1" t="s">
        <v>13</v>
      </c>
      <c r="E550" s="1" t="s">
        <v>15</v>
      </c>
      <c r="F550" s="1" t="s">
        <v>119</v>
      </c>
      <c r="G550" s="1" t="s">
        <v>143</v>
      </c>
      <c r="M550" s="6">
        <f t="shared" si="16"/>
        <v>44636</v>
      </c>
      <c r="N550" s="7">
        <f t="shared" si="17"/>
        <v>44635.646527777775</v>
      </c>
      <c r="O550" s="7"/>
      <c r="P550" s="7"/>
    </row>
    <row r="551" spans="1:16" x14ac:dyDescent="0.3">
      <c r="A551" s="1" t="s">
        <v>3</v>
      </c>
      <c r="B551" s="1">
        <v>83</v>
      </c>
      <c r="C551" s="2">
        <v>44635.649444444447</v>
      </c>
      <c r="D551" s="1" t="s">
        <v>13</v>
      </c>
      <c r="E551" s="1" t="s">
        <v>15</v>
      </c>
      <c r="F551" s="1" t="s">
        <v>119</v>
      </c>
      <c r="G551" s="1" t="s">
        <v>143</v>
      </c>
      <c r="M551" s="6">
        <f t="shared" si="16"/>
        <v>44636</v>
      </c>
      <c r="N551" s="7">
        <f t="shared" si="17"/>
        <v>44635.649444444447</v>
      </c>
      <c r="O551" s="7"/>
      <c r="P551" s="7"/>
    </row>
    <row r="552" spans="1:16" x14ac:dyDescent="0.3">
      <c r="A552" s="1" t="s">
        <v>3</v>
      </c>
      <c r="B552" s="1">
        <v>105</v>
      </c>
      <c r="C552" s="2">
        <v>44635.65</v>
      </c>
      <c r="D552" s="1" t="s">
        <v>13</v>
      </c>
      <c r="E552" s="1" t="s">
        <v>15</v>
      </c>
      <c r="F552" s="1" t="s">
        <v>119</v>
      </c>
      <c r="G552" s="1" t="s">
        <v>143</v>
      </c>
      <c r="M552" s="6">
        <f t="shared" si="16"/>
        <v>44636</v>
      </c>
      <c r="N552" s="7">
        <f t="shared" si="17"/>
        <v>44635.65</v>
      </c>
      <c r="O552" s="7"/>
      <c r="P552" s="7"/>
    </row>
    <row r="553" spans="1:16" x14ac:dyDescent="0.3">
      <c r="A553" s="1" t="s">
        <v>3</v>
      </c>
      <c r="B553" s="1">
        <v>106</v>
      </c>
      <c r="C553" s="2">
        <v>44635.65347222222</v>
      </c>
      <c r="D553" s="1" t="s">
        <v>13</v>
      </c>
      <c r="E553" s="1" t="s">
        <v>15</v>
      </c>
      <c r="F553" s="1" t="s">
        <v>119</v>
      </c>
      <c r="G553" s="1" t="s">
        <v>143</v>
      </c>
      <c r="M553" s="6">
        <f t="shared" si="16"/>
        <v>44636</v>
      </c>
      <c r="N553" s="7">
        <f t="shared" si="17"/>
        <v>44635.65347222222</v>
      </c>
      <c r="O553" s="7"/>
      <c r="P553" s="7"/>
    </row>
    <row r="554" spans="1:16" x14ac:dyDescent="0.3">
      <c r="A554" s="1" t="s">
        <v>3</v>
      </c>
      <c r="B554" s="1">
        <v>99</v>
      </c>
      <c r="C554" s="2">
        <v>44635.654814814814</v>
      </c>
      <c r="D554" s="1" t="s">
        <v>13</v>
      </c>
      <c r="E554" s="1" t="s">
        <v>15</v>
      </c>
      <c r="F554" s="1" t="s">
        <v>119</v>
      </c>
      <c r="G554" s="1" t="s">
        <v>143</v>
      </c>
      <c r="M554" s="6">
        <f t="shared" si="16"/>
        <v>44636</v>
      </c>
      <c r="N554" s="7">
        <f t="shared" si="17"/>
        <v>44635.654814814814</v>
      </c>
      <c r="O554" s="7"/>
      <c r="P554" s="7"/>
    </row>
    <row r="555" spans="1:16" x14ac:dyDescent="0.3">
      <c r="A555" s="1" t="s">
        <v>3</v>
      </c>
      <c r="B555" s="1">
        <v>92</v>
      </c>
      <c r="C555" s="2">
        <v>44635.656944444447</v>
      </c>
      <c r="D555" s="1" t="s">
        <v>13</v>
      </c>
      <c r="E555" s="1" t="s">
        <v>15</v>
      </c>
      <c r="F555" s="1" t="s">
        <v>119</v>
      </c>
      <c r="G555" s="1" t="s">
        <v>143</v>
      </c>
      <c r="M555" s="6">
        <f t="shared" si="16"/>
        <v>44636</v>
      </c>
      <c r="N555" s="7">
        <f t="shared" si="17"/>
        <v>44635.656944444447</v>
      </c>
      <c r="O555" s="7"/>
      <c r="P555" s="7"/>
    </row>
    <row r="556" spans="1:16" x14ac:dyDescent="0.3">
      <c r="A556" s="1" t="s">
        <v>3</v>
      </c>
      <c r="B556" s="1">
        <v>90</v>
      </c>
      <c r="C556" s="2">
        <v>44635.660416666666</v>
      </c>
      <c r="D556" s="1" t="s">
        <v>13</v>
      </c>
      <c r="E556" s="1" t="s">
        <v>15</v>
      </c>
      <c r="F556" s="1" t="s">
        <v>119</v>
      </c>
      <c r="G556" s="1" t="s">
        <v>143</v>
      </c>
      <c r="M556" s="6">
        <f t="shared" si="16"/>
        <v>44636</v>
      </c>
      <c r="N556" s="7">
        <f t="shared" si="17"/>
        <v>44635.660416666666</v>
      </c>
      <c r="O556" s="7"/>
      <c r="P556" s="7"/>
    </row>
    <row r="557" spans="1:16" x14ac:dyDescent="0.3">
      <c r="A557" s="1" t="s">
        <v>3</v>
      </c>
      <c r="B557" s="1">
        <v>72</v>
      </c>
      <c r="C557" s="2">
        <v>44635.663055555553</v>
      </c>
      <c r="D557" s="1" t="s">
        <v>13</v>
      </c>
      <c r="E557" s="1" t="s">
        <v>15</v>
      </c>
      <c r="F557" s="1" t="s">
        <v>119</v>
      </c>
      <c r="G557" s="1" t="s">
        <v>143</v>
      </c>
      <c r="M557" s="6">
        <f t="shared" si="16"/>
        <v>44636</v>
      </c>
      <c r="N557" s="7">
        <f t="shared" si="17"/>
        <v>44635.663055555553</v>
      </c>
      <c r="O557" s="7"/>
      <c r="P557" s="7"/>
    </row>
    <row r="558" spans="1:16" x14ac:dyDescent="0.3">
      <c r="A558" s="1" t="s">
        <v>3</v>
      </c>
      <c r="B558" s="1">
        <v>91</v>
      </c>
      <c r="C558" s="2">
        <v>44635.663888888892</v>
      </c>
      <c r="D558" s="1" t="s">
        <v>13</v>
      </c>
      <c r="E558" s="1" t="s">
        <v>15</v>
      </c>
      <c r="F558" s="1" t="s">
        <v>119</v>
      </c>
      <c r="G558" s="1" t="s">
        <v>143</v>
      </c>
      <c r="M558" s="6">
        <f t="shared" si="16"/>
        <v>44636</v>
      </c>
      <c r="N558" s="7">
        <f t="shared" si="17"/>
        <v>44635.663888888892</v>
      </c>
      <c r="O558" s="7"/>
      <c r="P558" s="7"/>
    </row>
    <row r="559" spans="1:16" x14ac:dyDescent="0.3">
      <c r="A559" s="1" t="s">
        <v>3</v>
      </c>
      <c r="B559" s="1">
        <v>81</v>
      </c>
      <c r="C559" s="2">
        <v>44635.665844907409</v>
      </c>
      <c r="D559" s="1" t="s">
        <v>13</v>
      </c>
      <c r="E559" s="1" t="s">
        <v>15</v>
      </c>
      <c r="F559" s="1" t="s">
        <v>119</v>
      </c>
      <c r="G559" s="1" t="s">
        <v>143</v>
      </c>
      <c r="M559" s="6">
        <f t="shared" si="16"/>
        <v>44636</v>
      </c>
      <c r="N559" s="7">
        <f t="shared" si="17"/>
        <v>44635.665844907409</v>
      </c>
      <c r="O559" s="7"/>
      <c r="P559" s="7"/>
    </row>
    <row r="560" spans="1:16" x14ac:dyDescent="0.3">
      <c r="A560" s="1" t="s">
        <v>3</v>
      </c>
      <c r="B560" s="1">
        <v>96</v>
      </c>
      <c r="C560" s="2">
        <v>44635.667361111111</v>
      </c>
      <c r="D560" s="1" t="s">
        <v>13</v>
      </c>
      <c r="E560" s="1" t="s">
        <v>15</v>
      </c>
      <c r="F560" s="1" t="s">
        <v>119</v>
      </c>
      <c r="G560" s="1" t="s">
        <v>143</v>
      </c>
      <c r="M560" s="6">
        <f t="shared" si="16"/>
        <v>44636</v>
      </c>
      <c r="N560" s="7">
        <f t="shared" si="17"/>
        <v>44635.667361111111</v>
      </c>
      <c r="O560" s="7"/>
      <c r="P560" s="7"/>
    </row>
    <row r="561" spans="1:16" x14ac:dyDescent="0.3">
      <c r="A561" s="1" t="s">
        <v>3</v>
      </c>
      <c r="B561" s="1">
        <v>87</v>
      </c>
      <c r="C561" s="2">
        <v>44635.670532407406</v>
      </c>
      <c r="D561" s="1" t="s">
        <v>13</v>
      </c>
      <c r="E561" s="1" t="s">
        <v>15</v>
      </c>
      <c r="F561" s="1" t="s">
        <v>119</v>
      </c>
      <c r="G561" s="1" t="s">
        <v>143</v>
      </c>
      <c r="M561" s="6">
        <f t="shared" si="16"/>
        <v>44636</v>
      </c>
      <c r="N561" s="7">
        <f t="shared" si="17"/>
        <v>44635.670532407406</v>
      </c>
      <c r="O561" s="7"/>
      <c r="P561" s="7"/>
    </row>
    <row r="562" spans="1:16" x14ac:dyDescent="0.3">
      <c r="A562" s="1" t="s">
        <v>3</v>
      </c>
      <c r="B562" s="1">
        <v>89</v>
      </c>
      <c r="C562" s="2">
        <v>44635.67083333333</v>
      </c>
      <c r="D562" s="1" t="s">
        <v>13</v>
      </c>
      <c r="E562" s="1" t="s">
        <v>15</v>
      </c>
      <c r="F562" s="1" t="s">
        <v>119</v>
      </c>
      <c r="G562" s="1" t="s">
        <v>143</v>
      </c>
      <c r="M562" s="6">
        <f t="shared" si="16"/>
        <v>44636</v>
      </c>
      <c r="N562" s="7">
        <f t="shared" si="17"/>
        <v>44635.67083333333</v>
      </c>
      <c r="O562" s="7"/>
      <c r="P562" s="7"/>
    </row>
    <row r="563" spans="1:16" x14ac:dyDescent="0.3">
      <c r="A563" s="1" t="s">
        <v>3</v>
      </c>
      <c r="B563" s="1">
        <v>91</v>
      </c>
      <c r="C563" s="2">
        <v>44635.674305555556</v>
      </c>
      <c r="D563" s="1" t="s">
        <v>13</v>
      </c>
      <c r="E563" s="1" t="s">
        <v>15</v>
      </c>
      <c r="F563" s="1" t="s">
        <v>119</v>
      </c>
      <c r="G563" s="1" t="s">
        <v>143</v>
      </c>
      <c r="M563" s="6">
        <f t="shared" si="16"/>
        <v>44636</v>
      </c>
      <c r="N563" s="7">
        <f t="shared" si="17"/>
        <v>44635.674305555556</v>
      </c>
      <c r="O563" s="7"/>
      <c r="P563" s="7"/>
    </row>
    <row r="564" spans="1:16" x14ac:dyDescent="0.3">
      <c r="A564" s="1" t="s">
        <v>3</v>
      </c>
      <c r="B564" s="1">
        <v>87</v>
      </c>
      <c r="C564" s="2">
        <v>44635.677777777775</v>
      </c>
      <c r="D564" s="1" t="s">
        <v>13</v>
      </c>
      <c r="E564" s="1" t="s">
        <v>15</v>
      </c>
      <c r="F564" s="1" t="s">
        <v>119</v>
      </c>
      <c r="G564" s="1" t="s">
        <v>143</v>
      </c>
      <c r="M564" s="6">
        <f t="shared" si="16"/>
        <v>44636</v>
      </c>
      <c r="N564" s="7">
        <f t="shared" si="17"/>
        <v>44635.677777777775</v>
      </c>
      <c r="O564" s="7"/>
      <c r="P564" s="7"/>
    </row>
    <row r="565" spans="1:16" x14ac:dyDescent="0.3">
      <c r="A565" s="1" t="s">
        <v>3</v>
      </c>
      <c r="B565" s="1">
        <v>89</v>
      </c>
      <c r="C565" s="2">
        <v>44635.681250000001</v>
      </c>
      <c r="D565" s="1" t="s">
        <v>13</v>
      </c>
      <c r="E565" s="1" t="s">
        <v>15</v>
      </c>
      <c r="F565" s="1" t="s">
        <v>119</v>
      </c>
      <c r="G565" s="1" t="s">
        <v>143</v>
      </c>
      <c r="M565" s="6">
        <f t="shared" si="16"/>
        <v>44636</v>
      </c>
      <c r="N565" s="7">
        <f t="shared" si="17"/>
        <v>44635.681250000001</v>
      </c>
      <c r="O565" s="7"/>
      <c r="P565" s="7"/>
    </row>
    <row r="566" spans="1:16" x14ac:dyDescent="0.3">
      <c r="A566" s="1" t="s">
        <v>3</v>
      </c>
      <c r="B566" s="1">
        <v>99</v>
      </c>
      <c r="C566" s="2">
        <v>44635.68472222222</v>
      </c>
      <c r="D566" s="1" t="s">
        <v>13</v>
      </c>
      <c r="E566" s="1" t="s">
        <v>15</v>
      </c>
      <c r="F566" s="1" t="s">
        <v>119</v>
      </c>
      <c r="G566" s="1" t="s">
        <v>143</v>
      </c>
      <c r="M566" s="6">
        <f t="shared" si="16"/>
        <v>44636</v>
      </c>
      <c r="N566" s="7">
        <f t="shared" si="17"/>
        <v>44635.68472222222</v>
      </c>
      <c r="O566" s="7"/>
      <c r="P566" s="7"/>
    </row>
    <row r="567" spans="1:16" x14ac:dyDescent="0.3">
      <c r="A567" s="1" t="s">
        <v>3</v>
      </c>
      <c r="B567" s="1">
        <v>88</v>
      </c>
      <c r="C567" s="2">
        <v>44635.686689814815</v>
      </c>
      <c r="D567" s="1" t="s">
        <v>13</v>
      </c>
      <c r="E567" s="1" t="s">
        <v>15</v>
      </c>
      <c r="F567" s="1" t="s">
        <v>119</v>
      </c>
      <c r="G567" s="1" t="s">
        <v>143</v>
      </c>
      <c r="M567" s="6">
        <f t="shared" si="16"/>
        <v>44636</v>
      </c>
      <c r="N567" s="7">
        <f t="shared" si="17"/>
        <v>44635.686689814815</v>
      </c>
      <c r="O567" s="7"/>
      <c r="P567" s="7"/>
    </row>
    <row r="568" spans="1:16" x14ac:dyDescent="0.3">
      <c r="A568" s="1" t="s">
        <v>3</v>
      </c>
      <c r="B568" s="1">
        <v>107</v>
      </c>
      <c r="C568" s="2">
        <v>44635.688194444447</v>
      </c>
      <c r="D568" s="1" t="s">
        <v>11</v>
      </c>
      <c r="E568" s="1" t="s">
        <v>15</v>
      </c>
      <c r="F568" s="1" t="s">
        <v>17</v>
      </c>
      <c r="G568" s="1" t="s">
        <v>143</v>
      </c>
      <c r="M568" s="6">
        <f t="shared" si="16"/>
        <v>44636</v>
      </c>
      <c r="N568" s="7">
        <f t="shared" si="17"/>
        <v>44635.688194444447</v>
      </c>
      <c r="O568" s="7"/>
      <c r="P568" s="7"/>
    </row>
    <row r="569" spans="1:16" x14ac:dyDescent="0.3">
      <c r="A569" s="1" t="s">
        <v>3</v>
      </c>
      <c r="B569" s="1">
        <v>95</v>
      </c>
      <c r="C569" s="2">
        <v>44635.691261574073</v>
      </c>
      <c r="D569" s="1" t="s">
        <v>11</v>
      </c>
      <c r="E569" s="1" t="s">
        <v>15</v>
      </c>
      <c r="F569" s="1" t="s">
        <v>17</v>
      </c>
      <c r="G569" s="1" t="s">
        <v>143</v>
      </c>
      <c r="M569" s="6">
        <f t="shared" si="16"/>
        <v>44636</v>
      </c>
      <c r="N569" s="7">
        <f t="shared" si="17"/>
        <v>44635.691261574073</v>
      </c>
      <c r="O569" s="7"/>
      <c r="P569" s="7"/>
    </row>
    <row r="570" spans="1:16" x14ac:dyDescent="0.3">
      <c r="A570" s="1" t="s">
        <v>3</v>
      </c>
      <c r="B570" s="1">
        <v>106</v>
      </c>
      <c r="C570" s="2">
        <v>44635.691666666666</v>
      </c>
      <c r="D570" s="1" t="s">
        <v>11</v>
      </c>
      <c r="E570" s="1" t="s">
        <v>15</v>
      </c>
      <c r="F570" s="1" t="s">
        <v>17</v>
      </c>
      <c r="G570" s="1" t="s">
        <v>143</v>
      </c>
      <c r="M570" s="6">
        <f t="shared" si="16"/>
        <v>44636</v>
      </c>
      <c r="N570" s="7">
        <f t="shared" si="17"/>
        <v>44635.691666666666</v>
      </c>
      <c r="O570" s="7"/>
      <c r="P570" s="7"/>
    </row>
    <row r="571" spans="1:16" x14ac:dyDescent="0.3">
      <c r="A571" s="1" t="s">
        <v>3</v>
      </c>
      <c r="B571" s="1">
        <v>100</v>
      </c>
      <c r="C571" s="2">
        <v>44635.694710648146</v>
      </c>
      <c r="D571" s="1" t="s">
        <v>11</v>
      </c>
      <c r="E571" s="1" t="s">
        <v>15</v>
      </c>
      <c r="F571" s="1" t="s">
        <v>17</v>
      </c>
      <c r="G571" s="1" t="s">
        <v>143</v>
      </c>
      <c r="M571" s="6">
        <f t="shared" si="16"/>
        <v>44636</v>
      </c>
      <c r="N571" s="7">
        <f t="shared" si="17"/>
        <v>44635.694710648146</v>
      </c>
      <c r="O571" s="7"/>
      <c r="P571" s="7"/>
    </row>
    <row r="572" spans="1:16" x14ac:dyDescent="0.3">
      <c r="A572" s="1" t="s">
        <v>3</v>
      </c>
      <c r="B572" s="1">
        <v>110</v>
      </c>
      <c r="C572" s="2">
        <v>44635.695138888892</v>
      </c>
      <c r="D572" s="1" t="s">
        <v>11</v>
      </c>
      <c r="E572" s="1" t="s">
        <v>15</v>
      </c>
      <c r="F572" s="1" t="s">
        <v>17</v>
      </c>
      <c r="G572" s="1" t="s">
        <v>143</v>
      </c>
      <c r="M572" s="6">
        <f t="shared" si="16"/>
        <v>44636</v>
      </c>
      <c r="N572" s="7">
        <f t="shared" si="17"/>
        <v>44635.695138888892</v>
      </c>
      <c r="O572" s="7"/>
      <c r="P572" s="7"/>
    </row>
    <row r="573" spans="1:16" x14ac:dyDescent="0.3">
      <c r="A573" s="1" t="s">
        <v>3</v>
      </c>
      <c r="B573" s="1">
        <v>78</v>
      </c>
      <c r="C573" s="2">
        <v>44635.6952662037</v>
      </c>
      <c r="D573" s="1" t="s">
        <v>11</v>
      </c>
      <c r="E573" s="1" t="s">
        <v>15</v>
      </c>
      <c r="F573" s="1" t="s">
        <v>17</v>
      </c>
      <c r="G573" s="1" t="s">
        <v>143</v>
      </c>
      <c r="M573" s="6">
        <f t="shared" si="16"/>
        <v>44636</v>
      </c>
      <c r="N573" s="7">
        <f t="shared" si="17"/>
        <v>44635.6952662037</v>
      </c>
      <c r="O573" s="7"/>
      <c r="P573" s="7"/>
    </row>
    <row r="574" spans="1:16" x14ac:dyDescent="0.3">
      <c r="A574" s="1" t="s">
        <v>3</v>
      </c>
      <c r="B574" s="1">
        <v>86</v>
      </c>
      <c r="C574" s="2">
        <v>44635.698611111111</v>
      </c>
      <c r="D574" s="1" t="s">
        <v>11</v>
      </c>
      <c r="E574" s="1" t="s">
        <v>15</v>
      </c>
      <c r="F574" s="1" t="s">
        <v>17</v>
      </c>
      <c r="G574" s="1" t="s">
        <v>143</v>
      </c>
      <c r="M574" s="6">
        <f t="shared" si="16"/>
        <v>44636</v>
      </c>
      <c r="N574" s="7">
        <f t="shared" si="17"/>
        <v>44635.698611111111</v>
      </c>
      <c r="O574" s="7"/>
      <c r="P574" s="7"/>
    </row>
    <row r="575" spans="1:16" x14ac:dyDescent="0.3">
      <c r="A575" s="1" t="s">
        <v>3</v>
      </c>
      <c r="B575" s="1">
        <v>83</v>
      </c>
      <c r="C575" s="2">
        <v>44635.700648148151</v>
      </c>
      <c r="D575" s="1" t="s">
        <v>11</v>
      </c>
      <c r="E575" s="1" t="s">
        <v>15</v>
      </c>
      <c r="F575" s="1" t="s">
        <v>17</v>
      </c>
      <c r="G575" s="1" t="s">
        <v>143</v>
      </c>
      <c r="M575" s="6">
        <f t="shared" si="16"/>
        <v>44636</v>
      </c>
      <c r="N575" s="7">
        <f t="shared" si="17"/>
        <v>44635.700648148151</v>
      </c>
      <c r="O575" s="7"/>
      <c r="P575" s="7"/>
    </row>
    <row r="576" spans="1:16" x14ac:dyDescent="0.3">
      <c r="A576" s="1" t="s">
        <v>3</v>
      </c>
      <c r="B576" s="1">
        <v>109</v>
      </c>
      <c r="C576" s="2">
        <v>44635.70208333333</v>
      </c>
      <c r="D576" s="1" t="s">
        <v>11</v>
      </c>
      <c r="E576" s="1" t="s">
        <v>15</v>
      </c>
      <c r="F576" s="1" t="s">
        <v>17</v>
      </c>
      <c r="G576" s="1" t="s">
        <v>143</v>
      </c>
      <c r="M576" s="6">
        <f t="shared" si="16"/>
        <v>44636</v>
      </c>
      <c r="N576" s="7">
        <f t="shared" si="17"/>
        <v>44635.70208333333</v>
      </c>
      <c r="O576" s="7"/>
      <c r="P576" s="7"/>
    </row>
    <row r="577" spans="1:16" x14ac:dyDescent="0.3">
      <c r="A577" s="1" t="s">
        <v>4</v>
      </c>
      <c r="B577" s="1">
        <v>82</v>
      </c>
      <c r="C577" s="2">
        <v>44630.421423611115</v>
      </c>
      <c r="D577" s="1" t="s">
        <v>8</v>
      </c>
      <c r="E577" s="1" t="s">
        <v>118</v>
      </c>
      <c r="F577" s="1" t="s">
        <v>119</v>
      </c>
      <c r="G577" s="1" t="s">
        <v>144</v>
      </c>
      <c r="M577" s="6">
        <f t="shared" si="16"/>
        <v>44630</v>
      </c>
      <c r="N577" s="7">
        <f t="shared" si="17"/>
        <v>44630.421423611115</v>
      </c>
      <c r="O577" s="7"/>
      <c r="P577" s="7"/>
    </row>
    <row r="578" spans="1:16" x14ac:dyDescent="0.3">
      <c r="A578" s="1" t="s">
        <v>4</v>
      </c>
      <c r="B578" s="1">
        <v>87</v>
      </c>
      <c r="C578" s="2">
        <v>44630.424097222225</v>
      </c>
      <c r="D578" s="1" t="s">
        <v>8</v>
      </c>
      <c r="E578" s="1" t="s">
        <v>118</v>
      </c>
      <c r="F578" s="1" t="s">
        <v>119</v>
      </c>
      <c r="G578" s="1" t="s">
        <v>144</v>
      </c>
      <c r="M578" s="6">
        <f t="shared" si="16"/>
        <v>44630</v>
      </c>
      <c r="N578" s="7">
        <f t="shared" si="17"/>
        <v>44630.424097222225</v>
      </c>
      <c r="O578" s="7"/>
      <c r="P578" s="7"/>
    </row>
    <row r="579" spans="1:16" x14ac:dyDescent="0.3">
      <c r="A579" s="1" t="s">
        <v>4</v>
      </c>
      <c r="B579" s="1">
        <v>95</v>
      </c>
      <c r="C579" s="2">
        <v>44630.424305555556</v>
      </c>
      <c r="D579" s="1" t="s">
        <v>8</v>
      </c>
      <c r="E579" s="1" t="s">
        <v>118</v>
      </c>
      <c r="F579" s="1" t="s">
        <v>119</v>
      </c>
      <c r="G579" s="1" t="s">
        <v>144</v>
      </c>
      <c r="M579" s="6">
        <f t="shared" ref="M579:M642" si="18">VALUE(TEXT(C579,0))</f>
        <v>44630</v>
      </c>
      <c r="N579" s="7">
        <f t="shared" ref="N579:N642" si="19">C579</f>
        <v>44630.424305555556</v>
      </c>
      <c r="O579" s="7"/>
      <c r="P579" s="7"/>
    </row>
    <row r="580" spans="1:16" x14ac:dyDescent="0.3">
      <c r="A580" s="1" t="s">
        <v>4</v>
      </c>
      <c r="B580" s="1">
        <v>81</v>
      </c>
      <c r="C580" s="2">
        <v>44630.426770833335</v>
      </c>
      <c r="D580" s="1" t="s">
        <v>8</v>
      </c>
      <c r="E580" s="1" t="s">
        <v>118</v>
      </c>
      <c r="F580" s="1" t="s">
        <v>119</v>
      </c>
      <c r="G580" s="1" t="s">
        <v>144</v>
      </c>
      <c r="M580" s="6">
        <f t="shared" si="18"/>
        <v>44630</v>
      </c>
      <c r="N580" s="7">
        <f t="shared" si="19"/>
        <v>44630.426770833335</v>
      </c>
      <c r="O580" s="7"/>
      <c r="P580" s="7"/>
    </row>
    <row r="581" spans="1:16" x14ac:dyDescent="0.3">
      <c r="A581" s="1" t="s">
        <v>4</v>
      </c>
      <c r="B581" s="1">
        <v>82</v>
      </c>
      <c r="C581" s="2">
        <v>44630.427164351851</v>
      </c>
      <c r="D581" s="1" t="s">
        <v>8</v>
      </c>
      <c r="E581" s="1" t="s">
        <v>118</v>
      </c>
      <c r="F581" s="1" t="s">
        <v>119</v>
      </c>
      <c r="G581" s="1" t="s">
        <v>144</v>
      </c>
      <c r="M581" s="6">
        <f t="shared" si="18"/>
        <v>44630</v>
      </c>
      <c r="N581" s="7">
        <f t="shared" si="19"/>
        <v>44630.427164351851</v>
      </c>
      <c r="O581" s="7"/>
      <c r="P581" s="7"/>
    </row>
    <row r="582" spans="1:16" x14ac:dyDescent="0.3">
      <c r="A582" s="1" t="s">
        <v>4</v>
      </c>
      <c r="B582" s="1">
        <v>87</v>
      </c>
      <c r="C582" s="2">
        <v>44630.427777777775</v>
      </c>
      <c r="D582" s="1" t="s">
        <v>8</v>
      </c>
      <c r="E582" s="1" t="s">
        <v>118</v>
      </c>
      <c r="F582" s="1" t="s">
        <v>119</v>
      </c>
      <c r="G582" s="1" t="s">
        <v>144</v>
      </c>
      <c r="M582" s="6">
        <f t="shared" si="18"/>
        <v>44630</v>
      </c>
      <c r="N582" s="7">
        <f t="shared" si="19"/>
        <v>44630.427777777775</v>
      </c>
      <c r="O582" s="7"/>
      <c r="P582" s="7"/>
    </row>
    <row r="583" spans="1:16" x14ac:dyDescent="0.3">
      <c r="A583" s="1" t="s">
        <v>4</v>
      </c>
      <c r="B583" s="1">
        <v>81</v>
      </c>
      <c r="C583" s="2">
        <v>44630.431250000001</v>
      </c>
      <c r="D583" s="1" t="s">
        <v>8</v>
      </c>
      <c r="E583" s="1" t="s">
        <v>118</v>
      </c>
      <c r="F583" s="1" t="s">
        <v>119</v>
      </c>
      <c r="G583" s="1" t="s">
        <v>144</v>
      </c>
      <c r="M583" s="6">
        <f t="shared" si="18"/>
        <v>44630</v>
      </c>
      <c r="N583" s="7">
        <f t="shared" si="19"/>
        <v>44630.431250000001</v>
      </c>
      <c r="O583" s="7"/>
      <c r="P583" s="7"/>
    </row>
    <row r="584" spans="1:16" x14ac:dyDescent="0.3">
      <c r="A584" s="1" t="s">
        <v>4</v>
      </c>
      <c r="B584" s="1">
        <v>85</v>
      </c>
      <c r="C584" s="2">
        <v>44630.43472222222</v>
      </c>
      <c r="D584" s="1" t="s">
        <v>8</v>
      </c>
      <c r="E584" s="1" t="s">
        <v>118</v>
      </c>
      <c r="F584" s="1" t="s">
        <v>119</v>
      </c>
      <c r="G584" s="1" t="s">
        <v>144</v>
      </c>
      <c r="M584" s="6">
        <f t="shared" si="18"/>
        <v>44630</v>
      </c>
      <c r="N584" s="7">
        <f t="shared" si="19"/>
        <v>44630.43472222222</v>
      </c>
      <c r="O584" s="7"/>
      <c r="P584" s="7"/>
    </row>
    <row r="585" spans="1:16" x14ac:dyDescent="0.3">
      <c r="A585" s="1" t="s">
        <v>4</v>
      </c>
      <c r="B585" s="1">
        <v>84</v>
      </c>
      <c r="C585" s="2">
        <v>44630.43818287037</v>
      </c>
      <c r="D585" s="1" t="s">
        <v>8</v>
      </c>
      <c r="E585" s="1" t="s">
        <v>118</v>
      </c>
      <c r="F585" s="1" t="s">
        <v>119</v>
      </c>
      <c r="G585" s="1" t="s">
        <v>144</v>
      </c>
      <c r="M585" s="6">
        <f t="shared" si="18"/>
        <v>44630</v>
      </c>
      <c r="N585" s="7">
        <f t="shared" si="19"/>
        <v>44630.43818287037</v>
      </c>
      <c r="O585" s="7"/>
      <c r="P585" s="7"/>
    </row>
    <row r="586" spans="1:16" x14ac:dyDescent="0.3">
      <c r="A586" s="1" t="s">
        <v>4</v>
      </c>
      <c r="B586" s="1">
        <v>85</v>
      </c>
      <c r="C586" s="2">
        <v>44630.438194444447</v>
      </c>
      <c r="D586" s="1" t="s">
        <v>8</v>
      </c>
      <c r="E586" s="1" t="s">
        <v>118</v>
      </c>
      <c r="F586" s="1" t="s">
        <v>119</v>
      </c>
      <c r="G586" s="1" t="s">
        <v>144</v>
      </c>
      <c r="M586" s="6">
        <f t="shared" si="18"/>
        <v>44630</v>
      </c>
      <c r="N586" s="7">
        <f t="shared" si="19"/>
        <v>44630.438194444447</v>
      </c>
      <c r="O586" s="7"/>
      <c r="P586" s="7"/>
    </row>
    <row r="587" spans="1:16" x14ac:dyDescent="0.3">
      <c r="A587" s="1" t="s">
        <v>4</v>
      </c>
      <c r="B587" s="1">
        <v>88</v>
      </c>
      <c r="C587" s="2">
        <v>44630.441666666666</v>
      </c>
      <c r="D587" s="1" t="s">
        <v>9</v>
      </c>
      <c r="E587" s="1" t="s">
        <v>118</v>
      </c>
      <c r="F587" s="1" t="s">
        <v>119</v>
      </c>
      <c r="G587" s="1" t="s">
        <v>144</v>
      </c>
      <c r="M587" s="6">
        <f t="shared" si="18"/>
        <v>44630</v>
      </c>
      <c r="N587" s="7">
        <f t="shared" si="19"/>
        <v>44630.441666666666</v>
      </c>
      <c r="O587" s="7"/>
      <c r="P587" s="7"/>
    </row>
    <row r="588" spans="1:16" x14ac:dyDescent="0.3">
      <c r="A588" s="1" t="s">
        <v>4</v>
      </c>
      <c r="B588" s="1">
        <v>89</v>
      </c>
      <c r="C588" s="2">
        <v>44630.445138888892</v>
      </c>
      <c r="D588" s="1" t="s">
        <v>9</v>
      </c>
      <c r="E588" s="1" t="s">
        <v>118</v>
      </c>
      <c r="F588" s="1" t="s">
        <v>119</v>
      </c>
      <c r="G588" s="1" t="s">
        <v>144</v>
      </c>
      <c r="M588" s="6">
        <f t="shared" si="18"/>
        <v>44630</v>
      </c>
      <c r="N588" s="7">
        <f t="shared" si="19"/>
        <v>44630.445138888892</v>
      </c>
      <c r="O588" s="7"/>
      <c r="P588" s="7"/>
    </row>
    <row r="589" spans="1:16" x14ac:dyDescent="0.3">
      <c r="A589" s="1" t="s">
        <v>4</v>
      </c>
      <c r="B589" s="1">
        <v>85</v>
      </c>
      <c r="C589" s="2">
        <v>44630.448611111111</v>
      </c>
      <c r="D589" s="1" t="s">
        <v>9</v>
      </c>
      <c r="E589" s="1" t="s">
        <v>118</v>
      </c>
      <c r="F589" s="1" t="s">
        <v>119</v>
      </c>
      <c r="G589" s="1" t="s">
        <v>144</v>
      </c>
      <c r="M589" s="6">
        <f t="shared" si="18"/>
        <v>44630</v>
      </c>
      <c r="N589" s="7">
        <f t="shared" si="19"/>
        <v>44630.448611111111</v>
      </c>
      <c r="O589" s="7"/>
      <c r="P589" s="7"/>
    </row>
    <row r="590" spans="1:16" x14ac:dyDescent="0.3">
      <c r="A590" s="1" t="s">
        <v>4</v>
      </c>
      <c r="B590" s="1">
        <v>81</v>
      </c>
      <c r="C590" s="2">
        <v>44630.45208333333</v>
      </c>
      <c r="D590" s="1" t="s">
        <v>9</v>
      </c>
      <c r="E590" s="1" t="s">
        <v>118</v>
      </c>
      <c r="F590" s="1" t="s">
        <v>119</v>
      </c>
      <c r="G590" s="1" t="s">
        <v>144</v>
      </c>
      <c r="M590" s="6">
        <f t="shared" si="18"/>
        <v>44630</v>
      </c>
      <c r="N590" s="7">
        <f t="shared" si="19"/>
        <v>44630.45208333333</v>
      </c>
      <c r="O590" s="7"/>
      <c r="P590" s="7"/>
    </row>
    <row r="591" spans="1:16" x14ac:dyDescent="0.3">
      <c r="A591" s="1" t="s">
        <v>4</v>
      </c>
      <c r="B591" s="1">
        <v>93</v>
      </c>
      <c r="C591" s="2">
        <v>44630.455555555556</v>
      </c>
      <c r="D591" s="1" t="s">
        <v>9</v>
      </c>
      <c r="E591" s="1" t="s">
        <v>118</v>
      </c>
      <c r="F591" s="1" t="s">
        <v>119</v>
      </c>
      <c r="G591" s="1" t="s">
        <v>144</v>
      </c>
      <c r="M591" s="6">
        <f t="shared" si="18"/>
        <v>44630</v>
      </c>
      <c r="N591" s="7">
        <f t="shared" si="19"/>
        <v>44630.455555555556</v>
      </c>
      <c r="O591" s="7"/>
      <c r="P591" s="7"/>
    </row>
    <row r="592" spans="1:16" x14ac:dyDescent="0.3">
      <c r="A592" s="1" t="s">
        <v>4</v>
      </c>
      <c r="B592" s="1">
        <v>81</v>
      </c>
      <c r="C592" s="2">
        <v>44630.459027777775</v>
      </c>
      <c r="D592" s="1" t="s">
        <v>9</v>
      </c>
      <c r="E592" s="1" t="s">
        <v>118</v>
      </c>
      <c r="F592" s="1" t="s">
        <v>119</v>
      </c>
      <c r="G592" s="1" t="s">
        <v>144</v>
      </c>
      <c r="M592" s="6">
        <f t="shared" si="18"/>
        <v>44630</v>
      </c>
      <c r="N592" s="7">
        <f t="shared" si="19"/>
        <v>44630.459027777775</v>
      </c>
      <c r="O592" s="7"/>
      <c r="P592" s="7"/>
    </row>
    <row r="593" spans="1:16" x14ac:dyDescent="0.3">
      <c r="A593" s="1" t="s">
        <v>4</v>
      </c>
      <c r="B593" s="1">
        <v>92</v>
      </c>
      <c r="C593" s="2">
        <v>44630.462500000001</v>
      </c>
      <c r="D593" s="1" t="s">
        <v>9</v>
      </c>
      <c r="E593" s="1" t="s">
        <v>118</v>
      </c>
      <c r="F593" s="1" t="s">
        <v>119</v>
      </c>
      <c r="G593" s="1" t="s">
        <v>144</v>
      </c>
      <c r="M593" s="6">
        <f t="shared" si="18"/>
        <v>44630</v>
      </c>
      <c r="N593" s="7">
        <f t="shared" si="19"/>
        <v>44630.462500000001</v>
      </c>
      <c r="O593" s="7"/>
      <c r="P593" s="7"/>
    </row>
    <row r="594" spans="1:16" x14ac:dyDescent="0.3">
      <c r="A594" s="1" t="s">
        <v>4</v>
      </c>
      <c r="B594" s="1">
        <v>92</v>
      </c>
      <c r="C594" s="2">
        <v>44630.465960648151</v>
      </c>
      <c r="D594" s="1" t="s">
        <v>9</v>
      </c>
      <c r="E594" s="1" t="s">
        <v>118</v>
      </c>
      <c r="F594" s="1" t="s">
        <v>119</v>
      </c>
      <c r="G594" s="1" t="s">
        <v>144</v>
      </c>
      <c r="M594" s="6">
        <f t="shared" si="18"/>
        <v>44630</v>
      </c>
      <c r="N594" s="7">
        <f t="shared" si="19"/>
        <v>44630.465960648151</v>
      </c>
      <c r="O594" s="7"/>
      <c r="P594" s="7"/>
    </row>
    <row r="595" spans="1:16" x14ac:dyDescent="0.3">
      <c r="A595" s="1" t="s">
        <v>4</v>
      </c>
      <c r="B595" s="1">
        <v>90</v>
      </c>
      <c r="C595" s="2">
        <v>44630.46597222222</v>
      </c>
      <c r="D595" s="1" t="s">
        <v>13</v>
      </c>
      <c r="E595" s="1" t="s">
        <v>118</v>
      </c>
      <c r="F595" s="1" t="s">
        <v>119</v>
      </c>
      <c r="G595" s="1" t="s">
        <v>144</v>
      </c>
      <c r="M595" s="6">
        <f t="shared" si="18"/>
        <v>44630</v>
      </c>
      <c r="N595" s="7">
        <f t="shared" si="19"/>
        <v>44630.46597222222</v>
      </c>
      <c r="O595" s="7"/>
      <c r="P595" s="7"/>
    </row>
    <row r="596" spans="1:16" x14ac:dyDescent="0.3">
      <c r="A596" s="1" t="s">
        <v>4</v>
      </c>
      <c r="B596" s="1">
        <v>80</v>
      </c>
      <c r="C596" s="2">
        <v>44630.46665509259</v>
      </c>
      <c r="D596" s="1" t="s">
        <v>13</v>
      </c>
      <c r="E596" s="1" t="s">
        <v>118</v>
      </c>
      <c r="F596" s="1" t="s">
        <v>119</v>
      </c>
      <c r="G596" s="1" t="s">
        <v>144</v>
      </c>
      <c r="M596" s="6">
        <f t="shared" si="18"/>
        <v>44630</v>
      </c>
      <c r="N596" s="7">
        <f t="shared" si="19"/>
        <v>44630.46665509259</v>
      </c>
      <c r="O596" s="7"/>
      <c r="P596" s="7"/>
    </row>
    <row r="597" spans="1:16" x14ac:dyDescent="0.3">
      <c r="A597" s="1" t="s">
        <v>4</v>
      </c>
      <c r="B597" s="1">
        <v>88</v>
      </c>
      <c r="C597" s="2">
        <v>44630.469236111108</v>
      </c>
      <c r="D597" s="1" t="s">
        <v>13</v>
      </c>
      <c r="E597" s="1" t="s">
        <v>118</v>
      </c>
      <c r="F597" s="1" t="s">
        <v>119</v>
      </c>
      <c r="G597" s="1" t="s">
        <v>144</v>
      </c>
      <c r="M597" s="6">
        <f t="shared" si="18"/>
        <v>44630</v>
      </c>
      <c r="N597" s="7">
        <f t="shared" si="19"/>
        <v>44630.469236111108</v>
      </c>
      <c r="O597" s="7"/>
      <c r="P597" s="7"/>
    </row>
    <row r="598" spans="1:16" x14ac:dyDescent="0.3">
      <c r="A598" s="1" t="s">
        <v>4</v>
      </c>
      <c r="B598" s="1">
        <v>85</v>
      </c>
      <c r="C598" s="2">
        <v>44630.469444444447</v>
      </c>
      <c r="D598" s="1" t="s">
        <v>13</v>
      </c>
      <c r="E598" s="1" t="s">
        <v>118</v>
      </c>
      <c r="F598" s="1" t="s">
        <v>119</v>
      </c>
      <c r="G598" s="1" t="s">
        <v>144</v>
      </c>
      <c r="M598" s="6">
        <f t="shared" si="18"/>
        <v>44630</v>
      </c>
      <c r="N598" s="7">
        <f t="shared" si="19"/>
        <v>44630.469444444447</v>
      </c>
      <c r="O598" s="7"/>
      <c r="P598" s="7"/>
    </row>
    <row r="599" spans="1:16" x14ac:dyDescent="0.3">
      <c r="A599" s="1" t="s">
        <v>4</v>
      </c>
      <c r="B599" s="1">
        <v>93</v>
      </c>
      <c r="C599" s="2">
        <v>44630.472916666666</v>
      </c>
      <c r="D599" s="1" t="s">
        <v>13</v>
      </c>
      <c r="E599" s="1" t="s">
        <v>118</v>
      </c>
      <c r="F599" s="1" t="s">
        <v>119</v>
      </c>
      <c r="G599" s="1" t="s">
        <v>144</v>
      </c>
      <c r="M599" s="6">
        <f t="shared" si="18"/>
        <v>44630</v>
      </c>
      <c r="N599" s="7">
        <f t="shared" si="19"/>
        <v>44630.472916666666</v>
      </c>
      <c r="O599" s="7"/>
      <c r="P599" s="7"/>
    </row>
    <row r="600" spans="1:16" x14ac:dyDescent="0.3">
      <c r="A600" s="1" t="s">
        <v>4</v>
      </c>
      <c r="B600" s="1">
        <v>87</v>
      </c>
      <c r="C600" s="2">
        <v>44630.476388888892</v>
      </c>
      <c r="D600" s="1" t="s">
        <v>13</v>
      </c>
      <c r="E600" s="1" t="s">
        <v>118</v>
      </c>
      <c r="F600" s="1" t="s">
        <v>119</v>
      </c>
      <c r="G600" s="1" t="s">
        <v>144</v>
      </c>
      <c r="M600" s="6">
        <f t="shared" si="18"/>
        <v>44630</v>
      </c>
      <c r="N600" s="7">
        <f t="shared" si="19"/>
        <v>44630.476388888892</v>
      </c>
      <c r="O600" s="7"/>
      <c r="P600" s="7"/>
    </row>
    <row r="601" spans="1:16" x14ac:dyDescent="0.3">
      <c r="A601" s="1" t="s">
        <v>4</v>
      </c>
      <c r="B601" s="1">
        <v>94</v>
      </c>
      <c r="C601" s="2">
        <v>44630.479861111111</v>
      </c>
      <c r="D601" s="1" t="s">
        <v>13</v>
      </c>
      <c r="E601" s="1" t="s">
        <v>118</v>
      </c>
      <c r="F601" s="1" t="s">
        <v>119</v>
      </c>
      <c r="G601" s="1" t="s">
        <v>144</v>
      </c>
      <c r="M601" s="6">
        <f t="shared" si="18"/>
        <v>44630</v>
      </c>
      <c r="N601" s="7">
        <f t="shared" si="19"/>
        <v>44630.479861111111</v>
      </c>
      <c r="O601" s="7"/>
      <c r="P601" s="7"/>
    </row>
    <row r="602" spans="1:16" x14ac:dyDescent="0.3">
      <c r="A602" s="1" t="s">
        <v>4</v>
      </c>
      <c r="B602" s="1">
        <v>82</v>
      </c>
      <c r="C602" s="2">
        <v>44630.48333333333</v>
      </c>
      <c r="D602" s="1" t="s">
        <v>13</v>
      </c>
      <c r="E602" s="1" t="s">
        <v>118</v>
      </c>
      <c r="F602" s="1" t="s">
        <v>119</v>
      </c>
      <c r="G602" s="1" t="s">
        <v>144</v>
      </c>
      <c r="M602" s="6">
        <f t="shared" si="18"/>
        <v>44630</v>
      </c>
      <c r="N602" s="7">
        <f t="shared" si="19"/>
        <v>44630.48333333333</v>
      </c>
      <c r="O602" s="7"/>
      <c r="P602" s="7"/>
    </row>
    <row r="603" spans="1:16" x14ac:dyDescent="0.3">
      <c r="A603" s="1" t="s">
        <v>4</v>
      </c>
      <c r="B603" s="1">
        <v>90</v>
      </c>
      <c r="C603" s="2">
        <v>44630.486805555556</v>
      </c>
      <c r="D603" s="1" t="s">
        <v>13</v>
      </c>
      <c r="E603" s="1" t="s">
        <v>118</v>
      </c>
      <c r="F603" s="1" t="s">
        <v>119</v>
      </c>
      <c r="G603" s="1" t="s">
        <v>144</v>
      </c>
      <c r="M603" s="6">
        <f t="shared" si="18"/>
        <v>44630</v>
      </c>
      <c r="N603" s="7">
        <f t="shared" si="19"/>
        <v>44630.486805555556</v>
      </c>
      <c r="O603" s="7"/>
      <c r="P603" s="7"/>
    </row>
    <row r="604" spans="1:16" x14ac:dyDescent="0.3">
      <c r="A604" s="1" t="s">
        <v>4</v>
      </c>
      <c r="B604" s="1">
        <v>76</v>
      </c>
      <c r="C604" s="2">
        <v>44630.490277777775</v>
      </c>
      <c r="D604" s="1" t="s">
        <v>13</v>
      </c>
      <c r="E604" s="1" t="s">
        <v>118</v>
      </c>
      <c r="F604" s="1" t="s">
        <v>119</v>
      </c>
      <c r="G604" s="1" t="s">
        <v>144</v>
      </c>
      <c r="M604" s="6">
        <f t="shared" si="18"/>
        <v>44630</v>
      </c>
      <c r="N604" s="7">
        <f t="shared" si="19"/>
        <v>44630.490277777775</v>
      </c>
      <c r="O604" s="7"/>
      <c r="P604" s="7"/>
    </row>
    <row r="605" spans="1:16" x14ac:dyDescent="0.3">
      <c r="A605" s="1" t="s">
        <v>4</v>
      </c>
      <c r="B605" s="1">
        <v>83</v>
      </c>
      <c r="C605" s="2">
        <v>44630.493750000001</v>
      </c>
      <c r="D605" s="1" t="s">
        <v>13</v>
      </c>
      <c r="E605" s="1" t="s">
        <v>118</v>
      </c>
      <c r="F605" s="1" t="s">
        <v>119</v>
      </c>
      <c r="G605" s="1" t="s">
        <v>144</v>
      </c>
      <c r="M605" s="6">
        <f t="shared" si="18"/>
        <v>44630</v>
      </c>
      <c r="N605" s="7">
        <f t="shared" si="19"/>
        <v>44630.493750000001</v>
      </c>
      <c r="O605" s="7"/>
      <c r="P605" s="7"/>
    </row>
    <row r="606" spans="1:16" x14ac:dyDescent="0.3">
      <c r="A606" s="1" t="s">
        <v>4</v>
      </c>
      <c r="B606" s="1">
        <v>88</v>
      </c>
      <c r="C606" s="2">
        <v>44630.496932870374</v>
      </c>
      <c r="D606" s="1" t="s">
        <v>13</v>
      </c>
      <c r="E606" s="1" t="s">
        <v>118</v>
      </c>
      <c r="F606" s="1" t="s">
        <v>119</v>
      </c>
      <c r="G606" s="1" t="s">
        <v>144</v>
      </c>
      <c r="M606" s="6">
        <f t="shared" si="18"/>
        <v>44630</v>
      </c>
      <c r="N606" s="7">
        <f t="shared" si="19"/>
        <v>44630.496932870374</v>
      </c>
      <c r="O606" s="7"/>
      <c r="P606" s="7"/>
    </row>
    <row r="607" spans="1:16" x14ac:dyDescent="0.3">
      <c r="A607" s="1" t="s">
        <v>4</v>
      </c>
      <c r="B607" s="1">
        <v>95</v>
      </c>
      <c r="C607" s="2">
        <v>44630.49722222222</v>
      </c>
      <c r="D607" s="1" t="s">
        <v>13</v>
      </c>
      <c r="E607" s="1" t="s">
        <v>118</v>
      </c>
      <c r="F607" s="1" t="s">
        <v>119</v>
      </c>
      <c r="G607" s="1" t="s">
        <v>144</v>
      </c>
      <c r="M607" s="6">
        <f t="shared" si="18"/>
        <v>44630</v>
      </c>
      <c r="N607" s="7">
        <f t="shared" si="19"/>
        <v>44630.49722222222</v>
      </c>
      <c r="O607" s="7"/>
      <c r="P607" s="7"/>
    </row>
    <row r="608" spans="1:16" x14ac:dyDescent="0.3">
      <c r="A608" s="1" t="s">
        <v>4</v>
      </c>
      <c r="B608" s="1">
        <v>81</v>
      </c>
      <c r="C608" s="2">
        <v>44630.497615740744</v>
      </c>
      <c r="D608" s="1" t="s">
        <v>13</v>
      </c>
      <c r="E608" s="1" t="s">
        <v>118</v>
      </c>
      <c r="F608" s="1" t="s">
        <v>119</v>
      </c>
      <c r="G608" s="1" t="s">
        <v>144</v>
      </c>
      <c r="M608" s="6">
        <f t="shared" si="18"/>
        <v>44630</v>
      </c>
      <c r="N608" s="7">
        <f t="shared" si="19"/>
        <v>44630.497615740744</v>
      </c>
      <c r="O608" s="7"/>
      <c r="P608" s="7"/>
    </row>
    <row r="609" spans="1:16" x14ac:dyDescent="0.3">
      <c r="A609" s="1" t="s">
        <v>4</v>
      </c>
      <c r="B609" s="1">
        <v>83</v>
      </c>
      <c r="C609" s="2">
        <v>44630.500694444447</v>
      </c>
      <c r="D609" s="1" t="s">
        <v>13</v>
      </c>
      <c r="E609" s="1" t="s">
        <v>118</v>
      </c>
      <c r="F609" s="1" t="s">
        <v>119</v>
      </c>
      <c r="G609" s="1" t="s">
        <v>144</v>
      </c>
      <c r="M609" s="6">
        <f t="shared" si="18"/>
        <v>44631</v>
      </c>
      <c r="N609" s="7">
        <f t="shared" si="19"/>
        <v>44630.500694444447</v>
      </c>
      <c r="O609" s="7"/>
      <c r="P609" s="7"/>
    </row>
    <row r="610" spans="1:16" x14ac:dyDescent="0.3">
      <c r="A610" s="1" t="s">
        <v>4</v>
      </c>
      <c r="B610" s="1">
        <v>82</v>
      </c>
      <c r="C610" s="2">
        <v>44630.503344907411</v>
      </c>
      <c r="D610" s="1" t="s">
        <v>13</v>
      </c>
      <c r="E610" s="1" t="s">
        <v>118</v>
      </c>
      <c r="F610" s="1" t="s">
        <v>119</v>
      </c>
      <c r="G610" s="1" t="s">
        <v>144</v>
      </c>
      <c r="M610" s="6">
        <f t="shared" si="18"/>
        <v>44631</v>
      </c>
      <c r="N610" s="7">
        <f t="shared" si="19"/>
        <v>44630.503344907411</v>
      </c>
      <c r="O610" s="7"/>
      <c r="P610" s="7"/>
    </row>
    <row r="611" spans="1:16" x14ac:dyDescent="0.3">
      <c r="A611" s="1" t="s">
        <v>4</v>
      </c>
      <c r="B611" s="1">
        <v>83</v>
      </c>
      <c r="C611" s="2">
        <v>44630.504166666666</v>
      </c>
      <c r="D611" s="1" t="s">
        <v>13</v>
      </c>
      <c r="E611" s="1" t="s">
        <v>118</v>
      </c>
      <c r="F611" s="1" t="s">
        <v>119</v>
      </c>
      <c r="G611" s="1" t="s">
        <v>144</v>
      </c>
      <c r="M611" s="6">
        <f t="shared" si="18"/>
        <v>44631</v>
      </c>
      <c r="N611" s="7">
        <f t="shared" si="19"/>
        <v>44630.504166666666</v>
      </c>
      <c r="O611" s="7"/>
      <c r="P611" s="7"/>
    </row>
    <row r="612" spans="1:16" x14ac:dyDescent="0.3">
      <c r="A612" s="1" t="s">
        <v>4</v>
      </c>
      <c r="B612" s="1">
        <v>80</v>
      </c>
      <c r="C612" s="2">
        <v>44630.507638888892</v>
      </c>
      <c r="D612" s="1" t="s">
        <v>13</v>
      </c>
      <c r="E612" s="1" t="s">
        <v>118</v>
      </c>
      <c r="F612" s="1" t="s">
        <v>119</v>
      </c>
      <c r="G612" s="1" t="s">
        <v>144</v>
      </c>
      <c r="M612" s="6">
        <f t="shared" si="18"/>
        <v>44631</v>
      </c>
      <c r="N612" s="7">
        <f t="shared" si="19"/>
        <v>44630.507638888892</v>
      </c>
      <c r="O612" s="7"/>
      <c r="P612" s="7"/>
    </row>
    <row r="613" spans="1:16" x14ac:dyDescent="0.3">
      <c r="A613" s="1" t="s">
        <v>4</v>
      </c>
      <c r="B613" s="1">
        <v>80</v>
      </c>
      <c r="C613" s="2">
        <v>44630.511111111111</v>
      </c>
      <c r="D613" s="1" t="s">
        <v>13</v>
      </c>
      <c r="E613" s="1" t="s">
        <v>118</v>
      </c>
      <c r="F613" s="1" t="s">
        <v>119</v>
      </c>
      <c r="G613" s="1" t="s">
        <v>144</v>
      </c>
      <c r="M613" s="6">
        <f t="shared" si="18"/>
        <v>44631</v>
      </c>
      <c r="N613" s="7">
        <f t="shared" si="19"/>
        <v>44630.511111111111</v>
      </c>
      <c r="O613" s="7"/>
      <c r="P613" s="7"/>
    </row>
    <row r="614" spans="1:16" x14ac:dyDescent="0.3">
      <c r="A614" s="1" t="s">
        <v>4</v>
      </c>
      <c r="B614" s="1">
        <v>82</v>
      </c>
      <c r="C614" s="2">
        <v>44630.512256944443</v>
      </c>
      <c r="D614" s="1" t="s">
        <v>13</v>
      </c>
      <c r="E614" s="1" t="s">
        <v>118</v>
      </c>
      <c r="F614" s="1" t="s">
        <v>119</v>
      </c>
      <c r="G614" s="1" t="s">
        <v>144</v>
      </c>
      <c r="M614" s="6">
        <f t="shared" si="18"/>
        <v>44631</v>
      </c>
      <c r="N614" s="7">
        <f t="shared" si="19"/>
        <v>44630.512256944443</v>
      </c>
      <c r="O614" s="7"/>
      <c r="P614" s="7"/>
    </row>
    <row r="615" spans="1:16" x14ac:dyDescent="0.3">
      <c r="A615" s="1" t="s">
        <v>4</v>
      </c>
      <c r="B615" s="1">
        <v>79</v>
      </c>
      <c r="C615" s="2">
        <v>44630.51458333333</v>
      </c>
      <c r="D615" s="1" t="s">
        <v>13</v>
      </c>
      <c r="E615" s="1" t="s">
        <v>118</v>
      </c>
      <c r="F615" s="1" t="s">
        <v>119</v>
      </c>
      <c r="G615" s="1" t="s">
        <v>144</v>
      </c>
      <c r="M615" s="6">
        <f t="shared" si="18"/>
        <v>44631</v>
      </c>
      <c r="N615" s="7">
        <f t="shared" si="19"/>
        <v>44630.51458333333</v>
      </c>
      <c r="O615" s="7"/>
      <c r="P615" s="7"/>
    </row>
    <row r="616" spans="1:16" x14ac:dyDescent="0.3">
      <c r="A616" s="1" t="s">
        <v>4</v>
      </c>
      <c r="B616" s="1">
        <v>70</v>
      </c>
      <c r="C616" s="2">
        <v>44630.518055555556</v>
      </c>
      <c r="D616" s="1" t="s">
        <v>13</v>
      </c>
      <c r="E616" s="1" t="s">
        <v>118</v>
      </c>
      <c r="F616" s="1" t="s">
        <v>119</v>
      </c>
      <c r="G616" s="1" t="s">
        <v>144</v>
      </c>
      <c r="M616" s="6">
        <f t="shared" si="18"/>
        <v>44631</v>
      </c>
      <c r="N616" s="7">
        <f t="shared" si="19"/>
        <v>44630.518055555556</v>
      </c>
      <c r="O616" s="7"/>
      <c r="P616" s="7"/>
    </row>
    <row r="617" spans="1:16" x14ac:dyDescent="0.3">
      <c r="A617" s="1" t="s">
        <v>4</v>
      </c>
      <c r="B617" s="1">
        <v>74</v>
      </c>
      <c r="C617" s="2">
        <v>44630.521527777775</v>
      </c>
      <c r="D617" s="1" t="s">
        <v>13</v>
      </c>
      <c r="E617" s="1" t="s">
        <v>118</v>
      </c>
      <c r="F617" s="1" t="s">
        <v>119</v>
      </c>
      <c r="G617" s="1" t="s">
        <v>144</v>
      </c>
      <c r="M617" s="6">
        <f t="shared" si="18"/>
        <v>44631</v>
      </c>
      <c r="N617" s="7">
        <f t="shared" si="19"/>
        <v>44630.521527777775</v>
      </c>
      <c r="O617" s="7"/>
      <c r="P617" s="7"/>
    </row>
    <row r="618" spans="1:16" x14ac:dyDescent="0.3">
      <c r="A618" s="1" t="s">
        <v>4</v>
      </c>
      <c r="B618" s="1">
        <v>73</v>
      </c>
      <c r="C618" s="2">
        <v>44630.525000000001</v>
      </c>
      <c r="D618" s="1" t="s">
        <v>13</v>
      </c>
      <c r="E618" s="1" t="s">
        <v>118</v>
      </c>
      <c r="F618" s="1" t="s">
        <v>119</v>
      </c>
      <c r="G618" s="1" t="s">
        <v>144</v>
      </c>
      <c r="M618" s="6">
        <f t="shared" si="18"/>
        <v>44631</v>
      </c>
      <c r="N618" s="7">
        <f t="shared" si="19"/>
        <v>44630.525000000001</v>
      </c>
      <c r="O618" s="7"/>
      <c r="P618" s="7"/>
    </row>
    <row r="619" spans="1:16" x14ac:dyDescent="0.3">
      <c r="A619" s="1" t="s">
        <v>4</v>
      </c>
      <c r="B619" s="1">
        <v>69</v>
      </c>
      <c r="C619" s="2">
        <v>44630.52847222222</v>
      </c>
      <c r="D619" s="1" t="s">
        <v>13</v>
      </c>
      <c r="E619" s="1" t="s">
        <v>118</v>
      </c>
      <c r="F619" s="1" t="s">
        <v>119</v>
      </c>
      <c r="G619" s="1" t="s">
        <v>144</v>
      </c>
      <c r="M619" s="6">
        <f t="shared" si="18"/>
        <v>44631</v>
      </c>
      <c r="N619" s="7">
        <f t="shared" si="19"/>
        <v>44630.52847222222</v>
      </c>
      <c r="O619" s="7"/>
      <c r="P619" s="7"/>
    </row>
    <row r="620" spans="1:16" x14ac:dyDescent="0.3">
      <c r="A620" s="1" t="s">
        <v>4</v>
      </c>
      <c r="B620" s="1">
        <v>65</v>
      </c>
      <c r="C620" s="2">
        <v>44630.531944444447</v>
      </c>
      <c r="D620" s="1" t="s">
        <v>13</v>
      </c>
      <c r="E620" s="1" t="s">
        <v>118</v>
      </c>
      <c r="F620" s="1" t="s">
        <v>119</v>
      </c>
      <c r="G620" s="1" t="s">
        <v>144</v>
      </c>
      <c r="M620" s="6">
        <f t="shared" si="18"/>
        <v>44631</v>
      </c>
      <c r="N620" s="7">
        <f t="shared" si="19"/>
        <v>44630.531944444447</v>
      </c>
      <c r="O620" s="7"/>
      <c r="P620" s="7"/>
    </row>
    <row r="621" spans="1:16" x14ac:dyDescent="0.3">
      <c r="A621" s="1" t="s">
        <v>4</v>
      </c>
      <c r="B621" s="1">
        <v>67</v>
      </c>
      <c r="C621" s="2">
        <v>44630.535416666666</v>
      </c>
      <c r="D621" s="1" t="s">
        <v>13</v>
      </c>
      <c r="E621" s="1" t="s">
        <v>118</v>
      </c>
      <c r="F621" s="1" t="s">
        <v>119</v>
      </c>
      <c r="G621" s="1" t="s">
        <v>144</v>
      </c>
      <c r="M621" s="6">
        <f t="shared" si="18"/>
        <v>44631</v>
      </c>
      <c r="N621" s="7">
        <f t="shared" si="19"/>
        <v>44630.535416666666</v>
      </c>
      <c r="O621" s="7"/>
      <c r="P621" s="7"/>
    </row>
    <row r="622" spans="1:16" x14ac:dyDescent="0.3">
      <c r="A622" s="1" t="s">
        <v>4</v>
      </c>
      <c r="B622" s="1">
        <v>65</v>
      </c>
      <c r="C622" s="2">
        <v>44630.538888888892</v>
      </c>
      <c r="D622" s="1" t="s">
        <v>13</v>
      </c>
      <c r="E622" s="1" t="s">
        <v>118</v>
      </c>
      <c r="F622" s="1" t="s">
        <v>119</v>
      </c>
      <c r="G622" s="1" t="s">
        <v>144</v>
      </c>
      <c r="M622" s="6">
        <f t="shared" si="18"/>
        <v>44631</v>
      </c>
      <c r="N622" s="7">
        <f t="shared" si="19"/>
        <v>44630.538888888892</v>
      </c>
      <c r="O622" s="7"/>
      <c r="P622" s="7"/>
    </row>
    <row r="623" spans="1:16" x14ac:dyDescent="0.3">
      <c r="A623" s="1" t="s">
        <v>4</v>
      </c>
      <c r="B623" s="1">
        <v>82</v>
      </c>
      <c r="C623" s="2">
        <v>44630.540138888886</v>
      </c>
      <c r="D623" s="1" t="s">
        <v>10</v>
      </c>
      <c r="E623" s="1" t="s">
        <v>118</v>
      </c>
      <c r="F623" s="1" t="s">
        <v>119</v>
      </c>
      <c r="G623" s="1" t="s">
        <v>144</v>
      </c>
      <c r="M623" s="6">
        <f t="shared" si="18"/>
        <v>44631</v>
      </c>
      <c r="N623" s="7">
        <f t="shared" si="19"/>
        <v>44630.540138888886</v>
      </c>
      <c r="O623" s="7"/>
      <c r="P623" s="7"/>
    </row>
    <row r="624" spans="1:16" x14ac:dyDescent="0.3">
      <c r="A624" s="1" t="s">
        <v>4</v>
      </c>
      <c r="B624" s="1">
        <v>80</v>
      </c>
      <c r="C624" s="2">
        <v>44630.542361111111</v>
      </c>
      <c r="D624" s="1" t="s">
        <v>10</v>
      </c>
      <c r="E624" s="1" t="s">
        <v>118</v>
      </c>
      <c r="F624" s="1" t="s">
        <v>119</v>
      </c>
      <c r="G624" s="1" t="s">
        <v>144</v>
      </c>
      <c r="M624" s="6">
        <f t="shared" si="18"/>
        <v>44631</v>
      </c>
      <c r="N624" s="7">
        <f t="shared" si="19"/>
        <v>44630.542361111111</v>
      </c>
      <c r="O624" s="7"/>
      <c r="P624" s="7"/>
    </row>
    <row r="625" spans="1:16" x14ac:dyDescent="0.3">
      <c r="A625" s="1" t="s">
        <v>4</v>
      </c>
      <c r="B625" s="1">
        <v>82</v>
      </c>
      <c r="C625" s="2">
        <v>44630.543981481482</v>
      </c>
      <c r="D625" s="1" t="s">
        <v>10</v>
      </c>
      <c r="E625" s="1" t="s">
        <v>118</v>
      </c>
      <c r="F625" s="1" t="s">
        <v>119</v>
      </c>
      <c r="G625" s="1" t="s">
        <v>144</v>
      </c>
      <c r="M625" s="6">
        <f t="shared" si="18"/>
        <v>44631</v>
      </c>
      <c r="N625" s="7">
        <f t="shared" si="19"/>
        <v>44630.543981481482</v>
      </c>
      <c r="O625" s="7"/>
      <c r="P625" s="7"/>
    </row>
    <row r="626" spans="1:16" x14ac:dyDescent="0.3">
      <c r="A626" s="1" t="s">
        <v>4</v>
      </c>
      <c r="B626" s="1">
        <v>82</v>
      </c>
      <c r="C626" s="2">
        <v>44630.545115740744</v>
      </c>
      <c r="D626" s="1" t="s">
        <v>10</v>
      </c>
      <c r="E626" s="1" t="s">
        <v>118</v>
      </c>
      <c r="F626" s="1" t="s">
        <v>119</v>
      </c>
      <c r="G626" s="1" t="s">
        <v>144</v>
      </c>
      <c r="M626" s="6">
        <f t="shared" si="18"/>
        <v>44631</v>
      </c>
      <c r="N626" s="7">
        <f t="shared" si="19"/>
        <v>44630.545115740744</v>
      </c>
      <c r="O626" s="7"/>
      <c r="P626" s="7"/>
    </row>
    <row r="627" spans="1:16" x14ac:dyDescent="0.3">
      <c r="A627" s="1" t="s">
        <v>4</v>
      </c>
      <c r="B627" s="1">
        <v>90</v>
      </c>
      <c r="C627" s="2">
        <v>44630.54583333333</v>
      </c>
      <c r="D627" s="1" t="s">
        <v>10</v>
      </c>
      <c r="E627" s="1" t="s">
        <v>118</v>
      </c>
      <c r="F627" s="1" t="s">
        <v>119</v>
      </c>
      <c r="G627" s="1" t="s">
        <v>144</v>
      </c>
      <c r="M627" s="6">
        <f t="shared" si="18"/>
        <v>44631</v>
      </c>
      <c r="N627" s="7">
        <f t="shared" si="19"/>
        <v>44630.54583333333</v>
      </c>
      <c r="O627" s="7"/>
      <c r="P627" s="7"/>
    </row>
    <row r="628" spans="1:16" x14ac:dyDescent="0.3">
      <c r="A628" s="1" t="s">
        <v>4</v>
      </c>
      <c r="B628" s="1">
        <v>93</v>
      </c>
      <c r="C628" s="2">
        <v>44630.549305555556</v>
      </c>
      <c r="D628" s="1" t="s">
        <v>10</v>
      </c>
      <c r="E628" s="1" t="s">
        <v>118</v>
      </c>
      <c r="F628" s="1" t="s">
        <v>119</v>
      </c>
      <c r="G628" s="1" t="s">
        <v>144</v>
      </c>
      <c r="M628" s="6">
        <f t="shared" si="18"/>
        <v>44631</v>
      </c>
      <c r="N628" s="7">
        <f t="shared" si="19"/>
        <v>44630.549305555556</v>
      </c>
      <c r="O628" s="7"/>
      <c r="P628" s="7"/>
    </row>
    <row r="629" spans="1:16" x14ac:dyDescent="0.3">
      <c r="A629" s="1" t="s">
        <v>4</v>
      </c>
      <c r="B629" s="1">
        <v>90</v>
      </c>
      <c r="C629" s="2">
        <v>44630.552777777775</v>
      </c>
      <c r="D629" s="1" t="s">
        <v>10</v>
      </c>
      <c r="E629" s="1" t="s">
        <v>118</v>
      </c>
      <c r="F629" s="1" t="s">
        <v>119</v>
      </c>
      <c r="G629" s="1" t="s">
        <v>144</v>
      </c>
      <c r="M629" s="6">
        <f t="shared" si="18"/>
        <v>44631</v>
      </c>
      <c r="N629" s="7">
        <f t="shared" si="19"/>
        <v>44630.552777777775</v>
      </c>
      <c r="O629" s="7"/>
      <c r="P629" s="7"/>
    </row>
    <row r="630" spans="1:16" x14ac:dyDescent="0.3">
      <c r="A630" s="1" t="s">
        <v>4</v>
      </c>
      <c r="B630" s="1">
        <v>105</v>
      </c>
      <c r="C630" s="2">
        <v>44630.556250000001</v>
      </c>
      <c r="D630" s="1" t="s">
        <v>10</v>
      </c>
      <c r="E630" s="1" t="s">
        <v>118</v>
      </c>
      <c r="F630" s="1" t="s">
        <v>119</v>
      </c>
      <c r="G630" s="1" t="s">
        <v>144</v>
      </c>
      <c r="M630" s="6">
        <f t="shared" si="18"/>
        <v>44631</v>
      </c>
      <c r="N630" s="7">
        <f t="shared" si="19"/>
        <v>44630.556250000001</v>
      </c>
      <c r="O630" s="7"/>
      <c r="P630" s="7"/>
    </row>
    <row r="631" spans="1:16" x14ac:dyDescent="0.3">
      <c r="A631" s="1" t="s">
        <v>4</v>
      </c>
      <c r="B631" s="1">
        <v>99</v>
      </c>
      <c r="C631" s="2">
        <v>44630.55972222222</v>
      </c>
      <c r="D631" s="1" t="s">
        <v>10</v>
      </c>
      <c r="E631" s="1" t="s">
        <v>118</v>
      </c>
      <c r="F631" s="1" t="s">
        <v>119</v>
      </c>
      <c r="G631" s="1" t="s">
        <v>144</v>
      </c>
      <c r="M631" s="6">
        <f t="shared" si="18"/>
        <v>44631</v>
      </c>
      <c r="N631" s="7">
        <f t="shared" si="19"/>
        <v>44630.55972222222</v>
      </c>
      <c r="O631" s="7"/>
      <c r="P631" s="7"/>
    </row>
    <row r="632" spans="1:16" x14ac:dyDescent="0.3">
      <c r="A632" s="1" t="s">
        <v>4</v>
      </c>
      <c r="B632" s="1">
        <v>84</v>
      </c>
      <c r="C632" s="2">
        <v>44630.559849537036</v>
      </c>
      <c r="D632" s="1" t="s">
        <v>10</v>
      </c>
      <c r="E632" s="1" t="s">
        <v>118</v>
      </c>
      <c r="F632" s="1" t="s">
        <v>119</v>
      </c>
      <c r="G632" s="1" t="s">
        <v>144</v>
      </c>
      <c r="M632" s="6">
        <f t="shared" si="18"/>
        <v>44631</v>
      </c>
      <c r="N632" s="7">
        <f t="shared" si="19"/>
        <v>44630.559849537036</v>
      </c>
      <c r="O632" s="7"/>
      <c r="P632" s="7"/>
    </row>
    <row r="633" spans="1:16" x14ac:dyDescent="0.3">
      <c r="A633" s="1" t="s">
        <v>4</v>
      </c>
      <c r="B633" s="1">
        <v>85</v>
      </c>
      <c r="C633" s="2">
        <v>44630.563194444447</v>
      </c>
      <c r="D633" s="1" t="s">
        <v>10</v>
      </c>
      <c r="E633" s="1" t="s">
        <v>118</v>
      </c>
      <c r="F633" s="1" t="s">
        <v>119</v>
      </c>
      <c r="G633" s="1" t="s">
        <v>144</v>
      </c>
      <c r="M633" s="6">
        <f t="shared" si="18"/>
        <v>44631</v>
      </c>
      <c r="N633" s="7">
        <f t="shared" si="19"/>
        <v>44630.563194444447</v>
      </c>
      <c r="O633" s="7"/>
      <c r="P633" s="7"/>
    </row>
    <row r="634" spans="1:16" x14ac:dyDescent="0.3">
      <c r="A634" s="1" t="s">
        <v>4</v>
      </c>
      <c r="B634" s="1">
        <v>81</v>
      </c>
      <c r="C634" s="2">
        <v>44630.563402777778</v>
      </c>
      <c r="D634" s="1" t="s">
        <v>10</v>
      </c>
      <c r="E634" s="1" t="s">
        <v>118</v>
      </c>
      <c r="F634" s="1" t="s">
        <v>119</v>
      </c>
      <c r="G634" s="1" t="s">
        <v>144</v>
      </c>
      <c r="M634" s="6">
        <f t="shared" si="18"/>
        <v>44631</v>
      </c>
      <c r="N634" s="7">
        <f t="shared" si="19"/>
        <v>44630.563402777778</v>
      </c>
      <c r="O634" s="7"/>
      <c r="P634" s="7"/>
    </row>
    <row r="635" spans="1:16" x14ac:dyDescent="0.3">
      <c r="A635" s="1" t="s">
        <v>4</v>
      </c>
      <c r="B635" s="1">
        <v>73</v>
      </c>
      <c r="C635" s="2">
        <v>44630.566666666666</v>
      </c>
      <c r="D635" s="1" t="s">
        <v>10</v>
      </c>
      <c r="E635" s="1" t="s">
        <v>118</v>
      </c>
      <c r="F635" s="1" t="s">
        <v>119</v>
      </c>
      <c r="G635" s="1" t="s">
        <v>144</v>
      </c>
      <c r="M635" s="6">
        <f t="shared" si="18"/>
        <v>44631</v>
      </c>
      <c r="N635" s="7">
        <f t="shared" si="19"/>
        <v>44630.566666666666</v>
      </c>
      <c r="O635" s="7"/>
      <c r="P635" s="7"/>
    </row>
    <row r="636" spans="1:16" x14ac:dyDescent="0.3">
      <c r="A636" s="1" t="s">
        <v>4</v>
      </c>
      <c r="B636" s="1">
        <v>81</v>
      </c>
      <c r="C636" s="2">
        <v>44630.56758101852</v>
      </c>
      <c r="D636" s="1" t="s">
        <v>10</v>
      </c>
      <c r="E636" s="1" t="s">
        <v>118</v>
      </c>
      <c r="F636" s="1" t="s">
        <v>119</v>
      </c>
      <c r="G636" s="1" t="s">
        <v>144</v>
      </c>
      <c r="M636" s="6">
        <f t="shared" si="18"/>
        <v>44631</v>
      </c>
      <c r="N636" s="7">
        <f t="shared" si="19"/>
        <v>44630.56758101852</v>
      </c>
      <c r="O636" s="7"/>
      <c r="P636" s="7"/>
    </row>
    <row r="637" spans="1:16" x14ac:dyDescent="0.3">
      <c r="A637" s="1" t="s">
        <v>4</v>
      </c>
      <c r="B637" s="1">
        <v>116</v>
      </c>
      <c r="C637" s="2">
        <v>44630.570173611108</v>
      </c>
      <c r="D637" s="1" t="s">
        <v>10</v>
      </c>
      <c r="E637" s="1" t="s">
        <v>118</v>
      </c>
      <c r="F637" s="1" t="s">
        <v>119</v>
      </c>
      <c r="G637" s="1" t="s">
        <v>144</v>
      </c>
      <c r="M637" s="6">
        <f t="shared" si="18"/>
        <v>44631</v>
      </c>
      <c r="N637" s="7">
        <f t="shared" si="19"/>
        <v>44630.570173611108</v>
      </c>
      <c r="O637" s="7"/>
      <c r="P637" s="7"/>
    </row>
    <row r="638" spans="1:16" x14ac:dyDescent="0.3">
      <c r="A638" s="1" t="s">
        <v>4</v>
      </c>
      <c r="B638" s="1">
        <v>97</v>
      </c>
      <c r="C638" s="2">
        <v>44630.573611111111</v>
      </c>
      <c r="D638" s="1" t="s">
        <v>10</v>
      </c>
      <c r="E638" s="1" t="s">
        <v>118</v>
      </c>
      <c r="F638" s="1" t="s">
        <v>119</v>
      </c>
      <c r="G638" s="1" t="s">
        <v>144</v>
      </c>
      <c r="M638" s="6">
        <f t="shared" si="18"/>
        <v>44631</v>
      </c>
      <c r="N638" s="7">
        <f t="shared" si="19"/>
        <v>44630.573611111111</v>
      </c>
      <c r="O638" s="7"/>
      <c r="P638" s="7"/>
    </row>
    <row r="639" spans="1:16" x14ac:dyDescent="0.3">
      <c r="A639" s="1" t="s">
        <v>4</v>
      </c>
      <c r="B639" s="1">
        <v>89</v>
      </c>
      <c r="C639" s="2">
        <v>44630.57708333333</v>
      </c>
      <c r="D639" s="1" t="s">
        <v>10</v>
      </c>
      <c r="E639" s="1" t="s">
        <v>118</v>
      </c>
      <c r="F639" s="1" t="s">
        <v>119</v>
      </c>
      <c r="G639" s="1" t="s">
        <v>144</v>
      </c>
      <c r="M639" s="6">
        <f t="shared" si="18"/>
        <v>44631</v>
      </c>
      <c r="N639" s="7">
        <f t="shared" si="19"/>
        <v>44630.57708333333</v>
      </c>
      <c r="O639" s="7"/>
      <c r="P639" s="7"/>
    </row>
    <row r="640" spans="1:16" x14ac:dyDescent="0.3">
      <c r="A640" s="1" t="s">
        <v>4</v>
      </c>
      <c r="B640" s="1">
        <v>90</v>
      </c>
      <c r="C640" s="2">
        <v>44630.580555555556</v>
      </c>
      <c r="D640" s="1" t="s">
        <v>10</v>
      </c>
      <c r="E640" s="1" t="s">
        <v>118</v>
      </c>
      <c r="F640" s="1" t="s">
        <v>119</v>
      </c>
      <c r="G640" s="1" t="s">
        <v>144</v>
      </c>
      <c r="M640" s="6">
        <f t="shared" si="18"/>
        <v>44631</v>
      </c>
      <c r="N640" s="7">
        <f t="shared" si="19"/>
        <v>44630.580555555556</v>
      </c>
      <c r="O640" s="7"/>
      <c r="P640" s="7"/>
    </row>
    <row r="641" spans="1:16" x14ac:dyDescent="0.3">
      <c r="A641" s="1" t="s">
        <v>4</v>
      </c>
      <c r="B641" s="1">
        <v>70</v>
      </c>
      <c r="C641" s="2">
        <v>44630.584027777775</v>
      </c>
      <c r="D641" s="1" t="s">
        <v>116</v>
      </c>
      <c r="E641" s="1" t="s">
        <v>118</v>
      </c>
      <c r="F641" s="1" t="s">
        <v>119</v>
      </c>
      <c r="G641" s="1" t="s">
        <v>144</v>
      </c>
      <c r="M641" s="6">
        <f t="shared" si="18"/>
        <v>44631</v>
      </c>
      <c r="N641" s="7">
        <f t="shared" si="19"/>
        <v>44630.584027777775</v>
      </c>
      <c r="O641" s="7"/>
      <c r="P641" s="7"/>
    </row>
    <row r="642" spans="1:16" x14ac:dyDescent="0.3">
      <c r="A642" s="1" t="s">
        <v>4</v>
      </c>
      <c r="B642" s="1">
        <v>88</v>
      </c>
      <c r="C642" s="2">
        <v>44630.587500000001</v>
      </c>
      <c r="D642" s="1" t="s">
        <v>116</v>
      </c>
      <c r="E642" s="1" t="s">
        <v>118</v>
      </c>
      <c r="F642" s="1" t="s">
        <v>119</v>
      </c>
      <c r="G642" s="1" t="s">
        <v>144</v>
      </c>
      <c r="M642" s="6">
        <f t="shared" si="18"/>
        <v>44631</v>
      </c>
      <c r="N642" s="7">
        <f t="shared" si="19"/>
        <v>44630.587500000001</v>
      </c>
      <c r="O642" s="7"/>
      <c r="P642" s="7"/>
    </row>
    <row r="643" spans="1:16" x14ac:dyDescent="0.3">
      <c r="A643" s="1" t="s">
        <v>4</v>
      </c>
      <c r="B643" s="1">
        <v>81</v>
      </c>
      <c r="C643" s="2">
        <v>44630.59097222222</v>
      </c>
      <c r="D643" s="1" t="s">
        <v>116</v>
      </c>
      <c r="E643" s="1" t="s">
        <v>118</v>
      </c>
      <c r="F643" s="1" t="s">
        <v>119</v>
      </c>
      <c r="G643" s="1" t="s">
        <v>144</v>
      </c>
      <c r="M643" s="6">
        <f t="shared" ref="M643:M706" si="20">VALUE(TEXT(C643,0))</f>
        <v>44631</v>
      </c>
      <c r="N643" s="7">
        <f t="shared" ref="N643:N706" si="21">C643</f>
        <v>44630.59097222222</v>
      </c>
      <c r="O643" s="7"/>
      <c r="P643" s="7"/>
    </row>
    <row r="644" spans="1:16" x14ac:dyDescent="0.3">
      <c r="A644" s="1" t="s">
        <v>4</v>
      </c>
      <c r="B644" s="1">
        <v>87</v>
      </c>
      <c r="C644" s="2">
        <v>44630.594444444447</v>
      </c>
      <c r="D644" s="1" t="s">
        <v>116</v>
      </c>
      <c r="E644" s="1" t="s">
        <v>118</v>
      </c>
      <c r="F644" s="1" t="s">
        <v>119</v>
      </c>
      <c r="G644" s="1" t="s">
        <v>144</v>
      </c>
      <c r="M644" s="6">
        <f t="shared" si="20"/>
        <v>44631</v>
      </c>
      <c r="N644" s="7">
        <f t="shared" si="21"/>
        <v>44630.594444444447</v>
      </c>
      <c r="O644" s="7"/>
      <c r="P644" s="7"/>
    </row>
    <row r="645" spans="1:16" x14ac:dyDescent="0.3">
      <c r="A645" s="1" t="s">
        <v>4</v>
      </c>
      <c r="B645" s="1">
        <v>85</v>
      </c>
      <c r="C645" s="2">
        <v>44630.597916666666</v>
      </c>
      <c r="D645" s="1" t="s">
        <v>116</v>
      </c>
      <c r="E645" s="1" t="s">
        <v>118</v>
      </c>
      <c r="F645" s="1" t="s">
        <v>119</v>
      </c>
      <c r="G645" s="1" t="s">
        <v>144</v>
      </c>
      <c r="M645" s="6">
        <f t="shared" si="20"/>
        <v>44631</v>
      </c>
      <c r="N645" s="7">
        <f t="shared" si="21"/>
        <v>44630.597916666666</v>
      </c>
      <c r="O645" s="7"/>
      <c r="P645" s="7"/>
    </row>
    <row r="646" spans="1:16" x14ac:dyDescent="0.3">
      <c r="A646" s="1" t="s">
        <v>4</v>
      </c>
      <c r="B646" s="1">
        <v>84</v>
      </c>
      <c r="C646" s="2">
        <v>44630.601388888892</v>
      </c>
      <c r="D646" s="1" t="s">
        <v>116</v>
      </c>
      <c r="E646" s="1" t="s">
        <v>118</v>
      </c>
      <c r="F646" s="1" t="s">
        <v>119</v>
      </c>
      <c r="G646" s="1" t="s">
        <v>144</v>
      </c>
      <c r="M646" s="6">
        <f t="shared" si="20"/>
        <v>44631</v>
      </c>
      <c r="N646" s="7">
        <f t="shared" si="21"/>
        <v>44630.601388888892</v>
      </c>
      <c r="O646" s="7"/>
      <c r="P646" s="7"/>
    </row>
    <row r="647" spans="1:16" x14ac:dyDescent="0.3">
      <c r="A647" s="1" t="s">
        <v>4</v>
      </c>
      <c r="B647" s="1">
        <v>89</v>
      </c>
      <c r="C647" s="2">
        <v>44630.603472222225</v>
      </c>
      <c r="D647" s="1" t="s">
        <v>116</v>
      </c>
      <c r="E647" s="1" t="s">
        <v>118</v>
      </c>
      <c r="F647" s="1" t="s">
        <v>119</v>
      </c>
      <c r="G647" s="1" t="s">
        <v>144</v>
      </c>
      <c r="M647" s="6">
        <f t="shared" si="20"/>
        <v>44631</v>
      </c>
      <c r="N647" s="7">
        <f t="shared" si="21"/>
        <v>44630.603472222225</v>
      </c>
      <c r="O647" s="7"/>
      <c r="P647" s="7"/>
    </row>
    <row r="648" spans="1:16" x14ac:dyDescent="0.3">
      <c r="A648" s="1" t="s">
        <v>4</v>
      </c>
      <c r="B648" s="1">
        <v>81</v>
      </c>
      <c r="C648" s="2">
        <v>44630.60361111111</v>
      </c>
      <c r="D648" s="1" t="s">
        <v>116</v>
      </c>
      <c r="E648" s="1" t="s">
        <v>118</v>
      </c>
      <c r="F648" s="1" t="s">
        <v>119</v>
      </c>
      <c r="G648" s="1" t="s">
        <v>144</v>
      </c>
      <c r="M648" s="6">
        <f t="shared" si="20"/>
        <v>44631</v>
      </c>
      <c r="N648" s="7">
        <f t="shared" si="21"/>
        <v>44630.60361111111</v>
      </c>
      <c r="O648" s="7"/>
      <c r="P648" s="7"/>
    </row>
    <row r="649" spans="1:16" x14ac:dyDescent="0.3">
      <c r="A649" s="1" t="s">
        <v>4</v>
      </c>
      <c r="B649" s="1">
        <v>82</v>
      </c>
      <c r="C649" s="2">
        <v>44630.603761574072</v>
      </c>
      <c r="D649" s="1" t="s">
        <v>116</v>
      </c>
      <c r="E649" s="1" t="s">
        <v>118</v>
      </c>
      <c r="F649" s="1" t="s">
        <v>119</v>
      </c>
      <c r="G649" s="1" t="s">
        <v>144</v>
      </c>
      <c r="M649" s="6">
        <f t="shared" si="20"/>
        <v>44631</v>
      </c>
      <c r="N649" s="7">
        <f t="shared" si="21"/>
        <v>44630.603761574072</v>
      </c>
      <c r="O649" s="7"/>
      <c r="P649" s="7"/>
    </row>
    <row r="650" spans="1:16" x14ac:dyDescent="0.3">
      <c r="A650" s="1" t="s">
        <v>4</v>
      </c>
      <c r="B650" s="1">
        <v>90</v>
      </c>
      <c r="C650" s="2">
        <v>44630.604861111111</v>
      </c>
      <c r="D650" s="1" t="s">
        <v>116</v>
      </c>
      <c r="E650" s="1" t="s">
        <v>118</v>
      </c>
      <c r="F650" s="1" t="s">
        <v>119</v>
      </c>
      <c r="G650" s="1" t="s">
        <v>144</v>
      </c>
      <c r="M650" s="6">
        <f t="shared" si="20"/>
        <v>44631</v>
      </c>
      <c r="N650" s="7">
        <f t="shared" si="21"/>
        <v>44630.604861111111</v>
      </c>
      <c r="O650" s="7"/>
      <c r="P650" s="7"/>
    </row>
    <row r="651" spans="1:16" x14ac:dyDescent="0.3">
      <c r="A651" s="1" t="s">
        <v>4</v>
      </c>
      <c r="B651" s="1">
        <v>82</v>
      </c>
      <c r="C651" s="2">
        <v>44630.606261574074</v>
      </c>
      <c r="D651" s="1" t="s">
        <v>116</v>
      </c>
      <c r="E651" s="1" t="s">
        <v>118</v>
      </c>
      <c r="F651" s="1" t="s">
        <v>119</v>
      </c>
      <c r="G651" s="1" t="s">
        <v>144</v>
      </c>
      <c r="M651" s="6">
        <f t="shared" si="20"/>
        <v>44631</v>
      </c>
      <c r="N651" s="7">
        <f t="shared" si="21"/>
        <v>44630.606261574074</v>
      </c>
      <c r="O651" s="7"/>
      <c r="P651" s="7"/>
    </row>
    <row r="652" spans="1:16" x14ac:dyDescent="0.3">
      <c r="A652" s="1" t="s">
        <v>4</v>
      </c>
      <c r="B652" s="1">
        <v>74</v>
      </c>
      <c r="C652" s="2">
        <v>44630.606782407405</v>
      </c>
      <c r="D652" s="1" t="s">
        <v>116</v>
      </c>
      <c r="E652" s="1" t="s">
        <v>118</v>
      </c>
      <c r="F652" s="1" t="s">
        <v>119</v>
      </c>
      <c r="G652" s="1" t="s">
        <v>144</v>
      </c>
      <c r="M652" s="6">
        <f t="shared" si="20"/>
        <v>44631</v>
      </c>
      <c r="N652" s="7">
        <f t="shared" si="21"/>
        <v>44630.606782407405</v>
      </c>
      <c r="O652" s="7"/>
      <c r="P652" s="7"/>
    </row>
    <row r="653" spans="1:16" x14ac:dyDescent="0.3">
      <c r="A653" s="1" t="s">
        <v>4</v>
      </c>
      <c r="B653" s="1">
        <v>85</v>
      </c>
      <c r="C653" s="2">
        <v>44630.608043981483</v>
      </c>
      <c r="D653" s="1" t="s">
        <v>116</v>
      </c>
      <c r="E653" s="1" t="s">
        <v>118</v>
      </c>
      <c r="F653" s="1" t="s">
        <v>119</v>
      </c>
      <c r="G653" s="1" t="s">
        <v>144</v>
      </c>
      <c r="M653" s="6">
        <f t="shared" si="20"/>
        <v>44631</v>
      </c>
      <c r="N653" s="7">
        <f t="shared" si="21"/>
        <v>44630.608043981483</v>
      </c>
      <c r="O653" s="7"/>
      <c r="P653" s="7"/>
    </row>
    <row r="654" spans="1:16" x14ac:dyDescent="0.3">
      <c r="A654" s="1" t="s">
        <v>4</v>
      </c>
      <c r="B654" s="1">
        <v>92</v>
      </c>
      <c r="C654" s="2">
        <v>44630.60833333333</v>
      </c>
      <c r="D654" s="1" t="s">
        <v>116</v>
      </c>
      <c r="E654" s="1" t="s">
        <v>118</v>
      </c>
      <c r="F654" s="1" t="s">
        <v>119</v>
      </c>
      <c r="G654" s="1" t="s">
        <v>144</v>
      </c>
      <c r="M654" s="6">
        <f t="shared" si="20"/>
        <v>44631</v>
      </c>
      <c r="N654" s="7">
        <f t="shared" si="21"/>
        <v>44630.60833333333</v>
      </c>
      <c r="O654" s="7"/>
      <c r="P654" s="7"/>
    </row>
    <row r="655" spans="1:16" x14ac:dyDescent="0.3">
      <c r="A655" s="1" t="s">
        <v>4</v>
      </c>
      <c r="B655" s="1">
        <v>87</v>
      </c>
      <c r="C655" s="2">
        <v>44630.611805555556</v>
      </c>
      <c r="D655" s="1" t="s">
        <v>116</v>
      </c>
      <c r="E655" s="1" t="s">
        <v>118</v>
      </c>
      <c r="F655" s="1" t="s">
        <v>119</v>
      </c>
      <c r="G655" s="1" t="s">
        <v>144</v>
      </c>
      <c r="M655" s="6">
        <f t="shared" si="20"/>
        <v>44631</v>
      </c>
      <c r="N655" s="7">
        <f t="shared" si="21"/>
        <v>44630.611805555556</v>
      </c>
      <c r="O655" s="7"/>
      <c r="P655" s="7"/>
    </row>
    <row r="656" spans="1:16" x14ac:dyDescent="0.3">
      <c r="A656" s="1" t="s">
        <v>4</v>
      </c>
      <c r="B656" s="1">
        <v>79</v>
      </c>
      <c r="C656" s="2">
        <v>44630.612453703703</v>
      </c>
      <c r="D656" s="1" t="s">
        <v>116</v>
      </c>
      <c r="E656" s="1" t="s">
        <v>118</v>
      </c>
      <c r="F656" s="1" t="s">
        <v>119</v>
      </c>
      <c r="G656" s="1" t="s">
        <v>144</v>
      </c>
      <c r="M656" s="6">
        <f t="shared" si="20"/>
        <v>44631</v>
      </c>
      <c r="N656" s="7">
        <f t="shared" si="21"/>
        <v>44630.612453703703</v>
      </c>
      <c r="O656" s="7"/>
      <c r="P656" s="7"/>
    </row>
    <row r="657" spans="1:16" x14ac:dyDescent="0.3">
      <c r="A657" s="1" t="s">
        <v>4</v>
      </c>
      <c r="B657" s="1">
        <v>87</v>
      </c>
      <c r="C657" s="2">
        <v>44630.614861111113</v>
      </c>
      <c r="D657" s="1" t="s">
        <v>116</v>
      </c>
      <c r="E657" s="1" t="s">
        <v>118</v>
      </c>
      <c r="F657" s="1" t="s">
        <v>119</v>
      </c>
      <c r="G657" s="1" t="s">
        <v>144</v>
      </c>
      <c r="M657" s="6">
        <f t="shared" si="20"/>
        <v>44631</v>
      </c>
      <c r="N657" s="7">
        <f t="shared" si="21"/>
        <v>44630.614861111113</v>
      </c>
      <c r="O657" s="7"/>
      <c r="P657" s="7"/>
    </row>
    <row r="658" spans="1:16" x14ac:dyDescent="0.3">
      <c r="A658" s="1" t="s">
        <v>4</v>
      </c>
      <c r="B658" s="1">
        <v>90</v>
      </c>
      <c r="C658" s="2">
        <v>44630.615277777775</v>
      </c>
      <c r="D658" s="1" t="s">
        <v>116</v>
      </c>
      <c r="E658" s="1" t="s">
        <v>118</v>
      </c>
      <c r="F658" s="1" t="s">
        <v>119</v>
      </c>
      <c r="G658" s="1" t="s">
        <v>144</v>
      </c>
      <c r="M658" s="6">
        <f t="shared" si="20"/>
        <v>44631</v>
      </c>
      <c r="N658" s="7">
        <f t="shared" si="21"/>
        <v>44630.615277777775</v>
      </c>
      <c r="O658" s="7"/>
      <c r="P658" s="7"/>
    </row>
    <row r="659" spans="1:16" x14ac:dyDescent="0.3">
      <c r="A659" s="1" t="s">
        <v>4</v>
      </c>
      <c r="B659" s="1">
        <v>97</v>
      </c>
      <c r="C659" s="2">
        <v>44630.618750000001</v>
      </c>
      <c r="D659" s="1" t="s">
        <v>116</v>
      </c>
      <c r="E659" s="1" t="s">
        <v>118</v>
      </c>
      <c r="F659" s="1" t="s">
        <v>119</v>
      </c>
      <c r="G659" s="1" t="s">
        <v>144</v>
      </c>
      <c r="M659" s="6">
        <f t="shared" si="20"/>
        <v>44631</v>
      </c>
      <c r="N659" s="7">
        <f t="shared" si="21"/>
        <v>44630.618750000001</v>
      </c>
      <c r="O659" s="7"/>
      <c r="P659" s="7"/>
    </row>
    <row r="660" spans="1:16" x14ac:dyDescent="0.3">
      <c r="A660" s="1" t="s">
        <v>4</v>
      </c>
      <c r="B660" s="1">
        <v>98</v>
      </c>
      <c r="C660" s="2">
        <v>44630.62222222222</v>
      </c>
      <c r="D660" s="1" t="s">
        <v>116</v>
      </c>
      <c r="E660" s="1" t="s">
        <v>118</v>
      </c>
      <c r="F660" s="1" t="s">
        <v>119</v>
      </c>
      <c r="G660" s="1" t="s">
        <v>144</v>
      </c>
      <c r="M660" s="6">
        <f t="shared" si="20"/>
        <v>44631</v>
      </c>
      <c r="N660" s="7">
        <f t="shared" si="21"/>
        <v>44630.62222222222</v>
      </c>
      <c r="O660" s="7"/>
      <c r="P660" s="7"/>
    </row>
    <row r="661" spans="1:16" x14ac:dyDescent="0.3">
      <c r="A661" s="1" t="s">
        <v>4</v>
      </c>
      <c r="B661" s="1">
        <v>99</v>
      </c>
      <c r="C661" s="2">
        <v>44630.625694444447</v>
      </c>
      <c r="D661" s="1" t="s">
        <v>116</v>
      </c>
      <c r="E661" s="1" t="s">
        <v>118</v>
      </c>
      <c r="F661" s="1" t="s">
        <v>119</v>
      </c>
      <c r="G661" s="1" t="s">
        <v>144</v>
      </c>
      <c r="M661" s="6">
        <f t="shared" si="20"/>
        <v>44631</v>
      </c>
      <c r="N661" s="7">
        <f t="shared" si="21"/>
        <v>44630.625694444447</v>
      </c>
      <c r="O661" s="7"/>
      <c r="P661" s="7"/>
    </row>
    <row r="662" spans="1:16" x14ac:dyDescent="0.3">
      <c r="A662" s="1" t="s">
        <v>4</v>
      </c>
      <c r="B662" s="1">
        <v>79</v>
      </c>
      <c r="C662" s="2">
        <v>44630.626319444447</v>
      </c>
      <c r="D662" s="1" t="s">
        <v>116</v>
      </c>
      <c r="E662" s="1" t="s">
        <v>118</v>
      </c>
      <c r="F662" s="1" t="s">
        <v>119</v>
      </c>
      <c r="G662" s="1" t="s">
        <v>144</v>
      </c>
      <c r="M662" s="6">
        <f t="shared" si="20"/>
        <v>44631</v>
      </c>
      <c r="N662" s="7">
        <f t="shared" si="21"/>
        <v>44630.626319444447</v>
      </c>
      <c r="O662" s="7"/>
      <c r="P662" s="7"/>
    </row>
    <row r="663" spans="1:16" x14ac:dyDescent="0.3">
      <c r="A663" s="1" t="s">
        <v>4</v>
      </c>
      <c r="B663" s="1">
        <v>82</v>
      </c>
      <c r="C663" s="2">
        <v>44630.627893518518</v>
      </c>
      <c r="D663" s="1" t="s">
        <v>116</v>
      </c>
      <c r="E663" s="1" t="s">
        <v>118</v>
      </c>
      <c r="F663" s="1" t="s">
        <v>119</v>
      </c>
      <c r="G663" s="1" t="s">
        <v>144</v>
      </c>
      <c r="M663" s="6">
        <f t="shared" si="20"/>
        <v>44631</v>
      </c>
      <c r="N663" s="7">
        <f t="shared" si="21"/>
        <v>44630.627893518518</v>
      </c>
      <c r="O663" s="7"/>
      <c r="P663" s="7"/>
    </row>
    <row r="664" spans="1:16" x14ac:dyDescent="0.3">
      <c r="A664" s="1" t="s">
        <v>4</v>
      </c>
      <c r="B664" s="1">
        <v>85</v>
      </c>
      <c r="C664" s="2">
        <v>44630.628645833334</v>
      </c>
      <c r="D664" s="1" t="s">
        <v>116</v>
      </c>
      <c r="E664" s="1" t="s">
        <v>118</v>
      </c>
      <c r="F664" s="1" t="s">
        <v>119</v>
      </c>
      <c r="G664" s="1" t="s">
        <v>144</v>
      </c>
      <c r="M664" s="6">
        <f t="shared" si="20"/>
        <v>44631</v>
      </c>
      <c r="N664" s="7">
        <f t="shared" si="21"/>
        <v>44630.628645833334</v>
      </c>
      <c r="O664" s="7"/>
      <c r="P664" s="7"/>
    </row>
    <row r="665" spans="1:16" x14ac:dyDescent="0.3">
      <c r="A665" s="1" t="s">
        <v>4</v>
      </c>
      <c r="B665" s="1">
        <v>93</v>
      </c>
      <c r="C665" s="2">
        <v>44630.629166666666</v>
      </c>
      <c r="D665" s="1" t="s">
        <v>116</v>
      </c>
      <c r="E665" s="1" t="s">
        <v>118</v>
      </c>
      <c r="F665" s="1" t="s">
        <v>119</v>
      </c>
      <c r="G665" s="1" t="s">
        <v>144</v>
      </c>
      <c r="M665" s="6">
        <f t="shared" si="20"/>
        <v>44631</v>
      </c>
      <c r="N665" s="7">
        <f t="shared" si="21"/>
        <v>44630.629166666666</v>
      </c>
      <c r="O665" s="7"/>
      <c r="P665" s="7"/>
    </row>
    <row r="666" spans="1:16" x14ac:dyDescent="0.3">
      <c r="A666" s="1" t="s">
        <v>4</v>
      </c>
      <c r="B666" s="1">
        <v>83</v>
      </c>
      <c r="C666" s="2">
        <v>44630.631898148145</v>
      </c>
      <c r="D666" s="1" t="s">
        <v>116</v>
      </c>
      <c r="E666" s="1" t="s">
        <v>118</v>
      </c>
      <c r="F666" s="1" t="s">
        <v>119</v>
      </c>
      <c r="G666" s="1" t="s">
        <v>144</v>
      </c>
      <c r="M666" s="6">
        <f t="shared" si="20"/>
        <v>44631</v>
      </c>
      <c r="N666" s="7">
        <f t="shared" si="21"/>
        <v>44630.631898148145</v>
      </c>
      <c r="O666" s="7"/>
      <c r="P666" s="7"/>
    </row>
    <row r="667" spans="1:16" x14ac:dyDescent="0.3">
      <c r="A667" s="1" t="s">
        <v>4</v>
      </c>
      <c r="B667" s="1">
        <v>95</v>
      </c>
      <c r="C667" s="2">
        <v>44630.632638888892</v>
      </c>
      <c r="D667" s="1" t="s">
        <v>116</v>
      </c>
      <c r="E667" s="1" t="s">
        <v>118</v>
      </c>
      <c r="F667" s="1" t="s">
        <v>119</v>
      </c>
      <c r="G667" s="1" t="s">
        <v>144</v>
      </c>
      <c r="M667" s="6">
        <f t="shared" si="20"/>
        <v>44631</v>
      </c>
      <c r="N667" s="7">
        <f t="shared" si="21"/>
        <v>44630.632638888892</v>
      </c>
      <c r="O667" s="7"/>
      <c r="P667" s="7"/>
    </row>
    <row r="668" spans="1:16" x14ac:dyDescent="0.3">
      <c r="A668" s="1" t="s">
        <v>4</v>
      </c>
      <c r="B668" s="1">
        <v>82</v>
      </c>
      <c r="C668" s="2">
        <v>44630.632881944446</v>
      </c>
      <c r="D668" s="1" t="s">
        <v>116</v>
      </c>
      <c r="E668" s="1" t="s">
        <v>118</v>
      </c>
      <c r="F668" s="1" t="s">
        <v>119</v>
      </c>
      <c r="G668" s="1" t="s">
        <v>144</v>
      </c>
      <c r="M668" s="6">
        <f t="shared" si="20"/>
        <v>44631</v>
      </c>
      <c r="N668" s="7">
        <f t="shared" si="21"/>
        <v>44630.632881944446</v>
      </c>
      <c r="O668" s="7"/>
      <c r="P668" s="7"/>
    </row>
    <row r="669" spans="1:16" x14ac:dyDescent="0.3">
      <c r="A669" s="1" t="s">
        <v>4</v>
      </c>
      <c r="B669" s="1">
        <v>95</v>
      </c>
      <c r="C669" s="2">
        <v>44630.633668981478</v>
      </c>
      <c r="D669" s="1" t="s">
        <v>116</v>
      </c>
      <c r="E669" s="1" t="s">
        <v>118</v>
      </c>
      <c r="F669" s="1" t="s">
        <v>119</v>
      </c>
      <c r="G669" s="1" t="s">
        <v>144</v>
      </c>
      <c r="M669" s="6">
        <f t="shared" si="20"/>
        <v>44631</v>
      </c>
      <c r="N669" s="7">
        <f t="shared" si="21"/>
        <v>44630.633668981478</v>
      </c>
      <c r="O669" s="7"/>
      <c r="P669" s="7"/>
    </row>
    <row r="670" spans="1:16" x14ac:dyDescent="0.3">
      <c r="A670" s="1" t="s">
        <v>4</v>
      </c>
      <c r="B670" s="1">
        <v>88</v>
      </c>
      <c r="C670" s="2">
        <v>44630.636111111111</v>
      </c>
      <c r="D670" s="1" t="s">
        <v>116</v>
      </c>
      <c r="E670" s="1" t="s">
        <v>118</v>
      </c>
      <c r="F670" s="1" t="s">
        <v>119</v>
      </c>
      <c r="G670" s="1" t="s">
        <v>144</v>
      </c>
      <c r="M670" s="6">
        <f t="shared" si="20"/>
        <v>44631</v>
      </c>
      <c r="N670" s="7">
        <f t="shared" si="21"/>
        <v>44630.636111111111</v>
      </c>
      <c r="O670" s="7"/>
      <c r="P670" s="7"/>
    </row>
    <row r="671" spans="1:16" x14ac:dyDescent="0.3">
      <c r="A671" s="1" t="s">
        <v>4</v>
      </c>
      <c r="B671" s="1">
        <v>81</v>
      </c>
      <c r="C671" s="2">
        <v>44630.639826388891</v>
      </c>
      <c r="D671" s="1" t="s">
        <v>116</v>
      </c>
      <c r="E671" s="1" t="s">
        <v>118</v>
      </c>
      <c r="F671" s="1" t="s">
        <v>119</v>
      </c>
      <c r="G671" s="1" t="s">
        <v>144</v>
      </c>
      <c r="M671" s="6">
        <f t="shared" si="20"/>
        <v>44631</v>
      </c>
      <c r="N671" s="7">
        <f t="shared" si="21"/>
        <v>44630.639826388891</v>
      </c>
      <c r="O671" s="7"/>
      <c r="P671" s="7"/>
    </row>
    <row r="672" spans="1:16" x14ac:dyDescent="0.3">
      <c r="A672" s="1" t="s">
        <v>4</v>
      </c>
      <c r="B672" s="1">
        <v>75</v>
      </c>
      <c r="C672" s="2">
        <v>44630.63994212963</v>
      </c>
      <c r="D672" s="1" t="s">
        <v>116</v>
      </c>
      <c r="E672" s="1" t="s">
        <v>118</v>
      </c>
      <c r="F672" s="1" t="s">
        <v>119</v>
      </c>
      <c r="G672" s="1" t="s">
        <v>144</v>
      </c>
      <c r="M672" s="6">
        <f t="shared" si="20"/>
        <v>44631</v>
      </c>
      <c r="N672" s="7">
        <f t="shared" si="21"/>
        <v>44630.63994212963</v>
      </c>
      <c r="O672" s="7"/>
      <c r="P672" s="7"/>
    </row>
    <row r="673" spans="1:16" x14ac:dyDescent="0.3">
      <c r="A673" s="1" t="s">
        <v>4</v>
      </c>
      <c r="B673" s="1">
        <v>75</v>
      </c>
      <c r="C673" s="2">
        <v>44630.640555555554</v>
      </c>
      <c r="D673" s="1" t="s">
        <v>116</v>
      </c>
      <c r="E673" s="1" t="s">
        <v>118</v>
      </c>
      <c r="F673" s="1" t="s">
        <v>119</v>
      </c>
      <c r="G673" s="1" t="s">
        <v>144</v>
      </c>
      <c r="M673" s="6">
        <f t="shared" si="20"/>
        <v>44631</v>
      </c>
      <c r="N673" s="7">
        <f t="shared" si="21"/>
        <v>44630.640555555554</v>
      </c>
      <c r="O673" s="7"/>
      <c r="P673" s="7"/>
    </row>
    <row r="674" spans="1:16" x14ac:dyDescent="0.3">
      <c r="A674" s="1" t="s">
        <v>4</v>
      </c>
      <c r="B674" s="1">
        <v>81</v>
      </c>
      <c r="C674" s="2">
        <v>44630.641331018516</v>
      </c>
      <c r="D674" s="1" t="s">
        <v>116</v>
      </c>
      <c r="E674" s="1" t="s">
        <v>118</v>
      </c>
      <c r="F674" s="1" t="s">
        <v>119</v>
      </c>
      <c r="G674" s="1" t="s">
        <v>144</v>
      </c>
      <c r="M674" s="6">
        <f t="shared" si="20"/>
        <v>44631</v>
      </c>
      <c r="N674" s="7">
        <f t="shared" si="21"/>
        <v>44630.641331018516</v>
      </c>
      <c r="O674" s="7"/>
      <c r="P674" s="7"/>
    </row>
    <row r="675" spans="1:16" x14ac:dyDescent="0.3">
      <c r="A675" s="1" t="s">
        <v>4</v>
      </c>
      <c r="B675" s="1">
        <v>79</v>
      </c>
      <c r="C675" s="2">
        <v>44630.642638888887</v>
      </c>
      <c r="D675" s="1" t="s">
        <v>116</v>
      </c>
      <c r="E675" s="1" t="s">
        <v>118</v>
      </c>
      <c r="F675" s="1" t="s">
        <v>119</v>
      </c>
      <c r="G675" s="1" t="s">
        <v>144</v>
      </c>
      <c r="M675" s="6">
        <f t="shared" si="20"/>
        <v>44631</v>
      </c>
      <c r="N675" s="7">
        <f t="shared" si="21"/>
        <v>44630.642638888887</v>
      </c>
      <c r="O675" s="7"/>
      <c r="P675" s="7"/>
    </row>
    <row r="676" spans="1:16" x14ac:dyDescent="0.3">
      <c r="A676" s="1" t="s">
        <v>4</v>
      </c>
      <c r="B676" s="1">
        <v>81</v>
      </c>
      <c r="C676" s="2">
        <v>44630.642766203702</v>
      </c>
      <c r="D676" s="1" t="s">
        <v>116</v>
      </c>
      <c r="E676" s="1" t="s">
        <v>118</v>
      </c>
      <c r="F676" s="1" t="s">
        <v>119</v>
      </c>
      <c r="G676" s="1" t="s">
        <v>144</v>
      </c>
      <c r="M676" s="6">
        <f t="shared" si="20"/>
        <v>44631</v>
      </c>
      <c r="N676" s="7">
        <f t="shared" si="21"/>
        <v>44630.642766203702</v>
      </c>
      <c r="O676" s="7"/>
      <c r="P676" s="7"/>
    </row>
    <row r="677" spans="1:16" x14ac:dyDescent="0.3">
      <c r="A677" s="1" t="s">
        <v>4</v>
      </c>
      <c r="B677" s="1">
        <v>87</v>
      </c>
      <c r="C677" s="2">
        <v>44630.642997685187</v>
      </c>
      <c r="D677" s="1" t="s">
        <v>116</v>
      </c>
      <c r="E677" s="1" t="s">
        <v>118</v>
      </c>
      <c r="F677" s="1" t="s">
        <v>119</v>
      </c>
      <c r="G677" s="1" t="s">
        <v>144</v>
      </c>
      <c r="M677" s="6">
        <f t="shared" si="20"/>
        <v>44631</v>
      </c>
      <c r="N677" s="7">
        <f t="shared" si="21"/>
        <v>44630.642997685187</v>
      </c>
      <c r="O677" s="7"/>
      <c r="P677" s="7"/>
    </row>
    <row r="678" spans="1:16" x14ac:dyDescent="0.3">
      <c r="A678" s="1" t="s">
        <v>4</v>
      </c>
      <c r="B678" s="1">
        <v>88</v>
      </c>
      <c r="C678" s="2">
        <v>44630.643055555556</v>
      </c>
      <c r="D678" s="1" t="s">
        <v>116</v>
      </c>
      <c r="E678" s="1" t="s">
        <v>118</v>
      </c>
      <c r="F678" s="1" t="s">
        <v>119</v>
      </c>
      <c r="G678" s="1" t="s">
        <v>144</v>
      </c>
      <c r="M678" s="6">
        <f t="shared" si="20"/>
        <v>44631</v>
      </c>
      <c r="N678" s="7">
        <f t="shared" si="21"/>
        <v>44630.643055555556</v>
      </c>
      <c r="O678" s="7"/>
      <c r="P678" s="7"/>
    </row>
    <row r="679" spans="1:16" x14ac:dyDescent="0.3">
      <c r="A679" s="1" t="s">
        <v>4</v>
      </c>
      <c r="B679" s="1">
        <v>77</v>
      </c>
      <c r="C679" s="2">
        <v>44630.643182870372</v>
      </c>
      <c r="D679" s="1" t="s">
        <v>116</v>
      </c>
      <c r="E679" s="1" t="s">
        <v>118</v>
      </c>
      <c r="F679" s="1" t="s">
        <v>119</v>
      </c>
      <c r="G679" s="1" t="s">
        <v>144</v>
      </c>
      <c r="M679" s="6">
        <f t="shared" si="20"/>
        <v>44631</v>
      </c>
      <c r="N679" s="7">
        <f t="shared" si="21"/>
        <v>44630.643182870372</v>
      </c>
      <c r="O679" s="7"/>
      <c r="P679" s="7"/>
    </row>
    <row r="680" spans="1:16" x14ac:dyDescent="0.3">
      <c r="A680" s="1" t="s">
        <v>4</v>
      </c>
      <c r="B680" s="1">
        <v>83</v>
      </c>
      <c r="C680" s="2">
        <v>44630.643831018519</v>
      </c>
      <c r="D680" s="1" t="s">
        <v>116</v>
      </c>
      <c r="E680" s="1" t="s">
        <v>118</v>
      </c>
      <c r="F680" s="1" t="s">
        <v>119</v>
      </c>
      <c r="G680" s="1" t="s">
        <v>144</v>
      </c>
      <c r="M680" s="6">
        <f t="shared" si="20"/>
        <v>44631</v>
      </c>
      <c r="N680" s="7">
        <f t="shared" si="21"/>
        <v>44630.643831018519</v>
      </c>
      <c r="O680" s="7"/>
      <c r="P680" s="7"/>
    </row>
    <row r="681" spans="1:16" x14ac:dyDescent="0.3">
      <c r="A681" s="1" t="s">
        <v>4</v>
      </c>
      <c r="B681" s="1">
        <v>92</v>
      </c>
      <c r="C681" s="2">
        <v>44630.646203703705</v>
      </c>
      <c r="D681" s="1" t="s">
        <v>116</v>
      </c>
      <c r="E681" s="1" t="s">
        <v>118</v>
      </c>
      <c r="F681" s="1" t="s">
        <v>119</v>
      </c>
      <c r="G681" s="1" t="s">
        <v>144</v>
      </c>
      <c r="M681" s="6">
        <f t="shared" si="20"/>
        <v>44631</v>
      </c>
      <c r="N681" s="7">
        <f t="shared" si="21"/>
        <v>44630.646203703705</v>
      </c>
      <c r="O681" s="7"/>
      <c r="P681" s="7"/>
    </row>
    <row r="682" spans="1:16" x14ac:dyDescent="0.3">
      <c r="A682" s="1" t="s">
        <v>4</v>
      </c>
      <c r="B682" s="1">
        <v>88</v>
      </c>
      <c r="C682" s="2">
        <v>44630.646527777775</v>
      </c>
      <c r="D682" s="1" t="s">
        <v>116</v>
      </c>
      <c r="E682" s="1" t="s">
        <v>118</v>
      </c>
      <c r="F682" s="1" t="s">
        <v>119</v>
      </c>
      <c r="G682" s="1" t="s">
        <v>144</v>
      </c>
      <c r="M682" s="6">
        <f t="shared" si="20"/>
        <v>44631</v>
      </c>
      <c r="N682" s="7">
        <f t="shared" si="21"/>
        <v>44630.646527777775</v>
      </c>
      <c r="O682" s="7"/>
      <c r="P682" s="7"/>
    </row>
    <row r="683" spans="1:16" x14ac:dyDescent="0.3">
      <c r="A683" s="1" t="s">
        <v>4</v>
      </c>
      <c r="B683" s="1">
        <v>91</v>
      </c>
      <c r="C683" s="2">
        <v>44630.646689814814</v>
      </c>
      <c r="D683" s="1" t="s">
        <v>11</v>
      </c>
      <c r="E683" s="1" t="s">
        <v>118</v>
      </c>
      <c r="F683" s="1" t="s">
        <v>119</v>
      </c>
      <c r="G683" s="1" t="s">
        <v>144</v>
      </c>
      <c r="M683" s="6">
        <f t="shared" si="20"/>
        <v>44631</v>
      </c>
      <c r="N683" s="7">
        <f t="shared" si="21"/>
        <v>44630.646689814814</v>
      </c>
      <c r="O683" s="7"/>
      <c r="P683" s="7"/>
    </row>
    <row r="684" spans="1:16" x14ac:dyDescent="0.3">
      <c r="A684" s="1" t="s">
        <v>4</v>
      </c>
      <c r="B684" s="1">
        <v>92</v>
      </c>
      <c r="C684" s="2">
        <v>44630.647974537038</v>
      </c>
      <c r="D684" s="1" t="s">
        <v>11</v>
      </c>
      <c r="E684" s="1" t="s">
        <v>118</v>
      </c>
      <c r="F684" s="1" t="s">
        <v>119</v>
      </c>
      <c r="G684" s="1" t="s">
        <v>144</v>
      </c>
      <c r="M684" s="6">
        <f t="shared" si="20"/>
        <v>44631</v>
      </c>
      <c r="N684" s="7">
        <f t="shared" si="21"/>
        <v>44630.647974537038</v>
      </c>
      <c r="O684" s="7"/>
      <c r="P684" s="7"/>
    </row>
    <row r="685" spans="1:16" x14ac:dyDescent="0.3">
      <c r="A685" s="1" t="s">
        <v>4</v>
      </c>
      <c r="B685" s="1">
        <v>102</v>
      </c>
      <c r="C685" s="2">
        <v>44630.653182870374</v>
      </c>
      <c r="D685" s="1" t="s">
        <v>11</v>
      </c>
      <c r="E685" s="1" t="s">
        <v>118</v>
      </c>
      <c r="F685" s="1" t="s">
        <v>119</v>
      </c>
      <c r="G685" s="1" t="s">
        <v>144</v>
      </c>
      <c r="M685" s="6">
        <f t="shared" si="20"/>
        <v>44631</v>
      </c>
      <c r="N685" s="7">
        <f t="shared" si="21"/>
        <v>44630.653182870374</v>
      </c>
      <c r="O685" s="7"/>
      <c r="P685" s="7"/>
    </row>
    <row r="686" spans="1:16" x14ac:dyDescent="0.3">
      <c r="A686" s="1" t="s">
        <v>4</v>
      </c>
      <c r="B686" s="1">
        <v>101</v>
      </c>
      <c r="C686" s="2">
        <v>44630.653344907405</v>
      </c>
      <c r="D686" s="1" t="s">
        <v>11</v>
      </c>
      <c r="E686" s="1" t="s">
        <v>118</v>
      </c>
      <c r="F686" s="1" t="s">
        <v>119</v>
      </c>
      <c r="G686" s="1" t="s">
        <v>144</v>
      </c>
      <c r="M686" s="6">
        <f t="shared" si="20"/>
        <v>44631</v>
      </c>
      <c r="N686" s="7">
        <f t="shared" si="21"/>
        <v>44630.653344907405</v>
      </c>
      <c r="O686" s="7"/>
      <c r="P686" s="7"/>
    </row>
    <row r="687" spans="1:16" x14ac:dyDescent="0.3">
      <c r="A687" s="1" t="s">
        <v>4</v>
      </c>
      <c r="B687" s="1">
        <v>102</v>
      </c>
      <c r="C687" s="2">
        <v>44630.65347222222</v>
      </c>
      <c r="D687" s="1" t="s">
        <v>11</v>
      </c>
      <c r="E687" s="1" t="s">
        <v>118</v>
      </c>
      <c r="F687" s="1" t="s">
        <v>119</v>
      </c>
      <c r="G687" s="1" t="s">
        <v>144</v>
      </c>
      <c r="M687" s="6">
        <f t="shared" si="20"/>
        <v>44631</v>
      </c>
      <c r="N687" s="7">
        <f t="shared" si="21"/>
        <v>44630.65347222222</v>
      </c>
      <c r="O687" s="7"/>
      <c r="P687" s="7"/>
    </row>
    <row r="688" spans="1:16" x14ac:dyDescent="0.3">
      <c r="A688" s="1" t="s">
        <v>4</v>
      </c>
      <c r="B688" s="1">
        <v>96</v>
      </c>
      <c r="C688" s="2">
        <v>44631.448611111111</v>
      </c>
      <c r="D688" s="1" t="s">
        <v>121</v>
      </c>
      <c r="E688" s="1" t="s">
        <v>118</v>
      </c>
      <c r="F688" s="1" t="s">
        <v>119</v>
      </c>
      <c r="G688" s="1" t="s">
        <v>148</v>
      </c>
      <c r="M688" s="6">
        <f t="shared" si="20"/>
        <v>44631</v>
      </c>
      <c r="N688" s="7">
        <f t="shared" si="21"/>
        <v>44631.448611111111</v>
      </c>
      <c r="O688" s="7"/>
      <c r="P688" s="7"/>
    </row>
    <row r="689" spans="1:16" x14ac:dyDescent="0.3">
      <c r="A689" s="1" t="s">
        <v>4</v>
      </c>
      <c r="B689" s="1">
        <v>71</v>
      </c>
      <c r="C689" s="2">
        <v>44631.45208333333</v>
      </c>
      <c r="D689" s="1" t="s">
        <v>121</v>
      </c>
      <c r="E689" s="1" t="s">
        <v>118</v>
      </c>
      <c r="F689" s="1" t="s">
        <v>119</v>
      </c>
      <c r="G689" s="1" t="s">
        <v>148</v>
      </c>
      <c r="M689" s="6">
        <f t="shared" si="20"/>
        <v>44631</v>
      </c>
      <c r="N689" s="7">
        <f t="shared" si="21"/>
        <v>44631.45208333333</v>
      </c>
      <c r="O689" s="7"/>
      <c r="P689" s="7"/>
    </row>
    <row r="690" spans="1:16" x14ac:dyDescent="0.3">
      <c r="A690" s="1" t="s">
        <v>4</v>
      </c>
      <c r="B690" s="1">
        <v>85</v>
      </c>
      <c r="C690" s="2">
        <v>44631.455555555556</v>
      </c>
      <c r="D690" s="1" t="s">
        <v>121</v>
      </c>
      <c r="E690" s="1" t="s">
        <v>118</v>
      </c>
      <c r="F690" s="1" t="s">
        <v>119</v>
      </c>
      <c r="G690" s="1" t="s">
        <v>148</v>
      </c>
      <c r="M690" s="6">
        <f t="shared" si="20"/>
        <v>44631</v>
      </c>
      <c r="N690" s="7">
        <f t="shared" si="21"/>
        <v>44631.455555555556</v>
      </c>
      <c r="O690" s="7"/>
      <c r="P690" s="7"/>
    </row>
    <row r="691" spans="1:16" x14ac:dyDescent="0.3">
      <c r="A691" s="1" t="s">
        <v>4</v>
      </c>
      <c r="B691" s="1">
        <v>92</v>
      </c>
      <c r="C691" s="2">
        <v>44631.459027777775</v>
      </c>
      <c r="D691" s="1" t="s">
        <v>121</v>
      </c>
      <c r="E691" s="1" t="s">
        <v>118</v>
      </c>
      <c r="F691" s="1" t="s">
        <v>119</v>
      </c>
      <c r="G691" s="1" t="s">
        <v>148</v>
      </c>
      <c r="M691" s="6">
        <f t="shared" si="20"/>
        <v>44631</v>
      </c>
      <c r="N691" s="7">
        <f t="shared" si="21"/>
        <v>44631.459027777775</v>
      </c>
      <c r="O691" s="7"/>
      <c r="P691" s="7"/>
    </row>
    <row r="692" spans="1:16" x14ac:dyDescent="0.3">
      <c r="A692" s="1" t="s">
        <v>4</v>
      </c>
      <c r="B692" s="1">
        <v>89</v>
      </c>
      <c r="C692" s="2">
        <v>44631.462500000001</v>
      </c>
      <c r="D692" s="1" t="s">
        <v>9</v>
      </c>
      <c r="E692" s="1" t="s">
        <v>118</v>
      </c>
      <c r="F692" s="1" t="s">
        <v>119</v>
      </c>
      <c r="G692" s="1" t="s">
        <v>148</v>
      </c>
      <c r="M692" s="6">
        <f t="shared" si="20"/>
        <v>44631</v>
      </c>
      <c r="N692" s="7">
        <f t="shared" si="21"/>
        <v>44631.462500000001</v>
      </c>
      <c r="O692" s="7"/>
      <c r="P692" s="7"/>
    </row>
    <row r="693" spans="1:16" x14ac:dyDescent="0.3">
      <c r="A693" s="1" t="s">
        <v>4</v>
      </c>
      <c r="B693" s="1">
        <v>85</v>
      </c>
      <c r="C693" s="2">
        <v>44631.46597222222</v>
      </c>
      <c r="D693" s="1" t="s">
        <v>9</v>
      </c>
      <c r="E693" s="1" t="s">
        <v>118</v>
      </c>
      <c r="F693" s="1" t="s">
        <v>119</v>
      </c>
      <c r="G693" s="1" t="s">
        <v>148</v>
      </c>
      <c r="M693" s="6">
        <f t="shared" si="20"/>
        <v>44631</v>
      </c>
      <c r="N693" s="7">
        <f t="shared" si="21"/>
        <v>44631.46597222222</v>
      </c>
      <c r="O693" s="7"/>
      <c r="P693" s="7"/>
    </row>
    <row r="694" spans="1:16" x14ac:dyDescent="0.3">
      <c r="A694" s="1" t="s">
        <v>4</v>
      </c>
      <c r="B694" s="1">
        <v>85</v>
      </c>
      <c r="C694" s="2">
        <v>44631.469444444447</v>
      </c>
      <c r="D694" s="1" t="s">
        <v>9</v>
      </c>
      <c r="E694" s="1" t="s">
        <v>118</v>
      </c>
      <c r="F694" s="1" t="s">
        <v>119</v>
      </c>
      <c r="G694" s="1" t="s">
        <v>148</v>
      </c>
      <c r="M694" s="6">
        <f t="shared" si="20"/>
        <v>44631</v>
      </c>
      <c r="N694" s="7">
        <f t="shared" si="21"/>
        <v>44631.469444444447</v>
      </c>
      <c r="O694" s="7"/>
      <c r="P694" s="7"/>
    </row>
    <row r="695" spans="1:16" x14ac:dyDescent="0.3">
      <c r="A695" s="1" t="s">
        <v>4</v>
      </c>
      <c r="B695" s="1">
        <v>88</v>
      </c>
      <c r="C695" s="2">
        <v>44631.472916666666</v>
      </c>
      <c r="D695" s="1" t="s">
        <v>9</v>
      </c>
      <c r="E695" s="1" t="s">
        <v>118</v>
      </c>
      <c r="F695" s="1" t="s">
        <v>119</v>
      </c>
      <c r="G695" s="1" t="s">
        <v>148</v>
      </c>
      <c r="M695" s="6">
        <f t="shared" si="20"/>
        <v>44631</v>
      </c>
      <c r="N695" s="7">
        <f t="shared" si="21"/>
        <v>44631.472916666666</v>
      </c>
      <c r="O695" s="7"/>
      <c r="P695" s="7"/>
    </row>
    <row r="696" spans="1:16" x14ac:dyDescent="0.3">
      <c r="A696" s="1" t="s">
        <v>4</v>
      </c>
      <c r="B696" s="1">
        <v>73</v>
      </c>
      <c r="C696" s="2">
        <v>44631.476388888892</v>
      </c>
      <c r="D696" s="1" t="s">
        <v>10</v>
      </c>
      <c r="E696" s="1" t="s">
        <v>118</v>
      </c>
      <c r="F696" s="1" t="s">
        <v>119</v>
      </c>
      <c r="G696" s="1" t="s">
        <v>148</v>
      </c>
      <c r="M696" s="6">
        <f t="shared" si="20"/>
        <v>44631</v>
      </c>
      <c r="N696" s="7">
        <f t="shared" si="21"/>
        <v>44631.476388888892</v>
      </c>
      <c r="O696" s="7"/>
      <c r="P696" s="7"/>
    </row>
    <row r="697" spans="1:16" x14ac:dyDescent="0.3">
      <c r="A697" s="1" t="s">
        <v>4</v>
      </c>
      <c r="B697" s="1">
        <v>69</v>
      </c>
      <c r="C697" s="2">
        <v>44631.479861111111</v>
      </c>
      <c r="D697" s="1" t="s">
        <v>10</v>
      </c>
      <c r="E697" s="1" t="s">
        <v>118</v>
      </c>
      <c r="F697" s="1" t="s">
        <v>119</v>
      </c>
      <c r="G697" s="1" t="s">
        <v>148</v>
      </c>
      <c r="M697" s="6">
        <f t="shared" si="20"/>
        <v>44631</v>
      </c>
      <c r="N697" s="7">
        <f t="shared" si="21"/>
        <v>44631.479861111111</v>
      </c>
      <c r="O697" s="7"/>
      <c r="P697" s="7"/>
    </row>
    <row r="698" spans="1:16" x14ac:dyDescent="0.3">
      <c r="A698" s="1" t="s">
        <v>4</v>
      </c>
      <c r="B698" s="1">
        <v>75</v>
      </c>
      <c r="C698" s="2">
        <v>44631.480023148149</v>
      </c>
      <c r="D698" s="1" t="s">
        <v>10</v>
      </c>
      <c r="E698" s="1" t="s">
        <v>118</v>
      </c>
      <c r="F698" s="1" t="s">
        <v>119</v>
      </c>
      <c r="G698" s="1" t="s">
        <v>148</v>
      </c>
      <c r="M698" s="6">
        <f t="shared" si="20"/>
        <v>44631</v>
      </c>
      <c r="N698" s="7">
        <f t="shared" si="21"/>
        <v>44631.480023148149</v>
      </c>
      <c r="O698" s="7"/>
      <c r="P698" s="7"/>
    </row>
    <row r="699" spans="1:16" x14ac:dyDescent="0.3">
      <c r="A699" s="1" t="s">
        <v>4</v>
      </c>
      <c r="B699" s="1">
        <v>82</v>
      </c>
      <c r="C699" s="2">
        <v>44631.482777777775</v>
      </c>
      <c r="D699" s="1" t="s">
        <v>10</v>
      </c>
      <c r="E699" s="1" t="s">
        <v>118</v>
      </c>
      <c r="F699" s="1" t="s">
        <v>119</v>
      </c>
      <c r="G699" s="1" t="s">
        <v>148</v>
      </c>
      <c r="M699" s="6">
        <f t="shared" si="20"/>
        <v>44631</v>
      </c>
      <c r="N699" s="7">
        <f t="shared" si="21"/>
        <v>44631.482777777775</v>
      </c>
      <c r="O699" s="7"/>
      <c r="P699" s="7"/>
    </row>
    <row r="700" spans="1:16" x14ac:dyDescent="0.3">
      <c r="A700" s="1" t="s">
        <v>4</v>
      </c>
      <c r="B700" s="1">
        <v>86</v>
      </c>
      <c r="C700" s="2">
        <v>44631.483101851853</v>
      </c>
      <c r="D700" s="1" t="s">
        <v>10</v>
      </c>
      <c r="E700" s="1" t="s">
        <v>118</v>
      </c>
      <c r="F700" s="1" t="s">
        <v>119</v>
      </c>
      <c r="G700" s="1" t="s">
        <v>148</v>
      </c>
      <c r="M700" s="6">
        <f t="shared" si="20"/>
        <v>44631</v>
      </c>
      <c r="N700" s="7">
        <f t="shared" si="21"/>
        <v>44631.483101851853</v>
      </c>
      <c r="O700" s="7"/>
      <c r="P700" s="7"/>
    </row>
    <row r="701" spans="1:16" x14ac:dyDescent="0.3">
      <c r="A701" s="1" t="s">
        <v>4</v>
      </c>
      <c r="B701" s="1">
        <v>97</v>
      </c>
      <c r="C701" s="2">
        <v>44631.48333333333</v>
      </c>
      <c r="D701" s="1" t="s">
        <v>115</v>
      </c>
      <c r="E701" s="1" t="s">
        <v>118</v>
      </c>
      <c r="F701" s="1" t="s">
        <v>119</v>
      </c>
      <c r="G701" s="1" t="s">
        <v>148</v>
      </c>
      <c r="M701" s="6">
        <f t="shared" si="20"/>
        <v>44631</v>
      </c>
      <c r="N701" s="7">
        <f t="shared" si="21"/>
        <v>44631.48333333333</v>
      </c>
      <c r="O701" s="7"/>
      <c r="P701" s="7"/>
    </row>
    <row r="702" spans="1:16" x14ac:dyDescent="0.3">
      <c r="A702" s="1" t="s">
        <v>4</v>
      </c>
      <c r="B702" s="1">
        <v>80</v>
      </c>
      <c r="C702" s="2">
        <v>44631.486805555556</v>
      </c>
      <c r="D702" s="1" t="s">
        <v>115</v>
      </c>
      <c r="E702" s="1" t="s">
        <v>118</v>
      </c>
      <c r="F702" s="1" t="s">
        <v>119</v>
      </c>
      <c r="G702" s="1" t="s">
        <v>148</v>
      </c>
      <c r="M702" s="6">
        <f t="shared" si="20"/>
        <v>44631</v>
      </c>
      <c r="N702" s="7">
        <f t="shared" si="21"/>
        <v>44631.486805555556</v>
      </c>
      <c r="O702" s="7"/>
      <c r="P702" s="7"/>
    </row>
    <row r="703" spans="1:16" x14ac:dyDescent="0.3">
      <c r="A703" s="1" t="s">
        <v>4</v>
      </c>
      <c r="B703" s="1">
        <v>83</v>
      </c>
      <c r="C703" s="2">
        <v>44631.487372685187</v>
      </c>
      <c r="D703" s="1" t="s">
        <v>115</v>
      </c>
      <c r="E703" s="1" t="s">
        <v>118</v>
      </c>
      <c r="F703" s="1" t="s">
        <v>119</v>
      </c>
      <c r="G703" s="1" t="s">
        <v>148</v>
      </c>
      <c r="M703" s="6">
        <f t="shared" si="20"/>
        <v>44631</v>
      </c>
      <c r="N703" s="7">
        <f t="shared" si="21"/>
        <v>44631.487372685187</v>
      </c>
      <c r="O703" s="7"/>
      <c r="P703" s="7"/>
    </row>
    <row r="704" spans="1:16" x14ac:dyDescent="0.3">
      <c r="A704" s="1" t="s">
        <v>4</v>
      </c>
      <c r="B704" s="1">
        <v>85</v>
      </c>
      <c r="C704" s="2">
        <v>44631.490277777775</v>
      </c>
      <c r="D704" s="1" t="s">
        <v>115</v>
      </c>
      <c r="E704" s="1" t="s">
        <v>118</v>
      </c>
      <c r="F704" s="1" t="s">
        <v>119</v>
      </c>
      <c r="G704" s="1" t="s">
        <v>148</v>
      </c>
      <c r="M704" s="6">
        <f t="shared" si="20"/>
        <v>44631</v>
      </c>
      <c r="N704" s="7">
        <f t="shared" si="21"/>
        <v>44631.490277777775</v>
      </c>
      <c r="O704" s="7"/>
      <c r="P704" s="7"/>
    </row>
    <row r="705" spans="1:16" x14ac:dyDescent="0.3">
      <c r="A705" s="1" t="s">
        <v>4</v>
      </c>
      <c r="B705" s="1">
        <v>92</v>
      </c>
      <c r="C705" s="2">
        <v>44631.493750000001</v>
      </c>
      <c r="D705" s="1" t="s">
        <v>115</v>
      </c>
      <c r="E705" s="1" t="s">
        <v>118</v>
      </c>
      <c r="F705" s="1" t="s">
        <v>119</v>
      </c>
      <c r="G705" s="1" t="s">
        <v>148</v>
      </c>
      <c r="M705" s="6">
        <f t="shared" si="20"/>
        <v>44631</v>
      </c>
      <c r="N705" s="7">
        <f t="shared" si="21"/>
        <v>44631.493750000001</v>
      </c>
      <c r="O705" s="7"/>
      <c r="P705" s="7"/>
    </row>
    <row r="706" spans="1:16" x14ac:dyDescent="0.3">
      <c r="A706" s="1" t="s">
        <v>4</v>
      </c>
      <c r="B706" s="1">
        <v>83</v>
      </c>
      <c r="C706" s="2">
        <v>44631.495636574073</v>
      </c>
      <c r="D706" s="1" t="s">
        <v>115</v>
      </c>
      <c r="E706" s="1" t="s">
        <v>118</v>
      </c>
      <c r="F706" s="1" t="s">
        <v>119</v>
      </c>
      <c r="G706" s="1" t="s">
        <v>148</v>
      </c>
      <c r="M706" s="6">
        <f t="shared" si="20"/>
        <v>44631</v>
      </c>
      <c r="N706" s="7">
        <f t="shared" si="21"/>
        <v>44631.495636574073</v>
      </c>
      <c r="O706" s="7"/>
      <c r="P706" s="7"/>
    </row>
    <row r="707" spans="1:16" x14ac:dyDescent="0.3">
      <c r="A707" s="1" t="s">
        <v>4</v>
      </c>
      <c r="B707" s="1">
        <v>84</v>
      </c>
      <c r="C707" s="2">
        <v>44631.49722222222</v>
      </c>
      <c r="D707" s="1" t="s">
        <v>115</v>
      </c>
      <c r="E707" s="1" t="s">
        <v>118</v>
      </c>
      <c r="F707" s="1" t="s">
        <v>119</v>
      </c>
      <c r="G707" s="1" t="s">
        <v>148</v>
      </c>
      <c r="M707" s="6">
        <f t="shared" ref="M707:M770" si="22">VALUE(TEXT(C707,0))</f>
        <v>44631</v>
      </c>
      <c r="N707" s="7">
        <f t="shared" ref="N707:N770" si="23">C707</f>
        <v>44631.49722222222</v>
      </c>
      <c r="O707" s="7"/>
      <c r="P707" s="7"/>
    </row>
    <row r="708" spans="1:16" x14ac:dyDescent="0.3">
      <c r="A708" s="1" t="s">
        <v>4</v>
      </c>
      <c r="B708" s="1">
        <v>84</v>
      </c>
      <c r="C708" s="2">
        <v>44631.500694444447</v>
      </c>
      <c r="D708" s="1" t="s">
        <v>115</v>
      </c>
      <c r="E708" s="1" t="s">
        <v>118</v>
      </c>
      <c r="F708" s="1" t="s">
        <v>119</v>
      </c>
      <c r="G708" s="1" t="s">
        <v>148</v>
      </c>
      <c r="M708" s="6">
        <f t="shared" si="22"/>
        <v>44632</v>
      </c>
      <c r="N708" s="7">
        <f t="shared" si="23"/>
        <v>44631.500694444447</v>
      </c>
      <c r="O708" s="7"/>
      <c r="P708" s="7"/>
    </row>
    <row r="709" spans="1:16" x14ac:dyDescent="0.3">
      <c r="A709" s="1" t="s">
        <v>4</v>
      </c>
      <c r="B709" s="1">
        <v>84</v>
      </c>
      <c r="C709" s="2">
        <v>44631.504166666666</v>
      </c>
      <c r="D709" s="1" t="s">
        <v>115</v>
      </c>
      <c r="E709" s="1" t="s">
        <v>118</v>
      </c>
      <c r="F709" s="1" t="s">
        <v>119</v>
      </c>
      <c r="G709" s="1" t="s">
        <v>148</v>
      </c>
      <c r="M709" s="6">
        <f t="shared" si="22"/>
        <v>44632</v>
      </c>
      <c r="N709" s="7">
        <f t="shared" si="23"/>
        <v>44631.504166666666</v>
      </c>
      <c r="O709" s="7"/>
      <c r="P709" s="7"/>
    </row>
    <row r="710" spans="1:16" x14ac:dyDescent="0.3">
      <c r="A710" s="1" t="s">
        <v>4</v>
      </c>
      <c r="B710" s="1">
        <v>81</v>
      </c>
      <c r="C710" s="2">
        <v>44631.507638888892</v>
      </c>
      <c r="D710" s="1" t="s">
        <v>115</v>
      </c>
      <c r="E710" s="1" t="s">
        <v>118</v>
      </c>
      <c r="F710" s="1" t="s">
        <v>119</v>
      </c>
      <c r="G710" s="1" t="s">
        <v>148</v>
      </c>
      <c r="M710" s="6">
        <f t="shared" si="22"/>
        <v>44632</v>
      </c>
      <c r="N710" s="7">
        <f t="shared" si="23"/>
        <v>44631.507638888892</v>
      </c>
      <c r="O710" s="7"/>
      <c r="P710" s="7"/>
    </row>
    <row r="711" spans="1:16" x14ac:dyDescent="0.3">
      <c r="A711" s="1" t="s">
        <v>4</v>
      </c>
      <c r="B711" s="1">
        <v>90</v>
      </c>
      <c r="C711" s="2">
        <v>44631.511111111111</v>
      </c>
      <c r="D711" s="1" t="s">
        <v>115</v>
      </c>
      <c r="E711" s="1" t="s">
        <v>118</v>
      </c>
      <c r="F711" s="1" t="s">
        <v>119</v>
      </c>
      <c r="G711" s="1" t="s">
        <v>148</v>
      </c>
      <c r="M711" s="6">
        <f t="shared" si="22"/>
        <v>44632</v>
      </c>
      <c r="N711" s="7">
        <f t="shared" si="23"/>
        <v>44631.511111111111</v>
      </c>
      <c r="O711" s="7"/>
      <c r="P711" s="7"/>
    </row>
    <row r="712" spans="1:16" x14ac:dyDescent="0.3">
      <c r="A712" s="1" t="s">
        <v>4</v>
      </c>
      <c r="B712" s="1">
        <v>73</v>
      </c>
      <c r="C712" s="2">
        <v>44631.51458333333</v>
      </c>
      <c r="D712" s="1" t="s">
        <v>122</v>
      </c>
      <c r="E712" s="1" t="s">
        <v>118</v>
      </c>
      <c r="F712" s="1" t="s">
        <v>119</v>
      </c>
      <c r="G712" s="1" t="s">
        <v>148</v>
      </c>
      <c r="M712" s="6">
        <f t="shared" si="22"/>
        <v>44632</v>
      </c>
      <c r="N712" s="7">
        <f t="shared" si="23"/>
        <v>44631.51458333333</v>
      </c>
      <c r="O712" s="7"/>
      <c r="P712" s="7"/>
    </row>
    <row r="713" spans="1:16" x14ac:dyDescent="0.3">
      <c r="A713" s="1" t="s">
        <v>4</v>
      </c>
      <c r="B713" s="1">
        <v>86</v>
      </c>
      <c r="C713" s="2">
        <v>44631.518055555556</v>
      </c>
      <c r="D713" s="1" t="s">
        <v>122</v>
      </c>
      <c r="E713" s="1" t="s">
        <v>118</v>
      </c>
      <c r="F713" s="1" t="s">
        <v>119</v>
      </c>
      <c r="G713" s="1" t="s">
        <v>148</v>
      </c>
      <c r="M713" s="6">
        <f t="shared" si="22"/>
        <v>44632</v>
      </c>
      <c r="N713" s="7">
        <f t="shared" si="23"/>
        <v>44631.518055555556</v>
      </c>
      <c r="O713" s="7"/>
      <c r="P713" s="7"/>
    </row>
    <row r="714" spans="1:16" x14ac:dyDescent="0.3">
      <c r="A714" s="1" t="s">
        <v>4</v>
      </c>
      <c r="B714" s="1">
        <v>93</v>
      </c>
      <c r="C714" s="2">
        <v>44631.521527777775</v>
      </c>
      <c r="D714" s="1" t="s">
        <v>122</v>
      </c>
      <c r="E714" s="1" t="s">
        <v>118</v>
      </c>
      <c r="F714" s="1" t="s">
        <v>119</v>
      </c>
      <c r="G714" s="1" t="s">
        <v>148</v>
      </c>
      <c r="M714" s="6">
        <f t="shared" si="22"/>
        <v>44632</v>
      </c>
      <c r="N714" s="7">
        <f t="shared" si="23"/>
        <v>44631.521527777775</v>
      </c>
      <c r="O714" s="7"/>
      <c r="P714" s="7"/>
    </row>
    <row r="715" spans="1:16" x14ac:dyDescent="0.3">
      <c r="A715" s="1" t="s">
        <v>4</v>
      </c>
      <c r="B715" s="1">
        <v>89</v>
      </c>
      <c r="C715" s="2">
        <v>44631.525000000001</v>
      </c>
      <c r="D715" s="1" t="s">
        <v>122</v>
      </c>
      <c r="E715" s="1" t="s">
        <v>118</v>
      </c>
      <c r="F715" s="1" t="s">
        <v>119</v>
      </c>
      <c r="G715" s="1" t="s">
        <v>148</v>
      </c>
      <c r="M715" s="6">
        <f t="shared" si="22"/>
        <v>44632</v>
      </c>
      <c r="N715" s="7">
        <f t="shared" si="23"/>
        <v>44631.525000000001</v>
      </c>
      <c r="O715" s="7"/>
      <c r="P715" s="7"/>
    </row>
    <row r="716" spans="1:16" x14ac:dyDescent="0.3">
      <c r="A716" s="1" t="s">
        <v>4</v>
      </c>
      <c r="B716" s="1">
        <v>87</v>
      </c>
      <c r="C716" s="2">
        <v>44631.52847222222</v>
      </c>
      <c r="D716" s="1" t="s">
        <v>122</v>
      </c>
      <c r="E716" s="1" t="s">
        <v>118</v>
      </c>
      <c r="F716" s="1" t="s">
        <v>119</v>
      </c>
      <c r="G716" s="1" t="s">
        <v>148</v>
      </c>
      <c r="M716" s="6">
        <f t="shared" si="22"/>
        <v>44632</v>
      </c>
      <c r="N716" s="7">
        <f t="shared" si="23"/>
        <v>44631.52847222222</v>
      </c>
      <c r="O716" s="7"/>
      <c r="P716" s="7"/>
    </row>
    <row r="717" spans="1:16" x14ac:dyDescent="0.3">
      <c r="A717" s="1" t="s">
        <v>4</v>
      </c>
      <c r="B717" s="1">
        <v>90</v>
      </c>
      <c r="C717" s="2">
        <v>44631.531944444447</v>
      </c>
      <c r="D717" s="1" t="s">
        <v>122</v>
      </c>
      <c r="E717" s="1" t="s">
        <v>118</v>
      </c>
      <c r="F717" s="1" t="s">
        <v>119</v>
      </c>
      <c r="G717" s="1" t="s">
        <v>148</v>
      </c>
      <c r="M717" s="6">
        <f t="shared" si="22"/>
        <v>44632</v>
      </c>
      <c r="N717" s="7">
        <f t="shared" si="23"/>
        <v>44631.531944444447</v>
      </c>
      <c r="O717" s="7"/>
      <c r="P717" s="7"/>
    </row>
    <row r="718" spans="1:16" x14ac:dyDescent="0.3">
      <c r="A718" s="1" t="s">
        <v>4</v>
      </c>
      <c r="B718" s="1">
        <v>79</v>
      </c>
      <c r="C718" s="2">
        <v>44631.535416666666</v>
      </c>
      <c r="D718" s="1" t="s">
        <v>122</v>
      </c>
      <c r="E718" s="1" t="s">
        <v>118</v>
      </c>
      <c r="F718" s="1" t="s">
        <v>119</v>
      </c>
      <c r="G718" s="1" t="s">
        <v>148</v>
      </c>
      <c r="M718" s="6">
        <f t="shared" si="22"/>
        <v>44632</v>
      </c>
      <c r="N718" s="7">
        <f t="shared" si="23"/>
        <v>44631.535416666666</v>
      </c>
      <c r="O718" s="7"/>
      <c r="P718" s="7"/>
    </row>
    <row r="719" spans="1:16" x14ac:dyDescent="0.3">
      <c r="A719" s="1" t="s">
        <v>4</v>
      </c>
      <c r="B719" s="1">
        <v>81</v>
      </c>
      <c r="C719" s="2">
        <v>44631.537766203706</v>
      </c>
      <c r="D719" s="1" t="s">
        <v>122</v>
      </c>
      <c r="E719" s="1" t="s">
        <v>118</v>
      </c>
      <c r="F719" s="1" t="s">
        <v>119</v>
      </c>
      <c r="G719" s="1" t="s">
        <v>148</v>
      </c>
      <c r="M719" s="6">
        <f t="shared" si="22"/>
        <v>44632</v>
      </c>
      <c r="N719" s="7">
        <f t="shared" si="23"/>
        <v>44631.537766203706</v>
      </c>
      <c r="O719" s="7"/>
      <c r="P719" s="7"/>
    </row>
    <row r="720" spans="1:16" x14ac:dyDescent="0.3">
      <c r="A720" s="1" t="s">
        <v>4</v>
      </c>
      <c r="B720" s="1">
        <v>75</v>
      </c>
      <c r="C720" s="2">
        <v>44631.538888888892</v>
      </c>
      <c r="D720" s="1" t="s">
        <v>122</v>
      </c>
      <c r="E720" s="1" t="s">
        <v>118</v>
      </c>
      <c r="F720" s="1" t="s">
        <v>119</v>
      </c>
      <c r="G720" s="1" t="s">
        <v>148</v>
      </c>
      <c r="M720" s="6">
        <f t="shared" si="22"/>
        <v>44632</v>
      </c>
      <c r="N720" s="7">
        <f t="shared" si="23"/>
        <v>44631.538888888892</v>
      </c>
      <c r="O720" s="7"/>
      <c r="P720" s="7"/>
    </row>
    <row r="721" spans="1:16" x14ac:dyDescent="0.3">
      <c r="A721" s="1" t="s">
        <v>4</v>
      </c>
      <c r="B721" s="1">
        <v>85</v>
      </c>
      <c r="C721" s="2">
        <v>44631.542361111111</v>
      </c>
      <c r="D721" s="1" t="s">
        <v>10</v>
      </c>
      <c r="E721" s="1" t="s">
        <v>118</v>
      </c>
      <c r="F721" s="1" t="s">
        <v>119</v>
      </c>
      <c r="G721" s="1" t="s">
        <v>148</v>
      </c>
      <c r="M721" s="6">
        <f t="shared" si="22"/>
        <v>44632</v>
      </c>
      <c r="N721" s="7">
        <f t="shared" si="23"/>
        <v>44631.542361111111</v>
      </c>
      <c r="O721" s="7"/>
      <c r="P721" s="7"/>
    </row>
    <row r="722" spans="1:16" x14ac:dyDescent="0.3">
      <c r="A722" s="1" t="s">
        <v>4</v>
      </c>
      <c r="B722" s="1">
        <v>81</v>
      </c>
      <c r="C722" s="2">
        <v>44631.54583333333</v>
      </c>
      <c r="D722" s="1" t="s">
        <v>10</v>
      </c>
      <c r="E722" s="1" t="s">
        <v>118</v>
      </c>
      <c r="F722" s="1" t="s">
        <v>119</v>
      </c>
      <c r="G722" s="1" t="s">
        <v>148</v>
      </c>
      <c r="M722" s="6">
        <f t="shared" si="22"/>
        <v>44632</v>
      </c>
      <c r="N722" s="7">
        <f t="shared" si="23"/>
        <v>44631.54583333333</v>
      </c>
      <c r="O722" s="7"/>
      <c r="P722" s="7"/>
    </row>
    <row r="723" spans="1:16" x14ac:dyDescent="0.3">
      <c r="A723" s="1" t="s">
        <v>4</v>
      </c>
      <c r="B723" s="1">
        <v>72</v>
      </c>
      <c r="C723" s="2">
        <v>44631.549305555556</v>
      </c>
      <c r="D723" s="1" t="s">
        <v>10</v>
      </c>
      <c r="E723" s="1" t="s">
        <v>118</v>
      </c>
      <c r="F723" s="1" t="s">
        <v>119</v>
      </c>
      <c r="G723" s="1" t="s">
        <v>148</v>
      </c>
      <c r="M723" s="6">
        <f t="shared" si="22"/>
        <v>44632</v>
      </c>
      <c r="N723" s="7">
        <f t="shared" si="23"/>
        <v>44631.549305555556</v>
      </c>
      <c r="O723" s="7"/>
      <c r="P723" s="7"/>
    </row>
    <row r="724" spans="1:16" x14ac:dyDescent="0.3">
      <c r="A724" s="1" t="s">
        <v>4</v>
      </c>
      <c r="B724" s="1">
        <v>82</v>
      </c>
      <c r="C724" s="2">
        <v>44631.54960648148</v>
      </c>
      <c r="D724" s="1" t="s">
        <v>10</v>
      </c>
      <c r="E724" s="1" t="s">
        <v>118</v>
      </c>
      <c r="F724" s="1" t="s">
        <v>119</v>
      </c>
      <c r="G724" s="1" t="s">
        <v>148</v>
      </c>
      <c r="M724" s="6">
        <f t="shared" si="22"/>
        <v>44632</v>
      </c>
      <c r="N724" s="7">
        <f t="shared" si="23"/>
        <v>44631.54960648148</v>
      </c>
      <c r="O724" s="7"/>
      <c r="P724" s="7"/>
    </row>
    <row r="725" spans="1:16" x14ac:dyDescent="0.3">
      <c r="A725" s="1" t="s">
        <v>4</v>
      </c>
      <c r="B725" s="1">
        <v>85</v>
      </c>
      <c r="C725" s="2">
        <v>44631.552777777775</v>
      </c>
      <c r="D725" s="1" t="s">
        <v>10</v>
      </c>
      <c r="E725" s="1" t="s">
        <v>118</v>
      </c>
      <c r="F725" s="1" t="s">
        <v>119</v>
      </c>
      <c r="G725" s="1" t="s">
        <v>148</v>
      </c>
      <c r="M725" s="6">
        <f t="shared" si="22"/>
        <v>44632</v>
      </c>
      <c r="N725" s="7">
        <f t="shared" si="23"/>
        <v>44631.552777777775</v>
      </c>
      <c r="O725" s="7"/>
      <c r="P725" s="7"/>
    </row>
    <row r="726" spans="1:16" x14ac:dyDescent="0.3">
      <c r="A726" s="1" t="s">
        <v>4</v>
      </c>
      <c r="B726" s="1">
        <v>84</v>
      </c>
      <c r="C726" s="2">
        <v>44631.556250000001</v>
      </c>
      <c r="D726" s="1" t="s">
        <v>10</v>
      </c>
      <c r="E726" s="1" t="s">
        <v>118</v>
      </c>
      <c r="F726" s="1" t="s">
        <v>119</v>
      </c>
      <c r="G726" s="1" t="s">
        <v>148</v>
      </c>
      <c r="M726" s="6">
        <f t="shared" si="22"/>
        <v>44632</v>
      </c>
      <c r="N726" s="7">
        <f t="shared" si="23"/>
        <v>44631.556250000001</v>
      </c>
      <c r="O726" s="7"/>
      <c r="P726" s="7"/>
    </row>
    <row r="727" spans="1:16" x14ac:dyDescent="0.3">
      <c r="A727" s="1" t="s">
        <v>4</v>
      </c>
      <c r="B727" s="1">
        <v>89</v>
      </c>
      <c r="C727" s="2">
        <v>44631.55972222222</v>
      </c>
      <c r="D727" s="1" t="s">
        <v>10</v>
      </c>
      <c r="E727" s="1" t="s">
        <v>118</v>
      </c>
      <c r="F727" s="1" t="s">
        <v>119</v>
      </c>
      <c r="G727" s="1" t="s">
        <v>148</v>
      </c>
      <c r="M727" s="6">
        <f t="shared" si="22"/>
        <v>44632</v>
      </c>
      <c r="N727" s="7">
        <f t="shared" si="23"/>
        <v>44631.55972222222</v>
      </c>
      <c r="O727" s="7"/>
      <c r="P727" s="7"/>
    </row>
    <row r="728" spans="1:16" x14ac:dyDescent="0.3">
      <c r="A728" s="1" t="s">
        <v>4</v>
      </c>
      <c r="B728" s="1">
        <v>89</v>
      </c>
      <c r="C728" s="2">
        <v>44631.563194444447</v>
      </c>
      <c r="D728" s="1" t="s">
        <v>10</v>
      </c>
      <c r="E728" s="1" t="s">
        <v>118</v>
      </c>
      <c r="F728" s="1" t="s">
        <v>119</v>
      </c>
      <c r="G728" s="1" t="s">
        <v>148</v>
      </c>
      <c r="M728" s="6">
        <f t="shared" si="22"/>
        <v>44632</v>
      </c>
      <c r="N728" s="7">
        <f t="shared" si="23"/>
        <v>44631.563194444447</v>
      </c>
      <c r="O728" s="7"/>
      <c r="P728" s="7"/>
    </row>
    <row r="729" spans="1:16" x14ac:dyDescent="0.3">
      <c r="A729" s="1" t="s">
        <v>4</v>
      </c>
      <c r="B729" s="1">
        <v>81</v>
      </c>
      <c r="C729" s="2">
        <v>44631.565474537034</v>
      </c>
      <c r="D729" s="1" t="s">
        <v>10</v>
      </c>
      <c r="E729" s="1" t="s">
        <v>118</v>
      </c>
      <c r="F729" s="1" t="s">
        <v>119</v>
      </c>
      <c r="G729" s="1" t="s">
        <v>148</v>
      </c>
      <c r="M729" s="6">
        <f t="shared" si="22"/>
        <v>44632</v>
      </c>
      <c r="N729" s="7">
        <f t="shared" si="23"/>
        <v>44631.565474537034</v>
      </c>
      <c r="O729" s="7"/>
      <c r="P729" s="7"/>
    </row>
    <row r="730" spans="1:16" x14ac:dyDescent="0.3">
      <c r="A730" s="1" t="s">
        <v>4</v>
      </c>
      <c r="B730" s="1">
        <v>82</v>
      </c>
      <c r="C730" s="2">
        <v>44631.566076388888</v>
      </c>
      <c r="D730" s="1" t="s">
        <v>10</v>
      </c>
      <c r="E730" s="1" t="s">
        <v>118</v>
      </c>
      <c r="F730" s="1" t="s">
        <v>119</v>
      </c>
      <c r="G730" s="1" t="s">
        <v>148</v>
      </c>
      <c r="M730" s="6">
        <f t="shared" si="22"/>
        <v>44632</v>
      </c>
      <c r="N730" s="7">
        <f t="shared" si="23"/>
        <v>44631.566076388888</v>
      </c>
      <c r="O730" s="7"/>
      <c r="P730" s="7"/>
    </row>
    <row r="731" spans="1:16" x14ac:dyDescent="0.3">
      <c r="A731" s="1" t="s">
        <v>4</v>
      </c>
      <c r="B731" s="1">
        <v>80</v>
      </c>
      <c r="C731" s="2">
        <v>44631.566666666666</v>
      </c>
      <c r="D731" s="1" t="s">
        <v>10</v>
      </c>
      <c r="E731" s="1" t="s">
        <v>118</v>
      </c>
      <c r="F731" s="1" t="s">
        <v>119</v>
      </c>
      <c r="G731" s="1" t="s">
        <v>148</v>
      </c>
      <c r="M731" s="6">
        <f t="shared" si="22"/>
        <v>44632</v>
      </c>
      <c r="N731" s="7">
        <f t="shared" si="23"/>
        <v>44631.566666666666</v>
      </c>
      <c r="O731" s="7"/>
      <c r="P731" s="7"/>
    </row>
    <row r="732" spans="1:16" x14ac:dyDescent="0.3">
      <c r="A732" s="1" t="s">
        <v>4</v>
      </c>
      <c r="B732" s="1">
        <v>85</v>
      </c>
      <c r="C732" s="2">
        <v>44631.570138888892</v>
      </c>
      <c r="D732" s="1" t="s">
        <v>10</v>
      </c>
      <c r="E732" s="1" t="s">
        <v>118</v>
      </c>
      <c r="F732" s="1" t="s">
        <v>119</v>
      </c>
      <c r="G732" s="1" t="s">
        <v>148</v>
      </c>
      <c r="M732" s="6">
        <f t="shared" si="22"/>
        <v>44632</v>
      </c>
      <c r="N732" s="7">
        <f t="shared" si="23"/>
        <v>44631.570138888892</v>
      </c>
      <c r="O732" s="7"/>
      <c r="P732" s="7"/>
    </row>
    <row r="733" spans="1:16" x14ac:dyDescent="0.3">
      <c r="A733" s="1" t="s">
        <v>4</v>
      </c>
      <c r="B733" s="1">
        <v>102</v>
      </c>
      <c r="C733" s="2">
        <v>44631.573611111111</v>
      </c>
      <c r="D733" s="1" t="s">
        <v>10</v>
      </c>
      <c r="E733" s="1" t="s">
        <v>118</v>
      </c>
      <c r="F733" s="1" t="s">
        <v>119</v>
      </c>
      <c r="G733" s="1" t="s">
        <v>148</v>
      </c>
      <c r="M733" s="6">
        <f t="shared" si="22"/>
        <v>44632</v>
      </c>
      <c r="N733" s="7">
        <f t="shared" si="23"/>
        <v>44631.573611111111</v>
      </c>
      <c r="O733" s="7"/>
      <c r="P733" s="7"/>
    </row>
    <row r="734" spans="1:16" x14ac:dyDescent="0.3">
      <c r="A734" s="1" t="s">
        <v>4</v>
      </c>
      <c r="B734" s="1">
        <v>92</v>
      </c>
      <c r="C734" s="2">
        <v>44631.575671296298</v>
      </c>
      <c r="D734" s="1" t="s">
        <v>10</v>
      </c>
      <c r="E734" s="1" t="s">
        <v>118</v>
      </c>
      <c r="F734" s="1" t="s">
        <v>119</v>
      </c>
      <c r="G734" s="1" t="s">
        <v>148</v>
      </c>
      <c r="M734" s="6">
        <f t="shared" si="22"/>
        <v>44632</v>
      </c>
      <c r="N734" s="7">
        <f t="shared" si="23"/>
        <v>44631.575671296298</v>
      </c>
      <c r="O734" s="7"/>
      <c r="P734" s="7"/>
    </row>
    <row r="735" spans="1:16" x14ac:dyDescent="0.3">
      <c r="A735" s="1" t="s">
        <v>4</v>
      </c>
      <c r="B735" s="1">
        <v>87</v>
      </c>
      <c r="C735" s="2">
        <v>44631.57708333333</v>
      </c>
      <c r="D735" s="1" t="s">
        <v>10</v>
      </c>
      <c r="E735" s="1" t="s">
        <v>118</v>
      </c>
      <c r="F735" s="1" t="s">
        <v>119</v>
      </c>
      <c r="G735" s="1" t="s">
        <v>148</v>
      </c>
      <c r="M735" s="6">
        <f t="shared" si="22"/>
        <v>44632</v>
      </c>
      <c r="N735" s="7">
        <f t="shared" si="23"/>
        <v>44631.57708333333</v>
      </c>
      <c r="O735" s="7"/>
      <c r="P735" s="7"/>
    </row>
    <row r="736" spans="1:16" x14ac:dyDescent="0.3">
      <c r="A736" s="1" t="s">
        <v>4</v>
      </c>
      <c r="B736" s="1">
        <v>96</v>
      </c>
      <c r="C736" s="2">
        <v>44631.580555555556</v>
      </c>
      <c r="D736" s="1" t="s">
        <v>10</v>
      </c>
      <c r="E736" s="1" t="s">
        <v>118</v>
      </c>
      <c r="F736" s="1" t="s">
        <v>119</v>
      </c>
      <c r="G736" s="1" t="s">
        <v>148</v>
      </c>
      <c r="M736" s="6">
        <f t="shared" si="22"/>
        <v>44632</v>
      </c>
      <c r="N736" s="7">
        <f t="shared" si="23"/>
        <v>44631.580555555556</v>
      </c>
      <c r="O736" s="7"/>
      <c r="P736" s="7"/>
    </row>
    <row r="737" spans="1:16" x14ac:dyDescent="0.3">
      <c r="A737" s="1" t="s">
        <v>4</v>
      </c>
      <c r="B737" s="1">
        <v>76</v>
      </c>
      <c r="C737" s="2">
        <v>44631.581076388888</v>
      </c>
      <c r="D737" s="1" t="s">
        <v>10</v>
      </c>
      <c r="E737" s="1" t="s">
        <v>118</v>
      </c>
      <c r="F737" s="1" t="s">
        <v>119</v>
      </c>
      <c r="G737" s="1" t="s">
        <v>148</v>
      </c>
      <c r="M737" s="6">
        <f t="shared" si="22"/>
        <v>44632</v>
      </c>
      <c r="N737" s="7">
        <f t="shared" si="23"/>
        <v>44631.581076388888</v>
      </c>
      <c r="O737" s="7"/>
      <c r="P737" s="7"/>
    </row>
    <row r="738" spans="1:16" x14ac:dyDescent="0.3">
      <c r="A738" s="1" t="s">
        <v>4</v>
      </c>
      <c r="B738" s="1">
        <v>81</v>
      </c>
      <c r="C738" s="2">
        <v>44631.581967592596</v>
      </c>
      <c r="D738" s="1" t="s">
        <v>10</v>
      </c>
      <c r="E738" s="1" t="s">
        <v>118</v>
      </c>
      <c r="F738" s="1" t="s">
        <v>119</v>
      </c>
      <c r="G738" s="1" t="s">
        <v>148</v>
      </c>
      <c r="M738" s="6">
        <f t="shared" si="22"/>
        <v>44632</v>
      </c>
      <c r="N738" s="7">
        <f t="shared" si="23"/>
        <v>44631.581967592596</v>
      </c>
      <c r="O738" s="7"/>
      <c r="P738" s="7"/>
    </row>
    <row r="739" spans="1:16" x14ac:dyDescent="0.3">
      <c r="A739" s="1" t="s">
        <v>4</v>
      </c>
      <c r="B739" s="1">
        <v>83</v>
      </c>
      <c r="C739" s="2">
        <v>44631.584027777775</v>
      </c>
      <c r="D739" s="1" t="s">
        <v>10</v>
      </c>
      <c r="E739" s="1" t="s">
        <v>118</v>
      </c>
      <c r="F739" s="1" t="s">
        <v>119</v>
      </c>
      <c r="G739" s="1" t="s">
        <v>148</v>
      </c>
      <c r="M739" s="6">
        <f t="shared" si="22"/>
        <v>44632</v>
      </c>
      <c r="N739" s="7">
        <f t="shared" si="23"/>
        <v>44631.584027777775</v>
      </c>
      <c r="O739" s="7"/>
      <c r="P739" s="7"/>
    </row>
    <row r="740" spans="1:16" x14ac:dyDescent="0.3">
      <c r="A740" s="1" t="s">
        <v>4</v>
      </c>
      <c r="B740" s="1">
        <v>86</v>
      </c>
      <c r="C740" s="2">
        <v>44631.587500000001</v>
      </c>
      <c r="D740" s="1" t="s">
        <v>10</v>
      </c>
      <c r="E740" s="1" t="s">
        <v>118</v>
      </c>
      <c r="F740" s="1" t="s">
        <v>119</v>
      </c>
      <c r="G740" s="1" t="s">
        <v>148</v>
      </c>
      <c r="M740" s="6">
        <f t="shared" si="22"/>
        <v>44632</v>
      </c>
      <c r="N740" s="7">
        <f t="shared" si="23"/>
        <v>44631.587500000001</v>
      </c>
      <c r="O740" s="7"/>
      <c r="P740" s="7"/>
    </row>
    <row r="741" spans="1:16" x14ac:dyDescent="0.3">
      <c r="A741" s="1" t="s">
        <v>4</v>
      </c>
      <c r="B741" s="1">
        <v>78</v>
      </c>
      <c r="C741" s="2">
        <v>44631.59097222222</v>
      </c>
      <c r="D741" s="1" t="s">
        <v>9</v>
      </c>
      <c r="E741" s="1" t="s">
        <v>118</v>
      </c>
      <c r="F741" s="1" t="s">
        <v>119</v>
      </c>
      <c r="G741" s="1" t="s">
        <v>148</v>
      </c>
      <c r="M741" s="6">
        <f t="shared" si="22"/>
        <v>44632</v>
      </c>
      <c r="N741" s="7">
        <f t="shared" si="23"/>
        <v>44631.59097222222</v>
      </c>
      <c r="O741" s="7"/>
      <c r="P741" s="7"/>
    </row>
    <row r="742" spans="1:16" x14ac:dyDescent="0.3">
      <c r="A742" s="1" t="s">
        <v>4</v>
      </c>
      <c r="B742" s="1">
        <v>85</v>
      </c>
      <c r="C742" s="2">
        <v>44631.594444444447</v>
      </c>
      <c r="D742" s="1" t="s">
        <v>9</v>
      </c>
      <c r="E742" s="1" t="s">
        <v>118</v>
      </c>
      <c r="F742" s="1" t="s">
        <v>119</v>
      </c>
      <c r="G742" s="1" t="s">
        <v>148</v>
      </c>
      <c r="M742" s="6">
        <f t="shared" si="22"/>
        <v>44632</v>
      </c>
      <c r="N742" s="7">
        <f t="shared" si="23"/>
        <v>44631.594444444447</v>
      </c>
      <c r="O742" s="7"/>
      <c r="P742" s="7"/>
    </row>
    <row r="743" spans="1:16" x14ac:dyDescent="0.3">
      <c r="A743" s="1" t="s">
        <v>4</v>
      </c>
      <c r="B743" s="1">
        <v>82</v>
      </c>
      <c r="C743" s="2">
        <v>44631.594687500001</v>
      </c>
      <c r="D743" s="1" t="s">
        <v>9</v>
      </c>
      <c r="E743" s="1" t="s">
        <v>118</v>
      </c>
      <c r="F743" s="1" t="s">
        <v>119</v>
      </c>
      <c r="G743" s="1" t="s">
        <v>148</v>
      </c>
      <c r="M743" s="6">
        <f t="shared" si="22"/>
        <v>44632</v>
      </c>
      <c r="N743" s="7">
        <f t="shared" si="23"/>
        <v>44631.594687500001</v>
      </c>
      <c r="O743" s="7"/>
      <c r="P743" s="7"/>
    </row>
    <row r="744" spans="1:16" x14ac:dyDescent="0.3">
      <c r="A744" s="1" t="s">
        <v>4</v>
      </c>
      <c r="B744" s="1">
        <v>83</v>
      </c>
      <c r="C744" s="2">
        <v>44631.594849537039</v>
      </c>
      <c r="D744" s="1" t="s">
        <v>9</v>
      </c>
      <c r="E744" s="1" t="s">
        <v>118</v>
      </c>
      <c r="F744" s="1" t="s">
        <v>119</v>
      </c>
      <c r="G744" s="1" t="s">
        <v>148</v>
      </c>
      <c r="M744" s="6">
        <f t="shared" si="22"/>
        <v>44632</v>
      </c>
      <c r="N744" s="7">
        <f t="shared" si="23"/>
        <v>44631.594849537039</v>
      </c>
      <c r="O744" s="7"/>
      <c r="P744" s="7"/>
    </row>
    <row r="745" spans="1:16" x14ac:dyDescent="0.3">
      <c r="A745" s="1" t="s">
        <v>4</v>
      </c>
      <c r="B745" s="1">
        <v>94</v>
      </c>
      <c r="C745" s="2">
        <v>44631.597986111112</v>
      </c>
      <c r="D745" s="1" t="s">
        <v>9</v>
      </c>
      <c r="E745" s="1" t="s">
        <v>118</v>
      </c>
      <c r="F745" s="1" t="s">
        <v>119</v>
      </c>
      <c r="G745" s="1" t="s">
        <v>148</v>
      </c>
      <c r="M745" s="6">
        <f t="shared" si="22"/>
        <v>44632</v>
      </c>
      <c r="N745" s="7">
        <f t="shared" si="23"/>
        <v>44631.597986111112</v>
      </c>
      <c r="O745" s="7"/>
      <c r="P745" s="7"/>
    </row>
    <row r="746" spans="1:16" x14ac:dyDescent="0.3">
      <c r="A746" s="1" t="s">
        <v>4</v>
      </c>
      <c r="B746" s="1">
        <v>88</v>
      </c>
      <c r="C746" s="2">
        <v>44631.600034722222</v>
      </c>
      <c r="D746" s="1" t="s">
        <v>9</v>
      </c>
      <c r="E746" s="1" t="s">
        <v>118</v>
      </c>
      <c r="F746" s="1" t="s">
        <v>119</v>
      </c>
      <c r="G746" s="1" t="s">
        <v>148</v>
      </c>
      <c r="M746" s="6">
        <f t="shared" si="22"/>
        <v>44632</v>
      </c>
      <c r="N746" s="7">
        <f t="shared" si="23"/>
        <v>44631.600034722222</v>
      </c>
      <c r="O746" s="7"/>
      <c r="P746" s="7"/>
    </row>
    <row r="747" spans="1:16" x14ac:dyDescent="0.3">
      <c r="A747" s="1" t="s">
        <v>4</v>
      </c>
      <c r="B747" s="1">
        <v>78</v>
      </c>
      <c r="C747" s="2">
        <v>44631.600312499999</v>
      </c>
      <c r="D747" s="1" t="s">
        <v>9</v>
      </c>
      <c r="E747" s="1" t="s">
        <v>118</v>
      </c>
      <c r="F747" s="1" t="s">
        <v>119</v>
      </c>
      <c r="G747" s="1" t="s">
        <v>148</v>
      </c>
      <c r="M747" s="6">
        <f t="shared" si="22"/>
        <v>44632</v>
      </c>
      <c r="N747" s="7">
        <f t="shared" si="23"/>
        <v>44631.600312499999</v>
      </c>
      <c r="O747" s="7"/>
      <c r="P747" s="7"/>
    </row>
    <row r="748" spans="1:16" x14ac:dyDescent="0.3">
      <c r="A748" s="1" t="s">
        <v>4</v>
      </c>
      <c r="B748" s="1">
        <v>77</v>
      </c>
      <c r="C748" s="2">
        <v>44631.601388888892</v>
      </c>
      <c r="D748" s="1" t="s">
        <v>9</v>
      </c>
      <c r="E748" s="1" t="s">
        <v>118</v>
      </c>
      <c r="F748" s="1" t="s">
        <v>119</v>
      </c>
      <c r="G748" s="1" t="s">
        <v>148</v>
      </c>
      <c r="M748" s="6">
        <f t="shared" si="22"/>
        <v>44632</v>
      </c>
      <c r="N748" s="7">
        <f t="shared" si="23"/>
        <v>44631.601388888892</v>
      </c>
      <c r="O748" s="7"/>
      <c r="P748" s="7"/>
    </row>
    <row r="749" spans="1:16" x14ac:dyDescent="0.3">
      <c r="A749" s="1" t="s">
        <v>4</v>
      </c>
      <c r="B749" s="1">
        <v>106</v>
      </c>
      <c r="C749" s="2">
        <v>44631.604861111111</v>
      </c>
      <c r="D749" s="1" t="s">
        <v>115</v>
      </c>
      <c r="E749" s="1" t="s">
        <v>118</v>
      </c>
      <c r="F749" s="1" t="s">
        <v>119</v>
      </c>
      <c r="G749" s="1" t="s">
        <v>148</v>
      </c>
      <c r="M749" s="6">
        <f t="shared" si="22"/>
        <v>44632</v>
      </c>
      <c r="N749" s="7">
        <f t="shared" si="23"/>
        <v>44631.604861111111</v>
      </c>
      <c r="O749" s="7"/>
      <c r="P749" s="7"/>
    </row>
    <row r="750" spans="1:16" x14ac:dyDescent="0.3">
      <c r="A750" s="1" t="s">
        <v>4</v>
      </c>
      <c r="B750" s="1">
        <v>92</v>
      </c>
      <c r="C750" s="2">
        <v>44631.60833333333</v>
      </c>
      <c r="D750" s="1" t="s">
        <v>115</v>
      </c>
      <c r="E750" s="1" t="s">
        <v>118</v>
      </c>
      <c r="F750" s="1" t="s">
        <v>119</v>
      </c>
      <c r="G750" s="1" t="s">
        <v>148</v>
      </c>
      <c r="M750" s="6">
        <f t="shared" si="22"/>
        <v>44632</v>
      </c>
      <c r="N750" s="7">
        <f t="shared" si="23"/>
        <v>44631.60833333333</v>
      </c>
      <c r="O750" s="7"/>
      <c r="P750" s="7"/>
    </row>
    <row r="751" spans="1:16" x14ac:dyDescent="0.3">
      <c r="A751" s="1" t="s">
        <v>4</v>
      </c>
      <c r="B751" s="1">
        <v>82</v>
      </c>
      <c r="C751" s="2">
        <v>44631.611805555556</v>
      </c>
      <c r="D751" s="1" t="s">
        <v>115</v>
      </c>
      <c r="E751" s="1" t="s">
        <v>118</v>
      </c>
      <c r="F751" s="1" t="s">
        <v>119</v>
      </c>
      <c r="G751" s="1" t="s">
        <v>148</v>
      </c>
      <c r="M751" s="6">
        <f t="shared" si="22"/>
        <v>44632</v>
      </c>
      <c r="N751" s="7">
        <f t="shared" si="23"/>
        <v>44631.611805555556</v>
      </c>
      <c r="O751" s="7"/>
      <c r="P751" s="7"/>
    </row>
    <row r="752" spans="1:16" x14ac:dyDescent="0.3">
      <c r="A752" s="1" t="s">
        <v>4</v>
      </c>
      <c r="B752" s="1">
        <v>69</v>
      </c>
      <c r="C752" s="2">
        <v>44631.615277777775</v>
      </c>
      <c r="D752" s="1" t="s">
        <v>115</v>
      </c>
      <c r="E752" s="1" t="s">
        <v>118</v>
      </c>
      <c r="F752" s="1" t="s">
        <v>119</v>
      </c>
      <c r="G752" s="1" t="s">
        <v>148</v>
      </c>
      <c r="M752" s="6">
        <f t="shared" si="22"/>
        <v>44632</v>
      </c>
      <c r="N752" s="7">
        <f t="shared" si="23"/>
        <v>44631.615277777775</v>
      </c>
      <c r="O752" s="7"/>
      <c r="P752" s="7"/>
    </row>
    <row r="753" spans="1:16" x14ac:dyDescent="0.3">
      <c r="A753" s="1" t="s">
        <v>4</v>
      </c>
      <c r="B753" s="1">
        <v>90</v>
      </c>
      <c r="C753" s="2">
        <v>44631.618750000001</v>
      </c>
      <c r="D753" s="1" t="s">
        <v>115</v>
      </c>
      <c r="E753" s="1" t="s">
        <v>118</v>
      </c>
      <c r="F753" s="1" t="s">
        <v>119</v>
      </c>
      <c r="G753" s="1" t="s">
        <v>148</v>
      </c>
      <c r="M753" s="6">
        <f t="shared" si="22"/>
        <v>44632</v>
      </c>
      <c r="N753" s="7">
        <f t="shared" si="23"/>
        <v>44631.618750000001</v>
      </c>
      <c r="O753" s="7"/>
      <c r="P753" s="7"/>
    </row>
    <row r="754" spans="1:16" x14ac:dyDescent="0.3">
      <c r="A754" s="1" t="s">
        <v>4</v>
      </c>
      <c r="B754" s="1">
        <v>81</v>
      </c>
      <c r="C754" s="2">
        <v>44631.620405092595</v>
      </c>
      <c r="D754" s="1" t="s">
        <v>115</v>
      </c>
      <c r="E754" s="1" t="s">
        <v>118</v>
      </c>
      <c r="F754" s="1" t="s">
        <v>119</v>
      </c>
      <c r="G754" s="1" t="s">
        <v>148</v>
      </c>
      <c r="M754" s="6">
        <f t="shared" si="22"/>
        <v>44632</v>
      </c>
      <c r="N754" s="7">
        <f t="shared" si="23"/>
        <v>44631.620405092595</v>
      </c>
      <c r="O754" s="7"/>
      <c r="P754" s="7"/>
    </row>
    <row r="755" spans="1:16" x14ac:dyDescent="0.3">
      <c r="A755" s="1" t="s">
        <v>4</v>
      </c>
      <c r="B755" s="1">
        <v>82</v>
      </c>
      <c r="C755" s="2">
        <v>44631.62222222222</v>
      </c>
      <c r="D755" s="1" t="s">
        <v>115</v>
      </c>
      <c r="E755" s="1" t="s">
        <v>118</v>
      </c>
      <c r="F755" s="1" t="s">
        <v>119</v>
      </c>
      <c r="G755" s="1" t="s">
        <v>148</v>
      </c>
      <c r="M755" s="6">
        <f t="shared" si="22"/>
        <v>44632</v>
      </c>
      <c r="N755" s="7">
        <f t="shared" si="23"/>
        <v>44631.62222222222</v>
      </c>
      <c r="O755" s="7"/>
      <c r="P755" s="7"/>
    </row>
    <row r="756" spans="1:16" x14ac:dyDescent="0.3">
      <c r="A756" s="1" t="s">
        <v>4</v>
      </c>
      <c r="B756" s="1">
        <v>80</v>
      </c>
      <c r="C756" s="2">
        <v>44631.623530092591</v>
      </c>
      <c r="D756" s="1" t="s">
        <v>115</v>
      </c>
      <c r="E756" s="1" t="s">
        <v>118</v>
      </c>
      <c r="F756" s="1" t="s">
        <v>119</v>
      </c>
      <c r="G756" s="1" t="s">
        <v>148</v>
      </c>
      <c r="M756" s="6">
        <f t="shared" si="22"/>
        <v>44632</v>
      </c>
      <c r="N756" s="7">
        <f t="shared" si="23"/>
        <v>44631.623530092591</v>
      </c>
      <c r="O756" s="7"/>
      <c r="P756" s="7"/>
    </row>
    <row r="757" spans="1:16" x14ac:dyDescent="0.3">
      <c r="A757" s="1" t="s">
        <v>4</v>
      </c>
      <c r="B757" s="1">
        <v>90</v>
      </c>
      <c r="C757" s="2">
        <v>44631.625694444447</v>
      </c>
      <c r="D757" s="1" t="s">
        <v>115</v>
      </c>
      <c r="E757" s="1" t="s">
        <v>118</v>
      </c>
      <c r="F757" s="1" t="s">
        <v>119</v>
      </c>
      <c r="G757" s="1" t="s">
        <v>148</v>
      </c>
      <c r="M757" s="6">
        <f t="shared" si="22"/>
        <v>44632</v>
      </c>
      <c r="N757" s="7">
        <f t="shared" si="23"/>
        <v>44631.625694444447</v>
      </c>
      <c r="O757" s="7"/>
      <c r="P757" s="7"/>
    </row>
    <row r="758" spans="1:16" x14ac:dyDescent="0.3">
      <c r="A758" s="1" t="s">
        <v>4</v>
      </c>
      <c r="B758" s="1">
        <v>94</v>
      </c>
      <c r="C758" s="2">
        <v>44631.629166666666</v>
      </c>
      <c r="D758" s="1" t="s">
        <v>115</v>
      </c>
      <c r="E758" s="1" t="s">
        <v>118</v>
      </c>
      <c r="F758" s="1" t="s">
        <v>119</v>
      </c>
      <c r="G758" s="1" t="s">
        <v>148</v>
      </c>
      <c r="M758" s="6">
        <f t="shared" si="22"/>
        <v>44632</v>
      </c>
      <c r="N758" s="7">
        <f t="shared" si="23"/>
        <v>44631.629166666666</v>
      </c>
      <c r="O758" s="7"/>
      <c r="P758" s="7"/>
    </row>
    <row r="759" spans="1:16" x14ac:dyDescent="0.3">
      <c r="A759" s="1" t="s">
        <v>4</v>
      </c>
      <c r="B759" s="1">
        <v>77</v>
      </c>
      <c r="C759" s="2">
        <v>44631.632638888892</v>
      </c>
      <c r="D759" s="1" t="s">
        <v>122</v>
      </c>
      <c r="E759" s="1" t="s">
        <v>118</v>
      </c>
      <c r="F759" s="1" t="s">
        <v>119</v>
      </c>
      <c r="G759" s="1" t="s">
        <v>148</v>
      </c>
      <c r="M759" s="6">
        <f t="shared" si="22"/>
        <v>44632</v>
      </c>
      <c r="N759" s="7">
        <f t="shared" si="23"/>
        <v>44631.632638888892</v>
      </c>
      <c r="O759" s="7"/>
      <c r="P759" s="7"/>
    </row>
    <row r="760" spans="1:16" x14ac:dyDescent="0.3">
      <c r="A760" s="1" t="s">
        <v>4</v>
      </c>
      <c r="B760" s="1">
        <v>93</v>
      </c>
      <c r="C760" s="2">
        <v>44631.636111111111</v>
      </c>
      <c r="D760" s="1" t="s">
        <v>122</v>
      </c>
      <c r="E760" s="1" t="s">
        <v>118</v>
      </c>
      <c r="F760" s="1" t="s">
        <v>119</v>
      </c>
      <c r="G760" s="1" t="s">
        <v>148</v>
      </c>
      <c r="M760" s="6">
        <f t="shared" si="22"/>
        <v>44632</v>
      </c>
      <c r="N760" s="7">
        <f t="shared" si="23"/>
        <v>44631.636111111111</v>
      </c>
      <c r="O760" s="7"/>
      <c r="P760" s="7"/>
    </row>
    <row r="761" spans="1:16" x14ac:dyDescent="0.3">
      <c r="A761" s="1" t="s">
        <v>4</v>
      </c>
      <c r="B761" s="1">
        <v>89</v>
      </c>
      <c r="C761" s="2">
        <v>44631.63958333333</v>
      </c>
      <c r="D761" s="1" t="s">
        <v>122</v>
      </c>
      <c r="E761" s="1" t="s">
        <v>118</v>
      </c>
      <c r="F761" s="1" t="s">
        <v>119</v>
      </c>
      <c r="G761" s="1" t="s">
        <v>148</v>
      </c>
      <c r="M761" s="6">
        <f t="shared" si="22"/>
        <v>44632</v>
      </c>
      <c r="N761" s="7">
        <f t="shared" si="23"/>
        <v>44631.63958333333</v>
      </c>
      <c r="O761" s="7"/>
      <c r="P761" s="7"/>
    </row>
    <row r="762" spans="1:16" x14ac:dyDescent="0.3">
      <c r="A762" s="1" t="s">
        <v>4</v>
      </c>
      <c r="B762" s="1">
        <v>87</v>
      </c>
      <c r="C762" s="2">
        <v>44631.643055555556</v>
      </c>
      <c r="D762" s="1" t="s">
        <v>122</v>
      </c>
      <c r="E762" s="1" t="s">
        <v>118</v>
      </c>
      <c r="F762" s="1" t="s">
        <v>119</v>
      </c>
      <c r="G762" s="1" t="s">
        <v>148</v>
      </c>
      <c r="M762" s="6">
        <f t="shared" si="22"/>
        <v>44632</v>
      </c>
      <c r="N762" s="7">
        <f t="shared" si="23"/>
        <v>44631.643055555556</v>
      </c>
      <c r="O762" s="7"/>
      <c r="P762" s="7"/>
    </row>
    <row r="763" spans="1:16" x14ac:dyDescent="0.3">
      <c r="A763" s="1" t="s">
        <v>4</v>
      </c>
      <c r="B763" s="1">
        <v>78</v>
      </c>
      <c r="C763" s="2">
        <v>44631.646215277775</v>
      </c>
      <c r="D763" s="1" t="s">
        <v>122</v>
      </c>
      <c r="E763" s="1" t="s">
        <v>118</v>
      </c>
      <c r="F763" s="1" t="s">
        <v>119</v>
      </c>
      <c r="G763" s="1" t="s">
        <v>148</v>
      </c>
      <c r="M763" s="6">
        <f t="shared" si="22"/>
        <v>44632</v>
      </c>
      <c r="N763" s="7">
        <f t="shared" si="23"/>
        <v>44631.646215277775</v>
      </c>
      <c r="O763" s="7"/>
      <c r="P763" s="7"/>
    </row>
    <row r="764" spans="1:16" x14ac:dyDescent="0.3">
      <c r="A764" s="1" t="s">
        <v>4</v>
      </c>
      <c r="B764" s="1">
        <v>92</v>
      </c>
      <c r="C764" s="2">
        <v>44631.646319444444</v>
      </c>
      <c r="D764" s="1" t="s">
        <v>122</v>
      </c>
      <c r="E764" s="1" t="s">
        <v>118</v>
      </c>
      <c r="F764" s="1" t="s">
        <v>119</v>
      </c>
      <c r="G764" s="1" t="s">
        <v>148</v>
      </c>
      <c r="M764" s="6">
        <f t="shared" si="22"/>
        <v>44632</v>
      </c>
      <c r="N764" s="7">
        <f t="shared" si="23"/>
        <v>44631.646319444444</v>
      </c>
      <c r="O764" s="7"/>
      <c r="P764" s="7"/>
    </row>
    <row r="765" spans="1:16" x14ac:dyDescent="0.3">
      <c r="A765" s="1" t="s">
        <v>4</v>
      </c>
      <c r="B765" s="1">
        <v>96</v>
      </c>
      <c r="C765" s="2">
        <v>44631.646527777775</v>
      </c>
      <c r="D765" s="1" t="s">
        <v>122</v>
      </c>
      <c r="E765" s="1" t="s">
        <v>118</v>
      </c>
      <c r="F765" s="1" t="s">
        <v>119</v>
      </c>
      <c r="G765" s="1" t="s">
        <v>148</v>
      </c>
      <c r="M765" s="6">
        <f t="shared" si="22"/>
        <v>44632</v>
      </c>
      <c r="N765" s="7">
        <f t="shared" si="23"/>
        <v>44631.646527777775</v>
      </c>
      <c r="O765" s="7"/>
      <c r="P765" s="7"/>
    </row>
    <row r="766" spans="1:16" x14ac:dyDescent="0.3">
      <c r="A766" s="1" t="s">
        <v>4</v>
      </c>
      <c r="B766" s="1">
        <v>97</v>
      </c>
      <c r="C766" s="2">
        <v>44631.65</v>
      </c>
      <c r="D766" s="1" t="s">
        <v>122</v>
      </c>
      <c r="E766" s="1" t="s">
        <v>118</v>
      </c>
      <c r="F766" s="1" t="s">
        <v>119</v>
      </c>
      <c r="G766" s="1" t="s">
        <v>148</v>
      </c>
      <c r="M766" s="6">
        <f t="shared" si="22"/>
        <v>44632</v>
      </c>
      <c r="N766" s="7">
        <f t="shared" si="23"/>
        <v>44631.65</v>
      </c>
      <c r="O766" s="7"/>
      <c r="P766" s="7"/>
    </row>
    <row r="767" spans="1:16" x14ac:dyDescent="0.3">
      <c r="A767" s="1" t="s">
        <v>4</v>
      </c>
      <c r="B767" s="1">
        <v>102</v>
      </c>
      <c r="C767" s="2">
        <v>44631.65152777778</v>
      </c>
      <c r="D767" s="1" t="s">
        <v>11</v>
      </c>
      <c r="E767" s="1" t="s">
        <v>118</v>
      </c>
      <c r="F767" s="1" t="s">
        <v>119</v>
      </c>
      <c r="G767" s="1" t="s">
        <v>148</v>
      </c>
      <c r="M767" s="6">
        <f t="shared" si="22"/>
        <v>44632</v>
      </c>
      <c r="N767" s="7">
        <f t="shared" si="23"/>
        <v>44631.65152777778</v>
      </c>
      <c r="O767" s="7"/>
      <c r="P767" s="7"/>
    </row>
    <row r="768" spans="1:16" x14ac:dyDescent="0.3">
      <c r="A768" s="1" t="s">
        <v>4</v>
      </c>
      <c r="B768" s="1">
        <v>102</v>
      </c>
      <c r="C768" s="2">
        <v>44631.65347222222</v>
      </c>
      <c r="D768" s="1" t="s">
        <v>11</v>
      </c>
      <c r="E768" s="1" t="s">
        <v>118</v>
      </c>
      <c r="F768" s="1" t="s">
        <v>119</v>
      </c>
      <c r="G768" s="1" t="s">
        <v>148</v>
      </c>
      <c r="M768" s="6">
        <f t="shared" si="22"/>
        <v>44632</v>
      </c>
      <c r="N768" s="7">
        <f t="shared" si="23"/>
        <v>44631.65347222222</v>
      </c>
      <c r="O768" s="7"/>
      <c r="P768" s="7"/>
    </row>
    <row r="769" spans="1:16" x14ac:dyDescent="0.3">
      <c r="A769" s="1" t="s">
        <v>4</v>
      </c>
      <c r="B769" s="1">
        <v>82</v>
      </c>
      <c r="C769" s="2">
        <v>44631.654479166667</v>
      </c>
      <c r="D769" s="1" t="s">
        <v>11</v>
      </c>
      <c r="E769" s="1" t="s">
        <v>118</v>
      </c>
      <c r="F769" s="1" t="s">
        <v>119</v>
      </c>
      <c r="G769" s="1" t="s">
        <v>148</v>
      </c>
      <c r="M769" s="6">
        <f t="shared" si="22"/>
        <v>44632</v>
      </c>
      <c r="N769" s="7">
        <f t="shared" si="23"/>
        <v>44631.654479166667</v>
      </c>
      <c r="O769" s="7"/>
      <c r="P769" s="7"/>
    </row>
    <row r="770" spans="1:16" x14ac:dyDescent="0.3">
      <c r="A770" s="1" t="s">
        <v>4</v>
      </c>
      <c r="B770" s="1">
        <v>92</v>
      </c>
      <c r="C770" s="2">
        <v>44631.656944444447</v>
      </c>
      <c r="D770" s="1" t="s">
        <v>11</v>
      </c>
      <c r="E770" s="1" t="s">
        <v>118</v>
      </c>
      <c r="F770" s="1" t="s">
        <v>119</v>
      </c>
      <c r="G770" s="1" t="s">
        <v>148</v>
      </c>
      <c r="M770" s="6">
        <f t="shared" si="22"/>
        <v>44632</v>
      </c>
      <c r="N770" s="7">
        <f t="shared" si="23"/>
        <v>44631.656944444447</v>
      </c>
      <c r="O770" s="7"/>
      <c r="P770" s="7"/>
    </row>
    <row r="771" spans="1:16" x14ac:dyDescent="0.3">
      <c r="A771" s="1" t="s">
        <v>4</v>
      </c>
      <c r="B771" s="1">
        <v>87</v>
      </c>
      <c r="C771" s="2">
        <v>44631.660416666666</v>
      </c>
      <c r="D771" s="1" t="s">
        <v>11</v>
      </c>
      <c r="E771" s="1" t="s">
        <v>118</v>
      </c>
      <c r="F771" s="1" t="s">
        <v>119</v>
      </c>
      <c r="G771" s="1" t="s">
        <v>148</v>
      </c>
      <c r="M771" s="6">
        <f t="shared" ref="M771:M834" si="24">VALUE(TEXT(C771,0))</f>
        <v>44632</v>
      </c>
      <c r="N771" s="7">
        <f t="shared" ref="N771:N834" si="25">C771</f>
        <v>44631.660416666666</v>
      </c>
      <c r="O771" s="7"/>
      <c r="P771" s="7"/>
    </row>
    <row r="772" spans="1:16" x14ac:dyDescent="0.3">
      <c r="A772" s="1" t="s">
        <v>4</v>
      </c>
      <c r="B772" s="1">
        <v>78</v>
      </c>
      <c r="C772" s="2">
        <v>44634.417361111111</v>
      </c>
      <c r="D772" s="1" t="s">
        <v>8</v>
      </c>
      <c r="E772" s="1" t="s">
        <v>15</v>
      </c>
      <c r="F772" s="1" t="s">
        <v>17</v>
      </c>
      <c r="G772" s="1" t="s">
        <v>143</v>
      </c>
      <c r="M772" s="6">
        <f t="shared" si="24"/>
        <v>44634</v>
      </c>
      <c r="N772" s="7">
        <f t="shared" si="25"/>
        <v>44634.417361111111</v>
      </c>
      <c r="O772" s="7"/>
      <c r="P772" s="7"/>
    </row>
    <row r="773" spans="1:16" x14ac:dyDescent="0.3">
      <c r="A773" s="1" t="s">
        <v>4</v>
      </c>
      <c r="B773" s="1">
        <v>76</v>
      </c>
      <c r="C773" s="2">
        <v>44634.42083333333</v>
      </c>
      <c r="D773" s="1" t="s">
        <v>8</v>
      </c>
      <c r="E773" s="1" t="s">
        <v>15</v>
      </c>
      <c r="F773" s="1" t="s">
        <v>17</v>
      </c>
      <c r="G773" s="1" t="s">
        <v>143</v>
      </c>
      <c r="M773" s="6">
        <f t="shared" si="24"/>
        <v>44634</v>
      </c>
      <c r="N773" s="7">
        <f t="shared" si="25"/>
        <v>44634.42083333333</v>
      </c>
      <c r="O773" s="7"/>
      <c r="P773" s="7"/>
    </row>
    <row r="774" spans="1:16" x14ac:dyDescent="0.3">
      <c r="A774" s="1" t="s">
        <v>4</v>
      </c>
      <c r="B774" s="1">
        <v>93</v>
      </c>
      <c r="C774" s="2">
        <v>44634.424305555556</v>
      </c>
      <c r="D774" s="1" t="s">
        <v>8</v>
      </c>
      <c r="E774" s="1" t="s">
        <v>15</v>
      </c>
      <c r="F774" s="1" t="s">
        <v>17</v>
      </c>
      <c r="G774" s="1" t="s">
        <v>143</v>
      </c>
      <c r="M774" s="6">
        <f t="shared" si="24"/>
        <v>44634</v>
      </c>
      <c r="N774" s="7">
        <f t="shared" si="25"/>
        <v>44634.424305555556</v>
      </c>
      <c r="O774" s="7"/>
      <c r="P774" s="7"/>
    </row>
    <row r="775" spans="1:16" x14ac:dyDescent="0.3">
      <c r="A775" s="1" t="s">
        <v>4</v>
      </c>
      <c r="B775" s="1">
        <v>85</v>
      </c>
      <c r="C775" s="2">
        <v>44634.427777777775</v>
      </c>
      <c r="D775" s="1" t="s">
        <v>8</v>
      </c>
      <c r="E775" s="1" t="s">
        <v>15</v>
      </c>
      <c r="F775" s="1" t="s">
        <v>17</v>
      </c>
      <c r="G775" s="1" t="s">
        <v>143</v>
      </c>
      <c r="M775" s="6">
        <f t="shared" si="24"/>
        <v>44634</v>
      </c>
      <c r="N775" s="7">
        <f t="shared" si="25"/>
        <v>44634.427777777775</v>
      </c>
      <c r="O775" s="7"/>
      <c r="P775" s="7"/>
    </row>
    <row r="776" spans="1:16" x14ac:dyDescent="0.3">
      <c r="A776" s="1" t="s">
        <v>4</v>
      </c>
      <c r="B776" s="1">
        <v>86</v>
      </c>
      <c r="C776" s="2">
        <v>44634.431250000001</v>
      </c>
      <c r="D776" s="1" t="s">
        <v>8</v>
      </c>
      <c r="E776" s="1" t="s">
        <v>15</v>
      </c>
      <c r="F776" s="1" t="s">
        <v>17</v>
      </c>
      <c r="G776" s="1" t="s">
        <v>143</v>
      </c>
      <c r="M776" s="6">
        <f t="shared" si="24"/>
        <v>44634</v>
      </c>
      <c r="N776" s="7">
        <f t="shared" si="25"/>
        <v>44634.431250000001</v>
      </c>
      <c r="O776" s="7"/>
      <c r="P776" s="7"/>
    </row>
    <row r="777" spans="1:16" x14ac:dyDescent="0.3">
      <c r="A777" s="1" t="s">
        <v>4</v>
      </c>
      <c r="B777" s="1">
        <v>88</v>
      </c>
      <c r="C777" s="2">
        <v>44634.43472222222</v>
      </c>
      <c r="D777" s="1" t="s">
        <v>8</v>
      </c>
      <c r="E777" s="1" t="s">
        <v>15</v>
      </c>
      <c r="F777" s="1" t="s">
        <v>17</v>
      </c>
      <c r="G777" s="1" t="s">
        <v>143</v>
      </c>
      <c r="M777" s="6">
        <f t="shared" si="24"/>
        <v>44634</v>
      </c>
      <c r="N777" s="7">
        <f t="shared" si="25"/>
        <v>44634.43472222222</v>
      </c>
      <c r="O777" s="7"/>
      <c r="P777" s="7"/>
    </row>
    <row r="778" spans="1:16" x14ac:dyDescent="0.3">
      <c r="A778" s="1" t="s">
        <v>4</v>
      </c>
      <c r="B778" s="1">
        <v>102</v>
      </c>
      <c r="C778" s="2">
        <v>44634.438194444447</v>
      </c>
      <c r="D778" s="1" t="s">
        <v>8</v>
      </c>
      <c r="E778" s="1" t="s">
        <v>15</v>
      </c>
      <c r="F778" s="1" t="s">
        <v>17</v>
      </c>
      <c r="G778" s="1" t="s">
        <v>143</v>
      </c>
      <c r="M778" s="6">
        <f t="shared" si="24"/>
        <v>44634</v>
      </c>
      <c r="N778" s="7">
        <f t="shared" si="25"/>
        <v>44634.438194444447</v>
      </c>
      <c r="O778" s="7"/>
      <c r="P778" s="7"/>
    </row>
    <row r="779" spans="1:16" x14ac:dyDescent="0.3">
      <c r="A779" s="1" t="s">
        <v>4</v>
      </c>
      <c r="B779" s="1">
        <v>89</v>
      </c>
      <c r="C779" s="2">
        <v>44634.441678240742</v>
      </c>
      <c r="D779" s="1" t="s">
        <v>9</v>
      </c>
      <c r="E779" s="1" t="s">
        <v>15</v>
      </c>
      <c r="F779" s="1" t="s">
        <v>18</v>
      </c>
      <c r="G779" s="1" t="s">
        <v>143</v>
      </c>
      <c r="M779" s="6">
        <f t="shared" si="24"/>
        <v>44634</v>
      </c>
      <c r="N779" s="7">
        <f t="shared" si="25"/>
        <v>44634.441678240742</v>
      </c>
      <c r="O779" s="7"/>
      <c r="P779" s="7"/>
    </row>
    <row r="780" spans="1:16" x14ac:dyDescent="0.3">
      <c r="A780" s="1" t="s">
        <v>4</v>
      </c>
      <c r="B780" s="1">
        <v>91</v>
      </c>
      <c r="C780" s="2">
        <v>44634.445138888892</v>
      </c>
      <c r="D780" s="1" t="s">
        <v>9</v>
      </c>
      <c r="E780" s="1" t="s">
        <v>15</v>
      </c>
      <c r="F780" s="1" t="s">
        <v>18</v>
      </c>
      <c r="G780" s="1" t="s">
        <v>143</v>
      </c>
      <c r="M780" s="6">
        <f t="shared" si="24"/>
        <v>44634</v>
      </c>
      <c r="N780" s="7">
        <f t="shared" si="25"/>
        <v>44634.445138888892</v>
      </c>
      <c r="O780" s="7"/>
      <c r="P780" s="7"/>
    </row>
    <row r="781" spans="1:16" x14ac:dyDescent="0.3">
      <c r="A781" s="1" t="s">
        <v>4</v>
      </c>
      <c r="B781" s="1">
        <v>80</v>
      </c>
      <c r="C781" s="2">
        <v>44634.448611111111</v>
      </c>
      <c r="D781" s="1" t="s">
        <v>9</v>
      </c>
      <c r="E781" s="1" t="s">
        <v>15</v>
      </c>
      <c r="F781" s="1" t="s">
        <v>18</v>
      </c>
      <c r="G781" s="1" t="s">
        <v>143</v>
      </c>
      <c r="M781" s="6">
        <f t="shared" si="24"/>
        <v>44634</v>
      </c>
      <c r="N781" s="7">
        <f t="shared" si="25"/>
        <v>44634.448611111111</v>
      </c>
      <c r="O781" s="7"/>
      <c r="P781" s="7"/>
    </row>
    <row r="782" spans="1:16" x14ac:dyDescent="0.3">
      <c r="A782" s="1" t="s">
        <v>4</v>
      </c>
      <c r="B782" s="1">
        <v>67</v>
      </c>
      <c r="C782" s="2">
        <v>44634.45208333333</v>
      </c>
      <c r="D782" s="1" t="s">
        <v>9</v>
      </c>
      <c r="E782" s="1" t="s">
        <v>15</v>
      </c>
      <c r="F782" s="1" t="s">
        <v>18</v>
      </c>
      <c r="G782" s="1" t="s">
        <v>143</v>
      </c>
      <c r="M782" s="6">
        <f t="shared" si="24"/>
        <v>44634</v>
      </c>
      <c r="N782" s="7">
        <f t="shared" si="25"/>
        <v>44634.45208333333</v>
      </c>
      <c r="O782" s="7"/>
      <c r="P782" s="7"/>
    </row>
    <row r="783" spans="1:16" x14ac:dyDescent="0.3">
      <c r="A783" s="1" t="s">
        <v>4</v>
      </c>
      <c r="B783" s="1">
        <v>87</v>
      </c>
      <c r="C783" s="2">
        <v>44634.455555555556</v>
      </c>
      <c r="D783" s="1" t="s">
        <v>9</v>
      </c>
      <c r="E783" s="1" t="s">
        <v>15</v>
      </c>
      <c r="F783" s="1" t="s">
        <v>18</v>
      </c>
      <c r="G783" s="1" t="s">
        <v>143</v>
      </c>
      <c r="M783" s="6">
        <f t="shared" si="24"/>
        <v>44634</v>
      </c>
      <c r="N783" s="7">
        <f t="shared" si="25"/>
        <v>44634.455555555556</v>
      </c>
      <c r="O783" s="7"/>
      <c r="P783" s="7"/>
    </row>
    <row r="784" spans="1:16" x14ac:dyDescent="0.3">
      <c r="A784" s="1" t="s">
        <v>4</v>
      </c>
      <c r="B784" s="1">
        <v>93</v>
      </c>
      <c r="C784" s="2">
        <v>44634.459027777775</v>
      </c>
      <c r="D784" s="1" t="s">
        <v>9</v>
      </c>
      <c r="E784" s="1" t="s">
        <v>15</v>
      </c>
      <c r="F784" s="1" t="s">
        <v>18</v>
      </c>
      <c r="G784" s="1" t="s">
        <v>143</v>
      </c>
      <c r="M784" s="6">
        <f t="shared" si="24"/>
        <v>44634</v>
      </c>
      <c r="N784" s="7">
        <f t="shared" si="25"/>
        <v>44634.459027777775</v>
      </c>
      <c r="O784" s="7"/>
      <c r="P784" s="7"/>
    </row>
    <row r="785" spans="1:16" x14ac:dyDescent="0.3">
      <c r="A785" s="1" t="s">
        <v>4</v>
      </c>
      <c r="B785" s="1">
        <v>94</v>
      </c>
      <c r="C785" s="2">
        <v>44634.462500000001</v>
      </c>
      <c r="D785" s="1" t="s">
        <v>9</v>
      </c>
      <c r="E785" s="1" t="s">
        <v>15</v>
      </c>
      <c r="F785" s="1" t="s">
        <v>18</v>
      </c>
      <c r="G785" s="1" t="s">
        <v>143</v>
      </c>
      <c r="M785" s="6">
        <f t="shared" si="24"/>
        <v>44634</v>
      </c>
      <c r="N785" s="7">
        <f t="shared" si="25"/>
        <v>44634.462500000001</v>
      </c>
      <c r="O785" s="7"/>
      <c r="P785" s="7"/>
    </row>
    <row r="786" spans="1:16" x14ac:dyDescent="0.3">
      <c r="A786" s="1" t="s">
        <v>4</v>
      </c>
      <c r="B786" s="1">
        <v>78</v>
      </c>
      <c r="C786" s="2">
        <v>44634.464143518519</v>
      </c>
      <c r="D786" s="1" t="s">
        <v>9</v>
      </c>
      <c r="E786" s="1" t="s">
        <v>15</v>
      </c>
      <c r="F786" s="1" t="s">
        <v>18</v>
      </c>
      <c r="G786" s="1" t="s">
        <v>143</v>
      </c>
      <c r="M786" s="6">
        <f t="shared" si="24"/>
        <v>44634</v>
      </c>
      <c r="N786" s="7">
        <f t="shared" si="25"/>
        <v>44634.464143518519</v>
      </c>
      <c r="O786" s="7"/>
      <c r="P786" s="7"/>
    </row>
    <row r="787" spans="1:16" x14ac:dyDescent="0.3">
      <c r="A787" s="1" t="s">
        <v>4</v>
      </c>
      <c r="B787" s="1">
        <v>97</v>
      </c>
      <c r="C787" s="2">
        <v>44634.46597222222</v>
      </c>
      <c r="D787" s="1" t="s">
        <v>9</v>
      </c>
      <c r="E787" s="1" t="s">
        <v>15</v>
      </c>
      <c r="F787" s="1" t="s">
        <v>18</v>
      </c>
      <c r="G787" s="1" t="s">
        <v>143</v>
      </c>
      <c r="M787" s="6">
        <f t="shared" si="24"/>
        <v>44634</v>
      </c>
      <c r="N787" s="7">
        <f t="shared" si="25"/>
        <v>44634.46597222222</v>
      </c>
      <c r="O787" s="7"/>
      <c r="P787" s="7"/>
    </row>
    <row r="788" spans="1:16" x14ac:dyDescent="0.3">
      <c r="A788" s="1" t="s">
        <v>4</v>
      </c>
      <c r="B788" s="1">
        <v>91</v>
      </c>
      <c r="C788" s="2">
        <v>44634.469444444447</v>
      </c>
      <c r="D788" s="1" t="s">
        <v>9</v>
      </c>
      <c r="E788" s="1" t="s">
        <v>15</v>
      </c>
      <c r="F788" s="1" t="s">
        <v>18</v>
      </c>
      <c r="G788" s="1" t="s">
        <v>143</v>
      </c>
      <c r="M788" s="6">
        <f t="shared" si="24"/>
        <v>44634</v>
      </c>
      <c r="N788" s="7">
        <f t="shared" si="25"/>
        <v>44634.469444444447</v>
      </c>
      <c r="O788" s="7"/>
      <c r="P788" s="7"/>
    </row>
    <row r="789" spans="1:16" x14ac:dyDescent="0.3">
      <c r="A789" s="1" t="s">
        <v>4</v>
      </c>
      <c r="B789" s="1">
        <v>99</v>
      </c>
      <c r="C789" s="2">
        <v>44634.472916666666</v>
      </c>
      <c r="D789" s="1" t="s">
        <v>9</v>
      </c>
      <c r="E789" s="1" t="s">
        <v>15</v>
      </c>
      <c r="F789" s="1" t="s">
        <v>18</v>
      </c>
      <c r="G789" s="1" t="s">
        <v>143</v>
      </c>
      <c r="M789" s="6">
        <f t="shared" si="24"/>
        <v>44634</v>
      </c>
      <c r="N789" s="7">
        <f t="shared" si="25"/>
        <v>44634.472916666666</v>
      </c>
      <c r="O789" s="7"/>
      <c r="P789" s="7"/>
    </row>
    <row r="790" spans="1:16" x14ac:dyDescent="0.3">
      <c r="A790" s="1" t="s">
        <v>4</v>
      </c>
      <c r="B790" s="1">
        <v>79</v>
      </c>
      <c r="C790" s="2">
        <v>44634.474062499998</v>
      </c>
      <c r="D790" s="1" t="s">
        <v>9</v>
      </c>
      <c r="E790" s="1" t="s">
        <v>15</v>
      </c>
      <c r="F790" s="1" t="s">
        <v>18</v>
      </c>
      <c r="G790" s="1" t="s">
        <v>143</v>
      </c>
      <c r="M790" s="6">
        <f t="shared" si="24"/>
        <v>44634</v>
      </c>
      <c r="N790" s="7">
        <f t="shared" si="25"/>
        <v>44634.474062499998</v>
      </c>
      <c r="O790" s="7"/>
      <c r="P790" s="7"/>
    </row>
    <row r="791" spans="1:16" x14ac:dyDescent="0.3">
      <c r="A791" s="1" t="s">
        <v>4</v>
      </c>
      <c r="B791" s="1">
        <v>102</v>
      </c>
      <c r="C791" s="2">
        <v>44634.476388888892</v>
      </c>
      <c r="D791" s="1" t="s">
        <v>9</v>
      </c>
      <c r="E791" s="1" t="s">
        <v>15</v>
      </c>
      <c r="F791" s="1" t="s">
        <v>18</v>
      </c>
      <c r="G791" s="1" t="s">
        <v>143</v>
      </c>
      <c r="M791" s="6">
        <f t="shared" si="24"/>
        <v>44634</v>
      </c>
      <c r="N791" s="7">
        <f t="shared" si="25"/>
        <v>44634.476388888892</v>
      </c>
      <c r="O791" s="7"/>
      <c r="P791" s="7"/>
    </row>
    <row r="792" spans="1:16" x14ac:dyDescent="0.3">
      <c r="A792" s="1" t="s">
        <v>4</v>
      </c>
      <c r="B792" s="1">
        <v>101</v>
      </c>
      <c r="C792" s="2">
        <v>44634.479861111111</v>
      </c>
      <c r="D792" s="1" t="s">
        <v>12</v>
      </c>
      <c r="E792" s="1" t="s">
        <v>15</v>
      </c>
      <c r="F792" s="1" t="s">
        <v>17</v>
      </c>
      <c r="G792" s="1" t="s">
        <v>143</v>
      </c>
      <c r="M792" s="6">
        <f t="shared" si="24"/>
        <v>44634</v>
      </c>
      <c r="N792" s="7">
        <f t="shared" si="25"/>
        <v>44634.479861111111</v>
      </c>
      <c r="O792" s="7"/>
      <c r="P792" s="7"/>
    </row>
    <row r="793" spans="1:16" x14ac:dyDescent="0.3">
      <c r="A793" s="1" t="s">
        <v>4</v>
      </c>
      <c r="B793" s="1">
        <v>82</v>
      </c>
      <c r="C793" s="2">
        <v>44634.480023148149</v>
      </c>
      <c r="D793" s="1" t="s">
        <v>12</v>
      </c>
      <c r="E793" s="1" t="s">
        <v>15</v>
      </c>
      <c r="F793" s="1" t="s">
        <v>17</v>
      </c>
      <c r="G793" s="1" t="s">
        <v>143</v>
      </c>
      <c r="M793" s="6">
        <f t="shared" si="24"/>
        <v>44634</v>
      </c>
      <c r="N793" s="7">
        <f t="shared" si="25"/>
        <v>44634.480023148149</v>
      </c>
      <c r="O793" s="7"/>
      <c r="P793" s="7"/>
    </row>
    <row r="794" spans="1:16" x14ac:dyDescent="0.3">
      <c r="A794" s="1" t="s">
        <v>4</v>
      </c>
      <c r="B794" s="1">
        <v>96</v>
      </c>
      <c r="C794" s="2">
        <v>44634.48333333333</v>
      </c>
      <c r="D794" s="1" t="s">
        <v>12</v>
      </c>
      <c r="E794" s="1" t="s">
        <v>15</v>
      </c>
      <c r="F794" s="1" t="s">
        <v>17</v>
      </c>
      <c r="G794" s="1" t="s">
        <v>143</v>
      </c>
      <c r="M794" s="6">
        <f t="shared" si="24"/>
        <v>44634</v>
      </c>
      <c r="N794" s="7">
        <f t="shared" si="25"/>
        <v>44634.48333333333</v>
      </c>
      <c r="O794" s="7"/>
      <c r="P794" s="7"/>
    </row>
    <row r="795" spans="1:16" x14ac:dyDescent="0.3">
      <c r="A795" s="1" t="s">
        <v>4</v>
      </c>
      <c r="B795" s="1">
        <v>110</v>
      </c>
      <c r="C795" s="2">
        <v>44634.486805555556</v>
      </c>
      <c r="D795" s="1" t="s">
        <v>12</v>
      </c>
      <c r="E795" s="1" t="s">
        <v>15</v>
      </c>
      <c r="F795" s="1" t="s">
        <v>17</v>
      </c>
      <c r="G795" s="1" t="s">
        <v>143</v>
      </c>
      <c r="M795" s="6">
        <f t="shared" si="24"/>
        <v>44634</v>
      </c>
      <c r="N795" s="7">
        <f t="shared" si="25"/>
        <v>44634.486805555556</v>
      </c>
      <c r="O795" s="7"/>
      <c r="P795" s="7"/>
    </row>
    <row r="796" spans="1:16" x14ac:dyDescent="0.3">
      <c r="A796" s="1" t="s">
        <v>4</v>
      </c>
      <c r="B796" s="1">
        <v>105</v>
      </c>
      <c r="C796" s="2">
        <v>44634.490277777775</v>
      </c>
      <c r="D796" s="1" t="s">
        <v>12</v>
      </c>
      <c r="E796" s="1" t="s">
        <v>15</v>
      </c>
      <c r="F796" s="1" t="s">
        <v>17</v>
      </c>
      <c r="G796" s="1" t="s">
        <v>143</v>
      </c>
      <c r="M796" s="6">
        <f t="shared" si="24"/>
        <v>44634</v>
      </c>
      <c r="N796" s="7">
        <f t="shared" si="25"/>
        <v>44634.490277777775</v>
      </c>
      <c r="O796" s="7"/>
      <c r="P796" s="7"/>
    </row>
    <row r="797" spans="1:16" x14ac:dyDescent="0.3">
      <c r="A797" s="1" t="s">
        <v>4</v>
      </c>
      <c r="B797" s="1">
        <v>81</v>
      </c>
      <c r="C797" s="2">
        <v>44634.492615740739</v>
      </c>
      <c r="D797" s="1" t="s">
        <v>12</v>
      </c>
      <c r="E797" s="1" t="s">
        <v>15</v>
      </c>
      <c r="F797" s="1" t="s">
        <v>17</v>
      </c>
      <c r="G797" s="1" t="s">
        <v>143</v>
      </c>
      <c r="M797" s="6">
        <f t="shared" si="24"/>
        <v>44634</v>
      </c>
      <c r="N797" s="7">
        <f t="shared" si="25"/>
        <v>44634.492615740739</v>
      </c>
      <c r="O797" s="7"/>
      <c r="P797" s="7"/>
    </row>
    <row r="798" spans="1:16" x14ac:dyDescent="0.3">
      <c r="A798" s="1" t="s">
        <v>4</v>
      </c>
      <c r="B798" s="1">
        <v>78</v>
      </c>
      <c r="C798" s="2">
        <v>44634.493750000001</v>
      </c>
      <c r="D798" s="1" t="s">
        <v>12</v>
      </c>
      <c r="E798" s="1" t="s">
        <v>15</v>
      </c>
      <c r="F798" s="1" t="s">
        <v>17</v>
      </c>
      <c r="G798" s="1" t="s">
        <v>143</v>
      </c>
      <c r="M798" s="6">
        <f t="shared" si="24"/>
        <v>44634</v>
      </c>
      <c r="N798" s="7">
        <f t="shared" si="25"/>
        <v>44634.493750000001</v>
      </c>
      <c r="O798" s="7"/>
      <c r="P798" s="7"/>
    </row>
    <row r="799" spans="1:16" x14ac:dyDescent="0.3">
      <c r="A799" s="1" t="s">
        <v>4</v>
      </c>
      <c r="B799" s="1">
        <v>82</v>
      </c>
      <c r="C799" s="2">
        <v>44634.495405092595</v>
      </c>
      <c r="D799" s="1" t="s">
        <v>12</v>
      </c>
      <c r="E799" s="1" t="s">
        <v>15</v>
      </c>
      <c r="F799" s="1" t="s">
        <v>17</v>
      </c>
      <c r="G799" s="1" t="s">
        <v>143</v>
      </c>
      <c r="M799" s="6">
        <f t="shared" si="24"/>
        <v>44634</v>
      </c>
      <c r="N799" s="7">
        <f t="shared" si="25"/>
        <v>44634.495405092595</v>
      </c>
      <c r="O799" s="7"/>
      <c r="P799" s="7"/>
    </row>
    <row r="800" spans="1:16" x14ac:dyDescent="0.3">
      <c r="A800" s="1" t="s">
        <v>4</v>
      </c>
      <c r="B800" s="1">
        <v>136</v>
      </c>
      <c r="C800" s="2">
        <v>44634.497314814813</v>
      </c>
      <c r="D800" s="1" t="s">
        <v>12</v>
      </c>
      <c r="E800" s="1" t="s">
        <v>15</v>
      </c>
      <c r="F800" s="1" t="s">
        <v>17</v>
      </c>
      <c r="G800" s="1" t="s">
        <v>143</v>
      </c>
      <c r="M800" s="6">
        <f t="shared" si="24"/>
        <v>44634</v>
      </c>
      <c r="N800" s="7">
        <f t="shared" si="25"/>
        <v>44634.497314814813</v>
      </c>
      <c r="O800" s="7"/>
      <c r="P800" s="7"/>
    </row>
    <row r="801" spans="1:16" x14ac:dyDescent="0.3">
      <c r="A801" s="1" t="s">
        <v>4</v>
      </c>
      <c r="B801" s="1">
        <v>94</v>
      </c>
      <c r="C801" s="2">
        <v>44634.500347222223</v>
      </c>
      <c r="D801" s="1" t="s">
        <v>12</v>
      </c>
      <c r="E801" s="1" t="s">
        <v>15</v>
      </c>
      <c r="F801" s="1" t="s">
        <v>17</v>
      </c>
      <c r="G801" s="1" t="s">
        <v>143</v>
      </c>
      <c r="M801" s="6">
        <f t="shared" si="24"/>
        <v>44635</v>
      </c>
      <c r="N801" s="7">
        <f t="shared" si="25"/>
        <v>44634.500347222223</v>
      </c>
      <c r="O801" s="7"/>
      <c r="P801" s="7"/>
    </row>
    <row r="802" spans="1:16" x14ac:dyDescent="0.3">
      <c r="A802" s="1" t="s">
        <v>4</v>
      </c>
      <c r="B802" s="1">
        <v>120</v>
      </c>
      <c r="C802" s="2">
        <v>44634.500694444447</v>
      </c>
      <c r="D802" s="1" t="s">
        <v>12</v>
      </c>
      <c r="E802" s="1" t="s">
        <v>15</v>
      </c>
      <c r="F802" s="1" t="s">
        <v>17</v>
      </c>
      <c r="G802" s="1" t="s">
        <v>143</v>
      </c>
      <c r="M802" s="6">
        <f t="shared" si="24"/>
        <v>44635</v>
      </c>
      <c r="N802" s="7">
        <f t="shared" si="25"/>
        <v>44634.500694444447</v>
      </c>
      <c r="O802" s="7"/>
      <c r="P802" s="7"/>
    </row>
    <row r="803" spans="1:16" x14ac:dyDescent="0.3">
      <c r="A803" s="1" t="s">
        <v>4</v>
      </c>
      <c r="B803" s="1">
        <v>84</v>
      </c>
      <c r="C803" s="2">
        <v>44634.504166666666</v>
      </c>
      <c r="D803" s="1" t="s">
        <v>12</v>
      </c>
      <c r="E803" s="1" t="s">
        <v>15</v>
      </c>
      <c r="F803" s="1" t="s">
        <v>17</v>
      </c>
      <c r="G803" s="1" t="s">
        <v>143</v>
      </c>
      <c r="M803" s="6">
        <f t="shared" si="24"/>
        <v>44635</v>
      </c>
      <c r="N803" s="7">
        <f t="shared" si="25"/>
        <v>44634.504166666666</v>
      </c>
      <c r="O803" s="7"/>
      <c r="P803" s="7"/>
    </row>
    <row r="804" spans="1:16" x14ac:dyDescent="0.3">
      <c r="A804" s="1" t="s">
        <v>4</v>
      </c>
      <c r="B804" s="1">
        <v>90</v>
      </c>
      <c r="C804" s="2">
        <v>44634.507638888892</v>
      </c>
      <c r="D804" s="1" t="s">
        <v>12</v>
      </c>
      <c r="E804" s="1" t="s">
        <v>15</v>
      </c>
      <c r="F804" s="1" t="s">
        <v>17</v>
      </c>
      <c r="G804" s="1" t="s">
        <v>143</v>
      </c>
      <c r="M804" s="6">
        <f t="shared" si="24"/>
        <v>44635</v>
      </c>
      <c r="N804" s="7">
        <f t="shared" si="25"/>
        <v>44634.507638888892</v>
      </c>
      <c r="O804" s="7"/>
      <c r="P804" s="7"/>
    </row>
    <row r="805" spans="1:16" x14ac:dyDescent="0.3">
      <c r="A805" s="1" t="s">
        <v>4</v>
      </c>
      <c r="B805" s="1">
        <v>76</v>
      </c>
      <c r="C805" s="2">
        <v>44634.511111111111</v>
      </c>
      <c r="D805" s="1" t="s">
        <v>12</v>
      </c>
      <c r="E805" s="1" t="s">
        <v>15</v>
      </c>
      <c r="F805" s="1" t="s">
        <v>17</v>
      </c>
      <c r="G805" s="1" t="s">
        <v>143</v>
      </c>
      <c r="M805" s="6">
        <f t="shared" si="24"/>
        <v>44635</v>
      </c>
      <c r="N805" s="7">
        <f t="shared" si="25"/>
        <v>44634.511111111111</v>
      </c>
      <c r="O805" s="7"/>
      <c r="P805" s="7"/>
    </row>
    <row r="806" spans="1:16" x14ac:dyDescent="0.3">
      <c r="A806" s="1" t="s">
        <v>4</v>
      </c>
      <c r="B806" s="1">
        <v>103</v>
      </c>
      <c r="C806" s="2">
        <v>44634.51458333333</v>
      </c>
      <c r="D806" s="1" t="s">
        <v>12</v>
      </c>
      <c r="E806" s="1" t="s">
        <v>15</v>
      </c>
      <c r="F806" s="1" t="s">
        <v>17</v>
      </c>
      <c r="G806" s="1" t="s">
        <v>143</v>
      </c>
      <c r="M806" s="6">
        <f t="shared" si="24"/>
        <v>44635</v>
      </c>
      <c r="N806" s="7">
        <f t="shared" si="25"/>
        <v>44634.51458333333</v>
      </c>
      <c r="O806" s="7"/>
      <c r="P806" s="7"/>
    </row>
    <row r="807" spans="1:16" x14ac:dyDescent="0.3">
      <c r="A807" s="1" t="s">
        <v>4</v>
      </c>
      <c r="B807" s="1">
        <v>99</v>
      </c>
      <c r="C807" s="2">
        <v>44634.518055555556</v>
      </c>
      <c r="D807" s="1" t="s">
        <v>12</v>
      </c>
      <c r="E807" s="1" t="s">
        <v>15</v>
      </c>
      <c r="F807" s="1" t="s">
        <v>17</v>
      </c>
      <c r="G807" s="1" t="s">
        <v>143</v>
      </c>
      <c r="M807" s="6">
        <f t="shared" si="24"/>
        <v>44635</v>
      </c>
      <c r="N807" s="7">
        <f t="shared" si="25"/>
        <v>44634.518055555556</v>
      </c>
      <c r="O807" s="7"/>
      <c r="P807" s="7"/>
    </row>
    <row r="808" spans="1:16" x14ac:dyDescent="0.3">
      <c r="A808" s="1" t="s">
        <v>4</v>
      </c>
      <c r="B808" s="1">
        <v>83</v>
      </c>
      <c r="C808" s="2">
        <v>44634.521527777775</v>
      </c>
      <c r="D808" s="1" t="s">
        <v>12</v>
      </c>
      <c r="E808" s="1" t="s">
        <v>15</v>
      </c>
      <c r="F808" s="1" t="s">
        <v>17</v>
      </c>
      <c r="G808" s="1" t="s">
        <v>143</v>
      </c>
      <c r="M808" s="6">
        <f t="shared" si="24"/>
        <v>44635</v>
      </c>
      <c r="N808" s="7">
        <f t="shared" si="25"/>
        <v>44634.521527777775</v>
      </c>
      <c r="O808" s="7"/>
      <c r="P808" s="7"/>
    </row>
    <row r="809" spans="1:16" x14ac:dyDescent="0.3">
      <c r="A809" s="1" t="s">
        <v>4</v>
      </c>
      <c r="B809" s="1">
        <v>105</v>
      </c>
      <c r="C809" s="2">
        <v>44634.525000000001</v>
      </c>
      <c r="D809" s="1" t="s">
        <v>12</v>
      </c>
      <c r="E809" s="1" t="s">
        <v>15</v>
      </c>
      <c r="F809" s="1" t="s">
        <v>17</v>
      </c>
      <c r="G809" s="1" t="s">
        <v>143</v>
      </c>
      <c r="M809" s="6">
        <f t="shared" si="24"/>
        <v>44635</v>
      </c>
      <c r="N809" s="7">
        <f t="shared" si="25"/>
        <v>44634.525000000001</v>
      </c>
      <c r="O809" s="7"/>
      <c r="P809" s="7"/>
    </row>
    <row r="810" spans="1:16" x14ac:dyDescent="0.3">
      <c r="A810" s="1" t="s">
        <v>4</v>
      </c>
      <c r="B810" s="1">
        <v>109</v>
      </c>
      <c r="C810" s="2">
        <v>44634.52847222222</v>
      </c>
      <c r="D810" s="1" t="s">
        <v>12</v>
      </c>
      <c r="E810" s="1" t="s">
        <v>15</v>
      </c>
      <c r="F810" s="1" t="s">
        <v>17</v>
      </c>
      <c r="G810" s="1" t="s">
        <v>143</v>
      </c>
      <c r="M810" s="6">
        <f t="shared" si="24"/>
        <v>44635</v>
      </c>
      <c r="N810" s="7">
        <f t="shared" si="25"/>
        <v>44634.52847222222</v>
      </c>
      <c r="O810" s="7"/>
      <c r="P810" s="7"/>
    </row>
    <row r="811" spans="1:16" x14ac:dyDescent="0.3">
      <c r="A811" s="1" t="s">
        <v>4</v>
      </c>
      <c r="B811" s="1">
        <v>83</v>
      </c>
      <c r="C811" s="2">
        <v>44634.531944444447</v>
      </c>
      <c r="D811" s="1" t="s">
        <v>12</v>
      </c>
      <c r="E811" s="1" t="s">
        <v>15</v>
      </c>
      <c r="F811" s="1" t="s">
        <v>17</v>
      </c>
      <c r="G811" s="1" t="s">
        <v>143</v>
      </c>
      <c r="M811" s="6">
        <f t="shared" si="24"/>
        <v>44635</v>
      </c>
      <c r="N811" s="7">
        <f t="shared" si="25"/>
        <v>44634.531944444447</v>
      </c>
      <c r="O811" s="7"/>
      <c r="P811" s="7"/>
    </row>
    <row r="812" spans="1:16" x14ac:dyDescent="0.3">
      <c r="A812" s="1" t="s">
        <v>4</v>
      </c>
      <c r="B812" s="1">
        <v>82</v>
      </c>
      <c r="C812" s="2">
        <v>44634.534155092595</v>
      </c>
      <c r="D812" s="1" t="s">
        <v>12</v>
      </c>
      <c r="E812" s="1" t="s">
        <v>15</v>
      </c>
      <c r="F812" s="1" t="s">
        <v>17</v>
      </c>
      <c r="G812" s="1" t="s">
        <v>143</v>
      </c>
      <c r="M812" s="6">
        <f t="shared" si="24"/>
        <v>44635</v>
      </c>
      <c r="N812" s="7">
        <f t="shared" si="25"/>
        <v>44634.534155092595</v>
      </c>
      <c r="O812" s="7"/>
      <c r="P812" s="7"/>
    </row>
    <row r="813" spans="1:16" x14ac:dyDescent="0.3">
      <c r="A813" s="1" t="s">
        <v>4</v>
      </c>
      <c r="B813" s="1">
        <v>94</v>
      </c>
      <c r="C813" s="2">
        <v>44634.535416666666</v>
      </c>
      <c r="D813" s="1" t="s">
        <v>12</v>
      </c>
      <c r="E813" s="1" t="s">
        <v>15</v>
      </c>
      <c r="F813" s="1" t="s">
        <v>17</v>
      </c>
      <c r="G813" s="1" t="s">
        <v>143</v>
      </c>
      <c r="M813" s="6">
        <f t="shared" si="24"/>
        <v>44635</v>
      </c>
      <c r="N813" s="7">
        <f t="shared" si="25"/>
        <v>44634.535416666666</v>
      </c>
      <c r="O813" s="7"/>
      <c r="P813" s="7"/>
    </row>
    <row r="814" spans="1:16" x14ac:dyDescent="0.3">
      <c r="A814" s="1" t="s">
        <v>4</v>
      </c>
      <c r="B814" s="1">
        <v>94</v>
      </c>
      <c r="C814" s="2">
        <v>44634.538888888892</v>
      </c>
      <c r="D814" s="1" t="s">
        <v>12</v>
      </c>
      <c r="E814" s="1" t="s">
        <v>15</v>
      </c>
      <c r="F814" s="1" t="s">
        <v>17</v>
      </c>
      <c r="G814" s="1" t="s">
        <v>143</v>
      </c>
      <c r="M814" s="6">
        <f t="shared" si="24"/>
        <v>44635</v>
      </c>
      <c r="N814" s="7">
        <f t="shared" si="25"/>
        <v>44634.538888888892</v>
      </c>
      <c r="O814" s="7"/>
      <c r="P814" s="7"/>
    </row>
    <row r="815" spans="1:16" x14ac:dyDescent="0.3">
      <c r="A815" s="1" t="s">
        <v>4</v>
      </c>
      <c r="B815" s="1">
        <v>91</v>
      </c>
      <c r="C815" s="2">
        <v>44634.542361111111</v>
      </c>
      <c r="D815" s="1" t="s">
        <v>12</v>
      </c>
      <c r="E815" s="1" t="s">
        <v>15</v>
      </c>
      <c r="F815" s="1" t="s">
        <v>17</v>
      </c>
      <c r="G815" s="1" t="s">
        <v>143</v>
      </c>
      <c r="M815" s="6">
        <f t="shared" si="24"/>
        <v>44635</v>
      </c>
      <c r="N815" s="7">
        <f t="shared" si="25"/>
        <v>44634.542361111111</v>
      </c>
      <c r="O815" s="7"/>
      <c r="P815" s="7"/>
    </row>
    <row r="816" spans="1:16" x14ac:dyDescent="0.3">
      <c r="A816" s="1" t="s">
        <v>4</v>
      </c>
      <c r="B816" s="1">
        <v>89</v>
      </c>
      <c r="C816" s="2">
        <v>44634.54583333333</v>
      </c>
      <c r="D816" s="1" t="s">
        <v>12</v>
      </c>
      <c r="E816" s="1" t="s">
        <v>15</v>
      </c>
      <c r="F816" s="1" t="s">
        <v>17</v>
      </c>
      <c r="G816" s="1" t="s">
        <v>143</v>
      </c>
      <c r="M816" s="6">
        <f t="shared" si="24"/>
        <v>44635</v>
      </c>
      <c r="N816" s="7">
        <f t="shared" si="25"/>
        <v>44634.54583333333</v>
      </c>
      <c r="O816" s="7"/>
      <c r="P816" s="7"/>
    </row>
    <row r="817" spans="1:16" x14ac:dyDescent="0.3">
      <c r="A817" s="1" t="s">
        <v>4</v>
      </c>
      <c r="B817" s="1">
        <v>85</v>
      </c>
      <c r="C817" s="2">
        <v>44634.546701388892</v>
      </c>
      <c r="D817" s="1" t="s">
        <v>10</v>
      </c>
      <c r="E817" s="1" t="s">
        <v>15</v>
      </c>
      <c r="F817" s="1" t="s">
        <v>17</v>
      </c>
      <c r="G817" s="1" t="s">
        <v>143</v>
      </c>
      <c r="M817" s="6">
        <f t="shared" si="24"/>
        <v>44635</v>
      </c>
      <c r="N817" s="7">
        <f t="shared" si="25"/>
        <v>44634.546701388892</v>
      </c>
      <c r="O817" s="7"/>
      <c r="P817" s="7"/>
    </row>
    <row r="818" spans="1:16" x14ac:dyDescent="0.3">
      <c r="A818" s="1" t="s">
        <v>4</v>
      </c>
      <c r="B818" s="1">
        <v>82</v>
      </c>
      <c r="C818" s="2">
        <v>44634.5471412037</v>
      </c>
      <c r="D818" s="1" t="s">
        <v>10</v>
      </c>
      <c r="E818" s="1" t="s">
        <v>15</v>
      </c>
      <c r="F818" s="1" t="s">
        <v>17</v>
      </c>
      <c r="G818" s="1" t="s">
        <v>143</v>
      </c>
      <c r="M818" s="6">
        <f t="shared" si="24"/>
        <v>44635</v>
      </c>
      <c r="N818" s="7">
        <f t="shared" si="25"/>
        <v>44634.5471412037</v>
      </c>
      <c r="O818" s="7"/>
      <c r="P818" s="7"/>
    </row>
    <row r="819" spans="1:16" x14ac:dyDescent="0.3">
      <c r="A819" s="1" t="s">
        <v>4</v>
      </c>
      <c r="B819" s="1">
        <v>81</v>
      </c>
      <c r="C819" s="2">
        <v>44634.548981481479</v>
      </c>
      <c r="D819" s="1" t="s">
        <v>10</v>
      </c>
      <c r="E819" s="1" t="s">
        <v>15</v>
      </c>
      <c r="F819" s="1" t="s">
        <v>17</v>
      </c>
      <c r="G819" s="1" t="s">
        <v>143</v>
      </c>
      <c r="M819" s="6">
        <f t="shared" si="24"/>
        <v>44635</v>
      </c>
      <c r="N819" s="7">
        <f t="shared" si="25"/>
        <v>44634.548981481479</v>
      </c>
      <c r="O819" s="7"/>
      <c r="P819" s="7"/>
    </row>
    <row r="820" spans="1:16" x14ac:dyDescent="0.3">
      <c r="A820" s="1" t="s">
        <v>4</v>
      </c>
      <c r="B820" s="1">
        <v>76</v>
      </c>
      <c r="C820" s="2">
        <v>44634.549305555556</v>
      </c>
      <c r="D820" s="1" t="s">
        <v>10</v>
      </c>
      <c r="E820" s="1" t="s">
        <v>15</v>
      </c>
      <c r="F820" s="1" t="s">
        <v>17</v>
      </c>
      <c r="G820" s="1" t="s">
        <v>143</v>
      </c>
      <c r="M820" s="6">
        <f t="shared" si="24"/>
        <v>44635</v>
      </c>
      <c r="N820" s="7">
        <f t="shared" si="25"/>
        <v>44634.549305555556</v>
      </c>
      <c r="O820" s="7"/>
      <c r="P820" s="7"/>
    </row>
    <row r="821" spans="1:16" x14ac:dyDescent="0.3">
      <c r="A821" s="1" t="s">
        <v>4</v>
      </c>
      <c r="B821" s="1">
        <v>81</v>
      </c>
      <c r="C821" s="2">
        <v>44634.549733796295</v>
      </c>
      <c r="D821" s="1" t="s">
        <v>10</v>
      </c>
      <c r="E821" s="1" t="s">
        <v>15</v>
      </c>
      <c r="F821" s="1" t="s">
        <v>17</v>
      </c>
      <c r="G821" s="1" t="s">
        <v>143</v>
      </c>
      <c r="M821" s="6">
        <f t="shared" si="24"/>
        <v>44635</v>
      </c>
      <c r="N821" s="7">
        <f t="shared" si="25"/>
        <v>44634.549733796295</v>
      </c>
      <c r="O821" s="7"/>
      <c r="P821" s="7"/>
    </row>
    <row r="822" spans="1:16" x14ac:dyDescent="0.3">
      <c r="A822" s="1" t="s">
        <v>4</v>
      </c>
      <c r="B822" s="1">
        <v>82</v>
      </c>
      <c r="C822" s="2">
        <v>44634.55064814815</v>
      </c>
      <c r="D822" s="1" t="s">
        <v>10</v>
      </c>
      <c r="E822" s="1" t="s">
        <v>15</v>
      </c>
      <c r="F822" s="1" t="s">
        <v>17</v>
      </c>
      <c r="G822" s="1" t="s">
        <v>143</v>
      </c>
      <c r="M822" s="6">
        <f t="shared" si="24"/>
        <v>44635</v>
      </c>
      <c r="N822" s="7">
        <f t="shared" si="25"/>
        <v>44634.55064814815</v>
      </c>
      <c r="O822" s="7"/>
      <c r="P822" s="7"/>
    </row>
    <row r="823" spans="1:16" x14ac:dyDescent="0.3">
      <c r="A823" s="1" t="s">
        <v>4</v>
      </c>
      <c r="B823" s="1">
        <v>83</v>
      </c>
      <c r="C823" s="2">
        <v>44634.556250000001</v>
      </c>
      <c r="D823" s="1" t="s">
        <v>10</v>
      </c>
      <c r="E823" s="1" t="s">
        <v>15</v>
      </c>
      <c r="F823" s="1" t="s">
        <v>119</v>
      </c>
      <c r="G823" s="1" t="s">
        <v>143</v>
      </c>
      <c r="M823" s="6">
        <f t="shared" si="24"/>
        <v>44635</v>
      </c>
      <c r="N823" s="7">
        <f t="shared" si="25"/>
        <v>44634.556250000001</v>
      </c>
      <c r="O823" s="7"/>
      <c r="P823" s="7"/>
    </row>
    <row r="824" spans="1:16" x14ac:dyDescent="0.3">
      <c r="A824" s="1" t="s">
        <v>4</v>
      </c>
      <c r="B824" s="1">
        <v>84</v>
      </c>
      <c r="C824" s="2">
        <v>44634.55972222222</v>
      </c>
      <c r="D824" s="1" t="s">
        <v>10</v>
      </c>
      <c r="E824" s="1" t="s">
        <v>15</v>
      </c>
      <c r="F824" s="1" t="s">
        <v>119</v>
      </c>
      <c r="G824" s="1" t="s">
        <v>143</v>
      </c>
      <c r="M824" s="6">
        <f t="shared" si="24"/>
        <v>44635</v>
      </c>
      <c r="N824" s="7">
        <f t="shared" si="25"/>
        <v>44634.55972222222</v>
      </c>
      <c r="O824" s="7"/>
      <c r="P824" s="7"/>
    </row>
    <row r="825" spans="1:16" x14ac:dyDescent="0.3">
      <c r="A825" s="1" t="s">
        <v>4</v>
      </c>
      <c r="B825" s="1">
        <v>79</v>
      </c>
      <c r="C825" s="2">
        <v>44634.56113425926</v>
      </c>
      <c r="D825" s="1" t="s">
        <v>10</v>
      </c>
      <c r="E825" s="1" t="s">
        <v>15</v>
      </c>
      <c r="F825" s="1" t="s">
        <v>119</v>
      </c>
      <c r="G825" s="1" t="s">
        <v>143</v>
      </c>
      <c r="M825" s="6">
        <f t="shared" si="24"/>
        <v>44635</v>
      </c>
      <c r="N825" s="7">
        <f t="shared" si="25"/>
        <v>44634.56113425926</v>
      </c>
      <c r="O825" s="7"/>
      <c r="P825" s="7"/>
    </row>
    <row r="826" spans="1:16" x14ac:dyDescent="0.3">
      <c r="A826" s="1" t="s">
        <v>4</v>
      </c>
      <c r="B826" s="1">
        <v>55</v>
      </c>
      <c r="C826" s="2">
        <v>44634.563194444447</v>
      </c>
      <c r="D826" s="1" t="s">
        <v>10</v>
      </c>
      <c r="E826" s="1" t="s">
        <v>15</v>
      </c>
      <c r="F826" s="1" t="s">
        <v>119</v>
      </c>
      <c r="G826" s="1" t="s">
        <v>143</v>
      </c>
      <c r="M826" s="6">
        <f t="shared" si="24"/>
        <v>44635</v>
      </c>
      <c r="N826" s="7">
        <f t="shared" si="25"/>
        <v>44634.563194444447</v>
      </c>
      <c r="O826" s="7"/>
      <c r="P826" s="7"/>
    </row>
    <row r="827" spans="1:16" x14ac:dyDescent="0.3">
      <c r="A827" s="1" t="s">
        <v>4</v>
      </c>
      <c r="B827" s="1">
        <v>81</v>
      </c>
      <c r="C827" s="2">
        <v>44634.566284722219</v>
      </c>
      <c r="D827" s="1" t="s">
        <v>10</v>
      </c>
      <c r="E827" s="1" t="s">
        <v>15</v>
      </c>
      <c r="F827" s="1" t="s">
        <v>119</v>
      </c>
      <c r="G827" s="1" t="s">
        <v>143</v>
      </c>
      <c r="M827" s="6">
        <f t="shared" si="24"/>
        <v>44635</v>
      </c>
      <c r="N827" s="7">
        <f t="shared" si="25"/>
        <v>44634.566284722219</v>
      </c>
      <c r="O827" s="7"/>
      <c r="P827" s="7"/>
    </row>
    <row r="828" spans="1:16" x14ac:dyDescent="0.3">
      <c r="A828" s="1" t="s">
        <v>4</v>
      </c>
      <c r="B828" s="1">
        <v>80</v>
      </c>
      <c r="C828" s="2">
        <v>44634.568229166667</v>
      </c>
      <c r="D828" s="1" t="s">
        <v>10</v>
      </c>
      <c r="E828" s="1" t="s">
        <v>15</v>
      </c>
      <c r="F828" s="1" t="s">
        <v>119</v>
      </c>
      <c r="G828" s="1" t="s">
        <v>143</v>
      </c>
      <c r="M828" s="6">
        <f t="shared" si="24"/>
        <v>44635</v>
      </c>
      <c r="N828" s="7">
        <f t="shared" si="25"/>
        <v>44634.568229166667</v>
      </c>
      <c r="O828" s="7"/>
      <c r="P828" s="7"/>
    </row>
    <row r="829" spans="1:16" x14ac:dyDescent="0.3">
      <c r="A829" s="1" t="s">
        <v>4</v>
      </c>
      <c r="B829" s="1">
        <v>75</v>
      </c>
      <c r="C829" s="2">
        <v>44634.573981481481</v>
      </c>
      <c r="D829" s="1" t="s">
        <v>10</v>
      </c>
      <c r="E829" s="1" t="s">
        <v>15</v>
      </c>
      <c r="F829" s="1" t="s">
        <v>119</v>
      </c>
      <c r="G829" s="1" t="s">
        <v>143</v>
      </c>
      <c r="M829" s="6">
        <f t="shared" si="24"/>
        <v>44635</v>
      </c>
      <c r="N829" s="7">
        <f t="shared" si="25"/>
        <v>44634.573981481481</v>
      </c>
      <c r="O829" s="7"/>
      <c r="P829" s="7"/>
    </row>
    <row r="830" spans="1:16" x14ac:dyDescent="0.3">
      <c r="A830" s="1" t="s">
        <v>4</v>
      </c>
      <c r="B830" s="1">
        <v>80</v>
      </c>
      <c r="C830" s="2">
        <v>44634.63958333333</v>
      </c>
      <c r="D830" s="1" t="s">
        <v>13</v>
      </c>
      <c r="E830" s="1" t="s">
        <v>15</v>
      </c>
      <c r="F830" s="1" t="s">
        <v>119</v>
      </c>
      <c r="G830" s="1" t="s">
        <v>143</v>
      </c>
      <c r="M830" s="6">
        <f t="shared" si="24"/>
        <v>44635</v>
      </c>
      <c r="N830" s="7">
        <f t="shared" si="25"/>
        <v>44634.63958333333</v>
      </c>
      <c r="O830" s="7"/>
      <c r="P830" s="7"/>
    </row>
    <row r="831" spans="1:16" x14ac:dyDescent="0.3">
      <c r="A831" s="1" t="s">
        <v>4</v>
      </c>
      <c r="B831" s="1">
        <v>87</v>
      </c>
      <c r="C831" s="2">
        <v>44634.643113425926</v>
      </c>
      <c r="D831" s="1" t="s">
        <v>13</v>
      </c>
      <c r="E831" s="1" t="s">
        <v>15</v>
      </c>
      <c r="F831" s="1" t="s">
        <v>119</v>
      </c>
      <c r="G831" s="1" t="s">
        <v>143</v>
      </c>
      <c r="M831" s="6">
        <f t="shared" si="24"/>
        <v>44635</v>
      </c>
      <c r="N831" s="7">
        <f t="shared" si="25"/>
        <v>44634.643113425926</v>
      </c>
      <c r="O831" s="7"/>
      <c r="P831" s="7"/>
    </row>
    <row r="832" spans="1:16" x14ac:dyDescent="0.3">
      <c r="A832" s="1" t="s">
        <v>4</v>
      </c>
      <c r="B832" s="1">
        <v>77</v>
      </c>
      <c r="C832" s="2">
        <v>44634.643229166664</v>
      </c>
      <c r="D832" s="1" t="s">
        <v>13</v>
      </c>
      <c r="E832" s="1" t="s">
        <v>15</v>
      </c>
      <c r="F832" s="1" t="s">
        <v>119</v>
      </c>
      <c r="G832" s="1" t="s">
        <v>143</v>
      </c>
      <c r="M832" s="6">
        <f t="shared" si="24"/>
        <v>44635</v>
      </c>
      <c r="N832" s="7">
        <f t="shared" si="25"/>
        <v>44634.643229166664</v>
      </c>
      <c r="O832" s="7"/>
      <c r="P832" s="7"/>
    </row>
    <row r="833" spans="1:16" x14ac:dyDescent="0.3">
      <c r="A833" s="1" t="s">
        <v>4</v>
      </c>
      <c r="B833" s="1">
        <v>84</v>
      </c>
      <c r="C833" s="2">
        <v>44634.649363425924</v>
      </c>
      <c r="D833" s="1" t="s">
        <v>13</v>
      </c>
      <c r="E833" s="1" t="s">
        <v>15</v>
      </c>
      <c r="F833" s="1" t="s">
        <v>119</v>
      </c>
      <c r="G833" s="1" t="s">
        <v>143</v>
      </c>
      <c r="M833" s="6">
        <f t="shared" si="24"/>
        <v>44635</v>
      </c>
      <c r="N833" s="7">
        <f t="shared" si="25"/>
        <v>44634.649363425924</v>
      </c>
      <c r="O833" s="7"/>
      <c r="P833" s="7"/>
    </row>
    <row r="834" spans="1:16" x14ac:dyDescent="0.3">
      <c r="A834" s="1" t="s">
        <v>4</v>
      </c>
      <c r="B834" s="1">
        <v>77</v>
      </c>
      <c r="C834" s="2">
        <v>44634.660740740743</v>
      </c>
      <c r="D834" s="1" t="s">
        <v>13</v>
      </c>
      <c r="E834" s="1" t="s">
        <v>15</v>
      </c>
      <c r="F834" s="1" t="s">
        <v>119</v>
      </c>
      <c r="G834" s="1" t="s">
        <v>143</v>
      </c>
      <c r="M834" s="6">
        <f t="shared" si="24"/>
        <v>44635</v>
      </c>
      <c r="N834" s="7">
        <f t="shared" si="25"/>
        <v>44634.660740740743</v>
      </c>
      <c r="O834" s="7"/>
      <c r="P834" s="7"/>
    </row>
    <row r="835" spans="1:16" x14ac:dyDescent="0.3">
      <c r="A835" s="1" t="s">
        <v>4</v>
      </c>
      <c r="B835" s="1">
        <v>82</v>
      </c>
      <c r="C835" s="2">
        <v>44634.662326388891</v>
      </c>
      <c r="D835" s="1" t="s">
        <v>13</v>
      </c>
      <c r="E835" s="1" t="s">
        <v>15</v>
      </c>
      <c r="F835" s="1" t="s">
        <v>119</v>
      </c>
      <c r="G835" s="1" t="s">
        <v>143</v>
      </c>
      <c r="M835" s="6">
        <f t="shared" ref="M835:M898" si="26">VALUE(TEXT(C835,0))</f>
        <v>44635</v>
      </c>
      <c r="N835" s="7">
        <f t="shared" ref="N835:N898" si="27">C835</f>
        <v>44634.662326388891</v>
      </c>
      <c r="O835" s="7"/>
      <c r="P835" s="7"/>
    </row>
    <row r="836" spans="1:16" x14ac:dyDescent="0.3">
      <c r="A836" s="1" t="s">
        <v>4</v>
      </c>
      <c r="B836" s="1">
        <v>66</v>
      </c>
      <c r="C836" s="2">
        <v>44634.663634259261</v>
      </c>
      <c r="D836" s="1" t="s">
        <v>13</v>
      </c>
      <c r="E836" s="1" t="s">
        <v>15</v>
      </c>
      <c r="F836" s="1" t="s">
        <v>119</v>
      </c>
      <c r="G836" s="1" t="s">
        <v>143</v>
      </c>
      <c r="M836" s="6">
        <f t="shared" si="26"/>
        <v>44635</v>
      </c>
      <c r="N836" s="7">
        <f t="shared" si="27"/>
        <v>44634.663634259261</v>
      </c>
      <c r="O836" s="7"/>
      <c r="P836" s="7"/>
    </row>
    <row r="837" spans="1:16" x14ac:dyDescent="0.3">
      <c r="A837" s="1" t="s">
        <v>4</v>
      </c>
      <c r="B837" s="1">
        <v>79</v>
      </c>
      <c r="C837" s="2">
        <v>44634.665821759256</v>
      </c>
      <c r="D837" s="1" t="s">
        <v>13</v>
      </c>
      <c r="E837" s="1" t="s">
        <v>15</v>
      </c>
      <c r="F837" s="1" t="s">
        <v>119</v>
      </c>
      <c r="G837" s="1" t="s">
        <v>143</v>
      </c>
      <c r="M837" s="6">
        <f t="shared" si="26"/>
        <v>44635</v>
      </c>
      <c r="N837" s="7">
        <f t="shared" si="27"/>
        <v>44634.665821759256</v>
      </c>
      <c r="O837" s="7"/>
      <c r="P837" s="7"/>
    </row>
    <row r="838" spans="1:16" x14ac:dyDescent="0.3">
      <c r="A838" s="1" t="s">
        <v>123</v>
      </c>
      <c r="B838" s="1">
        <v>95</v>
      </c>
      <c r="C838" s="2">
        <v>44634.683321759258</v>
      </c>
      <c r="D838" s="1" t="s">
        <v>11</v>
      </c>
      <c r="E838" s="1" t="s">
        <v>15</v>
      </c>
      <c r="F838" s="1" t="s">
        <v>17</v>
      </c>
      <c r="G838" s="1" t="s">
        <v>143</v>
      </c>
      <c r="M838" s="6">
        <f t="shared" si="26"/>
        <v>44635</v>
      </c>
      <c r="N838" s="7">
        <f t="shared" si="27"/>
        <v>44634.683321759258</v>
      </c>
      <c r="O838" s="7"/>
      <c r="P838" s="7"/>
    </row>
    <row r="839" spans="1:16" x14ac:dyDescent="0.3">
      <c r="A839" s="1" t="s">
        <v>124</v>
      </c>
      <c r="B839" s="1">
        <v>98</v>
      </c>
      <c r="C839" s="2">
        <v>44634.683796296296</v>
      </c>
      <c r="D839" s="1" t="s">
        <v>11</v>
      </c>
      <c r="E839" s="1" t="s">
        <v>15</v>
      </c>
      <c r="F839" s="1" t="s">
        <v>17</v>
      </c>
      <c r="G839" s="1" t="s">
        <v>143</v>
      </c>
      <c r="M839" s="6">
        <f t="shared" si="26"/>
        <v>44635</v>
      </c>
      <c r="N839" s="7">
        <f t="shared" si="27"/>
        <v>44634.683796296296</v>
      </c>
      <c r="O839" s="7"/>
      <c r="P839" s="7"/>
    </row>
    <row r="840" spans="1:16" x14ac:dyDescent="0.3">
      <c r="A840" s="1" t="s">
        <v>125</v>
      </c>
      <c r="B840" s="1">
        <v>97</v>
      </c>
      <c r="C840" s="2">
        <v>44634.684016203704</v>
      </c>
      <c r="D840" s="1" t="s">
        <v>11</v>
      </c>
      <c r="E840" s="1" t="s">
        <v>15</v>
      </c>
      <c r="F840" s="1" t="s">
        <v>17</v>
      </c>
      <c r="G840" s="1" t="s">
        <v>143</v>
      </c>
      <c r="M840" s="6">
        <f t="shared" si="26"/>
        <v>44635</v>
      </c>
      <c r="N840" s="7">
        <f t="shared" si="27"/>
        <v>44634.684016203704</v>
      </c>
      <c r="O840" s="7"/>
      <c r="P840" s="7"/>
    </row>
    <row r="841" spans="1:16" x14ac:dyDescent="0.3">
      <c r="A841" s="1" t="s">
        <v>5</v>
      </c>
      <c r="B841" s="1">
        <v>87</v>
      </c>
      <c r="C841" s="2">
        <v>44628.42083333333</v>
      </c>
      <c r="D841" s="1" t="s">
        <v>8</v>
      </c>
      <c r="E841" s="1" t="s">
        <v>118</v>
      </c>
      <c r="F841" s="1" t="s">
        <v>119</v>
      </c>
      <c r="G841" s="1" t="s">
        <v>144</v>
      </c>
      <c r="M841" s="6">
        <f t="shared" si="26"/>
        <v>44628</v>
      </c>
      <c r="N841" s="7">
        <f t="shared" si="27"/>
        <v>44628.42083333333</v>
      </c>
      <c r="O841" s="7"/>
      <c r="P841" s="7"/>
    </row>
    <row r="842" spans="1:16" x14ac:dyDescent="0.3">
      <c r="A842" s="1" t="s">
        <v>5</v>
      </c>
      <c r="B842" s="1">
        <v>99</v>
      </c>
      <c r="C842" s="2">
        <v>44628.424305555556</v>
      </c>
      <c r="D842" s="1" t="s">
        <v>8</v>
      </c>
      <c r="E842" s="1" t="s">
        <v>118</v>
      </c>
      <c r="F842" s="1" t="s">
        <v>119</v>
      </c>
      <c r="G842" s="1" t="s">
        <v>144</v>
      </c>
      <c r="M842" s="6">
        <f t="shared" si="26"/>
        <v>44628</v>
      </c>
      <c r="N842" s="7">
        <f t="shared" si="27"/>
        <v>44628.424305555556</v>
      </c>
      <c r="O842" s="7"/>
      <c r="P842" s="7"/>
    </row>
    <row r="843" spans="1:16" x14ac:dyDescent="0.3">
      <c r="A843" s="1" t="s">
        <v>5</v>
      </c>
      <c r="B843" s="1">
        <v>79</v>
      </c>
      <c r="C843" s="2">
        <v>44628.427777777775</v>
      </c>
      <c r="D843" s="1" t="s">
        <v>8</v>
      </c>
      <c r="E843" s="1" t="s">
        <v>118</v>
      </c>
      <c r="F843" s="1" t="s">
        <v>119</v>
      </c>
      <c r="G843" s="1" t="s">
        <v>144</v>
      </c>
      <c r="M843" s="6">
        <f t="shared" si="26"/>
        <v>44628</v>
      </c>
      <c r="N843" s="7">
        <f t="shared" si="27"/>
        <v>44628.427777777775</v>
      </c>
      <c r="O843" s="7"/>
      <c r="P843" s="7"/>
    </row>
    <row r="844" spans="1:16" x14ac:dyDescent="0.3">
      <c r="A844" s="1" t="s">
        <v>5</v>
      </c>
      <c r="B844" s="1">
        <v>84</v>
      </c>
      <c r="C844" s="2">
        <v>44628.431250000001</v>
      </c>
      <c r="D844" s="1" t="s">
        <v>8</v>
      </c>
      <c r="E844" s="1" t="s">
        <v>118</v>
      </c>
      <c r="F844" s="1" t="s">
        <v>119</v>
      </c>
      <c r="G844" s="1" t="s">
        <v>144</v>
      </c>
      <c r="M844" s="6">
        <f t="shared" si="26"/>
        <v>44628</v>
      </c>
      <c r="N844" s="7">
        <f t="shared" si="27"/>
        <v>44628.431250000001</v>
      </c>
      <c r="O844" s="7"/>
      <c r="P844" s="7"/>
    </row>
    <row r="845" spans="1:16" x14ac:dyDescent="0.3">
      <c r="A845" s="1" t="s">
        <v>5</v>
      </c>
      <c r="B845" s="1">
        <v>85</v>
      </c>
      <c r="C845" s="2">
        <v>44628.43472222222</v>
      </c>
      <c r="D845" s="1" t="s">
        <v>8</v>
      </c>
      <c r="E845" s="1" t="s">
        <v>118</v>
      </c>
      <c r="F845" s="1" t="s">
        <v>119</v>
      </c>
      <c r="G845" s="1" t="s">
        <v>144</v>
      </c>
      <c r="M845" s="6">
        <f t="shared" si="26"/>
        <v>44628</v>
      </c>
      <c r="N845" s="7">
        <f t="shared" si="27"/>
        <v>44628.43472222222</v>
      </c>
      <c r="O845" s="7"/>
      <c r="P845" s="7"/>
    </row>
    <row r="846" spans="1:16" x14ac:dyDescent="0.3">
      <c r="A846" s="1" t="s">
        <v>5</v>
      </c>
      <c r="B846" s="1">
        <v>89</v>
      </c>
      <c r="C846" s="2">
        <v>44628.438194444447</v>
      </c>
      <c r="D846" s="1" t="s">
        <v>8</v>
      </c>
      <c r="E846" s="1" t="s">
        <v>118</v>
      </c>
      <c r="F846" s="1" t="s">
        <v>119</v>
      </c>
      <c r="G846" s="1" t="s">
        <v>144</v>
      </c>
      <c r="M846" s="6">
        <f t="shared" si="26"/>
        <v>44628</v>
      </c>
      <c r="N846" s="7">
        <f t="shared" si="27"/>
        <v>44628.438194444447</v>
      </c>
      <c r="O846" s="7"/>
      <c r="P846" s="7"/>
    </row>
    <row r="847" spans="1:16" x14ac:dyDescent="0.3">
      <c r="A847" s="1" t="s">
        <v>5</v>
      </c>
      <c r="B847" s="1">
        <v>84</v>
      </c>
      <c r="C847" s="2">
        <v>44628.441666666666</v>
      </c>
      <c r="D847" s="1" t="s">
        <v>9</v>
      </c>
      <c r="E847" s="1" t="s">
        <v>118</v>
      </c>
      <c r="F847" s="1" t="s">
        <v>119</v>
      </c>
      <c r="G847" s="1" t="s">
        <v>144</v>
      </c>
      <c r="M847" s="6">
        <f t="shared" si="26"/>
        <v>44628</v>
      </c>
      <c r="N847" s="7">
        <f t="shared" si="27"/>
        <v>44628.441666666666</v>
      </c>
      <c r="O847" s="7"/>
      <c r="P847" s="7"/>
    </row>
    <row r="848" spans="1:16" x14ac:dyDescent="0.3">
      <c r="A848" s="1" t="s">
        <v>5</v>
      </c>
      <c r="B848" s="1">
        <v>88</v>
      </c>
      <c r="C848" s="2">
        <v>44628.445138888892</v>
      </c>
      <c r="D848" s="1" t="s">
        <v>9</v>
      </c>
      <c r="E848" s="1" t="s">
        <v>118</v>
      </c>
      <c r="F848" s="1" t="s">
        <v>119</v>
      </c>
      <c r="G848" s="1" t="s">
        <v>144</v>
      </c>
      <c r="M848" s="6">
        <f t="shared" si="26"/>
        <v>44628</v>
      </c>
      <c r="N848" s="7">
        <f t="shared" si="27"/>
        <v>44628.445138888892</v>
      </c>
      <c r="O848" s="7"/>
      <c r="P848" s="7"/>
    </row>
    <row r="849" spans="1:16" x14ac:dyDescent="0.3">
      <c r="A849" s="1" t="s">
        <v>5</v>
      </c>
      <c r="B849" s="1">
        <v>90</v>
      </c>
      <c r="C849" s="2">
        <v>44628.448611111111</v>
      </c>
      <c r="D849" s="1" t="s">
        <v>9</v>
      </c>
      <c r="E849" s="1" t="s">
        <v>118</v>
      </c>
      <c r="F849" s="1" t="s">
        <v>119</v>
      </c>
      <c r="G849" s="1" t="s">
        <v>144</v>
      </c>
      <c r="M849" s="6">
        <f t="shared" si="26"/>
        <v>44628</v>
      </c>
      <c r="N849" s="7">
        <f t="shared" si="27"/>
        <v>44628.448611111111</v>
      </c>
      <c r="O849" s="7"/>
      <c r="P849" s="7"/>
    </row>
    <row r="850" spans="1:16" x14ac:dyDescent="0.3">
      <c r="A850" s="1" t="s">
        <v>5</v>
      </c>
      <c r="B850" s="1">
        <v>83</v>
      </c>
      <c r="C850" s="2">
        <v>44628.45208333333</v>
      </c>
      <c r="D850" s="1" t="s">
        <v>9</v>
      </c>
      <c r="E850" s="1" t="s">
        <v>118</v>
      </c>
      <c r="F850" s="1" t="s">
        <v>119</v>
      </c>
      <c r="G850" s="1" t="s">
        <v>144</v>
      </c>
      <c r="M850" s="6">
        <f t="shared" si="26"/>
        <v>44628</v>
      </c>
      <c r="N850" s="7">
        <f t="shared" si="27"/>
        <v>44628.45208333333</v>
      </c>
      <c r="O850" s="7"/>
      <c r="P850" s="7"/>
    </row>
    <row r="851" spans="1:16" x14ac:dyDescent="0.3">
      <c r="A851" s="1" t="s">
        <v>5</v>
      </c>
      <c r="B851" s="1">
        <v>81</v>
      </c>
      <c r="C851" s="2">
        <v>44628.455555555556</v>
      </c>
      <c r="D851" s="1" t="s">
        <v>9</v>
      </c>
      <c r="E851" s="1" t="s">
        <v>118</v>
      </c>
      <c r="F851" s="1" t="s">
        <v>119</v>
      </c>
      <c r="G851" s="1" t="s">
        <v>144</v>
      </c>
      <c r="M851" s="6">
        <f t="shared" si="26"/>
        <v>44628</v>
      </c>
      <c r="N851" s="7">
        <f t="shared" si="27"/>
        <v>44628.455555555556</v>
      </c>
      <c r="O851" s="7"/>
      <c r="P851" s="7"/>
    </row>
    <row r="852" spans="1:16" x14ac:dyDescent="0.3">
      <c r="A852" s="1" t="s">
        <v>5</v>
      </c>
      <c r="B852" s="1">
        <v>84</v>
      </c>
      <c r="C852" s="2">
        <v>44628.459027777775</v>
      </c>
      <c r="D852" s="1" t="s">
        <v>10</v>
      </c>
      <c r="E852" s="1" t="s">
        <v>118</v>
      </c>
      <c r="F852" s="1" t="s">
        <v>119</v>
      </c>
      <c r="G852" s="1" t="s">
        <v>144</v>
      </c>
      <c r="M852" s="6">
        <f t="shared" si="26"/>
        <v>44628</v>
      </c>
      <c r="N852" s="7">
        <f t="shared" si="27"/>
        <v>44628.459027777775</v>
      </c>
      <c r="O852" s="7"/>
      <c r="P852" s="7"/>
    </row>
    <row r="853" spans="1:16" x14ac:dyDescent="0.3">
      <c r="A853" s="1" t="s">
        <v>5</v>
      </c>
      <c r="B853" s="1">
        <v>82</v>
      </c>
      <c r="C853" s="2">
        <v>44628.462500000001</v>
      </c>
      <c r="D853" s="1" t="s">
        <v>10</v>
      </c>
      <c r="E853" s="1" t="s">
        <v>118</v>
      </c>
      <c r="F853" s="1" t="s">
        <v>119</v>
      </c>
      <c r="G853" s="1" t="s">
        <v>144</v>
      </c>
      <c r="M853" s="6">
        <f t="shared" si="26"/>
        <v>44628</v>
      </c>
      <c r="N853" s="7">
        <f t="shared" si="27"/>
        <v>44628.462500000001</v>
      </c>
      <c r="O853" s="7"/>
      <c r="P853" s="7"/>
    </row>
    <row r="854" spans="1:16" x14ac:dyDescent="0.3">
      <c r="A854" s="1" t="s">
        <v>5</v>
      </c>
      <c r="B854" s="1">
        <v>90</v>
      </c>
      <c r="C854" s="2">
        <v>44628.46597222222</v>
      </c>
      <c r="D854" s="1" t="s">
        <v>10</v>
      </c>
      <c r="E854" s="1" t="s">
        <v>118</v>
      </c>
      <c r="F854" s="1" t="s">
        <v>119</v>
      </c>
      <c r="G854" s="1" t="s">
        <v>144</v>
      </c>
      <c r="M854" s="6">
        <f t="shared" si="26"/>
        <v>44628</v>
      </c>
      <c r="N854" s="7">
        <f t="shared" si="27"/>
        <v>44628.46597222222</v>
      </c>
      <c r="O854" s="7"/>
      <c r="P854" s="7"/>
    </row>
    <row r="855" spans="1:16" x14ac:dyDescent="0.3">
      <c r="A855" s="1" t="s">
        <v>5</v>
      </c>
      <c r="B855" s="1">
        <v>81</v>
      </c>
      <c r="C855" s="2">
        <v>44628.469444444447</v>
      </c>
      <c r="D855" s="1" t="s">
        <v>10</v>
      </c>
      <c r="E855" s="1" t="s">
        <v>118</v>
      </c>
      <c r="F855" s="1" t="s">
        <v>119</v>
      </c>
      <c r="G855" s="1" t="s">
        <v>144</v>
      </c>
      <c r="M855" s="6">
        <f t="shared" si="26"/>
        <v>44628</v>
      </c>
      <c r="N855" s="7">
        <f t="shared" si="27"/>
        <v>44628.469444444447</v>
      </c>
      <c r="O855" s="7"/>
      <c r="P855" s="7"/>
    </row>
    <row r="856" spans="1:16" x14ac:dyDescent="0.3">
      <c r="A856" s="1" t="s">
        <v>5</v>
      </c>
      <c r="B856" s="1">
        <v>88</v>
      </c>
      <c r="C856" s="2">
        <v>44628.472916666666</v>
      </c>
      <c r="D856" s="1" t="s">
        <v>10</v>
      </c>
      <c r="E856" s="1" t="s">
        <v>118</v>
      </c>
      <c r="F856" s="1" t="s">
        <v>119</v>
      </c>
      <c r="G856" s="1" t="s">
        <v>144</v>
      </c>
      <c r="M856" s="6">
        <f t="shared" si="26"/>
        <v>44628</v>
      </c>
      <c r="N856" s="7">
        <f t="shared" si="27"/>
        <v>44628.472916666666</v>
      </c>
      <c r="O856" s="7"/>
      <c r="P856" s="7"/>
    </row>
    <row r="857" spans="1:16" x14ac:dyDescent="0.3">
      <c r="A857" s="1" t="s">
        <v>5</v>
      </c>
      <c r="B857" s="1">
        <v>84</v>
      </c>
      <c r="C857" s="2">
        <v>44628.476388888892</v>
      </c>
      <c r="D857" s="1" t="s">
        <v>10</v>
      </c>
      <c r="E857" s="1" t="s">
        <v>118</v>
      </c>
      <c r="F857" s="1" t="s">
        <v>119</v>
      </c>
      <c r="G857" s="1" t="s">
        <v>144</v>
      </c>
      <c r="M857" s="6">
        <f t="shared" si="26"/>
        <v>44628</v>
      </c>
      <c r="N857" s="7">
        <f t="shared" si="27"/>
        <v>44628.476388888892</v>
      </c>
      <c r="O857" s="7"/>
      <c r="P857" s="7"/>
    </row>
    <row r="858" spans="1:16" x14ac:dyDescent="0.3">
      <c r="A858" s="1" t="s">
        <v>5</v>
      </c>
      <c r="B858" s="1">
        <v>72</v>
      </c>
      <c r="C858" s="2">
        <v>44628.479861111111</v>
      </c>
      <c r="D858" s="1" t="s">
        <v>10</v>
      </c>
      <c r="E858" s="1" t="s">
        <v>118</v>
      </c>
      <c r="F858" s="1" t="s">
        <v>119</v>
      </c>
      <c r="G858" s="1" t="s">
        <v>144</v>
      </c>
      <c r="M858" s="6">
        <f t="shared" si="26"/>
        <v>44628</v>
      </c>
      <c r="N858" s="7">
        <f t="shared" si="27"/>
        <v>44628.479861111111</v>
      </c>
      <c r="O858" s="7"/>
      <c r="P858" s="7"/>
    </row>
    <row r="859" spans="1:16" x14ac:dyDescent="0.3">
      <c r="A859" s="1" t="s">
        <v>5</v>
      </c>
      <c r="B859" s="1">
        <v>73</v>
      </c>
      <c r="C859" s="2">
        <v>44628.48333333333</v>
      </c>
      <c r="D859" s="1" t="s">
        <v>10</v>
      </c>
      <c r="E859" s="1" t="s">
        <v>118</v>
      </c>
      <c r="F859" s="1" t="s">
        <v>119</v>
      </c>
      <c r="G859" s="1" t="s">
        <v>144</v>
      </c>
      <c r="M859" s="6">
        <f t="shared" si="26"/>
        <v>44628</v>
      </c>
      <c r="N859" s="7">
        <f t="shared" si="27"/>
        <v>44628.48333333333</v>
      </c>
      <c r="O859" s="7"/>
      <c r="P859" s="7"/>
    </row>
    <row r="860" spans="1:16" x14ac:dyDescent="0.3">
      <c r="A860" s="1" t="s">
        <v>5</v>
      </c>
      <c r="B860" s="1">
        <v>71</v>
      </c>
      <c r="C860" s="2">
        <v>44628.486805555556</v>
      </c>
      <c r="D860" s="1" t="s">
        <v>115</v>
      </c>
      <c r="E860" s="1" t="s">
        <v>118</v>
      </c>
      <c r="F860" s="1" t="s">
        <v>119</v>
      </c>
      <c r="G860" s="1" t="s">
        <v>144</v>
      </c>
      <c r="M860" s="6">
        <f t="shared" si="26"/>
        <v>44628</v>
      </c>
      <c r="N860" s="7">
        <f t="shared" si="27"/>
        <v>44628.486805555556</v>
      </c>
      <c r="O860" s="7"/>
      <c r="P860" s="7"/>
    </row>
    <row r="861" spans="1:16" x14ac:dyDescent="0.3">
      <c r="A861" s="1" t="s">
        <v>5</v>
      </c>
      <c r="B861" s="1">
        <v>77</v>
      </c>
      <c r="C861" s="2">
        <v>44628.490277777775</v>
      </c>
      <c r="D861" s="1" t="s">
        <v>115</v>
      </c>
      <c r="E861" s="1" t="s">
        <v>118</v>
      </c>
      <c r="F861" s="1" t="s">
        <v>119</v>
      </c>
      <c r="G861" s="1" t="s">
        <v>144</v>
      </c>
      <c r="M861" s="6">
        <f t="shared" si="26"/>
        <v>44628</v>
      </c>
      <c r="N861" s="7">
        <f t="shared" si="27"/>
        <v>44628.490277777775</v>
      </c>
      <c r="O861" s="7"/>
      <c r="P861" s="7"/>
    </row>
    <row r="862" spans="1:16" x14ac:dyDescent="0.3">
      <c r="A862" s="1" t="s">
        <v>5</v>
      </c>
      <c r="B862" s="1">
        <v>83</v>
      </c>
      <c r="C862" s="2">
        <v>44628.493750000001</v>
      </c>
      <c r="D862" s="1" t="s">
        <v>115</v>
      </c>
      <c r="E862" s="1" t="s">
        <v>118</v>
      </c>
      <c r="F862" s="1" t="s">
        <v>119</v>
      </c>
      <c r="G862" s="1" t="s">
        <v>144</v>
      </c>
      <c r="M862" s="6">
        <f t="shared" si="26"/>
        <v>44628</v>
      </c>
      <c r="N862" s="7">
        <f t="shared" si="27"/>
        <v>44628.493750000001</v>
      </c>
      <c r="O862" s="7"/>
      <c r="P862" s="7"/>
    </row>
    <row r="863" spans="1:16" x14ac:dyDescent="0.3">
      <c r="A863" s="1" t="s">
        <v>5</v>
      </c>
      <c r="B863" s="1">
        <v>88</v>
      </c>
      <c r="C863" s="2">
        <v>44628.49722222222</v>
      </c>
      <c r="D863" s="1" t="s">
        <v>115</v>
      </c>
      <c r="E863" s="1" t="s">
        <v>118</v>
      </c>
      <c r="F863" s="1" t="s">
        <v>119</v>
      </c>
      <c r="G863" s="1" t="s">
        <v>144</v>
      </c>
      <c r="M863" s="6">
        <f t="shared" si="26"/>
        <v>44628</v>
      </c>
      <c r="N863" s="7">
        <f t="shared" si="27"/>
        <v>44628.49722222222</v>
      </c>
      <c r="O863" s="7"/>
      <c r="P863" s="7"/>
    </row>
    <row r="864" spans="1:16" x14ac:dyDescent="0.3">
      <c r="A864" s="1" t="s">
        <v>5</v>
      </c>
      <c r="B864" s="1">
        <v>93</v>
      </c>
      <c r="C864" s="2">
        <v>44628.500694444447</v>
      </c>
      <c r="D864" s="1" t="s">
        <v>115</v>
      </c>
      <c r="E864" s="1" t="s">
        <v>118</v>
      </c>
      <c r="F864" s="1" t="s">
        <v>119</v>
      </c>
      <c r="G864" s="1" t="s">
        <v>144</v>
      </c>
      <c r="M864" s="6">
        <f t="shared" si="26"/>
        <v>44629</v>
      </c>
      <c r="N864" s="7">
        <f t="shared" si="27"/>
        <v>44628.500694444447</v>
      </c>
      <c r="O864" s="7"/>
      <c r="P864" s="7"/>
    </row>
    <row r="865" spans="1:16" x14ac:dyDescent="0.3">
      <c r="A865" s="1" t="s">
        <v>5</v>
      </c>
      <c r="B865" s="1">
        <v>73</v>
      </c>
      <c r="C865" s="2">
        <v>44628.504166666666</v>
      </c>
      <c r="D865" s="1" t="s">
        <v>115</v>
      </c>
      <c r="E865" s="1" t="s">
        <v>118</v>
      </c>
      <c r="F865" s="1" t="s">
        <v>119</v>
      </c>
      <c r="G865" s="1" t="s">
        <v>144</v>
      </c>
      <c r="M865" s="6">
        <f t="shared" si="26"/>
        <v>44629</v>
      </c>
      <c r="N865" s="7">
        <f t="shared" si="27"/>
        <v>44628.504166666666</v>
      </c>
      <c r="O865" s="7"/>
      <c r="P865" s="7"/>
    </row>
    <row r="866" spans="1:16" x14ac:dyDescent="0.3">
      <c r="A866" s="1" t="s">
        <v>5</v>
      </c>
      <c r="B866" s="1">
        <v>72</v>
      </c>
      <c r="C866" s="2">
        <v>44628.507638888892</v>
      </c>
      <c r="D866" s="1" t="s">
        <v>115</v>
      </c>
      <c r="E866" s="1" t="s">
        <v>118</v>
      </c>
      <c r="F866" s="1" t="s">
        <v>119</v>
      </c>
      <c r="G866" s="1" t="s">
        <v>144</v>
      </c>
      <c r="M866" s="6">
        <f t="shared" si="26"/>
        <v>44629</v>
      </c>
      <c r="N866" s="7">
        <f t="shared" si="27"/>
        <v>44628.507638888892</v>
      </c>
      <c r="O866" s="7"/>
      <c r="P866" s="7"/>
    </row>
    <row r="867" spans="1:16" x14ac:dyDescent="0.3">
      <c r="A867" s="1" t="s">
        <v>5</v>
      </c>
      <c r="B867" s="1">
        <v>80</v>
      </c>
      <c r="C867" s="2">
        <v>44628.511111111111</v>
      </c>
      <c r="D867" s="1" t="s">
        <v>115</v>
      </c>
      <c r="E867" s="1" t="s">
        <v>118</v>
      </c>
      <c r="F867" s="1" t="s">
        <v>119</v>
      </c>
      <c r="G867" s="1" t="s">
        <v>144</v>
      </c>
      <c r="M867" s="6">
        <f t="shared" si="26"/>
        <v>44629</v>
      </c>
      <c r="N867" s="7">
        <f t="shared" si="27"/>
        <v>44628.511111111111</v>
      </c>
      <c r="O867" s="7"/>
      <c r="P867" s="7"/>
    </row>
    <row r="868" spans="1:16" x14ac:dyDescent="0.3">
      <c r="A868" s="1" t="s">
        <v>5</v>
      </c>
      <c r="B868" s="1">
        <v>75</v>
      </c>
      <c r="C868" s="2">
        <v>44628.51458333333</v>
      </c>
      <c r="D868" s="1" t="s">
        <v>115</v>
      </c>
      <c r="E868" s="1" t="s">
        <v>118</v>
      </c>
      <c r="F868" s="1" t="s">
        <v>119</v>
      </c>
      <c r="G868" s="1" t="s">
        <v>144</v>
      </c>
      <c r="M868" s="6">
        <f t="shared" si="26"/>
        <v>44629</v>
      </c>
      <c r="N868" s="7">
        <f t="shared" si="27"/>
        <v>44628.51458333333</v>
      </c>
      <c r="O868" s="7"/>
      <c r="P868" s="7"/>
    </row>
    <row r="869" spans="1:16" x14ac:dyDescent="0.3">
      <c r="A869" s="1" t="s">
        <v>5</v>
      </c>
      <c r="B869" s="1">
        <v>74</v>
      </c>
      <c r="C869" s="2">
        <v>44628.518055555556</v>
      </c>
      <c r="D869" s="1" t="s">
        <v>115</v>
      </c>
      <c r="E869" s="1" t="s">
        <v>118</v>
      </c>
      <c r="F869" s="1" t="s">
        <v>119</v>
      </c>
      <c r="G869" s="1" t="s">
        <v>144</v>
      </c>
      <c r="M869" s="6">
        <f t="shared" si="26"/>
        <v>44629</v>
      </c>
      <c r="N869" s="7">
        <f t="shared" si="27"/>
        <v>44628.518055555556</v>
      </c>
      <c r="O869" s="7"/>
      <c r="P869" s="7"/>
    </row>
    <row r="870" spans="1:16" x14ac:dyDescent="0.3">
      <c r="A870" s="1" t="s">
        <v>5</v>
      </c>
      <c r="B870" s="1">
        <v>69</v>
      </c>
      <c r="C870" s="2">
        <v>44628.521527777775</v>
      </c>
      <c r="D870" s="1" t="s">
        <v>115</v>
      </c>
      <c r="E870" s="1" t="s">
        <v>118</v>
      </c>
      <c r="F870" s="1" t="s">
        <v>119</v>
      </c>
      <c r="G870" s="1" t="s">
        <v>144</v>
      </c>
      <c r="M870" s="6">
        <f t="shared" si="26"/>
        <v>44629</v>
      </c>
      <c r="N870" s="7">
        <f t="shared" si="27"/>
        <v>44628.521527777775</v>
      </c>
      <c r="O870" s="7"/>
      <c r="P870" s="7"/>
    </row>
    <row r="871" spans="1:16" x14ac:dyDescent="0.3">
      <c r="A871" s="1" t="s">
        <v>5</v>
      </c>
      <c r="B871" s="1">
        <v>70</v>
      </c>
      <c r="C871" s="2">
        <v>44628.525000000001</v>
      </c>
      <c r="D871" s="1" t="s">
        <v>115</v>
      </c>
      <c r="E871" s="1" t="s">
        <v>118</v>
      </c>
      <c r="F871" s="1" t="s">
        <v>119</v>
      </c>
      <c r="G871" s="1" t="s">
        <v>144</v>
      </c>
      <c r="M871" s="6">
        <f t="shared" si="26"/>
        <v>44629</v>
      </c>
      <c r="N871" s="7">
        <f t="shared" si="27"/>
        <v>44628.525000000001</v>
      </c>
      <c r="O871" s="7"/>
      <c r="P871" s="7"/>
    </row>
    <row r="872" spans="1:16" x14ac:dyDescent="0.3">
      <c r="A872" s="1" t="s">
        <v>5</v>
      </c>
      <c r="B872" s="1">
        <v>77</v>
      </c>
      <c r="C872" s="2">
        <v>44628.52847222222</v>
      </c>
      <c r="D872" s="1" t="s">
        <v>115</v>
      </c>
      <c r="E872" s="1" t="s">
        <v>118</v>
      </c>
      <c r="F872" s="1" t="s">
        <v>119</v>
      </c>
      <c r="G872" s="1" t="s">
        <v>144</v>
      </c>
      <c r="M872" s="6">
        <f t="shared" si="26"/>
        <v>44629</v>
      </c>
      <c r="N872" s="7">
        <f t="shared" si="27"/>
        <v>44628.52847222222</v>
      </c>
      <c r="O872" s="7"/>
      <c r="P872" s="7"/>
    </row>
    <row r="873" spans="1:16" x14ac:dyDescent="0.3">
      <c r="A873" s="1" t="s">
        <v>5</v>
      </c>
      <c r="B873" s="1">
        <v>73</v>
      </c>
      <c r="C873" s="2">
        <v>44628.531944444447</v>
      </c>
      <c r="D873" s="1" t="s">
        <v>10</v>
      </c>
      <c r="E873" s="1" t="s">
        <v>118</v>
      </c>
      <c r="F873" s="1" t="s">
        <v>119</v>
      </c>
      <c r="G873" s="1" t="s">
        <v>144</v>
      </c>
      <c r="M873" s="6">
        <f t="shared" si="26"/>
        <v>44629</v>
      </c>
      <c r="N873" s="7">
        <f t="shared" si="27"/>
        <v>44628.531944444447</v>
      </c>
      <c r="O873" s="7"/>
      <c r="P873" s="7"/>
    </row>
    <row r="874" spans="1:16" x14ac:dyDescent="0.3">
      <c r="A874" s="1" t="s">
        <v>5</v>
      </c>
      <c r="B874" s="1">
        <v>64</v>
      </c>
      <c r="C874" s="2">
        <v>44628.535416666666</v>
      </c>
      <c r="D874" s="1" t="s">
        <v>10</v>
      </c>
      <c r="E874" s="1" t="s">
        <v>118</v>
      </c>
      <c r="F874" s="1" t="s">
        <v>119</v>
      </c>
      <c r="G874" s="1" t="s">
        <v>144</v>
      </c>
      <c r="M874" s="6">
        <f t="shared" si="26"/>
        <v>44629</v>
      </c>
      <c r="N874" s="7">
        <f t="shared" si="27"/>
        <v>44628.535416666666</v>
      </c>
      <c r="O874" s="7"/>
      <c r="P874" s="7"/>
    </row>
    <row r="875" spans="1:16" x14ac:dyDescent="0.3">
      <c r="A875" s="1" t="s">
        <v>5</v>
      </c>
      <c r="B875" s="1">
        <v>78</v>
      </c>
      <c r="C875" s="2">
        <v>44628.538888888892</v>
      </c>
      <c r="D875" s="1" t="s">
        <v>10</v>
      </c>
      <c r="E875" s="1" t="s">
        <v>118</v>
      </c>
      <c r="F875" s="1" t="s">
        <v>119</v>
      </c>
      <c r="G875" s="1" t="s">
        <v>144</v>
      </c>
      <c r="M875" s="6">
        <f t="shared" si="26"/>
        <v>44629</v>
      </c>
      <c r="N875" s="7">
        <f t="shared" si="27"/>
        <v>44628.538888888892</v>
      </c>
      <c r="O875" s="7"/>
      <c r="P875" s="7"/>
    </row>
    <row r="876" spans="1:16" x14ac:dyDescent="0.3">
      <c r="A876" s="1" t="s">
        <v>5</v>
      </c>
      <c r="B876" s="1">
        <v>90</v>
      </c>
      <c r="C876" s="2">
        <v>44628.542361111111</v>
      </c>
      <c r="D876" s="1" t="s">
        <v>10</v>
      </c>
      <c r="E876" s="1" t="s">
        <v>118</v>
      </c>
      <c r="F876" s="1" t="s">
        <v>119</v>
      </c>
      <c r="G876" s="1" t="s">
        <v>144</v>
      </c>
      <c r="M876" s="6">
        <f t="shared" si="26"/>
        <v>44629</v>
      </c>
      <c r="N876" s="7">
        <f t="shared" si="27"/>
        <v>44628.542361111111</v>
      </c>
      <c r="O876" s="7"/>
      <c r="P876" s="7"/>
    </row>
    <row r="877" spans="1:16" x14ac:dyDescent="0.3">
      <c r="A877" s="1" t="s">
        <v>5</v>
      </c>
      <c r="B877" s="1">
        <v>72</v>
      </c>
      <c r="C877" s="2">
        <v>44628.54583333333</v>
      </c>
      <c r="D877" s="1" t="s">
        <v>10</v>
      </c>
      <c r="E877" s="1" t="s">
        <v>118</v>
      </c>
      <c r="F877" s="1" t="s">
        <v>119</v>
      </c>
      <c r="G877" s="1" t="s">
        <v>144</v>
      </c>
      <c r="M877" s="6">
        <f t="shared" si="26"/>
        <v>44629</v>
      </c>
      <c r="N877" s="7">
        <f t="shared" si="27"/>
        <v>44628.54583333333</v>
      </c>
      <c r="O877" s="7"/>
      <c r="P877" s="7"/>
    </row>
    <row r="878" spans="1:16" x14ac:dyDescent="0.3">
      <c r="A878" s="1" t="s">
        <v>5</v>
      </c>
      <c r="B878" s="1">
        <v>70</v>
      </c>
      <c r="C878" s="2">
        <v>44628.549305555556</v>
      </c>
      <c r="D878" s="1" t="s">
        <v>10</v>
      </c>
      <c r="E878" s="1" t="s">
        <v>118</v>
      </c>
      <c r="F878" s="1" t="s">
        <v>119</v>
      </c>
      <c r="G878" s="1" t="s">
        <v>144</v>
      </c>
      <c r="M878" s="6">
        <f t="shared" si="26"/>
        <v>44629</v>
      </c>
      <c r="N878" s="7">
        <f t="shared" si="27"/>
        <v>44628.549305555556</v>
      </c>
      <c r="O878" s="7"/>
      <c r="P878" s="7"/>
    </row>
    <row r="879" spans="1:16" x14ac:dyDescent="0.3">
      <c r="A879" s="1" t="s">
        <v>5</v>
      </c>
      <c r="B879" s="1">
        <v>76</v>
      </c>
      <c r="C879" s="2">
        <v>44628.552777777775</v>
      </c>
      <c r="D879" s="1" t="s">
        <v>10</v>
      </c>
      <c r="E879" s="1" t="s">
        <v>118</v>
      </c>
      <c r="F879" s="1" t="s">
        <v>119</v>
      </c>
      <c r="G879" s="1" t="s">
        <v>144</v>
      </c>
      <c r="M879" s="6">
        <f t="shared" si="26"/>
        <v>44629</v>
      </c>
      <c r="N879" s="7">
        <f t="shared" si="27"/>
        <v>44628.552777777775</v>
      </c>
      <c r="O879" s="7"/>
      <c r="P879" s="7"/>
    </row>
    <row r="880" spans="1:16" x14ac:dyDescent="0.3">
      <c r="A880" s="1" t="s">
        <v>5</v>
      </c>
      <c r="B880" s="1">
        <v>86</v>
      </c>
      <c r="C880" s="2">
        <v>44628.556250000001</v>
      </c>
      <c r="D880" s="1" t="s">
        <v>10</v>
      </c>
      <c r="E880" s="1" t="s">
        <v>118</v>
      </c>
      <c r="F880" s="1" t="s">
        <v>119</v>
      </c>
      <c r="G880" s="1" t="s">
        <v>144</v>
      </c>
      <c r="M880" s="6">
        <f t="shared" si="26"/>
        <v>44629</v>
      </c>
      <c r="N880" s="7">
        <f t="shared" si="27"/>
        <v>44628.556250000001</v>
      </c>
      <c r="O880" s="7"/>
      <c r="P880" s="7"/>
    </row>
    <row r="881" spans="1:16" x14ac:dyDescent="0.3">
      <c r="A881" s="1" t="s">
        <v>5</v>
      </c>
      <c r="B881" s="1">
        <v>78</v>
      </c>
      <c r="C881" s="2">
        <v>44628.55972222222</v>
      </c>
      <c r="D881" s="1" t="s">
        <v>10</v>
      </c>
      <c r="E881" s="1" t="s">
        <v>118</v>
      </c>
      <c r="F881" s="1" t="s">
        <v>119</v>
      </c>
      <c r="G881" s="1" t="s">
        <v>144</v>
      </c>
      <c r="M881" s="6">
        <f t="shared" si="26"/>
        <v>44629</v>
      </c>
      <c r="N881" s="7">
        <f t="shared" si="27"/>
        <v>44628.55972222222</v>
      </c>
      <c r="O881" s="7"/>
      <c r="P881" s="7"/>
    </row>
    <row r="882" spans="1:16" x14ac:dyDescent="0.3">
      <c r="A882" s="1" t="s">
        <v>5</v>
      </c>
      <c r="B882" s="1">
        <v>79</v>
      </c>
      <c r="C882" s="2">
        <v>44628.563194444447</v>
      </c>
      <c r="D882" s="1" t="s">
        <v>10</v>
      </c>
      <c r="E882" s="1" t="s">
        <v>118</v>
      </c>
      <c r="F882" s="1" t="s">
        <v>119</v>
      </c>
      <c r="G882" s="1" t="s">
        <v>144</v>
      </c>
      <c r="M882" s="6">
        <f t="shared" si="26"/>
        <v>44629</v>
      </c>
      <c r="N882" s="7">
        <f t="shared" si="27"/>
        <v>44628.563194444447</v>
      </c>
      <c r="O882" s="7"/>
      <c r="P882" s="7"/>
    </row>
    <row r="883" spans="1:16" x14ac:dyDescent="0.3">
      <c r="A883" s="1" t="s">
        <v>5</v>
      </c>
      <c r="B883" s="1">
        <v>64</v>
      </c>
      <c r="C883" s="2">
        <v>44628.566666666666</v>
      </c>
      <c r="D883" s="1" t="s">
        <v>10</v>
      </c>
      <c r="E883" s="1" t="s">
        <v>118</v>
      </c>
      <c r="F883" s="1" t="s">
        <v>119</v>
      </c>
      <c r="G883" s="1" t="s">
        <v>144</v>
      </c>
      <c r="M883" s="6">
        <f t="shared" si="26"/>
        <v>44629</v>
      </c>
      <c r="N883" s="7">
        <f t="shared" si="27"/>
        <v>44628.566666666666</v>
      </c>
      <c r="O883" s="7"/>
      <c r="P883" s="7"/>
    </row>
    <row r="884" spans="1:16" x14ac:dyDescent="0.3">
      <c r="A884" s="1" t="s">
        <v>5</v>
      </c>
      <c r="B884" s="1">
        <v>73</v>
      </c>
      <c r="C884" s="2">
        <v>44628.570138888892</v>
      </c>
      <c r="D884" s="1" t="s">
        <v>10</v>
      </c>
      <c r="E884" s="1" t="s">
        <v>118</v>
      </c>
      <c r="F884" s="1" t="s">
        <v>119</v>
      </c>
      <c r="G884" s="1" t="s">
        <v>144</v>
      </c>
      <c r="M884" s="6">
        <f t="shared" si="26"/>
        <v>44629</v>
      </c>
      <c r="N884" s="7">
        <f t="shared" si="27"/>
        <v>44628.570138888892</v>
      </c>
      <c r="O884" s="7"/>
      <c r="P884" s="7"/>
    </row>
    <row r="885" spans="1:16" x14ac:dyDescent="0.3">
      <c r="A885" s="1" t="s">
        <v>5</v>
      </c>
      <c r="B885" s="1">
        <v>80</v>
      </c>
      <c r="C885" s="2">
        <v>44628.573611111111</v>
      </c>
      <c r="D885" s="1" t="s">
        <v>10</v>
      </c>
      <c r="E885" s="1" t="s">
        <v>118</v>
      </c>
      <c r="F885" s="1" t="s">
        <v>119</v>
      </c>
      <c r="G885" s="1" t="s">
        <v>144</v>
      </c>
      <c r="M885" s="6">
        <f t="shared" si="26"/>
        <v>44629</v>
      </c>
      <c r="N885" s="7">
        <f t="shared" si="27"/>
        <v>44628.573611111111</v>
      </c>
      <c r="O885" s="7"/>
      <c r="P885" s="7"/>
    </row>
    <row r="886" spans="1:16" x14ac:dyDescent="0.3">
      <c r="A886" s="1" t="s">
        <v>5</v>
      </c>
      <c r="B886" s="1">
        <v>65</v>
      </c>
      <c r="C886" s="2">
        <v>44628.57708333333</v>
      </c>
      <c r="D886" s="1" t="s">
        <v>10</v>
      </c>
      <c r="E886" s="1" t="s">
        <v>118</v>
      </c>
      <c r="F886" s="1" t="s">
        <v>119</v>
      </c>
      <c r="G886" s="1" t="s">
        <v>144</v>
      </c>
      <c r="M886" s="6">
        <f t="shared" si="26"/>
        <v>44629</v>
      </c>
      <c r="N886" s="7">
        <f t="shared" si="27"/>
        <v>44628.57708333333</v>
      </c>
      <c r="O886" s="7"/>
      <c r="P886" s="7"/>
    </row>
    <row r="887" spans="1:16" x14ac:dyDescent="0.3">
      <c r="A887" s="1" t="s">
        <v>5</v>
      </c>
      <c r="B887" s="1">
        <v>74</v>
      </c>
      <c r="C887" s="2">
        <v>44628.580555555556</v>
      </c>
      <c r="D887" s="1" t="s">
        <v>10</v>
      </c>
      <c r="E887" s="1" t="s">
        <v>118</v>
      </c>
      <c r="F887" s="1" t="s">
        <v>119</v>
      </c>
      <c r="G887" s="1" t="s">
        <v>144</v>
      </c>
      <c r="M887" s="6">
        <f t="shared" si="26"/>
        <v>44629</v>
      </c>
      <c r="N887" s="7">
        <f t="shared" si="27"/>
        <v>44628.580555555556</v>
      </c>
      <c r="O887" s="7"/>
      <c r="P887" s="7"/>
    </row>
    <row r="888" spans="1:16" x14ac:dyDescent="0.3">
      <c r="A888" s="1" t="s">
        <v>5</v>
      </c>
      <c r="B888" s="1">
        <v>80</v>
      </c>
      <c r="C888" s="2">
        <v>44628.584027777775</v>
      </c>
      <c r="D888" s="1" t="s">
        <v>116</v>
      </c>
      <c r="E888" s="1" t="s">
        <v>118</v>
      </c>
      <c r="F888" s="1" t="s">
        <v>119</v>
      </c>
      <c r="G888" s="1" t="s">
        <v>144</v>
      </c>
      <c r="M888" s="6">
        <f t="shared" si="26"/>
        <v>44629</v>
      </c>
      <c r="N888" s="7">
        <f t="shared" si="27"/>
        <v>44628.584027777775</v>
      </c>
      <c r="O888" s="7"/>
      <c r="P888" s="7"/>
    </row>
    <row r="889" spans="1:16" x14ac:dyDescent="0.3">
      <c r="A889" s="1" t="s">
        <v>5</v>
      </c>
      <c r="B889" s="1">
        <v>82</v>
      </c>
      <c r="C889" s="2">
        <v>44628.587500000001</v>
      </c>
      <c r="D889" s="1" t="s">
        <v>116</v>
      </c>
      <c r="E889" s="1" t="s">
        <v>118</v>
      </c>
      <c r="F889" s="1" t="s">
        <v>119</v>
      </c>
      <c r="G889" s="1" t="s">
        <v>144</v>
      </c>
      <c r="M889" s="6">
        <f t="shared" si="26"/>
        <v>44629</v>
      </c>
      <c r="N889" s="7">
        <f t="shared" si="27"/>
        <v>44628.587500000001</v>
      </c>
      <c r="O889" s="7"/>
      <c r="P889" s="7"/>
    </row>
    <row r="890" spans="1:16" x14ac:dyDescent="0.3">
      <c r="A890" s="1" t="s">
        <v>5</v>
      </c>
      <c r="B890" s="1">
        <v>69</v>
      </c>
      <c r="C890" s="2">
        <v>44628.59097222222</v>
      </c>
      <c r="D890" s="1" t="s">
        <v>116</v>
      </c>
      <c r="E890" s="1" t="s">
        <v>118</v>
      </c>
      <c r="F890" s="1" t="s">
        <v>119</v>
      </c>
      <c r="G890" s="1" t="s">
        <v>144</v>
      </c>
      <c r="M890" s="6">
        <f t="shared" si="26"/>
        <v>44629</v>
      </c>
      <c r="N890" s="7">
        <f t="shared" si="27"/>
        <v>44628.59097222222</v>
      </c>
      <c r="O890" s="7"/>
      <c r="P890" s="7"/>
    </row>
    <row r="891" spans="1:16" x14ac:dyDescent="0.3">
      <c r="A891" s="1" t="s">
        <v>5</v>
      </c>
      <c r="B891" s="1">
        <v>89</v>
      </c>
      <c r="C891" s="2">
        <v>44629.361805555556</v>
      </c>
      <c r="D891" s="1" t="s">
        <v>8</v>
      </c>
      <c r="E891" s="1" t="s">
        <v>118</v>
      </c>
      <c r="F891" s="1" t="s">
        <v>119</v>
      </c>
      <c r="G891" s="1" t="s">
        <v>143</v>
      </c>
      <c r="M891" s="6">
        <f t="shared" si="26"/>
        <v>44629</v>
      </c>
      <c r="N891" s="7">
        <f t="shared" si="27"/>
        <v>44629.361805555556</v>
      </c>
      <c r="O891" s="7"/>
      <c r="P891" s="7"/>
    </row>
    <row r="892" spans="1:16" x14ac:dyDescent="0.3">
      <c r="A892" s="1" t="s">
        <v>5</v>
      </c>
      <c r="B892" s="1">
        <v>90</v>
      </c>
      <c r="C892" s="2">
        <v>44629.365277777775</v>
      </c>
      <c r="D892" s="1" t="s">
        <v>8</v>
      </c>
      <c r="E892" s="1" t="s">
        <v>118</v>
      </c>
      <c r="F892" s="1" t="s">
        <v>119</v>
      </c>
      <c r="G892" s="1" t="s">
        <v>143</v>
      </c>
      <c r="M892" s="6">
        <f t="shared" si="26"/>
        <v>44629</v>
      </c>
      <c r="N892" s="7">
        <f t="shared" si="27"/>
        <v>44629.365277777775</v>
      </c>
      <c r="O892" s="7"/>
      <c r="P892" s="7"/>
    </row>
    <row r="893" spans="1:16" x14ac:dyDescent="0.3">
      <c r="A893" s="1" t="s">
        <v>5</v>
      </c>
      <c r="B893" s="1">
        <v>86</v>
      </c>
      <c r="C893" s="2">
        <v>44629.368750000001</v>
      </c>
      <c r="D893" s="1" t="s">
        <v>8</v>
      </c>
      <c r="E893" s="1" t="s">
        <v>118</v>
      </c>
      <c r="F893" s="1" t="s">
        <v>119</v>
      </c>
      <c r="G893" s="1" t="s">
        <v>143</v>
      </c>
      <c r="M893" s="6">
        <f t="shared" si="26"/>
        <v>44629</v>
      </c>
      <c r="N893" s="7">
        <f t="shared" si="27"/>
        <v>44629.368750000001</v>
      </c>
      <c r="O893" s="7"/>
      <c r="P893" s="7"/>
    </row>
    <row r="894" spans="1:16" x14ac:dyDescent="0.3">
      <c r="A894" s="1" t="s">
        <v>5</v>
      </c>
      <c r="B894" s="1">
        <v>88</v>
      </c>
      <c r="C894" s="2">
        <v>44629.37222222222</v>
      </c>
      <c r="D894" s="1" t="s">
        <v>8</v>
      </c>
      <c r="E894" s="1" t="s">
        <v>118</v>
      </c>
      <c r="F894" s="1" t="s">
        <v>119</v>
      </c>
      <c r="G894" s="1" t="s">
        <v>143</v>
      </c>
      <c r="M894" s="6">
        <f t="shared" si="26"/>
        <v>44629</v>
      </c>
      <c r="N894" s="7">
        <f t="shared" si="27"/>
        <v>44629.37222222222</v>
      </c>
      <c r="O894" s="7"/>
      <c r="P894" s="7"/>
    </row>
    <row r="895" spans="1:16" x14ac:dyDescent="0.3">
      <c r="A895" s="1" t="s">
        <v>5</v>
      </c>
      <c r="B895" s="1">
        <v>84</v>
      </c>
      <c r="C895" s="2">
        <v>44629.375694444447</v>
      </c>
      <c r="D895" s="1" t="s">
        <v>9</v>
      </c>
      <c r="E895" s="1" t="s">
        <v>118</v>
      </c>
      <c r="F895" s="1" t="s">
        <v>119</v>
      </c>
      <c r="G895" s="1" t="s">
        <v>143</v>
      </c>
      <c r="M895" s="6">
        <f t="shared" si="26"/>
        <v>44629</v>
      </c>
      <c r="N895" s="7">
        <f t="shared" si="27"/>
        <v>44629.375694444447</v>
      </c>
      <c r="O895" s="7"/>
      <c r="P895" s="7"/>
    </row>
    <row r="896" spans="1:16" x14ac:dyDescent="0.3">
      <c r="A896" s="1" t="s">
        <v>5</v>
      </c>
      <c r="B896" s="1">
        <v>81</v>
      </c>
      <c r="C896" s="2">
        <v>44629.379166666666</v>
      </c>
      <c r="D896" s="1" t="s">
        <v>9</v>
      </c>
      <c r="E896" s="1" t="s">
        <v>118</v>
      </c>
      <c r="F896" s="1" t="s">
        <v>119</v>
      </c>
      <c r="G896" s="1" t="s">
        <v>143</v>
      </c>
      <c r="M896" s="6">
        <f t="shared" si="26"/>
        <v>44629</v>
      </c>
      <c r="N896" s="7">
        <f t="shared" si="27"/>
        <v>44629.379166666666</v>
      </c>
      <c r="O896" s="7"/>
      <c r="P896" s="7"/>
    </row>
    <row r="897" spans="1:16" x14ac:dyDescent="0.3">
      <c r="A897" s="1" t="s">
        <v>5</v>
      </c>
      <c r="B897" s="1">
        <v>80</v>
      </c>
      <c r="C897" s="2">
        <v>44629.382638888892</v>
      </c>
      <c r="D897" s="1" t="s">
        <v>9</v>
      </c>
      <c r="E897" s="1" t="s">
        <v>118</v>
      </c>
      <c r="F897" s="1" t="s">
        <v>119</v>
      </c>
      <c r="G897" s="1" t="s">
        <v>143</v>
      </c>
      <c r="M897" s="6">
        <f t="shared" si="26"/>
        <v>44629</v>
      </c>
      <c r="N897" s="7">
        <f t="shared" si="27"/>
        <v>44629.382638888892</v>
      </c>
      <c r="O897" s="7"/>
      <c r="P897" s="7"/>
    </row>
    <row r="898" spans="1:16" x14ac:dyDescent="0.3">
      <c r="A898" s="1" t="s">
        <v>5</v>
      </c>
      <c r="B898" s="1">
        <v>80</v>
      </c>
      <c r="C898" s="2">
        <v>44629.386111111111</v>
      </c>
      <c r="D898" s="1" t="s">
        <v>9</v>
      </c>
      <c r="E898" s="1" t="s">
        <v>118</v>
      </c>
      <c r="F898" s="1" t="s">
        <v>119</v>
      </c>
      <c r="G898" s="1" t="s">
        <v>143</v>
      </c>
      <c r="M898" s="6">
        <f t="shared" si="26"/>
        <v>44629</v>
      </c>
      <c r="N898" s="7">
        <f t="shared" si="27"/>
        <v>44629.386111111111</v>
      </c>
      <c r="O898" s="7"/>
      <c r="P898" s="7"/>
    </row>
    <row r="899" spans="1:16" x14ac:dyDescent="0.3">
      <c r="A899" s="1" t="s">
        <v>5</v>
      </c>
      <c r="B899" s="1">
        <v>79</v>
      </c>
      <c r="C899" s="2">
        <v>44629.38958333333</v>
      </c>
      <c r="D899" s="1" t="s">
        <v>116</v>
      </c>
      <c r="E899" s="1" t="s">
        <v>118</v>
      </c>
      <c r="F899" s="1" t="s">
        <v>119</v>
      </c>
      <c r="G899" s="1" t="s">
        <v>143</v>
      </c>
      <c r="M899" s="6">
        <f t="shared" ref="M899:M962" si="28">VALUE(TEXT(C899,0))</f>
        <v>44629</v>
      </c>
      <c r="N899" s="7">
        <f t="shared" ref="N899:N962" si="29">C899</f>
        <v>44629.38958333333</v>
      </c>
      <c r="O899" s="7"/>
      <c r="P899" s="7"/>
    </row>
    <row r="900" spans="1:16" x14ac:dyDescent="0.3">
      <c r="A900" s="1" t="s">
        <v>5</v>
      </c>
      <c r="B900" s="1">
        <v>75</v>
      </c>
      <c r="C900" s="2">
        <v>44629.393055555556</v>
      </c>
      <c r="D900" s="1" t="s">
        <v>116</v>
      </c>
      <c r="E900" s="1" t="s">
        <v>118</v>
      </c>
      <c r="F900" s="1" t="s">
        <v>119</v>
      </c>
      <c r="G900" s="1" t="s">
        <v>143</v>
      </c>
      <c r="M900" s="6">
        <f t="shared" si="28"/>
        <v>44629</v>
      </c>
      <c r="N900" s="7">
        <f t="shared" si="29"/>
        <v>44629.393055555556</v>
      </c>
      <c r="O900" s="7"/>
      <c r="P900" s="7"/>
    </row>
    <row r="901" spans="1:16" x14ac:dyDescent="0.3">
      <c r="A901" s="1" t="s">
        <v>5</v>
      </c>
      <c r="B901" s="1">
        <v>87</v>
      </c>
      <c r="C901" s="2">
        <v>44629.396527777775</v>
      </c>
      <c r="D901" s="1" t="s">
        <v>116</v>
      </c>
      <c r="E901" s="1" t="s">
        <v>118</v>
      </c>
      <c r="F901" s="1" t="s">
        <v>119</v>
      </c>
      <c r="G901" s="1" t="s">
        <v>143</v>
      </c>
      <c r="M901" s="6">
        <f t="shared" si="28"/>
        <v>44629</v>
      </c>
      <c r="N901" s="7">
        <f t="shared" si="29"/>
        <v>44629.396527777775</v>
      </c>
      <c r="O901" s="7"/>
      <c r="P901" s="7"/>
    </row>
    <row r="902" spans="1:16" x14ac:dyDescent="0.3">
      <c r="A902" s="1" t="s">
        <v>5</v>
      </c>
      <c r="B902" s="1">
        <v>82</v>
      </c>
      <c r="C902" s="2">
        <v>44629.4</v>
      </c>
      <c r="D902" s="1" t="s">
        <v>116</v>
      </c>
      <c r="E902" s="1" t="s">
        <v>118</v>
      </c>
      <c r="F902" s="1" t="s">
        <v>119</v>
      </c>
      <c r="G902" s="1" t="s">
        <v>143</v>
      </c>
      <c r="M902" s="6">
        <f t="shared" si="28"/>
        <v>44629</v>
      </c>
      <c r="N902" s="7">
        <f t="shared" si="29"/>
        <v>44629.4</v>
      </c>
      <c r="O902" s="7"/>
      <c r="P902" s="7"/>
    </row>
    <row r="903" spans="1:16" x14ac:dyDescent="0.3">
      <c r="A903" s="1" t="s">
        <v>5</v>
      </c>
      <c r="B903" s="1">
        <v>83</v>
      </c>
      <c r="C903" s="2">
        <v>44629.40347222222</v>
      </c>
      <c r="D903" s="1" t="s">
        <v>116</v>
      </c>
      <c r="E903" s="1" t="s">
        <v>118</v>
      </c>
      <c r="F903" s="1" t="s">
        <v>119</v>
      </c>
      <c r="G903" s="1" t="s">
        <v>143</v>
      </c>
      <c r="M903" s="6">
        <f t="shared" si="28"/>
        <v>44629</v>
      </c>
      <c r="N903" s="7">
        <f t="shared" si="29"/>
        <v>44629.40347222222</v>
      </c>
      <c r="O903" s="7"/>
      <c r="P903" s="7"/>
    </row>
    <row r="904" spans="1:16" x14ac:dyDescent="0.3">
      <c r="A904" s="1" t="s">
        <v>5</v>
      </c>
      <c r="B904" s="1">
        <v>81</v>
      </c>
      <c r="C904" s="2">
        <v>44629.406944444447</v>
      </c>
      <c r="D904" s="1" t="s">
        <v>116</v>
      </c>
      <c r="E904" s="1" t="s">
        <v>118</v>
      </c>
      <c r="F904" s="1" t="s">
        <v>119</v>
      </c>
      <c r="G904" s="1" t="s">
        <v>143</v>
      </c>
      <c r="M904" s="6">
        <f t="shared" si="28"/>
        <v>44629</v>
      </c>
      <c r="N904" s="7">
        <f t="shared" si="29"/>
        <v>44629.406944444447</v>
      </c>
      <c r="O904" s="7"/>
      <c r="P904" s="7"/>
    </row>
    <row r="905" spans="1:16" x14ac:dyDescent="0.3">
      <c r="A905" s="1" t="s">
        <v>5</v>
      </c>
      <c r="B905" s="1">
        <v>86</v>
      </c>
      <c r="C905" s="2">
        <v>44629.410416666666</v>
      </c>
      <c r="D905" s="1" t="s">
        <v>116</v>
      </c>
      <c r="E905" s="1" t="s">
        <v>118</v>
      </c>
      <c r="F905" s="1" t="s">
        <v>119</v>
      </c>
      <c r="G905" s="1" t="s">
        <v>143</v>
      </c>
      <c r="M905" s="6">
        <f t="shared" si="28"/>
        <v>44629</v>
      </c>
      <c r="N905" s="7">
        <f t="shared" si="29"/>
        <v>44629.410416666666</v>
      </c>
      <c r="O905" s="7"/>
      <c r="P905" s="7"/>
    </row>
    <row r="906" spans="1:16" x14ac:dyDescent="0.3">
      <c r="A906" s="1" t="s">
        <v>5</v>
      </c>
      <c r="B906" s="1">
        <v>90</v>
      </c>
      <c r="C906" s="2">
        <v>44629.413888888892</v>
      </c>
      <c r="D906" s="1" t="s">
        <v>116</v>
      </c>
      <c r="E906" s="1" t="s">
        <v>118</v>
      </c>
      <c r="F906" s="1" t="s">
        <v>119</v>
      </c>
      <c r="G906" s="1" t="s">
        <v>143</v>
      </c>
      <c r="M906" s="6">
        <f t="shared" si="28"/>
        <v>44629</v>
      </c>
      <c r="N906" s="7">
        <f t="shared" si="29"/>
        <v>44629.413888888892</v>
      </c>
      <c r="O906" s="7"/>
      <c r="P906" s="7"/>
    </row>
    <row r="907" spans="1:16" x14ac:dyDescent="0.3">
      <c r="A907" s="1" t="s">
        <v>5</v>
      </c>
      <c r="B907" s="1">
        <v>87</v>
      </c>
      <c r="C907" s="2">
        <v>44629.417361111111</v>
      </c>
      <c r="D907" s="1" t="s">
        <v>116</v>
      </c>
      <c r="E907" s="1" t="s">
        <v>118</v>
      </c>
      <c r="F907" s="1" t="s">
        <v>119</v>
      </c>
      <c r="G907" s="1" t="s">
        <v>143</v>
      </c>
      <c r="M907" s="6">
        <f t="shared" si="28"/>
        <v>44629</v>
      </c>
      <c r="N907" s="7">
        <f t="shared" si="29"/>
        <v>44629.417361111111</v>
      </c>
      <c r="O907" s="7"/>
      <c r="P907" s="7"/>
    </row>
    <row r="908" spans="1:16" x14ac:dyDescent="0.3">
      <c r="A908" s="1" t="s">
        <v>5</v>
      </c>
      <c r="B908" s="1">
        <v>98</v>
      </c>
      <c r="C908" s="2">
        <v>44629.42083333333</v>
      </c>
      <c r="D908" s="1" t="s">
        <v>116</v>
      </c>
      <c r="E908" s="1" t="s">
        <v>118</v>
      </c>
      <c r="F908" s="1" t="s">
        <v>119</v>
      </c>
      <c r="G908" s="1" t="s">
        <v>143</v>
      </c>
      <c r="M908" s="6">
        <f t="shared" si="28"/>
        <v>44629</v>
      </c>
      <c r="N908" s="7">
        <f t="shared" si="29"/>
        <v>44629.42083333333</v>
      </c>
      <c r="O908" s="7"/>
      <c r="P908" s="7"/>
    </row>
    <row r="909" spans="1:16" x14ac:dyDescent="0.3">
      <c r="A909" s="1" t="s">
        <v>5</v>
      </c>
      <c r="B909" s="1">
        <v>102</v>
      </c>
      <c r="C909" s="2">
        <v>44629.424305555556</v>
      </c>
      <c r="D909" s="1" t="s">
        <v>11</v>
      </c>
      <c r="E909" s="1" t="s">
        <v>118</v>
      </c>
      <c r="F909" s="1" t="s">
        <v>119</v>
      </c>
      <c r="G909" s="1" t="s">
        <v>143</v>
      </c>
      <c r="M909" s="6">
        <f t="shared" si="28"/>
        <v>44629</v>
      </c>
      <c r="N909" s="7">
        <f t="shared" si="29"/>
        <v>44629.424305555556</v>
      </c>
      <c r="O909" s="7"/>
      <c r="P909" s="7"/>
    </row>
    <row r="910" spans="1:16" x14ac:dyDescent="0.3">
      <c r="A910" s="1" t="s">
        <v>5</v>
      </c>
      <c r="B910" s="1">
        <v>66</v>
      </c>
      <c r="C910" s="2">
        <v>44629.427777777775</v>
      </c>
      <c r="D910" s="1" t="s">
        <v>11</v>
      </c>
      <c r="E910" s="1" t="s">
        <v>118</v>
      </c>
      <c r="F910" s="1" t="s">
        <v>119</v>
      </c>
      <c r="G910" s="1" t="s">
        <v>143</v>
      </c>
      <c r="M910" s="6">
        <f t="shared" si="28"/>
        <v>44629</v>
      </c>
      <c r="N910" s="7">
        <f t="shared" si="29"/>
        <v>44629.427777777775</v>
      </c>
      <c r="O910" s="7"/>
      <c r="P910" s="7"/>
    </row>
    <row r="911" spans="1:16" x14ac:dyDescent="0.3">
      <c r="A911" s="1" t="s">
        <v>5</v>
      </c>
      <c r="B911" s="1">
        <v>86</v>
      </c>
      <c r="C911" s="2">
        <v>44629.431250000001</v>
      </c>
      <c r="D911" s="1" t="s">
        <v>11</v>
      </c>
      <c r="E911" s="1" t="s">
        <v>118</v>
      </c>
      <c r="F911" s="1" t="s">
        <v>119</v>
      </c>
      <c r="G911" s="1" t="s">
        <v>143</v>
      </c>
      <c r="M911" s="6">
        <f t="shared" si="28"/>
        <v>44629</v>
      </c>
      <c r="N911" s="7">
        <f t="shared" si="29"/>
        <v>44629.431250000001</v>
      </c>
      <c r="O911" s="7"/>
      <c r="P911" s="7"/>
    </row>
    <row r="912" spans="1:16" x14ac:dyDescent="0.3">
      <c r="A912" s="1" t="s">
        <v>5</v>
      </c>
      <c r="B912" s="1">
        <v>81</v>
      </c>
      <c r="C912" s="2">
        <v>44630.42083333333</v>
      </c>
      <c r="D912" s="1" t="s">
        <v>8</v>
      </c>
      <c r="E912" s="1" t="s">
        <v>118</v>
      </c>
      <c r="F912" s="1" t="s">
        <v>119</v>
      </c>
      <c r="G912" s="1" t="s">
        <v>144</v>
      </c>
      <c r="M912" s="6">
        <f t="shared" si="28"/>
        <v>44630</v>
      </c>
      <c r="N912" s="7">
        <f t="shared" si="29"/>
        <v>44630.42083333333</v>
      </c>
      <c r="O912" s="7"/>
      <c r="P912" s="7"/>
    </row>
    <row r="913" spans="1:16" x14ac:dyDescent="0.3">
      <c r="A913" s="1" t="s">
        <v>5</v>
      </c>
      <c r="B913" s="1">
        <v>89</v>
      </c>
      <c r="C913" s="2">
        <v>44630.424305555556</v>
      </c>
      <c r="D913" s="1" t="s">
        <v>8</v>
      </c>
      <c r="E913" s="1" t="s">
        <v>118</v>
      </c>
      <c r="F913" s="1" t="s">
        <v>119</v>
      </c>
      <c r="G913" s="1" t="s">
        <v>144</v>
      </c>
      <c r="M913" s="6">
        <f t="shared" si="28"/>
        <v>44630</v>
      </c>
      <c r="N913" s="7">
        <f t="shared" si="29"/>
        <v>44630.424305555556</v>
      </c>
      <c r="O913" s="7"/>
      <c r="P913" s="7"/>
    </row>
    <row r="914" spans="1:16" x14ac:dyDescent="0.3">
      <c r="A914" s="1" t="s">
        <v>5</v>
      </c>
      <c r="B914" s="1">
        <v>84</v>
      </c>
      <c r="C914" s="2">
        <v>44630.427777777775</v>
      </c>
      <c r="D914" s="1" t="s">
        <v>8</v>
      </c>
      <c r="E914" s="1" t="s">
        <v>118</v>
      </c>
      <c r="F914" s="1" t="s">
        <v>119</v>
      </c>
      <c r="G914" s="1" t="s">
        <v>144</v>
      </c>
      <c r="M914" s="6">
        <f t="shared" si="28"/>
        <v>44630</v>
      </c>
      <c r="N914" s="7">
        <f t="shared" si="29"/>
        <v>44630.427777777775</v>
      </c>
      <c r="O914" s="7"/>
      <c r="P914" s="7"/>
    </row>
    <row r="915" spans="1:16" x14ac:dyDescent="0.3">
      <c r="A915" s="1" t="s">
        <v>5</v>
      </c>
      <c r="B915" s="1">
        <v>79</v>
      </c>
      <c r="C915" s="2">
        <v>44630.431250000001</v>
      </c>
      <c r="D915" s="1" t="s">
        <v>8</v>
      </c>
      <c r="E915" s="1" t="s">
        <v>118</v>
      </c>
      <c r="F915" s="1" t="s">
        <v>119</v>
      </c>
      <c r="G915" s="1" t="s">
        <v>144</v>
      </c>
      <c r="M915" s="6">
        <f t="shared" si="28"/>
        <v>44630</v>
      </c>
      <c r="N915" s="7">
        <f t="shared" si="29"/>
        <v>44630.431250000001</v>
      </c>
      <c r="O915" s="7"/>
      <c r="P915" s="7"/>
    </row>
    <row r="916" spans="1:16" x14ac:dyDescent="0.3">
      <c r="A916" s="1" t="s">
        <v>5</v>
      </c>
      <c r="B916" s="1">
        <v>88</v>
      </c>
      <c r="C916" s="2">
        <v>44630.43472222222</v>
      </c>
      <c r="D916" s="1" t="s">
        <v>8</v>
      </c>
      <c r="E916" s="1" t="s">
        <v>118</v>
      </c>
      <c r="F916" s="1" t="s">
        <v>119</v>
      </c>
      <c r="G916" s="1" t="s">
        <v>144</v>
      </c>
      <c r="M916" s="6">
        <f t="shared" si="28"/>
        <v>44630</v>
      </c>
      <c r="N916" s="7">
        <f t="shared" si="29"/>
        <v>44630.43472222222</v>
      </c>
      <c r="O916" s="7"/>
      <c r="P916" s="7"/>
    </row>
    <row r="917" spans="1:16" x14ac:dyDescent="0.3">
      <c r="A917" s="1" t="s">
        <v>5</v>
      </c>
      <c r="B917" s="1">
        <v>92</v>
      </c>
      <c r="C917" s="2">
        <v>44630.438194444447</v>
      </c>
      <c r="D917" s="1" t="s">
        <v>8</v>
      </c>
      <c r="E917" s="1" t="s">
        <v>118</v>
      </c>
      <c r="F917" s="1" t="s">
        <v>119</v>
      </c>
      <c r="G917" s="1" t="s">
        <v>144</v>
      </c>
      <c r="M917" s="6">
        <f t="shared" si="28"/>
        <v>44630</v>
      </c>
      <c r="N917" s="7">
        <f t="shared" si="29"/>
        <v>44630.438194444447</v>
      </c>
      <c r="O917" s="7"/>
      <c r="P917" s="7"/>
    </row>
    <row r="918" spans="1:16" x14ac:dyDescent="0.3">
      <c r="A918" s="1" t="s">
        <v>5</v>
      </c>
      <c r="B918" s="1">
        <v>81</v>
      </c>
      <c r="C918" s="2">
        <v>44630.441666666666</v>
      </c>
      <c r="D918" s="1" t="s">
        <v>9</v>
      </c>
      <c r="E918" s="1" t="s">
        <v>118</v>
      </c>
      <c r="F918" s="1" t="s">
        <v>119</v>
      </c>
      <c r="G918" s="1" t="s">
        <v>144</v>
      </c>
      <c r="M918" s="6">
        <f t="shared" si="28"/>
        <v>44630</v>
      </c>
      <c r="N918" s="7">
        <f t="shared" si="29"/>
        <v>44630.441666666666</v>
      </c>
      <c r="O918" s="7"/>
      <c r="P918" s="7"/>
    </row>
    <row r="919" spans="1:16" x14ac:dyDescent="0.3">
      <c r="A919" s="1" t="s">
        <v>5</v>
      </c>
      <c r="B919" s="1">
        <v>73</v>
      </c>
      <c r="C919" s="2">
        <v>44630.445138888892</v>
      </c>
      <c r="D919" s="1" t="s">
        <v>9</v>
      </c>
      <c r="E919" s="1" t="s">
        <v>118</v>
      </c>
      <c r="F919" s="1" t="s">
        <v>119</v>
      </c>
      <c r="G919" s="1" t="s">
        <v>144</v>
      </c>
      <c r="M919" s="6">
        <f t="shared" si="28"/>
        <v>44630</v>
      </c>
      <c r="N919" s="7">
        <f t="shared" si="29"/>
        <v>44630.445138888892</v>
      </c>
      <c r="O919" s="7"/>
      <c r="P919" s="7"/>
    </row>
    <row r="920" spans="1:16" x14ac:dyDescent="0.3">
      <c r="A920" s="1" t="s">
        <v>5</v>
      </c>
      <c r="B920" s="1">
        <v>68</v>
      </c>
      <c r="C920" s="2">
        <v>44630.448611111111</v>
      </c>
      <c r="D920" s="1" t="s">
        <v>9</v>
      </c>
      <c r="E920" s="1" t="s">
        <v>118</v>
      </c>
      <c r="F920" s="1" t="s">
        <v>119</v>
      </c>
      <c r="G920" s="1" t="s">
        <v>144</v>
      </c>
      <c r="M920" s="6">
        <f t="shared" si="28"/>
        <v>44630</v>
      </c>
      <c r="N920" s="7">
        <f t="shared" si="29"/>
        <v>44630.448611111111</v>
      </c>
      <c r="O920" s="7"/>
      <c r="P920" s="7"/>
    </row>
    <row r="921" spans="1:16" x14ac:dyDescent="0.3">
      <c r="A921" s="1" t="s">
        <v>5</v>
      </c>
      <c r="B921" s="1">
        <v>80</v>
      </c>
      <c r="C921" s="2">
        <v>44630.45208333333</v>
      </c>
      <c r="D921" s="1" t="s">
        <v>9</v>
      </c>
      <c r="E921" s="1" t="s">
        <v>118</v>
      </c>
      <c r="F921" s="1" t="s">
        <v>119</v>
      </c>
      <c r="G921" s="1" t="s">
        <v>144</v>
      </c>
      <c r="M921" s="6">
        <f t="shared" si="28"/>
        <v>44630</v>
      </c>
      <c r="N921" s="7">
        <f t="shared" si="29"/>
        <v>44630.45208333333</v>
      </c>
      <c r="O921" s="7"/>
      <c r="P921" s="7"/>
    </row>
    <row r="922" spans="1:16" x14ac:dyDescent="0.3">
      <c r="A922" s="1" t="s">
        <v>5</v>
      </c>
      <c r="B922" s="1">
        <v>70</v>
      </c>
      <c r="C922" s="2">
        <v>44630.455555555556</v>
      </c>
      <c r="D922" s="1" t="s">
        <v>9</v>
      </c>
      <c r="E922" s="1" t="s">
        <v>118</v>
      </c>
      <c r="F922" s="1" t="s">
        <v>119</v>
      </c>
      <c r="G922" s="1" t="s">
        <v>144</v>
      </c>
      <c r="M922" s="6">
        <f t="shared" si="28"/>
        <v>44630</v>
      </c>
      <c r="N922" s="7">
        <f t="shared" si="29"/>
        <v>44630.455555555556</v>
      </c>
      <c r="O922" s="7"/>
      <c r="P922" s="7"/>
    </row>
    <row r="923" spans="1:16" x14ac:dyDescent="0.3">
      <c r="A923" s="1" t="s">
        <v>5</v>
      </c>
      <c r="B923" s="1">
        <v>75</v>
      </c>
      <c r="C923" s="2">
        <v>44630.459027777775</v>
      </c>
      <c r="D923" s="1" t="s">
        <v>10</v>
      </c>
      <c r="E923" s="1" t="s">
        <v>118</v>
      </c>
      <c r="F923" s="1" t="s">
        <v>119</v>
      </c>
      <c r="G923" s="1" t="s">
        <v>144</v>
      </c>
      <c r="M923" s="6">
        <f t="shared" si="28"/>
        <v>44630</v>
      </c>
      <c r="N923" s="7">
        <f t="shared" si="29"/>
        <v>44630.459027777775</v>
      </c>
      <c r="O923" s="7"/>
      <c r="P923" s="7"/>
    </row>
    <row r="924" spans="1:16" x14ac:dyDescent="0.3">
      <c r="A924" s="1" t="s">
        <v>5</v>
      </c>
      <c r="B924" s="1">
        <v>69</v>
      </c>
      <c r="C924" s="2">
        <v>44630.462500000001</v>
      </c>
      <c r="D924" s="1" t="s">
        <v>10</v>
      </c>
      <c r="E924" s="1" t="s">
        <v>118</v>
      </c>
      <c r="F924" s="1" t="s">
        <v>119</v>
      </c>
      <c r="G924" s="1" t="s">
        <v>144</v>
      </c>
      <c r="M924" s="6">
        <f t="shared" si="28"/>
        <v>44630</v>
      </c>
      <c r="N924" s="7">
        <f t="shared" si="29"/>
        <v>44630.462500000001</v>
      </c>
      <c r="O924" s="7"/>
      <c r="P924" s="7"/>
    </row>
    <row r="925" spans="1:16" x14ac:dyDescent="0.3">
      <c r="A925" s="1" t="s">
        <v>5</v>
      </c>
      <c r="B925" s="1">
        <v>72</v>
      </c>
      <c r="C925" s="2">
        <v>44630.46597222222</v>
      </c>
      <c r="D925" s="1" t="s">
        <v>10</v>
      </c>
      <c r="E925" s="1" t="s">
        <v>118</v>
      </c>
      <c r="F925" s="1" t="s">
        <v>119</v>
      </c>
      <c r="G925" s="1" t="s">
        <v>144</v>
      </c>
      <c r="M925" s="6">
        <f t="shared" si="28"/>
        <v>44630</v>
      </c>
      <c r="N925" s="7">
        <f t="shared" si="29"/>
        <v>44630.46597222222</v>
      </c>
      <c r="O925" s="7"/>
      <c r="P925" s="7"/>
    </row>
    <row r="926" spans="1:16" x14ac:dyDescent="0.3">
      <c r="A926" s="1" t="s">
        <v>5</v>
      </c>
      <c r="B926" s="1">
        <v>78</v>
      </c>
      <c r="C926" s="2">
        <v>44630.469444444447</v>
      </c>
      <c r="D926" s="1" t="s">
        <v>10</v>
      </c>
      <c r="E926" s="1" t="s">
        <v>118</v>
      </c>
      <c r="F926" s="1" t="s">
        <v>119</v>
      </c>
      <c r="G926" s="1" t="s">
        <v>144</v>
      </c>
      <c r="M926" s="6">
        <f t="shared" si="28"/>
        <v>44630</v>
      </c>
      <c r="N926" s="7">
        <f t="shared" si="29"/>
        <v>44630.469444444447</v>
      </c>
      <c r="O926" s="7"/>
      <c r="P926" s="7"/>
    </row>
    <row r="927" spans="1:16" x14ac:dyDescent="0.3">
      <c r="A927" s="1" t="s">
        <v>5</v>
      </c>
      <c r="B927" s="1">
        <v>73</v>
      </c>
      <c r="C927" s="2">
        <v>44630.472916666666</v>
      </c>
      <c r="D927" s="1" t="s">
        <v>10</v>
      </c>
      <c r="E927" s="1" t="s">
        <v>118</v>
      </c>
      <c r="F927" s="1" t="s">
        <v>119</v>
      </c>
      <c r="G927" s="1" t="s">
        <v>144</v>
      </c>
      <c r="M927" s="6">
        <f t="shared" si="28"/>
        <v>44630</v>
      </c>
      <c r="N927" s="7">
        <f t="shared" si="29"/>
        <v>44630.472916666666</v>
      </c>
      <c r="O927" s="7"/>
      <c r="P927" s="7"/>
    </row>
    <row r="928" spans="1:16" x14ac:dyDescent="0.3">
      <c r="A928" s="1" t="s">
        <v>5</v>
      </c>
      <c r="B928" s="1">
        <v>71</v>
      </c>
      <c r="C928" s="2">
        <v>44630.476388888892</v>
      </c>
      <c r="D928" s="1" t="s">
        <v>10</v>
      </c>
      <c r="E928" s="1" t="s">
        <v>118</v>
      </c>
      <c r="F928" s="1" t="s">
        <v>119</v>
      </c>
      <c r="G928" s="1" t="s">
        <v>144</v>
      </c>
      <c r="M928" s="6">
        <f t="shared" si="28"/>
        <v>44630</v>
      </c>
      <c r="N928" s="7">
        <f t="shared" si="29"/>
        <v>44630.476388888892</v>
      </c>
      <c r="O928" s="7"/>
      <c r="P928" s="7"/>
    </row>
    <row r="929" spans="1:16" x14ac:dyDescent="0.3">
      <c r="A929" s="1" t="s">
        <v>5</v>
      </c>
      <c r="B929" s="1">
        <v>66</v>
      </c>
      <c r="C929" s="2">
        <v>44630.479861111111</v>
      </c>
      <c r="D929" s="1" t="s">
        <v>10</v>
      </c>
      <c r="E929" s="1" t="s">
        <v>118</v>
      </c>
      <c r="F929" s="1" t="s">
        <v>119</v>
      </c>
      <c r="G929" s="1" t="s">
        <v>144</v>
      </c>
      <c r="M929" s="6">
        <f t="shared" si="28"/>
        <v>44630</v>
      </c>
      <c r="N929" s="7">
        <f t="shared" si="29"/>
        <v>44630.479861111111</v>
      </c>
      <c r="O929" s="7"/>
      <c r="P929" s="7"/>
    </row>
    <row r="930" spans="1:16" x14ac:dyDescent="0.3">
      <c r="A930" s="1" t="s">
        <v>5</v>
      </c>
      <c r="B930" s="1">
        <v>57</v>
      </c>
      <c r="C930" s="2">
        <v>44630.48333333333</v>
      </c>
      <c r="D930" s="1" t="s">
        <v>10</v>
      </c>
      <c r="E930" s="1" t="s">
        <v>118</v>
      </c>
      <c r="F930" s="1" t="s">
        <v>119</v>
      </c>
      <c r="G930" s="1" t="s">
        <v>144</v>
      </c>
      <c r="M930" s="6">
        <f t="shared" si="28"/>
        <v>44630</v>
      </c>
      <c r="N930" s="7">
        <f t="shared" si="29"/>
        <v>44630.48333333333</v>
      </c>
      <c r="O930" s="7"/>
      <c r="P930" s="7"/>
    </row>
    <row r="931" spans="1:16" x14ac:dyDescent="0.3">
      <c r="A931" s="1" t="s">
        <v>5</v>
      </c>
      <c r="B931" s="1">
        <v>60</v>
      </c>
      <c r="C931" s="2">
        <v>44630.486805555556</v>
      </c>
      <c r="D931" s="1" t="s">
        <v>115</v>
      </c>
      <c r="E931" s="1" t="s">
        <v>118</v>
      </c>
      <c r="F931" s="1" t="s">
        <v>119</v>
      </c>
      <c r="G931" s="1" t="s">
        <v>144</v>
      </c>
      <c r="M931" s="6">
        <f t="shared" si="28"/>
        <v>44630</v>
      </c>
      <c r="N931" s="7">
        <f t="shared" si="29"/>
        <v>44630.486805555556</v>
      </c>
      <c r="O931" s="7"/>
      <c r="P931" s="7"/>
    </row>
    <row r="932" spans="1:16" x14ac:dyDescent="0.3">
      <c r="A932" s="1" t="s">
        <v>5</v>
      </c>
      <c r="B932" s="1">
        <v>68</v>
      </c>
      <c r="C932" s="2">
        <v>44630.490277777775</v>
      </c>
      <c r="D932" s="1" t="s">
        <v>115</v>
      </c>
      <c r="E932" s="1" t="s">
        <v>118</v>
      </c>
      <c r="F932" s="1" t="s">
        <v>119</v>
      </c>
      <c r="G932" s="1" t="s">
        <v>144</v>
      </c>
      <c r="M932" s="6">
        <f t="shared" si="28"/>
        <v>44630</v>
      </c>
      <c r="N932" s="7">
        <f t="shared" si="29"/>
        <v>44630.490277777775</v>
      </c>
      <c r="O932" s="7"/>
      <c r="P932" s="7"/>
    </row>
    <row r="933" spans="1:16" x14ac:dyDescent="0.3">
      <c r="A933" s="1" t="s">
        <v>5</v>
      </c>
      <c r="B933" s="1">
        <v>69</v>
      </c>
      <c r="C933" s="2">
        <v>44630.493750000001</v>
      </c>
      <c r="D933" s="1" t="s">
        <v>115</v>
      </c>
      <c r="E933" s="1" t="s">
        <v>118</v>
      </c>
      <c r="F933" s="1" t="s">
        <v>119</v>
      </c>
      <c r="G933" s="1" t="s">
        <v>144</v>
      </c>
      <c r="M933" s="6">
        <f t="shared" si="28"/>
        <v>44630</v>
      </c>
      <c r="N933" s="7">
        <f t="shared" si="29"/>
        <v>44630.493750000001</v>
      </c>
      <c r="O933" s="7"/>
      <c r="P933" s="7"/>
    </row>
    <row r="934" spans="1:16" x14ac:dyDescent="0.3">
      <c r="A934" s="1" t="s">
        <v>5</v>
      </c>
      <c r="B934" s="1">
        <v>77</v>
      </c>
      <c r="C934" s="2">
        <v>44630.49722222222</v>
      </c>
      <c r="D934" s="1" t="s">
        <v>115</v>
      </c>
      <c r="E934" s="1" t="s">
        <v>118</v>
      </c>
      <c r="F934" s="1" t="s">
        <v>119</v>
      </c>
      <c r="G934" s="1" t="s">
        <v>144</v>
      </c>
      <c r="M934" s="6">
        <f t="shared" si="28"/>
        <v>44630</v>
      </c>
      <c r="N934" s="7">
        <f t="shared" si="29"/>
        <v>44630.49722222222</v>
      </c>
      <c r="O934" s="7"/>
      <c r="P934" s="7"/>
    </row>
    <row r="935" spans="1:16" x14ac:dyDescent="0.3">
      <c r="A935" s="1" t="s">
        <v>5</v>
      </c>
      <c r="B935" s="1">
        <v>81</v>
      </c>
      <c r="C935" s="2">
        <v>44630.500694444447</v>
      </c>
      <c r="D935" s="1" t="s">
        <v>115</v>
      </c>
      <c r="E935" s="1" t="s">
        <v>118</v>
      </c>
      <c r="F935" s="1" t="s">
        <v>119</v>
      </c>
      <c r="G935" s="1" t="s">
        <v>144</v>
      </c>
      <c r="M935" s="6">
        <f t="shared" si="28"/>
        <v>44631</v>
      </c>
      <c r="N935" s="7">
        <f t="shared" si="29"/>
        <v>44630.500694444447</v>
      </c>
      <c r="O935" s="7"/>
      <c r="P935" s="7"/>
    </row>
    <row r="936" spans="1:16" x14ac:dyDescent="0.3">
      <c r="A936" s="1" t="s">
        <v>5</v>
      </c>
      <c r="B936" s="1">
        <v>67</v>
      </c>
      <c r="C936" s="2">
        <v>44630.504166666666</v>
      </c>
      <c r="D936" s="1" t="s">
        <v>115</v>
      </c>
      <c r="E936" s="1" t="s">
        <v>118</v>
      </c>
      <c r="F936" s="1" t="s">
        <v>119</v>
      </c>
      <c r="G936" s="1" t="s">
        <v>144</v>
      </c>
      <c r="M936" s="6">
        <f t="shared" si="28"/>
        <v>44631</v>
      </c>
      <c r="N936" s="7">
        <f t="shared" si="29"/>
        <v>44630.504166666666</v>
      </c>
      <c r="O936" s="7"/>
      <c r="P936" s="7"/>
    </row>
    <row r="937" spans="1:16" x14ac:dyDescent="0.3">
      <c r="A937" s="1" t="s">
        <v>5</v>
      </c>
      <c r="B937" s="1">
        <v>67</v>
      </c>
      <c r="C937" s="2">
        <v>44630.507638888892</v>
      </c>
      <c r="D937" s="1" t="s">
        <v>115</v>
      </c>
      <c r="E937" s="1" t="s">
        <v>118</v>
      </c>
      <c r="F937" s="1" t="s">
        <v>119</v>
      </c>
      <c r="G937" s="1" t="s">
        <v>144</v>
      </c>
      <c r="M937" s="6">
        <f t="shared" si="28"/>
        <v>44631</v>
      </c>
      <c r="N937" s="7">
        <f t="shared" si="29"/>
        <v>44630.507638888892</v>
      </c>
      <c r="O937" s="7"/>
      <c r="P937" s="7"/>
    </row>
    <row r="938" spans="1:16" x14ac:dyDescent="0.3">
      <c r="A938" s="1" t="s">
        <v>5</v>
      </c>
      <c r="B938" s="1">
        <v>69</v>
      </c>
      <c r="C938" s="2">
        <v>44630.511111111111</v>
      </c>
      <c r="D938" s="1" t="s">
        <v>115</v>
      </c>
      <c r="E938" s="1" t="s">
        <v>118</v>
      </c>
      <c r="F938" s="1" t="s">
        <v>119</v>
      </c>
      <c r="G938" s="1" t="s">
        <v>144</v>
      </c>
      <c r="M938" s="6">
        <f t="shared" si="28"/>
        <v>44631</v>
      </c>
      <c r="N938" s="7">
        <f t="shared" si="29"/>
        <v>44630.511111111111</v>
      </c>
      <c r="O938" s="7"/>
      <c r="P938" s="7"/>
    </row>
    <row r="939" spans="1:16" x14ac:dyDescent="0.3">
      <c r="A939" s="1" t="s">
        <v>5</v>
      </c>
      <c r="B939" s="1">
        <v>69</v>
      </c>
      <c r="C939" s="2">
        <v>44630.51458333333</v>
      </c>
      <c r="D939" s="1" t="s">
        <v>115</v>
      </c>
      <c r="E939" s="1" t="s">
        <v>118</v>
      </c>
      <c r="F939" s="1" t="s">
        <v>119</v>
      </c>
      <c r="G939" s="1" t="s">
        <v>144</v>
      </c>
      <c r="M939" s="6">
        <f t="shared" si="28"/>
        <v>44631</v>
      </c>
      <c r="N939" s="7">
        <f t="shared" si="29"/>
        <v>44630.51458333333</v>
      </c>
      <c r="O939" s="7"/>
      <c r="P939" s="7"/>
    </row>
    <row r="940" spans="1:16" x14ac:dyDescent="0.3">
      <c r="A940" s="1" t="s">
        <v>5</v>
      </c>
      <c r="B940" s="1">
        <v>74</v>
      </c>
      <c r="C940" s="2">
        <v>44630.518055555556</v>
      </c>
      <c r="D940" s="1" t="s">
        <v>115</v>
      </c>
      <c r="E940" s="1" t="s">
        <v>118</v>
      </c>
      <c r="F940" s="1" t="s">
        <v>119</v>
      </c>
      <c r="G940" s="1" t="s">
        <v>144</v>
      </c>
      <c r="M940" s="6">
        <f t="shared" si="28"/>
        <v>44631</v>
      </c>
      <c r="N940" s="7">
        <f t="shared" si="29"/>
        <v>44630.518055555556</v>
      </c>
      <c r="O940" s="7"/>
      <c r="P940" s="7"/>
    </row>
    <row r="941" spans="1:16" x14ac:dyDescent="0.3">
      <c r="A941" s="1" t="s">
        <v>5</v>
      </c>
      <c r="B941" s="1">
        <v>74</v>
      </c>
      <c r="C941" s="2">
        <v>44630.521527777775</v>
      </c>
      <c r="D941" s="1" t="s">
        <v>115</v>
      </c>
      <c r="E941" s="1" t="s">
        <v>118</v>
      </c>
      <c r="F941" s="1" t="s">
        <v>119</v>
      </c>
      <c r="G941" s="1" t="s">
        <v>144</v>
      </c>
      <c r="M941" s="6">
        <f t="shared" si="28"/>
        <v>44631</v>
      </c>
      <c r="N941" s="7">
        <f t="shared" si="29"/>
        <v>44630.521527777775</v>
      </c>
      <c r="O941" s="7"/>
      <c r="P941" s="7"/>
    </row>
    <row r="942" spans="1:16" x14ac:dyDescent="0.3">
      <c r="A942" s="1" t="s">
        <v>5</v>
      </c>
      <c r="B942" s="1">
        <v>68</v>
      </c>
      <c r="C942" s="2">
        <v>44630.525000000001</v>
      </c>
      <c r="D942" s="1" t="s">
        <v>115</v>
      </c>
      <c r="E942" s="1" t="s">
        <v>118</v>
      </c>
      <c r="F942" s="1" t="s">
        <v>119</v>
      </c>
      <c r="G942" s="1" t="s">
        <v>144</v>
      </c>
      <c r="M942" s="6">
        <f t="shared" si="28"/>
        <v>44631</v>
      </c>
      <c r="N942" s="7">
        <f t="shared" si="29"/>
        <v>44630.525000000001</v>
      </c>
      <c r="O942" s="7"/>
      <c r="P942" s="7"/>
    </row>
    <row r="943" spans="1:16" x14ac:dyDescent="0.3">
      <c r="A943" s="1" t="s">
        <v>5</v>
      </c>
      <c r="B943" s="1">
        <v>74</v>
      </c>
      <c r="C943" s="2">
        <v>44630.52847222222</v>
      </c>
      <c r="D943" s="1" t="s">
        <v>115</v>
      </c>
      <c r="E943" s="1" t="s">
        <v>118</v>
      </c>
      <c r="F943" s="1" t="s">
        <v>119</v>
      </c>
      <c r="G943" s="1" t="s">
        <v>144</v>
      </c>
      <c r="M943" s="6">
        <f t="shared" si="28"/>
        <v>44631</v>
      </c>
      <c r="N943" s="7">
        <f t="shared" si="29"/>
        <v>44630.52847222222</v>
      </c>
      <c r="O943" s="7"/>
      <c r="P943" s="7"/>
    </row>
    <row r="944" spans="1:16" x14ac:dyDescent="0.3">
      <c r="A944" s="1" t="s">
        <v>5</v>
      </c>
      <c r="B944" s="1">
        <v>74</v>
      </c>
      <c r="C944" s="2">
        <v>44630.531944444447</v>
      </c>
      <c r="D944" s="1" t="s">
        <v>115</v>
      </c>
      <c r="E944" s="1" t="s">
        <v>118</v>
      </c>
      <c r="F944" s="1" t="s">
        <v>119</v>
      </c>
      <c r="G944" s="1" t="s">
        <v>144</v>
      </c>
      <c r="M944" s="6">
        <f t="shared" si="28"/>
        <v>44631</v>
      </c>
      <c r="N944" s="7">
        <f t="shared" si="29"/>
        <v>44630.531944444447</v>
      </c>
      <c r="O944" s="7"/>
      <c r="P944" s="7"/>
    </row>
    <row r="945" spans="1:16" x14ac:dyDescent="0.3">
      <c r="A945" s="1" t="s">
        <v>5</v>
      </c>
      <c r="B945" s="1">
        <v>70</v>
      </c>
      <c r="C945" s="2">
        <v>44630.535416666666</v>
      </c>
      <c r="D945" s="1" t="s">
        <v>115</v>
      </c>
      <c r="E945" s="1" t="s">
        <v>118</v>
      </c>
      <c r="F945" s="1" t="s">
        <v>119</v>
      </c>
      <c r="G945" s="1" t="s">
        <v>144</v>
      </c>
      <c r="M945" s="6">
        <f t="shared" si="28"/>
        <v>44631</v>
      </c>
      <c r="N945" s="7">
        <f t="shared" si="29"/>
        <v>44630.535416666666</v>
      </c>
      <c r="O945" s="7"/>
      <c r="P945" s="7"/>
    </row>
    <row r="946" spans="1:16" x14ac:dyDescent="0.3">
      <c r="A946" s="1" t="s">
        <v>5</v>
      </c>
      <c r="B946" s="1">
        <v>76</v>
      </c>
      <c r="C946" s="2">
        <v>44630.538888888892</v>
      </c>
      <c r="D946" s="1" t="s">
        <v>10</v>
      </c>
      <c r="E946" s="1" t="s">
        <v>118</v>
      </c>
      <c r="F946" s="1" t="s">
        <v>119</v>
      </c>
      <c r="G946" s="1" t="s">
        <v>144</v>
      </c>
      <c r="M946" s="6">
        <f t="shared" si="28"/>
        <v>44631</v>
      </c>
      <c r="N946" s="7">
        <f t="shared" si="29"/>
        <v>44630.538888888892</v>
      </c>
      <c r="O946" s="7"/>
      <c r="P946" s="7"/>
    </row>
    <row r="947" spans="1:16" x14ac:dyDescent="0.3">
      <c r="A947" s="1" t="s">
        <v>5</v>
      </c>
      <c r="B947" s="1">
        <v>90</v>
      </c>
      <c r="C947" s="2">
        <v>44634.417361111111</v>
      </c>
      <c r="D947" s="1" t="s">
        <v>8</v>
      </c>
      <c r="E947" s="1" t="s">
        <v>15</v>
      </c>
      <c r="F947" s="1" t="s">
        <v>17</v>
      </c>
      <c r="G947" s="1" t="s">
        <v>143</v>
      </c>
      <c r="M947" s="6">
        <f t="shared" si="28"/>
        <v>44634</v>
      </c>
      <c r="N947" s="7">
        <f t="shared" si="29"/>
        <v>44634.417361111111</v>
      </c>
      <c r="O947" s="7"/>
      <c r="P947" s="7"/>
    </row>
    <row r="948" spans="1:16" x14ac:dyDescent="0.3">
      <c r="A948" s="1" t="s">
        <v>5</v>
      </c>
      <c r="B948" s="1">
        <v>84</v>
      </c>
      <c r="C948" s="2">
        <v>44634.42083333333</v>
      </c>
      <c r="D948" s="1" t="s">
        <v>8</v>
      </c>
      <c r="E948" s="1" t="s">
        <v>15</v>
      </c>
      <c r="F948" s="1" t="s">
        <v>17</v>
      </c>
      <c r="G948" s="1" t="s">
        <v>143</v>
      </c>
      <c r="M948" s="6">
        <f t="shared" si="28"/>
        <v>44634</v>
      </c>
      <c r="N948" s="7">
        <f t="shared" si="29"/>
        <v>44634.42083333333</v>
      </c>
      <c r="O948" s="7"/>
      <c r="P948" s="7"/>
    </row>
    <row r="949" spans="1:16" x14ac:dyDescent="0.3">
      <c r="A949" s="1" t="s">
        <v>5</v>
      </c>
      <c r="B949" s="1">
        <v>108</v>
      </c>
      <c r="C949" s="2">
        <v>44634.424305555556</v>
      </c>
      <c r="D949" s="1" t="s">
        <v>8</v>
      </c>
      <c r="E949" s="1" t="s">
        <v>15</v>
      </c>
      <c r="F949" s="1" t="s">
        <v>17</v>
      </c>
      <c r="G949" s="1" t="s">
        <v>143</v>
      </c>
      <c r="M949" s="6">
        <f t="shared" si="28"/>
        <v>44634</v>
      </c>
      <c r="N949" s="7">
        <f t="shared" si="29"/>
        <v>44634.424305555556</v>
      </c>
      <c r="O949" s="7"/>
      <c r="P949" s="7"/>
    </row>
    <row r="950" spans="1:16" x14ac:dyDescent="0.3">
      <c r="A950" s="1" t="s">
        <v>5</v>
      </c>
      <c r="B950" s="1">
        <v>103</v>
      </c>
      <c r="C950" s="2">
        <v>44634.427777777775</v>
      </c>
      <c r="D950" s="1" t="s">
        <v>8</v>
      </c>
      <c r="E950" s="1" t="s">
        <v>15</v>
      </c>
      <c r="F950" s="1" t="s">
        <v>17</v>
      </c>
      <c r="G950" s="1" t="s">
        <v>143</v>
      </c>
      <c r="M950" s="6">
        <f t="shared" si="28"/>
        <v>44634</v>
      </c>
      <c r="N950" s="7">
        <f t="shared" si="29"/>
        <v>44634.427777777775</v>
      </c>
      <c r="O950" s="7"/>
      <c r="P950" s="7"/>
    </row>
    <row r="951" spans="1:16" x14ac:dyDescent="0.3">
      <c r="A951" s="1" t="s">
        <v>5</v>
      </c>
      <c r="B951" s="1">
        <v>90</v>
      </c>
      <c r="C951" s="2">
        <v>44634.431250000001</v>
      </c>
      <c r="D951" s="1" t="s">
        <v>8</v>
      </c>
      <c r="E951" s="1" t="s">
        <v>15</v>
      </c>
      <c r="F951" s="1" t="s">
        <v>17</v>
      </c>
      <c r="G951" s="1" t="s">
        <v>143</v>
      </c>
      <c r="M951" s="6">
        <f t="shared" si="28"/>
        <v>44634</v>
      </c>
      <c r="N951" s="7">
        <f t="shared" si="29"/>
        <v>44634.431250000001</v>
      </c>
      <c r="O951" s="7"/>
      <c r="P951" s="7"/>
    </row>
    <row r="952" spans="1:16" x14ac:dyDescent="0.3">
      <c r="A952" s="1" t="s">
        <v>5</v>
      </c>
      <c r="B952" s="1">
        <v>82</v>
      </c>
      <c r="C952" s="2">
        <v>44634.43472222222</v>
      </c>
      <c r="D952" s="1" t="s">
        <v>8</v>
      </c>
      <c r="E952" s="1" t="s">
        <v>15</v>
      </c>
      <c r="F952" s="1" t="s">
        <v>17</v>
      </c>
      <c r="G952" s="1" t="s">
        <v>143</v>
      </c>
      <c r="M952" s="6">
        <f t="shared" si="28"/>
        <v>44634</v>
      </c>
      <c r="N952" s="7">
        <f t="shared" si="29"/>
        <v>44634.43472222222</v>
      </c>
      <c r="O952" s="7"/>
      <c r="P952" s="7"/>
    </row>
    <row r="953" spans="1:16" x14ac:dyDescent="0.3">
      <c r="A953" s="1" t="s">
        <v>5</v>
      </c>
      <c r="B953" s="1">
        <v>78</v>
      </c>
      <c r="C953" s="2">
        <v>44634.438194444447</v>
      </c>
      <c r="D953" s="1" t="s">
        <v>9</v>
      </c>
      <c r="E953" s="1" t="s">
        <v>15</v>
      </c>
      <c r="F953" s="1" t="s">
        <v>18</v>
      </c>
      <c r="G953" s="1" t="s">
        <v>143</v>
      </c>
      <c r="M953" s="6">
        <f t="shared" si="28"/>
        <v>44634</v>
      </c>
      <c r="N953" s="7">
        <f t="shared" si="29"/>
        <v>44634.438194444447</v>
      </c>
      <c r="O953" s="7"/>
      <c r="P953" s="7"/>
    </row>
    <row r="954" spans="1:16" x14ac:dyDescent="0.3">
      <c r="A954" s="1" t="s">
        <v>5</v>
      </c>
      <c r="B954" s="1">
        <v>92</v>
      </c>
      <c r="C954" s="2">
        <v>44634.441666666666</v>
      </c>
      <c r="D954" s="1" t="s">
        <v>9</v>
      </c>
      <c r="E954" s="1" t="s">
        <v>15</v>
      </c>
      <c r="F954" s="1" t="s">
        <v>18</v>
      </c>
      <c r="G954" s="1" t="s">
        <v>143</v>
      </c>
      <c r="M954" s="6">
        <f t="shared" si="28"/>
        <v>44634</v>
      </c>
      <c r="N954" s="7">
        <f t="shared" si="29"/>
        <v>44634.441666666666</v>
      </c>
      <c r="O954" s="7"/>
      <c r="P954" s="7"/>
    </row>
    <row r="955" spans="1:16" x14ac:dyDescent="0.3">
      <c r="A955" s="1" t="s">
        <v>5</v>
      </c>
      <c r="B955" s="1">
        <v>100</v>
      </c>
      <c r="C955" s="2">
        <v>44634.445138888892</v>
      </c>
      <c r="D955" s="1" t="s">
        <v>9</v>
      </c>
      <c r="E955" s="1" t="s">
        <v>15</v>
      </c>
      <c r="F955" s="1" t="s">
        <v>18</v>
      </c>
      <c r="G955" s="1" t="s">
        <v>143</v>
      </c>
      <c r="M955" s="6">
        <f t="shared" si="28"/>
        <v>44634</v>
      </c>
      <c r="N955" s="7">
        <f t="shared" si="29"/>
        <v>44634.445138888892</v>
      </c>
      <c r="O955" s="7"/>
      <c r="P955" s="7"/>
    </row>
    <row r="956" spans="1:16" x14ac:dyDescent="0.3">
      <c r="A956" s="1" t="s">
        <v>5</v>
      </c>
      <c r="B956" s="1">
        <v>104</v>
      </c>
      <c r="C956" s="2">
        <v>44634.448611111111</v>
      </c>
      <c r="D956" s="1" t="s">
        <v>9</v>
      </c>
      <c r="E956" s="1" t="s">
        <v>15</v>
      </c>
      <c r="F956" s="1" t="s">
        <v>18</v>
      </c>
      <c r="G956" s="1" t="s">
        <v>143</v>
      </c>
      <c r="M956" s="6">
        <f t="shared" si="28"/>
        <v>44634</v>
      </c>
      <c r="N956" s="7">
        <f t="shared" si="29"/>
        <v>44634.448611111111</v>
      </c>
      <c r="O956" s="7"/>
      <c r="P956" s="7"/>
    </row>
    <row r="957" spans="1:16" x14ac:dyDescent="0.3">
      <c r="A957" s="1" t="s">
        <v>5</v>
      </c>
      <c r="B957" s="1">
        <v>106</v>
      </c>
      <c r="C957" s="2">
        <v>44634.45208333333</v>
      </c>
      <c r="D957" s="1" t="s">
        <v>9</v>
      </c>
      <c r="E957" s="1" t="s">
        <v>15</v>
      </c>
      <c r="F957" s="1" t="s">
        <v>18</v>
      </c>
      <c r="G957" s="1" t="s">
        <v>143</v>
      </c>
      <c r="M957" s="6">
        <f t="shared" si="28"/>
        <v>44634</v>
      </c>
      <c r="N957" s="7">
        <f t="shared" si="29"/>
        <v>44634.45208333333</v>
      </c>
      <c r="O957" s="7"/>
      <c r="P957" s="7"/>
    </row>
    <row r="958" spans="1:16" x14ac:dyDescent="0.3">
      <c r="A958" s="1" t="s">
        <v>5</v>
      </c>
      <c r="B958" s="1">
        <v>82</v>
      </c>
      <c r="C958" s="2">
        <v>44634.454328703701</v>
      </c>
      <c r="D958" s="1" t="s">
        <v>9</v>
      </c>
      <c r="E958" s="1" t="s">
        <v>15</v>
      </c>
      <c r="F958" s="1" t="s">
        <v>18</v>
      </c>
      <c r="G958" s="1" t="s">
        <v>143</v>
      </c>
      <c r="M958" s="6">
        <f t="shared" si="28"/>
        <v>44634</v>
      </c>
      <c r="N958" s="7">
        <f t="shared" si="29"/>
        <v>44634.454328703701</v>
      </c>
      <c r="O958" s="7"/>
      <c r="P958" s="7"/>
    </row>
    <row r="959" spans="1:16" x14ac:dyDescent="0.3">
      <c r="A959" s="1" t="s">
        <v>5</v>
      </c>
      <c r="B959" s="1">
        <v>83</v>
      </c>
      <c r="C959" s="2">
        <v>44634.45453703704</v>
      </c>
      <c r="D959" s="1" t="s">
        <v>9</v>
      </c>
      <c r="E959" s="1" t="s">
        <v>15</v>
      </c>
      <c r="F959" s="1" t="s">
        <v>18</v>
      </c>
      <c r="G959" s="1" t="s">
        <v>143</v>
      </c>
      <c r="M959" s="6">
        <f t="shared" si="28"/>
        <v>44634</v>
      </c>
      <c r="N959" s="7">
        <f t="shared" si="29"/>
        <v>44634.45453703704</v>
      </c>
      <c r="O959" s="7"/>
      <c r="P959" s="7"/>
    </row>
    <row r="960" spans="1:16" x14ac:dyDescent="0.3">
      <c r="A960" s="1" t="s">
        <v>5</v>
      </c>
      <c r="B960" s="1">
        <v>95</v>
      </c>
      <c r="C960" s="2">
        <v>44634.455543981479</v>
      </c>
      <c r="D960" s="1" t="s">
        <v>9</v>
      </c>
      <c r="E960" s="1" t="s">
        <v>15</v>
      </c>
      <c r="F960" s="1" t="s">
        <v>18</v>
      </c>
      <c r="G960" s="1" t="s">
        <v>143</v>
      </c>
      <c r="M960" s="6">
        <f t="shared" si="28"/>
        <v>44634</v>
      </c>
      <c r="N960" s="7">
        <f t="shared" si="29"/>
        <v>44634.455543981479</v>
      </c>
      <c r="O960" s="7"/>
      <c r="P960" s="7"/>
    </row>
    <row r="961" spans="1:16" x14ac:dyDescent="0.3">
      <c r="A961" s="1" t="s">
        <v>5</v>
      </c>
      <c r="B961" s="1">
        <v>95</v>
      </c>
      <c r="C961" s="2">
        <v>44634.455555555556</v>
      </c>
      <c r="D961" s="1" t="s">
        <v>9</v>
      </c>
      <c r="E961" s="1" t="s">
        <v>15</v>
      </c>
      <c r="F961" s="1" t="s">
        <v>18</v>
      </c>
      <c r="G961" s="1" t="s">
        <v>143</v>
      </c>
      <c r="M961" s="6">
        <f t="shared" si="28"/>
        <v>44634</v>
      </c>
      <c r="N961" s="7">
        <f t="shared" si="29"/>
        <v>44634.455555555556</v>
      </c>
      <c r="O961" s="7"/>
      <c r="P961" s="7"/>
    </row>
    <row r="962" spans="1:16" x14ac:dyDescent="0.3">
      <c r="A962" s="1" t="s">
        <v>5</v>
      </c>
      <c r="B962" s="1">
        <v>80</v>
      </c>
      <c r="C962" s="2">
        <v>44634.457002314812</v>
      </c>
      <c r="D962" s="1" t="s">
        <v>9</v>
      </c>
      <c r="E962" s="1" t="s">
        <v>15</v>
      </c>
      <c r="F962" s="1" t="s">
        <v>18</v>
      </c>
      <c r="G962" s="1" t="s">
        <v>143</v>
      </c>
      <c r="M962" s="6">
        <f t="shared" si="28"/>
        <v>44634</v>
      </c>
      <c r="N962" s="7">
        <f t="shared" si="29"/>
        <v>44634.457002314812</v>
      </c>
      <c r="O962" s="7"/>
      <c r="P962" s="7"/>
    </row>
    <row r="963" spans="1:16" x14ac:dyDescent="0.3">
      <c r="A963" s="1" t="s">
        <v>5</v>
      </c>
      <c r="B963" s="1">
        <v>79</v>
      </c>
      <c r="C963" s="2">
        <v>44634.458622685182</v>
      </c>
      <c r="D963" s="1" t="s">
        <v>9</v>
      </c>
      <c r="E963" s="1" t="s">
        <v>15</v>
      </c>
      <c r="F963" s="1" t="s">
        <v>18</v>
      </c>
      <c r="G963" s="1" t="s">
        <v>143</v>
      </c>
      <c r="M963" s="6">
        <f t="shared" ref="M963:M1026" si="30">VALUE(TEXT(C963,0))</f>
        <v>44634</v>
      </c>
      <c r="N963" s="7">
        <f t="shared" ref="N963:N1026" si="31">C963</f>
        <v>44634.458622685182</v>
      </c>
      <c r="O963" s="7"/>
      <c r="P963" s="7"/>
    </row>
    <row r="964" spans="1:16" x14ac:dyDescent="0.3">
      <c r="A964" s="1" t="s">
        <v>5</v>
      </c>
      <c r="B964" s="1">
        <v>61</v>
      </c>
      <c r="C964" s="2">
        <v>44634.459027777775</v>
      </c>
      <c r="D964" s="1" t="s">
        <v>9</v>
      </c>
      <c r="E964" s="1" t="s">
        <v>15</v>
      </c>
      <c r="F964" s="1" t="s">
        <v>18</v>
      </c>
      <c r="G964" s="1" t="s">
        <v>143</v>
      </c>
      <c r="M964" s="6">
        <f t="shared" si="30"/>
        <v>44634</v>
      </c>
      <c r="N964" s="7">
        <f t="shared" si="31"/>
        <v>44634.459027777775</v>
      </c>
      <c r="O964" s="7"/>
      <c r="P964" s="7"/>
    </row>
    <row r="965" spans="1:16" x14ac:dyDescent="0.3">
      <c r="A965" s="1" t="s">
        <v>5</v>
      </c>
      <c r="B965" s="1">
        <v>93</v>
      </c>
      <c r="C965" s="2">
        <v>44634.462500000001</v>
      </c>
      <c r="D965" s="1" t="s">
        <v>9</v>
      </c>
      <c r="E965" s="1" t="s">
        <v>15</v>
      </c>
      <c r="F965" s="1" t="s">
        <v>18</v>
      </c>
      <c r="G965" s="1" t="s">
        <v>143</v>
      </c>
      <c r="M965" s="6">
        <f t="shared" si="30"/>
        <v>44634</v>
      </c>
      <c r="N965" s="7">
        <f t="shared" si="31"/>
        <v>44634.462500000001</v>
      </c>
      <c r="O965" s="7"/>
      <c r="P965" s="7"/>
    </row>
    <row r="966" spans="1:16" x14ac:dyDescent="0.3">
      <c r="A966" s="1" t="s">
        <v>5</v>
      </c>
      <c r="B966" s="1">
        <v>84</v>
      </c>
      <c r="C966" s="2">
        <v>44634.465624999997</v>
      </c>
      <c r="D966" s="1" t="s">
        <v>9</v>
      </c>
      <c r="E966" s="1" t="s">
        <v>15</v>
      </c>
      <c r="F966" s="1" t="s">
        <v>18</v>
      </c>
      <c r="G966" s="1" t="s">
        <v>143</v>
      </c>
      <c r="M966" s="6">
        <f t="shared" si="30"/>
        <v>44634</v>
      </c>
      <c r="N966" s="7">
        <f t="shared" si="31"/>
        <v>44634.465624999997</v>
      </c>
      <c r="O966" s="7"/>
      <c r="P966" s="7"/>
    </row>
    <row r="967" spans="1:16" x14ac:dyDescent="0.3">
      <c r="A967" s="1" t="s">
        <v>5</v>
      </c>
      <c r="B967" s="1">
        <v>85</v>
      </c>
      <c r="C967" s="2">
        <v>44634.465763888889</v>
      </c>
      <c r="D967" s="1" t="s">
        <v>9</v>
      </c>
      <c r="E967" s="1" t="s">
        <v>15</v>
      </c>
      <c r="F967" s="1" t="s">
        <v>18</v>
      </c>
      <c r="G967" s="1" t="s">
        <v>143</v>
      </c>
      <c r="M967" s="6">
        <f t="shared" si="30"/>
        <v>44634</v>
      </c>
      <c r="N967" s="7">
        <f t="shared" si="31"/>
        <v>44634.465763888889</v>
      </c>
      <c r="O967" s="7"/>
      <c r="P967" s="7"/>
    </row>
    <row r="968" spans="1:16" x14ac:dyDescent="0.3">
      <c r="A968" s="1" t="s">
        <v>5</v>
      </c>
      <c r="B968" s="1">
        <v>84</v>
      </c>
      <c r="C968" s="2">
        <v>44634.46597222222</v>
      </c>
      <c r="D968" s="1" t="s">
        <v>9</v>
      </c>
      <c r="E968" s="1" t="s">
        <v>15</v>
      </c>
      <c r="F968" s="1" t="s">
        <v>18</v>
      </c>
      <c r="G968" s="1" t="s">
        <v>143</v>
      </c>
      <c r="M968" s="6">
        <f t="shared" si="30"/>
        <v>44634</v>
      </c>
      <c r="N968" s="7">
        <f t="shared" si="31"/>
        <v>44634.46597222222</v>
      </c>
      <c r="O968" s="7"/>
      <c r="P968" s="7"/>
    </row>
    <row r="969" spans="1:16" x14ac:dyDescent="0.3">
      <c r="A969" s="1" t="s">
        <v>5</v>
      </c>
      <c r="B969" s="1">
        <v>90</v>
      </c>
      <c r="C969" s="2">
        <v>44634.46707175926</v>
      </c>
      <c r="D969" s="1" t="s">
        <v>9</v>
      </c>
      <c r="E969" s="1" t="s">
        <v>15</v>
      </c>
      <c r="F969" s="1" t="s">
        <v>18</v>
      </c>
      <c r="G969" s="1" t="s">
        <v>143</v>
      </c>
      <c r="M969" s="6">
        <f t="shared" si="30"/>
        <v>44634</v>
      </c>
      <c r="N969" s="7">
        <f t="shared" si="31"/>
        <v>44634.46707175926</v>
      </c>
      <c r="O969" s="7"/>
      <c r="P969" s="7"/>
    </row>
    <row r="970" spans="1:16" x14ac:dyDescent="0.3">
      <c r="A970" s="1" t="s">
        <v>5</v>
      </c>
      <c r="B970" s="1">
        <v>70</v>
      </c>
      <c r="C970" s="2">
        <v>44634.469444444447</v>
      </c>
      <c r="D970" s="1" t="s">
        <v>9</v>
      </c>
      <c r="E970" s="1" t="s">
        <v>15</v>
      </c>
      <c r="F970" s="1" t="s">
        <v>18</v>
      </c>
      <c r="G970" s="1" t="s">
        <v>143</v>
      </c>
      <c r="M970" s="6">
        <f t="shared" si="30"/>
        <v>44634</v>
      </c>
      <c r="N970" s="7">
        <f t="shared" si="31"/>
        <v>44634.469444444447</v>
      </c>
      <c r="O970" s="7"/>
      <c r="P970" s="7"/>
    </row>
    <row r="971" spans="1:16" x14ac:dyDescent="0.3">
      <c r="A971" s="1" t="s">
        <v>5</v>
      </c>
      <c r="B971" s="1">
        <v>94</v>
      </c>
      <c r="C971" s="2">
        <v>44634.472916666666</v>
      </c>
      <c r="D971" s="1" t="s">
        <v>9</v>
      </c>
      <c r="E971" s="1" t="s">
        <v>15</v>
      </c>
      <c r="F971" s="1" t="s">
        <v>18</v>
      </c>
      <c r="G971" s="1" t="s">
        <v>143</v>
      </c>
      <c r="M971" s="6">
        <f t="shared" si="30"/>
        <v>44634</v>
      </c>
      <c r="N971" s="7">
        <f t="shared" si="31"/>
        <v>44634.472916666666</v>
      </c>
      <c r="O971" s="7"/>
      <c r="P971" s="7"/>
    </row>
    <row r="972" spans="1:16" x14ac:dyDescent="0.3">
      <c r="A972" s="1" t="s">
        <v>5</v>
      </c>
      <c r="B972" s="1">
        <v>81</v>
      </c>
      <c r="C972" s="2">
        <v>44634.474490740744</v>
      </c>
      <c r="D972" s="1" t="s">
        <v>9</v>
      </c>
      <c r="E972" s="1" t="s">
        <v>15</v>
      </c>
      <c r="F972" s="1" t="s">
        <v>18</v>
      </c>
      <c r="G972" s="1" t="s">
        <v>143</v>
      </c>
      <c r="M972" s="6">
        <f t="shared" si="30"/>
        <v>44634</v>
      </c>
      <c r="N972" s="7">
        <f t="shared" si="31"/>
        <v>44634.474490740744</v>
      </c>
      <c r="O972" s="7"/>
      <c r="P972" s="7"/>
    </row>
    <row r="973" spans="1:16" x14ac:dyDescent="0.3">
      <c r="A973" s="1" t="s">
        <v>5</v>
      </c>
      <c r="B973" s="1">
        <v>133</v>
      </c>
      <c r="C973" s="2">
        <v>44634.476388888892</v>
      </c>
      <c r="D973" s="1" t="s">
        <v>9</v>
      </c>
      <c r="E973" s="1" t="s">
        <v>15</v>
      </c>
      <c r="F973" s="1" t="s">
        <v>18</v>
      </c>
      <c r="G973" s="1" t="s">
        <v>143</v>
      </c>
      <c r="M973" s="6">
        <f t="shared" si="30"/>
        <v>44634</v>
      </c>
      <c r="N973" s="7">
        <f t="shared" si="31"/>
        <v>44634.476388888892</v>
      </c>
      <c r="O973" s="7"/>
      <c r="P973" s="7"/>
    </row>
    <row r="974" spans="1:16" x14ac:dyDescent="0.3">
      <c r="A974" s="1" t="s">
        <v>5</v>
      </c>
      <c r="B974" s="1">
        <v>78</v>
      </c>
      <c r="C974" s="2">
        <v>44634.476724537039</v>
      </c>
      <c r="D974" s="1" t="s">
        <v>9</v>
      </c>
      <c r="E974" s="1" t="s">
        <v>15</v>
      </c>
      <c r="F974" s="1" t="s">
        <v>18</v>
      </c>
      <c r="G974" s="1" t="s">
        <v>143</v>
      </c>
      <c r="M974" s="6">
        <f t="shared" si="30"/>
        <v>44634</v>
      </c>
      <c r="N974" s="7">
        <f t="shared" si="31"/>
        <v>44634.476724537039</v>
      </c>
      <c r="O974" s="7"/>
      <c r="P974" s="7"/>
    </row>
    <row r="975" spans="1:16" x14ac:dyDescent="0.3">
      <c r="A975" s="1" t="s">
        <v>5</v>
      </c>
      <c r="B975" s="1">
        <v>80</v>
      </c>
      <c r="C975" s="2">
        <v>44634.478831018518</v>
      </c>
      <c r="D975" s="1" t="s">
        <v>9</v>
      </c>
      <c r="E975" s="1" t="s">
        <v>15</v>
      </c>
      <c r="F975" s="1" t="s">
        <v>18</v>
      </c>
      <c r="G975" s="1" t="s">
        <v>143</v>
      </c>
      <c r="M975" s="6">
        <f t="shared" si="30"/>
        <v>44634</v>
      </c>
      <c r="N975" s="7">
        <f t="shared" si="31"/>
        <v>44634.478831018518</v>
      </c>
      <c r="O975" s="7"/>
      <c r="P975" s="7"/>
    </row>
    <row r="976" spans="1:16" x14ac:dyDescent="0.3">
      <c r="A976" s="1" t="s">
        <v>5</v>
      </c>
      <c r="B976" s="1">
        <v>85</v>
      </c>
      <c r="C976" s="2">
        <v>44634.479525462964</v>
      </c>
      <c r="D976" s="1" t="s">
        <v>12</v>
      </c>
      <c r="E976" s="1" t="s">
        <v>15</v>
      </c>
      <c r="F976" s="1" t="s">
        <v>17</v>
      </c>
      <c r="G976" s="1" t="s">
        <v>143</v>
      </c>
      <c r="M976" s="6">
        <f t="shared" si="30"/>
        <v>44634</v>
      </c>
      <c r="N976" s="7">
        <f t="shared" si="31"/>
        <v>44634.479525462964</v>
      </c>
      <c r="O976" s="7"/>
      <c r="P976" s="7"/>
    </row>
    <row r="977" spans="1:16" x14ac:dyDescent="0.3">
      <c r="A977" s="1" t="s">
        <v>5</v>
      </c>
      <c r="B977" s="1">
        <v>88</v>
      </c>
      <c r="C977" s="2">
        <v>44634.479861111111</v>
      </c>
      <c r="D977" s="1" t="s">
        <v>12</v>
      </c>
      <c r="E977" s="1" t="s">
        <v>15</v>
      </c>
      <c r="F977" s="1" t="s">
        <v>17</v>
      </c>
      <c r="G977" s="1" t="s">
        <v>143</v>
      </c>
      <c r="M977" s="6">
        <f t="shared" si="30"/>
        <v>44634</v>
      </c>
      <c r="N977" s="7">
        <f t="shared" si="31"/>
        <v>44634.479861111111</v>
      </c>
      <c r="O977" s="7"/>
      <c r="P977" s="7"/>
    </row>
    <row r="978" spans="1:16" x14ac:dyDescent="0.3">
      <c r="A978" s="1" t="s">
        <v>5</v>
      </c>
      <c r="B978" s="1">
        <v>124</v>
      </c>
      <c r="C978" s="2">
        <v>44634.48333333333</v>
      </c>
      <c r="D978" s="1" t="s">
        <v>12</v>
      </c>
      <c r="E978" s="1" t="s">
        <v>15</v>
      </c>
      <c r="F978" s="1" t="s">
        <v>17</v>
      </c>
      <c r="G978" s="1" t="s">
        <v>143</v>
      </c>
      <c r="M978" s="6">
        <f t="shared" si="30"/>
        <v>44634</v>
      </c>
      <c r="N978" s="7">
        <f t="shared" si="31"/>
        <v>44634.48333333333</v>
      </c>
      <c r="O978" s="7"/>
      <c r="P978" s="7"/>
    </row>
    <row r="979" spans="1:16" x14ac:dyDescent="0.3">
      <c r="A979" s="1" t="s">
        <v>5</v>
      </c>
      <c r="B979" s="1">
        <v>122</v>
      </c>
      <c r="C979" s="2">
        <v>44634.486805555556</v>
      </c>
      <c r="D979" s="1" t="s">
        <v>12</v>
      </c>
      <c r="E979" s="1" t="s">
        <v>15</v>
      </c>
      <c r="F979" s="1" t="s">
        <v>17</v>
      </c>
      <c r="G979" s="1" t="s">
        <v>143</v>
      </c>
      <c r="M979" s="6">
        <f t="shared" si="30"/>
        <v>44634</v>
      </c>
      <c r="N979" s="7">
        <f t="shared" si="31"/>
        <v>44634.486805555556</v>
      </c>
      <c r="O979" s="7"/>
      <c r="P979" s="7"/>
    </row>
    <row r="980" spans="1:16" x14ac:dyDescent="0.3">
      <c r="A980" s="1" t="s">
        <v>5</v>
      </c>
      <c r="B980" s="1">
        <v>125</v>
      </c>
      <c r="C980" s="2">
        <v>44634.490277777775</v>
      </c>
      <c r="D980" s="1" t="s">
        <v>12</v>
      </c>
      <c r="E980" s="1" t="s">
        <v>15</v>
      </c>
      <c r="F980" s="1" t="s">
        <v>17</v>
      </c>
      <c r="G980" s="1" t="s">
        <v>143</v>
      </c>
      <c r="M980" s="6">
        <f t="shared" si="30"/>
        <v>44634</v>
      </c>
      <c r="N980" s="7">
        <f t="shared" si="31"/>
        <v>44634.490277777775</v>
      </c>
      <c r="O980" s="7"/>
      <c r="P980" s="7"/>
    </row>
    <row r="981" spans="1:16" x14ac:dyDescent="0.3">
      <c r="A981" s="1" t="s">
        <v>5</v>
      </c>
      <c r="B981" s="1">
        <v>117</v>
      </c>
      <c r="C981" s="2">
        <v>44634.493750000001</v>
      </c>
      <c r="D981" s="1" t="s">
        <v>12</v>
      </c>
      <c r="E981" s="1" t="s">
        <v>15</v>
      </c>
      <c r="F981" s="1" t="s">
        <v>17</v>
      </c>
      <c r="G981" s="1" t="s">
        <v>143</v>
      </c>
      <c r="M981" s="6">
        <f t="shared" si="30"/>
        <v>44634</v>
      </c>
      <c r="N981" s="7">
        <f t="shared" si="31"/>
        <v>44634.493750000001</v>
      </c>
      <c r="O981" s="7"/>
      <c r="P981" s="7"/>
    </row>
    <row r="982" spans="1:16" x14ac:dyDescent="0.3">
      <c r="A982" s="1" t="s">
        <v>5</v>
      </c>
      <c r="B982" s="1">
        <v>85</v>
      </c>
      <c r="C982" s="2">
        <v>44634.496759259258</v>
      </c>
      <c r="D982" s="1" t="s">
        <v>12</v>
      </c>
      <c r="E982" s="1" t="s">
        <v>15</v>
      </c>
      <c r="F982" s="1" t="s">
        <v>17</v>
      </c>
      <c r="G982" s="1" t="s">
        <v>143</v>
      </c>
      <c r="M982" s="6">
        <f t="shared" si="30"/>
        <v>44634</v>
      </c>
      <c r="N982" s="7">
        <f t="shared" si="31"/>
        <v>44634.496759259258</v>
      </c>
      <c r="O982" s="7"/>
      <c r="P982" s="7"/>
    </row>
    <row r="983" spans="1:16" x14ac:dyDescent="0.3">
      <c r="A983" s="1" t="s">
        <v>5</v>
      </c>
      <c r="B983" s="1">
        <v>93</v>
      </c>
      <c r="C983" s="2">
        <v>44634.49722222222</v>
      </c>
      <c r="D983" s="1" t="s">
        <v>12</v>
      </c>
      <c r="E983" s="1" t="s">
        <v>15</v>
      </c>
      <c r="F983" s="1" t="s">
        <v>17</v>
      </c>
      <c r="G983" s="1" t="s">
        <v>143</v>
      </c>
      <c r="M983" s="6">
        <f t="shared" si="30"/>
        <v>44634</v>
      </c>
      <c r="N983" s="7">
        <f t="shared" si="31"/>
        <v>44634.49722222222</v>
      </c>
      <c r="O983" s="7"/>
      <c r="P983" s="7"/>
    </row>
    <row r="984" spans="1:16" x14ac:dyDescent="0.3">
      <c r="A984" s="1" t="s">
        <v>5</v>
      </c>
      <c r="B984" s="1">
        <v>84</v>
      </c>
      <c r="C984" s="2">
        <v>44634.500694444447</v>
      </c>
      <c r="D984" s="1" t="s">
        <v>12</v>
      </c>
      <c r="E984" s="1" t="s">
        <v>15</v>
      </c>
      <c r="F984" s="1" t="s">
        <v>17</v>
      </c>
      <c r="G984" s="1" t="s">
        <v>143</v>
      </c>
      <c r="M984" s="6">
        <f t="shared" si="30"/>
        <v>44635</v>
      </c>
      <c r="N984" s="7">
        <f t="shared" si="31"/>
        <v>44634.500694444447</v>
      </c>
      <c r="O984" s="7"/>
      <c r="P984" s="7"/>
    </row>
    <row r="985" spans="1:16" x14ac:dyDescent="0.3">
      <c r="A985" s="1" t="s">
        <v>5</v>
      </c>
      <c r="B985" s="1">
        <v>128</v>
      </c>
      <c r="C985" s="2">
        <v>44634.504166666666</v>
      </c>
      <c r="D985" s="1" t="s">
        <v>12</v>
      </c>
      <c r="E985" s="1" t="s">
        <v>15</v>
      </c>
      <c r="F985" s="1" t="s">
        <v>17</v>
      </c>
      <c r="G985" s="1" t="s">
        <v>143</v>
      </c>
      <c r="M985" s="6">
        <f t="shared" si="30"/>
        <v>44635</v>
      </c>
      <c r="N985" s="7">
        <f t="shared" si="31"/>
        <v>44634.504166666666</v>
      </c>
      <c r="O985" s="7"/>
      <c r="P985" s="7"/>
    </row>
    <row r="986" spans="1:16" x14ac:dyDescent="0.3">
      <c r="A986" s="1" t="s">
        <v>5</v>
      </c>
      <c r="B986" s="1">
        <v>81</v>
      </c>
      <c r="C986" s="2">
        <v>44634.504386574074</v>
      </c>
      <c r="D986" s="1" t="s">
        <v>12</v>
      </c>
      <c r="E986" s="1" t="s">
        <v>15</v>
      </c>
      <c r="F986" s="1" t="s">
        <v>17</v>
      </c>
      <c r="G986" s="1" t="s">
        <v>143</v>
      </c>
      <c r="M986" s="6">
        <f t="shared" si="30"/>
        <v>44635</v>
      </c>
      <c r="N986" s="7">
        <f t="shared" si="31"/>
        <v>44634.504386574074</v>
      </c>
      <c r="O986" s="7"/>
      <c r="P986" s="7"/>
    </row>
    <row r="987" spans="1:16" x14ac:dyDescent="0.3">
      <c r="A987" s="1" t="s">
        <v>5</v>
      </c>
      <c r="B987" s="1">
        <v>82</v>
      </c>
      <c r="C987" s="2">
        <v>44634.504803240743</v>
      </c>
      <c r="D987" s="1" t="s">
        <v>12</v>
      </c>
      <c r="E987" s="1" t="s">
        <v>15</v>
      </c>
      <c r="F987" s="1" t="s">
        <v>17</v>
      </c>
      <c r="G987" s="1" t="s">
        <v>143</v>
      </c>
      <c r="M987" s="6">
        <f t="shared" si="30"/>
        <v>44635</v>
      </c>
      <c r="N987" s="7">
        <f t="shared" si="31"/>
        <v>44634.504803240743</v>
      </c>
      <c r="O987" s="7"/>
      <c r="P987" s="7"/>
    </row>
    <row r="988" spans="1:16" x14ac:dyDescent="0.3">
      <c r="A988" s="1" t="s">
        <v>5</v>
      </c>
      <c r="B988" s="1">
        <v>88</v>
      </c>
      <c r="C988" s="2">
        <v>44634.507731481484</v>
      </c>
      <c r="D988" s="1" t="s">
        <v>12</v>
      </c>
      <c r="E988" s="1" t="s">
        <v>15</v>
      </c>
      <c r="F988" s="1" t="s">
        <v>17</v>
      </c>
      <c r="G988" s="1" t="s">
        <v>143</v>
      </c>
      <c r="M988" s="6">
        <f t="shared" si="30"/>
        <v>44635</v>
      </c>
      <c r="N988" s="7">
        <f t="shared" si="31"/>
        <v>44634.507731481484</v>
      </c>
      <c r="O988" s="7"/>
      <c r="P988" s="7"/>
    </row>
    <row r="989" spans="1:16" x14ac:dyDescent="0.3">
      <c r="A989" s="1" t="s">
        <v>5</v>
      </c>
      <c r="B989" s="1">
        <v>83</v>
      </c>
      <c r="C989" s="2">
        <v>44634.508344907408</v>
      </c>
      <c r="D989" s="1" t="s">
        <v>12</v>
      </c>
      <c r="E989" s="1" t="s">
        <v>15</v>
      </c>
      <c r="F989" s="1" t="s">
        <v>17</v>
      </c>
      <c r="G989" s="1" t="s">
        <v>143</v>
      </c>
      <c r="M989" s="6">
        <f t="shared" si="30"/>
        <v>44635</v>
      </c>
      <c r="N989" s="7">
        <f t="shared" si="31"/>
        <v>44634.508344907408</v>
      </c>
      <c r="O989" s="7"/>
      <c r="P989" s="7"/>
    </row>
    <row r="990" spans="1:16" x14ac:dyDescent="0.3">
      <c r="A990" s="1" t="s">
        <v>5</v>
      </c>
      <c r="B990" s="1">
        <v>79</v>
      </c>
      <c r="C990" s="2">
        <v>44634.510185185187</v>
      </c>
      <c r="D990" s="1" t="s">
        <v>12</v>
      </c>
      <c r="E990" s="1" t="s">
        <v>15</v>
      </c>
      <c r="F990" s="1" t="s">
        <v>17</v>
      </c>
      <c r="G990" s="1" t="s">
        <v>143</v>
      </c>
      <c r="M990" s="6">
        <f t="shared" si="30"/>
        <v>44635</v>
      </c>
      <c r="N990" s="7">
        <f t="shared" si="31"/>
        <v>44634.510185185187</v>
      </c>
      <c r="O990" s="7"/>
      <c r="P990" s="7"/>
    </row>
    <row r="991" spans="1:16" x14ac:dyDescent="0.3">
      <c r="A991" s="1" t="s">
        <v>5</v>
      </c>
      <c r="B991" s="1">
        <v>73</v>
      </c>
      <c r="C991" s="2">
        <v>44634.511111111111</v>
      </c>
      <c r="D991" s="1" t="s">
        <v>12</v>
      </c>
      <c r="E991" s="1" t="s">
        <v>15</v>
      </c>
      <c r="F991" s="1" t="s">
        <v>17</v>
      </c>
      <c r="G991" s="1" t="s">
        <v>143</v>
      </c>
      <c r="M991" s="6">
        <f t="shared" si="30"/>
        <v>44635</v>
      </c>
      <c r="N991" s="7">
        <f t="shared" si="31"/>
        <v>44634.511111111111</v>
      </c>
      <c r="O991" s="7"/>
      <c r="P991" s="7"/>
    </row>
    <row r="992" spans="1:16" x14ac:dyDescent="0.3">
      <c r="A992" s="1" t="s">
        <v>5</v>
      </c>
      <c r="B992" s="1">
        <v>83</v>
      </c>
      <c r="C992" s="2">
        <v>44634.512685185182</v>
      </c>
      <c r="D992" s="1" t="s">
        <v>12</v>
      </c>
      <c r="E992" s="1" t="s">
        <v>15</v>
      </c>
      <c r="F992" s="1" t="s">
        <v>17</v>
      </c>
      <c r="G992" s="1" t="s">
        <v>143</v>
      </c>
      <c r="M992" s="6">
        <f t="shared" si="30"/>
        <v>44635</v>
      </c>
      <c r="N992" s="7">
        <f t="shared" si="31"/>
        <v>44634.512685185182</v>
      </c>
      <c r="O992" s="7"/>
      <c r="P992" s="7"/>
    </row>
    <row r="993" spans="1:16" x14ac:dyDescent="0.3">
      <c r="A993" s="1" t="s">
        <v>5</v>
      </c>
      <c r="B993" s="1">
        <v>82</v>
      </c>
      <c r="C993" s="2">
        <v>44634.513148148151</v>
      </c>
      <c r="D993" s="1" t="s">
        <v>12</v>
      </c>
      <c r="E993" s="1" t="s">
        <v>15</v>
      </c>
      <c r="F993" s="1" t="s">
        <v>17</v>
      </c>
      <c r="G993" s="1" t="s">
        <v>143</v>
      </c>
      <c r="M993" s="6">
        <f t="shared" si="30"/>
        <v>44635</v>
      </c>
      <c r="N993" s="7">
        <f t="shared" si="31"/>
        <v>44634.513148148151</v>
      </c>
      <c r="O993" s="7"/>
      <c r="P993" s="7"/>
    </row>
    <row r="994" spans="1:16" x14ac:dyDescent="0.3">
      <c r="A994" s="1" t="s">
        <v>5</v>
      </c>
      <c r="B994" s="1">
        <v>121</v>
      </c>
      <c r="C994" s="2">
        <v>44634.51458333333</v>
      </c>
      <c r="D994" s="1" t="s">
        <v>12</v>
      </c>
      <c r="E994" s="1" t="s">
        <v>15</v>
      </c>
      <c r="F994" s="1" t="s">
        <v>17</v>
      </c>
      <c r="G994" s="1" t="s">
        <v>143</v>
      </c>
      <c r="M994" s="6">
        <f t="shared" si="30"/>
        <v>44635</v>
      </c>
      <c r="N994" s="7">
        <f t="shared" si="31"/>
        <v>44634.51458333333</v>
      </c>
      <c r="O994" s="7"/>
      <c r="P994" s="7"/>
    </row>
    <row r="995" spans="1:16" x14ac:dyDescent="0.3">
      <c r="A995" s="1" t="s">
        <v>5</v>
      </c>
      <c r="B995" s="1">
        <v>81</v>
      </c>
      <c r="C995" s="2">
        <v>44634.515960648147</v>
      </c>
      <c r="D995" s="1" t="s">
        <v>12</v>
      </c>
      <c r="E995" s="1" t="s">
        <v>15</v>
      </c>
      <c r="F995" s="1" t="s">
        <v>17</v>
      </c>
      <c r="G995" s="1" t="s">
        <v>143</v>
      </c>
      <c r="M995" s="6">
        <f t="shared" si="30"/>
        <v>44635</v>
      </c>
      <c r="N995" s="7">
        <f t="shared" si="31"/>
        <v>44634.515960648147</v>
      </c>
      <c r="O995" s="7"/>
      <c r="P995" s="7"/>
    </row>
    <row r="996" spans="1:16" x14ac:dyDescent="0.3">
      <c r="A996" s="1" t="s">
        <v>5</v>
      </c>
      <c r="B996" s="1">
        <v>96</v>
      </c>
      <c r="C996" s="2">
        <v>44634.518055555556</v>
      </c>
      <c r="D996" s="1" t="s">
        <v>12</v>
      </c>
      <c r="E996" s="1" t="s">
        <v>15</v>
      </c>
      <c r="F996" s="1" t="s">
        <v>17</v>
      </c>
      <c r="G996" s="1" t="s">
        <v>143</v>
      </c>
      <c r="M996" s="6">
        <f t="shared" si="30"/>
        <v>44635</v>
      </c>
      <c r="N996" s="7">
        <f t="shared" si="31"/>
        <v>44634.518055555556</v>
      </c>
      <c r="O996" s="7"/>
      <c r="P996" s="7"/>
    </row>
    <row r="997" spans="1:16" x14ac:dyDescent="0.3">
      <c r="A997" s="1" t="s">
        <v>5</v>
      </c>
      <c r="B997" s="1">
        <v>95</v>
      </c>
      <c r="C997" s="2">
        <v>44634.521527777775</v>
      </c>
      <c r="D997" s="1" t="s">
        <v>12</v>
      </c>
      <c r="E997" s="1" t="s">
        <v>15</v>
      </c>
      <c r="F997" s="1" t="s">
        <v>17</v>
      </c>
      <c r="G997" s="1" t="s">
        <v>143</v>
      </c>
      <c r="M997" s="6">
        <f t="shared" si="30"/>
        <v>44635</v>
      </c>
      <c r="N997" s="7">
        <f t="shared" si="31"/>
        <v>44634.521527777775</v>
      </c>
      <c r="O997" s="7"/>
      <c r="P997" s="7"/>
    </row>
    <row r="998" spans="1:16" x14ac:dyDescent="0.3">
      <c r="A998" s="1" t="s">
        <v>5</v>
      </c>
      <c r="B998" s="1">
        <v>94</v>
      </c>
      <c r="C998" s="2">
        <v>44634.525000000001</v>
      </c>
      <c r="D998" s="1" t="s">
        <v>12</v>
      </c>
      <c r="E998" s="1" t="s">
        <v>15</v>
      </c>
      <c r="F998" s="1" t="s">
        <v>17</v>
      </c>
      <c r="G998" s="1" t="s">
        <v>143</v>
      </c>
      <c r="M998" s="6">
        <f t="shared" si="30"/>
        <v>44635</v>
      </c>
      <c r="N998" s="7">
        <f t="shared" si="31"/>
        <v>44634.525000000001</v>
      </c>
      <c r="O998" s="7"/>
      <c r="P998" s="7"/>
    </row>
    <row r="999" spans="1:16" x14ac:dyDescent="0.3">
      <c r="A999" s="1" t="s">
        <v>5</v>
      </c>
      <c r="B999" s="1">
        <v>92</v>
      </c>
      <c r="C999" s="2">
        <v>44634.52847222222</v>
      </c>
      <c r="D999" s="1" t="s">
        <v>12</v>
      </c>
      <c r="E999" s="1" t="s">
        <v>15</v>
      </c>
      <c r="F999" s="1" t="s">
        <v>17</v>
      </c>
      <c r="G999" s="1" t="s">
        <v>143</v>
      </c>
      <c r="M999" s="6">
        <f t="shared" si="30"/>
        <v>44635</v>
      </c>
      <c r="N999" s="7">
        <f t="shared" si="31"/>
        <v>44634.52847222222</v>
      </c>
      <c r="O999" s="7"/>
      <c r="P999" s="7"/>
    </row>
    <row r="1000" spans="1:16" x14ac:dyDescent="0.3">
      <c r="A1000" s="1" t="s">
        <v>5</v>
      </c>
      <c r="B1000" s="1">
        <v>113</v>
      </c>
      <c r="C1000" s="2">
        <v>44634.531944444447</v>
      </c>
      <c r="D1000" s="1" t="s">
        <v>12</v>
      </c>
      <c r="E1000" s="1" t="s">
        <v>15</v>
      </c>
      <c r="F1000" s="1" t="s">
        <v>17</v>
      </c>
      <c r="G1000" s="1" t="s">
        <v>143</v>
      </c>
      <c r="M1000" s="6">
        <f t="shared" si="30"/>
        <v>44635</v>
      </c>
      <c r="N1000" s="7">
        <f t="shared" si="31"/>
        <v>44634.531944444447</v>
      </c>
      <c r="O1000" s="7"/>
      <c r="P1000" s="7"/>
    </row>
    <row r="1001" spans="1:16" x14ac:dyDescent="0.3">
      <c r="A1001" s="1" t="s">
        <v>5</v>
      </c>
      <c r="B1001" s="1">
        <v>73</v>
      </c>
      <c r="C1001" s="2">
        <v>44634.535416666666</v>
      </c>
      <c r="D1001" s="1" t="s">
        <v>12</v>
      </c>
      <c r="E1001" s="1" t="s">
        <v>15</v>
      </c>
      <c r="F1001" s="1" t="s">
        <v>17</v>
      </c>
      <c r="G1001" s="1" t="s">
        <v>143</v>
      </c>
      <c r="M1001" s="6">
        <f t="shared" si="30"/>
        <v>44635</v>
      </c>
      <c r="N1001" s="7">
        <f t="shared" si="31"/>
        <v>44634.535416666666</v>
      </c>
      <c r="O1001" s="7"/>
      <c r="P1001" s="7"/>
    </row>
    <row r="1002" spans="1:16" x14ac:dyDescent="0.3">
      <c r="A1002" s="1" t="s">
        <v>5</v>
      </c>
      <c r="B1002" s="1">
        <v>101</v>
      </c>
      <c r="C1002" s="2">
        <v>44634.538888888892</v>
      </c>
      <c r="D1002" s="1" t="s">
        <v>12</v>
      </c>
      <c r="E1002" s="1" t="s">
        <v>15</v>
      </c>
      <c r="F1002" s="1" t="s">
        <v>17</v>
      </c>
      <c r="G1002" s="1" t="s">
        <v>143</v>
      </c>
      <c r="M1002" s="6">
        <f t="shared" si="30"/>
        <v>44635</v>
      </c>
      <c r="N1002" s="7">
        <f t="shared" si="31"/>
        <v>44634.538888888892</v>
      </c>
      <c r="O1002" s="7"/>
      <c r="P1002" s="7"/>
    </row>
    <row r="1003" spans="1:16" x14ac:dyDescent="0.3">
      <c r="A1003" s="1" t="s">
        <v>5</v>
      </c>
      <c r="B1003" s="1">
        <v>90</v>
      </c>
      <c r="C1003" s="2">
        <v>44634.542361111111</v>
      </c>
      <c r="D1003" s="1" t="s">
        <v>12</v>
      </c>
      <c r="E1003" s="1" t="s">
        <v>15</v>
      </c>
      <c r="F1003" s="1" t="s">
        <v>17</v>
      </c>
      <c r="G1003" s="1" t="s">
        <v>143</v>
      </c>
      <c r="M1003" s="6">
        <f t="shared" si="30"/>
        <v>44635</v>
      </c>
      <c r="N1003" s="7">
        <f t="shared" si="31"/>
        <v>44634.542361111111</v>
      </c>
      <c r="O1003" s="7"/>
      <c r="P1003" s="7"/>
    </row>
    <row r="1004" spans="1:16" x14ac:dyDescent="0.3">
      <c r="A1004" s="1" t="s">
        <v>5</v>
      </c>
      <c r="B1004" s="1">
        <v>109</v>
      </c>
      <c r="C1004" s="2">
        <v>44634.545636574076</v>
      </c>
      <c r="D1004" s="1" t="s">
        <v>12</v>
      </c>
      <c r="E1004" s="1" t="s">
        <v>15</v>
      </c>
      <c r="F1004" s="1" t="s">
        <v>17</v>
      </c>
      <c r="G1004" s="1" t="s">
        <v>143</v>
      </c>
      <c r="M1004" s="6">
        <f t="shared" si="30"/>
        <v>44635</v>
      </c>
      <c r="N1004" s="7">
        <f t="shared" si="31"/>
        <v>44634.545636574076</v>
      </c>
      <c r="O1004" s="7"/>
      <c r="P1004" s="7"/>
    </row>
    <row r="1005" spans="1:16" x14ac:dyDescent="0.3">
      <c r="A1005" s="1" t="s">
        <v>5</v>
      </c>
      <c r="B1005" s="1">
        <v>110</v>
      </c>
      <c r="C1005" s="2">
        <v>44634.54583333333</v>
      </c>
      <c r="D1005" s="1" t="s">
        <v>12</v>
      </c>
      <c r="E1005" s="1" t="s">
        <v>15</v>
      </c>
      <c r="F1005" s="1" t="s">
        <v>17</v>
      </c>
      <c r="G1005" s="1" t="s">
        <v>143</v>
      </c>
      <c r="M1005" s="6">
        <f t="shared" si="30"/>
        <v>44635</v>
      </c>
      <c r="N1005" s="7">
        <f t="shared" si="31"/>
        <v>44634.54583333333</v>
      </c>
      <c r="O1005" s="7"/>
      <c r="P1005" s="7"/>
    </row>
    <row r="1006" spans="1:16" x14ac:dyDescent="0.3">
      <c r="A1006" s="1" t="s">
        <v>5</v>
      </c>
      <c r="B1006" s="1">
        <v>79</v>
      </c>
      <c r="C1006" s="2">
        <v>44634.546678240738</v>
      </c>
      <c r="D1006" s="1" t="s">
        <v>10</v>
      </c>
      <c r="E1006" s="1" t="s">
        <v>15</v>
      </c>
      <c r="F1006" s="1" t="s">
        <v>17</v>
      </c>
      <c r="G1006" s="1" t="s">
        <v>143</v>
      </c>
      <c r="M1006" s="6">
        <f t="shared" si="30"/>
        <v>44635</v>
      </c>
      <c r="N1006" s="7">
        <f t="shared" si="31"/>
        <v>44634.546678240738</v>
      </c>
      <c r="O1006" s="7"/>
      <c r="P1006" s="7"/>
    </row>
    <row r="1007" spans="1:16" x14ac:dyDescent="0.3">
      <c r="A1007" s="1" t="s">
        <v>5</v>
      </c>
      <c r="B1007" s="1">
        <v>97</v>
      </c>
      <c r="C1007" s="2">
        <v>44634.549305555556</v>
      </c>
      <c r="D1007" s="1" t="s">
        <v>10</v>
      </c>
      <c r="E1007" s="1" t="s">
        <v>15</v>
      </c>
      <c r="F1007" s="1" t="s">
        <v>17</v>
      </c>
      <c r="G1007" s="1" t="s">
        <v>143</v>
      </c>
      <c r="M1007" s="6">
        <f t="shared" si="30"/>
        <v>44635</v>
      </c>
      <c r="N1007" s="7">
        <f t="shared" si="31"/>
        <v>44634.549305555556</v>
      </c>
      <c r="O1007" s="7"/>
      <c r="P1007" s="7"/>
    </row>
    <row r="1008" spans="1:16" x14ac:dyDescent="0.3">
      <c r="A1008" s="1" t="s">
        <v>5</v>
      </c>
      <c r="B1008" s="1">
        <v>82</v>
      </c>
      <c r="C1008" s="2">
        <v>44634.550833333335</v>
      </c>
      <c r="D1008" s="1" t="s">
        <v>10</v>
      </c>
      <c r="E1008" s="1" t="s">
        <v>15</v>
      </c>
      <c r="F1008" s="1" t="s">
        <v>17</v>
      </c>
      <c r="G1008" s="1" t="s">
        <v>143</v>
      </c>
      <c r="M1008" s="6">
        <f t="shared" si="30"/>
        <v>44635</v>
      </c>
      <c r="N1008" s="7">
        <f t="shared" si="31"/>
        <v>44634.550833333335</v>
      </c>
      <c r="O1008" s="7"/>
      <c r="P1008" s="7"/>
    </row>
    <row r="1009" spans="1:16" x14ac:dyDescent="0.3">
      <c r="A1009" s="1" t="s">
        <v>5</v>
      </c>
      <c r="B1009" s="1">
        <v>90</v>
      </c>
      <c r="C1009" s="2">
        <v>44634.552777777775</v>
      </c>
      <c r="D1009" s="1" t="s">
        <v>10</v>
      </c>
      <c r="E1009" s="1" t="s">
        <v>15</v>
      </c>
      <c r="F1009" s="1" t="s">
        <v>17</v>
      </c>
      <c r="G1009" s="1" t="s">
        <v>143</v>
      </c>
      <c r="M1009" s="6">
        <f t="shared" si="30"/>
        <v>44635</v>
      </c>
      <c r="N1009" s="7">
        <f t="shared" si="31"/>
        <v>44634.552777777775</v>
      </c>
      <c r="O1009" s="7"/>
      <c r="P1009" s="7"/>
    </row>
    <row r="1010" spans="1:16" x14ac:dyDescent="0.3">
      <c r="A1010" s="1" t="s">
        <v>5</v>
      </c>
      <c r="B1010" s="1">
        <v>71</v>
      </c>
      <c r="C1010" s="2">
        <v>44634.55296296296</v>
      </c>
      <c r="D1010" s="1" t="s">
        <v>10</v>
      </c>
      <c r="E1010" s="1" t="s">
        <v>15</v>
      </c>
      <c r="F1010" s="1" t="s">
        <v>17</v>
      </c>
      <c r="G1010" s="1" t="s">
        <v>143</v>
      </c>
      <c r="M1010" s="6">
        <f t="shared" si="30"/>
        <v>44635</v>
      </c>
      <c r="N1010" s="7">
        <f t="shared" si="31"/>
        <v>44634.55296296296</v>
      </c>
      <c r="O1010" s="7"/>
      <c r="P1010" s="7"/>
    </row>
    <row r="1011" spans="1:16" x14ac:dyDescent="0.3">
      <c r="A1011" s="1" t="s">
        <v>5</v>
      </c>
      <c r="B1011" s="1">
        <v>82</v>
      </c>
      <c r="C1011" s="2">
        <v>44634.554756944446</v>
      </c>
      <c r="D1011" s="1" t="s">
        <v>10</v>
      </c>
      <c r="E1011" s="1" t="s">
        <v>15</v>
      </c>
      <c r="F1011" s="1" t="s">
        <v>17</v>
      </c>
      <c r="G1011" s="1" t="s">
        <v>143</v>
      </c>
      <c r="M1011" s="6">
        <f t="shared" si="30"/>
        <v>44635</v>
      </c>
      <c r="N1011" s="7">
        <f t="shared" si="31"/>
        <v>44634.554756944446</v>
      </c>
      <c r="O1011" s="7"/>
      <c r="P1011" s="7"/>
    </row>
    <row r="1012" spans="1:16" x14ac:dyDescent="0.3">
      <c r="A1012" s="1" t="s">
        <v>5</v>
      </c>
      <c r="B1012" s="1">
        <v>106</v>
      </c>
      <c r="C1012" s="2">
        <v>44634.555902777778</v>
      </c>
      <c r="D1012" s="1" t="s">
        <v>10</v>
      </c>
      <c r="E1012" s="1" t="s">
        <v>15</v>
      </c>
      <c r="F1012" s="1" t="s">
        <v>119</v>
      </c>
      <c r="G1012" s="1" t="s">
        <v>143</v>
      </c>
      <c r="M1012" s="6">
        <f t="shared" si="30"/>
        <v>44635</v>
      </c>
      <c r="N1012" s="7">
        <f t="shared" si="31"/>
        <v>44634.555902777778</v>
      </c>
      <c r="O1012" s="7"/>
      <c r="P1012" s="7"/>
    </row>
    <row r="1013" spans="1:16" x14ac:dyDescent="0.3">
      <c r="A1013" s="1" t="s">
        <v>5</v>
      </c>
      <c r="B1013" s="1">
        <v>109</v>
      </c>
      <c r="C1013" s="2">
        <v>44634.556250000001</v>
      </c>
      <c r="D1013" s="1" t="s">
        <v>10</v>
      </c>
      <c r="E1013" s="1" t="s">
        <v>15</v>
      </c>
      <c r="F1013" s="1" t="s">
        <v>119</v>
      </c>
      <c r="G1013" s="1" t="s">
        <v>143</v>
      </c>
      <c r="M1013" s="6">
        <f t="shared" si="30"/>
        <v>44635</v>
      </c>
      <c r="N1013" s="7">
        <f t="shared" si="31"/>
        <v>44634.556250000001</v>
      </c>
      <c r="O1013" s="7"/>
      <c r="P1013" s="7"/>
    </row>
    <row r="1014" spans="1:16" x14ac:dyDescent="0.3">
      <c r="A1014" s="1" t="s">
        <v>5</v>
      </c>
      <c r="B1014" s="1">
        <v>82</v>
      </c>
      <c r="C1014" s="2">
        <v>44634.557037037041</v>
      </c>
      <c r="D1014" s="1" t="s">
        <v>10</v>
      </c>
      <c r="E1014" s="1" t="s">
        <v>15</v>
      </c>
      <c r="F1014" s="1" t="s">
        <v>119</v>
      </c>
      <c r="G1014" s="1" t="s">
        <v>143</v>
      </c>
      <c r="M1014" s="6">
        <f t="shared" si="30"/>
        <v>44635</v>
      </c>
      <c r="N1014" s="7">
        <f t="shared" si="31"/>
        <v>44634.557037037041</v>
      </c>
      <c r="O1014" s="7"/>
      <c r="P1014" s="7"/>
    </row>
    <row r="1015" spans="1:16" x14ac:dyDescent="0.3">
      <c r="A1015" s="1" t="s">
        <v>5</v>
      </c>
      <c r="B1015" s="1">
        <v>82</v>
      </c>
      <c r="C1015" s="2">
        <v>44634.557615740741</v>
      </c>
      <c r="D1015" s="1" t="s">
        <v>10</v>
      </c>
      <c r="E1015" s="1" t="s">
        <v>15</v>
      </c>
      <c r="F1015" s="1" t="s">
        <v>119</v>
      </c>
      <c r="G1015" s="1" t="s">
        <v>143</v>
      </c>
      <c r="M1015" s="6">
        <f t="shared" si="30"/>
        <v>44635</v>
      </c>
      <c r="N1015" s="7">
        <f t="shared" si="31"/>
        <v>44634.557615740741</v>
      </c>
      <c r="O1015" s="7"/>
      <c r="P1015" s="7"/>
    </row>
    <row r="1016" spans="1:16" x14ac:dyDescent="0.3">
      <c r="A1016" s="1" t="s">
        <v>5</v>
      </c>
      <c r="B1016" s="1">
        <v>85</v>
      </c>
      <c r="C1016" s="2">
        <v>44634.55972222222</v>
      </c>
      <c r="D1016" s="1" t="s">
        <v>10</v>
      </c>
      <c r="E1016" s="1" t="s">
        <v>15</v>
      </c>
      <c r="F1016" s="1" t="s">
        <v>119</v>
      </c>
      <c r="G1016" s="1" t="s">
        <v>143</v>
      </c>
      <c r="M1016" s="6">
        <f t="shared" si="30"/>
        <v>44635</v>
      </c>
      <c r="N1016" s="7">
        <f t="shared" si="31"/>
        <v>44634.55972222222</v>
      </c>
      <c r="O1016" s="7"/>
      <c r="P1016" s="7"/>
    </row>
    <row r="1017" spans="1:16" x14ac:dyDescent="0.3">
      <c r="A1017" s="1" t="s">
        <v>5</v>
      </c>
      <c r="B1017" s="1">
        <v>82</v>
      </c>
      <c r="C1017" s="2">
        <v>44634.560555555552</v>
      </c>
      <c r="D1017" s="1" t="s">
        <v>10</v>
      </c>
      <c r="E1017" s="1" t="s">
        <v>15</v>
      </c>
      <c r="F1017" s="1" t="s">
        <v>119</v>
      </c>
      <c r="G1017" s="1" t="s">
        <v>143</v>
      </c>
      <c r="M1017" s="6">
        <f t="shared" si="30"/>
        <v>44635</v>
      </c>
      <c r="N1017" s="7">
        <f t="shared" si="31"/>
        <v>44634.560555555552</v>
      </c>
      <c r="O1017" s="7"/>
      <c r="P1017" s="7"/>
    </row>
    <row r="1018" spans="1:16" x14ac:dyDescent="0.3">
      <c r="A1018" s="1" t="s">
        <v>5</v>
      </c>
      <c r="B1018" s="1">
        <v>80</v>
      </c>
      <c r="C1018" s="2">
        <v>44634.563194444447</v>
      </c>
      <c r="D1018" s="1" t="s">
        <v>10</v>
      </c>
      <c r="E1018" s="1" t="s">
        <v>15</v>
      </c>
      <c r="F1018" s="1" t="s">
        <v>119</v>
      </c>
      <c r="G1018" s="1" t="s">
        <v>143</v>
      </c>
      <c r="M1018" s="6">
        <f t="shared" si="30"/>
        <v>44635</v>
      </c>
      <c r="N1018" s="7">
        <f t="shared" si="31"/>
        <v>44634.563194444447</v>
      </c>
      <c r="O1018" s="7"/>
      <c r="P1018" s="7"/>
    </row>
    <row r="1019" spans="1:16" x14ac:dyDescent="0.3">
      <c r="A1019" s="1" t="s">
        <v>5</v>
      </c>
      <c r="B1019" s="1">
        <v>92</v>
      </c>
      <c r="C1019" s="2">
        <v>44634.566666666666</v>
      </c>
      <c r="D1019" s="1" t="s">
        <v>10</v>
      </c>
      <c r="E1019" s="1" t="s">
        <v>15</v>
      </c>
      <c r="F1019" s="1" t="s">
        <v>119</v>
      </c>
      <c r="G1019" s="1" t="s">
        <v>143</v>
      </c>
      <c r="M1019" s="6">
        <f t="shared" si="30"/>
        <v>44635</v>
      </c>
      <c r="N1019" s="7">
        <f t="shared" si="31"/>
        <v>44634.566666666666</v>
      </c>
      <c r="O1019" s="7"/>
      <c r="P1019" s="7"/>
    </row>
    <row r="1020" spans="1:16" x14ac:dyDescent="0.3">
      <c r="A1020" s="1" t="s">
        <v>5</v>
      </c>
      <c r="B1020" s="1">
        <v>78</v>
      </c>
      <c r="C1020" s="2">
        <v>44634.570138888892</v>
      </c>
      <c r="D1020" s="1" t="s">
        <v>10</v>
      </c>
      <c r="E1020" s="1" t="s">
        <v>15</v>
      </c>
      <c r="F1020" s="1" t="s">
        <v>119</v>
      </c>
      <c r="G1020" s="1" t="s">
        <v>143</v>
      </c>
      <c r="M1020" s="6">
        <f t="shared" si="30"/>
        <v>44635</v>
      </c>
      <c r="N1020" s="7">
        <f t="shared" si="31"/>
        <v>44634.570138888892</v>
      </c>
      <c r="O1020" s="7"/>
      <c r="P1020" s="7"/>
    </row>
    <row r="1021" spans="1:16" x14ac:dyDescent="0.3">
      <c r="A1021" s="1" t="s">
        <v>5</v>
      </c>
      <c r="B1021" s="1">
        <v>73</v>
      </c>
      <c r="C1021" s="2">
        <v>44634.573136574072</v>
      </c>
      <c r="D1021" s="1" t="s">
        <v>10</v>
      </c>
      <c r="E1021" s="1" t="s">
        <v>15</v>
      </c>
      <c r="F1021" s="1" t="s">
        <v>119</v>
      </c>
      <c r="G1021" s="1" t="s">
        <v>143</v>
      </c>
      <c r="M1021" s="6">
        <f t="shared" si="30"/>
        <v>44635</v>
      </c>
      <c r="N1021" s="7">
        <f t="shared" si="31"/>
        <v>44634.573136574072</v>
      </c>
      <c r="O1021" s="7"/>
      <c r="P1021" s="7"/>
    </row>
    <row r="1022" spans="1:16" x14ac:dyDescent="0.3">
      <c r="A1022" s="1" t="s">
        <v>5</v>
      </c>
      <c r="B1022" s="1">
        <v>78</v>
      </c>
      <c r="C1022" s="2">
        <v>44634.573611111111</v>
      </c>
      <c r="D1022" s="1" t="s">
        <v>10</v>
      </c>
      <c r="E1022" s="1" t="s">
        <v>15</v>
      </c>
      <c r="F1022" s="1" t="s">
        <v>119</v>
      </c>
      <c r="G1022" s="1" t="s">
        <v>143</v>
      </c>
      <c r="M1022" s="6">
        <f t="shared" si="30"/>
        <v>44635</v>
      </c>
      <c r="N1022" s="7">
        <f t="shared" si="31"/>
        <v>44634.573611111111</v>
      </c>
      <c r="O1022" s="7"/>
      <c r="P1022" s="7"/>
    </row>
    <row r="1023" spans="1:16" x14ac:dyDescent="0.3">
      <c r="A1023" s="1" t="s">
        <v>5</v>
      </c>
      <c r="B1023" s="1">
        <v>95</v>
      </c>
      <c r="C1023" s="2">
        <v>44634.57708333333</v>
      </c>
      <c r="D1023" s="1" t="s">
        <v>10</v>
      </c>
      <c r="E1023" s="1" t="s">
        <v>15</v>
      </c>
      <c r="F1023" s="1" t="s">
        <v>119</v>
      </c>
      <c r="G1023" s="1" t="s">
        <v>143</v>
      </c>
      <c r="M1023" s="6">
        <f t="shared" si="30"/>
        <v>44635</v>
      </c>
      <c r="N1023" s="7">
        <f t="shared" si="31"/>
        <v>44634.57708333333</v>
      </c>
      <c r="O1023" s="7"/>
      <c r="P1023" s="7"/>
    </row>
    <row r="1024" spans="1:16" x14ac:dyDescent="0.3">
      <c r="A1024" s="1" t="s">
        <v>5</v>
      </c>
      <c r="B1024" s="1">
        <v>82</v>
      </c>
      <c r="C1024" s="2">
        <v>44634.578715277778</v>
      </c>
      <c r="D1024" s="1" t="s">
        <v>10</v>
      </c>
      <c r="E1024" s="1" t="s">
        <v>15</v>
      </c>
      <c r="F1024" s="1" t="s">
        <v>119</v>
      </c>
      <c r="G1024" s="1" t="s">
        <v>143</v>
      </c>
      <c r="M1024" s="6">
        <f t="shared" si="30"/>
        <v>44635</v>
      </c>
      <c r="N1024" s="7">
        <f t="shared" si="31"/>
        <v>44634.578715277778</v>
      </c>
      <c r="O1024" s="7"/>
      <c r="P1024" s="7"/>
    </row>
    <row r="1025" spans="1:16" x14ac:dyDescent="0.3">
      <c r="A1025" s="1" t="s">
        <v>5</v>
      </c>
      <c r="B1025" s="1">
        <v>90</v>
      </c>
      <c r="C1025" s="2">
        <v>44634.580555555556</v>
      </c>
      <c r="D1025" s="1" t="s">
        <v>10</v>
      </c>
      <c r="E1025" s="1" t="s">
        <v>15</v>
      </c>
      <c r="F1025" s="1" t="s">
        <v>119</v>
      </c>
      <c r="G1025" s="1" t="s">
        <v>143</v>
      </c>
      <c r="M1025" s="6">
        <f t="shared" si="30"/>
        <v>44635</v>
      </c>
      <c r="N1025" s="7">
        <f t="shared" si="31"/>
        <v>44634.580555555556</v>
      </c>
      <c r="O1025" s="7"/>
      <c r="P1025" s="7"/>
    </row>
    <row r="1026" spans="1:16" x14ac:dyDescent="0.3">
      <c r="A1026" s="1" t="s">
        <v>5</v>
      </c>
      <c r="B1026" s="1">
        <v>134</v>
      </c>
      <c r="C1026" s="2">
        <v>44634.584027777775</v>
      </c>
      <c r="D1026" s="1" t="s">
        <v>10</v>
      </c>
      <c r="E1026" s="1" t="s">
        <v>15</v>
      </c>
      <c r="F1026" s="1" t="s">
        <v>119</v>
      </c>
      <c r="G1026" s="1" t="s">
        <v>143</v>
      </c>
      <c r="M1026" s="6">
        <f t="shared" si="30"/>
        <v>44635</v>
      </c>
      <c r="N1026" s="7">
        <f t="shared" si="31"/>
        <v>44634.584027777775</v>
      </c>
      <c r="O1026" s="7"/>
      <c r="P1026" s="7"/>
    </row>
    <row r="1027" spans="1:16" x14ac:dyDescent="0.3">
      <c r="A1027" s="1" t="s">
        <v>5</v>
      </c>
      <c r="B1027" s="1">
        <v>91</v>
      </c>
      <c r="C1027" s="2">
        <v>44634.587500000001</v>
      </c>
      <c r="D1027" s="1" t="s">
        <v>10</v>
      </c>
      <c r="E1027" s="1" t="s">
        <v>15</v>
      </c>
      <c r="F1027" s="1" t="s">
        <v>119</v>
      </c>
      <c r="G1027" s="1" t="s">
        <v>143</v>
      </c>
      <c r="M1027" s="6">
        <f t="shared" ref="M1027:M1090" si="32">VALUE(TEXT(C1027,0))</f>
        <v>44635</v>
      </c>
      <c r="N1027" s="7">
        <f t="shared" ref="N1027:N1090" si="33">C1027</f>
        <v>44634.587500000001</v>
      </c>
      <c r="O1027" s="7"/>
      <c r="P1027" s="7"/>
    </row>
    <row r="1028" spans="1:16" x14ac:dyDescent="0.3">
      <c r="A1028" s="1" t="s">
        <v>5</v>
      </c>
      <c r="B1028" s="1">
        <v>82</v>
      </c>
      <c r="C1028" s="2">
        <v>44634.588912037034</v>
      </c>
      <c r="D1028" s="1" t="s">
        <v>10</v>
      </c>
      <c r="E1028" s="1" t="s">
        <v>15</v>
      </c>
      <c r="F1028" s="1" t="s">
        <v>119</v>
      </c>
      <c r="G1028" s="1" t="s">
        <v>143</v>
      </c>
      <c r="M1028" s="6">
        <f t="shared" si="32"/>
        <v>44635</v>
      </c>
      <c r="N1028" s="7">
        <f t="shared" si="33"/>
        <v>44634.588912037034</v>
      </c>
      <c r="O1028" s="7"/>
      <c r="P1028" s="7"/>
    </row>
    <row r="1029" spans="1:16" x14ac:dyDescent="0.3">
      <c r="A1029" s="1" t="s">
        <v>5</v>
      </c>
      <c r="B1029" s="1">
        <v>69</v>
      </c>
      <c r="C1029" s="2">
        <v>44634.590775462966</v>
      </c>
      <c r="D1029" s="1" t="s">
        <v>10</v>
      </c>
      <c r="E1029" s="1" t="s">
        <v>15</v>
      </c>
      <c r="F1029" s="1" t="s">
        <v>119</v>
      </c>
      <c r="G1029" s="1" t="s">
        <v>143</v>
      </c>
      <c r="M1029" s="6">
        <f t="shared" si="32"/>
        <v>44635</v>
      </c>
      <c r="N1029" s="7">
        <f t="shared" si="33"/>
        <v>44634.590775462966</v>
      </c>
      <c r="O1029" s="7"/>
      <c r="P1029" s="7"/>
    </row>
    <row r="1030" spans="1:16" x14ac:dyDescent="0.3">
      <c r="A1030" s="1" t="s">
        <v>5</v>
      </c>
      <c r="B1030" s="1">
        <v>71</v>
      </c>
      <c r="C1030" s="2">
        <v>44634.59097222222</v>
      </c>
      <c r="D1030" s="1" t="s">
        <v>10</v>
      </c>
      <c r="E1030" s="1" t="s">
        <v>15</v>
      </c>
      <c r="F1030" s="1" t="s">
        <v>119</v>
      </c>
      <c r="G1030" s="1" t="s">
        <v>143</v>
      </c>
      <c r="M1030" s="6">
        <f t="shared" si="32"/>
        <v>44635</v>
      </c>
      <c r="N1030" s="7">
        <f t="shared" si="33"/>
        <v>44634.59097222222</v>
      </c>
      <c r="O1030" s="7"/>
      <c r="P1030" s="7"/>
    </row>
    <row r="1031" spans="1:16" x14ac:dyDescent="0.3">
      <c r="A1031" s="1" t="s">
        <v>5</v>
      </c>
      <c r="B1031" s="1">
        <v>82</v>
      </c>
      <c r="C1031" s="2">
        <v>44634.591412037036</v>
      </c>
      <c r="D1031" s="1" t="s">
        <v>10</v>
      </c>
      <c r="E1031" s="1" t="s">
        <v>15</v>
      </c>
      <c r="F1031" s="1" t="s">
        <v>119</v>
      </c>
      <c r="G1031" s="1" t="s">
        <v>143</v>
      </c>
      <c r="M1031" s="6">
        <f t="shared" si="32"/>
        <v>44635</v>
      </c>
      <c r="N1031" s="7">
        <f t="shared" si="33"/>
        <v>44634.591412037036</v>
      </c>
      <c r="O1031" s="7"/>
      <c r="P1031" s="7"/>
    </row>
    <row r="1032" spans="1:16" x14ac:dyDescent="0.3">
      <c r="A1032" s="1" t="s">
        <v>5</v>
      </c>
      <c r="B1032" s="1">
        <v>82</v>
      </c>
      <c r="C1032" s="2">
        <v>44634.593668981484</v>
      </c>
      <c r="D1032" s="1" t="s">
        <v>10</v>
      </c>
      <c r="E1032" s="1" t="s">
        <v>15</v>
      </c>
      <c r="F1032" s="1" t="s">
        <v>119</v>
      </c>
      <c r="G1032" s="1" t="s">
        <v>143</v>
      </c>
      <c r="M1032" s="6">
        <f t="shared" si="32"/>
        <v>44635</v>
      </c>
      <c r="N1032" s="7">
        <f t="shared" si="33"/>
        <v>44634.593668981484</v>
      </c>
      <c r="O1032" s="7"/>
      <c r="P1032" s="7"/>
    </row>
    <row r="1033" spans="1:16" x14ac:dyDescent="0.3">
      <c r="A1033" s="1" t="s">
        <v>5</v>
      </c>
      <c r="B1033" s="1">
        <v>80</v>
      </c>
      <c r="C1033" s="2">
        <v>44634.594444444447</v>
      </c>
      <c r="D1033" s="1" t="s">
        <v>10</v>
      </c>
      <c r="E1033" s="1" t="s">
        <v>15</v>
      </c>
      <c r="F1033" s="1" t="s">
        <v>119</v>
      </c>
      <c r="G1033" s="1" t="s">
        <v>143</v>
      </c>
      <c r="M1033" s="6">
        <f t="shared" si="32"/>
        <v>44635</v>
      </c>
      <c r="N1033" s="7">
        <f t="shared" si="33"/>
        <v>44634.594444444447</v>
      </c>
      <c r="O1033" s="7"/>
      <c r="P1033" s="7"/>
    </row>
    <row r="1034" spans="1:16" x14ac:dyDescent="0.3">
      <c r="A1034" s="1" t="s">
        <v>5</v>
      </c>
      <c r="B1034" s="1">
        <v>82</v>
      </c>
      <c r="C1034" s="2">
        <v>44634.594942129632</v>
      </c>
      <c r="D1034" s="1" t="s">
        <v>10</v>
      </c>
      <c r="E1034" s="1" t="s">
        <v>15</v>
      </c>
      <c r="F1034" s="1" t="s">
        <v>119</v>
      </c>
      <c r="G1034" s="1" t="s">
        <v>143</v>
      </c>
      <c r="M1034" s="6">
        <f t="shared" si="32"/>
        <v>44635</v>
      </c>
      <c r="N1034" s="7">
        <f t="shared" si="33"/>
        <v>44634.594942129632</v>
      </c>
      <c r="O1034" s="7"/>
      <c r="P1034" s="7"/>
    </row>
    <row r="1035" spans="1:16" x14ac:dyDescent="0.3">
      <c r="A1035" s="1" t="s">
        <v>5</v>
      </c>
      <c r="B1035" s="1">
        <v>81</v>
      </c>
      <c r="C1035" s="2">
        <v>44634.595092592594</v>
      </c>
      <c r="D1035" s="1" t="s">
        <v>10</v>
      </c>
      <c r="E1035" s="1" t="s">
        <v>15</v>
      </c>
      <c r="F1035" s="1" t="s">
        <v>119</v>
      </c>
      <c r="G1035" s="1" t="s">
        <v>143</v>
      </c>
      <c r="M1035" s="6">
        <f t="shared" si="32"/>
        <v>44635</v>
      </c>
      <c r="N1035" s="7">
        <f t="shared" si="33"/>
        <v>44634.595092592594</v>
      </c>
      <c r="O1035" s="7"/>
      <c r="P1035" s="7"/>
    </row>
    <row r="1036" spans="1:16" x14ac:dyDescent="0.3">
      <c r="A1036" s="1" t="s">
        <v>5</v>
      </c>
      <c r="B1036" s="1">
        <v>81</v>
      </c>
      <c r="C1036" s="2">
        <v>44634.595775462964</v>
      </c>
      <c r="D1036" s="1" t="s">
        <v>10</v>
      </c>
      <c r="E1036" s="1" t="s">
        <v>15</v>
      </c>
      <c r="F1036" s="1" t="s">
        <v>119</v>
      </c>
      <c r="G1036" s="1" t="s">
        <v>143</v>
      </c>
      <c r="M1036" s="6">
        <f t="shared" si="32"/>
        <v>44635</v>
      </c>
      <c r="N1036" s="7">
        <f t="shared" si="33"/>
        <v>44634.595775462964</v>
      </c>
      <c r="O1036" s="7"/>
      <c r="P1036" s="7"/>
    </row>
    <row r="1037" spans="1:16" x14ac:dyDescent="0.3">
      <c r="A1037" s="1" t="s">
        <v>5</v>
      </c>
      <c r="B1037" s="1">
        <v>100</v>
      </c>
      <c r="C1037" s="2">
        <v>44634.597916666666</v>
      </c>
      <c r="D1037" s="1" t="s">
        <v>10</v>
      </c>
      <c r="E1037" s="1" t="s">
        <v>15</v>
      </c>
      <c r="F1037" s="1" t="s">
        <v>119</v>
      </c>
      <c r="G1037" s="1" t="s">
        <v>143</v>
      </c>
      <c r="M1037" s="6">
        <f t="shared" si="32"/>
        <v>44635</v>
      </c>
      <c r="N1037" s="7">
        <f t="shared" si="33"/>
        <v>44634.597916666666</v>
      </c>
      <c r="O1037" s="7"/>
      <c r="P1037" s="7"/>
    </row>
    <row r="1038" spans="1:16" x14ac:dyDescent="0.3">
      <c r="A1038" s="1" t="s">
        <v>5</v>
      </c>
      <c r="B1038" s="1">
        <v>78</v>
      </c>
      <c r="C1038" s="2">
        <v>44634.600324074076</v>
      </c>
      <c r="D1038" s="1" t="s">
        <v>10</v>
      </c>
      <c r="E1038" s="1" t="s">
        <v>15</v>
      </c>
      <c r="F1038" s="1" t="s">
        <v>119</v>
      </c>
      <c r="G1038" s="1" t="s">
        <v>143</v>
      </c>
      <c r="M1038" s="6">
        <f t="shared" si="32"/>
        <v>44635</v>
      </c>
      <c r="N1038" s="7">
        <f t="shared" si="33"/>
        <v>44634.600324074076</v>
      </c>
      <c r="O1038" s="7"/>
      <c r="P1038" s="7"/>
    </row>
    <row r="1039" spans="1:16" x14ac:dyDescent="0.3">
      <c r="A1039" s="1" t="s">
        <v>5</v>
      </c>
      <c r="B1039" s="1">
        <v>81</v>
      </c>
      <c r="C1039" s="2">
        <v>44634.600856481484</v>
      </c>
      <c r="D1039" s="1" t="s">
        <v>10</v>
      </c>
      <c r="E1039" s="1" t="s">
        <v>15</v>
      </c>
      <c r="F1039" s="1" t="s">
        <v>119</v>
      </c>
      <c r="G1039" s="1" t="s">
        <v>143</v>
      </c>
      <c r="M1039" s="6">
        <f t="shared" si="32"/>
        <v>44635</v>
      </c>
      <c r="N1039" s="7">
        <f t="shared" si="33"/>
        <v>44634.600856481484</v>
      </c>
      <c r="O1039" s="7"/>
      <c r="P1039" s="7"/>
    </row>
    <row r="1040" spans="1:16" x14ac:dyDescent="0.3">
      <c r="A1040" s="1" t="s">
        <v>5</v>
      </c>
      <c r="B1040" s="1">
        <v>99</v>
      </c>
      <c r="C1040" s="2">
        <v>44634.601041666669</v>
      </c>
      <c r="D1040" s="1" t="s">
        <v>10</v>
      </c>
      <c r="E1040" s="1" t="s">
        <v>15</v>
      </c>
      <c r="F1040" s="1" t="s">
        <v>119</v>
      </c>
      <c r="G1040" s="1" t="s">
        <v>143</v>
      </c>
      <c r="M1040" s="6">
        <f t="shared" si="32"/>
        <v>44635</v>
      </c>
      <c r="N1040" s="7">
        <f t="shared" si="33"/>
        <v>44634.601041666669</v>
      </c>
      <c r="O1040" s="7"/>
      <c r="P1040" s="7"/>
    </row>
    <row r="1041" spans="1:16" x14ac:dyDescent="0.3">
      <c r="A1041" s="1" t="s">
        <v>5</v>
      </c>
      <c r="B1041" s="1">
        <v>96</v>
      </c>
      <c r="C1041" s="2">
        <v>44634.601388888892</v>
      </c>
      <c r="D1041" s="1" t="s">
        <v>10</v>
      </c>
      <c r="E1041" s="1" t="s">
        <v>15</v>
      </c>
      <c r="F1041" s="1" t="s">
        <v>119</v>
      </c>
      <c r="G1041" s="1" t="s">
        <v>143</v>
      </c>
      <c r="M1041" s="6">
        <f t="shared" si="32"/>
        <v>44635</v>
      </c>
      <c r="N1041" s="7">
        <f t="shared" si="33"/>
        <v>44634.601388888892</v>
      </c>
      <c r="O1041" s="7"/>
      <c r="P1041" s="7"/>
    </row>
    <row r="1042" spans="1:16" x14ac:dyDescent="0.3">
      <c r="A1042" s="1" t="s">
        <v>5</v>
      </c>
      <c r="B1042" s="1">
        <v>84</v>
      </c>
      <c r="C1042" s="2">
        <v>44634.604861111111</v>
      </c>
      <c r="D1042" s="1" t="s">
        <v>10</v>
      </c>
      <c r="E1042" s="1" t="s">
        <v>15</v>
      </c>
      <c r="F1042" s="1" t="s">
        <v>119</v>
      </c>
      <c r="G1042" s="1" t="s">
        <v>143</v>
      </c>
      <c r="M1042" s="6">
        <f t="shared" si="32"/>
        <v>44635</v>
      </c>
      <c r="N1042" s="7">
        <f t="shared" si="33"/>
        <v>44634.604861111111</v>
      </c>
      <c r="O1042" s="7"/>
      <c r="P1042" s="7"/>
    </row>
    <row r="1043" spans="1:16" x14ac:dyDescent="0.3">
      <c r="A1043" s="1" t="s">
        <v>5</v>
      </c>
      <c r="B1043" s="1">
        <v>101</v>
      </c>
      <c r="C1043" s="2">
        <v>44634.60833333333</v>
      </c>
      <c r="D1043" s="1" t="s">
        <v>10</v>
      </c>
      <c r="E1043" s="1" t="s">
        <v>15</v>
      </c>
      <c r="F1043" s="1" t="s">
        <v>119</v>
      </c>
      <c r="G1043" s="1" t="s">
        <v>143</v>
      </c>
      <c r="M1043" s="6">
        <f t="shared" si="32"/>
        <v>44635</v>
      </c>
      <c r="N1043" s="7">
        <f t="shared" si="33"/>
        <v>44634.60833333333</v>
      </c>
      <c r="O1043" s="7"/>
      <c r="P1043" s="7"/>
    </row>
    <row r="1044" spans="1:16" x14ac:dyDescent="0.3">
      <c r="A1044" s="1" t="s">
        <v>5</v>
      </c>
      <c r="B1044" s="1">
        <v>66</v>
      </c>
      <c r="C1044" s="2">
        <v>44634.611909722225</v>
      </c>
      <c r="D1044" s="1" t="s">
        <v>10</v>
      </c>
      <c r="E1044" s="1" t="s">
        <v>15</v>
      </c>
      <c r="F1044" s="1" t="s">
        <v>119</v>
      </c>
      <c r="G1044" s="1" t="s">
        <v>143</v>
      </c>
      <c r="M1044" s="6">
        <f t="shared" si="32"/>
        <v>44635</v>
      </c>
      <c r="N1044" s="7">
        <f t="shared" si="33"/>
        <v>44634.611909722225</v>
      </c>
      <c r="O1044" s="7"/>
      <c r="P1044" s="7"/>
    </row>
    <row r="1045" spans="1:16" x14ac:dyDescent="0.3">
      <c r="A1045" s="1" t="s">
        <v>5</v>
      </c>
      <c r="B1045" s="1">
        <v>90</v>
      </c>
      <c r="C1045" s="2">
        <v>44634.613194444442</v>
      </c>
      <c r="D1045" s="1" t="s">
        <v>10</v>
      </c>
      <c r="E1045" s="1" t="s">
        <v>15</v>
      </c>
      <c r="F1045" s="1" t="s">
        <v>119</v>
      </c>
      <c r="G1045" s="1" t="s">
        <v>143</v>
      </c>
      <c r="M1045" s="6">
        <f t="shared" si="32"/>
        <v>44635</v>
      </c>
      <c r="N1045" s="7">
        <f t="shared" si="33"/>
        <v>44634.613194444442</v>
      </c>
      <c r="O1045" s="7"/>
      <c r="P1045" s="7"/>
    </row>
    <row r="1046" spans="1:16" x14ac:dyDescent="0.3">
      <c r="A1046" s="1" t="s">
        <v>5</v>
      </c>
      <c r="B1046" s="1">
        <v>102</v>
      </c>
      <c r="C1046" s="2">
        <v>44634.613391203704</v>
      </c>
      <c r="D1046" s="1" t="s">
        <v>10</v>
      </c>
      <c r="E1046" s="1" t="s">
        <v>15</v>
      </c>
      <c r="F1046" s="1" t="s">
        <v>119</v>
      </c>
      <c r="G1046" s="1" t="s">
        <v>143</v>
      </c>
      <c r="M1046" s="6">
        <f t="shared" si="32"/>
        <v>44635</v>
      </c>
      <c r="N1046" s="7">
        <f t="shared" si="33"/>
        <v>44634.613391203704</v>
      </c>
      <c r="O1046" s="7"/>
      <c r="P1046" s="7"/>
    </row>
    <row r="1047" spans="1:16" x14ac:dyDescent="0.3">
      <c r="A1047" s="1" t="s">
        <v>5</v>
      </c>
      <c r="B1047" s="1">
        <v>91</v>
      </c>
      <c r="C1047" s="2">
        <v>44634.615277777775</v>
      </c>
      <c r="D1047" s="1" t="s">
        <v>10</v>
      </c>
      <c r="E1047" s="1" t="s">
        <v>15</v>
      </c>
      <c r="F1047" s="1" t="s">
        <v>119</v>
      </c>
      <c r="G1047" s="1" t="s">
        <v>143</v>
      </c>
      <c r="M1047" s="6">
        <f t="shared" si="32"/>
        <v>44635</v>
      </c>
      <c r="N1047" s="7">
        <f t="shared" si="33"/>
        <v>44634.615277777775</v>
      </c>
      <c r="O1047" s="7"/>
      <c r="P1047" s="7"/>
    </row>
    <row r="1048" spans="1:16" x14ac:dyDescent="0.3">
      <c r="A1048" s="1" t="s">
        <v>5</v>
      </c>
      <c r="B1048" s="1">
        <v>77</v>
      </c>
      <c r="C1048" s="2">
        <v>44634.617847222224</v>
      </c>
      <c r="D1048" s="1" t="s">
        <v>10</v>
      </c>
      <c r="E1048" s="1" t="s">
        <v>15</v>
      </c>
      <c r="F1048" s="1" t="s">
        <v>119</v>
      </c>
      <c r="G1048" s="1" t="s">
        <v>143</v>
      </c>
      <c r="M1048" s="6">
        <f t="shared" si="32"/>
        <v>44635</v>
      </c>
      <c r="N1048" s="7">
        <f t="shared" si="33"/>
        <v>44634.617847222224</v>
      </c>
      <c r="O1048" s="7"/>
      <c r="P1048" s="7"/>
    </row>
    <row r="1049" spans="1:16" x14ac:dyDescent="0.3">
      <c r="A1049" s="1" t="s">
        <v>5</v>
      </c>
      <c r="B1049" s="1">
        <v>105</v>
      </c>
      <c r="C1049" s="2">
        <v>44634.618750000001</v>
      </c>
      <c r="D1049" s="1" t="s">
        <v>10</v>
      </c>
      <c r="E1049" s="1" t="s">
        <v>15</v>
      </c>
      <c r="F1049" s="1" t="s">
        <v>119</v>
      </c>
      <c r="G1049" s="1" t="s">
        <v>143</v>
      </c>
      <c r="M1049" s="6">
        <f t="shared" si="32"/>
        <v>44635</v>
      </c>
      <c r="N1049" s="7">
        <f t="shared" si="33"/>
        <v>44634.618750000001</v>
      </c>
      <c r="O1049" s="7"/>
      <c r="P1049" s="7"/>
    </row>
    <row r="1050" spans="1:16" x14ac:dyDescent="0.3">
      <c r="A1050" s="1" t="s">
        <v>5</v>
      </c>
      <c r="B1050" s="1">
        <v>80</v>
      </c>
      <c r="C1050" s="2">
        <v>44634.621469907404</v>
      </c>
      <c r="D1050" s="1" t="s">
        <v>10</v>
      </c>
      <c r="E1050" s="1" t="s">
        <v>15</v>
      </c>
      <c r="F1050" s="1" t="s">
        <v>119</v>
      </c>
      <c r="G1050" s="1" t="s">
        <v>143</v>
      </c>
      <c r="M1050" s="6">
        <f t="shared" si="32"/>
        <v>44635</v>
      </c>
      <c r="N1050" s="7">
        <f t="shared" si="33"/>
        <v>44634.621469907404</v>
      </c>
      <c r="O1050" s="7"/>
      <c r="P1050" s="7"/>
    </row>
    <row r="1051" spans="1:16" x14ac:dyDescent="0.3">
      <c r="A1051" s="1" t="s">
        <v>5</v>
      </c>
      <c r="B1051" s="1">
        <v>86</v>
      </c>
      <c r="C1051" s="2">
        <v>44634.621701388889</v>
      </c>
      <c r="D1051" s="1" t="s">
        <v>10</v>
      </c>
      <c r="E1051" s="1" t="s">
        <v>15</v>
      </c>
      <c r="F1051" s="1" t="s">
        <v>119</v>
      </c>
      <c r="G1051" s="1" t="s">
        <v>143</v>
      </c>
      <c r="M1051" s="6">
        <f t="shared" si="32"/>
        <v>44635</v>
      </c>
      <c r="N1051" s="7">
        <f t="shared" si="33"/>
        <v>44634.621701388889</v>
      </c>
      <c r="O1051" s="7"/>
      <c r="P1051" s="7"/>
    </row>
    <row r="1052" spans="1:16" x14ac:dyDescent="0.3">
      <c r="A1052" s="1" t="s">
        <v>5</v>
      </c>
      <c r="B1052" s="1">
        <v>88</v>
      </c>
      <c r="C1052" s="2">
        <v>44634.62222222222</v>
      </c>
      <c r="D1052" s="1" t="s">
        <v>10</v>
      </c>
      <c r="E1052" s="1" t="s">
        <v>15</v>
      </c>
      <c r="F1052" s="1" t="s">
        <v>119</v>
      </c>
      <c r="G1052" s="1" t="s">
        <v>143</v>
      </c>
      <c r="M1052" s="6">
        <f t="shared" si="32"/>
        <v>44635</v>
      </c>
      <c r="N1052" s="7">
        <f t="shared" si="33"/>
        <v>44634.62222222222</v>
      </c>
      <c r="O1052" s="7"/>
      <c r="P1052" s="7"/>
    </row>
    <row r="1053" spans="1:16" x14ac:dyDescent="0.3">
      <c r="A1053" s="1" t="s">
        <v>5</v>
      </c>
      <c r="B1053" s="1">
        <v>82</v>
      </c>
      <c r="C1053" s="2">
        <v>44634.623217592591</v>
      </c>
      <c r="D1053" s="1" t="s">
        <v>10</v>
      </c>
      <c r="E1053" s="1" t="s">
        <v>15</v>
      </c>
      <c r="F1053" s="1" t="s">
        <v>119</v>
      </c>
      <c r="G1053" s="1" t="s">
        <v>143</v>
      </c>
      <c r="M1053" s="6">
        <f t="shared" si="32"/>
        <v>44635</v>
      </c>
      <c r="N1053" s="7">
        <f t="shared" si="33"/>
        <v>44634.623217592591</v>
      </c>
      <c r="O1053" s="7"/>
      <c r="P1053" s="7"/>
    </row>
    <row r="1054" spans="1:16" x14ac:dyDescent="0.3">
      <c r="A1054" s="1" t="s">
        <v>5</v>
      </c>
      <c r="B1054" s="1">
        <v>90</v>
      </c>
      <c r="C1054" s="2">
        <v>44634.625486111108</v>
      </c>
      <c r="D1054" s="1" t="s">
        <v>10</v>
      </c>
      <c r="E1054" s="1" t="s">
        <v>15</v>
      </c>
      <c r="F1054" s="1" t="s">
        <v>119</v>
      </c>
      <c r="G1054" s="1" t="s">
        <v>143</v>
      </c>
      <c r="M1054" s="6">
        <f t="shared" si="32"/>
        <v>44635</v>
      </c>
      <c r="N1054" s="7">
        <f t="shared" si="33"/>
        <v>44634.625486111108</v>
      </c>
      <c r="O1054" s="7"/>
      <c r="P1054" s="7"/>
    </row>
    <row r="1055" spans="1:16" x14ac:dyDescent="0.3">
      <c r="A1055" s="1" t="s">
        <v>5</v>
      </c>
      <c r="B1055" s="1">
        <v>85</v>
      </c>
      <c r="C1055" s="2">
        <v>44634.625694444447</v>
      </c>
      <c r="D1055" s="1" t="s">
        <v>13</v>
      </c>
      <c r="E1055" s="1" t="s">
        <v>15</v>
      </c>
      <c r="F1055" s="1" t="s">
        <v>119</v>
      </c>
      <c r="G1055" s="1" t="s">
        <v>143</v>
      </c>
      <c r="M1055" s="6">
        <f t="shared" si="32"/>
        <v>44635</v>
      </c>
      <c r="N1055" s="7">
        <f t="shared" si="33"/>
        <v>44634.625694444447</v>
      </c>
      <c r="O1055" s="7"/>
      <c r="P1055" s="7"/>
    </row>
    <row r="1056" spans="1:16" x14ac:dyDescent="0.3">
      <c r="A1056" s="1" t="s">
        <v>5</v>
      </c>
      <c r="B1056" s="1">
        <v>80</v>
      </c>
      <c r="C1056" s="2">
        <v>44634.625810185185</v>
      </c>
      <c r="D1056" s="1" t="s">
        <v>13</v>
      </c>
      <c r="E1056" s="1" t="s">
        <v>15</v>
      </c>
      <c r="F1056" s="1" t="s">
        <v>119</v>
      </c>
      <c r="G1056" s="1" t="s">
        <v>143</v>
      </c>
      <c r="M1056" s="6">
        <f t="shared" si="32"/>
        <v>44635</v>
      </c>
      <c r="N1056" s="7">
        <f t="shared" si="33"/>
        <v>44634.625810185185</v>
      </c>
      <c r="O1056" s="7"/>
      <c r="P1056" s="7"/>
    </row>
    <row r="1057" spans="1:16" x14ac:dyDescent="0.3">
      <c r="A1057" s="1" t="s">
        <v>5</v>
      </c>
      <c r="B1057" s="1">
        <v>82</v>
      </c>
      <c r="C1057" s="2">
        <v>44634.626805555556</v>
      </c>
      <c r="D1057" s="1" t="s">
        <v>13</v>
      </c>
      <c r="E1057" s="1" t="s">
        <v>15</v>
      </c>
      <c r="F1057" s="1" t="s">
        <v>119</v>
      </c>
      <c r="G1057" s="1" t="s">
        <v>143</v>
      </c>
      <c r="M1057" s="6">
        <f t="shared" si="32"/>
        <v>44635</v>
      </c>
      <c r="N1057" s="7">
        <f t="shared" si="33"/>
        <v>44634.626805555556</v>
      </c>
      <c r="O1057" s="7"/>
      <c r="P1057" s="7"/>
    </row>
    <row r="1058" spans="1:16" x14ac:dyDescent="0.3">
      <c r="A1058" s="1" t="s">
        <v>5</v>
      </c>
      <c r="B1058" s="1">
        <v>94</v>
      </c>
      <c r="C1058" s="2">
        <v>44634.629166666666</v>
      </c>
      <c r="D1058" s="1" t="s">
        <v>13</v>
      </c>
      <c r="E1058" s="1" t="s">
        <v>15</v>
      </c>
      <c r="F1058" s="1" t="s">
        <v>119</v>
      </c>
      <c r="G1058" s="1" t="s">
        <v>143</v>
      </c>
      <c r="M1058" s="6">
        <f t="shared" si="32"/>
        <v>44635</v>
      </c>
      <c r="N1058" s="7">
        <f t="shared" si="33"/>
        <v>44634.629166666666</v>
      </c>
      <c r="O1058" s="7"/>
      <c r="P1058" s="7"/>
    </row>
    <row r="1059" spans="1:16" x14ac:dyDescent="0.3">
      <c r="A1059" s="1" t="s">
        <v>5</v>
      </c>
      <c r="B1059" s="1">
        <v>82</v>
      </c>
      <c r="C1059" s="2">
        <v>44634.631076388891</v>
      </c>
      <c r="D1059" s="1" t="s">
        <v>13</v>
      </c>
      <c r="E1059" s="1" t="s">
        <v>15</v>
      </c>
      <c r="F1059" s="1" t="s">
        <v>119</v>
      </c>
      <c r="G1059" s="1" t="s">
        <v>143</v>
      </c>
      <c r="M1059" s="6">
        <f t="shared" si="32"/>
        <v>44635</v>
      </c>
      <c r="N1059" s="7">
        <f t="shared" si="33"/>
        <v>44634.631076388891</v>
      </c>
      <c r="O1059" s="7"/>
      <c r="P1059" s="7"/>
    </row>
    <row r="1060" spans="1:16" x14ac:dyDescent="0.3">
      <c r="A1060" s="1" t="s">
        <v>5</v>
      </c>
      <c r="B1060" s="1">
        <v>78</v>
      </c>
      <c r="C1060" s="2">
        <v>44634.632638888892</v>
      </c>
      <c r="D1060" s="1" t="s">
        <v>13</v>
      </c>
      <c r="E1060" s="1" t="s">
        <v>15</v>
      </c>
      <c r="F1060" s="1" t="s">
        <v>119</v>
      </c>
      <c r="G1060" s="1" t="s">
        <v>143</v>
      </c>
      <c r="M1060" s="6">
        <f t="shared" si="32"/>
        <v>44635</v>
      </c>
      <c r="N1060" s="7">
        <f t="shared" si="33"/>
        <v>44634.632638888892</v>
      </c>
      <c r="O1060" s="7"/>
      <c r="P1060" s="7"/>
    </row>
    <row r="1061" spans="1:16" x14ac:dyDescent="0.3">
      <c r="A1061" s="1" t="s">
        <v>5</v>
      </c>
      <c r="B1061" s="1">
        <v>113</v>
      </c>
      <c r="C1061" s="2">
        <v>44634.636111111111</v>
      </c>
      <c r="D1061" s="1" t="s">
        <v>13</v>
      </c>
      <c r="E1061" s="1" t="s">
        <v>15</v>
      </c>
      <c r="F1061" s="1" t="s">
        <v>119</v>
      </c>
      <c r="G1061" s="1" t="s">
        <v>143</v>
      </c>
      <c r="M1061" s="6">
        <f t="shared" si="32"/>
        <v>44635</v>
      </c>
      <c r="N1061" s="7">
        <f t="shared" si="33"/>
        <v>44634.636111111111</v>
      </c>
      <c r="O1061" s="7"/>
      <c r="P1061" s="7"/>
    </row>
    <row r="1062" spans="1:16" x14ac:dyDescent="0.3">
      <c r="A1062" s="1" t="s">
        <v>5</v>
      </c>
      <c r="B1062" s="1">
        <v>111</v>
      </c>
      <c r="C1062" s="2">
        <v>44634.63958333333</v>
      </c>
      <c r="D1062" s="1" t="s">
        <v>13</v>
      </c>
      <c r="E1062" s="1" t="s">
        <v>15</v>
      </c>
      <c r="F1062" s="1" t="s">
        <v>119</v>
      </c>
      <c r="G1062" s="1" t="s">
        <v>143</v>
      </c>
      <c r="M1062" s="6">
        <f t="shared" si="32"/>
        <v>44635</v>
      </c>
      <c r="N1062" s="7">
        <f t="shared" si="33"/>
        <v>44634.63958333333</v>
      </c>
      <c r="O1062" s="7"/>
      <c r="P1062" s="7"/>
    </row>
    <row r="1063" spans="1:16" x14ac:dyDescent="0.3">
      <c r="A1063" s="1" t="s">
        <v>5</v>
      </c>
      <c r="B1063" s="1">
        <v>107</v>
      </c>
      <c r="C1063" s="2">
        <v>44634.63989583333</v>
      </c>
      <c r="D1063" s="1" t="s">
        <v>13</v>
      </c>
      <c r="E1063" s="1" t="s">
        <v>15</v>
      </c>
      <c r="F1063" s="1" t="s">
        <v>119</v>
      </c>
      <c r="G1063" s="1" t="s">
        <v>143</v>
      </c>
      <c r="M1063" s="6">
        <f t="shared" si="32"/>
        <v>44635</v>
      </c>
      <c r="N1063" s="7">
        <f t="shared" si="33"/>
        <v>44634.63989583333</v>
      </c>
      <c r="O1063" s="7"/>
      <c r="P1063" s="7"/>
    </row>
    <row r="1064" spans="1:16" x14ac:dyDescent="0.3">
      <c r="A1064" s="1" t="s">
        <v>5</v>
      </c>
      <c r="B1064" s="1">
        <v>108</v>
      </c>
      <c r="C1064" s="2">
        <v>44634.643055555556</v>
      </c>
      <c r="D1064" s="1" t="s">
        <v>13</v>
      </c>
      <c r="E1064" s="1" t="s">
        <v>15</v>
      </c>
      <c r="F1064" s="1" t="s">
        <v>119</v>
      </c>
      <c r="G1064" s="1" t="s">
        <v>143</v>
      </c>
      <c r="M1064" s="6">
        <f t="shared" si="32"/>
        <v>44635</v>
      </c>
      <c r="N1064" s="7">
        <f t="shared" si="33"/>
        <v>44634.643055555556</v>
      </c>
      <c r="O1064" s="7"/>
      <c r="P1064" s="7"/>
    </row>
    <row r="1065" spans="1:16" x14ac:dyDescent="0.3">
      <c r="A1065" s="1" t="s">
        <v>5</v>
      </c>
      <c r="B1065" s="1">
        <v>91</v>
      </c>
      <c r="C1065" s="2">
        <v>44634.646527777775</v>
      </c>
      <c r="D1065" s="1" t="s">
        <v>13</v>
      </c>
      <c r="E1065" s="1" t="s">
        <v>15</v>
      </c>
      <c r="F1065" s="1" t="s">
        <v>119</v>
      </c>
      <c r="G1065" s="1" t="s">
        <v>143</v>
      </c>
      <c r="M1065" s="6">
        <f t="shared" si="32"/>
        <v>44635</v>
      </c>
      <c r="N1065" s="7">
        <f t="shared" si="33"/>
        <v>44634.646527777775</v>
      </c>
      <c r="O1065" s="7"/>
      <c r="P1065" s="7"/>
    </row>
    <row r="1066" spans="1:16" x14ac:dyDescent="0.3">
      <c r="A1066" s="1" t="s">
        <v>5</v>
      </c>
      <c r="B1066" s="1">
        <v>81</v>
      </c>
      <c r="C1066" s="2">
        <v>44634.646678240744</v>
      </c>
      <c r="D1066" s="1" t="s">
        <v>13</v>
      </c>
      <c r="E1066" s="1" t="s">
        <v>15</v>
      </c>
      <c r="F1066" s="1" t="s">
        <v>119</v>
      </c>
      <c r="G1066" s="1" t="s">
        <v>143</v>
      </c>
      <c r="M1066" s="6">
        <f t="shared" si="32"/>
        <v>44635</v>
      </c>
      <c r="N1066" s="7">
        <f t="shared" si="33"/>
        <v>44634.646678240744</v>
      </c>
      <c r="O1066" s="7"/>
      <c r="P1066" s="7"/>
    </row>
    <row r="1067" spans="1:16" x14ac:dyDescent="0.3">
      <c r="A1067" s="1" t="s">
        <v>5</v>
      </c>
      <c r="B1067" s="1">
        <v>98</v>
      </c>
      <c r="C1067" s="2">
        <v>44634.65</v>
      </c>
      <c r="D1067" s="1" t="s">
        <v>13</v>
      </c>
      <c r="E1067" s="1" t="s">
        <v>15</v>
      </c>
      <c r="F1067" s="1" t="s">
        <v>119</v>
      </c>
      <c r="G1067" s="1" t="s">
        <v>143</v>
      </c>
      <c r="M1067" s="6">
        <f t="shared" si="32"/>
        <v>44635</v>
      </c>
      <c r="N1067" s="7">
        <f t="shared" si="33"/>
        <v>44634.65</v>
      </c>
      <c r="O1067" s="7"/>
      <c r="P1067" s="7"/>
    </row>
    <row r="1068" spans="1:16" x14ac:dyDescent="0.3">
      <c r="A1068" s="1" t="s">
        <v>5</v>
      </c>
      <c r="B1068" s="1">
        <v>101</v>
      </c>
      <c r="C1068" s="2">
        <v>44634.65347222222</v>
      </c>
      <c r="D1068" s="1" t="s">
        <v>13</v>
      </c>
      <c r="E1068" s="1" t="s">
        <v>15</v>
      </c>
      <c r="F1068" s="1" t="s">
        <v>119</v>
      </c>
      <c r="G1068" s="1" t="s">
        <v>143</v>
      </c>
      <c r="M1068" s="6">
        <f t="shared" si="32"/>
        <v>44635</v>
      </c>
      <c r="N1068" s="7">
        <f t="shared" si="33"/>
        <v>44634.65347222222</v>
      </c>
      <c r="O1068" s="7"/>
      <c r="P1068" s="7"/>
    </row>
    <row r="1069" spans="1:16" x14ac:dyDescent="0.3">
      <c r="A1069" s="1" t="s">
        <v>5</v>
      </c>
      <c r="B1069" s="1">
        <v>98</v>
      </c>
      <c r="C1069" s="2">
        <v>44634.656944444447</v>
      </c>
      <c r="D1069" s="1" t="s">
        <v>13</v>
      </c>
      <c r="E1069" s="1" t="s">
        <v>15</v>
      </c>
      <c r="F1069" s="1" t="s">
        <v>119</v>
      </c>
      <c r="G1069" s="1" t="s">
        <v>143</v>
      </c>
      <c r="M1069" s="6">
        <f t="shared" si="32"/>
        <v>44635</v>
      </c>
      <c r="N1069" s="7">
        <f t="shared" si="33"/>
        <v>44634.656944444447</v>
      </c>
      <c r="O1069" s="7"/>
      <c r="P1069" s="7"/>
    </row>
    <row r="1070" spans="1:16" x14ac:dyDescent="0.3">
      <c r="A1070" s="1" t="s">
        <v>5</v>
      </c>
      <c r="B1070" s="1">
        <v>91</v>
      </c>
      <c r="C1070" s="2">
        <v>44634.660416666666</v>
      </c>
      <c r="D1070" s="1" t="s">
        <v>13</v>
      </c>
      <c r="E1070" s="1" t="s">
        <v>15</v>
      </c>
      <c r="F1070" s="1" t="s">
        <v>119</v>
      </c>
      <c r="G1070" s="1" t="s">
        <v>143</v>
      </c>
      <c r="M1070" s="6">
        <f t="shared" si="32"/>
        <v>44635</v>
      </c>
      <c r="N1070" s="7">
        <f t="shared" si="33"/>
        <v>44634.660416666666</v>
      </c>
      <c r="O1070" s="7"/>
      <c r="P1070" s="7"/>
    </row>
    <row r="1071" spans="1:16" x14ac:dyDescent="0.3">
      <c r="A1071" s="1" t="s">
        <v>5</v>
      </c>
      <c r="B1071" s="1">
        <v>86</v>
      </c>
      <c r="C1071" s="2">
        <v>44634.663530092592</v>
      </c>
      <c r="D1071" s="1" t="s">
        <v>13</v>
      </c>
      <c r="E1071" s="1" t="s">
        <v>15</v>
      </c>
      <c r="F1071" s="1" t="s">
        <v>119</v>
      </c>
      <c r="G1071" s="1" t="s">
        <v>143</v>
      </c>
      <c r="M1071" s="6">
        <f t="shared" si="32"/>
        <v>44635</v>
      </c>
      <c r="N1071" s="7">
        <f t="shared" si="33"/>
        <v>44634.663530092592</v>
      </c>
      <c r="O1071" s="7"/>
      <c r="P1071" s="7"/>
    </row>
    <row r="1072" spans="1:16" x14ac:dyDescent="0.3">
      <c r="A1072" s="1" t="s">
        <v>5</v>
      </c>
      <c r="B1072" s="1">
        <v>94</v>
      </c>
      <c r="C1072" s="2">
        <v>44634.663888888892</v>
      </c>
      <c r="D1072" s="1" t="s">
        <v>13</v>
      </c>
      <c r="E1072" s="1" t="s">
        <v>15</v>
      </c>
      <c r="F1072" s="1" t="s">
        <v>119</v>
      </c>
      <c r="G1072" s="1" t="s">
        <v>143</v>
      </c>
      <c r="M1072" s="6">
        <f t="shared" si="32"/>
        <v>44635</v>
      </c>
      <c r="N1072" s="7">
        <f t="shared" si="33"/>
        <v>44634.663888888892</v>
      </c>
      <c r="O1072" s="7"/>
      <c r="P1072" s="7"/>
    </row>
    <row r="1073" spans="1:16" x14ac:dyDescent="0.3">
      <c r="A1073" s="1" t="s">
        <v>5</v>
      </c>
      <c r="B1073" s="1">
        <v>99</v>
      </c>
      <c r="C1073" s="2">
        <v>44634.667361111111</v>
      </c>
      <c r="D1073" s="1" t="s">
        <v>13</v>
      </c>
      <c r="E1073" s="1" t="s">
        <v>15</v>
      </c>
      <c r="F1073" s="1" t="s">
        <v>119</v>
      </c>
      <c r="G1073" s="1" t="s">
        <v>143</v>
      </c>
      <c r="M1073" s="6">
        <f t="shared" si="32"/>
        <v>44635</v>
      </c>
      <c r="N1073" s="7">
        <f t="shared" si="33"/>
        <v>44634.667361111111</v>
      </c>
      <c r="O1073" s="7"/>
      <c r="P1073" s="7"/>
    </row>
    <row r="1074" spans="1:16" x14ac:dyDescent="0.3">
      <c r="A1074" s="1" t="s">
        <v>5</v>
      </c>
      <c r="B1074" s="1">
        <v>93</v>
      </c>
      <c r="C1074" s="2">
        <v>44634.67083333333</v>
      </c>
      <c r="D1074" s="1" t="s">
        <v>13</v>
      </c>
      <c r="E1074" s="1" t="s">
        <v>15</v>
      </c>
      <c r="F1074" s="1" t="s">
        <v>119</v>
      </c>
      <c r="G1074" s="1" t="s">
        <v>143</v>
      </c>
      <c r="M1074" s="6">
        <f t="shared" si="32"/>
        <v>44635</v>
      </c>
      <c r="N1074" s="7">
        <f t="shared" si="33"/>
        <v>44634.67083333333</v>
      </c>
      <c r="O1074" s="7"/>
      <c r="P1074" s="7"/>
    </row>
    <row r="1075" spans="1:16" x14ac:dyDescent="0.3">
      <c r="A1075" s="1" t="s">
        <v>5</v>
      </c>
      <c r="B1075" s="1">
        <v>95</v>
      </c>
      <c r="C1075" s="2">
        <v>44634.674305555556</v>
      </c>
      <c r="D1075" s="1" t="s">
        <v>13</v>
      </c>
      <c r="E1075" s="1" t="s">
        <v>15</v>
      </c>
      <c r="F1075" s="1" t="s">
        <v>119</v>
      </c>
      <c r="G1075" s="1" t="s">
        <v>143</v>
      </c>
      <c r="M1075" s="6">
        <f t="shared" si="32"/>
        <v>44635</v>
      </c>
      <c r="N1075" s="7">
        <f t="shared" si="33"/>
        <v>44634.674305555556</v>
      </c>
      <c r="O1075" s="7"/>
      <c r="P1075" s="7"/>
    </row>
    <row r="1076" spans="1:16" x14ac:dyDescent="0.3">
      <c r="A1076" s="1" t="s">
        <v>5</v>
      </c>
      <c r="B1076" s="1">
        <v>92</v>
      </c>
      <c r="C1076" s="2">
        <v>44634.677777777775</v>
      </c>
      <c r="D1076" s="1" t="s">
        <v>13</v>
      </c>
      <c r="E1076" s="1" t="s">
        <v>15</v>
      </c>
      <c r="F1076" s="1" t="s">
        <v>119</v>
      </c>
      <c r="G1076" s="1" t="s">
        <v>143</v>
      </c>
      <c r="M1076" s="6">
        <f t="shared" si="32"/>
        <v>44635</v>
      </c>
      <c r="N1076" s="7">
        <f t="shared" si="33"/>
        <v>44634.677777777775</v>
      </c>
      <c r="O1076" s="7"/>
      <c r="P1076" s="7"/>
    </row>
    <row r="1077" spans="1:16" x14ac:dyDescent="0.3">
      <c r="A1077" s="1" t="s">
        <v>5</v>
      </c>
      <c r="B1077" s="1">
        <v>98</v>
      </c>
      <c r="C1077" s="2">
        <v>44634.681250000001</v>
      </c>
      <c r="D1077" s="1" t="s">
        <v>13</v>
      </c>
      <c r="E1077" s="1" t="s">
        <v>15</v>
      </c>
      <c r="F1077" s="1" t="s">
        <v>119</v>
      </c>
      <c r="G1077" s="1" t="s">
        <v>143</v>
      </c>
      <c r="M1077" s="6">
        <f t="shared" si="32"/>
        <v>44635</v>
      </c>
      <c r="N1077" s="7">
        <f t="shared" si="33"/>
        <v>44634.681250000001</v>
      </c>
      <c r="O1077" s="7"/>
      <c r="P1077" s="7"/>
    </row>
    <row r="1078" spans="1:16" x14ac:dyDescent="0.3">
      <c r="A1078" s="1" t="s">
        <v>5</v>
      </c>
      <c r="B1078" s="1">
        <v>91</v>
      </c>
      <c r="C1078" s="2">
        <v>44634.68472222222</v>
      </c>
      <c r="D1078" s="1" t="s">
        <v>11</v>
      </c>
      <c r="E1078" s="1" t="s">
        <v>15</v>
      </c>
      <c r="F1078" s="1" t="s">
        <v>17</v>
      </c>
      <c r="G1078" s="1" t="s">
        <v>143</v>
      </c>
      <c r="M1078" s="6">
        <f t="shared" si="32"/>
        <v>44635</v>
      </c>
      <c r="N1078" s="7">
        <f t="shared" si="33"/>
        <v>44634.68472222222</v>
      </c>
      <c r="O1078" s="7"/>
      <c r="P1078" s="7"/>
    </row>
    <row r="1079" spans="1:16" x14ac:dyDescent="0.3">
      <c r="A1079" s="1" t="s">
        <v>5</v>
      </c>
      <c r="B1079" s="1">
        <v>97</v>
      </c>
      <c r="C1079" s="2">
        <v>44634.688194444447</v>
      </c>
      <c r="D1079" s="1" t="s">
        <v>11</v>
      </c>
      <c r="E1079" s="1" t="s">
        <v>15</v>
      </c>
      <c r="F1079" s="1" t="s">
        <v>17</v>
      </c>
      <c r="G1079" s="1" t="s">
        <v>143</v>
      </c>
      <c r="M1079" s="6">
        <f t="shared" si="32"/>
        <v>44635</v>
      </c>
      <c r="N1079" s="7">
        <f t="shared" si="33"/>
        <v>44634.688194444447</v>
      </c>
      <c r="O1079" s="7"/>
      <c r="P1079" s="7"/>
    </row>
    <row r="1080" spans="1:16" x14ac:dyDescent="0.3">
      <c r="A1080" s="1" t="s">
        <v>5</v>
      </c>
      <c r="B1080" s="1">
        <v>100</v>
      </c>
      <c r="C1080" s="2">
        <v>44634.691666666666</v>
      </c>
      <c r="D1080" s="1" t="s">
        <v>11</v>
      </c>
      <c r="E1080" s="1" t="s">
        <v>15</v>
      </c>
      <c r="F1080" s="1" t="s">
        <v>17</v>
      </c>
      <c r="G1080" s="1" t="s">
        <v>143</v>
      </c>
      <c r="M1080" s="6">
        <f t="shared" si="32"/>
        <v>44635</v>
      </c>
      <c r="N1080" s="7">
        <f t="shared" si="33"/>
        <v>44634.691666666666</v>
      </c>
      <c r="O1080" s="7"/>
      <c r="P1080" s="7"/>
    </row>
    <row r="1081" spans="1:16" x14ac:dyDescent="0.3">
      <c r="A1081" s="1" t="s">
        <v>5</v>
      </c>
      <c r="B1081" s="1">
        <v>102</v>
      </c>
      <c r="C1081" s="2">
        <v>44635.438877314817</v>
      </c>
      <c r="D1081" s="1" t="s">
        <v>9</v>
      </c>
      <c r="E1081" s="1" t="s">
        <v>15</v>
      </c>
      <c r="F1081" s="1" t="s">
        <v>17</v>
      </c>
      <c r="G1081" s="1" t="s">
        <v>143</v>
      </c>
      <c r="M1081" s="6">
        <f t="shared" si="32"/>
        <v>44635</v>
      </c>
      <c r="N1081" s="7">
        <f t="shared" si="33"/>
        <v>44635.438877314817</v>
      </c>
      <c r="O1081" s="7"/>
      <c r="P1081" s="7"/>
    </row>
    <row r="1082" spans="1:16" x14ac:dyDescent="0.3">
      <c r="A1082" s="1" t="s">
        <v>5</v>
      </c>
      <c r="B1082" s="1">
        <v>102</v>
      </c>
      <c r="C1082" s="2">
        <v>44635.439571759256</v>
      </c>
      <c r="D1082" s="1" t="s">
        <v>9</v>
      </c>
      <c r="E1082" s="1" t="s">
        <v>15</v>
      </c>
      <c r="F1082" s="1" t="s">
        <v>17</v>
      </c>
      <c r="G1082" s="1" t="s">
        <v>143</v>
      </c>
      <c r="M1082" s="6">
        <f t="shared" si="32"/>
        <v>44635</v>
      </c>
      <c r="N1082" s="7">
        <f t="shared" si="33"/>
        <v>44635.439571759256</v>
      </c>
      <c r="O1082" s="7"/>
      <c r="P1082" s="7"/>
    </row>
    <row r="1083" spans="1:16" x14ac:dyDescent="0.3">
      <c r="A1083" s="1" t="s">
        <v>5</v>
      </c>
      <c r="B1083" s="1">
        <v>96</v>
      </c>
      <c r="C1083" s="2">
        <v>44635.440266203703</v>
      </c>
      <c r="D1083" s="1" t="s">
        <v>9</v>
      </c>
      <c r="E1083" s="1" t="s">
        <v>15</v>
      </c>
      <c r="F1083" s="1" t="s">
        <v>17</v>
      </c>
      <c r="G1083" s="1" t="s">
        <v>143</v>
      </c>
      <c r="M1083" s="6">
        <f t="shared" si="32"/>
        <v>44635</v>
      </c>
      <c r="N1083" s="7">
        <f t="shared" si="33"/>
        <v>44635.440266203703</v>
      </c>
      <c r="O1083" s="7"/>
      <c r="P1083" s="7"/>
    </row>
    <row r="1084" spans="1:16" x14ac:dyDescent="0.3">
      <c r="A1084" s="1" t="s">
        <v>5</v>
      </c>
      <c r="B1084" s="1">
        <v>89</v>
      </c>
      <c r="C1084" s="2">
        <v>44635.440879629627</v>
      </c>
      <c r="D1084" s="1" t="s">
        <v>9</v>
      </c>
      <c r="E1084" s="1" t="s">
        <v>15</v>
      </c>
      <c r="F1084" s="1" t="s">
        <v>17</v>
      </c>
      <c r="G1084" s="1" t="s">
        <v>143</v>
      </c>
      <c r="M1084" s="6">
        <f t="shared" si="32"/>
        <v>44635</v>
      </c>
      <c r="N1084" s="7">
        <f t="shared" si="33"/>
        <v>44635.440879629627</v>
      </c>
      <c r="O1084" s="7"/>
      <c r="P1084" s="7"/>
    </row>
    <row r="1085" spans="1:16" x14ac:dyDescent="0.3">
      <c r="A1085" s="1" t="s">
        <v>5</v>
      </c>
      <c r="B1085" s="1">
        <v>89</v>
      </c>
      <c r="C1085" s="2">
        <v>44635.440960648149</v>
      </c>
      <c r="D1085" s="1" t="s">
        <v>9</v>
      </c>
      <c r="E1085" s="1" t="s">
        <v>15</v>
      </c>
      <c r="F1085" s="1" t="s">
        <v>17</v>
      </c>
      <c r="G1085" s="1" t="s">
        <v>143</v>
      </c>
      <c r="M1085" s="6">
        <f t="shared" si="32"/>
        <v>44635</v>
      </c>
      <c r="N1085" s="7">
        <f t="shared" si="33"/>
        <v>44635.440960648149</v>
      </c>
      <c r="O1085" s="7"/>
      <c r="P1085" s="7"/>
    </row>
    <row r="1086" spans="1:16" x14ac:dyDescent="0.3">
      <c r="A1086" s="1" t="s">
        <v>5</v>
      </c>
      <c r="B1086" s="1">
        <v>92</v>
      </c>
      <c r="C1086" s="2">
        <v>44635.441655092596</v>
      </c>
      <c r="D1086" s="1" t="s">
        <v>9</v>
      </c>
      <c r="E1086" s="1" t="s">
        <v>15</v>
      </c>
      <c r="F1086" s="1" t="s">
        <v>17</v>
      </c>
      <c r="G1086" s="1" t="s">
        <v>143</v>
      </c>
      <c r="M1086" s="6">
        <f t="shared" si="32"/>
        <v>44635</v>
      </c>
      <c r="N1086" s="7">
        <f t="shared" si="33"/>
        <v>44635.441655092596</v>
      </c>
      <c r="O1086" s="7"/>
      <c r="P1086" s="7"/>
    </row>
    <row r="1087" spans="1:16" x14ac:dyDescent="0.3">
      <c r="A1087" s="1" t="s">
        <v>5</v>
      </c>
      <c r="B1087" s="1">
        <v>94</v>
      </c>
      <c r="C1087" s="2">
        <v>44635.442349537036</v>
      </c>
      <c r="D1087" s="1" t="s">
        <v>9</v>
      </c>
      <c r="E1087" s="1" t="s">
        <v>15</v>
      </c>
      <c r="F1087" s="1" t="s">
        <v>17</v>
      </c>
      <c r="G1087" s="1" t="s">
        <v>143</v>
      </c>
      <c r="M1087" s="6">
        <f t="shared" si="32"/>
        <v>44635</v>
      </c>
      <c r="N1087" s="7">
        <f t="shared" si="33"/>
        <v>44635.442349537036</v>
      </c>
      <c r="O1087" s="7"/>
      <c r="P1087" s="7"/>
    </row>
    <row r="1088" spans="1:16" x14ac:dyDescent="0.3">
      <c r="A1088" s="1" t="s">
        <v>5</v>
      </c>
      <c r="B1088" s="1">
        <v>97</v>
      </c>
      <c r="C1088" s="2">
        <v>44635.443043981482</v>
      </c>
      <c r="D1088" s="1" t="s">
        <v>9</v>
      </c>
      <c r="E1088" s="1" t="s">
        <v>15</v>
      </c>
      <c r="F1088" s="1" t="s">
        <v>17</v>
      </c>
      <c r="G1088" s="1" t="s">
        <v>143</v>
      </c>
      <c r="M1088" s="6">
        <f t="shared" si="32"/>
        <v>44635</v>
      </c>
      <c r="N1088" s="7">
        <f t="shared" si="33"/>
        <v>44635.443043981482</v>
      </c>
      <c r="O1088" s="7"/>
      <c r="P1088" s="7"/>
    </row>
    <row r="1089" spans="1:16" x14ac:dyDescent="0.3">
      <c r="A1089" s="1" t="s">
        <v>5</v>
      </c>
      <c r="B1089" s="1">
        <v>80</v>
      </c>
      <c r="C1089" s="2">
        <v>44635.443738425929</v>
      </c>
      <c r="D1089" s="1" t="s">
        <v>9</v>
      </c>
      <c r="E1089" s="1" t="s">
        <v>15</v>
      </c>
      <c r="F1089" s="1" t="s">
        <v>17</v>
      </c>
      <c r="G1089" s="1" t="s">
        <v>143</v>
      </c>
      <c r="M1089" s="6">
        <f t="shared" si="32"/>
        <v>44635</v>
      </c>
      <c r="N1089" s="7">
        <f t="shared" si="33"/>
        <v>44635.443738425929</v>
      </c>
      <c r="O1089" s="7"/>
      <c r="P1089" s="7"/>
    </row>
    <row r="1090" spans="1:16" x14ac:dyDescent="0.3">
      <c r="A1090" s="1" t="s">
        <v>5</v>
      </c>
      <c r="B1090" s="1">
        <v>69</v>
      </c>
      <c r="C1090" s="2">
        <v>44635.444432870368</v>
      </c>
      <c r="D1090" s="1" t="s">
        <v>9</v>
      </c>
      <c r="E1090" s="1" t="s">
        <v>15</v>
      </c>
      <c r="F1090" s="1" t="s">
        <v>17</v>
      </c>
      <c r="G1090" s="1" t="s">
        <v>143</v>
      </c>
      <c r="M1090" s="6">
        <f t="shared" si="32"/>
        <v>44635</v>
      </c>
      <c r="N1090" s="7">
        <f t="shared" si="33"/>
        <v>44635.444432870368</v>
      </c>
      <c r="O1090" s="7"/>
      <c r="P1090" s="7"/>
    </row>
    <row r="1091" spans="1:16" x14ac:dyDescent="0.3">
      <c r="A1091" s="1" t="s">
        <v>5</v>
      </c>
      <c r="B1091" s="1">
        <v>60</v>
      </c>
      <c r="C1091" s="2">
        <v>44635.445127314815</v>
      </c>
      <c r="D1091" s="1" t="s">
        <v>9</v>
      </c>
      <c r="E1091" s="1" t="s">
        <v>15</v>
      </c>
      <c r="F1091" s="1" t="s">
        <v>17</v>
      </c>
      <c r="G1091" s="1" t="s">
        <v>143</v>
      </c>
      <c r="M1091" s="6">
        <f t="shared" ref="M1091:M1154" si="34">VALUE(TEXT(C1091,0))</f>
        <v>44635</v>
      </c>
      <c r="N1091" s="7">
        <f t="shared" ref="N1091:N1154" si="35">C1091</f>
        <v>44635.445127314815</v>
      </c>
      <c r="O1091" s="7"/>
      <c r="P1091" s="7"/>
    </row>
    <row r="1092" spans="1:16" x14ac:dyDescent="0.3">
      <c r="A1092" s="1" t="s">
        <v>5</v>
      </c>
      <c r="B1092" s="1">
        <v>59</v>
      </c>
      <c r="C1092" s="2">
        <v>44635.445821759262</v>
      </c>
      <c r="D1092" s="1" t="s">
        <v>9</v>
      </c>
      <c r="E1092" s="1" t="s">
        <v>15</v>
      </c>
      <c r="F1092" s="1" t="s">
        <v>17</v>
      </c>
      <c r="G1092" s="1" t="s">
        <v>143</v>
      </c>
      <c r="M1092" s="6">
        <f t="shared" si="34"/>
        <v>44635</v>
      </c>
      <c r="N1092" s="7">
        <f t="shared" si="35"/>
        <v>44635.445821759262</v>
      </c>
      <c r="O1092" s="7"/>
      <c r="P1092" s="7"/>
    </row>
    <row r="1093" spans="1:16" x14ac:dyDescent="0.3">
      <c r="A1093" s="1" t="s">
        <v>5</v>
      </c>
      <c r="B1093" s="1">
        <v>60</v>
      </c>
      <c r="C1093" s="2">
        <v>44635.445960648147</v>
      </c>
      <c r="D1093" s="1" t="s">
        <v>9</v>
      </c>
      <c r="E1093" s="1" t="s">
        <v>15</v>
      </c>
      <c r="F1093" s="1" t="s">
        <v>17</v>
      </c>
      <c r="G1093" s="1" t="s">
        <v>143</v>
      </c>
      <c r="M1093" s="6">
        <f t="shared" si="34"/>
        <v>44635</v>
      </c>
      <c r="N1093" s="7">
        <f t="shared" si="35"/>
        <v>44635.445960648147</v>
      </c>
      <c r="O1093" s="7"/>
      <c r="P1093" s="7"/>
    </row>
    <row r="1094" spans="1:16" x14ac:dyDescent="0.3">
      <c r="A1094" s="1" t="s">
        <v>5</v>
      </c>
      <c r="B1094" s="1">
        <v>59</v>
      </c>
      <c r="C1094" s="2">
        <v>44635.446516203701</v>
      </c>
      <c r="D1094" s="1" t="s">
        <v>9</v>
      </c>
      <c r="E1094" s="1" t="s">
        <v>15</v>
      </c>
      <c r="F1094" s="1" t="s">
        <v>17</v>
      </c>
      <c r="G1094" s="1" t="s">
        <v>143</v>
      </c>
      <c r="M1094" s="6">
        <f t="shared" si="34"/>
        <v>44635</v>
      </c>
      <c r="N1094" s="7">
        <f t="shared" si="35"/>
        <v>44635.446516203701</v>
      </c>
      <c r="O1094" s="7"/>
      <c r="P1094" s="7"/>
    </row>
    <row r="1095" spans="1:16" x14ac:dyDescent="0.3">
      <c r="A1095" s="1" t="s">
        <v>5</v>
      </c>
      <c r="B1095" s="1">
        <v>71</v>
      </c>
      <c r="C1095" s="2">
        <v>44635.447210648148</v>
      </c>
      <c r="D1095" s="1" t="s">
        <v>9</v>
      </c>
      <c r="E1095" s="1" t="s">
        <v>15</v>
      </c>
      <c r="F1095" s="1" t="s">
        <v>17</v>
      </c>
      <c r="G1095" s="1" t="s">
        <v>143</v>
      </c>
      <c r="M1095" s="6">
        <f t="shared" si="34"/>
        <v>44635</v>
      </c>
      <c r="N1095" s="7">
        <f t="shared" si="35"/>
        <v>44635.447210648148</v>
      </c>
      <c r="O1095" s="7"/>
      <c r="P1095" s="7"/>
    </row>
    <row r="1096" spans="1:16" x14ac:dyDescent="0.3">
      <c r="A1096" s="1" t="s">
        <v>5</v>
      </c>
      <c r="B1096" s="1">
        <v>72</v>
      </c>
      <c r="C1096" s="2">
        <v>44635.447905092595</v>
      </c>
      <c r="D1096" s="1" t="s">
        <v>9</v>
      </c>
      <c r="E1096" s="1" t="s">
        <v>15</v>
      </c>
      <c r="F1096" s="1" t="s">
        <v>17</v>
      </c>
      <c r="G1096" s="1" t="s">
        <v>143</v>
      </c>
      <c r="M1096" s="6">
        <f t="shared" si="34"/>
        <v>44635</v>
      </c>
      <c r="N1096" s="7">
        <f t="shared" si="35"/>
        <v>44635.447905092595</v>
      </c>
      <c r="O1096" s="7"/>
      <c r="P1096" s="7"/>
    </row>
    <row r="1097" spans="1:16" x14ac:dyDescent="0.3">
      <c r="A1097" s="1" t="s">
        <v>5</v>
      </c>
      <c r="B1097" s="1">
        <v>87</v>
      </c>
      <c r="C1097" s="2">
        <v>44635.449293981481</v>
      </c>
      <c r="D1097" s="1" t="s">
        <v>12</v>
      </c>
      <c r="E1097" s="1" t="s">
        <v>15</v>
      </c>
      <c r="F1097" s="1" t="s">
        <v>17</v>
      </c>
      <c r="G1097" s="1" t="s">
        <v>143</v>
      </c>
      <c r="M1097" s="6">
        <f t="shared" si="34"/>
        <v>44635</v>
      </c>
      <c r="N1097" s="7">
        <f t="shared" si="35"/>
        <v>44635.449293981481</v>
      </c>
      <c r="O1097" s="7"/>
      <c r="P1097" s="7"/>
    </row>
    <row r="1098" spans="1:16" x14ac:dyDescent="0.3">
      <c r="A1098" s="1" t="s">
        <v>5</v>
      </c>
      <c r="B1098" s="1">
        <v>76</v>
      </c>
      <c r="C1098" s="2">
        <v>44635.449988425928</v>
      </c>
      <c r="D1098" s="1" t="s">
        <v>12</v>
      </c>
      <c r="E1098" s="1" t="s">
        <v>15</v>
      </c>
      <c r="F1098" s="1" t="s">
        <v>17</v>
      </c>
      <c r="G1098" s="1" t="s">
        <v>143</v>
      </c>
      <c r="M1098" s="6">
        <f t="shared" si="34"/>
        <v>44635</v>
      </c>
      <c r="N1098" s="7">
        <f t="shared" si="35"/>
        <v>44635.449988425928</v>
      </c>
      <c r="O1098" s="7"/>
      <c r="P1098" s="7"/>
    </row>
    <row r="1099" spans="1:16" x14ac:dyDescent="0.3">
      <c r="A1099" s="1" t="s">
        <v>5</v>
      </c>
      <c r="B1099" s="1">
        <v>99</v>
      </c>
      <c r="C1099" s="2">
        <v>44635.450682870367</v>
      </c>
      <c r="D1099" s="1" t="s">
        <v>12</v>
      </c>
      <c r="E1099" s="1" t="s">
        <v>15</v>
      </c>
      <c r="F1099" s="1" t="s">
        <v>17</v>
      </c>
      <c r="G1099" s="1" t="s">
        <v>143</v>
      </c>
      <c r="M1099" s="6">
        <f t="shared" si="34"/>
        <v>44635</v>
      </c>
      <c r="N1099" s="7">
        <f t="shared" si="35"/>
        <v>44635.450682870367</v>
      </c>
      <c r="O1099" s="7"/>
      <c r="P1099" s="7"/>
    </row>
    <row r="1100" spans="1:16" x14ac:dyDescent="0.3">
      <c r="A1100" s="1" t="s">
        <v>5</v>
      </c>
      <c r="B1100" s="1">
        <v>132</v>
      </c>
      <c r="C1100" s="2">
        <v>44635.451377314814</v>
      </c>
      <c r="D1100" s="1" t="s">
        <v>12</v>
      </c>
      <c r="E1100" s="1" t="s">
        <v>15</v>
      </c>
      <c r="F1100" s="1" t="s">
        <v>17</v>
      </c>
      <c r="G1100" s="1" t="s">
        <v>143</v>
      </c>
      <c r="M1100" s="6">
        <f t="shared" si="34"/>
        <v>44635</v>
      </c>
      <c r="N1100" s="7">
        <f t="shared" si="35"/>
        <v>44635.451377314814</v>
      </c>
      <c r="O1100" s="7"/>
      <c r="P1100" s="7"/>
    </row>
    <row r="1101" spans="1:16" x14ac:dyDescent="0.3">
      <c r="A1101" s="1" t="s">
        <v>5</v>
      </c>
      <c r="B1101" s="1">
        <v>133</v>
      </c>
      <c r="C1101" s="2">
        <v>44635.451805555553</v>
      </c>
      <c r="D1101" s="1" t="s">
        <v>12</v>
      </c>
      <c r="E1101" s="1" t="s">
        <v>15</v>
      </c>
      <c r="F1101" s="1" t="s">
        <v>17</v>
      </c>
      <c r="G1101" s="1" t="s">
        <v>143</v>
      </c>
      <c r="M1101" s="6">
        <f t="shared" si="34"/>
        <v>44635</v>
      </c>
      <c r="N1101" s="7">
        <f t="shared" si="35"/>
        <v>44635.451805555553</v>
      </c>
      <c r="O1101" s="7"/>
      <c r="P1101" s="7"/>
    </row>
    <row r="1102" spans="1:16" x14ac:dyDescent="0.3">
      <c r="A1102" s="1" t="s">
        <v>5</v>
      </c>
      <c r="B1102" s="1">
        <v>134</v>
      </c>
      <c r="C1102" s="2">
        <v>44635.451909722222</v>
      </c>
      <c r="D1102" s="1" t="s">
        <v>12</v>
      </c>
      <c r="E1102" s="1" t="s">
        <v>15</v>
      </c>
      <c r="F1102" s="1" t="s">
        <v>17</v>
      </c>
      <c r="G1102" s="1" t="s">
        <v>143</v>
      </c>
      <c r="M1102" s="6">
        <f t="shared" si="34"/>
        <v>44635</v>
      </c>
      <c r="N1102" s="7">
        <f t="shared" si="35"/>
        <v>44635.451909722222</v>
      </c>
      <c r="O1102" s="7"/>
      <c r="P1102" s="7"/>
    </row>
    <row r="1103" spans="1:16" x14ac:dyDescent="0.3">
      <c r="A1103" s="1" t="s">
        <v>5</v>
      </c>
      <c r="B1103" s="1">
        <v>132</v>
      </c>
      <c r="C1103" s="2">
        <v>44635.45207175926</v>
      </c>
      <c r="D1103" s="1" t="s">
        <v>12</v>
      </c>
      <c r="E1103" s="1" t="s">
        <v>15</v>
      </c>
      <c r="F1103" s="1" t="s">
        <v>17</v>
      </c>
      <c r="G1103" s="1" t="s">
        <v>143</v>
      </c>
      <c r="M1103" s="6">
        <f t="shared" si="34"/>
        <v>44635</v>
      </c>
      <c r="N1103" s="7">
        <f t="shared" si="35"/>
        <v>44635.45207175926</v>
      </c>
      <c r="O1103" s="7"/>
      <c r="P1103" s="7"/>
    </row>
    <row r="1104" spans="1:16" x14ac:dyDescent="0.3">
      <c r="A1104" s="1" t="s">
        <v>5</v>
      </c>
      <c r="B1104" s="1">
        <v>133</v>
      </c>
      <c r="C1104" s="2">
        <v>44635.452766203707</v>
      </c>
      <c r="D1104" s="1" t="s">
        <v>12</v>
      </c>
      <c r="E1104" s="1" t="s">
        <v>15</v>
      </c>
      <c r="F1104" s="1" t="s">
        <v>17</v>
      </c>
      <c r="G1104" s="1" t="s">
        <v>143</v>
      </c>
      <c r="M1104" s="6">
        <f t="shared" si="34"/>
        <v>44635</v>
      </c>
      <c r="N1104" s="7">
        <f t="shared" si="35"/>
        <v>44635.452766203707</v>
      </c>
      <c r="O1104" s="7"/>
      <c r="P1104" s="7"/>
    </row>
    <row r="1105" spans="1:16" x14ac:dyDescent="0.3">
      <c r="A1105" s="1" t="s">
        <v>5</v>
      </c>
      <c r="B1105" s="1">
        <v>137</v>
      </c>
      <c r="C1105" s="2">
        <v>44635.453460648147</v>
      </c>
      <c r="D1105" s="1" t="s">
        <v>12</v>
      </c>
      <c r="E1105" s="1" t="s">
        <v>15</v>
      </c>
      <c r="F1105" s="1" t="s">
        <v>17</v>
      </c>
      <c r="G1105" s="1" t="s">
        <v>143</v>
      </c>
      <c r="M1105" s="6">
        <f t="shared" si="34"/>
        <v>44635</v>
      </c>
      <c r="N1105" s="7">
        <f t="shared" si="35"/>
        <v>44635.453460648147</v>
      </c>
      <c r="O1105" s="7"/>
      <c r="P1105" s="7"/>
    </row>
    <row r="1106" spans="1:16" x14ac:dyDescent="0.3">
      <c r="A1106" s="1" t="s">
        <v>5</v>
      </c>
      <c r="B1106" s="1">
        <v>138</v>
      </c>
      <c r="C1106" s="2">
        <v>44635.454155092593</v>
      </c>
      <c r="D1106" s="1" t="s">
        <v>12</v>
      </c>
      <c r="E1106" s="1" t="s">
        <v>15</v>
      </c>
      <c r="F1106" s="1" t="s">
        <v>17</v>
      </c>
      <c r="G1106" s="1" t="s">
        <v>143</v>
      </c>
      <c r="M1106" s="6">
        <f t="shared" si="34"/>
        <v>44635</v>
      </c>
      <c r="N1106" s="7">
        <f t="shared" si="35"/>
        <v>44635.454155092593</v>
      </c>
      <c r="O1106" s="7"/>
      <c r="P1106" s="7"/>
    </row>
    <row r="1107" spans="1:16" x14ac:dyDescent="0.3">
      <c r="A1107" s="1" t="s">
        <v>5</v>
      </c>
      <c r="B1107" s="1">
        <v>134</v>
      </c>
      <c r="C1107" s="2">
        <v>44635.45484953704</v>
      </c>
      <c r="D1107" s="1" t="s">
        <v>12</v>
      </c>
      <c r="E1107" s="1" t="s">
        <v>15</v>
      </c>
      <c r="F1107" s="1" t="s">
        <v>17</v>
      </c>
      <c r="G1107" s="1" t="s">
        <v>143</v>
      </c>
      <c r="M1107" s="6">
        <f t="shared" si="34"/>
        <v>44635</v>
      </c>
      <c r="N1107" s="7">
        <f t="shared" si="35"/>
        <v>44635.45484953704</v>
      </c>
      <c r="O1107" s="7"/>
      <c r="P1107" s="7"/>
    </row>
    <row r="1108" spans="1:16" x14ac:dyDescent="0.3">
      <c r="A1108" s="1" t="s">
        <v>5</v>
      </c>
      <c r="B1108" s="1">
        <v>136</v>
      </c>
      <c r="C1108" s="2">
        <v>44635.455543981479</v>
      </c>
      <c r="D1108" s="1" t="s">
        <v>12</v>
      </c>
      <c r="E1108" s="1" t="s">
        <v>15</v>
      </c>
      <c r="F1108" s="1" t="s">
        <v>17</v>
      </c>
      <c r="G1108" s="1" t="s">
        <v>143</v>
      </c>
      <c r="M1108" s="6">
        <f t="shared" si="34"/>
        <v>44635</v>
      </c>
      <c r="N1108" s="7">
        <f t="shared" si="35"/>
        <v>44635.455543981479</v>
      </c>
      <c r="O1108" s="7"/>
      <c r="P1108" s="7"/>
    </row>
    <row r="1109" spans="1:16" x14ac:dyDescent="0.3">
      <c r="A1109" s="1" t="s">
        <v>5</v>
      </c>
      <c r="B1109" s="1">
        <v>130</v>
      </c>
      <c r="C1109" s="2">
        <v>44635.456238425926</v>
      </c>
      <c r="D1109" s="1" t="s">
        <v>12</v>
      </c>
      <c r="E1109" s="1" t="s">
        <v>15</v>
      </c>
      <c r="F1109" s="1" t="s">
        <v>17</v>
      </c>
      <c r="G1109" s="1" t="s">
        <v>143</v>
      </c>
      <c r="M1109" s="6">
        <f t="shared" si="34"/>
        <v>44635</v>
      </c>
      <c r="N1109" s="7">
        <f t="shared" si="35"/>
        <v>44635.456238425926</v>
      </c>
      <c r="O1109" s="7"/>
      <c r="P1109" s="7"/>
    </row>
    <row r="1110" spans="1:16" x14ac:dyDescent="0.3">
      <c r="A1110" s="1" t="s">
        <v>5</v>
      </c>
      <c r="B1110" s="1">
        <v>123</v>
      </c>
      <c r="C1110" s="2">
        <v>44635.456597222219</v>
      </c>
      <c r="D1110" s="1" t="s">
        <v>12</v>
      </c>
      <c r="E1110" s="1" t="s">
        <v>15</v>
      </c>
      <c r="F1110" s="1" t="s">
        <v>17</v>
      </c>
      <c r="G1110" s="1" t="s">
        <v>143</v>
      </c>
      <c r="M1110" s="6">
        <f t="shared" si="34"/>
        <v>44635</v>
      </c>
      <c r="N1110" s="7">
        <f t="shared" si="35"/>
        <v>44635.456597222219</v>
      </c>
      <c r="O1110" s="7"/>
      <c r="P1110" s="7"/>
    </row>
    <row r="1111" spans="1:16" x14ac:dyDescent="0.3">
      <c r="A1111" s="1" t="s">
        <v>5</v>
      </c>
      <c r="B1111" s="1">
        <v>129</v>
      </c>
      <c r="C1111" s="2">
        <v>44635.456932870373</v>
      </c>
      <c r="D1111" s="1" t="s">
        <v>12</v>
      </c>
      <c r="E1111" s="1" t="s">
        <v>15</v>
      </c>
      <c r="F1111" s="1" t="s">
        <v>17</v>
      </c>
      <c r="G1111" s="1" t="s">
        <v>143</v>
      </c>
      <c r="M1111" s="6">
        <f t="shared" si="34"/>
        <v>44635</v>
      </c>
      <c r="N1111" s="7">
        <f t="shared" si="35"/>
        <v>44635.456932870373</v>
      </c>
      <c r="O1111" s="7"/>
      <c r="P1111" s="7"/>
    </row>
    <row r="1112" spans="1:16" x14ac:dyDescent="0.3">
      <c r="A1112" s="1" t="s">
        <v>5</v>
      </c>
      <c r="B1112" s="1">
        <v>134</v>
      </c>
      <c r="C1112" s="2">
        <v>44635.457627314812</v>
      </c>
      <c r="D1112" s="1" t="s">
        <v>12</v>
      </c>
      <c r="E1112" s="1" t="s">
        <v>15</v>
      </c>
      <c r="F1112" s="1" t="s">
        <v>17</v>
      </c>
      <c r="G1112" s="1" t="s">
        <v>143</v>
      </c>
      <c r="M1112" s="6">
        <f t="shared" si="34"/>
        <v>44635</v>
      </c>
      <c r="N1112" s="7">
        <f t="shared" si="35"/>
        <v>44635.457627314812</v>
      </c>
      <c r="O1112" s="7"/>
      <c r="P1112" s="7"/>
    </row>
    <row r="1113" spans="1:16" x14ac:dyDescent="0.3">
      <c r="A1113" s="1" t="s">
        <v>5</v>
      </c>
      <c r="B1113" s="1">
        <v>136</v>
      </c>
      <c r="C1113" s="2">
        <v>44635.458321759259</v>
      </c>
      <c r="D1113" s="1" t="s">
        <v>12</v>
      </c>
      <c r="E1113" s="1" t="s">
        <v>15</v>
      </c>
      <c r="F1113" s="1" t="s">
        <v>17</v>
      </c>
      <c r="G1113" s="1" t="s">
        <v>143</v>
      </c>
      <c r="M1113" s="6">
        <f t="shared" si="34"/>
        <v>44635</v>
      </c>
      <c r="N1113" s="7">
        <f t="shared" si="35"/>
        <v>44635.458321759259</v>
      </c>
      <c r="O1113" s="7"/>
      <c r="P1113" s="7"/>
    </row>
    <row r="1114" spans="1:16" x14ac:dyDescent="0.3">
      <c r="A1114" s="1" t="s">
        <v>5</v>
      </c>
      <c r="B1114" s="1">
        <v>138</v>
      </c>
      <c r="C1114" s="2">
        <v>44635.459016203706</v>
      </c>
      <c r="D1114" s="1" t="s">
        <v>12</v>
      </c>
      <c r="E1114" s="1" t="s">
        <v>15</v>
      </c>
      <c r="F1114" s="1" t="s">
        <v>17</v>
      </c>
      <c r="G1114" s="1" t="s">
        <v>143</v>
      </c>
      <c r="M1114" s="6">
        <f t="shared" si="34"/>
        <v>44635</v>
      </c>
      <c r="N1114" s="7">
        <f t="shared" si="35"/>
        <v>44635.459016203706</v>
      </c>
      <c r="O1114" s="7"/>
      <c r="P1114" s="7"/>
    </row>
    <row r="1115" spans="1:16" x14ac:dyDescent="0.3">
      <c r="A1115" s="1" t="s">
        <v>5</v>
      </c>
      <c r="B1115" s="1">
        <v>141</v>
      </c>
      <c r="C1115" s="2">
        <v>44635.459606481483</v>
      </c>
      <c r="D1115" s="1" t="s">
        <v>12</v>
      </c>
      <c r="E1115" s="1" t="s">
        <v>15</v>
      </c>
      <c r="F1115" s="1" t="s">
        <v>17</v>
      </c>
      <c r="G1115" s="1" t="s">
        <v>143</v>
      </c>
      <c r="M1115" s="6">
        <f t="shared" si="34"/>
        <v>44635</v>
      </c>
      <c r="N1115" s="7">
        <f t="shared" si="35"/>
        <v>44635.459606481483</v>
      </c>
      <c r="O1115" s="7"/>
      <c r="P1115" s="7"/>
    </row>
    <row r="1116" spans="1:16" x14ac:dyDescent="0.3">
      <c r="A1116" s="1" t="s">
        <v>5</v>
      </c>
      <c r="B1116" s="1">
        <v>138</v>
      </c>
      <c r="C1116" s="2">
        <v>44635.459710648145</v>
      </c>
      <c r="D1116" s="1" t="s">
        <v>12</v>
      </c>
      <c r="E1116" s="1" t="s">
        <v>15</v>
      </c>
      <c r="F1116" s="1" t="s">
        <v>17</v>
      </c>
      <c r="G1116" s="1" t="s">
        <v>143</v>
      </c>
      <c r="M1116" s="6">
        <f t="shared" si="34"/>
        <v>44635</v>
      </c>
      <c r="N1116" s="7">
        <f t="shared" si="35"/>
        <v>44635.459710648145</v>
      </c>
      <c r="O1116" s="7"/>
      <c r="P1116" s="7"/>
    </row>
    <row r="1117" spans="1:16" x14ac:dyDescent="0.3">
      <c r="A1117" s="1" t="s">
        <v>5</v>
      </c>
      <c r="B1117" s="1">
        <v>139</v>
      </c>
      <c r="C1117" s="2">
        <v>44635.461099537039</v>
      </c>
      <c r="D1117" s="1" t="s">
        <v>12</v>
      </c>
      <c r="E1117" s="1" t="s">
        <v>15</v>
      </c>
      <c r="F1117" s="1" t="s">
        <v>17</v>
      </c>
      <c r="G1117" s="1" t="s">
        <v>143</v>
      </c>
      <c r="M1117" s="6">
        <f t="shared" si="34"/>
        <v>44635</v>
      </c>
      <c r="N1117" s="7">
        <f t="shared" si="35"/>
        <v>44635.461099537039</v>
      </c>
      <c r="O1117" s="7"/>
      <c r="P1117" s="7"/>
    </row>
    <row r="1118" spans="1:16" x14ac:dyDescent="0.3">
      <c r="A1118" s="1" t="s">
        <v>5</v>
      </c>
      <c r="B1118" s="1">
        <v>135</v>
      </c>
      <c r="C1118" s="2">
        <v>44635.461793981478</v>
      </c>
      <c r="D1118" s="1" t="s">
        <v>12</v>
      </c>
      <c r="E1118" s="1" t="s">
        <v>15</v>
      </c>
      <c r="F1118" s="1" t="s">
        <v>17</v>
      </c>
      <c r="G1118" s="1" t="s">
        <v>143</v>
      </c>
      <c r="M1118" s="6">
        <f t="shared" si="34"/>
        <v>44635</v>
      </c>
      <c r="N1118" s="7">
        <f t="shared" si="35"/>
        <v>44635.461793981478</v>
      </c>
      <c r="O1118" s="7"/>
      <c r="P1118" s="7"/>
    </row>
    <row r="1119" spans="1:16" x14ac:dyDescent="0.3">
      <c r="A1119" s="1" t="s">
        <v>5</v>
      </c>
      <c r="B1119" s="1">
        <v>131</v>
      </c>
      <c r="C1119" s="2">
        <v>44635.462488425925</v>
      </c>
      <c r="D1119" s="1" t="s">
        <v>12</v>
      </c>
      <c r="E1119" s="1" t="s">
        <v>15</v>
      </c>
      <c r="F1119" s="1" t="s">
        <v>17</v>
      </c>
      <c r="G1119" s="1" t="s">
        <v>143</v>
      </c>
      <c r="M1119" s="6">
        <f t="shared" si="34"/>
        <v>44635</v>
      </c>
      <c r="N1119" s="7">
        <f t="shared" si="35"/>
        <v>44635.462488425925</v>
      </c>
      <c r="O1119" s="7"/>
      <c r="P1119" s="7"/>
    </row>
    <row r="1120" spans="1:16" x14ac:dyDescent="0.3">
      <c r="A1120" s="1" t="s">
        <v>5</v>
      </c>
      <c r="B1120" s="1">
        <v>129</v>
      </c>
      <c r="C1120" s="2">
        <v>44635.46266203704</v>
      </c>
      <c r="D1120" s="1" t="s">
        <v>12</v>
      </c>
      <c r="E1120" s="1" t="s">
        <v>15</v>
      </c>
      <c r="F1120" s="1" t="s">
        <v>17</v>
      </c>
      <c r="G1120" s="1" t="s">
        <v>143</v>
      </c>
      <c r="M1120" s="6">
        <f t="shared" si="34"/>
        <v>44635</v>
      </c>
      <c r="N1120" s="7">
        <f t="shared" si="35"/>
        <v>44635.46266203704</v>
      </c>
      <c r="O1120" s="7"/>
      <c r="P1120" s="7"/>
    </row>
    <row r="1121" spans="1:16" x14ac:dyDescent="0.3">
      <c r="A1121" s="1" t="s">
        <v>5</v>
      </c>
      <c r="B1121" s="1">
        <v>134</v>
      </c>
      <c r="C1121" s="2">
        <v>44635.463182870371</v>
      </c>
      <c r="D1121" s="1" t="s">
        <v>12</v>
      </c>
      <c r="E1121" s="1" t="s">
        <v>15</v>
      </c>
      <c r="F1121" s="1" t="s">
        <v>17</v>
      </c>
      <c r="G1121" s="1" t="s">
        <v>143</v>
      </c>
      <c r="M1121" s="6">
        <f t="shared" si="34"/>
        <v>44635</v>
      </c>
      <c r="N1121" s="7">
        <f t="shared" si="35"/>
        <v>44635.463182870371</v>
      </c>
      <c r="O1121" s="7"/>
      <c r="P1121" s="7"/>
    </row>
    <row r="1122" spans="1:16" x14ac:dyDescent="0.3">
      <c r="A1122" s="1" t="s">
        <v>5</v>
      </c>
      <c r="B1122" s="1">
        <v>141</v>
      </c>
      <c r="C1122" s="2">
        <v>44635.463877314818</v>
      </c>
      <c r="D1122" s="1" t="s">
        <v>12</v>
      </c>
      <c r="E1122" s="1" t="s">
        <v>15</v>
      </c>
      <c r="F1122" s="1" t="s">
        <v>17</v>
      </c>
      <c r="G1122" s="1" t="s">
        <v>143</v>
      </c>
      <c r="M1122" s="6">
        <f t="shared" si="34"/>
        <v>44635</v>
      </c>
      <c r="N1122" s="7">
        <f t="shared" si="35"/>
        <v>44635.463877314818</v>
      </c>
      <c r="O1122" s="7"/>
      <c r="P1122" s="7"/>
    </row>
    <row r="1123" spans="1:16" x14ac:dyDescent="0.3">
      <c r="A1123" s="1" t="s">
        <v>5</v>
      </c>
      <c r="B1123" s="1">
        <v>155</v>
      </c>
      <c r="C1123" s="2">
        <v>44635.464571759258</v>
      </c>
      <c r="D1123" s="1" t="s">
        <v>12</v>
      </c>
      <c r="E1123" s="1" t="s">
        <v>15</v>
      </c>
      <c r="F1123" s="1" t="s">
        <v>17</v>
      </c>
      <c r="G1123" s="1" t="s">
        <v>143</v>
      </c>
      <c r="M1123" s="6">
        <f t="shared" si="34"/>
        <v>44635</v>
      </c>
      <c r="N1123" s="7">
        <f t="shared" si="35"/>
        <v>44635.464571759258</v>
      </c>
      <c r="O1123" s="7"/>
      <c r="P1123" s="7"/>
    </row>
    <row r="1124" spans="1:16" x14ac:dyDescent="0.3">
      <c r="A1124" s="1" t="s">
        <v>5</v>
      </c>
      <c r="B1124" s="1">
        <v>151</v>
      </c>
      <c r="C1124" s="2">
        <v>44635.465266203704</v>
      </c>
      <c r="D1124" s="1" t="s">
        <v>12</v>
      </c>
      <c r="E1124" s="1" t="s">
        <v>15</v>
      </c>
      <c r="F1124" s="1" t="s">
        <v>17</v>
      </c>
      <c r="G1124" s="1" t="s">
        <v>143</v>
      </c>
      <c r="M1124" s="6">
        <f t="shared" si="34"/>
        <v>44635</v>
      </c>
      <c r="N1124" s="7">
        <f t="shared" si="35"/>
        <v>44635.465266203704</v>
      </c>
      <c r="O1124" s="7"/>
      <c r="P1124" s="7"/>
    </row>
    <row r="1125" spans="1:16" x14ac:dyDescent="0.3">
      <c r="A1125" s="1" t="s">
        <v>5</v>
      </c>
      <c r="B1125" s="1">
        <v>137</v>
      </c>
      <c r="C1125" s="2">
        <v>44635.465960648151</v>
      </c>
      <c r="D1125" s="1" t="s">
        <v>12</v>
      </c>
      <c r="E1125" s="1" t="s">
        <v>15</v>
      </c>
      <c r="F1125" s="1" t="s">
        <v>17</v>
      </c>
      <c r="G1125" s="1" t="s">
        <v>143</v>
      </c>
      <c r="M1125" s="6">
        <f t="shared" si="34"/>
        <v>44635</v>
      </c>
      <c r="N1125" s="7">
        <f t="shared" si="35"/>
        <v>44635.465960648151</v>
      </c>
      <c r="O1125" s="7"/>
      <c r="P1125" s="7"/>
    </row>
    <row r="1126" spans="1:16" x14ac:dyDescent="0.3">
      <c r="A1126" s="1" t="s">
        <v>5</v>
      </c>
      <c r="B1126" s="1">
        <v>139</v>
      </c>
      <c r="C1126" s="2">
        <v>44635.46665509259</v>
      </c>
      <c r="D1126" s="1" t="s">
        <v>12</v>
      </c>
      <c r="E1126" s="1" t="s">
        <v>15</v>
      </c>
      <c r="F1126" s="1" t="s">
        <v>17</v>
      </c>
      <c r="G1126" s="1" t="s">
        <v>143</v>
      </c>
      <c r="M1126" s="6">
        <f t="shared" si="34"/>
        <v>44635</v>
      </c>
      <c r="N1126" s="7">
        <f t="shared" si="35"/>
        <v>44635.46665509259</v>
      </c>
      <c r="O1126" s="7"/>
      <c r="P1126" s="7"/>
    </row>
    <row r="1127" spans="1:16" x14ac:dyDescent="0.3">
      <c r="A1127" s="1" t="s">
        <v>5</v>
      </c>
      <c r="B1127" s="1">
        <v>132</v>
      </c>
      <c r="C1127" s="2">
        <v>44635.467349537037</v>
      </c>
      <c r="D1127" s="1" t="s">
        <v>12</v>
      </c>
      <c r="E1127" s="1" t="s">
        <v>15</v>
      </c>
      <c r="F1127" s="1" t="s">
        <v>17</v>
      </c>
      <c r="G1127" s="1" t="s">
        <v>143</v>
      </c>
      <c r="M1127" s="6">
        <f t="shared" si="34"/>
        <v>44635</v>
      </c>
      <c r="N1127" s="7">
        <f t="shared" si="35"/>
        <v>44635.467349537037</v>
      </c>
      <c r="O1127" s="7"/>
      <c r="P1127" s="7"/>
    </row>
    <row r="1128" spans="1:16" x14ac:dyDescent="0.3">
      <c r="A1128" s="1" t="s">
        <v>5</v>
      </c>
      <c r="B1128" s="1">
        <v>134</v>
      </c>
      <c r="C1128" s="2">
        <v>44635.468043981484</v>
      </c>
      <c r="D1128" s="1" t="s">
        <v>12</v>
      </c>
      <c r="E1128" s="1" t="s">
        <v>15</v>
      </c>
      <c r="F1128" s="1" t="s">
        <v>17</v>
      </c>
      <c r="G1128" s="1" t="s">
        <v>143</v>
      </c>
      <c r="M1128" s="6">
        <f t="shared" si="34"/>
        <v>44635</v>
      </c>
      <c r="N1128" s="7">
        <f t="shared" si="35"/>
        <v>44635.468043981484</v>
      </c>
      <c r="O1128" s="7"/>
      <c r="P1128" s="7"/>
    </row>
    <row r="1129" spans="1:16" x14ac:dyDescent="0.3">
      <c r="A1129" s="1" t="s">
        <v>5</v>
      </c>
      <c r="B1129" s="1">
        <v>130</v>
      </c>
      <c r="C1129" s="2">
        <v>44635.468738425923</v>
      </c>
      <c r="D1129" s="1" t="s">
        <v>12</v>
      </c>
      <c r="E1129" s="1" t="s">
        <v>15</v>
      </c>
      <c r="F1129" s="1" t="s">
        <v>17</v>
      </c>
      <c r="G1129" s="1" t="s">
        <v>143</v>
      </c>
      <c r="M1129" s="6">
        <f t="shared" si="34"/>
        <v>44635</v>
      </c>
      <c r="N1129" s="7">
        <f t="shared" si="35"/>
        <v>44635.468738425923</v>
      </c>
      <c r="O1129" s="7"/>
      <c r="P1129" s="7"/>
    </row>
    <row r="1130" spans="1:16" x14ac:dyDescent="0.3">
      <c r="A1130" s="1" t="s">
        <v>5</v>
      </c>
      <c r="B1130" s="1">
        <v>146</v>
      </c>
      <c r="C1130" s="2">
        <v>44635.46943287037</v>
      </c>
      <c r="D1130" s="1" t="s">
        <v>12</v>
      </c>
      <c r="E1130" s="1" t="s">
        <v>15</v>
      </c>
      <c r="F1130" s="1" t="s">
        <v>17</v>
      </c>
      <c r="G1130" s="1" t="s">
        <v>143</v>
      </c>
      <c r="M1130" s="6">
        <f t="shared" si="34"/>
        <v>44635</v>
      </c>
      <c r="N1130" s="7">
        <f t="shared" si="35"/>
        <v>44635.46943287037</v>
      </c>
      <c r="O1130" s="7"/>
      <c r="P1130" s="7"/>
    </row>
    <row r="1131" spans="1:16" x14ac:dyDescent="0.3">
      <c r="A1131" s="1" t="s">
        <v>5</v>
      </c>
      <c r="B1131" s="1">
        <v>143</v>
      </c>
      <c r="C1131" s="2">
        <v>44635.470127314817</v>
      </c>
      <c r="D1131" s="1" t="s">
        <v>12</v>
      </c>
      <c r="E1131" s="1" t="s">
        <v>15</v>
      </c>
      <c r="F1131" s="1" t="s">
        <v>17</v>
      </c>
      <c r="G1131" s="1" t="s">
        <v>143</v>
      </c>
      <c r="M1131" s="6">
        <f t="shared" si="34"/>
        <v>44635</v>
      </c>
      <c r="N1131" s="7">
        <f t="shared" si="35"/>
        <v>44635.470127314817</v>
      </c>
      <c r="O1131" s="7"/>
      <c r="P1131" s="7"/>
    </row>
    <row r="1132" spans="1:16" x14ac:dyDescent="0.3">
      <c r="A1132" s="1" t="s">
        <v>5</v>
      </c>
      <c r="B1132" s="1">
        <v>130</v>
      </c>
      <c r="C1132" s="2">
        <v>44635.470821759256</v>
      </c>
      <c r="D1132" s="1" t="s">
        <v>12</v>
      </c>
      <c r="E1132" s="1" t="s">
        <v>15</v>
      </c>
      <c r="F1132" s="1" t="s">
        <v>17</v>
      </c>
      <c r="G1132" s="1" t="s">
        <v>143</v>
      </c>
      <c r="M1132" s="6">
        <f t="shared" si="34"/>
        <v>44635</v>
      </c>
      <c r="N1132" s="7">
        <f t="shared" si="35"/>
        <v>44635.470821759256</v>
      </c>
      <c r="O1132" s="7"/>
      <c r="P1132" s="7"/>
    </row>
    <row r="1133" spans="1:16" x14ac:dyDescent="0.3">
      <c r="A1133" s="1" t="s">
        <v>5</v>
      </c>
      <c r="B1133" s="1">
        <v>132</v>
      </c>
      <c r="C1133" s="2">
        <v>44635.470833333333</v>
      </c>
      <c r="D1133" s="1" t="s">
        <v>12</v>
      </c>
      <c r="E1133" s="1" t="s">
        <v>15</v>
      </c>
      <c r="F1133" s="1" t="s">
        <v>17</v>
      </c>
      <c r="G1133" s="1" t="s">
        <v>143</v>
      </c>
      <c r="M1133" s="6">
        <f t="shared" si="34"/>
        <v>44635</v>
      </c>
      <c r="N1133" s="7">
        <f t="shared" si="35"/>
        <v>44635.470833333333</v>
      </c>
      <c r="O1133" s="7"/>
      <c r="P1133" s="7"/>
    </row>
    <row r="1134" spans="1:16" x14ac:dyDescent="0.3">
      <c r="A1134" s="1" t="s">
        <v>5</v>
      </c>
      <c r="B1134" s="1">
        <v>128</v>
      </c>
      <c r="C1134" s="2">
        <v>44635.471516203703</v>
      </c>
      <c r="D1134" s="1" t="s">
        <v>12</v>
      </c>
      <c r="E1134" s="1" t="s">
        <v>15</v>
      </c>
      <c r="F1134" s="1" t="s">
        <v>17</v>
      </c>
      <c r="G1134" s="1" t="s">
        <v>143</v>
      </c>
      <c r="M1134" s="6">
        <f t="shared" si="34"/>
        <v>44635</v>
      </c>
      <c r="N1134" s="7">
        <f t="shared" si="35"/>
        <v>44635.471516203703</v>
      </c>
      <c r="O1134" s="7"/>
      <c r="P1134" s="7"/>
    </row>
    <row r="1135" spans="1:16" x14ac:dyDescent="0.3">
      <c r="A1135" s="1" t="s">
        <v>5</v>
      </c>
      <c r="B1135" s="1">
        <v>128</v>
      </c>
      <c r="C1135" s="2">
        <v>44635.472210648149</v>
      </c>
      <c r="D1135" s="1" t="s">
        <v>12</v>
      </c>
      <c r="E1135" s="1" t="s">
        <v>15</v>
      </c>
      <c r="F1135" s="1" t="s">
        <v>17</v>
      </c>
      <c r="G1135" s="1" t="s">
        <v>143</v>
      </c>
      <c r="M1135" s="6">
        <f t="shared" si="34"/>
        <v>44635</v>
      </c>
      <c r="N1135" s="7">
        <f t="shared" si="35"/>
        <v>44635.472210648149</v>
      </c>
      <c r="O1135" s="7"/>
      <c r="P1135" s="7"/>
    </row>
    <row r="1136" spans="1:16" x14ac:dyDescent="0.3">
      <c r="A1136" s="1" t="s">
        <v>5</v>
      </c>
      <c r="B1136" s="1">
        <v>129</v>
      </c>
      <c r="C1136" s="2">
        <v>44635.472905092596</v>
      </c>
      <c r="D1136" s="1" t="s">
        <v>12</v>
      </c>
      <c r="E1136" s="1" t="s">
        <v>15</v>
      </c>
      <c r="F1136" s="1" t="s">
        <v>17</v>
      </c>
      <c r="G1136" s="1" t="s">
        <v>143</v>
      </c>
      <c r="M1136" s="6">
        <f t="shared" si="34"/>
        <v>44635</v>
      </c>
      <c r="N1136" s="7">
        <f t="shared" si="35"/>
        <v>44635.472905092596</v>
      </c>
      <c r="O1136" s="7"/>
      <c r="P1136" s="7"/>
    </row>
    <row r="1137" spans="1:16" x14ac:dyDescent="0.3">
      <c r="A1137" s="1" t="s">
        <v>5</v>
      </c>
      <c r="B1137" s="1">
        <v>140</v>
      </c>
      <c r="C1137" s="2">
        <v>44635.473599537036</v>
      </c>
      <c r="D1137" s="1" t="s">
        <v>12</v>
      </c>
      <c r="E1137" s="1" t="s">
        <v>15</v>
      </c>
      <c r="F1137" s="1" t="s">
        <v>17</v>
      </c>
      <c r="G1137" s="1" t="s">
        <v>143</v>
      </c>
      <c r="M1137" s="6">
        <f t="shared" si="34"/>
        <v>44635</v>
      </c>
      <c r="N1137" s="7">
        <f t="shared" si="35"/>
        <v>44635.473599537036</v>
      </c>
      <c r="O1137" s="7"/>
      <c r="P1137" s="7"/>
    </row>
    <row r="1138" spans="1:16" x14ac:dyDescent="0.3">
      <c r="A1138" s="1" t="s">
        <v>5</v>
      </c>
      <c r="B1138" s="1">
        <v>144</v>
      </c>
      <c r="C1138" s="2">
        <v>44635.474293981482</v>
      </c>
      <c r="D1138" s="1" t="s">
        <v>12</v>
      </c>
      <c r="E1138" s="1" t="s">
        <v>15</v>
      </c>
      <c r="F1138" s="1" t="s">
        <v>17</v>
      </c>
      <c r="G1138" s="1" t="s">
        <v>143</v>
      </c>
      <c r="M1138" s="6">
        <f t="shared" si="34"/>
        <v>44635</v>
      </c>
      <c r="N1138" s="7">
        <f t="shared" si="35"/>
        <v>44635.474293981482</v>
      </c>
      <c r="O1138" s="7"/>
      <c r="P1138" s="7"/>
    </row>
    <row r="1139" spans="1:16" x14ac:dyDescent="0.3">
      <c r="A1139" s="1" t="s">
        <v>5</v>
      </c>
      <c r="B1139" s="1">
        <v>140</v>
      </c>
      <c r="C1139" s="2">
        <v>44635.474988425929</v>
      </c>
      <c r="D1139" s="1" t="s">
        <v>12</v>
      </c>
      <c r="E1139" s="1" t="s">
        <v>15</v>
      </c>
      <c r="F1139" s="1" t="s">
        <v>17</v>
      </c>
      <c r="G1139" s="1" t="s">
        <v>143</v>
      </c>
      <c r="M1139" s="6">
        <f t="shared" si="34"/>
        <v>44635</v>
      </c>
      <c r="N1139" s="7">
        <f t="shared" si="35"/>
        <v>44635.474988425929</v>
      </c>
      <c r="O1139" s="7"/>
      <c r="P1139" s="7"/>
    </row>
    <row r="1140" spans="1:16" x14ac:dyDescent="0.3">
      <c r="A1140" s="1" t="s">
        <v>5</v>
      </c>
      <c r="B1140" s="1">
        <v>128</v>
      </c>
      <c r="C1140" s="2">
        <v>44635.475682870368</v>
      </c>
      <c r="D1140" s="1" t="s">
        <v>12</v>
      </c>
      <c r="E1140" s="1" t="s">
        <v>15</v>
      </c>
      <c r="F1140" s="1" t="s">
        <v>17</v>
      </c>
      <c r="G1140" s="1" t="s">
        <v>143</v>
      </c>
      <c r="M1140" s="6">
        <f t="shared" si="34"/>
        <v>44635</v>
      </c>
      <c r="N1140" s="7">
        <f t="shared" si="35"/>
        <v>44635.475682870368</v>
      </c>
      <c r="O1140" s="7"/>
      <c r="P1140" s="7"/>
    </row>
    <row r="1141" spans="1:16" x14ac:dyDescent="0.3">
      <c r="A1141" s="1" t="s">
        <v>5</v>
      </c>
      <c r="B1141" s="1">
        <v>135</v>
      </c>
      <c r="C1141" s="2">
        <v>44635.476377314815</v>
      </c>
      <c r="D1141" s="1" t="s">
        <v>12</v>
      </c>
      <c r="E1141" s="1" t="s">
        <v>15</v>
      </c>
      <c r="F1141" s="1" t="s">
        <v>17</v>
      </c>
      <c r="G1141" s="1" t="s">
        <v>143</v>
      </c>
      <c r="M1141" s="6">
        <f t="shared" si="34"/>
        <v>44635</v>
      </c>
      <c r="N1141" s="7">
        <f t="shared" si="35"/>
        <v>44635.476377314815</v>
      </c>
      <c r="O1141" s="7"/>
      <c r="P1141" s="7"/>
    </row>
    <row r="1142" spans="1:16" x14ac:dyDescent="0.3">
      <c r="A1142" s="1" t="s">
        <v>5</v>
      </c>
      <c r="B1142" s="1">
        <v>131</v>
      </c>
      <c r="C1142" s="2">
        <v>44635.477071759262</v>
      </c>
      <c r="D1142" s="1" t="s">
        <v>12</v>
      </c>
      <c r="E1142" s="1" t="s">
        <v>15</v>
      </c>
      <c r="F1142" s="1" t="s">
        <v>17</v>
      </c>
      <c r="G1142" s="1" t="s">
        <v>143</v>
      </c>
      <c r="M1142" s="6">
        <f t="shared" si="34"/>
        <v>44635</v>
      </c>
      <c r="N1142" s="7">
        <f t="shared" si="35"/>
        <v>44635.477071759262</v>
      </c>
      <c r="O1142" s="7"/>
      <c r="P1142" s="7"/>
    </row>
    <row r="1143" spans="1:16" x14ac:dyDescent="0.3">
      <c r="A1143" s="1" t="s">
        <v>5</v>
      </c>
      <c r="B1143" s="1">
        <v>125</v>
      </c>
      <c r="C1143" s="2">
        <v>44635.477175925924</v>
      </c>
      <c r="D1143" s="1" t="s">
        <v>12</v>
      </c>
      <c r="E1143" s="1" t="s">
        <v>15</v>
      </c>
      <c r="F1143" s="1" t="s">
        <v>17</v>
      </c>
      <c r="G1143" s="1" t="s">
        <v>143</v>
      </c>
      <c r="M1143" s="6">
        <f t="shared" si="34"/>
        <v>44635</v>
      </c>
      <c r="N1143" s="7">
        <f t="shared" si="35"/>
        <v>44635.477175925924</v>
      </c>
      <c r="O1143" s="7"/>
      <c r="P1143" s="7"/>
    </row>
    <row r="1144" spans="1:16" x14ac:dyDescent="0.3">
      <c r="A1144" s="1" t="s">
        <v>5</v>
      </c>
      <c r="B1144" s="1">
        <v>139</v>
      </c>
      <c r="C1144" s="2">
        <v>44635.477766203701</v>
      </c>
      <c r="D1144" s="1" t="s">
        <v>12</v>
      </c>
      <c r="E1144" s="1" t="s">
        <v>15</v>
      </c>
      <c r="F1144" s="1" t="s">
        <v>17</v>
      </c>
      <c r="G1144" s="1" t="s">
        <v>143</v>
      </c>
      <c r="M1144" s="6">
        <f t="shared" si="34"/>
        <v>44635</v>
      </c>
      <c r="N1144" s="7">
        <f t="shared" si="35"/>
        <v>44635.477766203701</v>
      </c>
      <c r="O1144" s="7"/>
      <c r="P1144" s="7"/>
    </row>
    <row r="1145" spans="1:16" x14ac:dyDescent="0.3">
      <c r="A1145" s="1" t="s">
        <v>5</v>
      </c>
      <c r="B1145" s="1">
        <v>136</v>
      </c>
      <c r="C1145" s="2">
        <v>44635.478078703702</v>
      </c>
      <c r="D1145" s="1" t="s">
        <v>12</v>
      </c>
      <c r="E1145" s="1" t="s">
        <v>15</v>
      </c>
      <c r="F1145" s="1" t="s">
        <v>17</v>
      </c>
      <c r="G1145" s="1" t="s">
        <v>143</v>
      </c>
      <c r="M1145" s="6">
        <f t="shared" si="34"/>
        <v>44635</v>
      </c>
      <c r="N1145" s="7">
        <f t="shared" si="35"/>
        <v>44635.478078703702</v>
      </c>
      <c r="O1145" s="7"/>
      <c r="P1145" s="7"/>
    </row>
    <row r="1146" spans="1:16" x14ac:dyDescent="0.3">
      <c r="A1146" s="1" t="s">
        <v>5</v>
      </c>
      <c r="B1146" s="1">
        <v>127</v>
      </c>
      <c r="C1146" s="2">
        <v>44635.478460648148</v>
      </c>
      <c r="D1146" s="1" t="s">
        <v>12</v>
      </c>
      <c r="E1146" s="1" t="s">
        <v>15</v>
      </c>
      <c r="F1146" s="1" t="s">
        <v>17</v>
      </c>
      <c r="G1146" s="1" t="s">
        <v>143</v>
      </c>
      <c r="M1146" s="6">
        <f t="shared" si="34"/>
        <v>44635</v>
      </c>
      <c r="N1146" s="7">
        <f t="shared" si="35"/>
        <v>44635.478460648148</v>
      </c>
      <c r="O1146" s="7"/>
      <c r="P1146" s="7"/>
    </row>
    <row r="1147" spans="1:16" x14ac:dyDescent="0.3">
      <c r="A1147" s="1" t="s">
        <v>5</v>
      </c>
      <c r="B1147" s="1">
        <v>113</v>
      </c>
      <c r="C1147" s="2">
        <v>44635.479155092595</v>
      </c>
      <c r="D1147" s="1" t="s">
        <v>12</v>
      </c>
      <c r="E1147" s="1" t="s">
        <v>15</v>
      </c>
      <c r="F1147" s="1" t="s">
        <v>17</v>
      </c>
      <c r="G1147" s="1" t="s">
        <v>143</v>
      </c>
      <c r="M1147" s="6">
        <f t="shared" si="34"/>
        <v>44635</v>
      </c>
      <c r="N1147" s="7">
        <f t="shared" si="35"/>
        <v>44635.479155092595</v>
      </c>
      <c r="O1147" s="7"/>
      <c r="P1147" s="7"/>
    </row>
    <row r="1148" spans="1:16" x14ac:dyDescent="0.3">
      <c r="A1148" s="1" t="s">
        <v>5</v>
      </c>
      <c r="B1148" s="1">
        <v>107</v>
      </c>
      <c r="C1148" s="2">
        <v>44635.479849537034</v>
      </c>
      <c r="D1148" s="1" t="s">
        <v>12</v>
      </c>
      <c r="E1148" s="1" t="s">
        <v>15</v>
      </c>
      <c r="F1148" s="1" t="s">
        <v>17</v>
      </c>
      <c r="G1148" s="1" t="s">
        <v>143</v>
      </c>
      <c r="M1148" s="6">
        <f t="shared" si="34"/>
        <v>44635</v>
      </c>
      <c r="N1148" s="7">
        <f t="shared" si="35"/>
        <v>44635.479849537034</v>
      </c>
      <c r="O1148" s="7"/>
      <c r="P1148" s="7"/>
    </row>
    <row r="1149" spans="1:16" x14ac:dyDescent="0.3">
      <c r="A1149" s="1" t="s">
        <v>5</v>
      </c>
      <c r="B1149" s="1">
        <v>104</v>
      </c>
      <c r="C1149" s="2">
        <v>44635.48028935185</v>
      </c>
      <c r="D1149" s="1" t="s">
        <v>12</v>
      </c>
      <c r="E1149" s="1" t="s">
        <v>15</v>
      </c>
      <c r="F1149" s="1" t="s">
        <v>17</v>
      </c>
      <c r="G1149" s="1" t="s">
        <v>143</v>
      </c>
      <c r="M1149" s="6">
        <f t="shared" si="34"/>
        <v>44635</v>
      </c>
      <c r="N1149" s="7">
        <f t="shared" si="35"/>
        <v>44635.48028935185</v>
      </c>
      <c r="O1149" s="7"/>
      <c r="P1149" s="7"/>
    </row>
    <row r="1150" spans="1:16" x14ac:dyDescent="0.3">
      <c r="A1150" s="1" t="s">
        <v>5</v>
      </c>
      <c r="B1150" s="1">
        <v>104</v>
      </c>
      <c r="C1150" s="2">
        <v>44635.480451388888</v>
      </c>
      <c r="D1150" s="1" t="s">
        <v>12</v>
      </c>
      <c r="E1150" s="1" t="s">
        <v>15</v>
      </c>
      <c r="F1150" s="1" t="s">
        <v>17</v>
      </c>
      <c r="G1150" s="1" t="s">
        <v>143</v>
      </c>
      <c r="M1150" s="6">
        <f t="shared" si="34"/>
        <v>44635</v>
      </c>
      <c r="N1150" s="7">
        <f t="shared" si="35"/>
        <v>44635.480451388888</v>
      </c>
      <c r="O1150" s="7"/>
      <c r="P1150" s="7"/>
    </row>
    <row r="1151" spans="1:16" x14ac:dyDescent="0.3">
      <c r="A1151" s="1" t="s">
        <v>5</v>
      </c>
      <c r="B1151" s="1">
        <v>104</v>
      </c>
      <c r="C1151" s="2">
        <v>44635.480543981481</v>
      </c>
      <c r="D1151" s="1" t="s">
        <v>12</v>
      </c>
      <c r="E1151" s="1" t="s">
        <v>15</v>
      </c>
      <c r="F1151" s="1" t="s">
        <v>17</v>
      </c>
      <c r="G1151" s="1" t="s">
        <v>143</v>
      </c>
      <c r="M1151" s="6">
        <f t="shared" si="34"/>
        <v>44635</v>
      </c>
      <c r="N1151" s="7">
        <f t="shared" si="35"/>
        <v>44635.480543981481</v>
      </c>
      <c r="O1151" s="7"/>
      <c r="P1151" s="7"/>
    </row>
    <row r="1152" spans="1:16" x14ac:dyDescent="0.3">
      <c r="A1152" s="1" t="s">
        <v>5</v>
      </c>
      <c r="B1152" s="1">
        <v>106</v>
      </c>
      <c r="C1152" s="2">
        <v>44635.480752314812</v>
      </c>
      <c r="D1152" s="1" t="s">
        <v>12</v>
      </c>
      <c r="E1152" s="1" t="s">
        <v>15</v>
      </c>
      <c r="F1152" s="1" t="s">
        <v>17</v>
      </c>
      <c r="G1152" s="1" t="s">
        <v>143</v>
      </c>
      <c r="M1152" s="6">
        <f t="shared" si="34"/>
        <v>44635</v>
      </c>
      <c r="N1152" s="7">
        <f t="shared" si="35"/>
        <v>44635.480752314812</v>
      </c>
      <c r="O1152" s="7"/>
      <c r="P1152" s="7"/>
    </row>
    <row r="1153" spans="1:16" x14ac:dyDescent="0.3">
      <c r="A1153" s="1" t="s">
        <v>5</v>
      </c>
      <c r="B1153" s="1">
        <v>98</v>
      </c>
      <c r="C1153" s="2">
        <v>44635.481932870367</v>
      </c>
      <c r="D1153" s="1" t="s">
        <v>12</v>
      </c>
      <c r="E1153" s="1" t="s">
        <v>15</v>
      </c>
      <c r="F1153" s="1" t="s">
        <v>17</v>
      </c>
      <c r="G1153" s="1" t="s">
        <v>143</v>
      </c>
      <c r="M1153" s="6">
        <f t="shared" si="34"/>
        <v>44635</v>
      </c>
      <c r="N1153" s="7">
        <f t="shared" si="35"/>
        <v>44635.481932870367</v>
      </c>
      <c r="O1153" s="7"/>
      <c r="P1153" s="7"/>
    </row>
    <row r="1154" spans="1:16" x14ac:dyDescent="0.3">
      <c r="A1154" s="1" t="s">
        <v>5</v>
      </c>
      <c r="B1154" s="1">
        <v>101</v>
      </c>
      <c r="C1154" s="2">
        <v>44635.481956018521</v>
      </c>
      <c r="D1154" s="1" t="s">
        <v>12</v>
      </c>
      <c r="E1154" s="1" t="s">
        <v>15</v>
      </c>
      <c r="F1154" s="1" t="s">
        <v>17</v>
      </c>
      <c r="G1154" s="1" t="s">
        <v>143</v>
      </c>
      <c r="M1154" s="6">
        <f t="shared" si="34"/>
        <v>44635</v>
      </c>
      <c r="N1154" s="7">
        <f t="shared" si="35"/>
        <v>44635.481956018521</v>
      </c>
      <c r="O1154" s="7"/>
      <c r="P1154" s="7"/>
    </row>
    <row r="1155" spans="1:16" x14ac:dyDescent="0.3">
      <c r="A1155" s="1" t="s">
        <v>5</v>
      </c>
      <c r="B1155" s="1">
        <v>100</v>
      </c>
      <c r="C1155" s="2">
        <v>44635.482534722221</v>
      </c>
      <c r="D1155" s="1" t="s">
        <v>12</v>
      </c>
      <c r="E1155" s="1" t="s">
        <v>15</v>
      </c>
      <c r="F1155" s="1" t="s">
        <v>17</v>
      </c>
      <c r="G1155" s="1" t="s">
        <v>143</v>
      </c>
      <c r="M1155" s="6">
        <f t="shared" ref="M1155:M1218" si="36">VALUE(TEXT(C1155,0))</f>
        <v>44635</v>
      </c>
      <c r="N1155" s="7">
        <f t="shared" ref="N1155:N1218" si="37">C1155</f>
        <v>44635.482534722221</v>
      </c>
      <c r="O1155" s="7"/>
      <c r="P1155" s="7"/>
    </row>
    <row r="1156" spans="1:16" x14ac:dyDescent="0.3">
      <c r="A1156" s="1" t="s">
        <v>5</v>
      </c>
      <c r="B1156" s="1">
        <v>99</v>
      </c>
      <c r="C1156" s="2">
        <v>44635.482627314814</v>
      </c>
      <c r="D1156" s="1" t="s">
        <v>12</v>
      </c>
      <c r="E1156" s="1" t="s">
        <v>15</v>
      </c>
      <c r="F1156" s="1" t="s">
        <v>17</v>
      </c>
      <c r="G1156" s="1" t="s">
        <v>143</v>
      </c>
      <c r="M1156" s="6">
        <f t="shared" si="36"/>
        <v>44635</v>
      </c>
      <c r="N1156" s="7">
        <f t="shared" si="37"/>
        <v>44635.482627314814</v>
      </c>
      <c r="O1156" s="7"/>
      <c r="P1156" s="7"/>
    </row>
    <row r="1157" spans="1:16" x14ac:dyDescent="0.3">
      <c r="A1157" s="1" t="s">
        <v>5</v>
      </c>
      <c r="B1157" s="1">
        <v>108</v>
      </c>
      <c r="C1157" s="2">
        <v>44635.48332175926</v>
      </c>
      <c r="D1157" s="1" t="s">
        <v>12</v>
      </c>
      <c r="E1157" s="1" t="s">
        <v>15</v>
      </c>
      <c r="F1157" s="1" t="s">
        <v>17</v>
      </c>
      <c r="G1157" s="1" t="s">
        <v>143</v>
      </c>
      <c r="M1157" s="6">
        <f t="shared" si="36"/>
        <v>44635</v>
      </c>
      <c r="N1157" s="7">
        <f t="shared" si="37"/>
        <v>44635.48332175926</v>
      </c>
      <c r="O1157" s="7"/>
      <c r="P1157" s="7"/>
    </row>
    <row r="1158" spans="1:16" x14ac:dyDescent="0.3">
      <c r="A1158" s="1" t="s">
        <v>5</v>
      </c>
      <c r="B1158" s="1">
        <v>106</v>
      </c>
      <c r="C1158" s="2">
        <v>44635.483611111114</v>
      </c>
      <c r="D1158" s="1" t="s">
        <v>12</v>
      </c>
      <c r="E1158" s="1" t="s">
        <v>15</v>
      </c>
      <c r="F1158" s="1" t="s">
        <v>17</v>
      </c>
      <c r="G1158" s="1" t="s">
        <v>143</v>
      </c>
      <c r="M1158" s="6">
        <f t="shared" si="36"/>
        <v>44635</v>
      </c>
      <c r="N1158" s="7">
        <f t="shared" si="37"/>
        <v>44635.483611111114</v>
      </c>
      <c r="O1158" s="7"/>
      <c r="P1158" s="7"/>
    </row>
    <row r="1159" spans="1:16" x14ac:dyDescent="0.3">
      <c r="A1159" s="1" t="s">
        <v>5</v>
      </c>
      <c r="B1159" s="1">
        <v>104</v>
      </c>
      <c r="C1159" s="2">
        <v>44635.484016203707</v>
      </c>
      <c r="D1159" s="1" t="s">
        <v>12</v>
      </c>
      <c r="E1159" s="1" t="s">
        <v>15</v>
      </c>
      <c r="F1159" s="1" t="s">
        <v>17</v>
      </c>
      <c r="G1159" s="1" t="s">
        <v>143</v>
      </c>
      <c r="M1159" s="6">
        <f t="shared" si="36"/>
        <v>44635</v>
      </c>
      <c r="N1159" s="7">
        <f t="shared" si="37"/>
        <v>44635.484016203707</v>
      </c>
      <c r="O1159" s="7"/>
      <c r="P1159" s="7"/>
    </row>
    <row r="1160" spans="1:16" x14ac:dyDescent="0.3">
      <c r="A1160" s="1" t="s">
        <v>5</v>
      </c>
      <c r="B1160" s="1">
        <v>104</v>
      </c>
      <c r="C1160" s="2">
        <v>44635.4840625</v>
      </c>
      <c r="D1160" s="1" t="s">
        <v>12</v>
      </c>
      <c r="E1160" s="1" t="s">
        <v>15</v>
      </c>
      <c r="F1160" s="1" t="s">
        <v>17</v>
      </c>
      <c r="G1160" s="1" t="s">
        <v>143</v>
      </c>
      <c r="M1160" s="6">
        <f t="shared" si="36"/>
        <v>44635</v>
      </c>
      <c r="N1160" s="7">
        <f t="shared" si="37"/>
        <v>44635.4840625</v>
      </c>
      <c r="O1160" s="7"/>
      <c r="P1160" s="7"/>
    </row>
    <row r="1161" spans="1:16" x14ac:dyDescent="0.3">
      <c r="A1161" s="1" t="s">
        <v>5</v>
      </c>
      <c r="B1161" s="1">
        <v>112</v>
      </c>
      <c r="C1161" s="2">
        <v>44635.484270833331</v>
      </c>
      <c r="D1161" s="1" t="s">
        <v>12</v>
      </c>
      <c r="E1161" s="1" t="s">
        <v>15</v>
      </c>
      <c r="F1161" s="1" t="s">
        <v>17</v>
      </c>
      <c r="G1161" s="1" t="s">
        <v>143</v>
      </c>
      <c r="M1161" s="6">
        <f t="shared" si="36"/>
        <v>44635</v>
      </c>
      <c r="N1161" s="7">
        <f t="shared" si="37"/>
        <v>44635.484270833331</v>
      </c>
      <c r="O1161" s="7"/>
      <c r="P1161" s="7"/>
    </row>
    <row r="1162" spans="1:16" x14ac:dyDescent="0.3">
      <c r="A1162" s="1" t="s">
        <v>5</v>
      </c>
      <c r="B1162" s="1">
        <v>110</v>
      </c>
      <c r="C1162" s="2">
        <v>44635.484710648147</v>
      </c>
      <c r="D1162" s="1" t="s">
        <v>12</v>
      </c>
      <c r="E1162" s="1" t="s">
        <v>15</v>
      </c>
      <c r="F1162" s="1" t="s">
        <v>17</v>
      </c>
      <c r="G1162" s="1" t="s">
        <v>143</v>
      </c>
      <c r="M1162" s="6">
        <f t="shared" si="36"/>
        <v>44635</v>
      </c>
      <c r="N1162" s="7">
        <f t="shared" si="37"/>
        <v>44635.484710648147</v>
      </c>
      <c r="O1162" s="7"/>
      <c r="P1162" s="7"/>
    </row>
    <row r="1163" spans="1:16" x14ac:dyDescent="0.3">
      <c r="A1163" s="1" t="s">
        <v>5</v>
      </c>
      <c r="B1163" s="1">
        <v>102</v>
      </c>
      <c r="C1163" s="2">
        <v>44635.485405092593</v>
      </c>
      <c r="D1163" s="1" t="s">
        <v>12</v>
      </c>
      <c r="E1163" s="1" t="s">
        <v>15</v>
      </c>
      <c r="F1163" s="1" t="s">
        <v>17</v>
      </c>
      <c r="G1163" s="1" t="s">
        <v>143</v>
      </c>
      <c r="M1163" s="6">
        <f t="shared" si="36"/>
        <v>44635</v>
      </c>
      <c r="N1163" s="7">
        <f t="shared" si="37"/>
        <v>44635.485405092593</v>
      </c>
      <c r="O1163" s="7"/>
      <c r="P1163" s="7"/>
    </row>
    <row r="1164" spans="1:16" x14ac:dyDescent="0.3">
      <c r="A1164" s="1" t="s">
        <v>5</v>
      </c>
      <c r="B1164" s="1">
        <v>103</v>
      </c>
      <c r="C1164" s="2">
        <v>44635.48609953704</v>
      </c>
      <c r="D1164" s="1" t="s">
        <v>12</v>
      </c>
      <c r="E1164" s="1" t="s">
        <v>15</v>
      </c>
      <c r="F1164" s="1" t="s">
        <v>17</v>
      </c>
      <c r="G1164" s="1" t="s">
        <v>143</v>
      </c>
      <c r="M1164" s="6">
        <f t="shared" si="36"/>
        <v>44635</v>
      </c>
      <c r="N1164" s="7">
        <f t="shared" si="37"/>
        <v>44635.48609953704</v>
      </c>
      <c r="O1164" s="7"/>
      <c r="P1164" s="7"/>
    </row>
    <row r="1165" spans="1:16" x14ac:dyDescent="0.3">
      <c r="A1165" s="1" t="s">
        <v>5</v>
      </c>
      <c r="B1165" s="1">
        <v>113</v>
      </c>
      <c r="C1165" s="2">
        <v>44635.486793981479</v>
      </c>
      <c r="D1165" s="1" t="s">
        <v>12</v>
      </c>
      <c r="E1165" s="1" t="s">
        <v>15</v>
      </c>
      <c r="F1165" s="1" t="s">
        <v>17</v>
      </c>
      <c r="G1165" s="1" t="s">
        <v>143</v>
      </c>
      <c r="M1165" s="6">
        <f t="shared" si="36"/>
        <v>44635</v>
      </c>
      <c r="N1165" s="7">
        <f t="shared" si="37"/>
        <v>44635.486793981479</v>
      </c>
      <c r="O1165" s="7"/>
      <c r="P1165" s="7"/>
    </row>
    <row r="1166" spans="1:16" x14ac:dyDescent="0.3">
      <c r="A1166" s="1" t="s">
        <v>5</v>
      </c>
      <c r="B1166" s="1">
        <v>99</v>
      </c>
      <c r="C1166" s="2">
        <v>44635.487488425926</v>
      </c>
      <c r="D1166" s="1" t="s">
        <v>12</v>
      </c>
      <c r="E1166" s="1" t="s">
        <v>15</v>
      </c>
      <c r="F1166" s="1" t="s">
        <v>17</v>
      </c>
      <c r="G1166" s="1" t="s">
        <v>143</v>
      </c>
      <c r="M1166" s="6">
        <f t="shared" si="36"/>
        <v>44635</v>
      </c>
      <c r="N1166" s="7">
        <f t="shared" si="37"/>
        <v>44635.487488425926</v>
      </c>
      <c r="O1166" s="7"/>
      <c r="P1166" s="7"/>
    </row>
    <row r="1167" spans="1:16" x14ac:dyDescent="0.3">
      <c r="A1167" s="1" t="s">
        <v>5</v>
      </c>
      <c r="B1167" s="1">
        <v>94</v>
      </c>
      <c r="C1167" s="2">
        <v>44635.488182870373</v>
      </c>
      <c r="D1167" s="1" t="s">
        <v>12</v>
      </c>
      <c r="E1167" s="1" t="s">
        <v>15</v>
      </c>
      <c r="F1167" s="1" t="s">
        <v>17</v>
      </c>
      <c r="G1167" s="1" t="s">
        <v>143</v>
      </c>
      <c r="M1167" s="6">
        <f t="shared" si="36"/>
        <v>44635</v>
      </c>
      <c r="N1167" s="7">
        <f t="shared" si="37"/>
        <v>44635.488182870373</v>
      </c>
      <c r="O1167" s="7"/>
      <c r="P1167" s="7"/>
    </row>
    <row r="1168" spans="1:16" x14ac:dyDescent="0.3">
      <c r="A1168" s="1" t="s">
        <v>5</v>
      </c>
      <c r="B1168" s="1">
        <v>89</v>
      </c>
      <c r="C1168" s="2">
        <v>44635.488819444443</v>
      </c>
      <c r="D1168" s="1" t="s">
        <v>12</v>
      </c>
      <c r="E1168" s="1" t="s">
        <v>15</v>
      </c>
      <c r="F1168" s="1" t="s">
        <v>17</v>
      </c>
      <c r="G1168" s="1" t="s">
        <v>143</v>
      </c>
      <c r="M1168" s="6">
        <f t="shared" si="36"/>
        <v>44635</v>
      </c>
      <c r="N1168" s="7">
        <f t="shared" si="37"/>
        <v>44635.488819444443</v>
      </c>
      <c r="O1168" s="7"/>
      <c r="P1168" s="7"/>
    </row>
    <row r="1169" spans="1:16" x14ac:dyDescent="0.3">
      <c r="A1169" s="1" t="s">
        <v>5</v>
      </c>
      <c r="B1169" s="1">
        <v>86</v>
      </c>
      <c r="C1169" s="2">
        <v>44635.488877314812</v>
      </c>
      <c r="D1169" s="1" t="s">
        <v>12</v>
      </c>
      <c r="E1169" s="1" t="s">
        <v>15</v>
      </c>
      <c r="F1169" s="1" t="s">
        <v>17</v>
      </c>
      <c r="G1169" s="1" t="s">
        <v>143</v>
      </c>
      <c r="M1169" s="6">
        <f t="shared" si="36"/>
        <v>44635</v>
      </c>
      <c r="N1169" s="7">
        <f t="shared" si="37"/>
        <v>44635.488877314812</v>
      </c>
      <c r="O1169" s="7"/>
      <c r="P1169" s="7"/>
    </row>
    <row r="1170" spans="1:16" x14ac:dyDescent="0.3">
      <c r="A1170" s="1" t="s">
        <v>5</v>
      </c>
      <c r="B1170" s="1">
        <v>85</v>
      </c>
      <c r="C1170" s="2">
        <v>44635.489571759259</v>
      </c>
      <c r="D1170" s="1" t="s">
        <v>12</v>
      </c>
      <c r="E1170" s="1" t="s">
        <v>15</v>
      </c>
      <c r="F1170" s="1" t="s">
        <v>17</v>
      </c>
      <c r="G1170" s="1" t="s">
        <v>143</v>
      </c>
      <c r="M1170" s="6">
        <f t="shared" si="36"/>
        <v>44635</v>
      </c>
      <c r="N1170" s="7">
        <f t="shared" si="37"/>
        <v>44635.489571759259</v>
      </c>
      <c r="O1170" s="7"/>
      <c r="P1170" s="7"/>
    </row>
    <row r="1171" spans="1:16" x14ac:dyDescent="0.3">
      <c r="A1171" s="1" t="s">
        <v>5</v>
      </c>
      <c r="B1171" s="1">
        <v>80</v>
      </c>
      <c r="C1171" s="2">
        <v>44635.490254629629</v>
      </c>
      <c r="D1171" s="1" t="s">
        <v>12</v>
      </c>
      <c r="E1171" s="1" t="s">
        <v>15</v>
      </c>
      <c r="F1171" s="1" t="s">
        <v>17</v>
      </c>
      <c r="G1171" s="1" t="s">
        <v>143</v>
      </c>
      <c r="M1171" s="6">
        <f t="shared" si="36"/>
        <v>44635</v>
      </c>
      <c r="N1171" s="7">
        <f t="shared" si="37"/>
        <v>44635.490254629629</v>
      </c>
      <c r="O1171" s="7"/>
      <c r="P1171" s="7"/>
    </row>
    <row r="1172" spans="1:16" x14ac:dyDescent="0.3">
      <c r="A1172" s="1" t="s">
        <v>5</v>
      </c>
      <c r="B1172" s="1">
        <v>78</v>
      </c>
      <c r="C1172" s="2">
        <v>44635.490266203706</v>
      </c>
      <c r="D1172" s="1" t="s">
        <v>12</v>
      </c>
      <c r="E1172" s="1" t="s">
        <v>15</v>
      </c>
      <c r="F1172" s="1" t="s">
        <v>17</v>
      </c>
      <c r="G1172" s="1" t="s">
        <v>143</v>
      </c>
      <c r="M1172" s="6">
        <f t="shared" si="36"/>
        <v>44635</v>
      </c>
      <c r="N1172" s="7">
        <f t="shared" si="37"/>
        <v>44635.490266203706</v>
      </c>
      <c r="O1172" s="7"/>
      <c r="P1172" s="7"/>
    </row>
    <row r="1173" spans="1:16" x14ac:dyDescent="0.3">
      <c r="A1173" s="1" t="s">
        <v>5</v>
      </c>
      <c r="B1173" s="1">
        <v>72</v>
      </c>
      <c r="C1173" s="2">
        <v>44635.490960648145</v>
      </c>
      <c r="D1173" s="1" t="s">
        <v>12</v>
      </c>
      <c r="E1173" s="1" t="s">
        <v>15</v>
      </c>
      <c r="F1173" s="1" t="s">
        <v>17</v>
      </c>
      <c r="G1173" s="1" t="s">
        <v>143</v>
      </c>
      <c r="M1173" s="6">
        <f t="shared" si="36"/>
        <v>44635</v>
      </c>
      <c r="N1173" s="7">
        <f t="shared" si="37"/>
        <v>44635.490960648145</v>
      </c>
      <c r="O1173" s="7"/>
      <c r="P1173" s="7"/>
    </row>
    <row r="1174" spans="1:16" x14ac:dyDescent="0.3">
      <c r="A1174" s="1" t="s">
        <v>5</v>
      </c>
      <c r="B1174" s="1">
        <v>72</v>
      </c>
      <c r="C1174" s="2">
        <v>44635.491655092592</v>
      </c>
      <c r="D1174" s="1" t="s">
        <v>12</v>
      </c>
      <c r="E1174" s="1" t="s">
        <v>15</v>
      </c>
      <c r="F1174" s="1" t="s">
        <v>17</v>
      </c>
      <c r="G1174" s="1" t="s">
        <v>143</v>
      </c>
      <c r="M1174" s="6">
        <f t="shared" si="36"/>
        <v>44635</v>
      </c>
      <c r="N1174" s="7">
        <f t="shared" si="37"/>
        <v>44635.491655092592</v>
      </c>
      <c r="O1174" s="7"/>
      <c r="P1174" s="7"/>
    </row>
    <row r="1175" spans="1:16" x14ac:dyDescent="0.3">
      <c r="A1175" s="1" t="s">
        <v>5</v>
      </c>
      <c r="B1175" s="1">
        <v>66</v>
      </c>
      <c r="C1175" s="2">
        <v>44635.492349537039</v>
      </c>
      <c r="D1175" s="1" t="s">
        <v>12</v>
      </c>
      <c r="E1175" s="1" t="s">
        <v>15</v>
      </c>
      <c r="F1175" s="1" t="s">
        <v>17</v>
      </c>
      <c r="G1175" s="1" t="s">
        <v>143</v>
      </c>
      <c r="M1175" s="6">
        <f t="shared" si="36"/>
        <v>44635</v>
      </c>
      <c r="N1175" s="7">
        <f t="shared" si="37"/>
        <v>44635.492349537039</v>
      </c>
      <c r="O1175" s="7"/>
      <c r="P1175" s="7"/>
    </row>
    <row r="1176" spans="1:16" x14ac:dyDescent="0.3">
      <c r="A1176" s="1" t="s">
        <v>5</v>
      </c>
      <c r="B1176" s="1">
        <v>116</v>
      </c>
      <c r="C1176" s="2">
        <v>44635.493738425925</v>
      </c>
      <c r="D1176" s="1" t="s">
        <v>12</v>
      </c>
      <c r="E1176" s="1" t="s">
        <v>15</v>
      </c>
      <c r="F1176" s="1" t="s">
        <v>17</v>
      </c>
      <c r="G1176" s="1" t="s">
        <v>143</v>
      </c>
      <c r="M1176" s="6">
        <f t="shared" si="36"/>
        <v>44635</v>
      </c>
      <c r="N1176" s="7">
        <f t="shared" si="37"/>
        <v>44635.493738425925</v>
      </c>
      <c r="O1176" s="7"/>
      <c r="P1176" s="7"/>
    </row>
    <row r="1177" spans="1:16" x14ac:dyDescent="0.3">
      <c r="A1177" s="1" t="s">
        <v>5</v>
      </c>
      <c r="B1177" s="1">
        <v>110</v>
      </c>
      <c r="C1177" s="2">
        <v>44635.494432870371</v>
      </c>
      <c r="D1177" s="1" t="s">
        <v>12</v>
      </c>
      <c r="E1177" s="1" t="s">
        <v>15</v>
      </c>
      <c r="F1177" s="1" t="s">
        <v>17</v>
      </c>
      <c r="G1177" s="1" t="s">
        <v>143</v>
      </c>
      <c r="M1177" s="6">
        <f t="shared" si="36"/>
        <v>44635</v>
      </c>
      <c r="N1177" s="7">
        <f t="shared" si="37"/>
        <v>44635.494432870371</v>
      </c>
      <c r="O1177" s="7"/>
      <c r="P1177" s="7"/>
    </row>
    <row r="1178" spans="1:16" x14ac:dyDescent="0.3">
      <c r="A1178" s="1" t="s">
        <v>5</v>
      </c>
      <c r="B1178" s="1">
        <v>109</v>
      </c>
      <c r="C1178" s="2">
        <v>44635.495127314818</v>
      </c>
      <c r="D1178" s="1" t="s">
        <v>12</v>
      </c>
      <c r="E1178" s="1" t="s">
        <v>15</v>
      </c>
      <c r="F1178" s="1" t="s">
        <v>17</v>
      </c>
      <c r="G1178" s="1" t="s">
        <v>143</v>
      </c>
      <c r="M1178" s="6">
        <f t="shared" si="36"/>
        <v>44635</v>
      </c>
      <c r="N1178" s="7">
        <f t="shared" si="37"/>
        <v>44635.495127314818</v>
      </c>
      <c r="O1178" s="7"/>
      <c r="P1178" s="7"/>
    </row>
    <row r="1179" spans="1:16" x14ac:dyDescent="0.3">
      <c r="A1179" s="1" t="s">
        <v>5</v>
      </c>
      <c r="B1179" s="1">
        <v>111</v>
      </c>
      <c r="C1179" s="2">
        <v>44635.495821759258</v>
      </c>
      <c r="D1179" s="1" t="s">
        <v>12</v>
      </c>
      <c r="E1179" s="1" t="s">
        <v>15</v>
      </c>
      <c r="F1179" s="1" t="s">
        <v>17</v>
      </c>
      <c r="G1179" s="1" t="s">
        <v>143</v>
      </c>
      <c r="M1179" s="6">
        <f t="shared" si="36"/>
        <v>44635</v>
      </c>
      <c r="N1179" s="7">
        <f t="shared" si="37"/>
        <v>44635.495821759258</v>
      </c>
      <c r="O1179" s="7"/>
      <c r="P1179" s="7"/>
    </row>
    <row r="1180" spans="1:16" x14ac:dyDescent="0.3">
      <c r="A1180" s="1" t="s">
        <v>5</v>
      </c>
      <c r="B1180" s="1">
        <v>116</v>
      </c>
      <c r="C1180" s="2">
        <v>44635.496516203704</v>
      </c>
      <c r="D1180" s="1" t="s">
        <v>12</v>
      </c>
      <c r="E1180" s="1" t="s">
        <v>15</v>
      </c>
      <c r="F1180" s="1" t="s">
        <v>17</v>
      </c>
      <c r="G1180" s="1" t="s">
        <v>143</v>
      </c>
      <c r="M1180" s="6">
        <f t="shared" si="36"/>
        <v>44635</v>
      </c>
      <c r="N1180" s="7">
        <f t="shared" si="37"/>
        <v>44635.496516203704</v>
      </c>
      <c r="O1180" s="7"/>
      <c r="P1180" s="7"/>
    </row>
    <row r="1181" spans="1:16" x14ac:dyDescent="0.3">
      <c r="A1181" s="1" t="s">
        <v>5</v>
      </c>
      <c r="B1181" s="1">
        <v>115</v>
      </c>
      <c r="C1181" s="2">
        <v>44635.497210648151</v>
      </c>
      <c r="D1181" s="1" t="s">
        <v>12</v>
      </c>
      <c r="E1181" s="1" t="s">
        <v>15</v>
      </c>
      <c r="F1181" s="1" t="s">
        <v>17</v>
      </c>
      <c r="G1181" s="1" t="s">
        <v>143</v>
      </c>
      <c r="M1181" s="6">
        <f t="shared" si="36"/>
        <v>44635</v>
      </c>
      <c r="N1181" s="7">
        <f t="shared" si="37"/>
        <v>44635.497210648151</v>
      </c>
      <c r="O1181" s="7"/>
      <c r="P1181" s="7"/>
    </row>
    <row r="1182" spans="1:16" x14ac:dyDescent="0.3">
      <c r="A1182" s="1" t="s">
        <v>5</v>
      </c>
      <c r="B1182" s="1">
        <v>117</v>
      </c>
      <c r="C1182" s="2">
        <v>44635.49790509259</v>
      </c>
      <c r="D1182" s="1" t="s">
        <v>12</v>
      </c>
      <c r="E1182" s="1" t="s">
        <v>15</v>
      </c>
      <c r="F1182" s="1" t="s">
        <v>17</v>
      </c>
      <c r="G1182" s="1" t="s">
        <v>143</v>
      </c>
      <c r="M1182" s="6">
        <f t="shared" si="36"/>
        <v>44635</v>
      </c>
      <c r="N1182" s="7">
        <f t="shared" si="37"/>
        <v>44635.49790509259</v>
      </c>
      <c r="O1182" s="7"/>
      <c r="P1182" s="7"/>
    </row>
    <row r="1183" spans="1:16" x14ac:dyDescent="0.3">
      <c r="A1183" s="1" t="s">
        <v>5</v>
      </c>
      <c r="B1183" s="1">
        <v>121</v>
      </c>
      <c r="C1183" s="2">
        <v>44635.498599537037</v>
      </c>
      <c r="D1183" s="1" t="s">
        <v>12</v>
      </c>
      <c r="E1183" s="1" t="s">
        <v>15</v>
      </c>
      <c r="F1183" s="1" t="s">
        <v>17</v>
      </c>
      <c r="G1183" s="1" t="s">
        <v>143</v>
      </c>
      <c r="M1183" s="6">
        <f t="shared" si="36"/>
        <v>44635</v>
      </c>
      <c r="N1183" s="7">
        <f t="shared" si="37"/>
        <v>44635.498599537037</v>
      </c>
      <c r="O1183" s="7"/>
      <c r="P1183" s="7"/>
    </row>
    <row r="1184" spans="1:16" x14ac:dyDescent="0.3">
      <c r="A1184" s="1" t="s">
        <v>5</v>
      </c>
      <c r="B1184" s="1">
        <v>121</v>
      </c>
      <c r="C1184" s="2">
        <v>44635.499293981484</v>
      </c>
      <c r="D1184" s="1" t="s">
        <v>12</v>
      </c>
      <c r="E1184" s="1" t="s">
        <v>15</v>
      </c>
      <c r="F1184" s="1" t="s">
        <v>17</v>
      </c>
      <c r="G1184" s="1" t="s">
        <v>143</v>
      </c>
      <c r="M1184" s="6">
        <f t="shared" si="36"/>
        <v>44635</v>
      </c>
      <c r="N1184" s="7">
        <f t="shared" si="37"/>
        <v>44635.499293981484</v>
      </c>
      <c r="O1184" s="7"/>
      <c r="P1184" s="7"/>
    </row>
    <row r="1185" spans="1:16" x14ac:dyDescent="0.3">
      <c r="A1185" s="1" t="s">
        <v>5</v>
      </c>
      <c r="B1185" s="1">
        <v>122</v>
      </c>
      <c r="C1185" s="2">
        <v>44635.499988425923</v>
      </c>
      <c r="D1185" s="1" t="s">
        <v>12</v>
      </c>
      <c r="E1185" s="1" t="s">
        <v>15</v>
      </c>
      <c r="F1185" s="1" t="s">
        <v>17</v>
      </c>
      <c r="G1185" s="1" t="s">
        <v>143</v>
      </c>
      <c r="M1185" s="6">
        <f t="shared" si="36"/>
        <v>44635</v>
      </c>
      <c r="N1185" s="7">
        <f t="shared" si="37"/>
        <v>44635.499988425923</v>
      </c>
      <c r="O1185" s="7"/>
      <c r="P1185" s="7"/>
    </row>
    <row r="1186" spans="1:16" x14ac:dyDescent="0.3">
      <c r="A1186" s="1" t="s">
        <v>5</v>
      </c>
      <c r="B1186" s="1">
        <v>121</v>
      </c>
      <c r="C1186" s="2">
        <v>44635.50068287037</v>
      </c>
      <c r="D1186" s="1" t="s">
        <v>12</v>
      </c>
      <c r="E1186" s="1" t="s">
        <v>15</v>
      </c>
      <c r="F1186" s="1" t="s">
        <v>17</v>
      </c>
      <c r="G1186" s="1" t="s">
        <v>143</v>
      </c>
      <c r="M1186" s="6">
        <f t="shared" si="36"/>
        <v>44636</v>
      </c>
      <c r="N1186" s="7">
        <f t="shared" si="37"/>
        <v>44635.50068287037</v>
      </c>
      <c r="O1186" s="7"/>
      <c r="P1186" s="7"/>
    </row>
    <row r="1187" spans="1:16" x14ac:dyDescent="0.3">
      <c r="A1187" s="1" t="s">
        <v>5</v>
      </c>
      <c r="B1187" s="1">
        <v>117</v>
      </c>
      <c r="C1187" s="2">
        <v>44635.501377314817</v>
      </c>
      <c r="D1187" s="1" t="s">
        <v>12</v>
      </c>
      <c r="E1187" s="1" t="s">
        <v>15</v>
      </c>
      <c r="F1187" s="1" t="s">
        <v>17</v>
      </c>
      <c r="G1187" s="1" t="s">
        <v>143</v>
      </c>
      <c r="M1187" s="6">
        <f t="shared" si="36"/>
        <v>44636</v>
      </c>
      <c r="N1187" s="7">
        <f t="shared" si="37"/>
        <v>44635.501377314817</v>
      </c>
      <c r="O1187" s="7"/>
      <c r="P1187" s="7"/>
    </row>
    <row r="1188" spans="1:16" x14ac:dyDescent="0.3">
      <c r="A1188" s="1" t="s">
        <v>5</v>
      </c>
      <c r="B1188" s="1">
        <v>115</v>
      </c>
      <c r="C1188" s="2">
        <v>44635.502071759256</v>
      </c>
      <c r="D1188" s="1" t="s">
        <v>12</v>
      </c>
      <c r="E1188" s="1" t="s">
        <v>15</v>
      </c>
      <c r="F1188" s="1" t="s">
        <v>17</v>
      </c>
      <c r="G1188" s="1" t="s">
        <v>143</v>
      </c>
      <c r="M1188" s="6">
        <f t="shared" si="36"/>
        <v>44636</v>
      </c>
      <c r="N1188" s="7">
        <f t="shared" si="37"/>
        <v>44635.502071759256</v>
      </c>
      <c r="O1188" s="7"/>
      <c r="P1188" s="7"/>
    </row>
    <row r="1189" spans="1:16" x14ac:dyDescent="0.3">
      <c r="A1189" s="1" t="s">
        <v>5</v>
      </c>
      <c r="B1189" s="1">
        <v>125</v>
      </c>
      <c r="C1189" s="2">
        <v>44635.502766203703</v>
      </c>
      <c r="D1189" s="1" t="s">
        <v>12</v>
      </c>
      <c r="E1189" s="1" t="s">
        <v>15</v>
      </c>
      <c r="F1189" s="1" t="s">
        <v>17</v>
      </c>
      <c r="G1189" s="1" t="s">
        <v>143</v>
      </c>
      <c r="M1189" s="6">
        <f t="shared" si="36"/>
        <v>44636</v>
      </c>
      <c r="N1189" s="7">
        <f t="shared" si="37"/>
        <v>44635.502766203703</v>
      </c>
      <c r="O1189" s="7"/>
      <c r="P1189" s="7"/>
    </row>
    <row r="1190" spans="1:16" x14ac:dyDescent="0.3">
      <c r="A1190" s="1" t="s">
        <v>5</v>
      </c>
      <c r="B1190" s="1">
        <v>129</v>
      </c>
      <c r="C1190" s="2">
        <v>44635.503460648149</v>
      </c>
      <c r="D1190" s="1" t="s">
        <v>12</v>
      </c>
      <c r="E1190" s="1" t="s">
        <v>15</v>
      </c>
      <c r="F1190" s="1" t="s">
        <v>17</v>
      </c>
      <c r="G1190" s="1" t="s">
        <v>143</v>
      </c>
      <c r="M1190" s="6">
        <f t="shared" si="36"/>
        <v>44636</v>
      </c>
      <c r="N1190" s="7">
        <f t="shared" si="37"/>
        <v>44635.503460648149</v>
      </c>
      <c r="O1190" s="7"/>
      <c r="P1190" s="7"/>
    </row>
    <row r="1191" spans="1:16" x14ac:dyDescent="0.3">
      <c r="A1191" s="1" t="s">
        <v>5</v>
      </c>
      <c r="B1191" s="1">
        <v>130</v>
      </c>
      <c r="C1191" s="2">
        <v>44635.504155092596</v>
      </c>
      <c r="D1191" s="1" t="s">
        <v>12</v>
      </c>
      <c r="E1191" s="1" t="s">
        <v>15</v>
      </c>
      <c r="F1191" s="1" t="s">
        <v>17</v>
      </c>
      <c r="G1191" s="1" t="s">
        <v>143</v>
      </c>
      <c r="M1191" s="6">
        <f t="shared" si="36"/>
        <v>44636</v>
      </c>
      <c r="N1191" s="7">
        <f t="shared" si="37"/>
        <v>44635.504155092596</v>
      </c>
      <c r="O1191" s="7"/>
      <c r="P1191" s="7"/>
    </row>
    <row r="1192" spans="1:16" x14ac:dyDescent="0.3">
      <c r="A1192" s="1" t="s">
        <v>5</v>
      </c>
      <c r="B1192" s="1">
        <v>125</v>
      </c>
      <c r="C1192" s="2">
        <v>44635.505543981482</v>
      </c>
      <c r="D1192" s="1" t="s">
        <v>12</v>
      </c>
      <c r="E1192" s="1" t="s">
        <v>15</v>
      </c>
      <c r="F1192" s="1" t="s">
        <v>17</v>
      </c>
      <c r="G1192" s="1" t="s">
        <v>143</v>
      </c>
      <c r="M1192" s="6">
        <f t="shared" si="36"/>
        <v>44636</v>
      </c>
      <c r="N1192" s="7">
        <f t="shared" si="37"/>
        <v>44635.505543981482</v>
      </c>
      <c r="O1192" s="7"/>
      <c r="P1192" s="7"/>
    </row>
    <row r="1193" spans="1:16" x14ac:dyDescent="0.3">
      <c r="A1193" s="1" t="s">
        <v>5</v>
      </c>
      <c r="B1193" s="1">
        <v>119</v>
      </c>
      <c r="C1193" s="2">
        <v>44635.506238425929</v>
      </c>
      <c r="D1193" s="1" t="s">
        <v>12</v>
      </c>
      <c r="E1193" s="1" t="s">
        <v>15</v>
      </c>
      <c r="F1193" s="1" t="s">
        <v>17</v>
      </c>
      <c r="G1193" s="1" t="s">
        <v>143</v>
      </c>
      <c r="M1193" s="6">
        <f t="shared" si="36"/>
        <v>44636</v>
      </c>
      <c r="N1193" s="7">
        <f t="shared" si="37"/>
        <v>44635.506238425929</v>
      </c>
      <c r="O1193" s="7"/>
      <c r="P1193" s="7"/>
    </row>
    <row r="1194" spans="1:16" x14ac:dyDescent="0.3">
      <c r="A1194" s="1" t="s">
        <v>5</v>
      </c>
      <c r="B1194" s="1">
        <v>113</v>
      </c>
      <c r="C1194" s="2">
        <v>44635.506932870368</v>
      </c>
      <c r="D1194" s="1" t="s">
        <v>12</v>
      </c>
      <c r="E1194" s="1" t="s">
        <v>15</v>
      </c>
      <c r="F1194" s="1" t="s">
        <v>17</v>
      </c>
      <c r="G1194" s="1" t="s">
        <v>143</v>
      </c>
      <c r="M1194" s="6">
        <f t="shared" si="36"/>
        <v>44636</v>
      </c>
      <c r="N1194" s="7">
        <f t="shared" si="37"/>
        <v>44635.506932870368</v>
      </c>
      <c r="O1194" s="7"/>
      <c r="P1194" s="7"/>
    </row>
    <row r="1195" spans="1:16" x14ac:dyDescent="0.3">
      <c r="A1195" s="1" t="s">
        <v>5</v>
      </c>
      <c r="B1195" s="1">
        <v>108</v>
      </c>
      <c r="C1195" s="2">
        <v>44635.507627314815</v>
      </c>
      <c r="D1195" s="1" t="s">
        <v>12</v>
      </c>
      <c r="E1195" s="1" t="s">
        <v>15</v>
      </c>
      <c r="F1195" s="1" t="s">
        <v>17</v>
      </c>
      <c r="G1195" s="1" t="s">
        <v>143</v>
      </c>
      <c r="M1195" s="6">
        <f t="shared" si="36"/>
        <v>44636</v>
      </c>
      <c r="N1195" s="7">
        <f t="shared" si="37"/>
        <v>44635.507627314815</v>
      </c>
      <c r="O1195" s="7"/>
      <c r="P1195" s="7"/>
    </row>
    <row r="1196" spans="1:16" x14ac:dyDescent="0.3">
      <c r="A1196" s="1" t="s">
        <v>5</v>
      </c>
      <c r="B1196" s="1">
        <v>106</v>
      </c>
      <c r="C1196" s="2">
        <v>44635.508321759262</v>
      </c>
      <c r="D1196" s="1" t="s">
        <v>12</v>
      </c>
      <c r="E1196" s="1" t="s">
        <v>15</v>
      </c>
      <c r="F1196" s="1" t="s">
        <v>17</v>
      </c>
      <c r="G1196" s="1" t="s">
        <v>143</v>
      </c>
      <c r="M1196" s="6">
        <f t="shared" si="36"/>
        <v>44636</v>
      </c>
      <c r="N1196" s="7">
        <f t="shared" si="37"/>
        <v>44635.508321759262</v>
      </c>
      <c r="O1196" s="7"/>
      <c r="P1196" s="7"/>
    </row>
    <row r="1197" spans="1:16" x14ac:dyDescent="0.3">
      <c r="A1197" s="1" t="s">
        <v>5</v>
      </c>
      <c r="B1197" s="1">
        <v>118</v>
      </c>
      <c r="C1197" s="2">
        <v>44635.509016203701</v>
      </c>
      <c r="D1197" s="1" t="s">
        <v>12</v>
      </c>
      <c r="E1197" s="1" t="s">
        <v>15</v>
      </c>
      <c r="F1197" s="1" t="s">
        <v>17</v>
      </c>
      <c r="G1197" s="1" t="s">
        <v>143</v>
      </c>
      <c r="M1197" s="6">
        <f t="shared" si="36"/>
        <v>44636</v>
      </c>
      <c r="N1197" s="7">
        <f t="shared" si="37"/>
        <v>44635.509016203701</v>
      </c>
      <c r="O1197" s="7"/>
      <c r="P1197" s="7"/>
    </row>
    <row r="1198" spans="1:16" x14ac:dyDescent="0.3">
      <c r="A1198" s="1" t="s">
        <v>5</v>
      </c>
      <c r="B1198" s="1">
        <v>123</v>
      </c>
      <c r="C1198" s="2">
        <v>44635.509710648148</v>
      </c>
      <c r="D1198" s="1" t="s">
        <v>12</v>
      </c>
      <c r="E1198" s="1" t="s">
        <v>15</v>
      </c>
      <c r="F1198" s="1" t="s">
        <v>17</v>
      </c>
      <c r="G1198" s="1" t="s">
        <v>143</v>
      </c>
      <c r="M1198" s="6">
        <f t="shared" si="36"/>
        <v>44636</v>
      </c>
      <c r="N1198" s="7">
        <f t="shared" si="37"/>
        <v>44635.509710648148</v>
      </c>
      <c r="O1198" s="7"/>
      <c r="P1198" s="7"/>
    </row>
    <row r="1199" spans="1:16" x14ac:dyDescent="0.3">
      <c r="A1199" s="1" t="s">
        <v>5</v>
      </c>
      <c r="B1199" s="1">
        <v>126</v>
      </c>
      <c r="C1199" s="2">
        <v>44635.510405092595</v>
      </c>
      <c r="D1199" s="1" t="s">
        <v>12</v>
      </c>
      <c r="E1199" s="1" t="s">
        <v>15</v>
      </c>
      <c r="F1199" s="1" t="s">
        <v>17</v>
      </c>
      <c r="G1199" s="1" t="s">
        <v>143</v>
      </c>
      <c r="M1199" s="6">
        <f t="shared" si="36"/>
        <v>44636</v>
      </c>
      <c r="N1199" s="7">
        <f t="shared" si="37"/>
        <v>44635.510405092595</v>
      </c>
      <c r="O1199" s="7"/>
      <c r="P1199" s="7"/>
    </row>
    <row r="1200" spans="1:16" x14ac:dyDescent="0.3">
      <c r="A1200" s="1" t="s">
        <v>5</v>
      </c>
      <c r="B1200" s="1">
        <v>127</v>
      </c>
      <c r="C1200" s="2">
        <v>44635.511099537034</v>
      </c>
      <c r="D1200" s="1" t="s">
        <v>12</v>
      </c>
      <c r="E1200" s="1" t="s">
        <v>15</v>
      </c>
      <c r="F1200" s="1" t="s">
        <v>17</v>
      </c>
      <c r="G1200" s="1" t="s">
        <v>143</v>
      </c>
      <c r="M1200" s="6">
        <f t="shared" si="36"/>
        <v>44636</v>
      </c>
      <c r="N1200" s="7">
        <f t="shared" si="37"/>
        <v>44635.511099537034</v>
      </c>
      <c r="O1200" s="7"/>
      <c r="P1200" s="7"/>
    </row>
    <row r="1201" spans="1:16" x14ac:dyDescent="0.3">
      <c r="A1201" s="1" t="s">
        <v>5</v>
      </c>
      <c r="B1201" s="1">
        <v>130</v>
      </c>
      <c r="C1201" s="2">
        <v>44635.511793981481</v>
      </c>
      <c r="D1201" s="1" t="s">
        <v>12</v>
      </c>
      <c r="E1201" s="1" t="s">
        <v>15</v>
      </c>
      <c r="F1201" s="1" t="s">
        <v>17</v>
      </c>
      <c r="G1201" s="1" t="s">
        <v>143</v>
      </c>
      <c r="M1201" s="6">
        <f t="shared" si="36"/>
        <v>44636</v>
      </c>
      <c r="N1201" s="7">
        <f t="shared" si="37"/>
        <v>44635.511793981481</v>
      </c>
      <c r="O1201" s="7"/>
      <c r="P1201" s="7"/>
    </row>
    <row r="1202" spans="1:16" x14ac:dyDescent="0.3">
      <c r="A1202" s="1" t="s">
        <v>5</v>
      </c>
      <c r="B1202" s="1">
        <v>128</v>
      </c>
      <c r="C1202" s="2">
        <v>44635.512488425928</v>
      </c>
      <c r="D1202" s="1" t="s">
        <v>12</v>
      </c>
      <c r="E1202" s="1" t="s">
        <v>15</v>
      </c>
      <c r="F1202" s="1" t="s">
        <v>17</v>
      </c>
      <c r="G1202" s="1" t="s">
        <v>143</v>
      </c>
      <c r="M1202" s="6">
        <f t="shared" si="36"/>
        <v>44636</v>
      </c>
      <c r="N1202" s="7">
        <f t="shared" si="37"/>
        <v>44635.512488425928</v>
      </c>
      <c r="O1202" s="7"/>
      <c r="P1202" s="7"/>
    </row>
    <row r="1203" spans="1:16" x14ac:dyDescent="0.3">
      <c r="A1203" s="1" t="s">
        <v>5</v>
      </c>
      <c r="B1203" s="1">
        <v>121</v>
      </c>
      <c r="C1203" s="2">
        <v>44635.513182870367</v>
      </c>
      <c r="D1203" s="1" t="s">
        <v>12</v>
      </c>
      <c r="E1203" s="1" t="s">
        <v>15</v>
      </c>
      <c r="F1203" s="1" t="s">
        <v>17</v>
      </c>
      <c r="G1203" s="1" t="s">
        <v>143</v>
      </c>
      <c r="M1203" s="6">
        <f t="shared" si="36"/>
        <v>44636</v>
      </c>
      <c r="N1203" s="7">
        <f t="shared" si="37"/>
        <v>44635.513182870367</v>
      </c>
      <c r="O1203" s="7"/>
      <c r="P1203" s="7"/>
    </row>
    <row r="1204" spans="1:16" x14ac:dyDescent="0.3">
      <c r="A1204" s="1" t="s">
        <v>5</v>
      </c>
      <c r="B1204" s="1">
        <v>120</v>
      </c>
      <c r="C1204" s="2">
        <v>44635.513877314814</v>
      </c>
      <c r="D1204" s="1" t="s">
        <v>12</v>
      </c>
      <c r="E1204" s="1" t="s">
        <v>15</v>
      </c>
      <c r="F1204" s="1" t="s">
        <v>17</v>
      </c>
      <c r="G1204" s="1" t="s">
        <v>143</v>
      </c>
      <c r="M1204" s="6">
        <f t="shared" si="36"/>
        <v>44636</v>
      </c>
      <c r="N1204" s="7">
        <f t="shared" si="37"/>
        <v>44635.513877314814</v>
      </c>
      <c r="O1204" s="7"/>
      <c r="P1204" s="7"/>
    </row>
    <row r="1205" spans="1:16" x14ac:dyDescent="0.3">
      <c r="A1205" s="1" t="s">
        <v>5</v>
      </c>
      <c r="B1205" s="1">
        <v>119</v>
      </c>
      <c r="C1205" s="2">
        <v>44635.51457175926</v>
      </c>
      <c r="D1205" s="1" t="s">
        <v>12</v>
      </c>
      <c r="E1205" s="1" t="s">
        <v>15</v>
      </c>
      <c r="F1205" s="1" t="s">
        <v>17</v>
      </c>
      <c r="G1205" s="1" t="s">
        <v>143</v>
      </c>
      <c r="M1205" s="6">
        <f t="shared" si="36"/>
        <v>44636</v>
      </c>
      <c r="N1205" s="7">
        <f t="shared" si="37"/>
        <v>44635.51457175926</v>
      </c>
      <c r="O1205" s="7"/>
      <c r="P1205" s="7"/>
    </row>
    <row r="1206" spans="1:16" x14ac:dyDescent="0.3">
      <c r="A1206" s="1" t="s">
        <v>5</v>
      </c>
      <c r="B1206" s="1">
        <v>118</v>
      </c>
      <c r="C1206" s="2">
        <v>44635.515266203707</v>
      </c>
      <c r="D1206" s="1" t="s">
        <v>12</v>
      </c>
      <c r="E1206" s="1" t="s">
        <v>15</v>
      </c>
      <c r="F1206" s="1" t="s">
        <v>17</v>
      </c>
      <c r="G1206" s="1" t="s">
        <v>143</v>
      </c>
      <c r="M1206" s="6">
        <f t="shared" si="36"/>
        <v>44636</v>
      </c>
      <c r="N1206" s="7">
        <f t="shared" si="37"/>
        <v>44635.515266203707</v>
      </c>
      <c r="O1206" s="7"/>
      <c r="P1206" s="7"/>
    </row>
    <row r="1207" spans="1:16" x14ac:dyDescent="0.3">
      <c r="A1207" s="1" t="s">
        <v>5</v>
      </c>
      <c r="B1207" s="1">
        <v>118</v>
      </c>
      <c r="C1207" s="2">
        <v>44635.515335648146</v>
      </c>
      <c r="D1207" s="1" t="s">
        <v>12</v>
      </c>
      <c r="E1207" s="1" t="s">
        <v>15</v>
      </c>
      <c r="F1207" s="1" t="s">
        <v>17</v>
      </c>
      <c r="G1207" s="1" t="s">
        <v>143</v>
      </c>
      <c r="M1207" s="6">
        <f t="shared" si="36"/>
        <v>44636</v>
      </c>
      <c r="N1207" s="7">
        <f t="shared" si="37"/>
        <v>44635.515335648146</v>
      </c>
      <c r="O1207" s="7"/>
      <c r="P1207" s="7"/>
    </row>
    <row r="1208" spans="1:16" x14ac:dyDescent="0.3">
      <c r="A1208" s="1" t="s">
        <v>5</v>
      </c>
      <c r="B1208" s="1">
        <v>119</v>
      </c>
      <c r="C1208" s="2">
        <v>44635.515960648147</v>
      </c>
      <c r="D1208" s="1" t="s">
        <v>12</v>
      </c>
      <c r="E1208" s="1" t="s">
        <v>15</v>
      </c>
      <c r="F1208" s="1" t="s">
        <v>17</v>
      </c>
      <c r="G1208" s="1" t="s">
        <v>143</v>
      </c>
      <c r="M1208" s="6">
        <f t="shared" si="36"/>
        <v>44636</v>
      </c>
      <c r="N1208" s="7">
        <f t="shared" si="37"/>
        <v>44635.515960648147</v>
      </c>
      <c r="O1208" s="7"/>
      <c r="P1208" s="7"/>
    </row>
    <row r="1209" spans="1:16" x14ac:dyDescent="0.3">
      <c r="A1209" s="1" t="s">
        <v>5</v>
      </c>
      <c r="B1209" s="1">
        <v>116</v>
      </c>
      <c r="C1209" s="2">
        <v>44635.516655092593</v>
      </c>
      <c r="D1209" s="1" t="s">
        <v>12</v>
      </c>
      <c r="E1209" s="1" t="s">
        <v>15</v>
      </c>
      <c r="F1209" s="1" t="s">
        <v>17</v>
      </c>
      <c r="G1209" s="1" t="s">
        <v>143</v>
      </c>
      <c r="M1209" s="6">
        <f t="shared" si="36"/>
        <v>44636</v>
      </c>
      <c r="N1209" s="7">
        <f t="shared" si="37"/>
        <v>44635.516655092593</v>
      </c>
      <c r="O1209" s="7"/>
      <c r="P1209" s="7"/>
    </row>
    <row r="1210" spans="1:16" x14ac:dyDescent="0.3">
      <c r="A1210" s="1" t="s">
        <v>5</v>
      </c>
      <c r="B1210" s="1">
        <v>111</v>
      </c>
      <c r="C1210" s="2">
        <v>44635.51734953704</v>
      </c>
      <c r="D1210" s="1" t="s">
        <v>12</v>
      </c>
      <c r="E1210" s="1" t="s">
        <v>15</v>
      </c>
      <c r="F1210" s="1" t="s">
        <v>17</v>
      </c>
      <c r="G1210" s="1" t="s">
        <v>143</v>
      </c>
      <c r="M1210" s="6">
        <f t="shared" si="36"/>
        <v>44636</v>
      </c>
      <c r="N1210" s="7">
        <f t="shared" si="37"/>
        <v>44635.51734953704</v>
      </c>
      <c r="O1210" s="7"/>
      <c r="P1210" s="7"/>
    </row>
    <row r="1211" spans="1:16" x14ac:dyDescent="0.3">
      <c r="A1211" s="1" t="s">
        <v>5</v>
      </c>
      <c r="B1211" s="1">
        <v>114</v>
      </c>
      <c r="C1211" s="2">
        <v>44635.518043981479</v>
      </c>
      <c r="D1211" s="1" t="s">
        <v>12</v>
      </c>
      <c r="E1211" s="1" t="s">
        <v>15</v>
      </c>
      <c r="F1211" s="1" t="s">
        <v>17</v>
      </c>
      <c r="G1211" s="1" t="s">
        <v>143</v>
      </c>
      <c r="M1211" s="6">
        <f t="shared" si="36"/>
        <v>44636</v>
      </c>
      <c r="N1211" s="7">
        <f t="shared" si="37"/>
        <v>44635.518043981479</v>
      </c>
      <c r="O1211" s="7"/>
      <c r="P1211" s="7"/>
    </row>
    <row r="1212" spans="1:16" x14ac:dyDescent="0.3">
      <c r="A1212" s="1" t="s">
        <v>5</v>
      </c>
      <c r="B1212" s="1">
        <v>107</v>
      </c>
      <c r="C1212" s="2">
        <v>44635.518738425926</v>
      </c>
      <c r="D1212" s="1" t="s">
        <v>12</v>
      </c>
      <c r="E1212" s="1" t="s">
        <v>15</v>
      </c>
      <c r="F1212" s="1" t="s">
        <v>17</v>
      </c>
      <c r="G1212" s="1" t="s">
        <v>143</v>
      </c>
      <c r="M1212" s="6">
        <f t="shared" si="36"/>
        <v>44636</v>
      </c>
      <c r="N1212" s="7">
        <f t="shared" si="37"/>
        <v>44635.518738425926</v>
      </c>
      <c r="O1212" s="7"/>
      <c r="P1212" s="7"/>
    </row>
    <row r="1213" spans="1:16" x14ac:dyDescent="0.3">
      <c r="A1213" s="1" t="s">
        <v>5</v>
      </c>
      <c r="B1213" s="1">
        <v>109</v>
      </c>
      <c r="C1213" s="2">
        <v>44635.519432870373</v>
      </c>
      <c r="D1213" s="1" t="s">
        <v>12</v>
      </c>
      <c r="E1213" s="1" t="s">
        <v>15</v>
      </c>
      <c r="F1213" s="1" t="s">
        <v>17</v>
      </c>
      <c r="G1213" s="1" t="s">
        <v>143</v>
      </c>
      <c r="M1213" s="6">
        <f t="shared" si="36"/>
        <v>44636</v>
      </c>
      <c r="N1213" s="7">
        <f t="shared" si="37"/>
        <v>44635.519432870373</v>
      </c>
      <c r="O1213" s="7"/>
      <c r="P1213" s="7"/>
    </row>
    <row r="1214" spans="1:16" x14ac:dyDescent="0.3">
      <c r="A1214" s="1" t="s">
        <v>5</v>
      </c>
      <c r="B1214" s="1">
        <v>120</v>
      </c>
      <c r="C1214" s="2">
        <v>44635.520104166666</v>
      </c>
      <c r="D1214" s="1" t="s">
        <v>12</v>
      </c>
      <c r="E1214" s="1" t="s">
        <v>15</v>
      </c>
      <c r="F1214" s="1" t="s">
        <v>17</v>
      </c>
      <c r="G1214" s="1" t="s">
        <v>143</v>
      </c>
      <c r="M1214" s="6">
        <f t="shared" si="36"/>
        <v>44636</v>
      </c>
      <c r="N1214" s="7">
        <f t="shared" si="37"/>
        <v>44635.520104166666</v>
      </c>
      <c r="O1214" s="7"/>
      <c r="P1214" s="7"/>
    </row>
    <row r="1215" spans="1:16" x14ac:dyDescent="0.3">
      <c r="A1215" s="1" t="s">
        <v>5</v>
      </c>
      <c r="B1215" s="1">
        <v>118</v>
      </c>
      <c r="C1215" s="2">
        <v>44635.520127314812</v>
      </c>
      <c r="D1215" s="1" t="s">
        <v>12</v>
      </c>
      <c r="E1215" s="1" t="s">
        <v>15</v>
      </c>
      <c r="F1215" s="1" t="s">
        <v>17</v>
      </c>
      <c r="G1215" s="1" t="s">
        <v>143</v>
      </c>
      <c r="M1215" s="6">
        <f t="shared" si="36"/>
        <v>44636</v>
      </c>
      <c r="N1215" s="7">
        <f t="shared" si="37"/>
        <v>44635.520127314812</v>
      </c>
      <c r="O1215" s="7"/>
      <c r="P1215" s="7"/>
    </row>
    <row r="1216" spans="1:16" x14ac:dyDescent="0.3">
      <c r="A1216" s="1" t="s">
        <v>5</v>
      </c>
      <c r="B1216" s="1">
        <v>122</v>
      </c>
      <c r="C1216" s="2">
        <v>44635.520821759259</v>
      </c>
      <c r="D1216" s="1" t="s">
        <v>12</v>
      </c>
      <c r="E1216" s="1" t="s">
        <v>15</v>
      </c>
      <c r="F1216" s="1" t="s">
        <v>17</v>
      </c>
      <c r="G1216" s="1" t="s">
        <v>143</v>
      </c>
      <c r="M1216" s="6">
        <f t="shared" si="36"/>
        <v>44636</v>
      </c>
      <c r="N1216" s="7">
        <f t="shared" si="37"/>
        <v>44635.520821759259</v>
      </c>
      <c r="O1216" s="7"/>
      <c r="P1216" s="7"/>
    </row>
    <row r="1217" spans="1:16" x14ac:dyDescent="0.3">
      <c r="A1217" s="1" t="s">
        <v>5</v>
      </c>
      <c r="B1217" s="1">
        <v>122</v>
      </c>
      <c r="C1217" s="2">
        <v>44635.521516203706</v>
      </c>
      <c r="D1217" s="1" t="s">
        <v>12</v>
      </c>
      <c r="E1217" s="1" t="s">
        <v>15</v>
      </c>
      <c r="F1217" s="1" t="s">
        <v>17</v>
      </c>
      <c r="G1217" s="1" t="s">
        <v>143</v>
      </c>
      <c r="M1217" s="6">
        <f t="shared" si="36"/>
        <v>44636</v>
      </c>
      <c r="N1217" s="7">
        <f t="shared" si="37"/>
        <v>44635.521516203706</v>
      </c>
      <c r="O1217" s="7"/>
      <c r="P1217" s="7"/>
    </row>
    <row r="1218" spans="1:16" x14ac:dyDescent="0.3">
      <c r="A1218" s="1" t="s">
        <v>5</v>
      </c>
      <c r="B1218" s="1">
        <v>119</v>
      </c>
      <c r="C1218" s="2">
        <v>44635.522210648145</v>
      </c>
      <c r="D1218" s="1" t="s">
        <v>12</v>
      </c>
      <c r="E1218" s="1" t="s">
        <v>15</v>
      </c>
      <c r="F1218" s="1" t="s">
        <v>17</v>
      </c>
      <c r="G1218" s="1" t="s">
        <v>143</v>
      </c>
      <c r="M1218" s="6">
        <f t="shared" si="36"/>
        <v>44636</v>
      </c>
      <c r="N1218" s="7">
        <f t="shared" si="37"/>
        <v>44635.522210648145</v>
      </c>
      <c r="O1218" s="7"/>
      <c r="P1218" s="7"/>
    </row>
    <row r="1219" spans="1:16" x14ac:dyDescent="0.3">
      <c r="A1219" s="1" t="s">
        <v>5</v>
      </c>
      <c r="B1219" s="1">
        <v>114</v>
      </c>
      <c r="C1219" s="2">
        <v>44635.522905092592</v>
      </c>
      <c r="D1219" s="1" t="s">
        <v>12</v>
      </c>
      <c r="E1219" s="1" t="s">
        <v>15</v>
      </c>
      <c r="F1219" s="1" t="s">
        <v>17</v>
      </c>
      <c r="G1219" s="1" t="s">
        <v>143</v>
      </c>
      <c r="M1219" s="6">
        <f t="shared" ref="M1219:M1282" si="38">VALUE(TEXT(C1219,0))</f>
        <v>44636</v>
      </c>
      <c r="N1219" s="7">
        <f t="shared" ref="N1219:N1282" si="39">C1219</f>
        <v>44635.522905092592</v>
      </c>
      <c r="O1219" s="7"/>
      <c r="P1219" s="7"/>
    </row>
    <row r="1220" spans="1:16" x14ac:dyDescent="0.3">
      <c r="A1220" s="1" t="s">
        <v>5</v>
      </c>
      <c r="B1220" s="1">
        <v>118</v>
      </c>
      <c r="C1220" s="2">
        <v>44635.523599537039</v>
      </c>
      <c r="D1220" s="1" t="s">
        <v>12</v>
      </c>
      <c r="E1220" s="1" t="s">
        <v>15</v>
      </c>
      <c r="F1220" s="1" t="s">
        <v>17</v>
      </c>
      <c r="G1220" s="1" t="s">
        <v>143</v>
      </c>
      <c r="M1220" s="6">
        <f t="shared" si="38"/>
        <v>44636</v>
      </c>
      <c r="N1220" s="7">
        <f t="shared" si="39"/>
        <v>44635.523599537039</v>
      </c>
      <c r="O1220" s="7"/>
      <c r="P1220" s="7"/>
    </row>
    <row r="1221" spans="1:16" x14ac:dyDescent="0.3">
      <c r="A1221" s="1" t="s">
        <v>5</v>
      </c>
      <c r="B1221" s="1">
        <v>114</v>
      </c>
      <c r="C1221" s="2">
        <v>44635.524293981478</v>
      </c>
      <c r="D1221" s="1" t="s">
        <v>12</v>
      </c>
      <c r="E1221" s="1" t="s">
        <v>15</v>
      </c>
      <c r="F1221" s="1" t="s">
        <v>17</v>
      </c>
      <c r="G1221" s="1" t="s">
        <v>143</v>
      </c>
      <c r="M1221" s="6">
        <f t="shared" si="38"/>
        <v>44636</v>
      </c>
      <c r="N1221" s="7">
        <f t="shared" si="39"/>
        <v>44635.524293981478</v>
      </c>
      <c r="O1221" s="7"/>
      <c r="P1221" s="7"/>
    </row>
    <row r="1222" spans="1:16" x14ac:dyDescent="0.3">
      <c r="A1222" s="1" t="s">
        <v>5</v>
      </c>
      <c r="B1222" s="1">
        <v>114</v>
      </c>
      <c r="C1222" s="2">
        <v>44635.52449074074</v>
      </c>
      <c r="D1222" s="1" t="s">
        <v>12</v>
      </c>
      <c r="E1222" s="1" t="s">
        <v>15</v>
      </c>
      <c r="F1222" s="1" t="s">
        <v>17</v>
      </c>
      <c r="G1222" s="1" t="s">
        <v>143</v>
      </c>
      <c r="M1222" s="6">
        <f t="shared" si="38"/>
        <v>44636</v>
      </c>
      <c r="N1222" s="7">
        <f t="shared" si="39"/>
        <v>44635.52449074074</v>
      </c>
      <c r="O1222" s="7"/>
      <c r="P1222" s="7"/>
    </row>
    <row r="1223" spans="1:16" x14ac:dyDescent="0.3">
      <c r="A1223" s="1" t="s">
        <v>5</v>
      </c>
      <c r="B1223" s="1">
        <v>114</v>
      </c>
      <c r="C1223" s="2">
        <v>44635.524988425925</v>
      </c>
      <c r="D1223" s="1" t="s">
        <v>12</v>
      </c>
      <c r="E1223" s="1" t="s">
        <v>15</v>
      </c>
      <c r="F1223" s="1" t="s">
        <v>17</v>
      </c>
      <c r="G1223" s="1" t="s">
        <v>143</v>
      </c>
      <c r="M1223" s="6">
        <f t="shared" si="38"/>
        <v>44636</v>
      </c>
      <c r="N1223" s="7">
        <f t="shared" si="39"/>
        <v>44635.524988425925</v>
      </c>
      <c r="O1223" s="7"/>
      <c r="P1223" s="7"/>
    </row>
    <row r="1224" spans="1:16" x14ac:dyDescent="0.3">
      <c r="A1224" s="1" t="s">
        <v>5</v>
      </c>
      <c r="B1224" s="1">
        <v>115</v>
      </c>
      <c r="C1224" s="2">
        <v>44635.525983796295</v>
      </c>
      <c r="D1224" s="1" t="s">
        <v>12</v>
      </c>
      <c r="E1224" s="1" t="s">
        <v>15</v>
      </c>
      <c r="F1224" s="1" t="s">
        <v>17</v>
      </c>
      <c r="G1224" s="1" t="s">
        <v>143</v>
      </c>
      <c r="M1224" s="6">
        <f t="shared" si="38"/>
        <v>44636</v>
      </c>
      <c r="N1224" s="7">
        <f t="shared" si="39"/>
        <v>44635.525983796295</v>
      </c>
      <c r="O1224" s="7"/>
      <c r="P1224" s="7"/>
    </row>
    <row r="1225" spans="1:16" x14ac:dyDescent="0.3">
      <c r="A1225" s="1" t="s">
        <v>5</v>
      </c>
      <c r="B1225" s="1">
        <v>113</v>
      </c>
      <c r="C1225" s="2">
        <v>44635.526377314818</v>
      </c>
      <c r="D1225" s="1" t="s">
        <v>12</v>
      </c>
      <c r="E1225" s="1" t="s">
        <v>15</v>
      </c>
      <c r="F1225" s="1" t="s">
        <v>17</v>
      </c>
      <c r="G1225" s="1" t="s">
        <v>143</v>
      </c>
      <c r="M1225" s="6">
        <f t="shared" si="38"/>
        <v>44636</v>
      </c>
      <c r="N1225" s="7">
        <f t="shared" si="39"/>
        <v>44635.526377314818</v>
      </c>
      <c r="O1225" s="7"/>
      <c r="P1225" s="7"/>
    </row>
    <row r="1226" spans="1:16" x14ac:dyDescent="0.3">
      <c r="A1226" s="1" t="s">
        <v>5</v>
      </c>
      <c r="B1226" s="1">
        <v>112</v>
      </c>
      <c r="C1226" s="2">
        <v>44635.527071759258</v>
      </c>
      <c r="D1226" s="1" t="s">
        <v>12</v>
      </c>
      <c r="E1226" s="1" t="s">
        <v>15</v>
      </c>
      <c r="F1226" s="1" t="s">
        <v>17</v>
      </c>
      <c r="G1226" s="1" t="s">
        <v>143</v>
      </c>
      <c r="M1226" s="6">
        <f t="shared" si="38"/>
        <v>44636</v>
      </c>
      <c r="N1226" s="7">
        <f t="shared" si="39"/>
        <v>44635.527071759258</v>
      </c>
      <c r="O1226" s="7"/>
      <c r="P1226" s="7"/>
    </row>
    <row r="1227" spans="1:16" x14ac:dyDescent="0.3">
      <c r="A1227" s="1" t="s">
        <v>5</v>
      </c>
      <c r="B1227" s="1">
        <v>113</v>
      </c>
      <c r="C1227" s="2">
        <v>44635.527766203704</v>
      </c>
      <c r="D1227" s="1" t="s">
        <v>12</v>
      </c>
      <c r="E1227" s="1" t="s">
        <v>15</v>
      </c>
      <c r="F1227" s="1" t="s">
        <v>17</v>
      </c>
      <c r="G1227" s="1" t="s">
        <v>143</v>
      </c>
      <c r="M1227" s="6">
        <f t="shared" si="38"/>
        <v>44636</v>
      </c>
      <c r="N1227" s="7">
        <f t="shared" si="39"/>
        <v>44635.527766203704</v>
      </c>
      <c r="O1227" s="7"/>
      <c r="P1227" s="7"/>
    </row>
    <row r="1228" spans="1:16" x14ac:dyDescent="0.3">
      <c r="A1228" s="1" t="s">
        <v>5</v>
      </c>
      <c r="B1228" s="1">
        <v>111</v>
      </c>
      <c r="C1228" s="2">
        <v>44635.528460648151</v>
      </c>
      <c r="D1228" s="1" t="s">
        <v>12</v>
      </c>
      <c r="E1228" s="1" t="s">
        <v>15</v>
      </c>
      <c r="F1228" s="1" t="s">
        <v>17</v>
      </c>
      <c r="G1228" s="1" t="s">
        <v>143</v>
      </c>
      <c r="M1228" s="6">
        <f t="shared" si="38"/>
        <v>44636</v>
      </c>
      <c r="N1228" s="7">
        <f t="shared" si="39"/>
        <v>44635.528460648151</v>
      </c>
      <c r="O1228" s="7"/>
      <c r="P1228" s="7"/>
    </row>
    <row r="1229" spans="1:16" x14ac:dyDescent="0.3">
      <c r="A1229" s="1" t="s">
        <v>5</v>
      </c>
      <c r="B1229" s="1">
        <v>119</v>
      </c>
      <c r="C1229" s="2">
        <v>44635.52915509259</v>
      </c>
      <c r="D1229" s="1" t="s">
        <v>12</v>
      </c>
      <c r="E1229" s="1" t="s">
        <v>15</v>
      </c>
      <c r="F1229" s="1" t="s">
        <v>17</v>
      </c>
      <c r="G1229" s="1" t="s">
        <v>143</v>
      </c>
      <c r="M1229" s="6">
        <f t="shared" si="38"/>
        <v>44636</v>
      </c>
      <c r="N1229" s="7">
        <f t="shared" si="39"/>
        <v>44635.52915509259</v>
      </c>
      <c r="O1229" s="7"/>
      <c r="P1229" s="7"/>
    </row>
    <row r="1230" spans="1:16" x14ac:dyDescent="0.3">
      <c r="A1230" s="1" t="s">
        <v>5</v>
      </c>
      <c r="B1230" s="1">
        <v>112</v>
      </c>
      <c r="C1230" s="2">
        <v>44635.529849537037</v>
      </c>
      <c r="D1230" s="1" t="s">
        <v>12</v>
      </c>
      <c r="E1230" s="1" t="s">
        <v>15</v>
      </c>
      <c r="F1230" s="1" t="s">
        <v>17</v>
      </c>
      <c r="G1230" s="1" t="s">
        <v>143</v>
      </c>
      <c r="M1230" s="6">
        <f t="shared" si="38"/>
        <v>44636</v>
      </c>
      <c r="N1230" s="7">
        <f t="shared" si="39"/>
        <v>44635.529849537037</v>
      </c>
      <c r="O1230" s="7"/>
      <c r="P1230" s="7"/>
    </row>
    <row r="1231" spans="1:16" x14ac:dyDescent="0.3">
      <c r="A1231" s="1" t="s">
        <v>5</v>
      </c>
      <c r="B1231" s="1">
        <v>116</v>
      </c>
      <c r="C1231" s="2">
        <v>44635.530543981484</v>
      </c>
      <c r="D1231" s="1" t="s">
        <v>12</v>
      </c>
      <c r="E1231" s="1" t="s">
        <v>15</v>
      </c>
      <c r="F1231" s="1" t="s">
        <v>17</v>
      </c>
      <c r="G1231" s="1" t="s">
        <v>143</v>
      </c>
      <c r="M1231" s="6">
        <f t="shared" si="38"/>
        <v>44636</v>
      </c>
      <c r="N1231" s="7">
        <f t="shared" si="39"/>
        <v>44635.530543981484</v>
      </c>
      <c r="O1231" s="7"/>
      <c r="P1231" s="7"/>
    </row>
    <row r="1232" spans="1:16" x14ac:dyDescent="0.3">
      <c r="A1232" s="1" t="s">
        <v>5</v>
      </c>
      <c r="B1232" s="1">
        <v>113</v>
      </c>
      <c r="C1232" s="2">
        <v>44635.531238425923</v>
      </c>
      <c r="D1232" s="1" t="s">
        <v>12</v>
      </c>
      <c r="E1232" s="1" t="s">
        <v>15</v>
      </c>
      <c r="F1232" s="1" t="s">
        <v>17</v>
      </c>
      <c r="G1232" s="1" t="s">
        <v>143</v>
      </c>
      <c r="M1232" s="6">
        <f t="shared" si="38"/>
        <v>44636</v>
      </c>
      <c r="N1232" s="7">
        <f t="shared" si="39"/>
        <v>44635.531238425923</v>
      </c>
      <c r="O1232" s="7"/>
      <c r="P1232" s="7"/>
    </row>
    <row r="1233" spans="1:16" x14ac:dyDescent="0.3">
      <c r="A1233" s="1" t="s">
        <v>5</v>
      </c>
      <c r="B1233" s="1">
        <v>116</v>
      </c>
      <c r="C1233" s="2">
        <v>44635.53193287037</v>
      </c>
      <c r="D1233" s="1" t="s">
        <v>12</v>
      </c>
      <c r="E1233" s="1" t="s">
        <v>15</v>
      </c>
      <c r="F1233" s="1" t="s">
        <v>17</v>
      </c>
      <c r="G1233" s="1" t="s">
        <v>143</v>
      </c>
      <c r="M1233" s="6">
        <f t="shared" si="38"/>
        <v>44636</v>
      </c>
      <c r="N1233" s="7">
        <f t="shared" si="39"/>
        <v>44635.53193287037</v>
      </c>
      <c r="O1233" s="7"/>
      <c r="P1233" s="7"/>
    </row>
    <row r="1234" spans="1:16" x14ac:dyDescent="0.3">
      <c r="A1234" s="1" t="s">
        <v>5</v>
      </c>
      <c r="B1234" s="1">
        <v>117</v>
      </c>
      <c r="C1234" s="2">
        <v>44635.532627314817</v>
      </c>
      <c r="D1234" s="1" t="s">
        <v>12</v>
      </c>
      <c r="E1234" s="1" t="s">
        <v>15</v>
      </c>
      <c r="F1234" s="1" t="s">
        <v>17</v>
      </c>
      <c r="G1234" s="1" t="s">
        <v>143</v>
      </c>
      <c r="M1234" s="6">
        <f t="shared" si="38"/>
        <v>44636</v>
      </c>
      <c r="N1234" s="7">
        <f t="shared" si="39"/>
        <v>44635.532627314817</v>
      </c>
      <c r="O1234" s="7"/>
      <c r="P1234" s="7"/>
    </row>
    <row r="1235" spans="1:16" x14ac:dyDescent="0.3">
      <c r="A1235" s="1" t="s">
        <v>5</v>
      </c>
      <c r="B1235" s="1">
        <v>119</v>
      </c>
      <c r="C1235" s="2">
        <v>44635.533321759256</v>
      </c>
      <c r="D1235" s="1" t="s">
        <v>12</v>
      </c>
      <c r="E1235" s="1" t="s">
        <v>15</v>
      </c>
      <c r="F1235" s="1" t="s">
        <v>17</v>
      </c>
      <c r="G1235" s="1" t="s">
        <v>143</v>
      </c>
      <c r="M1235" s="6">
        <f t="shared" si="38"/>
        <v>44636</v>
      </c>
      <c r="N1235" s="7">
        <f t="shared" si="39"/>
        <v>44635.533321759256</v>
      </c>
      <c r="O1235" s="7"/>
      <c r="P1235" s="7"/>
    </row>
    <row r="1236" spans="1:16" x14ac:dyDescent="0.3">
      <c r="A1236" s="1" t="s">
        <v>5</v>
      </c>
      <c r="B1236" s="1">
        <v>118</v>
      </c>
      <c r="C1236" s="2">
        <v>44635.534016203703</v>
      </c>
      <c r="D1236" s="1" t="s">
        <v>12</v>
      </c>
      <c r="E1236" s="1" t="s">
        <v>15</v>
      </c>
      <c r="F1236" s="1" t="s">
        <v>17</v>
      </c>
      <c r="G1236" s="1" t="s">
        <v>143</v>
      </c>
      <c r="M1236" s="6">
        <f t="shared" si="38"/>
        <v>44636</v>
      </c>
      <c r="N1236" s="7">
        <f t="shared" si="39"/>
        <v>44635.534016203703</v>
      </c>
      <c r="O1236" s="7"/>
      <c r="P1236" s="7"/>
    </row>
    <row r="1237" spans="1:16" x14ac:dyDescent="0.3">
      <c r="A1237" s="1" t="s">
        <v>5</v>
      </c>
      <c r="B1237" s="1">
        <v>108</v>
      </c>
      <c r="C1237" s="2">
        <v>44635.534710648149</v>
      </c>
      <c r="D1237" s="1" t="s">
        <v>12</v>
      </c>
      <c r="E1237" s="1" t="s">
        <v>15</v>
      </c>
      <c r="F1237" s="1" t="s">
        <v>17</v>
      </c>
      <c r="G1237" s="1" t="s">
        <v>143</v>
      </c>
      <c r="M1237" s="6">
        <f t="shared" si="38"/>
        <v>44636</v>
      </c>
      <c r="N1237" s="7">
        <f t="shared" si="39"/>
        <v>44635.534710648149</v>
      </c>
      <c r="O1237" s="7"/>
      <c r="P1237" s="7"/>
    </row>
    <row r="1238" spans="1:16" x14ac:dyDescent="0.3">
      <c r="A1238" s="1" t="s">
        <v>5</v>
      </c>
      <c r="B1238" s="1">
        <v>102</v>
      </c>
      <c r="C1238" s="2">
        <v>44635.535405092596</v>
      </c>
      <c r="D1238" s="1" t="s">
        <v>12</v>
      </c>
      <c r="E1238" s="1" t="s">
        <v>15</v>
      </c>
      <c r="F1238" s="1" t="s">
        <v>17</v>
      </c>
      <c r="G1238" s="1" t="s">
        <v>143</v>
      </c>
      <c r="M1238" s="6">
        <f t="shared" si="38"/>
        <v>44636</v>
      </c>
      <c r="N1238" s="7">
        <f t="shared" si="39"/>
        <v>44635.535405092596</v>
      </c>
      <c r="O1238" s="7"/>
      <c r="P1238" s="7"/>
    </row>
    <row r="1239" spans="1:16" x14ac:dyDescent="0.3">
      <c r="A1239" s="1" t="s">
        <v>5</v>
      </c>
      <c r="B1239" s="1">
        <v>101</v>
      </c>
      <c r="C1239" s="2">
        <v>44635.536099537036</v>
      </c>
      <c r="D1239" s="1" t="s">
        <v>12</v>
      </c>
      <c r="E1239" s="1" t="s">
        <v>15</v>
      </c>
      <c r="F1239" s="1" t="s">
        <v>17</v>
      </c>
      <c r="G1239" s="1" t="s">
        <v>143</v>
      </c>
      <c r="M1239" s="6">
        <f t="shared" si="38"/>
        <v>44636</v>
      </c>
      <c r="N1239" s="7">
        <f t="shared" si="39"/>
        <v>44635.536099537036</v>
      </c>
      <c r="O1239" s="7"/>
      <c r="P1239" s="7"/>
    </row>
    <row r="1240" spans="1:16" x14ac:dyDescent="0.3">
      <c r="A1240" s="1" t="s">
        <v>5</v>
      </c>
      <c r="B1240" s="1">
        <v>101</v>
      </c>
      <c r="C1240" s="2">
        <v>44635.536793981482</v>
      </c>
      <c r="D1240" s="1" t="s">
        <v>12</v>
      </c>
      <c r="E1240" s="1" t="s">
        <v>15</v>
      </c>
      <c r="F1240" s="1" t="s">
        <v>17</v>
      </c>
      <c r="G1240" s="1" t="s">
        <v>143</v>
      </c>
      <c r="M1240" s="6">
        <f t="shared" si="38"/>
        <v>44636</v>
      </c>
      <c r="N1240" s="7">
        <f t="shared" si="39"/>
        <v>44635.536793981482</v>
      </c>
      <c r="O1240" s="7"/>
      <c r="P1240" s="7"/>
    </row>
    <row r="1241" spans="1:16" x14ac:dyDescent="0.3">
      <c r="A1241" s="1" t="s">
        <v>5</v>
      </c>
      <c r="B1241" s="1">
        <v>103</v>
      </c>
      <c r="C1241" s="2">
        <v>44635.538182870368</v>
      </c>
      <c r="D1241" s="1" t="s">
        <v>12</v>
      </c>
      <c r="E1241" s="1" t="s">
        <v>15</v>
      </c>
      <c r="F1241" s="1" t="s">
        <v>17</v>
      </c>
      <c r="G1241" s="1" t="s">
        <v>143</v>
      </c>
      <c r="M1241" s="6">
        <f t="shared" si="38"/>
        <v>44636</v>
      </c>
      <c r="N1241" s="7">
        <f t="shared" si="39"/>
        <v>44635.538182870368</v>
      </c>
      <c r="O1241" s="7"/>
      <c r="P1241" s="7"/>
    </row>
    <row r="1242" spans="1:16" x14ac:dyDescent="0.3">
      <c r="A1242" s="1" t="s">
        <v>5</v>
      </c>
      <c r="B1242" s="1">
        <v>109</v>
      </c>
      <c r="C1242" s="2">
        <v>44635.538877314815</v>
      </c>
      <c r="D1242" s="1" t="s">
        <v>12</v>
      </c>
      <c r="E1242" s="1" t="s">
        <v>15</v>
      </c>
      <c r="F1242" s="1" t="s">
        <v>17</v>
      </c>
      <c r="G1242" s="1" t="s">
        <v>143</v>
      </c>
      <c r="M1242" s="6">
        <f t="shared" si="38"/>
        <v>44636</v>
      </c>
      <c r="N1242" s="7">
        <f t="shared" si="39"/>
        <v>44635.538877314815</v>
      </c>
      <c r="O1242" s="7"/>
      <c r="P1242" s="7"/>
    </row>
    <row r="1243" spans="1:16" x14ac:dyDescent="0.3">
      <c r="A1243" s="1" t="s">
        <v>5</v>
      </c>
      <c r="B1243" s="1">
        <v>105</v>
      </c>
      <c r="C1243" s="2">
        <v>44635.539571759262</v>
      </c>
      <c r="D1243" s="1" t="s">
        <v>12</v>
      </c>
      <c r="E1243" s="1" t="s">
        <v>15</v>
      </c>
      <c r="F1243" s="1" t="s">
        <v>17</v>
      </c>
      <c r="G1243" s="1" t="s">
        <v>143</v>
      </c>
      <c r="M1243" s="6">
        <f t="shared" si="38"/>
        <v>44636</v>
      </c>
      <c r="N1243" s="7">
        <f t="shared" si="39"/>
        <v>44635.539571759262</v>
      </c>
      <c r="O1243" s="7"/>
      <c r="P1243" s="7"/>
    </row>
    <row r="1244" spans="1:16" x14ac:dyDescent="0.3">
      <c r="A1244" s="1" t="s">
        <v>5</v>
      </c>
      <c r="B1244" s="1">
        <v>102</v>
      </c>
      <c r="C1244" s="2">
        <v>44635.540266203701</v>
      </c>
      <c r="D1244" s="1" t="s">
        <v>12</v>
      </c>
      <c r="E1244" s="1" t="s">
        <v>15</v>
      </c>
      <c r="F1244" s="1" t="s">
        <v>17</v>
      </c>
      <c r="G1244" s="1" t="s">
        <v>143</v>
      </c>
      <c r="M1244" s="6">
        <f t="shared" si="38"/>
        <v>44636</v>
      </c>
      <c r="N1244" s="7">
        <f t="shared" si="39"/>
        <v>44635.540266203701</v>
      </c>
      <c r="O1244" s="7"/>
      <c r="P1244" s="7"/>
    </row>
    <row r="1245" spans="1:16" x14ac:dyDescent="0.3">
      <c r="A1245" s="1" t="s">
        <v>5</v>
      </c>
      <c r="B1245" s="1">
        <v>111</v>
      </c>
      <c r="C1245" s="2">
        <v>44635.540960648148</v>
      </c>
      <c r="D1245" s="1" t="s">
        <v>12</v>
      </c>
      <c r="E1245" s="1" t="s">
        <v>15</v>
      </c>
      <c r="F1245" s="1" t="s">
        <v>17</v>
      </c>
      <c r="G1245" s="1" t="s">
        <v>143</v>
      </c>
      <c r="M1245" s="6">
        <f t="shared" si="38"/>
        <v>44636</v>
      </c>
      <c r="N1245" s="7">
        <f t="shared" si="39"/>
        <v>44635.540960648148</v>
      </c>
      <c r="O1245" s="7"/>
      <c r="P1245" s="7"/>
    </row>
    <row r="1246" spans="1:16" x14ac:dyDescent="0.3">
      <c r="A1246" s="1" t="s">
        <v>5</v>
      </c>
      <c r="B1246" s="1">
        <v>111</v>
      </c>
      <c r="C1246" s="2">
        <v>44635.541655092595</v>
      </c>
      <c r="D1246" s="1" t="s">
        <v>12</v>
      </c>
      <c r="E1246" s="1" t="s">
        <v>15</v>
      </c>
      <c r="F1246" s="1" t="s">
        <v>17</v>
      </c>
      <c r="G1246" s="1" t="s">
        <v>143</v>
      </c>
      <c r="M1246" s="6">
        <f t="shared" si="38"/>
        <v>44636</v>
      </c>
      <c r="N1246" s="7">
        <f t="shared" si="39"/>
        <v>44635.541655092595</v>
      </c>
      <c r="O1246" s="7"/>
      <c r="P1246" s="7"/>
    </row>
    <row r="1247" spans="1:16" x14ac:dyDescent="0.3">
      <c r="A1247" s="1" t="s">
        <v>5</v>
      </c>
      <c r="B1247" s="1">
        <v>118</v>
      </c>
      <c r="C1247" s="2">
        <v>44635.542349537034</v>
      </c>
      <c r="D1247" s="1" t="s">
        <v>12</v>
      </c>
      <c r="E1247" s="1" t="s">
        <v>15</v>
      </c>
      <c r="F1247" s="1" t="s">
        <v>17</v>
      </c>
      <c r="G1247" s="1" t="s">
        <v>143</v>
      </c>
      <c r="M1247" s="6">
        <f t="shared" si="38"/>
        <v>44636</v>
      </c>
      <c r="N1247" s="7">
        <f t="shared" si="39"/>
        <v>44635.542349537034</v>
      </c>
      <c r="O1247" s="7"/>
      <c r="P1247" s="7"/>
    </row>
    <row r="1248" spans="1:16" x14ac:dyDescent="0.3">
      <c r="A1248" s="1" t="s">
        <v>5</v>
      </c>
      <c r="B1248" s="1">
        <v>123</v>
      </c>
      <c r="C1248" s="2">
        <v>44635.543043981481</v>
      </c>
      <c r="D1248" s="1" t="s">
        <v>12</v>
      </c>
      <c r="E1248" s="1" t="s">
        <v>15</v>
      </c>
      <c r="F1248" s="1" t="s">
        <v>17</v>
      </c>
      <c r="G1248" s="1" t="s">
        <v>143</v>
      </c>
      <c r="M1248" s="6">
        <f t="shared" si="38"/>
        <v>44636</v>
      </c>
      <c r="N1248" s="7">
        <f t="shared" si="39"/>
        <v>44635.543043981481</v>
      </c>
      <c r="O1248" s="7"/>
      <c r="P1248" s="7"/>
    </row>
    <row r="1249" spans="1:16" x14ac:dyDescent="0.3">
      <c r="A1249" s="1" t="s">
        <v>5</v>
      </c>
      <c r="B1249" s="1">
        <v>133</v>
      </c>
      <c r="C1249" s="2">
        <v>44635.543738425928</v>
      </c>
      <c r="D1249" s="1" t="s">
        <v>12</v>
      </c>
      <c r="E1249" s="1" t="s">
        <v>15</v>
      </c>
      <c r="F1249" s="1" t="s">
        <v>17</v>
      </c>
      <c r="G1249" s="1" t="s">
        <v>143</v>
      </c>
      <c r="M1249" s="6">
        <f t="shared" si="38"/>
        <v>44636</v>
      </c>
      <c r="N1249" s="7">
        <f t="shared" si="39"/>
        <v>44635.543738425928</v>
      </c>
      <c r="O1249" s="7"/>
      <c r="P1249" s="7"/>
    </row>
    <row r="1250" spans="1:16" x14ac:dyDescent="0.3">
      <c r="A1250" s="1" t="s">
        <v>5</v>
      </c>
      <c r="B1250" s="1">
        <v>131</v>
      </c>
      <c r="C1250" s="2">
        <v>44635.544432870367</v>
      </c>
      <c r="D1250" s="1" t="s">
        <v>12</v>
      </c>
      <c r="E1250" s="1" t="s">
        <v>15</v>
      </c>
      <c r="F1250" s="1" t="s">
        <v>17</v>
      </c>
      <c r="G1250" s="1" t="s">
        <v>143</v>
      </c>
      <c r="M1250" s="6">
        <f t="shared" si="38"/>
        <v>44636</v>
      </c>
      <c r="N1250" s="7">
        <f t="shared" si="39"/>
        <v>44635.544432870367</v>
      </c>
      <c r="O1250" s="7"/>
      <c r="P1250" s="7"/>
    </row>
    <row r="1251" spans="1:16" x14ac:dyDescent="0.3">
      <c r="A1251" s="1" t="s">
        <v>5</v>
      </c>
      <c r="B1251" s="1">
        <v>128</v>
      </c>
      <c r="C1251" s="2">
        <v>44635.545127314814</v>
      </c>
      <c r="D1251" s="1" t="s">
        <v>12</v>
      </c>
      <c r="E1251" s="1" t="s">
        <v>15</v>
      </c>
      <c r="F1251" s="1" t="s">
        <v>17</v>
      </c>
      <c r="G1251" s="1" t="s">
        <v>143</v>
      </c>
      <c r="M1251" s="6">
        <f t="shared" si="38"/>
        <v>44636</v>
      </c>
      <c r="N1251" s="7">
        <f t="shared" si="39"/>
        <v>44635.545127314814</v>
      </c>
      <c r="O1251" s="7"/>
      <c r="P1251" s="7"/>
    </row>
    <row r="1252" spans="1:16" x14ac:dyDescent="0.3">
      <c r="A1252" s="1" t="s">
        <v>5</v>
      </c>
      <c r="B1252" s="1">
        <v>112</v>
      </c>
      <c r="C1252" s="2">
        <v>44635.54582175926</v>
      </c>
      <c r="D1252" s="1" t="s">
        <v>12</v>
      </c>
      <c r="E1252" s="1" t="s">
        <v>15</v>
      </c>
      <c r="F1252" s="1" t="s">
        <v>17</v>
      </c>
      <c r="G1252" s="1" t="s">
        <v>143</v>
      </c>
      <c r="M1252" s="6">
        <f t="shared" si="38"/>
        <v>44636</v>
      </c>
      <c r="N1252" s="7">
        <f t="shared" si="39"/>
        <v>44635.54582175926</v>
      </c>
      <c r="O1252" s="7"/>
      <c r="P1252" s="7"/>
    </row>
    <row r="1253" spans="1:16" x14ac:dyDescent="0.3">
      <c r="A1253" s="1" t="s">
        <v>5</v>
      </c>
      <c r="B1253" s="1">
        <v>117</v>
      </c>
      <c r="C1253" s="2">
        <v>44635.546516203707</v>
      </c>
      <c r="D1253" s="1" t="s">
        <v>12</v>
      </c>
      <c r="E1253" s="1" t="s">
        <v>15</v>
      </c>
      <c r="F1253" s="1" t="s">
        <v>17</v>
      </c>
      <c r="G1253" s="1" t="s">
        <v>143</v>
      </c>
      <c r="M1253" s="6">
        <f t="shared" si="38"/>
        <v>44636</v>
      </c>
      <c r="N1253" s="7">
        <f t="shared" si="39"/>
        <v>44635.546516203707</v>
      </c>
      <c r="O1253" s="7"/>
      <c r="P1253" s="7"/>
    </row>
    <row r="1254" spans="1:16" x14ac:dyDescent="0.3">
      <c r="A1254" s="1" t="s">
        <v>5</v>
      </c>
      <c r="B1254" s="1">
        <v>109</v>
      </c>
      <c r="C1254" s="2">
        <v>44635.547210648147</v>
      </c>
      <c r="D1254" s="1" t="s">
        <v>12</v>
      </c>
      <c r="E1254" s="1" t="s">
        <v>15</v>
      </c>
      <c r="F1254" s="1" t="s">
        <v>17</v>
      </c>
      <c r="G1254" s="1" t="s">
        <v>143</v>
      </c>
      <c r="M1254" s="6">
        <f t="shared" si="38"/>
        <v>44636</v>
      </c>
      <c r="N1254" s="7">
        <f t="shared" si="39"/>
        <v>44635.547210648147</v>
      </c>
      <c r="O1254" s="7"/>
      <c r="P1254" s="7"/>
    </row>
    <row r="1255" spans="1:16" x14ac:dyDescent="0.3">
      <c r="A1255" s="1" t="s">
        <v>5</v>
      </c>
      <c r="B1255" s="1">
        <v>98</v>
      </c>
      <c r="C1255" s="2">
        <v>44635.547766203701</v>
      </c>
      <c r="D1255" s="1" t="s">
        <v>12</v>
      </c>
      <c r="E1255" s="1" t="s">
        <v>15</v>
      </c>
      <c r="F1255" s="1" t="s">
        <v>17</v>
      </c>
      <c r="G1255" s="1" t="s">
        <v>143</v>
      </c>
      <c r="M1255" s="6">
        <f t="shared" si="38"/>
        <v>44636</v>
      </c>
      <c r="N1255" s="7">
        <f t="shared" si="39"/>
        <v>44635.547766203701</v>
      </c>
      <c r="O1255" s="7"/>
      <c r="P1255" s="7"/>
    </row>
    <row r="1256" spans="1:16" x14ac:dyDescent="0.3">
      <c r="A1256" s="1" t="s">
        <v>5</v>
      </c>
      <c r="B1256" s="1">
        <v>97</v>
      </c>
      <c r="C1256" s="2">
        <v>44635.547905092593</v>
      </c>
      <c r="D1256" s="1" t="s">
        <v>12</v>
      </c>
      <c r="E1256" s="1" t="s">
        <v>15</v>
      </c>
      <c r="F1256" s="1" t="s">
        <v>17</v>
      </c>
      <c r="G1256" s="1" t="s">
        <v>143</v>
      </c>
      <c r="M1256" s="6">
        <f t="shared" si="38"/>
        <v>44636</v>
      </c>
      <c r="N1256" s="7">
        <f t="shared" si="39"/>
        <v>44635.547905092593</v>
      </c>
      <c r="O1256" s="7"/>
      <c r="P1256" s="7"/>
    </row>
    <row r="1257" spans="1:16" x14ac:dyDescent="0.3">
      <c r="A1257" s="1" t="s">
        <v>5</v>
      </c>
      <c r="B1257" s="1">
        <v>97</v>
      </c>
      <c r="C1257" s="2">
        <v>44635.54859953704</v>
      </c>
      <c r="D1257" s="1" t="s">
        <v>12</v>
      </c>
      <c r="E1257" s="1" t="s">
        <v>15</v>
      </c>
      <c r="F1257" s="1" t="s">
        <v>17</v>
      </c>
      <c r="G1257" s="1" t="s">
        <v>143</v>
      </c>
      <c r="M1257" s="6">
        <f t="shared" si="38"/>
        <v>44636</v>
      </c>
      <c r="N1257" s="7">
        <f t="shared" si="39"/>
        <v>44635.54859953704</v>
      </c>
      <c r="O1257" s="7"/>
      <c r="P1257" s="7"/>
    </row>
    <row r="1258" spans="1:16" x14ac:dyDescent="0.3">
      <c r="A1258" s="1" t="s">
        <v>5</v>
      </c>
      <c r="B1258" s="1">
        <v>101</v>
      </c>
      <c r="C1258" s="2">
        <v>44635.549988425926</v>
      </c>
      <c r="D1258" s="1" t="s">
        <v>12</v>
      </c>
      <c r="E1258" s="1" t="s">
        <v>15</v>
      </c>
      <c r="F1258" s="1" t="s">
        <v>17</v>
      </c>
      <c r="G1258" s="1" t="s">
        <v>143</v>
      </c>
      <c r="M1258" s="6">
        <f t="shared" si="38"/>
        <v>44636</v>
      </c>
      <c r="N1258" s="7">
        <f t="shared" si="39"/>
        <v>44635.549988425926</v>
      </c>
      <c r="O1258" s="7"/>
      <c r="P1258" s="7"/>
    </row>
    <row r="1259" spans="1:16" x14ac:dyDescent="0.3">
      <c r="A1259" s="1" t="s">
        <v>5</v>
      </c>
      <c r="B1259" s="1">
        <v>95</v>
      </c>
      <c r="C1259" s="2">
        <v>44635.550266203703</v>
      </c>
      <c r="D1259" s="1" t="s">
        <v>12</v>
      </c>
      <c r="E1259" s="1" t="s">
        <v>15</v>
      </c>
      <c r="F1259" s="1" t="s">
        <v>17</v>
      </c>
      <c r="G1259" s="1" t="s">
        <v>143</v>
      </c>
      <c r="M1259" s="6">
        <f t="shared" si="38"/>
        <v>44636</v>
      </c>
      <c r="N1259" s="7">
        <f t="shared" si="39"/>
        <v>44635.550266203703</v>
      </c>
      <c r="O1259" s="7"/>
      <c r="P1259" s="7"/>
    </row>
    <row r="1260" spans="1:16" x14ac:dyDescent="0.3">
      <c r="A1260" s="1" t="s">
        <v>5</v>
      </c>
      <c r="B1260" s="1">
        <v>96</v>
      </c>
      <c r="C1260" s="2">
        <v>44635.550682870373</v>
      </c>
      <c r="D1260" s="1" t="s">
        <v>12</v>
      </c>
      <c r="E1260" s="1" t="s">
        <v>15</v>
      </c>
      <c r="F1260" s="1" t="s">
        <v>17</v>
      </c>
      <c r="G1260" s="1" t="s">
        <v>143</v>
      </c>
      <c r="M1260" s="6">
        <f t="shared" si="38"/>
        <v>44636</v>
      </c>
      <c r="N1260" s="7">
        <f t="shared" si="39"/>
        <v>44635.550682870373</v>
      </c>
      <c r="O1260" s="7"/>
      <c r="P1260" s="7"/>
    </row>
    <row r="1261" spans="1:16" x14ac:dyDescent="0.3">
      <c r="A1261" s="1" t="s">
        <v>5</v>
      </c>
      <c r="B1261" s="1">
        <v>105</v>
      </c>
      <c r="C1261" s="2">
        <v>44635.551377314812</v>
      </c>
      <c r="D1261" s="1" t="s">
        <v>12</v>
      </c>
      <c r="E1261" s="1" t="s">
        <v>15</v>
      </c>
      <c r="F1261" s="1" t="s">
        <v>17</v>
      </c>
      <c r="G1261" s="1" t="s">
        <v>143</v>
      </c>
      <c r="M1261" s="6">
        <f t="shared" si="38"/>
        <v>44636</v>
      </c>
      <c r="N1261" s="7">
        <f t="shared" si="39"/>
        <v>44635.551377314812</v>
      </c>
      <c r="O1261" s="7"/>
      <c r="P1261" s="7"/>
    </row>
    <row r="1262" spans="1:16" x14ac:dyDescent="0.3">
      <c r="A1262" s="1" t="s">
        <v>5</v>
      </c>
      <c r="B1262" s="1">
        <v>114</v>
      </c>
      <c r="C1262" s="2">
        <v>44635.552071759259</v>
      </c>
      <c r="D1262" s="1" t="s">
        <v>12</v>
      </c>
      <c r="E1262" s="1" t="s">
        <v>15</v>
      </c>
      <c r="F1262" s="1" t="s">
        <v>17</v>
      </c>
      <c r="G1262" s="1" t="s">
        <v>143</v>
      </c>
      <c r="M1262" s="6">
        <f t="shared" si="38"/>
        <v>44636</v>
      </c>
      <c r="N1262" s="7">
        <f t="shared" si="39"/>
        <v>44635.552071759259</v>
      </c>
      <c r="O1262" s="7"/>
      <c r="P1262" s="7"/>
    </row>
    <row r="1263" spans="1:16" x14ac:dyDescent="0.3">
      <c r="A1263" s="1" t="s">
        <v>5</v>
      </c>
      <c r="B1263" s="1">
        <v>99</v>
      </c>
      <c r="C1263" s="2">
        <v>44635.552766203706</v>
      </c>
      <c r="D1263" s="1" t="s">
        <v>12</v>
      </c>
      <c r="E1263" s="1" t="s">
        <v>15</v>
      </c>
      <c r="F1263" s="1" t="s">
        <v>17</v>
      </c>
      <c r="G1263" s="1" t="s">
        <v>143</v>
      </c>
      <c r="M1263" s="6">
        <f t="shared" si="38"/>
        <v>44636</v>
      </c>
      <c r="N1263" s="7">
        <f t="shared" si="39"/>
        <v>44635.552766203706</v>
      </c>
      <c r="O1263" s="7"/>
      <c r="P1263" s="7"/>
    </row>
    <row r="1264" spans="1:16" x14ac:dyDescent="0.3">
      <c r="A1264" s="1" t="s">
        <v>5</v>
      </c>
      <c r="B1264" s="1">
        <v>89</v>
      </c>
      <c r="C1264" s="2">
        <v>44635.553368055553</v>
      </c>
      <c r="D1264" s="1" t="s">
        <v>12</v>
      </c>
      <c r="E1264" s="1" t="s">
        <v>15</v>
      </c>
      <c r="F1264" s="1" t="s">
        <v>17</v>
      </c>
      <c r="G1264" s="1" t="s">
        <v>143</v>
      </c>
      <c r="M1264" s="6">
        <f t="shared" si="38"/>
        <v>44636</v>
      </c>
      <c r="N1264" s="7">
        <f t="shared" si="39"/>
        <v>44635.553368055553</v>
      </c>
      <c r="O1264" s="7"/>
      <c r="P1264" s="7"/>
    </row>
    <row r="1265" spans="1:16" x14ac:dyDescent="0.3">
      <c r="A1265" s="1" t="s">
        <v>5</v>
      </c>
      <c r="B1265" s="1">
        <v>92</v>
      </c>
      <c r="C1265" s="2">
        <v>44635.553460648145</v>
      </c>
      <c r="D1265" s="1" t="s">
        <v>12</v>
      </c>
      <c r="E1265" s="1" t="s">
        <v>15</v>
      </c>
      <c r="F1265" s="1" t="s">
        <v>17</v>
      </c>
      <c r="G1265" s="1" t="s">
        <v>143</v>
      </c>
      <c r="M1265" s="6">
        <f t="shared" si="38"/>
        <v>44636</v>
      </c>
      <c r="N1265" s="7">
        <f t="shared" si="39"/>
        <v>44635.553460648145</v>
      </c>
      <c r="O1265" s="7"/>
      <c r="P1265" s="7"/>
    </row>
    <row r="1266" spans="1:16" x14ac:dyDescent="0.3">
      <c r="A1266" s="1" t="s">
        <v>5</v>
      </c>
      <c r="B1266" s="1">
        <v>85</v>
      </c>
      <c r="C1266" s="2">
        <v>44635.554155092592</v>
      </c>
      <c r="D1266" s="1" t="s">
        <v>12</v>
      </c>
      <c r="E1266" s="1" t="s">
        <v>15</v>
      </c>
      <c r="F1266" s="1" t="s">
        <v>17</v>
      </c>
      <c r="G1266" s="1" t="s">
        <v>143</v>
      </c>
      <c r="M1266" s="6">
        <f t="shared" si="38"/>
        <v>44636</v>
      </c>
      <c r="N1266" s="7">
        <f t="shared" si="39"/>
        <v>44635.554155092592</v>
      </c>
      <c r="O1266" s="7"/>
      <c r="P1266" s="7"/>
    </row>
    <row r="1267" spans="1:16" x14ac:dyDescent="0.3">
      <c r="A1267" s="1" t="s">
        <v>5</v>
      </c>
      <c r="B1267" s="1">
        <v>79</v>
      </c>
      <c r="C1267" s="2">
        <v>44635.554849537039</v>
      </c>
      <c r="D1267" s="1" t="s">
        <v>12</v>
      </c>
      <c r="E1267" s="1" t="s">
        <v>15</v>
      </c>
      <c r="F1267" s="1" t="s">
        <v>17</v>
      </c>
      <c r="G1267" s="1" t="s">
        <v>143</v>
      </c>
      <c r="M1267" s="6">
        <f t="shared" si="38"/>
        <v>44636</v>
      </c>
      <c r="N1267" s="7">
        <f t="shared" si="39"/>
        <v>44635.554849537039</v>
      </c>
      <c r="O1267" s="7"/>
      <c r="P1267" s="7"/>
    </row>
    <row r="1268" spans="1:16" x14ac:dyDescent="0.3">
      <c r="A1268" s="1" t="s">
        <v>5</v>
      </c>
      <c r="B1268" s="1">
        <v>78</v>
      </c>
      <c r="C1268" s="2">
        <v>44635.555543981478</v>
      </c>
      <c r="D1268" s="1" t="s">
        <v>12</v>
      </c>
      <c r="E1268" s="1" t="s">
        <v>15</v>
      </c>
      <c r="F1268" s="1" t="s">
        <v>17</v>
      </c>
      <c r="G1268" s="1" t="s">
        <v>143</v>
      </c>
      <c r="M1268" s="6">
        <f t="shared" si="38"/>
        <v>44636</v>
      </c>
      <c r="N1268" s="7">
        <f t="shared" si="39"/>
        <v>44635.555543981478</v>
      </c>
      <c r="O1268" s="7"/>
      <c r="P1268" s="7"/>
    </row>
    <row r="1269" spans="1:16" x14ac:dyDescent="0.3">
      <c r="A1269" s="1" t="s">
        <v>5</v>
      </c>
      <c r="B1269" s="1">
        <v>71</v>
      </c>
      <c r="C1269" s="2">
        <v>44635.556238425925</v>
      </c>
      <c r="D1269" s="1" t="s">
        <v>12</v>
      </c>
      <c r="E1269" s="1" t="s">
        <v>15</v>
      </c>
      <c r="F1269" s="1" t="s">
        <v>17</v>
      </c>
      <c r="G1269" s="1" t="s">
        <v>143</v>
      </c>
      <c r="M1269" s="6">
        <f t="shared" si="38"/>
        <v>44636</v>
      </c>
      <c r="N1269" s="7">
        <f t="shared" si="39"/>
        <v>44635.556238425925</v>
      </c>
      <c r="O1269" s="7"/>
      <c r="P1269" s="7"/>
    </row>
    <row r="1270" spans="1:16" x14ac:dyDescent="0.3">
      <c r="A1270" s="1" t="s">
        <v>5</v>
      </c>
      <c r="B1270" s="1">
        <v>66</v>
      </c>
      <c r="C1270" s="2">
        <v>44635.556932870371</v>
      </c>
      <c r="D1270" s="1" t="s">
        <v>12</v>
      </c>
      <c r="E1270" s="1" t="s">
        <v>15</v>
      </c>
      <c r="F1270" s="1" t="s">
        <v>17</v>
      </c>
      <c r="G1270" s="1" t="s">
        <v>143</v>
      </c>
      <c r="M1270" s="6">
        <f t="shared" si="38"/>
        <v>44636</v>
      </c>
      <c r="N1270" s="7">
        <f t="shared" si="39"/>
        <v>44635.556932870371</v>
      </c>
      <c r="O1270" s="7"/>
      <c r="P1270" s="7"/>
    </row>
    <row r="1271" spans="1:16" x14ac:dyDescent="0.3">
      <c r="A1271" s="1" t="s">
        <v>5</v>
      </c>
      <c r="B1271" s="1">
        <v>57</v>
      </c>
      <c r="C1271" s="2">
        <v>44635.557627314818</v>
      </c>
      <c r="D1271" s="1" t="s">
        <v>12</v>
      </c>
      <c r="E1271" s="1" t="s">
        <v>15</v>
      </c>
      <c r="F1271" s="1" t="s">
        <v>17</v>
      </c>
      <c r="G1271" s="1" t="s">
        <v>143</v>
      </c>
      <c r="M1271" s="6">
        <f t="shared" si="38"/>
        <v>44636</v>
      </c>
      <c r="N1271" s="7">
        <f t="shared" si="39"/>
        <v>44635.557627314818</v>
      </c>
      <c r="O1271" s="7"/>
      <c r="P1271" s="7"/>
    </row>
    <row r="1272" spans="1:16" x14ac:dyDescent="0.3">
      <c r="A1272" s="1" t="s">
        <v>5</v>
      </c>
      <c r="B1272" s="1">
        <v>48</v>
      </c>
      <c r="C1272" s="2">
        <v>44635.558321759258</v>
      </c>
      <c r="D1272" s="1" t="s">
        <v>12</v>
      </c>
      <c r="E1272" s="1" t="s">
        <v>15</v>
      </c>
      <c r="F1272" s="1" t="s">
        <v>17</v>
      </c>
      <c r="G1272" s="1" t="s">
        <v>143</v>
      </c>
      <c r="M1272" s="6">
        <f t="shared" si="38"/>
        <v>44636</v>
      </c>
      <c r="N1272" s="7">
        <f t="shared" si="39"/>
        <v>44635.558321759258</v>
      </c>
      <c r="O1272" s="7"/>
      <c r="P1272" s="7"/>
    </row>
    <row r="1273" spans="1:16" x14ac:dyDescent="0.3">
      <c r="A1273" s="1" t="s">
        <v>5</v>
      </c>
      <c r="B1273" s="1">
        <v>47</v>
      </c>
      <c r="C1273" s="2">
        <v>44635.559016203704</v>
      </c>
      <c r="D1273" s="1" t="s">
        <v>12</v>
      </c>
      <c r="E1273" s="1" t="s">
        <v>15</v>
      </c>
      <c r="F1273" s="1" t="s">
        <v>17</v>
      </c>
      <c r="G1273" s="1" t="s">
        <v>143</v>
      </c>
      <c r="M1273" s="6">
        <f t="shared" si="38"/>
        <v>44636</v>
      </c>
      <c r="N1273" s="7">
        <f t="shared" si="39"/>
        <v>44635.559016203704</v>
      </c>
      <c r="O1273" s="7"/>
      <c r="P1273" s="7"/>
    </row>
    <row r="1274" spans="1:16" x14ac:dyDescent="0.3">
      <c r="A1274" s="1" t="s">
        <v>5</v>
      </c>
      <c r="B1274" s="1">
        <v>52</v>
      </c>
      <c r="C1274" s="2">
        <v>44635.559710648151</v>
      </c>
      <c r="D1274" s="1" t="s">
        <v>12</v>
      </c>
      <c r="E1274" s="1" t="s">
        <v>15</v>
      </c>
      <c r="F1274" s="1" t="s">
        <v>17</v>
      </c>
      <c r="G1274" s="1" t="s">
        <v>143</v>
      </c>
      <c r="M1274" s="6">
        <f t="shared" si="38"/>
        <v>44636</v>
      </c>
      <c r="N1274" s="7">
        <f t="shared" si="39"/>
        <v>44635.559710648151</v>
      </c>
      <c r="O1274" s="7"/>
      <c r="P1274" s="7"/>
    </row>
    <row r="1275" spans="1:16" x14ac:dyDescent="0.3">
      <c r="A1275" s="1" t="s">
        <v>5</v>
      </c>
      <c r="B1275" s="1">
        <v>52</v>
      </c>
      <c r="C1275" s="2">
        <v>44635.56040509259</v>
      </c>
      <c r="D1275" s="1" t="s">
        <v>12</v>
      </c>
      <c r="E1275" s="1" t="s">
        <v>15</v>
      </c>
      <c r="F1275" s="1" t="s">
        <v>17</v>
      </c>
      <c r="G1275" s="1" t="s">
        <v>143</v>
      </c>
      <c r="M1275" s="6">
        <f t="shared" si="38"/>
        <v>44636</v>
      </c>
      <c r="N1275" s="7">
        <f t="shared" si="39"/>
        <v>44635.56040509259</v>
      </c>
      <c r="O1275" s="7"/>
      <c r="P1275" s="7"/>
    </row>
    <row r="1276" spans="1:16" x14ac:dyDescent="0.3">
      <c r="A1276" s="1" t="s">
        <v>5</v>
      </c>
      <c r="B1276" s="1">
        <v>62</v>
      </c>
      <c r="C1276" s="2">
        <v>44635.561099537037</v>
      </c>
      <c r="D1276" s="1" t="s">
        <v>12</v>
      </c>
      <c r="E1276" s="1" t="s">
        <v>15</v>
      </c>
      <c r="F1276" s="1" t="s">
        <v>17</v>
      </c>
      <c r="G1276" s="1" t="s">
        <v>143</v>
      </c>
      <c r="M1276" s="6">
        <f t="shared" si="38"/>
        <v>44636</v>
      </c>
      <c r="N1276" s="7">
        <f t="shared" si="39"/>
        <v>44635.561099537037</v>
      </c>
      <c r="O1276" s="7"/>
      <c r="P1276" s="7"/>
    </row>
    <row r="1277" spans="1:16" x14ac:dyDescent="0.3">
      <c r="A1277" s="1" t="s">
        <v>5</v>
      </c>
      <c r="B1277" s="1">
        <v>54</v>
      </c>
      <c r="C1277" s="2">
        <v>44635.56177083333</v>
      </c>
      <c r="D1277" s="1" t="s">
        <v>12</v>
      </c>
      <c r="E1277" s="1" t="s">
        <v>15</v>
      </c>
      <c r="F1277" s="1" t="s">
        <v>17</v>
      </c>
      <c r="G1277" s="1" t="s">
        <v>143</v>
      </c>
      <c r="M1277" s="6">
        <f t="shared" si="38"/>
        <v>44636</v>
      </c>
      <c r="N1277" s="7">
        <f t="shared" si="39"/>
        <v>44635.56177083333</v>
      </c>
      <c r="O1277" s="7"/>
      <c r="P1277" s="7"/>
    </row>
    <row r="1278" spans="1:16" x14ac:dyDescent="0.3">
      <c r="A1278" s="1" t="s">
        <v>5</v>
      </c>
      <c r="B1278" s="1">
        <v>53</v>
      </c>
      <c r="C1278" s="2">
        <v>44635.561793981484</v>
      </c>
      <c r="D1278" s="1" t="s">
        <v>12</v>
      </c>
      <c r="E1278" s="1" t="s">
        <v>15</v>
      </c>
      <c r="F1278" s="1" t="s">
        <v>17</v>
      </c>
      <c r="G1278" s="1" t="s">
        <v>143</v>
      </c>
      <c r="M1278" s="6">
        <f t="shared" si="38"/>
        <v>44636</v>
      </c>
      <c r="N1278" s="7">
        <f t="shared" si="39"/>
        <v>44635.561793981484</v>
      </c>
      <c r="O1278" s="7"/>
      <c r="P1278" s="7"/>
    </row>
    <row r="1279" spans="1:16" x14ac:dyDescent="0.3">
      <c r="A1279" s="1" t="s">
        <v>5</v>
      </c>
      <c r="B1279" s="1">
        <v>61</v>
      </c>
      <c r="C1279" s="2">
        <v>44635.561921296299</v>
      </c>
      <c r="D1279" s="1" t="s">
        <v>12</v>
      </c>
      <c r="E1279" s="1" t="s">
        <v>15</v>
      </c>
      <c r="F1279" s="1" t="s">
        <v>17</v>
      </c>
      <c r="G1279" s="1" t="s">
        <v>143</v>
      </c>
      <c r="M1279" s="6">
        <f t="shared" si="38"/>
        <v>44636</v>
      </c>
      <c r="N1279" s="7">
        <f t="shared" si="39"/>
        <v>44635.561921296299</v>
      </c>
      <c r="O1279" s="7"/>
      <c r="P1279" s="7"/>
    </row>
    <row r="1280" spans="1:16" x14ac:dyDescent="0.3">
      <c r="A1280" s="1" t="s">
        <v>5</v>
      </c>
      <c r="B1280" s="1">
        <v>62</v>
      </c>
      <c r="C1280" s="2">
        <v>44635.562488425923</v>
      </c>
      <c r="D1280" s="1" t="s">
        <v>12</v>
      </c>
      <c r="E1280" s="1" t="s">
        <v>15</v>
      </c>
      <c r="F1280" s="1" t="s">
        <v>17</v>
      </c>
      <c r="G1280" s="1" t="s">
        <v>143</v>
      </c>
      <c r="M1280" s="6">
        <f t="shared" si="38"/>
        <v>44636</v>
      </c>
      <c r="N1280" s="7">
        <f t="shared" si="39"/>
        <v>44635.562488425923</v>
      </c>
      <c r="O1280" s="7"/>
      <c r="P1280" s="7"/>
    </row>
    <row r="1281" spans="1:16" x14ac:dyDescent="0.3">
      <c r="A1281" s="1" t="s">
        <v>5</v>
      </c>
      <c r="B1281" s="1">
        <v>65</v>
      </c>
      <c r="C1281" s="2">
        <v>44635.56318287037</v>
      </c>
      <c r="D1281" s="1" t="s">
        <v>12</v>
      </c>
      <c r="E1281" s="1" t="s">
        <v>15</v>
      </c>
      <c r="F1281" s="1" t="s">
        <v>17</v>
      </c>
      <c r="G1281" s="1" t="s">
        <v>143</v>
      </c>
      <c r="M1281" s="6">
        <f t="shared" si="38"/>
        <v>44636</v>
      </c>
      <c r="N1281" s="7">
        <f t="shared" si="39"/>
        <v>44635.56318287037</v>
      </c>
      <c r="O1281" s="7"/>
      <c r="P1281" s="7"/>
    </row>
    <row r="1282" spans="1:16" x14ac:dyDescent="0.3">
      <c r="A1282" s="1" t="s">
        <v>5</v>
      </c>
      <c r="B1282" s="1">
        <v>66</v>
      </c>
      <c r="C1282" s="2">
        <v>44635.563877314817</v>
      </c>
      <c r="D1282" s="1" t="s">
        <v>12</v>
      </c>
      <c r="E1282" s="1" t="s">
        <v>15</v>
      </c>
      <c r="F1282" s="1" t="s">
        <v>17</v>
      </c>
      <c r="G1282" s="1" t="s">
        <v>143</v>
      </c>
      <c r="M1282" s="6">
        <f t="shared" si="38"/>
        <v>44636</v>
      </c>
      <c r="N1282" s="7">
        <f t="shared" si="39"/>
        <v>44635.563877314817</v>
      </c>
      <c r="O1282" s="7"/>
      <c r="P1282" s="7"/>
    </row>
    <row r="1283" spans="1:16" x14ac:dyDescent="0.3">
      <c r="A1283" s="1" t="s">
        <v>5</v>
      </c>
      <c r="B1283" s="1">
        <v>96</v>
      </c>
      <c r="C1283" s="2">
        <v>44635.56454861111</v>
      </c>
      <c r="D1283" s="1" t="s">
        <v>12</v>
      </c>
      <c r="E1283" s="1" t="s">
        <v>15</v>
      </c>
      <c r="F1283" s="1" t="s">
        <v>17</v>
      </c>
      <c r="G1283" s="1" t="s">
        <v>143</v>
      </c>
      <c r="M1283" s="6">
        <f t="shared" ref="M1283:M1346" si="40">VALUE(TEXT(C1283,0))</f>
        <v>44636</v>
      </c>
      <c r="N1283" s="7">
        <f t="shared" ref="N1283:N1346" si="41">C1283</f>
        <v>44635.56454861111</v>
      </c>
      <c r="O1283" s="7"/>
      <c r="P1283" s="7"/>
    </row>
    <row r="1284" spans="1:16" x14ac:dyDescent="0.3">
      <c r="A1284" s="1" t="s">
        <v>5</v>
      </c>
      <c r="B1284" s="1">
        <v>87</v>
      </c>
      <c r="C1284" s="2">
        <v>44635.564571759256</v>
      </c>
      <c r="D1284" s="1" t="s">
        <v>12</v>
      </c>
      <c r="E1284" s="1" t="s">
        <v>15</v>
      </c>
      <c r="F1284" s="1" t="s">
        <v>17</v>
      </c>
      <c r="G1284" s="1" t="s">
        <v>143</v>
      </c>
      <c r="M1284" s="6">
        <f t="shared" si="40"/>
        <v>44636</v>
      </c>
      <c r="N1284" s="7">
        <f t="shared" si="41"/>
        <v>44635.564571759256</v>
      </c>
      <c r="O1284" s="7"/>
      <c r="P1284" s="7"/>
    </row>
    <row r="1285" spans="1:16" x14ac:dyDescent="0.3">
      <c r="A1285" s="1" t="s">
        <v>5</v>
      </c>
      <c r="B1285" s="1">
        <v>100</v>
      </c>
      <c r="C1285" s="2">
        <v>44635.564756944441</v>
      </c>
      <c r="D1285" s="1" t="s">
        <v>12</v>
      </c>
      <c r="E1285" s="1" t="s">
        <v>15</v>
      </c>
      <c r="F1285" s="1" t="s">
        <v>17</v>
      </c>
      <c r="G1285" s="1" t="s">
        <v>143</v>
      </c>
      <c r="M1285" s="6">
        <f t="shared" si="40"/>
        <v>44636</v>
      </c>
      <c r="N1285" s="7">
        <f t="shared" si="41"/>
        <v>44635.564756944441</v>
      </c>
      <c r="O1285" s="7"/>
      <c r="P1285" s="7"/>
    </row>
    <row r="1286" spans="1:16" x14ac:dyDescent="0.3">
      <c r="A1286" s="1" t="s">
        <v>5</v>
      </c>
      <c r="B1286" s="1">
        <v>99</v>
      </c>
      <c r="C1286" s="2">
        <v>44635.565266203703</v>
      </c>
      <c r="D1286" s="1" t="s">
        <v>12</v>
      </c>
      <c r="E1286" s="1" t="s">
        <v>15</v>
      </c>
      <c r="F1286" s="1" t="s">
        <v>17</v>
      </c>
      <c r="G1286" s="1" t="s">
        <v>143</v>
      </c>
      <c r="M1286" s="6">
        <f t="shared" si="40"/>
        <v>44636</v>
      </c>
      <c r="N1286" s="7">
        <f t="shared" si="41"/>
        <v>44635.565266203703</v>
      </c>
      <c r="O1286" s="7"/>
      <c r="P1286" s="7"/>
    </row>
    <row r="1287" spans="1:16" x14ac:dyDescent="0.3">
      <c r="A1287" s="1" t="s">
        <v>5</v>
      </c>
      <c r="B1287" s="1">
        <v>102</v>
      </c>
      <c r="C1287" s="2">
        <v>44635.565960648149</v>
      </c>
      <c r="D1287" s="1" t="s">
        <v>12</v>
      </c>
      <c r="E1287" s="1" t="s">
        <v>15</v>
      </c>
      <c r="F1287" s="1" t="s">
        <v>17</v>
      </c>
      <c r="G1287" s="1" t="s">
        <v>143</v>
      </c>
      <c r="M1287" s="6">
        <f t="shared" si="40"/>
        <v>44636</v>
      </c>
      <c r="N1287" s="7">
        <f t="shared" si="41"/>
        <v>44635.565960648149</v>
      </c>
      <c r="O1287" s="7"/>
      <c r="P1287" s="7"/>
    </row>
    <row r="1288" spans="1:16" x14ac:dyDescent="0.3">
      <c r="A1288" s="1" t="s">
        <v>5</v>
      </c>
      <c r="B1288" s="1">
        <v>106</v>
      </c>
      <c r="C1288" s="2">
        <v>44635.566655092596</v>
      </c>
      <c r="D1288" s="1" t="s">
        <v>12</v>
      </c>
      <c r="E1288" s="1" t="s">
        <v>15</v>
      </c>
      <c r="F1288" s="1" t="s">
        <v>17</v>
      </c>
      <c r="G1288" s="1" t="s">
        <v>143</v>
      </c>
      <c r="M1288" s="6">
        <f t="shared" si="40"/>
        <v>44636</v>
      </c>
      <c r="N1288" s="7">
        <f t="shared" si="41"/>
        <v>44635.566655092596</v>
      </c>
      <c r="O1288" s="7"/>
      <c r="P1288" s="7"/>
    </row>
    <row r="1289" spans="1:16" x14ac:dyDescent="0.3">
      <c r="A1289" s="1" t="s">
        <v>5</v>
      </c>
      <c r="B1289" s="1">
        <v>113</v>
      </c>
      <c r="C1289" s="2">
        <v>44635.567060185182</v>
      </c>
      <c r="D1289" s="1" t="s">
        <v>10</v>
      </c>
      <c r="E1289" s="1" t="s">
        <v>15</v>
      </c>
      <c r="F1289" s="1" t="s">
        <v>119</v>
      </c>
      <c r="G1289" s="1" t="s">
        <v>143</v>
      </c>
      <c r="M1289" s="6">
        <f t="shared" si="40"/>
        <v>44636</v>
      </c>
      <c r="N1289" s="7">
        <f t="shared" si="41"/>
        <v>44635.567060185182</v>
      </c>
      <c r="O1289" s="7"/>
      <c r="P1289" s="7"/>
    </row>
    <row r="1290" spans="1:16" x14ac:dyDescent="0.3">
      <c r="A1290" s="1" t="s">
        <v>5</v>
      </c>
      <c r="B1290" s="1">
        <v>106</v>
      </c>
      <c r="C1290" s="2">
        <v>44635.56726851852</v>
      </c>
      <c r="D1290" s="1" t="s">
        <v>10</v>
      </c>
      <c r="E1290" s="1" t="s">
        <v>15</v>
      </c>
      <c r="F1290" s="1" t="s">
        <v>119</v>
      </c>
      <c r="G1290" s="1" t="s">
        <v>143</v>
      </c>
      <c r="M1290" s="6">
        <f t="shared" si="40"/>
        <v>44636</v>
      </c>
      <c r="N1290" s="7">
        <f t="shared" si="41"/>
        <v>44635.56726851852</v>
      </c>
      <c r="O1290" s="7"/>
      <c r="P1290" s="7"/>
    </row>
    <row r="1291" spans="1:16" x14ac:dyDescent="0.3">
      <c r="A1291" s="1" t="s">
        <v>5</v>
      </c>
      <c r="B1291" s="1">
        <v>108</v>
      </c>
      <c r="C1291" s="2">
        <v>44635.567349537036</v>
      </c>
      <c r="D1291" s="1" t="s">
        <v>10</v>
      </c>
      <c r="E1291" s="1" t="s">
        <v>15</v>
      </c>
      <c r="F1291" s="1" t="s">
        <v>119</v>
      </c>
      <c r="G1291" s="1" t="s">
        <v>143</v>
      </c>
      <c r="M1291" s="6">
        <f t="shared" si="40"/>
        <v>44636</v>
      </c>
      <c r="N1291" s="7">
        <f t="shared" si="41"/>
        <v>44635.567349537036</v>
      </c>
      <c r="O1291" s="7"/>
      <c r="P1291" s="7"/>
    </row>
    <row r="1292" spans="1:16" x14ac:dyDescent="0.3">
      <c r="A1292" s="1" t="s">
        <v>5</v>
      </c>
      <c r="B1292" s="1">
        <v>113</v>
      </c>
      <c r="C1292" s="2">
        <v>44635.568043981482</v>
      </c>
      <c r="D1292" s="1" t="s">
        <v>10</v>
      </c>
      <c r="E1292" s="1" t="s">
        <v>15</v>
      </c>
      <c r="F1292" s="1" t="s">
        <v>119</v>
      </c>
      <c r="G1292" s="1" t="s">
        <v>143</v>
      </c>
      <c r="M1292" s="6">
        <f t="shared" si="40"/>
        <v>44636</v>
      </c>
      <c r="N1292" s="7">
        <f t="shared" si="41"/>
        <v>44635.568043981482</v>
      </c>
      <c r="O1292" s="7"/>
      <c r="P1292" s="7"/>
    </row>
    <row r="1293" spans="1:16" x14ac:dyDescent="0.3">
      <c r="A1293" s="1" t="s">
        <v>5</v>
      </c>
      <c r="B1293" s="1">
        <v>108</v>
      </c>
      <c r="C1293" s="2">
        <v>44635.568379629629</v>
      </c>
      <c r="D1293" s="1" t="s">
        <v>10</v>
      </c>
      <c r="E1293" s="1" t="s">
        <v>15</v>
      </c>
      <c r="F1293" s="1" t="s">
        <v>119</v>
      </c>
      <c r="G1293" s="1" t="s">
        <v>143</v>
      </c>
      <c r="M1293" s="6">
        <f t="shared" si="40"/>
        <v>44636</v>
      </c>
      <c r="N1293" s="7">
        <f t="shared" si="41"/>
        <v>44635.568379629629</v>
      </c>
      <c r="O1293" s="7"/>
      <c r="P1293" s="7"/>
    </row>
    <row r="1294" spans="1:16" x14ac:dyDescent="0.3">
      <c r="A1294" s="1" t="s">
        <v>5</v>
      </c>
      <c r="B1294" s="1">
        <v>108</v>
      </c>
      <c r="C1294" s="2">
        <v>44635.568738425929</v>
      </c>
      <c r="D1294" s="1" t="s">
        <v>10</v>
      </c>
      <c r="E1294" s="1" t="s">
        <v>15</v>
      </c>
      <c r="F1294" s="1" t="s">
        <v>119</v>
      </c>
      <c r="G1294" s="1" t="s">
        <v>143</v>
      </c>
      <c r="M1294" s="6">
        <f t="shared" si="40"/>
        <v>44636</v>
      </c>
      <c r="N1294" s="7">
        <f t="shared" si="41"/>
        <v>44635.568738425929</v>
      </c>
      <c r="O1294" s="7"/>
      <c r="P1294" s="7"/>
    </row>
    <row r="1295" spans="1:16" x14ac:dyDescent="0.3">
      <c r="A1295" s="1" t="s">
        <v>5</v>
      </c>
      <c r="B1295" s="1">
        <v>106</v>
      </c>
      <c r="C1295" s="2">
        <v>44635.569432870368</v>
      </c>
      <c r="D1295" s="1" t="s">
        <v>10</v>
      </c>
      <c r="E1295" s="1" t="s">
        <v>15</v>
      </c>
      <c r="F1295" s="1" t="s">
        <v>119</v>
      </c>
      <c r="G1295" s="1" t="s">
        <v>143</v>
      </c>
      <c r="M1295" s="6">
        <f t="shared" si="40"/>
        <v>44636</v>
      </c>
      <c r="N1295" s="7">
        <f t="shared" si="41"/>
        <v>44635.569432870368</v>
      </c>
      <c r="O1295" s="7"/>
      <c r="P1295" s="7"/>
    </row>
    <row r="1296" spans="1:16" x14ac:dyDescent="0.3">
      <c r="A1296" s="1" t="s">
        <v>5</v>
      </c>
      <c r="B1296" s="1">
        <v>112</v>
      </c>
      <c r="C1296" s="2">
        <v>44635.570821759262</v>
      </c>
      <c r="D1296" s="1" t="s">
        <v>10</v>
      </c>
      <c r="E1296" s="1" t="s">
        <v>15</v>
      </c>
      <c r="F1296" s="1" t="s">
        <v>119</v>
      </c>
      <c r="G1296" s="1" t="s">
        <v>143</v>
      </c>
      <c r="M1296" s="6">
        <f t="shared" si="40"/>
        <v>44636</v>
      </c>
      <c r="N1296" s="7">
        <f t="shared" si="41"/>
        <v>44635.570821759262</v>
      </c>
      <c r="O1296" s="7"/>
      <c r="P1296" s="7"/>
    </row>
    <row r="1297" spans="1:16" x14ac:dyDescent="0.3">
      <c r="A1297" s="1" t="s">
        <v>5</v>
      </c>
      <c r="B1297" s="1">
        <v>106</v>
      </c>
      <c r="C1297" s="2">
        <v>44635.571516203701</v>
      </c>
      <c r="D1297" s="1" t="s">
        <v>10</v>
      </c>
      <c r="E1297" s="1" t="s">
        <v>15</v>
      </c>
      <c r="F1297" s="1" t="s">
        <v>119</v>
      </c>
      <c r="G1297" s="1" t="s">
        <v>143</v>
      </c>
      <c r="M1297" s="6">
        <f t="shared" si="40"/>
        <v>44636</v>
      </c>
      <c r="N1297" s="7">
        <f t="shared" si="41"/>
        <v>44635.571516203701</v>
      </c>
      <c r="O1297" s="7"/>
      <c r="P1297" s="7"/>
    </row>
    <row r="1298" spans="1:16" x14ac:dyDescent="0.3">
      <c r="A1298" s="1" t="s">
        <v>5</v>
      </c>
      <c r="B1298" s="1">
        <v>103</v>
      </c>
      <c r="C1298" s="2">
        <v>44635.572210648148</v>
      </c>
      <c r="D1298" s="1" t="s">
        <v>10</v>
      </c>
      <c r="E1298" s="1" t="s">
        <v>15</v>
      </c>
      <c r="F1298" s="1" t="s">
        <v>119</v>
      </c>
      <c r="G1298" s="1" t="s">
        <v>143</v>
      </c>
      <c r="M1298" s="6">
        <f t="shared" si="40"/>
        <v>44636</v>
      </c>
      <c r="N1298" s="7">
        <f t="shared" si="41"/>
        <v>44635.572210648148</v>
      </c>
      <c r="O1298" s="7"/>
      <c r="P1298" s="7"/>
    </row>
    <row r="1299" spans="1:16" x14ac:dyDescent="0.3">
      <c r="A1299" s="1" t="s">
        <v>5</v>
      </c>
      <c r="B1299" s="1">
        <v>109</v>
      </c>
      <c r="C1299" s="2">
        <v>44635.572905092595</v>
      </c>
      <c r="D1299" s="1" t="s">
        <v>10</v>
      </c>
      <c r="E1299" s="1" t="s">
        <v>15</v>
      </c>
      <c r="F1299" s="1" t="s">
        <v>119</v>
      </c>
      <c r="G1299" s="1" t="s">
        <v>143</v>
      </c>
      <c r="M1299" s="6">
        <f t="shared" si="40"/>
        <v>44636</v>
      </c>
      <c r="N1299" s="7">
        <f t="shared" si="41"/>
        <v>44635.572905092595</v>
      </c>
      <c r="O1299" s="7"/>
      <c r="P1299" s="7"/>
    </row>
    <row r="1300" spans="1:16" x14ac:dyDescent="0.3">
      <c r="A1300" s="1" t="s">
        <v>5</v>
      </c>
      <c r="B1300" s="1">
        <v>131</v>
      </c>
      <c r="C1300" s="2">
        <v>44635.573599537034</v>
      </c>
      <c r="D1300" s="1" t="s">
        <v>10</v>
      </c>
      <c r="E1300" s="1" t="s">
        <v>15</v>
      </c>
      <c r="F1300" s="1" t="s">
        <v>119</v>
      </c>
      <c r="G1300" s="1" t="s">
        <v>143</v>
      </c>
      <c r="M1300" s="6">
        <f t="shared" si="40"/>
        <v>44636</v>
      </c>
      <c r="N1300" s="7">
        <f t="shared" si="41"/>
        <v>44635.573599537034</v>
      </c>
      <c r="O1300" s="7"/>
      <c r="P1300" s="7"/>
    </row>
    <row r="1301" spans="1:16" x14ac:dyDescent="0.3">
      <c r="A1301" s="1" t="s">
        <v>5</v>
      </c>
      <c r="B1301" s="1">
        <v>140</v>
      </c>
      <c r="C1301" s="2">
        <v>44635.573923611111</v>
      </c>
      <c r="D1301" s="1" t="s">
        <v>10</v>
      </c>
      <c r="E1301" s="1" t="s">
        <v>15</v>
      </c>
      <c r="F1301" s="1" t="s">
        <v>119</v>
      </c>
      <c r="G1301" s="1" t="s">
        <v>143</v>
      </c>
      <c r="M1301" s="6">
        <f t="shared" si="40"/>
        <v>44636</v>
      </c>
      <c r="N1301" s="7">
        <f t="shared" si="41"/>
        <v>44635.573923611111</v>
      </c>
      <c r="O1301" s="7"/>
      <c r="P1301" s="7"/>
    </row>
    <row r="1302" spans="1:16" x14ac:dyDescent="0.3">
      <c r="A1302" s="1" t="s">
        <v>5</v>
      </c>
      <c r="B1302" s="1">
        <v>138</v>
      </c>
      <c r="C1302" s="2">
        <v>44635.574293981481</v>
      </c>
      <c r="D1302" s="1" t="s">
        <v>10</v>
      </c>
      <c r="E1302" s="1" t="s">
        <v>15</v>
      </c>
      <c r="F1302" s="1" t="s">
        <v>119</v>
      </c>
      <c r="G1302" s="1" t="s">
        <v>143</v>
      </c>
      <c r="M1302" s="6">
        <f t="shared" si="40"/>
        <v>44636</v>
      </c>
      <c r="N1302" s="7">
        <f t="shared" si="41"/>
        <v>44635.574293981481</v>
      </c>
      <c r="O1302" s="7"/>
      <c r="P1302" s="7"/>
    </row>
    <row r="1303" spans="1:16" x14ac:dyDescent="0.3">
      <c r="A1303" s="1" t="s">
        <v>5</v>
      </c>
      <c r="B1303" s="1">
        <v>141</v>
      </c>
      <c r="C1303" s="2">
        <v>44635.574988425928</v>
      </c>
      <c r="D1303" s="1" t="s">
        <v>10</v>
      </c>
      <c r="E1303" s="1" t="s">
        <v>15</v>
      </c>
      <c r="F1303" s="1" t="s">
        <v>119</v>
      </c>
      <c r="G1303" s="1" t="s">
        <v>143</v>
      </c>
      <c r="M1303" s="6">
        <f t="shared" si="40"/>
        <v>44636</v>
      </c>
      <c r="N1303" s="7">
        <f t="shared" si="41"/>
        <v>44635.574988425928</v>
      </c>
      <c r="O1303" s="7"/>
      <c r="P1303" s="7"/>
    </row>
    <row r="1304" spans="1:16" x14ac:dyDescent="0.3">
      <c r="A1304" s="1" t="s">
        <v>5</v>
      </c>
      <c r="B1304" s="1">
        <v>131</v>
      </c>
      <c r="C1304" s="2">
        <v>44635.575312499997</v>
      </c>
      <c r="D1304" s="1" t="s">
        <v>10</v>
      </c>
      <c r="E1304" s="1" t="s">
        <v>15</v>
      </c>
      <c r="F1304" s="1" t="s">
        <v>119</v>
      </c>
      <c r="G1304" s="1" t="s">
        <v>143</v>
      </c>
      <c r="M1304" s="6">
        <f t="shared" si="40"/>
        <v>44636</v>
      </c>
      <c r="N1304" s="7">
        <f t="shared" si="41"/>
        <v>44635.575312499997</v>
      </c>
      <c r="O1304" s="7"/>
      <c r="P1304" s="7"/>
    </row>
    <row r="1305" spans="1:16" x14ac:dyDescent="0.3">
      <c r="A1305" s="1" t="s">
        <v>5</v>
      </c>
      <c r="B1305" s="1">
        <v>129</v>
      </c>
      <c r="C1305" s="2">
        <v>44635.575682870367</v>
      </c>
      <c r="D1305" s="1" t="s">
        <v>10</v>
      </c>
      <c r="E1305" s="1" t="s">
        <v>15</v>
      </c>
      <c r="F1305" s="1" t="s">
        <v>119</v>
      </c>
      <c r="G1305" s="1" t="s">
        <v>143</v>
      </c>
      <c r="M1305" s="6">
        <f t="shared" si="40"/>
        <v>44636</v>
      </c>
      <c r="N1305" s="7">
        <f t="shared" si="41"/>
        <v>44635.575682870367</v>
      </c>
      <c r="O1305" s="7"/>
      <c r="P1305" s="7"/>
    </row>
    <row r="1306" spans="1:16" x14ac:dyDescent="0.3">
      <c r="A1306" s="1" t="s">
        <v>5</v>
      </c>
      <c r="B1306" s="1">
        <v>116</v>
      </c>
      <c r="C1306" s="2">
        <v>44635.576377314814</v>
      </c>
      <c r="D1306" s="1" t="s">
        <v>10</v>
      </c>
      <c r="E1306" s="1" t="s">
        <v>15</v>
      </c>
      <c r="F1306" s="1" t="s">
        <v>119</v>
      </c>
      <c r="G1306" s="1" t="s">
        <v>143</v>
      </c>
      <c r="M1306" s="6">
        <f t="shared" si="40"/>
        <v>44636</v>
      </c>
      <c r="N1306" s="7">
        <f t="shared" si="41"/>
        <v>44635.576377314814</v>
      </c>
      <c r="O1306" s="7"/>
      <c r="P1306" s="7"/>
    </row>
    <row r="1307" spans="1:16" x14ac:dyDescent="0.3">
      <c r="A1307" s="1" t="s">
        <v>5</v>
      </c>
      <c r="B1307" s="1">
        <v>110</v>
      </c>
      <c r="C1307" s="2">
        <v>44635.57707175926</v>
      </c>
      <c r="D1307" s="1" t="s">
        <v>10</v>
      </c>
      <c r="E1307" s="1" t="s">
        <v>15</v>
      </c>
      <c r="F1307" s="1" t="s">
        <v>119</v>
      </c>
      <c r="G1307" s="1" t="s">
        <v>143</v>
      </c>
      <c r="M1307" s="6">
        <f t="shared" si="40"/>
        <v>44636</v>
      </c>
      <c r="N1307" s="7">
        <f t="shared" si="41"/>
        <v>44635.57707175926</v>
      </c>
      <c r="O1307" s="7"/>
      <c r="P1307" s="7"/>
    </row>
    <row r="1308" spans="1:16" x14ac:dyDescent="0.3">
      <c r="A1308" s="1" t="s">
        <v>5</v>
      </c>
      <c r="B1308" s="1">
        <v>109</v>
      </c>
      <c r="C1308" s="2">
        <v>44635.577766203707</v>
      </c>
      <c r="D1308" s="1" t="s">
        <v>10</v>
      </c>
      <c r="E1308" s="1" t="s">
        <v>15</v>
      </c>
      <c r="F1308" s="1" t="s">
        <v>119</v>
      </c>
      <c r="G1308" s="1" t="s">
        <v>143</v>
      </c>
      <c r="M1308" s="6">
        <f t="shared" si="40"/>
        <v>44636</v>
      </c>
      <c r="N1308" s="7">
        <f t="shared" si="41"/>
        <v>44635.577766203707</v>
      </c>
      <c r="O1308" s="7"/>
      <c r="P1308" s="7"/>
    </row>
    <row r="1309" spans="1:16" x14ac:dyDescent="0.3">
      <c r="A1309" s="1" t="s">
        <v>5</v>
      </c>
      <c r="B1309" s="1">
        <v>113</v>
      </c>
      <c r="C1309" s="2">
        <v>44635.578460648147</v>
      </c>
      <c r="D1309" s="1" t="s">
        <v>10</v>
      </c>
      <c r="E1309" s="1" t="s">
        <v>15</v>
      </c>
      <c r="F1309" s="1" t="s">
        <v>119</v>
      </c>
      <c r="G1309" s="1" t="s">
        <v>143</v>
      </c>
      <c r="M1309" s="6">
        <f t="shared" si="40"/>
        <v>44636</v>
      </c>
      <c r="N1309" s="7">
        <f t="shared" si="41"/>
        <v>44635.578460648147</v>
      </c>
      <c r="O1309" s="7"/>
      <c r="P1309" s="7"/>
    </row>
    <row r="1310" spans="1:16" x14ac:dyDescent="0.3">
      <c r="A1310" s="1" t="s">
        <v>5</v>
      </c>
      <c r="B1310" s="1">
        <v>110</v>
      </c>
      <c r="C1310" s="2">
        <v>44635.579155092593</v>
      </c>
      <c r="D1310" s="1" t="s">
        <v>10</v>
      </c>
      <c r="E1310" s="1" t="s">
        <v>15</v>
      </c>
      <c r="F1310" s="1" t="s">
        <v>119</v>
      </c>
      <c r="G1310" s="1" t="s">
        <v>143</v>
      </c>
      <c r="M1310" s="6">
        <f t="shared" si="40"/>
        <v>44636</v>
      </c>
      <c r="N1310" s="7">
        <f t="shared" si="41"/>
        <v>44635.579155092593</v>
      </c>
      <c r="O1310" s="7"/>
      <c r="P1310" s="7"/>
    </row>
    <row r="1311" spans="1:16" x14ac:dyDescent="0.3">
      <c r="A1311" s="1" t="s">
        <v>5</v>
      </c>
      <c r="B1311" s="1">
        <v>110</v>
      </c>
      <c r="C1311" s="2">
        <v>44635.57984953704</v>
      </c>
      <c r="D1311" s="1" t="s">
        <v>10</v>
      </c>
      <c r="E1311" s="1" t="s">
        <v>15</v>
      </c>
      <c r="F1311" s="1" t="s">
        <v>119</v>
      </c>
      <c r="G1311" s="1" t="s">
        <v>143</v>
      </c>
      <c r="M1311" s="6">
        <f t="shared" si="40"/>
        <v>44636</v>
      </c>
      <c r="N1311" s="7">
        <f t="shared" si="41"/>
        <v>44635.57984953704</v>
      </c>
      <c r="O1311" s="7"/>
      <c r="P1311" s="7"/>
    </row>
    <row r="1312" spans="1:16" x14ac:dyDescent="0.3">
      <c r="A1312" s="1" t="s">
        <v>5</v>
      </c>
      <c r="B1312" s="1">
        <v>109</v>
      </c>
      <c r="C1312" s="2">
        <v>44635.580543981479</v>
      </c>
      <c r="D1312" s="1" t="s">
        <v>10</v>
      </c>
      <c r="E1312" s="1" t="s">
        <v>15</v>
      </c>
      <c r="F1312" s="1" t="s">
        <v>119</v>
      </c>
      <c r="G1312" s="1" t="s">
        <v>143</v>
      </c>
      <c r="M1312" s="6">
        <f t="shared" si="40"/>
        <v>44636</v>
      </c>
      <c r="N1312" s="7">
        <f t="shared" si="41"/>
        <v>44635.580543981479</v>
      </c>
      <c r="O1312" s="7"/>
      <c r="P1312" s="7"/>
    </row>
    <row r="1313" spans="1:16" x14ac:dyDescent="0.3">
      <c r="A1313" s="1" t="s">
        <v>5</v>
      </c>
      <c r="B1313" s="1">
        <v>111</v>
      </c>
      <c r="C1313" s="2">
        <v>44635.581238425926</v>
      </c>
      <c r="D1313" s="1" t="s">
        <v>10</v>
      </c>
      <c r="E1313" s="1" t="s">
        <v>15</v>
      </c>
      <c r="F1313" s="1" t="s">
        <v>119</v>
      </c>
      <c r="G1313" s="1" t="s">
        <v>143</v>
      </c>
      <c r="M1313" s="6">
        <f t="shared" si="40"/>
        <v>44636</v>
      </c>
      <c r="N1313" s="7">
        <f t="shared" si="41"/>
        <v>44635.581238425926</v>
      </c>
      <c r="O1313" s="7"/>
      <c r="P1313" s="7"/>
    </row>
    <row r="1314" spans="1:16" x14ac:dyDescent="0.3">
      <c r="A1314" s="1" t="s">
        <v>5</v>
      </c>
      <c r="B1314" s="1">
        <v>114</v>
      </c>
      <c r="C1314" s="2">
        <v>44635.582627314812</v>
      </c>
      <c r="D1314" s="1" t="s">
        <v>10</v>
      </c>
      <c r="E1314" s="1" t="s">
        <v>15</v>
      </c>
      <c r="F1314" s="1" t="s">
        <v>119</v>
      </c>
      <c r="G1314" s="1" t="s">
        <v>143</v>
      </c>
      <c r="M1314" s="6">
        <f t="shared" si="40"/>
        <v>44636</v>
      </c>
      <c r="N1314" s="7">
        <f t="shared" si="41"/>
        <v>44635.582627314812</v>
      </c>
      <c r="O1314" s="7"/>
      <c r="P1314" s="7"/>
    </row>
    <row r="1315" spans="1:16" x14ac:dyDescent="0.3">
      <c r="A1315" s="1" t="s">
        <v>5</v>
      </c>
      <c r="B1315" s="1">
        <v>110</v>
      </c>
      <c r="C1315" s="2">
        <v>44635.583321759259</v>
      </c>
      <c r="D1315" s="1" t="s">
        <v>10</v>
      </c>
      <c r="E1315" s="1" t="s">
        <v>15</v>
      </c>
      <c r="F1315" s="1" t="s">
        <v>119</v>
      </c>
      <c r="G1315" s="1" t="s">
        <v>143</v>
      </c>
      <c r="M1315" s="6">
        <f t="shared" si="40"/>
        <v>44636</v>
      </c>
      <c r="N1315" s="7">
        <f t="shared" si="41"/>
        <v>44635.583321759259</v>
      </c>
      <c r="O1315" s="7"/>
      <c r="P1315" s="7"/>
    </row>
    <row r="1316" spans="1:16" x14ac:dyDescent="0.3">
      <c r="A1316" s="1" t="s">
        <v>5</v>
      </c>
      <c r="B1316" s="1">
        <v>113</v>
      </c>
      <c r="C1316" s="2">
        <v>44635.584016203706</v>
      </c>
      <c r="D1316" s="1" t="s">
        <v>10</v>
      </c>
      <c r="E1316" s="1" t="s">
        <v>15</v>
      </c>
      <c r="F1316" s="1" t="s">
        <v>119</v>
      </c>
      <c r="G1316" s="1" t="s">
        <v>143</v>
      </c>
      <c r="M1316" s="6">
        <f t="shared" si="40"/>
        <v>44636</v>
      </c>
      <c r="N1316" s="7">
        <f t="shared" si="41"/>
        <v>44635.584016203706</v>
      </c>
      <c r="O1316" s="7"/>
      <c r="P1316" s="7"/>
    </row>
    <row r="1317" spans="1:16" x14ac:dyDescent="0.3">
      <c r="A1317" s="1" t="s">
        <v>5</v>
      </c>
      <c r="B1317" s="1">
        <v>117</v>
      </c>
      <c r="C1317" s="2">
        <v>44635.584710648145</v>
      </c>
      <c r="D1317" s="1" t="s">
        <v>10</v>
      </c>
      <c r="E1317" s="1" t="s">
        <v>15</v>
      </c>
      <c r="F1317" s="1" t="s">
        <v>119</v>
      </c>
      <c r="G1317" s="1" t="s">
        <v>143</v>
      </c>
      <c r="M1317" s="6">
        <f t="shared" si="40"/>
        <v>44636</v>
      </c>
      <c r="N1317" s="7">
        <f t="shared" si="41"/>
        <v>44635.584710648145</v>
      </c>
      <c r="O1317" s="7"/>
      <c r="P1317" s="7"/>
    </row>
    <row r="1318" spans="1:16" x14ac:dyDescent="0.3">
      <c r="A1318" s="1" t="s">
        <v>5</v>
      </c>
      <c r="B1318" s="1">
        <v>113</v>
      </c>
      <c r="C1318" s="2">
        <v>44635.585405092592</v>
      </c>
      <c r="D1318" s="1" t="s">
        <v>10</v>
      </c>
      <c r="E1318" s="1" t="s">
        <v>15</v>
      </c>
      <c r="F1318" s="1" t="s">
        <v>119</v>
      </c>
      <c r="G1318" s="1" t="s">
        <v>143</v>
      </c>
      <c r="M1318" s="6">
        <f t="shared" si="40"/>
        <v>44636</v>
      </c>
      <c r="N1318" s="7">
        <f t="shared" si="41"/>
        <v>44635.585405092592</v>
      </c>
      <c r="O1318" s="7"/>
      <c r="P1318" s="7"/>
    </row>
    <row r="1319" spans="1:16" x14ac:dyDescent="0.3">
      <c r="A1319" s="1" t="s">
        <v>5</v>
      </c>
      <c r="B1319" s="1">
        <v>114</v>
      </c>
      <c r="C1319" s="2">
        <v>44635.586099537039</v>
      </c>
      <c r="D1319" s="1" t="s">
        <v>10</v>
      </c>
      <c r="E1319" s="1" t="s">
        <v>15</v>
      </c>
      <c r="F1319" s="1" t="s">
        <v>119</v>
      </c>
      <c r="G1319" s="1" t="s">
        <v>143</v>
      </c>
      <c r="M1319" s="6">
        <f t="shared" si="40"/>
        <v>44636</v>
      </c>
      <c r="N1319" s="7">
        <f t="shared" si="41"/>
        <v>44635.586099537039</v>
      </c>
      <c r="O1319" s="7"/>
      <c r="P1319" s="7"/>
    </row>
    <row r="1320" spans="1:16" x14ac:dyDescent="0.3">
      <c r="A1320" s="1" t="s">
        <v>5</v>
      </c>
      <c r="B1320" s="1">
        <v>113</v>
      </c>
      <c r="C1320" s="2">
        <v>44635.586793981478</v>
      </c>
      <c r="D1320" s="1" t="s">
        <v>10</v>
      </c>
      <c r="E1320" s="1" t="s">
        <v>15</v>
      </c>
      <c r="F1320" s="1" t="s">
        <v>119</v>
      </c>
      <c r="G1320" s="1" t="s">
        <v>143</v>
      </c>
      <c r="M1320" s="6">
        <f t="shared" si="40"/>
        <v>44636</v>
      </c>
      <c r="N1320" s="7">
        <f t="shared" si="41"/>
        <v>44635.586793981478</v>
      </c>
      <c r="O1320" s="7"/>
      <c r="P1320" s="7"/>
    </row>
    <row r="1321" spans="1:16" x14ac:dyDescent="0.3">
      <c r="A1321" s="1" t="s">
        <v>5</v>
      </c>
      <c r="B1321" s="1">
        <v>114</v>
      </c>
      <c r="C1321" s="2">
        <v>44635.587488425925</v>
      </c>
      <c r="D1321" s="1" t="s">
        <v>10</v>
      </c>
      <c r="E1321" s="1" t="s">
        <v>15</v>
      </c>
      <c r="F1321" s="1" t="s">
        <v>119</v>
      </c>
      <c r="G1321" s="1" t="s">
        <v>143</v>
      </c>
      <c r="M1321" s="6">
        <f t="shared" si="40"/>
        <v>44636</v>
      </c>
      <c r="N1321" s="7">
        <f t="shared" si="41"/>
        <v>44635.587488425925</v>
      </c>
      <c r="O1321" s="7"/>
      <c r="P1321" s="7"/>
    </row>
    <row r="1322" spans="1:16" x14ac:dyDescent="0.3">
      <c r="A1322" s="1" t="s">
        <v>5</v>
      </c>
      <c r="B1322" s="1">
        <v>113</v>
      </c>
      <c r="C1322" s="2">
        <v>44635.588182870371</v>
      </c>
      <c r="D1322" s="1" t="s">
        <v>10</v>
      </c>
      <c r="E1322" s="1" t="s">
        <v>15</v>
      </c>
      <c r="F1322" s="1" t="s">
        <v>119</v>
      </c>
      <c r="G1322" s="1" t="s">
        <v>143</v>
      </c>
      <c r="M1322" s="6">
        <f t="shared" si="40"/>
        <v>44636</v>
      </c>
      <c r="N1322" s="7">
        <f t="shared" si="41"/>
        <v>44635.588182870371</v>
      </c>
      <c r="O1322" s="7"/>
      <c r="P1322" s="7"/>
    </row>
    <row r="1323" spans="1:16" x14ac:dyDescent="0.3">
      <c r="A1323" s="1" t="s">
        <v>5</v>
      </c>
      <c r="B1323" s="1">
        <v>114</v>
      </c>
      <c r="C1323" s="2">
        <v>44635.588877314818</v>
      </c>
      <c r="D1323" s="1" t="s">
        <v>10</v>
      </c>
      <c r="E1323" s="1" t="s">
        <v>15</v>
      </c>
      <c r="F1323" s="1" t="s">
        <v>119</v>
      </c>
      <c r="G1323" s="1" t="s">
        <v>143</v>
      </c>
      <c r="M1323" s="6">
        <f t="shared" si="40"/>
        <v>44636</v>
      </c>
      <c r="N1323" s="7">
        <f t="shared" si="41"/>
        <v>44635.588877314818</v>
      </c>
      <c r="O1323" s="7"/>
      <c r="P1323" s="7"/>
    </row>
    <row r="1324" spans="1:16" x14ac:dyDescent="0.3">
      <c r="A1324" s="1" t="s">
        <v>5</v>
      </c>
      <c r="B1324" s="1">
        <v>115</v>
      </c>
      <c r="C1324" s="2">
        <v>44635.589571759258</v>
      </c>
      <c r="D1324" s="1" t="s">
        <v>10</v>
      </c>
      <c r="E1324" s="1" t="s">
        <v>15</v>
      </c>
      <c r="F1324" s="1" t="s">
        <v>119</v>
      </c>
      <c r="G1324" s="1" t="s">
        <v>143</v>
      </c>
      <c r="M1324" s="6">
        <f t="shared" si="40"/>
        <v>44636</v>
      </c>
      <c r="N1324" s="7">
        <f t="shared" si="41"/>
        <v>44635.589571759258</v>
      </c>
      <c r="O1324" s="7"/>
      <c r="P1324" s="7"/>
    </row>
    <row r="1325" spans="1:16" x14ac:dyDescent="0.3">
      <c r="A1325" s="1" t="s">
        <v>5</v>
      </c>
      <c r="B1325" s="1">
        <v>121</v>
      </c>
      <c r="C1325" s="2">
        <v>44635.590266203704</v>
      </c>
      <c r="D1325" s="1" t="s">
        <v>10</v>
      </c>
      <c r="E1325" s="1" t="s">
        <v>15</v>
      </c>
      <c r="F1325" s="1" t="s">
        <v>119</v>
      </c>
      <c r="G1325" s="1" t="s">
        <v>143</v>
      </c>
      <c r="M1325" s="6">
        <f t="shared" si="40"/>
        <v>44636</v>
      </c>
      <c r="N1325" s="7">
        <f t="shared" si="41"/>
        <v>44635.590266203704</v>
      </c>
      <c r="O1325" s="7"/>
      <c r="P1325" s="7"/>
    </row>
    <row r="1326" spans="1:16" x14ac:dyDescent="0.3">
      <c r="A1326" s="1" t="s">
        <v>5</v>
      </c>
      <c r="B1326" s="1">
        <v>116</v>
      </c>
      <c r="C1326" s="2">
        <v>44635.590960648151</v>
      </c>
      <c r="D1326" s="1" t="s">
        <v>10</v>
      </c>
      <c r="E1326" s="1" t="s">
        <v>15</v>
      </c>
      <c r="F1326" s="1" t="s">
        <v>119</v>
      </c>
      <c r="G1326" s="1" t="s">
        <v>143</v>
      </c>
      <c r="M1326" s="6">
        <f t="shared" si="40"/>
        <v>44636</v>
      </c>
      <c r="N1326" s="7">
        <f t="shared" si="41"/>
        <v>44635.590960648151</v>
      </c>
      <c r="O1326" s="7"/>
      <c r="P1326" s="7"/>
    </row>
    <row r="1327" spans="1:16" x14ac:dyDescent="0.3">
      <c r="A1327" s="1" t="s">
        <v>5</v>
      </c>
      <c r="B1327" s="1">
        <v>117</v>
      </c>
      <c r="C1327" s="2">
        <v>44635.591354166667</v>
      </c>
      <c r="D1327" s="1" t="s">
        <v>10</v>
      </c>
      <c r="E1327" s="1" t="s">
        <v>15</v>
      </c>
      <c r="F1327" s="1" t="s">
        <v>119</v>
      </c>
      <c r="G1327" s="1" t="s">
        <v>143</v>
      </c>
      <c r="M1327" s="6">
        <f t="shared" si="40"/>
        <v>44636</v>
      </c>
      <c r="N1327" s="7">
        <f t="shared" si="41"/>
        <v>44635.591354166667</v>
      </c>
      <c r="O1327" s="7"/>
      <c r="P1327" s="7"/>
    </row>
    <row r="1328" spans="1:16" x14ac:dyDescent="0.3">
      <c r="A1328" s="1" t="s">
        <v>5</v>
      </c>
      <c r="B1328" s="1">
        <v>116</v>
      </c>
      <c r="C1328" s="2">
        <v>44635.59165509259</v>
      </c>
      <c r="D1328" s="1" t="s">
        <v>10</v>
      </c>
      <c r="E1328" s="1" t="s">
        <v>15</v>
      </c>
      <c r="F1328" s="1" t="s">
        <v>119</v>
      </c>
      <c r="G1328" s="1" t="s">
        <v>143</v>
      </c>
      <c r="M1328" s="6">
        <f t="shared" si="40"/>
        <v>44636</v>
      </c>
      <c r="N1328" s="7">
        <f t="shared" si="41"/>
        <v>44635.59165509259</v>
      </c>
      <c r="O1328" s="7"/>
      <c r="P1328" s="7"/>
    </row>
    <row r="1329" spans="1:16" x14ac:dyDescent="0.3">
      <c r="A1329" s="1" t="s">
        <v>5</v>
      </c>
      <c r="B1329" s="1">
        <v>113</v>
      </c>
      <c r="C1329" s="2">
        <v>44635.592349537037</v>
      </c>
      <c r="D1329" s="1" t="s">
        <v>10</v>
      </c>
      <c r="E1329" s="1" t="s">
        <v>15</v>
      </c>
      <c r="F1329" s="1" t="s">
        <v>119</v>
      </c>
      <c r="G1329" s="1" t="s">
        <v>143</v>
      </c>
      <c r="M1329" s="6">
        <f t="shared" si="40"/>
        <v>44636</v>
      </c>
      <c r="N1329" s="7">
        <f t="shared" si="41"/>
        <v>44635.592349537037</v>
      </c>
      <c r="O1329" s="7"/>
      <c r="P1329" s="7"/>
    </row>
    <row r="1330" spans="1:16" x14ac:dyDescent="0.3">
      <c r="A1330" s="1" t="s">
        <v>5</v>
      </c>
      <c r="B1330" s="1">
        <v>114</v>
      </c>
      <c r="C1330" s="2">
        <v>44635.593043981484</v>
      </c>
      <c r="D1330" s="1" t="s">
        <v>10</v>
      </c>
      <c r="E1330" s="1" t="s">
        <v>15</v>
      </c>
      <c r="F1330" s="1" t="s">
        <v>119</v>
      </c>
      <c r="G1330" s="1" t="s">
        <v>143</v>
      </c>
      <c r="M1330" s="6">
        <f t="shared" si="40"/>
        <v>44636</v>
      </c>
      <c r="N1330" s="7">
        <f t="shared" si="41"/>
        <v>44635.593043981484</v>
      </c>
      <c r="O1330" s="7"/>
      <c r="P1330" s="7"/>
    </row>
    <row r="1331" spans="1:16" x14ac:dyDescent="0.3">
      <c r="A1331" s="1" t="s">
        <v>5</v>
      </c>
      <c r="B1331" s="1">
        <v>109</v>
      </c>
      <c r="C1331" s="2">
        <v>44635.593807870369</v>
      </c>
      <c r="D1331" s="1" t="s">
        <v>10</v>
      </c>
      <c r="E1331" s="1" t="s">
        <v>15</v>
      </c>
      <c r="F1331" s="1" t="s">
        <v>119</v>
      </c>
      <c r="G1331" s="1" t="s">
        <v>143</v>
      </c>
      <c r="M1331" s="6">
        <f t="shared" si="40"/>
        <v>44636</v>
      </c>
      <c r="N1331" s="7">
        <f t="shared" si="41"/>
        <v>44635.593807870369</v>
      </c>
      <c r="O1331" s="7"/>
      <c r="P1331" s="7"/>
    </row>
    <row r="1332" spans="1:16" x14ac:dyDescent="0.3">
      <c r="A1332" s="1" t="s">
        <v>5</v>
      </c>
      <c r="B1332" s="1">
        <v>107</v>
      </c>
      <c r="C1332" s="2">
        <v>44635.593981481485</v>
      </c>
      <c r="D1332" s="1" t="s">
        <v>10</v>
      </c>
      <c r="E1332" s="1" t="s">
        <v>15</v>
      </c>
      <c r="F1332" s="1" t="s">
        <v>119</v>
      </c>
      <c r="G1332" s="1" t="s">
        <v>143</v>
      </c>
      <c r="M1332" s="6">
        <f t="shared" si="40"/>
        <v>44636</v>
      </c>
      <c r="N1332" s="7">
        <f t="shared" si="41"/>
        <v>44635.593981481485</v>
      </c>
      <c r="O1332" s="7"/>
      <c r="P1332" s="7"/>
    </row>
    <row r="1333" spans="1:16" x14ac:dyDescent="0.3">
      <c r="A1333" s="1" t="s">
        <v>5</v>
      </c>
      <c r="B1333" s="1">
        <v>103</v>
      </c>
      <c r="C1333" s="2">
        <v>44635.59412037037</v>
      </c>
      <c r="D1333" s="1" t="s">
        <v>10</v>
      </c>
      <c r="E1333" s="1" t="s">
        <v>15</v>
      </c>
      <c r="F1333" s="1" t="s">
        <v>119</v>
      </c>
      <c r="G1333" s="1" t="s">
        <v>143</v>
      </c>
      <c r="M1333" s="6">
        <f t="shared" si="40"/>
        <v>44636</v>
      </c>
      <c r="N1333" s="7">
        <f t="shared" si="41"/>
        <v>44635.59412037037</v>
      </c>
      <c r="O1333" s="7"/>
      <c r="P1333" s="7"/>
    </row>
    <row r="1334" spans="1:16" x14ac:dyDescent="0.3">
      <c r="A1334" s="1" t="s">
        <v>5</v>
      </c>
      <c r="B1334" s="1">
        <v>102</v>
      </c>
      <c r="C1334" s="2">
        <v>44635.594247685185</v>
      </c>
      <c r="D1334" s="1" t="s">
        <v>10</v>
      </c>
      <c r="E1334" s="1" t="s">
        <v>15</v>
      </c>
      <c r="F1334" s="1" t="s">
        <v>119</v>
      </c>
      <c r="G1334" s="1" t="s">
        <v>143</v>
      </c>
      <c r="M1334" s="6">
        <f t="shared" si="40"/>
        <v>44636</v>
      </c>
      <c r="N1334" s="7">
        <f t="shared" si="41"/>
        <v>44635.594247685185</v>
      </c>
      <c r="O1334" s="7"/>
      <c r="P1334" s="7"/>
    </row>
    <row r="1335" spans="1:16" x14ac:dyDescent="0.3">
      <c r="A1335" s="1" t="s">
        <v>5</v>
      </c>
      <c r="B1335" s="1">
        <v>103</v>
      </c>
      <c r="C1335" s="2">
        <v>44635.59443287037</v>
      </c>
      <c r="D1335" s="1" t="s">
        <v>10</v>
      </c>
      <c r="E1335" s="1" t="s">
        <v>15</v>
      </c>
      <c r="F1335" s="1" t="s">
        <v>119</v>
      </c>
      <c r="G1335" s="1" t="s">
        <v>143</v>
      </c>
      <c r="M1335" s="6">
        <f t="shared" si="40"/>
        <v>44636</v>
      </c>
      <c r="N1335" s="7">
        <f t="shared" si="41"/>
        <v>44635.59443287037</v>
      </c>
      <c r="O1335" s="7"/>
      <c r="P1335" s="7"/>
    </row>
    <row r="1336" spans="1:16" x14ac:dyDescent="0.3">
      <c r="A1336" s="1" t="s">
        <v>5</v>
      </c>
      <c r="B1336" s="1">
        <v>101</v>
      </c>
      <c r="C1336" s="2">
        <v>44635.594502314816</v>
      </c>
      <c r="D1336" s="1" t="s">
        <v>10</v>
      </c>
      <c r="E1336" s="1" t="s">
        <v>15</v>
      </c>
      <c r="F1336" s="1" t="s">
        <v>119</v>
      </c>
      <c r="G1336" s="1" t="s">
        <v>143</v>
      </c>
      <c r="M1336" s="6">
        <f t="shared" si="40"/>
        <v>44636</v>
      </c>
      <c r="N1336" s="7">
        <f t="shared" si="41"/>
        <v>44635.594502314816</v>
      </c>
      <c r="O1336" s="7"/>
      <c r="P1336" s="7"/>
    </row>
    <row r="1337" spans="1:16" x14ac:dyDescent="0.3">
      <c r="A1337" s="1" t="s">
        <v>5</v>
      </c>
      <c r="B1337" s="1">
        <v>106</v>
      </c>
      <c r="C1337" s="2">
        <v>44635.594652777778</v>
      </c>
      <c r="D1337" s="1" t="s">
        <v>10</v>
      </c>
      <c r="E1337" s="1" t="s">
        <v>15</v>
      </c>
      <c r="F1337" s="1" t="s">
        <v>119</v>
      </c>
      <c r="G1337" s="1" t="s">
        <v>143</v>
      </c>
      <c r="M1337" s="6">
        <f t="shared" si="40"/>
        <v>44636</v>
      </c>
      <c r="N1337" s="7">
        <f t="shared" si="41"/>
        <v>44635.594652777778</v>
      </c>
      <c r="O1337" s="7"/>
      <c r="P1337" s="7"/>
    </row>
    <row r="1338" spans="1:16" x14ac:dyDescent="0.3">
      <c r="A1338" s="1" t="s">
        <v>5</v>
      </c>
      <c r="B1338" s="1">
        <v>109</v>
      </c>
      <c r="C1338" s="2">
        <v>44635.594837962963</v>
      </c>
      <c r="D1338" s="1" t="s">
        <v>10</v>
      </c>
      <c r="E1338" s="1" t="s">
        <v>15</v>
      </c>
      <c r="F1338" s="1" t="s">
        <v>119</v>
      </c>
      <c r="G1338" s="1" t="s">
        <v>143</v>
      </c>
      <c r="M1338" s="6">
        <f t="shared" si="40"/>
        <v>44636</v>
      </c>
      <c r="N1338" s="7">
        <f t="shared" si="41"/>
        <v>44635.594837962963</v>
      </c>
      <c r="O1338" s="7"/>
      <c r="P1338" s="7"/>
    </row>
    <row r="1339" spans="1:16" x14ac:dyDescent="0.3">
      <c r="A1339" s="1" t="s">
        <v>5</v>
      </c>
      <c r="B1339" s="1">
        <v>110</v>
      </c>
      <c r="C1339" s="2">
        <v>44635.594965277778</v>
      </c>
      <c r="D1339" s="1" t="s">
        <v>10</v>
      </c>
      <c r="E1339" s="1" t="s">
        <v>15</v>
      </c>
      <c r="F1339" s="1" t="s">
        <v>119</v>
      </c>
      <c r="G1339" s="1" t="s">
        <v>143</v>
      </c>
      <c r="M1339" s="6">
        <f t="shared" si="40"/>
        <v>44636</v>
      </c>
      <c r="N1339" s="7">
        <f t="shared" si="41"/>
        <v>44635.594965277778</v>
      </c>
      <c r="O1339" s="7"/>
      <c r="P1339" s="7"/>
    </row>
    <row r="1340" spans="1:16" x14ac:dyDescent="0.3">
      <c r="A1340" s="1" t="s">
        <v>5</v>
      </c>
      <c r="B1340" s="1">
        <v>107</v>
      </c>
      <c r="C1340" s="2">
        <v>44635.595127314817</v>
      </c>
      <c r="D1340" s="1" t="s">
        <v>10</v>
      </c>
      <c r="E1340" s="1" t="s">
        <v>15</v>
      </c>
      <c r="F1340" s="1" t="s">
        <v>119</v>
      </c>
      <c r="G1340" s="1" t="s">
        <v>143</v>
      </c>
      <c r="M1340" s="6">
        <f t="shared" si="40"/>
        <v>44636</v>
      </c>
      <c r="N1340" s="7">
        <f t="shared" si="41"/>
        <v>44635.595127314817</v>
      </c>
      <c r="O1340" s="7"/>
      <c r="P1340" s="7"/>
    </row>
    <row r="1341" spans="1:16" x14ac:dyDescent="0.3">
      <c r="A1341" s="1" t="s">
        <v>5</v>
      </c>
      <c r="B1341" s="1">
        <v>110</v>
      </c>
      <c r="C1341" s="2">
        <v>44635.595196759263</v>
      </c>
      <c r="D1341" s="1" t="s">
        <v>10</v>
      </c>
      <c r="E1341" s="1" t="s">
        <v>15</v>
      </c>
      <c r="F1341" s="1" t="s">
        <v>119</v>
      </c>
      <c r="G1341" s="1" t="s">
        <v>143</v>
      </c>
      <c r="M1341" s="6">
        <f t="shared" si="40"/>
        <v>44636</v>
      </c>
      <c r="N1341" s="7">
        <f t="shared" si="41"/>
        <v>44635.595196759263</v>
      </c>
      <c r="O1341" s="7"/>
      <c r="P1341" s="7"/>
    </row>
    <row r="1342" spans="1:16" x14ac:dyDescent="0.3">
      <c r="A1342" s="1" t="s">
        <v>5</v>
      </c>
      <c r="B1342" s="1">
        <v>110</v>
      </c>
      <c r="C1342" s="2">
        <v>44635.595821759256</v>
      </c>
      <c r="D1342" s="1" t="s">
        <v>10</v>
      </c>
      <c r="E1342" s="1" t="s">
        <v>15</v>
      </c>
      <c r="F1342" s="1" t="s">
        <v>119</v>
      </c>
      <c r="G1342" s="1" t="s">
        <v>143</v>
      </c>
      <c r="M1342" s="6">
        <f t="shared" si="40"/>
        <v>44636</v>
      </c>
      <c r="N1342" s="7">
        <f t="shared" si="41"/>
        <v>44635.595821759256</v>
      </c>
      <c r="O1342" s="7"/>
      <c r="P1342" s="7"/>
    </row>
    <row r="1343" spans="1:16" x14ac:dyDescent="0.3">
      <c r="A1343" s="1" t="s">
        <v>5</v>
      </c>
      <c r="B1343" s="1">
        <v>108</v>
      </c>
      <c r="C1343" s="2">
        <v>44635.596516203703</v>
      </c>
      <c r="D1343" s="1" t="s">
        <v>10</v>
      </c>
      <c r="E1343" s="1" t="s">
        <v>15</v>
      </c>
      <c r="F1343" s="1" t="s">
        <v>119</v>
      </c>
      <c r="G1343" s="1" t="s">
        <v>143</v>
      </c>
      <c r="M1343" s="6">
        <f t="shared" si="40"/>
        <v>44636</v>
      </c>
      <c r="N1343" s="7">
        <f t="shared" si="41"/>
        <v>44635.596516203703</v>
      </c>
      <c r="O1343" s="7"/>
      <c r="P1343" s="7"/>
    </row>
    <row r="1344" spans="1:16" x14ac:dyDescent="0.3">
      <c r="A1344" s="1" t="s">
        <v>5</v>
      </c>
      <c r="B1344" s="1">
        <v>107</v>
      </c>
      <c r="C1344" s="2">
        <v>44635.597210648149</v>
      </c>
      <c r="D1344" s="1" t="s">
        <v>10</v>
      </c>
      <c r="E1344" s="1" t="s">
        <v>15</v>
      </c>
      <c r="F1344" s="1" t="s">
        <v>119</v>
      </c>
      <c r="G1344" s="1" t="s">
        <v>143</v>
      </c>
      <c r="M1344" s="6">
        <f t="shared" si="40"/>
        <v>44636</v>
      </c>
      <c r="N1344" s="7">
        <f t="shared" si="41"/>
        <v>44635.597210648149</v>
      </c>
      <c r="O1344" s="7"/>
      <c r="P1344" s="7"/>
    </row>
    <row r="1345" spans="1:16" x14ac:dyDescent="0.3">
      <c r="A1345" s="1" t="s">
        <v>5</v>
      </c>
      <c r="B1345" s="1">
        <v>106</v>
      </c>
      <c r="C1345" s="2">
        <v>44635.597905092596</v>
      </c>
      <c r="D1345" s="1" t="s">
        <v>10</v>
      </c>
      <c r="E1345" s="1" t="s">
        <v>15</v>
      </c>
      <c r="F1345" s="1" t="s">
        <v>119</v>
      </c>
      <c r="G1345" s="1" t="s">
        <v>143</v>
      </c>
      <c r="M1345" s="6">
        <f t="shared" si="40"/>
        <v>44636</v>
      </c>
      <c r="N1345" s="7">
        <f t="shared" si="41"/>
        <v>44635.597905092596</v>
      </c>
      <c r="O1345" s="7"/>
      <c r="P1345" s="7"/>
    </row>
    <row r="1346" spans="1:16" x14ac:dyDescent="0.3">
      <c r="A1346" s="1" t="s">
        <v>5</v>
      </c>
      <c r="B1346" s="1">
        <v>105</v>
      </c>
      <c r="C1346" s="2">
        <v>44635.598599537036</v>
      </c>
      <c r="D1346" s="1" t="s">
        <v>10</v>
      </c>
      <c r="E1346" s="1" t="s">
        <v>15</v>
      </c>
      <c r="F1346" s="1" t="s">
        <v>119</v>
      </c>
      <c r="G1346" s="1" t="s">
        <v>143</v>
      </c>
      <c r="M1346" s="6">
        <f t="shared" si="40"/>
        <v>44636</v>
      </c>
      <c r="N1346" s="7">
        <f t="shared" si="41"/>
        <v>44635.598599537036</v>
      </c>
      <c r="O1346" s="7"/>
      <c r="P1346" s="7"/>
    </row>
    <row r="1347" spans="1:16" x14ac:dyDescent="0.3">
      <c r="A1347" s="1" t="s">
        <v>5</v>
      </c>
      <c r="B1347" s="1">
        <v>101</v>
      </c>
      <c r="C1347" s="2">
        <v>44635.599293981482</v>
      </c>
      <c r="D1347" s="1" t="s">
        <v>10</v>
      </c>
      <c r="E1347" s="1" t="s">
        <v>15</v>
      </c>
      <c r="F1347" s="1" t="s">
        <v>119</v>
      </c>
      <c r="G1347" s="1" t="s">
        <v>143</v>
      </c>
      <c r="M1347" s="6">
        <f t="shared" ref="M1347:M1410" si="42">VALUE(TEXT(C1347,0))</f>
        <v>44636</v>
      </c>
      <c r="N1347" s="7">
        <f t="shared" ref="N1347:N1410" si="43">C1347</f>
        <v>44635.599293981482</v>
      </c>
      <c r="O1347" s="7"/>
      <c r="P1347" s="7"/>
    </row>
    <row r="1348" spans="1:16" x14ac:dyDescent="0.3">
      <c r="A1348" s="1" t="s">
        <v>5</v>
      </c>
      <c r="B1348" s="1">
        <v>104</v>
      </c>
      <c r="C1348" s="2">
        <v>44635.59951388889</v>
      </c>
      <c r="D1348" s="1" t="s">
        <v>10</v>
      </c>
      <c r="E1348" s="1" t="s">
        <v>15</v>
      </c>
      <c r="F1348" s="1" t="s">
        <v>119</v>
      </c>
      <c r="G1348" s="1" t="s">
        <v>143</v>
      </c>
      <c r="M1348" s="6">
        <f t="shared" si="42"/>
        <v>44636</v>
      </c>
      <c r="N1348" s="7">
        <f t="shared" si="43"/>
        <v>44635.59951388889</v>
      </c>
      <c r="O1348" s="7"/>
      <c r="P1348" s="7"/>
    </row>
    <row r="1349" spans="1:16" x14ac:dyDescent="0.3">
      <c r="A1349" s="1" t="s">
        <v>5</v>
      </c>
      <c r="B1349" s="1">
        <v>110</v>
      </c>
      <c r="C1349" s="2">
        <v>44635.599988425929</v>
      </c>
      <c r="D1349" s="1" t="s">
        <v>10</v>
      </c>
      <c r="E1349" s="1" t="s">
        <v>15</v>
      </c>
      <c r="F1349" s="1" t="s">
        <v>119</v>
      </c>
      <c r="G1349" s="1" t="s">
        <v>143</v>
      </c>
      <c r="M1349" s="6">
        <f t="shared" si="42"/>
        <v>44636</v>
      </c>
      <c r="N1349" s="7">
        <f t="shared" si="43"/>
        <v>44635.599988425929</v>
      </c>
      <c r="O1349" s="7"/>
      <c r="P1349" s="7"/>
    </row>
    <row r="1350" spans="1:16" x14ac:dyDescent="0.3">
      <c r="A1350" s="1" t="s">
        <v>5</v>
      </c>
      <c r="B1350" s="1">
        <v>112</v>
      </c>
      <c r="C1350" s="2">
        <v>44635.600057870368</v>
      </c>
      <c r="D1350" s="1" t="s">
        <v>10</v>
      </c>
      <c r="E1350" s="1" t="s">
        <v>15</v>
      </c>
      <c r="F1350" s="1" t="s">
        <v>119</v>
      </c>
      <c r="G1350" s="1" t="s">
        <v>143</v>
      </c>
      <c r="M1350" s="6">
        <f t="shared" si="42"/>
        <v>44636</v>
      </c>
      <c r="N1350" s="7">
        <f t="shared" si="43"/>
        <v>44635.600057870368</v>
      </c>
      <c r="O1350" s="7"/>
      <c r="P1350" s="7"/>
    </row>
    <row r="1351" spans="1:16" x14ac:dyDescent="0.3">
      <c r="A1351" s="1" t="s">
        <v>5</v>
      </c>
      <c r="B1351" s="1">
        <v>111</v>
      </c>
      <c r="C1351" s="2">
        <v>44635.600682870368</v>
      </c>
      <c r="D1351" s="1" t="s">
        <v>10</v>
      </c>
      <c r="E1351" s="1" t="s">
        <v>15</v>
      </c>
      <c r="F1351" s="1" t="s">
        <v>119</v>
      </c>
      <c r="G1351" s="1" t="s">
        <v>143</v>
      </c>
      <c r="M1351" s="6">
        <f t="shared" si="42"/>
        <v>44636</v>
      </c>
      <c r="N1351" s="7">
        <f t="shared" si="43"/>
        <v>44635.600682870368</v>
      </c>
      <c r="O1351" s="7"/>
      <c r="P1351" s="7"/>
    </row>
    <row r="1352" spans="1:16" x14ac:dyDescent="0.3">
      <c r="A1352" s="1" t="s">
        <v>5</v>
      </c>
      <c r="B1352" s="1">
        <v>92</v>
      </c>
      <c r="C1352" s="2">
        <v>44635.601377314815</v>
      </c>
      <c r="D1352" s="1" t="s">
        <v>10</v>
      </c>
      <c r="E1352" s="1" t="s">
        <v>15</v>
      </c>
      <c r="F1352" s="1" t="s">
        <v>119</v>
      </c>
      <c r="G1352" s="1" t="s">
        <v>143</v>
      </c>
      <c r="M1352" s="6">
        <f t="shared" si="42"/>
        <v>44636</v>
      </c>
      <c r="N1352" s="7">
        <f t="shared" si="43"/>
        <v>44635.601377314815</v>
      </c>
      <c r="O1352" s="7"/>
      <c r="P1352" s="7"/>
    </row>
    <row r="1353" spans="1:16" x14ac:dyDescent="0.3">
      <c r="A1353" s="1" t="s">
        <v>5</v>
      </c>
      <c r="B1353" s="1">
        <v>60</v>
      </c>
      <c r="C1353" s="2">
        <v>44635.602071759262</v>
      </c>
      <c r="D1353" s="1" t="s">
        <v>10</v>
      </c>
      <c r="E1353" s="1" t="s">
        <v>15</v>
      </c>
      <c r="F1353" s="1" t="s">
        <v>119</v>
      </c>
      <c r="G1353" s="1" t="s">
        <v>143</v>
      </c>
      <c r="M1353" s="6">
        <f t="shared" si="42"/>
        <v>44636</v>
      </c>
      <c r="N1353" s="7">
        <f t="shared" si="43"/>
        <v>44635.602071759262</v>
      </c>
      <c r="O1353" s="7"/>
      <c r="P1353" s="7"/>
    </row>
    <row r="1354" spans="1:16" x14ac:dyDescent="0.3">
      <c r="A1354" s="1" t="s">
        <v>5</v>
      </c>
      <c r="B1354" s="1">
        <v>70</v>
      </c>
      <c r="C1354" s="2">
        <v>44635.602766203701</v>
      </c>
      <c r="D1354" s="1" t="s">
        <v>10</v>
      </c>
      <c r="E1354" s="1" t="s">
        <v>15</v>
      </c>
      <c r="F1354" s="1" t="s">
        <v>119</v>
      </c>
      <c r="G1354" s="1" t="s">
        <v>143</v>
      </c>
      <c r="M1354" s="6">
        <f t="shared" si="42"/>
        <v>44636</v>
      </c>
      <c r="N1354" s="7">
        <f t="shared" si="43"/>
        <v>44635.602766203701</v>
      </c>
      <c r="O1354" s="7"/>
      <c r="P1354" s="7"/>
    </row>
    <row r="1355" spans="1:16" x14ac:dyDescent="0.3">
      <c r="A1355" s="1" t="s">
        <v>5</v>
      </c>
      <c r="B1355" s="1">
        <v>61</v>
      </c>
      <c r="C1355" s="2">
        <v>44635.603460648148</v>
      </c>
      <c r="D1355" s="1" t="s">
        <v>10</v>
      </c>
      <c r="E1355" s="1" t="s">
        <v>15</v>
      </c>
      <c r="F1355" s="1" t="s">
        <v>119</v>
      </c>
      <c r="G1355" s="1" t="s">
        <v>143</v>
      </c>
      <c r="M1355" s="6">
        <f t="shared" si="42"/>
        <v>44636</v>
      </c>
      <c r="N1355" s="7">
        <f t="shared" si="43"/>
        <v>44635.603460648148</v>
      </c>
      <c r="O1355" s="7"/>
      <c r="P1355" s="7"/>
    </row>
    <row r="1356" spans="1:16" x14ac:dyDescent="0.3">
      <c r="A1356" s="1" t="s">
        <v>5</v>
      </c>
      <c r="B1356" s="1">
        <v>62</v>
      </c>
      <c r="C1356" s="2">
        <v>44635.604155092595</v>
      </c>
      <c r="D1356" s="1" t="s">
        <v>10</v>
      </c>
      <c r="E1356" s="1" t="s">
        <v>15</v>
      </c>
      <c r="F1356" s="1" t="s">
        <v>119</v>
      </c>
      <c r="G1356" s="1" t="s">
        <v>143</v>
      </c>
      <c r="M1356" s="6">
        <f t="shared" si="42"/>
        <v>44636</v>
      </c>
      <c r="N1356" s="7">
        <f t="shared" si="43"/>
        <v>44635.604155092595</v>
      </c>
      <c r="O1356" s="7"/>
      <c r="P1356" s="7"/>
    </row>
    <row r="1357" spans="1:16" x14ac:dyDescent="0.3">
      <c r="A1357" s="1" t="s">
        <v>5</v>
      </c>
      <c r="B1357" s="1">
        <v>85</v>
      </c>
      <c r="C1357" s="2">
        <v>44635.604849537034</v>
      </c>
      <c r="D1357" s="1" t="s">
        <v>10</v>
      </c>
      <c r="E1357" s="1" t="s">
        <v>15</v>
      </c>
      <c r="F1357" s="1" t="s">
        <v>119</v>
      </c>
      <c r="G1357" s="1" t="s">
        <v>143</v>
      </c>
      <c r="M1357" s="6">
        <f t="shared" si="42"/>
        <v>44636</v>
      </c>
      <c r="N1357" s="7">
        <f t="shared" si="43"/>
        <v>44635.604849537034</v>
      </c>
      <c r="O1357" s="7"/>
      <c r="P1357" s="7"/>
    </row>
    <row r="1358" spans="1:16" x14ac:dyDescent="0.3">
      <c r="A1358" s="1" t="s">
        <v>5</v>
      </c>
      <c r="B1358" s="1">
        <v>115</v>
      </c>
      <c r="C1358" s="2">
        <v>44635.605543981481</v>
      </c>
      <c r="D1358" s="1" t="s">
        <v>10</v>
      </c>
      <c r="E1358" s="1" t="s">
        <v>15</v>
      </c>
      <c r="F1358" s="1" t="s">
        <v>119</v>
      </c>
      <c r="G1358" s="1" t="s">
        <v>143</v>
      </c>
      <c r="M1358" s="6">
        <f t="shared" si="42"/>
        <v>44636</v>
      </c>
      <c r="N1358" s="7">
        <f t="shared" si="43"/>
        <v>44635.605543981481</v>
      </c>
      <c r="O1358" s="7"/>
      <c r="P1358" s="7"/>
    </row>
    <row r="1359" spans="1:16" x14ac:dyDescent="0.3">
      <c r="A1359" s="1" t="s">
        <v>5</v>
      </c>
      <c r="B1359" s="1">
        <v>131</v>
      </c>
      <c r="C1359" s="2">
        <v>44635.606238425928</v>
      </c>
      <c r="D1359" s="1" t="s">
        <v>10</v>
      </c>
      <c r="E1359" s="1" t="s">
        <v>15</v>
      </c>
      <c r="F1359" s="1" t="s">
        <v>119</v>
      </c>
      <c r="G1359" s="1" t="s">
        <v>143</v>
      </c>
      <c r="M1359" s="6">
        <f t="shared" si="42"/>
        <v>44636</v>
      </c>
      <c r="N1359" s="7">
        <f t="shared" si="43"/>
        <v>44635.606238425928</v>
      </c>
      <c r="O1359" s="7"/>
      <c r="P1359" s="7"/>
    </row>
    <row r="1360" spans="1:16" x14ac:dyDescent="0.3">
      <c r="A1360" s="1" t="s">
        <v>5</v>
      </c>
      <c r="B1360" s="1">
        <v>131</v>
      </c>
      <c r="C1360" s="2">
        <v>44635.606932870367</v>
      </c>
      <c r="D1360" s="1" t="s">
        <v>10</v>
      </c>
      <c r="E1360" s="1" t="s">
        <v>15</v>
      </c>
      <c r="F1360" s="1" t="s">
        <v>119</v>
      </c>
      <c r="G1360" s="1" t="s">
        <v>143</v>
      </c>
      <c r="M1360" s="6">
        <f t="shared" si="42"/>
        <v>44636</v>
      </c>
      <c r="N1360" s="7">
        <f t="shared" si="43"/>
        <v>44635.606932870367</v>
      </c>
      <c r="O1360" s="7"/>
      <c r="P1360" s="7"/>
    </row>
    <row r="1361" spans="1:16" x14ac:dyDescent="0.3">
      <c r="A1361" s="1" t="s">
        <v>5</v>
      </c>
      <c r="B1361" s="1">
        <v>131</v>
      </c>
      <c r="C1361" s="2">
        <v>44635.607627314814</v>
      </c>
      <c r="D1361" s="1" t="s">
        <v>10</v>
      </c>
      <c r="E1361" s="1" t="s">
        <v>15</v>
      </c>
      <c r="F1361" s="1" t="s">
        <v>119</v>
      </c>
      <c r="G1361" s="1" t="s">
        <v>143</v>
      </c>
      <c r="M1361" s="6">
        <f t="shared" si="42"/>
        <v>44636</v>
      </c>
      <c r="N1361" s="7">
        <f t="shared" si="43"/>
        <v>44635.607627314814</v>
      </c>
      <c r="O1361" s="7"/>
      <c r="P1361" s="7"/>
    </row>
    <row r="1362" spans="1:16" x14ac:dyDescent="0.3">
      <c r="A1362" s="1" t="s">
        <v>5</v>
      </c>
      <c r="B1362" s="1">
        <v>133</v>
      </c>
      <c r="C1362" s="2">
        <v>44635.608124999999</v>
      </c>
      <c r="D1362" s="1" t="s">
        <v>10</v>
      </c>
      <c r="E1362" s="1" t="s">
        <v>15</v>
      </c>
      <c r="F1362" s="1" t="s">
        <v>119</v>
      </c>
      <c r="G1362" s="1" t="s">
        <v>143</v>
      </c>
      <c r="M1362" s="6">
        <f t="shared" si="42"/>
        <v>44636</v>
      </c>
      <c r="N1362" s="7">
        <f t="shared" si="43"/>
        <v>44635.608124999999</v>
      </c>
      <c r="O1362" s="7"/>
      <c r="P1362" s="7"/>
    </row>
    <row r="1363" spans="1:16" x14ac:dyDescent="0.3">
      <c r="A1363" s="1" t="s">
        <v>5</v>
      </c>
      <c r="B1363" s="1">
        <v>133</v>
      </c>
      <c r="C1363" s="2">
        <v>44635.60832175926</v>
      </c>
      <c r="D1363" s="1" t="s">
        <v>10</v>
      </c>
      <c r="E1363" s="1" t="s">
        <v>15</v>
      </c>
      <c r="F1363" s="1" t="s">
        <v>119</v>
      </c>
      <c r="G1363" s="1" t="s">
        <v>143</v>
      </c>
      <c r="M1363" s="6">
        <f t="shared" si="42"/>
        <v>44636</v>
      </c>
      <c r="N1363" s="7">
        <f t="shared" si="43"/>
        <v>44635.60832175926</v>
      </c>
      <c r="O1363" s="7"/>
      <c r="P1363" s="7"/>
    </row>
    <row r="1364" spans="1:16" x14ac:dyDescent="0.3">
      <c r="A1364" s="1" t="s">
        <v>5</v>
      </c>
      <c r="B1364" s="1">
        <v>145</v>
      </c>
      <c r="C1364" s="2">
        <v>44635.609016203707</v>
      </c>
      <c r="D1364" s="1" t="s">
        <v>10</v>
      </c>
      <c r="E1364" s="1" t="s">
        <v>15</v>
      </c>
      <c r="F1364" s="1" t="s">
        <v>119</v>
      </c>
      <c r="G1364" s="1" t="s">
        <v>143</v>
      </c>
      <c r="M1364" s="6">
        <f t="shared" si="42"/>
        <v>44636</v>
      </c>
      <c r="N1364" s="7">
        <f t="shared" si="43"/>
        <v>44635.609016203707</v>
      </c>
      <c r="O1364" s="7"/>
      <c r="P1364" s="7"/>
    </row>
    <row r="1365" spans="1:16" x14ac:dyDescent="0.3">
      <c r="A1365" s="1" t="s">
        <v>5</v>
      </c>
      <c r="B1365" s="1">
        <v>145</v>
      </c>
      <c r="C1365" s="2">
        <v>44635.609710648147</v>
      </c>
      <c r="D1365" s="1" t="s">
        <v>10</v>
      </c>
      <c r="E1365" s="1" t="s">
        <v>15</v>
      </c>
      <c r="F1365" s="1" t="s">
        <v>119</v>
      </c>
      <c r="G1365" s="1" t="s">
        <v>143</v>
      </c>
      <c r="M1365" s="6">
        <f t="shared" si="42"/>
        <v>44636</v>
      </c>
      <c r="N1365" s="7">
        <f t="shared" si="43"/>
        <v>44635.609710648147</v>
      </c>
      <c r="O1365" s="7"/>
      <c r="P1365" s="7"/>
    </row>
    <row r="1366" spans="1:16" x14ac:dyDescent="0.3">
      <c r="A1366" s="1" t="s">
        <v>5</v>
      </c>
      <c r="B1366" s="1">
        <v>132</v>
      </c>
      <c r="C1366" s="2">
        <v>44635.610405092593</v>
      </c>
      <c r="D1366" s="1" t="s">
        <v>10</v>
      </c>
      <c r="E1366" s="1" t="s">
        <v>15</v>
      </c>
      <c r="F1366" s="1" t="s">
        <v>119</v>
      </c>
      <c r="G1366" s="1" t="s">
        <v>143</v>
      </c>
      <c r="M1366" s="6">
        <f t="shared" si="42"/>
        <v>44636</v>
      </c>
      <c r="N1366" s="7">
        <f t="shared" si="43"/>
        <v>44635.610405092593</v>
      </c>
      <c r="O1366" s="7"/>
      <c r="P1366" s="7"/>
    </row>
    <row r="1367" spans="1:16" x14ac:dyDescent="0.3">
      <c r="A1367" s="1" t="s">
        <v>5</v>
      </c>
      <c r="B1367" s="1">
        <v>129</v>
      </c>
      <c r="C1367" s="2">
        <v>44635.611006944448</v>
      </c>
      <c r="D1367" s="1" t="s">
        <v>10</v>
      </c>
      <c r="E1367" s="1" t="s">
        <v>15</v>
      </c>
      <c r="F1367" s="1" t="s">
        <v>119</v>
      </c>
      <c r="G1367" s="1" t="s">
        <v>143</v>
      </c>
      <c r="M1367" s="6">
        <f t="shared" si="42"/>
        <v>44636</v>
      </c>
      <c r="N1367" s="7">
        <f t="shared" si="43"/>
        <v>44635.611006944448</v>
      </c>
      <c r="O1367" s="7"/>
      <c r="P1367" s="7"/>
    </row>
    <row r="1368" spans="1:16" x14ac:dyDescent="0.3">
      <c r="A1368" s="1" t="s">
        <v>5</v>
      </c>
      <c r="B1368" s="1">
        <v>134</v>
      </c>
      <c r="C1368" s="2">
        <v>44635.61109953704</v>
      </c>
      <c r="D1368" s="1" t="s">
        <v>10</v>
      </c>
      <c r="E1368" s="1" t="s">
        <v>15</v>
      </c>
      <c r="F1368" s="1" t="s">
        <v>119</v>
      </c>
      <c r="G1368" s="1" t="s">
        <v>143</v>
      </c>
      <c r="M1368" s="6">
        <f t="shared" si="42"/>
        <v>44636</v>
      </c>
      <c r="N1368" s="7">
        <f t="shared" si="43"/>
        <v>44635.61109953704</v>
      </c>
      <c r="O1368" s="7"/>
      <c r="P1368" s="7"/>
    </row>
    <row r="1369" spans="1:16" x14ac:dyDescent="0.3">
      <c r="A1369" s="1" t="s">
        <v>5</v>
      </c>
      <c r="B1369" s="1">
        <v>78</v>
      </c>
      <c r="C1369" s="2">
        <v>44635.611585648148</v>
      </c>
      <c r="D1369" s="1" t="s">
        <v>10</v>
      </c>
      <c r="E1369" s="1" t="s">
        <v>15</v>
      </c>
      <c r="F1369" s="1" t="s">
        <v>119</v>
      </c>
      <c r="G1369" s="1" t="s">
        <v>143</v>
      </c>
      <c r="M1369" s="6">
        <f t="shared" si="42"/>
        <v>44636</v>
      </c>
      <c r="N1369" s="7">
        <f t="shared" si="43"/>
        <v>44635.611585648148</v>
      </c>
      <c r="O1369" s="7"/>
      <c r="P1369" s="7"/>
    </row>
    <row r="1370" spans="1:16" x14ac:dyDescent="0.3">
      <c r="A1370" s="1" t="s">
        <v>5</v>
      </c>
      <c r="B1370" s="1">
        <v>77</v>
      </c>
      <c r="C1370" s="2">
        <v>44635.611793981479</v>
      </c>
      <c r="D1370" s="1" t="s">
        <v>10</v>
      </c>
      <c r="E1370" s="1" t="s">
        <v>15</v>
      </c>
      <c r="F1370" s="1" t="s">
        <v>119</v>
      </c>
      <c r="G1370" s="1" t="s">
        <v>143</v>
      </c>
      <c r="M1370" s="6">
        <f t="shared" si="42"/>
        <v>44636</v>
      </c>
      <c r="N1370" s="7">
        <f t="shared" si="43"/>
        <v>44635.611793981479</v>
      </c>
      <c r="O1370" s="7"/>
      <c r="P1370" s="7"/>
    </row>
    <row r="1371" spans="1:16" x14ac:dyDescent="0.3">
      <c r="A1371" s="1" t="s">
        <v>5</v>
      </c>
      <c r="B1371" s="1">
        <v>73</v>
      </c>
      <c r="C1371" s="2">
        <v>44635.612488425926</v>
      </c>
      <c r="D1371" s="1" t="s">
        <v>10</v>
      </c>
      <c r="E1371" s="1" t="s">
        <v>15</v>
      </c>
      <c r="F1371" s="1" t="s">
        <v>119</v>
      </c>
      <c r="G1371" s="1" t="s">
        <v>143</v>
      </c>
      <c r="M1371" s="6">
        <f t="shared" si="42"/>
        <v>44636</v>
      </c>
      <c r="N1371" s="7">
        <f t="shared" si="43"/>
        <v>44635.612488425926</v>
      </c>
      <c r="O1371" s="7"/>
      <c r="P1371" s="7"/>
    </row>
    <row r="1372" spans="1:16" x14ac:dyDescent="0.3">
      <c r="A1372" s="1" t="s">
        <v>5</v>
      </c>
      <c r="B1372" s="1">
        <v>70</v>
      </c>
      <c r="C1372" s="2">
        <v>44635.613182870373</v>
      </c>
      <c r="D1372" s="1" t="s">
        <v>12</v>
      </c>
      <c r="E1372" s="1" t="s">
        <v>15</v>
      </c>
      <c r="F1372" s="1" t="s">
        <v>17</v>
      </c>
      <c r="G1372" s="1" t="s">
        <v>143</v>
      </c>
      <c r="M1372" s="6">
        <f t="shared" si="42"/>
        <v>44636</v>
      </c>
      <c r="N1372" s="7">
        <f t="shared" si="43"/>
        <v>44635.613182870373</v>
      </c>
      <c r="O1372" s="7"/>
      <c r="P1372" s="7"/>
    </row>
    <row r="1373" spans="1:16" x14ac:dyDescent="0.3">
      <c r="A1373" s="1" t="s">
        <v>5</v>
      </c>
      <c r="B1373" s="1">
        <v>67</v>
      </c>
      <c r="C1373" s="2">
        <v>44635.613877314812</v>
      </c>
      <c r="D1373" s="1" t="s">
        <v>12</v>
      </c>
      <c r="E1373" s="1" t="s">
        <v>15</v>
      </c>
      <c r="F1373" s="1" t="s">
        <v>17</v>
      </c>
      <c r="G1373" s="1" t="s">
        <v>143</v>
      </c>
      <c r="M1373" s="6">
        <f t="shared" si="42"/>
        <v>44636</v>
      </c>
      <c r="N1373" s="7">
        <f t="shared" si="43"/>
        <v>44635.613877314812</v>
      </c>
      <c r="O1373" s="7"/>
      <c r="P1373" s="7"/>
    </row>
    <row r="1374" spans="1:16" x14ac:dyDescent="0.3">
      <c r="A1374" s="1" t="s">
        <v>5</v>
      </c>
      <c r="B1374" s="1">
        <v>59</v>
      </c>
      <c r="C1374" s="2">
        <v>44635.615266203706</v>
      </c>
      <c r="D1374" s="1" t="s">
        <v>12</v>
      </c>
      <c r="E1374" s="1" t="s">
        <v>15</v>
      </c>
      <c r="F1374" s="1" t="s">
        <v>17</v>
      </c>
      <c r="G1374" s="1" t="s">
        <v>143</v>
      </c>
      <c r="M1374" s="6">
        <f t="shared" si="42"/>
        <v>44636</v>
      </c>
      <c r="N1374" s="7">
        <f t="shared" si="43"/>
        <v>44635.615266203706</v>
      </c>
      <c r="O1374" s="7"/>
      <c r="P1374" s="7"/>
    </row>
    <row r="1375" spans="1:16" x14ac:dyDescent="0.3">
      <c r="A1375" s="1" t="s">
        <v>5</v>
      </c>
      <c r="B1375" s="1">
        <v>105</v>
      </c>
      <c r="C1375" s="2">
        <v>44635.615451388891</v>
      </c>
      <c r="D1375" s="1" t="s">
        <v>12</v>
      </c>
      <c r="E1375" s="1" t="s">
        <v>15</v>
      </c>
      <c r="F1375" s="1" t="s">
        <v>17</v>
      </c>
      <c r="G1375" s="1" t="s">
        <v>143</v>
      </c>
      <c r="M1375" s="6">
        <f t="shared" si="42"/>
        <v>44636</v>
      </c>
      <c r="N1375" s="7">
        <f t="shared" si="43"/>
        <v>44635.615451388891</v>
      </c>
      <c r="O1375" s="7"/>
      <c r="P1375" s="7"/>
    </row>
    <row r="1376" spans="1:16" x14ac:dyDescent="0.3">
      <c r="A1376" s="1" t="s">
        <v>5</v>
      </c>
      <c r="B1376" s="1">
        <v>106</v>
      </c>
      <c r="C1376" s="2">
        <v>44635.615960648145</v>
      </c>
      <c r="D1376" s="1" t="s">
        <v>12</v>
      </c>
      <c r="E1376" s="1" t="s">
        <v>15</v>
      </c>
      <c r="F1376" s="1" t="s">
        <v>17</v>
      </c>
      <c r="G1376" s="1" t="s">
        <v>143</v>
      </c>
      <c r="M1376" s="6">
        <f t="shared" si="42"/>
        <v>44636</v>
      </c>
      <c r="N1376" s="7">
        <f t="shared" si="43"/>
        <v>44635.615960648145</v>
      </c>
      <c r="O1376" s="7"/>
      <c r="P1376" s="7"/>
    </row>
    <row r="1377" spans="1:16" x14ac:dyDescent="0.3">
      <c r="A1377" s="1" t="s">
        <v>5</v>
      </c>
      <c r="B1377" s="1">
        <v>109</v>
      </c>
      <c r="C1377" s="2">
        <v>44635.616655092592</v>
      </c>
      <c r="D1377" s="1" t="s">
        <v>12</v>
      </c>
      <c r="E1377" s="1" t="s">
        <v>15</v>
      </c>
      <c r="F1377" s="1" t="s">
        <v>17</v>
      </c>
      <c r="G1377" s="1" t="s">
        <v>143</v>
      </c>
      <c r="M1377" s="6">
        <f t="shared" si="42"/>
        <v>44636</v>
      </c>
      <c r="N1377" s="7">
        <f t="shared" si="43"/>
        <v>44635.616655092592</v>
      </c>
      <c r="O1377" s="7"/>
      <c r="P1377" s="7"/>
    </row>
    <row r="1378" spans="1:16" x14ac:dyDescent="0.3">
      <c r="A1378" s="1" t="s">
        <v>5</v>
      </c>
      <c r="B1378" s="1">
        <v>111</v>
      </c>
      <c r="C1378" s="2">
        <v>44635.616886574076</v>
      </c>
      <c r="D1378" s="1" t="s">
        <v>12</v>
      </c>
      <c r="E1378" s="1" t="s">
        <v>15</v>
      </c>
      <c r="F1378" s="1" t="s">
        <v>17</v>
      </c>
      <c r="G1378" s="1" t="s">
        <v>143</v>
      </c>
      <c r="M1378" s="6">
        <f t="shared" si="42"/>
        <v>44636</v>
      </c>
      <c r="N1378" s="7">
        <f t="shared" si="43"/>
        <v>44635.616886574076</v>
      </c>
      <c r="O1378" s="7"/>
      <c r="P1378" s="7"/>
    </row>
    <row r="1379" spans="1:16" x14ac:dyDescent="0.3">
      <c r="A1379" s="1" t="s">
        <v>5</v>
      </c>
      <c r="B1379" s="1">
        <v>107</v>
      </c>
      <c r="C1379" s="2">
        <v>44635.617349537039</v>
      </c>
      <c r="D1379" s="1" t="s">
        <v>12</v>
      </c>
      <c r="E1379" s="1" t="s">
        <v>15</v>
      </c>
      <c r="F1379" s="1" t="s">
        <v>17</v>
      </c>
      <c r="G1379" s="1" t="s">
        <v>143</v>
      </c>
      <c r="M1379" s="6">
        <f t="shared" si="42"/>
        <v>44636</v>
      </c>
      <c r="N1379" s="7">
        <f t="shared" si="43"/>
        <v>44635.617349537039</v>
      </c>
      <c r="O1379" s="7"/>
      <c r="P1379" s="7"/>
    </row>
    <row r="1380" spans="1:16" x14ac:dyDescent="0.3">
      <c r="A1380" s="1" t="s">
        <v>5</v>
      </c>
      <c r="B1380" s="1">
        <v>126</v>
      </c>
      <c r="C1380" s="2">
        <v>44635.618043981478</v>
      </c>
      <c r="D1380" s="1" t="s">
        <v>12</v>
      </c>
      <c r="E1380" s="1" t="s">
        <v>15</v>
      </c>
      <c r="F1380" s="1" t="s">
        <v>17</v>
      </c>
      <c r="G1380" s="1" t="s">
        <v>143</v>
      </c>
      <c r="M1380" s="6">
        <f t="shared" si="42"/>
        <v>44636</v>
      </c>
      <c r="N1380" s="7">
        <f t="shared" si="43"/>
        <v>44635.618043981478</v>
      </c>
      <c r="O1380" s="7"/>
      <c r="P1380" s="7"/>
    </row>
    <row r="1381" spans="1:16" x14ac:dyDescent="0.3">
      <c r="A1381" s="1" t="s">
        <v>5</v>
      </c>
      <c r="B1381" s="1">
        <v>124</v>
      </c>
      <c r="C1381" s="2">
        <v>44635.618738425925</v>
      </c>
      <c r="D1381" s="1" t="s">
        <v>12</v>
      </c>
      <c r="E1381" s="1" t="s">
        <v>15</v>
      </c>
      <c r="F1381" s="1" t="s">
        <v>17</v>
      </c>
      <c r="G1381" s="1" t="s">
        <v>143</v>
      </c>
      <c r="M1381" s="6">
        <f t="shared" si="42"/>
        <v>44636</v>
      </c>
      <c r="N1381" s="7">
        <f t="shared" si="43"/>
        <v>44635.618738425925</v>
      </c>
      <c r="O1381" s="7"/>
      <c r="P1381" s="7"/>
    </row>
    <row r="1382" spans="1:16" x14ac:dyDescent="0.3">
      <c r="A1382" s="1" t="s">
        <v>5</v>
      </c>
      <c r="B1382" s="1">
        <v>124</v>
      </c>
      <c r="C1382" s="2">
        <v>44635.619432870371</v>
      </c>
      <c r="D1382" s="1" t="s">
        <v>12</v>
      </c>
      <c r="E1382" s="1" t="s">
        <v>15</v>
      </c>
      <c r="F1382" s="1" t="s">
        <v>17</v>
      </c>
      <c r="G1382" s="1" t="s">
        <v>143</v>
      </c>
      <c r="M1382" s="6">
        <f t="shared" si="42"/>
        <v>44636</v>
      </c>
      <c r="N1382" s="7">
        <f t="shared" si="43"/>
        <v>44635.619432870371</v>
      </c>
      <c r="O1382" s="7"/>
      <c r="P1382" s="7"/>
    </row>
    <row r="1383" spans="1:16" x14ac:dyDescent="0.3">
      <c r="A1383" s="1" t="s">
        <v>5</v>
      </c>
      <c r="B1383" s="1">
        <v>123</v>
      </c>
      <c r="C1383" s="2">
        <v>44635.620127314818</v>
      </c>
      <c r="D1383" s="1" t="s">
        <v>12</v>
      </c>
      <c r="E1383" s="1" t="s">
        <v>15</v>
      </c>
      <c r="F1383" s="1" t="s">
        <v>17</v>
      </c>
      <c r="G1383" s="1" t="s">
        <v>143</v>
      </c>
      <c r="M1383" s="6">
        <f t="shared" si="42"/>
        <v>44636</v>
      </c>
      <c r="N1383" s="7">
        <f t="shared" si="43"/>
        <v>44635.620127314818</v>
      </c>
      <c r="O1383" s="7"/>
      <c r="P1383" s="7"/>
    </row>
    <row r="1384" spans="1:16" x14ac:dyDescent="0.3">
      <c r="A1384" s="1" t="s">
        <v>5</v>
      </c>
      <c r="B1384" s="1">
        <v>122</v>
      </c>
      <c r="C1384" s="2">
        <v>44635.620821759258</v>
      </c>
      <c r="D1384" s="1" t="s">
        <v>12</v>
      </c>
      <c r="E1384" s="1" t="s">
        <v>15</v>
      </c>
      <c r="F1384" s="1" t="s">
        <v>17</v>
      </c>
      <c r="G1384" s="1" t="s">
        <v>143</v>
      </c>
      <c r="M1384" s="6">
        <f t="shared" si="42"/>
        <v>44636</v>
      </c>
      <c r="N1384" s="7">
        <f t="shared" si="43"/>
        <v>44635.620821759258</v>
      </c>
      <c r="O1384" s="7"/>
      <c r="P1384" s="7"/>
    </row>
    <row r="1385" spans="1:16" x14ac:dyDescent="0.3">
      <c r="A1385" s="1" t="s">
        <v>5</v>
      </c>
      <c r="B1385" s="1">
        <v>122</v>
      </c>
      <c r="C1385" s="2">
        <v>44635.621516203704</v>
      </c>
      <c r="D1385" s="1" t="s">
        <v>12</v>
      </c>
      <c r="E1385" s="1" t="s">
        <v>15</v>
      </c>
      <c r="F1385" s="1" t="s">
        <v>17</v>
      </c>
      <c r="G1385" s="1" t="s">
        <v>143</v>
      </c>
      <c r="M1385" s="6">
        <f t="shared" si="42"/>
        <v>44636</v>
      </c>
      <c r="N1385" s="7">
        <f t="shared" si="43"/>
        <v>44635.621516203704</v>
      </c>
      <c r="O1385" s="7"/>
      <c r="P1385" s="7"/>
    </row>
    <row r="1386" spans="1:16" x14ac:dyDescent="0.3">
      <c r="A1386" s="1" t="s">
        <v>5</v>
      </c>
      <c r="B1386" s="1">
        <v>124</v>
      </c>
      <c r="C1386" s="2">
        <v>44635.622210648151</v>
      </c>
      <c r="D1386" s="1" t="s">
        <v>12</v>
      </c>
      <c r="E1386" s="1" t="s">
        <v>15</v>
      </c>
      <c r="F1386" s="1" t="s">
        <v>17</v>
      </c>
      <c r="G1386" s="1" t="s">
        <v>143</v>
      </c>
      <c r="M1386" s="6">
        <f t="shared" si="42"/>
        <v>44636</v>
      </c>
      <c r="N1386" s="7">
        <f t="shared" si="43"/>
        <v>44635.622210648151</v>
      </c>
      <c r="O1386" s="7"/>
      <c r="P1386" s="7"/>
    </row>
    <row r="1387" spans="1:16" x14ac:dyDescent="0.3">
      <c r="A1387" s="1" t="s">
        <v>5</v>
      </c>
      <c r="B1387" s="1">
        <v>119</v>
      </c>
      <c r="C1387" s="2">
        <v>44635.62290509259</v>
      </c>
      <c r="D1387" s="1" t="s">
        <v>12</v>
      </c>
      <c r="E1387" s="1" t="s">
        <v>15</v>
      </c>
      <c r="F1387" s="1" t="s">
        <v>17</v>
      </c>
      <c r="G1387" s="1" t="s">
        <v>143</v>
      </c>
      <c r="M1387" s="6">
        <f t="shared" si="42"/>
        <v>44636</v>
      </c>
      <c r="N1387" s="7">
        <f t="shared" si="43"/>
        <v>44635.62290509259</v>
      </c>
      <c r="O1387" s="7"/>
      <c r="P1387" s="7"/>
    </row>
    <row r="1388" spans="1:16" x14ac:dyDescent="0.3">
      <c r="A1388" s="1" t="s">
        <v>5</v>
      </c>
      <c r="B1388" s="1">
        <v>123</v>
      </c>
      <c r="C1388" s="2">
        <v>44635.623599537037</v>
      </c>
      <c r="D1388" s="1" t="s">
        <v>12</v>
      </c>
      <c r="E1388" s="1" t="s">
        <v>15</v>
      </c>
      <c r="F1388" s="1" t="s">
        <v>17</v>
      </c>
      <c r="G1388" s="1" t="s">
        <v>143</v>
      </c>
      <c r="M1388" s="6">
        <f t="shared" si="42"/>
        <v>44636</v>
      </c>
      <c r="N1388" s="7">
        <f t="shared" si="43"/>
        <v>44635.623599537037</v>
      </c>
      <c r="O1388" s="7"/>
      <c r="P1388" s="7"/>
    </row>
    <row r="1389" spans="1:16" x14ac:dyDescent="0.3">
      <c r="A1389" s="1" t="s">
        <v>5</v>
      </c>
      <c r="B1389" s="1">
        <v>117</v>
      </c>
      <c r="C1389" s="2">
        <v>44635.624293981484</v>
      </c>
      <c r="D1389" s="1" t="s">
        <v>12</v>
      </c>
      <c r="E1389" s="1" t="s">
        <v>15</v>
      </c>
      <c r="F1389" s="1" t="s">
        <v>17</v>
      </c>
      <c r="G1389" s="1" t="s">
        <v>143</v>
      </c>
      <c r="M1389" s="6">
        <f t="shared" si="42"/>
        <v>44636</v>
      </c>
      <c r="N1389" s="7">
        <f t="shared" si="43"/>
        <v>44635.624293981484</v>
      </c>
      <c r="O1389" s="7"/>
      <c r="P1389" s="7"/>
    </row>
    <row r="1390" spans="1:16" x14ac:dyDescent="0.3">
      <c r="A1390" s="1" t="s">
        <v>5</v>
      </c>
      <c r="B1390" s="1">
        <v>119</v>
      </c>
      <c r="C1390" s="2">
        <v>44635.624988425923</v>
      </c>
      <c r="D1390" s="1" t="s">
        <v>12</v>
      </c>
      <c r="E1390" s="1" t="s">
        <v>15</v>
      </c>
      <c r="F1390" s="1" t="s">
        <v>17</v>
      </c>
      <c r="G1390" s="1" t="s">
        <v>143</v>
      </c>
      <c r="M1390" s="6">
        <f t="shared" si="42"/>
        <v>44636</v>
      </c>
      <c r="N1390" s="7">
        <f t="shared" si="43"/>
        <v>44635.624988425923</v>
      </c>
      <c r="O1390" s="7"/>
      <c r="P1390" s="7"/>
    </row>
    <row r="1391" spans="1:16" x14ac:dyDescent="0.3">
      <c r="A1391" s="1" t="s">
        <v>5</v>
      </c>
      <c r="B1391" s="1">
        <v>117</v>
      </c>
      <c r="C1391" s="2">
        <v>44635.62568287037</v>
      </c>
      <c r="D1391" s="1" t="s">
        <v>12</v>
      </c>
      <c r="E1391" s="1" t="s">
        <v>15</v>
      </c>
      <c r="F1391" s="1" t="s">
        <v>17</v>
      </c>
      <c r="G1391" s="1" t="s">
        <v>143</v>
      </c>
      <c r="M1391" s="6">
        <f t="shared" si="42"/>
        <v>44636</v>
      </c>
      <c r="N1391" s="7">
        <f t="shared" si="43"/>
        <v>44635.62568287037</v>
      </c>
      <c r="O1391" s="7"/>
      <c r="P1391" s="7"/>
    </row>
    <row r="1392" spans="1:16" x14ac:dyDescent="0.3">
      <c r="A1392" s="1" t="s">
        <v>5</v>
      </c>
      <c r="B1392" s="1">
        <v>115</v>
      </c>
      <c r="C1392" s="2">
        <v>44635.627071759256</v>
      </c>
      <c r="D1392" s="1" t="s">
        <v>13</v>
      </c>
      <c r="E1392" s="1" t="s">
        <v>15</v>
      </c>
      <c r="F1392" s="1" t="s">
        <v>119</v>
      </c>
      <c r="G1392" s="1" t="s">
        <v>143</v>
      </c>
      <c r="M1392" s="6">
        <f t="shared" si="42"/>
        <v>44636</v>
      </c>
      <c r="N1392" s="7">
        <f t="shared" si="43"/>
        <v>44635.627071759256</v>
      </c>
      <c r="O1392" s="7"/>
      <c r="P1392" s="7"/>
    </row>
    <row r="1393" spans="1:16" x14ac:dyDescent="0.3">
      <c r="A1393" s="1" t="s">
        <v>5</v>
      </c>
      <c r="B1393" s="1">
        <v>116</v>
      </c>
      <c r="C1393" s="2">
        <v>44635.627766203703</v>
      </c>
      <c r="D1393" s="1" t="s">
        <v>13</v>
      </c>
      <c r="E1393" s="1" t="s">
        <v>15</v>
      </c>
      <c r="F1393" s="1" t="s">
        <v>119</v>
      </c>
      <c r="G1393" s="1" t="s">
        <v>143</v>
      </c>
      <c r="M1393" s="6">
        <f t="shared" si="42"/>
        <v>44636</v>
      </c>
      <c r="N1393" s="7">
        <f t="shared" si="43"/>
        <v>44635.627766203703</v>
      </c>
      <c r="O1393" s="7"/>
      <c r="P1393" s="7"/>
    </row>
    <row r="1394" spans="1:16" x14ac:dyDescent="0.3">
      <c r="A1394" s="1" t="s">
        <v>5</v>
      </c>
      <c r="B1394" s="1">
        <v>105</v>
      </c>
      <c r="C1394" s="2">
        <v>44635.628460648149</v>
      </c>
      <c r="D1394" s="1" t="s">
        <v>13</v>
      </c>
      <c r="E1394" s="1" t="s">
        <v>15</v>
      </c>
      <c r="F1394" s="1" t="s">
        <v>119</v>
      </c>
      <c r="G1394" s="1" t="s">
        <v>143</v>
      </c>
      <c r="M1394" s="6">
        <f t="shared" si="42"/>
        <v>44636</v>
      </c>
      <c r="N1394" s="7">
        <f t="shared" si="43"/>
        <v>44635.628460648149</v>
      </c>
      <c r="O1394" s="7"/>
      <c r="P1394" s="7"/>
    </row>
    <row r="1395" spans="1:16" x14ac:dyDescent="0.3">
      <c r="A1395" s="1" t="s">
        <v>5</v>
      </c>
      <c r="B1395" s="1">
        <v>102</v>
      </c>
      <c r="C1395" s="2">
        <v>44635.629155092596</v>
      </c>
      <c r="D1395" s="1" t="s">
        <v>13</v>
      </c>
      <c r="E1395" s="1" t="s">
        <v>15</v>
      </c>
      <c r="F1395" s="1" t="s">
        <v>119</v>
      </c>
      <c r="G1395" s="1" t="s">
        <v>143</v>
      </c>
      <c r="M1395" s="6">
        <f t="shared" si="42"/>
        <v>44636</v>
      </c>
      <c r="N1395" s="7">
        <f t="shared" si="43"/>
        <v>44635.629155092596</v>
      </c>
      <c r="O1395" s="7"/>
      <c r="P1395" s="7"/>
    </row>
    <row r="1396" spans="1:16" x14ac:dyDescent="0.3">
      <c r="A1396" s="1" t="s">
        <v>5</v>
      </c>
      <c r="B1396" s="1">
        <v>100</v>
      </c>
      <c r="C1396" s="2">
        <v>44635.629849537036</v>
      </c>
      <c r="D1396" s="1" t="s">
        <v>13</v>
      </c>
      <c r="E1396" s="1" t="s">
        <v>15</v>
      </c>
      <c r="F1396" s="1" t="s">
        <v>119</v>
      </c>
      <c r="G1396" s="1" t="s">
        <v>143</v>
      </c>
      <c r="M1396" s="6">
        <f t="shared" si="42"/>
        <v>44636</v>
      </c>
      <c r="N1396" s="7">
        <f t="shared" si="43"/>
        <v>44635.629849537036</v>
      </c>
      <c r="O1396" s="7"/>
      <c r="P1396" s="7"/>
    </row>
    <row r="1397" spans="1:16" x14ac:dyDescent="0.3">
      <c r="A1397" s="1" t="s">
        <v>5</v>
      </c>
      <c r="B1397" s="1">
        <v>102</v>
      </c>
      <c r="C1397" s="2">
        <v>44635.630543981482</v>
      </c>
      <c r="D1397" s="1" t="s">
        <v>13</v>
      </c>
      <c r="E1397" s="1" t="s">
        <v>15</v>
      </c>
      <c r="F1397" s="1" t="s">
        <v>119</v>
      </c>
      <c r="G1397" s="1" t="s">
        <v>143</v>
      </c>
      <c r="M1397" s="6">
        <f t="shared" si="42"/>
        <v>44636</v>
      </c>
      <c r="N1397" s="7">
        <f t="shared" si="43"/>
        <v>44635.630543981482</v>
      </c>
      <c r="O1397" s="7"/>
      <c r="P1397" s="7"/>
    </row>
    <row r="1398" spans="1:16" x14ac:dyDescent="0.3">
      <c r="A1398" s="1" t="s">
        <v>5</v>
      </c>
      <c r="B1398" s="1">
        <v>106</v>
      </c>
      <c r="C1398" s="2">
        <v>44635.631238425929</v>
      </c>
      <c r="D1398" s="1" t="s">
        <v>13</v>
      </c>
      <c r="E1398" s="1" t="s">
        <v>15</v>
      </c>
      <c r="F1398" s="1" t="s">
        <v>119</v>
      </c>
      <c r="G1398" s="1" t="s">
        <v>143</v>
      </c>
      <c r="M1398" s="6">
        <f t="shared" si="42"/>
        <v>44636</v>
      </c>
      <c r="N1398" s="7">
        <f t="shared" si="43"/>
        <v>44635.631238425929</v>
      </c>
      <c r="O1398" s="7"/>
      <c r="P1398" s="7"/>
    </row>
    <row r="1399" spans="1:16" x14ac:dyDescent="0.3">
      <c r="A1399" s="1" t="s">
        <v>5</v>
      </c>
      <c r="B1399" s="1">
        <v>107</v>
      </c>
      <c r="C1399" s="2">
        <v>44635.631932870368</v>
      </c>
      <c r="D1399" s="1" t="s">
        <v>13</v>
      </c>
      <c r="E1399" s="1" t="s">
        <v>15</v>
      </c>
      <c r="F1399" s="1" t="s">
        <v>119</v>
      </c>
      <c r="G1399" s="1" t="s">
        <v>143</v>
      </c>
      <c r="M1399" s="6">
        <f t="shared" si="42"/>
        <v>44636</v>
      </c>
      <c r="N1399" s="7">
        <f t="shared" si="43"/>
        <v>44635.631932870368</v>
      </c>
      <c r="O1399" s="7"/>
      <c r="P1399" s="7"/>
    </row>
    <row r="1400" spans="1:16" x14ac:dyDescent="0.3">
      <c r="A1400" s="1" t="s">
        <v>5</v>
      </c>
      <c r="B1400" s="1">
        <v>110</v>
      </c>
      <c r="C1400" s="2">
        <v>44635.632627314815</v>
      </c>
      <c r="D1400" s="1" t="s">
        <v>13</v>
      </c>
      <c r="E1400" s="1" t="s">
        <v>15</v>
      </c>
      <c r="F1400" s="1" t="s">
        <v>119</v>
      </c>
      <c r="G1400" s="1" t="s">
        <v>143</v>
      </c>
      <c r="M1400" s="6">
        <f t="shared" si="42"/>
        <v>44636</v>
      </c>
      <c r="N1400" s="7">
        <f t="shared" si="43"/>
        <v>44635.632627314815</v>
      </c>
      <c r="O1400" s="7"/>
      <c r="P1400" s="7"/>
    </row>
    <row r="1401" spans="1:16" x14ac:dyDescent="0.3">
      <c r="A1401" s="1" t="s">
        <v>5</v>
      </c>
      <c r="B1401" s="1">
        <v>104</v>
      </c>
      <c r="C1401" s="2">
        <v>44635.633321759262</v>
      </c>
      <c r="D1401" s="1" t="s">
        <v>13</v>
      </c>
      <c r="E1401" s="1" t="s">
        <v>15</v>
      </c>
      <c r="F1401" s="1" t="s">
        <v>119</v>
      </c>
      <c r="G1401" s="1" t="s">
        <v>143</v>
      </c>
      <c r="M1401" s="6">
        <f t="shared" si="42"/>
        <v>44636</v>
      </c>
      <c r="N1401" s="7">
        <f t="shared" si="43"/>
        <v>44635.633321759262</v>
      </c>
      <c r="O1401" s="7"/>
      <c r="P1401" s="7"/>
    </row>
    <row r="1402" spans="1:16" x14ac:dyDescent="0.3">
      <c r="A1402" s="1" t="s">
        <v>5</v>
      </c>
      <c r="B1402" s="1">
        <v>113</v>
      </c>
      <c r="C1402" s="2">
        <v>44635.634016203701</v>
      </c>
      <c r="D1402" s="1" t="s">
        <v>13</v>
      </c>
      <c r="E1402" s="1" t="s">
        <v>15</v>
      </c>
      <c r="F1402" s="1" t="s">
        <v>119</v>
      </c>
      <c r="G1402" s="1" t="s">
        <v>143</v>
      </c>
      <c r="M1402" s="6">
        <f t="shared" si="42"/>
        <v>44636</v>
      </c>
      <c r="N1402" s="7">
        <f t="shared" si="43"/>
        <v>44635.634016203701</v>
      </c>
      <c r="O1402" s="7"/>
      <c r="P1402" s="7"/>
    </row>
    <row r="1403" spans="1:16" x14ac:dyDescent="0.3">
      <c r="A1403" s="1" t="s">
        <v>5</v>
      </c>
      <c r="B1403" s="1">
        <v>115</v>
      </c>
      <c r="C1403" s="2">
        <v>44635.634710648148</v>
      </c>
      <c r="D1403" s="1" t="s">
        <v>13</v>
      </c>
      <c r="E1403" s="1" t="s">
        <v>15</v>
      </c>
      <c r="F1403" s="1" t="s">
        <v>119</v>
      </c>
      <c r="G1403" s="1" t="s">
        <v>143</v>
      </c>
      <c r="M1403" s="6">
        <f t="shared" si="42"/>
        <v>44636</v>
      </c>
      <c r="N1403" s="7">
        <f t="shared" si="43"/>
        <v>44635.634710648148</v>
      </c>
      <c r="O1403" s="7"/>
      <c r="P1403" s="7"/>
    </row>
    <row r="1404" spans="1:16" x14ac:dyDescent="0.3">
      <c r="A1404" s="1" t="s">
        <v>5</v>
      </c>
      <c r="B1404" s="1">
        <v>120</v>
      </c>
      <c r="C1404" s="2">
        <v>44635.635405092595</v>
      </c>
      <c r="D1404" s="1" t="s">
        <v>13</v>
      </c>
      <c r="E1404" s="1" t="s">
        <v>15</v>
      </c>
      <c r="F1404" s="1" t="s">
        <v>119</v>
      </c>
      <c r="G1404" s="1" t="s">
        <v>143</v>
      </c>
      <c r="M1404" s="6">
        <f t="shared" si="42"/>
        <v>44636</v>
      </c>
      <c r="N1404" s="7">
        <f t="shared" si="43"/>
        <v>44635.635405092595</v>
      </c>
      <c r="O1404" s="7"/>
      <c r="P1404" s="7"/>
    </row>
    <row r="1405" spans="1:16" x14ac:dyDescent="0.3">
      <c r="A1405" s="1" t="s">
        <v>5</v>
      </c>
      <c r="B1405" s="1">
        <v>118</v>
      </c>
      <c r="C1405" s="2">
        <v>44635.636099537034</v>
      </c>
      <c r="D1405" s="1" t="s">
        <v>13</v>
      </c>
      <c r="E1405" s="1" t="s">
        <v>15</v>
      </c>
      <c r="F1405" s="1" t="s">
        <v>119</v>
      </c>
      <c r="G1405" s="1" t="s">
        <v>143</v>
      </c>
      <c r="M1405" s="6">
        <f t="shared" si="42"/>
        <v>44636</v>
      </c>
      <c r="N1405" s="7">
        <f t="shared" si="43"/>
        <v>44635.636099537034</v>
      </c>
      <c r="O1405" s="7"/>
      <c r="P1405" s="7"/>
    </row>
    <row r="1406" spans="1:16" x14ac:dyDescent="0.3">
      <c r="A1406" s="1" t="s">
        <v>5</v>
      </c>
      <c r="B1406" s="1">
        <v>117</v>
      </c>
      <c r="C1406" s="2">
        <v>44635.636793981481</v>
      </c>
      <c r="D1406" s="1" t="s">
        <v>13</v>
      </c>
      <c r="E1406" s="1" t="s">
        <v>15</v>
      </c>
      <c r="F1406" s="1" t="s">
        <v>119</v>
      </c>
      <c r="G1406" s="1" t="s">
        <v>143</v>
      </c>
      <c r="M1406" s="6">
        <f t="shared" si="42"/>
        <v>44636</v>
      </c>
      <c r="N1406" s="7">
        <f t="shared" si="43"/>
        <v>44635.636793981481</v>
      </c>
      <c r="O1406" s="7"/>
      <c r="P1406" s="7"/>
    </row>
    <row r="1407" spans="1:16" x14ac:dyDescent="0.3">
      <c r="A1407" s="1" t="s">
        <v>5</v>
      </c>
      <c r="B1407" s="1">
        <v>122</v>
      </c>
      <c r="C1407" s="2">
        <v>44635.637488425928</v>
      </c>
      <c r="D1407" s="1" t="s">
        <v>13</v>
      </c>
      <c r="E1407" s="1" t="s">
        <v>15</v>
      </c>
      <c r="F1407" s="1" t="s">
        <v>119</v>
      </c>
      <c r="G1407" s="1" t="s">
        <v>143</v>
      </c>
      <c r="M1407" s="6">
        <f t="shared" si="42"/>
        <v>44636</v>
      </c>
      <c r="N1407" s="7">
        <f t="shared" si="43"/>
        <v>44635.637488425928</v>
      </c>
      <c r="O1407" s="7"/>
      <c r="P1407" s="7"/>
    </row>
    <row r="1408" spans="1:16" x14ac:dyDescent="0.3">
      <c r="A1408" s="1" t="s">
        <v>5</v>
      </c>
      <c r="B1408" s="1">
        <v>120</v>
      </c>
      <c r="C1408" s="2">
        <v>44635.638877314814</v>
      </c>
      <c r="D1408" s="1" t="s">
        <v>13</v>
      </c>
      <c r="E1408" s="1" t="s">
        <v>15</v>
      </c>
      <c r="F1408" s="1" t="s">
        <v>119</v>
      </c>
      <c r="G1408" s="1" t="s">
        <v>143</v>
      </c>
      <c r="M1408" s="6">
        <f t="shared" si="42"/>
        <v>44636</v>
      </c>
      <c r="N1408" s="7">
        <f t="shared" si="43"/>
        <v>44635.638877314814</v>
      </c>
      <c r="O1408" s="7"/>
      <c r="P1408" s="7"/>
    </row>
    <row r="1409" spans="1:16" x14ac:dyDescent="0.3">
      <c r="A1409" s="1" t="s">
        <v>5</v>
      </c>
      <c r="B1409" s="1">
        <v>113</v>
      </c>
      <c r="C1409" s="2">
        <v>44635.63957175926</v>
      </c>
      <c r="D1409" s="1" t="s">
        <v>13</v>
      </c>
      <c r="E1409" s="1" t="s">
        <v>15</v>
      </c>
      <c r="F1409" s="1" t="s">
        <v>119</v>
      </c>
      <c r="G1409" s="1" t="s">
        <v>143</v>
      </c>
      <c r="M1409" s="6">
        <f t="shared" si="42"/>
        <v>44636</v>
      </c>
      <c r="N1409" s="7">
        <f t="shared" si="43"/>
        <v>44635.63957175926</v>
      </c>
      <c r="O1409" s="7"/>
      <c r="P1409" s="7"/>
    </row>
    <row r="1410" spans="1:16" x14ac:dyDescent="0.3">
      <c r="A1410" s="1" t="s">
        <v>5</v>
      </c>
      <c r="B1410" s="1">
        <v>122</v>
      </c>
      <c r="C1410" s="2">
        <v>44635.640266203707</v>
      </c>
      <c r="D1410" s="1" t="s">
        <v>13</v>
      </c>
      <c r="E1410" s="1" t="s">
        <v>15</v>
      </c>
      <c r="F1410" s="1" t="s">
        <v>119</v>
      </c>
      <c r="G1410" s="1" t="s">
        <v>143</v>
      </c>
      <c r="M1410" s="6">
        <f t="shared" si="42"/>
        <v>44636</v>
      </c>
      <c r="N1410" s="7">
        <f t="shared" si="43"/>
        <v>44635.640266203707</v>
      </c>
      <c r="O1410" s="7"/>
      <c r="P1410" s="7"/>
    </row>
    <row r="1411" spans="1:16" x14ac:dyDescent="0.3">
      <c r="A1411" s="1" t="s">
        <v>5</v>
      </c>
      <c r="B1411" s="1">
        <v>120</v>
      </c>
      <c r="C1411" s="2">
        <v>44635.640960648147</v>
      </c>
      <c r="D1411" s="1" t="s">
        <v>13</v>
      </c>
      <c r="E1411" s="1" t="s">
        <v>15</v>
      </c>
      <c r="F1411" s="1" t="s">
        <v>119</v>
      </c>
      <c r="G1411" s="1" t="s">
        <v>143</v>
      </c>
      <c r="M1411" s="6">
        <f t="shared" ref="M1411:M1474" si="44">VALUE(TEXT(C1411,0))</f>
        <v>44636</v>
      </c>
      <c r="N1411" s="7">
        <f t="shared" ref="N1411:N1474" si="45">C1411</f>
        <v>44635.640960648147</v>
      </c>
      <c r="O1411" s="7"/>
      <c r="P1411" s="7"/>
    </row>
    <row r="1412" spans="1:16" x14ac:dyDescent="0.3">
      <c r="A1412" s="1" t="s">
        <v>5</v>
      </c>
      <c r="B1412" s="1">
        <v>113</v>
      </c>
      <c r="C1412" s="2">
        <v>44635.641319444447</v>
      </c>
      <c r="D1412" s="1" t="s">
        <v>13</v>
      </c>
      <c r="E1412" s="1" t="s">
        <v>15</v>
      </c>
      <c r="F1412" s="1" t="s">
        <v>119</v>
      </c>
      <c r="G1412" s="1" t="s">
        <v>143</v>
      </c>
      <c r="M1412" s="6">
        <f t="shared" si="44"/>
        <v>44636</v>
      </c>
      <c r="N1412" s="7">
        <f t="shared" si="45"/>
        <v>44635.641319444447</v>
      </c>
      <c r="O1412" s="7"/>
      <c r="P1412" s="7"/>
    </row>
    <row r="1413" spans="1:16" x14ac:dyDescent="0.3">
      <c r="A1413" s="1" t="s">
        <v>5</v>
      </c>
      <c r="B1413" s="1">
        <v>113</v>
      </c>
      <c r="C1413" s="2">
        <v>44635.641655092593</v>
      </c>
      <c r="D1413" s="1" t="s">
        <v>13</v>
      </c>
      <c r="E1413" s="1" t="s">
        <v>15</v>
      </c>
      <c r="F1413" s="1" t="s">
        <v>119</v>
      </c>
      <c r="G1413" s="1" t="s">
        <v>143</v>
      </c>
      <c r="M1413" s="6">
        <f t="shared" si="44"/>
        <v>44636</v>
      </c>
      <c r="N1413" s="7">
        <f t="shared" si="45"/>
        <v>44635.641655092593</v>
      </c>
      <c r="O1413" s="7"/>
      <c r="P1413" s="7"/>
    </row>
    <row r="1414" spans="1:16" x14ac:dyDescent="0.3">
      <c r="A1414" s="1" t="s">
        <v>5</v>
      </c>
      <c r="B1414" s="1">
        <v>116</v>
      </c>
      <c r="C1414" s="2">
        <v>44635.64234953704</v>
      </c>
      <c r="D1414" s="1" t="s">
        <v>13</v>
      </c>
      <c r="E1414" s="1" t="s">
        <v>15</v>
      </c>
      <c r="F1414" s="1" t="s">
        <v>119</v>
      </c>
      <c r="G1414" s="1" t="s">
        <v>143</v>
      </c>
      <c r="M1414" s="6">
        <f t="shared" si="44"/>
        <v>44636</v>
      </c>
      <c r="N1414" s="7">
        <f t="shared" si="45"/>
        <v>44635.64234953704</v>
      </c>
      <c r="O1414" s="7"/>
      <c r="P1414" s="7"/>
    </row>
    <row r="1415" spans="1:16" x14ac:dyDescent="0.3">
      <c r="A1415" s="1" t="s">
        <v>5</v>
      </c>
      <c r="B1415" s="1">
        <v>100</v>
      </c>
      <c r="C1415" s="2">
        <v>44635.642696759256</v>
      </c>
      <c r="D1415" s="1" t="s">
        <v>13</v>
      </c>
      <c r="E1415" s="1" t="s">
        <v>15</v>
      </c>
      <c r="F1415" s="1" t="s">
        <v>119</v>
      </c>
      <c r="G1415" s="1" t="s">
        <v>143</v>
      </c>
      <c r="M1415" s="6">
        <f t="shared" si="44"/>
        <v>44636</v>
      </c>
      <c r="N1415" s="7">
        <f t="shared" si="45"/>
        <v>44635.642696759256</v>
      </c>
      <c r="O1415" s="7"/>
      <c r="P1415" s="7"/>
    </row>
    <row r="1416" spans="1:16" x14ac:dyDescent="0.3">
      <c r="A1416" s="1" t="s">
        <v>5</v>
      </c>
      <c r="B1416" s="1">
        <v>100</v>
      </c>
      <c r="C1416" s="2">
        <v>44635.642997685187</v>
      </c>
      <c r="D1416" s="1" t="s">
        <v>13</v>
      </c>
      <c r="E1416" s="1" t="s">
        <v>15</v>
      </c>
      <c r="F1416" s="1" t="s">
        <v>119</v>
      </c>
      <c r="G1416" s="1" t="s">
        <v>143</v>
      </c>
      <c r="M1416" s="6">
        <f t="shared" si="44"/>
        <v>44636</v>
      </c>
      <c r="N1416" s="7">
        <f t="shared" si="45"/>
        <v>44635.642997685187</v>
      </c>
      <c r="O1416" s="7"/>
      <c r="P1416" s="7"/>
    </row>
    <row r="1417" spans="1:16" x14ac:dyDescent="0.3">
      <c r="A1417" s="1" t="s">
        <v>5</v>
      </c>
      <c r="B1417" s="1">
        <v>104</v>
      </c>
      <c r="C1417" s="2">
        <v>44635.643043981479</v>
      </c>
      <c r="D1417" s="1" t="s">
        <v>13</v>
      </c>
      <c r="E1417" s="1" t="s">
        <v>15</v>
      </c>
      <c r="F1417" s="1" t="s">
        <v>119</v>
      </c>
      <c r="G1417" s="1" t="s">
        <v>143</v>
      </c>
      <c r="M1417" s="6">
        <f t="shared" si="44"/>
        <v>44636</v>
      </c>
      <c r="N1417" s="7">
        <f t="shared" si="45"/>
        <v>44635.643043981479</v>
      </c>
      <c r="O1417" s="7"/>
      <c r="P1417" s="7"/>
    </row>
    <row r="1418" spans="1:16" x14ac:dyDescent="0.3">
      <c r="A1418" s="1" t="s">
        <v>5</v>
      </c>
      <c r="B1418" s="1">
        <v>95</v>
      </c>
      <c r="C1418" s="2">
        <v>44635.643738425926</v>
      </c>
      <c r="D1418" s="1" t="s">
        <v>13</v>
      </c>
      <c r="E1418" s="1" t="s">
        <v>15</v>
      </c>
      <c r="F1418" s="1" t="s">
        <v>119</v>
      </c>
      <c r="G1418" s="1" t="s">
        <v>143</v>
      </c>
      <c r="M1418" s="6">
        <f t="shared" si="44"/>
        <v>44636</v>
      </c>
      <c r="N1418" s="7">
        <f t="shared" si="45"/>
        <v>44635.643738425926</v>
      </c>
      <c r="O1418" s="7"/>
      <c r="P1418" s="7"/>
    </row>
    <row r="1419" spans="1:16" x14ac:dyDescent="0.3">
      <c r="A1419" s="1" t="s">
        <v>5</v>
      </c>
      <c r="B1419" s="1">
        <v>108</v>
      </c>
      <c r="C1419" s="2">
        <v>44635.644432870373</v>
      </c>
      <c r="D1419" s="1" t="s">
        <v>13</v>
      </c>
      <c r="E1419" s="1" t="s">
        <v>15</v>
      </c>
      <c r="F1419" s="1" t="s">
        <v>119</v>
      </c>
      <c r="G1419" s="1" t="s">
        <v>143</v>
      </c>
      <c r="M1419" s="6">
        <f t="shared" si="44"/>
        <v>44636</v>
      </c>
      <c r="N1419" s="7">
        <f t="shared" si="45"/>
        <v>44635.644432870373</v>
      </c>
      <c r="O1419" s="7"/>
      <c r="P1419" s="7"/>
    </row>
    <row r="1420" spans="1:16" x14ac:dyDescent="0.3">
      <c r="A1420" s="1" t="s">
        <v>5</v>
      </c>
      <c r="B1420" s="1">
        <v>113</v>
      </c>
      <c r="C1420" s="2">
        <v>44635.645127314812</v>
      </c>
      <c r="D1420" s="1" t="s">
        <v>13</v>
      </c>
      <c r="E1420" s="1" t="s">
        <v>15</v>
      </c>
      <c r="F1420" s="1" t="s">
        <v>119</v>
      </c>
      <c r="G1420" s="1" t="s">
        <v>143</v>
      </c>
      <c r="M1420" s="6">
        <f t="shared" si="44"/>
        <v>44636</v>
      </c>
      <c r="N1420" s="7">
        <f t="shared" si="45"/>
        <v>44635.645127314812</v>
      </c>
      <c r="O1420" s="7"/>
      <c r="P1420" s="7"/>
    </row>
    <row r="1421" spans="1:16" x14ac:dyDescent="0.3">
      <c r="A1421" s="1" t="s">
        <v>5</v>
      </c>
      <c r="B1421" s="1">
        <v>118</v>
      </c>
      <c r="C1421" s="2">
        <v>44635.645821759259</v>
      </c>
      <c r="D1421" s="1" t="s">
        <v>13</v>
      </c>
      <c r="E1421" s="1" t="s">
        <v>15</v>
      </c>
      <c r="F1421" s="1" t="s">
        <v>119</v>
      </c>
      <c r="G1421" s="1" t="s">
        <v>143</v>
      </c>
      <c r="M1421" s="6">
        <f t="shared" si="44"/>
        <v>44636</v>
      </c>
      <c r="N1421" s="7">
        <f t="shared" si="45"/>
        <v>44635.645821759259</v>
      </c>
      <c r="O1421" s="7"/>
      <c r="P1421" s="7"/>
    </row>
    <row r="1422" spans="1:16" x14ac:dyDescent="0.3">
      <c r="A1422" s="1" t="s">
        <v>5</v>
      </c>
      <c r="B1422" s="1">
        <v>120</v>
      </c>
      <c r="C1422" s="2">
        <v>44635.646516203706</v>
      </c>
      <c r="D1422" s="1" t="s">
        <v>13</v>
      </c>
      <c r="E1422" s="1" t="s">
        <v>15</v>
      </c>
      <c r="F1422" s="1" t="s">
        <v>119</v>
      </c>
      <c r="G1422" s="1" t="s">
        <v>143</v>
      </c>
      <c r="M1422" s="6">
        <f t="shared" si="44"/>
        <v>44636</v>
      </c>
      <c r="N1422" s="7">
        <f t="shared" si="45"/>
        <v>44635.646516203706</v>
      </c>
      <c r="O1422" s="7"/>
      <c r="P1422" s="7"/>
    </row>
    <row r="1423" spans="1:16" x14ac:dyDescent="0.3">
      <c r="A1423" s="1" t="s">
        <v>5</v>
      </c>
      <c r="B1423" s="1">
        <v>105</v>
      </c>
      <c r="C1423" s="2">
        <v>44635.647210648145</v>
      </c>
      <c r="D1423" s="1" t="s">
        <v>13</v>
      </c>
      <c r="E1423" s="1" t="s">
        <v>15</v>
      </c>
      <c r="F1423" s="1" t="s">
        <v>119</v>
      </c>
      <c r="G1423" s="1" t="s">
        <v>143</v>
      </c>
      <c r="M1423" s="6">
        <f t="shared" si="44"/>
        <v>44636</v>
      </c>
      <c r="N1423" s="7">
        <f t="shared" si="45"/>
        <v>44635.647210648145</v>
      </c>
      <c r="O1423" s="7"/>
      <c r="P1423" s="7"/>
    </row>
    <row r="1424" spans="1:16" x14ac:dyDescent="0.3">
      <c r="A1424" s="1" t="s">
        <v>5</v>
      </c>
      <c r="B1424" s="1">
        <v>105</v>
      </c>
      <c r="C1424" s="2">
        <v>44635.647905092592</v>
      </c>
      <c r="D1424" s="1" t="s">
        <v>13</v>
      </c>
      <c r="E1424" s="1" t="s">
        <v>15</v>
      </c>
      <c r="F1424" s="1" t="s">
        <v>119</v>
      </c>
      <c r="G1424" s="1" t="s">
        <v>143</v>
      </c>
      <c r="M1424" s="6">
        <f t="shared" si="44"/>
        <v>44636</v>
      </c>
      <c r="N1424" s="7">
        <f t="shared" si="45"/>
        <v>44635.647905092592</v>
      </c>
      <c r="O1424" s="7"/>
      <c r="P1424" s="7"/>
    </row>
    <row r="1425" spans="1:16" x14ac:dyDescent="0.3">
      <c r="A1425" s="1" t="s">
        <v>5</v>
      </c>
      <c r="B1425" s="1">
        <v>104</v>
      </c>
      <c r="C1425" s="2">
        <v>44635.648564814815</v>
      </c>
      <c r="D1425" s="1" t="s">
        <v>13</v>
      </c>
      <c r="E1425" s="1" t="s">
        <v>15</v>
      </c>
      <c r="F1425" s="1" t="s">
        <v>119</v>
      </c>
      <c r="G1425" s="1" t="s">
        <v>143</v>
      </c>
      <c r="M1425" s="6">
        <f t="shared" si="44"/>
        <v>44636</v>
      </c>
      <c r="N1425" s="7">
        <f t="shared" si="45"/>
        <v>44635.648564814815</v>
      </c>
      <c r="O1425" s="7"/>
      <c r="P1425" s="7"/>
    </row>
    <row r="1426" spans="1:16" x14ac:dyDescent="0.3">
      <c r="A1426" s="1" t="s">
        <v>5</v>
      </c>
      <c r="B1426" s="1">
        <v>108</v>
      </c>
      <c r="C1426" s="2">
        <v>44635.648599537039</v>
      </c>
      <c r="D1426" s="1" t="s">
        <v>13</v>
      </c>
      <c r="E1426" s="1" t="s">
        <v>15</v>
      </c>
      <c r="F1426" s="1" t="s">
        <v>119</v>
      </c>
      <c r="G1426" s="1" t="s">
        <v>143</v>
      </c>
      <c r="M1426" s="6">
        <f t="shared" si="44"/>
        <v>44636</v>
      </c>
      <c r="N1426" s="7">
        <f t="shared" si="45"/>
        <v>44635.648599537039</v>
      </c>
      <c r="O1426" s="7"/>
      <c r="P1426" s="7"/>
    </row>
    <row r="1427" spans="1:16" x14ac:dyDescent="0.3">
      <c r="A1427" s="1" t="s">
        <v>5</v>
      </c>
      <c r="B1427" s="1">
        <v>104</v>
      </c>
      <c r="C1427" s="2">
        <v>44635.649293981478</v>
      </c>
      <c r="D1427" s="1" t="s">
        <v>13</v>
      </c>
      <c r="E1427" s="1" t="s">
        <v>15</v>
      </c>
      <c r="F1427" s="1" t="s">
        <v>119</v>
      </c>
      <c r="G1427" s="1" t="s">
        <v>143</v>
      </c>
      <c r="M1427" s="6">
        <f t="shared" si="44"/>
        <v>44636</v>
      </c>
      <c r="N1427" s="7">
        <f t="shared" si="45"/>
        <v>44635.649293981478</v>
      </c>
      <c r="O1427" s="7"/>
      <c r="P1427" s="7"/>
    </row>
    <row r="1428" spans="1:16" x14ac:dyDescent="0.3">
      <c r="A1428" s="1" t="s">
        <v>5</v>
      </c>
      <c r="B1428" s="1">
        <v>107</v>
      </c>
      <c r="C1428" s="2">
        <v>44635.649988425925</v>
      </c>
      <c r="D1428" s="1" t="s">
        <v>13</v>
      </c>
      <c r="E1428" s="1" t="s">
        <v>15</v>
      </c>
      <c r="F1428" s="1" t="s">
        <v>119</v>
      </c>
      <c r="G1428" s="1" t="s">
        <v>143</v>
      </c>
      <c r="M1428" s="6">
        <f t="shared" si="44"/>
        <v>44636</v>
      </c>
      <c r="N1428" s="7">
        <f t="shared" si="45"/>
        <v>44635.649988425925</v>
      </c>
      <c r="O1428" s="7"/>
      <c r="P1428" s="7"/>
    </row>
    <row r="1429" spans="1:16" x14ac:dyDescent="0.3">
      <c r="A1429" s="1" t="s">
        <v>5</v>
      </c>
      <c r="B1429" s="1">
        <v>100</v>
      </c>
      <c r="C1429" s="2">
        <v>44635.650682870371</v>
      </c>
      <c r="D1429" s="1" t="s">
        <v>13</v>
      </c>
      <c r="E1429" s="1" t="s">
        <v>15</v>
      </c>
      <c r="F1429" s="1" t="s">
        <v>119</v>
      </c>
      <c r="G1429" s="1" t="s">
        <v>143</v>
      </c>
      <c r="M1429" s="6">
        <f t="shared" si="44"/>
        <v>44636</v>
      </c>
      <c r="N1429" s="7">
        <f t="shared" si="45"/>
        <v>44635.650682870371</v>
      </c>
      <c r="O1429" s="7"/>
      <c r="P1429" s="7"/>
    </row>
    <row r="1430" spans="1:16" x14ac:dyDescent="0.3">
      <c r="A1430" s="1" t="s">
        <v>5</v>
      </c>
      <c r="B1430" s="1">
        <v>104</v>
      </c>
      <c r="C1430" s="2">
        <v>44635.651377314818</v>
      </c>
      <c r="D1430" s="1" t="s">
        <v>13</v>
      </c>
      <c r="E1430" s="1" t="s">
        <v>15</v>
      </c>
      <c r="F1430" s="1" t="s">
        <v>119</v>
      </c>
      <c r="G1430" s="1" t="s">
        <v>143</v>
      </c>
      <c r="M1430" s="6">
        <f t="shared" si="44"/>
        <v>44636</v>
      </c>
      <c r="N1430" s="7">
        <f t="shared" si="45"/>
        <v>44635.651377314818</v>
      </c>
      <c r="O1430" s="7"/>
      <c r="P1430" s="7"/>
    </row>
    <row r="1431" spans="1:16" x14ac:dyDescent="0.3">
      <c r="A1431" s="1" t="s">
        <v>5</v>
      </c>
      <c r="B1431" s="1">
        <v>102</v>
      </c>
      <c r="C1431" s="2">
        <v>44635.652071759258</v>
      </c>
      <c r="D1431" s="1" t="s">
        <v>13</v>
      </c>
      <c r="E1431" s="1" t="s">
        <v>15</v>
      </c>
      <c r="F1431" s="1" t="s">
        <v>119</v>
      </c>
      <c r="G1431" s="1" t="s">
        <v>143</v>
      </c>
      <c r="M1431" s="6">
        <f t="shared" si="44"/>
        <v>44636</v>
      </c>
      <c r="N1431" s="7">
        <f t="shared" si="45"/>
        <v>44635.652071759258</v>
      </c>
      <c r="O1431" s="7"/>
      <c r="P1431" s="7"/>
    </row>
    <row r="1432" spans="1:16" x14ac:dyDescent="0.3">
      <c r="A1432" s="1" t="s">
        <v>5</v>
      </c>
      <c r="B1432" s="1">
        <v>99</v>
      </c>
      <c r="C1432" s="2">
        <v>44635.652766203704</v>
      </c>
      <c r="D1432" s="1" t="s">
        <v>13</v>
      </c>
      <c r="E1432" s="1" t="s">
        <v>15</v>
      </c>
      <c r="F1432" s="1" t="s">
        <v>119</v>
      </c>
      <c r="G1432" s="1" t="s">
        <v>143</v>
      </c>
      <c r="M1432" s="6">
        <f t="shared" si="44"/>
        <v>44636</v>
      </c>
      <c r="N1432" s="7">
        <f t="shared" si="45"/>
        <v>44635.652766203704</v>
      </c>
      <c r="O1432" s="7"/>
      <c r="P1432" s="7"/>
    </row>
    <row r="1433" spans="1:16" x14ac:dyDescent="0.3">
      <c r="A1433" s="1" t="s">
        <v>5</v>
      </c>
      <c r="B1433" s="1">
        <v>101</v>
      </c>
      <c r="C1433" s="2">
        <v>44635.653460648151</v>
      </c>
      <c r="D1433" s="1" t="s">
        <v>13</v>
      </c>
      <c r="E1433" s="1" t="s">
        <v>15</v>
      </c>
      <c r="F1433" s="1" t="s">
        <v>119</v>
      </c>
      <c r="G1433" s="1" t="s">
        <v>143</v>
      </c>
      <c r="M1433" s="6">
        <f t="shared" si="44"/>
        <v>44636</v>
      </c>
      <c r="N1433" s="7">
        <f t="shared" si="45"/>
        <v>44635.653460648151</v>
      </c>
      <c r="O1433" s="7"/>
      <c r="P1433" s="7"/>
    </row>
    <row r="1434" spans="1:16" x14ac:dyDescent="0.3">
      <c r="A1434" s="1" t="s">
        <v>5</v>
      </c>
      <c r="B1434" s="1">
        <v>98</v>
      </c>
      <c r="C1434" s="2">
        <v>44635.65415509259</v>
      </c>
      <c r="D1434" s="1" t="s">
        <v>13</v>
      </c>
      <c r="E1434" s="1" t="s">
        <v>15</v>
      </c>
      <c r="F1434" s="1" t="s">
        <v>119</v>
      </c>
      <c r="G1434" s="1" t="s">
        <v>143</v>
      </c>
      <c r="M1434" s="6">
        <f t="shared" si="44"/>
        <v>44636</v>
      </c>
      <c r="N1434" s="7">
        <f t="shared" si="45"/>
        <v>44635.65415509259</v>
      </c>
      <c r="O1434" s="7"/>
      <c r="P1434" s="7"/>
    </row>
    <row r="1435" spans="1:16" x14ac:dyDescent="0.3">
      <c r="A1435" s="1" t="s">
        <v>5</v>
      </c>
      <c r="B1435" s="1">
        <v>100</v>
      </c>
      <c r="C1435" s="2">
        <v>44635.654803240737</v>
      </c>
      <c r="D1435" s="1" t="s">
        <v>13</v>
      </c>
      <c r="E1435" s="1" t="s">
        <v>15</v>
      </c>
      <c r="F1435" s="1" t="s">
        <v>119</v>
      </c>
      <c r="G1435" s="1" t="s">
        <v>143</v>
      </c>
      <c r="M1435" s="6">
        <f t="shared" si="44"/>
        <v>44636</v>
      </c>
      <c r="N1435" s="7">
        <f t="shared" si="45"/>
        <v>44635.654803240737</v>
      </c>
      <c r="O1435" s="7"/>
      <c r="P1435" s="7"/>
    </row>
    <row r="1436" spans="1:16" x14ac:dyDescent="0.3">
      <c r="A1436" s="1" t="s">
        <v>5</v>
      </c>
      <c r="B1436" s="1">
        <v>99</v>
      </c>
      <c r="C1436" s="2">
        <v>44635.654849537037</v>
      </c>
      <c r="D1436" s="1" t="s">
        <v>13</v>
      </c>
      <c r="E1436" s="1" t="s">
        <v>15</v>
      </c>
      <c r="F1436" s="1" t="s">
        <v>119</v>
      </c>
      <c r="G1436" s="1" t="s">
        <v>143</v>
      </c>
      <c r="M1436" s="6">
        <f t="shared" si="44"/>
        <v>44636</v>
      </c>
      <c r="N1436" s="7">
        <f t="shared" si="45"/>
        <v>44635.654849537037</v>
      </c>
      <c r="O1436" s="7"/>
      <c r="P1436" s="7"/>
    </row>
    <row r="1437" spans="1:16" x14ac:dyDescent="0.3">
      <c r="A1437" s="1" t="s">
        <v>5</v>
      </c>
      <c r="B1437" s="1">
        <v>97</v>
      </c>
      <c r="C1437" s="2">
        <v>44635.655543981484</v>
      </c>
      <c r="D1437" s="1" t="s">
        <v>13</v>
      </c>
      <c r="E1437" s="1" t="s">
        <v>15</v>
      </c>
      <c r="F1437" s="1" t="s">
        <v>119</v>
      </c>
      <c r="G1437" s="1" t="s">
        <v>143</v>
      </c>
      <c r="M1437" s="6">
        <f t="shared" si="44"/>
        <v>44636</v>
      </c>
      <c r="N1437" s="7">
        <f t="shared" si="45"/>
        <v>44635.655543981484</v>
      </c>
      <c r="O1437" s="7"/>
      <c r="P1437" s="7"/>
    </row>
    <row r="1438" spans="1:16" x14ac:dyDescent="0.3">
      <c r="A1438" s="1" t="s">
        <v>5</v>
      </c>
      <c r="B1438" s="1">
        <v>92</v>
      </c>
      <c r="C1438" s="2">
        <v>44635.656238425923</v>
      </c>
      <c r="D1438" s="1" t="s">
        <v>13</v>
      </c>
      <c r="E1438" s="1" t="s">
        <v>15</v>
      </c>
      <c r="F1438" s="1" t="s">
        <v>119</v>
      </c>
      <c r="G1438" s="1" t="s">
        <v>143</v>
      </c>
      <c r="M1438" s="6">
        <f t="shared" si="44"/>
        <v>44636</v>
      </c>
      <c r="N1438" s="7">
        <f t="shared" si="45"/>
        <v>44635.656238425923</v>
      </c>
      <c r="O1438" s="7"/>
      <c r="P1438" s="7"/>
    </row>
    <row r="1439" spans="1:16" x14ac:dyDescent="0.3">
      <c r="A1439" s="1" t="s">
        <v>5</v>
      </c>
      <c r="B1439" s="1">
        <v>97</v>
      </c>
      <c r="C1439" s="2">
        <v>44635.65693287037</v>
      </c>
      <c r="D1439" s="1" t="s">
        <v>13</v>
      </c>
      <c r="E1439" s="1" t="s">
        <v>15</v>
      </c>
      <c r="F1439" s="1" t="s">
        <v>119</v>
      </c>
      <c r="G1439" s="1" t="s">
        <v>143</v>
      </c>
      <c r="M1439" s="6">
        <f t="shared" si="44"/>
        <v>44636</v>
      </c>
      <c r="N1439" s="7">
        <f t="shared" si="45"/>
        <v>44635.65693287037</v>
      </c>
      <c r="O1439" s="7"/>
      <c r="P1439" s="7"/>
    </row>
    <row r="1440" spans="1:16" x14ac:dyDescent="0.3">
      <c r="A1440" s="1" t="s">
        <v>5</v>
      </c>
      <c r="B1440" s="1">
        <v>98</v>
      </c>
      <c r="C1440" s="2">
        <v>44635.657627314817</v>
      </c>
      <c r="D1440" s="1" t="s">
        <v>13</v>
      </c>
      <c r="E1440" s="1" t="s">
        <v>15</v>
      </c>
      <c r="F1440" s="1" t="s">
        <v>119</v>
      </c>
      <c r="G1440" s="1" t="s">
        <v>143</v>
      </c>
      <c r="M1440" s="6">
        <f t="shared" si="44"/>
        <v>44636</v>
      </c>
      <c r="N1440" s="7">
        <f t="shared" si="45"/>
        <v>44635.657627314817</v>
      </c>
      <c r="O1440" s="7"/>
      <c r="P1440" s="7"/>
    </row>
    <row r="1441" spans="1:16" x14ac:dyDescent="0.3">
      <c r="A1441" s="1" t="s">
        <v>5</v>
      </c>
      <c r="B1441" s="1">
        <v>95</v>
      </c>
      <c r="C1441" s="2">
        <v>44635.658321759256</v>
      </c>
      <c r="D1441" s="1" t="s">
        <v>13</v>
      </c>
      <c r="E1441" s="1" t="s">
        <v>15</v>
      </c>
      <c r="F1441" s="1" t="s">
        <v>119</v>
      </c>
      <c r="G1441" s="1" t="s">
        <v>143</v>
      </c>
      <c r="M1441" s="6">
        <f t="shared" si="44"/>
        <v>44636</v>
      </c>
      <c r="N1441" s="7">
        <f t="shared" si="45"/>
        <v>44635.658321759256</v>
      </c>
      <c r="O1441" s="7"/>
      <c r="P1441" s="7"/>
    </row>
    <row r="1442" spans="1:16" x14ac:dyDescent="0.3">
      <c r="A1442" s="1" t="s">
        <v>5</v>
      </c>
      <c r="B1442" s="1">
        <v>99</v>
      </c>
      <c r="C1442" s="2">
        <v>44635.659710648149</v>
      </c>
      <c r="D1442" s="1" t="s">
        <v>13</v>
      </c>
      <c r="E1442" s="1" t="s">
        <v>15</v>
      </c>
      <c r="F1442" s="1" t="s">
        <v>119</v>
      </c>
      <c r="G1442" s="1" t="s">
        <v>143</v>
      </c>
      <c r="M1442" s="6">
        <f t="shared" si="44"/>
        <v>44636</v>
      </c>
      <c r="N1442" s="7">
        <f t="shared" si="45"/>
        <v>44635.659710648149</v>
      </c>
      <c r="O1442" s="7"/>
      <c r="P1442" s="7"/>
    </row>
    <row r="1443" spans="1:16" x14ac:dyDescent="0.3">
      <c r="A1443" s="1" t="s">
        <v>5</v>
      </c>
      <c r="B1443" s="1">
        <v>101</v>
      </c>
      <c r="C1443" s="2">
        <v>44635.660405092596</v>
      </c>
      <c r="D1443" s="1" t="s">
        <v>13</v>
      </c>
      <c r="E1443" s="1" t="s">
        <v>15</v>
      </c>
      <c r="F1443" s="1" t="s">
        <v>119</v>
      </c>
      <c r="G1443" s="1" t="s">
        <v>143</v>
      </c>
      <c r="M1443" s="6">
        <f t="shared" si="44"/>
        <v>44636</v>
      </c>
      <c r="N1443" s="7">
        <f t="shared" si="45"/>
        <v>44635.660405092596</v>
      </c>
      <c r="O1443" s="7"/>
      <c r="P1443" s="7"/>
    </row>
    <row r="1444" spans="1:16" x14ac:dyDescent="0.3">
      <c r="A1444" s="1" t="s">
        <v>5</v>
      </c>
      <c r="B1444" s="1">
        <v>100</v>
      </c>
      <c r="C1444" s="2">
        <v>44635.661099537036</v>
      </c>
      <c r="D1444" s="1" t="s">
        <v>13</v>
      </c>
      <c r="E1444" s="1" t="s">
        <v>15</v>
      </c>
      <c r="F1444" s="1" t="s">
        <v>119</v>
      </c>
      <c r="G1444" s="1" t="s">
        <v>143</v>
      </c>
      <c r="M1444" s="6">
        <f t="shared" si="44"/>
        <v>44636</v>
      </c>
      <c r="N1444" s="7">
        <f t="shared" si="45"/>
        <v>44635.661099537036</v>
      </c>
      <c r="O1444" s="7"/>
      <c r="P1444" s="7"/>
    </row>
    <row r="1445" spans="1:16" x14ac:dyDescent="0.3">
      <c r="A1445" s="1" t="s">
        <v>5</v>
      </c>
      <c r="B1445" s="1">
        <v>94</v>
      </c>
      <c r="C1445" s="2">
        <v>44635.661793981482</v>
      </c>
      <c r="D1445" s="1" t="s">
        <v>13</v>
      </c>
      <c r="E1445" s="1" t="s">
        <v>15</v>
      </c>
      <c r="F1445" s="1" t="s">
        <v>119</v>
      </c>
      <c r="G1445" s="1" t="s">
        <v>143</v>
      </c>
      <c r="M1445" s="6">
        <f t="shared" si="44"/>
        <v>44636</v>
      </c>
      <c r="N1445" s="7">
        <f t="shared" si="45"/>
        <v>44635.661793981482</v>
      </c>
      <c r="O1445" s="7"/>
      <c r="P1445" s="7"/>
    </row>
    <row r="1446" spans="1:16" x14ac:dyDescent="0.3">
      <c r="A1446" s="1" t="s">
        <v>5</v>
      </c>
      <c r="B1446" s="1">
        <v>94</v>
      </c>
      <c r="C1446" s="2">
        <v>44635.662488425929</v>
      </c>
      <c r="D1446" s="1" t="s">
        <v>13</v>
      </c>
      <c r="E1446" s="1" t="s">
        <v>15</v>
      </c>
      <c r="F1446" s="1" t="s">
        <v>119</v>
      </c>
      <c r="G1446" s="1" t="s">
        <v>143</v>
      </c>
      <c r="M1446" s="6">
        <f t="shared" si="44"/>
        <v>44636</v>
      </c>
      <c r="N1446" s="7">
        <f t="shared" si="45"/>
        <v>44635.662488425929</v>
      </c>
      <c r="O1446" s="7"/>
      <c r="P1446" s="7"/>
    </row>
    <row r="1447" spans="1:16" x14ac:dyDescent="0.3">
      <c r="A1447" s="1" t="s">
        <v>5</v>
      </c>
      <c r="B1447" s="1">
        <v>103</v>
      </c>
      <c r="C1447" s="2">
        <v>44635.663182870368</v>
      </c>
      <c r="D1447" s="1" t="s">
        <v>13</v>
      </c>
      <c r="E1447" s="1" t="s">
        <v>15</v>
      </c>
      <c r="F1447" s="1" t="s">
        <v>119</v>
      </c>
      <c r="G1447" s="1" t="s">
        <v>143</v>
      </c>
      <c r="M1447" s="6">
        <f t="shared" si="44"/>
        <v>44636</v>
      </c>
      <c r="N1447" s="7">
        <f t="shared" si="45"/>
        <v>44635.663182870368</v>
      </c>
      <c r="O1447" s="7"/>
      <c r="P1447" s="7"/>
    </row>
    <row r="1448" spans="1:16" x14ac:dyDescent="0.3">
      <c r="A1448" s="1" t="s">
        <v>5</v>
      </c>
      <c r="B1448" s="1">
        <v>99</v>
      </c>
      <c r="C1448" s="2">
        <v>44635.663877314815</v>
      </c>
      <c r="D1448" s="1" t="s">
        <v>13</v>
      </c>
      <c r="E1448" s="1" t="s">
        <v>15</v>
      </c>
      <c r="F1448" s="1" t="s">
        <v>119</v>
      </c>
      <c r="G1448" s="1" t="s">
        <v>143</v>
      </c>
      <c r="M1448" s="6">
        <f t="shared" si="44"/>
        <v>44636</v>
      </c>
      <c r="N1448" s="7">
        <f t="shared" si="45"/>
        <v>44635.663877314815</v>
      </c>
      <c r="O1448" s="7"/>
      <c r="P1448" s="7"/>
    </row>
    <row r="1449" spans="1:16" x14ac:dyDescent="0.3">
      <c r="A1449" s="1" t="s">
        <v>5</v>
      </c>
      <c r="B1449" s="1">
        <v>93</v>
      </c>
      <c r="C1449" s="2">
        <v>44635.664571759262</v>
      </c>
      <c r="D1449" s="1" t="s">
        <v>13</v>
      </c>
      <c r="E1449" s="1" t="s">
        <v>15</v>
      </c>
      <c r="F1449" s="1" t="s">
        <v>119</v>
      </c>
      <c r="G1449" s="1" t="s">
        <v>143</v>
      </c>
      <c r="M1449" s="6">
        <f t="shared" si="44"/>
        <v>44636</v>
      </c>
      <c r="N1449" s="7">
        <f t="shared" si="45"/>
        <v>44635.664571759262</v>
      </c>
      <c r="O1449" s="7"/>
      <c r="P1449" s="7"/>
    </row>
    <row r="1450" spans="1:16" x14ac:dyDescent="0.3">
      <c r="A1450" s="1" t="s">
        <v>5</v>
      </c>
      <c r="B1450" s="1">
        <v>93</v>
      </c>
      <c r="C1450" s="2">
        <v>44635.665266203701</v>
      </c>
      <c r="D1450" s="1" t="s">
        <v>13</v>
      </c>
      <c r="E1450" s="1" t="s">
        <v>15</v>
      </c>
      <c r="F1450" s="1" t="s">
        <v>119</v>
      </c>
      <c r="G1450" s="1" t="s">
        <v>143</v>
      </c>
      <c r="M1450" s="6">
        <f t="shared" si="44"/>
        <v>44636</v>
      </c>
      <c r="N1450" s="7">
        <f t="shared" si="45"/>
        <v>44635.665266203701</v>
      </c>
      <c r="O1450" s="7"/>
      <c r="P1450" s="7"/>
    </row>
    <row r="1451" spans="1:16" x14ac:dyDescent="0.3">
      <c r="A1451" s="1" t="s">
        <v>5</v>
      </c>
      <c r="B1451" s="1">
        <v>95</v>
      </c>
      <c r="C1451" s="2">
        <v>44635.665960648148</v>
      </c>
      <c r="D1451" s="1" t="s">
        <v>13</v>
      </c>
      <c r="E1451" s="1" t="s">
        <v>15</v>
      </c>
      <c r="F1451" s="1" t="s">
        <v>119</v>
      </c>
      <c r="G1451" s="1" t="s">
        <v>143</v>
      </c>
      <c r="M1451" s="6">
        <f t="shared" si="44"/>
        <v>44636</v>
      </c>
      <c r="N1451" s="7">
        <f t="shared" si="45"/>
        <v>44635.665960648148</v>
      </c>
      <c r="O1451" s="7"/>
      <c r="P1451" s="7"/>
    </row>
    <row r="1452" spans="1:16" x14ac:dyDescent="0.3">
      <c r="A1452" s="1" t="s">
        <v>5</v>
      </c>
      <c r="B1452" s="1">
        <v>98</v>
      </c>
      <c r="C1452" s="2">
        <v>44635.666655092595</v>
      </c>
      <c r="D1452" s="1" t="s">
        <v>13</v>
      </c>
      <c r="E1452" s="1" t="s">
        <v>15</v>
      </c>
      <c r="F1452" s="1" t="s">
        <v>119</v>
      </c>
      <c r="G1452" s="1" t="s">
        <v>143</v>
      </c>
      <c r="M1452" s="6">
        <f t="shared" si="44"/>
        <v>44636</v>
      </c>
      <c r="N1452" s="7">
        <f t="shared" si="45"/>
        <v>44635.666655092595</v>
      </c>
      <c r="O1452" s="7"/>
      <c r="P1452" s="7"/>
    </row>
    <row r="1453" spans="1:16" x14ac:dyDescent="0.3">
      <c r="A1453" s="1" t="s">
        <v>5</v>
      </c>
      <c r="B1453" s="1">
        <v>96</v>
      </c>
      <c r="C1453" s="2">
        <v>44635.667349537034</v>
      </c>
      <c r="D1453" s="1" t="s">
        <v>13</v>
      </c>
      <c r="E1453" s="1" t="s">
        <v>15</v>
      </c>
      <c r="F1453" s="1" t="s">
        <v>119</v>
      </c>
      <c r="G1453" s="1" t="s">
        <v>143</v>
      </c>
      <c r="M1453" s="6">
        <f t="shared" si="44"/>
        <v>44636</v>
      </c>
      <c r="N1453" s="7">
        <f t="shared" si="45"/>
        <v>44635.667349537034</v>
      </c>
      <c r="O1453" s="7"/>
      <c r="P1453" s="7"/>
    </row>
    <row r="1454" spans="1:16" x14ac:dyDescent="0.3">
      <c r="A1454" s="1" t="s">
        <v>5</v>
      </c>
      <c r="B1454" s="1">
        <v>93</v>
      </c>
      <c r="C1454" s="2">
        <v>44635.668043981481</v>
      </c>
      <c r="D1454" s="1" t="s">
        <v>13</v>
      </c>
      <c r="E1454" s="1" t="s">
        <v>15</v>
      </c>
      <c r="F1454" s="1" t="s">
        <v>119</v>
      </c>
      <c r="G1454" s="1" t="s">
        <v>143</v>
      </c>
      <c r="M1454" s="6">
        <f t="shared" si="44"/>
        <v>44636</v>
      </c>
      <c r="N1454" s="7">
        <f t="shared" si="45"/>
        <v>44635.668043981481</v>
      </c>
      <c r="O1454" s="7"/>
      <c r="P1454" s="7"/>
    </row>
    <row r="1455" spans="1:16" x14ac:dyDescent="0.3">
      <c r="A1455" s="1" t="s">
        <v>5</v>
      </c>
      <c r="B1455" s="1">
        <v>97</v>
      </c>
      <c r="C1455" s="2">
        <v>44635.668738425928</v>
      </c>
      <c r="D1455" s="1" t="s">
        <v>13</v>
      </c>
      <c r="E1455" s="1" t="s">
        <v>15</v>
      </c>
      <c r="F1455" s="1" t="s">
        <v>119</v>
      </c>
      <c r="G1455" s="1" t="s">
        <v>143</v>
      </c>
      <c r="M1455" s="6">
        <f t="shared" si="44"/>
        <v>44636</v>
      </c>
      <c r="N1455" s="7">
        <f t="shared" si="45"/>
        <v>44635.668738425928</v>
      </c>
      <c r="O1455" s="7"/>
      <c r="P1455" s="7"/>
    </row>
    <row r="1456" spans="1:16" x14ac:dyDescent="0.3">
      <c r="A1456" s="1" t="s">
        <v>5</v>
      </c>
      <c r="B1456" s="1">
        <v>93</v>
      </c>
      <c r="C1456" s="2">
        <v>44635.669432870367</v>
      </c>
      <c r="D1456" s="1" t="s">
        <v>13</v>
      </c>
      <c r="E1456" s="1" t="s">
        <v>15</v>
      </c>
      <c r="F1456" s="1" t="s">
        <v>119</v>
      </c>
      <c r="G1456" s="1" t="s">
        <v>143</v>
      </c>
      <c r="M1456" s="6">
        <f t="shared" si="44"/>
        <v>44636</v>
      </c>
      <c r="N1456" s="7">
        <f t="shared" si="45"/>
        <v>44635.669432870367</v>
      </c>
      <c r="O1456" s="7"/>
      <c r="P1456" s="7"/>
    </row>
    <row r="1457" spans="1:16" x14ac:dyDescent="0.3">
      <c r="A1457" s="1" t="s">
        <v>5</v>
      </c>
      <c r="B1457" s="1">
        <v>97</v>
      </c>
      <c r="C1457" s="2">
        <v>44635.670127314814</v>
      </c>
      <c r="D1457" s="1" t="s">
        <v>13</v>
      </c>
      <c r="E1457" s="1" t="s">
        <v>15</v>
      </c>
      <c r="F1457" s="1" t="s">
        <v>119</v>
      </c>
      <c r="G1457" s="1" t="s">
        <v>143</v>
      </c>
      <c r="M1457" s="6">
        <f t="shared" si="44"/>
        <v>44636</v>
      </c>
      <c r="N1457" s="7">
        <f t="shared" si="45"/>
        <v>44635.670127314814</v>
      </c>
      <c r="O1457" s="7"/>
      <c r="P1457" s="7"/>
    </row>
    <row r="1458" spans="1:16" x14ac:dyDescent="0.3">
      <c r="A1458" s="1" t="s">
        <v>5</v>
      </c>
      <c r="B1458" s="1">
        <v>96</v>
      </c>
      <c r="C1458" s="2">
        <v>44635.671516203707</v>
      </c>
      <c r="D1458" s="1" t="s">
        <v>13</v>
      </c>
      <c r="E1458" s="1" t="s">
        <v>15</v>
      </c>
      <c r="F1458" s="1" t="s">
        <v>119</v>
      </c>
      <c r="G1458" s="1" t="s">
        <v>143</v>
      </c>
      <c r="M1458" s="6">
        <f t="shared" si="44"/>
        <v>44636</v>
      </c>
      <c r="N1458" s="7">
        <f t="shared" si="45"/>
        <v>44635.671516203707</v>
      </c>
      <c r="O1458" s="7"/>
      <c r="P1458" s="7"/>
    </row>
    <row r="1459" spans="1:16" x14ac:dyDescent="0.3">
      <c r="A1459" s="1" t="s">
        <v>5</v>
      </c>
      <c r="B1459" s="1">
        <v>96</v>
      </c>
      <c r="C1459" s="2">
        <v>44635.672210648147</v>
      </c>
      <c r="D1459" s="1" t="s">
        <v>13</v>
      </c>
      <c r="E1459" s="1" t="s">
        <v>15</v>
      </c>
      <c r="F1459" s="1" t="s">
        <v>119</v>
      </c>
      <c r="G1459" s="1" t="s">
        <v>143</v>
      </c>
      <c r="M1459" s="6">
        <f t="shared" si="44"/>
        <v>44636</v>
      </c>
      <c r="N1459" s="7">
        <f t="shared" si="45"/>
        <v>44635.672210648147</v>
      </c>
      <c r="O1459" s="7"/>
      <c r="P1459" s="7"/>
    </row>
    <row r="1460" spans="1:16" x14ac:dyDescent="0.3">
      <c r="A1460" s="1" t="s">
        <v>5</v>
      </c>
      <c r="B1460" s="1">
        <v>91</v>
      </c>
      <c r="C1460" s="2">
        <v>44635.672905092593</v>
      </c>
      <c r="D1460" s="1" t="s">
        <v>13</v>
      </c>
      <c r="E1460" s="1" t="s">
        <v>15</v>
      </c>
      <c r="F1460" s="1" t="s">
        <v>119</v>
      </c>
      <c r="G1460" s="1" t="s">
        <v>143</v>
      </c>
      <c r="M1460" s="6">
        <f t="shared" si="44"/>
        <v>44636</v>
      </c>
      <c r="N1460" s="7">
        <f t="shared" si="45"/>
        <v>44635.672905092593</v>
      </c>
      <c r="O1460" s="7"/>
      <c r="P1460" s="7"/>
    </row>
    <row r="1461" spans="1:16" x14ac:dyDescent="0.3">
      <c r="A1461" s="1" t="s">
        <v>5</v>
      </c>
      <c r="B1461" s="1">
        <v>96</v>
      </c>
      <c r="C1461" s="2">
        <v>44635.67359953704</v>
      </c>
      <c r="D1461" s="1" t="s">
        <v>13</v>
      </c>
      <c r="E1461" s="1" t="s">
        <v>15</v>
      </c>
      <c r="F1461" s="1" t="s">
        <v>119</v>
      </c>
      <c r="G1461" s="1" t="s">
        <v>143</v>
      </c>
      <c r="M1461" s="6">
        <f t="shared" si="44"/>
        <v>44636</v>
      </c>
      <c r="N1461" s="7">
        <f t="shared" si="45"/>
        <v>44635.67359953704</v>
      </c>
      <c r="O1461" s="7"/>
      <c r="P1461" s="7"/>
    </row>
    <row r="1462" spans="1:16" x14ac:dyDescent="0.3">
      <c r="A1462" s="1" t="s">
        <v>5</v>
      </c>
      <c r="B1462" s="1">
        <v>99</v>
      </c>
      <c r="C1462" s="2">
        <v>44635.674293981479</v>
      </c>
      <c r="D1462" s="1" t="s">
        <v>13</v>
      </c>
      <c r="E1462" s="1" t="s">
        <v>15</v>
      </c>
      <c r="F1462" s="1" t="s">
        <v>119</v>
      </c>
      <c r="G1462" s="1" t="s">
        <v>143</v>
      </c>
      <c r="M1462" s="6">
        <f t="shared" si="44"/>
        <v>44636</v>
      </c>
      <c r="N1462" s="7">
        <f t="shared" si="45"/>
        <v>44635.674293981479</v>
      </c>
      <c r="O1462" s="7"/>
      <c r="P1462" s="7"/>
    </row>
    <row r="1463" spans="1:16" x14ac:dyDescent="0.3">
      <c r="A1463" s="1" t="s">
        <v>5</v>
      </c>
      <c r="B1463" s="1">
        <v>103</v>
      </c>
      <c r="C1463" s="2">
        <v>44635.674988425926</v>
      </c>
      <c r="D1463" s="1" t="s">
        <v>13</v>
      </c>
      <c r="E1463" s="1" t="s">
        <v>15</v>
      </c>
      <c r="F1463" s="1" t="s">
        <v>119</v>
      </c>
      <c r="G1463" s="1" t="s">
        <v>143</v>
      </c>
      <c r="M1463" s="6">
        <f t="shared" si="44"/>
        <v>44636</v>
      </c>
      <c r="N1463" s="7">
        <f t="shared" si="45"/>
        <v>44635.674988425926</v>
      </c>
      <c r="O1463" s="7"/>
      <c r="P1463" s="7"/>
    </row>
    <row r="1464" spans="1:16" x14ac:dyDescent="0.3">
      <c r="A1464" s="1" t="s">
        <v>5</v>
      </c>
      <c r="B1464" s="1">
        <v>104</v>
      </c>
      <c r="C1464" s="2">
        <v>44635.675393518519</v>
      </c>
      <c r="D1464" s="1" t="s">
        <v>13</v>
      </c>
      <c r="E1464" s="1" t="s">
        <v>15</v>
      </c>
      <c r="F1464" s="1" t="s">
        <v>119</v>
      </c>
      <c r="G1464" s="1" t="s">
        <v>143</v>
      </c>
      <c r="M1464" s="6">
        <f t="shared" si="44"/>
        <v>44636</v>
      </c>
      <c r="N1464" s="7">
        <f t="shared" si="45"/>
        <v>44635.675393518519</v>
      </c>
      <c r="O1464" s="7"/>
      <c r="P1464" s="7"/>
    </row>
    <row r="1465" spans="1:16" x14ac:dyDescent="0.3">
      <c r="A1465" s="1" t="s">
        <v>5</v>
      </c>
      <c r="B1465" s="1">
        <v>104</v>
      </c>
      <c r="C1465" s="2">
        <v>44635.675682870373</v>
      </c>
      <c r="D1465" s="1" t="s">
        <v>13</v>
      </c>
      <c r="E1465" s="1" t="s">
        <v>15</v>
      </c>
      <c r="F1465" s="1" t="s">
        <v>119</v>
      </c>
      <c r="G1465" s="1" t="s">
        <v>143</v>
      </c>
      <c r="M1465" s="6">
        <f t="shared" si="44"/>
        <v>44636</v>
      </c>
      <c r="N1465" s="7">
        <f t="shared" si="45"/>
        <v>44635.675682870373</v>
      </c>
      <c r="O1465" s="7"/>
      <c r="P1465" s="7"/>
    </row>
    <row r="1466" spans="1:16" x14ac:dyDescent="0.3">
      <c r="A1466" s="1" t="s">
        <v>5</v>
      </c>
      <c r="B1466" s="1">
        <v>98</v>
      </c>
      <c r="C1466" s="2">
        <v>44635.676377314812</v>
      </c>
      <c r="D1466" s="1" t="s">
        <v>13</v>
      </c>
      <c r="E1466" s="1" t="s">
        <v>15</v>
      </c>
      <c r="F1466" s="1" t="s">
        <v>119</v>
      </c>
      <c r="G1466" s="1" t="s">
        <v>143</v>
      </c>
      <c r="M1466" s="6">
        <f t="shared" si="44"/>
        <v>44636</v>
      </c>
      <c r="N1466" s="7">
        <f t="shared" si="45"/>
        <v>44635.676377314812</v>
      </c>
      <c r="O1466" s="7"/>
      <c r="P1466" s="7"/>
    </row>
    <row r="1467" spans="1:16" x14ac:dyDescent="0.3">
      <c r="A1467" s="1" t="s">
        <v>5</v>
      </c>
      <c r="B1467" s="1">
        <v>96</v>
      </c>
      <c r="C1467" s="2">
        <v>44635.677071759259</v>
      </c>
      <c r="D1467" s="1" t="s">
        <v>13</v>
      </c>
      <c r="E1467" s="1" t="s">
        <v>15</v>
      </c>
      <c r="F1467" s="1" t="s">
        <v>119</v>
      </c>
      <c r="G1467" s="1" t="s">
        <v>143</v>
      </c>
      <c r="M1467" s="6">
        <f t="shared" si="44"/>
        <v>44636</v>
      </c>
      <c r="N1467" s="7">
        <f t="shared" si="45"/>
        <v>44635.677071759259</v>
      </c>
      <c r="O1467" s="7"/>
      <c r="P1467" s="7"/>
    </row>
    <row r="1468" spans="1:16" x14ac:dyDescent="0.3">
      <c r="A1468" s="1" t="s">
        <v>5</v>
      </c>
      <c r="B1468" s="1">
        <v>100</v>
      </c>
      <c r="C1468" s="2">
        <v>44635.677766203706</v>
      </c>
      <c r="D1468" s="1" t="s">
        <v>13</v>
      </c>
      <c r="E1468" s="1" t="s">
        <v>15</v>
      </c>
      <c r="F1468" s="1" t="s">
        <v>119</v>
      </c>
      <c r="G1468" s="1" t="s">
        <v>143</v>
      </c>
      <c r="M1468" s="6">
        <f t="shared" si="44"/>
        <v>44636</v>
      </c>
      <c r="N1468" s="7">
        <f t="shared" si="45"/>
        <v>44635.677766203706</v>
      </c>
      <c r="O1468" s="7"/>
      <c r="P1468" s="7"/>
    </row>
    <row r="1469" spans="1:16" x14ac:dyDescent="0.3">
      <c r="A1469" s="1" t="s">
        <v>5</v>
      </c>
      <c r="B1469" s="1">
        <v>98</v>
      </c>
      <c r="C1469" s="2">
        <v>44635.678460648145</v>
      </c>
      <c r="D1469" s="1" t="s">
        <v>13</v>
      </c>
      <c r="E1469" s="1" t="s">
        <v>15</v>
      </c>
      <c r="F1469" s="1" t="s">
        <v>119</v>
      </c>
      <c r="G1469" s="1" t="s">
        <v>143</v>
      </c>
      <c r="M1469" s="6">
        <f t="shared" si="44"/>
        <v>44636</v>
      </c>
      <c r="N1469" s="7">
        <f t="shared" si="45"/>
        <v>44635.678460648145</v>
      </c>
      <c r="O1469" s="7"/>
      <c r="P1469" s="7"/>
    </row>
    <row r="1470" spans="1:16" x14ac:dyDescent="0.3">
      <c r="A1470" s="1" t="s">
        <v>5</v>
      </c>
      <c r="B1470" s="1">
        <v>105</v>
      </c>
      <c r="C1470" s="2">
        <v>44635.679155092592</v>
      </c>
      <c r="D1470" s="1" t="s">
        <v>13</v>
      </c>
      <c r="E1470" s="1" t="s">
        <v>15</v>
      </c>
      <c r="F1470" s="1" t="s">
        <v>119</v>
      </c>
      <c r="G1470" s="1" t="s">
        <v>143</v>
      </c>
      <c r="M1470" s="6">
        <f t="shared" si="44"/>
        <v>44636</v>
      </c>
      <c r="N1470" s="7">
        <f t="shared" si="45"/>
        <v>44635.679155092592</v>
      </c>
      <c r="O1470" s="7"/>
      <c r="P1470" s="7"/>
    </row>
    <row r="1471" spans="1:16" x14ac:dyDescent="0.3">
      <c r="A1471" s="1" t="s">
        <v>5</v>
      </c>
      <c r="B1471" s="1">
        <v>102</v>
      </c>
      <c r="C1471" s="2">
        <v>44635.679849537039</v>
      </c>
      <c r="D1471" s="1" t="s">
        <v>13</v>
      </c>
      <c r="E1471" s="1" t="s">
        <v>15</v>
      </c>
      <c r="F1471" s="1" t="s">
        <v>119</v>
      </c>
      <c r="G1471" s="1" t="s">
        <v>143</v>
      </c>
      <c r="M1471" s="6">
        <f t="shared" si="44"/>
        <v>44636</v>
      </c>
      <c r="N1471" s="7">
        <f t="shared" si="45"/>
        <v>44635.679849537039</v>
      </c>
      <c r="O1471" s="7"/>
      <c r="P1471" s="7"/>
    </row>
    <row r="1472" spans="1:16" x14ac:dyDescent="0.3">
      <c r="A1472" s="1" t="s">
        <v>5</v>
      </c>
      <c r="B1472" s="1">
        <v>101</v>
      </c>
      <c r="C1472" s="2">
        <v>44635.680543981478</v>
      </c>
      <c r="D1472" s="1" t="s">
        <v>13</v>
      </c>
      <c r="E1472" s="1" t="s">
        <v>15</v>
      </c>
      <c r="F1472" s="1" t="s">
        <v>119</v>
      </c>
      <c r="G1472" s="1" t="s">
        <v>143</v>
      </c>
      <c r="M1472" s="6">
        <f t="shared" si="44"/>
        <v>44636</v>
      </c>
      <c r="N1472" s="7">
        <f t="shared" si="45"/>
        <v>44635.680543981478</v>
      </c>
      <c r="O1472" s="7"/>
      <c r="P1472" s="7"/>
    </row>
    <row r="1473" spans="1:16" x14ac:dyDescent="0.3">
      <c r="A1473" s="1" t="s">
        <v>5</v>
      </c>
      <c r="B1473" s="1">
        <v>96</v>
      </c>
      <c r="C1473" s="2">
        <v>44635.681238425925</v>
      </c>
      <c r="D1473" s="1" t="s">
        <v>13</v>
      </c>
      <c r="E1473" s="1" t="s">
        <v>15</v>
      </c>
      <c r="F1473" s="1" t="s">
        <v>119</v>
      </c>
      <c r="G1473" s="1" t="s">
        <v>143</v>
      </c>
      <c r="M1473" s="6">
        <f t="shared" si="44"/>
        <v>44636</v>
      </c>
      <c r="N1473" s="7">
        <f t="shared" si="45"/>
        <v>44635.681238425925</v>
      </c>
      <c r="O1473" s="7"/>
      <c r="P1473" s="7"/>
    </row>
    <row r="1474" spans="1:16" x14ac:dyDescent="0.3">
      <c r="A1474" s="1" t="s">
        <v>5</v>
      </c>
      <c r="B1474" s="1">
        <v>97</v>
      </c>
      <c r="C1474" s="2">
        <v>44635.681296296294</v>
      </c>
      <c r="D1474" s="1" t="s">
        <v>13</v>
      </c>
      <c r="E1474" s="1" t="s">
        <v>15</v>
      </c>
      <c r="F1474" s="1" t="s">
        <v>119</v>
      </c>
      <c r="G1474" s="1" t="s">
        <v>143</v>
      </c>
      <c r="M1474" s="6">
        <f t="shared" si="44"/>
        <v>44636</v>
      </c>
      <c r="N1474" s="7">
        <f t="shared" si="45"/>
        <v>44635.681296296294</v>
      </c>
      <c r="O1474" s="7"/>
      <c r="P1474" s="7"/>
    </row>
    <row r="1475" spans="1:16" x14ac:dyDescent="0.3">
      <c r="A1475" s="1" t="s">
        <v>5</v>
      </c>
      <c r="B1475" s="1">
        <v>105</v>
      </c>
      <c r="C1475" s="2">
        <v>44635.681423611109</v>
      </c>
      <c r="D1475" s="1" t="s">
        <v>13</v>
      </c>
      <c r="E1475" s="1" t="s">
        <v>15</v>
      </c>
      <c r="F1475" s="1" t="s">
        <v>119</v>
      </c>
      <c r="G1475" s="1" t="s">
        <v>143</v>
      </c>
      <c r="M1475" s="6">
        <f t="shared" ref="M1475:M1538" si="46">VALUE(TEXT(C1475,0))</f>
        <v>44636</v>
      </c>
      <c r="N1475" s="7">
        <f t="shared" ref="N1475:N1538" si="47">C1475</f>
        <v>44635.681423611109</v>
      </c>
      <c r="O1475" s="7"/>
      <c r="P1475" s="7"/>
    </row>
    <row r="1476" spans="1:16" x14ac:dyDescent="0.3">
      <c r="A1476" s="1" t="s">
        <v>5</v>
      </c>
      <c r="B1476" s="1">
        <v>96</v>
      </c>
      <c r="C1476" s="2">
        <v>44635.681932870371</v>
      </c>
      <c r="D1476" s="1" t="s">
        <v>13</v>
      </c>
      <c r="E1476" s="1" t="s">
        <v>15</v>
      </c>
      <c r="F1476" s="1" t="s">
        <v>119</v>
      </c>
      <c r="G1476" s="1" t="s">
        <v>143</v>
      </c>
      <c r="M1476" s="6">
        <f t="shared" si="46"/>
        <v>44636</v>
      </c>
      <c r="N1476" s="7">
        <f t="shared" si="47"/>
        <v>44635.681932870371</v>
      </c>
      <c r="O1476" s="7"/>
      <c r="P1476" s="7"/>
    </row>
    <row r="1477" spans="1:16" x14ac:dyDescent="0.3">
      <c r="A1477" s="1" t="s">
        <v>5</v>
      </c>
      <c r="B1477" s="1">
        <v>91</v>
      </c>
      <c r="C1477" s="2">
        <v>44635.683321759258</v>
      </c>
      <c r="D1477" s="1" t="s">
        <v>13</v>
      </c>
      <c r="E1477" s="1" t="s">
        <v>15</v>
      </c>
      <c r="F1477" s="1" t="s">
        <v>119</v>
      </c>
      <c r="G1477" s="1" t="s">
        <v>143</v>
      </c>
      <c r="M1477" s="6">
        <f t="shared" si="46"/>
        <v>44636</v>
      </c>
      <c r="N1477" s="7">
        <f t="shared" si="47"/>
        <v>44635.683321759258</v>
      </c>
      <c r="O1477" s="7"/>
      <c r="P1477" s="7"/>
    </row>
    <row r="1478" spans="1:16" x14ac:dyDescent="0.3">
      <c r="A1478" s="1" t="s">
        <v>5</v>
      </c>
      <c r="B1478" s="1">
        <v>95</v>
      </c>
      <c r="C1478" s="2">
        <v>44635.684016203704</v>
      </c>
      <c r="D1478" s="1" t="s">
        <v>13</v>
      </c>
      <c r="E1478" s="1" t="s">
        <v>15</v>
      </c>
      <c r="F1478" s="1" t="s">
        <v>119</v>
      </c>
      <c r="G1478" s="1" t="s">
        <v>143</v>
      </c>
      <c r="M1478" s="6">
        <f t="shared" si="46"/>
        <v>44636</v>
      </c>
      <c r="N1478" s="7">
        <f t="shared" si="47"/>
        <v>44635.684016203704</v>
      </c>
      <c r="O1478" s="7"/>
      <c r="P1478" s="7"/>
    </row>
    <row r="1479" spans="1:16" x14ac:dyDescent="0.3">
      <c r="A1479" s="1" t="s">
        <v>5</v>
      </c>
      <c r="B1479" s="1">
        <v>99</v>
      </c>
      <c r="C1479" s="2">
        <v>44635.684710648151</v>
      </c>
      <c r="D1479" s="1" t="s">
        <v>13</v>
      </c>
      <c r="E1479" s="1" t="s">
        <v>15</v>
      </c>
      <c r="F1479" s="1" t="s">
        <v>119</v>
      </c>
      <c r="G1479" s="1" t="s">
        <v>143</v>
      </c>
      <c r="M1479" s="6">
        <f t="shared" si="46"/>
        <v>44636</v>
      </c>
      <c r="N1479" s="7">
        <f t="shared" si="47"/>
        <v>44635.684710648151</v>
      </c>
      <c r="O1479" s="7"/>
      <c r="P1479" s="7"/>
    </row>
    <row r="1480" spans="1:16" x14ac:dyDescent="0.3">
      <c r="A1480" s="1" t="s">
        <v>5</v>
      </c>
      <c r="B1480" s="1">
        <v>97</v>
      </c>
      <c r="C1480" s="2">
        <v>44635.684733796297</v>
      </c>
      <c r="D1480" s="1" t="s">
        <v>13</v>
      </c>
      <c r="E1480" s="1" t="s">
        <v>15</v>
      </c>
      <c r="F1480" s="1" t="s">
        <v>119</v>
      </c>
      <c r="G1480" s="1" t="s">
        <v>143</v>
      </c>
      <c r="M1480" s="6">
        <f t="shared" si="46"/>
        <v>44636</v>
      </c>
      <c r="N1480" s="7">
        <f t="shared" si="47"/>
        <v>44635.684733796297</v>
      </c>
      <c r="O1480" s="7"/>
      <c r="P1480" s="7"/>
    </row>
    <row r="1481" spans="1:16" x14ac:dyDescent="0.3">
      <c r="A1481" s="1" t="s">
        <v>5</v>
      </c>
      <c r="B1481" s="1">
        <v>94</v>
      </c>
      <c r="C1481" s="2">
        <v>44635.68540509259</v>
      </c>
      <c r="D1481" s="1" t="s">
        <v>13</v>
      </c>
      <c r="E1481" s="1" t="s">
        <v>15</v>
      </c>
      <c r="F1481" s="1" t="s">
        <v>119</v>
      </c>
      <c r="G1481" s="1" t="s">
        <v>143</v>
      </c>
      <c r="M1481" s="6">
        <f t="shared" si="46"/>
        <v>44636</v>
      </c>
      <c r="N1481" s="7">
        <f t="shared" si="47"/>
        <v>44635.68540509259</v>
      </c>
      <c r="O1481" s="7"/>
      <c r="P1481" s="7"/>
    </row>
    <row r="1482" spans="1:16" x14ac:dyDescent="0.3">
      <c r="A1482" s="1" t="s">
        <v>5</v>
      </c>
      <c r="B1482" s="1">
        <v>85</v>
      </c>
      <c r="C1482" s="2">
        <v>44635.686099537037</v>
      </c>
      <c r="D1482" s="1" t="s">
        <v>13</v>
      </c>
      <c r="E1482" s="1" t="s">
        <v>15</v>
      </c>
      <c r="F1482" s="1" t="s">
        <v>119</v>
      </c>
      <c r="G1482" s="1" t="s">
        <v>143</v>
      </c>
      <c r="M1482" s="6">
        <f t="shared" si="46"/>
        <v>44636</v>
      </c>
      <c r="N1482" s="7">
        <f t="shared" si="47"/>
        <v>44635.686099537037</v>
      </c>
      <c r="O1482" s="7"/>
      <c r="P1482" s="7"/>
    </row>
    <row r="1483" spans="1:16" x14ac:dyDescent="0.3">
      <c r="A1483" s="1" t="s">
        <v>5</v>
      </c>
      <c r="B1483" s="1">
        <v>82</v>
      </c>
      <c r="C1483" s="2">
        <v>44635.686793981484</v>
      </c>
      <c r="D1483" s="1" t="s">
        <v>13</v>
      </c>
      <c r="E1483" s="1" t="s">
        <v>15</v>
      </c>
      <c r="F1483" s="1" t="s">
        <v>119</v>
      </c>
      <c r="G1483" s="1" t="s">
        <v>143</v>
      </c>
      <c r="M1483" s="6">
        <f t="shared" si="46"/>
        <v>44636</v>
      </c>
      <c r="N1483" s="7">
        <f t="shared" si="47"/>
        <v>44635.686793981484</v>
      </c>
      <c r="O1483" s="7"/>
      <c r="P1483" s="7"/>
    </row>
    <row r="1484" spans="1:16" x14ac:dyDescent="0.3">
      <c r="A1484" s="1" t="s">
        <v>5</v>
      </c>
      <c r="B1484" s="1">
        <v>72</v>
      </c>
      <c r="C1484" s="2">
        <v>44635.687488425923</v>
      </c>
      <c r="D1484" s="1" t="s">
        <v>13</v>
      </c>
      <c r="E1484" s="1" t="s">
        <v>15</v>
      </c>
      <c r="F1484" s="1" t="s">
        <v>119</v>
      </c>
      <c r="G1484" s="1" t="s">
        <v>143</v>
      </c>
      <c r="M1484" s="6">
        <f t="shared" si="46"/>
        <v>44636</v>
      </c>
      <c r="N1484" s="7">
        <f t="shared" si="47"/>
        <v>44635.687488425923</v>
      </c>
      <c r="O1484" s="7"/>
      <c r="P1484" s="7"/>
    </row>
    <row r="1485" spans="1:16" x14ac:dyDescent="0.3">
      <c r="A1485" s="1" t="s">
        <v>5</v>
      </c>
      <c r="B1485" s="1">
        <v>91</v>
      </c>
      <c r="C1485" s="2">
        <v>44635.68818287037</v>
      </c>
      <c r="D1485" s="1" t="s">
        <v>13</v>
      </c>
      <c r="E1485" s="1" t="s">
        <v>15</v>
      </c>
      <c r="F1485" s="1" t="s">
        <v>119</v>
      </c>
      <c r="G1485" s="1" t="s">
        <v>143</v>
      </c>
      <c r="M1485" s="6">
        <f t="shared" si="46"/>
        <v>44636</v>
      </c>
      <c r="N1485" s="7">
        <f t="shared" si="47"/>
        <v>44635.68818287037</v>
      </c>
      <c r="O1485" s="7"/>
      <c r="P1485" s="7"/>
    </row>
    <row r="1486" spans="1:16" x14ac:dyDescent="0.3">
      <c r="A1486" s="1" t="s">
        <v>5</v>
      </c>
      <c r="B1486" s="1">
        <v>91</v>
      </c>
      <c r="C1486" s="2">
        <v>44635.688877314817</v>
      </c>
      <c r="D1486" s="1" t="s">
        <v>11</v>
      </c>
      <c r="E1486" s="1" t="s">
        <v>15</v>
      </c>
      <c r="F1486" s="1" t="s">
        <v>17</v>
      </c>
      <c r="G1486" s="1" t="s">
        <v>143</v>
      </c>
      <c r="M1486" s="6">
        <f t="shared" si="46"/>
        <v>44636</v>
      </c>
      <c r="N1486" s="7">
        <f t="shared" si="47"/>
        <v>44635.688877314817</v>
      </c>
      <c r="O1486" s="7"/>
      <c r="P1486" s="7"/>
    </row>
    <row r="1487" spans="1:16" x14ac:dyDescent="0.3">
      <c r="A1487" s="1" t="s">
        <v>6</v>
      </c>
      <c r="B1487" s="1">
        <v>81</v>
      </c>
      <c r="C1487" s="2">
        <v>44630.42083333333</v>
      </c>
      <c r="D1487" s="1" t="s">
        <v>8</v>
      </c>
      <c r="E1487" s="1" t="s">
        <v>118</v>
      </c>
      <c r="F1487" s="1" t="s">
        <v>119</v>
      </c>
      <c r="G1487" s="1" t="s">
        <v>144</v>
      </c>
      <c r="M1487" s="6">
        <f t="shared" si="46"/>
        <v>44630</v>
      </c>
      <c r="N1487" s="7">
        <f t="shared" si="47"/>
        <v>44630.42083333333</v>
      </c>
      <c r="O1487" s="7"/>
      <c r="P1487" s="7"/>
    </row>
    <row r="1488" spans="1:16" x14ac:dyDescent="0.3">
      <c r="A1488" s="1" t="s">
        <v>6</v>
      </c>
      <c r="B1488" s="1">
        <v>83</v>
      </c>
      <c r="C1488" s="2">
        <v>44630.424305555556</v>
      </c>
      <c r="D1488" s="1" t="s">
        <v>8</v>
      </c>
      <c r="E1488" s="1" t="s">
        <v>118</v>
      </c>
      <c r="F1488" s="1" t="s">
        <v>119</v>
      </c>
      <c r="G1488" s="1" t="s">
        <v>144</v>
      </c>
      <c r="M1488" s="6">
        <f t="shared" si="46"/>
        <v>44630</v>
      </c>
      <c r="N1488" s="7">
        <f t="shared" si="47"/>
        <v>44630.424305555556</v>
      </c>
      <c r="O1488" s="7"/>
      <c r="P1488" s="7"/>
    </row>
    <row r="1489" spans="1:16" x14ac:dyDescent="0.3">
      <c r="A1489" s="1" t="s">
        <v>6</v>
      </c>
      <c r="B1489" s="1">
        <v>80</v>
      </c>
      <c r="C1489" s="2">
        <v>44630.427777777775</v>
      </c>
      <c r="D1489" s="1" t="s">
        <v>8</v>
      </c>
      <c r="E1489" s="1" t="s">
        <v>118</v>
      </c>
      <c r="F1489" s="1" t="s">
        <v>119</v>
      </c>
      <c r="G1489" s="1" t="s">
        <v>144</v>
      </c>
      <c r="M1489" s="6">
        <f t="shared" si="46"/>
        <v>44630</v>
      </c>
      <c r="N1489" s="7">
        <f t="shared" si="47"/>
        <v>44630.427777777775</v>
      </c>
      <c r="O1489" s="7"/>
      <c r="P1489" s="7"/>
    </row>
    <row r="1490" spans="1:16" x14ac:dyDescent="0.3">
      <c r="A1490" s="1" t="s">
        <v>6</v>
      </c>
      <c r="B1490" s="1">
        <v>86</v>
      </c>
      <c r="C1490" s="2">
        <v>44630.431250000001</v>
      </c>
      <c r="D1490" s="1" t="s">
        <v>8</v>
      </c>
      <c r="E1490" s="1" t="s">
        <v>118</v>
      </c>
      <c r="F1490" s="1" t="s">
        <v>119</v>
      </c>
      <c r="G1490" s="1" t="s">
        <v>144</v>
      </c>
      <c r="M1490" s="6">
        <f t="shared" si="46"/>
        <v>44630</v>
      </c>
      <c r="N1490" s="7">
        <f t="shared" si="47"/>
        <v>44630.431250000001</v>
      </c>
      <c r="O1490" s="7"/>
      <c r="P1490" s="7"/>
    </row>
    <row r="1491" spans="1:16" x14ac:dyDescent="0.3">
      <c r="A1491" s="1" t="s">
        <v>6</v>
      </c>
      <c r="B1491" s="1">
        <v>90</v>
      </c>
      <c r="C1491" s="2">
        <v>44630.43472222222</v>
      </c>
      <c r="D1491" s="1" t="s">
        <v>8</v>
      </c>
      <c r="E1491" s="1" t="s">
        <v>118</v>
      </c>
      <c r="F1491" s="1" t="s">
        <v>119</v>
      </c>
      <c r="G1491" s="1" t="s">
        <v>144</v>
      </c>
      <c r="M1491" s="6">
        <f t="shared" si="46"/>
        <v>44630</v>
      </c>
      <c r="N1491" s="7">
        <f t="shared" si="47"/>
        <v>44630.43472222222</v>
      </c>
      <c r="O1491" s="7"/>
      <c r="P1491" s="7"/>
    </row>
    <row r="1492" spans="1:16" x14ac:dyDescent="0.3">
      <c r="A1492" s="1" t="s">
        <v>6</v>
      </c>
      <c r="B1492" s="1">
        <v>77</v>
      </c>
      <c r="C1492" s="2">
        <v>44630.438194444447</v>
      </c>
      <c r="D1492" s="1" t="s">
        <v>8</v>
      </c>
      <c r="E1492" s="1" t="s">
        <v>118</v>
      </c>
      <c r="F1492" s="1" t="s">
        <v>119</v>
      </c>
      <c r="G1492" s="1" t="s">
        <v>144</v>
      </c>
      <c r="M1492" s="6">
        <f t="shared" si="46"/>
        <v>44630</v>
      </c>
      <c r="N1492" s="7">
        <f t="shared" si="47"/>
        <v>44630.438194444447</v>
      </c>
      <c r="O1492" s="7"/>
      <c r="P1492" s="7"/>
    </row>
    <row r="1493" spans="1:16" x14ac:dyDescent="0.3">
      <c r="A1493" s="1" t="s">
        <v>6</v>
      </c>
      <c r="B1493" s="1">
        <v>88</v>
      </c>
      <c r="C1493" s="2">
        <v>44630.441666666666</v>
      </c>
      <c r="D1493" s="1" t="s">
        <v>9</v>
      </c>
      <c r="E1493" s="1" t="s">
        <v>118</v>
      </c>
      <c r="F1493" s="1" t="s">
        <v>119</v>
      </c>
      <c r="G1493" s="1" t="s">
        <v>144</v>
      </c>
      <c r="M1493" s="6">
        <f t="shared" si="46"/>
        <v>44630</v>
      </c>
      <c r="N1493" s="7">
        <f t="shared" si="47"/>
        <v>44630.441666666666</v>
      </c>
      <c r="O1493" s="7"/>
      <c r="P1493" s="7"/>
    </row>
    <row r="1494" spans="1:16" x14ac:dyDescent="0.3">
      <c r="A1494" s="1" t="s">
        <v>6</v>
      </c>
      <c r="B1494" s="1">
        <v>90</v>
      </c>
      <c r="C1494" s="2">
        <v>44630.445138888892</v>
      </c>
      <c r="D1494" s="1" t="s">
        <v>9</v>
      </c>
      <c r="E1494" s="1" t="s">
        <v>118</v>
      </c>
      <c r="F1494" s="1" t="s">
        <v>119</v>
      </c>
      <c r="G1494" s="1" t="s">
        <v>144</v>
      </c>
      <c r="M1494" s="6">
        <f t="shared" si="46"/>
        <v>44630</v>
      </c>
      <c r="N1494" s="7">
        <f t="shared" si="47"/>
        <v>44630.445138888892</v>
      </c>
      <c r="O1494" s="7"/>
      <c r="P1494" s="7"/>
    </row>
    <row r="1495" spans="1:16" x14ac:dyDescent="0.3">
      <c r="A1495" s="1" t="s">
        <v>6</v>
      </c>
      <c r="B1495" s="1">
        <v>84</v>
      </c>
      <c r="C1495" s="2">
        <v>44630.448611111111</v>
      </c>
      <c r="D1495" s="1" t="s">
        <v>9</v>
      </c>
      <c r="E1495" s="1" t="s">
        <v>118</v>
      </c>
      <c r="F1495" s="1" t="s">
        <v>119</v>
      </c>
      <c r="G1495" s="1" t="s">
        <v>144</v>
      </c>
      <c r="M1495" s="6">
        <f t="shared" si="46"/>
        <v>44630</v>
      </c>
      <c r="N1495" s="7">
        <f t="shared" si="47"/>
        <v>44630.448611111111</v>
      </c>
      <c r="O1495" s="7"/>
      <c r="P1495" s="7"/>
    </row>
    <row r="1496" spans="1:16" x14ac:dyDescent="0.3">
      <c r="A1496" s="1" t="s">
        <v>6</v>
      </c>
      <c r="B1496" s="1">
        <v>87</v>
      </c>
      <c r="C1496" s="2">
        <v>44630.45208333333</v>
      </c>
      <c r="D1496" s="1" t="s">
        <v>9</v>
      </c>
      <c r="E1496" s="1" t="s">
        <v>118</v>
      </c>
      <c r="F1496" s="1" t="s">
        <v>119</v>
      </c>
      <c r="G1496" s="1" t="s">
        <v>144</v>
      </c>
      <c r="M1496" s="6">
        <f t="shared" si="46"/>
        <v>44630</v>
      </c>
      <c r="N1496" s="7">
        <f t="shared" si="47"/>
        <v>44630.45208333333</v>
      </c>
      <c r="O1496" s="7"/>
      <c r="P1496" s="7"/>
    </row>
    <row r="1497" spans="1:16" x14ac:dyDescent="0.3">
      <c r="A1497" s="1" t="s">
        <v>6</v>
      </c>
      <c r="B1497" s="1">
        <v>88</v>
      </c>
      <c r="C1497" s="2">
        <v>44630.455555555556</v>
      </c>
      <c r="D1497" s="1" t="s">
        <v>9</v>
      </c>
      <c r="E1497" s="1" t="s">
        <v>118</v>
      </c>
      <c r="F1497" s="1" t="s">
        <v>119</v>
      </c>
      <c r="G1497" s="1" t="s">
        <v>144</v>
      </c>
      <c r="M1497" s="6">
        <f t="shared" si="46"/>
        <v>44630</v>
      </c>
      <c r="N1497" s="7">
        <f t="shared" si="47"/>
        <v>44630.455555555556</v>
      </c>
      <c r="O1497" s="7"/>
      <c r="P1497" s="7"/>
    </row>
    <row r="1498" spans="1:16" x14ac:dyDescent="0.3">
      <c r="A1498" s="1" t="s">
        <v>6</v>
      </c>
      <c r="B1498" s="1">
        <v>77</v>
      </c>
      <c r="C1498" s="2">
        <v>44630.459027777775</v>
      </c>
      <c r="D1498" s="1" t="s">
        <v>10</v>
      </c>
      <c r="E1498" s="1" t="s">
        <v>118</v>
      </c>
      <c r="F1498" s="1" t="s">
        <v>119</v>
      </c>
      <c r="G1498" s="1" t="s">
        <v>144</v>
      </c>
      <c r="M1498" s="6">
        <f t="shared" si="46"/>
        <v>44630</v>
      </c>
      <c r="N1498" s="7">
        <f t="shared" si="47"/>
        <v>44630.459027777775</v>
      </c>
      <c r="O1498" s="7"/>
      <c r="P1498" s="7"/>
    </row>
    <row r="1499" spans="1:16" x14ac:dyDescent="0.3">
      <c r="A1499" s="1" t="s">
        <v>6</v>
      </c>
      <c r="B1499" s="1">
        <v>79</v>
      </c>
      <c r="C1499" s="2">
        <v>44630.462500000001</v>
      </c>
      <c r="D1499" s="1" t="s">
        <v>10</v>
      </c>
      <c r="E1499" s="1" t="s">
        <v>118</v>
      </c>
      <c r="F1499" s="1" t="s">
        <v>119</v>
      </c>
      <c r="G1499" s="1" t="s">
        <v>144</v>
      </c>
      <c r="M1499" s="6">
        <f t="shared" si="46"/>
        <v>44630</v>
      </c>
      <c r="N1499" s="7">
        <f t="shared" si="47"/>
        <v>44630.462500000001</v>
      </c>
      <c r="O1499" s="7"/>
      <c r="P1499" s="7"/>
    </row>
    <row r="1500" spans="1:16" x14ac:dyDescent="0.3">
      <c r="A1500" s="1" t="s">
        <v>6</v>
      </c>
      <c r="B1500" s="1">
        <v>105</v>
      </c>
      <c r="C1500" s="2">
        <v>44630.46597222222</v>
      </c>
      <c r="D1500" s="1" t="s">
        <v>10</v>
      </c>
      <c r="E1500" s="1" t="s">
        <v>118</v>
      </c>
      <c r="F1500" s="1" t="s">
        <v>119</v>
      </c>
      <c r="G1500" s="1" t="s">
        <v>144</v>
      </c>
      <c r="M1500" s="6">
        <f t="shared" si="46"/>
        <v>44630</v>
      </c>
      <c r="N1500" s="7">
        <f t="shared" si="47"/>
        <v>44630.46597222222</v>
      </c>
      <c r="O1500" s="7"/>
      <c r="P1500" s="7"/>
    </row>
    <row r="1501" spans="1:16" x14ac:dyDescent="0.3">
      <c r="A1501" s="1" t="s">
        <v>6</v>
      </c>
      <c r="B1501" s="1">
        <v>81</v>
      </c>
      <c r="C1501" s="2">
        <v>44630.469444444447</v>
      </c>
      <c r="D1501" s="1" t="s">
        <v>10</v>
      </c>
      <c r="E1501" s="1" t="s">
        <v>118</v>
      </c>
      <c r="F1501" s="1" t="s">
        <v>119</v>
      </c>
      <c r="G1501" s="1" t="s">
        <v>144</v>
      </c>
      <c r="M1501" s="6">
        <f t="shared" si="46"/>
        <v>44630</v>
      </c>
      <c r="N1501" s="7">
        <f t="shared" si="47"/>
        <v>44630.469444444447</v>
      </c>
      <c r="O1501" s="7"/>
      <c r="P1501" s="7"/>
    </row>
    <row r="1502" spans="1:16" x14ac:dyDescent="0.3">
      <c r="A1502" s="1" t="s">
        <v>6</v>
      </c>
      <c r="B1502" s="1">
        <v>87</v>
      </c>
      <c r="C1502" s="2">
        <v>44630.472916666666</v>
      </c>
      <c r="D1502" s="1" t="s">
        <v>10</v>
      </c>
      <c r="E1502" s="1" t="s">
        <v>118</v>
      </c>
      <c r="F1502" s="1" t="s">
        <v>119</v>
      </c>
      <c r="G1502" s="1" t="s">
        <v>144</v>
      </c>
      <c r="M1502" s="6">
        <f t="shared" si="46"/>
        <v>44630</v>
      </c>
      <c r="N1502" s="7">
        <f t="shared" si="47"/>
        <v>44630.472916666666</v>
      </c>
      <c r="O1502" s="7"/>
      <c r="P1502" s="7"/>
    </row>
    <row r="1503" spans="1:16" x14ac:dyDescent="0.3">
      <c r="A1503" s="1" t="s">
        <v>6</v>
      </c>
      <c r="B1503" s="1">
        <v>81</v>
      </c>
      <c r="C1503" s="2">
        <v>44630.476388888892</v>
      </c>
      <c r="D1503" s="1" t="s">
        <v>10</v>
      </c>
      <c r="E1503" s="1" t="s">
        <v>118</v>
      </c>
      <c r="F1503" s="1" t="s">
        <v>119</v>
      </c>
      <c r="G1503" s="1" t="s">
        <v>144</v>
      </c>
      <c r="M1503" s="6">
        <f t="shared" si="46"/>
        <v>44630</v>
      </c>
      <c r="N1503" s="7">
        <f t="shared" si="47"/>
        <v>44630.476388888892</v>
      </c>
      <c r="O1503" s="7"/>
      <c r="P1503" s="7"/>
    </row>
    <row r="1504" spans="1:16" x14ac:dyDescent="0.3">
      <c r="A1504" s="1" t="s">
        <v>6</v>
      </c>
      <c r="B1504" s="1">
        <v>83</v>
      </c>
      <c r="C1504" s="2">
        <v>44630.479861111111</v>
      </c>
      <c r="D1504" s="1" t="s">
        <v>10</v>
      </c>
      <c r="E1504" s="1" t="s">
        <v>118</v>
      </c>
      <c r="F1504" s="1" t="s">
        <v>119</v>
      </c>
      <c r="G1504" s="1" t="s">
        <v>144</v>
      </c>
      <c r="M1504" s="6">
        <f t="shared" si="46"/>
        <v>44630</v>
      </c>
      <c r="N1504" s="7">
        <f t="shared" si="47"/>
        <v>44630.479861111111</v>
      </c>
      <c r="O1504" s="7"/>
      <c r="P1504" s="7"/>
    </row>
    <row r="1505" spans="1:16" x14ac:dyDescent="0.3">
      <c r="A1505" s="1" t="s">
        <v>6</v>
      </c>
      <c r="B1505" s="1">
        <v>99</v>
      </c>
      <c r="C1505" s="2">
        <v>44630.48333333333</v>
      </c>
      <c r="D1505" s="1" t="s">
        <v>10</v>
      </c>
      <c r="E1505" s="1" t="s">
        <v>118</v>
      </c>
      <c r="F1505" s="1" t="s">
        <v>119</v>
      </c>
      <c r="G1505" s="1" t="s">
        <v>144</v>
      </c>
      <c r="M1505" s="6">
        <f t="shared" si="46"/>
        <v>44630</v>
      </c>
      <c r="N1505" s="7">
        <f t="shared" si="47"/>
        <v>44630.48333333333</v>
      </c>
      <c r="O1505" s="7"/>
      <c r="P1505" s="7"/>
    </row>
    <row r="1506" spans="1:16" x14ac:dyDescent="0.3">
      <c r="A1506" s="1" t="s">
        <v>6</v>
      </c>
      <c r="B1506" s="1">
        <v>85</v>
      </c>
      <c r="C1506" s="2">
        <v>44630.486805555556</v>
      </c>
      <c r="D1506" s="1" t="s">
        <v>115</v>
      </c>
      <c r="E1506" s="1" t="s">
        <v>118</v>
      </c>
      <c r="F1506" s="1" t="s">
        <v>119</v>
      </c>
      <c r="G1506" s="1" t="s">
        <v>144</v>
      </c>
      <c r="M1506" s="6">
        <f t="shared" si="46"/>
        <v>44630</v>
      </c>
      <c r="N1506" s="7">
        <f t="shared" si="47"/>
        <v>44630.486805555556</v>
      </c>
      <c r="O1506" s="7"/>
      <c r="P1506" s="7"/>
    </row>
    <row r="1507" spans="1:16" x14ac:dyDescent="0.3">
      <c r="A1507" s="1" t="s">
        <v>6</v>
      </c>
      <c r="B1507" s="1">
        <v>87</v>
      </c>
      <c r="C1507" s="2">
        <v>44630.490277777775</v>
      </c>
      <c r="D1507" s="1" t="s">
        <v>115</v>
      </c>
      <c r="E1507" s="1" t="s">
        <v>118</v>
      </c>
      <c r="F1507" s="1" t="s">
        <v>119</v>
      </c>
      <c r="G1507" s="1" t="s">
        <v>144</v>
      </c>
      <c r="M1507" s="6">
        <f t="shared" si="46"/>
        <v>44630</v>
      </c>
      <c r="N1507" s="7">
        <f t="shared" si="47"/>
        <v>44630.490277777775</v>
      </c>
      <c r="O1507" s="7"/>
      <c r="P1507" s="7"/>
    </row>
    <row r="1508" spans="1:16" x14ac:dyDescent="0.3">
      <c r="A1508" s="1" t="s">
        <v>6</v>
      </c>
      <c r="B1508" s="1">
        <v>87</v>
      </c>
      <c r="C1508" s="2">
        <v>44630.493750000001</v>
      </c>
      <c r="D1508" s="1" t="s">
        <v>115</v>
      </c>
      <c r="E1508" s="1" t="s">
        <v>118</v>
      </c>
      <c r="F1508" s="1" t="s">
        <v>119</v>
      </c>
      <c r="G1508" s="1" t="s">
        <v>144</v>
      </c>
      <c r="M1508" s="6">
        <f t="shared" si="46"/>
        <v>44630</v>
      </c>
      <c r="N1508" s="7">
        <f t="shared" si="47"/>
        <v>44630.493750000001</v>
      </c>
      <c r="O1508" s="7"/>
      <c r="P1508" s="7"/>
    </row>
    <row r="1509" spans="1:16" x14ac:dyDescent="0.3">
      <c r="A1509" s="1" t="s">
        <v>6</v>
      </c>
      <c r="B1509" s="1">
        <v>81</v>
      </c>
      <c r="C1509" s="2">
        <v>44630.49722222222</v>
      </c>
      <c r="D1509" s="1" t="s">
        <v>115</v>
      </c>
      <c r="E1509" s="1" t="s">
        <v>118</v>
      </c>
      <c r="F1509" s="1" t="s">
        <v>119</v>
      </c>
      <c r="G1509" s="1" t="s">
        <v>144</v>
      </c>
      <c r="M1509" s="6">
        <f t="shared" si="46"/>
        <v>44630</v>
      </c>
      <c r="N1509" s="7">
        <f t="shared" si="47"/>
        <v>44630.49722222222</v>
      </c>
      <c r="O1509" s="7"/>
      <c r="P1509" s="7"/>
    </row>
    <row r="1510" spans="1:16" x14ac:dyDescent="0.3">
      <c r="A1510" s="1" t="s">
        <v>6</v>
      </c>
      <c r="B1510" s="1">
        <v>87</v>
      </c>
      <c r="C1510" s="2">
        <v>44630.500694444447</v>
      </c>
      <c r="D1510" s="1" t="s">
        <v>115</v>
      </c>
      <c r="E1510" s="1" t="s">
        <v>118</v>
      </c>
      <c r="F1510" s="1" t="s">
        <v>119</v>
      </c>
      <c r="G1510" s="1" t="s">
        <v>144</v>
      </c>
      <c r="M1510" s="6">
        <f t="shared" si="46"/>
        <v>44631</v>
      </c>
      <c r="N1510" s="7">
        <f t="shared" si="47"/>
        <v>44630.500694444447</v>
      </c>
      <c r="O1510" s="7"/>
      <c r="P1510" s="7"/>
    </row>
    <row r="1511" spans="1:16" x14ac:dyDescent="0.3">
      <c r="A1511" s="1" t="s">
        <v>6</v>
      </c>
      <c r="B1511" s="1">
        <v>98</v>
      </c>
      <c r="C1511" s="2">
        <v>44630.504166666666</v>
      </c>
      <c r="D1511" s="1" t="s">
        <v>115</v>
      </c>
      <c r="E1511" s="1" t="s">
        <v>118</v>
      </c>
      <c r="F1511" s="1" t="s">
        <v>119</v>
      </c>
      <c r="G1511" s="1" t="s">
        <v>144</v>
      </c>
      <c r="M1511" s="6">
        <f t="shared" si="46"/>
        <v>44631</v>
      </c>
      <c r="N1511" s="7">
        <f t="shared" si="47"/>
        <v>44630.504166666666</v>
      </c>
      <c r="O1511" s="7"/>
      <c r="P1511" s="7"/>
    </row>
    <row r="1512" spans="1:16" x14ac:dyDescent="0.3">
      <c r="A1512" s="1" t="s">
        <v>6</v>
      </c>
      <c r="B1512" s="1">
        <v>79</v>
      </c>
      <c r="C1512" s="2">
        <v>44630.507638888892</v>
      </c>
      <c r="D1512" s="1" t="s">
        <v>115</v>
      </c>
      <c r="E1512" s="1" t="s">
        <v>118</v>
      </c>
      <c r="F1512" s="1" t="s">
        <v>119</v>
      </c>
      <c r="G1512" s="1" t="s">
        <v>144</v>
      </c>
      <c r="M1512" s="6">
        <f t="shared" si="46"/>
        <v>44631</v>
      </c>
      <c r="N1512" s="7">
        <f t="shared" si="47"/>
        <v>44630.507638888892</v>
      </c>
      <c r="O1512" s="7"/>
      <c r="P1512" s="7"/>
    </row>
    <row r="1513" spans="1:16" x14ac:dyDescent="0.3">
      <c r="A1513" s="1" t="s">
        <v>6</v>
      </c>
      <c r="B1513" s="1">
        <v>83</v>
      </c>
      <c r="C1513" s="2">
        <v>44630.511111111111</v>
      </c>
      <c r="D1513" s="1" t="s">
        <v>115</v>
      </c>
      <c r="E1513" s="1" t="s">
        <v>118</v>
      </c>
      <c r="F1513" s="1" t="s">
        <v>119</v>
      </c>
      <c r="G1513" s="1" t="s">
        <v>144</v>
      </c>
      <c r="M1513" s="6">
        <f t="shared" si="46"/>
        <v>44631</v>
      </c>
      <c r="N1513" s="7">
        <f t="shared" si="47"/>
        <v>44630.511111111111</v>
      </c>
      <c r="O1513" s="7"/>
      <c r="P1513" s="7"/>
    </row>
    <row r="1514" spans="1:16" x14ac:dyDescent="0.3">
      <c r="A1514" s="1" t="s">
        <v>6</v>
      </c>
      <c r="B1514" s="1">
        <v>84</v>
      </c>
      <c r="C1514" s="2">
        <v>44630.51458333333</v>
      </c>
      <c r="D1514" s="1" t="s">
        <v>115</v>
      </c>
      <c r="E1514" s="1" t="s">
        <v>118</v>
      </c>
      <c r="F1514" s="1" t="s">
        <v>119</v>
      </c>
      <c r="G1514" s="1" t="s">
        <v>144</v>
      </c>
      <c r="M1514" s="6">
        <f t="shared" si="46"/>
        <v>44631</v>
      </c>
      <c r="N1514" s="7">
        <f t="shared" si="47"/>
        <v>44630.51458333333</v>
      </c>
      <c r="O1514" s="7"/>
      <c r="P1514" s="7"/>
    </row>
    <row r="1515" spans="1:16" x14ac:dyDescent="0.3">
      <c r="A1515" s="1" t="s">
        <v>6</v>
      </c>
      <c r="B1515" s="1">
        <v>89</v>
      </c>
      <c r="C1515" s="2">
        <v>44630.518055555556</v>
      </c>
      <c r="D1515" s="1" t="s">
        <v>115</v>
      </c>
      <c r="E1515" s="1" t="s">
        <v>118</v>
      </c>
      <c r="F1515" s="1" t="s">
        <v>119</v>
      </c>
      <c r="G1515" s="1" t="s">
        <v>144</v>
      </c>
      <c r="M1515" s="6">
        <f t="shared" si="46"/>
        <v>44631</v>
      </c>
      <c r="N1515" s="7">
        <f t="shared" si="47"/>
        <v>44630.518055555556</v>
      </c>
      <c r="O1515" s="7"/>
      <c r="P1515" s="7"/>
    </row>
    <row r="1516" spans="1:16" x14ac:dyDescent="0.3">
      <c r="A1516" s="1" t="s">
        <v>6</v>
      </c>
      <c r="B1516" s="1">
        <v>82</v>
      </c>
      <c r="C1516" s="2">
        <v>44630.521527777775</v>
      </c>
      <c r="D1516" s="1" t="s">
        <v>115</v>
      </c>
      <c r="E1516" s="1" t="s">
        <v>118</v>
      </c>
      <c r="F1516" s="1" t="s">
        <v>119</v>
      </c>
      <c r="G1516" s="1" t="s">
        <v>144</v>
      </c>
      <c r="M1516" s="6">
        <f t="shared" si="46"/>
        <v>44631</v>
      </c>
      <c r="N1516" s="7">
        <f t="shared" si="47"/>
        <v>44630.521527777775</v>
      </c>
      <c r="O1516" s="7"/>
      <c r="P1516" s="7"/>
    </row>
    <row r="1517" spans="1:16" x14ac:dyDescent="0.3">
      <c r="A1517" s="1" t="s">
        <v>6</v>
      </c>
      <c r="B1517" s="1">
        <v>80</v>
      </c>
      <c r="C1517" s="2">
        <v>44630.525000000001</v>
      </c>
      <c r="D1517" s="1" t="s">
        <v>115</v>
      </c>
      <c r="E1517" s="1" t="s">
        <v>118</v>
      </c>
      <c r="F1517" s="1" t="s">
        <v>119</v>
      </c>
      <c r="G1517" s="1" t="s">
        <v>144</v>
      </c>
      <c r="M1517" s="6">
        <f t="shared" si="46"/>
        <v>44631</v>
      </c>
      <c r="N1517" s="7">
        <f t="shared" si="47"/>
        <v>44630.525000000001</v>
      </c>
      <c r="O1517" s="7"/>
      <c r="P1517" s="7"/>
    </row>
    <row r="1518" spans="1:16" x14ac:dyDescent="0.3">
      <c r="A1518" s="1" t="s">
        <v>6</v>
      </c>
      <c r="B1518" s="1">
        <v>80</v>
      </c>
      <c r="C1518" s="2">
        <v>44630.52847222222</v>
      </c>
      <c r="D1518" s="1" t="s">
        <v>115</v>
      </c>
      <c r="E1518" s="1" t="s">
        <v>118</v>
      </c>
      <c r="F1518" s="1" t="s">
        <v>119</v>
      </c>
      <c r="G1518" s="1" t="s">
        <v>144</v>
      </c>
      <c r="M1518" s="6">
        <f t="shared" si="46"/>
        <v>44631</v>
      </c>
      <c r="N1518" s="7">
        <f t="shared" si="47"/>
        <v>44630.52847222222</v>
      </c>
      <c r="O1518" s="7"/>
      <c r="P1518" s="7"/>
    </row>
    <row r="1519" spans="1:16" x14ac:dyDescent="0.3">
      <c r="A1519" s="1" t="s">
        <v>6</v>
      </c>
      <c r="B1519" s="1">
        <v>83</v>
      </c>
      <c r="C1519" s="2">
        <v>44630.531944444447</v>
      </c>
      <c r="D1519" s="1" t="s">
        <v>115</v>
      </c>
      <c r="E1519" s="1" t="s">
        <v>118</v>
      </c>
      <c r="F1519" s="1" t="s">
        <v>119</v>
      </c>
      <c r="G1519" s="1" t="s">
        <v>144</v>
      </c>
      <c r="M1519" s="6">
        <f t="shared" si="46"/>
        <v>44631</v>
      </c>
      <c r="N1519" s="7">
        <f t="shared" si="47"/>
        <v>44630.531944444447</v>
      </c>
      <c r="O1519" s="7"/>
      <c r="P1519" s="7"/>
    </row>
    <row r="1520" spans="1:16" x14ac:dyDescent="0.3">
      <c r="A1520" s="1" t="s">
        <v>6</v>
      </c>
      <c r="B1520" s="1">
        <v>82</v>
      </c>
      <c r="C1520" s="2">
        <v>44630.535416666666</v>
      </c>
      <c r="D1520" s="1" t="s">
        <v>115</v>
      </c>
      <c r="E1520" s="1" t="s">
        <v>118</v>
      </c>
      <c r="F1520" s="1" t="s">
        <v>119</v>
      </c>
      <c r="G1520" s="1" t="s">
        <v>144</v>
      </c>
      <c r="M1520" s="6">
        <f t="shared" si="46"/>
        <v>44631</v>
      </c>
      <c r="N1520" s="7">
        <f t="shared" si="47"/>
        <v>44630.535416666666</v>
      </c>
      <c r="O1520" s="7"/>
      <c r="P1520" s="7"/>
    </row>
    <row r="1521" spans="1:16" x14ac:dyDescent="0.3">
      <c r="A1521" s="1" t="s">
        <v>6</v>
      </c>
      <c r="B1521" s="1">
        <v>83</v>
      </c>
      <c r="C1521" s="2">
        <v>44630.538888888892</v>
      </c>
      <c r="D1521" s="1" t="s">
        <v>10</v>
      </c>
      <c r="E1521" s="1" t="s">
        <v>118</v>
      </c>
      <c r="F1521" s="1" t="s">
        <v>119</v>
      </c>
      <c r="G1521" s="1" t="s">
        <v>144</v>
      </c>
      <c r="M1521" s="6">
        <f t="shared" si="46"/>
        <v>44631</v>
      </c>
      <c r="N1521" s="7">
        <f t="shared" si="47"/>
        <v>44630.538888888892</v>
      </c>
      <c r="O1521" s="7"/>
      <c r="P1521" s="7"/>
    </row>
    <row r="1522" spans="1:16" x14ac:dyDescent="0.3">
      <c r="A1522" s="1" t="s">
        <v>6</v>
      </c>
      <c r="B1522" s="1">
        <v>104</v>
      </c>
      <c r="C1522" s="2">
        <v>44634.459027777775</v>
      </c>
      <c r="D1522" s="1" t="s">
        <v>9</v>
      </c>
      <c r="E1522" s="1" t="s">
        <v>15</v>
      </c>
      <c r="F1522" s="1" t="s">
        <v>18</v>
      </c>
      <c r="G1522" s="1" t="s">
        <v>143</v>
      </c>
      <c r="M1522" s="6">
        <f t="shared" si="46"/>
        <v>44634</v>
      </c>
      <c r="N1522" s="7">
        <f t="shared" si="47"/>
        <v>44634.459027777775</v>
      </c>
      <c r="O1522" s="7"/>
      <c r="P1522" s="7"/>
    </row>
    <row r="1523" spans="1:16" x14ac:dyDescent="0.3">
      <c r="A1523" s="1" t="s">
        <v>6</v>
      </c>
      <c r="B1523" s="1">
        <v>88</v>
      </c>
      <c r="C1523" s="2">
        <v>44634.462500000001</v>
      </c>
      <c r="D1523" s="1" t="s">
        <v>9</v>
      </c>
      <c r="E1523" s="1" t="s">
        <v>15</v>
      </c>
      <c r="F1523" s="1" t="s">
        <v>18</v>
      </c>
      <c r="G1523" s="1" t="s">
        <v>143</v>
      </c>
      <c r="M1523" s="6">
        <f t="shared" si="46"/>
        <v>44634</v>
      </c>
      <c r="N1523" s="7">
        <f t="shared" si="47"/>
        <v>44634.462500000001</v>
      </c>
      <c r="O1523" s="7"/>
      <c r="P1523" s="7"/>
    </row>
    <row r="1524" spans="1:16" x14ac:dyDescent="0.3">
      <c r="A1524" s="1" t="s">
        <v>6</v>
      </c>
      <c r="B1524" s="1">
        <v>101</v>
      </c>
      <c r="C1524" s="2">
        <v>44634.46597222222</v>
      </c>
      <c r="D1524" s="1" t="s">
        <v>9</v>
      </c>
      <c r="E1524" s="1" t="s">
        <v>15</v>
      </c>
      <c r="F1524" s="1" t="s">
        <v>18</v>
      </c>
      <c r="G1524" s="1" t="s">
        <v>143</v>
      </c>
      <c r="M1524" s="6">
        <f t="shared" si="46"/>
        <v>44634</v>
      </c>
      <c r="N1524" s="7">
        <f t="shared" si="47"/>
        <v>44634.46597222222</v>
      </c>
      <c r="O1524" s="7"/>
      <c r="P1524" s="7"/>
    </row>
    <row r="1525" spans="1:16" x14ac:dyDescent="0.3">
      <c r="A1525" s="1" t="s">
        <v>6</v>
      </c>
      <c r="B1525" s="1">
        <v>101</v>
      </c>
      <c r="C1525" s="2">
        <v>44634.469444444447</v>
      </c>
      <c r="D1525" s="1" t="s">
        <v>9</v>
      </c>
      <c r="E1525" s="1" t="s">
        <v>15</v>
      </c>
      <c r="F1525" s="1" t="s">
        <v>18</v>
      </c>
      <c r="G1525" s="1" t="s">
        <v>143</v>
      </c>
      <c r="M1525" s="6">
        <f t="shared" si="46"/>
        <v>44634</v>
      </c>
      <c r="N1525" s="7">
        <f t="shared" si="47"/>
        <v>44634.469444444447</v>
      </c>
      <c r="O1525" s="7"/>
      <c r="P1525" s="7"/>
    </row>
    <row r="1526" spans="1:16" x14ac:dyDescent="0.3">
      <c r="A1526" s="1" t="s">
        <v>6</v>
      </c>
      <c r="B1526" s="1">
        <v>86</v>
      </c>
      <c r="C1526" s="2">
        <v>44634.472916666666</v>
      </c>
      <c r="D1526" s="1" t="s">
        <v>9</v>
      </c>
      <c r="E1526" s="1" t="s">
        <v>15</v>
      </c>
      <c r="F1526" s="1" t="s">
        <v>18</v>
      </c>
      <c r="G1526" s="1" t="s">
        <v>143</v>
      </c>
      <c r="M1526" s="6">
        <f t="shared" si="46"/>
        <v>44634</v>
      </c>
      <c r="N1526" s="7">
        <f t="shared" si="47"/>
        <v>44634.472916666666</v>
      </c>
      <c r="O1526" s="7"/>
      <c r="P1526" s="7"/>
    </row>
    <row r="1527" spans="1:16" x14ac:dyDescent="0.3">
      <c r="A1527" s="1" t="s">
        <v>6</v>
      </c>
      <c r="B1527" s="1">
        <v>111</v>
      </c>
      <c r="C1527" s="2">
        <v>44634.476388888892</v>
      </c>
      <c r="D1527" s="1" t="s">
        <v>9</v>
      </c>
      <c r="E1527" s="1" t="s">
        <v>15</v>
      </c>
      <c r="F1527" s="1" t="s">
        <v>18</v>
      </c>
      <c r="G1527" s="1" t="s">
        <v>143</v>
      </c>
      <c r="M1527" s="6">
        <f t="shared" si="46"/>
        <v>44634</v>
      </c>
      <c r="N1527" s="7">
        <f t="shared" si="47"/>
        <v>44634.476388888892</v>
      </c>
      <c r="O1527" s="7"/>
      <c r="P1527" s="7"/>
    </row>
    <row r="1528" spans="1:16" x14ac:dyDescent="0.3">
      <c r="A1528" s="1" t="s">
        <v>6</v>
      </c>
      <c r="B1528" s="1">
        <v>92</v>
      </c>
      <c r="C1528" s="2">
        <v>44634.479502314818</v>
      </c>
      <c r="D1528" s="1" t="s">
        <v>12</v>
      </c>
      <c r="E1528" s="1" t="s">
        <v>15</v>
      </c>
      <c r="F1528" s="1" t="s">
        <v>17</v>
      </c>
      <c r="G1528" s="1" t="s">
        <v>143</v>
      </c>
      <c r="M1528" s="6">
        <f t="shared" si="46"/>
        <v>44634</v>
      </c>
      <c r="N1528" s="7">
        <f t="shared" si="47"/>
        <v>44634.479502314818</v>
      </c>
      <c r="O1528" s="7"/>
      <c r="P1528" s="7"/>
    </row>
    <row r="1529" spans="1:16" x14ac:dyDescent="0.3">
      <c r="A1529" s="1" t="s">
        <v>6</v>
      </c>
      <c r="B1529" s="1">
        <v>90</v>
      </c>
      <c r="C1529" s="2">
        <v>44634.479861111111</v>
      </c>
      <c r="D1529" s="1" t="s">
        <v>12</v>
      </c>
      <c r="E1529" s="1" t="s">
        <v>15</v>
      </c>
      <c r="F1529" s="1" t="s">
        <v>17</v>
      </c>
      <c r="G1529" s="1" t="s">
        <v>143</v>
      </c>
      <c r="M1529" s="6">
        <f t="shared" si="46"/>
        <v>44634</v>
      </c>
      <c r="N1529" s="7">
        <f t="shared" si="47"/>
        <v>44634.479861111111</v>
      </c>
      <c r="O1529" s="7"/>
      <c r="P1529" s="7"/>
    </row>
    <row r="1530" spans="1:16" x14ac:dyDescent="0.3">
      <c r="A1530" s="1" t="s">
        <v>6</v>
      </c>
      <c r="B1530" s="1">
        <v>82</v>
      </c>
      <c r="C1530" s="2">
        <v>44634.480578703704</v>
      </c>
      <c r="D1530" s="1" t="s">
        <v>12</v>
      </c>
      <c r="E1530" s="1" t="s">
        <v>15</v>
      </c>
      <c r="F1530" s="1" t="s">
        <v>17</v>
      </c>
      <c r="G1530" s="1" t="s">
        <v>143</v>
      </c>
      <c r="M1530" s="6">
        <f t="shared" si="46"/>
        <v>44634</v>
      </c>
      <c r="N1530" s="7">
        <f t="shared" si="47"/>
        <v>44634.480578703704</v>
      </c>
      <c r="O1530" s="7"/>
      <c r="P1530" s="7"/>
    </row>
    <row r="1531" spans="1:16" x14ac:dyDescent="0.3">
      <c r="A1531" s="1" t="s">
        <v>6</v>
      </c>
      <c r="B1531" s="1">
        <v>104</v>
      </c>
      <c r="C1531" s="2">
        <v>44634.483263888891</v>
      </c>
      <c r="D1531" s="1" t="s">
        <v>12</v>
      </c>
      <c r="E1531" s="1" t="s">
        <v>15</v>
      </c>
      <c r="F1531" s="1" t="s">
        <v>17</v>
      </c>
      <c r="G1531" s="1" t="s">
        <v>143</v>
      </c>
      <c r="M1531" s="6">
        <f t="shared" si="46"/>
        <v>44634</v>
      </c>
      <c r="N1531" s="7">
        <f t="shared" si="47"/>
        <v>44634.483263888891</v>
      </c>
      <c r="O1531" s="7"/>
      <c r="P1531" s="7"/>
    </row>
    <row r="1532" spans="1:16" x14ac:dyDescent="0.3">
      <c r="A1532" s="1" t="s">
        <v>6</v>
      </c>
      <c r="B1532" s="1">
        <v>108</v>
      </c>
      <c r="C1532" s="2">
        <v>44634.48333333333</v>
      </c>
      <c r="D1532" s="1" t="s">
        <v>12</v>
      </c>
      <c r="E1532" s="1" t="s">
        <v>15</v>
      </c>
      <c r="F1532" s="1" t="s">
        <v>17</v>
      </c>
      <c r="G1532" s="1" t="s">
        <v>143</v>
      </c>
      <c r="M1532" s="6">
        <f t="shared" si="46"/>
        <v>44634</v>
      </c>
      <c r="N1532" s="7">
        <f t="shared" si="47"/>
        <v>44634.48333333333</v>
      </c>
      <c r="O1532" s="7"/>
      <c r="P1532" s="7"/>
    </row>
    <row r="1533" spans="1:16" x14ac:dyDescent="0.3">
      <c r="A1533" s="1" t="s">
        <v>6</v>
      </c>
      <c r="B1533" s="1">
        <v>109</v>
      </c>
      <c r="C1533" s="2">
        <v>44634.486805555556</v>
      </c>
      <c r="D1533" s="1" t="s">
        <v>12</v>
      </c>
      <c r="E1533" s="1" t="s">
        <v>15</v>
      </c>
      <c r="F1533" s="1" t="s">
        <v>17</v>
      </c>
      <c r="G1533" s="1" t="s">
        <v>143</v>
      </c>
      <c r="M1533" s="6">
        <f t="shared" si="46"/>
        <v>44634</v>
      </c>
      <c r="N1533" s="7">
        <f t="shared" si="47"/>
        <v>44634.486805555556</v>
      </c>
      <c r="O1533" s="7"/>
      <c r="P1533" s="7"/>
    </row>
    <row r="1534" spans="1:16" x14ac:dyDescent="0.3">
      <c r="A1534" s="1" t="s">
        <v>6</v>
      </c>
      <c r="B1534" s="1">
        <v>102</v>
      </c>
      <c r="C1534" s="2">
        <v>44634.490277777775</v>
      </c>
      <c r="D1534" s="1" t="s">
        <v>12</v>
      </c>
      <c r="E1534" s="1" t="s">
        <v>15</v>
      </c>
      <c r="F1534" s="1" t="s">
        <v>17</v>
      </c>
      <c r="G1534" s="1" t="s">
        <v>143</v>
      </c>
      <c r="M1534" s="6">
        <f t="shared" si="46"/>
        <v>44634</v>
      </c>
      <c r="N1534" s="7">
        <f t="shared" si="47"/>
        <v>44634.490277777775</v>
      </c>
      <c r="O1534" s="7"/>
      <c r="P1534" s="7"/>
    </row>
    <row r="1535" spans="1:16" x14ac:dyDescent="0.3">
      <c r="A1535" s="1" t="s">
        <v>6</v>
      </c>
      <c r="B1535" s="1">
        <v>109</v>
      </c>
      <c r="C1535" s="2">
        <v>44634.493750000001</v>
      </c>
      <c r="D1535" s="1" t="s">
        <v>12</v>
      </c>
      <c r="E1535" s="1" t="s">
        <v>15</v>
      </c>
      <c r="F1535" s="1" t="s">
        <v>17</v>
      </c>
      <c r="G1535" s="1" t="s">
        <v>143</v>
      </c>
      <c r="M1535" s="6">
        <f t="shared" si="46"/>
        <v>44634</v>
      </c>
      <c r="N1535" s="7">
        <f t="shared" si="47"/>
        <v>44634.493750000001</v>
      </c>
      <c r="O1535" s="7"/>
      <c r="P1535" s="7"/>
    </row>
    <row r="1536" spans="1:16" x14ac:dyDescent="0.3">
      <c r="A1536" s="1" t="s">
        <v>6</v>
      </c>
      <c r="B1536" s="1">
        <v>100</v>
      </c>
      <c r="C1536" s="2">
        <v>44634.49722222222</v>
      </c>
      <c r="D1536" s="1" t="s">
        <v>12</v>
      </c>
      <c r="E1536" s="1" t="s">
        <v>15</v>
      </c>
      <c r="F1536" s="1" t="s">
        <v>17</v>
      </c>
      <c r="G1536" s="1" t="s">
        <v>143</v>
      </c>
      <c r="M1536" s="6">
        <f t="shared" si="46"/>
        <v>44634</v>
      </c>
      <c r="N1536" s="7">
        <f t="shared" si="47"/>
        <v>44634.49722222222</v>
      </c>
      <c r="O1536" s="7"/>
      <c r="P1536" s="7"/>
    </row>
    <row r="1537" spans="1:16" x14ac:dyDescent="0.3">
      <c r="A1537" s="1" t="s">
        <v>6</v>
      </c>
      <c r="B1537" s="1">
        <v>96</v>
      </c>
      <c r="C1537" s="2">
        <v>44634.500694444447</v>
      </c>
      <c r="D1537" s="1" t="s">
        <v>12</v>
      </c>
      <c r="E1537" s="1" t="s">
        <v>15</v>
      </c>
      <c r="F1537" s="1" t="s">
        <v>17</v>
      </c>
      <c r="G1537" s="1" t="s">
        <v>143</v>
      </c>
      <c r="M1537" s="6">
        <f t="shared" si="46"/>
        <v>44635</v>
      </c>
      <c r="N1537" s="7">
        <f t="shared" si="47"/>
        <v>44634.500694444447</v>
      </c>
      <c r="O1537" s="7"/>
      <c r="P1537" s="7"/>
    </row>
    <row r="1538" spans="1:16" x14ac:dyDescent="0.3">
      <c r="A1538" s="1" t="s">
        <v>6</v>
      </c>
      <c r="B1538" s="1">
        <v>81</v>
      </c>
      <c r="C1538" s="2">
        <v>44634.501689814817</v>
      </c>
      <c r="D1538" s="1" t="s">
        <v>12</v>
      </c>
      <c r="E1538" s="1" t="s">
        <v>15</v>
      </c>
      <c r="F1538" s="1" t="s">
        <v>17</v>
      </c>
      <c r="G1538" s="1" t="s">
        <v>143</v>
      </c>
      <c r="M1538" s="6">
        <f t="shared" si="46"/>
        <v>44635</v>
      </c>
      <c r="N1538" s="7">
        <f t="shared" si="47"/>
        <v>44634.501689814817</v>
      </c>
      <c r="O1538" s="7"/>
      <c r="P1538" s="7"/>
    </row>
    <row r="1539" spans="1:16" x14ac:dyDescent="0.3">
      <c r="A1539" s="1" t="s">
        <v>6</v>
      </c>
      <c r="B1539" s="1">
        <v>82</v>
      </c>
      <c r="C1539" s="2">
        <v>44634.502615740741</v>
      </c>
      <c r="D1539" s="1" t="s">
        <v>12</v>
      </c>
      <c r="E1539" s="1" t="s">
        <v>15</v>
      </c>
      <c r="F1539" s="1" t="s">
        <v>17</v>
      </c>
      <c r="G1539" s="1" t="s">
        <v>143</v>
      </c>
      <c r="M1539" s="6">
        <f t="shared" ref="M1539:M1602" si="48">VALUE(TEXT(C1539,0))</f>
        <v>44635</v>
      </c>
      <c r="N1539" s="7">
        <f t="shared" ref="N1539:N1602" si="49">C1539</f>
        <v>44634.502615740741</v>
      </c>
      <c r="O1539" s="7"/>
      <c r="P1539" s="7"/>
    </row>
    <row r="1540" spans="1:16" x14ac:dyDescent="0.3">
      <c r="A1540" s="1" t="s">
        <v>6</v>
      </c>
      <c r="B1540" s="1">
        <v>81</v>
      </c>
      <c r="C1540" s="2">
        <v>44634.502835648149</v>
      </c>
      <c r="D1540" s="1" t="s">
        <v>12</v>
      </c>
      <c r="E1540" s="1" t="s">
        <v>15</v>
      </c>
      <c r="F1540" s="1" t="s">
        <v>17</v>
      </c>
      <c r="G1540" s="1" t="s">
        <v>143</v>
      </c>
      <c r="M1540" s="6">
        <f t="shared" si="48"/>
        <v>44635</v>
      </c>
      <c r="N1540" s="7">
        <f t="shared" si="49"/>
        <v>44634.502835648149</v>
      </c>
      <c r="O1540" s="7"/>
      <c r="P1540" s="7"/>
    </row>
    <row r="1541" spans="1:16" x14ac:dyDescent="0.3">
      <c r="A1541" s="1" t="s">
        <v>6</v>
      </c>
      <c r="B1541" s="1">
        <v>94</v>
      </c>
      <c r="C1541" s="2">
        <v>44634.504166666666</v>
      </c>
      <c r="D1541" s="1" t="s">
        <v>12</v>
      </c>
      <c r="E1541" s="1" t="s">
        <v>15</v>
      </c>
      <c r="F1541" s="1" t="s">
        <v>17</v>
      </c>
      <c r="G1541" s="1" t="s">
        <v>143</v>
      </c>
      <c r="M1541" s="6">
        <f t="shared" si="48"/>
        <v>44635</v>
      </c>
      <c r="N1541" s="7">
        <f t="shared" si="49"/>
        <v>44634.504166666666</v>
      </c>
      <c r="O1541" s="7"/>
      <c r="P1541" s="7"/>
    </row>
    <row r="1542" spans="1:16" x14ac:dyDescent="0.3">
      <c r="A1542" s="1" t="s">
        <v>6</v>
      </c>
      <c r="B1542" s="1">
        <v>83</v>
      </c>
      <c r="C1542" s="2">
        <v>44634.506180555552</v>
      </c>
      <c r="D1542" s="1" t="s">
        <v>12</v>
      </c>
      <c r="E1542" s="1" t="s">
        <v>15</v>
      </c>
      <c r="F1542" s="1" t="s">
        <v>17</v>
      </c>
      <c r="G1542" s="1" t="s">
        <v>143</v>
      </c>
      <c r="M1542" s="6">
        <f t="shared" si="48"/>
        <v>44635</v>
      </c>
      <c r="N1542" s="7">
        <f t="shared" si="49"/>
        <v>44634.506180555552</v>
      </c>
      <c r="O1542" s="7"/>
      <c r="P1542" s="7"/>
    </row>
    <row r="1543" spans="1:16" x14ac:dyDescent="0.3">
      <c r="A1543" s="1" t="s">
        <v>6</v>
      </c>
      <c r="B1543" s="1">
        <v>90</v>
      </c>
      <c r="C1543" s="2">
        <v>44634.507638888892</v>
      </c>
      <c r="D1543" s="1" t="s">
        <v>12</v>
      </c>
      <c r="E1543" s="1" t="s">
        <v>15</v>
      </c>
      <c r="F1543" s="1" t="s">
        <v>17</v>
      </c>
      <c r="G1543" s="1" t="s">
        <v>143</v>
      </c>
      <c r="M1543" s="6">
        <f t="shared" si="48"/>
        <v>44635</v>
      </c>
      <c r="N1543" s="7">
        <f t="shared" si="49"/>
        <v>44634.507638888892</v>
      </c>
      <c r="O1543" s="7"/>
      <c r="P1543" s="7"/>
    </row>
    <row r="1544" spans="1:16" x14ac:dyDescent="0.3">
      <c r="A1544" s="1" t="s">
        <v>6</v>
      </c>
      <c r="B1544" s="1">
        <v>82</v>
      </c>
      <c r="C1544" s="2">
        <v>44634.508784722224</v>
      </c>
      <c r="D1544" s="1" t="s">
        <v>12</v>
      </c>
      <c r="E1544" s="1" t="s">
        <v>15</v>
      </c>
      <c r="F1544" s="1" t="s">
        <v>17</v>
      </c>
      <c r="G1544" s="1" t="s">
        <v>143</v>
      </c>
      <c r="M1544" s="6">
        <f t="shared" si="48"/>
        <v>44635</v>
      </c>
      <c r="N1544" s="7">
        <f t="shared" si="49"/>
        <v>44634.508784722224</v>
      </c>
      <c r="O1544" s="7"/>
      <c r="P1544" s="7"/>
    </row>
    <row r="1545" spans="1:16" x14ac:dyDescent="0.3">
      <c r="A1545" s="1" t="s">
        <v>6</v>
      </c>
      <c r="B1545" s="1">
        <v>70</v>
      </c>
      <c r="C1545" s="2">
        <v>44634.511111111111</v>
      </c>
      <c r="D1545" s="1" t="s">
        <v>12</v>
      </c>
      <c r="E1545" s="1" t="s">
        <v>15</v>
      </c>
      <c r="F1545" s="1" t="s">
        <v>17</v>
      </c>
      <c r="G1545" s="1" t="s">
        <v>143</v>
      </c>
      <c r="M1545" s="6">
        <f t="shared" si="48"/>
        <v>44635</v>
      </c>
      <c r="N1545" s="7">
        <f t="shared" si="49"/>
        <v>44634.511111111111</v>
      </c>
      <c r="O1545" s="7"/>
      <c r="P1545" s="7"/>
    </row>
    <row r="1546" spans="1:16" x14ac:dyDescent="0.3">
      <c r="A1546" s="1" t="s">
        <v>6</v>
      </c>
      <c r="B1546" s="1">
        <v>97</v>
      </c>
      <c r="C1546" s="2">
        <v>44634.51458333333</v>
      </c>
      <c r="D1546" s="1" t="s">
        <v>12</v>
      </c>
      <c r="E1546" s="1" t="s">
        <v>15</v>
      </c>
      <c r="F1546" s="1" t="s">
        <v>17</v>
      </c>
      <c r="G1546" s="1" t="s">
        <v>143</v>
      </c>
      <c r="M1546" s="6">
        <f t="shared" si="48"/>
        <v>44635</v>
      </c>
      <c r="N1546" s="7">
        <f t="shared" si="49"/>
        <v>44634.51458333333</v>
      </c>
      <c r="O1546" s="7"/>
      <c r="P1546" s="7"/>
    </row>
    <row r="1547" spans="1:16" x14ac:dyDescent="0.3">
      <c r="A1547" s="1" t="s">
        <v>6</v>
      </c>
      <c r="B1547" s="1">
        <v>90</v>
      </c>
      <c r="C1547" s="2">
        <v>44634.518055555556</v>
      </c>
      <c r="D1547" s="1" t="s">
        <v>12</v>
      </c>
      <c r="E1547" s="1" t="s">
        <v>15</v>
      </c>
      <c r="F1547" s="1" t="s">
        <v>17</v>
      </c>
      <c r="G1547" s="1" t="s">
        <v>143</v>
      </c>
      <c r="M1547" s="6">
        <f t="shared" si="48"/>
        <v>44635</v>
      </c>
      <c r="N1547" s="7">
        <f t="shared" si="49"/>
        <v>44634.518055555556</v>
      </c>
      <c r="O1547" s="7"/>
      <c r="P1547" s="7"/>
    </row>
    <row r="1548" spans="1:16" x14ac:dyDescent="0.3">
      <c r="A1548" s="1" t="s">
        <v>6</v>
      </c>
      <c r="B1548" s="1">
        <v>84</v>
      </c>
      <c r="C1548" s="2">
        <v>44634.521527777775</v>
      </c>
      <c r="D1548" s="1" t="s">
        <v>12</v>
      </c>
      <c r="E1548" s="1" t="s">
        <v>15</v>
      </c>
      <c r="F1548" s="1" t="s">
        <v>17</v>
      </c>
      <c r="G1548" s="1" t="s">
        <v>143</v>
      </c>
      <c r="M1548" s="6">
        <f t="shared" si="48"/>
        <v>44635</v>
      </c>
      <c r="N1548" s="7">
        <f t="shared" si="49"/>
        <v>44634.521527777775</v>
      </c>
      <c r="O1548" s="7"/>
      <c r="P1548" s="7"/>
    </row>
    <row r="1549" spans="1:16" x14ac:dyDescent="0.3">
      <c r="A1549" s="1" t="s">
        <v>6</v>
      </c>
      <c r="B1549" s="1">
        <v>87</v>
      </c>
      <c r="C1549" s="2">
        <v>44634.525000000001</v>
      </c>
      <c r="D1549" s="1" t="s">
        <v>12</v>
      </c>
      <c r="E1549" s="1" t="s">
        <v>15</v>
      </c>
      <c r="F1549" s="1" t="s">
        <v>17</v>
      </c>
      <c r="G1549" s="1" t="s">
        <v>143</v>
      </c>
      <c r="M1549" s="6">
        <f t="shared" si="48"/>
        <v>44635</v>
      </c>
      <c r="N1549" s="7">
        <f t="shared" si="49"/>
        <v>44634.525000000001</v>
      </c>
      <c r="O1549" s="7"/>
      <c r="P1549" s="7"/>
    </row>
    <row r="1550" spans="1:16" x14ac:dyDescent="0.3">
      <c r="A1550" s="1" t="s">
        <v>6</v>
      </c>
      <c r="B1550" s="1">
        <v>95</v>
      </c>
      <c r="C1550" s="2">
        <v>44634.52847222222</v>
      </c>
      <c r="D1550" s="1" t="s">
        <v>12</v>
      </c>
      <c r="E1550" s="1" t="s">
        <v>15</v>
      </c>
      <c r="F1550" s="1" t="s">
        <v>17</v>
      </c>
      <c r="G1550" s="1" t="s">
        <v>143</v>
      </c>
      <c r="M1550" s="6">
        <f t="shared" si="48"/>
        <v>44635</v>
      </c>
      <c r="N1550" s="7">
        <f t="shared" si="49"/>
        <v>44634.52847222222</v>
      </c>
      <c r="O1550" s="7"/>
      <c r="P1550" s="7"/>
    </row>
    <row r="1551" spans="1:16" x14ac:dyDescent="0.3">
      <c r="A1551" s="1" t="s">
        <v>6</v>
      </c>
      <c r="B1551" s="1">
        <v>87</v>
      </c>
      <c r="C1551" s="2">
        <v>44634.530925925923</v>
      </c>
      <c r="D1551" s="1" t="s">
        <v>12</v>
      </c>
      <c r="E1551" s="1" t="s">
        <v>15</v>
      </c>
      <c r="F1551" s="1" t="s">
        <v>17</v>
      </c>
      <c r="G1551" s="1" t="s">
        <v>143</v>
      </c>
      <c r="M1551" s="6">
        <f t="shared" si="48"/>
        <v>44635</v>
      </c>
      <c r="N1551" s="7">
        <f t="shared" si="49"/>
        <v>44634.530925925923</v>
      </c>
      <c r="O1551" s="7"/>
      <c r="P1551" s="7"/>
    </row>
    <row r="1552" spans="1:16" x14ac:dyDescent="0.3">
      <c r="A1552" s="1" t="s">
        <v>6</v>
      </c>
      <c r="B1552" s="1">
        <v>97</v>
      </c>
      <c r="C1552" s="2">
        <v>44634.53193287037</v>
      </c>
      <c r="D1552" s="1" t="s">
        <v>12</v>
      </c>
      <c r="E1552" s="1" t="s">
        <v>15</v>
      </c>
      <c r="F1552" s="1" t="s">
        <v>17</v>
      </c>
      <c r="G1552" s="1" t="s">
        <v>143</v>
      </c>
      <c r="M1552" s="6">
        <f t="shared" si="48"/>
        <v>44635</v>
      </c>
      <c r="N1552" s="7">
        <f t="shared" si="49"/>
        <v>44634.53193287037</v>
      </c>
      <c r="O1552" s="7"/>
      <c r="P1552" s="7"/>
    </row>
    <row r="1553" spans="1:16" x14ac:dyDescent="0.3">
      <c r="A1553" s="1" t="s">
        <v>6</v>
      </c>
      <c r="B1553" s="1">
        <v>97</v>
      </c>
      <c r="C1553" s="2">
        <v>44634.531944444447</v>
      </c>
      <c r="D1553" s="1" t="s">
        <v>12</v>
      </c>
      <c r="E1553" s="1" t="s">
        <v>15</v>
      </c>
      <c r="F1553" s="1" t="s">
        <v>17</v>
      </c>
      <c r="G1553" s="1" t="s">
        <v>143</v>
      </c>
      <c r="M1553" s="6">
        <f t="shared" si="48"/>
        <v>44635</v>
      </c>
      <c r="N1553" s="7">
        <f t="shared" si="49"/>
        <v>44634.531944444447</v>
      </c>
      <c r="O1553" s="7"/>
      <c r="P1553" s="7"/>
    </row>
    <row r="1554" spans="1:16" x14ac:dyDescent="0.3">
      <c r="A1554" s="1" t="s">
        <v>6</v>
      </c>
      <c r="B1554" s="1">
        <v>82</v>
      </c>
      <c r="C1554" s="2">
        <v>44634.532592592594</v>
      </c>
      <c r="D1554" s="1" t="s">
        <v>12</v>
      </c>
      <c r="E1554" s="1" t="s">
        <v>15</v>
      </c>
      <c r="F1554" s="1" t="s">
        <v>17</v>
      </c>
      <c r="G1554" s="1" t="s">
        <v>143</v>
      </c>
      <c r="M1554" s="6">
        <f t="shared" si="48"/>
        <v>44635</v>
      </c>
      <c r="N1554" s="7">
        <f t="shared" si="49"/>
        <v>44634.532592592594</v>
      </c>
      <c r="O1554" s="7"/>
      <c r="P1554" s="7"/>
    </row>
    <row r="1555" spans="1:16" x14ac:dyDescent="0.3">
      <c r="A1555" s="1" t="s">
        <v>6</v>
      </c>
      <c r="B1555" s="1">
        <v>82</v>
      </c>
      <c r="C1555" s="2">
        <v>44634.535416666666</v>
      </c>
      <c r="D1555" s="1" t="s">
        <v>12</v>
      </c>
      <c r="E1555" s="1" t="s">
        <v>15</v>
      </c>
      <c r="F1555" s="1" t="s">
        <v>17</v>
      </c>
      <c r="G1555" s="1" t="s">
        <v>143</v>
      </c>
      <c r="M1555" s="6">
        <f t="shared" si="48"/>
        <v>44635</v>
      </c>
      <c r="N1555" s="7">
        <f t="shared" si="49"/>
        <v>44634.535416666666</v>
      </c>
      <c r="O1555" s="7"/>
      <c r="P1555" s="7"/>
    </row>
    <row r="1556" spans="1:16" x14ac:dyDescent="0.3">
      <c r="A1556" s="1" t="s">
        <v>6</v>
      </c>
      <c r="B1556" s="1">
        <v>82</v>
      </c>
      <c r="C1556" s="2">
        <v>44634.53769675926</v>
      </c>
      <c r="D1556" s="1" t="s">
        <v>12</v>
      </c>
      <c r="E1556" s="1" t="s">
        <v>15</v>
      </c>
      <c r="F1556" s="1" t="s">
        <v>17</v>
      </c>
      <c r="G1556" s="1" t="s">
        <v>143</v>
      </c>
      <c r="M1556" s="6">
        <f t="shared" si="48"/>
        <v>44635</v>
      </c>
      <c r="N1556" s="7">
        <f t="shared" si="49"/>
        <v>44634.53769675926</v>
      </c>
      <c r="O1556" s="7"/>
      <c r="P1556" s="7"/>
    </row>
    <row r="1557" spans="1:16" x14ac:dyDescent="0.3">
      <c r="A1557" s="1" t="s">
        <v>6</v>
      </c>
      <c r="B1557" s="1">
        <v>83</v>
      </c>
      <c r="C1557" s="2">
        <v>44634.538888888892</v>
      </c>
      <c r="D1557" s="1" t="s">
        <v>12</v>
      </c>
      <c r="E1557" s="1" t="s">
        <v>15</v>
      </c>
      <c r="F1557" s="1" t="s">
        <v>17</v>
      </c>
      <c r="G1557" s="1" t="s">
        <v>143</v>
      </c>
      <c r="M1557" s="6">
        <f t="shared" si="48"/>
        <v>44635</v>
      </c>
      <c r="N1557" s="7">
        <f t="shared" si="49"/>
        <v>44634.538888888892</v>
      </c>
      <c r="O1557" s="7"/>
      <c r="P1557" s="7"/>
    </row>
    <row r="1558" spans="1:16" x14ac:dyDescent="0.3">
      <c r="A1558" s="1" t="s">
        <v>6</v>
      </c>
      <c r="B1558" s="1">
        <v>94</v>
      </c>
      <c r="C1558" s="2">
        <v>44634.542361111111</v>
      </c>
      <c r="D1558" s="1" t="s">
        <v>12</v>
      </c>
      <c r="E1558" s="1" t="s">
        <v>15</v>
      </c>
      <c r="F1558" s="1" t="s">
        <v>17</v>
      </c>
      <c r="G1558" s="1" t="s">
        <v>143</v>
      </c>
      <c r="M1558" s="6">
        <f t="shared" si="48"/>
        <v>44635</v>
      </c>
      <c r="N1558" s="7">
        <f t="shared" si="49"/>
        <v>44634.542361111111</v>
      </c>
      <c r="O1558" s="7"/>
      <c r="P1558" s="7"/>
    </row>
    <row r="1559" spans="1:16" x14ac:dyDescent="0.3">
      <c r="A1559" s="1" t="s">
        <v>6</v>
      </c>
      <c r="B1559" s="1">
        <v>91</v>
      </c>
      <c r="C1559" s="2">
        <v>44634.54583333333</v>
      </c>
      <c r="D1559" s="1" t="s">
        <v>10</v>
      </c>
      <c r="E1559" s="1" t="s">
        <v>15</v>
      </c>
      <c r="F1559" s="1" t="s">
        <v>17</v>
      </c>
      <c r="G1559" s="1" t="s">
        <v>143</v>
      </c>
      <c r="M1559" s="6">
        <f t="shared" si="48"/>
        <v>44635</v>
      </c>
      <c r="N1559" s="7">
        <f t="shared" si="49"/>
        <v>44634.54583333333</v>
      </c>
      <c r="O1559" s="7"/>
      <c r="P1559" s="7"/>
    </row>
    <row r="1560" spans="1:16" x14ac:dyDescent="0.3">
      <c r="A1560" s="1" t="s">
        <v>6</v>
      </c>
      <c r="B1560" s="1">
        <v>82</v>
      </c>
      <c r="C1560" s="2">
        <v>44634.548715277779</v>
      </c>
      <c r="D1560" s="1" t="s">
        <v>10</v>
      </c>
      <c r="E1560" s="1" t="s">
        <v>15</v>
      </c>
      <c r="F1560" s="1" t="s">
        <v>17</v>
      </c>
      <c r="G1560" s="1" t="s">
        <v>143</v>
      </c>
      <c r="M1560" s="6">
        <f t="shared" si="48"/>
        <v>44635</v>
      </c>
      <c r="N1560" s="7">
        <f t="shared" si="49"/>
        <v>44634.548715277779</v>
      </c>
      <c r="O1560" s="7"/>
      <c r="P1560" s="7"/>
    </row>
    <row r="1561" spans="1:16" x14ac:dyDescent="0.3">
      <c r="A1561" s="1" t="s">
        <v>6</v>
      </c>
      <c r="B1561" s="1">
        <v>116</v>
      </c>
      <c r="C1561" s="2">
        <v>44634.549305555556</v>
      </c>
      <c r="D1561" s="1" t="s">
        <v>10</v>
      </c>
      <c r="E1561" s="1" t="s">
        <v>15</v>
      </c>
      <c r="F1561" s="1" t="s">
        <v>17</v>
      </c>
      <c r="G1561" s="1" t="s">
        <v>143</v>
      </c>
      <c r="M1561" s="6">
        <f t="shared" si="48"/>
        <v>44635</v>
      </c>
      <c r="N1561" s="7">
        <f t="shared" si="49"/>
        <v>44634.549305555556</v>
      </c>
      <c r="O1561" s="7"/>
      <c r="P1561" s="7"/>
    </row>
    <row r="1562" spans="1:16" x14ac:dyDescent="0.3">
      <c r="A1562" s="1" t="s">
        <v>6</v>
      </c>
      <c r="B1562" s="1">
        <v>89</v>
      </c>
      <c r="C1562" s="2">
        <v>44634.555914351855</v>
      </c>
      <c r="D1562" s="1" t="s">
        <v>10</v>
      </c>
      <c r="E1562" s="1" t="s">
        <v>15</v>
      </c>
      <c r="F1562" s="1" t="s">
        <v>17</v>
      </c>
      <c r="G1562" s="1" t="s">
        <v>143</v>
      </c>
      <c r="M1562" s="6">
        <f t="shared" si="48"/>
        <v>44635</v>
      </c>
      <c r="N1562" s="7">
        <f t="shared" si="49"/>
        <v>44634.555914351855</v>
      </c>
      <c r="O1562" s="7"/>
      <c r="P1562" s="7"/>
    </row>
    <row r="1563" spans="1:16" x14ac:dyDescent="0.3">
      <c r="A1563" s="1" t="s">
        <v>6</v>
      </c>
      <c r="B1563" s="1">
        <v>97</v>
      </c>
      <c r="C1563" s="2">
        <v>44634.556145833332</v>
      </c>
      <c r="D1563" s="1" t="s">
        <v>10</v>
      </c>
      <c r="E1563" s="1" t="s">
        <v>15</v>
      </c>
      <c r="F1563" s="1" t="s">
        <v>119</v>
      </c>
      <c r="G1563" s="1" t="s">
        <v>143</v>
      </c>
      <c r="M1563" s="6">
        <f t="shared" si="48"/>
        <v>44635</v>
      </c>
      <c r="N1563" s="7">
        <f t="shared" si="49"/>
        <v>44634.556145833332</v>
      </c>
      <c r="O1563" s="7"/>
      <c r="P1563" s="7"/>
    </row>
    <row r="1564" spans="1:16" x14ac:dyDescent="0.3">
      <c r="A1564" s="1" t="s">
        <v>6</v>
      </c>
      <c r="B1564" s="1">
        <v>99</v>
      </c>
      <c r="C1564" s="2">
        <v>44634.556250000001</v>
      </c>
      <c r="D1564" s="1" t="s">
        <v>10</v>
      </c>
      <c r="E1564" s="1" t="s">
        <v>15</v>
      </c>
      <c r="F1564" s="1" t="s">
        <v>119</v>
      </c>
      <c r="G1564" s="1" t="s">
        <v>143</v>
      </c>
      <c r="M1564" s="6">
        <f t="shared" si="48"/>
        <v>44635</v>
      </c>
      <c r="N1564" s="7">
        <f t="shared" si="49"/>
        <v>44634.556250000001</v>
      </c>
      <c r="O1564" s="7"/>
      <c r="P1564" s="7"/>
    </row>
    <row r="1565" spans="1:16" x14ac:dyDescent="0.3">
      <c r="A1565" s="1" t="s">
        <v>6</v>
      </c>
      <c r="B1565" s="1">
        <v>104</v>
      </c>
      <c r="C1565" s="2">
        <v>44634.55972222222</v>
      </c>
      <c r="D1565" s="1" t="s">
        <v>10</v>
      </c>
      <c r="E1565" s="1" t="s">
        <v>15</v>
      </c>
      <c r="F1565" s="1" t="s">
        <v>119</v>
      </c>
      <c r="G1565" s="1" t="s">
        <v>143</v>
      </c>
      <c r="M1565" s="6">
        <f t="shared" si="48"/>
        <v>44635</v>
      </c>
      <c r="N1565" s="7">
        <f t="shared" si="49"/>
        <v>44634.55972222222</v>
      </c>
      <c r="O1565" s="7"/>
      <c r="P1565" s="7"/>
    </row>
    <row r="1566" spans="1:16" x14ac:dyDescent="0.3">
      <c r="A1566" s="1" t="s">
        <v>6</v>
      </c>
      <c r="B1566" s="1">
        <v>81</v>
      </c>
      <c r="C1566" s="2">
        <v>44634.56077546296</v>
      </c>
      <c r="D1566" s="1" t="s">
        <v>10</v>
      </c>
      <c r="E1566" s="1" t="s">
        <v>15</v>
      </c>
      <c r="F1566" s="1" t="s">
        <v>119</v>
      </c>
      <c r="G1566" s="1" t="s">
        <v>143</v>
      </c>
      <c r="M1566" s="6">
        <f t="shared" si="48"/>
        <v>44635</v>
      </c>
      <c r="N1566" s="7">
        <f t="shared" si="49"/>
        <v>44634.56077546296</v>
      </c>
      <c r="O1566" s="7"/>
      <c r="P1566" s="7"/>
    </row>
    <row r="1567" spans="1:16" x14ac:dyDescent="0.3">
      <c r="A1567" s="1" t="s">
        <v>6</v>
      </c>
      <c r="B1567" s="1">
        <v>82</v>
      </c>
      <c r="C1567" s="2">
        <v>44634.561018518521</v>
      </c>
      <c r="D1567" s="1" t="s">
        <v>10</v>
      </c>
      <c r="E1567" s="1" t="s">
        <v>15</v>
      </c>
      <c r="F1567" s="1" t="s">
        <v>119</v>
      </c>
      <c r="G1567" s="1" t="s">
        <v>143</v>
      </c>
      <c r="M1567" s="6">
        <f t="shared" si="48"/>
        <v>44635</v>
      </c>
      <c r="N1567" s="7">
        <f t="shared" si="49"/>
        <v>44634.561018518521</v>
      </c>
      <c r="O1567" s="7"/>
      <c r="P1567" s="7"/>
    </row>
    <row r="1568" spans="1:16" x14ac:dyDescent="0.3">
      <c r="A1568" s="1" t="s">
        <v>6</v>
      </c>
      <c r="B1568" s="1">
        <v>82</v>
      </c>
      <c r="C1568" s="2">
        <v>44634.561400462961</v>
      </c>
      <c r="D1568" s="1" t="s">
        <v>10</v>
      </c>
      <c r="E1568" s="1" t="s">
        <v>15</v>
      </c>
      <c r="F1568" s="1" t="s">
        <v>119</v>
      </c>
      <c r="G1568" s="1" t="s">
        <v>143</v>
      </c>
      <c r="M1568" s="6">
        <f t="shared" si="48"/>
        <v>44635</v>
      </c>
      <c r="N1568" s="7">
        <f t="shared" si="49"/>
        <v>44634.561400462961</v>
      </c>
      <c r="O1568" s="7"/>
      <c r="P1568" s="7"/>
    </row>
    <row r="1569" spans="1:16" x14ac:dyDescent="0.3">
      <c r="A1569" s="1" t="s">
        <v>6</v>
      </c>
      <c r="B1569" s="1">
        <v>77</v>
      </c>
      <c r="C1569" s="2">
        <v>44634.561828703707</v>
      </c>
      <c r="D1569" s="1" t="s">
        <v>10</v>
      </c>
      <c r="E1569" s="1" t="s">
        <v>15</v>
      </c>
      <c r="F1569" s="1" t="s">
        <v>119</v>
      </c>
      <c r="G1569" s="1" t="s">
        <v>143</v>
      </c>
      <c r="M1569" s="6">
        <f t="shared" si="48"/>
        <v>44635</v>
      </c>
      <c r="N1569" s="7">
        <f t="shared" si="49"/>
        <v>44634.561828703707</v>
      </c>
      <c r="O1569" s="7"/>
      <c r="P1569" s="7"/>
    </row>
    <row r="1570" spans="1:16" x14ac:dyDescent="0.3">
      <c r="A1570" s="1" t="s">
        <v>6</v>
      </c>
      <c r="B1570" s="1">
        <v>80</v>
      </c>
      <c r="C1570" s="2">
        <v>44634.561944444446</v>
      </c>
      <c r="D1570" s="1" t="s">
        <v>10</v>
      </c>
      <c r="E1570" s="1" t="s">
        <v>15</v>
      </c>
      <c r="F1570" s="1" t="s">
        <v>119</v>
      </c>
      <c r="G1570" s="1" t="s">
        <v>143</v>
      </c>
      <c r="M1570" s="6">
        <f t="shared" si="48"/>
        <v>44635</v>
      </c>
      <c r="N1570" s="7">
        <f t="shared" si="49"/>
        <v>44634.561944444446</v>
      </c>
      <c r="O1570" s="7"/>
      <c r="P1570" s="7"/>
    </row>
    <row r="1571" spans="1:16" x14ac:dyDescent="0.3">
      <c r="A1571" s="1" t="s">
        <v>6</v>
      </c>
      <c r="B1571" s="1">
        <v>88</v>
      </c>
      <c r="C1571" s="2">
        <v>44634.563032407408</v>
      </c>
      <c r="D1571" s="1" t="s">
        <v>10</v>
      </c>
      <c r="E1571" s="1" t="s">
        <v>15</v>
      </c>
      <c r="F1571" s="1" t="s">
        <v>119</v>
      </c>
      <c r="G1571" s="1" t="s">
        <v>143</v>
      </c>
      <c r="M1571" s="6">
        <f t="shared" si="48"/>
        <v>44635</v>
      </c>
      <c r="N1571" s="7">
        <f t="shared" si="49"/>
        <v>44634.563032407408</v>
      </c>
      <c r="O1571" s="7"/>
      <c r="P1571" s="7"/>
    </row>
    <row r="1572" spans="1:16" x14ac:dyDescent="0.3">
      <c r="A1572" s="1" t="s">
        <v>6</v>
      </c>
      <c r="B1572" s="1">
        <v>87</v>
      </c>
      <c r="C1572" s="2">
        <v>44634.563194444447</v>
      </c>
      <c r="D1572" s="1" t="s">
        <v>10</v>
      </c>
      <c r="E1572" s="1" t="s">
        <v>15</v>
      </c>
      <c r="F1572" s="1" t="s">
        <v>119</v>
      </c>
      <c r="G1572" s="1" t="s">
        <v>143</v>
      </c>
      <c r="M1572" s="6">
        <f t="shared" si="48"/>
        <v>44635</v>
      </c>
      <c r="N1572" s="7">
        <f t="shared" si="49"/>
        <v>44634.563194444447</v>
      </c>
      <c r="O1572" s="7"/>
      <c r="P1572" s="7"/>
    </row>
    <row r="1573" spans="1:16" x14ac:dyDescent="0.3">
      <c r="A1573" s="1" t="s">
        <v>6</v>
      </c>
      <c r="B1573" s="1">
        <v>81</v>
      </c>
      <c r="C1573" s="2">
        <v>44634.563576388886</v>
      </c>
      <c r="D1573" s="1" t="s">
        <v>10</v>
      </c>
      <c r="E1573" s="1" t="s">
        <v>15</v>
      </c>
      <c r="F1573" s="1" t="s">
        <v>119</v>
      </c>
      <c r="G1573" s="1" t="s">
        <v>143</v>
      </c>
      <c r="M1573" s="6">
        <f t="shared" si="48"/>
        <v>44635</v>
      </c>
      <c r="N1573" s="7">
        <f t="shared" si="49"/>
        <v>44634.563576388886</v>
      </c>
      <c r="O1573" s="7"/>
      <c r="P1573" s="7"/>
    </row>
    <row r="1574" spans="1:16" x14ac:dyDescent="0.3">
      <c r="A1574" s="1" t="s">
        <v>6</v>
      </c>
      <c r="B1574" s="1">
        <v>82</v>
      </c>
      <c r="C1574" s="2">
        <v>44634.565300925926</v>
      </c>
      <c r="D1574" s="1" t="s">
        <v>10</v>
      </c>
      <c r="E1574" s="1" t="s">
        <v>15</v>
      </c>
      <c r="F1574" s="1" t="s">
        <v>119</v>
      </c>
      <c r="G1574" s="1" t="s">
        <v>143</v>
      </c>
      <c r="M1574" s="6">
        <f t="shared" si="48"/>
        <v>44635</v>
      </c>
      <c r="N1574" s="7">
        <f t="shared" si="49"/>
        <v>44634.565300925926</v>
      </c>
      <c r="O1574" s="7"/>
      <c r="P1574" s="7"/>
    </row>
    <row r="1575" spans="1:16" x14ac:dyDescent="0.3">
      <c r="A1575" s="1" t="s">
        <v>6</v>
      </c>
      <c r="B1575" s="1">
        <v>78</v>
      </c>
      <c r="C1575" s="2">
        <v>44634.565474537034</v>
      </c>
      <c r="D1575" s="1" t="s">
        <v>10</v>
      </c>
      <c r="E1575" s="1" t="s">
        <v>15</v>
      </c>
      <c r="F1575" s="1" t="s">
        <v>119</v>
      </c>
      <c r="G1575" s="1" t="s">
        <v>143</v>
      </c>
      <c r="M1575" s="6">
        <f t="shared" si="48"/>
        <v>44635</v>
      </c>
      <c r="N1575" s="7">
        <f t="shared" si="49"/>
        <v>44634.565474537034</v>
      </c>
      <c r="O1575" s="7"/>
      <c r="P1575" s="7"/>
    </row>
    <row r="1576" spans="1:16" x14ac:dyDescent="0.3">
      <c r="A1576" s="1" t="s">
        <v>6</v>
      </c>
      <c r="B1576" s="1">
        <v>97</v>
      </c>
      <c r="C1576" s="2">
        <v>44634.566655092596</v>
      </c>
      <c r="D1576" s="1" t="s">
        <v>10</v>
      </c>
      <c r="E1576" s="1" t="s">
        <v>15</v>
      </c>
      <c r="F1576" s="1" t="s">
        <v>119</v>
      </c>
      <c r="G1576" s="1" t="s">
        <v>143</v>
      </c>
      <c r="M1576" s="6">
        <f t="shared" si="48"/>
        <v>44635</v>
      </c>
      <c r="N1576" s="7">
        <f t="shared" si="49"/>
        <v>44634.566655092596</v>
      </c>
      <c r="O1576" s="7"/>
      <c r="P1576" s="7"/>
    </row>
    <row r="1577" spans="1:16" x14ac:dyDescent="0.3">
      <c r="A1577" s="1" t="s">
        <v>6</v>
      </c>
      <c r="B1577" s="1">
        <v>97</v>
      </c>
      <c r="C1577" s="2">
        <v>44634.566666666666</v>
      </c>
      <c r="D1577" s="1" t="s">
        <v>10</v>
      </c>
      <c r="E1577" s="1" t="s">
        <v>15</v>
      </c>
      <c r="F1577" s="1" t="s">
        <v>119</v>
      </c>
      <c r="G1577" s="1" t="s">
        <v>143</v>
      </c>
      <c r="M1577" s="6">
        <f t="shared" si="48"/>
        <v>44635</v>
      </c>
      <c r="N1577" s="7">
        <f t="shared" si="49"/>
        <v>44634.566666666666</v>
      </c>
      <c r="O1577" s="7"/>
      <c r="P1577" s="7"/>
    </row>
    <row r="1578" spans="1:16" x14ac:dyDescent="0.3">
      <c r="A1578" s="1" t="s">
        <v>6</v>
      </c>
      <c r="B1578" s="1">
        <v>82</v>
      </c>
      <c r="C1578" s="2">
        <v>44634.568101851852</v>
      </c>
      <c r="D1578" s="1" t="s">
        <v>10</v>
      </c>
      <c r="E1578" s="1" t="s">
        <v>15</v>
      </c>
      <c r="F1578" s="1" t="s">
        <v>119</v>
      </c>
      <c r="G1578" s="1" t="s">
        <v>143</v>
      </c>
      <c r="M1578" s="6">
        <f t="shared" si="48"/>
        <v>44635</v>
      </c>
      <c r="N1578" s="7">
        <f t="shared" si="49"/>
        <v>44634.568101851852</v>
      </c>
      <c r="O1578" s="7"/>
      <c r="P1578" s="7"/>
    </row>
    <row r="1579" spans="1:16" x14ac:dyDescent="0.3">
      <c r="A1579" s="1" t="s">
        <v>6</v>
      </c>
      <c r="B1579" s="1">
        <v>95</v>
      </c>
      <c r="C1579" s="2">
        <v>44634.570138888892</v>
      </c>
      <c r="D1579" s="1" t="s">
        <v>10</v>
      </c>
      <c r="E1579" s="1" t="s">
        <v>15</v>
      </c>
      <c r="F1579" s="1" t="s">
        <v>119</v>
      </c>
      <c r="G1579" s="1" t="s">
        <v>143</v>
      </c>
      <c r="M1579" s="6">
        <f t="shared" si="48"/>
        <v>44635</v>
      </c>
      <c r="N1579" s="7">
        <f t="shared" si="49"/>
        <v>44634.570138888892</v>
      </c>
      <c r="O1579" s="7"/>
      <c r="P1579" s="7"/>
    </row>
    <row r="1580" spans="1:16" x14ac:dyDescent="0.3">
      <c r="A1580" s="1" t="s">
        <v>6</v>
      </c>
      <c r="B1580" s="1">
        <v>79</v>
      </c>
      <c r="C1580" s="2">
        <v>44634.570763888885</v>
      </c>
      <c r="D1580" s="1" t="s">
        <v>10</v>
      </c>
      <c r="E1580" s="1" t="s">
        <v>15</v>
      </c>
      <c r="F1580" s="1" t="s">
        <v>119</v>
      </c>
      <c r="G1580" s="1" t="s">
        <v>143</v>
      </c>
      <c r="M1580" s="6">
        <f t="shared" si="48"/>
        <v>44635</v>
      </c>
      <c r="N1580" s="7">
        <f t="shared" si="49"/>
        <v>44634.570763888885</v>
      </c>
      <c r="O1580" s="7"/>
      <c r="P1580" s="7"/>
    </row>
    <row r="1581" spans="1:16" x14ac:dyDescent="0.3">
      <c r="A1581" s="1" t="s">
        <v>6</v>
      </c>
      <c r="B1581" s="1">
        <v>110</v>
      </c>
      <c r="C1581" s="2">
        <v>44634.573611111111</v>
      </c>
      <c r="D1581" s="1" t="s">
        <v>10</v>
      </c>
      <c r="E1581" s="1" t="s">
        <v>15</v>
      </c>
      <c r="F1581" s="1" t="s">
        <v>119</v>
      </c>
      <c r="G1581" s="1" t="s">
        <v>143</v>
      </c>
      <c r="M1581" s="6">
        <f t="shared" si="48"/>
        <v>44635</v>
      </c>
      <c r="N1581" s="7">
        <f t="shared" si="49"/>
        <v>44634.573611111111</v>
      </c>
      <c r="O1581" s="7"/>
      <c r="P1581" s="7"/>
    </row>
    <row r="1582" spans="1:16" x14ac:dyDescent="0.3">
      <c r="A1582" s="1" t="s">
        <v>6</v>
      </c>
      <c r="B1582" s="1">
        <v>104</v>
      </c>
      <c r="C1582" s="2">
        <v>44634.57708333333</v>
      </c>
      <c r="D1582" s="1" t="s">
        <v>10</v>
      </c>
      <c r="E1582" s="1" t="s">
        <v>15</v>
      </c>
      <c r="F1582" s="1" t="s">
        <v>119</v>
      </c>
      <c r="G1582" s="1" t="s">
        <v>143</v>
      </c>
      <c r="M1582" s="6">
        <f t="shared" si="48"/>
        <v>44635</v>
      </c>
      <c r="N1582" s="7">
        <f t="shared" si="49"/>
        <v>44634.57708333333</v>
      </c>
      <c r="O1582" s="7"/>
      <c r="P1582" s="7"/>
    </row>
    <row r="1583" spans="1:16" x14ac:dyDescent="0.3">
      <c r="A1583" s="1" t="s">
        <v>6</v>
      </c>
      <c r="B1583" s="1">
        <v>103</v>
      </c>
      <c r="C1583" s="2">
        <v>44634.580555555556</v>
      </c>
      <c r="D1583" s="1" t="s">
        <v>10</v>
      </c>
      <c r="E1583" s="1" t="s">
        <v>15</v>
      </c>
      <c r="F1583" s="1" t="s">
        <v>119</v>
      </c>
      <c r="G1583" s="1" t="s">
        <v>143</v>
      </c>
      <c r="M1583" s="6">
        <f t="shared" si="48"/>
        <v>44635</v>
      </c>
      <c r="N1583" s="7">
        <f t="shared" si="49"/>
        <v>44634.580555555556</v>
      </c>
      <c r="O1583" s="7"/>
      <c r="P1583" s="7"/>
    </row>
    <row r="1584" spans="1:16" x14ac:dyDescent="0.3">
      <c r="A1584" s="1" t="s">
        <v>6</v>
      </c>
      <c r="B1584" s="1">
        <v>106</v>
      </c>
      <c r="C1584" s="2">
        <v>44634.584027777775</v>
      </c>
      <c r="D1584" s="1" t="s">
        <v>10</v>
      </c>
      <c r="E1584" s="1" t="s">
        <v>15</v>
      </c>
      <c r="F1584" s="1" t="s">
        <v>119</v>
      </c>
      <c r="G1584" s="1" t="s">
        <v>143</v>
      </c>
      <c r="M1584" s="6">
        <f t="shared" si="48"/>
        <v>44635</v>
      </c>
      <c r="N1584" s="7">
        <f t="shared" si="49"/>
        <v>44634.584027777775</v>
      </c>
      <c r="O1584" s="7"/>
      <c r="P1584" s="7"/>
    </row>
    <row r="1585" spans="1:16" x14ac:dyDescent="0.3">
      <c r="A1585" s="1" t="s">
        <v>6</v>
      </c>
      <c r="B1585" s="1">
        <v>102</v>
      </c>
      <c r="C1585" s="2">
        <v>44634.587500000001</v>
      </c>
      <c r="D1585" s="1" t="s">
        <v>10</v>
      </c>
      <c r="E1585" s="1" t="s">
        <v>15</v>
      </c>
      <c r="F1585" s="1" t="s">
        <v>119</v>
      </c>
      <c r="G1585" s="1" t="s">
        <v>143</v>
      </c>
      <c r="M1585" s="6">
        <f t="shared" si="48"/>
        <v>44635</v>
      </c>
      <c r="N1585" s="7">
        <f t="shared" si="49"/>
        <v>44634.587500000001</v>
      </c>
      <c r="O1585" s="7"/>
      <c r="P1585" s="7"/>
    </row>
    <row r="1586" spans="1:16" x14ac:dyDescent="0.3">
      <c r="A1586" s="1" t="s">
        <v>6</v>
      </c>
      <c r="B1586" s="1">
        <v>108</v>
      </c>
      <c r="C1586" s="2">
        <v>44634.59097222222</v>
      </c>
      <c r="D1586" s="1" t="s">
        <v>10</v>
      </c>
      <c r="E1586" s="1" t="s">
        <v>15</v>
      </c>
      <c r="F1586" s="1" t="s">
        <v>119</v>
      </c>
      <c r="G1586" s="1" t="s">
        <v>143</v>
      </c>
      <c r="M1586" s="6">
        <f t="shared" si="48"/>
        <v>44635</v>
      </c>
      <c r="N1586" s="7">
        <f t="shared" si="49"/>
        <v>44634.59097222222</v>
      </c>
      <c r="O1586" s="7"/>
      <c r="P1586" s="7"/>
    </row>
    <row r="1587" spans="1:16" x14ac:dyDescent="0.3">
      <c r="A1587" s="1" t="s">
        <v>6</v>
      </c>
      <c r="B1587" s="1">
        <v>102</v>
      </c>
      <c r="C1587" s="2">
        <v>44634.594444444447</v>
      </c>
      <c r="D1587" s="1" t="s">
        <v>10</v>
      </c>
      <c r="E1587" s="1" t="s">
        <v>15</v>
      </c>
      <c r="F1587" s="1" t="s">
        <v>119</v>
      </c>
      <c r="G1587" s="1" t="s">
        <v>143</v>
      </c>
      <c r="M1587" s="6">
        <f t="shared" si="48"/>
        <v>44635</v>
      </c>
      <c r="N1587" s="7">
        <f t="shared" si="49"/>
        <v>44634.594444444447</v>
      </c>
      <c r="O1587" s="7"/>
      <c r="P1587" s="7"/>
    </row>
    <row r="1588" spans="1:16" x14ac:dyDescent="0.3">
      <c r="A1588" s="1" t="s">
        <v>6</v>
      </c>
      <c r="B1588" s="1">
        <v>112</v>
      </c>
      <c r="C1588" s="2">
        <v>44634.597916666666</v>
      </c>
      <c r="D1588" s="1" t="s">
        <v>10</v>
      </c>
      <c r="E1588" s="1" t="s">
        <v>15</v>
      </c>
      <c r="F1588" s="1" t="s">
        <v>119</v>
      </c>
      <c r="G1588" s="1" t="s">
        <v>143</v>
      </c>
      <c r="M1588" s="6">
        <f t="shared" si="48"/>
        <v>44635</v>
      </c>
      <c r="N1588" s="7">
        <f t="shared" si="49"/>
        <v>44634.597916666666</v>
      </c>
      <c r="O1588" s="7"/>
      <c r="P1588" s="7"/>
    </row>
    <row r="1589" spans="1:16" x14ac:dyDescent="0.3">
      <c r="A1589" s="1" t="s">
        <v>6</v>
      </c>
      <c r="B1589" s="1">
        <v>77</v>
      </c>
      <c r="C1589" s="2">
        <v>44634.598067129627</v>
      </c>
      <c r="D1589" s="1" t="s">
        <v>10</v>
      </c>
      <c r="E1589" s="1" t="s">
        <v>15</v>
      </c>
      <c r="F1589" s="1" t="s">
        <v>119</v>
      </c>
      <c r="G1589" s="1" t="s">
        <v>143</v>
      </c>
      <c r="M1589" s="6">
        <f t="shared" si="48"/>
        <v>44635</v>
      </c>
      <c r="N1589" s="7">
        <f t="shared" si="49"/>
        <v>44634.598067129627</v>
      </c>
      <c r="O1589" s="7"/>
      <c r="P1589" s="7"/>
    </row>
    <row r="1590" spans="1:16" x14ac:dyDescent="0.3">
      <c r="A1590" s="1" t="s">
        <v>6</v>
      </c>
      <c r="B1590" s="1">
        <v>84</v>
      </c>
      <c r="C1590" s="2">
        <v>44634.601388888892</v>
      </c>
      <c r="D1590" s="1" t="s">
        <v>10</v>
      </c>
      <c r="E1590" s="1" t="s">
        <v>15</v>
      </c>
      <c r="F1590" s="1" t="s">
        <v>119</v>
      </c>
      <c r="G1590" s="1" t="s">
        <v>143</v>
      </c>
      <c r="M1590" s="6">
        <f t="shared" si="48"/>
        <v>44635</v>
      </c>
      <c r="N1590" s="7">
        <f t="shared" si="49"/>
        <v>44634.601388888892</v>
      </c>
      <c r="O1590" s="7"/>
      <c r="P1590" s="7"/>
    </row>
    <row r="1591" spans="1:16" x14ac:dyDescent="0.3">
      <c r="A1591" s="1" t="s">
        <v>6</v>
      </c>
      <c r="B1591" s="1">
        <v>107</v>
      </c>
      <c r="C1591" s="2">
        <v>44634.604861111111</v>
      </c>
      <c r="D1591" s="1" t="s">
        <v>10</v>
      </c>
      <c r="E1591" s="1" t="s">
        <v>15</v>
      </c>
      <c r="F1591" s="1" t="s">
        <v>119</v>
      </c>
      <c r="G1591" s="1" t="s">
        <v>143</v>
      </c>
      <c r="M1591" s="6">
        <f t="shared" si="48"/>
        <v>44635</v>
      </c>
      <c r="N1591" s="7">
        <f t="shared" si="49"/>
        <v>44634.604861111111</v>
      </c>
      <c r="O1591" s="7"/>
      <c r="P1591" s="7"/>
    </row>
    <row r="1592" spans="1:16" x14ac:dyDescent="0.3">
      <c r="A1592" s="1" t="s">
        <v>6</v>
      </c>
      <c r="B1592" s="1">
        <v>91</v>
      </c>
      <c r="C1592" s="2">
        <v>44634.60833333333</v>
      </c>
      <c r="D1592" s="1" t="s">
        <v>10</v>
      </c>
      <c r="E1592" s="1" t="s">
        <v>15</v>
      </c>
      <c r="F1592" s="1" t="s">
        <v>119</v>
      </c>
      <c r="G1592" s="1" t="s">
        <v>143</v>
      </c>
      <c r="M1592" s="6">
        <f t="shared" si="48"/>
        <v>44635</v>
      </c>
      <c r="N1592" s="7">
        <f t="shared" si="49"/>
        <v>44634.60833333333</v>
      </c>
      <c r="O1592" s="7"/>
      <c r="P1592" s="7"/>
    </row>
    <row r="1593" spans="1:16" x14ac:dyDescent="0.3">
      <c r="A1593" s="1" t="s">
        <v>6</v>
      </c>
      <c r="B1593" s="1">
        <v>82</v>
      </c>
      <c r="C1593" s="2">
        <v>44634.609305555554</v>
      </c>
      <c r="D1593" s="1" t="s">
        <v>10</v>
      </c>
      <c r="E1593" s="1" t="s">
        <v>15</v>
      </c>
      <c r="F1593" s="1" t="s">
        <v>119</v>
      </c>
      <c r="G1593" s="1" t="s">
        <v>143</v>
      </c>
      <c r="M1593" s="6">
        <f t="shared" si="48"/>
        <v>44635</v>
      </c>
      <c r="N1593" s="7">
        <f t="shared" si="49"/>
        <v>44634.609305555554</v>
      </c>
      <c r="O1593" s="7"/>
      <c r="P1593" s="7"/>
    </row>
    <row r="1594" spans="1:16" x14ac:dyDescent="0.3">
      <c r="A1594" s="1" t="s">
        <v>6</v>
      </c>
      <c r="B1594" s="1">
        <v>111</v>
      </c>
      <c r="C1594" s="2">
        <v>44634.611805555556</v>
      </c>
      <c r="D1594" s="1" t="s">
        <v>10</v>
      </c>
      <c r="E1594" s="1" t="s">
        <v>15</v>
      </c>
      <c r="F1594" s="1" t="s">
        <v>119</v>
      </c>
      <c r="G1594" s="1" t="s">
        <v>143</v>
      </c>
      <c r="M1594" s="6">
        <f t="shared" si="48"/>
        <v>44635</v>
      </c>
      <c r="N1594" s="7">
        <f t="shared" si="49"/>
        <v>44634.611805555556</v>
      </c>
      <c r="O1594" s="7"/>
      <c r="P1594" s="7"/>
    </row>
    <row r="1595" spans="1:16" x14ac:dyDescent="0.3">
      <c r="A1595" s="1" t="s">
        <v>6</v>
      </c>
      <c r="B1595" s="1">
        <v>83</v>
      </c>
      <c r="C1595" s="2">
        <v>44634.615277777775</v>
      </c>
      <c r="D1595" s="1" t="s">
        <v>10</v>
      </c>
      <c r="E1595" s="1" t="s">
        <v>15</v>
      </c>
      <c r="F1595" s="1" t="s">
        <v>119</v>
      </c>
      <c r="G1595" s="1" t="s">
        <v>143</v>
      </c>
      <c r="M1595" s="6">
        <f t="shared" si="48"/>
        <v>44635</v>
      </c>
      <c r="N1595" s="7">
        <f t="shared" si="49"/>
        <v>44634.615277777775</v>
      </c>
      <c r="O1595" s="7"/>
      <c r="P1595" s="7"/>
    </row>
    <row r="1596" spans="1:16" x14ac:dyDescent="0.3">
      <c r="A1596" s="1" t="s">
        <v>6</v>
      </c>
      <c r="B1596" s="1">
        <v>81</v>
      </c>
      <c r="C1596" s="2">
        <v>44634.618750000001</v>
      </c>
      <c r="D1596" s="1" t="s">
        <v>10</v>
      </c>
      <c r="E1596" s="1" t="s">
        <v>15</v>
      </c>
      <c r="F1596" s="1" t="s">
        <v>119</v>
      </c>
      <c r="G1596" s="1" t="s">
        <v>143</v>
      </c>
      <c r="M1596" s="6">
        <f t="shared" si="48"/>
        <v>44635</v>
      </c>
      <c r="N1596" s="7">
        <f t="shared" si="49"/>
        <v>44634.618750000001</v>
      </c>
      <c r="O1596" s="7"/>
      <c r="P1596" s="7"/>
    </row>
    <row r="1597" spans="1:16" x14ac:dyDescent="0.3">
      <c r="A1597" s="1" t="s">
        <v>6</v>
      </c>
      <c r="B1597" s="1">
        <v>82</v>
      </c>
      <c r="C1597" s="2">
        <v>44634.619942129626</v>
      </c>
      <c r="D1597" s="1" t="s">
        <v>10</v>
      </c>
      <c r="E1597" s="1" t="s">
        <v>15</v>
      </c>
      <c r="F1597" s="1" t="s">
        <v>119</v>
      </c>
      <c r="G1597" s="1" t="s">
        <v>143</v>
      </c>
      <c r="M1597" s="6">
        <f t="shared" si="48"/>
        <v>44635</v>
      </c>
      <c r="N1597" s="7">
        <f t="shared" si="49"/>
        <v>44634.619942129626</v>
      </c>
      <c r="O1597" s="7"/>
      <c r="P1597" s="7"/>
    </row>
    <row r="1598" spans="1:16" x14ac:dyDescent="0.3">
      <c r="A1598" s="1" t="s">
        <v>6</v>
      </c>
      <c r="B1598" s="1">
        <v>85</v>
      </c>
      <c r="C1598" s="2">
        <v>44634.621724537035</v>
      </c>
      <c r="D1598" s="1" t="s">
        <v>10</v>
      </c>
      <c r="E1598" s="1" t="s">
        <v>15</v>
      </c>
      <c r="F1598" s="1" t="s">
        <v>119</v>
      </c>
      <c r="G1598" s="1" t="s">
        <v>143</v>
      </c>
      <c r="M1598" s="6">
        <f t="shared" si="48"/>
        <v>44635</v>
      </c>
      <c r="N1598" s="7">
        <f t="shared" si="49"/>
        <v>44634.621724537035</v>
      </c>
      <c r="O1598" s="7"/>
      <c r="P1598" s="7"/>
    </row>
    <row r="1599" spans="1:16" x14ac:dyDescent="0.3">
      <c r="A1599" s="1" t="s">
        <v>6</v>
      </c>
      <c r="B1599" s="1">
        <v>88</v>
      </c>
      <c r="C1599" s="2">
        <v>44634.62222222222</v>
      </c>
      <c r="D1599" s="1" t="s">
        <v>10</v>
      </c>
      <c r="E1599" s="1" t="s">
        <v>15</v>
      </c>
      <c r="F1599" s="1" t="s">
        <v>119</v>
      </c>
      <c r="G1599" s="1" t="s">
        <v>143</v>
      </c>
      <c r="M1599" s="6">
        <f t="shared" si="48"/>
        <v>44635</v>
      </c>
      <c r="N1599" s="7">
        <f t="shared" si="49"/>
        <v>44634.62222222222</v>
      </c>
      <c r="O1599" s="7"/>
      <c r="P1599" s="7"/>
    </row>
    <row r="1600" spans="1:16" x14ac:dyDescent="0.3">
      <c r="A1600" s="1" t="s">
        <v>6</v>
      </c>
      <c r="B1600" s="1">
        <v>81</v>
      </c>
      <c r="C1600" s="2">
        <v>44634.624814814815</v>
      </c>
      <c r="D1600" s="1" t="s">
        <v>10</v>
      </c>
      <c r="E1600" s="1" t="s">
        <v>15</v>
      </c>
      <c r="F1600" s="1" t="s">
        <v>119</v>
      </c>
      <c r="G1600" s="1" t="s">
        <v>143</v>
      </c>
      <c r="M1600" s="6">
        <f t="shared" si="48"/>
        <v>44635</v>
      </c>
      <c r="N1600" s="7">
        <f t="shared" si="49"/>
        <v>44634.624814814815</v>
      </c>
      <c r="O1600" s="7"/>
      <c r="P1600" s="7"/>
    </row>
    <row r="1601" spans="1:16" x14ac:dyDescent="0.3">
      <c r="A1601" s="1" t="s">
        <v>6</v>
      </c>
      <c r="B1601" s="1">
        <v>80</v>
      </c>
      <c r="C1601" s="2">
        <v>44634.6249537037</v>
      </c>
      <c r="D1601" s="1" t="s">
        <v>10</v>
      </c>
      <c r="E1601" s="1" t="s">
        <v>15</v>
      </c>
      <c r="F1601" s="1" t="s">
        <v>119</v>
      </c>
      <c r="G1601" s="1" t="s">
        <v>143</v>
      </c>
      <c r="M1601" s="6">
        <f t="shared" si="48"/>
        <v>44635</v>
      </c>
      <c r="N1601" s="7">
        <f t="shared" si="49"/>
        <v>44634.6249537037</v>
      </c>
      <c r="O1601" s="7"/>
      <c r="P1601" s="7"/>
    </row>
    <row r="1602" spans="1:16" x14ac:dyDescent="0.3">
      <c r="A1602" s="1" t="s">
        <v>6</v>
      </c>
      <c r="B1602" s="1">
        <v>117</v>
      </c>
      <c r="C1602" s="2">
        <v>44634.625694444447</v>
      </c>
      <c r="D1602" s="1" t="s">
        <v>13</v>
      </c>
      <c r="E1602" s="1" t="s">
        <v>15</v>
      </c>
      <c r="F1602" s="1" t="s">
        <v>119</v>
      </c>
      <c r="G1602" s="1" t="s">
        <v>143</v>
      </c>
      <c r="M1602" s="6">
        <f t="shared" si="48"/>
        <v>44635</v>
      </c>
      <c r="N1602" s="7">
        <f t="shared" si="49"/>
        <v>44634.625694444447</v>
      </c>
      <c r="O1602" s="7"/>
      <c r="P1602" s="7"/>
    </row>
    <row r="1603" spans="1:16" x14ac:dyDescent="0.3">
      <c r="A1603" s="1" t="s">
        <v>6</v>
      </c>
      <c r="B1603" s="1">
        <v>82</v>
      </c>
      <c r="C1603" s="2">
        <v>44634.625856481478</v>
      </c>
      <c r="D1603" s="1" t="s">
        <v>13</v>
      </c>
      <c r="E1603" s="1" t="s">
        <v>15</v>
      </c>
      <c r="F1603" s="1" t="s">
        <v>119</v>
      </c>
      <c r="G1603" s="1" t="s">
        <v>143</v>
      </c>
      <c r="M1603" s="6">
        <f t="shared" ref="M1603:M1666" si="50">VALUE(TEXT(C1603,0))</f>
        <v>44635</v>
      </c>
      <c r="N1603" s="7">
        <f t="shared" ref="N1603:N1666" si="51">C1603</f>
        <v>44634.625856481478</v>
      </c>
      <c r="O1603" s="7"/>
      <c r="P1603" s="7"/>
    </row>
    <row r="1604" spans="1:16" x14ac:dyDescent="0.3">
      <c r="A1604" s="1" t="s">
        <v>6</v>
      </c>
      <c r="B1604" s="1">
        <v>78</v>
      </c>
      <c r="C1604" s="2">
        <v>44634.625972222224</v>
      </c>
      <c r="D1604" s="1" t="s">
        <v>13</v>
      </c>
      <c r="E1604" s="1" t="s">
        <v>15</v>
      </c>
      <c r="F1604" s="1" t="s">
        <v>119</v>
      </c>
      <c r="G1604" s="1" t="s">
        <v>143</v>
      </c>
      <c r="M1604" s="6">
        <f t="shared" si="50"/>
        <v>44635</v>
      </c>
      <c r="N1604" s="7">
        <f t="shared" si="51"/>
        <v>44634.625972222224</v>
      </c>
      <c r="O1604" s="7"/>
      <c r="P1604" s="7"/>
    </row>
    <row r="1605" spans="1:16" x14ac:dyDescent="0.3">
      <c r="A1605" s="1" t="s">
        <v>6</v>
      </c>
      <c r="B1605" s="1">
        <v>71</v>
      </c>
      <c r="C1605" s="2">
        <v>44634.629166666666</v>
      </c>
      <c r="D1605" s="1" t="s">
        <v>13</v>
      </c>
      <c r="E1605" s="1" t="s">
        <v>15</v>
      </c>
      <c r="F1605" s="1" t="s">
        <v>119</v>
      </c>
      <c r="G1605" s="1" t="s">
        <v>143</v>
      </c>
      <c r="M1605" s="6">
        <f t="shared" si="50"/>
        <v>44635</v>
      </c>
      <c r="N1605" s="7">
        <f t="shared" si="51"/>
        <v>44634.629166666666</v>
      </c>
      <c r="O1605" s="7"/>
      <c r="P1605" s="7"/>
    </row>
    <row r="1606" spans="1:16" x14ac:dyDescent="0.3">
      <c r="A1606" s="1" t="s">
        <v>6</v>
      </c>
      <c r="B1606" s="1">
        <v>77</v>
      </c>
      <c r="C1606" s="2">
        <v>44634.629421296297</v>
      </c>
      <c r="D1606" s="1" t="s">
        <v>13</v>
      </c>
      <c r="E1606" s="1" t="s">
        <v>15</v>
      </c>
      <c r="F1606" s="1" t="s">
        <v>119</v>
      </c>
      <c r="G1606" s="1" t="s">
        <v>143</v>
      </c>
      <c r="M1606" s="6">
        <f t="shared" si="50"/>
        <v>44635</v>
      </c>
      <c r="N1606" s="7">
        <f t="shared" si="51"/>
        <v>44634.629421296297</v>
      </c>
      <c r="O1606" s="7"/>
      <c r="P1606" s="7"/>
    </row>
    <row r="1607" spans="1:16" x14ac:dyDescent="0.3">
      <c r="A1607" s="1" t="s">
        <v>6</v>
      </c>
      <c r="B1607" s="1">
        <v>81</v>
      </c>
      <c r="C1607" s="2">
        <v>44634.630474537036</v>
      </c>
      <c r="D1607" s="1" t="s">
        <v>13</v>
      </c>
      <c r="E1607" s="1" t="s">
        <v>15</v>
      </c>
      <c r="F1607" s="1" t="s">
        <v>119</v>
      </c>
      <c r="G1607" s="1" t="s">
        <v>143</v>
      </c>
      <c r="M1607" s="6">
        <f t="shared" si="50"/>
        <v>44635</v>
      </c>
      <c r="N1607" s="7">
        <f t="shared" si="51"/>
        <v>44634.630474537036</v>
      </c>
      <c r="O1607" s="7"/>
      <c r="P1607" s="7"/>
    </row>
    <row r="1608" spans="1:16" x14ac:dyDescent="0.3">
      <c r="A1608" s="1" t="s">
        <v>6</v>
      </c>
      <c r="B1608" s="1">
        <v>80</v>
      </c>
      <c r="C1608" s="2">
        <v>44634.630624999998</v>
      </c>
      <c r="D1608" s="1" t="s">
        <v>13</v>
      </c>
      <c r="E1608" s="1" t="s">
        <v>15</v>
      </c>
      <c r="F1608" s="1" t="s">
        <v>119</v>
      </c>
      <c r="G1608" s="1" t="s">
        <v>143</v>
      </c>
      <c r="M1608" s="6">
        <f t="shared" si="50"/>
        <v>44635</v>
      </c>
      <c r="N1608" s="7">
        <f t="shared" si="51"/>
        <v>44634.630624999998</v>
      </c>
      <c r="O1608" s="7"/>
      <c r="P1608" s="7"/>
    </row>
    <row r="1609" spans="1:16" x14ac:dyDescent="0.3">
      <c r="A1609" s="1" t="s">
        <v>6</v>
      </c>
      <c r="B1609" s="1">
        <v>79</v>
      </c>
      <c r="C1609" s="2">
        <v>44634.630752314813</v>
      </c>
      <c r="D1609" s="1" t="s">
        <v>13</v>
      </c>
      <c r="E1609" s="1" t="s">
        <v>15</v>
      </c>
      <c r="F1609" s="1" t="s">
        <v>119</v>
      </c>
      <c r="G1609" s="1" t="s">
        <v>143</v>
      </c>
      <c r="M1609" s="6">
        <f t="shared" si="50"/>
        <v>44635</v>
      </c>
      <c r="N1609" s="7">
        <f t="shared" si="51"/>
        <v>44634.630752314813</v>
      </c>
      <c r="O1609" s="7"/>
      <c r="P1609" s="7"/>
    </row>
    <row r="1610" spans="1:16" x14ac:dyDescent="0.3">
      <c r="A1610" s="1" t="s">
        <v>6</v>
      </c>
      <c r="B1610" s="1">
        <v>82</v>
      </c>
      <c r="C1610" s="2">
        <v>44634.630972222221</v>
      </c>
      <c r="D1610" s="1" t="s">
        <v>13</v>
      </c>
      <c r="E1610" s="1" t="s">
        <v>15</v>
      </c>
      <c r="F1610" s="1" t="s">
        <v>119</v>
      </c>
      <c r="G1610" s="1" t="s">
        <v>143</v>
      </c>
      <c r="M1610" s="6">
        <f t="shared" si="50"/>
        <v>44635</v>
      </c>
      <c r="N1610" s="7">
        <f t="shared" si="51"/>
        <v>44634.630972222221</v>
      </c>
      <c r="O1610" s="7"/>
      <c r="P1610" s="7"/>
    </row>
    <row r="1611" spans="1:16" x14ac:dyDescent="0.3">
      <c r="A1611" s="1" t="s">
        <v>6</v>
      </c>
      <c r="B1611" s="1">
        <v>75</v>
      </c>
      <c r="C1611" s="2">
        <v>44634.631331018521</v>
      </c>
      <c r="D1611" s="1" t="s">
        <v>13</v>
      </c>
      <c r="E1611" s="1" t="s">
        <v>15</v>
      </c>
      <c r="F1611" s="1" t="s">
        <v>119</v>
      </c>
      <c r="G1611" s="1" t="s">
        <v>143</v>
      </c>
      <c r="M1611" s="6">
        <f t="shared" si="50"/>
        <v>44635</v>
      </c>
      <c r="N1611" s="7">
        <f t="shared" si="51"/>
        <v>44634.631331018521</v>
      </c>
      <c r="O1611" s="7"/>
      <c r="P1611" s="7"/>
    </row>
    <row r="1612" spans="1:16" x14ac:dyDescent="0.3">
      <c r="A1612" s="1" t="s">
        <v>6</v>
      </c>
      <c r="B1612" s="1">
        <v>118</v>
      </c>
      <c r="C1612" s="2">
        <v>44634.632372685184</v>
      </c>
      <c r="D1612" s="1" t="s">
        <v>13</v>
      </c>
      <c r="E1612" s="1" t="s">
        <v>15</v>
      </c>
      <c r="F1612" s="1" t="s">
        <v>119</v>
      </c>
      <c r="G1612" s="1" t="s">
        <v>143</v>
      </c>
      <c r="M1612" s="6">
        <f t="shared" si="50"/>
        <v>44635</v>
      </c>
      <c r="N1612" s="7">
        <f t="shared" si="51"/>
        <v>44634.632372685184</v>
      </c>
      <c r="O1612" s="7"/>
      <c r="P1612" s="7"/>
    </row>
    <row r="1613" spans="1:16" x14ac:dyDescent="0.3">
      <c r="A1613" s="1" t="s">
        <v>6</v>
      </c>
      <c r="B1613" s="1">
        <v>113</v>
      </c>
      <c r="C1613" s="2">
        <v>44634.632638888892</v>
      </c>
      <c r="D1613" s="1" t="s">
        <v>13</v>
      </c>
      <c r="E1613" s="1" t="s">
        <v>15</v>
      </c>
      <c r="F1613" s="1" t="s">
        <v>119</v>
      </c>
      <c r="G1613" s="1" t="s">
        <v>143</v>
      </c>
      <c r="M1613" s="6">
        <f t="shared" si="50"/>
        <v>44635</v>
      </c>
      <c r="N1613" s="7">
        <f t="shared" si="51"/>
        <v>44634.632638888892</v>
      </c>
      <c r="O1613" s="7"/>
      <c r="P1613" s="7"/>
    </row>
    <row r="1614" spans="1:16" x14ac:dyDescent="0.3">
      <c r="A1614" s="1" t="s">
        <v>6</v>
      </c>
      <c r="B1614" s="1">
        <v>110</v>
      </c>
      <c r="C1614" s="2">
        <v>44634.636111111111</v>
      </c>
      <c r="D1614" s="1" t="s">
        <v>13</v>
      </c>
      <c r="E1614" s="1" t="s">
        <v>15</v>
      </c>
      <c r="F1614" s="1" t="s">
        <v>119</v>
      </c>
      <c r="G1614" s="1" t="s">
        <v>143</v>
      </c>
      <c r="M1614" s="6">
        <f t="shared" si="50"/>
        <v>44635</v>
      </c>
      <c r="N1614" s="7">
        <f t="shared" si="51"/>
        <v>44634.636111111111</v>
      </c>
      <c r="O1614" s="7"/>
      <c r="P1614" s="7"/>
    </row>
    <row r="1615" spans="1:16" x14ac:dyDescent="0.3">
      <c r="A1615" s="1" t="s">
        <v>6</v>
      </c>
      <c r="B1615" s="1">
        <v>107</v>
      </c>
      <c r="C1615" s="2">
        <v>44634.63958333333</v>
      </c>
      <c r="D1615" s="1" t="s">
        <v>13</v>
      </c>
      <c r="E1615" s="1" t="s">
        <v>15</v>
      </c>
      <c r="F1615" s="1" t="s">
        <v>119</v>
      </c>
      <c r="G1615" s="1" t="s">
        <v>143</v>
      </c>
      <c r="M1615" s="6">
        <f t="shared" si="50"/>
        <v>44635</v>
      </c>
      <c r="N1615" s="7">
        <f t="shared" si="51"/>
        <v>44634.63958333333</v>
      </c>
      <c r="O1615" s="7"/>
      <c r="P1615" s="7"/>
    </row>
    <row r="1616" spans="1:16" x14ac:dyDescent="0.3">
      <c r="A1616" s="1" t="s">
        <v>6</v>
      </c>
      <c r="B1616" s="1">
        <v>114</v>
      </c>
      <c r="C1616" s="2">
        <v>44634.643055555556</v>
      </c>
      <c r="D1616" s="1" t="s">
        <v>13</v>
      </c>
      <c r="E1616" s="1" t="s">
        <v>15</v>
      </c>
      <c r="F1616" s="1" t="s">
        <v>119</v>
      </c>
      <c r="G1616" s="1" t="s">
        <v>143</v>
      </c>
      <c r="M1616" s="6">
        <f t="shared" si="50"/>
        <v>44635</v>
      </c>
      <c r="N1616" s="7">
        <f t="shared" si="51"/>
        <v>44634.643055555556</v>
      </c>
      <c r="O1616" s="7"/>
      <c r="P1616" s="7"/>
    </row>
    <row r="1617" spans="1:16" x14ac:dyDescent="0.3">
      <c r="A1617" s="1" t="s">
        <v>6</v>
      </c>
      <c r="B1617" s="1">
        <v>78</v>
      </c>
      <c r="C1617" s="2">
        <v>44634.646527777775</v>
      </c>
      <c r="D1617" s="1" t="s">
        <v>13</v>
      </c>
      <c r="E1617" s="1" t="s">
        <v>15</v>
      </c>
      <c r="F1617" s="1" t="s">
        <v>119</v>
      </c>
      <c r="G1617" s="1" t="s">
        <v>143</v>
      </c>
      <c r="M1617" s="6">
        <f t="shared" si="50"/>
        <v>44635</v>
      </c>
      <c r="N1617" s="7">
        <f t="shared" si="51"/>
        <v>44634.646527777775</v>
      </c>
      <c r="O1617" s="7"/>
      <c r="P1617" s="7"/>
    </row>
    <row r="1618" spans="1:16" x14ac:dyDescent="0.3">
      <c r="A1618" s="1" t="s">
        <v>6</v>
      </c>
      <c r="B1618" s="1">
        <v>105</v>
      </c>
      <c r="C1618" s="2">
        <v>44634.65</v>
      </c>
      <c r="D1618" s="1" t="s">
        <v>13</v>
      </c>
      <c r="E1618" s="1" t="s">
        <v>15</v>
      </c>
      <c r="F1618" s="1" t="s">
        <v>119</v>
      </c>
      <c r="G1618" s="1" t="s">
        <v>143</v>
      </c>
      <c r="M1618" s="6">
        <f t="shared" si="50"/>
        <v>44635</v>
      </c>
      <c r="N1618" s="7">
        <f t="shared" si="51"/>
        <v>44634.65</v>
      </c>
      <c r="O1618" s="7"/>
      <c r="P1618" s="7"/>
    </row>
    <row r="1619" spans="1:16" x14ac:dyDescent="0.3">
      <c r="A1619" s="1" t="s">
        <v>6</v>
      </c>
      <c r="B1619" s="1">
        <v>108</v>
      </c>
      <c r="C1619" s="2">
        <v>44634.65347222222</v>
      </c>
      <c r="D1619" s="1" t="s">
        <v>13</v>
      </c>
      <c r="E1619" s="1" t="s">
        <v>15</v>
      </c>
      <c r="F1619" s="1" t="s">
        <v>119</v>
      </c>
      <c r="G1619" s="1" t="s">
        <v>143</v>
      </c>
      <c r="M1619" s="6">
        <f t="shared" si="50"/>
        <v>44635</v>
      </c>
      <c r="N1619" s="7">
        <f t="shared" si="51"/>
        <v>44634.65347222222</v>
      </c>
      <c r="O1619" s="7"/>
      <c r="P1619" s="7"/>
    </row>
    <row r="1620" spans="1:16" x14ac:dyDescent="0.3">
      <c r="A1620" s="1" t="s">
        <v>6</v>
      </c>
      <c r="B1620" s="1">
        <v>105</v>
      </c>
      <c r="C1620" s="2">
        <v>44634.656944444447</v>
      </c>
      <c r="D1620" s="1" t="s">
        <v>13</v>
      </c>
      <c r="E1620" s="1" t="s">
        <v>15</v>
      </c>
      <c r="F1620" s="1" t="s">
        <v>119</v>
      </c>
      <c r="G1620" s="1" t="s">
        <v>143</v>
      </c>
      <c r="M1620" s="6">
        <f t="shared" si="50"/>
        <v>44635</v>
      </c>
      <c r="N1620" s="7">
        <f t="shared" si="51"/>
        <v>44634.656944444447</v>
      </c>
      <c r="O1620" s="7"/>
      <c r="P1620" s="7"/>
    </row>
    <row r="1621" spans="1:16" x14ac:dyDescent="0.3">
      <c r="A1621" s="1" t="s">
        <v>6</v>
      </c>
      <c r="B1621" s="1">
        <v>82</v>
      </c>
      <c r="C1621" s="2">
        <v>44634.659085648149</v>
      </c>
      <c r="D1621" s="1" t="s">
        <v>13</v>
      </c>
      <c r="E1621" s="1" t="s">
        <v>15</v>
      </c>
      <c r="F1621" s="1" t="s">
        <v>119</v>
      </c>
      <c r="G1621" s="1" t="s">
        <v>143</v>
      </c>
      <c r="M1621" s="6">
        <f t="shared" si="50"/>
        <v>44635</v>
      </c>
      <c r="N1621" s="7">
        <f t="shared" si="51"/>
        <v>44634.659085648149</v>
      </c>
      <c r="O1621" s="7"/>
      <c r="P1621" s="7"/>
    </row>
    <row r="1622" spans="1:16" x14ac:dyDescent="0.3">
      <c r="A1622" s="1" t="s">
        <v>6</v>
      </c>
      <c r="B1622" s="1">
        <v>106</v>
      </c>
      <c r="C1622" s="2">
        <v>44634.660416666666</v>
      </c>
      <c r="D1622" s="1" t="s">
        <v>13</v>
      </c>
      <c r="E1622" s="1" t="s">
        <v>15</v>
      </c>
      <c r="F1622" s="1" t="s">
        <v>119</v>
      </c>
      <c r="G1622" s="1" t="s">
        <v>143</v>
      </c>
      <c r="M1622" s="6">
        <f t="shared" si="50"/>
        <v>44635</v>
      </c>
      <c r="N1622" s="7">
        <f t="shared" si="51"/>
        <v>44634.660416666666</v>
      </c>
      <c r="O1622" s="7"/>
      <c r="P1622" s="7"/>
    </row>
    <row r="1623" spans="1:16" x14ac:dyDescent="0.3">
      <c r="A1623" s="1" t="s">
        <v>6</v>
      </c>
      <c r="B1623" s="1">
        <v>82</v>
      </c>
      <c r="C1623" s="2">
        <v>44634.662430555552</v>
      </c>
      <c r="D1623" s="1" t="s">
        <v>13</v>
      </c>
      <c r="E1623" s="1" t="s">
        <v>15</v>
      </c>
      <c r="F1623" s="1" t="s">
        <v>119</v>
      </c>
      <c r="G1623" s="1" t="s">
        <v>143</v>
      </c>
      <c r="M1623" s="6">
        <f t="shared" si="50"/>
        <v>44635</v>
      </c>
      <c r="N1623" s="7">
        <f t="shared" si="51"/>
        <v>44634.662430555552</v>
      </c>
      <c r="O1623" s="7"/>
      <c r="P1623" s="7"/>
    </row>
    <row r="1624" spans="1:16" x14ac:dyDescent="0.3">
      <c r="A1624" s="1" t="s">
        <v>6</v>
      </c>
      <c r="B1624" s="1">
        <v>107</v>
      </c>
      <c r="C1624" s="2">
        <v>44634.663807870369</v>
      </c>
      <c r="D1624" s="1" t="s">
        <v>13</v>
      </c>
      <c r="E1624" s="1" t="s">
        <v>15</v>
      </c>
      <c r="F1624" s="1" t="s">
        <v>119</v>
      </c>
      <c r="G1624" s="1" t="s">
        <v>143</v>
      </c>
      <c r="M1624" s="6">
        <f t="shared" si="50"/>
        <v>44635</v>
      </c>
      <c r="N1624" s="7">
        <f t="shared" si="51"/>
        <v>44634.663807870369</v>
      </c>
      <c r="O1624" s="7"/>
      <c r="P1624" s="7"/>
    </row>
    <row r="1625" spans="1:16" x14ac:dyDescent="0.3">
      <c r="A1625" s="1" t="s">
        <v>6</v>
      </c>
      <c r="B1625" s="1">
        <v>108</v>
      </c>
      <c r="C1625" s="2">
        <v>44634.663888888892</v>
      </c>
      <c r="D1625" s="1" t="s">
        <v>13</v>
      </c>
      <c r="E1625" s="1" t="s">
        <v>15</v>
      </c>
      <c r="F1625" s="1" t="s">
        <v>119</v>
      </c>
      <c r="G1625" s="1" t="s">
        <v>143</v>
      </c>
      <c r="M1625" s="6">
        <f t="shared" si="50"/>
        <v>44635</v>
      </c>
      <c r="N1625" s="7">
        <f t="shared" si="51"/>
        <v>44634.663888888892</v>
      </c>
      <c r="O1625" s="7"/>
      <c r="P1625" s="7"/>
    </row>
    <row r="1626" spans="1:16" x14ac:dyDescent="0.3">
      <c r="A1626" s="1" t="s">
        <v>6</v>
      </c>
      <c r="B1626" s="1">
        <v>84</v>
      </c>
      <c r="C1626" s="2">
        <v>44634.666574074072</v>
      </c>
      <c r="D1626" s="1" t="s">
        <v>13</v>
      </c>
      <c r="E1626" s="1" t="s">
        <v>15</v>
      </c>
      <c r="F1626" s="1" t="s">
        <v>119</v>
      </c>
      <c r="G1626" s="1" t="s">
        <v>143</v>
      </c>
      <c r="M1626" s="6">
        <f t="shared" si="50"/>
        <v>44635</v>
      </c>
      <c r="N1626" s="7">
        <f t="shared" si="51"/>
        <v>44634.666574074072</v>
      </c>
      <c r="O1626" s="7"/>
      <c r="P1626" s="7"/>
    </row>
    <row r="1627" spans="1:16" x14ac:dyDescent="0.3">
      <c r="A1627" s="1" t="s">
        <v>6</v>
      </c>
      <c r="B1627" s="1">
        <v>76</v>
      </c>
      <c r="C1627" s="2">
        <v>44634.667361111111</v>
      </c>
      <c r="D1627" s="1" t="s">
        <v>13</v>
      </c>
      <c r="E1627" s="1" t="s">
        <v>15</v>
      </c>
      <c r="F1627" s="1" t="s">
        <v>119</v>
      </c>
      <c r="G1627" s="1" t="s">
        <v>143</v>
      </c>
      <c r="M1627" s="6">
        <f t="shared" si="50"/>
        <v>44635</v>
      </c>
      <c r="N1627" s="7">
        <f t="shared" si="51"/>
        <v>44634.667361111111</v>
      </c>
      <c r="O1627" s="7"/>
      <c r="P1627" s="7"/>
    </row>
    <row r="1628" spans="1:16" x14ac:dyDescent="0.3">
      <c r="A1628" s="1" t="s">
        <v>6</v>
      </c>
      <c r="B1628" s="1">
        <v>103</v>
      </c>
      <c r="C1628" s="2">
        <v>44634.67083333333</v>
      </c>
      <c r="D1628" s="1" t="s">
        <v>13</v>
      </c>
      <c r="E1628" s="1" t="s">
        <v>15</v>
      </c>
      <c r="F1628" s="1" t="s">
        <v>119</v>
      </c>
      <c r="G1628" s="1" t="s">
        <v>143</v>
      </c>
      <c r="M1628" s="6">
        <f t="shared" si="50"/>
        <v>44635</v>
      </c>
      <c r="N1628" s="7">
        <f t="shared" si="51"/>
        <v>44634.67083333333</v>
      </c>
      <c r="O1628" s="7"/>
      <c r="P1628" s="7"/>
    </row>
    <row r="1629" spans="1:16" x14ac:dyDescent="0.3">
      <c r="A1629" s="1" t="s">
        <v>6</v>
      </c>
      <c r="B1629" s="1">
        <v>74</v>
      </c>
      <c r="C1629" s="2">
        <v>44634.674305555556</v>
      </c>
      <c r="D1629" s="1" t="s">
        <v>13</v>
      </c>
      <c r="E1629" s="1" t="s">
        <v>15</v>
      </c>
      <c r="F1629" s="1" t="s">
        <v>119</v>
      </c>
      <c r="G1629" s="1" t="s">
        <v>143</v>
      </c>
      <c r="M1629" s="6">
        <f t="shared" si="50"/>
        <v>44635</v>
      </c>
      <c r="N1629" s="7">
        <f t="shared" si="51"/>
        <v>44634.674305555556</v>
      </c>
      <c r="O1629" s="7"/>
      <c r="P1629" s="7"/>
    </row>
    <row r="1630" spans="1:16" x14ac:dyDescent="0.3">
      <c r="A1630" s="1" t="s">
        <v>6</v>
      </c>
      <c r="B1630" s="1">
        <v>111</v>
      </c>
      <c r="C1630" s="2">
        <v>44634.677777777775</v>
      </c>
      <c r="D1630" s="1" t="s">
        <v>13</v>
      </c>
      <c r="E1630" s="1" t="s">
        <v>15</v>
      </c>
      <c r="F1630" s="1" t="s">
        <v>119</v>
      </c>
      <c r="G1630" s="1" t="s">
        <v>143</v>
      </c>
      <c r="M1630" s="6">
        <f t="shared" si="50"/>
        <v>44635</v>
      </c>
      <c r="N1630" s="7">
        <f t="shared" si="51"/>
        <v>44634.677777777775</v>
      </c>
      <c r="O1630" s="7"/>
      <c r="P1630" s="7"/>
    </row>
    <row r="1631" spans="1:16" x14ac:dyDescent="0.3">
      <c r="A1631" s="1" t="s">
        <v>6</v>
      </c>
      <c r="B1631" s="1">
        <v>88</v>
      </c>
      <c r="C1631" s="2">
        <v>44634.680787037039</v>
      </c>
      <c r="D1631" s="1" t="s">
        <v>13</v>
      </c>
      <c r="E1631" s="1" t="s">
        <v>15</v>
      </c>
      <c r="F1631" s="1" t="s">
        <v>119</v>
      </c>
      <c r="G1631" s="1" t="s">
        <v>143</v>
      </c>
      <c r="M1631" s="6">
        <f t="shared" si="50"/>
        <v>44635</v>
      </c>
      <c r="N1631" s="7">
        <f t="shared" si="51"/>
        <v>44634.680787037039</v>
      </c>
      <c r="O1631" s="7"/>
      <c r="P1631" s="7"/>
    </row>
    <row r="1632" spans="1:16" x14ac:dyDescent="0.3">
      <c r="A1632" s="1" t="s">
        <v>6</v>
      </c>
      <c r="B1632" s="1">
        <v>89</v>
      </c>
      <c r="C1632" s="2">
        <v>44634.681250000001</v>
      </c>
      <c r="D1632" s="1" t="s">
        <v>13</v>
      </c>
      <c r="E1632" s="1" t="s">
        <v>15</v>
      </c>
      <c r="F1632" s="1" t="s">
        <v>119</v>
      </c>
      <c r="G1632" s="1" t="s">
        <v>143</v>
      </c>
      <c r="M1632" s="6">
        <f t="shared" si="50"/>
        <v>44635</v>
      </c>
      <c r="N1632" s="7">
        <f t="shared" si="51"/>
        <v>44634.681250000001</v>
      </c>
      <c r="O1632" s="7"/>
      <c r="P1632" s="7"/>
    </row>
    <row r="1633" spans="1:16" x14ac:dyDescent="0.3">
      <c r="A1633" s="1" t="s">
        <v>6</v>
      </c>
      <c r="B1633" s="1">
        <v>81</v>
      </c>
      <c r="C1633" s="2">
        <v>44634.68408564815</v>
      </c>
      <c r="D1633" s="1" t="s">
        <v>11</v>
      </c>
      <c r="E1633" s="1" t="s">
        <v>15</v>
      </c>
      <c r="F1633" s="1" t="s">
        <v>17</v>
      </c>
      <c r="G1633" s="1" t="s">
        <v>143</v>
      </c>
      <c r="M1633" s="6">
        <f t="shared" si="50"/>
        <v>44635</v>
      </c>
      <c r="N1633" s="7">
        <f t="shared" si="51"/>
        <v>44634.68408564815</v>
      </c>
      <c r="O1633" s="7"/>
      <c r="P1633" s="7"/>
    </row>
    <row r="1634" spans="1:16" x14ac:dyDescent="0.3">
      <c r="A1634" s="1" t="s">
        <v>6</v>
      </c>
      <c r="B1634" s="1">
        <v>81</v>
      </c>
      <c r="C1634" s="2">
        <v>44634.686249999999</v>
      </c>
      <c r="D1634" s="1" t="s">
        <v>11</v>
      </c>
      <c r="E1634" s="1" t="s">
        <v>15</v>
      </c>
      <c r="F1634" s="1" t="s">
        <v>17</v>
      </c>
      <c r="G1634" s="1" t="s">
        <v>143</v>
      </c>
      <c r="M1634" s="6">
        <f t="shared" si="50"/>
        <v>44635</v>
      </c>
      <c r="N1634" s="7">
        <f t="shared" si="51"/>
        <v>44634.686249999999</v>
      </c>
      <c r="O1634" s="7"/>
      <c r="P1634" s="7"/>
    </row>
    <row r="1635" spans="1:16" x14ac:dyDescent="0.3">
      <c r="A1635" s="1" t="s">
        <v>6</v>
      </c>
      <c r="B1635" s="1">
        <v>82</v>
      </c>
      <c r="C1635" s="2">
        <v>44634.686585648145</v>
      </c>
      <c r="D1635" s="1" t="s">
        <v>11</v>
      </c>
      <c r="E1635" s="1" t="s">
        <v>15</v>
      </c>
      <c r="F1635" s="1" t="s">
        <v>17</v>
      </c>
      <c r="G1635" s="1" t="s">
        <v>143</v>
      </c>
      <c r="M1635" s="6">
        <f t="shared" si="50"/>
        <v>44635</v>
      </c>
      <c r="N1635" s="7">
        <f t="shared" si="51"/>
        <v>44634.686585648145</v>
      </c>
      <c r="O1635" s="7"/>
      <c r="P1635" s="7"/>
    </row>
    <row r="1636" spans="1:16" x14ac:dyDescent="0.3">
      <c r="A1636" s="1" t="s">
        <v>6</v>
      </c>
      <c r="B1636" s="1">
        <v>83</v>
      </c>
      <c r="C1636" s="2">
        <v>44634.688194444447</v>
      </c>
      <c r="D1636" s="1" t="s">
        <v>11</v>
      </c>
      <c r="E1636" s="1" t="s">
        <v>15</v>
      </c>
      <c r="F1636" s="1" t="s">
        <v>17</v>
      </c>
      <c r="G1636" s="1" t="s">
        <v>143</v>
      </c>
      <c r="M1636" s="6">
        <f t="shared" si="50"/>
        <v>44635</v>
      </c>
      <c r="N1636" s="7">
        <f t="shared" si="51"/>
        <v>44634.688194444447</v>
      </c>
      <c r="O1636" s="7"/>
      <c r="P1636" s="7"/>
    </row>
    <row r="1637" spans="1:16" x14ac:dyDescent="0.3">
      <c r="A1637" s="1" t="s">
        <v>6</v>
      </c>
      <c r="B1637" s="1">
        <v>96</v>
      </c>
      <c r="C1637" s="2">
        <v>44634.691666666666</v>
      </c>
      <c r="D1637" s="1" t="s">
        <v>11</v>
      </c>
      <c r="E1637" s="1" t="s">
        <v>15</v>
      </c>
      <c r="F1637" s="1" t="s">
        <v>17</v>
      </c>
      <c r="G1637" s="1" t="s">
        <v>143</v>
      </c>
      <c r="M1637" s="6">
        <f t="shared" si="50"/>
        <v>44635</v>
      </c>
      <c r="N1637" s="7">
        <f t="shared" si="51"/>
        <v>44634.691666666666</v>
      </c>
      <c r="O1637" s="7"/>
      <c r="P1637" s="7"/>
    </row>
    <row r="1638" spans="1:16" x14ac:dyDescent="0.3">
      <c r="A1638" s="1" t="s">
        <v>6</v>
      </c>
      <c r="B1638" s="1">
        <v>107</v>
      </c>
      <c r="C1638" s="2">
        <v>44635.438194444447</v>
      </c>
      <c r="D1638" s="1" t="s">
        <v>9</v>
      </c>
      <c r="E1638" s="1" t="s">
        <v>15</v>
      </c>
      <c r="F1638" s="1" t="s">
        <v>17</v>
      </c>
      <c r="G1638" s="1" t="s">
        <v>143</v>
      </c>
      <c r="M1638" s="6">
        <f t="shared" si="50"/>
        <v>44635</v>
      </c>
      <c r="N1638" s="7">
        <f t="shared" si="51"/>
        <v>44635.438194444447</v>
      </c>
      <c r="O1638" s="7"/>
      <c r="P1638" s="7"/>
    </row>
    <row r="1639" spans="1:16" x14ac:dyDescent="0.3">
      <c r="A1639" s="1" t="s">
        <v>6</v>
      </c>
      <c r="B1639" s="1">
        <v>94</v>
      </c>
      <c r="C1639" s="2">
        <v>44635.441666666666</v>
      </c>
      <c r="D1639" s="1" t="s">
        <v>9</v>
      </c>
      <c r="E1639" s="1" t="s">
        <v>15</v>
      </c>
      <c r="F1639" s="1" t="s">
        <v>17</v>
      </c>
      <c r="G1639" s="1" t="s">
        <v>143</v>
      </c>
      <c r="M1639" s="6">
        <f t="shared" si="50"/>
        <v>44635</v>
      </c>
      <c r="N1639" s="7">
        <f t="shared" si="51"/>
        <v>44635.441666666666</v>
      </c>
      <c r="O1639" s="7"/>
      <c r="P1639" s="7"/>
    </row>
    <row r="1640" spans="1:16" x14ac:dyDescent="0.3">
      <c r="A1640" s="1" t="s">
        <v>6</v>
      </c>
      <c r="B1640" s="1">
        <v>132</v>
      </c>
      <c r="C1640" s="2">
        <v>44635.445138888892</v>
      </c>
      <c r="D1640" s="1" t="s">
        <v>9</v>
      </c>
      <c r="E1640" s="1" t="s">
        <v>15</v>
      </c>
      <c r="F1640" s="1" t="s">
        <v>17</v>
      </c>
      <c r="G1640" s="1" t="s">
        <v>143</v>
      </c>
      <c r="M1640" s="6">
        <f t="shared" si="50"/>
        <v>44635</v>
      </c>
      <c r="N1640" s="7">
        <f t="shared" si="51"/>
        <v>44635.445138888892</v>
      </c>
      <c r="O1640" s="7"/>
      <c r="P1640" s="7"/>
    </row>
    <row r="1641" spans="1:16" x14ac:dyDescent="0.3">
      <c r="A1641" s="1" t="s">
        <v>6</v>
      </c>
      <c r="B1641" s="1">
        <v>121</v>
      </c>
      <c r="C1641" s="2">
        <v>44635.448611111111</v>
      </c>
      <c r="D1641" s="1" t="s">
        <v>12</v>
      </c>
      <c r="E1641" s="1" t="s">
        <v>15</v>
      </c>
      <c r="F1641" s="1" t="s">
        <v>17</v>
      </c>
      <c r="G1641" s="1" t="s">
        <v>143</v>
      </c>
      <c r="M1641" s="6">
        <f t="shared" si="50"/>
        <v>44635</v>
      </c>
      <c r="N1641" s="7">
        <f t="shared" si="51"/>
        <v>44635.448611111111</v>
      </c>
      <c r="O1641" s="7"/>
      <c r="P1641" s="7"/>
    </row>
    <row r="1642" spans="1:16" x14ac:dyDescent="0.3">
      <c r="A1642" s="1" t="s">
        <v>6</v>
      </c>
      <c r="B1642" s="1">
        <v>82</v>
      </c>
      <c r="C1642" s="2">
        <v>44635.449953703705</v>
      </c>
      <c r="D1642" s="1" t="s">
        <v>12</v>
      </c>
      <c r="E1642" s="1" t="s">
        <v>15</v>
      </c>
      <c r="F1642" s="1" t="s">
        <v>17</v>
      </c>
      <c r="G1642" s="1" t="s">
        <v>143</v>
      </c>
      <c r="M1642" s="6">
        <f t="shared" si="50"/>
        <v>44635</v>
      </c>
      <c r="N1642" s="7">
        <f t="shared" si="51"/>
        <v>44635.449953703705</v>
      </c>
      <c r="O1642" s="7"/>
      <c r="P1642" s="7"/>
    </row>
    <row r="1643" spans="1:16" x14ac:dyDescent="0.3">
      <c r="A1643" s="1" t="s">
        <v>6</v>
      </c>
      <c r="B1643" s="1">
        <v>78</v>
      </c>
      <c r="C1643" s="2">
        <v>44635.451006944444</v>
      </c>
      <c r="D1643" s="1" t="s">
        <v>12</v>
      </c>
      <c r="E1643" s="1" t="s">
        <v>15</v>
      </c>
      <c r="F1643" s="1" t="s">
        <v>17</v>
      </c>
      <c r="G1643" s="1" t="s">
        <v>143</v>
      </c>
      <c r="M1643" s="6">
        <f t="shared" si="50"/>
        <v>44635</v>
      </c>
      <c r="N1643" s="7">
        <f t="shared" si="51"/>
        <v>44635.451006944444</v>
      </c>
      <c r="O1643" s="7"/>
      <c r="P1643" s="7"/>
    </row>
    <row r="1644" spans="1:16" x14ac:dyDescent="0.3">
      <c r="A1644" s="1" t="s">
        <v>6</v>
      </c>
      <c r="B1644" s="1">
        <v>118</v>
      </c>
      <c r="C1644" s="2">
        <v>44635.451770833337</v>
      </c>
      <c r="D1644" s="1" t="s">
        <v>12</v>
      </c>
      <c r="E1644" s="1" t="s">
        <v>15</v>
      </c>
      <c r="F1644" s="1" t="s">
        <v>17</v>
      </c>
      <c r="G1644" s="1" t="s">
        <v>143</v>
      </c>
      <c r="M1644" s="6">
        <f t="shared" si="50"/>
        <v>44635</v>
      </c>
      <c r="N1644" s="7">
        <f t="shared" si="51"/>
        <v>44635.451770833337</v>
      </c>
      <c r="O1644" s="7"/>
      <c r="P1644" s="7"/>
    </row>
    <row r="1645" spans="1:16" x14ac:dyDescent="0.3">
      <c r="A1645" s="1" t="s">
        <v>6</v>
      </c>
      <c r="B1645" s="1">
        <v>115</v>
      </c>
      <c r="C1645" s="2">
        <v>44635.451921296299</v>
      </c>
      <c r="D1645" s="1" t="s">
        <v>12</v>
      </c>
      <c r="E1645" s="1" t="s">
        <v>15</v>
      </c>
      <c r="F1645" s="1" t="s">
        <v>17</v>
      </c>
      <c r="G1645" s="1" t="s">
        <v>143</v>
      </c>
      <c r="M1645" s="6">
        <f t="shared" si="50"/>
        <v>44635</v>
      </c>
      <c r="N1645" s="7">
        <f t="shared" si="51"/>
        <v>44635.451921296299</v>
      </c>
      <c r="O1645" s="7"/>
      <c r="P1645" s="7"/>
    </row>
    <row r="1646" spans="1:16" x14ac:dyDescent="0.3">
      <c r="A1646" s="1" t="s">
        <v>6</v>
      </c>
      <c r="B1646" s="1">
        <v>116</v>
      </c>
      <c r="C1646" s="2">
        <v>44635.45208333333</v>
      </c>
      <c r="D1646" s="1" t="s">
        <v>12</v>
      </c>
      <c r="E1646" s="1" t="s">
        <v>15</v>
      </c>
      <c r="F1646" s="1" t="s">
        <v>17</v>
      </c>
      <c r="G1646" s="1" t="s">
        <v>143</v>
      </c>
      <c r="M1646" s="6">
        <f t="shared" si="50"/>
        <v>44635</v>
      </c>
      <c r="N1646" s="7">
        <f t="shared" si="51"/>
        <v>44635.45208333333</v>
      </c>
      <c r="O1646" s="7"/>
      <c r="P1646" s="7"/>
    </row>
    <row r="1647" spans="1:16" x14ac:dyDescent="0.3">
      <c r="A1647" s="1" t="s">
        <v>6</v>
      </c>
      <c r="B1647" s="1">
        <v>82</v>
      </c>
      <c r="C1647" s="2">
        <v>44635.453043981484</v>
      </c>
      <c r="D1647" s="1" t="s">
        <v>12</v>
      </c>
      <c r="E1647" s="1" t="s">
        <v>15</v>
      </c>
      <c r="F1647" s="1" t="s">
        <v>17</v>
      </c>
      <c r="G1647" s="1" t="s">
        <v>143</v>
      </c>
      <c r="M1647" s="6">
        <f t="shared" si="50"/>
        <v>44635</v>
      </c>
      <c r="N1647" s="7">
        <f t="shared" si="51"/>
        <v>44635.453043981484</v>
      </c>
      <c r="O1647" s="7"/>
      <c r="P1647" s="7"/>
    </row>
    <row r="1648" spans="1:16" x14ac:dyDescent="0.3">
      <c r="A1648" s="1" t="s">
        <v>6</v>
      </c>
      <c r="B1648" s="1">
        <v>105</v>
      </c>
      <c r="C1648" s="2">
        <v>44635.455555555556</v>
      </c>
      <c r="D1648" s="1" t="s">
        <v>12</v>
      </c>
      <c r="E1648" s="1" t="s">
        <v>15</v>
      </c>
      <c r="F1648" s="1" t="s">
        <v>17</v>
      </c>
      <c r="G1648" s="1" t="s">
        <v>143</v>
      </c>
      <c r="M1648" s="6">
        <f t="shared" si="50"/>
        <v>44635</v>
      </c>
      <c r="N1648" s="7">
        <f t="shared" si="51"/>
        <v>44635.455555555556</v>
      </c>
      <c r="O1648" s="7"/>
      <c r="P1648" s="7"/>
    </row>
    <row r="1649" spans="1:16" x14ac:dyDescent="0.3">
      <c r="A1649" s="1" t="s">
        <v>6</v>
      </c>
      <c r="B1649" s="1">
        <v>91</v>
      </c>
      <c r="C1649" s="2">
        <v>44635.459027777775</v>
      </c>
      <c r="D1649" s="1" t="s">
        <v>12</v>
      </c>
      <c r="E1649" s="1" t="s">
        <v>15</v>
      </c>
      <c r="F1649" s="1" t="s">
        <v>17</v>
      </c>
      <c r="G1649" s="1" t="s">
        <v>143</v>
      </c>
      <c r="M1649" s="6">
        <f t="shared" si="50"/>
        <v>44635</v>
      </c>
      <c r="N1649" s="7">
        <f t="shared" si="51"/>
        <v>44635.459027777775</v>
      </c>
      <c r="O1649" s="7"/>
      <c r="P1649" s="7"/>
    </row>
    <row r="1650" spans="1:16" x14ac:dyDescent="0.3">
      <c r="A1650" s="1" t="s">
        <v>6</v>
      </c>
      <c r="B1650" s="1">
        <v>84</v>
      </c>
      <c r="C1650" s="2">
        <v>44635.461134259262</v>
      </c>
      <c r="D1650" s="1" t="s">
        <v>12</v>
      </c>
      <c r="E1650" s="1" t="s">
        <v>15</v>
      </c>
      <c r="F1650" s="1" t="s">
        <v>17</v>
      </c>
      <c r="G1650" s="1" t="s">
        <v>143</v>
      </c>
      <c r="M1650" s="6">
        <f t="shared" si="50"/>
        <v>44635</v>
      </c>
      <c r="N1650" s="7">
        <f t="shared" si="51"/>
        <v>44635.461134259262</v>
      </c>
      <c r="O1650" s="7"/>
      <c r="P1650" s="7"/>
    </row>
    <row r="1651" spans="1:16" x14ac:dyDescent="0.3">
      <c r="A1651" s="1" t="s">
        <v>6</v>
      </c>
      <c r="B1651" s="1">
        <v>139</v>
      </c>
      <c r="C1651" s="2">
        <v>44635.462500000001</v>
      </c>
      <c r="D1651" s="1" t="s">
        <v>12</v>
      </c>
      <c r="E1651" s="1" t="s">
        <v>15</v>
      </c>
      <c r="F1651" s="1" t="s">
        <v>17</v>
      </c>
      <c r="G1651" s="1" t="s">
        <v>143</v>
      </c>
      <c r="M1651" s="6">
        <f t="shared" si="50"/>
        <v>44635</v>
      </c>
      <c r="N1651" s="7">
        <f t="shared" si="51"/>
        <v>44635.462500000001</v>
      </c>
      <c r="O1651" s="7"/>
      <c r="P1651" s="7"/>
    </row>
    <row r="1652" spans="1:16" x14ac:dyDescent="0.3">
      <c r="A1652" s="1" t="s">
        <v>6</v>
      </c>
      <c r="B1652" s="1">
        <v>86</v>
      </c>
      <c r="C1652" s="2">
        <v>44635.46597222222</v>
      </c>
      <c r="D1652" s="1" t="s">
        <v>12</v>
      </c>
      <c r="E1652" s="1" t="s">
        <v>15</v>
      </c>
      <c r="F1652" s="1" t="s">
        <v>17</v>
      </c>
      <c r="G1652" s="1" t="s">
        <v>143</v>
      </c>
      <c r="M1652" s="6">
        <f t="shared" si="50"/>
        <v>44635</v>
      </c>
      <c r="N1652" s="7">
        <f t="shared" si="51"/>
        <v>44635.46597222222</v>
      </c>
      <c r="O1652" s="7"/>
      <c r="P1652" s="7"/>
    </row>
    <row r="1653" spans="1:16" x14ac:dyDescent="0.3">
      <c r="A1653" s="1" t="s">
        <v>6</v>
      </c>
      <c r="B1653" s="1">
        <v>82</v>
      </c>
      <c r="C1653" s="2">
        <v>44635.466516203705</v>
      </c>
      <c r="D1653" s="1" t="s">
        <v>12</v>
      </c>
      <c r="E1653" s="1" t="s">
        <v>15</v>
      </c>
      <c r="F1653" s="1" t="s">
        <v>17</v>
      </c>
      <c r="G1653" s="1" t="s">
        <v>143</v>
      </c>
      <c r="M1653" s="6">
        <f t="shared" si="50"/>
        <v>44635</v>
      </c>
      <c r="N1653" s="7">
        <f t="shared" si="51"/>
        <v>44635.466516203705</v>
      </c>
      <c r="O1653" s="7"/>
      <c r="P1653" s="7"/>
    </row>
    <row r="1654" spans="1:16" x14ac:dyDescent="0.3">
      <c r="A1654" s="1" t="s">
        <v>6</v>
      </c>
      <c r="B1654" s="1">
        <v>123</v>
      </c>
      <c r="C1654" s="2">
        <v>44635.469444444447</v>
      </c>
      <c r="D1654" s="1" t="s">
        <v>12</v>
      </c>
      <c r="E1654" s="1" t="s">
        <v>15</v>
      </c>
      <c r="F1654" s="1" t="s">
        <v>17</v>
      </c>
      <c r="G1654" s="1" t="s">
        <v>143</v>
      </c>
      <c r="M1654" s="6">
        <f t="shared" si="50"/>
        <v>44635</v>
      </c>
      <c r="N1654" s="7">
        <f t="shared" si="51"/>
        <v>44635.469444444447</v>
      </c>
      <c r="O1654" s="7"/>
      <c r="P1654" s="7"/>
    </row>
    <row r="1655" spans="1:16" x14ac:dyDescent="0.3">
      <c r="A1655" s="1" t="s">
        <v>6</v>
      </c>
      <c r="B1655" s="1">
        <v>86</v>
      </c>
      <c r="C1655" s="2">
        <v>44635.472534722219</v>
      </c>
      <c r="D1655" s="1" t="s">
        <v>12</v>
      </c>
      <c r="E1655" s="1" t="s">
        <v>15</v>
      </c>
      <c r="F1655" s="1" t="s">
        <v>17</v>
      </c>
      <c r="G1655" s="1" t="s">
        <v>143</v>
      </c>
      <c r="M1655" s="6">
        <f t="shared" si="50"/>
        <v>44635</v>
      </c>
      <c r="N1655" s="7">
        <f t="shared" si="51"/>
        <v>44635.472534722219</v>
      </c>
      <c r="O1655" s="7"/>
      <c r="P1655" s="7"/>
    </row>
    <row r="1656" spans="1:16" x14ac:dyDescent="0.3">
      <c r="A1656" s="1" t="s">
        <v>6</v>
      </c>
      <c r="B1656" s="1">
        <v>147</v>
      </c>
      <c r="C1656" s="2">
        <v>44635.472916666666</v>
      </c>
      <c r="D1656" s="1" t="s">
        <v>12</v>
      </c>
      <c r="E1656" s="1" t="s">
        <v>15</v>
      </c>
      <c r="F1656" s="1" t="s">
        <v>17</v>
      </c>
      <c r="G1656" s="1" t="s">
        <v>143</v>
      </c>
      <c r="M1656" s="6">
        <f t="shared" si="50"/>
        <v>44635</v>
      </c>
      <c r="N1656" s="7">
        <f t="shared" si="51"/>
        <v>44635.472916666666</v>
      </c>
      <c r="O1656" s="7"/>
      <c r="P1656" s="7"/>
    </row>
    <row r="1657" spans="1:16" x14ac:dyDescent="0.3">
      <c r="A1657" s="1" t="s">
        <v>6</v>
      </c>
      <c r="B1657" s="1">
        <v>79</v>
      </c>
      <c r="C1657" s="2">
        <v>44635.476388888892</v>
      </c>
      <c r="D1657" s="1" t="s">
        <v>12</v>
      </c>
      <c r="E1657" s="1" t="s">
        <v>15</v>
      </c>
      <c r="F1657" s="1" t="s">
        <v>17</v>
      </c>
      <c r="G1657" s="1" t="s">
        <v>143</v>
      </c>
      <c r="M1657" s="6">
        <f t="shared" si="50"/>
        <v>44635</v>
      </c>
      <c r="N1657" s="7">
        <f t="shared" si="51"/>
        <v>44635.476388888892</v>
      </c>
      <c r="O1657" s="7"/>
      <c r="P1657" s="7"/>
    </row>
    <row r="1658" spans="1:16" x14ac:dyDescent="0.3">
      <c r="A1658" s="1" t="s">
        <v>6</v>
      </c>
      <c r="B1658" s="1">
        <v>119</v>
      </c>
      <c r="C1658" s="2">
        <v>44635.479861111111</v>
      </c>
      <c r="D1658" s="1" t="s">
        <v>12</v>
      </c>
      <c r="E1658" s="1" t="s">
        <v>15</v>
      </c>
      <c r="F1658" s="1" t="s">
        <v>17</v>
      </c>
      <c r="G1658" s="1" t="s">
        <v>143</v>
      </c>
      <c r="M1658" s="6">
        <f t="shared" si="50"/>
        <v>44635</v>
      </c>
      <c r="N1658" s="7">
        <f t="shared" si="51"/>
        <v>44635.479861111111</v>
      </c>
      <c r="O1658" s="7"/>
      <c r="P1658" s="7"/>
    </row>
    <row r="1659" spans="1:16" x14ac:dyDescent="0.3">
      <c r="A1659" s="1" t="s">
        <v>6</v>
      </c>
      <c r="B1659" s="1">
        <v>122</v>
      </c>
      <c r="C1659" s="2">
        <v>44635.48333333333</v>
      </c>
      <c r="D1659" s="1" t="s">
        <v>12</v>
      </c>
      <c r="E1659" s="1" t="s">
        <v>15</v>
      </c>
      <c r="F1659" s="1" t="s">
        <v>17</v>
      </c>
      <c r="G1659" s="1" t="s">
        <v>143</v>
      </c>
      <c r="M1659" s="6">
        <f t="shared" si="50"/>
        <v>44635</v>
      </c>
      <c r="N1659" s="7">
        <f t="shared" si="51"/>
        <v>44635.48333333333</v>
      </c>
      <c r="O1659" s="7"/>
      <c r="P1659" s="7"/>
    </row>
    <row r="1660" spans="1:16" x14ac:dyDescent="0.3">
      <c r="A1660" s="1" t="s">
        <v>6</v>
      </c>
      <c r="B1660" s="1">
        <v>122</v>
      </c>
      <c r="C1660" s="2">
        <v>44635.486805555556</v>
      </c>
      <c r="D1660" s="1" t="s">
        <v>12</v>
      </c>
      <c r="E1660" s="1" t="s">
        <v>15</v>
      </c>
      <c r="F1660" s="1" t="s">
        <v>17</v>
      </c>
      <c r="G1660" s="1" t="s">
        <v>143</v>
      </c>
      <c r="M1660" s="6">
        <f t="shared" si="50"/>
        <v>44635</v>
      </c>
      <c r="N1660" s="7">
        <f t="shared" si="51"/>
        <v>44635.486805555556</v>
      </c>
      <c r="O1660" s="7"/>
      <c r="P1660" s="7"/>
    </row>
    <row r="1661" spans="1:16" x14ac:dyDescent="0.3">
      <c r="A1661" s="1" t="s">
        <v>6</v>
      </c>
      <c r="B1661" s="1">
        <v>86</v>
      </c>
      <c r="C1661" s="2">
        <v>44635.49013888889</v>
      </c>
      <c r="D1661" s="1" t="s">
        <v>12</v>
      </c>
      <c r="E1661" s="1" t="s">
        <v>15</v>
      </c>
      <c r="F1661" s="1" t="s">
        <v>17</v>
      </c>
      <c r="G1661" s="1" t="s">
        <v>143</v>
      </c>
      <c r="M1661" s="6">
        <f t="shared" si="50"/>
        <v>44635</v>
      </c>
      <c r="N1661" s="7">
        <f t="shared" si="51"/>
        <v>44635.49013888889</v>
      </c>
      <c r="O1661" s="7"/>
      <c r="P1661" s="7"/>
    </row>
    <row r="1662" spans="1:16" x14ac:dyDescent="0.3">
      <c r="A1662" s="1" t="s">
        <v>6</v>
      </c>
      <c r="B1662" s="1">
        <v>124</v>
      </c>
      <c r="C1662" s="2">
        <v>44635.490277777775</v>
      </c>
      <c r="D1662" s="1" t="s">
        <v>12</v>
      </c>
      <c r="E1662" s="1" t="s">
        <v>15</v>
      </c>
      <c r="F1662" s="1" t="s">
        <v>17</v>
      </c>
      <c r="G1662" s="1" t="s">
        <v>143</v>
      </c>
      <c r="M1662" s="6">
        <f t="shared" si="50"/>
        <v>44635</v>
      </c>
      <c r="N1662" s="7">
        <f t="shared" si="51"/>
        <v>44635.490277777775</v>
      </c>
      <c r="O1662" s="7"/>
      <c r="P1662" s="7"/>
    </row>
    <row r="1663" spans="1:16" x14ac:dyDescent="0.3">
      <c r="A1663" s="1" t="s">
        <v>6</v>
      </c>
      <c r="B1663" s="1">
        <v>90</v>
      </c>
      <c r="C1663" s="2">
        <v>44635.493750000001</v>
      </c>
      <c r="D1663" s="1" t="s">
        <v>12</v>
      </c>
      <c r="E1663" s="1" t="s">
        <v>15</v>
      </c>
      <c r="F1663" s="1" t="s">
        <v>17</v>
      </c>
      <c r="G1663" s="1" t="s">
        <v>143</v>
      </c>
      <c r="M1663" s="6">
        <f t="shared" si="50"/>
        <v>44635</v>
      </c>
      <c r="N1663" s="7">
        <f t="shared" si="51"/>
        <v>44635.493750000001</v>
      </c>
      <c r="O1663" s="7"/>
      <c r="P1663" s="7"/>
    </row>
    <row r="1664" spans="1:16" x14ac:dyDescent="0.3">
      <c r="A1664" s="1" t="s">
        <v>6</v>
      </c>
      <c r="B1664" s="1">
        <v>92</v>
      </c>
      <c r="C1664" s="2">
        <v>44635.49722222222</v>
      </c>
      <c r="D1664" s="1" t="s">
        <v>12</v>
      </c>
      <c r="E1664" s="1" t="s">
        <v>15</v>
      </c>
      <c r="F1664" s="1" t="s">
        <v>17</v>
      </c>
      <c r="G1664" s="1" t="s">
        <v>143</v>
      </c>
      <c r="M1664" s="6">
        <f t="shared" si="50"/>
        <v>44635</v>
      </c>
      <c r="N1664" s="7">
        <f t="shared" si="51"/>
        <v>44635.49722222222</v>
      </c>
      <c r="O1664" s="7"/>
      <c r="P1664" s="7"/>
    </row>
    <row r="1665" spans="1:16" x14ac:dyDescent="0.3">
      <c r="A1665" s="1" t="s">
        <v>6</v>
      </c>
      <c r="B1665" s="1">
        <v>86</v>
      </c>
      <c r="C1665" s="2">
        <v>44635.500694444447</v>
      </c>
      <c r="D1665" s="1" t="s">
        <v>12</v>
      </c>
      <c r="E1665" s="1" t="s">
        <v>15</v>
      </c>
      <c r="F1665" s="1" t="s">
        <v>17</v>
      </c>
      <c r="G1665" s="1" t="s">
        <v>143</v>
      </c>
      <c r="M1665" s="6">
        <f t="shared" si="50"/>
        <v>44636</v>
      </c>
      <c r="N1665" s="7">
        <f t="shared" si="51"/>
        <v>44635.500694444447</v>
      </c>
      <c r="O1665" s="7"/>
      <c r="P1665" s="7"/>
    </row>
    <row r="1666" spans="1:16" x14ac:dyDescent="0.3">
      <c r="A1666" s="1" t="s">
        <v>6</v>
      </c>
      <c r="B1666" s="1">
        <v>87</v>
      </c>
      <c r="C1666" s="2">
        <v>44635.504166666666</v>
      </c>
      <c r="D1666" s="1" t="s">
        <v>12</v>
      </c>
      <c r="E1666" s="1" t="s">
        <v>15</v>
      </c>
      <c r="F1666" s="1" t="s">
        <v>17</v>
      </c>
      <c r="G1666" s="1" t="s">
        <v>143</v>
      </c>
      <c r="M1666" s="6">
        <f t="shared" si="50"/>
        <v>44636</v>
      </c>
      <c r="N1666" s="7">
        <f t="shared" si="51"/>
        <v>44635.504166666666</v>
      </c>
      <c r="O1666" s="7"/>
      <c r="P1666" s="7"/>
    </row>
    <row r="1667" spans="1:16" x14ac:dyDescent="0.3">
      <c r="A1667" s="1" t="s">
        <v>6</v>
      </c>
      <c r="B1667" s="1">
        <v>85</v>
      </c>
      <c r="C1667" s="2">
        <v>44635.507638888892</v>
      </c>
      <c r="D1667" s="1" t="s">
        <v>12</v>
      </c>
      <c r="E1667" s="1" t="s">
        <v>15</v>
      </c>
      <c r="F1667" s="1" t="s">
        <v>17</v>
      </c>
      <c r="G1667" s="1" t="s">
        <v>143</v>
      </c>
      <c r="M1667" s="6">
        <f t="shared" ref="M1667:M1730" si="52">VALUE(TEXT(C1667,0))</f>
        <v>44636</v>
      </c>
      <c r="N1667" s="7">
        <f t="shared" ref="N1667:N1730" si="53">C1667</f>
        <v>44635.507638888892</v>
      </c>
      <c r="O1667" s="7"/>
      <c r="P1667" s="7"/>
    </row>
    <row r="1668" spans="1:16" x14ac:dyDescent="0.3">
      <c r="A1668" s="1" t="s">
        <v>6</v>
      </c>
      <c r="B1668" s="1">
        <v>82</v>
      </c>
      <c r="C1668" s="2">
        <v>44635.510509259257</v>
      </c>
      <c r="D1668" s="1" t="s">
        <v>12</v>
      </c>
      <c r="E1668" s="1" t="s">
        <v>15</v>
      </c>
      <c r="F1668" s="1" t="s">
        <v>17</v>
      </c>
      <c r="G1668" s="1" t="s">
        <v>143</v>
      </c>
      <c r="M1668" s="6">
        <f t="shared" si="52"/>
        <v>44636</v>
      </c>
      <c r="N1668" s="7">
        <f t="shared" si="53"/>
        <v>44635.510509259257</v>
      </c>
      <c r="O1668" s="7"/>
      <c r="P1668" s="7"/>
    </row>
    <row r="1669" spans="1:16" x14ac:dyDescent="0.3">
      <c r="A1669" s="1" t="s">
        <v>6</v>
      </c>
      <c r="B1669" s="1">
        <v>91</v>
      </c>
      <c r="C1669" s="2">
        <v>44635.511111111111</v>
      </c>
      <c r="D1669" s="1" t="s">
        <v>12</v>
      </c>
      <c r="E1669" s="1" t="s">
        <v>15</v>
      </c>
      <c r="F1669" s="1" t="s">
        <v>17</v>
      </c>
      <c r="G1669" s="1" t="s">
        <v>143</v>
      </c>
      <c r="M1669" s="6">
        <f t="shared" si="52"/>
        <v>44636</v>
      </c>
      <c r="N1669" s="7">
        <f t="shared" si="53"/>
        <v>44635.511111111111</v>
      </c>
      <c r="O1669" s="7"/>
      <c r="P1669" s="7"/>
    </row>
    <row r="1670" spans="1:16" x14ac:dyDescent="0.3">
      <c r="A1670" s="1" t="s">
        <v>6</v>
      </c>
      <c r="B1670" s="1">
        <v>114</v>
      </c>
      <c r="C1670" s="2">
        <v>44635.51458333333</v>
      </c>
      <c r="D1670" s="1" t="s">
        <v>12</v>
      </c>
      <c r="E1670" s="1" t="s">
        <v>15</v>
      </c>
      <c r="F1670" s="1" t="s">
        <v>17</v>
      </c>
      <c r="G1670" s="1" t="s">
        <v>143</v>
      </c>
      <c r="M1670" s="6">
        <f t="shared" si="52"/>
        <v>44636</v>
      </c>
      <c r="N1670" s="7">
        <f t="shared" si="53"/>
        <v>44635.51458333333</v>
      </c>
      <c r="O1670" s="7"/>
      <c r="P1670" s="7"/>
    </row>
    <row r="1671" spans="1:16" x14ac:dyDescent="0.3">
      <c r="A1671" s="1" t="s">
        <v>6</v>
      </c>
      <c r="B1671" s="1">
        <v>108</v>
      </c>
      <c r="C1671" s="2">
        <v>44635.518055555556</v>
      </c>
      <c r="D1671" s="1" t="s">
        <v>12</v>
      </c>
      <c r="E1671" s="1" t="s">
        <v>15</v>
      </c>
      <c r="F1671" s="1" t="s">
        <v>17</v>
      </c>
      <c r="G1671" s="1" t="s">
        <v>143</v>
      </c>
      <c r="M1671" s="6">
        <f t="shared" si="52"/>
        <v>44636</v>
      </c>
      <c r="N1671" s="7">
        <f t="shared" si="53"/>
        <v>44635.518055555556</v>
      </c>
      <c r="O1671" s="7"/>
      <c r="P1671" s="7"/>
    </row>
    <row r="1672" spans="1:16" x14ac:dyDescent="0.3">
      <c r="A1672" s="1" t="s">
        <v>6</v>
      </c>
      <c r="B1672" s="1">
        <v>98</v>
      </c>
      <c r="C1672" s="2">
        <v>44635.520902777775</v>
      </c>
      <c r="D1672" s="1" t="s">
        <v>12</v>
      </c>
      <c r="E1672" s="1" t="s">
        <v>15</v>
      </c>
      <c r="F1672" s="1" t="s">
        <v>17</v>
      </c>
      <c r="G1672" s="1" t="s">
        <v>143</v>
      </c>
      <c r="M1672" s="6">
        <f t="shared" si="52"/>
        <v>44636</v>
      </c>
      <c r="N1672" s="7">
        <f t="shared" si="53"/>
        <v>44635.520902777775</v>
      </c>
      <c r="O1672" s="7"/>
      <c r="P1672" s="7"/>
    </row>
    <row r="1673" spans="1:16" x14ac:dyDescent="0.3">
      <c r="A1673" s="1" t="s">
        <v>6</v>
      </c>
      <c r="B1673" s="1">
        <v>102</v>
      </c>
      <c r="C1673" s="2">
        <v>44635.521527777775</v>
      </c>
      <c r="D1673" s="1" t="s">
        <v>12</v>
      </c>
      <c r="E1673" s="1" t="s">
        <v>15</v>
      </c>
      <c r="F1673" s="1" t="s">
        <v>17</v>
      </c>
      <c r="G1673" s="1" t="s">
        <v>143</v>
      </c>
      <c r="M1673" s="6">
        <f t="shared" si="52"/>
        <v>44636</v>
      </c>
      <c r="N1673" s="7">
        <f t="shared" si="53"/>
        <v>44635.521527777775</v>
      </c>
      <c r="O1673" s="7"/>
      <c r="P1673" s="7"/>
    </row>
    <row r="1674" spans="1:16" x14ac:dyDescent="0.3">
      <c r="A1674" s="1" t="s">
        <v>6</v>
      </c>
      <c r="B1674" s="1">
        <v>82</v>
      </c>
      <c r="C1674" s="2">
        <v>44635.524293981478</v>
      </c>
      <c r="D1674" s="1" t="s">
        <v>12</v>
      </c>
      <c r="E1674" s="1" t="s">
        <v>15</v>
      </c>
      <c r="F1674" s="1" t="s">
        <v>17</v>
      </c>
      <c r="G1674" s="1" t="s">
        <v>143</v>
      </c>
      <c r="M1674" s="6">
        <f t="shared" si="52"/>
        <v>44636</v>
      </c>
      <c r="N1674" s="7">
        <f t="shared" si="53"/>
        <v>44635.524293981478</v>
      </c>
      <c r="O1674" s="7"/>
      <c r="P1674" s="7"/>
    </row>
    <row r="1675" spans="1:16" x14ac:dyDescent="0.3">
      <c r="A1675" s="1" t="s">
        <v>6</v>
      </c>
      <c r="B1675" s="1">
        <v>103</v>
      </c>
      <c r="C1675" s="2">
        <v>44635.525000000001</v>
      </c>
      <c r="D1675" s="1" t="s">
        <v>12</v>
      </c>
      <c r="E1675" s="1" t="s">
        <v>15</v>
      </c>
      <c r="F1675" s="1" t="s">
        <v>17</v>
      </c>
      <c r="G1675" s="1" t="s">
        <v>143</v>
      </c>
      <c r="M1675" s="6">
        <f t="shared" si="52"/>
        <v>44636</v>
      </c>
      <c r="N1675" s="7">
        <f t="shared" si="53"/>
        <v>44635.525000000001</v>
      </c>
      <c r="O1675" s="7"/>
      <c r="P1675" s="7"/>
    </row>
    <row r="1676" spans="1:16" x14ac:dyDescent="0.3">
      <c r="A1676" s="1" t="s">
        <v>6</v>
      </c>
      <c r="B1676" s="1">
        <v>107</v>
      </c>
      <c r="C1676" s="2">
        <v>44635.52847222222</v>
      </c>
      <c r="D1676" s="1" t="s">
        <v>12</v>
      </c>
      <c r="E1676" s="1" t="s">
        <v>15</v>
      </c>
      <c r="F1676" s="1" t="s">
        <v>17</v>
      </c>
      <c r="G1676" s="1" t="s">
        <v>143</v>
      </c>
      <c r="M1676" s="6">
        <f t="shared" si="52"/>
        <v>44636</v>
      </c>
      <c r="N1676" s="7">
        <f t="shared" si="53"/>
        <v>44635.52847222222</v>
      </c>
      <c r="O1676" s="7"/>
      <c r="P1676" s="7"/>
    </row>
    <row r="1677" spans="1:16" x14ac:dyDescent="0.3">
      <c r="A1677" s="1" t="s">
        <v>6</v>
      </c>
      <c r="B1677" s="1">
        <v>80</v>
      </c>
      <c r="C1677" s="2">
        <v>44635.530798611115</v>
      </c>
      <c r="D1677" s="1" t="s">
        <v>12</v>
      </c>
      <c r="E1677" s="1" t="s">
        <v>15</v>
      </c>
      <c r="F1677" s="1" t="s">
        <v>17</v>
      </c>
      <c r="G1677" s="1" t="s">
        <v>143</v>
      </c>
      <c r="M1677" s="6">
        <f t="shared" si="52"/>
        <v>44636</v>
      </c>
      <c r="N1677" s="7">
        <f t="shared" si="53"/>
        <v>44635.530798611115</v>
      </c>
      <c r="O1677" s="7"/>
      <c r="P1677" s="7"/>
    </row>
    <row r="1678" spans="1:16" x14ac:dyDescent="0.3">
      <c r="A1678" s="1" t="s">
        <v>6</v>
      </c>
      <c r="B1678" s="1">
        <v>82</v>
      </c>
      <c r="C1678" s="2">
        <v>44635.531018518515</v>
      </c>
      <c r="D1678" s="1" t="s">
        <v>12</v>
      </c>
      <c r="E1678" s="1" t="s">
        <v>15</v>
      </c>
      <c r="F1678" s="1" t="s">
        <v>17</v>
      </c>
      <c r="G1678" s="1" t="s">
        <v>143</v>
      </c>
      <c r="M1678" s="6">
        <f t="shared" si="52"/>
        <v>44636</v>
      </c>
      <c r="N1678" s="7">
        <f t="shared" si="53"/>
        <v>44635.531018518515</v>
      </c>
      <c r="O1678" s="7"/>
      <c r="P1678" s="7"/>
    </row>
    <row r="1679" spans="1:16" x14ac:dyDescent="0.3">
      <c r="A1679" s="1" t="s">
        <v>6</v>
      </c>
      <c r="B1679" s="1">
        <v>110</v>
      </c>
      <c r="C1679" s="2">
        <v>44635.531944444447</v>
      </c>
      <c r="D1679" s="1" t="s">
        <v>12</v>
      </c>
      <c r="E1679" s="1" t="s">
        <v>15</v>
      </c>
      <c r="F1679" s="1" t="s">
        <v>17</v>
      </c>
      <c r="G1679" s="1" t="s">
        <v>143</v>
      </c>
      <c r="M1679" s="6">
        <f t="shared" si="52"/>
        <v>44636</v>
      </c>
      <c r="N1679" s="7">
        <f t="shared" si="53"/>
        <v>44635.531944444447</v>
      </c>
      <c r="O1679" s="7"/>
      <c r="P1679" s="7"/>
    </row>
    <row r="1680" spans="1:16" x14ac:dyDescent="0.3">
      <c r="A1680" s="1" t="s">
        <v>6</v>
      </c>
      <c r="B1680" s="1">
        <v>81</v>
      </c>
      <c r="C1680" s="2">
        <v>44635.534398148149</v>
      </c>
      <c r="D1680" s="1" t="s">
        <v>12</v>
      </c>
      <c r="E1680" s="1" t="s">
        <v>15</v>
      </c>
      <c r="F1680" s="1" t="s">
        <v>17</v>
      </c>
      <c r="G1680" s="1" t="s">
        <v>143</v>
      </c>
      <c r="M1680" s="6">
        <f t="shared" si="52"/>
        <v>44636</v>
      </c>
      <c r="N1680" s="7">
        <f t="shared" si="53"/>
        <v>44635.534398148149</v>
      </c>
      <c r="O1680" s="7"/>
      <c r="P1680" s="7"/>
    </row>
    <row r="1681" spans="1:16" x14ac:dyDescent="0.3">
      <c r="A1681" s="1" t="s">
        <v>6</v>
      </c>
      <c r="B1681" s="1">
        <v>80</v>
      </c>
      <c r="C1681" s="2">
        <v>44635.535416666666</v>
      </c>
      <c r="D1681" s="1" t="s">
        <v>12</v>
      </c>
      <c r="E1681" s="1" t="s">
        <v>15</v>
      </c>
      <c r="F1681" s="1" t="s">
        <v>17</v>
      </c>
      <c r="G1681" s="1" t="s">
        <v>143</v>
      </c>
      <c r="M1681" s="6">
        <f t="shared" si="52"/>
        <v>44636</v>
      </c>
      <c r="N1681" s="7">
        <f t="shared" si="53"/>
        <v>44635.535416666666</v>
      </c>
      <c r="O1681" s="7"/>
      <c r="P1681" s="7"/>
    </row>
    <row r="1682" spans="1:16" x14ac:dyDescent="0.3">
      <c r="A1682" s="1" t="s">
        <v>6</v>
      </c>
      <c r="B1682" s="1">
        <v>83</v>
      </c>
      <c r="C1682" s="2">
        <v>44635.538321759261</v>
      </c>
      <c r="D1682" s="1" t="s">
        <v>12</v>
      </c>
      <c r="E1682" s="1" t="s">
        <v>15</v>
      </c>
      <c r="F1682" s="1" t="s">
        <v>17</v>
      </c>
      <c r="G1682" s="1" t="s">
        <v>143</v>
      </c>
      <c r="M1682" s="6">
        <f t="shared" si="52"/>
        <v>44636</v>
      </c>
      <c r="N1682" s="7">
        <f t="shared" si="53"/>
        <v>44635.538321759261</v>
      </c>
      <c r="O1682" s="7"/>
      <c r="P1682" s="7"/>
    </row>
    <row r="1683" spans="1:16" x14ac:dyDescent="0.3">
      <c r="A1683" s="1" t="s">
        <v>6</v>
      </c>
      <c r="B1683" s="1">
        <v>98</v>
      </c>
      <c r="C1683" s="2">
        <v>44635.538888888892</v>
      </c>
      <c r="D1683" s="1" t="s">
        <v>12</v>
      </c>
      <c r="E1683" s="1" t="s">
        <v>15</v>
      </c>
      <c r="F1683" s="1" t="s">
        <v>17</v>
      </c>
      <c r="G1683" s="1" t="s">
        <v>143</v>
      </c>
      <c r="M1683" s="6">
        <f t="shared" si="52"/>
        <v>44636</v>
      </c>
      <c r="N1683" s="7">
        <f t="shared" si="53"/>
        <v>44635.538888888892</v>
      </c>
      <c r="O1683" s="7"/>
      <c r="P1683" s="7"/>
    </row>
    <row r="1684" spans="1:16" x14ac:dyDescent="0.3">
      <c r="A1684" s="1" t="s">
        <v>6</v>
      </c>
      <c r="B1684" s="1">
        <v>89</v>
      </c>
      <c r="C1684" s="2">
        <v>44635.542361111111</v>
      </c>
      <c r="D1684" s="1" t="s">
        <v>12</v>
      </c>
      <c r="E1684" s="1" t="s">
        <v>15</v>
      </c>
      <c r="F1684" s="1" t="s">
        <v>17</v>
      </c>
      <c r="G1684" s="1" t="s">
        <v>143</v>
      </c>
      <c r="M1684" s="6">
        <f t="shared" si="52"/>
        <v>44636</v>
      </c>
      <c r="N1684" s="7">
        <f t="shared" si="53"/>
        <v>44635.542361111111</v>
      </c>
      <c r="O1684" s="7"/>
      <c r="P1684" s="7"/>
    </row>
    <row r="1685" spans="1:16" x14ac:dyDescent="0.3">
      <c r="A1685" s="1" t="s">
        <v>6</v>
      </c>
      <c r="B1685" s="1">
        <v>78</v>
      </c>
      <c r="C1685" s="2">
        <v>44635.544120370374</v>
      </c>
      <c r="D1685" s="1" t="s">
        <v>12</v>
      </c>
      <c r="E1685" s="1" t="s">
        <v>15</v>
      </c>
      <c r="F1685" s="1" t="s">
        <v>17</v>
      </c>
      <c r="G1685" s="1" t="s">
        <v>143</v>
      </c>
      <c r="M1685" s="6">
        <f t="shared" si="52"/>
        <v>44636</v>
      </c>
      <c r="N1685" s="7">
        <f t="shared" si="53"/>
        <v>44635.544120370374</v>
      </c>
      <c r="O1685" s="7"/>
      <c r="P1685" s="7"/>
    </row>
    <row r="1686" spans="1:16" x14ac:dyDescent="0.3">
      <c r="A1686" s="1" t="s">
        <v>6</v>
      </c>
      <c r="B1686" s="1">
        <v>81</v>
      </c>
      <c r="C1686" s="2">
        <v>44635.544652777775</v>
      </c>
      <c r="D1686" s="1" t="s">
        <v>12</v>
      </c>
      <c r="E1686" s="1" t="s">
        <v>15</v>
      </c>
      <c r="F1686" s="1" t="s">
        <v>17</v>
      </c>
      <c r="G1686" s="1" t="s">
        <v>143</v>
      </c>
      <c r="M1686" s="6">
        <f t="shared" si="52"/>
        <v>44636</v>
      </c>
      <c r="N1686" s="7">
        <f t="shared" si="53"/>
        <v>44635.544652777775</v>
      </c>
      <c r="O1686" s="7"/>
      <c r="P1686" s="7"/>
    </row>
    <row r="1687" spans="1:16" x14ac:dyDescent="0.3">
      <c r="A1687" s="1" t="s">
        <v>6</v>
      </c>
      <c r="B1687" s="1">
        <v>83</v>
      </c>
      <c r="C1687" s="2">
        <v>44635.545034722221</v>
      </c>
      <c r="D1687" s="1" t="s">
        <v>12</v>
      </c>
      <c r="E1687" s="1" t="s">
        <v>15</v>
      </c>
      <c r="F1687" s="1" t="s">
        <v>17</v>
      </c>
      <c r="G1687" s="1" t="s">
        <v>143</v>
      </c>
      <c r="M1687" s="6">
        <f t="shared" si="52"/>
        <v>44636</v>
      </c>
      <c r="N1687" s="7">
        <f t="shared" si="53"/>
        <v>44635.545034722221</v>
      </c>
      <c r="O1687" s="7"/>
      <c r="P1687" s="7"/>
    </row>
    <row r="1688" spans="1:16" x14ac:dyDescent="0.3">
      <c r="A1688" s="1" t="s">
        <v>6</v>
      </c>
      <c r="B1688" s="1">
        <v>106</v>
      </c>
      <c r="C1688" s="2">
        <v>44635.54583333333</v>
      </c>
      <c r="D1688" s="1" t="s">
        <v>12</v>
      </c>
      <c r="E1688" s="1" t="s">
        <v>15</v>
      </c>
      <c r="F1688" s="1" t="s">
        <v>17</v>
      </c>
      <c r="G1688" s="1" t="s">
        <v>143</v>
      </c>
      <c r="M1688" s="6">
        <f t="shared" si="52"/>
        <v>44636</v>
      </c>
      <c r="N1688" s="7">
        <f t="shared" si="53"/>
        <v>44635.54583333333</v>
      </c>
      <c r="O1688" s="7"/>
      <c r="P1688" s="7"/>
    </row>
    <row r="1689" spans="1:16" x14ac:dyDescent="0.3">
      <c r="A1689" s="1" t="s">
        <v>6</v>
      </c>
      <c r="B1689" s="1">
        <v>106</v>
      </c>
      <c r="C1689" s="2">
        <v>44635.549305555556</v>
      </c>
      <c r="D1689" s="1" t="s">
        <v>12</v>
      </c>
      <c r="E1689" s="1" t="s">
        <v>15</v>
      </c>
      <c r="F1689" s="1" t="s">
        <v>17</v>
      </c>
      <c r="G1689" s="1" t="s">
        <v>143</v>
      </c>
      <c r="M1689" s="6">
        <f t="shared" si="52"/>
        <v>44636</v>
      </c>
      <c r="N1689" s="7">
        <f t="shared" si="53"/>
        <v>44635.549305555556</v>
      </c>
      <c r="O1689" s="7"/>
      <c r="P1689" s="7"/>
    </row>
    <row r="1690" spans="1:16" x14ac:dyDescent="0.3">
      <c r="A1690" s="1" t="s">
        <v>6</v>
      </c>
      <c r="B1690" s="1">
        <v>81</v>
      </c>
      <c r="C1690" s="2">
        <v>44635.549467592595</v>
      </c>
      <c r="D1690" s="1" t="s">
        <v>12</v>
      </c>
      <c r="E1690" s="1" t="s">
        <v>15</v>
      </c>
      <c r="F1690" s="1" t="s">
        <v>17</v>
      </c>
      <c r="G1690" s="1" t="s">
        <v>143</v>
      </c>
      <c r="M1690" s="6">
        <f t="shared" si="52"/>
        <v>44636</v>
      </c>
      <c r="N1690" s="7">
        <f t="shared" si="53"/>
        <v>44635.549467592595</v>
      </c>
      <c r="O1690" s="7"/>
      <c r="P1690" s="7"/>
    </row>
    <row r="1691" spans="1:16" x14ac:dyDescent="0.3">
      <c r="A1691" s="1" t="s">
        <v>6</v>
      </c>
      <c r="B1691" s="1">
        <v>70</v>
      </c>
      <c r="C1691" s="2">
        <v>44635.552673611113</v>
      </c>
      <c r="D1691" s="1" t="s">
        <v>12</v>
      </c>
      <c r="E1691" s="1" t="s">
        <v>15</v>
      </c>
      <c r="F1691" s="1" t="s">
        <v>17</v>
      </c>
      <c r="G1691" s="1" t="s">
        <v>143</v>
      </c>
      <c r="M1691" s="6">
        <f t="shared" si="52"/>
        <v>44636</v>
      </c>
      <c r="N1691" s="7">
        <f t="shared" si="53"/>
        <v>44635.552673611113</v>
      </c>
      <c r="O1691" s="7"/>
      <c r="P1691" s="7"/>
    </row>
    <row r="1692" spans="1:16" x14ac:dyDescent="0.3">
      <c r="A1692" s="1" t="s">
        <v>6</v>
      </c>
      <c r="B1692" s="1">
        <v>70</v>
      </c>
      <c r="C1692" s="2">
        <v>44635.552777777775</v>
      </c>
      <c r="D1692" s="1" t="s">
        <v>12</v>
      </c>
      <c r="E1692" s="1" t="s">
        <v>15</v>
      </c>
      <c r="F1692" s="1" t="s">
        <v>17</v>
      </c>
      <c r="G1692" s="1" t="s">
        <v>143</v>
      </c>
      <c r="M1692" s="6">
        <f t="shared" si="52"/>
        <v>44636</v>
      </c>
      <c r="N1692" s="7">
        <f t="shared" si="53"/>
        <v>44635.552777777775</v>
      </c>
      <c r="O1692" s="7"/>
      <c r="P1692" s="7"/>
    </row>
    <row r="1693" spans="1:16" x14ac:dyDescent="0.3">
      <c r="A1693" s="1" t="s">
        <v>6</v>
      </c>
      <c r="B1693" s="1">
        <v>82</v>
      </c>
      <c r="C1693" s="2">
        <v>44635.554201388892</v>
      </c>
      <c r="D1693" s="1" t="s">
        <v>12</v>
      </c>
      <c r="E1693" s="1" t="s">
        <v>15</v>
      </c>
      <c r="F1693" s="1" t="s">
        <v>17</v>
      </c>
      <c r="G1693" s="1" t="s">
        <v>143</v>
      </c>
      <c r="M1693" s="6">
        <f t="shared" si="52"/>
        <v>44636</v>
      </c>
      <c r="N1693" s="7">
        <f t="shared" si="53"/>
        <v>44635.554201388892</v>
      </c>
      <c r="O1693" s="7"/>
      <c r="P1693" s="7"/>
    </row>
    <row r="1694" spans="1:16" x14ac:dyDescent="0.3">
      <c r="A1694" s="1" t="s">
        <v>6</v>
      </c>
      <c r="B1694" s="1">
        <v>109</v>
      </c>
      <c r="C1694" s="2">
        <v>44635.556250000001</v>
      </c>
      <c r="D1694" s="1" t="s">
        <v>12</v>
      </c>
      <c r="E1694" s="1" t="s">
        <v>15</v>
      </c>
      <c r="F1694" s="1" t="s">
        <v>17</v>
      </c>
      <c r="G1694" s="1" t="s">
        <v>143</v>
      </c>
      <c r="M1694" s="6">
        <f t="shared" si="52"/>
        <v>44636</v>
      </c>
      <c r="N1694" s="7">
        <f t="shared" si="53"/>
        <v>44635.556250000001</v>
      </c>
      <c r="O1694" s="7"/>
      <c r="P1694" s="7"/>
    </row>
    <row r="1695" spans="1:16" x14ac:dyDescent="0.3">
      <c r="A1695" s="1" t="s">
        <v>6</v>
      </c>
      <c r="B1695" s="1">
        <v>107</v>
      </c>
      <c r="C1695" s="2">
        <v>44635.55972222222</v>
      </c>
      <c r="D1695" s="1" t="s">
        <v>12</v>
      </c>
      <c r="E1695" s="1" t="s">
        <v>15</v>
      </c>
      <c r="F1695" s="1" t="s">
        <v>17</v>
      </c>
      <c r="G1695" s="1" t="s">
        <v>143</v>
      </c>
      <c r="M1695" s="6">
        <f t="shared" si="52"/>
        <v>44636</v>
      </c>
      <c r="N1695" s="7">
        <f t="shared" si="53"/>
        <v>44635.55972222222</v>
      </c>
      <c r="O1695" s="7"/>
      <c r="P1695" s="7"/>
    </row>
    <row r="1696" spans="1:16" x14ac:dyDescent="0.3">
      <c r="A1696" s="1" t="s">
        <v>6</v>
      </c>
      <c r="B1696" s="1">
        <v>77</v>
      </c>
      <c r="C1696" s="2">
        <v>44635.563194444447</v>
      </c>
      <c r="D1696" s="1" t="s">
        <v>12</v>
      </c>
      <c r="E1696" s="1" t="s">
        <v>15</v>
      </c>
      <c r="F1696" s="1" t="s">
        <v>17</v>
      </c>
      <c r="G1696" s="1" t="s">
        <v>143</v>
      </c>
      <c r="M1696" s="6">
        <f t="shared" si="52"/>
        <v>44636</v>
      </c>
      <c r="N1696" s="7">
        <f t="shared" si="53"/>
        <v>44635.563194444447</v>
      </c>
      <c r="O1696" s="7"/>
      <c r="P1696" s="7"/>
    </row>
    <row r="1697" spans="1:16" x14ac:dyDescent="0.3">
      <c r="A1697" s="1" t="s">
        <v>6</v>
      </c>
      <c r="B1697" s="1">
        <v>82</v>
      </c>
      <c r="C1697" s="2">
        <v>44635.566666666666</v>
      </c>
      <c r="D1697" s="1" t="s">
        <v>10</v>
      </c>
      <c r="E1697" s="1" t="s">
        <v>15</v>
      </c>
      <c r="F1697" s="1" t="s">
        <v>119</v>
      </c>
      <c r="G1697" s="1" t="s">
        <v>143</v>
      </c>
      <c r="M1697" s="6">
        <f t="shared" si="52"/>
        <v>44636</v>
      </c>
      <c r="N1697" s="7">
        <f t="shared" si="53"/>
        <v>44635.566666666666</v>
      </c>
      <c r="O1697" s="7"/>
      <c r="P1697" s="7"/>
    </row>
    <row r="1698" spans="1:16" x14ac:dyDescent="0.3">
      <c r="A1698" s="1" t="s">
        <v>6</v>
      </c>
      <c r="B1698" s="1">
        <v>77</v>
      </c>
      <c r="C1698" s="2">
        <v>44635.56858796296</v>
      </c>
      <c r="D1698" s="1" t="s">
        <v>10</v>
      </c>
      <c r="E1698" s="1" t="s">
        <v>15</v>
      </c>
      <c r="F1698" s="1" t="s">
        <v>119</v>
      </c>
      <c r="G1698" s="1" t="s">
        <v>143</v>
      </c>
      <c r="M1698" s="6">
        <f t="shared" si="52"/>
        <v>44636</v>
      </c>
      <c r="N1698" s="7">
        <f t="shared" si="53"/>
        <v>44635.56858796296</v>
      </c>
      <c r="O1698" s="7"/>
      <c r="P1698" s="7"/>
    </row>
    <row r="1699" spans="1:16" x14ac:dyDescent="0.3">
      <c r="A1699" s="1" t="s">
        <v>6</v>
      </c>
      <c r="B1699" s="1">
        <v>88</v>
      </c>
      <c r="C1699" s="2">
        <v>44635.569768518515</v>
      </c>
      <c r="D1699" s="1" t="s">
        <v>10</v>
      </c>
      <c r="E1699" s="1" t="s">
        <v>15</v>
      </c>
      <c r="F1699" s="1" t="s">
        <v>119</v>
      </c>
      <c r="G1699" s="1" t="s">
        <v>143</v>
      </c>
      <c r="M1699" s="6">
        <f t="shared" si="52"/>
        <v>44636</v>
      </c>
      <c r="N1699" s="7">
        <f t="shared" si="53"/>
        <v>44635.569768518515</v>
      </c>
      <c r="O1699" s="7"/>
      <c r="P1699" s="7"/>
    </row>
    <row r="1700" spans="1:16" x14ac:dyDescent="0.3">
      <c r="A1700" s="1" t="s">
        <v>6</v>
      </c>
      <c r="B1700" s="1">
        <v>93</v>
      </c>
      <c r="C1700" s="2">
        <v>44635.570138888892</v>
      </c>
      <c r="D1700" s="1" t="s">
        <v>10</v>
      </c>
      <c r="E1700" s="1" t="s">
        <v>15</v>
      </c>
      <c r="F1700" s="1" t="s">
        <v>119</v>
      </c>
      <c r="G1700" s="1" t="s">
        <v>143</v>
      </c>
      <c r="M1700" s="6">
        <f t="shared" si="52"/>
        <v>44636</v>
      </c>
      <c r="N1700" s="7">
        <f t="shared" si="53"/>
        <v>44635.570138888892</v>
      </c>
      <c r="O1700" s="7"/>
      <c r="P1700" s="7"/>
    </row>
    <row r="1701" spans="1:16" x14ac:dyDescent="0.3">
      <c r="A1701" s="1" t="s">
        <v>6</v>
      </c>
      <c r="B1701" s="1">
        <v>78</v>
      </c>
      <c r="C1701" s="2">
        <v>44635.571840277778</v>
      </c>
      <c r="D1701" s="1" t="s">
        <v>10</v>
      </c>
      <c r="E1701" s="1" t="s">
        <v>15</v>
      </c>
      <c r="F1701" s="1" t="s">
        <v>119</v>
      </c>
      <c r="G1701" s="1" t="s">
        <v>143</v>
      </c>
      <c r="M1701" s="6">
        <f t="shared" si="52"/>
        <v>44636</v>
      </c>
      <c r="N1701" s="7">
        <f t="shared" si="53"/>
        <v>44635.571840277778</v>
      </c>
      <c r="O1701" s="7"/>
      <c r="P1701" s="7"/>
    </row>
    <row r="1702" spans="1:16" x14ac:dyDescent="0.3">
      <c r="A1702" s="1" t="s">
        <v>6</v>
      </c>
      <c r="B1702" s="1">
        <v>64</v>
      </c>
      <c r="C1702" s="2">
        <v>44635.573611111111</v>
      </c>
      <c r="D1702" s="1" t="s">
        <v>10</v>
      </c>
      <c r="E1702" s="1" t="s">
        <v>15</v>
      </c>
      <c r="F1702" s="1" t="s">
        <v>119</v>
      </c>
      <c r="G1702" s="1" t="s">
        <v>143</v>
      </c>
      <c r="M1702" s="6">
        <f t="shared" si="52"/>
        <v>44636</v>
      </c>
      <c r="N1702" s="7">
        <f t="shared" si="53"/>
        <v>44635.573611111111</v>
      </c>
      <c r="O1702" s="7"/>
      <c r="P1702" s="7"/>
    </row>
    <row r="1703" spans="1:16" x14ac:dyDescent="0.3">
      <c r="A1703" s="1" t="s">
        <v>6</v>
      </c>
      <c r="B1703" s="1">
        <v>78</v>
      </c>
      <c r="C1703" s="2">
        <v>44635.574004629627</v>
      </c>
      <c r="D1703" s="1" t="s">
        <v>10</v>
      </c>
      <c r="E1703" s="1" t="s">
        <v>15</v>
      </c>
      <c r="F1703" s="1" t="s">
        <v>119</v>
      </c>
      <c r="G1703" s="1" t="s">
        <v>143</v>
      </c>
      <c r="M1703" s="6">
        <f t="shared" si="52"/>
        <v>44636</v>
      </c>
      <c r="N1703" s="7">
        <f t="shared" si="53"/>
        <v>44635.574004629627</v>
      </c>
      <c r="O1703" s="7"/>
      <c r="P1703" s="7"/>
    </row>
    <row r="1704" spans="1:16" x14ac:dyDescent="0.3">
      <c r="A1704" s="1" t="s">
        <v>6</v>
      </c>
      <c r="B1704" s="1">
        <v>77</v>
      </c>
      <c r="C1704" s="2">
        <v>44635.57435185185</v>
      </c>
      <c r="D1704" s="1" t="s">
        <v>10</v>
      </c>
      <c r="E1704" s="1" t="s">
        <v>15</v>
      </c>
      <c r="F1704" s="1" t="s">
        <v>119</v>
      </c>
      <c r="G1704" s="1" t="s">
        <v>143</v>
      </c>
      <c r="M1704" s="6">
        <f t="shared" si="52"/>
        <v>44636</v>
      </c>
      <c r="N1704" s="7">
        <f t="shared" si="53"/>
        <v>44635.57435185185</v>
      </c>
      <c r="O1704" s="7"/>
      <c r="P1704" s="7"/>
    </row>
    <row r="1705" spans="1:16" x14ac:dyDescent="0.3">
      <c r="A1705" s="1" t="s">
        <v>6</v>
      </c>
      <c r="B1705" s="1">
        <v>81</v>
      </c>
      <c r="C1705" s="2">
        <v>44635.575219907405</v>
      </c>
      <c r="D1705" s="1" t="s">
        <v>10</v>
      </c>
      <c r="E1705" s="1" t="s">
        <v>15</v>
      </c>
      <c r="F1705" s="1" t="s">
        <v>119</v>
      </c>
      <c r="G1705" s="1" t="s">
        <v>143</v>
      </c>
      <c r="M1705" s="6">
        <f t="shared" si="52"/>
        <v>44636</v>
      </c>
      <c r="N1705" s="7">
        <f t="shared" si="53"/>
        <v>44635.575219907405</v>
      </c>
      <c r="O1705" s="7"/>
      <c r="P1705" s="7"/>
    </row>
    <row r="1706" spans="1:16" x14ac:dyDescent="0.3">
      <c r="A1706" s="1" t="s">
        <v>6</v>
      </c>
      <c r="B1706" s="1">
        <v>76</v>
      </c>
      <c r="C1706" s="2">
        <v>44635.576608796298</v>
      </c>
      <c r="D1706" s="1" t="s">
        <v>10</v>
      </c>
      <c r="E1706" s="1" t="s">
        <v>15</v>
      </c>
      <c r="F1706" s="1" t="s">
        <v>119</v>
      </c>
      <c r="G1706" s="1" t="s">
        <v>143</v>
      </c>
      <c r="M1706" s="6">
        <f t="shared" si="52"/>
        <v>44636</v>
      </c>
      <c r="N1706" s="7">
        <f t="shared" si="53"/>
        <v>44635.576608796298</v>
      </c>
      <c r="O1706" s="7"/>
      <c r="P1706" s="7"/>
    </row>
    <row r="1707" spans="1:16" x14ac:dyDescent="0.3">
      <c r="A1707" s="1" t="s">
        <v>6</v>
      </c>
      <c r="B1707" s="1">
        <v>56</v>
      </c>
      <c r="C1707" s="2">
        <v>44635.57708333333</v>
      </c>
      <c r="D1707" s="1" t="s">
        <v>10</v>
      </c>
      <c r="E1707" s="1" t="s">
        <v>15</v>
      </c>
      <c r="F1707" s="1" t="s">
        <v>119</v>
      </c>
      <c r="G1707" s="1" t="s">
        <v>143</v>
      </c>
      <c r="M1707" s="6">
        <f t="shared" si="52"/>
        <v>44636</v>
      </c>
      <c r="N1707" s="7">
        <f t="shared" si="53"/>
        <v>44635.57708333333</v>
      </c>
      <c r="O1707" s="7"/>
      <c r="P1707" s="7"/>
    </row>
    <row r="1708" spans="1:16" x14ac:dyDescent="0.3">
      <c r="A1708" s="1" t="s">
        <v>6</v>
      </c>
      <c r="B1708" s="1">
        <v>82</v>
      </c>
      <c r="C1708" s="2">
        <v>44635.577997685185</v>
      </c>
      <c r="D1708" s="1" t="s">
        <v>10</v>
      </c>
      <c r="E1708" s="1" t="s">
        <v>15</v>
      </c>
      <c r="F1708" s="1" t="s">
        <v>119</v>
      </c>
      <c r="G1708" s="1" t="s">
        <v>143</v>
      </c>
      <c r="M1708" s="6">
        <f t="shared" si="52"/>
        <v>44636</v>
      </c>
      <c r="N1708" s="7">
        <f t="shared" si="53"/>
        <v>44635.577997685185</v>
      </c>
      <c r="O1708" s="7"/>
      <c r="P1708" s="7"/>
    </row>
    <row r="1709" spans="1:16" x14ac:dyDescent="0.3">
      <c r="A1709" s="1" t="s">
        <v>6</v>
      </c>
      <c r="B1709" s="1">
        <v>79</v>
      </c>
      <c r="C1709" s="2">
        <v>44635.578460648147</v>
      </c>
      <c r="D1709" s="1" t="s">
        <v>10</v>
      </c>
      <c r="E1709" s="1" t="s">
        <v>15</v>
      </c>
      <c r="F1709" s="1" t="s">
        <v>119</v>
      </c>
      <c r="G1709" s="1" t="s">
        <v>143</v>
      </c>
      <c r="M1709" s="6">
        <f t="shared" si="52"/>
        <v>44636</v>
      </c>
      <c r="N1709" s="7">
        <f t="shared" si="53"/>
        <v>44635.578460648147</v>
      </c>
      <c r="O1709" s="7"/>
      <c r="P1709" s="7"/>
    </row>
    <row r="1710" spans="1:16" x14ac:dyDescent="0.3">
      <c r="A1710" s="1" t="s">
        <v>6</v>
      </c>
      <c r="B1710" s="1">
        <v>63</v>
      </c>
      <c r="C1710" s="2">
        <v>44635.579155092593</v>
      </c>
      <c r="D1710" s="1" t="s">
        <v>10</v>
      </c>
      <c r="E1710" s="1" t="s">
        <v>15</v>
      </c>
      <c r="F1710" s="1" t="s">
        <v>119</v>
      </c>
      <c r="G1710" s="1" t="s">
        <v>143</v>
      </c>
      <c r="M1710" s="6">
        <f t="shared" si="52"/>
        <v>44636</v>
      </c>
      <c r="N1710" s="7">
        <f t="shared" si="53"/>
        <v>44635.579155092593</v>
      </c>
      <c r="O1710" s="7"/>
      <c r="P1710" s="7"/>
    </row>
    <row r="1711" spans="1:16" x14ac:dyDescent="0.3">
      <c r="A1711" s="1" t="s">
        <v>6</v>
      </c>
      <c r="B1711" s="1">
        <v>64</v>
      </c>
      <c r="C1711" s="2">
        <v>44635.57984953704</v>
      </c>
      <c r="D1711" s="1" t="s">
        <v>10</v>
      </c>
      <c r="E1711" s="1" t="s">
        <v>15</v>
      </c>
      <c r="F1711" s="1" t="s">
        <v>119</v>
      </c>
      <c r="G1711" s="1" t="s">
        <v>143</v>
      </c>
      <c r="M1711" s="6">
        <f t="shared" si="52"/>
        <v>44636</v>
      </c>
      <c r="N1711" s="7">
        <f t="shared" si="53"/>
        <v>44635.57984953704</v>
      </c>
      <c r="O1711" s="7"/>
      <c r="P1711" s="7"/>
    </row>
    <row r="1712" spans="1:16" x14ac:dyDescent="0.3">
      <c r="A1712" s="1" t="s">
        <v>6</v>
      </c>
      <c r="B1712" s="1">
        <v>107</v>
      </c>
      <c r="C1712" s="2">
        <v>44635.580543981479</v>
      </c>
      <c r="D1712" s="1" t="s">
        <v>10</v>
      </c>
      <c r="E1712" s="1" t="s">
        <v>15</v>
      </c>
      <c r="F1712" s="1" t="s">
        <v>119</v>
      </c>
      <c r="G1712" s="1" t="s">
        <v>143</v>
      </c>
      <c r="M1712" s="6">
        <f t="shared" si="52"/>
        <v>44636</v>
      </c>
      <c r="N1712" s="7">
        <f t="shared" si="53"/>
        <v>44635.580543981479</v>
      </c>
      <c r="O1712" s="7"/>
      <c r="P1712" s="7"/>
    </row>
    <row r="1713" spans="1:16" x14ac:dyDescent="0.3">
      <c r="A1713" s="1" t="s">
        <v>6</v>
      </c>
      <c r="B1713" s="1">
        <v>127</v>
      </c>
      <c r="C1713" s="2">
        <v>44635.580960648149</v>
      </c>
      <c r="D1713" s="1" t="s">
        <v>10</v>
      </c>
      <c r="E1713" s="1" t="s">
        <v>15</v>
      </c>
      <c r="F1713" s="1" t="s">
        <v>119</v>
      </c>
      <c r="G1713" s="1" t="s">
        <v>143</v>
      </c>
      <c r="M1713" s="6">
        <f t="shared" si="52"/>
        <v>44636</v>
      </c>
      <c r="N1713" s="7">
        <f t="shared" si="53"/>
        <v>44635.580960648149</v>
      </c>
      <c r="O1713" s="7"/>
      <c r="P1713" s="7"/>
    </row>
    <row r="1714" spans="1:16" x14ac:dyDescent="0.3">
      <c r="A1714" s="1" t="s">
        <v>6</v>
      </c>
      <c r="B1714" s="1">
        <v>134</v>
      </c>
      <c r="C1714" s="2">
        <v>44635.581932870373</v>
      </c>
      <c r="D1714" s="1" t="s">
        <v>10</v>
      </c>
      <c r="E1714" s="1" t="s">
        <v>15</v>
      </c>
      <c r="F1714" s="1" t="s">
        <v>119</v>
      </c>
      <c r="G1714" s="1" t="s">
        <v>143</v>
      </c>
      <c r="M1714" s="6">
        <f t="shared" si="52"/>
        <v>44636</v>
      </c>
      <c r="N1714" s="7">
        <f t="shared" si="53"/>
        <v>44635.581932870373</v>
      </c>
      <c r="O1714" s="7"/>
      <c r="P1714" s="7"/>
    </row>
    <row r="1715" spans="1:16" x14ac:dyDescent="0.3">
      <c r="A1715" s="1" t="s">
        <v>6</v>
      </c>
      <c r="B1715" s="1">
        <v>134</v>
      </c>
      <c r="C1715" s="2">
        <v>44635.582627314812</v>
      </c>
      <c r="D1715" s="1" t="s">
        <v>10</v>
      </c>
      <c r="E1715" s="1" t="s">
        <v>15</v>
      </c>
      <c r="F1715" s="1" t="s">
        <v>119</v>
      </c>
      <c r="G1715" s="1" t="s">
        <v>143</v>
      </c>
      <c r="M1715" s="6">
        <f t="shared" si="52"/>
        <v>44636</v>
      </c>
      <c r="N1715" s="7">
        <f t="shared" si="53"/>
        <v>44635.582627314812</v>
      </c>
      <c r="O1715" s="7"/>
      <c r="P1715" s="7"/>
    </row>
    <row r="1716" spans="1:16" x14ac:dyDescent="0.3">
      <c r="A1716" s="1" t="s">
        <v>6</v>
      </c>
      <c r="B1716" s="1">
        <v>133</v>
      </c>
      <c r="C1716" s="2">
        <v>44635.583009259259</v>
      </c>
      <c r="D1716" s="1" t="s">
        <v>10</v>
      </c>
      <c r="E1716" s="1" t="s">
        <v>15</v>
      </c>
      <c r="F1716" s="1" t="s">
        <v>119</v>
      </c>
      <c r="G1716" s="1" t="s">
        <v>143</v>
      </c>
      <c r="M1716" s="6">
        <f t="shared" si="52"/>
        <v>44636</v>
      </c>
      <c r="N1716" s="7">
        <f t="shared" si="53"/>
        <v>44635.583009259259</v>
      </c>
      <c r="O1716" s="7"/>
      <c r="P1716" s="7"/>
    </row>
    <row r="1717" spans="1:16" x14ac:dyDescent="0.3">
      <c r="A1717" s="1" t="s">
        <v>6</v>
      </c>
      <c r="B1717" s="1">
        <v>131</v>
      </c>
      <c r="C1717" s="2">
        <v>44635.583321759259</v>
      </c>
      <c r="D1717" s="1" t="s">
        <v>10</v>
      </c>
      <c r="E1717" s="1" t="s">
        <v>15</v>
      </c>
      <c r="F1717" s="1" t="s">
        <v>119</v>
      </c>
      <c r="G1717" s="1" t="s">
        <v>143</v>
      </c>
      <c r="M1717" s="6">
        <f t="shared" si="52"/>
        <v>44636</v>
      </c>
      <c r="N1717" s="7">
        <f t="shared" si="53"/>
        <v>44635.583321759259</v>
      </c>
      <c r="O1717" s="7"/>
      <c r="P1717" s="7"/>
    </row>
    <row r="1718" spans="1:16" x14ac:dyDescent="0.3">
      <c r="A1718" s="1" t="s">
        <v>6</v>
      </c>
      <c r="B1718" s="1">
        <v>105</v>
      </c>
      <c r="C1718" s="2">
        <v>44635.583749999998</v>
      </c>
      <c r="D1718" s="1" t="s">
        <v>10</v>
      </c>
      <c r="E1718" s="1" t="s">
        <v>15</v>
      </c>
      <c r="F1718" s="1" t="s">
        <v>119</v>
      </c>
      <c r="G1718" s="1" t="s">
        <v>143</v>
      </c>
      <c r="M1718" s="6">
        <f t="shared" si="52"/>
        <v>44636</v>
      </c>
      <c r="N1718" s="7">
        <f t="shared" si="53"/>
        <v>44635.583749999998</v>
      </c>
      <c r="O1718" s="7"/>
      <c r="P1718" s="7"/>
    </row>
    <row r="1719" spans="1:16" x14ac:dyDescent="0.3">
      <c r="A1719" s="1" t="s">
        <v>6</v>
      </c>
      <c r="B1719" s="1">
        <v>107</v>
      </c>
      <c r="C1719" s="2">
        <v>44635.584016203706</v>
      </c>
      <c r="D1719" s="1" t="s">
        <v>10</v>
      </c>
      <c r="E1719" s="1" t="s">
        <v>15</v>
      </c>
      <c r="F1719" s="1" t="s">
        <v>119</v>
      </c>
      <c r="G1719" s="1" t="s">
        <v>143</v>
      </c>
      <c r="M1719" s="6">
        <f t="shared" si="52"/>
        <v>44636</v>
      </c>
      <c r="N1719" s="7">
        <f t="shared" si="53"/>
        <v>44635.584016203706</v>
      </c>
      <c r="O1719" s="7"/>
      <c r="P1719" s="7"/>
    </row>
    <row r="1720" spans="1:16" x14ac:dyDescent="0.3">
      <c r="A1720" s="1" t="s">
        <v>6</v>
      </c>
      <c r="B1720" s="1">
        <v>105</v>
      </c>
      <c r="C1720" s="2">
        <v>44635.584201388891</v>
      </c>
      <c r="D1720" s="1" t="s">
        <v>10</v>
      </c>
      <c r="E1720" s="1" t="s">
        <v>15</v>
      </c>
      <c r="F1720" s="1" t="s">
        <v>119</v>
      </c>
      <c r="G1720" s="1" t="s">
        <v>143</v>
      </c>
      <c r="M1720" s="6">
        <f t="shared" si="52"/>
        <v>44636</v>
      </c>
      <c r="N1720" s="7">
        <f t="shared" si="53"/>
        <v>44635.584201388891</v>
      </c>
      <c r="O1720" s="7"/>
      <c r="P1720" s="7"/>
    </row>
    <row r="1721" spans="1:16" x14ac:dyDescent="0.3">
      <c r="A1721" s="1" t="s">
        <v>6</v>
      </c>
      <c r="B1721" s="1">
        <v>105</v>
      </c>
      <c r="C1721" s="2">
        <v>44635.584502314814</v>
      </c>
      <c r="D1721" s="1" t="s">
        <v>10</v>
      </c>
      <c r="E1721" s="1" t="s">
        <v>15</v>
      </c>
      <c r="F1721" s="1" t="s">
        <v>119</v>
      </c>
      <c r="G1721" s="1" t="s">
        <v>143</v>
      </c>
      <c r="M1721" s="6">
        <f t="shared" si="52"/>
        <v>44636</v>
      </c>
      <c r="N1721" s="7">
        <f t="shared" si="53"/>
        <v>44635.584502314814</v>
      </c>
      <c r="O1721" s="7"/>
      <c r="P1721" s="7"/>
    </row>
    <row r="1722" spans="1:16" x14ac:dyDescent="0.3">
      <c r="A1722" s="1" t="s">
        <v>6</v>
      </c>
      <c r="B1722" s="1">
        <v>106</v>
      </c>
      <c r="C1722" s="2">
        <v>44635.584641203706</v>
      </c>
      <c r="D1722" s="1" t="s">
        <v>10</v>
      </c>
      <c r="E1722" s="1" t="s">
        <v>15</v>
      </c>
      <c r="F1722" s="1" t="s">
        <v>119</v>
      </c>
      <c r="G1722" s="1" t="s">
        <v>143</v>
      </c>
      <c r="M1722" s="6">
        <f t="shared" si="52"/>
        <v>44636</v>
      </c>
      <c r="N1722" s="7">
        <f t="shared" si="53"/>
        <v>44635.584641203706</v>
      </c>
      <c r="O1722" s="7"/>
      <c r="P1722" s="7"/>
    </row>
    <row r="1723" spans="1:16" x14ac:dyDescent="0.3">
      <c r="A1723" s="1" t="s">
        <v>6</v>
      </c>
      <c r="B1723" s="1">
        <v>105</v>
      </c>
      <c r="C1723" s="2">
        <v>44635.584710648145</v>
      </c>
      <c r="D1723" s="1" t="s">
        <v>10</v>
      </c>
      <c r="E1723" s="1" t="s">
        <v>15</v>
      </c>
      <c r="F1723" s="1" t="s">
        <v>119</v>
      </c>
      <c r="G1723" s="1" t="s">
        <v>143</v>
      </c>
      <c r="M1723" s="6">
        <f t="shared" si="52"/>
        <v>44636</v>
      </c>
      <c r="N1723" s="7">
        <f t="shared" si="53"/>
        <v>44635.584710648145</v>
      </c>
      <c r="O1723" s="7"/>
      <c r="P1723" s="7"/>
    </row>
    <row r="1724" spans="1:16" x14ac:dyDescent="0.3">
      <c r="A1724" s="1" t="s">
        <v>6</v>
      </c>
      <c r="B1724" s="1">
        <v>106</v>
      </c>
      <c r="C1724" s="2">
        <v>44635.585405092592</v>
      </c>
      <c r="D1724" s="1" t="s">
        <v>10</v>
      </c>
      <c r="E1724" s="1" t="s">
        <v>15</v>
      </c>
      <c r="F1724" s="1" t="s">
        <v>119</v>
      </c>
      <c r="G1724" s="1" t="s">
        <v>143</v>
      </c>
      <c r="M1724" s="6">
        <f t="shared" si="52"/>
        <v>44636</v>
      </c>
      <c r="N1724" s="7">
        <f t="shared" si="53"/>
        <v>44635.585405092592</v>
      </c>
      <c r="O1724" s="7"/>
      <c r="P1724" s="7"/>
    </row>
    <row r="1725" spans="1:16" x14ac:dyDescent="0.3">
      <c r="A1725" s="1" t="s">
        <v>6</v>
      </c>
      <c r="B1725" s="1">
        <v>104</v>
      </c>
      <c r="C1725" s="2">
        <v>44635.585729166669</v>
      </c>
      <c r="D1725" s="1" t="s">
        <v>10</v>
      </c>
      <c r="E1725" s="1" t="s">
        <v>15</v>
      </c>
      <c r="F1725" s="1" t="s">
        <v>119</v>
      </c>
      <c r="G1725" s="1" t="s">
        <v>143</v>
      </c>
      <c r="M1725" s="6">
        <f t="shared" si="52"/>
        <v>44636</v>
      </c>
      <c r="N1725" s="7">
        <f t="shared" si="53"/>
        <v>44635.585729166669</v>
      </c>
      <c r="O1725" s="7"/>
      <c r="P1725" s="7"/>
    </row>
    <row r="1726" spans="1:16" x14ac:dyDescent="0.3">
      <c r="A1726" s="1" t="s">
        <v>6</v>
      </c>
      <c r="B1726" s="1">
        <v>103</v>
      </c>
      <c r="C1726" s="2">
        <v>44635.586099537039</v>
      </c>
      <c r="D1726" s="1" t="s">
        <v>10</v>
      </c>
      <c r="E1726" s="1" t="s">
        <v>15</v>
      </c>
      <c r="F1726" s="1" t="s">
        <v>119</v>
      </c>
      <c r="G1726" s="1" t="s">
        <v>143</v>
      </c>
      <c r="M1726" s="6">
        <f t="shared" si="52"/>
        <v>44636</v>
      </c>
      <c r="N1726" s="7">
        <f t="shared" si="53"/>
        <v>44635.586099537039</v>
      </c>
      <c r="O1726" s="7"/>
      <c r="P1726" s="7"/>
    </row>
    <row r="1727" spans="1:16" x14ac:dyDescent="0.3">
      <c r="A1727" s="1" t="s">
        <v>6</v>
      </c>
      <c r="B1727" s="1">
        <v>112</v>
      </c>
      <c r="C1727" s="2">
        <v>44635.586793981478</v>
      </c>
      <c r="D1727" s="1" t="s">
        <v>10</v>
      </c>
      <c r="E1727" s="1" t="s">
        <v>15</v>
      </c>
      <c r="F1727" s="1" t="s">
        <v>119</v>
      </c>
      <c r="G1727" s="1" t="s">
        <v>143</v>
      </c>
      <c r="M1727" s="6">
        <f t="shared" si="52"/>
        <v>44636</v>
      </c>
      <c r="N1727" s="7">
        <f t="shared" si="53"/>
        <v>44635.586793981478</v>
      </c>
      <c r="O1727" s="7"/>
      <c r="P1727" s="7"/>
    </row>
    <row r="1728" spans="1:16" x14ac:dyDescent="0.3">
      <c r="A1728" s="1" t="s">
        <v>6</v>
      </c>
      <c r="B1728" s="1">
        <v>105</v>
      </c>
      <c r="C1728" s="2">
        <v>44635.587407407409</v>
      </c>
      <c r="D1728" s="1" t="s">
        <v>10</v>
      </c>
      <c r="E1728" s="1" t="s">
        <v>15</v>
      </c>
      <c r="F1728" s="1" t="s">
        <v>119</v>
      </c>
      <c r="G1728" s="1" t="s">
        <v>143</v>
      </c>
      <c r="M1728" s="6">
        <f t="shared" si="52"/>
        <v>44636</v>
      </c>
      <c r="N1728" s="7">
        <f t="shared" si="53"/>
        <v>44635.587407407409</v>
      </c>
      <c r="O1728" s="7"/>
      <c r="P1728" s="7"/>
    </row>
    <row r="1729" spans="1:16" x14ac:dyDescent="0.3">
      <c r="A1729" s="1" t="s">
        <v>6</v>
      </c>
      <c r="B1729" s="1">
        <v>105</v>
      </c>
      <c r="C1729" s="2">
        <v>44635.587488425925</v>
      </c>
      <c r="D1729" s="1" t="s">
        <v>10</v>
      </c>
      <c r="E1729" s="1" t="s">
        <v>15</v>
      </c>
      <c r="F1729" s="1" t="s">
        <v>119</v>
      </c>
      <c r="G1729" s="1" t="s">
        <v>143</v>
      </c>
      <c r="M1729" s="6">
        <f t="shared" si="52"/>
        <v>44636</v>
      </c>
      <c r="N1729" s="7">
        <f t="shared" si="53"/>
        <v>44635.587488425925</v>
      </c>
      <c r="O1729" s="7"/>
      <c r="P1729" s="7"/>
    </row>
    <row r="1730" spans="1:16" x14ac:dyDescent="0.3">
      <c r="A1730" s="1" t="s">
        <v>6</v>
      </c>
      <c r="B1730" s="1">
        <v>105</v>
      </c>
      <c r="C1730" s="2">
        <v>44635.58803240741</v>
      </c>
      <c r="D1730" s="1" t="s">
        <v>10</v>
      </c>
      <c r="E1730" s="1" t="s">
        <v>15</v>
      </c>
      <c r="F1730" s="1" t="s">
        <v>119</v>
      </c>
      <c r="G1730" s="1" t="s">
        <v>143</v>
      </c>
      <c r="M1730" s="6">
        <f t="shared" si="52"/>
        <v>44636</v>
      </c>
      <c r="N1730" s="7">
        <f t="shared" si="53"/>
        <v>44635.58803240741</v>
      </c>
      <c r="O1730" s="7"/>
      <c r="P1730" s="7"/>
    </row>
    <row r="1731" spans="1:16" x14ac:dyDescent="0.3">
      <c r="A1731" s="1" t="s">
        <v>6</v>
      </c>
      <c r="B1731" s="1">
        <v>105</v>
      </c>
      <c r="C1731" s="2">
        <v>44635.588182870371</v>
      </c>
      <c r="D1731" s="1" t="s">
        <v>10</v>
      </c>
      <c r="E1731" s="1" t="s">
        <v>15</v>
      </c>
      <c r="F1731" s="1" t="s">
        <v>119</v>
      </c>
      <c r="G1731" s="1" t="s">
        <v>143</v>
      </c>
      <c r="M1731" s="6">
        <f t="shared" ref="M1731:M1794" si="54">VALUE(TEXT(C1731,0))</f>
        <v>44636</v>
      </c>
      <c r="N1731" s="7">
        <f t="shared" ref="N1731:N1794" si="55">C1731</f>
        <v>44635.588182870371</v>
      </c>
      <c r="O1731" s="7"/>
      <c r="P1731" s="7"/>
    </row>
    <row r="1732" spans="1:16" x14ac:dyDescent="0.3">
      <c r="A1732" s="1" t="s">
        <v>6</v>
      </c>
      <c r="B1732" s="1">
        <v>106</v>
      </c>
      <c r="C1732" s="2">
        <v>44635.588287037041</v>
      </c>
      <c r="D1732" s="1" t="s">
        <v>10</v>
      </c>
      <c r="E1732" s="1" t="s">
        <v>15</v>
      </c>
      <c r="F1732" s="1" t="s">
        <v>119</v>
      </c>
      <c r="G1732" s="1" t="s">
        <v>143</v>
      </c>
      <c r="M1732" s="6">
        <f t="shared" si="54"/>
        <v>44636</v>
      </c>
      <c r="N1732" s="7">
        <f t="shared" si="55"/>
        <v>44635.588287037041</v>
      </c>
      <c r="O1732" s="7"/>
      <c r="P1732" s="7"/>
    </row>
    <row r="1733" spans="1:16" x14ac:dyDescent="0.3">
      <c r="A1733" s="1" t="s">
        <v>6</v>
      </c>
      <c r="B1733" s="1">
        <v>100</v>
      </c>
      <c r="C1733" s="2">
        <v>44635.58866898148</v>
      </c>
      <c r="D1733" s="1" t="s">
        <v>10</v>
      </c>
      <c r="E1733" s="1" t="s">
        <v>15</v>
      </c>
      <c r="F1733" s="1" t="s">
        <v>119</v>
      </c>
      <c r="G1733" s="1" t="s">
        <v>143</v>
      </c>
      <c r="M1733" s="6">
        <f t="shared" si="54"/>
        <v>44636</v>
      </c>
      <c r="N1733" s="7">
        <f t="shared" si="55"/>
        <v>44635.58866898148</v>
      </c>
      <c r="O1733" s="7"/>
      <c r="P1733" s="7"/>
    </row>
    <row r="1734" spans="1:16" x14ac:dyDescent="0.3">
      <c r="A1734" s="1" t="s">
        <v>6</v>
      </c>
      <c r="B1734" s="1">
        <v>102</v>
      </c>
      <c r="C1734" s="2">
        <v>44635.588877314818</v>
      </c>
      <c r="D1734" s="1" t="s">
        <v>10</v>
      </c>
      <c r="E1734" s="1" t="s">
        <v>15</v>
      </c>
      <c r="F1734" s="1" t="s">
        <v>119</v>
      </c>
      <c r="G1734" s="1" t="s">
        <v>143</v>
      </c>
      <c r="M1734" s="6">
        <f t="shared" si="54"/>
        <v>44636</v>
      </c>
      <c r="N1734" s="7">
        <f t="shared" si="55"/>
        <v>44635.588877314818</v>
      </c>
      <c r="O1734" s="7"/>
      <c r="P1734" s="7"/>
    </row>
    <row r="1735" spans="1:16" x14ac:dyDescent="0.3">
      <c r="A1735" s="1" t="s">
        <v>6</v>
      </c>
      <c r="B1735" s="1">
        <v>97</v>
      </c>
      <c r="C1735" s="2">
        <v>44635.589502314811</v>
      </c>
      <c r="D1735" s="1" t="s">
        <v>10</v>
      </c>
      <c r="E1735" s="1" t="s">
        <v>15</v>
      </c>
      <c r="F1735" s="1" t="s">
        <v>119</v>
      </c>
      <c r="G1735" s="1" t="s">
        <v>143</v>
      </c>
      <c r="M1735" s="6">
        <f t="shared" si="54"/>
        <v>44636</v>
      </c>
      <c r="N1735" s="7">
        <f t="shared" si="55"/>
        <v>44635.589502314811</v>
      </c>
      <c r="O1735" s="7"/>
      <c r="P1735" s="7"/>
    </row>
    <row r="1736" spans="1:16" x14ac:dyDescent="0.3">
      <c r="A1736" s="1" t="s">
        <v>6</v>
      </c>
      <c r="B1736" s="1">
        <v>101</v>
      </c>
      <c r="C1736" s="2">
        <v>44635.589571759258</v>
      </c>
      <c r="D1736" s="1" t="s">
        <v>10</v>
      </c>
      <c r="E1736" s="1" t="s">
        <v>15</v>
      </c>
      <c r="F1736" s="1" t="s">
        <v>119</v>
      </c>
      <c r="G1736" s="1" t="s">
        <v>143</v>
      </c>
      <c r="M1736" s="6">
        <f t="shared" si="54"/>
        <v>44636</v>
      </c>
      <c r="N1736" s="7">
        <f t="shared" si="55"/>
        <v>44635.589571759258</v>
      </c>
      <c r="O1736" s="7"/>
      <c r="P1736" s="7"/>
    </row>
    <row r="1737" spans="1:16" x14ac:dyDescent="0.3">
      <c r="A1737" s="1" t="s">
        <v>6</v>
      </c>
      <c r="B1737" s="1">
        <v>95</v>
      </c>
      <c r="C1737" s="2">
        <v>44635.589803240742</v>
      </c>
      <c r="D1737" s="1" t="s">
        <v>10</v>
      </c>
      <c r="E1737" s="1" t="s">
        <v>15</v>
      </c>
      <c r="F1737" s="1" t="s">
        <v>119</v>
      </c>
      <c r="G1737" s="1" t="s">
        <v>143</v>
      </c>
      <c r="M1737" s="6">
        <f t="shared" si="54"/>
        <v>44636</v>
      </c>
      <c r="N1737" s="7">
        <f t="shared" si="55"/>
        <v>44635.589803240742</v>
      </c>
      <c r="O1737" s="7"/>
      <c r="P1737" s="7"/>
    </row>
    <row r="1738" spans="1:16" x14ac:dyDescent="0.3">
      <c r="A1738" s="1" t="s">
        <v>6</v>
      </c>
      <c r="B1738" s="1">
        <v>93</v>
      </c>
      <c r="C1738" s="2">
        <v>44635.589930555558</v>
      </c>
      <c r="D1738" s="1" t="s">
        <v>10</v>
      </c>
      <c r="E1738" s="1" t="s">
        <v>15</v>
      </c>
      <c r="F1738" s="1" t="s">
        <v>119</v>
      </c>
      <c r="G1738" s="1" t="s">
        <v>143</v>
      </c>
      <c r="M1738" s="6">
        <f t="shared" si="54"/>
        <v>44636</v>
      </c>
      <c r="N1738" s="7">
        <f t="shared" si="55"/>
        <v>44635.589930555558</v>
      </c>
      <c r="O1738" s="7"/>
      <c r="P1738" s="7"/>
    </row>
    <row r="1739" spans="1:16" x14ac:dyDescent="0.3">
      <c r="A1739" s="1" t="s">
        <v>6</v>
      </c>
      <c r="B1739" s="1">
        <v>101</v>
      </c>
      <c r="C1739" s="2">
        <v>44635.590219907404</v>
      </c>
      <c r="D1739" s="1" t="s">
        <v>10</v>
      </c>
      <c r="E1739" s="1" t="s">
        <v>15</v>
      </c>
      <c r="F1739" s="1" t="s">
        <v>119</v>
      </c>
      <c r="G1739" s="1" t="s">
        <v>143</v>
      </c>
      <c r="M1739" s="6">
        <f t="shared" si="54"/>
        <v>44636</v>
      </c>
      <c r="N1739" s="7">
        <f t="shared" si="55"/>
        <v>44635.590219907404</v>
      </c>
      <c r="O1739" s="7"/>
      <c r="P1739" s="7"/>
    </row>
    <row r="1740" spans="1:16" x14ac:dyDescent="0.3">
      <c r="A1740" s="1" t="s">
        <v>6</v>
      </c>
      <c r="B1740" s="1">
        <v>100</v>
      </c>
      <c r="C1740" s="2">
        <v>44635.590266203704</v>
      </c>
      <c r="D1740" s="1" t="s">
        <v>10</v>
      </c>
      <c r="E1740" s="1" t="s">
        <v>15</v>
      </c>
      <c r="F1740" s="1" t="s">
        <v>119</v>
      </c>
      <c r="G1740" s="1" t="s">
        <v>143</v>
      </c>
      <c r="M1740" s="6">
        <f t="shared" si="54"/>
        <v>44636</v>
      </c>
      <c r="N1740" s="7">
        <f t="shared" si="55"/>
        <v>44635.590266203704</v>
      </c>
      <c r="O1740" s="7"/>
      <c r="P1740" s="7"/>
    </row>
    <row r="1741" spans="1:16" x14ac:dyDescent="0.3">
      <c r="A1741" s="1" t="s">
        <v>6</v>
      </c>
      <c r="B1741" s="1">
        <v>103</v>
      </c>
      <c r="C1741" s="2">
        <v>44635.59034722222</v>
      </c>
      <c r="D1741" s="1" t="s">
        <v>10</v>
      </c>
      <c r="E1741" s="1" t="s">
        <v>15</v>
      </c>
      <c r="F1741" s="1" t="s">
        <v>119</v>
      </c>
      <c r="G1741" s="1" t="s">
        <v>143</v>
      </c>
      <c r="M1741" s="6">
        <f t="shared" si="54"/>
        <v>44636</v>
      </c>
      <c r="N1741" s="7">
        <f t="shared" si="55"/>
        <v>44635.59034722222</v>
      </c>
      <c r="O1741" s="7"/>
      <c r="P1741" s="7"/>
    </row>
    <row r="1742" spans="1:16" x14ac:dyDescent="0.3">
      <c r="A1742" s="1" t="s">
        <v>6</v>
      </c>
      <c r="B1742" s="1">
        <v>101</v>
      </c>
      <c r="C1742" s="2">
        <v>44635.590462962966</v>
      </c>
      <c r="D1742" s="1" t="s">
        <v>10</v>
      </c>
      <c r="E1742" s="1" t="s">
        <v>15</v>
      </c>
      <c r="F1742" s="1" t="s">
        <v>119</v>
      </c>
      <c r="G1742" s="1" t="s">
        <v>143</v>
      </c>
      <c r="M1742" s="6">
        <f t="shared" si="54"/>
        <v>44636</v>
      </c>
      <c r="N1742" s="7">
        <f t="shared" si="55"/>
        <v>44635.590462962966</v>
      </c>
      <c r="O1742" s="7"/>
      <c r="P1742" s="7"/>
    </row>
    <row r="1743" spans="1:16" x14ac:dyDescent="0.3">
      <c r="A1743" s="1" t="s">
        <v>6</v>
      </c>
      <c r="B1743" s="1">
        <v>103</v>
      </c>
      <c r="C1743" s="2">
        <v>44635.590960648151</v>
      </c>
      <c r="D1743" s="1" t="s">
        <v>10</v>
      </c>
      <c r="E1743" s="1" t="s">
        <v>15</v>
      </c>
      <c r="F1743" s="1" t="s">
        <v>119</v>
      </c>
      <c r="G1743" s="1" t="s">
        <v>143</v>
      </c>
      <c r="M1743" s="6">
        <f t="shared" si="54"/>
        <v>44636</v>
      </c>
      <c r="N1743" s="7">
        <f t="shared" si="55"/>
        <v>44635.590960648151</v>
      </c>
      <c r="O1743" s="7"/>
      <c r="P1743" s="7"/>
    </row>
    <row r="1744" spans="1:16" x14ac:dyDescent="0.3">
      <c r="A1744" s="1" t="s">
        <v>6</v>
      </c>
      <c r="B1744" s="1">
        <v>104</v>
      </c>
      <c r="C1744" s="2">
        <v>44635.591064814813</v>
      </c>
      <c r="D1744" s="1" t="s">
        <v>10</v>
      </c>
      <c r="E1744" s="1" t="s">
        <v>15</v>
      </c>
      <c r="F1744" s="1" t="s">
        <v>119</v>
      </c>
      <c r="G1744" s="1" t="s">
        <v>143</v>
      </c>
      <c r="M1744" s="6">
        <f t="shared" si="54"/>
        <v>44636</v>
      </c>
      <c r="N1744" s="7">
        <f t="shared" si="55"/>
        <v>44635.591064814813</v>
      </c>
      <c r="O1744" s="7"/>
      <c r="P1744" s="7"/>
    </row>
    <row r="1745" spans="1:16" x14ac:dyDescent="0.3">
      <c r="A1745" s="1" t="s">
        <v>6</v>
      </c>
      <c r="B1745" s="1">
        <v>105</v>
      </c>
      <c r="C1745" s="2">
        <v>44635.591400462959</v>
      </c>
      <c r="D1745" s="1" t="s">
        <v>10</v>
      </c>
      <c r="E1745" s="1" t="s">
        <v>15</v>
      </c>
      <c r="F1745" s="1" t="s">
        <v>119</v>
      </c>
      <c r="G1745" s="1" t="s">
        <v>143</v>
      </c>
      <c r="M1745" s="6">
        <f t="shared" si="54"/>
        <v>44636</v>
      </c>
      <c r="N1745" s="7">
        <f t="shared" si="55"/>
        <v>44635.591400462959</v>
      </c>
      <c r="O1745" s="7"/>
      <c r="P1745" s="7"/>
    </row>
    <row r="1746" spans="1:16" x14ac:dyDescent="0.3">
      <c r="A1746" s="1" t="s">
        <v>6</v>
      </c>
      <c r="B1746" s="1">
        <v>103</v>
      </c>
      <c r="C1746" s="2">
        <v>44635.59165509259</v>
      </c>
      <c r="D1746" s="1" t="s">
        <v>10</v>
      </c>
      <c r="E1746" s="1" t="s">
        <v>15</v>
      </c>
      <c r="F1746" s="1" t="s">
        <v>119</v>
      </c>
      <c r="G1746" s="1" t="s">
        <v>143</v>
      </c>
      <c r="M1746" s="6">
        <f t="shared" si="54"/>
        <v>44636</v>
      </c>
      <c r="N1746" s="7">
        <f t="shared" si="55"/>
        <v>44635.59165509259</v>
      </c>
      <c r="O1746" s="7"/>
      <c r="P1746" s="7"/>
    </row>
    <row r="1747" spans="1:16" x14ac:dyDescent="0.3">
      <c r="A1747" s="1" t="s">
        <v>6</v>
      </c>
      <c r="B1747" s="1">
        <v>103</v>
      </c>
      <c r="C1747" s="2">
        <v>44635.591840277775</v>
      </c>
      <c r="D1747" s="1" t="s">
        <v>10</v>
      </c>
      <c r="E1747" s="1" t="s">
        <v>15</v>
      </c>
      <c r="F1747" s="1" t="s">
        <v>119</v>
      </c>
      <c r="G1747" s="1" t="s">
        <v>143</v>
      </c>
      <c r="M1747" s="6">
        <f t="shared" si="54"/>
        <v>44636</v>
      </c>
      <c r="N1747" s="7">
        <f t="shared" si="55"/>
        <v>44635.591840277775</v>
      </c>
      <c r="O1747" s="7"/>
      <c r="P1747" s="7"/>
    </row>
    <row r="1748" spans="1:16" x14ac:dyDescent="0.3">
      <c r="A1748" s="1" t="s">
        <v>6</v>
      </c>
      <c r="B1748" s="1">
        <v>103</v>
      </c>
      <c r="C1748" s="2">
        <v>44635.592187499999</v>
      </c>
      <c r="D1748" s="1" t="s">
        <v>10</v>
      </c>
      <c r="E1748" s="1" t="s">
        <v>15</v>
      </c>
      <c r="F1748" s="1" t="s">
        <v>119</v>
      </c>
      <c r="G1748" s="1" t="s">
        <v>143</v>
      </c>
      <c r="M1748" s="6">
        <f t="shared" si="54"/>
        <v>44636</v>
      </c>
      <c r="N1748" s="7">
        <f t="shared" si="55"/>
        <v>44635.592187499999</v>
      </c>
      <c r="O1748" s="7"/>
      <c r="P1748" s="7"/>
    </row>
    <row r="1749" spans="1:16" x14ac:dyDescent="0.3">
      <c r="A1749" s="1" t="s">
        <v>6</v>
      </c>
      <c r="B1749" s="1">
        <v>104</v>
      </c>
      <c r="C1749" s="2">
        <v>44635.592314814814</v>
      </c>
      <c r="D1749" s="1" t="s">
        <v>10</v>
      </c>
      <c r="E1749" s="1" t="s">
        <v>15</v>
      </c>
      <c r="F1749" s="1" t="s">
        <v>119</v>
      </c>
      <c r="G1749" s="1" t="s">
        <v>143</v>
      </c>
      <c r="M1749" s="6">
        <f t="shared" si="54"/>
        <v>44636</v>
      </c>
      <c r="N1749" s="7">
        <f t="shared" si="55"/>
        <v>44635.592314814814</v>
      </c>
      <c r="O1749" s="7"/>
      <c r="P1749" s="7"/>
    </row>
    <row r="1750" spans="1:16" x14ac:dyDescent="0.3">
      <c r="A1750" s="1" t="s">
        <v>6</v>
      </c>
      <c r="B1750" s="1">
        <v>101</v>
      </c>
      <c r="C1750" s="2">
        <v>44635.592349537037</v>
      </c>
      <c r="D1750" s="1" t="s">
        <v>10</v>
      </c>
      <c r="E1750" s="1" t="s">
        <v>15</v>
      </c>
      <c r="F1750" s="1" t="s">
        <v>119</v>
      </c>
      <c r="G1750" s="1" t="s">
        <v>143</v>
      </c>
      <c r="M1750" s="6">
        <f t="shared" si="54"/>
        <v>44636</v>
      </c>
      <c r="N1750" s="7">
        <f t="shared" si="55"/>
        <v>44635.592349537037</v>
      </c>
      <c r="O1750" s="7"/>
      <c r="P1750" s="7"/>
    </row>
    <row r="1751" spans="1:16" x14ac:dyDescent="0.3">
      <c r="A1751" s="1" t="s">
        <v>6</v>
      </c>
      <c r="B1751" s="1">
        <v>100</v>
      </c>
      <c r="C1751" s="2">
        <v>44635.592465277776</v>
      </c>
      <c r="D1751" s="1" t="s">
        <v>10</v>
      </c>
      <c r="E1751" s="1" t="s">
        <v>15</v>
      </c>
      <c r="F1751" s="1" t="s">
        <v>119</v>
      </c>
      <c r="G1751" s="1" t="s">
        <v>143</v>
      </c>
      <c r="M1751" s="6">
        <f t="shared" si="54"/>
        <v>44636</v>
      </c>
      <c r="N1751" s="7">
        <f t="shared" si="55"/>
        <v>44635.592465277776</v>
      </c>
      <c r="O1751" s="7"/>
      <c r="P1751" s="7"/>
    </row>
    <row r="1752" spans="1:16" x14ac:dyDescent="0.3">
      <c r="A1752" s="1" t="s">
        <v>6</v>
      </c>
      <c r="B1752" s="1">
        <v>103</v>
      </c>
      <c r="C1752" s="2">
        <v>44635.592627314814</v>
      </c>
      <c r="D1752" s="1" t="s">
        <v>10</v>
      </c>
      <c r="E1752" s="1" t="s">
        <v>15</v>
      </c>
      <c r="F1752" s="1" t="s">
        <v>119</v>
      </c>
      <c r="G1752" s="1" t="s">
        <v>143</v>
      </c>
      <c r="M1752" s="6">
        <f t="shared" si="54"/>
        <v>44636</v>
      </c>
      <c r="N1752" s="7">
        <f t="shared" si="55"/>
        <v>44635.592627314814</v>
      </c>
      <c r="O1752" s="7"/>
      <c r="P1752" s="7"/>
    </row>
    <row r="1753" spans="1:16" x14ac:dyDescent="0.3">
      <c r="A1753" s="1" t="s">
        <v>6</v>
      </c>
      <c r="B1753" s="1">
        <v>103</v>
      </c>
      <c r="C1753" s="2">
        <v>44635.592974537038</v>
      </c>
      <c r="D1753" s="1" t="s">
        <v>10</v>
      </c>
      <c r="E1753" s="1" t="s">
        <v>15</v>
      </c>
      <c r="F1753" s="1" t="s">
        <v>119</v>
      </c>
      <c r="G1753" s="1" t="s">
        <v>143</v>
      </c>
      <c r="M1753" s="6">
        <f t="shared" si="54"/>
        <v>44636</v>
      </c>
      <c r="N1753" s="7">
        <f t="shared" si="55"/>
        <v>44635.592974537038</v>
      </c>
      <c r="O1753" s="7"/>
      <c r="P1753" s="7"/>
    </row>
    <row r="1754" spans="1:16" x14ac:dyDescent="0.3">
      <c r="A1754" s="1" t="s">
        <v>6</v>
      </c>
      <c r="B1754" s="1">
        <v>104</v>
      </c>
      <c r="C1754" s="2">
        <v>44635.593043981484</v>
      </c>
      <c r="D1754" s="1" t="s">
        <v>10</v>
      </c>
      <c r="E1754" s="1" t="s">
        <v>15</v>
      </c>
      <c r="F1754" s="1" t="s">
        <v>119</v>
      </c>
      <c r="G1754" s="1" t="s">
        <v>143</v>
      </c>
      <c r="M1754" s="6">
        <f t="shared" si="54"/>
        <v>44636</v>
      </c>
      <c r="N1754" s="7">
        <f t="shared" si="55"/>
        <v>44635.593043981484</v>
      </c>
      <c r="O1754" s="7"/>
      <c r="P1754" s="7"/>
    </row>
    <row r="1755" spans="1:16" x14ac:dyDescent="0.3">
      <c r="A1755" s="1" t="s">
        <v>6</v>
      </c>
      <c r="B1755" s="1">
        <v>106</v>
      </c>
      <c r="C1755" s="2">
        <v>44635.593240740738</v>
      </c>
      <c r="D1755" s="1" t="s">
        <v>10</v>
      </c>
      <c r="E1755" s="1" t="s">
        <v>15</v>
      </c>
      <c r="F1755" s="1" t="s">
        <v>119</v>
      </c>
      <c r="G1755" s="1" t="s">
        <v>143</v>
      </c>
      <c r="M1755" s="6">
        <f t="shared" si="54"/>
        <v>44636</v>
      </c>
      <c r="N1755" s="7">
        <f t="shared" si="55"/>
        <v>44635.593240740738</v>
      </c>
      <c r="O1755" s="7"/>
      <c r="P1755" s="7"/>
    </row>
    <row r="1756" spans="1:16" x14ac:dyDescent="0.3">
      <c r="A1756" s="1" t="s">
        <v>6</v>
      </c>
      <c r="B1756" s="1">
        <v>102</v>
      </c>
      <c r="C1756" s="2">
        <v>44635.593738425923</v>
      </c>
      <c r="D1756" s="1" t="s">
        <v>10</v>
      </c>
      <c r="E1756" s="1" t="s">
        <v>15</v>
      </c>
      <c r="F1756" s="1" t="s">
        <v>119</v>
      </c>
      <c r="G1756" s="1" t="s">
        <v>143</v>
      </c>
      <c r="M1756" s="6">
        <f t="shared" si="54"/>
        <v>44636</v>
      </c>
      <c r="N1756" s="7">
        <f t="shared" si="55"/>
        <v>44635.593738425923</v>
      </c>
      <c r="O1756" s="7"/>
      <c r="P1756" s="7"/>
    </row>
    <row r="1757" spans="1:16" x14ac:dyDescent="0.3">
      <c r="A1757" s="1" t="s">
        <v>6</v>
      </c>
      <c r="B1757" s="1">
        <v>105</v>
      </c>
      <c r="C1757" s="2">
        <v>44635.59443287037</v>
      </c>
      <c r="D1757" s="1" t="s">
        <v>10</v>
      </c>
      <c r="E1757" s="1" t="s">
        <v>15</v>
      </c>
      <c r="F1757" s="1" t="s">
        <v>119</v>
      </c>
      <c r="G1757" s="1" t="s">
        <v>143</v>
      </c>
      <c r="M1757" s="6">
        <f t="shared" si="54"/>
        <v>44636</v>
      </c>
      <c r="N1757" s="7">
        <f t="shared" si="55"/>
        <v>44635.59443287037</v>
      </c>
      <c r="O1757" s="7"/>
      <c r="P1757" s="7"/>
    </row>
    <row r="1758" spans="1:16" x14ac:dyDescent="0.3">
      <c r="A1758" s="1" t="s">
        <v>6</v>
      </c>
      <c r="B1758" s="1">
        <v>107</v>
      </c>
      <c r="C1758" s="2">
        <v>44635.595127314817</v>
      </c>
      <c r="D1758" s="1" t="s">
        <v>10</v>
      </c>
      <c r="E1758" s="1" t="s">
        <v>15</v>
      </c>
      <c r="F1758" s="1" t="s">
        <v>119</v>
      </c>
      <c r="G1758" s="1" t="s">
        <v>143</v>
      </c>
      <c r="M1758" s="6">
        <f t="shared" si="54"/>
        <v>44636</v>
      </c>
      <c r="N1758" s="7">
        <f t="shared" si="55"/>
        <v>44635.595127314817</v>
      </c>
      <c r="O1758" s="7"/>
      <c r="P1758" s="7"/>
    </row>
    <row r="1759" spans="1:16" x14ac:dyDescent="0.3">
      <c r="A1759" s="1" t="s">
        <v>6</v>
      </c>
      <c r="B1759" s="1">
        <v>120</v>
      </c>
      <c r="C1759" s="2">
        <v>44635.595821759256</v>
      </c>
      <c r="D1759" s="1" t="s">
        <v>10</v>
      </c>
      <c r="E1759" s="1" t="s">
        <v>15</v>
      </c>
      <c r="F1759" s="1" t="s">
        <v>119</v>
      </c>
      <c r="G1759" s="1" t="s">
        <v>143</v>
      </c>
      <c r="M1759" s="6">
        <f t="shared" si="54"/>
        <v>44636</v>
      </c>
      <c r="N1759" s="7">
        <f t="shared" si="55"/>
        <v>44635.595821759256</v>
      </c>
      <c r="O1759" s="7"/>
      <c r="P1759" s="7"/>
    </row>
    <row r="1760" spans="1:16" x14ac:dyDescent="0.3">
      <c r="A1760" s="1" t="s">
        <v>6</v>
      </c>
      <c r="B1760" s="1">
        <v>123</v>
      </c>
      <c r="C1760" s="2">
        <v>44635.596516203703</v>
      </c>
      <c r="D1760" s="1" t="s">
        <v>10</v>
      </c>
      <c r="E1760" s="1" t="s">
        <v>15</v>
      </c>
      <c r="F1760" s="1" t="s">
        <v>119</v>
      </c>
      <c r="G1760" s="1" t="s">
        <v>143</v>
      </c>
      <c r="M1760" s="6">
        <f t="shared" si="54"/>
        <v>44636</v>
      </c>
      <c r="N1760" s="7">
        <f t="shared" si="55"/>
        <v>44635.596516203703</v>
      </c>
      <c r="O1760" s="7"/>
      <c r="P1760" s="7"/>
    </row>
    <row r="1761" spans="1:16" x14ac:dyDescent="0.3">
      <c r="A1761" s="1" t="s">
        <v>6</v>
      </c>
      <c r="B1761" s="1">
        <v>121</v>
      </c>
      <c r="C1761" s="2">
        <v>44635.597210648149</v>
      </c>
      <c r="D1761" s="1" t="s">
        <v>10</v>
      </c>
      <c r="E1761" s="1" t="s">
        <v>15</v>
      </c>
      <c r="F1761" s="1" t="s">
        <v>119</v>
      </c>
      <c r="G1761" s="1" t="s">
        <v>143</v>
      </c>
      <c r="M1761" s="6">
        <f t="shared" si="54"/>
        <v>44636</v>
      </c>
      <c r="N1761" s="7">
        <f t="shared" si="55"/>
        <v>44635.597210648149</v>
      </c>
      <c r="O1761" s="7"/>
      <c r="P1761" s="7"/>
    </row>
    <row r="1762" spans="1:16" x14ac:dyDescent="0.3">
      <c r="A1762" s="1" t="s">
        <v>6</v>
      </c>
      <c r="B1762" s="1">
        <v>110</v>
      </c>
      <c r="C1762" s="2">
        <v>44635.597905092596</v>
      </c>
      <c r="D1762" s="1" t="s">
        <v>10</v>
      </c>
      <c r="E1762" s="1" t="s">
        <v>15</v>
      </c>
      <c r="F1762" s="1" t="s">
        <v>119</v>
      </c>
      <c r="G1762" s="1" t="s">
        <v>143</v>
      </c>
      <c r="M1762" s="6">
        <f t="shared" si="54"/>
        <v>44636</v>
      </c>
      <c r="N1762" s="7">
        <f t="shared" si="55"/>
        <v>44635.597905092596</v>
      </c>
      <c r="O1762" s="7"/>
      <c r="P1762" s="7"/>
    </row>
    <row r="1763" spans="1:16" x14ac:dyDescent="0.3">
      <c r="A1763" s="1" t="s">
        <v>6</v>
      </c>
      <c r="B1763" s="1">
        <v>107</v>
      </c>
      <c r="C1763" s="2">
        <v>44635.598599537036</v>
      </c>
      <c r="D1763" s="1" t="s">
        <v>10</v>
      </c>
      <c r="E1763" s="1" t="s">
        <v>15</v>
      </c>
      <c r="F1763" s="1" t="s">
        <v>119</v>
      </c>
      <c r="G1763" s="1" t="s">
        <v>143</v>
      </c>
      <c r="M1763" s="6">
        <f t="shared" si="54"/>
        <v>44636</v>
      </c>
      <c r="N1763" s="7">
        <f t="shared" si="55"/>
        <v>44635.598599537036</v>
      </c>
      <c r="O1763" s="7"/>
      <c r="P1763" s="7"/>
    </row>
    <row r="1764" spans="1:16" x14ac:dyDescent="0.3">
      <c r="A1764" s="1" t="s">
        <v>6</v>
      </c>
      <c r="B1764" s="1">
        <v>109</v>
      </c>
      <c r="C1764" s="2">
        <v>44635.599293981482</v>
      </c>
      <c r="D1764" s="1" t="s">
        <v>10</v>
      </c>
      <c r="E1764" s="1" t="s">
        <v>15</v>
      </c>
      <c r="F1764" s="1" t="s">
        <v>119</v>
      </c>
      <c r="G1764" s="1" t="s">
        <v>143</v>
      </c>
      <c r="M1764" s="6">
        <f t="shared" si="54"/>
        <v>44636</v>
      </c>
      <c r="N1764" s="7">
        <f t="shared" si="55"/>
        <v>44635.599293981482</v>
      </c>
      <c r="O1764" s="7"/>
      <c r="P1764" s="7"/>
    </row>
    <row r="1765" spans="1:16" x14ac:dyDescent="0.3">
      <c r="A1765" s="1" t="s">
        <v>6</v>
      </c>
      <c r="B1765" s="1">
        <v>107</v>
      </c>
      <c r="C1765" s="2">
        <v>44635.599988425929</v>
      </c>
      <c r="D1765" s="1" t="s">
        <v>10</v>
      </c>
      <c r="E1765" s="1" t="s">
        <v>15</v>
      </c>
      <c r="F1765" s="1" t="s">
        <v>119</v>
      </c>
      <c r="G1765" s="1" t="s">
        <v>143</v>
      </c>
      <c r="M1765" s="6">
        <f t="shared" si="54"/>
        <v>44636</v>
      </c>
      <c r="N1765" s="7">
        <f t="shared" si="55"/>
        <v>44635.599988425929</v>
      </c>
      <c r="O1765" s="7"/>
      <c r="P1765" s="7"/>
    </row>
    <row r="1766" spans="1:16" x14ac:dyDescent="0.3">
      <c r="A1766" s="1" t="s">
        <v>6</v>
      </c>
      <c r="B1766" s="1">
        <v>108</v>
      </c>
      <c r="C1766" s="2">
        <v>44635.600682870368</v>
      </c>
      <c r="D1766" s="1" t="s">
        <v>10</v>
      </c>
      <c r="E1766" s="1" t="s">
        <v>15</v>
      </c>
      <c r="F1766" s="1" t="s">
        <v>119</v>
      </c>
      <c r="G1766" s="1" t="s">
        <v>143</v>
      </c>
      <c r="M1766" s="6">
        <f t="shared" si="54"/>
        <v>44636</v>
      </c>
      <c r="N1766" s="7">
        <f t="shared" si="55"/>
        <v>44635.600682870368</v>
      </c>
      <c r="O1766" s="7"/>
      <c r="P1766" s="7"/>
    </row>
    <row r="1767" spans="1:16" x14ac:dyDescent="0.3">
      <c r="A1767" s="1" t="s">
        <v>6</v>
      </c>
      <c r="B1767" s="1">
        <v>108</v>
      </c>
      <c r="C1767" s="2">
        <v>44635.601377314815</v>
      </c>
      <c r="D1767" s="1" t="s">
        <v>10</v>
      </c>
      <c r="E1767" s="1" t="s">
        <v>15</v>
      </c>
      <c r="F1767" s="1" t="s">
        <v>119</v>
      </c>
      <c r="G1767" s="1" t="s">
        <v>143</v>
      </c>
      <c r="M1767" s="6">
        <f t="shared" si="54"/>
        <v>44636</v>
      </c>
      <c r="N1767" s="7">
        <f t="shared" si="55"/>
        <v>44635.601377314815</v>
      </c>
      <c r="O1767" s="7"/>
      <c r="P1767" s="7"/>
    </row>
    <row r="1768" spans="1:16" x14ac:dyDescent="0.3">
      <c r="A1768" s="1" t="s">
        <v>6</v>
      </c>
      <c r="B1768" s="1">
        <v>104</v>
      </c>
      <c r="C1768" s="2">
        <v>44635.602071759262</v>
      </c>
      <c r="D1768" s="1" t="s">
        <v>10</v>
      </c>
      <c r="E1768" s="1" t="s">
        <v>15</v>
      </c>
      <c r="F1768" s="1" t="s">
        <v>119</v>
      </c>
      <c r="G1768" s="1" t="s">
        <v>143</v>
      </c>
      <c r="M1768" s="6">
        <f t="shared" si="54"/>
        <v>44636</v>
      </c>
      <c r="N1768" s="7">
        <f t="shared" si="55"/>
        <v>44635.602071759262</v>
      </c>
      <c r="O1768" s="7"/>
      <c r="P1768" s="7"/>
    </row>
    <row r="1769" spans="1:16" x14ac:dyDescent="0.3">
      <c r="A1769" s="1" t="s">
        <v>6</v>
      </c>
      <c r="B1769" s="1">
        <v>108</v>
      </c>
      <c r="C1769" s="2">
        <v>44635.602766203701</v>
      </c>
      <c r="D1769" s="1" t="s">
        <v>10</v>
      </c>
      <c r="E1769" s="1" t="s">
        <v>15</v>
      </c>
      <c r="F1769" s="1" t="s">
        <v>119</v>
      </c>
      <c r="G1769" s="1" t="s">
        <v>143</v>
      </c>
      <c r="M1769" s="6">
        <f t="shared" si="54"/>
        <v>44636</v>
      </c>
      <c r="N1769" s="7">
        <f t="shared" si="55"/>
        <v>44635.602766203701</v>
      </c>
      <c r="O1769" s="7"/>
      <c r="P1769" s="7"/>
    </row>
    <row r="1770" spans="1:16" x14ac:dyDescent="0.3">
      <c r="A1770" s="1" t="s">
        <v>6</v>
      </c>
      <c r="B1770" s="1">
        <v>115</v>
      </c>
      <c r="C1770" s="2">
        <v>44635.603460648148</v>
      </c>
      <c r="D1770" s="1" t="s">
        <v>10</v>
      </c>
      <c r="E1770" s="1" t="s">
        <v>15</v>
      </c>
      <c r="F1770" s="1" t="s">
        <v>119</v>
      </c>
      <c r="G1770" s="1" t="s">
        <v>143</v>
      </c>
      <c r="M1770" s="6">
        <f t="shared" si="54"/>
        <v>44636</v>
      </c>
      <c r="N1770" s="7">
        <f t="shared" si="55"/>
        <v>44635.603460648148</v>
      </c>
      <c r="O1770" s="7"/>
      <c r="P1770" s="7"/>
    </row>
    <row r="1771" spans="1:16" x14ac:dyDescent="0.3">
      <c r="A1771" s="1" t="s">
        <v>6</v>
      </c>
      <c r="B1771" s="1">
        <v>124</v>
      </c>
      <c r="C1771" s="2">
        <v>44635.604155092595</v>
      </c>
      <c r="D1771" s="1" t="s">
        <v>10</v>
      </c>
      <c r="E1771" s="1" t="s">
        <v>15</v>
      </c>
      <c r="F1771" s="1" t="s">
        <v>119</v>
      </c>
      <c r="G1771" s="1" t="s">
        <v>143</v>
      </c>
      <c r="M1771" s="6">
        <f t="shared" si="54"/>
        <v>44636</v>
      </c>
      <c r="N1771" s="7">
        <f t="shared" si="55"/>
        <v>44635.604155092595</v>
      </c>
      <c r="O1771" s="7"/>
      <c r="P1771" s="7"/>
    </row>
    <row r="1772" spans="1:16" x14ac:dyDescent="0.3">
      <c r="A1772" s="1" t="s">
        <v>6</v>
      </c>
      <c r="B1772" s="1">
        <v>142</v>
      </c>
      <c r="C1772" s="2">
        <v>44635.604849537034</v>
      </c>
      <c r="D1772" s="1" t="s">
        <v>10</v>
      </c>
      <c r="E1772" s="1" t="s">
        <v>15</v>
      </c>
      <c r="F1772" s="1" t="s">
        <v>119</v>
      </c>
      <c r="G1772" s="1" t="s">
        <v>143</v>
      </c>
      <c r="M1772" s="6">
        <f t="shared" si="54"/>
        <v>44636</v>
      </c>
      <c r="N1772" s="7">
        <f t="shared" si="55"/>
        <v>44635.604849537034</v>
      </c>
      <c r="O1772" s="7"/>
      <c r="P1772" s="7"/>
    </row>
    <row r="1773" spans="1:16" x14ac:dyDescent="0.3">
      <c r="A1773" s="1" t="s">
        <v>6</v>
      </c>
      <c r="B1773" s="1">
        <v>137</v>
      </c>
      <c r="C1773" s="2">
        <v>44635.605543981481</v>
      </c>
      <c r="D1773" s="1" t="s">
        <v>10</v>
      </c>
      <c r="E1773" s="1" t="s">
        <v>15</v>
      </c>
      <c r="F1773" s="1" t="s">
        <v>119</v>
      </c>
      <c r="G1773" s="1" t="s">
        <v>143</v>
      </c>
      <c r="M1773" s="6">
        <f t="shared" si="54"/>
        <v>44636</v>
      </c>
      <c r="N1773" s="7">
        <f t="shared" si="55"/>
        <v>44635.605543981481</v>
      </c>
      <c r="O1773" s="7"/>
      <c r="P1773" s="7"/>
    </row>
    <row r="1774" spans="1:16" x14ac:dyDescent="0.3">
      <c r="A1774" s="1" t="s">
        <v>6</v>
      </c>
      <c r="B1774" s="1">
        <v>130</v>
      </c>
      <c r="C1774" s="2">
        <v>44635.606238425928</v>
      </c>
      <c r="D1774" s="1" t="s">
        <v>10</v>
      </c>
      <c r="E1774" s="1" t="s">
        <v>15</v>
      </c>
      <c r="F1774" s="1" t="s">
        <v>119</v>
      </c>
      <c r="G1774" s="1" t="s">
        <v>143</v>
      </c>
      <c r="M1774" s="6">
        <f t="shared" si="54"/>
        <v>44636</v>
      </c>
      <c r="N1774" s="7">
        <f t="shared" si="55"/>
        <v>44635.606238425928</v>
      </c>
      <c r="O1774" s="7"/>
      <c r="P1774" s="7"/>
    </row>
    <row r="1775" spans="1:16" x14ac:dyDescent="0.3">
      <c r="A1775" s="1" t="s">
        <v>6</v>
      </c>
      <c r="B1775" s="1">
        <v>128</v>
      </c>
      <c r="C1775" s="2">
        <v>44635.606932870367</v>
      </c>
      <c r="D1775" s="1" t="s">
        <v>10</v>
      </c>
      <c r="E1775" s="1" t="s">
        <v>15</v>
      </c>
      <c r="F1775" s="1" t="s">
        <v>119</v>
      </c>
      <c r="G1775" s="1" t="s">
        <v>143</v>
      </c>
      <c r="M1775" s="6">
        <f t="shared" si="54"/>
        <v>44636</v>
      </c>
      <c r="N1775" s="7">
        <f t="shared" si="55"/>
        <v>44635.606932870367</v>
      </c>
      <c r="O1775" s="7"/>
      <c r="P1775" s="7"/>
    </row>
    <row r="1776" spans="1:16" x14ac:dyDescent="0.3">
      <c r="A1776" s="1" t="s">
        <v>6</v>
      </c>
      <c r="B1776" s="1">
        <v>128</v>
      </c>
      <c r="C1776" s="2">
        <v>44635.607627314814</v>
      </c>
      <c r="D1776" s="1" t="s">
        <v>10</v>
      </c>
      <c r="E1776" s="1" t="s">
        <v>15</v>
      </c>
      <c r="F1776" s="1" t="s">
        <v>119</v>
      </c>
      <c r="G1776" s="1" t="s">
        <v>143</v>
      </c>
      <c r="M1776" s="6">
        <f t="shared" si="54"/>
        <v>44636</v>
      </c>
      <c r="N1776" s="7">
        <f t="shared" si="55"/>
        <v>44635.607627314814</v>
      </c>
      <c r="O1776" s="7"/>
      <c r="P1776" s="7"/>
    </row>
    <row r="1777" spans="1:16" x14ac:dyDescent="0.3">
      <c r="A1777" s="1" t="s">
        <v>6</v>
      </c>
      <c r="B1777" s="1">
        <v>129</v>
      </c>
      <c r="C1777" s="2">
        <v>44635.60832175926</v>
      </c>
      <c r="D1777" s="1" t="s">
        <v>10</v>
      </c>
      <c r="E1777" s="1" t="s">
        <v>15</v>
      </c>
      <c r="F1777" s="1" t="s">
        <v>119</v>
      </c>
      <c r="G1777" s="1" t="s">
        <v>143</v>
      </c>
      <c r="M1777" s="6">
        <f t="shared" si="54"/>
        <v>44636</v>
      </c>
      <c r="N1777" s="7">
        <f t="shared" si="55"/>
        <v>44635.60832175926</v>
      </c>
      <c r="O1777" s="7"/>
      <c r="P1777" s="7"/>
    </row>
    <row r="1778" spans="1:16" x14ac:dyDescent="0.3">
      <c r="A1778" s="1" t="s">
        <v>6</v>
      </c>
      <c r="B1778" s="1">
        <v>133</v>
      </c>
      <c r="C1778" s="2">
        <v>44635.609016203707</v>
      </c>
      <c r="D1778" s="1" t="s">
        <v>10</v>
      </c>
      <c r="E1778" s="1" t="s">
        <v>15</v>
      </c>
      <c r="F1778" s="1" t="s">
        <v>119</v>
      </c>
      <c r="G1778" s="1" t="s">
        <v>143</v>
      </c>
      <c r="M1778" s="6">
        <f t="shared" si="54"/>
        <v>44636</v>
      </c>
      <c r="N1778" s="7">
        <f t="shared" si="55"/>
        <v>44635.609016203707</v>
      </c>
      <c r="O1778" s="7"/>
      <c r="P1778" s="7"/>
    </row>
    <row r="1779" spans="1:16" x14ac:dyDescent="0.3">
      <c r="A1779" s="1" t="s">
        <v>6</v>
      </c>
      <c r="B1779" s="1">
        <v>141</v>
      </c>
      <c r="C1779" s="2">
        <v>44635.609710648147</v>
      </c>
      <c r="D1779" s="1" t="s">
        <v>10</v>
      </c>
      <c r="E1779" s="1" t="s">
        <v>15</v>
      </c>
      <c r="F1779" s="1" t="s">
        <v>119</v>
      </c>
      <c r="G1779" s="1" t="s">
        <v>143</v>
      </c>
      <c r="M1779" s="6">
        <f t="shared" si="54"/>
        <v>44636</v>
      </c>
      <c r="N1779" s="7">
        <f t="shared" si="55"/>
        <v>44635.609710648147</v>
      </c>
      <c r="O1779" s="7"/>
      <c r="P1779" s="7"/>
    </row>
    <row r="1780" spans="1:16" x14ac:dyDescent="0.3">
      <c r="A1780" s="1" t="s">
        <v>6</v>
      </c>
      <c r="B1780" s="1">
        <v>133</v>
      </c>
      <c r="C1780" s="2">
        <v>44635.610405092593</v>
      </c>
      <c r="D1780" s="1" t="s">
        <v>10</v>
      </c>
      <c r="E1780" s="1" t="s">
        <v>15</v>
      </c>
      <c r="F1780" s="1" t="s">
        <v>119</v>
      </c>
      <c r="G1780" s="1" t="s">
        <v>143</v>
      </c>
      <c r="M1780" s="6">
        <f t="shared" si="54"/>
        <v>44636</v>
      </c>
      <c r="N1780" s="7">
        <f t="shared" si="55"/>
        <v>44635.610405092593</v>
      </c>
      <c r="O1780" s="7"/>
      <c r="P1780" s="7"/>
    </row>
    <row r="1781" spans="1:16" x14ac:dyDescent="0.3">
      <c r="A1781" s="1" t="s">
        <v>6</v>
      </c>
      <c r="B1781" s="1">
        <v>133</v>
      </c>
      <c r="C1781" s="2">
        <v>44635.61109953704</v>
      </c>
      <c r="D1781" s="1" t="s">
        <v>10</v>
      </c>
      <c r="E1781" s="1" t="s">
        <v>15</v>
      </c>
      <c r="F1781" s="1" t="s">
        <v>119</v>
      </c>
      <c r="G1781" s="1" t="s">
        <v>143</v>
      </c>
      <c r="M1781" s="6">
        <f t="shared" si="54"/>
        <v>44636</v>
      </c>
      <c r="N1781" s="7">
        <f t="shared" si="55"/>
        <v>44635.61109953704</v>
      </c>
      <c r="O1781" s="7"/>
      <c r="P1781" s="7"/>
    </row>
    <row r="1782" spans="1:16" x14ac:dyDescent="0.3">
      <c r="A1782" s="1" t="s">
        <v>6</v>
      </c>
      <c r="B1782" s="1">
        <v>125</v>
      </c>
      <c r="C1782" s="2">
        <v>44635.611793981479</v>
      </c>
      <c r="D1782" s="1" t="s">
        <v>10</v>
      </c>
      <c r="E1782" s="1" t="s">
        <v>15</v>
      </c>
      <c r="F1782" s="1" t="s">
        <v>119</v>
      </c>
      <c r="G1782" s="1" t="s">
        <v>143</v>
      </c>
      <c r="M1782" s="6">
        <f t="shared" si="54"/>
        <v>44636</v>
      </c>
      <c r="N1782" s="7">
        <f t="shared" si="55"/>
        <v>44635.611793981479</v>
      </c>
      <c r="O1782" s="7"/>
      <c r="P1782" s="7"/>
    </row>
    <row r="1783" spans="1:16" x14ac:dyDescent="0.3">
      <c r="A1783" s="1" t="s">
        <v>6</v>
      </c>
      <c r="B1783" s="1">
        <v>122</v>
      </c>
      <c r="C1783" s="2">
        <v>44635.612488425926</v>
      </c>
      <c r="D1783" s="1" t="s">
        <v>10</v>
      </c>
      <c r="E1783" s="1" t="s">
        <v>15</v>
      </c>
      <c r="F1783" s="1" t="s">
        <v>119</v>
      </c>
      <c r="G1783" s="1" t="s">
        <v>143</v>
      </c>
      <c r="M1783" s="6">
        <f t="shared" si="54"/>
        <v>44636</v>
      </c>
      <c r="N1783" s="7">
        <f t="shared" si="55"/>
        <v>44635.612488425926</v>
      </c>
      <c r="O1783" s="7"/>
      <c r="P1783" s="7"/>
    </row>
    <row r="1784" spans="1:16" x14ac:dyDescent="0.3">
      <c r="A1784" s="1" t="s">
        <v>6</v>
      </c>
      <c r="B1784" s="1">
        <v>123</v>
      </c>
      <c r="C1784" s="2">
        <v>44635.613182870373</v>
      </c>
      <c r="D1784" s="1" t="s">
        <v>12</v>
      </c>
      <c r="E1784" s="1" t="s">
        <v>15</v>
      </c>
      <c r="F1784" s="1" t="s">
        <v>17</v>
      </c>
      <c r="G1784" s="1" t="s">
        <v>143</v>
      </c>
      <c r="M1784" s="6">
        <f t="shared" si="54"/>
        <v>44636</v>
      </c>
      <c r="N1784" s="7">
        <f t="shared" si="55"/>
        <v>44635.613182870373</v>
      </c>
      <c r="O1784" s="7"/>
      <c r="P1784" s="7"/>
    </row>
    <row r="1785" spans="1:16" x14ac:dyDescent="0.3">
      <c r="A1785" s="1" t="s">
        <v>6</v>
      </c>
      <c r="B1785" s="1">
        <v>124</v>
      </c>
      <c r="C1785" s="2">
        <v>44635.613877314812</v>
      </c>
      <c r="D1785" s="1" t="s">
        <v>12</v>
      </c>
      <c r="E1785" s="1" t="s">
        <v>15</v>
      </c>
      <c r="F1785" s="1" t="s">
        <v>17</v>
      </c>
      <c r="G1785" s="1" t="s">
        <v>143</v>
      </c>
      <c r="M1785" s="6">
        <f t="shared" si="54"/>
        <v>44636</v>
      </c>
      <c r="N1785" s="7">
        <f t="shared" si="55"/>
        <v>44635.613877314812</v>
      </c>
      <c r="O1785" s="7"/>
      <c r="P1785" s="7"/>
    </row>
    <row r="1786" spans="1:16" x14ac:dyDescent="0.3">
      <c r="A1786" s="1" t="s">
        <v>6</v>
      </c>
      <c r="B1786" s="1">
        <v>119</v>
      </c>
      <c r="C1786" s="2">
        <v>44635.614571759259</v>
      </c>
      <c r="D1786" s="1" t="s">
        <v>12</v>
      </c>
      <c r="E1786" s="1" t="s">
        <v>15</v>
      </c>
      <c r="F1786" s="1" t="s">
        <v>17</v>
      </c>
      <c r="G1786" s="1" t="s">
        <v>143</v>
      </c>
      <c r="M1786" s="6">
        <f t="shared" si="54"/>
        <v>44636</v>
      </c>
      <c r="N1786" s="7">
        <f t="shared" si="55"/>
        <v>44635.614571759259</v>
      </c>
      <c r="O1786" s="7"/>
      <c r="P1786" s="7"/>
    </row>
    <row r="1787" spans="1:16" x14ac:dyDescent="0.3">
      <c r="A1787" s="1" t="s">
        <v>6</v>
      </c>
      <c r="B1787" s="1">
        <v>119</v>
      </c>
      <c r="C1787" s="2">
        <v>44635.614814814813</v>
      </c>
      <c r="D1787" s="1" t="s">
        <v>12</v>
      </c>
      <c r="E1787" s="1" t="s">
        <v>15</v>
      </c>
      <c r="F1787" s="1" t="s">
        <v>17</v>
      </c>
      <c r="G1787" s="1" t="s">
        <v>143</v>
      </c>
      <c r="M1787" s="6">
        <f t="shared" si="54"/>
        <v>44636</v>
      </c>
      <c r="N1787" s="7">
        <f t="shared" si="55"/>
        <v>44635.614814814813</v>
      </c>
      <c r="O1787" s="7"/>
      <c r="P1787" s="7"/>
    </row>
    <row r="1788" spans="1:16" x14ac:dyDescent="0.3">
      <c r="A1788" s="1" t="s">
        <v>6</v>
      </c>
      <c r="B1788" s="1">
        <v>114</v>
      </c>
      <c r="C1788" s="2">
        <v>44635.615104166667</v>
      </c>
      <c r="D1788" s="1" t="s">
        <v>12</v>
      </c>
      <c r="E1788" s="1" t="s">
        <v>15</v>
      </c>
      <c r="F1788" s="1" t="s">
        <v>17</v>
      </c>
      <c r="G1788" s="1" t="s">
        <v>143</v>
      </c>
      <c r="M1788" s="6">
        <f t="shared" si="54"/>
        <v>44636</v>
      </c>
      <c r="N1788" s="7">
        <f t="shared" si="55"/>
        <v>44635.615104166667</v>
      </c>
      <c r="O1788" s="7"/>
      <c r="P1788" s="7"/>
    </row>
    <row r="1789" spans="1:16" x14ac:dyDescent="0.3">
      <c r="A1789" s="1" t="s">
        <v>6</v>
      </c>
      <c r="B1789" s="1">
        <v>115</v>
      </c>
      <c r="C1789" s="2">
        <v>44635.615173611113</v>
      </c>
      <c r="D1789" s="1" t="s">
        <v>12</v>
      </c>
      <c r="E1789" s="1" t="s">
        <v>15</v>
      </c>
      <c r="F1789" s="1" t="s">
        <v>17</v>
      </c>
      <c r="G1789" s="1" t="s">
        <v>143</v>
      </c>
      <c r="M1789" s="6">
        <f t="shared" si="54"/>
        <v>44636</v>
      </c>
      <c r="N1789" s="7">
        <f t="shared" si="55"/>
        <v>44635.615173611113</v>
      </c>
      <c r="O1789" s="7"/>
      <c r="P1789" s="7"/>
    </row>
    <row r="1790" spans="1:16" x14ac:dyDescent="0.3">
      <c r="A1790" s="1" t="s">
        <v>6</v>
      </c>
      <c r="B1790" s="1">
        <v>116</v>
      </c>
      <c r="C1790" s="2">
        <v>44635.615266203706</v>
      </c>
      <c r="D1790" s="1" t="s">
        <v>12</v>
      </c>
      <c r="E1790" s="1" t="s">
        <v>15</v>
      </c>
      <c r="F1790" s="1" t="s">
        <v>17</v>
      </c>
      <c r="G1790" s="1" t="s">
        <v>143</v>
      </c>
      <c r="M1790" s="6">
        <f t="shared" si="54"/>
        <v>44636</v>
      </c>
      <c r="N1790" s="7">
        <f t="shared" si="55"/>
        <v>44635.615266203706</v>
      </c>
      <c r="O1790" s="7"/>
      <c r="P1790" s="7"/>
    </row>
    <row r="1791" spans="1:16" x14ac:dyDescent="0.3">
      <c r="A1791" s="1" t="s">
        <v>6</v>
      </c>
      <c r="B1791" s="1">
        <v>115</v>
      </c>
      <c r="C1791" s="2">
        <v>44635.615335648145</v>
      </c>
      <c r="D1791" s="1" t="s">
        <v>12</v>
      </c>
      <c r="E1791" s="1" t="s">
        <v>15</v>
      </c>
      <c r="F1791" s="1" t="s">
        <v>17</v>
      </c>
      <c r="G1791" s="1" t="s">
        <v>143</v>
      </c>
      <c r="M1791" s="6">
        <f t="shared" si="54"/>
        <v>44636</v>
      </c>
      <c r="N1791" s="7">
        <f t="shared" si="55"/>
        <v>44635.615335648145</v>
      </c>
      <c r="O1791" s="7"/>
      <c r="P1791" s="7"/>
    </row>
    <row r="1792" spans="1:16" x14ac:dyDescent="0.3">
      <c r="A1792" s="1" t="s">
        <v>6</v>
      </c>
      <c r="B1792" s="1">
        <v>112</v>
      </c>
      <c r="C1792" s="2">
        <v>44635.615451388891</v>
      </c>
      <c r="D1792" s="1" t="s">
        <v>12</v>
      </c>
      <c r="E1792" s="1" t="s">
        <v>15</v>
      </c>
      <c r="F1792" s="1" t="s">
        <v>17</v>
      </c>
      <c r="G1792" s="1" t="s">
        <v>143</v>
      </c>
      <c r="M1792" s="6">
        <f t="shared" si="54"/>
        <v>44636</v>
      </c>
      <c r="N1792" s="7">
        <f t="shared" si="55"/>
        <v>44635.615451388891</v>
      </c>
      <c r="O1792" s="7"/>
      <c r="P1792" s="7"/>
    </row>
    <row r="1793" spans="1:16" x14ac:dyDescent="0.3">
      <c r="A1793" s="1" t="s">
        <v>6</v>
      </c>
      <c r="B1793" s="1">
        <v>111</v>
      </c>
      <c r="C1793" s="2">
        <v>44635.615543981483</v>
      </c>
      <c r="D1793" s="1" t="s">
        <v>12</v>
      </c>
      <c r="E1793" s="1" t="s">
        <v>15</v>
      </c>
      <c r="F1793" s="1" t="s">
        <v>17</v>
      </c>
      <c r="G1793" s="1" t="s">
        <v>143</v>
      </c>
      <c r="M1793" s="6">
        <f t="shared" si="54"/>
        <v>44636</v>
      </c>
      <c r="N1793" s="7">
        <f t="shared" si="55"/>
        <v>44635.615543981483</v>
      </c>
      <c r="O1793" s="7"/>
      <c r="P1793" s="7"/>
    </row>
    <row r="1794" spans="1:16" x14ac:dyDescent="0.3">
      <c r="A1794" s="1" t="s">
        <v>6</v>
      </c>
      <c r="B1794" s="1">
        <v>113</v>
      </c>
      <c r="C1794" s="2">
        <v>44635.615717592591</v>
      </c>
      <c r="D1794" s="1" t="s">
        <v>12</v>
      </c>
      <c r="E1794" s="1" t="s">
        <v>15</v>
      </c>
      <c r="F1794" s="1" t="s">
        <v>17</v>
      </c>
      <c r="G1794" s="1" t="s">
        <v>143</v>
      </c>
      <c r="M1794" s="6">
        <f t="shared" si="54"/>
        <v>44636</v>
      </c>
      <c r="N1794" s="7">
        <f t="shared" si="55"/>
        <v>44635.615717592591</v>
      </c>
      <c r="O1794" s="7"/>
      <c r="P1794" s="7"/>
    </row>
    <row r="1795" spans="1:16" x14ac:dyDescent="0.3">
      <c r="A1795" s="1" t="s">
        <v>6</v>
      </c>
      <c r="B1795" s="1">
        <v>113</v>
      </c>
      <c r="C1795" s="2">
        <v>44635.615810185183</v>
      </c>
      <c r="D1795" s="1" t="s">
        <v>12</v>
      </c>
      <c r="E1795" s="1" t="s">
        <v>15</v>
      </c>
      <c r="F1795" s="1" t="s">
        <v>17</v>
      </c>
      <c r="G1795" s="1" t="s">
        <v>143</v>
      </c>
      <c r="M1795" s="6">
        <f t="shared" ref="M1795:M1858" si="56">VALUE(TEXT(C1795,0))</f>
        <v>44636</v>
      </c>
      <c r="N1795" s="7">
        <f t="shared" ref="N1795:N1858" si="57">C1795</f>
        <v>44635.615810185183</v>
      </c>
      <c r="O1795" s="7"/>
      <c r="P1795" s="7"/>
    </row>
    <row r="1796" spans="1:16" x14ac:dyDescent="0.3">
      <c r="A1796" s="1" t="s">
        <v>6</v>
      </c>
      <c r="B1796" s="1">
        <v>112</v>
      </c>
      <c r="C1796" s="2">
        <v>44635.615960648145</v>
      </c>
      <c r="D1796" s="1" t="s">
        <v>12</v>
      </c>
      <c r="E1796" s="1" t="s">
        <v>15</v>
      </c>
      <c r="F1796" s="1" t="s">
        <v>17</v>
      </c>
      <c r="G1796" s="1" t="s">
        <v>143</v>
      </c>
      <c r="M1796" s="6">
        <f t="shared" si="56"/>
        <v>44636</v>
      </c>
      <c r="N1796" s="7">
        <f t="shared" si="57"/>
        <v>44635.615960648145</v>
      </c>
      <c r="O1796" s="7"/>
      <c r="P1796" s="7"/>
    </row>
    <row r="1797" spans="1:16" x14ac:dyDescent="0.3">
      <c r="A1797" s="1" t="s">
        <v>6</v>
      </c>
      <c r="B1797" s="1">
        <v>113</v>
      </c>
      <c r="C1797" s="2">
        <v>44635.615972222222</v>
      </c>
      <c r="D1797" s="1" t="s">
        <v>12</v>
      </c>
      <c r="E1797" s="1" t="s">
        <v>15</v>
      </c>
      <c r="F1797" s="1" t="s">
        <v>17</v>
      </c>
      <c r="G1797" s="1" t="s">
        <v>143</v>
      </c>
      <c r="M1797" s="6">
        <f t="shared" si="56"/>
        <v>44636</v>
      </c>
      <c r="N1797" s="7">
        <f t="shared" si="57"/>
        <v>44635.615972222222</v>
      </c>
      <c r="O1797" s="7"/>
      <c r="P1797" s="7"/>
    </row>
    <row r="1798" spans="1:16" x14ac:dyDescent="0.3">
      <c r="A1798" s="1" t="s">
        <v>6</v>
      </c>
      <c r="B1798" s="1">
        <v>116</v>
      </c>
      <c r="C1798" s="2">
        <v>44635.616354166668</v>
      </c>
      <c r="D1798" s="1" t="s">
        <v>12</v>
      </c>
      <c r="E1798" s="1" t="s">
        <v>15</v>
      </c>
      <c r="F1798" s="1" t="s">
        <v>17</v>
      </c>
      <c r="G1798" s="1" t="s">
        <v>143</v>
      </c>
      <c r="M1798" s="6">
        <f t="shared" si="56"/>
        <v>44636</v>
      </c>
      <c r="N1798" s="7">
        <f t="shared" si="57"/>
        <v>44635.616354166668</v>
      </c>
      <c r="O1798" s="7"/>
      <c r="P1798" s="7"/>
    </row>
    <row r="1799" spans="1:16" x14ac:dyDescent="0.3">
      <c r="A1799" s="1" t="s">
        <v>6</v>
      </c>
      <c r="B1799" s="1">
        <v>116</v>
      </c>
      <c r="C1799" s="2">
        <v>44635.61645833333</v>
      </c>
      <c r="D1799" s="1" t="s">
        <v>12</v>
      </c>
      <c r="E1799" s="1" t="s">
        <v>15</v>
      </c>
      <c r="F1799" s="1" t="s">
        <v>17</v>
      </c>
      <c r="G1799" s="1" t="s">
        <v>143</v>
      </c>
      <c r="M1799" s="6">
        <f t="shared" si="56"/>
        <v>44636</v>
      </c>
      <c r="N1799" s="7">
        <f t="shared" si="57"/>
        <v>44635.61645833333</v>
      </c>
      <c r="O1799" s="7"/>
      <c r="P1799" s="7"/>
    </row>
    <row r="1800" spans="1:16" x14ac:dyDescent="0.3">
      <c r="A1800" s="1" t="s">
        <v>6</v>
      </c>
      <c r="B1800" s="1">
        <v>115</v>
      </c>
      <c r="C1800" s="2">
        <v>44635.616655092592</v>
      </c>
      <c r="D1800" s="1" t="s">
        <v>12</v>
      </c>
      <c r="E1800" s="1" t="s">
        <v>15</v>
      </c>
      <c r="F1800" s="1" t="s">
        <v>17</v>
      </c>
      <c r="G1800" s="1" t="s">
        <v>143</v>
      </c>
      <c r="M1800" s="6">
        <f t="shared" si="56"/>
        <v>44636</v>
      </c>
      <c r="N1800" s="7">
        <f t="shared" si="57"/>
        <v>44635.616655092592</v>
      </c>
      <c r="O1800" s="7"/>
      <c r="P1800" s="7"/>
    </row>
    <row r="1801" spans="1:16" x14ac:dyDescent="0.3">
      <c r="A1801" s="1" t="s">
        <v>6</v>
      </c>
      <c r="B1801" s="1">
        <v>118</v>
      </c>
      <c r="C1801" s="2">
        <v>44635.617349537039</v>
      </c>
      <c r="D1801" s="1" t="s">
        <v>12</v>
      </c>
      <c r="E1801" s="1" t="s">
        <v>15</v>
      </c>
      <c r="F1801" s="1" t="s">
        <v>17</v>
      </c>
      <c r="G1801" s="1" t="s">
        <v>143</v>
      </c>
      <c r="M1801" s="6">
        <f t="shared" si="56"/>
        <v>44636</v>
      </c>
      <c r="N1801" s="7">
        <f t="shared" si="57"/>
        <v>44635.617349537039</v>
      </c>
      <c r="O1801" s="7"/>
      <c r="P1801" s="7"/>
    </row>
    <row r="1802" spans="1:16" x14ac:dyDescent="0.3">
      <c r="A1802" s="1" t="s">
        <v>6</v>
      </c>
      <c r="B1802" s="1">
        <v>120</v>
      </c>
      <c r="C1802" s="2">
        <v>44635.618043981478</v>
      </c>
      <c r="D1802" s="1" t="s">
        <v>12</v>
      </c>
      <c r="E1802" s="1" t="s">
        <v>15</v>
      </c>
      <c r="F1802" s="1" t="s">
        <v>17</v>
      </c>
      <c r="G1802" s="1" t="s">
        <v>143</v>
      </c>
      <c r="M1802" s="6">
        <f t="shared" si="56"/>
        <v>44636</v>
      </c>
      <c r="N1802" s="7">
        <f t="shared" si="57"/>
        <v>44635.618043981478</v>
      </c>
      <c r="O1802" s="7"/>
      <c r="P1802" s="7"/>
    </row>
    <row r="1803" spans="1:16" x14ac:dyDescent="0.3">
      <c r="A1803" s="1" t="s">
        <v>6</v>
      </c>
      <c r="B1803" s="1">
        <v>113</v>
      </c>
      <c r="C1803" s="2">
        <v>44635.618703703702</v>
      </c>
      <c r="D1803" s="1" t="s">
        <v>12</v>
      </c>
      <c r="E1803" s="1" t="s">
        <v>15</v>
      </c>
      <c r="F1803" s="1" t="s">
        <v>17</v>
      </c>
      <c r="G1803" s="1" t="s">
        <v>143</v>
      </c>
      <c r="M1803" s="6">
        <f t="shared" si="56"/>
        <v>44636</v>
      </c>
      <c r="N1803" s="7">
        <f t="shared" si="57"/>
        <v>44635.618703703702</v>
      </c>
      <c r="O1803" s="7"/>
      <c r="P1803" s="7"/>
    </row>
    <row r="1804" spans="1:16" x14ac:dyDescent="0.3">
      <c r="A1804" s="1" t="s">
        <v>6</v>
      </c>
      <c r="B1804" s="1">
        <v>111</v>
      </c>
      <c r="C1804" s="2">
        <v>44635.618738425925</v>
      </c>
      <c r="D1804" s="1" t="s">
        <v>12</v>
      </c>
      <c r="E1804" s="1" t="s">
        <v>15</v>
      </c>
      <c r="F1804" s="1" t="s">
        <v>17</v>
      </c>
      <c r="G1804" s="1" t="s">
        <v>143</v>
      </c>
      <c r="M1804" s="6">
        <f t="shared" si="56"/>
        <v>44636</v>
      </c>
      <c r="N1804" s="7">
        <f t="shared" si="57"/>
        <v>44635.618738425925</v>
      </c>
      <c r="O1804" s="7"/>
      <c r="P1804" s="7"/>
    </row>
    <row r="1805" spans="1:16" x14ac:dyDescent="0.3">
      <c r="A1805" s="1" t="s">
        <v>6</v>
      </c>
      <c r="B1805" s="1">
        <v>109</v>
      </c>
      <c r="C1805" s="2">
        <v>44635.619432870371</v>
      </c>
      <c r="D1805" s="1" t="s">
        <v>12</v>
      </c>
      <c r="E1805" s="1" t="s">
        <v>15</v>
      </c>
      <c r="F1805" s="1" t="s">
        <v>17</v>
      </c>
      <c r="G1805" s="1" t="s">
        <v>143</v>
      </c>
      <c r="M1805" s="6">
        <f t="shared" si="56"/>
        <v>44636</v>
      </c>
      <c r="N1805" s="7">
        <f t="shared" si="57"/>
        <v>44635.619432870371</v>
      </c>
      <c r="O1805" s="7"/>
      <c r="P1805" s="7"/>
    </row>
    <row r="1806" spans="1:16" x14ac:dyDescent="0.3">
      <c r="A1806" s="1" t="s">
        <v>6</v>
      </c>
      <c r="B1806" s="1">
        <v>113</v>
      </c>
      <c r="C1806" s="2">
        <v>44635.619699074072</v>
      </c>
      <c r="D1806" s="1" t="s">
        <v>12</v>
      </c>
      <c r="E1806" s="1" t="s">
        <v>15</v>
      </c>
      <c r="F1806" s="1" t="s">
        <v>17</v>
      </c>
      <c r="G1806" s="1" t="s">
        <v>143</v>
      </c>
      <c r="M1806" s="6">
        <f t="shared" si="56"/>
        <v>44636</v>
      </c>
      <c r="N1806" s="7">
        <f t="shared" si="57"/>
        <v>44635.619699074072</v>
      </c>
      <c r="O1806" s="7"/>
      <c r="P1806" s="7"/>
    </row>
    <row r="1807" spans="1:16" x14ac:dyDescent="0.3">
      <c r="A1807" s="1" t="s">
        <v>6</v>
      </c>
      <c r="B1807" s="1">
        <v>114</v>
      </c>
      <c r="C1807" s="2">
        <v>44635.620127314818</v>
      </c>
      <c r="D1807" s="1" t="s">
        <v>12</v>
      </c>
      <c r="E1807" s="1" t="s">
        <v>15</v>
      </c>
      <c r="F1807" s="1" t="s">
        <v>17</v>
      </c>
      <c r="G1807" s="1" t="s">
        <v>143</v>
      </c>
      <c r="M1807" s="6">
        <f t="shared" si="56"/>
        <v>44636</v>
      </c>
      <c r="N1807" s="7">
        <f t="shared" si="57"/>
        <v>44635.620127314818</v>
      </c>
      <c r="O1807" s="7"/>
      <c r="P1807" s="7"/>
    </row>
    <row r="1808" spans="1:16" x14ac:dyDescent="0.3">
      <c r="A1808" s="1" t="s">
        <v>6</v>
      </c>
      <c r="B1808" s="1">
        <v>114</v>
      </c>
      <c r="C1808" s="2">
        <v>44635.620821759258</v>
      </c>
      <c r="D1808" s="1" t="s">
        <v>12</v>
      </c>
      <c r="E1808" s="1" t="s">
        <v>15</v>
      </c>
      <c r="F1808" s="1" t="s">
        <v>17</v>
      </c>
      <c r="G1808" s="1" t="s">
        <v>143</v>
      </c>
      <c r="M1808" s="6">
        <f t="shared" si="56"/>
        <v>44636</v>
      </c>
      <c r="N1808" s="7">
        <f t="shared" si="57"/>
        <v>44635.620821759258</v>
      </c>
      <c r="O1808" s="7"/>
      <c r="P1808" s="7"/>
    </row>
    <row r="1809" spans="1:16" x14ac:dyDescent="0.3">
      <c r="A1809" s="1" t="s">
        <v>6</v>
      </c>
      <c r="B1809" s="1">
        <v>115</v>
      </c>
      <c r="C1809" s="2">
        <v>44635.621516203704</v>
      </c>
      <c r="D1809" s="1" t="s">
        <v>12</v>
      </c>
      <c r="E1809" s="1" t="s">
        <v>15</v>
      </c>
      <c r="F1809" s="1" t="s">
        <v>17</v>
      </c>
      <c r="G1809" s="1" t="s">
        <v>143</v>
      </c>
      <c r="M1809" s="6">
        <f t="shared" si="56"/>
        <v>44636</v>
      </c>
      <c r="N1809" s="7">
        <f t="shared" si="57"/>
        <v>44635.621516203704</v>
      </c>
      <c r="O1809" s="7"/>
      <c r="P1809" s="7"/>
    </row>
    <row r="1810" spans="1:16" x14ac:dyDescent="0.3">
      <c r="A1810" s="1" t="s">
        <v>6</v>
      </c>
      <c r="B1810" s="1">
        <v>117</v>
      </c>
      <c r="C1810" s="2">
        <v>44635.622210648151</v>
      </c>
      <c r="D1810" s="1" t="s">
        <v>12</v>
      </c>
      <c r="E1810" s="1" t="s">
        <v>15</v>
      </c>
      <c r="F1810" s="1" t="s">
        <v>17</v>
      </c>
      <c r="G1810" s="1" t="s">
        <v>143</v>
      </c>
      <c r="M1810" s="6">
        <f t="shared" si="56"/>
        <v>44636</v>
      </c>
      <c r="N1810" s="7">
        <f t="shared" si="57"/>
        <v>44635.622210648151</v>
      </c>
      <c r="O1810" s="7"/>
      <c r="P1810" s="7"/>
    </row>
    <row r="1811" spans="1:16" x14ac:dyDescent="0.3">
      <c r="A1811" s="1" t="s">
        <v>6</v>
      </c>
      <c r="B1811" s="1">
        <v>110</v>
      </c>
      <c r="C1811" s="2">
        <v>44635.62290509259</v>
      </c>
      <c r="D1811" s="1" t="s">
        <v>12</v>
      </c>
      <c r="E1811" s="1" t="s">
        <v>15</v>
      </c>
      <c r="F1811" s="1" t="s">
        <v>17</v>
      </c>
      <c r="G1811" s="1" t="s">
        <v>143</v>
      </c>
      <c r="M1811" s="6">
        <f t="shared" si="56"/>
        <v>44636</v>
      </c>
      <c r="N1811" s="7">
        <f t="shared" si="57"/>
        <v>44635.62290509259</v>
      </c>
      <c r="O1811" s="7"/>
      <c r="P1811" s="7"/>
    </row>
    <row r="1812" spans="1:16" x14ac:dyDescent="0.3">
      <c r="A1812" s="1" t="s">
        <v>6</v>
      </c>
      <c r="B1812" s="1">
        <v>115</v>
      </c>
      <c r="C1812" s="2">
        <v>44635.623530092591</v>
      </c>
      <c r="D1812" s="1" t="s">
        <v>12</v>
      </c>
      <c r="E1812" s="1" t="s">
        <v>15</v>
      </c>
      <c r="F1812" s="1" t="s">
        <v>17</v>
      </c>
      <c r="G1812" s="1" t="s">
        <v>143</v>
      </c>
      <c r="M1812" s="6">
        <f t="shared" si="56"/>
        <v>44636</v>
      </c>
      <c r="N1812" s="7">
        <f t="shared" si="57"/>
        <v>44635.623530092591</v>
      </c>
      <c r="O1812" s="7"/>
      <c r="P1812" s="7"/>
    </row>
    <row r="1813" spans="1:16" x14ac:dyDescent="0.3">
      <c r="A1813" s="1" t="s">
        <v>6</v>
      </c>
      <c r="B1813" s="1">
        <v>112</v>
      </c>
      <c r="C1813" s="2">
        <v>44635.623599537037</v>
      </c>
      <c r="D1813" s="1" t="s">
        <v>12</v>
      </c>
      <c r="E1813" s="1" t="s">
        <v>15</v>
      </c>
      <c r="F1813" s="1" t="s">
        <v>17</v>
      </c>
      <c r="G1813" s="1" t="s">
        <v>143</v>
      </c>
      <c r="M1813" s="6">
        <f t="shared" si="56"/>
        <v>44636</v>
      </c>
      <c r="N1813" s="7">
        <f t="shared" si="57"/>
        <v>44635.623599537037</v>
      </c>
      <c r="O1813" s="7"/>
      <c r="P1813" s="7"/>
    </row>
    <row r="1814" spans="1:16" x14ac:dyDescent="0.3">
      <c r="A1814" s="1" t="s">
        <v>6</v>
      </c>
      <c r="B1814" s="1">
        <v>114</v>
      </c>
      <c r="C1814" s="2">
        <v>44635.624293981484</v>
      </c>
      <c r="D1814" s="1" t="s">
        <v>12</v>
      </c>
      <c r="E1814" s="1" t="s">
        <v>15</v>
      </c>
      <c r="F1814" s="1" t="s">
        <v>17</v>
      </c>
      <c r="G1814" s="1" t="s">
        <v>143</v>
      </c>
      <c r="M1814" s="6">
        <f t="shared" si="56"/>
        <v>44636</v>
      </c>
      <c r="N1814" s="7">
        <f t="shared" si="57"/>
        <v>44635.624293981484</v>
      </c>
      <c r="O1814" s="7"/>
      <c r="P1814" s="7"/>
    </row>
    <row r="1815" spans="1:16" x14ac:dyDescent="0.3">
      <c r="A1815" s="1" t="s">
        <v>6</v>
      </c>
      <c r="B1815" s="1">
        <v>110</v>
      </c>
      <c r="C1815" s="2">
        <v>44635.624988425923</v>
      </c>
      <c r="D1815" s="1" t="s">
        <v>12</v>
      </c>
      <c r="E1815" s="1" t="s">
        <v>15</v>
      </c>
      <c r="F1815" s="1" t="s">
        <v>17</v>
      </c>
      <c r="G1815" s="1" t="s">
        <v>143</v>
      </c>
      <c r="M1815" s="6">
        <f t="shared" si="56"/>
        <v>44636</v>
      </c>
      <c r="N1815" s="7">
        <f t="shared" si="57"/>
        <v>44635.624988425923</v>
      </c>
      <c r="O1815" s="7"/>
      <c r="P1815" s="7"/>
    </row>
    <row r="1816" spans="1:16" x14ac:dyDescent="0.3">
      <c r="A1816" s="1" t="s">
        <v>6</v>
      </c>
      <c r="B1816" s="1">
        <v>119</v>
      </c>
      <c r="C1816" s="2">
        <v>44635.626377314817</v>
      </c>
      <c r="D1816" s="1" t="s">
        <v>12</v>
      </c>
      <c r="E1816" s="1" t="s">
        <v>15</v>
      </c>
      <c r="F1816" s="1" t="s">
        <v>17</v>
      </c>
      <c r="G1816" s="1" t="s">
        <v>143</v>
      </c>
      <c r="M1816" s="6">
        <f t="shared" si="56"/>
        <v>44636</v>
      </c>
      <c r="N1816" s="7">
        <f t="shared" si="57"/>
        <v>44635.626377314817</v>
      </c>
      <c r="O1816" s="7"/>
      <c r="P1816" s="7"/>
    </row>
    <row r="1817" spans="1:16" x14ac:dyDescent="0.3">
      <c r="A1817" s="1" t="s">
        <v>6</v>
      </c>
      <c r="B1817" s="1">
        <v>121</v>
      </c>
      <c r="C1817" s="2">
        <v>44635.627071759256</v>
      </c>
      <c r="D1817" s="1" t="s">
        <v>13</v>
      </c>
      <c r="E1817" s="1" t="s">
        <v>15</v>
      </c>
      <c r="F1817" s="1" t="s">
        <v>119</v>
      </c>
      <c r="G1817" s="1" t="s">
        <v>143</v>
      </c>
      <c r="M1817" s="6">
        <f t="shared" si="56"/>
        <v>44636</v>
      </c>
      <c r="N1817" s="7">
        <f t="shared" si="57"/>
        <v>44635.627071759256</v>
      </c>
      <c r="O1817" s="7"/>
      <c r="P1817" s="7"/>
    </row>
    <row r="1818" spans="1:16" x14ac:dyDescent="0.3">
      <c r="A1818" s="1" t="s">
        <v>6</v>
      </c>
      <c r="B1818" s="1">
        <v>118</v>
      </c>
      <c r="C1818" s="2">
        <v>44635.627766203703</v>
      </c>
      <c r="D1818" s="1" t="s">
        <v>13</v>
      </c>
      <c r="E1818" s="1" t="s">
        <v>15</v>
      </c>
      <c r="F1818" s="1" t="s">
        <v>119</v>
      </c>
      <c r="G1818" s="1" t="s">
        <v>143</v>
      </c>
      <c r="M1818" s="6">
        <f t="shared" si="56"/>
        <v>44636</v>
      </c>
      <c r="N1818" s="7">
        <f t="shared" si="57"/>
        <v>44635.627766203703</v>
      </c>
      <c r="O1818" s="7"/>
      <c r="P1818" s="7"/>
    </row>
    <row r="1819" spans="1:16" x14ac:dyDescent="0.3">
      <c r="A1819" s="1" t="s">
        <v>6</v>
      </c>
      <c r="B1819" s="1">
        <v>110</v>
      </c>
      <c r="C1819" s="2">
        <v>44635.628460648149</v>
      </c>
      <c r="D1819" s="1" t="s">
        <v>13</v>
      </c>
      <c r="E1819" s="1" t="s">
        <v>15</v>
      </c>
      <c r="F1819" s="1" t="s">
        <v>119</v>
      </c>
      <c r="G1819" s="1" t="s">
        <v>143</v>
      </c>
      <c r="M1819" s="6">
        <f t="shared" si="56"/>
        <v>44636</v>
      </c>
      <c r="N1819" s="7">
        <f t="shared" si="57"/>
        <v>44635.628460648149</v>
      </c>
      <c r="O1819" s="7"/>
      <c r="P1819" s="7"/>
    </row>
    <row r="1820" spans="1:16" x14ac:dyDescent="0.3">
      <c r="A1820" s="1" t="s">
        <v>6</v>
      </c>
      <c r="B1820" s="1">
        <v>113</v>
      </c>
      <c r="C1820" s="2">
        <v>44635.629155092596</v>
      </c>
      <c r="D1820" s="1" t="s">
        <v>13</v>
      </c>
      <c r="E1820" s="1" t="s">
        <v>15</v>
      </c>
      <c r="F1820" s="1" t="s">
        <v>119</v>
      </c>
      <c r="G1820" s="1" t="s">
        <v>143</v>
      </c>
      <c r="M1820" s="6">
        <f t="shared" si="56"/>
        <v>44636</v>
      </c>
      <c r="N1820" s="7">
        <f t="shared" si="57"/>
        <v>44635.629155092596</v>
      </c>
      <c r="O1820" s="7"/>
      <c r="P1820" s="7"/>
    </row>
    <row r="1821" spans="1:16" x14ac:dyDescent="0.3">
      <c r="A1821" s="1" t="s">
        <v>6</v>
      </c>
      <c r="B1821" s="1">
        <v>103</v>
      </c>
      <c r="C1821" s="2">
        <v>44635.629849537036</v>
      </c>
      <c r="D1821" s="1" t="s">
        <v>13</v>
      </c>
      <c r="E1821" s="1" t="s">
        <v>15</v>
      </c>
      <c r="F1821" s="1" t="s">
        <v>119</v>
      </c>
      <c r="G1821" s="1" t="s">
        <v>143</v>
      </c>
      <c r="M1821" s="6">
        <f t="shared" si="56"/>
        <v>44636</v>
      </c>
      <c r="N1821" s="7">
        <f t="shared" si="57"/>
        <v>44635.629849537036</v>
      </c>
      <c r="O1821" s="7"/>
      <c r="P1821" s="7"/>
    </row>
    <row r="1822" spans="1:16" x14ac:dyDescent="0.3">
      <c r="A1822" s="1" t="s">
        <v>6</v>
      </c>
      <c r="B1822" s="1">
        <v>99</v>
      </c>
      <c r="C1822" s="2">
        <v>44635.630543981482</v>
      </c>
      <c r="D1822" s="1" t="s">
        <v>13</v>
      </c>
      <c r="E1822" s="1" t="s">
        <v>15</v>
      </c>
      <c r="F1822" s="1" t="s">
        <v>119</v>
      </c>
      <c r="G1822" s="1" t="s">
        <v>143</v>
      </c>
      <c r="M1822" s="6">
        <f t="shared" si="56"/>
        <v>44636</v>
      </c>
      <c r="N1822" s="7">
        <f t="shared" si="57"/>
        <v>44635.630543981482</v>
      </c>
      <c r="O1822" s="7"/>
      <c r="P1822" s="7"/>
    </row>
    <row r="1823" spans="1:16" x14ac:dyDescent="0.3">
      <c r="A1823" s="1" t="s">
        <v>6</v>
      </c>
      <c r="B1823" s="1">
        <v>100</v>
      </c>
      <c r="C1823" s="2">
        <v>44635.631238425929</v>
      </c>
      <c r="D1823" s="1" t="s">
        <v>13</v>
      </c>
      <c r="E1823" s="1" t="s">
        <v>15</v>
      </c>
      <c r="F1823" s="1" t="s">
        <v>119</v>
      </c>
      <c r="G1823" s="1" t="s">
        <v>143</v>
      </c>
      <c r="M1823" s="6">
        <f t="shared" si="56"/>
        <v>44636</v>
      </c>
      <c r="N1823" s="7">
        <f t="shared" si="57"/>
        <v>44635.631238425929</v>
      </c>
      <c r="O1823" s="7"/>
      <c r="P1823" s="7"/>
    </row>
    <row r="1824" spans="1:16" x14ac:dyDescent="0.3">
      <c r="A1824" s="1" t="s">
        <v>6</v>
      </c>
      <c r="B1824" s="1">
        <v>109</v>
      </c>
      <c r="C1824" s="2">
        <v>44635.631932870368</v>
      </c>
      <c r="D1824" s="1" t="s">
        <v>13</v>
      </c>
      <c r="E1824" s="1" t="s">
        <v>15</v>
      </c>
      <c r="F1824" s="1" t="s">
        <v>119</v>
      </c>
      <c r="G1824" s="1" t="s">
        <v>143</v>
      </c>
      <c r="M1824" s="6">
        <f t="shared" si="56"/>
        <v>44636</v>
      </c>
      <c r="N1824" s="7">
        <f t="shared" si="57"/>
        <v>44635.631932870368</v>
      </c>
      <c r="O1824" s="7"/>
      <c r="P1824" s="7"/>
    </row>
    <row r="1825" spans="1:16" x14ac:dyDescent="0.3">
      <c r="A1825" s="1" t="s">
        <v>6</v>
      </c>
      <c r="B1825" s="1">
        <v>103</v>
      </c>
      <c r="C1825" s="2">
        <v>44635.632627314815</v>
      </c>
      <c r="D1825" s="1" t="s">
        <v>13</v>
      </c>
      <c r="E1825" s="1" t="s">
        <v>15</v>
      </c>
      <c r="F1825" s="1" t="s">
        <v>119</v>
      </c>
      <c r="G1825" s="1" t="s">
        <v>143</v>
      </c>
      <c r="M1825" s="6">
        <f t="shared" si="56"/>
        <v>44636</v>
      </c>
      <c r="N1825" s="7">
        <f t="shared" si="57"/>
        <v>44635.632627314815</v>
      </c>
      <c r="O1825" s="7"/>
      <c r="P1825" s="7"/>
    </row>
    <row r="1826" spans="1:16" x14ac:dyDescent="0.3">
      <c r="A1826" s="1" t="s">
        <v>6</v>
      </c>
      <c r="B1826" s="1">
        <v>112</v>
      </c>
      <c r="C1826" s="2">
        <v>44635.633321759262</v>
      </c>
      <c r="D1826" s="1" t="s">
        <v>13</v>
      </c>
      <c r="E1826" s="1" t="s">
        <v>15</v>
      </c>
      <c r="F1826" s="1" t="s">
        <v>119</v>
      </c>
      <c r="G1826" s="1" t="s">
        <v>143</v>
      </c>
      <c r="M1826" s="6">
        <f t="shared" si="56"/>
        <v>44636</v>
      </c>
      <c r="N1826" s="7">
        <f t="shared" si="57"/>
        <v>44635.633321759262</v>
      </c>
      <c r="O1826" s="7"/>
      <c r="P1826" s="7"/>
    </row>
    <row r="1827" spans="1:16" x14ac:dyDescent="0.3">
      <c r="A1827" s="1" t="s">
        <v>6</v>
      </c>
      <c r="B1827" s="1">
        <v>115</v>
      </c>
      <c r="C1827" s="2">
        <v>44635.634016203701</v>
      </c>
      <c r="D1827" s="1" t="s">
        <v>13</v>
      </c>
      <c r="E1827" s="1" t="s">
        <v>15</v>
      </c>
      <c r="F1827" s="1" t="s">
        <v>119</v>
      </c>
      <c r="G1827" s="1" t="s">
        <v>143</v>
      </c>
      <c r="M1827" s="6">
        <f t="shared" si="56"/>
        <v>44636</v>
      </c>
      <c r="N1827" s="7">
        <f t="shared" si="57"/>
        <v>44635.634016203701</v>
      </c>
      <c r="O1827" s="7"/>
      <c r="P1827" s="7"/>
    </row>
    <row r="1828" spans="1:16" x14ac:dyDescent="0.3">
      <c r="A1828" s="1" t="s">
        <v>6</v>
      </c>
      <c r="B1828" s="1">
        <v>110</v>
      </c>
      <c r="C1828" s="2">
        <v>44635.634710648148</v>
      </c>
      <c r="D1828" s="1" t="s">
        <v>13</v>
      </c>
      <c r="E1828" s="1" t="s">
        <v>15</v>
      </c>
      <c r="F1828" s="1" t="s">
        <v>119</v>
      </c>
      <c r="G1828" s="1" t="s">
        <v>143</v>
      </c>
      <c r="M1828" s="6">
        <f t="shared" si="56"/>
        <v>44636</v>
      </c>
      <c r="N1828" s="7">
        <f t="shared" si="57"/>
        <v>44635.634710648148</v>
      </c>
      <c r="O1828" s="7"/>
      <c r="P1828" s="7"/>
    </row>
    <row r="1829" spans="1:16" x14ac:dyDescent="0.3">
      <c r="A1829" s="1" t="s">
        <v>6</v>
      </c>
      <c r="B1829" s="1">
        <v>113</v>
      </c>
      <c r="C1829" s="2">
        <v>44635.635405092595</v>
      </c>
      <c r="D1829" s="1" t="s">
        <v>13</v>
      </c>
      <c r="E1829" s="1" t="s">
        <v>15</v>
      </c>
      <c r="F1829" s="1" t="s">
        <v>119</v>
      </c>
      <c r="G1829" s="1" t="s">
        <v>143</v>
      </c>
      <c r="M1829" s="6">
        <f t="shared" si="56"/>
        <v>44636</v>
      </c>
      <c r="N1829" s="7">
        <f t="shared" si="57"/>
        <v>44635.635405092595</v>
      </c>
      <c r="O1829" s="7"/>
      <c r="P1829" s="7"/>
    </row>
    <row r="1830" spans="1:16" x14ac:dyDescent="0.3">
      <c r="A1830" s="1" t="s">
        <v>6</v>
      </c>
      <c r="B1830" s="1">
        <v>113</v>
      </c>
      <c r="C1830" s="2">
        <v>44635.636099537034</v>
      </c>
      <c r="D1830" s="1" t="s">
        <v>13</v>
      </c>
      <c r="E1830" s="1" t="s">
        <v>15</v>
      </c>
      <c r="F1830" s="1" t="s">
        <v>119</v>
      </c>
      <c r="G1830" s="1" t="s">
        <v>143</v>
      </c>
      <c r="M1830" s="6">
        <f t="shared" si="56"/>
        <v>44636</v>
      </c>
      <c r="N1830" s="7">
        <f t="shared" si="57"/>
        <v>44635.636099537034</v>
      </c>
      <c r="O1830" s="7"/>
      <c r="P1830" s="7"/>
    </row>
    <row r="1831" spans="1:16" x14ac:dyDescent="0.3">
      <c r="A1831" s="1" t="s">
        <v>6</v>
      </c>
      <c r="B1831" s="1">
        <v>111</v>
      </c>
      <c r="C1831" s="2">
        <v>44635.636793981481</v>
      </c>
      <c r="D1831" s="1" t="s">
        <v>13</v>
      </c>
      <c r="E1831" s="1" t="s">
        <v>15</v>
      </c>
      <c r="F1831" s="1" t="s">
        <v>119</v>
      </c>
      <c r="G1831" s="1" t="s">
        <v>143</v>
      </c>
      <c r="M1831" s="6">
        <f t="shared" si="56"/>
        <v>44636</v>
      </c>
      <c r="N1831" s="7">
        <f t="shared" si="57"/>
        <v>44635.636793981481</v>
      </c>
      <c r="O1831" s="7"/>
      <c r="P1831" s="7"/>
    </row>
    <row r="1832" spans="1:16" x14ac:dyDescent="0.3">
      <c r="A1832" s="1" t="s">
        <v>6</v>
      </c>
      <c r="B1832" s="1">
        <v>111</v>
      </c>
      <c r="C1832" s="2">
        <v>44635.637627314813</v>
      </c>
      <c r="D1832" s="1" t="s">
        <v>13</v>
      </c>
      <c r="E1832" s="1" t="s">
        <v>15</v>
      </c>
      <c r="F1832" s="1" t="s">
        <v>119</v>
      </c>
      <c r="G1832" s="1" t="s">
        <v>143</v>
      </c>
      <c r="M1832" s="6">
        <f t="shared" si="56"/>
        <v>44636</v>
      </c>
      <c r="N1832" s="7">
        <f t="shared" si="57"/>
        <v>44635.637627314813</v>
      </c>
      <c r="O1832" s="7"/>
      <c r="P1832" s="7"/>
    </row>
    <row r="1833" spans="1:16" x14ac:dyDescent="0.3">
      <c r="A1833" s="1" t="s">
        <v>6</v>
      </c>
      <c r="B1833" s="1">
        <v>113</v>
      </c>
      <c r="C1833" s="2">
        <v>44635.638182870367</v>
      </c>
      <c r="D1833" s="1" t="s">
        <v>13</v>
      </c>
      <c r="E1833" s="1" t="s">
        <v>15</v>
      </c>
      <c r="F1833" s="1" t="s">
        <v>119</v>
      </c>
      <c r="G1833" s="1" t="s">
        <v>143</v>
      </c>
      <c r="M1833" s="6">
        <f t="shared" si="56"/>
        <v>44636</v>
      </c>
      <c r="N1833" s="7">
        <f t="shared" si="57"/>
        <v>44635.638182870367</v>
      </c>
      <c r="O1833" s="7"/>
      <c r="P1833" s="7"/>
    </row>
    <row r="1834" spans="1:16" x14ac:dyDescent="0.3">
      <c r="A1834" s="1" t="s">
        <v>6</v>
      </c>
      <c r="B1834" s="1">
        <v>112</v>
      </c>
      <c r="C1834" s="2">
        <v>44635.638877314814</v>
      </c>
      <c r="D1834" s="1" t="s">
        <v>13</v>
      </c>
      <c r="E1834" s="1" t="s">
        <v>15</v>
      </c>
      <c r="F1834" s="1" t="s">
        <v>119</v>
      </c>
      <c r="G1834" s="1" t="s">
        <v>143</v>
      </c>
      <c r="M1834" s="6">
        <f t="shared" si="56"/>
        <v>44636</v>
      </c>
      <c r="N1834" s="7">
        <f t="shared" si="57"/>
        <v>44635.638877314814</v>
      </c>
      <c r="O1834" s="7"/>
      <c r="P1834" s="7"/>
    </row>
    <row r="1835" spans="1:16" x14ac:dyDescent="0.3">
      <c r="A1835" s="1" t="s">
        <v>6</v>
      </c>
      <c r="B1835" s="1">
        <v>115</v>
      </c>
      <c r="C1835" s="2">
        <v>44635.63957175926</v>
      </c>
      <c r="D1835" s="1" t="s">
        <v>13</v>
      </c>
      <c r="E1835" s="1" t="s">
        <v>15</v>
      </c>
      <c r="F1835" s="1" t="s">
        <v>119</v>
      </c>
      <c r="G1835" s="1" t="s">
        <v>143</v>
      </c>
      <c r="M1835" s="6">
        <f t="shared" si="56"/>
        <v>44636</v>
      </c>
      <c r="N1835" s="7">
        <f t="shared" si="57"/>
        <v>44635.63957175926</v>
      </c>
      <c r="O1835" s="7"/>
      <c r="P1835" s="7"/>
    </row>
    <row r="1836" spans="1:16" x14ac:dyDescent="0.3">
      <c r="A1836" s="1" t="s">
        <v>6</v>
      </c>
      <c r="B1836" s="1">
        <v>112</v>
      </c>
      <c r="C1836" s="2">
        <v>44635.640266203707</v>
      </c>
      <c r="D1836" s="1" t="s">
        <v>13</v>
      </c>
      <c r="E1836" s="1" t="s">
        <v>15</v>
      </c>
      <c r="F1836" s="1" t="s">
        <v>119</v>
      </c>
      <c r="G1836" s="1" t="s">
        <v>143</v>
      </c>
      <c r="M1836" s="6">
        <f t="shared" si="56"/>
        <v>44636</v>
      </c>
      <c r="N1836" s="7">
        <f t="shared" si="57"/>
        <v>44635.640266203707</v>
      </c>
      <c r="O1836" s="7"/>
      <c r="P1836" s="7"/>
    </row>
    <row r="1837" spans="1:16" x14ac:dyDescent="0.3">
      <c r="A1837" s="1" t="s">
        <v>6</v>
      </c>
      <c r="B1837" s="1">
        <v>115</v>
      </c>
      <c r="C1837" s="2">
        <v>44635.640960648147</v>
      </c>
      <c r="D1837" s="1" t="s">
        <v>13</v>
      </c>
      <c r="E1837" s="1" t="s">
        <v>15</v>
      </c>
      <c r="F1837" s="1" t="s">
        <v>119</v>
      </c>
      <c r="G1837" s="1" t="s">
        <v>143</v>
      </c>
      <c r="M1837" s="6">
        <f t="shared" si="56"/>
        <v>44636</v>
      </c>
      <c r="N1837" s="7">
        <f t="shared" si="57"/>
        <v>44635.640960648147</v>
      </c>
      <c r="O1837" s="7"/>
      <c r="P1837" s="7"/>
    </row>
    <row r="1838" spans="1:16" x14ac:dyDescent="0.3">
      <c r="A1838" s="1" t="s">
        <v>6</v>
      </c>
      <c r="B1838" s="1">
        <v>119</v>
      </c>
      <c r="C1838" s="2">
        <v>44635.641655092593</v>
      </c>
      <c r="D1838" s="1" t="s">
        <v>13</v>
      </c>
      <c r="E1838" s="1" t="s">
        <v>15</v>
      </c>
      <c r="F1838" s="1" t="s">
        <v>119</v>
      </c>
      <c r="G1838" s="1" t="s">
        <v>143</v>
      </c>
      <c r="M1838" s="6">
        <f t="shared" si="56"/>
        <v>44636</v>
      </c>
      <c r="N1838" s="7">
        <f t="shared" si="57"/>
        <v>44635.641655092593</v>
      </c>
      <c r="O1838" s="7"/>
      <c r="P1838" s="7"/>
    </row>
    <row r="1839" spans="1:16" x14ac:dyDescent="0.3">
      <c r="A1839" s="1" t="s">
        <v>6</v>
      </c>
      <c r="B1839" s="1">
        <v>121</v>
      </c>
      <c r="C1839" s="2">
        <v>44635.64234953704</v>
      </c>
      <c r="D1839" s="1" t="s">
        <v>13</v>
      </c>
      <c r="E1839" s="1" t="s">
        <v>15</v>
      </c>
      <c r="F1839" s="1" t="s">
        <v>119</v>
      </c>
      <c r="G1839" s="1" t="s">
        <v>143</v>
      </c>
      <c r="M1839" s="6">
        <f t="shared" si="56"/>
        <v>44636</v>
      </c>
      <c r="N1839" s="7">
        <f t="shared" si="57"/>
        <v>44635.64234953704</v>
      </c>
      <c r="O1839" s="7"/>
      <c r="P1839" s="7"/>
    </row>
    <row r="1840" spans="1:16" x14ac:dyDescent="0.3">
      <c r="A1840" s="1" t="s">
        <v>6</v>
      </c>
      <c r="B1840" s="1">
        <v>108</v>
      </c>
      <c r="C1840" s="2">
        <v>44635.643043981479</v>
      </c>
      <c r="D1840" s="1" t="s">
        <v>13</v>
      </c>
      <c r="E1840" s="1" t="s">
        <v>15</v>
      </c>
      <c r="F1840" s="1" t="s">
        <v>119</v>
      </c>
      <c r="G1840" s="1" t="s">
        <v>143</v>
      </c>
      <c r="M1840" s="6">
        <f t="shared" si="56"/>
        <v>44636</v>
      </c>
      <c r="N1840" s="7">
        <f t="shared" si="57"/>
        <v>44635.643043981479</v>
      </c>
      <c r="O1840" s="7"/>
      <c r="P1840" s="7"/>
    </row>
    <row r="1841" spans="1:16" x14ac:dyDescent="0.3">
      <c r="A1841" s="1" t="s">
        <v>6</v>
      </c>
      <c r="B1841" s="1">
        <v>105</v>
      </c>
      <c r="C1841" s="2">
        <v>44635.643738425926</v>
      </c>
      <c r="D1841" s="1" t="s">
        <v>13</v>
      </c>
      <c r="E1841" s="1" t="s">
        <v>15</v>
      </c>
      <c r="F1841" s="1" t="s">
        <v>119</v>
      </c>
      <c r="G1841" s="1" t="s">
        <v>143</v>
      </c>
      <c r="M1841" s="6">
        <f t="shared" si="56"/>
        <v>44636</v>
      </c>
      <c r="N1841" s="7">
        <f t="shared" si="57"/>
        <v>44635.643738425926</v>
      </c>
      <c r="O1841" s="7"/>
      <c r="P1841" s="7"/>
    </row>
    <row r="1842" spans="1:16" x14ac:dyDescent="0.3">
      <c r="A1842" s="1" t="s">
        <v>6</v>
      </c>
      <c r="B1842" s="1">
        <v>103</v>
      </c>
      <c r="C1842" s="2">
        <v>44635.644432870373</v>
      </c>
      <c r="D1842" s="1" t="s">
        <v>13</v>
      </c>
      <c r="E1842" s="1" t="s">
        <v>15</v>
      </c>
      <c r="F1842" s="1" t="s">
        <v>119</v>
      </c>
      <c r="G1842" s="1" t="s">
        <v>143</v>
      </c>
      <c r="M1842" s="6">
        <f t="shared" si="56"/>
        <v>44636</v>
      </c>
      <c r="N1842" s="7">
        <f t="shared" si="57"/>
        <v>44635.644432870373</v>
      </c>
      <c r="O1842" s="7"/>
      <c r="P1842" s="7"/>
    </row>
    <row r="1843" spans="1:16" x14ac:dyDescent="0.3">
      <c r="A1843" s="1" t="s">
        <v>6</v>
      </c>
      <c r="B1843" s="1">
        <v>108</v>
      </c>
      <c r="C1843" s="2">
        <v>44635.645127314812</v>
      </c>
      <c r="D1843" s="1" t="s">
        <v>13</v>
      </c>
      <c r="E1843" s="1" t="s">
        <v>15</v>
      </c>
      <c r="F1843" s="1" t="s">
        <v>119</v>
      </c>
      <c r="G1843" s="1" t="s">
        <v>143</v>
      </c>
      <c r="M1843" s="6">
        <f t="shared" si="56"/>
        <v>44636</v>
      </c>
      <c r="N1843" s="7">
        <f t="shared" si="57"/>
        <v>44635.645127314812</v>
      </c>
      <c r="O1843" s="7"/>
      <c r="P1843" s="7"/>
    </row>
    <row r="1844" spans="1:16" x14ac:dyDescent="0.3">
      <c r="A1844" s="1" t="s">
        <v>6</v>
      </c>
      <c r="B1844" s="1">
        <v>108</v>
      </c>
      <c r="C1844" s="2">
        <v>44635.645821759259</v>
      </c>
      <c r="D1844" s="1" t="s">
        <v>13</v>
      </c>
      <c r="E1844" s="1" t="s">
        <v>15</v>
      </c>
      <c r="F1844" s="1" t="s">
        <v>119</v>
      </c>
      <c r="G1844" s="1" t="s">
        <v>143</v>
      </c>
      <c r="M1844" s="6">
        <f t="shared" si="56"/>
        <v>44636</v>
      </c>
      <c r="N1844" s="7">
        <f t="shared" si="57"/>
        <v>44635.645821759259</v>
      </c>
      <c r="O1844" s="7"/>
      <c r="P1844" s="7"/>
    </row>
    <row r="1845" spans="1:16" x14ac:dyDescent="0.3">
      <c r="A1845" s="1" t="s">
        <v>6</v>
      </c>
      <c r="B1845" s="1">
        <v>109</v>
      </c>
      <c r="C1845" s="2">
        <v>44635.646516203706</v>
      </c>
      <c r="D1845" s="1" t="s">
        <v>13</v>
      </c>
      <c r="E1845" s="1" t="s">
        <v>15</v>
      </c>
      <c r="F1845" s="1" t="s">
        <v>119</v>
      </c>
      <c r="G1845" s="1" t="s">
        <v>143</v>
      </c>
      <c r="M1845" s="6">
        <f t="shared" si="56"/>
        <v>44636</v>
      </c>
      <c r="N1845" s="7">
        <f t="shared" si="57"/>
        <v>44635.646516203706</v>
      </c>
      <c r="O1845" s="7"/>
      <c r="P1845" s="7"/>
    </row>
    <row r="1846" spans="1:16" x14ac:dyDescent="0.3">
      <c r="A1846" s="1" t="s">
        <v>6</v>
      </c>
      <c r="B1846" s="1">
        <v>106</v>
      </c>
      <c r="C1846" s="2">
        <v>44635.647210648145</v>
      </c>
      <c r="D1846" s="1" t="s">
        <v>13</v>
      </c>
      <c r="E1846" s="1" t="s">
        <v>15</v>
      </c>
      <c r="F1846" s="1" t="s">
        <v>119</v>
      </c>
      <c r="G1846" s="1" t="s">
        <v>143</v>
      </c>
      <c r="M1846" s="6">
        <f t="shared" si="56"/>
        <v>44636</v>
      </c>
      <c r="N1846" s="7">
        <f t="shared" si="57"/>
        <v>44635.647210648145</v>
      </c>
      <c r="O1846" s="7"/>
      <c r="P1846" s="7"/>
    </row>
    <row r="1847" spans="1:16" x14ac:dyDescent="0.3">
      <c r="A1847" s="1" t="s">
        <v>6</v>
      </c>
      <c r="B1847" s="1">
        <v>106</v>
      </c>
      <c r="C1847" s="2">
        <v>44635.647905092592</v>
      </c>
      <c r="D1847" s="1" t="s">
        <v>13</v>
      </c>
      <c r="E1847" s="1" t="s">
        <v>15</v>
      </c>
      <c r="F1847" s="1" t="s">
        <v>119</v>
      </c>
      <c r="G1847" s="1" t="s">
        <v>143</v>
      </c>
      <c r="M1847" s="6">
        <f t="shared" si="56"/>
        <v>44636</v>
      </c>
      <c r="N1847" s="7">
        <f t="shared" si="57"/>
        <v>44635.647905092592</v>
      </c>
      <c r="O1847" s="7"/>
      <c r="P1847" s="7"/>
    </row>
    <row r="1848" spans="1:16" x14ac:dyDescent="0.3">
      <c r="A1848" s="1" t="s">
        <v>6</v>
      </c>
      <c r="B1848" s="1">
        <v>111</v>
      </c>
      <c r="C1848" s="2">
        <v>44635.648599537039</v>
      </c>
      <c r="D1848" s="1" t="s">
        <v>13</v>
      </c>
      <c r="E1848" s="1" t="s">
        <v>15</v>
      </c>
      <c r="F1848" s="1" t="s">
        <v>119</v>
      </c>
      <c r="G1848" s="1" t="s">
        <v>143</v>
      </c>
      <c r="M1848" s="6">
        <f t="shared" si="56"/>
        <v>44636</v>
      </c>
      <c r="N1848" s="7">
        <f t="shared" si="57"/>
        <v>44635.648599537039</v>
      </c>
      <c r="O1848" s="7"/>
      <c r="P1848" s="7"/>
    </row>
    <row r="1849" spans="1:16" x14ac:dyDescent="0.3">
      <c r="A1849" s="1" t="s">
        <v>6</v>
      </c>
      <c r="B1849" s="1">
        <v>113</v>
      </c>
      <c r="C1849" s="2">
        <v>44635.649293981478</v>
      </c>
      <c r="D1849" s="1" t="s">
        <v>13</v>
      </c>
      <c r="E1849" s="1" t="s">
        <v>15</v>
      </c>
      <c r="F1849" s="1" t="s">
        <v>119</v>
      </c>
      <c r="G1849" s="1" t="s">
        <v>143</v>
      </c>
      <c r="M1849" s="6">
        <f t="shared" si="56"/>
        <v>44636</v>
      </c>
      <c r="N1849" s="7">
        <f t="shared" si="57"/>
        <v>44635.649293981478</v>
      </c>
      <c r="O1849" s="7"/>
      <c r="P1849" s="7"/>
    </row>
    <row r="1850" spans="1:16" x14ac:dyDescent="0.3">
      <c r="A1850" s="1" t="s">
        <v>6</v>
      </c>
      <c r="B1850" s="1">
        <v>118</v>
      </c>
      <c r="C1850" s="2">
        <v>44635.649988425925</v>
      </c>
      <c r="D1850" s="1" t="s">
        <v>13</v>
      </c>
      <c r="E1850" s="1" t="s">
        <v>15</v>
      </c>
      <c r="F1850" s="1" t="s">
        <v>119</v>
      </c>
      <c r="G1850" s="1" t="s">
        <v>143</v>
      </c>
      <c r="M1850" s="6">
        <f t="shared" si="56"/>
        <v>44636</v>
      </c>
      <c r="N1850" s="7">
        <f t="shared" si="57"/>
        <v>44635.649988425925</v>
      </c>
      <c r="O1850" s="7"/>
      <c r="P1850" s="7"/>
    </row>
    <row r="1851" spans="1:16" x14ac:dyDescent="0.3">
      <c r="A1851" s="1" t="s">
        <v>6</v>
      </c>
      <c r="B1851" s="1">
        <v>122</v>
      </c>
      <c r="C1851" s="2">
        <v>44635.650682870371</v>
      </c>
      <c r="D1851" s="1" t="s">
        <v>13</v>
      </c>
      <c r="E1851" s="1" t="s">
        <v>15</v>
      </c>
      <c r="F1851" s="1" t="s">
        <v>119</v>
      </c>
      <c r="G1851" s="1" t="s">
        <v>143</v>
      </c>
      <c r="M1851" s="6">
        <f t="shared" si="56"/>
        <v>44636</v>
      </c>
      <c r="N1851" s="7">
        <f t="shared" si="57"/>
        <v>44635.650682870371</v>
      </c>
      <c r="O1851" s="7"/>
      <c r="P1851" s="7"/>
    </row>
    <row r="1852" spans="1:16" x14ac:dyDescent="0.3">
      <c r="A1852" s="1" t="s">
        <v>6</v>
      </c>
      <c r="B1852" s="1">
        <v>117</v>
      </c>
      <c r="C1852" s="2">
        <v>44635.650868055556</v>
      </c>
      <c r="D1852" s="1" t="s">
        <v>13</v>
      </c>
      <c r="E1852" s="1" t="s">
        <v>15</v>
      </c>
      <c r="F1852" s="1" t="s">
        <v>119</v>
      </c>
      <c r="G1852" s="1" t="s">
        <v>143</v>
      </c>
      <c r="M1852" s="6">
        <f t="shared" si="56"/>
        <v>44636</v>
      </c>
      <c r="N1852" s="7">
        <f t="shared" si="57"/>
        <v>44635.650868055556</v>
      </c>
      <c r="O1852" s="7"/>
      <c r="P1852" s="7"/>
    </row>
    <row r="1853" spans="1:16" x14ac:dyDescent="0.3">
      <c r="A1853" s="1" t="s">
        <v>6</v>
      </c>
      <c r="B1853" s="1">
        <v>114</v>
      </c>
      <c r="C1853" s="2">
        <v>44635.651377314818</v>
      </c>
      <c r="D1853" s="1" t="s">
        <v>13</v>
      </c>
      <c r="E1853" s="1" t="s">
        <v>15</v>
      </c>
      <c r="F1853" s="1" t="s">
        <v>119</v>
      </c>
      <c r="G1853" s="1" t="s">
        <v>143</v>
      </c>
      <c r="M1853" s="6">
        <f t="shared" si="56"/>
        <v>44636</v>
      </c>
      <c r="N1853" s="7">
        <f t="shared" si="57"/>
        <v>44635.651377314818</v>
      </c>
      <c r="O1853" s="7"/>
      <c r="P1853" s="7"/>
    </row>
    <row r="1854" spans="1:16" x14ac:dyDescent="0.3">
      <c r="A1854" s="1" t="s">
        <v>6</v>
      </c>
      <c r="B1854" s="1">
        <v>97</v>
      </c>
      <c r="C1854" s="2">
        <v>44635.652071759258</v>
      </c>
      <c r="D1854" s="1" t="s">
        <v>13</v>
      </c>
      <c r="E1854" s="1" t="s">
        <v>15</v>
      </c>
      <c r="F1854" s="1" t="s">
        <v>119</v>
      </c>
      <c r="G1854" s="1" t="s">
        <v>143</v>
      </c>
      <c r="M1854" s="6">
        <f t="shared" si="56"/>
        <v>44636</v>
      </c>
      <c r="N1854" s="7">
        <f t="shared" si="57"/>
        <v>44635.652071759258</v>
      </c>
      <c r="O1854" s="7"/>
      <c r="P1854" s="7"/>
    </row>
    <row r="1855" spans="1:16" x14ac:dyDescent="0.3">
      <c r="A1855" s="1" t="s">
        <v>6</v>
      </c>
      <c r="B1855" s="1">
        <v>91</v>
      </c>
      <c r="C1855" s="2">
        <v>44635.652766203704</v>
      </c>
      <c r="D1855" s="1" t="s">
        <v>13</v>
      </c>
      <c r="E1855" s="1" t="s">
        <v>15</v>
      </c>
      <c r="F1855" s="1" t="s">
        <v>119</v>
      </c>
      <c r="G1855" s="1" t="s">
        <v>143</v>
      </c>
      <c r="M1855" s="6">
        <f t="shared" si="56"/>
        <v>44636</v>
      </c>
      <c r="N1855" s="7">
        <f t="shared" si="57"/>
        <v>44635.652766203704</v>
      </c>
      <c r="O1855" s="7"/>
      <c r="P1855" s="7"/>
    </row>
    <row r="1856" spans="1:16" x14ac:dyDescent="0.3">
      <c r="A1856" s="1" t="s">
        <v>6</v>
      </c>
      <c r="B1856" s="1">
        <v>98</v>
      </c>
      <c r="C1856" s="2">
        <v>44635.653460648151</v>
      </c>
      <c r="D1856" s="1" t="s">
        <v>13</v>
      </c>
      <c r="E1856" s="1" t="s">
        <v>15</v>
      </c>
      <c r="F1856" s="1" t="s">
        <v>119</v>
      </c>
      <c r="G1856" s="1" t="s">
        <v>143</v>
      </c>
      <c r="M1856" s="6">
        <f t="shared" si="56"/>
        <v>44636</v>
      </c>
      <c r="N1856" s="7">
        <f t="shared" si="57"/>
        <v>44635.653460648151</v>
      </c>
      <c r="O1856" s="7"/>
      <c r="P1856" s="7"/>
    </row>
    <row r="1857" spans="1:16" x14ac:dyDescent="0.3">
      <c r="A1857" s="1" t="s">
        <v>6</v>
      </c>
      <c r="B1857" s="1">
        <v>99</v>
      </c>
      <c r="C1857" s="2">
        <v>44635.65415509259</v>
      </c>
      <c r="D1857" s="1" t="s">
        <v>13</v>
      </c>
      <c r="E1857" s="1" t="s">
        <v>15</v>
      </c>
      <c r="F1857" s="1" t="s">
        <v>119</v>
      </c>
      <c r="G1857" s="1" t="s">
        <v>143</v>
      </c>
      <c r="M1857" s="6">
        <f t="shared" si="56"/>
        <v>44636</v>
      </c>
      <c r="N1857" s="7">
        <f t="shared" si="57"/>
        <v>44635.65415509259</v>
      </c>
      <c r="O1857" s="7"/>
      <c r="P1857" s="7"/>
    </row>
    <row r="1858" spans="1:16" x14ac:dyDescent="0.3">
      <c r="A1858" s="1" t="s">
        <v>6</v>
      </c>
      <c r="B1858" s="1">
        <v>100</v>
      </c>
      <c r="C1858" s="2">
        <v>44635.654849537037</v>
      </c>
      <c r="D1858" s="1" t="s">
        <v>13</v>
      </c>
      <c r="E1858" s="1" t="s">
        <v>15</v>
      </c>
      <c r="F1858" s="1" t="s">
        <v>119</v>
      </c>
      <c r="G1858" s="1" t="s">
        <v>143</v>
      </c>
      <c r="M1858" s="6">
        <f t="shared" si="56"/>
        <v>44636</v>
      </c>
      <c r="N1858" s="7">
        <f t="shared" si="57"/>
        <v>44635.654849537037</v>
      </c>
      <c r="O1858" s="7"/>
      <c r="P1858" s="7"/>
    </row>
    <row r="1859" spans="1:16" x14ac:dyDescent="0.3">
      <c r="A1859" s="1" t="s">
        <v>6</v>
      </c>
      <c r="B1859" s="1">
        <v>98</v>
      </c>
      <c r="C1859" s="2">
        <v>44635.655543981484</v>
      </c>
      <c r="D1859" s="1" t="s">
        <v>13</v>
      </c>
      <c r="E1859" s="1" t="s">
        <v>15</v>
      </c>
      <c r="F1859" s="1" t="s">
        <v>119</v>
      </c>
      <c r="G1859" s="1" t="s">
        <v>143</v>
      </c>
      <c r="M1859" s="6">
        <f t="shared" ref="M1859:M1922" si="58">VALUE(TEXT(C1859,0))</f>
        <v>44636</v>
      </c>
      <c r="N1859" s="7">
        <f t="shared" ref="N1859:N1922" si="59">C1859</f>
        <v>44635.655543981484</v>
      </c>
      <c r="O1859" s="7"/>
      <c r="P1859" s="7"/>
    </row>
    <row r="1860" spans="1:16" x14ac:dyDescent="0.3">
      <c r="A1860" s="1" t="s">
        <v>6</v>
      </c>
      <c r="B1860" s="1">
        <v>98</v>
      </c>
      <c r="C1860" s="2">
        <v>44635.656238425923</v>
      </c>
      <c r="D1860" s="1" t="s">
        <v>13</v>
      </c>
      <c r="E1860" s="1" t="s">
        <v>15</v>
      </c>
      <c r="F1860" s="1" t="s">
        <v>119</v>
      </c>
      <c r="G1860" s="1" t="s">
        <v>143</v>
      </c>
      <c r="M1860" s="6">
        <f t="shared" si="58"/>
        <v>44636</v>
      </c>
      <c r="N1860" s="7">
        <f t="shared" si="59"/>
        <v>44635.656238425923</v>
      </c>
      <c r="O1860" s="7"/>
      <c r="P1860" s="7"/>
    </row>
    <row r="1861" spans="1:16" x14ac:dyDescent="0.3">
      <c r="A1861" s="1" t="s">
        <v>6</v>
      </c>
      <c r="B1861" s="1">
        <v>97</v>
      </c>
      <c r="C1861" s="2">
        <v>44635.65693287037</v>
      </c>
      <c r="D1861" s="1" t="s">
        <v>13</v>
      </c>
      <c r="E1861" s="1" t="s">
        <v>15</v>
      </c>
      <c r="F1861" s="1" t="s">
        <v>119</v>
      </c>
      <c r="G1861" s="1" t="s">
        <v>143</v>
      </c>
      <c r="M1861" s="6">
        <f t="shared" si="58"/>
        <v>44636</v>
      </c>
      <c r="N1861" s="7">
        <f t="shared" si="59"/>
        <v>44635.65693287037</v>
      </c>
      <c r="O1861" s="7"/>
      <c r="P1861" s="7"/>
    </row>
    <row r="1862" spans="1:16" x14ac:dyDescent="0.3">
      <c r="A1862" s="1" t="s">
        <v>6</v>
      </c>
      <c r="B1862" s="1">
        <v>101</v>
      </c>
      <c r="C1862" s="2">
        <v>44635.657627314817</v>
      </c>
      <c r="D1862" s="1" t="s">
        <v>13</v>
      </c>
      <c r="E1862" s="1" t="s">
        <v>15</v>
      </c>
      <c r="F1862" s="1" t="s">
        <v>119</v>
      </c>
      <c r="G1862" s="1" t="s">
        <v>143</v>
      </c>
      <c r="M1862" s="6">
        <f t="shared" si="58"/>
        <v>44636</v>
      </c>
      <c r="N1862" s="7">
        <f t="shared" si="59"/>
        <v>44635.657627314817</v>
      </c>
      <c r="O1862" s="7"/>
      <c r="P1862" s="7"/>
    </row>
    <row r="1863" spans="1:16" x14ac:dyDescent="0.3">
      <c r="A1863" s="1" t="s">
        <v>6</v>
      </c>
      <c r="B1863" s="1">
        <v>101</v>
      </c>
      <c r="C1863" s="2">
        <v>44635.658321759256</v>
      </c>
      <c r="D1863" s="1" t="s">
        <v>13</v>
      </c>
      <c r="E1863" s="1" t="s">
        <v>15</v>
      </c>
      <c r="F1863" s="1" t="s">
        <v>119</v>
      </c>
      <c r="G1863" s="1" t="s">
        <v>143</v>
      </c>
      <c r="M1863" s="6">
        <f t="shared" si="58"/>
        <v>44636</v>
      </c>
      <c r="N1863" s="7">
        <f t="shared" si="59"/>
        <v>44635.658321759256</v>
      </c>
      <c r="O1863" s="7"/>
      <c r="P1863" s="7"/>
    </row>
    <row r="1864" spans="1:16" x14ac:dyDescent="0.3">
      <c r="A1864" s="1" t="s">
        <v>6</v>
      </c>
      <c r="B1864" s="1">
        <v>104</v>
      </c>
      <c r="C1864" s="2">
        <v>44635.658599537041</v>
      </c>
      <c r="D1864" s="1" t="s">
        <v>13</v>
      </c>
      <c r="E1864" s="1" t="s">
        <v>15</v>
      </c>
      <c r="F1864" s="1" t="s">
        <v>119</v>
      </c>
      <c r="G1864" s="1" t="s">
        <v>143</v>
      </c>
      <c r="M1864" s="6">
        <f t="shared" si="58"/>
        <v>44636</v>
      </c>
      <c r="N1864" s="7">
        <f t="shared" si="59"/>
        <v>44635.658599537041</v>
      </c>
      <c r="O1864" s="7"/>
      <c r="P1864" s="7"/>
    </row>
    <row r="1865" spans="1:16" x14ac:dyDescent="0.3">
      <c r="A1865" s="1" t="s">
        <v>6</v>
      </c>
      <c r="B1865" s="1">
        <v>103</v>
      </c>
      <c r="C1865" s="2">
        <v>44635.659016203703</v>
      </c>
      <c r="D1865" s="1" t="s">
        <v>13</v>
      </c>
      <c r="E1865" s="1" t="s">
        <v>15</v>
      </c>
      <c r="F1865" s="1" t="s">
        <v>119</v>
      </c>
      <c r="G1865" s="1" t="s">
        <v>143</v>
      </c>
      <c r="M1865" s="6">
        <f t="shared" si="58"/>
        <v>44636</v>
      </c>
      <c r="N1865" s="7">
        <f t="shared" si="59"/>
        <v>44635.659016203703</v>
      </c>
      <c r="O1865" s="7"/>
      <c r="P1865" s="7"/>
    </row>
    <row r="1866" spans="1:16" x14ac:dyDescent="0.3">
      <c r="A1866" s="1" t="s">
        <v>6</v>
      </c>
      <c r="B1866" s="1">
        <v>101</v>
      </c>
      <c r="C1866" s="2">
        <v>44635.659525462965</v>
      </c>
      <c r="D1866" s="1" t="s">
        <v>13</v>
      </c>
      <c r="E1866" s="1" t="s">
        <v>15</v>
      </c>
      <c r="F1866" s="1" t="s">
        <v>119</v>
      </c>
      <c r="G1866" s="1" t="s">
        <v>143</v>
      </c>
      <c r="M1866" s="6">
        <f t="shared" si="58"/>
        <v>44636</v>
      </c>
      <c r="N1866" s="7">
        <f t="shared" si="59"/>
        <v>44635.659525462965</v>
      </c>
      <c r="O1866" s="7"/>
      <c r="P1866" s="7"/>
    </row>
    <row r="1867" spans="1:16" x14ac:dyDescent="0.3">
      <c r="A1867" s="1" t="s">
        <v>6</v>
      </c>
      <c r="B1867" s="1">
        <v>100</v>
      </c>
      <c r="C1867" s="2">
        <v>44635.659710648149</v>
      </c>
      <c r="D1867" s="1" t="s">
        <v>13</v>
      </c>
      <c r="E1867" s="1" t="s">
        <v>15</v>
      </c>
      <c r="F1867" s="1" t="s">
        <v>119</v>
      </c>
      <c r="G1867" s="1" t="s">
        <v>143</v>
      </c>
      <c r="M1867" s="6">
        <f t="shared" si="58"/>
        <v>44636</v>
      </c>
      <c r="N1867" s="7">
        <f t="shared" si="59"/>
        <v>44635.659710648149</v>
      </c>
      <c r="O1867" s="7"/>
      <c r="P1867" s="7"/>
    </row>
    <row r="1868" spans="1:16" x14ac:dyDescent="0.3">
      <c r="A1868" s="1" t="s">
        <v>6</v>
      </c>
      <c r="B1868" s="1">
        <v>101</v>
      </c>
      <c r="C1868" s="2">
        <v>44635.660405092596</v>
      </c>
      <c r="D1868" s="1" t="s">
        <v>13</v>
      </c>
      <c r="E1868" s="1" t="s">
        <v>15</v>
      </c>
      <c r="F1868" s="1" t="s">
        <v>119</v>
      </c>
      <c r="G1868" s="1" t="s">
        <v>143</v>
      </c>
      <c r="M1868" s="6">
        <f t="shared" si="58"/>
        <v>44636</v>
      </c>
      <c r="N1868" s="7">
        <f t="shared" si="59"/>
        <v>44635.660405092596</v>
      </c>
      <c r="O1868" s="7"/>
      <c r="P1868" s="7"/>
    </row>
    <row r="1869" spans="1:16" x14ac:dyDescent="0.3">
      <c r="A1869" s="1" t="s">
        <v>6</v>
      </c>
      <c r="B1869" s="1">
        <v>94</v>
      </c>
      <c r="C1869" s="2">
        <v>44635.661099537036</v>
      </c>
      <c r="D1869" s="1" t="s">
        <v>13</v>
      </c>
      <c r="E1869" s="1" t="s">
        <v>15</v>
      </c>
      <c r="F1869" s="1" t="s">
        <v>119</v>
      </c>
      <c r="G1869" s="1" t="s">
        <v>143</v>
      </c>
      <c r="M1869" s="6">
        <f t="shared" si="58"/>
        <v>44636</v>
      </c>
      <c r="N1869" s="7">
        <f t="shared" si="59"/>
        <v>44635.661099537036</v>
      </c>
      <c r="O1869" s="7"/>
      <c r="P1869" s="7"/>
    </row>
    <row r="1870" spans="1:16" x14ac:dyDescent="0.3">
      <c r="A1870" s="1" t="s">
        <v>6</v>
      </c>
      <c r="B1870" s="1">
        <v>94</v>
      </c>
      <c r="C1870" s="2">
        <v>44635.661793981482</v>
      </c>
      <c r="D1870" s="1" t="s">
        <v>13</v>
      </c>
      <c r="E1870" s="1" t="s">
        <v>15</v>
      </c>
      <c r="F1870" s="1" t="s">
        <v>119</v>
      </c>
      <c r="G1870" s="1" t="s">
        <v>143</v>
      </c>
      <c r="M1870" s="6">
        <f t="shared" si="58"/>
        <v>44636</v>
      </c>
      <c r="N1870" s="7">
        <f t="shared" si="59"/>
        <v>44635.661793981482</v>
      </c>
      <c r="O1870" s="7"/>
      <c r="P1870" s="7"/>
    </row>
    <row r="1871" spans="1:16" x14ac:dyDescent="0.3">
      <c r="A1871" s="1" t="s">
        <v>6</v>
      </c>
      <c r="B1871" s="1">
        <v>95</v>
      </c>
      <c r="C1871" s="2">
        <v>44635.662488425929</v>
      </c>
      <c r="D1871" s="1" t="s">
        <v>13</v>
      </c>
      <c r="E1871" s="1" t="s">
        <v>15</v>
      </c>
      <c r="F1871" s="1" t="s">
        <v>119</v>
      </c>
      <c r="G1871" s="1" t="s">
        <v>143</v>
      </c>
      <c r="M1871" s="6">
        <f t="shared" si="58"/>
        <v>44636</v>
      </c>
      <c r="N1871" s="7">
        <f t="shared" si="59"/>
        <v>44635.662488425929</v>
      </c>
      <c r="O1871" s="7"/>
      <c r="P1871" s="7"/>
    </row>
    <row r="1872" spans="1:16" x14ac:dyDescent="0.3">
      <c r="A1872" s="1" t="s">
        <v>6</v>
      </c>
      <c r="B1872" s="1">
        <v>95</v>
      </c>
      <c r="C1872" s="2">
        <v>44635.663182870368</v>
      </c>
      <c r="D1872" s="1" t="s">
        <v>13</v>
      </c>
      <c r="E1872" s="1" t="s">
        <v>15</v>
      </c>
      <c r="F1872" s="1" t="s">
        <v>119</v>
      </c>
      <c r="G1872" s="1" t="s">
        <v>143</v>
      </c>
      <c r="M1872" s="6">
        <f t="shared" si="58"/>
        <v>44636</v>
      </c>
      <c r="N1872" s="7">
        <f t="shared" si="59"/>
        <v>44635.663182870368</v>
      </c>
      <c r="O1872" s="7"/>
      <c r="P1872" s="7"/>
    </row>
    <row r="1873" spans="1:16" x14ac:dyDescent="0.3">
      <c r="A1873" s="1" t="s">
        <v>6</v>
      </c>
      <c r="B1873" s="1">
        <v>101</v>
      </c>
      <c r="C1873" s="2">
        <v>44635.663877314815</v>
      </c>
      <c r="D1873" s="1" t="s">
        <v>13</v>
      </c>
      <c r="E1873" s="1" t="s">
        <v>15</v>
      </c>
      <c r="F1873" s="1" t="s">
        <v>119</v>
      </c>
      <c r="G1873" s="1" t="s">
        <v>143</v>
      </c>
      <c r="M1873" s="6">
        <f t="shared" si="58"/>
        <v>44636</v>
      </c>
      <c r="N1873" s="7">
        <f t="shared" si="59"/>
        <v>44635.663877314815</v>
      </c>
      <c r="O1873" s="7"/>
      <c r="P1873" s="7"/>
    </row>
    <row r="1874" spans="1:16" x14ac:dyDescent="0.3">
      <c r="A1874" s="1" t="s">
        <v>6</v>
      </c>
      <c r="B1874" s="1">
        <v>97</v>
      </c>
      <c r="C1874" s="2">
        <v>44635.664571759262</v>
      </c>
      <c r="D1874" s="1" t="s">
        <v>13</v>
      </c>
      <c r="E1874" s="1" t="s">
        <v>15</v>
      </c>
      <c r="F1874" s="1" t="s">
        <v>119</v>
      </c>
      <c r="G1874" s="1" t="s">
        <v>143</v>
      </c>
      <c r="M1874" s="6">
        <f t="shared" si="58"/>
        <v>44636</v>
      </c>
      <c r="N1874" s="7">
        <f t="shared" si="59"/>
        <v>44635.664571759262</v>
      </c>
      <c r="O1874" s="7"/>
      <c r="P1874" s="7"/>
    </row>
    <row r="1875" spans="1:16" x14ac:dyDescent="0.3">
      <c r="A1875" s="1" t="s">
        <v>6</v>
      </c>
      <c r="B1875" s="1">
        <v>96</v>
      </c>
      <c r="C1875" s="2">
        <v>44635.665266203701</v>
      </c>
      <c r="D1875" s="1" t="s">
        <v>13</v>
      </c>
      <c r="E1875" s="1" t="s">
        <v>15</v>
      </c>
      <c r="F1875" s="1" t="s">
        <v>119</v>
      </c>
      <c r="G1875" s="1" t="s">
        <v>143</v>
      </c>
      <c r="M1875" s="6">
        <f t="shared" si="58"/>
        <v>44636</v>
      </c>
      <c r="N1875" s="7">
        <f t="shared" si="59"/>
        <v>44635.665266203701</v>
      </c>
      <c r="O1875" s="7"/>
      <c r="P1875" s="7"/>
    </row>
    <row r="1876" spans="1:16" x14ac:dyDescent="0.3">
      <c r="A1876" s="1" t="s">
        <v>6</v>
      </c>
      <c r="B1876" s="1">
        <v>95</v>
      </c>
      <c r="C1876" s="2">
        <v>44635.665960648148</v>
      </c>
      <c r="D1876" s="1" t="s">
        <v>13</v>
      </c>
      <c r="E1876" s="1" t="s">
        <v>15</v>
      </c>
      <c r="F1876" s="1" t="s">
        <v>119</v>
      </c>
      <c r="G1876" s="1" t="s">
        <v>143</v>
      </c>
      <c r="M1876" s="6">
        <f t="shared" si="58"/>
        <v>44636</v>
      </c>
      <c r="N1876" s="7">
        <f t="shared" si="59"/>
        <v>44635.665960648148</v>
      </c>
      <c r="O1876" s="7"/>
      <c r="P1876" s="7"/>
    </row>
    <row r="1877" spans="1:16" x14ac:dyDescent="0.3">
      <c r="A1877" s="1" t="s">
        <v>6</v>
      </c>
      <c r="B1877" s="1">
        <v>94</v>
      </c>
      <c r="C1877" s="2">
        <v>44635.666655092595</v>
      </c>
      <c r="D1877" s="1" t="s">
        <v>13</v>
      </c>
      <c r="E1877" s="1" t="s">
        <v>15</v>
      </c>
      <c r="F1877" s="1" t="s">
        <v>119</v>
      </c>
      <c r="G1877" s="1" t="s">
        <v>143</v>
      </c>
      <c r="M1877" s="6">
        <f t="shared" si="58"/>
        <v>44636</v>
      </c>
      <c r="N1877" s="7">
        <f t="shared" si="59"/>
        <v>44635.666655092595</v>
      </c>
      <c r="O1877" s="7"/>
      <c r="P1877" s="7"/>
    </row>
    <row r="1878" spans="1:16" x14ac:dyDescent="0.3">
      <c r="A1878" s="1" t="s">
        <v>6</v>
      </c>
      <c r="B1878" s="1">
        <v>99</v>
      </c>
      <c r="C1878" s="2">
        <v>44635.667349537034</v>
      </c>
      <c r="D1878" s="1" t="s">
        <v>13</v>
      </c>
      <c r="E1878" s="1" t="s">
        <v>15</v>
      </c>
      <c r="F1878" s="1" t="s">
        <v>119</v>
      </c>
      <c r="G1878" s="1" t="s">
        <v>143</v>
      </c>
      <c r="M1878" s="6">
        <f t="shared" si="58"/>
        <v>44636</v>
      </c>
      <c r="N1878" s="7">
        <f t="shared" si="59"/>
        <v>44635.667349537034</v>
      </c>
      <c r="O1878" s="7"/>
      <c r="P1878" s="7"/>
    </row>
    <row r="1879" spans="1:16" x14ac:dyDescent="0.3">
      <c r="A1879" s="1" t="s">
        <v>6</v>
      </c>
      <c r="B1879" s="1">
        <v>99</v>
      </c>
      <c r="C1879" s="2">
        <v>44635.668043981481</v>
      </c>
      <c r="D1879" s="1" t="s">
        <v>13</v>
      </c>
      <c r="E1879" s="1" t="s">
        <v>15</v>
      </c>
      <c r="F1879" s="1" t="s">
        <v>119</v>
      </c>
      <c r="G1879" s="1" t="s">
        <v>143</v>
      </c>
      <c r="M1879" s="6">
        <f t="shared" si="58"/>
        <v>44636</v>
      </c>
      <c r="N1879" s="7">
        <f t="shared" si="59"/>
        <v>44635.668043981481</v>
      </c>
      <c r="O1879" s="7"/>
      <c r="P1879" s="7"/>
    </row>
    <row r="1880" spans="1:16" x14ac:dyDescent="0.3">
      <c r="A1880" s="1" t="s">
        <v>6</v>
      </c>
      <c r="B1880" s="1">
        <v>93</v>
      </c>
      <c r="C1880" s="2">
        <v>44635.668738425928</v>
      </c>
      <c r="D1880" s="1" t="s">
        <v>13</v>
      </c>
      <c r="E1880" s="1" t="s">
        <v>15</v>
      </c>
      <c r="F1880" s="1" t="s">
        <v>119</v>
      </c>
      <c r="G1880" s="1" t="s">
        <v>143</v>
      </c>
      <c r="M1880" s="6">
        <f t="shared" si="58"/>
        <v>44636</v>
      </c>
      <c r="N1880" s="7">
        <f t="shared" si="59"/>
        <v>44635.668738425928</v>
      </c>
      <c r="O1880" s="7"/>
      <c r="P1880" s="7"/>
    </row>
    <row r="1881" spans="1:16" x14ac:dyDescent="0.3">
      <c r="A1881" s="1" t="s">
        <v>6</v>
      </c>
      <c r="B1881" s="1">
        <v>95</v>
      </c>
      <c r="C1881" s="2">
        <v>44635.669432870367</v>
      </c>
      <c r="D1881" s="1" t="s">
        <v>13</v>
      </c>
      <c r="E1881" s="1" t="s">
        <v>15</v>
      </c>
      <c r="F1881" s="1" t="s">
        <v>119</v>
      </c>
      <c r="G1881" s="1" t="s">
        <v>143</v>
      </c>
      <c r="M1881" s="6">
        <f t="shared" si="58"/>
        <v>44636</v>
      </c>
      <c r="N1881" s="7">
        <f t="shared" si="59"/>
        <v>44635.669432870367</v>
      </c>
      <c r="O1881" s="7"/>
      <c r="P1881" s="7"/>
    </row>
    <row r="1882" spans="1:16" x14ac:dyDescent="0.3">
      <c r="A1882" s="1" t="s">
        <v>6</v>
      </c>
      <c r="B1882" s="1">
        <v>98</v>
      </c>
      <c r="C1882" s="2">
        <v>44635.67082175926</v>
      </c>
      <c r="D1882" s="1" t="s">
        <v>13</v>
      </c>
      <c r="E1882" s="1" t="s">
        <v>15</v>
      </c>
      <c r="F1882" s="1" t="s">
        <v>119</v>
      </c>
      <c r="G1882" s="1" t="s">
        <v>143</v>
      </c>
      <c r="M1882" s="6">
        <f t="shared" si="58"/>
        <v>44636</v>
      </c>
      <c r="N1882" s="7">
        <f t="shared" si="59"/>
        <v>44635.67082175926</v>
      </c>
      <c r="O1882" s="7"/>
      <c r="P1882" s="7"/>
    </row>
    <row r="1883" spans="1:16" x14ac:dyDescent="0.3">
      <c r="A1883" s="1" t="s">
        <v>6</v>
      </c>
      <c r="B1883" s="1">
        <v>101</v>
      </c>
      <c r="C1883" s="2">
        <v>44635.671516203707</v>
      </c>
      <c r="D1883" s="1" t="s">
        <v>13</v>
      </c>
      <c r="E1883" s="1" t="s">
        <v>15</v>
      </c>
      <c r="F1883" s="1" t="s">
        <v>119</v>
      </c>
      <c r="G1883" s="1" t="s">
        <v>143</v>
      </c>
      <c r="M1883" s="6">
        <f t="shared" si="58"/>
        <v>44636</v>
      </c>
      <c r="N1883" s="7">
        <f t="shared" si="59"/>
        <v>44635.671516203707</v>
      </c>
      <c r="O1883" s="7"/>
      <c r="P1883" s="7"/>
    </row>
    <row r="1884" spans="1:16" x14ac:dyDescent="0.3">
      <c r="A1884" s="1" t="s">
        <v>6</v>
      </c>
      <c r="B1884" s="1">
        <v>101</v>
      </c>
      <c r="C1884" s="2">
        <v>44635.672210648147</v>
      </c>
      <c r="D1884" s="1" t="s">
        <v>13</v>
      </c>
      <c r="E1884" s="1" t="s">
        <v>15</v>
      </c>
      <c r="F1884" s="1" t="s">
        <v>119</v>
      </c>
      <c r="G1884" s="1" t="s">
        <v>143</v>
      </c>
      <c r="M1884" s="6">
        <f t="shared" si="58"/>
        <v>44636</v>
      </c>
      <c r="N1884" s="7">
        <f t="shared" si="59"/>
        <v>44635.672210648147</v>
      </c>
      <c r="O1884" s="7"/>
      <c r="P1884" s="7"/>
    </row>
    <row r="1885" spans="1:16" x14ac:dyDescent="0.3">
      <c r="A1885" s="1" t="s">
        <v>6</v>
      </c>
      <c r="B1885" s="1">
        <v>102</v>
      </c>
      <c r="C1885" s="2">
        <v>44635.672905092593</v>
      </c>
      <c r="D1885" s="1" t="s">
        <v>13</v>
      </c>
      <c r="E1885" s="1" t="s">
        <v>15</v>
      </c>
      <c r="F1885" s="1" t="s">
        <v>119</v>
      </c>
      <c r="G1885" s="1" t="s">
        <v>143</v>
      </c>
      <c r="M1885" s="6">
        <f t="shared" si="58"/>
        <v>44636</v>
      </c>
      <c r="N1885" s="7">
        <f t="shared" si="59"/>
        <v>44635.672905092593</v>
      </c>
      <c r="O1885" s="7"/>
      <c r="P1885" s="7"/>
    </row>
    <row r="1886" spans="1:16" x14ac:dyDescent="0.3">
      <c r="A1886" s="1" t="s">
        <v>6</v>
      </c>
      <c r="B1886" s="1">
        <v>99</v>
      </c>
      <c r="C1886" s="2">
        <v>44635.67359953704</v>
      </c>
      <c r="D1886" s="1" t="s">
        <v>13</v>
      </c>
      <c r="E1886" s="1" t="s">
        <v>15</v>
      </c>
      <c r="F1886" s="1" t="s">
        <v>119</v>
      </c>
      <c r="G1886" s="1" t="s">
        <v>143</v>
      </c>
      <c r="M1886" s="6">
        <f t="shared" si="58"/>
        <v>44636</v>
      </c>
      <c r="N1886" s="7">
        <f t="shared" si="59"/>
        <v>44635.67359953704</v>
      </c>
      <c r="O1886" s="7"/>
      <c r="P1886" s="7"/>
    </row>
    <row r="1887" spans="1:16" x14ac:dyDescent="0.3">
      <c r="A1887" s="1" t="s">
        <v>6</v>
      </c>
      <c r="B1887" s="1">
        <v>93</v>
      </c>
      <c r="C1887" s="2">
        <v>44635.674293981479</v>
      </c>
      <c r="D1887" s="1" t="s">
        <v>13</v>
      </c>
      <c r="E1887" s="1" t="s">
        <v>15</v>
      </c>
      <c r="F1887" s="1" t="s">
        <v>119</v>
      </c>
      <c r="G1887" s="1" t="s">
        <v>143</v>
      </c>
      <c r="M1887" s="6">
        <f t="shared" si="58"/>
        <v>44636</v>
      </c>
      <c r="N1887" s="7">
        <f t="shared" si="59"/>
        <v>44635.674293981479</v>
      </c>
      <c r="O1887" s="7"/>
      <c r="P1887" s="7"/>
    </row>
    <row r="1888" spans="1:16" x14ac:dyDescent="0.3">
      <c r="A1888" s="1" t="s">
        <v>6</v>
      </c>
      <c r="B1888" s="1">
        <v>98</v>
      </c>
      <c r="C1888" s="2">
        <v>44635.674988425926</v>
      </c>
      <c r="D1888" s="1" t="s">
        <v>13</v>
      </c>
      <c r="E1888" s="1" t="s">
        <v>15</v>
      </c>
      <c r="F1888" s="1" t="s">
        <v>119</v>
      </c>
      <c r="G1888" s="1" t="s">
        <v>143</v>
      </c>
      <c r="M1888" s="6">
        <f t="shared" si="58"/>
        <v>44636</v>
      </c>
      <c r="N1888" s="7">
        <f t="shared" si="59"/>
        <v>44635.674988425926</v>
      </c>
      <c r="O1888" s="7"/>
      <c r="P1888" s="7"/>
    </row>
    <row r="1889" spans="1:16" x14ac:dyDescent="0.3">
      <c r="A1889" s="1" t="s">
        <v>6</v>
      </c>
      <c r="B1889" s="1">
        <v>92</v>
      </c>
      <c r="C1889" s="2">
        <v>44635.67527777778</v>
      </c>
      <c r="D1889" s="1" t="s">
        <v>13</v>
      </c>
      <c r="E1889" s="1" t="s">
        <v>15</v>
      </c>
      <c r="F1889" s="1" t="s">
        <v>119</v>
      </c>
      <c r="G1889" s="1" t="s">
        <v>143</v>
      </c>
      <c r="M1889" s="6">
        <f t="shared" si="58"/>
        <v>44636</v>
      </c>
      <c r="N1889" s="7">
        <f t="shared" si="59"/>
        <v>44635.67527777778</v>
      </c>
      <c r="O1889" s="7"/>
      <c r="P1889" s="7"/>
    </row>
    <row r="1890" spans="1:16" x14ac:dyDescent="0.3">
      <c r="A1890" s="1" t="s">
        <v>6</v>
      </c>
      <c r="B1890" s="1">
        <v>97</v>
      </c>
      <c r="C1890" s="2">
        <v>44635.675555555557</v>
      </c>
      <c r="D1890" s="1" t="s">
        <v>13</v>
      </c>
      <c r="E1890" s="1" t="s">
        <v>15</v>
      </c>
      <c r="F1890" s="1" t="s">
        <v>119</v>
      </c>
      <c r="G1890" s="1" t="s">
        <v>143</v>
      </c>
      <c r="M1890" s="6">
        <f t="shared" si="58"/>
        <v>44636</v>
      </c>
      <c r="N1890" s="7">
        <f t="shared" si="59"/>
        <v>44635.675555555557</v>
      </c>
      <c r="O1890" s="7"/>
      <c r="P1890" s="7"/>
    </row>
    <row r="1891" spans="1:16" x14ac:dyDescent="0.3">
      <c r="A1891" s="1" t="s">
        <v>6</v>
      </c>
      <c r="B1891" s="1">
        <v>94</v>
      </c>
      <c r="C1891" s="2">
        <v>44635.675682870373</v>
      </c>
      <c r="D1891" s="1" t="s">
        <v>13</v>
      </c>
      <c r="E1891" s="1" t="s">
        <v>15</v>
      </c>
      <c r="F1891" s="1" t="s">
        <v>119</v>
      </c>
      <c r="G1891" s="1" t="s">
        <v>143</v>
      </c>
      <c r="M1891" s="6">
        <f t="shared" si="58"/>
        <v>44636</v>
      </c>
      <c r="N1891" s="7">
        <f t="shared" si="59"/>
        <v>44635.675682870373</v>
      </c>
      <c r="O1891" s="7"/>
      <c r="P1891" s="7"/>
    </row>
    <row r="1892" spans="1:16" x14ac:dyDescent="0.3">
      <c r="A1892" s="1" t="s">
        <v>6</v>
      </c>
      <c r="B1892" s="1">
        <v>91</v>
      </c>
      <c r="C1892" s="2">
        <v>44635.675995370373</v>
      </c>
      <c r="D1892" s="1" t="s">
        <v>13</v>
      </c>
      <c r="E1892" s="1" t="s">
        <v>15</v>
      </c>
      <c r="F1892" s="1" t="s">
        <v>119</v>
      </c>
      <c r="G1892" s="1" t="s">
        <v>143</v>
      </c>
      <c r="M1892" s="6">
        <f t="shared" si="58"/>
        <v>44636</v>
      </c>
      <c r="N1892" s="7">
        <f t="shared" si="59"/>
        <v>44635.675995370373</v>
      </c>
      <c r="O1892" s="7"/>
      <c r="P1892" s="7"/>
    </row>
    <row r="1893" spans="1:16" x14ac:dyDescent="0.3">
      <c r="A1893" s="1" t="s">
        <v>6</v>
      </c>
      <c r="B1893" s="1">
        <v>95</v>
      </c>
      <c r="C1893" s="2">
        <v>44635.676377314812</v>
      </c>
      <c r="D1893" s="1" t="s">
        <v>13</v>
      </c>
      <c r="E1893" s="1" t="s">
        <v>15</v>
      </c>
      <c r="F1893" s="1" t="s">
        <v>119</v>
      </c>
      <c r="G1893" s="1" t="s">
        <v>143</v>
      </c>
      <c r="M1893" s="6">
        <f t="shared" si="58"/>
        <v>44636</v>
      </c>
      <c r="N1893" s="7">
        <f t="shared" si="59"/>
        <v>44635.676377314812</v>
      </c>
      <c r="O1893" s="7"/>
      <c r="P1893" s="7"/>
    </row>
    <row r="1894" spans="1:16" x14ac:dyDescent="0.3">
      <c r="A1894" s="1" t="s">
        <v>6</v>
      </c>
      <c r="B1894" s="1">
        <v>101</v>
      </c>
      <c r="C1894" s="2">
        <v>44635.677071759259</v>
      </c>
      <c r="D1894" s="1" t="s">
        <v>13</v>
      </c>
      <c r="E1894" s="1" t="s">
        <v>15</v>
      </c>
      <c r="F1894" s="1" t="s">
        <v>119</v>
      </c>
      <c r="G1894" s="1" t="s">
        <v>143</v>
      </c>
      <c r="M1894" s="6">
        <f t="shared" si="58"/>
        <v>44636</v>
      </c>
      <c r="N1894" s="7">
        <f t="shared" si="59"/>
        <v>44635.677071759259</v>
      </c>
      <c r="O1894" s="7"/>
      <c r="P1894" s="7"/>
    </row>
    <row r="1895" spans="1:16" x14ac:dyDescent="0.3">
      <c r="A1895" s="1" t="s">
        <v>6</v>
      </c>
      <c r="B1895" s="1">
        <v>105</v>
      </c>
      <c r="C1895" s="2">
        <v>44635.677766203706</v>
      </c>
      <c r="D1895" s="1" t="s">
        <v>13</v>
      </c>
      <c r="E1895" s="1" t="s">
        <v>15</v>
      </c>
      <c r="F1895" s="1" t="s">
        <v>119</v>
      </c>
      <c r="G1895" s="1" t="s">
        <v>143</v>
      </c>
      <c r="M1895" s="6">
        <f t="shared" si="58"/>
        <v>44636</v>
      </c>
      <c r="N1895" s="7">
        <f t="shared" si="59"/>
        <v>44635.677766203706</v>
      </c>
      <c r="O1895" s="7"/>
      <c r="P1895" s="7"/>
    </row>
    <row r="1896" spans="1:16" x14ac:dyDescent="0.3">
      <c r="A1896" s="1" t="s">
        <v>6</v>
      </c>
      <c r="B1896" s="1">
        <v>98</v>
      </c>
      <c r="C1896" s="2">
        <v>44635.678460648145</v>
      </c>
      <c r="D1896" s="1" t="s">
        <v>13</v>
      </c>
      <c r="E1896" s="1" t="s">
        <v>15</v>
      </c>
      <c r="F1896" s="1" t="s">
        <v>119</v>
      </c>
      <c r="G1896" s="1" t="s">
        <v>143</v>
      </c>
      <c r="M1896" s="6">
        <f t="shared" si="58"/>
        <v>44636</v>
      </c>
      <c r="N1896" s="7">
        <f t="shared" si="59"/>
        <v>44635.678460648145</v>
      </c>
      <c r="O1896" s="7"/>
      <c r="P1896" s="7"/>
    </row>
    <row r="1897" spans="1:16" x14ac:dyDescent="0.3">
      <c r="A1897" s="1" t="s">
        <v>6</v>
      </c>
      <c r="B1897" s="1">
        <v>102</v>
      </c>
      <c r="C1897" s="2">
        <v>44635.679155092592</v>
      </c>
      <c r="D1897" s="1" t="s">
        <v>13</v>
      </c>
      <c r="E1897" s="1" t="s">
        <v>15</v>
      </c>
      <c r="F1897" s="1" t="s">
        <v>119</v>
      </c>
      <c r="G1897" s="1" t="s">
        <v>143</v>
      </c>
      <c r="M1897" s="6">
        <f t="shared" si="58"/>
        <v>44636</v>
      </c>
      <c r="N1897" s="7">
        <f t="shared" si="59"/>
        <v>44635.679155092592</v>
      </c>
      <c r="O1897" s="7"/>
      <c r="P1897" s="7"/>
    </row>
    <row r="1898" spans="1:16" x14ac:dyDescent="0.3">
      <c r="A1898" s="1" t="s">
        <v>6</v>
      </c>
      <c r="B1898" s="1">
        <v>98</v>
      </c>
      <c r="C1898" s="2">
        <v>44635.679849537039</v>
      </c>
      <c r="D1898" s="1" t="s">
        <v>13</v>
      </c>
      <c r="E1898" s="1" t="s">
        <v>15</v>
      </c>
      <c r="F1898" s="1" t="s">
        <v>119</v>
      </c>
      <c r="G1898" s="1" t="s">
        <v>143</v>
      </c>
      <c r="M1898" s="6">
        <f t="shared" si="58"/>
        <v>44636</v>
      </c>
      <c r="N1898" s="7">
        <f t="shared" si="59"/>
        <v>44635.679849537039</v>
      </c>
      <c r="O1898" s="7"/>
      <c r="P1898" s="7"/>
    </row>
    <row r="1899" spans="1:16" x14ac:dyDescent="0.3">
      <c r="A1899" s="1" t="s">
        <v>6</v>
      </c>
      <c r="B1899" s="1">
        <v>103</v>
      </c>
      <c r="C1899" s="2">
        <v>44635.680543981478</v>
      </c>
      <c r="D1899" s="1" t="s">
        <v>13</v>
      </c>
      <c r="E1899" s="1" t="s">
        <v>15</v>
      </c>
      <c r="F1899" s="1" t="s">
        <v>119</v>
      </c>
      <c r="G1899" s="1" t="s">
        <v>143</v>
      </c>
      <c r="M1899" s="6">
        <f t="shared" si="58"/>
        <v>44636</v>
      </c>
      <c r="N1899" s="7">
        <f t="shared" si="59"/>
        <v>44635.680543981478</v>
      </c>
      <c r="O1899" s="7"/>
      <c r="P1899" s="7"/>
    </row>
    <row r="1900" spans="1:16" x14ac:dyDescent="0.3">
      <c r="A1900" s="1" t="s">
        <v>6</v>
      </c>
      <c r="B1900" s="1">
        <v>110</v>
      </c>
      <c r="C1900" s="2">
        <v>44635.681238425925</v>
      </c>
      <c r="D1900" s="1" t="s">
        <v>13</v>
      </c>
      <c r="E1900" s="1" t="s">
        <v>15</v>
      </c>
      <c r="F1900" s="1" t="s">
        <v>119</v>
      </c>
      <c r="G1900" s="1" t="s">
        <v>143</v>
      </c>
      <c r="M1900" s="6">
        <f t="shared" si="58"/>
        <v>44636</v>
      </c>
      <c r="N1900" s="7">
        <f t="shared" si="59"/>
        <v>44635.681238425925</v>
      </c>
      <c r="O1900" s="7"/>
      <c r="P1900" s="7"/>
    </row>
    <row r="1901" spans="1:16" x14ac:dyDescent="0.3">
      <c r="A1901" s="1" t="s">
        <v>6</v>
      </c>
      <c r="B1901" s="1">
        <v>99</v>
      </c>
      <c r="C1901" s="2">
        <v>44635.681956018518</v>
      </c>
      <c r="D1901" s="1" t="s">
        <v>13</v>
      </c>
      <c r="E1901" s="1" t="s">
        <v>15</v>
      </c>
      <c r="F1901" s="1" t="s">
        <v>119</v>
      </c>
      <c r="G1901" s="1" t="s">
        <v>143</v>
      </c>
      <c r="M1901" s="6">
        <f t="shared" si="58"/>
        <v>44636</v>
      </c>
      <c r="N1901" s="7">
        <f t="shared" si="59"/>
        <v>44635.681956018518</v>
      </c>
      <c r="O1901" s="7"/>
      <c r="P1901" s="7"/>
    </row>
    <row r="1902" spans="1:16" x14ac:dyDescent="0.3">
      <c r="A1902" s="1" t="s">
        <v>6</v>
      </c>
      <c r="B1902" s="1">
        <v>104</v>
      </c>
      <c r="C1902" s="2">
        <v>44635.682627314818</v>
      </c>
      <c r="D1902" s="1" t="s">
        <v>13</v>
      </c>
      <c r="E1902" s="1" t="s">
        <v>15</v>
      </c>
      <c r="F1902" s="1" t="s">
        <v>119</v>
      </c>
      <c r="G1902" s="1" t="s">
        <v>143</v>
      </c>
      <c r="M1902" s="6">
        <f t="shared" si="58"/>
        <v>44636</v>
      </c>
      <c r="N1902" s="7">
        <f t="shared" si="59"/>
        <v>44635.682627314818</v>
      </c>
      <c r="O1902" s="7"/>
      <c r="P1902" s="7"/>
    </row>
    <row r="1903" spans="1:16" x14ac:dyDescent="0.3">
      <c r="A1903" s="1" t="s">
        <v>6</v>
      </c>
      <c r="B1903" s="1">
        <v>103</v>
      </c>
      <c r="C1903" s="2">
        <v>44635.683321759258</v>
      </c>
      <c r="D1903" s="1" t="s">
        <v>13</v>
      </c>
      <c r="E1903" s="1" t="s">
        <v>15</v>
      </c>
      <c r="F1903" s="1" t="s">
        <v>119</v>
      </c>
      <c r="G1903" s="1" t="s">
        <v>143</v>
      </c>
      <c r="M1903" s="6">
        <f t="shared" si="58"/>
        <v>44636</v>
      </c>
      <c r="N1903" s="7">
        <f t="shared" si="59"/>
        <v>44635.683321759258</v>
      </c>
      <c r="O1903" s="7"/>
      <c r="P1903" s="7"/>
    </row>
    <row r="1904" spans="1:16" x14ac:dyDescent="0.3">
      <c r="A1904" s="1" t="s">
        <v>6</v>
      </c>
      <c r="B1904" s="1">
        <v>103</v>
      </c>
      <c r="C1904" s="2">
        <v>44635.684016203704</v>
      </c>
      <c r="D1904" s="1" t="s">
        <v>13</v>
      </c>
      <c r="E1904" s="1" t="s">
        <v>15</v>
      </c>
      <c r="F1904" s="1" t="s">
        <v>119</v>
      </c>
      <c r="G1904" s="1" t="s">
        <v>143</v>
      </c>
      <c r="M1904" s="6">
        <f t="shared" si="58"/>
        <v>44636</v>
      </c>
      <c r="N1904" s="7">
        <f t="shared" si="59"/>
        <v>44635.684016203704</v>
      </c>
      <c r="O1904" s="7"/>
      <c r="P1904" s="7"/>
    </row>
    <row r="1905" spans="1:16" x14ac:dyDescent="0.3">
      <c r="A1905" s="1" t="s">
        <v>6</v>
      </c>
      <c r="B1905" s="1">
        <v>117</v>
      </c>
      <c r="C1905" s="2">
        <v>44635.684710648151</v>
      </c>
      <c r="D1905" s="1" t="s">
        <v>13</v>
      </c>
      <c r="E1905" s="1" t="s">
        <v>15</v>
      </c>
      <c r="F1905" s="1" t="s">
        <v>119</v>
      </c>
      <c r="G1905" s="1" t="s">
        <v>143</v>
      </c>
      <c r="M1905" s="6">
        <f t="shared" si="58"/>
        <v>44636</v>
      </c>
      <c r="N1905" s="7">
        <f t="shared" si="59"/>
        <v>44635.684710648151</v>
      </c>
      <c r="O1905" s="7"/>
      <c r="P1905" s="7"/>
    </row>
    <row r="1906" spans="1:16" x14ac:dyDescent="0.3">
      <c r="A1906" s="1" t="s">
        <v>6</v>
      </c>
      <c r="B1906" s="1">
        <v>140</v>
      </c>
      <c r="C1906" s="2">
        <v>44635.68540509259</v>
      </c>
      <c r="D1906" s="1" t="s">
        <v>13</v>
      </c>
      <c r="E1906" s="1" t="s">
        <v>15</v>
      </c>
      <c r="F1906" s="1" t="s">
        <v>119</v>
      </c>
      <c r="G1906" s="1" t="s">
        <v>143</v>
      </c>
      <c r="M1906" s="6">
        <f t="shared" si="58"/>
        <v>44636</v>
      </c>
      <c r="N1906" s="7">
        <f t="shared" si="59"/>
        <v>44635.68540509259</v>
      </c>
      <c r="O1906" s="7"/>
      <c r="P1906" s="7"/>
    </row>
    <row r="1907" spans="1:16" x14ac:dyDescent="0.3">
      <c r="A1907" s="1" t="s">
        <v>6</v>
      </c>
      <c r="B1907" s="1">
        <v>122</v>
      </c>
      <c r="C1907" s="2">
        <v>44635.686099537037</v>
      </c>
      <c r="D1907" s="1" t="s">
        <v>13</v>
      </c>
      <c r="E1907" s="1" t="s">
        <v>15</v>
      </c>
      <c r="F1907" s="1" t="s">
        <v>119</v>
      </c>
      <c r="G1907" s="1" t="s">
        <v>143</v>
      </c>
      <c r="M1907" s="6">
        <f t="shared" si="58"/>
        <v>44636</v>
      </c>
      <c r="N1907" s="7">
        <f t="shared" si="59"/>
        <v>44635.686099537037</v>
      </c>
      <c r="O1907" s="7"/>
      <c r="P1907" s="7"/>
    </row>
    <row r="1908" spans="1:16" x14ac:dyDescent="0.3">
      <c r="A1908" s="1" t="s">
        <v>6</v>
      </c>
      <c r="B1908" s="1">
        <v>114</v>
      </c>
      <c r="C1908" s="2">
        <v>44635.686793981484</v>
      </c>
      <c r="D1908" s="1" t="s">
        <v>13</v>
      </c>
      <c r="E1908" s="1" t="s">
        <v>15</v>
      </c>
      <c r="F1908" s="1" t="s">
        <v>119</v>
      </c>
      <c r="G1908" s="1" t="s">
        <v>143</v>
      </c>
      <c r="M1908" s="6">
        <f t="shared" si="58"/>
        <v>44636</v>
      </c>
      <c r="N1908" s="7">
        <f t="shared" si="59"/>
        <v>44635.686793981484</v>
      </c>
      <c r="O1908" s="7"/>
      <c r="P1908" s="7"/>
    </row>
    <row r="1909" spans="1:16" x14ac:dyDescent="0.3">
      <c r="A1909" s="1" t="s">
        <v>6</v>
      </c>
      <c r="B1909" s="1">
        <v>120</v>
      </c>
      <c r="C1909" s="2">
        <v>44635.687488425923</v>
      </c>
      <c r="D1909" s="1" t="s">
        <v>13</v>
      </c>
      <c r="E1909" s="1" t="s">
        <v>15</v>
      </c>
      <c r="F1909" s="1" t="s">
        <v>119</v>
      </c>
      <c r="G1909" s="1" t="s">
        <v>143</v>
      </c>
      <c r="M1909" s="6">
        <f t="shared" si="58"/>
        <v>44636</v>
      </c>
      <c r="N1909" s="7">
        <f t="shared" si="59"/>
        <v>44635.687488425923</v>
      </c>
      <c r="O1909" s="7"/>
      <c r="P1909" s="7"/>
    </row>
    <row r="1910" spans="1:16" x14ac:dyDescent="0.3">
      <c r="A1910" s="1" t="s">
        <v>6</v>
      </c>
      <c r="B1910" s="1">
        <v>106</v>
      </c>
      <c r="C1910" s="2">
        <v>44635.68818287037</v>
      </c>
      <c r="D1910" s="1" t="s">
        <v>13</v>
      </c>
      <c r="E1910" s="1" t="s">
        <v>15</v>
      </c>
      <c r="F1910" s="1" t="s">
        <v>119</v>
      </c>
      <c r="G1910" s="1" t="s">
        <v>143</v>
      </c>
      <c r="M1910" s="6">
        <f t="shared" si="58"/>
        <v>44636</v>
      </c>
      <c r="N1910" s="7">
        <f t="shared" si="59"/>
        <v>44635.68818287037</v>
      </c>
      <c r="O1910" s="7"/>
      <c r="P1910" s="7"/>
    </row>
    <row r="1911" spans="1:16" x14ac:dyDescent="0.3">
      <c r="A1911" s="1" t="s">
        <v>6</v>
      </c>
      <c r="B1911" s="1">
        <v>107</v>
      </c>
      <c r="C1911" s="2">
        <v>44635.688877314817</v>
      </c>
      <c r="D1911" s="1" t="s">
        <v>11</v>
      </c>
      <c r="E1911" s="1" t="s">
        <v>15</v>
      </c>
      <c r="F1911" s="1" t="s">
        <v>17</v>
      </c>
      <c r="G1911" s="1" t="s">
        <v>143</v>
      </c>
      <c r="M1911" s="6">
        <f t="shared" si="58"/>
        <v>44636</v>
      </c>
      <c r="N1911" s="7">
        <f t="shared" si="59"/>
        <v>44635.688877314817</v>
      </c>
      <c r="O1911" s="7"/>
      <c r="P1911" s="7"/>
    </row>
    <row r="1912" spans="1:16" x14ac:dyDescent="0.3">
      <c r="A1912" s="1" t="s">
        <v>6</v>
      </c>
      <c r="B1912" s="1">
        <v>112</v>
      </c>
      <c r="C1912" s="2">
        <v>44635.689571759256</v>
      </c>
      <c r="D1912" s="1" t="s">
        <v>11</v>
      </c>
      <c r="E1912" s="1" t="s">
        <v>15</v>
      </c>
      <c r="F1912" s="1" t="s">
        <v>17</v>
      </c>
      <c r="G1912" s="1" t="s">
        <v>143</v>
      </c>
      <c r="M1912" s="6">
        <f t="shared" si="58"/>
        <v>44636</v>
      </c>
      <c r="N1912" s="7">
        <f t="shared" si="59"/>
        <v>44635.689571759256</v>
      </c>
      <c r="O1912" s="7"/>
      <c r="P1912" s="7"/>
    </row>
    <row r="1913" spans="1:16" x14ac:dyDescent="0.3">
      <c r="A1913" s="1" t="s">
        <v>6</v>
      </c>
      <c r="B1913" s="1">
        <v>116</v>
      </c>
      <c r="C1913" s="2">
        <v>44635.690266203703</v>
      </c>
      <c r="D1913" s="1" t="s">
        <v>11</v>
      </c>
      <c r="E1913" s="1" t="s">
        <v>15</v>
      </c>
      <c r="F1913" s="1" t="s">
        <v>17</v>
      </c>
      <c r="G1913" s="1" t="s">
        <v>143</v>
      </c>
      <c r="M1913" s="6">
        <f t="shared" si="58"/>
        <v>44636</v>
      </c>
      <c r="N1913" s="7">
        <f t="shared" si="59"/>
        <v>44635.690266203703</v>
      </c>
      <c r="O1913" s="7"/>
      <c r="P1913" s="7"/>
    </row>
    <row r="1914" spans="1:16" x14ac:dyDescent="0.3">
      <c r="A1914" s="1" t="s">
        <v>6</v>
      </c>
      <c r="B1914" s="1">
        <v>96</v>
      </c>
      <c r="C1914" s="2">
        <v>44641.354861111111</v>
      </c>
      <c r="D1914" s="1" t="s">
        <v>8</v>
      </c>
      <c r="E1914" s="1" t="s">
        <v>118</v>
      </c>
      <c r="F1914" s="1" t="s">
        <v>119</v>
      </c>
      <c r="G1914" s="1" t="s">
        <v>143</v>
      </c>
      <c r="M1914" s="6">
        <f t="shared" si="58"/>
        <v>44641</v>
      </c>
      <c r="N1914" s="7">
        <f t="shared" si="59"/>
        <v>44641.354861111111</v>
      </c>
      <c r="O1914" s="7"/>
      <c r="P1914" s="7"/>
    </row>
    <row r="1915" spans="1:16" x14ac:dyDescent="0.3">
      <c r="A1915" s="1" t="s">
        <v>6</v>
      </c>
      <c r="B1915" s="1">
        <v>79</v>
      </c>
      <c r="C1915" s="2">
        <v>44641.355381944442</v>
      </c>
      <c r="D1915" s="1" t="s">
        <v>8</v>
      </c>
      <c r="E1915" s="1" t="s">
        <v>118</v>
      </c>
      <c r="F1915" s="1" t="s">
        <v>119</v>
      </c>
      <c r="G1915" s="1" t="s">
        <v>143</v>
      </c>
      <c r="M1915" s="6">
        <f t="shared" si="58"/>
        <v>44641</v>
      </c>
      <c r="N1915" s="7">
        <f t="shared" si="59"/>
        <v>44641.355381944442</v>
      </c>
      <c r="O1915" s="7"/>
      <c r="P1915" s="7"/>
    </row>
    <row r="1916" spans="1:16" x14ac:dyDescent="0.3">
      <c r="A1916" s="1" t="s">
        <v>6</v>
      </c>
      <c r="B1916" s="1">
        <v>75</v>
      </c>
      <c r="C1916" s="2">
        <v>44641.356689814813</v>
      </c>
      <c r="D1916" s="1" t="s">
        <v>8</v>
      </c>
      <c r="E1916" s="1" t="s">
        <v>118</v>
      </c>
      <c r="F1916" s="1" t="s">
        <v>119</v>
      </c>
      <c r="G1916" s="1" t="s">
        <v>143</v>
      </c>
      <c r="M1916" s="6">
        <f t="shared" si="58"/>
        <v>44641</v>
      </c>
      <c r="N1916" s="7">
        <f t="shared" si="59"/>
        <v>44641.356689814813</v>
      </c>
      <c r="O1916" s="7"/>
      <c r="P1916" s="7"/>
    </row>
    <row r="1917" spans="1:16" x14ac:dyDescent="0.3">
      <c r="A1917" s="1" t="s">
        <v>6</v>
      </c>
      <c r="B1917" s="1">
        <v>83</v>
      </c>
      <c r="C1917" s="2">
        <v>44641.35833333333</v>
      </c>
      <c r="D1917" s="1" t="s">
        <v>9</v>
      </c>
      <c r="E1917" s="1" t="s">
        <v>118</v>
      </c>
      <c r="F1917" s="1" t="s">
        <v>119</v>
      </c>
      <c r="G1917" s="1" t="s">
        <v>143</v>
      </c>
      <c r="M1917" s="6">
        <f t="shared" si="58"/>
        <v>44641</v>
      </c>
      <c r="N1917" s="7">
        <f t="shared" si="59"/>
        <v>44641.35833333333</v>
      </c>
      <c r="O1917" s="7"/>
      <c r="P1917" s="7"/>
    </row>
    <row r="1918" spans="1:16" x14ac:dyDescent="0.3">
      <c r="A1918" s="1" t="s">
        <v>6</v>
      </c>
      <c r="B1918" s="1">
        <v>89</v>
      </c>
      <c r="C1918" s="2">
        <v>44641.361805555556</v>
      </c>
      <c r="D1918" s="1" t="s">
        <v>9</v>
      </c>
      <c r="E1918" s="1" t="s">
        <v>118</v>
      </c>
      <c r="F1918" s="1" t="s">
        <v>119</v>
      </c>
      <c r="G1918" s="1" t="s">
        <v>143</v>
      </c>
      <c r="M1918" s="6">
        <f t="shared" si="58"/>
        <v>44641</v>
      </c>
      <c r="N1918" s="7">
        <f t="shared" si="59"/>
        <v>44641.361805555556</v>
      </c>
      <c r="O1918" s="7"/>
      <c r="P1918" s="7"/>
    </row>
    <row r="1919" spans="1:16" x14ac:dyDescent="0.3">
      <c r="A1919" s="1" t="s">
        <v>6</v>
      </c>
      <c r="B1919" s="1">
        <v>87</v>
      </c>
      <c r="C1919" s="2">
        <v>44641.362511574072</v>
      </c>
      <c r="D1919" s="1" t="s">
        <v>9</v>
      </c>
      <c r="E1919" s="1" t="s">
        <v>118</v>
      </c>
      <c r="F1919" s="1" t="s">
        <v>119</v>
      </c>
      <c r="G1919" s="1" t="s">
        <v>143</v>
      </c>
      <c r="M1919" s="6">
        <f t="shared" si="58"/>
        <v>44641</v>
      </c>
      <c r="N1919" s="7">
        <f t="shared" si="59"/>
        <v>44641.362511574072</v>
      </c>
      <c r="O1919" s="7"/>
      <c r="P1919" s="7"/>
    </row>
    <row r="1920" spans="1:16" x14ac:dyDescent="0.3">
      <c r="A1920" s="1" t="s">
        <v>6</v>
      </c>
      <c r="B1920" s="1">
        <v>91</v>
      </c>
      <c r="C1920" s="2">
        <v>44641.365173611113</v>
      </c>
      <c r="D1920" s="1" t="s">
        <v>9</v>
      </c>
      <c r="E1920" s="1" t="s">
        <v>118</v>
      </c>
      <c r="F1920" s="1" t="s">
        <v>119</v>
      </c>
      <c r="G1920" s="1" t="s">
        <v>143</v>
      </c>
      <c r="M1920" s="6">
        <f t="shared" si="58"/>
        <v>44641</v>
      </c>
      <c r="N1920" s="7">
        <f t="shared" si="59"/>
        <v>44641.365173611113</v>
      </c>
      <c r="O1920" s="7"/>
      <c r="P1920" s="7"/>
    </row>
    <row r="1921" spans="1:16" x14ac:dyDescent="0.3">
      <c r="A1921" s="1" t="s">
        <v>6</v>
      </c>
      <c r="B1921" s="1">
        <v>90</v>
      </c>
      <c r="C1921" s="2">
        <v>44641.365277777775</v>
      </c>
      <c r="D1921" s="1" t="s">
        <v>9</v>
      </c>
      <c r="E1921" s="1" t="s">
        <v>118</v>
      </c>
      <c r="F1921" s="1" t="s">
        <v>119</v>
      </c>
      <c r="G1921" s="1" t="s">
        <v>143</v>
      </c>
      <c r="M1921" s="6">
        <f t="shared" si="58"/>
        <v>44641</v>
      </c>
      <c r="N1921" s="7">
        <f t="shared" si="59"/>
        <v>44641.365277777775</v>
      </c>
      <c r="O1921" s="7"/>
      <c r="P1921" s="7"/>
    </row>
    <row r="1922" spans="1:16" x14ac:dyDescent="0.3">
      <c r="A1922" s="1" t="s">
        <v>6</v>
      </c>
      <c r="B1922" s="1">
        <v>88</v>
      </c>
      <c r="C1922" s="2">
        <v>44641.368750000001</v>
      </c>
      <c r="D1922" s="1" t="s">
        <v>9</v>
      </c>
      <c r="E1922" s="1" t="s">
        <v>118</v>
      </c>
      <c r="F1922" s="1" t="s">
        <v>119</v>
      </c>
      <c r="G1922" s="1" t="s">
        <v>143</v>
      </c>
      <c r="M1922" s="6">
        <f t="shared" si="58"/>
        <v>44641</v>
      </c>
      <c r="N1922" s="7">
        <f t="shared" si="59"/>
        <v>44641.368750000001</v>
      </c>
      <c r="O1922" s="7"/>
      <c r="P1922" s="7"/>
    </row>
    <row r="1923" spans="1:16" x14ac:dyDescent="0.3">
      <c r="A1923" s="1" t="s">
        <v>6</v>
      </c>
      <c r="B1923" s="1">
        <v>81</v>
      </c>
      <c r="C1923" s="2">
        <v>44641.370196759257</v>
      </c>
      <c r="D1923" s="1" t="s">
        <v>9</v>
      </c>
      <c r="E1923" s="1" t="s">
        <v>118</v>
      </c>
      <c r="F1923" s="1" t="s">
        <v>119</v>
      </c>
      <c r="G1923" s="1" t="s">
        <v>143</v>
      </c>
      <c r="M1923" s="6">
        <f t="shared" ref="M1923:M1986" si="60">VALUE(TEXT(C1923,0))</f>
        <v>44641</v>
      </c>
      <c r="N1923" s="7">
        <f t="shared" ref="N1923:N1986" si="61">C1923</f>
        <v>44641.370196759257</v>
      </c>
      <c r="O1923" s="7"/>
      <c r="P1923" s="7"/>
    </row>
    <row r="1924" spans="1:16" x14ac:dyDescent="0.3">
      <c r="A1924" s="1" t="s">
        <v>6</v>
      </c>
      <c r="B1924" s="1">
        <v>77</v>
      </c>
      <c r="C1924" s="2">
        <v>44641.37222222222</v>
      </c>
      <c r="D1924" s="1" t="s">
        <v>116</v>
      </c>
      <c r="E1924" s="1" t="s">
        <v>118</v>
      </c>
      <c r="F1924" s="1" t="s">
        <v>119</v>
      </c>
      <c r="G1924" s="1" t="s">
        <v>143</v>
      </c>
      <c r="M1924" s="6">
        <f t="shared" si="60"/>
        <v>44641</v>
      </c>
      <c r="N1924" s="7">
        <f t="shared" si="61"/>
        <v>44641.37222222222</v>
      </c>
      <c r="O1924" s="7"/>
      <c r="P1924" s="7"/>
    </row>
    <row r="1925" spans="1:16" x14ac:dyDescent="0.3">
      <c r="A1925" s="1" t="s">
        <v>6</v>
      </c>
      <c r="B1925" s="1">
        <v>78</v>
      </c>
      <c r="C1925" s="2">
        <v>44641.375694444447</v>
      </c>
      <c r="D1925" s="1" t="s">
        <v>116</v>
      </c>
      <c r="E1925" s="1" t="s">
        <v>118</v>
      </c>
      <c r="F1925" s="1" t="s">
        <v>119</v>
      </c>
      <c r="G1925" s="1" t="s">
        <v>143</v>
      </c>
      <c r="M1925" s="6">
        <f t="shared" si="60"/>
        <v>44641</v>
      </c>
      <c r="N1925" s="7">
        <f t="shared" si="61"/>
        <v>44641.375694444447</v>
      </c>
      <c r="O1925" s="7"/>
      <c r="P1925" s="7"/>
    </row>
    <row r="1926" spans="1:16" x14ac:dyDescent="0.3">
      <c r="A1926" s="1" t="s">
        <v>6</v>
      </c>
      <c r="B1926" s="1">
        <v>77</v>
      </c>
      <c r="C1926" s="2">
        <v>44641.379166666666</v>
      </c>
      <c r="D1926" s="1" t="s">
        <v>116</v>
      </c>
      <c r="E1926" s="1" t="s">
        <v>118</v>
      </c>
      <c r="F1926" s="1" t="s">
        <v>119</v>
      </c>
      <c r="G1926" s="1" t="s">
        <v>143</v>
      </c>
      <c r="M1926" s="6">
        <f t="shared" si="60"/>
        <v>44641</v>
      </c>
      <c r="N1926" s="7">
        <f t="shared" si="61"/>
        <v>44641.379166666666</v>
      </c>
      <c r="O1926" s="7"/>
      <c r="P1926" s="7"/>
    </row>
    <row r="1927" spans="1:16" x14ac:dyDescent="0.3">
      <c r="A1927" s="1" t="s">
        <v>6</v>
      </c>
      <c r="B1927" s="1">
        <v>75</v>
      </c>
      <c r="C1927" s="2">
        <v>44641.382638888892</v>
      </c>
      <c r="D1927" s="1" t="s">
        <v>116</v>
      </c>
      <c r="E1927" s="1" t="s">
        <v>118</v>
      </c>
      <c r="F1927" s="1" t="s">
        <v>119</v>
      </c>
      <c r="G1927" s="1" t="s">
        <v>143</v>
      </c>
      <c r="M1927" s="6">
        <f t="shared" si="60"/>
        <v>44641</v>
      </c>
      <c r="N1927" s="7">
        <f t="shared" si="61"/>
        <v>44641.382638888892</v>
      </c>
      <c r="O1927" s="7"/>
      <c r="P1927" s="7"/>
    </row>
    <row r="1928" spans="1:16" x14ac:dyDescent="0.3">
      <c r="A1928" s="1" t="s">
        <v>6</v>
      </c>
      <c r="B1928" s="1">
        <v>66</v>
      </c>
      <c r="C1928" s="2">
        <v>44641.386111111111</v>
      </c>
      <c r="D1928" s="1" t="s">
        <v>116</v>
      </c>
      <c r="E1928" s="1" t="s">
        <v>118</v>
      </c>
      <c r="F1928" s="1" t="s">
        <v>119</v>
      </c>
      <c r="G1928" s="1" t="s">
        <v>143</v>
      </c>
      <c r="M1928" s="6">
        <f t="shared" si="60"/>
        <v>44641</v>
      </c>
      <c r="N1928" s="7">
        <f t="shared" si="61"/>
        <v>44641.386111111111</v>
      </c>
      <c r="O1928" s="7"/>
      <c r="P1928" s="7"/>
    </row>
    <row r="1929" spans="1:16" x14ac:dyDescent="0.3">
      <c r="A1929" s="1" t="s">
        <v>6</v>
      </c>
      <c r="B1929" s="1">
        <v>80</v>
      </c>
      <c r="C1929" s="2">
        <v>44641.38958333333</v>
      </c>
      <c r="D1929" s="1" t="s">
        <v>116</v>
      </c>
      <c r="E1929" s="1" t="s">
        <v>118</v>
      </c>
      <c r="F1929" s="1" t="s">
        <v>119</v>
      </c>
      <c r="G1929" s="1" t="s">
        <v>143</v>
      </c>
      <c r="M1929" s="6">
        <f t="shared" si="60"/>
        <v>44641</v>
      </c>
      <c r="N1929" s="7">
        <f t="shared" si="61"/>
        <v>44641.38958333333</v>
      </c>
      <c r="O1929" s="7"/>
      <c r="P1929" s="7"/>
    </row>
    <row r="1930" spans="1:16" x14ac:dyDescent="0.3">
      <c r="A1930" s="1" t="s">
        <v>6</v>
      </c>
      <c r="B1930" s="1">
        <v>77</v>
      </c>
      <c r="C1930" s="2">
        <v>44641.393055555556</v>
      </c>
      <c r="D1930" s="1" t="s">
        <v>116</v>
      </c>
      <c r="E1930" s="1" t="s">
        <v>118</v>
      </c>
      <c r="F1930" s="1" t="s">
        <v>119</v>
      </c>
      <c r="G1930" s="1" t="s">
        <v>143</v>
      </c>
      <c r="M1930" s="6">
        <f t="shared" si="60"/>
        <v>44641</v>
      </c>
      <c r="N1930" s="7">
        <f t="shared" si="61"/>
        <v>44641.393055555556</v>
      </c>
      <c r="O1930" s="7"/>
      <c r="P1930" s="7"/>
    </row>
    <row r="1931" spans="1:16" x14ac:dyDescent="0.3">
      <c r="A1931" s="1" t="s">
        <v>6</v>
      </c>
      <c r="B1931" s="1">
        <v>83</v>
      </c>
      <c r="C1931" s="2">
        <v>44641.396527777775</v>
      </c>
      <c r="D1931" s="1" t="s">
        <v>116</v>
      </c>
      <c r="E1931" s="1" t="s">
        <v>118</v>
      </c>
      <c r="F1931" s="1" t="s">
        <v>119</v>
      </c>
      <c r="G1931" s="1" t="s">
        <v>143</v>
      </c>
      <c r="M1931" s="6">
        <f t="shared" si="60"/>
        <v>44641</v>
      </c>
      <c r="N1931" s="7">
        <f t="shared" si="61"/>
        <v>44641.396527777775</v>
      </c>
      <c r="O1931" s="7"/>
      <c r="P1931" s="7"/>
    </row>
    <row r="1932" spans="1:16" x14ac:dyDescent="0.3">
      <c r="A1932" s="1" t="s">
        <v>6</v>
      </c>
      <c r="B1932" s="1">
        <v>81</v>
      </c>
      <c r="C1932" s="2">
        <v>44641.399375000001</v>
      </c>
      <c r="D1932" s="1" t="s">
        <v>116</v>
      </c>
      <c r="E1932" s="1" t="s">
        <v>118</v>
      </c>
      <c r="F1932" s="1" t="s">
        <v>119</v>
      </c>
      <c r="G1932" s="1" t="s">
        <v>143</v>
      </c>
      <c r="M1932" s="6">
        <f t="shared" si="60"/>
        <v>44641</v>
      </c>
      <c r="N1932" s="7">
        <f t="shared" si="61"/>
        <v>44641.399375000001</v>
      </c>
      <c r="O1932" s="7"/>
      <c r="P1932" s="7"/>
    </row>
    <row r="1933" spans="1:16" x14ac:dyDescent="0.3">
      <c r="A1933" s="1" t="s">
        <v>6</v>
      </c>
      <c r="B1933" s="1">
        <v>79</v>
      </c>
      <c r="C1933" s="2">
        <v>44641.4</v>
      </c>
      <c r="D1933" s="1" t="s">
        <v>116</v>
      </c>
      <c r="E1933" s="1" t="s">
        <v>118</v>
      </c>
      <c r="F1933" s="1" t="s">
        <v>119</v>
      </c>
      <c r="G1933" s="1" t="s">
        <v>143</v>
      </c>
      <c r="M1933" s="6">
        <f t="shared" si="60"/>
        <v>44641</v>
      </c>
      <c r="N1933" s="7">
        <f t="shared" si="61"/>
        <v>44641.4</v>
      </c>
      <c r="O1933" s="7"/>
      <c r="P1933" s="7"/>
    </row>
    <row r="1934" spans="1:16" x14ac:dyDescent="0.3">
      <c r="A1934" s="1" t="s">
        <v>6</v>
      </c>
      <c r="B1934" s="1">
        <v>80</v>
      </c>
      <c r="C1934" s="2">
        <v>44641.400196759256</v>
      </c>
      <c r="D1934" s="1" t="s">
        <v>116</v>
      </c>
      <c r="E1934" s="1" t="s">
        <v>118</v>
      </c>
      <c r="F1934" s="1" t="s">
        <v>119</v>
      </c>
      <c r="G1934" s="1" t="s">
        <v>143</v>
      </c>
      <c r="M1934" s="6">
        <f t="shared" si="60"/>
        <v>44641</v>
      </c>
      <c r="N1934" s="7">
        <f t="shared" si="61"/>
        <v>44641.400196759256</v>
      </c>
      <c r="O1934" s="7"/>
      <c r="P1934" s="7"/>
    </row>
    <row r="1935" spans="1:16" x14ac:dyDescent="0.3">
      <c r="A1935" s="1" t="s">
        <v>6</v>
      </c>
      <c r="B1935" s="1">
        <v>80</v>
      </c>
      <c r="C1935" s="2">
        <v>44641.40347222222</v>
      </c>
      <c r="D1935" s="1" t="s">
        <v>116</v>
      </c>
      <c r="E1935" s="1" t="s">
        <v>118</v>
      </c>
      <c r="F1935" s="1" t="s">
        <v>119</v>
      </c>
      <c r="G1935" s="1" t="s">
        <v>143</v>
      </c>
      <c r="M1935" s="6">
        <f t="shared" si="60"/>
        <v>44641</v>
      </c>
      <c r="N1935" s="7">
        <f t="shared" si="61"/>
        <v>44641.40347222222</v>
      </c>
      <c r="O1935" s="7"/>
      <c r="P1935" s="7"/>
    </row>
    <row r="1936" spans="1:16" x14ac:dyDescent="0.3">
      <c r="A1936" s="1" t="s">
        <v>6</v>
      </c>
      <c r="B1936" s="1">
        <v>86</v>
      </c>
      <c r="C1936" s="2">
        <v>44641.406539351854</v>
      </c>
      <c r="D1936" s="1" t="s">
        <v>116</v>
      </c>
      <c r="E1936" s="1" t="s">
        <v>118</v>
      </c>
      <c r="F1936" s="1" t="s">
        <v>119</v>
      </c>
      <c r="G1936" s="1" t="s">
        <v>143</v>
      </c>
      <c r="M1936" s="6">
        <f t="shared" si="60"/>
        <v>44641</v>
      </c>
      <c r="N1936" s="7">
        <f t="shared" si="61"/>
        <v>44641.406539351854</v>
      </c>
      <c r="O1936" s="7"/>
      <c r="P1936" s="7"/>
    </row>
    <row r="1937" spans="1:16" x14ac:dyDescent="0.3">
      <c r="A1937" s="1" t="s">
        <v>6</v>
      </c>
      <c r="B1937" s="1">
        <v>84</v>
      </c>
      <c r="C1937" s="2">
        <v>44641.406944444447</v>
      </c>
      <c r="D1937" s="1" t="s">
        <v>116</v>
      </c>
      <c r="E1937" s="1" t="s">
        <v>118</v>
      </c>
      <c r="F1937" s="1" t="s">
        <v>119</v>
      </c>
      <c r="G1937" s="1" t="s">
        <v>143</v>
      </c>
      <c r="M1937" s="6">
        <f t="shared" si="60"/>
        <v>44641</v>
      </c>
      <c r="N1937" s="7">
        <f t="shared" si="61"/>
        <v>44641.406944444447</v>
      </c>
      <c r="O1937" s="7"/>
      <c r="P1937" s="7"/>
    </row>
    <row r="1938" spans="1:16" x14ac:dyDescent="0.3">
      <c r="A1938" s="1" t="s">
        <v>6</v>
      </c>
      <c r="B1938" s="1">
        <v>79</v>
      </c>
      <c r="C1938" s="2">
        <v>44641.410416666666</v>
      </c>
      <c r="D1938" s="1" t="s">
        <v>116</v>
      </c>
      <c r="E1938" s="1" t="s">
        <v>118</v>
      </c>
      <c r="F1938" s="1" t="s">
        <v>119</v>
      </c>
      <c r="G1938" s="1" t="s">
        <v>143</v>
      </c>
      <c r="M1938" s="6">
        <f t="shared" si="60"/>
        <v>44641</v>
      </c>
      <c r="N1938" s="7">
        <f t="shared" si="61"/>
        <v>44641.410416666666</v>
      </c>
      <c r="O1938" s="7"/>
      <c r="P1938" s="7"/>
    </row>
    <row r="1939" spans="1:16" x14ac:dyDescent="0.3">
      <c r="A1939" s="1" t="s">
        <v>6</v>
      </c>
      <c r="B1939" s="1">
        <v>80</v>
      </c>
      <c r="C1939" s="2">
        <v>44641.413888888892</v>
      </c>
      <c r="D1939" s="1" t="s">
        <v>116</v>
      </c>
      <c r="E1939" s="1" t="s">
        <v>118</v>
      </c>
      <c r="F1939" s="1" t="s">
        <v>119</v>
      </c>
      <c r="G1939" s="1" t="s">
        <v>143</v>
      </c>
      <c r="M1939" s="6">
        <f t="shared" si="60"/>
        <v>44641</v>
      </c>
      <c r="N1939" s="7">
        <f t="shared" si="61"/>
        <v>44641.413888888892</v>
      </c>
      <c r="O1939" s="7"/>
      <c r="P1939" s="7"/>
    </row>
    <row r="1940" spans="1:16" x14ac:dyDescent="0.3">
      <c r="A1940" s="1" t="s">
        <v>6</v>
      </c>
      <c r="B1940" s="1">
        <v>95</v>
      </c>
      <c r="C1940" s="2">
        <v>44641.417361111111</v>
      </c>
      <c r="D1940" s="1" t="s">
        <v>13</v>
      </c>
      <c r="E1940" s="1" t="s">
        <v>118</v>
      </c>
      <c r="F1940" s="1" t="s">
        <v>119</v>
      </c>
      <c r="G1940" s="1" t="s">
        <v>148</v>
      </c>
      <c r="M1940" s="6">
        <f t="shared" si="60"/>
        <v>44641</v>
      </c>
      <c r="N1940" s="7">
        <f t="shared" si="61"/>
        <v>44641.417361111111</v>
      </c>
      <c r="O1940" s="7"/>
      <c r="P1940" s="7"/>
    </row>
    <row r="1941" spans="1:16" x14ac:dyDescent="0.3">
      <c r="A1941" s="1" t="s">
        <v>6</v>
      </c>
      <c r="B1941" s="1">
        <v>85</v>
      </c>
      <c r="C1941" s="2">
        <v>44641.42083333333</v>
      </c>
      <c r="D1941" s="1" t="s">
        <v>13</v>
      </c>
      <c r="E1941" s="1" t="s">
        <v>118</v>
      </c>
      <c r="F1941" s="1" t="s">
        <v>119</v>
      </c>
      <c r="G1941" s="1" t="s">
        <v>148</v>
      </c>
      <c r="M1941" s="6">
        <f t="shared" si="60"/>
        <v>44641</v>
      </c>
      <c r="N1941" s="7">
        <f t="shared" si="61"/>
        <v>44641.42083333333</v>
      </c>
      <c r="O1941" s="7"/>
      <c r="P1941" s="7"/>
    </row>
    <row r="1942" spans="1:16" x14ac:dyDescent="0.3">
      <c r="A1942" s="1" t="s">
        <v>6</v>
      </c>
      <c r="B1942" s="1">
        <v>75</v>
      </c>
      <c r="C1942" s="2">
        <v>44641.424305555556</v>
      </c>
      <c r="D1942" s="1" t="s">
        <v>13</v>
      </c>
      <c r="E1942" s="1" t="s">
        <v>118</v>
      </c>
      <c r="F1942" s="1" t="s">
        <v>119</v>
      </c>
      <c r="G1942" s="1" t="s">
        <v>148</v>
      </c>
      <c r="M1942" s="6">
        <f t="shared" si="60"/>
        <v>44641</v>
      </c>
      <c r="N1942" s="7">
        <f t="shared" si="61"/>
        <v>44641.424305555556</v>
      </c>
      <c r="O1942" s="7"/>
      <c r="P1942" s="7"/>
    </row>
    <row r="1943" spans="1:16" x14ac:dyDescent="0.3">
      <c r="A1943" s="1" t="s">
        <v>6</v>
      </c>
      <c r="B1943" s="1">
        <v>88</v>
      </c>
      <c r="C1943" s="2">
        <v>44641.427777777775</v>
      </c>
      <c r="D1943" s="1" t="s">
        <v>13</v>
      </c>
      <c r="E1943" s="1" t="s">
        <v>118</v>
      </c>
      <c r="F1943" s="1" t="s">
        <v>119</v>
      </c>
      <c r="G1943" s="1" t="s">
        <v>148</v>
      </c>
      <c r="M1943" s="6">
        <f t="shared" si="60"/>
        <v>44641</v>
      </c>
      <c r="N1943" s="7">
        <f t="shared" si="61"/>
        <v>44641.427777777775</v>
      </c>
      <c r="O1943" s="7"/>
      <c r="P1943" s="7"/>
    </row>
    <row r="1944" spans="1:16" x14ac:dyDescent="0.3">
      <c r="A1944" s="1" t="s">
        <v>6</v>
      </c>
      <c r="B1944" s="1">
        <v>90</v>
      </c>
      <c r="C1944" s="2">
        <v>44641.431250000001</v>
      </c>
      <c r="D1944" s="1" t="s">
        <v>13</v>
      </c>
      <c r="E1944" s="1" t="s">
        <v>118</v>
      </c>
      <c r="F1944" s="1" t="s">
        <v>119</v>
      </c>
      <c r="G1944" s="1" t="s">
        <v>148</v>
      </c>
      <c r="M1944" s="6">
        <f t="shared" si="60"/>
        <v>44641</v>
      </c>
      <c r="N1944" s="7">
        <f t="shared" si="61"/>
        <v>44641.431250000001</v>
      </c>
      <c r="O1944" s="7"/>
      <c r="P1944" s="7"/>
    </row>
    <row r="1945" spans="1:16" x14ac:dyDescent="0.3">
      <c r="A1945" s="1" t="s">
        <v>6</v>
      </c>
      <c r="B1945" s="1">
        <v>84</v>
      </c>
      <c r="C1945" s="2">
        <v>44641.433958333335</v>
      </c>
      <c r="D1945" s="1" t="s">
        <v>13</v>
      </c>
      <c r="E1945" s="1" t="s">
        <v>118</v>
      </c>
      <c r="F1945" s="1" t="s">
        <v>119</v>
      </c>
      <c r="G1945" s="1" t="s">
        <v>148</v>
      </c>
      <c r="M1945" s="6">
        <f t="shared" si="60"/>
        <v>44641</v>
      </c>
      <c r="N1945" s="7">
        <f t="shared" si="61"/>
        <v>44641.433958333335</v>
      </c>
      <c r="O1945" s="7"/>
      <c r="P1945" s="7"/>
    </row>
    <row r="1946" spans="1:16" x14ac:dyDescent="0.3">
      <c r="A1946" s="1" t="s">
        <v>6</v>
      </c>
      <c r="B1946" s="1">
        <v>94</v>
      </c>
      <c r="C1946" s="2">
        <v>44641.43472222222</v>
      </c>
      <c r="D1946" s="1" t="s">
        <v>11</v>
      </c>
      <c r="E1946" s="1" t="s">
        <v>118</v>
      </c>
      <c r="F1946" s="1" t="s">
        <v>119</v>
      </c>
      <c r="G1946" s="1" t="s">
        <v>148</v>
      </c>
      <c r="M1946" s="6">
        <f t="shared" si="60"/>
        <v>44641</v>
      </c>
      <c r="N1946" s="7">
        <f t="shared" si="61"/>
        <v>44641.43472222222</v>
      </c>
      <c r="O1946" s="7"/>
      <c r="P1946" s="7"/>
    </row>
    <row r="1947" spans="1:16" x14ac:dyDescent="0.3">
      <c r="A1947" s="1" t="s">
        <v>6</v>
      </c>
      <c r="B1947" s="1">
        <v>85</v>
      </c>
      <c r="C1947" s="2">
        <v>44641.436192129629</v>
      </c>
      <c r="D1947" s="1" t="s">
        <v>11</v>
      </c>
      <c r="E1947" s="1" t="s">
        <v>118</v>
      </c>
      <c r="F1947" s="1" t="s">
        <v>119</v>
      </c>
      <c r="G1947" s="1" t="s">
        <v>148</v>
      </c>
      <c r="M1947" s="6">
        <f t="shared" si="60"/>
        <v>44641</v>
      </c>
      <c r="N1947" s="7">
        <f t="shared" si="61"/>
        <v>44641.436192129629</v>
      </c>
      <c r="O1947" s="7"/>
      <c r="P1947" s="7"/>
    </row>
    <row r="1948" spans="1:16" x14ac:dyDescent="0.3">
      <c r="A1948" s="1" t="s">
        <v>6</v>
      </c>
      <c r="B1948" s="1">
        <v>87</v>
      </c>
      <c r="C1948" s="2">
        <v>44641.437731481485</v>
      </c>
      <c r="D1948" s="1" t="s">
        <v>11</v>
      </c>
      <c r="E1948" s="1" t="s">
        <v>118</v>
      </c>
      <c r="F1948" s="1" t="s">
        <v>119</v>
      </c>
      <c r="G1948" s="1" t="s">
        <v>148</v>
      </c>
      <c r="M1948" s="6">
        <f t="shared" si="60"/>
        <v>44641</v>
      </c>
      <c r="N1948" s="7">
        <f t="shared" si="61"/>
        <v>44641.437731481485</v>
      </c>
      <c r="O1948" s="7"/>
      <c r="P1948" s="7"/>
    </row>
    <row r="1949" spans="1:16" x14ac:dyDescent="0.3">
      <c r="A1949" s="1" t="s">
        <v>6</v>
      </c>
      <c r="B1949" s="1">
        <v>67</v>
      </c>
      <c r="C1949" s="2">
        <v>44641.437858796293</v>
      </c>
      <c r="D1949" s="1" t="s">
        <v>10</v>
      </c>
      <c r="E1949" s="1" t="s">
        <v>118</v>
      </c>
      <c r="F1949" s="1" t="s">
        <v>119</v>
      </c>
      <c r="G1949" s="1" t="s">
        <v>148</v>
      </c>
      <c r="M1949" s="6">
        <f t="shared" si="60"/>
        <v>44641</v>
      </c>
      <c r="N1949" s="7">
        <f t="shared" si="61"/>
        <v>44641.437858796293</v>
      </c>
      <c r="O1949" s="7"/>
      <c r="P1949" s="7"/>
    </row>
    <row r="1950" spans="1:16" x14ac:dyDescent="0.3">
      <c r="A1950" s="1" t="s">
        <v>6</v>
      </c>
      <c r="B1950" s="1">
        <v>74</v>
      </c>
      <c r="C1950" s="2">
        <v>44641.438194444447</v>
      </c>
      <c r="D1950" s="1" t="s">
        <v>10</v>
      </c>
      <c r="E1950" s="1" t="s">
        <v>118</v>
      </c>
      <c r="F1950" s="1" t="s">
        <v>119</v>
      </c>
      <c r="G1950" s="1" t="s">
        <v>148</v>
      </c>
      <c r="M1950" s="6">
        <f t="shared" si="60"/>
        <v>44641</v>
      </c>
      <c r="N1950" s="7">
        <f t="shared" si="61"/>
        <v>44641.438194444447</v>
      </c>
      <c r="O1950" s="7"/>
      <c r="P1950" s="7"/>
    </row>
    <row r="1951" spans="1:16" x14ac:dyDescent="0.3">
      <c r="A1951" s="1" t="s">
        <v>6</v>
      </c>
      <c r="B1951" s="1">
        <v>66</v>
      </c>
      <c r="C1951" s="2">
        <v>44641.441666666666</v>
      </c>
      <c r="D1951" s="1" t="s">
        <v>10</v>
      </c>
      <c r="E1951" s="1" t="s">
        <v>118</v>
      </c>
      <c r="F1951" s="1" t="s">
        <v>119</v>
      </c>
      <c r="G1951" s="1" t="s">
        <v>148</v>
      </c>
      <c r="M1951" s="6">
        <f t="shared" si="60"/>
        <v>44641</v>
      </c>
      <c r="N1951" s="7">
        <f t="shared" si="61"/>
        <v>44641.441666666666</v>
      </c>
      <c r="O1951" s="7"/>
      <c r="P1951" s="7"/>
    </row>
    <row r="1952" spans="1:16" x14ac:dyDescent="0.3">
      <c r="A1952" s="1" t="s">
        <v>6</v>
      </c>
      <c r="B1952" s="1">
        <v>89</v>
      </c>
      <c r="C1952" s="2">
        <v>44641.445138888892</v>
      </c>
      <c r="D1952" s="1" t="s">
        <v>10</v>
      </c>
      <c r="E1952" s="1" t="s">
        <v>118</v>
      </c>
      <c r="F1952" s="1" t="s">
        <v>119</v>
      </c>
      <c r="G1952" s="1" t="s">
        <v>148</v>
      </c>
      <c r="M1952" s="6">
        <f t="shared" si="60"/>
        <v>44641</v>
      </c>
      <c r="N1952" s="7">
        <f t="shared" si="61"/>
        <v>44641.445138888892</v>
      </c>
      <c r="O1952" s="7"/>
      <c r="P1952" s="7"/>
    </row>
    <row r="1953" spans="1:16" x14ac:dyDescent="0.3">
      <c r="A1953" s="1" t="s">
        <v>6</v>
      </c>
      <c r="B1953" s="1">
        <v>80</v>
      </c>
      <c r="C1953" s="2">
        <v>44641.448611111111</v>
      </c>
      <c r="D1953" s="1" t="s">
        <v>10</v>
      </c>
      <c r="E1953" s="1" t="s">
        <v>118</v>
      </c>
      <c r="F1953" s="1" t="s">
        <v>119</v>
      </c>
      <c r="G1953" s="1" t="s">
        <v>148</v>
      </c>
      <c r="M1953" s="6">
        <f t="shared" si="60"/>
        <v>44641</v>
      </c>
      <c r="N1953" s="7">
        <f t="shared" si="61"/>
        <v>44641.448611111111</v>
      </c>
      <c r="O1953" s="7"/>
      <c r="P1953" s="7"/>
    </row>
    <row r="1954" spans="1:16" x14ac:dyDescent="0.3">
      <c r="A1954" s="1" t="s">
        <v>6</v>
      </c>
      <c r="B1954" s="1">
        <v>90</v>
      </c>
      <c r="C1954" s="2">
        <v>44641.448981481481</v>
      </c>
      <c r="D1954" s="1" t="s">
        <v>10</v>
      </c>
      <c r="E1954" s="1" t="s">
        <v>118</v>
      </c>
      <c r="F1954" s="1" t="s">
        <v>119</v>
      </c>
      <c r="G1954" s="1" t="s">
        <v>148</v>
      </c>
      <c r="M1954" s="6">
        <f t="shared" si="60"/>
        <v>44641</v>
      </c>
      <c r="N1954" s="7">
        <f t="shared" si="61"/>
        <v>44641.448981481481</v>
      </c>
      <c r="O1954" s="7"/>
      <c r="P1954" s="7"/>
    </row>
    <row r="1955" spans="1:16" x14ac:dyDescent="0.3">
      <c r="A1955" s="1" t="s">
        <v>6</v>
      </c>
      <c r="B1955" s="1">
        <v>82</v>
      </c>
      <c r="C1955" s="2">
        <v>44641.449953703705</v>
      </c>
      <c r="D1955" s="1" t="s">
        <v>10</v>
      </c>
      <c r="E1955" s="1" t="s">
        <v>118</v>
      </c>
      <c r="F1955" s="1" t="s">
        <v>119</v>
      </c>
      <c r="G1955" s="1" t="s">
        <v>148</v>
      </c>
      <c r="M1955" s="6">
        <f t="shared" si="60"/>
        <v>44641</v>
      </c>
      <c r="N1955" s="7">
        <f t="shared" si="61"/>
        <v>44641.449953703705</v>
      </c>
      <c r="O1955" s="7"/>
      <c r="P1955" s="7"/>
    </row>
    <row r="1956" spans="1:16" x14ac:dyDescent="0.3">
      <c r="A1956" s="1" t="s">
        <v>6</v>
      </c>
      <c r="B1956" s="1">
        <v>79</v>
      </c>
      <c r="C1956" s="2">
        <v>44641.45107638889</v>
      </c>
      <c r="D1956" s="1" t="s">
        <v>10</v>
      </c>
      <c r="E1956" s="1" t="s">
        <v>118</v>
      </c>
      <c r="F1956" s="1" t="s">
        <v>119</v>
      </c>
      <c r="G1956" s="1" t="s">
        <v>148</v>
      </c>
      <c r="M1956" s="6">
        <f t="shared" si="60"/>
        <v>44641</v>
      </c>
      <c r="N1956" s="7">
        <f t="shared" si="61"/>
        <v>44641.45107638889</v>
      </c>
      <c r="O1956" s="7"/>
      <c r="P1956" s="7"/>
    </row>
    <row r="1957" spans="1:16" x14ac:dyDescent="0.3">
      <c r="A1957" s="1" t="s">
        <v>6</v>
      </c>
      <c r="B1957" s="1">
        <v>78</v>
      </c>
      <c r="C1957" s="2">
        <v>44641.45208333333</v>
      </c>
      <c r="D1957" s="1" t="s">
        <v>10</v>
      </c>
      <c r="E1957" s="1" t="s">
        <v>118</v>
      </c>
      <c r="F1957" s="1" t="s">
        <v>119</v>
      </c>
      <c r="G1957" s="1" t="s">
        <v>148</v>
      </c>
      <c r="M1957" s="6">
        <f t="shared" si="60"/>
        <v>44641</v>
      </c>
      <c r="N1957" s="7">
        <f t="shared" si="61"/>
        <v>44641.45208333333</v>
      </c>
      <c r="O1957" s="7"/>
      <c r="P1957" s="7"/>
    </row>
    <row r="1958" spans="1:16" x14ac:dyDescent="0.3">
      <c r="A1958" s="1" t="s">
        <v>6</v>
      </c>
      <c r="B1958" s="1">
        <v>77</v>
      </c>
      <c r="C1958" s="2">
        <v>44641.455555555556</v>
      </c>
      <c r="D1958" s="1" t="s">
        <v>10</v>
      </c>
      <c r="E1958" s="1" t="s">
        <v>118</v>
      </c>
      <c r="F1958" s="1" t="s">
        <v>119</v>
      </c>
      <c r="G1958" s="1" t="s">
        <v>148</v>
      </c>
      <c r="M1958" s="6">
        <f t="shared" si="60"/>
        <v>44641</v>
      </c>
      <c r="N1958" s="7">
        <f t="shared" si="61"/>
        <v>44641.455555555556</v>
      </c>
      <c r="O1958" s="7"/>
      <c r="P1958" s="7"/>
    </row>
    <row r="1959" spans="1:16" x14ac:dyDescent="0.3">
      <c r="A1959" s="1" t="s">
        <v>6</v>
      </c>
      <c r="B1959" s="1">
        <v>76</v>
      </c>
      <c r="C1959" s="2">
        <v>44641.459027777775</v>
      </c>
      <c r="D1959" s="1" t="s">
        <v>10</v>
      </c>
      <c r="E1959" s="1" t="s">
        <v>118</v>
      </c>
      <c r="F1959" s="1" t="s">
        <v>119</v>
      </c>
      <c r="G1959" s="1" t="s">
        <v>148</v>
      </c>
      <c r="M1959" s="6">
        <f t="shared" si="60"/>
        <v>44641</v>
      </c>
      <c r="N1959" s="7">
        <f t="shared" si="61"/>
        <v>44641.459027777775</v>
      </c>
      <c r="O1959" s="7"/>
      <c r="P1959" s="7"/>
    </row>
    <row r="1960" spans="1:16" x14ac:dyDescent="0.3">
      <c r="A1960" s="1" t="s">
        <v>6</v>
      </c>
      <c r="B1960" s="1">
        <v>86</v>
      </c>
      <c r="C1960" s="2">
        <v>44641.46197916667</v>
      </c>
      <c r="D1960" s="1" t="s">
        <v>8</v>
      </c>
      <c r="E1960" s="1" t="s">
        <v>118</v>
      </c>
      <c r="F1960" s="1" t="s">
        <v>119</v>
      </c>
      <c r="G1960" s="1" t="s">
        <v>148</v>
      </c>
      <c r="M1960" s="6">
        <f t="shared" si="60"/>
        <v>44641</v>
      </c>
      <c r="N1960" s="7">
        <f t="shared" si="61"/>
        <v>44641.46197916667</v>
      </c>
      <c r="O1960" s="7"/>
      <c r="P1960" s="7"/>
    </row>
    <row r="1961" spans="1:16" x14ac:dyDescent="0.3">
      <c r="A1961" s="1" t="s">
        <v>6</v>
      </c>
      <c r="B1961" s="1">
        <v>94</v>
      </c>
      <c r="C1961" s="2">
        <v>44641.462500000001</v>
      </c>
      <c r="D1961" s="1" t="s">
        <v>8</v>
      </c>
      <c r="E1961" s="1" t="s">
        <v>118</v>
      </c>
      <c r="F1961" s="1" t="s">
        <v>119</v>
      </c>
      <c r="G1961" s="1" t="s">
        <v>148</v>
      </c>
      <c r="M1961" s="6">
        <f t="shared" si="60"/>
        <v>44641</v>
      </c>
      <c r="N1961" s="7">
        <f t="shared" si="61"/>
        <v>44641.462500000001</v>
      </c>
      <c r="O1961" s="7"/>
      <c r="P1961" s="7"/>
    </row>
    <row r="1962" spans="1:16" x14ac:dyDescent="0.3">
      <c r="A1962" s="1" t="s">
        <v>6</v>
      </c>
      <c r="B1962" s="1">
        <v>87</v>
      </c>
      <c r="C1962" s="2">
        <v>44641.46597222222</v>
      </c>
      <c r="D1962" s="1" t="s">
        <v>9</v>
      </c>
      <c r="E1962" s="1" t="s">
        <v>118</v>
      </c>
      <c r="F1962" s="1" t="s">
        <v>119</v>
      </c>
      <c r="G1962" s="1" t="s">
        <v>148</v>
      </c>
      <c r="M1962" s="6">
        <f t="shared" si="60"/>
        <v>44641</v>
      </c>
      <c r="N1962" s="7">
        <f t="shared" si="61"/>
        <v>44641.46597222222</v>
      </c>
      <c r="O1962" s="7"/>
      <c r="P1962" s="7"/>
    </row>
    <row r="1963" spans="1:16" x14ac:dyDescent="0.3">
      <c r="A1963" s="1" t="s">
        <v>6</v>
      </c>
      <c r="B1963" s="1">
        <v>87</v>
      </c>
      <c r="C1963" s="2">
        <v>44641.468668981484</v>
      </c>
      <c r="D1963" s="1" t="s">
        <v>9</v>
      </c>
      <c r="E1963" s="1" t="s">
        <v>118</v>
      </c>
      <c r="F1963" s="1" t="s">
        <v>119</v>
      </c>
      <c r="G1963" s="1" t="s">
        <v>148</v>
      </c>
      <c r="M1963" s="6">
        <f t="shared" si="60"/>
        <v>44641</v>
      </c>
      <c r="N1963" s="7">
        <f t="shared" si="61"/>
        <v>44641.468668981484</v>
      </c>
      <c r="O1963" s="7"/>
      <c r="P1963" s="7"/>
    </row>
    <row r="1964" spans="1:16" x14ac:dyDescent="0.3">
      <c r="A1964" s="1" t="s">
        <v>6</v>
      </c>
      <c r="B1964" s="1">
        <v>85</v>
      </c>
      <c r="C1964" s="2">
        <v>44641.469166666669</v>
      </c>
      <c r="D1964" s="1" t="s">
        <v>9</v>
      </c>
      <c r="E1964" s="1" t="s">
        <v>118</v>
      </c>
      <c r="F1964" s="1" t="s">
        <v>119</v>
      </c>
      <c r="G1964" s="1" t="s">
        <v>148</v>
      </c>
      <c r="M1964" s="6">
        <f t="shared" si="60"/>
        <v>44641</v>
      </c>
      <c r="N1964" s="7">
        <f t="shared" si="61"/>
        <v>44641.469166666669</v>
      </c>
      <c r="O1964" s="7"/>
      <c r="P1964" s="7"/>
    </row>
    <row r="1965" spans="1:16" x14ac:dyDescent="0.3">
      <c r="A1965" s="1" t="s">
        <v>6</v>
      </c>
      <c r="B1965" s="1">
        <v>81</v>
      </c>
      <c r="C1965" s="2">
        <v>44641.469444444447</v>
      </c>
      <c r="D1965" s="1" t="s">
        <v>9</v>
      </c>
      <c r="E1965" s="1" t="s">
        <v>118</v>
      </c>
      <c r="F1965" s="1" t="s">
        <v>119</v>
      </c>
      <c r="G1965" s="1" t="s">
        <v>148</v>
      </c>
      <c r="M1965" s="6">
        <f t="shared" si="60"/>
        <v>44641</v>
      </c>
      <c r="N1965" s="7">
        <f t="shared" si="61"/>
        <v>44641.469444444447</v>
      </c>
      <c r="O1965" s="7"/>
      <c r="P1965" s="7"/>
    </row>
    <row r="1966" spans="1:16" x14ac:dyDescent="0.3">
      <c r="A1966" s="1" t="s">
        <v>6</v>
      </c>
      <c r="B1966" s="1">
        <v>80</v>
      </c>
      <c r="C1966" s="2">
        <v>44641.472916666666</v>
      </c>
      <c r="D1966" s="1" t="s">
        <v>9</v>
      </c>
      <c r="E1966" s="1" t="s">
        <v>118</v>
      </c>
      <c r="F1966" s="1" t="s">
        <v>119</v>
      </c>
      <c r="G1966" s="1" t="s">
        <v>148</v>
      </c>
      <c r="M1966" s="6">
        <f t="shared" si="60"/>
        <v>44641</v>
      </c>
      <c r="N1966" s="7">
        <f t="shared" si="61"/>
        <v>44641.472916666666</v>
      </c>
      <c r="O1966" s="7"/>
      <c r="P1966" s="7"/>
    </row>
    <row r="1967" spans="1:16" x14ac:dyDescent="0.3">
      <c r="A1967" s="1" t="s">
        <v>6</v>
      </c>
      <c r="B1967" s="1">
        <v>77</v>
      </c>
      <c r="C1967" s="2">
        <v>44641.476388888892</v>
      </c>
      <c r="D1967" s="1" t="s">
        <v>122</v>
      </c>
      <c r="E1967" s="1" t="s">
        <v>118</v>
      </c>
      <c r="F1967" s="1" t="s">
        <v>119</v>
      </c>
      <c r="G1967" s="1" t="s">
        <v>148</v>
      </c>
      <c r="M1967" s="6">
        <f t="shared" si="60"/>
        <v>44641</v>
      </c>
      <c r="N1967" s="7">
        <f t="shared" si="61"/>
        <v>44641.476388888892</v>
      </c>
      <c r="O1967" s="7"/>
      <c r="P1967" s="7"/>
    </row>
    <row r="1968" spans="1:16" x14ac:dyDescent="0.3">
      <c r="A1968" s="1" t="s">
        <v>6</v>
      </c>
      <c r="B1968" s="1">
        <v>76</v>
      </c>
      <c r="C1968" s="2">
        <v>44641.479861111111</v>
      </c>
      <c r="D1968" s="1" t="s">
        <v>122</v>
      </c>
      <c r="E1968" s="1" t="s">
        <v>118</v>
      </c>
      <c r="F1968" s="1" t="s">
        <v>119</v>
      </c>
      <c r="G1968" s="1" t="s">
        <v>148</v>
      </c>
      <c r="M1968" s="6">
        <f t="shared" si="60"/>
        <v>44641</v>
      </c>
      <c r="N1968" s="7">
        <f t="shared" si="61"/>
        <v>44641.479861111111</v>
      </c>
      <c r="O1968" s="7"/>
      <c r="P1968" s="7"/>
    </row>
    <row r="1969" spans="1:16" x14ac:dyDescent="0.3">
      <c r="A1969" s="1" t="s">
        <v>6</v>
      </c>
      <c r="B1969" s="1">
        <v>76</v>
      </c>
      <c r="C1969" s="2">
        <v>44641.481446759259</v>
      </c>
      <c r="D1969" s="1" t="s">
        <v>122</v>
      </c>
      <c r="E1969" s="1" t="s">
        <v>118</v>
      </c>
      <c r="F1969" s="1" t="s">
        <v>119</v>
      </c>
      <c r="G1969" s="1" t="s">
        <v>148</v>
      </c>
      <c r="M1969" s="6">
        <f t="shared" si="60"/>
        <v>44641</v>
      </c>
      <c r="N1969" s="7">
        <f t="shared" si="61"/>
        <v>44641.481446759259</v>
      </c>
      <c r="O1969" s="7"/>
      <c r="P1969" s="7"/>
    </row>
    <row r="1970" spans="1:16" x14ac:dyDescent="0.3">
      <c r="A1970" s="1" t="s">
        <v>6</v>
      </c>
      <c r="B1970" s="1">
        <v>58</v>
      </c>
      <c r="C1970" s="2">
        <v>44641.48333333333</v>
      </c>
      <c r="D1970" s="1" t="s">
        <v>122</v>
      </c>
      <c r="E1970" s="1" t="s">
        <v>118</v>
      </c>
      <c r="F1970" s="1" t="s">
        <v>119</v>
      </c>
      <c r="G1970" s="1" t="s">
        <v>148</v>
      </c>
      <c r="M1970" s="6">
        <f t="shared" si="60"/>
        <v>44641</v>
      </c>
      <c r="N1970" s="7">
        <f t="shared" si="61"/>
        <v>44641.48333333333</v>
      </c>
      <c r="O1970" s="7"/>
      <c r="P1970" s="7"/>
    </row>
    <row r="1971" spans="1:16" x14ac:dyDescent="0.3">
      <c r="A1971" s="1" t="s">
        <v>6</v>
      </c>
      <c r="B1971" s="1">
        <v>79</v>
      </c>
      <c r="C1971" s="2">
        <v>44641.486805555556</v>
      </c>
      <c r="D1971" s="1" t="s">
        <v>122</v>
      </c>
      <c r="E1971" s="1" t="s">
        <v>118</v>
      </c>
      <c r="F1971" s="1" t="s">
        <v>119</v>
      </c>
      <c r="G1971" s="1" t="s">
        <v>148</v>
      </c>
      <c r="M1971" s="6">
        <f t="shared" si="60"/>
        <v>44641</v>
      </c>
      <c r="N1971" s="7">
        <f t="shared" si="61"/>
        <v>44641.486805555556</v>
      </c>
      <c r="O1971" s="7"/>
      <c r="P1971" s="7"/>
    </row>
    <row r="1972" spans="1:16" x14ac:dyDescent="0.3">
      <c r="A1972" s="1" t="s">
        <v>6</v>
      </c>
      <c r="B1972" s="1">
        <v>83</v>
      </c>
      <c r="C1972" s="2">
        <v>44641.490277777775</v>
      </c>
      <c r="D1972" s="1" t="s">
        <v>122</v>
      </c>
      <c r="E1972" s="1" t="s">
        <v>118</v>
      </c>
      <c r="F1972" s="1" t="s">
        <v>119</v>
      </c>
      <c r="G1972" s="1" t="s">
        <v>148</v>
      </c>
      <c r="M1972" s="6">
        <f t="shared" si="60"/>
        <v>44641</v>
      </c>
      <c r="N1972" s="7">
        <f t="shared" si="61"/>
        <v>44641.490277777775</v>
      </c>
      <c r="O1972" s="7"/>
      <c r="P1972" s="7"/>
    </row>
    <row r="1973" spans="1:16" x14ac:dyDescent="0.3">
      <c r="A1973" s="1" t="s">
        <v>6</v>
      </c>
      <c r="B1973" s="1">
        <v>72</v>
      </c>
      <c r="C1973" s="2">
        <v>44641.493750000001</v>
      </c>
      <c r="D1973" s="1" t="s">
        <v>122</v>
      </c>
      <c r="E1973" s="1" t="s">
        <v>118</v>
      </c>
      <c r="F1973" s="1" t="s">
        <v>119</v>
      </c>
      <c r="G1973" s="1" t="s">
        <v>148</v>
      </c>
      <c r="M1973" s="6">
        <f t="shared" si="60"/>
        <v>44641</v>
      </c>
      <c r="N1973" s="7">
        <f t="shared" si="61"/>
        <v>44641.493750000001</v>
      </c>
      <c r="O1973" s="7"/>
      <c r="P1973" s="7"/>
    </row>
    <row r="1974" spans="1:16" x14ac:dyDescent="0.3">
      <c r="A1974" s="1" t="s">
        <v>6</v>
      </c>
      <c r="B1974" s="1">
        <v>82</v>
      </c>
      <c r="C1974" s="2">
        <v>44641.496342592596</v>
      </c>
      <c r="D1974" s="1" t="s">
        <v>115</v>
      </c>
      <c r="E1974" s="1" t="s">
        <v>118</v>
      </c>
      <c r="F1974" s="1" t="s">
        <v>119</v>
      </c>
      <c r="G1974" s="1" t="s">
        <v>148</v>
      </c>
      <c r="M1974" s="6">
        <f t="shared" si="60"/>
        <v>44641</v>
      </c>
      <c r="N1974" s="7">
        <f t="shared" si="61"/>
        <v>44641.496342592596</v>
      </c>
      <c r="O1974" s="7"/>
      <c r="P1974" s="7"/>
    </row>
    <row r="1975" spans="1:16" x14ac:dyDescent="0.3">
      <c r="A1975" s="1" t="s">
        <v>6</v>
      </c>
      <c r="B1975" s="1">
        <v>83</v>
      </c>
      <c r="C1975" s="2">
        <v>44641.49722222222</v>
      </c>
      <c r="D1975" s="1" t="s">
        <v>115</v>
      </c>
      <c r="E1975" s="1" t="s">
        <v>118</v>
      </c>
      <c r="F1975" s="1" t="s">
        <v>119</v>
      </c>
      <c r="G1975" s="1" t="s">
        <v>148</v>
      </c>
      <c r="M1975" s="6">
        <f t="shared" si="60"/>
        <v>44641</v>
      </c>
      <c r="N1975" s="7">
        <f t="shared" si="61"/>
        <v>44641.49722222222</v>
      </c>
      <c r="O1975" s="7"/>
      <c r="P1975" s="7"/>
    </row>
    <row r="1976" spans="1:16" x14ac:dyDescent="0.3">
      <c r="A1976" s="1" t="s">
        <v>6</v>
      </c>
      <c r="B1976" s="1">
        <v>72</v>
      </c>
      <c r="C1976" s="2">
        <v>44641.500694444447</v>
      </c>
      <c r="D1976" s="1" t="s">
        <v>115</v>
      </c>
      <c r="E1976" s="1" t="s">
        <v>118</v>
      </c>
      <c r="F1976" s="1" t="s">
        <v>119</v>
      </c>
      <c r="G1976" s="1" t="s">
        <v>148</v>
      </c>
      <c r="M1976" s="6">
        <f t="shared" si="60"/>
        <v>44642</v>
      </c>
      <c r="N1976" s="7">
        <f t="shared" si="61"/>
        <v>44641.500694444447</v>
      </c>
      <c r="O1976" s="7"/>
      <c r="P1976" s="7"/>
    </row>
    <row r="1977" spans="1:16" x14ac:dyDescent="0.3">
      <c r="A1977" s="1" t="s">
        <v>6</v>
      </c>
      <c r="B1977" s="1">
        <v>78</v>
      </c>
      <c r="C1977" s="2">
        <v>44641.503310185188</v>
      </c>
      <c r="D1977" s="1" t="s">
        <v>115</v>
      </c>
      <c r="E1977" s="1" t="s">
        <v>118</v>
      </c>
      <c r="F1977" s="1" t="s">
        <v>119</v>
      </c>
      <c r="G1977" s="1" t="s">
        <v>148</v>
      </c>
      <c r="M1977" s="6">
        <f t="shared" si="60"/>
        <v>44642</v>
      </c>
      <c r="N1977" s="7">
        <f t="shared" si="61"/>
        <v>44641.503310185188</v>
      </c>
      <c r="O1977" s="7"/>
      <c r="P1977" s="7"/>
    </row>
    <row r="1978" spans="1:16" x14ac:dyDescent="0.3">
      <c r="A1978" s="1" t="s">
        <v>6</v>
      </c>
      <c r="B1978" s="1">
        <v>70</v>
      </c>
      <c r="C1978" s="2">
        <v>44641.503587962965</v>
      </c>
      <c r="D1978" s="1" t="s">
        <v>115</v>
      </c>
      <c r="E1978" s="1" t="s">
        <v>118</v>
      </c>
      <c r="F1978" s="1" t="s">
        <v>119</v>
      </c>
      <c r="G1978" s="1" t="s">
        <v>148</v>
      </c>
      <c r="M1978" s="6">
        <f t="shared" si="60"/>
        <v>44642</v>
      </c>
      <c r="N1978" s="7">
        <f t="shared" si="61"/>
        <v>44641.503587962965</v>
      </c>
      <c r="O1978" s="7"/>
      <c r="P1978" s="7"/>
    </row>
    <row r="1979" spans="1:16" x14ac:dyDescent="0.3">
      <c r="A1979" s="1" t="s">
        <v>6</v>
      </c>
      <c r="B1979" s="1">
        <v>69</v>
      </c>
      <c r="C1979" s="2">
        <v>44641.503680555557</v>
      </c>
      <c r="D1979" s="1" t="s">
        <v>115</v>
      </c>
      <c r="E1979" s="1" t="s">
        <v>118</v>
      </c>
      <c r="F1979" s="1" t="s">
        <v>119</v>
      </c>
      <c r="G1979" s="1" t="s">
        <v>148</v>
      </c>
      <c r="M1979" s="6">
        <f t="shared" si="60"/>
        <v>44642</v>
      </c>
      <c r="N1979" s="7">
        <f t="shared" si="61"/>
        <v>44641.503680555557</v>
      </c>
      <c r="O1979" s="7"/>
      <c r="P1979" s="7"/>
    </row>
    <row r="1980" spans="1:16" x14ac:dyDescent="0.3">
      <c r="A1980" s="1" t="s">
        <v>6</v>
      </c>
      <c r="B1980" s="1">
        <v>72</v>
      </c>
      <c r="C1980" s="2">
        <v>44641.503912037035</v>
      </c>
      <c r="D1980" s="1" t="s">
        <v>115</v>
      </c>
      <c r="E1980" s="1" t="s">
        <v>118</v>
      </c>
      <c r="F1980" s="1" t="s">
        <v>119</v>
      </c>
      <c r="G1980" s="1" t="s">
        <v>148</v>
      </c>
      <c r="M1980" s="6">
        <f t="shared" si="60"/>
        <v>44642</v>
      </c>
      <c r="N1980" s="7">
        <f t="shared" si="61"/>
        <v>44641.503912037035</v>
      </c>
      <c r="O1980" s="7"/>
      <c r="P1980" s="7"/>
    </row>
    <row r="1981" spans="1:16" x14ac:dyDescent="0.3">
      <c r="A1981" s="1" t="s">
        <v>6</v>
      </c>
      <c r="B1981" s="1">
        <v>67</v>
      </c>
      <c r="C1981" s="2">
        <v>44641.504178240742</v>
      </c>
      <c r="D1981" s="1" t="s">
        <v>115</v>
      </c>
      <c r="E1981" s="1" t="s">
        <v>118</v>
      </c>
      <c r="F1981" s="1" t="s">
        <v>119</v>
      </c>
      <c r="G1981" s="1" t="s">
        <v>148</v>
      </c>
      <c r="M1981" s="6">
        <f t="shared" si="60"/>
        <v>44642</v>
      </c>
      <c r="N1981" s="7">
        <f t="shared" si="61"/>
        <v>44641.504178240742</v>
      </c>
      <c r="O1981" s="7"/>
      <c r="P1981" s="7"/>
    </row>
    <row r="1982" spans="1:16" x14ac:dyDescent="0.3">
      <c r="A1982" s="1" t="s">
        <v>6</v>
      </c>
      <c r="B1982" s="1">
        <v>82</v>
      </c>
      <c r="C1982" s="2">
        <v>44641.504317129627</v>
      </c>
      <c r="D1982" s="1" t="s">
        <v>115</v>
      </c>
      <c r="E1982" s="1" t="s">
        <v>118</v>
      </c>
      <c r="F1982" s="1" t="s">
        <v>119</v>
      </c>
      <c r="G1982" s="1" t="s">
        <v>148</v>
      </c>
      <c r="M1982" s="6">
        <f t="shared" si="60"/>
        <v>44642</v>
      </c>
      <c r="N1982" s="7">
        <f t="shared" si="61"/>
        <v>44641.504317129627</v>
      </c>
      <c r="O1982" s="7"/>
      <c r="P1982" s="7"/>
    </row>
    <row r="1983" spans="1:16" x14ac:dyDescent="0.3">
      <c r="A1983" s="1" t="s">
        <v>6</v>
      </c>
      <c r="B1983" s="1">
        <v>78</v>
      </c>
      <c r="C1983" s="2">
        <v>44641.507638888892</v>
      </c>
      <c r="D1983" s="1" t="s">
        <v>115</v>
      </c>
      <c r="E1983" s="1" t="s">
        <v>118</v>
      </c>
      <c r="F1983" s="1" t="s">
        <v>119</v>
      </c>
      <c r="G1983" s="1" t="s">
        <v>148</v>
      </c>
      <c r="M1983" s="6">
        <f t="shared" si="60"/>
        <v>44642</v>
      </c>
      <c r="N1983" s="7">
        <f t="shared" si="61"/>
        <v>44641.507638888892</v>
      </c>
      <c r="O1983" s="7"/>
      <c r="P1983" s="7"/>
    </row>
    <row r="1984" spans="1:16" x14ac:dyDescent="0.3">
      <c r="A1984" s="1" t="s">
        <v>6</v>
      </c>
      <c r="B1984" s="1">
        <v>60</v>
      </c>
      <c r="C1984" s="2">
        <v>44641.511111111111</v>
      </c>
      <c r="D1984" s="1" t="s">
        <v>115</v>
      </c>
      <c r="E1984" s="1" t="s">
        <v>118</v>
      </c>
      <c r="F1984" s="1" t="s">
        <v>119</v>
      </c>
      <c r="G1984" s="1" t="s">
        <v>148</v>
      </c>
      <c r="M1984" s="6">
        <f t="shared" si="60"/>
        <v>44642</v>
      </c>
      <c r="N1984" s="7">
        <f t="shared" si="61"/>
        <v>44641.511111111111</v>
      </c>
      <c r="O1984" s="7"/>
      <c r="P1984" s="7"/>
    </row>
    <row r="1985" spans="1:16" x14ac:dyDescent="0.3">
      <c r="A1985" s="1" t="s">
        <v>6</v>
      </c>
      <c r="B1985" s="1">
        <v>102</v>
      </c>
      <c r="C1985" s="2">
        <v>44641.51458333333</v>
      </c>
      <c r="D1985" s="1" t="s">
        <v>115</v>
      </c>
      <c r="E1985" s="1" t="s">
        <v>118</v>
      </c>
      <c r="F1985" s="1" t="s">
        <v>119</v>
      </c>
      <c r="G1985" s="1" t="s">
        <v>148</v>
      </c>
      <c r="M1985" s="6">
        <f t="shared" si="60"/>
        <v>44642</v>
      </c>
      <c r="N1985" s="7">
        <f t="shared" si="61"/>
        <v>44641.51458333333</v>
      </c>
      <c r="O1985" s="7"/>
      <c r="P1985" s="7"/>
    </row>
    <row r="1986" spans="1:16" x14ac:dyDescent="0.3">
      <c r="A1986" s="1" t="s">
        <v>6</v>
      </c>
      <c r="B1986" s="1">
        <v>86</v>
      </c>
      <c r="C1986" s="2">
        <v>44641.518055555556</v>
      </c>
      <c r="D1986" s="1" t="s">
        <v>122</v>
      </c>
      <c r="E1986" s="1" t="s">
        <v>118</v>
      </c>
      <c r="F1986" s="1" t="s">
        <v>119</v>
      </c>
      <c r="G1986" s="1" t="s">
        <v>148</v>
      </c>
      <c r="M1986" s="6">
        <f t="shared" si="60"/>
        <v>44642</v>
      </c>
      <c r="N1986" s="7">
        <f t="shared" si="61"/>
        <v>44641.518055555556</v>
      </c>
      <c r="O1986" s="7"/>
      <c r="P1986" s="7"/>
    </row>
    <row r="1987" spans="1:16" x14ac:dyDescent="0.3">
      <c r="A1987" s="1" t="s">
        <v>6</v>
      </c>
      <c r="B1987" s="1">
        <v>81</v>
      </c>
      <c r="C1987" s="2">
        <v>44641.52008101852</v>
      </c>
      <c r="D1987" s="1" t="s">
        <v>122</v>
      </c>
      <c r="E1987" s="1" t="s">
        <v>118</v>
      </c>
      <c r="F1987" s="1" t="s">
        <v>119</v>
      </c>
      <c r="G1987" s="1" t="s">
        <v>148</v>
      </c>
      <c r="M1987" s="6">
        <f t="shared" ref="M1987:M2050" si="62">VALUE(TEXT(C1987,0))</f>
        <v>44642</v>
      </c>
      <c r="N1987" s="7">
        <f t="shared" ref="N1987:N2050" si="63">C1987</f>
        <v>44641.52008101852</v>
      </c>
      <c r="O1987" s="7"/>
      <c r="P1987" s="7"/>
    </row>
    <row r="1988" spans="1:16" x14ac:dyDescent="0.3">
      <c r="A1988" s="1" t="s">
        <v>6</v>
      </c>
      <c r="B1988" s="1">
        <v>77</v>
      </c>
      <c r="C1988" s="2">
        <v>44641.520995370367</v>
      </c>
      <c r="D1988" s="1" t="s">
        <v>122</v>
      </c>
      <c r="E1988" s="1" t="s">
        <v>118</v>
      </c>
      <c r="F1988" s="1" t="s">
        <v>119</v>
      </c>
      <c r="G1988" s="1" t="s">
        <v>148</v>
      </c>
      <c r="M1988" s="6">
        <f t="shared" si="62"/>
        <v>44642</v>
      </c>
      <c r="N1988" s="7">
        <f t="shared" si="63"/>
        <v>44641.520995370367</v>
      </c>
      <c r="O1988" s="7"/>
      <c r="P1988" s="7"/>
    </row>
    <row r="1989" spans="1:16" x14ac:dyDescent="0.3">
      <c r="A1989" s="1" t="s">
        <v>6</v>
      </c>
      <c r="B1989" s="1">
        <v>84</v>
      </c>
      <c r="C1989" s="2">
        <v>44641.521527777775</v>
      </c>
      <c r="D1989" s="1" t="s">
        <v>122</v>
      </c>
      <c r="E1989" s="1" t="s">
        <v>118</v>
      </c>
      <c r="F1989" s="1" t="s">
        <v>119</v>
      </c>
      <c r="G1989" s="1" t="s">
        <v>148</v>
      </c>
      <c r="M1989" s="6">
        <f t="shared" si="62"/>
        <v>44642</v>
      </c>
      <c r="N1989" s="7">
        <f t="shared" si="63"/>
        <v>44641.521527777775</v>
      </c>
      <c r="O1989" s="7"/>
      <c r="P1989" s="7"/>
    </row>
    <row r="1990" spans="1:16" x14ac:dyDescent="0.3">
      <c r="A1990" s="1" t="s">
        <v>6</v>
      </c>
      <c r="B1990" s="1">
        <v>81</v>
      </c>
      <c r="C1990" s="2">
        <v>44641.523020833331</v>
      </c>
      <c r="D1990" s="1" t="s">
        <v>122</v>
      </c>
      <c r="E1990" s="1" t="s">
        <v>118</v>
      </c>
      <c r="F1990" s="1" t="s">
        <v>119</v>
      </c>
      <c r="G1990" s="1" t="s">
        <v>148</v>
      </c>
      <c r="M1990" s="6">
        <f t="shared" si="62"/>
        <v>44642</v>
      </c>
      <c r="N1990" s="7">
        <f t="shared" si="63"/>
        <v>44641.523020833331</v>
      </c>
      <c r="O1990" s="7"/>
      <c r="P1990" s="7"/>
    </row>
    <row r="1991" spans="1:16" x14ac:dyDescent="0.3">
      <c r="A1991" s="1" t="s">
        <v>6</v>
      </c>
      <c r="B1991" s="1">
        <v>87</v>
      </c>
      <c r="C1991" s="2">
        <v>44641.524837962963</v>
      </c>
      <c r="D1991" s="1" t="s">
        <v>122</v>
      </c>
      <c r="E1991" s="1" t="s">
        <v>118</v>
      </c>
      <c r="F1991" s="1" t="s">
        <v>119</v>
      </c>
      <c r="G1991" s="1" t="s">
        <v>148</v>
      </c>
      <c r="M1991" s="6">
        <f t="shared" si="62"/>
        <v>44642</v>
      </c>
      <c r="N1991" s="7">
        <f t="shared" si="63"/>
        <v>44641.524837962963</v>
      </c>
      <c r="O1991" s="7"/>
      <c r="P1991" s="7"/>
    </row>
    <row r="1992" spans="1:16" x14ac:dyDescent="0.3">
      <c r="A1992" s="1" t="s">
        <v>6</v>
      </c>
      <c r="B1992" s="1">
        <v>87</v>
      </c>
      <c r="C1992" s="2">
        <v>44641.525000000001</v>
      </c>
      <c r="D1992" s="1" t="s">
        <v>122</v>
      </c>
      <c r="E1992" s="1" t="s">
        <v>118</v>
      </c>
      <c r="F1992" s="1" t="s">
        <v>119</v>
      </c>
      <c r="G1992" s="1" t="s">
        <v>148</v>
      </c>
      <c r="M1992" s="6">
        <f t="shared" si="62"/>
        <v>44642</v>
      </c>
      <c r="N1992" s="7">
        <f t="shared" si="63"/>
        <v>44641.525000000001</v>
      </c>
      <c r="O1992" s="7"/>
      <c r="P1992" s="7"/>
    </row>
    <row r="1993" spans="1:16" x14ac:dyDescent="0.3">
      <c r="A1993" s="1" t="s">
        <v>6</v>
      </c>
      <c r="B1993" s="1">
        <v>90</v>
      </c>
      <c r="C1993" s="2">
        <v>44641.52847222222</v>
      </c>
      <c r="D1993" s="1" t="s">
        <v>122</v>
      </c>
      <c r="E1993" s="1" t="s">
        <v>118</v>
      </c>
      <c r="F1993" s="1" t="s">
        <v>119</v>
      </c>
      <c r="G1993" s="1" t="s">
        <v>148</v>
      </c>
      <c r="M1993" s="6">
        <f t="shared" si="62"/>
        <v>44642</v>
      </c>
      <c r="N1993" s="7">
        <f t="shared" si="63"/>
        <v>44641.52847222222</v>
      </c>
      <c r="O1993" s="7"/>
      <c r="P1993" s="7"/>
    </row>
    <row r="1994" spans="1:16" x14ac:dyDescent="0.3">
      <c r="A1994" s="1" t="s">
        <v>6</v>
      </c>
      <c r="B1994" s="1">
        <v>80</v>
      </c>
      <c r="C1994" s="2">
        <v>44641.529131944444</v>
      </c>
      <c r="D1994" s="1" t="s">
        <v>122</v>
      </c>
      <c r="E1994" s="1" t="s">
        <v>118</v>
      </c>
      <c r="F1994" s="1" t="s">
        <v>119</v>
      </c>
      <c r="G1994" s="1" t="s">
        <v>148</v>
      </c>
      <c r="M1994" s="6">
        <f t="shared" si="62"/>
        <v>44642</v>
      </c>
      <c r="N1994" s="7">
        <f t="shared" si="63"/>
        <v>44641.529131944444</v>
      </c>
      <c r="O1994" s="7"/>
      <c r="P1994" s="7"/>
    </row>
    <row r="1995" spans="1:16" x14ac:dyDescent="0.3">
      <c r="A1995" s="1" t="s">
        <v>6</v>
      </c>
      <c r="B1995" s="1">
        <v>76</v>
      </c>
      <c r="C1995" s="2">
        <v>44641.529224537036</v>
      </c>
      <c r="D1995" s="1" t="s">
        <v>122</v>
      </c>
      <c r="E1995" s="1" t="s">
        <v>118</v>
      </c>
      <c r="F1995" s="1" t="s">
        <v>119</v>
      </c>
      <c r="G1995" s="1" t="s">
        <v>148</v>
      </c>
      <c r="M1995" s="6">
        <f t="shared" si="62"/>
        <v>44642</v>
      </c>
      <c r="N1995" s="7">
        <f t="shared" si="63"/>
        <v>44641.529224537036</v>
      </c>
      <c r="O1995" s="7"/>
      <c r="P1995" s="7"/>
    </row>
    <row r="1996" spans="1:16" x14ac:dyDescent="0.3">
      <c r="A1996" s="1" t="s">
        <v>6</v>
      </c>
      <c r="B1996" s="1">
        <v>79</v>
      </c>
      <c r="C1996" s="2">
        <v>44641.529432870368</v>
      </c>
      <c r="D1996" s="1" t="s">
        <v>122</v>
      </c>
      <c r="E1996" s="1" t="s">
        <v>118</v>
      </c>
      <c r="F1996" s="1" t="s">
        <v>119</v>
      </c>
      <c r="G1996" s="1" t="s">
        <v>148</v>
      </c>
      <c r="M1996" s="6">
        <f t="shared" si="62"/>
        <v>44642</v>
      </c>
      <c r="N1996" s="7">
        <f t="shared" si="63"/>
        <v>44641.529432870368</v>
      </c>
      <c r="O1996" s="7"/>
      <c r="P1996" s="7"/>
    </row>
    <row r="1997" spans="1:16" x14ac:dyDescent="0.3">
      <c r="A1997" s="1" t="s">
        <v>6</v>
      </c>
      <c r="B1997" s="1">
        <v>79</v>
      </c>
      <c r="C1997" s="2">
        <v>44641.530347222222</v>
      </c>
      <c r="D1997" s="1" t="s">
        <v>122</v>
      </c>
      <c r="E1997" s="1" t="s">
        <v>118</v>
      </c>
      <c r="F1997" s="1" t="s">
        <v>119</v>
      </c>
      <c r="G1997" s="1" t="s">
        <v>148</v>
      </c>
      <c r="M1997" s="6">
        <f t="shared" si="62"/>
        <v>44642</v>
      </c>
      <c r="N1997" s="7">
        <f t="shared" si="63"/>
        <v>44641.530347222222</v>
      </c>
      <c r="O1997" s="7"/>
      <c r="P1997" s="7"/>
    </row>
    <row r="1998" spans="1:16" x14ac:dyDescent="0.3">
      <c r="A1998" s="1" t="s">
        <v>6</v>
      </c>
      <c r="B1998" s="1">
        <v>82</v>
      </c>
      <c r="C1998" s="2">
        <v>44641.530636574076</v>
      </c>
      <c r="D1998" s="1" t="s">
        <v>122</v>
      </c>
      <c r="E1998" s="1" t="s">
        <v>118</v>
      </c>
      <c r="F1998" s="1" t="s">
        <v>119</v>
      </c>
      <c r="G1998" s="1" t="s">
        <v>148</v>
      </c>
      <c r="M1998" s="6">
        <f t="shared" si="62"/>
        <v>44642</v>
      </c>
      <c r="N1998" s="7">
        <f t="shared" si="63"/>
        <v>44641.530636574076</v>
      </c>
      <c r="O1998" s="7"/>
      <c r="P1998" s="7"/>
    </row>
    <row r="1999" spans="1:16" x14ac:dyDescent="0.3">
      <c r="A1999" s="1" t="s">
        <v>6</v>
      </c>
      <c r="B1999" s="1">
        <v>86</v>
      </c>
      <c r="C1999" s="2">
        <v>44641.531944444447</v>
      </c>
      <c r="D1999" s="1" t="s">
        <v>122</v>
      </c>
      <c r="E1999" s="1" t="s">
        <v>118</v>
      </c>
      <c r="F1999" s="1" t="s">
        <v>119</v>
      </c>
      <c r="G1999" s="1" t="s">
        <v>148</v>
      </c>
      <c r="M1999" s="6">
        <f t="shared" si="62"/>
        <v>44642</v>
      </c>
      <c r="N1999" s="7">
        <f t="shared" si="63"/>
        <v>44641.531944444447</v>
      </c>
      <c r="O1999" s="7"/>
      <c r="P1999" s="7"/>
    </row>
    <row r="2000" spans="1:16" x14ac:dyDescent="0.3">
      <c r="A2000" s="1" t="s">
        <v>6</v>
      </c>
      <c r="B2000" s="1">
        <v>85</v>
      </c>
      <c r="C2000" s="2">
        <v>44641.535416666666</v>
      </c>
      <c r="D2000" s="1" t="s">
        <v>122</v>
      </c>
      <c r="E2000" s="1" t="s">
        <v>118</v>
      </c>
      <c r="F2000" s="1" t="s">
        <v>119</v>
      </c>
      <c r="G2000" s="1" t="s">
        <v>148</v>
      </c>
      <c r="M2000" s="6">
        <f t="shared" si="62"/>
        <v>44642</v>
      </c>
      <c r="N2000" s="7">
        <f t="shared" si="63"/>
        <v>44641.535416666666</v>
      </c>
      <c r="O2000" s="7"/>
      <c r="P2000" s="7"/>
    </row>
    <row r="2001" spans="1:16" x14ac:dyDescent="0.3">
      <c r="A2001" s="1" t="s">
        <v>6</v>
      </c>
      <c r="B2001" s="1">
        <v>83</v>
      </c>
      <c r="C2001" s="2">
        <v>44641.538888888892</v>
      </c>
      <c r="D2001" s="1" t="s">
        <v>122</v>
      </c>
      <c r="E2001" s="1" t="s">
        <v>118</v>
      </c>
      <c r="F2001" s="1" t="s">
        <v>119</v>
      </c>
      <c r="G2001" s="1" t="s">
        <v>148</v>
      </c>
      <c r="M2001" s="6">
        <f t="shared" si="62"/>
        <v>44642</v>
      </c>
      <c r="N2001" s="7">
        <f t="shared" si="63"/>
        <v>44641.538888888892</v>
      </c>
      <c r="O2001" s="7"/>
      <c r="P2001" s="7"/>
    </row>
    <row r="2002" spans="1:16" x14ac:dyDescent="0.3">
      <c r="A2002" s="1" t="s">
        <v>6</v>
      </c>
      <c r="B2002" s="1">
        <v>82</v>
      </c>
      <c r="C2002" s="2">
        <v>44641.541284722225</v>
      </c>
      <c r="D2002" s="1" t="s">
        <v>122</v>
      </c>
      <c r="E2002" s="1" t="s">
        <v>118</v>
      </c>
      <c r="F2002" s="1" t="s">
        <v>119</v>
      </c>
      <c r="G2002" s="1" t="s">
        <v>148</v>
      </c>
      <c r="M2002" s="6">
        <f t="shared" si="62"/>
        <v>44642</v>
      </c>
      <c r="N2002" s="7">
        <f t="shared" si="63"/>
        <v>44641.541284722225</v>
      </c>
      <c r="O2002" s="7"/>
      <c r="P2002" s="7"/>
    </row>
    <row r="2003" spans="1:16" x14ac:dyDescent="0.3">
      <c r="A2003" s="1" t="s">
        <v>6</v>
      </c>
      <c r="B2003" s="1">
        <v>82</v>
      </c>
      <c r="C2003" s="2">
        <v>44641.542361111111</v>
      </c>
      <c r="D2003" s="1" t="s">
        <v>10</v>
      </c>
      <c r="E2003" s="1" t="s">
        <v>118</v>
      </c>
      <c r="F2003" s="1" t="s">
        <v>119</v>
      </c>
      <c r="G2003" s="1" t="s">
        <v>148</v>
      </c>
      <c r="M2003" s="6">
        <f t="shared" si="62"/>
        <v>44642</v>
      </c>
      <c r="N2003" s="7">
        <f t="shared" si="63"/>
        <v>44641.542361111111</v>
      </c>
      <c r="O2003" s="7"/>
      <c r="P2003" s="7"/>
    </row>
    <row r="2004" spans="1:16" x14ac:dyDescent="0.3">
      <c r="A2004" s="1" t="s">
        <v>6</v>
      </c>
      <c r="B2004" s="1">
        <v>78</v>
      </c>
      <c r="C2004" s="2">
        <v>44641.544004629628</v>
      </c>
      <c r="D2004" s="1" t="s">
        <v>10</v>
      </c>
      <c r="E2004" s="1" t="s">
        <v>118</v>
      </c>
      <c r="F2004" s="1" t="s">
        <v>119</v>
      </c>
      <c r="G2004" s="1" t="s">
        <v>148</v>
      </c>
      <c r="M2004" s="6">
        <f t="shared" si="62"/>
        <v>44642</v>
      </c>
      <c r="N2004" s="7">
        <f t="shared" si="63"/>
        <v>44641.544004629628</v>
      </c>
      <c r="O2004" s="7"/>
      <c r="P2004" s="7"/>
    </row>
    <row r="2005" spans="1:16" x14ac:dyDescent="0.3">
      <c r="A2005" s="1" t="s">
        <v>6</v>
      </c>
      <c r="B2005" s="1">
        <v>78</v>
      </c>
      <c r="C2005" s="2">
        <v>44641.54583333333</v>
      </c>
      <c r="D2005" s="1" t="s">
        <v>10</v>
      </c>
      <c r="E2005" s="1" t="s">
        <v>118</v>
      </c>
      <c r="F2005" s="1" t="s">
        <v>119</v>
      </c>
      <c r="G2005" s="1" t="s">
        <v>148</v>
      </c>
      <c r="M2005" s="6">
        <f t="shared" si="62"/>
        <v>44642</v>
      </c>
      <c r="N2005" s="7">
        <f t="shared" si="63"/>
        <v>44641.54583333333</v>
      </c>
      <c r="O2005" s="7"/>
      <c r="P2005" s="7"/>
    </row>
    <row r="2006" spans="1:16" x14ac:dyDescent="0.3">
      <c r="A2006" s="1" t="s">
        <v>6</v>
      </c>
      <c r="B2006" s="1">
        <v>79</v>
      </c>
      <c r="C2006" s="2">
        <v>44641.547546296293</v>
      </c>
      <c r="D2006" s="1" t="s">
        <v>10</v>
      </c>
      <c r="E2006" s="1" t="s">
        <v>118</v>
      </c>
      <c r="F2006" s="1" t="s">
        <v>119</v>
      </c>
      <c r="G2006" s="1" t="s">
        <v>148</v>
      </c>
      <c r="M2006" s="6">
        <f t="shared" si="62"/>
        <v>44642</v>
      </c>
      <c r="N2006" s="7">
        <f t="shared" si="63"/>
        <v>44641.547546296293</v>
      </c>
      <c r="O2006" s="7"/>
      <c r="P2006" s="7"/>
    </row>
    <row r="2007" spans="1:16" x14ac:dyDescent="0.3">
      <c r="A2007" s="1" t="s">
        <v>6</v>
      </c>
      <c r="B2007" s="1">
        <v>79</v>
      </c>
      <c r="C2007" s="2">
        <v>44641.547824074078</v>
      </c>
      <c r="D2007" s="1" t="s">
        <v>10</v>
      </c>
      <c r="E2007" s="1" t="s">
        <v>118</v>
      </c>
      <c r="F2007" s="1" t="s">
        <v>119</v>
      </c>
      <c r="G2007" s="1" t="s">
        <v>148</v>
      </c>
      <c r="M2007" s="6">
        <f t="shared" si="62"/>
        <v>44642</v>
      </c>
      <c r="N2007" s="7">
        <f t="shared" si="63"/>
        <v>44641.547824074078</v>
      </c>
      <c r="O2007" s="7"/>
      <c r="P2007" s="7"/>
    </row>
    <row r="2008" spans="1:16" x14ac:dyDescent="0.3">
      <c r="A2008" s="1" t="s">
        <v>6</v>
      </c>
      <c r="B2008" s="1">
        <v>83</v>
      </c>
      <c r="C2008" s="2">
        <v>44641.549305555556</v>
      </c>
      <c r="D2008" s="1" t="s">
        <v>10</v>
      </c>
      <c r="E2008" s="1" t="s">
        <v>118</v>
      </c>
      <c r="F2008" s="1" t="s">
        <v>119</v>
      </c>
      <c r="G2008" s="1" t="s">
        <v>148</v>
      </c>
      <c r="M2008" s="6">
        <f t="shared" si="62"/>
        <v>44642</v>
      </c>
      <c r="N2008" s="7">
        <f t="shared" si="63"/>
        <v>44641.549305555556</v>
      </c>
      <c r="O2008" s="7"/>
      <c r="P2008" s="7"/>
    </row>
    <row r="2009" spans="1:16" x14ac:dyDescent="0.3">
      <c r="A2009" s="1" t="s">
        <v>6</v>
      </c>
      <c r="B2009" s="1">
        <v>92</v>
      </c>
      <c r="C2009" s="2">
        <v>44641.552777777775</v>
      </c>
      <c r="D2009" s="1" t="s">
        <v>10</v>
      </c>
      <c r="E2009" s="1" t="s">
        <v>118</v>
      </c>
      <c r="F2009" s="1" t="s">
        <v>119</v>
      </c>
      <c r="G2009" s="1" t="s">
        <v>148</v>
      </c>
      <c r="M2009" s="6">
        <f t="shared" si="62"/>
        <v>44642</v>
      </c>
      <c r="N2009" s="7">
        <f t="shared" si="63"/>
        <v>44641.552777777775</v>
      </c>
      <c r="O2009" s="7"/>
      <c r="P2009" s="7"/>
    </row>
    <row r="2010" spans="1:16" x14ac:dyDescent="0.3">
      <c r="A2010" s="1" t="s">
        <v>6</v>
      </c>
      <c r="B2010" s="1">
        <v>78</v>
      </c>
      <c r="C2010" s="2">
        <v>44641.555289351854</v>
      </c>
      <c r="D2010" s="1" t="s">
        <v>10</v>
      </c>
      <c r="E2010" s="1" t="s">
        <v>118</v>
      </c>
      <c r="F2010" s="1" t="s">
        <v>119</v>
      </c>
      <c r="G2010" s="1" t="s">
        <v>148</v>
      </c>
      <c r="M2010" s="6">
        <f t="shared" si="62"/>
        <v>44642</v>
      </c>
      <c r="N2010" s="7">
        <f t="shared" si="63"/>
        <v>44641.555289351854</v>
      </c>
      <c r="O2010" s="7"/>
      <c r="P2010" s="7"/>
    </row>
    <row r="2011" spans="1:16" x14ac:dyDescent="0.3">
      <c r="A2011" s="1" t="s">
        <v>6</v>
      </c>
      <c r="B2011" s="1">
        <v>95</v>
      </c>
      <c r="C2011" s="2">
        <v>44641.556250000001</v>
      </c>
      <c r="D2011" s="1" t="s">
        <v>10</v>
      </c>
      <c r="E2011" s="1" t="s">
        <v>118</v>
      </c>
      <c r="F2011" s="1" t="s">
        <v>119</v>
      </c>
      <c r="G2011" s="1" t="s">
        <v>148</v>
      </c>
      <c r="M2011" s="6">
        <f t="shared" si="62"/>
        <v>44642</v>
      </c>
      <c r="N2011" s="7">
        <f t="shared" si="63"/>
        <v>44641.556250000001</v>
      </c>
      <c r="O2011" s="7"/>
      <c r="P2011" s="7"/>
    </row>
    <row r="2012" spans="1:16" x14ac:dyDescent="0.3">
      <c r="A2012" s="1" t="s">
        <v>6</v>
      </c>
      <c r="B2012" s="1">
        <v>90</v>
      </c>
      <c r="C2012" s="2">
        <v>44641.55972222222</v>
      </c>
      <c r="D2012" s="1" t="s">
        <v>10</v>
      </c>
      <c r="E2012" s="1" t="s">
        <v>118</v>
      </c>
      <c r="F2012" s="1" t="s">
        <v>119</v>
      </c>
      <c r="G2012" s="1" t="s">
        <v>148</v>
      </c>
      <c r="M2012" s="6">
        <f t="shared" si="62"/>
        <v>44642</v>
      </c>
      <c r="N2012" s="7">
        <f t="shared" si="63"/>
        <v>44641.55972222222</v>
      </c>
      <c r="O2012" s="7"/>
      <c r="P2012" s="7"/>
    </row>
    <row r="2013" spans="1:16" x14ac:dyDescent="0.3">
      <c r="A2013" s="1" t="s">
        <v>6</v>
      </c>
      <c r="B2013" s="1">
        <v>93</v>
      </c>
      <c r="C2013" s="2">
        <v>44641.563194444447</v>
      </c>
      <c r="D2013" s="1" t="s">
        <v>10</v>
      </c>
      <c r="E2013" s="1" t="s">
        <v>118</v>
      </c>
      <c r="F2013" s="1" t="s">
        <v>119</v>
      </c>
      <c r="G2013" s="1" t="s">
        <v>148</v>
      </c>
      <c r="M2013" s="6">
        <f t="shared" si="62"/>
        <v>44642</v>
      </c>
      <c r="N2013" s="7">
        <f t="shared" si="63"/>
        <v>44641.563194444447</v>
      </c>
      <c r="O2013" s="7"/>
      <c r="P2013" s="7"/>
    </row>
    <row r="2014" spans="1:16" x14ac:dyDescent="0.3">
      <c r="A2014" s="1" t="s">
        <v>6</v>
      </c>
      <c r="B2014" s="1">
        <v>81</v>
      </c>
      <c r="C2014" s="2">
        <v>44641.563888888886</v>
      </c>
      <c r="D2014" s="1" t="s">
        <v>10</v>
      </c>
      <c r="E2014" s="1" t="s">
        <v>118</v>
      </c>
      <c r="F2014" s="1" t="s">
        <v>119</v>
      </c>
      <c r="G2014" s="1" t="s">
        <v>148</v>
      </c>
      <c r="M2014" s="6">
        <f t="shared" si="62"/>
        <v>44642</v>
      </c>
      <c r="N2014" s="7">
        <f t="shared" si="63"/>
        <v>44641.563888888886</v>
      </c>
      <c r="O2014" s="7"/>
      <c r="P2014" s="7"/>
    </row>
    <row r="2015" spans="1:16" x14ac:dyDescent="0.3">
      <c r="A2015" s="1" t="s">
        <v>6</v>
      </c>
      <c r="B2015" s="1">
        <v>100</v>
      </c>
      <c r="C2015" s="2">
        <v>44641.566666666666</v>
      </c>
      <c r="D2015" s="1" t="s">
        <v>10</v>
      </c>
      <c r="E2015" s="1" t="s">
        <v>118</v>
      </c>
      <c r="F2015" s="1" t="s">
        <v>119</v>
      </c>
      <c r="G2015" s="1" t="s">
        <v>148</v>
      </c>
      <c r="M2015" s="6">
        <f t="shared" si="62"/>
        <v>44642</v>
      </c>
      <c r="N2015" s="7">
        <f t="shared" si="63"/>
        <v>44641.566666666666</v>
      </c>
      <c r="O2015" s="7"/>
      <c r="P2015" s="7"/>
    </row>
    <row r="2016" spans="1:16" x14ac:dyDescent="0.3">
      <c r="A2016" s="1" t="s">
        <v>6</v>
      </c>
      <c r="B2016" s="1">
        <v>93</v>
      </c>
      <c r="C2016" s="2">
        <v>44641.570138888892</v>
      </c>
      <c r="D2016" s="1" t="s">
        <v>10</v>
      </c>
      <c r="E2016" s="1" t="s">
        <v>118</v>
      </c>
      <c r="F2016" s="1" t="s">
        <v>119</v>
      </c>
      <c r="G2016" s="1" t="s">
        <v>148</v>
      </c>
      <c r="M2016" s="6">
        <f t="shared" si="62"/>
        <v>44642</v>
      </c>
      <c r="N2016" s="7">
        <f t="shared" si="63"/>
        <v>44641.570138888892</v>
      </c>
      <c r="O2016" s="7"/>
      <c r="P2016" s="7"/>
    </row>
    <row r="2017" spans="1:16" x14ac:dyDescent="0.3">
      <c r="A2017" s="1" t="s">
        <v>6</v>
      </c>
      <c r="B2017" s="1">
        <v>99</v>
      </c>
      <c r="C2017" s="2">
        <v>44641.573611111111</v>
      </c>
      <c r="D2017" s="1" t="s">
        <v>10</v>
      </c>
      <c r="E2017" s="1" t="s">
        <v>118</v>
      </c>
      <c r="F2017" s="1" t="s">
        <v>119</v>
      </c>
      <c r="G2017" s="1" t="s">
        <v>148</v>
      </c>
      <c r="M2017" s="6">
        <f t="shared" si="62"/>
        <v>44642</v>
      </c>
      <c r="N2017" s="7">
        <f t="shared" si="63"/>
        <v>44641.573611111111</v>
      </c>
      <c r="O2017" s="7"/>
      <c r="P2017" s="7"/>
    </row>
    <row r="2018" spans="1:16" x14ac:dyDescent="0.3">
      <c r="A2018" s="1" t="s">
        <v>6</v>
      </c>
      <c r="B2018" s="1">
        <v>85</v>
      </c>
      <c r="C2018" s="2">
        <v>44641.576157407406</v>
      </c>
      <c r="D2018" s="1" t="s">
        <v>10</v>
      </c>
      <c r="E2018" s="1" t="s">
        <v>118</v>
      </c>
      <c r="F2018" s="1" t="s">
        <v>119</v>
      </c>
      <c r="G2018" s="1" t="s">
        <v>148</v>
      </c>
      <c r="M2018" s="6">
        <f t="shared" si="62"/>
        <v>44642</v>
      </c>
      <c r="N2018" s="7">
        <f t="shared" si="63"/>
        <v>44641.576157407406</v>
      </c>
      <c r="O2018" s="7"/>
      <c r="P2018" s="7"/>
    </row>
    <row r="2019" spans="1:16" x14ac:dyDescent="0.3">
      <c r="A2019" s="1" t="s">
        <v>6</v>
      </c>
      <c r="B2019" s="1">
        <v>88</v>
      </c>
      <c r="C2019" s="2">
        <v>44641.57708333333</v>
      </c>
      <c r="D2019" s="1" t="s">
        <v>10</v>
      </c>
      <c r="E2019" s="1" t="s">
        <v>118</v>
      </c>
      <c r="F2019" s="1" t="s">
        <v>119</v>
      </c>
      <c r="G2019" s="1" t="s">
        <v>148</v>
      </c>
      <c r="M2019" s="6">
        <f t="shared" si="62"/>
        <v>44642</v>
      </c>
      <c r="N2019" s="7">
        <f t="shared" si="63"/>
        <v>44641.57708333333</v>
      </c>
      <c r="O2019" s="7"/>
      <c r="P2019" s="7"/>
    </row>
    <row r="2020" spans="1:16" x14ac:dyDescent="0.3">
      <c r="A2020" s="1" t="s">
        <v>6</v>
      </c>
      <c r="B2020" s="1">
        <v>81</v>
      </c>
      <c r="C2020" s="2">
        <v>44641.580555555556</v>
      </c>
      <c r="D2020" s="1" t="s">
        <v>10</v>
      </c>
      <c r="E2020" s="1" t="s">
        <v>118</v>
      </c>
      <c r="F2020" s="1" t="s">
        <v>119</v>
      </c>
      <c r="G2020" s="1" t="s">
        <v>148</v>
      </c>
      <c r="M2020" s="6">
        <f t="shared" si="62"/>
        <v>44642</v>
      </c>
      <c r="N2020" s="7">
        <f t="shared" si="63"/>
        <v>44641.580555555556</v>
      </c>
      <c r="O2020" s="7"/>
      <c r="P2020" s="7"/>
    </row>
    <row r="2021" spans="1:16" x14ac:dyDescent="0.3">
      <c r="A2021" s="1" t="s">
        <v>6</v>
      </c>
      <c r="B2021" s="1">
        <v>84</v>
      </c>
      <c r="C2021" s="2">
        <v>44641.584027777775</v>
      </c>
      <c r="D2021" s="1" t="s">
        <v>8</v>
      </c>
      <c r="E2021" s="1" t="s">
        <v>118</v>
      </c>
      <c r="F2021" s="1" t="s">
        <v>119</v>
      </c>
      <c r="G2021" s="1" t="s">
        <v>148</v>
      </c>
      <c r="M2021" s="6">
        <f t="shared" si="62"/>
        <v>44642</v>
      </c>
      <c r="N2021" s="7">
        <f t="shared" si="63"/>
        <v>44641.584027777775</v>
      </c>
      <c r="O2021" s="7"/>
      <c r="P2021" s="7"/>
    </row>
    <row r="2022" spans="1:16" x14ac:dyDescent="0.3">
      <c r="A2022" s="1" t="s">
        <v>6</v>
      </c>
      <c r="B2022" s="1">
        <v>86</v>
      </c>
      <c r="C2022" s="2">
        <v>44641.587500000001</v>
      </c>
      <c r="D2022" s="1" t="s">
        <v>8</v>
      </c>
      <c r="E2022" s="1" t="s">
        <v>118</v>
      </c>
      <c r="F2022" s="1" t="s">
        <v>119</v>
      </c>
      <c r="G2022" s="1" t="s">
        <v>148</v>
      </c>
      <c r="M2022" s="6">
        <f t="shared" si="62"/>
        <v>44642</v>
      </c>
      <c r="N2022" s="7">
        <f t="shared" si="63"/>
        <v>44641.587500000001</v>
      </c>
      <c r="O2022" s="7"/>
      <c r="P2022" s="7"/>
    </row>
    <row r="2023" spans="1:16" x14ac:dyDescent="0.3">
      <c r="A2023" s="1" t="s">
        <v>6</v>
      </c>
      <c r="B2023" s="1">
        <v>88</v>
      </c>
      <c r="C2023" s="2">
        <v>44641.59097222222</v>
      </c>
      <c r="D2023" s="1" t="s">
        <v>8</v>
      </c>
      <c r="E2023" s="1" t="s">
        <v>118</v>
      </c>
      <c r="F2023" s="1" t="s">
        <v>119</v>
      </c>
      <c r="G2023" s="1" t="s">
        <v>148</v>
      </c>
      <c r="M2023" s="6">
        <f t="shared" si="62"/>
        <v>44642</v>
      </c>
      <c r="N2023" s="7">
        <f t="shared" si="63"/>
        <v>44641.59097222222</v>
      </c>
      <c r="O2023" s="7"/>
      <c r="P2023" s="7"/>
    </row>
    <row r="2024" spans="1:16" x14ac:dyDescent="0.3">
      <c r="A2024" s="1" t="s">
        <v>6</v>
      </c>
      <c r="B2024" s="1">
        <v>81</v>
      </c>
      <c r="C2024" s="2">
        <v>44641.594444444447</v>
      </c>
      <c r="D2024" s="1" t="s">
        <v>8</v>
      </c>
      <c r="E2024" s="1" t="s">
        <v>118</v>
      </c>
      <c r="F2024" s="1" t="s">
        <v>119</v>
      </c>
      <c r="G2024" s="1" t="s">
        <v>148</v>
      </c>
      <c r="M2024" s="6">
        <f t="shared" si="62"/>
        <v>44642</v>
      </c>
      <c r="N2024" s="7">
        <f t="shared" si="63"/>
        <v>44641.594444444447</v>
      </c>
      <c r="O2024" s="7"/>
      <c r="P2024" s="7"/>
    </row>
    <row r="2025" spans="1:16" x14ac:dyDescent="0.3">
      <c r="A2025" s="1" t="s">
        <v>6</v>
      </c>
      <c r="B2025" s="1">
        <v>95</v>
      </c>
      <c r="C2025" s="2">
        <v>44641.597916666666</v>
      </c>
      <c r="D2025" s="1" t="s">
        <v>115</v>
      </c>
      <c r="E2025" s="1" t="s">
        <v>118</v>
      </c>
      <c r="F2025" s="1" t="s">
        <v>119</v>
      </c>
      <c r="G2025" s="1" t="s">
        <v>148</v>
      </c>
      <c r="M2025" s="6">
        <f t="shared" si="62"/>
        <v>44642</v>
      </c>
      <c r="N2025" s="7">
        <f t="shared" si="63"/>
        <v>44641.597916666666</v>
      </c>
      <c r="O2025" s="7"/>
      <c r="P2025" s="7"/>
    </row>
    <row r="2026" spans="1:16" x14ac:dyDescent="0.3">
      <c r="A2026" s="1" t="s">
        <v>6</v>
      </c>
      <c r="B2026" s="1">
        <v>89</v>
      </c>
      <c r="C2026" s="2">
        <v>44641.601388888892</v>
      </c>
      <c r="D2026" s="1" t="s">
        <v>115</v>
      </c>
      <c r="E2026" s="1" t="s">
        <v>118</v>
      </c>
      <c r="F2026" s="1" t="s">
        <v>119</v>
      </c>
      <c r="G2026" s="1" t="s">
        <v>148</v>
      </c>
      <c r="M2026" s="6">
        <f t="shared" si="62"/>
        <v>44642</v>
      </c>
      <c r="N2026" s="7">
        <f t="shared" si="63"/>
        <v>44641.601388888892</v>
      </c>
      <c r="O2026" s="7"/>
      <c r="P2026" s="7"/>
    </row>
    <row r="2027" spans="1:16" x14ac:dyDescent="0.3">
      <c r="A2027" s="1" t="s">
        <v>6</v>
      </c>
      <c r="B2027" s="1">
        <v>84</v>
      </c>
      <c r="C2027" s="2">
        <v>44641.604861111111</v>
      </c>
      <c r="D2027" s="1" t="s">
        <v>115</v>
      </c>
      <c r="E2027" s="1" t="s">
        <v>118</v>
      </c>
      <c r="F2027" s="1" t="s">
        <v>119</v>
      </c>
      <c r="G2027" s="1" t="s">
        <v>148</v>
      </c>
      <c r="M2027" s="6">
        <f t="shared" si="62"/>
        <v>44642</v>
      </c>
      <c r="N2027" s="7">
        <f t="shared" si="63"/>
        <v>44641.604861111111</v>
      </c>
      <c r="O2027" s="7"/>
      <c r="P2027" s="7"/>
    </row>
    <row r="2028" spans="1:16" x14ac:dyDescent="0.3">
      <c r="A2028" s="1" t="s">
        <v>6</v>
      </c>
      <c r="B2028" s="1">
        <v>57</v>
      </c>
      <c r="C2028" s="2">
        <v>44641.60833333333</v>
      </c>
      <c r="D2028" s="1" t="s">
        <v>115</v>
      </c>
      <c r="E2028" s="1" t="s">
        <v>118</v>
      </c>
      <c r="F2028" s="1" t="s">
        <v>119</v>
      </c>
      <c r="G2028" s="1" t="s">
        <v>148</v>
      </c>
      <c r="M2028" s="6">
        <f t="shared" si="62"/>
        <v>44642</v>
      </c>
      <c r="N2028" s="7">
        <f t="shared" si="63"/>
        <v>44641.60833333333</v>
      </c>
      <c r="O2028" s="7"/>
      <c r="P2028" s="7"/>
    </row>
    <row r="2029" spans="1:16" x14ac:dyDescent="0.3">
      <c r="A2029" s="1" t="s">
        <v>6</v>
      </c>
      <c r="B2029" s="1">
        <v>84</v>
      </c>
      <c r="C2029" s="2">
        <v>44641.609189814815</v>
      </c>
      <c r="D2029" s="1" t="s">
        <v>115</v>
      </c>
      <c r="E2029" s="1" t="s">
        <v>118</v>
      </c>
      <c r="F2029" s="1" t="s">
        <v>119</v>
      </c>
      <c r="G2029" s="1" t="s">
        <v>148</v>
      </c>
      <c r="M2029" s="6">
        <f t="shared" si="62"/>
        <v>44642</v>
      </c>
      <c r="N2029" s="7">
        <f t="shared" si="63"/>
        <v>44641.609189814815</v>
      </c>
      <c r="O2029" s="7"/>
      <c r="P2029" s="7"/>
    </row>
    <row r="2030" spans="1:16" x14ac:dyDescent="0.3">
      <c r="A2030" s="1" t="s">
        <v>6</v>
      </c>
      <c r="B2030" s="1">
        <v>80</v>
      </c>
      <c r="C2030" s="2">
        <v>44641.609710648147</v>
      </c>
      <c r="D2030" s="1" t="s">
        <v>115</v>
      </c>
      <c r="E2030" s="1" t="s">
        <v>118</v>
      </c>
      <c r="F2030" s="1" t="s">
        <v>119</v>
      </c>
      <c r="G2030" s="1" t="s">
        <v>148</v>
      </c>
      <c r="M2030" s="6">
        <f t="shared" si="62"/>
        <v>44642</v>
      </c>
      <c r="N2030" s="7">
        <f t="shared" si="63"/>
        <v>44641.609710648147</v>
      </c>
      <c r="O2030" s="7"/>
      <c r="P2030" s="7"/>
    </row>
    <row r="2031" spans="1:16" x14ac:dyDescent="0.3">
      <c r="A2031" s="1" t="s">
        <v>6</v>
      </c>
      <c r="B2031" s="1">
        <v>82</v>
      </c>
      <c r="C2031" s="2">
        <v>44641.609884259262</v>
      </c>
      <c r="D2031" s="1" t="s">
        <v>115</v>
      </c>
      <c r="E2031" s="1" t="s">
        <v>118</v>
      </c>
      <c r="F2031" s="1" t="s">
        <v>119</v>
      </c>
      <c r="G2031" s="1" t="s">
        <v>148</v>
      </c>
      <c r="M2031" s="6">
        <f t="shared" si="62"/>
        <v>44642</v>
      </c>
      <c r="N2031" s="7">
        <f t="shared" si="63"/>
        <v>44641.609884259262</v>
      </c>
      <c r="O2031" s="7"/>
      <c r="P2031" s="7"/>
    </row>
    <row r="2032" spans="1:16" x14ac:dyDescent="0.3">
      <c r="A2032" s="1" t="s">
        <v>6</v>
      </c>
      <c r="B2032" s="1">
        <v>78</v>
      </c>
      <c r="C2032" s="2">
        <v>44641.610405092593</v>
      </c>
      <c r="D2032" s="1" t="s">
        <v>122</v>
      </c>
      <c r="E2032" s="1" t="s">
        <v>118</v>
      </c>
      <c r="F2032" s="1" t="s">
        <v>119</v>
      </c>
      <c r="G2032" s="1" t="s">
        <v>148</v>
      </c>
      <c r="M2032" s="6">
        <f t="shared" si="62"/>
        <v>44642</v>
      </c>
      <c r="N2032" s="7">
        <f t="shared" si="63"/>
        <v>44641.610405092593</v>
      </c>
      <c r="O2032" s="7"/>
      <c r="P2032" s="7"/>
    </row>
    <row r="2033" spans="1:16" x14ac:dyDescent="0.3">
      <c r="A2033" s="1" t="s">
        <v>6</v>
      </c>
      <c r="B2033" s="1">
        <v>73</v>
      </c>
      <c r="C2033" s="2">
        <v>44641.61109953704</v>
      </c>
      <c r="D2033" s="1" t="s">
        <v>122</v>
      </c>
      <c r="E2033" s="1" t="s">
        <v>118</v>
      </c>
      <c r="F2033" s="1" t="s">
        <v>119</v>
      </c>
      <c r="G2033" s="1" t="s">
        <v>148</v>
      </c>
      <c r="M2033" s="6">
        <f t="shared" si="62"/>
        <v>44642</v>
      </c>
      <c r="N2033" s="7">
        <f t="shared" si="63"/>
        <v>44641.61109953704</v>
      </c>
      <c r="O2033" s="7"/>
      <c r="P2033" s="7"/>
    </row>
    <row r="2034" spans="1:16" x14ac:dyDescent="0.3">
      <c r="A2034" s="1" t="s">
        <v>6</v>
      </c>
      <c r="B2034" s="1">
        <v>76</v>
      </c>
      <c r="C2034" s="2">
        <v>44641.611793981479</v>
      </c>
      <c r="D2034" s="1" t="s">
        <v>122</v>
      </c>
      <c r="E2034" s="1" t="s">
        <v>118</v>
      </c>
      <c r="F2034" s="1" t="s">
        <v>119</v>
      </c>
      <c r="G2034" s="1" t="s">
        <v>148</v>
      </c>
      <c r="M2034" s="6">
        <f t="shared" si="62"/>
        <v>44642</v>
      </c>
      <c r="N2034" s="7">
        <f t="shared" si="63"/>
        <v>44641.611793981479</v>
      </c>
      <c r="O2034" s="7"/>
      <c r="P2034" s="7"/>
    </row>
    <row r="2035" spans="1:16" x14ac:dyDescent="0.3">
      <c r="A2035" s="1" t="s">
        <v>6</v>
      </c>
      <c r="B2035" s="1">
        <v>82</v>
      </c>
      <c r="C2035" s="2">
        <v>44641.613182870373</v>
      </c>
      <c r="D2035" s="1" t="s">
        <v>122</v>
      </c>
      <c r="E2035" s="1" t="s">
        <v>118</v>
      </c>
      <c r="F2035" s="1" t="s">
        <v>119</v>
      </c>
      <c r="G2035" s="1" t="s">
        <v>148</v>
      </c>
      <c r="M2035" s="6">
        <f t="shared" si="62"/>
        <v>44642</v>
      </c>
      <c r="N2035" s="7">
        <f t="shared" si="63"/>
        <v>44641.613182870373</v>
      </c>
      <c r="O2035" s="7"/>
      <c r="P2035" s="7"/>
    </row>
    <row r="2036" spans="1:16" x14ac:dyDescent="0.3">
      <c r="A2036" s="1" t="s">
        <v>6</v>
      </c>
      <c r="B2036" s="1">
        <v>83</v>
      </c>
      <c r="C2036" s="2">
        <v>44641.613333333335</v>
      </c>
      <c r="D2036" s="1" t="s">
        <v>122</v>
      </c>
      <c r="E2036" s="1" t="s">
        <v>118</v>
      </c>
      <c r="F2036" s="1" t="s">
        <v>119</v>
      </c>
      <c r="G2036" s="1" t="s">
        <v>148</v>
      </c>
      <c r="M2036" s="6">
        <f t="shared" si="62"/>
        <v>44642</v>
      </c>
      <c r="N2036" s="7">
        <f t="shared" si="63"/>
        <v>44641.613333333335</v>
      </c>
      <c r="O2036" s="7"/>
      <c r="P2036" s="7"/>
    </row>
    <row r="2037" spans="1:16" x14ac:dyDescent="0.3">
      <c r="A2037" s="1" t="s">
        <v>6</v>
      </c>
      <c r="B2037" s="1">
        <v>84</v>
      </c>
      <c r="C2037" s="2">
        <v>44641.613819444443</v>
      </c>
      <c r="D2037" s="1" t="s">
        <v>122</v>
      </c>
      <c r="E2037" s="1" t="s">
        <v>118</v>
      </c>
      <c r="F2037" s="1" t="s">
        <v>119</v>
      </c>
      <c r="G2037" s="1" t="s">
        <v>148</v>
      </c>
      <c r="M2037" s="6">
        <f t="shared" si="62"/>
        <v>44642</v>
      </c>
      <c r="N2037" s="7">
        <f t="shared" si="63"/>
        <v>44641.613819444443</v>
      </c>
      <c r="O2037" s="7"/>
      <c r="P2037" s="7"/>
    </row>
    <row r="2038" spans="1:16" x14ac:dyDescent="0.3">
      <c r="A2038" s="1" t="s">
        <v>6</v>
      </c>
      <c r="B2038" s="1">
        <v>83</v>
      </c>
      <c r="C2038" s="2">
        <v>44641.613877314812</v>
      </c>
      <c r="D2038" s="1" t="s">
        <v>122</v>
      </c>
      <c r="E2038" s="1" t="s">
        <v>118</v>
      </c>
      <c r="F2038" s="1" t="s">
        <v>119</v>
      </c>
      <c r="G2038" s="1" t="s">
        <v>148</v>
      </c>
      <c r="M2038" s="6">
        <f t="shared" si="62"/>
        <v>44642</v>
      </c>
      <c r="N2038" s="7">
        <f t="shared" si="63"/>
        <v>44641.613877314812</v>
      </c>
      <c r="O2038" s="7"/>
      <c r="P2038" s="7"/>
    </row>
    <row r="2039" spans="1:16" x14ac:dyDescent="0.3">
      <c r="A2039" s="1" t="s">
        <v>6</v>
      </c>
      <c r="B2039" s="1">
        <v>83</v>
      </c>
      <c r="C2039" s="2">
        <v>44641.613912037035</v>
      </c>
      <c r="D2039" s="1" t="s">
        <v>122</v>
      </c>
      <c r="E2039" s="1" t="s">
        <v>118</v>
      </c>
      <c r="F2039" s="1" t="s">
        <v>119</v>
      </c>
      <c r="G2039" s="1" t="s">
        <v>148</v>
      </c>
      <c r="M2039" s="6">
        <f t="shared" si="62"/>
        <v>44642</v>
      </c>
      <c r="N2039" s="7">
        <f t="shared" si="63"/>
        <v>44641.613912037035</v>
      </c>
      <c r="O2039" s="7"/>
      <c r="P2039" s="7"/>
    </row>
    <row r="2040" spans="1:16" x14ac:dyDescent="0.3">
      <c r="A2040" s="1" t="s">
        <v>6</v>
      </c>
      <c r="B2040" s="1">
        <v>83</v>
      </c>
      <c r="C2040" s="2">
        <v>44641.614074074074</v>
      </c>
      <c r="D2040" s="1" t="s">
        <v>122</v>
      </c>
      <c r="E2040" s="1" t="s">
        <v>118</v>
      </c>
      <c r="F2040" s="1" t="s">
        <v>119</v>
      </c>
      <c r="G2040" s="1" t="s">
        <v>148</v>
      </c>
      <c r="M2040" s="6">
        <f t="shared" si="62"/>
        <v>44642</v>
      </c>
      <c r="N2040" s="7">
        <f t="shared" si="63"/>
        <v>44641.614074074074</v>
      </c>
      <c r="O2040" s="7"/>
      <c r="P2040" s="7"/>
    </row>
    <row r="2041" spans="1:16" x14ac:dyDescent="0.3">
      <c r="A2041" s="1" t="s">
        <v>6</v>
      </c>
      <c r="B2041" s="1">
        <v>84</v>
      </c>
      <c r="C2041" s="2">
        <v>44641.614189814813</v>
      </c>
      <c r="D2041" s="1" t="s">
        <v>13</v>
      </c>
      <c r="E2041" s="1" t="s">
        <v>118</v>
      </c>
      <c r="F2041" s="1" t="s">
        <v>119</v>
      </c>
      <c r="G2041" s="1" t="s">
        <v>148</v>
      </c>
      <c r="M2041" s="6">
        <f t="shared" si="62"/>
        <v>44642</v>
      </c>
      <c r="N2041" s="7">
        <f t="shared" si="63"/>
        <v>44641.614189814813</v>
      </c>
      <c r="O2041" s="7"/>
      <c r="P2041" s="7"/>
    </row>
    <row r="2042" spans="1:16" x14ac:dyDescent="0.3">
      <c r="A2042" s="1" t="s">
        <v>6</v>
      </c>
      <c r="B2042" s="1">
        <v>82</v>
      </c>
      <c r="C2042" s="2">
        <v>44641.614328703705</v>
      </c>
      <c r="D2042" s="1" t="s">
        <v>13</v>
      </c>
      <c r="E2042" s="1" t="s">
        <v>118</v>
      </c>
      <c r="F2042" s="1" t="s">
        <v>119</v>
      </c>
      <c r="G2042" s="1" t="s">
        <v>148</v>
      </c>
      <c r="M2042" s="6">
        <f t="shared" si="62"/>
        <v>44642</v>
      </c>
      <c r="N2042" s="7">
        <f t="shared" si="63"/>
        <v>44641.614328703705</v>
      </c>
      <c r="O2042" s="7"/>
      <c r="P2042" s="7"/>
    </row>
    <row r="2043" spans="1:16" x14ac:dyDescent="0.3">
      <c r="A2043" s="1" t="s">
        <v>6</v>
      </c>
      <c r="B2043" s="1">
        <v>82</v>
      </c>
      <c r="C2043" s="2">
        <v>44641.61446759259</v>
      </c>
      <c r="D2043" s="1" t="s">
        <v>13</v>
      </c>
      <c r="E2043" s="1" t="s">
        <v>118</v>
      </c>
      <c r="F2043" s="1" t="s">
        <v>119</v>
      </c>
      <c r="G2043" s="1" t="s">
        <v>148</v>
      </c>
      <c r="M2043" s="6">
        <f t="shared" si="62"/>
        <v>44642</v>
      </c>
      <c r="N2043" s="7">
        <f t="shared" si="63"/>
        <v>44641.61446759259</v>
      </c>
      <c r="O2043" s="7"/>
      <c r="P2043" s="7"/>
    </row>
    <row r="2044" spans="1:16" x14ac:dyDescent="0.3">
      <c r="A2044" s="1" t="s">
        <v>6</v>
      </c>
      <c r="B2044" s="1">
        <v>85</v>
      </c>
      <c r="C2044" s="2">
        <v>44641.614571759259</v>
      </c>
      <c r="D2044" s="1" t="s">
        <v>13</v>
      </c>
      <c r="E2044" s="1" t="s">
        <v>118</v>
      </c>
      <c r="F2044" s="1" t="s">
        <v>119</v>
      </c>
      <c r="G2044" s="1" t="s">
        <v>148</v>
      </c>
      <c r="M2044" s="6">
        <f t="shared" si="62"/>
        <v>44642</v>
      </c>
      <c r="N2044" s="7">
        <f t="shared" si="63"/>
        <v>44641.614571759259</v>
      </c>
      <c r="O2044" s="7"/>
      <c r="P2044" s="7"/>
    </row>
    <row r="2045" spans="1:16" x14ac:dyDescent="0.3">
      <c r="A2045" s="1" t="s">
        <v>6</v>
      </c>
      <c r="B2045" s="1">
        <v>89</v>
      </c>
      <c r="C2045" s="2">
        <v>44641.615266203706</v>
      </c>
      <c r="D2045" s="1" t="s">
        <v>13</v>
      </c>
      <c r="E2045" s="1" t="s">
        <v>118</v>
      </c>
      <c r="F2045" s="1" t="s">
        <v>119</v>
      </c>
      <c r="G2045" s="1" t="s">
        <v>148</v>
      </c>
      <c r="M2045" s="6">
        <f t="shared" si="62"/>
        <v>44642</v>
      </c>
      <c r="N2045" s="7">
        <f t="shared" si="63"/>
        <v>44641.615266203706</v>
      </c>
      <c r="O2045" s="7"/>
      <c r="P2045" s="7"/>
    </row>
    <row r="2046" spans="1:16" x14ac:dyDescent="0.3">
      <c r="A2046" s="1" t="s">
        <v>6</v>
      </c>
      <c r="B2046" s="1">
        <v>92</v>
      </c>
      <c r="C2046" s="2">
        <v>44641.615960648145</v>
      </c>
      <c r="D2046" s="1" t="s">
        <v>13</v>
      </c>
      <c r="E2046" s="1" t="s">
        <v>118</v>
      </c>
      <c r="F2046" s="1" t="s">
        <v>119</v>
      </c>
      <c r="G2046" s="1" t="s">
        <v>148</v>
      </c>
      <c r="M2046" s="6">
        <f t="shared" si="62"/>
        <v>44642</v>
      </c>
      <c r="N2046" s="7">
        <f t="shared" si="63"/>
        <v>44641.615960648145</v>
      </c>
      <c r="O2046" s="7"/>
      <c r="P2046" s="7"/>
    </row>
    <row r="2047" spans="1:16" x14ac:dyDescent="0.3">
      <c r="A2047" s="1" t="s">
        <v>6</v>
      </c>
      <c r="B2047" s="1">
        <v>90</v>
      </c>
      <c r="C2047" s="2">
        <v>44641.616168981483</v>
      </c>
      <c r="D2047" s="1" t="s">
        <v>13</v>
      </c>
      <c r="E2047" s="1" t="s">
        <v>118</v>
      </c>
      <c r="F2047" s="1" t="s">
        <v>119</v>
      </c>
      <c r="G2047" s="1" t="s">
        <v>148</v>
      </c>
      <c r="M2047" s="6">
        <f t="shared" si="62"/>
        <v>44642</v>
      </c>
      <c r="N2047" s="7">
        <f t="shared" si="63"/>
        <v>44641.616168981483</v>
      </c>
      <c r="O2047" s="7"/>
      <c r="P2047" s="7"/>
    </row>
    <row r="2048" spans="1:16" x14ac:dyDescent="0.3">
      <c r="A2048" s="1" t="s">
        <v>6</v>
      </c>
      <c r="B2048" s="1">
        <v>94</v>
      </c>
      <c r="C2048" s="2">
        <v>44641.616469907407</v>
      </c>
      <c r="D2048" s="1" t="s">
        <v>13</v>
      </c>
      <c r="E2048" s="1" t="s">
        <v>118</v>
      </c>
      <c r="F2048" s="1" t="s">
        <v>119</v>
      </c>
      <c r="G2048" s="1" t="s">
        <v>148</v>
      </c>
      <c r="M2048" s="6">
        <f t="shared" si="62"/>
        <v>44642</v>
      </c>
      <c r="N2048" s="7">
        <f t="shared" si="63"/>
        <v>44641.616469907407</v>
      </c>
      <c r="O2048" s="7"/>
      <c r="P2048" s="7"/>
    </row>
    <row r="2049" spans="1:16" x14ac:dyDescent="0.3">
      <c r="A2049" s="1" t="s">
        <v>6</v>
      </c>
      <c r="B2049" s="1">
        <v>90</v>
      </c>
      <c r="C2049" s="2">
        <v>44641.616655092592</v>
      </c>
      <c r="D2049" s="1" t="s">
        <v>13</v>
      </c>
      <c r="E2049" s="1" t="s">
        <v>118</v>
      </c>
      <c r="F2049" s="1" t="s">
        <v>119</v>
      </c>
      <c r="G2049" s="1" t="s">
        <v>148</v>
      </c>
      <c r="M2049" s="6">
        <f t="shared" si="62"/>
        <v>44642</v>
      </c>
      <c r="N2049" s="7">
        <f t="shared" si="63"/>
        <v>44641.616655092592</v>
      </c>
      <c r="O2049" s="7"/>
      <c r="P2049" s="7"/>
    </row>
    <row r="2050" spans="1:16" x14ac:dyDescent="0.3">
      <c r="A2050" s="1" t="s">
        <v>6</v>
      </c>
      <c r="B2050" s="1">
        <v>97</v>
      </c>
      <c r="C2050" s="2">
        <v>44641.617337962962</v>
      </c>
      <c r="D2050" s="1" t="s">
        <v>13</v>
      </c>
      <c r="E2050" s="1" t="s">
        <v>118</v>
      </c>
      <c r="F2050" s="1" t="s">
        <v>119</v>
      </c>
      <c r="G2050" s="1" t="s">
        <v>148</v>
      </c>
      <c r="M2050" s="6">
        <f t="shared" si="62"/>
        <v>44642</v>
      </c>
      <c r="N2050" s="7">
        <f t="shared" si="63"/>
        <v>44641.617337962962</v>
      </c>
      <c r="O2050" s="7"/>
      <c r="P2050" s="7"/>
    </row>
    <row r="2051" spans="1:16" x14ac:dyDescent="0.3">
      <c r="A2051" s="1" t="s">
        <v>6</v>
      </c>
      <c r="B2051" s="1">
        <v>86</v>
      </c>
      <c r="C2051" s="2">
        <v>44641.617349537039</v>
      </c>
      <c r="D2051" s="1" t="s">
        <v>13</v>
      </c>
      <c r="E2051" s="1" t="s">
        <v>118</v>
      </c>
      <c r="F2051" s="1" t="s">
        <v>119</v>
      </c>
      <c r="G2051" s="1" t="s">
        <v>148</v>
      </c>
      <c r="M2051" s="6">
        <f t="shared" ref="M2051:M2114" si="64">VALUE(TEXT(C2051,0))</f>
        <v>44642</v>
      </c>
      <c r="N2051" s="7">
        <f t="shared" ref="N2051:N2114" si="65">C2051</f>
        <v>44641.617349537039</v>
      </c>
      <c r="O2051" s="7"/>
      <c r="P2051" s="7"/>
    </row>
    <row r="2052" spans="1:16" x14ac:dyDescent="0.3">
      <c r="A2052" s="1" t="s">
        <v>6</v>
      </c>
      <c r="B2052" s="1">
        <v>84</v>
      </c>
      <c r="C2052" s="2">
        <v>44641.617743055554</v>
      </c>
      <c r="D2052" s="1" t="s">
        <v>13</v>
      </c>
      <c r="E2052" s="1" t="s">
        <v>118</v>
      </c>
      <c r="F2052" s="1" t="s">
        <v>119</v>
      </c>
      <c r="G2052" s="1" t="s">
        <v>148</v>
      </c>
      <c r="M2052" s="6">
        <f t="shared" si="64"/>
        <v>44642</v>
      </c>
      <c r="N2052" s="7">
        <f t="shared" si="65"/>
        <v>44641.617743055554</v>
      </c>
      <c r="O2052" s="7"/>
      <c r="P2052" s="7"/>
    </row>
    <row r="2053" spans="1:16" x14ac:dyDescent="0.3">
      <c r="A2053" s="1" t="s">
        <v>6</v>
      </c>
      <c r="B2053" s="1">
        <v>83</v>
      </c>
      <c r="C2053" s="2">
        <v>44641.618043981478</v>
      </c>
      <c r="D2053" s="1" t="s">
        <v>13</v>
      </c>
      <c r="E2053" s="1" t="s">
        <v>118</v>
      </c>
      <c r="F2053" s="1" t="s">
        <v>119</v>
      </c>
      <c r="G2053" s="1" t="s">
        <v>148</v>
      </c>
      <c r="M2053" s="6">
        <f t="shared" si="64"/>
        <v>44642</v>
      </c>
      <c r="N2053" s="7">
        <f t="shared" si="65"/>
        <v>44641.618043981478</v>
      </c>
      <c r="O2053" s="7"/>
      <c r="P2053" s="7"/>
    </row>
    <row r="2054" spans="1:16" x14ac:dyDescent="0.3">
      <c r="A2054" s="1" t="s">
        <v>6</v>
      </c>
      <c r="B2054" s="1">
        <v>83</v>
      </c>
      <c r="C2054" s="2">
        <v>44641.618738425925</v>
      </c>
      <c r="D2054" s="1" t="s">
        <v>13</v>
      </c>
      <c r="E2054" s="1" t="s">
        <v>118</v>
      </c>
      <c r="F2054" s="1" t="s">
        <v>119</v>
      </c>
      <c r="G2054" s="1" t="s">
        <v>148</v>
      </c>
      <c r="M2054" s="6">
        <f t="shared" si="64"/>
        <v>44642</v>
      </c>
      <c r="N2054" s="7">
        <f t="shared" si="65"/>
        <v>44641.618738425925</v>
      </c>
      <c r="O2054" s="7"/>
      <c r="P2054" s="7"/>
    </row>
    <row r="2055" spans="1:16" x14ac:dyDescent="0.3">
      <c r="A2055" s="1" t="s">
        <v>6</v>
      </c>
      <c r="B2055" s="1">
        <v>79</v>
      </c>
      <c r="C2055" s="2">
        <v>44641.61891203704</v>
      </c>
      <c r="D2055" s="1" t="s">
        <v>122</v>
      </c>
      <c r="E2055" s="1" t="s">
        <v>118</v>
      </c>
      <c r="F2055" s="1" t="s">
        <v>119</v>
      </c>
      <c r="G2055" s="1" t="s">
        <v>148</v>
      </c>
      <c r="M2055" s="6">
        <f t="shared" si="64"/>
        <v>44642</v>
      </c>
      <c r="N2055" s="7">
        <f t="shared" si="65"/>
        <v>44641.61891203704</v>
      </c>
      <c r="O2055" s="7"/>
      <c r="P2055" s="7"/>
    </row>
    <row r="2056" spans="1:16" x14ac:dyDescent="0.3">
      <c r="A2056" s="1" t="s">
        <v>6</v>
      </c>
      <c r="B2056" s="1">
        <v>80</v>
      </c>
      <c r="C2056" s="2">
        <v>44641.619074074071</v>
      </c>
      <c r="D2056" s="1" t="s">
        <v>122</v>
      </c>
      <c r="E2056" s="1" t="s">
        <v>118</v>
      </c>
      <c r="F2056" s="1" t="s">
        <v>119</v>
      </c>
      <c r="G2056" s="1" t="s">
        <v>148</v>
      </c>
      <c r="M2056" s="6">
        <f t="shared" si="64"/>
        <v>44642</v>
      </c>
      <c r="N2056" s="7">
        <f t="shared" si="65"/>
        <v>44641.619074074071</v>
      </c>
      <c r="O2056" s="7"/>
      <c r="P2056" s="7"/>
    </row>
    <row r="2057" spans="1:16" x14ac:dyDescent="0.3">
      <c r="A2057" s="1" t="s">
        <v>6</v>
      </c>
      <c r="B2057" s="1">
        <v>87</v>
      </c>
      <c r="C2057" s="2">
        <v>44641.619432870371</v>
      </c>
      <c r="D2057" s="1" t="s">
        <v>122</v>
      </c>
      <c r="E2057" s="1" t="s">
        <v>118</v>
      </c>
      <c r="F2057" s="1" t="s">
        <v>119</v>
      </c>
      <c r="G2057" s="1" t="s">
        <v>148</v>
      </c>
      <c r="M2057" s="6">
        <f t="shared" si="64"/>
        <v>44642</v>
      </c>
      <c r="N2057" s="7">
        <f t="shared" si="65"/>
        <v>44641.619432870371</v>
      </c>
      <c r="O2057" s="7"/>
      <c r="P2057" s="7"/>
    </row>
    <row r="2058" spans="1:16" x14ac:dyDescent="0.3">
      <c r="A2058" s="1" t="s">
        <v>6</v>
      </c>
      <c r="B2058" s="1">
        <v>90</v>
      </c>
      <c r="C2058" s="2">
        <v>44641.619444444441</v>
      </c>
      <c r="D2058" s="1" t="s">
        <v>122</v>
      </c>
      <c r="E2058" s="1" t="s">
        <v>118</v>
      </c>
      <c r="F2058" s="1" t="s">
        <v>119</v>
      </c>
      <c r="G2058" s="1" t="s">
        <v>148</v>
      </c>
      <c r="M2058" s="6">
        <f t="shared" si="64"/>
        <v>44642</v>
      </c>
      <c r="N2058" s="7">
        <f t="shared" si="65"/>
        <v>44641.619444444441</v>
      </c>
      <c r="O2058" s="7"/>
      <c r="P2058" s="7"/>
    </row>
    <row r="2059" spans="1:16" x14ac:dyDescent="0.3">
      <c r="A2059" s="1" t="s">
        <v>6</v>
      </c>
      <c r="B2059" s="1">
        <v>88</v>
      </c>
      <c r="C2059" s="2">
        <v>44641.619826388887</v>
      </c>
      <c r="D2059" s="1" t="s">
        <v>122</v>
      </c>
      <c r="E2059" s="1" t="s">
        <v>118</v>
      </c>
      <c r="F2059" s="1" t="s">
        <v>119</v>
      </c>
      <c r="G2059" s="1" t="s">
        <v>148</v>
      </c>
      <c r="M2059" s="6">
        <f t="shared" si="64"/>
        <v>44642</v>
      </c>
      <c r="N2059" s="7">
        <f t="shared" si="65"/>
        <v>44641.619826388887</v>
      </c>
      <c r="O2059" s="7"/>
      <c r="P2059" s="7"/>
    </row>
    <row r="2060" spans="1:16" x14ac:dyDescent="0.3">
      <c r="A2060" s="1" t="s">
        <v>6</v>
      </c>
      <c r="B2060" s="1">
        <v>92</v>
      </c>
      <c r="C2060" s="2">
        <v>44641.620821759258</v>
      </c>
      <c r="D2060" s="1" t="s">
        <v>122</v>
      </c>
      <c r="E2060" s="1" t="s">
        <v>118</v>
      </c>
      <c r="F2060" s="1" t="s">
        <v>119</v>
      </c>
      <c r="G2060" s="1" t="s">
        <v>148</v>
      </c>
      <c r="M2060" s="6">
        <f t="shared" si="64"/>
        <v>44642</v>
      </c>
      <c r="N2060" s="7">
        <f t="shared" si="65"/>
        <v>44641.620821759258</v>
      </c>
      <c r="O2060" s="7"/>
      <c r="P2060" s="7"/>
    </row>
    <row r="2061" spans="1:16" x14ac:dyDescent="0.3">
      <c r="A2061" s="1" t="s">
        <v>6</v>
      </c>
      <c r="B2061" s="1">
        <v>83</v>
      </c>
      <c r="C2061" s="2">
        <v>44641.621516203704</v>
      </c>
      <c r="D2061" s="1" t="s">
        <v>11</v>
      </c>
      <c r="E2061" s="1" t="s">
        <v>118</v>
      </c>
      <c r="F2061" s="1" t="s">
        <v>119</v>
      </c>
      <c r="G2061" s="1" t="s">
        <v>148</v>
      </c>
      <c r="M2061" s="6">
        <f t="shared" si="64"/>
        <v>44642</v>
      </c>
      <c r="N2061" s="7">
        <f t="shared" si="65"/>
        <v>44641.621516203704</v>
      </c>
      <c r="O2061" s="7"/>
      <c r="P2061" s="7"/>
    </row>
    <row r="2062" spans="1:16" x14ac:dyDescent="0.3">
      <c r="A2062" s="1" t="s">
        <v>6</v>
      </c>
      <c r="B2062" s="1">
        <v>83</v>
      </c>
      <c r="C2062" s="2">
        <v>44641.621689814812</v>
      </c>
      <c r="D2062" s="1" t="s">
        <v>11</v>
      </c>
      <c r="E2062" s="1" t="s">
        <v>118</v>
      </c>
      <c r="F2062" s="1" t="s">
        <v>119</v>
      </c>
      <c r="G2062" s="1" t="s">
        <v>148</v>
      </c>
      <c r="M2062" s="6">
        <f t="shared" si="64"/>
        <v>44642</v>
      </c>
      <c r="N2062" s="7">
        <f t="shared" si="65"/>
        <v>44641.621689814812</v>
      </c>
      <c r="O2062" s="7"/>
      <c r="P2062" s="7"/>
    </row>
    <row r="2063" spans="1:16" x14ac:dyDescent="0.3">
      <c r="A2063" s="1" t="s">
        <v>7</v>
      </c>
      <c r="B2063" s="1">
        <v>93</v>
      </c>
      <c r="C2063" s="2">
        <v>44627.540266203701</v>
      </c>
      <c r="D2063" s="1" t="s">
        <v>11</v>
      </c>
      <c r="E2063" s="1" t="s">
        <v>118</v>
      </c>
      <c r="F2063" s="1" t="s">
        <v>119</v>
      </c>
      <c r="G2063" s="1" t="s">
        <v>148</v>
      </c>
      <c r="M2063" s="6">
        <f t="shared" si="64"/>
        <v>44628</v>
      </c>
      <c r="N2063" s="7">
        <f t="shared" si="65"/>
        <v>44627.540266203701</v>
      </c>
      <c r="O2063" s="7"/>
      <c r="P2063" s="7"/>
    </row>
    <row r="2064" spans="1:16" x14ac:dyDescent="0.3">
      <c r="A2064" s="1" t="s">
        <v>7</v>
      </c>
      <c r="B2064" s="1">
        <v>104</v>
      </c>
      <c r="C2064" s="2">
        <v>44627.540405092594</v>
      </c>
      <c r="D2064" s="1" t="s">
        <v>11</v>
      </c>
      <c r="E2064" s="1" t="s">
        <v>118</v>
      </c>
      <c r="F2064" s="1" t="s">
        <v>119</v>
      </c>
      <c r="G2064" s="1" t="s">
        <v>148</v>
      </c>
      <c r="M2064" s="6">
        <f t="shared" si="64"/>
        <v>44628</v>
      </c>
      <c r="N2064" s="7">
        <f t="shared" si="65"/>
        <v>44627.540405092594</v>
      </c>
      <c r="O2064" s="7"/>
      <c r="P2064" s="7"/>
    </row>
    <row r="2065" spans="1:16" x14ac:dyDescent="0.3">
      <c r="A2065" s="1" t="s">
        <v>7</v>
      </c>
      <c r="B2065" s="1">
        <v>99</v>
      </c>
      <c r="C2065" s="2">
        <v>44627.540555555555</v>
      </c>
      <c r="D2065" s="1" t="s">
        <v>11</v>
      </c>
      <c r="E2065" s="1" t="s">
        <v>118</v>
      </c>
      <c r="F2065" s="1" t="s">
        <v>119</v>
      </c>
      <c r="G2065" s="1" t="s">
        <v>148</v>
      </c>
      <c r="M2065" s="6">
        <f t="shared" si="64"/>
        <v>44628</v>
      </c>
      <c r="N2065" s="7">
        <f t="shared" si="65"/>
        <v>44627.540555555555</v>
      </c>
      <c r="O2065" s="7"/>
      <c r="P2065" s="7"/>
    </row>
    <row r="2066" spans="1:16" x14ac:dyDescent="0.3">
      <c r="A2066" s="1" t="s">
        <v>7</v>
      </c>
      <c r="B2066" s="1">
        <v>95</v>
      </c>
      <c r="C2066" s="2">
        <v>44627.540856481479</v>
      </c>
      <c r="D2066" s="1" t="s">
        <v>11</v>
      </c>
      <c r="E2066" s="1" t="s">
        <v>118</v>
      </c>
      <c r="F2066" s="1" t="s">
        <v>119</v>
      </c>
      <c r="G2066" s="1" t="s">
        <v>148</v>
      </c>
      <c r="M2066" s="6">
        <f t="shared" si="64"/>
        <v>44628</v>
      </c>
      <c r="N2066" s="7">
        <f t="shared" si="65"/>
        <v>44627.540856481479</v>
      </c>
      <c r="O2066" s="7"/>
      <c r="P2066" s="7"/>
    </row>
    <row r="2067" spans="1:16" x14ac:dyDescent="0.3">
      <c r="A2067" s="1" t="s">
        <v>7</v>
      </c>
      <c r="B2067" s="1">
        <v>99</v>
      </c>
      <c r="C2067" s="2">
        <v>44627.540960648148</v>
      </c>
      <c r="D2067" s="1" t="s">
        <v>11</v>
      </c>
      <c r="E2067" s="1" t="s">
        <v>118</v>
      </c>
      <c r="F2067" s="1" t="s">
        <v>119</v>
      </c>
      <c r="G2067" s="1" t="s">
        <v>148</v>
      </c>
      <c r="M2067" s="6">
        <f t="shared" si="64"/>
        <v>44628</v>
      </c>
      <c r="N2067" s="7">
        <f t="shared" si="65"/>
        <v>44627.540960648148</v>
      </c>
      <c r="O2067" s="7"/>
      <c r="P2067" s="7"/>
    </row>
    <row r="2068" spans="1:16" x14ac:dyDescent="0.3">
      <c r="A2068" s="1" t="s">
        <v>7</v>
      </c>
      <c r="B2068" s="1">
        <v>88</v>
      </c>
      <c r="C2068" s="2">
        <v>44627.541400462964</v>
      </c>
      <c r="D2068" s="1" t="s">
        <v>11</v>
      </c>
      <c r="E2068" s="1" t="s">
        <v>118</v>
      </c>
      <c r="F2068" s="1" t="s">
        <v>119</v>
      </c>
      <c r="G2068" s="1" t="s">
        <v>148</v>
      </c>
      <c r="M2068" s="6">
        <f t="shared" si="64"/>
        <v>44628</v>
      </c>
      <c r="N2068" s="7">
        <f t="shared" si="65"/>
        <v>44627.541400462964</v>
      </c>
      <c r="O2068" s="7"/>
      <c r="P2068" s="7"/>
    </row>
    <row r="2069" spans="1:16" x14ac:dyDescent="0.3">
      <c r="A2069" s="1" t="s">
        <v>7</v>
      </c>
      <c r="B2069" s="1">
        <v>92</v>
      </c>
      <c r="C2069" s="2">
        <v>44627.541655092595</v>
      </c>
      <c r="D2069" s="1" t="s">
        <v>11</v>
      </c>
      <c r="E2069" s="1" t="s">
        <v>118</v>
      </c>
      <c r="F2069" s="1" t="s">
        <v>119</v>
      </c>
      <c r="G2069" s="1" t="s">
        <v>148</v>
      </c>
      <c r="M2069" s="6">
        <f t="shared" si="64"/>
        <v>44628</v>
      </c>
      <c r="N2069" s="7">
        <f t="shared" si="65"/>
        <v>44627.541655092595</v>
      </c>
      <c r="O2069" s="7"/>
      <c r="P2069" s="7"/>
    </row>
    <row r="2070" spans="1:16" x14ac:dyDescent="0.3">
      <c r="A2070" s="1" t="s">
        <v>7</v>
      </c>
      <c r="B2070" s="1">
        <v>89</v>
      </c>
      <c r="C2070" s="2">
        <v>44627.542349537034</v>
      </c>
      <c r="D2070" s="1" t="s">
        <v>11</v>
      </c>
      <c r="E2070" s="1" t="s">
        <v>118</v>
      </c>
      <c r="F2070" s="1" t="s">
        <v>119</v>
      </c>
      <c r="G2070" s="1" t="s">
        <v>148</v>
      </c>
      <c r="M2070" s="6">
        <f t="shared" si="64"/>
        <v>44628</v>
      </c>
      <c r="N2070" s="7">
        <f t="shared" si="65"/>
        <v>44627.542349537034</v>
      </c>
      <c r="O2070" s="7"/>
      <c r="P2070" s="7"/>
    </row>
    <row r="2071" spans="1:16" x14ac:dyDescent="0.3">
      <c r="A2071" s="1" t="s">
        <v>7</v>
      </c>
      <c r="B2071" s="1">
        <v>84</v>
      </c>
      <c r="C2071" s="2">
        <v>44627.542951388888</v>
      </c>
      <c r="D2071" s="1" t="s">
        <v>11</v>
      </c>
      <c r="E2071" s="1" t="s">
        <v>118</v>
      </c>
      <c r="F2071" s="1" t="s">
        <v>119</v>
      </c>
      <c r="G2071" s="1" t="s">
        <v>148</v>
      </c>
      <c r="M2071" s="6">
        <f t="shared" si="64"/>
        <v>44628</v>
      </c>
      <c r="N2071" s="7">
        <f t="shared" si="65"/>
        <v>44627.542951388888</v>
      </c>
      <c r="O2071" s="7"/>
      <c r="P2071" s="7"/>
    </row>
    <row r="2072" spans="1:16" x14ac:dyDescent="0.3">
      <c r="A2072" s="1" t="s">
        <v>7</v>
      </c>
      <c r="B2072" s="1">
        <v>85</v>
      </c>
      <c r="C2072" s="2">
        <v>44627.543043981481</v>
      </c>
      <c r="D2072" s="1" t="s">
        <v>11</v>
      </c>
      <c r="E2072" s="1" t="s">
        <v>118</v>
      </c>
      <c r="F2072" s="1" t="s">
        <v>119</v>
      </c>
      <c r="G2072" s="1" t="s">
        <v>148</v>
      </c>
      <c r="M2072" s="6">
        <f t="shared" si="64"/>
        <v>44628</v>
      </c>
      <c r="N2072" s="7">
        <f t="shared" si="65"/>
        <v>44627.543043981481</v>
      </c>
      <c r="O2072" s="7"/>
      <c r="P2072" s="7"/>
    </row>
    <row r="2073" spans="1:16" x14ac:dyDescent="0.3">
      <c r="A2073" s="1" t="s">
        <v>7</v>
      </c>
      <c r="B2073" s="1">
        <v>94</v>
      </c>
      <c r="C2073" s="2">
        <v>44627.543738425928</v>
      </c>
      <c r="D2073" s="1" t="s">
        <v>11</v>
      </c>
      <c r="E2073" s="1" t="s">
        <v>118</v>
      </c>
      <c r="F2073" s="1" t="s">
        <v>119</v>
      </c>
      <c r="G2073" s="1" t="s">
        <v>148</v>
      </c>
      <c r="M2073" s="6">
        <f t="shared" si="64"/>
        <v>44628</v>
      </c>
      <c r="N2073" s="7">
        <f t="shared" si="65"/>
        <v>44627.543738425928</v>
      </c>
      <c r="O2073" s="7"/>
      <c r="P2073" s="7"/>
    </row>
    <row r="2074" spans="1:16" x14ac:dyDescent="0.3">
      <c r="A2074" s="1" t="s">
        <v>7</v>
      </c>
      <c r="B2074" s="1">
        <v>87</v>
      </c>
      <c r="C2074" s="2">
        <v>44627.543888888889</v>
      </c>
      <c r="D2074" s="1" t="s">
        <v>11</v>
      </c>
      <c r="E2074" s="1" t="s">
        <v>118</v>
      </c>
      <c r="F2074" s="1" t="s">
        <v>119</v>
      </c>
      <c r="G2074" s="1" t="s">
        <v>148</v>
      </c>
      <c r="M2074" s="6">
        <f t="shared" si="64"/>
        <v>44628</v>
      </c>
      <c r="N2074" s="7">
        <f t="shared" si="65"/>
        <v>44627.543888888889</v>
      </c>
      <c r="O2074" s="7"/>
      <c r="P2074" s="7"/>
    </row>
    <row r="2075" spans="1:16" x14ac:dyDescent="0.3">
      <c r="A2075" s="1" t="s">
        <v>7</v>
      </c>
      <c r="B2075" s="1">
        <v>88</v>
      </c>
      <c r="C2075" s="2">
        <v>44627.544432870367</v>
      </c>
      <c r="D2075" s="1" t="s">
        <v>11</v>
      </c>
      <c r="E2075" s="1" t="s">
        <v>118</v>
      </c>
      <c r="F2075" s="1" t="s">
        <v>119</v>
      </c>
      <c r="G2075" s="1" t="s">
        <v>148</v>
      </c>
      <c r="M2075" s="6">
        <f t="shared" si="64"/>
        <v>44628</v>
      </c>
      <c r="N2075" s="7">
        <f t="shared" si="65"/>
        <v>44627.544432870367</v>
      </c>
      <c r="O2075" s="7"/>
      <c r="P2075" s="7"/>
    </row>
    <row r="2076" spans="1:16" x14ac:dyDescent="0.3">
      <c r="A2076" s="1" t="s">
        <v>7</v>
      </c>
      <c r="B2076" s="1">
        <v>88</v>
      </c>
      <c r="C2076" s="2">
        <v>44627.545127314814</v>
      </c>
      <c r="D2076" s="1" t="s">
        <v>11</v>
      </c>
      <c r="E2076" s="1" t="s">
        <v>118</v>
      </c>
      <c r="F2076" s="1" t="s">
        <v>119</v>
      </c>
      <c r="G2076" s="1" t="s">
        <v>148</v>
      </c>
      <c r="M2076" s="6">
        <f t="shared" si="64"/>
        <v>44628</v>
      </c>
      <c r="N2076" s="7">
        <f t="shared" si="65"/>
        <v>44627.545127314814</v>
      </c>
      <c r="O2076" s="7"/>
      <c r="P2076" s="7"/>
    </row>
    <row r="2077" spans="1:16" x14ac:dyDescent="0.3">
      <c r="A2077" s="1" t="s">
        <v>7</v>
      </c>
      <c r="B2077" s="1">
        <v>93</v>
      </c>
      <c r="C2077" s="2">
        <v>44627.545590277776</v>
      </c>
      <c r="D2077" s="1" t="s">
        <v>11</v>
      </c>
      <c r="E2077" s="1" t="s">
        <v>118</v>
      </c>
      <c r="F2077" s="1" t="s">
        <v>119</v>
      </c>
      <c r="G2077" s="1" t="s">
        <v>148</v>
      </c>
      <c r="M2077" s="6">
        <f t="shared" si="64"/>
        <v>44628</v>
      </c>
      <c r="N2077" s="7">
        <f t="shared" si="65"/>
        <v>44627.545590277776</v>
      </c>
      <c r="O2077" s="7"/>
      <c r="P2077" s="7"/>
    </row>
    <row r="2078" spans="1:16" x14ac:dyDescent="0.3">
      <c r="A2078" s="1" t="s">
        <v>7</v>
      </c>
      <c r="B2078" s="1">
        <v>91</v>
      </c>
      <c r="C2078" s="2">
        <v>44627.54582175926</v>
      </c>
      <c r="D2078" s="1" t="s">
        <v>11</v>
      </c>
      <c r="E2078" s="1" t="s">
        <v>118</v>
      </c>
      <c r="F2078" s="1" t="s">
        <v>119</v>
      </c>
      <c r="G2078" s="1" t="s">
        <v>148</v>
      </c>
      <c r="M2078" s="6">
        <f t="shared" si="64"/>
        <v>44628</v>
      </c>
      <c r="N2078" s="7">
        <f t="shared" si="65"/>
        <v>44627.54582175926</v>
      </c>
      <c r="O2078" s="7"/>
      <c r="P2078" s="7"/>
    </row>
    <row r="2079" spans="1:16" x14ac:dyDescent="0.3">
      <c r="A2079" s="1" t="s">
        <v>7</v>
      </c>
      <c r="B2079" s="1">
        <v>93</v>
      </c>
      <c r="C2079" s="2">
        <v>44627.546516203707</v>
      </c>
      <c r="D2079" s="1" t="s">
        <v>11</v>
      </c>
      <c r="E2079" s="1" t="s">
        <v>118</v>
      </c>
      <c r="F2079" s="1" t="s">
        <v>119</v>
      </c>
      <c r="G2079" s="1" t="s">
        <v>148</v>
      </c>
      <c r="M2079" s="6">
        <f t="shared" si="64"/>
        <v>44628</v>
      </c>
      <c r="N2079" s="7">
        <f t="shared" si="65"/>
        <v>44627.546516203707</v>
      </c>
      <c r="O2079" s="7"/>
      <c r="P2079" s="7"/>
    </row>
    <row r="2080" spans="1:16" x14ac:dyDescent="0.3">
      <c r="A2080" s="1" t="s">
        <v>7</v>
      </c>
      <c r="B2080" s="1">
        <v>107</v>
      </c>
      <c r="C2080" s="2">
        <v>44627.546643518515</v>
      </c>
      <c r="D2080" s="1" t="s">
        <v>11</v>
      </c>
      <c r="E2080" s="1" t="s">
        <v>118</v>
      </c>
      <c r="F2080" s="1" t="s">
        <v>119</v>
      </c>
      <c r="G2080" s="1" t="s">
        <v>148</v>
      </c>
      <c r="M2080" s="6">
        <f t="shared" si="64"/>
        <v>44628</v>
      </c>
      <c r="N2080" s="7">
        <f t="shared" si="65"/>
        <v>44627.546643518515</v>
      </c>
      <c r="O2080" s="7"/>
      <c r="P2080" s="7"/>
    </row>
    <row r="2081" spans="1:16" x14ac:dyDescent="0.3">
      <c r="A2081" s="1" t="s">
        <v>7</v>
      </c>
      <c r="B2081" s="1">
        <v>107</v>
      </c>
      <c r="C2081" s="2">
        <v>44627.546840277777</v>
      </c>
      <c r="D2081" s="1" t="s">
        <v>11</v>
      </c>
      <c r="E2081" s="1" t="s">
        <v>118</v>
      </c>
      <c r="F2081" s="1" t="s">
        <v>119</v>
      </c>
      <c r="G2081" s="1" t="s">
        <v>148</v>
      </c>
      <c r="M2081" s="6">
        <f t="shared" si="64"/>
        <v>44628</v>
      </c>
      <c r="N2081" s="7">
        <f t="shared" si="65"/>
        <v>44627.546840277777</v>
      </c>
      <c r="O2081" s="7"/>
      <c r="P2081" s="7"/>
    </row>
    <row r="2082" spans="1:16" x14ac:dyDescent="0.3">
      <c r="A2082" s="1" t="s">
        <v>7</v>
      </c>
      <c r="B2082" s="1">
        <v>104</v>
      </c>
      <c r="C2082" s="2">
        <v>44627.547164351854</v>
      </c>
      <c r="D2082" s="1" t="s">
        <v>11</v>
      </c>
      <c r="E2082" s="1" t="s">
        <v>118</v>
      </c>
      <c r="F2082" s="1" t="s">
        <v>119</v>
      </c>
      <c r="G2082" s="1" t="s">
        <v>148</v>
      </c>
      <c r="M2082" s="6">
        <f t="shared" si="64"/>
        <v>44628</v>
      </c>
      <c r="N2082" s="7">
        <f t="shared" si="65"/>
        <v>44627.547164351854</v>
      </c>
      <c r="O2082" s="7"/>
      <c r="P2082" s="7"/>
    </row>
    <row r="2083" spans="1:16" x14ac:dyDescent="0.3">
      <c r="A2083" s="1" t="s">
        <v>7</v>
      </c>
      <c r="B2083" s="1">
        <v>106</v>
      </c>
      <c r="C2083" s="2">
        <v>44627.547210648147</v>
      </c>
      <c r="D2083" s="1" t="s">
        <v>11</v>
      </c>
      <c r="E2083" s="1" t="s">
        <v>118</v>
      </c>
      <c r="F2083" s="1" t="s">
        <v>119</v>
      </c>
      <c r="G2083" s="1" t="s">
        <v>148</v>
      </c>
      <c r="M2083" s="6">
        <f t="shared" si="64"/>
        <v>44628</v>
      </c>
      <c r="N2083" s="7">
        <f t="shared" si="65"/>
        <v>44627.547210648147</v>
      </c>
      <c r="O2083" s="7"/>
      <c r="P2083" s="7"/>
    </row>
    <row r="2084" spans="1:16" x14ac:dyDescent="0.3">
      <c r="A2084" s="1" t="s">
        <v>7</v>
      </c>
      <c r="B2084" s="1">
        <v>104</v>
      </c>
      <c r="C2084" s="2">
        <v>44627.547442129631</v>
      </c>
      <c r="D2084" s="1" t="s">
        <v>11</v>
      </c>
      <c r="E2084" s="1" t="s">
        <v>118</v>
      </c>
      <c r="F2084" s="1" t="s">
        <v>119</v>
      </c>
      <c r="G2084" s="1" t="s">
        <v>148</v>
      </c>
      <c r="M2084" s="6">
        <f t="shared" si="64"/>
        <v>44628</v>
      </c>
      <c r="N2084" s="7">
        <f t="shared" si="65"/>
        <v>44627.547442129631</v>
      </c>
      <c r="O2084" s="7"/>
      <c r="P2084" s="7"/>
    </row>
    <row r="2085" spans="1:16" x14ac:dyDescent="0.3">
      <c r="A2085" s="1" t="s">
        <v>7</v>
      </c>
      <c r="B2085" s="1">
        <v>101</v>
      </c>
      <c r="C2085" s="2">
        <v>44627.547905092593</v>
      </c>
      <c r="D2085" s="1" t="s">
        <v>11</v>
      </c>
      <c r="E2085" s="1" t="s">
        <v>118</v>
      </c>
      <c r="F2085" s="1" t="s">
        <v>119</v>
      </c>
      <c r="G2085" s="1" t="s">
        <v>148</v>
      </c>
      <c r="M2085" s="6">
        <f t="shared" si="64"/>
        <v>44628</v>
      </c>
      <c r="N2085" s="7">
        <f t="shared" si="65"/>
        <v>44627.547905092593</v>
      </c>
      <c r="O2085" s="7"/>
      <c r="P2085" s="7"/>
    </row>
    <row r="2086" spans="1:16" x14ac:dyDescent="0.3">
      <c r="A2086" s="1" t="s">
        <v>7</v>
      </c>
      <c r="B2086" s="1">
        <v>87</v>
      </c>
      <c r="C2086" s="2">
        <v>44627.54859953704</v>
      </c>
      <c r="D2086" s="1" t="s">
        <v>11</v>
      </c>
      <c r="E2086" s="1" t="s">
        <v>118</v>
      </c>
      <c r="F2086" s="1" t="s">
        <v>119</v>
      </c>
      <c r="G2086" s="1" t="s">
        <v>148</v>
      </c>
      <c r="M2086" s="6">
        <f t="shared" si="64"/>
        <v>44628</v>
      </c>
      <c r="N2086" s="7">
        <f t="shared" si="65"/>
        <v>44627.54859953704</v>
      </c>
      <c r="O2086" s="7"/>
      <c r="P2086" s="7"/>
    </row>
    <row r="2087" spans="1:16" x14ac:dyDescent="0.3">
      <c r="A2087" s="1" t="s">
        <v>7</v>
      </c>
      <c r="B2087" s="1">
        <v>83</v>
      </c>
      <c r="C2087" s="2">
        <v>44627.549293981479</v>
      </c>
      <c r="D2087" s="1" t="s">
        <v>11</v>
      </c>
      <c r="E2087" s="1" t="s">
        <v>118</v>
      </c>
      <c r="F2087" s="1" t="s">
        <v>119</v>
      </c>
      <c r="G2087" s="1" t="s">
        <v>148</v>
      </c>
      <c r="M2087" s="6">
        <f t="shared" si="64"/>
        <v>44628</v>
      </c>
      <c r="N2087" s="7">
        <f t="shared" si="65"/>
        <v>44627.549293981479</v>
      </c>
      <c r="O2087" s="7"/>
      <c r="P2087" s="7"/>
    </row>
    <row r="2088" spans="1:16" x14ac:dyDescent="0.3">
      <c r="A2088" s="1" t="s">
        <v>7</v>
      </c>
      <c r="B2088" s="1">
        <v>79</v>
      </c>
      <c r="C2088" s="2">
        <v>44627.549988425926</v>
      </c>
      <c r="D2088" s="1" t="s">
        <v>11</v>
      </c>
      <c r="E2088" s="1" t="s">
        <v>118</v>
      </c>
      <c r="F2088" s="1" t="s">
        <v>119</v>
      </c>
      <c r="G2088" s="1" t="s">
        <v>148</v>
      </c>
      <c r="M2088" s="6">
        <f t="shared" si="64"/>
        <v>44628</v>
      </c>
      <c r="N2088" s="7">
        <f t="shared" si="65"/>
        <v>44627.549988425926</v>
      </c>
      <c r="O2088" s="7"/>
      <c r="P2088" s="7"/>
    </row>
    <row r="2089" spans="1:16" x14ac:dyDescent="0.3">
      <c r="A2089" s="1" t="s">
        <v>7</v>
      </c>
      <c r="B2089" s="1">
        <v>64</v>
      </c>
      <c r="C2089" s="2">
        <v>44627.550682870373</v>
      </c>
      <c r="D2089" s="1" t="s">
        <v>11</v>
      </c>
      <c r="E2089" s="1" t="s">
        <v>118</v>
      </c>
      <c r="F2089" s="1" t="s">
        <v>119</v>
      </c>
      <c r="G2089" s="1" t="s">
        <v>148</v>
      </c>
      <c r="M2089" s="6">
        <f t="shared" si="64"/>
        <v>44628</v>
      </c>
      <c r="N2089" s="7">
        <f t="shared" si="65"/>
        <v>44627.550682870373</v>
      </c>
      <c r="O2089" s="7"/>
      <c r="P2089" s="7"/>
    </row>
    <row r="2090" spans="1:16" x14ac:dyDescent="0.3">
      <c r="A2090" s="1" t="s">
        <v>7</v>
      </c>
      <c r="B2090" s="1">
        <v>76</v>
      </c>
      <c r="C2090" s="2">
        <v>44627.552071759259</v>
      </c>
      <c r="D2090" s="1" t="s">
        <v>11</v>
      </c>
      <c r="E2090" s="1" t="s">
        <v>118</v>
      </c>
      <c r="F2090" s="1" t="s">
        <v>119</v>
      </c>
      <c r="G2090" s="1" t="s">
        <v>148</v>
      </c>
      <c r="M2090" s="6">
        <f t="shared" si="64"/>
        <v>44628</v>
      </c>
      <c r="N2090" s="7">
        <f t="shared" si="65"/>
        <v>44627.552071759259</v>
      </c>
      <c r="O2090" s="7"/>
      <c r="P2090" s="7"/>
    </row>
    <row r="2091" spans="1:16" x14ac:dyDescent="0.3">
      <c r="A2091" s="1" t="s">
        <v>7</v>
      </c>
      <c r="B2091" s="1">
        <v>78</v>
      </c>
      <c r="C2091" s="2">
        <v>44627.552766203706</v>
      </c>
      <c r="D2091" s="1" t="s">
        <v>11</v>
      </c>
      <c r="E2091" s="1" t="s">
        <v>118</v>
      </c>
      <c r="F2091" s="1" t="s">
        <v>119</v>
      </c>
      <c r="G2091" s="1" t="s">
        <v>148</v>
      </c>
      <c r="M2091" s="6">
        <f t="shared" si="64"/>
        <v>44628</v>
      </c>
      <c r="N2091" s="7">
        <f t="shared" si="65"/>
        <v>44627.552766203706</v>
      </c>
      <c r="O2091" s="7"/>
      <c r="P2091" s="7"/>
    </row>
    <row r="2092" spans="1:16" x14ac:dyDescent="0.3">
      <c r="A2092" s="1" t="s">
        <v>7</v>
      </c>
      <c r="B2092" s="1">
        <v>61</v>
      </c>
      <c r="C2092" s="2">
        <v>44627.553460648145</v>
      </c>
      <c r="D2092" s="1" t="s">
        <v>11</v>
      </c>
      <c r="E2092" s="1" t="s">
        <v>118</v>
      </c>
      <c r="F2092" s="1" t="s">
        <v>119</v>
      </c>
      <c r="G2092" s="1" t="s">
        <v>148</v>
      </c>
      <c r="M2092" s="6">
        <f t="shared" si="64"/>
        <v>44628</v>
      </c>
      <c r="N2092" s="7">
        <f t="shared" si="65"/>
        <v>44627.553460648145</v>
      </c>
      <c r="O2092" s="7"/>
      <c r="P2092" s="7"/>
    </row>
    <row r="2093" spans="1:16" x14ac:dyDescent="0.3">
      <c r="A2093" s="1" t="s">
        <v>7</v>
      </c>
      <c r="B2093" s="1">
        <v>57</v>
      </c>
      <c r="C2093" s="2">
        <v>44627.554155092592</v>
      </c>
      <c r="D2093" s="1" t="s">
        <v>11</v>
      </c>
      <c r="E2093" s="1" t="s">
        <v>118</v>
      </c>
      <c r="F2093" s="1" t="s">
        <v>119</v>
      </c>
      <c r="G2093" s="1" t="s">
        <v>148</v>
      </c>
      <c r="M2093" s="6">
        <f t="shared" si="64"/>
        <v>44628</v>
      </c>
      <c r="N2093" s="7">
        <f t="shared" si="65"/>
        <v>44627.554155092592</v>
      </c>
      <c r="O2093" s="7"/>
      <c r="P2093" s="7"/>
    </row>
    <row r="2094" spans="1:16" x14ac:dyDescent="0.3">
      <c r="A2094" s="1" t="s">
        <v>7</v>
      </c>
      <c r="B2094" s="1">
        <v>74</v>
      </c>
      <c r="C2094" s="2">
        <v>44627.554849537039</v>
      </c>
      <c r="D2094" s="1" t="s">
        <v>11</v>
      </c>
      <c r="E2094" s="1" t="s">
        <v>118</v>
      </c>
      <c r="F2094" s="1" t="s">
        <v>119</v>
      </c>
      <c r="G2094" s="1" t="s">
        <v>148</v>
      </c>
      <c r="M2094" s="6">
        <f t="shared" si="64"/>
        <v>44628</v>
      </c>
      <c r="N2094" s="7">
        <f t="shared" si="65"/>
        <v>44627.554849537039</v>
      </c>
      <c r="O2094" s="7"/>
      <c r="P2094" s="7"/>
    </row>
    <row r="2095" spans="1:16" x14ac:dyDescent="0.3">
      <c r="A2095" s="1" t="s">
        <v>7</v>
      </c>
      <c r="B2095" s="1">
        <v>87</v>
      </c>
      <c r="C2095" s="2">
        <v>44627.555543981478</v>
      </c>
      <c r="D2095" s="1" t="s">
        <v>11</v>
      </c>
      <c r="E2095" s="1" t="s">
        <v>118</v>
      </c>
      <c r="F2095" s="1" t="s">
        <v>119</v>
      </c>
      <c r="G2095" s="1" t="s">
        <v>148</v>
      </c>
      <c r="M2095" s="6">
        <f t="shared" si="64"/>
        <v>44628</v>
      </c>
      <c r="N2095" s="7">
        <f t="shared" si="65"/>
        <v>44627.555543981478</v>
      </c>
      <c r="O2095" s="7"/>
      <c r="P2095" s="7"/>
    </row>
    <row r="2096" spans="1:16" x14ac:dyDescent="0.3">
      <c r="A2096" s="1" t="s">
        <v>7</v>
      </c>
      <c r="B2096" s="1">
        <v>93</v>
      </c>
      <c r="C2096" s="2">
        <v>44627.556238425925</v>
      </c>
      <c r="D2096" s="1" t="s">
        <v>11</v>
      </c>
      <c r="E2096" s="1" t="s">
        <v>118</v>
      </c>
      <c r="F2096" s="1" t="s">
        <v>119</v>
      </c>
      <c r="G2096" s="1" t="s">
        <v>148</v>
      </c>
      <c r="M2096" s="6">
        <f t="shared" si="64"/>
        <v>44628</v>
      </c>
      <c r="N2096" s="7">
        <f t="shared" si="65"/>
        <v>44627.556238425925</v>
      </c>
      <c r="O2096" s="7"/>
      <c r="P2096" s="7"/>
    </row>
    <row r="2097" spans="1:16" x14ac:dyDescent="0.3">
      <c r="A2097" s="1" t="s">
        <v>7</v>
      </c>
      <c r="B2097" s="1">
        <v>99</v>
      </c>
      <c r="C2097" s="2">
        <v>44627.556932870371</v>
      </c>
      <c r="D2097" s="1" t="s">
        <v>11</v>
      </c>
      <c r="E2097" s="1" t="s">
        <v>118</v>
      </c>
      <c r="F2097" s="1" t="s">
        <v>119</v>
      </c>
      <c r="G2097" s="1" t="s">
        <v>148</v>
      </c>
      <c r="M2097" s="6">
        <f t="shared" si="64"/>
        <v>44628</v>
      </c>
      <c r="N2097" s="7">
        <f t="shared" si="65"/>
        <v>44627.556932870371</v>
      </c>
      <c r="O2097" s="7"/>
      <c r="P2097" s="7"/>
    </row>
    <row r="2098" spans="1:16" x14ac:dyDescent="0.3">
      <c r="A2098" s="1" t="s">
        <v>7</v>
      </c>
      <c r="B2098" s="1">
        <v>102</v>
      </c>
      <c r="C2098" s="2">
        <v>44627.557627314818</v>
      </c>
      <c r="D2098" s="1" t="s">
        <v>11</v>
      </c>
      <c r="E2098" s="1" t="s">
        <v>118</v>
      </c>
      <c r="F2098" s="1" t="s">
        <v>119</v>
      </c>
      <c r="G2098" s="1" t="s">
        <v>148</v>
      </c>
      <c r="M2098" s="6">
        <f t="shared" si="64"/>
        <v>44628</v>
      </c>
      <c r="N2098" s="7">
        <f t="shared" si="65"/>
        <v>44627.557627314818</v>
      </c>
      <c r="O2098" s="7"/>
      <c r="P2098" s="7"/>
    </row>
    <row r="2099" spans="1:16" x14ac:dyDescent="0.3">
      <c r="A2099" s="1" t="s">
        <v>7</v>
      </c>
      <c r="B2099" s="1">
        <v>92</v>
      </c>
      <c r="C2099" s="2">
        <v>44627.558321759258</v>
      </c>
      <c r="D2099" s="1" t="s">
        <v>11</v>
      </c>
      <c r="E2099" s="1" t="s">
        <v>118</v>
      </c>
      <c r="F2099" s="1" t="s">
        <v>119</v>
      </c>
      <c r="G2099" s="1" t="s">
        <v>148</v>
      </c>
      <c r="M2099" s="6">
        <f t="shared" si="64"/>
        <v>44628</v>
      </c>
      <c r="N2099" s="7">
        <f t="shared" si="65"/>
        <v>44627.558321759258</v>
      </c>
      <c r="O2099" s="7"/>
      <c r="P2099" s="7"/>
    </row>
    <row r="2100" spans="1:16" x14ac:dyDescent="0.3">
      <c r="A2100" s="1" t="s">
        <v>7</v>
      </c>
      <c r="B2100" s="1">
        <v>63</v>
      </c>
      <c r="C2100" s="2">
        <v>44634.417349537034</v>
      </c>
      <c r="D2100" s="1" t="s">
        <v>8</v>
      </c>
      <c r="E2100" s="1" t="s">
        <v>15</v>
      </c>
      <c r="F2100" s="1" t="s">
        <v>17</v>
      </c>
      <c r="G2100" s="1" t="s">
        <v>143</v>
      </c>
      <c r="M2100" s="6">
        <f t="shared" si="64"/>
        <v>44634</v>
      </c>
      <c r="N2100" s="7">
        <f t="shared" si="65"/>
        <v>44634.417349537034</v>
      </c>
      <c r="O2100" s="7"/>
      <c r="P2100" s="7"/>
    </row>
    <row r="2101" spans="1:16" x14ac:dyDescent="0.3">
      <c r="A2101" s="1" t="s">
        <v>7</v>
      </c>
      <c r="B2101" s="1">
        <v>63</v>
      </c>
      <c r="C2101" s="2">
        <v>44634.418043981481</v>
      </c>
      <c r="D2101" s="1" t="s">
        <v>8</v>
      </c>
      <c r="E2101" s="1" t="s">
        <v>15</v>
      </c>
      <c r="F2101" s="1" t="s">
        <v>17</v>
      </c>
      <c r="G2101" s="1" t="s">
        <v>143</v>
      </c>
      <c r="M2101" s="6">
        <f t="shared" si="64"/>
        <v>44634</v>
      </c>
      <c r="N2101" s="7">
        <f t="shared" si="65"/>
        <v>44634.418043981481</v>
      </c>
      <c r="O2101" s="7"/>
      <c r="P2101" s="7"/>
    </row>
    <row r="2102" spans="1:16" x14ac:dyDescent="0.3">
      <c r="A2102" s="1" t="s">
        <v>7</v>
      </c>
      <c r="B2102" s="1">
        <v>62</v>
      </c>
      <c r="C2102" s="2">
        <v>44634.418067129627</v>
      </c>
      <c r="D2102" s="1" t="s">
        <v>8</v>
      </c>
      <c r="E2102" s="1" t="s">
        <v>15</v>
      </c>
      <c r="F2102" s="1" t="s">
        <v>17</v>
      </c>
      <c r="G2102" s="1" t="s">
        <v>143</v>
      </c>
      <c r="M2102" s="6">
        <f t="shared" si="64"/>
        <v>44634</v>
      </c>
      <c r="N2102" s="7">
        <f t="shared" si="65"/>
        <v>44634.418067129627</v>
      </c>
      <c r="O2102" s="7"/>
      <c r="P2102" s="7"/>
    </row>
    <row r="2103" spans="1:16" x14ac:dyDescent="0.3">
      <c r="A2103" s="1" t="s">
        <v>7</v>
      </c>
      <c r="B2103" s="1">
        <v>62</v>
      </c>
      <c r="C2103" s="2">
        <v>44634.418206018519</v>
      </c>
      <c r="D2103" s="1" t="s">
        <v>8</v>
      </c>
      <c r="E2103" s="1" t="s">
        <v>15</v>
      </c>
      <c r="F2103" s="1" t="s">
        <v>17</v>
      </c>
      <c r="G2103" s="1" t="s">
        <v>143</v>
      </c>
      <c r="M2103" s="6">
        <f t="shared" si="64"/>
        <v>44634</v>
      </c>
      <c r="N2103" s="7">
        <f t="shared" si="65"/>
        <v>44634.418206018519</v>
      </c>
      <c r="O2103" s="7"/>
      <c r="P2103" s="7"/>
    </row>
    <row r="2104" spans="1:16" x14ac:dyDescent="0.3">
      <c r="A2104" s="1" t="s">
        <v>7</v>
      </c>
      <c r="B2104" s="1">
        <v>60</v>
      </c>
      <c r="C2104" s="2">
        <v>44634.418738425928</v>
      </c>
      <c r="D2104" s="1" t="s">
        <v>8</v>
      </c>
      <c r="E2104" s="1" t="s">
        <v>15</v>
      </c>
      <c r="F2104" s="1" t="s">
        <v>17</v>
      </c>
      <c r="G2104" s="1" t="s">
        <v>143</v>
      </c>
      <c r="M2104" s="6">
        <f t="shared" si="64"/>
        <v>44634</v>
      </c>
      <c r="N2104" s="7">
        <f t="shared" si="65"/>
        <v>44634.418738425928</v>
      </c>
      <c r="O2104" s="7"/>
      <c r="P2104" s="7"/>
    </row>
    <row r="2105" spans="1:16" x14ac:dyDescent="0.3">
      <c r="A2105" s="1" t="s">
        <v>7</v>
      </c>
      <c r="B2105" s="1">
        <v>61</v>
      </c>
      <c r="C2105" s="2">
        <v>44634.419062499997</v>
      </c>
      <c r="D2105" s="1" t="s">
        <v>8</v>
      </c>
      <c r="E2105" s="1" t="s">
        <v>15</v>
      </c>
      <c r="F2105" s="1" t="s">
        <v>17</v>
      </c>
      <c r="G2105" s="1" t="s">
        <v>143</v>
      </c>
      <c r="M2105" s="6">
        <f t="shared" si="64"/>
        <v>44634</v>
      </c>
      <c r="N2105" s="7">
        <f t="shared" si="65"/>
        <v>44634.419062499997</v>
      </c>
      <c r="O2105" s="7"/>
      <c r="P2105" s="7"/>
    </row>
    <row r="2106" spans="1:16" x14ac:dyDescent="0.3">
      <c r="A2106" s="1" t="s">
        <v>7</v>
      </c>
      <c r="B2106" s="1">
        <v>66</v>
      </c>
      <c r="C2106" s="2">
        <v>44634.419432870367</v>
      </c>
      <c r="D2106" s="1" t="s">
        <v>8</v>
      </c>
      <c r="E2106" s="1" t="s">
        <v>15</v>
      </c>
      <c r="F2106" s="1" t="s">
        <v>17</v>
      </c>
      <c r="G2106" s="1" t="s">
        <v>143</v>
      </c>
      <c r="M2106" s="6">
        <f t="shared" si="64"/>
        <v>44634</v>
      </c>
      <c r="N2106" s="7">
        <f t="shared" si="65"/>
        <v>44634.419432870367</v>
      </c>
      <c r="O2106" s="7"/>
      <c r="P2106" s="7"/>
    </row>
    <row r="2107" spans="1:16" x14ac:dyDescent="0.3">
      <c r="A2107" s="1" t="s">
        <v>7</v>
      </c>
      <c r="B2107" s="1">
        <v>62</v>
      </c>
      <c r="C2107" s="2">
        <v>44634.420127314814</v>
      </c>
      <c r="D2107" s="1" t="s">
        <v>8</v>
      </c>
      <c r="E2107" s="1" t="s">
        <v>15</v>
      </c>
      <c r="F2107" s="1" t="s">
        <v>17</v>
      </c>
      <c r="G2107" s="1" t="s">
        <v>143</v>
      </c>
      <c r="M2107" s="6">
        <f t="shared" si="64"/>
        <v>44634</v>
      </c>
      <c r="N2107" s="7">
        <f t="shared" si="65"/>
        <v>44634.420127314814</v>
      </c>
      <c r="O2107" s="7"/>
      <c r="P2107" s="7"/>
    </row>
    <row r="2108" spans="1:16" x14ac:dyDescent="0.3">
      <c r="A2108" s="1" t="s">
        <v>7</v>
      </c>
      <c r="B2108" s="1">
        <v>61</v>
      </c>
      <c r="C2108" s="2">
        <v>44634.42082175926</v>
      </c>
      <c r="D2108" s="1" t="s">
        <v>8</v>
      </c>
      <c r="E2108" s="1" t="s">
        <v>15</v>
      </c>
      <c r="F2108" s="1" t="s">
        <v>17</v>
      </c>
      <c r="G2108" s="1" t="s">
        <v>143</v>
      </c>
      <c r="M2108" s="6">
        <f t="shared" si="64"/>
        <v>44634</v>
      </c>
      <c r="N2108" s="7">
        <f t="shared" si="65"/>
        <v>44634.42082175926</v>
      </c>
      <c r="O2108" s="7"/>
      <c r="P2108" s="7"/>
    </row>
    <row r="2109" spans="1:16" x14ac:dyDescent="0.3">
      <c r="A2109" s="1" t="s">
        <v>7</v>
      </c>
      <c r="B2109" s="1">
        <v>63</v>
      </c>
      <c r="C2109" s="2">
        <v>44634.420983796299</v>
      </c>
      <c r="D2109" s="1" t="s">
        <v>8</v>
      </c>
      <c r="E2109" s="1" t="s">
        <v>15</v>
      </c>
      <c r="F2109" s="1" t="s">
        <v>17</v>
      </c>
      <c r="G2109" s="1" t="s">
        <v>143</v>
      </c>
      <c r="M2109" s="6">
        <f t="shared" si="64"/>
        <v>44634</v>
      </c>
      <c r="N2109" s="7">
        <f t="shared" si="65"/>
        <v>44634.420983796299</v>
      </c>
      <c r="O2109" s="7"/>
      <c r="P2109" s="7"/>
    </row>
    <row r="2110" spans="1:16" x14ac:dyDescent="0.3">
      <c r="A2110" s="1" t="s">
        <v>7</v>
      </c>
      <c r="B2110" s="1">
        <v>62</v>
      </c>
      <c r="C2110" s="2">
        <v>44634.421516203707</v>
      </c>
      <c r="D2110" s="1" t="s">
        <v>8</v>
      </c>
      <c r="E2110" s="1" t="s">
        <v>15</v>
      </c>
      <c r="F2110" s="1" t="s">
        <v>17</v>
      </c>
      <c r="G2110" s="1" t="s">
        <v>143</v>
      </c>
      <c r="M2110" s="6">
        <f t="shared" si="64"/>
        <v>44634</v>
      </c>
      <c r="N2110" s="7">
        <f t="shared" si="65"/>
        <v>44634.421516203707</v>
      </c>
      <c r="O2110" s="7"/>
      <c r="P2110" s="7"/>
    </row>
    <row r="2111" spans="1:16" x14ac:dyDescent="0.3">
      <c r="A2111" s="1" t="s">
        <v>7</v>
      </c>
      <c r="B2111" s="1">
        <v>70</v>
      </c>
      <c r="C2111" s="2">
        <v>44634.422210648147</v>
      </c>
      <c r="D2111" s="1" t="s">
        <v>8</v>
      </c>
      <c r="E2111" s="1" t="s">
        <v>15</v>
      </c>
      <c r="F2111" s="1" t="s">
        <v>17</v>
      </c>
      <c r="G2111" s="1" t="s">
        <v>143</v>
      </c>
      <c r="M2111" s="6">
        <f t="shared" si="64"/>
        <v>44634</v>
      </c>
      <c r="N2111" s="7">
        <f t="shared" si="65"/>
        <v>44634.422210648147</v>
      </c>
      <c r="O2111" s="7"/>
      <c r="P2111" s="7"/>
    </row>
    <row r="2112" spans="1:16" x14ac:dyDescent="0.3">
      <c r="A2112" s="1" t="s">
        <v>7</v>
      </c>
      <c r="B2112" s="1">
        <v>71</v>
      </c>
      <c r="C2112" s="2">
        <v>44634.422905092593</v>
      </c>
      <c r="D2112" s="1" t="s">
        <v>8</v>
      </c>
      <c r="E2112" s="1" t="s">
        <v>15</v>
      </c>
      <c r="F2112" s="1" t="s">
        <v>17</v>
      </c>
      <c r="G2112" s="1" t="s">
        <v>143</v>
      </c>
      <c r="M2112" s="6">
        <f t="shared" si="64"/>
        <v>44634</v>
      </c>
      <c r="N2112" s="7">
        <f t="shared" si="65"/>
        <v>44634.422905092593</v>
      </c>
      <c r="O2112" s="7"/>
      <c r="P2112" s="7"/>
    </row>
    <row r="2113" spans="1:16" x14ac:dyDescent="0.3">
      <c r="A2113" s="1" t="s">
        <v>7</v>
      </c>
      <c r="B2113" s="1">
        <v>79</v>
      </c>
      <c r="C2113" s="2">
        <v>44634.42359953704</v>
      </c>
      <c r="D2113" s="1" t="s">
        <v>8</v>
      </c>
      <c r="E2113" s="1" t="s">
        <v>15</v>
      </c>
      <c r="F2113" s="1" t="s">
        <v>17</v>
      </c>
      <c r="G2113" s="1" t="s">
        <v>143</v>
      </c>
      <c r="M2113" s="6">
        <f t="shared" si="64"/>
        <v>44634</v>
      </c>
      <c r="N2113" s="7">
        <f t="shared" si="65"/>
        <v>44634.42359953704</v>
      </c>
      <c r="O2113" s="7"/>
      <c r="P2113" s="7"/>
    </row>
    <row r="2114" spans="1:16" x14ac:dyDescent="0.3">
      <c r="A2114" s="1" t="s">
        <v>7</v>
      </c>
      <c r="B2114" s="1">
        <v>102</v>
      </c>
      <c r="C2114" s="2">
        <v>44634.424293981479</v>
      </c>
      <c r="D2114" s="1" t="s">
        <v>8</v>
      </c>
      <c r="E2114" s="1" t="s">
        <v>15</v>
      </c>
      <c r="F2114" s="1" t="s">
        <v>17</v>
      </c>
      <c r="G2114" s="1" t="s">
        <v>143</v>
      </c>
      <c r="M2114" s="6">
        <f t="shared" si="64"/>
        <v>44634</v>
      </c>
      <c r="N2114" s="7">
        <f t="shared" si="65"/>
        <v>44634.424293981479</v>
      </c>
      <c r="O2114" s="7"/>
      <c r="P2114" s="7"/>
    </row>
    <row r="2115" spans="1:16" x14ac:dyDescent="0.3">
      <c r="A2115" s="1" t="s">
        <v>7</v>
      </c>
      <c r="B2115" s="1">
        <v>92</v>
      </c>
      <c r="C2115" s="2">
        <v>44634.424988425926</v>
      </c>
      <c r="D2115" s="1" t="s">
        <v>8</v>
      </c>
      <c r="E2115" s="1" t="s">
        <v>15</v>
      </c>
      <c r="F2115" s="1" t="s">
        <v>17</v>
      </c>
      <c r="G2115" s="1" t="s">
        <v>143</v>
      </c>
      <c r="M2115" s="6">
        <f t="shared" ref="M2115:M2178" si="66">VALUE(TEXT(C2115,0))</f>
        <v>44634</v>
      </c>
      <c r="N2115" s="7">
        <f t="shared" ref="N2115:N2178" si="67">C2115</f>
        <v>44634.424988425926</v>
      </c>
      <c r="O2115" s="7"/>
      <c r="P2115" s="7"/>
    </row>
    <row r="2116" spans="1:16" x14ac:dyDescent="0.3">
      <c r="A2116" s="1" t="s">
        <v>7</v>
      </c>
      <c r="B2116" s="1">
        <v>100</v>
      </c>
      <c r="C2116" s="2">
        <v>44634.425173611111</v>
      </c>
      <c r="D2116" s="1" t="s">
        <v>8</v>
      </c>
      <c r="E2116" s="1" t="s">
        <v>15</v>
      </c>
      <c r="F2116" s="1" t="s">
        <v>17</v>
      </c>
      <c r="G2116" s="1" t="s">
        <v>143</v>
      </c>
      <c r="M2116" s="6">
        <f t="shared" si="66"/>
        <v>44634</v>
      </c>
      <c r="N2116" s="7">
        <f t="shared" si="67"/>
        <v>44634.425173611111</v>
      </c>
      <c r="O2116" s="7"/>
      <c r="P2116" s="7"/>
    </row>
    <row r="2117" spans="1:16" x14ac:dyDescent="0.3">
      <c r="A2117" s="1" t="s">
        <v>7</v>
      </c>
      <c r="B2117" s="1">
        <v>95</v>
      </c>
      <c r="C2117" s="2">
        <v>44634.425682870373</v>
      </c>
      <c r="D2117" s="1" t="s">
        <v>8</v>
      </c>
      <c r="E2117" s="1" t="s">
        <v>15</v>
      </c>
      <c r="F2117" s="1" t="s">
        <v>17</v>
      </c>
      <c r="G2117" s="1" t="s">
        <v>143</v>
      </c>
      <c r="M2117" s="6">
        <f t="shared" si="66"/>
        <v>44634</v>
      </c>
      <c r="N2117" s="7">
        <f t="shared" si="67"/>
        <v>44634.425682870373</v>
      </c>
      <c r="O2117" s="7"/>
      <c r="P2117" s="7"/>
    </row>
    <row r="2118" spans="1:16" x14ac:dyDescent="0.3">
      <c r="A2118" s="1" t="s">
        <v>7</v>
      </c>
      <c r="B2118" s="1">
        <v>85</v>
      </c>
      <c r="C2118" s="2">
        <v>44634.425821759258</v>
      </c>
      <c r="D2118" s="1" t="s">
        <v>8</v>
      </c>
      <c r="E2118" s="1" t="s">
        <v>15</v>
      </c>
      <c r="F2118" s="1" t="s">
        <v>17</v>
      </c>
      <c r="G2118" s="1" t="s">
        <v>143</v>
      </c>
      <c r="M2118" s="6">
        <f t="shared" si="66"/>
        <v>44634</v>
      </c>
      <c r="N2118" s="7">
        <f t="shared" si="67"/>
        <v>44634.425821759258</v>
      </c>
      <c r="O2118" s="7"/>
      <c r="P2118" s="7"/>
    </row>
    <row r="2119" spans="1:16" x14ac:dyDescent="0.3">
      <c r="A2119" s="1" t="s">
        <v>7</v>
      </c>
      <c r="B2119" s="1">
        <v>85</v>
      </c>
      <c r="C2119" s="2">
        <v>44634.426377314812</v>
      </c>
      <c r="D2119" s="1" t="s">
        <v>8</v>
      </c>
      <c r="E2119" s="1" t="s">
        <v>15</v>
      </c>
      <c r="F2119" s="1" t="s">
        <v>17</v>
      </c>
      <c r="G2119" s="1" t="s">
        <v>143</v>
      </c>
      <c r="M2119" s="6">
        <f t="shared" si="66"/>
        <v>44634</v>
      </c>
      <c r="N2119" s="7">
        <f t="shared" si="67"/>
        <v>44634.426377314812</v>
      </c>
      <c r="O2119" s="7"/>
      <c r="P2119" s="7"/>
    </row>
    <row r="2120" spans="1:16" x14ac:dyDescent="0.3">
      <c r="A2120" s="1" t="s">
        <v>7</v>
      </c>
      <c r="B2120" s="1">
        <v>92</v>
      </c>
      <c r="C2120" s="2">
        <v>44634.427002314813</v>
      </c>
      <c r="D2120" s="1" t="s">
        <v>8</v>
      </c>
      <c r="E2120" s="1" t="s">
        <v>15</v>
      </c>
      <c r="F2120" s="1" t="s">
        <v>17</v>
      </c>
      <c r="G2120" s="1" t="s">
        <v>143</v>
      </c>
      <c r="M2120" s="6">
        <f t="shared" si="66"/>
        <v>44634</v>
      </c>
      <c r="N2120" s="7">
        <f t="shared" si="67"/>
        <v>44634.427002314813</v>
      </c>
      <c r="O2120" s="7"/>
      <c r="P2120" s="7"/>
    </row>
    <row r="2121" spans="1:16" x14ac:dyDescent="0.3">
      <c r="A2121" s="1" t="s">
        <v>7</v>
      </c>
      <c r="B2121" s="1">
        <v>90</v>
      </c>
      <c r="C2121" s="2">
        <v>44634.427071759259</v>
      </c>
      <c r="D2121" s="1" t="s">
        <v>8</v>
      </c>
      <c r="E2121" s="1" t="s">
        <v>15</v>
      </c>
      <c r="F2121" s="1" t="s">
        <v>17</v>
      </c>
      <c r="G2121" s="1" t="s">
        <v>143</v>
      </c>
      <c r="M2121" s="6">
        <f t="shared" si="66"/>
        <v>44634</v>
      </c>
      <c r="N2121" s="7">
        <f t="shared" si="67"/>
        <v>44634.427071759259</v>
      </c>
      <c r="O2121" s="7"/>
      <c r="P2121" s="7"/>
    </row>
    <row r="2122" spans="1:16" x14ac:dyDescent="0.3">
      <c r="A2122" s="1" t="s">
        <v>7</v>
      </c>
      <c r="B2122" s="1">
        <v>104</v>
      </c>
      <c r="C2122" s="2">
        <v>44634.427465277775</v>
      </c>
      <c r="D2122" s="1" t="s">
        <v>8</v>
      </c>
      <c r="E2122" s="1" t="s">
        <v>15</v>
      </c>
      <c r="F2122" s="1" t="s">
        <v>17</v>
      </c>
      <c r="G2122" s="1" t="s">
        <v>143</v>
      </c>
      <c r="M2122" s="6">
        <f t="shared" si="66"/>
        <v>44634</v>
      </c>
      <c r="N2122" s="7">
        <f t="shared" si="67"/>
        <v>44634.427465277775</v>
      </c>
      <c r="O2122" s="7"/>
      <c r="P2122" s="7"/>
    </row>
    <row r="2123" spans="1:16" x14ac:dyDescent="0.3">
      <c r="A2123" s="1" t="s">
        <v>7</v>
      </c>
      <c r="B2123" s="1">
        <v>103</v>
      </c>
      <c r="C2123" s="2">
        <v>44634.427766203706</v>
      </c>
      <c r="D2123" s="1" t="s">
        <v>8</v>
      </c>
      <c r="E2123" s="1" t="s">
        <v>15</v>
      </c>
      <c r="F2123" s="1" t="s">
        <v>17</v>
      </c>
      <c r="G2123" s="1" t="s">
        <v>143</v>
      </c>
      <c r="M2123" s="6">
        <f t="shared" si="66"/>
        <v>44634</v>
      </c>
      <c r="N2123" s="7">
        <f t="shared" si="67"/>
        <v>44634.427766203706</v>
      </c>
      <c r="O2123" s="7"/>
      <c r="P2123" s="7"/>
    </row>
    <row r="2124" spans="1:16" x14ac:dyDescent="0.3">
      <c r="A2124" s="1" t="s">
        <v>7</v>
      </c>
      <c r="B2124" s="1">
        <v>97</v>
      </c>
      <c r="C2124" s="2">
        <v>44634.428460648145</v>
      </c>
      <c r="D2124" s="1" t="s">
        <v>8</v>
      </c>
      <c r="E2124" s="1" t="s">
        <v>15</v>
      </c>
      <c r="F2124" s="1" t="s">
        <v>17</v>
      </c>
      <c r="G2124" s="1" t="s">
        <v>143</v>
      </c>
      <c r="M2124" s="6">
        <f t="shared" si="66"/>
        <v>44634</v>
      </c>
      <c r="N2124" s="7">
        <f t="shared" si="67"/>
        <v>44634.428460648145</v>
      </c>
      <c r="O2124" s="7"/>
      <c r="P2124" s="7"/>
    </row>
    <row r="2125" spans="1:16" x14ac:dyDescent="0.3">
      <c r="A2125" s="1" t="s">
        <v>7</v>
      </c>
      <c r="B2125" s="1">
        <v>90</v>
      </c>
      <c r="C2125" s="2">
        <v>44634.429155092592</v>
      </c>
      <c r="D2125" s="1" t="s">
        <v>8</v>
      </c>
      <c r="E2125" s="1" t="s">
        <v>15</v>
      </c>
      <c r="F2125" s="1" t="s">
        <v>17</v>
      </c>
      <c r="G2125" s="1" t="s">
        <v>143</v>
      </c>
      <c r="M2125" s="6">
        <f t="shared" si="66"/>
        <v>44634</v>
      </c>
      <c r="N2125" s="7">
        <f t="shared" si="67"/>
        <v>44634.429155092592</v>
      </c>
      <c r="O2125" s="7"/>
      <c r="P2125" s="7"/>
    </row>
    <row r="2126" spans="1:16" x14ac:dyDescent="0.3">
      <c r="A2126" s="1" t="s">
        <v>7</v>
      </c>
      <c r="B2126" s="1">
        <v>82</v>
      </c>
      <c r="C2126" s="2">
        <v>44634.429849537039</v>
      </c>
      <c r="D2126" s="1" t="s">
        <v>8</v>
      </c>
      <c r="E2126" s="1" t="s">
        <v>15</v>
      </c>
      <c r="F2126" s="1" t="s">
        <v>17</v>
      </c>
      <c r="G2126" s="1" t="s">
        <v>143</v>
      </c>
      <c r="M2126" s="6">
        <f t="shared" si="66"/>
        <v>44634</v>
      </c>
      <c r="N2126" s="7">
        <f t="shared" si="67"/>
        <v>44634.429849537039</v>
      </c>
      <c r="O2126" s="7"/>
      <c r="P2126" s="7"/>
    </row>
    <row r="2127" spans="1:16" x14ac:dyDescent="0.3">
      <c r="A2127" s="1" t="s">
        <v>7</v>
      </c>
      <c r="B2127" s="1">
        <v>86</v>
      </c>
      <c r="C2127" s="2">
        <v>44634.430254629631</v>
      </c>
      <c r="D2127" s="1" t="s">
        <v>8</v>
      </c>
      <c r="E2127" s="1" t="s">
        <v>15</v>
      </c>
      <c r="F2127" s="1" t="s">
        <v>17</v>
      </c>
      <c r="G2127" s="1" t="s">
        <v>143</v>
      </c>
      <c r="M2127" s="6">
        <f t="shared" si="66"/>
        <v>44634</v>
      </c>
      <c r="N2127" s="7">
        <f t="shared" si="67"/>
        <v>44634.430254629631</v>
      </c>
      <c r="O2127" s="7"/>
      <c r="P2127" s="7"/>
    </row>
    <row r="2128" spans="1:16" x14ac:dyDescent="0.3">
      <c r="A2128" s="1" t="s">
        <v>7</v>
      </c>
      <c r="B2128" s="1">
        <v>78</v>
      </c>
      <c r="C2128" s="2">
        <v>44634.430543981478</v>
      </c>
      <c r="D2128" s="1" t="s">
        <v>8</v>
      </c>
      <c r="E2128" s="1" t="s">
        <v>15</v>
      </c>
      <c r="F2128" s="1" t="s">
        <v>17</v>
      </c>
      <c r="G2128" s="1" t="s">
        <v>143</v>
      </c>
      <c r="M2128" s="6">
        <f t="shared" si="66"/>
        <v>44634</v>
      </c>
      <c r="N2128" s="7">
        <f t="shared" si="67"/>
        <v>44634.430543981478</v>
      </c>
      <c r="O2128" s="7"/>
      <c r="P2128" s="7"/>
    </row>
    <row r="2129" spans="1:16" x14ac:dyDescent="0.3">
      <c r="A2129" s="1" t="s">
        <v>7</v>
      </c>
      <c r="B2129" s="1">
        <v>73</v>
      </c>
      <c r="C2129" s="2">
        <v>44634.431238425925</v>
      </c>
      <c r="D2129" s="1" t="s">
        <v>8</v>
      </c>
      <c r="E2129" s="1" t="s">
        <v>15</v>
      </c>
      <c r="F2129" s="1" t="s">
        <v>17</v>
      </c>
      <c r="G2129" s="1" t="s">
        <v>143</v>
      </c>
      <c r="M2129" s="6">
        <f t="shared" si="66"/>
        <v>44634</v>
      </c>
      <c r="N2129" s="7">
        <f t="shared" si="67"/>
        <v>44634.431238425925</v>
      </c>
      <c r="O2129" s="7"/>
      <c r="P2129" s="7"/>
    </row>
    <row r="2130" spans="1:16" x14ac:dyDescent="0.3">
      <c r="A2130" s="1" t="s">
        <v>7</v>
      </c>
      <c r="B2130" s="1">
        <v>81</v>
      </c>
      <c r="C2130" s="2">
        <v>44634.431527777779</v>
      </c>
      <c r="D2130" s="1" t="s">
        <v>8</v>
      </c>
      <c r="E2130" s="1" t="s">
        <v>15</v>
      </c>
      <c r="F2130" s="1" t="s">
        <v>17</v>
      </c>
      <c r="G2130" s="1" t="s">
        <v>143</v>
      </c>
      <c r="M2130" s="6">
        <f t="shared" si="66"/>
        <v>44634</v>
      </c>
      <c r="N2130" s="7">
        <f t="shared" si="67"/>
        <v>44634.431527777779</v>
      </c>
      <c r="O2130" s="7"/>
      <c r="P2130" s="7"/>
    </row>
    <row r="2131" spans="1:16" x14ac:dyDescent="0.3">
      <c r="A2131" s="1" t="s">
        <v>7</v>
      </c>
      <c r="B2131" s="1">
        <v>81</v>
      </c>
      <c r="C2131" s="2">
        <v>44634.431932870371</v>
      </c>
      <c r="D2131" s="1" t="s">
        <v>8</v>
      </c>
      <c r="E2131" s="1" t="s">
        <v>15</v>
      </c>
      <c r="F2131" s="1" t="s">
        <v>17</v>
      </c>
      <c r="G2131" s="1" t="s">
        <v>143</v>
      </c>
      <c r="M2131" s="6">
        <f t="shared" si="66"/>
        <v>44634</v>
      </c>
      <c r="N2131" s="7">
        <f t="shared" si="67"/>
        <v>44634.431932870371</v>
      </c>
      <c r="O2131" s="7"/>
      <c r="P2131" s="7"/>
    </row>
    <row r="2132" spans="1:16" x14ac:dyDescent="0.3">
      <c r="A2132" s="1" t="s">
        <v>7</v>
      </c>
      <c r="B2132" s="1">
        <v>80</v>
      </c>
      <c r="C2132" s="2">
        <v>44634.432627314818</v>
      </c>
      <c r="D2132" s="1" t="s">
        <v>8</v>
      </c>
      <c r="E2132" s="1" t="s">
        <v>15</v>
      </c>
      <c r="F2132" s="1" t="s">
        <v>17</v>
      </c>
      <c r="G2132" s="1" t="s">
        <v>143</v>
      </c>
      <c r="M2132" s="6">
        <f t="shared" si="66"/>
        <v>44634</v>
      </c>
      <c r="N2132" s="7">
        <f t="shared" si="67"/>
        <v>44634.432627314818</v>
      </c>
      <c r="O2132" s="7"/>
      <c r="P2132" s="7"/>
    </row>
    <row r="2133" spans="1:16" x14ac:dyDescent="0.3">
      <c r="A2133" s="1" t="s">
        <v>7</v>
      </c>
      <c r="B2133" s="1">
        <v>71</v>
      </c>
      <c r="C2133" s="2">
        <v>44634.433321759258</v>
      </c>
      <c r="D2133" s="1" t="s">
        <v>8</v>
      </c>
      <c r="E2133" s="1" t="s">
        <v>15</v>
      </c>
      <c r="F2133" s="1" t="s">
        <v>17</v>
      </c>
      <c r="G2133" s="1" t="s">
        <v>143</v>
      </c>
      <c r="M2133" s="6">
        <f t="shared" si="66"/>
        <v>44634</v>
      </c>
      <c r="N2133" s="7">
        <f t="shared" si="67"/>
        <v>44634.433321759258</v>
      </c>
      <c r="O2133" s="7"/>
      <c r="P2133" s="7"/>
    </row>
    <row r="2134" spans="1:16" x14ac:dyDescent="0.3">
      <c r="A2134" s="1" t="s">
        <v>7</v>
      </c>
      <c r="B2134" s="1">
        <v>71</v>
      </c>
      <c r="C2134" s="2">
        <v>44634.434016203704</v>
      </c>
      <c r="D2134" s="1" t="s">
        <v>8</v>
      </c>
      <c r="E2134" s="1" t="s">
        <v>15</v>
      </c>
      <c r="F2134" s="1" t="s">
        <v>17</v>
      </c>
      <c r="G2134" s="1" t="s">
        <v>143</v>
      </c>
      <c r="M2134" s="6">
        <f t="shared" si="66"/>
        <v>44634</v>
      </c>
      <c r="N2134" s="7">
        <f t="shared" si="67"/>
        <v>44634.434016203704</v>
      </c>
      <c r="O2134" s="7"/>
      <c r="P2134" s="7"/>
    </row>
    <row r="2135" spans="1:16" x14ac:dyDescent="0.3">
      <c r="A2135" s="1" t="s">
        <v>7</v>
      </c>
      <c r="B2135" s="1">
        <v>71</v>
      </c>
      <c r="C2135" s="2">
        <v>44634.434710648151</v>
      </c>
      <c r="D2135" s="1" t="s">
        <v>8</v>
      </c>
      <c r="E2135" s="1" t="s">
        <v>15</v>
      </c>
      <c r="F2135" s="1" t="s">
        <v>17</v>
      </c>
      <c r="G2135" s="1" t="s">
        <v>143</v>
      </c>
      <c r="M2135" s="6">
        <f t="shared" si="66"/>
        <v>44634</v>
      </c>
      <c r="N2135" s="7">
        <f t="shared" si="67"/>
        <v>44634.434710648151</v>
      </c>
      <c r="O2135" s="7"/>
      <c r="P2135" s="7"/>
    </row>
    <row r="2136" spans="1:16" x14ac:dyDescent="0.3">
      <c r="A2136" s="1" t="s">
        <v>7</v>
      </c>
      <c r="B2136" s="1">
        <v>75</v>
      </c>
      <c r="C2136" s="2">
        <v>44634.43540509259</v>
      </c>
      <c r="D2136" s="1" t="s">
        <v>8</v>
      </c>
      <c r="E2136" s="1" t="s">
        <v>15</v>
      </c>
      <c r="F2136" s="1" t="s">
        <v>17</v>
      </c>
      <c r="G2136" s="1" t="s">
        <v>143</v>
      </c>
      <c r="M2136" s="6">
        <f t="shared" si="66"/>
        <v>44634</v>
      </c>
      <c r="N2136" s="7">
        <f t="shared" si="67"/>
        <v>44634.43540509259</v>
      </c>
      <c r="O2136" s="7"/>
      <c r="P2136" s="7"/>
    </row>
    <row r="2137" spans="1:16" x14ac:dyDescent="0.3">
      <c r="A2137" s="1" t="s">
        <v>7</v>
      </c>
      <c r="B2137" s="1">
        <v>92</v>
      </c>
      <c r="C2137" s="2">
        <v>44634.436793981484</v>
      </c>
      <c r="D2137" s="1" t="s">
        <v>8</v>
      </c>
      <c r="E2137" s="1" t="s">
        <v>15</v>
      </c>
      <c r="F2137" s="1" t="s">
        <v>17</v>
      </c>
      <c r="G2137" s="1" t="s">
        <v>143</v>
      </c>
      <c r="M2137" s="6">
        <f t="shared" si="66"/>
        <v>44634</v>
      </c>
      <c r="N2137" s="7">
        <f t="shared" si="67"/>
        <v>44634.436793981484</v>
      </c>
      <c r="O2137" s="7"/>
      <c r="P2137" s="7"/>
    </row>
    <row r="2138" spans="1:16" x14ac:dyDescent="0.3">
      <c r="A2138" s="1" t="s">
        <v>7</v>
      </c>
      <c r="B2138" s="1">
        <v>99</v>
      </c>
      <c r="C2138" s="2">
        <v>44634.437488425923</v>
      </c>
      <c r="D2138" s="1" t="s">
        <v>8</v>
      </c>
      <c r="E2138" s="1" t="s">
        <v>15</v>
      </c>
      <c r="F2138" s="1" t="s">
        <v>17</v>
      </c>
      <c r="G2138" s="1" t="s">
        <v>143</v>
      </c>
      <c r="M2138" s="6">
        <f t="shared" si="66"/>
        <v>44634</v>
      </c>
      <c r="N2138" s="7">
        <f t="shared" si="67"/>
        <v>44634.437488425923</v>
      </c>
      <c r="O2138" s="7"/>
      <c r="P2138" s="7"/>
    </row>
    <row r="2139" spans="1:16" x14ac:dyDescent="0.3">
      <c r="A2139" s="1" t="s">
        <v>7</v>
      </c>
      <c r="B2139" s="1">
        <v>102</v>
      </c>
      <c r="C2139" s="2">
        <v>44634.43818287037</v>
      </c>
      <c r="D2139" s="1" t="s">
        <v>8</v>
      </c>
      <c r="E2139" s="1" t="s">
        <v>15</v>
      </c>
      <c r="F2139" s="1" t="s">
        <v>17</v>
      </c>
      <c r="G2139" s="1" t="s">
        <v>143</v>
      </c>
      <c r="M2139" s="6">
        <f t="shared" si="66"/>
        <v>44634</v>
      </c>
      <c r="N2139" s="7">
        <f t="shared" si="67"/>
        <v>44634.43818287037</v>
      </c>
      <c r="O2139" s="7"/>
      <c r="P2139" s="7"/>
    </row>
    <row r="2140" spans="1:16" x14ac:dyDescent="0.3">
      <c r="A2140" s="1" t="s">
        <v>7</v>
      </c>
      <c r="B2140" s="1">
        <v>90</v>
      </c>
      <c r="C2140" s="2">
        <v>44634.438877314817</v>
      </c>
      <c r="D2140" s="1" t="s">
        <v>8</v>
      </c>
      <c r="E2140" s="1" t="s">
        <v>15</v>
      </c>
      <c r="F2140" s="1" t="s">
        <v>17</v>
      </c>
      <c r="G2140" s="1" t="s">
        <v>143</v>
      </c>
      <c r="M2140" s="6">
        <f t="shared" si="66"/>
        <v>44634</v>
      </c>
      <c r="N2140" s="7">
        <f t="shared" si="67"/>
        <v>44634.438877314817</v>
      </c>
      <c r="O2140" s="7"/>
      <c r="P2140" s="7"/>
    </row>
    <row r="2141" spans="1:16" x14ac:dyDescent="0.3">
      <c r="A2141" s="1" t="s">
        <v>7</v>
      </c>
      <c r="B2141" s="1">
        <v>91</v>
      </c>
      <c r="C2141" s="2">
        <v>44634.439571759256</v>
      </c>
      <c r="D2141" s="1" t="s">
        <v>8</v>
      </c>
      <c r="E2141" s="1" t="s">
        <v>15</v>
      </c>
      <c r="F2141" s="1" t="s">
        <v>17</v>
      </c>
      <c r="G2141" s="1" t="s">
        <v>143</v>
      </c>
      <c r="M2141" s="6">
        <f t="shared" si="66"/>
        <v>44634</v>
      </c>
      <c r="N2141" s="7">
        <f t="shared" si="67"/>
        <v>44634.439571759256</v>
      </c>
      <c r="O2141" s="7"/>
      <c r="P2141" s="7"/>
    </row>
    <row r="2142" spans="1:16" x14ac:dyDescent="0.3">
      <c r="A2142" s="1" t="s">
        <v>7</v>
      </c>
      <c r="B2142" s="1">
        <v>83</v>
      </c>
      <c r="C2142" s="2">
        <v>44634.440266203703</v>
      </c>
      <c r="D2142" s="1" t="s">
        <v>9</v>
      </c>
      <c r="E2142" s="1" t="s">
        <v>15</v>
      </c>
      <c r="F2142" s="1" t="s">
        <v>18</v>
      </c>
      <c r="G2142" s="1" t="s">
        <v>143</v>
      </c>
      <c r="M2142" s="6">
        <f t="shared" si="66"/>
        <v>44634</v>
      </c>
      <c r="N2142" s="7">
        <f t="shared" si="67"/>
        <v>44634.440266203703</v>
      </c>
      <c r="O2142" s="7"/>
      <c r="P2142" s="7"/>
    </row>
    <row r="2143" spans="1:16" x14ac:dyDescent="0.3">
      <c r="A2143" s="1" t="s">
        <v>7</v>
      </c>
      <c r="B2143" s="1">
        <v>82</v>
      </c>
      <c r="C2143" s="2">
        <v>44634.440960648149</v>
      </c>
      <c r="D2143" s="1" t="s">
        <v>9</v>
      </c>
      <c r="E2143" s="1" t="s">
        <v>15</v>
      </c>
      <c r="F2143" s="1" t="s">
        <v>18</v>
      </c>
      <c r="G2143" s="1" t="s">
        <v>143</v>
      </c>
      <c r="M2143" s="6">
        <f t="shared" si="66"/>
        <v>44634</v>
      </c>
      <c r="N2143" s="7">
        <f t="shared" si="67"/>
        <v>44634.440960648149</v>
      </c>
      <c r="O2143" s="7"/>
      <c r="P2143" s="7"/>
    </row>
    <row r="2144" spans="1:16" x14ac:dyDescent="0.3">
      <c r="A2144" s="1" t="s">
        <v>7</v>
      </c>
      <c r="B2144" s="1">
        <v>85</v>
      </c>
      <c r="C2144" s="2">
        <v>44634.441655092596</v>
      </c>
      <c r="D2144" s="1" t="s">
        <v>9</v>
      </c>
      <c r="E2144" s="1" t="s">
        <v>15</v>
      </c>
      <c r="F2144" s="1" t="s">
        <v>18</v>
      </c>
      <c r="G2144" s="1" t="s">
        <v>143</v>
      </c>
      <c r="M2144" s="6">
        <f t="shared" si="66"/>
        <v>44634</v>
      </c>
      <c r="N2144" s="7">
        <f t="shared" si="67"/>
        <v>44634.441655092596</v>
      </c>
      <c r="O2144" s="7"/>
      <c r="P2144" s="7"/>
    </row>
    <row r="2145" spans="1:16" x14ac:dyDescent="0.3">
      <c r="A2145" s="1" t="s">
        <v>7</v>
      </c>
      <c r="B2145" s="1">
        <v>95</v>
      </c>
      <c r="C2145" s="2">
        <v>44634.442349537036</v>
      </c>
      <c r="D2145" s="1" t="s">
        <v>9</v>
      </c>
      <c r="E2145" s="1" t="s">
        <v>15</v>
      </c>
      <c r="F2145" s="1" t="s">
        <v>18</v>
      </c>
      <c r="G2145" s="1" t="s">
        <v>143</v>
      </c>
      <c r="M2145" s="6">
        <f t="shared" si="66"/>
        <v>44634</v>
      </c>
      <c r="N2145" s="7">
        <f t="shared" si="67"/>
        <v>44634.442349537036</v>
      </c>
      <c r="O2145" s="7"/>
      <c r="P2145" s="7"/>
    </row>
    <row r="2146" spans="1:16" x14ac:dyDescent="0.3">
      <c r="A2146" s="1" t="s">
        <v>7</v>
      </c>
      <c r="B2146" s="1">
        <v>84</v>
      </c>
      <c r="C2146" s="2">
        <v>44634.443043981482</v>
      </c>
      <c r="D2146" s="1" t="s">
        <v>9</v>
      </c>
      <c r="E2146" s="1" t="s">
        <v>15</v>
      </c>
      <c r="F2146" s="1" t="s">
        <v>18</v>
      </c>
      <c r="G2146" s="1" t="s">
        <v>143</v>
      </c>
      <c r="M2146" s="6">
        <f t="shared" si="66"/>
        <v>44634</v>
      </c>
      <c r="N2146" s="7">
        <f t="shared" si="67"/>
        <v>44634.443043981482</v>
      </c>
      <c r="O2146" s="7"/>
      <c r="P2146" s="7"/>
    </row>
    <row r="2147" spans="1:16" x14ac:dyDescent="0.3">
      <c r="A2147" s="1" t="s">
        <v>7</v>
      </c>
      <c r="B2147" s="1">
        <v>80</v>
      </c>
      <c r="C2147" s="2">
        <v>44634.443333333336</v>
      </c>
      <c r="D2147" s="1" t="s">
        <v>9</v>
      </c>
      <c r="E2147" s="1" t="s">
        <v>15</v>
      </c>
      <c r="F2147" s="1" t="s">
        <v>18</v>
      </c>
      <c r="G2147" s="1" t="s">
        <v>143</v>
      </c>
      <c r="M2147" s="6">
        <f t="shared" si="66"/>
        <v>44634</v>
      </c>
      <c r="N2147" s="7">
        <f t="shared" si="67"/>
        <v>44634.443333333336</v>
      </c>
      <c r="O2147" s="7"/>
      <c r="P2147" s="7"/>
    </row>
    <row r="2148" spans="1:16" x14ac:dyDescent="0.3">
      <c r="A2148" s="1" t="s">
        <v>7</v>
      </c>
      <c r="B2148" s="1">
        <v>86</v>
      </c>
      <c r="C2148" s="2">
        <v>44634.443692129629</v>
      </c>
      <c r="D2148" s="1" t="s">
        <v>9</v>
      </c>
      <c r="E2148" s="1" t="s">
        <v>15</v>
      </c>
      <c r="F2148" s="1" t="s">
        <v>18</v>
      </c>
      <c r="G2148" s="1" t="s">
        <v>143</v>
      </c>
      <c r="M2148" s="6">
        <f t="shared" si="66"/>
        <v>44634</v>
      </c>
      <c r="N2148" s="7">
        <f t="shared" si="67"/>
        <v>44634.443692129629</v>
      </c>
      <c r="O2148" s="7"/>
      <c r="P2148" s="7"/>
    </row>
    <row r="2149" spans="1:16" x14ac:dyDescent="0.3">
      <c r="A2149" s="1" t="s">
        <v>7</v>
      </c>
      <c r="B2149" s="1">
        <v>85</v>
      </c>
      <c r="C2149" s="2">
        <v>44634.443738425929</v>
      </c>
      <c r="D2149" s="1" t="s">
        <v>9</v>
      </c>
      <c r="E2149" s="1" t="s">
        <v>15</v>
      </c>
      <c r="F2149" s="1" t="s">
        <v>18</v>
      </c>
      <c r="G2149" s="1" t="s">
        <v>143</v>
      </c>
      <c r="M2149" s="6">
        <f t="shared" si="66"/>
        <v>44634</v>
      </c>
      <c r="N2149" s="7">
        <f t="shared" si="67"/>
        <v>44634.443738425929</v>
      </c>
      <c r="O2149" s="7"/>
      <c r="P2149" s="7"/>
    </row>
    <row r="2150" spans="1:16" x14ac:dyDescent="0.3">
      <c r="A2150" s="1" t="s">
        <v>7</v>
      </c>
      <c r="B2150" s="1">
        <v>85</v>
      </c>
      <c r="C2150" s="2">
        <v>44634.443865740737</v>
      </c>
      <c r="D2150" s="1" t="s">
        <v>9</v>
      </c>
      <c r="E2150" s="1" t="s">
        <v>15</v>
      </c>
      <c r="F2150" s="1" t="s">
        <v>18</v>
      </c>
      <c r="G2150" s="1" t="s">
        <v>143</v>
      </c>
      <c r="M2150" s="6">
        <f t="shared" si="66"/>
        <v>44634</v>
      </c>
      <c r="N2150" s="7">
        <f t="shared" si="67"/>
        <v>44634.443865740737</v>
      </c>
      <c r="O2150" s="7"/>
      <c r="P2150" s="7"/>
    </row>
    <row r="2151" spans="1:16" x14ac:dyDescent="0.3">
      <c r="A2151" s="1" t="s">
        <v>7</v>
      </c>
      <c r="B2151" s="1">
        <v>84</v>
      </c>
      <c r="C2151" s="2">
        <v>44634.444027777776</v>
      </c>
      <c r="D2151" s="1" t="s">
        <v>9</v>
      </c>
      <c r="E2151" s="1" t="s">
        <v>15</v>
      </c>
      <c r="F2151" s="1" t="s">
        <v>18</v>
      </c>
      <c r="G2151" s="1" t="s">
        <v>143</v>
      </c>
      <c r="M2151" s="6">
        <f t="shared" si="66"/>
        <v>44634</v>
      </c>
      <c r="N2151" s="7">
        <f t="shared" si="67"/>
        <v>44634.444027777776</v>
      </c>
      <c r="O2151" s="7"/>
      <c r="P2151" s="7"/>
    </row>
    <row r="2152" spans="1:16" x14ac:dyDescent="0.3">
      <c r="A2152" s="1" t="s">
        <v>7</v>
      </c>
      <c r="B2152" s="1">
        <v>85</v>
      </c>
      <c r="C2152" s="2">
        <v>44634.444143518522</v>
      </c>
      <c r="D2152" s="1" t="s">
        <v>9</v>
      </c>
      <c r="E2152" s="1" t="s">
        <v>15</v>
      </c>
      <c r="F2152" s="1" t="s">
        <v>18</v>
      </c>
      <c r="G2152" s="1" t="s">
        <v>143</v>
      </c>
      <c r="M2152" s="6">
        <f t="shared" si="66"/>
        <v>44634</v>
      </c>
      <c r="N2152" s="7">
        <f t="shared" si="67"/>
        <v>44634.444143518522</v>
      </c>
      <c r="O2152" s="7"/>
      <c r="P2152" s="7"/>
    </row>
    <row r="2153" spans="1:16" x14ac:dyDescent="0.3">
      <c r="A2153" s="1" t="s">
        <v>7</v>
      </c>
      <c r="B2153" s="1">
        <v>84</v>
      </c>
      <c r="C2153" s="2">
        <v>44634.444328703707</v>
      </c>
      <c r="D2153" s="1" t="s">
        <v>9</v>
      </c>
      <c r="E2153" s="1" t="s">
        <v>15</v>
      </c>
      <c r="F2153" s="1" t="s">
        <v>18</v>
      </c>
      <c r="G2153" s="1" t="s">
        <v>143</v>
      </c>
      <c r="M2153" s="6">
        <f t="shared" si="66"/>
        <v>44634</v>
      </c>
      <c r="N2153" s="7">
        <f t="shared" si="67"/>
        <v>44634.444328703707</v>
      </c>
      <c r="O2153" s="7"/>
      <c r="P2153" s="7"/>
    </row>
    <row r="2154" spans="1:16" x14ac:dyDescent="0.3">
      <c r="A2154" s="1" t="s">
        <v>7</v>
      </c>
      <c r="B2154" s="1">
        <v>84</v>
      </c>
      <c r="C2154" s="2">
        <v>44634.444432870368</v>
      </c>
      <c r="D2154" s="1" t="s">
        <v>9</v>
      </c>
      <c r="E2154" s="1" t="s">
        <v>15</v>
      </c>
      <c r="F2154" s="1" t="s">
        <v>18</v>
      </c>
      <c r="G2154" s="1" t="s">
        <v>143</v>
      </c>
      <c r="M2154" s="6">
        <f t="shared" si="66"/>
        <v>44634</v>
      </c>
      <c r="N2154" s="7">
        <f t="shared" si="67"/>
        <v>44634.444432870368</v>
      </c>
      <c r="O2154" s="7"/>
      <c r="P2154" s="7"/>
    </row>
    <row r="2155" spans="1:16" x14ac:dyDescent="0.3">
      <c r="A2155" s="1" t="s">
        <v>7</v>
      </c>
      <c r="B2155" s="1">
        <v>81</v>
      </c>
      <c r="C2155" s="2">
        <v>44634.444710648146</v>
      </c>
      <c r="D2155" s="1" t="s">
        <v>9</v>
      </c>
      <c r="E2155" s="1" t="s">
        <v>15</v>
      </c>
      <c r="F2155" s="1" t="s">
        <v>18</v>
      </c>
      <c r="G2155" s="1" t="s">
        <v>143</v>
      </c>
      <c r="M2155" s="6">
        <f t="shared" si="66"/>
        <v>44634</v>
      </c>
      <c r="N2155" s="7">
        <f t="shared" si="67"/>
        <v>44634.444710648146</v>
      </c>
      <c r="O2155" s="7"/>
      <c r="P2155" s="7"/>
    </row>
    <row r="2156" spans="1:16" x14ac:dyDescent="0.3">
      <c r="A2156" s="1" t="s">
        <v>7</v>
      </c>
      <c r="B2156" s="1">
        <v>81</v>
      </c>
      <c r="C2156" s="2">
        <v>44634.445127314815</v>
      </c>
      <c r="D2156" s="1" t="s">
        <v>9</v>
      </c>
      <c r="E2156" s="1" t="s">
        <v>15</v>
      </c>
      <c r="F2156" s="1" t="s">
        <v>18</v>
      </c>
      <c r="G2156" s="1" t="s">
        <v>143</v>
      </c>
      <c r="M2156" s="6">
        <f t="shared" si="66"/>
        <v>44634</v>
      </c>
      <c r="N2156" s="7">
        <f t="shared" si="67"/>
        <v>44634.445127314815</v>
      </c>
      <c r="O2156" s="7"/>
      <c r="P2156" s="7"/>
    </row>
    <row r="2157" spans="1:16" x14ac:dyDescent="0.3">
      <c r="A2157" s="1" t="s">
        <v>7</v>
      </c>
      <c r="B2157" s="1">
        <v>84</v>
      </c>
      <c r="C2157" s="2">
        <v>44634.445821759262</v>
      </c>
      <c r="D2157" s="1" t="s">
        <v>9</v>
      </c>
      <c r="E2157" s="1" t="s">
        <v>15</v>
      </c>
      <c r="F2157" s="1" t="s">
        <v>18</v>
      </c>
      <c r="G2157" s="1" t="s">
        <v>143</v>
      </c>
      <c r="M2157" s="6">
        <f t="shared" si="66"/>
        <v>44634</v>
      </c>
      <c r="N2157" s="7">
        <f t="shared" si="67"/>
        <v>44634.445821759262</v>
      </c>
      <c r="O2157" s="7"/>
      <c r="P2157" s="7"/>
    </row>
    <row r="2158" spans="1:16" x14ac:dyDescent="0.3">
      <c r="A2158" s="1" t="s">
        <v>7</v>
      </c>
      <c r="B2158" s="1">
        <v>102</v>
      </c>
      <c r="C2158" s="2">
        <v>44634.446215277778</v>
      </c>
      <c r="D2158" s="1" t="s">
        <v>9</v>
      </c>
      <c r="E2158" s="1" t="s">
        <v>15</v>
      </c>
      <c r="F2158" s="1" t="s">
        <v>18</v>
      </c>
      <c r="G2158" s="1" t="s">
        <v>143</v>
      </c>
      <c r="M2158" s="6">
        <f t="shared" si="66"/>
        <v>44634</v>
      </c>
      <c r="N2158" s="7">
        <f t="shared" si="67"/>
        <v>44634.446215277778</v>
      </c>
      <c r="O2158" s="7"/>
      <c r="P2158" s="7"/>
    </row>
    <row r="2159" spans="1:16" x14ac:dyDescent="0.3">
      <c r="A2159" s="1" t="s">
        <v>7</v>
      </c>
      <c r="B2159" s="1">
        <v>95</v>
      </c>
      <c r="C2159" s="2">
        <v>44634.446516203701</v>
      </c>
      <c r="D2159" s="1" t="s">
        <v>9</v>
      </c>
      <c r="E2159" s="1" t="s">
        <v>15</v>
      </c>
      <c r="F2159" s="1" t="s">
        <v>18</v>
      </c>
      <c r="G2159" s="1" t="s">
        <v>143</v>
      </c>
      <c r="M2159" s="6">
        <f t="shared" si="66"/>
        <v>44634</v>
      </c>
      <c r="N2159" s="7">
        <f t="shared" si="67"/>
        <v>44634.446516203701</v>
      </c>
      <c r="O2159" s="7"/>
      <c r="P2159" s="7"/>
    </row>
    <row r="2160" spans="1:16" x14ac:dyDescent="0.3">
      <c r="A2160" s="1" t="s">
        <v>7</v>
      </c>
      <c r="B2160" s="1">
        <v>109</v>
      </c>
      <c r="C2160" s="2">
        <v>44634.447210648148</v>
      </c>
      <c r="D2160" s="1" t="s">
        <v>9</v>
      </c>
      <c r="E2160" s="1" t="s">
        <v>15</v>
      </c>
      <c r="F2160" s="1" t="s">
        <v>18</v>
      </c>
      <c r="G2160" s="1" t="s">
        <v>143</v>
      </c>
      <c r="M2160" s="6">
        <f t="shared" si="66"/>
        <v>44634</v>
      </c>
      <c r="N2160" s="7">
        <f t="shared" si="67"/>
        <v>44634.447210648148</v>
      </c>
      <c r="O2160" s="7"/>
      <c r="P2160" s="7"/>
    </row>
    <row r="2161" spans="1:16" x14ac:dyDescent="0.3">
      <c r="A2161" s="1" t="s">
        <v>7</v>
      </c>
      <c r="B2161" s="1">
        <v>82</v>
      </c>
      <c r="C2161" s="2">
        <v>44634.448599537034</v>
      </c>
      <c r="D2161" s="1" t="s">
        <v>9</v>
      </c>
      <c r="E2161" s="1" t="s">
        <v>15</v>
      </c>
      <c r="F2161" s="1" t="s">
        <v>18</v>
      </c>
      <c r="G2161" s="1" t="s">
        <v>143</v>
      </c>
      <c r="M2161" s="6">
        <f t="shared" si="66"/>
        <v>44634</v>
      </c>
      <c r="N2161" s="7">
        <f t="shared" si="67"/>
        <v>44634.448599537034</v>
      </c>
      <c r="O2161" s="7"/>
      <c r="P2161" s="7"/>
    </row>
    <row r="2162" spans="1:16" x14ac:dyDescent="0.3">
      <c r="A2162" s="1" t="s">
        <v>7</v>
      </c>
      <c r="B2162" s="1">
        <v>88</v>
      </c>
      <c r="C2162" s="2">
        <v>44634.449050925927</v>
      </c>
      <c r="D2162" s="1" t="s">
        <v>9</v>
      </c>
      <c r="E2162" s="1" t="s">
        <v>15</v>
      </c>
      <c r="F2162" s="1" t="s">
        <v>18</v>
      </c>
      <c r="G2162" s="1" t="s">
        <v>143</v>
      </c>
      <c r="M2162" s="6">
        <f t="shared" si="66"/>
        <v>44634</v>
      </c>
      <c r="N2162" s="7">
        <f t="shared" si="67"/>
        <v>44634.449050925927</v>
      </c>
      <c r="O2162" s="7"/>
      <c r="P2162" s="7"/>
    </row>
    <row r="2163" spans="1:16" x14ac:dyDescent="0.3">
      <c r="A2163" s="1" t="s">
        <v>7</v>
      </c>
      <c r="B2163" s="1">
        <v>88</v>
      </c>
      <c r="C2163" s="2">
        <v>44634.449293981481</v>
      </c>
      <c r="D2163" s="1" t="s">
        <v>9</v>
      </c>
      <c r="E2163" s="1" t="s">
        <v>15</v>
      </c>
      <c r="F2163" s="1" t="s">
        <v>18</v>
      </c>
      <c r="G2163" s="1" t="s">
        <v>143</v>
      </c>
      <c r="M2163" s="6">
        <f t="shared" si="66"/>
        <v>44634</v>
      </c>
      <c r="N2163" s="7">
        <f t="shared" si="67"/>
        <v>44634.449293981481</v>
      </c>
      <c r="O2163" s="7"/>
      <c r="P2163" s="7"/>
    </row>
    <row r="2164" spans="1:16" x14ac:dyDescent="0.3">
      <c r="A2164" s="1" t="s">
        <v>7</v>
      </c>
      <c r="B2164" s="1">
        <v>89</v>
      </c>
      <c r="C2164" s="2">
        <v>44634.449988425928</v>
      </c>
      <c r="D2164" s="1" t="s">
        <v>9</v>
      </c>
      <c r="E2164" s="1" t="s">
        <v>15</v>
      </c>
      <c r="F2164" s="1" t="s">
        <v>18</v>
      </c>
      <c r="G2164" s="1" t="s">
        <v>143</v>
      </c>
      <c r="M2164" s="6">
        <f t="shared" si="66"/>
        <v>44634</v>
      </c>
      <c r="N2164" s="7">
        <f t="shared" si="67"/>
        <v>44634.449988425928</v>
      </c>
      <c r="O2164" s="7"/>
      <c r="P2164" s="7"/>
    </row>
    <row r="2165" spans="1:16" x14ac:dyDescent="0.3">
      <c r="A2165" s="1" t="s">
        <v>7</v>
      </c>
      <c r="B2165" s="1">
        <v>86</v>
      </c>
      <c r="C2165" s="2">
        <v>44634.450682870367</v>
      </c>
      <c r="D2165" s="1" t="s">
        <v>9</v>
      </c>
      <c r="E2165" s="1" t="s">
        <v>15</v>
      </c>
      <c r="F2165" s="1" t="s">
        <v>18</v>
      </c>
      <c r="G2165" s="1" t="s">
        <v>143</v>
      </c>
      <c r="M2165" s="6">
        <f t="shared" si="66"/>
        <v>44634</v>
      </c>
      <c r="N2165" s="7">
        <f t="shared" si="67"/>
        <v>44634.450682870367</v>
      </c>
      <c r="O2165" s="7"/>
      <c r="P2165" s="7"/>
    </row>
    <row r="2166" spans="1:16" x14ac:dyDescent="0.3">
      <c r="A2166" s="1" t="s">
        <v>7</v>
      </c>
      <c r="B2166" s="1">
        <v>85</v>
      </c>
      <c r="C2166" s="2">
        <v>44634.450891203705</v>
      </c>
      <c r="D2166" s="1" t="s">
        <v>9</v>
      </c>
      <c r="E2166" s="1" t="s">
        <v>15</v>
      </c>
      <c r="F2166" s="1" t="s">
        <v>18</v>
      </c>
      <c r="G2166" s="1" t="s">
        <v>143</v>
      </c>
      <c r="M2166" s="6">
        <f t="shared" si="66"/>
        <v>44634</v>
      </c>
      <c r="N2166" s="7">
        <f t="shared" si="67"/>
        <v>44634.450891203705</v>
      </c>
      <c r="O2166" s="7"/>
      <c r="P2166" s="7"/>
    </row>
    <row r="2167" spans="1:16" x14ac:dyDescent="0.3">
      <c r="A2167" s="1" t="s">
        <v>7</v>
      </c>
      <c r="B2167" s="1">
        <v>91</v>
      </c>
      <c r="C2167" s="2">
        <v>44634.45103009259</v>
      </c>
      <c r="D2167" s="1" t="s">
        <v>9</v>
      </c>
      <c r="E2167" s="1" t="s">
        <v>15</v>
      </c>
      <c r="F2167" s="1" t="s">
        <v>18</v>
      </c>
      <c r="G2167" s="1" t="s">
        <v>143</v>
      </c>
      <c r="M2167" s="6">
        <f t="shared" si="66"/>
        <v>44634</v>
      </c>
      <c r="N2167" s="7">
        <f t="shared" si="67"/>
        <v>44634.45103009259</v>
      </c>
      <c r="O2167" s="7"/>
      <c r="P2167" s="7"/>
    </row>
    <row r="2168" spans="1:16" x14ac:dyDescent="0.3">
      <c r="A2168" s="1" t="s">
        <v>7</v>
      </c>
      <c r="B2168" s="1">
        <v>89</v>
      </c>
      <c r="C2168" s="2">
        <v>44634.451249999998</v>
      </c>
      <c r="D2168" s="1" t="s">
        <v>9</v>
      </c>
      <c r="E2168" s="1" t="s">
        <v>15</v>
      </c>
      <c r="F2168" s="1" t="s">
        <v>18</v>
      </c>
      <c r="G2168" s="1" t="s">
        <v>143</v>
      </c>
      <c r="M2168" s="6">
        <f t="shared" si="66"/>
        <v>44634</v>
      </c>
      <c r="N2168" s="7">
        <f t="shared" si="67"/>
        <v>44634.451249999998</v>
      </c>
      <c r="O2168" s="7"/>
      <c r="P2168" s="7"/>
    </row>
    <row r="2169" spans="1:16" x14ac:dyDescent="0.3">
      <c r="A2169" s="1" t="s">
        <v>7</v>
      </c>
      <c r="B2169" s="1">
        <v>89</v>
      </c>
      <c r="C2169" s="2">
        <v>44634.451319444444</v>
      </c>
      <c r="D2169" s="1" t="s">
        <v>9</v>
      </c>
      <c r="E2169" s="1" t="s">
        <v>15</v>
      </c>
      <c r="F2169" s="1" t="s">
        <v>18</v>
      </c>
      <c r="G2169" s="1" t="s">
        <v>143</v>
      </c>
      <c r="M2169" s="6">
        <f t="shared" si="66"/>
        <v>44634</v>
      </c>
      <c r="N2169" s="7">
        <f t="shared" si="67"/>
        <v>44634.451319444444</v>
      </c>
      <c r="O2169" s="7"/>
      <c r="P2169" s="7"/>
    </row>
    <row r="2170" spans="1:16" x14ac:dyDescent="0.3">
      <c r="A2170" s="1" t="s">
        <v>7</v>
      </c>
      <c r="B2170" s="1">
        <v>88</v>
      </c>
      <c r="C2170" s="2">
        <v>44634.451377314814</v>
      </c>
      <c r="D2170" s="1" t="s">
        <v>9</v>
      </c>
      <c r="E2170" s="1" t="s">
        <v>15</v>
      </c>
      <c r="F2170" s="1" t="s">
        <v>18</v>
      </c>
      <c r="G2170" s="1" t="s">
        <v>143</v>
      </c>
      <c r="M2170" s="6">
        <f t="shared" si="66"/>
        <v>44634</v>
      </c>
      <c r="N2170" s="7">
        <f t="shared" si="67"/>
        <v>44634.451377314814</v>
      </c>
      <c r="O2170" s="7"/>
      <c r="P2170" s="7"/>
    </row>
    <row r="2171" spans="1:16" x14ac:dyDescent="0.3">
      <c r="A2171" s="1" t="s">
        <v>7</v>
      </c>
      <c r="B2171" s="1">
        <v>89</v>
      </c>
      <c r="C2171" s="2">
        <v>44634.451493055552</v>
      </c>
      <c r="D2171" s="1" t="s">
        <v>9</v>
      </c>
      <c r="E2171" s="1" t="s">
        <v>15</v>
      </c>
      <c r="F2171" s="1" t="s">
        <v>18</v>
      </c>
      <c r="G2171" s="1" t="s">
        <v>143</v>
      </c>
      <c r="M2171" s="6">
        <f t="shared" si="66"/>
        <v>44634</v>
      </c>
      <c r="N2171" s="7">
        <f t="shared" si="67"/>
        <v>44634.451493055552</v>
      </c>
      <c r="O2171" s="7"/>
      <c r="P2171" s="7"/>
    </row>
    <row r="2172" spans="1:16" x14ac:dyDescent="0.3">
      <c r="A2172" s="1" t="s">
        <v>7</v>
      </c>
      <c r="B2172" s="1">
        <v>97</v>
      </c>
      <c r="C2172" s="2">
        <v>44634.451689814814</v>
      </c>
      <c r="D2172" s="1" t="s">
        <v>9</v>
      </c>
      <c r="E2172" s="1" t="s">
        <v>15</v>
      </c>
      <c r="F2172" s="1" t="s">
        <v>18</v>
      </c>
      <c r="G2172" s="1" t="s">
        <v>143</v>
      </c>
      <c r="M2172" s="6">
        <f t="shared" si="66"/>
        <v>44634</v>
      </c>
      <c r="N2172" s="7">
        <f t="shared" si="67"/>
        <v>44634.451689814814</v>
      </c>
      <c r="O2172" s="7"/>
      <c r="P2172" s="7"/>
    </row>
    <row r="2173" spans="1:16" x14ac:dyDescent="0.3">
      <c r="A2173" s="1" t="s">
        <v>7</v>
      </c>
      <c r="B2173" s="1">
        <v>88</v>
      </c>
      <c r="C2173" s="2">
        <v>44634.451886574076</v>
      </c>
      <c r="D2173" s="1" t="s">
        <v>9</v>
      </c>
      <c r="E2173" s="1" t="s">
        <v>15</v>
      </c>
      <c r="F2173" s="1" t="s">
        <v>18</v>
      </c>
      <c r="G2173" s="1" t="s">
        <v>143</v>
      </c>
      <c r="M2173" s="6">
        <f t="shared" si="66"/>
        <v>44634</v>
      </c>
      <c r="N2173" s="7">
        <f t="shared" si="67"/>
        <v>44634.451886574076</v>
      </c>
      <c r="O2173" s="7"/>
      <c r="P2173" s="7"/>
    </row>
    <row r="2174" spans="1:16" x14ac:dyDescent="0.3">
      <c r="A2174" s="1" t="s">
        <v>7</v>
      </c>
      <c r="B2174" s="1">
        <v>90</v>
      </c>
      <c r="C2174" s="2">
        <v>44634.45207175926</v>
      </c>
      <c r="D2174" s="1" t="s">
        <v>9</v>
      </c>
      <c r="E2174" s="1" t="s">
        <v>15</v>
      </c>
      <c r="F2174" s="1" t="s">
        <v>18</v>
      </c>
      <c r="G2174" s="1" t="s">
        <v>143</v>
      </c>
      <c r="M2174" s="6">
        <f t="shared" si="66"/>
        <v>44634</v>
      </c>
      <c r="N2174" s="7">
        <f t="shared" si="67"/>
        <v>44634.45207175926</v>
      </c>
      <c r="O2174" s="7"/>
      <c r="P2174" s="7"/>
    </row>
    <row r="2175" spans="1:16" x14ac:dyDescent="0.3">
      <c r="A2175" s="1" t="s">
        <v>7</v>
      </c>
      <c r="B2175" s="1">
        <v>89</v>
      </c>
      <c r="C2175" s="2">
        <v>44634.452766203707</v>
      </c>
      <c r="D2175" s="1" t="s">
        <v>9</v>
      </c>
      <c r="E2175" s="1" t="s">
        <v>15</v>
      </c>
      <c r="F2175" s="1" t="s">
        <v>18</v>
      </c>
      <c r="G2175" s="1" t="s">
        <v>143</v>
      </c>
      <c r="M2175" s="6">
        <f t="shared" si="66"/>
        <v>44634</v>
      </c>
      <c r="N2175" s="7">
        <f t="shared" si="67"/>
        <v>44634.452766203707</v>
      </c>
      <c r="O2175" s="7"/>
      <c r="P2175" s="7"/>
    </row>
    <row r="2176" spans="1:16" x14ac:dyDescent="0.3">
      <c r="A2176" s="1" t="s">
        <v>7</v>
      </c>
      <c r="B2176" s="1">
        <v>100</v>
      </c>
      <c r="C2176" s="2">
        <v>44634.452789351853</v>
      </c>
      <c r="D2176" s="1" t="s">
        <v>9</v>
      </c>
      <c r="E2176" s="1" t="s">
        <v>15</v>
      </c>
      <c r="F2176" s="1" t="s">
        <v>18</v>
      </c>
      <c r="G2176" s="1" t="s">
        <v>143</v>
      </c>
      <c r="M2176" s="6">
        <f t="shared" si="66"/>
        <v>44634</v>
      </c>
      <c r="N2176" s="7">
        <f t="shared" si="67"/>
        <v>44634.452789351853</v>
      </c>
      <c r="O2176" s="7"/>
      <c r="P2176" s="7"/>
    </row>
    <row r="2177" spans="1:16" x14ac:dyDescent="0.3">
      <c r="A2177" s="1" t="s">
        <v>7</v>
      </c>
      <c r="B2177" s="1">
        <v>96</v>
      </c>
      <c r="C2177" s="2">
        <v>44634.452986111108</v>
      </c>
      <c r="D2177" s="1" t="s">
        <v>9</v>
      </c>
      <c r="E2177" s="1" t="s">
        <v>15</v>
      </c>
      <c r="F2177" s="1" t="s">
        <v>18</v>
      </c>
      <c r="G2177" s="1" t="s">
        <v>143</v>
      </c>
      <c r="M2177" s="6">
        <f t="shared" si="66"/>
        <v>44634</v>
      </c>
      <c r="N2177" s="7">
        <f t="shared" si="67"/>
        <v>44634.452986111108</v>
      </c>
      <c r="O2177" s="7"/>
      <c r="P2177" s="7"/>
    </row>
    <row r="2178" spans="1:16" x14ac:dyDescent="0.3">
      <c r="A2178" s="1" t="s">
        <v>7</v>
      </c>
      <c r="B2178" s="1">
        <v>93</v>
      </c>
      <c r="C2178" s="2">
        <v>44634.453460648147</v>
      </c>
      <c r="D2178" s="1" t="s">
        <v>9</v>
      </c>
      <c r="E2178" s="1" t="s">
        <v>15</v>
      </c>
      <c r="F2178" s="1" t="s">
        <v>18</v>
      </c>
      <c r="G2178" s="1" t="s">
        <v>143</v>
      </c>
      <c r="M2178" s="6">
        <f t="shared" si="66"/>
        <v>44634</v>
      </c>
      <c r="N2178" s="7">
        <f t="shared" si="67"/>
        <v>44634.453460648147</v>
      </c>
      <c r="O2178" s="7"/>
      <c r="P2178" s="7"/>
    </row>
    <row r="2179" spans="1:16" x14ac:dyDescent="0.3">
      <c r="A2179" s="1" t="s">
        <v>7</v>
      </c>
      <c r="B2179" s="1">
        <v>92</v>
      </c>
      <c r="C2179" s="2">
        <v>44634.454155092593</v>
      </c>
      <c r="D2179" s="1" t="s">
        <v>9</v>
      </c>
      <c r="E2179" s="1" t="s">
        <v>15</v>
      </c>
      <c r="F2179" s="1" t="s">
        <v>18</v>
      </c>
      <c r="G2179" s="1" t="s">
        <v>143</v>
      </c>
      <c r="M2179" s="6">
        <f t="shared" ref="M2179:M2242" si="68">VALUE(TEXT(C2179,0))</f>
        <v>44634</v>
      </c>
      <c r="N2179" s="7">
        <f t="shared" ref="N2179:N2242" si="69">C2179</f>
        <v>44634.454155092593</v>
      </c>
      <c r="O2179" s="7"/>
      <c r="P2179" s="7"/>
    </row>
    <row r="2180" spans="1:16" x14ac:dyDescent="0.3">
      <c r="A2180" s="1" t="s">
        <v>7</v>
      </c>
      <c r="B2180" s="1">
        <v>80</v>
      </c>
      <c r="C2180" s="2">
        <v>44634.454664351855</v>
      </c>
      <c r="D2180" s="1" t="s">
        <v>9</v>
      </c>
      <c r="E2180" s="1" t="s">
        <v>15</v>
      </c>
      <c r="F2180" s="1" t="s">
        <v>18</v>
      </c>
      <c r="G2180" s="1" t="s">
        <v>143</v>
      </c>
      <c r="M2180" s="6">
        <f t="shared" si="68"/>
        <v>44634</v>
      </c>
      <c r="N2180" s="7">
        <f t="shared" si="69"/>
        <v>44634.454664351855</v>
      </c>
      <c r="O2180" s="7"/>
      <c r="P2180" s="7"/>
    </row>
    <row r="2181" spans="1:16" x14ac:dyDescent="0.3">
      <c r="A2181" s="1" t="s">
        <v>7</v>
      </c>
      <c r="B2181" s="1">
        <v>82</v>
      </c>
      <c r="C2181" s="2">
        <v>44634.45484953704</v>
      </c>
      <c r="D2181" s="1" t="s">
        <v>9</v>
      </c>
      <c r="E2181" s="1" t="s">
        <v>15</v>
      </c>
      <c r="F2181" s="1" t="s">
        <v>18</v>
      </c>
      <c r="G2181" s="1" t="s">
        <v>143</v>
      </c>
      <c r="M2181" s="6">
        <f t="shared" si="68"/>
        <v>44634</v>
      </c>
      <c r="N2181" s="7">
        <f t="shared" si="69"/>
        <v>44634.45484953704</v>
      </c>
      <c r="O2181" s="7"/>
      <c r="P2181" s="7"/>
    </row>
    <row r="2182" spans="1:16" x14ac:dyDescent="0.3">
      <c r="A2182" s="1" t="s">
        <v>7</v>
      </c>
      <c r="B2182" s="1">
        <v>70</v>
      </c>
      <c r="C2182" s="2">
        <v>44634.455439814818</v>
      </c>
      <c r="D2182" s="1" t="s">
        <v>9</v>
      </c>
      <c r="E2182" s="1" t="s">
        <v>15</v>
      </c>
      <c r="F2182" s="1" t="s">
        <v>18</v>
      </c>
      <c r="G2182" s="1" t="s">
        <v>143</v>
      </c>
      <c r="M2182" s="6">
        <f t="shared" si="68"/>
        <v>44634</v>
      </c>
      <c r="N2182" s="7">
        <f t="shared" si="69"/>
        <v>44634.455439814818</v>
      </c>
      <c r="O2182" s="7"/>
      <c r="P2182" s="7"/>
    </row>
    <row r="2183" spans="1:16" x14ac:dyDescent="0.3">
      <c r="A2183" s="1" t="s">
        <v>7</v>
      </c>
      <c r="B2183" s="1">
        <v>70</v>
      </c>
      <c r="C2183" s="2">
        <v>44634.455543981479</v>
      </c>
      <c r="D2183" s="1" t="s">
        <v>9</v>
      </c>
      <c r="E2183" s="1" t="s">
        <v>15</v>
      </c>
      <c r="F2183" s="1" t="s">
        <v>18</v>
      </c>
      <c r="G2183" s="1" t="s">
        <v>143</v>
      </c>
      <c r="M2183" s="6">
        <f t="shared" si="68"/>
        <v>44634</v>
      </c>
      <c r="N2183" s="7">
        <f t="shared" si="69"/>
        <v>44634.455543981479</v>
      </c>
      <c r="O2183" s="7"/>
      <c r="P2183" s="7"/>
    </row>
    <row r="2184" spans="1:16" x14ac:dyDescent="0.3">
      <c r="A2184" s="1" t="s">
        <v>7</v>
      </c>
      <c r="B2184" s="1">
        <v>59</v>
      </c>
      <c r="C2184" s="2">
        <v>44634.455590277779</v>
      </c>
      <c r="D2184" s="1" t="s">
        <v>9</v>
      </c>
      <c r="E2184" s="1" t="s">
        <v>15</v>
      </c>
      <c r="F2184" s="1" t="s">
        <v>18</v>
      </c>
      <c r="G2184" s="1" t="s">
        <v>143</v>
      </c>
      <c r="M2184" s="6">
        <f t="shared" si="68"/>
        <v>44634</v>
      </c>
      <c r="N2184" s="7">
        <f t="shared" si="69"/>
        <v>44634.455590277779</v>
      </c>
      <c r="O2184" s="7"/>
      <c r="P2184" s="7"/>
    </row>
    <row r="2185" spans="1:16" x14ac:dyDescent="0.3">
      <c r="A2185" s="1" t="s">
        <v>7</v>
      </c>
      <c r="B2185" s="1">
        <v>58</v>
      </c>
      <c r="C2185" s="2">
        <v>44634.455671296295</v>
      </c>
      <c r="D2185" s="1" t="s">
        <v>9</v>
      </c>
      <c r="E2185" s="1" t="s">
        <v>15</v>
      </c>
      <c r="F2185" s="1" t="s">
        <v>18</v>
      </c>
      <c r="G2185" s="1" t="s">
        <v>143</v>
      </c>
      <c r="M2185" s="6">
        <f t="shared" si="68"/>
        <v>44634</v>
      </c>
      <c r="N2185" s="7">
        <f t="shared" si="69"/>
        <v>44634.455671296295</v>
      </c>
      <c r="O2185" s="7"/>
      <c r="P2185" s="7"/>
    </row>
    <row r="2186" spans="1:16" x14ac:dyDescent="0.3">
      <c r="A2186" s="1" t="s">
        <v>7</v>
      </c>
      <c r="B2186" s="1">
        <v>58</v>
      </c>
      <c r="C2186" s="2">
        <v>44634.456238425926</v>
      </c>
      <c r="D2186" s="1" t="s">
        <v>9</v>
      </c>
      <c r="E2186" s="1" t="s">
        <v>15</v>
      </c>
      <c r="F2186" s="1" t="s">
        <v>18</v>
      </c>
      <c r="G2186" s="1" t="s">
        <v>143</v>
      </c>
      <c r="M2186" s="6">
        <f t="shared" si="68"/>
        <v>44634</v>
      </c>
      <c r="N2186" s="7">
        <f t="shared" si="69"/>
        <v>44634.456238425926</v>
      </c>
      <c r="O2186" s="7"/>
      <c r="P2186" s="7"/>
    </row>
    <row r="2187" spans="1:16" x14ac:dyDescent="0.3">
      <c r="A2187" s="1" t="s">
        <v>7</v>
      </c>
      <c r="B2187" s="1">
        <v>93</v>
      </c>
      <c r="C2187" s="2">
        <v>44634.456388888888</v>
      </c>
      <c r="D2187" s="1" t="s">
        <v>9</v>
      </c>
      <c r="E2187" s="1" t="s">
        <v>15</v>
      </c>
      <c r="F2187" s="1" t="s">
        <v>18</v>
      </c>
      <c r="G2187" s="1" t="s">
        <v>143</v>
      </c>
      <c r="M2187" s="6">
        <f t="shared" si="68"/>
        <v>44634</v>
      </c>
      <c r="N2187" s="7">
        <f t="shared" si="69"/>
        <v>44634.456388888888</v>
      </c>
      <c r="O2187" s="7"/>
      <c r="P2187" s="7"/>
    </row>
    <row r="2188" spans="1:16" x14ac:dyDescent="0.3">
      <c r="A2188" s="1" t="s">
        <v>7</v>
      </c>
      <c r="B2188" s="1">
        <v>97</v>
      </c>
      <c r="C2188" s="2">
        <v>44634.456516203703</v>
      </c>
      <c r="D2188" s="1" t="s">
        <v>9</v>
      </c>
      <c r="E2188" s="1" t="s">
        <v>15</v>
      </c>
      <c r="F2188" s="1" t="s">
        <v>18</v>
      </c>
      <c r="G2188" s="1" t="s">
        <v>143</v>
      </c>
      <c r="M2188" s="6">
        <f t="shared" si="68"/>
        <v>44634</v>
      </c>
      <c r="N2188" s="7">
        <f t="shared" si="69"/>
        <v>44634.456516203703</v>
      </c>
      <c r="O2188" s="7"/>
      <c r="P2188" s="7"/>
    </row>
    <row r="2189" spans="1:16" x14ac:dyDescent="0.3">
      <c r="A2189" s="1" t="s">
        <v>7</v>
      </c>
      <c r="B2189" s="1">
        <v>96</v>
      </c>
      <c r="C2189" s="2">
        <v>44634.456631944442</v>
      </c>
      <c r="D2189" s="1" t="s">
        <v>9</v>
      </c>
      <c r="E2189" s="1" t="s">
        <v>15</v>
      </c>
      <c r="F2189" s="1" t="s">
        <v>18</v>
      </c>
      <c r="G2189" s="1" t="s">
        <v>143</v>
      </c>
      <c r="M2189" s="6">
        <f t="shared" si="68"/>
        <v>44634</v>
      </c>
      <c r="N2189" s="7">
        <f t="shared" si="69"/>
        <v>44634.456631944442</v>
      </c>
      <c r="O2189" s="7"/>
      <c r="P2189" s="7"/>
    </row>
    <row r="2190" spans="1:16" x14ac:dyDescent="0.3">
      <c r="A2190" s="1" t="s">
        <v>7</v>
      </c>
      <c r="B2190" s="1">
        <v>96</v>
      </c>
      <c r="C2190" s="2">
        <v>44634.456793981481</v>
      </c>
      <c r="D2190" s="1" t="s">
        <v>9</v>
      </c>
      <c r="E2190" s="1" t="s">
        <v>15</v>
      </c>
      <c r="F2190" s="1" t="s">
        <v>18</v>
      </c>
      <c r="G2190" s="1" t="s">
        <v>143</v>
      </c>
      <c r="M2190" s="6">
        <f t="shared" si="68"/>
        <v>44634</v>
      </c>
      <c r="N2190" s="7">
        <f t="shared" si="69"/>
        <v>44634.456793981481</v>
      </c>
      <c r="O2190" s="7"/>
      <c r="P2190" s="7"/>
    </row>
    <row r="2191" spans="1:16" x14ac:dyDescent="0.3">
      <c r="A2191" s="1" t="s">
        <v>7</v>
      </c>
      <c r="B2191" s="1">
        <v>102</v>
      </c>
      <c r="C2191" s="2">
        <v>44634.456932870373</v>
      </c>
      <c r="D2191" s="1" t="s">
        <v>9</v>
      </c>
      <c r="E2191" s="1" t="s">
        <v>15</v>
      </c>
      <c r="F2191" s="1" t="s">
        <v>18</v>
      </c>
      <c r="G2191" s="1" t="s">
        <v>143</v>
      </c>
      <c r="M2191" s="6">
        <f t="shared" si="68"/>
        <v>44634</v>
      </c>
      <c r="N2191" s="7">
        <f t="shared" si="69"/>
        <v>44634.456932870373</v>
      </c>
      <c r="O2191" s="7"/>
      <c r="P2191" s="7"/>
    </row>
    <row r="2192" spans="1:16" x14ac:dyDescent="0.3">
      <c r="A2192" s="1" t="s">
        <v>7</v>
      </c>
      <c r="B2192" s="1">
        <v>105</v>
      </c>
      <c r="C2192" s="2">
        <v>44634.456956018519</v>
      </c>
      <c r="D2192" s="1" t="s">
        <v>9</v>
      </c>
      <c r="E2192" s="1" t="s">
        <v>15</v>
      </c>
      <c r="F2192" s="1" t="s">
        <v>18</v>
      </c>
      <c r="G2192" s="1" t="s">
        <v>143</v>
      </c>
      <c r="M2192" s="6">
        <f t="shared" si="68"/>
        <v>44634</v>
      </c>
      <c r="N2192" s="7">
        <f t="shared" si="69"/>
        <v>44634.456956018519</v>
      </c>
      <c r="O2192" s="7"/>
      <c r="P2192" s="7"/>
    </row>
    <row r="2193" spans="1:16" x14ac:dyDescent="0.3">
      <c r="A2193" s="1" t="s">
        <v>7</v>
      </c>
      <c r="B2193" s="1">
        <v>105</v>
      </c>
      <c r="C2193" s="2">
        <v>44634.457048611112</v>
      </c>
      <c r="D2193" s="1" t="s">
        <v>9</v>
      </c>
      <c r="E2193" s="1" t="s">
        <v>15</v>
      </c>
      <c r="F2193" s="1" t="s">
        <v>18</v>
      </c>
      <c r="G2193" s="1" t="s">
        <v>143</v>
      </c>
      <c r="M2193" s="6">
        <f t="shared" si="68"/>
        <v>44634</v>
      </c>
      <c r="N2193" s="7">
        <f t="shared" si="69"/>
        <v>44634.457048611112</v>
      </c>
      <c r="O2193" s="7"/>
      <c r="P2193" s="7"/>
    </row>
    <row r="2194" spans="1:16" x14ac:dyDescent="0.3">
      <c r="A2194" s="1" t="s">
        <v>7</v>
      </c>
      <c r="B2194" s="1">
        <v>93</v>
      </c>
      <c r="C2194" s="2">
        <v>44634.457256944443</v>
      </c>
      <c r="D2194" s="1" t="s">
        <v>9</v>
      </c>
      <c r="E2194" s="1" t="s">
        <v>15</v>
      </c>
      <c r="F2194" s="1" t="s">
        <v>18</v>
      </c>
      <c r="G2194" s="1" t="s">
        <v>143</v>
      </c>
      <c r="M2194" s="6">
        <f t="shared" si="68"/>
        <v>44634</v>
      </c>
      <c r="N2194" s="7">
        <f t="shared" si="69"/>
        <v>44634.457256944443</v>
      </c>
      <c r="O2194" s="7"/>
      <c r="P2194" s="7"/>
    </row>
    <row r="2195" spans="1:16" x14ac:dyDescent="0.3">
      <c r="A2195" s="1" t="s">
        <v>7</v>
      </c>
      <c r="B2195" s="1">
        <v>104</v>
      </c>
      <c r="C2195" s="2">
        <v>44634.457488425927</v>
      </c>
      <c r="D2195" s="1" t="s">
        <v>9</v>
      </c>
      <c r="E2195" s="1" t="s">
        <v>15</v>
      </c>
      <c r="F2195" s="1" t="s">
        <v>18</v>
      </c>
      <c r="G2195" s="1" t="s">
        <v>143</v>
      </c>
      <c r="M2195" s="6">
        <f t="shared" si="68"/>
        <v>44634</v>
      </c>
      <c r="N2195" s="7">
        <f t="shared" si="69"/>
        <v>44634.457488425927</v>
      </c>
      <c r="O2195" s="7"/>
      <c r="P2195" s="7"/>
    </row>
    <row r="2196" spans="1:16" x14ac:dyDescent="0.3">
      <c r="A2196" s="1" t="s">
        <v>7</v>
      </c>
      <c r="B2196" s="1">
        <v>98</v>
      </c>
      <c r="C2196" s="2">
        <v>44634.457627314812</v>
      </c>
      <c r="D2196" s="1" t="s">
        <v>9</v>
      </c>
      <c r="E2196" s="1" t="s">
        <v>15</v>
      </c>
      <c r="F2196" s="1" t="s">
        <v>18</v>
      </c>
      <c r="G2196" s="1" t="s">
        <v>143</v>
      </c>
      <c r="M2196" s="6">
        <f t="shared" si="68"/>
        <v>44634</v>
      </c>
      <c r="N2196" s="7">
        <f t="shared" si="69"/>
        <v>44634.457627314812</v>
      </c>
      <c r="O2196" s="7"/>
      <c r="P2196" s="7"/>
    </row>
    <row r="2197" spans="1:16" x14ac:dyDescent="0.3">
      <c r="A2197" s="1" t="s">
        <v>7</v>
      </c>
      <c r="B2197" s="1">
        <v>101</v>
      </c>
      <c r="C2197" s="2">
        <v>44634.457928240743</v>
      </c>
      <c r="D2197" s="1" t="s">
        <v>9</v>
      </c>
      <c r="E2197" s="1" t="s">
        <v>15</v>
      </c>
      <c r="F2197" s="1" t="s">
        <v>18</v>
      </c>
      <c r="G2197" s="1" t="s">
        <v>143</v>
      </c>
      <c r="M2197" s="6">
        <f t="shared" si="68"/>
        <v>44634</v>
      </c>
      <c r="N2197" s="7">
        <f t="shared" si="69"/>
        <v>44634.457928240743</v>
      </c>
      <c r="O2197" s="7"/>
      <c r="P2197" s="7"/>
    </row>
    <row r="2198" spans="1:16" x14ac:dyDescent="0.3">
      <c r="A2198" s="1" t="s">
        <v>7</v>
      </c>
      <c r="B2198" s="1">
        <v>97</v>
      </c>
      <c r="C2198" s="2">
        <v>44634.458321759259</v>
      </c>
      <c r="D2198" s="1" t="s">
        <v>9</v>
      </c>
      <c r="E2198" s="1" t="s">
        <v>15</v>
      </c>
      <c r="F2198" s="1" t="s">
        <v>18</v>
      </c>
      <c r="G2198" s="1" t="s">
        <v>143</v>
      </c>
      <c r="M2198" s="6">
        <f t="shared" si="68"/>
        <v>44634</v>
      </c>
      <c r="N2198" s="7">
        <f t="shared" si="69"/>
        <v>44634.458321759259</v>
      </c>
      <c r="O2198" s="7"/>
      <c r="P2198" s="7"/>
    </row>
    <row r="2199" spans="1:16" x14ac:dyDescent="0.3">
      <c r="A2199" s="1" t="s">
        <v>7</v>
      </c>
      <c r="B2199" s="1">
        <v>98</v>
      </c>
      <c r="C2199" s="2">
        <v>44634.459016203706</v>
      </c>
      <c r="D2199" s="1" t="s">
        <v>9</v>
      </c>
      <c r="E2199" s="1" t="s">
        <v>15</v>
      </c>
      <c r="F2199" s="1" t="s">
        <v>18</v>
      </c>
      <c r="G2199" s="1" t="s">
        <v>143</v>
      </c>
      <c r="M2199" s="6">
        <f t="shared" si="68"/>
        <v>44634</v>
      </c>
      <c r="N2199" s="7">
        <f t="shared" si="69"/>
        <v>44634.459016203706</v>
      </c>
      <c r="O2199" s="7"/>
      <c r="P2199" s="7"/>
    </row>
    <row r="2200" spans="1:16" x14ac:dyDescent="0.3">
      <c r="A2200" s="1" t="s">
        <v>7</v>
      </c>
      <c r="B2200" s="1">
        <v>94</v>
      </c>
      <c r="C2200" s="2">
        <v>44634.460405092592</v>
      </c>
      <c r="D2200" s="1" t="s">
        <v>9</v>
      </c>
      <c r="E2200" s="1" t="s">
        <v>15</v>
      </c>
      <c r="F2200" s="1" t="s">
        <v>18</v>
      </c>
      <c r="G2200" s="1" t="s">
        <v>143</v>
      </c>
      <c r="M2200" s="6">
        <f t="shared" si="68"/>
        <v>44634</v>
      </c>
      <c r="N2200" s="7">
        <f t="shared" si="69"/>
        <v>44634.460405092592</v>
      </c>
      <c r="O2200" s="7"/>
      <c r="P2200" s="7"/>
    </row>
    <row r="2201" spans="1:16" x14ac:dyDescent="0.3">
      <c r="A2201" s="1" t="s">
        <v>7</v>
      </c>
      <c r="B2201" s="1">
        <v>98</v>
      </c>
      <c r="C2201" s="2">
        <v>44634.460740740738</v>
      </c>
      <c r="D2201" s="1" t="s">
        <v>9</v>
      </c>
      <c r="E2201" s="1" t="s">
        <v>15</v>
      </c>
      <c r="F2201" s="1" t="s">
        <v>18</v>
      </c>
      <c r="G2201" s="1" t="s">
        <v>143</v>
      </c>
      <c r="M2201" s="6">
        <f t="shared" si="68"/>
        <v>44634</v>
      </c>
      <c r="N2201" s="7">
        <f t="shared" si="69"/>
        <v>44634.460740740738</v>
      </c>
      <c r="O2201" s="7"/>
      <c r="P2201" s="7"/>
    </row>
    <row r="2202" spans="1:16" x14ac:dyDescent="0.3">
      <c r="A2202" s="1" t="s">
        <v>7</v>
      </c>
      <c r="B2202" s="1">
        <v>95</v>
      </c>
      <c r="C2202" s="2">
        <v>44634.461099537039</v>
      </c>
      <c r="D2202" s="1" t="s">
        <v>9</v>
      </c>
      <c r="E2202" s="1" t="s">
        <v>15</v>
      </c>
      <c r="F2202" s="1" t="s">
        <v>18</v>
      </c>
      <c r="G2202" s="1" t="s">
        <v>143</v>
      </c>
      <c r="M2202" s="6">
        <f t="shared" si="68"/>
        <v>44634</v>
      </c>
      <c r="N2202" s="7">
        <f t="shared" si="69"/>
        <v>44634.461099537039</v>
      </c>
      <c r="O2202" s="7"/>
      <c r="P2202" s="7"/>
    </row>
    <row r="2203" spans="1:16" x14ac:dyDescent="0.3">
      <c r="A2203" s="1" t="s">
        <v>7</v>
      </c>
      <c r="B2203" s="1">
        <v>102</v>
      </c>
      <c r="C2203" s="2">
        <v>44634.461793981478</v>
      </c>
      <c r="D2203" s="1" t="s">
        <v>9</v>
      </c>
      <c r="E2203" s="1" t="s">
        <v>15</v>
      </c>
      <c r="F2203" s="1" t="s">
        <v>18</v>
      </c>
      <c r="G2203" s="1" t="s">
        <v>143</v>
      </c>
      <c r="M2203" s="6">
        <f t="shared" si="68"/>
        <v>44634</v>
      </c>
      <c r="N2203" s="7">
        <f t="shared" si="69"/>
        <v>44634.461793981478</v>
      </c>
      <c r="O2203" s="7"/>
      <c r="P2203" s="7"/>
    </row>
    <row r="2204" spans="1:16" x14ac:dyDescent="0.3">
      <c r="A2204" s="1" t="s">
        <v>7</v>
      </c>
      <c r="B2204" s="1">
        <v>101</v>
      </c>
      <c r="C2204" s="2">
        <v>44634.462488425925</v>
      </c>
      <c r="D2204" s="1" t="s">
        <v>9</v>
      </c>
      <c r="E2204" s="1" t="s">
        <v>15</v>
      </c>
      <c r="F2204" s="1" t="s">
        <v>18</v>
      </c>
      <c r="G2204" s="1" t="s">
        <v>143</v>
      </c>
      <c r="M2204" s="6">
        <f t="shared" si="68"/>
        <v>44634</v>
      </c>
      <c r="N2204" s="7">
        <f t="shared" si="69"/>
        <v>44634.462488425925</v>
      </c>
      <c r="O2204" s="7"/>
      <c r="P2204" s="7"/>
    </row>
    <row r="2205" spans="1:16" x14ac:dyDescent="0.3">
      <c r="A2205" s="1" t="s">
        <v>7</v>
      </c>
      <c r="B2205" s="1">
        <v>104</v>
      </c>
      <c r="C2205" s="2">
        <v>44634.462847222225</v>
      </c>
      <c r="D2205" s="1" t="s">
        <v>9</v>
      </c>
      <c r="E2205" s="1" t="s">
        <v>15</v>
      </c>
      <c r="F2205" s="1" t="s">
        <v>18</v>
      </c>
      <c r="G2205" s="1" t="s">
        <v>143</v>
      </c>
      <c r="M2205" s="6">
        <f t="shared" si="68"/>
        <v>44634</v>
      </c>
      <c r="N2205" s="7">
        <f t="shared" si="69"/>
        <v>44634.462847222225</v>
      </c>
      <c r="O2205" s="7"/>
      <c r="P2205" s="7"/>
    </row>
    <row r="2206" spans="1:16" x14ac:dyDescent="0.3">
      <c r="A2206" s="1" t="s">
        <v>7</v>
      </c>
      <c r="B2206" s="1">
        <v>103</v>
      </c>
      <c r="C2206" s="2">
        <v>44634.462916666664</v>
      </c>
      <c r="D2206" s="1" t="s">
        <v>9</v>
      </c>
      <c r="E2206" s="1" t="s">
        <v>15</v>
      </c>
      <c r="F2206" s="1" t="s">
        <v>18</v>
      </c>
      <c r="G2206" s="1" t="s">
        <v>143</v>
      </c>
      <c r="M2206" s="6">
        <f t="shared" si="68"/>
        <v>44634</v>
      </c>
      <c r="N2206" s="7">
        <f t="shared" si="69"/>
        <v>44634.462916666664</v>
      </c>
      <c r="O2206" s="7"/>
      <c r="P2206" s="7"/>
    </row>
    <row r="2207" spans="1:16" x14ac:dyDescent="0.3">
      <c r="A2207" s="1" t="s">
        <v>7</v>
      </c>
      <c r="B2207" s="1">
        <v>110</v>
      </c>
      <c r="C2207" s="2">
        <v>44634.463182870371</v>
      </c>
      <c r="D2207" s="1" t="s">
        <v>9</v>
      </c>
      <c r="E2207" s="1" t="s">
        <v>15</v>
      </c>
      <c r="F2207" s="1" t="s">
        <v>18</v>
      </c>
      <c r="G2207" s="1" t="s">
        <v>143</v>
      </c>
      <c r="M2207" s="6">
        <f t="shared" si="68"/>
        <v>44634</v>
      </c>
      <c r="N2207" s="7">
        <f t="shared" si="69"/>
        <v>44634.463182870371</v>
      </c>
      <c r="O2207" s="7"/>
      <c r="P2207" s="7"/>
    </row>
    <row r="2208" spans="1:16" x14ac:dyDescent="0.3">
      <c r="A2208" s="1" t="s">
        <v>7</v>
      </c>
      <c r="B2208" s="1">
        <v>104</v>
      </c>
      <c r="C2208" s="2">
        <v>44634.463877314818</v>
      </c>
      <c r="D2208" s="1" t="s">
        <v>9</v>
      </c>
      <c r="E2208" s="1" t="s">
        <v>15</v>
      </c>
      <c r="F2208" s="1" t="s">
        <v>18</v>
      </c>
      <c r="G2208" s="1" t="s">
        <v>143</v>
      </c>
      <c r="M2208" s="6">
        <f t="shared" si="68"/>
        <v>44634</v>
      </c>
      <c r="N2208" s="7">
        <f t="shared" si="69"/>
        <v>44634.463877314818</v>
      </c>
      <c r="O2208" s="7"/>
      <c r="P2208" s="7"/>
    </row>
    <row r="2209" spans="1:16" x14ac:dyDescent="0.3">
      <c r="A2209" s="1" t="s">
        <v>7</v>
      </c>
      <c r="B2209" s="1">
        <v>98</v>
      </c>
      <c r="C2209" s="2">
        <v>44634.464571759258</v>
      </c>
      <c r="D2209" s="1" t="s">
        <v>9</v>
      </c>
      <c r="E2209" s="1" t="s">
        <v>15</v>
      </c>
      <c r="F2209" s="1" t="s">
        <v>18</v>
      </c>
      <c r="G2209" s="1" t="s">
        <v>143</v>
      </c>
      <c r="M2209" s="6">
        <f t="shared" si="68"/>
        <v>44634</v>
      </c>
      <c r="N2209" s="7">
        <f t="shared" si="69"/>
        <v>44634.464571759258</v>
      </c>
      <c r="O2209" s="7"/>
      <c r="P2209" s="7"/>
    </row>
    <row r="2210" spans="1:16" x14ac:dyDescent="0.3">
      <c r="A2210" s="1" t="s">
        <v>7</v>
      </c>
      <c r="B2210" s="1">
        <v>85</v>
      </c>
      <c r="C2210" s="2">
        <v>44634.465266203704</v>
      </c>
      <c r="D2210" s="1" t="s">
        <v>9</v>
      </c>
      <c r="E2210" s="1" t="s">
        <v>15</v>
      </c>
      <c r="F2210" s="1" t="s">
        <v>18</v>
      </c>
      <c r="G2210" s="1" t="s">
        <v>143</v>
      </c>
      <c r="M2210" s="6">
        <f t="shared" si="68"/>
        <v>44634</v>
      </c>
      <c r="N2210" s="7">
        <f t="shared" si="69"/>
        <v>44634.465266203704</v>
      </c>
      <c r="O2210" s="7"/>
      <c r="P2210" s="7"/>
    </row>
    <row r="2211" spans="1:16" x14ac:dyDescent="0.3">
      <c r="A2211" s="1" t="s">
        <v>7</v>
      </c>
      <c r="B2211" s="1">
        <v>70</v>
      </c>
      <c r="C2211" s="2">
        <v>44634.465960648151</v>
      </c>
      <c r="D2211" s="1" t="s">
        <v>9</v>
      </c>
      <c r="E2211" s="1" t="s">
        <v>15</v>
      </c>
      <c r="F2211" s="1" t="s">
        <v>18</v>
      </c>
      <c r="G2211" s="1" t="s">
        <v>143</v>
      </c>
      <c r="M2211" s="6">
        <f t="shared" si="68"/>
        <v>44634</v>
      </c>
      <c r="N2211" s="7">
        <f t="shared" si="69"/>
        <v>44634.465960648151</v>
      </c>
      <c r="O2211" s="7"/>
      <c r="P2211" s="7"/>
    </row>
    <row r="2212" spans="1:16" x14ac:dyDescent="0.3">
      <c r="A2212" s="1" t="s">
        <v>7</v>
      </c>
      <c r="B2212" s="1">
        <v>82</v>
      </c>
      <c r="C2212" s="2">
        <v>44634.46665509259</v>
      </c>
      <c r="D2212" s="1" t="s">
        <v>9</v>
      </c>
      <c r="E2212" s="1" t="s">
        <v>15</v>
      </c>
      <c r="F2212" s="1" t="s">
        <v>18</v>
      </c>
      <c r="G2212" s="1" t="s">
        <v>143</v>
      </c>
      <c r="M2212" s="6">
        <f t="shared" si="68"/>
        <v>44634</v>
      </c>
      <c r="N2212" s="7">
        <f t="shared" si="69"/>
        <v>44634.46665509259</v>
      </c>
      <c r="O2212" s="7"/>
      <c r="P2212" s="7"/>
    </row>
    <row r="2213" spans="1:16" x14ac:dyDescent="0.3">
      <c r="A2213" s="1" t="s">
        <v>7</v>
      </c>
      <c r="B2213" s="1">
        <v>96</v>
      </c>
      <c r="C2213" s="2">
        <v>44634.467349537037</v>
      </c>
      <c r="D2213" s="1" t="s">
        <v>9</v>
      </c>
      <c r="E2213" s="1" t="s">
        <v>15</v>
      </c>
      <c r="F2213" s="1" t="s">
        <v>18</v>
      </c>
      <c r="G2213" s="1" t="s">
        <v>143</v>
      </c>
      <c r="M2213" s="6">
        <f t="shared" si="68"/>
        <v>44634</v>
      </c>
      <c r="N2213" s="7">
        <f t="shared" si="69"/>
        <v>44634.467349537037</v>
      </c>
      <c r="O2213" s="7"/>
      <c r="P2213" s="7"/>
    </row>
    <row r="2214" spans="1:16" x14ac:dyDescent="0.3">
      <c r="A2214" s="1" t="s">
        <v>7</v>
      </c>
      <c r="B2214" s="1">
        <v>101</v>
      </c>
      <c r="C2214" s="2">
        <v>44634.468043981484</v>
      </c>
      <c r="D2214" s="1" t="s">
        <v>9</v>
      </c>
      <c r="E2214" s="1" t="s">
        <v>15</v>
      </c>
      <c r="F2214" s="1" t="s">
        <v>18</v>
      </c>
      <c r="G2214" s="1" t="s">
        <v>143</v>
      </c>
      <c r="M2214" s="6">
        <f t="shared" si="68"/>
        <v>44634</v>
      </c>
      <c r="N2214" s="7">
        <f t="shared" si="69"/>
        <v>44634.468043981484</v>
      </c>
      <c r="O2214" s="7"/>
      <c r="P2214" s="7"/>
    </row>
    <row r="2215" spans="1:16" x14ac:dyDescent="0.3">
      <c r="A2215" s="1" t="s">
        <v>7</v>
      </c>
      <c r="B2215" s="1">
        <v>95</v>
      </c>
      <c r="C2215" s="2">
        <v>44634.468738425923</v>
      </c>
      <c r="D2215" s="1" t="s">
        <v>9</v>
      </c>
      <c r="E2215" s="1" t="s">
        <v>15</v>
      </c>
      <c r="F2215" s="1" t="s">
        <v>18</v>
      </c>
      <c r="G2215" s="1" t="s">
        <v>143</v>
      </c>
      <c r="M2215" s="6">
        <f t="shared" si="68"/>
        <v>44634</v>
      </c>
      <c r="N2215" s="7">
        <f t="shared" si="69"/>
        <v>44634.468738425923</v>
      </c>
      <c r="O2215" s="7"/>
      <c r="P2215" s="7"/>
    </row>
    <row r="2216" spans="1:16" x14ac:dyDescent="0.3">
      <c r="A2216" s="1" t="s">
        <v>7</v>
      </c>
      <c r="B2216" s="1">
        <v>102</v>
      </c>
      <c r="C2216" s="2">
        <v>44634.46943287037</v>
      </c>
      <c r="D2216" s="1" t="s">
        <v>9</v>
      </c>
      <c r="E2216" s="1" t="s">
        <v>15</v>
      </c>
      <c r="F2216" s="1" t="s">
        <v>18</v>
      </c>
      <c r="G2216" s="1" t="s">
        <v>143</v>
      </c>
      <c r="M2216" s="6">
        <f t="shared" si="68"/>
        <v>44634</v>
      </c>
      <c r="N2216" s="7">
        <f t="shared" si="69"/>
        <v>44634.46943287037</v>
      </c>
      <c r="O2216" s="7"/>
      <c r="P2216" s="7"/>
    </row>
    <row r="2217" spans="1:16" x14ac:dyDescent="0.3">
      <c r="A2217" s="1" t="s">
        <v>7</v>
      </c>
      <c r="B2217" s="1">
        <v>100</v>
      </c>
      <c r="C2217" s="2">
        <v>44634.470127314817</v>
      </c>
      <c r="D2217" s="1" t="s">
        <v>9</v>
      </c>
      <c r="E2217" s="1" t="s">
        <v>15</v>
      </c>
      <c r="F2217" s="1" t="s">
        <v>18</v>
      </c>
      <c r="G2217" s="1" t="s">
        <v>143</v>
      </c>
      <c r="M2217" s="6">
        <f t="shared" si="68"/>
        <v>44634</v>
      </c>
      <c r="N2217" s="7">
        <f t="shared" si="69"/>
        <v>44634.470127314817</v>
      </c>
      <c r="O2217" s="7"/>
      <c r="P2217" s="7"/>
    </row>
    <row r="2218" spans="1:16" x14ac:dyDescent="0.3">
      <c r="A2218" s="1" t="s">
        <v>7</v>
      </c>
      <c r="B2218" s="1">
        <v>93</v>
      </c>
      <c r="C2218" s="2">
        <v>44634.470821759256</v>
      </c>
      <c r="D2218" s="1" t="s">
        <v>9</v>
      </c>
      <c r="E2218" s="1" t="s">
        <v>15</v>
      </c>
      <c r="F2218" s="1" t="s">
        <v>18</v>
      </c>
      <c r="G2218" s="1" t="s">
        <v>143</v>
      </c>
      <c r="M2218" s="6">
        <f t="shared" si="68"/>
        <v>44634</v>
      </c>
      <c r="N2218" s="7">
        <f t="shared" si="69"/>
        <v>44634.470821759256</v>
      </c>
      <c r="O2218" s="7"/>
      <c r="P2218" s="7"/>
    </row>
    <row r="2219" spans="1:16" x14ac:dyDescent="0.3">
      <c r="A2219" s="1" t="s">
        <v>7</v>
      </c>
      <c r="B2219" s="1">
        <v>96</v>
      </c>
      <c r="C2219" s="2">
        <v>44634.471516203703</v>
      </c>
      <c r="D2219" s="1" t="s">
        <v>9</v>
      </c>
      <c r="E2219" s="1" t="s">
        <v>15</v>
      </c>
      <c r="F2219" s="1" t="s">
        <v>18</v>
      </c>
      <c r="G2219" s="1" t="s">
        <v>143</v>
      </c>
      <c r="M2219" s="6">
        <f t="shared" si="68"/>
        <v>44634</v>
      </c>
      <c r="N2219" s="7">
        <f t="shared" si="69"/>
        <v>44634.471516203703</v>
      </c>
      <c r="O2219" s="7"/>
      <c r="P2219" s="7"/>
    </row>
    <row r="2220" spans="1:16" x14ac:dyDescent="0.3">
      <c r="A2220" s="1" t="s">
        <v>7</v>
      </c>
      <c r="B2220" s="1">
        <v>98</v>
      </c>
      <c r="C2220" s="2">
        <v>44634.472210648149</v>
      </c>
      <c r="D2220" s="1" t="s">
        <v>9</v>
      </c>
      <c r="E2220" s="1" t="s">
        <v>15</v>
      </c>
      <c r="F2220" s="1" t="s">
        <v>18</v>
      </c>
      <c r="G2220" s="1" t="s">
        <v>143</v>
      </c>
      <c r="M2220" s="6">
        <f t="shared" si="68"/>
        <v>44634</v>
      </c>
      <c r="N2220" s="7">
        <f t="shared" si="69"/>
        <v>44634.472210648149</v>
      </c>
      <c r="O2220" s="7"/>
      <c r="P2220" s="7"/>
    </row>
    <row r="2221" spans="1:16" x14ac:dyDescent="0.3">
      <c r="A2221" s="1" t="s">
        <v>7</v>
      </c>
      <c r="B2221" s="1">
        <v>109</v>
      </c>
      <c r="C2221" s="2">
        <v>44634.472905092596</v>
      </c>
      <c r="D2221" s="1" t="s">
        <v>9</v>
      </c>
      <c r="E2221" s="1" t="s">
        <v>15</v>
      </c>
      <c r="F2221" s="1" t="s">
        <v>18</v>
      </c>
      <c r="G2221" s="1" t="s">
        <v>143</v>
      </c>
      <c r="M2221" s="6">
        <f t="shared" si="68"/>
        <v>44634</v>
      </c>
      <c r="N2221" s="7">
        <f t="shared" si="69"/>
        <v>44634.472905092596</v>
      </c>
      <c r="O2221" s="7"/>
      <c r="P2221" s="7"/>
    </row>
    <row r="2222" spans="1:16" x14ac:dyDescent="0.3">
      <c r="A2222" s="1" t="s">
        <v>7</v>
      </c>
      <c r="B2222" s="1">
        <v>112</v>
      </c>
      <c r="C2222" s="2">
        <v>44634.472974537035</v>
      </c>
      <c r="D2222" s="1" t="s">
        <v>9</v>
      </c>
      <c r="E2222" s="1" t="s">
        <v>15</v>
      </c>
      <c r="F2222" s="1" t="s">
        <v>18</v>
      </c>
      <c r="G2222" s="1" t="s">
        <v>143</v>
      </c>
      <c r="M2222" s="6">
        <f t="shared" si="68"/>
        <v>44634</v>
      </c>
      <c r="N2222" s="7">
        <f t="shared" si="69"/>
        <v>44634.472974537035</v>
      </c>
      <c r="O2222" s="7"/>
      <c r="P2222" s="7"/>
    </row>
    <row r="2223" spans="1:16" x14ac:dyDescent="0.3">
      <c r="A2223" s="1" t="s">
        <v>7</v>
      </c>
      <c r="B2223" s="1">
        <v>110</v>
      </c>
      <c r="C2223" s="2">
        <v>44634.473287037035</v>
      </c>
      <c r="D2223" s="1" t="s">
        <v>9</v>
      </c>
      <c r="E2223" s="1" t="s">
        <v>15</v>
      </c>
      <c r="F2223" s="1" t="s">
        <v>18</v>
      </c>
      <c r="G2223" s="1" t="s">
        <v>143</v>
      </c>
      <c r="M2223" s="6">
        <f t="shared" si="68"/>
        <v>44634</v>
      </c>
      <c r="N2223" s="7">
        <f t="shared" si="69"/>
        <v>44634.473287037035</v>
      </c>
      <c r="O2223" s="7"/>
      <c r="P2223" s="7"/>
    </row>
    <row r="2224" spans="1:16" x14ac:dyDescent="0.3">
      <c r="A2224" s="1" t="s">
        <v>7</v>
      </c>
      <c r="B2224" s="1">
        <v>108</v>
      </c>
      <c r="C2224" s="2">
        <v>44634.473599537036</v>
      </c>
      <c r="D2224" s="1" t="s">
        <v>9</v>
      </c>
      <c r="E2224" s="1" t="s">
        <v>15</v>
      </c>
      <c r="F2224" s="1" t="s">
        <v>18</v>
      </c>
      <c r="G2224" s="1" t="s">
        <v>143</v>
      </c>
      <c r="M2224" s="6">
        <f t="shared" si="68"/>
        <v>44634</v>
      </c>
      <c r="N2224" s="7">
        <f t="shared" si="69"/>
        <v>44634.473599537036</v>
      </c>
      <c r="O2224" s="7"/>
      <c r="P2224" s="7"/>
    </row>
    <row r="2225" spans="1:16" x14ac:dyDescent="0.3">
      <c r="A2225" s="1" t="s">
        <v>7</v>
      </c>
      <c r="B2225" s="1">
        <v>109</v>
      </c>
      <c r="C2225" s="2">
        <v>44634.474293981482</v>
      </c>
      <c r="D2225" s="1" t="s">
        <v>9</v>
      </c>
      <c r="E2225" s="1" t="s">
        <v>15</v>
      </c>
      <c r="F2225" s="1" t="s">
        <v>18</v>
      </c>
      <c r="G2225" s="1" t="s">
        <v>143</v>
      </c>
      <c r="M2225" s="6">
        <f t="shared" si="68"/>
        <v>44634</v>
      </c>
      <c r="N2225" s="7">
        <f t="shared" si="69"/>
        <v>44634.474293981482</v>
      </c>
      <c r="O2225" s="7"/>
      <c r="P2225" s="7"/>
    </row>
    <row r="2226" spans="1:16" x14ac:dyDescent="0.3">
      <c r="A2226" s="1" t="s">
        <v>7</v>
      </c>
      <c r="B2226" s="1">
        <v>110</v>
      </c>
      <c r="C2226" s="2">
        <v>44634.474583333336</v>
      </c>
      <c r="D2226" s="1" t="s">
        <v>9</v>
      </c>
      <c r="E2226" s="1" t="s">
        <v>15</v>
      </c>
      <c r="F2226" s="1" t="s">
        <v>18</v>
      </c>
      <c r="G2226" s="1" t="s">
        <v>143</v>
      </c>
      <c r="M2226" s="6">
        <f t="shared" si="68"/>
        <v>44634</v>
      </c>
      <c r="N2226" s="7">
        <f t="shared" si="69"/>
        <v>44634.474583333336</v>
      </c>
      <c r="O2226" s="7"/>
      <c r="P2226" s="7"/>
    </row>
    <row r="2227" spans="1:16" x14ac:dyDescent="0.3">
      <c r="A2227" s="1" t="s">
        <v>7</v>
      </c>
      <c r="B2227" s="1">
        <v>112</v>
      </c>
      <c r="C2227" s="2">
        <v>44634.474988425929</v>
      </c>
      <c r="D2227" s="1" t="s">
        <v>9</v>
      </c>
      <c r="E2227" s="1" t="s">
        <v>15</v>
      </c>
      <c r="F2227" s="1" t="s">
        <v>18</v>
      </c>
      <c r="G2227" s="1" t="s">
        <v>143</v>
      </c>
      <c r="M2227" s="6">
        <f t="shared" si="68"/>
        <v>44634</v>
      </c>
      <c r="N2227" s="7">
        <f t="shared" si="69"/>
        <v>44634.474988425929</v>
      </c>
      <c r="O2227" s="7"/>
      <c r="P2227" s="7"/>
    </row>
    <row r="2228" spans="1:16" x14ac:dyDescent="0.3">
      <c r="A2228" s="1" t="s">
        <v>7</v>
      </c>
      <c r="B2228" s="1">
        <v>112</v>
      </c>
      <c r="C2228" s="2">
        <v>44634.475671296299</v>
      </c>
      <c r="D2228" s="1" t="s">
        <v>9</v>
      </c>
      <c r="E2228" s="1" t="s">
        <v>15</v>
      </c>
      <c r="F2228" s="1" t="s">
        <v>18</v>
      </c>
      <c r="G2228" s="1" t="s">
        <v>143</v>
      </c>
      <c r="M2228" s="6">
        <f t="shared" si="68"/>
        <v>44634</v>
      </c>
      <c r="N2228" s="7">
        <f t="shared" si="69"/>
        <v>44634.475671296299</v>
      </c>
      <c r="O2228" s="7"/>
      <c r="P2228" s="7"/>
    </row>
    <row r="2229" spans="1:16" x14ac:dyDescent="0.3">
      <c r="A2229" s="1" t="s">
        <v>7</v>
      </c>
      <c r="B2229" s="1">
        <v>115</v>
      </c>
      <c r="C2229" s="2">
        <v>44634.475682870368</v>
      </c>
      <c r="D2229" s="1" t="s">
        <v>9</v>
      </c>
      <c r="E2229" s="1" t="s">
        <v>15</v>
      </c>
      <c r="F2229" s="1" t="s">
        <v>18</v>
      </c>
      <c r="G2229" s="1" t="s">
        <v>143</v>
      </c>
      <c r="M2229" s="6">
        <f t="shared" si="68"/>
        <v>44634</v>
      </c>
      <c r="N2229" s="7">
        <f t="shared" si="69"/>
        <v>44634.475682870368</v>
      </c>
      <c r="O2229" s="7"/>
      <c r="P2229" s="7"/>
    </row>
    <row r="2230" spans="1:16" x14ac:dyDescent="0.3">
      <c r="A2230" s="1" t="s">
        <v>7</v>
      </c>
      <c r="B2230" s="1">
        <v>105</v>
      </c>
      <c r="C2230" s="2">
        <v>44634.476377314815</v>
      </c>
      <c r="D2230" s="1" t="s">
        <v>9</v>
      </c>
      <c r="E2230" s="1" t="s">
        <v>15</v>
      </c>
      <c r="F2230" s="1" t="s">
        <v>18</v>
      </c>
      <c r="G2230" s="1" t="s">
        <v>143</v>
      </c>
      <c r="M2230" s="6">
        <f t="shared" si="68"/>
        <v>44634</v>
      </c>
      <c r="N2230" s="7">
        <f t="shared" si="69"/>
        <v>44634.476377314815</v>
      </c>
      <c r="O2230" s="7"/>
      <c r="P2230" s="7"/>
    </row>
    <row r="2231" spans="1:16" x14ac:dyDescent="0.3">
      <c r="A2231" s="1" t="s">
        <v>7</v>
      </c>
      <c r="B2231" s="1">
        <v>103</v>
      </c>
      <c r="C2231" s="2">
        <v>44634.477071759262</v>
      </c>
      <c r="D2231" s="1" t="s">
        <v>9</v>
      </c>
      <c r="E2231" s="1" t="s">
        <v>15</v>
      </c>
      <c r="F2231" s="1" t="s">
        <v>18</v>
      </c>
      <c r="G2231" s="1" t="s">
        <v>143</v>
      </c>
      <c r="M2231" s="6">
        <f t="shared" si="68"/>
        <v>44634</v>
      </c>
      <c r="N2231" s="7">
        <f t="shared" si="69"/>
        <v>44634.477071759262</v>
      </c>
      <c r="O2231" s="7"/>
      <c r="P2231" s="7"/>
    </row>
    <row r="2232" spans="1:16" x14ac:dyDescent="0.3">
      <c r="A2232" s="1" t="s">
        <v>7</v>
      </c>
      <c r="B2232" s="1">
        <v>97</v>
      </c>
      <c r="C2232" s="2">
        <v>44634.477766203701</v>
      </c>
      <c r="D2232" s="1" t="s">
        <v>9</v>
      </c>
      <c r="E2232" s="1" t="s">
        <v>15</v>
      </c>
      <c r="F2232" s="1" t="s">
        <v>18</v>
      </c>
      <c r="G2232" s="1" t="s">
        <v>143</v>
      </c>
      <c r="M2232" s="6">
        <f t="shared" si="68"/>
        <v>44634</v>
      </c>
      <c r="N2232" s="7">
        <f t="shared" si="69"/>
        <v>44634.477766203701</v>
      </c>
      <c r="O2232" s="7"/>
      <c r="P2232" s="7"/>
    </row>
    <row r="2233" spans="1:16" x14ac:dyDescent="0.3">
      <c r="A2233" s="1" t="s">
        <v>7</v>
      </c>
      <c r="B2233" s="1">
        <v>98</v>
      </c>
      <c r="C2233" s="2">
        <v>44634.478460648148</v>
      </c>
      <c r="D2233" s="1" t="s">
        <v>9</v>
      </c>
      <c r="E2233" s="1" t="s">
        <v>15</v>
      </c>
      <c r="F2233" s="1" t="s">
        <v>18</v>
      </c>
      <c r="G2233" s="1" t="s">
        <v>143</v>
      </c>
      <c r="M2233" s="6">
        <f t="shared" si="68"/>
        <v>44634</v>
      </c>
      <c r="N2233" s="7">
        <f t="shared" si="69"/>
        <v>44634.478460648148</v>
      </c>
      <c r="O2233" s="7"/>
      <c r="P2233" s="7"/>
    </row>
    <row r="2234" spans="1:16" x14ac:dyDescent="0.3">
      <c r="A2234" s="1" t="s">
        <v>7</v>
      </c>
      <c r="B2234" s="1">
        <v>99</v>
      </c>
      <c r="C2234" s="2">
        <v>44634.479155092595</v>
      </c>
      <c r="D2234" s="1" t="s">
        <v>9</v>
      </c>
      <c r="E2234" s="1" t="s">
        <v>15</v>
      </c>
      <c r="F2234" s="1" t="s">
        <v>18</v>
      </c>
      <c r="G2234" s="1" t="s">
        <v>143</v>
      </c>
      <c r="M2234" s="6">
        <f t="shared" si="68"/>
        <v>44634</v>
      </c>
      <c r="N2234" s="7">
        <f t="shared" si="69"/>
        <v>44634.479155092595</v>
      </c>
      <c r="O2234" s="7"/>
      <c r="P2234" s="7"/>
    </row>
    <row r="2235" spans="1:16" x14ac:dyDescent="0.3">
      <c r="A2235" s="1" t="s">
        <v>7</v>
      </c>
      <c r="B2235" s="1">
        <v>101</v>
      </c>
      <c r="C2235" s="2">
        <v>44634.479641203703</v>
      </c>
      <c r="D2235" s="1" t="s">
        <v>12</v>
      </c>
      <c r="E2235" s="1" t="s">
        <v>15</v>
      </c>
      <c r="F2235" s="1" t="s">
        <v>17</v>
      </c>
      <c r="G2235" s="1" t="s">
        <v>143</v>
      </c>
      <c r="M2235" s="6">
        <f t="shared" si="68"/>
        <v>44634</v>
      </c>
      <c r="N2235" s="7">
        <f t="shared" si="69"/>
        <v>44634.479641203703</v>
      </c>
      <c r="O2235" s="7"/>
      <c r="P2235" s="7"/>
    </row>
    <row r="2236" spans="1:16" x14ac:dyDescent="0.3">
      <c r="A2236" s="1" t="s">
        <v>7</v>
      </c>
      <c r="B2236" s="1">
        <v>101</v>
      </c>
      <c r="C2236" s="2">
        <v>44634.479803240742</v>
      </c>
      <c r="D2236" s="1" t="s">
        <v>12</v>
      </c>
      <c r="E2236" s="1" t="s">
        <v>15</v>
      </c>
      <c r="F2236" s="1" t="s">
        <v>17</v>
      </c>
      <c r="G2236" s="1" t="s">
        <v>143</v>
      </c>
      <c r="M2236" s="6">
        <f t="shared" si="68"/>
        <v>44634</v>
      </c>
      <c r="N2236" s="7">
        <f t="shared" si="69"/>
        <v>44634.479803240742</v>
      </c>
      <c r="O2236" s="7"/>
      <c r="P2236" s="7"/>
    </row>
    <row r="2237" spans="1:16" x14ac:dyDescent="0.3">
      <c r="A2237" s="1" t="s">
        <v>7</v>
      </c>
      <c r="B2237" s="1">
        <v>99</v>
      </c>
      <c r="C2237" s="2">
        <v>44634.479849537034</v>
      </c>
      <c r="D2237" s="1" t="s">
        <v>12</v>
      </c>
      <c r="E2237" s="1" t="s">
        <v>15</v>
      </c>
      <c r="F2237" s="1" t="s">
        <v>17</v>
      </c>
      <c r="G2237" s="1" t="s">
        <v>143</v>
      </c>
      <c r="M2237" s="6">
        <f t="shared" si="68"/>
        <v>44634</v>
      </c>
      <c r="N2237" s="7">
        <f t="shared" si="69"/>
        <v>44634.479849537034</v>
      </c>
      <c r="O2237" s="7"/>
      <c r="P2237" s="7"/>
    </row>
    <row r="2238" spans="1:16" x14ac:dyDescent="0.3">
      <c r="A2238" s="1" t="s">
        <v>7</v>
      </c>
      <c r="B2238" s="1">
        <v>106</v>
      </c>
      <c r="C2238" s="2">
        <v>44634.480752314812</v>
      </c>
      <c r="D2238" s="1" t="s">
        <v>12</v>
      </c>
      <c r="E2238" s="1" t="s">
        <v>15</v>
      </c>
      <c r="F2238" s="1" t="s">
        <v>17</v>
      </c>
      <c r="G2238" s="1" t="s">
        <v>143</v>
      </c>
      <c r="M2238" s="6">
        <f t="shared" si="68"/>
        <v>44634</v>
      </c>
      <c r="N2238" s="7">
        <f t="shared" si="69"/>
        <v>44634.480752314812</v>
      </c>
      <c r="O2238" s="7"/>
      <c r="P2238" s="7"/>
    </row>
    <row r="2239" spans="1:16" x14ac:dyDescent="0.3">
      <c r="A2239" s="1" t="s">
        <v>7</v>
      </c>
      <c r="B2239" s="1">
        <v>106</v>
      </c>
      <c r="C2239" s="2">
        <v>44634.481238425928</v>
      </c>
      <c r="D2239" s="1" t="s">
        <v>12</v>
      </c>
      <c r="E2239" s="1" t="s">
        <v>15</v>
      </c>
      <c r="F2239" s="1" t="s">
        <v>17</v>
      </c>
      <c r="G2239" s="1" t="s">
        <v>143</v>
      </c>
      <c r="M2239" s="6">
        <f t="shared" si="68"/>
        <v>44634</v>
      </c>
      <c r="N2239" s="7">
        <f t="shared" si="69"/>
        <v>44634.481238425928</v>
      </c>
      <c r="O2239" s="7"/>
      <c r="P2239" s="7"/>
    </row>
    <row r="2240" spans="1:16" x14ac:dyDescent="0.3">
      <c r="A2240" s="1" t="s">
        <v>7</v>
      </c>
      <c r="B2240" s="1">
        <v>104</v>
      </c>
      <c r="C2240" s="2">
        <v>44634.481932870367</v>
      </c>
      <c r="D2240" s="1" t="s">
        <v>12</v>
      </c>
      <c r="E2240" s="1" t="s">
        <v>15</v>
      </c>
      <c r="F2240" s="1" t="s">
        <v>17</v>
      </c>
      <c r="G2240" s="1" t="s">
        <v>143</v>
      </c>
      <c r="M2240" s="6">
        <f t="shared" si="68"/>
        <v>44634</v>
      </c>
      <c r="N2240" s="7">
        <f t="shared" si="69"/>
        <v>44634.481932870367</v>
      </c>
      <c r="O2240" s="7"/>
      <c r="P2240" s="7"/>
    </row>
    <row r="2241" spans="1:16" x14ac:dyDescent="0.3">
      <c r="A2241" s="1" t="s">
        <v>7</v>
      </c>
      <c r="B2241" s="1">
        <v>99</v>
      </c>
      <c r="C2241" s="2">
        <v>44634.482627314814</v>
      </c>
      <c r="D2241" s="1" t="s">
        <v>12</v>
      </c>
      <c r="E2241" s="1" t="s">
        <v>15</v>
      </c>
      <c r="F2241" s="1" t="s">
        <v>17</v>
      </c>
      <c r="G2241" s="1" t="s">
        <v>143</v>
      </c>
      <c r="M2241" s="6">
        <f t="shared" si="68"/>
        <v>44634</v>
      </c>
      <c r="N2241" s="7">
        <f t="shared" si="69"/>
        <v>44634.482627314814</v>
      </c>
      <c r="O2241" s="7"/>
      <c r="P2241" s="7"/>
    </row>
    <row r="2242" spans="1:16" x14ac:dyDescent="0.3">
      <c r="A2242" s="1" t="s">
        <v>7</v>
      </c>
      <c r="B2242" s="1">
        <v>102</v>
      </c>
      <c r="C2242" s="2">
        <v>44634.48332175926</v>
      </c>
      <c r="D2242" s="1" t="s">
        <v>12</v>
      </c>
      <c r="E2242" s="1" t="s">
        <v>15</v>
      </c>
      <c r="F2242" s="1" t="s">
        <v>17</v>
      </c>
      <c r="G2242" s="1" t="s">
        <v>143</v>
      </c>
      <c r="M2242" s="6">
        <f t="shared" si="68"/>
        <v>44634</v>
      </c>
      <c r="N2242" s="7">
        <f t="shared" si="69"/>
        <v>44634.48332175926</v>
      </c>
      <c r="O2242" s="7"/>
      <c r="P2242" s="7"/>
    </row>
    <row r="2243" spans="1:16" x14ac:dyDescent="0.3">
      <c r="A2243" s="1" t="s">
        <v>7</v>
      </c>
      <c r="B2243" s="1">
        <v>107</v>
      </c>
      <c r="C2243" s="2">
        <v>44634.484016203707</v>
      </c>
      <c r="D2243" s="1" t="s">
        <v>12</v>
      </c>
      <c r="E2243" s="1" t="s">
        <v>15</v>
      </c>
      <c r="F2243" s="1" t="s">
        <v>17</v>
      </c>
      <c r="G2243" s="1" t="s">
        <v>143</v>
      </c>
      <c r="M2243" s="6">
        <f t="shared" ref="M2243:M2306" si="70">VALUE(TEXT(C2243,0))</f>
        <v>44634</v>
      </c>
      <c r="N2243" s="7">
        <f t="shared" ref="N2243:N2306" si="71">C2243</f>
        <v>44634.484016203707</v>
      </c>
      <c r="O2243" s="7"/>
      <c r="P2243" s="7"/>
    </row>
    <row r="2244" spans="1:16" x14ac:dyDescent="0.3">
      <c r="A2244" s="1" t="s">
        <v>7</v>
      </c>
      <c r="B2244" s="1">
        <v>99</v>
      </c>
      <c r="C2244" s="2">
        <v>44634.484710648147</v>
      </c>
      <c r="D2244" s="1" t="s">
        <v>12</v>
      </c>
      <c r="E2244" s="1" t="s">
        <v>15</v>
      </c>
      <c r="F2244" s="1" t="s">
        <v>17</v>
      </c>
      <c r="G2244" s="1" t="s">
        <v>143</v>
      </c>
      <c r="M2244" s="6">
        <f t="shared" si="70"/>
        <v>44634</v>
      </c>
      <c r="N2244" s="7">
        <f t="shared" si="71"/>
        <v>44634.484710648147</v>
      </c>
      <c r="O2244" s="7"/>
      <c r="P2244" s="7"/>
    </row>
    <row r="2245" spans="1:16" x14ac:dyDescent="0.3">
      <c r="A2245" s="1" t="s">
        <v>7</v>
      </c>
      <c r="B2245" s="1">
        <v>97</v>
      </c>
      <c r="C2245" s="2">
        <v>44634.485405092593</v>
      </c>
      <c r="D2245" s="1" t="s">
        <v>12</v>
      </c>
      <c r="E2245" s="1" t="s">
        <v>15</v>
      </c>
      <c r="F2245" s="1" t="s">
        <v>17</v>
      </c>
      <c r="G2245" s="1" t="s">
        <v>143</v>
      </c>
      <c r="M2245" s="6">
        <f t="shared" si="70"/>
        <v>44634</v>
      </c>
      <c r="N2245" s="7">
        <f t="shared" si="71"/>
        <v>44634.485405092593</v>
      </c>
      <c r="O2245" s="7"/>
      <c r="P2245" s="7"/>
    </row>
    <row r="2246" spans="1:16" x14ac:dyDescent="0.3">
      <c r="A2246" s="1" t="s">
        <v>7</v>
      </c>
      <c r="B2246" s="1">
        <v>97</v>
      </c>
      <c r="C2246" s="2">
        <v>44634.48609953704</v>
      </c>
      <c r="D2246" s="1" t="s">
        <v>12</v>
      </c>
      <c r="E2246" s="1" t="s">
        <v>15</v>
      </c>
      <c r="F2246" s="1" t="s">
        <v>17</v>
      </c>
      <c r="G2246" s="1" t="s">
        <v>143</v>
      </c>
      <c r="M2246" s="6">
        <f t="shared" si="70"/>
        <v>44634</v>
      </c>
      <c r="N2246" s="7">
        <f t="shared" si="71"/>
        <v>44634.48609953704</v>
      </c>
      <c r="O2246" s="7"/>
      <c r="P2246" s="7"/>
    </row>
    <row r="2247" spans="1:16" x14ac:dyDescent="0.3">
      <c r="A2247" s="1" t="s">
        <v>7</v>
      </c>
      <c r="B2247" s="1">
        <v>91</v>
      </c>
      <c r="C2247" s="2">
        <v>44634.486793981479</v>
      </c>
      <c r="D2247" s="1" t="s">
        <v>12</v>
      </c>
      <c r="E2247" s="1" t="s">
        <v>15</v>
      </c>
      <c r="F2247" s="1" t="s">
        <v>17</v>
      </c>
      <c r="G2247" s="1" t="s">
        <v>143</v>
      </c>
      <c r="M2247" s="6">
        <f t="shared" si="70"/>
        <v>44634</v>
      </c>
      <c r="N2247" s="7">
        <f t="shared" si="71"/>
        <v>44634.486793981479</v>
      </c>
      <c r="O2247" s="7"/>
      <c r="P2247" s="7"/>
    </row>
    <row r="2248" spans="1:16" x14ac:dyDescent="0.3">
      <c r="A2248" s="1" t="s">
        <v>7</v>
      </c>
      <c r="B2248" s="1">
        <v>88</v>
      </c>
      <c r="C2248" s="2">
        <v>44634.487488425926</v>
      </c>
      <c r="D2248" s="1" t="s">
        <v>12</v>
      </c>
      <c r="E2248" s="1" t="s">
        <v>15</v>
      </c>
      <c r="F2248" s="1" t="s">
        <v>17</v>
      </c>
      <c r="G2248" s="1" t="s">
        <v>143</v>
      </c>
      <c r="M2248" s="6">
        <f t="shared" si="70"/>
        <v>44634</v>
      </c>
      <c r="N2248" s="7">
        <f t="shared" si="71"/>
        <v>44634.487488425926</v>
      </c>
      <c r="O2248" s="7"/>
      <c r="P2248" s="7"/>
    </row>
    <row r="2249" spans="1:16" x14ac:dyDescent="0.3">
      <c r="A2249" s="1" t="s">
        <v>7</v>
      </c>
      <c r="B2249" s="1">
        <v>87</v>
      </c>
      <c r="C2249" s="2">
        <v>44634.488182870373</v>
      </c>
      <c r="D2249" s="1" t="s">
        <v>12</v>
      </c>
      <c r="E2249" s="1" t="s">
        <v>15</v>
      </c>
      <c r="F2249" s="1" t="s">
        <v>17</v>
      </c>
      <c r="G2249" s="1" t="s">
        <v>143</v>
      </c>
      <c r="M2249" s="6">
        <f t="shared" si="70"/>
        <v>44634</v>
      </c>
      <c r="N2249" s="7">
        <f t="shared" si="71"/>
        <v>44634.488182870373</v>
      </c>
      <c r="O2249" s="7"/>
      <c r="P2249" s="7"/>
    </row>
    <row r="2250" spans="1:16" x14ac:dyDescent="0.3">
      <c r="A2250" s="1" t="s">
        <v>7</v>
      </c>
      <c r="B2250" s="1">
        <v>83</v>
      </c>
      <c r="C2250" s="2">
        <v>44634.488877314812</v>
      </c>
      <c r="D2250" s="1" t="s">
        <v>12</v>
      </c>
      <c r="E2250" s="1" t="s">
        <v>15</v>
      </c>
      <c r="F2250" s="1" t="s">
        <v>17</v>
      </c>
      <c r="G2250" s="1" t="s">
        <v>143</v>
      </c>
      <c r="M2250" s="6">
        <f t="shared" si="70"/>
        <v>44634</v>
      </c>
      <c r="N2250" s="7">
        <f t="shared" si="71"/>
        <v>44634.488877314812</v>
      </c>
      <c r="O2250" s="7"/>
      <c r="P2250" s="7"/>
    </row>
    <row r="2251" spans="1:16" x14ac:dyDescent="0.3">
      <c r="A2251" s="1" t="s">
        <v>7</v>
      </c>
      <c r="B2251" s="1">
        <v>92</v>
      </c>
      <c r="C2251" s="2">
        <v>44634.489571759259</v>
      </c>
      <c r="D2251" s="1" t="s">
        <v>12</v>
      </c>
      <c r="E2251" s="1" t="s">
        <v>15</v>
      </c>
      <c r="F2251" s="1" t="s">
        <v>17</v>
      </c>
      <c r="G2251" s="1" t="s">
        <v>143</v>
      </c>
      <c r="M2251" s="6">
        <f t="shared" si="70"/>
        <v>44634</v>
      </c>
      <c r="N2251" s="7">
        <f t="shared" si="71"/>
        <v>44634.489571759259</v>
      </c>
      <c r="O2251" s="7"/>
      <c r="P2251" s="7"/>
    </row>
    <row r="2252" spans="1:16" x14ac:dyDescent="0.3">
      <c r="A2252" s="1" t="s">
        <v>7</v>
      </c>
      <c r="B2252" s="1">
        <v>85</v>
      </c>
      <c r="C2252" s="2">
        <v>44634.490266203706</v>
      </c>
      <c r="D2252" s="1" t="s">
        <v>12</v>
      </c>
      <c r="E2252" s="1" t="s">
        <v>15</v>
      </c>
      <c r="F2252" s="1" t="s">
        <v>17</v>
      </c>
      <c r="G2252" s="1" t="s">
        <v>143</v>
      </c>
      <c r="M2252" s="6">
        <f t="shared" si="70"/>
        <v>44634</v>
      </c>
      <c r="N2252" s="7">
        <f t="shared" si="71"/>
        <v>44634.490266203706</v>
      </c>
      <c r="O2252" s="7"/>
      <c r="P2252" s="7"/>
    </row>
    <row r="2253" spans="1:16" x14ac:dyDescent="0.3">
      <c r="A2253" s="1" t="s">
        <v>7</v>
      </c>
      <c r="B2253" s="1">
        <v>75</v>
      </c>
      <c r="C2253" s="2">
        <v>44634.490601851852</v>
      </c>
      <c r="D2253" s="1" t="s">
        <v>12</v>
      </c>
      <c r="E2253" s="1" t="s">
        <v>15</v>
      </c>
      <c r="F2253" s="1" t="s">
        <v>17</v>
      </c>
      <c r="G2253" s="1" t="s">
        <v>143</v>
      </c>
      <c r="M2253" s="6">
        <f t="shared" si="70"/>
        <v>44634</v>
      </c>
      <c r="N2253" s="7">
        <f t="shared" si="71"/>
        <v>44634.490601851852</v>
      </c>
      <c r="O2253" s="7"/>
      <c r="P2253" s="7"/>
    </row>
    <row r="2254" spans="1:16" x14ac:dyDescent="0.3">
      <c r="A2254" s="1" t="s">
        <v>7</v>
      </c>
      <c r="B2254" s="1">
        <v>77</v>
      </c>
      <c r="C2254" s="2">
        <v>44634.490960648145</v>
      </c>
      <c r="D2254" s="1" t="s">
        <v>12</v>
      </c>
      <c r="E2254" s="1" t="s">
        <v>15</v>
      </c>
      <c r="F2254" s="1" t="s">
        <v>17</v>
      </c>
      <c r="G2254" s="1" t="s">
        <v>143</v>
      </c>
      <c r="M2254" s="6">
        <f t="shared" si="70"/>
        <v>44634</v>
      </c>
      <c r="N2254" s="7">
        <f t="shared" si="71"/>
        <v>44634.490960648145</v>
      </c>
      <c r="O2254" s="7"/>
      <c r="P2254" s="7"/>
    </row>
    <row r="2255" spans="1:16" x14ac:dyDescent="0.3">
      <c r="A2255" s="1" t="s">
        <v>7</v>
      </c>
      <c r="B2255" s="1">
        <v>67</v>
      </c>
      <c r="C2255" s="2">
        <v>44634.491655092592</v>
      </c>
      <c r="D2255" s="1" t="s">
        <v>12</v>
      </c>
      <c r="E2255" s="1" t="s">
        <v>15</v>
      </c>
      <c r="F2255" s="1" t="s">
        <v>17</v>
      </c>
      <c r="G2255" s="1" t="s">
        <v>143</v>
      </c>
      <c r="M2255" s="6">
        <f t="shared" si="70"/>
        <v>44634</v>
      </c>
      <c r="N2255" s="7">
        <f t="shared" si="71"/>
        <v>44634.491655092592</v>
      </c>
      <c r="O2255" s="7"/>
      <c r="P2255" s="7"/>
    </row>
    <row r="2256" spans="1:16" x14ac:dyDescent="0.3">
      <c r="A2256" s="1" t="s">
        <v>7</v>
      </c>
      <c r="B2256" s="1">
        <v>81</v>
      </c>
      <c r="C2256" s="2">
        <v>44634.493043981478</v>
      </c>
      <c r="D2256" s="1" t="s">
        <v>12</v>
      </c>
      <c r="E2256" s="1" t="s">
        <v>15</v>
      </c>
      <c r="F2256" s="1" t="s">
        <v>17</v>
      </c>
      <c r="G2256" s="1" t="s">
        <v>143</v>
      </c>
      <c r="M2256" s="6">
        <f t="shared" si="70"/>
        <v>44634</v>
      </c>
      <c r="N2256" s="7">
        <f t="shared" si="71"/>
        <v>44634.493043981478</v>
      </c>
      <c r="O2256" s="7"/>
      <c r="P2256" s="7"/>
    </row>
    <row r="2257" spans="1:16" x14ac:dyDescent="0.3">
      <c r="A2257" s="1" t="s">
        <v>7</v>
      </c>
      <c r="B2257" s="1">
        <v>70</v>
      </c>
      <c r="C2257" s="2">
        <v>44634.493738425925</v>
      </c>
      <c r="D2257" s="1" t="s">
        <v>12</v>
      </c>
      <c r="E2257" s="1" t="s">
        <v>15</v>
      </c>
      <c r="F2257" s="1" t="s">
        <v>17</v>
      </c>
      <c r="G2257" s="1" t="s">
        <v>143</v>
      </c>
      <c r="M2257" s="6">
        <f t="shared" si="70"/>
        <v>44634</v>
      </c>
      <c r="N2257" s="7">
        <f t="shared" si="71"/>
        <v>44634.493738425925</v>
      </c>
      <c r="O2257" s="7"/>
      <c r="P2257" s="7"/>
    </row>
    <row r="2258" spans="1:16" x14ac:dyDescent="0.3">
      <c r="A2258" s="1" t="s">
        <v>7</v>
      </c>
      <c r="B2258" s="1">
        <v>60</v>
      </c>
      <c r="C2258" s="2">
        <v>44634.494432870371</v>
      </c>
      <c r="D2258" s="1" t="s">
        <v>12</v>
      </c>
      <c r="E2258" s="1" t="s">
        <v>15</v>
      </c>
      <c r="F2258" s="1" t="s">
        <v>17</v>
      </c>
      <c r="G2258" s="1" t="s">
        <v>143</v>
      </c>
      <c r="M2258" s="6">
        <f t="shared" si="70"/>
        <v>44634</v>
      </c>
      <c r="N2258" s="7">
        <f t="shared" si="71"/>
        <v>44634.494432870371</v>
      </c>
      <c r="O2258" s="7"/>
      <c r="P2258" s="7"/>
    </row>
    <row r="2259" spans="1:16" x14ac:dyDescent="0.3">
      <c r="A2259" s="1" t="s">
        <v>7</v>
      </c>
      <c r="B2259" s="1">
        <v>57</v>
      </c>
      <c r="C2259" s="2">
        <v>44634.495127314818</v>
      </c>
      <c r="D2259" s="1" t="s">
        <v>12</v>
      </c>
      <c r="E2259" s="1" t="s">
        <v>15</v>
      </c>
      <c r="F2259" s="1" t="s">
        <v>17</v>
      </c>
      <c r="G2259" s="1" t="s">
        <v>143</v>
      </c>
      <c r="M2259" s="6">
        <f t="shared" si="70"/>
        <v>44634</v>
      </c>
      <c r="N2259" s="7">
        <f t="shared" si="71"/>
        <v>44634.495127314818</v>
      </c>
      <c r="O2259" s="7"/>
      <c r="P2259" s="7"/>
    </row>
    <row r="2260" spans="1:16" x14ac:dyDescent="0.3">
      <c r="A2260" s="1" t="s">
        <v>7</v>
      </c>
      <c r="B2260" s="1">
        <v>72</v>
      </c>
      <c r="C2260" s="2">
        <v>44634.495821759258</v>
      </c>
      <c r="D2260" s="1" t="s">
        <v>12</v>
      </c>
      <c r="E2260" s="1" t="s">
        <v>15</v>
      </c>
      <c r="F2260" s="1" t="s">
        <v>17</v>
      </c>
      <c r="G2260" s="1" t="s">
        <v>143</v>
      </c>
      <c r="M2260" s="6">
        <f t="shared" si="70"/>
        <v>44634</v>
      </c>
      <c r="N2260" s="7">
        <f t="shared" si="71"/>
        <v>44634.495821759258</v>
      </c>
      <c r="O2260" s="7"/>
      <c r="P2260" s="7"/>
    </row>
    <row r="2261" spans="1:16" x14ac:dyDescent="0.3">
      <c r="A2261" s="1" t="s">
        <v>7</v>
      </c>
      <c r="B2261" s="1">
        <v>68</v>
      </c>
      <c r="C2261" s="2">
        <v>44634.496516203704</v>
      </c>
      <c r="D2261" s="1" t="s">
        <v>12</v>
      </c>
      <c r="E2261" s="1" t="s">
        <v>15</v>
      </c>
      <c r="F2261" s="1" t="s">
        <v>17</v>
      </c>
      <c r="G2261" s="1" t="s">
        <v>143</v>
      </c>
      <c r="M2261" s="6">
        <f t="shared" si="70"/>
        <v>44634</v>
      </c>
      <c r="N2261" s="7">
        <f t="shared" si="71"/>
        <v>44634.496516203704</v>
      </c>
      <c r="O2261" s="7"/>
      <c r="P2261" s="7"/>
    </row>
    <row r="2262" spans="1:16" x14ac:dyDescent="0.3">
      <c r="A2262" s="1" t="s">
        <v>7</v>
      </c>
      <c r="B2262" s="1">
        <v>63</v>
      </c>
      <c r="C2262" s="2">
        <v>44634.497210648151</v>
      </c>
      <c r="D2262" s="1" t="s">
        <v>12</v>
      </c>
      <c r="E2262" s="1" t="s">
        <v>15</v>
      </c>
      <c r="F2262" s="1" t="s">
        <v>17</v>
      </c>
      <c r="G2262" s="1" t="s">
        <v>143</v>
      </c>
      <c r="M2262" s="6">
        <f t="shared" si="70"/>
        <v>44634</v>
      </c>
      <c r="N2262" s="7">
        <f t="shared" si="71"/>
        <v>44634.497210648151</v>
      </c>
      <c r="O2262" s="7"/>
      <c r="P2262" s="7"/>
    </row>
    <row r="2263" spans="1:16" x14ac:dyDescent="0.3">
      <c r="A2263" s="1" t="s">
        <v>7</v>
      </c>
      <c r="B2263" s="1">
        <v>59</v>
      </c>
      <c r="C2263" s="2">
        <v>44634.497430555559</v>
      </c>
      <c r="D2263" s="1" t="s">
        <v>12</v>
      </c>
      <c r="E2263" s="1" t="s">
        <v>15</v>
      </c>
      <c r="F2263" s="1" t="s">
        <v>17</v>
      </c>
      <c r="G2263" s="1" t="s">
        <v>143</v>
      </c>
      <c r="M2263" s="6">
        <f t="shared" si="70"/>
        <v>44634</v>
      </c>
      <c r="N2263" s="7">
        <f t="shared" si="71"/>
        <v>44634.497430555559</v>
      </c>
      <c r="O2263" s="7"/>
      <c r="P2263" s="7"/>
    </row>
    <row r="2264" spans="1:16" x14ac:dyDescent="0.3">
      <c r="A2264" s="1" t="s">
        <v>7</v>
      </c>
      <c r="B2264" s="1">
        <v>65</v>
      </c>
      <c r="C2264" s="2">
        <v>44634.49790509259</v>
      </c>
      <c r="D2264" s="1" t="s">
        <v>12</v>
      </c>
      <c r="E2264" s="1" t="s">
        <v>15</v>
      </c>
      <c r="F2264" s="1" t="s">
        <v>17</v>
      </c>
      <c r="G2264" s="1" t="s">
        <v>143</v>
      </c>
      <c r="M2264" s="6">
        <f t="shared" si="70"/>
        <v>44634</v>
      </c>
      <c r="N2264" s="7">
        <f t="shared" si="71"/>
        <v>44634.49790509259</v>
      </c>
      <c r="O2264" s="7"/>
      <c r="P2264" s="7"/>
    </row>
    <row r="2265" spans="1:16" x14ac:dyDescent="0.3">
      <c r="A2265" s="1" t="s">
        <v>7</v>
      </c>
      <c r="B2265" s="1">
        <v>54</v>
      </c>
      <c r="C2265" s="2">
        <v>44634.498599537037</v>
      </c>
      <c r="D2265" s="1" t="s">
        <v>12</v>
      </c>
      <c r="E2265" s="1" t="s">
        <v>15</v>
      </c>
      <c r="F2265" s="1" t="s">
        <v>17</v>
      </c>
      <c r="G2265" s="1" t="s">
        <v>143</v>
      </c>
      <c r="M2265" s="6">
        <f t="shared" si="70"/>
        <v>44634</v>
      </c>
      <c r="N2265" s="7">
        <f t="shared" si="71"/>
        <v>44634.498599537037</v>
      </c>
      <c r="O2265" s="7"/>
      <c r="P2265" s="7"/>
    </row>
    <row r="2266" spans="1:16" x14ac:dyDescent="0.3">
      <c r="A2266" s="1" t="s">
        <v>7</v>
      </c>
      <c r="B2266" s="1">
        <v>53</v>
      </c>
      <c r="C2266" s="2">
        <v>44634.499293981484</v>
      </c>
      <c r="D2266" s="1" t="s">
        <v>12</v>
      </c>
      <c r="E2266" s="1" t="s">
        <v>15</v>
      </c>
      <c r="F2266" s="1" t="s">
        <v>17</v>
      </c>
      <c r="G2266" s="1" t="s">
        <v>143</v>
      </c>
      <c r="M2266" s="6">
        <f t="shared" si="70"/>
        <v>44634</v>
      </c>
      <c r="N2266" s="7">
        <f t="shared" si="71"/>
        <v>44634.499293981484</v>
      </c>
      <c r="O2266" s="7"/>
      <c r="P2266" s="7"/>
    </row>
    <row r="2267" spans="1:16" x14ac:dyDescent="0.3">
      <c r="A2267" s="1" t="s">
        <v>7</v>
      </c>
      <c r="B2267" s="1">
        <v>61</v>
      </c>
      <c r="C2267" s="2">
        <v>44634.499988425923</v>
      </c>
      <c r="D2267" s="1" t="s">
        <v>12</v>
      </c>
      <c r="E2267" s="1" t="s">
        <v>15</v>
      </c>
      <c r="F2267" s="1" t="s">
        <v>17</v>
      </c>
      <c r="G2267" s="1" t="s">
        <v>143</v>
      </c>
      <c r="M2267" s="6">
        <f t="shared" si="70"/>
        <v>44634</v>
      </c>
      <c r="N2267" s="7">
        <f t="shared" si="71"/>
        <v>44634.499988425923</v>
      </c>
      <c r="O2267" s="7"/>
      <c r="P2267" s="7"/>
    </row>
    <row r="2268" spans="1:16" x14ac:dyDescent="0.3">
      <c r="A2268" s="1" t="s">
        <v>7</v>
      </c>
      <c r="B2268" s="1">
        <v>66</v>
      </c>
      <c r="C2268" s="2">
        <v>44634.50068287037</v>
      </c>
      <c r="D2268" s="1" t="s">
        <v>12</v>
      </c>
      <c r="E2268" s="1" t="s">
        <v>15</v>
      </c>
      <c r="F2268" s="1" t="s">
        <v>17</v>
      </c>
      <c r="G2268" s="1" t="s">
        <v>143</v>
      </c>
      <c r="M2268" s="6">
        <f t="shared" si="70"/>
        <v>44635</v>
      </c>
      <c r="N2268" s="7">
        <f t="shared" si="71"/>
        <v>44634.50068287037</v>
      </c>
      <c r="O2268" s="7"/>
      <c r="P2268" s="7"/>
    </row>
    <row r="2269" spans="1:16" x14ac:dyDescent="0.3">
      <c r="A2269" s="1" t="s">
        <v>7</v>
      </c>
      <c r="B2269" s="1">
        <v>61</v>
      </c>
      <c r="C2269" s="2">
        <v>44634.501377314817</v>
      </c>
      <c r="D2269" s="1" t="s">
        <v>12</v>
      </c>
      <c r="E2269" s="1" t="s">
        <v>15</v>
      </c>
      <c r="F2269" s="1" t="s">
        <v>17</v>
      </c>
      <c r="G2269" s="1" t="s">
        <v>143</v>
      </c>
      <c r="M2269" s="6">
        <f t="shared" si="70"/>
        <v>44635</v>
      </c>
      <c r="N2269" s="7">
        <f t="shared" si="71"/>
        <v>44634.501377314817</v>
      </c>
      <c r="O2269" s="7"/>
      <c r="P2269" s="7"/>
    </row>
    <row r="2270" spans="1:16" x14ac:dyDescent="0.3">
      <c r="A2270" s="1" t="s">
        <v>7</v>
      </c>
      <c r="B2270" s="1">
        <v>58</v>
      </c>
      <c r="C2270" s="2">
        <v>44634.501875000002</v>
      </c>
      <c r="D2270" s="1" t="s">
        <v>12</v>
      </c>
      <c r="E2270" s="1" t="s">
        <v>15</v>
      </c>
      <c r="F2270" s="1" t="s">
        <v>17</v>
      </c>
      <c r="G2270" s="1" t="s">
        <v>143</v>
      </c>
      <c r="M2270" s="6">
        <f t="shared" si="70"/>
        <v>44635</v>
      </c>
      <c r="N2270" s="7">
        <f t="shared" si="71"/>
        <v>44634.501875000002</v>
      </c>
      <c r="O2270" s="7"/>
      <c r="P2270" s="7"/>
    </row>
    <row r="2271" spans="1:16" x14ac:dyDescent="0.3">
      <c r="A2271" s="1" t="s">
        <v>7</v>
      </c>
      <c r="B2271" s="1">
        <v>60</v>
      </c>
      <c r="C2271" s="2">
        <v>44634.502071759256</v>
      </c>
      <c r="D2271" s="1" t="s">
        <v>12</v>
      </c>
      <c r="E2271" s="1" t="s">
        <v>15</v>
      </c>
      <c r="F2271" s="1" t="s">
        <v>17</v>
      </c>
      <c r="G2271" s="1" t="s">
        <v>143</v>
      </c>
      <c r="M2271" s="6">
        <f t="shared" si="70"/>
        <v>44635</v>
      </c>
      <c r="N2271" s="7">
        <f t="shared" si="71"/>
        <v>44634.502071759256</v>
      </c>
      <c r="O2271" s="7"/>
      <c r="P2271" s="7"/>
    </row>
    <row r="2272" spans="1:16" x14ac:dyDescent="0.3">
      <c r="A2272" s="1" t="s">
        <v>7</v>
      </c>
      <c r="B2272" s="1">
        <v>53</v>
      </c>
      <c r="C2272" s="2">
        <v>44634.502766203703</v>
      </c>
      <c r="D2272" s="1" t="s">
        <v>12</v>
      </c>
      <c r="E2272" s="1" t="s">
        <v>15</v>
      </c>
      <c r="F2272" s="1" t="s">
        <v>17</v>
      </c>
      <c r="G2272" s="1" t="s">
        <v>143</v>
      </c>
      <c r="M2272" s="6">
        <f t="shared" si="70"/>
        <v>44635</v>
      </c>
      <c r="N2272" s="7">
        <f t="shared" si="71"/>
        <v>44634.502766203703</v>
      </c>
      <c r="O2272" s="7"/>
      <c r="P2272" s="7"/>
    </row>
    <row r="2273" spans="1:16" x14ac:dyDescent="0.3">
      <c r="A2273" s="1" t="s">
        <v>7</v>
      </c>
      <c r="B2273" s="1">
        <v>60</v>
      </c>
      <c r="C2273" s="2">
        <v>44634.503460648149</v>
      </c>
      <c r="D2273" s="1" t="s">
        <v>12</v>
      </c>
      <c r="E2273" s="1" t="s">
        <v>15</v>
      </c>
      <c r="F2273" s="1" t="s">
        <v>17</v>
      </c>
      <c r="G2273" s="1" t="s">
        <v>143</v>
      </c>
      <c r="M2273" s="6">
        <f t="shared" si="70"/>
        <v>44635</v>
      </c>
      <c r="N2273" s="7">
        <f t="shared" si="71"/>
        <v>44634.503460648149</v>
      </c>
      <c r="O2273" s="7"/>
      <c r="P2273" s="7"/>
    </row>
    <row r="2274" spans="1:16" x14ac:dyDescent="0.3">
      <c r="A2274" s="1" t="s">
        <v>7</v>
      </c>
      <c r="B2274" s="1">
        <v>70</v>
      </c>
      <c r="C2274" s="2">
        <v>44634.504849537036</v>
      </c>
      <c r="D2274" s="1" t="s">
        <v>12</v>
      </c>
      <c r="E2274" s="1" t="s">
        <v>15</v>
      </c>
      <c r="F2274" s="1" t="s">
        <v>17</v>
      </c>
      <c r="G2274" s="1" t="s">
        <v>143</v>
      </c>
      <c r="M2274" s="6">
        <f t="shared" si="70"/>
        <v>44635</v>
      </c>
      <c r="N2274" s="7">
        <f t="shared" si="71"/>
        <v>44634.504849537036</v>
      </c>
      <c r="O2274" s="7"/>
      <c r="P2274" s="7"/>
    </row>
    <row r="2275" spans="1:16" x14ac:dyDescent="0.3">
      <c r="A2275" s="1" t="s">
        <v>7</v>
      </c>
      <c r="B2275" s="1">
        <v>69</v>
      </c>
      <c r="C2275" s="2">
        <v>44634.505543981482</v>
      </c>
      <c r="D2275" s="1" t="s">
        <v>12</v>
      </c>
      <c r="E2275" s="1" t="s">
        <v>15</v>
      </c>
      <c r="F2275" s="1" t="s">
        <v>17</v>
      </c>
      <c r="G2275" s="1" t="s">
        <v>143</v>
      </c>
      <c r="M2275" s="6">
        <f t="shared" si="70"/>
        <v>44635</v>
      </c>
      <c r="N2275" s="7">
        <f t="shared" si="71"/>
        <v>44634.505543981482</v>
      </c>
      <c r="O2275" s="7"/>
      <c r="P2275" s="7"/>
    </row>
    <row r="2276" spans="1:16" x14ac:dyDescent="0.3">
      <c r="A2276" s="1" t="s">
        <v>7</v>
      </c>
      <c r="B2276" s="1">
        <v>86</v>
      </c>
      <c r="C2276" s="2">
        <v>44634.506226851852</v>
      </c>
      <c r="D2276" s="1" t="s">
        <v>12</v>
      </c>
      <c r="E2276" s="1" t="s">
        <v>15</v>
      </c>
      <c r="F2276" s="1" t="s">
        <v>17</v>
      </c>
      <c r="G2276" s="1" t="s">
        <v>143</v>
      </c>
      <c r="M2276" s="6">
        <f t="shared" si="70"/>
        <v>44635</v>
      </c>
      <c r="N2276" s="7">
        <f t="shared" si="71"/>
        <v>44634.506226851852</v>
      </c>
      <c r="O2276" s="7"/>
      <c r="P2276" s="7"/>
    </row>
    <row r="2277" spans="1:16" x14ac:dyDescent="0.3">
      <c r="A2277" s="1" t="s">
        <v>7</v>
      </c>
      <c r="B2277" s="1">
        <v>77</v>
      </c>
      <c r="C2277" s="2">
        <v>44634.506238425929</v>
      </c>
      <c r="D2277" s="1" t="s">
        <v>12</v>
      </c>
      <c r="E2277" s="1" t="s">
        <v>15</v>
      </c>
      <c r="F2277" s="1" t="s">
        <v>17</v>
      </c>
      <c r="G2277" s="1" t="s">
        <v>143</v>
      </c>
      <c r="M2277" s="6">
        <f t="shared" si="70"/>
        <v>44635</v>
      </c>
      <c r="N2277" s="7">
        <f t="shared" si="71"/>
        <v>44634.506238425929</v>
      </c>
      <c r="O2277" s="7"/>
      <c r="P2277" s="7"/>
    </row>
    <row r="2278" spans="1:16" x14ac:dyDescent="0.3">
      <c r="A2278" s="1" t="s">
        <v>7</v>
      </c>
      <c r="B2278" s="1">
        <v>88</v>
      </c>
      <c r="C2278" s="2">
        <v>44634.50640046296</v>
      </c>
      <c r="D2278" s="1" t="s">
        <v>12</v>
      </c>
      <c r="E2278" s="1" t="s">
        <v>15</v>
      </c>
      <c r="F2278" s="1" t="s">
        <v>17</v>
      </c>
      <c r="G2278" s="1" t="s">
        <v>143</v>
      </c>
      <c r="M2278" s="6">
        <f t="shared" si="70"/>
        <v>44635</v>
      </c>
      <c r="N2278" s="7">
        <f t="shared" si="71"/>
        <v>44634.50640046296</v>
      </c>
      <c r="O2278" s="7"/>
      <c r="P2278" s="7"/>
    </row>
    <row r="2279" spans="1:16" x14ac:dyDescent="0.3">
      <c r="A2279" s="1" t="s">
        <v>7</v>
      </c>
      <c r="B2279" s="1">
        <v>83</v>
      </c>
      <c r="C2279" s="2">
        <v>44634.506932870368</v>
      </c>
      <c r="D2279" s="1" t="s">
        <v>12</v>
      </c>
      <c r="E2279" s="1" t="s">
        <v>15</v>
      </c>
      <c r="F2279" s="1" t="s">
        <v>17</v>
      </c>
      <c r="G2279" s="1" t="s">
        <v>143</v>
      </c>
      <c r="M2279" s="6">
        <f t="shared" si="70"/>
        <v>44635</v>
      </c>
      <c r="N2279" s="7">
        <f t="shared" si="71"/>
        <v>44634.506932870368</v>
      </c>
      <c r="O2279" s="7"/>
      <c r="P2279" s="7"/>
    </row>
    <row r="2280" spans="1:16" x14ac:dyDescent="0.3">
      <c r="A2280" s="1" t="s">
        <v>7</v>
      </c>
      <c r="B2280" s="1">
        <v>64</v>
      </c>
      <c r="C2280" s="2">
        <v>44634.507627314815</v>
      </c>
      <c r="D2280" s="1" t="s">
        <v>12</v>
      </c>
      <c r="E2280" s="1" t="s">
        <v>15</v>
      </c>
      <c r="F2280" s="1" t="s">
        <v>17</v>
      </c>
      <c r="G2280" s="1" t="s">
        <v>143</v>
      </c>
      <c r="M2280" s="6">
        <f t="shared" si="70"/>
        <v>44635</v>
      </c>
      <c r="N2280" s="7">
        <f t="shared" si="71"/>
        <v>44634.507627314815</v>
      </c>
      <c r="O2280" s="7"/>
      <c r="P2280" s="7"/>
    </row>
    <row r="2281" spans="1:16" x14ac:dyDescent="0.3">
      <c r="A2281" s="1" t="s">
        <v>7</v>
      </c>
      <c r="B2281" s="1">
        <v>62</v>
      </c>
      <c r="C2281" s="2">
        <v>44634.508321759262</v>
      </c>
      <c r="D2281" s="1" t="s">
        <v>12</v>
      </c>
      <c r="E2281" s="1" t="s">
        <v>15</v>
      </c>
      <c r="F2281" s="1" t="s">
        <v>17</v>
      </c>
      <c r="G2281" s="1" t="s">
        <v>143</v>
      </c>
      <c r="M2281" s="6">
        <f t="shared" si="70"/>
        <v>44635</v>
      </c>
      <c r="N2281" s="7">
        <f t="shared" si="71"/>
        <v>44634.508321759262</v>
      </c>
      <c r="O2281" s="7"/>
      <c r="P2281" s="7"/>
    </row>
    <row r="2282" spans="1:16" x14ac:dyDescent="0.3">
      <c r="A2282" s="1" t="s">
        <v>7</v>
      </c>
      <c r="B2282" s="1">
        <v>61</v>
      </c>
      <c r="C2282" s="2">
        <v>44634.509016203701</v>
      </c>
      <c r="D2282" s="1" t="s">
        <v>12</v>
      </c>
      <c r="E2282" s="1" t="s">
        <v>15</v>
      </c>
      <c r="F2282" s="1" t="s">
        <v>17</v>
      </c>
      <c r="G2282" s="1" t="s">
        <v>143</v>
      </c>
      <c r="M2282" s="6">
        <f t="shared" si="70"/>
        <v>44635</v>
      </c>
      <c r="N2282" s="7">
        <f t="shared" si="71"/>
        <v>44634.509016203701</v>
      </c>
      <c r="O2282" s="7"/>
      <c r="P2282" s="7"/>
    </row>
    <row r="2283" spans="1:16" x14ac:dyDescent="0.3">
      <c r="A2283" s="1" t="s">
        <v>7</v>
      </c>
      <c r="B2283" s="1">
        <v>57</v>
      </c>
      <c r="C2283" s="2">
        <v>44634.509710648148</v>
      </c>
      <c r="D2283" s="1" t="s">
        <v>12</v>
      </c>
      <c r="E2283" s="1" t="s">
        <v>15</v>
      </c>
      <c r="F2283" s="1" t="s">
        <v>17</v>
      </c>
      <c r="G2283" s="1" t="s">
        <v>143</v>
      </c>
      <c r="M2283" s="6">
        <f t="shared" si="70"/>
        <v>44635</v>
      </c>
      <c r="N2283" s="7">
        <f t="shared" si="71"/>
        <v>44634.509710648148</v>
      </c>
      <c r="O2283" s="7"/>
      <c r="P2283" s="7"/>
    </row>
    <row r="2284" spans="1:16" x14ac:dyDescent="0.3">
      <c r="A2284" s="1" t="s">
        <v>7</v>
      </c>
      <c r="B2284" s="1">
        <v>66</v>
      </c>
      <c r="C2284" s="2">
        <v>44634.510405092595</v>
      </c>
      <c r="D2284" s="1" t="s">
        <v>12</v>
      </c>
      <c r="E2284" s="1" t="s">
        <v>15</v>
      </c>
      <c r="F2284" s="1" t="s">
        <v>17</v>
      </c>
      <c r="G2284" s="1" t="s">
        <v>143</v>
      </c>
      <c r="M2284" s="6">
        <f t="shared" si="70"/>
        <v>44635</v>
      </c>
      <c r="N2284" s="7">
        <f t="shared" si="71"/>
        <v>44634.510405092595</v>
      </c>
      <c r="O2284" s="7"/>
      <c r="P2284" s="7"/>
    </row>
    <row r="2285" spans="1:16" x14ac:dyDescent="0.3">
      <c r="A2285" s="1" t="s">
        <v>7</v>
      </c>
      <c r="B2285" s="1">
        <v>70</v>
      </c>
      <c r="C2285" s="2">
        <v>44634.511099537034</v>
      </c>
      <c r="D2285" s="1" t="s">
        <v>12</v>
      </c>
      <c r="E2285" s="1" t="s">
        <v>15</v>
      </c>
      <c r="F2285" s="1" t="s">
        <v>17</v>
      </c>
      <c r="G2285" s="1" t="s">
        <v>143</v>
      </c>
      <c r="M2285" s="6">
        <f t="shared" si="70"/>
        <v>44635</v>
      </c>
      <c r="N2285" s="7">
        <f t="shared" si="71"/>
        <v>44634.511099537034</v>
      </c>
      <c r="O2285" s="7"/>
      <c r="P2285" s="7"/>
    </row>
    <row r="2286" spans="1:16" x14ac:dyDescent="0.3">
      <c r="A2286" s="1" t="s">
        <v>7</v>
      </c>
      <c r="B2286" s="1">
        <v>66</v>
      </c>
      <c r="C2286" s="2">
        <v>44634.511793981481</v>
      </c>
      <c r="D2286" s="1" t="s">
        <v>12</v>
      </c>
      <c r="E2286" s="1" t="s">
        <v>15</v>
      </c>
      <c r="F2286" s="1" t="s">
        <v>17</v>
      </c>
      <c r="G2286" s="1" t="s">
        <v>143</v>
      </c>
      <c r="M2286" s="6">
        <f t="shared" si="70"/>
        <v>44635</v>
      </c>
      <c r="N2286" s="7">
        <f t="shared" si="71"/>
        <v>44634.511793981481</v>
      </c>
      <c r="O2286" s="7"/>
      <c r="P2286" s="7"/>
    </row>
    <row r="2287" spans="1:16" x14ac:dyDescent="0.3">
      <c r="A2287" s="1" t="s">
        <v>7</v>
      </c>
      <c r="B2287" s="1">
        <v>100</v>
      </c>
      <c r="C2287" s="2">
        <v>44634.512488425928</v>
      </c>
      <c r="D2287" s="1" t="s">
        <v>12</v>
      </c>
      <c r="E2287" s="1" t="s">
        <v>15</v>
      </c>
      <c r="F2287" s="1" t="s">
        <v>17</v>
      </c>
      <c r="G2287" s="1" t="s">
        <v>143</v>
      </c>
      <c r="M2287" s="6">
        <f t="shared" si="70"/>
        <v>44635</v>
      </c>
      <c r="N2287" s="7">
        <f t="shared" si="71"/>
        <v>44634.512488425928</v>
      </c>
      <c r="O2287" s="7"/>
      <c r="P2287" s="7"/>
    </row>
    <row r="2288" spans="1:16" x14ac:dyDescent="0.3">
      <c r="A2288" s="1" t="s">
        <v>7</v>
      </c>
      <c r="B2288" s="1">
        <v>118</v>
      </c>
      <c r="C2288" s="2">
        <v>44634.513182870367</v>
      </c>
      <c r="D2288" s="1" t="s">
        <v>12</v>
      </c>
      <c r="E2288" s="1" t="s">
        <v>15</v>
      </c>
      <c r="F2288" s="1" t="s">
        <v>17</v>
      </c>
      <c r="G2288" s="1" t="s">
        <v>143</v>
      </c>
      <c r="M2288" s="6">
        <f t="shared" si="70"/>
        <v>44635</v>
      </c>
      <c r="N2288" s="7">
        <f t="shared" si="71"/>
        <v>44634.513182870367</v>
      </c>
      <c r="O2288" s="7"/>
      <c r="P2288" s="7"/>
    </row>
    <row r="2289" spans="1:16" x14ac:dyDescent="0.3">
      <c r="A2289" s="1" t="s">
        <v>7</v>
      </c>
      <c r="B2289" s="1">
        <v>115</v>
      </c>
      <c r="C2289" s="2">
        <v>44634.513877314814</v>
      </c>
      <c r="D2289" s="1" t="s">
        <v>12</v>
      </c>
      <c r="E2289" s="1" t="s">
        <v>15</v>
      </c>
      <c r="F2289" s="1" t="s">
        <v>17</v>
      </c>
      <c r="G2289" s="1" t="s">
        <v>143</v>
      </c>
      <c r="M2289" s="6">
        <f t="shared" si="70"/>
        <v>44635</v>
      </c>
      <c r="N2289" s="7">
        <f t="shared" si="71"/>
        <v>44634.513877314814</v>
      </c>
      <c r="O2289" s="7"/>
      <c r="P2289" s="7"/>
    </row>
    <row r="2290" spans="1:16" x14ac:dyDescent="0.3">
      <c r="A2290" s="1" t="s">
        <v>7</v>
      </c>
      <c r="B2290" s="1">
        <v>112</v>
      </c>
      <c r="C2290" s="2">
        <v>44634.51457175926</v>
      </c>
      <c r="D2290" s="1" t="s">
        <v>12</v>
      </c>
      <c r="E2290" s="1" t="s">
        <v>15</v>
      </c>
      <c r="F2290" s="1" t="s">
        <v>17</v>
      </c>
      <c r="G2290" s="1" t="s">
        <v>143</v>
      </c>
      <c r="M2290" s="6">
        <f t="shared" si="70"/>
        <v>44635</v>
      </c>
      <c r="N2290" s="7">
        <f t="shared" si="71"/>
        <v>44634.51457175926</v>
      </c>
      <c r="O2290" s="7"/>
      <c r="P2290" s="7"/>
    </row>
    <row r="2291" spans="1:16" x14ac:dyDescent="0.3">
      <c r="A2291" s="1" t="s">
        <v>7</v>
      </c>
      <c r="B2291" s="1">
        <v>101</v>
      </c>
      <c r="C2291" s="2">
        <v>44634.515266203707</v>
      </c>
      <c r="D2291" s="1" t="s">
        <v>12</v>
      </c>
      <c r="E2291" s="1" t="s">
        <v>15</v>
      </c>
      <c r="F2291" s="1" t="s">
        <v>17</v>
      </c>
      <c r="G2291" s="1" t="s">
        <v>143</v>
      </c>
      <c r="M2291" s="6">
        <f t="shared" si="70"/>
        <v>44635</v>
      </c>
      <c r="N2291" s="7">
        <f t="shared" si="71"/>
        <v>44634.515266203707</v>
      </c>
      <c r="O2291" s="7"/>
      <c r="P2291" s="7"/>
    </row>
    <row r="2292" spans="1:16" x14ac:dyDescent="0.3">
      <c r="A2292" s="1" t="s">
        <v>7</v>
      </c>
      <c r="B2292" s="1">
        <v>104</v>
      </c>
      <c r="C2292" s="2">
        <v>44634.515960648147</v>
      </c>
      <c r="D2292" s="1" t="s">
        <v>12</v>
      </c>
      <c r="E2292" s="1" t="s">
        <v>15</v>
      </c>
      <c r="F2292" s="1" t="s">
        <v>17</v>
      </c>
      <c r="G2292" s="1" t="s">
        <v>143</v>
      </c>
      <c r="M2292" s="6">
        <f t="shared" si="70"/>
        <v>44635</v>
      </c>
      <c r="N2292" s="7">
        <f t="shared" si="71"/>
        <v>44634.515960648147</v>
      </c>
      <c r="O2292" s="7"/>
      <c r="P2292" s="7"/>
    </row>
    <row r="2293" spans="1:16" x14ac:dyDescent="0.3">
      <c r="A2293" s="1" t="s">
        <v>7</v>
      </c>
      <c r="B2293" s="1">
        <v>104</v>
      </c>
      <c r="C2293" s="2">
        <v>44634.516655092593</v>
      </c>
      <c r="D2293" s="1" t="s">
        <v>12</v>
      </c>
      <c r="E2293" s="1" t="s">
        <v>15</v>
      </c>
      <c r="F2293" s="1" t="s">
        <v>17</v>
      </c>
      <c r="G2293" s="1" t="s">
        <v>143</v>
      </c>
      <c r="M2293" s="6">
        <f t="shared" si="70"/>
        <v>44635</v>
      </c>
      <c r="N2293" s="7">
        <f t="shared" si="71"/>
        <v>44634.516655092593</v>
      </c>
      <c r="O2293" s="7"/>
      <c r="P2293" s="7"/>
    </row>
    <row r="2294" spans="1:16" x14ac:dyDescent="0.3">
      <c r="A2294" s="1" t="s">
        <v>7</v>
      </c>
      <c r="B2294" s="1">
        <v>108</v>
      </c>
      <c r="C2294" s="2">
        <v>44634.51734953704</v>
      </c>
      <c r="D2294" s="1" t="s">
        <v>12</v>
      </c>
      <c r="E2294" s="1" t="s">
        <v>15</v>
      </c>
      <c r="F2294" s="1" t="s">
        <v>17</v>
      </c>
      <c r="G2294" s="1" t="s">
        <v>143</v>
      </c>
      <c r="M2294" s="6">
        <f t="shared" si="70"/>
        <v>44635</v>
      </c>
      <c r="N2294" s="7">
        <f t="shared" si="71"/>
        <v>44634.51734953704</v>
      </c>
      <c r="O2294" s="7"/>
      <c r="P2294" s="7"/>
    </row>
    <row r="2295" spans="1:16" x14ac:dyDescent="0.3">
      <c r="A2295" s="1" t="s">
        <v>7</v>
      </c>
      <c r="B2295" s="1">
        <v>98</v>
      </c>
      <c r="C2295" s="2">
        <v>44634.518043981479</v>
      </c>
      <c r="D2295" s="1" t="s">
        <v>12</v>
      </c>
      <c r="E2295" s="1" t="s">
        <v>15</v>
      </c>
      <c r="F2295" s="1" t="s">
        <v>17</v>
      </c>
      <c r="G2295" s="1" t="s">
        <v>143</v>
      </c>
      <c r="M2295" s="6">
        <f t="shared" si="70"/>
        <v>44635</v>
      </c>
      <c r="N2295" s="7">
        <f t="shared" si="71"/>
        <v>44634.518043981479</v>
      </c>
      <c r="O2295" s="7"/>
      <c r="P2295" s="7"/>
    </row>
    <row r="2296" spans="1:16" x14ac:dyDescent="0.3">
      <c r="A2296" s="1" t="s">
        <v>7</v>
      </c>
      <c r="B2296" s="1">
        <v>104</v>
      </c>
      <c r="C2296" s="2">
        <v>44634.518738425926</v>
      </c>
      <c r="D2296" s="1" t="s">
        <v>12</v>
      </c>
      <c r="E2296" s="1" t="s">
        <v>15</v>
      </c>
      <c r="F2296" s="1" t="s">
        <v>17</v>
      </c>
      <c r="G2296" s="1" t="s">
        <v>143</v>
      </c>
      <c r="M2296" s="6">
        <f t="shared" si="70"/>
        <v>44635</v>
      </c>
      <c r="N2296" s="7">
        <f t="shared" si="71"/>
        <v>44634.518738425926</v>
      </c>
      <c r="O2296" s="7"/>
      <c r="P2296" s="7"/>
    </row>
    <row r="2297" spans="1:16" x14ac:dyDescent="0.3">
      <c r="A2297" s="1" t="s">
        <v>7</v>
      </c>
      <c r="B2297" s="1">
        <v>114</v>
      </c>
      <c r="C2297" s="2">
        <v>44634.519432870373</v>
      </c>
      <c r="D2297" s="1" t="s">
        <v>12</v>
      </c>
      <c r="E2297" s="1" t="s">
        <v>15</v>
      </c>
      <c r="F2297" s="1" t="s">
        <v>17</v>
      </c>
      <c r="G2297" s="1" t="s">
        <v>143</v>
      </c>
      <c r="M2297" s="6">
        <f t="shared" si="70"/>
        <v>44635</v>
      </c>
      <c r="N2297" s="7">
        <f t="shared" si="71"/>
        <v>44634.519432870373</v>
      </c>
      <c r="O2297" s="7"/>
      <c r="P2297" s="7"/>
    </row>
    <row r="2298" spans="1:16" x14ac:dyDescent="0.3">
      <c r="A2298" s="1" t="s">
        <v>7</v>
      </c>
      <c r="B2298" s="1">
        <v>102</v>
      </c>
      <c r="C2298" s="2">
        <v>44634.520127314812</v>
      </c>
      <c r="D2298" s="1" t="s">
        <v>12</v>
      </c>
      <c r="E2298" s="1" t="s">
        <v>15</v>
      </c>
      <c r="F2298" s="1" t="s">
        <v>17</v>
      </c>
      <c r="G2298" s="1" t="s">
        <v>143</v>
      </c>
      <c r="M2298" s="6">
        <f t="shared" si="70"/>
        <v>44635</v>
      </c>
      <c r="N2298" s="7">
        <f t="shared" si="71"/>
        <v>44634.520127314812</v>
      </c>
      <c r="O2298" s="7"/>
      <c r="P2298" s="7"/>
    </row>
    <row r="2299" spans="1:16" x14ac:dyDescent="0.3">
      <c r="A2299" s="1" t="s">
        <v>7</v>
      </c>
      <c r="B2299" s="1">
        <v>93</v>
      </c>
      <c r="C2299" s="2">
        <v>44634.520821759259</v>
      </c>
      <c r="D2299" s="1" t="s">
        <v>12</v>
      </c>
      <c r="E2299" s="1" t="s">
        <v>15</v>
      </c>
      <c r="F2299" s="1" t="s">
        <v>17</v>
      </c>
      <c r="G2299" s="1" t="s">
        <v>143</v>
      </c>
      <c r="M2299" s="6">
        <f t="shared" si="70"/>
        <v>44635</v>
      </c>
      <c r="N2299" s="7">
        <f t="shared" si="71"/>
        <v>44634.520821759259</v>
      </c>
      <c r="O2299" s="7"/>
      <c r="P2299" s="7"/>
    </row>
    <row r="2300" spans="1:16" x14ac:dyDescent="0.3">
      <c r="A2300" s="1" t="s">
        <v>7</v>
      </c>
      <c r="B2300" s="1">
        <v>83</v>
      </c>
      <c r="C2300" s="2">
        <v>44634.521516203706</v>
      </c>
      <c r="D2300" s="1" t="s">
        <v>12</v>
      </c>
      <c r="E2300" s="1" t="s">
        <v>15</v>
      </c>
      <c r="F2300" s="1" t="s">
        <v>17</v>
      </c>
      <c r="G2300" s="1" t="s">
        <v>143</v>
      </c>
      <c r="M2300" s="6">
        <f t="shared" si="70"/>
        <v>44635</v>
      </c>
      <c r="N2300" s="7">
        <f t="shared" si="71"/>
        <v>44634.521516203706</v>
      </c>
      <c r="O2300" s="7"/>
      <c r="P2300" s="7"/>
    </row>
    <row r="2301" spans="1:16" x14ac:dyDescent="0.3">
      <c r="A2301" s="1" t="s">
        <v>7</v>
      </c>
      <c r="B2301" s="1">
        <v>84</v>
      </c>
      <c r="C2301" s="2">
        <v>44634.522210648145</v>
      </c>
      <c r="D2301" s="1" t="s">
        <v>12</v>
      </c>
      <c r="E2301" s="1" t="s">
        <v>15</v>
      </c>
      <c r="F2301" s="1" t="s">
        <v>17</v>
      </c>
      <c r="G2301" s="1" t="s">
        <v>143</v>
      </c>
      <c r="M2301" s="6">
        <f t="shared" si="70"/>
        <v>44635</v>
      </c>
      <c r="N2301" s="7">
        <f t="shared" si="71"/>
        <v>44634.522210648145</v>
      </c>
      <c r="O2301" s="7"/>
      <c r="P2301" s="7"/>
    </row>
    <row r="2302" spans="1:16" x14ac:dyDescent="0.3">
      <c r="A2302" s="1" t="s">
        <v>7</v>
      </c>
      <c r="B2302" s="1">
        <v>82</v>
      </c>
      <c r="C2302" s="2">
        <v>44634.522905092592</v>
      </c>
      <c r="D2302" s="1" t="s">
        <v>12</v>
      </c>
      <c r="E2302" s="1" t="s">
        <v>15</v>
      </c>
      <c r="F2302" s="1" t="s">
        <v>17</v>
      </c>
      <c r="G2302" s="1" t="s">
        <v>143</v>
      </c>
      <c r="M2302" s="6">
        <f t="shared" si="70"/>
        <v>44635</v>
      </c>
      <c r="N2302" s="7">
        <f t="shared" si="71"/>
        <v>44634.522905092592</v>
      </c>
      <c r="O2302" s="7"/>
      <c r="P2302" s="7"/>
    </row>
    <row r="2303" spans="1:16" x14ac:dyDescent="0.3">
      <c r="A2303" s="1" t="s">
        <v>7</v>
      </c>
      <c r="B2303" s="1">
        <v>82</v>
      </c>
      <c r="C2303" s="2">
        <v>44634.523599537039</v>
      </c>
      <c r="D2303" s="1" t="s">
        <v>12</v>
      </c>
      <c r="E2303" s="1" t="s">
        <v>15</v>
      </c>
      <c r="F2303" s="1" t="s">
        <v>17</v>
      </c>
      <c r="G2303" s="1" t="s">
        <v>143</v>
      </c>
      <c r="M2303" s="6">
        <f t="shared" si="70"/>
        <v>44635</v>
      </c>
      <c r="N2303" s="7">
        <f t="shared" si="71"/>
        <v>44634.523599537039</v>
      </c>
      <c r="O2303" s="7"/>
      <c r="P2303" s="7"/>
    </row>
    <row r="2304" spans="1:16" x14ac:dyDescent="0.3">
      <c r="A2304" s="1" t="s">
        <v>7</v>
      </c>
      <c r="B2304" s="1">
        <v>89</v>
      </c>
      <c r="C2304" s="2">
        <v>44634.524293981478</v>
      </c>
      <c r="D2304" s="1" t="s">
        <v>12</v>
      </c>
      <c r="E2304" s="1" t="s">
        <v>15</v>
      </c>
      <c r="F2304" s="1" t="s">
        <v>17</v>
      </c>
      <c r="G2304" s="1" t="s">
        <v>143</v>
      </c>
      <c r="M2304" s="6">
        <f t="shared" si="70"/>
        <v>44635</v>
      </c>
      <c r="N2304" s="7">
        <f t="shared" si="71"/>
        <v>44634.524293981478</v>
      </c>
      <c r="O2304" s="7"/>
      <c r="P2304" s="7"/>
    </row>
    <row r="2305" spans="1:16" x14ac:dyDescent="0.3">
      <c r="A2305" s="1" t="s">
        <v>7</v>
      </c>
      <c r="B2305" s="1">
        <v>91</v>
      </c>
      <c r="C2305" s="2">
        <v>44634.525682870371</v>
      </c>
      <c r="D2305" s="1" t="s">
        <v>12</v>
      </c>
      <c r="E2305" s="1" t="s">
        <v>15</v>
      </c>
      <c r="F2305" s="1" t="s">
        <v>17</v>
      </c>
      <c r="G2305" s="1" t="s">
        <v>143</v>
      </c>
      <c r="M2305" s="6">
        <f t="shared" si="70"/>
        <v>44635</v>
      </c>
      <c r="N2305" s="7">
        <f t="shared" si="71"/>
        <v>44634.525682870371</v>
      </c>
      <c r="O2305" s="7"/>
      <c r="P2305" s="7"/>
    </row>
    <row r="2306" spans="1:16" x14ac:dyDescent="0.3">
      <c r="A2306" s="1" t="s">
        <v>7</v>
      </c>
      <c r="B2306" s="1">
        <v>92</v>
      </c>
      <c r="C2306" s="2">
        <v>44634.526377314818</v>
      </c>
      <c r="D2306" s="1" t="s">
        <v>12</v>
      </c>
      <c r="E2306" s="1" t="s">
        <v>15</v>
      </c>
      <c r="F2306" s="1" t="s">
        <v>17</v>
      </c>
      <c r="G2306" s="1" t="s">
        <v>143</v>
      </c>
      <c r="M2306" s="6">
        <f t="shared" si="70"/>
        <v>44635</v>
      </c>
      <c r="N2306" s="7">
        <f t="shared" si="71"/>
        <v>44634.526377314818</v>
      </c>
      <c r="O2306" s="7"/>
      <c r="P2306" s="7"/>
    </row>
    <row r="2307" spans="1:16" x14ac:dyDescent="0.3">
      <c r="A2307" s="1" t="s">
        <v>7</v>
      </c>
      <c r="B2307" s="1">
        <v>88</v>
      </c>
      <c r="C2307" s="2">
        <v>44634.527071759258</v>
      </c>
      <c r="D2307" s="1" t="s">
        <v>12</v>
      </c>
      <c r="E2307" s="1" t="s">
        <v>15</v>
      </c>
      <c r="F2307" s="1" t="s">
        <v>17</v>
      </c>
      <c r="G2307" s="1" t="s">
        <v>143</v>
      </c>
      <c r="M2307" s="6">
        <f t="shared" ref="M2307:M2370" si="72">VALUE(TEXT(C2307,0))</f>
        <v>44635</v>
      </c>
      <c r="N2307" s="7">
        <f t="shared" ref="N2307:N2370" si="73">C2307</f>
        <v>44634.527071759258</v>
      </c>
      <c r="O2307" s="7"/>
      <c r="P2307" s="7"/>
    </row>
    <row r="2308" spans="1:16" x14ac:dyDescent="0.3">
      <c r="A2308" s="1" t="s">
        <v>7</v>
      </c>
      <c r="B2308" s="1">
        <v>86</v>
      </c>
      <c r="C2308" s="2">
        <v>44634.527766203704</v>
      </c>
      <c r="D2308" s="1" t="s">
        <v>12</v>
      </c>
      <c r="E2308" s="1" t="s">
        <v>15</v>
      </c>
      <c r="F2308" s="1" t="s">
        <v>17</v>
      </c>
      <c r="G2308" s="1" t="s">
        <v>143</v>
      </c>
      <c r="M2308" s="6">
        <f t="shared" si="72"/>
        <v>44635</v>
      </c>
      <c r="N2308" s="7">
        <f t="shared" si="73"/>
        <v>44634.527766203704</v>
      </c>
      <c r="O2308" s="7"/>
      <c r="P2308" s="7"/>
    </row>
    <row r="2309" spans="1:16" x14ac:dyDescent="0.3">
      <c r="A2309" s="1" t="s">
        <v>7</v>
      </c>
      <c r="B2309" s="1">
        <v>87</v>
      </c>
      <c r="C2309" s="2">
        <v>44634.528460648151</v>
      </c>
      <c r="D2309" s="1" t="s">
        <v>12</v>
      </c>
      <c r="E2309" s="1" t="s">
        <v>15</v>
      </c>
      <c r="F2309" s="1" t="s">
        <v>17</v>
      </c>
      <c r="G2309" s="1" t="s">
        <v>143</v>
      </c>
      <c r="M2309" s="6">
        <f t="shared" si="72"/>
        <v>44635</v>
      </c>
      <c r="N2309" s="7">
        <f t="shared" si="73"/>
        <v>44634.528460648151</v>
      </c>
      <c r="O2309" s="7"/>
      <c r="P2309" s="7"/>
    </row>
    <row r="2310" spans="1:16" x14ac:dyDescent="0.3">
      <c r="A2310" s="1" t="s">
        <v>7</v>
      </c>
      <c r="B2310" s="1">
        <v>84</v>
      </c>
      <c r="C2310" s="2">
        <v>44634.52915509259</v>
      </c>
      <c r="D2310" s="1" t="s">
        <v>12</v>
      </c>
      <c r="E2310" s="1" t="s">
        <v>15</v>
      </c>
      <c r="F2310" s="1" t="s">
        <v>17</v>
      </c>
      <c r="G2310" s="1" t="s">
        <v>143</v>
      </c>
      <c r="M2310" s="6">
        <f t="shared" si="72"/>
        <v>44635</v>
      </c>
      <c r="N2310" s="7">
        <f t="shared" si="73"/>
        <v>44634.52915509259</v>
      </c>
      <c r="O2310" s="7"/>
      <c r="P2310" s="7"/>
    </row>
    <row r="2311" spans="1:16" x14ac:dyDescent="0.3">
      <c r="A2311" s="1" t="s">
        <v>7</v>
      </c>
      <c r="B2311" s="1">
        <v>95</v>
      </c>
      <c r="C2311" s="2">
        <v>44634.529849537037</v>
      </c>
      <c r="D2311" s="1" t="s">
        <v>12</v>
      </c>
      <c r="E2311" s="1" t="s">
        <v>15</v>
      </c>
      <c r="F2311" s="1" t="s">
        <v>17</v>
      </c>
      <c r="G2311" s="1" t="s">
        <v>143</v>
      </c>
      <c r="M2311" s="6">
        <f t="shared" si="72"/>
        <v>44635</v>
      </c>
      <c r="N2311" s="7">
        <f t="shared" si="73"/>
        <v>44634.529849537037</v>
      </c>
      <c r="O2311" s="7"/>
      <c r="P2311" s="7"/>
    </row>
    <row r="2312" spans="1:16" x14ac:dyDescent="0.3">
      <c r="A2312" s="1" t="s">
        <v>7</v>
      </c>
      <c r="B2312" s="1">
        <v>93</v>
      </c>
      <c r="C2312" s="2">
        <v>44634.530543981484</v>
      </c>
      <c r="D2312" s="1" t="s">
        <v>12</v>
      </c>
      <c r="E2312" s="1" t="s">
        <v>15</v>
      </c>
      <c r="F2312" s="1" t="s">
        <v>17</v>
      </c>
      <c r="G2312" s="1" t="s">
        <v>143</v>
      </c>
      <c r="M2312" s="6">
        <f t="shared" si="72"/>
        <v>44635</v>
      </c>
      <c r="N2312" s="7">
        <f t="shared" si="73"/>
        <v>44634.530543981484</v>
      </c>
      <c r="O2312" s="7"/>
      <c r="P2312" s="7"/>
    </row>
    <row r="2313" spans="1:16" x14ac:dyDescent="0.3">
      <c r="A2313" s="1" t="s">
        <v>7</v>
      </c>
      <c r="B2313" s="1">
        <v>94</v>
      </c>
      <c r="C2313" s="2">
        <v>44634.531238425923</v>
      </c>
      <c r="D2313" s="1" t="s">
        <v>12</v>
      </c>
      <c r="E2313" s="1" t="s">
        <v>15</v>
      </c>
      <c r="F2313" s="1" t="s">
        <v>17</v>
      </c>
      <c r="G2313" s="1" t="s">
        <v>143</v>
      </c>
      <c r="M2313" s="6">
        <f t="shared" si="72"/>
        <v>44635</v>
      </c>
      <c r="N2313" s="7">
        <f t="shared" si="73"/>
        <v>44634.531238425923</v>
      </c>
      <c r="O2313" s="7"/>
      <c r="P2313" s="7"/>
    </row>
    <row r="2314" spans="1:16" x14ac:dyDescent="0.3">
      <c r="A2314" s="1" t="s">
        <v>7</v>
      </c>
      <c r="B2314" s="1">
        <v>106</v>
      </c>
      <c r="C2314" s="2">
        <v>44634.53193287037</v>
      </c>
      <c r="D2314" s="1" t="s">
        <v>12</v>
      </c>
      <c r="E2314" s="1" t="s">
        <v>15</v>
      </c>
      <c r="F2314" s="1" t="s">
        <v>17</v>
      </c>
      <c r="G2314" s="1" t="s">
        <v>143</v>
      </c>
      <c r="M2314" s="6">
        <f t="shared" si="72"/>
        <v>44635</v>
      </c>
      <c r="N2314" s="7">
        <f t="shared" si="73"/>
        <v>44634.53193287037</v>
      </c>
      <c r="O2314" s="7"/>
      <c r="P2314" s="7"/>
    </row>
    <row r="2315" spans="1:16" x14ac:dyDescent="0.3">
      <c r="A2315" s="1" t="s">
        <v>7</v>
      </c>
      <c r="B2315" s="1">
        <v>105</v>
      </c>
      <c r="C2315" s="2">
        <v>44634.532627314817</v>
      </c>
      <c r="D2315" s="1" t="s">
        <v>12</v>
      </c>
      <c r="E2315" s="1" t="s">
        <v>15</v>
      </c>
      <c r="F2315" s="1" t="s">
        <v>17</v>
      </c>
      <c r="G2315" s="1" t="s">
        <v>143</v>
      </c>
      <c r="M2315" s="6">
        <f t="shared" si="72"/>
        <v>44635</v>
      </c>
      <c r="N2315" s="7">
        <f t="shared" si="73"/>
        <v>44634.532627314817</v>
      </c>
      <c r="O2315" s="7"/>
      <c r="P2315" s="7"/>
    </row>
    <row r="2316" spans="1:16" x14ac:dyDescent="0.3">
      <c r="A2316" s="1" t="s">
        <v>7</v>
      </c>
      <c r="B2316" s="1">
        <v>105</v>
      </c>
      <c r="C2316" s="2">
        <v>44634.533321759256</v>
      </c>
      <c r="D2316" s="1" t="s">
        <v>12</v>
      </c>
      <c r="E2316" s="1" t="s">
        <v>15</v>
      </c>
      <c r="F2316" s="1" t="s">
        <v>17</v>
      </c>
      <c r="G2316" s="1" t="s">
        <v>143</v>
      </c>
      <c r="M2316" s="6">
        <f t="shared" si="72"/>
        <v>44635</v>
      </c>
      <c r="N2316" s="7">
        <f t="shared" si="73"/>
        <v>44634.533321759256</v>
      </c>
      <c r="O2316" s="7"/>
      <c r="P2316" s="7"/>
    </row>
    <row r="2317" spans="1:16" x14ac:dyDescent="0.3">
      <c r="A2317" s="1" t="s">
        <v>7</v>
      </c>
      <c r="B2317" s="1">
        <v>94</v>
      </c>
      <c r="C2317" s="2">
        <v>44634.534016203703</v>
      </c>
      <c r="D2317" s="1" t="s">
        <v>12</v>
      </c>
      <c r="E2317" s="1" t="s">
        <v>15</v>
      </c>
      <c r="F2317" s="1" t="s">
        <v>17</v>
      </c>
      <c r="G2317" s="1" t="s">
        <v>143</v>
      </c>
      <c r="M2317" s="6">
        <f t="shared" si="72"/>
        <v>44635</v>
      </c>
      <c r="N2317" s="7">
        <f t="shared" si="73"/>
        <v>44634.534016203703</v>
      </c>
      <c r="O2317" s="7"/>
      <c r="P2317" s="7"/>
    </row>
    <row r="2318" spans="1:16" x14ac:dyDescent="0.3">
      <c r="A2318" s="1" t="s">
        <v>7</v>
      </c>
      <c r="B2318" s="1">
        <v>90</v>
      </c>
      <c r="C2318" s="2">
        <v>44634.534710648149</v>
      </c>
      <c r="D2318" s="1" t="s">
        <v>12</v>
      </c>
      <c r="E2318" s="1" t="s">
        <v>15</v>
      </c>
      <c r="F2318" s="1" t="s">
        <v>17</v>
      </c>
      <c r="G2318" s="1" t="s">
        <v>143</v>
      </c>
      <c r="M2318" s="6">
        <f t="shared" si="72"/>
        <v>44635</v>
      </c>
      <c r="N2318" s="7">
        <f t="shared" si="73"/>
        <v>44634.534710648149</v>
      </c>
      <c r="O2318" s="7"/>
      <c r="P2318" s="7"/>
    </row>
    <row r="2319" spans="1:16" x14ac:dyDescent="0.3">
      <c r="A2319" s="1" t="s">
        <v>7</v>
      </c>
      <c r="B2319" s="1">
        <v>108</v>
      </c>
      <c r="C2319" s="2">
        <v>44634.535405092596</v>
      </c>
      <c r="D2319" s="1" t="s">
        <v>12</v>
      </c>
      <c r="E2319" s="1" t="s">
        <v>15</v>
      </c>
      <c r="F2319" s="1" t="s">
        <v>17</v>
      </c>
      <c r="G2319" s="1" t="s">
        <v>143</v>
      </c>
      <c r="M2319" s="6">
        <f t="shared" si="72"/>
        <v>44635</v>
      </c>
      <c r="N2319" s="7">
        <f t="shared" si="73"/>
        <v>44634.535405092596</v>
      </c>
      <c r="O2319" s="7"/>
      <c r="P2319" s="7"/>
    </row>
    <row r="2320" spans="1:16" x14ac:dyDescent="0.3">
      <c r="A2320" s="1" t="s">
        <v>7</v>
      </c>
      <c r="B2320" s="1">
        <v>109</v>
      </c>
      <c r="C2320" s="2">
        <v>44634.536099537036</v>
      </c>
      <c r="D2320" s="1" t="s">
        <v>12</v>
      </c>
      <c r="E2320" s="1" t="s">
        <v>15</v>
      </c>
      <c r="F2320" s="1" t="s">
        <v>17</v>
      </c>
      <c r="G2320" s="1" t="s">
        <v>143</v>
      </c>
      <c r="M2320" s="6">
        <f t="shared" si="72"/>
        <v>44635</v>
      </c>
      <c r="N2320" s="7">
        <f t="shared" si="73"/>
        <v>44634.536099537036</v>
      </c>
      <c r="O2320" s="7"/>
      <c r="P2320" s="7"/>
    </row>
    <row r="2321" spans="1:16" x14ac:dyDescent="0.3">
      <c r="A2321" s="1" t="s">
        <v>7</v>
      </c>
      <c r="B2321" s="1">
        <v>111</v>
      </c>
      <c r="C2321" s="2">
        <v>44634.536770833336</v>
      </c>
      <c r="D2321" s="1" t="s">
        <v>12</v>
      </c>
      <c r="E2321" s="1" t="s">
        <v>15</v>
      </c>
      <c r="F2321" s="1" t="s">
        <v>17</v>
      </c>
      <c r="G2321" s="1" t="s">
        <v>143</v>
      </c>
      <c r="M2321" s="6">
        <f t="shared" si="72"/>
        <v>44635</v>
      </c>
      <c r="N2321" s="7">
        <f t="shared" si="73"/>
        <v>44634.536770833336</v>
      </c>
      <c r="O2321" s="7"/>
      <c r="P2321" s="7"/>
    </row>
    <row r="2322" spans="1:16" x14ac:dyDescent="0.3">
      <c r="A2322" s="1" t="s">
        <v>7</v>
      </c>
      <c r="B2322" s="1">
        <v>103</v>
      </c>
      <c r="C2322" s="2">
        <v>44634.537488425929</v>
      </c>
      <c r="D2322" s="1" t="s">
        <v>12</v>
      </c>
      <c r="E2322" s="1" t="s">
        <v>15</v>
      </c>
      <c r="F2322" s="1" t="s">
        <v>17</v>
      </c>
      <c r="G2322" s="1" t="s">
        <v>143</v>
      </c>
      <c r="M2322" s="6">
        <f t="shared" si="72"/>
        <v>44635</v>
      </c>
      <c r="N2322" s="7">
        <f t="shared" si="73"/>
        <v>44634.537488425929</v>
      </c>
      <c r="O2322" s="7"/>
      <c r="P2322" s="7"/>
    </row>
    <row r="2323" spans="1:16" x14ac:dyDescent="0.3">
      <c r="A2323" s="1" t="s">
        <v>7</v>
      </c>
      <c r="B2323" s="1">
        <v>91</v>
      </c>
      <c r="C2323" s="2">
        <v>44634.538182870368</v>
      </c>
      <c r="D2323" s="1" t="s">
        <v>12</v>
      </c>
      <c r="E2323" s="1" t="s">
        <v>15</v>
      </c>
      <c r="F2323" s="1" t="s">
        <v>17</v>
      </c>
      <c r="G2323" s="1" t="s">
        <v>143</v>
      </c>
      <c r="M2323" s="6">
        <f t="shared" si="72"/>
        <v>44635</v>
      </c>
      <c r="N2323" s="7">
        <f t="shared" si="73"/>
        <v>44634.538182870368</v>
      </c>
      <c r="O2323" s="7"/>
      <c r="P2323" s="7"/>
    </row>
    <row r="2324" spans="1:16" x14ac:dyDescent="0.3">
      <c r="A2324" s="1" t="s">
        <v>7</v>
      </c>
      <c r="B2324" s="1">
        <v>82</v>
      </c>
      <c r="C2324" s="2">
        <v>44634.538877314815</v>
      </c>
      <c r="D2324" s="1" t="s">
        <v>12</v>
      </c>
      <c r="E2324" s="1" t="s">
        <v>15</v>
      </c>
      <c r="F2324" s="1" t="s">
        <v>17</v>
      </c>
      <c r="G2324" s="1" t="s">
        <v>143</v>
      </c>
      <c r="M2324" s="6">
        <f t="shared" si="72"/>
        <v>44635</v>
      </c>
      <c r="N2324" s="7">
        <f t="shared" si="73"/>
        <v>44634.538877314815</v>
      </c>
      <c r="O2324" s="7"/>
      <c r="P2324" s="7"/>
    </row>
    <row r="2325" spans="1:16" x14ac:dyDescent="0.3">
      <c r="A2325" s="1" t="s">
        <v>7</v>
      </c>
      <c r="B2325" s="1">
        <v>101</v>
      </c>
      <c r="C2325" s="2">
        <v>44634.539571759262</v>
      </c>
      <c r="D2325" s="1" t="s">
        <v>12</v>
      </c>
      <c r="E2325" s="1" t="s">
        <v>15</v>
      </c>
      <c r="F2325" s="1" t="s">
        <v>17</v>
      </c>
      <c r="G2325" s="1" t="s">
        <v>143</v>
      </c>
      <c r="M2325" s="6">
        <f t="shared" si="72"/>
        <v>44635</v>
      </c>
      <c r="N2325" s="7">
        <f t="shared" si="73"/>
        <v>44634.539571759262</v>
      </c>
      <c r="O2325" s="7"/>
      <c r="P2325" s="7"/>
    </row>
    <row r="2326" spans="1:16" x14ac:dyDescent="0.3">
      <c r="A2326" s="1" t="s">
        <v>7</v>
      </c>
      <c r="B2326" s="1">
        <v>104</v>
      </c>
      <c r="C2326" s="2">
        <v>44634.540266203701</v>
      </c>
      <c r="D2326" s="1" t="s">
        <v>12</v>
      </c>
      <c r="E2326" s="1" t="s">
        <v>15</v>
      </c>
      <c r="F2326" s="1" t="s">
        <v>17</v>
      </c>
      <c r="G2326" s="1" t="s">
        <v>143</v>
      </c>
      <c r="M2326" s="6">
        <f t="shared" si="72"/>
        <v>44635</v>
      </c>
      <c r="N2326" s="7">
        <f t="shared" si="73"/>
        <v>44634.540266203701</v>
      </c>
      <c r="O2326" s="7"/>
      <c r="P2326" s="7"/>
    </row>
    <row r="2327" spans="1:16" x14ac:dyDescent="0.3">
      <c r="A2327" s="1" t="s">
        <v>7</v>
      </c>
      <c r="B2327" s="1">
        <v>104</v>
      </c>
      <c r="C2327" s="2">
        <v>44634.540960648148</v>
      </c>
      <c r="D2327" s="1" t="s">
        <v>12</v>
      </c>
      <c r="E2327" s="1" t="s">
        <v>15</v>
      </c>
      <c r="F2327" s="1" t="s">
        <v>17</v>
      </c>
      <c r="G2327" s="1" t="s">
        <v>143</v>
      </c>
      <c r="M2327" s="6">
        <f t="shared" si="72"/>
        <v>44635</v>
      </c>
      <c r="N2327" s="7">
        <f t="shared" si="73"/>
        <v>44634.540960648148</v>
      </c>
      <c r="O2327" s="7"/>
      <c r="P2327" s="7"/>
    </row>
    <row r="2328" spans="1:16" x14ac:dyDescent="0.3">
      <c r="A2328" s="1" t="s">
        <v>7</v>
      </c>
      <c r="B2328" s="1">
        <v>104</v>
      </c>
      <c r="C2328" s="2">
        <v>44634.541655092595</v>
      </c>
      <c r="D2328" s="1" t="s">
        <v>12</v>
      </c>
      <c r="E2328" s="1" t="s">
        <v>15</v>
      </c>
      <c r="F2328" s="1" t="s">
        <v>17</v>
      </c>
      <c r="G2328" s="1" t="s">
        <v>143</v>
      </c>
      <c r="M2328" s="6">
        <f t="shared" si="72"/>
        <v>44635</v>
      </c>
      <c r="N2328" s="7">
        <f t="shared" si="73"/>
        <v>44634.541655092595</v>
      </c>
      <c r="O2328" s="7"/>
      <c r="P2328" s="7"/>
    </row>
    <row r="2329" spans="1:16" x14ac:dyDescent="0.3">
      <c r="A2329" s="1" t="s">
        <v>7</v>
      </c>
      <c r="B2329" s="1">
        <v>109</v>
      </c>
      <c r="C2329" s="2">
        <v>44634.542349537034</v>
      </c>
      <c r="D2329" s="1" t="s">
        <v>12</v>
      </c>
      <c r="E2329" s="1" t="s">
        <v>15</v>
      </c>
      <c r="F2329" s="1" t="s">
        <v>17</v>
      </c>
      <c r="G2329" s="1" t="s">
        <v>143</v>
      </c>
      <c r="M2329" s="6">
        <f t="shared" si="72"/>
        <v>44635</v>
      </c>
      <c r="N2329" s="7">
        <f t="shared" si="73"/>
        <v>44634.542349537034</v>
      </c>
      <c r="O2329" s="7"/>
      <c r="P2329" s="7"/>
    </row>
    <row r="2330" spans="1:16" x14ac:dyDescent="0.3">
      <c r="A2330" s="1" t="s">
        <v>7</v>
      </c>
      <c r="B2330" s="1">
        <v>123</v>
      </c>
      <c r="C2330" s="2">
        <v>44634.543043981481</v>
      </c>
      <c r="D2330" s="1" t="s">
        <v>12</v>
      </c>
      <c r="E2330" s="1" t="s">
        <v>15</v>
      </c>
      <c r="F2330" s="1" t="s">
        <v>17</v>
      </c>
      <c r="G2330" s="1" t="s">
        <v>143</v>
      </c>
      <c r="M2330" s="6">
        <f t="shared" si="72"/>
        <v>44635</v>
      </c>
      <c r="N2330" s="7">
        <f t="shared" si="73"/>
        <v>44634.543043981481</v>
      </c>
      <c r="O2330" s="7"/>
      <c r="P2330" s="7"/>
    </row>
    <row r="2331" spans="1:16" x14ac:dyDescent="0.3">
      <c r="A2331" s="1" t="s">
        <v>7</v>
      </c>
      <c r="B2331" s="1">
        <v>156</v>
      </c>
      <c r="C2331" s="2">
        <v>44634.543738425928</v>
      </c>
      <c r="D2331" s="1" t="s">
        <v>12</v>
      </c>
      <c r="E2331" s="1" t="s">
        <v>15</v>
      </c>
      <c r="F2331" s="1" t="s">
        <v>17</v>
      </c>
      <c r="G2331" s="1" t="s">
        <v>143</v>
      </c>
      <c r="M2331" s="6">
        <f t="shared" si="72"/>
        <v>44635</v>
      </c>
      <c r="N2331" s="7">
        <f t="shared" si="73"/>
        <v>44634.543738425928</v>
      </c>
      <c r="O2331" s="7"/>
      <c r="P2331" s="7"/>
    </row>
    <row r="2332" spans="1:16" x14ac:dyDescent="0.3">
      <c r="A2332" s="1" t="s">
        <v>7</v>
      </c>
      <c r="B2332" s="1">
        <v>139</v>
      </c>
      <c r="C2332" s="2">
        <v>44634.544432870367</v>
      </c>
      <c r="D2332" s="1" t="s">
        <v>12</v>
      </c>
      <c r="E2332" s="1" t="s">
        <v>15</v>
      </c>
      <c r="F2332" s="1" t="s">
        <v>17</v>
      </c>
      <c r="G2332" s="1" t="s">
        <v>143</v>
      </c>
      <c r="M2332" s="6">
        <f t="shared" si="72"/>
        <v>44635</v>
      </c>
      <c r="N2332" s="7">
        <f t="shared" si="73"/>
        <v>44634.544432870367</v>
      </c>
      <c r="O2332" s="7"/>
      <c r="P2332" s="7"/>
    </row>
    <row r="2333" spans="1:16" x14ac:dyDescent="0.3">
      <c r="A2333" s="1" t="s">
        <v>7</v>
      </c>
      <c r="B2333" s="1">
        <v>100</v>
      </c>
      <c r="C2333" s="2">
        <v>44634.545127314814</v>
      </c>
      <c r="D2333" s="1" t="s">
        <v>12</v>
      </c>
      <c r="E2333" s="1" t="s">
        <v>15</v>
      </c>
      <c r="F2333" s="1" t="s">
        <v>17</v>
      </c>
      <c r="G2333" s="1" t="s">
        <v>143</v>
      </c>
      <c r="M2333" s="6">
        <f t="shared" si="72"/>
        <v>44635</v>
      </c>
      <c r="N2333" s="7">
        <f t="shared" si="73"/>
        <v>44634.545127314814</v>
      </c>
      <c r="O2333" s="7"/>
      <c r="P2333" s="7"/>
    </row>
    <row r="2334" spans="1:16" x14ac:dyDescent="0.3">
      <c r="A2334" s="1" t="s">
        <v>7</v>
      </c>
      <c r="B2334" s="1">
        <v>89</v>
      </c>
      <c r="C2334" s="2">
        <v>44634.54582175926</v>
      </c>
      <c r="D2334" s="1" t="s">
        <v>12</v>
      </c>
      <c r="E2334" s="1" t="s">
        <v>15</v>
      </c>
      <c r="F2334" s="1" t="s">
        <v>17</v>
      </c>
      <c r="G2334" s="1" t="s">
        <v>143</v>
      </c>
      <c r="M2334" s="6">
        <f t="shared" si="72"/>
        <v>44635</v>
      </c>
      <c r="N2334" s="7">
        <f t="shared" si="73"/>
        <v>44634.54582175926</v>
      </c>
      <c r="O2334" s="7"/>
      <c r="P2334" s="7"/>
    </row>
    <row r="2335" spans="1:16" x14ac:dyDescent="0.3">
      <c r="A2335" s="1" t="s">
        <v>7</v>
      </c>
      <c r="B2335" s="1">
        <v>81</v>
      </c>
      <c r="C2335" s="2">
        <v>44634.546516203707</v>
      </c>
      <c r="D2335" s="1" t="s">
        <v>12</v>
      </c>
      <c r="E2335" s="1" t="s">
        <v>15</v>
      </c>
      <c r="F2335" s="1" t="s">
        <v>17</v>
      </c>
      <c r="G2335" s="1" t="s">
        <v>143</v>
      </c>
      <c r="M2335" s="6">
        <f t="shared" si="72"/>
        <v>44635</v>
      </c>
      <c r="N2335" s="7">
        <f t="shared" si="73"/>
        <v>44634.546516203707</v>
      </c>
      <c r="O2335" s="7"/>
      <c r="P2335" s="7"/>
    </row>
    <row r="2336" spans="1:16" x14ac:dyDescent="0.3">
      <c r="A2336" s="1" t="s">
        <v>7</v>
      </c>
      <c r="B2336" s="1">
        <v>70</v>
      </c>
      <c r="C2336" s="2">
        <v>44634.547210648147</v>
      </c>
      <c r="D2336" s="1" t="s">
        <v>10</v>
      </c>
      <c r="E2336" s="1" t="s">
        <v>15</v>
      </c>
      <c r="F2336" s="1" t="s">
        <v>17</v>
      </c>
      <c r="G2336" s="1" t="s">
        <v>143</v>
      </c>
      <c r="M2336" s="6">
        <f t="shared" si="72"/>
        <v>44635</v>
      </c>
      <c r="N2336" s="7">
        <f t="shared" si="73"/>
        <v>44634.547210648147</v>
      </c>
      <c r="O2336" s="7"/>
      <c r="P2336" s="7"/>
    </row>
    <row r="2337" spans="1:16" x14ac:dyDescent="0.3">
      <c r="A2337" s="1" t="s">
        <v>7</v>
      </c>
      <c r="B2337" s="1">
        <v>78</v>
      </c>
      <c r="C2337" s="2">
        <v>44634.547905092593</v>
      </c>
      <c r="D2337" s="1" t="s">
        <v>10</v>
      </c>
      <c r="E2337" s="1" t="s">
        <v>15</v>
      </c>
      <c r="F2337" s="1" t="s">
        <v>17</v>
      </c>
      <c r="G2337" s="1" t="s">
        <v>143</v>
      </c>
      <c r="M2337" s="6">
        <f t="shared" si="72"/>
        <v>44635</v>
      </c>
      <c r="N2337" s="7">
        <f t="shared" si="73"/>
        <v>44634.547905092593</v>
      </c>
      <c r="O2337" s="7"/>
      <c r="P2337" s="7"/>
    </row>
    <row r="2338" spans="1:16" x14ac:dyDescent="0.3">
      <c r="A2338" s="1" t="s">
        <v>7</v>
      </c>
      <c r="B2338" s="1">
        <v>97</v>
      </c>
      <c r="C2338" s="2">
        <v>44634.549293981479</v>
      </c>
      <c r="D2338" s="1" t="s">
        <v>10</v>
      </c>
      <c r="E2338" s="1" t="s">
        <v>15</v>
      </c>
      <c r="F2338" s="1" t="s">
        <v>17</v>
      </c>
      <c r="G2338" s="1" t="s">
        <v>143</v>
      </c>
      <c r="M2338" s="6">
        <f t="shared" si="72"/>
        <v>44635</v>
      </c>
      <c r="N2338" s="7">
        <f t="shared" si="73"/>
        <v>44634.549293981479</v>
      </c>
      <c r="O2338" s="7"/>
      <c r="P2338" s="7"/>
    </row>
    <row r="2339" spans="1:16" x14ac:dyDescent="0.3">
      <c r="A2339" s="1" t="s">
        <v>7</v>
      </c>
      <c r="B2339" s="1">
        <v>94</v>
      </c>
      <c r="C2339" s="2">
        <v>44634.549780092595</v>
      </c>
      <c r="D2339" s="1" t="s">
        <v>10</v>
      </c>
      <c r="E2339" s="1" t="s">
        <v>15</v>
      </c>
      <c r="F2339" s="1" t="s">
        <v>17</v>
      </c>
      <c r="G2339" s="1" t="s">
        <v>143</v>
      </c>
      <c r="M2339" s="6">
        <f t="shared" si="72"/>
        <v>44635</v>
      </c>
      <c r="N2339" s="7">
        <f t="shared" si="73"/>
        <v>44634.549780092595</v>
      </c>
      <c r="O2339" s="7"/>
      <c r="P2339" s="7"/>
    </row>
    <row r="2340" spans="1:16" x14ac:dyDescent="0.3">
      <c r="A2340" s="1" t="s">
        <v>7</v>
      </c>
      <c r="B2340" s="1">
        <v>98</v>
      </c>
      <c r="C2340" s="2">
        <v>44634.549988425926</v>
      </c>
      <c r="D2340" s="1" t="s">
        <v>10</v>
      </c>
      <c r="E2340" s="1" t="s">
        <v>15</v>
      </c>
      <c r="F2340" s="1" t="s">
        <v>17</v>
      </c>
      <c r="G2340" s="1" t="s">
        <v>143</v>
      </c>
      <c r="M2340" s="6">
        <f t="shared" si="72"/>
        <v>44635</v>
      </c>
      <c r="N2340" s="7">
        <f t="shared" si="73"/>
        <v>44634.549988425926</v>
      </c>
      <c r="O2340" s="7"/>
      <c r="P2340" s="7"/>
    </row>
    <row r="2341" spans="1:16" x14ac:dyDescent="0.3">
      <c r="A2341" s="1" t="s">
        <v>7</v>
      </c>
      <c r="B2341" s="1">
        <v>93</v>
      </c>
      <c r="C2341" s="2">
        <v>44634.550023148149</v>
      </c>
      <c r="D2341" s="1" t="s">
        <v>10</v>
      </c>
      <c r="E2341" s="1" t="s">
        <v>15</v>
      </c>
      <c r="F2341" s="1" t="s">
        <v>17</v>
      </c>
      <c r="G2341" s="1" t="s">
        <v>143</v>
      </c>
      <c r="M2341" s="6">
        <f t="shared" si="72"/>
        <v>44635</v>
      </c>
      <c r="N2341" s="7">
        <f t="shared" si="73"/>
        <v>44634.550023148149</v>
      </c>
      <c r="O2341" s="7"/>
      <c r="P2341" s="7"/>
    </row>
    <row r="2342" spans="1:16" x14ac:dyDescent="0.3">
      <c r="A2342" s="1" t="s">
        <v>7</v>
      </c>
      <c r="B2342" s="1">
        <v>96</v>
      </c>
      <c r="C2342" s="2">
        <v>44634.550682870373</v>
      </c>
      <c r="D2342" s="1" t="s">
        <v>10</v>
      </c>
      <c r="E2342" s="1" t="s">
        <v>15</v>
      </c>
      <c r="F2342" s="1" t="s">
        <v>17</v>
      </c>
      <c r="G2342" s="1" t="s">
        <v>143</v>
      </c>
      <c r="M2342" s="6">
        <f t="shared" si="72"/>
        <v>44635</v>
      </c>
      <c r="N2342" s="7">
        <f t="shared" si="73"/>
        <v>44634.550682870373</v>
      </c>
      <c r="O2342" s="7"/>
      <c r="P2342" s="7"/>
    </row>
    <row r="2343" spans="1:16" x14ac:dyDescent="0.3">
      <c r="A2343" s="1" t="s">
        <v>7</v>
      </c>
      <c r="B2343" s="1">
        <v>97</v>
      </c>
      <c r="C2343" s="2">
        <v>44634.551377314812</v>
      </c>
      <c r="D2343" s="1" t="s">
        <v>10</v>
      </c>
      <c r="E2343" s="1" t="s">
        <v>15</v>
      </c>
      <c r="F2343" s="1" t="s">
        <v>17</v>
      </c>
      <c r="G2343" s="1" t="s">
        <v>143</v>
      </c>
      <c r="M2343" s="6">
        <f t="shared" si="72"/>
        <v>44635</v>
      </c>
      <c r="N2343" s="7">
        <f t="shared" si="73"/>
        <v>44634.551377314812</v>
      </c>
      <c r="O2343" s="7"/>
      <c r="P2343" s="7"/>
    </row>
    <row r="2344" spans="1:16" x14ac:dyDescent="0.3">
      <c r="A2344" s="1" t="s">
        <v>7</v>
      </c>
      <c r="B2344" s="1">
        <v>90</v>
      </c>
      <c r="C2344" s="2">
        <v>44634.552071759259</v>
      </c>
      <c r="D2344" s="1" t="s">
        <v>10</v>
      </c>
      <c r="E2344" s="1" t="s">
        <v>15</v>
      </c>
      <c r="F2344" s="1" t="s">
        <v>17</v>
      </c>
      <c r="G2344" s="1" t="s">
        <v>143</v>
      </c>
      <c r="M2344" s="6">
        <f t="shared" si="72"/>
        <v>44635</v>
      </c>
      <c r="N2344" s="7">
        <f t="shared" si="73"/>
        <v>44634.552071759259</v>
      </c>
      <c r="O2344" s="7"/>
      <c r="P2344" s="7"/>
    </row>
    <row r="2345" spans="1:16" x14ac:dyDescent="0.3">
      <c r="A2345" s="1" t="s">
        <v>7</v>
      </c>
      <c r="B2345" s="1">
        <v>81</v>
      </c>
      <c r="C2345" s="2">
        <v>44634.552407407406</v>
      </c>
      <c r="D2345" s="1" t="s">
        <v>10</v>
      </c>
      <c r="E2345" s="1" t="s">
        <v>15</v>
      </c>
      <c r="F2345" s="1" t="s">
        <v>17</v>
      </c>
      <c r="G2345" s="1" t="s">
        <v>143</v>
      </c>
      <c r="M2345" s="6">
        <f t="shared" si="72"/>
        <v>44635</v>
      </c>
      <c r="N2345" s="7">
        <f t="shared" si="73"/>
        <v>44634.552407407406</v>
      </c>
      <c r="O2345" s="7"/>
      <c r="P2345" s="7"/>
    </row>
    <row r="2346" spans="1:16" x14ac:dyDescent="0.3">
      <c r="A2346" s="1" t="s">
        <v>7</v>
      </c>
      <c r="B2346" s="1">
        <v>80</v>
      </c>
      <c r="C2346" s="2">
        <v>44634.552766203706</v>
      </c>
      <c r="D2346" s="1" t="s">
        <v>10</v>
      </c>
      <c r="E2346" s="1" t="s">
        <v>15</v>
      </c>
      <c r="F2346" s="1" t="s">
        <v>17</v>
      </c>
      <c r="G2346" s="1" t="s">
        <v>143</v>
      </c>
      <c r="M2346" s="6">
        <f t="shared" si="72"/>
        <v>44635</v>
      </c>
      <c r="N2346" s="7">
        <f t="shared" si="73"/>
        <v>44634.552766203706</v>
      </c>
      <c r="O2346" s="7"/>
      <c r="P2346" s="7"/>
    </row>
    <row r="2347" spans="1:16" x14ac:dyDescent="0.3">
      <c r="A2347" s="1" t="s">
        <v>7</v>
      </c>
      <c r="B2347" s="1">
        <v>82</v>
      </c>
      <c r="C2347" s="2">
        <v>44634.553460648145</v>
      </c>
      <c r="D2347" s="1" t="s">
        <v>10</v>
      </c>
      <c r="E2347" s="1" t="s">
        <v>15</v>
      </c>
      <c r="F2347" s="1" t="s">
        <v>17</v>
      </c>
      <c r="G2347" s="1" t="s">
        <v>143</v>
      </c>
      <c r="M2347" s="6">
        <f t="shared" si="72"/>
        <v>44635</v>
      </c>
      <c r="N2347" s="7">
        <f t="shared" si="73"/>
        <v>44634.553460648145</v>
      </c>
      <c r="O2347" s="7"/>
      <c r="P2347" s="7"/>
    </row>
    <row r="2348" spans="1:16" x14ac:dyDescent="0.3">
      <c r="A2348" s="1" t="s">
        <v>7</v>
      </c>
      <c r="B2348" s="1">
        <v>91</v>
      </c>
      <c r="C2348" s="2">
        <v>44634.554155092592</v>
      </c>
      <c r="D2348" s="1" t="s">
        <v>10</v>
      </c>
      <c r="E2348" s="1" t="s">
        <v>15</v>
      </c>
      <c r="F2348" s="1" t="s">
        <v>17</v>
      </c>
      <c r="G2348" s="1" t="s">
        <v>143</v>
      </c>
      <c r="M2348" s="6">
        <f t="shared" si="72"/>
        <v>44635</v>
      </c>
      <c r="N2348" s="7">
        <f t="shared" si="73"/>
        <v>44634.554155092592</v>
      </c>
      <c r="O2348" s="7"/>
      <c r="P2348" s="7"/>
    </row>
    <row r="2349" spans="1:16" x14ac:dyDescent="0.3">
      <c r="A2349" s="1" t="s">
        <v>7</v>
      </c>
      <c r="B2349" s="1">
        <v>81</v>
      </c>
      <c r="C2349" s="2">
        <v>44634.554849537039</v>
      </c>
      <c r="D2349" s="1" t="s">
        <v>10</v>
      </c>
      <c r="E2349" s="1" t="s">
        <v>15</v>
      </c>
      <c r="F2349" s="1" t="s">
        <v>17</v>
      </c>
      <c r="G2349" s="1" t="s">
        <v>143</v>
      </c>
      <c r="M2349" s="6">
        <f t="shared" si="72"/>
        <v>44635</v>
      </c>
      <c r="N2349" s="7">
        <f t="shared" si="73"/>
        <v>44634.554849537039</v>
      </c>
      <c r="O2349" s="7"/>
      <c r="P2349" s="7"/>
    </row>
    <row r="2350" spans="1:16" x14ac:dyDescent="0.3">
      <c r="A2350" s="1" t="s">
        <v>7</v>
      </c>
      <c r="B2350" s="1">
        <v>73</v>
      </c>
      <c r="C2350" s="2">
        <v>44634.555543981478</v>
      </c>
      <c r="D2350" s="1" t="s">
        <v>10</v>
      </c>
      <c r="E2350" s="1" t="s">
        <v>15</v>
      </c>
      <c r="F2350" s="1" t="s">
        <v>17</v>
      </c>
      <c r="G2350" s="1" t="s">
        <v>143</v>
      </c>
      <c r="M2350" s="6">
        <f t="shared" si="72"/>
        <v>44635</v>
      </c>
      <c r="N2350" s="7">
        <f t="shared" si="73"/>
        <v>44634.555543981478</v>
      </c>
      <c r="O2350" s="7"/>
      <c r="P2350" s="7"/>
    </row>
    <row r="2351" spans="1:16" x14ac:dyDescent="0.3">
      <c r="A2351" s="1" t="s">
        <v>7</v>
      </c>
      <c r="B2351" s="1">
        <v>88</v>
      </c>
      <c r="C2351" s="2">
        <v>44634.556238425925</v>
      </c>
      <c r="D2351" s="1" t="s">
        <v>10</v>
      </c>
      <c r="E2351" s="1" t="s">
        <v>15</v>
      </c>
      <c r="F2351" s="1" t="s">
        <v>119</v>
      </c>
      <c r="G2351" s="1" t="s">
        <v>143</v>
      </c>
      <c r="M2351" s="6">
        <f t="shared" si="72"/>
        <v>44635</v>
      </c>
      <c r="N2351" s="7">
        <f t="shared" si="73"/>
        <v>44634.556238425925</v>
      </c>
      <c r="O2351" s="7"/>
      <c r="P2351" s="7"/>
    </row>
    <row r="2352" spans="1:16" x14ac:dyDescent="0.3">
      <c r="A2352" s="1" t="s">
        <v>7</v>
      </c>
      <c r="B2352" s="1">
        <v>98</v>
      </c>
      <c r="C2352" s="2">
        <v>44634.556932870371</v>
      </c>
      <c r="D2352" s="1" t="s">
        <v>10</v>
      </c>
      <c r="E2352" s="1" t="s">
        <v>15</v>
      </c>
      <c r="F2352" s="1" t="s">
        <v>119</v>
      </c>
      <c r="G2352" s="1" t="s">
        <v>143</v>
      </c>
      <c r="M2352" s="6">
        <f t="shared" si="72"/>
        <v>44635</v>
      </c>
      <c r="N2352" s="7">
        <f t="shared" si="73"/>
        <v>44634.556932870371</v>
      </c>
      <c r="O2352" s="7"/>
      <c r="P2352" s="7"/>
    </row>
    <row r="2353" spans="1:16" x14ac:dyDescent="0.3">
      <c r="A2353" s="1" t="s">
        <v>7</v>
      </c>
      <c r="B2353" s="1">
        <v>95</v>
      </c>
      <c r="C2353" s="2">
        <v>44634.557627314818</v>
      </c>
      <c r="D2353" s="1" t="s">
        <v>10</v>
      </c>
      <c r="E2353" s="1" t="s">
        <v>15</v>
      </c>
      <c r="F2353" s="1" t="s">
        <v>119</v>
      </c>
      <c r="G2353" s="1" t="s">
        <v>143</v>
      </c>
      <c r="M2353" s="6">
        <f t="shared" si="72"/>
        <v>44635</v>
      </c>
      <c r="N2353" s="7">
        <f t="shared" si="73"/>
        <v>44634.557627314818</v>
      </c>
      <c r="O2353" s="7"/>
      <c r="P2353" s="7"/>
    </row>
    <row r="2354" spans="1:16" x14ac:dyDescent="0.3">
      <c r="A2354" s="1" t="s">
        <v>7</v>
      </c>
      <c r="B2354" s="1">
        <v>95</v>
      </c>
      <c r="C2354" s="2">
        <v>44634.558321759258</v>
      </c>
      <c r="D2354" s="1" t="s">
        <v>10</v>
      </c>
      <c r="E2354" s="1" t="s">
        <v>15</v>
      </c>
      <c r="F2354" s="1" t="s">
        <v>119</v>
      </c>
      <c r="G2354" s="1" t="s">
        <v>143</v>
      </c>
      <c r="M2354" s="6">
        <f t="shared" si="72"/>
        <v>44635</v>
      </c>
      <c r="N2354" s="7">
        <f t="shared" si="73"/>
        <v>44634.558321759258</v>
      </c>
      <c r="O2354" s="7"/>
      <c r="P2354" s="7"/>
    </row>
    <row r="2355" spans="1:16" x14ac:dyDescent="0.3">
      <c r="A2355" s="1" t="s">
        <v>7</v>
      </c>
      <c r="B2355" s="1">
        <v>99</v>
      </c>
      <c r="C2355" s="2">
        <v>44634.559016203704</v>
      </c>
      <c r="D2355" s="1" t="s">
        <v>10</v>
      </c>
      <c r="E2355" s="1" t="s">
        <v>15</v>
      </c>
      <c r="F2355" s="1" t="s">
        <v>119</v>
      </c>
      <c r="G2355" s="1" t="s">
        <v>143</v>
      </c>
      <c r="M2355" s="6">
        <f t="shared" si="72"/>
        <v>44635</v>
      </c>
      <c r="N2355" s="7">
        <f t="shared" si="73"/>
        <v>44634.559016203704</v>
      </c>
      <c r="O2355" s="7"/>
      <c r="P2355" s="7"/>
    </row>
    <row r="2356" spans="1:16" x14ac:dyDescent="0.3">
      <c r="A2356" s="1" t="s">
        <v>7</v>
      </c>
      <c r="B2356" s="1">
        <v>95</v>
      </c>
      <c r="C2356" s="2">
        <v>44634.559710648151</v>
      </c>
      <c r="D2356" s="1" t="s">
        <v>10</v>
      </c>
      <c r="E2356" s="1" t="s">
        <v>15</v>
      </c>
      <c r="F2356" s="1" t="s">
        <v>119</v>
      </c>
      <c r="G2356" s="1" t="s">
        <v>143</v>
      </c>
      <c r="M2356" s="6">
        <f t="shared" si="72"/>
        <v>44635</v>
      </c>
      <c r="N2356" s="7">
        <f t="shared" si="73"/>
        <v>44634.559710648151</v>
      </c>
      <c r="O2356" s="7"/>
      <c r="P2356" s="7"/>
    </row>
    <row r="2357" spans="1:16" x14ac:dyDescent="0.3">
      <c r="A2357" s="1" t="s">
        <v>7</v>
      </c>
      <c r="B2357" s="1">
        <v>94</v>
      </c>
      <c r="C2357" s="2">
        <v>44634.56040509259</v>
      </c>
      <c r="D2357" s="1" t="s">
        <v>10</v>
      </c>
      <c r="E2357" s="1" t="s">
        <v>15</v>
      </c>
      <c r="F2357" s="1" t="s">
        <v>119</v>
      </c>
      <c r="G2357" s="1" t="s">
        <v>143</v>
      </c>
      <c r="M2357" s="6">
        <f t="shared" si="72"/>
        <v>44635</v>
      </c>
      <c r="N2357" s="7">
        <f t="shared" si="73"/>
        <v>44634.56040509259</v>
      </c>
      <c r="O2357" s="7"/>
      <c r="P2357" s="7"/>
    </row>
    <row r="2358" spans="1:16" x14ac:dyDescent="0.3">
      <c r="A2358" s="1" t="s">
        <v>7</v>
      </c>
      <c r="B2358" s="1">
        <v>102</v>
      </c>
      <c r="C2358" s="2">
        <v>44634.560752314814</v>
      </c>
      <c r="D2358" s="1" t="s">
        <v>10</v>
      </c>
      <c r="E2358" s="1" t="s">
        <v>15</v>
      </c>
      <c r="F2358" s="1" t="s">
        <v>119</v>
      </c>
      <c r="G2358" s="1" t="s">
        <v>143</v>
      </c>
      <c r="M2358" s="6">
        <f t="shared" si="72"/>
        <v>44635</v>
      </c>
      <c r="N2358" s="7">
        <f t="shared" si="73"/>
        <v>44634.560752314814</v>
      </c>
      <c r="O2358" s="7"/>
      <c r="P2358" s="7"/>
    </row>
    <row r="2359" spans="1:16" x14ac:dyDescent="0.3">
      <c r="A2359" s="1" t="s">
        <v>7</v>
      </c>
      <c r="B2359" s="1">
        <v>100</v>
      </c>
      <c r="C2359" s="2">
        <v>44634.561099537037</v>
      </c>
      <c r="D2359" s="1" t="s">
        <v>10</v>
      </c>
      <c r="E2359" s="1" t="s">
        <v>15</v>
      </c>
      <c r="F2359" s="1" t="s">
        <v>119</v>
      </c>
      <c r="G2359" s="1" t="s">
        <v>143</v>
      </c>
      <c r="M2359" s="6">
        <f t="shared" si="72"/>
        <v>44635</v>
      </c>
      <c r="N2359" s="7">
        <f t="shared" si="73"/>
        <v>44634.561099537037</v>
      </c>
      <c r="O2359" s="7"/>
      <c r="P2359" s="7"/>
    </row>
    <row r="2360" spans="1:16" x14ac:dyDescent="0.3">
      <c r="A2360" s="1" t="s">
        <v>7</v>
      </c>
      <c r="B2360" s="1">
        <v>96</v>
      </c>
      <c r="C2360" s="2">
        <v>44634.561793981484</v>
      </c>
      <c r="D2360" s="1" t="s">
        <v>10</v>
      </c>
      <c r="E2360" s="1" t="s">
        <v>15</v>
      </c>
      <c r="F2360" s="1" t="s">
        <v>119</v>
      </c>
      <c r="G2360" s="1" t="s">
        <v>143</v>
      </c>
      <c r="M2360" s="6">
        <f t="shared" si="72"/>
        <v>44635</v>
      </c>
      <c r="N2360" s="7">
        <f t="shared" si="73"/>
        <v>44634.561793981484</v>
      </c>
      <c r="O2360" s="7"/>
      <c r="P2360" s="7"/>
    </row>
    <row r="2361" spans="1:16" x14ac:dyDescent="0.3">
      <c r="A2361" s="1" t="s">
        <v>7</v>
      </c>
      <c r="B2361" s="1">
        <v>97</v>
      </c>
      <c r="C2361" s="2">
        <v>44634.562488425923</v>
      </c>
      <c r="D2361" s="1" t="s">
        <v>10</v>
      </c>
      <c r="E2361" s="1" t="s">
        <v>15</v>
      </c>
      <c r="F2361" s="1" t="s">
        <v>119</v>
      </c>
      <c r="G2361" s="1" t="s">
        <v>143</v>
      </c>
      <c r="M2361" s="6">
        <f t="shared" si="72"/>
        <v>44635</v>
      </c>
      <c r="N2361" s="7">
        <f t="shared" si="73"/>
        <v>44634.562488425923</v>
      </c>
      <c r="O2361" s="7"/>
      <c r="P2361" s="7"/>
    </row>
    <row r="2362" spans="1:16" x14ac:dyDescent="0.3">
      <c r="A2362" s="1" t="s">
        <v>7</v>
      </c>
      <c r="B2362" s="1">
        <v>97</v>
      </c>
      <c r="C2362" s="2">
        <v>44634.56318287037</v>
      </c>
      <c r="D2362" s="1" t="s">
        <v>10</v>
      </c>
      <c r="E2362" s="1" t="s">
        <v>15</v>
      </c>
      <c r="F2362" s="1" t="s">
        <v>119</v>
      </c>
      <c r="G2362" s="1" t="s">
        <v>143</v>
      </c>
      <c r="M2362" s="6">
        <f t="shared" si="72"/>
        <v>44635</v>
      </c>
      <c r="N2362" s="7">
        <f t="shared" si="73"/>
        <v>44634.56318287037</v>
      </c>
      <c r="O2362" s="7"/>
      <c r="P2362" s="7"/>
    </row>
    <row r="2363" spans="1:16" x14ac:dyDescent="0.3">
      <c r="A2363" s="1" t="s">
        <v>7</v>
      </c>
      <c r="B2363" s="1">
        <v>95</v>
      </c>
      <c r="C2363" s="2">
        <v>44634.563564814816</v>
      </c>
      <c r="D2363" s="1" t="s">
        <v>10</v>
      </c>
      <c r="E2363" s="1" t="s">
        <v>15</v>
      </c>
      <c r="F2363" s="1" t="s">
        <v>119</v>
      </c>
      <c r="G2363" s="1" t="s">
        <v>143</v>
      </c>
      <c r="M2363" s="6">
        <f t="shared" si="72"/>
        <v>44635</v>
      </c>
      <c r="N2363" s="7">
        <f t="shared" si="73"/>
        <v>44634.563564814816</v>
      </c>
      <c r="O2363" s="7"/>
      <c r="P2363" s="7"/>
    </row>
    <row r="2364" spans="1:16" x14ac:dyDescent="0.3">
      <c r="A2364" s="1" t="s">
        <v>7</v>
      </c>
      <c r="B2364" s="1">
        <v>96</v>
      </c>
      <c r="C2364" s="2">
        <v>44634.563877314817</v>
      </c>
      <c r="D2364" s="1" t="s">
        <v>10</v>
      </c>
      <c r="E2364" s="1" t="s">
        <v>15</v>
      </c>
      <c r="F2364" s="1" t="s">
        <v>119</v>
      </c>
      <c r="G2364" s="1" t="s">
        <v>143</v>
      </c>
      <c r="M2364" s="6">
        <f t="shared" si="72"/>
        <v>44635</v>
      </c>
      <c r="N2364" s="7">
        <f t="shared" si="73"/>
        <v>44634.563877314817</v>
      </c>
      <c r="O2364" s="7"/>
      <c r="P2364" s="7"/>
    </row>
    <row r="2365" spans="1:16" x14ac:dyDescent="0.3">
      <c r="A2365" s="1" t="s">
        <v>7</v>
      </c>
      <c r="B2365" s="1">
        <v>98</v>
      </c>
      <c r="C2365" s="2">
        <v>44634.564571759256</v>
      </c>
      <c r="D2365" s="1" t="s">
        <v>10</v>
      </c>
      <c r="E2365" s="1" t="s">
        <v>15</v>
      </c>
      <c r="F2365" s="1" t="s">
        <v>119</v>
      </c>
      <c r="G2365" s="1" t="s">
        <v>143</v>
      </c>
      <c r="M2365" s="6">
        <f t="shared" si="72"/>
        <v>44635</v>
      </c>
      <c r="N2365" s="7">
        <f t="shared" si="73"/>
        <v>44634.564571759256</v>
      </c>
      <c r="O2365" s="7"/>
      <c r="P2365" s="7"/>
    </row>
    <row r="2366" spans="1:16" x14ac:dyDescent="0.3">
      <c r="A2366" s="1" t="s">
        <v>7</v>
      </c>
      <c r="B2366" s="1">
        <v>91</v>
      </c>
      <c r="C2366" s="2">
        <v>44634.565266203703</v>
      </c>
      <c r="D2366" s="1" t="s">
        <v>10</v>
      </c>
      <c r="E2366" s="1" t="s">
        <v>15</v>
      </c>
      <c r="F2366" s="1" t="s">
        <v>119</v>
      </c>
      <c r="G2366" s="1" t="s">
        <v>143</v>
      </c>
      <c r="M2366" s="6">
        <f t="shared" si="72"/>
        <v>44635</v>
      </c>
      <c r="N2366" s="7">
        <f t="shared" si="73"/>
        <v>44634.565266203703</v>
      </c>
      <c r="O2366" s="7"/>
      <c r="P2366" s="7"/>
    </row>
    <row r="2367" spans="1:16" x14ac:dyDescent="0.3">
      <c r="A2367" s="1" t="s">
        <v>7</v>
      </c>
      <c r="B2367" s="1">
        <v>90</v>
      </c>
      <c r="C2367" s="2">
        <v>44634.565960648149</v>
      </c>
      <c r="D2367" s="1" t="s">
        <v>10</v>
      </c>
      <c r="E2367" s="1" t="s">
        <v>15</v>
      </c>
      <c r="F2367" s="1" t="s">
        <v>119</v>
      </c>
      <c r="G2367" s="1" t="s">
        <v>143</v>
      </c>
      <c r="M2367" s="6">
        <f t="shared" si="72"/>
        <v>44635</v>
      </c>
      <c r="N2367" s="7">
        <f t="shared" si="73"/>
        <v>44634.565960648149</v>
      </c>
      <c r="O2367" s="7"/>
      <c r="P2367" s="7"/>
    </row>
    <row r="2368" spans="1:16" x14ac:dyDescent="0.3">
      <c r="A2368" s="1" t="s">
        <v>7</v>
      </c>
      <c r="B2368" s="1">
        <v>82</v>
      </c>
      <c r="C2368" s="2">
        <v>44634.566655092596</v>
      </c>
      <c r="D2368" s="1" t="s">
        <v>10</v>
      </c>
      <c r="E2368" s="1" t="s">
        <v>15</v>
      </c>
      <c r="F2368" s="1" t="s">
        <v>119</v>
      </c>
      <c r="G2368" s="1" t="s">
        <v>143</v>
      </c>
      <c r="M2368" s="6">
        <f t="shared" si="72"/>
        <v>44635</v>
      </c>
      <c r="N2368" s="7">
        <f t="shared" si="73"/>
        <v>44634.566655092596</v>
      </c>
      <c r="O2368" s="7"/>
      <c r="P2368" s="7"/>
    </row>
    <row r="2369" spans="1:16" x14ac:dyDescent="0.3">
      <c r="A2369" s="1" t="s">
        <v>7</v>
      </c>
      <c r="B2369" s="1">
        <v>88</v>
      </c>
      <c r="C2369" s="2">
        <v>44634.567349537036</v>
      </c>
      <c r="D2369" s="1" t="s">
        <v>10</v>
      </c>
      <c r="E2369" s="1" t="s">
        <v>15</v>
      </c>
      <c r="F2369" s="1" t="s">
        <v>119</v>
      </c>
      <c r="G2369" s="1" t="s">
        <v>143</v>
      </c>
      <c r="M2369" s="6">
        <f t="shared" si="72"/>
        <v>44635</v>
      </c>
      <c r="N2369" s="7">
        <f t="shared" si="73"/>
        <v>44634.567349537036</v>
      </c>
      <c r="O2369" s="7"/>
      <c r="P2369" s="7"/>
    </row>
    <row r="2370" spans="1:16" x14ac:dyDescent="0.3">
      <c r="A2370" s="1" t="s">
        <v>7</v>
      </c>
      <c r="B2370" s="1">
        <v>94</v>
      </c>
      <c r="C2370" s="2">
        <v>44634.567615740743</v>
      </c>
      <c r="D2370" s="1" t="s">
        <v>10</v>
      </c>
      <c r="E2370" s="1" t="s">
        <v>15</v>
      </c>
      <c r="F2370" s="1" t="s">
        <v>119</v>
      </c>
      <c r="G2370" s="1" t="s">
        <v>143</v>
      </c>
      <c r="M2370" s="6">
        <f t="shared" si="72"/>
        <v>44635</v>
      </c>
      <c r="N2370" s="7">
        <f t="shared" si="73"/>
        <v>44634.567615740743</v>
      </c>
      <c r="O2370" s="7"/>
      <c r="P2370" s="7"/>
    </row>
    <row r="2371" spans="1:16" x14ac:dyDescent="0.3">
      <c r="A2371" s="1" t="s">
        <v>7</v>
      </c>
      <c r="B2371" s="1">
        <v>89</v>
      </c>
      <c r="C2371" s="2">
        <v>44634.567812499998</v>
      </c>
      <c r="D2371" s="1" t="s">
        <v>10</v>
      </c>
      <c r="E2371" s="1" t="s">
        <v>15</v>
      </c>
      <c r="F2371" s="1" t="s">
        <v>119</v>
      </c>
      <c r="G2371" s="1" t="s">
        <v>143</v>
      </c>
      <c r="M2371" s="6">
        <f t="shared" ref="M2371:M2434" si="74">VALUE(TEXT(C2371,0))</f>
        <v>44635</v>
      </c>
      <c r="N2371" s="7">
        <f t="shared" ref="N2371:N2434" si="75">C2371</f>
        <v>44634.567812499998</v>
      </c>
      <c r="O2371" s="7"/>
      <c r="P2371" s="7"/>
    </row>
    <row r="2372" spans="1:16" x14ac:dyDescent="0.3">
      <c r="A2372" s="1" t="s">
        <v>7</v>
      </c>
      <c r="B2372" s="1">
        <v>89</v>
      </c>
      <c r="C2372" s="2">
        <v>44634.568043981482</v>
      </c>
      <c r="D2372" s="1" t="s">
        <v>10</v>
      </c>
      <c r="E2372" s="1" t="s">
        <v>15</v>
      </c>
      <c r="F2372" s="1" t="s">
        <v>119</v>
      </c>
      <c r="G2372" s="1" t="s">
        <v>143</v>
      </c>
      <c r="M2372" s="6">
        <f t="shared" si="74"/>
        <v>44635</v>
      </c>
      <c r="N2372" s="7">
        <f t="shared" si="75"/>
        <v>44634.568043981482</v>
      </c>
      <c r="O2372" s="7"/>
      <c r="P2372" s="7"/>
    </row>
    <row r="2373" spans="1:16" x14ac:dyDescent="0.3">
      <c r="A2373" s="1" t="s">
        <v>7</v>
      </c>
      <c r="B2373" s="1">
        <v>95</v>
      </c>
      <c r="C2373" s="2">
        <v>44634.56832175926</v>
      </c>
      <c r="D2373" s="1" t="s">
        <v>10</v>
      </c>
      <c r="E2373" s="1" t="s">
        <v>15</v>
      </c>
      <c r="F2373" s="1" t="s">
        <v>119</v>
      </c>
      <c r="G2373" s="1" t="s">
        <v>143</v>
      </c>
      <c r="M2373" s="6">
        <f t="shared" si="74"/>
        <v>44635</v>
      </c>
      <c r="N2373" s="7">
        <f t="shared" si="75"/>
        <v>44634.56832175926</v>
      </c>
      <c r="O2373" s="7"/>
      <c r="P2373" s="7"/>
    </row>
    <row r="2374" spans="1:16" x14ac:dyDescent="0.3">
      <c r="A2374" s="1" t="s">
        <v>7</v>
      </c>
      <c r="B2374" s="1">
        <v>96</v>
      </c>
      <c r="C2374" s="2">
        <v>44634.568437499998</v>
      </c>
      <c r="D2374" s="1" t="s">
        <v>10</v>
      </c>
      <c r="E2374" s="1" t="s">
        <v>15</v>
      </c>
      <c r="F2374" s="1" t="s">
        <v>119</v>
      </c>
      <c r="G2374" s="1" t="s">
        <v>143</v>
      </c>
      <c r="M2374" s="6">
        <f t="shared" si="74"/>
        <v>44635</v>
      </c>
      <c r="N2374" s="7">
        <f t="shared" si="75"/>
        <v>44634.568437499998</v>
      </c>
      <c r="O2374" s="7"/>
      <c r="P2374" s="7"/>
    </row>
    <row r="2375" spans="1:16" x14ac:dyDescent="0.3">
      <c r="A2375" s="1" t="s">
        <v>7</v>
      </c>
      <c r="B2375" s="1">
        <v>95</v>
      </c>
      <c r="C2375" s="2">
        <v>44634.568738425929</v>
      </c>
      <c r="D2375" s="1" t="s">
        <v>10</v>
      </c>
      <c r="E2375" s="1" t="s">
        <v>15</v>
      </c>
      <c r="F2375" s="1" t="s">
        <v>119</v>
      </c>
      <c r="G2375" s="1" t="s">
        <v>143</v>
      </c>
      <c r="M2375" s="6">
        <f t="shared" si="74"/>
        <v>44635</v>
      </c>
      <c r="N2375" s="7">
        <f t="shared" si="75"/>
        <v>44634.568738425929</v>
      </c>
      <c r="O2375" s="7"/>
      <c r="P2375" s="7"/>
    </row>
    <row r="2376" spans="1:16" x14ac:dyDescent="0.3">
      <c r="A2376" s="1" t="s">
        <v>7</v>
      </c>
      <c r="B2376" s="1">
        <v>91</v>
      </c>
      <c r="C2376" s="2">
        <v>44634.570127314815</v>
      </c>
      <c r="D2376" s="1" t="s">
        <v>10</v>
      </c>
      <c r="E2376" s="1" t="s">
        <v>15</v>
      </c>
      <c r="F2376" s="1" t="s">
        <v>119</v>
      </c>
      <c r="G2376" s="1" t="s">
        <v>143</v>
      </c>
      <c r="M2376" s="6">
        <f t="shared" si="74"/>
        <v>44635</v>
      </c>
      <c r="N2376" s="7">
        <f t="shared" si="75"/>
        <v>44634.570127314815</v>
      </c>
      <c r="O2376" s="7"/>
      <c r="P2376" s="7"/>
    </row>
    <row r="2377" spans="1:16" x14ac:dyDescent="0.3">
      <c r="A2377" s="1" t="s">
        <v>7</v>
      </c>
      <c r="B2377" s="1">
        <v>98</v>
      </c>
      <c r="C2377" s="2">
        <v>44634.570821759262</v>
      </c>
      <c r="D2377" s="1" t="s">
        <v>10</v>
      </c>
      <c r="E2377" s="1" t="s">
        <v>15</v>
      </c>
      <c r="F2377" s="1" t="s">
        <v>119</v>
      </c>
      <c r="G2377" s="1" t="s">
        <v>143</v>
      </c>
      <c r="M2377" s="6">
        <f t="shared" si="74"/>
        <v>44635</v>
      </c>
      <c r="N2377" s="7">
        <f t="shared" si="75"/>
        <v>44634.570821759262</v>
      </c>
      <c r="O2377" s="7"/>
      <c r="P2377" s="7"/>
    </row>
    <row r="2378" spans="1:16" x14ac:dyDescent="0.3">
      <c r="A2378" s="1" t="s">
        <v>7</v>
      </c>
      <c r="B2378" s="1">
        <v>104</v>
      </c>
      <c r="C2378" s="2">
        <v>44634.571516203701</v>
      </c>
      <c r="D2378" s="1" t="s">
        <v>10</v>
      </c>
      <c r="E2378" s="1" t="s">
        <v>15</v>
      </c>
      <c r="F2378" s="1" t="s">
        <v>119</v>
      </c>
      <c r="G2378" s="1" t="s">
        <v>143</v>
      </c>
      <c r="M2378" s="6">
        <f t="shared" si="74"/>
        <v>44635</v>
      </c>
      <c r="N2378" s="7">
        <f t="shared" si="75"/>
        <v>44634.571516203701</v>
      </c>
      <c r="O2378" s="7"/>
      <c r="P2378" s="7"/>
    </row>
    <row r="2379" spans="1:16" x14ac:dyDescent="0.3">
      <c r="A2379" s="1" t="s">
        <v>7</v>
      </c>
      <c r="B2379" s="1">
        <v>114</v>
      </c>
      <c r="C2379" s="2">
        <v>44634.572210648148</v>
      </c>
      <c r="D2379" s="1" t="s">
        <v>10</v>
      </c>
      <c r="E2379" s="1" t="s">
        <v>15</v>
      </c>
      <c r="F2379" s="1" t="s">
        <v>119</v>
      </c>
      <c r="G2379" s="1" t="s">
        <v>143</v>
      </c>
      <c r="M2379" s="6">
        <f t="shared" si="74"/>
        <v>44635</v>
      </c>
      <c r="N2379" s="7">
        <f t="shared" si="75"/>
        <v>44634.572210648148</v>
      </c>
      <c r="O2379" s="7"/>
      <c r="P2379" s="7"/>
    </row>
    <row r="2380" spans="1:16" x14ac:dyDescent="0.3">
      <c r="A2380" s="1" t="s">
        <v>7</v>
      </c>
      <c r="B2380" s="1">
        <v>112</v>
      </c>
      <c r="C2380" s="2">
        <v>44634.572905092595</v>
      </c>
      <c r="D2380" s="1" t="s">
        <v>10</v>
      </c>
      <c r="E2380" s="1" t="s">
        <v>15</v>
      </c>
      <c r="F2380" s="1" t="s">
        <v>119</v>
      </c>
      <c r="G2380" s="1" t="s">
        <v>143</v>
      </c>
      <c r="M2380" s="6">
        <f t="shared" si="74"/>
        <v>44635</v>
      </c>
      <c r="N2380" s="7">
        <f t="shared" si="75"/>
        <v>44634.572905092595</v>
      </c>
      <c r="O2380" s="7"/>
      <c r="P2380" s="7"/>
    </row>
    <row r="2381" spans="1:16" x14ac:dyDescent="0.3">
      <c r="A2381" s="1" t="s">
        <v>7</v>
      </c>
      <c r="B2381" s="1">
        <v>120</v>
      </c>
      <c r="C2381" s="2">
        <v>44634.573599537034</v>
      </c>
      <c r="D2381" s="1" t="s">
        <v>10</v>
      </c>
      <c r="E2381" s="1" t="s">
        <v>15</v>
      </c>
      <c r="F2381" s="1" t="s">
        <v>119</v>
      </c>
      <c r="G2381" s="1" t="s">
        <v>143</v>
      </c>
      <c r="M2381" s="6">
        <f t="shared" si="74"/>
        <v>44635</v>
      </c>
      <c r="N2381" s="7">
        <f t="shared" si="75"/>
        <v>44634.573599537034</v>
      </c>
      <c r="O2381" s="7"/>
      <c r="P2381" s="7"/>
    </row>
    <row r="2382" spans="1:16" x14ac:dyDescent="0.3">
      <c r="A2382" s="1" t="s">
        <v>7</v>
      </c>
      <c r="B2382" s="1">
        <v>118</v>
      </c>
      <c r="C2382" s="2">
        <v>44634.574293981481</v>
      </c>
      <c r="D2382" s="1" t="s">
        <v>10</v>
      </c>
      <c r="E2382" s="1" t="s">
        <v>15</v>
      </c>
      <c r="F2382" s="1" t="s">
        <v>119</v>
      </c>
      <c r="G2382" s="1" t="s">
        <v>143</v>
      </c>
      <c r="M2382" s="6">
        <f t="shared" si="74"/>
        <v>44635</v>
      </c>
      <c r="N2382" s="7">
        <f t="shared" si="75"/>
        <v>44634.574293981481</v>
      </c>
      <c r="O2382" s="7"/>
      <c r="P2382" s="7"/>
    </row>
    <row r="2383" spans="1:16" x14ac:dyDescent="0.3">
      <c r="A2383" s="1" t="s">
        <v>7</v>
      </c>
      <c r="B2383" s="1">
        <v>118</v>
      </c>
      <c r="C2383" s="2">
        <v>44634.574988425928</v>
      </c>
      <c r="D2383" s="1" t="s">
        <v>10</v>
      </c>
      <c r="E2383" s="1" t="s">
        <v>15</v>
      </c>
      <c r="F2383" s="1" t="s">
        <v>119</v>
      </c>
      <c r="G2383" s="1" t="s">
        <v>143</v>
      </c>
      <c r="M2383" s="6">
        <f t="shared" si="74"/>
        <v>44635</v>
      </c>
      <c r="N2383" s="7">
        <f t="shared" si="75"/>
        <v>44634.574988425928</v>
      </c>
      <c r="O2383" s="7"/>
      <c r="P2383" s="7"/>
    </row>
    <row r="2384" spans="1:16" x14ac:dyDescent="0.3">
      <c r="A2384" s="1" t="s">
        <v>7</v>
      </c>
      <c r="B2384" s="1">
        <v>125</v>
      </c>
      <c r="C2384" s="2">
        <v>44634.575682870367</v>
      </c>
      <c r="D2384" s="1" t="s">
        <v>10</v>
      </c>
      <c r="E2384" s="1" t="s">
        <v>15</v>
      </c>
      <c r="F2384" s="1" t="s">
        <v>119</v>
      </c>
      <c r="G2384" s="1" t="s">
        <v>143</v>
      </c>
      <c r="M2384" s="6">
        <f t="shared" si="74"/>
        <v>44635</v>
      </c>
      <c r="N2384" s="7">
        <f t="shared" si="75"/>
        <v>44634.575682870367</v>
      </c>
      <c r="O2384" s="7"/>
      <c r="P2384" s="7"/>
    </row>
    <row r="2385" spans="1:16" x14ac:dyDescent="0.3">
      <c r="A2385" s="1" t="s">
        <v>7</v>
      </c>
      <c r="B2385" s="1">
        <v>128</v>
      </c>
      <c r="C2385" s="2">
        <v>44634.576377314814</v>
      </c>
      <c r="D2385" s="1" t="s">
        <v>10</v>
      </c>
      <c r="E2385" s="1" t="s">
        <v>15</v>
      </c>
      <c r="F2385" s="1" t="s">
        <v>119</v>
      </c>
      <c r="G2385" s="1" t="s">
        <v>143</v>
      </c>
      <c r="M2385" s="6">
        <f t="shared" si="74"/>
        <v>44635</v>
      </c>
      <c r="N2385" s="7">
        <f t="shared" si="75"/>
        <v>44634.576377314814</v>
      </c>
      <c r="O2385" s="7"/>
      <c r="P2385" s="7"/>
    </row>
    <row r="2386" spans="1:16" x14ac:dyDescent="0.3">
      <c r="A2386" s="1" t="s">
        <v>7</v>
      </c>
      <c r="B2386" s="1">
        <v>124</v>
      </c>
      <c r="C2386" s="2">
        <v>44634.576608796298</v>
      </c>
      <c r="D2386" s="1" t="s">
        <v>10</v>
      </c>
      <c r="E2386" s="1" t="s">
        <v>15</v>
      </c>
      <c r="F2386" s="1" t="s">
        <v>119</v>
      </c>
      <c r="G2386" s="1" t="s">
        <v>143</v>
      </c>
      <c r="M2386" s="6">
        <f t="shared" si="74"/>
        <v>44635</v>
      </c>
      <c r="N2386" s="7">
        <f t="shared" si="75"/>
        <v>44634.576608796298</v>
      </c>
      <c r="O2386" s="7"/>
      <c r="P2386" s="7"/>
    </row>
    <row r="2387" spans="1:16" x14ac:dyDescent="0.3">
      <c r="A2387" s="1" t="s">
        <v>7</v>
      </c>
      <c r="B2387" s="1">
        <v>120</v>
      </c>
      <c r="C2387" s="2">
        <v>44634.57675925926</v>
      </c>
      <c r="D2387" s="1" t="s">
        <v>10</v>
      </c>
      <c r="E2387" s="1" t="s">
        <v>15</v>
      </c>
      <c r="F2387" s="1" t="s">
        <v>119</v>
      </c>
      <c r="G2387" s="1" t="s">
        <v>143</v>
      </c>
      <c r="M2387" s="6">
        <f t="shared" si="74"/>
        <v>44635</v>
      </c>
      <c r="N2387" s="7">
        <f t="shared" si="75"/>
        <v>44634.57675925926</v>
      </c>
      <c r="O2387" s="7"/>
      <c r="P2387" s="7"/>
    </row>
    <row r="2388" spans="1:16" x14ac:dyDescent="0.3">
      <c r="A2388" s="1" t="s">
        <v>7</v>
      </c>
      <c r="B2388" s="1">
        <v>122</v>
      </c>
      <c r="C2388" s="2">
        <v>44634.576886574076</v>
      </c>
      <c r="D2388" s="1" t="s">
        <v>10</v>
      </c>
      <c r="E2388" s="1" t="s">
        <v>15</v>
      </c>
      <c r="F2388" s="1" t="s">
        <v>119</v>
      </c>
      <c r="G2388" s="1" t="s">
        <v>143</v>
      </c>
      <c r="M2388" s="6">
        <f t="shared" si="74"/>
        <v>44635</v>
      </c>
      <c r="N2388" s="7">
        <f t="shared" si="75"/>
        <v>44634.576886574076</v>
      </c>
      <c r="O2388" s="7"/>
      <c r="P2388" s="7"/>
    </row>
    <row r="2389" spans="1:16" x14ac:dyDescent="0.3">
      <c r="A2389" s="1" t="s">
        <v>7</v>
      </c>
      <c r="B2389" s="1">
        <v>123</v>
      </c>
      <c r="C2389" s="2">
        <v>44634.57707175926</v>
      </c>
      <c r="D2389" s="1" t="s">
        <v>10</v>
      </c>
      <c r="E2389" s="1" t="s">
        <v>15</v>
      </c>
      <c r="F2389" s="1" t="s">
        <v>119</v>
      </c>
      <c r="G2389" s="1" t="s">
        <v>143</v>
      </c>
      <c r="M2389" s="6">
        <f t="shared" si="74"/>
        <v>44635</v>
      </c>
      <c r="N2389" s="7">
        <f t="shared" si="75"/>
        <v>44634.57707175926</v>
      </c>
      <c r="O2389" s="7"/>
      <c r="P2389" s="7"/>
    </row>
    <row r="2390" spans="1:16" x14ac:dyDescent="0.3">
      <c r="A2390" s="1" t="s">
        <v>7</v>
      </c>
      <c r="B2390" s="1">
        <v>110</v>
      </c>
      <c r="C2390" s="2">
        <v>44634.577187499999</v>
      </c>
      <c r="D2390" s="1" t="s">
        <v>10</v>
      </c>
      <c r="E2390" s="1" t="s">
        <v>15</v>
      </c>
      <c r="F2390" s="1" t="s">
        <v>119</v>
      </c>
      <c r="G2390" s="1" t="s">
        <v>143</v>
      </c>
      <c r="M2390" s="6">
        <f t="shared" si="74"/>
        <v>44635</v>
      </c>
      <c r="N2390" s="7">
        <f t="shared" si="75"/>
        <v>44634.577187499999</v>
      </c>
      <c r="O2390" s="7"/>
      <c r="P2390" s="7"/>
    </row>
    <row r="2391" spans="1:16" x14ac:dyDescent="0.3">
      <c r="A2391" s="1" t="s">
        <v>7</v>
      </c>
      <c r="B2391" s="1">
        <v>105</v>
      </c>
      <c r="C2391" s="2">
        <v>44634.577766203707</v>
      </c>
      <c r="D2391" s="1" t="s">
        <v>10</v>
      </c>
      <c r="E2391" s="1" t="s">
        <v>15</v>
      </c>
      <c r="F2391" s="1" t="s">
        <v>119</v>
      </c>
      <c r="G2391" s="1" t="s">
        <v>143</v>
      </c>
      <c r="M2391" s="6">
        <f t="shared" si="74"/>
        <v>44635</v>
      </c>
      <c r="N2391" s="7">
        <f t="shared" si="75"/>
        <v>44634.577766203707</v>
      </c>
      <c r="O2391" s="7"/>
      <c r="P2391" s="7"/>
    </row>
    <row r="2392" spans="1:16" x14ac:dyDescent="0.3">
      <c r="A2392" s="1" t="s">
        <v>7</v>
      </c>
      <c r="B2392" s="1">
        <v>99</v>
      </c>
      <c r="C2392" s="2">
        <v>44634.577870370369</v>
      </c>
      <c r="D2392" s="1" t="s">
        <v>10</v>
      </c>
      <c r="E2392" s="1" t="s">
        <v>15</v>
      </c>
      <c r="F2392" s="1" t="s">
        <v>119</v>
      </c>
      <c r="G2392" s="1" t="s">
        <v>143</v>
      </c>
      <c r="M2392" s="6">
        <f t="shared" si="74"/>
        <v>44635</v>
      </c>
      <c r="N2392" s="7">
        <f t="shared" si="75"/>
        <v>44634.577870370369</v>
      </c>
      <c r="O2392" s="7"/>
      <c r="P2392" s="7"/>
    </row>
    <row r="2393" spans="1:16" x14ac:dyDescent="0.3">
      <c r="A2393" s="1" t="s">
        <v>7</v>
      </c>
      <c r="B2393" s="1">
        <v>97</v>
      </c>
      <c r="C2393" s="2">
        <v>44634.578032407408</v>
      </c>
      <c r="D2393" s="1" t="s">
        <v>10</v>
      </c>
      <c r="E2393" s="1" t="s">
        <v>15</v>
      </c>
      <c r="F2393" s="1" t="s">
        <v>119</v>
      </c>
      <c r="G2393" s="1" t="s">
        <v>143</v>
      </c>
      <c r="M2393" s="6">
        <f t="shared" si="74"/>
        <v>44635</v>
      </c>
      <c r="N2393" s="7">
        <f t="shared" si="75"/>
        <v>44634.578032407408</v>
      </c>
      <c r="O2393" s="7"/>
      <c r="P2393" s="7"/>
    </row>
    <row r="2394" spans="1:16" x14ac:dyDescent="0.3">
      <c r="A2394" s="1" t="s">
        <v>7</v>
      </c>
      <c r="B2394" s="1">
        <v>93</v>
      </c>
      <c r="C2394" s="2">
        <v>44634.578460648147</v>
      </c>
      <c r="D2394" s="1" t="s">
        <v>10</v>
      </c>
      <c r="E2394" s="1" t="s">
        <v>15</v>
      </c>
      <c r="F2394" s="1" t="s">
        <v>119</v>
      </c>
      <c r="G2394" s="1" t="s">
        <v>143</v>
      </c>
      <c r="M2394" s="6">
        <f t="shared" si="74"/>
        <v>44635</v>
      </c>
      <c r="N2394" s="7">
        <f t="shared" si="75"/>
        <v>44634.578460648147</v>
      </c>
      <c r="O2394" s="7"/>
      <c r="P2394" s="7"/>
    </row>
    <row r="2395" spans="1:16" x14ac:dyDescent="0.3">
      <c r="A2395" s="1" t="s">
        <v>7</v>
      </c>
      <c r="B2395" s="1">
        <v>89</v>
      </c>
      <c r="C2395" s="2">
        <v>44634.579155092593</v>
      </c>
      <c r="D2395" s="1" t="s">
        <v>10</v>
      </c>
      <c r="E2395" s="1" t="s">
        <v>15</v>
      </c>
      <c r="F2395" s="1" t="s">
        <v>119</v>
      </c>
      <c r="G2395" s="1" t="s">
        <v>143</v>
      </c>
      <c r="M2395" s="6">
        <f t="shared" si="74"/>
        <v>44635</v>
      </c>
      <c r="N2395" s="7">
        <f t="shared" si="75"/>
        <v>44634.579155092593</v>
      </c>
      <c r="O2395" s="7"/>
      <c r="P2395" s="7"/>
    </row>
    <row r="2396" spans="1:16" x14ac:dyDescent="0.3">
      <c r="A2396" s="1" t="s">
        <v>7</v>
      </c>
      <c r="B2396" s="1">
        <v>81</v>
      </c>
      <c r="C2396" s="2">
        <v>44634.57984953704</v>
      </c>
      <c r="D2396" s="1" t="s">
        <v>10</v>
      </c>
      <c r="E2396" s="1" t="s">
        <v>15</v>
      </c>
      <c r="F2396" s="1" t="s">
        <v>119</v>
      </c>
      <c r="G2396" s="1" t="s">
        <v>143</v>
      </c>
      <c r="M2396" s="6">
        <f t="shared" si="74"/>
        <v>44635</v>
      </c>
      <c r="N2396" s="7">
        <f t="shared" si="75"/>
        <v>44634.57984953704</v>
      </c>
      <c r="O2396" s="7"/>
      <c r="P2396" s="7"/>
    </row>
    <row r="2397" spans="1:16" x14ac:dyDescent="0.3">
      <c r="A2397" s="1" t="s">
        <v>7</v>
      </c>
      <c r="B2397" s="1">
        <v>75</v>
      </c>
      <c r="C2397" s="2">
        <v>44634.580543981479</v>
      </c>
      <c r="D2397" s="1" t="s">
        <v>10</v>
      </c>
      <c r="E2397" s="1" t="s">
        <v>15</v>
      </c>
      <c r="F2397" s="1" t="s">
        <v>119</v>
      </c>
      <c r="G2397" s="1" t="s">
        <v>143</v>
      </c>
      <c r="M2397" s="6">
        <f t="shared" si="74"/>
        <v>44635</v>
      </c>
      <c r="N2397" s="7">
        <f t="shared" si="75"/>
        <v>44634.580543981479</v>
      </c>
      <c r="O2397" s="7"/>
      <c r="P2397" s="7"/>
    </row>
    <row r="2398" spans="1:16" x14ac:dyDescent="0.3">
      <c r="A2398" s="1" t="s">
        <v>7</v>
      </c>
      <c r="B2398" s="1">
        <v>76</v>
      </c>
      <c r="C2398" s="2">
        <v>44634.581932870373</v>
      </c>
      <c r="D2398" s="1" t="s">
        <v>10</v>
      </c>
      <c r="E2398" s="1" t="s">
        <v>15</v>
      </c>
      <c r="F2398" s="1" t="s">
        <v>119</v>
      </c>
      <c r="G2398" s="1" t="s">
        <v>143</v>
      </c>
      <c r="M2398" s="6">
        <f t="shared" si="74"/>
        <v>44635</v>
      </c>
      <c r="N2398" s="7">
        <f t="shared" si="75"/>
        <v>44634.581932870373</v>
      </c>
      <c r="O2398" s="7"/>
      <c r="P2398" s="7"/>
    </row>
    <row r="2399" spans="1:16" x14ac:dyDescent="0.3">
      <c r="A2399" s="1" t="s">
        <v>7</v>
      </c>
      <c r="B2399" s="1">
        <v>105</v>
      </c>
      <c r="C2399" s="2">
        <v>44634.582627314812</v>
      </c>
      <c r="D2399" s="1" t="s">
        <v>10</v>
      </c>
      <c r="E2399" s="1" t="s">
        <v>15</v>
      </c>
      <c r="F2399" s="1" t="s">
        <v>119</v>
      </c>
      <c r="G2399" s="1" t="s">
        <v>143</v>
      </c>
      <c r="M2399" s="6">
        <f t="shared" si="74"/>
        <v>44635</v>
      </c>
      <c r="N2399" s="7">
        <f t="shared" si="75"/>
        <v>44634.582627314812</v>
      </c>
      <c r="O2399" s="7"/>
      <c r="P2399" s="7"/>
    </row>
    <row r="2400" spans="1:16" x14ac:dyDescent="0.3">
      <c r="A2400" s="1" t="s">
        <v>7</v>
      </c>
      <c r="B2400" s="1">
        <v>104</v>
      </c>
      <c r="C2400" s="2">
        <v>44634.583321759259</v>
      </c>
      <c r="D2400" s="1" t="s">
        <v>10</v>
      </c>
      <c r="E2400" s="1" t="s">
        <v>15</v>
      </c>
      <c r="F2400" s="1" t="s">
        <v>119</v>
      </c>
      <c r="G2400" s="1" t="s">
        <v>143</v>
      </c>
      <c r="M2400" s="6">
        <f t="shared" si="74"/>
        <v>44635</v>
      </c>
      <c r="N2400" s="7">
        <f t="shared" si="75"/>
        <v>44634.583321759259</v>
      </c>
      <c r="O2400" s="7"/>
      <c r="P2400" s="7"/>
    </row>
    <row r="2401" spans="1:16" x14ac:dyDescent="0.3">
      <c r="A2401" s="1" t="s">
        <v>7</v>
      </c>
      <c r="B2401" s="1">
        <v>104</v>
      </c>
      <c r="C2401" s="2">
        <v>44634.583912037036</v>
      </c>
      <c r="D2401" s="1" t="s">
        <v>10</v>
      </c>
      <c r="E2401" s="1" t="s">
        <v>15</v>
      </c>
      <c r="F2401" s="1" t="s">
        <v>119</v>
      </c>
      <c r="G2401" s="1" t="s">
        <v>143</v>
      </c>
      <c r="M2401" s="6">
        <f t="shared" si="74"/>
        <v>44635</v>
      </c>
      <c r="N2401" s="7">
        <f t="shared" si="75"/>
        <v>44634.583912037036</v>
      </c>
      <c r="O2401" s="7"/>
      <c r="P2401" s="7"/>
    </row>
    <row r="2402" spans="1:16" x14ac:dyDescent="0.3">
      <c r="A2402" s="1" t="s">
        <v>7</v>
      </c>
      <c r="B2402" s="1">
        <v>106</v>
      </c>
      <c r="C2402" s="2">
        <v>44634.584016203706</v>
      </c>
      <c r="D2402" s="1" t="s">
        <v>10</v>
      </c>
      <c r="E2402" s="1" t="s">
        <v>15</v>
      </c>
      <c r="F2402" s="1" t="s">
        <v>119</v>
      </c>
      <c r="G2402" s="1" t="s">
        <v>143</v>
      </c>
      <c r="M2402" s="6">
        <f t="shared" si="74"/>
        <v>44635</v>
      </c>
      <c r="N2402" s="7">
        <f t="shared" si="75"/>
        <v>44634.584016203706</v>
      </c>
      <c r="O2402" s="7"/>
      <c r="P2402" s="7"/>
    </row>
    <row r="2403" spans="1:16" x14ac:dyDescent="0.3">
      <c r="A2403" s="1" t="s">
        <v>7</v>
      </c>
      <c r="B2403" s="1">
        <v>102</v>
      </c>
      <c r="C2403" s="2">
        <v>44634.584710648145</v>
      </c>
      <c r="D2403" s="1" t="s">
        <v>10</v>
      </c>
      <c r="E2403" s="1" t="s">
        <v>15</v>
      </c>
      <c r="F2403" s="1" t="s">
        <v>119</v>
      </c>
      <c r="G2403" s="1" t="s">
        <v>143</v>
      </c>
      <c r="M2403" s="6">
        <f t="shared" si="74"/>
        <v>44635</v>
      </c>
      <c r="N2403" s="7">
        <f t="shared" si="75"/>
        <v>44634.584710648145</v>
      </c>
      <c r="O2403" s="7"/>
      <c r="P2403" s="7"/>
    </row>
    <row r="2404" spans="1:16" x14ac:dyDescent="0.3">
      <c r="A2404" s="1" t="s">
        <v>7</v>
      </c>
      <c r="B2404" s="1">
        <v>100</v>
      </c>
      <c r="C2404" s="2">
        <v>44634.585405092592</v>
      </c>
      <c r="D2404" s="1" t="s">
        <v>10</v>
      </c>
      <c r="E2404" s="1" t="s">
        <v>15</v>
      </c>
      <c r="F2404" s="1" t="s">
        <v>119</v>
      </c>
      <c r="G2404" s="1" t="s">
        <v>143</v>
      </c>
      <c r="M2404" s="6">
        <f t="shared" si="74"/>
        <v>44635</v>
      </c>
      <c r="N2404" s="7">
        <f t="shared" si="75"/>
        <v>44634.585405092592</v>
      </c>
      <c r="O2404" s="7"/>
      <c r="P2404" s="7"/>
    </row>
    <row r="2405" spans="1:16" x14ac:dyDescent="0.3">
      <c r="A2405" s="1" t="s">
        <v>7</v>
      </c>
      <c r="B2405" s="1">
        <v>106</v>
      </c>
      <c r="C2405" s="2">
        <v>44634.585740740738</v>
      </c>
      <c r="D2405" s="1" t="s">
        <v>10</v>
      </c>
      <c r="E2405" s="1" t="s">
        <v>15</v>
      </c>
      <c r="F2405" s="1" t="s">
        <v>119</v>
      </c>
      <c r="G2405" s="1" t="s">
        <v>143</v>
      </c>
      <c r="M2405" s="6">
        <f t="shared" si="74"/>
        <v>44635</v>
      </c>
      <c r="N2405" s="7">
        <f t="shared" si="75"/>
        <v>44634.585740740738</v>
      </c>
      <c r="O2405" s="7"/>
      <c r="P2405" s="7"/>
    </row>
    <row r="2406" spans="1:16" x14ac:dyDescent="0.3">
      <c r="A2406" s="1" t="s">
        <v>7</v>
      </c>
      <c r="B2406" s="1">
        <v>107</v>
      </c>
      <c r="C2406" s="2">
        <v>44634.586099537039</v>
      </c>
      <c r="D2406" s="1" t="s">
        <v>10</v>
      </c>
      <c r="E2406" s="1" t="s">
        <v>15</v>
      </c>
      <c r="F2406" s="1" t="s">
        <v>119</v>
      </c>
      <c r="G2406" s="1" t="s">
        <v>143</v>
      </c>
      <c r="M2406" s="6">
        <f t="shared" si="74"/>
        <v>44635</v>
      </c>
      <c r="N2406" s="7">
        <f t="shared" si="75"/>
        <v>44634.586099537039</v>
      </c>
      <c r="O2406" s="7"/>
      <c r="P2406" s="7"/>
    </row>
    <row r="2407" spans="1:16" x14ac:dyDescent="0.3">
      <c r="A2407" s="1" t="s">
        <v>7</v>
      </c>
      <c r="B2407" s="1">
        <v>108</v>
      </c>
      <c r="C2407" s="2">
        <v>44634.586793981478</v>
      </c>
      <c r="D2407" s="1" t="s">
        <v>10</v>
      </c>
      <c r="E2407" s="1" t="s">
        <v>15</v>
      </c>
      <c r="F2407" s="1" t="s">
        <v>119</v>
      </c>
      <c r="G2407" s="1" t="s">
        <v>143</v>
      </c>
      <c r="M2407" s="6">
        <f t="shared" si="74"/>
        <v>44635</v>
      </c>
      <c r="N2407" s="7">
        <f t="shared" si="75"/>
        <v>44634.586793981478</v>
      </c>
      <c r="O2407" s="7"/>
      <c r="P2407" s="7"/>
    </row>
    <row r="2408" spans="1:16" x14ac:dyDescent="0.3">
      <c r="A2408" s="1" t="s">
        <v>7</v>
      </c>
      <c r="B2408" s="1">
        <v>101</v>
      </c>
      <c r="C2408" s="2">
        <v>44634.587488425925</v>
      </c>
      <c r="D2408" s="1" t="s">
        <v>10</v>
      </c>
      <c r="E2408" s="1" t="s">
        <v>15</v>
      </c>
      <c r="F2408" s="1" t="s">
        <v>119</v>
      </c>
      <c r="G2408" s="1" t="s">
        <v>143</v>
      </c>
      <c r="M2408" s="6">
        <f t="shared" si="74"/>
        <v>44635</v>
      </c>
      <c r="N2408" s="7">
        <f t="shared" si="75"/>
        <v>44634.587488425925</v>
      </c>
      <c r="O2408" s="7"/>
      <c r="P2408" s="7"/>
    </row>
    <row r="2409" spans="1:16" x14ac:dyDescent="0.3">
      <c r="A2409" s="1" t="s">
        <v>7</v>
      </c>
      <c r="B2409" s="1">
        <v>103</v>
      </c>
      <c r="C2409" s="2">
        <v>44634.587673611109</v>
      </c>
      <c r="D2409" s="1" t="s">
        <v>10</v>
      </c>
      <c r="E2409" s="1" t="s">
        <v>15</v>
      </c>
      <c r="F2409" s="1" t="s">
        <v>119</v>
      </c>
      <c r="G2409" s="1" t="s">
        <v>143</v>
      </c>
      <c r="M2409" s="6">
        <f t="shared" si="74"/>
        <v>44635</v>
      </c>
      <c r="N2409" s="7">
        <f t="shared" si="75"/>
        <v>44634.587673611109</v>
      </c>
      <c r="O2409" s="7"/>
      <c r="P2409" s="7"/>
    </row>
    <row r="2410" spans="1:16" x14ac:dyDescent="0.3">
      <c r="A2410" s="1" t="s">
        <v>7</v>
      </c>
      <c r="B2410" s="1">
        <v>103</v>
      </c>
      <c r="C2410" s="2">
        <v>44634.588182870371</v>
      </c>
      <c r="D2410" s="1" t="s">
        <v>10</v>
      </c>
      <c r="E2410" s="1" t="s">
        <v>15</v>
      </c>
      <c r="F2410" s="1" t="s">
        <v>119</v>
      </c>
      <c r="G2410" s="1" t="s">
        <v>143</v>
      </c>
      <c r="M2410" s="6">
        <f t="shared" si="74"/>
        <v>44635</v>
      </c>
      <c r="N2410" s="7">
        <f t="shared" si="75"/>
        <v>44634.588182870371</v>
      </c>
      <c r="O2410" s="7"/>
      <c r="P2410" s="7"/>
    </row>
    <row r="2411" spans="1:16" x14ac:dyDescent="0.3">
      <c r="A2411" s="1" t="s">
        <v>7</v>
      </c>
      <c r="B2411" s="1">
        <v>102</v>
      </c>
      <c r="C2411" s="2">
        <v>44634.588877314818</v>
      </c>
      <c r="D2411" s="1" t="s">
        <v>10</v>
      </c>
      <c r="E2411" s="1" t="s">
        <v>15</v>
      </c>
      <c r="F2411" s="1" t="s">
        <v>119</v>
      </c>
      <c r="G2411" s="1" t="s">
        <v>143</v>
      </c>
      <c r="M2411" s="6">
        <f t="shared" si="74"/>
        <v>44635</v>
      </c>
      <c r="N2411" s="7">
        <f t="shared" si="75"/>
        <v>44634.588877314818</v>
      </c>
      <c r="O2411" s="7"/>
      <c r="P2411" s="7"/>
    </row>
    <row r="2412" spans="1:16" x14ac:dyDescent="0.3">
      <c r="A2412" s="1" t="s">
        <v>7</v>
      </c>
      <c r="B2412" s="1">
        <v>104</v>
      </c>
      <c r="C2412" s="2">
        <v>44634.589571759258</v>
      </c>
      <c r="D2412" s="1" t="s">
        <v>10</v>
      </c>
      <c r="E2412" s="1" t="s">
        <v>15</v>
      </c>
      <c r="F2412" s="1" t="s">
        <v>119</v>
      </c>
      <c r="G2412" s="1" t="s">
        <v>143</v>
      </c>
      <c r="M2412" s="6">
        <f t="shared" si="74"/>
        <v>44635</v>
      </c>
      <c r="N2412" s="7">
        <f t="shared" si="75"/>
        <v>44634.589571759258</v>
      </c>
      <c r="O2412" s="7"/>
      <c r="P2412" s="7"/>
    </row>
    <row r="2413" spans="1:16" x14ac:dyDescent="0.3">
      <c r="A2413" s="1" t="s">
        <v>7</v>
      </c>
      <c r="B2413" s="1">
        <v>102</v>
      </c>
      <c r="C2413" s="2">
        <v>44634.590266203704</v>
      </c>
      <c r="D2413" s="1" t="s">
        <v>10</v>
      </c>
      <c r="E2413" s="1" t="s">
        <v>15</v>
      </c>
      <c r="F2413" s="1" t="s">
        <v>119</v>
      </c>
      <c r="G2413" s="1" t="s">
        <v>143</v>
      </c>
      <c r="M2413" s="6">
        <f t="shared" si="74"/>
        <v>44635</v>
      </c>
      <c r="N2413" s="7">
        <f t="shared" si="75"/>
        <v>44634.590266203704</v>
      </c>
      <c r="O2413" s="7"/>
      <c r="P2413" s="7"/>
    </row>
    <row r="2414" spans="1:16" x14ac:dyDescent="0.3">
      <c r="A2414" s="1" t="s">
        <v>7</v>
      </c>
      <c r="B2414" s="1">
        <v>100</v>
      </c>
      <c r="C2414" s="2">
        <v>44634.590960648151</v>
      </c>
      <c r="D2414" s="1" t="s">
        <v>10</v>
      </c>
      <c r="E2414" s="1" t="s">
        <v>15</v>
      </c>
      <c r="F2414" s="1" t="s">
        <v>119</v>
      </c>
      <c r="G2414" s="1" t="s">
        <v>143</v>
      </c>
      <c r="M2414" s="6">
        <f t="shared" si="74"/>
        <v>44635</v>
      </c>
      <c r="N2414" s="7">
        <f t="shared" si="75"/>
        <v>44634.590960648151</v>
      </c>
      <c r="O2414" s="7"/>
      <c r="P2414" s="7"/>
    </row>
    <row r="2415" spans="1:16" x14ac:dyDescent="0.3">
      <c r="A2415" s="1" t="s">
        <v>7</v>
      </c>
      <c r="B2415" s="1">
        <v>106</v>
      </c>
      <c r="C2415" s="2">
        <v>44634.59165509259</v>
      </c>
      <c r="D2415" s="1" t="s">
        <v>10</v>
      </c>
      <c r="E2415" s="1" t="s">
        <v>15</v>
      </c>
      <c r="F2415" s="1" t="s">
        <v>119</v>
      </c>
      <c r="G2415" s="1" t="s">
        <v>143</v>
      </c>
      <c r="M2415" s="6">
        <f t="shared" si="74"/>
        <v>44635</v>
      </c>
      <c r="N2415" s="7">
        <f t="shared" si="75"/>
        <v>44634.59165509259</v>
      </c>
      <c r="O2415" s="7"/>
      <c r="P2415" s="7"/>
    </row>
    <row r="2416" spans="1:16" x14ac:dyDescent="0.3">
      <c r="A2416" s="1" t="s">
        <v>7</v>
      </c>
      <c r="B2416" s="1">
        <v>102</v>
      </c>
      <c r="C2416" s="2">
        <v>44634.592349537037</v>
      </c>
      <c r="D2416" s="1" t="s">
        <v>10</v>
      </c>
      <c r="E2416" s="1" t="s">
        <v>15</v>
      </c>
      <c r="F2416" s="1" t="s">
        <v>119</v>
      </c>
      <c r="G2416" s="1" t="s">
        <v>143</v>
      </c>
      <c r="M2416" s="6">
        <f t="shared" si="74"/>
        <v>44635</v>
      </c>
      <c r="N2416" s="7">
        <f t="shared" si="75"/>
        <v>44634.592349537037</v>
      </c>
      <c r="O2416" s="7"/>
      <c r="P2416" s="7"/>
    </row>
    <row r="2417" spans="1:16" x14ac:dyDescent="0.3">
      <c r="A2417" s="1" t="s">
        <v>7</v>
      </c>
      <c r="B2417" s="1">
        <v>101</v>
      </c>
      <c r="C2417" s="2">
        <v>44634.593252314815</v>
      </c>
      <c r="D2417" s="1" t="s">
        <v>10</v>
      </c>
      <c r="E2417" s="1" t="s">
        <v>15</v>
      </c>
      <c r="F2417" s="1" t="s">
        <v>119</v>
      </c>
      <c r="G2417" s="1" t="s">
        <v>143</v>
      </c>
      <c r="M2417" s="6">
        <f t="shared" si="74"/>
        <v>44635</v>
      </c>
      <c r="N2417" s="7">
        <f t="shared" si="75"/>
        <v>44634.593252314815</v>
      </c>
      <c r="O2417" s="7"/>
      <c r="P2417" s="7"/>
    </row>
    <row r="2418" spans="1:16" x14ac:dyDescent="0.3">
      <c r="A2418" s="1" t="s">
        <v>7</v>
      </c>
      <c r="B2418" s="1">
        <v>103</v>
      </c>
      <c r="C2418" s="2">
        <v>44634.593611111108</v>
      </c>
      <c r="D2418" s="1" t="s">
        <v>10</v>
      </c>
      <c r="E2418" s="1" t="s">
        <v>15</v>
      </c>
      <c r="F2418" s="1" t="s">
        <v>119</v>
      </c>
      <c r="G2418" s="1" t="s">
        <v>143</v>
      </c>
      <c r="M2418" s="6">
        <f t="shared" si="74"/>
        <v>44635</v>
      </c>
      <c r="N2418" s="7">
        <f t="shared" si="75"/>
        <v>44634.593611111108</v>
      </c>
      <c r="O2418" s="7"/>
      <c r="P2418" s="7"/>
    </row>
    <row r="2419" spans="1:16" x14ac:dyDescent="0.3">
      <c r="A2419" s="1" t="s">
        <v>7</v>
      </c>
      <c r="B2419" s="1">
        <v>103</v>
      </c>
      <c r="C2419" s="2">
        <v>44634.593738425923</v>
      </c>
      <c r="D2419" s="1" t="s">
        <v>10</v>
      </c>
      <c r="E2419" s="1" t="s">
        <v>15</v>
      </c>
      <c r="F2419" s="1" t="s">
        <v>119</v>
      </c>
      <c r="G2419" s="1" t="s">
        <v>143</v>
      </c>
      <c r="M2419" s="6">
        <f t="shared" si="74"/>
        <v>44635</v>
      </c>
      <c r="N2419" s="7">
        <f t="shared" si="75"/>
        <v>44634.593738425923</v>
      </c>
      <c r="O2419" s="7"/>
      <c r="P2419" s="7"/>
    </row>
    <row r="2420" spans="1:16" x14ac:dyDescent="0.3">
      <c r="A2420" s="1" t="s">
        <v>7</v>
      </c>
      <c r="B2420" s="1">
        <v>106</v>
      </c>
      <c r="C2420" s="2">
        <v>44634.59443287037</v>
      </c>
      <c r="D2420" s="1" t="s">
        <v>10</v>
      </c>
      <c r="E2420" s="1" t="s">
        <v>15</v>
      </c>
      <c r="F2420" s="1" t="s">
        <v>119</v>
      </c>
      <c r="G2420" s="1" t="s">
        <v>143</v>
      </c>
      <c r="M2420" s="6">
        <f t="shared" si="74"/>
        <v>44635</v>
      </c>
      <c r="N2420" s="7">
        <f t="shared" si="75"/>
        <v>44634.59443287037</v>
      </c>
      <c r="O2420" s="7"/>
      <c r="P2420" s="7"/>
    </row>
    <row r="2421" spans="1:16" x14ac:dyDescent="0.3">
      <c r="A2421" s="1" t="s">
        <v>7</v>
      </c>
      <c r="B2421" s="1">
        <v>109</v>
      </c>
      <c r="C2421" s="2">
        <v>44634.595011574071</v>
      </c>
      <c r="D2421" s="1" t="s">
        <v>10</v>
      </c>
      <c r="E2421" s="1" t="s">
        <v>15</v>
      </c>
      <c r="F2421" s="1" t="s">
        <v>119</v>
      </c>
      <c r="G2421" s="1" t="s">
        <v>143</v>
      </c>
      <c r="M2421" s="6">
        <f t="shared" si="74"/>
        <v>44635</v>
      </c>
      <c r="N2421" s="7">
        <f t="shared" si="75"/>
        <v>44634.595011574071</v>
      </c>
      <c r="O2421" s="7"/>
      <c r="P2421" s="7"/>
    </row>
    <row r="2422" spans="1:16" x14ac:dyDescent="0.3">
      <c r="A2422" s="1" t="s">
        <v>7</v>
      </c>
      <c r="B2422" s="1">
        <v>106</v>
      </c>
      <c r="C2422" s="2">
        <v>44634.595127314817</v>
      </c>
      <c r="D2422" s="1" t="s">
        <v>10</v>
      </c>
      <c r="E2422" s="1" t="s">
        <v>15</v>
      </c>
      <c r="F2422" s="1" t="s">
        <v>119</v>
      </c>
      <c r="G2422" s="1" t="s">
        <v>143</v>
      </c>
      <c r="M2422" s="6">
        <f t="shared" si="74"/>
        <v>44635</v>
      </c>
      <c r="N2422" s="7">
        <f t="shared" si="75"/>
        <v>44634.595127314817</v>
      </c>
      <c r="O2422" s="7"/>
      <c r="P2422" s="7"/>
    </row>
    <row r="2423" spans="1:16" x14ac:dyDescent="0.3">
      <c r="A2423" s="1" t="s">
        <v>7</v>
      </c>
      <c r="B2423" s="1">
        <v>108</v>
      </c>
      <c r="C2423" s="2">
        <v>44634.595821759256</v>
      </c>
      <c r="D2423" s="1" t="s">
        <v>10</v>
      </c>
      <c r="E2423" s="1" t="s">
        <v>15</v>
      </c>
      <c r="F2423" s="1" t="s">
        <v>119</v>
      </c>
      <c r="G2423" s="1" t="s">
        <v>143</v>
      </c>
      <c r="M2423" s="6">
        <f t="shared" si="74"/>
        <v>44635</v>
      </c>
      <c r="N2423" s="7">
        <f t="shared" si="75"/>
        <v>44634.595821759256</v>
      </c>
      <c r="O2423" s="7"/>
      <c r="P2423" s="7"/>
    </row>
    <row r="2424" spans="1:16" x14ac:dyDescent="0.3">
      <c r="A2424" s="1" t="s">
        <v>7</v>
      </c>
      <c r="B2424" s="1">
        <v>115</v>
      </c>
      <c r="C2424" s="2">
        <v>44634.596516203703</v>
      </c>
      <c r="D2424" s="1" t="s">
        <v>10</v>
      </c>
      <c r="E2424" s="1" t="s">
        <v>15</v>
      </c>
      <c r="F2424" s="1" t="s">
        <v>119</v>
      </c>
      <c r="G2424" s="1" t="s">
        <v>143</v>
      </c>
      <c r="M2424" s="6">
        <f t="shared" si="74"/>
        <v>44635</v>
      </c>
      <c r="N2424" s="7">
        <f t="shared" si="75"/>
        <v>44634.596516203703</v>
      </c>
      <c r="O2424" s="7"/>
      <c r="P2424" s="7"/>
    </row>
    <row r="2425" spans="1:16" x14ac:dyDescent="0.3">
      <c r="A2425" s="1" t="s">
        <v>7</v>
      </c>
      <c r="B2425" s="1">
        <v>113</v>
      </c>
      <c r="C2425" s="2">
        <v>44634.597210648149</v>
      </c>
      <c r="D2425" s="1" t="s">
        <v>10</v>
      </c>
      <c r="E2425" s="1" t="s">
        <v>15</v>
      </c>
      <c r="F2425" s="1" t="s">
        <v>119</v>
      </c>
      <c r="G2425" s="1" t="s">
        <v>143</v>
      </c>
      <c r="M2425" s="6">
        <f t="shared" si="74"/>
        <v>44635</v>
      </c>
      <c r="N2425" s="7">
        <f t="shared" si="75"/>
        <v>44634.597210648149</v>
      </c>
      <c r="O2425" s="7"/>
      <c r="P2425" s="7"/>
    </row>
    <row r="2426" spans="1:16" x14ac:dyDescent="0.3">
      <c r="A2426" s="1" t="s">
        <v>7</v>
      </c>
      <c r="B2426" s="1">
        <v>112</v>
      </c>
      <c r="C2426" s="2">
        <v>44634.597905092596</v>
      </c>
      <c r="D2426" s="1" t="s">
        <v>10</v>
      </c>
      <c r="E2426" s="1" t="s">
        <v>15</v>
      </c>
      <c r="F2426" s="1" t="s">
        <v>119</v>
      </c>
      <c r="G2426" s="1" t="s">
        <v>143</v>
      </c>
      <c r="M2426" s="6">
        <f t="shared" si="74"/>
        <v>44635</v>
      </c>
      <c r="N2426" s="7">
        <f t="shared" si="75"/>
        <v>44634.597905092596</v>
      </c>
      <c r="O2426" s="7"/>
      <c r="P2426" s="7"/>
    </row>
    <row r="2427" spans="1:16" x14ac:dyDescent="0.3">
      <c r="A2427" s="1" t="s">
        <v>7</v>
      </c>
      <c r="B2427" s="1">
        <v>112</v>
      </c>
      <c r="C2427" s="2">
        <v>44634.598599537036</v>
      </c>
      <c r="D2427" s="1" t="s">
        <v>10</v>
      </c>
      <c r="E2427" s="1" t="s">
        <v>15</v>
      </c>
      <c r="F2427" s="1" t="s">
        <v>119</v>
      </c>
      <c r="G2427" s="1" t="s">
        <v>143</v>
      </c>
      <c r="M2427" s="6">
        <f t="shared" si="74"/>
        <v>44635</v>
      </c>
      <c r="N2427" s="7">
        <f t="shared" si="75"/>
        <v>44634.598599537036</v>
      </c>
      <c r="O2427" s="7"/>
      <c r="P2427" s="7"/>
    </row>
    <row r="2428" spans="1:16" x14ac:dyDescent="0.3">
      <c r="A2428" s="1" t="s">
        <v>7</v>
      </c>
      <c r="B2428" s="1">
        <v>114</v>
      </c>
      <c r="C2428" s="2">
        <v>44634.599293981482</v>
      </c>
      <c r="D2428" s="1" t="s">
        <v>10</v>
      </c>
      <c r="E2428" s="1" t="s">
        <v>15</v>
      </c>
      <c r="F2428" s="1" t="s">
        <v>119</v>
      </c>
      <c r="G2428" s="1" t="s">
        <v>143</v>
      </c>
      <c r="M2428" s="6">
        <f t="shared" si="74"/>
        <v>44635</v>
      </c>
      <c r="N2428" s="7">
        <f t="shared" si="75"/>
        <v>44634.599293981482</v>
      </c>
      <c r="O2428" s="7"/>
      <c r="P2428" s="7"/>
    </row>
    <row r="2429" spans="1:16" x14ac:dyDescent="0.3">
      <c r="A2429" s="1" t="s">
        <v>7</v>
      </c>
      <c r="B2429" s="1">
        <v>107</v>
      </c>
      <c r="C2429" s="2">
        <v>44634.599664351852</v>
      </c>
      <c r="D2429" s="1" t="s">
        <v>10</v>
      </c>
      <c r="E2429" s="1" t="s">
        <v>15</v>
      </c>
      <c r="F2429" s="1" t="s">
        <v>119</v>
      </c>
      <c r="G2429" s="1" t="s">
        <v>143</v>
      </c>
      <c r="M2429" s="6">
        <f t="shared" si="74"/>
        <v>44635</v>
      </c>
      <c r="N2429" s="7">
        <f t="shared" si="75"/>
        <v>44634.599664351852</v>
      </c>
      <c r="O2429" s="7"/>
      <c r="P2429" s="7"/>
    </row>
    <row r="2430" spans="1:16" x14ac:dyDescent="0.3">
      <c r="A2430" s="1" t="s">
        <v>7</v>
      </c>
      <c r="B2430" s="1">
        <v>109</v>
      </c>
      <c r="C2430" s="2">
        <v>44634.599988425929</v>
      </c>
      <c r="D2430" s="1" t="s">
        <v>10</v>
      </c>
      <c r="E2430" s="1" t="s">
        <v>15</v>
      </c>
      <c r="F2430" s="1" t="s">
        <v>119</v>
      </c>
      <c r="G2430" s="1" t="s">
        <v>143</v>
      </c>
      <c r="M2430" s="6">
        <f t="shared" si="74"/>
        <v>44635</v>
      </c>
      <c r="N2430" s="7">
        <f t="shared" si="75"/>
        <v>44634.599988425929</v>
      </c>
      <c r="O2430" s="7"/>
      <c r="P2430" s="7"/>
    </row>
    <row r="2431" spans="1:16" x14ac:dyDescent="0.3">
      <c r="A2431" s="1" t="s">
        <v>7</v>
      </c>
      <c r="B2431" s="1">
        <v>109</v>
      </c>
      <c r="C2431" s="2">
        <v>44634.600624999999</v>
      </c>
      <c r="D2431" s="1" t="s">
        <v>10</v>
      </c>
      <c r="E2431" s="1" t="s">
        <v>15</v>
      </c>
      <c r="F2431" s="1" t="s">
        <v>119</v>
      </c>
      <c r="G2431" s="1" t="s">
        <v>143</v>
      </c>
      <c r="M2431" s="6">
        <f t="shared" si="74"/>
        <v>44635</v>
      </c>
      <c r="N2431" s="7">
        <f t="shared" si="75"/>
        <v>44634.600624999999</v>
      </c>
      <c r="O2431" s="7"/>
      <c r="P2431" s="7"/>
    </row>
    <row r="2432" spans="1:16" x14ac:dyDescent="0.3">
      <c r="A2432" s="1" t="s">
        <v>7</v>
      </c>
      <c r="B2432" s="1">
        <v>107</v>
      </c>
      <c r="C2432" s="2">
        <v>44634.600682870368</v>
      </c>
      <c r="D2432" s="1" t="s">
        <v>10</v>
      </c>
      <c r="E2432" s="1" t="s">
        <v>15</v>
      </c>
      <c r="F2432" s="1" t="s">
        <v>119</v>
      </c>
      <c r="G2432" s="1" t="s">
        <v>143</v>
      </c>
      <c r="M2432" s="6">
        <f t="shared" si="74"/>
        <v>44635</v>
      </c>
      <c r="N2432" s="7">
        <f t="shared" si="75"/>
        <v>44634.600682870368</v>
      </c>
      <c r="O2432" s="7"/>
      <c r="P2432" s="7"/>
    </row>
    <row r="2433" spans="1:16" x14ac:dyDescent="0.3">
      <c r="A2433" s="1" t="s">
        <v>7</v>
      </c>
      <c r="B2433" s="1">
        <v>108</v>
      </c>
      <c r="C2433" s="2">
        <v>44634.601377314815</v>
      </c>
      <c r="D2433" s="1" t="s">
        <v>10</v>
      </c>
      <c r="E2433" s="1" t="s">
        <v>15</v>
      </c>
      <c r="F2433" s="1" t="s">
        <v>119</v>
      </c>
      <c r="G2433" s="1" t="s">
        <v>143</v>
      </c>
      <c r="M2433" s="6">
        <f t="shared" si="74"/>
        <v>44635</v>
      </c>
      <c r="N2433" s="7">
        <f t="shared" si="75"/>
        <v>44634.601377314815</v>
      </c>
      <c r="O2433" s="7"/>
      <c r="P2433" s="7"/>
    </row>
    <row r="2434" spans="1:16" x14ac:dyDescent="0.3">
      <c r="A2434" s="1" t="s">
        <v>7</v>
      </c>
      <c r="B2434" s="1">
        <v>107</v>
      </c>
      <c r="C2434" s="2">
        <v>44634.602071759262</v>
      </c>
      <c r="D2434" s="1" t="s">
        <v>10</v>
      </c>
      <c r="E2434" s="1" t="s">
        <v>15</v>
      </c>
      <c r="F2434" s="1" t="s">
        <v>119</v>
      </c>
      <c r="G2434" s="1" t="s">
        <v>143</v>
      </c>
      <c r="M2434" s="6">
        <f t="shared" si="74"/>
        <v>44635</v>
      </c>
      <c r="N2434" s="7">
        <f t="shared" si="75"/>
        <v>44634.602071759262</v>
      </c>
      <c r="O2434" s="7"/>
      <c r="P2434" s="7"/>
    </row>
    <row r="2435" spans="1:16" x14ac:dyDescent="0.3">
      <c r="A2435" s="1" t="s">
        <v>7</v>
      </c>
      <c r="B2435" s="1">
        <v>112</v>
      </c>
      <c r="C2435" s="2">
        <v>44634.602766203701</v>
      </c>
      <c r="D2435" s="1" t="s">
        <v>10</v>
      </c>
      <c r="E2435" s="1" t="s">
        <v>15</v>
      </c>
      <c r="F2435" s="1" t="s">
        <v>119</v>
      </c>
      <c r="G2435" s="1" t="s">
        <v>143</v>
      </c>
      <c r="M2435" s="6">
        <f t="shared" ref="M2435:M2498" si="76">VALUE(TEXT(C2435,0))</f>
        <v>44635</v>
      </c>
      <c r="N2435" s="7">
        <f t="shared" ref="N2435:N2498" si="77">C2435</f>
        <v>44634.602766203701</v>
      </c>
      <c r="O2435" s="7"/>
      <c r="P2435" s="7"/>
    </row>
    <row r="2436" spans="1:16" x14ac:dyDescent="0.3">
      <c r="A2436" s="1" t="s">
        <v>7</v>
      </c>
      <c r="B2436" s="1">
        <v>109</v>
      </c>
      <c r="C2436" s="2">
        <v>44634.603460648148</v>
      </c>
      <c r="D2436" s="1" t="s">
        <v>10</v>
      </c>
      <c r="E2436" s="1" t="s">
        <v>15</v>
      </c>
      <c r="F2436" s="1" t="s">
        <v>119</v>
      </c>
      <c r="G2436" s="1" t="s">
        <v>143</v>
      </c>
      <c r="M2436" s="6">
        <f t="shared" si="76"/>
        <v>44635</v>
      </c>
      <c r="N2436" s="7">
        <f t="shared" si="77"/>
        <v>44634.603460648148</v>
      </c>
      <c r="O2436" s="7"/>
      <c r="P2436" s="7"/>
    </row>
    <row r="2437" spans="1:16" x14ac:dyDescent="0.3">
      <c r="A2437" s="1" t="s">
        <v>7</v>
      </c>
      <c r="B2437" s="1">
        <v>113</v>
      </c>
      <c r="C2437" s="2">
        <v>44634.604155092595</v>
      </c>
      <c r="D2437" s="1" t="s">
        <v>10</v>
      </c>
      <c r="E2437" s="1" t="s">
        <v>15</v>
      </c>
      <c r="F2437" s="1" t="s">
        <v>119</v>
      </c>
      <c r="G2437" s="1" t="s">
        <v>143</v>
      </c>
      <c r="M2437" s="6">
        <f t="shared" si="76"/>
        <v>44635</v>
      </c>
      <c r="N2437" s="7">
        <f t="shared" si="77"/>
        <v>44634.604155092595</v>
      </c>
      <c r="O2437" s="7"/>
      <c r="P2437" s="7"/>
    </row>
    <row r="2438" spans="1:16" x14ac:dyDescent="0.3">
      <c r="A2438" s="1" t="s">
        <v>7</v>
      </c>
      <c r="B2438" s="1">
        <v>108</v>
      </c>
      <c r="C2438" s="2">
        <v>44634.60465277778</v>
      </c>
      <c r="D2438" s="1" t="s">
        <v>10</v>
      </c>
      <c r="E2438" s="1" t="s">
        <v>15</v>
      </c>
      <c r="F2438" s="1" t="s">
        <v>119</v>
      </c>
      <c r="G2438" s="1" t="s">
        <v>143</v>
      </c>
      <c r="M2438" s="6">
        <f t="shared" si="76"/>
        <v>44635</v>
      </c>
      <c r="N2438" s="7">
        <f t="shared" si="77"/>
        <v>44634.60465277778</v>
      </c>
      <c r="O2438" s="7"/>
      <c r="P2438" s="7"/>
    </row>
    <row r="2439" spans="1:16" x14ac:dyDescent="0.3">
      <c r="A2439" s="1" t="s">
        <v>7</v>
      </c>
      <c r="B2439" s="1">
        <v>109</v>
      </c>
      <c r="C2439" s="2">
        <v>44634.604780092595</v>
      </c>
      <c r="D2439" s="1" t="s">
        <v>10</v>
      </c>
      <c r="E2439" s="1" t="s">
        <v>15</v>
      </c>
      <c r="F2439" s="1" t="s">
        <v>119</v>
      </c>
      <c r="G2439" s="1" t="s">
        <v>143</v>
      </c>
      <c r="M2439" s="6">
        <f t="shared" si="76"/>
        <v>44635</v>
      </c>
      <c r="N2439" s="7">
        <f t="shared" si="77"/>
        <v>44634.604780092595</v>
      </c>
      <c r="O2439" s="7"/>
      <c r="P2439" s="7"/>
    </row>
    <row r="2440" spans="1:16" x14ac:dyDescent="0.3">
      <c r="A2440" s="1" t="s">
        <v>7</v>
      </c>
      <c r="B2440" s="1">
        <v>108</v>
      </c>
      <c r="C2440" s="2">
        <v>44634.604849537034</v>
      </c>
      <c r="D2440" s="1" t="s">
        <v>10</v>
      </c>
      <c r="E2440" s="1" t="s">
        <v>15</v>
      </c>
      <c r="F2440" s="1" t="s">
        <v>119</v>
      </c>
      <c r="G2440" s="1" t="s">
        <v>143</v>
      </c>
      <c r="M2440" s="6">
        <f t="shared" si="76"/>
        <v>44635</v>
      </c>
      <c r="N2440" s="7">
        <f t="shared" si="77"/>
        <v>44634.604849537034</v>
      </c>
      <c r="O2440" s="7"/>
      <c r="P2440" s="7"/>
    </row>
    <row r="2441" spans="1:16" x14ac:dyDescent="0.3">
      <c r="A2441" s="1" t="s">
        <v>7</v>
      </c>
      <c r="B2441" s="1">
        <v>119</v>
      </c>
      <c r="C2441" s="2">
        <v>44634.605543981481</v>
      </c>
      <c r="D2441" s="1" t="s">
        <v>10</v>
      </c>
      <c r="E2441" s="1" t="s">
        <v>15</v>
      </c>
      <c r="F2441" s="1" t="s">
        <v>119</v>
      </c>
      <c r="G2441" s="1" t="s">
        <v>143</v>
      </c>
      <c r="M2441" s="6">
        <f t="shared" si="76"/>
        <v>44635</v>
      </c>
      <c r="N2441" s="7">
        <f t="shared" si="77"/>
        <v>44634.605543981481</v>
      </c>
      <c r="O2441" s="7"/>
      <c r="P2441" s="7"/>
    </row>
    <row r="2442" spans="1:16" x14ac:dyDescent="0.3">
      <c r="A2442" s="1" t="s">
        <v>7</v>
      </c>
      <c r="B2442" s="1">
        <v>124</v>
      </c>
      <c r="C2442" s="2">
        <v>44634.605624999997</v>
      </c>
      <c r="D2442" s="1" t="s">
        <v>10</v>
      </c>
      <c r="E2442" s="1" t="s">
        <v>15</v>
      </c>
      <c r="F2442" s="1" t="s">
        <v>119</v>
      </c>
      <c r="G2442" s="1" t="s">
        <v>143</v>
      </c>
      <c r="M2442" s="6">
        <f t="shared" si="76"/>
        <v>44635</v>
      </c>
      <c r="N2442" s="7">
        <f t="shared" si="77"/>
        <v>44634.605624999997</v>
      </c>
      <c r="O2442" s="7"/>
      <c r="P2442" s="7"/>
    </row>
    <row r="2443" spans="1:16" x14ac:dyDescent="0.3">
      <c r="A2443" s="1" t="s">
        <v>7</v>
      </c>
      <c r="B2443" s="1">
        <v>117</v>
      </c>
      <c r="C2443" s="2">
        <v>44634.606238425928</v>
      </c>
      <c r="D2443" s="1" t="s">
        <v>10</v>
      </c>
      <c r="E2443" s="1" t="s">
        <v>15</v>
      </c>
      <c r="F2443" s="1" t="s">
        <v>119</v>
      </c>
      <c r="G2443" s="1" t="s">
        <v>143</v>
      </c>
      <c r="M2443" s="6">
        <f t="shared" si="76"/>
        <v>44635</v>
      </c>
      <c r="N2443" s="7">
        <f t="shared" si="77"/>
        <v>44634.606238425928</v>
      </c>
      <c r="O2443" s="7"/>
      <c r="P2443" s="7"/>
    </row>
    <row r="2444" spans="1:16" x14ac:dyDescent="0.3">
      <c r="A2444" s="1" t="s">
        <v>7</v>
      </c>
      <c r="B2444" s="1">
        <v>119</v>
      </c>
      <c r="C2444" s="2">
        <v>44634.606932870367</v>
      </c>
      <c r="D2444" s="1" t="s">
        <v>10</v>
      </c>
      <c r="E2444" s="1" t="s">
        <v>15</v>
      </c>
      <c r="F2444" s="1" t="s">
        <v>119</v>
      </c>
      <c r="G2444" s="1" t="s">
        <v>143</v>
      </c>
      <c r="M2444" s="6">
        <f t="shared" si="76"/>
        <v>44635</v>
      </c>
      <c r="N2444" s="7">
        <f t="shared" si="77"/>
        <v>44634.606932870367</v>
      </c>
      <c r="O2444" s="7"/>
      <c r="P2444" s="7"/>
    </row>
    <row r="2445" spans="1:16" x14ac:dyDescent="0.3">
      <c r="A2445" s="1" t="s">
        <v>7</v>
      </c>
      <c r="B2445" s="1">
        <v>123</v>
      </c>
      <c r="C2445" s="2">
        <v>44634.607627314814</v>
      </c>
      <c r="D2445" s="1" t="s">
        <v>10</v>
      </c>
      <c r="E2445" s="1" t="s">
        <v>15</v>
      </c>
      <c r="F2445" s="1" t="s">
        <v>119</v>
      </c>
      <c r="G2445" s="1" t="s">
        <v>143</v>
      </c>
      <c r="M2445" s="6">
        <f t="shared" si="76"/>
        <v>44635</v>
      </c>
      <c r="N2445" s="7">
        <f t="shared" si="77"/>
        <v>44634.607627314814</v>
      </c>
      <c r="O2445" s="7"/>
      <c r="P2445" s="7"/>
    </row>
    <row r="2446" spans="1:16" x14ac:dyDescent="0.3">
      <c r="A2446" s="1" t="s">
        <v>7</v>
      </c>
      <c r="B2446" s="1">
        <v>118</v>
      </c>
      <c r="C2446" s="2">
        <v>44634.60832175926</v>
      </c>
      <c r="D2446" s="1" t="s">
        <v>10</v>
      </c>
      <c r="E2446" s="1" t="s">
        <v>15</v>
      </c>
      <c r="F2446" s="1" t="s">
        <v>119</v>
      </c>
      <c r="G2446" s="1" t="s">
        <v>143</v>
      </c>
      <c r="M2446" s="6">
        <f t="shared" si="76"/>
        <v>44635</v>
      </c>
      <c r="N2446" s="7">
        <f t="shared" si="77"/>
        <v>44634.60832175926</v>
      </c>
      <c r="O2446" s="7"/>
      <c r="P2446" s="7"/>
    </row>
    <row r="2447" spans="1:16" x14ac:dyDescent="0.3">
      <c r="A2447" s="1" t="s">
        <v>7</v>
      </c>
      <c r="B2447" s="1">
        <v>115</v>
      </c>
      <c r="C2447" s="2">
        <v>44634.608738425923</v>
      </c>
      <c r="D2447" s="1" t="s">
        <v>10</v>
      </c>
      <c r="E2447" s="1" t="s">
        <v>15</v>
      </c>
      <c r="F2447" s="1" t="s">
        <v>119</v>
      </c>
      <c r="G2447" s="1" t="s">
        <v>143</v>
      </c>
      <c r="M2447" s="6">
        <f t="shared" si="76"/>
        <v>44635</v>
      </c>
      <c r="N2447" s="7">
        <f t="shared" si="77"/>
        <v>44634.608738425923</v>
      </c>
      <c r="O2447" s="7"/>
      <c r="P2447" s="7"/>
    </row>
    <row r="2448" spans="1:16" x14ac:dyDescent="0.3">
      <c r="A2448" s="1" t="s">
        <v>7</v>
      </c>
      <c r="B2448" s="1">
        <v>115</v>
      </c>
      <c r="C2448" s="2">
        <v>44634.609016203707</v>
      </c>
      <c r="D2448" s="1" t="s">
        <v>10</v>
      </c>
      <c r="E2448" s="1" t="s">
        <v>15</v>
      </c>
      <c r="F2448" s="1" t="s">
        <v>119</v>
      </c>
      <c r="G2448" s="1" t="s">
        <v>143</v>
      </c>
      <c r="M2448" s="6">
        <f t="shared" si="76"/>
        <v>44635</v>
      </c>
      <c r="N2448" s="7">
        <f t="shared" si="77"/>
        <v>44634.609016203707</v>
      </c>
      <c r="O2448" s="7"/>
      <c r="P2448" s="7"/>
    </row>
    <row r="2449" spans="1:16" x14ac:dyDescent="0.3">
      <c r="A2449" s="1" t="s">
        <v>7</v>
      </c>
      <c r="B2449" s="1">
        <v>126</v>
      </c>
      <c r="C2449" s="2">
        <v>44634.609317129631</v>
      </c>
      <c r="D2449" s="1" t="s">
        <v>10</v>
      </c>
      <c r="E2449" s="1" t="s">
        <v>15</v>
      </c>
      <c r="F2449" s="1" t="s">
        <v>119</v>
      </c>
      <c r="G2449" s="1" t="s">
        <v>143</v>
      </c>
      <c r="M2449" s="6">
        <f t="shared" si="76"/>
        <v>44635</v>
      </c>
      <c r="N2449" s="7">
        <f t="shared" si="77"/>
        <v>44634.609317129631</v>
      </c>
      <c r="O2449" s="7"/>
      <c r="P2449" s="7"/>
    </row>
    <row r="2450" spans="1:16" x14ac:dyDescent="0.3">
      <c r="A2450" s="1" t="s">
        <v>7</v>
      </c>
      <c r="B2450" s="1">
        <v>120</v>
      </c>
      <c r="C2450" s="2">
        <v>44634.609710648147</v>
      </c>
      <c r="D2450" s="1" t="s">
        <v>10</v>
      </c>
      <c r="E2450" s="1" t="s">
        <v>15</v>
      </c>
      <c r="F2450" s="1" t="s">
        <v>119</v>
      </c>
      <c r="G2450" s="1" t="s">
        <v>143</v>
      </c>
      <c r="M2450" s="6">
        <f t="shared" si="76"/>
        <v>44635</v>
      </c>
      <c r="N2450" s="7">
        <f t="shared" si="77"/>
        <v>44634.609710648147</v>
      </c>
      <c r="O2450" s="7"/>
      <c r="P2450" s="7"/>
    </row>
    <row r="2451" spans="1:16" x14ac:dyDescent="0.3">
      <c r="A2451" s="1" t="s">
        <v>7</v>
      </c>
      <c r="B2451" s="1">
        <v>108</v>
      </c>
      <c r="C2451" s="2">
        <v>44634.610405092593</v>
      </c>
      <c r="D2451" s="1" t="s">
        <v>10</v>
      </c>
      <c r="E2451" s="1" t="s">
        <v>15</v>
      </c>
      <c r="F2451" s="1" t="s">
        <v>119</v>
      </c>
      <c r="G2451" s="1" t="s">
        <v>143</v>
      </c>
      <c r="M2451" s="6">
        <f t="shared" si="76"/>
        <v>44635</v>
      </c>
      <c r="N2451" s="7">
        <f t="shared" si="77"/>
        <v>44634.610405092593</v>
      </c>
      <c r="O2451" s="7"/>
      <c r="P2451" s="7"/>
    </row>
    <row r="2452" spans="1:16" x14ac:dyDescent="0.3">
      <c r="A2452" s="1" t="s">
        <v>7</v>
      </c>
      <c r="B2452" s="1">
        <v>98</v>
      </c>
      <c r="C2452" s="2">
        <v>44634.61109953704</v>
      </c>
      <c r="D2452" s="1" t="s">
        <v>10</v>
      </c>
      <c r="E2452" s="1" t="s">
        <v>15</v>
      </c>
      <c r="F2452" s="1" t="s">
        <v>119</v>
      </c>
      <c r="G2452" s="1" t="s">
        <v>143</v>
      </c>
      <c r="M2452" s="6">
        <f t="shared" si="76"/>
        <v>44635</v>
      </c>
      <c r="N2452" s="7">
        <f t="shared" si="77"/>
        <v>44634.61109953704</v>
      </c>
      <c r="O2452" s="7"/>
      <c r="P2452" s="7"/>
    </row>
    <row r="2453" spans="1:16" x14ac:dyDescent="0.3">
      <c r="A2453" s="1" t="s">
        <v>7</v>
      </c>
      <c r="B2453" s="1">
        <v>107</v>
      </c>
      <c r="C2453" s="2">
        <v>44634.611539351848</v>
      </c>
      <c r="D2453" s="1" t="s">
        <v>10</v>
      </c>
      <c r="E2453" s="1" t="s">
        <v>15</v>
      </c>
      <c r="F2453" s="1" t="s">
        <v>119</v>
      </c>
      <c r="G2453" s="1" t="s">
        <v>143</v>
      </c>
      <c r="M2453" s="6">
        <f t="shared" si="76"/>
        <v>44635</v>
      </c>
      <c r="N2453" s="7">
        <f t="shared" si="77"/>
        <v>44634.611539351848</v>
      </c>
      <c r="O2453" s="7"/>
      <c r="P2453" s="7"/>
    </row>
    <row r="2454" spans="1:16" x14ac:dyDescent="0.3">
      <c r="A2454" s="1" t="s">
        <v>7</v>
      </c>
      <c r="B2454" s="1">
        <v>101</v>
      </c>
      <c r="C2454" s="2">
        <v>44634.611793981479</v>
      </c>
      <c r="D2454" s="1" t="s">
        <v>10</v>
      </c>
      <c r="E2454" s="1" t="s">
        <v>15</v>
      </c>
      <c r="F2454" s="1" t="s">
        <v>119</v>
      </c>
      <c r="G2454" s="1" t="s">
        <v>143</v>
      </c>
      <c r="M2454" s="6">
        <f t="shared" si="76"/>
        <v>44635</v>
      </c>
      <c r="N2454" s="7">
        <f t="shared" si="77"/>
        <v>44634.611793981479</v>
      </c>
      <c r="O2454" s="7"/>
      <c r="P2454" s="7"/>
    </row>
    <row r="2455" spans="1:16" x14ac:dyDescent="0.3">
      <c r="A2455" s="1" t="s">
        <v>7</v>
      </c>
      <c r="B2455" s="1">
        <v>106</v>
      </c>
      <c r="C2455" s="2">
        <v>44634.612488425926</v>
      </c>
      <c r="D2455" s="1" t="s">
        <v>10</v>
      </c>
      <c r="E2455" s="1" t="s">
        <v>15</v>
      </c>
      <c r="F2455" s="1" t="s">
        <v>119</v>
      </c>
      <c r="G2455" s="1" t="s">
        <v>143</v>
      </c>
      <c r="M2455" s="6">
        <f t="shared" si="76"/>
        <v>44635</v>
      </c>
      <c r="N2455" s="7">
        <f t="shared" si="77"/>
        <v>44634.612488425926</v>
      </c>
      <c r="O2455" s="7"/>
      <c r="P2455" s="7"/>
    </row>
    <row r="2456" spans="1:16" x14ac:dyDescent="0.3">
      <c r="A2456" s="1" t="s">
        <v>7</v>
      </c>
      <c r="B2456" s="1">
        <v>104</v>
      </c>
      <c r="C2456" s="2">
        <v>44634.612523148149</v>
      </c>
      <c r="D2456" s="1" t="s">
        <v>10</v>
      </c>
      <c r="E2456" s="1" t="s">
        <v>15</v>
      </c>
      <c r="F2456" s="1" t="s">
        <v>119</v>
      </c>
      <c r="G2456" s="1" t="s">
        <v>143</v>
      </c>
      <c r="M2456" s="6">
        <f t="shared" si="76"/>
        <v>44635</v>
      </c>
      <c r="N2456" s="7">
        <f t="shared" si="77"/>
        <v>44634.612523148149</v>
      </c>
      <c r="O2456" s="7"/>
      <c r="P2456" s="7"/>
    </row>
    <row r="2457" spans="1:16" x14ac:dyDescent="0.3">
      <c r="A2457" s="1" t="s">
        <v>7</v>
      </c>
      <c r="B2457" s="1">
        <v>100</v>
      </c>
      <c r="C2457" s="2">
        <v>44634.613182870373</v>
      </c>
      <c r="D2457" s="1" t="s">
        <v>10</v>
      </c>
      <c r="E2457" s="1" t="s">
        <v>15</v>
      </c>
      <c r="F2457" s="1" t="s">
        <v>119</v>
      </c>
      <c r="G2457" s="1" t="s">
        <v>143</v>
      </c>
      <c r="M2457" s="6">
        <f t="shared" si="76"/>
        <v>44635</v>
      </c>
      <c r="N2457" s="7">
        <f t="shared" si="77"/>
        <v>44634.613182870373</v>
      </c>
      <c r="O2457" s="7"/>
      <c r="P2457" s="7"/>
    </row>
    <row r="2458" spans="1:16" x14ac:dyDescent="0.3">
      <c r="A2458" s="1" t="s">
        <v>7</v>
      </c>
      <c r="B2458" s="1">
        <v>102</v>
      </c>
      <c r="C2458" s="2">
        <v>44634.614571759259</v>
      </c>
      <c r="D2458" s="1" t="s">
        <v>10</v>
      </c>
      <c r="E2458" s="1" t="s">
        <v>15</v>
      </c>
      <c r="F2458" s="1" t="s">
        <v>119</v>
      </c>
      <c r="G2458" s="1" t="s">
        <v>143</v>
      </c>
      <c r="M2458" s="6">
        <f t="shared" si="76"/>
        <v>44635</v>
      </c>
      <c r="N2458" s="7">
        <f t="shared" si="77"/>
        <v>44634.614571759259</v>
      </c>
      <c r="O2458" s="7"/>
      <c r="P2458" s="7"/>
    </row>
    <row r="2459" spans="1:16" x14ac:dyDescent="0.3">
      <c r="A2459" s="1" t="s">
        <v>7</v>
      </c>
      <c r="B2459" s="1">
        <v>105</v>
      </c>
      <c r="C2459" s="2">
        <v>44634.614884259259</v>
      </c>
      <c r="D2459" s="1" t="s">
        <v>10</v>
      </c>
      <c r="E2459" s="1" t="s">
        <v>15</v>
      </c>
      <c r="F2459" s="1" t="s">
        <v>119</v>
      </c>
      <c r="G2459" s="1" t="s">
        <v>143</v>
      </c>
      <c r="M2459" s="6">
        <f t="shared" si="76"/>
        <v>44635</v>
      </c>
      <c r="N2459" s="7">
        <f t="shared" si="77"/>
        <v>44634.614884259259</v>
      </c>
      <c r="O2459" s="7"/>
      <c r="P2459" s="7"/>
    </row>
    <row r="2460" spans="1:16" x14ac:dyDescent="0.3">
      <c r="A2460" s="1" t="s">
        <v>7</v>
      </c>
      <c r="B2460" s="1">
        <v>108</v>
      </c>
      <c r="C2460" s="2">
        <v>44634.615266203706</v>
      </c>
      <c r="D2460" s="1" t="s">
        <v>10</v>
      </c>
      <c r="E2460" s="1" t="s">
        <v>15</v>
      </c>
      <c r="F2460" s="1" t="s">
        <v>119</v>
      </c>
      <c r="G2460" s="1" t="s">
        <v>143</v>
      </c>
      <c r="M2460" s="6">
        <f t="shared" si="76"/>
        <v>44635</v>
      </c>
      <c r="N2460" s="7">
        <f t="shared" si="77"/>
        <v>44634.615266203706</v>
      </c>
      <c r="O2460" s="7"/>
      <c r="P2460" s="7"/>
    </row>
    <row r="2461" spans="1:16" x14ac:dyDescent="0.3">
      <c r="A2461" s="1" t="s">
        <v>7</v>
      </c>
      <c r="B2461" s="1">
        <v>111</v>
      </c>
      <c r="C2461" s="2">
        <v>44634.615960648145</v>
      </c>
      <c r="D2461" s="1" t="s">
        <v>10</v>
      </c>
      <c r="E2461" s="1" t="s">
        <v>15</v>
      </c>
      <c r="F2461" s="1" t="s">
        <v>119</v>
      </c>
      <c r="G2461" s="1" t="s">
        <v>143</v>
      </c>
      <c r="M2461" s="6">
        <f t="shared" si="76"/>
        <v>44635</v>
      </c>
      <c r="N2461" s="7">
        <f t="shared" si="77"/>
        <v>44634.615960648145</v>
      </c>
      <c r="O2461" s="7"/>
      <c r="P2461" s="7"/>
    </row>
    <row r="2462" spans="1:16" x14ac:dyDescent="0.3">
      <c r="A2462" s="1" t="s">
        <v>7</v>
      </c>
      <c r="B2462" s="1">
        <v>121</v>
      </c>
      <c r="C2462" s="2">
        <v>44634.616655092592</v>
      </c>
      <c r="D2462" s="1" t="s">
        <v>10</v>
      </c>
      <c r="E2462" s="1" t="s">
        <v>15</v>
      </c>
      <c r="F2462" s="1" t="s">
        <v>119</v>
      </c>
      <c r="G2462" s="1" t="s">
        <v>143</v>
      </c>
      <c r="M2462" s="6">
        <f t="shared" si="76"/>
        <v>44635</v>
      </c>
      <c r="N2462" s="7">
        <f t="shared" si="77"/>
        <v>44634.616655092592</v>
      </c>
      <c r="O2462" s="7"/>
      <c r="P2462" s="7"/>
    </row>
    <row r="2463" spans="1:16" x14ac:dyDescent="0.3">
      <c r="A2463" s="1" t="s">
        <v>7</v>
      </c>
      <c r="B2463" s="1">
        <v>123</v>
      </c>
      <c r="C2463" s="2">
        <v>44634.617349537039</v>
      </c>
      <c r="D2463" s="1" t="s">
        <v>10</v>
      </c>
      <c r="E2463" s="1" t="s">
        <v>15</v>
      </c>
      <c r="F2463" s="1" t="s">
        <v>119</v>
      </c>
      <c r="G2463" s="1" t="s">
        <v>143</v>
      </c>
      <c r="M2463" s="6">
        <f t="shared" si="76"/>
        <v>44635</v>
      </c>
      <c r="N2463" s="7">
        <f t="shared" si="77"/>
        <v>44634.617349537039</v>
      </c>
      <c r="O2463" s="7"/>
      <c r="P2463" s="7"/>
    </row>
    <row r="2464" spans="1:16" x14ac:dyDescent="0.3">
      <c r="A2464" s="1" t="s">
        <v>7</v>
      </c>
      <c r="B2464" s="1">
        <v>115</v>
      </c>
      <c r="C2464" s="2">
        <v>44634.617372685185</v>
      </c>
      <c r="D2464" s="1" t="s">
        <v>10</v>
      </c>
      <c r="E2464" s="1" t="s">
        <v>15</v>
      </c>
      <c r="F2464" s="1" t="s">
        <v>119</v>
      </c>
      <c r="G2464" s="1" t="s">
        <v>143</v>
      </c>
      <c r="M2464" s="6">
        <f t="shared" si="76"/>
        <v>44635</v>
      </c>
      <c r="N2464" s="7">
        <f t="shared" si="77"/>
        <v>44634.617372685185</v>
      </c>
      <c r="O2464" s="7"/>
      <c r="P2464" s="7"/>
    </row>
    <row r="2465" spans="1:16" x14ac:dyDescent="0.3">
      <c r="A2465" s="1" t="s">
        <v>7</v>
      </c>
      <c r="B2465" s="1">
        <v>112</v>
      </c>
      <c r="C2465" s="2">
        <v>44634.617685185185</v>
      </c>
      <c r="D2465" s="1" t="s">
        <v>10</v>
      </c>
      <c r="E2465" s="1" t="s">
        <v>15</v>
      </c>
      <c r="F2465" s="1" t="s">
        <v>119</v>
      </c>
      <c r="G2465" s="1" t="s">
        <v>143</v>
      </c>
      <c r="M2465" s="6">
        <f t="shared" si="76"/>
        <v>44635</v>
      </c>
      <c r="N2465" s="7">
        <f t="shared" si="77"/>
        <v>44634.617685185185</v>
      </c>
      <c r="O2465" s="7"/>
      <c r="P2465" s="7"/>
    </row>
    <row r="2466" spans="1:16" x14ac:dyDescent="0.3">
      <c r="A2466" s="1" t="s">
        <v>7</v>
      </c>
      <c r="B2466" s="1">
        <v>112</v>
      </c>
      <c r="C2466" s="2">
        <v>44634.617835648147</v>
      </c>
      <c r="D2466" s="1" t="s">
        <v>10</v>
      </c>
      <c r="E2466" s="1" t="s">
        <v>15</v>
      </c>
      <c r="F2466" s="1" t="s">
        <v>119</v>
      </c>
      <c r="G2466" s="1" t="s">
        <v>143</v>
      </c>
      <c r="M2466" s="6">
        <f t="shared" si="76"/>
        <v>44635</v>
      </c>
      <c r="N2466" s="7">
        <f t="shared" si="77"/>
        <v>44634.617835648147</v>
      </c>
      <c r="O2466" s="7"/>
      <c r="P2466" s="7"/>
    </row>
    <row r="2467" spans="1:16" x14ac:dyDescent="0.3">
      <c r="A2467" s="1" t="s">
        <v>7</v>
      </c>
      <c r="B2467" s="1">
        <v>82</v>
      </c>
      <c r="C2467" s="2">
        <v>44634.624479166669</v>
      </c>
      <c r="D2467" s="1" t="s">
        <v>10</v>
      </c>
      <c r="E2467" s="1" t="s">
        <v>15</v>
      </c>
      <c r="F2467" s="1" t="s">
        <v>119</v>
      </c>
      <c r="G2467" s="1" t="s">
        <v>143</v>
      </c>
      <c r="M2467" s="6">
        <f t="shared" si="76"/>
        <v>44635</v>
      </c>
      <c r="N2467" s="7">
        <f t="shared" si="77"/>
        <v>44634.624479166669</v>
      </c>
      <c r="O2467" s="7"/>
      <c r="P2467" s="7"/>
    </row>
    <row r="2468" spans="1:16" x14ac:dyDescent="0.3">
      <c r="A2468" s="1" t="s">
        <v>7</v>
      </c>
      <c r="B2468" s="1">
        <v>90</v>
      </c>
      <c r="C2468" s="2">
        <v>44634.624861111108</v>
      </c>
      <c r="D2468" s="1" t="s">
        <v>10</v>
      </c>
      <c r="E2468" s="1" t="s">
        <v>15</v>
      </c>
      <c r="F2468" s="1" t="s">
        <v>119</v>
      </c>
      <c r="G2468" s="1" t="s">
        <v>143</v>
      </c>
      <c r="M2468" s="6">
        <f t="shared" si="76"/>
        <v>44635</v>
      </c>
      <c r="N2468" s="7">
        <f t="shared" si="77"/>
        <v>44634.624861111108</v>
      </c>
      <c r="O2468" s="7"/>
      <c r="P2468" s="7"/>
    </row>
    <row r="2469" spans="1:16" x14ac:dyDescent="0.3">
      <c r="A2469" s="1" t="s">
        <v>7</v>
      </c>
      <c r="B2469" s="1">
        <v>88</v>
      </c>
      <c r="C2469" s="2">
        <v>44634.624988425923</v>
      </c>
      <c r="D2469" s="1" t="s">
        <v>10</v>
      </c>
      <c r="E2469" s="1" t="s">
        <v>15</v>
      </c>
      <c r="F2469" s="1" t="s">
        <v>119</v>
      </c>
      <c r="G2469" s="1" t="s">
        <v>143</v>
      </c>
      <c r="M2469" s="6">
        <f t="shared" si="76"/>
        <v>44635</v>
      </c>
      <c r="N2469" s="7">
        <f t="shared" si="77"/>
        <v>44634.624988425923</v>
      </c>
      <c r="O2469" s="7"/>
      <c r="P2469" s="7"/>
    </row>
    <row r="2470" spans="1:16" x14ac:dyDescent="0.3">
      <c r="A2470" s="1" t="s">
        <v>7</v>
      </c>
      <c r="B2470" s="1">
        <v>95</v>
      </c>
      <c r="C2470" s="2">
        <v>44634.62568287037</v>
      </c>
      <c r="D2470" s="1" t="s">
        <v>10</v>
      </c>
      <c r="E2470" s="1" t="s">
        <v>15</v>
      </c>
      <c r="F2470" s="1" t="s">
        <v>119</v>
      </c>
      <c r="G2470" s="1" t="s">
        <v>143</v>
      </c>
      <c r="M2470" s="6">
        <f t="shared" si="76"/>
        <v>44635</v>
      </c>
      <c r="N2470" s="7">
        <f t="shared" si="77"/>
        <v>44634.62568287037</v>
      </c>
      <c r="O2470" s="7"/>
      <c r="P2470" s="7"/>
    </row>
    <row r="2471" spans="1:16" x14ac:dyDescent="0.3">
      <c r="A2471" s="1" t="s">
        <v>7</v>
      </c>
      <c r="B2471" s="1">
        <v>97</v>
      </c>
      <c r="C2471" s="2">
        <v>44634.626377314817</v>
      </c>
      <c r="D2471" s="1" t="s">
        <v>13</v>
      </c>
      <c r="E2471" s="1" t="s">
        <v>15</v>
      </c>
      <c r="F2471" s="1" t="s">
        <v>119</v>
      </c>
      <c r="G2471" s="1" t="s">
        <v>143</v>
      </c>
      <c r="M2471" s="6">
        <f t="shared" si="76"/>
        <v>44635</v>
      </c>
      <c r="N2471" s="7">
        <f t="shared" si="77"/>
        <v>44634.626377314817</v>
      </c>
      <c r="O2471" s="7"/>
      <c r="P2471" s="7"/>
    </row>
    <row r="2472" spans="1:16" x14ac:dyDescent="0.3">
      <c r="A2472" s="1" t="s">
        <v>7</v>
      </c>
      <c r="B2472" s="1">
        <v>98</v>
      </c>
      <c r="C2472" s="2">
        <v>44634.627071759256</v>
      </c>
      <c r="D2472" s="1" t="s">
        <v>13</v>
      </c>
      <c r="E2472" s="1" t="s">
        <v>15</v>
      </c>
      <c r="F2472" s="1" t="s">
        <v>119</v>
      </c>
      <c r="G2472" s="1" t="s">
        <v>143</v>
      </c>
      <c r="M2472" s="6">
        <f t="shared" si="76"/>
        <v>44635</v>
      </c>
      <c r="N2472" s="7">
        <f t="shared" si="77"/>
        <v>44634.627071759256</v>
      </c>
      <c r="O2472" s="7"/>
      <c r="P2472" s="7"/>
    </row>
    <row r="2473" spans="1:16" x14ac:dyDescent="0.3">
      <c r="A2473" s="1" t="s">
        <v>7</v>
      </c>
      <c r="B2473" s="1">
        <v>104</v>
      </c>
      <c r="C2473" s="2">
        <v>44634.627766203703</v>
      </c>
      <c r="D2473" s="1" t="s">
        <v>13</v>
      </c>
      <c r="E2473" s="1" t="s">
        <v>15</v>
      </c>
      <c r="F2473" s="1" t="s">
        <v>119</v>
      </c>
      <c r="G2473" s="1" t="s">
        <v>143</v>
      </c>
      <c r="M2473" s="6">
        <f t="shared" si="76"/>
        <v>44635</v>
      </c>
      <c r="N2473" s="7">
        <f t="shared" si="77"/>
        <v>44634.627766203703</v>
      </c>
      <c r="O2473" s="7"/>
      <c r="P2473" s="7"/>
    </row>
    <row r="2474" spans="1:16" x14ac:dyDescent="0.3">
      <c r="A2474" s="1" t="s">
        <v>7</v>
      </c>
      <c r="B2474" s="1">
        <v>103</v>
      </c>
      <c r="C2474" s="2">
        <v>44634.627951388888</v>
      </c>
      <c r="D2474" s="1" t="s">
        <v>13</v>
      </c>
      <c r="E2474" s="1" t="s">
        <v>15</v>
      </c>
      <c r="F2474" s="1" t="s">
        <v>119</v>
      </c>
      <c r="G2474" s="1" t="s">
        <v>143</v>
      </c>
      <c r="M2474" s="6">
        <f t="shared" si="76"/>
        <v>44635</v>
      </c>
      <c r="N2474" s="7">
        <f t="shared" si="77"/>
        <v>44634.627951388888</v>
      </c>
      <c r="O2474" s="7"/>
      <c r="P2474" s="7"/>
    </row>
    <row r="2475" spans="1:16" x14ac:dyDescent="0.3">
      <c r="A2475" s="1" t="s">
        <v>7</v>
      </c>
      <c r="B2475" s="1">
        <v>110</v>
      </c>
      <c r="C2475" s="2">
        <v>44634.628460648149</v>
      </c>
      <c r="D2475" s="1" t="s">
        <v>13</v>
      </c>
      <c r="E2475" s="1" t="s">
        <v>15</v>
      </c>
      <c r="F2475" s="1" t="s">
        <v>119</v>
      </c>
      <c r="G2475" s="1" t="s">
        <v>143</v>
      </c>
      <c r="M2475" s="6">
        <f t="shared" si="76"/>
        <v>44635</v>
      </c>
      <c r="N2475" s="7">
        <f t="shared" si="77"/>
        <v>44634.628460648149</v>
      </c>
      <c r="O2475" s="7"/>
      <c r="P2475" s="7"/>
    </row>
    <row r="2476" spans="1:16" x14ac:dyDescent="0.3">
      <c r="A2476" s="1" t="s">
        <v>7</v>
      </c>
      <c r="B2476" s="1">
        <v>112</v>
      </c>
      <c r="C2476" s="2">
        <v>44634.628692129627</v>
      </c>
      <c r="D2476" s="1" t="s">
        <v>13</v>
      </c>
      <c r="E2476" s="1" t="s">
        <v>15</v>
      </c>
      <c r="F2476" s="1" t="s">
        <v>119</v>
      </c>
      <c r="G2476" s="1" t="s">
        <v>143</v>
      </c>
      <c r="M2476" s="6">
        <f t="shared" si="76"/>
        <v>44635</v>
      </c>
      <c r="N2476" s="7">
        <f t="shared" si="77"/>
        <v>44634.628692129627</v>
      </c>
      <c r="O2476" s="7"/>
      <c r="P2476" s="7"/>
    </row>
    <row r="2477" spans="1:16" x14ac:dyDescent="0.3">
      <c r="A2477" s="1" t="s">
        <v>7</v>
      </c>
      <c r="B2477" s="1">
        <v>110</v>
      </c>
      <c r="C2477" s="2">
        <v>44634.629155092596</v>
      </c>
      <c r="D2477" s="1" t="s">
        <v>13</v>
      </c>
      <c r="E2477" s="1" t="s">
        <v>15</v>
      </c>
      <c r="F2477" s="1" t="s">
        <v>119</v>
      </c>
      <c r="G2477" s="1" t="s">
        <v>143</v>
      </c>
      <c r="M2477" s="6">
        <f t="shared" si="76"/>
        <v>44635</v>
      </c>
      <c r="N2477" s="7">
        <f t="shared" si="77"/>
        <v>44634.629155092596</v>
      </c>
      <c r="O2477" s="7"/>
      <c r="P2477" s="7"/>
    </row>
    <row r="2478" spans="1:16" x14ac:dyDescent="0.3">
      <c r="A2478" s="1" t="s">
        <v>7</v>
      </c>
      <c r="B2478" s="1">
        <v>108</v>
      </c>
      <c r="C2478" s="2">
        <v>44634.629351851851</v>
      </c>
      <c r="D2478" s="1" t="s">
        <v>13</v>
      </c>
      <c r="E2478" s="1" t="s">
        <v>15</v>
      </c>
      <c r="F2478" s="1" t="s">
        <v>119</v>
      </c>
      <c r="G2478" s="1" t="s">
        <v>143</v>
      </c>
      <c r="M2478" s="6">
        <f t="shared" si="76"/>
        <v>44635</v>
      </c>
      <c r="N2478" s="7">
        <f t="shared" si="77"/>
        <v>44634.629351851851</v>
      </c>
      <c r="O2478" s="7"/>
      <c r="P2478" s="7"/>
    </row>
    <row r="2479" spans="1:16" x14ac:dyDescent="0.3">
      <c r="A2479" s="1" t="s">
        <v>7</v>
      </c>
      <c r="B2479" s="1">
        <v>108</v>
      </c>
      <c r="C2479" s="2">
        <v>44634.629849537036</v>
      </c>
      <c r="D2479" s="1" t="s">
        <v>13</v>
      </c>
      <c r="E2479" s="1" t="s">
        <v>15</v>
      </c>
      <c r="F2479" s="1" t="s">
        <v>119</v>
      </c>
      <c r="G2479" s="1" t="s">
        <v>143</v>
      </c>
      <c r="M2479" s="6">
        <f t="shared" si="76"/>
        <v>44635</v>
      </c>
      <c r="N2479" s="7">
        <f t="shared" si="77"/>
        <v>44634.629849537036</v>
      </c>
      <c r="O2479" s="7"/>
      <c r="P2479" s="7"/>
    </row>
    <row r="2480" spans="1:16" x14ac:dyDescent="0.3">
      <c r="A2480" s="1" t="s">
        <v>7</v>
      </c>
      <c r="B2480" s="1">
        <v>131</v>
      </c>
      <c r="C2480" s="2">
        <v>44634.630543981482</v>
      </c>
      <c r="D2480" s="1" t="s">
        <v>13</v>
      </c>
      <c r="E2480" s="1" t="s">
        <v>15</v>
      </c>
      <c r="F2480" s="1" t="s">
        <v>119</v>
      </c>
      <c r="G2480" s="1" t="s">
        <v>143</v>
      </c>
      <c r="M2480" s="6">
        <f t="shared" si="76"/>
        <v>44635</v>
      </c>
      <c r="N2480" s="7">
        <f t="shared" si="77"/>
        <v>44634.630543981482</v>
      </c>
      <c r="O2480" s="7"/>
      <c r="P2480" s="7"/>
    </row>
    <row r="2481" spans="1:16" x14ac:dyDescent="0.3">
      <c r="A2481" s="1" t="s">
        <v>7</v>
      </c>
      <c r="B2481" s="1">
        <v>127</v>
      </c>
      <c r="C2481" s="2">
        <v>44634.631238425929</v>
      </c>
      <c r="D2481" s="1" t="s">
        <v>13</v>
      </c>
      <c r="E2481" s="1" t="s">
        <v>15</v>
      </c>
      <c r="F2481" s="1" t="s">
        <v>119</v>
      </c>
      <c r="G2481" s="1" t="s">
        <v>143</v>
      </c>
      <c r="M2481" s="6">
        <f t="shared" si="76"/>
        <v>44635</v>
      </c>
      <c r="N2481" s="7">
        <f t="shared" si="77"/>
        <v>44634.631238425929</v>
      </c>
      <c r="O2481" s="7"/>
      <c r="P2481" s="7"/>
    </row>
    <row r="2482" spans="1:16" x14ac:dyDescent="0.3">
      <c r="A2482" s="1" t="s">
        <v>7</v>
      </c>
      <c r="B2482" s="1">
        <v>128</v>
      </c>
      <c r="C2482" s="2">
        <v>44634.631932870368</v>
      </c>
      <c r="D2482" s="1" t="s">
        <v>13</v>
      </c>
      <c r="E2482" s="1" t="s">
        <v>15</v>
      </c>
      <c r="F2482" s="1" t="s">
        <v>119</v>
      </c>
      <c r="G2482" s="1" t="s">
        <v>143</v>
      </c>
      <c r="M2482" s="6">
        <f t="shared" si="76"/>
        <v>44635</v>
      </c>
      <c r="N2482" s="7">
        <f t="shared" si="77"/>
        <v>44634.631932870368</v>
      </c>
      <c r="O2482" s="7"/>
      <c r="P2482" s="7"/>
    </row>
    <row r="2483" spans="1:16" x14ac:dyDescent="0.3">
      <c r="A2483" s="1" t="s">
        <v>7</v>
      </c>
      <c r="B2483" s="1">
        <v>116</v>
      </c>
      <c r="C2483" s="2">
        <v>44634.632627314815</v>
      </c>
      <c r="D2483" s="1" t="s">
        <v>13</v>
      </c>
      <c r="E2483" s="1" t="s">
        <v>15</v>
      </c>
      <c r="F2483" s="1" t="s">
        <v>119</v>
      </c>
      <c r="G2483" s="1" t="s">
        <v>143</v>
      </c>
      <c r="M2483" s="6">
        <f t="shared" si="76"/>
        <v>44635</v>
      </c>
      <c r="N2483" s="7">
        <f t="shared" si="77"/>
        <v>44634.632627314815</v>
      </c>
      <c r="O2483" s="7"/>
      <c r="P2483" s="7"/>
    </row>
    <row r="2484" spans="1:16" x14ac:dyDescent="0.3">
      <c r="A2484" s="1" t="s">
        <v>7</v>
      </c>
      <c r="B2484" s="1">
        <v>103</v>
      </c>
      <c r="C2484" s="2">
        <v>44634.634016203701</v>
      </c>
      <c r="D2484" s="1" t="s">
        <v>13</v>
      </c>
      <c r="E2484" s="1" t="s">
        <v>15</v>
      </c>
      <c r="F2484" s="1" t="s">
        <v>119</v>
      </c>
      <c r="G2484" s="1" t="s">
        <v>143</v>
      </c>
      <c r="M2484" s="6">
        <f t="shared" si="76"/>
        <v>44635</v>
      </c>
      <c r="N2484" s="7">
        <f t="shared" si="77"/>
        <v>44634.634016203701</v>
      </c>
      <c r="O2484" s="7"/>
      <c r="P2484" s="7"/>
    </row>
    <row r="2485" spans="1:16" x14ac:dyDescent="0.3">
      <c r="A2485" s="1" t="s">
        <v>7</v>
      </c>
      <c r="B2485" s="1">
        <v>101</v>
      </c>
      <c r="C2485" s="2">
        <v>44634.634710648148</v>
      </c>
      <c r="D2485" s="1" t="s">
        <v>13</v>
      </c>
      <c r="E2485" s="1" t="s">
        <v>15</v>
      </c>
      <c r="F2485" s="1" t="s">
        <v>119</v>
      </c>
      <c r="G2485" s="1" t="s">
        <v>143</v>
      </c>
      <c r="M2485" s="6">
        <f t="shared" si="76"/>
        <v>44635</v>
      </c>
      <c r="N2485" s="7">
        <f t="shared" si="77"/>
        <v>44634.634710648148</v>
      </c>
      <c r="O2485" s="7"/>
      <c r="P2485" s="7"/>
    </row>
    <row r="2486" spans="1:16" x14ac:dyDescent="0.3">
      <c r="A2486" s="1" t="s">
        <v>7</v>
      </c>
      <c r="B2486" s="1">
        <v>99</v>
      </c>
      <c r="C2486" s="2">
        <v>44634.635405092595</v>
      </c>
      <c r="D2486" s="1" t="s">
        <v>13</v>
      </c>
      <c r="E2486" s="1" t="s">
        <v>15</v>
      </c>
      <c r="F2486" s="1" t="s">
        <v>119</v>
      </c>
      <c r="G2486" s="1" t="s">
        <v>143</v>
      </c>
      <c r="M2486" s="6">
        <f t="shared" si="76"/>
        <v>44635</v>
      </c>
      <c r="N2486" s="7">
        <f t="shared" si="77"/>
        <v>44634.635405092595</v>
      </c>
      <c r="O2486" s="7"/>
      <c r="P2486" s="7"/>
    </row>
    <row r="2487" spans="1:16" x14ac:dyDescent="0.3">
      <c r="A2487" s="1" t="s">
        <v>7</v>
      </c>
      <c r="B2487" s="1">
        <v>99</v>
      </c>
      <c r="C2487" s="2">
        <v>44634.636099537034</v>
      </c>
      <c r="D2487" s="1" t="s">
        <v>13</v>
      </c>
      <c r="E2487" s="1" t="s">
        <v>15</v>
      </c>
      <c r="F2487" s="1" t="s">
        <v>119</v>
      </c>
      <c r="G2487" s="1" t="s">
        <v>143</v>
      </c>
      <c r="M2487" s="6">
        <f t="shared" si="76"/>
        <v>44635</v>
      </c>
      <c r="N2487" s="7">
        <f t="shared" si="77"/>
        <v>44634.636099537034</v>
      </c>
      <c r="O2487" s="7"/>
      <c r="P2487" s="7"/>
    </row>
    <row r="2488" spans="1:16" x14ac:dyDescent="0.3">
      <c r="A2488" s="1" t="s">
        <v>7</v>
      </c>
      <c r="B2488" s="1">
        <v>98</v>
      </c>
      <c r="C2488" s="2">
        <v>44634.636793981481</v>
      </c>
      <c r="D2488" s="1" t="s">
        <v>13</v>
      </c>
      <c r="E2488" s="1" t="s">
        <v>15</v>
      </c>
      <c r="F2488" s="1" t="s">
        <v>119</v>
      </c>
      <c r="G2488" s="1" t="s">
        <v>143</v>
      </c>
      <c r="M2488" s="6">
        <f t="shared" si="76"/>
        <v>44635</v>
      </c>
      <c r="N2488" s="7">
        <f t="shared" si="77"/>
        <v>44634.636793981481</v>
      </c>
      <c r="O2488" s="7"/>
      <c r="P2488" s="7"/>
    </row>
    <row r="2489" spans="1:16" x14ac:dyDescent="0.3">
      <c r="A2489" s="1" t="s">
        <v>7</v>
      </c>
      <c r="B2489" s="1">
        <v>99</v>
      </c>
      <c r="C2489" s="2">
        <v>44634.637488425928</v>
      </c>
      <c r="D2489" s="1" t="s">
        <v>13</v>
      </c>
      <c r="E2489" s="1" t="s">
        <v>15</v>
      </c>
      <c r="F2489" s="1" t="s">
        <v>119</v>
      </c>
      <c r="G2489" s="1" t="s">
        <v>143</v>
      </c>
      <c r="M2489" s="6">
        <f t="shared" si="76"/>
        <v>44635</v>
      </c>
      <c r="N2489" s="7">
        <f t="shared" si="77"/>
        <v>44634.637488425928</v>
      </c>
      <c r="O2489" s="7"/>
      <c r="P2489" s="7"/>
    </row>
    <row r="2490" spans="1:16" x14ac:dyDescent="0.3">
      <c r="A2490" s="1" t="s">
        <v>7</v>
      </c>
      <c r="B2490" s="1">
        <v>96</v>
      </c>
      <c r="C2490" s="2">
        <v>44634.638182870367</v>
      </c>
      <c r="D2490" s="1" t="s">
        <v>13</v>
      </c>
      <c r="E2490" s="1" t="s">
        <v>15</v>
      </c>
      <c r="F2490" s="1" t="s">
        <v>119</v>
      </c>
      <c r="G2490" s="1" t="s">
        <v>143</v>
      </c>
      <c r="M2490" s="6">
        <f t="shared" si="76"/>
        <v>44635</v>
      </c>
      <c r="N2490" s="7">
        <f t="shared" si="77"/>
        <v>44634.638182870367</v>
      </c>
      <c r="O2490" s="7"/>
      <c r="P2490" s="7"/>
    </row>
    <row r="2491" spans="1:16" x14ac:dyDescent="0.3">
      <c r="A2491" s="1" t="s">
        <v>7</v>
      </c>
      <c r="B2491" s="1">
        <v>94</v>
      </c>
      <c r="C2491" s="2">
        <v>44634.638877314814</v>
      </c>
      <c r="D2491" s="1" t="s">
        <v>13</v>
      </c>
      <c r="E2491" s="1" t="s">
        <v>15</v>
      </c>
      <c r="F2491" s="1" t="s">
        <v>119</v>
      </c>
      <c r="G2491" s="1" t="s">
        <v>143</v>
      </c>
      <c r="M2491" s="6">
        <f t="shared" si="76"/>
        <v>44635</v>
      </c>
      <c r="N2491" s="7">
        <f t="shared" si="77"/>
        <v>44634.638877314814</v>
      </c>
      <c r="O2491" s="7"/>
      <c r="P2491" s="7"/>
    </row>
    <row r="2492" spans="1:16" x14ac:dyDescent="0.3">
      <c r="A2492" s="1" t="s">
        <v>7</v>
      </c>
      <c r="B2492" s="1">
        <v>95</v>
      </c>
      <c r="C2492" s="2">
        <v>44634.63957175926</v>
      </c>
      <c r="D2492" s="1" t="s">
        <v>13</v>
      </c>
      <c r="E2492" s="1" t="s">
        <v>15</v>
      </c>
      <c r="F2492" s="1" t="s">
        <v>119</v>
      </c>
      <c r="G2492" s="1" t="s">
        <v>143</v>
      </c>
      <c r="M2492" s="6">
        <f t="shared" si="76"/>
        <v>44635</v>
      </c>
      <c r="N2492" s="7">
        <f t="shared" si="77"/>
        <v>44634.63957175926</v>
      </c>
      <c r="O2492" s="7"/>
      <c r="P2492" s="7"/>
    </row>
    <row r="2493" spans="1:16" x14ac:dyDescent="0.3">
      <c r="A2493" s="1" t="s">
        <v>7</v>
      </c>
      <c r="B2493" s="1">
        <v>97</v>
      </c>
      <c r="C2493" s="2">
        <v>44634.640266203707</v>
      </c>
      <c r="D2493" s="1" t="s">
        <v>13</v>
      </c>
      <c r="E2493" s="1" t="s">
        <v>15</v>
      </c>
      <c r="F2493" s="1" t="s">
        <v>119</v>
      </c>
      <c r="G2493" s="1" t="s">
        <v>143</v>
      </c>
      <c r="M2493" s="6">
        <f t="shared" si="76"/>
        <v>44635</v>
      </c>
      <c r="N2493" s="7">
        <f t="shared" si="77"/>
        <v>44634.640266203707</v>
      </c>
      <c r="O2493" s="7"/>
      <c r="P2493" s="7"/>
    </row>
    <row r="2494" spans="1:16" x14ac:dyDescent="0.3">
      <c r="A2494" s="1" t="s">
        <v>7</v>
      </c>
      <c r="B2494" s="1">
        <v>96</v>
      </c>
      <c r="C2494" s="2">
        <v>44634.640960648147</v>
      </c>
      <c r="D2494" s="1" t="s">
        <v>13</v>
      </c>
      <c r="E2494" s="1" t="s">
        <v>15</v>
      </c>
      <c r="F2494" s="1" t="s">
        <v>119</v>
      </c>
      <c r="G2494" s="1" t="s">
        <v>143</v>
      </c>
      <c r="M2494" s="6">
        <f t="shared" si="76"/>
        <v>44635</v>
      </c>
      <c r="N2494" s="7">
        <f t="shared" si="77"/>
        <v>44634.640960648147</v>
      </c>
      <c r="O2494" s="7"/>
      <c r="P2494" s="7"/>
    </row>
    <row r="2495" spans="1:16" x14ac:dyDescent="0.3">
      <c r="A2495" s="1" t="s">
        <v>7</v>
      </c>
      <c r="B2495" s="1">
        <v>92</v>
      </c>
      <c r="C2495" s="2">
        <v>44634.641655092593</v>
      </c>
      <c r="D2495" s="1" t="s">
        <v>13</v>
      </c>
      <c r="E2495" s="1" t="s">
        <v>15</v>
      </c>
      <c r="F2495" s="1" t="s">
        <v>119</v>
      </c>
      <c r="G2495" s="1" t="s">
        <v>143</v>
      </c>
      <c r="M2495" s="6">
        <f t="shared" si="76"/>
        <v>44635</v>
      </c>
      <c r="N2495" s="7">
        <f t="shared" si="77"/>
        <v>44634.641655092593</v>
      </c>
      <c r="O2495" s="7"/>
      <c r="P2495" s="7"/>
    </row>
    <row r="2496" spans="1:16" x14ac:dyDescent="0.3">
      <c r="A2496" s="1" t="s">
        <v>7</v>
      </c>
      <c r="B2496" s="1">
        <v>95</v>
      </c>
      <c r="C2496" s="2">
        <v>44634.64234953704</v>
      </c>
      <c r="D2496" s="1" t="s">
        <v>13</v>
      </c>
      <c r="E2496" s="1" t="s">
        <v>15</v>
      </c>
      <c r="F2496" s="1" t="s">
        <v>119</v>
      </c>
      <c r="G2496" s="1" t="s">
        <v>143</v>
      </c>
      <c r="M2496" s="6">
        <f t="shared" si="76"/>
        <v>44635</v>
      </c>
      <c r="N2496" s="7">
        <f t="shared" si="77"/>
        <v>44634.64234953704</v>
      </c>
      <c r="O2496" s="7"/>
      <c r="P2496" s="7"/>
    </row>
    <row r="2497" spans="1:16" x14ac:dyDescent="0.3">
      <c r="A2497" s="1" t="s">
        <v>7</v>
      </c>
      <c r="B2497" s="1">
        <v>96</v>
      </c>
      <c r="C2497" s="2">
        <v>44634.643043981479</v>
      </c>
      <c r="D2497" s="1" t="s">
        <v>13</v>
      </c>
      <c r="E2497" s="1" t="s">
        <v>15</v>
      </c>
      <c r="F2497" s="1" t="s">
        <v>119</v>
      </c>
      <c r="G2497" s="1" t="s">
        <v>143</v>
      </c>
      <c r="M2497" s="6">
        <f t="shared" si="76"/>
        <v>44635</v>
      </c>
      <c r="N2497" s="7">
        <f t="shared" si="77"/>
        <v>44634.643043981479</v>
      </c>
      <c r="O2497" s="7"/>
      <c r="P2497" s="7"/>
    </row>
    <row r="2498" spans="1:16" x14ac:dyDescent="0.3">
      <c r="A2498" s="1" t="s">
        <v>7</v>
      </c>
      <c r="B2498" s="1">
        <v>93</v>
      </c>
      <c r="C2498" s="2">
        <v>44634.643738425926</v>
      </c>
      <c r="D2498" s="1" t="s">
        <v>13</v>
      </c>
      <c r="E2498" s="1" t="s">
        <v>15</v>
      </c>
      <c r="F2498" s="1" t="s">
        <v>119</v>
      </c>
      <c r="G2498" s="1" t="s">
        <v>143</v>
      </c>
      <c r="M2498" s="6">
        <f t="shared" si="76"/>
        <v>44635</v>
      </c>
      <c r="N2498" s="7">
        <f t="shared" si="77"/>
        <v>44634.643738425926</v>
      </c>
      <c r="O2498" s="7"/>
      <c r="P2498" s="7"/>
    </row>
    <row r="2499" spans="1:16" x14ac:dyDescent="0.3">
      <c r="A2499" s="1" t="s">
        <v>7</v>
      </c>
      <c r="B2499" s="1">
        <v>91</v>
      </c>
      <c r="C2499" s="2">
        <v>44634.644432870373</v>
      </c>
      <c r="D2499" s="1" t="s">
        <v>13</v>
      </c>
      <c r="E2499" s="1" t="s">
        <v>15</v>
      </c>
      <c r="F2499" s="1" t="s">
        <v>119</v>
      </c>
      <c r="G2499" s="1" t="s">
        <v>143</v>
      </c>
      <c r="M2499" s="6">
        <f t="shared" ref="M2499:M2562" si="78">VALUE(TEXT(C2499,0))</f>
        <v>44635</v>
      </c>
      <c r="N2499" s="7">
        <f t="shared" ref="N2499:N2562" si="79">C2499</f>
        <v>44634.644432870373</v>
      </c>
      <c r="O2499" s="7"/>
      <c r="P2499" s="7"/>
    </row>
    <row r="2500" spans="1:16" x14ac:dyDescent="0.3">
      <c r="A2500" s="1" t="s">
        <v>7</v>
      </c>
      <c r="B2500" s="1">
        <v>97</v>
      </c>
      <c r="C2500" s="2">
        <v>44634.645821759259</v>
      </c>
      <c r="D2500" s="1" t="s">
        <v>13</v>
      </c>
      <c r="E2500" s="1" t="s">
        <v>15</v>
      </c>
      <c r="F2500" s="1" t="s">
        <v>119</v>
      </c>
      <c r="G2500" s="1" t="s">
        <v>143</v>
      </c>
      <c r="M2500" s="6">
        <f t="shared" si="78"/>
        <v>44635</v>
      </c>
      <c r="N2500" s="7">
        <f t="shared" si="79"/>
        <v>44634.645821759259</v>
      </c>
      <c r="O2500" s="7"/>
      <c r="P2500" s="7"/>
    </row>
    <row r="2501" spans="1:16" x14ac:dyDescent="0.3">
      <c r="A2501" s="1" t="s">
        <v>7</v>
      </c>
      <c r="B2501" s="1">
        <v>97</v>
      </c>
      <c r="C2501" s="2">
        <v>44634.646516203706</v>
      </c>
      <c r="D2501" s="1" t="s">
        <v>13</v>
      </c>
      <c r="E2501" s="1" t="s">
        <v>15</v>
      </c>
      <c r="F2501" s="1" t="s">
        <v>119</v>
      </c>
      <c r="G2501" s="1" t="s">
        <v>143</v>
      </c>
      <c r="M2501" s="6">
        <f t="shared" si="78"/>
        <v>44635</v>
      </c>
      <c r="N2501" s="7">
        <f t="shared" si="79"/>
        <v>44634.646516203706</v>
      </c>
      <c r="O2501" s="7"/>
      <c r="P2501" s="7"/>
    </row>
    <row r="2502" spans="1:16" x14ac:dyDescent="0.3">
      <c r="A2502" s="1" t="s">
        <v>7</v>
      </c>
      <c r="B2502" s="1">
        <v>93</v>
      </c>
      <c r="C2502" s="2">
        <v>44634.647210648145</v>
      </c>
      <c r="D2502" s="1" t="s">
        <v>13</v>
      </c>
      <c r="E2502" s="1" t="s">
        <v>15</v>
      </c>
      <c r="F2502" s="1" t="s">
        <v>119</v>
      </c>
      <c r="G2502" s="1" t="s">
        <v>143</v>
      </c>
      <c r="M2502" s="6">
        <f t="shared" si="78"/>
        <v>44635</v>
      </c>
      <c r="N2502" s="7">
        <f t="shared" si="79"/>
        <v>44634.647210648145</v>
      </c>
      <c r="O2502" s="7"/>
      <c r="P2502" s="7"/>
    </row>
    <row r="2503" spans="1:16" x14ac:dyDescent="0.3">
      <c r="A2503" s="1" t="s">
        <v>7</v>
      </c>
      <c r="B2503" s="1">
        <v>91</v>
      </c>
      <c r="C2503" s="2">
        <v>44634.647604166668</v>
      </c>
      <c r="D2503" s="1" t="s">
        <v>13</v>
      </c>
      <c r="E2503" s="1" t="s">
        <v>15</v>
      </c>
      <c r="F2503" s="1" t="s">
        <v>119</v>
      </c>
      <c r="G2503" s="1" t="s">
        <v>143</v>
      </c>
      <c r="M2503" s="6">
        <f t="shared" si="78"/>
        <v>44635</v>
      </c>
      <c r="N2503" s="7">
        <f t="shared" si="79"/>
        <v>44634.647604166668</v>
      </c>
      <c r="O2503" s="7"/>
      <c r="P2503" s="7"/>
    </row>
    <row r="2504" spans="1:16" x14ac:dyDescent="0.3">
      <c r="A2504" s="1" t="s">
        <v>7</v>
      </c>
      <c r="B2504" s="1">
        <v>93</v>
      </c>
      <c r="C2504" s="2">
        <v>44634.647905092592</v>
      </c>
      <c r="D2504" s="1" t="s">
        <v>13</v>
      </c>
      <c r="E2504" s="1" t="s">
        <v>15</v>
      </c>
      <c r="F2504" s="1" t="s">
        <v>119</v>
      </c>
      <c r="G2504" s="1" t="s">
        <v>143</v>
      </c>
      <c r="M2504" s="6">
        <f t="shared" si="78"/>
        <v>44635</v>
      </c>
      <c r="N2504" s="7">
        <f t="shared" si="79"/>
        <v>44634.647905092592</v>
      </c>
      <c r="O2504" s="7"/>
      <c r="P2504" s="7"/>
    </row>
    <row r="2505" spans="1:16" x14ac:dyDescent="0.3">
      <c r="A2505" s="1" t="s">
        <v>7</v>
      </c>
      <c r="B2505" s="1">
        <v>97</v>
      </c>
      <c r="C2505" s="2">
        <v>44634.648599537039</v>
      </c>
      <c r="D2505" s="1" t="s">
        <v>13</v>
      </c>
      <c r="E2505" s="1" t="s">
        <v>15</v>
      </c>
      <c r="F2505" s="1" t="s">
        <v>119</v>
      </c>
      <c r="G2505" s="1" t="s">
        <v>143</v>
      </c>
      <c r="M2505" s="6">
        <f t="shared" si="78"/>
        <v>44635</v>
      </c>
      <c r="N2505" s="7">
        <f t="shared" si="79"/>
        <v>44634.648599537039</v>
      </c>
      <c r="O2505" s="7"/>
      <c r="P2505" s="7"/>
    </row>
    <row r="2506" spans="1:16" x14ac:dyDescent="0.3">
      <c r="A2506" s="1" t="s">
        <v>7</v>
      </c>
      <c r="B2506" s="1">
        <v>92</v>
      </c>
      <c r="C2506" s="2">
        <v>44634.649293981478</v>
      </c>
      <c r="D2506" s="1" t="s">
        <v>13</v>
      </c>
      <c r="E2506" s="1" t="s">
        <v>15</v>
      </c>
      <c r="F2506" s="1" t="s">
        <v>119</v>
      </c>
      <c r="G2506" s="1" t="s">
        <v>143</v>
      </c>
      <c r="M2506" s="6">
        <f t="shared" si="78"/>
        <v>44635</v>
      </c>
      <c r="N2506" s="7">
        <f t="shared" si="79"/>
        <v>44634.649293981478</v>
      </c>
      <c r="O2506" s="7"/>
      <c r="P2506" s="7"/>
    </row>
    <row r="2507" spans="1:16" x14ac:dyDescent="0.3">
      <c r="A2507" s="1" t="s">
        <v>7</v>
      </c>
      <c r="B2507" s="1">
        <v>95</v>
      </c>
      <c r="C2507" s="2">
        <v>44634.649768518517</v>
      </c>
      <c r="D2507" s="1" t="s">
        <v>13</v>
      </c>
      <c r="E2507" s="1" t="s">
        <v>15</v>
      </c>
      <c r="F2507" s="1" t="s">
        <v>119</v>
      </c>
      <c r="G2507" s="1" t="s">
        <v>143</v>
      </c>
      <c r="M2507" s="6">
        <f t="shared" si="78"/>
        <v>44635</v>
      </c>
      <c r="N2507" s="7">
        <f t="shared" si="79"/>
        <v>44634.649768518517</v>
      </c>
      <c r="O2507" s="7"/>
      <c r="P2507" s="7"/>
    </row>
    <row r="2508" spans="1:16" x14ac:dyDescent="0.3">
      <c r="A2508" s="1" t="s">
        <v>7</v>
      </c>
      <c r="B2508" s="1">
        <v>96</v>
      </c>
      <c r="C2508" s="2">
        <v>44634.649988425925</v>
      </c>
      <c r="D2508" s="1" t="s">
        <v>13</v>
      </c>
      <c r="E2508" s="1" t="s">
        <v>15</v>
      </c>
      <c r="F2508" s="1" t="s">
        <v>119</v>
      </c>
      <c r="G2508" s="1" t="s">
        <v>143</v>
      </c>
      <c r="M2508" s="6">
        <f t="shared" si="78"/>
        <v>44635</v>
      </c>
      <c r="N2508" s="7">
        <f t="shared" si="79"/>
        <v>44634.649988425925</v>
      </c>
      <c r="O2508" s="7"/>
      <c r="P2508" s="7"/>
    </row>
    <row r="2509" spans="1:16" x14ac:dyDescent="0.3">
      <c r="A2509" s="1" t="s">
        <v>7</v>
      </c>
      <c r="B2509" s="1">
        <v>91</v>
      </c>
      <c r="C2509" s="2">
        <v>44634.650011574071</v>
      </c>
      <c r="D2509" s="1" t="s">
        <v>13</v>
      </c>
      <c r="E2509" s="1" t="s">
        <v>15</v>
      </c>
      <c r="F2509" s="1" t="s">
        <v>119</v>
      </c>
      <c r="G2509" s="1" t="s">
        <v>143</v>
      </c>
      <c r="M2509" s="6">
        <f t="shared" si="78"/>
        <v>44635</v>
      </c>
      <c r="N2509" s="7">
        <f t="shared" si="79"/>
        <v>44634.650011574071</v>
      </c>
      <c r="O2509" s="7"/>
      <c r="P2509" s="7"/>
    </row>
    <row r="2510" spans="1:16" x14ac:dyDescent="0.3">
      <c r="A2510" s="1" t="s">
        <v>7</v>
      </c>
      <c r="B2510" s="1">
        <v>94</v>
      </c>
      <c r="C2510" s="2">
        <v>44634.650567129633</v>
      </c>
      <c r="D2510" s="1" t="s">
        <v>13</v>
      </c>
      <c r="E2510" s="1" t="s">
        <v>15</v>
      </c>
      <c r="F2510" s="1" t="s">
        <v>119</v>
      </c>
      <c r="G2510" s="1" t="s">
        <v>143</v>
      </c>
      <c r="M2510" s="6">
        <f t="shared" si="78"/>
        <v>44635</v>
      </c>
      <c r="N2510" s="7">
        <f t="shared" si="79"/>
        <v>44634.650567129633</v>
      </c>
      <c r="O2510" s="7"/>
      <c r="P2510" s="7"/>
    </row>
    <row r="2511" spans="1:16" x14ac:dyDescent="0.3">
      <c r="A2511" s="1" t="s">
        <v>7</v>
      </c>
      <c r="B2511" s="1">
        <v>94</v>
      </c>
      <c r="C2511" s="2">
        <v>44634.650682870371</v>
      </c>
      <c r="D2511" s="1" t="s">
        <v>13</v>
      </c>
      <c r="E2511" s="1" t="s">
        <v>15</v>
      </c>
      <c r="F2511" s="1" t="s">
        <v>119</v>
      </c>
      <c r="G2511" s="1" t="s">
        <v>143</v>
      </c>
      <c r="M2511" s="6">
        <f t="shared" si="78"/>
        <v>44635</v>
      </c>
      <c r="N2511" s="7">
        <f t="shared" si="79"/>
        <v>44634.650682870371</v>
      </c>
      <c r="O2511" s="7"/>
      <c r="P2511" s="7"/>
    </row>
    <row r="2512" spans="1:16" x14ac:dyDescent="0.3">
      <c r="A2512" s="1" t="s">
        <v>7</v>
      </c>
      <c r="B2512" s="1">
        <v>92</v>
      </c>
      <c r="C2512" s="2">
        <v>44634.651377314818</v>
      </c>
      <c r="D2512" s="1" t="s">
        <v>13</v>
      </c>
      <c r="E2512" s="1" t="s">
        <v>15</v>
      </c>
      <c r="F2512" s="1" t="s">
        <v>119</v>
      </c>
      <c r="G2512" s="1" t="s">
        <v>143</v>
      </c>
      <c r="M2512" s="6">
        <f t="shared" si="78"/>
        <v>44635</v>
      </c>
      <c r="N2512" s="7">
        <f t="shared" si="79"/>
        <v>44634.651377314818</v>
      </c>
      <c r="O2512" s="7"/>
      <c r="P2512" s="7"/>
    </row>
    <row r="2513" spans="1:16" x14ac:dyDescent="0.3">
      <c r="A2513" s="1" t="s">
        <v>7</v>
      </c>
      <c r="B2513" s="1">
        <v>95</v>
      </c>
      <c r="C2513" s="2">
        <v>44634.651701388888</v>
      </c>
      <c r="D2513" s="1" t="s">
        <v>13</v>
      </c>
      <c r="E2513" s="1" t="s">
        <v>15</v>
      </c>
      <c r="F2513" s="1" t="s">
        <v>119</v>
      </c>
      <c r="G2513" s="1" t="s">
        <v>143</v>
      </c>
      <c r="M2513" s="6">
        <f t="shared" si="78"/>
        <v>44635</v>
      </c>
      <c r="N2513" s="7">
        <f t="shared" si="79"/>
        <v>44634.651701388888</v>
      </c>
      <c r="O2513" s="7"/>
      <c r="P2513" s="7"/>
    </row>
    <row r="2514" spans="1:16" x14ac:dyDescent="0.3">
      <c r="A2514" s="1" t="s">
        <v>7</v>
      </c>
      <c r="B2514" s="1">
        <v>93</v>
      </c>
      <c r="C2514" s="2">
        <v>44634.652071759258</v>
      </c>
      <c r="D2514" s="1" t="s">
        <v>13</v>
      </c>
      <c r="E2514" s="1" t="s">
        <v>15</v>
      </c>
      <c r="F2514" s="1" t="s">
        <v>119</v>
      </c>
      <c r="G2514" s="1" t="s">
        <v>143</v>
      </c>
      <c r="M2514" s="6">
        <f t="shared" si="78"/>
        <v>44635</v>
      </c>
      <c r="N2514" s="7">
        <f t="shared" si="79"/>
        <v>44634.652071759258</v>
      </c>
      <c r="O2514" s="7"/>
      <c r="P2514" s="7"/>
    </row>
    <row r="2515" spans="1:16" x14ac:dyDescent="0.3">
      <c r="A2515" s="1" t="s">
        <v>7</v>
      </c>
      <c r="B2515" s="1">
        <v>96</v>
      </c>
      <c r="C2515" s="2">
        <v>44634.652129629627</v>
      </c>
      <c r="D2515" s="1" t="s">
        <v>13</v>
      </c>
      <c r="E2515" s="1" t="s">
        <v>15</v>
      </c>
      <c r="F2515" s="1" t="s">
        <v>119</v>
      </c>
      <c r="G2515" s="1" t="s">
        <v>143</v>
      </c>
      <c r="M2515" s="6">
        <f t="shared" si="78"/>
        <v>44635</v>
      </c>
      <c r="N2515" s="7">
        <f t="shared" si="79"/>
        <v>44634.652129629627</v>
      </c>
      <c r="O2515" s="7"/>
      <c r="P2515" s="7"/>
    </row>
    <row r="2516" spans="1:16" x14ac:dyDescent="0.3">
      <c r="A2516" s="1" t="s">
        <v>7</v>
      </c>
      <c r="B2516" s="1">
        <v>94</v>
      </c>
      <c r="C2516" s="2">
        <v>44634.65221064815</v>
      </c>
      <c r="D2516" s="1" t="s">
        <v>13</v>
      </c>
      <c r="E2516" s="1" t="s">
        <v>15</v>
      </c>
      <c r="F2516" s="1" t="s">
        <v>119</v>
      </c>
      <c r="G2516" s="1" t="s">
        <v>143</v>
      </c>
      <c r="M2516" s="6">
        <f t="shared" si="78"/>
        <v>44635</v>
      </c>
      <c r="N2516" s="7">
        <f t="shared" si="79"/>
        <v>44634.65221064815</v>
      </c>
      <c r="O2516" s="7"/>
      <c r="P2516" s="7"/>
    </row>
    <row r="2517" spans="1:16" x14ac:dyDescent="0.3">
      <c r="A2517" s="1" t="s">
        <v>7</v>
      </c>
      <c r="B2517" s="1">
        <v>94</v>
      </c>
      <c r="C2517" s="2">
        <v>44634.652418981481</v>
      </c>
      <c r="D2517" s="1" t="s">
        <v>13</v>
      </c>
      <c r="E2517" s="1" t="s">
        <v>15</v>
      </c>
      <c r="F2517" s="1" t="s">
        <v>119</v>
      </c>
      <c r="G2517" s="1" t="s">
        <v>143</v>
      </c>
      <c r="M2517" s="6">
        <f t="shared" si="78"/>
        <v>44635</v>
      </c>
      <c r="N2517" s="7">
        <f t="shared" si="79"/>
        <v>44634.652418981481</v>
      </c>
      <c r="O2517" s="7"/>
      <c r="P2517" s="7"/>
    </row>
    <row r="2518" spans="1:16" x14ac:dyDescent="0.3">
      <c r="A2518" s="1" t="s">
        <v>7</v>
      </c>
      <c r="B2518" s="1">
        <v>95</v>
      </c>
      <c r="C2518" s="2">
        <v>44634.652685185189</v>
      </c>
      <c r="D2518" s="1" t="s">
        <v>13</v>
      </c>
      <c r="E2518" s="1" t="s">
        <v>15</v>
      </c>
      <c r="F2518" s="1" t="s">
        <v>119</v>
      </c>
      <c r="G2518" s="1" t="s">
        <v>143</v>
      </c>
      <c r="M2518" s="6">
        <f t="shared" si="78"/>
        <v>44635</v>
      </c>
      <c r="N2518" s="7">
        <f t="shared" si="79"/>
        <v>44634.652685185189</v>
      </c>
      <c r="O2518" s="7"/>
      <c r="P2518" s="7"/>
    </row>
    <row r="2519" spans="1:16" x14ac:dyDescent="0.3">
      <c r="A2519" s="1" t="s">
        <v>7</v>
      </c>
      <c r="B2519" s="1">
        <v>94</v>
      </c>
      <c r="C2519" s="2">
        <v>44634.652766203704</v>
      </c>
      <c r="D2519" s="1" t="s">
        <v>13</v>
      </c>
      <c r="E2519" s="1" t="s">
        <v>15</v>
      </c>
      <c r="F2519" s="1" t="s">
        <v>119</v>
      </c>
      <c r="G2519" s="1" t="s">
        <v>143</v>
      </c>
      <c r="M2519" s="6">
        <f t="shared" si="78"/>
        <v>44635</v>
      </c>
      <c r="N2519" s="7">
        <f t="shared" si="79"/>
        <v>44634.652766203704</v>
      </c>
      <c r="O2519" s="7"/>
      <c r="P2519" s="7"/>
    </row>
    <row r="2520" spans="1:16" x14ac:dyDescent="0.3">
      <c r="A2520" s="1" t="s">
        <v>7</v>
      </c>
      <c r="B2520" s="1">
        <v>94</v>
      </c>
      <c r="C2520" s="2">
        <v>44634.65284722222</v>
      </c>
      <c r="D2520" s="1" t="s">
        <v>13</v>
      </c>
      <c r="E2520" s="1" t="s">
        <v>15</v>
      </c>
      <c r="F2520" s="1" t="s">
        <v>119</v>
      </c>
      <c r="G2520" s="1" t="s">
        <v>143</v>
      </c>
      <c r="M2520" s="6">
        <f t="shared" si="78"/>
        <v>44635</v>
      </c>
      <c r="N2520" s="7">
        <f t="shared" si="79"/>
        <v>44634.65284722222</v>
      </c>
      <c r="O2520" s="7"/>
      <c r="P2520" s="7"/>
    </row>
    <row r="2521" spans="1:16" x14ac:dyDescent="0.3">
      <c r="A2521" s="1" t="s">
        <v>7</v>
      </c>
      <c r="B2521" s="1">
        <v>89</v>
      </c>
      <c r="C2521" s="2">
        <v>44634.653460648151</v>
      </c>
      <c r="D2521" s="1" t="s">
        <v>13</v>
      </c>
      <c r="E2521" s="1" t="s">
        <v>15</v>
      </c>
      <c r="F2521" s="1" t="s">
        <v>119</v>
      </c>
      <c r="G2521" s="1" t="s">
        <v>143</v>
      </c>
      <c r="M2521" s="6">
        <f t="shared" si="78"/>
        <v>44635</v>
      </c>
      <c r="N2521" s="7">
        <f t="shared" si="79"/>
        <v>44634.653460648151</v>
      </c>
      <c r="O2521" s="7"/>
      <c r="P2521" s="7"/>
    </row>
    <row r="2522" spans="1:16" x14ac:dyDescent="0.3">
      <c r="A2522" s="1" t="s">
        <v>7</v>
      </c>
      <c r="B2522" s="1">
        <v>82</v>
      </c>
      <c r="C2522" s="2">
        <v>44634.65415509259</v>
      </c>
      <c r="D2522" s="1" t="s">
        <v>13</v>
      </c>
      <c r="E2522" s="1" t="s">
        <v>15</v>
      </c>
      <c r="F2522" s="1" t="s">
        <v>119</v>
      </c>
      <c r="G2522" s="1" t="s">
        <v>143</v>
      </c>
      <c r="M2522" s="6">
        <f t="shared" si="78"/>
        <v>44635</v>
      </c>
      <c r="N2522" s="7">
        <f t="shared" si="79"/>
        <v>44634.65415509259</v>
      </c>
      <c r="O2522" s="7"/>
      <c r="P2522" s="7"/>
    </row>
    <row r="2523" spans="1:16" x14ac:dyDescent="0.3">
      <c r="A2523" s="1" t="s">
        <v>7</v>
      </c>
      <c r="B2523" s="1">
        <v>83</v>
      </c>
      <c r="C2523" s="2">
        <v>44634.654849537037</v>
      </c>
      <c r="D2523" s="1" t="s">
        <v>13</v>
      </c>
      <c r="E2523" s="1" t="s">
        <v>15</v>
      </c>
      <c r="F2523" s="1" t="s">
        <v>119</v>
      </c>
      <c r="G2523" s="1" t="s">
        <v>143</v>
      </c>
      <c r="M2523" s="6">
        <f t="shared" si="78"/>
        <v>44635</v>
      </c>
      <c r="N2523" s="7">
        <f t="shared" si="79"/>
        <v>44634.654849537037</v>
      </c>
      <c r="O2523" s="7"/>
      <c r="P2523" s="7"/>
    </row>
    <row r="2524" spans="1:16" x14ac:dyDescent="0.3">
      <c r="A2524" s="1" t="s">
        <v>7</v>
      </c>
      <c r="B2524" s="1">
        <v>92</v>
      </c>
      <c r="C2524" s="2">
        <v>44634.655543981484</v>
      </c>
      <c r="D2524" s="1" t="s">
        <v>13</v>
      </c>
      <c r="E2524" s="1" t="s">
        <v>15</v>
      </c>
      <c r="F2524" s="1" t="s">
        <v>119</v>
      </c>
      <c r="G2524" s="1" t="s">
        <v>143</v>
      </c>
      <c r="M2524" s="6">
        <f t="shared" si="78"/>
        <v>44635</v>
      </c>
      <c r="N2524" s="7">
        <f t="shared" si="79"/>
        <v>44634.655543981484</v>
      </c>
      <c r="O2524" s="7"/>
      <c r="P2524" s="7"/>
    </row>
    <row r="2525" spans="1:16" x14ac:dyDescent="0.3">
      <c r="A2525" s="1" t="s">
        <v>7</v>
      </c>
      <c r="B2525" s="1">
        <v>86</v>
      </c>
      <c r="C2525" s="2">
        <v>44634.656238425923</v>
      </c>
      <c r="D2525" s="1" t="s">
        <v>13</v>
      </c>
      <c r="E2525" s="1" t="s">
        <v>15</v>
      </c>
      <c r="F2525" s="1" t="s">
        <v>119</v>
      </c>
      <c r="G2525" s="1" t="s">
        <v>143</v>
      </c>
      <c r="M2525" s="6">
        <f t="shared" si="78"/>
        <v>44635</v>
      </c>
      <c r="N2525" s="7">
        <f t="shared" si="79"/>
        <v>44634.656238425923</v>
      </c>
      <c r="O2525" s="7"/>
      <c r="P2525" s="7"/>
    </row>
    <row r="2526" spans="1:16" x14ac:dyDescent="0.3">
      <c r="A2526" s="1" t="s">
        <v>7</v>
      </c>
      <c r="B2526" s="1">
        <v>87</v>
      </c>
      <c r="C2526" s="2">
        <v>44634.65693287037</v>
      </c>
      <c r="D2526" s="1" t="s">
        <v>13</v>
      </c>
      <c r="E2526" s="1" t="s">
        <v>15</v>
      </c>
      <c r="F2526" s="1" t="s">
        <v>119</v>
      </c>
      <c r="G2526" s="1" t="s">
        <v>143</v>
      </c>
      <c r="M2526" s="6">
        <f t="shared" si="78"/>
        <v>44635</v>
      </c>
      <c r="N2526" s="7">
        <f t="shared" si="79"/>
        <v>44634.65693287037</v>
      </c>
      <c r="O2526" s="7"/>
      <c r="P2526" s="7"/>
    </row>
    <row r="2527" spans="1:16" x14ac:dyDescent="0.3">
      <c r="A2527" s="1" t="s">
        <v>7</v>
      </c>
      <c r="B2527" s="1">
        <v>82</v>
      </c>
      <c r="C2527" s="2">
        <v>44634.657094907408</v>
      </c>
      <c r="D2527" s="1" t="s">
        <v>13</v>
      </c>
      <c r="E2527" s="1" t="s">
        <v>15</v>
      </c>
      <c r="F2527" s="1" t="s">
        <v>119</v>
      </c>
      <c r="G2527" s="1" t="s">
        <v>143</v>
      </c>
      <c r="M2527" s="6">
        <f t="shared" si="78"/>
        <v>44635</v>
      </c>
      <c r="N2527" s="7">
        <f t="shared" si="79"/>
        <v>44634.657094907408</v>
      </c>
      <c r="O2527" s="7"/>
      <c r="P2527" s="7"/>
    </row>
    <row r="2528" spans="1:16" x14ac:dyDescent="0.3">
      <c r="A2528" s="1" t="s">
        <v>7</v>
      </c>
      <c r="B2528" s="1">
        <v>89</v>
      </c>
      <c r="C2528" s="2">
        <v>44634.657569444447</v>
      </c>
      <c r="D2528" s="1" t="s">
        <v>13</v>
      </c>
      <c r="E2528" s="1" t="s">
        <v>15</v>
      </c>
      <c r="F2528" s="1" t="s">
        <v>119</v>
      </c>
      <c r="G2528" s="1" t="s">
        <v>143</v>
      </c>
      <c r="M2528" s="6">
        <f t="shared" si="78"/>
        <v>44635</v>
      </c>
      <c r="N2528" s="7">
        <f t="shared" si="79"/>
        <v>44634.657569444447</v>
      </c>
      <c r="O2528" s="7"/>
      <c r="P2528" s="7"/>
    </row>
    <row r="2529" spans="1:16" x14ac:dyDescent="0.3">
      <c r="A2529" s="1" t="s">
        <v>7</v>
      </c>
      <c r="B2529" s="1">
        <v>86</v>
      </c>
      <c r="C2529" s="2">
        <v>44634.657627314817</v>
      </c>
      <c r="D2529" s="1" t="s">
        <v>13</v>
      </c>
      <c r="E2529" s="1" t="s">
        <v>15</v>
      </c>
      <c r="F2529" s="1" t="s">
        <v>119</v>
      </c>
      <c r="G2529" s="1" t="s">
        <v>143</v>
      </c>
      <c r="M2529" s="6">
        <f t="shared" si="78"/>
        <v>44635</v>
      </c>
      <c r="N2529" s="7">
        <f t="shared" si="79"/>
        <v>44634.657627314817</v>
      </c>
      <c r="O2529" s="7"/>
      <c r="P2529" s="7"/>
    </row>
    <row r="2530" spans="1:16" x14ac:dyDescent="0.3">
      <c r="A2530" s="1" t="s">
        <v>7</v>
      </c>
      <c r="B2530" s="1">
        <v>88</v>
      </c>
      <c r="C2530" s="2">
        <v>44634.658321759256</v>
      </c>
      <c r="D2530" s="1" t="s">
        <v>13</v>
      </c>
      <c r="E2530" s="1" t="s">
        <v>15</v>
      </c>
      <c r="F2530" s="1" t="s">
        <v>119</v>
      </c>
      <c r="G2530" s="1" t="s">
        <v>143</v>
      </c>
      <c r="M2530" s="6">
        <f t="shared" si="78"/>
        <v>44635</v>
      </c>
      <c r="N2530" s="7">
        <f t="shared" si="79"/>
        <v>44634.658321759256</v>
      </c>
      <c r="O2530" s="7"/>
      <c r="P2530" s="7"/>
    </row>
    <row r="2531" spans="1:16" x14ac:dyDescent="0.3">
      <c r="A2531" s="1" t="s">
        <v>7</v>
      </c>
      <c r="B2531" s="1">
        <v>91</v>
      </c>
      <c r="C2531" s="2">
        <v>44634.658576388887</v>
      </c>
      <c r="D2531" s="1" t="s">
        <v>13</v>
      </c>
      <c r="E2531" s="1" t="s">
        <v>15</v>
      </c>
      <c r="F2531" s="1" t="s">
        <v>119</v>
      </c>
      <c r="G2531" s="1" t="s">
        <v>143</v>
      </c>
      <c r="M2531" s="6">
        <f t="shared" si="78"/>
        <v>44635</v>
      </c>
      <c r="N2531" s="7">
        <f t="shared" si="79"/>
        <v>44634.658576388887</v>
      </c>
      <c r="O2531" s="7"/>
      <c r="P2531" s="7"/>
    </row>
    <row r="2532" spans="1:16" x14ac:dyDescent="0.3">
      <c r="A2532" s="1" t="s">
        <v>7</v>
      </c>
      <c r="B2532" s="1">
        <v>91</v>
      </c>
      <c r="C2532" s="2">
        <v>44634.659016203703</v>
      </c>
      <c r="D2532" s="1" t="s">
        <v>13</v>
      </c>
      <c r="E2532" s="1" t="s">
        <v>15</v>
      </c>
      <c r="F2532" s="1" t="s">
        <v>119</v>
      </c>
      <c r="G2532" s="1" t="s">
        <v>143</v>
      </c>
      <c r="M2532" s="6">
        <f t="shared" si="78"/>
        <v>44635</v>
      </c>
      <c r="N2532" s="7">
        <f t="shared" si="79"/>
        <v>44634.659016203703</v>
      </c>
      <c r="O2532" s="7"/>
      <c r="P2532" s="7"/>
    </row>
    <row r="2533" spans="1:16" x14ac:dyDescent="0.3">
      <c r="A2533" s="1" t="s">
        <v>7</v>
      </c>
      <c r="B2533" s="1">
        <v>92</v>
      </c>
      <c r="C2533" s="2">
        <v>44634.659120370372</v>
      </c>
      <c r="D2533" s="1" t="s">
        <v>13</v>
      </c>
      <c r="E2533" s="1" t="s">
        <v>15</v>
      </c>
      <c r="F2533" s="1" t="s">
        <v>119</v>
      </c>
      <c r="G2533" s="1" t="s">
        <v>143</v>
      </c>
      <c r="M2533" s="6">
        <f t="shared" si="78"/>
        <v>44635</v>
      </c>
      <c r="N2533" s="7">
        <f t="shared" si="79"/>
        <v>44634.659120370372</v>
      </c>
      <c r="O2533" s="7"/>
      <c r="P2533" s="7"/>
    </row>
    <row r="2534" spans="1:16" x14ac:dyDescent="0.3">
      <c r="A2534" s="1" t="s">
        <v>7</v>
      </c>
      <c r="B2534" s="1">
        <v>92</v>
      </c>
      <c r="C2534" s="2">
        <v>44634.659710648149</v>
      </c>
      <c r="D2534" s="1" t="s">
        <v>13</v>
      </c>
      <c r="E2534" s="1" t="s">
        <v>15</v>
      </c>
      <c r="F2534" s="1" t="s">
        <v>119</v>
      </c>
      <c r="G2534" s="1" t="s">
        <v>143</v>
      </c>
      <c r="M2534" s="6">
        <f t="shared" si="78"/>
        <v>44635</v>
      </c>
      <c r="N2534" s="7">
        <f t="shared" si="79"/>
        <v>44634.659710648149</v>
      </c>
      <c r="O2534" s="7"/>
      <c r="P2534" s="7"/>
    </row>
    <row r="2535" spans="1:16" x14ac:dyDescent="0.3">
      <c r="A2535" s="1" t="s">
        <v>7</v>
      </c>
      <c r="B2535" s="1">
        <v>100</v>
      </c>
      <c r="C2535" s="2">
        <v>44634.660405092596</v>
      </c>
      <c r="D2535" s="1" t="s">
        <v>13</v>
      </c>
      <c r="E2535" s="1" t="s">
        <v>15</v>
      </c>
      <c r="F2535" s="1" t="s">
        <v>119</v>
      </c>
      <c r="G2535" s="1" t="s">
        <v>143</v>
      </c>
      <c r="M2535" s="6">
        <f t="shared" si="78"/>
        <v>44635</v>
      </c>
      <c r="N2535" s="7">
        <f t="shared" si="79"/>
        <v>44634.660405092596</v>
      </c>
      <c r="O2535" s="7"/>
      <c r="P2535" s="7"/>
    </row>
    <row r="2536" spans="1:16" x14ac:dyDescent="0.3">
      <c r="A2536" s="1" t="s">
        <v>7</v>
      </c>
      <c r="B2536" s="1">
        <v>105</v>
      </c>
      <c r="C2536" s="2">
        <v>44634.660451388889</v>
      </c>
      <c r="D2536" s="1" t="s">
        <v>13</v>
      </c>
      <c r="E2536" s="1" t="s">
        <v>15</v>
      </c>
      <c r="F2536" s="1" t="s">
        <v>119</v>
      </c>
      <c r="G2536" s="1" t="s">
        <v>143</v>
      </c>
      <c r="M2536" s="6">
        <f t="shared" si="78"/>
        <v>44635</v>
      </c>
      <c r="N2536" s="7">
        <f t="shared" si="79"/>
        <v>44634.660451388889</v>
      </c>
      <c r="O2536" s="7"/>
      <c r="P2536" s="7"/>
    </row>
    <row r="2537" spans="1:16" x14ac:dyDescent="0.3">
      <c r="A2537" s="1" t="s">
        <v>7</v>
      </c>
      <c r="B2537" s="1">
        <v>102</v>
      </c>
      <c r="C2537" s="2">
        <v>44634.660891203705</v>
      </c>
      <c r="D2537" s="1" t="s">
        <v>13</v>
      </c>
      <c r="E2537" s="1" t="s">
        <v>15</v>
      </c>
      <c r="F2537" s="1" t="s">
        <v>119</v>
      </c>
      <c r="G2537" s="1" t="s">
        <v>143</v>
      </c>
      <c r="M2537" s="6">
        <f t="shared" si="78"/>
        <v>44635</v>
      </c>
      <c r="N2537" s="7">
        <f t="shared" si="79"/>
        <v>44634.660891203705</v>
      </c>
      <c r="O2537" s="7"/>
      <c r="P2537" s="7"/>
    </row>
    <row r="2538" spans="1:16" x14ac:dyDescent="0.3">
      <c r="A2538" s="1" t="s">
        <v>7</v>
      </c>
      <c r="B2538" s="1">
        <v>105</v>
      </c>
      <c r="C2538" s="2">
        <v>44634.661099537036</v>
      </c>
      <c r="D2538" s="1" t="s">
        <v>13</v>
      </c>
      <c r="E2538" s="1" t="s">
        <v>15</v>
      </c>
      <c r="F2538" s="1" t="s">
        <v>119</v>
      </c>
      <c r="G2538" s="1" t="s">
        <v>143</v>
      </c>
      <c r="M2538" s="6">
        <f t="shared" si="78"/>
        <v>44635</v>
      </c>
      <c r="N2538" s="7">
        <f t="shared" si="79"/>
        <v>44634.661099537036</v>
      </c>
      <c r="O2538" s="7"/>
      <c r="P2538" s="7"/>
    </row>
    <row r="2539" spans="1:16" x14ac:dyDescent="0.3">
      <c r="A2539" s="1" t="s">
        <v>7</v>
      </c>
      <c r="B2539" s="1">
        <v>106</v>
      </c>
      <c r="C2539" s="2">
        <v>44634.661400462966</v>
      </c>
      <c r="D2539" s="1" t="s">
        <v>13</v>
      </c>
      <c r="E2539" s="1" t="s">
        <v>15</v>
      </c>
      <c r="F2539" s="1" t="s">
        <v>119</v>
      </c>
      <c r="G2539" s="1" t="s">
        <v>143</v>
      </c>
      <c r="M2539" s="6">
        <f t="shared" si="78"/>
        <v>44635</v>
      </c>
      <c r="N2539" s="7">
        <f t="shared" si="79"/>
        <v>44634.661400462966</v>
      </c>
      <c r="O2539" s="7"/>
      <c r="P2539" s="7"/>
    </row>
    <row r="2540" spans="1:16" x14ac:dyDescent="0.3">
      <c r="A2540" s="1" t="s">
        <v>7</v>
      </c>
      <c r="B2540" s="1">
        <v>98</v>
      </c>
      <c r="C2540" s="2">
        <v>44634.661527777775</v>
      </c>
      <c r="D2540" s="1" t="s">
        <v>13</v>
      </c>
      <c r="E2540" s="1" t="s">
        <v>15</v>
      </c>
      <c r="F2540" s="1" t="s">
        <v>119</v>
      </c>
      <c r="G2540" s="1" t="s">
        <v>143</v>
      </c>
      <c r="M2540" s="6">
        <f t="shared" si="78"/>
        <v>44635</v>
      </c>
      <c r="N2540" s="7">
        <f t="shared" si="79"/>
        <v>44634.661527777775</v>
      </c>
      <c r="O2540" s="7"/>
      <c r="P2540" s="7"/>
    </row>
    <row r="2541" spans="1:16" x14ac:dyDescent="0.3">
      <c r="A2541" s="1" t="s">
        <v>7</v>
      </c>
      <c r="B2541" s="1">
        <v>102</v>
      </c>
      <c r="C2541" s="2">
        <v>44634.661793981482</v>
      </c>
      <c r="D2541" s="1" t="s">
        <v>13</v>
      </c>
      <c r="E2541" s="1" t="s">
        <v>15</v>
      </c>
      <c r="F2541" s="1" t="s">
        <v>119</v>
      </c>
      <c r="G2541" s="1" t="s">
        <v>143</v>
      </c>
      <c r="M2541" s="6">
        <f t="shared" si="78"/>
        <v>44635</v>
      </c>
      <c r="N2541" s="7">
        <f t="shared" si="79"/>
        <v>44634.661793981482</v>
      </c>
      <c r="O2541" s="7"/>
      <c r="P2541" s="7"/>
    </row>
    <row r="2542" spans="1:16" x14ac:dyDescent="0.3">
      <c r="A2542" s="1" t="s">
        <v>7</v>
      </c>
      <c r="B2542" s="1">
        <v>96</v>
      </c>
      <c r="C2542" s="2">
        <v>44634.662002314813</v>
      </c>
      <c r="D2542" s="1" t="s">
        <v>13</v>
      </c>
      <c r="E2542" s="1" t="s">
        <v>15</v>
      </c>
      <c r="F2542" s="1" t="s">
        <v>119</v>
      </c>
      <c r="G2542" s="1" t="s">
        <v>143</v>
      </c>
      <c r="M2542" s="6">
        <f t="shared" si="78"/>
        <v>44635</v>
      </c>
      <c r="N2542" s="7">
        <f t="shared" si="79"/>
        <v>44634.662002314813</v>
      </c>
      <c r="O2542" s="7"/>
      <c r="P2542" s="7"/>
    </row>
    <row r="2543" spans="1:16" x14ac:dyDescent="0.3">
      <c r="A2543" s="1" t="s">
        <v>7</v>
      </c>
      <c r="B2543" s="1">
        <v>98</v>
      </c>
      <c r="C2543" s="2">
        <v>44634.662280092591</v>
      </c>
      <c r="D2543" s="1" t="s">
        <v>13</v>
      </c>
      <c r="E2543" s="1" t="s">
        <v>15</v>
      </c>
      <c r="F2543" s="1" t="s">
        <v>119</v>
      </c>
      <c r="G2543" s="1" t="s">
        <v>143</v>
      </c>
      <c r="M2543" s="6">
        <f t="shared" si="78"/>
        <v>44635</v>
      </c>
      <c r="N2543" s="7">
        <f t="shared" si="79"/>
        <v>44634.662280092591</v>
      </c>
      <c r="O2543" s="7"/>
      <c r="P2543" s="7"/>
    </row>
    <row r="2544" spans="1:16" x14ac:dyDescent="0.3">
      <c r="A2544" s="1" t="s">
        <v>7</v>
      </c>
      <c r="B2544" s="1">
        <v>98</v>
      </c>
      <c r="C2544" s="2">
        <v>44634.662418981483</v>
      </c>
      <c r="D2544" s="1" t="s">
        <v>13</v>
      </c>
      <c r="E2544" s="1" t="s">
        <v>15</v>
      </c>
      <c r="F2544" s="1" t="s">
        <v>119</v>
      </c>
      <c r="G2544" s="1" t="s">
        <v>143</v>
      </c>
      <c r="M2544" s="6">
        <f t="shared" si="78"/>
        <v>44635</v>
      </c>
      <c r="N2544" s="7">
        <f t="shared" si="79"/>
        <v>44634.662418981483</v>
      </c>
      <c r="O2544" s="7"/>
      <c r="P2544" s="7"/>
    </row>
    <row r="2545" spans="1:16" x14ac:dyDescent="0.3">
      <c r="A2545" s="1" t="s">
        <v>7</v>
      </c>
      <c r="B2545" s="1">
        <v>97</v>
      </c>
      <c r="C2545" s="2">
        <v>44634.662488425929</v>
      </c>
      <c r="D2545" s="1" t="s">
        <v>13</v>
      </c>
      <c r="E2545" s="1" t="s">
        <v>15</v>
      </c>
      <c r="F2545" s="1" t="s">
        <v>119</v>
      </c>
      <c r="G2545" s="1" t="s">
        <v>143</v>
      </c>
      <c r="M2545" s="6">
        <f t="shared" si="78"/>
        <v>44635</v>
      </c>
      <c r="N2545" s="7">
        <f t="shared" si="79"/>
        <v>44634.662488425929</v>
      </c>
      <c r="O2545" s="7"/>
      <c r="P2545" s="7"/>
    </row>
    <row r="2546" spans="1:16" x14ac:dyDescent="0.3">
      <c r="A2546" s="1" t="s">
        <v>7</v>
      </c>
      <c r="B2546" s="1">
        <v>91</v>
      </c>
      <c r="C2546" s="2">
        <v>44634.662962962961</v>
      </c>
      <c r="D2546" s="1" t="s">
        <v>13</v>
      </c>
      <c r="E2546" s="1" t="s">
        <v>15</v>
      </c>
      <c r="F2546" s="1" t="s">
        <v>119</v>
      </c>
      <c r="G2546" s="1" t="s">
        <v>143</v>
      </c>
      <c r="M2546" s="6">
        <f t="shared" si="78"/>
        <v>44635</v>
      </c>
      <c r="N2546" s="7">
        <f t="shared" si="79"/>
        <v>44634.662962962961</v>
      </c>
      <c r="O2546" s="7"/>
      <c r="P2546" s="7"/>
    </row>
    <row r="2547" spans="1:16" x14ac:dyDescent="0.3">
      <c r="A2547" s="1" t="s">
        <v>7</v>
      </c>
      <c r="B2547" s="1">
        <v>90</v>
      </c>
      <c r="C2547" s="2">
        <v>44634.663182870368</v>
      </c>
      <c r="D2547" s="1" t="s">
        <v>13</v>
      </c>
      <c r="E2547" s="1" t="s">
        <v>15</v>
      </c>
      <c r="F2547" s="1" t="s">
        <v>119</v>
      </c>
      <c r="G2547" s="1" t="s">
        <v>143</v>
      </c>
      <c r="M2547" s="6">
        <f t="shared" si="78"/>
        <v>44635</v>
      </c>
      <c r="N2547" s="7">
        <f t="shared" si="79"/>
        <v>44634.663182870368</v>
      </c>
      <c r="O2547" s="7"/>
      <c r="P2547" s="7"/>
    </row>
    <row r="2548" spans="1:16" x14ac:dyDescent="0.3">
      <c r="A2548" s="1" t="s">
        <v>7</v>
      </c>
      <c r="B2548" s="1">
        <v>86</v>
      </c>
      <c r="C2548" s="2">
        <v>44634.663877314815</v>
      </c>
      <c r="D2548" s="1" t="s">
        <v>13</v>
      </c>
      <c r="E2548" s="1" t="s">
        <v>15</v>
      </c>
      <c r="F2548" s="1" t="s">
        <v>119</v>
      </c>
      <c r="G2548" s="1" t="s">
        <v>143</v>
      </c>
      <c r="M2548" s="6">
        <f t="shared" si="78"/>
        <v>44635</v>
      </c>
      <c r="N2548" s="7">
        <f t="shared" si="79"/>
        <v>44634.663877314815</v>
      </c>
      <c r="O2548" s="7"/>
      <c r="P2548" s="7"/>
    </row>
    <row r="2549" spans="1:16" x14ac:dyDescent="0.3">
      <c r="A2549" s="1" t="s">
        <v>7</v>
      </c>
      <c r="B2549" s="1">
        <v>77</v>
      </c>
      <c r="C2549" s="2">
        <v>44634.664571759262</v>
      </c>
      <c r="D2549" s="1" t="s">
        <v>13</v>
      </c>
      <c r="E2549" s="1" t="s">
        <v>15</v>
      </c>
      <c r="F2549" s="1" t="s">
        <v>119</v>
      </c>
      <c r="G2549" s="1" t="s">
        <v>143</v>
      </c>
      <c r="M2549" s="6">
        <f t="shared" si="78"/>
        <v>44635</v>
      </c>
      <c r="N2549" s="7">
        <f t="shared" si="79"/>
        <v>44634.664571759262</v>
      </c>
      <c r="O2549" s="7"/>
      <c r="P2549" s="7"/>
    </row>
    <row r="2550" spans="1:16" x14ac:dyDescent="0.3">
      <c r="A2550" s="1" t="s">
        <v>7</v>
      </c>
      <c r="B2550" s="1">
        <v>85</v>
      </c>
      <c r="C2550" s="2">
        <v>44634.664687500001</v>
      </c>
      <c r="D2550" s="1" t="s">
        <v>13</v>
      </c>
      <c r="E2550" s="1" t="s">
        <v>15</v>
      </c>
      <c r="F2550" s="1" t="s">
        <v>119</v>
      </c>
      <c r="G2550" s="1" t="s">
        <v>143</v>
      </c>
      <c r="M2550" s="6">
        <f t="shared" si="78"/>
        <v>44635</v>
      </c>
      <c r="N2550" s="7">
        <f t="shared" si="79"/>
        <v>44634.664687500001</v>
      </c>
      <c r="O2550" s="7"/>
      <c r="P2550" s="7"/>
    </row>
    <row r="2551" spans="1:16" x14ac:dyDescent="0.3">
      <c r="A2551" s="1" t="s">
        <v>7</v>
      </c>
      <c r="B2551" s="1">
        <v>85</v>
      </c>
      <c r="C2551" s="2">
        <v>44634.664872685185</v>
      </c>
      <c r="D2551" s="1" t="s">
        <v>13</v>
      </c>
      <c r="E2551" s="1" t="s">
        <v>15</v>
      </c>
      <c r="F2551" s="1" t="s">
        <v>119</v>
      </c>
      <c r="G2551" s="1" t="s">
        <v>143</v>
      </c>
      <c r="M2551" s="6">
        <f t="shared" si="78"/>
        <v>44635</v>
      </c>
      <c r="N2551" s="7">
        <f t="shared" si="79"/>
        <v>44634.664872685185</v>
      </c>
      <c r="O2551" s="7"/>
      <c r="P2551" s="7"/>
    </row>
    <row r="2552" spans="1:16" x14ac:dyDescent="0.3">
      <c r="A2552" s="1" t="s">
        <v>7</v>
      </c>
      <c r="B2552" s="1">
        <v>86</v>
      </c>
      <c r="C2552" s="2">
        <v>44634.665266203701</v>
      </c>
      <c r="D2552" s="1" t="s">
        <v>13</v>
      </c>
      <c r="E2552" s="1" t="s">
        <v>15</v>
      </c>
      <c r="F2552" s="1" t="s">
        <v>119</v>
      </c>
      <c r="G2552" s="1" t="s">
        <v>143</v>
      </c>
      <c r="M2552" s="6">
        <f t="shared" si="78"/>
        <v>44635</v>
      </c>
      <c r="N2552" s="7">
        <f t="shared" si="79"/>
        <v>44634.665266203701</v>
      </c>
      <c r="O2552" s="7"/>
      <c r="P2552" s="7"/>
    </row>
    <row r="2553" spans="1:16" x14ac:dyDescent="0.3">
      <c r="A2553" s="1" t="s">
        <v>7</v>
      </c>
      <c r="B2553" s="1">
        <v>79</v>
      </c>
      <c r="C2553" s="2">
        <v>44634.666655092595</v>
      </c>
      <c r="D2553" s="1" t="s">
        <v>13</v>
      </c>
      <c r="E2553" s="1" t="s">
        <v>15</v>
      </c>
      <c r="F2553" s="1" t="s">
        <v>119</v>
      </c>
      <c r="G2553" s="1" t="s">
        <v>143</v>
      </c>
      <c r="M2553" s="6">
        <f t="shared" si="78"/>
        <v>44635</v>
      </c>
      <c r="N2553" s="7">
        <f t="shared" si="79"/>
        <v>44634.666655092595</v>
      </c>
      <c r="O2553" s="7"/>
      <c r="P2553" s="7"/>
    </row>
    <row r="2554" spans="1:16" x14ac:dyDescent="0.3">
      <c r="A2554" s="1" t="s">
        <v>7</v>
      </c>
      <c r="B2554" s="1">
        <v>85</v>
      </c>
      <c r="C2554" s="2">
        <v>44634.667349537034</v>
      </c>
      <c r="D2554" s="1" t="s">
        <v>13</v>
      </c>
      <c r="E2554" s="1" t="s">
        <v>15</v>
      </c>
      <c r="F2554" s="1" t="s">
        <v>119</v>
      </c>
      <c r="G2554" s="1" t="s">
        <v>143</v>
      </c>
      <c r="M2554" s="6">
        <f t="shared" si="78"/>
        <v>44635</v>
      </c>
      <c r="N2554" s="7">
        <f t="shared" si="79"/>
        <v>44634.667349537034</v>
      </c>
      <c r="O2554" s="7"/>
      <c r="P2554" s="7"/>
    </row>
    <row r="2555" spans="1:16" x14ac:dyDescent="0.3">
      <c r="A2555" s="1" t="s">
        <v>7</v>
      </c>
      <c r="B2555" s="1">
        <v>82</v>
      </c>
      <c r="C2555" s="2">
        <v>44634.668043981481</v>
      </c>
      <c r="D2555" s="1" t="s">
        <v>13</v>
      </c>
      <c r="E2555" s="1" t="s">
        <v>15</v>
      </c>
      <c r="F2555" s="1" t="s">
        <v>119</v>
      </c>
      <c r="G2555" s="1" t="s">
        <v>143</v>
      </c>
      <c r="M2555" s="6">
        <f t="shared" si="78"/>
        <v>44635</v>
      </c>
      <c r="N2555" s="7">
        <f t="shared" si="79"/>
        <v>44634.668043981481</v>
      </c>
      <c r="O2555" s="7"/>
      <c r="P2555" s="7"/>
    </row>
    <row r="2556" spans="1:16" x14ac:dyDescent="0.3">
      <c r="A2556" s="1" t="s">
        <v>7</v>
      </c>
      <c r="B2556" s="1">
        <v>72</v>
      </c>
      <c r="C2556" s="2">
        <v>44634.668738425928</v>
      </c>
      <c r="D2556" s="1" t="s">
        <v>13</v>
      </c>
      <c r="E2556" s="1" t="s">
        <v>15</v>
      </c>
      <c r="F2556" s="1" t="s">
        <v>119</v>
      </c>
      <c r="G2556" s="1" t="s">
        <v>143</v>
      </c>
      <c r="M2556" s="6">
        <f t="shared" si="78"/>
        <v>44635</v>
      </c>
      <c r="N2556" s="7">
        <f t="shared" si="79"/>
        <v>44634.668738425928</v>
      </c>
      <c r="O2556" s="7"/>
      <c r="P2556" s="7"/>
    </row>
    <row r="2557" spans="1:16" x14ac:dyDescent="0.3">
      <c r="A2557" s="1" t="s">
        <v>7</v>
      </c>
      <c r="B2557" s="1">
        <v>76</v>
      </c>
      <c r="C2557" s="2">
        <v>44634.669432870367</v>
      </c>
      <c r="D2557" s="1" t="s">
        <v>13</v>
      </c>
      <c r="E2557" s="1" t="s">
        <v>15</v>
      </c>
      <c r="F2557" s="1" t="s">
        <v>119</v>
      </c>
      <c r="G2557" s="1" t="s">
        <v>143</v>
      </c>
      <c r="M2557" s="6">
        <f t="shared" si="78"/>
        <v>44635</v>
      </c>
      <c r="N2557" s="7">
        <f t="shared" si="79"/>
        <v>44634.669432870367</v>
      </c>
      <c r="O2557" s="7"/>
      <c r="P2557" s="7"/>
    </row>
    <row r="2558" spans="1:16" x14ac:dyDescent="0.3">
      <c r="A2558" s="1" t="s">
        <v>7</v>
      </c>
      <c r="B2558" s="1">
        <v>76</v>
      </c>
      <c r="C2558" s="2">
        <v>44634.670127314814</v>
      </c>
      <c r="D2558" s="1" t="s">
        <v>13</v>
      </c>
      <c r="E2558" s="1" t="s">
        <v>15</v>
      </c>
      <c r="F2558" s="1" t="s">
        <v>119</v>
      </c>
      <c r="G2558" s="1" t="s">
        <v>143</v>
      </c>
      <c r="M2558" s="6">
        <f t="shared" si="78"/>
        <v>44635</v>
      </c>
      <c r="N2558" s="7">
        <f t="shared" si="79"/>
        <v>44634.670127314814</v>
      </c>
      <c r="O2558" s="7"/>
      <c r="P2558" s="7"/>
    </row>
    <row r="2559" spans="1:16" x14ac:dyDescent="0.3">
      <c r="A2559" s="1" t="s">
        <v>7</v>
      </c>
      <c r="B2559" s="1">
        <v>75</v>
      </c>
      <c r="C2559" s="2">
        <v>44634.67082175926</v>
      </c>
      <c r="D2559" s="1" t="s">
        <v>13</v>
      </c>
      <c r="E2559" s="1" t="s">
        <v>15</v>
      </c>
      <c r="F2559" s="1" t="s">
        <v>119</v>
      </c>
      <c r="G2559" s="1" t="s">
        <v>143</v>
      </c>
      <c r="M2559" s="6">
        <f t="shared" si="78"/>
        <v>44635</v>
      </c>
      <c r="N2559" s="7">
        <f t="shared" si="79"/>
        <v>44634.67082175926</v>
      </c>
      <c r="O2559" s="7"/>
      <c r="P2559" s="7"/>
    </row>
    <row r="2560" spans="1:16" x14ac:dyDescent="0.3">
      <c r="A2560" s="1" t="s">
        <v>7</v>
      </c>
      <c r="B2560" s="1">
        <v>74</v>
      </c>
      <c r="C2560" s="2">
        <v>44634.671516203707</v>
      </c>
      <c r="D2560" s="1" t="s">
        <v>13</v>
      </c>
      <c r="E2560" s="1" t="s">
        <v>15</v>
      </c>
      <c r="F2560" s="1" t="s">
        <v>119</v>
      </c>
      <c r="G2560" s="1" t="s">
        <v>143</v>
      </c>
      <c r="M2560" s="6">
        <f t="shared" si="78"/>
        <v>44635</v>
      </c>
      <c r="N2560" s="7">
        <f t="shared" si="79"/>
        <v>44634.671516203707</v>
      </c>
      <c r="O2560" s="7"/>
      <c r="P2560" s="7"/>
    </row>
    <row r="2561" spans="1:16" x14ac:dyDescent="0.3">
      <c r="A2561" s="1" t="s">
        <v>7</v>
      </c>
      <c r="B2561" s="1">
        <v>72</v>
      </c>
      <c r="C2561" s="2">
        <v>44634.672210648147</v>
      </c>
      <c r="D2561" s="1" t="s">
        <v>13</v>
      </c>
      <c r="E2561" s="1" t="s">
        <v>15</v>
      </c>
      <c r="F2561" s="1" t="s">
        <v>119</v>
      </c>
      <c r="G2561" s="1" t="s">
        <v>143</v>
      </c>
      <c r="M2561" s="6">
        <f t="shared" si="78"/>
        <v>44635</v>
      </c>
      <c r="N2561" s="7">
        <f t="shared" si="79"/>
        <v>44634.672210648147</v>
      </c>
      <c r="O2561" s="7"/>
      <c r="P2561" s="7"/>
    </row>
    <row r="2562" spans="1:16" x14ac:dyDescent="0.3">
      <c r="A2562" s="1" t="s">
        <v>7</v>
      </c>
      <c r="B2562" s="1">
        <v>77</v>
      </c>
      <c r="C2562" s="2">
        <v>44634.672905092593</v>
      </c>
      <c r="D2562" s="1" t="s">
        <v>13</v>
      </c>
      <c r="E2562" s="1" t="s">
        <v>15</v>
      </c>
      <c r="F2562" s="1" t="s">
        <v>119</v>
      </c>
      <c r="G2562" s="1" t="s">
        <v>143</v>
      </c>
      <c r="M2562" s="6">
        <f t="shared" si="78"/>
        <v>44635</v>
      </c>
      <c r="N2562" s="7">
        <f t="shared" si="79"/>
        <v>44634.672905092593</v>
      </c>
      <c r="O2562" s="7"/>
      <c r="P2562" s="7"/>
    </row>
    <row r="2563" spans="1:16" x14ac:dyDescent="0.3">
      <c r="A2563" s="1" t="s">
        <v>7</v>
      </c>
      <c r="B2563" s="1">
        <v>77</v>
      </c>
      <c r="C2563" s="2">
        <v>44634.67359953704</v>
      </c>
      <c r="D2563" s="1" t="s">
        <v>13</v>
      </c>
      <c r="E2563" s="1" t="s">
        <v>15</v>
      </c>
      <c r="F2563" s="1" t="s">
        <v>119</v>
      </c>
      <c r="G2563" s="1" t="s">
        <v>143</v>
      </c>
      <c r="M2563" s="6">
        <f t="shared" ref="M2563:M2626" si="80">VALUE(TEXT(C2563,0))</f>
        <v>44635</v>
      </c>
      <c r="N2563" s="7">
        <f t="shared" ref="N2563:N2626" si="81">C2563</f>
        <v>44634.67359953704</v>
      </c>
      <c r="O2563" s="7"/>
      <c r="P2563" s="7"/>
    </row>
    <row r="2564" spans="1:16" x14ac:dyDescent="0.3">
      <c r="A2564" s="1" t="s">
        <v>7</v>
      </c>
      <c r="B2564" s="1">
        <v>77</v>
      </c>
      <c r="C2564" s="2">
        <v>44634.674293981479</v>
      </c>
      <c r="D2564" s="1" t="s">
        <v>13</v>
      </c>
      <c r="E2564" s="1" t="s">
        <v>15</v>
      </c>
      <c r="F2564" s="1" t="s">
        <v>119</v>
      </c>
      <c r="G2564" s="1" t="s">
        <v>143</v>
      </c>
      <c r="M2564" s="6">
        <f t="shared" si="80"/>
        <v>44635</v>
      </c>
      <c r="N2564" s="7">
        <f t="shared" si="81"/>
        <v>44634.674293981479</v>
      </c>
      <c r="O2564" s="7"/>
      <c r="P2564" s="7"/>
    </row>
    <row r="2565" spans="1:16" x14ac:dyDescent="0.3">
      <c r="A2565" s="1" t="s">
        <v>7</v>
      </c>
      <c r="B2565" s="1">
        <v>74</v>
      </c>
      <c r="C2565" s="2">
        <v>44634.674988425926</v>
      </c>
      <c r="D2565" s="1" t="s">
        <v>13</v>
      </c>
      <c r="E2565" s="1" t="s">
        <v>15</v>
      </c>
      <c r="F2565" s="1" t="s">
        <v>119</v>
      </c>
      <c r="G2565" s="1" t="s">
        <v>143</v>
      </c>
      <c r="M2565" s="6">
        <f t="shared" si="80"/>
        <v>44635</v>
      </c>
      <c r="N2565" s="7">
        <f t="shared" si="81"/>
        <v>44634.674988425926</v>
      </c>
      <c r="O2565" s="7"/>
      <c r="P2565" s="7"/>
    </row>
    <row r="2566" spans="1:16" x14ac:dyDescent="0.3">
      <c r="A2566" s="1" t="s">
        <v>7</v>
      </c>
      <c r="B2566" s="1">
        <v>74</v>
      </c>
      <c r="C2566" s="2">
        <v>44634.675682870373</v>
      </c>
      <c r="D2566" s="1" t="s">
        <v>13</v>
      </c>
      <c r="E2566" s="1" t="s">
        <v>15</v>
      </c>
      <c r="F2566" s="1" t="s">
        <v>119</v>
      </c>
      <c r="G2566" s="1" t="s">
        <v>143</v>
      </c>
      <c r="M2566" s="6">
        <f t="shared" si="80"/>
        <v>44635</v>
      </c>
      <c r="N2566" s="7">
        <f t="shared" si="81"/>
        <v>44634.675682870373</v>
      </c>
      <c r="O2566" s="7"/>
      <c r="P2566" s="7"/>
    </row>
    <row r="2567" spans="1:16" x14ac:dyDescent="0.3">
      <c r="A2567" s="1" t="s">
        <v>7</v>
      </c>
      <c r="B2567" s="1">
        <v>78</v>
      </c>
      <c r="C2567" s="2">
        <v>44634.676377314812</v>
      </c>
      <c r="D2567" s="1" t="s">
        <v>13</v>
      </c>
      <c r="E2567" s="1" t="s">
        <v>15</v>
      </c>
      <c r="F2567" s="1" t="s">
        <v>119</v>
      </c>
      <c r="G2567" s="1" t="s">
        <v>143</v>
      </c>
      <c r="M2567" s="6">
        <f t="shared" si="80"/>
        <v>44635</v>
      </c>
      <c r="N2567" s="7">
        <f t="shared" si="81"/>
        <v>44634.676377314812</v>
      </c>
      <c r="O2567" s="7"/>
      <c r="P2567" s="7"/>
    </row>
    <row r="2568" spans="1:16" x14ac:dyDescent="0.3">
      <c r="A2568" s="1" t="s">
        <v>7</v>
      </c>
      <c r="B2568" s="1">
        <v>90</v>
      </c>
      <c r="C2568" s="2">
        <v>44634.677071759259</v>
      </c>
      <c r="D2568" s="1" t="s">
        <v>13</v>
      </c>
      <c r="E2568" s="1" t="s">
        <v>15</v>
      </c>
      <c r="F2568" s="1" t="s">
        <v>119</v>
      </c>
      <c r="G2568" s="1" t="s">
        <v>143</v>
      </c>
      <c r="M2568" s="6">
        <f t="shared" si="80"/>
        <v>44635</v>
      </c>
      <c r="N2568" s="7">
        <f t="shared" si="81"/>
        <v>44634.677071759259</v>
      </c>
      <c r="O2568" s="7"/>
      <c r="P2568" s="7"/>
    </row>
    <row r="2569" spans="1:16" x14ac:dyDescent="0.3">
      <c r="A2569" s="1" t="s">
        <v>7</v>
      </c>
      <c r="B2569" s="1">
        <v>89</v>
      </c>
      <c r="C2569" s="2">
        <v>44634.678460648145</v>
      </c>
      <c r="D2569" s="1" t="s">
        <v>13</v>
      </c>
      <c r="E2569" s="1" t="s">
        <v>15</v>
      </c>
      <c r="F2569" s="1" t="s">
        <v>119</v>
      </c>
      <c r="G2569" s="1" t="s">
        <v>143</v>
      </c>
      <c r="M2569" s="6">
        <f t="shared" si="80"/>
        <v>44635</v>
      </c>
      <c r="N2569" s="7">
        <f t="shared" si="81"/>
        <v>44634.678460648145</v>
      </c>
      <c r="O2569" s="7"/>
      <c r="P2569" s="7"/>
    </row>
    <row r="2570" spans="1:16" x14ac:dyDescent="0.3">
      <c r="A2570" s="1" t="s">
        <v>7</v>
      </c>
      <c r="B2570" s="1">
        <v>81</v>
      </c>
      <c r="C2570" s="2">
        <v>44634.679155092592</v>
      </c>
      <c r="D2570" s="1" t="s">
        <v>13</v>
      </c>
      <c r="E2570" s="1" t="s">
        <v>15</v>
      </c>
      <c r="F2570" s="1" t="s">
        <v>119</v>
      </c>
      <c r="G2570" s="1" t="s">
        <v>143</v>
      </c>
      <c r="M2570" s="6">
        <f t="shared" si="80"/>
        <v>44635</v>
      </c>
      <c r="N2570" s="7">
        <f t="shared" si="81"/>
        <v>44634.679155092592</v>
      </c>
      <c r="O2570" s="7"/>
      <c r="P2570" s="7"/>
    </row>
    <row r="2571" spans="1:16" x14ac:dyDescent="0.3">
      <c r="A2571" s="1" t="s">
        <v>7</v>
      </c>
      <c r="B2571" s="1">
        <v>84</v>
      </c>
      <c r="C2571" s="2">
        <v>44634.679537037038</v>
      </c>
      <c r="D2571" s="1" t="s">
        <v>13</v>
      </c>
      <c r="E2571" s="1" t="s">
        <v>15</v>
      </c>
      <c r="F2571" s="1" t="s">
        <v>119</v>
      </c>
      <c r="G2571" s="1" t="s">
        <v>143</v>
      </c>
      <c r="M2571" s="6">
        <f t="shared" si="80"/>
        <v>44635</v>
      </c>
      <c r="N2571" s="7">
        <f t="shared" si="81"/>
        <v>44634.679537037038</v>
      </c>
      <c r="O2571" s="7"/>
      <c r="P2571" s="7"/>
    </row>
    <row r="2572" spans="1:16" x14ac:dyDescent="0.3">
      <c r="A2572" s="1" t="s">
        <v>7</v>
      </c>
      <c r="B2572" s="1">
        <v>84</v>
      </c>
      <c r="C2572" s="2">
        <v>44634.679849537039</v>
      </c>
      <c r="D2572" s="1" t="s">
        <v>13</v>
      </c>
      <c r="E2572" s="1" t="s">
        <v>15</v>
      </c>
      <c r="F2572" s="1" t="s">
        <v>119</v>
      </c>
      <c r="G2572" s="1" t="s">
        <v>143</v>
      </c>
      <c r="M2572" s="6">
        <f t="shared" si="80"/>
        <v>44635</v>
      </c>
      <c r="N2572" s="7">
        <f t="shared" si="81"/>
        <v>44634.679849537039</v>
      </c>
      <c r="O2572" s="7"/>
      <c r="P2572" s="7"/>
    </row>
    <row r="2573" spans="1:16" x14ac:dyDescent="0.3">
      <c r="A2573" s="1" t="s">
        <v>7</v>
      </c>
      <c r="B2573" s="1">
        <v>80</v>
      </c>
      <c r="C2573" s="2">
        <v>44634.680543981478</v>
      </c>
      <c r="D2573" s="1" t="s">
        <v>13</v>
      </c>
      <c r="E2573" s="1" t="s">
        <v>15</v>
      </c>
      <c r="F2573" s="1" t="s">
        <v>119</v>
      </c>
      <c r="G2573" s="1" t="s">
        <v>143</v>
      </c>
      <c r="M2573" s="6">
        <f t="shared" si="80"/>
        <v>44635</v>
      </c>
      <c r="N2573" s="7">
        <f t="shared" si="81"/>
        <v>44634.680543981478</v>
      </c>
      <c r="O2573" s="7"/>
      <c r="P2573" s="7"/>
    </row>
    <row r="2574" spans="1:16" x14ac:dyDescent="0.3">
      <c r="A2574" s="1" t="s">
        <v>7</v>
      </c>
      <c r="B2574" s="1">
        <v>85</v>
      </c>
      <c r="C2574" s="2">
        <v>44634.680787037039</v>
      </c>
      <c r="D2574" s="1" t="s">
        <v>13</v>
      </c>
      <c r="E2574" s="1" t="s">
        <v>15</v>
      </c>
      <c r="F2574" s="1" t="s">
        <v>119</v>
      </c>
      <c r="G2574" s="1" t="s">
        <v>143</v>
      </c>
      <c r="M2574" s="6">
        <f t="shared" si="80"/>
        <v>44635</v>
      </c>
      <c r="N2574" s="7">
        <f t="shared" si="81"/>
        <v>44634.680787037039</v>
      </c>
      <c r="O2574" s="7"/>
      <c r="P2574" s="7"/>
    </row>
    <row r="2575" spans="1:16" x14ac:dyDescent="0.3">
      <c r="A2575" s="1" t="s">
        <v>7</v>
      </c>
      <c r="B2575" s="1">
        <v>74</v>
      </c>
      <c r="C2575" s="2">
        <v>44634.681018518517</v>
      </c>
      <c r="D2575" s="1" t="s">
        <v>13</v>
      </c>
      <c r="E2575" s="1" t="s">
        <v>15</v>
      </c>
      <c r="F2575" s="1" t="s">
        <v>119</v>
      </c>
      <c r="G2575" s="1" t="s">
        <v>143</v>
      </c>
      <c r="M2575" s="6">
        <f t="shared" si="80"/>
        <v>44635</v>
      </c>
      <c r="N2575" s="7">
        <f t="shared" si="81"/>
        <v>44634.681018518517</v>
      </c>
      <c r="O2575" s="7"/>
      <c r="P2575" s="7"/>
    </row>
    <row r="2576" spans="1:16" x14ac:dyDescent="0.3">
      <c r="A2576" s="1" t="s">
        <v>7</v>
      </c>
      <c r="B2576" s="1">
        <v>74</v>
      </c>
      <c r="C2576" s="2">
        <v>44634.681238425925</v>
      </c>
      <c r="D2576" s="1" t="s">
        <v>13</v>
      </c>
      <c r="E2576" s="1" t="s">
        <v>15</v>
      </c>
      <c r="F2576" s="1" t="s">
        <v>119</v>
      </c>
      <c r="G2576" s="1" t="s">
        <v>143</v>
      </c>
      <c r="M2576" s="6">
        <f t="shared" si="80"/>
        <v>44635</v>
      </c>
      <c r="N2576" s="7">
        <f t="shared" si="81"/>
        <v>44634.681238425925</v>
      </c>
      <c r="O2576" s="7"/>
      <c r="P2576" s="7"/>
    </row>
    <row r="2577" spans="1:16" x14ac:dyDescent="0.3">
      <c r="A2577" s="1" t="s">
        <v>7</v>
      </c>
      <c r="B2577" s="1">
        <v>97</v>
      </c>
      <c r="C2577" s="2">
        <v>44634.681932870371</v>
      </c>
      <c r="D2577" s="1" t="s">
        <v>13</v>
      </c>
      <c r="E2577" s="1" t="s">
        <v>15</v>
      </c>
      <c r="F2577" s="1" t="s">
        <v>119</v>
      </c>
      <c r="G2577" s="1" t="s">
        <v>143</v>
      </c>
      <c r="M2577" s="6">
        <f t="shared" si="80"/>
        <v>44635</v>
      </c>
      <c r="N2577" s="7">
        <f t="shared" si="81"/>
        <v>44634.681932870371</v>
      </c>
      <c r="O2577" s="7"/>
      <c r="P2577" s="7"/>
    </row>
    <row r="2578" spans="1:16" x14ac:dyDescent="0.3">
      <c r="A2578" s="1" t="s">
        <v>7</v>
      </c>
      <c r="B2578" s="1">
        <v>113</v>
      </c>
      <c r="C2578" s="2">
        <v>44634.682430555556</v>
      </c>
      <c r="D2578" s="1" t="s">
        <v>13</v>
      </c>
      <c r="E2578" s="1" t="s">
        <v>15</v>
      </c>
      <c r="F2578" s="1" t="s">
        <v>119</v>
      </c>
      <c r="G2578" s="1" t="s">
        <v>143</v>
      </c>
      <c r="M2578" s="6">
        <f t="shared" si="80"/>
        <v>44635</v>
      </c>
      <c r="N2578" s="7">
        <f t="shared" si="81"/>
        <v>44634.682430555556</v>
      </c>
      <c r="O2578" s="7"/>
      <c r="P2578" s="7"/>
    </row>
    <row r="2579" spans="1:16" x14ac:dyDescent="0.3">
      <c r="A2579" s="1" t="s">
        <v>7</v>
      </c>
      <c r="B2579" s="1">
        <v>112</v>
      </c>
      <c r="C2579" s="2">
        <v>44634.682627314818</v>
      </c>
      <c r="D2579" s="1" t="s">
        <v>13</v>
      </c>
      <c r="E2579" s="1" t="s">
        <v>15</v>
      </c>
      <c r="F2579" s="1" t="s">
        <v>119</v>
      </c>
      <c r="G2579" s="1" t="s">
        <v>143</v>
      </c>
      <c r="M2579" s="6">
        <f t="shared" si="80"/>
        <v>44635</v>
      </c>
      <c r="N2579" s="7">
        <f t="shared" si="81"/>
        <v>44634.682627314818</v>
      </c>
      <c r="O2579" s="7"/>
      <c r="P2579" s="7"/>
    </row>
    <row r="2580" spans="1:16" x14ac:dyDescent="0.3">
      <c r="A2580" s="1" t="s">
        <v>7</v>
      </c>
      <c r="B2580" s="1">
        <v>95</v>
      </c>
      <c r="C2580" s="2">
        <v>44634.682789351849</v>
      </c>
      <c r="D2580" s="1" t="s">
        <v>11</v>
      </c>
      <c r="E2580" s="1" t="s">
        <v>15</v>
      </c>
      <c r="F2580" s="1" t="s">
        <v>17</v>
      </c>
      <c r="G2580" s="1" t="s">
        <v>143</v>
      </c>
      <c r="M2580" s="6">
        <f t="shared" si="80"/>
        <v>44635</v>
      </c>
      <c r="N2580" s="7">
        <f t="shared" si="81"/>
        <v>44634.682789351849</v>
      </c>
      <c r="O2580" s="7"/>
      <c r="P2580" s="7"/>
    </row>
    <row r="2581" spans="1:16" x14ac:dyDescent="0.3">
      <c r="A2581" s="1" t="s">
        <v>7</v>
      </c>
      <c r="B2581" s="1">
        <v>97</v>
      </c>
      <c r="C2581" s="2">
        <v>44634.683321759258</v>
      </c>
      <c r="D2581" s="1" t="s">
        <v>11</v>
      </c>
      <c r="E2581" s="1" t="s">
        <v>15</v>
      </c>
      <c r="F2581" s="1" t="s">
        <v>17</v>
      </c>
      <c r="G2581" s="1" t="s">
        <v>143</v>
      </c>
      <c r="M2581" s="6">
        <f t="shared" si="80"/>
        <v>44635</v>
      </c>
      <c r="N2581" s="7">
        <f t="shared" si="81"/>
        <v>44634.683321759258</v>
      </c>
      <c r="O2581" s="7"/>
      <c r="P2581" s="7"/>
    </row>
    <row r="2582" spans="1:16" x14ac:dyDescent="0.3">
      <c r="A2582" s="1" t="s">
        <v>7</v>
      </c>
      <c r="B2582" s="1">
        <v>94</v>
      </c>
      <c r="C2582" s="2">
        <v>44634.684016203704</v>
      </c>
      <c r="D2582" s="1" t="s">
        <v>11</v>
      </c>
      <c r="E2582" s="1" t="s">
        <v>15</v>
      </c>
      <c r="F2582" s="1" t="s">
        <v>17</v>
      </c>
      <c r="G2582" s="1" t="s">
        <v>143</v>
      </c>
      <c r="M2582" s="6">
        <f t="shared" si="80"/>
        <v>44635</v>
      </c>
      <c r="N2582" s="7">
        <f t="shared" si="81"/>
        <v>44634.684016203704</v>
      </c>
      <c r="O2582" s="7"/>
      <c r="P2582" s="7"/>
    </row>
    <row r="2583" spans="1:16" x14ac:dyDescent="0.3">
      <c r="A2583" s="1" t="s">
        <v>7</v>
      </c>
      <c r="B2583" s="1">
        <v>93</v>
      </c>
      <c r="C2583" s="2">
        <v>44634.684710648151</v>
      </c>
      <c r="D2583" s="1" t="s">
        <v>11</v>
      </c>
      <c r="E2583" s="1" t="s">
        <v>15</v>
      </c>
      <c r="F2583" s="1" t="s">
        <v>17</v>
      </c>
      <c r="G2583" s="1" t="s">
        <v>143</v>
      </c>
      <c r="M2583" s="6">
        <f t="shared" si="80"/>
        <v>44635</v>
      </c>
      <c r="N2583" s="7">
        <f t="shared" si="81"/>
        <v>44634.684710648151</v>
      </c>
      <c r="O2583" s="7"/>
      <c r="P2583" s="7"/>
    </row>
    <row r="2584" spans="1:16" x14ac:dyDescent="0.3">
      <c r="A2584" s="1" t="s">
        <v>7</v>
      </c>
      <c r="B2584" s="1">
        <v>71</v>
      </c>
      <c r="C2584" s="2">
        <v>44634.68540509259</v>
      </c>
      <c r="D2584" s="1" t="s">
        <v>11</v>
      </c>
      <c r="E2584" s="1" t="s">
        <v>15</v>
      </c>
      <c r="F2584" s="1" t="s">
        <v>17</v>
      </c>
      <c r="G2584" s="1" t="s">
        <v>143</v>
      </c>
      <c r="M2584" s="6">
        <f t="shared" si="80"/>
        <v>44635</v>
      </c>
      <c r="N2584" s="7">
        <f t="shared" si="81"/>
        <v>44634.68540509259</v>
      </c>
      <c r="O2584" s="7"/>
      <c r="P2584" s="7"/>
    </row>
    <row r="2585" spans="1:16" x14ac:dyDescent="0.3">
      <c r="A2585" s="1" t="s">
        <v>7</v>
      </c>
      <c r="B2585" s="1">
        <v>80</v>
      </c>
      <c r="C2585" s="2">
        <v>44634.686099537037</v>
      </c>
      <c r="D2585" s="1" t="s">
        <v>11</v>
      </c>
      <c r="E2585" s="1" t="s">
        <v>15</v>
      </c>
      <c r="F2585" s="1" t="s">
        <v>17</v>
      </c>
      <c r="G2585" s="1" t="s">
        <v>143</v>
      </c>
      <c r="M2585" s="6">
        <f t="shared" si="80"/>
        <v>44635</v>
      </c>
      <c r="N2585" s="7">
        <f t="shared" si="81"/>
        <v>44634.686099537037</v>
      </c>
      <c r="O2585" s="7"/>
      <c r="P2585" s="7"/>
    </row>
    <row r="2586" spans="1:16" x14ac:dyDescent="0.3">
      <c r="A2586" s="1" t="s">
        <v>7</v>
      </c>
      <c r="B2586" s="1">
        <v>95</v>
      </c>
      <c r="C2586" s="2">
        <v>44634.686793981484</v>
      </c>
      <c r="D2586" s="1" t="s">
        <v>11</v>
      </c>
      <c r="E2586" s="1" t="s">
        <v>15</v>
      </c>
      <c r="F2586" s="1" t="s">
        <v>17</v>
      </c>
      <c r="G2586" s="1" t="s">
        <v>143</v>
      </c>
      <c r="M2586" s="6">
        <f t="shared" si="80"/>
        <v>44635</v>
      </c>
      <c r="N2586" s="7">
        <f t="shared" si="81"/>
        <v>44634.686793981484</v>
      </c>
      <c r="O2586" s="7"/>
      <c r="P2586" s="7"/>
    </row>
    <row r="2587" spans="1:16" x14ac:dyDescent="0.3">
      <c r="A2587" s="1" t="s">
        <v>7</v>
      </c>
      <c r="B2587" s="1">
        <v>93</v>
      </c>
      <c r="C2587" s="2">
        <v>44634.687488425923</v>
      </c>
      <c r="D2587" s="1" t="s">
        <v>11</v>
      </c>
      <c r="E2587" s="1" t="s">
        <v>15</v>
      </c>
      <c r="F2587" s="1" t="s">
        <v>17</v>
      </c>
      <c r="G2587" s="1" t="s">
        <v>143</v>
      </c>
      <c r="M2587" s="6">
        <f t="shared" si="80"/>
        <v>44635</v>
      </c>
      <c r="N2587" s="7">
        <f t="shared" si="81"/>
        <v>44634.687488425923</v>
      </c>
      <c r="O2587" s="7"/>
      <c r="P2587" s="7"/>
    </row>
    <row r="2588" spans="1:16" x14ac:dyDescent="0.3">
      <c r="A2588" s="1" t="s">
        <v>7</v>
      </c>
      <c r="B2588" s="1">
        <v>95</v>
      </c>
      <c r="C2588" s="2">
        <v>44634.68818287037</v>
      </c>
      <c r="D2588" s="1" t="s">
        <v>11</v>
      </c>
      <c r="E2588" s="1" t="s">
        <v>15</v>
      </c>
      <c r="F2588" s="1" t="s">
        <v>17</v>
      </c>
      <c r="G2588" s="1" t="s">
        <v>143</v>
      </c>
      <c r="M2588" s="6">
        <f t="shared" si="80"/>
        <v>44635</v>
      </c>
      <c r="N2588" s="7">
        <f t="shared" si="81"/>
        <v>44634.68818287037</v>
      </c>
      <c r="O2588" s="7"/>
      <c r="P2588" s="7"/>
    </row>
    <row r="2589" spans="1:16" x14ac:dyDescent="0.3">
      <c r="A2589" s="1" t="s">
        <v>7</v>
      </c>
      <c r="B2589" s="1">
        <v>87</v>
      </c>
      <c r="C2589" s="2">
        <v>44635.43818287037</v>
      </c>
      <c r="D2589" s="1" t="s">
        <v>9</v>
      </c>
      <c r="E2589" s="1" t="s">
        <v>15</v>
      </c>
      <c r="F2589" s="1" t="s">
        <v>17</v>
      </c>
      <c r="G2589" s="1" t="s">
        <v>143</v>
      </c>
      <c r="M2589" s="6">
        <f t="shared" si="80"/>
        <v>44635</v>
      </c>
      <c r="N2589" s="7">
        <f t="shared" si="81"/>
        <v>44635.43818287037</v>
      </c>
      <c r="O2589" s="7"/>
      <c r="P2589" s="7"/>
    </row>
    <row r="2590" spans="1:16" x14ac:dyDescent="0.3">
      <c r="A2590" s="1" t="s">
        <v>7</v>
      </c>
      <c r="B2590" s="1">
        <v>80</v>
      </c>
      <c r="C2590" s="2">
        <v>44635.438877314817</v>
      </c>
      <c r="D2590" s="1" t="s">
        <v>9</v>
      </c>
      <c r="E2590" s="1" t="s">
        <v>15</v>
      </c>
      <c r="F2590" s="1" t="s">
        <v>17</v>
      </c>
      <c r="G2590" s="1" t="s">
        <v>143</v>
      </c>
      <c r="M2590" s="6">
        <f t="shared" si="80"/>
        <v>44635</v>
      </c>
      <c r="N2590" s="7">
        <f t="shared" si="81"/>
        <v>44635.438877314817</v>
      </c>
      <c r="O2590" s="7"/>
      <c r="P2590" s="7"/>
    </row>
    <row r="2591" spans="1:16" x14ac:dyDescent="0.3">
      <c r="A2591" s="1" t="s">
        <v>7</v>
      </c>
      <c r="B2591" s="1">
        <v>92</v>
      </c>
      <c r="C2591" s="2">
        <v>44635.439571759256</v>
      </c>
      <c r="D2591" s="1" t="s">
        <v>9</v>
      </c>
      <c r="E2591" s="1" t="s">
        <v>15</v>
      </c>
      <c r="F2591" s="1" t="s">
        <v>17</v>
      </c>
      <c r="G2591" s="1" t="s">
        <v>143</v>
      </c>
      <c r="M2591" s="6">
        <f t="shared" si="80"/>
        <v>44635</v>
      </c>
      <c r="N2591" s="7">
        <f t="shared" si="81"/>
        <v>44635.439571759256</v>
      </c>
      <c r="O2591" s="7"/>
      <c r="P2591" s="7"/>
    </row>
    <row r="2592" spans="1:16" x14ac:dyDescent="0.3">
      <c r="A2592" s="1" t="s">
        <v>7</v>
      </c>
      <c r="B2592" s="1">
        <v>92</v>
      </c>
      <c r="C2592" s="2">
        <v>44635.440266203703</v>
      </c>
      <c r="D2592" s="1" t="s">
        <v>9</v>
      </c>
      <c r="E2592" s="1" t="s">
        <v>15</v>
      </c>
      <c r="F2592" s="1" t="s">
        <v>17</v>
      </c>
      <c r="G2592" s="1" t="s">
        <v>143</v>
      </c>
      <c r="M2592" s="6">
        <f t="shared" si="80"/>
        <v>44635</v>
      </c>
      <c r="N2592" s="7">
        <f t="shared" si="81"/>
        <v>44635.440266203703</v>
      </c>
      <c r="O2592" s="7"/>
      <c r="P2592" s="7"/>
    </row>
    <row r="2593" spans="1:16" x14ac:dyDescent="0.3">
      <c r="A2593" s="1" t="s">
        <v>7</v>
      </c>
      <c r="B2593" s="1">
        <v>85</v>
      </c>
      <c r="C2593" s="2">
        <v>44635.440960648149</v>
      </c>
      <c r="D2593" s="1" t="s">
        <v>9</v>
      </c>
      <c r="E2593" s="1" t="s">
        <v>15</v>
      </c>
      <c r="F2593" s="1" t="s">
        <v>17</v>
      </c>
      <c r="G2593" s="1" t="s">
        <v>143</v>
      </c>
      <c r="M2593" s="6">
        <f t="shared" si="80"/>
        <v>44635</v>
      </c>
      <c r="N2593" s="7">
        <f t="shared" si="81"/>
        <v>44635.440960648149</v>
      </c>
      <c r="O2593" s="7"/>
      <c r="P2593" s="7"/>
    </row>
    <row r="2594" spans="1:16" x14ac:dyDescent="0.3">
      <c r="A2594" s="1" t="s">
        <v>7</v>
      </c>
      <c r="B2594" s="1">
        <v>101</v>
      </c>
      <c r="C2594" s="2">
        <v>44635.441655092596</v>
      </c>
      <c r="D2594" s="1" t="s">
        <v>9</v>
      </c>
      <c r="E2594" s="1" t="s">
        <v>15</v>
      </c>
      <c r="F2594" s="1" t="s">
        <v>17</v>
      </c>
      <c r="G2594" s="1" t="s">
        <v>143</v>
      </c>
      <c r="M2594" s="6">
        <f t="shared" si="80"/>
        <v>44635</v>
      </c>
      <c r="N2594" s="7">
        <f t="shared" si="81"/>
        <v>44635.441655092596</v>
      </c>
      <c r="O2594" s="7"/>
      <c r="P2594" s="7"/>
    </row>
    <row r="2595" spans="1:16" x14ac:dyDescent="0.3">
      <c r="A2595" s="1" t="s">
        <v>7</v>
      </c>
      <c r="B2595" s="1">
        <v>107</v>
      </c>
      <c r="C2595" s="2">
        <v>44635.442060185182</v>
      </c>
      <c r="D2595" s="1" t="s">
        <v>9</v>
      </c>
      <c r="E2595" s="1" t="s">
        <v>15</v>
      </c>
      <c r="F2595" s="1" t="s">
        <v>17</v>
      </c>
      <c r="G2595" s="1" t="s">
        <v>143</v>
      </c>
      <c r="M2595" s="6">
        <f t="shared" si="80"/>
        <v>44635</v>
      </c>
      <c r="N2595" s="7">
        <f t="shared" si="81"/>
        <v>44635.442060185182</v>
      </c>
      <c r="O2595" s="7"/>
      <c r="P2595" s="7"/>
    </row>
    <row r="2596" spans="1:16" x14ac:dyDescent="0.3">
      <c r="A2596" s="1" t="s">
        <v>7</v>
      </c>
      <c r="B2596" s="1">
        <v>106</v>
      </c>
      <c r="C2596" s="2">
        <v>44635.442349537036</v>
      </c>
      <c r="D2596" s="1" t="s">
        <v>9</v>
      </c>
      <c r="E2596" s="1" t="s">
        <v>15</v>
      </c>
      <c r="F2596" s="1" t="s">
        <v>17</v>
      </c>
      <c r="G2596" s="1" t="s">
        <v>143</v>
      </c>
      <c r="M2596" s="6">
        <f t="shared" si="80"/>
        <v>44635</v>
      </c>
      <c r="N2596" s="7">
        <f t="shared" si="81"/>
        <v>44635.442349537036</v>
      </c>
      <c r="O2596" s="7"/>
      <c r="P2596" s="7"/>
    </row>
    <row r="2597" spans="1:16" x14ac:dyDescent="0.3">
      <c r="A2597" s="1" t="s">
        <v>7</v>
      </c>
      <c r="B2597" s="1">
        <v>97</v>
      </c>
      <c r="C2597" s="2">
        <v>44635.443043981482</v>
      </c>
      <c r="D2597" s="1" t="s">
        <v>9</v>
      </c>
      <c r="E2597" s="1" t="s">
        <v>15</v>
      </c>
      <c r="F2597" s="1" t="s">
        <v>17</v>
      </c>
      <c r="G2597" s="1" t="s">
        <v>143</v>
      </c>
      <c r="M2597" s="6">
        <f t="shared" si="80"/>
        <v>44635</v>
      </c>
      <c r="N2597" s="7">
        <f t="shared" si="81"/>
        <v>44635.443043981482</v>
      </c>
      <c r="O2597" s="7"/>
      <c r="P2597" s="7"/>
    </row>
    <row r="2598" spans="1:16" x14ac:dyDescent="0.3">
      <c r="A2598" s="1" t="s">
        <v>7</v>
      </c>
      <c r="B2598" s="1">
        <v>82</v>
      </c>
      <c r="C2598" s="2">
        <v>44635.443738425929</v>
      </c>
      <c r="D2598" s="1" t="s">
        <v>9</v>
      </c>
      <c r="E2598" s="1" t="s">
        <v>15</v>
      </c>
      <c r="F2598" s="1" t="s">
        <v>17</v>
      </c>
      <c r="G2598" s="1" t="s">
        <v>143</v>
      </c>
      <c r="M2598" s="6">
        <f t="shared" si="80"/>
        <v>44635</v>
      </c>
      <c r="N2598" s="7">
        <f t="shared" si="81"/>
        <v>44635.443738425929</v>
      </c>
      <c r="O2598" s="7"/>
      <c r="P2598" s="7"/>
    </row>
    <row r="2599" spans="1:16" x14ac:dyDescent="0.3">
      <c r="A2599" s="1" t="s">
        <v>7</v>
      </c>
      <c r="B2599" s="1">
        <v>78</v>
      </c>
      <c r="C2599" s="2">
        <v>44635.444432870368</v>
      </c>
      <c r="D2599" s="1" t="s">
        <v>9</v>
      </c>
      <c r="E2599" s="1" t="s">
        <v>15</v>
      </c>
      <c r="F2599" s="1" t="s">
        <v>17</v>
      </c>
      <c r="G2599" s="1" t="s">
        <v>143</v>
      </c>
      <c r="M2599" s="6">
        <f t="shared" si="80"/>
        <v>44635</v>
      </c>
      <c r="N2599" s="7">
        <f t="shared" si="81"/>
        <v>44635.444432870368</v>
      </c>
      <c r="O2599" s="7"/>
      <c r="P2599" s="7"/>
    </row>
    <row r="2600" spans="1:16" x14ac:dyDescent="0.3">
      <c r="A2600" s="1" t="s">
        <v>7</v>
      </c>
      <c r="B2600" s="1">
        <v>73</v>
      </c>
      <c r="C2600" s="2">
        <v>44635.445127314815</v>
      </c>
      <c r="D2600" s="1" t="s">
        <v>9</v>
      </c>
      <c r="E2600" s="1" t="s">
        <v>15</v>
      </c>
      <c r="F2600" s="1" t="s">
        <v>17</v>
      </c>
      <c r="G2600" s="1" t="s">
        <v>143</v>
      </c>
      <c r="M2600" s="6">
        <f t="shared" si="80"/>
        <v>44635</v>
      </c>
      <c r="N2600" s="7">
        <f t="shared" si="81"/>
        <v>44635.445127314815</v>
      </c>
      <c r="O2600" s="7"/>
      <c r="P2600" s="7"/>
    </row>
    <row r="2601" spans="1:16" x14ac:dyDescent="0.3">
      <c r="A2601" s="1" t="s">
        <v>7</v>
      </c>
      <c r="B2601" s="1">
        <v>71</v>
      </c>
      <c r="C2601" s="2">
        <v>44635.445335648146</v>
      </c>
      <c r="D2601" s="1" t="s">
        <v>9</v>
      </c>
      <c r="E2601" s="1" t="s">
        <v>15</v>
      </c>
      <c r="F2601" s="1" t="s">
        <v>17</v>
      </c>
      <c r="G2601" s="1" t="s">
        <v>143</v>
      </c>
      <c r="M2601" s="6">
        <f t="shared" si="80"/>
        <v>44635</v>
      </c>
      <c r="N2601" s="7">
        <f t="shared" si="81"/>
        <v>44635.445335648146</v>
      </c>
      <c r="O2601" s="7"/>
      <c r="P2601" s="7"/>
    </row>
    <row r="2602" spans="1:16" x14ac:dyDescent="0.3">
      <c r="A2602" s="1" t="s">
        <v>7</v>
      </c>
      <c r="B2602" s="1">
        <v>73</v>
      </c>
      <c r="C2602" s="2">
        <v>44635.445821759262</v>
      </c>
      <c r="D2602" s="1" t="s">
        <v>9</v>
      </c>
      <c r="E2602" s="1" t="s">
        <v>15</v>
      </c>
      <c r="F2602" s="1" t="s">
        <v>17</v>
      </c>
      <c r="G2602" s="1" t="s">
        <v>143</v>
      </c>
      <c r="M2602" s="6">
        <f t="shared" si="80"/>
        <v>44635</v>
      </c>
      <c r="N2602" s="7">
        <f t="shared" si="81"/>
        <v>44635.445821759262</v>
      </c>
      <c r="O2602" s="7"/>
      <c r="P2602" s="7"/>
    </row>
    <row r="2603" spans="1:16" x14ac:dyDescent="0.3">
      <c r="A2603" s="1" t="s">
        <v>7</v>
      </c>
      <c r="B2603" s="1">
        <v>64</v>
      </c>
      <c r="C2603" s="2">
        <v>44635.446516203701</v>
      </c>
      <c r="D2603" s="1" t="s">
        <v>9</v>
      </c>
      <c r="E2603" s="1" t="s">
        <v>15</v>
      </c>
      <c r="F2603" s="1" t="s">
        <v>17</v>
      </c>
      <c r="G2603" s="1" t="s">
        <v>143</v>
      </c>
      <c r="M2603" s="6">
        <f t="shared" si="80"/>
        <v>44635</v>
      </c>
      <c r="N2603" s="7">
        <f t="shared" si="81"/>
        <v>44635.446516203701</v>
      </c>
      <c r="O2603" s="7"/>
      <c r="P2603" s="7"/>
    </row>
    <row r="2604" spans="1:16" x14ac:dyDescent="0.3">
      <c r="A2604" s="1" t="s">
        <v>7</v>
      </c>
      <c r="B2604" s="1">
        <v>65</v>
      </c>
      <c r="C2604" s="2">
        <v>44635.447210648148</v>
      </c>
      <c r="D2604" s="1" t="s">
        <v>9</v>
      </c>
      <c r="E2604" s="1" t="s">
        <v>15</v>
      </c>
      <c r="F2604" s="1" t="s">
        <v>17</v>
      </c>
      <c r="G2604" s="1" t="s">
        <v>143</v>
      </c>
      <c r="M2604" s="6">
        <f t="shared" si="80"/>
        <v>44635</v>
      </c>
      <c r="N2604" s="7">
        <f t="shared" si="81"/>
        <v>44635.447210648148</v>
      </c>
      <c r="O2604" s="7"/>
      <c r="P2604" s="7"/>
    </row>
    <row r="2605" spans="1:16" x14ac:dyDescent="0.3">
      <c r="A2605" s="1" t="s">
        <v>7</v>
      </c>
      <c r="B2605" s="1">
        <v>72</v>
      </c>
      <c r="C2605" s="2">
        <v>44635.447905092595</v>
      </c>
      <c r="D2605" s="1" t="s">
        <v>9</v>
      </c>
      <c r="E2605" s="1" t="s">
        <v>15</v>
      </c>
      <c r="F2605" s="1" t="s">
        <v>17</v>
      </c>
      <c r="G2605" s="1" t="s">
        <v>143</v>
      </c>
      <c r="M2605" s="6">
        <f t="shared" si="80"/>
        <v>44635</v>
      </c>
      <c r="N2605" s="7">
        <f t="shared" si="81"/>
        <v>44635.447905092595</v>
      </c>
      <c r="O2605" s="7"/>
      <c r="P2605" s="7"/>
    </row>
    <row r="2606" spans="1:16" x14ac:dyDescent="0.3">
      <c r="A2606" s="1" t="s">
        <v>7</v>
      </c>
      <c r="B2606" s="1">
        <v>97</v>
      </c>
      <c r="C2606" s="2">
        <v>44635.448599537034</v>
      </c>
      <c r="D2606" s="1" t="s">
        <v>9</v>
      </c>
      <c r="E2606" s="1" t="s">
        <v>15</v>
      </c>
      <c r="F2606" s="1" t="s">
        <v>17</v>
      </c>
      <c r="G2606" s="1" t="s">
        <v>143</v>
      </c>
      <c r="M2606" s="6">
        <f t="shared" si="80"/>
        <v>44635</v>
      </c>
      <c r="N2606" s="7">
        <f t="shared" si="81"/>
        <v>44635.448599537034</v>
      </c>
      <c r="O2606" s="7"/>
      <c r="P2606" s="7"/>
    </row>
    <row r="2607" spans="1:16" x14ac:dyDescent="0.3">
      <c r="A2607" s="1" t="s">
        <v>7</v>
      </c>
      <c r="B2607" s="1">
        <v>69</v>
      </c>
      <c r="C2607" s="2">
        <v>44635.449293981481</v>
      </c>
      <c r="D2607" s="1" t="s">
        <v>12</v>
      </c>
      <c r="E2607" s="1" t="s">
        <v>15</v>
      </c>
      <c r="F2607" s="1" t="s">
        <v>17</v>
      </c>
      <c r="G2607" s="1" t="s">
        <v>143</v>
      </c>
      <c r="M2607" s="6">
        <f t="shared" si="80"/>
        <v>44635</v>
      </c>
      <c r="N2607" s="7">
        <f t="shared" si="81"/>
        <v>44635.449293981481</v>
      </c>
      <c r="O2607" s="7"/>
      <c r="P2607" s="7"/>
    </row>
    <row r="2608" spans="1:16" x14ac:dyDescent="0.3">
      <c r="A2608" s="1" t="s">
        <v>7</v>
      </c>
      <c r="B2608" s="1">
        <v>54</v>
      </c>
      <c r="C2608" s="2">
        <v>44635.449837962966</v>
      </c>
      <c r="D2608" s="1" t="s">
        <v>12</v>
      </c>
      <c r="E2608" s="1" t="s">
        <v>15</v>
      </c>
      <c r="F2608" s="1" t="s">
        <v>17</v>
      </c>
      <c r="G2608" s="1" t="s">
        <v>143</v>
      </c>
      <c r="M2608" s="6">
        <f t="shared" si="80"/>
        <v>44635</v>
      </c>
      <c r="N2608" s="7">
        <f t="shared" si="81"/>
        <v>44635.449837962966</v>
      </c>
      <c r="O2608" s="7"/>
      <c r="P2608" s="7"/>
    </row>
    <row r="2609" spans="1:16" x14ac:dyDescent="0.3">
      <c r="A2609" s="1" t="s">
        <v>7</v>
      </c>
      <c r="B2609" s="1">
        <v>55</v>
      </c>
      <c r="C2609" s="2">
        <v>44635.449988425928</v>
      </c>
      <c r="D2609" s="1" t="s">
        <v>12</v>
      </c>
      <c r="E2609" s="1" t="s">
        <v>15</v>
      </c>
      <c r="F2609" s="1" t="s">
        <v>17</v>
      </c>
      <c r="G2609" s="1" t="s">
        <v>143</v>
      </c>
      <c r="M2609" s="6">
        <f t="shared" si="80"/>
        <v>44635</v>
      </c>
      <c r="N2609" s="7">
        <f t="shared" si="81"/>
        <v>44635.449988425928</v>
      </c>
      <c r="O2609" s="7"/>
      <c r="P2609" s="7"/>
    </row>
    <row r="2610" spans="1:16" x14ac:dyDescent="0.3">
      <c r="A2610" s="1" t="s">
        <v>7</v>
      </c>
      <c r="B2610" s="1">
        <v>77</v>
      </c>
      <c r="C2610" s="2">
        <v>44635.450682870367</v>
      </c>
      <c r="D2610" s="1" t="s">
        <v>12</v>
      </c>
      <c r="E2610" s="1" t="s">
        <v>15</v>
      </c>
      <c r="F2610" s="1" t="s">
        <v>17</v>
      </c>
      <c r="G2610" s="1" t="s">
        <v>143</v>
      </c>
      <c r="M2610" s="6">
        <f t="shared" si="80"/>
        <v>44635</v>
      </c>
      <c r="N2610" s="7">
        <f t="shared" si="81"/>
        <v>44635.450682870367</v>
      </c>
      <c r="O2610" s="7"/>
      <c r="P2610" s="7"/>
    </row>
    <row r="2611" spans="1:16" x14ac:dyDescent="0.3">
      <c r="A2611" s="1" t="s">
        <v>7</v>
      </c>
      <c r="B2611" s="1">
        <v>82</v>
      </c>
      <c r="C2611" s="2">
        <v>44635.451377314814</v>
      </c>
      <c r="D2611" s="1" t="s">
        <v>12</v>
      </c>
      <c r="E2611" s="1" t="s">
        <v>15</v>
      </c>
      <c r="F2611" s="1" t="s">
        <v>17</v>
      </c>
      <c r="G2611" s="1" t="s">
        <v>143</v>
      </c>
      <c r="M2611" s="6">
        <f t="shared" si="80"/>
        <v>44635</v>
      </c>
      <c r="N2611" s="7">
        <f t="shared" si="81"/>
        <v>44635.451377314814</v>
      </c>
      <c r="O2611" s="7"/>
      <c r="P2611" s="7"/>
    </row>
    <row r="2612" spans="1:16" x14ac:dyDescent="0.3">
      <c r="A2612" s="1" t="s">
        <v>7</v>
      </c>
      <c r="B2612" s="1">
        <v>62</v>
      </c>
      <c r="C2612" s="2">
        <v>44635.45207175926</v>
      </c>
      <c r="D2612" s="1" t="s">
        <v>12</v>
      </c>
      <c r="E2612" s="1" t="s">
        <v>15</v>
      </c>
      <c r="F2612" s="1" t="s">
        <v>17</v>
      </c>
      <c r="G2612" s="1" t="s">
        <v>143</v>
      </c>
      <c r="M2612" s="6">
        <f t="shared" si="80"/>
        <v>44635</v>
      </c>
      <c r="N2612" s="7">
        <f t="shared" si="81"/>
        <v>44635.45207175926</v>
      </c>
      <c r="O2612" s="7"/>
      <c r="P2612" s="7"/>
    </row>
    <row r="2613" spans="1:16" x14ac:dyDescent="0.3">
      <c r="A2613" s="1" t="s">
        <v>7</v>
      </c>
      <c r="B2613" s="1">
        <v>75</v>
      </c>
      <c r="C2613" s="2">
        <v>44635.452766203707</v>
      </c>
      <c r="D2613" s="1" t="s">
        <v>12</v>
      </c>
      <c r="E2613" s="1" t="s">
        <v>15</v>
      </c>
      <c r="F2613" s="1" t="s">
        <v>17</v>
      </c>
      <c r="G2613" s="1" t="s">
        <v>143</v>
      </c>
      <c r="M2613" s="6">
        <f t="shared" si="80"/>
        <v>44635</v>
      </c>
      <c r="N2613" s="7">
        <f t="shared" si="81"/>
        <v>44635.452766203707</v>
      </c>
      <c r="O2613" s="7"/>
      <c r="P2613" s="7"/>
    </row>
    <row r="2614" spans="1:16" x14ac:dyDescent="0.3">
      <c r="A2614" s="1" t="s">
        <v>7</v>
      </c>
      <c r="B2614" s="1">
        <v>79</v>
      </c>
      <c r="C2614" s="2">
        <v>44635.453460648147</v>
      </c>
      <c r="D2614" s="1" t="s">
        <v>12</v>
      </c>
      <c r="E2614" s="1" t="s">
        <v>15</v>
      </c>
      <c r="F2614" s="1" t="s">
        <v>17</v>
      </c>
      <c r="G2614" s="1" t="s">
        <v>143</v>
      </c>
      <c r="M2614" s="6">
        <f t="shared" si="80"/>
        <v>44635</v>
      </c>
      <c r="N2614" s="7">
        <f t="shared" si="81"/>
        <v>44635.453460648147</v>
      </c>
      <c r="O2614" s="7"/>
      <c r="P2614" s="7"/>
    </row>
    <row r="2615" spans="1:16" x14ac:dyDescent="0.3">
      <c r="A2615" s="1" t="s">
        <v>7</v>
      </c>
      <c r="B2615" s="1">
        <v>71</v>
      </c>
      <c r="C2615" s="2">
        <v>44635.454155092593</v>
      </c>
      <c r="D2615" s="1" t="s">
        <v>12</v>
      </c>
      <c r="E2615" s="1" t="s">
        <v>15</v>
      </c>
      <c r="F2615" s="1" t="s">
        <v>17</v>
      </c>
      <c r="G2615" s="1" t="s">
        <v>143</v>
      </c>
      <c r="M2615" s="6">
        <f t="shared" si="80"/>
        <v>44635</v>
      </c>
      <c r="N2615" s="7">
        <f t="shared" si="81"/>
        <v>44635.454155092593</v>
      </c>
      <c r="O2615" s="7"/>
      <c r="P2615" s="7"/>
    </row>
    <row r="2616" spans="1:16" x14ac:dyDescent="0.3">
      <c r="A2616" s="1" t="s">
        <v>7</v>
      </c>
      <c r="B2616" s="1">
        <v>60</v>
      </c>
      <c r="C2616" s="2">
        <v>44635.45484953704</v>
      </c>
      <c r="D2616" s="1" t="s">
        <v>12</v>
      </c>
      <c r="E2616" s="1" t="s">
        <v>15</v>
      </c>
      <c r="F2616" s="1" t="s">
        <v>17</v>
      </c>
      <c r="G2616" s="1" t="s">
        <v>143</v>
      </c>
      <c r="M2616" s="6">
        <f t="shared" si="80"/>
        <v>44635</v>
      </c>
      <c r="N2616" s="7">
        <f t="shared" si="81"/>
        <v>44635.45484953704</v>
      </c>
      <c r="O2616" s="7"/>
      <c r="P2616" s="7"/>
    </row>
    <row r="2617" spans="1:16" x14ac:dyDescent="0.3">
      <c r="A2617" s="1" t="s">
        <v>7</v>
      </c>
      <c r="B2617" s="1">
        <v>58</v>
      </c>
      <c r="C2617" s="2">
        <v>44635.455543981479</v>
      </c>
      <c r="D2617" s="1" t="s">
        <v>12</v>
      </c>
      <c r="E2617" s="1" t="s">
        <v>15</v>
      </c>
      <c r="F2617" s="1" t="s">
        <v>17</v>
      </c>
      <c r="G2617" s="1" t="s">
        <v>143</v>
      </c>
      <c r="M2617" s="6">
        <f t="shared" si="80"/>
        <v>44635</v>
      </c>
      <c r="N2617" s="7">
        <f t="shared" si="81"/>
        <v>44635.455543981479</v>
      </c>
      <c r="O2617" s="7"/>
      <c r="P2617" s="7"/>
    </row>
    <row r="2618" spans="1:16" x14ac:dyDescent="0.3">
      <c r="A2618" s="1" t="s">
        <v>7</v>
      </c>
      <c r="B2618" s="1">
        <v>83</v>
      </c>
      <c r="C2618" s="2">
        <v>44635.456238425926</v>
      </c>
      <c r="D2618" s="1" t="s">
        <v>12</v>
      </c>
      <c r="E2618" s="1" t="s">
        <v>15</v>
      </c>
      <c r="F2618" s="1" t="s">
        <v>17</v>
      </c>
      <c r="G2618" s="1" t="s">
        <v>143</v>
      </c>
      <c r="M2618" s="6">
        <f t="shared" si="80"/>
        <v>44635</v>
      </c>
      <c r="N2618" s="7">
        <f t="shared" si="81"/>
        <v>44635.456238425926</v>
      </c>
      <c r="O2618" s="7"/>
      <c r="P2618" s="7"/>
    </row>
    <row r="2619" spans="1:16" x14ac:dyDescent="0.3">
      <c r="A2619" s="1" t="s">
        <v>7</v>
      </c>
      <c r="B2619" s="1">
        <v>95</v>
      </c>
      <c r="C2619" s="2">
        <v>44635.456932870373</v>
      </c>
      <c r="D2619" s="1" t="s">
        <v>12</v>
      </c>
      <c r="E2619" s="1" t="s">
        <v>15</v>
      </c>
      <c r="F2619" s="1" t="s">
        <v>17</v>
      </c>
      <c r="G2619" s="1" t="s">
        <v>143</v>
      </c>
      <c r="M2619" s="6">
        <f t="shared" si="80"/>
        <v>44635</v>
      </c>
      <c r="N2619" s="7">
        <f t="shared" si="81"/>
        <v>44635.456932870373</v>
      </c>
      <c r="O2619" s="7"/>
      <c r="P2619" s="7"/>
    </row>
    <row r="2620" spans="1:16" x14ac:dyDescent="0.3">
      <c r="A2620" s="1" t="s">
        <v>7</v>
      </c>
      <c r="B2620" s="1">
        <v>92</v>
      </c>
      <c r="C2620" s="2">
        <v>44635.458321759259</v>
      </c>
      <c r="D2620" s="1" t="s">
        <v>12</v>
      </c>
      <c r="E2620" s="1" t="s">
        <v>15</v>
      </c>
      <c r="F2620" s="1" t="s">
        <v>17</v>
      </c>
      <c r="G2620" s="1" t="s">
        <v>143</v>
      </c>
      <c r="M2620" s="6">
        <f t="shared" si="80"/>
        <v>44635</v>
      </c>
      <c r="N2620" s="7">
        <f t="shared" si="81"/>
        <v>44635.458321759259</v>
      </c>
      <c r="O2620" s="7"/>
      <c r="P2620" s="7"/>
    </row>
    <row r="2621" spans="1:16" x14ac:dyDescent="0.3">
      <c r="A2621" s="1" t="s">
        <v>7</v>
      </c>
      <c r="B2621" s="1">
        <v>83</v>
      </c>
      <c r="C2621" s="2">
        <v>44635.459016203706</v>
      </c>
      <c r="D2621" s="1" t="s">
        <v>12</v>
      </c>
      <c r="E2621" s="1" t="s">
        <v>15</v>
      </c>
      <c r="F2621" s="1" t="s">
        <v>17</v>
      </c>
      <c r="G2621" s="1" t="s">
        <v>143</v>
      </c>
      <c r="M2621" s="6">
        <f t="shared" si="80"/>
        <v>44635</v>
      </c>
      <c r="N2621" s="7">
        <f t="shared" si="81"/>
        <v>44635.459016203706</v>
      </c>
      <c r="O2621" s="7"/>
      <c r="P2621" s="7"/>
    </row>
    <row r="2622" spans="1:16" x14ac:dyDescent="0.3">
      <c r="A2622" s="1" t="s">
        <v>7</v>
      </c>
      <c r="B2622" s="1">
        <v>72</v>
      </c>
      <c r="C2622" s="2">
        <v>44635.459710648145</v>
      </c>
      <c r="D2622" s="1" t="s">
        <v>12</v>
      </c>
      <c r="E2622" s="1" t="s">
        <v>15</v>
      </c>
      <c r="F2622" s="1" t="s">
        <v>17</v>
      </c>
      <c r="G2622" s="1" t="s">
        <v>143</v>
      </c>
      <c r="M2622" s="6">
        <f t="shared" si="80"/>
        <v>44635</v>
      </c>
      <c r="N2622" s="7">
        <f t="shared" si="81"/>
        <v>44635.459710648145</v>
      </c>
      <c r="O2622" s="7"/>
      <c r="P2622" s="7"/>
    </row>
    <row r="2623" spans="1:16" x14ac:dyDescent="0.3">
      <c r="A2623" s="1" t="s">
        <v>7</v>
      </c>
      <c r="B2623" s="1">
        <v>78</v>
      </c>
      <c r="C2623" s="2">
        <v>44635.460405092592</v>
      </c>
      <c r="D2623" s="1" t="s">
        <v>12</v>
      </c>
      <c r="E2623" s="1" t="s">
        <v>15</v>
      </c>
      <c r="F2623" s="1" t="s">
        <v>17</v>
      </c>
      <c r="G2623" s="1" t="s">
        <v>143</v>
      </c>
      <c r="M2623" s="6">
        <f t="shared" si="80"/>
        <v>44635</v>
      </c>
      <c r="N2623" s="7">
        <f t="shared" si="81"/>
        <v>44635.460405092592</v>
      </c>
      <c r="O2623" s="7"/>
      <c r="P2623" s="7"/>
    </row>
    <row r="2624" spans="1:16" x14ac:dyDescent="0.3">
      <c r="A2624" s="1" t="s">
        <v>7</v>
      </c>
      <c r="B2624" s="1">
        <v>69</v>
      </c>
      <c r="C2624" s="2">
        <v>44635.461099537039</v>
      </c>
      <c r="D2624" s="1" t="s">
        <v>12</v>
      </c>
      <c r="E2624" s="1" t="s">
        <v>15</v>
      </c>
      <c r="F2624" s="1" t="s">
        <v>17</v>
      </c>
      <c r="G2624" s="1" t="s">
        <v>143</v>
      </c>
      <c r="M2624" s="6">
        <f t="shared" si="80"/>
        <v>44635</v>
      </c>
      <c r="N2624" s="7">
        <f t="shared" si="81"/>
        <v>44635.461099537039</v>
      </c>
      <c r="O2624" s="7"/>
      <c r="P2624" s="7"/>
    </row>
    <row r="2625" spans="1:16" x14ac:dyDescent="0.3">
      <c r="A2625" s="1" t="s">
        <v>7</v>
      </c>
      <c r="B2625" s="1">
        <v>74</v>
      </c>
      <c r="C2625" s="2">
        <v>44635.461793981478</v>
      </c>
      <c r="D2625" s="1" t="s">
        <v>12</v>
      </c>
      <c r="E2625" s="1" t="s">
        <v>15</v>
      </c>
      <c r="F2625" s="1" t="s">
        <v>17</v>
      </c>
      <c r="G2625" s="1" t="s">
        <v>143</v>
      </c>
      <c r="M2625" s="6">
        <f t="shared" si="80"/>
        <v>44635</v>
      </c>
      <c r="N2625" s="7">
        <f t="shared" si="81"/>
        <v>44635.461793981478</v>
      </c>
      <c r="O2625" s="7"/>
      <c r="P2625" s="7"/>
    </row>
    <row r="2626" spans="1:16" x14ac:dyDescent="0.3">
      <c r="A2626" s="1" t="s">
        <v>7</v>
      </c>
      <c r="B2626" s="1">
        <v>93</v>
      </c>
      <c r="C2626" s="2">
        <v>44635.462488425925</v>
      </c>
      <c r="D2626" s="1" t="s">
        <v>12</v>
      </c>
      <c r="E2626" s="1" t="s">
        <v>15</v>
      </c>
      <c r="F2626" s="1" t="s">
        <v>17</v>
      </c>
      <c r="G2626" s="1" t="s">
        <v>143</v>
      </c>
      <c r="M2626" s="6">
        <f t="shared" si="80"/>
        <v>44635</v>
      </c>
      <c r="N2626" s="7">
        <f t="shared" si="81"/>
        <v>44635.462488425925</v>
      </c>
      <c r="O2626" s="7"/>
      <c r="P2626" s="7"/>
    </row>
    <row r="2627" spans="1:16" x14ac:dyDescent="0.3">
      <c r="A2627" s="1" t="s">
        <v>7</v>
      </c>
      <c r="B2627" s="1">
        <v>127</v>
      </c>
      <c r="C2627" s="2">
        <v>44635.463182870371</v>
      </c>
      <c r="D2627" s="1" t="s">
        <v>12</v>
      </c>
      <c r="E2627" s="1" t="s">
        <v>15</v>
      </c>
      <c r="F2627" s="1" t="s">
        <v>17</v>
      </c>
      <c r="G2627" s="1" t="s">
        <v>143</v>
      </c>
      <c r="M2627" s="6">
        <f t="shared" ref="M2627:M2690" si="82">VALUE(TEXT(C2627,0))</f>
        <v>44635</v>
      </c>
      <c r="N2627" s="7">
        <f t="shared" ref="N2627:N2690" si="83">C2627</f>
        <v>44635.463182870371</v>
      </c>
      <c r="O2627" s="7"/>
      <c r="P2627" s="7"/>
    </row>
    <row r="2628" spans="1:16" x14ac:dyDescent="0.3">
      <c r="A2628" s="1" t="s">
        <v>7</v>
      </c>
      <c r="B2628" s="1">
        <v>137</v>
      </c>
      <c r="C2628" s="2">
        <v>44635.463877314818</v>
      </c>
      <c r="D2628" s="1" t="s">
        <v>12</v>
      </c>
      <c r="E2628" s="1" t="s">
        <v>15</v>
      </c>
      <c r="F2628" s="1" t="s">
        <v>17</v>
      </c>
      <c r="G2628" s="1" t="s">
        <v>143</v>
      </c>
      <c r="M2628" s="6">
        <f t="shared" si="82"/>
        <v>44635</v>
      </c>
      <c r="N2628" s="7">
        <f t="shared" si="83"/>
        <v>44635.463877314818</v>
      </c>
      <c r="O2628" s="7"/>
      <c r="P2628" s="7"/>
    </row>
    <row r="2629" spans="1:16" x14ac:dyDescent="0.3">
      <c r="A2629" s="1" t="s">
        <v>7</v>
      </c>
      <c r="B2629" s="1">
        <v>128</v>
      </c>
      <c r="C2629" s="2">
        <v>44635.464571759258</v>
      </c>
      <c r="D2629" s="1" t="s">
        <v>12</v>
      </c>
      <c r="E2629" s="1" t="s">
        <v>15</v>
      </c>
      <c r="F2629" s="1" t="s">
        <v>17</v>
      </c>
      <c r="G2629" s="1" t="s">
        <v>143</v>
      </c>
      <c r="M2629" s="6">
        <f t="shared" si="82"/>
        <v>44635</v>
      </c>
      <c r="N2629" s="7">
        <f t="shared" si="83"/>
        <v>44635.464571759258</v>
      </c>
      <c r="O2629" s="7"/>
      <c r="P2629" s="7"/>
    </row>
    <row r="2630" spans="1:16" x14ac:dyDescent="0.3">
      <c r="A2630" s="1" t="s">
        <v>7</v>
      </c>
      <c r="B2630" s="1">
        <v>124</v>
      </c>
      <c r="C2630" s="2">
        <v>44635.465266203704</v>
      </c>
      <c r="D2630" s="1" t="s">
        <v>12</v>
      </c>
      <c r="E2630" s="1" t="s">
        <v>15</v>
      </c>
      <c r="F2630" s="1" t="s">
        <v>17</v>
      </c>
      <c r="G2630" s="1" t="s">
        <v>143</v>
      </c>
      <c r="M2630" s="6">
        <f t="shared" si="82"/>
        <v>44635</v>
      </c>
      <c r="N2630" s="7">
        <f t="shared" si="83"/>
        <v>44635.465266203704</v>
      </c>
      <c r="O2630" s="7"/>
      <c r="P2630" s="7"/>
    </row>
    <row r="2631" spans="1:16" x14ac:dyDescent="0.3">
      <c r="A2631" s="1" t="s">
        <v>7</v>
      </c>
      <c r="B2631" s="1">
        <v>112</v>
      </c>
      <c r="C2631" s="2">
        <v>44635.465960648151</v>
      </c>
      <c r="D2631" s="1" t="s">
        <v>12</v>
      </c>
      <c r="E2631" s="1" t="s">
        <v>15</v>
      </c>
      <c r="F2631" s="1" t="s">
        <v>17</v>
      </c>
      <c r="G2631" s="1" t="s">
        <v>143</v>
      </c>
      <c r="M2631" s="6">
        <f t="shared" si="82"/>
        <v>44635</v>
      </c>
      <c r="N2631" s="7">
        <f t="shared" si="83"/>
        <v>44635.465960648151</v>
      </c>
      <c r="O2631" s="7"/>
      <c r="P2631" s="7"/>
    </row>
    <row r="2632" spans="1:16" x14ac:dyDescent="0.3">
      <c r="A2632" s="1" t="s">
        <v>7</v>
      </c>
      <c r="B2632" s="1">
        <v>111</v>
      </c>
      <c r="C2632" s="2">
        <v>44635.46665509259</v>
      </c>
      <c r="D2632" s="1" t="s">
        <v>12</v>
      </c>
      <c r="E2632" s="1" t="s">
        <v>15</v>
      </c>
      <c r="F2632" s="1" t="s">
        <v>17</v>
      </c>
      <c r="G2632" s="1" t="s">
        <v>143</v>
      </c>
      <c r="M2632" s="6">
        <f t="shared" si="82"/>
        <v>44635</v>
      </c>
      <c r="N2632" s="7">
        <f t="shared" si="83"/>
        <v>44635.46665509259</v>
      </c>
      <c r="O2632" s="7"/>
      <c r="P2632" s="7"/>
    </row>
    <row r="2633" spans="1:16" x14ac:dyDescent="0.3">
      <c r="A2633" s="1" t="s">
        <v>7</v>
      </c>
      <c r="B2633" s="1">
        <v>123</v>
      </c>
      <c r="C2633" s="2">
        <v>44635.467349537037</v>
      </c>
      <c r="D2633" s="1" t="s">
        <v>12</v>
      </c>
      <c r="E2633" s="1" t="s">
        <v>15</v>
      </c>
      <c r="F2633" s="1" t="s">
        <v>17</v>
      </c>
      <c r="G2633" s="1" t="s">
        <v>143</v>
      </c>
      <c r="M2633" s="6">
        <f t="shared" si="82"/>
        <v>44635</v>
      </c>
      <c r="N2633" s="7">
        <f t="shared" si="83"/>
        <v>44635.467349537037</v>
      </c>
      <c r="O2633" s="7"/>
      <c r="P2633" s="7"/>
    </row>
    <row r="2634" spans="1:16" x14ac:dyDescent="0.3">
      <c r="A2634" s="1" t="s">
        <v>7</v>
      </c>
      <c r="B2634" s="1">
        <v>120</v>
      </c>
      <c r="C2634" s="2">
        <v>44635.468043981484</v>
      </c>
      <c r="D2634" s="1" t="s">
        <v>12</v>
      </c>
      <c r="E2634" s="1" t="s">
        <v>15</v>
      </c>
      <c r="F2634" s="1" t="s">
        <v>17</v>
      </c>
      <c r="G2634" s="1" t="s">
        <v>143</v>
      </c>
      <c r="M2634" s="6">
        <f t="shared" si="82"/>
        <v>44635</v>
      </c>
      <c r="N2634" s="7">
        <f t="shared" si="83"/>
        <v>44635.468043981484</v>
      </c>
      <c r="O2634" s="7"/>
      <c r="P2634" s="7"/>
    </row>
    <row r="2635" spans="1:16" x14ac:dyDescent="0.3">
      <c r="A2635" s="1" t="s">
        <v>7</v>
      </c>
      <c r="B2635" s="1">
        <v>117</v>
      </c>
      <c r="C2635" s="2">
        <v>44635.468738425923</v>
      </c>
      <c r="D2635" s="1" t="s">
        <v>12</v>
      </c>
      <c r="E2635" s="1" t="s">
        <v>15</v>
      </c>
      <c r="F2635" s="1" t="s">
        <v>17</v>
      </c>
      <c r="G2635" s="1" t="s">
        <v>143</v>
      </c>
      <c r="M2635" s="6">
        <f t="shared" si="82"/>
        <v>44635</v>
      </c>
      <c r="N2635" s="7">
        <f t="shared" si="83"/>
        <v>44635.468738425923</v>
      </c>
      <c r="O2635" s="7"/>
      <c r="P2635" s="7"/>
    </row>
    <row r="2636" spans="1:16" x14ac:dyDescent="0.3">
      <c r="A2636" s="1" t="s">
        <v>7</v>
      </c>
      <c r="B2636" s="1">
        <v>121</v>
      </c>
      <c r="C2636" s="2">
        <v>44635.470127314817</v>
      </c>
      <c r="D2636" s="1" t="s">
        <v>12</v>
      </c>
      <c r="E2636" s="1" t="s">
        <v>15</v>
      </c>
      <c r="F2636" s="1" t="s">
        <v>17</v>
      </c>
      <c r="G2636" s="1" t="s">
        <v>143</v>
      </c>
      <c r="M2636" s="6">
        <f t="shared" si="82"/>
        <v>44635</v>
      </c>
      <c r="N2636" s="7">
        <f t="shared" si="83"/>
        <v>44635.470127314817</v>
      </c>
      <c r="O2636" s="7"/>
      <c r="P2636" s="7"/>
    </row>
    <row r="2637" spans="1:16" x14ac:dyDescent="0.3">
      <c r="A2637" s="1" t="s">
        <v>7</v>
      </c>
      <c r="B2637" s="1">
        <v>114</v>
      </c>
      <c r="C2637" s="2">
        <v>44635.470821759256</v>
      </c>
      <c r="D2637" s="1" t="s">
        <v>12</v>
      </c>
      <c r="E2637" s="1" t="s">
        <v>15</v>
      </c>
      <c r="F2637" s="1" t="s">
        <v>17</v>
      </c>
      <c r="G2637" s="1" t="s">
        <v>143</v>
      </c>
      <c r="M2637" s="6">
        <f t="shared" si="82"/>
        <v>44635</v>
      </c>
      <c r="N2637" s="7">
        <f t="shared" si="83"/>
        <v>44635.470821759256</v>
      </c>
      <c r="O2637" s="7"/>
      <c r="P2637" s="7"/>
    </row>
    <row r="2638" spans="1:16" x14ac:dyDescent="0.3">
      <c r="A2638" s="1" t="s">
        <v>7</v>
      </c>
      <c r="B2638" s="1">
        <v>97</v>
      </c>
      <c r="C2638" s="2">
        <v>44635.471226851849</v>
      </c>
      <c r="D2638" s="1" t="s">
        <v>12</v>
      </c>
      <c r="E2638" s="1" t="s">
        <v>15</v>
      </c>
      <c r="F2638" s="1" t="s">
        <v>17</v>
      </c>
      <c r="G2638" s="1" t="s">
        <v>143</v>
      </c>
      <c r="M2638" s="6">
        <f t="shared" si="82"/>
        <v>44635</v>
      </c>
      <c r="N2638" s="7">
        <f t="shared" si="83"/>
        <v>44635.471226851849</v>
      </c>
      <c r="O2638" s="7"/>
      <c r="P2638" s="7"/>
    </row>
    <row r="2639" spans="1:16" x14ac:dyDescent="0.3">
      <c r="A2639" s="1" t="s">
        <v>7</v>
      </c>
      <c r="B2639" s="1">
        <v>98</v>
      </c>
      <c r="C2639" s="2">
        <v>44635.471516203703</v>
      </c>
      <c r="D2639" s="1" t="s">
        <v>12</v>
      </c>
      <c r="E2639" s="1" t="s">
        <v>15</v>
      </c>
      <c r="F2639" s="1" t="s">
        <v>17</v>
      </c>
      <c r="G2639" s="1" t="s">
        <v>143</v>
      </c>
      <c r="M2639" s="6">
        <f t="shared" si="82"/>
        <v>44635</v>
      </c>
      <c r="N2639" s="7">
        <f t="shared" si="83"/>
        <v>44635.471516203703</v>
      </c>
      <c r="O2639" s="7"/>
      <c r="P2639" s="7"/>
    </row>
    <row r="2640" spans="1:16" x14ac:dyDescent="0.3">
      <c r="A2640" s="1" t="s">
        <v>7</v>
      </c>
      <c r="B2640" s="1">
        <v>99</v>
      </c>
      <c r="C2640" s="2">
        <v>44635.472210648149</v>
      </c>
      <c r="D2640" s="1" t="s">
        <v>12</v>
      </c>
      <c r="E2640" s="1" t="s">
        <v>15</v>
      </c>
      <c r="F2640" s="1" t="s">
        <v>17</v>
      </c>
      <c r="G2640" s="1" t="s">
        <v>143</v>
      </c>
      <c r="M2640" s="6">
        <f t="shared" si="82"/>
        <v>44635</v>
      </c>
      <c r="N2640" s="7">
        <f t="shared" si="83"/>
        <v>44635.472210648149</v>
      </c>
      <c r="O2640" s="7"/>
      <c r="P2640" s="7"/>
    </row>
    <row r="2641" spans="1:16" x14ac:dyDescent="0.3">
      <c r="A2641" s="1" t="s">
        <v>7</v>
      </c>
      <c r="B2641" s="1">
        <v>105</v>
      </c>
      <c r="C2641" s="2">
        <v>44635.472905092596</v>
      </c>
      <c r="D2641" s="1" t="s">
        <v>12</v>
      </c>
      <c r="E2641" s="1" t="s">
        <v>15</v>
      </c>
      <c r="F2641" s="1" t="s">
        <v>17</v>
      </c>
      <c r="G2641" s="1" t="s">
        <v>143</v>
      </c>
      <c r="M2641" s="6">
        <f t="shared" si="82"/>
        <v>44635</v>
      </c>
      <c r="N2641" s="7">
        <f t="shared" si="83"/>
        <v>44635.472905092596</v>
      </c>
      <c r="O2641" s="7"/>
      <c r="P2641" s="7"/>
    </row>
    <row r="2642" spans="1:16" x14ac:dyDescent="0.3">
      <c r="A2642" s="1" t="s">
        <v>7</v>
      </c>
      <c r="B2642" s="1">
        <v>108</v>
      </c>
      <c r="C2642" s="2">
        <v>44635.473599537036</v>
      </c>
      <c r="D2642" s="1" t="s">
        <v>12</v>
      </c>
      <c r="E2642" s="1" t="s">
        <v>15</v>
      </c>
      <c r="F2642" s="1" t="s">
        <v>17</v>
      </c>
      <c r="G2642" s="1" t="s">
        <v>143</v>
      </c>
      <c r="M2642" s="6">
        <f t="shared" si="82"/>
        <v>44635</v>
      </c>
      <c r="N2642" s="7">
        <f t="shared" si="83"/>
        <v>44635.473599537036</v>
      </c>
      <c r="O2642" s="7"/>
      <c r="P2642" s="7"/>
    </row>
    <row r="2643" spans="1:16" x14ac:dyDescent="0.3">
      <c r="A2643" s="1" t="s">
        <v>7</v>
      </c>
      <c r="B2643" s="1">
        <v>104</v>
      </c>
      <c r="C2643" s="2">
        <v>44635.474293981482</v>
      </c>
      <c r="D2643" s="1" t="s">
        <v>12</v>
      </c>
      <c r="E2643" s="1" t="s">
        <v>15</v>
      </c>
      <c r="F2643" s="1" t="s">
        <v>17</v>
      </c>
      <c r="G2643" s="1" t="s">
        <v>143</v>
      </c>
      <c r="M2643" s="6">
        <f t="shared" si="82"/>
        <v>44635</v>
      </c>
      <c r="N2643" s="7">
        <f t="shared" si="83"/>
        <v>44635.474293981482</v>
      </c>
      <c r="O2643" s="7"/>
      <c r="P2643" s="7"/>
    </row>
    <row r="2644" spans="1:16" x14ac:dyDescent="0.3">
      <c r="A2644" s="1" t="s">
        <v>7</v>
      </c>
      <c r="B2644" s="1">
        <v>103</v>
      </c>
      <c r="C2644" s="2">
        <v>44635.474687499998</v>
      </c>
      <c r="D2644" s="1" t="s">
        <v>12</v>
      </c>
      <c r="E2644" s="1" t="s">
        <v>15</v>
      </c>
      <c r="F2644" s="1" t="s">
        <v>17</v>
      </c>
      <c r="G2644" s="1" t="s">
        <v>143</v>
      </c>
      <c r="M2644" s="6">
        <f t="shared" si="82"/>
        <v>44635</v>
      </c>
      <c r="N2644" s="7">
        <f t="shared" si="83"/>
        <v>44635.474687499998</v>
      </c>
      <c r="O2644" s="7"/>
      <c r="P2644" s="7"/>
    </row>
    <row r="2645" spans="1:16" x14ac:dyDescent="0.3">
      <c r="A2645" s="1" t="s">
        <v>7</v>
      </c>
      <c r="B2645" s="1">
        <v>104</v>
      </c>
      <c r="C2645" s="2">
        <v>44635.474988425929</v>
      </c>
      <c r="D2645" s="1" t="s">
        <v>12</v>
      </c>
      <c r="E2645" s="1" t="s">
        <v>15</v>
      </c>
      <c r="F2645" s="1" t="s">
        <v>17</v>
      </c>
      <c r="G2645" s="1" t="s">
        <v>143</v>
      </c>
      <c r="M2645" s="6">
        <f t="shared" si="82"/>
        <v>44635</v>
      </c>
      <c r="N2645" s="7">
        <f t="shared" si="83"/>
        <v>44635.474988425929</v>
      </c>
      <c r="O2645" s="7"/>
      <c r="P2645" s="7"/>
    </row>
    <row r="2646" spans="1:16" x14ac:dyDescent="0.3">
      <c r="A2646" s="1" t="s">
        <v>7</v>
      </c>
      <c r="B2646" s="1">
        <v>110</v>
      </c>
      <c r="C2646" s="2">
        <v>44635.475254629629</v>
      </c>
      <c r="D2646" s="1" t="s">
        <v>12</v>
      </c>
      <c r="E2646" s="1" t="s">
        <v>15</v>
      </c>
      <c r="F2646" s="1" t="s">
        <v>17</v>
      </c>
      <c r="G2646" s="1" t="s">
        <v>143</v>
      </c>
      <c r="M2646" s="6">
        <f t="shared" si="82"/>
        <v>44635</v>
      </c>
      <c r="N2646" s="7">
        <f t="shared" si="83"/>
        <v>44635.475254629629</v>
      </c>
      <c r="O2646" s="7"/>
      <c r="P2646" s="7"/>
    </row>
    <row r="2647" spans="1:16" x14ac:dyDescent="0.3">
      <c r="A2647" s="1" t="s">
        <v>7</v>
      </c>
      <c r="B2647" s="1">
        <v>115</v>
      </c>
      <c r="C2647" s="2">
        <v>44635.475578703707</v>
      </c>
      <c r="D2647" s="1" t="s">
        <v>12</v>
      </c>
      <c r="E2647" s="1" t="s">
        <v>15</v>
      </c>
      <c r="F2647" s="1" t="s">
        <v>17</v>
      </c>
      <c r="G2647" s="1" t="s">
        <v>143</v>
      </c>
      <c r="M2647" s="6">
        <f t="shared" si="82"/>
        <v>44635</v>
      </c>
      <c r="N2647" s="7">
        <f t="shared" si="83"/>
        <v>44635.475578703707</v>
      </c>
      <c r="O2647" s="7"/>
      <c r="P2647" s="7"/>
    </row>
    <row r="2648" spans="1:16" x14ac:dyDescent="0.3">
      <c r="A2648" s="1" t="s">
        <v>7</v>
      </c>
      <c r="B2648" s="1">
        <v>114</v>
      </c>
      <c r="C2648" s="2">
        <v>44635.475682870368</v>
      </c>
      <c r="D2648" s="1" t="s">
        <v>12</v>
      </c>
      <c r="E2648" s="1" t="s">
        <v>15</v>
      </c>
      <c r="F2648" s="1" t="s">
        <v>17</v>
      </c>
      <c r="G2648" s="1" t="s">
        <v>143</v>
      </c>
      <c r="M2648" s="6">
        <f t="shared" si="82"/>
        <v>44635</v>
      </c>
      <c r="N2648" s="7">
        <f t="shared" si="83"/>
        <v>44635.475682870368</v>
      </c>
      <c r="O2648" s="7"/>
      <c r="P2648" s="7"/>
    </row>
    <row r="2649" spans="1:16" x14ac:dyDescent="0.3">
      <c r="A2649" s="1" t="s">
        <v>7</v>
      </c>
      <c r="B2649" s="1">
        <v>121</v>
      </c>
      <c r="C2649" s="2">
        <v>44635.476377314815</v>
      </c>
      <c r="D2649" s="1" t="s">
        <v>12</v>
      </c>
      <c r="E2649" s="1" t="s">
        <v>15</v>
      </c>
      <c r="F2649" s="1" t="s">
        <v>17</v>
      </c>
      <c r="G2649" s="1" t="s">
        <v>143</v>
      </c>
      <c r="M2649" s="6">
        <f t="shared" si="82"/>
        <v>44635</v>
      </c>
      <c r="N2649" s="7">
        <f t="shared" si="83"/>
        <v>44635.476377314815</v>
      </c>
      <c r="O2649" s="7"/>
      <c r="P2649" s="7"/>
    </row>
    <row r="2650" spans="1:16" x14ac:dyDescent="0.3">
      <c r="A2650" s="1" t="s">
        <v>7</v>
      </c>
      <c r="B2650" s="1">
        <v>119</v>
      </c>
      <c r="C2650" s="2">
        <v>44635.477071759262</v>
      </c>
      <c r="D2650" s="1" t="s">
        <v>12</v>
      </c>
      <c r="E2650" s="1" t="s">
        <v>15</v>
      </c>
      <c r="F2650" s="1" t="s">
        <v>17</v>
      </c>
      <c r="G2650" s="1" t="s">
        <v>143</v>
      </c>
      <c r="M2650" s="6">
        <f t="shared" si="82"/>
        <v>44635</v>
      </c>
      <c r="N2650" s="7">
        <f t="shared" si="83"/>
        <v>44635.477071759262</v>
      </c>
      <c r="O2650" s="7"/>
      <c r="P2650" s="7"/>
    </row>
    <row r="2651" spans="1:16" x14ac:dyDescent="0.3">
      <c r="A2651" s="1" t="s">
        <v>7</v>
      </c>
      <c r="B2651" s="1">
        <v>110</v>
      </c>
      <c r="C2651" s="2">
        <v>44635.477766203701</v>
      </c>
      <c r="D2651" s="1" t="s">
        <v>12</v>
      </c>
      <c r="E2651" s="1" t="s">
        <v>15</v>
      </c>
      <c r="F2651" s="1" t="s">
        <v>17</v>
      </c>
      <c r="G2651" s="1" t="s">
        <v>143</v>
      </c>
      <c r="M2651" s="6">
        <f t="shared" si="82"/>
        <v>44635</v>
      </c>
      <c r="N2651" s="7">
        <f t="shared" si="83"/>
        <v>44635.477766203701</v>
      </c>
      <c r="O2651" s="7"/>
      <c r="P2651" s="7"/>
    </row>
    <row r="2652" spans="1:16" x14ac:dyDescent="0.3">
      <c r="A2652" s="1" t="s">
        <v>7</v>
      </c>
      <c r="B2652" s="1">
        <v>90</v>
      </c>
      <c r="C2652" s="2">
        <v>44635.478460648148</v>
      </c>
      <c r="D2652" s="1" t="s">
        <v>12</v>
      </c>
      <c r="E2652" s="1" t="s">
        <v>15</v>
      </c>
      <c r="F2652" s="1" t="s">
        <v>17</v>
      </c>
      <c r="G2652" s="1" t="s">
        <v>143</v>
      </c>
      <c r="M2652" s="6">
        <f t="shared" si="82"/>
        <v>44635</v>
      </c>
      <c r="N2652" s="7">
        <f t="shared" si="83"/>
        <v>44635.478460648148</v>
      </c>
      <c r="O2652" s="7"/>
      <c r="P2652" s="7"/>
    </row>
    <row r="2653" spans="1:16" x14ac:dyDescent="0.3">
      <c r="A2653" s="1" t="s">
        <v>7</v>
      </c>
      <c r="B2653" s="1">
        <v>92</v>
      </c>
      <c r="C2653" s="2">
        <v>44635.479155092595</v>
      </c>
      <c r="D2653" s="1" t="s">
        <v>12</v>
      </c>
      <c r="E2653" s="1" t="s">
        <v>15</v>
      </c>
      <c r="F2653" s="1" t="s">
        <v>17</v>
      </c>
      <c r="G2653" s="1" t="s">
        <v>143</v>
      </c>
      <c r="M2653" s="6">
        <f t="shared" si="82"/>
        <v>44635</v>
      </c>
      <c r="N2653" s="7">
        <f t="shared" si="83"/>
        <v>44635.479155092595</v>
      </c>
      <c r="O2653" s="7"/>
      <c r="P2653" s="7"/>
    </row>
    <row r="2654" spans="1:16" x14ac:dyDescent="0.3">
      <c r="A2654" s="1" t="s">
        <v>7</v>
      </c>
      <c r="B2654" s="1">
        <v>94</v>
      </c>
      <c r="C2654" s="2">
        <v>44635.479849537034</v>
      </c>
      <c r="D2654" s="1" t="s">
        <v>12</v>
      </c>
      <c r="E2654" s="1" t="s">
        <v>15</v>
      </c>
      <c r="F2654" s="1" t="s">
        <v>17</v>
      </c>
      <c r="G2654" s="1" t="s">
        <v>143</v>
      </c>
      <c r="M2654" s="6">
        <f t="shared" si="82"/>
        <v>44635</v>
      </c>
      <c r="N2654" s="7">
        <f t="shared" si="83"/>
        <v>44635.479849537034</v>
      </c>
      <c r="O2654" s="7"/>
      <c r="P2654" s="7"/>
    </row>
    <row r="2655" spans="1:16" x14ac:dyDescent="0.3">
      <c r="A2655" s="1" t="s">
        <v>7</v>
      </c>
      <c r="B2655" s="1">
        <v>98</v>
      </c>
      <c r="C2655" s="2">
        <v>44635.480543981481</v>
      </c>
      <c r="D2655" s="1" t="s">
        <v>12</v>
      </c>
      <c r="E2655" s="1" t="s">
        <v>15</v>
      </c>
      <c r="F2655" s="1" t="s">
        <v>17</v>
      </c>
      <c r="G2655" s="1" t="s">
        <v>143</v>
      </c>
      <c r="M2655" s="6">
        <f t="shared" si="82"/>
        <v>44635</v>
      </c>
      <c r="N2655" s="7">
        <f t="shared" si="83"/>
        <v>44635.480543981481</v>
      </c>
      <c r="O2655" s="7"/>
      <c r="P2655" s="7"/>
    </row>
    <row r="2656" spans="1:16" x14ac:dyDescent="0.3">
      <c r="A2656" s="1" t="s">
        <v>7</v>
      </c>
      <c r="B2656" s="1">
        <v>105</v>
      </c>
      <c r="C2656" s="2">
        <v>44635.480740740742</v>
      </c>
      <c r="D2656" s="1" t="s">
        <v>12</v>
      </c>
      <c r="E2656" s="1" t="s">
        <v>15</v>
      </c>
      <c r="F2656" s="1" t="s">
        <v>17</v>
      </c>
      <c r="G2656" s="1" t="s">
        <v>143</v>
      </c>
      <c r="M2656" s="6">
        <f t="shared" si="82"/>
        <v>44635</v>
      </c>
      <c r="N2656" s="7">
        <f t="shared" si="83"/>
        <v>44635.480740740742</v>
      </c>
      <c r="O2656" s="7"/>
      <c r="P2656" s="7"/>
    </row>
    <row r="2657" spans="1:16" x14ac:dyDescent="0.3">
      <c r="A2657" s="1" t="s">
        <v>7</v>
      </c>
      <c r="B2657" s="1">
        <v>94</v>
      </c>
      <c r="C2657" s="2">
        <v>44635.481886574074</v>
      </c>
      <c r="D2657" s="1" t="s">
        <v>12</v>
      </c>
      <c r="E2657" s="1" t="s">
        <v>15</v>
      </c>
      <c r="F2657" s="1" t="s">
        <v>17</v>
      </c>
      <c r="G2657" s="1" t="s">
        <v>143</v>
      </c>
      <c r="M2657" s="6">
        <f t="shared" si="82"/>
        <v>44635</v>
      </c>
      <c r="N2657" s="7">
        <f t="shared" si="83"/>
        <v>44635.481886574074</v>
      </c>
      <c r="O2657" s="7"/>
      <c r="P2657" s="7"/>
    </row>
    <row r="2658" spans="1:16" x14ac:dyDescent="0.3">
      <c r="A2658" s="1" t="s">
        <v>7</v>
      </c>
      <c r="B2658" s="1">
        <v>95</v>
      </c>
      <c r="C2658" s="2">
        <v>44635.481932870367</v>
      </c>
      <c r="D2658" s="1" t="s">
        <v>12</v>
      </c>
      <c r="E2658" s="1" t="s">
        <v>15</v>
      </c>
      <c r="F2658" s="1" t="s">
        <v>17</v>
      </c>
      <c r="G2658" s="1" t="s">
        <v>143</v>
      </c>
      <c r="M2658" s="6">
        <f t="shared" si="82"/>
        <v>44635</v>
      </c>
      <c r="N2658" s="7">
        <f t="shared" si="83"/>
        <v>44635.481932870367</v>
      </c>
      <c r="O2658" s="7"/>
      <c r="P2658" s="7"/>
    </row>
    <row r="2659" spans="1:16" x14ac:dyDescent="0.3">
      <c r="A2659" s="1" t="s">
        <v>7</v>
      </c>
      <c r="B2659" s="1">
        <v>98</v>
      </c>
      <c r="C2659" s="2">
        <v>44635.482627314814</v>
      </c>
      <c r="D2659" s="1" t="s">
        <v>12</v>
      </c>
      <c r="E2659" s="1" t="s">
        <v>15</v>
      </c>
      <c r="F2659" s="1" t="s">
        <v>17</v>
      </c>
      <c r="G2659" s="1" t="s">
        <v>143</v>
      </c>
      <c r="M2659" s="6">
        <f t="shared" si="82"/>
        <v>44635</v>
      </c>
      <c r="N2659" s="7">
        <f t="shared" si="83"/>
        <v>44635.482627314814</v>
      </c>
      <c r="O2659" s="7"/>
      <c r="P2659" s="7"/>
    </row>
    <row r="2660" spans="1:16" x14ac:dyDescent="0.3">
      <c r="A2660" s="1" t="s">
        <v>7</v>
      </c>
      <c r="B2660" s="1">
        <v>103</v>
      </c>
      <c r="C2660" s="2">
        <v>44635.48332175926</v>
      </c>
      <c r="D2660" s="1" t="s">
        <v>12</v>
      </c>
      <c r="E2660" s="1" t="s">
        <v>15</v>
      </c>
      <c r="F2660" s="1" t="s">
        <v>17</v>
      </c>
      <c r="G2660" s="1" t="s">
        <v>143</v>
      </c>
      <c r="M2660" s="6">
        <f t="shared" si="82"/>
        <v>44635</v>
      </c>
      <c r="N2660" s="7">
        <f t="shared" si="83"/>
        <v>44635.48332175926</v>
      </c>
      <c r="O2660" s="7"/>
      <c r="P2660" s="7"/>
    </row>
    <row r="2661" spans="1:16" x14ac:dyDescent="0.3">
      <c r="A2661" s="1" t="s">
        <v>7</v>
      </c>
      <c r="B2661" s="1">
        <v>118</v>
      </c>
      <c r="C2661" s="2">
        <v>44635.484016203707</v>
      </c>
      <c r="D2661" s="1" t="s">
        <v>12</v>
      </c>
      <c r="E2661" s="1" t="s">
        <v>15</v>
      </c>
      <c r="F2661" s="1" t="s">
        <v>17</v>
      </c>
      <c r="G2661" s="1" t="s">
        <v>143</v>
      </c>
      <c r="M2661" s="6">
        <f t="shared" si="82"/>
        <v>44635</v>
      </c>
      <c r="N2661" s="7">
        <f t="shared" si="83"/>
        <v>44635.484016203707</v>
      </c>
      <c r="O2661" s="7"/>
      <c r="P2661" s="7"/>
    </row>
    <row r="2662" spans="1:16" x14ac:dyDescent="0.3">
      <c r="A2662" s="1" t="s">
        <v>7</v>
      </c>
      <c r="B2662" s="1">
        <v>103</v>
      </c>
      <c r="C2662" s="2">
        <v>44635.484710648147</v>
      </c>
      <c r="D2662" s="1" t="s">
        <v>12</v>
      </c>
      <c r="E2662" s="1" t="s">
        <v>15</v>
      </c>
      <c r="F2662" s="1" t="s">
        <v>17</v>
      </c>
      <c r="G2662" s="1" t="s">
        <v>143</v>
      </c>
      <c r="M2662" s="6">
        <f t="shared" si="82"/>
        <v>44635</v>
      </c>
      <c r="N2662" s="7">
        <f t="shared" si="83"/>
        <v>44635.484710648147</v>
      </c>
      <c r="O2662" s="7"/>
      <c r="P2662" s="7"/>
    </row>
    <row r="2663" spans="1:16" x14ac:dyDescent="0.3">
      <c r="A2663" s="1" t="s">
        <v>7</v>
      </c>
      <c r="B2663" s="1">
        <v>110</v>
      </c>
      <c r="C2663" s="2">
        <v>44635.485405092593</v>
      </c>
      <c r="D2663" s="1" t="s">
        <v>12</v>
      </c>
      <c r="E2663" s="1" t="s">
        <v>15</v>
      </c>
      <c r="F2663" s="1" t="s">
        <v>17</v>
      </c>
      <c r="G2663" s="1" t="s">
        <v>143</v>
      </c>
      <c r="M2663" s="6">
        <f t="shared" si="82"/>
        <v>44635</v>
      </c>
      <c r="N2663" s="7">
        <f t="shared" si="83"/>
        <v>44635.485405092593</v>
      </c>
      <c r="O2663" s="7"/>
      <c r="P2663" s="7"/>
    </row>
    <row r="2664" spans="1:16" x14ac:dyDescent="0.3">
      <c r="A2664" s="1" t="s">
        <v>7</v>
      </c>
      <c r="B2664" s="1">
        <v>119</v>
      </c>
      <c r="C2664" s="2">
        <v>44635.48609953704</v>
      </c>
      <c r="D2664" s="1" t="s">
        <v>12</v>
      </c>
      <c r="E2664" s="1" t="s">
        <v>15</v>
      </c>
      <c r="F2664" s="1" t="s">
        <v>17</v>
      </c>
      <c r="G2664" s="1" t="s">
        <v>143</v>
      </c>
      <c r="M2664" s="6">
        <f t="shared" si="82"/>
        <v>44635</v>
      </c>
      <c r="N2664" s="7">
        <f t="shared" si="83"/>
        <v>44635.48609953704</v>
      </c>
      <c r="O2664" s="7"/>
      <c r="P2664" s="7"/>
    </row>
    <row r="2665" spans="1:16" x14ac:dyDescent="0.3">
      <c r="A2665" s="1" t="s">
        <v>7</v>
      </c>
      <c r="B2665" s="1">
        <v>117</v>
      </c>
      <c r="C2665" s="2">
        <v>44635.486793981479</v>
      </c>
      <c r="D2665" s="1" t="s">
        <v>12</v>
      </c>
      <c r="E2665" s="1" t="s">
        <v>15</v>
      </c>
      <c r="F2665" s="1" t="s">
        <v>17</v>
      </c>
      <c r="G2665" s="1" t="s">
        <v>143</v>
      </c>
      <c r="M2665" s="6">
        <f t="shared" si="82"/>
        <v>44635</v>
      </c>
      <c r="N2665" s="7">
        <f t="shared" si="83"/>
        <v>44635.486793981479</v>
      </c>
      <c r="O2665" s="7"/>
      <c r="P2665" s="7"/>
    </row>
    <row r="2666" spans="1:16" x14ac:dyDescent="0.3">
      <c r="A2666" s="1" t="s">
        <v>7</v>
      </c>
      <c r="B2666" s="1">
        <v>105</v>
      </c>
      <c r="C2666" s="2">
        <v>44635.487488425926</v>
      </c>
      <c r="D2666" s="1" t="s">
        <v>12</v>
      </c>
      <c r="E2666" s="1" t="s">
        <v>15</v>
      </c>
      <c r="F2666" s="1" t="s">
        <v>17</v>
      </c>
      <c r="G2666" s="1" t="s">
        <v>143</v>
      </c>
      <c r="M2666" s="6">
        <f t="shared" si="82"/>
        <v>44635</v>
      </c>
      <c r="N2666" s="7">
        <f t="shared" si="83"/>
        <v>44635.487488425926</v>
      </c>
      <c r="O2666" s="7"/>
      <c r="P2666" s="7"/>
    </row>
    <row r="2667" spans="1:16" x14ac:dyDescent="0.3">
      <c r="A2667" s="1" t="s">
        <v>7</v>
      </c>
      <c r="B2667" s="1">
        <v>112</v>
      </c>
      <c r="C2667" s="2">
        <v>44635.488182870373</v>
      </c>
      <c r="D2667" s="1" t="s">
        <v>12</v>
      </c>
      <c r="E2667" s="1" t="s">
        <v>15</v>
      </c>
      <c r="F2667" s="1" t="s">
        <v>17</v>
      </c>
      <c r="G2667" s="1" t="s">
        <v>143</v>
      </c>
      <c r="M2667" s="6">
        <f t="shared" si="82"/>
        <v>44635</v>
      </c>
      <c r="N2667" s="7">
        <f t="shared" si="83"/>
        <v>44635.488182870373</v>
      </c>
      <c r="O2667" s="7"/>
      <c r="P2667" s="7"/>
    </row>
    <row r="2668" spans="1:16" x14ac:dyDescent="0.3">
      <c r="A2668" s="1" t="s">
        <v>7</v>
      </c>
      <c r="B2668" s="1">
        <v>115</v>
      </c>
      <c r="C2668" s="2">
        <v>44635.488379629627</v>
      </c>
      <c r="D2668" s="1" t="s">
        <v>12</v>
      </c>
      <c r="E2668" s="1" t="s">
        <v>15</v>
      </c>
      <c r="F2668" s="1" t="s">
        <v>17</v>
      </c>
      <c r="G2668" s="1" t="s">
        <v>143</v>
      </c>
      <c r="M2668" s="6">
        <f t="shared" si="82"/>
        <v>44635</v>
      </c>
      <c r="N2668" s="7">
        <f t="shared" si="83"/>
        <v>44635.488379629627</v>
      </c>
      <c r="O2668" s="7"/>
      <c r="P2668" s="7"/>
    </row>
    <row r="2669" spans="1:16" x14ac:dyDescent="0.3">
      <c r="A2669" s="1" t="s">
        <v>7</v>
      </c>
      <c r="B2669" s="1">
        <v>112</v>
      </c>
      <c r="C2669" s="2">
        <v>44635.488877314812</v>
      </c>
      <c r="D2669" s="1" t="s">
        <v>12</v>
      </c>
      <c r="E2669" s="1" t="s">
        <v>15</v>
      </c>
      <c r="F2669" s="1" t="s">
        <v>17</v>
      </c>
      <c r="G2669" s="1" t="s">
        <v>143</v>
      </c>
      <c r="M2669" s="6">
        <f t="shared" si="82"/>
        <v>44635</v>
      </c>
      <c r="N2669" s="7">
        <f t="shared" si="83"/>
        <v>44635.488877314812</v>
      </c>
      <c r="O2669" s="7"/>
      <c r="P2669" s="7"/>
    </row>
    <row r="2670" spans="1:16" x14ac:dyDescent="0.3">
      <c r="A2670" s="1" t="s">
        <v>7</v>
      </c>
      <c r="B2670" s="1">
        <v>107</v>
      </c>
      <c r="C2670" s="2">
        <v>44635.489571759259</v>
      </c>
      <c r="D2670" s="1" t="s">
        <v>12</v>
      </c>
      <c r="E2670" s="1" t="s">
        <v>15</v>
      </c>
      <c r="F2670" s="1" t="s">
        <v>17</v>
      </c>
      <c r="G2670" s="1" t="s">
        <v>143</v>
      </c>
      <c r="M2670" s="6">
        <f t="shared" si="82"/>
        <v>44635</v>
      </c>
      <c r="N2670" s="7">
        <f t="shared" si="83"/>
        <v>44635.489571759259</v>
      </c>
      <c r="O2670" s="7"/>
      <c r="P2670" s="7"/>
    </row>
    <row r="2671" spans="1:16" x14ac:dyDescent="0.3">
      <c r="A2671" s="1" t="s">
        <v>7</v>
      </c>
      <c r="B2671" s="1">
        <v>109</v>
      </c>
      <c r="C2671" s="2">
        <v>44635.490266203706</v>
      </c>
      <c r="D2671" s="1" t="s">
        <v>12</v>
      </c>
      <c r="E2671" s="1" t="s">
        <v>15</v>
      </c>
      <c r="F2671" s="1" t="s">
        <v>17</v>
      </c>
      <c r="G2671" s="1" t="s">
        <v>143</v>
      </c>
      <c r="M2671" s="6">
        <f t="shared" si="82"/>
        <v>44635</v>
      </c>
      <c r="N2671" s="7">
        <f t="shared" si="83"/>
        <v>44635.490266203706</v>
      </c>
      <c r="O2671" s="7"/>
      <c r="P2671" s="7"/>
    </row>
    <row r="2672" spans="1:16" x14ac:dyDescent="0.3">
      <c r="A2672" s="1" t="s">
        <v>7</v>
      </c>
      <c r="B2672" s="1">
        <v>113</v>
      </c>
      <c r="C2672" s="2">
        <v>44635.49077546296</v>
      </c>
      <c r="D2672" s="1" t="s">
        <v>12</v>
      </c>
      <c r="E2672" s="1" t="s">
        <v>15</v>
      </c>
      <c r="F2672" s="1" t="s">
        <v>17</v>
      </c>
      <c r="G2672" s="1" t="s">
        <v>143</v>
      </c>
      <c r="M2672" s="6">
        <f t="shared" si="82"/>
        <v>44635</v>
      </c>
      <c r="N2672" s="7">
        <f t="shared" si="83"/>
        <v>44635.49077546296</v>
      </c>
      <c r="O2672" s="7"/>
      <c r="P2672" s="7"/>
    </row>
    <row r="2673" spans="1:16" x14ac:dyDescent="0.3">
      <c r="A2673" s="1" t="s">
        <v>7</v>
      </c>
      <c r="B2673" s="1">
        <v>111</v>
      </c>
      <c r="C2673" s="2">
        <v>44635.490960648145</v>
      </c>
      <c r="D2673" s="1" t="s">
        <v>12</v>
      </c>
      <c r="E2673" s="1" t="s">
        <v>15</v>
      </c>
      <c r="F2673" s="1" t="s">
        <v>17</v>
      </c>
      <c r="G2673" s="1" t="s">
        <v>143</v>
      </c>
      <c r="M2673" s="6">
        <f t="shared" si="82"/>
        <v>44635</v>
      </c>
      <c r="N2673" s="7">
        <f t="shared" si="83"/>
        <v>44635.490960648145</v>
      </c>
      <c r="O2673" s="7"/>
      <c r="P2673" s="7"/>
    </row>
    <row r="2674" spans="1:16" x14ac:dyDescent="0.3">
      <c r="A2674" s="1" t="s">
        <v>7</v>
      </c>
      <c r="B2674" s="1">
        <v>108</v>
      </c>
      <c r="C2674" s="2">
        <v>44635.491655092592</v>
      </c>
      <c r="D2674" s="1" t="s">
        <v>12</v>
      </c>
      <c r="E2674" s="1" t="s">
        <v>15</v>
      </c>
      <c r="F2674" s="1" t="s">
        <v>17</v>
      </c>
      <c r="G2674" s="1" t="s">
        <v>143</v>
      </c>
      <c r="M2674" s="6">
        <f t="shared" si="82"/>
        <v>44635</v>
      </c>
      <c r="N2674" s="7">
        <f t="shared" si="83"/>
        <v>44635.491655092592</v>
      </c>
      <c r="O2674" s="7"/>
      <c r="P2674" s="7"/>
    </row>
    <row r="2675" spans="1:16" x14ac:dyDescent="0.3">
      <c r="A2675" s="1" t="s">
        <v>7</v>
      </c>
      <c r="B2675" s="1">
        <v>101</v>
      </c>
      <c r="C2675" s="2">
        <v>44635.492349537039</v>
      </c>
      <c r="D2675" s="1" t="s">
        <v>12</v>
      </c>
      <c r="E2675" s="1" t="s">
        <v>15</v>
      </c>
      <c r="F2675" s="1" t="s">
        <v>17</v>
      </c>
      <c r="G2675" s="1" t="s">
        <v>143</v>
      </c>
      <c r="M2675" s="6">
        <f t="shared" si="82"/>
        <v>44635</v>
      </c>
      <c r="N2675" s="7">
        <f t="shared" si="83"/>
        <v>44635.492349537039</v>
      </c>
      <c r="O2675" s="7"/>
      <c r="P2675" s="7"/>
    </row>
    <row r="2676" spans="1:16" x14ac:dyDescent="0.3">
      <c r="A2676" s="1" t="s">
        <v>7</v>
      </c>
      <c r="B2676" s="1">
        <v>89</v>
      </c>
      <c r="C2676" s="2">
        <v>44635.493043981478</v>
      </c>
      <c r="D2676" s="1" t="s">
        <v>12</v>
      </c>
      <c r="E2676" s="1" t="s">
        <v>15</v>
      </c>
      <c r="F2676" s="1" t="s">
        <v>17</v>
      </c>
      <c r="G2676" s="1" t="s">
        <v>143</v>
      </c>
      <c r="M2676" s="6">
        <f t="shared" si="82"/>
        <v>44635</v>
      </c>
      <c r="N2676" s="7">
        <f t="shared" si="83"/>
        <v>44635.493043981478</v>
      </c>
      <c r="O2676" s="7"/>
      <c r="P2676" s="7"/>
    </row>
    <row r="2677" spans="1:16" x14ac:dyDescent="0.3">
      <c r="A2677" s="1" t="s">
        <v>7</v>
      </c>
      <c r="B2677" s="1">
        <v>81</v>
      </c>
      <c r="C2677" s="2">
        <v>44635.493738425925</v>
      </c>
      <c r="D2677" s="1" t="s">
        <v>12</v>
      </c>
      <c r="E2677" s="1" t="s">
        <v>15</v>
      </c>
      <c r="F2677" s="1" t="s">
        <v>17</v>
      </c>
      <c r="G2677" s="1" t="s">
        <v>143</v>
      </c>
      <c r="M2677" s="6">
        <f t="shared" si="82"/>
        <v>44635</v>
      </c>
      <c r="N2677" s="7">
        <f t="shared" si="83"/>
        <v>44635.493738425925</v>
      </c>
      <c r="O2677" s="7"/>
      <c r="P2677" s="7"/>
    </row>
    <row r="2678" spans="1:16" x14ac:dyDescent="0.3">
      <c r="A2678" s="1" t="s">
        <v>7</v>
      </c>
      <c r="B2678" s="1">
        <v>78</v>
      </c>
      <c r="C2678" s="2">
        <v>44635.494432870371</v>
      </c>
      <c r="D2678" s="1" t="s">
        <v>12</v>
      </c>
      <c r="E2678" s="1" t="s">
        <v>15</v>
      </c>
      <c r="F2678" s="1" t="s">
        <v>17</v>
      </c>
      <c r="G2678" s="1" t="s">
        <v>143</v>
      </c>
      <c r="M2678" s="6">
        <f t="shared" si="82"/>
        <v>44635</v>
      </c>
      <c r="N2678" s="7">
        <f t="shared" si="83"/>
        <v>44635.494432870371</v>
      </c>
      <c r="O2678" s="7"/>
      <c r="P2678" s="7"/>
    </row>
    <row r="2679" spans="1:16" x14ac:dyDescent="0.3">
      <c r="A2679" s="1" t="s">
        <v>7</v>
      </c>
      <c r="B2679" s="1">
        <v>71</v>
      </c>
      <c r="C2679" s="2">
        <v>44635.495127314818</v>
      </c>
      <c r="D2679" s="1" t="s">
        <v>12</v>
      </c>
      <c r="E2679" s="1" t="s">
        <v>15</v>
      </c>
      <c r="F2679" s="1" t="s">
        <v>17</v>
      </c>
      <c r="G2679" s="1" t="s">
        <v>143</v>
      </c>
      <c r="M2679" s="6">
        <f t="shared" si="82"/>
        <v>44635</v>
      </c>
      <c r="N2679" s="7">
        <f t="shared" si="83"/>
        <v>44635.495127314818</v>
      </c>
      <c r="O2679" s="7"/>
      <c r="P2679" s="7"/>
    </row>
    <row r="2680" spans="1:16" x14ac:dyDescent="0.3">
      <c r="A2680" s="1" t="s">
        <v>7</v>
      </c>
      <c r="B2680" s="1">
        <v>66</v>
      </c>
      <c r="C2680" s="2">
        <v>44635.495821759258</v>
      </c>
      <c r="D2680" s="1" t="s">
        <v>12</v>
      </c>
      <c r="E2680" s="1" t="s">
        <v>15</v>
      </c>
      <c r="F2680" s="1" t="s">
        <v>17</v>
      </c>
      <c r="G2680" s="1" t="s">
        <v>143</v>
      </c>
      <c r="M2680" s="6">
        <f t="shared" si="82"/>
        <v>44635</v>
      </c>
      <c r="N2680" s="7">
        <f t="shared" si="83"/>
        <v>44635.495821759258</v>
      </c>
      <c r="O2680" s="7"/>
      <c r="P2680" s="7"/>
    </row>
    <row r="2681" spans="1:16" x14ac:dyDescent="0.3">
      <c r="A2681" s="1" t="s">
        <v>7</v>
      </c>
      <c r="B2681" s="1">
        <v>79</v>
      </c>
      <c r="C2681" s="2">
        <v>44635.496516203704</v>
      </c>
      <c r="D2681" s="1" t="s">
        <v>12</v>
      </c>
      <c r="E2681" s="1" t="s">
        <v>15</v>
      </c>
      <c r="F2681" s="1" t="s">
        <v>17</v>
      </c>
      <c r="G2681" s="1" t="s">
        <v>143</v>
      </c>
      <c r="M2681" s="6">
        <f t="shared" si="82"/>
        <v>44635</v>
      </c>
      <c r="N2681" s="7">
        <f t="shared" si="83"/>
        <v>44635.496516203704</v>
      </c>
      <c r="O2681" s="7"/>
      <c r="P2681" s="7"/>
    </row>
    <row r="2682" spans="1:16" x14ac:dyDescent="0.3">
      <c r="A2682" s="1" t="s">
        <v>7</v>
      </c>
      <c r="B2682" s="1">
        <v>80</v>
      </c>
      <c r="C2682" s="2">
        <v>44635.497210648151</v>
      </c>
      <c r="D2682" s="1" t="s">
        <v>12</v>
      </c>
      <c r="E2682" s="1" t="s">
        <v>15</v>
      </c>
      <c r="F2682" s="1" t="s">
        <v>17</v>
      </c>
      <c r="G2682" s="1" t="s">
        <v>143</v>
      </c>
      <c r="M2682" s="6">
        <f t="shared" si="82"/>
        <v>44635</v>
      </c>
      <c r="N2682" s="7">
        <f t="shared" si="83"/>
        <v>44635.497210648151</v>
      </c>
      <c r="O2682" s="7"/>
      <c r="P2682" s="7"/>
    </row>
    <row r="2683" spans="1:16" x14ac:dyDescent="0.3">
      <c r="A2683" s="1" t="s">
        <v>7</v>
      </c>
      <c r="B2683" s="1">
        <v>71</v>
      </c>
      <c r="C2683" s="2">
        <v>44635.49790509259</v>
      </c>
      <c r="D2683" s="1" t="s">
        <v>12</v>
      </c>
      <c r="E2683" s="1" t="s">
        <v>15</v>
      </c>
      <c r="F2683" s="1" t="s">
        <v>17</v>
      </c>
      <c r="G2683" s="1" t="s">
        <v>143</v>
      </c>
      <c r="M2683" s="6">
        <f t="shared" si="82"/>
        <v>44635</v>
      </c>
      <c r="N2683" s="7">
        <f t="shared" si="83"/>
        <v>44635.49790509259</v>
      </c>
      <c r="O2683" s="7"/>
      <c r="P2683" s="7"/>
    </row>
    <row r="2684" spans="1:16" x14ac:dyDescent="0.3">
      <c r="A2684" s="1" t="s">
        <v>7</v>
      </c>
      <c r="B2684" s="1">
        <v>69</v>
      </c>
      <c r="C2684" s="2">
        <v>44635.498599537037</v>
      </c>
      <c r="D2684" s="1" t="s">
        <v>12</v>
      </c>
      <c r="E2684" s="1" t="s">
        <v>15</v>
      </c>
      <c r="F2684" s="1" t="s">
        <v>17</v>
      </c>
      <c r="G2684" s="1" t="s">
        <v>143</v>
      </c>
      <c r="M2684" s="6">
        <f t="shared" si="82"/>
        <v>44635</v>
      </c>
      <c r="N2684" s="7">
        <f t="shared" si="83"/>
        <v>44635.498599537037</v>
      </c>
      <c r="O2684" s="7"/>
      <c r="P2684" s="7"/>
    </row>
    <row r="2685" spans="1:16" x14ac:dyDescent="0.3">
      <c r="A2685" s="1" t="s">
        <v>7</v>
      </c>
      <c r="B2685" s="1">
        <v>63</v>
      </c>
      <c r="C2685" s="2">
        <v>44635.499293981484</v>
      </c>
      <c r="D2685" s="1" t="s">
        <v>12</v>
      </c>
      <c r="E2685" s="1" t="s">
        <v>15</v>
      </c>
      <c r="F2685" s="1" t="s">
        <v>17</v>
      </c>
      <c r="G2685" s="1" t="s">
        <v>143</v>
      </c>
      <c r="M2685" s="6">
        <f t="shared" si="82"/>
        <v>44635</v>
      </c>
      <c r="N2685" s="7">
        <f t="shared" si="83"/>
        <v>44635.499293981484</v>
      </c>
      <c r="O2685" s="7"/>
      <c r="P2685" s="7"/>
    </row>
    <row r="2686" spans="1:16" x14ac:dyDescent="0.3">
      <c r="A2686" s="1" t="s">
        <v>7</v>
      </c>
      <c r="B2686" s="1">
        <v>67</v>
      </c>
      <c r="C2686" s="2">
        <v>44635.499988425923</v>
      </c>
      <c r="D2686" s="1" t="s">
        <v>12</v>
      </c>
      <c r="E2686" s="1" t="s">
        <v>15</v>
      </c>
      <c r="F2686" s="1" t="s">
        <v>17</v>
      </c>
      <c r="G2686" s="1" t="s">
        <v>143</v>
      </c>
      <c r="M2686" s="6">
        <f t="shared" si="82"/>
        <v>44635</v>
      </c>
      <c r="N2686" s="7">
        <f t="shared" si="83"/>
        <v>44635.499988425923</v>
      </c>
      <c r="O2686" s="7"/>
      <c r="P2686" s="7"/>
    </row>
    <row r="2687" spans="1:16" x14ac:dyDescent="0.3">
      <c r="A2687" s="1" t="s">
        <v>7</v>
      </c>
      <c r="B2687" s="1">
        <v>70</v>
      </c>
      <c r="C2687" s="2">
        <v>44635.500092592592</v>
      </c>
      <c r="D2687" s="1" t="s">
        <v>12</v>
      </c>
      <c r="E2687" s="1" t="s">
        <v>15</v>
      </c>
      <c r="F2687" s="1" t="s">
        <v>17</v>
      </c>
      <c r="G2687" s="1" t="s">
        <v>143</v>
      </c>
      <c r="M2687" s="6">
        <f t="shared" si="82"/>
        <v>44636</v>
      </c>
      <c r="N2687" s="7">
        <f t="shared" si="83"/>
        <v>44635.500092592592</v>
      </c>
      <c r="O2687" s="7"/>
      <c r="P2687" s="7"/>
    </row>
    <row r="2688" spans="1:16" x14ac:dyDescent="0.3">
      <c r="A2688" s="1" t="s">
        <v>7</v>
      </c>
      <c r="B2688" s="1">
        <v>67</v>
      </c>
      <c r="C2688" s="2">
        <v>44635.50068287037</v>
      </c>
      <c r="D2688" s="1" t="s">
        <v>12</v>
      </c>
      <c r="E2688" s="1" t="s">
        <v>15</v>
      </c>
      <c r="F2688" s="1" t="s">
        <v>17</v>
      </c>
      <c r="G2688" s="1" t="s">
        <v>143</v>
      </c>
      <c r="M2688" s="6">
        <f t="shared" si="82"/>
        <v>44636</v>
      </c>
      <c r="N2688" s="7">
        <f t="shared" si="83"/>
        <v>44635.50068287037</v>
      </c>
      <c r="O2688" s="7"/>
      <c r="P2688" s="7"/>
    </row>
    <row r="2689" spans="1:16" x14ac:dyDescent="0.3">
      <c r="A2689" s="1" t="s">
        <v>7</v>
      </c>
      <c r="B2689" s="1">
        <v>66</v>
      </c>
      <c r="C2689" s="2">
        <v>44635.501377314817</v>
      </c>
      <c r="D2689" s="1" t="s">
        <v>12</v>
      </c>
      <c r="E2689" s="1" t="s">
        <v>15</v>
      </c>
      <c r="F2689" s="1" t="s">
        <v>17</v>
      </c>
      <c r="G2689" s="1" t="s">
        <v>143</v>
      </c>
      <c r="M2689" s="6">
        <f t="shared" si="82"/>
        <v>44636</v>
      </c>
      <c r="N2689" s="7">
        <f t="shared" si="83"/>
        <v>44635.501377314817</v>
      </c>
      <c r="O2689" s="7"/>
      <c r="P2689" s="7"/>
    </row>
    <row r="2690" spans="1:16" x14ac:dyDescent="0.3">
      <c r="A2690" s="1" t="s">
        <v>7</v>
      </c>
      <c r="B2690" s="1">
        <v>58</v>
      </c>
      <c r="C2690" s="2">
        <v>44635.502766203703</v>
      </c>
      <c r="D2690" s="1" t="s">
        <v>12</v>
      </c>
      <c r="E2690" s="1" t="s">
        <v>15</v>
      </c>
      <c r="F2690" s="1" t="s">
        <v>17</v>
      </c>
      <c r="G2690" s="1" t="s">
        <v>143</v>
      </c>
      <c r="M2690" s="6">
        <f t="shared" si="82"/>
        <v>44636</v>
      </c>
      <c r="N2690" s="7">
        <f t="shared" si="83"/>
        <v>44635.502766203703</v>
      </c>
      <c r="O2690" s="7"/>
      <c r="P2690" s="7"/>
    </row>
    <row r="2691" spans="1:16" x14ac:dyDescent="0.3">
      <c r="A2691" s="1" t="s">
        <v>7</v>
      </c>
      <c r="B2691" s="1">
        <v>60</v>
      </c>
      <c r="C2691" s="2">
        <v>44635.503460648149</v>
      </c>
      <c r="D2691" s="1" t="s">
        <v>12</v>
      </c>
      <c r="E2691" s="1" t="s">
        <v>15</v>
      </c>
      <c r="F2691" s="1" t="s">
        <v>17</v>
      </c>
      <c r="G2691" s="1" t="s">
        <v>143</v>
      </c>
      <c r="M2691" s="6">
        <f t="shared" ref="M2691:M2754" si="84">VALUE(TEXT(C2691,0))</f>
        <v>44636</v>
      </c>
      <c r="N2691" s="7">
        <f t="shared" ref="N2691:N2754" si="85">C2691</f>
        <v>44635.503460648149</v>
      </c>
      <c r="O2691" s="7"/>
      <c r="P2691" s="7"/>
    </row>
    <row r="2692" spans="1:16" x14ac:dyDescent="0.3">
      <c r="A2692" s="1" t="s">
        <v>7</v>
      </c>
      <c r="B2692" s="1">
        <v>62</v>
      </c>
      <c r="C2692" s="2">
        <v>44635.504155092596</v>
      </c>
      <c r="D2692" s="1" t="s">
        <v>12</v>
      </c>
      <c r="E2692" s="1" t="s">
        <v>15</v>
      </c>
      <c r="F2692" s="1" t="s">
        <v>17</v>
      </c>
      <c r="G2692" s="1" t="s">
        <v>143</v>
      </c>
      <c r="M2692" s="6">
        <f t="shared" si="84"/>
        <v>44636</v>
      </c>
      <c r="N2692" s="7">
        <f t="shared" si="85"/>
        <v>44635.504155092596</v>
      </c>
      <c r="O2692" s="7"/>
      <c r="P2692" s="7"/>
    </row>
    <row r="2693" spans="1:16" x14ac:dyDescent="0.3">
      <c r="A2693" s="1" t="s">
        <v>7</v>
      </c>
      <c r="B2693" s="1">
        <v>61</v>
      </c>
      <c r="C2693" s="2">
        <v>44635.504849537036</v>
      </c>
      <c r="D2693" s="1" t="s">
        <v>12</v>
      </c>
      <c r="E2693" s="1" t="s">
        <v>15</v>
      </c>
      <c r="F2693" s="1" t="s">
        <v>17</v>
      </c>
      <c r="G2693" s="1" t="s">
        <v>143</v>
      </c>
      <c r="M2693" s="6">
        <f t="shared" si="84"/>
        <v>44636</v>
      </c>
      <c r="N2693" s="7">
        <f t="shared" si="85"/>
        <v>44635.504849537036</v>
      </c>
      <c r="O2693" s="7"/>
      <c r="P2693" s="7"/>
    </row>
    <row r="2694" spans="1:16" x14ac:dyDescent="0.3">
      <c r="A2694" s="1" t="s">
        <v>7</v>
      </c>
      <c r="B2694" s="1">
        <v>61</v>
      </c>
      <c r="C2694" s="2">
        <v>44635.505543981482</v>
      </c>
      <c r="D2694" s="1" t="s">
        <v>12</v>
      </c>
      <c r="E2694" s="1" t="s">
        <v>15</v>
      </c>
      <c r="F2694" s="1" t="s">
        <v>17</v>
      </c>
      <c r="G2694" s="1" t="s">
        <v>143</v>
      </c>
      <c r="M2694" s="6">
        <f t="shared" si="84"/>
        <v>44636</v>
      </c>
      <c r="N2694" s="7">
        <f t="shared" si="85"/>
        <v>44635.505543981482</v>
      </c>
      <c r="O2694" s="7"/>
      <c r="P2694" s="7"/>
    </row>
    <row r="2695" spans="1:16" x14ac:dyDescent="0.3">
      <c r="A2695" s="1" t="s">
        <v>7</v>
      </c>
      <c r="B2695" s="1">
        <v>57</v>
      </c>
      <c r="C2695" s="2">
        <v>44635.506238425929</v>
      </c>
      <c r="D2695" s="1" t="s">
        <v>12</v>
      </c>
      <c r="E2695" s="1" t="s">
        <v>15</v>
      </c>
      <c r="F2695" s="1" t="s">
        <v>17</v>
      </c>
      <c r="G2695" s="1" t="s">
        <v>143</v>
      </c>
      <c r="M2695" s="6">
        <f t="shared" si="84"/>
        <v>44636</v>
      </c>
      <c r="N2695" s="7">
        <f t="shared" si="85"/>
        <v>44635.506238425929</v>
      </c>
      <c r="O2695" s="7"/>
      <c r="P2695" s="7"/>
    </row>
    <row r="2696" spans="1:16" x14ac:dyDescent="0.3">
      <c r="A2696" s="1" t="s">
        <v>7</v>
      </c>
      <c r="B2696" s="1">
        <v>66</v>
      </c>
      <c r="C2696" s="2">
        <v>44635.506932870368</v>
      </c>
      <c r="D2696" s="1" t="s">
        <v>12</v>
      </c>
      <c r="E2696" s="1" t="s">
        <v>15</v>
      </c>
      <c r="F2696" s="1" t="s">
        <v>17</v>
      </c>
      <c r="G2696" s="1" t="s">
        <v>143</v>
      </c>
      <c r="M2696" s="6">
        <f t="shared" si="84"/>
        <v>44636</v>
      </c>
      <c r="N2696" s="7">
        <f t="shared" si="85"/>
        <v>44635.506932870368</v>
      </c>
      <c r="O2696" s="7"/>
      <c r="P2696" s="7"/>
    </row>
    <row r="2697" spans="1:16" x14ac:dyDescent="0.3">
      <c r="A2697" s="1" t="s">
        <v>7</v>
      </c>
      <c r="B2697" s="1">
        <v>67</v>
      </c>
      <c r="C2697" s="2">
        <v>44635.507627314815</v>
      </c>
      <c r="D2697" s="1" t="s">
        <v>12</v>
      </c>
      <c r="E2697" s="1" t="s">
        <v>15</v>
      </c>
      <c r="F2697" s="1" t="s">
        <v>17</v>
      </c>
      <c r="G2697" s="1" t="s">
        <v>143</v>
      </c>
      <c r="M2697" s="6">
        <f t="shared" si="84"/>
        <v>44636</v>
      </c>
      <c r="N2697" s="7">
        <f t="shared" si="85"/>
        <v>44635.507627314815</v>
      </c>
      <c r="O2697" s="7"/>
      <c r="P2697" s="7"/>
    </row>
    <row r="2698" spans="1:16" x14ac:dyDescent="0.3">
      <c r="A2698" s="1" t="s">
        <v>7</v>
      </c>
      <c r="B2698" s="1">
        <v>75</v>
      </c>
      <c r="C2698" s="2">
        <v>44635.508321759262</v>
      </c>
      <c r="D2698" s="1" t="s">
        <v>12</v>
      </c>
      <c r="E2698" s="1" t="s">
        <v>15</v>
      </c>
      <c r="F2698" s="1" t="s">
        <v>17</v>
      </c>
      <c r="G2698" s="1" t="s">
        <v>143</v>
      </c>
      <c r="M2698" s="6">
        <f t="shared" si="84"/>
        <v>44636</v>
      </c>
      <c r="N2698" s="7">
        <f t="shared" si="85"/>
        <v>44635.508321759262</v>
      </c>
      <c r="O2698" s="7"/>
      <c r="P2698" s="7"/>
    </row>
    <row r="2699" spans="1:16" x14ac:dyDescent="0.3">
      <c r="A2699" s="1" t="s">
        <v>7</v>
      </c>
      <c r="B2699" s="1">
        <v>62</v>
      </c>
      <c r="C2699" s="2">
        <v>44635.509016203701</v>
      </c>
      <c r="D2699" s="1" t="s">
        <v>12</v>
      </c>
      <c r="E2699" s="1" t="s">
        <v>15</v>
      </c>
      <c r="F2699" s="1" t="s">
        <v>17</v>
      </c>
      <c r="G2699" s="1" t="s">
        <v>143</v>
      </c>
      <c r="M2699" s="6">
        <f t="shared" si="84"/>
        <v>44636</v>
      </c>
      <c r="N2699" s="7">
        <f t="shared" si="85"/>
        <v>44635.509016203701</v>
      </c>
      <c r="O2699" s="7"/>
      <c r="P2699" s="7"/>
    </row>
    <row r="2700" spans="1:16" x14ac:dyDescent="0.3">
      <c r="A2700" s="1" t="s">
        <v>7</v>
      </c>
      <c r="B2700" s="1">
        <v>56</v>
      </c>
      <c r="C2700" s="2">
        <v>44635.509710648148</v>
      </c>
      <c r="D2700" s="1" t="s">
        <v>12</v>
      </c>
      <c r="E2700" s="1" t="s">
        <v>15</v>
      </c>
      <c r="F2700" s="1" t="s">
        <v>17</v>
      </c>
      <c r="G2700" s="1" t="s">
        <v>143</v>
      </c>
      <c r="M2700" s="6">
        <f t="shared" si="84"/>
        <v>44636</v>
      </c>
      <c r="N2700" s="7">
        <f t="shared" si="85"/>
        <v>44635.509710648148</v>
      </c>
      <c r="O2700" s="7"/>
      <c r="P2700" s="7"/>
    </row>
    <row r="2701" spans="1:16" x14ac:dyDescent="0.3">
      <c r="A2701" s="1" t="s">
        <v>7</v>
      </c>
      <c r="B2701" s="1">
        <v>66</v>
      </c>
      <c r="C2701" s="2">
        <v>44635.510104166664</v>
      </c>
      <c r="D2701" s="1" t="s">
        <v>12</v>
      </c>
      <c r="E2701" s="1" t="s">
        <v>15</v>
      </c>
      <c r="F2701" s="1" t="s">
        <v>17</v>
      </c>
      <c r="G2701" s="1" t="s">
        <v>143</v>
      </c>
      <c r="M2701" s="6">
        <f t="shared" si="84"/>
        <v>44636</v>
      </c>
      <c r="N2701" s="7">
        <f t="shared" si="85"/>
        <v>44635.510104166664</v>
      </c>
      <c r="O2701" s="7"/>
      <c r="P2701" s="7"/>
    </row>
    <row r="2702" spans="1:16" x14ac:dyDescent="0.3">
      <c r="A2702" s="1" t="s">
        <v>7</v>
      </c>
      <c r="B2702" s="1">
        <v>77</v>
      </c>
      <c r="C2702" s="2">
        <v>44635.510231481479</v>
      </c>
      <c r="D2702" s="1" t="s">
        <v>12</v>
      </c>
      <c r="E2702" s="1" t="s">
        <v>15</v>
      </c>
      <c r="F2702" s="1" t="s">
        <v>17</v>
      </c>
      <c r="G2702" s="1" t="s">
        <v>143</v>
      </c>
      <c r="M2702" s="6">
        <f t="shared" si="84"/>
        <v>44636</v>
      </c>
      <c r="N2702" s="7">
        <f t="shared" si="85"/>
        <v>44635.510231481479</v>
      </c>
      <c r="O2702" s="7"/>
      <c r="P2702" s="7"/>
    </row>
    <row r="2703" spans="1:16" x14ac:dyDescent="0.3">
      <c r="A2703" s="1" t="s">
        <v>7</v>
      </c>
      <c r="B2703" s="1">
        <v>71</v>
      </c>
      <c r="C2703" s="2">
        <v>44635.510405092595</v>
      </c>
      <c r="D2703" s="1" t="s">
        <v>12</v>
      </c>
      <c r="E2703" s="1" t="s">
        <v>15</v>
      </c>
      <c r="F2703" s="1" t="s">
        <v>17</v>
      </c>
      <c r="G2703" s="1" t="s">
        <v>143</v>
      </c>
      <c r="M2703" s="6">
        <f t="shared" si="84"/>
        <v>44636</v>
      </c>
      <c r="N2703" s="7">
        <f t="shared" si="85"/>
        <v>44635.510405092595</v>
      </c>
      <c r="O2703" s="7"/>
      <c r="P2703" s="7"/>
    </row>
    <row r="2704" spans="1:16" x14ac:dyDescent="0.3">
      <c r="A2704" s="1" t="s">
        <v>7</v>
      </c>
      <c r="B2704" s="1">
        <v>90</v>
      </c>
      <c r="C2704" s="2">
        <v>44635.512141203704</v>
      </c>
      <c r="D2704" s="1" t="s">
        <v>12</v>
      </c>
      <c r="E2704" s="1" t="s">
        <v>15</v>
      </c>
      <c r="F2704" s="1" t="s">
        <v>17</v>
      </c>
      <c r="G2704" s="1" t="s">
        <v>143</v>
      </c>
      <c r="M2704" s="6">
        <f t="shared" si="84"/>
        <v>44636</v>
      </c>
      <c r="N2704" s="7">
        <f t="shared" si="85"/>
        <v>44635.512141203704</v>
      </c>
      <c r="O2704" s="7"/>
      <c r="P2704" s="7"/>
    </row>
    <row r="2705" spans="1:16" x14ac:dyDescent="0.3">
      <c r="A2705" s="1" t="s">
        <v>7</v>
      </c>
      <c r="B2705" s="1">
        <v>88</v>
      </c>
      <c r="C2705" s="2">
        <v>44635.512488425928</v>
      </c>
      <c r="D2705" s="1" t="s">
        <v>12</v>
      </c>
      <c r="E2705" s="1" t="s">
        <v>15</v>
      </c>
      <c r="F2705" s="1" t="s">
        <v>17</v>
      </c>
      <c r="G2705" s="1" t="s">
        <v>143</v>
      </c>
      <c r="M2705" s="6">
        <f t="shared" si="84"/>
        <v>44636</v>
      </c>
      <c r="N2705" s="7">
        <f t="shared" si="85"/>
        <v>44635.512488425928</v>
      </c>
      <c r="O2705" s="7"/>
      <c r="P2705" s="7"/>
    </row>
    <row r="2706" spans="1:16" x14ac:dyDescent="0.3">
      <c r="A2706" s="1" t="s">
        <v>7</v>
      </c>
      <c r="B2706" s="1">
        <v>93</v>
      </c>
      <c r="C2706" s="2">
        <v>44635.513182870367</v>
      </c>
      <c r="D2706" s="1" t="s">
        <v>12</v>
      </c>
      <c r="E2706" s="1" t="s">
        <v>15</v>
      </c>
      <c r="F2706" s="1" t="s">
        <v>17</v>
      </c>
      <c r="G2706" s="1" t="s">
        <v>143</v>
      </c>
      <c r="M2706" s="6">
        <f t="shared" si="84"/>
        <v>44636</v>
      </c>
      <c r="N2706" s="7">
        <f t="shared" si="85"/>
        <v>44635.513182870367</v>
      </c>
      <c r="O2706" s="7"/>
      <c r="P2706" s="7"/>
    </row>
    <row r="2707" spans="1:16" x14ac:dyDescent="0.3">
      <c r="A2707" s="1" t="s">
        <v>7</v>
      </c>
      <c r="B2707" s="1">
        <v>98</v>
      </c>
      <c r="C2707" s="2">
        <v>44635.513333333336</v>
      </c>
      <c r="D2707" s="1" t="s">
        <v>12</v>
      </c>
      <c r="E2707" s="1" t="s">
        <v>15</v>
      </c>
      <c r="F2707" s="1" t="s">
        <v>17</v>
      </c>
      <c r="G2707" s="1" t="s">
        <v>143</v>
      </c>
      <c r="M2707" s="6">
        <f t="shared" si="84"/>
        <v>44636</v>
      </c>
      <c r="N2707" s="7">
        <f t="shared" si="85"/>
        <v>44635.513333333336</v>
      </c>
      <c r="O2707" s="7"/>
      <c r="P2707" s="7"/>
    </row>
    <row r="2708" spans="1:16" x14ac:dyDescent="0.3">
      <c r="A2708" s="1" t="s">
        <v>7</v>
      </c>
      <c r="B2708" s="1">
        <v>93</v>
      </c>
      <c r="C2708" s="2">
        <v>44635.513877314814</v>
      </c>
      <c r="D2708" s="1" t="s">
        <v>12</v>
      </c>
      <c r="E2708" s="1" t="s">
        <v>15</v>
      </c>
      <c r="F2708" s="1" t="s">
        <v>17</v>
      </c>
      <c r="G2708" s="1" t="s">
        <v>143</v>
      </c>
      <c r="M2708" s="6">
        <f t="shared" si="84"/>
        <v>44636</v>
      </c>
      <c r="N2708" s="7">
        <f t="shared" si="85"/>
        <v>44635.513877314814</v>
      </c>
      <c r="O2708" s="7"/>
      <c r="P2708" s="7"/>
    </row>
    <row r="2709" spans="1:16" x14ac:dyDescent="0.3">
      <c r="A2709" s="1" t="s">
        <v>7</v>
      </c>
      <c r="B2709" s="1">
        <v>92</v>
      </c>
      <c r="C2709" s="2">
        <v>44635.51457175926</v>
      </c>
      <c r="D2709" s="1" t="s">
        <v>12</v>
      </c>
      <c r="E2709" s="1" t="s">
        <v>15</v>
      </c>
      <c r="F2709" s="1" t="s">
        <v>17</v>
      </c>
      <c r="G2709" s="1" t="s">
        <v>143</v>
      </c>
      <c r="M2709" s="6">
        <f t="shared" si="84"/>
        <v>44636</v>
      </c>
      <c r="N2709" s="7">
        <f t="shared" si="85"/>
        <v>44635.51457175926</v>
      </c>
      <c r="O2709" s="7"/>
      <c r="P2709" s="7"/>
    </row>
    <row r="2710" spans="1:16" x14ac:dyDescent="0.3">
      <c r="A2710" s="1" t="s">
        <v>7</v>
      </c>
      <c r="B2710" s="1">
        <v>91</v>
      </c>
      <c r="C2710" s="2">
        <v>44635.515266203707</v>
      </c>
      <c r="D2710" s="1" t="s">
        <v>12</v>
      </c>
      <c r="E2710" s="1" t="s">
        <v>15</v>
      </c>
      <c r="F2710" s="1" t="s">
        <v>17</v>
      </c>
      <c r="G2710" s="1" t="s">
        <v>143</v>
      </c>
      <c r="M2710" s="6">
        <f t="shared" si="84"/>
        <v>44636</v>
      </c>
      <c r="N2710" s="7">
        <f t="shared" si="85"/>
        <v>44635.515266203707</v>
      </c>
      <c r="O2710" s="7"/>
      <c r="P2710" s="7"/>
    </row>
    <row r="2711" spans="1:16" x14ac:dyDescent="0.3">
      <c r="A2711" s="1" t="s">
        <v>7</v>
      </c>
      <c r="B2711" s="1">
        <v>87</v>
      </c>
      <c r="C2711" s="2">
        <v>44635.515960648147</v>
      </c>
      <c r="D2711" s="1" t="s">
        <v>12</v>
      </c>
      <c r="E2711" s="1" t="s">
        <v>15</v>
      </c>
      <c r="F2711" s="1" t="s">
        <v>17</v>
      </c>
      <c r="G2711" s="1" t="s">
        <v>143</v>
      </c>
      <c r="M2711" s="6">
        <f t="shared" si="84"/>
        <v>44636</v>
      </c>
      <c r="N2711" s="7">
        <f t="shared" si="85"/>
        <v>44635.515960648147</v>
      </c>
      <c r="O2711" s="7"/>
      <c r="P2711" s="7"/>
    </row>
    <row r="2712" spans="1:16" x14ac:dyDescent="0.3">
      <c r="A2712" s="1" t="s">
        <v>7</v>
      </c>
      <c r="B2712" s="1">
        <v>90</v>
      </c>
      <c r="C2712" s="2">
        <v>44635.516655092593</v>
      </c>
      <c r="D2712" s="1" t="s">
        <v>12</v>
      </c>
      <c r="E2712" s="1" t="s">
        <v>15</v>
      </c>
      <c r="F2712" s="1" t="s">
        <v>17</v>
      </c>
      <c r="G2712" s="1" t="s">
        <v>143</v>
      </c>
      <c r="M2712" s="6">
        <f t="shared" si="84"/>
        <v>44636</v>
      </c>
      <c r="N2712" s="7">
        <f t="shared" si="85"/>
        <v>44635.516655092593</v>
      </c>
      <c r="O2712" s="7"/>
      <c r="P2712" s="7"/>
    </row>
    <row r="2713" spans="1:16" x14ac:dyDescent="0.3">
      <c r="A2713" s="1" t="s">
        <v>7</v>
      </c>
      <c r="B2713" s="1">
        <v>91</v>
      </c>
      <c r="C2713" s="2">
        <v>44635.517106481479</v>
      </c>
      <c r="D2713" s="1" t="s">
        <v>12</v>
      </c>
      <c r="E2713" s="1" t="s">
        <v>15</v>
      </c>
      <c r="F2713" s="1" t="s">
        <v>17</v>
      </c>
      <c r="G2713" s="1" t="s">
        <v>143</v>
      </c>
      <c r="M2713" s="6">
        <f t="shared" si="84"/>
        <v>44636</v>
      </c>
      <c r="N2713" s="7">
        <f t="shared" si="85"/>
        <v>44635.517106481479</v>
      </c>
      <c r="O2713" s="7"/>
      <c r="P2713" s="7"/>
    </row>
    <row r="2714" spans="1:16" x14ac:dyDescent="0.3">
      <c r="A2714" s="1" t="s">
        <v>7</v>
      </c>
      <c r="B2714" s="1">
        <v>87</v>
      </c>
      <c r="C2714" s="2">
        <v>44635.51734953704</v>
      </c>
      <c r="D2714" s="1" t="s">
        <v>12</v>
      </c>
      <c r="E2714" s="1" t="s">
        <v>15</v>
      </c>
      <c r="F2714" s="1" t="s">
        <v>17</v>
      </c>
      <c r="G2714" s="1" t="s">
        <v>143</v>
      </c>
      <c r="M2714" s="6">
        <f t="shared" si="84"/>
        <v>44636</v>
      </c>
      <c r="N2714" s="7">
        <f t="shared" si="85"/>
        <v>44635.51734953704</v>
      </c>
      <c r="O2714" s="7"/>
      <c r="P2714" s="7"/>
    </row>
    <row r="2715" spans="1:16" x14ac:dyDescent="0.3">
      <c r="A2715" s="1" t="s">
        <v>7</v>
      </c>
      <c r="B2715" s="1">
        <v>91</v>
      </c>
      <c r="C2715" s="2">
        <v>44635.518043981479</v>
      </c>
      <c r="D2715" s="1" t="s">
        <v>12</v>
      </c>
      <c r="E2715" s="1" t="s">
        <v>15</v>
      </c>
      <c r="F2715" s="1" t="s">
        <v>17</v>
      </c>
      <c r="G2715" s="1" t="s">
        <v>143</v>
      </c>
      <c r="M2715" s="6">
        <f t="shared" si="84"/>
        <v>44636</v>
      </c>
      <c r="N2715" s="7">
        <f t="shared" si="85"/>
        <v>44635.518043981479</v>
      </c>
      <c r="O2715" s="7"/>
      <c r="P2715" s="7"/>
    </row>
    <row r="2716" spans="1:16" x14ac:dyDescent="0.3">
      <c r="A2716" s="1" t="s">
        <v>7</v>
      </c>
      <c r="B2716" s="1">
        <v>93</v>
      </c>
      <c r="C2716" s="2">
        <v>44635.518738425926</v>
      </c>
      <c r="D2716" s="1" t="s">
        <v>12</v>
      </c>
      <c r="E2716" s="1" t="s">
        <v>15</v>
      </c>
      <c r="F2716" s="1" t="s">
        <v>17</v>
      </c>
      <c r="G2716" s="1" t="s">
        <v>143</v>
      </c>
      <c r="M2716" s="6">
        <f t="shared" si="84"/>
        <v>44636</v>
      </c>
      <c r="N2716" s="7">
        <f t="shared" si="85"/>
        <v>44635.518738425926</v>
      </c>
      <c r="O2716" s="7"/>
      <c r="P2716" s="7"/>
    </row>
    <row r="2717" spans="1:16" x14ac:dyDescent="0.3">
      <c r="A2717" s="1" t="s">
        <v>7</v>
      </c>
      <c r="B2717" s="1">
        <v>90</v>
      </c>
      <c r="C2717" s="2">
        <v>44635.519432870373</v>
      </c>
      <c r="D2717" s="1" t="s">
        <v>12</v>
      </c>
      <c r="E2717" s="1" t="s">
        <v>15</v>
      </c>
      <c r="F2717" s="1" t="s">
        <v>17</v>
      </c>
      <c r="G2717" s="1" t="s">
        <v>143</v>
      </c>
      <c r="M2717" s="6">
        <f t="shared" si="84"/>
        <v>44636</v>
      </c>
      <c r="N2717" s="7">
        <f t="shared" si="85"/>
        <v>44635.519432870373</v>
      </c>
      <c r="O2717" s="7"/>
      <c r="P2717" s="7"/>
    </row>
    <row r="2718" spans="1:16" x14ac:dyDescent="0.3">
      <c r="A2718" s="1" t="s">
        <v>7</v>
      </c>
      <c r="B2718" s="1">
        <v>84</v>
      </c>
      <c r="C2718" s="2">
        <v>44635.520127314812</v>
      </c>
      <c r="D2718" s="1" t="s">
        <v>12</v>
      </c>
      <c r="E2718" s="1" t="s">
        <v>15</v>
      </c>
      <c r="F2718" s="1" t="s">
        <v>17</v>
      </c>
      <c r="G2718" s="1" t="s">
        <v>143</v>
      </c>
      <c r="M2718" s="6">
        <f t="shared" si="84"/>
        <v>44636</v>
      </c>
      <c r="N2718" s="7">
        <f t="shared" si="85"/>
        <v>44635.520127314812</v>
      </c>
      <c r="O2718" s="7"/>
      <c r="P2718" s="7"/>
    </row>
    <row r="2719" spans="1:16" x14ac:dyDescent="0.3">
      <c r="A2719" s="1" t="s">
        <v>7</v>
      </c>
      <c r="B2719" s="1">
        <v>91</v>
      </c>
      <c r="C2719" s="2">
        <v>44635.520821759259</v>
      </c>
      <c r="D2719" s="1" t="s">
        <v>12</v>
      </c>
      <c r="E2719" s="1" t="s">
        <v>15</v>
      </c>
      <c r="F2719" s="1" t="s">
        <v>17</v>
      </c>
      <c r="G2719" s="1" t="s">
        <v>143</v>
      </c>
      <c r="M2719" s="6">
        <f t="shared" si="84"/>
        <v>44636</v>
      </c>
      <c r="N2719" s="7">
        <f t="shared" si="85"/>
        <v>44635.520821759259</v>
      </c>
      <c r="O2719" s="7"/>
      <c r="P2719" s="7"/>
    </row>
    <row r="2720" spans="1:16" x14ac:dyDescent="0.3">
      <c r="A2720" s="1" t="s">
        <v>7</v>
      </c>
      <c r="B2720" s="1">
        <v>100</v>
      </c>
      <c r="C2720" s="2">
        <v>44635.521516203706</v>
      </c>
      <c r="D2720" s="1" t="s">
        <v>12</v>
      </c>
      <c r="E2720" s="1" t="s">
        <v>15</v>
      </c>
      <c r="F2720" s="1" t="s">
        <v>17</v>
      </c>
      <c r="G2720" s="1" t="s">
        <v>143</v>
      </c>
      <c r="M2720" s="6">
        <f t="shared" si="84"/>
        <v>44636</v>
      </c>
      <c r="N2720" s="7">
        <f t="shared" si="85"/>
        <v>44635.521516203706</v>
      </c>
      <c r="O2720" s="7"/>
      <c r="P2720" s="7"/>
    </row>
    <row r="2721" spans="1:16" x14ac:dyDescent="0.3">
      <c r="A2721" s="1" t="s">
        <v>7</v>
      </c>
      <c r="B2721" s="1">
        <v>109</v>
      </c>
      <c r="C2721" s="2">
        <v>44635.522210648145</v>
      </c>
      <c r="D2721" s="1" t="s">
        <v>12</v>
      </c>
      <c r="E2721" s="1" t="s">
        <v>15</v>
      </c>
      <c r="F2721" s="1" t="s">
        <v>17</v>
      </c>
      <c r="G2721" s="1" t="s">
        <v>143</v>
      </c>
      <c r="M2721" s="6">
        <f t="shared" si="84"/>
        <v>44636</v>
      </c>
      <c r="N2721" s="7">
        <f t="shared" si="85"/>
        <v>44635.522210648145</v>
      </c>
      <c r="O2721" s="7"/>
      <c r="P2721" s="7"/>
    </row>
    <row r="2722" spans="1:16" x14ac:dyDescent="0.3">
      <c r="A2722" s="1" t="s">
        <v>7</v>
      </c>
      <c r="B2722" s="1">
        <v>101</v>
      </c>
      <c r="C2722" s="2">
        <v>44635.522905092592</v>
      </c>
      <c r="D2722" s="1" t="s">
        <v>12</v>
      </c>
      <c r="E2722" s="1" t="s">
        <v>15</v>
      </c>
      <c r="F2722" s="1" t="s">
        <v>17</v>
      </c>
      <c r="G2722" s="1" t="s">
        <v>143</v>
      </c>
      <c r="M2722" s="6">
        <f t="shared" si="84"/>
        <v>44636</v>
      </c>
      <c r="N2722" s="7">
        <f t="shared" si="85"/>
        <v>44635.522905092592</v>
      </c>
      <c r="O2722" s="7"/>
      <c r="P2722" s="7"/>
    </row>
    <row r="2723" spans="1:16" x14ac:dyDescent="0.3">
      <c r="A2723" s="1" t="s">
        <v>7</v>
      </c>
      <c r="B2723" s="1">
        <v>107</v>
      </c>
      <c r="C2723" s="2">
        <v>44635.523599537039</v>
      </c>
      <c r="D2723" s="1" t="s">
        <v>12</v>
      </c>
      <c r="E2723" s="1" t="s">
        <v>15</v>
      </c>
      <c r="F2723" s="1" t="s">
        <v>17</v>
      </c>
      <c r="G2723" s="1" t="s">
        <v>143</v>
      </c>
      <c r="M2723" s="6">
        <f t="shared" si="84"/>
        <v>44636</v>
      </c>
      <c r="N2723" s="7">
        <f t="shared" si="85"/>
        <v>44635.523599537039</v>
      </c>
      <c r="O2723" s="7"/>
      <c r="P2723" s="7"/>
    </row>
    <row r="2724" spans="1:16" x14ac:dyDescent="0.3">
      <c r="A2724" s="1" t="s">
        <v>7</v>
      </c>
      <c r="B2724" s="1">
        <v>110</v>
      </c>
      <c r="C2724" s="2">
        <v>44635.524293981478</v>
      </c>
      <c r="D2724" s="1" t="s">
        <v>12</v>
      </c>
      <c r="E2724" s="1" t="s">
        <v>15</v>
      </c>
      <c r="F2724" s="1" t="s">
        <v>17</v>
      </c>
      <c r="G2724" s="1" t="s">
        <v>143</v>
      </c>
      <c r="M2724" s="6">
        <f t="shared" si="84"/>
        <v>44636</v>
      </c>
      <c r="N2724" s="7">
        <f t="shared" si="85"/>
        <v>44635.524293981478</v>
      </c>
      <c r="O2724" s="7"/>
      <c r="P2724" s="7"/>
    </row>
    <row r="2725" spans="1:16" x14ac:dyDescent="0.3">
      <c r="A2725" s="1" t="s">
        <v>7</v>
      </c>
      <c r="B2725" s="1">
        <v>120</v>
      </c>
      <c r="C2725" s="2">
        <v>44635.524583333332</v>
      </c>
      <c r="D2725" s="1" t="s">
        <v>12</v>
      </c>
      <c r="E2725" s="1" t="s">
        <v>15</v>
      </c>
      <c r="F2725" s="1" t="s">
        <v>17</v>
      </c>
      <c r="G2725" s="1" t="s">
        <v>143</v>
      </c>
      <c r="M2725" s="6">
        <f t="shared" si="84"/>
        <v>44636</v>
      </c>
      <c r="N2725" s="7">
        <f t="shared" si="85"/>
        <v>44635.524583333332</v>
      </c>
      <c r="O2725" s="7"/>
      <c r="P2725" s="7"/>
    </row>
    <row r="2726" spans="1:16" x14ac:dyDescent="0.3">
      <c r="A2726" s="1" t="s">
        <v>7</v>
      </c>
      <c r="B2726" s="1">
        <v>113</v>
      </c>
      <c r="C2726" s="2">
        <v>44635.524988425925</v>
      </c>
      <c r="D2726" s="1" t="s">
        <v>12</v>
      </c>
      <c r="E2726" s="1" t="s">
        <v>15</v>
      </c>
      <c r="F2726" s="1" t="s">
        <v>17</v>
      </c>
      <c r="G2726" s="1" t="s">
        <v>143</v>
      </c>
      <c r="M2726" s="6">
        <f t="shared" si="84"/>
        <v>44636</v>
      </c>
      <c r="N2726" s="7">
        <f t="shared" si="85"/>
        <v>44635.524988425925</v>
      </c>
      <c r="O2726" s="7"/>
      <c r="P2726" s="7"/>
    </row>
    <row r="2727" spans="1:16" x14ac:dyDescent="0.3">
      <c r="A2727" s="1" t="s">
        <v>7</v>
      </c>
      <c r="B2727" s="1">
        <v>96</v>
      </c>
      <c r="C2727" s="2">
        <v>44635.525682870371</v>
      </c>
      <c r="D2727" s="1" t="s">
        <v>12</v>
      </c>
      <c r="E2727" s="1" t="s">
        <v>15</v>
      </c>
      <c r="F2727" s="1" t="s">
        <v>17</v>
      </c>
      <c r="G2727" s="1" t="s">
        <v>143</v>
      </c>
      <c r="M2727" s="6">
        <f t="shared" si="84"/>
        <v>44636</v>
      </c>
      <c r="N2727" s="7">
        <f t="shared" si="85"/>
        <v>44635.525682870371</v>
      </c>
      <c r="O2727" s="7"/>
      <c r="P2727" s="7"/>
    </row>
    <row r="2728" spans="1:16" x14ac:dyDescent="0.3">
      <c r="A2728" s="1" t="s">
        <v>7</v>
      </c>
      <c r="B2728" s="1">
        <v>92</v>
      </c>
      <c r="C2728" s="2">
        <v>44635.526365740741</v>
      </c>
      <c r="D2728" s="1" t="s">
        <v>12</v>
      </c>
      <c r="E2728" s="1" t="s">
        <v>15</v>
      </c>
      <c r="F2728" s="1" t="s">
        <v>17</v>
      </c>
      <c r="G2728" s="1" t="s">
        <v>143</v>
      </c>
      <c r="M2728" s="6">
        <f t="shared" si="84"/>
        <v>44636</v>
      </c>
      <c r="N2728" s="7">
        <f t="shared" si="85"/>
        <v>44635.526365740741</v>
      </c>
      <c r="O2728" s="7"/>
      <c r="P2728" s="7"/>
    </row>
    <row r="2729" spans="1:16" x14ac:dyDescent="0.3">
      <c r="A2729" s="1" t="s">
        <v>7</v>
      </c>
      <c r="B2729" s="1">
        <v>90</v>
      </c>
      <c r="C2729" s="2">
        <v>44635.526377314818</v>
      </c>
      <c r="D2729" s="1" t="s">
        <v>12</v>
      </c>
      <c r="E2729" s="1" t="s">
        <v>15</v>
      </c>
      <c r="F2729" s="1" t="s">
        <v>17</v>
      </c>
      <c r="G2729" s="1" t="s">
        <v>143</v>
      </c>
      <c r="M2729" s="6">
        <f t="shared" si="84"/>
        <v>44636</v>
      </c>
      <c r="N2729" s="7">
        <f t="shared" si="85"/>
        <v>44635.526377314818</v>
      </c>
      <c r="O2729" s="7"/>
      <c r="P2729" s="7"/>
    </row>
    <row r="2730" spans="1:16" x14ac:dyDescent="0.3">
      <c r="A2730" s="1" t="s">
        <v>7</v>
      </c>
      <c r="B2730" s="1">
        <v>91</v>
      </c>
      <c r="C2730" s="2">
        <v>44635.527071759258</v>
      </c>
      <c r="D2730" s="1" t="s">
        <v>12</v>
      </c>
      <c r="E2730" s="1" t="s">
        <v>15</v>
      </c>
      <c r="F2730" s="1" t="s">
        <v>17</v>
      </c>
      <c r="G2730" s="1" t="s">
        <v>143</v>
      </c>
      <c r="M2730" s="6">
        <f t="shared" si="84"/>
        <v>44636</v>
      </c>
      <c r="N2730" s="7">
        <f t="shared" si="85"/>
        <v>44635.527071759258</v>
      </c>
      <c r="O2730" s="7"/>
      <c r="P2730" s="7"/>
    </row>
    <row r="2731" spans="1:16" x14ac:dyDescent="0.3">
      <c r="A2731" s="1" t="s">
        <v>7</v>
      </c>
      <c r="B2731" s="1">
        <v>88</v>
      </c>
      <c r="C2731" s="2">
        <v>44635.527766203704</v>
      </c>
      <c r="D2731" s="1" t="s">
        <v>12</v>
      </c>
      <c r="E2731" s="1" t="s">
        <v>15</v>
      </c>
      <c r="F2731" s="1" t="s">
        <v>17</v>
      </c>
      <c r="G2731" s="1" t="s">
        <v>143</v>
      </c>
      <c r="M2731" s="6">
        <f t="shared" si="84"/>
        <v>44636</v>
      </c>
      <c r="N2731" s="7">
        <f t="shared" si="85"/>
        <v>44635.527766203704</v>
      </c>
      <c r="O2731" s="7"/>
      <c r="P2731" s="7"/>
    </row>
    <row r="2732" spans="1:16" x14ac:dyDescent="0.3">
      <c r="A2732" s="1" t="s">
        <v>7</v>
      </c>
      <c r="B2732" s="1">
        <v>86</v>
      </c>
      <c r="C2732" s="2">
        <v>44635.528252314813</v>
      </c>
      <c r="D2732" s="1" t="s">
        <v>12</v>
      </c>
      <c r="E2732" s="1" t="s">
        <v>15</v>
      </c>
      <c r="F2732" s="1" t="s">
        <v>17</v>
      </c>
      <c r="G2732" s="1" t="s">
        <v>143</v>
      </c>
      <c r="M2732" s="6">
        <f t="shared" si="84"/>
        <v>44636</v>
      </c>
      <c r="N2732" s="7">
        <f t="shared" si="85"/>
        <v>44635.528252314813</v>
      </c>
      <c r="O2732" s="7"/>
      <c r="P2732" s="7"/>
    </row>
    <row r="2733" spans="1:16" x14ac:dyDescent="0.3">
      <c r="A2733" s="1" t="s">
        <v>7</v>
      </c>
      <c r="B2733" s="1">
        <v>88</v>
      </c>
      <c r="C2733" s="2">
        <v>44635.528460648151</v>
      </c>
      <c r="D2733" s="1" t="s">
        <v>12</v>
      </c>
      <c r="E2733" s="1" t="s">
        <v>15</v>
      </c>
      <c r="F2733" s="1" t="s">
        <v>17</v>
      </c>
      <c r="G2733" s="1" t="s">
        <v>143</v>
      </c>
      <c r="M2733" s="6">
        <f t="shared" si="84"/>
        <v>44636</v>
      </c>
      <c r="N2733" s="7">
        <f t="shared" si="85"/>
        <v>44635.528460648151</v>
      </c>
      <c r="O2733" s="7"/>
      <c r="P2733" s="7"/>
    </row>
    <row r="2734" spans="1:16" x14ac:dyDescent="0.3">
      <c r="A2734" s="1" t="s">
        <v>7</v>
      </c>
      <c r="B2734" s="1">
        <v>89</v>
      </c>
      <c r="C2734" s="2">
        <v>44635.52915509259</v>
      </c>
      <c r="D2734" s="1" t="s">
        <v>12</v>
      </c>
      <c r="E2734" s="1" t="s">
        <v>15</v>
      </c>
      <c r="F2734" s="1" t="s">
        <v>17</v>
      </c>
      <c r="G2734" s="1" t="s">
        <v>143</v>
      </c>
      <c r="M2734" s="6">
        <f t="shared" si="84"/>
        <v>44636</v>
      </c>
      <c r="N2734" s="7">
        <f t="shared" si="85"/>
        <v>44635.52915509259</v>
      </c>
      <c r="O2734" s="7"/>
      <c r="P2734" s="7"/>
    </row>
    <row r="2735" spans="1:16" x14ac:dyDescent="0.3">
      <c r="A2735" s="1" t="s">
        <v>7</v>
      </c>
      <c r="B2735" s="1">
        <v>62</v>
      </c>
      <c r="C2735" s="2">
        <v>44635.529849537037</v>
      </c>
      <c r="D2735" s="1" t="s">
        <v>12</v>
      </c>
      <c r="E2735" s="1" t="s">
        <v>15</v>
      </c>
      <c r="F2735" s="1" t="s">
        <v>17</v>
      </c>
      <c r="G2735" s="1" t="s">
        <v>143</v>
      </c>
      <c r="M2735" s="6">
        <f t="shared" si="84"/>
        <v>44636</v>
      </c>
      <c r="N2735" s="7">
        <f t="shared" si="85"/>
        <v>44635.529849537037</v>
      </c>
      <c r="O2735" s="7"/>
      <c r="P2735" s="7"/>
    </row>
    <row r="2736" spans="1:16" x14ac:dyDescent="0.3">
      <c r="A2736" s="1" t="s">
        <v>7</v>
      </c>
      <c r="B2736" s="1">
        <v>68</v>
      </c>
      <c r="C2736" s="2">
        <v>44635.530543981484</v>
      </c>
      <c r="D2736" s="1" t="s">
        <v>12</v>
      </c>
      <c r="E2736" s="1" t="s">
        <v>15</v>
      </c>
      <c r="F2736" s="1" t="s">
        <v>17</v>
      </c>
      <c r="G2736" s="1" t="s">
        <v>143</v>
      </c>
      <c r="M2736" s="6">
        <f t="shared" si="84"/>
        <v>44636</v>
      </c>
      <c r="N2736" s="7">
        <f t="shared" si="85"/>
        <v>44635.530543981484</v>
      </c>
      <c r="O2736" s="7"/>
      <c r="P2736" s="7"/>
    </row>
    <row r="2737" spans="1:16" x14ac:dyDescent="0.3">
      <c r="A2737" s="1" t="s">
        <v>7</v>
      </c>
      <c r="B2737" s="1">
        <v>65</v>
      </c>
      <c r="C2737" s="2">
        <v>44635.531238425923</v>
      </c>
      <c r="D2737" s="1" t="s">
        <v>12</v>
      </c>
      <c r="E2737" s="1" t="s">
        <v>15</v>
      </c>
      <c r="F2737" s="1" t="s">
        <v>17</v>
      </c>
      <c r="G2737" s="1" t="s">
        <v>143</v>
      </c>
      <c r="M2737" s="6">
        <f t="shared" si="84"/>
        <v>44636</v>
      </c>
      <c r="N2737" s="7">
        <f t="shared" si="85"/>
        <v>44635.531238425923</v>
      </c>
      <c r="O2737" s="7"/>
      <c r="P2737" s="7"/>
    </row>
    <row r="2738" spans="1:16" x14ac:dyDescent="0.3">
      <c r="A2738" s="1" t="s">
        <v>7</v>
      </c>
      <c r="B2738" s="1">
        <v>53</v>
      </c>
      <c r="C2738" s="2">
        <v>44635.53193287037</v>
      </c>
      <c r="D2738" s="1" t="s">
        <v>12</v>
      </c>
      <c r="E2738" s="1" t="s">
        <v>15</v>
      </c>
      <c r="F2738" s="1" t="s">
        <v>17</v>
      </c>
      <c r="G2738" s="1" t="s">
        <v>143</v>
      </c>
      <c r="M2738" s="6">
        <f t="shared" si="84"/>
        <v>44636</v>
      </c>
      <c r="N2738" s="7">
        <f t="shared" si="85"/>
        <v>44635.53193287037</v>
      </c>
      <c r="O2738" s="7"/>
      <c r="P2738" s="7"/>
    </row>
    <row r="2739" spans="1:16" x14ac:dyDescent="0.3">
      <c r="A2739" s="1" t="s">
        <v>7</v>
      </c>
      <c r="B2739" s="1">
        <v>58</v>
      </c>
      <c r="C2739" s="2">
        <v>44635.533321759256</v>
      </c>
      <c r="D2739" s="1" t="s">
        <v>12</v>
      </c>
      <c r="E2739" s="1" t="s">
        <v>15</v>
      </c>
      <c r="F2739" s="1" t="s">
        <v>17</v>
      </c>
      <c r="G2739" s="1" t="s">
        <v>143</v>
      </c>
      <c r="M2739" s="6">
        <f t="shared" si="84"/>
        <v>44636</v>
      </c>
      <c r="N2739" s="7">
        <f t="shared" si="85"/>
        <v>44635.533321759256</v>
      </c>
      <c r="O2739" s="7"/>
      <c r="P2739" s="7"/>
    </row>
    <row r="2740" spans="1:16" x14ac:dyDescent="0.3">
      <c r="A2740" s="1" t="s">
        <v>7</v>
      </c>
      <c r="B2740" s="1">
        <v>60</v>
      </c>
      <c r="C2740" s="2">
        <v>44635.534016203703</v>
      </c>
      <c r="D2740" s="1" t="s">
        <v>12</v>
      </c>
      <c r="E2740" s="1" t="s">
        <v>15</v>
      </c>
      <c r="F2740" s="1" t="s">
        <v>17</v>
      </c>
      <c r="G2740" s="1" t="s">
        <v>143</v>
      </c>
      <c r="M2740" s="6">
        <f t="shared" si="84"/>
        <v>44636</v>
      </c>
      <c r="N2740" s="7">
        <f t="shared" si="85"/>
        <v>44635.534016203703</v>
      </c>
      <c r="O2740" s="7"/>
      <c r="P2740" s="7"/>
    </row>
    <row r="2741" spans="1:16" x14ac:dyDescent="0.3">
      <c r="A2741" s="1" t="s">
        <v>7</v>
      </c>
      <c r="B2741" s="1">
        <v>69</v>
      </c>
      <c r="C2741" s="2">
        <v>44635.534212962964</v>
      </c>
      <c r="D2741" s="1" t="s">
        <v>12</v>
      </c>
      <c r="E2741" s="1" t="s">
        <v>15</v>
      </c>
      <c r="F2741" s="1" t="s">
        <v>17</v>
      </c>
      <c r="G2741" s="1" t="s">
        <v>143</v>
      </c>
      <c r="M2741" s="6">
        <f t="shared" si="84"/>
        <v>44636</v>
      </c>
      <c r="N2741" s="7">
        <f t="shared" si="85"/>
        <v>44635.534212962964</v>
      </c>
      <c r="O2741" s="7"/>
      <c r="P2741" s="7"/>
    </row>
    <row r="2742" spans="1:16" x14ac:dyDescent="0.3">
      <c r="A2742" s="1" t="s">
        <v>7</v>
      </c>
      <c r="B2742" s="1">
        <v>70</v>
      </c>
      <c r="C2742" s="2">
        <v>44635.534351851849</v>
      </c>
      <c r="D2742" s="1" t="s">
        <v>12</v>
      </c>
      <c r="E2742" s="1" t="s">
        <v>15</v>
      </c>
      <c r="F2742" s="1" t="s">
        <v>17</v>
      </c>
      <c r="G2742" s="1" t="s">
        <v>143</v>
      </c>
      <c r="M2742" s="6">
        <f t="shared" si="84"/>
        <v>44636</v>
      </c>
      <c r="N2742" s="7">
        <f t="shared" si="85"/>
        <v>44635.534351851849</v>
      </c>
      <c r="O2742" s="7"/>
      <c r="P2742" s="7"/>
    </row>
    <row r="2743" spans="1:16" x14ac:dyDescent="0.3">
      <c r="A2743" s="1" t="s">
        <v>7</v>
      </c>
      <c r="B2743" s="1">
        <v>75</v>
      </c>
      <c r="C2743" s="2">
        <v>44635.534479166665</v>
      </c>
      <c r="D2743" s="1" t="s">
        <v>12</v>
      </c>
      <c r="E2743" s="1" t="s">
        <v>15</v>
      </c>
      <c r="F2743" s="1" t="s">
        <v>17</v>
      </c>
      <c r="G2743" s="1" t="s">
        <v>143</v>
      </c>
      <c r="M2743" s="6">
        <f t="shared" si="84"/>
        <v>44636</v>
      </c>
      <c r="N2743" s="7">
        <f t="shared" si="85"/>
        <v>44635.534479166665</v>
      </c>
      <c r="O2743" s="7"/>
      <c r="P2743" s="7"/>
    </row>
    <row r="2744" spans="1:16" x14ac:dyDescent="0.3">
      <c r="A2744" s="1" t="s">
        <v>7</v>
      </c>
      <c r="B2744" s="1">
        <v>78</v>
      </c>
      <c r="C2744" s="2">
        <v>44635.53460648148</v>
      </c>
      <c r="D2744" s="1" t="s">
        <v>12</v>
      </c>
      <c r="E2744" s="1" t="s">
        <v>15</v>
      </c>
      <c r="F2744" s="1" t="s">
        <v>17</v>
      </c>
      <c r="G2744" s="1" t="s">
        <v>143</v>
      </c>
      <c r="M2744" s="6">
        <f t="shared" si="84"/>
        <v>44636</v>
      </c>
      <c r="N2744" s="7">
        <f t="shared" si="85"/>
        <v>44635.53460648148</v>
      </c>
      <c r="O2744" s="7"/>
      <c r="P2744" s="7"/>
    </row>
    <row r="2745" spans="1:16" x14ac:dyDescent="0.3">
      <c r="A2745" s="1" t="s">
        <v>7</v>
      </c>
      <c r="B2745" s="1">
        <v>72</v>
      </c>
      <c r="C2745" s="2">
        <v>44635.534710648149</v>
      </c>
      <c r="D2745" s="1" t="s">
        <v>12</v>
      </c>
      <c r="E2745" s="1" t="s">
        <v>15</v>
      </c>
      <c r="F2745" s="1" t="s">
        <v>17</v>
      </c>
      <c r="G2745" s="1" t="s">
        <v>143</v>
      </c>
      <c r="M2745" s="6">
        <f t="shared" si="84"/>
        <v>44636</v>
      </c>
      <c r="N2745" s="7">
        <f t="shared" si="85"/>
        <v>44635.534710648149</v>
      </c>
      <c r="O2745" s="7"/>
      <c r="P2745" s="7"/>
    </row>
    <row r="2746" spans="1:16" x14ac:dyDescent="0.3">
      <c r="A2746" s="1" t="s">
        <v>7</v>
      </c>
      <c r="B2746" s="1">
        <v>72</v>
      </c>
      <c r="C2746" s="2">
        <v>44635.535405092596</v>
      </c>
      <c r="D2746" s="1" t="s">
        <v>12</v>
      </c>
      <c r="E2746" s="1" t="s">
        <v>15</v>
      </c>
      <c r="F2746" s="1" t="s">
        <v>17</v>
      </c>
      <c r="G2746" s="1" t="s">
        <v>143</v>
      </c>
      <c r="M2746" s="6">
        <f t="shared" si="84"/>
        <v>44636</v>
      </c>
      <c r="N2746" s="7">
        <f t="shared" si="85"/>
        <v>44635.535405092596</v>
      </c>
      <c r="O2746" s="7"/>
      <c r="P2746" s="7"/>
    </row>
    <row r="2747" spans="1:16" x14ac:dyDescent="0.3">
      <c r="A2747" s="1" t="s">
        <v>7</v>
      </c>
      <c r="B2747" s="1">
        <v>72</v>
      </c>
      <c r="C2747" s="2">
        <v>44635.536099537036</v>
      </c>
      <c r="D2747" s="1" t="s">
        <v>12</v>
      </c>
      <c r="E2747" s="1" t="s">
        <v>15</v>
      </c>
      <c r="F2747" s="1" t="s">
        <v>17</v>
      </c>
      <c r="G2747" s="1" t="s">
        <v>143</v>
      </c>
      <c r="M2747" s="6">
        <f t="shared" si="84"/>
        <v>44636</v>
      </c>
      <c r="N2747" s="7">
        <f t="shared" si="85"/>
        <v>44635.536099537036</v>
      </c>
      <c r="O2747" s="7"/>
      <c r="P2747" s="7"/>
    </row>
    <row r="2748" spans="1:16" x14ac:dyDescent="0.3">
      <c r="A2748" s="1" t="s">
        <v>7</v>
      </c>
      <c r="B2748" s="1">
        <v>88</v>
      </c>
      <c r="C2748" s="2">
        <v>44635.536793981482</v>
      </c>
      <c r="D2748" s="1" t="s">
        <v>12</v>
      </c>
      <c r="E2748" s="1" t="s">
        <v>15</v>
      </c>
      <c r="F2748" s="1" t="s">
        <v>17</v>
      </c>
      <c r="G2748" s="1" t="s">
        <v>143</v>
      </c>
      <c r="M2748" s="6">
        <f t="shared" si="84"/>
        <v>44636</v>
      </c>
      <c r="N2748" s="7">
        <f t="shared" si="85"/>
        <v>44635.536793981482</v>
      </c>
      <c r="O2748" s="7"/>
      <c r="P2748" s="7"/>
    </row>
    <row r="2749" spans="1:16" x14ac:dyDescent="0.3">
      <c r="A2749" s="1" t="s">
        <v>7</v>
      </c>
      <c r="B2749" s="1">
        <v>89</v>
      </c>
      <c r="C2749" s="2">
        <v>44635.537488425929</v>
      </c>
      <c r="D2749" s="1" t="s">
        <v>12</v>
      </c>
      <c r="E2749" s="1" t="s">
        <v>15</v>
      </c>
      <c r="F2749" s="1" t="s">
        <v>17</v>
      </c>
      <c r="G2749" s="1" t="s">
        <v>143</v>
      </c>
      <c r="M2749" s="6">
        <f t="shared" si="84"/>
        <v>44636</v>
      </c>
      <c r="N2749" s="7">
        <f t="shared" si="85"/>
        <v>44635.537488425929</v>
      </c>
      <c r="O2749" s="7"/>
      <c r="P2749" s="7"/>
    </row>
    <row r="2750" spans="1:16" x14ac:dyDescent="0.3">
      <c r="A2750" s="1" t="s">
        <v>7</v>
      </c>
      <c r="B2750" s="1">
        <v>93</v>
      </c>
      <c r="C2750" s="2">
        <v>44635.538182870368</v>
      </c>
      <c r="D2750" s="1" t="s">
        <v>12</v>
      </c>
      <c r="E2750" s="1" t="s">
        <v>15</v>
      </c>
      <c r="F2750" s="1" t="s">
        <v>17</v>
      </c>
      <c r="G2750" s="1" t="s">
        <v>143</v>
      </c>
      <c r="M2750" s="6">
        <f t="shared" si="84"/>
        <v>44636</v>
      </c>
      <c r="N2750" s="7">
        <f t="shared" si="85"/>
        <v>44635.538182870368</v>
      </c>
      <c r="O2750" s="7"/>
      <c r="P2750" s="7"/>
    </row>
    <row r="2751" spans="1:16" x14ac:dyDescent="0.3">
      <c r="A2751" s="1" t="s">
        <v>7</v>
      </c>
      <c r="B2751" s="1">
        <v>94</v>
      </c>
      <c r="C2751" s="2">
        <v>44635.538877314815</v>
      </c>
      <c r="D2751" s="1" t="s">
        <v>12</v>
      </c>
      <c r="E2751" s="1" t="s">
        <v>15</v>
      </c>
      <c r="F2751" s="1" t="s">
        <v>17</v>
      </c>
      <c r="G2751" s="1" t="s">
        <v>143</v>
      </c>
      <c r="M2751" s="6">
        <f t="shared" si="84"/>
        <v>44636</v>
      </c>
      <c r="N2751" s="7">
        <f t="shared" si="85"/>
        <v>44635.538877314815</v>
      </c>
      <c r="O2751" s="7"/>
      <c r="P2751" s="7"/>
    </row>
    <row r="2752" spans="1:16" x14ac:dyDescent="0.3">
      <c r="A2752" s="1" t="s">
        <v>7</v>
      </c>
      <c r="B2752" s="1">
        <v>109</v>
      </c>
      <c r="C2752" s="2">
        <v>44635.539548611108</v>
      </c>
      <c r="D2752" s="1" t="s">
        <v>12</v>
      </c>
      <c r="E2752" s="1" t="s">
        <v>15</v>
      </c>
      <c r="F2752" s="1" t="s">
        <v>17</v>
      </c>
      <c r="G2752" s="1" t="s">
        <v>143</v>
      </c>
      <c r="M2752" s="6">
        <f t="shared" si="84"/>
        <v>44636</v>
      </c>
      <c r="N2752" s="7">
        <f t="shared" si="85"/>
        <v>44635.539548611108</v>
      </c>
      <c r="O2752" s="7"/>
      <c r="P2752" s="7"/>
    </row>
    <row r="2753" spans="1:16" x14ac:dyDescent="0.3">
      <c r="A2753" s="1" t="s">
        <v>7</v>
      </c>
      <c r="B2753" s="1">
        <v>98</v>
      </c>
      <c r="C2753" s="2">
        <v>44635.539571759262</v>
      </c>
      <c r="D2753" s="1" t="s">
        <v>12</v>
      </c>
      <c r="E2753" s="1" t="s">
        <v>15</v>
      </c>
      <c r="F2753" s="1" t="s">
        <v>17</v>
      </c>
      <c r="G2753" s="1" t="s">
        <v>143</v>
      </c>
      <c r="M2753" s="6">
        <f t="shared" si="84"/>
        <v>44636</v>
      </c>
      <c r="N2753" s="7">
        <f t="shared" si="85"/>
        <v>44635.539571759262</v>
      </c>
      <c r="O2753" s="7"/>
      <c r="P2753" s="7"/>
    </row>
    <row r="2754" spans="1:16" x14ac:dyDescent="0.3">
      <c r="A2754" s="1" t="s">
        <v>7</v>
      </c>
      <c r="B2754" s="1">
        <v>103</v>
      </c>
      <c r="C2754" s="2">
        <v>44635.540266203701</v>
      </c>
      <c r="D2754" s="1" t="s">
        <v>12</v>
      </c>
      <c r="E2754" s="1" t="s">
        <v>15</v>
      </c>
      <c r="F2754" s="1" t="s">
        <v>17</v>
      </c>
      <c r="G2754" s="1" t="s">
        <v>143</v>
      </c>
      <c r="M2754" s="6">
        <f t="shared" si="84"/>
        <v>44636</v>
      </c>
      <c r="N2754" s="7">
        <f t="shared" si="85"/>
        <v>44635.540266203701</v>
      </c>
      <c r="O2754" s="7"/>
      <c r="P2754" s="7"/>
    </row>
    <row r="2755" spans="1:16" x14ac:dyDescent="0.3">
      <c r="A2755" s="1" t="s">
        <v>7</v>
      </c>
      <c r="B2755" s="1">
        <v>93</v>
      </c>
      <c r="C2755" s="2">
        <v>44635.540960648148</v>
      </c>
      <c r="D2755" s="1" t="s">
        <v>12</v>
      </c>
      <c r="E2755" s="1" t="s">
        <v>15</v>
      </c>
      <c r="F2755" s="1" t="s">
        <v>17</v>
      </c>
      <c r="G2755" s="1" t="s">
        <v>143</v>
      </c>
      <c r="M2755" s="6">
        <f t="shared" ref="M2755:M2818" si="86">VALUE(TEXT(C2755,0))</f>
        <v>44636</v>
      </c>
      <c r="N2755" s="7">
        <f t="shared" ref="N2755:N2818" si="87">C2755</f>
        <v>44635.540960648148</v>
      </c>
      <c r="O2755" s="7"/>
      <c r="P2755" s="7"/>
    </row>
    <row r="2756" spans="1:16" x14ac:dyDescent="0.3">
      <c r="A2756" s="1" t="s">
        <v>7</v>
      </c>
      <c r="B2756" s="1">
        <v>99</v>
      </c>
      <c r="C2756" s="2">
        <v>44635.541655092595</v>
      </c>
      <c r="D2756" s="1" t="s">
        <v>12</v>
      </c>
      <c r="E2756" s="1" t="s">
        <v>15</v>
      </c>
      <c r="F2756" s="1" t="s">
        <v>17</v>
      </c>
      <c r="G2756" s="1" t="s">
        <v>143</v>
      </c>
      <c r="M2756" s="6">
        <f t="shared" si="86"/>
        <v>44636</v>
      </c>
      <c r="N2756" s="7">
        <f t="shared" si="87"/>
        <v>44635.541655092595</v>
      </c>
      <c r="O2756" s="7"/>
      <c r="P2756" s="7"/>
    </row>
    <row r="2757" spans="1:16" x14ac:dyDescent="0.3">
      <c r="A2757" s="1" t="s">
        <v>7</v>
      </c>
      <c r="B2757" s="1">
        <v>106</v>
      </c>
      <c r="C2757" s="2">
        <v>44635.541967592595</v>
      </c>
      <c r="D2757" s="1" t="s">
        <v>12</v>
      </c>
      <c r="E2757" s="1" t="s">
        <v>15</v>
      </c>
      <c r="F2757" s="1" t="s">
        <v>17</v>
      </c>
      <c r="G2757" s="1" t="s">
        <v>143</v>
      </c>
      <c r="M2757" s="6">
        <f t="shared" si="86"/>
        <v>44636</v>
      </c>
      <c r="N2757" s="7">
        <f t="shared" si="87"/>
        <v>44635.541967592595</v>
      </c>
      <c r="O2757" s="7"/>
      <c r="P2757" s="7"/>
    </row>
    <row r="2758" spans="1:16" x14ac:dyDescent="0.3">
      <c r="A2758" s="1" t="s">
        <v>7</v>
      </c>
      <c r="B2758" s="1">
        <v>101</v>
      </c>
      <c r="C2758" s="2">
        <v>44635.542349537034</v>
      </c>
      <c r="D2758" s="1" t="s">
        <v>12</v>
      </c>
      <c r="E2758" s="1" t="s">
        <v>15</v>
      </c>
      <c r="F2758" s="1" t="s">
        <v>17</v>
      </c>
      <c r="G2758" s="1" t="s">
        <v>143</v>
      </c>
      <c r="M2758" s="6">
        <f t="shared" si="86"/>
        <v>44636</v>
      </c>
      <c r="N2758" s="7">
        <f t="shared" si="87"/>
        <v>44635.542349537034</v>
      </c>
      <c r="O2758" s="7"/>
      <c r="P2758" s="7"/>
    </row>
    <row r="2759" spans="1:16" x14ac:dyDescent="0.3">
      <c r="A2759" s="1" t="s">
        <v>7</v>
      </c>
      <c r="B2759" s="1">
        <v>119</v>
      </c>
      <c r="C2759" s="2">
        <v>44635.543043981481</v>
      </c>
      <c r="D2759" s="1" t="s">
        <v>12</v>
      </c>
      <c r="E2759" s="1" t="s">
        <v>15</v>
      </c>
      <c r="F2759" s="1" t="s">
        <v>17</v>
      </c>
      <c r="G2759" s="1" t="s">
        <v>143</v>
      </c>
      <c r="M2759" s="6">
        <f t="shared" si="86"/>
        <v>44636</v>
      </c>
      <c r="N2759" s="7">
        <f t="shared" si="87"/>
        <v>44635.543043981481</v>
      </c>
      <c r="O2759" s="7"/>
      <c r="P2759" s="7"/>
    </row>
    <row r="2760" spans="1:16" x14ac:dyDescent="0.3">
      <c r="A2760" s="1" t="s">
        <v>7</v>
      </c>
      <c r="B2760" s="1">
        <v>117</v>
      </c>
      <c r="C2760" s="2">
        <v>44635.543738425928</v>
      </c>
      <c r="D2760" s="1" t="s">
        <v>12</v>
      </c>
      <c r="E2760" s="1" t="s">
        <v>15</v>
      </c>
      <c r="F2760" s="1" t="s">
        <v>17</v>
      </c>
      <c r="G2760" s="1" t="s">
        <v>143</v>
      </c>
      <c r="M2760" s="6">
        <f t="shared" si="86"/>
        <v>44636</v>
      </c>
      <c r="N2760" s="7">
        <f t="shared" si="87"/>
        <v>44635.543738425928</v>
      </c>
      <c r="O2760" s="7"/>
      <c r="P2760" s="7"/>
    </row>
    <row r="2761" spans="1:16" x14ac:dyDescent="0.3">
      <c r="A2761" s="1" t="s">
        <v>7</v>
      </c>
      <c r="B2761" s="1">
        <v>127</v>
      </c>
      <c r="C2761" s="2">
        <v>44635.545127314814</v>
      </c>
      <c r="D2761" s="1" t="s">
        <v>12</v>
      </c>
      <c r="E2761" s="1" t="s">
        <v>15</v>
      </c>
      <c r="F2761" s="1" t="s">
        <v>17</v>
      </c>
      <c r="G2761" s="1" t="s">
        <v>143</v>
      </c>
      <c r="M2761" s="6">
        <f t="shared" si="86"/>
        <v>44636</v>
      </c>
      <c r="N2761" s="7">
        <f t="shared" si="87"/>
        <v>44635.545127314814</v>
      </c>
      <c r="O2761" s="7"/>
      <c r="P2761" s="7"/>
    </row>
    <row r="2762" spans="1:16" x14ac:dyDescent="0.3">
      <c r="A2762" s="1" t="s">
        <v>7</v>
      </c>
      <c r="B2762" s="1">
        <v>111</v>
      </c>
      <c r="C2762" s="2">
        <v>44635.54582175926</v>
      </c>
      <c r="D2762" s="1" t="s">
        <v>12</v>
      </c>
      <c r="E2762" s="1" t="s">
        <v>15</v>
      </c>
      <c r="F2762" s="1" t="s">
        <v>17</v>
      </c>
      <c r="G2762" s="1" t="s">
        <v>143</v>
      </c>
      <c r="M2762" s="6">
        <f t="shared" si="86"/>
        <v>44636</v>
      </c>
      <c r="N2762" s="7">
        <f t="shared" si="87"/>
        <v>44635.54582175926</v>
      </c>
      <c r="O2762" s="7"/>
      <c r="P2762" s="7"/>
    </row>
    <row r="2763" spans="1:16" x14ac:dyDescent="0.3">
      <c r="A2763" s="1" t="s">
        <v>7</v>
      </c>
      <c r="B2763" s="1">
        <v>104</v>
      </c>
      <c r="C2763" s="2">
        <v>44635.546203703707</v>
      </c>
      <c r="D2763" s="1" t="s">
        <v>12</v>
      </c>
      <c r="E2763" s="1" t="s">
        <v>15</v>
      </c>
      <c r="F2763" s="1" t="s">
        <v>17</v>
      </c>
      <c r="G2763" s="1" t="s">
        <v>143</v>
      </c>
      <c r="M2763" s="6">
        <f t="shared" si="86"/>
        <v>44636</v>
      </c>
      <c r="N2763" s="7">
        <f t="shared" si="87"/>
        <v>44635.546203703707</v>
      </c>
      <c r="O2763" s="7"/>
      <c r="P2763" s="7"/>
    </row>
    <row r="2764" spans="1:16" x14ac:dyDescent="0.3">
      <c r="A2764" s="1" t="s">
        <v>7</v>
      </c>
      <c r="B2764" s="1">
        <v>100</v>
      </c>
      <c r="C2764" s="2">
        <v>44635.546516203707</v>
      </c>
      <c r="D2764" s="1" t="s">
        <v>12</v>
      </c>
      <c r="E2764" s="1" t="s">
        <v>15</v>
      </c>
      <c r="F2764" s="1" t="s">
        <v>17</v>
      </c>
      <c r="G2764" s="1" t="s">
        <v>143</v>
      </c>
      <c r="M2764" s="6">
        <f t="shared" si="86"/>
        <v>44636</v>
      </c>
      <c r="N2764" s="7">
        <f t="shared" si="87"/>
        <v>44635.546516203707</v>
      </c>
      <c r="O2764" s="7"/>
      <c r="P2764" s="7"/>
    </row>
    <row r="2765" spans="1:16" x14ac:dyDescent="0.3">
      <c r="A2765" s="1" t="s">
        <v>7</v>
      </c>
      <c r="B2765" s="1">
        <v>98</v>
      </c>
      <c r="C2765" s="2">
        <v>44635.546747685185</v>
      </c>
      <c r="D2765" s="1" t="s">
        <v>12</v>
      </c>
      <c r="E2765" s="1" t="s">
        <v>15</v>
      </c>
      <c r="F2765" s="1" t="s">
        <v>17</v>
      </c>
      <c r="G2765" s="1" t="s">
        <v>143</v>
      </c>
      <c r="M2765" s="6">
        <f t="shared" si="86"/>
        <v>44636</v>
      </c>
      <c r="N2765" s="7">
        <f t="shared" si="87"/>
        <v>44635.546747685185</v>
      </c>
      <c r="O2765" s="7"/>
      <c r="P2765" s="7"/>
    </row>
    <row r="2766" spans="1:16" x14ac:dyDescent="0.3">
      <c r="A2766" s="1" t="s">
        <v>7</v>
      </c>
      <c r="B2766" s="1">
        <v>109</v>
      </c>
      <c r="C2766" s="2">
        <v>44635.547013888892</v>
      </c>
      <c r="D2766" s="1" t="s">
        <v>12</v>
      </c>
      <c r="E2766" s="1" t="s">
        <v>15</v>
      </c>
      <c r="F2766" s="1" t="s">
        <v>17</v>
      </c>
      <c r="G2766" s="1" t="s">
        <v>143</v>
      </c>
      <c r="M2766" s="6">
        <f t="shared" si="86"/>
        <v>44636</v>
      </c>
      <c r="N2766" s="7">
        <f t="shared" si="87"/>
        <v>44635.547013888892</v>
      </c>
      <c r="O2766" s="7"/>
      <c r="P2766" s="7"/>
    </row>
    <row r="2767" spans="1:16" x14ac:dyDescent="0.3">
      <c r="A2767" s="1" t="s">
        <v>7</v>
      </c>
      <c r="B2767" s="1">
        <v>101</v>
      </c>
      <c r="C2767" s="2">
        <v>44635.547210648147</v>
      </c>
      <c r="D2767" s="1" t="s">
        <v>12</v>
      </c>
      <c r="E2767" s="1" t="s">
        <v>15</v>
      </c>
      <c r="F2767" s="1" t="s">
        <v>17</v>
      </c>
      <c r="G2767" s="1" t="s">
        <v>143</v>
      </c>
      <c r="M2767" s="6">
        <f t="shared" si="86"/>
        <v>44636</v>
      </c>
      <c r="N2767" s="7">
        <f t="shared" si="87"/>
        <v>44635.547210648147</v>
      </c>
      <c r="O2767" s="7"/>
      <c r="P2767" s="7"/>
    </row>
    <row r="2768" spans="1:16" x14ac:dyDescent="0.3">
      <c r="A2768" s="1" t="s">
        <v>7</v>
      </c>
      <c r="B2768" s="1">
        <v>97</v>
      </c>
      <c r="C2768" s="2">
        <v>44635.547546296293</v>
      </c>
      <c r="D2768" s="1" t="s">
        <v>12</v>
      </c>
      <c r="E2768" s="1" t="s">
        <v>15</v>
      </c>
      <c r="F2768" s="1" t="s">
        <v>17</v>
      </c>
      <c r="G2768" s="1" t="s">
        <v>143</v>
      </c>
      <c r="M2768" s="6">
        <f t="shared" si="86"/>
        <v>44636</v>
      </c>
      <c r="N2768" s="7">
        <f t="shared" si="87"/>
        <v>44635.547546296293</v>
      </c>
      <c r="O2768" s="7"/>
      <c r="P2768" s="7"/>
    </row>
    <row r="2769" spans="1:16" x14ac:dyDescent="0.3">
      <c r="A2769" s="1" t="s">
        <v>7</v>
      </c>
      <c r="B2769" s="1">
        <v>93</v>
      </c>
      <c r="C2769" s="2">
        <v>44635.547905092593</v>
      </c>
      <c r="D2769" s="1" t="s">
        <v>12</v>
      </c>
      <c r="E2769" s="1" t="s">
        <v>15</v>
      </c>
      <c r="F2769" s="1" t="s">
        <v>17</v>
      </c>
      <c r="G2769" s="1" t="s">
        <v>143</v>
      </c>
      <c r="M2769" s="6">
        <f t="shared" si="86"/>
        <v>44636</v>
      </c>
      <c r="N2769" s="7">
        <f t="shared" si="87"/>
        <v>44635.547905092593</v>
      </c>
      <c r="O2769" s="7"/>
      <c r="P2769" s="7"/>
    </row>
    <row r="2770" spans="1:16" x14ac:dyDescent="0.3">
      <c r="A2770" s="1" t="s">
        <v>7</v>
      </c>
      <c r="B2770" s="1">
        <v>88</v>
      </c>
      <c r="C2770" s="2">
        <v>44635.54859953704</v>
      </c>
      <c r="D2770" s="1" t="s">
        <v>12</v>
      </c>
      <c r="E2770" s="1" t="s">
        <v>15</v>
      </c>
      <c r="F2770" s="1" t="s">
        <v>17</v>
      </c>
      <c r="G2770" s="1" t="s">
        <v>143</v>
      </c>
      <c r="M2770" s="6">
        <f t="shared" si="86"/>
        <v>44636</v>
      </c>
      <c r="N2770" s="7">
        <f t="shared" si="87"/>
        <v>44635.54859953704</v>
      </c>
      <c r="O2770" s="7"/>
      <c r="P2770" s="7"/>
    </row>
    <row r="2771" spans="1:16" x14ac:dyDescent="0.3">
      <c r="A2771" s="1" t="s">
        <v>7</v>
      </c>
      <c r="B2771" s="1">
        <v>88</v>
      </c>
      <c r="C2771" s="2">
        <v>44635.549293981479</v>
      </c>
      <c r="D2771" s="1" t="s">
        <v>12</v>
      </c>
      <c r="E2771" s="1" t="s">
        <v>15</v>
      </c>
      <c r="F2771" s="1" t="s">
        <v>17</v>
      </c>
      <c r="G2771" s="1" t="s">
        <v>143</v>
      </c>
      <c r="M2771" s="6">
        <f t="shared" si="86"/>
        <v>44636</v>
      </c>
      <c r="N2771" s="7">
        <f t="shared" si="87"/>
        <v>44635.549293981479</v>
      </c>
      <c r="O2771" s="7"/>
      <c r="P2771" s="7"/>
    </row>
    <row r="2772" spans="1:16" x14ac:dyDescent="0.3">
      <c r="A2772" s="1" t="s">
        <v>7</v>
      </c>
      <c r="B2772" s="1">
        <v>82</v>
      </c>
      <c r="C2772" s="2">
        <v>44635.549907407411</v>
      </c>
      <c r="D2772" s="1" t="s">
        <v>12</v>
      </c>
      <c r="E2772" s="1" t="s">
        <v>15</v>
      </c>
      <c r="F2772" s="1" t="s">
        <v>17</v>
      </c>
      <c r="G2772" s="1" t="s">
        <v>143</v>
      </c>
      <c r="M2772" s="6">
        <f t="shared" si="86"/>
        <v>44636</v>
      </c>
      <c r="N2772" s="7">
        <f t="shared" si="87"/>
        <v>44635.549907407411</v>
      </c>
      <c r="O2772" s="7"/>
      <c r="P2772" s="7"/>
    </row>
    <row r="2773" spans="1:16" x14ac:dyDescent="0.3">
      <c r="A2773" s="1" t="s">
        <v>7</v>
      </c>
      <c r="B2773" s="1">
        <v>82</v>
      </c>
      <c r="C2773" s="2">
        <v>44635.549988425926</v>
      </c>
      <c r="D2773" s="1" t="s">
        <v>12</v>
      </c>
      <c r="E2773" s="1" t="s">
        <v>15</v>
      </c>
      <c r="F2773" s="1" t="s">
        <v>17</v>
      </c>
      <c r="G2773" s="1" t="s">
        <v>143</v>
      </c>
      <c r="M2773" s="6">
        <f t="shared" si="86"/>
        <v>44636</v>
      </c>
      <c r="N2773" s="7">
        <f t="shared" si="87"/>
        <v>44635.549988425926</v>
      </c>
      <c r="O2773" s="7"/>
      <c r="P2773" s="7"/>
    </row>
    <row r="2774" spans="1:16" x14ac:dyDescent="0.3">
      <c r="A2774" s="1" t="s">
        <v>7</v>
      </c>
      <c r="B2774" s="1">
        <v>81</v>
      </c>
      <c r="C2774" s="2">
        <v>44635.55060185185</v>
      </c>
      <c r="D2774" s="1" t="s">
        <v>12</v>
      </c>
      <c r="E2774" s="1" t="s">
        <v>15</v>
      </c>
      <c r="F2774" s="1" t="s">
        <v>17</v>
      </c>
      <c r="G2774" s="1" t="s">
        <v>143</v>
      </c>
      <c r="M2774" s="6">
        <f t="shared" si="86"/>
        <v>44636</v>
      </c>
      <c r="N2774" s="7">
        <f t="shared" si="87"/>
        <v>44635.55060185185</v>
      </c>
      <c r="O2774" s="7"/>
      <c r="P2774" s="7"/>
    </row>
    <row r="2775" spans="1:16" x14ac:dyDescent="0.3">
      <c r="A2775" s="1" t="s">
        <v>7</v>
      </c>
      <c r="B2775" s="1">
        <v>79</v>
      </c>
      <c r="C2775" s="2">
        <v>44635.550682870373</v>
      </c>
      <c r="D2775" s="1" t="s">
        <v>12</v>
      </c>
      <c r="E2775" s="1" t="s">
        <v>15</v>
      </c>
      <c r="F2775" s="1" t="s">
        <v>17</v>
      </c>
      <c r="G2775" s="1" t="s">
        <v>143</v>
      </c>
      <c r="M2775" s="6">
        <f t="shared" si="86"/>
        <v>44636</v>
      </c>
      <c r="N2775" s="7">
        <f t="shared" si="87"/>
        <v>44635.550682870373</v>
      </c>
      <c r="O2775" s="7"/>
      <c r="P2775" s="7"/>
    </row>
    <row r="2776" spans="1:16" x14ac:dyDescent="0.3">
      <c r="A2776" s="1" t="s">
        <v>7</v>
      </c>
      <c r="B2776" s="1">
        <v>76</v>
      </c>
      <c r="C2776" s="2">
        <v>44635.551377314812</v>
      </c>
      <c r="D2776" s="1" t="s">
        <v>12</v>
      </c>
      <c r="E2776" s="1" t="s">
        <v>15</v>
      </c>
      <c r="F2776" s="1" t="s">
        <v>17</v>
      </c>
      <c r="G2776" s="1" t="s">
        <v>143</v>
      </c>
      <c r="M2776" s="6">
        <f t="shared" si="86"/>
        <v>44636</v>
      </c>
      <c r="N2776" s="7">
        <f t="shared" si="87"/>
        <v>44635.551377314812</v>
      </c>
      <c r="O2776" s="7"/>
      <c r="P2776" s="7"/>
    </row>
    <row r="2777" spans="1:16" x14ac:dyDescent="0.3">
      <c r="A2777" s="1" t="s">
        <v>7</v>
      </c>
      <c r="B2777" s="1">
        <v>81</v>
      </c>
      <c r="C2777" s="2">
        <v>44635.552071759259</v>
      </c>
      <c r="D2777" s="1" t="s">
        <v>12</v>
      </c>
      <c r="E2777" s="1" t="s">
        <v>15</v>
      </c>
      <c r="F2777" s="1" t="s">
        <v>17</v>
      </c>
      <c r="G2777" s="1" t="s">
        <v>143</v>
      </c>
      <c r="M2777" s="6">
        <f t="shared" si="86"/>
        <v>44636</v>
      </c>
      <c r="N2777" s="7">
        <f t="shared" si="87"/>
        <v>44635.552071759259</v>
      </c>
      <c r="O2777" s="7"/>
      <c r="P2777" s="7"/>
    </row>
    <row r="2778" spans="1:16" x14ac:dyDescent="0.3">
      <c r="A2778" s="1" t="s">
        <v>7</v>
      </c>
      <c r="B2778" s="1">
        <v>89</v>
      </c>
      <c r="C2778" s="2">
        <v>44635.552766203706</v>
      </c>
      <c r="D2778" s="1" t="s">
        <v>12</v>
      </c>
      <c r="E2778" s="1" t="s">
        <v>15</v>
      </c>
      <c r="F2778" s="1" t="s">
        <v>17</v>
      </c>
      <c r="G2778" s="1" t="s">
        <v>143</v>
      </c>
      <c r="M2778" s="6">
        <f t="shared" si="86"/>
        <v>44636</v>
      </c>
      <c r="N2778" s="7">
        <f t="shared" si="87"/>
        <v>44635.552766203706</v>
      </c>
      <c r="O2778" s="7"/>
      <c r="P2778" s="7"/>
    </row>
    <row r="2779" spans="1:16" x14ac:dyDescent="0.3">
      <c r="A2779" s="1" t="s">
        <v>7</v>
      </c>
      <c r="B2779" s="1">
        <v>80</v>
      </c>
      <c r="C2779" s="2">
        <v>44635.553460648145</v>
      </c>
      <c r="D2779" s="1" t="s">
        <v>12</v>
      </c>
      <c r="E2779" s="1" t="s">
        <v>15</v>
      </c>
      <c r="F2779" s="1" t="s">
        <v>17</v>
      </c>
      <c r="G2779" s="1" t="s">
        <v>143</v>
      </c>
      <c r="M2779" s="6">
        <f t="shared" si="86"/>
        <v>44636</v>
      </c>
      <c r="N2779" s="7">
        <f t="shared" si="87"/>
        <v>44635.553460648145</v>
      </c>
      <c r="O2779" s="7"/>
      <c r="P2779" s="7"/>
    </row>
    <row r="2780" spans="1:16" x14ac:dyDescent="0.3">
      <c r="A2780" s="1" t="s">
        <v>7</v>
      </c>
      <c r="B2780" s="1">
        <v>87</v>
      </c>
      <c r="C2780" s="2">
        <v>44635.554155092592</v>
      </c>
      <c r="D2780" s="1" t="s">
        <v>12</v>
      </c>
      <c r="E2780" s="1" t="s">
        <v>15</v>
      </c>
      <c r="F2780" s="1" t="s">
        <v>17</v>
      </c>
      <c r="G2780" s="1" t="s">
        <v>143</v>
      </c>
      <c r="M2780" s="6">
        <f t="shared" si="86"/>
        <v>44636</v>
      </c>
      <c r="N2780" s="7">
        <f t="shared" si="87"/>
        <v>44635.554155092592</v>
      </c>
      <c r="O2780" s="7"/>
      <c r="P2780" s="7"/>
    </row>
    <row r="2781" spans="1:16" x14ac:dyDescent="0.3">
      <c r="A2781" s="1" t="s">
        <v>7</v>
      </c>
      <c r="B2781" s="1">
        <v>96</v>
      </c>
      <c r="C2781" s="2">
        <v>44635.554849537039</v>
      </c>
      <c r="D2781" s="1" t="s">
        <v>12</v>
      </c>
      <c r="E2781" s="1" t="s">
        <v>15</v>
      </c>
      <c r="F2781" s="1" t="s">
        <v>17</v>
      </c>
      <c r="G2781" s="1" t="s">
        <v>143</v>
      </c>
      <c r="M2781" s="6">
        <f t="shared" si="86"/>
        <v>44636</v>
      </c>
      <c r="N2781" s="7">
        <f t="shared" si="87"/>
        <v>44635.554849537039</v>
      </c>
      <c r="O2781" s="7"/>
      <c r="P2781" s="7"/>
    </row>
    <row r="2782" spans="1:16" x14ac:dyDescent="0.3">
      <c r="A2782" s="1" t="s">
        <v>7</v>
      </c>
      <c r="B2782" s="1">
        <v>93</v>
      </c>
      <c r="C2782" s="2">
        <v>44635.555543981478</v>
      </c>
      <c r="D2782" s="1" t="s">
        <v>12</v>
      </c>
      <c r="E2782" s="1" t="s">
        <v>15</v>
      </c>
      <c r="F2782" s="1" t="s">
        <v>17</v>
      </c>
      <c r="G2782" s="1" t="s">
        <v>143</v>
      </c>
      <c r="M2782" s="6">
        <f t="shared" si="86"/>
        <v>44636</v>
      </c>
      <c r="N2782" s="7">
        <f t="shared" si="87"/>
        <v>44635.555543981478</v>
      </c>
      <c r="O2782" s="7"/>
      <c r="P2782" s="7"/>
    </row>
    <row r="2783" spans="1:16" x14ac:dyDescent="0.3">
      <c r="A2783" s="1" t="s">
        <v>7</v>
      </c>
      <c r="B2783" s="1">
        <v>96</v>
      </c>
      <c r="C2783" s="2">
        <v>44635.556932870371</v>
      </c>
      <c r="D2783" s="1" t="s">
        <v>12</v>
      </c>
      <c r="E2783" s="1" t="s">
        <v>15</v>
      </c>
      <c r="F2783" s="1" t="s">
        <v>17</v>
      </c>
      <c r="G2783" s="1" t="s">
        <v>143</v>
      </c>
      <c r="M2783" s="6">
        <f t="shared" si="86"/>
        <v>44636</v>
      </c>
      <c r="N2783" s="7">
        <f t="shared" si="87"/>
        <v>44635.556932870371</v>
      </c>
      <c r="O2783" s="7"/>
      <c r="P2783" s="7"/>
    </row>
    <row r="2784" spans="1:16" x14ac:dyDescent="0.3">
      <c r="A2784" s="1" t="s">
        <v>7</v>
      </c>
      <c r="B2784" s="1">
        <v>99</v>
      </c>
      <c r="C2784" s="2">
        <v>44635.557627314818</v>
      </c>
      <c r="D2784" s="1" t="s">
        <v>12</v>
      </c>
      <c r="E2784" s="1" t="s">
        <v>15</v>
      </c>
      <c r="F2784" s="1" t="s">
        <v>17</v>
      </c>
      <c r="G2784" s="1" t="s">
        <v>143</v>
      </c>
      <c r="M2784" s="6">
        <f t="shared" si="86"/>
        <v>44636</v>
      </c>
      <c r="N2784" s="7">
        <f t="shared" si="87"/>
        <v>44635.557627314818</v>
      </c>
      <c r="O2784" s="7"/>
      <c r="P2784" s="7"/>
    </row>
    <row r="2785" spans="1:16" x14ac:dyDescent="0.3">
      <c r="A2785" s="1" t="s">
        <v>7</v>
      </c>
      <c r="B2785" s="1">
        <v>99</v>
      </c>
      <c r="C2785" s="2">
        <v>44635.558321759258</v>
      </c>
      <c r="D2785" s="1" t="s">
        <v>12</v>
      </c>
      <c r="E2785" s="1" t="s">
        <v>15</v>
      </c>
      <c r="F2785" s="1" t="s">
        <v>17</v>
      </c>
      <c r="G2785" s="1" t="s">
        <v>143</v>
      </c>
      <c r="M2785" s="6">
        <f t="shared" si="86"/>
        <v>44636</v>
      </c>
      <c r="N2785" s="7">
        <f t="shared" si="87"/>
        <v>44635.558321759258</v>
      </c>
      <c r="O2785" s="7"/>
      <c r="P2785" s="7"/>
    </row>
    <row r="2786" spans="1:16" x14ac:dyDescent="0.3">
      <c r="A2786" s="1" t="s">
        <v>7</v>
      </c>
      <c r="B2786" s="1">
        <v>100</v>
      </c>
      <c r="C2786" s="2">
        <v>44635.559016203704</v>
      </c>
      <c r="D2786" s="1" t="s">
        <v>12</v>
      </c>
      <c r="E2786" s="1" t="s">
        <v>15</v>
      </c>
      <c r="F2786" s="1" t="s">
        <v>17</v>
      </c>
      <c r="G2786" s="1" t="s">
        <v>143</v>
      </c>
      <c r="M2786" s="6">
        <f t="shared" si="86"/>
        <v>44636</v>
      </c>
      <c r="N2786" s="7">
        <f t="shared" si="87"/>
        <v>44635.559016203704</v>
      </c>
      <c r="O2786" s="7"/>
      <c r="P2786" s="7"/>
    </row>
    <row r="2787" spans="1:16" x14ac:dyDescent="0.3">
      <c r="A2787" s="1" t="s">
        <v>7</v>
      </c>
      <c r="B2787" s="1">
        <v>99</v>
      </c>
      <c r="C2787" s="2">
        <v>44635.559710648151</v>
      </c>
      <c r="D2787" s="1" t="s">
        <v>12</v>
      </c>
      <c r="E2787" s="1" t="s">
        <v>15</v>
      </c>
      <c r="F2787" s="1" t="s">
        <v>17</v>
      </c>
      <c r="G2787" s="1" t="s">
        <v>143</v>
      </c>
      <c r="M2787" s="6">
        <f t="shared" si="86"/>
        <v>44636</v>
      </c>
      <c r="N2787" s="7">
        <f t="shared" si="87"/>
        <v>44635.559710648151</v>
      </c>
      <c r="O2787" s="7"/>
      <c r="P2787" s="7"/>
    </row>
    <row r="2788" spans="1:16" x14ac:dyDescent="0.3">
      <c r="A2788" s="1" t="s">
        <v>7</v>
      </c>
      <c r="B2788" s="1">
        <v>97</v>
      </c>
      <c r="C2788" s="2">
        <v>44635.56040509259</v>
      </c>
      <c r="D2788" s="1" t="s">
        <v>12</v>
      </c>
      <c r="E2788" s="1" t="s">
        <v>15</v>
      </c>
      <c r="F2788" s="1" t="s">
        <v>17</v>
      </c>
      <c r="G2788" s="1" t="s">
        <v>143</v>
      </c>
      <c r="M2788" s="6">
        <f t="shared" si="86"/>
        <v>44636</v>
      </c>
      <c r="N2788" s="7">
        <f t="shared" si="87"/>
        <v>44635.56040509259</v>
      </c>
      <c r="O2788" s="7"/>
      <c r="P2788" s="7"/>
    </row>
    <row r="2789" spans="1:16" x14ac:dyDescent="0.3">
      <c r="A2789" s="1" t="s">
        <v>7</v>
      </c>
      <c r="B2789" s="1">
        <v>99</v>
      </c>
      <c r="C2789" s="2">
        <v>44635.561099537037</v>
      </c>
      <c r="D2789" s="1" t="s">
        <v>12</v>
      </c>
      <c r="E2789" s="1" t="s">
        <v>15</v>
      </c>
      <c r="F2789" s="1" t="s">
        <v>17</v>
      </c>
      <c r="G2789" s="1" t="s">
        <v>143</v>
      </c>
      <c r="M2789" s="6">
        <f t="shared" si="86"/>
        <v>44636</v>
      </c>
      <c r="N2789" s="7">
        <f t="shared" si="87"/>
        <v>44635.561099537037</v>
      </c>
      <c r="O2789" s="7"/>
      <c r="P2789" s="7"/>
    </row>
    <row r="2790" spans="1:16" x14ac:dyDescent="0.3">
      <c r="A2790" s="1" t="s">
        <v>7</v>
      </c>
      <c r="B2790" s="1">
        <v>98</v>
      </c>
      <c r="C2790" s="2">
        <v>44635.561793981484</v>
      </c>
      <c r="D2790" s="1" t="s">
        <v>12</v>
      </c>
      <c r="E2790" s="1" t="s">
        <v>15</v>
      </c>
      <c r="F2790" s="1" t="s">
        <v>17</v>
      </c>
      <c r="G2790" s="1" t="s">
        <v>143</v>
      </c>
      <c r="M2790" s="6">
        <f t="shared" si="86"/>
        <v>44636</v>
      </c>
      <c r="N2790" s="7">
        <f t="shared" si="87"/>
        <v>44635.561793981484</v>
      </c>
      <c r="O2790" s="7"/>
      <c r="P2790" s="7"/>
    </row>
    <row r="2791" spans="1:16" x14ac:dyDescent="0.3">
      <c r="A2791" s="1" t="s">
        <v>7</v>
      </c>
      <c r="B2791" s="1">
        <v>95</v>
      </c>
      <c r="C2791" s="2">
        <v>44635.562488425923</v>
      </c>
      <c r="D2791" s="1" t="s">
        <v>12</v>
      </c>
      <c r="E2791" s="1" t="s">
        <v>15</v>
      </c>
      <c r="F2791" s="1" t="s">
        <v>17</v>
      </c>
      <c r="G2791" s="1" t="s">
        <v>143</v>
      </c>
      <c r="M2791" s="6">
        <f t="shared" si="86"/>
        <v>44636</v>
      </c>
      <c r="N2791" s="7">
        <f t="shared" si="87"/>
        <v>44635.562488425923</v>
      </c>
      <c r="O2791" s="7"/>
      <c r="P2791" s="7"/>
    </row>
    <row r="2792" spans="1:16" x14ac:dyDescent="0.3">
      <c r="A2792" s="1" t="s">
        <v>7</v>
      </c>
      <c r="B2792" s="1">
        <v>96</v>
      </c>
      <c r="C2792" s="2">
        <v>44635.56318287037</v>
      </c>
      <c r="D2792" s="1" t="s">
        <v>12</v>
      </c>
      <c r="E2792" s="1" t="s">
        <v>15</v>
      </c>
      <c r="F2792" s="1" t="s">
        <v>17</v>
      </c>
      <c r="G2792" s="1" t="s">
        <v>143</v>
      </c>
      <c r="M2792" s="6">
        <f t="shared" si="86"/>
        <v>44636</v>
      </c>
      <c r="N2792" s="7">
        <f t="shared" si="87"/>
        <v>44635.56318287037</v>
      </c>
      <c r="O2792" s="7"/>
      <c r="P2792" s="7"/>
    </row>
    <row r="2793" spans="1:16" x14ac:dyDescent="0.3">
      <c r="A2793" s="1" t="s">
        <v>7</v>
      </c>
      <c r="B2793" s="1">
        <v>97</v>
      </c>
      <c r="C2793" s="2">
        <v>44635.563877314817</v>
      </c>
      <c r="D2793" s="1" t="s">
        <v>12</v>
      </c>
      <c r="E2793" s="1" t="s">
        <v>15</v>
      </c>
      <c r="F2793" s="1" t="s">
        <v>17</v>
      </c>
      <c r="G2793" s="1" t="s">
        <v>143</v>
      </c>
      <c r="M2793" s="6">
        <f t="shared" si="86"/>
        <v>44636</v>
      </c>
      <c r="N2793" s="7">
        <f t="shared" si="87"/>
        <v>44635.563877314817</v>
      </c>
      <c r="O2793" s="7"/>
      <c r="P2793" s="7"/>
    </row>
    <row r="2794" spans="1:16" x14ac:dyDescent="0.3">
      <c r="A2794" s="1" t="s">
        <v>7</v>
      </c>
      <c r="B2794" s="1">
        <v>97</v>
      </c>
      <c r="C2794" s="2">
        <v>44635.564571759256</v>
      </c>
      <c r="D2794" s="1" t="s">
        <v>12</v>
      </c>
      <c r="E2794" s="1" t="s">
        <v>15</v>
      </c>
      <c r="F2794" s="1" t="s">
        <v>17</v>
      </c>
      <c r="G2794" s="1" t="s">
        <v>143</v>
      </c>
      <c r="M2794" s="6">
        <f t="shared" si="86"/>
        <v>44636</v>
      </c>
      <c r="N2794" s="7">
        <f t="shared" si="87"/>
        <v>44635.564571759256</v>
      </c>
      <c r="O2794" s="7"/>
      <c r="P2794" s="7"/>
    </row>
    <row r="2795" spans="1:16" x14ac:dyDescent="0.3">
      <c r="A2795" s="1" t="s">
        <v>7</v>
      </c>
      <c r="B2795" s="1">
        <v>94</v>
      </c>
      <c r="C2795" s="2">
        <v>44635.565266203703</v>
      </c>
      <c r="D2795" s="1" t="s">
        <v>12</v>
      </c>
      <c r="E2795" s="1" t="s">
        <v>15</v>
      </c>
      <c r="F2795" s="1" t="s">
        <v>17</v>
      </c>
      <c r="G2795" s="1" t="s">
        <v>143</v>
      </c>
      <c r="M2795" s="6">
        <f t="shared" si="86"/>
        <v>44636</v>
      </c>
      <c r="N2795" s="7">
        <f t="shared" si="87"/>
        <v>44635.565266203703</v>
      </c>
      <c r="O2795" s="7"/>
      <c r="P2795" s="7"/>
    </row>
    <row r="2796" spans="1:16" x14ac:dyDescent="0.3">
      <c r="A2796" s="1" t="s">
        <v>7</v>
      </c>
      <c r="B2796" s="1">
        <v>94</v>
      </c>
      <c r="C2796" s="2">
        <v>44635.565960648149</v>
      </c>
      <c r="D2796" s="1" t="s">
        <v>12</v>
      </c>
      <c r="E2796" s="1" t="s">
        <v>15</v>
      </c>
      <c r="F2796" s="1" t="s">
        <v>17</v>
      </c>
      <c r="G2796" s="1" t="s">
        <v>143</v>
      </c>
      <c r="M2796" s="6">
        <f t="shared" si="86"/>
        <v>44636</v>
      </c>
      <c r="N2796" s="7">
        <f t="shared" si="87"/>
        <v>44635.565960648149</v>
      </c>
      <c r="O2796" s="7"/>
      <c r="P2796" s="7"/>
    </row>
    <row r="2797" spans="1:16" x14ac:dyDescent="0.3">
      <c r="A2797" s="1" t="s">
        <v>7</v>
      </c>
      <c r="B2797" s="1">
        <v>96</v>
      </c>
      <c r="C2797" s="2">
        <v>44635.566655092596</v>
      </c>
      <c r="D2797" s="1" t="s">
        <v>12</v>
      </c>
      <c r="E2797" s="1" t="s">
        <v>15</v>
      </c>
      <c r="F2797" s="1" t="s">
        <v>17</v>
      </c>
      <c r="G2797" s="1" t="s">
        <v>143</v>
      </c>
      <c r="M2797" s="6">
        <f t="shared" si="86"/>
        <v>44636</v>
      </c>
      <c r="N2797" s="7">
        <f t="shared" si="87"/>
        <v>44635.566655092596</v>
      </c>
      <c r="O2797" s="7"/>
      <c r="P2797" s="7"/>
    </row>
    <row r="2798" spans="1:16" x14ac:dyDescent="0.3">
      <c r="A2798" s="1" t="s">
        <v>7</v>
      </c>
      <c r="B2798" s="1">
        <v>102</v>
      </c>
      <c r="C2798" s="2">
        <v>44635.567349537036</v>
      </c>
      <c r="D2798" s="1" t="s">
        <v>10</v>
      </c>
      <c r="E2798" s="1" t="s">
        <v>15</v>
      </c>
      <c r="F2798" s="1" t="s">
        <v>119</v>
      </c>
      <c r="G2798" s="1" t="s">
        <v>143</v>
      </c>
      <c r="M2798" s="6">
        <f t="shared" si="86"/>
        <v>44636</v>
      </c>
      <c r="N2798" s="7">
        <f t="shared" si="87"/>
        <v>44635.567349537036</v>
      </c>
      <c r="O2798" s="7"/>
      <c r="P2798" s="7"/>
    </row>
    <row r="2799" spans="1:16" x14ac:dyDescent="0.3">
      <c r="A2799" s="1" t="s">
        <v>7</v>
      </c>
      <c r="B2799" s="1">
        <v>101</v>
      </c>
      <c r="C2799" s="2">
        <v>44635.568043981482</v>
      </c>
      <c r="D2799" s="1" t="s">
        <v>10</v>
      </c>
      <c r="E2799" s="1" t="s">
        <v>15</v>
      </c>
      <c r="F2799" s="1" t="s">
        <v>119</v>
      </c>
      <c r="G2799" s="1" t="s">
        <v>143</v>
      </c>
      <c r="M2799" s="6">
        <f t="shared" si="86"/>
        <v>44636</v>
      </c>
      <c r="N2799" s="7">
        <f t="shared" si="87"/>
        <v>44635.568043981482</v>
      </c>
      <c r="O2799" s="7"/>
      <c r="P2799" s="7"/>
    </row>
    <row r="2800" spans="1:16" x14ac:dyDescent="0.3">
      <c r="A2800" s="1" t="s">
        <v>7</v>
      </c>
      <c r="B2800" s="1">
        <v>98</v>
      </c>
      <c r="C2800" s="2">
        <v>44635.568738425929</v>
      </c>
      <c r="D2800" s="1" t="s">
        <v>10</v>
      </c>
      <c r="E2800" s="1" t="s">
        <v>15</v>
      </c>
      <c r="F2800" s="1" t="s">
        <v>119</v>
      </c>
      <c r="G2800" s="1" t="s">
        <v>143</v>
      </c>
      <c r="M2800" s="6">
        <f t="shared" si="86"/>
        <v>44636</v>
      </c>
      <c r="N2800" s="7">
        <f t="shared" si="87"/>
        <v>44635.568738425929</v>
      </c>
      <c r="O2800" s="7"/>
      <c r="P2800" s="7"/>
    </row>
    <row r="2801" spans="1:16" x14ac:dyDescent="0.3">
      <c r="A2801" s="1" t="s">
        <v>7</v>
      </c>
      <c r="B2801" s="1">
        <v>99</v>
      </c>
      <c r="C2801" s="2">
        <v>44635.569432870368</v>
      </c>
      <c r="D2801" s="1" t="s">
        <v>10</v>
      </c>
      <c r="E2801" s="1" t="s">
        <v>15</v>
      </c>
      <c r="F2801" s="1" t="s">
        <v>119</v>
      </c>
      <c r="G2801" s="1" t="s">
        <v>143</v>
      </c>
      <c r="M2801" s="6">
        <f t="shared" si="86"/>
        <v>44636</v>
      </c>
      <c r="N2801" s="7">
        <f t="shared" si="87"/>
        <v>44635.569432870368</v>
      </c>
      <c r="O2801" s="7"/>
      <c r="P2801" s="7"/>
    </row>
    <row r="2802" spans="1:16" x14ac:dyDescent="0.3">
      <c r="A2802" s="1" t="s">
        <v>7</v>
      </c>
      <c r="B2802" s="1">
        <v>102</v>
      </c>
      <c r="C2802" s="2">
        <v>44635.570127314815</v>
      </c>
      <c r="D2802" s="1" t="s">
        <v>10</v>
      </c>
      <c r="E2802" s="1" t="s">
        <v>15</v>
      </c>
      <c r="F2802" s="1" t="s">
        <v>119</v>
      </c>
      <c r="G2802" s="1" t="s">
        <v>143</v>
      </c>
      <c r="M2802" s="6">
        <f t="shared" si="86"/>
        <v>44636</v>
      </c>
      <c r="N2802" s="7">
        <f t="shared" si="87"/>
        <v>44635.570127314815</v>
      </c>
      <c r="O2802" s="7"/>
      <c r="P2802" s="7"/>
    </row>
    <row r="2803" spans="1:16" x14ac:dyDescent="0.3">
      <c r="A2803" s="1" t="s">
        <v>7</v>
      </c>
      <c r="B2803" s="1">
        <v>101</v>
      </c>
      <c r="C2803" s="2">
        <v>44635.570821759262</v>
      </c>
      <c r="D2803" s="1" t="s">
        <v>10</v>
      </c>
      <c r="E2803" s="1" t="s">
        <v>15</v>
      </c>
      <c r="F2803" s="1" t="s">
        <v>119</v>
      </c>
      <c r="G2803" s="1" t="s">
        <v>143</v>
      </c>
      <c r="M2803" s="6">
        <f t="shared" si="86"/>
        <v>44636</v>
      </c>
      <c r="N2803" s="7">
        <f t="shared" si="87"/>
        <v>44635.570821759262</v>
      </c>
      <c r="O2803" s="7"/>
      <c r="P2803" s="7"/>
    </row>
    <row r="2804" spans="1:16" x14ac:dyDescent="0.3">
      <c r="A2804" s="1" t="s">
        <v>7</v>
      </c>
      <c r="B2804" s="1">
        <v>101</v>
      </c>
      <c r="C2804" s="2">
        <v>44635.570972222224</v>
      </c>
      <c r="D2804" s="1" t="s">
        <v>10</v>
      </c>
      <c r="E2804" s="1" t="s">
        <v>15</v>
      </c>
      <c r="F2804" s="1" t="s">
        <v>119</v>
      </c>
      <c r="G2804" s="1" t="s">
        <v>143</v>
      </c>
      <c r="M2804" s="6">
        <f t="shared" si="86"/>
        <v>44636</v>
      </c>
      <c r="N2804" s="7">
        <f t="shared" si="87"/>
        <v>44635.570972222224</v>
      </c>
      <c r="O2804" s="7"/>
      <c r="P2804" s="7"/>
    </row>
    <row r="2805" spans="1:16" x14ac:dyDescent="0.3">
      <c r="A2805" s="1" t="s">
        <v>7</v>
      </c>
      <c r="B2805" s="1">
        <v>104</v>
      </c>
      <c r="C2805" s="2">
        <v>44635.571284722224</v>
      </c>
      <c r="D2805" s="1" t="s">
        <v>10</v>
      </c>
      <c r="E2805" s="1" t="s">
        <v>15</v>
      </c>
      <c r="F2805" s="1" t="s">
        <v>119</v>
      </c>
      <c r="G2805" s="1" t="s">
        <v>143</v>
      </c>
      <c r="M2805" s="6">
        <f t="shared" si="86"/>
        <v>44636</v>
      </c>
      <c r="N2805" s="7">
        <f t="shared" si="87"/>
        <v>44635.571284722224</v>
      </c>
      <c r="O2805" s="7"/>
      <c r="P2805" s="7"/>
    </row>
    <row r="2806" spans="1:16" x14ac:dyDescent="0.3">
      <c r="A2806" s="1" t="s">
        <v>7</v>
      </c>
      <c r="B2806" s="1">
        <v>103</v>
      </c>
      <c r="C2806" s="2">
        <v>44635.571516203701</v>
      </c>
      <c r="D2806" s="1" t="s">
        <v>10</v>
      </c>
      <c r="E2806" s="1" t="s">
        <v>15</v>
      </c>
      <c r="F2806" s="1" t="s">
        <v>119</v>
      </c>
      <c r="G2806" s="1" t="s">
        <v>143</v>
      </c>
      <c r="M2806" s="6">
        <f t="shared" si="86"/>
        <v>44636</v>
      </c>
      <c r="N2806" s="7">
        <f t="shared" si="87"/>
        <v>44635.571516203701</v>
      </c>
      <c r="O2806" s="7"/>
      <c r="P2806" s="7"/>
    </row>
    <row r="2807" spans="1:16" x14ac:dyDescent="0.3">
      <c r="A2807" s="1" t="s">
        <v>7</v>
      </c>
      <c r="B2807" s="1">
        <v>99</v>
      </c>
      <c r="C2807" s="2">
        <v>44635.572210648148</v>
      </c>
      <c r="D2807" s="1" t="s">
        <v>10</v>
      </c>
      <c r="E2807" s="1" t="s">
        <v>15</v>
      </c>
      <c r="F2807" s="1" t="s">
        <v>119</v>
      </c>
      <c r="G2807" s="1" t="s">
        <v>143</v>
      </c>
      <c r="M2807" s="6">
        <f t="shared" si="86"/>
        <v>44636</v>
      </c>
      <c r="N2807" s="7">
        <f t="shared" si="87"/>
        <v>44635.572210648148</v>
      </c>
      <c r="O2807" s="7"/>
      <c r="P2807" s="7"/>
    </row>
    <row r="2808" spans="1:16" x14ac:dyDescent="0.3">
      <c r="A2808" s="1" t="s">
        <v>7</v>
      </c>
      <c r="B2808" s="1">
        <v>106</v>
      </c>
      <c r="C2808" s="2">
        <v>44635.572905092595</v>
      </c>
      <c r="D2808" s="1" t="s">
        <v>10</v>
      </c>
      <c r="E2808" s="1" t="s">
        <v>15</v>
      </c>
      <c r="F2808" s="1" t="s">
        <v>119</v>
      </c>
      <c r="G2808" s="1" t="s">
        <v>143</v>
      </c>
      <c r="M2808" s="6">
        <f t="shared" si="86"/>
        <v>44636</v>
      </c>
      <c r="N2808" s="7">
        <f t="shared" si="87"/>
        <v>44635.572905092595</v>
      </c>
      <c r="O2808" s="7"/>
      <c r="P2808" s="7"/>
    </row>
    <row r="2809" spans="1:16" x14ac:dyDescent="0.3">
      <c r="A2809" s="1" t="s">
        <v>7</v>
      </c>
      <c r="B2809" s="1">
        <v>102</v>
      </c>
      <c r="C2809" s="2">
        <v>44635.573599537034</v>
      </c>
      <c r="D2809" s="1" t="s">
        <v>10</v>
      </c>
      <c r="E2809" s="1" t="s">
        <v>15</v>
      </c>
      <c r="F2809" s="1" t="s">
        <v>119</v>
      </c>
      <c r="G2809" s="1" t="s">
        <v>143</v>
      </c>
      <c r="M2809" s="6">
        <f t="shared" si="86"/>
        <v>44636</v>
      </c>
      <c r="N2809" s="7">
        <f t="shared" si="87"/>
        <v>44635.573599537034</v>
      </c>
      <c r="O2809" s="7"/>
      <c r="P2809" s="7"/>
    </row>
    <row r="2810" spans="1:16" x14ac:dyDescent="0.3">
      <c r="A2810" s="1" t="s">
        <v>7</v>
      </c>
      <c r="B2810" s="1">
        <v>101</v>
      </c>
      <c r="C2810" s="2">
        <v>44635.574293981481</v>
      </c>
      <c r="D2810" s="1" t="s">
        <v>10</v>
      </c>
      <c r="E2810" s="1" t="s">
        <v>15</v>
      </c>
      <c r="F2810" s="1" t="s">
        <v>119</v>
      </c>
      <c r="G2810" s="1" t="s">
        <v>143</v>
      </c>
      <c r="M2810" s="6">
        <f t="shared" si="86"/>
        <v>44636</v>
      </c>
      <c r="N2810" s="7">
        <f t="shared" si="87"/>
        <v>44635.574293981481</v>
      </c>
      <c r="O2810" s="7"/>
      <c r="P2810" s="7"/>
    </row>
    <row r="2811" spans="1:16" x14ac:dyDescent="0.3">
      <c r="A2811" s="1" t="s">
        <v>7</v>
      </c>
      <c r="B2811" s="1">
        <v>101</v>
      </c>
      <c r="C2811" s="2">
        <v>44635.574988425928</v>
      </c>
      <c r="D2811" s="1" t="s">
        <v>10</v>
      </c>
      <c r="E2811" s="1" t="s">
        <v>15</v>
      </c>
      <c r="F2811" s="1" t="s">
        <v>119</v>
      </c>
      <c r="G2811" s="1" t="s">
        <v>143</v>
      </c>
      <c r="M2811" s="6">
        <f t="shared" si="86"/>
        <v>44636</v>
      </c>
      <c r="N2811" s="7">
        <f t="shared" si="87"/>
        <v>44635.574988425928</v>
      </c>
      <c r="O2811" s="7"/>
      <c r="P2811" s="7"/>
    </row>
    <row r="2812" spans="1:16" x14ac:dyDescent="0.3">
      <c r="A2812" s="1" t="s">
        <v>7</v>
      </c>
      <c r="B2812" s="1">
        <v>103</v>
      </c>
      <c r="C2812" s="2">
        <v>44635.575682870367</v>
      </c>
      <c r="D2812" s="1" t="s">
        <v>10</v>
      </c>
      <c r="E2812" s="1" t="s">
        <v>15</v>
      </c>
      <c r="F2812" s="1" t="s">
        <v>119</v>
      </c>
      <c r="G2812" s="1" t="s">
        <v>143</v>
      </c>
      <c r="M2812" s="6">
        <f t="shared" si="86"/>
        <v>44636</v>
      </c>
      <c r="N2812" s="7">
        <f t="shared" si="87"/>
        <v>44635.575682870367</v>
      </c>
      <c r="O2812" s="7"/>
      <c r="P2812" s="7"/>
    </row>
    <row r="2813" spans="1:16" x14ac:dyDescent="0.3">
      <c r="A2813" s="1" t="s">
        <v>7</v>
      </c>
      <c r="B2813" s="1">
        <v>106</v>
      </c>
      <c r="C2813" s="2">
        <v>44635.576377314814</v>
      </c>
      <c r="D2813" s="1" t="s">
        <v>10</v>
      </c>
      <c r="E2813" s="1" t="s">
        <v>15</v>
      </c>
      <c r="F2813" s="1" t="s">
        <v>119</v>
      </c>
      <c r="G2813" s="1" t="s">
        <v>143</v>
      </c>
      <c r="M2813" s="6">
        <f t="shared" si="86"/>
        <v>44636</v>
      </c>
      <c r="N2813" s="7">
        <f t="shared" si="87"/>
        <v>44635.576377314814</v>
      </c>
      <c r="O2813" s="7"/>
      <c r="P2813" s="7"/>
    </row>
    <row r="2814" spans="1:16" x14ac:dyDescent="0.3">
      <c r="A2814" s="1" t="s">
        <v>7</v>
      </c>
      <c r="B2814" s="1">
        <v>107</v>
      </c>
      <c r="C2814" s="2">
        <v>44635.576851851853</v>
      </c>
      <c r="D2814" s="1" t="s">
        <v>10</v>
      </c>
      <c r="E2814" s="1" t="s">
        <v>15</v>
      </c>
      <c r="F2814" s="1" t="s">
        <v>119</v>
      </c>
      <c r="G2814" s="1" t="s">
        <v>143</v>
      </c>
      <c r="M2814" s="6">
        <f t="shared" si="86"/>
        <v>44636</v>
      </c>
      <c r="N2814" s="7">
        <f t="shared" si="87"/>
        <v>44635.576851851853</v>
      </c>
      <c r="O2814" s="7"/>
      <c r="P2814" s="7"/>
    </row>
    <row r="2815" spans="1:16" x14ac:dyDescent="0.3">
      <c r="A2815" s="1" t="s">
        <v>7</v>
      </c>
      <c r="B2815" s="1">
        <v>103</v>
      </c>
      <c r="C2815" s="2">
        <v>44635.577766203707</v>
      </c>
      <c r="D2815" s="1" t="s">
        <v>10</v>
      </c>
      <c r="E2815" s="1" t="s">
        <v>15</v>
      </c>
      <c r="F2815" s="1" t="s">
        <v>119</v>
      </c>
      <c r="G2815" s="1" t="s">
        <v>143</v>
      </c>
      <c r="M2815" s="6">
        <f t="shared" si="86"/>
        <v>44636</v>
      </c>
      <c r="N2815" s="7">
        <f t="shared" si="87"/>
        <v>44635.577766203707</v>
      </c>
      <c r="O2815" s="7"/>
      <c r="P2815" s="7"/>
    </row>
    <row r="2816" spans="1:16" x14ac:dyDescent="0.3">
      <c r="A2816" s="1" t="s">
        <v>7</v>
      </c>
      <c r="B2816" s="1">
        <v>100</v>
      </c>
      <c r="C2816" s="2">
        <v>44635.578460648147</v>
      </c>
      <c r="D2816" s="1" t="s">
        <v>10</v>
      </c>
      <c r="E2816" s="1" t="s">
        <v>15</v>
      </c>
      <c r="F2816" s="1" t="s">
        <v>119</v>
      </c>
      <c r="G2816" s="1" t="s">
        <v>143</v>
      </c>
      <c r="M2816" s="6">
        <f t="shared" si="86"/>
        <v>44636</v>
      </c>
      <c r="N2816" s="7">
        <f t="shared" si="87"/>
        <v>44635.578460648147</v>
      </c>
      <c r="O2816" s="7"/>
      <c r="P2816" s="7"/>
    </row>
    <row r="2817" spans="1:16" x14ac:dyDescent="0.3">
      <c r="A2817" s="1" t="s">
        <v>7</v>
      </c>
      <c r="B2817" s="1">
        <v>100</v>
      </c>
      <c r="C2817" s="2">
        <v>44635.579155092593</v>
      </c>
      <c r="D2817" s="1" t="s">
        <v>10</v>
      </c>
      <c r="E2817" s="1" t="s">
        <v>15</v>
      </c>
      <c r="F2817" s="1" t="s">
        <v>119</v>
      </c>
      <c r="G2817" s="1" t="s">
        <v>143</v>
      </c>
      <c r="M2817" s="6">
        <f t="shared" si="86"/>
        <v>44636</v>
      </c>
      <c r="N2817" s="7">
        <f t="shared" si="87"/>
        <v>44635.579155092593</v>
      </c>
      <c r="O2817" s="7"/>
      <c r="P2817" s="7"/>
    </row>
    <row r="2818" spans="1:16" x14ac:dyDescent="0.3">
      <c r="A2818" s="1" t="s">
        <v>7</v>
      </c>
      <c r="B2818" s="1">
        <v>99</v>
      </c>
      <c r="C2818" s="2">
        <v>44635.57984953704</v>
      </c>
      <c r="D2818" s="1" t="s">
        <v>10</v>
      </c>
      <c r="E2818" s="1" t="s">
        <v>15</v>
      </c>
      <c r="F2818" s="1" t="s">
        <v>119</v>
      </c>
      <c r="G2818" s="1" t="s">
        <v>143</v>
      </c>
      <c r="M2818" s="6">
        <f t="shared" si="86"/>
        <v>44636</v>
      </c>
      <c r="N2818" s="7">
        <f t="shared" si="87"/>
        <v>44635.57984953704</v>
      </c>
      <c r="O2818" s="7"/>
      <c r="P2818" s="7"/>
    </row>
    <row r="2819" spans="1:16" x14ac:dyDescent="0.3">
      <c r="A2819" s="1" t="s">
        <v>7</v>
      </c>
      <c r="B2819" s="1">
        <v>107</v>
      </c>
      <c r="C2819" s="2">
        <v>44635.580277777779</v>
      </c>
      <c r="D2819" s="1" t="s">
        <v>10</v>
      </c>
      <c r="E2819" s="1" t="s">
        <v>15</v>
      </c>
      <c r="F2819" s="1" t="s">
        <v>119</v>
      </c>
      <c r="G2819" s="1" t="s">
        <v>143</v>
      </c>
      <c r="M2819" s="6">
        <f t="shared" ref="M2819:M2882" si="88">VALUE(TEXT(C2819,0))</f>
        <v>44636</v>
      </c>
      <c r="N2819" s="7">
        <f t="shared" ref="N2819:N2882" si="89">C2819</f>
        <v>44635.580277777779</v>
      </c>
      <c r="O2819" s="7"/>
      <c r="P2819" s="7"/>
    </row>
    <row r="2820" spans="1:16" x14ac:dyDescent="0.3">
      <c r="A2820" s="1" t="s">
        <v>7</v>
      </c>
      <c r="B2820" s="1">
        <v>107</v>
      </c>
      <c r="C2820" s="2">
        <v>44635.580543981479</v>
      </c>
      <c r="D2820" s="1" t="s">
        <v>10</v>
      </c>
      <c r="E2820" s="1" t="s">
        <v>15</v>
      </c>
      <c r="F2820" s="1" t="s">
        <v>119</v>
      </c>
      <c r="G2820" s="1" t="s">
        <v>143</v>
      </c>
      <c r="M2820" s="6">
        <f t="shared" si="88"/>
        <v>44636</v>
      </c>
      <c r="N2820" s="7">
        <f t="shared" si="89"/>
        <v>44635.580543981479</v>
      </c>
      <c r="O2820" s="7"/>
      <c r="P2820" s="7"/>
    </row>
    <row r="2821" spans="1:16" x14ac:dyDescent="0.3">
      <c r="A2821" s="1" t="s">
        <v>7</v>
      </c>
      <c r="B2821" s="1">
        <v>112</v>
      </c>
      <c r="C2821" s="2">
        <v>44635.581238425926</v>
      </c>
      <c r="D2821" s="1" t="s">
        <v>10</v>
      </c>
      <c r="E2821" s="1" t="s">
        <v>15</v>
      </c>
      <c r="F2821" s="1" t="s">
        <v>119</v>
      </c>
      <c r="G2821" s="1" t="s">
        <v>143</v>
      </c>
      <c r="M2821" s="6">
        <f t="shared" si="88"/>
        <v>44636</v>
      </c>
      <c r="N2821" s="7">
        <f t="shared" si="89"/>
        <v>44635.581238425926</v>
      </c>
      <c r="O2821" s="7"/>
      <c r="P2821" s="7"/>
    </row>
    <row r="2822" spans="1:16" x14ac:dyDescent="0.3">
      <c r="A2822" s="1" t="s">
        <v>7</v>
      </c>
      <c r="B2822" s="1">
        <v>133</v>
      </c>
      <c r="C2822" s="2">
        <v>44635.581932870373</v>
      </c>
      <c r="D2822" s="1" t="s">
        <v>10</v>
      </c>
      <c r="E2822" s="1" t="s">
        <v>15</v>
      </c>
      <c r="F2822" s="1" t="s">
        <v>119</v>
      </c>
      <c r="G2822" s="1" t="s">
        <v>143</v>
      </c>
      <c r="M2822" s="6">
        <f t="shared" si="88"/>
        <v>44636</v>
      </c>
      <c r="N2822" s="7">
        <f t="shared" si="89"/>
        <v>44635.581932870373</v>
      </c>
      <c r="O2822" s="7"/>
      <c r="P2822" s="7"/>
    </row>
    <row r="2823" spans="1:16" x14ac:dyDescent="0.3">
      <c r="A2823" s="1" t="s">
        <v>7</v>
      </c>
      <c r="B2823" s="1">
        <v>135</v>
      </c>
      <c r="C2823" s="2">
        <v>44635.582627314812</v>
      </c>
      <c r="D2823" s="1" t="s">
        <v>10</v>
      </c>
      <c r="E2823" s="1" t="s">
        <v>15</v>
      </c>
      <c r="F2823" s="1" t="s">
        <v>119</v>
      </c>
      <c r="G2823" s="1" t="s">
        <v>143</v>
      </c>
      <c r="M2823" s="6">
        <f t="shared" si="88"/>
        <v>44636</v>
      </c>
      <c r="N2823" s="7">
        <f t="shared" si="89"/>
        <v>44635.582627314812</v>
      </c>
      <c r="O2823" s="7"/>
      <c r="P2823" s="7"/>
    </row>
    <row r="2824" spans="1:16" x14ac:dyDescent="0.3">
      <c r="A2824" s="1" t="s">
        <v>7</v>
      </c>
      <c r="B2824" s="1">
        <v>129</v>
      </c>
      <c r="C2824" s="2">
        <v>44635.583321759259</v>
      </c>
      <c r="D2824" s="1" t="s">
        <v>10</v>
      </c>
      <c r="E2824" s="1" t="s">
        <v>15</v>
      </c>
      <c r="F2824" s="1" t="s">
        <v>119</v>
      </c>
      <c r="G2824" s="1" t="s">
        <v>143</v>
      </c>
      <c r="M2824" s="6">
        <f t="shared" si="88"/>
        <v>44636</v>
      </c>
      <c r="N2824" s="7">
        <f t="shared" si="89"/>
        <v>44635.583321759259</v>
      </c>
      <c r="O2824" s="7"/>
      <c r="P2824" s="7"/>
    </row>
    <row r="2825" spans="1:16" x14ac:dyDescent="0.3">
      <c r="A2825" s="1" t="s">
        <v>7</v>
      </c>
      <c r="B2825" s="1">
        <v>125</v>
      </c>
      <c r="C2825" s="2">
        <v>44635.584016203706</v>
      </c>
      <c r="D2825" s="1" t="s">
        <v>10</v>
      </c>
      <c r="E2825" s="1" t="s">
        <v>15</v>
      </c>
      <c r="F2825" s="1" t="s">
        <v>119</v>
      </c>
      <c r="G2825" s="1" t="s">
        <v>143</v>
      </c>
      <c r="M2825" s="6">
        <f t="shared" si="88"/>
        <v>44636</v>
      </c>
      <c r="N2825" s="7">
        <f t="shared" si="89"/>
        <v>44635.584016203706</v>
      </c>
      <c r="O2825" s="7"/>
      <c r="P2825" s="7"/>
    </row>
    <row r="2826" spans="1:16" x14ac:dyDescent="0.3">
      <c r="A2826" s="1" t="s">
        <v>7</v>
      </c>
      <c r="B2826" s="1">
        <v>122</v>
      </c>
      <c r="C2826" s="2">
        <v>44635.584710648145</v>
      </c>
      <c r="D2826" s="1" t="s">
        <v>10</v>
      </c>
      <c r="E2826" s="1" t="s">
        <v>15</v>
      </c>
      <c r="F2826" s="1" t="s">
        <v>119</v>
      </c>
      <c r="G2826" s="1" t="s">
        <v>143</v>
      </c>
      <c r="M2826" s="6">
        <f t="shared" si="88"/>
        <v>44636</v>
      </c>
      <c r="N2826" s="7">
        <f t="shared" si="89"/>
        <v>44635.584710648145</v>
      </c>
      <c r="O2826" s="7"/>
      <c r="P2826" s="7"/>
    </row>
    <row r="2827" spans="1:16" x14ac:dyDescent="0.3">
      <c r="A2827" s="1" t="s">
        <v>7</v>
      </c>
      <c r="B2827" s="1">
        <v>119</v>
      </c>
      <c r="C2827" s="2">
        <v>44635.585405092592</v>
      </c>
      <c r="D2827" s="1" t="s">
        <v>10</v>
      </c>
      <c r="E2827" s="1" t="s">
        <v>15</v>
      </c>
      <c r="F2827" s="1" t="s">
        <v>119</v>
      </c>
      <c r="G2827" s="1" t="s">
        <v>143</v>
      </c>
      <c r="M2827" s="6">
        <f t="shared" si="88"/>
        <v>44636</v>
      </c>
      <c r="N2827" s="7">
        <f t="shared" si="89"/>
        <v>44635.585405092592</v>
      </c>
      <c r="O2827" s="7"/>
      <c r="P2827" s="7"/>
    </row>
    <row r="2828" spans="1:16" x14ac:dyDescent="0.3">
      <c r="A2828" s="1" t="s">
        <v>7</v>
      </c>
      <c r="B2828" s="1">
        <v>110</v>
      </c>
      <c r="C2828" s="2">
        <v>44635.586099537039</v>
      </c>
      <c r="D2828" s="1" t="s">
        <v>10</v>
      </c>
      <c r="E2828" s="1" t="s">
        <v>15</v>
      </c>
      <c r="F2828" s="1" t="s">
        <v>119</v>
      </c>
      <c r="G2828" s="1" t="s">
        <v>143</v>
      </c>
      <c r="M2828" s="6">
        <f t="shared" si="88"/>
        <v>44636</v>
      </c>
      <c r="N2828" s="7">
        <f t="shared" si="89"/>
        <v>44635.586099537039</v>
      </c>
      <c r="O2828" s="7"/>
      <c r="P2828" s="7"/>
    </row>
    <row r="2829" spans="1:16" x14ac:dyDescent="0.3">
      <c r="A2829" s="1" t="s">
        <v>7</v>
      </c>
      <c r="B2829" s="1">
        <v>105</v>
      </c>
      <c r="C2829" s="2">
        <v>44635.586793981478</v>
      </c>
      <c r="D2829" s="1" t="s">
        <v>10</v>
      </c>
      <c r="E2829" s="1" t="s">
        <v>15</v>
      </c>
      <c r="F2829" s="1" t="s">
        <v>119</v>
      </c>
      <c r="G2829" s="1" t="s">
        <v>143</v>
      </c>
      <c r="M2829" s="6">
        <f t="shared" si="88"/>
        <v>44636</v>
      </c>
      <c r="N2829" s="7">
        <f t="shared" si="89"/>
        <v>44635.586793981478</v>
      </c>
      <c r="O2829" s="7"/>
      <c r="P2829" s="7"/>
    </row>
    <row r="2830" spans="1:16" x14ac:dyDescent="0.3">
      <c r="A2830" s="1" t="s">
        <v>7</v>
      </c>
      <c r="B2830" s="1">
        <v>89</v>
      </c>
      <c r="C2830" s="2">
        <v>44635.587488425925</v>
      </c>
      <c r="D2830" s="1" t="s">
        <v>10</v>
      </c>
      <c r="E2830" s="1" t="s">
        <v>15</v>
      </c>
      <c r="F2830" s="1" t="s">
        <v>119</v>
      </c>
      <c r="G2830" s="1" t="s">
        <v>143</v>
      </c>
      <c r="M2830" s="6">
        <f t="shared" si="88"/>
        <v>44636</v>
      </c>
      <c r="N2830" s="7">
        <f t="shared" si="89"/>
        <v>44635.587488425925</v>
      </c>
      <c r="O2830" s="7"/>
      <c r="P2830" s="7"/>
    </row>
    <row r="2831" spans="1:16" x14ac:dyDescent="0.3">
      <c r="A2831" s="1" t="s">
        <v>7</v>
      </c>
      <c r="B2831" s="1">
        <v>89</v>
      </c>
      <c r="C2831" s="2">
        <v>44635.588182870371</v>
      </c>
      <c r="D2831" s="1" t="s">
        <v>10</v>
      </c>
      <c r="E2831" s="1" t="s">
        <v>15</v>
      </c>
      <c r="F2831" s="1" t="s">
        <v>119</v>
      </c>
      <c r="G2831" s="1" t="s">
        <v>143</v>
      </c>
      <c r="M2831" s="6">
        <f t="shared" si="88"/>
        <v>44636</v>
      </c>
      <c r="N2831" s="7">
        <f t="shared" si="89"/>
        <v>44635.588182870371</v>
      </c>
      <c r="O2831" s="7"/>
      <c r="P2831" s="7"/>
    </row>
    <row r="2832" spans="1:16" x14ac:dyDescent="0.3">
      <c r="A2832" s="1" t="s">
        <v>7</v>
      </c>
      <c r="B2832" s="1">
        <v>80</v>
      </c>
      <c r="C2832" s="2">
        <v>44635.589571759258</v>
      </c>
      <c r="D2832" s="1" t="s">
        <v>10</v>
      </c>
      <c r="E2832" s="1" t="s">
        <v>15</v>
      </c>
      <c r="F2832" s="1" t="s">
        <v>119</v>
      </c>
      <c r="G2832" s="1" t="s">
        <v>143</v>
      </c>
      <c r="M2832" s="6">
        <f t="shared" si="88"/>
        <v>44636</v>
      </c>
      <c r="N2832" s="7">
        <f t="shared" si="89"/>
        <v>44635.589571759258</v>
      </c>
      <c r="O2832" s="7"/>
      <c r="P2832" s="7"/>
    </row>
    <row r="2833" spans="1:16" x14ac:dyDescent="0.3">
      <c r="A2833" s="1" t="s">
        <v>7</v>
      </c>
      <c r="B2833" s="1">
        <v>64</v>
      </c>
      <c r="C2833" s="2">
        <v>44635.590266203704</v>
      </c>
      <c r="D2833" s="1" t="s">
        <v>10</v>
      </c>
      <c r="E2833" s="1" t="s">
        <v>15</v>
      </c>
      <c r="F2833" s="1" t="s">
        <v>119</v>
      </c>
      <c r="G2833" s="1" t="s">
        <v>143</v>
      </c>
      <c r="M2833" s="6">
        <f t="shared" si="88"/>
        <v>44636</v>
      </c>
      <c r="N2833" s="7">
        <f t="shared" si="89"/>
        <v>44635.590266203704</v>
      </c>
      <c r="O2833" s="7"/>
      <c r="P2833" s="7"/>
    </row>
    <row r="2834" spans="1:16" x14ac:dyDescent="0.3">
      <c r="A2834" s="1" t="s">
        <v>7</v>
      </c>
      <c r="B2834" s="1">
        <v>58</v>
      </c>
      <c r="C2834" s="2">
        <v>44635.590960648151</v>
      </c>
      <c r="D2834" s="1" t="s">
        <v>10</v>
      </c>
      <c r="E2834" s="1" t="s">
        <v>15</v>
      </c>
      <c r="F2834" s="1" t="s">
        <v>119</v>
      </c>
      <c r="G2834" s="1" t="s">
        <v>143</v>
      </c>
      <c r="M2834" s="6">
        <f t="shared" si="88"/>
        <v>44636</v>
      </c>
      <c r="N2834" s="7">
        <f t="shared" si="89"/>
        <v>44635.590960648151</v>
      </c>
      <c r="O2834" s="7"/>
      <c r="P2834" s="7"/>
    </row>
    <row r="2835" spans="1:16" x14ac:dyDescent="0.3">
      <c r="A2835" s="1" t="s">
        <v>7</v>
      </c>
      <c r="B2835" s="1">
        <v>63</v>
      </c>
      <c r="C2835" s="2">
        <v>44635.59165509259</v>
      </c>
      <c r="D2835" s="1" t="s">
        <v>10</v>
      </c>
      <c r="E2835" s="1" t="s">
        <v>15</v>
      </c>
      <c r="F2835" s="1" t="s">
        <v>119</v>
      </c>
      <c r="G2835" s="1" t="s">
        <v>143</v>
      </c>
      <c r="M2835" s="6">
        <f t="shared" si="88"/>
        <v>44636</v>
      </c>
      <c r="N2835" s="7">
        <f t="shared" si="89"/>
        <v>44635.59165509259</v>
      </c>
      <c r="O2835" s="7"/>
      <c r="P2835" s="7"/>
    </row>
    <row r="2836" spans="1:16" x14ac:dyDescent="0.3">
      <c r="A2836" s="1" t="s">
        <v>7</v>
      </c>
      <c r="B2836" s="1">
        <v>73</v>
      </c>
      <c r="C2836" s="2">
        <v>44635.592349537037</v>
      </c>
      <c r="D2836" s="1" t="s">
        <v>10</v>
      </c>
      <c r="E2836" s="1" t="s">
        <v>15</v>
      </c>
      <c r="F2836" s="1" t="s">
        <v>119</v>
      </c>
      <c r="G2836" s="1" t="s">
        <v>143</v>
      </c>
      <c r="M2836" s="6">
        <f t="shared" si="88"/>
        <v>44636</v>
      </c>
      <c r="N2836" s="7">
        <f t="shared" si="89"/>
        <v>44635.592349537037</v>
      </c>
      <c r="O2836" s="7"/>
      <c r="P2836" s="7"/>
    </row>
    <row r="2837" spans="1:16" x14ac:dyDescent="0.3">
      <c r="A2837" s="1" t="s">
        <v>7</v>
      </c>
      <c r="B2837" s="1">
        <v>68</v>
      </c>
      <c r="C2837" s="2">
        <v>44635.593043981484</v>
      </c>
      <c r="D2837" s="1" t="s">
        <v>10</v>
      </c>
      <c r="E2837" s="1" t="s">
        <v>15</v>
      </c>
      <c r="F2837" s="1" t="s">
        <v>119</v>
      </c>
      <c r="G2837" s="1" t="s">
        <v>143</v>
      </c>
      <c r="M2837" s="6">
        <f t="shared" si="88"/>
        <v>44636</v>
      </c>
      <c r="N2837" s="7">
        <f t="shared" si="89"/>
        <v>44635.593043981484</v>
      </c>
      <c r="O2837" s="7"/>
      <c r="P2837" s="7"/>
    </row>
    <row r="2838" spans="1:16" x14ac:dyDescent="0.3">
      <c r="A2838" s="1" t="s">
        <v>7</v>
      </c>
      <c r="B2838" s="1">
        <v>59</v>
      </c>
      <c r="C2838" s="2">
        <v>44635.593738425923</v>
      </c>
      <c r="D2838" s="1" t="s">
        <v>10</v>
      </c>
      <c r="E2838" s="1" t="s">
        <v>15</v>
      </c>
      <c r="F2838" s="1" t="s">
        <v>119</v>
      </c>
      <c r="G2838" s="1" t="s">
        <v>143</v>
      </c>
      <c r="M2838" s="6">
        <f t="shared" si="88"/>
        <v>44636</v>
      </c>
      <c r="N2838" s="7">
        <f t="shared" si="89"/>
        <v>44635.593738425923</v>
      </c>
      <c r="O2838" s="7"/>
      <c r="P2838" s="7"/>
    </row>
    <row r="2839" spans="1:16" x14ac:dyDescent="0.3">
      <c r="A2839" s="1" t="s">
        <v>7</v>
      </c>
      <c r="B2839" s="1">
        <v>64</v>
      </c>
      <c r="C2839" s="2">
        <v>44635.594247685185</v>
      </c>
      <c r="D2839" s="1" t="s">
        <v>10</v>
      </c>
      <c r="E2839" s="1" t="s">
        <v>15</v>
      </c>
      <c r="F2839" s="1" t="s">
        <v>119</v>
      </c>
      <c r="G2839" s="1" t="s">
        <v>143</v>
      </c>
      <c r="M2839" s="6">
        <f t="shared" si="88"/>
        <v>44636</v>
      </c>
      <c r="N2839" s="7">
        <f t="shared" si="89"/>
        <v>44635.594247685185</v>
      </c>
      <c r="O2839" s="7"/>
      <c r="P2839" s="7"/>
    </row>
    <row r="2840" spans="1:16" x14ac:dyDescent="0.3">
      <c r="A2840" s="1" t="s">
        <v>7</v>
      </c>
      <c r="B2840" s="1">
        <v>67</v>
      </c>
      <c r="C2840" s="2">
        <v>44635.59443287037</v>
      </c>
      <c r="D2840" s="1" t="s">
        <v>10</v>
      </c>
      <c r="E2840" s="1" t="s">
        <v>15</v>
      </c>
      <c r="F2840" s="1" t="s">
        <v>119</v>
      </c>
      <c r="G2840" s="1" t="s">
        <v>143</v>
      </c>
      <c r="M2840" s="6">
        <f t="shared" si="88"/>
        <v>44636</v>
      </c>
      <c r="N2840" s="7">
        <f t="shared" si="89"/>
        <v>44635.59443287037</v>
      </c>
      <c r="O2840" s="7"/>
      <c r="P2840" s="7"/>
    </row>
    <row r="2841" spans="1:16" x14ac:dyDescent="0.3">
      <c r="A2841" s="1" t="s">
        <v>7</v>
      </c>
      <c r="B2841" s="1">
        <v>56</v>
      </c>
      <c r="C2841" s="2">
        <v>44635.595127314817</v>
      </c>
      <c r="D2841" s="1" t="s">
        <v>10</v>
      </c>
      <c r="E2841" s="1" t="s">
        <v>15</v>
      </c>
      <c r="F2841" s="1" t="s">
        <v>119</v>
      </c>
      <c r="G2841" s="1" t="s">
        <v>143</v>
      </c>
      <c r="M2841" s="6">
        <f t="shared" si="88"/>
        <v>44636</v>
      </c>
      <c r="N2841" s="7">
        <f t="shared" si="89"/>
        <v>44635.595127314817</v>
      </c>
      <c r="O2841" s="7"/>
      <c r="P2841" s="7"/>
    </row>
    <row r="2842" spans="1:16" x14ac:dyDescent="0.3">
      <c r="A2842" s="1" t="s">
        <v>7</v>
      </c>
      <c r="B2842" s="1">
        <v>77</v>
      </c>
      <c r="C2842" s="2">
        <v>44635.595555555556</v>
      </c>
      <c r="D2842" s="1" t="s">
        <v>10</v>
      </c>
      <c r="E2842" s="1" t="s">
        <v>15</v>
      </c>
      <c r="F2842" s="1" t="s">
        <v>119</v>
      </c>
      <c r="G2842" s="1" t="s">
        <v>143</v>
      </c>
      <c r="M2842" s="6">
        <f t="shared" si="88"/>
        <v>44636</v>
      </c>
      <c r="N2842" s="7">
        <f t="shared" si="89"/>
        <v>44635.595555555556</v>
      </c>
      <c r="O2842" s="7"/>
      <c r="P2842" s="7"/>
    </row>
    <row r="2843" spans="1:16" x14ac:dyDescent="0.3">
      <c r="A2843" s="1" t="s">
        <v>7</v>
      </c>
      <c r="B2843" s="1">
        <v>75</v>
      </c>
      <c r="C2843" s="2">
        <v>44635.595821759256</v>
      </c>
      <c r="D2843" s="1" t="s">
        <v>10</v>
      </c>
      <c r="E2843" s="1" t="s">
        <v>15</v>
      </c>
      <c r="F2843" s="1" t="s">
        <v>119</v>
      </c>
      <c r="G2843" s="1" t="s">
        <v>143</v>
      </c>
      <c r="M2843" s="6">
        <f t="shared" si="88"/>
        <v>44636</v>
      </c>
      <c r="N2843" s="7">
        <f t="shared" si="89"/>
        <v>44635.595821759256</v>
      </c>
      <c r="O2843" s="7"/>
      <c r="P2843" s="7"/>
    </row>
    <row r="2844" spans="1:16" x14ac:dyDescent="0.3">
      <c r="A2844" s="1" t="s">
        <v>7</v>
      </c>
      <c r="B2844" s="1">
        <v>80</v>
      </c>
      <c r="C2844" s="2">
        <v>44635.596516203703</v>
      </c>
      <c r="D2844" s="1" t="s">
        <v>10</v>
      </c>
      <c r="E2844" s="1" t="s">
        <v>15</v>
      </c>
      <c r="F2844" s="1" t="s">
        <v>119</v>
      </c>
      <c r="G2844" s="1" t="s">
        <v>143</v>
      </c>
      <c r="M2844" s="6">
        <f t="shared" si="88"/>
        <v>44636</v>
      </c>
      <c r="N2844" s="7">
        <f t="shared" si="89"/>
        <v>44635.596516203703</v>
      </c>
      <c r="O2844" s="7"/>
      <c r="P2844" s="7"/>
    </row>
    <row r="2845" spans="1:16" x14ac:dyDescent="0.3">
      <c r="A2845" s="1" t="s">
        <v>7</v>
      </c>
      <c r="B2845" s="1">
        <v>70</v>
      </c>
      <c r="C2845" s="2">
        <v>44635.597210648149</v>
      </c>
      <c r="D2845" s="1" t="s">
        <v>10</v>
      </c>
      <c r="E2845" s="1" t="s">
        <v>15</v>
      </c>
      <c r="F2845" s="1" t="s">
        <v>119</v>
      </c>
      <c r="G2845" s="1" t="s">
        <v>143</v>
      </c>
      <c r="M2845" s="6">
        <f t="shared" si="88"/>
        <v>44636</v>
      </c>
      <c r="N2845" s="7">
        <f t="shared" si="89"/>
        <v>44635.597210648149</v>
      </c>
      <c r="O2845" s="7"/>
      <c r="P2845" s="7"/>
    </row>
    <row r="2846" spans="1:16" x14ac:dyDescent="0.3">
      <c r="A2846" s="1" t="s">
        <v>7</v>
      </c>
      <c r="B2846" s="1">
        <v>62</v>
      </c>
      <c r="C2846" s="2">
        <v>44635.597905092596</v>
      </c>
      <c r="D2846" s="1" t="s">
        <v>10</v>
      </c>
      <c r="E2846" s="1" t="s">
        <v>15</v>
      </c>
      <c r="F2846" s="1" t="s">
        <v>119</v>
      </c>
      <c r="G2846" s="1" t="s">
        <v>143</v>
      </c>
      <c r="M2846" s="6">
        <f t="shared" si="88"/>
        <v>44636</v>
      </c>
      <c r="N2846" s="7">
        <f t="shared" si="89"/>
        <v>44635.597905092596</v>
      </c>
      <c r="O2846" s="7"/>
      <c r="P2846" s="7"/>
    </row>
    <row r="2847" spans="1:16" x14ac:dyDescent="0.3">
      <c r="A2847" s="1" t="s">
        <v>7</v>
      </c>
      <c r="B2847" s="1">
        <v>68</v>
      </c>
      <c r="C2847" s="2">
        <v>44635.598599537036</v>
      </c>
      <c r="D2847" s="1" t="s">
        <v>10</v>
      </c>
      <c r="E2847" s="1" t="s">
        <v>15</v>
      </c>
      <c r="F2847" s="1" t="s">
        <v>119</v>
      </c>
      <c r="G2847" s="1" t="s">
        <v>143</v>
      </c>
      <c r="M2847" s="6">
        <f t="shared" si="88"/>
        <v>44636</v>
      </c>
      <c r="N2847" s="7">
        <f t="shared" si="89"/>
        <v>44635.598599537036</v>
      </c>
      <c r="O2847" s="7"/>
      <c r="P2847" s="7"/>
    </row>
    <row r="2848" spans="1:16" x14ac:dyDescent="0.3">
      <c r="A2848" s="1" t="s">
        <v>7</v>
      </c>
      <c r="B2848" s="1">
        <v>72</v>
      </c>
      <c r="C2848" s="2">
        <v>44635.599293981482</v>
      </c>
      <c r="D2848" s="1" t="s">
        <v>10</v>
      </c>
      <c r="E2848" s="1" t="s">
        <v>15</v>
      </c>
      <c r="F2848" s="1" t="s">
        <v>119</v>
      </c>
      <c r="G2848" s="1" t="s">
        <v>143</v>
      </c>
      <c r="M2848" s="6">
        <f t="shared" si="88"/>
        <v>44636</v>
      </c>
      <c r="N2848" s="7">
        <f t="shared" si="89"/>
        <v>44635.599293981482</v>
      </c>
      <c r="O2848" s="7"/>
      <c r="P2848" s="7"/>
    </row>
    <row r="2849" spans="1:16" x14ac:dyDescent="0.3">
      <c r="A2849" s="1" t="s">
        <v>7</v>
      </c>
      <c r="B2849" s="1">
        <v>79</v>
      </c>
      <c r="C2849" s="2">
        <v>44635.599988425929</v>
      </c>
      <c r="D2849" s="1" t="s">
        <v>10</v>
      </c>
      <c r="E2849" s="1" t="s">
        <v>15</v>
      </c>
      <c r="F2849" s="1" t="s">
        <v>119</v>
      </c>
      <c r="G2849" s="1" t="s">
        <v>143</v>
      </c>
      <c r="M2849" s="6">
        <f t="shared" si="88"/>
        <v>44636</v>
      </c>
      <c r="N2849" s="7">
        <f t="shared" si="89"/>
        <v>44635.599988425929</v>
      </c>
      <c r="O2849" s="7"/>
      <c r="P2849" s="7"/>
    </row>
    <row r="2850" spans="1:16" x14ac:dyDescent="0.3">
      <c r="A2850" s="1" t="s">
        <v>7</v>
      </c>
      <c r="B2850" s="1">
        <v>113</v>
      </c>
      <c r="C2850" s="2">
        <v>44635.601377314815</v>
      </c>
      <c r="D2850" s="1" t="s">
        <v>10</v>
      </c>
      <c r="E2850" s="1" t="s">
        <v>15</v>
      </c>
      <c r="F2850" s="1" t="s">
        <v>119</v>
      </c>
      <c r="G2850" s="1" t="s">
        <v>143</v>
      </c>
      <c r="M2850" s="6">
        <f t="shared" si="88"/>
        <v>44636</v>
      </c>
      <c r="N2850" s="7">
        <f t="shared" si="89"/>
        <v>44635.601377314815</v>
      </c>
      <c r="O2850" s="7"/>
      <c r="P2850" s="7"/>
    </row>
    <row r="2851" spans="1:16" x14ac:dyDescent="0.3">
      <c r="A2851" s="1" t="s">
        <v>7</v>
      </c>
      <c r="B2851" s="1">
        <v>133</v>
      </c>
      <c r="C2851" s="2">
        <v>44635.602071759262</v>
      </c>
      <c r="D2851" s="1" t="s">
        <v>10</v>
      </c>
      <c r="E2851" s="1" t="s">
        <v>15</v>
      </c>
      <c r="F2851" s="1" t="s">
        <v>119</v>
      </c>
      <c r="G2851" s="1" t="s">
        <v>143</v>
      </c>
      <c r="M2851" s="6">
        <f t="shared" si="88"/>
        <v>44636</v>
      </c>
      <c r="N2851" s="7">
        <f t="shared" si="89"/>
        <v>44635.602071759262</v>
      </c>
      <c r="O2851" s="7"/>
      <c r="P2851" s="7"/>
    </row>
    <row r="2852" spans="1:16" x14ac:dyDescent="0.3">
      <c r="A2852" s="1" t="s">
        <v>7</v>
      </c>
      <c r="B2852" s="1">
        <v>126</v>
      </c>
      <c r="C2852" s="2">
        <v>44635.602766203701</v>
      </c>
      <c r="D2852" s="1" t="s">
        <v>10</v>
      </c>
      <c r="E2852" s="1" t="s">
        <v>15</v>
      </c>
      <c r="F2852" s="1" t="s">
        <v>119</v>
      </c>
      <c r="G2852" s="1" t="s">
        <v>143</v>
      </c>
      <c r="M2852" s="6">
        <f t="shared" si="88"/>
        <v>44636</v>
      </c>
      <c r="N2852" s="7">
        <f t="shared" si="89"/>
        <v>44635.602766203701</v>
      </c>
      <c r="O2852" s="7"/>
      <c r="P2852" s="7"/>
    </row>
    <row r="2853" spans="1:16" x14ac:dyDescent="0.3">
      <c r="A2853" s="1" t="s">
        <v>7</v>
      </c>
      <c r="B2853" s="1">
        <v>124</v>
      </c>
      <c r="C2853" s="2">
        <v>44635.603460648148</v>
      </c>
      <c r="D2853" s="1" t="s">
        <v>10</v>
      </c>
      <c r="E2853" s="1" t="s">
        <v>15</v>
      </c>
      <c r="F2853" s="1" t="s">
        <v>119</v>
      </c>
      <c r="G2853" s="1" t="s">
        <v>143</v>
      </c>
      <c r="M2853" s="6">
        <f t="shared" si="88"/>
        <v>44636</v>
      </c>
      <c r="N2853" s="7">
        <f t="shared" si="89"/>
        <v>44635.603460648148</v>
      </c>
      <c r="O2853" s="7"/>
      <c r="P2853" s="7"/>
    </row>
    <row r="2854" spans="1:16" x14ac:dyDescent="0.3">
      <c r="A2854" s="1" t="s">
        <v>7</v>
      </c>
      <c r="B2854" s="1">
        <v>126</v>
      </c>
      <c r="C2854" s="2">
        <v>44635.604155092595</v>
      </c>
      <c r="D2854" s="1" t="s">
        <v>10</v>
      </c>
      <c r="E2854" s="1" t="s">
        <v>15</v>
      </c>
      <c r="F2854" s="1" t="s">
        <v>119</v>
      </c>
      <c r="G2854" s="1" t="s">
        <v>143</v>
      </c>
      <c r="M2854" s="6">
        <f t="shared" si="88"/>
        <v>44636</v>
      </c>
      <c r="N2854" s="7">
        <f t="shared" si="89"/>
        <v>44635.604155092595</v>
      </c>
      <c r="O2854" s="7"/>
      <c r="P2854" s="7"/>
    </row>
    <row r="2855" spans="1:16" x14ac:dyDescent="0.3">
      <c r="A2855" s="1" t="s">
        <v>7</v>
      </c>
      <c r="B2855" s="1">
        <v>128</v>
      </c>
      <c r="C2855" s="2">
        <v>44635.604849537034</v>
      </c>
      <c r="D2855" s="1" t="s">
        <v>10</v>
      </c>
      <c r="E2855" s="1" t="s">
        <v>15</v>
      </c>
      <c r="F2855" s="1" t="s">
        <v>119</v>
      </c>
      <c r="G2855" s="1" t="s">
        <v>143</v>
      </c>
      <c r="M2855" s="6">
        <f t="shared" si="88"/>
        <v>44636</v>
      </c>
      <c r="N2855" s="7">
        <f t="shared" si="89"/>
        <v>44635.604849537034</v>
      </c>
      <c r="O2855" s="7"/>
      <c r="P2855" s="7"/>
    </row>
    <row r="2856" spans="1:16" x14ac:dyDescent="0.3">
      <c r="A2856" s="1" t="s">
        <v>7</v>
      </c>
      <c r="B2856" s="1">
        <v>128</v>
      </c>
      <c r="C2856" s="2">
        <v>44635.605543981481</v>
      </c>
      <c r="D2856" s="1" t="s">
        <v>10</v>
      </c>
      <c r="E2856" s="1" t="s">
        <v>15</v>
      </c>
      <c r="F2856" s="1" t="s">
        <v>119</v>
      </c>
      <c r="G2856" s="1" t="s">
        <v>143</v>
      </c>
      <c r="M2856" s="6">
        <f t="shared" si="88"/>
        <v>44636</v>
      </c>
      <c r="N2856" s="7">
        <f t="shared" si="89"/>
        <v>44635.605543981481</v>
      </c>
      <c r="O2856" s="7"/>
      <c r="P2856" s="7"/>
    </row>
    <row r="2857" spans="1:16" x14ac:dyDescent="0.3">
      <c r="A2857" s="1" t="s">
        <v>7</v>
      </c>
      <c r="B2857" s="1">
        <v>128</v>
      </c>
      <c r="C2857" s="2">
        <v>44635.606238425928</v>
      </c>
      <c r="D2857" s="1" t="s">
        <v>10</v>
      </c>
      <c r="E2857" s="1" t="s">
        <v>15</v>
      </c>
      <c r="F2857" s="1" t="s">
        <v>119</v>
      </c>
      <c r="G2857" s="1" t="s">
        <v>143</v>
      </c>
      <c r="M2857" s="6">
        <f t="shared" si="88"/>
        <v>44636</v>
      </c>
      <c r="N2857" s="7">
        <f t="shared" si="89"/>
        <v>44635.606238425928</v>
      </c>
      <c r="O2857" s="7"/>
      <c r="P2857" s="7"/>
    </row>
    <row r="2858" spans="1:16" x14ac:dyDescent="0.3">
      <c r="A2858" s="1" t="s">
        <v>7</v>
      </c>
      <c r="B2858" s="1">
        <v>135</v>
      </c>
      <c r="C2858" s="2">
        <v>44635.606932870367</v>
      </c>
      <c r="D2858" s="1" t="s">
        <v>10</v>
      </c>
      <c r="E2858" s="1" t="s">
        <v>15</v>
      </c>
      <c r="F2858" s="1" t="s">
        <v>119</v>
      </c>
      <c r="G2858" s="1" t="s">
        <v>143</v>
      </c>
      <c r="M2858" s="6">
        <f t="shared" si="88"/>
        <v>44636</v>
      </c>
      <c r="N2858" s="7">
        <f t="shared" si="89"/>
        <v>44635.606932870367</v>
      </c>
      <c r="O2858" s="7"/>
      <c r="P2858" s="7"/>
    </row>
    <row r="2859" spans="1:16" x14ac:dyDescent="0.3">
      <c r="A2859" s="1" t="s">
        <v>7</v>
      </c>
      <c r="B2859" s="1">
        <v>132</v>
      </c>
      <c r="C2859" s="2">
        <v>44635.607627314814</v>
      </c>
      <c r="D2859" s="1" t="s">
        <v>10</v>
      </c>
      <c r="E2859" s="1" t="s">
        <v>15</v>
      </c>
      <c r="F2859" s="1" t="s">
        <v>119</v>
      </c>
      <c r="G2859" s="1" t="s">
        <v>143</v>
      </c>
      <c r="M2859" s="6">
        <f t="shared" si="88"/>
        <v>44636</v>
      </c>
      <c r="N2859" s="7">
        <f t="shared" si="89"/>
        <v>44635.607627314814</v>
      </c>
      <c r="O2859" s="7"/>
      <c r="P2859" s="7"/>
    </row>
    <row r="2860" spans="1:16" x14ac:dyDescent="0.3">
      <c r="A2860" s="1" t="s">
        <v>7</v>
      </c>
      <c r="B2860" s="1">
        <v>132</v>
      </c>
      <c r="C2860" s="2">
        <v>44635.60832175926</v>
      </c>
      <c r="D2860" s="1" t="s">
        <v>10</v>
      </c>
      <c r="E2860" s="1" t="s">
        <v>15</v>
      </c>
      <c r="F2860" s="1" t="s">
        <v>119</v>
      </c>
      <c r="G2860" s="1" t="s">
        <v>143</v>
      </c>
      <c r="M2860" s="6">
        <f t="shared" si="88"/>
        <v>44636</v>
      </c>
      <c r="N2860" s="7">
        <f t="shared" si="89"/>
        <v>44635.60832175926</v>
      </c>
      <c r="O2860" s="7"/>
      <c r="P2860" s="7"/>
    </row>
    <row r="2861" spans="1:16" x14ac:dyDescent="0.3">
      <c r="A2861" s="1" t="s">
        <v>7</v>
      </c>
      <c r="B2861" s="1">
        <v>126</v>
      </c>
      <c r="C2861" s="2">
        <v>44635.609016203707</v>
      </c>
      <c r="D2861" s="1" t="s">
        <v>10</v>
      </c>
      <c r="E2861" s="1" t="s">
        <v>15</v>
      </c>
      <c r="F2861" s="1" t="s">
        <v>119</v>
      </c>
      <c r="G2861" s="1" t="s">
        <v>143</v>
      </c>
      <c r="M2861" s="6">
        <f t="shared" si="88"/>
        <v>44636</v>
      </c>
      <c r="N2861" s="7">
        <f t="shared" si="89"/>
        <v>44635.609016203707</v>
      </c>
      <c r="O2861" s="7"/>
      <c r="P2861" s="7"/>
    </row>
    <row r="2862" spans="1:16" x14ac:dyDescent="0.3">
      <c r="A2862" s="1" t="s">
        <v>7</v>
      </c>
      <c r="B2862" s="1">
        <v>119</v>
      </c>
      <c r="C2862" s="2">
        <v>44635.609537037039</v>
      </c>
      <c r="D2862" s="1" t="s">
        <v>10</v>
      </c>
      <c r="E2862" s="1" t="s">
        <v>15</v>
      </c>
      <c r="F2862" s="1" t="s">
        <v>119</v>
      </c>
      <c r="G2862" s="1" t="s">
        <v>143</v>
      </c>
      <c r="M2862" s="6">
        <f t="shared" si="88"/>
        <v>44636</v>
      </c>
      <c r="N2862" s="7">
        <f t="shared" si="89"/>
        <v>44635.609537037039</v>
      </c>
      <c r="O2862" s="7"/>
      <c r="P2862" s="7"/>
    </row>
    <row r="2863" spans="1:16" x14ac:dyDescent="0.3">
      <c r="A2863" s="1" t="s">
        <v>7</v>
      </c>
      <c r="B2863" s="1">
        <v>129</v>
      </c>
      <c r="C2863" s="2">
        <v>44635.609710648147</v>
      </c>
      <c r="D2863" s="1" t="s">
        <v>10</v>
      </c>
      <c r="E2863" s="1" t="s">
        <v>15</v>
      </c>
      <c r="F2863" s="1" t="s">
        <v>119</v>
      </c>
      <c r="G2863" s="1" t="s">
        <v>143</v>
      </c>
      <c r="M2863" s="6">
        <f t="shared" si="88"/>
        <v>44636</v>
      </c>
      <c r="N2863" s="7">
        <f t="shared" si="89"/>
        <v>44635.609710648147</v>
      </c>
      <c r="O2863" s="7"/>
      <c r="P2863" s="7"/>
    </row>
    <row r="2864" spans="1:16" x14ac:dyDescent="0.3">
      <c r="A2864" s="1" t="s">
        <v>7</v>
      </c>
      <c r="B2864" s="1">
        <v>127</v>
      </c>
      <c r="C2864" s="2">
        <v>44635.610405092593</v>
      </c>
      <c r="D2864" s="1" t="s">
        <v>10</v>
      </c>
      <c r="E2864" s="1" t="s">
        <v>15</v>
      </c>
      <c r="F2864" s="1" t="s">
        <v>119</v>
      </c>
      <c r="G2864" s="1" t="s">
        <v>143</v>
      </c>
      <c r="M2864" s="6">
        <f t="shared" si="88"/>
        <v>44636</v>
      </c>
      <c r="N2864" s="7">
        <f t="shared" si="89"/>
        <v>44635.610405092593</v>
      </c>
      <c r="O2864" s="7"/>
      <c r="P2864" s="7"/>
    </row>
    <row r="2865" spans="1:16" x14ac:dyDescent="0.3">
      <c r="A2865" s="1" t="s">
        <v>7</v>
      </c>
      <c r="B2865" s="1">
        <v>135</v>
      </c>
      <c r="C2865" s="2">
        <v>44635.61109953704</v>
      </c>
      <c r="D2865" s="1" t="s">
        <v>10</v>
      </c>
      <c r="E2865" s="1" t="s">
        <v>15</v>
      </c>
      <c r="F2865" s="1" t="s">
        <v>119</v>
      </c>
      <c r="G2865" s="1" t="s">
        <v>143</v>
      </c>
      <c r="M2865" s="6">
        <f t="shared" si="88"/>
        <v>44636</v>
      </c>
      <c r="N2865" s="7">
        <f t="shared" si="89"/>
        <v>44635.61109953704</v>
      </c>
      <c r="O2865" s="7"/>
      <c r="P2865" s="7"/>
    </row>
    <row r="2866" spans="1:16" x14ac:dyDescent="0.3">
      <c r="A2866" s="1" t="s">
        <v>7</v>
      </c>
      <c r="B2866" s="1">
        <v>141</v>
      </c>
      <c r="C2866" s="2">
        <v>44635.611793981479</v>
      </c>
      <c r="D2866" s="1" t="s">
        <v>10</v>
      </c>
      <c r="E2866" s="1" t="s">
        <v>15</v>
      </c>
      <c r="F2866" s="1" t="s">
        <v>119</v>
      </c>
      <c r="G2866" s="1" t="s">
        <v>143</v>
      </c>
      <c r="M2866" s="6">
        <f t="shared" si="88"/>
        <v>44636</v>
      </c>
      <c r="N2866" s="7">
        <f t="shared" si="89"/>
        <v>44635.611793981479</v>
      </c>
      <c r="O2866" s="7"/>
      <c r="P2866" s="7"/>
    </row>
    <row r="2867" spans="1:16" x14ac:dyDescent="0.3">
      <c r="A2867" s="1" t="s">
        <v>7</v>
      </c>
      <c r="B2867" s="1">
        <v>137</v>
      </c>
      <c r="C2867" s="2">
        <v>44635.612488425926</v>
      </c>
      <c r="D2867" s="1" t="s">
        <v>10</v>
      </c>
      <c r="E2867" s="1" t="s">
        <v>15</v>
      </c>
      <c r="F2867" s="1" t="s">
        <v>119</v>
      </c>
      <c r="G2867" s="1" t="s">
        <v>143</v>
      </c>
      <c r="M2867" s="6">
        <f t="shared" si="88"/>
        <v>44636</v>
      </c>
      <c r="N2867" s="7">
        <f t="shared" si="89"/>
        <v>44635.612488425926</v>
      </c>
      <c r="O2867" s="7"/>
      <c r="P2867" s="7"/>
    </row>
    <row r="2868" spans="1:16" x14ac:dyDescent="0.3">
      <c r="A2868" s="1" t="s">
        <v>7</v>
      </c>
      <c r="B2868" s="1">
        <v>128</v>
      </c>
      <c r="C2868" s="2">
        <v>44635.612615740742</v>
      </c>
      <c r="D2868" s="1" t="s">
        <v>12</v>
      </c>
      <c r="E2868" s="1" t="s">
        <v>15</v>
      </c>
      <c r="F2868" s="1" t="s">
        <v>17</v>
      </c>
      <c r="G2868" s="1" t="s">
        <v>143</v>
      </c>
      <c r="M2868" s="6">
        <f t="shared" si="88"/>
        <v>44636</v>
      </c>
      <c r="N2868" s="7">
        <f t="shared" si="89"/>
        <v>44635.612615740742</v>
      </c>
      <c r="O2868" s="7"/>
      <c r="P2868" s="7"/>
    </row>
    <row r="2869" spans="1:16" x14ac:dyDescent="0.3">
      <c r="A2869" s="1" t="s">
        <v>7</v>
      </c>
      <c r="B2869" s="1">
        <v>120</v>
      </c>
      <c r="C2869" s="2">
        <v>44635.613182870373</v>
      </c>
      <c r="D2869" s="1" t="s">
        <v>12</v>
      </c>
      <c r="E2869" s="1" t="s">
        <v>15</v>
      </c>
      <c r="F2869" s="1" t="s">
        <v>17</v>
      </c>
      <c r="G2869" s="1" t="s">
        <v>143</v>
      </c>
      <c r="M2869" s="6">
        <f t="shared" si="88"/>
        <v>44636</v>
      </c>
      <c r="N2869" s="7">
        <f t="shared" si="89"/>
        <v>44635.613182870373</v>
      </c>
      <c r="O2869" s="7"/>
      <c r="P2869" s="7"/>
    </row>
    <row r="2870" spans="1:16" x14ac:dyDescent="0.3">
      <c r="A2870" s="1" t="s">
        <v>7</v>
      </c>
      <c r="B2870" s="1">
        <v>113</v>
      </c>
      <c r="C2870" s="2">
        <v>44635.613877314812</v>
      </c>
      <c r="D2870" s="1" t="s">
        <v>12</v>
      </c>
      <c r="E2870" s="1" t="s">
        <v>15</v>
      </c>
      <c r="F2870" s="1" t="s">
        <v>17</v>
      </c>
      <c r="G2870" s="1" t="s">
        <v>143</v>
      </c>
      <c r="M2870" s="6">
        <f t="shared" si="88"/>
        <v>44636</v>
      </c>
      <c r="N2870" s="7">
        <f t="shared" si="89"/>
        <v>44635.613877314812</v>
      </c>
      <c r="O2870" s="7"/>
      <c r="P2870" s="7"/>
    </row>
    <row r="2871" spans="1:16" x14ac:dyDescent="0.3">
      <c r="A2871" s="1" t="s">
        <v>7</v>
      </c>
      <c r="B2871" s="1">
        <v>120</v>
      </c>
      <c r="C2871" s="2">
        <v>44635.614571759259</v>
      </c>
      <c r="D2871" s="1" t="s">
        <v>12</v>
      </c>
      <c r="E2871" s="1" t="s">
        <v>15</v>
      </c>
      <c r="F2871" s="1" t="s">
        <v>17</v>
      </c>
      <c r="G2871" s="1" t="s">
        <v>143</v>
      </c>
      <c r="M2871" s="6">
        <f t="shared" si="88"/>
        <v>44636</v>
      </c>
      <c r="N2871" s="7">
        <f t="shared" si="89"/>
        <v>44635.614571759259</v>
      </c>
      <c r="O2871" s="7"/>
      <c r="P2871" s="7"/>
    </row>
    <row r="2872" spans="1:16" x14ac:dyDescent="0.3">
      <c r="A2872" s="1" t="s">
        <v>7</v>
      </c>
      <c r="B2872" s="1">
        <v>118</v>
      </c>
      <c r="C2872" s="2">
        <v>44635.61482638889</v>
      </c>
      <c r="D2872" s="1" t="s">
        <v>12</v>
      </c>
      <c r="E2872" s="1" t="s">
        <v>15</v>
      </c>
      <c r="F2872" s="1" t="s">
        <v>17</v>
      </c>
      <c r="G2872" s="1" t="s">
        <v>143</v>
      </c>
      <c r="M2872" s="6">
        <f t="shared" si="88"/>
        <v>44636</v>
      </c>
      <c r="N2872" s="7">
        <f t="shared" si="89"/>
        <v>44635.61482638889</v>
      </c>
      <c r="O2872" s="7"/>
      <c r="P2872" s="7"/>
    </row>
    <row r="2873" spans="1:16" x14ac:dyDescent="0.3">
      <c r="A2873" s="1" t="s">
        <v>7</v>
      </c>
      <c r="B2873" s="1">
        <v>114</v>
      </c>
      <c r="C2873" s="2">
        <v>44635.615266203706</v>
      </c>
      <c r="D2873" s="1" t="s">
        <v>12</v>
      </c>
      <c r="E2873" s="1" t="s">
        <v>15</v>
      </c>
      <c r="F2873" s="1" t="s">
        <v>17</v>
      </c>
      <c r="G2873" s="1" t="s">
        <v>143</v>
      </c>
      <c r="M2873" s="6">
        <f t="shared" si="88"/>
        <v>44636</v>
      </c>
      <c r="N2873" s="7">
        <f t="shared" si="89"/>
        <v>44635.615266203706</v>
      </c>
      <c r="O2873" s="7"/>
      <c r="P2873" s="7"/>
    </row>
    <row r="2874" spans="1:16" x14ac:dyDescent="0.3">
      <c r="A2874" s="1" t="s">
        <v>7</v>
      </c>
      <c r="B2874" s="1">
        <v>116</v>
      </c>
      <c r="C2874" s="2">
        <v>44635.615960648145</v>
      </c>
      <c r="D2874" s="1" t="s">
        <v>12</v>
      </c>
      <c r="E2874" s="1" t="s">
        <v>15</v>
      </c>
      <c r="F2874" s="1" t="s">
        <v>17</v>
      </c>
      <c r="G2874" s="1" t="s">
        <v>143</v>
      </c>
      <c r="M2874" s="6">
        <f t="shared" si="88"/>
        <v>44636</v>
      </c>
      <c r="N2874" s="7">
        <f t="shared" si="89"/>
        <v>44635.615960648145</v>
      </c>
      <c r="O2874" s="7"/>
      <c r="P2874" s="7"/>
    </row>
    <row r="2875" spans="1:16" x14ac:dyDescent="0.3">
      <c r="A2875" s="1" t="s">
        <v>7</v>
      </c>
      <c r="B2875" s="1">
        <v>116</v>
      </c>
      <c r="C2875" s="2">
        <v>44635.616655092592</v>
      </c>
      <c r="D2875" s="1" t="s">
        <v>12</v>
      </c>
      <c r="E2875" s="1" t="s">
        <v>15</v>
      </c>
      <c r="F2875" s="1" t="s">
        <v>17</v>
      </c>
      <c r="G2875" s="1" t="s">
        <v>143</v>
      </c>
      <c r="M2875" s="6">
        <f t="shared" si="88"/>
        <v>44636</v>
      </c>
      <c r="N2875" s="7">
        <f t="shared" si="89"/>
        <v>44635.616655092592</v>
      </c>
      <c r="O2875" s="7"/>
      <c r="P2875" s="7"/>
    </row>
    <row r="2876" spans="1:16" x14ac:dyDescent="0.3">
      <c r="A2876" s="1" t="s">
        <v>7</v>
      </c>
      <c r="B2876" s="1">
        <v>113</v>
      </c>
      <c r="C2876" s="2">
        <v>44635.617349537039</v>
      </c>
      <c r="D2876" s="1" t="s">
        <v>12</v>
      </c>
      <c r="E2876" s="1" t="s">
        <v>15</v>
      </c>
      <c r="F2876" s="1" t="s">
        <v>17</v>
      </c>
      <c r="G2876" s="1" t="s">
        <v>143</v>
      </c>
      <c r="M2876" s="6">
        <f t="shared" si="88"/>
        <v>44636</v>
      </c>
      <c r="N2876" s="7">
        <f t="shared" si="89"/>
        <v>44635.617349537039</v>
      </c>
      <c r="O2876" s="7"/>
      <c r="P2876" s="7"/>
    </row>
    <row r="2877" spans="1:16" x14ac:dyDescent="0.3">
      <c r="A2877" s="1" t="s">
        <v>7</v>
      </c>
      <c r="B2877" s="1">
        <v>115</v>
      </c>
      <c r="C2877" s="2">
        <v>44635.618043981478</v>
      </c>
      <c r="D2877" s="1" t="s">
        <v>12</v>
      </c>
      <c r="E2877" s="1" t="s">
        <v>15</v>
      </c>
      <c r="F2877" s="1" t="s">
        <v>17</v>
      </c>
      <c r="G2877" s="1" t="s">
        <v>143</v>
      </c>
      <c r="M2877" s="6">
        <f t="shared" si="88"/>
        <v>44636</v>
      </c>
      <c r="N2877" s="7">
        <f t="shared" si="89"/>
        <v>44635.618043981478</v>
      </c>
      <c r="O2877" s="7"/>
      <c r="P2877" s="7"/>
    </row>
    <row r="2878" spans="1:16" x14ac:dyDescent="0.3">
      <c r="A2878" s="1" t="s">
        <v>7</v>
      </c>
      <c r="B2878" s="1">
        <v>117</v>
      </c>
      <c r="C2878" s="2">
        <v>44635.618738425925</v>
      </c>
      <c r="D2878" s="1" t="s">
        <v>12</v>
      </c>
      <c r="E2878" s="1" t="s">
        <v>15</v>
      </c>
      <c r="F2878" s="1" t="s">
        <v>17</v>
      </c>
      <c r="G2878" s="1" t="s">
        <v>143</v>
      </c>
      <c r="M2878" s="6">
        <f t="shared" si="88"/>
        <v>44636</v>
      </c>
      <c r="N2878" s="7">
        <f t="shared" si="89"/>
        <v>44635.618738425925</v>
      </c>
      <c r="O2878" s="7"/>
      <c r="P2878" s="7"/>
    </row>
    <row r="2879" spans="1:16" x14ac:dyDescent="0.3">
      <c r="A2879" s="1" t="s">
        <v>7</v>
      </c>
      <c r="B2879" s="1">
        <v>110</v>
      </c>
      <c r="C2879" s="2">
        <v>44635.619432870371</v>
      </c>
      <c r="D2879" s="1" t="s">
        <v>12</v>
      </c>
      <c r="E2879" s="1" t="s">
        <v>15</v>
      </c>
      <c r="F2879" s="1" t="s">
        <v>17</v>
      </c>
      <c r="G2879" s="1" t="s">
        <v>143</v>
      </c>
      <c r="M2879" s="6">
        <f t="shared" si="88"/>
        <v>44636</v>
      </c>
      <c r="N2879" s="7">
        <f t="shared" si="89"/>
        <v>44635.619432870371</v>
      </c>
      <c r="O2879" s="7"/>
      <c r="P2879" s="7"/>
    </row>
    <row r="2880" spans="1:16" x14ac:dyDescent="0.3">
      <c r="A2880" s="1" t="s">
        <v>7</v>
      </c>
      <c r="B2880" s="1">
        <v>105</v>
      </c>
      <c r="C2880" s="2">
        <v>44635.620127314818</v>
      </c>
      <c r="D2880" s="1" t="s">
        <v>12</v>
      </c>
      <c r="E2880" s="1" t="s">
        <v>15</v>
      </c>
      <c r="F2880" s="1" t="s">
        <v>17</v>
      </c>
      <c r="G2880" s="1" t="s">
        <v>143</v>
      </c>
      <c r="M2880" s="6">
        <f t="shared" si="88"/>
        <v>44636</v>
      </c>
      <c r="N2880" s="7">
        <f t="shared" si="89"/>
        <v>44635.620127314818</v>
      </c>
      <c r="O2880" s="7"/>
      <c r="P2880" s="7"/>
    </row>
    <row r="2881" spans="1:16" x14ac:dyDescent="0.3">
      <c r="A2881" s="1" t="s">
        <v>7</v>
      </c>
      <c r="B2881" s="1">
        <v>103</v>
      </c>
      <c r="C2881" s="2">
        <v>44635.620821759258</v>
      </c>
      <c r="D2881" s="1" t="s">
        <v>12</v>
      </c>
      <c r="E2881" s="1" t="s">
        <v>15</v>
      </c>
      <c r="F2881" s="1" t="s">
        <v>17</v>
      </c>
      <c r="G2881" s="1" t="s">
        <v>143</v>
      </c>
      <c r="M2881" s="6">
        <f t="shared" si="88"/>
        <v>44636</v>
      </c>
      <c r="N2881" s="7">
        <f t="shared" si="89"/>
        <v>44635.620821759258</v>
      </c>
      <c r="O2881" s="7"/>
      <c r="P2881" s="7"/>
    </row>
    <row r="2882" spans="1:16" x14ac:dyDescent="0.3">
      <c r="A2882" s="1" t="s">
        <v>7</v>
      </c>
      <c r="B2882" s="1">
        <v>97</v>
      </c>
      <c r="C2882" s="2">
        <v>44635.622210648151</v>
      </c>
      <c r="D2882" s="1" t="s">
        <v>12</v>
      </c>
      <c r="E2882" s="1" t="s">
        <v>15</v>
      </c>
      <c r="F2882" s="1" t="s">
        <v>17</v>
      </c>
      <c r="G2882" s="1" t="s">
        <v>143</v>
      </c>
      <c r="M2882" s="6">
        <f t="shared" si="88"/>
        <v>44636</v>
      </c>
      <c r="N2882" s="7">
        <f t="shared" si="89"/>
        <v>44635.622210648151</v>
      </c>
      <c r="O2882" s="7"/>
      <c r="P2882" s="7"/>
    </row>
    <row r="2883" spans="1:16" x14ac:dyDescent="0.3">
      <c r="A2883" s="1" t="s">
        <v>7</v>
      </c>
      <c r="B2883" s="1">
        <v>106</v>
      </c>
      <c r="C2883" s="2">
        <v>44635.62290509259</v>
      </c>
      <c r="D2883" s="1" t="s">
        <v>12</v>
      </c>
      <c r="E2883" s="1" t="s">
        <v>15</v>
      </c>
      <c r="F2883" s="1" t="s">
        <v>17</v>
      </c>
      <c r="G2883" s="1" t="s">
        <v>143</v>
      </c>
      <c r="M2883" s="6">
        <f t="shared" ref="M2883:M2946" si="90">VALUE(TEXT(C2883,0))</f>
        <v>44636</v>
      </c>
      <c r="N2883" s="7">
        <f t="shared" ref="N2883:N2946" si="91">C2883</f>
        <v>44635.62290509259</v>
      </c>
      <c r="O2883" s="7"/>
      <c r="P2883" s="7"/>
    </row>
    <row r="2884" spans="1:16" x14ac:dyDescent="0.3">
      <c r="A2884" s="1" t="s">
        <v>7</v>
      </c>
      <c r="B2884" s="1">
        <v>107</v>
      </c>
      <c r="C2884" s="2">
        <v>44635.623599537037</v>
      </c>
      <c r="D2884" s="1" t="s">
        <v>12</v>
      </c>
      <c r="E2884" s="1" t="s">
        <v>15</v>
      </c>
      <c r="F2884" s="1" t="s">
        <v>17</v>
      </c>
      <c r="G2884" s="1" t="s">
        <v>143</v>
      </c>
      <c r="M2884" s="6">
        <f t="shared" si="90"/>
        <v>44636</v>
      </c>
      <c r="N2884" s="7">
        <f t="shared" si="91"/>
        <v>44635.623599537037</v>
      </c>
      <c r="O2884" s="7"/>
      <c r="P2884" s="7"/>
    </row>
    <row r="2885" spans="1:16" x14ac:dyDescent="0.3">
      <c r="A2885" s="1" t="s">
        <v>7</v>
      </c>
      <c r="B2885" s="1">
        <v>106</v>
      </c>
      <c r="C2885" s="2">
        <v>44635.624293981484</v>
      </c>
      <c r="D2885" s="1" t="s">
        <v>12</v>
      </c>
      <c r="E2885" s="1" t="s">
        <v>15</v>
      </c>
      <c r="F2885" s="1" t="s">
        <v>17</v>
      </c>
      <c r="G2885" s="1" t="s">
        <v>143</v>
      </c>
      <c r="M2885" s="6">
        <f t="shared" si="90"/>
        <v>44636</v>
      </c>
      <c r="N2885" s="7">
        <f t="shared" si="91"/>
        <v>44635.624293981484</v>
      </c>
      <c r="O2885" s="7"/>
      <c r="P2885" s="7"/>
    </row>
    <row r="2886" spans="1:16" x14ac:dyDescent="0.3">
      <c r="A2886" s="1" t="s">
        <v>7</v>
      </c>
      <c r="B2886" s="1">
        <v>106</v>
      </c>
      <c r="C2886" s="2">
        <v>44635.624988425923</v>
      </c>
      <c r="D2886" s="1" t="s">
        <v>12</v>
      </c>
      <c r="E2886" s="1" t="s">
        <v>15</v>
      </c>
      <c r="F2886" s="1" t="s">
        <v>17</v>
      </c>
      <c r="G2886" s="1" t="s">
        <v>143</v>
      </c>
      <c r="M2886" s="6">
        <f t="shared" si="90"/>
        <v>44636</v>
      </c>
      <c r="N2886" s="7">
        <f t="shared" si="91"/>
        <v>44635.624988425923</v>
      </c>
      <c r="O2886" s="7"/>
      <c r="P2886" s="7"/>
    </row>
    <row r="2887" spans="1:16" x14ac:dyDescent="0.3">
      <c r="A2887" s="1" t="s">
        <v>7</v>
      </c>
      <c r="B2887" s="1">
        <v>100</v>
      </c>
      <c r="C2887" s="2">
        <v>44635.62568287037</v>
      </c>
      <c r="D2887" s="1" t="s">
        <v>12</v>
      </c>
      <c r="E2887" s="1" t="s">
        <v>15</v>
      </c>
      <c r="F2887" s="1" t="s">
        <v>17</v>
      </c>
      <c r="G2887" s="1" t="s">
        <v>143</v>
      </c>
      <c r="M2887" s="6">
        <f t="shared" si="90"/>
        <v>44636</v>
      </c>
      <c r="N2887" s="7">
        <f t="shared" si="91"/>
        <v>44635.62568287037</v>
      </c>
      <c r="O2887" s="7"/>
      <c r="P2887" s="7"/>
    </row>
    <row r="2888" spans="1:16" x14ac:dyDescent="0.3">
      <c r="A2888" s="1" t="s">
        <v>7</v>
      </c>
      <c r="B2888" s="1">
        <v>97</v>
      </c>
      <c r="C2888" s="2">
        <v>44635.626377314817</v>
      </c>
      <c r="D2888" s="1" t="s">
        <v>12</v>
      </c>
      <c r="E2888" s="1" t="s">
        <v>15</v>
      </c>
      <c r="F2888" s="1" t="s">
        <v>17</v>
      </c>
      <c r="G2888" s="1" t="s">
        <v>143</v>
      </c>
      <c r="M2888" s="6">
        <f t="shared" si="90"/>
        <v>44636</v>
      </c>
      <c r="N2888" s="7">
        <f t="shared" si="91"/>
        <v>44635.626377314817</v>
      </c>
      <c r="O2888" s="7"/>
      <c r="P2888" s="7"/>
    </row>
    <row r="2889" spans="1:16" x14ac:dyDescent="0.3">
      <c r="A2889" s="1" t="s">
        <v>7</v>
      </c>
      <c r="B2889" s="1">
        <v>98</v>
      </c>
      <c r="C2889" s="2">
        <v>44635.627071759256</v>
      </c>
      <c r="D2889" s="1" t="s">
        <v>13</v>
      </c>
      <c r="E2889" s="1" t="s">
        <v>15</v>
      </c>
      <c r="F2889" s="1" t="s">
        <v>119</v>
      </c>
      <c r="G2889" s="1" t="s">
        <v>143</v>
      </c>
      <c r="M2889" s="6">
        <f t="shared" si="90"/>
        <v>44636</v>
      </c>
      <c r="N2889" s="7">
        <f t="shared" si="91"/>
        <v>44635.627071759256</v>
      </c>
      <c r="O2889" s="7"/>
      <c r="P2889" s="7"/>
    </row>
    <row r="2890" spans="1:16" x14ac:dyDescent="0.3">
      <c r="A2890" s="1" t="s">
        <v>7</v>
      </c>
      <c r="B2890" s="1">
        <v>105</v>
      </c>
      <c r="C2890" s="2">
        <v>44635.627766203703</v>
      </c>
      <c r="D2890" s="1" t="s">
        <v>13</v>
      </c>
      <c r="E2890" s="1" t="s">
        <v>15</v>
      </c>
      <c r="F2890" s="1" t="s">
        <v>119</v>
      </c>
      <c r="G2890" s="1" t="s">
        <v>143</v>
      </c>
      <c r="M2890" s="6">
        <f t="shared" si="90"/>
        <v>44636</v>
      </c>
      <c r="N2890" s="7">
        <f t="shared" si="91"/>
        <v>44635.627766203703</v>
      </c>
      <c r="O2890" s="7"/>
      <c r="P2890" s="7"/>
    </row>
    <row r="2891" spans="1:16" x14ac:dyDescent="0.3">
      <c r="A2891" s="1" t="s">
        <v>7</v>
      </c>
      <c r="B2891" s="1">
        <v>124</v>
      </c>
      <c r="C2891" s="2">
        <v>44635.628460648149</v>
      </c>
      <c r="D2891" s="1" t="s">
        <v>13</v>
      </c>
      <c r="E2891" s="1" t="s">
        <v>15</v>
      </c>
      <c r="F2891" s="1" t="s">
        <v>119</v>
      </c>
      <c r="G2891" s="1" t="s">
        <v>143</v>
      </c>
      <c r="M2891" s="6">
        <f t="shared" si="90"/>
        <v>44636</v>
      </c>
      <c r="N2891" s="7">
        <f t="shared" si="91"/>
        <v>44635.628460648149</v>
      </c>
      <c r="O2891" s="7"/>
      <c r="P2891" s="7"/>
    </row>
    <row r="2892" spans="1:16" x14ac:dyDescent="0.3">
      <c r="A2892" s="1" t="s">
        <v>7</v>
      </c>
      <c r="B2892" s="1">
        <v>120</v>
      </c>
      <c r="C2892" s="2">
        <v>44635.629131944443</v>
      </c>
      <c r="D2892" s="1" t="s">
        <v>13</v>
      </c>
      <c r="E2892" s="1" t="s">
        <v>15</v>
      </c>
      <c r="F2892" s="1" t="s">
        <v>119</v>
      </c>
      <c r="G2892" s="1" t="s">
        <v>143</v>
      </c>
      <c r="M2892" s="6">
        <f t="shared" si="90"/>
        <v>44636</v>
      </c>
      <c r="N2892" s="7">
        <f t="shared" si="91"/>
        <v>44635.629131944443</v>
      </c>
      <c r="O2892" s="7"/>
      <c r="P2892" s="7"/>
    </row>
    <row r="2893" spans="1:16" x14ac:dyDescent="0.3">
      <c r="A2893" s="1" t="s">
        <v>7</v>
      </c>
      <c r="B2893" s="1">
        <v>121</v>
      </c>
      <c r="C2893" s="2">
        <v>44635.629155092596</v>
      </c>
      <c r="D2893" s="1" t="s">
        <v>13</v>
      </c>
      <c r="E2893" s="1" t="s">
        <v>15</v>
      </c>
      <c r="F2893" s="1" t="s">
        <v>119</v>
      </c>
      <c r="G2893" s="1" t="s">
        <v>143</v>
      </c>
      <c r="M2893" s="6">
        <f t="shared" si="90"/>
        <v>44636</v>
      </c>
      <c r="N2893" s="7">
        <f t="shared" si="91"/>
        <v>44635.629155092596</v>
      </c>
      <c r="O2893" s="7"/>
      <c r="P2893" s="7"/>
    </row>
    <row r="2894" spans="1:16" x14ac:dyDescent="0.3">
      <c r="A2894" s="1" t="s">
        <v>7</v>
      </c>
      <c r="B2894" s="1">
        <v>116</v>
      </c>
      <c r="C2894" s="2">
        <v>44635.629641203705</v>
      </c>
      <c r="D2894" s="1" t="s">
        <v>13</v>
      </c>
      <c r="E2894" s="1" t="s">
        <v>15</v>
      </c>
      <c r="F2894" s="1" t="s">
        <v>119</v>
      </c>
      <c r="G2894" s="1" t="s">
        <v>143</v>
      </c>
      <c r="M2894" s="6">
        <f t="shared" si="90"/>
        <v>44636</v>
      </c>
      <c r="N2894" s="7">
        <f t="shared" si="91"/>
        <v>44635.629641203705</v>
      </c>
      <c r="O2894" s="7"/>
      <c r="P2894" s="7"/>
    </row>
    <row r="2895" spans="1:16" x14ac:dyDescent="0.3">
      <c r="A2895" s="1" t="s">
        <v>7</v>
      </c>
      <c r="B2895" s="1">
        <v>111</v>
      </c>
      <c r="C2895" s="2">
        <v>44635.629791666666</v>
      </c>
      <c r="D2895" s="1" t="s">
        <v>13</v>
      </c>
      <c r="E2895" s="1" t="s">
        <v>15</v>
      </c>
      <c r="F2895" s="1" t="s">
        <v>119</v>
      </c>
      <c r="G2895" s="1" t="s">
        <v>143</v>
      </c>
      <c r="M2895" s="6">
        <f t="shared" si="90"/>
        <v>44636</v>
      </c>
      <c r="N2895" s="7">
        <f t="shared" si="91"/>
        <v>44635.629791666666</v>
      </c>
      <c r="O2895" s="7"/>
      <c r="P2895" s="7"/>
    </row>
    <row r="2896" spans="1:16" x14ac:dyDescent="0.3">
      <c r="A2896" s="1" t="s">
        <v>7</v>
      </c>
      <c r="B2896" s="1">
        <v>115</v>
      </c>
      <c r="C2896" s="2">
        <v>44635.629849537036</v>
      </c>
      <c r="D2896" s="1" t="s">
        <v>13</v>
      </c>
      <c r="E2896" s="1" t="s">
        <v>15</v>
      </c>
      <c r="F2896" s="1" t="s">
        <v>119</v>
      </c>
      <c r="G2896" s="1" t="s">
        <v>143</v>
      </c>
      <c r="M2896" s="6">
        <f t="shared" si="90"/>
        <v>44636</v>
      </c>
      <c r="N2896" s="7">
        <f t="shared" si="91"/>
        <v>44635.629849537036</v>
      </c>
      <c r="O2896" s="7"/>
      <c r="P2896" s="7"/>
    </row>
    <row r="2897" spans="1:16" x14ac:dyDescent="0.3">
      <c r="A2897" s="1" t="s">
        <v>7</v>
      </c>
      <c r="B2897" s="1">
        <v>114</v>
      </c>
      <c r="C2897" s="2">
        <v>44635.629988425928</v>
      </c>
      <c r="D2897" s="1" t="s">
        <v>13</v>
      </c>
      <c r="E2897" s="1" t="s">
        <v>15</v>
      </c>
      <c r="F2897" s="1" t="s">
        <v>119</v>
      </c>
      <c r="G2897" s="1" t="s">
        <v>143</v>
      </c>
      <c r="M2897" s="6">
        <f t="shared" si="90"/>
        <v>44636</v>
      </c>
      <c r="N2897" s="7">
        <f t="shared" si="91"/>
        <v>44635.629988425928</v>
      </c>
      <c r="O2897" s="7"/>
      <c r="P2897" s="7"/>
    </row>
    <row r="2898" spans="1:16" x14ac:dyDescent="0.3">
      <c r="A2898" s="1" t="s">
        <v>7</v>
      </c>
      <c r="B2898" s="1">
        <v>119</v>
      </c>
      <c r="C2898" s="2">
        <v>44635.630543981482</v>
      </c>
      <c r="D2898" s="1" t="s">
        <v>13</v>
      </c>
      <c r="E2898" s="1" t="s">
        <v>15</v>
      </c>
      <c r="F2898" s="1" t="s">
        <v>119</v>
      </c>
      <c r="G2898" s="1" t="s">
        <v>143</v>
      </c>
      <c r="M2898" s="6">
        <f t="shared" si="90"/>
        <v>44636</v>
      </c>
      <c r="N2898" s="7">
        <f t="shared" si="91"/>
        <v>44635.630543981482</v>
      </c>
      <c r="O2898" s="7"/>
      <c r="P2898" s="7"/>
    </row>
    <row r="2899" spans="1:16" x14ac:dyDescent="0.3">
      <c r="A2899" s="1" t="s">
        <v>7</v>
      </c>
      <c r="B2899" s="1">
        <v>121</v>
      </c>
      <c r="C2899" s="2">
        <v>44635.631238425929</v>
      </c>
      <c r="D2899" s="1" t="s">
        <v>13</v>
      </c>
      <c r="E2899" s="1" t="s">
        <v>15</v>
      </c>
      <c r="F2899" s="1" t="s">
        <v>119</v>
      </c>
      <c r="G2899" s="1" t="s">
        <v>143</v>
      </c>
      <c r="M2899" s="6">
        <f t="shared" si="90"/>
        <v>44636</v>
      </c>
      <c r="N2899" s="7">
        <f t="shared" si="91"/>
        <v>44635.631238425929</v>
      </c>
      <c r="O2899" s="7"/>
      <c r="P2899" s="7"/>
    </row>
    <row r="2900" spans="1:16" x14ac:dyDescent="0.3">
      <c r="A2900" s="1" t="s">
        <v>7</v>
      </c>
      <c r="B2900" s="1">
        <v>123</v>
      </c>
      <c r="C2900" s="2">
        <v>44635.631296296298</v>
      </c>
      <c r="D2900" s="1" t="s">
        <v>13</v>
      </c>
      <c r="E2900" s="1" t="s">
        <v>15</v>
      </c>
      <c r="F2900" s="1" t="s">
        <v>119</v>
      </c>
      <c r="G2900" s="1" t="s">
        <v>143</v>
      </c>
      <c r="M2900" s="6">
        <f t="shared" si="90"/>
        <v>44636</v>
      </c>
      <c r="N2900" s="7">
        <f t="shared" si="91"/>
        <v>44635.631296296298</v>
      </c>
      <c r="O2900" s="7"/>
      <c r="P2900" s="7"/>
    </row>
    <row r="2901" spans="1:16" x14ac:dyDescent="0.3">
      <c r="A2901" s="1" t="s">
        <v>7</v>
      </c>
      <c r="B2901" s="1">
        <v>118</v>
      </c>
      <c r="C2901" s="2">
        <v>44635.631932870368</v>
      </c>
      <c r="D2901" s="1" t="s">
        <v>13</v>
      </c>
      <c r="E2901" s="1" t="s">
        <v>15</v>
      </c>
      <c r="F2901" s="1" t="s">
        <v>119</v>
      </c>
      <c r="G2901" s="1" t="s">
        <v>143</v>
      </c>
      <c r="M2901" s="6">
        <f t="shared" si="90"/>
        <v>44636</v>
      </c>
      <c r="N2901" s="7">
        <f t="shared" si="91"/>
        <v>44635.631932870368</v>
      </c>
      <c r="O2901" s="7"/>
      <c r="P2901" s="7"/>
    </row>
    <row r="2902" spans="1:16" x14ac:dyDescent="0.3">
      <c r="A2902" s="1" t="s">
        <v>7</v>
      </c>
      <c r="B2902" s="1">
        <v>113</v>
      </c>
      <c r="C2902" s="2">
        <v>44635.632118055553</v>
      </c>
      <c r="D2902" s="1" t="s">
        <v>13</v>
      </c>
      <c r="E2902" s="1" t="s">
        <v>15</v>
      </c>
      <c r="F2902" s="1" t="s">
        <v>119</v>
      </c>
      <c r="G2902" s="1" t="s">
        <v>143</v>
      </c>
      <c r="M2902" s="6">
        <f t="shared" si="90"/>
        <v>44636</v>
      </c>
      <c r="N2902" s="7">
        <f t="shared" si="91"/>
        <v>44635.632118055553</v>
      </c>
      <c r="O2902" s="7"/>
      <c r="P2902" s="7"/>
    </row>
    <row r="2903" spans="1:16" x14ac:dyDescent="0.3">
      <c r="A2903" s="1" t="s">
        <v>7</v>
      </c>
      <c r="B2903" s="1">
        <v>119</v>
      </c>
      <c r="C2903" s="2">
        <v>44635.632569444446</v>
      </c>
      <c r="D2903" s="1" t="s">
        <v>13</v>
      </c>
      <c r="E2903" s="1" t="s">
        <v>15</v>
      </c>
      <c r="F2903" s="1" t="s">
        <v>119</v>
      </c>
      <c r="G2903" s="1" t="s">
        <v>143</v>
      </c>
      <c r="M2903" s="6">
        <f t="shared" si="90"/>
        <v>44636</v>
      </c>
      <c r="N2903" s="7">
        <f t="shared" si="91"/>
        <v>44635.632569444446</v>
      </c>
      <c r="O2903" s="7"/>
      <c r="P2903" s="7"/>
    </row>
    <row r="2904" spans="1:16" x14ac:dyDescent="0.3">
      <c r="A2904" s="1" t="s">
        <v>7</v>
      </c>
      <c r="B2904" s="1">
        <v>113</v>
      </c>
      <c r="C2904" s="2">
        <v>44635.632627314815</v>
      </c>
      <c r="D2904" s="1" t="s">
        <v>13</v>
      </c>
      <c r="E2904" s="1" t="s">
        <v>15</v>
      </c>
      <c r="F2904" s="1" t="s">
        <v>119</v>
      </c>
      <c r="G2904" s="1" t="s">
        <v>143</v>
      </c>
      <c r="M2904" s="6">
        <f t="shared" si="90"/>
        <v>44636</v>
      </c>
      <c r="N2904" s="7">
        <f t="shared" si="91"/>
        <v>44635.632627314815</v>
      </c>
      <c r="O2904" s="7"/>
      <c r="P2904" s="7"/>
    </row>
    <row r="2905" spans="1:16" x14ac:dyDescent="0.3">
      <c r="A2905" s="1" t="s">
        <v>7</v>
      </c>
      <c r="B2905" s="1">
        <v>120</v>
      </c>
      <c r="C2905" s="2">
        <v>44635.633368055554</v>
      </c>
      <c r="D2905" s="1" t="s">
        <v>13</v>
      </c>
      <c r="E2905" s="1" t="s">
        <v>15</v>
      </c>
      <c r="F2905" s="1" t="s">
        <v>119</v>
      </c>
      <c r="G2905" s="1" t="s">
        <v>143</v>
      </c>
      <c r="M2905" s="6">
        <f t="shared" si="90"/>
        <v>44636</v>
      </c>
      <c r="N2905" s="7">
        <f t="shared" si="91"/>
        <v>44635.633368055554</v>
      </c>
      <c r="O2905" s="7"/>
      <c r="P2905" s="7"/>
    </row>
    <row r="2906" spans="1:16" x14ac:dyDescent="0.3">
      <c r="A2906" s="1" t="s">
        <v>7</v>
      </c>
      <c r="B2906" s="1">
        <v>111</v>
      </c>
      <c r="C2906" s="2">
        <v>44635.634016203701</v>
      </c>
      <c r="D2906" s="1" t="s">
        <v>13</v>
      </c>
      <c r="E2906" s="1" t="s">
        <v>15</v>
      </c>
      <c r="F2906" s="1" t="s">
        <v>119</v>
      </c>
      <c r="G2906" s="1" t="s">
        <v>143</v>
      </c>
      <c r="M2906" s="6">
        <f t="shared" si="90"/>
        <v>44636</v>
      </c>
      <c r="N2906" s="7">
        <f t="shared" si="91"/>
        <v>44635.634016203701</v>
      </c>
      <c r="O2906" s="7"/>
      <c r="P2906" s="7"/>
    </row>
    <row r="2907" spans="1:16" x14ac:dyDescent="0.3">
      <c r="A2907" s="1" t="s">
        <v>7</v>
      </c>
      <c r="B2907" s="1">
        <v>107</v>
      </c>
      <c r="C2907" s="2">
        <v>44635.634710648148</v>
      </c>
      <c r="D2907" s="1" t="s">
        <v>13</v>
      </c>
      <c r="E2907" s="1" t="s">
        <v>15</v>
      </c>
      <c r="F2907" s="1" t="s">
        <v>119</v>
      </c>
      <c r="G2907" s="1" t="s">
        <v>143</v>
      </c>
      <c r="M2907" s="6">
        <f t="shared" si="90"/>
        <v>44636</v>
      </c>
      <c r="N2907" s="7">
        <f t="shared" si="91"/>
        <v>44635.634710648148</v>
      </c>
      <c r="O2907" s="7"/>
      <c r="P2907" s="7"/>
    </row>
    <row r="2908" spans="1:16" x14ac:dyDescent="0.3">
      <c r="A2908" s="1" t="s">
        <v>7</v>
      </c>
      <c r="B2908" s="1">
        <v>115</v>
      </c>
      <c r="C2908" s="2">
        <v>44635.63521990741</v>
      </c>
      <c r="D2908" s="1" t="s">
        <v>13</v>
      </c>
      <c r="E2908" s="1" t="s">
        <v>15</v>
      </c>
      <c r="F2908" s="1" t="s">
        <v>119</v>
      </c>
      <c r="G2908" s="1" t="s">
        <v>143</v>
      </c>
      <c r="M2908" s="6">
        <f t="shared" si="90"/>
        <v>44636</v>
      </c>
      <c r="N2908" s="7">
        <f t="shared" si="91"/>
        <v>44635.63521990741</v>
      </c>
      <c r="O2908" s="7"/>
      <c r="P2908" s="7"/>
    </row>
    <row r="2909" spans="1:16" x14ac:dyDescent="0.3">
      <c r="A2909" s="1" t="s">
        <v>7</v>
      </c>
      <c r="B2909" s="1">
        <v>108</v>
      </c>
      <c r="C2909" s="2">
        <v>44635.635405092595</v>
      </c>
      <c r="D2909" s="1" t="s">
        <v>13</v>
      </c>
      <c r="E2909" s="1" t="s">
        <v>15</v>
      </c>
      <c r="F2909" s="1" t="s">
        <v>119</v>
      </c>
      <c r="G2909" s="1" t="s">
        <v>143</v>
      </c>
      <c r="M2909" s="6">
        <f t="shared" si="90"/>
        <v>44636</v>
      </c>
      <c r="N2909" s="7">
        <f t="shared" si="91"/>
        <v>44635.635405092595</v>
      </c>
      <c r="O2909" s="7"/>
      <c r="P2909" s="7"/>
    </row>
    <row r="2910" spans="1:16" x14ac:dyDescent="0.3">
      <c r="A2910" s="1" t="s">
        <v>7</v>
      </c>
      <c r="B2910" s="1">
        <v>114</v>
      </c>
      <c r="C2910" s="2">
        <v>44635.63553240741</v>
      </c>
      <c r="D2910" s="1" t="s">
        <v>13</v>
      </c>
      <c r="E2910" s="1" t="s">
        <v>15</v>
      </c>
      <c r="F2910" s="1" t="s">
        <v>119</v>
      </c>
      <c r="G2910" s="1" t="s">
        <v>143</v>
      </c>
      <c r="M2910" s="6">
        <f t="shared" si="90"/>
        <v>44636</v>
      </c>
      <c r="N2910" s="7">
        <f t="shared" si="91"/>
        <v>44635.63553240741</v>
      </c>
      <c r="O2910" s="7"/>
      <c r="P2910" s="7"/>
    </row>
    <row r="2911" spans="1:16" x14ac:dyDescent="0.3">
      <c r="A2911" s="1" t="s">
        <v>7</v>
      </c>
      <c r="B2911" s="1">
        <v>111</v>
      </c>
      <c r="C2911" s="2">
        <v>44635.635648148149</v>
      </c>
      <c r="D2911" s="1" t="s">
        <v>13</v>
      </c>
      <c r="E2911" s="1" t="s">
        <v>15</v>
      </c>
      <c r="F2911" s="1" t="s">
        <v>119</v>
      </c>
      <c r="G2911" s="1" t="s">
        <v>143</v>
      </c>
      <c r="M2911" s="6">
        <f t="shared" si="90"/>
        <v>44636</v>
      </c>
      <c r="N2911" s="7">
        <f t="shared" si="91"/>
        <v>44635.635648148149</v>
      </c>
      <c r="O2911" s="7"/>
      <c r="P2911" s="7"/>
    </row>
    <row r="2912" spans="1:16" x14ac:dyDescent="0.3">
      <c r="A2912" s="1" t="s">
        <v>7</v>
      </c>
      <c r="B2912" s="1">
        <v>115</v>
      </c>
      <c r="C2912" s="2">
        <v>44635.635914351849</v>
      </c>
      <c r="D2912" s="1" t="s">
        <v>13</v>
      </c>
      <c r="E2912" s="1" t="s">
        <v>15</v>
      </c>
      <c r="F2912" s="1" t="s">
        <v>119</v>
      </c>
      <c r="G2912" s="1" t="s">
        <v>143</v>
      </c>
      <c r="M2912" s="6">
        <f t="shared" si="90"/>
        <v>44636</v>
      </c>
      <c r="N2912" s="7">
        <f t="shared" si="91"/>
        <v>44635.635914351849</v>
      </c>
      <c r="O2912" s="7"/>
      <c r="P2912" s="7"/>
    </row>
    <row r="2913" spans="1:16" x14ac:dyDescent="0.3">
      <c r="A2913" s="1" t="s">
        <v>7</v>
      </c>
      <c r="B2913" s="1">
        <v>113</v>
      </c>
      <c r="C2913" s="2">
        <v>44635.636099537034</v>
      </c>
      <c r="D2913" s="1" t="s">
        <v>13</v>
      </c>
      <c r="E2913" s="1" t="s">
        <v>15</v>
      </c>
      <c r="F2913" s="1" t="s">
        <v>119</v>
      </c>
      <c r="G2913" s="1" t="s">
        <v>143</v>
      </c>
      <c r="M2913" s="6">
        <f t="shared" si="90"/>
        <v>44636</v>
      </c>
      <c r="N2913" s="7">
        <f t="shared" si="91"/>
        <v>44635.636099537034</v>
      </c>
      <c r="O2913" s="7"/>
      <c r="P2913" s="7"/>
    </row>
    <row r="2914" spans="1:16" x14ac:dyDescent="0.3">
      <c r="A2914" s="1" t="s">
        <v>7</v>
      </c>
      <c r="B2914" s="1">
        <v>110</v>
      </c>
      <c r="C2914" s="2">
        <v>44635.636377314811</v>
      </c>
      <c r="D2914" s="1" t="s">
        <v>13</v>
      </c>
      <c r="E2914" s="1" t="s">
        <v>15</v>
      </c>
      <c r="F2914" s="1" t="s">
        <v>119</v>
      </c>
      <c r="G2914" s="1" t="s">
        <v>143</v>
      </c>
      <c r="M2914" s="6">
        <f t="shared" si="90"/>
        <v>44636</v>
      </c>
      <c r="N2914" s="7">
        <f t="shared" si="91"/>
        <v>44635.636377314811</v>
      </c>
      <c r="O2914" s="7"/>
      <c r="P2914" s="7"/>
    </row>
    <row r="2915" spans="1:16" x14ac:dyDescent="0.3">
      <c r="A2915" s="1" t="s">
        <v>7</v>
      </c>
      <c r="B2915" s="1">
        <v>113</v>
      </c>
      <c r="C2915" s="2">
        <v>44635.636608796296</v>
      </c>
      <c r="D2915" s="1" t="s">
        <v>13</v>
      </c>
      <c r="E2915" s="1" t="s">
        <v>15</v>
      </c>
      <c r="F2915" s="1" t="s">
        <v>119</v>
      </c>
      <c r="G2915" s="1" t="s">
        <v>143</v>
      </c>
      <c r="M2915" s="6">
        <f t="shared" si="90"/>
        <v>44636</v>
      </c>
      <c r="N2915" s="7">
        <f t="shared" si="91"/>
        <v>44635.636608796296</v>
      </c>
      <c r="O2915" s="7"/>
      <c r="P2915" s="7"/>
    </row>
    <row r="2916" spans="1:16" x14ac:dyDescent="0.3">
      <c r="A2916" s="1" t="s">
        <v>7</v>
      </c>
      <c r="B2916" s="1">
        <v>111</v>
      </c>
      <c r="C2916" s="2">
        <v>44635.636793981481</v>
      </c>
      <c r="D2916" s="1" t="s">
        <v>13</v>
      </c>
      <c r="E2916" s="1" t="s">
        <v>15</v>
      </c>
      <c r="F2916" s="1" t="s">
        <v>119</v>
      </c>
      <c r="G2916" s="1" t="s">
        <v>143</v>
      </c>
      <c r="M2916" s="6">
        <f t="shared" si="90"/>
        <v>44636</v>
      </c>
      <c r="N2916" s="7">
        <f t="shared" si="91"/>
        <v>44635.636793981481</v>
      </c>
      <c r="O2916" s="7"/>
      <c r="P2916" s="7"/>
    </row>
    <row r="2917" spans="1:16" x14ac:dyDescent="0.3">
      <c r="A2917" s="1" t="s">
        <v>7</v>
      </c>
      <c r="B2917" s="1">
        <v>111</v>
      </c>
      <c r="C2917" s="2">
        <v>44635.636863425927</v>
      </c>
      <c r="D2917" s="1" t="s">
        <v>13</v>
      </c>
      <c r="E2917" s="1" t="s">
        <v>15</v>
      </c>
      <c r="F2917" s="1" t="s">
        <v>119</v>
      </c>
      <c r="G2917" s="1" t="s">
        <v>143</v>
      </c>
      <c r="M2917" s="6">
        <f t="shared" si="90"/>
        <v>44636</v>
      </c>
      <c r="N2917" s="7">
        <f t="shared" si="91"/>
        <v>44635.636863425927</v>
      </c>
      <c r="O2917" s="7"/>
      <c r="P2917" s="7"/>
    </row>
    <row r="2918" spans="1:16" x14ac:dyDescent="0.3">
      <c r="A2918" s="1" t="s">
        <v>7</v>
      </c>
      <c r="B2918" s="1">
        <v>111</v>
      </c>
      <c r="C2918" s="2">
        <v>44635.636944444443</v>
      </c>
      <c r="D2918" s="1" t="s">
        <v>13</v>
      </c>
      <c r="E2918" s="1" t="s">
        <v>15</v>
      </c>
      <c r="F2918" s="1" t="s">
        <v>119</v>
      </c>
      <c r="G2918" s="1" t="s">
        <v>143</v>
      </c>
      <c r="M2918" s="6">
        <f t="shared" si="90"/>
        <v>44636</v>
      </c>
      <c r="N2918" s="7">
        <f t="shared" si="91"/>
        <v>44635.636944444443</v>
      </c>
      <c r="O2918" s="7"/>
      <c r="P2918" s="7"/>
    </row>
    <row r="2919" spans="1:16" x14ac:dyDescent="0.3">
      <c r="A2919" s="1" t="s">
        <v>7</v>
      </c>
      <c r="B2919" s="1">
        <v>110</v>
      </c>
      <c r="C2919" s="2">
        <v>44635.637175925927</v>
      </c>
      <c r="D2919" s="1" t="s">
        <v>13</v>
      </c>
      <c r="E2919" s="1" t="s">
        <v>15</v>
      </c>
      <c r="F2919" s="1" t="s">
        <v>119</v>
      </c>
      <c r="G2919" s="1" t="s">
        <v>143</v>
      </c>
      <c r="M2919" s="6">
        <f t="shared" si="90"/>
        <v>44636</v>
      </c>
      <c r="N2919" s="7">
        <f t="shared" si="91"/>
        <v>44635.637175925927</v>
      </c>
      <c r="O2919" s="7"/>
      <c r="P2919" s="7"/>
    </row>
    <row r="2920" spans="1:16" x14ac:dyDescent="0.3">
      <c r="A2920" s="1" t="s">
        <v>7</v>
      </c>
      <c r="B2920" s="1">
        <v>110</v>
      </c>
      <c r="C2920" s="2">
        <v>44635.637488425928</v>
      </c>
      <c r="D2920" s="1" t="s">
        <v>13</v>
      </c>
      <c r="E2920" s="1" t="s">
        <v>15</v>
      </c>
      <c r="F2920" s="1" t="s">
        <v>119</v>
      </c>
      <c r="G2920" s="1" t="s">
        <v>143</v>
      </c>
      <c r="M2920" s="6">
        <f t="shared" si="90"/>
        <v>44636</v>
      </c>
      <c r="N2920" s="7">
        <f t="shared" si="91"/>
        <v>44635.637488425928</v>
      </c>
      <c r="O2920" s="7"/>
      <c r="P2920" s="7"/>
    </row>
    <row r="2921" spans="1:16" x14ac:dyDescent="0.3">
      <c r="A2921" s="1" t="s">
        <v>7</v>
      </c>
      <c r="B2921" s="1">
        <v>111</v>
      </c>
      <c r="C2921" s="2">
        <v>44635.637685185182</v>
      </c>
      <c r="D2921" s="1" t="s">
        <v>13</v>
      </c>
      <c r="E2921" s="1" t="s">
        <v>15</v>
      </c>
      <c r="F2921" s="1" t="s">
        <v>119</v>
      </c>
      <c r="G2921" s="1" t="s">
        <v>143</v>
      </c>
      <c r="M2921" s="6">
        <f t="shared" si="90"/>
        <v>44636</v>
      </c>
      <c r="N2921" s="7">
        <f t="shared" si="91"/>
        <v>44635.637685185182</v>
      </c>
      <c r="O2921" s="7"/>
      <c r="P2921" s="7"/>
    </row>
    <row r="2922" spans="1:16" x14ac:dyDescent="0.3">
      <c r="A2922" s="1" t="s">
        <v>7</v>
      </c>
      <c r="B2922" s="1">
        <v>116</v>
      </c>
      <c r="C2922" s="2">
        <v>44635.638182870367</v>
      </c>
      <c r="D2922" s="1" t="s">
        <v>13</v>
      </c>
      <c r="E2922" s="1" t="s">
        <v>15</v>
      </c>
      <c r="F2922" s="1" t="s">
        <v>119</v>
      </c>
      <c r="G2922" s="1" t="s">
        <v>143</v>
      </c>
      <c r="M2922" s="6">
        <f t="shared" si="90"/>
        <v>44636</v>
      </c>
      <c r="N2922" s="7">
        <f t="shared" si="91"/>
        <v>44635.638182870367</v>
      </c>
      <c r="O2922" s="7"/>
      <c r="P2922" s="7"/>
    </row>
    <row r="2923" spans="1:16" x14ac:dyDescent="0.3">
      <c r="A2923" s="1" t="s">
        <v>7</v>
      </c>
      <c r="B2923" s="1">
        <v>110</v>
      </c>
      <c r="C2923" s="2">
        <v>44635.638877314814</v>
      </c>
      <c r="D2923" s="1" t="s">
        <v>13</v>
      </c>
      <c r="E2923" s="1" t="s">
        <v>15</v>
      </c>
      <c r="F2923" s="1" t="s">
        <v>119</v>
      </c>
      <c r="G2923" s="1" t="s">
        <v>143</v>
      </c>
      <c r="M2923" s="6">
        <f t="shared" si="90"/>
        <v>44636</v>
      </c>
      <c r="N2923" s="7">
        <f t="shared" si="91"/>
        <v>44635.638877314814</v>
      </c>
      <c r="O2923" s="7"/>
      <c r="P2923" s="7"/>
    </row>
    <row r="2924" spans="1:16" x14ac:dyDescent="0.3">
      <c r="A2924" s="1" t="s">
        <v>7</v>
      </c>
      <c r="B2924" s="1">
        <v>109</v>
      </c>
      <c r="C2924" s="2">
        <v>44635.63957175926</v>
      </c>
      <c r="D2924" s="1" t="s">
        <v>13</v>
      </c>
      <c r="E2924" s="1" t="s">
        <v>15</v>
      </c>
      <c r="F2924" s="1" t="s">
        <v>119</v>
      </c>
      <c r="G2924" s="1" t="s">
        <v>143</v>
      </c>
      <c r="M2924" s="6">
        <f t="shared" si="90"/>
        <v>44636</v>
      </c>
      <c r="N2924" s="7">
        <f t="shared" si="91"/>
        <v>44635.63957175926</v>
      </c>
      <c r="O2924" s="7"/>
      <c r="P2924" s="7"/>
    </row>
    <row r="2925" spans="1:16" x14ac:dyDescent="0.3">
      <c r="A2925" s="1" t="s">
        <v>7</v>
      </c>
      <c r="B2925" s="1">
        <v>114</v>
      </c>
      <c r="C2925" s="2">
        <v>44635.640266203707</v>
      </c>
      <c r="D2925" s="1" t="s">
        <v>13</v>
      </c>
      <c r="E2925" s="1" t="s">
        <v>15</v>
      </c>
      <c r="F2925" s="1" t="s">
        <v>119</v>
      </c>
      <c r="G2925" s="1" t="s">
        <v>143</v>
      </c>
      <c r="M2925" s="6">
        <f t="shared" si="90"/>
        <v>44636</v>
      </c>
      <c r="N2925" s="7">
        <f t="shared" si="91"/>
        <v>44635.640266203707</v>
      </c>
      <c r="O2925" s="7"/>
      <c r="P2925" s="7"/>
    </row>
    <row r="2926" spans="1:16" x14ac:dyDescent="0.3">
      <c r="A2926" s="1" t="s">
        <v>7</v>
      </c>
      <c r="B2926" s="1">
        <v>115</v>
      </c>
      <c r="C2926" s="2">
        <v>44635.640960648147</v>
      </c>
      <c r="D2926" s="1" t="s">
        <v>13</v>
      </c>
      <c r="E2926" s="1" t="s">
        <v>15</v>
      </c>
      <c r="F2926" s="1" t="s">
        <v>119</v>
      </c>
      <c r="G2926" s="1" t="s">
        <v>143</v>
      </c>
      <c r="M2926" s="6">
        <f t="shared" si="90"/>
        <v>44636</v>
      </c>
      <c r="N2926" s="7">
        <f t="shared" si="91"/>
        <v>44635.640960648147</v>
      </c>
      <c r="O2926" s="7"/>
      <c r="P2926" s="7"/>
    </row>
    <row r="2927" spans="1:16" x14ac:dyDescent="0.3">
      <c r="A2927" s="1" t="s">
        <v>7</v>
      </c>
      <c r="B2927" s="1">
        <v>112</v>
      </c>
      <c r="C2927" s="2">
        <v>44635.641655092593</v>
      </c>
      <c r="D2927" s="1" t="s">
        <v>13</v>
      </c>
      <c r="E2927" s="1" t="s">
        <v>15</v>
      </c>
      <c r="F2927" s="1" t="s">
        <v>119</v>
      </c>
      <c r="G2927" s="1" t="s">
        <v>143</v>
      </c>
      <c r="M2927" s="6">
        <f t="shared" si="90"/>
        <v>44636</v>
      </c>
      <c r="N2927" s="7">
        <f t="shared" si="91"/>
        <v>44635.641655092593</v>
      </c>
      <c r="O2927" s="7"/>
      <c r="P2927" s="7"/>
    </row>
    <row r="2928" spans="1:16" x14ac:dyDescent="0.3">
      <c r="A2928" s="1" t="s">
        <v>7</v>
      </c>
      <c r="B2928" s="1">
        <v>105</v>
      </c>
      <c r="C2928" s="2">
        <v>44635.64234953704</v>
      </c>
      <c r="D2928" s="1" t="s">
        <v>13</v>
      </c>
      <c r="E2928" s="1" t="s">
        <v>15</v>
      </c>
      <c r="F2928" s="1" t="s">
        <v>119</v>
      </c>
      <c r="G2928" s="1" t="s">
        <v>143</v>
      </c>
      <c r="M2928" s="6">
        <f t="shared" si="90"/>
        <v>44636</v>
      </c>
      <c r="N2928" s="7">
        <f t="shared" si="91"/>
        <v>44635.64234953704</v>
      </c>
      <c r="O2928" s="7"/>
      <c r="P2928" s="7"/>
    </row>
    <row r="2929" spans="1:16" x14ac:dyDescent="0.3">
      <c r="A2929" s="1" t="s">
        <v>7</v>
      </c>
      <c r="B2929" s="1">
        <v>101</v>
      </c>
      <c r="C2929" s="2">
        <v>44635.643043981479</v>
      </c>
      <c r="D2929" s="1" t="s">
        <v>13</v>
      </c>
      <c r="E2929" s="1" t="s">
        <v>15</v>
      </c>
      <c r="F2929" s="1" t="s">
        <v>119</v>
      </c>
      <c r="G2929" s="1" t="s">
        <v>143</v>
      </c>
      <c r="M2929" s="6">
        <f t="shared" si="90"/>
        <v>44636</v>
      </c>
      <c r="N2929" s="7">
        <f t="shared" si="91"/>
        <v>44635.643043981479</v>
      </c>
      <c r="O2929" s="7"/>
      <c r="P2929" s="7"/>
    </row>
    <row r="2930" spans="1:16" x14ac:dyDescent="0.3">
      <c r="A2930" s="1" t="s">
        <v>7</v>
      </c>
      <c r="B2930" s="1">
        <v>101</v>
      </c>
      <c r="C2930" s="2">
        <v>44635.643148148149</v>
      </c>
      <c r="D2930" s="1" t="s">
        <v>13</v>
      </c>
      <c r="E2930" s="1" t="s">
        <v>15</v>
      </c>
      <c r="F2930" s="1" t="s">
        <v>119</v>
      </c>
      <c r="G2930" s="1" t="s">
        <v>143</v>
      </c>
      <c r="M2930" s="6">
        <f t="shared" si="90"/>
        <v>44636</v>
      </c>
      <c r="N2930" s="7">
        <f t="shared" si="91"/>
        <v>44635.643148148149</v>
      </c>
      <c r="O2930" s="7"/>
      <c r="P2930" s="7"/>
    </row>
    <row r="2931" spans="1:16" x14ac:dyDescent="0.3">
      <c r="A2931" s="1" t="s">
        <v>7</v>
      </c>
      <c r="B2931" s="1">
        <v>102</v>
      </c>
      <c r="C2931" s="2">
        <v>44635.643437500003</v>
      </c>
      <c r="D2931" s="1" t="s">
        <v>13</v>
      </c>
      <c r="E2931" s="1" t="s">
        <v>15</v>
      </c>
      <c r="F2931" s="1" t="s">
        <v>119</v>
      </c>
      <c r="G2931" s="1" t="s">
        <v>143</v>
      </c>
      <c r="M2931" s="6">
        <f t="shared" si="90"/>
        <v>44636</v>
      </c>
      <c r="N2931" s="7">
        <f t="shared" si="91"/>
        <v>44635.643437500003</v>
      </c>
      <c r="O2931" s="7"/>
      <c r="P2931" s="7"/>
    </row>
    <row r="2932" spans="1:16" x14ac:dyDescent="0.3">
      <c r="A2932" s="1" t="s">
        <v>7</v>
      </c>
      <c r="B2932" s="1">
        <v>101</v>
      </c>
      <c r="C2932" s="2">
        <v>44635.643738425926</v>
      </c>
      <c r="D2932" s="1" t="s">
        <v>13</v>
      </c>
      <c r="E2932" s="1" t="s">
        <v>15</v>
      </c>
      <c r="F2932" s="1" t="s">
        <v>119</v>
      </c>
      <c r="G2932" s="1" t="s">
        <v>143</v>
      </c>
      <c r="M2932" s="6">
        <f t="shared" si="90"/>
        <v>44636</v>
      </c>
      <c r="N2932" s="7">
        <f t="shared" si="91"/>
        <v>44635.643738425926</v>
      </c>
      <c r="O2932" s="7"/>
      <c r="P2932" s="7"/>
    </row>
    <row r="2933" spans="1:16" x14ac:dyDescent="0.3">
      <c r="A2933" s="1" t="s">
        <v>7</v>
      </c>
      <c r="B2933" s="1">
        <v>100</v>
      </c>
      <c r="C2933" s="2">
        <v>44635.644432870373</v>
      </c>
      <c r="D2933" s="1" t="s">
        <v>13</v>
      </c>
      <c r="E2933" s="1" t="s">
        <v>15</v>
      </c>
      <c r="F2933" s="1" t="s">
        <v>119</v>
      </c>
      <c r="G2933" s="1" t="s">
        <v>143</v>
      </c>
      <c r="M2933" s="6">
        <f t="shared" si="90"/>
        <v>44636</v>
      </c>
      <c r="N2933" s="7">
        <f t="shared" si="91"/>
        <v>44635.644432870373</v>
      </c>
      <c r="O2933" s="7"/>
      <c r="P2933" s="7"/>
    </row>
    <row r="2934" spans="1:16" x14ac:dyDescent="0.3">
      <c r="A2934" s="1" t="s">
        <v>7</v>
      </c>
      <c r="B2934" s="1">
        <v>88</v>
      </c>
      <c r="C2934" s="2">
        <v>44635.64576388889</v>
      </c>
      <c r="D2934" s="1" t="s">
        <v>13</v>
      </c>
      <c r="E2934" s="1" t="s">
        <v>15</v>
      </c>
      <c r="F2934" s="1" t="s">
        <v>119</v>
      </c>
      <c r="G2934" s="1" t="s">
        <v>143</v>
      </c>
      <c r="M2934" s="6">
        <f t="shared" si="90"/>
        <v>44636</v>
      </c>
      <c r="N2934" s="7">
        <f t="shared" si="91"/>
        <v>44635.64576388889</v>
      </c>
      <c r="O2934" s="7"/>
      <c r="P2934" s="7"/>
    </row>
    <row r="2935" spans="1:16" x14ac:dyDescent="0.3">
      <c r="A2935" s="1" t="s">
        <v>7</v>
      </c>
      <c r="B2935" s="1">
        <v>89</v>
      </c>
      <c r="C2935" s="2">
        <v>44635.645821759259</v>
      </c>
      <c r="D2935" s="1" t="s">
        <v>13</v>
      </c>
      <c r="E2935" s="1" t="s">
        <v>15</v>
      </c>
      <c r="F2935" s="1" t="s">
        <v>119</v>
      </c>
      <c r="G2935" s="1" t="s">
        <v>143</v>
      </c>
      <c r="M2935" s="6">
        <f t="shared" si="90"/>
        <v>44636</v>
      </c>
      <c r="N2935" s="7">
        <f t="shared" si="91"/>
        <v>44635.645821759259</v>
      </c>
      <c r="O2935" s="7"/>
      <c r="P2935" s="7"/>
    </row>
    <row r="2936" spans="1:16" x14ac:dyDescent="0.3">
      <c r="A2936" s="1" t="s">
        <v>7</v>
      </c>
      <c r="B2936" s="1">
        <v>97</v>
      </c>
      <c r="C2936" s="2">
        <v>44635.645983796298</v>
      </c>
      <c r="D2936" s="1" t="s">
        <v>13</v>
      </c>
      <c r="E2936" s="1" t="s">
        <v>15</v>
      </c>
      <c r="F2936" s="1" t="s">
        <v>119</v>
      </c>
      <c r="G2936" s="1" t="s">
        <v>143</v>
      </c>
      <c r="M2936" s="6">
        <f t="shared" si="90"/>
        <v>44636</v>
      </c>
      <c r="N2936" s="7">
        <f t="shared" si="91"/>
        <v>44635.645983796298</v>
      </c>
      <c r="O2936" s="7"/>
      <c r="P2936" s="7"/>
    </row>
    <row r="2937" spans="1:16" x14ac:dyDescent="0.3">
      <c r="A2937" s="1" t="s">
        <v>7</v>
      </c>
      <c r="B2937" s="1">
        <v>94</v>
      </c>
      <c r="C2937" s="2">
        <v>44635.646423611113</v>
      </c>
      <c r="D2937" s="1" t="s">
        <v>13</v>
      </c>
      <c r="E2937" s="1" t="s">
        <v>15</v>
      </c>
      <c r="F2937" s="1" t="s">
        <v>119</v>
      </c>
      <c r="G2937" s="1" t="s">
        <v>143</v>
      </c>
      <c r="M2937" s="6">
        <f t="shared" si="90"/>
        <v>44636</v>
      </c>
      <c r="N2937" s="7">
        <f t="shared" si="91"/>
        <v>44635.646423611113</v>
      </c>
      <c r="O2937" s="7"/>
      <c r="P2937" s="7"/>
    </row>
    <row r="2938" spans="1:16" x14ac:dyDescent="0.3">
      <c r="A2938" s="1" t="s">
        <v>7</v>
      </c>
      <c r="B2938" s="1">
        <v>93</v>
      </c>
      <c r="C2938" s="2">
        <v>44635.646516203706</v>
      </c>
      <c r="D2938" s="1" t="s">
        <v>13</v>
      </c>
      <c r="E2938" s="1" t="s">
        <v>15</v>
      </c>
      <c r="F2938" s="1" t="s">
        <v>119</v>
      </c>
      <c r="G2938" s="1" t="s">
        <v>143</v>
      </c>
      <c r="M2938" s="6">
        <f t="shared" si="90"/>
        <v>44636</v>
      </c>
      <c r="N2938" s="7">
        <f t="shared" si="91"/>
        <v>44635.646516203706</v>
      </c>
      <c r="O2938" s="7"/>
      <c r="P2938" s="7"/>
    </row>
    <row r="2939" spans="1:16" x14ac:dyDescent="0.3">
      <c r="A2939" s="1" t="s">
        <v>7</v>
      </c>
      <c r="B2939" s="1">
        <v>97</v>
      </c>
      <c r="C2939" s="2">
        <v>44635.646724537037</v>
      </c>
      <c r="D2939" s="1" t="s">
        <v>13</v>
      </c>
      <c r="E2939" s="1" t="s">
        <v>15</v>
      </c>
      <c r="F2939" s="1" t="s">
        <v>119</v>
      </c>
      <c r="G2939" s="1" t="s">
        <v>143</v>
      </c>
      <c r="M2939" s="6">
        <f t="shared" si="90"/>
        <v>44636</v>
      </c>
      <c r="N2939" s="7">
        <f t="shared" si="91"/>
        <v>44635.646724537037</v>
      </c>
      <c r="O2939" s="7"/>
      <c r="P2939" s="7"/>
    </row>
    <row r="2940" spans="1:16" x14ac:dyDescent="0.3">
      <c r="A2940" s="1" t="s">
        <v>7</v>
      </c>
      <c r="B2940" s="1">
        <v>96</v>
      </c>
      <c r="C2940" s="2">
        <v>44635.64702546296</v>
      </c>
      <c r="D2940" s="1" t="s">
        <v>13</v>
      </c>
      <c r="E2940" s="1" t="s">
        <v>15</v>
      </c>
      <c r="F2940" s="1" t="s">
        <v>119</v>
      </c>
      <c r="G2940" s="1" t="s">
        <v>143</v>
      </c>
      <c r="M2940" s="6">
        <f t="shared" si="90"/>
        <v>44636</v>
      </c>
      <c r="N2940" s="7">
        <f t="shared" si="91"/>
        <v>44635.64702546296</v>
      </c>
      <c r="O2940" s="7"/>
      <c r="P2940" s="7"/>
    </row>
    <row r="2941" spans="1:16" x14ac:dyDescent="0.3">
      <c r="A2941" s="1" t="s">
        <v>7</v>
      </c>
      <c r="B2941" s="1">
        <v>93</v>
      </c>
      <c r="C2941" s="2">
        <v>44635.647210648145</v>
      </c>
      <c r="D2941" s="1" t="s">
        <v>13</v>
      </c>
      <c r="E2941" s="1" t="s">
        <v>15</v>
      </c>
      <c r="F2941" s="1" t="s">
        <v>119</v>
      </c>
      <c r="G2941" s="1" t="s">
        <v>143</v>
      </c>
      <c r="M2941" s="6">
        <f t="shared" si="90"/>
        <v>44636</v>
      </c>
      <c r="N2941" s="7">
        <f t="shared" si="91"/>
        <v>44635.647210648145</v>
      </c>
      <c r="O2941" s="7"/>
      <c r="P2941" s="7"/>
    </row>
    <row r="2942" spans="1:16" x14ac:dyDescent="0.3">
      <c r="A2942" s="1" t="s">
        <v>7</v>
      </c>
      <c r="B2942" s="1">
        <v>97</v>
      </c>
      <c r="C2942" s="2">
        <v>44635.647650462961</v>
      </c>
      <c r="D2942" s="1" t="s">
        <v>13</v>
      </c>
      <c r="E2942" s="1" t="s">
        <v>15</v>
      </c>
      <c r="F2942" s="1" t="s">
        <v>119</v>
      </c>
      <c r="G2942" s="1" t="s">
        <v>143</v>
      </c>
      <c r="M2942" s="6">
        <f t="shared" si="90"/>
        <v>44636</v>
      </c>
      <c r="N2942" s="7">
        <f t="shared" si="91"/>
        <v>44635.647650462961</v>
      </c>
      <c r="O2942" s="7"/>
      <c r="P2942" s="7"/>
    </row>
    <row r="2943" spans="1:16" x14ac:dyDescent="0.3">
      <c r="A2943" s="1" t="s">
        <v>7</v>
      </c>
      <c r="B2943" s="1">
        <v>105</v>
      </c>
      <c r="C2943" s="2">
        <v>44635.647893518515</v>
      </c>
      <c r="D2943" s="1" t="s">
        <v>13</v>
      </c>
      <c r="E2943" s="1" t="s">
        <v>15</v>
      </c>
      <c r="F2943" s="1" t="s">
        <v>119</v>
      </c>
      <c r="G2943" s="1" t="s">
        <v>143</v>
      </c>
      <c r="M2943" s="6">
        <f t="shared" si="90"/>
        <v>44636</v>
      </c>
      <c r="N2943" s="7">
        <f t="shared" si="91"/>
        <v>44635.647893518515</v>
      </c>
      <c r="O2943" s="7"/>
      <c r="P2943" s="7"/>
    </row>
    <row r="2944" spans="1:16" x14ac:dyDescent="0.3">
      <c r="A2944" s="1" t="s">
        <v>7</v>
      </c>
      <c r="B2944" s="1">
        <v>96</v>
      </c>
      <c r="C2944" s="2">
        <v>44635.647905092592</v>
      </c>
      <c r="D2944" s="1" t="s">
        <v>13</v>
      </c>
      <c r="E2944" s="1" t="s">
        <v>15</v>
      </c>
      <c r="F2944" s="1" t="s">
        <v>119</v>
      </c>
      <c r="G2944" s="1" t="s">
        <v>143</v>
      </c>
      <c r="M2944" s="6">
        <f t="shared" si="90"/>
        <v>44636</v>
      </c>
      <c r="N2944" s="7">
        <f t="shared" si="91"/>
        <v>44635.647905092592</v>
      </c>
      <c r="O2944" s="7"/>
      <c r="P2944" s="7"/>
    </row>
    <row r="2945" spans="1:16" x14ac:dyDescent="0.3">
      <c r="A2945" s="1" t="s">
        <v>7</v>
      </c>
      <c r="B2945" s="1">
        <v>109</v>
      </c>
      <c r="C2945" s="2">
        <v>44635.648356481484</v>
      </c>
      <c r="D2945" s="1" t="s">
        <v>13</v>
      </c>
      <c r="E2945" s="1" t="s">
        <v>15</v>
      </c>
      <c r="F2945" s="1" t="s">
        <v>119</v>
      </c>
      <c r="G2945" s="1" t="s">
        <v>143</v>
      </c>
      <c r="M2945" s="6">
        <f t="shared" si="90"/>
        <v>44636</v>
      </c>
      <c r="N2945" s="7">
        <f t="shared" si="91"/>
        <v>44635.648356481484</v>
      </c>
      <c r="O2945" s="7"/>
      <c r="P2945" s="7"/>
    </row>
    <row r="2946" spans="1:16" x14ac:dyDescent="0.3">
      <c r="A2946" s="1" t="s">
        <v>7</v>
      </c>
      <c r="B2946" s="1">
        <v>111</v>
      </c>
      <c r="C2946" s="2">
        <v>44635.648495370369</v>
      </c>
      <c r="D2946" s="1" t="s">
        <v>13</v>
      </c>
      <c r="E2946" s="1" t="s">
        <v>15</v>
      </c>
      <c r="F2946" s="1" t="s">
        <v>119</v>
      </c>
      <c r="G2946" s="1" t="s">
        <v>143</v>
      </c>
      <c r="M2946" s="6">
        <f t="shared" si="90"/>
        <v>44636</v>
      </c>
      <c r="N2946" s="7">
        <f t="shared" si="91"/>
        <v>44635.648495370369</v>
      </c>
      <c r="O2946" s="7"/>
      <c r="P2946" s="7"/>
    </row>
    <row r="2947" spans="1:16" x14ac:dyDescent="0.3">
      <c r="A2947" s="1" t="s">
        <v>7</v>
      </c>
      <c r="B2947" s="1">
        <v>109</v>
      </c>
      <c r="C2947" s="2">
        <v>44635.648599537039</v>
      </c>
      <c r="D2947" s="1" t="s">
        <v>13</v>
      </c>
      <c r="E2947" s="1" t="s">
        <v>15</v>
      </c>
      <c r="F2947" s="1" t="s">
        <v>119</v>
      </c>
      <c r="G2947" s="1" t="s">
        <v>143</v>
      </c>
      <c r="M2947" s="6">
        <f t="shared" ref="M2947:M3010" si="92">VALUE(TEXT(C2947,0))</f>
        <v>44636</v>
      </c>
      <c r="N2947" s="7">
        <f t="shared" ref="N2947:N3010" si="93">C2947</f>
        <v>44635.648599537039</v>
      </c>
      <c r="O2947" s="7"/>
      <c r="P2947" s="7"/>
    </row>
    <row r="2948" spans="1:16" x14ac:dyDescent="0.3">
      <c r="A2948" s="1" t="s">
        <v>7</v>
      </c>
      <c r="B2948" s="1">
        <v>114</v>
      </c>
      <c r="C2948" s="2">
        <v>44635.649293981478</v>
      </c>
      <c r="D2948" s="1" t="s">
        <v>13</v>
      </c>
      <c r="E2948" s="1" t="s">
        <v>15</v>
      </c>
      <c r="F2948" s="1" t="s">
        <v>119</v>
      </c>
      <c r="G2948" s="1" t="s">
        <v>143</v>
      </c>
      <c r="M2948" s="6">
        <f t="shared" si="92"/>
        <v>44636</v>
      </c>
      <c r="N2948" s="7">
        <f t="shared" si="93"/>
        <v>44635.649293981478</v>
      </c>
      <c r="O2948" s="7"/>
      <c r="P2948" s="7"/>
    </row>
    <row r="2949" spans="1:16" x14ac:dyDescent="0.3">
      <c r="A2949" s="1" t="s">
        <v>7</v>
      </c>
      <c r="B2949" s="1">
        <v>108</v>
      </c>
      <c r="C2949" s="2">
        <v>44635.649988425925</v>
      </c>
      <c r="D2949" s="1" t="s">
        <v>13</v>
      </c>
      <c r="E2949" s="1" t="s">
        <v>15</v>
      </c>
      <c r="F2949" s="1" t="s">
        <v>119</v>
      </c>
      <c r="G2949" s="1" t="s">
        <v>143</v>
      </c>
      <c r="M2949" s="6">
        <f t="shared" si="92"/>
        <v>44636</v>
      </c>
      <c r="N2949" s="7">
        <f t="shared" si="93"/>
        <v>44635.649988425925</v>
      </c>
      <c r="O2949" s="7"/>
      <c r="P2949" s="7"/>
    </row>
    <row r="2950" spans="1:16" x14ac:dyDescent="0.3">
      <c r="A2950" s="1" t="s">
        <v>7</v>
      </c>
      <c r="B2950" s="1">
        <v>103</v>
      </c>
      <c r="C2950" s="2">
        <v>44635.650682870371</v>
      </c>
      <c r="D2950" s="1" t="s">
        <v>13</v>
      </c>
      <c r="E2950" s="1" t="s">
        <v>15</v>
      </c>
      <c r="F2950" s="1" t="s">
        <v>119</v>
      </c>
      <c r="G2950" s="1" t="s">
        <v>143</v>
      </c>
      <c r="M2950" s="6">
        <f t="shared" si="92"/>
        <v>44636</v>
      </c>
      <c r="N2950" s="7">
        <f t="shared" si="93"/>
        <v>44635.650682870371</v>
      </c>
      <c r="O2950" s="7"/>
      <c r="P2950" s="7"/>
    </row>
    <row r="2951" spans="1:16" x14ac:dyDescent="0.3">
      <c r="A2951" s="1" t="s">
        <v>7</v>
      </c>
      <c r="B2951" s="1">
        <v>94</v>
      </c>
      <c r="C2951" s="2">
        <v>44635.651377314818</v>
      </c>
      <c r="D2951" s="1" t="s">
        <v>13</v>
      </c>
      <c r="E2951" s="1" t="s">
        <v>15</v>
      </c>
      <c r="F2951" s="1" t="s">
        <v>119</v>
      </c>
      <c r="G2951" s="1" t="s">
        <v>143</v>
      </c>
      <c r="M2951" s="6">
        <f t="shared" si="92"/>
        <v>44636</v>
      </c>
      <c r="N2951" s="7">
        <f t="shared" si="93"/>
        <v>44635.651377314818</v>
      </c>
      <c r="O2951" s="7"/>
      <c r="P2951" s="7"/>
    </row>
    <row r="2952" spans="1:16" x14ac:dyDescent="0.3">
      <c r="A2952" s="1" t="s">
        <v>7</v>
      </c>
      <c r="B2952" s="1">
        <v>92</v>
      </c>
      <c r="C2952" s="2">
        <v>44635.652071759258</v>
      </c>
      <c r="D2952" s="1" t="s">
        <v>13</v>
      </c>
      <c r="E2952" s="1" t="s">
        <v>15</v>
      </c>
      <c r="F2952" s="1" t="s">
        <v>119</v>
      </c>
      <c r="G2952" s="1" t="s">
        <v>143</v>
      </c>
      <c r="M2952" s="6">
        <f t="shared" si="92"/>
        <v>44636</v>
      </c>
      <c r="N2952" s="7">
        <f t="shared" si="93"/>
        <v>44635.652071759258</v>
      </c>
      <c r="O2952" s="7"/>
      <c r="P2952" s="7"/>
    </row>
    <row r="2953" spans="1:16" x14ac:dyDescent="0.3">
      <c r="A2953" s="1" t="s">
        <v>7</v>
      </c>
      <c r="B2953" s="1">
        <v>90</v>
      </c>
      <c r="C2953" s="2">
        <v>44635.652766203704</v>
      </c>
      <c r="D2953" s="1" t="s">
        <v>13</v>
      </c>
      <c r="E2953" s="1" t="s">
        <v>15</v>
      </c>
      <c r="F2953" s="1" t="s">
        <v>119</v>
      </c>
      <c r="G2953" s="1" t="s">
        <v>143</v>
      </c>
      <c r="M2953" s="6">
        <f t="shared" si="92"/>
        <v>44636</v>
      </c>
      <c r="N2953" s="7">
        <f t="shared" si="93"/>
        <v>44635.652766203704</v>
      </c>
      <c r="O2953" s="7"/>
      <c r="P2953" s="7"/>
    </row>
    <row r="2954" spans="1:16" x14ac:dyDescent="0.3">
      <c r="A2954" s="1" t="s">
        <v>7</v>
      </c>
      <c r="B2954" s="1">
        <v>88</v>
      </c>
      <c r="C2954" s="2">
        <v>44635.653460648151</v>
      </c>
      <c r="D2954" s="1" t="s">
        <v>13</v>
      </c>
      <c r="E2954" s="1" t="s">
        <v>15</v>
      </c>
      <c r="F2954" s="1" t="s">
        <v>119</v>
      </c>
      <c r="G2954" s="1" t="s">
        <v>143</v>
      </c>
      <c r="M2954" s="6">
        <f t="shared" si="92"/>
        <v>44636</v>
      </c>
      <c r="N2954" s="7">
        <f t="shared" si="93"/>
        <v>44635.653460648151</v>
      </c>
      <c r="O2954" s="7"/>
      <c r="P2954" s="7"/>
    </row>
    <row r="2955" spans="1:16" x14ac:dyDescent="0.3">
      <c r="A2955" s="1" t="s">
        <v>7</v>
      </c>
      <c r="B2955" s="1">
        <v>93</v>
      </c>
      <c r="C2955" s="2">
        <v>44635.65415509259</v>
      </c>
      <c r="D2955" s="1" t="s">
        <v>13</v>
      </c>
      <c r="E2955" s="1" t="s">
        <v>15</v>
      </c>
      <c r="F2955" s="1" t="s">
        <v>119</v>
      </c>
      <c r="G2955" s="1" t="s">
        <v>143</v>
      </c>
      <c r="M2955" s="6">
        <f t="shared" si="92"/>
        <v>44636</v>
      </c>
      <c r="N2955" s="7">
        <f t="shared" si="93"/>
        <v>44635.65415509259</v>
      </c>
      <c r="O2955" s="7"/>
      <c r="P2955" s="7"/>
    </row>
    <row r="2956" spans="1:16" x14ac:dyDescent="0.3">
      <c r="A2956" s="1" t="s">
        <v>7</v>
      </c>
      <c r="B2956" s="1">
        <v>89</v>
      </c>
      <c r="C2956" s="2">
        <v>44635.654849537037</v>
      </c>
      <c r="D2956" s="1" t="s">
        <v>13</v>
      </c>
      <c r="E2956" s="1" t="s">
        <v>15</v>
      </c>
      <c r="F2956" s="1" t="s">
        <v>119</v>
      </c>
      <c r="G2956" s="1" t="s">
        <v>143</v>
      </c>
      <c r="M2956" s="6">
        <f t="shared" si="92"/>
        <v>44636</v>
      </c>
      <c r="N2956" s="7">
        <f t="shared" si="93"/>
        <v>44635.654849537037</v>
      </c>
      <c r="O2956" s="7"/>
      <c r="P2956" s="7"/>
    </row>
    <row r="2957" spans="1:16" x14ac:dyDescent="0.3">
      <c r="A2957" s="1" t="s">
        <v>7</v>
      </c>
      <c r="B2957" s="1">
        <v>92</v>
      </c>
      <c r="C2957" s="2">
        <v>44635.655543981484</v>
      </c>
      <c r="D2957" s="1" t="s">
        <v>13</v>
      </c>
      <c r="E2957" s="1" t="s">
        <v>15</v>
      </c>
      <c r="F2957" s="1" t="s">
        <v>119</v>
      </c>
      <c r="G2957" s="1" t="s">
        <v>143</v>
      </c>
      <c r="M2957" s="6">
        <f t="shared" si="92"/>
        <v>44636</v>
      </c>
      <c r="N2957" s="7">
        <f t="shared" si="93"/>
        <v>44635.655543981484</v>
      </c>
      <c r="O2957" s="7"/>
      <c r="P2957" s="7"/>
    </row>
    <row r="2958" spans="1:16" x14ac:dyDescent="0.3">
      <c r="A2958" s="1" t="s">
        <v>7</v>
      </c>
      <c r="B2958" s="1">
        <v>87</v>
      </c>
      <c r="C2958" s="2">
        <v>44635.656238425923</v>
      </c>
      <c r="D2958" s="1" t="s">
        <v>13</v>
      </c>
      <c r="E2958" s="1" t="s">
        <v>15</v>
      </c>
      <c r="F2958" s="1" t="s">
        <v>119</v>
      </c>
      <c r="G2958" s="1" t="s">
        <v>143</v>
      </c>
      <c r="M2958" s="6">
        <f t="shared" si="92"/>
        <v>44636</v>
      </c>
      <c r="N2958" s="7">
        <f t="shared" si="93"/>
        <v>44635.656238425923</v>
      </c>
      <c r="O2958" s="7"/>
      <c r="P2958" s="7"/>
    </row>
    <row r="2959" spans="1:16" x14ac:dyDescent="0.3">
      <c r="A2959" s="1" t="s">
        <v>7</v>
      </c>
      <c r="B2959" s="1">
        <v>84</v>
      </c>
      <c r="C2959" s="2">
        <v>44635.65693287037</v>
      </c>
      <c r="D2959" s="1" t="s">
        <v>13</v>
      </c>
      <c r="E2959" s="1" t="s">
        <v>15</v>
      </c>
      <c r="F2959" s="1" t="s">
        <v>119</v>
      </c>
      <c r="G2959" s="1" t="s">
        <v>143</v>
      </c>
      <c r="M2959" s="6">
        <f t="shared" si="92"/>
        <v>44636</v>
      </c>
      <c r="N2959" s="7">
        <f t="shared" si="93"/>
        <v>44635.65693287037</v>
      </c>
      <c r="O2959" s="7"/>
      <c r="P2959" s="7"/>
    </row>
    <row r="2960" spans="1:16" x14ac:dyDescent="0.3">
      <c r="A2960" s="1" t="s">
        <v>7</v>
      </c>
      <c r="B2960" s="1">
        <v>82</v>
      </c>
      <c r="C2960" s="2">
        <v>44635.657627314817</v>
      </c>
      <c r="D2960" s="1" t="s">
        <v>13</v>
      </c>
      <c r="E2960" s="1" t="s">
        <v>15</v>
      </c>
      <c r="F2960" s="1" t="s">
        <v>119</v>
      </c>
      <c r="G2960" s="1" t="s">
        <v>143</v>
      </c>
      <c r="M2960" s="6">
        <f t="shared" si="92"/>
        <v>44636</v>
      </c>
      <c r="N2960" s="7">
        <f t="shared" si="93"/>
        <v>44635.657627314817</v>
      </c>
      <c r="O2960" s="7"/>
      <c r="P2960" s="7"/>
    </row>
    <row r="2961" spans="1:16" x14ac:dyDescent="0.3">
      <c r="A2961" s="1" t="s">
        <v>7</v>
      </c>
      <c r="B2961" s="1">
        <v>83</v>
      </c>
      <c r="C2961" s="2">
        <v>44635.658321759256</v>
      </c>
      <c r="D2961" s="1" t="s">
        <v>13</v>
      </c>
      <c r="E2961" s="1" t="s">
        <v>15</v>
      </c>
      <c r="F2961" s="1" t="s">
        <v>119</v>
      </c>
      <c r="G2961" s="1" t="s">
        <v>143</v>
      </c>
      <c r="M2961" s="6">
        <f t="shared" si="92"/>
        <v>44636</v>
      </c>
      <c r="N2961" s="7">
        <f t="shared" si="93"/>
        <v>44635.658321759256</v>
      </c>
      <c r="O2961" s="7"/>
      <c r="P2961" s="7"/>
    </row>
    <row r="2962" spans="1:16" x14ac:dyDescent="0.3">
      <c r="A2962" s="1" t="s">
        <v>7</v>
      </c>
      <c r="B2962" s="1">
        <v>84</v>
      </c>
      <c r="C2962" s="2">
        <v>44635.659016203703</v>
      </c>
      <c r="D2962" s="1" t="s">
        <v>13</v>
      </c>
      <c r="E2962" s="1" t="s">
        <v>15</v>
      </c>
      <c r="F2962" s="1" t="s">
        <v>119</v>
      </c>
      <c r="G2962" s="1" t="s">
        <v>143</v>
      </c>
      <c r="M2962" s="6">
        <f t="shared" si="92"/>
        <v>44636</v>
      </c>
      <c r="N2962" s="7">
        <f t="shared" si="93"/>
        <v>44635.659016203703</v>
      </c>
      <c r="O2962" s="7"/>
      <c r="P2962" s="7"/>
    </row>
    <row r="2963" spans="1:16" x14ac:dyDescent="0.3">
      <c r="A2963" s="1" t="s">
        <v>7</v>
      </c>
      <c r="B2963" s="1">
        <v>87</v>
      </c>
      <c r="C2963" s="2">
        <v>44635.659710648149</v>
      </c>
      <c r="D2963" s="1" t="s">
        <v>13</v>
      </c>
      <c r="E2963" s="1" t="s">
        <v>15</v>
      </c>
      <c r="F2963" s="1" t="s">
        <v>119</v>
      </c>
      <c r="G2963" s="1" t="s">
        <v>143</v>
      </c>
      <c r="M2963" s="6">
        <f t="shared" si="92"/>
        <v>44636</v>
      </c>
      <c r="N2963" s="7">
        <f t="shared" si="93"/>
        <v>44635.659710648149</v>
      </c>
      <c r="O2963" s="7"/>
      <c r="P2963" s="7"/>
    </row>
    <row r="2964" spans="1:16" x14ac:dyDescent="0.3">
      <c r="A2964" s="1" t="s">
        <v>7</v>
      </c>
      <c r="B2964" s="1">
        <v>88</v>
      </c>
      <c r="C2964" s="2">
        <v>44635.660405092596</v>
      </c>
      <c r="D2964" s="1" t="s">
        <v>13</v>
      </c>
      <c r="E2964" s="1" t="s">
        <v>15</v>
      </c>
      <c r="F2964" s="1" t="s">
        <v>119</v>
      </c>
      <c r="G2964" s="1" t="s">
        <v>143</v>
      </c>
      <c r="M2964" s="6">
        <f t="shared" si="92"/>
        <v>44636</v>
      </c>
      <c r="N2964" s="7">
        <f t="shared" si="93"/>
        <v>44635.660405092596</v>
      </c>
      <c r="O2964" s="7"/>
      <c r="P2964" s="7"/>
    </row>
    <row r="2965" spans="1:16" x14ac:dyDescent="0.3">
      <c r="A2965" s="1" t="s">
        <v>7</v>
      </c>
      <c r="B2965" s="1">
        <v>89</v>
      </c>
      <c r="C2965" s="2">
        <v>44635.661099537036</v>
      </c>
      <c r="D2965" s="1" t="s">
        <v>13</v>
      </c>
      <c r="E2965" s="1" t="s">
        <v>15</v>
      </c>
      <c r="F2965" s="1" t="s">
        <v>119</v>
      </c>
      <c r="G2965" s="1" t="s">
        <v>143</v>
      </c>
      <c r="M2965" s="6">
        <f t="shared" si="92"/>
        <v>44636</v>
      </c>
      <c r="N2965" s="7">
        <f t="shared" si="93"/>
        <v>44635.661099537036</v>
      </c>
      <c r="O2965" s="7"/>
      <c r="P2965" s="7"/>
    </row>
    <row r="2966" spans="1:16" x14ac:dyDescent="0.3">
      <c r="A2966" s="1" t="s">
        <v>7</v>
      </c>
      <c r="B2966" s="1">
        <v>83</v>
      </c>
      <c r="C2966" s="2">
        <v>44635.661793981482</v>
      </c>
      <c r="D2966" s="1" t="s">
        <v>13</v>
      </c>
      <c r="E2966" s="1" t="s">
        <v>15</v>
      </c>
      <c r="F2966" s="1" t="s">
        <v>119</v>
      </c>
      <c r="G2966" s="1" t="s">
        <v>143</v>
      </c>
      <c r="M2966" s="6">
        <f t="shared" si="92"/>
        <v>44636</v>
      </c>
      <c r="N2966" s="7">
        <f t="shared" si="93"/>
        <v>44635.661793981482</v>
      </c>
      <c r="O2966" s="7"/>
      <c r="P2966" s="7"/>
    </row>
    <row r="2967" spans="1:16" x14ac:dyDescent="0.3">
      <c r="A2967" s="1" t="s">
        <v>7</v>
      </c>
      <c r="B2967" s="1">
        <v>83</v>
      </c>
      <c r="C2967" s="2">
        <v>44635.661863425928</v>
      </c>
      <c r="D2967" s="1" t="s">
        <v>13</v>
      </c>
      <c r="E2967" s="1" t="s">
        <v>15</v>
      </c>
      <c r="F2967" s="1" t="s">
        <v>119</v>
      </c>
      <c r="G2967" s="1" t="s">
        <v>143</v>
      </c>
      <c r="M2967" s="6">
        <f t="shared" si="92"/>
        <v>44636</v>
      </c>
      <c r="N2967" s="7">
        <f t="shared" si="93"/>
        <v>44635.661863425928</v>
      </c>
      <c r="O2967" s="7"/>
      <c r="P2967" s="7"/>
    </row>
    <row r="2968" spans="1:16" x14ac:dyDescent="0.3">
      <c r="A2968" s="1" t="s">
        <v>7</v>
      </c>
      <c r="B2968" s="1">
        <v>86</v>
      </c>
      <c r="C2968" s="2">
        <v>44635.662488425929</v>
      </c>
      <c r="D2968" s="1" t="s">
        <v>13</v>
      </c>
      <c r="E2968" s="1" t="s">
        <v>15</v>
      </c>
      <c r="F2968" s="1" t="s">
        <v>119</v>
      </c>
      <c r="G2968" s="1" t="s">
        <v>143</v>
      </c>
      <c r="M2968" s="6">
        <f t="shared" si="92"/>
        <v>44636</v>
      </c>
      <c r="N2968" s="7">
        <f t="shared" si="93"/>
        <v>44635.662488425929</v>
      </c>
      <c r="O2968" s="7"/>
      <c r="P2968" s="7"/>
    </row>
    <row r="2969" spans="1:16" x14ac:dyDescent="0.3">
      <c r="A2969" s="1" t="s">
        <v>7</v>
      </c>
      <c r="B2969" s="1">
        <v>88</v>
      </c>
      <c r="C2969" s="2">
        <v>44635.663182870368</v>
      </c>
      <c r="D2969" s="1" t="s">
        <v>13</v>
      </c>
      <c r="E2969" s="1" t="s">
        <v>15</v>
      </c>
      <c r="F2969" s="1" t="s">
        <v>119</v>
      </c>
      <c r="G2969" s="1" t="s">
        <v>143</v>
      </c>
      <c r="M2969" s="6">
        <f t="shared" si="92"/>
        <v>44636</v>
      </c>
      <c r="N2969" s="7">
        <f t="shared" si="93"/>
        <v>44635.663182870368</v>
      </c>
      <c r="O2969" s="7"/>
      <c r="P2969" s="7"/>
    </row>
    <row r="2970" spans="1:16" x14ac:dyDescent="0.3">
      <c r="A2970" s="1" t="s">
        <v>7</v>
      </c>
      <c r="B2970" s="1">
        <v>91</v>
      </c>
      <c r="C2970" s="2">
        <v>44635.663877314815</v>
      </c>
      <c r="D2970" s="1" t="s">
        <v>13</v>
      </c>
      <c r="E2970" s="1" t="s">
        <v>15</v>
      </c>
      <c r="F2970" s="1" t="s">
        <v>119</v>
      </c>
      <c r="G2970" s="1" t="s">
        <v>143</v>
      </c>
      <c r="M2970" s="6">
        <f t="shared" si="92"/>
        <v>44636</v>
      </c>
      <c r="N2970" s="7">
        <f t="shared" si="93"/>
        <v>44635.663877314815</v>
      </c>
      <c r="O2970" s="7"/>
      <c r="P2970" s="7"/>
    </row>
    <row r="2971" spans="1:16" x14ac:dyDescent="0.3">
      <c r="A2971" s="1" t="s">
        <v>7</v>
      </c>
      <c r="B2971" s="1">
        <v>91</v>
      </c>
      <c r="C2971" s="2">
        <v>44635.664571759262</v>
      </c>
      <c r="D2971" s="1" t="s">
        <v>13</v>
      </c>
      <c r="E2971" s="1" t="s">
        <v>15</v>
      </c>
      <c r="F2971" s="1" t="s">
        <v>119</v>
      </c>
      <c r="G2971" s="1" t="s">
        <v>143</v>
      </c>
      <c r="M2971" s="6">
        <f t="shared" si="92"/>
        <v>44636</v>
      </c>
      <c r="N2971" s="7">
        <f t="shared" si="93"/>
        <v>44635.664571759262</v>
      </c>
      <c r="O2971" s="7"/>
      <c r="P2971" s="7"/>
    </row>
    <row r="2972" spans="1:16" x14ac:dyDescent="0.3">
      <c r="A2972" s="1" t="s">
        <v>7</v>
      </c>
      <c r="B2972" s="1">
        <v>86</v>
      </c>
      <c r="C2972" s="2">
        <v>44635.665266203701</v>
      </c>
      <c r="D2972" s="1" t="s">
        <v>13</v>
      </c>
      <c r="E2972" s="1" t="s">
        <v>15</v>
      </c>
      <c r="F2972" s="1" t="s">
        <v>119</v>
      </c>
      <c r="G2972" s="1" t="s">
        <v>143</v>
      </c>
      <c r="M2972" s="6">
        <f t="shared" si="92"/>
        <v>44636</v>
      </c>
      <c r="N2972" s="7">
        <f t="shared" si="93"/>
        <v>44635.665266203701</v>
      </c>
      <c r="O2972" s="7"/>
      <c r="P2972" s="7"/>
    </row>
    <row r="2973" spans="1:16" x14ac:dyDescent="0.3">
      <c r="A2973" s="1" t="s">
        <v>7</v>
      </c>
      <c r="B2973" s="1">
        <v>76</v>
      </c>
      <c r="C2973" s="2">
        <v>44635.666655092595</v>
      </c>
      <c r="D2973" s="1" t="s">
        <v>13</v>
      </c>
      <c r="E2973" s="1" t="s">
        <v>15</v>
      </c>
      <c r="F2973" s="1" t="s">
        <v>119</v>
      </c>
      <c r="G2973" s="1" t="s">
        <v>143</v>
      </c>
      <c r="M2973" s="6">
        <f t="shared" si="92"/>
        <v>44636</v>
      </c>
      <c r="N2973" s="7">
        <f t="shared" si="93"/>
        <v>44635.666655092595</v>
      </c>
      <c r="O2973" s="7"/>
      <c r="P2973" s="7"/>
    </row>
    <row r="2974" spans="1:16" x14ac:dyDescent="0.3">
      <c r="A2974" s="1" t="s">
        <v>7</v>
      </c>
      <c r="B2974" s="1">
        <v>75</v>
      </c>
      <c r="C2974" s="2">
        <v>44635.667349537034</v>
      </c>
      <c r="D2974" s="1" t="s">
        <v>13</v>
      </c>
      <c r="E2974" s="1" t="s">
        <v>15</v>
      </c>
      <c r="F2974" s="1" t="s">
        <v>119</v>
      </c>
      <c r="G2974" s="1" t="s">
        <v>143</v>
      </c>
      <c r="M2974" s="6">
        <f t="shared" si="92"/>
        <v>44636</v>
      </c>
      <c r="N2974" s="7">
        <f t="shared" si="93"/>
        <v>44635.667349537034</v>
      </c>
      <c r="O2974" s="7"/>
      <c r="P2974" s="7"/>
    </row>
    <row r="2975" spans="1:16" x14ac:dyDescent="0.3">
      <c r="A2975" s="1" t="s">
        <v>7</v>
      </c>
      <c r="B2975" s="1">
        <v>81</v>
      </c>
      <c r="C2975" s="2">
        <v>44635.667812500003</v>
      </c>
      <c r="D2975" s="1" t="s">
        <v>13</v>
      </c>
      <c r="E2975" s="1" t="s">
        <v>15</v>
      </c>
      <c r="F2975" s="1" t="s">
        <v>119</v>
      </c>
      <c r="G2975" s="1" t="s">
        <v>143</v>
      </c>
      <c r="M2975" s="6">
        <f t="shared" si="92"/>
        <v>44636</v>
      </c>
      <c r="N2975" s="7">
        <f t="shared" si="93"/>
        <v>44635.667812500003</v>
      </c>
      <c r="O2975" s="7"/>
      <c r="P2975" s="7"/>
    </row>
    <row r="2976" spans="1:16" x14ac:dyDescent="0.3">
      <c r="A2976" s="1" t="s">
        <v>7</v>
      </c>
      <c r="B2976" s="1">
        <v>79</v>
      </c>
      <c r="C2976" s="2">
        <v>44635.667916666665</v>
      </c>
      <c r="D2976" s="1" t="s">
        <v>13</v>
      </c>
      <c r="E2976" s="1" t="s">
        <v>15</v>
      </c>
      <c r="F2976" s="1" t="s">
        <v>119</v>
      </c>
      <c r="G2976" s="1" t="s">
        <v>143</v>
      </c>
      <c r="M2976" s="6">
        <f t="shared" si="92"/>
        <v>44636</v>
      </c>
      <c r="N2976" s="7">
        <f t="shared" si="93"/>
        <v>44635.667916666665</v>
      </c>
      <c r="O2976" s="7"/>
      <c r="P2976" s="7"/>
    </row>
    <row r="2977" spans="1:16" x14ac:dyDescent="0.3">
      <c r="A2977" s="1" t="s">
        <v>7</v>
      </c>
      <c r="B2977" s="1">
        <v>80</v>
      </c>
      <c r="C2977" s="2">
        <v>44635.668043981481</v>
      </c>
      <c r="D2977" s="1" t="s">
        <v>13</v>
      </c>
      <c r="E2977" s="1" t="s">
        <v>15</v>
      </c>
      <c r="F2977" s="1" t="s">
        <v>119</v>
      </c>
      <c r="G2977" s="1" t="s">
        <v>143</v>
      </c>
      <c r="M2977" s="6">
        <f t="shared" si="92"/>
        <v>44636</v>
      </c>
      <c r="N2977" s="7">
        <f t="shared" si="93"/>
        <v>44635.668043981481</v>
      </c>
      <c r="O2977" s="7"/>
      <c r="P2977" s="7"/>
    </row>
    <row r="2978" spans="1:16" x14ac:dyDescent="0.3">
      <c r="A2978" s="1" t="s">
        <v>7</v>
      </c>
      <c r="B2978" s="1">
        <v>59</v>
      </c>
      <c r="C2978" s="2">
        <v>44635.668587962966</v>
      </c>
      <c r="D2978" s="1" t="s">
        <v>13</v>
      </c>
      <c r="E2978" s="1" t="s">
        <v>15</v>
      </c>
      <c r="F2978" s="1" t="s">
        <v>119</v>
      </c>
      <c r="G2978" s="1" t="s">
        <v>143</v>
      </c>
      <c r="M2978" s="6">
        <f t="shared" si="92"/>
        <v>44636</v>
      </c>
      <c r="N2978" s="7">
        <f t="shared" si="93"/>
        <v>44635.668587962966</v>
      </c>
      <c r="O2978" s="7"/>
      <c r="P2978" s="7"/>
    </row>
    <row r="2979" spans="1:16" x14ac:dyDescent="0.3">
      <c r="A2979" s="1" t="s">
        <v>7</v>
      </c>
      <c r="B2979" s="1">
        <v>64</v>
      </c>
      <c r="C2979" s="2">
        <v>44635.668738425928</v>
      </c>
      <c r="D2979" s="1" t="s">
        <v>13</v>
      </c>
      <c r="E2979" s="1" t="s">
        <v>15</v>
      </c>
      <c r="F2979" s="1" t="s">
        <v>119</v>
      </c>
      <c r="G2979" s="1" t="s">
        <v>143</v>
      </c>
      <c r="M2979" s="6">
        <f t="shared" si="92"/>
        <v>44636</v>
      </c>
      <c r="N2979" s="7">
        <f t="shared" si="93"/>
        <v>44635.668738425928</v>
      </c>
      <c r="O2979" s="7"/>
      <c r="P2979" s="7"/>
    </row>
    <row r="2980" spans="1:16" x14ac:dyDescent="0.3">
      <c r="A2980" s="1" t="s">
        <v>7</v>
      </c>
      <c r="B2980" s="1">
        <v>74</v>
      </c>
      <c r="C2980" s="2">
        <v>44635.669432870367</v>
      </c>
      <c r="D2980" s="1" t="s">
        <v>13</v>
      </c>
      <c r="E2980" s="1" t="s">
        <v>15</v>
      </c>
      <c r="F2980" s="1" t="s">
        <v>119</v>
      </c>
      <c r="G2980" s="1" t="s">
        <v>143</v>
      </c>
      <c r="M2980" s="6">
        <f t="shared" si="92"/>
        <v>44636</v>
      </c>
      <c r="N2980" s="7">
        <f t="shared" si="93"/>
        <v>44635.669432870367</v>
      </c>
      <c r="O2980" s="7"/>
      <c r="P2980" s="7"/>
    </row>
    <row r="2981" spans="1:16" x14ac:dyDescent="0.3">
      <c r="A2981" s="1" t="s">
        <v>7</v>
      </c>
      <c r="B2981" s="1">
        <v>78</v>
      </c>
      <c r="C2981" s="2">
        <v>44635.670127314814</v>
      </c>
      <c r="D2981" s="1" t="s">
        <v>13</v>
      </c>
      <c r="E2981" s="1" t="s">
        <v>15</v>
      </c>
      <c r="F2981" s="1" t="s">
        <v>119</v>
      </c>
      <c r="G2981" s="1" t="s">
        <v>143</v>
      </c>
      <c r="M2981" s="6">
        <f t="shared" si="92"/>
        <v>44636</v>
      </c>
      <c r="N2981" s="7">
        <f t="shared" si="93"/>
        <v>44635.670127314814</v>
      </c>
      <c r="O2981" s="7"/>
      <c r="P2981" s="7"/>
    </row>
    <row r="2982" spans="1:16" x14ac:dyDescent="0.3">
      <c r="A2982" s="1" t="s">
        <v>7</v>
      </c>
      <c r="B2982" s="1">
        <v>81</v>
      </c>
      <c r="C2982" s="2">
        <v>44635.67082175926</v>
      </c>
      <c r="D2982" s="1" t="s">
        <v>13</v>
      </c>
      <c r="E2982" s="1" t="s">
        <v>15</v>
      </c>
      <c r="F2982" s="1" t="s">
        <v>119</v>
      </c>
      <c r="G2982" s="1" t="s">
        <v>143</v>
      </c>
      <c r="M2982" s="6">
        <f t="shared" si="92"/>
        <v>44636</v>
      </c>
      <c r="N2982" s="7">
        <f t="shared" si="93"/>
        <v>44635.67082175926</v>
      </c>
      <c r="O2982" s="7"/>
      <c r="P2982" s="7"/>
    </row>
    <row r="2983" spans="1:16" x14ac:dyDescent="0.3">
      <c r="A2983" s="1" t="s">
        <v>7</v>
      </c>
      <c r="B2983" s="1">
        <v>82</v>
      </c>
      <c r="C2983" s="2">
        <v>44635.671516203707</v>
      </c>
      <c r="D2983" s="1" t="s">
        <v>13</v>
      </c>
      <c r="E2983" s="1" t="s">
        <v>15</v>
      </c>
      <c r="F2983" s="1" t="s">
        <v>119</v>
      </c>
      <c r="G2983" s="1" t="s">
        <v>143</v>
      </c>
      <c r="M2983" s="6">
        <f t="shared" si="92"/>
        <v>44636</v>
      </c>
      <c r="N2983" s="7">
        <f t="shared" si="93"/>
        <v>44635.671516203707</v>
      </c>
      <c r="O2983" s="7"/>
      <c r="P2983" s="7"/>
    </row>
    <row r="2984" spans="1:16" x14ac:dyDescent="0.3">
      <c r="A2984" s="1" t="s">
        <v>7</v>
      </c>
      <c r="B2984" s="1">
        <v>83</v>
      </c>
      <c r="C2984" s="2">
        <v>44635.672210648147</v>
      </c>
      <c r="D2984" s="1" t="s">
        <v>13</v>
      </c>
      <c r="E2984" s="1" t="s">
        <v>15</v>
      </c>
      <c r="F2984" s="1" t="s">
        <v>119</v>
      </c>
      <c r="G2984" s="1" t="s">
        <v>143</v>
      </c>
      <c r="M2984" s="6">
        <f t="shared" si="92"/>
        <v>44636</v>
      </c>
      <c r="N2984" s="7">
        <f t="shared" si="93"/>
        <v>44635.672210648147</v>
      </c>
      <c r="O2984" s="7"/>
      <c r="P2984" s="7"/>
    </row>
    <row r="2985" spans="1:16" x14ac:dyDescent="0.3">
      <c r="A2985" s="1" t="s">
        <v>7</v>
      </c>
      <c r="B2985" s="1">
        <v>80</v>
      </c>
      <c r="C2985" s="2">
        <v>44635.672511574077</v>
      </c>
      <c r="D2985" s="1" t="s">
        <v>13</v>
      </c>
      <c r="E2985" s="1" t="s">
        <v>15</v>
      </c>
      <c r="F2985" s="1" t="s">
        <v>119</v>
      </c>
      <c r="G2985" s="1" t="s">
        <v>143</v>
      </c>
      <c r="M2985" s="6">
        <f t="shared" si="92"/>
        <v>44636</v>
      </c>
      <c r="N2985" s="7">
        <f t="shared" si="93"/>
        <v>44635.672511574077</v>
      </c>
      <c r="O2985" s="7"/>
      <c r="P2985" s="7"/>
    </row>
    <row r="2986" spans="1:16" x14ac:dyDescent="0.3">
      <c r="A2986" s="1" t="s">
        <v>7</v>
      </c>
      <c r="B2986" s="1">
        <v>74</v>
      </c>
      <c r="C2986" s="2">
        <v>44635.672743055555</v>
      </c>
      <c r="D2986" s="1" t="s">
        <v>13</v>
      </c>
      <c r="E2986" s="1" t="s">
        <v>15</v>
      </c>
      <c r="F2986" s="1" t="s">
        <v>119</v>
      </c>
      <c r="G2986" s="1" t="s">
        <v>143</v>
      </c>
      <c r="M2986" s="6">
        <f t="shared" si="92"/>
        <v>44636</v>
      </c>
      <c r="N2986" s="7">
        <f t="shared" si="93"/>
        <v>44635.672743055555</v>
      </c>
      <c r="O2986" s="7"/>
      <c r="P2986" s="7"/>
    </row>
    <row r="2987" spans="1:16" x14ac:dyDescent="0.3">
      <c r="A2987" s="1" t="s">
        <v>7</v>
      </c>
      <c r="B2987" s="1">
        <v>78</v>
      </c>
      <c r="C2987" s="2">
        <v>44635.672905092593</v>
      </c>
      <c r="D2987" s="1" t="s">
        <v>13</v>
      </c>
      <c r="E2987" s="1" t="s">
        <v>15</v>
      </c>
      <c r="F2987" s="1" t="s">
        <v>119</v>
      </c>
      <c r="G2987" s="1" t="s">
        <v>143</v>
      </c>
      <c r="M2987" s="6">
        <f t="shared" si="92"/>
        <v>44636</v>
      </c>
      <c r="N2987" s="7">
        <f t="shared" si="93"/>
        <v>44635.672905092593</v>
      </c>
      <c r="O2987" s="7"/>
      <c r="P2987" s="7"/>
    </row>
    <row r="2988" spans="1:16" x14ac:dyDescent="0.3">
      <c r="A2988" s="1" t="s">
        <v>7</v>
      </c>
      <c r="B2988" s="1">
        <v>81</v>
      </c>
      <c r="C2988" s="2">
        <v>44635.67359953704</v>
      </c>
      <c r="D2988" s="1" t="s">
        <v>13</v>
      </c>
      <c r="E2988" s="1" t="s">
        <v>15</v>
      </c>
      <c r="F2988" s="1" t="s">
        <v>119</v>
      </c>
      <c r="G2988" s="1" t="s">
        <v>143</v>
      </c>
      <c r="M2988" s="6">
        <f t="shared" si="92"/>
        <v>44636</v>
      </c>
      <c r="N2988" s="7">
        <f t="shared" si="93"/>
        <v>44635.67359953704</v>
      </c>
      <c r="O2988" s="7"/>
      <c r="P2988" s="7"/>
    </row>
    <row r="2989" spans="1:16" x14ac:dyDescent="0.3">
      <c r="A2989" s="1" t="s">
        <v>7</v>
      </c>
      <c r="B2989" s="1">
        <v>84</v>
      </c>
      <c r="C2989" s="2">
        <v>44635.674050925925</v>
      </c>
      <c r="D2989" s="1" t="s">
        <v>13</v>
      </c>
      <c r="E2989" s="1" t="s">
        <v>15</v>
      </c>
      <c r="F2989" s="1" t="s">
        <v>119</v>
      </c>
      <c r="G2989" s="1" t="s">
        <v>143</v>
      </c>
      <c r="M2989" s="6">
        <f t="shared" si="92"/>
        <v>44636</v>
      </c>
      <c r="N2989" s="7">
        <f t="shared" si="93"/>
        <v>44635.674050925925</v>
      </c>
      <c r="O2989" s="7"/>
      <c r="P2989" s="7"/>
    </row>
    <row r="2990" spans="1:16" x14ac:dyDescent="0.3">
      <c r="A2990" s="1" t="s">
        <v>7</v>
      </c>
      <c r="B2990" s="1">
        <v>85</v>
      </c>
      <c r="C2990" s="2">
        <v>44635.67423611111</v>
      </c>
      <c r="D2990" s="1" t="s">
        <v>13</v>
      </c>
      <c r="E2990" s="1" t="s">
        <v>15</v>
      </c>
      <c r="F2990" s="1" t="s">
        <v>119</v>
      </c>
      <c r="G2990" s="1" t="s">
        <v>143</v>
      </c>
      <c r="M2990" s="6">
        <f t="shared" si="92"/>
        <v>44636</v>
      </c>
      <c r="N2990" s="7">
        <f t="shared" si="93"/>
        <v>44635.67423611111</v>
      </c>
      <c r="O2990" s="7"/>
      <c r="P2990" s="7"/>
    </row>
    <row r="2991" spans="1:16" x14ac:dyDescent="0.3">
      <c r="A2991" s="1" t="s">
        <v>7</v>
      </c>
      <c r="B2991" s="1">
        <v>83</v>
      </c>
      <c r="C2991" s="2">
        <v>44635.674293981479</v>
      </c>
      <c r="D2991" s="1" t="s">
        <v>13</v>
      </c>
      <c r="E2991" s="1" t="s">
        <v>15</v>
      </c>
      <c r="F2991" s="1" t="s">
        <v>119</v>
      </c>
      <c r="G2991" s="1" t="s">
        <v>143</v>
      </c>
      <c r="M2991" s="6">
        <f t="shared" si="92"/>
        <v>44636</v>
      </c>
      <c r="N2991" s="7">
        <f t="shared" si="93"/>
        <v>44635.674293981479</v>
      </c>
      <c r="O2991" s="7"/>
      <c r="P2991" s="7"/>
    </row>
    <row r="2992" spans="1:16" x14ac:dyDescent="0.3">
      <c r="A2992" s="1" t="s">
        <v>7</v>
      </c>
      <c r="B2992" s="1">
        <v>88</v>
      </c>
      <c r="C2992" s="2">
        <v>44635.674513888887</v>
      </c>
      <c r="D2992" s="1" t="s">
        <v>13</v>
      </c>
      <c r="E2992" s="1" t="s">
        <v>15</v>
      </c>
      <c r="F2992" s="1" t="s">
        <v>119</v>
      </c>
      <c r="G2992" s="1" t="s">
        <v>143</v>
      </c>
      <c r="M2992" s="6">
        <f t="shared" si="92"/>
        <v>44636</v>
      </c>
      <c r="N2992" s="7">
        <f t="shared" si="93"/>
        <v>44635.674513888887</v>
      </c>
      <c r="O2992" s="7"/>
      <c r="P2992" s="7"/>
    </row>
    <row r="2993" spans="1:16" x14ac:dyDescent="0.3">
      <c r="A2993" s="1" t="s">
        <v>7</v>
      </c>
      <c r="B2993" s="1">
        <v>88</v>
      </c>
      <c r="C2993" s="2">
        <v>44635.674988425926</v>
      </c>
      <c r="D2993" s="1" t="s">
        <v>13</v>
      </c>
      <c r="E2993" s="1" t="s">
        <v>15</v>
      </c>
      <c r="F2993" s="1" t="s">
        <v>119</v>
      </c>
      <c r="G2993" s="1" t="s">
        <v>143</v>
      </c>
      <c r="M2993" s="6">
        <f t="shared" si="92"/>
        <v>44636</v>
      </c>
      <c r="N2993" s="7">
        <f t="shared" si="93"/>
        <v>44635.674988425926</v>
      </c>
      <c r="O2993" s="7"/>
      <c r="P2993" s="7"/>
    </row>
    <row r="2994" spans="1:16" x14ac:dyDescent="0.3">
      <c r="A2994" s="1" t="s">
        <v>7</v>
      </c>
      <c r="B2994" s="1">
        <v>84</v>
      </c>
      <c r="C2994" s="2">
        <v>44635.675370370373</v>
      </c>
      <c r="D2994" s="1" t="s">
        <v>13</v>
      </c>
      <c r="E2994" s="1" t="s">
        <v>15</v>
      </c>
      <c r="F2994" s="1" t="s">
        <v>119</v>
      </c>
      <c r="G2994" s="1" t="s">
        <v>143</v>
      </c>
      <c r="M2994" s="6">
        <f t="shared" si="92"/>
        <v>44636</v>
      </c>
      <c r="N2994" s="7">
        <f t="shared" si="93"/>
        <v>44635.675370370373</v>
      </c>
      <c r="O2994" s="7"/>
      <c r="P2994" s="7"/>
    </row>
    <row r="2995" spans="1:16" x14ac:dyDescent="0.3">
      <c r="A2995" s="1" t="s">
        <v>7</v>
      </c>
      <c r="B2995" s="1">
        <v>84</v>
      </c>
      <c r="C2995" s="2">
        <v>44635.675682870373</v>
      </c>
      <c r="D2995" s="1" t="s">
        <v>13</v>
      </c>
      <c r="E2995" s="1" t="s">
        <v>15</v>
      </c>
      <c r="F2995" s="1" t="s">
        <v>119</v>
      </c>
      <c r="G2995" s="1" t="s">
        <v>143</v>
      </c>
      <c r="M2995" s="6">
        <f t="shared" si="92"/>
        <v>44636</v>
      </c>
      <c r="N2995" s="7">
        <f t="shared" si="93"/>
        <v>44635.675682870373</v>
      </c>
      <c r="O2995" s="7"/>
      <c r="P2995" s="7"/>
    </row>
    <row r="2996" spans="1:16" x14ac:dyDescent="0.3">
      <c r="A2996" s="1" t="s">
        <v>7</v>
      </c>
      <c r="B2996" s="1">
        <v>84</v>
      </c>
      <c r="C2996" s="2">
        <v>44635.675787037035</v>
      </c>
      <c r="D2996" s="1" t="s">
        <v>13</v>
      </c>
      <c r="E2996" s="1" t="s">
        <v>15</v>
      </c>
      <c r="F2996" s="1" t="s">
        <v>119</v>
      </c>
      <c r="G2996" s="1" t="s">
        <v>143</v>
      </c>
      <c r="M2996" s="6">
        <f t="shared" si="92"/>
        <v>44636</v>
      </c>
      <c r="N2996" s="7">
        <f t="shared" si="93"/>
        <v>44635.675787037035</v>
      </c>
      <c r="O2996" s="7"/>
      <c r="P2996" s="7"/>
    </row>
    <row r="2997" spans="1:16" x14ac:dyDescent="0.3">
      <c r="A2997" s="1" t="s">
        <v>7</v>
      </c>
      <c r="B2997" s="1">
        <v>86</v>
      </c>
      <c r="C2997" s="2">
        <v>44635.67597222222</v>
      </c>
      <c r="D2997" s="1" t="s">
        <v>13</v>
      </c>
      <c r="E2997" s="1" t="s">
        <v>15</v>
      </c>
      <c r="F2997" s="1" t="s">
        <v>119</v>
      </c>
      <c r="G2997" s="1" t="s">
        <v>143</v>
      </c>
      <c r="M2997" s="6">
        <f t="shared" si="92"/>
        <v>44636</v>
      </c>
      <c r="N2997" s="7">
        <f t="shared" si="93"/>
        <v>44635.67597222222</v>
      </c>
      <c r="O2997" s="7"/>
      <c r="P2997" s="7"/>
    </row>
    <row r="2998" spans="1:16" x14ac:dyDescent="0.3">
      <c r="A2998" s="1" t="s">
        <v>7</v>
      </c>
      <c r="B2998" s="1">
        <v>85</v>
      </c>
      <c r="C2998" s="2">
        <v>44635.676377314812</v>
      </c>
      <c r="D2998" s="1" t="s">
        <v>13</v>
      </c>
      <c r="E2998" s="1" t="s">
        <v>15</v>
      </c>
      <c r="F2998" s="1" t="s">
        <v>119</v>
      </c>
      <c r="G2998" s="1" t="s">
        <v>143</v>
      </c>
      <c r="M2998" s="6">
        <f t="shared" si="92"/>
        <v>44636</v>
      </c>
      <c r="N2998" s="7">
        <f t="shared" si="93"/>
        <v>44635.676377314812</v>
      </c>
      <c r="O2998" s="7"/>
      <c r="P2998" s="7"/>
    </row>
    <row r="2999" spans="1:16" x14ac:dyDescent="0.3">
      <c r="A2999" s="1" t="s">
        <v>7</v>
      </c>
      <c r="B2999" s="1">
        <v>80</v>
      </c>
      <c r="C2999" s="2">
        <v>44635.677071759259</v>
      </c>
      <c r="D2999" s="1" t="s">
        <v>13</v>
      </c>
      <c r="E2999" s="1" t="s">
        <v>15</v>
      </c>
      <c r="F2999" s="1" t="s">
        <v>119</v>
      </c>
      <c r="G2999" s="1" t="s">
        <v>143</v>
      </c>
      <c r="M2999" s="6">
        <f t="shared" si="92"/>
        <v>44636</v>
      </c>
      <c r="N2999" s="7">
        <f t="shared" si="93"/>
        <v>44635.677071759259</v>
      </c>
      <c r="O2999" s="7"/>
      <c r="P2999" s="7"/>
    </row>
    <row r="3000" spans="1:16" x14ac:dyDescent="0.3">
      <c r="A3000" s="1" t="s">
        <v>7</v>
      </c>
      <c r="B3000" s="1">
        <v>73</v>
      </c>
      <c r="C3000" s="2">
        <v>44635.678078703706</v>
      </c>
      <c r="D3000" s="1" t="s">
        <v>13</v>
      </c>
      <c r="E3000" s="1" t="s">
        <v>15</v>
      </c>
      <c r="F3000" s="1" t="s">
        <v>119</v>
      </c>
      <c r="G3000" s="1" t="s">
        <v>143</v>
      </c>
      <c r="M3000" s="6">
        <f t="shared" si="92"/>
        <v>44636</v>
      </c>
      <c r="N3000" s="7">
        <f t="shared" si="93"/>
        <v>44635.678078703706</v>
      </c>
      <c r="O3000" s="7"/>
      <c r="P3000" s="7"/>
    </row>
    <row r="3001" spans="1:16" x14ac:dyDescent="0.3">
      <c r="A3001" s="1" t="s">
        <v>7</v>
      </c>
      <c r="B3001" s="1">
        <v>74</v>
      </c>
      <c r="C3001" s="2">
        <v>44635.678460648145</v>
      </c>
      <c r="D3001" s="1" t="s">
        <v>13</v>
      </c>
      <c r="E3001" s="1" t="s">
        <v>15</v>
      </c>
      <c r="F3001" s="1" t="s">
        <v>119</v>
      </c>
      <c r="G3001" s="1" t="s">
        <v>143</v>
      </c>
      <c r="M3001" s="6">
        <f t="shared" si="92"/>
        <v>44636</v>
      </c>
      <c r="N3001" s="7">
        <f t="shared" si="93"/>
        <v>44635.678460648145</v>
      </c>
      <c r="O3001" s="7"/>
      <c r="P3001" s="7"/>
    </row>
    <row r="3002" spans="1:16" x14ac:dyDescent="0.3">
      <c r="A3002" s="1" t="s">
        <v>7</v>
      </c>
      <c r="B3002" s="1">
        <v>80</v>
      </c>
      <c r="C3002" s="2">
        <v>44635.678680555553</v>
      </c>
      <c r="D3002" s="1" t="s">
        <v>13</v>
      </c>
      <c r="E3002" s="1" t="s">
        <v>15</v>
      </c>
      <c r="F3002" s="1" t="s">
        <v>119</v>
      </c>
      <c r="G3002" s="1" t="s">
        <v>143</v>
      </c>
      <c r="M3002" s="6">
        <f t="shared" si="92"/>
        <v>44636</v>
      </c>
      <c r="N3002" s="7">
        <f t="shared" si="93"/>
        <v>44635.678680555553</v>
      </c>
      <c r="O3002" s="7"/>
      <c r="P3002" s="7"/>
    </row>
    <row r="3003" spans="1:16" x14ac:dyDescent="0.3">
      <c r="A3003" s="1" t="s">
        <v>7</v>
      </c>
      <c r="B3003" s="1">
        <v>69</v>
      </c>
      <c r="C3003" s="2">
        <v>44635.678981481484</v>
      </c>
      <c r="D3003" s="1" t="s">
        <v>13</v>
      </c>
      <c r="E3003" s="1" t="s">
        <v>15</v>
      </c>
      <c r="F3003" s="1" t="s">
        <v>119</v>
      </c>
      <c r="G3003" s="1" t="s">
        <v>143</v>
      </c>
      <c r="M3003" s="6">
        <f t="shared" si="92"/>
        <v>44636</v>
      </c>
      <c r="N3003" s="7">
        <f t="shared" si="93"/>
        <v>44635.678981481484</v>
      </c>
      <c r="O3003" s="7"/>
      <c r="P3003" s="7"/>
    </row>
    <row r="3004" spans="1:16" x14ac:dyDescent="0.3">
      <c r="A3004" s="1" t="s">
        <v>7</v>
      </c>
      <c r="B3004" s="1">
        <v>74</v>
      </c>
      <c r="C3004" s="2">
        <v>44635.679155092592</v>
      </c>
      <c r="D3004" s="1" t="s">
        <v>13</v>
      </c>
      <c r="E3004" s="1" t="s">
        <v>15</v>
      </c>
      <c r="F3004" s="1" t="s">
        <v>119</v>
      </c>
      <c r="G3004" s="1" t="s">
        <v>143</v>
      </c>
      <c r="M3004" s="6">
        <f t="shared" si="92"/>
        <v>44636</v>
      </c>
      <c r="N3004" s="7">
        <f t="shared" si="93"/>
        <v>44635.679155092592</v>
      </c>
      <c r="O3004" s="7"/>
      <c r="P3004" s="7"/>
    </row>
    <row r="3005" spans="1:16" x14ac:dyDescent="0.3">
      <c r="A3005" s="1" t="s">
        <v>7</v>
      </c>
      <c r="B3005" s="1">
        <v>64</v>
      </c>
      <c r="C3005" s="2">
        <v>44635.679849537039</v>
      </c>
      <c r="D3005" s="1" t="s">
        <v>13</v>
      </c>
      <c r="E3005" s="1" t="s">
        <v>15</v>
      </c>
      <c r="F3005" s="1" t="s">
        <v>119</v>
      </c>
      <c r="G3005" s="1" t="s">
        <v>143</v>
      </c>
      <c r="M3005" s="6">
        <f t="shared" si="92"/>
        <v>44636</v>
      </c>
      <c r="N3005" s="7">
        <f t="shared" si="93"/>
        <v>44635.679849537039</v>
      </c>
      <c r="O3005" s="7"/>
      <c r="P3005" s="7"/>
    </row>
    <row r="3006" spans="1:16" x14ac:dyDescent="0.3">
      <c r="A3006" s="1" t="s">
        <v>7</v>
      </c>
      <c r="B3006" s="1">
        <v>86</v>
      </c>
      <c r="C3006" s="2">
        <v>44635.680543981478</v>
      </c>
      <c r="D3006" s="1" t="s">
        <v>13</v>
      </c>
      <c r="E3006" s="1" t="s">
        <v>15</v>
      </c>
      <c r="F3006" s="1" t="s">
        <v>119</v>
      </c>
      <c r="G3006" s="1" t="s">
        <v>143</v>
      </c>
      <c r="M3006" s="6">
        <f t="shared" si="92"/>
        <v>44636</v>
      </c>
      <c r="N3006" s="7">
        <f t="shared" si="93"/>
        <v>44635.680543981478</v>
      </c>
      <c r="O3006" s="7"/>
      <c r="P3006" s="7"/>
    </row>
    <row r="3007" spans="1:16" x14ac:dyDescent="0.3">
      <c r="A3007" s="1" t="s">
        <v>7</v>
      </c>
      <c r="B3007" s="1">
        <v>86</v>
      </c>
      <c r="C3007" s="2">
        <v>44635.681238425925</v>
      </c>
      <c r="D3007" s="1" t="s">
        <v>13</v>
      </c>
      <c r="E3007" s="1" t="s">
        <v>15</v>
      </c>
      <c r="F3007" s="1" t="s">
        <v>119</v>
      </c>
      <c r="G3007" s="1" t="s">
        <v>143</v>
      </c>
      <c r="M3007" s="6">
        <f t="shared" si="92"/>
        <v>44636</v>
      </c>
      <c r="N3007" s="7">
        <f t="shared" si="93"/>
        <v>44635.681238425925</v>
      </c>
      <c r="O3007" s="7"/>
      <c r="P3007" s="7"/>
    </row>
    <row r="3008" spans="1:16" x14ac:dyDescent="0.3">
      <c r="A3008" s="1" t="s">
        <v>7</v>
      </c>
      <c r="B3008" s="1">
        <v>86</v>
      </c>
      <c r="C3008" s="2">
        <v>44635.681932870371</v>
      </c>
      <c r="D3008" s="1" t="s">
        <v>13</v>
      </c>
      <c r="E3008" s="1" t="s">
        <v>15</v>
      </c>
      <c r="F3008" s="1" t="s">
        <v>119</v>
      </c>
      <c r="G3008" s="1" t="s">
        <v>143</v>
      </c>
      <c r="M3008" s="6">
        <f t="shared" si="92"/>
        <v>44636</v>
      </c>
      <c r="N3008" s="7">
        <f t="shared" si="93"/>
        <v>44635.681932870371</v>
      </c>
      <c r="O3008" s="7"/>
      <c r="P3008" s="7"/>
    </row>
    <row r="3009" spans="1:16" x14ac:dyDescent="0.3">
      <c r="A3009" s="1" t="s">
        <v>7</v>
      </c>
      <c r="B3009" s="1">
        <v>78</v>
      </c>
      <c r="C3009" s="2">
        <v>44635.682627314818</v>
      </c>
      <c r="D3009" s="1" t="s">
        <v>13</v>
      </c>
      <c r="E3009" s="1" t="s">
        <v>15</v>
      </c>
      <c r="F3009" s="1" t="s">
        <v>119</v>
      </c>
      <c r="G3009" s="1" t="s">
        <v>143</v>
      </c>
      <c r="M3009" s="6">
        <f t="shared" si="92"/>
        <v>44636</v>
      </c>
      <c r="N3009" s="7">
        <f t="shared" si="93"/>
        <v>44635.682627314818</v>
      </c>
      <c r="O3009" s="7"/>
      <c r="P3009" s="7"/>
    </row>
    <row r="3010" spans="1:16" x14ac:dyDescent="0.3">
      <c r="A3010" s="1" t="s">
        <v>7</v>
      </c>
      <c r="B3010" s="1">
        <v>62</v>
      </c>
      <c r="C3010" s="2">
        <v>44635.683321759258</v>
      </c>
      <c r="D3010" s="1" t="s">
        <v>13</v>
      </c>
      <c r="E3010" s="1" t="s">
        <v>15</v>
      </c>
      <c r="F3010" s="1" t="s">
        <v>119</v>
      </c>
      <c r="G3010" s="1" t="s">
        <v>143</v>
      </c>
      <c r="M3010" s="6">
        <f t="shared" si="92"/>
        <v>44636</v>
      </c>
      <c r="N3010" s="7">
        <f t="shared" si="93"/>
        <v>44635.683321759258</v>
      </c>
      <c r="O3010" s="7"/>
      <c r="P3010" s="7"/>
    </row>
    <row r="3011" spans="1:16" x14ac:dyDescent="0.3">
      <c r="A3011" s="1" t="s">
        <v>7</v>
      </c>
      <c r="B3011" s="1">
        <v>66</v>
      </c>
      <c r="C3011" s="2">
        <v>44635.683634259258</v>
      </c>
      <c r="D3011" s="1" t="s">
        <v>13</v>
      </c>
      <c r="E3011" s="1" t="s">
        <v>15</v>
      </c>
      <c r="F3011" s="1" t="s">
        <v>119</v>
      </c>
      <c r="G3011" s="1" t="s">
        <v>143</v>
      </c>
      <c r="M3011" s="6">
        <f t="shared" ref="M3011:M3043" si="94">VALUE(TEXT(C3011,0))</f>
        <v>44636</v>
      </c>
      <c r="N3011" s="7">
        <f t="shared" ref="N3011:N3043" si="95">C3011</f>
        <v>44635.683634259258</v>
      </c>
      <c r="O3011" s="7"/>
      <c r="P3011" s="7"/>
    </row>
    <row r="3012" spans="1:16" x14ac:dyDescent="0.3">
      <c r="A3012" s="1" t="s">
        <v>7</v>
      </c>
      <c r="B3012" s="1">
        <v>61</v>
      </c>
      <c r="C3012" s="2">
        <v>44635.684016203704</v>
      </c>
      <c r="D3012" s="1" t="s">
        <v>13</v>
      </c>
      <c r="E3012" s="1" t="s">
        <v>15</v>
      </c>
      <c r="F3012" s="1" t="s">
        <v>119</v>
      </c>
      <c r="G3012" s="1" t="s">
        <v>143</v>
      </c>
      <c r="M3012" s="6">
        <f t="shared" si="94"/>
        <v>44636</v>
      </c>
      <c r="N3012" s="7">
        <f t="shared" si="95"/>
        <v>44635.684016203704</v>
      </c>
      <c r="O3012" s="7"/>
      <c r="P3012" s="7"/>
    </row>
    <row r="3013" spans="1:16" x14ac:dyDescent="0.3">
      <c r="A3013" s="1" t="s">
        <v>7</v>
      </c>
      <c r="B3013" s="1">
        <v>61</v>
      </c>
      <c r="C3013" s="2">
        <v>44635.684710648151</v>
      </c>
      <c r="D3013" s="1" t="s">
        <v>13</v>
      </c>
      <c r="E3013" s="1" t="s">
        <v>15</v>
      </c>
      <c r="F3013" s="1" t="s">
        <v>119</v>
      </c>
      <c r="G3013" s="1" t="s">
        <v>143</v>
      </c>
      <c r="M3013" s="6">
        <f t="shared" si="94"/>
        <v>44636</v>
      </c>
      <c r="N3013" s="7">
        <f t="shared" si="95"/>
        <v>44635.684710648151</v>
      </c>
      <c r="O3013" s="7"/>
      <c r="P3013" s="7"/>
    </row>
    <row r="3014" spans="1:16" x14ac:dyDescent="0.3">
      <c r="A3014" s="1" t="s">
        <v>7</v>
      </c>
      <c r="B3014" s="1">
        <v>53</v>
      </c>
      <c r="C3014" s="2">
        <v>44635.685266203705</v>
      </c>
      <c r="D3014" s="1" t="s">
        <v>13</v>
      </c>
      <c r="E3014" s="1" t="s">
        <v>15</v>
      </c>
      <c r="F3014" s="1" t="s">
        <v>119</v>
      </c>
      <c r="G3014" s="1" t="s">
        <v>143</v>
      </c>
      <c r="M3014" s="6">
        <f t="shared" si="94"/>
        <v>44636</v>
      </c>
      <c r="N3014" s="7">
        <f t="shared" si="95"/>
        <v>44635.685266203705</v>
      </c>
      <c r="O3014" s="7"/>
      <c r="P3014" s="7"/>
    </row>
    <row r="3015" spans="1:16" x14ac:dyDescent="0.3">
      <c r="A3015" s="1" t="s">
        <v>7</v>
      </c>
      <c r="B3015" s="1">
        <v>58</v>
      </c>
      <c r="C3015" s="2">
        <v>44635.68540509259</v>
      </c>
      <c r="D3015" s="1" t="s">
        <v>13</v>
      </c>
      <c r="E3015" s="1" t="s">
        <v>15</v>
      </c>
      <c r="F3015" s="1" t="s">
        <v>119</v>
      </c>
      <c r="G3015" s="1" t="s">
        <v>143</v>
      </c>
      <c r="M3015" s="6">
        <f t="shared" si="94"/>
        <v>44636</v>
      </c>
      <c r="N3015" s="7">
        <f t="shared" si="95"/>
        <v>44635.68540509259</v>
      </c>
      <c r="O3015" s="7"/>
      <c r="P3015" s="7"/>
    </row>
    <row r="3016" spans="1:16" x14ac:dyDescent="0.3">
      <c r="A3016" s="1" t="s">
        <v>7</v>
      </c>
      <c r="B3016" s="1">
        <v>55</v>
      </c>
      <c r="C3016" s="2">
        <v>44635.685925925929</v>
      </c>
      <c r="D3016" s="1" t="s">
        <v>13</v>
      </c>
      <c r="E3016" s="1" t="s">
        <v>15</v>
      </c>
      <c r="F3016" s="1" t="s">
        <v>119</v>
      </c>
      <c r="G3016" s="1" t="s">
        <v>143</v>
      </c>
      <c r="M3016" s="6">
        <f t="shared" si="94"/>
        <v>44636</v>
      </c>
      <c r="N3016" s="7">
        <f t="shared" si="95"/>
        <v>44635.685925925929</v>
      </c>
      <c r="O3016" s="7"/>
      <c r="P3016" s="7"/>
    </row>
    <row r="3017" spans="1:16" x14ac:dyDescent="0.3">
      <c r="A3017" s="1" t="s">
        <v>7</v>
      </c>
      <c r="B3017" s="1">
        <v>55</v>
      </c>
      <c r="C3017" s="2">
        <v>44635.686099537037</v>
      </c>
      <c r="D3017" s="1" t="s">
        <v>13</v>
      </c>
      <c r="E3017" s="1" t="s">
        <v>15</v>
      </c>
      <c r="F3017" s="1" t="s">
        <v>119</v>
      </c>
      <c r="G3017" s="1" t="s">
        <v>143</v>
      </c>
      <c r="M3017" s="6">
        <f t="shared" si="94"/>
        <v>44636</v>
      </c>
      <c r="N3017" s="7">
        <f t="shared" si="95"/>
        <v>44635.686099537037</v>
      </c>
      <c r="O3017" s="7"/>
      <c r="P3017" s="7"/>
    </row>
    <row r="3018" spans="1:16" x14ac:dyDescent="0.3">
      <c r="A3018" s="1" t="s">
        <v>7</v>
      </c>
      <c r="B3018" s="1">
        <v>89</v>
      </c>
      <c r="C3018" s="2">
        <v>44635.686793981484</v>
      </c>
      <c r="D3018" s="1" t="s">
        <v>13</v>
      </c>
      <c r="E3018" s="1" t="s">
        <v>15</v>
      </c>
      <c r="F3018" s="1" t="s">
        <v>119</v>
      </c>
      <c r="G3018" s="1" t="s">
        <v>143</v>
      </c>
      <c r="M3018" s="6">
        <f t="shared" si="94"/>
        <v>44636</v>
      </c>
      <c r="N3018" s="7">
        <f t="shared" si="95"/>
        <v>44635.686793981484</v>
      </c>
      <c r="O3018" s="7"/>
      <c r="P3018" s="7"/>
    </row>
    <row r="3019" spans="1:16" x14ac:dyDescent="0.3">
      <c r="A3019" s="1" t="s">
        <v>7</v>
      </c>
      <c r="B3019" s="1">
        <v>89</v>
      </c>
      <c r="C3019" s="2">
        <v>44635.686828703707</v>
      </c>
      <c r="D3019" s="1" t="s">
        <v>13</v>
      </c>
      <c r="E3019" s="1" t="s">
        <v>15</v>
      </c>
      <c r="F3019" s="1" t="s">
        <v>119</v>
      </c>
      <c r="G3019" s="1" t="s">
        <v>143</v>
      </c>
      <c r="M3019" s="6">
        <f t="shared" si="94"/>
        <v>44636</v>
      </c>
      <c r="N3019" s="7">
        <f t="shared" si="95"/>
        <v>44635.686828703707</v>
      </c>
      <c r="O3019" s="7"/>
      <c r="P3019" s="7"/>
    </row>
    <row r="3020" spans="1:16" x14ac:dyDescent="0.3">
      <c r="A3020" s="1" t="s">
        <v>7</v>
      </c>
      <c r="B3020" s="1">
        <v>90</v>
      </c>
      <c r="C3020" s="2">
        <v>44635.687488425923</v>
      </c>
      <c r="D3020" s="1" t="s">
        <v>13</v>
      </c>
      <c r="E3020" s="1" t="s">
        <v>15</v>
      </c>
      <c r="F3020" s="1" t="s">
        <v>119</v>
      </c>
      <c r="G3020" s="1" t="s">
        <v>143</v>
      </c>
      <c r="M3020" s="6">
        <f t="shared" si="94"/>
        <v>44636</v>
      </c>
      <c r="N3020" s="7">
        <f t="shared" si="95"/>
        <v>44635.687488425923</v>
      </c>
      <c r="O3020" s="7"/>
      <c r="P3020" s="7"/>
    </row>
    <row r="3021" spans="1:16" x14ac:dyDescent="0.3">
      <c r="A3021" s="1" t="s">
        <v>7</v>
      </c>
      <c r="B3021" s="1">
        <v>89</v>
      </c>
      <c r="C3021" s="2">
        <v>44635.68818287037</v>
      </c>
      <c r="D3021" s="1" t="s">
        <v>13</v>
      </c>
      <c r="E3021" s="1" t="s">
        <v>15</v>
      </c>
      <c r="F3021" s="1" t="s">
        <v>119</v>
      </c>
      <c r="G3021" s="1" t="s">
        <v>143</v>
      </c>
      <c r="M3021" s="6">
        <f t="shared" si="94"/>
        <v>44636</v>
      </c>
      <c r="N3021" s="7">
        <f t="shared" si="95"/>
        <v>44635.68818287037</v>
      </c>
      <c r="O3021" s="7"/>
      <c r="P3021" s="7"/>
    </row>
    <row r="3022" spans="1:16" x14ac:dyDescent="0.3">
      <c r="A3022" s="1" t="s">
        <v>7</v>
      </c>
      <c r="B3022" s="1">
        <v>80</v>
      </c>
      <c r="C3022" s="2">
        <v>44635.688877314817</v>
      </c>
      <c r="D3022" s="1" t="s">
        <v>11</v>
      </c>
      <c r="E3022" s="1" t="s">
        <v>15</v>
      </c>
      <c r="F3022" s="1" t="s">
        <v>17</v>
      </c>
      <c r="G3022" s="1" t="s">
        <v>143</v>
      </c>
      <c r="M3022" s="6">
        <f t="shared" si="94"/>
        <v>44636</v>
      </c>
      <c r="N3022" s="7">
        <f t="shared" si="95"/>
        <v>44635.688877314817</v>
      </c>
      <c r="O3022" s="7"/>
      <c r="P3022" s="7"/>
    </row>
    <row r="3023" spans="1:16" x14ac:dyDescent="0.3">
      <c r="A3023" s="1" t="s">
        <v>7</v>
      </c>
      <c r="B3023" s="1">
        <v>72</v>
      </c>
      <c r="C3023" s="2">
        <v>44635.690266203703</v>
      </c>
      <c r="D3023" s="1" t="s">
        <v>11</v>
      </c>
      <c r="E3023" s="1" t="s">
        <v>15</v>
      </c>
      <c r="F3023" s="1" t="s">
        <v>17</v>
      </c>
      <c r="G3023" s="1" t="s">
        <v>143</v>
      </c>
      <c r="M3023" s="6">
        <f t="shared" si="94"/>
        <v>44636</v>
      </c>
      <c r="N3023" s="7">
        <f t="shared" si="95"/>
        <v>44635.690266203703</v>
      </c>
      <c r="O3023" s="7"/>
      <c r="P3023" s="7"/>
    </row>
    <row r="3024" spans="1:16" x14ac:dyDescent="0.3">
      <c r="A3024" s="1" t="s">
        <v>7</v>
      </c>
      <c r="B3024" s="1">
        <v>64</v>
      </c>
      <c r="C3024" s="2">
        <v>44635.690960648149</v>
      </c>
      <c r="D3024" s="1" t="s">
        <v>11</v>
      </c>
      <c r="E3024" s="1" t="s">
        <v>15</v>
      </c>
      <c r="F3024" s="1" t="s">
        <v>17</v>
      </c>
      <c r="G3024" s="1" t="s">
        <v>143</v>
      </c>
      <c r="M3024" s="6">
        <f t="shared" si="94"/>
        <v>44636</v>
      </c>
      <c r="N3024" s="7">
        <f t="shared" si="95"/>
        <v>44635.690960648149</v>
      </c>
      <c r="O3024" s="7"/>
      <c r="P3024" s="7"/>
    </row>
    <row r="3025" spans="1:16" x14ac:dyDescent="0.3">
      <c r="A3025" s="1" t="s">
        <v>7</v>
      </c>
      <c r="B3025" s="1">
        <v>73</v>
      </c>
      <c r="C3025" s="2">
        <v>44635.691655092596</v>
      </c>
      <c r="D3025" s="1" t="s">
        <v>11</v>
      </c>
      <c r="E3025" s="1" t="s">
        <v>15</v>
      </c>
      <c r="F3025" s="1" t="s">
        <v>17</v>
      </c>
      <c r="G3025" s="1" t="s">
        <v>143</v>
      </c>
      <c r="M3025" s="6">
        <f t="shared" si="94"/>
        <v>44636</v>
      </c>
      <c r="N3025" s="7">
        <f t="shared" si="95"/>
        <v>44635.691655092596</v>
      </c>
      <c r="O3025" s="7"/>
      <c r="P3025" s="7"/>
    </row>
    <row r="3026" spans="1:16" x14ac:dyDescent="0.3">
      <c r="A3026" s="1" t="s">
        <v>7</v>
      </c>
      <c r="B3026" s="1">
        <v>94</v>
      </c>
      <c r="C3026" s="2">
        <v>44635.692349537036</v>
      </c>
      <c r="D3026" s="1" t="s">
        <v>11</v>
      </c>
      <c r="E3026" s="1" t="s">
        <v>15</v>
      </c>
      <c r="F3026" s="1" t="s">
        <v>17</v>
      </c>
      <c r="G3026" s="1" t="s">
        <v>143</v>
      </c>
      <c r="M3026" s="6">
        <f t="shared" si="94"/>
        <v>44636</v>
      </c>
      <c r="N3026" s="7">
        <f t="shared" si="95"/>
        <v>44635.692349537036</v>
      </c>
      <c r="O3026" s="7"/>
      <c r="P3026" s="7"/>
    </row>
    <row r="3027" spans="1:16" x14ac:dyDescent="0.3">
      <c r="A3027" s="1" t="s">
        <v>7</v>
      </c>
      <c r="B3027" s="1">
        <v>93</v>
      </c>
      <c r="C3027" s="2">
        <v>44635.693043981482</v>
      </c>
      <c r="D3027" s="1" t="s">
        <v>11</v>
      </c>
      <c r="E3027" s="1" t="s">
        <v>15</v>
      </c>
      <c r="F3027" s="1" t="s">
        <v>17</v>
      </c>
      <c r="G3027" s="1" t="s">
        <v>143</v>
      </c>
      <c r="M3027" s="6">
        <f t="shared" si="94"/>
        <v>44636</v>
      </c>
      <c r="N3027" s="7">
        <f t="shared" si="95"/>
        <v>44635.693043981482</v>
      </c>
      <c r="O3027" s="7"/>
      <c r="P3027" s="7"/>
    </row>
    <row r="3028" spans="1:16" x14ac:dyDescent="0.3">
      <c r="A3028" s="1" t="s">
        <v>7</v>
      </c>
      <c r="B3028" s="1">
        <v>91</v>
      </c>
      <c r="C3028" s="2">
        <v>44635.693738425929</v>
      </c>
      <c r="D3028" s="1" t="s">
        <v>11</v>
      </c>
      <c r="E3028" s="1" t="s">
        <v>15</v>
      </c>
      <c r="F3028" s="1" t="s">
        <v>17</v>
      </c>
      <c r="G3028" s="1" t="s">
        <v>143</v>
      </c>
      <c r="M3028" s="6">
        <f t="shared" si="94"/>
        <v>44636</v>
      </c>
      <c r="N3028" s="7">
        <f t="shared" si="95"/>
        <v>44635.693738425929</v>
      </c>
      <c r="O3028" s="7"/>
      <c r="P3028" s="7"/>
    </row>
    <row r="3029" spans="1:16" x14ac:dyDescent="0.3">
      <c r="A3029" s="1" t="s">
        <v>7</v>
      </c>
      <c r="B3029" s="1">
        <v>89</v>
      </c>
      <c r="C3029" s="2">
        <v>44635.694432870368</v>
      </c>
      <c r="D3029" s="1" t="s">
        <v>11</v>
      </c>
      <c r="E3029" s="1" t="s">
        <v>15</v>
      </c>
      <c r="F3029" s="1" t="s">
        <v>17</v>
      </c>
      <c r="G3029" s="1" t="s">
        <v>143</v>
      </c>
      <c r="M3029" s="6">
        <f t="shared" si="94"/>
        <v>44636</v>
      </c>
      <c r="N3029" s="7">
        <f t="shared" si="95"/>
        <v>44635.694432870368</v>
      </c>
      <c r="O3029" s="7"/>
      <c r="P3029" s="7"/>
    </row>
    <row r="3030" spans="1:16" x14ac:dyDescent="0.3">
      <c r="A3030" s="1" t="s">
        <v>7</v>
      </c>
      <c r="B3030" s="1">
        <v>85</v>
      </c>
      <c r="C3030" s="2">
        <v>44635.695127314815</v>
      </c>
      <c r="D3030" s="1" t="s">
        <v>11</v>
      </c>
      <c r="E3030" s="1" t="s">
        <v>15</v>
      </c>
      <c r="F3030" s="1" t="s">
        <v>17</v>
      </c>
      <c r="G3030" s="1" t="s">
        <v>143</v>
      </c>
      <c r="M3030" s="6">
        <f t="shared" si="94"/>
        <v>44636</v>
      </c>
      <c r="N3030" s="7">
        <f t="shared" si="95"/>
        <v>44635.695127314815</v>
      </c>
      <c r="O3030" s="7"/>
      <c r="P3030" s="7"/>
    </row>
    <row r="3031" spans="1:16" x14ac:dyDescent="0.3">
      <c r="A3031" s="1" t="s">
        <v>7</v>
      </c>
      <c r="B3031" s="1">
        <v>95</v>
      </c>
      <c r="C3031" s="2">
        <v>44635.695821759262</v>
      </c>
      <c r="D3031" s="1" t="s">
        <v>11</v>
      </c>
      <c r="E3031" s="1" t="s">
        <v>15</v>
      </c>
      <c r="F3031" s="1" t="s">
        <v>17</v>
      </c>
      <c r="G3031" s="1" t="s">
        <v>143</v>
      </c>
      <c r="M3031" s="6">
        <f t="shared" si="94"/>
        <v>44636</v>
      </c>
      <c r="N3031" s="7">
        <f t="shared" si="95"/>
        <v>44635.695821759262</v>
      </c>
      <c r="O3031" s="7"/>
      <c r="P3031" s="7"/>
    </row>
    <row r="3032" spans="1:16" x14ac:dyDescent="0.3">
      <c r="A3032" s="1" t="s">
        <v>7</v>
      </c>
      <c r="B3032" s="1">
        <v>91</v>
      </c>
      <c r="C3032" s="2">
        <v>44635.696516203701</v>
      </c>
      <c r="D3032" s="1" t="s">
        <v>11</v>
      </c>
      <c r="E3032" s="1" t="s">
        <v>15</v>
      </c>
      <c r="F3032" s="1" t="s">
        <v>17</v>
      </c>
      <c r="G3032" s="1" t="s">
        <v>143</v>
      </c>
      <c r="M3032" s="6">
        <f t="shared" si="94"/>
        <v>44636</v>
      </c>
      <c r="N3032" s="7">
        <f t="shared" si="95"/>
        <v>44635.696516203701</v>
      </c>
      <c r="O3032" s="7"/>
      <c r="P3032" s="7"/>
    </row>
    <row r="3033" spans="1:16" x14ac:dyDescent="0.3">
      <c r="A3033" s="1" t="s">
        <v>7</v>
      </c>
      <c r="B3033" s="1">
        <v>96</v>
      </c>
      <c r="C3033" s="2">
        <v>44635.697210648148</v>
      </c>
      <c r="D3033" s="1" t="s">
        <v>11</v>
      </c>
      <c r="E3033" s="1" t="s">
        <v>15</v>
      </c>
      <c r="F3033" s="1" t="s">
        <v>17</v>
      </c>
      <c r="G3033" s="1" t="s">
        <v>143</v>
      </c>
      <c r="M3033" s="6">
        <f t="shared" si="94"/>
        <v>44636</v>
      </c>
      <c r="N3033" s="7">
        <f t="shared" si="95"/>
        <v>44635.697210648148</v>
      </c>
      <c r="O3033" s="7"/>
      <c r="P3033" s="7"/>
    </row>
    <row r="3034" spans="1:16" x14ac:dyDescent="0.3">
      <c r="A3034" s="1" t="s">
        <v>7</v>
      </c>
      <c r="B3034" s="1">
        <v>98</v>
      </c>
      <c r="C3034" s="2">
        <v>44635.697905092595</v>
      </c>
      <c r="D3034" s="1" t="s">
        <v>11</v>
      </c>
      <c r="E3034" s="1" t="s">
        <v>15</v>
      </c>
      <c r="F3034" s="1" t="s">
        <v>17</v>
      </c>
      <c r="G3034" s="1" t="s">
        <v>143</v>
      </c>
      <c r="M3034" s="6">
        <f t="shared" si="94"/>
        <v>44636</v>
      </c>
      <c r="N3034" s="7">
        <f t="shared" si="95"/>
        <v>44635.697905092595</v>
      </c>
      <c r="O3034" s="7"/>
      <c r="P3034" s="7"/>
    </row>
    <row r="3035" spans="1:16" x14ac:dyDescent="0.3">
      <c r="A3035" s="1" t="s">
        <v>7</v>
      </c>
      <c r="B3035" s="1">
        <v>90</v>
      </c>
      <c r="C3035" s="2">
        <v>44635.698599537034</v>
      </c>
      <c r="D3035" s="1" t="s">
        <v>11</v>
      </c>
      <c r="E3035" s="1" t="s">
        <v>15</v>
      </c>
      <c r="F3035" s="1" t="s">
        <v>17</v>
      </c>
      <c r="G3035" s="1" t="s">
        <v>143</v>
      </c>
      <c r="M3035" s="6">
        <f t="shared" si="94"/>
        <v>44636</v>
      </c>
      <c r="N3035" s="7">
        <f t="shared" si="95"/>
        <v>44635.698599537034</v>
      </c>
      <c r="O3035" s="7"/>
      <c r="P3035" s="7"/>
    </row>
    <row r="3036" spans="1:16" x14ac:dyDescent="0.3">
      <c r="A3036" s="1" t="s">
        <v>7</v>
      </c>
      <c r="B3036" s="1">
        <v>87</v>
      </c>
      <c r="C3036" s="2">
        <v>44635.699293981481</v>
      </c>
      <c r="D3036" s="1" t="s">
        <v>11</v>
      </c>
      <c r="E3036" s="1" t="s">
        <v>15</v>
      </c>
      <c r="F3036" s="1" t="s">
        <v>17</v>
      </c>
      <c r="G3036" s="1" t="s">
        <v>143</v>
      </c>
      <c r="M3036" s="6">
        <f t="shared" si="94"/>
        <v>44636</v>
      </c>
      <c r="N3036" s="7">
        <f t="shared" si="95"/>
        <v>44635.699293981481</v>
      </c>
      <c r="O3036" s="7"/>
      <c r="P3036" s="7"/>
    </row>
    <row r="3037" spans="1:16" x14ac:dyDescent="0.3">
      <c r="A3037" s="1" t="s">
        <v>7</v>
      </c>
      <c r="B3037" s="1">
        <v>78</v>
      </c>
      <c r="C3037" s="2">
        <v>44635.699861111112</v>
      </c>
      <c r="D3037" s="1" t="s">
        <v>11</v>
      </c>
      <c r="E3037" s="1" t="s">
        <v>15</v>
      </c>
      <c r="F3037" s="1" t="s">
        <v>17</v>
      </c>
      <c r="G3037" s="1" t="s">
        <v>143</v>
      </c>
      <c r="M3037" s="6">
        <f t="shared" si="94"/>
        <v>44636</v>
      </c>
      <c r="N3037" s="7">
        <f t="shared" si="95"/>
        <v>44635.699861111112</v>
      </c>
      <c r="O3037" s="7"/>
      <c r="P3037" s="7"/>
    </row>
    <row r="3038" spans="1:16" x14ac:dyDescent="0.3">
      <c r="A3038" s="1" t="s">
        <v>7</v>
      </c>
      <c r="B3038" s="1">
        <v>81</v>
      </c>
      <c r="C3038" s="2">
        <v>44635.699988425928</v>
      </c>
      <c r="D3038" s="1" t="s">
        <v>11</v>
      </c>
      <c r="E3038" s="1" t="s">
        <v>15</v>
      </c>
      <c r="F3038" s="1" t="s">
        <v>17</v>
      </c>
      <c r="G3038" s="1" t="s">
        <v>143</v>
      </c>
      <c r="M3038" s="6">
        <f t="shared" si="94"/>
        <v>44636</v>
      </c>
      <c r="N3038" s="7">
        <f t="shared" si="95"/>
        <v>44635.699988425928</v>
      </c>
      <c r="O3038" s="7"/>
      <c r="P3038" s="7"/>
    </row>
    <row r="3039" spans="1:16" x14ac:dyDescent="0.3">
      <c r="A3039" s="1" t="s">
        <v>7</v>
      </c>
      <c r="B3039" s="1">
        <v>74</v>
      </c>
      <c r="C3039" s="2">
        <v>44635.700011574074</v>
      </c>
      <c r="D3039" s="1" t="s">
        <v>11</v>
      </c>
      <c r="E3039" s="1" t="s">
        <v>15</v>
      </c>
      <c r="F3039" s="1" t="s">
        <v>17</v>
      </c>
      <c r="G3039" s="1" t="s">
        <v>143</v>
      </c>
      <c r="M3039" s="6">
        <f t="shared" si="94"/>
        <v>44636</v>
      </c>
      <c r="N3039" s="7">
        <f t="shared" si="95"/>
        <v>44635.700011574074</v>
      </c>
      <c r="O3039" s="7"/>
      <c r="P3039" s="7"/>
    </row>
    <row r="3040" spans="1:16" x14ac:dyDescent="0.3">
      <c r="A3040" s="1" t="s">
        <v>7</v>
      </c>
      <c r="B3040" s="1">
        <v>71</v>
      </c>
      <c r="C3040" s="2">
        <v>44635.700682870367</v>
      </c>
      <c r="D3040" s="1" t="s">
        <v>11</v>
      </c>
      <c r="E3040" s="1" t="s">
        <v>15</v>
      </c>
      <c r="F3040" s="1" t="s">
        <v>17</v>
      </c>
      <c r="G3040" s="1" t="s">
        <v>143</v>
      </c>
      <c r="M3040" s="6">
        <f t="shared" si="94"/>
        <v>44636</v>
      </c>
      <c r="N3040" s="7">
        <f t="shared" si="95"/>
        <v>44635.700682870367</v>
      </c>
      <c r="O3040" s="7"/>
      <c r="P3040" s="7"/>
    </row>
    <row r="3041" spans="1:16" x14ac:dyDescent="0.3">
      <c r="A3041" s="1" t="s">
        <v>7</v>
      </c>
      <c r="B3041" s="1">
        <v>60</v>
      </c>
      <c r="C3041" s="2">
        <v>44635.701377314814</v>
      </c>
      <c r="D3041" s="1" t="s">
        <v>11</v>
      </c>
      <c r="E3041" s="1" t="s">
        <v>15</v>
      </c>
      <c r="F3041" s="1" t="s">
        <v>17</v>
      </c>
      <c r="G3041" s="1" t="s">
        <v>143</v>
      </c>
      <c r="M3041" s="6">
        <f t="shared" si="94"/>
        <v>44636</v>
      </c>
      <c r="N3041" s="7">
        <f t="shared" si="95"/>
        <v>44635.701377314814</v>
      </c>
      <c r="O3041" s="7"/>
      <c r="P3041" s="7"/>
    </row>
    <row r="3042" spans="1:16" x14ac:dyDescent="0.3">
      <c r="A3042" s="1" t="s">
        <v>7</v>
      </c>
      <c r="B3042" s="1">
        <v>56</v>
      </c>
      <c r="C3042" s="2">
        <v>44635.70207175926</v>
      </c>
      <c r="D3042" s="1" t="s">
        <v>11</v>
      </c>
      <c r="E3042" s="1" t="s">
        <v>15</v>
      </c>
      <c r="F3042" s="1" t="s">
        <v>17</v>
      </c>
      <c r="G3042" s="1" t="s">
        <v>143</v>
      </c>
      <c r="M3042" s="6">
        <f t="shared" si="94"/>
        <v>44636</v>
      </c>
      <c r="N3042" s="7">
        <f t="shared" si="95"/>
        <v>44635.70207175926</v>
      </c>
      <c r="O3042" s="7"/>
      <c r="P3042" s="7"/>
    </row>
    <row r="3043" spans="1:16" x14ac:dyDescent="0.3">
      <c r="A3043" s="1" t="s">
        <v>7</v>
      </c>
      <c r="B3043" s="1">
        <v>67</v>
      </c>
      <c r="C3043" s="2">
        <v>44635.702766203707</v>
      </c>
      <c r="D3043" s="1" t="s">
        <v>11</v>
      </c>
      <c r="E3043" s="1" t="s">
        <v>15</v>
      </c>
      <c r="F3043" s="1" t="s">
        <v>17</v>
      </c>
      <c r="G3043" s="1" t="s">
        <v>143</v>
      </c>
      <c r="M3043" s="6">
        <f t="shared" si="94"/>
        <v>44636</v>
      </c>
      <c r="N3043" s="7">
        <f t="shared" si="95"/>
        <v>44635.702766203707</v>
      </c>
      <c r="O3043" s="7"/>
      <c r="P3043" s="7"/>
    </row>
  </sheetData>
  <autoFilter ref="A1:G3043" xr:uid="{00000000-0009-0000-0000-00000B000000}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C3:C4"/>
  <sheetViews>
    <sheetView workbookViewId="0">
      <selection activeCell="H17" sqref="H17"/>
    </sheetView>
  </sheetViews>
  <sheetFormatPr defaultRowHeight="14.4" x14ac:dyDescent="0.3"/>
  <sheetData>
    <row r="3" spans="3:3" x14ac:dyDescent="0.3">
      <c r="C3">
        <v>0</v>
      </c>
    </row>
    <row r="4" spans="3:3" x14ac:dyDescent="0.3">
      <c r="C4">
        <v>8.3000000000000007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U1959"/>
  <sheetViews>
    <sheetView showGridLines="0" topLeftCell="G1" workbookViewId="0">
      <selection activeCell="O20" sqref="O20"/>
    </sheetView>
  </sheetViews>
  <sheetFormatPr defaultRowHeight="14.4" x14ac:dyDescent="0.3"/>
  <cols>
    <col min="1" max="1" width="16" style="9" bestFit="1" customWidth="1"/>
    <col min="2" max="2" width="16.6640625" style="9" bestFit="1" customWidth="1"/>
    <col min="3" max="6" width="16.33203125" style="9" bestFit="1" customWidth="1"/>
    <col min="7" max="8" width="16.6640625" style="9" bestFit="1" customWidth="1"/>
    <col min="9" max="9" width="16" style="9" bestFit="1" customWidth="1"/>
    <col min="10" max="10" width="12.5546875" style="9" bestFit="1" customWidth="1"/>
    <col min="11" max="11" width="16.33203125" style="9" bestFit="1" customWidth="1"/>
    <col min="12" max="12" width="10.5546875" style="9" bestFit="1" customWidth="1"/>
    <col min="13" max="13" width="7.88671875" style="9" bestFit="1" customWidth="1"/>
    <col min="14" max="14" width="7.88671875" style="9" customWidth="1"/>
    <col min="15" max="15" width="20.33203125" style="9" bestFit="1" customWidth="1"/>
    <col min="16" max="16" width="6.6640625" style="9" customWidth="1"/>
    <col min="17" max="16384" width="8.88671875" style="9"/>
  </cols>
  <sheetData>
    <row r="1" spans="1:21" x14ac:dyDescent="0.3">
      <c r="A1" s="10" t="s">
        <v>131</v>
      </c>
      <c r="B1" s="10" t="s">
        <v>133</v>
      </c>
      <c r="C1" s="10" t="s">
        <v>134</v>
      </c>
      <c r="D1" s="10" t="s">
        <v>3</v>
      </c>
      <c r="E1" s="10" t="s">
        <v>4</v>
      </c>
      <c r="F1" s="10" t="s">
        <v>123</v>
      </c>
      <c r="G1" s="10" t="s">
        <v>124</v>
      </c>
      <c r="H1" s="10" t="s">
        <v>125</v>
      </c>
      <c r="I1" s="10" t="s">
        <v>5</v>
      </c>
      <c r="J1" s="10" t="s">
        <v>6</v>
      </c>
      <c r="K1" s="10" t="s">
        <v>7</v>
      </c>
      <c r="L1" s="10" t="s">
        <v>170</v>
      </c>
      <c r="M1" s="10" t="s">
        <v>135</v>
      </c>
      <c r="N1" s="10" t="s">
        <v>169</v>
      </c>
      <c r="O1" s="10" t="s">
        <v>19</v>
      </c>
      <c r="P1" s="10" t="s">
        <v>19</v>
      </c>
      <c r="Q1" s="10" t="s">
        <v>14</v>
      </c>
      <c r="R1" s="10" t="s">
        <v>14</v>
      </c>
      <c r="S1" s="10" t="s">
        <v>16</v>
      </c>
      <c r="T1" s="10" t="s">
        <v>117</v>
      </c>
      <c r="U1" s="10" t="s">
        <v>117</v>
      </c>
    </row>
    <row r="2" spans="1:21" x14ac:dyDescent="0.3">
      <c r="A2" s="11">
        <v>44627.540266203701</v>
      </c>
      <c r="B2" s="15">
        <v>44627</v>
      </c>
      <c r="C2" s="16">
        <v>0.54026620370370371</v>
      </c>
      <c r="D2" s="12">
        <v>83.7</v>
      </c>
      <c r="E2" s="12">
        <v>85.56</v>
      </c>
      <c r="F2" s="12">
        <v>96.72</v>
      </c>
      <c r="G2" s="12">
        <v>88.35</v>
      </c>
      <c r="H2" s="12">
        <v>91.14</v>
      </c>
      <c r="I2" s="12">
        <v>84.63000000000001</v>
      </c>
      <c r="J2" s="12">
        <v>99.51</v>
      </c>
      <c r="K2" s="12">
        <v>93</v>
      </c>
      <c r="L2" s="13">
        <v>90.326250000000002</v>
      </c>
      <c r="M2" s="17" t="s">
        <v>137</v>
      </c>
      <c r="N2" s="17">
        <f>IF(M2="Morning",1,IF(M2="Afternoon",2,IF(M2="Evening",3,IF(M2="late Evening",4,IF(M2="Break",5)))))</f>
        <v>2</v>
      </c>
      <c r="O2" s="14" t="s">
        <v>11</v>
      </c>
      <c r="P2" s="14">
        <f>IF(O2="Greetings",1,IF(O2="Break",2,IF(O2="Closing",3,IF(O2="demonstration",4,IF(O2="Hands on",5,IF(O2="Introduction",6,IF(O2="Lecture",7,IF(O2="No Activity",8,IF(O2="Peer Learning",9)))))))))</f>
        <v>3</v>
      </c>
      <c r="Q2" s="14" t="s">
        <v>118</v>
      </c>
      <c r="R2" s="14">
        <f>IF(Q2="On Campus",1,IF(Q2="Off Campus",2))</f>
        <v>1</v>
      </c>
      <c r="S2" s="14" t="s">
        <v>119</v>
      </c>
      <c r="T2" s="14" t="s">
        <v>148</v>
      </c>
      <c r="U2" s="14">
        <f>IF(T2="Tools_Digital Drawing",1,IF(T2="Spatial Design",2,IF(T2="Technical Contexts",3)))</f>
        <v>1</v>
      </c>
    </row>
    <row r="3" spans="1:21" x14ac:dyDescent="0.3">
      <c r="A3" s="11">
        <v>44627.540405092594</v>
      </c>
      <c r="B3" s="15">
        <v>44627</v>
      </c>
      <c r="C3" s="16">
        <v>0.54040509259259262</v>
      </c>
      <c r="D3" s="12">
        <v>93.600000000000009</v>
      </c>
      <c r="E3" s="12">
        <v>95.68</v>
      </c>
      <c r="F3" s="12">
        <v>108.16</v>
      </c>
      <c r="G3" s="12">
        <v>98.8</v>
      </c>
      <c r="H3" s="12">
        <v>101.92</v>
      </c>
      <c r="I3" s="12">
        <v>94.64</v>
      </c>
      <c r="J3" s="12">
        <v>111.28</v>
      </c>
      <c r="K3" s="12">
        <v>104</v>
      </c>
      <c r="L3" s="13">
        <v>101.01</v>
      </c>
      <c r="M3" s="17" t="s">
        <v>137</v>
      </c>
      <c r="N3" s="17">
        <f t="shared" ref="N3:N66" si="0">IF(M3="Morning",1,IF(M3="Afternoon",2,IF(M3="Evening",3,IF(M3="late Evening",4,IF(M3="Break",5)))))</f>
        <v>2</v>
      </c>
      <c r="O3" s="14" t="s">
        <v>11</v>
      </c>
      <c r="P3" s="14">
        <f t="shared" ref="P3:P66" si="1">IF(O3="Greetings",1,IF(O3="Break",2,IF(O3="Closing",3,IF(O3="demonstration",4,IF(O3="Hands on",5,IF(O3="Introduction",6,IF(O3="Lecture",7,IF(O3="No Activity",8,IF(O3="Peer Learning",9)))))))))</f>
        <v>3</v>
      </c>
      <c r="Q3" s="14" t="s">
        <v>118</v>
      </c>
      <c r="R3" s="14">
        <f t="shared" ref="R3:R66" si="2">IF(Q3="On Campus",1,IF(Q3="Off Campus",2))</f>
        <v>1</v>
      </c>
      <c r="S3" s="14" t="s">
        <v>119</v>
      </c>
      <c r="T3" s="14" t="s">
        <v>148</v>
      </c>
      <c r="U3" s="14">
        <f t="shared" ref="U3:U66" si="3">IF(T3="Tools_Digital Drawing",1,IF(T3="Spatial Design",2,IF(T3="Technical Contexts",3)))</f>
        <v>1</v>
      </c>
    </row>
    <row r="4" spans="1:21" x14ac:dyDescent="0.3">
      <c r="A4" s="11">
        <v>44627.540555555555</v>
      </c>
      <c r="B4" s="15">
        <v>44627</v>
      </c>
      <c r="C4" s="16">
        <v>0.54055555555555557</v>
      </c>
      <c r="D4" s="12">
        <v>89.100000000000009</v>
      </c>
      <c r="E4" s="12">
        <v>91.08</v>
      </c>
      <c r="F4" s="12">
        <v>102.96000000000001</v>
      </c>
      <c r="G4" s="12">
        <v>94.05</v>
      </c>
      <c r="H4" s="12">
        <v>97.02</v>
      </c>
      <c r="I4" s="12">
        <v>90.09</v>
      </c>
      <c r="J4" s="12">
        <v>105.93</v>
      </c>
      <c r="K4" s="12">
        <v>99</v>
      </c>
      <c r="L4" s="13">
        <v>96.153750000000002</v>
      </c>
      <c r="M4" s="17" t="s">
        <v>137</v>
      </c>
      <c r="N4" s="17">
        <f t="shared" si="0"/>
        <v>2</v>
      </c>
      <c r="O4" s="14" t="s">
        <v>11</v>
      </c>
      <c r="P4" s="14">
        <f t="shared" si="1"/>
        <v>3</v>
      </c>
      <c r="Q4" s="14" t="s">
        <v>118</v>
      </c>
      <c r="R4" s="14">
        <f t="shared" si="2"/>
        <v>1</v>
      </c>
      <c r="S4" s="14" t="s">
        <v>119</v>
      </c>
      <c r="T4" s="14" t="s">
        <v>148</v>
      </c>
      <c r="U4" s="14">
        <f t="shared" si="3"/>
        <v>1</v>
      </c>
    </row>
    <row r="5" spans="1:21" x14ac:dyDescent="0.3">
      <c r="A5" s="11">
        <v>44627.540856481479</v>
      </c>
      <c r="B5" s="15">
        <v>44627</v>
      </c>
      <c r="C5" s="16">
        <v>0.54085648148148147</v>
      </c>
      <c r="D5" s="12">
        <v>85.5</v>
      </c>
      <c r="E5" s="12">
        <v>87.4</v>
      </c>
      <c r="F5" s="12">
        <v>98.8</v>
      </c>
      <c r="G5" s="12">
        <v>90.25</v>
      </c>
      <c r="H5" s="12">
        <v>93.1</v>
      </c>
      <c r="I5" s="12">
        <v>86.45</v>
      </c>
      <c r="J5" s="12">
        <v>101.65</v>
      </c>
      <c r="K5" s="12">
        <v>95</v>
      </c>
      <c r="L5" s="13">
        <v>92.268749999999997</v>
      </c>
      <c r="M5" s="17" t="s">
        <v>137</v>
      </c>
      <c r="N5" s="17">
        <f t="shared" si="0"/>
        <v>2</v>
      </c>
      <c r="O5" s="14" t="s">
        <v>11</v>
      </c>
      <c r="P5" s="14">
        <f t="shared" si="1"/>
        <v>3</v>
      </c>
      <c r="Q5" s="14" t="s">
        <v>118</v>
      </c>
      <c r="R5" s="14">
        <f t="shared" si="2"/>
        <v>1</v>
      </c>
      <c r="S5" s="14" t="s">
        <v>119</v>
      </c>
      <c r="T5" s="14" t="s">
        <v>148</v>
      </c>
      <c r="U5" s="14">
        <f t="shared" si="3"/>
        <v>1</v>
      </c>
    </row>
    <row r="6" spans="1:21" x14ac:dyDescent="0.3">
      <c r="A6" s="11">
        <v>44627.540960648148</v>
      </c>
      <c r="B6" s="15">
        <v>44627</v>
      </c>
      <c r="C6" s="16">
        <v>0.54096064814814815</v>
      </c>
      <c r="D6" s="12">
        <v>89.100000000000009</v>
      </c>
      <c r="E6" s="12">
        <v>91.08</v>
      </c>
      <c r="F6" s="12">
        <v>102.96000000000001</v>
      </c>
      <c r="G6" s="12">
        <v>94.05</v>
      </c>
      <c r="H6" s="12">
        <v>97.02</v>
      </c>
      <c r="I6" s="12">
        <v>90.09</v>
      </c>
      <c r="J6" s="12">
        <v>105.93</v>
      </c>
      <c r="K6" s="12">
        <v>99</v>
      </c>
      <c r="L6" s="13">
        <v>96.153750000000002</v>
      </c>
      <c r="M6" s="17" t="s">
        <v>137</v>
      </c>
      <c r="N6" s="17">
        <f t="shared" si="0"/>
        <v>2</v>
      </c>
      <c r="O6" s="14" t="s">
        <v>11</v>
      </c>
      <c r="P6" s="14">
        <f t="shared" si="1"/>
        <v>3</v>
      </c>
      <c r="Q6" s="14" t="s">
        <v>118</v>
      </c>
      <c r="R6" s="14">
        <f t="shared" si="2"/>
        <v>1</v>
      </c>
      <c r="S6" s="14" t="s">
        <v>119</v>
      </c>
      <c r="T6" s="14" t="s">
        <v>148</v>
      </c>
      <c r="U6" s="14">
        <f t="shared" si="3"/>
        <v>1</v>
      </c>
    </row>
    <row r="7" spans="1:21" x14ac:dyDescent="0.3">
      <c r="A7" s="11">
        <v>44627.541400462964</v>
      </c>
      <c r="B7" s="15">
        <v>44627</v>
      </c>
      <c r="C7" s="16">
        <v>0.54140046296296296</v>
      </c>
      <c r="D7" s="12">
        <v>79.2</v>
      </c>
      <c r="E7" s="12">
        <v>80.960000000000008</v>
      </c>
      <c r="F7" s="12">
        <v>91.52000000000001</v>
      </c>
      <c r="G7" s="12">
        <v>83.6</v>
      </c>
      <c r="H7" s="12">
        <v>86.24</v>
      </c>
      <c r="I7" s="12">
        <v>80.08</v>
      </c>
      <c r="J7" s="12">
        <v>94.160000000000011</v>
      </c>
      <c r="K7" s="12">
        <v>88</v>
      </c>
      <c r="L7" s="13">
        <v>85.47</v>
      </c>
      <c r="M7" s="17" t="s">
        <v>137</v>
      </c>
      <c r="N7" s="17">
        <f t="shared" si="0"/>
        <v>2</v>
      </c>
      <c r="O7" s="14" t="s">
        <v>11</v>
      </c>
      <c r="P7" s="14">
        <f t="shared" si="1"/>
        <v>3</v>
      </c>
      <c r="Q7" s="14" t="s">
        <v>118</v>
      </c>
      <c r="R7" s="14">
        <f t="shared" si="2"/>
        <v>1</v>
      </c>
      <c r="S7" s="14" t="s">
        <v>119</v>
      </c>
      <c r="T7" s="14" t="s">
        <v>148</v>
      </c>
      <c r="U7" s="14">
        <f t="shared" si="3"/>
        <v>1</v>
      </c>
    </row>
    <row r="8" spans="1:21" x14ac:dyDescent="0.3">
      <c r="A8" s="11">
        <v>44627.541655092595</v>
      </c>
      <c r="B8" s="15">
        <v>44627</v>
      </c>
      <c r="C8" s="16">
        <v>0.54165509259259259</v>
      </c>
      <c r="D8" s="12">
        <v>82.8</v>
      </c>
      <c r="E8" s="12">
        <v>84.64</v>
      </c>
      <c r="F8" s="12">
        <v>95.68</v>
      </c>
      <c r="G8" s="12">
        <v>87.399999999999991</v>
      </c>
      <c r="H8" s="12">
        <v>90.16</v>
      </c>
      <c r="I8" s="12">
        <v>83.72</v>
      </c>
      <c r="J8" s="12">
        <v>98.440000000000012</v>
      </c>
      <c r="K8" s="12">
        <v>92</v>
      </c>
      <c r="L8" s="13">
        <v>89.355000000000004</v>
      </c>
      <c r="M8" s="17" t="s">
        <v>137</v>
      </c>
      <c r="N8" s="17">
        <f t="shared" si="0"/>
        <v>2</v>
      </c>
      <c r="O8" s="14" t="s">
        <v>11</v>
      </c>
      <c r="P8" s="14">
        <f t="shared" si="1"/>
        <v>3</v>
      </c>
      <c r="Q8" s="14" t="s">
        <v>118</v>
      </c>
      <c r="R8" s="14">
        <f t="shared" si="2"/>
        <v>1</v>
      </c>
      <c r="S8" s="14" t="s">
        <v>119</v>
      </c>
      <c r="T8" s="14" t="s">
        <v>148</v>
      </c>
      <c r="U8" s="14">
        <f t="shared" si="3"/>
        <v>1</v>
      </c>
    </row>
    <row r="9" spans="1:21" x14ac:dyDescent="0.3">
      <c r="A9" s="11">
        <v>44627.542349537034</v>
      </c>
      <c r="B9" s="15">
        <v>44627</v>
      </c>
      <c r="C9" s="16">
        <v>0.54234953703703703</v>
      </c>
      <c r="D9" s="12">
        <v>80.100000000000009</v>
      </c>
      <c r="E9" s="12">
        <v>81.88000000000001</v>
      </c>
      <c r="F9" s="12">
        <v>92.56</v>
      </c>
      <c r="G9" s="12">
        <v>84.55</v>
      </c>
      <c r="H9" s="12">
        <v>87.22</v>
      </c>
      <c r="I9" s="12">
        <v>80.990000000000009</v>
      </c>
      <c r="J9" s="12">
        <v>95.23</v>
      </c>
      <c r="K9" s="12">
        <v>89</v>
      </c>
      <c r="L9" s="13">
        <v>86.441250000000011</v>
      </c>
      <c r="M9" s="17" t="s">
        <v>10</v>
      </c>
      <c r="N9" s="17">
        <f t="shared" si="0"/>
        <v>5</v>
      </c>
      <c r="O9" s="14" t="s">
        <v>11</v>
      </c>
      <c r="P9" s="14">
        <f t="shared" si="1"/>
        <v>3</v>
      </c>
      <c r="Q9" s="14" t="s">
        <v>118</v>
      </c>
      <c r="R9" s="14">
        <f t="shared" si="2"/>
        <v>1</v>
      </c>
      <c r="S9" s="14" t="s">
        <v>119</v>
      </c>
      <c r="T9" s="14" t="s">
        <v>148</v>
      </c>
      <c r="U9" s="14">
        <f t="shared" si="3"/>
        <v>1</v>
      </c>
    </row>
    <row r="10" spans="1:21" x14ac:dyDescent="0.3">
      <c r="A10" s="11">
        <v>44627.542951388888</v>
      </c>
      <c r="B10" s="15">
        <v>44627</v>
      </c>
      <c r="C10" s="16">
        <v>0.54295138888888894</v>
      </c>
      <c r="D10" s="12">
        <v>75.600000000000009</v>
      </c>
      <c r="E10" s="12">
        <v>77.28</v>
      </c>
      <c r="F10" s="12">
        <v>87.36</v>
      </c>
      <c r="G10" s="12">
        <v>79.8</v>
      </c>
      <c r="H10" s="12">
        <v>82.32</v>
      </c>
      <c r="I10" s="12">
        <v>76.44</v>
      </c>
      <c r="J10" s="12">
        <v>89.88000000000001</v>
      </c>
      <c r="K10" s="12">
        <v>84</v>
      </c>
      <c r="L10" s="13">
        <v>81.585000000000008</v>
      </c>
      <c r="M10" s="17" t="s">
        <v>10</v>
      </c>
      <c r="N10" s="17">
        <f t="shared" si="0"/>
        <v>5</v>
      </c>
      <c r="O10" s="14" t="s">
        <v>11</v>
      </c>
      <c r="P10" s="14">
        <f t="shared" si="1"/>
        <v>3</v>
      </c>
      <c r="Q10" s="14" t="s">
        <v>118</v>
      </c>
      <c r="R10" s="14">
        <f t="shared" si="2"/>
        <v>1</v>
      </c>
      <c r="S10" s="14" t="s">
        <v>119</v>
      </c>
      <c r="T10" s="14" t="s">
        <v>148</v>
      </c>
      <c r="U10" s="14">
        <f t="shared" si="3"/>
        <v>1</v>
      </c>
    </row>
    <row r="11" spans="1:21" x14ac:dyDescent="0.3">
      <c r="A11" s="11">
        <v>44627.543043981481</v>
      </c>
      <c r="B11" s="15">
        <v>44627</v>
      </c>
      <c r="C11" s="16">
        <v>0.54304398148148147</v>
      </c>
      <c r="D11" s="12">
        <v>76.5</v>
      </c>
      <c r="E11" s="12">
        <v>78.2</v>
      </c>
      <c r="F11" s="12">
        <v>88.4</v>
      </c>
      <c r="G11" s="12">
        <v>80.75</v>
      </c>
      <c r="H11" s="12">
        <v>83.3</v>
      </c>
      <c r="I11" s="12">
        <v>77.350000000000009</v>
      </c>
      <c r="J11" s="12">
        <v>90.95</v>
      </c>
      <c r="K11" s="12">
        <v>85</v>
      </c>
      <c r="L11" s="13">
        <v>82.556250000000006</v>
      </c>
      <c r="M11" s="17" t="s">
        <v>10</v>
      </c>
      <c r="N11" s="17">
        <f t="shared" si="0"/>
        <v>5</v>
      </c>
      <c r="O11" s="14" t="s">
        <v>11</v>
      </c>
      <c r="P11" s="14">
        <f t="shared" si="1"/>
        <v>3</v>
      </c>
      <c r="Q11" s="14" t="s">
        <v>118</v>
      </c>
      <c r="R11" s="14">
        <f t="shared" si="2"/>
        <v>1</v>
      </c>
      <c r="S11" s="14" t="s">
        <v>119</v>
      </c>
      <c r="T11" s="14" t="s">
        <v>148</v>
      </c>
      <c r="U11" s="14">
        <f t="shared" si="3"/>
        <v>1</v>
      </c>
    </row>
    <row r="12" spans="1:21" x14ac:dyDescent="0.3">
      <c r="A12" s="11">
        <v>44627.543738425928</v>
      </c>
      <c r="B12" s="15">
        <v>44627</v>
      </c>
      <c r="C12" s="16">
        <v>0.54373842592592592</v>
      </c>
      <c r="D12" s="12">
        <v>84.600000000000009</v>
      </c>
      <c r="E12" s="12">
        <v>86.48</v>
      </c>
      <c r="F12" s="12">
        <v>97.76</v>
      </c>
      <c r="G12" s="12">
        <v>89.3</v>
      </c>
      <c r="H12" s="12">
        <v>92.12</v>
      </c>
      <c r="I12" s="12">
        <v>85.54</v>
      </c>
      <c r="J12" s="12">
        <v>100.58000000000001</v>
      </c>
      <c r="K12" s="12">
        <v>94</v>
      </c>
      <c r="L12" s="13">
        <v>91.297500000000014</v>
      </c>
      <c r="M12" s="17" t="s">
        <v>10</v>
      </c>
      <c r="N12" s="17">
        <f t="shared" si="0"/>
        <v>5</v>
      </c>
      <c r="O12" s="14" t="s">
        <v>11</v>
      </c>
      <c r="P12" s="14">
        <f t="shared" si="1"/>
        <v>3</v>
      </c>
      <c r="Q12" s="14" t="s">
        <v>118</v>
      </c>
      <c r="R12" s="14">
        <f t="shared" si="2"/>
        <v>1</v>
      </c>
      <c r="S12" s="14" t="s">
        <v>119</v>
      </c>
      <c r="T12" s="14" t="s">
        <v>148</v>
      </c>
      <c r="U12" s="14">
        <f t="shared" si="3"/>
        <v>1</v>
      </c>
    </row>
    <row r="13" spans="1:21" x14ac:dyDescent="0.3">
      <c r="A13" s="11">
        <v>44627.543888888889</v>
      </c>
      <c r="B13" s="15">
        <v>44627</v>
      </c>
      <c r="C13" s="16">
        <v>0.54388888888888887</v>
      </c>
      <c r="D13" s="12">
        <v>78.3</v>
      </c>
      <c r="E13" s="12">
        <v>80.040000000000006</v>
      </c>
      <c r="F13" s="12">
        <v>90.48</v>
      </c>
      <c r="G13" s="12">
        <v>82.649999999999991</v>
      </c>
      <c r="H13" s="12">
        <v>85.26</v>
      </c>
      <c r="I13" s="12">
        <v>79.17</v>
      </c>
      <c r="J13" s="12">
        <v>93.09</v>
      </c>
      <c r="K13" s="12">
        <v>87</v>
      </c>
      <c r="L13" s="13">
        <v>84.498750000000001</v>
      </c>
      <c r="M13" s="17" t="s">
        <v>10</v>
      </c>
      <c r="N13" s="17">
        <f t="shared" si="0"/>
        <v>5</v>
      </c>
      <c r="O13" s="14" t="s">
        <v>11</v>
      </c>
      <c r="P13" s="14">
        <f t="shared" si="1"/>
        <v>3</v>
      </c>
      <c r="Q13" s="14" t="s">
        <v>118</v>
      </c>
      <c r="R13" s="14">
        <f t="shared" si="2"/>
        <v>1</v>
      </c>
      <c r="S13" s="14" t="s">
        <v>119</v>
      </c>
      <c r="T13" s="14" t="s">
        <v>148</v>
      </c>
      <c r="U13" s="14">
        <f t="shared" si="3"/>
        <v>1</v>
      </c>
    </row>
    <row r="14" spans="1:21" x14ac:dyDescent="0.3">
      <c r="A14" s="11">
        <v>44627.544432870367</v>
      </c>
      <c r="B14" s="15">
        <v>44627</v>
      </c>
      <c r="C14" s="16">
        <v>0.54443287037037036</v>
      </c>
      <c r="D14" s="12">
        <v>79.2</v>
      </c>
      <c r="E14" s="12">
        <v>80.960000000000008</v>
      </c>
      <c r="F14" s="12">
        <v>91.52000000000001</v>
      </c>
      <c r="G14" s="12">
        <v>83.6</v>
      </c>
      <c r="H14" s="12">
        <v>86.24</v>
      </c>
      <c r="I14" s="12">
        <v>80.08</v>
      </c>
      <c r="J14" s="12">
        <v>94.160000000000011</v>
      </c>
      <c r="K14" s="12">
        <v>88</v>
      </c>
      <c r="L14" s="13">
        <v>85.47</v>
      </c>
      <c r="M14" s="17" t="s">
        <v>10</v>
      </c>
      <c r="N14" s="17">
        <f t="shared" si="0"/>
        <v>5</v>
      </c>
      <c r="O14" s="14" t="s">
        <v>11</v>
      </c>
      <c r="P14" s="14">
        <f t="shared" si="1"/>
        <v>3</v>
      </c>
      <c r="Q14" s="14" t="s">
        <v>118</v>
      </c>
      <c r="R14" s="14">
        <f t="shared" si="2"/>
        <v>1</v>
      </c>
      <c r="S14" s="14" t="s">
        <v>119</v>
      </c>
      <c r="T14" s="14" t="s">
        <v>148</v>
      </c>
      <c r="U14" s="14">
        <f t="shared" si="3"/>
        <v>1</v>
      </c>
    </row>
    <row r="15" spans="1:21" x14ac:dyDescent="0.3">
      <c r="A15" s="11">
        <v>44627.545127314814</v>
      </c>
      <c r="B15" s="15">
        <v>44627</v>
      </c>
      <c r="C15" s="16">
        <v>0.5451273148148148</v>
      </c>
      <c r="D15" s="12">
        <v>79.2</v>
      </c>
      <c r="E15" s="12">
        <v>80.960000000000008</v>
      </c>
      <c r="F15" s="12">
        <v>91.52000000000001</v>
      </c>
      <c r="G15" s="12">
        <v>83.6</v>
      </c>
      <c r="H15" s="12">
        <v>86.24</v>
      </c>
      <c r="I15" s="12">
        <v>80.08</v>
      </c>
      <c r="J15" s="12">
        <v>94.160000000000011</v>
      </c>
      <c r="K15" s="12">
        <v>88</v>
      </c>
      <c r="L15" s="13">
        <v>85.47</v>
      </c>
      <c r="M15" s="17" t="s">
        <v>10</v>
      </c>
      <c r="N15" s="17">
        <f t="shared" si="0"/>
        <v>5</v>
      </c>
      <c r="O15" s="14" t="s">
        <v>11</v>
      </c>
      <c r="P15" s="14">
        <f t="shared" si="1"/>
        <v>3</v>
      </c>
      <c r="Q15" s="14" t="s">
        <v>118</v>
      </c>
      <c r="R15" s="14">
        <f t="shared" si="2"/>
        <v>1</v>
      </c>
      <c r="S15" s="14" t="s">
        <v>119</v>
      </c>
      <c r="T15" s="14" t="s">
        <v>148</v>
      </c>
      <c r="U15" s="14">
        <f t="shared" si="3"/>
        <v>1</v>
      </c>
    </row>
    <row r="16" spans="1:21" x14ac:dyDescent="0.3">
      <c r="A16" s="11">
        <v>44627.545590277776</v>
      </c>
      <c r="B16" s="15">
        <v>44627</v>
      </c>
      <c r="C16" s="16">
        <v>0.5455902777777778</v>
      </c>
      <c r="D16" s="12">
        <v>83.7</v>
      </c>
      <c r="E16" s="12">
        <v>85.56</v>
      </c>
      <c r="F16" s="12">
        <v>96.72</v>
      </c>
      <c r="G16" s="12">
        <v>88.35</v>
      </c>
      <c r="H16" s="12">
        <v>91.14</v>
      </c>
      <c r="I16" s="12">
        <v>84.63000000000001</v>
      </c>
      <c r="J16" s="12">
        <v>99.51</v>
      </c>
      <c r="K16" s="12">
        <v>93</v>
      </c>
      <c r="L16" s="13">
        <v>90.326250000000002</v>
      </c>
      <c r="M16" s="17" t="s">
        <v>10</v>
      </c>
      <c r="N16" s="17">
        <f t="shared" si="0"/>
        <v>5</v>
      </c>
      <c r="O16" s="14" t="s">
        <v>11</v>
      </c>
      <c r="P16" s="14">
        <f t="shared" si="1"/>
        <v>3</v>
      </c>
      <c r="Q16" s="14" t="s">
        <v>118</v>
      </c>
      <c r="R16" s="14">
        <f t="shared" si="2"/>
        <v>1</v>
      </c>
      <c r="S16" s="14" t="s">
        <v>119</v>
      </c>
      <c r="T16" s="14" t="s">
        <v>148</v>
      </c>
      <c r="U16" s="14">
        <f t="shared" si="3"/>
        <v>1</v>
      </c>
    </row>
    <row r="17" spans="1:21" x14ac:dyDescent="0.3">
      <c r="A17" s="11">
        <v>44627.54582175926</v>
      </c>
      <c r="B17" s="15">
        <v>44627</v>
      </c>
      <c r="C17" s="16">
        <v>0.54582175925925924</v>
      </c>
      <c r="D17" s="12">
        <v>81.900000000000006</v>
      </c>
      <c r="E17" s="12">
        <v>83.72</v>
      </c>
      <c r="F17" s="12">
        <v>94.64</v>
      </c>
      <c r="G17" s="12">
        <v>86.45</v>
      </c>
      <c r="H17" s="12">
        <v>89.179999999999993</v>
      </c>
      <c r="I17" s="12">
        <v>82.81</v>
      </c>
      <c r="J17" s="12">
        <v>97.37</v>
      </c>
      <c r="K17" s="12">
        <v>91</v>
      </c>
      <c r="L17" s="13">
        <v>88.383750000000006</v>
      </c>
      <c r="M17" s="17" t="s">
        <v>10</v>
      </c>
      <c r="N17" s="17">
        <f t="shared" si="0"/>
        <v>5</v>
      </c>
      <c r="O17" s="14" t="s">
        <v>11</v>
      </c>
      <c r="P17" s="14">
        <f t="shared" si="1"/>
        <v>3</v>
      </c>
      <c r="Q17" s="14" t="s">
        <v>118</v>
      </c>
      <c r="R17" s="14">
        <f t="shared" si="2"/>
        <v>1</v>
      </c>
      <c r="S17" s="14" t="s">
        <v>119</v>
      </c>
      <c r="T17" s="14" t="s">
        <v>148</v>
      </c>
      <c r="U17" s="14">
        <f t="shared" si="3"/>
        <v>1</v>
      </c>
    </row>
    <row r="18" spans="1:21" x14ac:dyDescent="0.3">
      <c r="A18" s="11">
        <v>44627.546516203707</v>
      </c>
      <c r="B18" s="15">
        <v>44627</v>
      </c>
      <c r="C18" s="16">
        <v>0.54651620370370368</v>
      </c>
      <c r="D18" s="12">
        <v>83.7</v>
      </c>
      <c r="E18" s="12">
        <v>85.56</v>
      </c>
      <c r="F18" s="12">
        <v>96.72</v>
      </c>
      <c r="G18" s="12">
        <v>88.35</v>
      </c>
      <c r="H18" s="12">
        <v>91.14</v>
      </c>
      <c r="I18" s="12">
        <v>84.63000000000001</v>
      </c>
      <c r="J18" s="12">
        <v>99.51</v>
      </c>
      <c r="K18" s="12">
        <v>93</v>
      </c>
      <c r="L18" s="13">
        <v>90.326250000000002</v>
      </c>
      <c r="M18" s="17" t="s">
        <v>10</v>
      </c>
      <c r="N18" s="17">
        <f t="shared" si="0"/>
        <v>5</v>
      </c>
      <c r="O18" s="14" t="s">
        <v>11</v>
      </c>
      <c r="P18" s="14">
        <f t="shared" si="1"/>
        <v>3</v>
      </c>
      <c r="Q18" s="14" t="s">
        <v>118</v>
      </c>
      <c r="R18" s="14">
        <f t="shared" si="2"/>
        <v>1</v>
      </c>
      <c r="S18" s="14" t="s">
        <v>119</v>
      </c>
      <c r="T18" s="14" t="s">
        <v>148</v>
      </c>
      <c r="U18" s="14">
        <f t="shared" si="3"/>
        <v>1</v>
      </c>
    </row>
    <row r="19" spans="1:21" x14ac:dyDescent="0.3">
      <c r="A19" s="11">
        <v>44627.546643518515</v>
      </c>
      <c r="B19" s="15">
        <v>44627</v>
      </c>
      <c r="C19" s="16">
        <v>0.54664351851851845</v>
      </c>
      <c r="D19" s="12">
        <v>96.3</v>
      </c>
      <c r="E19" s="12">
        <v>98.44</v>
      </c>
      <c r="F19" s="12">
        <v>111.28</v>
      </c>
      <c r="G19" s="12">
        <v>101.64999999999999</v>
      </c>
      <c r="H19" s="12">
        <v>104.86</v>
      </c>
      <c r="I19" s="12">
        <v>97.37</v>
      </c>
      <c r="J19" s="12">
        <v>114.49000000000001</v>
      </c>
      <c r="K19" s="12">
        <v>107</v>
      </c>
      <c r="L19" s="13">
        <v>103.92375</v>
      </c>
      <c r="M19" s="17" t="s">
        <v>10</v>
      </c>
      <c r="N19" s="17">
        <f t="shared" si="0"/>
        <v>5</v>
      </c>
      <c r="O19" s="14" t="s">
        <v>11</v>
      </c>
      <c r="P19" s="14">
        <f t="shared" si="1"/>
        <v>3</v>
      </c>
      <c r="Q19" s="14" t="s">
        <v>118</v>
      </c>
      <c r="R19" s="14">
        <f t="shared" si="2"/>
        <v>1</v>
      </c>
      <c r="S19" s="14" t="s">
        <v>119</v>
      </c>
      <c r="T19" s="14" t="s">
        <v>148</v>
      </c>
      <c r="U19" s="14">
        <f t="shared" si="3"/>
        <v>1</v>
      </c>
    </row>
    <row r="20" spans="1:21" x14ac:dyDescent="0.3">
      <c r="A20" s="11">
        <v>44627.546840277777</v>
      </c>
      <c r="B20" s="15">
        <v>44627</v>
      </c>
      <c r="C20" s="16">
        <v>0.54684027777777777</v>
      </c>
      <c r="D20" s="12">
        <v>96.3</v>
      </c>
      <c r="E20" s="12">
        <v>98.44</v>
      </c>
      <c r="F20" s="12">
        <v>111.28</v>
      </c>
      <c r="G20" s="12">
        <v>101.64999999999999</v>
      </c>
      <c r="H20" s="12">
        <v>104.86</v>
      </c>
      <c r="I20" s="12">
        <v>97.37</v>
      </c>
      <c r="J20" s="12">
        <v>114.49000000000001</v>
      </c>
      <c r="K20" s="12">
        <v>107</v>
      </c>
      <c r="L20" s="13">
        <v>103.92375</v>
      </c>
      <c r="M20" s="17" t="s">
        <v>10</v>
      </c>
      <c r="N20" s="17">
        <f t="shared" si="0"/>
        <v>5</v>
      </c>
      <c r="O20" s="14" t="s">
        <v>11</v>
      </c>
      <c r="P20" s="14">
        <f t="shared" si="1"/>
        <v>3</v>
      </c>
      <c r="Q20" s="14" t="s">
        <v>118</v>
      </c>
      <c r="R20" s="14">
        <f t="shared" si="2"/>
        <v>1</v>
      </c>
      <c r="S20" s="14" t="s">
        <v>119</v>
      </c>
      <c r="T20" s="14" t="s">
        <v>148</v>
      </c>
      <c r="U20" s="14">
        <f t="shared" si="3"/>
        <v>1</v>
      </c>
    </row>
    <row r="21" spans="1:21" x14ac:dyDescent="0.3">
      <c r="A21" s="11">
        <v>44627.547164351854</v>
      </c>
      <c r="B21" s="15">
        <v>44627</v>
      </c>
      <c r="C21" s="16">
        <v>0.54716435185185186</v>
      </c>
      <c r="D21" s="12">
        <v>93.600000000000009</v>
      </c>
      <c r="E21" s="12">
        <v>95.68</v>
      </c>
      <c r="F21" s="12">
        <v>108.16</v>
      </c>
      <c r="G21" s="12">
        <v>98.8</v>
      </c>
      <c r="H21" s="12">
        <v>101.92</v>
      </c>
      <c r="I21" s="12">
        <v>94.64</v>
      </c>
      <c r="J21" s="12">
        <v>111.28</v>
      </c>
      <c r="K21" s="12">
        <v>104</v>
      </c>
      <c r="L21" s="13">
        <v>101.01</v>
      </c>
      <c r="M21" s="17" t="s">
        <v>10</v>
      </c>
      <c r="N21" s="17">
        <f t="shared" si="0"/>
        <v>5</v>
      </c>
      <c r="O21" s="14" t="s">
        <v>11</v>
      </c>
      <c r="P21" s="14">
        <f t="shared" si="1"/>
        <v>3</v>
      </c>
      <c r="Q21" s="14" t="s">
        <v>118</v>
      </c>
      <c r="R21" s="14">
        <f t="shared" si="2"/>
        <v>1</v>
      </c>
      <c r="S21" s="14" t="s">
        <v>119</v>
      </c>
      <c r="T21" s="14" t="s">
        <v>148</v>
      </c>
      <c r="U21" s="14">
        <f t="shared" si="3"/>
        <v>1</v>
      </c>
    </row>
    <row r="22" spans="1:21" x14ac:dyDescent="0.3">
      <c r="A22" s="11">
        <v>44627.547210648147</v>
      </c>
      <c r="B22" s="15">
        <v>44627</v>
      </c>
      <c r="C22" s="16">
        <v>0.54721064814814813</v>
      </c>
      <c r="D22" s="12">
        <v>95.4</v>
      </c>
      <c r="E22" s="12">
        <v>97.52000000000001</v>
      </c>
      <c r="F22" s="12">
        <v>110.24000000000001</v>
      </c>
      <c r="G22" s="12">
        <v>100.69999999999999</v>
      </c>
      <c r="H22" s="12">
        <v>103.88</v>
      </c>
      <c r="I22" s="12">
        <v>96.460000000000008</v>
      </c>
      <c r="J22" s="12">
        <v>113.42</v>
      </c>
      <c r="K22" s="12">
        <v>106</v>
      </c>
      <c r="L22" s="13">
        <v>102.9525</v>
      </c>
      <c r="M22" s="17" t="s">
        <v>10</v>
      </c>
      <c r="N22" s="17">
        <f t="shared" si="0"/>
        <v>5</v>
      </c>
      <c r="O22" s="14" t="s">
        <v>11</v>
      </c>
      <c r="P22" s="14">
        <f t="shared" si="1"/>
        <v>3</v>
      </c>
      <c r="Q22" s="14" t="s">
        <v>118</v>
      </c>
      <c r="R22" s="14">
        <f t="shared" si="2"/>
        <v>1</v>
      </c>
      <c r="S22" s="14" t="s">
        <v>119</v>
      </c>
      <c r="T22" s="14" t="s">
        <v>148</v>
      </c>
      <c r="U22" s="14">
        <f t="shared" si="3"/>
        <v>1</v>
      </c>
    </row>
    <row r="23" spans="1:21" x14ac:dyDescent="0.3">
      <c r="A23" s="11">
        <v>44627.547442129631</v>
      </c>
      <c r="B23" s="15">
        <v>44627</v>
      </c>
      <c r="C23" s="16">
        <v>0.54744212962962957</v>
      </c>
      <c r="D23" s="12">
        <v>93.600000000000009</v>
      </c>
      <c r="E23" s="12">
        <v>95.68</v>
      </c>
      <c r="F23" s="12">
        <v>108.16</v>
      </c>
      <c r="G23" s="12">
        <v>98.8</v>
      </c>
      <c r="H23" s="12">
        <v>101.92</v>
      </c>
      <c r="I23" s="12">
        <v>94.64</v>
      </c>
      <c r="J23" s="12">
        <v>111.28</v>
      </c>
      <c r="K23" s="12">
        <v>104</v>
      </c>
      <c r="L23" s="13">
        <v>101.01</v>
      </c>
      <c r="M23" s="17" t="s">
        <v>10</v>
      </c>
      <c r="N23" s="17">
        <f t="shared" si="0"/>
        <v>5</v>
      </c>
      <c r="O23" s="14" t="s">
        <v>11</v>
      </c>
      <c r="P23" s="14">
        <f t="shared" si="1"/>
        <v>3</v>
      </c>
      <c r="Q23" s="14" t="s">
        <v>118</v>
      </c>
      <c r="R23" s="14">
        <f t="shared" si="2"/>
        <v>1</v>
      </c>
      <c r="S23" s="14" t="s">
        <v>119</v>
      </c>
      <c r="T23" s="14" t="s">
        <v>148</v>
      </c>
      <c r="U23" s="14">
        <f t="shared" si="3"/>
        <v>1</v>
      </c>
    </row>
    <row r="24" spans="1:21" x14ac:dyDescent="0.3">
      <c r="A24" s="11">
        <v>44627.547905092593</v>
      </c>
      <c r="B24" s="15">
        <v>44627</v>
      </c>
      <c r="C24" s="16">
        <v>0.54790509259259257</v>
      </c>
      <c r="D24" s="12">
        <v>90.9</v>
      </c>
      <c r="E24" s="12">
        <v>92.92</v>
      </c>
      <c r="F24" s="12">
        <v>105.04</v>
      </c>
      <c r="G24" s="12">
        <v>95.949999999999989</v>
      </c>
      <c r="H24" s="12">
        <v>98.98</v>
      </c>
      <c r="I24" s="12">
        <v>91.91</v>
      </c>
      <c r="J24" s="12">
        <v>108.07000000000001</v>
      </c>
      <c r="K24" s="12">
        <v>101</v>
      </c>
      <c r="L24" s="13">
        <v>98.096250000000012</v>
      </c>
      <c r="M24" s="17" t="s">
        <v>10</v>
      </c>
      <c r="N24" s="17">
        <f t="shared" si="0"/>
        <v>5</v>
      </c>
      <c r="O24" s="14" t="s">
        <v>11</v>
      </c>
      <c r="P24" s="14">
        <f t="shared" si="1"/>
        <v>3</v>
      </c>
      <c r="Q24" s="14" t="s">
        <v>118</v>
      </c>
      <c r="R24" s="14">
        <f t="shared" si="2"/>
        <v>1</v>
      </c>
      <c r="S24" s="14" t="s">
        <v>119</v>
      </c>
      <c r="T24" s="14" t="s">
        <v>148</v>
      </c>
      <c r="U24" s="14">
        <f t="shared" si="3"/>
        <v>1</v>
      </c>
    </row>
    <row r="25" spans="1:21" x14ac:dyDescent="0.3">
      <c r="A25" s="11">
        <v>44627.54859953704</v>
      </c>
      <c r="B25" s="15">
        <v>44627</v>
      </c>
      <c r="C25" s="16">
        <v>0.54859953703703701</v>
      </c>
      <c r="D25" s="12">
        <v>78.3</v>
      </c>
      <c r="E25" s="12">
        <v>80.040000000000006</v>
      </c>
      <c r="F25" s="12">
        <v>90.48</v>
      </c>
      <c r="G25" s="12">
        <v>82.649999999999991</v>
      </c>
      <c r="H25" s="12">
        <v>85.26</v>
      </c>
      <c r="I25" s="12">
        <v>79.17</v>
      </c>
      <c r="J25" s="12">
        <v>93.09</v>
      </c>
      <c r="K25" s="12">
        <v>87</v>
      </c>
      <c r="L25" s="13">
        <v>84.498750000000001</v>
      </c>
      <c r="M25" s="17" t="s">
        <v>10</v>
      </c>
      <c r="N25" s="17">
        <f t="shared" si="0"/>
        <v>5</v>
      </c>
      <c r="O25" s="14" t="s">
        <v>11</v>
      </c>
      <c r="P25" s="14">
        <f t="shared" si="1"/>
        <v>3</v>
      </c>
      <c r="Q25" s="14" t="s">
        <v>118</v>
      </c>
      <c r="R25" s="14">
        <f t="shared" si="2"/>
        <v>1</v>
      </c>
      <c r="S25" s="14" t="s">
        <v>119</v>
      </c>
      <c r="T25" s="14" t="s">
        <v>148</v>
      </c>
      <c r="U25" s="14">
        <f t="shared" si="3"/>
        <v>1</v>
      </c>
    </row>
    <row r="26" spans="1:21" x14ac:dyDescent="0.3">
      <c r="A26" s="11">
        <v>44627.549293981479</v>
      </c>
      <c r="B26" s="15">
        <v>44627</v>
      </c>
      <c r="C26" s="16">
        <v>0.54929398148148145</v>
      </c>
      <c r="D26" s="12">
        <v>74.7</v>
      </c>
      <c r="E26" s="12">
        <v>76.36</v>
      </c>
      <c r="F26" s="12">
        <v>86.320000000000007</v>
      </c>
      <c r="G26" s="12">
        <v>78.849999999999994</v>
      </c>
      <c r="H26" s="12">
        <v>81.34</v>
      </c>
      <c r="I26" s="12">
        <v>75.53</v>
      </c>
      <c r="J26" s="12">
        <v>88.81</v>
      </c>
      <c r="K26" s="12">
        <v>83</v>
      </c>
      <c r="L26" s="13">
        <v>80.61375000000001</v>
      </c>
      <c r="M26" s="17" t="s">
        <v>10</v>
      </c>
      <c r="N26" s="17">
        <f t="shared" si="0"/>
        <v>5</v>
      </c>
      <c r="O26" s="14" t="s">
        <v>11</v>
      </c>
      <c r="P26" s="14">
        <f t="shared" si="1"/>
        <v>3</v>
      </c>
      <c r="Q26" s="14" t="s">
        <v>118</v>
      </c>
      <c r="R26" s="14">
        <f t="shared" si="2"/>
        <v>1</v>
      </c>
      <c r="S26" s="14" t="s">
        <v>119</v>
      </c>
      <c r="T26" s="14" t="s">
        <v>148</v>
      </c>
      <c r="U26" s="14">
        <f t="shared" si="3"/>
        <v>1</v>
      </c>
    </row>
    <row r="27" spans="1:21" x14ac:dyDescent="0.3">
      <c r="A27" s="11">
        <v>44627.549988425926</v>
      </c>
      <c r="B27" s="15">
        <v>44627</v>
      </c>
      <c r="C27" s="16">
        <v>0.54998842592592589</v>
      </c>
      <c r="D27" s="12">
        <v>71.100000000000009</v>
      </c>
      <c r="E27" s="12">
        <v>72.680000000000007</v>
      </c>
      <c r="F27" s="12">
        <v>82.16</v>
      </c>
      <c r="G27" s="12">
        <v>75.05</v>
      </c>
      <c r="H27" s="12">
        <v>77.42</v>
      </c>
      <c r="I27" s="12">
        <v>71.89</v>
      </c>
      <c r="J27" s="12">
        <v>84.53</v>
      </c>
      <c r="K27" s="12">
        <v>79</v>
      </c>
      <c r="L27" s="13">
        <v>76.728750000000005</v>
      </c>
      <c r="M27" s="17" t="s">
        <v>10</v>
      </c>
      <c r="N27" s="17">
        <f t="shared" si="0"/>
        <v>5</v>
      </c>
      <c r="O27" s="14" t="s">
        <v>11</v>
      </c>
      <c r="P27" s="14">
        <f t="shared" si="1"/>
        <v>3</v>
      </c>
      <c r="Q27" s="14" t="s">
        <v>118</v>
      </c>
      <c r="R27" s="14">
        <f t="shared" si="2"/>
        <v>1</v>
      </c>
      <c r="S27" s="14" t="s">
        <v>119</v>
      </c>
      <c r="T27" s="14" t="s">
        <v>148</v>
      </c>
      <c r="U27" s="14">
        <f t="shared" si="3"/>
        <v>1</v>
      </c>
    </row>
    <row r="28" spans="1:21" x14ac:dyDescent="0.3">
      <c r="A28" s="11">
        <v>44627.550682870373</v>
      </c>
      <c r="B28" s="15">
        <v>44627</v>
      </c>
      <c r="C28" s="16">
        <v>0.55068287037037034</v>
      </c>
      <c r="D28" s="12">
        <v>57.6</v>
      </c>
      <c r="E28" s="12">
        <v>58.88</v>
      </c>
      <c r="F28" s="12">
        <v>66.56</v>
      </c>
      <c r="G28" s="12">
        <v>60.8</v>
      </c>
      <c r="H28" s="12">
        <v>62.72</v>
      </c>
      <c r="I28" s="12">
        <v>58.24</v>
      </c>
      <c r="J28" s="12">
        <v>68.48</v>
      </c>
      <c r="K28" s="12">
        <v>64</v>
      </c>
      <c r="L28" s="13">
        <v>62.160000000000011</v>
      </c>
      <c r="M28" s="17" t="s">
        <v>10</v>
      </c>
      <c r="N28" s="17">
        <f t="shared" si="0"/>
        <v>5</v>
      </c>
      <c r="O28" s="14" t="s">
        <v>11</v>
      </c>
      <c r="P28" s="14">
        <f t="shared" si="1"/>
        <v>3</v>
      </c>
      <c r="Q28" s="14" t="s">
        <v>118</v>
      </c>
      <c r="R28" s="14">
        <f t="shared" si="2"/>
        <v>1</v>
      </c>
      <c r="S28" s="14" t="s">
        <v>119</v>
      </c>
      <c r="T28" s="14" t="s">
        <v>148</v>
      </c>
      <c r="U28" s="14">
        <f t="shared" si="3"/>
        <v>1</v>
      </c>
    </row>
    <row r="29" spans="1:21" x14ac:dyDescent="0.3">
      <c r="A29" s="11">
        <v>44627.552071759259</v>
      </c>
      <c r="B29" s="15">
        <v>44627</v>
      </c>
      <c r="C29" s="16">
        <v>0.55207175925925933</v>
      </c>
      <c r="D29" s="12">
        <v>68.400000000000006</v>
      </c>
      <c r="E29" s="12">
        <v>69.92</v>
      </c>
      <c r="F29" s="12">
        <v>79.040000000000006</v>
      </c>
      <c r="G29" s="12">
        <v>72.2</v>
      </c>
      <c r="H29" s="12">
        <v>74.48</v>
      </c>
      <c r="I29" s="12">
        <v>69.16</v>
      </c>
      <c r="J29" s="12">
        <v>81.320000000000007</v>
      </c>
      <c r="K29" s="12">
        <v>76</v>
      </c>
      <c r="L29" s="13">
        <v>73.815000000000012</v>
      </c>
      <c r="M29" s="17" t="s">
        <v>10</v>
      </c>
      <c r="N29" s="17">
        <f t="shared" si="0"/>
        <v>5</v>
      </c>
      <c r="O29" s="14" t="s">
        <v>11</v>
      </c>
      <c r="P29" s="14">
        <f t="shared" si="1"/>
        <v>3</v>
      </c>
      <c r="Q29" s="14" t="s">
        <v>118</v>
      </c>
      <c r="R29" s="14">
        <f t="shared" si="2"/>
        <v>1</v>
      </c>
      <c r="S29" s="14" t="s">
        <v>119</v>
      </c>
      <c r="T29" s="14" t="s">
        <v>148</v>
      </c>
      <c r="U29" s="14">
        <f t="shared" si="3"/>
        <v>1</v>
      </c>
    </row>
    <row r="30" spans="1:21" x14ac:dyDescent="0.3">
      <c r="A30" s="11">
        <v>44627.552766203706</v>
      </c>
      <c r="B30" s="15">
        <v>44627</v>
      </c>
      <c r="C30" s="16">
        <v>0.55276620370370366</v>
      </c>
      <c r="D30" s="12">
        <v>70.2</v>
      </c>
      <c r="E30" s="12">
        <v>71.760000000000005</v>
      </c>
      <c r="F30" s="12">
        <v>81.12</v>
      </c>
      <c r="G30" s="12">
        <v>74.099999999999994</v>
      </c>
      <c r="H30" s="12">
        <v>76.44</v>
      </c>
      <c r="I30" s="12">
        <v>70.98</v>
      </c>
      <c r="J30" s="12">
        <v>83.460000000000008</v>
      </c>
      <c r="K30" s="12">
        <v>78</v>
      </c>
      <c r="L30" s="13">
        <v>75.757500000000007</v>
      </c>
      <c r="M30" s="17" t="s">
        <v>10</v>
      </c>
      <c r="N30" s="17">
        <f t="shared" si="0"/>
        <v>5</v>
      </c>
      <c r="O30" s="14" t="s">
        <v>11</v>
      </c>
      <c r="P30" s="14">
        <f t="shared" si="1"/>
        <v>3</v>
      </c>
      <c r="Q30" s="14" t="s">
        <v>118</v>
      </c>
      <c r="R30" s="14">
        <f t="shared" si="2"/>
        <v>1</v>
      </c>
      <c r="S30" s="14" t="s">
        <v>119</v>
      </c>
      <c r="T30" s="14" t="s">
        <v>148</v>
      </c>
      <c r="U30" s="14">
        <f t="shared" si="3"/>
        <v>1</v>
      </c>
    </row>
    <row r="31" spans="1:21" x14ac:dyDescent="0.3">
      <c r="A31" s="11">
        <v>44627.553460648145</v>
      </c>
      <c r="B31" s="15">
        <v>44627</v>
      </c>
      <c r="C31" s="16">
        <v>0.55346064814814822</v>
      </c>
      <c r="D31" s="12">
        <v>54.9</v>
      </c>
      <c r="E31" s="12">
        <v>56.120000000000005</v>
      </c>
      <c r="F31" s="12">
        <v>63.440000000000005</v>
      </c>
      <c r="G31" s="12">
        <v>57.949999999999996</v>
      </c>
      <c r="H31" s="12">
        <v>59.78</v>
      </c>
      <c r="I31" s="12">
        <v>55.510000000000005</v>
      </c>
      <c r="J31" s="12">
        <v>65.27000000000001</v>
      </c>
      <c r="K31" s="12">
        <v>61</v>
      </c>
      <c r="L31" s="13">
        <v>59.246250000000003</v>
      </c>
      <c r="M31" s="17" t="s">
        <v>10</v>
      </c>
      <c r="N31" s="17">
        <f t="shared" si="0"/>
        <v>5</v>
      </c>
      <c r="O31" s="14" t="s">
        <v>11</v>
      </c>
      <c r="P31" s="14">
        <f t="shared" si="1"/>
        <v>3</v>
      </c>
      <c r="Q31" s="14" t="s">
        <v>118</v>
      </c>
      <c r="R31" s="14">
        <f t="shared" si="2"/>
        <v>1</v>
      </c>
      <c r="S31" s="14" t="s">
        <v>119</v>
      </c>
      <c r="T31" s="14" t="s">
        <v>148</v>
      </c>
      <c r="U31" s="14">
        <f t="shared" si="3"/>
        <v>1</v>
      </c>
    </row>
    <row r="32" spans="1:21" x14ac:dyDescent="0.3">
      <c r="A32" s="11">
        <v>44627.554155092592</v>
      </c>
      <c r="B32" s="15">
        <v>44627</v>
      </c>
      <c r="C32" s="16">
        <v>0.55415509259259255</v>
      </c>
      <c r="D32" s="12">
        <v>51.300000000000004</v>
      </c>
      <c r="E32" s="12">
        <v>52.440000000000005</v>
      </c>
      <c r="F32" s="12">
        <v>59.28</v>
      </c>
      <c r="G32" s="12">
        <v>54.15</v>
      </c>
      <c r="H32" s="12">
        <v>55.86</v>
      </c>
      <c r="I32" s="12">
        <v>51.870000000000005</v>
      </c>
      <c r="J32" s="12">
        <v>60.99</v>
      </c>
      <c r="K32" s="12">
        <v>57</v>
      </c>
      <c r="L32" s="13">
        <v>55.361250000000005</v>
      </c>
      <c r="M32" s="17" t="s">
        <v>10</v>
      </c>
      <c r="N32" s="17">
        <f t="shared" si="0"/>
        <v>5</v>
      </c>
      <c r="O32" s="14" t="s">
        <v>11</v>
      </c>
      <c r="P32" s="14">
        <f t="shared" si="1"/>
        <v>3</v>
      </c>
      <c r="Q32" s="14" t="s">
        <v>118</v>
      </c>
      <c r="R32" s="14">
        <f t="shared" si="2"/>
        <v>1</v>
      </c>
      <c r="S32" s="14" t="s">
        <v>119</v>
      </c>
      <c r="T32" s="14" t="s">
        <v>148</v>
      </c>
      <c r="U32" s="14">
        <f t="shared" si="3"/>
        <v>1</v>
      </c>
    </row>
    <row r="33" spans="1:21" x14ac:dyDescent="0.3">
      <c r="A33" s="11">
        <v>44627.554849537039</v>
      </c>
      <c r="B33" s="15">
        <v>44627</v>
      </c>
      <c r="C33" s="16">
        <v>0.5548495370370371</v>
      </c>
      <c r="D33" s="12">
        <v>66.600000000000009</v>
      </c>
      <c r="E33" s="12">
        <v>68.08</v>
      </c>
      <c r="F33" s="12">
        <v>76.960000000000008</v>
      </c>
      <c r="G33" s="12">
        <v>70.3</v>
      </c>
      <c r="H33" s="12">
        <v>72.52</v>
      </c>
      <c r="I33" s="12">
        <v>67.34</v>
      </c>
      <c r="J33" s="12">
        <v>79.180000000000007</v>
      </c>
      <c r="K33" s="12">
        <v>74</v>
      </c>
      <c r="L33" s="13">
        <v>71.872500000000002</v>
      </c>
      <c r="M33" s="17" t="s">
        <v>10</v>
      </c>
      <c r="N33" s="17">
        <f t="shared" si="0"/>
        <v>5</v>
      </c>
      <c r="O33" s="14" t="s">
        <v>11</v>
      </c>
      <c r="P33" s="14">
        <f t="shared" si="1"/>
        <v>3</v>
      </c>
      <c r="Q33" s="14" t="s">
        <v>118</v>
      </c>
      <c r="R33" s="14">
        <f t="shared" si="2"/>
        <v>1</v>
      </c>
      <c r="S33" s="14" t="s">
        <v>119</v>
      </c>
      <c r="T33" s="14" t="s">
        <v>148</v>
      </c>
      <c r="U33" s="14">
        <f t="shared" si="3"/>
        <v>1</v>
      </c>
    </row>
    <row r="34" spans="1:21" x14ac:dyDescent="0.3">
      <c r="A34" s="11">
        <v>44627.555543981478</v>
      </c>
      <c r="B34" s="15">
        <v>44627</v>
      </c>
      <c r="C34" s="16">
        <v>0.55554398148148143</v>
      </c>
      <c r="D34" s="12">
        <v>78.3</v>
      </c>
      <c r="E34" s="12">
        <v>80.040000000000006</v>
      </c>
      <c r="F34" s="12">
        <v>90.48</v>
      </c>
      <c r="G34" s="12">
        <v>82.649999999999991</v>
      </c>
      <c r="H34" s="12">
        <v>85.26</v>
      </c>
      <c r="I34" s="12">
        <v>79.17</v>
      </c>
      <c r="J34" s="12">
        <v>93.09</v>
      </c>
      <c r="K34" s="12">
        <v>87</v>
      </c>
      <c r="L34" s="13">
        <v>84.498750000000001</v>
      </c>
      <c r="M34" s="17" t="s">
        <v>10</v>
      </c>
      <c r="N34" s="17">
        <f t="shared" si="0"/>
        <v>5</v>
      </c>
      <c r="O34" s="14" t="s">
        <v>11</v>
      </c>
      <c r="P34" s="14">
        <f t="shared" si="1"/>
        <v>3</v>
      </c>
      <c r="Q34" s="14" t="s">
        <v>118</v>
      </c>
      <c r="R34" s="14">
        <f t="shared" si="2"/>
        <v>1</v>
      </c>
      <c r="S34" s="14" t="s">
        <v>119</v>
      </c>
      <c r="T34" s="14" t="s">
        <v>148</v>
      </c>
      <c r="U34" s="14">
        <f t="shared" si="3"/>
        <v>1</v>
      </c>
    </row>
    <row r="35" spans="1:21" x14ac:dyDescent="0.3">
      <c r="A35" s="11">
        <v>44627.556238425925</v>
      </c>
      <c r="B35" s="15">
        <v>44627</v>
      </c>
      <c r="C35" s="16">
        <v>0.55623842592592598</v>
      </c>
      <c r="D35" s="12">
        <v>83.7</v>
      </c>
      <c r="E35" s="12">
        <v>85.56</v>
      </c>
      <c r="F35" s="12">
        <v>96.72</v>
      </c>
      <c r="G35" s="12">
        <v>88.35</v>
      </c>
      <c r="H35" s="12">
        <v>91.14</v>
      </c>
      <c r="I35" s="12">
        <v>84.63000000000001</v>
      </c>
      <c r="J35" s="12">
        <v>99.51</v>
      </c>
      <c r="K35" s="12">
        <v>93</v>
      </c>
      <c r="L35" s="13">
        <v>90.326250000000002</v>
      </c>
      <c r="M35" s="17" t="s">
        <v>10</v>
      </c>
      <c r="N35" s="17">
        <f t="shared" si="0"/>
        <v>5</v>
      </c>
      <c r="O35" s="14" t="s">
        <v>11</v>
      </c>
      <c r="P35" s="14">
        <f t="shared" si="1"/>
        <v>3</v>
      </c>
      <c r="Q35" s="14" t="s">
        <v>118</v>
      </c>
      <c r="R35" s="14">
        <f t="shared" si="2"/>
        <v>1</v>
      </c>
      <c r="S35" s="14" t="s">
        <v>119</v>
      </c>
      <c r="T35" s="14" t="s">
        <v>148</v>
      </c>
      <c r="U35" s="14">
        <f t="shared" si="3"/>
        <v>1</v>
      </c>
    </row>
    <row r="36" spans="1:21" x14ac:dyDescent="0.3">
      <c r="A36" s="11">
        <v>44627.556932870371</v>
      </c>
      <c r="B36" s="15">
        <v>44627</v>
      </c>
      <c r="C36" s="16">
        <v>0.55693287037037031</v>
      </c>
      <c r="D36" s="12">
        <v>89.100000000000009</v>
      </c>
      <c r="E36" s="12">
        <v>91.08</v>
      </c>
      <c r="F36" s="12">
        <v>102.96000000000001</v>
      </c>
      <c r="G36" s="12">
        <v>94.05</v>
      </c>
      <c r="H36" s="12">
        <v>97.02</v>
      </c>
      <c r="I36" s="12">
        <v>90.09</v>
      </c>
      <c r="J36" s="12">
        <v>105.93</v>
      </c>
      <c r="K36" s="12">
        <v>99</v>
      </c>
      <c r="L36" s="13">
        <v>96.153750000000002</v>
      </c>
      <c r="M36" s="17" t="s">
        <v>10</v>
      </c>
      <c r="N36" s="17">
        <f t="shared" si="0"/>
        <v>5</v>
      </c>
      <c r="O36" s="14" t="s">
        <v>11</v>
      </c>
      <c r="P36" s="14">
        <f t="shared" si="1"/>
        <v>3</v>
      </c>
      <c r="Q36" s="14" t="s">
        <v>118</v>
      </c>
      <c r="R36" s="14">
        <f t="shared" si="2"/>
        <v>1</v>
      </c>
      <c r="S36" s="14" t="s">
        <v>119</v>
      </c>
      <c r="T36" s="14" t="s">
        <v>148</v>
      </c>
      <c r="U36" s="14">
        <f t="shared" si="3"/>
        <v>1</v>
      </c>
    </row>
    <row r="37" spans="1:21" x14ac:dyDescent="0.3">
      <c r="A37" s="11">
        <v>44627.557627314818</v>
      </c>
      <c r="B37" s="15">
        <v>44627</v>
      </c>
      <c r="C37" s="16">
        <v>0.55762731481481487</v>
      </c>
      <c r="D37" s="12">
        <v>91.8</v>
      </c>
      <c r="E37" s="12">
        <v>93.84</v>
      </c>
      <c r="F37" s="12">
        <v>106.08</v>
      </c>
      <c r="G37" s="12">
        <v>96.899999999999991</v>
      </c>
      <c r="H37" s="12">
        <v>99.96</v>
      </c>
      <c r="I37" s="12">
        <v>92.820000000000007</v>
      </c>
      <c r="J37" s="12">
        <v>109.14</v>
      </c>
      <c r="K37" s="12">
        <v>102</v>
      </c>
      <c r="L37" s="13">
        <v>99.067499999999995</v>
      </c>
      <c r="M37" s="17" t="s">
        <v>10</v>
      </c>
      <c r="N37" s="17">
        <f t="shared" si="0"/>
        <v>5</v>
      </c>
      <c r="O37" s="14" t="s">
        <v>11</v>
      </c>
      <c r="P37" s="14">
        <f t="shared" si="1"/>
        <v>3</v>
      </c>
      <c r="Q37" s="14" t="s">
        <v>118</v>
      </c>
      <c r="R37" s="14">
        <f t="shared" si="2"/>
        <v>1</v>
      </c>
      <c r="S37" s="14" t="s">
        <v>119</v>
      </c>
      <c r="T37" s="14" t="s">
        <v>148</v>
      </c>
      <c r="U37" s="14">
        <f t="shared" si="3"/>
        <v>1</v>
      </c>
    </row>
    <row r="38" spans="1:21" x14ac:dyDescent="0.3">
      <c r="A38" s="11">
        <v>44627.558321759258</v>
      </c>
      <c r="B38" s="15">
        <v>44627</v>
      </c>
      <c r="C38" s="16">
        <v>0.5583217592592592</v>
      </c>
      <c r="D38" s="12">
        <v>82.8</v>
      </c>
      <c r="E38" s="12">
        <v>84.64</v>
      </c>
      <c r="F38" s="12">
        <v>95.68</v>
      </c>
      <c r="G38" s="12">
        <v>87.399999999999991</v>
      </c>
      <c r="H38" s="12">
        <v>90.16</v>
      </c>
      <c r="I38" s="12">
        <v>83.72</v>
      </c>
      <c r="J38" s="12">
        <v>98.440000000000012</v>
      </c>
      <c r="K38" s="12">
        <v>92</v>
      </c>
      <c r="L38" s="13">
        <v>89.355000000000004</v>
      </c>
      <c r="M38" s="17" t="s">
        <v>10</v>
      </c>
      <c r="N38" s="17">
        <f t="shared" si="0"/>
        <v>5</v>
      </c>
      <c r="O38" s="14" t="s">
        <v>11</v>
      </c>
      <c r="P38" s="14">
        <f t="shared" si="1"/>
        <v>3</v>
      </c>
      <c r="Q38" s="14" t="s">
        <v>118</v>
      </c>
      <c r="R38" s="14">
        <f t="shared" si="2"/>
        <v>1</v>
      </c>
      <c r="S38" s="14" t="s">
        <v>119</v>
      </c>
      <c r="T38" s="14" t="s">
        <v>148</v>
      </c>
      <c r="U38" s="14">
        <f t="shared" si="3"/>
        <v>1</v>
      </c>
    </row>
    <row r="39" spans="1:21" x14ac:dyDescent="0.3">
      <c r="A39" s="11">
        <v>44628.42083333333</v>
      </c>
      <c r="B39" s="15">
        <v>44628</v>
      </c>
      <c r="C39" s="16">
        <v>0.42083333333333334</v>
      </c>
      <c r="D39" s="12">
        <v>78.3</v>
      </c>
      <c r="E39" s="12">
        <v>80.040000000000006</v>
      </c>
      <c r="F39" s="12">
        <v>90.48</v>
      </c>
      <c r="G39" s="12">
        <v>82.649999999999991</v>
      </c>
      <c r="H39" s="12">
        <v>85.26</v>
      </c>
      <c r="I39" s="12">
        <v>87</v>
      </c>
      <c r="J39" s="12">
        <v>93.09</v>
      </c>
      <c r="K39" s="12">
        <v>84.39</v>
      </c>
      <c r="L39" s="13">
        <v>85.15124999999999</v>
      </c>
      <c r="M39" s="17" t="s">
        <v>136</v>
      </c>
      <c r="N39" s="17">
        <f t="shared" si="0"/>
        <v>1</v>
      </c>
      <c r="O39" s="14" t="s">
        <v>8</v>
      </c>
      <c r="P39" s="14">
        <f t="shared" si="1"/>
        <v>1</v>
      </c>
      <c r="Q39" s="14" t="s">
        <v>118</v>
      </c>
      <c r="R39" s="14">
        <f t="shared" si="2"/>
        <v>1</v>
      </c>
      <c r="S39" s="14" t="s">
        <v>119</v>
      </c>
      <c r="T39" s="14" t="s">
        <v>144</v>
      </c>
      <c r="U39" s="14">
        <f t="shared" si="3"/>
        <v>2</v>
      </c>
    </row>
    <row r="40" spans="1:21" x14ac:dyDescent="0.3">
      <c r="A40" s="11">
        <v>44628.424305555556</v>
      </c>
      <c r="B40" s="15">
        <v>44628</v>
      </c>
      <c r="C40" s="16">
        <v>0.42430555555555555</v>
      </c>
      <c r="D40" s="12">
        <v>89.100000000000009</v>
      </c>
      <c r="E40" s="12">
        <v>91.08</v>
      </c>
      <c r="F40" s="12">
        <v>102.96000000000001</v>
      </c>
      <c r="G40" s="12">
        <v>94.05</v>
      </c>
      <c r="H40" s="12">
        <v>97.02</v>
      </c>
      <c r="I40" s="12">
        <v>99</v>
      </c>
      <c r="J40" s="12">
        <v>105.93</v>
      </c>
      <c r="K40" s="12">
        <v>96.03</v>
      </c>
      <c r="L40" s="13">
        <v>96.896250000000009</v>
      </c>
      <c r="M40" s="17" t="s">
        <v>136</v>
      </c>
      <c r="N40" s="17">
        <f t="shared" si="0"/>
        <v>1</v>
      </c>
      <c r="O40" s="14" t="s">
        <v>8</v>
      </c>
      <c r="P40" s="14">
        <f t="shared" si="1"/>
        <v>1</v>
      </c>
      <c r="Q40" s="14" t="s">
        <v>118</v>
      </c>
      <c r="R40" s="14">
        <f t="shared" si="2"/>
        <v>1</v>
      </c>
      <c r="S40" s="14" t="s">
        <v>119</v>
      </c>
      <c r="T40" s="14" t="s">
        <v>144</v>
      </c>
      <c r="U40" s="14">
        <f t="shared" si="3"/>
        <v>2</v>
      </c>
    </row>
    <row r="41" spans="1:21" x14ac:dyDescent="0.3">
      <c r="A41" s="11">
        <v>44628.427777777775</v>
      </c>
      <c r="B41" s="15">
        <v>44628</v>
      </c>
      <c r="C41" s="16">
        <v>0.42777777777777781</v>
      </c>
      <c r="D41" s="12">
        <v>71.100000000000009</v>
      </c>
      <c r="E41" s="12">
        <v>72.680000000000007</v>
      </c>
      <c r="F41" s="12">
        <v>82.16</v>
      </c>
      <c r="G41" s="12">
        <v>75.05</v>
      </c>
      <c r="H41" s="12">
        <v>77.42</v>
      </c>
      <c r="I41" s="12">
        <v>79</v>
      </c>
      <c r="J41" s="12">
        <v>84.53</v>
      </c>
      <c r="K41" s="12">
        <v>76.63</v>
      </c>
      <c r="L41" s="13">
        <v>77.321250000000006</v>
      </c>
      <c r="M41" s="17" t="s">
        <v>136</v>
      </c>
      <c r="N41" s="17">
        <f t="shared" si="0"/>
        <v>1</v>
      </c>
      <c r="O41" s="14" t="s">
        <v>8</v>
      </c>
      <c r="P41" s="14">
        <f t="shared" si="1"/>
        <v>1</v>
      </c>
      <c r="Q41" s="14" t="s">
        <v>118</v>
      </c>
      <c r="R41" s="14">
        <f t="shared" si="2"/>
        <v>1</v>
      </c>
      <c r="S41" s="14" t="s">
        <v>119</v>
      </c>
      <c r="T41" s="14" t="s">
        <v>144</v>
      </c>
      <c r="U41" s="14">
        <f t="shared" si="3"/>
        <v>2</v>
      </c>
    </row>
    <row r="42" spans="1:21" x14ac:dyDescent="0.3">
      <c r="A42" s="11">
        <v>44628.431250000001</v>
      </c>
      <c r="B42" s="15">
        <v>44628</v>
      </c>
      <c r="C42" s="16">
        <v>0.43124999999999997</v>
      </c>
      <c r="D42" s="12">
        <v>75.600000000000009</v>
      </c>
      <c r="E42" s="12">
        <v>77.28</v>
      </c>
      <c r="F42" s="12">
        <v>87.36</v>
      </c>
      <c r="G42" s="12">
        <v>79.8</v>
      </c>
      <c r="H42" s="12">
        <v>82.32</v>
      </c>
      <c r="I42" s="12">
        <v>84</v>
      </c>
      <c r="J42" s="12">
        <v>89.88000000000001</v>
      </c>
      <c r="K42" s="12">
        <v>81.48</v>
      </c>
      <c r="L42" s="13">
        <v>82.215000000000003</v>
      </c>
      <c r="M42" s="17" t="s">
        <v>136</v>
      </c>
      <c r="N42" s="17">
        <f t="shared" si="0"/>
        <v>1</v>
      </c>
      <c r="O42" s="14" t="s">
        <v>8</v>
      </c>
      <c r="P42" s="14">
        <f t="shared" si="1"/>
        <v>1</v>
      </c>
      <c r="Q42" s="14" t="s">
        <v>118</v>
      </c>
      <c r="R42" s="14">
        <f t="shared" si="2"/>
        <v>1</v>
      </c>
      <c r="S42" s="14" t="s">
        <v>119</v>
      </c>
      <c r="T42" s="14" t="s">
        <v>144</v>
      </c>
      <c r="U42" s="14">
        <f t="shared" si="3"/>
        <v>2</v>
      </c>
    </row>
    <row r="43" spans="1:21" x14ac:dyDescent="0.3">
      <c r="A43" s="11">
        <v>44628.43472222222</v>
      </c>
      <c r="B43" s="15">
        <v>44628</v>
      </c>
      <c r="C43" s="16">
        <v>0.43472222222222223</v>
      </c>
      <c r="D43" s="12">
        <v>76.5</v>
      </c>
      <c r="E43" s="12">
        <v>78.2</v>
      </c>
      <c r="F43" s="12">
        <v>88.4</v>
      </c>
      <c r="G43" s="12">
        <v>80.75</v>
      </c>
      <c r="H43" s="12">
        <v>83.3</v>
      </c>
      <c r="I43" s="12">
        <v>85</v>
      </c>
      <c r="J43" s="12">
        <v>90.95</v>
      </c>
      <c r="K43" s="12">
        <v>82.45</v>
      </c>
      <c r="L43" s="13">
        <v>83.193750000000009</v>
      </c>
      <c r="M43" s="17" t="s">
        <v>136</v>
      </c>
      <c r="N43" s="17">
        <f t="shared" si="0"/>
        <v>1</v>
      </c>
      <c r="O43" s="14" t="s">
        <v>8</v>
      </c>
      <c r="P43" s="14">
        <f t="shared" si="1"/>
        <v>1</v>
      </c>
      <c r="Q43" s="14" t="s">
        <v>118</v>
      </c>
      <c r="R43" s="14">
        <f t="shared" si="2"/>
        <v>1</v>
      </c>
      <c r="S43" s="14" t="s">
        <v>119</v>
      </c>
      <c r="T43" s="14" t="s">
        <v>144</v>
      </c>
      <c r="U43" s="14">
        <f t="shared" si="3"/>
        <v>2</v>
      </c>
    </row>
    <row r="44" spans="1:21" x14ac:dyDescent="0.3">
      <c r="A44" s="11">
        <v>44628.438194444447</v>
      </c>
      <c r="B44" s="15">
        <v>44628</v>
      </c>
      <c r="C44" s="16">
        <v>0.4381944444444445</v>
      </c>
      <c r="D44" s="12">
        <v>80.100000000000009</v>
      </c>
      <c r="E44" s="12">
        <v>81.88000000000001</v>
      </c>
      <c r="F44" s="12">
        <v>92.56</v>
      </c>
      <c r="G44" s="12">
        <v>84.55</v>
      </c>
      <c r="H44" s="12">
        <v>87.22</v>
      </c>
      <c r="I44" s="12">
        <v>89</v>
      </c>
      <c r="J44" s="12">
        <v>95.23</v>
      </c>
      <c r="K44" s="12">
        <v>86.33</v>
      </c>
      <c r="L44" s="13">
        <v>87.108750000000015</v>
      </c>
      <c r="M44" s="17" t="s">
        <v>137</v>
      </c>
      <c r="N44" s="17">
        <f t="shared" si="0"/>
        <v>2</v>
      </c>
      <c r="O44" s="14" t="s">
        <v>8</v>
      </c>
      <c r="P44" s="14">
        <f t="shared" si="1"/>
        <v>1</v>
      </c>
      <c r="Q44" s="14" t="s">
        <v>118</v>
      </c>
      <c r="R44" s="14">
        <f t="shared" si="2"/>
        <v>1</v>
      </c>
      <c r="S44" s="14" t="s">
        <v>119</v>
      </c>
      <c r="T44" s="14" t="s">
        <v>144</v>
      </c>
      <c r="U44" s="14">
        <f t="shared" si="3"/>
        <v>2</v>
      </c>
    </row>
    <row r="45" spans="1:21" x14ac:dyDescent="0.3">
      <c r="A45" s="11">
        <v>44628.441666666666</v>
      </c>
      <c r="B45" s="15">
        <v>44628</v>
      </c>
      <c r="C45" s="16">
        <v>0.44166666666666665</v>
      </c>
      <c r="D45" s="12">
        <v>75.600000000000009</v>
      </c>
      <c r="E45" s="12">
        <v>77.28</v>
      </c>
      <c r="F45" s="12">
        <v>87.36</v>
      </c>
      <c r="G45" s="12">
        <v>79.8</v>
      </c>
      <c r="H45" s="12">
        <v>82.32</v>
      </c>
      <c r="I45" s="12">
        <v>84</v>
      </c>
      <c r="J45" s="12">
        <v>89.88000000000001</v>
      </c>
      <c r="K45" s="12">
        <v>81.48</v>
      </c>
      <c r="L45" s="13">
        <v>82.215000000000003</v>
      </c>
      <c r="M45" s="17" t="s">
        <v>137</v>
      </c>
      <c r="N45" s="17">
        <f t="shared" si="0"/>
        <v>2</v>
      </c>
      <c r="O45" s="14" t="s">
        <v>9</v>
      </c>
      <c r="P45" s="14">
        <f t="shared" si="1"/>
        <v>6</v>
      </c>
      <c r="Q45" s="14" t="s">
        <v>118</v>
      </c>
      <c r="R45" s="14">
        <f t="shared" si="2"/>
        <v>1</v>
      </c>
      <c r="S45" s="14" t="s">
        <v>119</v>
      </c>
      <c r="T45" s="14" t="s">
        <v>144</v>
      </c>
      <c r="U45" s="14">
        <f t="shared" si="3"/>
        <v>2</v>
      </c>
    </row>
    <row r="46" spans="1:21" x14ac:dyDescent="0.3">
      <c r="A46" s="11">
        <v>44628.445138888892</v>
      </c>
      <c r="B46" s="15">
        <v>44628</v>
      </c>
      <c r="C46" s="16">
        <v>0.44513888888888892</v>
      </c>
      <c r="D46" s="12">
        <v>79.2</v>
      </c>
      <c r="E46" s="12">
        <v>80.960000000000008</v>
      </c>
      <c r="F46" s="12">
        <v>91.52000000000001</v>
      </c>
      <c r="G46" s="12">
        <v>83.6</v>
      </c>
      <c r="H46" s="12">
        <v>86.24</v>
      </c>
      <c r="I46" s="12">
        <v>88</v>
      </c>
      <c r="J46" s="12">
        <v>94.160000000000011</v>
      </c>
      <c r="K46" s="12">
        <v>85.36</v>
      </c>
      <c r="L46" s="13">
        <v>86.13000000000001</v>
      </c>
      <c r="M46" s="17" t="s">
        <v>137</v>
      </c>
      <c r="N46" s="17">
        <f t="shared" si="0"/>
        <v>2</v>
      </c>
      <c r="O46" s="14" t="s">
        <v>9</v>
      </c>
      <c r="P46" s="14">
        <f t="shared" si="1"/>
        <v>6</v>
      </c>
      <c r="Q46" s="14" t="s">
        <v>118</v>
      </c>
      <c r="R46" s="14">
        <f t="shared" si="2"/>
        <v>1</v>
      </c>
      <c r="S46" s="14" t="s">
        <v>119</v>
      </c>
      <c r="T46" s="14" t="s">
        <v>144</v>
      </c>
      <c r="U46" s="14">
        <f t="shared" si="3"/>
        <v>2</v>
      </c>
    </row>
    <row r="47" spans="1:21" x14ac:dyDescent="0.3">
      <c r="A47" s="11">
        <v>44628.448611111111</v>
      </c>
      <c r="B47" s="15">
        <v>44628</v>
      </c>
      <c r="C47" s="16">
        <v>0.44861111111111113</v>
      </c>
      <c r="D47" s="12">
        <v>81</v>
      </c>
      <c r="E47" s="12">
        <v>82.8</v>
      </c>
      <c r="F47" s="12">
        <v>93.600000000000009</v>
      </c>
      <c r="G47" s="12">
        <v>85.5</v>
      </c>
      <c r="H47" s="12">
        <v>88.2</v>
      </c>
      <c r="I47" s="12">
        <v>90</v>
      </c>
      <c r="J47" s="12">
        <v>96.300000000000011</v>
      </c>
      <c r="K47" s="12">
        <v>87.3</v>
      </c>
      <c r="L47" s="13">
        <v>88.087500000000006</v>
      </c>
      <c r="M47" s="17" t="s">
        <v>137</v>
      </c>
      <c r="N47" s="17">
        <f t="shared" si="0"/>
        <v>2</v>
      </c>
      <c r="O47" s="14" t="s">
        <v>9</v>
      </c>
      <c r="P47" s="14">
        <f t="shared" si="1"/>
        <v>6</v>
      </c>
      <c r="Q47" s="14" t="s">
        <v>118</v>
      </c>
      <c r="R47" s="14">
        <f t="shared" si="2"/>
        <v>1</v>
      </c>
      <c r="S47" s="14" t="s">
        <v>119</v>
      </c>
      <c r="T47" s="14" t="s">
        <v>144</v>
      </c>
      <c r="U47" s="14">
        <f t="shared" si="3"/>
        <v>2</v>
      </c>
    </row>
    <row r="48" spans="1:21" x14ac:dyDescent="0.3">
      <c r="A48" s="11">
        <v>44628.45208333333</v>
      </c>
      <c r="B48" s="15">
        <v>44628</v>
      </c>
      <c r="C48" s="16">
        <v>0.45208333333333334</v>
      </c>
      <c r="D48" s="12">
        <v>74.7</v>
      </c>
      <c r="E48" s="12">
        <v>76.36</v>
      </c>
      <c r="F48" s="12">
        <v>86.320000000000007</v>
      </c>
      <c r="G48" s="12">
        <v>78.849999999999994</v>
      </c>
      <c r="H48" s="12">
        <v>81.34</v>
      </c>
      <c r="I48" s="12">
        <v>83</v>
      </c>
      <c r="J48" s="12">
        <v>88.81</v>
      </c>
      <c r="K48" s="12">
        <v>80.509999999999991</v>
      </c>
      <c r="L48" s="13">
        <v>81.236250000000013</v>
      </c>
      <c r="M48" s="17" t="s">
        <v>137</v>
      </c>
      <c r="N48" s="17">
        <f t="shared" si="0"/>
        <v>2</v>
      </c>
      <c r="O48" s="14" t="s">
        <v>9</v>
      </c>
      <c r="P48" s="14">
        <f t="shared" si="1"/>
        <v>6</v>
      </c>
      <c r="Q48" s="14" t="s">
        <v>118</v>
      </c>
      <c r="R48" s="14">
        <f t="shared" si="2"/>
        <v>1</v>
      </c>
      <c r="S48" s="14" t="s">
        <v>119</v>
      </c>
      <c r="T48" s="14" t="s">
        <v>144</v>
      </c>
      <c r="U48" s="14">
        <f t="shared" si="3"/>
        <v>2</v>
      </c>
    </row>
    <row r="49" spans="1:21" x14ac:dyDescent="0.3">
      <c r="A49" s="11">
        <v>44628.455555555556</v>
      </c>
      <c r="B49" s="15">
        <v>44628</v>
      </c>
      <c r="C49" s="16">
        <v>0.45555555555555555</v>
      </c>
      <c r="D49" s="12">
        <v>72.900000000000006</v>
      </c>
      <c r="E49" s="12">
        <v>74.52000000000001</v>
      </c>
      <c r="F49" s="12">
        <v>84.240000000000009</v>
      </c>
      <c r="G49" s="12">
        <v>76.95</v>
      </c>
      <c r="H49" s="12">
        <v>79.38</v>
      </c>
      <c r="I49" s="12">
        <v>81</v>
      </c>
      <c r="J49" s="12">
        <v>86.67</v>
      </c>
      <c r="K49" s="12">
        <v>78.569999999999993</v>
      </c>
      <c r="L49" s="13">
        <v>79.278750000000002</v>
      </c>
      <c r="M49" s="17" t="s">
        <v>137</v>
      </c>
      <c r="N49" s="17">
        <f t="shared" si="0"/>
        <v>2</v>
      </c>
      <c r="O49" s="14" t="s">
        <v>9</v>
      </c>
      <c r="P49" s="14">
        <f t="shared" si="1"/>
        <v>6</v>
      </c>
      <c r="Q49" s="14" t="s">
        <v>118</v>
      </c>
      <c r="R49" s="14">
        <f t="shared" si="2"/>
        <v>1</v>
      </c>
      <c r="S49" s="14" t="s">
        <v>119</v>
      </c>
      <c r="T49" s="14" t="s">
        <v>144</v>
      </c>
      <c r="U49" s="14">
        <f t="shared" si="3"/>
        <v>2</v>
      </c>
    </row>
    <row r="50" spans="1:21" x14ac:dyDescent="0.3">
      <c r="A50" s="11">
        <v>44628.459027777775</v>
      </c>
      <c r="B50" s="15">
        <v>44628</v>
      </c>
      <c r="C50" s="16">
        <v>0.45902777777777781</v>
      </c>
      <c r="D50" s="12">
        <v>75.600000000000009</v>
      </c>
      <c r="E50" s="12">
        <v>77.28</v>
      </c>
      <c r="F50" s="12">
        <v>87.36</v>
      </c>
      <c r="G50" s="12">
        <v>79.8</v>
      </c>
      <c r="H50" s="12">
        <v>82.32</v>
      </c>
      <c r="I50" s="12">
        <v>84</v>
      </c>
      <c r="J50" s="12">
        <v>89.88000000000001</v>
      </c>
      <c r="K50" s="12">
        <v>81.48</v>
      </c>
      <c r="L50" s="13">
        <v>82.215000000000003</v>
      </c>
      <c r="M50" s="17" t="s">
        <v>137</v>
      </c>
      <c r="N50" s="17">
        <f t="shared" si="0"/>
        <v>2</v>
      </c>
      <c r="O50" s="14" t="s">
        <v>10</v>
      </c>
      <c r="P50" s="14">
        <f t="shared" si="1"/>
        <v>2</v>
      </c>
      <c r="Q50" s="14" t="s">
        <v>118</v>
      </c>
      <c r="R50" s="14">
        <f t="shared" si="2"/>
        <v>1</v>
      </c>
      <c r="S50" s="14" t="s">
        <v>119</v>
      </c>
      <c r="T50" s="14" t="s">
        <v>144</v>
      </c>
      <c r="U50" s="14">
        <f t="shared" si="3"/>
        <v>2</v>
      </c>
    </row>
    <row r="51" spans="1:21" x14ac:dyDescent="0.3">
      <c r="A51" s="11">
        <v>44628.462500000001</v>
      </c>
      <c r="B51" s="15">
        <v>44628</v>
      </c>
      <c r="C51" s="16">
        <v>0.46249999999999997</v>
      </c>
      <c r="D51" s="12">
        <v>73.8</v>
      </c>
      <c r="E51" s="12">
        <v>75.44</v>
      </c>
      <c r="F51" s="12">
        <v>85.28</v>
      </c>
      <c r="G51" s="12">
        <v>77.899999999999991</v>
      </c>
      <c r="H51" s="12">
        <v>80.36</v>
      </c>
      <c r="I51" s="12">
        <v>82</v>
      </c>
      <c r="J51" s="12">
        <v>87.740000000000009</v>
      </c>
      <c r="K51" s="12">
        <v>79.539999999999992</v>
      </c>
      <c r="L51" s="13">
        <v>80.257499999999993</v>
      </c>
      <c r="M51" s="17" t="s">
        <v>137</v>
      </c>
      <c r="N51" s="17">
        <f t="shared" si="0"/>
        <v>2</v>
      </c>
      <c r="O51" s="14" t="s">
        <v>10</v>
      </c>
      <c r="P51" s="14">
        <f t="shared" si="1"/>
        <v>2</v>
      </c>
      <c r="Q51" s="14" t="s">
        <v>118</v>
      </c>
      <c r="R51" s="14">
        <f t="shared" si="2"/>
        <v>1</v>
      </c>
      <c r="S51" s="14" t="s">
        <v>119</v>
      </c>
      <c r="T51" s="14" t="s">
        <v>144</v>
      </c>
      <c r="U51" s="14">
        <f t="shared" si="3"/>
        <v>2</v>
      </c>
    </row>
    <row r="52" spans="1:21" x14ac:dyDescent="0.3">
      <c r="A52" s="11">
        <v>44628.46597222222</v>
      </c>
      <c r="B52" s="15">
        <v>44628</v>
      </c>
      <c r="C52" s="16">
        <v>0.46597222222222223</v>
      </c>
      <c r="D52" s="12">
        <v>81</v>
      </c>
      <c r="E52" s="12">
        <v>82.8</v>
      </c>
      <c r="F52" s="12">
        <v>93.600000000000009</v>
      </c>
      <c r="G52" s="12">
        <v>85.5</v>
      </c>
      <c r="H52" s="12">
        <v>88.2</v>
      </c>
      <c r="I52" s="12">
        <v>90</v>
      </c>
      <c r="J52" s="12">
        <v>96.300000000000011</v>
      </c>
      <c r="K52" s="12">
        <v>87.3</v>
      </c>
      <c r="L52" s="13">
        <v>88.087500000000006</v>
      </c>
      <c r="M52" s="17" t="s">
        <v>137</v>
      </c>
      <c r="N52" s="17">
        <f t="shared" si="0"/>
        <v>2</v>
      </c>
      <c r="O52" s="14" t="s">
        <v>10</v>
      </c>
      <c r="P52" s="14">
        <f t="shared" si="1"/>
        <v>2</v>
      </c>
      <c r="Q52" s="14" t="s">
        <v>118</v>
      </c>
      <c r="R52" s="14">
        <f t="shared" si="2"/>
        <v>1</v>
      </c>
      <c r="S52" s="14" t="s">
        <v>119</v>
      </c>
      <c r="T52" s="14" t="s">
        <v>144</v>
      </c>
      <c r="U52" s="14">
        <f t="shared" si="3"/>
        <v>2</v>
      </c>
    </row>
    <row r="53" spans="1:21" x14ac:dyDescent="0.3">
      <c r="A53" s="11">
        <v>44628.469444444447</v>
      </c>
      <c r="B53" s="15">
        <v>44628</v>
      </c>
      <c r="C53" s="16">
        <v>0.4694444444444445</v>
      </c>
      <c r="D53" s="12">
        <v>72.900000000000006</v>
      </c>
      <c r="E53" s="12">
        <v>74.52000000000001</v>
      </c>
      <c r="F53" s="12">
        <v>84.240000000000009</v>
      </c>
      <c r="G53" s="12">
        <v>76.95</v>
      </c>
      <c r="H53" s="12">
        <v>79.38</v>
      </c>
      <c r="I53" s="12">
        <v>81</v>
      </c>
      <c r="J53" s="12">
        <v>86.67</v>
      </c>
      <c r="K53" s="12">
        <v>78.569999999999993</v>
      </c>
      <c r="L53" s="13">
        <v>79.278750000000002</v>
      </c>
      <c r="M53" s="17" t="s">
        <v>137</v>
      </c>
      <c r="N53" s="17">
        <f t="shared" si="0"/>
        <v>2</v>
      </c>
      <c r="O53" s="14" t="s">
        <v>10</v>
      </c>
      <c r="P53" s="14">
        <f t="shared" si="1"/>
        <v>2</v>
      </c>
      <c r="Q53" s="14" t="s">
        <v>118</v>
      </c>
      <c r="R53" s="14">
        <f t="shared" si="2"/>
        <v>1</v>
      </c>
      <c r="S53" s="14" t="s">
        <v>119</v>
      </c>
      <c r="T53" s="14" t="s">
        <v>144</v>
      </c>
      <c r="U53" s="14">
        <f t="shared" si="3"/>
        <v>2</v>
      </c>
    </row>
    <row r="54" spans="1:21" x14ac:dyDescent="0.3">
      <c r="A54" s="11">
        <v>44628.472916666666</v>
      </c>
      <c r="B54" s="15">
        <v>44628</v>
      </c>
      <c r="C54" s="16">
        <v>0.47291666666666665</v>
      </c>
      <c r="D54" s="12">
        <v>79.2</v>
      </c>
      <c r="E54" s="12">
        <v>80.960000000000008</v>
      </c>
      <c r="F54" s="12">
        <v>91.52000000000001</v>
      </c>
      <c r="G54" s="12">
        <v>83.6</v>
      </c>
      <c r="H54" s="12">
        <v>86.24</v>
      </c>
      <c r="I54" s="12">
        <v>88</v>
      </c>
      <c r="J54" s="12">
        <v>94.160000000000011</v>
      </c>
      <c r="K54" s="12">
        <v>85.36</v>
      </c>
      <c r="L54" s="13">
        <v>86.13000000000001</v>
      </c>
      <c r="M54" s="17" t="s">
        <v>137</v>
      </c>
      <c r="N54" s="17">
        <f t="shared" si="0"/>
        <v>2</v>
      </c>
      <c r="O54" s="14" t="s">
        <v>10</v>
      </c>
      <c r="P54" s="14">
        <f t="shared" si="1"/>
        <v>2</v>
      </c>
      <c r="Q54" s="14" t="s">
        <v>118</v>
      </c>
      <c r="R54" s="14">
        <f t="shared" si="2"/>
        <v>1</v>
      </c>
      <c r="S54" s="14" t="s">
        <v>119</v>
      </c>
      <c r="T54" s="14" t="s">
        <v>144</v>
      </c>
      <c r="U54" s="14">
        <f t="shared" si="3"/>
        <v>2</v>
      </c>
    </row>
    <row r="55" spans="1:21" x14ac:dyDescent="0.3">
      <c r="A55" s="11">
        <v>44628.476388888892</v>
      </c>
      <c r="B55" s="15">
        <v>44628</v>
      </c>
      <c r="C55" s="16">
        <v>0.47638888888888892</v>
      </c>
      <c r="D55" s="12">
        <v>75.600000000000009</v>
      </c>
      <c r="E55" s="12">
        <v>77.28</v>
      </c>
      <c r="F55" s="12">
        <v>87.36</v>
      </c>
      <c r="G55" s="12">
        <v>79.8</v>
      </c>
      <c r="H55" s="12">
        <v>82.32</v>
      </c>
      <c r="I55" s="12">
        <v>84</v>
      </c>
      <c r="J55" s="12">
        <v>89.88000000000001</v>
      </c>
      <c r="K55" s="12">
        <v>81.48</v>
      </c>
      <c r="L55" s="13">
        <v>82.215000000000003</v>
      </c>
      <c r="M55" s="17" t="s">
        <v>137</v>
      </c>
      <c r="N55" s="17">
        <f t="shared" si="0"/>
        <v>2</v>
      </c>
      <c r="O55" s="14" t="s">
        <v>10</v>
      </c>
      <c r="P55" s="14">
        <f t="shared" si="1"/>
        <v>2</v>
      </c>
      <c r="Q55" s="14" t="s">
        <v>118</v>
      </c>
      <c r="R55" s="14">
        <f t="shared" si="2"/>
        <v>1</v>
      </c>
      <c r="S55" s="14" t="s">
        <v>119</v>
      </c>
      <c r="T55" s="14" t="s">
        <v>144</v>
      </c>
      <c r="U55" s="14">
        <f t="shared" si="3"/>
        <v>2</v>
      </c>
    </row>
    <row r="56" spans="1:21" x14ac:dyDescent="0.3">
      <c r="A56" s="11">
        <v>44628.479861111111</v>
      </c>
      <c r="B56" s="15">
        <v>44628</v>
      </c>
      <c r="C56" s="16">
        <v>0.47986111111111113</v>
      </c>
      <c r="D56" s="12">
        <v>64.8</v>
      </c>
      <c r="E56" s="12">
        <v>66.240000000000009</v>
      </c>
      <c r="F56" s="12">
        <v>74.88</v>
      </c>
      <c r="G56" s="12">
        <v>68.399999999999991</v>
      </c>
      <c r="H56" s="12">
        <v>70.56</v>
      </c>
      <c r="I56" s="12">
        <v>72</v>
      </c>
      <c r="J56" s="12">
        <v>77.040000000000006</v>
      </c>
      <c r="K56" s="12">
        <v>69.84</v>
      </c>
      <c r="L56" s="13">
        <v>70.47</v>
      </c>
      <c r="M56" s="17" t="s">
        <v>137</v>
      </c>
      <c r="N56" s="17">
        <f t="shared" si="0"/>
        <v>2</v>
      </c>
      <c r="O56" s="14" t="s">
        <v>10</v>
      </c>
      <c r="P56" s="14">
        <f t="shared" si="1"/>
        <v>2</v>
      </c>
      <c r="Q56" s="14" t="s">
        <v>118</v>
      </c>
      <c r="R56" s="14">
        <f t="shared" si="2"/>
        <v>1</v>
      </c>
      <c r="S56" s="14" t="s">
        <v>119</v>
      </c>
      <c r="T56" s="14" t="s">
        <v>144</v>
      </c>
      <c r="U56" s="14">
        <f t="shared" si="3"/>
        <v>2</v>
      </c>
    </row>
    <row r="57" spans="1:21" x14ac:dyDescent="0.3">
      <c r="A57" s="11">
        <v>44628.48333333333</v>
      </c>
      <c r="B57" s="15">
        <v>44628</v>
      </c>
      <c r="C57" s="16">
        <v>0.48333333333333334</v>
      </c>
      <c r="D57" s="12">
        <v>65.7</v>
      </c>
      <c r="E57" s="12">
        <v>67.16</v>
      </c>
      <c r="F57" s="12">
        <v>75.92</v>
      </c>
      <c r="G57" s="12">
        <v>69.349999999999994</v>
      </c>
      <c r="H57" s="12">
        <v>71.539999999999992</v>
      </c>
      <c r="I57" s="12">
        <v>73</v>
      </c>
      <c r="J57" s="12">
        <v>78.11</v>
      </c>
      <c r="K57" s="12">
        <v>70.81</v>
      </c>
      <c r="L57" s="13">
        <v>71.44874999999999</v>
      </c>
      <c r="M57" s="17" t="s">
        <v>137</v>
      </c>
      <c r="N57" s="17">
        <f t="shared" si="0"/>
        <v>2</v>
      </c>
      <c r="O57" s="14" t="s">
        <v>10</v>
      </c>
      <c r="P57" s="14">
        <f t="shared" si="1"/>
        <v>2</v>
      </c>
      <c r="Q57" s="14" t="s">
        <v>118</v>
      </c>
      <c r="R57" s="14">
        <f t="shared" si="2"/>
        <v>1</v>
      </c>
      <c r="S57" s="14" t="s">
        <v>119</v>
      </c>
      <c r="T57" s="14" t="s">
        <v>144</v>
      </c>
      <c r="U57" s="14">
        <f t="shared" si="3"/>
        <v>2</v>
      </c>
    </row>
    <row r="58" spans="1:21" x14ac:dyDescent="0.3">
      <c r="A58" s="11">
        <v>44628.486805555556</v>
      </c>
      <c r="B58" s="15">
        <v>44628</v>
      </c>
      <c r="C58" s="16">
        <v>0.48680555555555555</v>
      </c>
      <c r="D58" s="12">
        <v>63.9</v>
      </c>
      <c r="E58" s="12">
        <v>65.320000000000007</v>
      </c>
      <c r="F58" s="12">
        <v>73.84</v>
      </c>
      <c r="G58" s="12">
        <v>67.45</v>
      </c>
      <c r="H58" s="12">
        <v>69.58</v>
      </c>
      <c r="I58" s="12">
        <v>71</v>
      </c>
      <c r="J58" s="12">
        <v>75.97</v>
      </c>
      <c r="K58" s="12">
        <v>68.87</v>
      </c>
      <c r="L58" s="13">
        <v>69.491249999999994</v>
      </c>
      <c r="M58" s="17" t="s">
        <v>137</v>
      </c>
      <c r="N58" s="17">
        <f t="shared" si="0"/>
        <v>2</v>
      </c>
      <c r="O58" s="14" t="s">
        <v>115</v>
      </c>
      <c r="P58" s="14">
        <f t="shared" si="1"/>
        <v>4</v>
      </c>
      <c r="Q58" s="14" t="s">
        <v>118</v>
      </c>
      <c r="R58" s="14">
        <f t="shared" si="2"/>
        <v>1</v>
      </c>
      <c r="S58" s="14" t="s">
        <v>119</v>
      </c>
      <c r="T58" s="14" t="s">
        <v>144</v>
      </c>
      <c r="U58" s="14">
        <f t="shared" si="3"/>
        <v>2</v>
      </c>
    </row>
    <row r="59" spans="1:21" x14ac:dyDescent="0.3">
      <c r="A59" s="11">
        <v>44628.490277777775</v>
      </c>
      <c r="B59" s="15">
        <v>44628</v>
      </c>
      <c r="C59" s="16">
        <v>0.49027777777777781</v>
      </c>
      <c r="D59" s="12">
        <v>69.3</v>
      </c>
      <c r="E59" s="12">
        <v>70.84</v>
      </c>
      <c r="F59" s="12">
        <v>80.08</v>
      </c>
      <c r="G59" s="12">
        <v>73.149999999999991</v>
      </c>
      <c r="H59" s="12">
        <v>75.459999999999994</v>
      </c>
      <c r="I59" s="12">
        <v>77</v>
      </c>
      <c r="J59" s="12">
        <v>82.39</v>
      </c>
      <c r="K59" s="12">
        <v>74.69</v>
      </c>
      <c r="L59" s="13">
        <v>75.363749999999982</v>
      </c>
      <c r="M59" s="17" t="s">
        <v>137</v>
      </c>
      <c r="N59" s="17">
        <f t="shared" si="0"/>
        <v>2</v>
      </c>
      <c r="O59" s="14" t="s">
        <v>115</v>
      </c>
      <c r="P59" s="14">
        <f t="shared" si="1"/>
        <v>4</v>
      </c>
      <c r="Q59" s="14" t="s">
        <v>118</v>
      </c>
      <c r="R59" s="14">
        <f t="shared" si="2"/>
        <v>1</v>
      </c>
      <c r="S59" s="14" t="s">
        <v>119</v>
      </c>
      <c r="T59" s="14" t="s">
        <v>144</v>
      </c>
      <c r="U59" s="14">
        <f t="shared" si="3"/>
        <v>2</v>
      </c>
    </row>
    <row r="60" spans="1:21" x14ac:dyDescent="0.3">
      <c r="A60" s="11">
        <v>44628.493750000001</v>
      </c>
      <c r="B60" s="15">
        <v>44628</v>
      </c>
      <c r="C60" s="16">
        <v>0.49374999999999997</v>
      </c>
      <c r="D60" s="12">
        <v>74.7</v>
      </c>
      <c r="E60" s="12">
        <v>76.36</v>
      </c>
      <c r="F60" s="12">
        <v>86.320000000000007</v>
      </c>
      <c r="G60" s="12">
        <v>78.849999999999994</v>
      </c>
      <c r="H60" s="12">
        <v>81.34</v>
      </c>
      <c r="I60" s="12">
        <v>83</v>
      </c>
      <c r="J60" s="12">
        <v>88.81</v>
      </c>
      <c r="K60" s="12">
        <v>80.509999999999991</v>
      </c>
      <c r="L60" s="13">
        <v>81.236250000000013</v>
      </c>
      <c r="M60" s="17" t="s">
        <v>137</v>
      </c>
      <c r="N60" s="17">
        <f t="shared" si="0"/>
        <v>2</v>
      </c>
      <c r="O60" s="14" t="s">
        <v>115</v>
      </c>
      <c r="P60" s="14">
        <f t="shared" si="1"/>
        <v>4</v>
      </c>
      <c r="Q60" s="14" t="s">
        <v>118</v>
      </c>
      <c r="R60" s="14">
        <f t="shared" si="2"/>
        <v>1</v>
      </c>
      <c r="S60" s="14" t="s">
        <v>119</v>
      </c>
      <c r="T60" s="14" t="s">
        <v>144</v>
      </c>
      <c r="U60" s="14">
        <f t="shared" si="3"/>
        <v>2</v>
      </c>
    </row>
    <row r="61" spans="1:21" x14ac:dyDescent="0.3">
      <c r="A61" s="11">
        <v>44628.49722222222</v>
      </c>
      <c r="B61" s="15">
        <v>44628</v>
      </c>
      <c r="C61" s="16">
        <v>0.49722222222222223</v>
      </c>
      <c r="D61" s="12">
        <v>79.2</v>
      </c>
      <c r="E61" s="12">
        <v>80.960000000000008</v>
      </c>
      <c r="F61" s="12">
        <v>91.52000000000001</v>
      </c>
      <c r="G61" s="12">
        <v>83.6</v>
      </c>
      <c r="H61" s="12">
        <v>86.24</v>
      </c>
      <c r="I61" s="12">
        <v>88</v>
      </c>
      <c r="J61" s="12">
        <v>94.160000000000011</v>
      </c>
      <c r="K61" s="12">
        <v>85.36</v>
      </c>
      <c r="L61" s="13">
        <v>86.13000000000001</v>
      </c>
      <c r="M61" s="17" t="s">
        <v>137</v>
      </c>
      <c r="N61" s="17">
        <f t="shared" si="0"/>
        <v>2</v>
      </c>
      <c r="O61" s="14" t="s">
        <v>115</v>
      </c>
      <c r="P61" s="14">
        <f t="shared" si="1"/>
        <v>4</v>
      </c>
      <c r="Q61" s="14" t="s">
        <v>118</v>
      </c>
      <c r="R61" s="14">
        <f t="shared" si="2"/>
        <v>1</v>
      </c>
      <c r="S61" s="14" t="s">
        <v>119</v>
      </c>
      <c r="T61" s="14" t="s">
        <v>144</v>
      </c>
      <c r="U61" s="14">
        <f t="shared" si="3"/>
        <v>2</v>
      </c>
    </row>
    <row r="62" spans="1:21" x14ac:dyDescent="0.3">
      <c r="A62" s="11">
        <v>44628.500694444447</v>
      </c>
      <c r="B62" s="15">
        <v>44628</v>
      </c>
      <c r="C62" s="16">
        <v>0.50069444444444444</v>
      </c>
      <c r="D62" s="12">
        <v>83.7</v>
      </c>
      <c r="E62" s="12">
        <v>85.56</v>
      </c>
      <c r="F62" s="12">
        <v>96.72</v>
      </c>
      <c r="G62" s="12">
        <v>88.35</v>
      </c>
      <c r="H62" s="12">
        <v>91.14</v>
      </c>
      <c r="I62" s="12">
        <v>93</v>
      </c>
      <c r="J62" s="12">
        <v>99.51</v>
      </c>
      <c r="K62" s="12">
        <v>90.21</v>
      </c>
      <c r="L62" s="13">
        <v>91.023750000000007</v>
      </c>
      <c r="M62" s="17" t="s">
        <v>137</v>
      </c>
      <c r="N62" s="17">
        <f t="shared" si="0"/>
        <v>2</v>
      </c>
      <c r="O62" s="14" t="s">
        <v>115</v>
      </c>
      <c r="P62" s="14">
        <f t="shared" si="1"/>
        <v>4</v>
      </c>
      <c r="Q62" s="14" t="s">
        <v>118</v>
      </c>
      <c r="R62" s="14">
        <f t="shared" si="2"/>
        <v>1</v>
      </c>
      <c r="S62" s="14" t="s">
        <v>119</v>
      </c>
      <c r="T62" s="14" t="s">
        <v>144</v>
      </c>
      <c r="U62" s="14">
        <f t="shared" si="3"/>
        <v>2</v>
      </c>
    </row>
    <row r="63" spans="1:21" x14ac:dyDescent="0.3">
      <c r="A63" s="11">
        <v>44628.504166666666</v>
      </c>
      <c r="B63" s="15">
        <v>44628</v>
      </c>
      <c r="C63" s="16">
        <v>0.50416666666666665</v>
      </c>
      <c r="D63" s="12">
        <v>65.7</v>
      </c>
      <c r="E63" s="12">
        <v>67.16</v>
      </c>
      <c r="F63" s="12">
        <v>75.92</v>
      </c>
      <c r="G63" s="12">
        <v>69.349999999999994</v>
      </c>
      <c r="H63" s="12">
        <v>71.539999999999992</v>
      </c>
      <c r="I63" s="12">
        <v>73</v>
      </c>
      <c r="J63" s="12">
        <v>78.11</v>
      </c>
      <c r="K63" s="12">
        <v>70.81</v>
      </c>
      <c r="L63" s="13">
        <v>71.44874999999999</v>
      </c>
      <c r="M63" s="17" t="s">
        <v>137</v>
      </c>
      <c r="N63" s="17">
        <f t="shared" si="0"/>
        <v>2</v>
      </c>
      <c r="O63" s="14" t="s">
        <v>115</v>
      </c>
      <c r="P63" s="14">
        <f t="shared" si="1"/>
        <v>4</v>
      </c>
      <c r="Q63" s="14" t="s">
        <v>118</v>
      </c>
      <c r="R63" s="14">
        <f t="shared" si="2"/>
        <v>1</v>
      </c>
      <c r="S63" s="14" t="s">
        <v>119</v>
      </c>
      <c r="T63" s="14" t="s">
        <v>144</v>
      </c>
      <c r="U63" s="14">
        <f t="shared" si="3"/>
        <v>2</v>
      </c>
    </row>
    <row r="64" spans="1:21" x14ac:dyDescent="0.3">
      <c r="A64" s="11">
        <v>44628.507638888892</v>
      </c>
      <c r="B64" s="15">
        <v>44628</v>
      </c>
      <c r="C64" s="16">
        <v>0.50763888888888886</v>
      </c>
      <c r="D64" s="12">
        <v>64.8</v>
      </c>
      <c r="E64" s="12">
        <v>66.240000000000009</v>
      </c>
      <c r="F64" s="12">
        <v>74.88</v>
      </c>
      <c r="G64" s="12">
        <v>68.399999999999991</v>
      </c>
      <c r="H64" s="12">
        <v>70.56</v>
      </c>
      <c r="I64" s="12">
        <v>72</v>
      </c>
      <c r="J64" s="12">
        <v>77.040000000000006</v>
      </c>
      <c r="K64" s="12">
        <v>69.84</v>
      </c>
      <c r="L64" s="13">
        <v>70.47</v>
      </c>
      <c r="M64" s="17" t="s">
        <v>137</v>
      </c>
      <c r="N64" s="17">
        <f t="shared" si="0"/>
        <v>2</v>
      </c>
      <c r="O64" s="14" t="s">
        <v>115</v>
      </c>
      <c r="P64" s="14">
        <f t="shared" si="1"/>
        <v>4</v>
      </c>
      <c r="Q64" s="14" t="s">
        <v>118</v>
      </c>
      <c r="R64" s="14">
        <f t="shared" si="2"/>
        <v>1</v>
      </c>
      <c r="S64" s="14" t="s">
        <v>119</v>
      </c>
      <c r="T64" s="14" t="s">
        <v>144</v>
      </c>
      <c r="U64" s="14">
        <f t="shared" si="3"/>
        <v>2</v>
      </c>
    </row>
    <row r="65" spans="1:21" x14ac:dyDescent="0.3">
      <c r="A65" s="11">
        <v>44628.511111111111</v>
      </c>
      <c r="B65" s="15">
        <v>44628</v>
      </c>
      <c r="C65" s="16">
        <v>0.51111111111111118</v>
      </c>
      <c r="D65" s="12">
        <v>72</v>
      </c>
      <c r="E65" s="12">
        <v>73.600000000000009</v>
      </c>
      <c r="F65" s="12">
        <v>83.2</v>
      </c>
      <c r="G65" s="12">
        <v>76</v>
      </c>
      <c r="H65" s="12">
        <v>78.400000000000006</v>
      </c>
      <c r="I65" s="12">
        <v>80</v>
      </c>
      <c r="J65" s="12">
        <v>85.600000000000009</v>
      </c>
      <c r="K65" s="12">
        <v>77.599999999999994</v>
      </c>
      <c r="L65" s="13">
        <v>78.300000000000011</v>
      </c>
      <c r="M65" s="17" t="s">
        <v>137</v>
      </c>
      <c r="N65" s="17">
        <f t="shared" si="0"/>
        <v>2</v>
      </c>
      <c r="O65" s="14" t="s">
        <v>115</v>
      </c>
      <c r="P65" s="14">
        <f t="shared" si="1"/>
        <v>4</v>
      </c>
      <c r="Q65" s="14" t="s">
        <v>118</v>
      </c>
      <c r="R65" s="14">
        <f t="shared" si="2"/>
        <v>1</v>
      </c>
      <c r="S65" s="14" t="s">
        <v>119</v>
      </c>
      <c r="T65" s="14" t="s">
        <v>144</v>
      </c>
      <c r="U65" s="14">
        <f t="shared" si="3"/>
        <v>2</v>
      </c>
    </row>
    <row r="66" spans="1:21" x14ac:dyDescent="0.3">
      <c r="A66" s="11">
        <v>44628.51458333333</v>
      </c>
      <c r="B66" s="15">
        <v>44628</v>
      </c>
      <c r="C66" s="16">
        <v>0.51458333333333328</v>
      </c>
      <c r="D66" s="12">
        <v>67.5</v>
      </c>
      <c r="E66" s="12">
        <v>69</v>
      </c>
      <c r="F66" s="12">
        <v>78</v>
      </c>
      <c r="G66" s="12">
        <v>71.25</v>
      </c>
      <c r="H66" s="12">
        <v>73.5</v>
      </c>
      <c r="I66" s="12">
        <v>75</v>
      </c>
      <c r="J66" s="12">
        <v>80.25</v>
      </c>
      <c r="K66" s="12">
        <v>72.75</v>
      </c>
      <c r="L66" s="13">
        <v>73.40625</v>
      </c>
      <c r="M66" s="17" t="s">
        <v>137</v>
      </c>
      <c r="N66" s="17">
        <f t="shared" si="0"/>
        <v>2</v>
      </c>
      <c r="O66" s="14" t="s">
        <v>115</v>
      </c>
      <c r="P66" s="14">
        <f t="shared" si="1"/>
        <v>4</v>
      </c>
      <c r="Q66" s="14" t="s">
        <v>118</v>
      </c>
      <c r="R66" s="14">
        <f t="shared" si="2"/>
        <v>1</v>
      </c>
      <c r="S66" s="14" t="s">
        <v>119</v>
      </c>
      <c r="T66" s="14" t="s">
        <v>144</v>
      </c>
      <c r="U66" s="14">
        <f t="shared" si="3"/>
        <v>2</v>
      </c>
    </row>
    <row r="67" spans="1:21" x14ac:dyDescent="0.3">
      <c r="A67" s="11">
        <v>44628.518055555556</v>
      </c>
      <c r="B67" s="15">
        <v>44628</v>
      </c>
      <c r="C67" s="16">
        <v>0.5180555555555556</v>
      </c>
      <c r="D67" s="12">
        <v>66.600000000000009</v>
      </c>
      <c r="E67" s="12">
        <v>68.08</v>
      </c>
      <c r="F67" s="12">
        <v>76.960000000000008</v>
      </c>
      <c r="G67" s="12">
        <v>70.3</v>
      </c>
      <c r="H67" s="12">
        <v>72.52</v>
      </c>
      <c r="I67" s="12">
        <v>74</v>
      </c>
      <c r="J67" s="12">
        <v>79.180000000000007</v>
      </c>
      <c r="K67" s="12">
        <v>71.78</v>
      </c>
      <c r="L67" s="13">
        <v>72.427499999999995</v>
      </c>
      <c r="M67" s="17" t="s">
        <v>137</v>
      </c>
      <c r="N67" s="17">
        <f t="shared" ref="N67:N130" si="4">IF(M67="Morning",1,IF(M67="Afternoon",2,IF(M67="Evening",3,IF(M67="late Evening",4,IF(M67="Break",5)))))</f>
        <v>2</v>
      </c>
      <c r="O67" s="14" t="s">
        <v>115</v>
      </c>
      <c r="P67" s="14">
        <f t="shared" ref="P67:P130" si="5">IF(O67="Greetings",1,IF(O67="Break",2,IF(O67="Closing",3,IF(O67="demonstration",4,IF(O67="Hands on",5,IF(O67="Introduction",6,IF(O67="Lecture",7,IF(O67="No Activity",8,IF(O67="Peer Learning",9)))))))))</f>
        <v>4</v>
      </c>
      <c r="Q67" s="14" t="s">
        <v>118</v>
      </c>
      <c r="R67" s="14">
        <f t="shared" ref="R67:R130" si="6">IF(Q67="On Campus",1,IF(Q67="Off Campus",2))</f>
        <v>1</v>
      </c>
      <c r="S67" s="14" t="s">
        <v>119</v>
      </c>
      <c r="T67" s="14" t="s">
        <v>144</v>
      </c>
      <c r="U67" s="14">
        <f t="shared" ref="U67:U130" si="7">IF(T67="Tools_Digital Drawing",1,IF(T67="Spatial Design",2,IF(T67="Technical Contexts",3)))</f>
        <v>2</v>
      </c>
    </row>
    <row r="68" spans="1:21" x14ac:dyDescent="0.3">
      <c r="A68" s="11">
        <v>44628.521527777775</v>
      </c>
      <c r="B68" s="15">
        <v>44628</v>
      </c>
      <c r="C68" s="16">
        <v>0.52152777777777781</v>
      </c>
      <c r="D68" s="12">
        <v>62.1</v>
      </c>
      <c r="E68" s="12">
        <v>63.480000000000004</v>
      </c>
      <c r="F68" s="12">
        <v>71.760000000000005</v>
      </c>
      <c r="G68" s="12">
        <v>65.55</v>
      </c>
      <c r="H68" s="12">
        <v>67.62</v>
      </c>
      <c r="I68" s="12">
        <v>69</v>
      </c>
      <c r="J68" s="12">
        <v>73.83</v>
      </c>
      <c r="K68" s="12">
        <v>66.929999999999993</v>
      </c>
      <c r="L68" s="13">
        <v>67.533749999999998</v>
      </c>
      <c r="M68" s="17" t="s">
        <v>137</v>
      </c>
      <c r="N68" s="17">
        <f t="shared" si="4"/>
        <v>2</v>
      </c>
      <c r="O68" s="14" t="s">
        <v>115</v>
      </c>
      <c r="P68" s="14">
        <f t="shared" si="5"/>
        <v>4</v>
      </c>
      <c r="Q68" s="14" t="s">
        <v>118</v>
      </c>
      <c r="R68" s="14">
        <f t="shared" si="6"/>
        <v>1</v>
      </c>
      <c r="S68" s="14" t="s">
        <v>119</v>
      </c>
      <c r="T68" s="14" t="s">
        <v>144</v>
      </c>
      <c r="U68" s="14">
        <f t="shared" si="7"/>
        <v>2</v>
      </c>
    </row>
    <row r="69" spans="1:21" x14ac:dyDescent="0.3">
      <c r="A69" s="11">
        <v>44628.525000000001</v>
      </c>
      <c r="B69" s="15">
        <v>44628</v>
      </c>
      <c r="C69" s="16">
        <v>0.52500000000000002</v>
      </c>
      <c r="D69" s="12">
        <v>63</v>
      </c>
      <c r="E69" s="12">
        <v>64.400000000000006</v>
      </c>
      <c r="F69" s="12">
        <v>72.8</v>
      </c>
      <c r="G69" s="12">
        <v>66.5</v>
      </c>
      <c r="H69" s="12">
        <v>68.599999999999994</v>
      </c>
      <c r="I69" s="12">
        <v>70</v>
      </c>
      <c r="J69" s="12">
        <v>74.900000000000006</v>
      </c>
      <c r="K69" s="12">
        <v>67.899999999999991</v>
      </c>
      <c r="L69" s="13">
        <v>68.512499999999989</v>
      </c>
      <c r="M69" s="17" t="s">
        <v>137</v>
      </c>
      <c r="N69" s="17">
        <f t="shared" si="4"/>
        <v>2</v>
      </c>
      <c r="O69" s="14" t="s">
        <v>115</v>
      </c>
      <c r="P69" s="14">
        <f t="shared" si="5"/>
        <v>4</v>
      </c>
      <c r="Q69" s="14" t="s">
        <v>118</v>
      </c>
      <c r="R69" s="14">
        <f t="shared" si="6"/>
        <v>1</v>
      </c>
      <c r="S69" s="14" t="s">
        <v>119</v>
      </c>
      <c r="T69" s="14" t="s">
        <v>144</v>
      </c>
      <c r="U69" s="14">
        <f t="shared" si="7"/>
        <v>2</v>
      </c>
    </row>
    <row r="70" spans="1:21" x14ac:dyDescent="0.3">
      <c r="A70" s="11">
        <v>44628.52847222222</v>
      </c>
      <c r="B70" s="15">
        <v>44628</v>
      </c>
      <c r="C70" s="16">
        <v>0.52847222222222223</v>
      </c>
      <c r="D70" s="12">
        <v>69.3</v>
      </c>
      <c r="E70" s="12">
        <v>70.84</v>
      </c>
      <c r="F70" s="12">
        <v>80.08</v>
      </c>
      <c r="G70" s="12">
        <v>73.149999999999991</v>
      </c>
      <c r="H70" s="12">
        <v>75.459999999999994</v>
      </c>
      <c r="I70" s="12">
        <v>77</v>
      </c>
      <c r="J70" s="12">
        <v>82.39</v>
      </c>
      <c r="K70" s="12">
        <v>74.69</v>
      </c>
      <c r="L70" s="13">
        <v>75.363749999999982</v>
      </c>
      <c r="M70" s="17" t="s">
        <v>137</v>
      </c>
      <c r="N70" s="17">
        <f t="shared" si="4"/>
        <v>2</v>
      </c>
      <c r="O70" s="14" t="s">
        <v>115</v>
      </c>
      <c r="P70" s="14">
        <f t="shared" si="5"/>
        <v>4</v>
      </c>
      <c r="Q70" s="14" t="s">
        <v>118</v>
      </c>
      <c r="R70" s="14">
        <f t="shared" si="6"/>
        <v>1</v>
      </c>
      <c r="S70" s="14" t="s">
        <v>119</v>
      </c>
      <c r="T70" s="14" t="s">
        <v>144</v>
      </c>
      <c r="U70" s="14">
        <f t="shared" si="7"/>
        <v>2</v>
      </c>
    </row>
    <row r="71" spans="1:21" x14ac:dyDescent="0.3">
      <c r="A71" s="11">
        <v>44628.531944444447</v>
      </c>
      <c r="B71" s="15">
        <v>44628</v>
      </c>
      <c r="C71" s="16">
        <v>0.53194444444444444</v>
      </c>
      <c r="D71" s="12">
        <v>65.7</v>
      </c>
      <c r="E71" s="12">
        <v>67.16</v>
      </c>
      <c r="F71" s="12">
        <v>75.92</v>
      </c>
      <c r="G71" s="12">
        <v>69.349999999999994</v>
      </c>
      <c r="H71" s="12">
        <v>71.539999999999992</v>
      </c>
      <c r="I71" s="12">
        <v>73</v>
      </c>
      <c r="J71" s="12">
        <v>78.11</v>
      </c>
      <c r="K71" s="12">
        <v>70.81</v>
      </c>
      <c r="L71" s="13">
        <v>71.44874999999999</v>
      </c>
      <c r="M71" s="17" t="s">
        <v>137</v>
      </c>
      <c r="N71" s="17">
        <f t="shared" si="4"/>
        <v>2</v>
      </c>
      <c r="O71" s="14" t="s">
        <v>10</v>
      </c>
      <c r="P71" s="14">
        <f t="shared" si="5"/>
        <v>2</v>
      </c>
      <c r="Q71" s="14" t="s">
        <v>118</v>
      </c>
      <c r="R71" s="14">
        <f t="shared" si="6"/>
        <v>1</v>
      </c>
      <c r="S71" s="14" t="s">
        <v>119</v>
      </c>
      <c r="T71" s="14" t="s">
        <v>144</v>
      </c>
      <c r="U71" s="14">
        <f t="shared" si="7"/>
        <v>2</v>
      </c>
    </row>
    <row r="72" spans="1:21" x14ac:dyDescent="0.3">
      <c r="A72" s="11">
        <v>44628.535416666666</v>
      </c>
      <c r="B72" s="15">
        <v>44628</v>
      </c>
      <c r="C72" s="16">
        <v>0.53541666666666665</v>
      </c>
      <c r="D72" s="12">
        <v>57.6</v>
      </c>
      <c r="E72" s="12">
        <v>58.88</v>
      </c>
      <c r="F72" s="12">
        <v>66.56</v>
      </c>
      <c r="G72" s="12">
        <v>60.8</v>
      </c>
      <c r="H72" s="12">
        <v>62.72</v>
      </c>
      <c r="I72" s="12">
        <v>64</v>
      </c>
      <c r="J72" s="12">
        <v>68.48</v>
      </c>
      <c r="K72" s="12">
        <v>62.08</v>
      </c>
      <c r="L72" s="13">
        <v>62.640000000000008</v>
      </c>
      <c r="M72" s="17" t="s">
        <v>137</v>
      </c>
      <c r="N72" s="17">
        <f t="shared" si="4"/>
        <v>2</v>
      </c>
      <c r="O72" s="14" t="s">
        <v>10</v>
      </c>
      <c r="P72" s="14">
        <f t="shared" si="5"/>
        <v>2</v>
      </c>
      <c r="Q72" s="14" t="s">
        <v>118</v>
      </c>
      <c r="R72" s="14">
        <f t="shared" si="6"/>
        <v>1</v>
      </c>
      <c r="S72" s="14" t="s">
        <v>119</v>
      </c>
      <c r="T72" s="14" t="s">
        <v>144</v>
      </c>
      <c r="U72" s="14">
        <f t="shared" si="7"/>
        <v>2</v>
      </c>
    </row>
    <row r="73" spans="1:21" x14ac:dyDescent="0.3">
      <c r="A73" s="11">
        <v>44628.538888888892</v>
      </c>
      <c r="B73" s="15">
        <v>44628</v>
      </c>
      <c r="C73" s="16">
        <v>0.53888888888888886</v>
      </c>
      <c r="D73" s="12">
        <v>70.2</v>
      </c>
      <c r="E73" s="12">
        <v>71.760000000000005</v>
      </c>
      <c r="F73" s="12">
        <v>81.12</v>
      </c>
      <c r="G73" s="12">
        <v>74.099999999999994</v>
      </c>
      <c r="H73" s="12">
        <v>76.44</v>
      </c>
      <c r="I73" s="12">
        <v>78</v>
      </c>
      <c r="J73" s="12">
        <v>83.460000000000008</v>
      </c>
      <c r="K73" s="12">
        <v>75.66</v>
      </c>
      <c r="L73" s="13">
        <v>76.342500000000001</v>
      </c>
      <c r="M73" s="17" t="s">
        <v>137</v>
      </c>
      <c r="N73" s="17">
        <f t="shared" si="4"/>
        <v>2</v>
      </c>
      <c r="O73" s="14" t="s">
        <v>10</v>
      </c>
      <c r="P73" s="14">
        <f t="shared" si="5"/>
        <v>2</v>
      </c>
      <c r="Q73" s="14" t="s">
        <v>118</v>
      </c>
      <c r="R73" s="14">
        <f t="shared" si="6"/>
        <v>1</v>
      </c>
      <c r="S73" s="14" t="s">
        <v>119</v>
      </c>
      <c r="T73" s="14" t="s">
        <v>144</v>
      </c>
      <c r="U73" s="14">
        <f t="shared" si="7"/>
        <v>2</v>
      </c>
    </row>
    <row r="74" spans="1:21" x14ac:dyDescent="0.3">
      <c r="A74" s="11">
        <v>44628.542361111111</v>
      </c>
      <c r="B74" s="15">
        <v>44628</v>
      </c>
      <c r="C74" s="16">
        <v>0.54236111111111118</v>
      </c>
      <c r="D74" s="12">
        <v>81</v>
      </c>
      <c r="E74" s="12">
        <v>82.8</v>
      </c>
      <c r="F74" s="12">
        <v>93.600000000000009</v>
      </c>
      <c r="G74" s="12">
        <v>85.5</v>
      </c>
      <c r="H74" s="12">
        <v>88.2</v>
      </c>
      <c r="I74" s="12">
        <v>90</v>
      </c>
      <c r="J74" s="12">
        <v>96.300000000000011</v>
      </c>
      <c r="K74" s="12">
        <v>87.3</v>
      </c>
      <c r="L74" s="13">
        <v>88.087500000000006</v>
      </c>
      <c r="M74" s="17" t="s">
        <v>10</v>
      </c>
      <c r="N74" s="17">
        <f t="shared" si="4"/>
        <v>5</v>
      </c>
      <c r="O74" s="14" t="s">
        <v>10</v>
      </c>
      <c r="P74" s="14">
        <f t="shared" si="5"/>
        <v>2</v>
      </c>
      <c r="Q74" s="14" t="s">
        <v>118</v>
      </c>
      <c r="R74" s="14">
        <f t="shared" si="6"/>
        <v>1</v>
      </c>
      <c r="S74" s="14" t="s">
        <v>119</v>
      </c>
      <c r="T74" s="14" t="s">
        <v>144</v>
      </c>
      <c r="U74" s="14">
        <f t="shared" si="7"/>
        <v>2</v>
      </c>
    </row>
    <row r="75" spans="1:21" x14ac:dyDescent="0.3">
      <c r="A75" s="11">
        <v>44628.54583333333</v>
      </c>
      <c r="B75" s="15">
        <v>44628</v>
      </c>
      <c r="C75" s="16">
        <v>0.54583333333333328</v>
      </c>
      <c r="D75" s="12">
        <v>64.8</v>
      </c>
      <c r="E75" s="12">
        <v>66.240000000000009</v>
      </c>
      <c r="F75" s="12">
        <v>74.88</v>
      </c>
      <c r="G75" s="12">
        <v>68.399999999999991</v>
      </c>
      <c r="H75" s="12">
        <v>70.56</v>
      </c>
      <c r="I75" s="12">
        <v>72</v>
      </c>
      <c r="J75" s="12">
        <v>77.040000000000006</v>
      </c>
      <c r="K75" s="12">
        <v>69.84</v>
      </c>
      <c r="L75" s="13">
        <v>70.47</v>
      </c>
      <c r="M75" s="17" t="s">
        <v>10</v>
      </c>
      <c r="N75" s="17">
        <f t="shared" si="4"/>
        <v>5</v>
      </c>
      <c r="O75" s="14" t="s">
        <v>10</v>
      </c>
      <c r="P75" s="14">
        <f t="shared" si="5"/>
        <v>2</v>
      </c>
      <c r="Q75" s="14" t="s">
        <v>118</v>
      </c>
      <c r="R75" s="14">
        <f t="shared" si="6"/>
        <v>1</v>
      </c>
      <c r="S75" s="14" t="s">
        <v>119</v>
      </c>
      <c r="T75" s="14" t="s">
        <v>144</v>
      </c>
      <c r="U75" s="14">
        <f t="shared" si="7"/>
        <v>2</v>
      </c>
    </row>
    <row r="76" spans="1:21" x14ac:dyDescent="0.3">
      <c r="A76" s="11">
        <v>44628.549305555556</v>
      </c>
      <c r="B76" s="15">
        <v>44628</v>
      </c>
      <c r="C76" s="16">
        <v>0.5493055555555556</v>
      </c>
      <c r="D76" s="12">
        <v>63</v>
      </c>
      <c r="E76" s="12">
        <v>64.400000000000006</v>
      </c>
      <c r="F76" s="12">
        <v>72.8</v>
      </c>
      <c r="G76" s="12">
        <v>66.5</v>
      </c>
      <c r="H76" s="12">
        <v>68.599999999999994</v>
      </c>
      <c r="I76" s="12">
        <v>70</v>
      </c>
      <c r="J76" s="12">
        <v>74.900000000000006</v>
      </c>
      <c r="K76" s="12">
        <v>67.899999999999991</v>
      </c>
      <c r="L76" s="13">
        <v>68.512499999999989</v>
      </c>
      <c r="M76" s="17" t="s">
        <v>10</v>
      </c>
      <c r="N76" s="17">
        <f t="shared" si="4"/>
        <v>5</v>
      </c>
      <c r="O76" s="14" t="s">
        <v>10</v>
      </c>
      <c r="P76" s="14">
        <f t="shared" si="5"/>
        <v>2</v>
      </c>
      <c r="Q76" s="14" t="s">
        <v>118</v>
      </c>
      <c r="R76" s="14">
        <f t="shared" si="6"/>
        <v>1</v>
      </c>
      <c r="S76" s="14" t="s">
        <v>119</v>
      </c>
      <c r="T76" s="14" t="s">
        <v>144</v>
      </c>
      <c r="U76" s="14">
        <f t="shared" si="7"/>
        <v>2</v>
      </c>
    </row>
    <row r="77" spans="1:21" x14ac:dyDescent="0.3">
      <c r="A77" s="11">
        <v>44628.552777777775</v>
      </c>
      <c r="B77" s="15">
        <v>44628</v>
      </c>
      <c r="C77" s="16">
        <v>0.55277777777777781</v>
      </c>
      <c r="D77" s="12">
        <v>68.400000000000006</v>
      </c>
      <c r="E77" s="12">
        <v>69.92</v>
      </c>
      <c r="F77" s="12">
        <v>79.040000000000006</v>
      </c>
      <c r="G77" s="12">
        <v>72.2</v>
      </c>
      <c r="H77" s="12">
        <v>74.48</v>
      </c>
      <c r="I77" s="12">
        <v>76</v>
      </c>
      <c r="J77" s="12">
        <v>81.320000000000007</v>
      </c>
      <c r="K77" s="12">
        <v>73.72</v>
      </c>
      <c r="L77" s="13">
        <v>74.385000000000005</v>
      </c>
      <c r="M77" s="17" t="s">
        <v>10</v>
      </c>
      <c r="N77" s="17">
        <f t="shared" si="4"/>
        <v>5</v>
      </c>
      <c r="O77" s="14" t="s">
        <v>10</v>
      </c>
      <c r="P77" s="14">
        <f t="shared" si="5"/>
        <v>2</v>
      </c>
      <c r="Q77" s="14" t="s">
        <v>118</v>
      </c>
      <c r="R77" s="14">
        <f t="shared" si="6"/>
        <v>1</v>
      </c>
      <c r="S77" s="14" t="s">
        <v>119</v>
      </c>
      <c r="T77" s="14" t="s">
        <v>144</v>
      </c>
      <c r="U77" s="14">
        <f t="shared" si="7"/>
        <v>2</v>
      </c>
    </row>
    <row r="78" spans="1:21" x14ac:dyDescent="0.3">
      <c r="A78" s="11">
        <v>44628.556250000001</v>
      </c>
      <c r="B78" s="15">
        <v>44628</v>
      </c>
      <c r="C78" s="16">
        <v>0.55625000000000002</v>
      </c>
      <c r="D78" s="12">
        <v>77.400000000000006</v>
      </c>
      <c r="E78" s="12">
        <v>79.12</v>
      </c>
      <c r="F78" s="12">
        <v>89.44</v>
      </c>
      <c r="G78" s="12">
        <v>81.7</v>
      </c>
      <c r="H78" s="12">
        <v>84.28</v>
      </c>
      <c r="I78" s="12">
        <v>86</v>
      </c>
      <c r="J78" s="12">
        <v>92.02000000000001</v>
      </c>
      <c r="K78" s="12">
        <v>83.42</v>
      </c>
      <c r="L78" s="13">
        <v>84.172499999999999</v>
      </c>
      <c r="M78" s="17" t="s">
        <v>10</v>
      </c>
      <c r="N78" s="17">
        <f t="shared" si="4"/>
        <v>5</v>
      </c>
      <c r="O78" s="14" t="s">
        <v>10</v>
      </c>
      <c r="P78" s="14">
        <f t="shared" si="5"/>
        <v>2</v>
      </c>
      <c r="Q78" s="14" t="s">
        <v>118</v>
      </c>
      <c r="R78" s="14">
        <f t="shared" si="6"/>
        <v>1</v>
      </c>
      <c r="S78" s="14" t="s">
        <v>119</v>
      </c>
      <c r="T78" s="14" t="s">
        <v>144</v>
      </c>
      <c r="U78" s="14">
        <f t="shared" si="7"/>
        <v>2</v>
      </c>
    </row>
    <row r="79" spans="1:21" x14ac:dyDescent="0.3">
      <c r="A79" s="11">
        <v>44628.55972222222</v>
      </c>
      <c r="B79" s="15">
        <v>44628</v>
      </c>
      <c r="C79" s="16">
        <v>0.55972222222222223</v>
      </c>
      <c r="D79" s="12">
        <v>70.2</v>
      </c>
      <c r="E79" s="12">
        <v>71.760000000000005</v>
      </c>
      <c r="F79" s="12">
        <v>81.12</v>
      </c>
      <c r="G79" s="12">
        <v>74.099999999999994</v>
      </c>
      <c r="H79" s="12">
        <v>76.44</v>
      </c>
      <c r="I79" s="12">
        <v>78</v>
      </c>
      <c r="J79" s="12">
        <v>83.460000000000008</v>
      </c>
      <c r="K79" s="12">
        <v>75.66</v>
      </c>
      <c r="L79" s="13">
        <v>76.342500000000001</v>
      </c>
      <c r="M79" s="17" t="s">
        <v>10</v>
      </c>
      <c r="N79" s="17">
        <f t="shared" si="4"/>
        <v>5</v>
      </c>
      <c r="O79" s="14" t="s">
        <v>10</v>
      </c>
      <c r="P79" s="14">
        <f t="shared" si="5"/>
        <v>2</v>
      </c>
      <c r="Q79" s="14" t="s">
        <v>118</v>
      </c>
      <c r="R79" s="14">
        <f t="shared" si="6"/>
        <v>1</v>
      </c>
      <c r="S79" s="14" t="s">
        <v>119</v>
      </c>
      <c r="T79" s="14" t="s">
        <v>144</v>
      </c>
      <c r="U79" s="14">
        <f t="shared" si="7"/>
        <v>2</v>
      </c>
    </row>
    <row r="80" spans="1:21" x14ac:dyDescent="0.3">
      <c r="A80" s="11">
        <v>44628.563194444447</v>
      </c>
      <c r="B80" s="15">
        <v>44628</v>
      </c>
      <c r="C80" s="16">
        <v>0.56319444444444444</v>
      </c>
      <c r="D80" s="12">
        <v>71.100000000000009</v>
      </c>
      <c r="E80" s="12">
        <v>72.680000000000007</v>
      </c>
      <c r="F80" s="12">
        <v>82.16</v>
      </c>
      <c r="G80" s="12">
        <v>75.05</v>
      </c>
      <c r="H80" s="12">
        <v>77.42</v>
      </c>
      <c r="I80" s="12">
        <v>79</v>
      </c>
      <c r="J80" s="12">
        <v>84.53</v>
      </c>
      <c r="K80" s="12">
        <v>76.63</v>
      </c>
      <c r="L80" s="13">
        <v>77.321250000000006</v>
      </c>
      <c r="M80" s="17" t="s">
        <v>10</v>
      </c>
      <c r="N80" s="17">
        <f t="shared" si="4"/>
        <v>5</v>
      </c>
      <c r="O80" s="14" t="s">
        <v>10</v>
      </c>
      <c r="P80" s="14">
        <f t="shared" si="5"/>
        <v>2</v>
      </c>
      <c r="Q80" s="14" t="s">
        <v>118</v>
      </c>
      <c r="R80" s="14">
        <f t="shared" si="6"/>
        <v>1</v>
      </c>
      <c r="S80" s="14" t="s">
        <v>119</v>
      </c>
      <c r="T80" s="14" t="s">
        <v>144</v>
      </c>
      <c r="U80" s="14">
        <f t="shared" si="7"/>
        <v>2</v>
      </c>
    </row>
    <row r="81" spans="1:21" x14ac:dyDescent="0.3">
      <c r="A81" s="11">
        <v>44628.566666666666</v>
      </c>
      <c r="B81" s="15">
        <v>44628</v>
      </c>
      <c r="C81" s="16">
        <v>0.56666666666666665</v>
      </c>
      <c r="D81" s="12">
        <v>57.6</v>
      </c>
      <c r="E81" s="12">
        <v>58.88</v>
      </c>
      <c r="F81" s="12">
        <v>66.56</v>
      </c>
      <c r="G81" s="12">
        <v>60.8</v>
      </c>
      <c r="H81" s="12">
        <v>62.72</v>
      </c>
      <c r="I81" s="12">
        <v>64</v>
      </c>
      <c r="J81" s="12">
        <v>68.48</v>
      </c>
      <c r="K81" s="12">
        <v>62.08</v>
      </c>
      <c r="L81" s="13">
        <v>62.640000000000008</v>
      </c>
      <c r="M81" s="17" t="s">
        <v>10</v>
      </c>
      <c r="N81" s="17">
        <f t="shared" si="4"/>
        <v>5</v>
      </c>
      <c r="O81" s="14" t="s">
        <v>10</v>
      </c>
      <c r="P81" s="14">
        <f t="shared" si="5"/>
        <v>2</v>
      </c>
      <c r="Q81" s="14" t="s">
        <v>118</v>
      </c>
      <c r="R81" s="14">
        <f t="shared" si="6"/>
        <v>1</v>
      </c>
      <c r="S81" s="14" t="s">
        <v>119</v>
      </c>
      <c r="T81" s="14" t="s">
        <v>144</v>
      </c>
      <c r="U81" s="14">
        <f t="shared" si="7"/>
        <v>2</v>
      </c>
    </row>
    <row r="82" spans="1:21" x14ac:dyDescent="0.3">
      <c r="A82" s="11">
        <v>44628.570138888892</v>
      </c>
      <c r="B82" s="15">
        <v>44628</v>
      </c>
      <c r="C82" s="16">
        <v>0.57013888888888886</v>
      </c>
      <c r="D82" s="12">
        <v>65.7</v>
      </c>
      <c r="E82" s="12">
        <v>67.16</v>
      </c>
      <c r="F82" s="12">
        <v>75.92</v>
      </c>
      <c r="G82" s="12">
        <v>69.349999999999994</v>
      </c>
      <c r="H82" s="12">
        <v>71.539999999999992</v>
      </c>
      <c r="I82" s="12">
        <v>73</v>
      </c>
      <c r="J82" s="12">
        <v>78.11</v>
      </c>
      <c r="K82" s="12">
        <v>70.81</v>
      </c>
      <c r="L82" s="13">
        <v>71.44874999999999</v>
      </c>
      <c r="M82" s="17" t="s">
        <v>10</v>
      </c>
      <c r="N82" s="17">
        <f t="shared" si="4"/>
        <v>5</v>
      </c>
      <c r="O82" s="14" t="s">
        <v>10</v>
      </c>
      <c r="P82" s="14">
        <f t="shared" si="5"/>
        <v>2</v>
      </c>
      <c r="Q82" s="14" t="s">
        <v>118</v>
      </c>
      <c r="R82" s="14">
        <f t="shared" si="6"/>
        <v>1</v>
      </c>
      <c r="S82" s="14" t="s">
        <v>119</v>
      </c>
      <c r="T82" s="14" t="s">
        <v>144</v>
      </c>
      <c r="U82" s="14">
        <f t="shared" si="7"/>
        <v>2</v>
      </c>
    </row>
    <row r="83" spans="1:21" x14ac:dyDescent="0.3">
      <c r="A83" s="11">
        <v>44628.573611111111</v>
      </c>
      <c r="B83" s="15">
        <v>44628</v>
      </c>
      <c r="C83" s="16">
        <v>0.57361111111111118</v>
      </c>
      <c r="D83" s="12">
        <v>72</v>
      </c>
      <c r="E83" s="12">
        <v>73.600000000000009</v>
      </c>
      <c r="F83" s="12">
        <v>83.2</v>
      </c>
      <c r="G83" s="12">
        <v>76</v>
      </c>
      <c r="H83" s="12">
        <v>78.400000000000006</v>
      </c>
      <c r="I83" s="12">
        <v>80</v>
      </c>
      <c r="J83" s="12">
        <v>85.600000000000009</v>
      </c>
      <c r="K83" s="12">
        <v>77.599999999999994</v>
      </c>
      <c r="L83" s="13">
        <v>78.300000000000011</v>
      </c>
      <c r="M83" s="17" t="s">
        <v>10</v>
      </c>
      <c r="N83" s="17">
        <f t="shared" si="4"/>
        <v>5</v>
      </c>
      <c r="O83" s="14" t="s">
        <v>10</v>
      </c>
      <c r="P83" s="14">
        <f t="shared" si="5"/>
        <v>2</v>
      </c>
      <c r="Q83" s="14" t="s">
        <v>118</v>
      </c>
      <c r="R83" s="14">
        <f t="shared" si="6"/>
        <v>1</v>
      </c>
      <c r="S83" s="14" t="s">
        <v>119</v>
      </c>
      <c r="T83" s="14" t="s">
        <v>144</v>
      </c>
      <c r="U83" s="14">
        <f t="shared" si="7"/>
        <v>2</v>
      </c>
    </row>
    <row r="84" spans="1:21" x14ac:dyDescent="0.3">
      <c r="A84" s="11">
        <v>44628.57708333333</v>
      </c>
      <c r="B84" s="15">
        <v>44628</v>
      </c>
      <c r="C84" s="16">
        <v>0.57708333333333328</v>
      </c>
      <c r="D84" s="12">
        <v>58.5</v>
      </c>
      <c r="E84" s="12">
        <v>59.800000000000004</v>
      </c>
      <c r="F84" s="12">
        <v>67.600000000000009</v>
      </c>
      <c r="G84" s="12">
        <v>61.75</v>
      </c>
      <c r="H84" s="12">
        <v>63.699999999999996</v>
      </c>
      <c r="I84" s="12">
        <v>65</v>
      </c>
      <c r="J84" s="12">
        <v>69.55</v>
      </c>
      <c r="K84" s="12">
        <v>63.05</v>
      </c>
      <c r="L84" s="13">
        <v>63.618750000000006</v>
      </c>
      <c r="M84" s="17" t="s">
        <v>10</v>
      </c>
      <c r="N84" s="17">
        <f t="shared" si="4"/>
        <v>5</v>
      </c>
      <c r="O84" s="14" t="s">
        <v>10</v>
      </c>
      <c r="P84" s="14">
        <f t="shared" si="5"/>
        <v>2</v>
      </c>
      <c r="Q84" s="14" t="s">
        <v>118</v>
      </c>
      <c r="R84" s="14">
        <f t="shared" si="6"/>
        <v>1</v>
      </c>
      <c r="S84" s="14" t="s">
        <v>119</v>
      </c>
      <c r="T84" s="14" t="s">
        <v>144</v>
      </c>
      <c r="U84" s="14">
        <f t="shared" si="7"/>
        <v>2</v>
      </c>
    </row>
    <row r="85" spans="1:21" x14ac:dyDescent="0.3">
      <c r="A85" s="11">
        <v>44628.580555555556</v>
      </c>
      <c r="B85" s="15">
        <v>44628</v>
      </c>
      <c r="C85" s="16">
        <v>0.5805555555555556</v>
      </c>
      <c r="D85" s="12">
        <v>66.600000000000009</v>
      </c>
      <c r="E85" s="12">
        <v>68.08</v>
      </c>
      <c r="F85" s="12">
        <v>76.960000000000008</v>
      </c>
      <c r="G85" s="12">
        <v>70.3</v>
      </c>
      <c r="H85" s="12">
        <v>72.52</v>
      </c>
      <c r="I85" s="12">
        <v>74</v>
      </c>
      <c r="J85" s="12">
        <v>79.180000000000007</v>
      </c>
      <c r="K85" s="12">
        <v>71.78</v>
      </c>
      <c r="L85" s="13">
        <v>72.427499999999995</v>
      </c>
      <c r="M85" s="17" t="s">
        <v>10</v>
      </c>
      <c r="N85" s="17">
        <f t="shared" si="4"/>
        <v>5</v>
      </c>
      <c r="O85" s="14" t="s">
        <v>10</v>
      </c>
      <c r="P85" s="14">
        <f t="shared" si="5"/>
        <v>2</v>
      </c>
      <c r="Q85" s="14" t="s">
        <v>118</v>
      </c>
      <c r="R85" s="14">
        <f t="shared" si="6"/>
        <v>1</v>
      </c>
      <c r="S85" s="14" t="s">
        <v>119</v>
      </c>
      <c r="T85" s="14" t="s">
        <v>144</v>
      </c>
      <c r="U85" s="14">
        <f t="shared" si="7"/>
        <v>2</v>
      </c>
    </row>
    <row r="86" spans="1:21" x14ac:dyDescent="0.3">
      <c r="A86" s="11">
        <v>44628.584027777775</v>
      </c>
      <c r="B86" s="15">
        <v>44628</v>
      </c>
      <c r="C86" s="16">
        <v>0.58402777777777781</v>
      </c>
      <c r="D86" s="12">
        <v>72</v>
      </c>
      <c r="E86" s="12">
        <v>73.600000000000009</v>
      </c>
      <c r="F86" s="12">
        <v>83.2</v>
      </c>
      <c r="G86" s="12">
        <v>76</v>
      </c>
      <c r="H86" s="12">
        <v>78.400000000000006</v>
      </c>
      <c r="I86" s="12">
        <v>80</v>
      </c>
      <c r="J86" s="12">
        <v>85.600000000000009</v>
      </c>
      <c r="K86" s="12">
        <v>77.599999999999994</v>
      </c>
      <c r="L86" s="13">
        <v>78.300000000000011</v>
      </c>
      <c r="M86" s="17" t="s">
        <v>138</v>
      </c>
      <c r="N86" s="17">
        <f t="shared" si="4"/>
        <v>3</v>
      </c>
      <c r="O86" s="14" t="s">
        <v>116</v>
      </c>
      <c r="P86" s="14">
        <f t="shared" si="5"/>
        <v>9</v>
      </c>
      <c r="Q86" s="14" t="s">
        <v>118</v>
      </c>
      <c r="R86" s="14">
        <f t="shared" si="6"/>
        <v>1</v>
      </c>
      <c r="S86" s="14" t="s">
        <v>119</v>
      </c>
      <c r="T86" s="14" t="s">
        <v>144</v>
      </c>
      <c r="U86" s="14">
        <f t="shared" si="7"/>
        <v>2</v>
      </c>
    </row>
    <row r="87" spans="1:21" x14ac:dyDescent="0.3">
      <c r="A87" s="11">
        <v>44628.587500000001</v>
      </c>
      <c r="B87" s="15">
        <v>44628</v>
      </c>
      <c r="C87" s="16">
        <v>0.58750000000000002</v>
      </c>
      <c r="D87" s="12">
        <v>73.8</v>
      </c>
      <c r="E87" s="12">
        <v>75.44</v>
      </c>
      <c r="F87" s="12">
        <v>85.28</v>
      </c>
      <c r="G87" s="12">
        <v>77.899999999999991</v>
      </c>
      <c r="H87" s="12">
        <v>80.36</v>
      </c>
      <c r="I87" s="12">
        <v>82</v>
      </c>
      <c r="J87" s="12">
        <v>87.740000000000009</v>
      </c>
      <c r="K87" s="12">
        <v>79.539999999999992</v>
      </c>
      <c r="L87" s="13">
        <v>80.257499999999993</v>
      </c>
      <c r="M87" s="17" t="s">
        <v>138</v>
      </c>
      <c r="N87" s="17">
        <f t="shared" si="4"/>
        <v>3</v>
      </c>
      <c r="O87" s="14" t="s">
        <v>116</v>
      </c>
      <c r="P87" s="14">
        <f t="shared" si="5"/>
        <v>9</v>
      </c>
      <c r="Q87" s="14" t="s">
        <v>118</v>
      </c>
      <c r="R87" s="14">
        <f t="shared" si="6"/>
        <v>1</v>
      </c>
      <c r="S87" s="14" t="s">
        <v>119</v>
      </c>
      <c r="T87" s="14" t="s">
        <v>144</v>
      </c>
      <c r="U87" s="14">
        <f t="shared" si="7"/>
        <v>2</v>
      </c>
    </row>
    <row r="88" spans="1:21" x14ac:dyDescent="0.3">
      <c r="A88" s="11">
        <v>44628.59097222222</v>
      </c>
      <c r="B88" s="15">
        <v>44628</v>
      </c>
      <c r="C88" s="16">
        <v>0.59097222222222223</v>
      </c>
      <c r="D88" s="12">
        <v>62.1</v>
      </c>
      <c r="E88" s="12">
        <v>63.480000000000004</v>
      </c>
      <c r="F88" s="12">
        <v>71.760000000000005</v>
      </c>
      <c r="G88" s="12">
        <v>65.55</v>
      </c>
      <c r="H88" s="12">
        <v>67.62</v>
      </c>
      <c r="I88" s="12">
        <v>69</v>
      </c>
      <c r="J88" s="12">
        <v>73.83</v>
      </c>
      <c r="K88" s="12">
        <v>66.929999999999993</v>
      </c>
      <c r="L88" s="13">
        <v>67.533749999999998</v>
      </c>
      <c r="M88" s="17" t="s">
        <v>138</v>
      </c>
      <c r="N88" s="17">
        <f t="shared" si="4"/>
        <v>3</v>
      </c>
      <c r="O88" s="14" t="s">
        <v>116</v>
      </c>
      <c r="P88" s="14">
        <f t="shared" si="5"/>
        <v>9</v>
      </c>
      <c r="Q88" s="14" t="s">
        <v>118</v>
      </c>
      <c r="R88" s="14">
        <f t="shared" si="6"/>
        <v>1</v>
      </c>
      <c r="S88" s="14" t="s">
        <v>119</v>
      </c>
      <c r="T88" s="14" t="s">
        <v>144</v>
      </c>
      <c r="U88" s="14">
        <f t="shared" si="7"/>
        <v>2</v>
      </c>
    </row>
    <row r="89" spans="1:21" x14ac:dyDescent="0.3">
      <c r="A89" s="11">
        <v>44629.361805555556</v>
      </c>
      <c r="B89" s="15">
        <v>44629</v>
      </c>
      <c r="C89" s="16">
        <v>0.36180555555555555</v>
      </c>
      <c r="D89" s="12">
        <v>80.100000000000009</v>
      </c>
      <c r="E89" s="12">
        <v>81.88000000000001</v>
      </c>
      <c r="F89" s="12">
        <v>92.56</v>
      </c>
      <c r="G89" s="12">
        <v>84.55</v>
      </c>
      <c r="H89" s="12">
        <v>87.22</v>
      </c>
      <c r="I89" s="12">
        <v>89</v>
      </c>
      <c r="J89" s="12">
        <v>95.23</v>
      </c>
      <c r="K89" s="12">
        <v>86.33</v>
      </c>
      <c r="L89" s="13">
        <v>87.108750000000015</v>
      </c>
      <c r="M89" s="17" t="s">
        <v>136</v>
      </c>
      <c r="N89" s="17">
        <f t="shared" si="4"/>
        <v>1</v>
      </c>
      <c r="O89" s="14" t="s">
        <v>8</v>
      </c>
      <c r="P89" s="14">
        <f t="shared" si="5"/>
        <v>1</v>
      </c>
      <c r="Q89" s="14" t="s">
        <v>118</v>
      </c>
      <c r="R89" s="14">
        <f t="shared" si="6"/>
        <v>1</v>
      </c>
      <c r="S89" s="14" t="s">
        <v>119</v>
      </c>
      <c r="T89" s="14" t="s">
        <v>143</v>
      </c>
      <c r="U89" s="14">
        <f t="shared" si="7"/>
        <v>3</v>
      </c>
    </row>
    <row r="90" spans="1:21" x14ac:dyDescent="0.3">
      <c r="A90" s="11">
        <v>44629.365277777775</v>
      </c>
      <c r="B90" s="15">
        <v>44629</v>
      </c>
      <c r="C90" s="16">
        <v>0.36527777777777781</v>
      </c>
      <c r="D90" s="12">
        <v>81</v>
      </c>
      <c r="E90" s="12">
        <v>82.8</v>
      </c>
      <c r="F90" s="12">
        <v>93.600000000000009</v>
      </c>
      <c r="G90" s="12">
        <v>85.5</v>
      </c>
      <c r="H90" s="12">
        <v>88.2</v>
      </c>
      <c r="I90" s="12">
        <v>90</v>
      </c>
      <c r="J90" s="12">
        <v>96.300000000000011</v>
      </c>
      <c r="K90" s="12">
        <v>87.3</v>
      </c>
      <c r="L90" s="13">
        <v>88.087500000000006</v>
      </c>
      <c r="M90" s="17" t="s">
        <v>136</v>
      </c>
      <c r="N90" s="17">
        <f t="shared" si="4"/>
        <v>1</v>
      </c>
      <c r="O90" s="14" t="s">
        <v>8</v>
      </c>
      <c r="P90" s="14">
        <f t="shared" si="5"/>
        <v>1</v>
      </c>
      <c r="Q90" s="14" t="s">
        <v>118</v>
      </c>
      <c r="R90" s="14">
        <f t="shared" si="6"/>
        <v>1</v>
      </c>
      <c r="S90" s="14" t="s">
        <v>119</v>
      </c>
      <c r="T90" s="14" t="s">
        <v>143</v>
      </c>
      <c r="U90" s="14">
        <f t="shared" si="7"/>
        <v>3</v>
      </c>
    </row>
    <row r="91" spans="1:21" x14ac:dyDescent="0.3">
      <c r="A91" s="11">
        <v>44629.368750000001</v>
      </c>
      <c r="B91" s="15">
        <v>44629</v>
      </c>
      <c r="C91" s="16">
        <v>0.36874999999999997</v>
      </c>
      <c r="D91" s="12">
        <v>77.400000000000006</v>
      </c>
      <c r="E91" s="12">
        <v>79.12</v>
      </c>
      <c r="F91" s="12">
        <v>89.44</v>
      </c>
      <c r="G91" s="12">
        <v>81.7</v>
      </c>
      <c r="H91" s="12">
        <v>84.28</v>
      </c>
      <c r="I91" s="12">
        <v>86</v>
      </c>
      <c r="J91" s="12">
        <v>92.02000000000001</v>
      </c>
      <c r="K91" s="12">
        <v>83.42</v>
      </c>
      <c r="L91" s="13">
        <v>84.172499999999999</v>
      </c>
      <c r="M91" s="17" t="s">
        <v>136</v>
      </c>
      <c r="N91" s="17">
        <f t="shared" si="4"/>
        <v>1</v>
      </c>
      <c r="O91" s="14" t="s">
        <v>8</v>
      </c>
      <c r="P91" s="14">
        <f t="shared" si="5"/>
        <v>1</v>
      </c>
      <c r="Q91" s="14" t="s">
        <v>118</v>
      </c>
      <c r="R91" s="14">
        <f t="shared" si="6"/>
        <v>1</v>
      </c>
      <c r="S91" s="14" t="s">
        <v>119</v>
      </c>
      <c r="T91" s="14" t="s">
        <v>143</v>
      </c>
      <c r="U91" s="14">
        <f t="shared" si="7"/>
        <v>3</v>
      </c>
    </row>
    <row r="92" spans="1:21" x14ac:dyDescent="0.3">
      <c r="A92" s="11">
        <v>44629.37222222222</v>
      </c>
      <c r="B92" s="15">
        <v>44629</v>
      </c>
      <c r="C92" s="16">
        <v>0.37222222222222223</v>
      </c>
      <c r="D92" s="12">
        <v>79.2</v>
      </c>
      <c r="E92" s="12">
        <v>80.960000000000008</v>
      </c>
      <c r="F92" s="12">
        <v>91.52000000000001</v>
      </c>
      <c r="G92" s="12">
        <v>83.6</v>
      </c>
      <c r="H92" s="12">
        <v>86.24</v>
      </c>
      <c r="I92" s="12">
        <v>88</v>
      </c>
      <c r="J92" s="12">
        <v>94.160000000000011</v>
      </c>
      <c r="K92" s="12">
        <v>85.36</v>
      </c>
      <c r="L92" s="13">
        <v>86.13000000000001</v>
      </c>
      <c r="M92" s="17" t="s">
        <v>136</v>
      </c>
      <c r="N92" s="17">
        <f t="shared" si="4"/>
        <v>1</v>
      </c>
      <c r="O92" s="14" t="s">
        <v>8</v>
      </c>
      <c r="P92" s="14">
        <f t="shared" si="5"/>
        <v>1</v>
      </c>
      <c r="Q92" s="14" t="s">
        <v>118</v>
      </c>
      <c r="R92" s="14">
        <f t="shared" si="6"/>
        <v>1</v>
      </c>
      <c r="S92" s="14" t="s">
        <v>119</v>
      </c>
      <c r="T92" s="14" t="s">
        <v>143</v>
      </c>
      <c r="U92" s="14">
        <f t="shared" si="7"/>
        <v>3</v>
      </c>
    </row>
    <row r="93" spans="1:21" x14ac:dyDescent="0.3">
      <c r="A93" s="11">
        <v>44629.375694444447</v>
      </c>
      <c r="B93" s="15">
        <v>44629</v>
      </c>
      <c r="C93" s="16">
        <v>0.3756944444444445</v>
      </c>
      <c r="D93" s="12">
        <v>75.600000000000009</v>
      </c>
      <c r="E93" s="12">
        <v>77.28</v>
      </c>
      <c r="F93" s="12">
        <v>87.36</v>
      </c>
      <c r="G93" s="12">
        <v>79.8</v>
      </c>
      <c r="H93" s="12">
        <v>82.32</v>
      </c>
      <c r="I93" s="12">
        <v>84</v>
      </c>
      <c r="J93" s="12">
        <v>89.88000000000001</v>
      </c>
      <c r="K93" s="12">
        <v>81.48</v>
      </c>
      <c r="L93" s="13">
        <v>82.215000000000003</v>
      </c>
      <c r="M93" s="17" t="s">
        <v>136</v>
      </c>
      <c r="N93" s="17">
        <f t="shared" si="4"/>
        <v>1</v>
      </c>
      <c r="O93" s="14" t="s">
        <v>9</v>
      </c>
      <c r="P93" s="14">
        <f t="shared" si="5"/>
        <v>6</v>
      </c>
      <c r="Q93" s="14" t="s">
        <v>118</v>
      </c>
      <c r="R93" s="14">
        <f t="shared" si="6"/>
        <v>1</v>
      </c>
      <c r="S93" s="14" t="s">
        <v>119</v>
      </c>
      <c r="T93" s="14" t="s">
        <v>143</v>
      </c>
      <c r="U93" s="14">
        <f t="shared" si="7"/>
        <v>3</v>
      </c>
    </row>
    <row r="94" spans="1:21" x14ac:dyDescent="0.3">
      <c r="A94" s="11">
        <v>44629.379166666666</v>
      </c>
      <c r="B94" s="15">
        <v>44629</v>
      </c>
      <c r="C94" s="16">
        <v>0.37916666666666665</v>
      </c>
      <c r="D94" s="12">
        <v>72.900000000000006</v>
      </c>
      <c r="E94" s="12">
        <v>74.52000000000001</v>
      </c>
      <c r="F94" s="12">
        <v>84.240000000000009</v>
      </c>
      <c r="G94" s="12">
        <v>76.95</v>
      </c>
      <c r="H94" s="12">
        <v>79.38</v>
      </c>
      <c r="I94" s="12">
        <v>81</v>
      </c>
      <c r="J94" s="12">
        <v>86.67</v>
      </c>
      <c r="K94" s="12">
        <v>78.569999999999993</v>
      </c>
      <c r="L94" s="13">
        <v>79.278750000000002</v>
      </c>
      <c r="M94" s="17" t="s">
        <v>136</v>
      </c>
      <c r="N94" s="17">
        <f t="shared" si="4"/>
        <v>1</v>
      </c>
      <c r="O94" s="14" t="s">
        <v>9</v>
      </c>
      <c r="P94" s="14">
        <f t="shared" si="5"/>
        <v>6</v>
      </c>
      <c r="Q94" s="14" t="s">
        <v>118</v>
      </c>
      <c r="R94" s="14">
        <f t="shared" si="6"/>
        <v>1</v>
      </c>
      <c r="S94" s="14" t="s">
        <v>119</v>
      </c>
      <c r="T94" s="14" t="s">
        <v>143</v>
      </c>
      <c r="U94" s="14">
        <f t="shared" si="7"/>
        <v>3</v>
      </c>
    </row>
    <row r="95" spans="1:21" x14ac:dyDescent="0.3">
      <c r="A95" s="11">
        <v>44629.382638888892</v>
      </c>
      <c r="B95" s="15">
        <v>44629</v>
      </c>
      <c r="C95" s="16">
        <v>0.38263888888888892</v>
      </c>
      <c r="D95" s="12">
        <v>72</v>
      </c>
      <c r="E95" s="12">
        <v>73.600000000000009</v>
      </c>
      <c r="F95" s="12">
        <v>83.2</v>
      </c>
      <c r="G95" s="12">
        <v>76</v>
      </c>
      <c r="H95" s="12">
        <v>78.400000000000006</v>
      </c>
      <c r="I95" s="12">
        <v>80</v>
      </c>
      <c r="J95" s="12">
        <v>85.600000000000009</v>
      </c>
      <c r="K95" s="12">
        <v>77.599999999999994</v>
      </c>
      <c r="L95" s="13">
        <v>78.300000000000011</v>
      </c>
      <c r="M95" s="17" t="s">
        <v>136</v>
      </c>
      <c r="N95" s="17">
        <f t="shared" si="4"/>
        <v>1</v>
      </c>
      <c r="O95" s="14" t="s">
        <v>9</v>
      </c>
      <c r="P95" s="14">
        <f t="shared" si="5"/>
        <v>6</v>
      </c>
      <c r="Q95" s="14" t="s">
        <v>118</v>
      </c>
      <c r="R95" s="14">
        <f t="shared" si="6"/>
        <v>1</v>
      </c>
      <c r="S95" s="14" t="s">
        <v>119</v>
      </c>
      <c r="T95" s="14" t="s">
        <v>143</v>
      </c>
      <c r="U95" s="14">
        <f t="shared" si="7"/>
        <v>3</v>
      </c>
    </row>
    <row r="96" spans="1:21" x14ac:dyDescent="0.3">
      <c r="A96" s="11">
        <v>44629.386111111111</v>
      </c>
      <c r="B96" s="15">
        <v>44629</v>
      </c>
      <c r="C96" s="16">
        <v>0.38611111111111113</v>
      </c>
      <c r="D96" s="12">
        <v>72</v>
      </c>
      <c r="E96" s="12">
        <v>73.600000000000009</v>
      </c>
      <c r="F96" s="12">
        <v>83.2</v>
      </c>
      <c r="G96" s="12">
        <v>76</v>
      </c>
      <c r="H96" s="12">
        <v>78.400000000000006</v>
      </c>
      <c r="I96" s="12">
        <v>80</v>
      </c>
      <c r="J96" s="12">
        <v>85.600000000000009</v>
      </c>
      <c r="K96" s="12">
        <v>77.599999999999994</v>
      </c>
      <c r="L96" s="13">
        <v>78.300000000000011</v>
      </c>
      <c r="M96" s="17" t="s">
        <v>136</v>
      </c>
      <c r="N96" s="17">
        <f t="shared" si="4"/>
        <v>1</v>
      </c>
      <c r="O96" s="14" t="s">
        <v>9</v>
      </c>
      <c r="P96" s="14">
        <f t="shared" si="5"/>
        <v>6</v>
      </c>
      <c r="Q96" s="14" t="s">
        <v>118</v>
      </c>
      <c r="R96" s="14">
        <f t="shared" si="6"/>
        <v>1</v>
      </c>
      <c r="S96" s="14" t="s">
        <v>119</v>
      </c>
      <c r="T96" s="14" t="s">
        <v>143</v>
      </c>
      <c r="U96" s="14">
        <f t="shared" si="7"/>
        <v>3</v>
      </c>
    </row>
    <row r="97" spans="1:21" x14ac:dyDescent="0.3">
      <c r="A97" s="11">
        <v>44629.38958333333</v>
      </c>
      <c r="B97" s="15">
        <v>44629</v>
      </c>
      <c r="C97" s="16">
        <v>0.38958333333333334</v>
      </c>
      <c r="D97" s="12">
        <v>71.100000000000009</v>
      </c>
      <c r="E97" s="12">
        <v>72.680000000000007</v>
      </c>
      <c r="F97" s="12">
        <v>82.16</v>
      </c>
      <c r="G97" s="12">
        <v>75.05</v>
      </c>
      <c r="H97" s="12">
        <v>77.42</v>
      </c>
      <c r="I97" s="12">
        <v>79</v>
      </c>
      <c r="J97" s="12">
        <v>84.53</v>
      </c>
      <c r="K97" s="12">
        <v>76.63</v>
      </c>
      <c r="L97" s="13">
        <v>77.321250000000006</v>
      </c>
      <c r="M97" s="17" t="s">
        <v>136</v>
      </c>
      <c r="N97" s="17">
        <f t="shared" si="4"/>
        <v>1</v>
      </c>
      <c r="O97" s="14" t="s">
        <v>116</v>
      </c>
      <c r="P97" s="14">
        <f t="shared" si="5"/>
        <v>9</v>
      </c>
      <c r="Q97" s="14" t="s">
        <v>118</v>
      </c>
      <c r="R97" s="14">
        <f t="shared" si="6"/>
        <v>1</v>
      </c>
      <c r="S97" s="14" t="s">
        <v>119</v>
      </c>
      <c r="T97" s="14" t="s">
        <v>143</v>
      </c>
      <c r="U97" s="14">
        <f t="shared" si="7"/>
        <v>3</v>
      </c>
    </row>
    <row r="98" spans="1:21" x14ac:dyDescent="0.3">
      <c r="A98" s="11">
        <v>44629.393055555556</v>
      </c>
      <c r="B98" s="15">
        <v>44629</v>
      </c>
      <c r="C98" s="16">
        <v>0.39305555555555555</v>
      </c>
      <c r="D98" s="12">
        <v>67.5</v>
      </c>
      <c r="E98" s="12">
        <v>69</v>
      </c>
      <c r="F98" s="12">
        <v>78</v>
      </c>
      <c r="G98" s="12">
        <v>71.25</v>
      </c>
      <c r="H98" s="12">
        <v>73.5</v>
      </c>
      <c r="I98" s="12">
        <v>75</v>
      </c>
      <c r="J98" s="12">
        <v>80.25</v>
      </c>
      <c r="K98" s="12">
        <v>72.75</v>
      </c>
      <c r="L98" s="13">
        <v>73.40625</v>
      </c>
      <c r="M98" s="17" t="s">
        <v>136</v>
      </c>
      <c r="N98" s="17">
        <f t="shared" si="4"/>
        <v>1</v>
      </c>
      <c r="O98" s="14" t="s">
        <v>116</v>
      </c>
      <c r="P98" s="14">
        <f t="shared" si="5"/>
        <v>9</v>
      </c>
      <c r="Q98" s="14" t="s">
        <v>118</v>
      </c>
      <c r="R98" s="14">
        <f t="shared" si="6"/>
        <v>1</v>
      </c>
      <c r="S98" s="14" t="s">
        <v>119</v>
      </c>
      <c r="T98" s="14" t="s">
        <v>143</v>
      </c>
      <c r="U98" s="14">
        <f t="shared" si="7"/>
        <v>3</v>
      </c>
    </row>
    <row r="99" spans="1:21" x14ac:dyDescent="0.3">
      <c r="A99" s="11">
        <v>44629.396527777775</v>
      </c>
      <c r="B99" s="15">
        <v>44629</v>
      </c>
      <c r="C99" s="16">
        <v>0.39652777777777781</v>
      </c>
      <c r="D99" s="12">
        <v>78.3</v>
      </c>
      <c r="E99" s="12">
        <v>80.040000000000006</v>
      </c>
      <c r="F99" s="12">
        <v>90.48</v>
      </c>
      <c r="G99" s="12">
        <v>82.649999999999991</v>
      </c>
      <c r="H99" s="12">
        <v>85.26</v>
      </c>
      <c r="I99" s="12">
        <v>87</v>
      </c>
      <c r="J99" s="12">
        <v>93.09</v>
      </c>
      <c r="K99" s="12">
        <v>84.39</v>
      </c>
      <c r="L99" s="13">
        <v>85.15124999999999</v>
      </c>
      <c r="M99" s="17" t="s">
        <v>136</v>
      </c>
      <c r="N99" s="17">
        <f t="shared" si="4"/>
        <v>1</v>
      </c>
      <c r="O99" s="14" t="s">
        <v>116</v>
      </c>
      <c r="P99" s="14">
        <f t="shared" si="5"/>
        <v>9</v>
      </c>
      <c r="Q99" s="14" t="s">
        <v>118</v>
      </c>
      <c r="R99" s="14">
        <f t="shared" si="6"/>
        <v>1</v>
      </c>
      <c r="S99" s="14" t="s">
        <v>119</v>
      </c>
      <c r="T99" s="14" t="s">
        <v>143</v>
      </c>
      <c r="U99" s="14">
        <f t="shared" si="7"/>
        <v>3</v>
      </c>
    </row>
    <row r="100" spans="1:21" x14ac:dyDescent="0.3">
      <c r="A100" s="11">
        <v>44629.4</v>
      </c>
      <c r="B100" s="15">
        <v>44629</v>
      </c>
      <c r="C100" s="16">
        <v>0.39999999999999997</v>
      </c>
      <c r="D100" s="12">
        <v>73.8</v>
      </c>
      <c r="E100" s="12">
        <v>75.44</v>
      </c>
      <c r="F100" s="12">
        <v>85.28</v>
      </c>
      <c r="G100" s="12">
        <v>77.899999999999991</v>
      </c>
      <c r="H100" s="12">
        <v>80.36</v>
      </c>
      <c r="I100" s="12">
        <v>82</v>
      </c>
      <c r="J100" s="12">
        <v>87.740000000000009</v>
      </c>
      <c r="K100" s="12">
        <v>79.539999999999992</v>
      </c>
      <c r="L100" s="13">
        <v>80.257499999999993</v>
      </c>
      <c r="M100" s="17" t="s">
        <v>136</v>
      </c>
      <c r="N100" s="17">
        <f t="shared" si="4"/>
        <v>1</v>
      </c>
      <c r="O100" s="14" t="s">
        <v>116</v>
      </c>
      <c r="P100" s="14">
        <f t="shared" si="5"/>
        <v>9</v>
      </c>
      <c r="Q100" s="14" t="s">
        <v>118</v>
      </c>
      <c r="R100" s="14">
        <f t="shared" si="6"/>
        <v>1</v>
      </c>
      <c r="S100" s="14" t="s">
        <v>119</v>
      </c>
      <c r="T100" s="14" t="s">
        <v>143</v>
      </c>
      <c r="U100" s="14">
        <f t="shared" si="7"/>
        <v>3</v>
      </c>
    </row>
    <row r="101" spans="1:21" x14ac:dyDescent="0.3">
      <c r="A101" s="11">
        <v>44629.40347222222</v>
      </c>
      <c r="B101" s="15">
        <v>44629</v>
      </c>
      <c r="C101" s="16">
        <v>0.40347222222222223</v>
      </c>
      <c r="D101" s="12">
        <v>74.7</v>
      </c>
      <c r="E101" s="12">
        <v>76.36</v>
      </c>
      <c r="F101" s="12">
        <v>86.320000000000007</v>
      </c>
      <c r="G101" s="12">
        <v>78.849999999999994</v>
      </c>
      <c r="H101" s="12">
        <v>81.34</v>
      </c>
      <c r="I101" s="12">
        <v>83</v>
      </c>
      <c r="J101" s="12">
        <v>88.81</v>
      </c>
      <c r="K101" s="12">
        <v>80.509999999999991</v>
      </c>
      <c r="L101" s="13">
        <v>81.236250000000013</v>
      </c>
      <c r="M101" s="17" t="s">
        <v>136</v>
      </c>
      <c r="N101" s="17">
        <f t="shared" si="4"/>
        <v>1</v>
      </c>
      <c r="O101" s="14" t="s">
        <v>116</v>
      </c>
      <c r="P101" s="14">
        <f t="shared" si="5"/>
        <v>9</v>
      </c>
      <c r="Q101" s="14" t="s">
        <v>118</v>
      </c>
      <c r="R101" s="14">
        <f t="shared" si="6"/>
        <v>1</v>
      </c>
      <c r="S101" s="14" t="s">
        <v>119</v>
      </c>
      <c r="T101" s="14" t="s">
        <v>143</v>
      </c>
      <c r="U101" s="14">
        <f t="shared" si="7"/>
        <v>3</v>
      </c>
    </row>
    <row r="102" spans="1:21" x14ac:dyDescent="0.3">
      <c r="A102" s="11">
        <v>44629.406944444447</v>
      </c>
      <c r="B102" s="15">
        <v>44629</v>
      </c>
      <c r="C102" s="16">
        <v>0.4069444444444445</v>
      </c>
      <c r="D102" s="12">
        <v>72.900000000000006</v>
      </c>
      <c r="E102" s="12">
        <v>74.52000000000001</v>
      </c>
      <c r="F102" s="12">
        <v>84.240000000000009</v>
      </c>
      <c r="G102" s="12">
        <v>76.95</v>
      </c>
      <c r="H102" s="12">
        <v>79.38</v>
      </c>
      <c r="I102" s="12">
        <v>81</v>
      </c>
      <c r="J102" s="12">
        <v>86.67</v>
      </c>
      <c r="K102" s="12">
        <v>78.569999999999993</v>
      </c>
      <c r="L102" s="13">
        <v>79.278750000000002</v>
      </c>
      <c r="M102" s="17" t="s">
        <v>136</v>
      </c>
      <c r="N102" s="17">
        <f t="shared" si="4"/>
        <v>1</v>
      </c>
      <c r="O102" s="14" t="s">
        <v>116</v>
      </c>
      <c r="P102" s="14">
        <f t="shared" si="5"/>
        <v>9</v>
      </c>
      <c r="Q102" s="14" t="s">
        <v>118</v>
      </c>
      <c r="R102" s="14">
        <f t="shared" si="6"/>
        <v>1</v>
      </c>
      <c r="S102" s="14" t="s">
        <v>119</v>
      </c>
      <c r="T102" s="14" t="s">
        <v>143</v>
      </c>
      <c r="U102" s="14">
        <f t="shared" si="7"/>
        <v>3</v>
      </c>
    </row>
    <row r="103" spans="1:21" x14ac:dyDescent="0.3">
      <c r="A103" s="11">
        <v>44629.410416666666</v>
      </c>
      <c r="B103" s="15">
        <v>44629</v>
      </c>
      <c r="C103" s="16">
        <v>0.41041666666666665</v>
      </c>
      <c r="D103" s="12">
        <v>77.400000000000006</v>
      </c>
      <c r="E103" s="12">
        <v>79.12</v>
      </c>
      <c r="F103" s="12">
        <v>89.44</v>
      </c>
      <c r="G103" s="12">
        <v>81.7</v>
      </c>
      <c r="H103" s="12">
        <v>84.28</v>
      </c>
      <c r="I103" s="12">
        <v>86</v>
      </c>
      <c r="J103" s="12">
        <v>92.02000000000001</v>
      </c>
      <c r="K103" s="12">
        <v>83.42</v>
      </c>
      <c r="L103" s="13">
        <v>84.172499999999999</v>
      </c>
      <c r="M103" s="17" t="s">
        <v>136</v>
      </c>
      <c r="N103" s="17">
        <f t="shared" si="4"/>
        <v>1</v>
      </c>
      <c r="O103" s="14" t="s">
        <v>116</v>
      </c>
      <c r="P103" s="14">
        <f t="shared" si="5"/>
        <v>9</v>
      </c>
      <c r="Q103" s="14" t="s">
        <v>118</v>
      </c>
      <c r="R103" s="14">
        <f t="shared" si="6"/>
        <v>1</v>
      </c>
      <c r="S103" s="14" t="s">
        <v>119</v>
      </c>
      <c r="T103" s="14" t="s">
        <v>143</v>
      </c>
      <c r="U103" s="14">
        <f t="shared" si="7"/>
        <v>3</v>
      </c>
    </row>
    <row r="104" spans="1:21" x14ac:dyDescent="0.3">
      <c r="A104" s="11">
        <v>44629.413888888892</v>
      </c>
      <c r="B104" s="15">
        <v>44629</v>
      </c>
      <c r="C104" s="16">
        <v>0.41388888888888892</v>
      </c>
      <c r="D104" s="12">
        <v>81</v>
      </c>
      <c r="E104" s="12">
        <v>82.8</v>
      </c>
      <c r="F104" s="12">
        <v>93.600000000000009</v>
      </c>
      <c r="G104" s="12">
        <v>85.5</v>
      </c>
      <c r="H104" s="12">
        <v>88.2</v>
      </c>
      <c r="I104" s="12">
        <v>90</v>
      </c>
      <c r="J104" s="12">
        <v>96.300000000000011</v>
      </c>
      <c r="K104" s="12">
        <v>87.3</v>
      </c>
      <c r="L104" s="13">
        <v>88.087500000000006</v>
      </c>
      <c r="M104" s="17" t="s">
        <v>136</v>
      </c>
      <c r="N104" s="17">
        <f t="shared" si="4"/>
        <v>1</v>
      </c>
      <c r="O104" s="14" t="s">
        <v>116</v>
      </c>
      <c r="P104" s="14">
        <f t="shared" si="5"/>
        <v>9</v>
      </c>
      <c r="Q104" s="14" t="s">
        <v>118</v>
      </c>
      <c r="R104" s="14">
        <f t="shared" si="6"/>
        <v>1</v>
      </c>
      <c r="S104" s="14" t="s">
        <v>119</v>
      </c>
      <c r="T104" s="14" t="s">
        <v>143</v>
      </c>
      <c r="U104" s="14">
        <f t="shared" si="7"/>
        <v>3</v>
      </c>
    </row>
    <row r="105" spans="1:21" x14ac:dyDescent="0.3">
      <c r="A105" s="11">
        <v>44629.417361111111</v>
      </c>
      <c r="B105" s="15">
        <v>44629</v>
      </c>
      <c r="C105" s="16">
        <v>0.41736111111111113</v>
      </c>
      <c r="D105" s="12">
        <v>78.3</v>
      </c>
      <c r="E105" s="12">
        <v>80.040000000000006</v>
      </c>
      <c r="F105" s="12">
        <v>90.48</v>
      </c>
      <c r="G105" s="12">
        <v>82.649999999999991</v>
      </c>
      <c r="H105" s="12">
        <v>85.26</v>
      </c>
      <c r="I105" s="12">
        <v>87</v>
      </c>
      <c r="J105" s="12">
        <v>93.09</v>
      </c>
      <c r="K105" s="12">
        <v>84.39</v>
      </c>
      <c r="L105" s="13">
        <v>85.15124999999999</v>
      </c>
      <c r="M105" s="17" t="s">
        <v>136</v>
      </c>
      <c r="N105" s="17">
        <f t="shared" si="4"/>
        <v>1</v>
      </c>
      <c r="O105" s="14" t="s">
        <v>116</v>
      </c>
      <c r="P105" s="14">
        <f t="shared" si="5"/>
        <v>9</v>
      </c>
      <c r="Q105" s="14" t="s">
        <v>118</v>
      </c>
      <c r="R105" s="14">
        <f t="shared" si="6"/>
        <v>1</v>
      </c>
      <c r="S105" s="14" t="s">
        <v>119</v>
      </c>
      <c r="T105" s="14" t="s">
        <v>143</v>
      </c>
      <c r="U105" s="14">
        <f t="shared" si="7"/>
        <v>3</v>
      </c>
    </row>
    <row r="106" spans="1:21" x14ac:dyDescent="0.3">
      <c r="A106" s="11">
        <v>44629.42083333333</v>
      </c>
      <c r="B106" s="15">
        <v>44629</v>
      </c>
      <c r="C106" s="16">
        <v>0.42083333333333334</v>
      </c>
      <c r="D106" s="12">
        <v>88.2</v>
      </c>
      <c r="E106" s="12">
        <v>90.160000000000011</v>
      </c>
      <c r="F106" s="12">
        <v>101.92</v>
      </c>
      <c r="G106" s="12">
        <v>93.1</v>
      </c>
      <c r="H106" s="12">
        <v>96.039999999999992</v>
      </c>
      <c r="I106" s="12">
        <v>98</v>
      </c>
      <c r="J106" s="12">
        <v>104.86</v>
      </c>
      <c r="K106" s="12">
        <v>95.06</v>
      </c>
      <c r="L106" s="13">
        <v>95.91749999999999</v>
      </c>
      <c r="M106" s="17" t="s">
        <v>136</v>
      </c>
      <c r="N106" s="17">
        <f t="shared" si="4"/>
        <v>1</v>
      </c>
      <c r="O106" s="14" t="s">
        <v>116</v>
      </c>
      <c r="P106" s="14">
        <f t="shared" si="5"/>
        <v>9</v>
      </c>
      <c r="Q106" s="14" t="s">
        <v>118</v>
      </c>
      <c r="R106" s="14">
        <f t="shared" si="6"/>
        <v>1</v>
      </c>
      <c r="S106" s="14" t="s">
        <v>119</v>
      </c>
      <c r="T106" s="14" t="s">
        <v>143</v>
      </c>
      <c r="U106" s="14">
        <f t="shared" si="7"/>
        <v>3</v>
      </c>
    </row>
    <row r="107" spans="1:21" x14ac:dyDescent="0.3">
      <c r="A107" s="11">
        <v>44629.424305555556</v>
      </c>
      <c r="B107" s="15">
        <v>44629</v>
      </c>
      <c r="C107" s="16">
        <v>0.42430555555555555</v>
      </c>
      <c r="D107" s="12">
        <v>91.8</v>
      </c>
      <c r="E107" s="12">
        <v>93.84</v>
      </c>
      <c r="F107" s="12">
        <v>106.08</v>
      </c>
      <c r="G107" s="12">
        <v>96.899999999999991</v>
      </c>
      <c r="H107" s="12">
        <v>99.96</v>
      </c>
      <c r="I107" s="12">
        <v>102</v>
      </c>
      <c r="J107" s="12">
        <v>109.14</v>
      </c>
      <c r="K107" s="12">
        <v>98.94</v>
      </c>
      <c r="L107" s="13">
        <v>99.832499999999982</v>
      </c>
      <c r="M107" s="17" t="s">
        <v>136</v>
      </c>
      <c r="N107" s="17">
        <f t="shared" si="4"/>
        <v>1</v>
      </c>
      <c r="O107" s="14" t="s">
        <v>11</v>
      </c>
      <c r="P107" s="14">
        <f t="shared" si="5"/>
        <v>3</v>
      </c>
      <c r="Q107" s="14" t="s">
        <v>118</v>
      </c>
      <c r="R107" s="14">
        <f t="shared" si="6"/>
        <v>1</v>
      </c>
      <c r="S107" s="14" t="s">
        <v>119</v>
      </c>
      <c r="T107" s="14" t="s">
        <v>143</v>
      </c>
      <c r="U107" s="14">
        <f t="shared" si="7"/>
        <v>3</v>
      </c>
    </row>
    <row r="108" spans="1:21" x14ac:dyDescent="0.3">
      <c r="A108" s="11">
        <v>44629.427777777775</v>
      </c>
      <c r="B108" s="15">
        <v>44629</v>
      </c>
      <c r="C108" s="16">
        <v>0.42777777777777781</v>
      </c>
      <c r="D108" s="12">
        <v>59.4</v>
      </c>
      <c r="E108" s="12">
        <v>60.720000000000006</v>
      </c>
      <c r="F108" s="12">
        <v>68.64</v>
      </c>
      <c r="G108" s="12">
        <v>62.699999999999996</v>
      </c>
      <c r="H108" s="12">
        <v>64.679999999999993</v>
      </c>
      <c r="I108" s="12">
        <v>66</v>
      </c>
      <c r="J108" s="12">
        <v>70.62</v>
      </c>
      <c r="K108" s="12">
        <v>64.02</v>
      </c>
      <c r="L108" s="13">
        <v>64.597499999999997</v>
      </c>
      <c r="M108" s="17" t="s">
        <v>136</v>
      </c>
      <c r="N108" s="17">
        <f t="shared" si="4"/>
        <v>1</v>
      </c>
      <c r="O108" s="14" t="s">
        <v>11</v>
      </c>
      <c r="P108" s="14">
        <f t="shared" si="5"/>
        <v>3</v>
      </c>
      <c r="Q108" s="14" t="s">
        <v>118</v>
      </c>
      <c r="R108" s="14">
        <f t="shared" si="6"/>
        <v>1</v>
      </c>
      <c r="S108" s="14" t="s">
        <v>119</v>
      </c>
      <c r="T108" s="14" t="s">
        <v>143</v>
      </c>
      <c r="U108" s="14">
        <f t="shared" si="7"/>
        <v>3</v>
      </c>
    </row>
    <row r="109" spans="1:21" x14ac:dyDescent="0.3">
      <c r="A109" s="11">
        <v>44629.431250000001</v>
      </c>
      <c r="B109" s="15">
        <v>44629</v>
      </c>
      <c r="C109" s="16">
        <v>0.43124999999999997</v>
      </c>
      <c r="D109" s="12">
        <v>77.400000000000006</v>
      </c>
      <c r="E109" s="12">
        <v>79.12</v>
      </c>
      <c r="F109" s="12">
        <v>89.44</v>
      </c>
      <c r="G109" s="12">
        <v>81.7</v>
      </c>
      <c r="H109" s="12">
        <v>84.28</v>
      </c>
      <c r="I109" s="12">
        <v>86</v>
      </c>
      <c r="J109" s="12">
        <v>92.02000000000001</v>
      </c>
      <c r="K109" s="12">
        <v>83.42</v>
      </c>
      <c r="L109" s="13">
        <v>84.172499999999999</v>
      </c>
      <c r="M109" s="17" t="s">
        <v>136</v>
      </c>
      <c r="N109" s="17">
        <f t="shared" si="4"/>
        <v>1</v>
      </c>
      <c r="O109" s="14" t="s">
        <v>11</v>
      </c>
      <c r="P109" s="14">
        <f t="shared" si="5"/>
        <v>3</v>
      </c>
      <c r="Q109" s="14" t="s">
        <v>118</v>
      </c>
      <c r="R109" s="14">
        <f t="shared" si="6"/>
        <v>1</v>
      </c>
      <c r="S109" s="14" t="s">
        <v>119</v>
      </c>
      <c r="T109" s="14" t="s">
        <v>143</v>
      </c>
      <c r="U109" s="14">
        <f t="shared" si="7"/>
        <v>3</v>
      </c>
    </row>
    <row r="110" spans="1:21" x14ac:dyDescent="0.3">
      <c r="A110" s="11">
        <v>44630.42083333333</v>
      </c>
      <c r="B110" s="15">
        <v>44630</v>
      </c>
      <c r="C110" s="16">
        <v>0.42083333333333334</v>
      </c>
      <c r="D110" s="12">
        <v>72.900000000000006</v>
      </c>
      <c r="E110" s="12">
        <v>74.52000000000001</v>
      </c>
      <c r="F110" s="12">
        <v>84.240000000000009</v>
      </c>
      <c r="G110" s="12">
        <v>76.95</v>
      </c>
      <c r="H110" s="12">
        <v>79.38</v>
      </c>
      <c r="I110" s="12">
        <v>81</v>
      </c>
      <c r="J110" s="12">
        <v>81</v>
      </c>
      <c r="K110" s="12">
        <v>78.569999999999993</v>
      </c>
      <c r="L110" s="13">
        <v>78.569999999999993</v>
      </c>
      <c r="M110" s="17" t="s">
        <v>136</v>
      </c>
      <c r="N110" s="17">
        <f t="shared" si="4"/>
        <v>1</v>
      </c>
      <c r="O110" s="14" t="s">
        <v>8</v>
      </c>
      <c r="P110" s="14">
        <f t="shared" si="5"/>
        <v>1</v>
      </c>
      <c r="Q110" s="14" t="s">
        <v>118</v>
      </c>
      <c r="R110" s="14">
        <f t="shared" si="6"/>
        <v>1</v>
      </c>
      <c r="S110" s="14" t="s">
        <v>119</v>
      </c>
      <c r="T110" s="14" t="s">
        <v>144</v>
      </c>
      <c r="U110" s="14">
        <f t="shared" si="7"/>
        <v>2</v>
      </c>
    </row>
    <row r="111" spans="1:21" x14ac:dyDescent="0.3">
      <c r="A111" s="11">
        <v>44630.421423611115</v>
      </c>
      <c r="B111" s="15">
        <v>44630</v>
      </c>
      <c r="C111" s="16">
        <v>0.4214236111111111</v>
      </c>
      <c r="D111" s="12">
        <v>73.8</v>
      </c>
      <c r="E111" s="12">
        <v>82</v>
      </c>
      <c r="F111" s="12">
        <v>85.28</v>
      </c>
      <c r="G111" s="12">
        <v>77.899999999999991</v>
      </c>
      <c r="H111" s="12">
        <v>80.36</v>
      </c>
      <c r="I111" s="12">
        <v>74.62</v>
      </c>
      <c r="J111" s="12">
        <v>87.740000000000009</v>
      </c>
      <c r="K111" s="12">
        <v>79.539999999999992</v>
      </c>
      <c r="L111" s="13">
        <v>80.155000000000001</v>
      </c>
      <c r="M111" s="17" t="s">
        <v>136</v>
      </c>
      <c r="N111" s="17">
        <f t="shared" si="4"/>
        <v>1</v>
      </c>
      <c r="O111" s="14" t="s">
        <v>8</v>
      </c>
      <c r="P111" s="14">
        <f t="shared" si="5"/>
        <v>1</v>
      </c>
      <c r="Q111" s="14" t="s">
        <v>118</v>
      </c>
      <c r="R111" s="14">
        <f t="shared" si="6"/>
        <v>1</v>
      </c>
      <c r="S111" s="14" t="s">
        <v>119</v>
      </c>
      <c r="T111" s="14" t="s">
        <v>144</v>
      </c>
      <c r="U111" s="14">
        <f t="shared" si="7"/>
        <v>2</v>
      </c>
    </row>
    <row r="112" spans="1:21" x14ac:dyDescent="0.3">
      <c r="A112" s="11">
        <v>44630.424097222225</v>
      </c>
      <c r="B112" s="15">
        <v>44630</v>
      </c>
      <c r="C112" s="16">
        <v>0.42409722222222218</v>
      </c>
      <c r="D112" s="12">
        <v>78.3</v>
      </c>
      <c r="E112" s="12">
        <v>87</v>
      </c>
      <c r="F112" s="12">
        <v>90.48</v>
      </c>
      <c r="G112" s="12">
        <v>82.649999999999991</v>
      </c>
      <c r="H112" s="12">
        <v>85.26</v>
      </c>
      <c r="I112" s="12">
        <v>79.17</v>
      </c>
      <c r="J112" s="12">
        <v>93.09</v>
      </c>
      <c r="K112" s="12">
        <v>84.39</v>
      </c>
      <c r="L112" s="13">
        <v>85.042500000000004</v>
      </c>
      <c r="M112" s="17" t="s">
        <v>136</v>
      </c>
      <c r="N112" s="17">
        <f t="shared" si="4"/>
        <v>1</v>
      </c>
      <c r="O112" s="14" t="s">
        <v>8</v>
      </c>
      <c r="P112" s="14">
        <f t="shared" si="5"/>
        <v>1</v>
      </c>
      <c r="Q112" s="14" t="s">
        <v>118</v>
      </c>
      <c r="R112" s="14">
        <f t="shared" si="6"/>
        <v>1</v>
      </c>
      <c r="S112" s="14" t="s">
        <v>119</v>
      </c>
      <c r="T112" s="14" t="s">
        <v>144</v>
      </c>
      <c r="U112" s="14">
        <f t="shared" si="7"/>
        <v>2</v>
      </c>
    </row>
    <row r="113" spans="1:21" x14ac:dyDescent="0.3">
      <c r="A113" s="11">
        <v>44630.424305555556</v>
      </c>
      <c r="B113" s="15">
        <v>44630</v>
      </c>
      <c r="C113" s="16">
        <v>0.42430555555555555</v>
      </c>
      <c r="D113" s="12">
        <v>80.100000000000009</v>
      </c>
      <c r="E113" s="12">
        <v>95</v>
      </c>
      <c r="F113" s="12">
        <v>92.56</v>
      </c>
      <c r="G113" s="12">
        <v>84.55</v>
      </c>
      <c r="H113" s="12">
        <v>87.22</v>
      </c>
      <c r="I113" s="12">
        <v>89</v>
      </c>
      <c r="J113" s="12">
        <v>83</v>
      </c>
      <c r="K113" s="12">
        <v>86.33</v>
      </c>
      <c r="L113" s="13">
        <v>87.220000000000013</v>
      </c>
      <c r="M113" s="17" t="s">
        <v>136</v>
      </c>
      <c r="N113" s="17">
        <f t="shared" si="4"/>
        <v>1</v>
      </c>
      <c r="O113" s="14" t="s">
        <v>8</v>
      </c>
      <c r="P113" s="14">
        <f t="shared" si="5"/>
        <v>1</v>
      </c>
      <c r="Q113" s="14" t="s">
        <v>118</v>
      </c>
      <c r="R113" s="14">
        <f t="shared" si="6"/>
        <v>1</v>
      </c>
      <c r="S113" s="14" t="s">
        <v>119</v>
      </c>
      <c r="T113" s="14" t="s">
        <v>144</v>
      </c>
      <c r="U113" s="14">
        <f t="shared" si="7"/>
        <v>2</v>
      </c>
    </row>
    <row r="114" spans="1:21" x14ac:dyDescent="0.3">
      <c r="A114" s="11">
        <v>44630.426770833335</v>
      </c>
      <c r="B114" s="15">
        <v>44630</v>
      </c>
      <c r="C114" s="16">
        <v>0.42677083333333332</v>
      </c>
      <c r="D114" s="12">
        <v>72.900000000000006</v>
      </c>
      <c r="E114" s="12">
        <v>81</v>
      </c>
      <c r="F114" s="12">
        <v>84.240000000000009</v>
      </c>
      <c r="G114" s="12">
        <v>76.95</v>
      </c>
      <c r="H114" s="12">
        <v>79.38</v>
      </c>
      <c r="I114" s="12">
        <v>73.710000000000008</v>
      </c>
      <c r="J114" s="12">
        <v>86.67</v>
      </c>
      <c r="K114" s="12">
        <v>78.569999999999993</v>
      </c>
      <c r="L114" s="13">
        <v>79.177500000000009</v>
      </c>
      <c r="M114" s="17" t="s">
        <v>136</v>
      </c>
      <c r="N114" s="17">
        <f t="shared" si="4"/>
        <v>1</v>
      </c>
      <c r="O114" s="14" t="s">
        <v>8</v>
      </c>
      <c r="P114" s="14">
        <f t="shared" si="5"/>
        <v>1</v>
      </c>
      <c r="Q114" s="14" t="s">
        <v>118</v>
      </c>
      <c r="R114" s="14">
        <f t="shared" si="6"/>
        <v>1</v>
      </c>
      <c r="S114" s="14" t="s">
        <v>119</v>
      </c>
      <c r="T114" s="14" t="s">
        <v>144</v>
      </c>
      <c r="U114" s="14">
        <f t="shared" si="7"/>
        <v>2</v>
      </c>
    </row>
    <row r="115" spans="1:21" x14ac:dyDescent="0.3">
      <c r="A115" s="11">
        <v>44630.427164351851</v>
      </c>
      <c r="B115" s="15">
        <v>44630</v>
      </c>
      <c r="C115" s="16">
        <v>0.42716435185185181</v>
      </c>
      <c r="D115" s="12">
        <v>73.8</v>
      </c>
      <c r="E115" s="12">
        <v>82</v>
      </c>
      <c r="F115" s="12">
        <v>85.28</v>
      </c>
      <c r="G115" s="12">
        <v>77.899999999999991</v>
      </c>
      <c r="H115" s="12">
        <v>80.36</v>
      </c>
      <c r="I115" s="12">
        <v>74.62</v>
      </c>
      <c r="J115" s="12">
        <v>87.740000000000009</v>
      </c>
      <c r="K115" s="12">
        <v>79.539999999999992</v>
      </c>
      <c r="L115" s="13">
        <v>80.155000000000001</v>
      </c>
      <c r="M115" s="17" t="s">
        <v>136</v>
      </c>
      <c r="N115" s="17">
        <f t="shared" si="4"/>
        <v>1</v>
      </c>
      <c r="O115" s="14" t="s">
        <v>8</v>
      </c>
      <c r="P115" s="14">
        <f t="shared" si="5"/>
        <v>1</v>
      </c>
      <c r="Q115" s="14" t="s">
        <v>118</v>
      </c>
      <c r="R115" s="14">
        <f t="shared" si="6"/>
        <v>1</v>
      </c>
      <c r="S115" s="14" t="s">
        <v>119</v>
      </c>
      <c r="T115" s="14" t="s">
        <v>144</v>
      </c>
      <c r="U115" s="14">
        <f t="shared" si="7"/>
        <v>2</v>
      </c>
    </row>
    <row r="116" spans="1:21" x14ac:dyDescent="0.3">
      <c r="A116" s="11">
        <v>44630.427777777775</v>
      </c>
      <c r="B116" s="15">
        <v>44630</v>
      </c>
      <c r="C116" s="16">
        <v>0.42777777777777781</v>
      </c>
      <c r="D116" s="12">
        <v>75.300000000000011</v>
      </c>
      <c r="E116" s="12">
        <v>87</v>
      </c>
      <c r="F116" s="12">
        <v>87.013333333333335</v>
      </c>
      <c r="G116" s="12">
        <v>79.483333333333334</v>
      </c>
      <c r="H116" s="12">
        <v>81.993333333333339</v>
      </c>
      <c r="I116" s="12">
        <v>84</v>
      </c>
      <c r="J116" s="12">
        <v>80</v>
      </c>
      <c r="K116" s="12">
        <v>81.156666666666666</v>
      </c>
      <c r="L116" s="13">
        <v>81.993333333333325</v>
      </c>
      <c r="M116" s="17" t="s">
        <v>136</v>
      </c>
      <c r="N116" s="17">
        <f t="shared" si="4"/>
        <v>1</v>
      </c>
      <c r="O116" s="14" t="s">
        <v>8</v>
      </c>
      <c r="P116" s="14">
        <f t="shared" si="5"/>
        <v>1</v>
      </c>
      <c r="Q116" s="14" t="s">
        <v>118</v>
      </c>
      <c r="R116" s="14">
        <f t="shared" si="6"/>
        <v>1</v>
      </c>
      <c r="S116" s="14" t="s">
        <v>119</v>
      </c>
      <c r="T116" s="14" t="s">
        <v>144</v>
      </c>
      <c r="U116" s="14">
        <f t="shared" si="7"/>
        <v>2</v>
      </c>
    </row>
    <row r="117" spans="1:21" x14ac:dyDescent="0.3">
      <c r="A117" s="11">
        <v>44630.431250000001</v>
      </c>
      <c r="B117" s="15">
        <v>44630</v>
      </c>
      <c r="C117" s="16">
        <v>0.43124999999999997</v>
      </c>
      <c r="D117" s="12">
        <v>73.8</v>
      </c>
      <c r="E117" s="12">
        <v>81</v>
      </c>
      <c r="F117" s="12">
        <v>85.28</v>
      </c>
      <c r="G117" s="12">
        <v>77.899999999999991</v>
      </c>
      <c r="H117" s="12">
        <v>80.36</v>
      </c>
      <c r="I117" s="12">
        <v>79</v>
      </c>
      <c r="J117" s="12">
        <v>86</v>
      </c>
      <c r="K117" s="12">
        <v>79.539999999999992</v>
      </c>
      <c r="L117" s="13">
        <v>80.36</v>
      </c>
      <c r="M117" s="17" t="s">
        <v>136</v>
      </c>
      <c r="N117" s="17">
        <f t="shared" si="4"/>
        <v>1</v>
      </c>
      <c r="O117" s="14" t="s">
        <v>8</v>
      </c>
      <c r="P117" s="14">
        <f t="shared" si="5"/>
        <v>1</v>
      </c>
      <c r="Q117" s="14" t="s">
        <v>118</v>
      </c>
      <c r="R117" s="14">
        <f t="shared" si="6"/>
        <v>1</v>
      </c>
      <c r="S117" s="14" t="s">
        <v>119</v>
      </c>
      <c r="T117" s="14" t="s">
        <v>144</v>
      </c>
      <c r="U117" s="14">
        <f t="shared" si="7"/>
        <v>2</v>
      </c>
    </row>
    <row r="118" spans="1:21" x14ac:dyDescent="0.3">
      <c r="A118" s="11">
        <v>44630.43472222222</v>
      </c>
      <c r="B118" s="15">
        <v>44630</v>
      </c>
      <c r="C118" s="16">
        <v>0.43472222222222223</v>
      </c>
      <c r="D118" s="12">
        <v>78.900000000000006</v>
      </c>
      <c r="E118" s="12">
        <v>85</v>
      </c>
      <c r="F118" s="12">
        <v>91.173333333333346</v>
      </c>
      <c r="G118" s="12">
        <v>83.283333333333331</v>
      </c>
      <c r="H118" s="12">
        <v>85.913333333333341</v>
      </c>
      <c r="I118" s="12">
        <v>88</v>
      </c>
      <c r="J118" s="12">
        <v>90</v>
      </c>
      <c r="K118" s="12">
        <v>85.036666666666676</v>
      </c>
      <c r="L118" s="13">
        <v>85.913333333333327</v>
      </c>
      <c r="M118" s="17" t="s">
        <v>136</v>
      </c>
      <c r="N118" s="17">
        <f t="shared" si="4"/>
        <v>1</v>
      </c>
      <c r="O118" s="14" t="s">
        <v>8</v>
      </c>
      <c r="P118" s="14">
        <f t="shared" si="5"/>
        <v>1</v>
      </c>
      <c r="Q118" s="14" t="s">
        <v>118</v>
      </c>
      <c r="R118" s="14">
        <f t="shared" si="6"/>
        <v>1</v>
      </c>
      <c r="S118" s="14" t="s">
        <v>119</v>
      </c>
      <c r="T118" s="14" t="s">
        <v>144</v>
      </c>
      <c r="U118" s="14">
        <f t="shared" si="7"/>
        <v>2</v>
      </c>
    </row>
    <row r="119" spans="1:21" x14ac:dyDescent="0.3">
      <c r="A119" s="11">
        <v>44630.43818287037</v>
      </c>
      <c r="B119" s="15">
        <v>44630</v>
      </c>
      <c r="C119" s="16">
        <v>0.43818287037037035</v>
      </c>
      <c r="D119" s="12">
        <v>75.600000000000009</v>
      </c>
      <c r="E119" s="12">
        <v>84</v>
      </c>
      <c r="F119" s="12">
        <v>87.36</v>
      </c>
      <c r="G119" s="12">
        <v>79.8</v>
      </c>
      <c r="H119" s="12">
        <v>82.32</v>
      </c>
      <c r="I119" s="12">
        <v>76.44</v>
      </c>
      <c r="J119" s="12">
        <v>89.88000000000001</v>
      </c>
      <c r="K119" s="12">
        <v>81.48</v>
      </c>
      <c r="L119" s="13">
        <v>82.110000000000014</v>
      </c>
      <c r="M119" s="17" t="s">
        <v>137</v>
      </c>
      <c r="N119" s="17">
        <f t="shared" si="4"/>
        <v>2</v>
      </c>
      <c r="O119" s="14" t="s">
        <v>8</v>
      </c>
      <c r="P119" s="14">
        <f t="shared" si="5"/>
        <v>1</v>
      </c>
      <c r="Q119" s="14" t="s">
        <v>118</v>
      </c>
      <c r="R119" s="14">
        <f t="shared" si="6"/>
        <v>1</v>
      </c>
      <c r="S119" s="14" t="s">
        <v>119</v>
      </c>
      <c r="T119" s="14" t="s">
        <v>144</v>
      </c>
      <c r="U119" s="14">
        <f t="shared" si="7"/>
        <v>2</v>
      </c>
    </row>
    <row r="120" spans="1:21" x14ac:dyDescent="0.3">
      <c r="A120" s="11">
        <v>44630.438194444447</v>
      </c>
      <c r="B120" s="15">
        <v>44630</v>
      </c>
      <c r="C120" s="16">
        <v>0.4381944444444445</v>
      </c>
      <c r="D120" s="12">
        <v>76.2</v>
      </c>
      <c r="E120" s="12">
        <v>85</v>
      </c>
      <c r="F120" s="12">
        <v>88.053333333333342</v>
      </c>
      <c r="G120" s="12">
        <v>80.433333333333337</v>
      </c>
      <c r="H120" s="12">
        <v>82.973333333333343</v>
      </c>
      <c r="I120" s="12">
        <v>92</v>
      </c>
      <c r="J120" s="12">
        <v>77</v>
      </c>
      <c r="K120" s="12">
        <v>82.126666666666665</v>
      </c>
      <c r="L120" s="13">
        <v>82.973333333333343</v>
      </c>
      <c r="M120" s="17" t="s">
        <v>137</v>
      </c>
      <c r="N120" s="17">
        <f t="shared" si="4"/>
        <v>2</v>
      </c>
      <c r="O120" s="14" t="s">
        <v>8</v>
      </c>
      <c r="P120" s="14">
        <f t="shared" si="5"/>
        <v>1</v>
      </c>
      <c r="Q120" s="14" t="s">
        <v>118</v>
      </c>
      <c r="R120" s="14">
        <f t="shared" si="6"/>
        <v>1</v>
      </c>
      <c r="S120" s="14" t="s">
        <v>119</v>
      </c>
      <c r="T120" s="14" t="s">
        <v>144</v>
      </c>
      <c r="U120" s="14">
        <f t="shared" si="7"/>
        <v>2</v>
      </c>
    </row>
    <row r="121" spans="1:21" x14ac:dyDescent="0.3">
      <c r="A121" s="11">
        <v>44630.441666666666</v>
      </c>
      <c r="B121" s="15">
        <v>44630</v>
      </c>
      <c r="C121" s="16">
        <v>0.44166666666666665</v>
      </c>
      <c r="D121" s="12">
        <v>77.100000000000009</v>
      </c>
      <c r="E121" s="12">
        <v>88</v>
      </c>
      <c r="F121" s="12">
        <v>89.093333333333348</v>
      </c>
      <c r="G121" s="12">
        <v>81.38333333333334</v>
      </c>
      <c r="H121" s="12">
        <v>83.953333333333333</v>
      </c>
      <c r="I121" s="12">
        <v>81</v>
      </c>
      <c r="J121" s="12">
        <v>88</v>
      </c>
      <c r="K121" s="12">
        <v>83.096666666666664</v>
      </c>
      <c r="L121" s="13">
        <v>83.953333333333333</v>
      </c>
      <c r="M121" s="17" t="s">
        <v>137</v>
      </c>
      <c r="N121" s="17">
        <f t="shared" si="4"/>
        <v>2</v>
      </c>
      <c r="O121" s="14" t="s">
        <v>9</v>
      </c>
      <c r="P121" s="14">
        <f t="shared" si="5"/>
        <v>6</v>
      </c>
      <c r="Q121" s="14" t="s">
        <v>118</v>
      </c>
      <c r="R121" s="14">
        <f t="shared" si="6"/>
        <v>1</v>
      </c>
      <c r="S121" s="14" t="s">
        <v>119</v>
      </c>
      <c r="T121" s="14" t="s">
        <v>144</v>
      </c>
      <c r="U121" s="14">
        <f t="shared" si="7"/>
        <v>2</v>
      </c>
    </row>
    <row r="122" spans="1:21" x14ac:dyDescent="0.3">
      <c r="A122" s="11">
        <v>44630.445138888892</v>
      </c>
      <c r="B122" s="15">
        <v>44630</v>
      </c>
      <c r="C122" s="16">
        <v>0.44513888888888892</v>
      </c>
      <c r="D122" s="12">
        <v>75.600000000000009</v>
      </c>
      <c r="E122" s="12">
        <v>89</v>
      </c>
      <c r="F122" s="12">
        <v>87.36</v>
      </c>
      <c r="G122" s="12">
        <v>79.8</v>
      </c>
      <c r="H122" s="12">
        <v>82.32</v>
      </c>
      <c r="I122" s="12">
        <v>73</v>
      </c>
      <c r="J122" s="12">
        <v>90</v>
      </c>
      <c r="K122" s="12">
        <v>81.48</v>
      </c>
      <c r="L122" s="13">
        <v>82.320000000000007</v>
      </c>
      <c r="M122" s="17" t="s">
        <v>137</v>
      </c>
      <c r="N122" s="17">
        <f t="shared" si="4"/>
        <v>2</v>
      </c>
      <c r="O122" s="14" t="s">
        <v>9</v>
      </c>
      <c r="P122" s="14">
        <f t="shared" si="5"/>
        <v>6</v>
      </c>
      <c r="Q122" s="14" t="s">
        <v>118</v>
      </c>
      <c r="R122" s="14">
        <f t="shared" si="6"/>
        <v>1</v>
      </c>
      <c r="S122" s="14" t="s">
        <v>119</v>
      </c>
      <c r="T122" s="14" t="s">
        <v>144</v>
      </c>
      <c r="U122" s="14">
        <f t="shared" si="7"/>
        <v>2</v>
      </c>
    </row>
    <row r="123" spans="1:21" x14ac:dyDescent="0.3">
      <c r="A123" s="11">
        <v>44630.448611111111</v>
      </c>
      <c r="B123" s="15">
        <v>44630</v>
      </c>
      <c r="C123" s="16">
        <v>0.44861111111111113</v>
      </c>
      <c r="D123" s="12">
        <v>71.100000000000009</v>
      </c>
      <c r="E123" s="12">
        <v>85</v>
      </c>
      <c r="F123" s="12">
        <v>82.16</v>
      </c>
      <c r="G123" s="12">
        <v>75.05</v>
      </c>
      <c r="H123" s="12">
        <v>77.42</v>
      </c>
      <c r="I123" s="12">
        <v>68</v>
      </c>
      <c r="J123" s="12">
        <v>84</v>
      </c>
      <c r="K123" s="12">
        <v>76.63</v>
      </c>
      <c r="L123" s="13">
        <v>77.42</v>
      </c>
      <c r="M123" s="17" t="s">
        <v>137</v>
      </c>
      <c r="N123" s="17">
        <f t="shared" si="4"/>
        <v>2</v>
      </c>
      <c r="O123" s="14" t="s">
        <v>9</v>
      </c>
      <c r="P123" s="14">
        <f t="shared" si="5"/>
        <v>6</v>
      </c>
      <c r="Q123" s="14" t="s">
        <v>118</v>
      </c>
      <c r="R123" s="14">
        <f t="shared" si="6"/>
        <v>1</v>
      </c>
      <c r="S123" s="14" t="s">
        <v>119</v>
      </c>
      <c r="T123" s="14" t="s">
        <v>144</v>
      </c>
      <c r="U123" s="14">
        <f t="shared" si="7"/>
        <v>2</v>
      </c>
    </row>
    <row r="124" spans="1:21" x14ac:dyDescent="0.3">
      <c r="A124" s="11">
        <v>44630.45208333333</v>
      </c>
      <c r="B124" s="15">
        <v>44630</v>
      </c>
      <c r="C124" s="16">
        <v>0.45208333333333334</v>
      </c>
      <c r="D124" s="12">
        <v>74.400000000000006</v>
      </c>
      <c r="E124" s="12">
        <v>81</v>
      </c>
      <c r="F124" s="12">
        <v>85.973333333333343</v>
      </c>
      <c r="G124" s="12">
        <v>78.533333333333331</v>
      </c>
      <c r="H124" s="12">
        <v>81.013333333333335</v>
      </c>
      <c r="I124" s="12">
        <v>80</v>
      </c>
      <c r="J124" s="12">
        <v>87</v>
      </c>
      <c r="K124" s="12">
        <v>80.186666666666667</v>
      </c>
      <c r="L124" s="13">
        <v>81.013333333333321</v>
      </c>
      <c r="M124" s="17" t="s">
        <v>137</v>
      </c>
      <c r="N124" s="17">
        <f t="shared" si="4"/>
        <v>2</v>
      </c>
      <c r="O124" s="14" t="s">
        <v>9</v>
      </c>
      <c r="P124" s="14">
        <f t="shared" si="5"/>
        <v>6</v>
      </c>
      <c r="Q124" s="14" t="s">
        <v>118</v>
      </c>
      <c r="R124" s="14">
        <f t="shared" si="6"/>
        <v>1</v>
      </c>
      <c r="S124" s="14" t="s">
        <v>119</v>
      </c>
      <c r="T124" s="14" t="s">
        <v>144</v>
      </c>
      <c r="U124" s="14">
        <f t="shared" si="7"/>
        <v>2</v>
      </c>
    </row>
    <row r="125" spans="1:21" x14ac:dyDescent="0.3">
      <c r="A125" s="11">
        <v>44630.455555555556</v>
      </c>
      <c r="B125" s="15">
        <v>44630</v>
      </c>
      <c r="C125" s="16">
        <v>0.45555555555555555</v>
      </c>
      <c r="D125" s="12">
        <v>75.300000000000011</v>
      </c>
      <c r="E125" s="12">
        <v>93</v>
      </c>
      <c r="F125" s="12">
        <v>87.013333333333335</v>
      </c>
      <c r="G125" s="12">
        <v>79.483333333333334</v>
      </c>
      <c r="H125" s="12">
        <v>81.993333333333339</v>
      </c>
      <c r="I125" s="12">
        <v>70</v>
      </c>
      <c r="J125" s="12">
        <v>88</v>
      </c>
      <c r="K125" s="12">
        <v>81.156666666666666</v>
      </c>
      <c r="L125" s="13">
        <v>81.993333333333325</v>
      </c>
      <c r="M125" s="17" t="s">
        <v>137</v>
      </c>
      <c r="N125" s="17">
        <f t="shared" si="4"/>
        <v>2</v>
      </c>
      <c r="O125" s="14" t="s">
        <v>9</v>
      </c>
      <c r="P125" s="14">
        <f t="shared" si="5"/>
        <v>6</v>
      </c>
      <c r="Q125" s="14" t="s">
        <v>118</v>
      </c>
      <c r="R125" s="14">
        <f t="shared" si="6"/>
        <v>1</v>
      </c>
      <c r="S125" s="14" t="s">
        <v>119</v>
      </c>
      <c r="T125" s="14" t="s">
        <v>144</v>
      </c>
      <c r="U125" s="14">
        <f t="shared" si="7"/>
        <v>2</v>
      </c>
    </row>
    <row r="126" spans="1:21" x14ac:dyDescent="0.3">
      <c r="A126" s="11">
        <v>44630.459027777775</v>
      </c>
      <c r="B126" s="15">
        <v>44630</v>
      </c>
      <c r="C126" s="16">
        <v>0.45902777777777781</v>
      </c>
      <c r="D126" s="12">
        <v>69.900000000000006</v>
      </c>
      <c r="E126" s="12">
        <v>81</v>
      </c>
      <c r="F126" s="12">
        <v>80.773333333333341</v>
      </c>
      <c r="G126" s="12">
        <v>73.783333333333331</v>
      </c>
      <c r="H126" s="12">
        <v>76.11333333333333</v>
      </c>
      <c r="I126" s="12">
        <v>75</v>
      </c>
      <c r="J126" s="12">
        <v>77</v>
      </c>
      <c r="K126" s="12">
        <v>75.336666666666673</v>
      </c>
      <c r="L126" s="13">
        <v>76.113333333333344</v>
      </c>
      <c r="M126" s="17" t="s">
        <v>137</v>
      </c>
      <c r="N126" s="17">
        <f t="shared" si="4"/>
        <v>2</v>
      </c>
      <c r="O126" s="14" t="s">
        <v>9</v>
      </c>
      <c r="P126" s="14">
        <f t="shared" si="5"/>
        <v>6</v>
      </c>
      <c r="Q126" s="14" t="s">
        <v>118</v>
      </c>
      <c r="R126" s="14">
        <f t="shared" si="6"/>
        <v>1</v>
      </c>
      <c r="S126" s="14" t="s">
        <v>119</v>
      </c>
      <c r="T126" s="14" t="s">
        <v>144</v>
      </c>
      <c r="U126" s="14">
        <f t="shared" si="7"/>
        <v>2</v>
      </c>
    </row>
    <row r="127" spans="1:21" x14ac:dyDescent="0.3">
      <c r="A127" s="11">
        <v>44630.462500000001</v>
      </c>
      <c r="B127" s="15">
        <v>44630</v>
      </c>
      <c r="C127" s="16">
        <v>0.46249999999999997</v>
      </c>
      <c r="D127" s="12">
        <v>72</v>
      </c>
      <c r="E127" s="12">
        <v>92</v>
      </c>
      <c r="F127" s="12">
        <v>83.2</v>
      </c>
      <c r="G127" s="12">
        <v>76</v>
      </c>
      <c r="H127" s="12">
        <v>78.400000000000006</v>
      </c>
      <c r="I127" s="12">
        <v>69</v>
      </c>
      <c r="J127" s="12">
        <v>79</v>
      </c>
      <c r="K127" s="12">
        <v>77.599999999999994</v>
      </c>
      <c r="L127" s="13">
        <v>78.400000000000006</v>
      </c>
      <c r="M127" s="17" t="s">
        <v>137</v>
      </c>
      <c r="N127" s="17">
        <f t="shared" si="4"/>
        <v>2</v>
      </c>
      <c r="O127" s="14" t="s">
        <v>9</v>
      </c>
      <c r="P127" s="14">
        <f t="shared" si="5"/>
        <v>6</v>
      </c>
      <c r="Q127" s="14" t="s">
        <v>118</v>
      </c>
      <c r="R127" s="14">
        <f t="shared" si="6"/>
        <v>1</v>
      </c>
      <c r="S127" s="14" t="s">
        <v>119</v>
      </c>
      <c r="T127" s="14" t="s">
        <v>144</v>
      </c>
      <c r="U127" s="14">
        <f t="shared" si="7"/>
        <v>2</v>
      </c>
    </row>
    <row r="128" spans="1:21" x14ac:dyDescent="0.3">
      <c r="A128" s="11">
        <v>44630.465960648151</v>
      </c>
      <c r="B128" s="15">
        <v>44630</v>
      </c>
      <c r="C128" s="16">
        <v>0.46596064814814814</v>
      </c>
      <c r="D128" s="12">
        <v>82.8</v>
      </c>
      <c r="E128" s="12">
        <v>92</v>
      </c>
      <c r="F128" s="12">
        <v>95.68</v>
      </c>
      <c r="G128" s="12">
        <v>87.399999999999991</v>
      </c>
      <c r="H128" s="12">
        <v>90.16</v>
      </c>
      <c r="I128" s="12">
        <v>83.72</v>
      </c>
      <c r="J128" s="12">
        <v>98.440000000000012</v>
      </c>
      <c r="K128" s="12">
        <v>89.24</v>
      </c>
      <c r="L128" s="13">
        <v>89.93</v>
      </c>
      <c r="M128" s="17" t="s">
        <v>137</v>
      </c>
      <c r="N128" s="17">
        <f t="shared" si="4"/>
        <v>2</v>
      </c>
      <c r="O128" s="14" t="s">
        <v>9</v>
      </c>
      <c r="P128" s="14">
        <f t="shared" si="5"/>
        <v>6</v>
      </c>
      <c r="Q128" s="14" t="s">
        <v>118</v>
      </c>
      <c r="R128" s="14">
        <f t="shared" si="6"/>
        <v>1</v>
      </c>
      <c r="S128" s="14" t="s">
        <v>119</v>
      </c>
      <c r="T128" s="14" t="s">
        <v>144</v>
      </c>
      <c r="U128" s="14">
        <f t="shared" si="7"/>
        <v>2</v>
      </c>
    </row>
    <row r="129" spans="1:21" x14ac:dyDescent="0.3">
      <c r="A129" s="11">
        <v>44630.46597222222</v>
      </c>
      <c r="B129" s="15">
        <v>44630</v>
      </c>
      <c r="C129" s="16">
        <v>0.46597222222222223</v>
      </c>
      <c r="D129" s="12">
        <v>80.100000000000009</v>
      </c>
      <c r="E129" s="12">
        <v>90</v>
      </c>
      <c r="F129" s="12">
        <v>92.56</v>
      </c>
      <c r="G129" s="12">
        <v>84.55</v>
      </c>
      <c r="H129" s="12">
        <v>87.22</v>
      </c>
      <c r="I129" s="12">
        <v>72</v>
      </c>
      <c r="J129" s="12">
        <v>105</v>
      </c>
      <c r="K129" s="12">
        <v>86.33</v>
      </c>
      <c r="L129" s="13">
        <v>87.220000000000013</v>
      </c>
      <c r="M129" s="17" t="s">
        <v>137</v>
      </c>
      <c r="N129" s="17">
        <f t="shared" si="4"/>
        <v>2</v>
      </c>
      <c r="O129" s="14" t="s">
        <v>13</v>
      </c>
      <c r="P129" s="14">
        <f t="shared" si="5"/>
        <v>7</v>
      </c>
      <c r="Q129" s="14" t="s">
        <v>118</v>
      </c>
      <c r="R129" s="14">
        <f t="shared" si="6"/>
        <v>1</v>
      </c>
      <c r="S129" s="14" t="s">
        <v>119</v>
      </c>
      <c r="T129" s="14" t="s">
        <v>144</v>
      </c>
      <c r="U129" s="14">
        <f t="shared" si="7"/>
        <v>2</v>
      </c>
    </row>
    <row r="130" spans="1:21" x14ac:dyDescent="0.3">
      <c r="A130" s="11">
        <v>44630.46665509259</v>
      </c>
      <c r="B130" s="15">
        <v>44630</v>
      </c>
      <c r="C130" s="16">
        <v>0.46665509259259258</v>
      </c>
      <c r="D130" s="12">
        <v>72</v>
      </c>
      <c r="E130" s="12">
        <v>80</v>
      </c>
      <c r="F130" s="12">
        <v>83.2</v>
      </c>
      <c r="G130" s="12">
        <v>76</v>
      </c>
      <c r="H130" s="12">
        <v>78.400000000000006</v>
      </c>
      <c r="I130" s="12">
        <v>72.8</v>
      </c>
      <c r="J130" s="12">
        <v>85.600000000000009</v>
      </c>
      <c r="K130" s="12">
        <v>77.599999999999994</v>
      </c>
      <c r="L130" s="13">
        <v>78.2</v>
      </c>
      <c r="M130" s="17" t="s">
        <v>137</v>
      </c>
      <c r="N130" s="17">
        <f t="shared" si="4"/>
        <v>2</v>
      </c>
      <c r="O130" s="14" t="s">
        <v>13</v>
      </c>
      <c r="P130" s="14">
        <f t="shared" si="5"/>
        <v>7</v>
      </c>
      <c r="Q130" s="14" t="s">
        <v>118</v>
      </c>
      <c r="R130" s="14">
        <f t="shared" si="6"/>
        <v>1</v>
      </c>
      <c r="S130" s="14" t="s">
        <v>119</v>
      </c>
      <c r="T130" s="14" t="s">
        <v>144</v>
      </c>
      <c r="U130" s="14">
        <f t="shared" si="7"/>
        <v>2</v>
      </c>
    </row>
    <row r="131" spans="1:21" x14ac:dyDescent="0.3">
      <c r="A131" s="11">
        <v>44630.469236111108</v>
      </c>
      <c r="B131" s="15">
        <v>44630</v>
      </c>
      <c r="C131" s="16">
        <v>0.46923611111111113</v>
      </c>
      <c r="D131" s="12">
        <v>79.2</v>
      </c>
      <c r="E131" s="12">
        <v>88</v>
      </c>
      <c r="F131" s="12">
        <v>91.52000000000001</v>
      </c>
      <c r="G131" s="12">
        <v>83.6</v>
      </c>
      <c r="H131" s="12">
        <v>86.24</v>
      </c>
      <c r="I131" s="12">
        <v>80.08</v>
      </c>
      <c r="J131" s="12">
        <v>94.160000000000011</v>
      </c>
      <c r="K131" s="12">
        <v>85.36</v>
      </c>
      <c r="L131" s="13">
        <v>86.02000000000001</v>
      </c>
      <c r="M131" s="17" t="s">
        <v>137</v>
      </c>
      <c r="N131" s="17">
        <f t="shared" ref="N131:N194" si="8">IF(M131="Morning",1,IF(M131="Afternoon",2,IF(M131="Evening",3,IF(M131="late Evening",4,IF(M131="Break",5)))))</f>
        <v>2</v>
      </c>
      <c r="O131" s="14" t="s">
        <v>13</v>
      </c>
      <c r="P131" s="14">
        <f t="shared" ref="P131:P194" si="9">IF(O131="Greetings",1,IF(O131="Break",2,IF(O131="Closing",3,IF(O131="demonstration",4,IF(O131="Hands on",5,IF(O131="Introduction",6,IF(O131="Lecture",7,IF(O131="No Activity",8,IF(O131="Peer Learning",9)))))))))</f>
        <v>7</v>
      </c>
      <c r="Q131" s="14" t="s">
        <v>118</v>
      </c>
      <c r="R131" s="14">
        <f t="shared" ref="R131:R194" si="10">IF(Q131="On Campus",1,IF(Q131="Off Campus",2))</f>
        <v>1</v>
      </c>
      <c r="S131" s="14" t="s">
        <v>119</v>
      </c>
      <c r="T131" s="14" t="s">
        <v>144</v>
      </c>
      <c r="U131" s="14">
        <f t="shared" ref="U131:U194" si="11">IF(T131="Tools_Digital Drawing",1,IF(T131="Spatial Design",2,IF(T131="Technical Contexts",3)))</f>
        <v>2</v>
      </c>
    </row>
    <row r="132" spans="1:21" x14ac:dyDescent="0.3">
      <c r="A132" s="11">
        <v>44630.469444444447</v>
      </c>
      <c r="B132" s="15">
        <v>44630</v>
      </c>
      <c r="C132" s="16">
        <v>0.4694444444444445</v>
      </c>
      <c r="D132" s="12">
        <v>73.2</v>
      </c>
      <c r="E132" s="12">
        <v>85</v>
      </c>
      <c r="F132" s="12">
        <v>84.586666666666659</v>
      </c>
      <c r="G132" s="12">
        <v>77.266666666666652</v>
      </c>
      <c r="H132" s="12">
        <v>79.706666666666663</v>
      </c>
      <c r="I132" s="12">
        <v>78</v>
      </c>
      <c r="J132" s="12">
        <v>81</v>
      </c>
      <c r="K132" s="12">
        <v>78.893333333333331</v>
      </c>
      <c r="L132" s="13">
        <v>79.706666666666663</v>
      </c>
      <c r="M132" s="17" t="s">
        <v>137</v>
      </c>
      <c r="N132" s="17">
        <f t="shared" si="8"/>
        <v>2</v>
      </c>
      <c r="O132" s="14" t="s">
        <v>13</v>
      </c>
      <c r="P132" s="14">
        <f t="shared" si="9"/>
        <v>7</v>
      </c>
      <c r="Q132" s="14" t="s">
        <v>118</v>
      </c>
      <c r="R132" s="14">
        <f t="shared" si="10"/>
        <v>1</v>
      </c>
      <c r="S132" s="14" t="s">
        <v>119</v>
      </c>
      <c r="T132" s="14" t="s">
        <v>144</v>
      </c>
      <c r="U132" s="14">
        <f t="shared" si="11"/>
        <v>2</v>
      </c>
    </row>
    <row r="133" spans="1:21" x14ac:dyDescent="0.3">
      <c r="A133" s="11">
        <v>44630.472916666666</v>
      </c>
      <c r="B133" s="15">
        <v>44630</v>
      </c>
      <c r="C133" s="16">
        <v>0.47291666666666665</v>
      </c>
      <c r="D133" s="12">
        <v>75.899999999999991</v>
      </c>
      <c r="E133" s="12">
        <v>93</v>
      </c>
      <c r="F133" s="12">
        <v>87.706666666666663</v>
      </c>
      <c r="G133" s="12">
        <v>80.11666666666666</v>
      </c>
      <c r="H133" s="12">
        <v>82.646666666666661</v>
      </c>
      <c r="I133" s="12">
        <v>73</v>
      </c>
      <c r="J133" s="12">
        <v>87</v>
      </c>
      <c r="K133" s="12">
        <v>81.803333333333327</v>
      </c>
      <c r="L133" s="13">
        <v>82.646666666666647</v>
      </c>
      <c r="M133" s="17" t="s">
        <v>137</v>
      </c>
      <c r="N133" s="17">
        <f t="shared" si="8"/>
        <v>2</v>
      </c>
      <c r="O133" s="14" t="s">
        <v>13</v>
      </c>
      <c r="P133" s="14">
        <f t="shared" si="9"/>
        <v>7</v>
      </c>
      <c r="Q133" s="14" t="s">
        <v>118</v>
      </c>
      <c r="R133" s="14">
        <f t="shared" si="10"/>
        <v>1</v>
      </c>
      <c r="S133" s="14" t="s">
        <v>119</v>
      </c>
      <c r="T133" s="14" t="s">
        <v>144</v>
      </c>
      <c r="U133" s="14">
        <f t="shared" si="11"/>
        <v>2</v>
      </c>
    </row>
    <row r="134" spans="1:21" x14ac:dyDescent="0.3">
      <c r="A134" s="11">
        <v>44630.476388888892</v>
      </c>
      <c r="B134" s="15">
        <v>44630</v>
      </c>
      <c r="C134" s="16">
        <v>0.47638888888888892</v>
      </c>
      <c r="D134" s="12">
        <v>71.7</v>
      </c>
      <c r="E134" s="12">
        <v>87</v>
      </c>
      <c r="F134" s="12">
        <v>82.853333333333339</v>
      </c>
      <c r="G134" s="12">
        <v>75.683333333333337</v>
      </c>
      <c r="H134" s="12">
        <v>78.073333333333338</v>
      </c>
      <c r="I134" s="12">
        <v>71</v>
      </c>
      <c r="J134" s="12">
        <v>81</v>
      </c>
      <c r="K134" s="12">
        <v>77.276666666666671</v>
      </c>
      <c r="L134" s="13">
        <v>78.073333333333323</v>
      </c>
      <c r="M134" s="17" t="s">
        <v>137</v>
      </c>
      <c r="N134" s="17">
        <f t="shared" si="8"/>
        <v>2</v>
      </c>
      <c r="O134" s="14" t="s">
        <v>13</v>
      </c>
      <c r="P134" s="14">
        <f t="shared" si="9"/>
        <v>7</v>
      </c>
      <c r="Q134" s="14" t="s">
        <v>118</v>
      </c>
      <c r="R134" s="14">
        <f t="shared" si="10"/>
        <v>1</v>
      </c>
      <c r="S134" s="14" t="s">
        <v>119</v>
      </c>
      <c r="T134" s="14" t="s">
        <v>144</v>
      </c>
      <c r="U134" s="14">
        <f t="shared" si="11"/>
        <v>2</v>
      </c>
    </row>
    <row r="135" spans="1:21" x14ac:dyDescent="0.3">
      <c r="A135" s="11">
        <v>44630.479861111111</v>
      </c>
      <c r="B135" s="15">
        <v>44630</v>
      </c>
      <c r="C135" s="16">
        <v>0.47986111111111113</v>
      </c>
      <c r="D135" s="12">
        <v>72.900000000000006</v>
      </c>
      <c r="E135" s="12">
        <v>94</v>
      </c>
      <c r="F135" s="12">
        <v>84.240000000000009</v>
      </c>
      <c r="G135" s="12">
        <v>76.95</v>
      </c>
      <c r="H135" s="12">
        <v>79.38</v>
      </c>
      <c r="I135" s="12">
        <v>66</v>
      </c>
      <c r="J135" s="12">
        <v>83</v>
      </c>
      <c r="K135" s="12">
        <v>78.569999999999993</v>
      </c>
      <c r="L135" s="13">
        <v>79.38</v>
      </c>
      <c r="M135" s="17" t="s">
        <v>137</v>
      </c>
      <c r="N135" s="17">
        <f t="shared" si="8"/>
        <v>2</v>
      </c>
      <c r="O135" s="14" t="s">
        <v>13</v>
      </c>
      <c r="P135" s="14">
        <f t="shared" si="9"/>
        <v>7</v>
      </c>
      <c r="Q135" s="14" t="s">
        <v>118</v>
      </c>
      <c r="R135" s="14">
        <f t="shared" si="10"/>
        <v>1</v>
      </c>
      <c r="S135" s="14" t="s">
        <v>119</v>
      </c>
      <c r="T135" s="14" t="s">
        <v>144</v>
      </c>
      <c r="U135" s="14">
        <f t="shared" si="11"/>
        <v>2</v>
      </c>
    </row>
    <row r="136" spans="1:21" x14ac:dyDescent="0.3">
      <c r="A136" s="11">
        <v>44630.48333333333</v>
      </c>
      <c r="B136" s="15">
        <v>44630</v>
      </c>
      <c r="C136" s="16">
        <v>0.48333333333333334</v>
      </c>
      <c r="D136" s="12">
        <v>71.399999999999991</v>
      </c>
      <c r="E136" s="12">
        <v>82</v>
      </c>
      <c r="F136" s="12">
        <v>82.506666666666661</v>
      </c>
      <c r="G136" s="12">
        <v>75.36666666666666</v>
      </c>
      <c r="H136" s="12">
        <v>77.746666666666655</v>
      </c>
      <c r="I136" s="12">
        <v>57</v>
      </c>
      <c r="J136" s="12">
        <v>99</v>
      </c>
      <c r="K136" s="12">
        <v>76.953333333333333</v>
      </c>
      <c r="L136" s="13">
        <v>77.74666666666667</v>
      </c>
      <c r="M136" s="17" t="s">
        <v>137</v>
      </c>
      <c r="N136" s="17">
        <f t="shared" si="8"/>
        <v>2</v>
      </c>
      <c r="O136" s="14" t="s">
        <v>13</v>
      </c>
      <c r="P136" s="14">
        <f t="shared" si="9"/>
        <v>7</v>
      </c>
      <c r="Q136" s="14" t="s">
        <v>118</v>
      </c>
      <c r="R136" s="14">
        <f t="shared" si="10"/>
        <v>1</v>
      </c>
      <c r="S136" s="14" t="s">
        <v>119</v>
      </c>
      <c r="T136" s="14" t="s">
        <v>144</v>
      </c>
      <c r="U136" s="14">
        <f t="shared" si="11"/>
        <v>2</v>
      </c>
    </row>
    <row r="137" spans="1:21" x14ac:dyDescent="0.3">
      <c r="A137" s="11">
        <v>44630.486805555556</v>
      </c>
      <c r="B137" s="15">
        <v>44630</v>
      </c>
      <c r="C137" s="16">
        <v>0.48680555555555555</v>
      </c>
      <c r="D137" s="12">
        <v>70.5</v>
      </c>
      <c r="E137" s="12">
        <v>90</v>
      </c>
      <c r="F137" s="12">
        <v>81.466666666666669</v>
      </c>
      <c r="G137" s="12">
        <v>74.416666666666657</v>
      </c>
      <c r="H137" s="12">
        <v>76.766666666666666</v>
      </c>
      <c r="I137" s="12">
        <v>60</v>
      </c>
      <c r="J137" s="12">
        <v>85</v>
      </c>
      <c r="K137" s="12">
        <v>75.98333333333332</v>
      </c>
      <c r="L137" s="13">
        <v>76.766666666666666</v>
      </c>
      <c r="M137" s="17" t="s">
        <v>137</v>
      </c>
      <c r="N137" s="17">
        <f t="shared" si="8"/>
        <v>2</v>
      </c>
      <c r="O137" s="14" t="s">
        <v>13</v>
      </c>
      <c r="P137" s="14">
        <f t="shared" si="9"/>
        <v>7</v>
      </c>
      <c r="Q137" s="14" t="s">
        <v>118</v>
      </c>
      <c r="R137" s="14">
        <f t="shared" si="10"/>
        <v>1</v>
      </c>
      <c r="S137" s="14" t="s">
        <v>119</v>
      </c>
      <c r="T137" s="14" t="s">
        <v>144</v>
      </c>
      <c r="U137" s="14">
        <f t="shared" si="11"/>
        <v>2</v>
      </c>
    </row>
    <row r="138" spans="1:21" x14ac:dyDescent="0.3">
      <c r="A138" s="11">
        <v>44630.490277777775</v>
      </c>
      <c r="B138" s="15">
        <v>44630</v>
      </c>
      <c r="C138" s="16">
        <v>0.49027777777777781</v>
      </c>
      <c r="D138" s="12">
        <v>69.3</v>
      </c>
      <c r="E138" s="12">
        <v>76</v>
      </c>
      <c r="F138" s="12">
        <v>80.08</v>
      </c>
      <c r="G138" s="12">
        <v>73.149999999999991</v>
      </c>
      <c r="H138" s="12">
        <v>75.459999999999994</v>
      </c>
      <c r="I138" s="12">
        <v>68</v>
      </c>
      <c r="J138" s="12">
        <v>87</v>
      </c>
      <c r="K138" s="12">
        <v>74.69</v>
      </c>
      <c r="L138" s="13">
        <v>75.460000000000008</v>
      </c>
      <c r="M138" s="17" t="s">
        <v>137</v>
      </c>
      <c r="N138" s="17">
        <f t="shared" si="8"/>
        <v>2</v>
      </c>
      <c r="O138" s="14" t="s">
        <v>13</v>
      </c>
      <c r="P138" s="14">
        <f t="shared" si="9"/>
        <v>7</v>
      </c>
      <c r="Q138" s="14" t="s">
        <v>118</v>
      </c>
      <c r="R138" s="14">
        <f t="shared" si="10"/>
        <v>1</v>
      </c>
      <c r="S138" s="14" t="s">
        <v>119</v>
      </c>
      <c r="T138" s="14" t="s">
        <v>144</v>
      </c>
      <c r="U138" s="14">
        <f t="shared" si="11"/>
        <v>2</v>
      </c>
    </row>
    <row r="139" spans="1:21" x14ac:dyDescent="0.3">
      <c r="A139" s="11">
        <v>44630.493750000001</v>
      </c>
      <c r="B139" s="15">
        <v>44630</v>
      </c>
      <c r="C139" s="16">
        <v>0.49374999999999997</v>
      </c>
      <c r="D139" s="12">
        <v>71.7</v>
      </c>
      <c r="E139" s="12">
        <v>83</v>
      </c>
      <c r="F139" s="12">
        <v>82.853333333333339</v>
      </c>
      <c r="G139" s="12">
        <v>75.683333333333337</v>
      </c>
      <c r="H139" s="12">
        <v>78.073333333333338</v>
      </c>
      <c r="I139" s="12">
        <v>69</v>
      </c>
      <c r="J139" s="12">
        <v>87</v>
      </c>
      <c r="K139" s="12">
        <v>77.276666666666671</v>
      </c>
      <c r="L139" s="13">
        <v>78.073333333333323</v>
      </c>
      <c r="M139" s="17" t="s">
        <v>137</v>
      </c>
      <c r="N139" s="17">
        <f t="shared" si="8"/>
        <v>2</v>
      </c>
      <c r="O139" s="14" t="s">
        <v>13</v>
      </c>
      <c r="P139" s="14">
        <f t="shared" si="9"/>
        <v>7</v>
      </c>
      <c r="Q139" s="14" t="s">
        <v>118</v>
      </c>
      <c r="R139" s="14">
        <f t="shared" si="10"/>
        <v>1</v>
      </c>
      <c r="S139" s="14" t="s">
        <v>119</v>
      </c>
      <c r="T139" s="14" t="s">
        <v>144</v>
      </c>
      <c r="U139" s="14">
        <f t="shared" si="11"/>
        <v>2</v>
      </c>
    </row>
    <row r="140" spans="1:21" x14ac:dyDescent="0.3">
      <c r="A140" s="11">
        <v>44630.496932870374</v>
      </c>
      <c r="B140" s="15">
        <v>44630</v>
      </c>
      <c r="C140" s="16">
        <v>0.49693287037037037</v>
      </c>
      <c r="D140" s="12">
        <v>79.2</v>
      </c>
      <c r="E140" s="12">
        <v>88</v>
      </c>
      <c r="F140" s="12">
        <v>91.52000000000001</v>
      </c>
      <c r="G140" s="12">
        <v>83.6</v>
      </c>
      <c r="H140" s="12">
        <v>86.24</v>
      </c>
      <c r="I140" s="12">
        <v>80.08</v>
      </c>
      <c r="J140" s="12">
        <v>94.160000000000011</v>
      </c>
      <c r="K140" s="12">
        <v>85.36</v>
      </c>
      <c r="L140" s="13">
        <v>86.02000000000001</v>
      </c>
      <c r="M140" s="17" t="s">
        <v>137</v>
      </c>
      <c r="N140" s="17">
        <f t="shared" si="8"/>
        <v>2</v>
      </c>
      <c r="O140" s="14" t="s">
        <v>13</v>
      </c>
      <c r="P140" s="14">
        <f t="shared" si="9"/>
        <v>7</v>
      </c>
      <c r="Q140" s="14" t="s">
        <v>118</v>
      </c>
      <c r="R140" s="14">
        <f t="shared" si="10"/>
        <v>1</v>
      </c>
      <c r="S140" s="14" t="s">
        <v>119</v>
      </c>
      <c r="T140" s="14" t="s">
        <v>144</v>
      </c>
      <c r="U140" s="14">
        <f t="shared" si="11"/>
        <v>2</v>
      </c>
    </row>
    <row r="141" spans="1:21" x14ac:dyDescent="0.3">
      <c r="A141" s="11">
        <v>44630.49722222222</v>
      </c>
      <c r="B141" s="15">
        <v>44630</v>
      </c>
      <c r="C141" s="16">
        <v>0.49722222222222223</v>
      </c>
      <c r="D141" s="12">
        <v>75.899999999999991</v>
      </c>
      <c r="E141" s="12">
        <v>95</v>
      </c>
      <c r="F141" s="12">
        <v>87.706666666666663</v>
      </c>
      <c r="G141" s="12">
        <v>80.11666666666666</v>
      </c>
      <c r="H141" s="12">
        <v>82.646666666666661</v>
      </c>
      <c r="I141" s="12">
        <v>77</v>
      </c>
      <c r="J141" s="12">
        <v>81</v>
      </c>
      <c r="K141" s="12">
        <v>81.803333333333327</v>
      </c>
      <c r="L141" s="13">
        <v>82.646666666666647</v>
      </c>
      <c r="M141" s="17" t="s">
        <v>137</v>
      </c>
      <c r="N141" s="17">
        <f t="shared" si="8"/>
        <v>2</v>
      </c>
      <c r="O141" s="14" t="s">
        <v>13</v>
      </c>
      <c r="P141" s="14">
        <f t="shared" si="9"/>
        <v>7</v>
      </c>
      <c r="Q141" s="14" t="s">
        <v>118</v>
      </c>
      <c r="R141" s="14">
        <f t="shared" si="10"/>
        <v>1</v>
      </c>
      <c r="S141" s="14" t="s">
        <v>119</v>
      </c>
      <c r="T141" s="14" t="s">
        <v>144</v>
      </c>
      <c r="U141" s="14">
        <f t="shared" si="11"/>
        <v>2</v>
      </c>
    </row>
    <row r="142" spans="1:21" x14ac:dyDescent="0.3">
      <c r="A142" s="11">
        <v>44630.497615740744</v>
      </c>
      <c r="B142" s="15">
        <v>44630</v>
      </c>
      <c r="C142" s="16">
        <v>0.49761574074074072</v>
      </c>
      <c r="D142" s="12">
        <v>72.900000000000006</v>
      </c>
      <c r="E142" s="12">
        <v>81</v>
      </c>
      <c r="F142" s="12">
        <v>84.240000000000009</v>
      </c>
      <c r="G142" s="12">
        <v>76.95</v>
      </c>
      <c r="H142" s="12">
        <v>79.38</v>
      </c>
      <c r="I142" s="12">
        <v>73.710000000000008</v>
      </c>
      <c r="J142" s="12">
        <v>86.67</v>
      </c>
      <c r="K142" s="12">
        <v>78.569999999999993</v>
      </c>
      <c r="L142" s="13">
        <v>79.177500000000009</v>
      </c>
      <c r="M142" s="17" t="s">
        <v>137</v>
      </c>
      <c r="N142" s="17">
        <f t="shared" si="8"/>
        <v>2</v>
      </c>
      <c r="O142" s="14" t="s">
        <v>13</v>
      </c>
      <c r="P142" s="14">
        <f t="shared" si="9"/>
        <v>7</v>
      </c>
      <c r="Q142" s="14" t="s">
        <v>118</v>
      </c>
      <c r="R142" s="14">
        <f t="shared" si="10"/>
        <v>1</v>
      </c>
      <c r="S142" s="14" t="s">
        <v>119</v>
      </c>
      <c r="T142" s="14" t="s">
        <v>144</v>
      </c>
      <c r="U142" s="14">
        <f t="shared" si="11"/>
        <v>2</v>
      </c>
    </row>
    <row r="143" spans="1:21" x14ac:dyDescent="0.3">
      <c r="A143" s="11">
        <v>44630.500694444447</v>
      </c>
      <c r="B143" s="15">
        <v>44630</v>
      </c>
      <c r="C143" s="16">
        <v>0.50069444444444444</v>
      </c>
      <c r="D143" s="12">
        <v>75.300000000000011</v>
      </c>
      <c r="E143" s="12">
        <v>83</v>
      </c>
      <c r="F143" s="12">
        <v>87.013333333333335</v>
      </c>
      <c r="G143" s="12">
        <v>79.483333333333334</v>
      </c>
      <c r="H143" s="12">
        <v>81.993333333333339</v>
      </c>
      <c r="I143" s="12">
        <v>81</v>
      </c>
      <c r="J143" s="12">
        <v>87</v>
      </c>
      <c r="K143" s="12">
        <v>81.156666666666666</v>
      </c>
      <c r="L143" s="13">
        <v>81.993333333333325</v>
      </c>
      <c r="M143" s="17" t="s">
        <v>137</v>
      </c>
      <c r="N143" s="17">
        <f t="shared" si="8"/>
        <v>2</v>
      </c>
      <c r="O143" s="14" t="s">
        <v>13</v>
      </c>
      <c r="P143" s="14">
        <f t="shared" si="9"/>
        <v>7</v>
      </c>
      <c r="Q143" s="14" t="s">
        <v>118</v>
      </c>
      <c r="R143" s="14">
        <f t="shared" si="10"/>
        <v>1</v>
      </c>
      <c r="S143" s="14" t="s">
        <v>119</v>
      </c>
      <c r="T143" s="14" t="s">
        <v>144</v>
      </c>
      <c r="U143" s="14">
        <f t="shared" si="11"/>
        <v>2</v>
      </c>
    </row>
    <row r="144" spans="1:21" x14ac:dyDescent="0.3">
      <c r="A144" s="11">
        <v>44630.503344907411</v>
      </c>
      <c r="B144" s="15">
        <v>44630</v>
      </c>
      <c r="C144" s="16">
        <v>0.50334490740740734</v>
      </c>
      <c r="D144" s="12">
        <v>73.8</v>
      </c>
      <c r="E144" s="12">
        <v>82</v>
      </c>
      <c r="F144" s="12">
        <v>85.28</v>
      </c>
      <c r="G144" s="12">
        <v>77.899999999999991</v>
      </c>
      <c r="H144" s="12">
        <v>80.36</v>
      </c>
      <c r="I144" s="12">
        <v>74.62</v>
      </c>
      <c r="J144" s="12">
        <v>87.740000000000009</v>
      </c>
      <c r="K144" s="12">
        <v>79.539999999999992</v>
      </c>
      <c r="L144" s="13">
        <v>80.155000000000001</v>
      </c>
      <c r="M144" s="17" t="s">
        <v>137</v>
      </c>
      <c r="N144" s="17">
        <f t="shared" si="8"/>
        <v>2</v>
      </c>
      <c r="O144" s="14" t="s">
        <v>13</v>
      </c>
      <c r="P144" s="14">
        <f t="shared" si="9"/>
        <v>7</v>
      </c>
      <c r="Q144" s="14" t="s">
        <v>118</v>
      </c>
      <c r="R144" s="14">
        <f t="shared" si="10"/>
        <v>1</v>
      </c>
      <c r="S144" s="14" t="s">
        <v>119</v>
      </c>
      <c r="T144" s="14" t="s">
        <v>144</v>
      </c>
      <c r="U144" s="14">
        <f t="shared" si="11"/>
        <v>2</v>
      </c>
    </row>
    <row r="145" spans="1:21" x14ac:dyDescent="0.3">
      <c r="A145" s="11">
        <v>44630.504166666666</v>
      </c>
      <c r="B145" s="15">
        <v>44630</v>
      </c>
      <c r="C145" s="16">
        <v>0.50416666666666665</v>
      </c>
      <c r="D145" s="12">
        <v>74.400000000000006</v>
      </c>
      <c r="E145" s="12">
        <v>83</v>
      </c>
      <c r="F145" s="12">
        <v>85.973333333333343</v>
      </c>
      <c r="G145" s="12">
        <v>78.533333333333331</v>
      </c>
      <c r="H145" s="12">
        <v>81.013333333333335</v>
      </c>
      <c r="I145" s="12">
        <v>67</v>
      </c>
      <c r="J145" s="12">
        <v>98</v>
      </c>
      <c r="K145" s="12">
        <v>80.186666666666667</v>
      </c>
      <c r="L145" s="13">
        <v>81.013333333333321</v>
      </c>
      <c r="M145" s="17" t="s">
        <v>137</v>
      </c>
      <c r="N145" s="17">
        <f t="shared" si="8"/>
        <v>2</v>
      </c>
      <c r="O145" s="14" t="s">
        <v>13</v>
      </c>
      <c r="P145" s="14">
        <f t="shared" si="9"/>
        <v>7</v>
      </c>
      <c r="Q145" s="14" t="s">
        <v>118</v>
      </c>
      <c r="R145" s="14">
        <f t="shared" si="10"/>
        <v>1</v>
      </c>
      <c r="S145" s="14" t="s">
        <v>119</v>
      </c>
      <c r="T145" s="14" t="s">
        <v>144</v>
      </c>
      <c r="U145" s="14">
        <f t="shared" si="11"/>
        <v>2</v>
      </c>
    </row>
    <row r="146" spans="1:21" x14ac:dyDescent="0.3">
      <c r="A146" s="11">
        <v>44630.507638888892</v>
      </c>
      <c r="B146" s="15">
        <v>44630</v>
      </c>
      <c r="C146" s="16">
        <v>0.50763888888888886</v>
      </c>
      <c r="D146" s="12">
        <v>67.8</v>
      </c>
      <c r="E146" s="12">
        <v>80</v>
      </c>
      <c r="F146" s="12">
        <v>78.346666666666664</v>
      </c>
      <c r="G146" s="12">
        <v>71.566666666666663</v>
      </c>
      <c r="H146" s="12">
        <v>73.826666666666654</v>
      </c>
      <c r="I146" s="12">
        <v>67</v>
      </c>
      <c r="J146" s="12">
        <v>79</v>
      </c>
      <c r="K146" s="12">
        <v>73.073333333333323</v>
      </c>
      <c r="L146" s="13">
        <v>73.826666666666654</v>
      </c>
      <c r="M146" s="17" t="s">
        <v>137</v>
      </c>
      <c r="N146" s="17">
        <f t="shared" si="8"/>
        <v>2</v>
      </c>
      <c r="O146" s="14" t="s">
        <v>13</v>
      </c>
      <c r="P146" s="14">
        <f t="shared" si="9"/>
        <v>7</v>
      </c>
      <c r="Q146" s="14" t="s">
        <v>118</v>
      </c>
      <c r="R146" s="14">
        <f t="shared" si="10"/>
        <v>1</v>
      </c>
      <c r="S146" s="14" t="s">
        <v>119</v>
      </c>
      <c r="T146" s="14" t="s">
        <v>144</v>
      </c>
      <c r="U146" s="14">
        <f t="shared" si="11"/>
        <v>2</v>
      </c>
    </row>
    <row r="147" spans="1:21" x14ac:dyDescent="0.3">
      <c r="A147" s="11">
        <v>44630.511111111111</v>
      </c>
      <c r="B147" s="15">
        <v>44630</v>
      </c>
      <c r="C147" s="16">
        <v>0.51111111111111118</v>
      </c>
      <c r="D147" s="12">
        <v>69.599999999999994</v>
      </c>
      <c r="E147" s="12">
        <v>80</v>
      </c>
      <c r="F147" s="12">
        <v>80.426666666666662</v>
      </c>
      <c r="G147" s="12">
        <v>73.466666666666654</v>
      </c>
      <c r="H147" s="12">
        <v>75.786666666666662</v>
      </c>
      <c r="I147" s="12">
        <v>69</v>
      </c>
      <c r="J147" s="12">
        <v>83</v>
      </c>
      <c r="K147" s="12">
        <v>75.013333333333321</v>
      </c>
      <c r="L147" s="13">
        <v>75.786666666666662</v>
      </c>
      <c r="M147" s="17" t="s">
        <v>137</v>
      </c>
      <c r="N147" s="17">
        <f t="shared" si="8"/>
        <v>2</v>
      </c>
      <c r="O147" s="14" t="s">
        <v>13</v>
      </c>
      <c r="P147" s="14">
        <f t="shared" si="9"/>
        <v>7</v>
      </c>
      <c r="Q147" s="14" t="s">
        <v>118</v>
      </c>
      <c r="R147" s="14">
        <f t="shared" si="10"/>
        <v>1</v>
      </c>
      <c r="S147" s="14" t="s">
        <v>119</v>
      </c>
      <c r="T147" s="14" t="s">
        <v>144</v>
      </c>
      <c r="U147" s="14">
        <f t="shared" si="11"/>
        <v>2</v>
      </c>
    </row>
    <row r="148" spans="1:21" x14ac:dyDescent="0.3">
      <c r="A148" s="11">
        <v>44630.512256944443</v>
      </c>
      <c r="B148" s="15">
        <v>44630</v>
      </c>
      <c r="C148" s="16">
        <v>0.51225694444444447</v>
      </c>
      <c r="D148" s="12">
        <v>73.8</v>
      </c>
      <c r="E148" s="12">
        <v>82</v>
      </c>
      <c r="F148" s="12">
        <v>85.28</v>
      </c>
      <c r="G148" s="12">
        <v>77.899999999999991</v>
      </c>
      <c r="H148" s="12">
        <v>80.36</v>
      </c>
      <c r="I148" s="12">
        <v>74.62</v>
      </c>
      <c r="J148" s="12">
        <v>87.740000000000009</v>
      </c>
      <c r="K148" s="12">
        <v>79.539999999999992</v>
      </c>
      <c r="L148" s="13">
        <v>80.155000000000001</v>
      </c>
      <c r="M148" s="17" t="s">
        <v>137</v>
      </c>
      <c r="N148" s="17">
        <f t="shared" si="8"/>
        <v>2</v>
      </c>
      <c r="O148" s="14" t="s">
        <v>13</v>
      </c>
      <c r="P148" s="14">
        <f t="shared" si="9"/>
        <v>7</v>
      </c>
      <c r="Q148" s="14" t="s">
        <v>118</v>
      </c>
      <c r="R148" s="14">
        <f t="shared" si="10"/>
        <v>1</v>
      </c>
      <c r="S148" s="14" t="s">
        <v>119</v>
      </c>
      <c r="T148" s="14" t="s">
        <v>144</v>
      </c>
      <c r="U148" s="14">
        <f t="shared" si="11"/>
        <v>2</v>
      </c>
    </row>
    <row r="149" spans="1:21" x14ac:dyDescent="0.3">
      <c r="A149" s="11">
        <v>44630.51458333333</v>
      </c>
      <c r="B149" s="15">
        <v>44630</v>
      </c>
      <c r="C149" s="16">
        <v>0.51458333333333328</v>
      </c>
      <c r="D149" s="12">
        <v>69.599999999999994</v>
      </c>
      <c r="E149" s="12">
        <v>79</v>
      </c>
      <c r="F149" s="12">
        <v>80.426666666666662</v>
      </c>
      <c r="G149" s="12">
        <v>73.466666666666654</v>
      </c>
      <c r="H149" s="12">
        <v>75.786666666666662</v>
      </c>
      <c r="I149" s="12">
        <v>69</v>
      </c>
      <c r="J149" s="12">
        <v>84</v>
      </c>
      <c r="K149" s="12">
        <v>75.013333333333321</v>
      </c>
      <c r="L149" s="13">
        <v>75.786666666666662</v>
      </c>
      <c r="M149" s="17" t="s">
        <v>137</v>
      </c>
      <c r="N149" s="17">
        <f t="shared" si="8"/>
        <v>2</v>
      </c>
      <c r="O149" s="14" t="s">
        <v>13</v>
      </c>
      <c r="P149" s="14">
        <f t="shared" si="9"/>
        <v>7</v>
      </c>
      <c r="Q149" s="14" t="s">
        <v>118</v>
      </c>
      <c r="R149" s="14">
        <f t="shared" si="10"/>
        <v>1</v>
      </c>
      <c r="S149" s="14" t="s">
        <v>119</v>
      </c>
      <c r="T149" s="14" t="s">
        <v>144</v>
      </c>
      <c r="U149" s="14">
        <f t="shared" si="11"/>
        <v>2</v>
      </c>
    </row>
    <row r="150" spans="1:21" x14ac:dyDescent="0.3">
      <c r="A150" s="11">
        <v>44630.518055555556</v>
      </c>
      <c r="B150" s="15">
        <v>44630</v>
      </c>
      <c r="C150" s="16">
        <v>0.5180555555555556</v>
      </c>
      <c r="D150" s="12">
        <v>69.900000000000006</v>
      </c>
      <c r="E150" s="12">
        <v>70</v>
      </c>
      <c r="F150" s="12">
        <v>80.773333333333341</v>
      </c>
      <c r="G150" s="12">
        <v>73.783333333333331</v>
      </c>
      <c r="H150" s="12">
        <v>76.11333333333333</v>
      </c>
      <c r="I150" s="12">
        <v>74</v>
      </c>
      <c r="J150" s="12">
        <v>89</v>
      </c>
      <c r="K150" s="12">
        <v>75.336666666666673</v>
      </c>
      <c r="L150" s="13">
        <v>76.113333333333344</v>
      </c>
      <c r="M150" s="17" t="s">
        <v>137</v>
      </c>
      <c r="N150" s="17">
        <f t="shared" si="8"/>
        <v>2</v>
      </c>
      <c r="O150" s="14" t="s">
        <v>13</v>
      </c>
      <c r="P150" s="14">
        <f t="shared" si="9"/>
        <v>7</v>
      </c>
      <c r="Q150" s="14" t="s">
        <v>118</v>
      </c>
      <c r="R150" s="14">
        <f t="shared" si="10"/>
        <v>1</v>
      </c>
      <c r="S150" s="14" t="s">
        <v>119</v>
      </c>
      <c r="T150" s="14" t="s">
        <v>144</v>
      </c>
      <c r="U150" s="14">
        <f t="shared" si="11"/>
        <v>2</v>
      </c>
    </row>
    <row r="151" spans="1:21" x14ac:dyDescent="0.3">
      <c r="A151" s="11">
        <v>44630.521527777775</v>
      </c>
      <c r="B151" s="15">
        <v>44630</v>
      </c>
      <c r="C151" s="16">
        <v>0.52152777777777781</v>
      </c>
      <c r="D151" s="12">
        <v>69</v>
      </c>
      <c r="E151" s="12">
        <v>74</v>
      </c>
      <c r="F151" s="12">
        <v>79.733333333333334</v>
      </c>
      <c r="G151" s="12">
        <v>72.833333333333329</v>
      </c>
      <c r="H151" s="12">
        <v>75.13333333333334</v>
      </c>
      <c r="I151" s="12">
        <v>74</v>
      </c>
      <c r="J151" s="12">
        <v>82</v>
      </c>
      <c r="K151" s="12">
        <v>74.366666666666674</v>
      </c>
      <c r="L151" s="13">
        <v>75.13333333333334</v>
      </c>
      <c r="M151" s="17" t="s">
        <v>137</v>
      </c>
      <c r="N151" s="17">
        <f t="shared" si="8"/>
        <v>2</v>
      </c>
      <c r="O151" s="14" t="s">
        <v>13</v>
      </c>
      <c r="P151" s="14">
        <f t="shared" si="9"/>
        <v>7</v>
      </c>
      <c r="Q151" s="14" t="s">
        <v>118</v>
      </c>
      <c r="R151" s="14">
        <f t="shared" si="10"/>
        <v>1</v>
      </c>
      <c r="S151" s="14" t="s">
        <v>119</v>
      </c>
      <c r="T151" s="14" t="s">
        <v>144</v>
      </c>
      <c r="U151" s="14">
        <f t="shared" si="11"/>
        <v>2</v>
      </c>
    </row>
    <row r="152" spans="1:21" x14ac:dyDescent="0.3">
      <c r="A152" s="11">
        <v>44630.525000000001</v>
      </c>
      <c r="B152" s="15">
        <v>44630</v>
      </c>
      <c r="C152" s="16">
        <v>0.52500000000000002</v>
      </c>
      <c r="D152" s="12">
        <v>66.300000000000011</v>
      </c>
      <c r="E152" s="12">
        <v>73</v>
      </c>
      <c r="F152" s="12">
        <v>76.613333333333344</v>
      </c>
      <c r="G152" s="12">
        <v>69.983333333333334</v>
      </c>
      <c r="H152" s="12">
        <v>72.193333333333342</v>
      </c>
      <c r="I152" s="12">
        <v>68</v>
      </c>
      <c r="J152" s="12">
        <v>80</v>
      </c>
      <c r="K152" s="12">
        <v>71.456666666666663</v>
      </c>
      <c r="L152" s="13">
        <v>72.193333333333342</v>
      </c>
      <c r="M152" s="17" t="s">
        <v>137</v>
      </c>
      <c r="N152" s="17">
        <f t="shared" si="8"/>
        <v>2</v>
      </c>
      <c r="O152" s="14" t="s">
        <v>13</v>
      </c>
      <c r="P152" s="14">
        <f t="shared" si="9"/>
        <v>7</v>
      </c>
      <c r="Q152" s="14" t="s">
        <v>118</v>
      </c>
      <c r="R152" s="14">
        <f t="shared" si="10"/>
        <v>1</v>
      </c>
      <c r="S152" s="14" t="s">
        <v>119</v>
      </c>
      <c r="T152" s="14" t="s">
        <v>144</v>
      </c>
      <c r="U152" s="14">
        <f t="shared" si="11"/>
        <v>2</v>
      </c>
    </row>
    <row r="153" spans="1:21" x14ac:dyDescent="0.3">
      <c r="A153" s="11">
        <v>44630.52847222222</v>
      </c>
      <c r="B153" s="15">
        <v>44630</v>
      </c>
      <c r="C153" s="16">
        <v>0.52847222222222223</v>
      </c>
      <c r="D153" s="12">
        <v>66.899999999999991</v>
      </c>
      <c r="E153" s="12">
        <v>69</v>
      </c>
      <c r="F153" s="12">
        <v>77.306666666666658</v>
      </c>
      <c r="G153" s="12">
        <v>70.61666666666666</v>
      </c>
      <c r="H153" s="12">
        <v>72.846666666666664</v>
      </c>
      <c r="I153" s="12">
        <v>74</v>
      </c>
      <c r="J153" s="12">
        <v>80</v>
      </c>
      <c r="K153" s="12">
        <v>72.103333333333325</v>
      </c>
      <c r="L153" s="13">
        <v>72.846666666666664</v>
      </c>
      <c r="M153" s="17" t="s">
        <v>137</v>
      </c>
      <c r="N153" s="17">
        <f t="shared" si="8"/>
        <v>2</v>
      </c>
      <c r="O153" s="14" t="s">
        <v>13</v>
      </c>
      <c r="P153" s="14">
        <f t="shared" si="9"/>
        <v>7</v>
      </c>
      <c r="Q153" s="14" t="s">
        <v>118</v>
      </c>
      <c r="R153" s="14">
        <f t="shared" si="10"/>
        <v>1</v>
      </c>
      <c r="S153" s="14" t="s">
        <v>119</v>
      </c>
      <c r="T153" s="14" t="s">
        <v>144</v>
      </c>
      <c r="U153" s="14">
        <f t="shared" si="11"/>
        <v>2</v>
      </c>
    </row>
    <row r="154" spans="1:21" x14ac:dyDescent="0.3">
      <c r="A154" s="11">
        <v>44630.531944444447</v>
      </c>
      <c r="B154" s="15">
        <v>44630</v>
      </c>
      <c r="C154" s="16">
        <v>0.53194444444444444</v>
      </c>
      <c r="D154" s="12">
        <v>66.600000000000009</v>
      </c>
      <c r="E154" s="12">
        <v>65</v>
      </c>
      <c r="F154" s="12">
        <v>76.960000000000008</v>
      </c>
      <c r="G154" s="12">
        <v>70.3</v>
      </c>
      <c r="H154" s="12">
        <v>72.52</v>
      </c>
      <c r="I154" s="12">
        <v>74</v>
      </c>
      <c r="J154" s="12">
        <v>83</v>
      </c>
      <c r="K154" s="12">
        <v>71.78</v>
      </c>
      <c r="L154" s="13">
        <v>72.52</v>
      </c>
      <c r="M154" s="17" t="s">
        <v>137</v>
      </c>
      <c r="N154" s="17">
        <f t="shared" si="8"/>
        <v>2</v>
      </c>
      <c r="O154" s="14" t="s">
        <v>13</v>
      </c>
      <c r="P154" s="14">
        <f t="shared" si="9"/>
        <v>7</v>
      </c>
      <c r="Q154" s="14" t="s">
        <v>118</v>
      </c>
      <c r="R154" s="14">
        <f t="shared" si="10"/>
        <v>1</v>
      </c>
      <c r="S154" s="14" t="s">
        <v>119</v>
      </c>
      <c r="T154" s="14" t="s">
        <v>144</v>
      </c>
      <c r="U154" s="14">
        <f t="shared" si="11"/>
        <v>2</v>
      </c>
    </row>
    <row r="155" spans="1:21" x14ac:dyDescent="0.3">
      <c r="A155" s="11">
        <v>44630.535416666666</v>
      </c>
      <c r="B155" s="15">
        <v>44630</v>
      </c>
      <c r="C155" s="16">
        <v>0.53541666666666665</v>
      </c>
      <c r="D155" s="12">
        <v>65.7</v>
      </c>
      <c r="E155" s="12">
        <v>67</v>
      </c>
      <c r="F155" s="12">
        <v>75.92</v>
      </c>
      <c r="G155" s="12">
        <v>69.349999999999994</v>
      </c>
      <c r="H155" s="12">
        <v>71.539999999999992</v>
      </c>
      <c r="I155" s="12">
        <v>70</v>
      </c>
      <c r="J155" s="12">
        <v>82</v>
      </c>
      <c r="K155" s="12">
        <v>70.81</v>
      </c>
      <c r="L155" s="13">
        <v>71.539999999999992</v>
      </c>
      <c r="M155" s="17" t="s">
        <v>137</v>
      </c>
      <c r="N155" s="17">
        <f t="shared" si="8"/>
        <v>2</v>
      </c>
      <c r="O155" s="14" t="s">
        <v>13</v>
      </c>
      <c r="P155" s="14">
        <f t="shared" si="9"/>
        <v>7</v>
      </c>
      <c r="Q155" s="14" t="s">
        <v>118</v>
      </c>
      <c r="R155" s="14">
        <f t="shared" si="10"/>
        <v>1</v>
      </c>
      <c r="S155" s="14" t="s">
        <v>119</v>
      </c>
      <c r="T155" s="14" t="s">
        <v>144</v>
      </c>
      <c r="U155" s="14">
        <f t="shared" si="11"/>
        <v>2</v>
      </c>
    </row>
    <row r="156" spans="1:21" x14ac:dyDescent="0.3">
      <c r="A156" s="11">
        <v>44630.538888888892</v>
      </c>
      <c r="B156" s="15">
        <v>44630</v>
      </c>
      <c r="C156" s="16">
        <v>0.53888888888888886</v>
      </c>
      <c r="D156" s="12">
        <v>67.2</v>
      </c>
      <c r="E156" s="12">
        <v>65</v>
      </c>
      <c r="F156" s="12">
        <v>77.653333333333336</v>
      </c>
      <c r="G156" s="12">
        <v>70.933333333333337</v>
      </c>
      <c r="H156" s="12">
        <v>73.173333333333332</v>
      </c>
      <c r="I156" s="12">
        <v>76</v>
      </c>
      <c r="J156" s="12">
        <v>83</v>
      </c>
      <c r="K156" s="12">
        <v>72.426666666666662</v>
      </c>
      <c r="L156" s="13">
        <v>73.173333333333332</v>
      </c>
      <c r="M156" s="17" t="s">
        <v>137</v>
      </c>
      <c r="N156" s="17">
        <f t="shared" si="8"/>
        <v>2</v>
      </c>
      <c r="O156" s="14" t="s">
        <v>13</v>
      </c>
      <c r="P156" s="14">
        <f t="shared" si="9"/>
        <v>7</v>
      </c>
      <c r="Q156" s="14" t="s">
        <v>118</v>
      </c>
      <c r="R156" s="14">
        <f t="shared" si="10"/>
        <v>1</v>
      </c>
      <c r="S156" s="14" t="s">
        <v>119</v>
      </c>
      <c r="T156" s="14" t="s">
        <v>144</v>
      </c>
      <c r="U156" s="14">
        <f t="shared" si="11"/>
        <v>2</v>
      </c>
    </row>
    <row r="157" spans="1:21" x14ac:dyDescent="0.3">
      <c r="A157" s="11">
        <v>44630.540138888886</v>
      </c>
      <c r="B157" s="15">
        <v>44630</v>
      </c>
      <c r="C157" s="16">
        <v>0.54013888888888884</v>
      </c>
      <c r="D157" s="12">
        <v>73.8</v>
      </c>
      <c r="E157" s="12">
        <v>82</v>
      </c>
      <c r="F157" s="12">
        <v>85.28</v>
      </c>
      <c r="G157" s="12">
        <v>77.899999999999991</v>
      </c>
      <c r="H157" s="12">
        <v>80.36</v>
      </c>
      <c r="I157" s="12">
        <v>74.62</v>
      </c>
      <c r="J157" s="12">
        <v>87.740000000000009</v>
      </c>
      <c r="K157" s="12">
        <v>79.539999999999992</v>
      </c>
      <c r="L157" s="13">
        <v>80.155000000000001</v>
      </c>
      <c r="M157" s="17" t="s">
        <v>137</v>
      </c>
      <c r="N157" s="17">
        <f t="shared" si="8"/>
        <v>2</v>
      </c>
      <c r="O157" s="14" t="s">
        <v>10</v>
      </c>
      <c r="P157" s="14">
        <f t="shared" si="9"/>
        <v>2</v>
      </c>
      <c r="Q157" s="14" t="s">
        <v>118</v>
      </c>
      <c r="R157" s="14">
        <f t="shared" si="10"/>
        <v>1</v>
      </c>
      <c r="S157" s="14" t="s">
        <v>119</v>
      </c>
      <c r="T157" s="14" t="s">
        <v>144</v>
      </c>
      <c r="U157" s="14">
        <f t="shared" si="11"/>
        <v>2</v>
      </c>
    </row>
    <row r="158" spans="1:21" x14ac:dyDescent="0.3">
      <c r="A158" s="11">
        <v>44630.542361111111</v>
      </c>
      <c r="B158" s="15">
        <v>44630</v>
      </c>
      <c r="C158" s="16">
        <v>0.54236111111111118</v>
      </c>
      <c r="D158" s="12">
        <v>72</v>
      </c>
      <c r="E158" s="12">
        <v>80</v>
      </c>
      <c r="F158" s="12">
        <v>83.2</v>
      </c>
      <c r="G158" s="12">
        <v>76</v>
      </c>
      <c r="H158" s="12">
        <v>78.400000000000006</v>
      </c>
      <c r="I158" s="12">
        <v>72.8</v>
      </c>
      <c r="J158" s="12">
        <v>85.600000000000009</v>
      </c>
      <c r="K158" s="12">
        <v>77.599999999999994</v>
      </c>
      <c r="L158" s="13">
        <v>78.2</v>
      </c>
      <c r="M158" s="17" t="s">
        <v>10</v>
      </c>
      <c r="N158" s="17">
        <f t="shared" si="8"/>
        <v>5</v>
      </c>
      <c r="O158" s="14" t="s">
        <v>10</v>
      </c>
      <c r="P158" s="14">
        <f t="shared" si="9"/>
        <v>2</v>
      </c>
      <c r="Q158" s="14" t="s">
        <v>118</v>
      </c>
      <c r="R158" s="14">
        <f t="shared" si="10"/>
        <v>1</v>
      </c>
      <c r="S158" s="14" t="s">
        <v>119</v>
      </c>
      <c r="T158" s="14" t="s">
        <v>144</v>
      </c>
      <c r="U158" s="14">
        <f t="shared" si="11"/>
        <v>2</v>
      </c>
    </row>
    <row r="159" spans="1:21" x14ac:dyDescent="0.3">
      <c r="A159" s="11">
        <v>44630.543981481482</v>
      </c>
      <c r="B159" s="15">
        <v>44630</v>
      </c>
      <c r="C159" s="16">
        <v>0.54398148148148151</v>
      </c>
      <c r="D159" s="12">
        <v>73.8</v>
      </c>
      <c r="E159" s="12">
        <v>82</v>
      </c>
      <c r="F159" s="12">
        <v>85.28</v>
      </c>
      <c r="G159" s="12">
        <v>77.899999999999991</v>
      </c>
      <c r="H159" s="12">
        <v>80.36</v>
      </c>
      <c r="I159" s="12">
        <v>74.62</v>
      </c>
      <c r="J159" s="12">
        <v>87.740000000000009</v>
      </c>
      <c r="K159" s="12">
        <v>79.539999999999992</v>
      </c>
      <c r="L159" s="13">
        <v>80.155000000000001</v>
      </c>
      <c r="M159" s="17" t="s">
        <v>10</v>
      </c>
      <c r="N159" s="17">
        <f t="shared" si="8"/>
        <v>5</v>
      </c>
      <c r="O159" s="14" t="s">
        <v>10</v>
      </c>
      <c r="P159" s="14">
        <f t="shared" si="9"/>
        <v>2</v>
      </c>
      <c r="Q159" s="14" t="s">
        <v>118</v>
      </c>
      <c r="R159" s="14">
        <f t="shared" si="10"/>
        <v>1</v>
      </c>
      <c r="S159" s="14" t="s">
        <v>119</v>
      </c>
      <c r="T159" s="14" t="s">
        <v>144</v>
      </c>
      <c r="U159" s="14">
        <f t="shared" si="11"/>
        <v>2</v>
      </c>
    </row>
    <row r="160" spans="1:21" x14ac:dyDescent="0.3">
      <c r="A160" s="11">
        <v>44630.545115740744</v>
      </c>
      <c r="B160" s="15">
        <v>44630</v>
      </c>
      <c r="C160" s="16">
        <v>0.54511574074074076</v>
      </c>
      <c r="D160" s="12">
        <v>73.8</v>
      </c>
      <c r="E160" s="12">
        <v>82</v>
      </c>
      <c r="F160" s="12">
        <v>85.28</v>
      </c>
      <c r="G160" s="12">
        <v>77.899999999999991</v>
      </c>
      <c r="H160" s="12">
        <v>80.36</v>
      </c>
      <c r="I160" s="12">
        <v>74.62</v>
      </c>
      <c r="J160" s="12">
        <v>87.740000000000009</v>
      </c>
      <c r="K160" s="12">
        <v>79.539999999999992</v>
      </c>
      <c r="L160" s="13">
        <v>80.155000000000001</v>
      </c>
      <c r="M160" s="17" t="s">
        <v>10</v>
      </c>
      <c r="N160" s="17">
        <f t="shared" si="8"/>
        <v>5</v>
      </c>
      <c r="O160" s="14" t="s">
        <v>10</v>
      </c>
      <c r="P160" s="14">
        <f t="shared" si="9"/>
        <v>2</v>
      </c>
      <c r="Q160" s="14" t="s">
        <v>118</v>
      </c>
      <c r="R160" s="14">
        <f t="shared" si="10"/>
        <v>1</v>
      </c>
      <c r="S160" s="14" t="s">
        <v>119</v>
      </c>
      <c r="T160" s="14" t="s">
        <v>144</v>
      </c>
      <c r="U160" s="14">
        <f t="shared" si="11"/>
        <v>2</v>
      </c>
    </row>
    <row r="161" spans="1:21" x14ac:dyDescent="0.3">
      <c r="A161" s="11">
        <v>44630.54583333333</v>
      </c>
      <c r="B161" s="15">
        <v>44630</v>
      </c>
      <c r="C161" s="16">
        <v>0.54583333333333328</v>
      </c>
      <c r="D161" s="12">
        <v>81</v>
      </c>
      <c r="E161" s="12">
        <v>90</v>
      </c>
      <c r="F161" s="12">
        <v>93.600000000000009</v>
      </c>
      <c r="G161" s="12">
        <v>85.5</v>
      </c>
      <c r="H161" s="12">
        <v>88.2</v>
      </c>
      <c r="I161" s="12">
        <v>81.900000000000006</v>
      </c>
      <c r="J161" s="12">
        <v>96.300000000000011</v>
      </c>
      <c r="K161" s="12">
        <v>87.3</v>
      </c>
      <c r="L161" s="13">
        <v>87.974999999999994</v>
      </c>
      <c r="M161" s="17" t="s">
        <v>10</v>
      </c>
      <c r="N161" s="17">
        <f t="shared" si="8"/>
        <v>5</v>
      </c>
      <c r="O161" s="14" t="s">
        <v>10</v>
      </c>
      <c r="P161" s="14">
        <f t="shared" si="9"/>
        <v>2</v>
      </c>
      <c r="Q161" s="14" t="s">
        <v>118</v>
      </c>
      <c r="R161" s="14">
        <f t="shared" si="10"/>
        <v>1</v>
      </c>
      <c r="S161" s="14" t="s">
        <v>119</v>
      </c>
      <c r="T161" s="14" t="s">
        <v>144</v>
      </c>
      <c r="U161" s="14">
        <f t="shared" si="11"/>
        <v>2</v>
      </c>
    </row>
    <row r="162" spans="1:21" x14ac:dyDescent="0.3">
      <c r="A162" s="11">
        <v>44630.549305555556</v>
      </c>
      <c r="B162" s="15">
        <v>44630</v>
      </c>
      <c r="C162" s="16">
        <v>0.5493055555555556</v>
      </c>
      <c r="D162" s="12">
        <v>83.7</v>
      </c>
      <c r="E162" s="12">
        <v>93</v>
      </c>
      <c r="F162" s="12">
        <v>96.72</v>
      </c>
      <c r="G162" s="12">
        <v>88.35</v>
      </c>
      <c r="H162" s="12">
        <v>91.14</v>
      </c>
      <c r="I162" s="12">
        <v>84.63000000000001</v>
      </c>
      <c r="J162" s="12">
        <v>99.51</v>
      </c>
      <c r="K162" s="12">
        <v>90.21</v>
      </c>
      <c r="L162" s="13">
        <v>90.907499999999999</v>
      </c>
      <c r="M162" s="17" t="s">
        <v>10</v>
      </c>
      <c r="N162" s="17">
        <f t="shared" si="8"/>
        <v>5</v>
      </c>
      <c r="O162" s="14" t="s">
        <v>10</v>
      </c>
      <c r="P162" s="14">
        <f t="shared" si="9"/>
        <v>2</v>
      </c>
      <c r="Q162" s="14" t="s">
        <v>118</v>
      </c>
      <c r="R162" s="14">
        <f t="shared" si="10"/>
        <v>1</v>
      </c>
      <c r="S162" s="14" t="s">
        <v>119</v>
      </c>
      <c r="T162" s="14" t="s">
        <v>144</v>
      </c>
      <c r="U162" s="14">
        <f t="shared" si="11"/>
        <v>2</v>
      </c>
    </row>
    <row r="163" spans="1:21" x14ac:dyDescent="0.3">
      <c r="A163" s="11">
        <v>44630.552777777775</v>
      </c>
      <c r="B163" s="15">
        <v>44630</v>
      </c>
      <c r="C163" s="16">
        <v>0.55277777777777781</v>
      </c>
      <c r="D163" s="12">
        <v>81</v>
      </c>
      <c r="E163" s="12">
        <v>90</v>
      </c>
      <c r="F163" s="12">
        <v>93.600000000000009</v>
      </c>
      <c r="G163" s="12">
        <v>85.5</v>
      </c>
      <c r="H163" s="12">
        <v>88.2</v>
      </c>
      <c r="I163" s="12">
        <v>81.900000000000006</v>
      </c>
      <c r="J163" s="12">
        <v>96.300000000000011</v>
      </c>
      <c r="K163" s="12">
        <v>87.3</v>
      </c>
      <c r="L163" s="13">
        <v>87.974999999999994</v>
      </c>
      <c r="M163" s="17" t="s">
        <v>10</v>
      </c>
      <c r="N163" s="17">
        <f t="shared" si="8"/>
        <v>5</v>
      </c>
      <c r="O163" s="14" t="s">
        <v>10</v>
      </c>
      <c r="P163" s="14">
        <f t="shared" si="9"/>
        <v>2</v>
      </c>
      <c r="Q163" s="14" t="s">
        <v>118</v>
      </c>
      <c r="R163" s="14">
        <f t="shared" si="10"/>
        <v>1</v>
      </c>
      <c r="S163" s="14" t="s">
        <v>119</v>
      </c>
      <c r="T163" s="14" t="s">
        <v>144</v>
      </c>
      <c r="U163" s="14">
        <f t="shared" si="11"/>
        <v>2</v>
      </c>
    </row>
    <row r="164" spans="1:21" x14ac:dyDescent="0.3">
      <c r="A164" s="11">
        <v>44630.556250000001</v>
      </c>
      <c r="B164" s="15">
        <v>44630</v>
      </c>
      <c r="C164" s="16">
        <v>0.55625000000000002</v>
      </c>
      <c r="D164" s="12">
        <v>94.5</v>
      </c>
      <c r="E164" s="12">
        <v>105</v>
      </c>
      <c r="F164" s="12">
        <v>109.2</v>
      </c>
      <c r="G164" s="12">
        <v>99.75</v>
      </c>
      <c r="H164" s="12">
        <v>102.89999999999999</v>
      </c>
      <c r="I164" s="12">
        <v>95.55</v>
      </c>
      <c r="J164" s="12">
        <v>112.35000000000001</v>
      </c>
      <c r="K164" s="12">
        <v>101.85</v>
      </c>
      <c r="L164" s="13">
        <v>102.6375</v>
      </c>
      <c r="M164" s="17" t="s">
        <v>10</v>
      </c>
      <c r="N164" s="17">
        <f t="shared" si="8"/>
        <v>5</v>
      </c>
      <c r="O164" s="14" t="s">
        <v>10</v>
      </c>
      <c r="P164" s="14">
        <f t="shared" si="9"/>
        <v>2</v>
      </c>
      <c r="Q164" s="14" t="s">
        <v>118</v>
      </c>
      <c r="R164" s="14">
        <f t="shared" si="10"/>
        <v>1</v>
      </c>
      <c r="S164" s="14" t="s">
        <v>119</v>
      </c>
      <c r="T164" s="14" t="s">
        <v>144</v>
      </c>
      <c r="U164" s="14">
        <f t="shared" si="11"/>
        <v>2</v>
      </c>
    </row>
    <row r="165" spans="1:21" x14ac:dyDescent="0.3">
      <c r="A165" s="11">
        <v>44630.55972222222</v>
      </c>
      <c r="B165" s="15">
        <v>44630</v>
      </c>
      <c r="C165" s="16">
        <v>0.55972222222222223</v>
      </c>
      <c r="D165" s="12">
        <v>89.100000000000009</v>
      </c>
      <c r="E165" s="12">
        <v>99</v>
      </c>
      <c r="F165" s="12">
        <v>102.96000000000001</v>
      </c>
      <c r="G165" s="12">
        <v>94.05</v>
      </c>
      <c r="H165" s="12">
        <v>97.02</v>
      </c>
      <c r="I165" s="12">
        <v>90.09</v>
      </c>
      <c r="J165" s="12">
        <v>105.93</v>
      </c>
      <c r="K165" s="12">
        <v>96.03</v>
      </c>
      <c r="L165" s="13">
        <v>96.772500000000008</v>
      </c>
      <c r="M165" s="17" t="s">
        <v>10</v>
      </c>
      <c r="N165" s="17">
        <f t="shared" si="8"/>
        <v>5</v>
      </c>
      <c r="O165" s="14" t="s">
        <v>10</v>
      </c>
      <c r="P165" s="14">
        <f t="shared" si="9"/>
        <v>2</v>
      </c>
      <c r="Q165" s="14" t="s">
        <v>118</v>
      </c>
      <c r="R165" s="14">
        <f t="shared" si="10"/>
        <v>1</v>
      </c>
      <c r="S165" s="14" t="s">
        <v>119</v>
      </c>
      <c r="T165" s="14" t="s">
        <v>144</v>
      </c>
      <c r="U165" s="14">
        <f t="shared" si="11"/>
        <v>2</v>
      </c>
    </row>
    <row r="166" spans="1:21" x14ac:dyDescent="0.3">
      <c r="A166" s="11">
        <v>44630.559849537036</v>
      </c>
      <c r="B166" s="15">
        <v>44630</v>
      </c>
      <c r="C166" s="16">
        <v>0.55984953703703699</v>
      </c>
      <c r="D166" s="12">
        <v>75.600000000000009</v>
      </c>
      <c r="E166" s="12">
        <v>84</v>
      </c>
      <c r="F166" s="12">
        <v>87.36</v>
      </c>
      <c r="G166" s="12">
        <v>79.8</v>
      </c>
      <c r="H166" s="12">
        <v>82.32</v>
      </c>
      <c r="I166" s="12">
        <v>76.44</v>
      </c>
      <c r="J166" s="12">
        <v>89.88000000000001</v>
      </c>
      <c r="K166" s="12">
        <v>81.48</v>
      </c>
      <c r="L166" s="13">
        <v>82.110000000000014</v>
      </c>
      <c r="M166" s="17" t="s">
        <v>10</v>
      </c>
      <c r="N166" s="17">
        <f t="shared" si="8"/>
        <v>5</v>
      </c>
      <c r="O166" s="14" t="s">
        <v>10</v>
      </c>
      <c r="P166" s="14">
        <f t="shared" si="9"/>
        <v>2</v>
      </c>
      <c r="Q166" s="14" t="s">
        <v>118</v>
      </c>
      <c r="R166" s="14">
        <f t="shared" si="10"/>
        <v>1</v>
      </c>
      <c r="S166" s="14" t="s">
        <v>119</v>
      </c>
      <c r="T166" s="14" t="s">
        <v>144</v>
      </c>
      <c r="U166" s="14">
        <f t="shared" si="11"/>
        <v>2</v>
      </c>
    </row>
    <row r="167" spans="1:21" x14ac:dyDescent="0.3">
      <c r="A167" s="11">
        <v>44630.563194444447</v>
      </c>
      <c r="B167" s="15">
        <v>44630</v>
      </c>
      <c r="C167" s="16">
        <v>0.56319444444444444</v>
      </c>
      <c r="D167" s="12">
        <v>76.5</v>
      </c>
      <c r="E167" s="12">
        <v>85</v>
      </c>
      <c r="F167" s="12">
        <v>88.4</v>
      </c>
      <c r="G167" s="12">
        <v>80.75</v>
      </c>
      <c r="H167" s="12">
        <v>83.3</v>
      </c>
      <c r="I167" s="12">
        <v>77.350000000000009</v>
      </c>
      <c r="J167" s="12">
        <v>90.95</v>
      </c>
      <c r="K167" s="12">
        <v>82.45</v>
      </c>
      <c r="L167" s="13">
        <v>83.087500000000006</v>
      </c>
      <c r="M167" s="17" t="s">
        <v>10</v>
      </c>
      <c r="N167" s="17">
        <f t="shared" si="8"/>
        <v>5</v>
      </c>
      <c r="O167" s="14" t="s">
        <v>10</v>
      </c>
      <c r="P167" s="14">
        <f t="shared" si="9"/>
        <v>2</v>
      </c>
      <c r="Q167" s="14" t="s">
        <v>118</v>
      </c>
      <c r="R167" s="14">
        <f t="shared" si="10"/>
        <v>1</v>
      </c>
      <c r="S167" s="14" t="s">
        <v>119</v>
      </c>
      <c r="T167" s="14" t="s">
        <v>144</v>
      </c>
      <c r="U167" s="14">
        <f t="shared" si="11"/>
        <v>2</v>
      </c>
    </row>
    <row r="168" spans="1:21" x14ac:dyDescent="0.3">
      <c r="A168" s="11">
        <v>44630.563402777778</v>
      </c>
      <c r="B168" s="15">
        <v>44630</v>
      </c>
      <c r="C168" s="16">
        <v>0.56340277777777781</v>
      </c>
      <c r="D168" s="12">
        <v>72.900000000000006</v>
      </c>
      <c r="E168" s="12">
        <v>81</v>
      </c>
      <c r="F168" s="12">
        <v>84.240000000000009</v>
      </c>
      <c r="G168" s="12">
        <v>76.95</v>
      </c>
      <c r="H168" s="12">
        <v>79.38</v>
      </c>
      <c r="I168" s="12">
        <v>73.710000000000008</v>
      </c>
      <c r="J168" s="12">
        <v>86.67</v>
      </c>
      <c r="K168" s="12">
        <v>78.569999999999993</v>
      </c>
      <c r="L168" s="13">
        <v>79.177500000000009</v>
      </c>
      <c r="M168" s="17" t="s">
        <v>10</v>
      </c>
      <c r="N168" s="17">
        <f t="shared" si="8"/>
        <v>5</v>
      </c>
      <c r="O168" s="14" t="s">
        <v>10</v>
      </c>
      <c r="P168" s="14">
        <f t="shared" si="9"/>
        <v>2</v>
      </c>
      <c r="Q168" s="14" t="s">
        <v>118</v>
      </c>
      <c r="R168" s="14">
        <f t="shared" si="10"/>
        <v>1</v>
      </c>
      <c r="S168" s="14" t="s">
        <v>119</v>
      </c>
      <c r="T168" s="14" t="s">
        <v>144</v>
      </c>
      <c r="U168" s="14">
        <f t="shared" si="11"/>
        <v>2</v>
      </c>
    </row>
    <row r="169" spans="1:21" x14ac:dyDescent="0.3">
      <c r="A169" s="11">
        <v>44630.566666666666</v>
      </c>
      <c r="B169" s="15">
        <v>44630</v>
      </c>
      <c r="C169" s="16">
        <v>0.56666666666666665</v>
      </c>
      <c r="D169" s="12">
        <v>65.7</v>
      </c>
      <c r="E169" s="12">
        <v>73</v>
      </c>
      <c r="F169" s="12">
        <v>75.92</v>
      </c>
      <c r="G169" s="12">
        <v>69.349999999999994</v>
      </c>
      <c r="H169" s="12">
        <v>71.539999999999992</v>
      </c>
      <c r="I169" s="12">
        <v>66.430000000000007</v>
      </c>
      <c r="J169" s="12">
        <v>78.11</v>
      </c>
      <c r="K169" s="12">
        <v>70.81</v>
      </c>
      <c r="L169" s="13">
        <v>71.357500000000002</v>
      </c>
      <c r="M169" s="17" t="s">
        <v>10</v>
      </c>
      <c r="N169" s="17">
        <f t="shared" si="8"/>
        <v>5</v>
      </c>
      <c r="O169" s="14" t="s">
        <v>10</v>
      </c>
      <c r="P169" s="14">
        <f t="shared" si="9"/>
        <v>2</v>
      </c>
      <c r="Q169" s="14" t="s">
        <v>118</v>
      </c>
      <c r="R169" s="14">
        <f t="shared" si="10"/>
        <v>1</v>
      </c>
      <c r="S169" s="14" t="s">
        <v>119</v>
      </c>
      <c r="T169" s="14" t="s">
        <v>144</v>
      </c>
      <c r="U169" s="14">
        <f t="shared" si="11"/>
        <v>2</v>
      </c>
    </row>
    <row r="170" spans="1:21" x14ac:dyDescent="0.3">
      <c r="A170" s="11">
        <v>44630.56758101852</v>
      </c>
      <c r="B170" s="15">
        <v>44630</v>
      </c>
      <c r="C170" s="16">
        <v>0.5675810185185185</v>
      </c>
      <c r="D170" s="12">
        <v>72.900000000000006</v>
      </c>
      <c r="E170" s="12">
        <v>81</v>
      </c>
      <c r="F170" s="12">
        <v>84.240000000000009</v>
      </c>
      <c r="G170" s="12">
        <v>76.95</v>
      </c>
      <c r="H170" s="12">
        <v>79.38</v>
      </c>
      <c r="I170" s="12">
        <v>73.710000000000008</v>
      </c>
      <c r="J170" s="12">
        <v>86.67</v>
      </c>
      <c r="K170" s="12">
        <v>78.569999999999993</v>
      </c>
      <c r="L170" s="13">
        <v>79.177500000000009</v>
      </c>
      <c r="M170" s="17" t="s">
        <v>10</v>
      </c>
      <c r="N170" s="17">
        <f t="shared" si="8"/>
        <v>5</v>
      </c>
      <c r="O170" s="14" t="s">
        <v>10</v>
      </c>
      <c r="P170" s="14">
        <f t="shared" si="9"/>
        <v>2</v>
      </c>
      <c r="Q170" s="14" t="s">
        <v>118</v>
      </c>
      <c r="R170" s="14">
        <f t="shared" si="10"/>
        <v>1</v>
      </c>
      <c r="S170" s="14" t="s">
        <v>119</v>
      </c>
      <c r="T170" s="14" t="s">
        <v>144</v>
      </c>
      <c r="U170" s="14">
        <f t="shared" si="11"/>
        <v>2</v>
      </c>
    </row>
    <row r="171" spans="1:21" x14ac:dyDescent="0.3">
      <c r="A171" s="11">
        <v>44630.570173611108</v>
      </c>
      <c r="B171" s="15">
        <v>44630</v>
      </c>
      <c r="C171" s="16">
        <v>0.57017361111111109</v>
      </c>
      <c r="D171" s="12">
        <v>104.4</v>
      </c>
      <c r="E171" s="12">
        <v>116</v>
      </c>
      <c r="F171" s="12">
        <v>120.64</v>
      </c>
      <c r="G171" s="12">
        <v>110.19999999999999</v>
      </c>
      <c r="H171" s="12">
        <v>113.67999999999999</v>
      </c>
      <c r="I171" s="12">
        <v>105.56</v>
      </c>
      <c r="J171" s="12">
        <v>124.12</v>
      </c>
      <c r="K171" s="12">
        <v>112.52</v>
      </c>
      <c r="L171" s="13">
        <v>113.39</v>
      </c>
      <c r="M171" s="17" t="s">
        <v>10</v>
      </c>
      <c r="N171" s="17">
        <f t="shared" si="8"/>
        <v>5</v>
      </c>
      <c r="O171" s="14" t="s">
        <v>10</v>
      </c>
      <c r="P171" s="14">
        <f t="shared" si="9"/>
        <v>2</v>
      </c>
      <c r="Q171" s="14" t="s">
        <v>118</v>
      </c>
      <c r="R171" s="14">
        <f t="shared" si="10"/>
        <v>1</v>
      </c>
      <c r="S171" s="14" t="s">
        <v>119</v>
      </c>
      <c r="T171" s="14" t="s">
        <v>144</v>
      </c>
      <c r="U171" s="14">
        <f t="shared" si="11"/>
        <v>2</v>
      </c>
    </row>
    <row r="172" spans="1:21" x14ac:dyDescent="0.3">
      <c r="A172" s="11">
        <v>44630.573611111111</v>
      </c>
      <c r="B172" s="15">
        <v>44630</v>
      </c>
      <c r="C172" s="16">
        <v>0.57361111111111118</v>
      </c>
      <c r="D172" s="12">
        <v>87.3</v>
      </c>
      <c r="E172" s="12">
        <v>97</v>
      </c>
      <c r="F172" s="12">
        <v>100.88000000000001</v>
      </c>
      <c r="G172" s="12">
        <v>92.149999999999991</v>
      </c>
      <c r="H172" s="12">
        <v>95.06</v>
      </c>
      <c r="I172" s="12">
        <v>88.27</v>
      </c>
      <c r="J172" s="12">
        <v>103.79</v>
      </c>
      <c r="K172" s="12">
        <v>94.09</v>
      </c>
      <c r="L172" s="13">
        <v>94.817499999999995</v>
      </c>
      <c r="M172" s="17" t="s">
        <v>10</v>
      </c>
      <c r="N172" s="17">
        <f t="shared" si="8"/>
        <v>5</v>
      </c>
      <c r="O172" s="14" t="s">
        <v>10</v>
      </c>
      <c r="P172" s="14">
        <f t="shared" si="9"/>
        <v>2</v>
      </c>
      <c r="Q172" s="14" t="s">
        <v>118</v>
      </c>
      <c r="R172" s="14">
        <f t="shared" si="10"/>
        <v>1</v>
      </c>
      <c r="S172" s="14" t="s">
        <v>119</v>
      </c>
      <c r="T172" s="14" t="s">
        <v>144</v>
      </c>
      <c r="U172" s="14">
        <f t="shared" si="11"/>
        <v>2</v>
      </c>
    </row>
    <row r="173" spans="1:21" x14ac:dyDescent="0.3">
      <c r="A173" s="11">
        <v>44630.57708333333</v>
      </c>
      <c r="B173" s="15">
        <v>44630</v>
      </c>
      <c r="C173" s="16">
        <v>0.57708333333333328</v>
      </c>
      <c r="D173" s="12">
        <v>80.100000000000009</v>
      </c>
      <c r="E173" s="12">
        <v>89</v>
      </c>
      <c r="F173" s="12">
        <v>92.56</v>
      </c>
      <c r="G173" s="12">
        <v>84.55</v>
      </c>
      <c r="H173" s="12">
        <v>87.22</v>
      </c>
      <c r="I173" s="12">
        <v>80.990000000000009</v>
      </c>
      <c r="J173" s="12">
        <v>95.23</v>
      </c>
      <c r="K173" s="12">
        <v>86.33</v>
      </c>
      <c r="L173" s="13">
        <v>86.997500000000016</v>
      </c>
      <c r="M173" s="17" t="s">
        <v>10</v>
      </c>
      <c r="N173" s="17">
        <f t="shared" si="8"/>
        <v>5</v>
      </c>
      <c r="O173" s="14" t="s">
        <v>10</v>
      </c>
      <c r="P173" s="14">
        <f t="shared" si="9"/>
        <v>2</v>
      </c>
      <c r="Q173" s="14" t="s">
        <v>118</v>
      </c>
      <c r="R173" s="14">
        <f t="shared" si="10"/>
        <v>1</v>
      </c>
      <c r="S173" s="14" t="s">
        <v>119</v>
      </c>
      <c r="T173" s="14" t="s">
        <v>144</v>
      </c>
      <c r="U173" s="14">
        <f t="shared" si="11"/>
        <v>2</v>
      </c>
    </row>
    <row r="174" spans="1:21" x14ac:dyDescent="0.3">
      <c r="A174" s="11">
        <v>44630.580555555556</v>
      </c>
      <c r="B174" s="15">
        <v>44630</v>
      </c>
      <c r="C174" s="16">
        <v>0.5805555555555556</v>
      </c>
      <c r="D174" s="12">
        <v>81</v>
      </c>
      <c r="E174" s="12">
        <v>90</v>
      </c>
      <c r="F174" s="12">
        <v>93.600000000000009</v>
      </c>
      <c r="G174" s="12">
        <v>85.5</v>
      </c>
      <c r="H174" s="12">
        <v>88.2</v>
      </c>
      <c r="I174" s="12">
        <v>81.900000000000006</v>
      </c>
      <c r="J174" s="12">
        <v>96.300000000000011</v>
      </c>
      <c r="K174" s="12">
        <v>87.3</v>
      </c>
      <c r="L174" s="13">
        <v>87.974999999999994</v>
      </c>
      <c r="M174" s="17" t="s">
        <v>10</v>
      </c>
      <c r="N174" s="17">
        <f t="shared" si="8"/>
        <v>5</v>
      </c>
      <c r="O174" s="14" t="s">
        <v>10</v>
      </c>
      <c r="P174" s="14">
        <f t="shared" si="9"/>
        <v>2</v>
      </c>
      <c r="Q174" s="14" t="s">
        <v>118</v>
      </c>
      <c r="R174" s="14">
        <f t="shared" si="10"/>
        <v>1</v>
      </c>
      <c r="S174" s="14" t="s">
        <v>119</v>
      </c>
      <c r="T174" s="14" t="s">
        <v>144</v>
      </c>
      <c r="U174" s="14">
        <f t="shared" si="11"/>
        <v>2</v>
      </c>
    </row>
    <row r="175" spans="1:21" x14ac:dyDescent="0.3">
      <c r="A175" s="11">
        <v>44630.584027777775</v>
      </c>
      <c r="B175" s="15">
        <v>44630</v>
      </c>
      <c r="C175" s="16">
        <v>0.58402777777777781</v>
      </c>
      <c r="D175" s="12">
        <v>63</v>
      </c>
      <c r="E175" s="12">
        <v>70</v>
      </c>
      <c r="F175" s="12">
        <v>72.8</v>
      </c>
      <c r="G175" s="12">
        <v>66.5</v>
      </c>
      <c r="H175" s="12">
        <v>68.599999999999994</v>
      </c>
      <c r="I175" s="12">
        <v>63.7</v>
      </c>
      <c r="J175" s="12">
        <v>74.900000000000006</v>
      </c>
      <c r="K175" s="12">
        <v>67.899999999999991</v>
      </c>
      <c r="L175" s="13">
        <v>68.424999999999997</v>
      </c>
      <c r="M175" s="17" t="s">
        <v>138</v>
      </c>
      <c r="N175" s="17">
        <f t="shared" si="8"/>
        <v>3</v>
      </c>
      <c r="O175" s="14" t="s">
        <v>116</v>
      </c>
      <c r="P175" s="14">
        <f t="shared" si="9"/>
        <v>9</v>
      </c>
      <c r="Q175" s="14" t="s">
        <v>118</v>
      </c>
      <c r="R175" s="14">
        <f t="shared" si="10"/>
        <v>1</v>
      </c>
      <c r="S175" s="14" t="s">
        <v>119</v>
      </c>
      <c r="T175" s="14" t="s">
        <v>144</v>
      </c>
      <c r="U175" s="14">
        <f t="shared" si="11"/>
        <v>2</v>
      </c>
    </row>
    <row r="176" spans="1:21" x14ac:dyDescent="0.3">
      <c r="A176" s="11">
        <v>44630.587500000001</v>
      </c>
      <c r="B176" s="15">
        <v>44630</v>
      </c>
      <c r="C176" s="16">
        <v>0.58750000000000002</v>
      </c>
      <c r="D176" s="12">
        <v>79.2</v>
      </c>
      <c r="E176" s="12">
        <v>88</v>
      </c>
      <c r="F176" s="12">
        <v>91.52000000000001</v>
      </c>
      <c r="G176" s="12">
        <v>83.6</v>
      </c>
      <c r="H176" s="12">
        <v>86.24</v>
      </c>
      <c r="I176" s="12">
        <v>80.08</v>
      </c>
      <c r="J176" s="12">
        <v>94.160000000000011</v>
      </c>
      <c r="K176" s="12">
        <v>85.36</v>
      </c>
      <c r="L176" s="13">
        <v>86.02000000000001</v>
      </c>
      <c r="M176" s="17" t="s">
        <v>138</v>
      </c>
      <c r="N176" s="17">
        <f t="shared" si="8"/>
        <v>3</v>
      </c>
      <c r="O176" s="14" t="s">
        <v>116</v>
      </c>
      <c r="P176" s="14">
        <f t="shared" si="9"/>
        <v>9</v>
      </c>
      <c r="Q176" s="14" t="s">
        <v>118</v>
      </c>
      <c r="R176" s="14">
        <f t="shared" si="10"/>
        <v>1</v>
      </c>
      <c r="S176" s="14" t="s">
        <v>119</v>
      </c>
      <c r="T176" s="14" t="s">
        <v>144</v>
      </c>
      <c r="U176" s="14">
        <f t="shared" si="11"/>
        <v>2</v>
      </c>
    </row>
    <row r="177" spans="1:21" x14ac:dyDescent="0.3">
      <c r="A177" s="11">
        <v>44630.59097222222</v>
      </c>
      <c r="B177" s="15">
        <v>44630</v>
      </c>
      <c r="C177" s="16">
        <v>0.59097222222222223</v>
      </c>
      <c r="D177" s="12">
        <v>72.900000000000006</v>
      </c>
      <c r="E177" s="12">
        <v>81</v>
      </c>
      <c r="F177" s="12">
        <v>84.240000000000009</v>
      </c>
      <c r="G177" s="12">
        <v>76.95</v>
      </c>
      <c r="H177" s="12">
        <v>79.38</v>
      </c>
      <c r="I177" s="12">
        <v>73.710000000000008</v>
      </c>
      <c r="J177" s="12">
        <v>86.67</v>
      </c>
      <c r="K177" s="12">
        <v>78.569999999999993</v>
      </c>
      <c r="L177" s="13">
        <v>79.177500000000009</v>
      </c>
      <c r="M177" s="17" t="s">
        <v>138</v>
      </c>
      <c r="N177" s="17">
        <f t="shared" si="8"/>
        <v>3</v>
      </c>
      <c r="O177" s="14" t="s">
        <v>116</v>
      </c>
      <c r="P177" s="14">
        <f t="shared" si="9"/>
        <v>9</v>
      </c>
      <c r="Q177" s="14" t="s">
        <v>118</v>
      </c>
      <c r="R177" s="14">
        <f t="shared" si="10"/>
        <v>1</v>
      </c>
      <c r="S177" s="14" t="s">
        <v>119</v>
      </c>
      <c r="T177" s="14" t="s">
        <v>144</v>
      </c>
      <c r="U177" s="14">
        <f t="shared" si="11"/>
        <v>2</v>
      </c>
    </row>
    <row r="178" spans="1:21" x14ac:dyDescent="0.3">
      <c r="A178" s="11">
        <v>44630.594444444447</v>
      </c>
      <c r="B178" s="15">
        <v>44630</v>
      </c>
      <c r="C178" s="16">
        <v>0.59444444444444444</v>
      </c>
      <c r="D178" s="12">
        <v>78.3</v>
      </c>
      <c r="E178" s="12">
        <v>87</v>
      </c>
      <c r="F178" s="12">
        <v>90.48</v>
      </c>
      <c r="G178" s="12">
        <v>82.649999999999991</v>
      </c>
      <c r="H178" s="12">
        <v>85.26</v>
      </c>
      <c r="I178" s="12">
        <v>79.17</v>
      </c>
      <c r="J178" s="12">
        <v>93.09</v>
      </c>
      <c r="K178" s="12">
        <v>84.39</v>
      </c>
      <c r="L178" s="13">
        <v>85.042500000000004</v>
      </c>
      <c r="M178" s="17" t="s">
        <v>138</v>
      </c>
      <c r="N178" s="17">
        <f t="shared" si="8"/>
        <v>3</v>
      </c>
      <c r="O178" s="14" t="s">
        <v>116</v>
      </c>
      <c r="P178" s="14">
        <f t="shared" si="9"/>
        <v>9</v>
      </c>
      <c r="Q178" s="14" t="s">
        <v>118</v>
      </c>
      <c r="R178" s="14">
        <f t="shared" si="10"/>
        <v>1</v>
      </c>
      <c r="S178" s="14" t="s">
        <v>119</v>
      </c>
      <c r="T178" s="14" t="s">
        <v>144</v>
      </c>
      <c r="U178" s="14">
        <f t="shared" si="11"/>
        <v>2</v>
      </c>
    </row>
    <row r="179" spans="1:21" x14ac:dyDescent="0.3">
      <c r="A179" s="11">
        <v>44630.597916666666</v>
      </c>
      <c r="B179" s="15">
        <v>44630</v>
      </c>
      <c r="C179" s="16">
        <v>0.59791666666666665</v>
      </c>
      <c r="D179" s="12">
        <v>76.5</v>
      </c>
      <c r="E179" s="12">
        <v>85</v>
      </c>
      <c r="F179" s="12">
        <v>88.4</v>
      </c>
      <c r="G179" s="12">
        <v>80.75</v>
      </c>
      <c r="H179" s="12">
        <v>83.3</v>
      </c>
      <c r="I179" s="12">
        <v>77.350000000000009</v>
      </c>
      <c r="J179" s="12">
        <v>90.95</v>
      </c>
      <c r="K179" s="12">
        <v>82.45</v>
      </c>
      <c r="L179" s="13">
        <v>83.087500000000006</v>
      </c>
      <c r="M179" s="17" t="s">
        <v>138</v>
      </c>
      <c r="N179" s="17">
        <f t="shared" si="8"/>
        <v>3</v>
      </c>
      <c r="O179" s="14" t="s">
        <v>116</v>
      </c>
      <c r="P179" s="14">
        <f t="shared" si="9"/>
        <v>9</v>
      </c>
      <c r="Q179" s="14" t="s">
        <v>118</v>
      </c>
      <c r="R179" s="14">
        <f t="shared" si="10"/>
        <v>1</v>
      </c>
      <c r="S179" s="14" t="s">
        <v>119</v>
      </c>
      <c r="T179" s="14" t="s">
        <v>144</v>
      </c>
      <c r="U179" s="14">
        <f t="shared" si="11"/>
        <v>2</v>
      </c>
    </row>
    <row r="180" spans="1:21" x14ac:dyDescent="0.3">
      <c r="A180" s="11">
        <v>44630.601388888892</v>
      </c>
      <c r="B180" s="15">
        <v>44630</v>
      </c>
      <c r="C180" s="16">
        <v>0.60138888888888886</v>
      </c>
      <c r="D180" s="12">
        <v>75.600000000000009</v>
      </c>
      <c r="E180" s="12">
        <v>84</v>
      </c>
      <c r="F180" s="12">
        <v>87.36</v>
      </c>
      <c r="G180" s="12">
        <v>79.8</v>
      </c>
      <c r="H180" s="12">
        <v>82.32</v>
      </c>
      <c r="I180" s="12">
        <v>76.44</v>
      </c>
      <c r="J180" s="12">
        <v>89.88000000000001</v>
      </c>
      <c r="K180" s="12">
        <v>81.48</v>
      </c>
      <c r="L180" s="13">
        <v>82.110000000000014</v>
      </c>
      <c r="M180" s="17" t="s">
        <v>138</v>
      </c>
      <c r="N180" s="17">
        <f t="shared" si="8"/>
        <v>3</v>
      </c>
      <c r="O180" s="14" t="s">
        <v>116</v>
      </c>
      <c r="P180" s="14">
        <f t="shared" si="9"/>
        <v>9</v>
      </c>
      <c r="Q180" s="14" t="s">
        <v>118</v>
      </c>
      <c r="R180" s="14">
        <f t="shared" si="10"/>
        <v>1</v>
      </c>
      <c r="S180" s="14" t="s">
        <v>119</v>
      </c>
      <c r="T180" s="14" t="s">
        <v>144</v>
      </c>
      <c r="U180" s="14">
        <f t="shared" si="11"/>
        <v>2</v>
      </c>
    </row>
    <row r="181" spans="1:21" x14ac:dyDescent="0.3">
      <c r="A181" s="11">
        <v>44630.603472222225</v>
      </c>
      <c r="B181" s="15">
        <v>44630</v>
      </c>
      <c r="C181" s="16">
        <v>0.60347222222222219</v>
      </c>
      <c r="D181" s="12">
        <v>80.100000000000009</v>
      </c>
      <c r="E181" s="12">
        <v>89</v>
      </c>
      <c r="F181" s="12">
        <v>92.56</v>
      </c>
      <c r="G181" s="12">
        <v>84.55</v>
      </c>
      <c r="H181" s="12">
        <v>87.22</v>
      </c>
      <c r="I181" s="12">
        <v>80.990000000000009</v>
      </c>
      <c r="J181" s="12">
        <v>95.23</v>
      </c>
      <c r="K181" s="12">
        <v>86.33</v>
      </c>
      <c r="L181" s="13">
        <v>86.997500000000016</v>
      </c>
      <c r="M181" s="17" t="s">
        <v>138</v>
      </c>
      <c r="N181" s="17">
        <f t="shared" si="8"/>
        <v>3</v>
      </c>
      <c r="O181" s="14" t="s">
        <v>116</v>
      </c>
      <c r="P181" s="14">
        <f t="shared" si="9"/>
        <v>9</v>
      </c>
      <c r="Q181" s="14" t="s">
        <v>118</v>
      </c>
      <c r="R181" s="14">
        <f t="shared" si="10"/>
        <v>1</v>
      </c>
      <c r="S181" s="14" t="s">
        <v>119</v>
      </c>
      <c r="T181" s="14" t="s">
        <v>144</v>
      </c>
      <c r="U181" s="14">
        <f t="shared" si="11"/>
        <v>2</v>
      </c>
    </row>
    <row r="182" spans="1:21" x14ac:dyDescent="0.3">
      <c r="A182" s="11">
        <v>44630.60361111111</v>
      </c>
      <c r="B182" s="15">
        <v>44630</v>
      </c>
      <c r="C182" s="16">
        <v>0.6036111111111111</v>
      </c>
      <c r="D182" s="12">
        <v>72.900000000000006</v>
      </c>
      <c r="E182" s="12">
        <v>81</v>
      </c>
      <c r="F182" s="12">
        <v>84.240000000000009</v>
      </c>
      <c r="G182" s="12">
        <v>76.95</v>
      </c>
      <c r="H182" s="12">
        <v>79.38</v>
      </c>
      <c r="I182" s="12">
        <v>73.710000000000008</v>
      </c>
      <c r="J182" s="12">
        <v>86.67</v>
      </c>
      <c r="K182" s="12">
        <v>78.569999999999993</v>
      </c>
      <c r="L182" s="13">
        <v>79.177500000000009</v>
      </c>
      <c r="M182" s="17" t="s">
        <v>138</v>
      </c>
      <c r="N182" s="17">
        <f t="shared" si="8"/>
        <v>3</v>
      </c>
      <c r="O182" s="14" t="s">
        <v>116</v>
      </c>
      <c r="P182" s="14">
        <f t="shared" si="9"/>
        <v>9</v>
      </c>
      <c r="Q182" s="14" t="s">
        <v>118</v>
      </c>
      <c r="R182" s="14">
        <f t="shared" si="10"/>
        <v>1</v>
      </c>
      <c r="S182" s="14" t="s">
        <v>119</v>
      </c>
      <c r="T182" s="14" t="s">
        <v>144</v>
      </c>
      <c r="U182" s="14">
        <f t="shared" si="11"/>
        <v>2</v>
      </c>
    </row>
    <row r="183" spans="1:21" x14ac:dyDescent="0.3">
      <c r="A183" s="11">
        <v>44630.603761574072</v>
      </c>
      <c r="B183" s="15">
        <v>44630</v>
      </c>
      <c r="C183" s="16">
        <v>0.60376157407407405</v>
      </c>
      <c r="D183" s="12">
        <v>73.8</v>
      </c>
      <c r="E183" s="12">
        <v>82</v>
      </c>
      <c r="F183" s="12">
        <v>85.28</v>
      </c>
      <c r="G183" s="12">
        <v>77.899999999999991</v>
      </c>
      <c r="H183" s="12">
        <v>80.36</v>
      </c>
      <c r="I183" s="12">
        <v>74.62</v>
      </c>
      <c r="J183" s="12">
        <v>87.740000000000009</v>
      </c>
      <c r="K183" s="12">
        <v>79.539999999999992</v>
      </c>
      <c r="L183" s="13">
        <v>80.155000000000001</v>
      </c>
      <c r="M183" s="17" t="s">
        <v>138</v>
      </c>
      <c r="N183" s="17">
        <f t="shared" si="8"/>
        <v>3</v>
      </c>
      <c r="O183" s="14" t="s">
        <v>116</v>
      </c>
      <c r="P183" s="14">
        <f t="shared" si="9"/>
        <v>9</v>
      </c>
      <c r="Q183" s="14" t="s">
        <v>118</v>
      </c>
      <c r="R183" s="14">
        <f t="shared" si="10"/>
        <v>1</v>
      </c>
      <c r="S183" s="14" t="s">
        <v>119</v>
      </c>
      <c r="T183" s="14" t="s">
        <v>144</v>
      </c>
      <c r="U183" s="14">
        <f t="shared" si="11"/>
        <v>2</v>
      </c>
    </row>
    <row r="184" spans="1:21" x14ac:dyDescent="0.3">
      <c r="A184" s="11">
        <v>44630.604861111111</v>
      </c>
      <c r="B184" s="15">
        <v>44630</v>
      </c>
      <c r="C184" s="16">
        <v>0.60486111111111118</v>
      </c>
      <c r="D184" s="12">
        <v>81</v>
      </c>
      <c r="E184" s="12">
        <v>90</v>
      </c>
      <c r="F184" s="12">
        <v>93.600000000000009</v>
      </c>
      <c r="G184" s="12">
        <v>85.5</v>
      </c>
      <c r="H184" s="12">
        <v>88.2</v>
      </c>
      <c r="I184" s="12">
        <v>81.900000000000006</v>
      </c>
      <c r="J184" s="12">
        <v>96.300000000000011</v>
      </c>
      <c r="K184" s="12">
        <v>87.3</v>
      </c>
      <c r="L184" s="13">
        <v>87.974999999999994</v>
      </c>
      <c r="M184" s="17" t="s">
        <v>138</v>
      </c>
      <c r="N184" s="17">
        <f t="shared" si="8"/>
        <v>3</v>
      </c>
      <c r="O184" s="14" t="s">
        <v>116</v>
      </c>
      <c r="P184" s="14">
        <f t="shared" si="9"/>
        <v>9</v>
      </c>
      <c r="Q184" s="14" t="s">
        <v>118</v>
      </c>
      <c r="R184" s="14">
        <f t="shared" si="10"/>
        <v>1</v>
      </c>
      <c r="S184" s="14" t="s">
        <v>119</v>
      </c>
      <c r="T184" s="14" t="s">
        <v>144</v>
      </c>
      <c r="U184" s="14">
        <f t="shared" si="11"/>
        <v>2</v>
      </c>
    </row>
    <row r="185" spans="1:21" x14ac:dyDescent="0.3">
      <c r="A185" s="11">
        <v>44630.606261574074</v>
      </c>
      <c r="B185" s="15">
        <v>44630</v>
      </c>
      <c r="C185" s="16">
        <v>0.60626157407407411</v>
      </c>
      <c r="D185" s="12">
        <v>73.8</v>
      </c>
      <c r="E185" s="12">
        <v>82</v>
      </c>
      <c r="F185" s="12">
        <v>85.28</v>
      </c>
      <c r="G185" s="12">
        <v>77.899999999999991</v>
      </c>
      <c r="H185" s="12">
        <v>80.36</v>
      </c>
      <c r="I185" s="12">
        <v>74.62</v>
      </c>
      <c r="J185" s="12">
        <v>87.740000000000009</v>
      </c>
      <c r="K185" s="12">
        <v>79.539999999999992</v>
      </c>
      <c r="L185" s="13">
        <v>80.155000000000001</v>
      </c>
      <c r="M185" s="17" t="s">
        <v>138</v>
      </c>
      <c r="N185" s="17">
        <f t="shared" si="8"/>
        <v>3</v>
      </c>
      <c r="O185" s="14" t="s">
        <v>116</v>
      </c>
      <c r="P185" s="14">
        <f t="shared" si="9"/>
        <v>9</v>
      </c>
      <c r="Q185" s="14" t="s">
        <v>118</v>
      </c>
      <c r="R185" s="14">
        <f t="shared" si="10"/>
        <v>1</v>
      </c>
      <c r="S185" s="14" t="s">
        <v>119</v>
      </c>
      <c r="T185" s="14" t="s">
        <v>144</v>
      </c>
      <c r="U185" s="14">
        <f t="shared" si="11"/>
        <v>2</v>
      </c>
    </row>
    <row r="186" spans="1:21" x14ac:dyDescent="0.3">
      <c r="A186" s="11">
        <v>44630.606782407405</v>
      </c>
      <c r="B186" s="15">
        <v>44630</v>
      </c>
      <c r="C186" s="16">
        <v>0.60678240740740741</v>
      </c>
      <c r="D186" s="12">
        <v>66.600000000000009</v>
      </c>
      <c r="E186" s="12">
        <v>74</v>
      </c>
      <c r="F186" s="12">
        <v>76.960000000000008</v>
      </c>
      <c r="G186" s="12">
        <v>70.3</v>
      </c>
      <c r="H186" s="12">
        <v>72.52</v>
      </c>
      <c r="I186" s="12">
        <v>67.34</v>
      </c>
      <c r="J186" s="12">
        <v>79.180000000000007</v>
      </c>
      <c r="K186" s="12">
        <v>71.78</v>
      </c>
      <c r="L186" s="13">
        <v>72.335000000000008</v>
      </c>
      <c r="M186" s="17" t="s">
        <v>138</v>
      </c>
      <c r="N186" s="17">
        <f t="shared" si="8"/>
        <v>3</v>
      </c>
      <c r="O186" s="14" t="s">
        <v>116</v>
      </c>
      <c r="P186" s="14">
        <f t="shared" si="9"/>
        <v>9</v>
      </c>
      <c r="Q186" s="14" t="s">
        <v>118</v>
      </c>
      <c r="R186" s="14">
        <f t="shared" si="10"/>
        <v>1</v>
      </c>
      <c r="S186" s="14" t="s">
        <v>119</v>
      </c>
      <c r="T186" s="14" t="s">
        <v>144</v>
      </c>
      <c r="U186" s="14">
        <f t="shared" si="11"/>
        <v>2</v>
      </c>
    </row>
    <row r="187" spans="1:21" x14ac:dyDescent="0.3">
      <c r="A187" s="11">
        <v>44630.608043981483</v>
      </c>
      <c r="B187" s="15">
        <v>44630</v>
      </c>
      <c r="C187" s="16">
        <v>0.60804398148148142</v>
      </c>
      <c r="D187" s="12">
        <v>76.5</v>
      </c>
      <c r="E187" s="12">
        <v>85</v>
      </c>
      <c r="F187" s="12">
        <v>88.4</v>
      </c>
      <c r="G187" s="12">
        <v>80.75</v>
      </c>
      <c r="H187" s="12">
        <v>83.3</v>
      </c>
      <c r="I187" s="12">
        <v>77.350000000000009</v>
      </c>
      <c r="J187" s="12">
        <v>90.95</v>
      </c>
      <c r="K187" s="12">
        <v>82.45</v>
      </c>
      <c r="L187" s="13">
        <v>83.087500000000006</v>
      </c>
      <c r="M187" s="17" t="s">
        <v>138</v>
      </c>
      <c r="N187" s="17">
        <f t="shared" si="8"/>
        <v>3</v>
      </c>
      <c r="O187" s="14" t="s">
        <v>116</v>
      </c>
      <c r="P187" s="14">
        <f t="shared" si="9"/>
        <v>9</v>
      </c>
      <c r="Q187" s="14" t="s">
        <v>118</v>
      </c>
      <c r="R187" s="14">
        <f t="shared" si="10"/>
        <v>1</v>
      </c>
      <c r="S187" s="14" t="s">
        <v>119</v>
      </c>
      <c r="T187" s="14" t="s">
        <v>144</v>
      </c>
      <c r="U187" s="14">
        <f t="shared" si="11"/>
        <v>2</v>
      </c>
    </row>
    <row r="188" spans="1:21" x14ac:dyDescent="0.3">
      <c r="A188" s="11">
        <v>44630.60833333333</v>
      </c>
      <c r="B188" s="15">
        <v>44630</v>
      </c>
      <c r="C188" s="16">
        <v>0.60833333333333328</v>
      </c>
      <c r="D188" s="12">
        <v>82.8</v>
      </c>
      <c r="E188" s="12">
        <v>92</v>
      </c>
      <c r="F188" s="12">
        <v>95.68</v>
      </c>
      <c r="G188" s="12">
        <v>87.399999999999991</v>
      </c>
      <c r="H188" s="12">
        <v>90.16</v>
      </c>
      <c r="I188" s="12">
        <v>83.72</v>
      </c>
      <c r="J188" s="12">
        <v>98.440000000000012</v>
      </c>
      <c r="K188" s="12">
        <v>89.24</v>
      </c>
      <c r="L188" s="13">
        <v>89.93</v>
      </c>
      <c r="M188" s="17" t="s">
        <v>138</v>
      </c>
      <c r="N188" s="17">
        <f t="shared" si="8"/>
        <v>3</v>
      </c>
      <c r="O188" s="14" t="s">
        <v>116</v>
      </c>
      <c r="P188" s="14">
        <f t="shared" si="9"/>
        <v>9</v>
      </c>
      <c r="Q188" s="14" t="s">
        <v>118</v>
      </c>
      <c r="R188" s="14">
        <f t="shared" si="10"/>
        <v>1</v>
      </c>
      <c r="S188" s="14" t="s">
        <v>119</v>
      </c>
      <c r="T188" s="14" t="s">
        <v>144</v>
      </c>
      <c r="U188" s="14">
        <f t="shared" si="11"/>
        <v>2</v>
      </c>
    </row>
    <row r="189" spans="1:21" x14ac:dyDescent="0.3">
      <c r="A189" s="11">
        <v>44630.611805555556</v>
      </c>
      <c r="B189" s="15">
        <v>44630</v>
      </c>
      <c r="C189" s="16">
        <v>0.6118055555555556</v>
      </c>
      <c r="D189" s="12">
        <v>78.3</v>
      </c>
      <c r="E189" s="12">
        <v>87</v>
      </c>
      <c r="F189" s="12">
        <v>90.48</v>
      </c>
      <c r="G189" s="12">
        <v>82.649999999999991</v>
      </c>
      <c r="H189" s="12">
        <v>85.26</v>
      </c>
      <c r="I189" s="12">
        <v>79.17</v>
      </c>
      <c r="J189" s="12">
        <v>93.09</v>
      </c>
      <c r="K189" s="12">
        <v>84.39</v>
      </c>
      <c r="L189" s="13">
        <v>85.042500000000004</v>
      </c>
      <c r="M189" s="17" t="s">
        <v>138</v>
      </c>
      <c r="N189" s="17">
        <f t="shared" si="8"/>
        <v>3</v>
      </c>
      <c r="O189" s="14" t="s">
        <v>116</v>
      </c>
      <c r="P189" s="14">
        <f t="shared" si="9"/>
        <v>9</v>
      </c>
      <c r="Q189" s="14" t="s">
        <v>118</v>
      </c>
      <c r="R189" s="14">
        <f t="shared" si="10"/>
        <v>1</v>
      </c>
      <c r="S189" s="14" t="s">
        <v>119</v>
      </c>
      <c r="T189" s="14" t="s">
        <v>144</v>
      </c>
      <c r="U189" s="14">
        <f t="shared" si="11"/>
        <v>2</v>
      </c>
    </row>
    <row r="190" spans="1:21" x14ac:dyDescent="0.3">
      <c r="A190" s="11">
        <v>44630.612453703703</v>
      </c>
      <c r="B190" s="15">
        <v>44630</v>
      </c>
      <c r="C190" s="16">
        <v>0.61245370370370367</v>
      </c>
      <c r="D190" s="12">
        <v>71.100000000000009</v>
      </c>
      <c r="E190" s="12">
        <v>79</v>
      </c>
      <c r="F190" s="12">
        <v>82.16</v>
      </c>
      <c r="G190" s="12">
        <v>75.05</v>
      </c>
      <c r="H190" s="12">
        <v>77.42</v>
      </c>
      <c r="I190" s="12">
        <v>71.89</v>
      </c>
      <c r="J190" s="12">
        <v>84.53</v>
      </c>
      <c r="K190" s="12">
        <v>76.63</v>
      </c>
      <c r="L190" s="13">
        <v>77.222499999999997</v>
      </c>
      <c r="M190" s="17" t="s">
        <v>138</v>
      </c>
      <c r="N190" s="17">
        <f t="shared" si="8"/>
        <v>3</v>
      </c>
      <c r="O190" s="14" t="s">
        <v>116</v>
      </c>
      <c r="P190" s="14">
        <f t="shared" si="9"/>
        <v>9</v>
      </c>
      <c r="Q190" s="14" t="s">
        <v>118</v>
      </c>
      <c r="R190" s="14">
        <f t="shared" si="10"/>
        <v>1</v>
      </c>
      <c r="S190" s="14" t="s">
        <v>119</v>
      </c>
      <c r="T190" s="14" t="s">
        <v>144</v>
      </c>
      <c r="U190" s="14">
        <f t="shared" si="11"/>
        <v>2</v>
      </c>
    </row>
    <row r="191" spans="1:21" x14ac:dyDescent="0.3">
      <c r="A191" s="11">
        <v>44630.614861111113</v>
      </c>
      <c r="B191" s="15">
        <v>44630</v>
      </c>
      <c r="C191" s="16">
        <v>0.61486111111111108</v>
      </c>
      <c r="D191" s="12">
        <v>78.3</v>
      </c>
      <c r="E191" s="12">
        <v>87</v>
      </c>
      <c r="F191" s="12">
        <v>90.48</v>
      </c>
      <c r="G191" s="12">
        <v>82.649999999999991</v>
      </c>
      <c r="H191" s="12">
        <v>85.26</v>
      </c>
      <c r="I191" s="12">
        <v>79.17</v>
      </c>
      <c r="J191" s="12">
        <v>93.09</v>
      </c>
      <c r="K191" s="12">
        <v>84.39</v>
      </c>
      <c r="L191" s="13">
        <v>85.042500000000004</v>
      </c>
      <c r="M191" s="17" t="s">
        <v>138</v>
      </c>
      <c r="N191" s="17">
        <f t="shared" si="8"/>
        <v>3</v>
      </c>
      <c r="O191" s="14" t="s">
        <v>116</v>
      </c>
      <c r="P191" s="14">
        <f t="shared" si="9"/>
        <v>9</v>
      </c>
      <c r="Q191" s="14" t="s">
        <v>118</v>
      </c>
      <c r="R191" s="14">
        <f t="shared" si="10"/>
        <v>1</v>
      </c>
      <c r="S191" s="14" t="s">
        <v>119</v>
      </c>
      <c r="T191" s="14" t="s">
        <v>144</v>
      </c>
      <c r="U191" s="14">
        <f t="shared" si="11"/>
        <v>2</v>
      </c>
    </row>
    <row r="192" spans="1:21" x14ac:dyDescent="0.3">
      <c r="A192" s="11">
        <v>44630.615277777775</v>
      </c>
      <c r="B192" s="15">
        <v>44630</v>
      </c>
      <c r="C192" s="16">
        <v>0.61527777777777781</v>
      </c>
      <c r="D192" s="12">
        <v>81</v>
      </c>
      <c r="E192" s="12">
        <v>90</v>
      </c>
      <c r="F192" s="12">
        <v>93.600000000000009</v>
      </c>
      <c r="G192" s="12">
        <v>85.5</v>
      </c>
      <c r="H192" s="12">
        <v>88.2</v>
      </c>
      <c r="I192" s="12">
        <v>81.900000000000006</v>
      </c>
      <c r="J192" s="12">
        <v>96.300000000000011</v>
      </c>
      <c r="K192" s="12">
        <v>87.3</v>
      </c>
      <c r="L192" s="13">
        <v>87.974999999999994</v>
      </c>
      <c r="M192" s="17" t="s">
        <v>138</v>
      </c>
      <c r="N192" s="17">
        <f t="shared" si="8"/>
        <v>3</v>
      </c>
      <c r="O192" s="14" t="s">
        <v>116</v>
      </c>
      <c r="P192" s="14">
        <f t="shared" si="9"/>
        <v>9</v>
      </c>
      <c r="Q192" s="14" t="s">
        <v>118</v>
      </c>
      <c r="R192" s="14">
        <f t="shared" si="10"/>
        <v>1</v>
      </c>
      <c r="S192" s="14" t="s">
        <v>119</v>
      </c>
      <c r="T192" s="14" t="s">
        <v>144</v>
      </c>
      <c r="U192" s="14">
        <f t="shared" si="11"/>
        <v>2</v>
      </c>
    </row>
    <row r="193" spans="1:21" x14ac:dyDescent="0.3">
      <c r="A193" s="11">
        <v>44630.618750000001</v>
      </c>
      <c r="B193" s="15">
        <v>44630</v>
      </c>
      <c r="C193" s="16">
        <v>0.61875000000000002</v>
      </c>
      <c r="D193" s="12">
        <v>87.3</v>
      </c>
      <c r="E193" s="12">
        <v>97</v>
      </c>
      <c r="F193" s="12">
        <v>100.88000000000001</v>
      </c>
      <c r="G193" s="12">
        <v>92.149999999999991</v>
      </c>
      <c r="H193" s="12">
        <v>95.06</v>
      </c>
      <c r="I193" s="12">
        <v>88.27</v>
      </c>
      <c r="J193" s="12">
        <v>103.79</v>
      </c>
      <c r="K193" s="12">
        <v>94.09</v>
      </c>
      <c r="L193" s="13">
        <v>94.817499999999995</v>
      </c>
      <c r="M193" s="17" t="s">
        <v>138</v>
      </c>
      <c r="N193" s="17">
        <f t="shared" si="8"/>
        <v>3</v>
      </c>
      <c r="O193" s="14" t="s">
        <v>116</v>
      </c>
      <c r="P193" s="14">
        <f t="shared" si="9"/>
        <v>9</v>
      </c>
      <c r="Q193" s="14" t="s">
        <v>118</v>
      </c>
      <c r="R193" s="14">
        <f t="shared" si="10"/>
        <v>1</v>
      </c>
      <c r="S193" s="14" t="s">
        <v>119</v>
      </c>
      <c r="T193" s="14" t="s">
        <v>144</v>
      </c>
      <c r="U193" s="14">
        <f t="shared" si="11"/>
        <v>2</v>
      </c>
    </row>
    <row r="194" spans="1:21" x14ac:dyDescent="0.3">
      <c r="A194" s="11">
        <v>44630.62222222222</v>
      </c>
      <c r="B194" s="15">
        <v>44630</v>
      </c>
      <c r="C194" s="16">
        <v>0.62222222222222223</v>
      </c>
      <c r="D194" s="12">
        <v>88.2</v>
      </c>
      <c r="E194" s="12">
        <v>98</v>
      </c>
      <c r="F194" s="12">
        <v>101.92</v>
      </c>
      <c r="G194" s="12">
        <v>93.1</v>
      </c>
      <c r="H194" s="12">
        <v>96.039999999999992</v>
      </c>
      <c r="I194" s="12">
        <v>89.18</v>
      </c>
      <c r="J194" s="12">
        <v>104.86</v>
      </c>
      <c r="K194" s="12">
        <v>95.06</v>
      </c>
      <c r="L194" s="13">
        <v>95.795000000000016</v>
      </c>
      <c r="M194" s="17" t="s">
        <v>138</v>
      </c>
      <c r="N194" s="17">
        <f t="shared" si="8"/>
        <v>3</v>
      </c>
      <c r="O194" s="14" t="s">
        <v>116</v>
      </c>
      <c r="P194" s="14">
        <f t="shared" si="9"/>
        <v>9</v>
      </c>
      <c r="Q194" s="14" t="s">
        <v>118</v>
      </c>
      <c r="R194" s="14">
        <f t="shared" si="10"/>
        <v>1</v>
      </c>
      <c r="S194" s="14" t="s">
        <v>119</v>
      </c>
      <c r="T194" s="14" t="s">
        <v>144</v>
      </c>
      <c r="U194" s="14">
        <f t="shared" si="11"/>
        <v>2</v>
      </c>
    </row>
    <row r="195" spans="1:21" x14ac:dyDescent="0.3">
      <c r="A195" s="11">
        <v>44630.625694444447</v>
      </c>
      <c r="B195" s="15">
        <v>44630</v>
      </c>
      <c r="C195" s="16">
        <v>0.62569444444444444</v>
      </c>
      <c r="D195" s="12">
        <v>89.100000000000009</v>
      </c>
      <c r="E195" s="12">
        <v>99</v>
      </c>
      <c r="F195" s="12">
        <v>102.96000000000001</v>
      </c>
      <c r="G195" s="12">
        <v>94.05</v>
      </c>
      <c r="H195" s="12">
        <v>97.02</v>
      </c>
      <c r="I195" s="12">
        <v>90.09</v>
      </c>
      <c r="J195" s="12">
        <v>105.93</v>
      </c>
      <c r="K195" s="12">
        <v>96.03</v>
      </c>
      <c r="L195" s="13">
        <v>96.772500000000008</v>
      </c>
      <c r="M195" s="17" t="s">
        <v>138</v>
      </c>
      <c r="N195" s="17">
        <f t="shared" ref="N195:N258" si="12">IF(M195="Morning",1,IF(M195="Afternoon",2,IF(M195="Evening",3,IF(M195="late Evening",4,IF(M195="Break",5)))))</f>
        <v>3</v>
      </c>
      <c r="O195" s="14" t="s">
        <v>116</v>
      </c>
      <c r="P195" s="14">
        <f t="shared" ref="P195:P258" si="13">IF(O195="Greetings",1,IF(O195="Break",2,IF(O195="Closing",3,IF(O195="demonstration",4,IF(O195="Hands on",5,IF(O195="Introduction",6,IF(O195="Lecture",7,IF(O195="No Activity",8,IF(O195="Peer Learning",9)))))))))</f>
        <v>9</v>
      </c>
      <c r="Q195" s="14" t="s">
        <v>118</v>
      </c>
      <c r="R195" s="14">
        <f t="shared" ref="R195:R258" si="14">IF(Q195="On Campus",1,IF(Q195="Off Campus",2))</f>
        <v>1</v>
      </c>
      <c r="S195" s="14" t="s">
        <v>119</v>
      </c>
      <c r="T195" s="14" t="s">
        <v>144</v>
      </c>
      <c r="U195" s="14">
        <f t="shared" ref="U195:U258" si="15">IF(T195="Tools_Digital Drawing",1,IF(T195="Spatial Design",2,IF(T195="Technical Contexts",3)))</f>
        <v>2</v>
      </c>
    </row>
    <row r="196" spans="1:21" x14ac:dyDescent="0.3">
      <c r="A196" s="11">
        <v>44630.626319444447</v>
      </c>
      <c r="B196" s="15">
        <v>44630</v>
      </c>
      <c r="C196" s="16">
        <v>0.62631944444444443</v>
      </c>
      <c r="D196" s="12">
        <v>71.100000000000009</v>
      </c>
      <c r="E196" s="12">
        <v>79</v>
      </c>
      <c r="F196" s="12">
        <v>82.16</v>
      </c>
      <c r="G196" s="12">
        <v>75.05</v>
      </c>
      <c r="H196" s="12">
        <v>77.42</v>
      </c>
      <c r="I196" s="12">
        <v>71.89</v>
      </c>
      <c r="J196" s="12">
        <v>84.53</v>
      </c>
      <c r="K196" s="12">
        <v>76.63</v>
      </c>
      <c r="L196" s="13">
        <v>77.222499999999997</v>
      </c>
      <c r="M196" s="17" t="s">
        <v>138</v>
      </c>
      <c r="N196" s="17">
        <f t="shared" si="12"/>
        <v>3</v>
      </c>
      <c r="O196" s="14" t="s">
        <v>116</v>
      </c>
      <c r="P196" s="14">
        <f t="shared" si="13"/>
        <v>9</v>
      </c>
      <c r="Q196" s="14" t="s">
        <v>118</v>
      </c>
      <c r="R196" s="14">
        <f t="shared" si="14"/>
        <v>1</v>
      </c>
      <c r="S196" s="14" t="s">
        <v>119</v>
      </c>
      <c r="T196" s="14" t="s">
        <v>144</v>
      </c>
      <c r="U196" s="14">
        <f t="shared" si="15"/>
        <v>2</v>
      </c>
    </row>
    <row r="197" spans="1:21" x14ac:dyDescent="0.3">
      <c r="A197" s="11">
        <v>44630.627893518518</v>
      </c>
      <c r="B197" s="15">
        <v>44630</v>
      </c>
      <c r="C197" s="16">
        <v>0.62789351851851849</v>
      </c>
      <c r="D197" s="12">
        <v>73.8</v>
      </c>
      <c r="E197" s="12">
        <v>82</v>
      </c>
      <c r="F197" s="12">
        <v>85.28</v>
      </c>
      <c r="G197" s="12">
        <v>77.899999999999991</v>
      </c>
      <c r="H197" s="12">
        <v>80.36</v>
      </c>
      <c r="I197" s="12">
        <v>74.62</v>
      </c>
      <c r="J197" s="12">
        <v>87.740000000000009</v>
      </c>
      <c r="K197" s="12">
        <v>79.539999999999992</v>
      </c>
      <c r="L197" s="13">
        <v>80.155000000000001</v>
      </c>
      <c r="M197" s="17" t="s">
        <v>138</v>
      </c>
      <c r="N197" s="17">
        <f t="shared" si="12"/>
        <v>3</v>
      </c>
      <c r="O197" s="14" t="s">
        <v>116</v>
      </c>
      <c r="P197" s="14">
        <f t="shared" si="13"/>
        <v>9</v>
      </c>
      <c r="Q197" s="14" t="s">
        <v>118</v>
      </c>
      <c r="R197" s="14">
        <f t="shared" si="14"/>
        <v>1</v>
      </c>
      <c r="S197" s="14" t="s">
        <v>119</v>
      </c>
      <c r="T197" s="14" t="s">
        <v>144</v>
      </c>
      <c r="U197" s="14">
        <f t="shared" si="15"/>
        <v>2</v>
      </c>
    </row>
    <row r="198" spans="1:21" x14ac:dyDescent="0.3">
      <c r="A198" s="11">
        <v>44630.628645833334</v>
      </c>
      <c r="B198" s="15">
        <v>44630</v>
      </c>
      <c r="C198" s="16">
        <v>0.62864583333333335</v>
      </c>
      <c r="D198" s="12">
        <v>76.5</v>
      </c>
      <c r="E198" s="12">
        <v>85</v>
      </c>
      <c r="F198" s="12">
        <v>88.4</v>
      </c>
      <c r="G198" s="12">
        <v>80.75</v>
      </c>
      <c r="H198" s="12">
        <v>83.3</v>
      </c>
      <c r="I198" s="12">
        <v>77.350000000000009</v>
      </c>
      <c r="J198" s="12">
        <v>90.95</v>
      </c>
      <c r="K198" s="12">
        <v>82.45</v>
      </c>
      <c r="L198" s="13">
        <v>83.087500000000006</v>
      </c>
      <c r="M198" s="17" t="s">
        <v>138</v>
      </c>
      <c r="N198" s="17">
        <f t="shared" si="12"/>
        <v>3</v>
      </c>
      <c r="O198" s="14" t="s">
        <v>116</v>
      </c>
      <c r="P198" s="14">
        <f t="shared" si="13"/>
        <v>9</v>
      </c>
      <c r="Q198" s="14" t="s">
        <v>118</v>
      </c>
      <c r="R198" s="14">
        <f t="shared" si="14"/>
        <v>1</v>
      </c>
      <c r="S198" s="14" t="s">
        <v>119</v>
      </c>
      <c r="T198" s="14" t="s">
        <v>144</v>
      </c>
      <c r="U198" s="14">
        <f t="shared" si="15"/>
        <v>2</v>
      </c>
    </row>
    <row r="199" spans="1:21" x14ac:dyDescent="0.3">
      <c r="A199" s="11">
        <v>44630.629166666666</v>
      </c>
      <c r="B199" s="15">
        <v>44630</v>
      </c>
      <c r="C199" s="16">
        <v>0.62916666666666665</v>
      </c>
      <c r="D199" s="12">
        <v>83.7</v>
      </c>
      <c r="E199" s="12">
        <v>93</v>
      </c>
      <c r="F199" s="12">
        <v>96.72</v>
      </c>
      <c r="G199" s="12">
        <v>88.35</v>
      </c>
      <c r="H199" s="12">
        <v>91.14</v>
      </c>
      <c r="I199" s="12">
        <v>84.63000000000001</v>
      </c>
      <c r="J199" s="12">
        <v>99.51</v>
      </c>
      <c r="K199" s="12">
        <v>90.21</v>
      </c>
      <c r="L199" s="13">
        <v>90.907499999999999</v>
      </c>
      <c r="M199" s="17" t="s">
        <v>138</v>
      </c>
      <c r="N199" s="17">
        <f t="shared" si="12"/>
        <v>3</v>
      </c>
      <c r="O199" s="14" t="s">
        <v>116</v>
      </c>
      <c r="P199" s="14">
        <f t="shared" si="13"/>
        <v>9</v>
      </c>
      <c r="Q199" s="14" t="s">
        <v>118</v>
      </c>
      <c r="R199" s="14">
        <f t="shared" si="14"/>
        <v>1</v>
      </c>
      <c r="S199" s="14" t="s">
        <v>119</v>
      </c>
      <c r="T199" s="14" t="s">
        <v>144</v>
      </c>
      <c r="U199" s="14">
        <f t="shared" si="15"/>
        <v>2</v>
      </c>
    </row>
    <row r="200" spans="1:21" x14ac:dyDescent="0.3">
      <c r="A200" s="11">
        <v>44630.631898148145</v>
      </c>
      <c r="B200" s="15">
        <v>44630</v>
      </c>
      <c r="C200" s="16">
        <v>0.63189814814814815</v>
      </c>
      <c r="D200" s="12">
        <v>74.7</v>
      </c>
      <c r="E200" s="12">
        <v>83</v>
      </c>
      <c r="F200" s="12">
        <v>86.320000000000007</v>
      </c>
      <c r="G200" s="12">
        <v>78.849999999999994</v>
      </c>
      <c r="H200" s="12">
        <v>81.34</v>
      </c>
      <c r="I200" s="12">
        <v>75.53</v>
      </c>
      <c r="J200" s="12">
        <v>88.81</v>
      </c>
      <c r="K200" s="12">
        <v>80.509999999999991</v>
      </c>
      <c r="L200" s="13">
        <v>81.132499999999993</v>
      </c>
      <c r="M200" s="17" t="s">
        <v>138</v>
      </c>
      <c r="N200" s="17">
        <f t="shared" si="12"/>
        <v>3</v>
      </c>
      <c r="O200" s="14" t="s">
        <v>116</v>
      </c>
      <c r="P200" s="14">
        <f t="shared" si="13"/>
        <v>9</v>
      </c>
      <c r="Q200" s="14" t="s">
        <v>118</v>
      </c>
      <c r="R200" s="14">
        <f t="shared" si="14"/>
        <v>1</v>
      </c>
      <c r="S200" s="14" t="s">
        <v>119</v>
      </c>
      <c r="T200" s="14" t="s">
        <v>144</v>
      </c>
      <c r="U200" s="14">
        <f t="shared" si="15"/>
        <v>2</v>
      </c>
    </row>
    <row r="201" spans="1:21" x14ac:dyDescent="0.3">
      <c r="A201" s="11">
        <v>44630.632638888892</v>
      </c>
      <c r="B201" s="15">
        <v>44630</v>
      </c>
      <c r="C201" s="16">
        <v>0.63263888888888886</v>
      </c>
      <c r="D201" s="12">
        <v>85.5</v>
      </c>
      <c r="E201" s="12">
        <v>95</v>
      </c>
      <c r="F201" s="12">
        <v>98.8</v>
      </c>
      <c r="G201" s="12">
        <v>90.25</v>
      </c>
      <c r="H201" s="12">
        <v>93.1</v>
      </c>
      <c r="I201" s="12">
        <v>86.45</v>
      </c>
      <c r="J201" s="12">
        <v>101.65</v>
      </c>
      <c r="K201" s="12">
        <v>92.149999999999991</v>
      </c>
      <c r="L201" s="13">
        <v>92.862499999999997</v>
      </c>
      <c r="M201" s="17" t="s">
        <v>138</v>
      </c>
      <c r="N201" s="17">
        <f t="shared" si="12"/>
        <v>3</v>
      </c>
      <c r="O201" s="14" t="s">
        <v>116</v>
      </c>
      <c r="P201" s="14">
        <f t="shared" si="13"/>
        <v>9</v>
      </c>
      <c r="Q201" s="14" t="s">
        <v>118</v>
      </c>
      <c r="R201" s="14">
        <f t="shared" si="14"/>
        <v>1</v>
      </c>
      <c r="S201" s="14" t="s">
        <v>119</v>
      </c>
      <c r="T201" s="14" t="s">
        <v>144</v>
      </c>
      <c r="U201" s="14">
        <f t="shared" si="15"/>
        <v>2</v>
      </c>
    </row>
    <row r="202" spans="1:21" x14ac:dyDescent="0.3">
      <c r="A202" s="11">
        <v>44630.632881944446</v>
      </c>
      <c r="B202" s="15">
        <v>44630</v>
      </c>
      <c r="C202" s="16">
        <v>0.63288194444444446</v>
      </c>
      <c r="D202" s="12">
        <v>73.8</v>
      </c>
      <c r="E202" s="12">
        <v>82</v>
      </c>
      <c r="F202" s="12">
        <v>85.28</v>
      </c>
      <c r="G202" s="12">
        <v>77.899999999999991</v>
      </c>
      <c r="H202" s="12">
        <v>80.36</v>
      </c>
      <c r="I202" s="12">
        <v>74.62</v>
      </c>
      <c r="J202" s="12">
        <v>87.740000000000009</v>
      </c>
      <c r="K202" s="12">
        <v>79.539999999999992</v>
      </c>
      <c r="L202" s="13">
        <v>80.155000000000001</v>
      </c>
      <c r="M202" s="17" t="s">
        <v>138</v>
      </c>
      <c r="N202" s="17">
        <f t="shared" si="12"/>
        <v>3</v>
      </c>
      <c r="O202" s="14" t="s">
        <v>116</v>
      </c>
      <c r="P202" s="14">
        <f t="shared" si="13"/>
        <v>9</v>
      </c>
      <c r="Q202" s="14" t="s">
        <v>118</v>
      </c>
      <c r="R202" s="14">
        <f t="shared" si="14"/>
        <v>1</v>
      </c>
      <c r="S202" s="14" t="s">
        <v>119</v>
      </c>
      <c r="T202" s="14" t="s">
        <v>144</v>
      </c>
      <c r="U202" s="14">
        <f t="shared" si="15"/>
        <v>2</v>
      </c>
    </row>
    <row r="203" spans="1:21" x14ac:dyDescent="0.3">
      <c r="A203" s="11">
        <v>44630.633668981478</v>
      </c>
      <c r="B203" s="15">
        <v>44630</v>
      </c>
      <c r="C203" s="16">
        <v>0.63366898148148143</v>
      </c>
      <c r="D203" s="12">
        <v>85.5</v>
      </c>
      <c r="E203" s="12">
        <v>95</v>
      </c>
      <c r="F203" s="12">
        <v>98.8</v>
      </c>
      <c r="G203" s="12">
        <v>90.25</v>
      </c>
      <c r="H203" s="12">
        <v>93.1</v>
      </c>
      <c r="I203" s="12">
        <v>86.45</v>
      </c>
      <c r="J203" s="12">
        <v>101.65</v>
      </c>
      <c r="K203" s="12">
        <v>92.149999999999991</v>
      </c>
      <c r="L203" s="13">
        <v>92.862499999999997</v>
      </c>
      <c r="M203" s="17" t="s">
        <v>138</v>
      </c>
      <c r="N203" s="17">
        <f t="shared" si="12"/>
        <v>3</v>
      </c>
      <c r="O203" s="14" t="s">
        <v>116</v>
      </c>
      <c r="P203" s="14">
        <f t="shared" si="13"/>
        <v>9</v>
      </c>
      <c r="Q203" s="14" t="s">
        <v>118</v>
      </c>
      <c r="R203" s="14">
        <f t="shared" si="14"/>
        <v>1</v>
      </c>
      <c r="S203" s="14" t="s">
        <v>119</v>
      </c>
      <c r="T203" s="14" t="s">
        <v>144</v>
      </c>
      <c r="U203" s="14">
        <f t="shared" si="15"/>
        <v>2</v>
      </c>
    </row>
    <row r="204" spans="1:21" x14ac:dyDescent="0.3">
      <c r="A204" s="11">
        <v>44630.636111111111</v>
      </c>
      <c r="B204" s="15">
        <v>44630</v>
      </c>
      <c r="C204" s="16">
        <v>0.63611111111111118</v>
      </c>
      <c r="D204" s="12">
        <v>79.2</v>
      </c>
      <c r="E204" s="12">
        <v>88</v>
      </c>
      <c r="F204" s="12">
        <v>91.52000000000001</v>
      </c>
      <c r="G204" s="12">
        <v>83.6</v>
      </c>
      <c r="H204" s="12">
        <v>86.24</v>
      </c>
      <c r="I204" s="12">
        <v>80.08</v>
      </c>
      <c r="J204" s="12">
        <v>94.160000000000011</v>
      </c>
      <c r="K204" s="12">
        <v>85.36</v>
      </c>
      <c r="L204" s="13">
        <v>86.02000000000001</v>
      </c>
      <c r="M204" s="17" t="s">
        <v>138</v>
      </c>
      <c r="N204" s="17">
        <f t="shared" si="12"/>
        <v>3</v>
      </c>
      <c r="O204" s="14" t="s">
        <v>116</v>
      </c>
      <c r="P204" s="14">
        <f t="shared" si="13"/>
        <v>9</v>
      </c>
      <c r="Q204" s="14" t="s">
        <v>118</v>
      </c>
      <c r="R204" s="14">
        <f t="shared" si="14"/>
        <v>1</v>
      </c>
      <c r="S204" s="14" t="s">
        <v>119</v>
      </c>
      <c r="T204" s="14" t="s">
        <v>144</v>
      </c>
      <c r="U204" s="14">
        <f t="shared" si="15"/>
        <v>2</v>
      </c>
    </row>
    <row r="205" spans="1:21" x14ac:dyDescent="0.3">
      <c r="A205" s="11">
        <v>44630.639826388891</v>
      </c>
      <c r="B205" s="15">
        <v>44630</v>
      </c>
      <c r="C205" s="16">
        <v>0.63982638888888888</v>
      </c>
      <c r="D205" s="12">
        <v>72.900000000000006</v>
      </c>
      <c r="E205" s="12">
        <v>81</v>
      </c>
      <c r="F205" s="12">
        <v>84.240000000000009</v>
      </c>
      <c r="G205" s="12">
        <v>76.95</v>
      </c>
      <c r="H205" s="12">
        <v>79.38</v>
      </c>
      <c r="I205" s="12">
        <v>73.710000000000008</v>
      </c>
      <c r="J205" s="12">
        <v>86.67</v>
      </c>
      <c r="K205" s="12">
        <v>78.569999999999993</v>
      </c>
      <c r="L205" s="13">
        <v>79.177500000000009</v>
      </c>
      <c r="M205" s="17" t="s">
        <v>138</v>
      </c>
      <c r="N205" s="17">
        <f t="shared" si="12"/>
        <v>3</v>
      </c>
      <c r="O205" s="14" t="s">
        <v>116</v>
      </c>
      <c r="P205" s="14">
        <f t="shared" si="13"/>
        <v>9</v>
      </c>
      <c r="Q205" s="14" t="s">
        <v>118</v>
      </c>
      <c r="R205" s="14">
        <f t="shared" si="14"/>
        <v>1</v>
      </c>
      <c r="S205" s="14" t="s">
        <v>119</v>
      </c>
      <c r="T205" s="14" t="s">
        <v>144</v>
      </c>
      <c r="U205" s="14">
        <f t="shared" si="15"/>
        <v>2</v>
      </c>
    </row>
    <row r="206" spans="1:21" x14ac:dyDescent="0.3">
      <c r="A206" s="11">
        <v>44630.63994212963</v>
      </c>
      <c r="B206" s="15">
        <v>44630</v>
      </c>
      <c r="C206" s="16">
        <v>0.6399421296296296</v>
      </c>
      <c r="D206" s="12">
        <v>67.5</v>
      </c>
      <c r="E206" s="12">
        <v>75</v>
      </c>
      <c r="F206" s="12">
        <v>78</v>
      </c>
      <c r="G206" s="12">
        <v>71.25</v>
      </c>
      <c r="H206" s="12">
        <v>73.5</v>
      </c>
      <c r="I206" s="12">
        <v>68.25</v>
      </c>
      <c r="J206" s="12">
        <v>80.25</v>
      </c>
      <c r="K206" s="12">
        <v>72.75</v>
      </c>
      <c r="L206" s="13">
        <v>73.3125</v>
      </c>
      <c r="M206" s="17" t="s">
        <v>138</v>
      </c>
      <c r="N206" s="17">
        <f t="shared" si="12"/>
        <v>3</v>
      </c>
      <c r="O206" s="14" t="s">
        <v>116</v>
      </c>
      <c r="P206" s="14">
        <f t="shared" si="13"/>
        <v>9</v>
      </c>
      <c r="Q206" s="14" t="s">
        <v>118</v>
      </c>
      <c r="R206" s="14">
        <f t="shared" si="14"/>
        <v>1</v>
      </c>
      <c r="S206" s="14" t="s">
        <v>119</v>
      </c>
      <c r="T206" s="14" t="s">
        <v>144</v>
      </c>
      <c r="U206" s="14">
        <f t="shared" si="15"/>
        <v>2</v>
      </c>
    </row>
    <row r="207" spans="1:21" x14ac:dyDescent="0.3">
      <c r="A207" s="11">
        <v>44630.640555555554</v>
      </c>
      <c r="B207" s="15">
        <v>44630</v>
      </c>
      <c r="C207" s="16">
        <v>0.64055555555555554</v>
      </c>
      <c r="D207" s="12">
        <v>67.5</v>
      </c>
      <c r="E207" s="12">
        <v>75</v>
      </c>
      <c r="F207" s="12">
        <v>78</v>
      </c>
      <c r="G207" s="12">
        <v>71.25</v>
      </c>
      <c r="H207" s="12">
        <v>73.5</v>
      </c>
      <c r="I207" s="12">
        <v>68.25</v>
      </c>
      <c r="J207" s="12">
        <v>80.25</v>
      </c>
      <c r="K207" s="12">
        <v>72.75</v>
      </c>
      <c r="L207" s="13">
        <v>73.3125</v>
      </c>
      <c r="M207" s="17" t="s">
        <v>138</v>
      </c>
      <c r="N207" s="17">
        <f t="shared" si="12"/>
        <v>3</v>
      </c>
      <c r="O207" s="14" t="s">
        <v>116</v>
      </c>
      <c r="P207" s="14">
        <f t="shared" si="13"/>
        <v>9</v>
      </c>
      <c r="Q207" s="14" t="s">
        <v>118</v>
      </c>
      <c r="R207" s="14">
        <f t="shared" si="14"/>
        <v>1</v>
      </c>
      <c r="S207" s="14" t="s">
        <v>119</v>
      </c>
      <c r="T207" s="14" t="s">
        <v>144</v>
      </c>
      <c r="U207" s="14">
        <f t="shared" si="15"/>
        <v>2</v>
      </c>
    </row>
    <row r="208" spans="1:21" x14ac:dyDescent="0.3">
      <c r="A208" s="11">
        <v>44630.641331018516</v>
      </c>
      <c r="B208" s="15">
        <v>44630</v>
      </c>
      <c r="C208" s="16">
        <v>0.64133101851851848</v>
      </c>
      <c r="D208" s="12">
        <v>72.900000000000006</v>
      </c>
      <c r="E208" s="12">
        <v>81</v>
      </c>
      <c r="F208" s="12">
        <v>84.240000000000009</v>
      </c>
      <c r="G208" s="12">
        <v>76.95</v>
      </c>
      <c r="H208" s="12">
        <v>79.38</v>
      </c>
      <c r="I208" s="12">
        <v>73.710000000000008</v>
      </c>
      <c r="J208" s="12">
        <v>86.67</v>
      </c>
      <c r="K208" s="12">
        <v>78.569999999999993</v>
      </c>
      <c r="L208" s="13">
        <v>79.177500000000009</v>
      </c>
      <c r="M208" s="17" t="s">
        <v>138</v>
      </c>
      <c r="N208" s="17">
        <f t="shared" si="12"/>
        <v>3</v>
      </c>
      <c r="O208" s="14" t="s">
        <v>116</v>
      </c>
      <c r="P208" s="14">
        <f t="shared" si="13"/>
        <v>9</v>
      </c>
      <c r="Q208" s="14" t="s">
        <v>118</v>
      </c>
      <c r="R208" s="14">
        <f t="shared" si="14"/>
        <v>1</v>
      </c>
      <c r="S208" s="14" t="s">
        <v>119</v>
      </c>
      <c r="T208" s="14" t="s">
        <v>144</v>
      </c>
      <c r="U208" s="14">
        <f t="shared" si="15"/>
        <v>2</v>
      </c>
    </row>
    <row r="209" spans="1:21" x14ac:dyDescent="0.3">
      <c r="A209" s="11">
        <v>44630.642638888887</v>
      </c>
      <c r="B209" s="15">
        <v>44630</v>
      </c>
      <c r="C209" s="16">
        <v>0.64263888888888887</v>
      </c>
      <c r="D209" s="12">
        <v>71.100000000000009</v>
      </c>
      <c r="E209" s="12">
        <v>79</v>
      </c>
      <c r="F209" s="12">
        <v>82.16</v>
      </c>
      <c r="G209" s="12">
        <v>75.05</v>
      </c>
      <c r="H209" s="12">
        <v>77.42</v>
      </c>
      <c r="I209" s="12">
        <v>71.89</v>
      </c>
      <c r="J209" s="12">
        <v>84.53</v>
      </c>
      <c r="K209" s="12">
        <v>76.63</v>
      </c>
      <c r="L209" s="13">
        <v>77.222499999999997</v>
      </c>
      <c r="M209" s="17" t="s">
        <v>138</v>
      </c>
      <c r="N209" s="17">
        <f t="shared" si="12"/>
        <v>3</v>
      </c>
      <c r="O209" s="14" t="s">
        <v>116</v>
      </c>
      <c r="P209" s="14">
        <f t="shared" si="13"/>
        <v>9</v>
      </c>
      <c r="Q209" s="14" t="s">
        <v>118</v>
      </c>
      <c r="R209" s="14">
        <f t="shared" si="14"/>
        <v>1</v>
      </c>
      <c r="S209" s="14" t="s">
        <v>119</v>
      </c>
      <c r="T209" s="14" t="s">
        <v>144</v>
      </c>
      <c r="U209" s="14">
        <f t="shared" si="15"/>
        <v>2</v>
      </c>
    </row>
    <row r="210" spans="1:21" x14ac:dyDescent="0.3">
      <c r="A210" s="11">
        <v>44630.642766203702</v>
      </c>
      <c r="B210" s="15">
        <v>44630</v>
      </c>
      <c r="C210" s="16">
        <v>0.64276620370370374</v>
      </c>
      <c r="D210" s="12">
        <v>72.900000000000006</v>
      </c>
      <c r="E210" s="12">
        <v>81</v>
      </c>
      <c r="F210" s="12">
        <v>84.240000000000009</v>
      </c>
      <c r="G210" s="12">
        <v>76.95</v>
      </c>
      <c r="H210" s="12">
        <v>79.38</v>
      </c>
      <c r="I210" s="12">
        <v>73.710000000000008</v>
      </c>
      <c r="J210" s="12">
        <v>86.67</v>
      </c>
      <c r="K210" s="12">
        <v>78.569999999999993</v>
      </c>
      <c r="L210" s="13">
        <v>79.177500000000009</v>
      </c>
      <c r="M210" s="17" t="s">
        <v>138</v>
      </c>
      <c r="N210" s="17">
        <f t="shared" si="12"/>
        <v>3</v>
      </c>
      <c r="O210" s="14" t="s">
        <v>116</v>
      </c>
      <c r="P210" s="14">
        <f t="shared" si="13"/>
        <v>9</v>
      </c>
      <c r="Q210" s="14" t="s">
        <v>118</v>
      </c>
      <c r="R210" s="14">
        <f t="shared" si="14"/>
        <v>1</v>
      </c>
      <c r="S210" s="14" t="s">
        <v>119</v>
      </c>
      <c r="T210" s="14" t="s">
        <v>144</v>
      </c>
      <c r="U210" s="14">
        <f t="shared" si="15"/>
        <v>2</v>
      </c>
    </row>
    <row r="211" spans="1:21" x14ac:dyDescent="0.3">
      <c r="A211" s="11">
        <v>44630.642997685187</v>
      </c>
      <c r="B211" s="15">
        <v>44630</v>
      </c>
      <c r="C211" s="16">
        <v>0.64299768518518519</v>
      </c>
      <c r="D211" s="12">
        <v>78.3</v>
      </c>
      <c r="E211" s="12">
        <v>87</v>
      </c>
      <c r="F211" s="12">
        <v>90.48</v>
      </c>
      <c r="G211" s="12">
        <v>82.649999999999991</v>
      </c>
      <c r="H211" s="12">
        <v>85.26</v>
      </c>
      <c r="I211" s="12">
        <v>79.17</v>
      </c>
      <c r="J211" s="12">
        <v>93.09</v>
      </c>
      <c r="K211" s="12">
        <v>84.39</v>
      </c>
      <c r="L211" s="13">
        <v>85.042500000000004</v>
      </c>
      <c r="M211" s="17" t="s">
        <v>138</v>
      </c>
      <c r="N211" s="17">
        <f t="shared" si="12"/>
        <v>3</v>
      </c>
      <c r="O211" s="14" t="s">
        <v>116</v>
      </c>
      <c r="P211" s="14">
        <f t="shared" si="13"/>
        <v>9</v>
      </c>
      <c r="Q211" s="14" t="s">
        <v>118</v>
      </c>
      <c r="R211" s="14">
        <f t="shared" si="14"/>
        <v>1</v>
      </c>
      <c r="S211" s="14" t="s">
        <v>119</v>
      </c>
      <c r="T211" s="14" t="s">
        <v>144</v>
      </c>
      <c r="U211" s="14">
        <f t="shared" si="15"/>
        <v>2</v>
      </c>
    </row>
    <row r="212" spans="1:21" x14ac:dyDescent="0.3">
      <c r="A212" s="11">
        <v>44630.643055555556</v>
      </c>
      <c r="B212" s="15">
        <v>44630</v>
      </c>
      <c r="C212" s="16">
        <v>0.6430555555555556</v>
      </c>
      <c r="D212" s="12">
        <v>79.2</v>
      </c>
      <c r="E212" s="12">
        <v>88</v>
      </c>
      <c r="F212" s="12">
        <v>91.52000000000001</v>
      </c>
      <c r="G212" s="12">
        <v>83.6</v>
      </c>
      <c r="H212" s="12">
        <v>86.24</v>
      </c>
      <c r="I212" s="12">
        <v>80.08</v>
      </c>
      <c r="J212" s="12">
        <v>94.160000000000011</v>
      </c>
      <c r="K212" s="12">
        <v>85.36</v>
      </c>
      <c r="L212" s="13">
        <v>86.02000000000001</v>
      </c>
      <c r="M212" s="17" t="s">
        <v>138</v>
      </c>
      <c r="N212" s="17">
        <f t="shared" si="12"/>
        <v>3</v>
      </c>
      <c r="O212" s="14" t="s">
        <v>116</v>
      </c>
      <c r="P212" s="14">
        <f t="shared" si="13"/>
        <v>9</v>
      </c>
      <c r="Q212" s="14" t="s">
        <v>118</v>
      </c>
      <c r="R212" s="14">
        <f t="shared" si="14"/>
        <v>1</v>
      </c>
      <c r="S212" s="14" t="s">
        <v>119</v>
      </c>
      <c r="T212" s="14" t="s">
        <v>144</v>
      </c>
      <c r="U212" s="14">
        <f t="shared" si="15"/>
        <v>2</v>
      </c>
    </row>
    <row r="213" spans="1:21" x14ac:dyDescent="0.3">
      <c r="A213" s="11">
        <v>44630.643182870372</v>
      </c>
      <c r="B213" s="15">
        <v>44630</v>
      </c>
      <c r="C213" s="16">
        <v>0.64318287037037036</v>
      </c>
      <c r="D213" s="12">
        <v>69.3</v>
      </c>
      <c r="E213" s="12">
        <v>77</v>
      </c>
      <c r="F213" s="12">
        <v>80.08</v>
      </c>
      <c r="G213" s="12">
        <v>73.149999999999991</v>
      </c>
      <c r="H213" s="12">
        <v>75.459999999999994</v>
      </c>
      <c r="I213" s="12">
        <v>70.070000000000007</v>
      </c>
      <c r="J213" s="12">
        <v>82.39</v>
      </c>
      <c r="K213" s="12">
        <v>74.69</v>
      </c>
      <c r="L213" s="13">
        <v>75.267499999999984</v>
      </c>
      <c r="M213" s="17" t="s">
        <v>138</v>
      </c>
      <c r="N213" s="17">
        <f t="shared" si="12"/>
        <v>3</v>
      </c>
      <c r="O213" s="14" t="s">
        <v>116</v>
      </c>
      <c r="P213" s="14">
        <f t="shared" si="13"/>
        <v>9</v>
      </c>
      <c r="Q213" s="14" t="s">
        <v>118</v>
      </c>
      <c r="R213" s="14">
        <f t="shared" si="14"/>
        <v>1</v>
      </c>
      <c r="S213" s="14" t="s">
        <v>119</v>
      </c>
      <c r="T213" s="14" t="s">
        <v>144</v>
      </c>
      <c r="U213" s="14">
        <f t="shared" si="15"/>
        <v>2</v>
      </c>
    </row>
    <row r="214" spans="1:21" x14ac:dyDescent="0.3">
      <c r="A214" s="11">
        <v>44630.643831018519</v>
      </c>
      <c r="B214" s="15">
        <v>44630</v>
      </c>
      <c r="C214" s="16">
        <v>0.64383101851851854</v>
      </c>
      <c r="D214" s="12">
        <v>74.7</v>
      </c>
      <c r="E214" s="12">
        <v>83</v>
      </c>
      <c r="F214" s="12">
        <v>86.320000000000007</v>
      </c>
      <c r="G214" s="12">
        <v>78.849999999999994</v>
      </c>
      <c r="H214" s="12">
        <v>81.34</v>
      </c>
      <c r="I214" s="12">
        <v>75.53</v>
      </c>
      <c r="J214" s="12">
        <v>88.81</v>
      </c>
      <c r="K214" s="12">
        <v>80.509999999999991</v>
      </c>
      <c r="L214" s="13">
        <v>81.132499999999993</v>
      </c>
      <c r="M214" s="17" t="s">
        <v>138</v>
      </c>
      <c r="N214" s="17">
        <f t="shared" si="12"/>
        <v>3</v>
      </c>
      <c r="O214" s="14" t="s">
        <v>116</v>
      </c>
      <c r="P214" s="14">
        <f t="shared" si="13"/>
        <v>9</v>
      </c>
      <c r="Q214" s="14" t="s">
        <v>118</v>
      </c>
      <c r="R214" s="14">
        <f t="shared" si="14"/>
        <v>1</v>
      </c>
      <c r="S214" s="14" t="s">
        <v>119</v>
      </c>
      <c r="T214" s="14" t="s">
        <v>144</v>
      </c>
      <c r="U214" s="14">
        <f t="shared" si="15"/>
        <v>2</v>
      </c>
    </row>
    <row r="215" spans="1:21" x14ac:dyDescent="0.3">
      <c r="A215" s="11">
        <v>44630.646203703705</v>
      </c>
      <c r="B215" s="15">
        <v>44630</v>
      </c>
      <c r="C215" s="16">
        <v>0.64620370370370372</v>
      </c>
      <c r="D215" s="12">
        <v>82.8</v>
      </c>
      <c r="E215" s="12">
        <v>92</v>
      </c>
      <c r="F215" s="12">
        <v>95.68</v>
      </c>
      <c r="G215" s="12">
        <v>87.399999999999991</v>
      </c>
      <c r="H215" s="12">
        <v>90.16</v>
      </c>
      <c r="I215" s="12">
        <v>83.72</v>
      </c>
      <c r="J215" s="12">
        <v>98.440000000000012</v>
      </c>
      <c r="K215" s="12">
        <v>89.24</v>
      </c>
      <c r="L215" s="13">
        <v>89.93</v>
      </c>
      <c r="M215" s="17" t="s">
        <v>138</v>
      </c>
      <c r="N215" s="17">
        <f t="shared" si="12"/>
        <v>3</v>
      </c>
      <c r="O215" s="14" t="s">
        <v>116</v>
      </c>
      <c r="P215" s="14">
        <f t="shared" si="13"/>
        <v>9</v>
      </c>
      <c r="Q215" s="14" t="s">
        <v>118</v>
      </c>
      <c r="R215" s="14">
        <f t="shared" si="14"/>
        <v>1</v>
      </c>
      <c r="S215" s="14" t="s">
        <v>119</v>
      </c>
      <c r="T215" s="14" t="s">
        <v>144</v>
      </c>
      <c r="U215" s="14">
        <f t="shared" si="15"/>
        <v>2</v>
      </c>
    </row>
    <row r="216" spans="1:21" x14ac:dyDescent="0.3">
      <c r="A216" s="11">
        <v>44630.646527777775</v>
      </c>
      <c r="B216" s="15">
        <v>44630</v>
      </c>
      <c r="C216" s="16">
        <v>0.64652777777777781</v>
      </c>
      <c r="D216" s="12">
        <v>79.2</v>
      </c>
      <c r="E216" s="12">
        <v>88</v>
      </c>
      <c r="F216" s="12">
        <v>91.52000000000001</v>
      </c>
      <c r="G216" s="12">
        <v>83.6</v>
      </c>
      <c r="H216" s="12">
        <v>86.24</v>
      </c>
      <c r="I216" s="12">
        <v>80.08</v>
      </c>
      <c r="J216" s="12">
        <v>94.160000000000011</v>
      </c>
      <c r="K216" s="12">
        <v>85.36</v>
      </c>
      <c r="L216" s="13">
        <v>86.02000000000001</v>
      </c>
      <c r="M216" s="17" t="s">
        <v>138</v>
      </c>
      <c r="N216" s="17">
        <f t="shared" si="12"/>
        <v>3</v>
      </c>
      <c r="O216" s="14" t="s">
        <v>116</v>
      </c>
      <c r="P216" s="14">
        <f t="shared" si="13"/>
        <v>9</v>
      </c>
      <c r="Q216" s="14" t="s">
        <v>118</v>
      </c>
      <c r="R216" s="14">
        <f t="shared" si="14"/>
        <v>1</v>
      </c>
      <c r="S216" s="14" t="s">
        <v>119</v>
      </c>
      <c r="T216" s="14" t="s">
        <v>144</v>
      </c>
      <c r="U216" s="14">
        <f t="shared" si="15"/>
        <v>2</v>
      </c>
    </row>
    <row r="217" spans="1:21" x14ac:dyDescent="0.3">
      <c r="A217" s="11">
        <v>44630.646689814814</v>
      </c>
      <c r="B217" s="15">
        <v>44630</v>
      </c>
      <c r="C217" s="16">
        <v>0.6466898148148148</v>
      </c>
      <c r="D217" s="12">
        <v>81.900000000000006</v>
      </c>
      <c r="E217" s="12">
        <v>91</v>
      </c>
      <c r="F217" s="12">
        <v>94.64</v>
      </c>
      <c r="G217" s="12">
        <v>86.45</v>
      </c>
      <c r="H217" s="12">
        <v>89.179999999999993</v>
      </c>
      <c r="I217" s="12">
        <v>82.81</v>
      </c>
      <c r="J217" s="12">
        <v>97.37</v>
      </c>
      <c r="K217" s="12">
        <v>88.27</v>
      </c>
      <c r="L217" s="13">
        <v>88.952500000000001</v>
      </c>
      <c r="M217" s="17" t="s">
        <v>138</v>
      </c>
      <c r="N217" s="17">
        <f t="shared" si="12"/>
        <v>3</v>
      </c>
      <c r="O217" s="14" t="s">
        <v>11</v>
      </c>
      <c r="P217" s="14">
        <f t="shared" si="13"/>
        <v>3</v>
      </c>
      <c r="Q217" s="14" t="s">
        <v>118</v>
      </c>
      <c r="R217" s="14">
        <f t="shared" si="14"/>
        <v>1</v>
      </c>
      <c r="S217" s="14" t="s">
        <v>119</v>
      </c>
      <c r="T217" s="14" t="s">
        <v>144</v>
      </c>
      <c r="U217" s="14">
        <f t="shared" si="15"/>
        <v>2</v>
      </c>
    </row>
    <row r="218" spans="1:21" x14ac:dyDescent="0.3">
      <c r="A218" s="11">
        <v>44630.647974537038</v>
      </c>
      <c r="B218" s="15">
        <v>44630</v>
      </c>
      <c r="C218" s="16">
        <v>0.647974537037037</v>
      </c>
      <c r="D218" s="12">
        <v>82.8</v>
      </c>
      <c r="E218" s="12">
        <v>92</v>
      </c>
      <c r="F218" s="12">
        <v>95.68</v>
      </c>
      <c r="G218" s="12">
        <v>87.399999999999991</v>
      </c>
      <c r="H218" s="12">
        <v>90.16</v>
      </c>
      <c r="I218" s="12">
        <v>83.72</v>
      </c>
      <c r="J218" s="12">
        <v>98.440000000000012</v>
      </c>
      <c r="K218" s="12">
        <v>89.24</v>
      </c>
      <c r="L218" s="13">
        <v>89.93</v>
      </c>
      <c r="M218" s="17" t="s">
        <v>138</v>
      </c>
      <c r="N218" s="17">
        <f t="shared" si="12"/>
        <v>3</v>
      </c>
      <c r="O218" s="14" t="s">
        <v>11</v>
      </c>
      <c r="P218" s="14">
        <f t="shared" si="13"/>
        <v>3</v>
      </c>
      <c r="Q218" s="14" t="s">
        <v>118</v>
      </c>
      <c r="R218" s="14">
        <f t="shared" si="14"/>
        <v>1</v>
      </c>
      <c r="S218" s="14" t="s">
        <v>119</v>
      </c>
      <c r="T218" s="14" t="s">
        <v>144</v>
      </c>
      <c r="U218" s="14">
        <f t="shared" si="15"/>
        <v>2</v>
      </c>
    </row>
    <row r="219" spans="1:21" x14ac:dyDescent="0.3">
      <c r="A219" s="11">
        <v>44630.653182870374</v>
      </c>
      <c r="B219" s="15">
        <v>44630</v>
      </c>
      <c r="C219" s="16">
        <v>0.65318287037037037</v>
      </c>
      <c r="D219" s="12">
        <v>91.8</v>
      </c>
      <c r="E219" s="12">
        <v>102</v>
      </c>
      <c r="F219" s="12">
        <v>106.08</v>
      </c>
      <c r="G219" s="12">
        <v>96.899999999999991</v>
      </c>
      <c r="H219" s="12">
        <v>99.96</v>
      </c>
      <c r="I219" s="12">
        <v>92.820000000000007</v>
      </c>
      <c r="J219" s="12">
        <v>109.14</v>
      </c>
      <c r="K219" s="12">
        <v>98.94</v>
      </c>
      <c r="L219" s="13">
        <v>99.704999999999984</v>
      </c>
      <c r="M219" s="17" t="s">
        <v>138</v>
      </c>
      <c r="N219" s="17">
        <f t="shared" si="12"/>
        <v>3</v>
      </c>
      <c r="O219" s="14" t="s">
        <v>11</v>
      </c>
      <c r="P219" s="14">
        <f t="shared" si="13"/>
        <v>3</v>
      </c>
      <c r="Q219" s="14" t="s">
        <v>118</v>
      </c>
      <c r="R219" s="14">
        <f t="shared" si="14"/>
        <v>1</v>
      </c>
      <c r="S219" s="14" t="s">
        <v>119</v>
      </c>
      <c r="T219" s="14" t="s">
        <v>144</v>
      </c>
      <c r="U219" s="14">
        <f t="shared" si="15"/>
        <v>2</v>
      </c>
    </row>
    <row r="220" spans="1:21" x14ac:dyDescent="0.3">
      <c r="A220" s="11">
        <v>44630.653344907405</v>
      </c>
      <c r="B220" s="15">
        <v>44630</v>
      </c>
      <c r="C220" s="16">
        <v>0.65334490740740747</v>
      </c>
      <c r="D220" s="12">
        <v>90.9</v>
      </c>
      <c r="E220" s="12">
        <v>101</v>
      </c>
      <c r="F220" s="12">
        <v>105.04</v>
      </c>
      <c r="G220" s="12">
        <v>95.949999999999989</v>
      </c>
      <c r="H220" s="12">
        <v>98.98</v>
      </c>
      <c r="I220" s="12">
        <v>91.91</v>
      </c>
      <c r="J220" s="12">
        <v>108.07000000000001</v>
      </c>
      <c r="K220" s="12">
        <v>97.97</v>
      </c>
      <c r="L220" s="13">
        <v>98.727500000000006</v>
      </c>
      <c r="M220" s="17" t="s">
        <v>138</v>
      </c>
      <c r="N220" s="17">
        <f t="shared" si="12"/>
        <v>3</v>
      </c>
      <c r="O220" s="14" t="s">
        <v>11</v>
      </c>
      <c r="P220" s="14">
        <f t="shared" si="13"/>
        <v>3</v>
      </c>
      <c r="Q220" s="14" t="s">
        <v>118</v>
      </c>
      <c r="R220" s="14">
        <f t="shared" si="14"/>
        <v>1</v>
      </c>
      <c r="S220" s="14" t="s">
        <v>119</v>
      </c>
      <c r="T220" s="14" t="s">
        <v>144</v>
      </c>
      <c r="U220" s="14">
        <f t="shared" si="15"/>
        <v>2</v>
      </c>
    </row>
    <row r="221" spans="1:21" x14ac:dyDescent="0.3">
      <c r="A221" s="11">
        <v>44630.65347222222</v>
      </c>
      <c r="B221" s="15">
        <v>44630</v>
      </c>
      <c r="C221" s="16">
        <v>0.65347222222222223</v>
      </c>
      <c r="D221" s="12">
        <v>91.8</v>
      </c>
      <c r="E221" s="12">
        <v>102</v>
      </c>
      <c r="F221" s="12">
        <v>106.08</v>
      </c>
      <c r="G221" s="12">
        <v>96.899999999999991</v>
      </c>
      <c r="H221" s="12">
        <v>99.96</v>
      </c>
      <c r="I221" s="12">
        <v>92.820000000000007</v>
      </c>
      <c r="J221" s="12">
        <v>109.14</v>
      </c>
      <c r="K221" s="12">
        <v>98.94</v>
      </c>
      <c r="L221" s="13">
        <v>99.704999999999984</v>
      </c>
      <c r="M221" s="17" t="s">
        <v>138</v>
      </c>
      <c r="N221" s="17">
        <f t="shared" si="12"/>
        <v>3</v>
      </c>
      <c r="O221" s="14" t="s">
        <v>11</v>
      </c>
      <c r="P221" s="14">
        <f t="shared" si="13"/>
        <v>3</v>
      </c>
      <c r="Q221" s="14" t="s">
        <v>118</v>
      </c>
      <c r="R221" s="14">
        <f t="shared" si="14"/>
        <v>1</v>
      </c>
      <c r="S221" s="14" t="s">
        <v>119</v>
      </c>
      <c r="T221" s="14" t="s">
        <v>144</v>
      </c>
      <c r="U221" s="14">
        <f t="shared" si="15"/>
        <v>2</v>
      </c>
    </row>
    <row r="222" spans="1:21" x14ac:dyDescent="0.3">
      <c r="A222" s="11">
        <v>44631.448611111111</v>
      </c>
      <c r="B222" s="15">
        <v>44631</v>
      </c>
      <c r="C222" s="16">
        <v>0.44861111111111113</v>
      </c>
      <c r="D222" s="12">
        <v>86.4</v>
      </c>
      <c r="E222" s="12">
        <v>96</v>
      </c>
      <c r="F222" s="12">
        <v>99.84</v>
      </c>
      <c r="G222" s="12">
        <v>91.199999999999989</v>
      </c>
      <c r="H222" s="12">
        <v>94.08</v>
      </c>
      <c r="I222" s="12">
        <v>87.36</v>
      </c>
      <c r="J222" s="12">
        <v>102.72</v>
      </c>
      <c r="K222" s="12">
        <v>93.12</v>
      </c>
      <c r="L222" s="13">
        <v>93.84</v>
      </c>
      <c r="M222" s="17" t="s">
        <v>137</v>
      </c>
      <c r="N222" s="17">
        <f t="shared" si="12"/>
        <v>2</v>
      </c>
      <c r="O222" s="14" t="s">
        <v>121</v>
      </c>
      <c r="P222" s="14">
        <f t="shared" si="13"/>
        <v>8</v>
      </c>
      <c r="Q222" s="14" t="s">
        <v>118</v>
      </c>
      <c r="R222" s="14">
        <f t="shared" si="14"/>
        <v>1</v>
      </c>
      <c r="S222" s="14" t="s">
        <v>119</v>
      </c>
      <c r="T222" s="14" t="s">
        <v>148</v>
      </c>
      <c r="U222" s="14">
        <f t="shared" si="15"/>
        <v>1</v>
      </c>
    </row>
    <row r="223" spans="1:21" x14ac:dyDescent="0.3">
      <c r="A223" s="11">
        <v>44631.45208333333</v>
      </c>
      <c r="B223" s="15">
        <v>44631</v>
      </c>
      <c r="C223" s="16">
        <v>0.45208333333333334</v>
      </c>
      <c r="D223" s="12">
        <v>63.9</v>
      </c>
      <c r="E223" s="12">
        <v>71</v>
      </c>
      <c r="F223" s="12">
        <v>73.84</v>
      </c>
      <c r="G223" s="12">
        <v>67.45</v>
      </c>
      <c r="H223" s="12">
        <v>69.58</v>
      </c>
      <c r="I223" s="12">
        <v>64.61</v>
      </c>
      <c r="J223" s="12">
        <v>75.97</v>
      </c>
      <c r="K223" s="12">
        <v>68.87</v>
      </c>
      <c r="L223" s="13">
        <v>69.402500000000003</v>
      </c>
      <c r="M223" s="17" t="s">
        <v>137</v>
      </c>
      <c r="N223" s="17">
        <f t="shared" si="12"/>
        <v>2</v>
      </c>
      <c r="O223" s="14" t="s">
        <v>121</v>
      </c>
      <c r="P223" s="14">
        <f t="shared" si="13"/>
        <v>8</v>
      </c>
      <c r="Q223" s="14" t="s">
        <v>118</v>
      </c>
      <c r="R223" s="14">
        <f t="shared" si="14"/>
        <v>1</v>
      </c>
      <c r="S223" s="14" t="s">
        <v>119</v>
      </c>
      <c r="T223" s="14" t="s">
        <v>148</v>
      </c>
      <c r="U223" s="14">
        <f t="shared" si="15"/>
        <v>1</v>
      </c>
    </row>
    <row r="224" spans="1:21" x14ac:dyDescent="0.3">
      <c r="A224" s="11">
        <v>44631.455555555556</v>
      </c>
      <c r="B224" s="15">
        <v>44631</v>
      </c>
      <c r="C224" s="16">
        <v>0.45555555555555555</v>
      </c>
      <c r="D224" s="12">
        <v>76.5</v>
      </c>
      <c r="E224" s="12">
        <v>85</v>
      </c>
      <c r="F224" s="12">
        <v>88.4</v>
      </c>
      <c r="G224" s="12">
        <v>80.75</v>
      </c>
      <c r="H224" s="12">
        <v>83.3</v>
      </c>
      <c r="I224" s="12">
        <v>77.350000000000009</v>
      </c>
      <c r="J224" s="12">
        <v>90.95</v>
      </c>
      <c r="K224" s="12">
        <v>82.45</v>
      </c>
      <c r="L224" s="13">
        <v>83.087500000000006</v>
      </c>
      <c r="M224" s="17" t="s">
        <v>137</v>
      </c>
      <c r="N224" s="17">
        <f t="shared" si="12"/>
        <v>2</v>
      </c>
      <c r="O224" s="14" t="s">
        <v>121</v>
      </c>
      <c r="P224" s="14">
        <f t="shared" si="13"/>
        <v>8</v>
      </c>
      <c r="Q224" s="14" t="s">
        <v>118</v>
      </c>
      <c r="R224" s="14">
        <f t="shared" si="14"/>
        <v>1</v>
      </c>
      <c r="S224" s="14" t="s">
        <v>119</v>
      </c>
      <c r="T224" s="14" t="s">
        <v>148</v>
      </c>
      <c r="U224" s="14">
        <f t="shared" si="15"/>
        <v>1</v>
      </c>
    </row>
    <row r="225" spans="1:21" x14ac:dyDescent="0.3">
      <c r="A225" s="11">
        <v>44631.459027777775</v>
      </c>
      <c r="B225" s="15">
        <v>44631</v>
      </c>
      <c r="C225" s="16">
        <v>0.45902777777777781</v>
      </c>
      <c r="D225" s="12">
        <v>82.8</v>
      </c>
      <c r="E225" s="12">
        <v>92</v>
      </c>
      <c r="F225" s="12">
        <v>95.68</v>
      </c>
      <c r="G225" s="12">
        <v>87.399999999999991</v>
      </c>
      <c r="H225" s="12">
        <v>90.16</v>
      </c>
      <c r="I225" s="12">
        <v>83.72</v>
      </c>
      <c r="J225" s="12">
        <v>98.440000000000012</v>
      </c>
      <c r="K225" s="12">
        <v>89.24</v>
      </c>
      <c r="L225" s="13">
        <v>89.93</v>
      </c>
      <c r="M225" s="17" t="s">
        <v>137</v>
      </c>
      <c r="N225" s="17">
        <f t="shared" si="12"/>
        <v>2</v>
      </c>
      <c r="O225" s="14" t="s">
        <v>121</v>
      </c>
      <c r="P225" s="14">
        <f t="shared" si="13"/>
        <v>8</v>
      </c>
      <c r="Q225" s="14" t="s">
        <v>118</v>
      </c>
      <c r="R225" s="14">
        <f t="shared" si="14"/>
        <v>1</v>
      </c>
      <c r="S225" s="14" t="s">
        <v>119</v>
      </c>
      <c r="T225" s="14" t="s">
        <v>148</v>
      </c>
      <c r="U225" s="14">
        <f t="shared" si="15"/>
        <v>1</v>
      </c>
    </row>
    <row r="226" spans="1:21" x14ac:dyDescent="0.3">
      <c r="A226" s="11">
        <v>44631.462500000001</v>
      </c>
      <c r="B226" s="15">
        <v>44631</v>
      </c>
      <c r="C226" s="16">
        <v>0.46249999999999997</v>
      </c>
      <c r="D226" s="12">
        <v>80.100000000000009</v>
      </c>
      <c r="E226" s="12">
        <v>89</v>
      </c>
      <c r="F226" s="12">
        <v>92.56</v>
      </c>
      <c r="G226" s="12">
        <v>84.55</v>
      </c>
      <c r="H226" s="12">
        <v>87.22</v>
      </c>
      <c r="I226" s="12">
        <v>80.990000000000009</v>
      </c>
      <c r="J226" s="12">
        <v>95.23</v>
      </c>
      <c r="K226" s="12">
        <v>86.33</v>
      </c>
      <c r="L226" s="13">
        <v>86.997500000000016</v>
      </c>
      <c r="M226" s="17" t="s">
        <v>137</v>
      </c>
      <c r="N226" s="17">
        <f t="shared" si="12"/>
        <v>2</v>
      </c>
      <c r="O226" s="14" t="s">
        <v>9</v>
      </c>
      <c r="P226" s="14">
        <f t="shared" si="13"/>
        <v>6</v>
      </c>
      <c r="Q226" s="14" t="s">
        <v>118</v>
      </c>
      <c r="R226" s="14">
        <f t="shared" si="14"/>
        <v>1</v>
      </c>
      <c r="S226" s="14" t="s">
        <v>119</v>
      </c>
      <c r="T226" s="14" t="s">
        <v>148</v>
      </c>
      <c r="U226" s="14">
        <f t="shared" si="15"/>
        <v>1</v>
      </c>
    </row>
    <row r="227" spans="1:21" x14ac:dyDescent="0.3">
      <c r="A227" s="11">
        <v>44631.46597222222</v>
      </c>
      <c r="B227" s="15">
        <v>44631</v>
      </c>
      <c r="C227" s="16">
        <v>0.46597222222222223</v>
      </c>
      <c r="D227" s="12">
        <v>76.5</v>
      </c>
      <c r="E227" s="12">
        <v>85</v>
      </c>
      <c r="F227" s="12">
        <v>88.4</v>
      </c>
      <c r="G227" s="12">
        <v>80.75</v>
      </c>
      <c r="H227" s="12">
        <v>83.3</v>
      </c>
      <c r="I227" s="12">
        <v>77.350000000000009</v>
      </c>
      <c r="J227" s="12">
        <v>90.95</v>
      </c>
      <c r="K227" s="12">
        <v>82.45</v>
      </c>
      <c r="L227" s="13">
        <v>83.087500000000006</v>
      </c>
      <c r="M227" s="17" t="s">
        <v>137</v>
      </c>
      <c r="N227" s="17">
        <f t="shared" si="12"/>
        <v>2</v>
      </c>
      <c r="O227" s="14" t="s">
        <v>9</v>
      </c>
      <c r="P227" s="14">
        <f t="shared" si="13"/>
        <v>6</v>
      </c>
      <c r="Q227" s="14" t="s">
        <v>118</v>
      </c>
      <c r="R227" s="14">
        <f t="shared" si="14"/>
        <v>1</v>
      </c>
      <c r="S227" s="14" t="s">
        <v>119</v>
      </c>
      <c r="T227" s="14" t="s">
        <v>148</v>
      </c>
      <c r="U227" s="14">
        <f t="shared" si="15"/>
        <v>1</v>
      </c>
    </row>
    <row r="228" spans="1:21" x14ac:dyDescent="0.3">
      <c r="A228" s="11">
        <v>44631.469444444447</v>
      </c>
      <c r="B228" s="15">
        <v>44631</v>
      </c>
      <c r="C228" s="16">
        <v>0.4694444444444445</v>
      </c>
      <c r="D228" s="12">
        <v>76.5</v>
      </c>
      <c r="E228" s="12">
        <v>85</v>
      </c>
      <c r="F228" s="12">
        <v>88.4</v>
      </c>
      <c r="G228" s="12">
        <v>80.75</v>
      </c>
      <c r="H228" s="12">
        <v>83.3</v>
      </c>
      <c r="I228" s="12">
        <v>77.350000000000009</v>
      </c>
      <c r="J228" s="12">
        <v>90.95</v>
      </c>
      <c r="K228" s="12">
        <v>82.45</v>
      </c>
      <c r="L228" s="13">
        <v>83.087500000000006</v>
      </c>
      <c r="M228" s="17" t="s">
        <v>137</v>
      </c>
      <c r="N228" s="17">
        <f t="shared" si="12"/>
        <v>2</v>
      </c>
      <c r="O228" s="14" t="s">
        <v>9</v>
      </c>
      <c r="P228" s="14">
        <f t="shared" si="13"/>
        <v>6</v>
      </c>
      <c r="Q228" s="14" t="s">
        <v>118</v>
      </c>
      <c r="R228" s="14">
        <f t="shared" si="14"/>
        <v>1</v>
      </c>
      <c r="S228" s="14" t="s">
        <v>119</v>
      </c>
      <c r="T228" s="14" t="s">
        <v>148</v>
      </c>
      <c r="U228" s="14">
        <f t="shared" si="15"/>
        <v>1</v>
      </c>
    </row>
    <row r="229" spans="1:21" x14ac:dyDescent="0.3">
      <c r="A229" s="11">
        <v>44631.472916666666</v>
      </c>
      <c r="B229" s="15">
        <v>44631</v>
      </c>
      <c r="C229" s="16">
        <v>0.47291666666666665</v>
      </c>
      <c r="D229" s="12">
        <v>79.2</v>
      </c>
      <c r="E229" s="12">
        <v>88</v>
      </c>
      <c r="F229" s="12">
        <v>91.52000000000001</v>
      </c>
      <c r="G229" s="12">
        <v>83.6</v>
      </c>
      <c r="H229" s="12">
        <v>86.24</v>
      </c>
      <c r="I229" s="12">
        <v>80.08</v>
      </c>
      <c r="J229" s="12">
        <v>94.160000000000011</v>
      </c>
      <c r="K229" s="12">
        <v>85.36</v>
      </c>
      <c r="L229" s="13">
        <v>86.02000000000001</v>
      </c>
      <c r="M229" s="17" t="s">
        <v>137</v>
      </c>
      <c r="N229" s="17">
        <f t="shared" si="12"/>
        <v>2</v>
      </c>
      <c r="O229" s="14" t="s">
        <v>9</v>
      </c>
      <c r="P229" s="14">
        <f t="shared" si="13"/>
        <v>6</v>
      </c>
      <c r="Q229" s="14" t="s">
        <v>118</v>
      </c>
      <c r="R229" s="14">
        <f t="shared" si="14"/>
        <v>1</v>
      </c>
      <c r="S229" s="14" t="s">
        <v>119</v>
      </c>
      <c r="T229" s="14" t="s">
        <v>148</v>
      </c>
      <c r="U229" s="14">
        <f t="shared" si="15"/>
        <v>1</v>
      </c>
    </row>
    <row r="230" spans="1:21" x14ac:dyDescent="0.3">
      <c r="A230" s="11">
        <v>44631.476388888892</v>
      </c>
      <c r="B230" s="15">
        <v>44631</v>
      </c>
      <c r="C230" s="16">
        <v>0.47638888888888892</v>
      </c>
      <c r="D230" s="12">
        <v>65.7</v>
      </c>
      <c r="E230" s="12">
        <v>73</v>
      </c>
      <c r="F230" s="12">
        <v>75.92</v>
      </c>
      <c r="G230" s="12">
        <v>69.349999999999994</v>
      </c>
      <c r="H230" s="12">
        <v>71.539999999999992</v>
      </c>
      <c r="I230" s="12">
        <v>66.430000000000007</v>
      </c>
      <c r="J230" s="12">
        <v>78.11</v>
      </c>
      <c r="K230" s="12">
        <v>70.81</v>
      </c>
      <c r="L230" s="13">
        <v>71.357500000000002</v>
      </c>
      <c r="M230" s="17" t="s">
        <v>137</v>
      </c>
      <c r="N230" s="17">
        <f t="shared" si="12"/>
        <v>2</v>
      </c>
      <c r="O230" s="14" t="s">
        <v>10</v>
      </c>
      <c r="P230" s="14">
        <f t="shared" si="13"/>
        <v>2</v>
      </c>
      <c r="Q230" s="14" t="s">
        <v>118</v>
      </c>
      <c r="R230" s="14">
        <f t="shared" si="14"/>
        <v>1</v>
      </c>
      <c r="S230" s="14" t="s">
        <v>119</v>
      </c>
      <c r="T230" s="14" t="s">
        <v>148</v>
      </c>
      <c r="U230" s="14">
        <f t="shared" si="15"/>
        <v>1</v>
      </c>
    </row>
    <row r="231" spans="1:21" x14ac:dyDescent="0.3">
      <c r="A231" s="11">
        <v>44631.479861111111</v>
      </c>
      <c r="B231" s="15">
        <v>44631</v>
      </c>
      <c r="C231" s="16">
        <v>0.47986111111111113</v>
      </c>
      <c r="D231" s="12">
        <v>62.1</v>
      </c>
      <c r="E231" s="12">
        <v>69</v>
      </c>
      <c r="F231" s="12">
        <v>71.760000000000005</v>
      </c>
      <c r="G231" s="12">
        <v>65.55</v>
      </c>
      <c r="H231" s="12">
        <v>67.62</v>
      </c>
      <c r="I231" s="12">
        <v>62.79</v>
      </c>
      <c r="J231" s="12">
        <v>73.83</v>
      </c>
      <c r="K231" s="12">
        <v>66.929999999999993</v>
      </c>
      <c r="L231" s="13">
        <v>67.447500000000005</v>
      </c>
      <c r="M231" s="17" t="s">
        <v>137</v>
      </c>
      <c r="N231" s="17">
        <f t="shared" si="12"/>
        <v>2</v>
      </c>
      <c r="O231" s="14" t="s">
        <v>10</v>
      </c>
      <c r="P231" s="14">
        <f t="shared" si="13"/>
        <v>2</v>
      </c>
      <c r="Q231" s="14" t="s">
        <v>118</v>
      </c>
      <c r="R231" s="14">
        <f t="shared" si="14"/>
        <v>1</v>
      </c>
      <c r="S231" s="14" t="s">
        <v>119</v>
      </c>
      <c r="T231" s="14" t="s">
        <v>148</v>
      </c>
      <c r="U231" s="14">
        <f t="shared" si="15"/>
        <v>1</v>
      </c>
    </row>
    <row r="232" spans="1:21" x14ac:dyDescent="0.3">
      <c r="A232" s="11">
        <v>44631.480023148149</v>
      </c>
      <c r="B232" s="15">
        <v>44631</v>
      </c>
      <c r="C232" s="16">
        <v>0.48002314814814812</v>
      </c>
      <c r="D232" s="12">
        <v>67.5</v>
      </c>
      <c r="E232" s="12">
        <v>75</v>
      </c>
      <c r="F232" s="12">
        <v>78</v>
      </c>
      <c r="G232" s="12">
        <v>71.25</v>
      </c>
      <c r="H232" s="12">
        <v>73.5</v>
      </c>
      <c r="I232" s="12">
        <v>68.25</v>
      </c>
      <c r="J232" s="12">
        <v>80.25</v>
      </c>
      <c r="K232" s="12">
        <v>72.75</v>
      </c>
      <c r="L232" s="13">
        <v>73.3125</v>
      </c>
      <c r="M232" s="17" t="s">
        <v>137</v>
      </c>
      <c r="N232" s="17">
        <f t="shared" si="12"/>
        <v>2</v>
      </c>
      <c r="O232" s="14" t="s">
        <v>10</v>
      </c>
      <c r="P232" s="14">
        <f t="shared" si="13"/>
        <v>2</v>
      </c>
      <c r="Q232" s="14" t="s">
        <v>118</v>
      </c>
      <c r="R232" s="14">
        <f t="shared" si="14"/>
        <v>1</v>
      </c>
      <c r="S232" s="14" t="s">
        <v>119</v>
      </c>
      <c r="T232" s="14" t="s">
        <v>148</v>
      </c>
      <c r="U232" s="14">
        <f t="shared" si="15"/>
        <v>1</v>
      </c>
    </row>
    <row r="233" spans="1:21" x14ac:dyDescent="0.3">
      <c r="A233" s="11">
        <v>44631.482777777775</v>
      </c>
      <c r="B233" s="15">
        <v>44631</v>
      </c>
      <c r="C233" s="16">
        <v>0.48277777777777775</v>
      </c>
      <c r="D233" s="12">
        <v>73.8</v>
      </c>
      <c r="E233" s="12">
        <v>82</v>
      </c>
      <c r="F233" s="12">
        <v>85.28</v>
      </c>
      <c r="G233" s="12">
        <v>77.899999999999991</v>
      </c>
      <c r="H233" s="12">
        <v>80.36</v>
      </c>
      <c r="I233" s="12">
        <v>74.62</v>
      </c>
      <c r="J233" s="12">
        <v>87.740000000000009</v>
      </c>
      <c r="K233" s="12">
        <v>79.539999999999992</v>
      </c>
      <c r="L233" s="13">
        <v>80.155000000000001</v>
      </c>
      <c r="M233" s="17" t="s">
        <v>137</v>
      </c>
      <c r="N233" s="17">
        <f t="shared" si="12"/>
        <v>2</v>
      </c>
      <c r="O233" s="14" t="s">
        <v>10</v>
      </c>
      <c r="P233" s="14">
        <f t="shared" si="13"/>
        <v>2</v>
      </c>
      <c r="Q233" s="14" t="s">
        <v>118</v>
      </c>
      <c r="R233" s="14">
        <f t="shared" si="14"/>
        <v>1</v>
      </c>
      <c r="S233" s="14" t="s">
        <v>119</v>
      </c>
      <c r="T233" s="14" t="s">
        <v>148</v>
      </c>
      <c r="U233" s="14">
        <f t="shared" si="15"/>
        <v>1</v>
      </c>
    </row>
    <row r="234" spans="1:21" x14ac:dyDescent="0.3">
      <c r="A234" s="11">
        <v>44631.483101851853</v>
      </c>
      <c r="B234" s="15">
        <v>44631</v>
      </c>
      <c r="C234" s="16">
        <v>0.48310185185185189</v>
      </c>
      <c r="D234" s="12">
        <v>77.400000000000006</v>
      </c>
      <c r="E234" s="12">
        <v>86</v>
      </c>
      <c r="F234" s="12">
        <v>89.44</v>
      </c>
      <c r="G234" s="12">
        <v>81.7</v>
      </c>
      <c r="H234" s="12">
        <v>84.28</v>
      </c>
      <c r="I234" s="12">
        <v>78.260000000000005</v>
      </c>
      <c r="J234" s="12">
        <v>92.02000000000001</v>
      </c>
      <c r="K234" s="12">
        <v>83.42</v>
      </c>
      <c r="L234" s="13">
        <v>84.064999999999998</v>
      </c>
      <c r="M234" s="17" t="s">
        <v>137</v>
      </c>
      <c r="N234" s="17">
        <f t="shared" si="12"/>
        <v>2</v>
      </c>
      <c r="O234" s="14" t="s">
        <v>10</v>
      </c>
      <c r="P234" s="14">
        <f t="shared" si="13"/>
        <v>2</v>
      </c>
      <c r="Q234" s="14" t="s">
        <v>118</v>
      </c>
      <c r="R234" s="14">
        <f t="shared" si="14"/>
        <v>1</v>
      </c>
      <c r="S234" s="14" t="s">
        <v>119</v>
      </c>
      <c r="T234" s="14" t="s">
        <v>148</v>
      </c>
      <c r="U234" s="14">
        <f t="shared" si="15"/>
        <v>1</v>
      </c>
    </row>
    <row r="235" spans="1:21" x14ac:dyDescent="0.3">
      <c r="A235" s="11">
        <v>44631.48333333333</v>
      </c>
      <c r="B235" s="15">
        <v>44631</v>
      </c>
      <c r="C235" s="16">
        <v>0.48333333333333334</v>
      </c>
      <c r="D235" s="12">
        <v>87.3</v>
      </c>
      <c r="E235" s="12">
        <v>97</v>
      </c>
      <c r="F235" s="12">
        <v>100.88000000000001</v>
      </c>
      <c r="G235" s="12">
        <v>92.149999999999991</v>
      </c>
      <c r="H235" s="12">
        <v>95.06</v>
      </c>
      <c r="I235" s="12">
        <v>88.27</v>
      </c>
      <c r="J235" s="12">
        <v>103.79</v>
      </c>
      <c r="K235" s="12">
        <v>94.09</v>
      </c>
      <c r="L235" s="13">
        <v>94.817499999999995</v>
      </c>
      <c r="M235" s="17" t="s">
        <v>137</v>
      </c>
      <c r="N235" s="17">
        <f t="shared" si="12"/>
        <v>2</v>
      </c>
      <c r="O235" s="14" t="s">
        <v>115</v>
      </c>
      <c r="P235" s="14">
        <f t="shared" si="13"/>
        <v>4</v>
      </c>
      <c r="Q235" s="14" t="s">
        <v>118</v>
      </c>
      <c r="R235" s="14">
        <f t="shared" si="14"/>
        <v>1</v>
      </c>
      <c r="S235" s="14" t="s">
        <v>119</v>
      </c>
      <c r="T235" s="14" t="s">
        <v>148</v>
      </c>
      <c r="U235" s="14">
        <f t="shared" si="15"/>
        <v>1</v>
      </c>
    </row>
    <row r="236" spans="1:21" x14ac:dyDescent="0.3">
      <c r="A236" s="11">
        <v>44631.486805555556</v>
      </c>
      <c r="B236" s="15">
        <v>44631</v>
      </c>
      <c r="C236" s="16">
        <v>0.48680555555555555</v>
      </c>
      <c r="D236" s="12">
        <v>72</v>
      </c>
      <c r="E236" s="12">
        <v>80</v>
      </c>
      <c r="F236" s="12">
        <v>83.2</v>
      </c>
      <c r="G236" s="12">
        <v>76</v>
      </c>
      <c r="H236" s="12">
        <v>78.400000000000006</v>
      </c>
      <c r="I236" s="12">
        <v>72.8</v>
      </c>
      <c r="J236" s="12">
        <v>85.600000000000009</v>
      </c>
      <c r="K236" s="12">
        <v>77.599999999999994</v>
      </c>
      <c r="L236" s="13">
        <v>78.2</v>
      </c>
      <c r="M236" s="17" t="s">
        <v>137</v>
      </c>
      <c r="N236" s="17">
        <f t="shared" si="12"/>
        <v>2</v>
      </c>
      <c r="O236" s="14" t="s">
        <v>115</v>
      </c>
      <c r="P236" s="14">
        <f t="shared" si="13"/>
        <v>4</v>
      </c>
      <c r="Q236" s="14" t="s">
        <v>118</v>
      </c>
      <c r="R236" s="14">
        <f t="shared" si="14"/>
        <v>1</v>
      </c>
      <c r="S236" s="14" t="s">
        <v>119</v>
      </c>
      <c r="T236" s="14" t="s">
        <v>148</v>
      </c>
      <c r="U236" s="14">
        <f t="shared" si="15"/>
        <v>1</v>
      </c>
    </row>
    <row r="237" spans="1:21" x14ac:dyDescent="0.3">
      <c r="A237" s="11">
        <v>44631.487372685187</v>
      </c>
      <c r="B237" s="15">
        <v>44631</v>
      </c>
      <c r="C237" s="16">
        <v>0.48737268518518517</v>
      </c>
      <c r="D237" s="12">
        <v>74.7</v>
      </c>
      <c r="E237" s="12">
        <v>83</v>
      </c>
      <c r="F237" s="12">
        <v>86.320000000000007</v>
      </c>
      <c r="G237" s="12">
        <v>78.849999999999994</v>
      </c>
      <c r="H237" s="12">
        <v>81.34</v>
      </c>
      <c r="I237" s="12">
        <v>75.53</v>
      </c>
      <c r="J237" s="12">
        <v>88.81</v>
      </c>
      <c r="K237" s="12">
        <v>80.509999999999991</v>
      </c>
      <c r="L237" s="13">
        <v>81.132499999999993</v>
      </c>
      <c r="M237" s="17" t="s">
        <v>137</v>
      </c>
      <c r="N237" s="17">
        <f t="shared" si="12"/>
        <v>2</v>
      </c>
      <c r="O237" s="14" t="s">
        <v>115</v>
      </c>
      <c r="P237" s="14">
        <f t="shared" si="13"/>
        <v>4</v>
      </c>
      <c r="Q237" s="14" t="s">
        <v>118</v>
      </c>
      <c r="R237" s="14">
        <f t="shared" si="14"/>
        <v>1</v>
      </c>
      <c r="S237" s="14" t="s">
        <v>119</v>
      </c>
      <c r="T237" s="14" t="s">
        <v>148</v>
      </c>
      <c r="U237" s="14">
        <f t="shared" si="15"/>
        <v>1</v>
      </c>
    </row>
    <row r="238" spans="1:21" x14ac:dyDescent="0.3">
      <c r="A238" s="11">
        <v>44631.490277777775</v>
      </c>
      <c r="B238" s="15">
        <v>44631</v>
      </c>
      <c r="C238" s="16">
        <v>0.49027777777777781</v>
      </c>
      <c r="D238" s="12">
        <v>76.5</v>
      </c>
      <c r="E238" s="12">
        <v>85</v>
      </c>
      <c r="F238" s="12">
        <v>88.4</v>
      </c>
      <c r="G238" s="12">
        <v>80.75</v>
      </c>
      <c r="H238" s="12">
        <v>83.3</v>
      </c>
      <c r="I238" s="12">
        <v>77.350000000000009</v>
      </c>
      <c r="J238" s="12">
        <v>90.95</v>
      </c>
      <c r="K238" s="12">
        <v>82.45</v>
      </c>
      <c r="L238" s="13">
        <v>83.087500000000006</v>
      </c>
      <c r="M238" s="17" t="s">
        <v>137</v>
      </c>
      <c r="N238" s="17">
        <f t="shared" si="12"/>
        <v>2</v>
      </c>
      <c r="O238" s="14" t="s">
        <v>115</v>
      </c>
      <c r="P238" s="14">
        <f t="shared" si="13"/>
        <v>4</v>
      </c>
      <c r="Q238" s="14" t="s">
        <v>118</v>
      </c>
      <c r="R238" s="14">
        <f t="shared" si="14"/>
        <v>1</v>
      </c>
      <c r="S238" s="14" t="s">
        <v>119</v>
      </c>
      <c r="T238" s="14" t="s">
        <v>148</v>
      </c>
      <c r="U238" s="14">
        <f t="shared" si="15"/>
        <v>1</v>
      </c>
    </row>
    <row r="239" spans="1:21" x14ac:dyDescent="0.3">
      <c r="A239" s="11">
        <v>44631.493750000001</v>
      </c>
      <c r="B239" s="15">
        <v>44631</v>
      </c>
      <c r="C239" s="16">
        <v>0.49374999999999997</v>
      </c>
      <c r="D239" s="12">
        <v>82.8</v>
      </c>
      <c r="E239" s="12">
        <v>92</v>
      </c>
      <c r="F239" s="12">
        <v>95.68</v>
      </c>
      <c r="G239" s="12">
        <v>87.399999999999991</v>
      </c>
      <c r="H239" s="12">
        <v>90.16</v>
      </c>
      <c r="I239" s="12">
        <v>83.72</v>
      </c>
      <c r="J239" s="12">
        <v>98.440000000000012</v>
      </c>
      <c r="K239" s="12">
        <v>89.24</v>
      </c>
      <c r="L239" s="13">
        <v>89.93</v>
      </c>
      <c r="M239" s="17" t="s">
        <v>137</v>
      </c>
      <c r="N239" s="17">
        <f t="shared" si="12"/>
        <v>2</v>
      </c>
      <c r="O239" s="14" t="s">
        <v>115</v>
      </c>
      <c r="P239" s="14">
        <f t="shared" si="13"/>
        <v>4</v>
      </c>
      <c r="Q239" s="14" t="s">
        <v>118</v>
      </c>
      <c r="R239" s="14">
        <f t="shared" si="14"/>
        <v>1</v>
      </c>
      <c r="S239" s="14" t="s">
        <v>119</v>
      </c>
      <c r="T239" s="14" t="s">
        <v>148</v>
      </c>
      <c r="U239" s="14">
        <f t="shared" si="15"/>
        <v>1</v>
      </c>
    </row>
    <row r="240" spans="1:21" x14ac:dyDescent="0.3">
      <c r="A240" s="11">
        <v>44631.495636574073</v>
      </c>
      <c r="B240" s="15">
        <v>44631</v>
      </c>
      <c r="C240" s="16">
        <v>0.49563657407407408</v>
      </c>
      <c r="D240" s="12">
        <v>74.7</v>
      </c>
      <c r="E240" s="12">
        <v>83</v>
      </c>
      <c r="F240" s="12">
        <v>86.320000000000007</v>
      </c>
      <c r="G240" s="12">
        <v>78.849999999999994</v>
      </c>
      <c r="H240" s="12">
        <v>81.34</v>
      </c>
      <c r="I240" s="12">
        <v>75.53</v>
      </c>
      <c r="J240" s="12">
        <v>88.81</v>
      </c>
      <c r="K240" s="12">
        <v>80.509999999999991</v>
      </c>
      <c r="L240" s="13">
        <v>81.132499999999993</v>
      </c>
      <c r="M240" s="17" t="s">
        <v>137</v>
      </c>
      <c r="N240" s="17">
        <f t="shared" si="12"/>
        <v>2</v>
      </c>
      <c r="O240" s="14" t="s">
        <v>115</v>
      </c>
      <c r="P240" s="14">
        <f t="shared" si="13"/>
        <v>4</v>
      </c>
      <c r="Q240" s="14" t="s">
        <v>118</v>
      </c>
      <c r="R240" s="14">
        <f t="shared" si="14"/>
        <v>1</v>
      </c>
      <c r="S240" s="14" t="s">
        <v>119</v>
      </c>
      <c r="T240" s="14" t="s">
        <v>148</v>
      </c>
      <c r="U240" s="14">
        <f t="shared" si="15"/>
        <v>1</v>
      </c>
    </row>
    <row r="241" spans="1:21" x14ac:dyDescent="0.3">
      <c r="A241" s="11">
        <v>44631.49722222222</v>
      </c>
      <c r="B241" s="15">
        <v>44631</v>
      </c>
      <c r="C241" s="16">
        <v>0.49722222222222223</v>
      </c>
      <c r="D241" s="12">
        <v>75.600000000000009</v>
      </c>
      <c r="E241" s="12">
        <v>84</v>
      </c>
      <c r="F241" s="12">
        <v>87.36</v>
      </c>
      <c r="G241" s="12">
        <v>79.8</v>
      </c>
      <c r="H241" s="12">
        <v>82.32</v>
      </c>
      <c r="I241" s="12">
        <v>76.44</v>
      </c>
      <c r="J241" s="12">
        <v>89.88000000000001</v>
      </c>
      <c r="K241" s="12">
        <v>81.48</v>
      </c>
      <c r="L241" s="13">
        <v>82.110000000000014</v>
      </c>
      <c r="M241" s="17" t="s">
        <v>137</v>
      </c>
      <c r="N241" s="17">
        <f t="shared" si="12"/>
        <v>2</v>
      </c>
      <c r="O241" s="14" t="s">
        <v>115</v>
      </c>
      <c r="P241" s="14">
        <f t="shared" si="13"/>
        <v>4</v>
      </c>
      <c r="Q241" s="14" t="s">
        <v>118</v>
      </c>
      <c r="R241" s="14">
        <f t="shared" si="14"/>
        <v>1</v>
      </c>
      <c r="S241" s="14" t="s">
        <v>119</v>
      </c>
      <c r="T241" s="14" t="s">
        <v>148</v>
      </c>
      <c r="U241" s="14">
        <f t="shared" si="15"/>
        <v>1</v>
      </c>
    </row>
    <row r="242" spans="1:21" x14ac:dyDescent="0.3">
      <c r="A242" s="11">
        <v>44631.500694444447</v>
      </c>
      <c r="B242" s="15">
        <v>44631</v>
      </c>
      <c r="C242" s="16">
        <v>0.50069444444444444</v>
      </c>
      <c r="D242" s="12">
        <v>75.600000000000009</v>
      </c>
      <c r="E242" s="12">
        <v>84</v>
      </c>
      <c r="F242" s="12">
        <v>87.36</v>
      </c>
      <c r="G242" s="12">
        <v>79.8</v>
      </c>
      <c r="H242" s="12">
        <v>82.32</v>
      </c>
      <c r="I242" s="12">
        <v>76.44</v>
      </c>
      <c r="J242" s="12">
        <v>89.88000000000001</v>
      </c>
      <c r="K242" s="12">
        <v>81.48</v>
      </c>
      <c r="L242" s="13">
        <v>82.110000000000014</v>
      </c>
      <c r="M242" s="17" t="s">
        <v>137</v>
      </c>
      <c r="N242" s="17">
        <f t="shared" si="12"/>
        <v>2</v>
      </c>
      <c r="O242" s="14" t="s">
        <v>115</v>
      </c>
      <c r="P242" s="14">
        <f t="shared" si="13"/>
        <v>4</v>
      </c>
      <c r="Q242" s="14" t="s">
        <v>118</v>
      </c>
      <c r="R242" s="14">
        <f t="shared" si="14"/>
        <v>1</v>
      </c>
      <c r="S242" s="14" t="s">
        <v>119</v>
      </c>
      <c r="T242" s="14" t="s">
        <v>148</v>
      </c>
      <c r="U242" s="14">
        <f t="shared" si="15"/>
        <v>1</v>
      </c>
    </row>
    <row r="243" spans="1:21" x14ac:dyDescent="0.3">
      <c r="A243" s="11">
        <v>44631.504166666666</v>
      </c>
      <c r="B243" s="15">
        <v>44631</v>
      </c>
      <c r="C243" s="16">
        <v>0.50416666666666665</v>
      </c>
      <c r="D243" s="12">
        <v>75.600000000000009</v>
      </c>
      <c r="E243" s="12">
        <v>84</v>
      </c>
      <c r="F243" s="12">
        <v>87.36</v>
      </c>
      <c r="G243" s="12">
        <v>79.8</v>
      </c>
      <c r="H243" s="12">
        <v>82.32</v>
      </c>
      <c r="I243" s="12">
        <v>76.44</v>
      </c>
      <c r="J243" s="12">
        <v>89.88000000000001</v>
      </c>
      <c r="K243" s="12">
        <v>81.48</v>
      </c>
      <c r="L243" s="13">
        <v>82.110000000000014</v>
      </c>
      <c r="M243" s="17" t="s">
        <v>137</v>
      </c>
      <c r="N243" s="17">
        <f t="shared" si="12"/>
        <v>2</v>
      </c>
      <c r="O243" s="14" t="s">
        <v>115</v>
      </c>
      <c r="P243" s="14">
        <f t="shared" si="13"/>
        <v>4</v>
      </c>
      <c r="Q243" s="14" t="s">
        <v>118</v>
      </c>
      <c r="R243" s="14">
        <f t="shared" si="14"/>
        <v>1</v>
      </c>
      <c r="S243" s="14" t="s">
        <v>119</v>
      </c>
      <c r="T243" s="14" t="s">
        <v>148</v>
      </c>
      <c r="U243" s="14">
        <f t="shared" si="15"/>
        <v>1</v>
      </c>
    </row>
    <row r="244" spans="1:21" x14ac:dyDescent="0.3">
      <c r="A244" s="11">
        <v>44631.507638888892</v>
      </c>
      <c r="B244" s="15">
        <v>44631</v>
      </c>
      <c r="C244" s="16">
        <v>0.50763888888888886</v>
      </c>
      <c r="D244" s="12">
        <v>72.900000000000006</v>
      </c>
      <c r="E244" s="12">
        <v>81</v>
      </c>
      <c r="F244" s="12">
        <v>84.240000000000009</v>
      </c>
      <c r="G244" s="12">
        <v>76.95</v>
      </c>
      <c r="H244" s="12">
        <v>79.38</v>
      </c>
      <c r="I244" s="12">
        <v>73.710000000000008</v>
      </c>
      <c r="J244" s="12">
        <v>86.67</v>
      </c>
      <c r="K244" s="12">
        <v>78.569999999999993</v>
      </c>
      <c r="L244" s="13">
        <v>79.177500000000009</v>
      </c>
      <c r="M244" s="17" t="s">
        <v>137</v>
      </c>
      <c r="N244" s="17">
        <f t="shared" si="12"/>
        <v>2</v>
      </c>
      <c r="O244" s="14" t="s">
        <v>115</v>
      </c>
      <c r="P244" s="14">
        <f t="shared" si="13"/>
        <v>4</v>
      </c>
      <c r="Q244" s="14" t="s">
        <v>118</v>
      </c>
      <c r="R244" s="14">
        <f t="shared" si="14"/>
        <v>1</v>
      </c>
      <c r="S244" s="14" t="s">
        <v>119</v>
      </c>
      <c r="T244" s="14" t="s">
        <v>148</v>
      </c>
      <c r="U244" s="14">
        <f t="shared" si="15"/>
        <v>1</v>
      </c>
    </row>
    <row r="245" spans="1:21" x14ac:dyDescent="0.3">
      <c r="A245" s="11">
        <v>44631.511111111111</v>
      </c>
      <c r="B245" s="15">
        <v>44631</v>
      </c>
      <c r="C245" s="16">
        <v>0.51111111111111118</v>
      </c>
      <c r="D245" s="12">
        <v>81</v>
      </c>
      <c r="E245" s="12">
        <v>90</v>
      </c>
      <c r="F245" s="12">
        <v>93.600000000000009</v>
      </c>
      <c r="G245" s="12">
        <v>85.5</v>
      </c>
      <c r="H245" s="12">
        <v>88.2</v>
      </c>
      <c r="I245" s="12">
        <v>81.900000000000006</v>
      </c>
      <c r="J245" s="12">
        <v>96.300000000000011</v>
      </c>
      <c r="K245" s="12">
        <v>87.3</v>
      </c>
      <c r="L245" s="13">
        <v>87.974999999999994</v>
      </c>
      <c r="M245" s="17" t="s">
        <v>137</v>
      </c>
      <c r="N245" s="17">
        <f t="shared" si="12"/>
        <v>2</v>
      </c>
      <c r="O245" s="14" t="s">
        <v>115</v>
      </c>
      <c r="P245" s="14">
        <f t="shared" si="13"/>
        <v>4</v>
      </c>
      <c r="Q245" s="14" t="s">
        <v>118</v>
      </c>
      <c r="R245" s="14">
        <f t="shared" si="14"/>
        <v>1</v>
      </c>
      <c r="S245" s="14" t="s">
        <v>119</v>
      </c>
      <c r="T245" s="14" t="s">
        <v>148</v>
      </c>
      <c r="U245" s="14">
        <f t="shared" si="15"/>
        <v>1</v>
      </c>
    </row>
    <row r="246" spans="1:21" x14ac:dyDescent="0.3">
      <c r="A246" s="11">
        <v>44631.51458333333</v>
      </c>
      <c r="B246" s="15">
        <v>44631</v>
      </c>
      <c r="C246" s="16">
        <v>0.51458333333333328</v>
      </c>
      <c r="D246" s="12">
        <v>65.7</v>
      </c>
      <c r="E246" s="12">
        <v>73</v>
      </c>
      <c r="F246" s="12">
        <v>75.92</v>
      </c>
      <c r="G246" s="12">
        <v>69.349999999999994</v>
      </c>
      <c r="H246" s="12">
        <v>71.539999999999992</v>
      </c>
      <c r="I246" s="12">
        <v>66.430000000000007</v>
      </c>
      <c r="J246" s="12">
        <v>78.11</v>
      </c>
      <c r="K246" s="12">
        <v>70.81</v>
      </c>
      <c r="L246" s="13">
        <v>71.357500000000002</v>
      </c>
      <c r="M246" s="17" t="s">
        <v>137</v>
      </c>
      <c r="N246" s="17">
        <f t="shared" si="12"/>
        <v>2</v>
      </c>
      <c r="O246" s="14" t="s">
        <v>122</v>
      </c>
      <c r="P246" s="14">
        <f t="shared" si="13"/>
        <v>5</v>
      </c>
      <c r="Q246" s="14" t="s">
        <v>118</v>
      </c>
      <c r="R246" s="14">
        <f t="shared" si="14"/>
        <v>1</v>
      </c>
      <c r="S246" s="14" t="s">
        <v>119</v>
      </c>
      <c r="T246" s="14" t="s">
        <v>148</v>
      </c>
      <c r="U246" s="14">
        <f t="shared" si="15"/>
        <v>1</v>
      </c>
    </row>
    <row r="247" spans="1:21" x14ac:dyDescent="0.3">
      <c r="A247" s="11">
        <v>44631.518055555556</v>
      </c>
      <c r="B247" s="15">
        <v>44631</v>
      </c>
      <c r="C247" s="16">
        <v>0.5180555555555556</v>
      </c>
      <c r="D247" s="12">
        <v>77.400000000000006</v>
      </c>
      <c r="E247" s="12">
        <v>86</v>
      </c>
      <c r="F247" s="12">
        <v>89.44</v>
      </c>
      <c r="G247" s="12">
        <v>81.7</v>
      </c>
      <c r="H247" s="12">
        <v>84.28</v>
      </c>
      <c r="I247" s="12">
        <v>78.260000000000005</v>
      </c>
      <c r="J247" s="12">
        <v>92.02000000000001</v>
      </c>
      <c r="K247" s="12">
        <v>83.42</v>
      </c>
      <c r="L247" s="13">
        <v>84.064999999999998</v>
      </c>
      <c r="M247" s="17" t="s">
        <v>137</v>
      </c>
      <c r="N247" s="17">
        <f t="shared" si="12"/>
        <v>2</v>
      </c>
      <c r="O247" s="14" t="s">
        <v>122</v>
      </c>
      <c r="P247" s="14">
        <f t="shared" si="13"/>
        <v>5</v>
      </c>
      <c r="Q247" s="14" t="s">
        <v>118</v>
      </c>
      <c r="R247" s="14">
        <f t="shared" si="14"/>
        <v>1</v>
      </c>
      <c r="S247" s="14" t="s">
        <v>119</v>
      </c>
      <c r="T247" s="14" t="s">
        <v>148</v>
      </c>
      <c r="U247" s="14">
        <f t="shared" si="15"/>
        <v>1</v>
      </c>
    </row>
    <row r="248" spans="1:21" x14ac:dyDescent="0.3">
      <c r="A248" s="11">
        <v>44631.521527777775</v>
      </c>
      <c r="B248" s="15">
        <v>44631</v>
      </c>
      <c r="C248" s="16">
        <v>0.52152777777777781</v>
      </c>
      <c r="D248" s="12">
        <v>83.7</v>
      </c>
      <c r="E248" s="12">
        <v>93</v>
      </c>
      <c r="F248" s="12">
        <v>96.72</v>
      </c>
      <c r="G248" s="12">
        <v>88.35</v>
      </c>
      <c r="H248" s="12">
        <v>91.14</v>
      </c>
      <c r="I248" s="12">
        <v>84.63000000000001</v>
      </c>
      <c r="J248" s="12">
        <v>99.51</v>
      </c>
      <c r="K248" s="12">
        <v>90.21</v>
      </c>
      <c r="L248" s="13">
        <v>90.907499999999999</v>
      </c>
      <c r="M248" s="17" t="s">
        <v>137</v>
      </c>
      <c r="N248" s="17">
        <f t="shared" si="12"/>
        <v>2</v>
      </c>
      <c r="O248" s="14" t="s">
        <v>122</v>
      </c>
      <c r="P248" s="14">
        <f t="shared" si="13"/>
        <v>5</v>
      </c>
      <c r="Q248" s="14" t="s">
        <v>118</v>
      </c>
      <c r="R248" s="14">
        <f t="shared" si="14"/>
        <v>1</v>
      </c>
      <c r="S248" s="14" t="s">
        <v>119</v>
      </c>
      <c r="T248" s="14" t="s">
        <v>148</v>
      </c>
      <c r="U248" s="14">
        <f t="shared" si="15"/>
        <v>1</v>
      </c>
    </row>
    <row r="249" spans="1:21" x14ac:dyDescent="0.3">
      <c r="A249" s="11">
        <v>44631.525000000001</v>
      </c>
      <c r="B249" s="15">
        <v>44631</v>
      </c>
      <c r="C249" s="16">
        <v>0.52500000000000002</v>
      </c>
      <c r="D249" s="12">
        <v>80.100000000000009</v>
      </c>
      <c r="E249" s="12">
        <v>89</v>
      </c>
      <c r="F249" s="12">
        <v>92.56</v>
      </c>
      <c r="G249" s="12">
        <v>84.55</v>
      </c>
      <c r="H249" s="12">
        <v>87.22</v>
      </c>
      <c r="I249" s="12">
        <v>80.990000000000009</v>
      </c>
      <c r="J249" s="12">
        <v>95.23</v>
      </c>
      <c r="K249" s="12">
        <v>86.33</v>
      </c>
      <c r="L249" s="13">
        <v>86.997500000000016</v>
      </c>
      <c r="M249" s="17" t="s">
        <v>137</v>
      </c>
      <c r="N249" s="17">
        <f t="shared" si="12"/>
        <v>2</v>
      </c>
      <c r="O249" s="14" t="s">
        <v>122</v>
      </c>
      <c r="P249" s="14">
        <f t="shared" si="13"/>
        <v>5</v>
      </c>
      <c r="Q249" s="14" t="s">
        <v>118</v>
      </c>
      <c r="R249" s="14">
        <f t="shared" si="14"/>
        <v>1</v>
      </c>
      <c r="S249" s="14" t="s">
        <v>119</v>
      </c>
      <c r="T249" s="14" t="s">
        <v>148</v>
      </c>
      <c r="U249" s="14">
        <f t="shared" si="15"/>
        <v>1</v>
      </c>
    </row>
    <row r="250" spans="1:21" x14ac:dyDescent="0.3">
      <c r="A250" s="11">
        <v>44631.52847222222</v>
      </c>
      <c r="B250" s="15">
        <v>44631</v>
      </c>
      <c r="C250" s="16">
        <v>0.52847222222222223</v>
      </c>
      <c r="D250" s="12">
        <v>78.3</v>
      </c>
      <c r="E250" s="12">
        <v>87</v>
      </c>
      <c r="F250" s="12">
        <v>90.48</v>
      </c>
      <c r="G250" s="12">
        <v>82.649999999999991</v>
      </c>
      <c r="H250" s="12">
        <v>85.26</v>
      </c>
      <c r="I250" s="12">
        <v>79.17</v>
      </c>
      <c r="J250" s="12">
        <v>93.09</v>
      </c>
      <c r="K250" s="12">
        <v>84.39</v>
      </c>
      <c r="L250" s="13">
        <v>85.042500000000004</v>
      </c>
      <c r="M250" s="17" t="s">
        <v>137</v>
      </c>
      <c r="N250" s="17">
        <f t="shared" si="12"/>
        <v>2</v>
      </c>
      <c r="O250" s="14" t="s">
        <v>122</v>
      </c>
      <c r="P250" s="14">
        <f t="shared" si="13"/>
        <v>5</v>
      </c>
      <c r="Q250" s="14" t="s">
        <v>118</v>
      </c>
      <c r="R250" s="14">
        <f t="shared" si="14"/>
        <v>1</v>
      </c>
      <c r="S250" s="14" t="s">
        <v>119</v>
      </c>
      <c r="T250" s="14" t="s">
        <v>148</v>
      </c>
      <c r="U250" s="14">
        <f t="shared" si="15"/>
        <v>1</v>
      </c>
    </row>
    <row r="251" spans="1:21" x14ac:dyDescent="0.3">
      <c r="A251" s="11">
        <v>44631.531944444447</v>
      </c>
      <c r="B251" s="15">
        <v>44631</v>
      </c>
      <c r="C251" s="16">
        <v>0.53194444444444444</v>
      </c>
      <c r="D251" s="12">
        <v>81</v>
      </c>
      <c r="E251" s="12">
        <v>90</v>
      </c>
      <c r="F251" s="12">
        <v>93.600000000000009</v>
      </c>
      <c r="G251" s="12">
        <v>85.5</v>
      </c>
      <c r="H251" s="12">
        <v>88.2</v>
      </c>
      <c r="I251" s="12">
        <v>81.900000000000006</v>
      </c>
      <c r="J251" s="12">
        <v>96.300000000000011</v>
      </c>
      <c r="K251" s="12">
        <v>87.3</v>
      </c>
      <c r="L251" s="13">
        <v>87.974999999999994</v>
      </c>
      <c r="M251" s="17" t="s">
        <v>137</v>
      </c>
      <c r="N251" s="17">
        <f t="shared" si="12"/>
        <v>2</v>
      </c>
      <c r="O251" s="14" t="s">
        <v>122</v>
      </c>
      <c r="P251" s="14">
        <f t="shared" si="13"/>
        <v>5</v>
      </c>
      <c r="Q251" s="14" t="s">
        <v>118</v>
      </c>
      <c r="R251" s="14">
        <f t="shared" si="14"/>
        <v>1</v>
      </c>
      <c r="S251" s="14" t="s">
        <v>119</v>
      </c>
      <c r="T251" s="14" t="s">
        <v>148</v>
      </c>
      <c r="U251" s="14">
        <f t="shared" si="15"/>
        <v>1</v>
      </c>
    </row>
    <row r="252" spans="1:21" x14ac:dyDescent="0.3">
      <c r="A252" s="11">
        <v>44631.535416666666</v>
      </c>
      <c r="B252" s="15">
        <v>44631</v>
      </c>
      <c r="C252" s="16">
        <v>0.53541666666666665</v>
      </c>
      <c r="D252" s="12">
        <v>71.100000000000009</v>
      </c>
      <c r="E252" s="12">
        <v>79</v>
      </c>
      <c r="F252" s="12">
        <v>82.16</v>
      </c>
      <c r="G252" s="12">
        <v>75.05</v>
      </c>
      <c r="H252" s="12">
        <v>77.42</v>
      </c>
      <c r="I252" s="12">
        <v>71.89</v>
      </c>
      <c r="J252" s="12">
        <v>84.53</v>
      </c>
      <c r="K252" s="12">
        <v>76.63</v>
      </c>
      <c r="L252" s="13">
        <v>77.222499999999997</v>
      </c>
      <c r="M252" s="17" t="s">
        <v>137</v>
      </c>
      <c r="N252" s="17">
        <f t="shared" si="12"/>
        <v>2</v>
      </c>
      <c r="O252" s="14" t="s">
        <v>122</v>
      </c>
      <c r="P252" s="14">
        <f t="shared" si="13"/>
        <v>5</v>
      </c>
      <c r="Q252" s="14" t="s">
        <v>118</v>
      </c>
      <c r="R252" s="14">
        <f t="shared" si="14"/>
        <v>1</v>
      </c>
      <c r="S252" s="14" t="s">
        <v>119</v>
      </c>
      <c r="T252" s="14" t="s">
        <v>148</v>
      </c>
      <c r="U252" s="14">
        <f t="shared" si="15"/>
        <v>1</v>
      </c>
    </row>
    <row r="253" spans="1:21" x14ac:dyDescent="0.3">
      <c r="A253" s="11">
        <v>44631.537766203706</v>
      </c>
      <c r="B253" s="15">
        <v>44631</v>
      </c>
      <c r="C253" s="16">
        <v>0.53776620370370376</v>
      </c>
      <c r="D253" s="12">
        <v>72.900000000000006</v>
      </c>
      <c r="E253" s="12">
        <v>81</v>
      </c>
      <c r="F253" s="12">
        <v>84.240000000000009</v>
      </c>
      <c r="G253" s="12">
        <v>76.95</v>
      </c>
      <c r="H253" s="12">
        <v>79.38</v>
      </c>
      <c r="I253" s="12">
        <v>73.710000000000008</v>
      </c>
      <c r="J253" s="12">
        <v>86.67</v>
      </c>
      <c r="K253" s="12">
        <v>78.569999999999993</v>
      </c>
      <c r="L253" s="13">
        <v>79.177500000000009</v>
      </c>
      <c r="M253" s="17" t="s">
        <v>137</v>
      </c>
      <c r="N253" s="17">
        <f t="shared" si="12"/>
        <v>2</v>
      </c>
      <c r="O253" s="14" t="s">
        <v>122</v>
      </c>
      <c r="P253" s="14">
        <f t="shared" si="13"/>
        <v>5</v>
      </c>
      <c r="Q253" s="14" t="s">
        <v>118</v>
      </c>
      <c r="R253" s="14">
        <f t="shared" si="14"/>
        <v>1</v>
      </c>
      <c r="S253" s="14" t="s">
        <v>119</v>
      </c>
      <c r="T253" s="14" t="s">
        <v>148</v>
      </c>
      <c r="U253" s="14">
        <f t="shared" si="15"/>
        <v>1</v>
      </c>
    </row>
    <row r="254" spans="1:21" x14ac:dyDescent="0.3">
      <c r="A254" s="11">
        <v>44631.538888888892</v>
      </c>
      <c r="B254" s="15">
        <v>44631</v>
      </c>
      <c r="C254" s="16">
        <v>0.53888888888888886</v>
      </c>
      <c r="D254" s="12">
        <v>67.5</v>
      </c>
      <c r="E254" s="12">
        <v>75</v>
      </c>
      <c r="F254" s="12">
        <v>78</v>
      </c>
      <c r="G254" s="12">
        <v>71.25</v>
      </c>
      <c r="H254" s="12">
        <v>73.5</v>
      </c>
      <c r="I254" s="12">
        <v>68.25</v>
      </c>
      <c r="J254" s="12">
        <v>80.25</v>
      </c>
      <c r="K254" s="12">
        <v>72.75</v>
      </c>
      <c r="L254" s="13">
        <v>73.3125</v>
      </c>
      <c r="M254" s="17" t="s">
        <v>137</v>
      </c>
      <c r="N254" s="17">
        <f t="shared" si="12"/>
        <v>2</v>
      </c>
      <c r="O254" s="14" t="s">
        <v>122</v>
      </c>
      <c r="P254" s="14">
        <f t="shared" si="13"/>
        <v>5</v>
      </c>
      <c r="Q254" s="14" t="s">
        <v>118</v>
      </c>
      <c r="R254" s="14">
        <f t="shared" si="14"/>
        <v>1</v>
      </c>
      <c r="S254" s="14" t="s">
        <v>119</v>
      </c>
      <c r="T254" s="14" t="s">
        <v>148</v>
      </c>
      <c r="U254" s="14">
        <f t="shared" si="15"/>
        <v>1</v>
      </c>
    </row>
    <row r="255" spans="1:21" x14ac:dyDescent="0.3">
      <c r="A255" s="11">
        <v>44631.542361111111</v>
      </c>
      <c r="B255" s="15">
        <v>44631</v>
      </c>
      <c r="C255" s="16">
        <v>0.54236111111111118</v>
      </c>
      <c r="D255" s="12">
        <v>76.5</v>
      </c>
      <c r="E255" s="12">
        <v>85</v>
      </c>
      <c r="F255" s="12">
        <v>88.4</v>
      </c>
      <c r="G255" s="12">
        <v>80.75</v>
      </c>
      <c r="H255" s="12">
        <v>83.3</v>
      </c>
      <c r="I255" s="12">
        <v>77.350000000000009</v>
      </c>
      <c r="J255" s="12">
        <v>90.95</v>
      </c>
      <c r="K255" s="12">
        <v>82.45</v>
      </c>
      <c r="L255" s="13">
        <v>83.087500000000006</v>
      </c>
      <c r="M255" s="17" t="s">
        <v>10</v>
      </c>
      <c r="N255" s="17">
        <f t="shared" si="12"/>
        <v>5</v>
      </c>
      <c r="O255" s="14" t="s">
        <v>10</v>
      </c>
      <c r="P255" s="14">
        <f t="shared" si="13"/>
        <v>2</v>
      </c>
      <c r="Q255" s="14" t="s">
        <v>118</v>
      </c>
      <c r="R255" s="14">
        <f t="shared" si="14"/>
        <v>1</v>
      </c>
      <c r="S255" s="14" t="s">
        <v>119</v>
      </c>
      <c r="T255" s="14" t="s">
        <v>148</v>
      </c>
      <c r="U255" s="14">
        <f t="shared" si="15"/>
        <v>1</v>
      </c>
    </row>
    <row r="256" spans="1:21" x14ac:dyDescent="0.3">
      <c r="A256" s="11">
        <v>44631.54583333333</v>
      </c>
      <c r="B256" s="15">
        <v>44631</v>
      </c>
      <c r="C256" s="16">
        <v>0.54583333333333328</v>
      </c>
      <c r="D256" s="12">
        <v>72.900000000000006</v>
      </c>
      <c r="E256" s="12">
        <v>81</v>
      </c>
      <c r="F256" s="12">
        <v>84.240000000000009</v>
      </c>
      <c r="G256" s="12">
        <v>76.95</v>
      </c>
      <c r="H256" s="12">
        <v>79.38</v>
      </c>
      <c r="I256" s="12">
        <v>73.710000000000008</v>
      </c>
      <c r="J256" s="12">
        <v>86.67</v>
      </c>
      <c r="K256" s="12">
        <v>78.569999999999993</v>
      </c>
      <c r="L256" s="13">
        <v>79.177500000000009</v>
      </c>
      <c r="M256" s="17" t="s">
        <v>10</v>
      </c>
      <c r="N256" s="17">
        <f t="shared" si="12"/>
        <v>5</v>
      </c>
      <c r="O256" s="14" t="s">
        <v>10</v>
      </c>
      <c r="P256" s="14">
        <f t="shared" si="13"/>
        <v>2</v>
      </c>
      <c r="Q256" s="14" t="s">
        <v>118</v>
      </c>
      <c r="R256" s="14">
        <f t="shared" si="14"/>
        <v>1</v>
      </c>
      <c r="S256" s="14" t="s">
        <v>119</v>
      </c>
      <c r="T256" s="14" t="s">
        <v>148</v>
      </c>
      <c r="U256" s="14">
        <f t="shared" si="15"/>
        <v>1</v>
      </c>
    </row>
    <row r="257" spans="1:21" x14ac:dyDescent="0.3">
      <c r="A257" s="11">
        <v>44631.549305555556</v>
      </c>
      <c r="B257" s="15">
        <v>44631</v>
      </c>
      <c r="C257" s="16">
        <v>0.5493055555555556</v>
      </c>
      <c r="D257" s="12">
        <v>64.8</v>
      </c>
      <c r="E257" s="12">
        <v>72</v>
      </c>
      <c r="F257" s="12">
        <v>74.88</v>
      </c>
      <c r="G257" s="12">
        <v>68.399999999999991</v>
      </c>
      <c r="H257" s="12">
        <v>70.56</v>
      </c>
      <c r="I257" s="12">
        <v>65.52</v>
      </c>
      <c r="J257" s="12">
        <v>77.040000000000006</v>
      </c>
      <c r="K257" s="12">
        <v>69.84</v>
      </c>
      <c r="L257" s="13">
        <v>70.38</v>
      </c>
      <c r="M257" s="17" t="s">
        <v>10</v>
      </c>
      <c r="N257" s="17">
        <f t="shared" si="12"/>
        <v>5</v>
      </c>
      <c r="O257" s="14" t="s">
        <v>10</v>
      </c>
      <c r="P257" s="14">
        <f t="shared" si="13"/>
        <v>2</v>
      </c>
      <c r="Q257" s="14" t="s">
        <v>118</v>
      </c>
      <c r="R257" s="14">
        <f t="shared" si="14"/>
        <v>1</v>
      </c>
      <c r="S257" s="14" t="s">
        <v>119</v>
      </c>
      <c r="T257" s="14" t="s">
        <v>148</v>
      </c>
      <c r="U257" s="14">
        <f t="shared" si="15"/>
        <v>1</v>
      </c>
    </row>
    <row r="258" spans="1:21" x14ac:dyDescent="0.3">
      <c r="A258" s="11">
        <v>44631.54960648148</v>
      </c>
      <c r="B258" s="15">
        <v>44631</v>
      </c>
      <c r="C258" s="16">
        <v>0.5496064814814815</v>
      </c>
      <c r="D258" s="12">
        <v>73.8</v>
      </c>
      <c r="E258" s="12">
        <v>82</v>
      </c>
      <c r="F258" s="12">
        <v>85.28</v>
      </c>
      <c r="G258" s="12">
        <v>77.899999999999991</v>
      </c>
      <c r="H258" s="12">
        <v>80.36</v>
      </c>
      <c r="I258" s="12">
        <v>74.62</v>
      </c>
      <c r="J258" s="12">
        <v>87.740000000000009</v>
      </c>
      <c r="K258" s="12">
        <v>79.539999999999992</v>
      </c>
      <c r="L258" s="13">
        <v>80.155000000000001</v>
      </c>
      <c r="M258" s="17" t="s">
        <v>10</v>
      </c>
      <c r="N258" s="17">
        <f t="shared" si="12"/>
        <v>5</v>
      </c>
      <c r="O258" s="14" t="s">
        <v>10</v>
      </c>
      <c r="P258" s="14">
        <f t="shared" si="13"/>
        <v>2</v>
      </c>
      <c r="Q258" s="14" t="s">
        <v>118</v>
      </c>
      <c r="R258" s="14">
        <f t="shared" si="14"/>
        <v>1</v>
      </c>
      <c r="S258" s="14" t="s">
        <v>119</v>
      </c>
      <c r="T258" s="14" t="s">
        <v>148</v>
      </c>
      <c r="U258" s="14">
        <f t="shared" si="15"/>
        <v>1</v>
      </c>
    </row>
    <row r="259" spans="1:21" x14ac:dyDescent="0.3">
      <c r="A259" s="11">
        <v>44631.552777777775</v>
      </c>
      <c r="B259" s="15">
        <v>44631</v>
      </c>
      <c r="C259" s="16">
        <v>0.55277777777777781</v>
      </c>
      <c r="D259" s="12">
        <v>76.5</v>
      </c>
      <c r="E259" s="12">
        <v>85</v>
      </c>
      <c r="F259" s="12">
        <v>88.4</v>
      </c>
      <c r="G259" s="12">
        <v>80.75</v>
      </c>
      <c r="H259" s="12">
        <v>83.3</v>
      </c>
      <c r="I259" s="12">
        <v>77.350000000000009</v>
      </c>
      <c r="J259" s="12">
        <v>90.95</v>
      </c>
      <c r="K259" s="12">
        <v>82.45</v>
      </c>
      <c r="L259" s="13">
        <v>83.087500000000006</v>
      </c>
      <c r="M259" s="17" t="s">
        <v>10</v>
      </c>
      <c r="N259" s="17">
        <f t="shared" ref="N259:N322" si="16">IF(M259="Morning",1,IF(M259="Afternoon",2,IF(M259="Evening",3,IF(M259="late Evening",4,IF(M259="Break",5)))))</f>
        <v>5</v>
      </c>
      <c r="O259" s="14" t="s">
        <v>10</v>
      </c>
      <c r="P259" s="14">
        <f t="shared" ref="P259:P322" si="17">IF(O259="Greetings",1,IF(O259="Break",2,IF(O259="Closing",3,IF(O259="demonstration",4,IF(O259="Hands on",5,IF(O259="Introduction",6,IF(O259="Lecture",7,IF(O259="No Activity",8,IF(O259="Peer Learning",9)))))))))</f>
        <v>2</v>
      </c>
      <c r="Q259" s="14" t="s">
        <v>118</v>
      </c>
      <c r="R259" s="14">
        <f t="shared" ref="R259:R322" si="18">IF(Q259="On Campus",1,IF(Q259="Off Campus",2))</f>
        <v>1</v>
      </c>
      <c r="S259" s="14" t="s">
        <v>119</v>
      </c>
      <c r="T259" s="14" t="s">
        <v>148</v>
      </c>
      <c r="U259" s="14">
        <f t="shared" ref="U259:U322" si="19">IF(T259="Tools_Digital Drawing",1,IF(T259="Spatial Design",2,IF(T259="Technical Contexts",3)))</f>
        <v>1</v>
      </c>
    </row>
    <row r="260" spans="1:21" x14ac:dyDescent="0.3">
      <c r="A260" s="11">
        <v>44631.556250000001</v>
      </c>
      <c r="B260" s="15">
        <v>44631</v>
      </c>
      <c r="C260" s="16">
        <v>0.55625000000000002</v>
      </c>
      <c r="D260" s="12">
        <v>75.600000000000009</v>
      </c>
      <c r="E260" s="12">
        <v>84</v>
      </c>
      <c r="F260" s="12">
        <v>87.36</v>
      </c>
      <c r="G260" s="12">
        <v>79.8</v>
      </c>
      <c r="H260" s="12">
        <v>82.32</v>
      </c>
      <c r="I260" s="12">
        <v>76.44</v>
      </c>
      <c r="J260" s="12">
        <v>89.88000000000001</v>
      </c>
      <c r="K260" s="12">
        <v>81.48</v>
      </c>
      <c r="L260" s="13">
        <v>82.110000000000014</v>
      </c>
      <c r="M260" s="17" t="s">
        <v>10</v>
      </c>
      <c r="N260" s="17">
        <f t="shared" si="16"/>
        <v>5</v>
      </c>
      <c r="O260" s="14" t="s">
        <v>10</v>
      </c>
      <c r="P260" s="14">
        <f t="shared" si="17"/>
        <v>2</v>
      </c>
      <c r="Q260" s="14" t="s">
        <v>118</v>
      </c>
      <c r="R260" s="14">
        <f t="shared" si="18"/>
        <v>1</v>
      </c>
      <c r="S260" s="14" t="s">
        <v>119</v>
      </c>
      <c r="T260" s="14" t="s">
        <v>148</v>
      </c>
      <c r="U260" s="14">
        <f t="shared" si="19"/>
        <v>1</v>
      </c>
    </row>
    <row r="261" spans="1:21" x14ac:dyDescent="0.3">
      <c r="A261" s="11">
        <v>44631.55972222222</v>
      </c>
      <c r="B261" s="15">
        <v>44631</v>
      </c>
      <c r="C261" s="16">
        <v>0.55972222222222223</v>
      </c>
      <c r="D261" s="12">
        <v>80.100000000000009</v>
      </c>
      <c r="E261" s="12">
        <v>89</v>
      </c>
      <c r="F261" s="12">
        <v>92.56</v>
      </c>
      <c r="G261" s="12">
        <v>84.55</v>
      </c>
      <c r="H261" s="12">
        <v>87.22</v>
      </c>
      <c r="I261" s="12">
        <v>80.990000000000009</v>
      </c>
      <c r="J261" s="12">
        <v>95.23</v>
      </c>
      <c r="K261" s="12">
        <v>86.33</v>
      </c>
      <c r="L261" s="13">
        <v>86.997500000000016</v>
      </c>
      <c r="M261" s="17" t="s">
        <v>10</v>
      </c>
      <c r="N261" s="17">
        <f t="shared" si="16"/>
        <v>5</v>
      </c>
      <c r="O261" s="14" t="s">
        <v>10</v>
      </c>
      <c r="P261" s="14">
        <f t="shared" si="17"/>
        <v>2</v>
      </c>
      <c r="Q261" s="14" t="s">
        <v>118</v>
      </c>
      <c r="R261" s="14">
        <f t="shared" si="18"/>
        <v>1</v>
      </c>
      <c r="S261" s="14" t="s">
        <v>119</v>
      </c>
      <c r="T261" s="14" t="s">
        <v>148</v>
      </c>
      <c r="U261" s="14">
        <f t="shared" si="19"/>
        <v>1</v>
      </c>
    </row>
    <row r="262" spans="1:21" x14ac:dyDescent="0.3">
      <c r="A262" s="11">
        <v>44631.563194444447</v>
      </c>
      <c r="B262" s="15">
        <v>44631</v>
      </c>
      <c r="C262" s="16">
        <v>0.56319444444444444</v>
      </c>
      <c r="D262" s="12">
        <v>80.100000000000009</v>
      </c>
      <c r="E262" s="12">
        <v>89</v>
      </c>
      <c r="F262" s="12">
        <v>92.56</v>
      </c>
      <c r="G262" s="12">
        <v>84.55</v>
      </c>
      <c r="H262" s="12">
        <v>87.22</v>
      </c>
      <c r="I262" s="12">
        <v>80.990000000000009</v>
      </c>
      <c r="J262" s="12">
        <v>95.23</v>
      </c>
      <c r="K262" s="12">
        <v>86.33</v>
      </c>
      <c r="L262" s="13">
        <v>86.997500000000016</v>
      </c>
      <c r="M262" s="17" t="s">
        <v>10</v>
      </c>
      <c r="N262" s="17">
        <f t="shared" si="16"/>
        <v>5</v>
      </c>
      <c r="O262" s="14" t="s">
        <v>10</v>
      </c>
      <c r="P262" s="14">
        <f t="shared" si="17"/>
        <v>2</v>
      </c>
      <c r="Q262" s="14" t="s">
        <v>118</v>
      </c>
      <c r="R262" s="14">
        <f t="shared" si="18"/>
        <v>1</v>
      </c>
      <c r="S262" s="14" t="s">
        <v>119</v>
      </c>
      <c r="T262" s="14" t="s">
        <v>148</v>
      </c>
      <c r="U262" s="14">
        <f t="shared" si="19"/>
        <v>1</v>
      </c>
    </row>
    <row r="263" spans="1:21" x14ac:dyDescent="0.3">
      <c r="A263" s="11">
        <v>44631.565474537034</v>
      </c>
      <c r="B263" s="15">
        <v>44631</v>
      </c>
      <c r="C263" s="16">
        <v>0.56547453703703698</v>
      </c>
      <c r="D263" s="12">
        <v>72.900000000000006</v>
      </c>
      <c r="E263" s="12">
        <v>81</v>
      </c>
      <c r="F263" s="12">
        <v>84.240000000000009</v>
      </c>
      <c r="G263" s="12">
        <v>76.95</v>
      </c>
      <c r="H263" s="12">
        <v>79.38</v>
      </c>
      <c r="I263" s="12">
        <v>73.710000000000008</v>
      </c>
      <c r="J263" s="12">
        <v>86.67</v>
      </c>
      <c r="K263" s="12">
        <v>78.569999999999993</v>
      </c>
      <c r="L263" s="13">
        <v>79.177500000000009</v>
      </c>
      <c r="M263" s="17" t="s">
        <v>10</v>
      </c>
      <c r="N263" s="17">
        <f t="shared" si="16"/>
        <v>5</v>
      </c>
      <c r="O263" s="14" t="s">
        <v>10</v>
      </c>
      <c r="P263" s="14">
        <f t="shared" si="17"/>
        <v>2</v>
      </c>
      <c r="Q263" s="14" t="s">
        <v>118</v>
      </c>
      <c r="R263" s="14">
        <f t="shared" si="18"/>
        <v>1</v>
      </c>
      <c r="S263" s="14" t="s">
        <v>119</v>
      </c>
      <c r="T263" s="14" t="s">
        <v>148</v>
      </c>
      <c r="U263" s="14">
        <f t="shared" si="19"/>
        <v>1</v>
      </c>
    </row>
    <row r="264" spans="1:21" x14ac:dyDescent="0.3">
      <c r="A264" s="11">
        <v>44631.566076388888</v>
      </c>
      <c r="B264" s="15">
        <v>44631</v>
      </c>
      <c r="C264" s="16">
        <v>0.56607638888888889</v>
      </c>
      <c r="D264" s="12">
        <v>73.8</v>
      </c>
      <c r="E264" s="12">
        <v>82</v>
      </c>
      <c r="F264" s="12">
        <v>85.28</v>
      </c>
      <c r="G264" s="12">
        <v>77.899999999999991</v>
      </c>
      <c r="H264" s="12">
        <v>80.36</v>
      </c>
      <c r="I264" s="12">
        <v>74.62</v>
      </c>
      <c r="J264" s="12">
        <v>87.740000000000009</v>
      </c>
      <c r="K264" s="12">
        <v>79.539999999999992</v>
      </c>
      <c r="L264" s="13">
        <v>80.155000000000001</v>
      </c>
      <c r="M264" s="17" t="s">
        <v>10</v>
      </c>
      <c r="N264" s="17">
        <f t="shared" si="16"/>
        <v>5</v>
      </c>
      <c r="O264" s="14" t="s">
        <v>10</v>
      </c>
      <c r="P264" s="14">
        <f t="shared" si="17"/>
        <v>2</v>
      </c>
      <c r="Q264" s="14" t="s">
        <v>118</v>
      </c>
      <c r="R264" s="14">
        <f t="shared" si="18"/>
        <v>1</v>
      </c>
      <c r="S264" s="14" t="s">
        <v>119</v>
      </c>
      <c r="T264" s="14" t="s">
        <v>148</v>
      </c>
      <c r="U264" s="14">
        <f t="shared" si="19"/>
        <v>1</v>
      </c>
    </row>
    <row r="265" spans="1:21" x14ac:dyDescent="0.3">
      <c r="A265" s="11">
        <v>44631.566666666666</v>
      </c>
      <c r="B265" s="15">
        <v>44631</v>
      </c>
      <c r="C265" s="16">
        <v>0.56666666666666665</v>
      </c>
      <c r="D265" s="12">
        <v>72</v>
      </c>
      <c r="E265" s="12">
        <v>80</v>
      </c>
      <c r="F265" s="12">
        <v>83.2</v>
      </c>
      <c r="G265" s="12">
        <v>76</v>
      </c>
      <c r="H265" s="12">
        <v>78.400000000000006</v>
      </c>
      <c r="I265" s="12">
        <v>72.8</v>
      </c>
      <c r="J265" s="12">
        <v>85.600000000000009</v>
      </c>
      <c r="K265" s="12">
        <v>77.599999999999994</v>
      </c>
      <c r="L265" s="13">
        <v>78.2</v>
      </c>
      <c r="M265" s="17" t="s">
        <v>10</v>
      </c>
      <c r="N265" s="17">
        <f t="shared" si="16"/>
        <v>5</v>
      </c>
      <c r="O265" s="14" t="s">
        <v>10</v>
      </c>
      <c r="P265" s="14">
        <f t="shared" si="17"/>
        <v>2</v>
      </c>
      <c r="Q265" s="14" t="s">
        <v>118</v>
      </c>
      <c r="R265" s="14">
        <f t="shared" si="18"/>
        <v>1</v>
      </c>
      <c r="S265" s="14" t="s">
        <v>119</v>
      </c>
      <c r="T265" s="14" t="s">
        <v>148</v>
      </c>
      <c r="U265" s="14">
        <f t="shared" si="19"/>
        <v>1</v>
      </c>
    </row>
    <row r="266" spans="1:21" x14ac:dyDescent="0.3">
      <c r="A266" s="11">
        <v>44631.570138888892</v>
      </c>
      <c r="B266" s="15">
        <v>44631</v>
      </c>
      <c r="C266" s="16">
        <v>0.57013888888888886</v>
      </c>
      <c r="D266" s="12">
        <v>76.5</v>
      </c>
      <c r="E266" s="12">
        <v>85</v>
      </c>
      <c r="F266" s="12">
        <v>88.4</v>
      </c>
      <c r="G266" s="12">
        <v>80.75</v>
      </c>
      <c r="H266" s="12">
        <v>83.3</v>
      </c>
      <c r="I266" s="12">
        <v>77.350000000000009</v>
      </c>
      <c r="J266" s="12">
        <v>90.95</v>
      </c>
      <c r="K266" s="12">
        <v>82.45</v>
      </c>
      <c r="L266" s="13">
        <v>83.087500000000006</v>
      </c>
      <c r="M266" s="17" t="s">
        <v>10</v>
      </c>
      <c r="N266" s="17">
        <f t="shared" si="16"/>
        <v>5</v>
      </c>
      <c r="O266" s="14" t="s">
        <v>10</v>
      </c>
      <c r="P266" s="14">
        <f t="shared" si="17"/>
        <v>2</v>
      </c>
      <c r="Q266" s="14" t="s">
        <v>118</v>
      </c>
      <c r="R266" s="14">
        <f t="shared" si="18"/>
        <v>1</v>
      </c>
      <c r="S266" s="14" t="s">
        <v>119</v>
      </c>
      <c r="T266" s="14" t="s">
        <v>148</v>
      </c>
      <c r="U266" s="14">
        <f t="shared" si="19"/>
        <v>1</v>
      </c>
    </row>
    <row r="267" spans="1:21" x14ac:dyDescent="0.3">
      <c r="A267" s="11">
        <v>44631.573611111111</v>
      </c>
      <c r="B267" s="15">
        <v>44631</v>
      </c>
      <c r="C267" s="16">
        <v>0.57361111111111118</v>
      </c>
      <c r="D267" s="12">
        <v>91.8</v>
      </c>
      <c r="E267" s="12">
        <v>102</v>
      </c>
      <c r="F267" s="12">
        <v>106.08</v>
      </c>
      <c r="G267" s="12">
        <v>96.899999999999991</v>
      </c>
      <c r="H267" s="12">
        <v>99.96</v>
      </c>
      <c r="I267" s="12">
        <v>92.820000000000007</v>
      </c>
      <c r="J267" s="12">
        <v>109.14</v>
      </c>
      <c r="K267" s="12">
        <v>98.94</v>
      </c>
      <c r="L267" s="13">
        <v>99.704999999999984</v>
      </c>
      <c r="M267" s="17" t="s">
        <v>10</v>
      </c>
      <c r="N267" s="17">
        <f t="shared" si="16"/>
        <v>5</v>
      </c>
      <c r="O267" s="14" t="s">
        <v>10</v>
      </c>
      <c r="P267" s="14">
        <f t="shared" si="17"/>
        <v>2</v>
      </c>
      <c r="Q267" s="14" t="s">
        <v>118</v>
      </c>
      <c r="R267" s="14">
        <f t="shared" si="18"/>
        <v>1</v>
      </c>
      <c r="S267" s="14" t="s">
        <v>119</v>
      </c>
      <c r="T267" s="14" t="s">
        <v>148</v>
      </c>
      <c r="U267" s="14">
        <f t="shared" si="19"/>
        <v>1</v>
      </c>
    </row>
    <row r="268" spans="1:21" x14ac:dyDescent="0.3">
      <c r="A268" s="11">
        <v>44631.575671296298</v>
      </c>
      <c r="B268" s="15">
        <v>44631</v>
      </c>
      <c r="C268" s="16">
        <v>0.57567129629629632</v>
      </c>
      <c r="D268" s="12">
        <v>82.8</v>
      </c>
      <c r="E268" s="12">
        <v>92</v>
      </c>
      <c r="F268" s="12">
        <v>95.68</v>
      </c>
      <c r="G268" s="12">
        <v>87.399999999999991</v>
      </c>
      <c r="H268" s="12">
        <v>90.16</v>
      </c>
      <c r="I268" s="12">
        <v>83.72</v>
      </c>
      <c r="J268" s="12">
        <v>98.440000000000012</v>
      </c>
      <c r="K268" s="12">
        <v>89.24</v>
      </c>
      <c r="L268" s="13">
        <v>89.93</v>
      </c>
      <c r="M268" s="17" t="s">
        <v>10</v>
      </c>
      <c r="N268" s="17">
        <f t="shared" si="16"/>
        <v>5</v>
      </c>
      <c r="O268" s="14" t="s">
        <v>10</v>
      </c>
      <c r="P268" s="14">
        <f t="shared" si="17"/>
        <v>2</v>
      </c>
      <c r="Q268" s="14" t="s">
        <v>118</v>
      </c>
      <c r="R268" s="14">
        <f t="shared" si="18"/>
        <v>1</v>
      </c>
      <c r="S268" s="14" t="s">
        <v>119</v>
      </c>
      <c r="T268" s="14" t="s">
        <v>148</v>
      </c>
      <c r="U268" s="14">
        <f t="shared" si="19"/>
        <v>1</v>
      </c>
    </row>
    <row r="269" spans="1:21" x14ac:dyDescent="0.3">
      <c r="A269" s="11">
        <v>44631.57708333333</v>
      </c>
      <c r="B269" s="15">
        <v>44631</v>
      </c>
      <c r="C269" s="16">
        <v>0.57708333333333328</v>
      </c>
      <c r="D269" s="12">
        <v>78.3</v>
      </c>
      <c r="E269" s="12">
        <v>87</v>
      </c>
      <c r="F269" s="12">
        <v>90.48</v>
      </c>
      <c r="G269" s="12">
        <v>82.649999999999991</v>
      </c>
      <c r="H269" s="12">
        <v>85.26</v>
      </c>
      <c r="I269" s="12">
        <v>79.17</v>
      </c>
      <c r="J269" s="12">
        <v>93.09</v>
      </c>
      <c r="K269" s="12">
        <v>84.39</v>
      </c>
      <c r="L269" s="13">
        <v>85.042500000000004</v>
      </c>
      <c r="M269" s="17" t="s">
        <v>10</v>
      </c>
      <c r="N269" s="17">
        <f t="shared" si="16"/>
        <v>5</v>
      </c>
      <c r="O269" s="14" t="s">
        <v>10</v>
      </c>
      <c r="P269" s="14">
        <f t="shared" si="17"/>
        <v>2</v>
      </c>
      <c r="Q269" s="14" t="s">
        <v>118</v>
      </c>
      <c r="R269" s="14">
        <f t="shared" si="18"/>
        <v>1</v>
      </c>
      <c r="S269" s="14" t="s">
        <v>119</v>
      </c>
      <c r="T269" s="14" t="s">
        <v>148</v>
      </c>
      <c r="U269" s="14">
        <f t="shared" si="19"/>
        <v>1</v>
      </c>
    </row>
    <row r="270" spans="1:21" x14ac:dyDescent="0.3">
      <c r="A270" s="11">
        <v>44631.580555555556</v>
      </c>
      <c r="B270" s="15">
        <v>44631</v>
      </c>
      <c r="C270" s="16">
        <v>0.5805555555555556</v>
      </c>
      <c r="D270" s="12">
        <v>86.4</v>
      </c>
      <c r="E270" s="12">
        <v>96</v>
      </c>
      <c r="F270" s="12">
        <v>99.84</v>
      </c>
      <c r="G270" s="12">
        <v>91.199999999999989</v>
      </c>
      <c r="H270" s="12">
        <v>94.08</v>
      </c>
      <c r="I270" s="12">
        <v>87.36</v>
      </c>
      <c r="J270" s="12">
        <v>102.72</v>
      </c>
      <c r="K270" s="12">
        <v>93.12</v>
      </c>
      <c r="L270" s="13">
        <v>93.84</v>
      </c>
      <c r="M270" s="17" t="s">
        <v>10</v>
      </c>
      <c r="N270" s="17">
        <f t="shared" si="16"/>
        <v>5</v>
      </c>
      <c r="O270" s="14" t="s">
        <v>10</v>
      </c>
      <c r="P270" s="14">
        <f t="shared" si="17"/>
        <v>2</v>
      </c>
      <c r="Q270" s="14" t="s">
        <v>118</v>
      </c>
      <c r="R270" s="14">
        <f t="shared" si="18"/>
        <v>1</v>
      </c>
      <c r="S270" s="14" t="s">
        <v>119</v>
      </c>
      <c r="T270" s="14" t="s">
        <v>148</v>
      </c>
      <c r="U270" s="14">
        <f t="shared" si="19"/>
        <v>1</v>
      </c>
    </row>
    <row r="271" spans="1:21" x14ac:dyDescent="0.3">
      <c r="A271" s="11">
        <v>44631.581076388888</v>
      </c>
      <c r="B271" s="15">
        <v>44631</v>
      </c>
      <c r="C271" s="16">
        <v>0.58107638888888891</v>
      </c>
      <c r="D271" s="12">
        <v>68.400000000000006</v>
      </c>
      <c r="E271" s="12">
        <v>76</v>
      </c>
      <c r="F271" s="12">
        <v>79.040000000000006</v>
      </c>
      <c r="G271" s="12">
        <v>72.2</v>
      </c>
      <c r="H271" s="12">
        <v>74.48</v>
      </c>
      <c r="I271" s="12">
        <v>69.16</v>
      </c>
      <c r="J271" s="12">
        <v>81.320000000000007</v>
      </c>
      <c r="K271" s="12">
        <v>73.72</v>
      </c>
      <c r="L271" s="13">
        <v>74.290000000000006</v>
      </c>
      <c r="M271" s="17" t="s">
        <v>10</v>
      </c>
      <c r="N271" s="17">
        <f t="shared" si="16"/>
        <v>5</v>
      </c>
      <c r="O271" s="14" t="s">
        <v>10</v>
      </c>
      <c r="P271" s="14">
        <f t="shared" si="17"/>
        <v>2</v>
      </c>
      <c r="Q271" s="14" t="s">
        <v>118</v>
      </c>
      <c r="R271" s="14">
        <f t="shared" si="18"/>
        <v>1</v>
      </c>
      <c r="S271" s="14" t="s">
        <v>119</v>
      </c>
      <c r="T271" s="14" t="s">
        <v>148</v>
      </c>
      <c r="U271" s="14">
        <f t="shared" si="19"/>
        <v>1</v>
      </c>
    </row>
    <row r="272" spans="1:21" x14ac:dyDescent="0.3">
      <c r="A272" s="11">
        <v>44631.581967592596</v>
      </c>
      <c r="B272" s="15">
        <v>44631</v>
      </c>
      <c r="C272" s="16">
        <v>0.58196759259259256</v>
      </c>
      <c r="D272" s="12">
        <v>72.900000000000006</v>
      </c>
      <c r="E272" s="12">
        <v>81</v>
      </c>
      <c r="F272" s="12">
        <v>84.240000000000009</v>
      </c>
      <c r="G272" s="12">
        <v>76.95</v>
      </c>
      <c r="H272" s="12">
        <v>79.38</v>
      </c>
      <c r="I272" s="12">
        <v>73.710000000000008</v>
      </c>
      <c r="J272" s="12">
        <v>86.67</v>
      </c>
      <c r="K272" s="12">
        <v>78.569999999999993</v>
      </c>
      <c r="L272" s="13">
        <v>79.177500000000009</v>
      </c>
      <c r="M272" s="17" t="s">
        <v>10</v>
      </c>
      <c r="N272" s="17">
        <f t="shared" si="16"/>
        <v>5</v>
      </c>
      <c r="O272" s="14" t="s">
        <v>10</v>
      </c>
      <c r="P272" s="14">
        <f t="shared" si="17"/>
        <v>2</v>
      </c>
      <c r="Q272" s="14" t="s">
        <v>118</v>
      </c>
      <c r="R272" s="14">
        <f t="shared" si="18"/>
        <v>1</v>
      </c>
      <c r="S272" s="14" t="s">
        <v>119</v>
      </c>
      <c r="T272" s="14" t="s">
        <v>148</v>
      </c>
      <c r="U272" s="14">
        <f t="shared" si="19"/>
        <v>1</v>
      </c>
    </row>
    <row r="273" spans="1:21" x14ac:dyDescent="0.3">
      <c r="A273" s="11">
        <v>44631.584027777775</v>
      </c>
      <c r="B273" s="15">
        <v>44631</v>
      </c>
      <c r="C273" s="16">
        <v>0.58402777777777781</v>
      </c>
      <c r="D273" s="12">
        <v>74.7</v>
      </c>
      <c r="E273" s="12">
        <v>83</v>
      </c>
      <c r="F273" s="12">
        <v>86.320000000000007</v>
      </c>
      <c r="G273" s="12">
        <v>78.849999999999994</v>
      </c>
      <c r="H273" s="12">
        <v>81.34</v>
      </c>
      <c r="I273" s="12">
        <v>75.53</v>
      </c>
      <c r="J273" s="12">
        <v>88.81</v>
      </c>
      <c r="K273" s="12">
        <v>80.509999999999991</v>
      </c>
      <c r="L273" s="13">
        <v>81.132499999999993</v>
      </c>
      <c r="M273" s="17" t="s">
        <v>138</v>
      </c>
      <c r="N273" s="17">
        <f t="shared" si="16"/>
        <v>3</v>
      </c>
      <c r="O273" s="14" t="s">
        <v>10</v>
      </c>
      <c r="P273" s="14">
        <f t="shared" si="17"/>
        <v>2</v>
      </c>
      <c r="Q273" s="14" t="s">
        <v>118</v>
      </c>
      <c r="R273" s="14">
        <f t="shared" si="18"/>
        <v>1</v>
      </c>
      <c r="S273" s="14" t="s">
        <v>119</v>
      </c>
      <c r="T273" s="14" t="s">
        <v>148</v>
      </c>
      <c r="U273" s="14">
        <f t="shared" si="19"/>
        <v>1</v>
      </c>
    </row>
    <row r="274" spans="1:21" x14ac:dyDescent="0.3">
      <c r="A274" s="11">
        <v>44631.587500000001</v>
      </c>
      <c r="B274" s="15">
        <v>44631</v>
      </c>
      <c r="C274" s="16">
        <v>0.58750000000000002</v>
      </c>
      <c r="D274" s="12">
        <v>77.400000000000006</v>
      </c>
      <c r="E274" s="12">
        <v>86</v>
      </c>
      <c r="F274" s="12">
        <v>89.44</v>
      </c>
      <c r="G274" s="12">
        <v>81.7</v>
      </c>
      <c r="H274" s="12">
        <v>84.28</v>
      </c>
      <c r="I274" s="12">
        <v>78.260000000000005</v>
      </c>
      <c r="J274" s="12">
        <v>92.02000000000001</v>
      </c>
      <c r="K274" s="12">
        <v>83.42</v>
      </c>
      <c r="L274" s="13">
        <v>84.064999999999998</v>
      </c>
      <c r="M274" s="17" t="s">
        <v>138</v>
      </c>
      <c r="N274" s="17">
        <f t="shared" si="16"/>
        <v>3</v>
      </c>
      <c r="O274" s="14" t="s">
        <v>10</v>
      </c>
      <c r="P274" s="14">
        <f t="shared" si="17"/>
        <v>2</v>
      </c>
      <c r="Q274" s="14" t="s">
        <v>118</v>
      </c>
      <c r="R274" s="14">
        <f t="shared" si="18"/>
        <v>1</v>
      </c>
      <c r="S274" s="14" t="s">
        <v>119</v>
      </c>
      <c r="T274" s="14" t="s">
        <v>148</v>
      </c>
      <c r="U274" s="14">
        <f t="shared" si="19"/>
        <v>1</v>
      </c>
    </row>
    <row r="275" spans="1:21" x14ac:dyDescent="0.3">
      <c r="A275" s="11">
        <v>44631.59097222222</v>
      </c>
      <c r="B275" s="15">
        <v>44631</v>
      </c>
      <c r="C275" s="16">
        <v>0.59097222222222223</v>
      </c>
      <c r="D275" s="12">
        <v>70.2</v>
      </c>
      <c r="E275" s="12">
        <v>78</v>
      </c>
      <c r="F275" s="12">
        <v>81.12</v>
      </c>
      <c r="G275" s="12">
        <v>74.099999999999994</v>
      </c>
      <c r="H275" s="12">
        <v>76.44</v>
      </c>
      <c r="I275" s="12">
        <v>70.98</v>
      </c>
      <c r="J275" s="12">
        <v>83.460000000000008</v>
      </c>
      <c r="K275" s="12">
        <v>75.66</v>
      </c>
      <c r="L275" s="13">
        <v>76.24499999999999</v>
      </c>
      <c r="M275" s="17" t="s">
        <v>138</v>
      </c>
      <c r="N275" s="17">
        <f t="shared" si="16"/>
        <v>3</v>
      </c>
      <c r="O275" s="14" t="s">
        <v>9</v>
      </c>
      <c r="P275" s="14">
        <f t="shared" si="17"/>
        <v>6</v>
      </c>
      <c r="Q275" s="14" t="s">
        <v>118</v>
      </c>
      <c r="R275" s="14">
        <f t="shared" si="18"/>
        <v>1</v>
      </c>
      <c r="S275" s="14" t="s">
        <v>119</v>
      </c>
      <c r="T275" s="14" t="s">
        <v>148</v>
      </c>
      <c r="U275" s="14">
        <f t="shared" si="19"/>
        <v>1</v>
      </c>
    </row>
    <row r="276" spans="1:21" x14ac:dyDescent="0.3">
      <c r="A276" s="11">
        <v>44631.594444444447</v>
      </c>
      <c r="B276" s="15">
        <v>44631</v>
      </c>
      <c r="C276" s="16">
        <v>0.59444444444444444</v>
      </c>
      <c r="D276" s="12">
        <v>76.5</v>
      </c>
      <c r="E276" s="12">
        <v>85</v>
      </c>
      <c r="F276" s="12">
        <v>88.4</v>
      </c>
      <c r="G276" s="12">
        <v>80.75</v>
      </c>
      <c r="H276" s="12">
        <v>83.3</v>
      </c>
      <c r="I276" s="12">
        <v>77.350000000000009</v>
      </c>
      <c r="J276" s="12">
        <v>90.95</v>
      </c>
      <c r="K276" s="12">
        <v>82.45</v>
      </c>
      <c r="L276" s="13">
        <v>83.087500000000006</v>
      </c>
      <c r="M276" s="17" t="s">
        <v>138</v>
      </c>
      <c r="N276" s="17">
        <f t="shared" si="16"/>
        <v>3</v>
      </c>
      <c r="O276" s="14" t="s">
        <v>9</v>
      </c>
      <c r="P276" s="14">
        <f t="shared" si="17"/>
        <v>6</v>
      </c>
      <c r="Q276" s="14" t="s">
        <v>118</v>
      </c>
      <c r="R276" s="14">
        <f t="shared" si="18"/>
        <v>1</v>
      </c>
      <c r="S276" s="14" t="s">
        <v>119</v>
      </c>
      <c r="T276" s="14" t="s">
        <v>148</v>
      </c>
      <c r="U276" s="14">
        <f t="shared" si="19"/>
        <v>1</v>
      </c>
    </row>
    <row r="277" spans="1:21" x14ac:dyDescent="0.3">
      <c r="A277" s="11">
        <v>44631.594687500001</v>
      </c>
      <c r="B277" s="15">
        <v>44631</v>
      </c>
      <c r="C277" s="16">
        <v>0.59468750000000004</v>
      </c>
      <c r="D277" s="12">
        <v>73.8</v>
      </c>
      <c r="E277" s="12">
        <v>82</v>
      </c>
      <c r="F277" s="12">
        <v>85.28</v>
      </c>
      <c r="G277" s="12">
        <v>77.899999999999991</v>
      </c>
      <c r="H277" s="12">
        <v>80.36</v>
      </c>
      <c r="I277" s="12">
        <v>74.62</v>
      </c>
      <c r="J277" s="12">
        <v>87.740000000000009</v>
      </c>
      <c r="K277" s="12">
        <v>79.539999999999992</v>
      </c>
      <c r="L277" s="13">
        <v>80.155000000000001</v>
      </c>
      <c r="M277" s="17" t="s">
        <v>138</v>
      </c>
      <c r="N277" s="17">
        <f t="shared" si="16"/>
        <v>3</v>
      </c>
      <c r="O277" s="14" t="s">
        <v>9</v>
      </c>
      <c r="P277" s="14">
        <f t="shared" si="17"/>
        <v>6</v>
      </c>
      <c r="Q277" s="14" t="s">
        <v>118</v>
      </c>
      <c r="R277" s="14">
        <f t="shared" si="18"/>
        <v>1</v>
      </c>
      <c r="S277" s="14" t="s">
        <v>119</v>
      </c>
      <c r="T277" s="14" t="s">
        <v>148</v>
      </c>
      <c r="U277" s="14">
        <f t="shared" si="19"/>
        <v>1</v>
      </c>
    </row>
    <row r="278" spans="1:21" x14ac:dyDescent="0.3">
      <c r="A278" s="11">
        <v>44631.594849537039</v>
      </c>
      <c r="B278" s="15">
        <v>44631</v>
      </c>
      <c r="C278" s="16">
        <v>0.59484953703703702</v>
      </c>
      <c r="D278" s="12">
        <v>74.7</v>
      </c>
      <c r="E278" s="12">
        <v>83</v>
      </c>
      <c r="F278" s="12">
        <v>86.320000000000007</v>
      </c>
      <c r="G278" s="12">
        <v>78.849999999999994</v>
      </c>
      <c r="H278" s="12">
        <v>81.34</v>
      </c>
      <c r="I278" s="12">
        <v>75.53</v>
      </c>
      <c r="J278" s="12">
        <v>88.81</v>
      </c>
      <c r="K278" s="12">
        <v>80.509999999999991</v>
      </c>
      <c r="L278" s="13">
        <v>81.132499999999993</v>
      </c>
      <c r="M278" s="17" t="s">
        <v>138</v>
      </c>
      <c r="N278" s="17">
        <f t="shared" si="16"/>
        <v>3</v>
      </c>
      <c r="O278" s="14" t="s">
        <v>9</v>
      </c>
      <c r="P278" s="14">
        <f t="shared" si="17"/>
        <v>6</v>
      </c>
      <c r="Q278" s="14" t="s">
        <v>118</v>
      </c>
      <c r="R278" s="14">
        <f t="shared" si="18"/>
        <v>1</v>
      </c>
      <c r="S278" s="14" t="s">
        <v>119</v>
      </c>
      <c r="T278" s="14" t="s">
        <v>148</v>
      </c>
      <c r="U278" s="14">
        <f t="shared" si="19"/>
        <v>1</v>
      </c>
    </row>
    <row r="279" spans="1:21" x14ac:dyDescent="0.3">
      <c r="A279" s="11">
        <v>44631.597986111112</v>
      </c>
      <c r="B279" s="15">
        <v>44631</v>
      </c>
      <c r="C279" s="16">
        <v>0.59798611111111111</v>
      </c>
      <c r="D279" s="12">
        <v>84.600000000000009</v>
      </c>
      <c r="E279" s="12">
        <v>94</v>
      </c>
      <c r="F279" s="12">
        <v>97.76</v>
      </c>
      <c r="G279" s="12">
        <v>89.3</v>
      </c>
      <c r="H279" s="12">
        <v>92.12</v>
      </c>
      <c r="I279" s="12">
        <v>85.54</v>
      </c>
      <c r="J279" s="12">
        <v>100.58000000000001</v>
      </c>
      <c r="K279" s="12">
        <v>91.179999999999993</v>
      </c>
      <c r="L279" s="13">
        <v>91.885000000000005</v>
      </c>
      <c r="M279" s="17" t="s">
        <v>138</v>
      </c>
      <c r="N279" s="17">
        <f t="shared" si="16"/>
        <v>3</v>
      </c>
      <c r="O279" s="14" t="s">
        <v>9</v>
      </c>
      <c r="P279" s="14">
        <f t="shared" si="17"/>
        <v>6</v>
      </c>
      <c r="Q279" s="14" t="s">
        <v>118</v>
      </c>
      <c r="R279" s="14">
        <f t="shared" si="18"/>
        <v>1</v>
      </c>
      <c r="S279" s="14" t="s">
        <v>119</v>
      </c>
      <c r="T279" s="14" t="s">
        <v>148</v>
      </c>
      <c r="U279" s="14">
        <f t="shared" si="19"/>
        <v>1</v>
      </c>
    </row>
    <row r="280" spans="1:21" x14ac:dyDescent="0.3">
      <c r="A280" s="11">
        <v>44631.600034722222</v>
      </c>
      <c r="B280" s="15">
        <v>44631</v>
      </c>
      <c r="C280" s="16">
        <v>0.60003472222222221</v>
      </c>
      <c r="D280" s="12">
        <v>79.2</v>
      </c>
      <c r="E280" s="12">
        <v>88</v>
      </c>
      <c r="F280" s="12">
        <v>91.52000000000001</v>
      </c>
      <c r="G280" s="12">
        <v>83.6</v>
      </c>
      <c r="H280" s="12">
        <v>86.24</v>
      </c>
      <c r="I280" s="12">
        <v>80.08</v>
      </c>
      <c r="J280" s="12">
        <v>94.160000000000011</v>
      </c>
      <c r="K280" s="12">
        <v>85.36</v>
      </c>
      <c r="L280" s="13">
        <v>86.02000000000001</v>
      </c>
      <c r="M280" s="17" t="s">
        <v>138</v>
      </c>
      <c r="N280" s="17">
        <f t="shared" si="16"/>
        <v>3</v>
      </c>
      <c r="O280" s="14" t="s">
        <v>9</v>
      </c>
      <c r="P280" s="14">
        <f t="shared" si="17"/>
        <v>6</v>
      </c>
      <c r="Q280" s="14" t="s">
        <v>118</v>
      </c>
      <c r="R280" s="14">
        <f t="shared" si="18"/>
        <v>1</v>
      </c>
      <c r="S280" s="14" t="s">
        <v>119</v>
      </c>
      <c r="T280" s="14" t="s">
        <v>148</v>
      </c>
      <c r="U280" s="14">
        <f t="shared" si="19"/>
        <v>1</v>
      </c>
    </row>
    <row r="281" spans="1:21" x14ac:dyDescent="0.3">
      <c r="A281" s="11">
        <v>44631.600312499999</v>
      </c>
      <c r="B281" s="15">
        <v>44631</v>
      </c>
      <c r="C281" s="16">
        <v>0.60031250000000003</v>
      </c>
      <c r="D281" s="12">
        <v>70.2</v>
      </c>
      <c r="E281" s="12">
        <v>78</v>
      </c>
      <c r="F281" s="12">
        <v>81.12</v>
      </c>
      <c r="G281" s="12">
        <v>74.099999999999994</v>
      </c>
      <c r="H281" s="12">
        <v>76.44</v>
      </c>
      <c r="I281" s="12">
        <v>70.98</v>
      </c>
      <c r="J281" s="12">
        <v>83.460000000000008</v>
      </c>
      <c r="K281" s="12">
        <v>75.66</v>
      </c>
      <c r="L281" s="13">
        <v>76.24499999999999</v>
      </c>
      <c r="M281" s="17" t="s">
        <v>138</v>
      </c>
      <c r="N281" s="17">
        <f t="shared" si="16"/>
        <v>3</v>
      </c>
      <c r="O281" s="14" t="s">
        <v>9</v>
      </c>
      <c r="P281" s="14">
        <f t="shared" si="17"/>
        <v>6</v>
      </c>
      <c r="Q281" s="14" t="s">
        <v>118</v>
      </c>
      <c r="R281" s="14">
        <f t="shared" si="18"/>
        <v>1</v>
      </c>
      <c r="S281" s="14" t="s">
        <v>119</v>
      </c>
      <c r="T281" s="14" t="s">
        <v>148</v>
      </c>
      <c r="U281" s="14">
        <f t="shared" si="19"/>
        <v>1</v>
      </c>
    </row>
    <row r="282" spans="1:21" x14ac:dyDescent="0.3">
      <c r="A282" s="11">
        <v>44631.601388888892</v>
      </c>
      <c r="B282" s="15">
        <v>44631</v>
      </c>
      <c r="C282" s="16">
        <v>0.60138888888888886</v>
      </c>
      <c r="D282" s="12">
        <v>69.3</v>
      </c>
      <c r="E282" s="12">
        <v>77</v>
      </c>
      <c r="F282" s="12">
        <v>80.08</v>
      </c>
      <c r="G282" s="12">
        <v>73.149999999999991</v>
      </c>
      <c r="H282" s="12">
        <v>75.459999999999994</v>
      </c>
      <c r="I282" s="12">
        <v>70.070000000000007</v>
      </c>
      <c r="J282" s="12">
        <v>82.39</v>
      </c>
      <c r="K282" s="12">
        <v>74.69</v>
      </c>
      <c r="L282" s="13">
        <v>75.267499999999984</v>
      </c>
      <c r="M282" s="17" t="s">
        <v>138</v>
      </c>
      <c r="N282" s="17">
        <f t="shared" si="16"/>
        <v>3</v>
      </c>
      <c r="O282" s="14" t="s">
        <v>9</v>
      </c>
      <c r="P282" s="14">
        <f t="shared" si="17"/>
        <v>6</v>
      </c>
      <c r="Q282" s="14" t="s">
        <v>118</v>
      </c>
      <c r="R282" s="14">
        <f t="shared" si="18"/>
        <v>1</v>
      </c>
      <c r="S282" s="14" t="s">
        <v>119</v>
      </c>
      <c r="T282" s="14" t="s">
        <v>148</v>
      </c>
      <c r="U282" s="14">
        <f t="shared" si="19"/>
        <v>1</v>
      </c>
    </row>
    <row r="283" spans="1:21" x14ac:dyDescent="0.3">
      <c r="A283" s="11">
        <v>44631.604861111111</v>
      </c>
      <c r="B283" s="15">
        <v>44631</v>
      </c>
      <c r="C283" s="16">
        <v>0.60486111111111118</v>
      </c>
      <c r="D283" s="12">
        <v>95.4</v>
      </c>
      <c r="E283" s="12">
        <v>106</v>
      </c>
      <c r="F283" s="12">
        <v>110.24000000000001</v>
      </c>
      <c r="G283" s="12">
        <v>100.69999999999999</v>
      </c>
      <c r="H283" s="12">
        <v>103.88</v>
      </c>
      <c r="I283" s="12">
        <v>96.460000000000008</v>
      </c>
      <c r="J283" s="12">
        <v>113.42</v>
      </c>
      <c r="K283" s="12">
        <v>102.82</v>
      </c>
      <c r="L283" s="13">
        <v>103.61500000000001</v>
      </c>
      <c r="M283" s="17" t="s">
        <v>138</v>
      </c>
      <c r="N283" s="17">
        <f t="shared" si="16"/>
        <v>3</v>
      </c>
      <c r="O283" s="14" t="s">
        <v>115</v>
      </c>
      <c r="P283" s="14">
        <f t="shared" si="17"/>
        <v>4</v>
      </c>
      <c r="Q283" s="14" t="s">
        <v>118</v>
      </c>
      <c r="R283" s="14">
        <f t="shared" si="18"/>
        <v>1</v>
      </c>
      <c r="S283" s="14" t="s">
        <v>119</v>
      </c>
      <c r="T283" s="14" t="s">
        <v>148</v>
      </c>
      <c r="U283" s="14">
        <f t="shared" si="19"/>
        <v>1</v>
      </c>
    </row>
    <row r="284" spans="1:21" x14ac:dyDescent="0.3">
      <c r="A284" s="11">
        <v>44631.60833333333</v>
      </c>
      <c r="B284" s="15">
        <v>44631</v>
      </c>
      <c r="C284" s="16">
        <v>0.60833333333333328</v>
      </c>
      <c r="D284" s="12">
        <v>82.8</v>
      </c>
      <c r="E284" s="12">
        <v>92</v>
      </c>
      <c r="F284" s="12">
        <v>95.68</v>
      </c>
      <c r="G284" s="12">
        <v>87.399999999999991</v>
      </c>
      <c r="H284" s="12">
        <v>90.16</v>
      </c>
      <c r="I284" s="12">
        <v>83.72</v>
      </c>
      <c r="J284" s="12">
        <v>98.440000000000012</v>
      </c>
      <c r="K284" s="12">
        <v>89.24</v>
      </c>
      <c r="L284" s="13">
        <v>89.93</v>
      </c>
      <c r="M284" s="17" t="s">
        <v>138</v>
      </c>
      <c r="N284" s="17">
        <f t="shared" si="16"/>
        <v>3</v>
      </c>
      <c r="O284" s="14" t="s">
        <v>115</v>
      </c>
      <c r="P284" s="14">
        <f t="shared" si="17"/>
        <v>4</v>
      </c>
      <c r="Q284" s="14" t="s">
        <v>118</v>
      </c>
      <c r="R284" s="14">
        <f t="shared" si="18"/>
        <v>1</v>
      </c>
      <c r="S284" s="14" t="s">
        <v>119</v>
      </c>
      <c r="T284" s="14" t="s">
        <v>148</v>
      </c>
      <c r="U284" s="14">
        <f t="shared" si="19"/>
        <v>1</v>
      </c>
    </row>
    <row r="285" spans="1:21" x14ac:dyDescent="0.3">
      <c r="A285" s="11">
        <v>44631.611805555556</v>
      </c>
      <c r="B285" s="15">
        <v>44631</v>
      </c>
      <c r="C285" s="16">
        <v>0.6118055555555556</v>
      </c>
      <c r="D285" s="12">
        <v>73.8</v>
      </c>
      <c r="E285" s="12">
        <v>82</v>
      </c>
      <c r="F285" s="12">
        <v>85.28</v>
      </c>
      <c r="G285" s="12">
        <v>77.899999999999991</v>
      </c>
      <c r="H285" s="12">
        <v>80.36</v>
      </c>
      <c r="I285" s="12">
        <v>74.62</v>
      </c>
      <c r="J285" s="12">
        <v>87.740000000000009</v>
      </c>
      <c r="K285" s="12">
        <v>79.539999999999992</v>
      </c>
      <c r="L285" s="13">
        <v>80.155000000000001</v>
      </c>
      <c r="M285" s="17" t="s">
        <v>138</v>
      </c>
      <c r="N285" s="17">
        <f t="shared" si="16"/>
        <v>3</v>
      </c>
      <c r="O285" s="14" t="s">
        <v>115</v>
      </c>
      <c r="P285" s="14">
        <f t="shared" si="17"/>
        <v>4</v>
      </c>
      <c r="Q285" s="14" t="s">
        <v>118</v>
      </c>
      <c r="R285" s="14">
        <f t="shared" si="18"/>
        <v>1</v>
      </c>
      <c r="S285" s="14" t="s">
        <v>119</v>
      </c>
      <c r="T285" s="14" t="s">
        <v>148</v>
      </c>
      <c r="U285" s="14">
        <f t="shared" si="19"/>
        <v>1</v>
      </c>
    </row>
    <row r="286" spans="1:21" x14ac:dyDescent="0.3">
      <c r="A286" s="11">
        <v>44631.615277777775</v>
      </c>
      <c r="B286" s="15">
        <v>44631</v>
      </c>
      <c r="C286" s="16">
        <v>0.61527777777777781</v>
      </c>
      <c r="D286" s="12">
        <v>62.1</v>
      </c>
      <c r="E286" s="12">
        <v>69</v>
      </c>
      <c r="F286" s="12">
        <v>71.760000000000005</v>
      </c>
      <c r="G286" s="12">
        <v>65.55</v>
      </c>
      <c r="H286" s="12">
        <v>67.62</v>
      </c>
      <c r="I286" s="12">
        <v>62.79</v>
      </c>
      <c r="J286" s="12">
        <v>73.83</v>
      </c>
      <c r="K286" s="12">
        <v>66.929999999999993</v>
      </c>
      <c r="L286" s="13">
        <v>67.447500000000005</v>
      </c>
      <c r="M286" s="17" t="s">
        <v>138</v>
      </c>
      <c r="N286" s="17">
        <f t="shared" si="16"/>
        <v>3</v>
      </c>
      <c r="O286" s="14" t="s">
        <v>115</v>
      </c>
      <c r="P286" s="14">
        <f t="shared" si="17"/>
        <v>4</v>
      </c>
      <c r="Q286" s="14" t="s">
        <v>118</v>
      </c>
      <c r="R286" s="14">
        <f t="shared" si="18"/>
        <v>1</v>
      </c>
      <c r="S286" s="14" t="s">
        <v>119</v>
      </c>
      <c r="T286" s="14" t="s">
        <v>148</v>
      </c>
      <c r="U286" s="14">
        <f t="shared" si="19"/>
        <v>1</v>
      </c>
    </row>
    <row r="287" spans="1:21" x14ac:dyDescent="0.3">
      <c r="A287" s="11">
        <v>44631.618750000001</v>
      </c>
      <c r="B287" s="15">
        <v>44631</v>
      </c>
      <c r="C287" s="16">
        <v>0.61875000000000002</v>
      </c>
      <c r="D287" s="12">
        <v>81</v>
      </c>
      <c r="E287" s="12">
        <v>90</v>
      </c>
      <c r="F287" s="12">
        <v>93.600000000000009</v>
      </c>
      <c r="G287" s="12">
        <v>85.5</v>
      </c>
      <c r="H287" s="12">
        <v>88.2</v>
      </c>
      <c r="I287" s="12">
        <v>81.900000000000006</v>
      </c>
      <c r="J287" s="12">
        <v>96.300000000000011</v>
      </c>
      <c r="K287" s="12">
        <v>87.3</v>
      </c>
      <c r="L287" s="13">
        <v>87.974999999999994</v>
      </c>
      <c r="M287" s="17" t="s">
        <v>138</v>
      </c>
      <c r="N287" s="17">
        <f t="shared" si="16"/>
        <v>3</v>
      </c>
      <c r="O287" s="14" t="s">
        <v>115</v>
      </c>
      <c r="P287" s="14">
        <f t="shared" si="17"/>
        <v>4</v>
      </c>
      <c r="Q287" s="14" t="s">
        <v>118</v>
      </c>
      <c r="R287" s="14">
        <f t="shared" si="18"/>
        <v>1</v>
      </c>
      <c r="S287" s="14" t="s">
        <v>119</v>
      </c>
      <c r="T287" s="14" t="s">
        <v>148</v>
      </c>
      <c r="U287" s="14">
        <f t="shared" si="19"/>
        <v>1</v>
      </c>
    </row>
    <row r="288" spans="1:21" x14ac:dyDescent="0.3">
      <c r="A288" s="11">
        <v>44631.620405092595</v>
      </c>
      <c r="B288" s="15">
        <v>44631</v>
      </c>
      <c r="C288" s="16">
        <v>0.62040509259259258</v>
      </c>
      <c r="D288" s="12">
        <v>72.900000000000006</v>
      </c>
      <c r="E288" s="12">
        <v>81</v>
      </c>
      <c r="F288" s="12">
        <v>84.240000000000009</v>
      </c>
      <c r="G288" s="12">
        <v>76.95</v>
      </c>
      <c r="H288" s="12">
        <v>79.38</v>
      </c>
      <c r="I288" s="12">
        <v>73.710000000000008</v>
      </c>
      <c r="J288" s="12">
        <v>86.67</v>
      </c>
      <c r="K288" s="12">
        <v>78.569999999999993</v>
      </c>
      <c r="L288" s="13">
        <v>79.177500000000009</v>
      </c>
      <c r="M288" s="17" t="s">
        <v>138</v>
      </c>
      <c r="N288" s="17">
        <f t="shared" si="16"/>
        <v>3</v>
      </c>
      <c r="O288" s="14" t="s">
        <v>115</v>
      </c>
      <c r="P288" s="14">
        <f t="shared" si="17"/>
        <v>4</v>
      </c>
      <c r="Q288" s="14" t="s">
        <v>118</v>
      </c>
      <c r="R288" s="14">
        <f t="shared" si="18"/>
        <v>1</v>
      </c>
      <c r="S288" s="14" t="s">
        <v>119</v>
      </c>
      <c r="T288" s="14" t="s">
        <v>148</v>
      </c>
      <c r="U288" s="14">
        <f t="shared" si="19"/>
        <v>1</v>
      </c>
    </row>
    <row r="289" spans="1:21" x14ac:dyDescent="0.3">
      <c r="A289" s="11">
        <v>44631.62222222222</v>
      </c>
      <c r="B289" s="15">
        <v>44631</v>
      </c>
      <c r="C289" s="16">
        <v>0.62222222222222223</v>
      </c>
      <c r="D289" s="12">
        <v>73.8</v>
      </c>
      <c r="E289" s="12">
        <v>82</v>
      </c>
      <c r="F289" s="12">
        <v>85.28</v>
      </c>
      <c r="G289" s="12">
        <v>77.899999999999991</v>
      </c>
      <c r="H289" s="12">
        <v>80.36</v>
      </c>
      <c r="I289" s="12">
        <v>74.62</v>
      </c>
      <c r="J289" s="12">
        <v>87.740000000000009</v>
      </c>
      <c r="K289" s="12">
        <v>79.539999999999992</v>
      </c>
      <c r="L289" s="13">
        <v>80.155000000000001</v>
      </c>
      <c r="M289" s="17" t="s">
        <v>138</v>
      </c>
      <c r="N289" s="17">
        <f t="shared" si="16"/>
        <v>3</v>
      </c>
      <c r="O289" s="14" t="s">
        <v>115</v>
      </c>
      <c r="P289" s="14">
        <f t="shared" si="17"/>
        <v>4</v>
      </c>
      <c r="Q289" s="14" t="s">
        <v>118</v>
      </c>
      <c r="R289" s="14">
        <f t="shared" si="18"/>
        <v>1</v>
      </c>
      <c r="S289" s="14" t="s">
        <v>119</v>
      </c>
      <c r="T289" s="14" t="s">
        <v>148</v>
      </c>
      <c r="U289" s="14">
        <f t="shared" si="19"/>
        <v>1</v>
      </c>
    </row>
    <row r="290" spans="1:21" x14ac:dyDescent="0.3">
      <c r="A290" s="11">
        <v>44631.623530092591</v>
      </c>
      <c r="B290" s="15">
        <v>44631</v>
      </c>
      <c r="C290" s="16">
        <v>0.62353009259259262</v>
      </c>
      <c r="D290" s="12">
        <v>72</v>
      </c>
      <c r="E290" s="12">
        <v>80</v>
      </c>
      <c r="F290" s="12">
        <v>83.2</v>
      </c>
      <c r="G290" s="12">
        <v>76</v>
      </c>
      <c r="H290" s="12">
        <v>78.400000000000006</v>
      </c>
      <c r="I290" s="12">
        <v>72.8</v>
      </c>
      <c r="J290" s="12">
        <v>85.600000000000009</v>
      </c>
      <c r="K290" s="12">
        <v>77.599999999999994</v>
      </c>
      <c r="L290" s="13">
        <v>78.2</v>
      </c>
      <c r="M290" s="17" t="s">
        <v>138</v>
      </c>
      <c r="N290" s="17">
        <f t="shared" si="16"/>
        <v>3</v>
      </c>
      <c r="O290" s="14" t="s">
        <v>115</v>
      </c>
      <c r="P290" s="14">
        <f t="shared" si="17"/>
        <v>4</v>
      </c>
      <c r="Q290" s="14" t="s">
        <v>118</v>
      </c>
      <c r="R290" s="14">
        <f t="shared" si="18"/>
        <v>1</v>
      </c>
      <c r="S290" s="14" t="s">
        <v>119</v>
      </c>
      <c r="T290" s="14" t="s">
        <v>148</v>
      </c>
      <c r="U290" s="14">
        <f t="shared" si="19"/>
        <v>1</v>
      </c>
    </row>
    <row r="291" spans="1:21" x14ac:dyDescent="0.3">
      <c r="A291" s="11">
        <v>44631.625694444447</v>
      </c>
      <c r="B291" s="15">
        <v>44631</v>
      </c>
      <c r="C291" s="16">
        <v>0.62569444444444444</v>
      </c>
      <c r="D291" s="12">
        <v>81</v>
      </c>
      <c r="E291" s="12">
        <v>90</v>
      </c>
      <c r="F291" s="12">
        <v>93.600000000000009</v>
      </c>
      <c r="G291" s="12">
        <v>85.5</v>
      </c>
      <c r="H291" s="12">
        <v>88.2</v>
      </c>
      <c r="I291" s="12">
        <v>81.900000000000006</v>
      </c>
      <c r="J291" s="12">
        <v>96.300000000000011</v>
      </c>
      <c r="K291" s="12">
        <v>87.3</v>
      </c>
      <c r="L291" s="13">
        <v>87.974999999999994</v>
      </c>
      <c r="M291" s="17" t="s">
        <v>138</v>
      </c>
      <c r="N291" s="17">
        <f t="shared" si="16"/>
        <v>3</v>
      </c>
      <c r="O291" s="14" t="s">
        <v>115</v>
      </c>
      <c r="P291" s="14">
        <f t="shared" si="17"/>
        <v>4</v>
      </c>
      <c r="Q291" s="14" t="s">
        <v>118</v>
      </c>
      <c r="R291" s="14">
        <f t="shared" si="18"/>
        <v>1</v>
      </c>
      <c r="S291" s="14" t="s">
        <v>119</v>
      </c>
      <c r="T291" s="14" t="s">
        <v>148</v>
      </c>
      <c r="U291" s="14">
        <f t="shared" si="19"/>
        <v>1</v>
      </c>
    </row>
    <row r="292" spans="1:21" x14ac:dyDescent="0.3">
      <c r="A292" s="11">
        <v>44631.629166666666</v>
      </c>
      <c r="B292" s="15">
        <v>44631</v>
      </c>
      <c r="C292" s="16">
        <v>0.62916666666666665</v>
      </c>
      <c r="D292" s="12">
        <v>84.600000000000009</v>
      </c>
      <c r="E292" s="12">
        <v>94</v>
      </c>
      <c r="F292" s="12">
        <v>97.76</v>
      </c>
      <c r="G292" s="12">
        <v>89.3</v>
      </c>
      <c r="H292" s="12">
        <v>92.12</v>
      </c>
      <c r="I292" s="12">
        <v>85.54</v>
      </c>
      <c r="J292" s="12">
        <v>100.58000000000001</v>
      </c>
      <c r="K292" s="12">
        <v>91.179999999999993</v>
      </c>
      <c r="L292" s="13">
        <v>91.885000000000005</v>
      </c>
      <c r="M292" s="17" t="s">
        <v>138</v>
      </c>
      <c r="N292" s="17">
        <f t="shared" si="16"/>
        <v>3</v>
      </c>
      <c r="O292" s="14" t="s">
        <v>115</v>
      </c>
      <c r="P292" s="14">
        <f t="shared" si="17"/>
        <v>4</v>
      </c>
      <c r="Q292" s="14" t="s">
        <v>118</v>
      </c>
      <c r="R292" s="14">
        <f t="shared" si="18"/>
        <v>1</v>
      </c>
      <c r="S292" s="14" t="s">
        <v>119</v>
      </c>
      <c r="T292" s="14" t="s">
        <v>148</v>
      </c>
      <c r="U292" s="14">
        <f t="shared" si="19"/>
        <v>1</v>
      </c>
    </row>
    <row r="293" spans="1:21" x14ac:dyDescent="0.3">
      <c r="A293" s="11">
        <v>44631.632638888892</v>
      </c>
      <c r="B293" s="15">
        <v>44631</v>
      </c>
      <c r="C293" s="16">
        <v>0.63263888888888886</v>
      </c>
      <c r="D293" s="12">
        <v>69.3</v>
      </c>
      <c r="E293" s="12">
        <v>77</v>
      </c>
      <c r="F293" s="12">
        <v>80.08</v>
      </c>
      <c r="G293" s="12">
        <v>73.149999999999991</v>
      </c>
      <c r="H293" s="12">
        <v>75.459999999999994</v>
      </c>
      <c r="I293" s="12">
        <v>70.070000000000007</v>
      </c>
      <c r="J293" s="12">
        <v>82.39</v>
      </c>
      <c r="K293" s="12">
        <v>74.69</v>
      </c>
      <c r="L293" s="13">
        <v>75.267499999999984</v>
      </c>
      <c r="M293" s="17" t="s">
        <v>138</v>
      </c>
      <c r="N293" s="17">
        <f t="shared" si="16"/>
        <v>3</v>
      </c>
      <c r="O293" s="14" t="s">
        <v>122</v>
      </c>
      <c r="P293" s="14">
        <f t="shared" si="17"/>
        <v>5</v>
      </c>
      <c r="Q293" s="14" t="s">
        <v>118</v>
      </c>
      <c r="R293" s="14">
        <f t="shared" si="18"/>
        <v>1</v>
      </c>
      <c r="S293" s="14" t="s">
        <v>119</v>
      </c>
      <c r="T293" s="14" t="s">
        <v>148</v>
      </c>
      <c r="U293" s="14">
        <f t="shared" si="19"/>
        <v>1</v>
      </c>
    </row>
    <row r="294" spans="1:21" x14ac:dyDescent="0.3">
      <c r="A294" s="11">
        <v>44631.636111111111</v>
      </c>
      <c r="B294" s="15">
        <v>44631</v>
      </c>
      <c r="C294" s="16">
        <v>0.63611111111111118</v>
      </c>
      <c r="D294" s="12">
        <v>83.7</v>
      </c>
      <c r="E294" s="12">
        <v>93</v>
      </c>
      <c r="F294" s="12">
        <v>96.72</v>
      </c>
      <c r="G294" s="12">
        <v>88.35</v>
      </c>
      <c r="H294" s="12">
        <v>91.14</v>
      </c>
      <c r="I294" s="12">
        <v>84.63000000000001</v>
      </c>
      <c r="J294" s="12">
        <v>99.51</v>
      </c>
      <c r="K294" s="12">
        <v>90.21</v>
      </c>
      <c r="L294" s="13">
        <v>90.907499999999999</v>
      </c>
      <c r="M294" s="17" t="s">
        <v>138</v>
      </c>
      <c r="N294" s="17">
        <f t="shared" si="16"/>
        <v>3</v>
      </c>
      <c r="O294" s="14" t="s">
        <v>122</v>
      </c>
      <c r="P294" s="14">
        <f t="shared" si="17"/>
        <v>5</v>
      </c>
      <c r="Q294" s="14" t="s">
        <v>118</v>
      </c>
      <c r="R294" s="14">
        <f t="shared" si="18"/>
        <v>1</v>
      </c>
      <c r="S294" s="14" t="s">
        <v>119</v>
      </c>
      <c r="T294" s="14" t="s">
        <v>148</v>
      </c>
      <c r="U294" s="14">
        <f t="shared" si="19"/>
        <v>1</v>
      </c>
    </row>
    <row r="295" spans="1:21" x14ac:dyDescent="0.3">
      <c r="A295" s="11">
        <v>44631.63958333333</v>
      </c>
      <c r="B295" s="15">
        <v>44631</v>
      </c>
      <c r="C295" s="16">
        <v>0.63958333333333328</v>
      </c>
      <c r="D295" s="12">
        <v>80.100000000000009</v>
      </c>
      <c r="E295" s="12">
        <v>89</v>
      </c>
      <c r="F295" s="12">
        <v>92.56</v>
      </c>
      <c r="G295" s="12">
        <v>84.55</v>
      </c>
      <c r="H295" s="12">
        <v>87.22</v>
      </c>
      <c r="I295" s="12">
        <v>80.990000000000009</v>
      </c>
      <c r="J295" s="12">
        <v>95.23</v>
      </c>
      <c r="K295" s="12">
        <v>86.33</v>
      </c>
      <c r="L295" s="13">
        <v>86.997500000000016</v>
      </c>
      <c r="M295" s="17" t="s">
        <v>138</v>
      </c>
      <c r="N295" s="17">
        <f t="shared" si="16"/>
        <v>3</v>
      </c>
      <c r="O295" s="14" t="s">
        <v>122</v>
      </c>
      <c r="P295" s="14">
        <f t="shared" si="17"/>
        <v>5</v>
      </c>
      <c r="Q295" s="14" t="s">
        <v>118</v>
      </c>
      <c r="R295" s="14">
        <f t="shared" si="18"/>
        <v>1</v>
      </c>
      <c r="S295" s="14" t="s">
        <v>119</v>
      </c>
      <c r="T295" s="14" t="s">
        <v>148</v>
      </c>
      <c r="U295" s="14">
        <f t="shared" si="19"/>
        <v>1</v>
      </c>
    </row>
    <row r="296" spans="1:21" x14ac:dyDescent="0.3">
      <c r="A296" s="11">
        <v>44631.643055555556</v>
      </c>
      <c r="B296" s="15">
        <v>44631</v>
      </c>
      <c r="C296" s="16">
        <v>0.6430555555555556</v>
      </c>
      <c r="D296" s="12">
        <v>78.3</v>
      </c>
      <c r="E296" s="12">
        <v>87</v>
      </c>
      <c r="F296" s="12">
        <v>90.48</v>
      </c>
      <c r="G296" s="12">
        <v>82.649999999999991</v>
      </c>
      <c r="H296" s="12">
        <v>85.26</v>
      </c>
      <c r="I296" s="12">
        <v>79.17</v>
      </c>
      <c r="J296" s="12">
        <v>93.09</v>
      </c>
      <c r="K296" s="12">
        <v>84.39</v>
      </c>
      <c r="L296" s="13">
        <v>85.042500000000004</v>
      </c>
      <c r="M296" s="17" t="s">
        <v>138</v>
      </c>
      <c r="N296" s="17">
        <f t="shared" si="16"/>
        <v>3</v>
      </c>
      <c r="O296" s="14" t="s">
        <v>122</v>
      </c>
      <c r="P296" s="14">
        <f t="shared" si="17"/>
        <v>5</v>
      </c>
      <c r="Q296" s="14" t="s">
        <v>118</v>
      </c>
      <c r="R296" s="14">
        <f t="shared" si="18"/>
        <v>1</v>
      </c>
      <c r="S296" s="14" t="s">
        <v>119</v>
      </c>
      <c r="T296" s="14" t="s">
        <v>148</v>
      </c>
      <c r="U296" s="14">
        <f t="shared" si="19"/>
        <v>1</v>
      </c>
    </row>
    <row r="297" spans="1:21" x14ac:dyDescent="0.3">
      <c r="A297" s="11">
        <v>44631.646215277775</v>
      </c>
      <c r="B297" s="15">
        <v>44631</v>
      </c>
      <c r="C297" s="16">
        <v>0.64621527777777776</v>
      </c>
      <c r="D297" s="12">
        <v>70.2</v>
      </c>
      <c r="E297" s="12">
        <v>78</v>
      </c>
      <c r="F297" s="12">
        <v>81.12</v>
      </c>
      <c r="G297" s="12">
        <v>74.099999999999994</v>
      </c>
      <c r="H297" s="12">
        <v>76.44</v>
      </c>
      <c r="I297" s="12">
        <v>70.98</v>
      </c>
      <c r="J297" s="12">
        <v>83.460000000000008</v>
      </c>
      <c r="K297" s="12">
        <v>75.66</v>
      </c>
      <c r="L297" s="13">
        <v>76.24499999999999</v>
      </c>
      <c r="M297" s="17" t="s">
        <v>138</v>
      </c>
      <c r="N297" s="17">
        <f t="shared" si="16"/>
        <v>3</v>
      </c>
      <c r="O297" s="14" t="s">
        <v>122</v>
      </c>
      <c r="P297" s="14">
        <f t="shared" si="17"/>
        <v>5</v>
      </c>
      <c r="Q297" s="14" t="s">
        <v>118</v>
      </c>
      <c r="R297" s="14">
        <f t="shared" si="18"/>
        <v>1</v>
      </c>
      <c r="S297" s="14" t="s">
        <v>119</v>
      </c>
      <c r="T297" s="14" t="s">
        <v>148</v>
      </c>
      <c r="U297" s="14">
        <f t="shared" si="19"/>
        <v>1</v>
      </c>
    </row>
    <row r="298" spans="1:21" x14ac:dyDescent="0.3">
      <c r="A298" s="11">
        <v>44631.646319444444</v>
      </c>
      <c r="B298" s="15">
        <v>44631</v>
      </c>
      <c r="C298" s="16">
        <v>0.64631944444444445</v>
      </c>
      <c r="D298" s="12">
        <v>82.8</v>
      </c>
      <c r="E298" s="12">
        <v>92</v>
      </c>
      <c r="F298" s="12">
        <v>95.68</v>
      </c>
      <c r="G298" s="12">
        <v>87.399999999999991</v>
      </c>
      <c r="H298" s="12">
        <v>90.16</v>
      </c>
      <c r="I298" s="12">
        <v>83.72</v>
      </c>
      <c r="J298" s="12">
        <v>98.440000000000012</v>
      </c>
      <c r="K298" s="12">
        <v>89.24</v>
      </c>
      <c r="L298" s="13">
        <v>89.93</v>
      </c>
      <c r="M298" s="17" t="s">
        <v>138</v>
      </c>
      <c r="N298" s="17">
        <f t="shared" si="16"/>
        <v>3</v>
      </c>
      <c r="O298" s="14" t="s">
        <v>122</v>
      </c>
      <c r="P298" s="14">
        <f t="shared" si="17"/>
        <v>5</v>
      </c>
      <c r="Q298" s="14" t="s">
        <v>118</v>
      </c>
      <c r="R298" s="14">
        <f t="shared" si="18"/>
        <v>1</v>
      </c>
      <c r="S298" s="14" t="s">
        <v>119</v>
      </c>
      <c r="T298" s="14" t="s">
        <v>148</v>
      </c>
      <c r="U298" s="14">
        <f t="shared" si="19"/>
        <v>1</v>
      </c>
    </row>
    <row r="299" spans="1:21" x14ac:dyDescent="0.3">
      <c r="A299" s="11">
        <v>44631.646527777775</v>
      </c>
      <c r="B299" s="15">
        <v>44631</v>
      </c>
      <c r="C299" s="16">
        <v>0.64652777777777781</v>
      </c>
      <c r="D299" s="12">
        <v>86.4</v>
      </c>
      <c r="E299" s="12">
        <v>96</v>
      </c>
      <c r="F299" s="12">
        <v>99.84</v>
      </c>
      <c r="G299" s="12">
        <v>91.199999999999989</v>
      </c>
      <c r="H299" s="12">
        <v>94.08</v>
      </c>
      <c r="I299" s="12">
        <v>87.36</v>
      </c>
      <c r="J299" s="12">
        <v>102.72</v>
      </c>
      <c r="K299" s="12">
        <v>93.12</v>
      </c>
      <c r="L299" s="13">
        <v>93.84</v>
      </c>
      <c r="M299" s="17" t="s">
        <v>138</v>
      </c>
      <c r="N299" s="17">
        <f t="shared" si="16"/>
        <v>3</v>
      </c>
      <c r="O299" s="14" t="s">
        <v>122</v>
      </c>
      <c r="P299" s="14">
        <f t="shared" si="17"/>
        <v>5</v>
      </c>
      <c r="Q299" s="14" t="s">
        <v>118</v>
      </c>
      <c r="R299" s="14">
        <f t="shared" si="18"/>
        <v>1</v>
      </c>
      <c r="S299" s="14" t="s">
        <v>119</v>
      </c>
      <c r="T299" s="14" t="s">
        <v>148</v>
      </c>
      <c r="U299" s="14">
        <f t="shared" si="19"/>
        <v>1</v>
      </c>
    </row>
    <row r="300" spans="1:21" x14ac:dyDescent="0.3">
      <c r="A300" s="11">
        <v>44631.65</v>
      </c>
      <c r="B300" s="15">
        <v>44631</v>
      </c>
      <c r="C300" s="16">
        <v>0.65</v>
      </c>
      <c r="D300" s="12">
        <v>87.3</v>
      </c>
      <c r="E300" s="12">
        <v>97</v>
      </c>
      <c r="F300" s="12">
        <v>100.88000000000001</v>
      </c>
      <c r="G300" s="12">
        <v>92.149999999999991</v>
      </c>
      <c r="H300" s="12">
        <v>95.06</v>
      </c>
      <c r="I300" s="12">
        <v>88.27</v>
      </c>
      <c r="J300" s="12">
        <v>103.79</v>
      </c>
      <c r="K300" s="12">
        <v>94.09</v>
      </c>
      <c r="L300" s="13">
        <v>94.817499999999995</v>
      </c>
      <c r="M300" s="17" t="s">
        <v>138</v>
      </c>
      <c r="N300" s="17">
        <f t="shared" si="16"/>
        <v>3</v>
      </c>
      <c r="O300" s="14" t="s">
        <v>122</v>
      </c>
      <c r="P300" s="14">
        <f t="shared" si="17"/>
        <v>5</v>
      </c>
      <c r="Q300" s="14" t="s">
        <v>118</v>
      </c>
      <c r="R300" s="14">
        <f t="shared" si="18"/>
        <v>1</v>
      </c>
      <c r="S300" s="14" t="s">
        <v>119</v>
      </c>
      <c r="T300" s="14" t="s">
        <v>148</v>
      </c>
      <c r="U300" s="14">
        <f t="shared" si="19"/>
        <v>1</v>
      </c>
    </row>
    <row r="301" spans="1:21" x14ac:dyDescent="0.3">
      <c r="A301" s="11">
        <v>44631.65152777778</v>
      </c>
      <c r="B301" s="15">
        <v>44631</v>
      </c>
      <c r="C301" s="16">
        <v>0.65152777777777782</v>
      </c>
      <c r="D301" s="12">
        <v>91.8</v>
      </c>
      <c r="E301" s="12">
        <v>102</v>
      </c>
      <c r="F301" s="12">
        <v>106.08</v>
      </c>
      <c r="G301" s="12">
        <v>96.899999999999991</v>
      </c>
      <c r="H301" s="12">
        <v>99.96</v>
      </c>
      <c r="I301" s="12">
        <v>92.820000000000007</v>
      </c>
      <c r="J301" s="12">
        <v>109.14</v>
      </c>
      <c r="K301" s="12">
        <v>98.94</v>
      </c>
      <c r="L301" s="13">
        <v>99.704999999999984</v>
      </c>
      <c r="M301" s="17" t="s">
        <v>138</v>
      </c>
      <c r="N301" s="17">
        <f t="shared" si="16"/>
        <v>3</v>
      </c>
      <c r="O301" s="14" t="s">
        <v>11</v>
      </c>
      <c r="P301" s="14">
        <f t="shared" si="17"/>
        <v>3</v>
      </c>
      <c r="Q301" s="14" t="s">
        <v>118</v>
      </c>
      <c r="R301" s="14">
        <f t="shared" si="18"/>
        <v>1</v>
      </c>
      <c r="S301" s="14" t="s">
        <v>119</v>
      </c>
      <c r="T301" s="14" t="s">
        <v>148</v>
      </c>
      <c r="U301" s="14">
        <f t="shared" si="19"/>
        <v>1</v>
      </c>
    </row>
    <row r="302" spans="1:21" x14ac:dyDescent="0.3">
      <c r="A302" s="11">
        <v>44631.65347222222</v>
      </c>
      <c r="B302" s="15">
        <v>44631</v>
      </c>
      <c r="C302" s="16">
        <v>0.65347222222222223</v>
      </c>
      <c r="D302" s="12">
        <v>91.8</v>
      </c>
      <c r="E302" s="12">
        <v>102</v>
      </c>
      <c r="F302" s="12">
        <v>106.08</v>
      </c>
      <c r="G302" s="12">
        <v>96.899999999999991</v>
      </c>
      <c r="H302" s="12">
        <v>99.96</v>
      </c>
      <c r="I302" s="12">
        <v>92.820000000000007</v>
      </c>
      <c r="J302" s="12">
        <v>109.14</v>
      </c>
      <c r="K302" s="12">
        <v>98.94</v>
      </c>
      <c r="L302" s="13">
        <v>99.704999999999984</v>
      </c>
      <c r="M302" s="17" t="s">
        <v>138</v>
      </c>
      <c r="N302" s="17">
        <f t="shared" si="16"/>
        <v>3</v>
      </c>
      <c r="O302" s="14" t="s">
        <v>11</v>
      </c>
      <c r="P302" s="14">
        <f t="shared" si="17"/>
        <v>3</v>
      </c>
      <c r="Q302" s="14" t="s">
        <v>118</v>
      </c>
      <c r="R302" s="14">
        <f t="shared" si="18"/>
        <v>1</v>
      </c>
      <c r="S302" s="14" t="s">
        <v>119</v>
      </c>
      <c r="T302" s="14" t="s">
        <v>148</v>
      </c>
      <c r="U302" s="14">
        <f t="shared" si="19"/>
        <v>1</v>
      </c>
    </row>
    <row r="303" spans="1:21" x14ac:dyDescent="0.3">
      <c r="A303" s="11">
        <v>44631.654479166667</v>
      </c>
      <c r="B303" s="15">
        <v>44631</v>
      </c>
      <c r="C303" s="16">
        <v>0.65447916666666661</v>
      </c>
      <c r="D303" s="12">
        <v>73.8</v>
      </c>
      <c r="E303" s="12">
        <v>82</v>
      </c>
      <c r="F303" s="12">
        <v>85.28</v>
      </c>
      <c r="G303" s="12">
        <v>77.899999999999991</v>
      </c>
      <c r="H303" s="12">
        <v>80.36</v>
      </c>
      <c r="I303" s="12">
        <v>74.62</v>
      </c>
      <c r="J303" s="12">
        <v>87.740000000000009</v>
      </c>
      <c r="K303" s="12">
        <v>79.539999999999992</v>
      </c>
      <c r="L303" s="13">
        <v>80.155000000000001</v>
      </c>
      <c r="M303" s="17" t="s">
        <v>138</v>
      </c>
      <c r="N303" s="17">
        <f t="shared" si="16"/>
        <v>3</v>
      </c>
      <c r="O303" s="14" t="s">
        <v>11</v>
      </c>
      <c r="P303" s="14">
        <f t="shared" si="17"/>
        <v>3</v>
      </c>
      <c r="Q303" s="14" t="s">
        <v>118</v>
      </c>
      <c r="R303" s="14">
        <f t="shared" si="18"/>
        <v>1</v>
      </c>
      <c r="S303" s="14" t="s">
        <v>119</v>
      </c>
      <c r="T303" s="14" t="s">
        <v>148</v>
      </c>
      <c r="U303" s="14">
        <f t="shared" si="19"/>
        <v>1</v>
      </c>
    </row>
    <row r="304" spans="1:21" x14ac:dyDescent="0.3">
      <c r="A304" s="11">
        <v>44631.656944444447</v>
      </c>
      <c r="B304" s="15">
        <v>44631</v>
      </c>
      <c r="C304" s="16">
        <v>0.65694444444444444</v>
      </c>
      <c r="D304" s="12">
        <v>82.8</v>
      </c>
      <c r="E304" s="12">
        <v>92</v>
      </c>
      <c r="F304" s="12">
        <v>95.68</v>
      </c>
      <c r="G304" s="12">
        <v>87.399999999999991</v>
      </c>
      <c r="H304" s="12">
        <v>90.16</v>
      </c>
      <c r="I304" s="12">
        <v>83.72</v>
      </c>
      <c r="J304" s="12">
        <v>98.440000000000012</v>
      </c>
      <c r="K304" s="12">
        <v>89.24</v>
      </c>
      <c r="L304" s="13">
        <v>89.93</v>
      </c>
      <c r="M304" s="17" t="s">
        <v>138</v>
      </c>
      <c r="N304" s="17">
        <f t="shared" si="16"/>
        <v>3</v>
      </c>
      <c r="O304" s="14" t="s">
        <v>11</v>
      </c>
      <c r="P304" s="14">
        <f t="shared" si="17"/>
        <v>3</v>
      </c>
      <c r="Q304" s="14" t="s">
        <v>118</v>
      </c>
      <c r="R304" s="14">
        <f t="shared" si="18"/>
        <v>1</v>
      </c>
      <c r="S304" s="14" t="s">
        <v>119</v>
      </c>
      <c r="T304" s="14" t="s">
        <v>148</v>
      </c>
      <c r="U304" s="14">
        <f t="shared" si="19"/>
        <v>1</v>
      </c>
    </row>
    <row r="305" spans="1:21" x14ac:dyDescent="0.3">
      <c r="A305" s="11">
        <v>44631.660416666666</v>
      </c>
      <c r="B305" s="15">
        <v>44631</v>
      </c>
      <c r="C305" s="16">
        <v>0.66041666666666665</v>
      </c>
      <c r="D305" s="12">
        <v>78.3</v>
      </c>
      <c r="E305" s="12">
        <v>87</v>
      </c>
      <c r="F305" s="12">
        <v>90.48</v>
      </c>
      <c r="G305" s="12">
        <v>82.649999999999991</v>
      </c>
      <c r="H305" s="12">
        <v>85.26</v>
      </c>
      <c r="I305" s="12">
        <v>79.17</v>
      </c>
      <c r="J305" s="12">
        <v>93.09</v>
      </c>
      <c r="K305" s="12">
        <v>84.39</v>
      </c>
      <c r="L305" s="13">
        <v>85.042500000000004</v>
      </c>
      <c r="M305" s="17" t="s">
        <v>138</v>
      </c>
      <c r="N305" s="17">
        <f t="shared" si="16"/>
        <v>3</v>
      </c>
      <c r="O305" s="14" t="s">
        <v>11</v>
      </c>
      <c r="P305" s="14">
        <f t="shared" si="17"/>
        <v>3</v>
      </c>
      <c r="Q305" s="14" t="s">
        <v>118</v>
      </c>
      <c r="R305" s="14">
        <f t="shared" si="18"/>
        <v>1</v>
      </c>
      <c r="S305" s="14" t="s">
        <v>119</v>
      </c>
      <c r="T305" s="14" t="s">
        <v>148</v>
      </c>
      <c r="U305" s="14">
        <f t="shared" si="19"/>
        <v>1</v>
      </c>
    </row>
    <row r="306" spans="1:21" x14ac:dyDescent="0.3">
      <c r="A306" s="11">
        <v>44634.417349537034</v>
      </c>
      <c r="B306" s="15">
        <v>44634</v>
      </c>
      <c r="C306" s="16">
        <v>0.41734953703703703</v>
      </c>
      <c r="D306" s="12">
        <v>75</v>
      </c>
      <c r="E306" s="12">
        <v>63.480000000000004</v>
      </c>
      <c r="F306" s="12">
        <v>71.760000000000005</v>
      </c>
      <c r="G306" s="12">
        <v>65.55</v>
      </c>
      <c r="H306" s="12">
        <v>67.62</v>
      </c>
      <c r="I306" s="12">
        <v>62.79</v>
      </c>
      <c r="J306" s="12">
        <v>73.83</v>
      </c>
      <c r="K306" s="12">
        <v>63</v>
      </c>
      <c r="L306" s="13">
        <v>67.878749999999997</v>
      </c>
      <c r="M306" s="17" t="s">
        <v>136</v>
      </c>
      <c r="N306" s="17">
        <f t="shared" si="16"/>
        <v>1</v>
      </c>
      <c r="O306" s="14" t="s">
        <v>8</v>
      </c>
      <c r="P306" s="14">
        <f t="shared" si="17"/>
        <v>1</v>
      </c>
      <c r="Q306" s="14" t="s">
        <v>15</v>
      </c>
      <c r="R306" s="14">
        <f t="shared" si="18"/>
        <v>2</v>
      </c>
      <c r="S306" s="14" t="s">
        <v>17</v>
      </c>
      <c r="T306" s="14" t="s">
        <v>143</v>
      </c>
      <c r="U306" s="14">
        <f t="shared" si="19"/>
        <v>3</v>
      </c>
    </row>
    <row r="307" spans="1:21" x14ac:dyDescent="0.3">
      <c r="A307" s="11">
        <v>44634.417361111111</v>
      </c>
      <c r="B307" s="15">
        <v>44634</v>
      </c>
      <c r="C307" s="16">
        <v>0.41736111111111113</v>
      </c>
      <c r="D307" s="12">
        <v>75.600000000000009</v>
      </c>
      <c r="E307" s="12">
        <v>78</v>
      </c>
      <c r="F307" s="12">
        <v>87.36</v>
      </c>
      <c r="G307" s="12">
        <v>79.8</v>
      </c>
      <c r="H307" s="12">
        <v>82.32</v>
      </c>
      <c r="I307" s="12">
        <v>90</v>
      </c>
      <c r="J307" s="12">
        <v>89.88000000000001</v>
      </c>
      <c r="K307" s="12">
        <v>81.48</v>
      </c>
      <c r="L307" s="13">
        <v>83.055000000000007</v>
      </c>
      <c r="M307" s="17" t="s">
        <v>136</v>
      </c>
      <c r="N307" s="17">
        <f t="shared" si="16"/>
        <v>1</v>
      </c>
      <c r="O307" s="14" t="s">
        <v>8</v>
      </c>
      <c r="P307" s="14">
        <f t="shared" si="17"/>
        <v>1</v>
      </c>
      <c r="Q307" s="14" t="s">
        <v>15</v>
      </c>
      <c r="R307" s="14">
        <f t="shared" si="18"/>
        <v>2</v>
      </c>
      <c r="S307" s="14" t="s">
        <v>17</v>
      </c>
      <c r="T307" s="14" t="s">
        <v>143</v>
      </c>
      <c r="U307" s="14">
        <f t="shared" si="19"/>
        <v>3</v>
      </c>
    </row>
    <row r="308" spans="1:21" x14ac:dyDescent="0.3">
      <c r="A308" s="11">
        <v>44634.418043981481</v>
      </c>
      <c r="B308" s="15">
        <v>44634</v>
      </c>
      <c r="C308" s="16">
        <v>0.41804398148148153</v>
      </c>
      <c r="D308" s="12">
        <v>73</v>
      </c>
      <c r="E308" s="12">
        <v>62.56</v>
      </c>
      <c r="F308" s="12">
        <v>70.72</v>
      </c>
      <c r="G308" s="12">
        <v>64.599999999999994</v>
      </c>
      <c r="H308" s="12">
        <v>66.64</v>
      </c>
      <c r="I308" s="12">
        <v>61.88</v>
      </c>
      <c r="J308" s="12">
        <v>72.760000000000005</v>
      </c>
      <c r="K308" s="12">
        <v>63</v>
      </c>
      <c r="L308" s="13">
        <v>66.894999999999996</v>
      </c>
      <c r="M308" s="17" t="s">
        <v>136</v>
      </c>
      <c r="N308" s="17">
        <f t="shared" si="16"/>
        <v>1</v>
      </c>
      <c r="O308" s="14" t="s">
        <v>8</v>
      </c>
      <c r="P308" s="14">
        <f t="shared" si="17"/>
        <v>1</v>
      </c>
      <c r="Q308" s="14" t="s">
        <v>15</v>
      </c>
      <c r="R308" s="14">
        <f t="shared" si="18"/>
        <v>2</v>
      </c>
      <c r="S308" s="14" t="s">
        <v>17</v>
      </c>
      <c r="T308" s="14" t="s">
        <v>143</v>
      </c>
      <c r="U308" s="14">
        <f t="shared" si="19"/>
        <v>3</v>
      </c>
    </row>
    <row r="309" spans="1:21" x14ac:dyDescent="0.3">
      <c r="A309" s="11">
        <v>44634.418067129627</v>
      </c>
      <c r="B309" s="15">
        <v>44634</v>
      </c>
      <c r="C309" s="16">
        <v>0.41806712962962966</v>
      </c>
      <c r="D309" s="12">
        <v>55.800000000000004</v>
      </c>
      <c r="E309" s="12">
        <v>57.04</v>
      </c>
      <c r="F309" s="12">
        <v>64.48</v>
      </c>
      <c r="G309" s="12">
        <v>58.9</v>
      </c>
      <c r="H309" s="12">
        <v>60.76</v>
      </c>
      <c r="I309" s="12">
        <v>56.42</v>
      </c>
      <c r="J309" s="12">
        <v>66.34</v>
      </c>
      <c r="K309" s="12">
        <v>62</v>
      </c>
      <c r="L309" s="13">
        <v>60.217500000000001</v>
      </c>
      <c r="M309" s="17" t="s">
        <v>136</v>
      </c>
      <c r="N309" s="17">
        <f t="shared" si="16"/>
        <v>1</v>
      </c>
      <c r="O309" s="14" t="s">
        <v>8</v>
      </c>
      <c r="P309" s="14">
        <f t="shared" si="17"/>
        <v>1</v>
      </c>
      <c r="Q309" s="14" t="s">
        <v>15</v>
      </c>
      <c r="R309" s="14">
        <f t="shared" si="18"/>
        <v>2</v>
      </c>
      <c r="S309" s="14" t="s">
        <v>17</v>
      </c>
      <c r="T309" s="14" t="s">
        <v>143</v>
      </c>
      <c r="U309" s="14">
        <f t="shared" si="19"/>
        <v>3</v>
      </c>
    </row>
    <row r="310" spans="1:21" x14ac:dyDescent="0.3">
      <c r="A310" s="11">
        <v>44634.418206018519</v>
      </c>
      <c r="B310" s="15">
        <v>44634</v>
      </c>
      <c r="C310" s="16">
        <v>0.41820601851851852</v>
      </c>
      <c r="D310" s="12">
        <v>55.800000000000004</v>
      </c>
      <c r="E310" s="12">
        <v>57.04</v>
      </c>
      <c r="F310" s="12">
        <v>64.48</v>
      </c>
      <c r="G310" s="12">
        <v>58.9</v>
      </c>
      <c r="H310" s="12">
        <v>60.76</v>
      </c>
      <c r="I310" s="12">
        <v>56.42</v>
      </c>
      <c r="J310" s="12">
        <v>66.34</v>
      </c>
      <c r="K310" s="12">
        <v>62</v>
      </c>
      <c r="L310" s="13">
        <v>60.217500000000001</v>
      </c>
      <c r="M310" s="17" t="s">
        <v>136</v>
      </c>
      <c r="N310" s="17">
        <f t="shared" si="16"/>
        <v>1</v>
      </c>
      <c r="O310" s="14" t="s">
        <v>8</v>
      </c>
      <c r="P310" s="14">
        <f t="shared" si="17"/>
        <v>1</v>
      </c>
      <c r="Q310" s="14" t="s">
        <v>15</v>
      </c>
      <c r="R310" s="14">
        <f t="shared" si="18"/>
        <v>2</v>
      </c>
      <c r="S310" s="14" t="s">
        <v>17</v>
      </c>
      <c r="T310" s="14" t="s">
        <v>143</v>
      </c>
      <c r="U310" s="14">
        <f t="shared" si="19"/>
        <v>3</v>
      </c>
    </row>
    <row r="311" spans="1:21" x14ac:dyDescent="0.3">
      <c r="A311" s="11">
        <v>44634.418738425928</v>
      </c>
      <c r="B311" s="15">
        <v>44634</v>
      </c>
      <c r="C311" s="16">
        <v>0.41873842592592592</v>
      </c>
      <c r="D311" s="12">
        <v>75</v>
      </c>
      <c r="E311" s="12">
        <v>62.1</v>
      </c>
      <c r="F311" s="12">
        <v>70.2</v>
      </c>
      <c r="G311" s="12">
        <v>64.125</v>
      </c>
      <c r="H311" s="12">
        <v>66.150000000000006</v>
      </c>
      <c r="I311" s="12">
        <v>61.425000000000004</v>
      </c>
      <c r="J311" s="12">
        <v>72.225000000000009</v>
      </c>
      <c r="K311" s="12">
        <v>60</v>
      </c>
      <c r="L311" s="13">
        <v>66.403125000000017</v>
      </c>
      <c r="M311" s="17" t="s">
        <v>136</v>
      </c>
      <c r="N311" s="17">
        <f t="shared" si="16"/>
        <v>1</v>
      </c>
      <c r="O311" s="14" t="s">
        <v>8</v>
      </c>
      <c r="P311" s="14">
        <f t="shared" si="17"/>
        <v>1</v>
      </c>
      <c r="Q311" s="14" t="s">
        <v>15</v>
      </c>
      <c r="R311" s="14">
        <f t="shared" si="18"/>
        <v>2</v>
      </c>
      <c r="S311" s="14" t="s">
        <v>17</v>
      </c>
      <c r="T311" s="14" t="s">
        <v>143</v>
      </c>
      <c r="U311" s="14">
        <f t="shared" si="19"/>
        <v>3</v>
      </c>
    </row>
    <row r="312" spans="1:21" x14ac:dyDescent="0.3">
      <c r="A312" s="11">
        <v>44634.419062499997</v>
      </c>
      <c r="B312" s="15">
        <v>44634</v>
      </c>
      <c r="C312" s="16">
        <v>0.41906249999999995</v>
      </c>
      <c r="D312" s="12">
        <v>54.9</v>
      </c>
      <c r="E312" s="12">
        <v>56.120000000000005</v>
      </c>
      <c r="F312" s="12">
        <v>63.440000000000005</v>
      </c>
      <c r="G312" s="12">
        <v>57.949999999999996</v>
      </c>
      <c r="H312" s="12">
        <v>59.78</v>
      </c>
      <c r="I312" s="12">
        <v>55.510000000000005</v>
      </c>
      <c r="J312" s="12">
        <v>65.27000000000001</v>
      </c>
      <c r="K312" s="12">
        <v>61</v>
      </c>
      <c r="L312" s="13">
        <v>59.246250000000003</v>
      </c>
      <c r="M312" s="17" t="s">
        <v>136</v>
      </c>
      <c r="N312" s="17">
        <f t="shared" si="16"/>
        <v>1</v>
      </c>
      <c r="O312" s="14" t="s">
        <v>8</v>
      </c>
      <c r="P312" s="14">
        <f t="shared" si="17"/>
        <v>1</v>
      </c>
      <c r="Q312" s="14" t="s">
        <v>15</v>
      </c>
      <c r="R312" s="14">
        <f t="shared" si="18"/>
        <v>2</v>
      </c>
      <c r="S312" s="14" t="s">
        <v>17</v>
      </c>
      <c r="T312" s="14" t="s">
        <v>143</v>
      </c>
      <c r="U312" s="14">
        <f t="shared" si="19"/>
        <v>3</v>
      </c>
    </row>
    <row r="313" spans="1:21" x14ac:dyDescent="0.3">
      <c r="A313" s="11">
        <v>44634.419432870367</v>
      </c>
      <c r="B313" s="15">
        <v>44634</v>
      </c>
      <c r="C313" s="16">
        <v>0.41943287037037041</v>
      </c>
      <c r="D313" s="12">
        <v>75</v>
      </c>
      <c r="E313" s="12">
        <v>64.86</v>
      </c>
      <c r="F313" s="12">
        <v>73.320000000000007</v>
      </c>
      <c r="G313" s="12">
        <v>66.974999999999994</v>
      </c>
      <c r="H313" s="12">
        <v>69.09</v>
      </c>
      <c r="I313" s="12">
        <v>64.155000000000001</v>
      </c>
      <c r="J313" s="12">
        <v>75.435000000000002</v>
      </c>
      <c r="K313" s="12">
        <v>66</v>
      </c>
      <c r="L313" s="13">
        <v>69.354375000000005</v>
      </c>
      <c r="M313" s="17" t="s">
        <v>136</v>
      </c>
      <c r="N313" s="17">
        <f t="shared" si="16"/>
        <v>1</v>
      </c>
      <c r="O313" s="14" t="s">
        <v>8</v>
      </c>
      <c r="P313" s="14">
        <f t="shared" si="17"/>
        <v>1</v>
      </c>
      <c r="Q313" s="14" t="s">
        <v>15</v>
      </c>
      <c r="R313" s="14">
        <f t="shared" si="18"/>
        <v>2</v>
      </c>
      <c r="S313" s="14" t="s">
        <v>17</v>
      </c>
      <c r="T313" s="14" t="s">
        <v>143</v>
      </c>
      <c r="U313" s="14">
        <f t="shared" si="19"/>
        <v>3</v>
      </c>
    </row>
    <row r="314" spans="1:21" x14ac:dyDescent="0.3">
      <c r="A314" s="11">
        <v>44634.420127314814</v>
      </c>
      <c r="B314" s="15">
        <v>44634</v>
      </c>
      <c r="C314" s="16">
        <v>0.4201273148148148</v>
      </c>
      <c r="D314" s="12">
        <v>78</v>
      </c>
      <c r="E314" s="12">
        <v>64.400000000000006</v>
      </c>
      <c r="F314" s="12">
        <v>72.8</v>
      </c>
      <c r="G314" s="12">
        <v>66.5</v>
      </c>
      <c r="H314" s="12">
        <v>68.599999999999994</v>
      </c>
      <c r="I314" s="12">
        <v>63.7</v>
      </c>
      <c r="J314" s="12">
        <v>74.900000000000006</v>
      </c>
      <c r="K314" s="12">
        <v>62</v>
      </c>
      <c r="L314" s="13">
        <v>68.862499999999997</v>
      </c>
      <c r="M314" s="17" t="s">
        <v>136</v>
      </c>
      <c r="N314" s="17">
        <f t="shared" si="16"/>
        <v>1</v>
      </c>
      <c r="O314" s="14" t="s">
        <v>8</v>
      </c>
      <c r="P314" s="14">
        <f t="shared" si="17"/>
        <v>1</v>
      </c>
      <c r="Q314" s="14" t="s">
        <v>15</v>
      </c>
      <c r="R314" s="14">
        <f t="shared" si="18"/>
        <v>2</v>
      </c>
      <c r="S314" s="14" t="s">
        <v>17</v>
      </c>
      <c r="T314" s="14" t="s">
        <v>143</v>
      </c>
      <c r="U314" s="14">
        <f t="shared" si="19"/>
        <v>3</v>
      </c>
    </row>
    <row r="315" spans="1:21" x14ac:dyDescent="0.3">
      <c r="A315" s="11">
        <v>44634.42082175926</v>
      </c>
      <c r="B315" s="15">
        <v>44634</v>
      </c>
      <c r="C315" s="16">
        <v>0.4208217592592593</v>
      </c>
      <c r="D315" s="12">
        <v>78</v>
      </c>
      <c r="E315" s="12">
        <v>63.940000000000005</v>
      </c>
      <c r="F315" s="12">
        <v>72.28</v>
      </c>
      <c r="G315" s="12">
        <v>66.024999999999991</v>
      </c>
      <c r="H315" s="12">
        <v>68.11</v>
      </c>
      <c r="I315" s="12">
        <v>63.245000000000005</v>
      </c>
      <c r="J315" s="12">
        <v>74.365000000000009</v>
      </c>
      <c r="K315" s="12">
        <v>61</v>
      </c>
      <c r="L315" s="13">
        <v>68.370625000000004</v>
      </c>
      <c r="M315" s="17" t="s">
        <v>136</v>
      </c>
      <c r="N315" s="17">
        <f t="shared" si="16"/>
        <v>1</v>
      </c>
      <c r="O315" s="14" t="s">
        <v>8</v>
      </c>
      <c r="P315" s="14">
        <f t="shared" si="17"/>
        <v>1</v>
      </c>
      <c r="Q315" s="14" t="s">
        <v>15</v>
      </c>
      <c r="R315" s="14">
        <f t="shared" si="18"/>
        <v>2</v>
      </c>
      <c r="S315" s="14" t="s">
        <v>17</v>
      </c>
      <c r="T315" s="14" t="s">
        <v>143</v>
      </c>
      <c r="U315" s="14">
        <f t="shared" si="19"/>
        <v>3</v>
      </c>
    </row>
    <row r="316" spans="1:21" x14ac:dyDescent="0.3">
      <c r="A316" s="11">
        <v>44634.42083333333</v>
      </c>
      <c r="B316" s="15">
        <v>44634</v>
      </c>
      <c r="C316" s="16">
        <v>0.42083333333333334</v>
      </c>
      <c r="D316" s="12">
        <v>72</v>
      </c>
      <c r="E316" s="12">
        <v>76</v>
      </c>
      <c r="F316" s="12">
        <v>83.2</v>
      </c>
      <c r="G316" s="12">
        <v>76</v>
      </c>
      <c r="H316" s="12">
        <v>78.400000000000006</v>
      </c>
      <c r="I316" s="12">
        <v>84</v>
      </c>
      <c r="J316" s="12">
        <v>85.600000000000009</v>
      </c>
      <c r="K316" s="12">
        <v>77.599999999999994</v>
      </c>
      <c r="L316" s="13">
        <v>79.100000000000009</v>
      </c>
      <c r="M316" s="17" t="s">
        <v>136</v>
      </c>
      <c r="N316" s="17">
        <f t="shared" si="16"/>
        <v>1</v>
      </c>
      <c r="O316" s="14" t="s">
        <v>8</v>
      </c>
      <c r="P316" s="14">
        <f t="shared" si="17"/>
        <v>1</v>
      </c>
      <c r="Q316" s="14" t="s">
        <v>15</v>
      </c>
      <c r="R316" s="14">
        <f t="shared" si="18"/>
        <v>2</v>
      </c>
      <c r="S316" s="14" t="s">
        <v>17</v>
      </c>
      <c r="T316" s="14" t="s">
        <v>143</v>
      </c>
      <c r="U316" s="14">
        <f t="shared" si="19"/>
        <v>3</v>
      </c>
    </row>
    <row r="317" spans="1:21" x14ac:dyDescent="0.3">
      <c r="A317" s="11">
        <v>44634.420983796299</v>
      </c>
      <c r="B317" s="15">
        <v>44634</v>
      </c>
      <c r="C317" s="16">
        <v>0.42098379629629629</v>
      </c>
      <c r="D317" s="12">
        <v>56.7</v>
      </c>
      <c r="E317" s="12">
        <v>57.96</v>
      </c>
      <c r="F317" s="12">
        <v>65.52</v>
      </c>
      <c r="G317" s="12">
        <v>59.849999999999994</v>
      </c>
      <c r="H317" s="12">
        <v>61.74</v>
      </c>
      <c r="I317" s="12">
        <v>57.330000000000005</v>
      </c>
      <c r="J317" s="12">
        <v>67.410000000000011</v>
      </c>
      <c r="K317" s="12">
        <v>63</v>
      </c>
      <c r="L317" s="13">
        <v>61.188749999999999</v>
      </c>
      <c r="M317" s="17" t="s">
        <v>136</v>
      </c>
      <c r="N317" s="17">
        <f t="shared" si="16"/>
        <v>1</v>
      </c>
      <c r="O317" s="14" t="s">
        <v>8</v>
      </c>
      <c r="P317" s="14">
        <f t="shared" si="17"/>
        <v>1</v>
      </c>
      <c r="Q317" s="14" t="s">
        <v>15</v>
      </c>
      <c r="R317" s="14">
        <f t="shared" si="18"/>
        <v>2</v>
      </c>
      <c r="S317" s="14" t="s">
        <v>17</v>
      </c>
      <c r="T317" s="14" t="s">
        <v>143</v>
      </c>
      <c r="U317" s="14">
        <f t="shared" si="19"/>
        <v>3</v>
      </c>
    </row>
    <row r="318" spans="1:21" x14ac:dyDescent="0.3">
      <c r="A318" s="11">
        <v>44634.421516203707</v>
      </c>
      <c r="B318" s="15">
        <v>44634</v>
      </c>
      <c r="C318" s="16">
        <v>0.42151620370370368</v>
      </c>
      <c r="D318" s="12">
        <v>76</v>
      </c>
      <c r="E318" s="12">
        <v>63.480000000000004</v>
      </c>
      <c r="F318" s="12">
        <v>71.760000000000005</v>
      </c>
      <c r="G318" s="12">
        <v>65.55</v>
      </c>
      <c r="H318" s="12">
        <v>67.62</v>
      </c>
      <c r="I318" s="12">
        <v>62.79</v>
      </c>
      <c r="J318" s="12">
        <v>73.83</v>
      </c>
      <c r="K318" s="12">
        <v>62</v>
      </c>
      <c r="L318" s="13">
        <v>67.878749999999997</v>
      </c>
      <c r="M318" s="17" t="s">
        <v>136</v>
      </c>
      <c r="N318" s="17">
        <f t="shared" si="16"/>
        <v>1</v>
      </c>
      <c r="O318" s="14" t="s">
        <v>8</v>
      </c>
      <c r="P318" s="14">
        <f t="shared" si="17"/>
        <v>1</v>
      </c>
      <c r="Q318" s="14" t="s">
        <v>15</v>
      </c>
      <c r="R318" s="14">
        <f t="shared" si="18"/>
        <v>2</v>
      </c>
      <c r="S318" s="14" t="s">
        <v>17</v>
      </c>
      <c r="T318" s="14" t="s">
        <v>143</v>
      </c>
      <c r="U318" s="14">
        <f t="shared" si="19"/>
        <v>3</v>
      </c>
    </row>
    <row r="319" spans="1:21" x14ac:dyDescent="0.3">
      <c r="A319" s="11">
        <v>44634.422210648147</v>
      </c>
      <c r="B319" s="15">
        <v>44634</v>
      </c>
      <c r="C319" s="16">
        <v>0.42221064814814818</v>
      </c>
      <c r="D319" s="12">
        <v>80</v>
      </c>
      <c r="E319" s="12">
        <v>69</v>
      </c>
      <c r="F319" s="12">
        <v>78</v>
      </c>
      <c r="G319" s="12">
        <v>71.25</v>
      </c>
      <c r="H319" s="12">
        <v>73.5</v>
      </c>
      <c r="I319" s="12">
        <v>68.25</v>
      </c>
      <c r="J319" s="12">
        <v>80.25</v>
      </c>
      <c r="K319" s="12">
        <v>70</v>
      </c>
      <c r="L319" s="13">
        <v>73.78125</v>
      </c>
      <c r="M319" s="17" t="s">
        <v>136</v>
      </c>
      <c r="N319" s="17">
        <f t="shared" si="16"/>
        <v>1</v>
      </c>
      <c r="O319" s="14" t="s">
        <v>8</v>
      </c>
      <c r="P319" s="14">
        <f t="shared" si="17"/>
        <v>1</v>
      </c>
      <c r="Q319" s="14" t="s">
        <v>15</v>
      </c>
      <c r="R319" s="14">
        <f t="shared" si="18"/>
        <v>2</v>
      </c>
      <c r="S319" s="14" t="s">
        <v>17</v>
      </c>
      <c r="T319" s="14" t="s">
        <v>143</v>
      </c>
      <c r="U319" s="14">
        <f t="shared" si="19"/>
        <v>3</v>
      </c>
    </row>
    <row r="320" spans="1:21" x14ac:dyDescent="0.3">
      <c r="A320" s="11">
        <v>44634.422905092593</v>
      </c>
      <c r="B320" s="15">
        <v>44634</v>
      </c>
      <c r="C320" s="16">
        <v>0.42290509259259257</v>
      </c>
      <c r="D320" s="12">
        <v>63.9</v>
      </c>
      <c r="E320" s="12">
        <v>65.320000000000007</v>
      </c>
      <c r="F320" s="12">
        <v>73.84</v>
      </c>
      <c r="G320" s="12">
        <v>67.45</v>
      </c>
      <c r="H320" s="12">
        <v>69.58</v>
      </c>
      <c r="I320" s="12">
        <v>64.61</v>
      </c>
      <c r="J320" s="12">
        <v>75.97</v>
      </c>
      <c r="K320" s="12">
        <v>71</v>
      </c>
      <c r="L320" s="13">
        <v>68.958749999999995</v>
      </c>
      <c r="M320" s="17" t="s">
        <v>136</v>
      </c>
      <c r="N320" s="17">
        <f t="shared" si="16"/>
        <v>1</v>
      </c>
      <c r="O320" s="14" t="s">
        <v>8</v>
      </c>
      <c r="P320" s="14">
        <f t="shared" si="17"/>
        <v>1</v>
      </c>
      <c r="Q320" s="14" t="s">
        <v>15</v>
      </c>
      <c r="R320" s="14">
        <f t="shared" si="18"/>
        <v>2</v>
      </c>
      <c r="S320" s="14" t="s">
        <v>17</v>
      </c>
      <c r="T320" s="14" t="s">
        <v>143</v>
      </c>
      <c r="U320" s="14">
        <f t="shared" si="19"/>
        <v>3</v>
      </c>
    </row>
    <row r="321" spans="1:21" x14ac:dyDescent="0.3">
      <c r="A321" s="11">
        <v>44634.42359953704</v>
      </c>
      <c r="B321" s="15">
        <v>44634</v>
      </c>
      <c r="C321" s="16">
        <v>0.42359953703703707</v>
      </c>
      <c r="D321" s="12">
        <v>77</v>
      </c>
      <c r="E321" s="12">
        <v>71.760000000000005</v>
      </c>
      <c r="F321" s="12">
        <v>81.12</v>
      </c>
      <c r="G321" s="12">
        <v>74.099999999999994</v>
      </c>
      <c r="H321" s="12">
        <v>76.44</v>
      </c>
      <c r="I321" s="12">
        <v>70.98</v>
      </c>
      <c r="J321" s="12">
        <v>83.460000000000008</v>
      </c>
      <c r="K321" s="12">
        <v>79</v>
      </c>
      <c r="L321" s="13">
        <v>76.732500000000002</v>
      </c>
      <c r="M321" s="17" t="s">
        <v>136</v>
      </c>
      <c r="N321" s="17">
        <f t="shared" si="16"/>
        <v>1</v>
      </c>
      <c r="O321" s="14" t="s">
        <v>8</v>
      </c>
      <c r="P321" s="14">
        <f t="shared" si="17"/>
        <v>1</v>
      </c>
      <c r="Q321" s="14" t="s">
        <v>15</v>
      </c>
      <c r="R321" s="14">
        <f t="shared" si="18"/>
        <v>2</v>
      </c>
      <c r="S321" s="14" t="s">
        <v>17</v>
      </c>
      <c r="T321" s="14" t="s">
        <v>143</v>
      </c>
      <c r="U321" s="14">
        <f t="shared" si="19"/>
        <v>3</v>
      </c>
    </row>
    <row r="322" spans="1:21" x14ac:dyDescent="0.3">
      <c r="A322" s="11">
        <v>44634.424293981479</v>
      </c>
      <c r="B322" s="15">
        <v>44634</v>
      </c>
      <c r="C322" s="16">
        <v>0.42429398148148145</v>
      </c>
      <c r="D322" s="12">
        <v>86</v>
      </c>
      <c r="E322" s="12">
        <v>86.48</v>
      </c>
      <c r="F322" s="12">
        <v>97.76</v>
      </c>
      <c r="G322" s="12">
        <v>89.3</v>
      </c>
      <c r="H322" s="12">
        <v>92.12</v>
      </c>
      <c r="I322" s="12">
        <v>85.54</v>
      </c>
      <c r="J322" s="12">
        <v>100.58000000000001</v>
      </c>
      <c r="K322" s="12">
        <v>102</v>
      </c>
      <c r="L322" s="13">
        <v>92.472500000000011</v>
      </c>
      <c r="M322" s="17" t="s">
        <v>136</v>
      </c>
      <c r="N322" s="17">
        <f t="shared" si="16"/>
        <v>1</v>
      </c>
      <c r="O322" s="14" t="s">
        <v>8</v>
      </c>
      <c r="P322" s="14">
        <f t="shared" si="17"/>
        <v>1</v>
      </c>
      <c r="Q322" s="14" t="s">
        <v>15</v>
      </c>
      <c r="R322" s="14">
        <f t="shared" si="18"/>
        <v>2</v>
      </c>
      <c r="S322" s="14" t="s">
        <v>17</v>
      </c>
      <c r="T322" s="14" t="s">
        <v>143</v>
      </c>
      <c r="U322" s="14">
        <f t="shared" si="19"/>
        <v>3</v>
      </c>
    </row>
    <row r="323" spans="1:21" x14ac:dyDescent="0.3">
      <c r="A323" s="11">
        <v>44634.424305555556</v>
      </c>
      <c r="B323" s="15">
        <v>44634</v>
      </c>
      <c r="C323" s="16">
        <v>0.42430555555555555</v>
      </c>
      <c r="D323" s="12">
        <v>90.45</v>
      </c>
      <c r="E323" s="12">
        <v>93</v>
      </c>
      <c r="F323" s="12">
        <v>104.52000000000001</v>
      </c>
      <c r="G323" s="12">
        <v>95.474999999999994</v>
      </c>
      <c r="H323" s="12">
        <v>98.49</v>
      </c>
      <c r="I323" s="12">
        <v>108</v>
      </c>
      <c r="J323" s="12">
        <v>107.53500000000001</v>
      </c>
      <c r="K323" s="12">
        <v>97.484999999999999</v>
      </c>
      <c r="L323" s="13">
        <v>99.369375000000005</v>
      </c>
      <c r="M323" s="17" t="s">
        <v>136</v>
      </c>
      <c r="N323" s="17">
        <f t="shared" ref="N323:N386" si="20">IF(M323="Morning",1,IF(M323="Afternoon",2,IF(M323="Evening",3,IF(M323="late Evening",4,IF(M323="Break",5)))))</f>
        <v>1</v>
      </c>
      <c r="O323" s="14" t="s">
        <v>8</v>
      </c>
      <c r="P323" s="14">
        <f t="shared" ref="P323:P386" si="21">IF(O323="Greetings",1,IF(O323="Break",2,IF(O323="Closing",3,IF(O323="demonstration",4,IF(O323="Hands on",5,IF(O323="Introduction",6,IF(O323="Lecture",7,IF(O323="No Activity",8,IF(O323="Peer Learning",9)))))))))</f>
        <v>1</v>
      </c>
      <c r="Q323" s="14" t="s">
        <v>15</v>
      </c>
      <c r="R323" s="14">
        <f t="shared" ref="R323:R386" si="22">IF(Q323="On Campus",1,IF(Q323="Off Campus",2))</f>
        <v>2</v>
      </c>
      <c r="S323" s="14" t="s">
        <v>17</v>
      </c>
      <c r="T323" s="14" t="s">
        <v>143</v>
      </c>
      <c r="U323" s="14">
        <f t="shared" ref="U323:U386" si="23">IF(T323="Tools_Digital Drawing",1,IF(T323="Spatial Design",2,IF(T323="Technical Contexts",3)))</f>
        <v>3</v>
      </c>
    </row>
    <row r="324" spans="1:21" x14ac:dyDescent="0.3">
      <c r="A324" s="11">
        <v>44634.424988425926</v>
      </c>
      <c r="B324" s="15">
        <v>44634</v>
      </c>
      <c r="C324" s="16">
        <v>0.42498842592592595</v>
      </c>
      <c r="D324" s="12">
        <v>83</v>
      </c>
      <c r="E324" s="12">
        <v>80.5</v>
      </c>
      <c r="F324" s="12">
        <v>91</v>
      </c>
      <c r="G324" s="12">
        <v>83.125</v>
      </c>
      <c r="H324" s="12">
        <v>85.75</v>
      </c>
      <c r="I324" s="12">
        <v>79.625</v>
      </c>
      <c r="J324" s="12">
        <v>93.625</v>
      </c>
      <c r="K324" s="12">
        <v>92</v>
      </c>
      <c r="L324" s="13">
        <v>86.078125</v>
      </c>
      <c r="M324" s="17" t="s">
        <v>136</v>
      </c>
      <c r="N324" s="17">
        <f t="shared" si="20"/>
        <v>1</v>
      </c>
      <c r="O324" s="14" t="s">
        <v>8</v>
      </c>
      <c r="P324" s="14">
        <f t="shared" si="21"/>
        <v>1</v>
      </c>
      <c r="Q324" s="14" t="s">
        <v>15</v>
      </c>
      <c r="R324" s="14">
        <f t="shared" si="22"/>
        <v>2</v>
      </c>
      <c r="S324" s="14" t="s">
        <v>17</v>
      </c>
      <c r="T324" s="14" t="s">
        <v>143</v>
      </c>
      <c r="U324" s="14">
        <f t="shared" si="23"/>
        <v>3</v>
      </c>
    </row>
    <row r="325" spans="1:21" x14ac:dyDescent="0.3">
      <c r="A325" s="11">
        <v>44634.425173611111</v>
      </c>
      <c r="B325" s="15">
        <v>44634</v>
      </c>
      <c r="C325" s="16">
        <v>0.42517361111111113</v>
      </c>
      <c r="D325" s="12">
        <v>90</v>
      </c>
      <c r="E325" s="12">
        <v>92</v>
      </c>
      <c r="F325" s="12">
        <v>104</v>
      </c>
      <c r="G325" s="12">
        <v>95</v>
      </c>
      <c r="H325" s="12">
        <v>98</v>
      </c>
      <c r="I325" s="12">
        <v>91</v>
      </c>
      <c r="J325" s="12">
        <v>107</v>
      </c>
      <c r="K325" s="12">
        <v>100</v>
      </c>
      <c r="L325" s="13">
        <v>97.125</v>
      </c>
      <c r="M325" s="17" t="s">
        <v>136</v>
      </c>
      <c r="N325" s="17">
        <f t="shared" si="20"/>
        <v>1</v>
      </c>
      <c r="O325" s="14" t="s">
        <v>8</v>
      </c>
      <c r="P325" s="14">
        <f t="shared" si="21"/>
        <v>1</v>
      </c>
      <c r="Q325" s="14" t="s">
        <v>15</v>
      </c>
      <c r="R325" s="14">
        <f t="shared" si="22"/>
        <v>2</v>
      </c>
      <c r="S325" s="14" t="s">
        <v>17</v>
      </c>
      <c r="T325" s="14" t="s">
        <v>143</v>
      </c>
      <c r="U325" s="14">
        <f t="shared" si="23"/>
        <v>3</v>
      </c>
    </row>
    <row r="326" spans="1:21" x14ac:dyDescent="0.3">
      <c r="A326" s="11">
        <v>44634.425682870373</v>
      </c>
      <c r="B326" s="15">
        <v>44634</v>
      </c>
      <c r="C326" s="16">
        <v>0.42568287037037034</v>
      </c>
      <c r="D326" s="12">
        <v>76</v>
      </c>
      <c r="E326" s="12">
        <v>78.66</v>
      </c>
      <c r="F326" s="12">
        <v>88.92</v>
      </c>
      <c r="G326" s="12">
        <v>81.224999999999994</v>
      </c>
      <c r="H326" s="12">
        <v>83.789999999999992</v>
      </c>
      <c r="I326" s="12">
        <v>77.805000000000007</v>
      </c>
      <c r="J326" s="12">
        <v>91.484999999999999</v>
      </c>
      <c r="K326" s="12">
        <v>95</v>
      </c>
      <c r="L326" s="13">
        <v>84.110624999999985</v>
      </c>
      <c r="M326" s="17" t="s">
        <v>136</v>
      </c>
      <c r="N326" s="17">
        <f t="shared" si="20"/>
        <v>1</v>
      </c>
      <c r="O326" s="14" t="s">
        <v>8</v>
      </c>
      <c r="P326" s="14">
        <f t="shared" si="21"/>
        <v>1</v>
      </c>
      <c r="Q326" s="14" t="s">
        <v>15</v>
      </c>
      <c r="R326" s="14">
        <f t="shared" si="22"/>
        <v>2</v>
      </c>
      <c r="S326" s="14" t="s">
        <v>17</v>
      </c>
      <c r="T326" s="14" t="s">
        <v>143</v>
      </c>
      <c r="U326" s="14">
        <f t="shared" si="23"/>
        <v>3</v>
      </c>
    </row>
    <row r="327" spans="1:21" x14ac:dyDescent="0.3">
      <c r="A327" s="11">
        <v>44634.425752314812</v>
      </c>
      <c r="B327" s="15">
        <v>44634</v>
      </c>
      <c r="C327" s="16">
        <v>0.42575231481481479</v>
      </c>
      <c r="D327" s="12">
        <v>70</v>
      </c>
      <c r="E327" s="12">
        <v>64.400000000000006</v>
      </c>
      <c r="F327" s="12">
        <v>72.8</v>
      </c>
      <c r="G327" s="12">
        <v>66.5</v>
      </c>
      <c r="H327" s="12">
        <v>68.599999999999994</v>
      </c>
      <c r="I327" s="12">
        <v>63.7</v>
      </c>
      <c r="J327" s="12">
        <v>74.900000000000006</v>
      </c>
      <c r="K327" s="12">
        <v>67.899999999999991</v>
      </c>
      <c r="L327" s="13">
        <v>68.599999999999994</v>
      </c>
      <c r="M327" s="17" t="s">
        <v>136</v>
      </c>
      <c r="N327" s="17">
        <f t="shared" si="20"/>
        <v>1</v>
      </c>
      <c r="O327" s="14" t="s">
        <v>8</v>
      </c>
      <c r="P327" s="14">
        <f t="shared" si="21"/>
        <v>1</v>
      </c>
      <c r="Q327" s="14" t="s">
        <v>15</v>
      </c>
      <c r="R327" s="14">
        <f t="shared" si="22"/>
        <v>2</v>
      </c>
      <c r="S327" s="14" t="s">
        <v>17</v>
      </c>
      <c r="T327" s="14" t="s">
        <v>143</v>
      </c>
      <c r="U327" s="14">
        <f t="shared" si="23"/>
        <v>3</v>
      </c>
    </row>
    <row r="328" spans="1:21" x14ac:dyDescent="0.3">
      <c r="A328" s="11">
        <v>44634.425821759258</v>
      </c>
      <c r="B328" s="15">
        <v>44634</v>
      </c>
      <c r="C328" s="16">
        <v>0.42582175925925925</v>
      </c>
      <c r="D328" s="12">
        <v>76.5</v>
      </c>
      <c r="E328" s="12">
        <v>78.2</v>
      </c>
      <c r="F328" s="12">
        <v>88.4</v>
      </c>
      <c r="G328" s="12">
        <v>80.75</v>
      </c>
      <c r="H328" s="12">
        <v>83.3</v>
      </c>
      <c r="I328" s="12">
        <v>77.350000000000009</v>
      </c>
      <c r="J328" s="12">
        <v>90.95</v>
      </c>
      <c r="K328" s="12">
        <v>85</v>
      </c>
      <c r="L328" s="13">
        <v>82.556250000000006</v>
      </c>
      <c r="M328" s="17" t="s">
        <v>136</v>
      </c>
      <c r="N328" s="17">
        <f t="shared" si="20"/>
        <v>1</v>
      </c>
      <c r="O328" s="14" t="s">
        <v>8</v>
      </c>
      <c r="P328" s="14">
        <f t="shared" si="21"/>
        <v>1</v>
      </c>
      <c r="Q328" s="14" t="s">
        <v>15</v>
      </c>
      <c r="R328" s="14">
        <f t="shared" si="22"/>
        <v>2</v>
      </c>
      <c r="S328" s="14" t="s">
        <v>17</v>
      </c>
      <c r="T328" s="14" t="s">
        <v>143</v>
      </c>
      <c r="U328" s="14">
        <f t="shared" si="23"/>
        <v>3</v>
      </c>
    </row>
    <row r="329" spans="1:21" x14ac:dyDescent="0.3">
      <c r="A329" s="11">
        <v>44634.426377314812</v>
      </c>
      <c r="B329" s="15">
        <v>44634</v>
      </c>
      <c r="C329" s="16">
        <v>0.42637731481481483</v>
      </c>
      <c r="D329" s="12">
        <v>67</v>
      </c>
      <c r="E329" s="12">
        <v>69.92</v>
      </c>
      <c r="F329" s="12">
        <v>79.040000000000006</v>
      </c>
      <c r="G329" s="12">
        <v>72.2</v>
      </c>
      <c r="H329" s="12">
        <v>74.48</v>
      </c>
      <c r="I329" s="12">
        <v>69.16</v>
      </c>
      <c r="J329" s="12">
        <v>81.320000000000007</v>
      </c>
      <c r="K329" s="12">
        <v>85</v>
      </c>
      <c r="L329" s="13">
        <v>74.765000000000015</v>
      </c>
      <c r="M329" s="17" t="s">
        <v>136</v>
      </c>
      <c r="N329" s="17">
        <f t="shared" si="20"/>
        <v>1</v>
      </c>
      <c r="O329" s="14" t="s">
        <v>8</v>
      </c>
      <c r="P329" s="14">
        <f t="shared" si="21"/>
        <v>1</v>
      </c>
      <c r="Q329" s="14" t="s">
        <v>15</v>
      </c>
      <c r="R329" s="14">
        <f t="shared" si="22"/>
        <v>2</v>
      </c>
      <c r="S329" s="14" t="s">
        <v>17</v>
      </c>
      <c r="T329" s="14" t="s">
        <v>143</v>
      </c>
      <c r="U329" s="14">
        <f t="shared" si="23"/>
        <v>3</v>
      </c>
    </row>
    <row r="330" spans="1:21" x14ac:dyDescent="0.3">
      <c r="A330" s="11">
        <v>44634.427002314813</v>
      </c>
      <c r="B330" s="15">
        <v>44634</v>
      </c>
      <c r="C330" s="16">
        <v>0.42700231481481482</v>
      </c>
      <c r="D330" s="12">
        <v>82.8</v>
      </c>
      <c r="E330" s="12">
        <v>84.64</v>
      </c>
      <c r="F330" s="12">
        <v>95.68</v>
      </c>
      <c r="G330" s="12">
        <v>87.399999999999991</v>
      </c>
      <c r="H330" s="12">
        <v>90.16</v>
      </c>
      <c r="I330" s="12">
        <v>83.72</v>
      </c>
      <c r="J330" s="12">
        <v>98.440000000000012</v>
      </c>
      <c r="K330" s="12">
        <v>92</v>
      </c>
      <c r="L330" s="13">
        <v>89.355000000000004</v>
      </c>
      <c r="M330" s="17" t="s">
        <v>136</v>
      </c>
      <c r="N330" s="17">
        <f t="shared" si="20"/>
        <v>1</v>
      </c>
      <c r="O330" s="14" t="s">
        <v>8</v>
      </c>
      <c r="P330" s="14">
        <f t="shared" si="21"/>
        <v>1</v>
      </c>
      <c r="Q330" s="14" t="s">
        <v>15</v>
      </c>
      <c r="R330" s="14">
        <f t="shared" si="22"/>
        <v>2</v>
      </c>
      <c r="S330" s="14" t="s">
        <v>17</v>
      </c>
      <c r="T330" s="14" t="s">
        <v>143</v>
      </c>
      <c r="U330" s="14">
        <f t="shared" si="23"/>
        <v>3</v>
      </c>
    </row>
    <row r="331" spans="1:21" x14ac:dyDescent="0.3">
      <c r="A331" s="11">
        <v>44634.427071759259</v>
      </c>
      <c r="B331" s="15">
        <v>44634</v>
      </c>
      <c r="C331" s="16">
        <v>0.42707175925925928</v>
      </c>
      <c r="D331" s="12">
        <v>67</v>
      </c>
      <c r="E331" s="12">
        <v>72.22</v>
      </c>
      <c r="F331" s="12">
        <v>81.64</v>
      </c>
      <c r="G331" s="12">
        <v>74.575000000000003</v>
      </c>
      <c r="H331" s="12">
        <v>76.929999999999993</v>
      </c>
      <c r="I331" s="12">
        <v>71.435000000000002</v>
      </c>
      <c r="J331" s="12">
        <v>83.995000000000005</v>
      </c>
      <c r="K331" s="12">
        <v>90</v>
      </c>
      <c r="L331" s="13">
        <v>77.224375000000009</v>
      </c>
      <c r="M331" s="17" t="s">
        <v>136</v>
      </c>
      <c r="N331" s="17">
        <f t="shared" si="20"/>
        <v>1</v>
      </c>
      <c r="O331" s="14" t="s">
        <v>8</v>
      </c>
      <c r="P331" s="14">
        <f t="shared" si="21"/>
        <v>1</v>
      </c>
      <c r="Q331" s="14" t="s">
        <v>15</v>
      </c>
      <c r="R331" s="14">
        <f t="shared" si="22"/>
        <v>2</v>
      </c>
      <c r="S331" s="14" t="s">
        <v>17</v>
      </c>
      <c r="T331" s="14" t="s">
        <v>143</v>
      </c>
      <c r="U331" s="14">
        <f t="shared" si="23"/>
        <v>3</v>
      </c>
    </row>
    <row r="332" spans="1:21" x14ac:dyDescent="0.3">
      <c r="A332" s="11">
        <v>44634.427465277775</v>
      </c>
      <c r="B332" s="15">
        <v>44634</v>
      </c>
      <c r="C332" s="16">
        <v>0.42746527777777782</v>
      </c>
      <c r="D332" s="12">
        <v>93.600000000000009</v>
      </c>
      <c r="E332" s="12">
        <v>95.68</v>
      </c>
      <c r="F332" s="12">
        <v>108.16</v>
      </c>
      <c r="G332" s="12">
        <v>98.8</v>
      </c>
      <c r="H332" s="12">
        <v>101.92</v>
      </c>
      <c r="I332" s="12">
        <v>94.64</v>
      </c>
      <c r="J332" s="12">
        <v>111.28</v>
      </c>
      <c r="K332" s="12">
        <v>104</v>
      </c>
      <c r="L332" s="13">
        <v>101.01</v>
      </c>
      <c r="M332" s="17" t="s">
        <v>136</v>
      </c>
      <c r="N332" s="17">
        <f t="shared" si="20"/>
        <v>1</v>
      </c>
      <c r="O332" s="14" t="s">
        <v>8</v>
      </c>
      <c r="P332" s="14">
        <f t="shared" si="21"/>
        <v>1</v>
      </c>
      <c r="Q332" s="14" t="s">
        <v>15</v>
      </c>
      <c r="R332" s="14">
        <f t="shared" si="22"/>
        <v>2</v>
      </c>
      <c r="S332" s="14" t="s">
        <v>17</v>
      </c>
      <c r="T332" s="14" t="s">
        <v>143</v>
      </c>
      <c r="U332" s="14">
        <f t="shared" si="23"/>
        <v>3</v>
      </c>
    </row>
    <row r="333" spans="1:21" x14ac:dyDescent="0.3">
      <c r="A333" s="11">
        <v>44634.427766203706</v>
      </c>
      <c r="B333" s="15">
        <v>44634</v>
      </c>
      <c r="C333" s="16">
        <v>0.42776620370370372</v>
      </c>
      <c r="D333" s="12">
        <v>63</v>
      </c>
      <c r="E333" s="12">
        <v>76.36</v>
      </c>
      <c r="F333" s="12">
        <v>86.320000000000007</v>
      </c>
      <c r="G333" s="12">
        <v>78.849999999999994</v>
      </c>
      <c r="H333" s="12">
        <v>81.34</v>
      </c>
      <c r="I333" s="12">
        <v>75.53</v>
      </c>
      <c r="J333" s="12">
        <v>88.81</v>
      </c>
      <c r="K333" s="12">
        <v>103</v>
      </c>
      <c r="L333" s="13">
        <v>81.651250000000005</v>
      </c>
      <c r="M333" s="17" t="s">
        <v>136</v>
      </c>
      <c r="N333" s="17">
        <f t="shared" si="20"/>
        <v>1</v>
      </c>
      <c r="O333" s="14" t="s">
        <v>8</v>
      </c>
      <c r="P333" s="14">
        <f t="shared" si="21"/>
        <v>1</v>
      </c>
      <c r="Q333" s="14" t="s">
        <v>15</v>
      </c>
      <c r="R333" s="14">
        <f t="shared" si="22"/>
        <v>2</v>
      </c>
      <c r="S333" s="14" t="s">
        <v>17</v>
      </c>
      <c r="T333" s="14" t="s">
        <v>143</v>
      </c>
      <c r="U333" s="14">
        <f t="shared" si="23"/>
        <v>3</v>
      </c>
    </row>
    <row r="334" spans="1:21" x14ac:dyDescent="0.3">
      <c r="A334" s="11">
        <v>44634.427777777775</v>
      </c>
      <c r="B334" s="15">
        <v>44634</v>
      </c>
      <c r="C334" s="16">
        <v>0.42777777777777781</v>
      </c>
      <c r="D334" s="12">
        <v>84.600000000000009</v>
      </c>
      <c r="E334" s="12">
        <v>85</v>
      </c>
      <c r="F334" s="12">
        <v>97.76</v>
      </c>
      <c r="G334" s="12">
        <v>89.3</v>
      </c>
      <c r="H334" s="12">
        <v>92.12</v>
      </c>
      <c r="I334" s="12">
        <v>103</v>
      </c>
      <c r="J334" s="12">
        <v>100.58000000000001</v>
      </c>
      <c r="K334" s="12">
        <v>91.179999999999993</v>
      </c>
      <c r="L334" s="13">
        <v>92.942499999999995</v>
      </c>
      <c r="M334" s="17" t="s">
        <v>136</v>
      </c>
      <c r="N334" s="17">
        <f t="shared" si="20"/>
        <v>1</v>
      </c>
      <c r="O334" s="14" t="s">
        <v>8</v>
      </c>
      <c r="P334" s="14">
        <f t="shared" si="21"/>
        <v>1</v>
      </c>
      <c r="Q334" s="14" t="s">
        <v>15</v>
      </c>
      <c r="R334" s="14">
        <f t="shared" si="22"/>
        <v>2</v>
      </c>
      <c r="S334" s="14" t="s">
        <v>17</v>
      </c>
      <c r="T334" s="14" t="s">
        <v>143</v>
      </c>
      <c r="U334" s="14">
        <f t="shared" si="23"/>
        <v>3</v>
      </c>
    </row>
    <row r="335" spans="1:21" x14ac:dyDescent="0.3">
      <c r="A335" s="11">
        <v>44634.427789351852</v>
      </c>
      <c r="B335" s="15">
        <v>44634</v>
      </c>
      <c r="C335" s="16">
        <v>0.42778935185185185</v>
      </c>
      <c r="D335" s="12">
        <v>58</v>
      </c>
      <c r="E335" s="12">
        <v>53.36</v>
      </c>
      <c r="F335" s="12">
        <v>60.32</v>
      </c>
      <c r="G335" s="12">
        <v>55.099999999999994</v>
      </c>
      <c r="H335" s="12">
        <v>56.839999999999996</v>
      </c>
      <c r="I335" s="12">
        <v>52.78</v>
      </c>
      <c r="J335" s="12">
        <v>62.06</v>
      </c>
      <c r="K335" s="12">
        <v>56.26</v>
      </c>
      <c r="L335" s="13">
        <v>56.839999999999996</v>
      </c>
      <c r="M335" s="17" t="s">
        <v>136</v>
      </c>
      <c r="N335" s="17">
        <f t="shared" si="20"/>
        <v>1</v>
      </c>
      <c r="O335" s="14" t="s">
        <v>8</v>
      </c>
      <c r="P335" s="14">
        <f t="shared" si="21"/>
        <v>1</v>
      </c>
      <c r="Q335" s="14" t="s">
        <v>15</v>
      </c>
      <c r="R335" s="14">
        <f t="shared" si="22"/>
        <v>2</v>
      </c>
      <c r="S335" s="14" t="s">
        <v>17</v>
      </c>
      <c r="T335" s="14" t="s">
        <v>143</v>
      </c>
      <c r="U335" s="14">
        <f t="shared" si="23"/>
        <v>3</v>
      </c>
    </row>
    <row r="336" spans="1:21" x14ac:dyDescent="0.3">
      <c r="A336" s="11">
        <v>44634.428460648145</v>
      </c>
      <c r="B336" s="15">
        <v>44634</v>
      </c>
      <c r="C336" s="16">
        <v>0.42846064814814816</v>
      </c>
      <c r="D336" s="12">
        <v>69</v>
      </c>
      <c r="E336" s="12">
        <v>76.36</v>
      </c>
      <c r="F336" s="12">
        <v>86.320000000000007</v>
      </c>
      <c r="G336" s="12">
        <v>78.849999999999994</v>
      </c>
      <c r="H336" s="12">
        <v>81.34</v>
      </c>
      <c r="I336" s="12">
        <v>75.53</v>
      </c>
      <c r="J336" s="12">
        <v>88.81</v>
      </c>
      <c r="K336" s="12">
        <v>97</v>
      </c>
      <c r="L336" s="13">
        <v>81.651250000000005</v>
      </c>
      <c r="M336" s="17" t="s">
        <v>136</v>
      </c>
      <c r="N336" s="17">
        <f t="shared" si="20"/>
        <v>1</v>
      </c>
      <c r="O336" s="14" t="s">
        <v>8</v>
      </c>
      <c r="P336" s="14">
        <f t="shared" si="21"/>
        <v>1</v>
      </c>
      <c r="Q336" s="14" t="s">
        <v>15</v>
      </c>
      <c r="R336" s="14">
        <f t="shared" si="22"/>
        <v>2</v>
      </c>
      <c r="S336" s="14" t="s">
        <v>17</v>
      </c>
      <c r="T336" s="14" t="s">
        <v>143</v>
      </c>
      <c r="U336" s="14">
        <f t="shared" si="23"/>
        <v>3</v>
      </c>
    </row>
    <row r="337" spans="1:21" x14ac:dyDescent="0.3">
      <c r="A337" s="11">
        <v>44634.429155092592</v>
      </c>
      <c r="B337" s="15">
        <v>44634</v>
      </c>
      <c r="C337" s="16">
        <v>0.4291550925925926</v>
      </c>
      <c r="D337" s="12">
        <v>62</v>
      </c>
      <c r="E337" s="12">
        <v>69.92</v>
      </c>
      <c r="F337" s="12">
        <v>79.040000000000006</v>
      </c>
      <c r="G337" s="12">
        <v>72.2</v>
      </c>
      <c r="H337" s="12">
        <v>74.48</v>
      </c>
      <c r="I337" s="12">
        <v>69.16</v>
      </c>
      <c r="J337" s="12">
        <v>81.320000000000007</v>
      </c>
      <c r="K337" s="12">
        <v>90</v>
      </c>
      <c r="L337" s="13">
        <v>74.765000000000015</v>
      </c>
      <c r="M337" s="17" t="s">
        <v>136</v>
      </c>
      <c r="N337" s="17">
        <f t="shared" si="20"/>
        <v>1</v>
      </c>
      <c r="O337" s="14" t="s">
        <v>8</v>
      </c>
      <c r="P337" s="14">
        <f t="shared" si="21"/>
        <v>1</v>
      </c>
      <c r="Q337" s="14" t="s">
        <v>15</v>
      </c>
      <c r="R337" s="14">
        <f t="shared" si="22"/>
        <v>2</v>
      </c>
      <c r="S337" s="14" t="s">
        <v>17</v>
      </c>
      <c r="T337" s="14" t="s">
        <v>143</v>
      </c>
      <c r="U337" s="14">
        <f t="shared" si="23"/>
        <v>3</v>
      </c>
    </row>
    <row r="338" spans="1:21" x14ac:dyDescent="0.3">
      <c r="A338" s="11">
        <v>44634.429849537039</v>
      </c>
      <c r="B338" s="15">
        <v>44634</v>
      </c>
      <c r="C338" s="16">
        <v>0.42984953703703704</v>
      </c>
      <c r="D338" s="12">
        <v>60</v>
      </c>
      <c r="E338" s="12">
        <v>65.320000000000007</v>
      </c>
      <c r="F338" s="12">
        <v>73.84</v>
      </c>
      <c r="G338" s="12">
        <v>67.45</v>
      </c>
      <c r="H338" s="12">
        <v>69.58</v>
      </c>
      <c r="I338" s="12">
        <v>64.61</v>
      </c>
      <c r="J338" s="12">
        <v>75.97</v>
      </c>
      <c r="K338" s="12">
        <v>82</v>
      </c>
      <c r="L338" s="13">
        <v>69.846249999999998</v>
      </c>
      <c r="M338" s="17" t="s">
        <v>136</v>
      </c>
      <c r="N338" s="17">
        <f t="shared" si="20"/>
        <v>1</v>
      </c>
      <c r="O338" s="14" t="s">
        <v>8</v>
      </c>
      <c r="P338" s="14">
        <f t="shared" si="21"/>
        <v>1</v>
      </c>
      <c r="Q338" s="14" t="s">
        <v>15</v>
      </c>
      <c r="R338" s="14">
        <f t="shared" si="22"/>
        <v>2</v>
      </c>
      <c r="S338" s="14" t="s">
        <v>17</v>
      </c>
      <c r="T338" s="14" t="s">
        <v>143</v>
      </c>
      <c r="U338" s="14">
        <f t="shared" si="23"/>
        <v>3</v>
      </c>
    </row>
    <row r="339" spans="1:21" x14ac:dyDescent="0.3">
      <c r="A339" s="11">
        <v>44634.430254629631</v>
      </c>
      <c r="B339" s="15">
        <v>44634</v>
      </c>
      <c r="C339" s="16">
        <v>0.43025462962962963</v>
      </c>
      <c r="D339" s="12">
        <v>77.400000000000006</v>
      </c>
      <c r="E339" s="12">
        <v>79.12</v>
      </c>
      <c r="F339" s="12">
        <v>89.44</v>
      </c>
      <c r="G339" s="12">
        <v>81.7</v>
      </c>
      <c r="H339" s="12">
        <v>84.28</v>
      </c>
      <c r="I339" s="12">
        <v>78.260000000000005</v>
      </c>
      <c r="J339" s="12">
        <v>92.02000000000001</v>
      </c>
      <c r="K339" s="12">
        <v>86</v>
      </c>
      <c r="L339" s="13">
        <v>83.527500000000003</v>
      </c>
      <c r="M339" s="17" t="s">
        <v>136</v>
      </c>
      <c r="N339" s="17">
        <f t="shared" si="20"/>
        <v>1</v>
      </c>
      <c r="O339" s="14" t="s">
        <v>8</v>
      </c>
      <c r="P339" s="14">
        <f t="shared" si="21"/>
        <v>1</v>
      </c>
      <c r="Q339" s="14" t="s">
        <v>15</v>
      </c>
      <c r="R339" s="14">
        <f t="shared" si="22"/>
        <v>2</v>
      </c>
      <c r="S339" s="14" t="s">
        <v>17</v>
      </c>
      <c r="T339" s="14" t="s">
        <v>143</v>
      </c>
      <c r="U339" s="14">
        <f t="shared" si="23"/>
        <v>3</v>
      </c>
    </row>
    <row r="340" spans="1:21" x14ac:dyDescent="0.3">
      <c r="A340" s="11">
        <v>44634.430543981478</v>
      </c>
      <c r="B340" s="15">
        <v>44634</v>
      </c>
      <c r="C340" s="16">
        <v>0.43054398148148149</v>
      </c>
      <c r="D340" s="12">
        <v>61</v>
      </c>
      <c r="E340" s="12">
        <v>63.940000000000005</v>
      </c>
      <c r="F340" s="12">
        <v>72.28</v>
      </c>
      <c r="G340" s="12">
        <v>66.024999999999991</v>
      </c>
      <c r="H340" s="12">
        <v>68.11</v>
      </c>
      <c r="I340" s="12">
        <v>63.245000000000005</v>
      </c>
      <c r="J340" s="12">
        <v>74.365000000000009</v>
      </c>
      <c r="K340" s="12">
        <v>78</v>
      </c>
      <c r="L340" s="13">
        <v>68.370625000000004</v>
      </c>
      <c r="M340" s="17" t="s">
        <v>136</v>
      </c>
      <c r="N340" s="17">
        <f t="shared" si="20"/>
        <v>1</v>
      </c>
      <c r="O340" s="14" t="s">
        <v>8</v>
      </c>
      <c r="P340" s="14">
        <f t="shared" si="21"/>
        <v>1</v>
      </c>
      <c r="Q340" s="14" t="s">
        <v>15</v>
      </c>
      <c r="R340" s="14">
        <f t="shared" si="22"/>
        <v>2</v>
      </c>
      <c r="S340" s="14" t="s">
        <v>17</v>
      </c>
      <c r="T340" s="14" t="s">
        <v>143</v>
      </c>
      <c r="U340" s="14">
        <f t="shared" si="23"/>
        <v>3</v>
      </c>
    </row>
    <row r="341" spans="1:21" x14ac:dyDescent="0.3">
      <c r="A341" s="11">
        <v>44634.431238425925</v>
      </c>
      <c r="B341" s="15">
        <v>44634</v>
      </c>
      <c r="C341" s="16">
        <v>0.43123842592592593</v>
      </c>
      <c r="D341" s="12">
        <v>75</v>
      </c>
      <c r="E341" s="12">
        <v>68.08</v>
      </c>
      <c r="F341" s="12">
        <v>76.960000000000008</v>
      </c>
      <c r="G341" s="12">
        <v>70.3</v>
      </c>
      <c r="H341" s="12">
        <v>72.52</v>
      </c>
      <c r="I341" s="12">
        <v>67.34</v>
      </c>
      <c r="J341" s="12">
        <v>79.180000000000007</v>
      </c>
      <c r="K341" s="12">
        <v>73</v>
      </c>
      <c r="L341" s="13">
        <v>72.797499999999985</v>
      </c>
      <c r="M341" s="17" t="s">
        <v>136</v>
      </c>
      <c r="N341" s="17">
        <f t="shared" si="20"/>
        <v>1</v>
      </c>
      <c r="O341" s="14" t="s">
        <v>8</v>
      </c>
      <c r="P341" s="14">
        <f t="shared" si="21"/>
        <v>1</v>
      </c>
      <c r="Q341" s="14" t="s">
        <v>15</v>
      </c>
      <c r="R341" s="14">
        <f t="shared" si="22"/>
        <v>2</v>
      </c>
      <c r="S341" s="14" t="s">
        <v>17</v>
      </c>
      <c r="T341" s="14" t="s">
        <v>143</v>
      </c>
      <c r="U341" s="14">
        <f t="shared" si="23"/>
        <v>3</v>
      </c>
    </row>
    <row r="342" spans="1:21" x14ac:dyDescent="0.3">
      <c r="A342" s="11">
        <v>44634.431250000001</v>
      </c>
      <c r="B342" s="15">
        <v>44634</v>
      </c>
      <c r="C342" s="16">
        <v>0.43124999999999997</v>
      </c>
      <c r="D342" s="12">
        <v>79.2</v>
      </c>
      <c r="E342" s="12">
        <v>86</v>
      </c>
      <c r="F342" s="12">
        <v>91.52000000000001</v>
      </c>
      <c r="G342" s="12">
        <v>83.6</v>
      </c>
      <c r="H342" s="12">
        <v>86.24</v>
      </c>
      <c r="I342" s="12">
        <v>90</v>
      </c>
      <c r="J342" s="12">
        <v>94.160000000000011</v>
      </c>
      <c r="K342" s="12">
        <v>85.36</v>
      </c>
      <c r="L342" s="13">
        <v>87.01</v>
      </c>
      <c r="M342" s="17" t="s">
        <v>136</v>
      </c>
      <c r="N342" s="17">
        <f t="shared" si="20"/>
        <v>1</v>
      </c>
      <c r="O342" s="14" t="s">
        <v>8</v>
      </c>
      <c r="P342" s="14">
        <f t="shared" si="21"/>
        <v>1</v>
      </c>
      <c r="Q342" s="14" t="s">
        <v>15</v>
      </c>
      <c r="R342" s="14">
        <f t="shared" si="22"/>
        <v>2</v>
      </c>
      <c r="S342" s="14" t="s">
        <v>17</v>
      </c>
      <c r="T342" s="14" t="s">
        <v>143</v>
      </c>
      <c r="U342" s="14">
        <f t="shared" si="23"/>
        <v>3</v>
      </c>
    </row>
    <row r="343" spans="1:21" x14ac:dyDescent="0.3">
      <c r="A343" s="11">
        <v>44634.431527777779</v>
      </c>
      <c r="B343" s="15">
        <v>44634</v>
      </c>
      <c r="C343" s="16">
        <v>0.43152777777777779</v>
      </c>
      <c r="D343" s="12">
        <v>72.900000000000006</v>
      </c>
      <c r="E343" s="12">
        <v>74.52000000000001</v>
      </c>
      <c r="F343" s="12">
        <v>84.240000000000009</v>
      </c>
      <c r="G343" s="12">
        <v>76.95</v>
      </c>
      <c r="H343" s="12">
        <v>79.38</v>
      </c>
      <c r="I343" s="12">
        <v>73.710000000000008</v>
      </c>
      <c r="J343" s="12">
        <v>86.67</v>
      </c>
      <c r="K343" s="12">
        <v>81</v>
      </c>
      <c r="L343" s="13">
        <v>78.671250000000001</v>
      </c>
      <c r="M343" s="17" t="s">
        <v>136</v>
      </c>
      <c r="N343" s="17">
        <f t="shared" si="20"/>
        <v>1</v>
      </c>
      <c r="O343" s="14" t="s">
        <v>8</v>
      </c>
      <c r="P343" s="14">
        <f t="shared" si="21"/>
        <v>1</v>
      </c>
      <c r="Q343" s="14" t="s">
        <v>15</v>
      </c>
      <c r="R343" s="14">
        <f t="shared" si="22"/>
        <v>2</v>
      </c>
      <c r="S343" s="14" t="s">
        <v>17</v>
      </c>
      <c r="T343" s="14" t="s">
        <v>143</v>
      </c>
      <c r="U343" s="14">
        <f t="shared" si="23"/>
        <v>3</v>
      </c>
    </row>
    <row r="344" spans="1:21" x14ac:dyDescent="0.3">
      <c r="A344" s="11">
        <v>44634.431932870371</v>
      </c>
      <c r="B344" s="15">
        <v>44634</v>
      </c>
      <c r="C344" s="16">
        <v>0.43193287037037037</v>
      </c>
      <c r="D344" s="12">
        <v>75</v>
      </c>
      <c r="E344" s="12">
        <v>71.760000000000005</v>
      </c>
      <c r="F344" s="12">
        <v>81.12</v>
      </c>
      <c r="G344" s="12">
        <v>74.099999999999994</v>
      </c>
      <c r="H344" s="12">
        <v>76.44</v>
      </c>
      <c r="I344" s="12">
        <v>70.98</v>
      </c>
      <c r="J344" s="12">
        <v>83.460000000000008</v>
      </c>
      <c r="K344" s="12">
        <v>81</v>
      </c>
      <c r="L344" s="13">
        <v>76.732500000000002</v>
      </c>
      <c r="M344" s="17" t="s">
        <v>136</v>
      </c>
      <c r="N344" s="17">
        <f t="shared" si="20"/>
        <v>1</v>
      </c>
      <c r="O344" s="14" t="s">
        <v>8</v>
      </c>
      <c r="P344" s="14">
        <f t="shared" si="21"/>
        <v>1</v>
      </c>
      <c r="Q344" s="14" t="s">
        <v>15</v>
      </c>
      <c r="R344" s="14">
        <f t="shared" si="22"/>
        <v>2</v>
      </c>
      <c r="S344" s="14" t="s">
        <v>17</v>
      </c>
      <c r="T344" s="14" t="s">
        <v>143</v>
      </c>
      <c r="U344" s="14">
        <f t="shared" si="23"/>
        <v>3</v>
      </c>
    </row>
    <row r="345" spans="1:21" x14ac:dyDescent="0.3">
      <c r="A345" s="11">
        <v>44634.432627314818</v>
      </c>
      <c r="B345" s="15">
        <v>44634</v>
      </c>
      <c r="C345" s="16">
        <v>0.43262731481481481</v>
      </c>
      <c r="D345" s="12">
        <v>72</v>
      </c>
      <c r="E345" s="12">
        <v>69.92</v>
      </c>
      <c r="F345" s="12">
        <v>79.040000000000006</v>
      </c>
      <c r="G345" s="12">
        <v>72.2</v>
      </c>
      <c r="H345" s="12">
        <v>74.48</v>
      </c>
      <c r="I345" s="12">
        <v>69.16</v>
      </c>
      <c r="J345" s="12">
        <v>81.320000000000007</v>
      </c>
      <c r="K345" s="12">
        <v>80</v>
      </c>
      <c r="L345" s="13">
        <v>74.765000000000015</v>
      </c>
      <c r="M345" s="17" t="s">
        <v>136</v>
      </c>
      <c r="N345" s="17">
        <f t="shared" si="20"/>
        <v>1</v>
      </c>
      <c r="O345" s="14" t="s">
        <v>8</v>
      </c>
      <c r="P345" s="14">
        <f t="shared" si="21"/>
        <v>1</v>
      </c>
      <c r="Q345" s="14" t="s">
        <v>15</v>
      </c>
      <c r="R345" s="14">
        <f t="shared" si="22"/>
        <v>2</v>
      </c>
      <c r="S345" s="14" t="s">
        <v>17</v>
      </c>
      <c r="T345" s="14" t="s">
        <v>143</v>
      </c>
      <c r="U345" s="14">
        <f t="shared" si="23"/>
        <v>3</v>
      </c>
    </row>
    <row r="346" spans="1:21" x14ac:dyDescent="0.3">
      <c r="A346" s="11">
        <v>44634.433321759258</v>
      </c>
      <c r="B346" s="15">
        <v>44634</v>
      </c>
      <c r="C346" s="16">
        <v>0.43332175925925925</v>
      </c>
      <c r="D346" s="12">
        <v>65</v>
      </c>
      <c r="E346" s="12">
        <v>62.56</v>
      </c>
      <c r="F346" s="12">
        <v>70.72</v>
      </c>
      <c r="G346" s="12">
        <v>64.599999999999994</v>
      </c>
      <c r="H346" s="12">
        <v>66.64</v>
      </c>
      <c r="I346" s="12">
        <v>61.88</v>
      </c>
      <c r="J346" s="12">
        <v>72.760000000000005</v>
      </c>
      <c r="K346" s="12">
        <v>71</v>
      </c>
      <c r="L346" s="13">
        <v>66.894999999999996</v>
      </c>
      <c r="M346" s="17" t="s">
        <v>136</v>
      </c>
      <c r="N346" s="17">
        <f t="shared" si="20"/>
        <v>1</v>
      </c>
      <c r="O346" s="14" t="s">
        <v>8</v>
      </c>
      <c r="P346" s="14">
        <f t="shared" si="21"/>
        <v>1</v>
      </c>
      <c r="Q346" s="14" t="s">
        <v>15</v>
      </c>
      <c r="R346" s="14">
        <f t="shared" si="22"/>
        <v>2</v>
      </c>
      <c r="S346" s="14" t="s">
        <v>17</v>
      </c>
      <c r="T346" s="14" t="s">
        <v>143</v>
      </c>
      <c r="U346" s="14">
        <f t="shared" si="23"/>
        <v>3</v>
      </c>
    </row>
    <row r="347" spans="1:21" x14ac:dyDescent="0.3">
      <c r="A347" s="11">
        <v>44634.434016203704</v>
      </c>
      <c r="B347" s="15">
        <v>44634</v>
      </c>
      <c r="C347" s="16">
        <v>0.4340162037037037</v>
      </c>
      <c r="D347" s="12">
        <v>65</v>
      </c>
      <c r="E347" s="12">
        <v>62.56</v>
      </c>
      <c r="F347" s="12">
        <v>70.72</v>
      </c>
      <c r="G347" s="12">
        <v>64.599999999999994</v>
      </c>
      <c r="H347" s="12">
        <v>66.64</v>
      </c>
      <c r="I347" s="12">
        <v>61.88</v>
      </c>
      <c r="J347" s="12">
        <v>72.760000000000005</v>
      </c>
      <c r="K347" s="12">
        <v>71</v>
      </c>
      <c r="L347" s="13">
        <v>66.894999999999996</v>
      </c>
      <c r="M347" s="17" t="s">
        <v>136</v>
      </c>
      <c r="N347" s="17">
        <f t="shared" si="20"/>
        <v>1</v>
      </c>
      <c r="O347" s="14" t="s">
        <v>8</v>
      </c>
      <c r="P347" s="14">
        <f t="shared" si="21"/>
        <v>1</v>
      </c>
      <c r="Q347" s="14" t="s">
        <v>15</v>
      </c>
      <c r="R347" s="14">
        <f t="shared" si="22"/>
        <v>2</v>
      </c>
      <c r="S347" s="14" t="s">
        <v>17</v>
      </c>
      <c r="T347" s="14" t="s">
        <v>143</v>
      </c>
      <c r="U347" s="14">
        <f t="shared" si="23"/>
        <v>3</v>
      </c>
    </row>
    <row r="348" spans="1:21" x14ac:dyDescent="0.3">
      <c r="A348" s="11">
        <v>44634.434710648151</v>
      </c>
      <c r="B348" s="15">
        <v>44634</v>
      </c>
      <c r="C348" s="16">
        <v>0.43471064814814814</v>
      </c>
      <c r="D348" s="12">
        <v>82</v>
      </c>
      <c r="E348" s="12">
        <v>70.38000000000001</v>
      </c>
      <c r="F348" s="12">
        <v>79.56</v>
      </c>
      <c r="G348" s="12">
        <v>72.674999999999997</v>
      </c>
      <c r="H348" s="12">
        <v>74.97</v>
      </c>
      <c r="I348" s="12">
        <v>69.615000000000009</v>
      </c>
      <c r="J348" s="12">
        <v>81.855000000000004</v>
      </c>
      <c r="K348" s="12">
        <v>71</v>
      </c>
      <c r="L348" s="13">
        <v>75.256875000000008</v>
      </c>
      <c r="M348" s="17" t="s">
        <v>136</v>
      </c>
      <c r="N348" s="17">
        <f t="shared" si="20"/>
        <v>1</v>
      </c>
      <c r="O348" s="14" t="s">
        <v>8</v>
      </c>
      <c r="P348" s="14">
        <f t="shared" si="21"/>
        <v>1</v>
      </c>
      <c r="Q348" s="14" t="s">
        <v>15</v>
      </c>
      <c r="R348" s="14">
        <f t="shared" si="22"/>
        <v>2</v>
      </c>
      <c r="S348" s="14" t="s">
        <v>17</v>
      </c>
      <c r="T348" s="14" t="s">
        <v>143</v>
      </c>
      <c r="U348" s="14">
        <f t="shared" si="23"/>
        <v>3</v>
      </c>
    </row>
    <row r="349" spans="1:21" x14ac:dyDescent="0.3">
      <c r="A349" s="11">
        <v>44634.43472222222</v>
      </c>
      <c r="B349" s="15">
        <v>44634</v>
      </c>
      <c r="C349" s="16">
        <v>0.43472222222222223</v>
      </c>
      <c r="D349" s="12">
        <v>76.5</v>
      </c>
      <c r="E349" s="12">
        <v>88</v>
      </c>
      <c r="F349" s="12">
        <v>88.4</v>
      </c>
      <c r="G349" s="12">
        <v>80.75</v>
      </c>
      <c r="H349" s="12">
        <v>83.3</v>
      </c>
      <c r="I349" s="12">
        <v>82</v>
      </c>
      <c r="J349" s="12">
        <v>90.95</v>
      </c>
      <c r="K349" s="12">
        <v>82.45</v>
      </c>
      <c r="L349" s="13">
        <v>84.043750000000003</v>
      </c>
      <c r="M349" s="17" t="s">
        <v>136</v>
      </c>
      <c r="N349" s="17">
        <f t="shared" si="20"/>
        <v>1</v>
      </c>
      <c r="O349" s="14" t="s">
        <v>8</v>
      </c>
      <c r="P349" s="14">
        <f t="shared" si="21"/>
        <v>1</v>
      </c>
      <c r="Q349" s="14" t="s">
        <v>15</v>
      </c>
      <c r="R349" s="14">
        <f t="shared" si="22"/>
        <v>2</v>
      </c>
      <c r="S349" s="14" t="s">
        <v>17</v>
      </c>
      <c r="T349" s="14" t="s">
        <v>143</v>
      </c>
      <c r="U349" s="14">
        <f t="shared" si="23"/>
        <v>3</v>
      </c>
    </row>
    <row r="350" spans="1:21" x14ac:dyDescent="0.3">
      <c r="A350" s="11">
        <v>44634.43540509259</v>
      </c>
      <c r="B350" s="15">
        <v>44634</v>
      </c>
      <c r="C350" s="16">
        <v>0.43540509259259258</v>
      </c>
      <c r="D350" s="12">
        <v>76</v>
      </c>
      <c r="E350" s="12">
        <v>69.460000000000008</v>
      </c>
      <c r="F350" s="12">
        <v>78.52</v>
      </c>
      <c r="G350" s="12">
        <v>71.724999999999994</v>
      </c>
      <c r="H350" s="12">
        <v>73.989999999999995</v>
      </c>
      <c r="I350" s="12">
        <v>68.704999999999998</v>
      </c>
      <c r="J350" s="12">
        <v>80.785000000000011</v>
      </c>
      <c r="K350" s="12">
        <v>75</v>
      </c>
      <c r="L350" s="13">
        <v>74.273125000000007</v>
      </c>
      <c r="M350" s="17" t="s">
        <v>136</v>
      </c>
      <c r="N350" s="17">
        <f t="shared" si="20"/>
        <v>1</v>
      </c>
      <c r="O350" s="14" t="s">
        <v>8</v>
      </c>
      <c r="P350" s="14">
        <f t="shared" si="21"/>
        <v>1</v>
      </c>
      <c r="Q350" s="14" t="s">
        <v>15</v>
      </c>
      <c r="R350" s="14">
        <f t="shared" si="22"/>
        <v>2</v>
      </c>
      <c r="S350" s="14" t="s">
        <v>17</v>
      </c>
      <c r="T350" s="14" t="s">
        <v>143</v>
      </c>
      <c r="U350" s="14">
        <f t="shared" si="23"/>
        <v>3</v>
      </c>
    </row>
    <row r="351" spans="1:21" x14ac:dyDescent="0.3">
      <c r="A351" s="11">
        <v>44634.436099537037</v>
      </c>
      <c r="B351" s="15">
        <v>44634</v>
      </c>
      <c r="C351" s="16">
        <v>0.43609953703703702</v>
      </c>
      <c r="D351" s="12">
        <v>72</v>
      </c>
      <c r="E351" s="12">
        <v>66.240000000000009</v>
      </c>
      <c r="F351" s="12">
        <v>74.88</v>
      </c>
      <c r="G351" s="12">
        <v>68.399999999999991</v>
      </c>
      <c r="H351" s="12">
        <v>70.56</v>
      </c>
      <c r="I351" s="12">
        <v>65.52</v>
      </c>
      <c r="J351" s="12">
        <v>77.040000000000006</v>
      </c>
      <c r="K351" s="12">
        <v>69.84</v>
      </c>
      <c r="L351" s="13">
        <v>70.56</v>
      </c>
      <c r="M351" s="17" t="s">
        <v>136</v>
      </c>
      <c r="N351" s="17">
        <f t="shared" si="20"/>
        <v>1</v>
      </c>
      <c r="O351" s="14" t="s">
        <v>8</v>
      </c>
      <c r="P351" s="14">
        <f t="shared" si="21"/>
        <v>1</v>
      </c>
      <c r="Q351" s="14" t="s">
        <v>15</v>
      </c>
      <c r="R351" s="14">
        <f t="shared" si="22"/>
        <v>2</v>
      </c>
      <c r="S351" s="14" t="s">
        <v>17</v>
      </c>
      <c r="T351" s="14" t="s">
        <v>143</v>
      </c>
      <c r="U351" s="14">
        <f t="shared" si="23"/>
        <v>3</v>
      </c>
    </row>
    <row r="352" spans="1:21" x14ac:dyDescent="0.3">
      <c r="A352" s="11">
        <v>44634.436793981484</v>
      </c>
      <c r="B352" s="15">
        <v>44634</v>
      </c>
      <c r="C352" s="16">
        <v>0.43679398148148146</v>
      </c>
      <c r="D352" s="12">
        <v>77</v>
      </c>
      <c r="E352" s="12">
        <v>77.740000000000009</v>
      </c>
      <c r="F352" s="12">
        <v>87.88000000000001</v>
      </c>
      <c r="G352" s="12">
        <v>80.274999999999991</v>
      </c>
      <c r="H352" s="12">
        <v>82.81</v>
      </c>
      <c r="I352" s="12">
        <v>76.894999999999996</v>
      </c>
      <c r="J352" s="12">
        <v>90.415000000000006</v>
      </c>
      <c r="K352" s="12">
        <v>92</v>
      </c>
      <c r="L352" s="13">
        <v>83.126874999999998</v>
      </c>
      <c r="M352" s="17" t="s">
        <v>136</v>
      </c>
      <c r="N352" s="17">
        <f t="shared" si="20"/>
        <v>1</v>
      </c>
      <c r="O352" s="14" t="s">
        <v>8</v>
      </c>
      <c r="P352" s="14">
        <f t="shared" si="21"/>
        <v>1</v>
      </c>
      <c r="Q352" s="14" t="s">
        <v>15</v>
      </c>
      <c r="R352" s="14">
        <f t="shared" si="22"/>
        <v>2</v>
      </c>
      <c r="S352" s="14" t="s">
        <v>17</v>
      </c>
      <c r="T352" s="14" t="s">
        <v>143</v>
      </c>
      <c r="U352" s="14">
        <f t="shared" si="23"/>
        <v>3</v>
      </c>
    </row>
    <row r="353" spans="1:21" x14ac:dyDescent="0.3">
      <c r="A353" s="11">
        <v>44634.437488425923</v>
      </c>
      <c r="B353" s="15">
        <v>44634</v>
      </c>
      <c r="C353" s="16">
        <v>0.43748842592592596</v>
      </c>
      <c r="D353" s="12">
        <v>54</v>
      </c>
      <c r="E353" s="12">
        <v>70.38000000000001</v>
      </c>
      <c r="F353" s="12">
        <v>79.56</v>
      </c>
      <c r="G353" s="12">
        <v>72.674999999999997</v>
      </c>
      <c r="H353" s="12">
        <v>74.97</v>
      </c>
      <c r="I353" s="12">
        <v>69.615000000000009</v>
      </c>
      <c r="J353" s="12">
        <v>81.855000000000004</v>
      </c>
      <c r="K353" s="12">
        <v>99</v>
      </c>
      <c r="L353" s="13">
        <v>75.256875000000008</v>
      </c>
      <c r="M353" s="17" t="s">
        <v>136</v>
      </c>
      <c r="N353" s="17">
        <f t="shared" si="20"/>
        <v>1</v>
      </c>
      <c r="O353" s="14" t="s">
        <v>8</v>
      </c>
      <c r="P353" s="14">
        <f t="shared" si="21"/>
        <v>1</v>
      </c>
      <c r="Q353" s="14" t="s">
        <v>15</v>
      </c>
      <c r="R353" s="14">
        <f t="shared" si="22"/>
        <v>2</v>
      </c>
      <c r="S353" s="14" t="s">
        <v>17</v>
      </c>
      <c r="T353" s="14" t="s">
        <v>143</v>
      </c>
      <c r="U353" s="14">
        <f t="shared" si="23"/>
        <v>3</v>
      </c>
    </row>
    <row r="354" spans="1:21" x14ac:dyDescent="0.3">
      <c r="A354" s="11">
        <v>44634.43818287037</v>
      </c>
      <c r="B354" s="15">
        <v>44634</v>
      </c>
      <c r="C354" s="16">
        <v>0.43818287037037035</v>
      </c>
      <c r="D354" s="12">
        <v>72</v>
      </c>
      <c r="E354" s="12">
        <v>80.040000000000006</v>
      </c>
      <c r="F354" s="12">
        <v>90.48</v>
      </c>
      <c r="G354" s="12">
        <v>82.649999999999991</v>
      </c>
      <c r="H354" s="12">
        <v>85.26</v>
      </c>
      <c r="I354" s="12">
        <v>79.17</v>
      </c>
      <c r="J354" s="12">
        <v>93.09</v>
      </c>
      <c r="K354" s="12">
        <v>102</v>
      </c>
      <c r="L354" s="13">
        <v>85.586250000000007</v>
      </c>
      <c r="M354" s="17" t="s">
        <v>137</v>
      </c>
      <c r="N354" s="17">
        <f t="shared" si="20"/>
        <v>2</v>
      </c>
      <c r="O354" s="14" t="s">
        <v>8</v>
      </c>
      <c r="P354" s="14">
        <f t="shared" si="21"/>
        <v>1</v>
      </c>
      <c r="Q354" s="14" t="s">
        <v>15</v>
      </c>
      <c r="R354" s="14">
        <f t="shared" si="22"/>
        <v>2</v>
      </c>
      <c r="S354" s="14" t="s">
        <v>17</v>
      </c>
      <c r="T354" s="14" t="s">
        <v>143</v>
      </c>
      <c r="U354" s="14">
        <f t="shared" si="23"/>
        <v>3</v>
      </c>
    </row>
    <row r="355" spans="1:21" x14ac:dyDescent="0.3">
      <c r="A355" s="11">
        <v>44634.438194444447</v>
      </c>
      <c r="B355" s="15">
        <v>44634</v>
      </c>
      <c r="C355" s="16">
        <v>0.4381944444444445</v>
      </c>
      <c r="D355" s="12">
        <v>81</v>
      </c>
      <c r="E355" s="12">
        <v>102</v>
      </c>
      <c r="F355" s="12">
        <v>93.600000000000009</v>
      </c>
      <c r="G355" s="12">
        <v>85.5</v>
      </c>
      <c r="H355" s="12">
        <v>88.2</v>
      </c>
      <c r="I355" s="12">
        <v>78</v>
      </c>
      <c r="J355" s="12">
        <v>96.300000000000011</v>
      </c>
      <c r="K355" s="12">
        <v>87.3</v>
      </c>
      <c r="L355" s="13">
        <v>88.987499999999983</v>
      </c>
      <c r="M355" s="17" t="s">
        <v>137</v>
      </c>
      <c r="N355" s="17">
        <f t="shared" si="20"/>
        <v>2</v>
      </c>
      <c r="O355" s="14" t="s">
        <v>8</v>
      </c>
      <c r="P355" s="14">
        <f t="shared" si="21"/>
        <v>1</v>
      </c>
      <c r="Q355" s="14" t="s">
        <v>15</v>
      </c>
      <c r="R355" s="14">
        <f t="shared" si="22"/>
        <v>2</v>
      </c>
      <c r="S355" s="14" t="s">
        <v>17</v>
      </c>
      <c r="T355" s="14" t="s">
        <v>143</v>
      </c>
      <c r="U355" s="14">
        <f t="shared" si="23"/>
        <v>3</v>
      </c>
    </row>
    <row r="356" spans="1:21" x14ac:dyDescent="0.3">
      <c r="A356" s="11">
        <v>44634.438831018517</v>
      </c>
      <c r="B356" s="15">
        <v>44634</v>
      </c>
      <c r="C356" s="16">
        <v>0.43883101851851852</v>
      </c>
      <c r="D356" s="12">
        <v>59</v>
      </c>
      <c r="E356" s="12">
        <v>54.28</v>
      </c>
      <c r="F356" s="12">
        <v>61.36</v>
      </c>
      <c r="G356" s="12">
        <v>56.05</v>
      </c>
      <c r="H356" s="12">
        <v>57.82</v>
      </c>
      <c r="I356" s="12">
        <v>53.690000000000005</v>
      </c>
      <c r="J356" s="12">
        <v>63.13</v>
      </c>
      <c r="K356" s="12">
        <v>57.23</v>
      </c>
      <c r="L356" s="13">
        <v>57.82</v>
      </c>
      <c r="M356" s="17" t="s">
        <v>137</v>
      </c>
      <c r="N356" s="17">
        <f t="shared" si="20"/>
        <v>2</v>
      </c>
      <c r="O356" s="14" t="s">
        <v>8</v>
      </c>
      <c r="P356" s="14">
        <f t="shared" si="21"/>
        <v>1</v>
      </c>
      <c r="Q356" s="14" t="s">
        <v>15</v>
      </c>
      <c r="R356" s="14">
        <f t="shared" si="22"/>
        <v>2</v>
      </c>
      <c r="S356" s="14" t="s">
        <v>17</v>
      </c>
      <c r="T356" s="14" t="s">
        <v>143</v>
      </c>
      <c r="U356" s="14">
        <f t="shared" si="23"/>
        <v>3</v>
      </c>
    </row>
    <row r="357" spans="1:21" x14ac:dyDescent="0.3">
      <c r="A357" s="11">
        <v>44634.438877314817</v>
      </c>
      <c r="B357" s="15">
        <v>44634</v>
      </c>
      <c r="C357" s="16">
        <v>0.43887731481481485</v>
      </c>
      <c r="D357" s="12">
        <v>65</v>
      </c>
      <c r="E357" s="12">
        <v>71.3</v>
      </c>
      <c r="F357" s="12">
        <v>80.600000000000009</v>
      </c>
      <c r="G357" s="12">
        <v>73.625</v>
      </c>
      <c r="H357" s="12">
        <v>75.95</v>
      </c>
      <c r="I357" s="12">
        <v>70.525000000000006</v>
      </c>
      <c r="J357" s="12">
        <v>82.925000000000011</v>
      </c>
      <c r="K357" s="12">
        <v>90</v>
      </c>
      <c r="L357" s="13">
        <v>76.240624999999994</v>
      </c>
      <c r="M357" s="17" t="s">
        <v>137</v>
      </c>
      <c r="N357" s="17">
        <f t="shared" si="20"/>
        <v>2</v>
      </c>
      <c r="O357" s="14" t="s">
        <v>8</v>
      </c>
      <c r="P357" s="14">
        <f t="shared" si="21"/>
        <v>1</v>
      </c>
      <c r="Q357" s="14" t="s">
        <v>15</v>
      </c>
      <c r="R357" s="14">
        <f t="shared" si="22"/>
        <v>2</v>
      </c>
      <c r="S357" s="14" t="s">
        <v>17</v>
      </c>
      <c r="T357" s="14" t="s">
        <v>143</v>
      </c>
      <c r="U357" s="14">
        <f t="shared" si="23"/>
        <v>3</v>
      </c>
    </row>
    <row r="358" spans="1:21" x14ac:dyDescent="0.3">
      <c r="A358" s="11">
        <v>44634.439571759256</v>
      </c>
      <c r="B358" s="15">
        <v>44634</v>
      </c>
      <c r="C358" s="16">
        <v>0.43957175925925923</v>
      </c>
      <c r="D358" s="12">
        <v>54</v>
      </c>
      <c r="E358" s="12">
        <v>66.7</v>
      </c>
      <c r="F358" s="12">
        <v>75.400000000000006</v>
      </c>
      <c r="G358" s="12">
        <v>68.875</v>
      </c>
      <c r="H358" s="12">
        <v>71.05</v>
      </c>
      <c r="I358" s="12">
        <v>65.975000000000009</v>
      </c>
      <c r="J358" s="12">
        <v>77.575000000000003</v>
      </c>
      <c r="K358" s="12">
        <v>91</v>
      </c>
      <c r="L358" s="13">
        <v>71.321875000000006</v>
      </c>
      <c r="M358" s="17" t="s">
        <v>137</v>
      </c>
      <c r="N358" s="17">
        <f t="shared" si="20"/>
        <v>2</v>
      </c>
      <c r="O358" s="14" t="s">
        <v>8</v>
      </c>
      <c r="P358" s="14">
        <f t="shared" si="21"/>
        <v>1</v>
      </c>
      <c r="Q358" s="14" t="s">
        <v>15</v>
      </c>
      <c r="R358" s="14">
        <f t="shared" si="22"/>
        <v>2</v>
      </c>
      <c r="S358" s="14" t="s">
        <v>17</v>
      </c>
      <c r="T358" s="14" t="s">
        <v>143</v>
      </c>
      <c r="U358" s="14">
        <f t="shared" si="23"/>
        <v>3</v>
      </c>
    </row>
    <row r="359" spans="1:21" x14ac:dyDescent="0.3">
      <c r="A359" s="11">
        <v>44634.440266203703</v>
      </c>
      <c r="B359" s="15">
        <v>44634</v>
      </c>
      <c r="C359" s="16">
        <v>0.44026620370370373</v>
      </c>
      <c r="D359" s="12">
        <v>91</v>
      </c>
      <c r="E359" s="12">
        <v>80.040000000000006</v>
      </c>
      <c r="F359" s="12">
        <v>90.48</v>
      </c>
      <c r="G359" s="12">
        <v>82.649999999999991</v>
      </c>
      <c r="H359" s="12">
        <v>85.26</v>
      </c>
      <c r="I359" s="12">
        <v>79.17</v>
      </c>
      <c r="J359" s="12">
        <v>93.09</v>
      </c>
      <c r="K359" s="12">
        <v>83</v>
      </c>
      <c r="L359" s="13">
        <v>85.586250000000007</v>
      </c>
      <c r="M359" s="17" t="s">
        <v>137</v>
      </c>
      <c r="N359" s="17">
        <f t="shared" si="20"/>
        <v>2</v>
      </c>
      <c r="O359" s="14" t="s">
        <v>9</v>
      </c>
      <c r="P359" s="14">
        <f t="shared" si="21"/>
        <v>6</v>
      </c>
      <c r="Q359" s="14" t="s">
        <v>15</v>
      </c>
      <c r="R359" s="14">
        <f t="shared" si="22"/>
        <v>2</v>
      </c>
      <c r="S359" s="14" t="s">
        <v>18</v>
      </c>
      <c r="T359" s="14" t="s">
        <v>143</v>
      </c>
      <c r="U359" s="14">
        <f t="shared" si="23"/>
        <v>3</v>
      </c>
    </row>
    <row r="360" spans="1:21" x14ac:dyDescent="0.3">
      <c r="A360" s="11">
        <v>44634.440347222226</v>
      </c>
      <c r="B360" s="15">
        <v>44634</v>
      </c>
      <c r="C360" s="16">
        <v>0.44034722222222222</v>
      </c>
      <c r="D360" s="12">
        <v>107</v>
      </c>
      <c r="E360" s="12">
        <v>98.44</v>
      </c>
      <c r="F360" s="12">
        <v>111.28</v>
      </c>
      <c r="G360" s="12">
        <v>101.64999999999999</v>
      </c>
      <c r="H360" s="12">
        <v>104.86</v>
      </c>
      <c r="I360" s="12">
        <v>97.37</v>
      </c>
      <c r="J360" s="12">
        <v>114.49000000000001</v>
      </c>
      <c r="K360" s="12">
        <v>103.78999999999999</v>
      </c>
      <c r="L360" s="13">
        <v>104.86</v>
      </c>
      <c r="M360" s="17" t="s">
        <v>137</v>
      </c>
      <c r="N360" s="17">
        <f t="shared" si="20"/>
        <v>2</v>
      </c>
      <c r="O360" s="14" t="s">
        <v>9</v>
      </c>
      <c r="P360" s="14">
        <f t="shared" si="21"/>
        <v>6</v>
      </c>
      <c r="Q360" s="14" t="s">
        <v>15</v>
      </c>
      <c r="R360" s="14">
        <f t="shared" si="22"/>
        <v>2</v>
      </c>
      <c r="S360" s="14" t="s">
        <v>18</v>
      </c>
      <c r="T360" s="14" t="s">
        <v>143</v>
      </c>
      <c r="U360" s="14">
        <f t="shared" si="23"/>
        <v>3</v>
      </c>
    </row>
    <row r="361" spans="1:21" x14ac:dyDescent="0.3">
      <c r="A361" s="11">
        <v>44634.440960648149</v>
      </c>
      <c r="B361" s="15">
        <v>44634</v>
      </c>
      <c r="C361" s="16">
        <v>0.44096064814814812</v>
      </c>
      <c r="D361" s="12">
        <v>108</v>
      </c>
      <c r="E361" s="12">
        <v>87.4</v>
      </c>
      <c r="F361" s="12">
        <v>98.8</v>
      </c>
      <c r="G361" s="12">
        <v>90.25</v>
      </c>
      <c r="H361" s="12">
        <v>93.1</v>
      </c>
      <c r="I361" s="12">
        <v>86.45</v>
      </c>
      <c r="J361" s="12">
        <v>101.65</v>
      </c>
      <c r="K361" s="12">
        <v>82</v>
      </c>
      <c r="L361" s="13">
        <v>93.456249999999997</v>
      </c>
      <c r="M361" s="17" t="s">
        <v>137</v>
      </c>
      <c r="N361" s="17">
        <f t="shared" si="20"/>
        <v>2</v>
      </c>
      <c r="O361" s="14" t="s">
        <v>9</v>
      </c>
      <c r="P361" s="14">
        <f t="shared" si="21"/>
        <v>6</v>
      </c>
      <c r="Q361" s="14" t="s">
        <v>15</v>
      </c>
      <c r="R361" s="14">
        <f t="shared" si="22"/>
        <v>2</v>
      </c>
      <c r="S361" s="14" t="s">
        <v>18</v>
      </c>
      <c r="T361" s="14" t="s">
        <v>143</v>
      </c>
      <c r="U361" s="14">
        <f t="shared" si="23"/>
        <v>3</v>
      </c>
    </row>
    <row r="362" spans="1:21" x14ac:dyDescent="0.3">
      <c r="A362" s="11">
        <v>44634.441655092596</v>
      </c>
      <c r="B362" s="15">
        <v>44634</v>
      </c>
      <c r="C362" s="16">
        <v>0.44165509259259261</v>
      </c>
      <c r="D362" s="12">
        <v>108</v>
      </c>
      <c r="E362" s="12">
        <v>88.78</v>
      </c>
      <c r="F362" s="12">
        <v>100.36</v>
      </c>
      <c r="G362" s="12">
        <v>91.674999999999997</v>
      </c>
      <c r="H362" s="12">
        <v>94.57</v>
      </c>
      <c r="I362" s="12">
        <v>87.814999999999998</v>
      </c>
      <c r="J362" s="12">
        <v>103.25500000000001</v>
      </c>
      <c r="K362" s="12">
        <v>85</v>
      </c>
      <c r="L362" s="13">
        <v>94.931875000000005</v>
      </c>
      <c r="M362" s="17" t="s">
        <v>137</v>
      </c>
      <c r="N362" s="17">
        <f t="shared" si="20"/>
        <v>2</v>
      </c>
      <c r="O362" s="14" t="s">
        <v>9</v>
      </c>
      <c r="P362" s="14">
        <f t="shared" si="21"/>
        <v>6</v>
      </c>
      <c r="Q362" s="14" t="s">
        <v>15</v>
      </c>
      <c r="R362" s="14">
        <f t="shared" si="22"/>
        <v>2</v>
      </c>
      <c r="S362" s="14" t="s">
        <v>18</v>
      </c>
      <c r="T362" s="14" t="s">
        <v>143</v>
      </c>
      <c r="U362" s="14">
        <f t="shared" si="23"/>
        <v>3</v>
      </c>
    </row>
    <row r="363" spans="1:21" x14ac:dyDescent="0.3">
      <c r="A363" s="11">
        <v>44634.441666666666</v>
      </c>
      <c r="B363" s="15">
        <v>44634</v>
      </c>
      <c r="C363" s="16">
        <v>0.44166666666666665</v>
      </c>
      <c r="D363" s="12">
        <v>82.8</v>
      </c>
      <c r="E363" s="12">
        <v>84.64</v>
      </c>
      <c r="F363" s="12">
        <v>95.68</v>
      </c>
      <c r="G363" s="12">
        <v>87.399999999999991</v>
      </c>
      <c r="H363" s="12">
        <v>90.16</v>
      </c>
      <c r="I363" s="12">
        <v>92</v>
      </c>
      <c r="J363" s="12">
        <v>98.440000000000012</v>
      </c>
      <c r="K363" s="12">
        <v>89.24</v>
      </c>
      <c r="L363" s="13">
        <v>90.045000000000002</v>
      </c>
      <c r="M363" s="17" t="s">
        <v>137</v>
      </c>
      <c r="N363" s="17">
        <f t="shared" si="20"/>
        <v>2</v>
      </c>
      <c r="O363" s="14" t="s">
        <v>9</v>
      </c>
      <c r="P363" s="14">
        <f t="shared" si="21"/>
        <v>6</v>
      </c>
      <c r="Q363" s="14" t="s">
        <v>15</v>
      </c>
      <c r="R363" s="14">
        <f t="shared" si="22"/>
        <v>2</v>
      </c>
      <c r="S363" s="14" t="s">
        <v>18</v>
      </c>
      <c r="T363" s="14" t="s">
        <v>143</v>
      </c>
      <c r="U363" s="14">
        <f t="shared" si="23"/>
        <v>3</v>
      </c>
    </row>
    <row r="364" spans="1:21" x14ac:dyDescent="0.3">
      <c r="A364" s="11">
        <v>44634.441678240742</v>
      </c>
      <c r="B364" s="15">
        <v>44634</v>
      </c>
      <c r="C364" s="16">
        <v>0.44167824074074075</v>
      </c>
      <c r="D364" s="12">
        <v>80.100000000000009</v>
      </c>
      <c r="E364" s="12">
        <v>89</v>
      </c>
      <c r="F364" s="12">
        <v>92.56</v>
      </c>
      <c r="G364" s="12">
        <v>84.55</v>
      </c>
      <c r="H364" s="12">
        <v>87.22</v>
      </c>
      <c r="I364" s="12">
        <v>80.990000000000009</v>
      </c>
      <c r="J364" s="12">
        <v>95.23</v>
      </c>
      <c r="K364" s="12">
        <v>86.33</v>
      </c>
      <c r="L364" s="13">
        <v>86.997500000000016</v>
      </c>
      <c r="M364" s="17" t="s">
        <v>137</v>
      </c>
      <c r="N364" s="17">
        <f t="shared" si="20"/>
        <v>2</v>
      </c>
      <c r="O364" s="14" t="s">
        <v>9</v>
      </c>
      <c r="P364" s="14">
        <f t="shared" si="21"/>
        <v>6</v>
      </c>
      <c r="Q364" s="14" t="s">
        <v>15</v>
      </c>
      <c r="R364" s="14">
        <f t="shared" si="22"/>
        <v>2</v>
      </c>
      <c r="S364" s="14" t="s">
        <v>18</v>
      </c>
      <c r="T364" s="14" t="s">
        <v>143</v>
      </c>
      <c r="U364" s="14">
        <f t="shared" si="23"/>
        <v>3</v>
      </c>
    </row>
    <row r="365" spans="1:21" x14ac:dyDescent="0.3">
      <c r="A365" s="11">
        <v>44634.441828703704</v>
      </c>
      <c r="B365" s="15">
        <v>44634</v>
      </c>
      <c r="C365" s="16">
        <v>0.4418287037037037</v>
      </c>
      <c r="D365" s="12">
        <v>112</v>
      </c>
      <c r="E365" s="12">
        <v>103.04</v>
      </c>
      <c r="F365" s="12">
        <v>116.48</v>
      </c>
      <c r="G365" s="12">
        <v>106.39999999999999</v>
      </c>
      <c r="H365" s="12">
        <v>109.75999999999999</v>
      </c>
      <c r="I365" s="12">
        <v>101.92</v>
      </c>
      <c r="J365" s="12">
        <v>119.84</v>
      </c>
      <c r="K365" s="12">
        <v>108.64</v>
      </c>
      <c r="L365" s="13">
        <v>109.76</v>
      </c>
      <c r="M365" s="17" t="s">
        <v>137</v>
      </c>
      <c r="N365" s="17">
        <f t="shared" si="20"/>
        <v>2</v>
      </c>
      <c r="O365" s="14" t="s">
        <v>9</v>
      </c>
      <c r="P365" s="14">
        <f t="shared" si="21"/>
        <v>6</v>
      </c>
      <c r="Q365" s="14" t="s">
        <v>15</v>
      </c>
      <c r="R365" s="14">
        <f t="shared" si="22"/>
        <v>2</v>
      </c>
      <c r="S365" s="14" t="s">
        <v>18</v>
      </c>
      <c r="T365" s="14" t="s">
        <v>143</v>
      </c>
      <c r="U365" s="14">
        <f t="shared" si="23"/>
        <v>3</v>
      </c>
    </row>
    <row r="366" spans="1:21" x14ac:dyDescent="0.3">
      <c r="A366" s="11">
        <v>44634.441990740743</v>
      </c>
      <c r="B366" s="15">
        <v>44634</v>
      </c>
      <c r="C366" s="16">
        <v>0.4419907407407408</v>
      </c>
      <c r="D366" s="12">
        <v>104</v>
      </c>
      <c r="E366" s="12">
        <v>95.68</v>
      </c>
      <c r="F366" s="12">
        <v>108.16</v>
      </c>
      <c r="G366" s="12">
        <v>98.8</v>
      </c>
      <c r="H366" s="12">
        <v>101.92</v>
      </c>
      <c r="I366" s="12">
        <v>94.64</v>
      </c>
      <c r="J366" s="12">
        <v>111.28</v>
      </c>
      <c r="K366" s="12">
        <v>100.88</v>
      </c>
      <c r="L366" s="13">
        <v>101.92</v>
      </c>
      <c r="M366" s="17" t="s">
        <v>137</v>
      </c>
      <c r="N366" s="17">
        <f t="shared" si="20"/>
        <v>2</v>
      </c>
      <c r="O366" s="14" t="s">
        <v>9</v>
      </c>
      <c r="P366" s="14">
        <f t="shared" si="21"/>
        <v>6</v>
      </c>
      <c r="Q366" s="14" t="s">
        <v>15</v>
      </c>
      <c r="R366" s="14">
        <f t="shared" si="22"/>
        <v>2</v>
      </c>
      <c r="S366" s="14" t="s">
        <v>18</v>
      </c>
      <c r="T366" s="14" t="s">
        <v>143</v>
      </c>
      <c r="U366" s="14">
        <f t="shared" si="23"/>
        <v>3</v>
      </c>
    </row>
    <row r="367" spans="1:21" x14ac:dyDescent="0.3">
      <c r="A367" s="11">
        <v>44634.442349537036</v>
      </c>
      <c r="B367" s="15">
        <v>44634</v>
      </c>
      <c r="C367" s="16">
        <v>0.442349537037037</v>
      </c>
      <c r="D367" s="12">
        <v>107</v>
      </c>
      <c r="E367" s="12">
        <v>92.92</v>
      </c>
      <c r="F367" s="12">
        <v>105.04</v>
      </c>
      <c r="G367" s="12">
        <v>95.949999999999989</v>
      </c>
      <c r="H367" s="12">
        <v>98.98</v>
      </c>
      <c r="I367" s="12">
        <v>91.91</v>
      </c>
      <c r="J367" s="12">
        <v>108.07000000000001</v>
      </c>
      <c r="K367" s="12">
        <v>95</v>
      </c>
      <c r="L367" s="13">
        <v>99.358750000000015</v>
      </c>
      <c r="M367" s="17" t="s">
        <v>137</v>
      </c>
      <c r="N367" s="17">
        <f t="shared" si="20"/>
        <v>2</v>
      </c>
      <c r="O367" s="14" t="s">
        <v>9</v>
      </c>
      <c r="P367" s="14">
        <f t="shared" si="21"/>
        <v>6</v>
      </c>
      <c r="Q367" s="14" t="s">
        <v>15</v>
      </c>
      <c r="R367" s="14">
        <f t="shared" si="22"/>
        <v>2</v>
      </c>
      <c r="S367" s="14" t="s">
        <v>18</v>
      </c>
      <c r="T367" s="14" t="s">
        <v>143</v>
      </c>
      <c r="U367" s="14">
        <f t="shared" si="23"/>
        <v>3</v>
      </c>
    </row>
    <row r="368" spans="1:21" x14ac:dyDescent="0.3">
      <c r="A368" s="11">
        <v>44634.443043981482</v>
      </c>
      <c r="B368" s="15">
        <v>44634</v>
      </c>
      <c r="C368" s="16">
        <v>0.4430439814814815</v>
      </c>
      <c r="D368" s="12">
        <v>104</v>
      </c>
      <c r="E368" s="12">
        <v>86.48</v>
      </c>
      <c r="F368" s="12">
        <v>97.76</v>
      </c>
      <c r="G368" s="12">
        <v>89.3</v>
      </c>
      <c r="H368" s="12">
        <v>92.12</v>
      </c>
      <c r="I368" s="12">
        <v>85.54</v>
      </c>
      <c r="J368" s="12">
        <v>100.58000000000001</v>
      </c>
      <c r="K368" s="12">
        <v>84</v>
      </c>
      <c r="L368" s="13">
        <v>92.472500000000011</v>
      </c>
      <c r="M368" s="17" t="s">
        <v>137</v>
      </c>
      <c r="N368" s="17">
        <f t="shared" si="20"/>
        <v>2</v>
      </c>
      <c r="O368" s="14" t="s">
        <v>9</v>
      </c>
      <c r="P368" s="14">
        <f t="shared" si="21"/>
        <v>6</v>
      </c>
      <c r="Q368" s="14" t="s">
        <v>15</v>
      </c>
      <c r="R368" s="14">
        <f t="shared" si="22"/>
        <v>2</v>
      </c>
      <c r="S368" s="14" t="s">
        <v>18</v>
      </c>
      <c r="T368" s="14" t="s">
        <v>143</v>
      </c>
      <c r="U368" s="14">
        <f t="shared" si="23"/>
        <v>3</v>
      </c>
    </row>
    <row r="369" spans="1:21" x14ac:dyDescent="0.3">
      <c r="A369" s="11">
        <v>44634.443333333336</v>
      </c>
      <c r="B369" s="15">
        <v>44634</v>
      </c>
      <c r="C369" s="16">
        <v>0.44333333333333336</v>
      </c>
      <c r="D369" s="12">
        <v>72</v>
      </c>
      <c r="E369" s="12">
        <v>73.600000000000009</v>
      </c>
      <c r="F369" s="12">
        <v>83.2</v>
      </c>
      <c r="G369" s="12">
        <v>76</v>
      </c>
      <c r="H369" s="12">
        <v>78.400000000000006</v>
      </c>
      <c r="I369" s="12">
        <v>72.8</v>
      </c>
      <c r="J369" s="12">
        <v>85.600000000000009</v>
      </c>
      <c r="K369" s="12">
        <v>80</v>
      </c>
      <c r="L369" s="13">
        <v>77.7</v>
      </c>
      <c r="M369" s="17" t="s">
        <v>137</v>
      </c>
      <c r="N369" s="17">
        <f t="shared" si="20"/>
        <v>2</v>
      </c>
      <c r="O369" s="14" t="s">
        <v>9</v>
      </c>
      <c r="P369" s="14">
        <f t="shared" si="21"/>
        <v>6</v>
      </c>
      <c r="Q369" s="14" t="s">
        <v>15</v>
      </c>
      <c r="R369" s="14">
        <f t="shared" si="22"/>
        <v>2</v>
      </c>
      <c r="S369" s="14" t="s">
        <v>18</v>
      </c>
      <c r="T369" s="14" t="s">
        <v>143</v>
      </c>
      <c r="U369" s="14">
        <f t="shared" si="23"/>
        <v>3</v>
      </c>
    </row>
    <row r="370" spans="1:21" x14ac:dyDescent="0.3">
      <c r="A370" s="11">
        <v>44634.443692129629</v>
      </c>
      <c r="B370" s="15">
        <v>44634</v>
      </c>
      <c r="C370" s="16">
        <v>0.44369212962962962</v>
      </c>
      <c r="D370" s="12">
        <v>77.400000000000006</v>
      </c>
      <c r="E370" s="12">
        <v>79.12</v>
      </c>
      <c r="F370" s="12">
        <v>89.44</v>
      </c>
      <c r="G370" s="12">
        <v>81.7</v>
      </c>
      <c r="H370" s="12">
        <v>84.28</v>
      </c>
      <c r="I370" s="12">
        <v>78.260000000000005</v>
      </c>
      <c r="J370" s="12">
        <v>92.02000000000001</v>
      </c>
      <c r="K370" s="12">
        <v>86</v>
      </c>
      <c r="L370" s="13">
        <v>83.527500000000003</v>
      </c>
      <c r="M370" s="17" t="s">
        <v>137</v>
      </c>
      <c r="N370" s="17">
        <f t="shared" si="20"/>
        <v>2</v>
      </c>
      <c r="O370" s="14" t="s">
        <v>9</v>
      </c>
      <c r="P370" s="14">
        <f t="shared" si="21"/>
        <v>6</v>
      </c>
      <c r="Q370" s="14" t="s">
        <v>15</v>
      </c>
      <c r="R370" s="14">
        <f t="shared" si="22"/>
        <v>2</v>
      </c>
      <c r="S370" s="14" t="s">
        <v>18</v>
      </c>
      <c r="T370" s="14" t="s">
        <v>143</v>
      </c>
      <c r="U370" s="14">
        <f t="shared" si="23"/>
        <v>3</v>
      </c>
    </row>
    <row r="371" spans="1:21" x14ac:dyDescent="0.3">
      <c r="A371" s="11">
        <v>44634.443738425929</v>
      </c>
      <c r="B371" s="15">
        <v>44634</v>
      </c>
      <c r="C371" s="16">
        <v>0.44373842592592588</v>
      </c>
      <c r="D371" s="12">
        <v>102</v>
      </c>
      <c r="E371" s="12">
        <v>86.02000000000001</v>
      </c>
      <c r="F371" s="12">
        <v>97.240000000000009</v>
      </c>
      <c r="G371" s="12">
        <v>88.825000000000003</v>
      </c>
      <c r="H371" s="12">
        <v>91.63</v>
      </c>
      <c r="I371" s="12">
        <v>85.085000000000008</v>
      </c>
      <c r="J371" s="12">
        <v>100.045</v>
      </c>
      <c r="K371" s="12">
        <v>85</v>
      </c>
      <c r="L371" s="13">
        <v>91.980624999999989</v>
      </c>
      <c r="M371" s="17" t="s">
        <v>137</v>
      </c>
      <c r="N371" s="17">
        <f t="shared" si="20"/>
        <v>2</v>
      </c>
      <c r="O371" s="14" t="s">
        <v>9</v>
      </c>
      <c r="P371" s="14">
        <f t="shared" si="21"/>
        <v>6</v>
      </c>
      <c r="Q371" s="14" t="s">
        <v>15</v>
      </c>
      <c r="R371" s="14">
        <f t="shared" si="22"/>
        <v>2</v>
      </c>
      <c r="S371" s="14" t="s">
        <v>18</v>
      </c>
      <c r="T371" s="14" t="s">
        <v>143</v>
      </c>
      <c r="U371" s="14">
        <f t="shared" si="23"/>
        <v>3</v>
      </c>
    </row>
    <row r="372" spans="1:21" x14ac:dyDescent="0.3">
      <c r="A372" s="11">
        <v>44634.443865740737</v>
      </c>
      <c r="B372" s="15">
        <v>44634</v>
      </c>
      <c r="C372" s="16">
        <v>0.44386574074074076</v>
      </c>
      <c r="D372" s="12">
        <v>76.5</v>
      </c>
      <c r="E372" s="12">
        <v>78.2</v>
      </c>
      <c r="F372" s="12">
        <v>88.4</v>
      </c>
      <c r="G372" s="12">
        <v>80.75</v>
      </c>
      <c r="H372" s="12">
        <v>83.3</v>
      </c>
      <c r="I372" s="12">
        <v>77.350000000000009</v>
      </c>
      <c r="J372" s="12">
        <v>90.95</v>
      </c>
      <c r="K372" s="12">
        <v>85</v>
      </c>
      <c r="L372" s="13">
        <v>82.556250000000006</v>
      </c>
      <c r="M372" s="17" t="s">
        <v>137</v>
      </c>
      <c r="N372" s="17">
        <f t="shared" si="20"/>
        <v>2</v>
      </c>
      <c r="O372" s="14" t="s">
        <v>9</v>
      </c>
      <c r="P372" s="14">
        <f t="shared" si="21"/>
        <v>6</v>
      </c>
      <c r="Q372" s="14" t="s">
        <v>15</v>
      </c>
      <c r="R372" s="14">
        <f t="shared" si="22"/>
        <v>2</v>
      </c>
      <c r="S372" s="14" t="s">
        <v>18</v>
      </c>
      <c r="T372" s="14" t="s">
        <v>143</v>
      </c>
      <c r="U372" s="14">
        <f t="shared" si="23"/>
        <v>3</v>
      </c>
    </row>
    <row r="373" spans="1:21" x14ac:dyDescent="0.3">
      <c r="A373" s="11">
        <v>44634.444027777776</v>
      </c>
      <c r="B373" s="15">
        <v>44634</v>
      </c>
      <c r="C373" s="16">
        <v>0.44402777777777774</v>
      </c>
      <c r="D373" s="12">
        <v>75.600000000000009</v>
      </c>
      <c r="E373" s="12">
        <v>77.28</v>
      </c>
      <c r="F373" s="12">
        <v>87.36</v>
      </c>
      <c r="G373" s="12">
        <v>79.8</v>
      </c>
      <c r="H373" s="12">
        <v>82.32</v>
      </c>
      <c r="I373" s="12">
        <v>76.44</v>
      </c>
      <c r="J373" s="12">
        <v>89.88000000000001</v>
      </c>
      <c r="K373" s="12">
        <v>84</v>
      </c>
      <c r="L373" s="13">
        <v>81.585000000000008</v>
      </c>
      <c r="M373" s="17" t="s">
        <v>137</v>
      </c>
      <c r="N373" s="17">
        <f t="shared" si="20"/>
        <v>2</v>
      </c>
      <c r="O373" s="14" t="s">
        <v>9</v>
      </c>
      <c r="P373" s="14">
        <f t="shared" si="21"/>
        <v>6</v>
      </c>
      <c r="Q373" s="14" t="s">
        <v>15</v>
      </c>
      <c r="R373" s="14">
        <f t="shared" si="22"/>
        <v>2</v>
      </c>
      <c r="S373" s="14" t="s">
        <v>18</v>
      </c>
      <c r="T373" s="14" t="s">
        <v>143</v>
      </c>
      <c r="U373" s="14">
        <f t="shared" si="23"/>
        <v>3</v>
      </c>
    </row>
    <row r="374" spans="1:21" x14ac:dyDescent="0.3">
      <c r="A374" s="11">
        <v>44634.444085648145</v>
      </c>
      <c r="B374" s="15">
        <v>44634</v>
      </c>
      <c r="C374" s="16">
        <v>0.44408564814814816</v>
      </c>
      <c r="D374" s="12">
        <v>106</v>
      </c>
      <c r="E374" s="12">
        <v>97.52000000000001</v>
      </c>
      <c r="F374" s="12">
        <v>110.24000000000001</v>
      </c>
      <c r="G374" s="12">
        <v>100.69999999999999</v>
      </c>
      <c r="H374" s="12">
        <v>103.88</v>
      </c>
      <c r="I374" s="12">
        <v>96.460000000000008</v>
      </c>
      <c r="J374" s="12">
        <v>113.42</v>
      </c>
      <c r="K374" s="12">
        <v>102.82</v>
      </c>
      <c r="L374" s="13">
        <v>103.88</v>
      </c>
      <c r="M374" s="17" t="s">
        <v>137</v>
      </c>
      <c r="N374" s="17">
        <f t="shared" si="20"/>
        <v>2</v>
      </c>
      <c r="O374" s="14" t="s">
        <v>9</v>
      </c>
      <c r="P374" s="14">
        <f t="shared" si="21"/>
        <v>6</v>
      </c>
      <c r="Q374" s="14" t="s">
        <v>15</v>
      </c>
      <c r="R374" s="14">
        <f t="shared" si="22"/>
        <v>2</v>
      </c>
      <c r="S374" s="14" t="s">
        <v>18</v>
      </c>
      <c r="T374" s="14" t="s">
        <v>143</v>
      </c>
      <c r="U374" s="14">
        <f t="shared" si="23"/>
        <v>3</v>
      </c>
    </row>
    <row r="375" spans="1:21" x14ac:dyDescent="0.3">
      <c r="A375" s="11">
        <v>44634.444143518522</v>
      </c>
      <c r="B375" s="15">
        <v>44634</v>
      </c>
      <c r="C375" s="16">
        <v>0.44414351851851852</v>
      </c>
      <c r="D375" s="12">
        <v>76.5</v>
      </c>
      <c r="E375" s="12">
        <v>78.2</v>
      </c>
      <c r="F375" s="12">
        <v>88.4</v>
      </c>
      <c r="G375" s="12">
        <v>80.75</v>
      </c>
      <c r="H375" s="12">
        <v>83.3</v>
      </c>
      <c r="I375" s="12">
        <v>77.350000000000009</v>
      </c>
      <c r="J375" s="12">
        <v>90.95</v>
      </c>
      <c r="K375" s="12">
        <v>85</v>
      </c>
      <c r="L375" s="13">
        <v>82.556250000000006</v>
      </c>
      <c r="M375" s="17" t="s">
        <v>137</v>
      </c>
      <c r="N375" s="17">
        <f t="shared" si="20"/>
        <v>2</v>
      </c>
      <c r="O375" s="14" t="s">
        <v>9</v>
      </c>
      <c r="P375" s="14">
        <f t="shared" si="21"/>
        <v>6</v>
      </c>
      <c r="Q375" s="14" t="s">
        <v>15</v>
      </c>
      <c r="R375" s="14">
        <f t="shared" si="22"/>
        <v>2</v>
      </c>
      <c r="S375" s="14" t="s">
        <v>18</v>
      </c>
      <c r="T375" s="14" t="s">
        <v>143</v>
      </c>
      <c r="U375" s="14">
        <f t="shared" si="23"/>
        <v>3</v>
      </c>
    </row>
    <row r="376" spans="1:21" x14ac:dyDescent="0.3">
      <c r="A376" s="11">
        <v>44634.444328703707</v>
      </c>
      <c r="B376" s="15">
        <v>44634</v>
      </c>
      <c r="C376" s="16">
        <v>0.44432870370370375</v>
      </c>
      <c r="D376" s="12">
        <v>75.600000000000009</v>
      </c>
      <c r="E376" s="12">
        <v>77.28</v>
      </c>
      <c r="F376" s="12">
        <v>87.36</v>
      </c>
      <c r="G376" s="12">
        <v>79.8</v>
      </c>
      <c r="H376" s="12">
        <v>82.32</v>
      </c>
      <c r="I376" s="12">
        <v>76.44</v>
      </c>
      <c r="J376" s="12">
        <v>89.88000000000001</v>
      </c>
      <c r="K376" s="12">
        <v>84</v>
      </c>
      <c r="L376" s="13">
        <v>81.585000000000008</v>
      </c>
      <c r="M376" s="17" t="s">
        <v>137</v>
      </c>
      <c r="N376" s="17">
        <f t="shared" si="20"/>
        <v>2</v>
      </c>
      <c r="O376" s="14" t="s">
        <v>9</v>
      </c>
      <c r="P376" s="14">
        <f t="shared" si="21"/>
        <v>6</v>
      </c>
      <c r="Q376" s="14" t="s">
        <v>15</v>
      </c>
      <c r="R376" s="14">
        <f t="shared" si="22"/>
        <v>2</v>
      </c>
      <c r="S376" s="14" t="s">
        <v>18</v>
      </c>
      <c r="T376" s="14" t="s">
        <v>143</v>
      </c>
      <c r="U376" s="14">
        <f t="shared" si="23"/>
        <v>3</v>
      </c>
    </row>
    <row r="377" spans="1:21" x14ac:dyDescent="0.3">
      <c r="A377" s="11">
        <v>44634.444432870368</v>
      </c>
      <c r="B377" s="15">
        <v>44634</v>
      </c>
      <c r="C377" s="16">
        <v>0.44443287037037038</v>
      </c>
      <c r="D377" s="12">
        <v>104</v>
      </c>
      <c r="E377" s="12">
        <v>86.48</v>
      </c>
      <c r="F377" s="12">
        <v>97.76</v>
      </c>
      <c r="G377" s="12">
        <v>89.3</v>
      </c>
      <c r="H377" s="12">
        <v>92.12</v>
      </c>
      <c r="I377" s="12">
        <v>85.54</v>
      </c>
      <c r="J377" s="12">
        <v>100.58000000000001</v>
      </c>
      <c r="K377" s="12">
        <v>84</v>
      </c>
      <c r="L377" s="13">
        <v>92.472500000000011</v>
      </c>
      <c r="M377" s="17" t="s">
        <v>137</v>
      </c>
      <c r="N377" s="17">
        <f t="shared" si="20"/>
        <v>2</v>
      </c>
      <c r="O377" s="14" t="s">
        <v>9</v>
      </c>
      <c r="P377" s="14">
        <f t="shared" si="21"/>
        <v>6</v>
      </c>
      <c r="Q377" s="14" t="s">
        <v>15</v>
      </c>
      <c r="R377" s="14">
        <f t="shared" si="22"/>
        <v>2</v>
      </c>
      <c r="S377" s="14" t="s">
        <v>18</v>
      </c>
      <c r="T377" s="14" t="s">
        <v>143</v>
      </c>
      <c r="U377" s="14">
        <f t="shared" si="23"/>
        <v>3</v>
      </c>
    </row>
    <row r="378" spans="1:21" x14ac:dyDescent="0.3">
      <c r="A378" s="11">
        <v>44634.444710648146</v>
      </c>
      <c r="B378" s="15">
        <v>44634</v>
      </c>
      <c r="C378" s="16">
        <v>0.44471064814814815</v>
      </c>
      <c r="D378" s="12">
        <v>72.900000000000006</v>
      </c>
      <c r="E378" s="12">
        <v>74.52000000000001</v>
      </c>
      <c r="F378" s="12">
        <v>84.240000000000009</v>
      </c>
      <c r="G378" s="12">
        <v>76.95</v>
      </c>
      <c r="H378" s="12">
        <v>79.38</v>
      </c>
      <c r="I378" s="12">
        <v>73.710000000000008</v>
      </c>
      <c r="J378" s="12">
        <v>86.67</v>
      </c>
      <c r="K378" s="12">
        <v>81</v>
      </c>
      <c r="L378" s="13">
        <v>78.671250000000001</v>
      </c>
      <c r="M378" s="17" t="s">
        <v>137</v>
      </c>
      <c r="N378" s="17">
        <f t="shared" si="20"/>
        <v>2</v>
      </c>
      <c r="O378" s="14" t="s">
        <v>9</v>
      </c>
      <c r="P378" s="14">
        <f t="shared" si="21"/>
        <v>6</v>
      </c>
      <c r="Q378" s="14" t="s">
        <v>15</v>
      </c>
      <c r="R378" s="14">
        <f t="shared" si="22"/>
        <v>2</v>
      </c>
      <c r="S378" s="14" t="s">
        <v>18</v>
      </c>
      <c r="T378" s="14" t="s">
        <v>143</v>
      </c>
      <c r="U378" s="14">
        <f t="shared" si="23"/>
        <v>3</v>
      </c>
    </row>
    <row r="379" spans="1:21" x14ac:dyDescent="0.3">
      <c r="A379" s="11">
        <v>44634.445127314815</v>
      </c>
      <c r="B379" s="15">
        <v>44634</v>
      </c>
      <c r="C379" s="16">
        <v>0.44512731481481477</v>
      </c>
      <c r="D379" s="12">
        <v>108</v>
      </c>
      <c r="E379" s="12">
        <v>86.94</v>
      </c>
      <c r="F379" s="12">
        <v>98.28</v>
      </c>
      <c r="G379" s="12">
        <v>89.774999999999991</v>
      </c>
      <c r="H379" s="12">
        <v>92.61</v>
      </c>
      <c r="I379" s="12">
        <v>85.995000000000005</v>
      </c>
      <c r="J379" s="12">
        <v>101.11500000000001</v>
      </c>
      <c r="K379" s="12">
        <v>81</v>
      </c>
      <c r="L379" s="13">
        <v>92.964375000000004</v>
      </c>
      <c r="M379" s="17" t="s">
        <v>137</v>
      </c>
      <c r="N379" s="17">
        <f t="shared" si="20"/>
        <v>2</v>
      </c>
      <c r="O379" s="14" t="s">
        <v>9</v>
      </c>
      <c r="P379" s="14">
        <f t="shared" si="21"/>
        <v>6</v>
      </c>
      <c r="Q379" s="14" t="s">
        <v>15</v>
      </c>
      <c r="R379" s="14">
        <f t="shared" si="22"/>
        <v>2</v>
      </c>
      <c r="S379" s="14" t="s">
        <v>18</v>
      </c>
      <c r="T379" s="14" t="s">
        <v>143</v>
      </c>
      <c r="U379" s="14">
        <f t="shared" si="23"/>
        <v>3</v>
      </c>
    </row>
    <row r="380" spans="1:21" x14ac:dyDescent="0.3">
      <c r="A380" s="11">
        <v>44634.445138888892</v>
      </c>
      <c r="B380" s="15">
        <v>44634</v>
      </c>
      <c r="C380" s="16">
        <v>0.44513888888888892</v>
      </c>
      <c r="D380" s="12">
        <v>85.95</v>
      </c>
      <c r="E380" s="12">
        <v>91</v>
      </c>
      <c r="F380" s="12">
        <v>99.320000000000007</v>
      </c>
      <c r="G380" s="12">
        <v>90.724999999999994</v>
      </c>
      <c r="H380" s="12">
        <v>93.59</v>
      </c>
      <c r="I380" s="12">
        <v>100</v>
      </c>
      <c r="J380" s="12">
        <v>102.185</v>
      </c>
      <c r="K380" s="12">
        <v>92.634999999999991</v>
      </c>
      <c r="L380" s="13">
        <v>94.425624999999997</v>
      </c>
      <c r="M380" s="17" t="s">
        <v>137</v>
      </c>
      <c r="N380" s="17">
        <f t="shared" si="20"/>
        <v>2</v>
      </c>
      <c r="O380" s="14" t="s">
        <v>9</v>
      </c>
      <c r="P380" s="14">
        <f t="shared" si="21"/>
        <v>6</v>
      </c>
      <c r="Q380" s="14" t="s">
        <v>15</v>
      </c>
      <c r="R380" s="14">
        <f t="shared" si="22"/>
        <v>2</v>
      </c>
      <c r="S380" s="14" t="s">
        <v>18</v>
      </c>
      <c r="T380" s="14" t="s">
        <v>143</v>
      </c>
      <c r="U380" s="14">
        <f t="shared" si="23"/>
        <v>3</v>
      </c>
    </row>
    <row r="381" spans="1:21" x14ac:dyDescent="0.3">
      <c r="A381" s="11">
        <v>44634.445821759262</v>
      </c>
      <c r="B381" s="15">
        <v>44634</v>
      </c>
      <c r="C381" s="16">
        <v>0.44582175925925926</v>
      </c>
      <c r="D381" s="12">
        <v>107</v>
      </c>
      <c r="E381" s="12">
        <v>87.86</v>
      </c>
      <c r="F381" s="12">
        <v>99.320000000000007</v>
      </c>
      <c r="G381" s="12">
        <v>90.724999999999994</v>
      </c>
      <c r="H381" s="12">
        <v>93.59</v>
      </c>
      <c r="I381" s="12">
        <v>86.905000000000001</v>
      </c>
      <c r="J381" s="12">
        <v>102.185</v>
      </c>
      <c r="K381" s="12">
        <v>84</v>
      </c>
      <c r="L381" s="13">
        <v>93.948125000000005</v>
      </c>
      <c r="M381" s="17" t="s">
        <v>137</v>
      </c>
      <c r="N381" s="17">
        <f t="shared" si="20"/>
        <v>2</v>
      </c>
      <c r="O381" s="14" t="s">
        <v>9</v>
      </c>
      <c r="P381" s="14">
        <f t="shared" si="21"/>
        <v>6</v>
      </c>
      <c r="Q381" s="14" t="s">
        <v>15</v>
      </c>
      <c r="R381" s="14">
        <f t="shared" si="22"/>
        <v>2</v>
      </c>
      <c r="S381" s="14" t="s">
        <v>18</v>
      </c>
      <c r="T381" s="14" t="s">
        <v>143</v>
      </c>
      <c r="U381" s="14">
        <f t="shared" si="23"/>
        <v>3</v>
      </c>
    </row>
    <row r="382" spans="1:21" x14ac:dyDescent="0.3">
      <c r="A382" s="11">
        <v>44634.446215277778</v>
      </c>
      <c r="B382" s="15">
        <v>44634</v>
      </c>
      <c r="C382" s="16">
        <v>0.44621527777777775</v>
      </c>
      <c r="D382" s="12">
        <v>91.8</v>
      </c>
      <c r="E382" s="12">
        <v>93.84</v>
      </c>
      <c r="F382" s="12">
        <v>106.08</v>
      </c>
      <c r="G382" s="12">
        <v>96.899999999999991</v>
      </c>
      <c r="H382" s="12">
        <v>99.96</v>
      </c>
      <c r="I382" s="12">
        <v>92.820000000000007</v>
      </c>
      <c r="J382" s="12">
        <v>109.14</v>
      </c>
      <c r="K382" s="12">
        <v>102</v>
      </c>
      <c r="L382" s="13">
        <v>99.067499999999995</v>
      </c>
      <c r="M382" s="17" t="s">
        <v>137</v>
      </c>
      <c r="N382" s="17">
        <f t="shared" si="20"/>
        <v>2</v>
      </c>
      <c r="O382" s="14" t="s">
        <v>9</v>
      </c>
      <c r="P382" s="14">
        <f t="shared" si="21"/>
        <v>6</v>
      </c>
      <c r="Q382" s="14" t="s">
        <v>15</v>
      </c>
      <c r="R382" s="14">
        <f t="shared" si="22"/>
        <v>2</v>
      </c>
      <c r="S382" s="14" t="s">
        <v>18</v>
      </c>
      <c r="T382" s="14" t="s">
        <v>143</v>
      </c>
      <c r="U382" s="14">
        <f t="shared" si="23"/>
        <v>3</v>
      </c>
    </row>
    <row r="383" spans="1:21" x14ac:dyDescent="0.3">
      <c r="A383" s="11">
        <v>44634.446516203701</v>
      </c>
      <c r="B383" s="15">
        <v>44634</v>
      </c>
      <c r="C383" s="16">
        <v>0.44651620370370365</v>
      </c>
      <c r="D383" s="12">
        <v>107</v>
      </c>
      <c r="E383" s="12">
        <v>92.92</v>
      </c>
      <c r="F383" s="12">
        <v>105.04</v>
      </c>
      <c r="G383" s="12">
        <v>95.949999999999989</v>
      </c>
      <c r="H383" s="12">
        <v>98.98</v>
      </c>
      <c r="I383" s="12">
        <v>91.91</v>
      </c>
      <c r="J383" s="12">
        <v>108.07000000000001</v>
      </c>
      <c r="K383" s="12">
        <v>95</v>
      </c>
      <c r="L383" s="13">
        <v>99.358750000000015</v>
      </c>
      <c r="M383" s="17" t="s">
        <v>137</v>
      </c>
      <c r="N383" s="17">
        <f t="shared" si="20"/>
        <v>2</v>
      </c>
      <c r="O383" s="14" t="s">
        <v>9</v>
      </c>
      <c r="P383" s="14">
        <f t="shared" si="21"/>
        <v>6</v>
      </c>
      <c r="Q383" s="14" t="s">
        <v>15</v>
      </c>
      <c r="R383" s="14">
        <f t="shared" si="22"/>
        <v>2</v>
      </c>
      <c r="S383" s="14" t="s">
        <v>18</v>
      </c>
      <c r="T383" s="14" t="s">
        <v>143</v>
      </c>
      <c r="U383" s="14">
        <f t="shared" si="23"/>
        <v>3</v>
      </c>
    </row>
    <row r="384" spans="1:21" x14ac:dyDescent="0.3">
      <c r="A384" s="11">
        <v>44634.447210648148</v>
      </c>
      <c r="B384" s="15">
        <v>44634</v>
      </c>
      <c r="C384" s="16">
        <v>0.44721064814814815</v>
      </c>
      <c r="D384" s="12">
        <v>105</v>
      </c>
      <c r="E384" s="12">
        <v>98.44</v>
      </c>
      <c r="F384" s="12">
        <v>111.28</v>
      </c>
      <c r="G384" s="12">
        <v>101.64999999999999</v>
      </c>
      <c r="H384" s="12">
        <v>104.86</v>
      </c>
      <c r="I384" s="12">
        <v>97.37</v>
      </c>
      <c r="J384" s="12">
        <v>114.49000000000001</v>
      </c>
      <c r="K384" s="12">
        <v>109</v>
      </c>
      <c r="L384" s="13">
        <v>105.26125</v>
      </c>
      <c r="M384" s="17" t="s">
        <v>137</v>
      </c>
      <c r="N384" s="17">
        <f t="shared" si="20"/>
        <v>2</v>
      </c>
      <c r="O384" s="14" t="s">
        <v>9</v>
      </c>
      <c r="P384" s="14">
        <f t="shared" si="21"/>
        <v>6</v>
      </c>
      <c r="Q384" s="14" t="s">
        <v>15</v>
      </c>
      <c r="R384" s="14">
        <f t="shared" si="22"/>
        <v>2</v>
      </c>
      <c r="S384" s="14" t="s">
        <v>18</v>
      </c>
      <c r="T384" s="14" t="s">
        <v>143</v>
      </c>
      <c r="U384" s="14">
        <f t="shared" si="23"/>
        <v>3</v>
      </c>
    </row>
    <row r="385" spans="1:21" x14ac:dyDescent="0.3">
      <c r="A385" s="11">
        <v>44634.447905092595</v>
      </c>
      <c r="B385" s="15">
        <v>44634</v>
      </c>
      <c r="C385" s="16">
        <v>0.44790509259259265</v>
      </c>
      <c r="D385" s="12">
        <v>105</v>
      </c>
      <c r="E385" s="12">
        <v>96.600000000000009</v>
      </c>
      <c r="F385" s="12">
        <v>109.2</v>
      </c>
      <c r="G385" s="12">
        <v>99.75</v>
      </c>
      <c r="H385" s="12">
        <v>102.89999999999999</v>
      </c>
      <c r="I385" s="12">
        <v>95.55</v>
      </c>
      <c r="J385" s="12">
        <v>112.35000000000001</v>
      </c>
      <c r="K385" s="12">
        <v>101.85</v>
      </c>
      <c r="L385" s="13">
        <v>102.9</v>
      </c>
      <c r="M385" s="17" t="s">
        <v>137</v>
      </c>
      <c r="N385" s="17">
        <f t="shared" si="20"/>
        <v>2</v>
      </c>
      <c r="O385" s="14" t="s">
        <v>9</v>
      </c>
      <c r="P385" s="14">
        <f t="shared" si="21"/>
        <v>6</v>
      </c>
      <c r="Q385" s="14" t="s">
        <v>15</v>
      </c>
      <c r="R385" s="14">
        <f t="shared" si="22"/>
        <v>2</v>
      </c>
      <c r="S385" s="14" t="s">
        <v>18</v>
      </c>
      <c r="T385" s="14" t="s">
        <v>143</v>
      </c>
      <c r="U385" s="14">
        <f t="shared" si="23"/>
        <v>3</v>
      </c>
    </row>
    <row r="386" spans="1:21" x14ac:dyDescent="0.3">
      <c r="A386" s="11">
        <v>44634.448599537034</v>
      </c>
      <c r="B386" s="15">
        <v>44634</v>
      </c>
      <c r="C386" s="16">
        <v>0.44859953703703703</v>
      </c>
      <c r="D386" s="12">
        <v>96</v>
      </c>
      <c r="E386" s="12">
        <v>81.88000000000001</v>
      </c>
      <c r="F386" s="12">
        <v>92.56</v>
      </c>
      <c r="G386" s="12">
        <v>84.55</v>
      </c>
      <c r="H386" s="12">
        <v>87.22</v>
      </c>
      <c r="I386" s="12">
        <v>80.990000000000009</v>
      </c>
      <c r="J386" s="12">
        <v>95.23</v>
      </c>
      <c r="K386" s="12">
        <v>82</v>
      </c>
      <c r="L386" s="13">
        <v>87.553750000000008</v>
      </c>
      <c r="M386" s="17" t="s">
        <v>137</v>
      </c>
      <c r="N386" s="17">
        <f t="shared" si="20"/>
        <v>2</v>
      </c>
      <c r="O386" s="14" t="s">
        <v>9</v>
      </c>
      <c r="P386" s="14">
        <f t="shared" si="21"/>
        <v>6</v>
      </c>
      <c r="Q386" s="14" t="s">
        <v>15</v>
      </c>
      <c r="R386" s="14">
        <f t="shared" si="22"/>
        <v>2</v>
      </c>
      <c r="S386" s="14" t="s">
        <v>18</v>
      </c>
      <c r="T386" s="14" t="s">
        <v>143</v>
      </c>
      <c r="U386" s="14">
        <f t="shared" si="23"/>
        <v>3</v>
      </c>
    </row>
    <row r="387" spans="1:21" x14ac:dyDescent="0.3">
      <c r="A387" s="11">
        <v>44634.448611111111</v>
      </c>
      <c r="B387" s="15">
        <v>44634</v>
      </c>
      <c r="C387" s="16">
        <v>0.44861111111111113</v>
      </c>
      <c r="D387" s="12">
        <v>82.8</v>
      </c>
      <c r="E387" s="12">
        <v>80</v>
      </c>
      <c r="F387" s="12">
        <v>95.68</v>
      </c>
      <c r="G387" s="12">
        <v>87.399999999999991</v>
      </c>
      <c r="H387" s="12">
        <v>90.16</v>
      </c>
      <c r="I387" s="12">
        <v>104</v>
      </c>
      <c r="J387" s="12">
        <v>98.440000000000012</v>
      </c>
      <c r="K387" s="12">
        <v>89.24</v>
      </c>
      <c r="L387" s="13">
        <v>90.965000000000003</v>
      </c>
      <c r="M387" s="17" t="s">
        <v>137</v>
      </c>
      <c r="N387" s="17">
        <f t="shared" ref="N387:N450" si="24">IF(M387="Morning",1,IF(M387="Afternoon",2,IF(M387="Evening",3,IF(M387="late Evening",4,IF(M387="Break",5)))))</f>
        <v>2</v>
      </c>
      <c r="O387" s="14" t="s">
        <v>9</v>
      </c>
      <c r="P387" s="14">
        <f t="shared" ref="P387:P450" si="25">IF(O387="Greetings",1,IF(O387="Break",2,IF(O387="Closing",3,IF(O387="demonstration",4,IF(O387="Hands on",5,IF(O387="Introduction",6,IF(O387="Lecture",7,IF(O387="No Activity",8,IF(O387="Peer Learning",9)))))))))</f>
        <v>6</v>
      </c>
      <c r="Q387" s="14" t="s">
        <v>15</v>
      </c>
      <c r="R387" s="14">
        <f t="shared" ref="R387:R450" si="26">IF(Q387="On Campus",1,IF(Q387="Off Campus",2))</f>
        <v>2</v>
      </c>
      <c r="S387" s="14" t="s">
        <v>18</v>
      </c>
      <c r="T387" s="14" t="s">
        <v>143</v>
      </c>
      <c r="U387" s="14">
        <f t="shared" ref="U387:U450" si="27">IF(T387="Tools_Digital Drawing",1,IF(T387="Spatial Design",2,IF(T387="Technical Contexts",3)))</f>
        <v>3</v>
      </c>
    </row>
    <row r="388" spans="1:21" x14ac:dyDescent="0.3">
      <c r="A388" s="11">
        <v>44634.449050925927</v>
      </c>
      <c r="B388" s="15">
        <v>44634</v>
      </c>
      <c r="C388" s="16">
        <v>0.44905092592592594</v>
      </c>
      <c r="D388" s="12">
        <v>79.2</v>
      </c>
      <c r="E388" s="12">
        <v>80.960000000000008</v>
      </c>
      <c r="F388" s="12">
        <v>91.52000000000001</v>
      </c>
      <c r="G388" s="12">
        <v>83.6</v>
      </c>
      <c r="H388" s="12">
        <v>86.24</v>
      </c>
      <c r="I388" s="12">
        <v>80.08</v>
      </c>
      <c r="J388" s="12">
        <v>94.160000000000011</v>
      </c>
      <c r="K388" s="12">
        <v>88</v>
      </c>
      <c r="L388" s="13">
        <v>85.47</v>
      </c>
      <c r="M388" s="17" t="s">
        <v>137</v>
      </c>
      <c r="N388" s="17">
        <f t="shared" si="24"/>
        <v>2</v>
      </c>
      <c r="O388" s="14" t="s">
        <v>9</v>
      </c>
      <c r="P388" s="14">
        <f t="shared" si="25"/>
        <v>6</v>
      </c>
      <c r="Q388" s="14" t="s">
        <v>15</v>
      </c>
      <c r="R388" s="14">
        <f t="shared" si="26"/>
        <v>2</v>
      </c>
      <c r="S388" s="14" t="s">
        <v>18</v>
      </c>
      <c r="T388" s="14" t="s">
        <v>143</v>
      </c>
      <c r="U388" s="14">
        <f t="shared" si="27"/>
        <v>3</v>
      </c>
    </row>
    <row r="389" spans="1:21" x14ac:dyDescent="0.3">
      <c r="A389" s="11">
        <v>44634.449293981481</v>
      </c>
      <c r="B389" s="15">
        <v>44634</v>
      </c>
      <c r="C389" s="16">
        <v>0.44929398148148153</v>
      </c>
      <c r="D389" s="12">
        <v>101</v>
      </c>
      <c r="E389" s="12">
        <v>86.94</v>
      </c>
      <c r="F389" s="12">
        <v>98.28</v>
      </c>
      <c r="G389" s="12">
        <v>89.774999999999991</v>
      </c>
      <c r="H389" s="12">
        <v>92.61</v>
      </c>
      <c r="I389" s="12">
        <v>85.995000000000005</v>
      </c>
      <c r="J389" s="12">
        <v>101.11500000000001</v>
      </c>
      <c r="K389" s="12">
        <v>88</v>
      </c>
      <c r="L389" s="13">
        <v>92.964375000000004</v>
      </c>
      <c r="M389" s="17" t="s">
        <v>137</v>
      </c>
      <c r="N389" s="17">
        <f t="shared" si="24"/>
        <v>2</v>
      </c>
      <c r="O389" s="14" t="s">
        <v>9</v>
      </c>
      <c r="P389" s="14">
        <f t="shared" si="25"/>
        <v>6</v>
      </c>
      <c r="Q389" s="14" t="s">
        <v>15</v>
      </c>
      <c r="R389" s="14">
        <f t="shared" si="26"/>
        <v>2</v>
      </c>
      <c r="S389" s="14" t="s">
        <v>18</v>
      </c>
      <c r="T389" s="14" t="s">
        <v>143</v>
      </c>
      <c r="U389" s="14">
        <f t="shared" si="27"/>
        <v>3</v>
      </c>
    </row>
    <row r="390" spans="1:21" x14ac:dyDescent="0.3">
      <c r="A390" s="11">
        <v>44634.449988425928</v>
      </c>
      <c r="B390" s="15">
        <v>44634</v>
      </c>
      <c r="C390" s="16">
        <v>0.44998842592592592</v>
      </c>
      <c r="D390" s="12">
        <v>109</v>
      </c>
      <c r="E390" s="12">
        <v>91.08</v>
      </c>
      <c r="F390" s="12">
        <v>102.96000000000001</v>
      </c>
      <c r="G390" s="12">
        <v>94.05</v>
      </c>
      <c r="H390" s="12">
        <v>97.02</v>
      </c>
      <c r="I390" s="12">
        <v>90.09</v>
      </c>
      <c r="J390" s="12">
        <v>105.93</v>
      </c>
      <c r="K390" s="12">
        <v>89</v>
      </c>
      <c r="L390" s="13">
        <v>97.391249999999985</v>
      </c>
      <c r="M390" s="17" t="s">
        <v>137</v>
      </c>
      <c r="N390" s="17">
        <f t="shared" si="24"/>
        <v>2</v>
      </c>
      <c r="O390" s="14" t="s">
        <v>9</v>
      </c>
      <c r="P390" s="14">
        <f t="shared" si="25"/>
        <v>6</v>
      </c>
      <c r="Q390" s="14" t="s">
        <v>15</v>
      </c>
      <c r="R390" s="14">
        <f t="shared" si="26"/>
        <v>2</v>
      </c>
      <c r="S390" s="14" t="s">
        <v>18</v>
      </c>
      <c r="T390" s="14" t="s">
        <v>143</v>
      </c>
      <c r="U390" s="14">
        <f t="shared" si="27"/>
        <v>3</v>
      </c>
    </row>
    <row r="391" spans="1:21" x14ac:dyDescent="0.3">
      <c r="A391" s="11">
        <v>44634.450682870367</v>
      </c>
      <c r="B391" s="15">
        <v>44634</v>
      </c>
      <c r="C391" s="16">
        <v>0.45068287037037041</v>
      </c>
      <c r="D391" s="12">
        <v>106</v>
      </c>
      <c r="E391" s="12">
        <v>88.320000000000007</v>
      </c>
      <c r="F391" s="12">
        <v>99.84</v>
      </c>
      <c r="G391" s="12">
        <v>91.199999999999989</v>
      </c>
      <c r="H391" s="12">
        <v>94.08</v>
      </c>
      <c r="I391" s="12">
        <v>87.36</v>
      </c>
      <c r="J391" s="12">
        <v>102.72</v>
      </c>
      <c r="K391" s="12">
        <v>86</v>
      </c>
      <c r="L391" s="13">
        <v>94.44</v>
      </c>
      <c r="M391" s="17" t="s">
        <v>137</v>
      </c>
      <c r="N391" s="17">
        <f t="shared" si="24"/>
        <v>2</v>
      </c>
      <c r="O391" s="14" t="s">
        <v>9</v>
      </c>
      <c r="P391" s="14">
        <f t="shared" si="25"/>
        <v>6</v>
      </c>
      <c r="Q391" s="14" t="s">
        <v>15</v>
      </c>
      <c r="R391" s="14">
        <f t="shared" si="26"/>
        <v>2</v>
      </c>
      <c r="S391" s="14" t="s">
        <v>18</v>
      </c>
      <c r="T391" s="14" t="s">
        <v>143</v>
      </c>
      <c r="U391" s="14">
        <f t="shared" si="27"/>
        <v>3</v>
      </c>
    </row>
    <row r="392" spans="1:21" x14ac:dyDescent="0.3">
      <c r="A392" s="11">
        <v>44634.450891203705</v>
      </c>
      <c r="B392" s="15">
        <v>44634</v>
      </c>
      <c r="C392" s="16">
        <v>0.45089120370370367</v>
      </c>
      <c r="D392" s="12">
        <v>76.5</v>
      </c>
      <c r="E392" s="12">
        <v>78.2</v>
      </c>
      <c r="F392" s="12">
        <v>88.4</v>
      </c>
      <c r="G392" s="12">
        <v>80.75</v>
      </c>
      <c r="H392" s="12">
        <v>83.3</v>
      </c>
      <c r="I392" s="12">
        <v>77.350000000000009</v>
      </c>
      <c r="J392" s="12">
        <v>90.95</v>
      </c>
      <c r="K392" s="12">
        <v>85</v>
      </c>
      <c r="L392" s="13">
        <v>82.556250000000006</v>
      </c>
      <c r="M392" s="17" t="s">
        <v>137</v>
      </c>
      <c r="N392" s="17">
        <f t="shared" si="24"/>
        <v>2</v>
      </c>
      <c r="O392" s="14" t="s">
        <v>9</v>
      </c>
      <c r="P392" s="14">
        <f t="shared" si="25"/>
        <v>6</v>
      </c>
      <c r="Q392" s="14" t="s">
        <v>15</v>
      </c>
      <c r="R392" s="14">
        <f t="shared" si="26"/>
        <v>2</v>
      </c>
      <c r="S392" s="14" t="s">
        <v>18</v>
      </c>
      <c r="T392" s="14" t="s">
        <v>143</v>
      </c>
      <c r="U392" s="14">
        <f t="shared" si="27"/>
        <v>3</v>
      </c>
    </row>
    <row r="393" spans="1:21" x14ac:dyDescent="0.3">
      <c r="A393" s="11">
        <v>44634.45103009259</v>
      </c>
      <c r="B393" s="15">
        <v>44634</v>
      </c>
      <c r="C393" s="16">
        <v>0.45103009259259258</v>
      </c>
      <c r="D393" s="12">
        <v>81.900000000000006</v>
      </c>
      <c r="E393" s="12">
        <v>83.72</v>
      </c>
      <c r="F393" s="12">
        <v>94.64</v>
      </c>
      <c r="G393" s="12">
        <v>86.45</v>
      </c>
      <c r="H393" s="12">
        <v>89.179999999999993</v>
      </c>
      <c r="I393" s="12">
        <v>82.81</v>
      </c>
      <c r="J393" s="12">
        <v>97.37</v>
      </c>
      <c r="K393" s="12">
        <v>91</v>
      </c>
      <c r="L393" s="13">
        <v>88.383750000000006</v>
      </c>
      <c r="M393" s="17" t="s">
        <v>137</v>
      </c>
      <c r="N393" s="17">
        <f t="shared" si="24"/>
        <v>2</v>
      </c>
      <c r="O393" s="14" t="s">
        <v>9</v>
      </c>
      <c r="P393" s="14">
        <f t="shared" si="25"/>
        <v>6</v>
      </c>
      <c r="Q393" s="14" t="s">
        <v>15</v>
      </c>
      <c r="R393" s="14">
        <f t="shared" si="26"/>
        <v>2</v>
      </c>
      <c r="S393" s="14" t="s">
        <v>18</v>
      </c>
      <c r="T393" s="14" t="s">
        <v>143</v>
      </c>
      <c r="U393" s="14">
        <f t="shared" si="27"/>
        <v>3</v>
      </c>
    </row>
    <row r="394" spans="1:21" x14ac:dyDescent="0.3">
      <c r="A394" s="11">
        <v>44634.451249999998</v>
      </c>
      <c r="B394" s="15">
        <v>44634</v>
      </c>
      <c r="C394" s="16">
        <v>0.45124999999999998</v>
      </c>
      <c r="D394" s="12">
        <v>80.100000000000009</v>
      </c>
      <c r="E394" s="12">
        <v>81.88000000000001</v>
      </c>
      <c r="F394" s="12">
        <v>92.56</v>
      </c>
      <c r="G394" s="12">
        <v>84.55</v>
      </c>
      <c r="H394" s="12">
        <v>87.22</v>
      </c>
      <c r="I394" s="12">
        <v>80.990000000000009</v>
      </c>
      <c r="J394" s="12">
        <v>95.23</v>
      </c>
      <c r="K394" s="12">
        <v>89</v>
      </c>
      <c r="L394" s="13">
        <v>86.441250000000011</v>
      </c>
      <c r="M394" s="17" t="s">
        <v>137</v>
      </c>
      <c r="N394" s="17">
        <f t="shared" si="24"/>
        <v>2</v>
      </c>
      <c r="O394" s="14" t="s">
        <v>9</v>
      </c>
      <c r="P394" s="14">
        <f t="shared" si="25"/>
        <v>6</v>
      </c>
      <c r="Q394" s="14" t="s">
        <v>15</v>
      </c>
      <c r="R394" s="14">
        <f t="shared" si="26"/>
        <v>2</v>
      </c>
      <c r="S394" s="14" t="s">
        <v>18</v>
      </c>
      <c r="T394" s="14" t="s">
        <v>143</v>
      </c>
      <c r="U394" s="14">
        <f t="shared" si="27"/>
        <v>3</v>
      </c>
    </row>
    <row r="395" spans="1:21" x14ac:dyDescent="0.3">
      <c r="A395" s="11">
        <v>44634.451319444444</v>
      </c>
      <c r="B395" s="15">
        <v>44634</v>
      </c>
      <c r="C395" s="16">
        <v>0.45131944444444444</v>
      </c>
      <c r="D395" s="12">
        <v>80.100000000000009</v>
      </c>
      <c r="E395" s="12">
        <v>81.88000000000001</v>
      </c>
      <c r="F395" s="12">
        <v>92.56</v>
      </c>
      <c r="G395" s="12">
        <v>84.55</v>
      </c>
      <c r="H395" s="12">
        <v>87.22</v>
      </c>
      <c r="I395" s="12">
        <v>80.990000000000009</v>
      </c>
      <c r="J395" s="12">
        <v>95.23</v>
      </c>
      <c r="K395" s="12">
        <v>89</v>
      </c>
      <c r="L395" s="13">
        <v>86.441250000000011</v>
      </c>
      <c r="M395" s="17" t="s">
        <v>137</v>
      </c>
      <c r="N395" s="17">
        <f t="shared" si="24"/>
        <v>2</v>
      </c>
      <c r="O395" s="14" t="s">
        <v>9</v>
      </c>
      <c r="P395" s="14">
        <f t="shared" si="25"/>
        <v>6</v>
      </c>
      <c r="Q395" s="14" t="s">
        <v>15</v>
      </c>
      <c r="R395" s="14">
        <f t="shared" si="26"/>
        <v>2</v>
      </c>
      <c r="S395" s="14" t="s">
        <v>18</v>
      </c>
      <c r="T395" s="14" t="s">
        <v>143</v>
      </c>
      <c r="U395" s="14">
        <f t="shared" si="27"/>
        <v>3</v>
      </c>
    </row>
    <row r="396" spans="1:21" x14ac:dyDescent="0.3">
      <c r="A396" s="11">
        <v>44634.451377314814</v>
      </c>
      <c r="B396" s="15">
        <v>44634</v>
      </c>
      <c r="C396" s="16">
        <v>0.4513773148148148</v>
      </c>
      <c r="D396" s="12">
        <v>104</v>
      </c>
      <c r="E396" s="12">
        <v>88.320000000000007</v>
      </c>
      <c r="F396" s="12">
        <v>99.84</v>
      </c>
      <c r="G396" s="12">
        <v>91.199999999999989</v>
      </c>
      <c r="H396" s="12">
        <v>94.08</v>
      </c>
      <c r="I396" s="12">
        <v>87.36</v>
      </c>
      <c r="J396" s="12">
        <v>102.72</v>
      </c>
      <c r="K396" s="12">
        <v>88</v>
      </c>
      <c r="L396" s="13">
        <v>94.44</v>
      </c>
      <c r="M396" s="17" t="s">
        <v>137</v>
      </c>
      <c r="N396" s="17">
        <f t="shared" si="24"/>
        <v>2</v>
      </c>
      <c r="O396" s="14" t="s">
        <v>9</v>
      </c>
      <c r="P396" s="14">
        <f t="shared" si="25"/>
        <v>6</v>
      </c>
      <c r="Q396" s="14" t="s">
        <v>15</v>
      </c>
      <c r="R396" s="14">
        <f t="shared" si="26"/>
        <v>2</v>
      </c>
      <c r="S396" s="14" t="s">
        <v>18</v>
      </c>
      <c r="T396" s="14" t="s">
        <v>143</v>
      </c>
      <c r="U396" s="14">
        <f t="shared" si="27"/>
        <v>3</v>
      </c>
    </row>
    <row r="397" spans="1:21" x14ac:dyDescent="0.3">
      <c r="A397" s="11">
        <v>44634.451493055552</v>
      </c>
      <c r="B397" s="15">
        <v>44634</v>
      </c>
      <c r="C397" s="16">
        <v>0.45149305555555558</v>
      </c>
      <c r="D397" s="12">
        <v>80.100000000000009</v>
      </c>
      <c r="E397" s="12">
        <v>81.88000000000001</v>
      </c>
      <c r="F397" s="12">
        <v>92.56</v>
      </c>
      <c r="G397" s="12">
        <v>84.55</v>
      </c>
      <c r="H397" s="12">
        <v>87.22</v>
      </c>
      <c r="I397" s="12">
        <v>80.990000000000009</v>
      </c>
      <c r="J397" s="12">
        <v>95.23</v>
      </c>
      <c r="K397" s="12">
        <v>89</v>
      </c>
      <c r="L397" s="13">
        <v>86.441250000000011</v>
      </c>
      <c r="M397" s="17" t="s">
        <v>137</v>
      </c>
      <c r="N397" s="17">
        <f t="shared" si="24"/>
        <v>2</v>
      </c>
      <c r="O397" s="14" t="s">
        <v>9</v>
      </c>
      <c r="P397" s="14">
        <f t="shared" si="25"/>
        <v>6</v>
      </c>
      <c r="Q397" s="14" t="s">
        <v>15</v>
      </c>
      <c r="R397" s="14">
        <f t="shared" si="26"/>
        <v>2</v>
      </c>
      <c r="S397" s="14" t="s">
        <v>18</v>
      </c>
      <c r="T397" s="14" t="s">
        <v>143</v>
      </c>
      <c r="U397" s="14">
        <f t="shared" si="27"/>
        <v>3</v>
      </c>
    </row>
    <row r="398" spans="1:21" x14ac:dyDescent="0.3">
      <c r="A398" s="11">
        <v>44634.451689814814</v>
      </c>
      <c r="B398" s="15">
        <v>44634</v>
      </c>
      <c r="C398" s="16">
        <v>0.45168981481481479</v>
      </c>
      <c r="D398" s="12">
        <v>87.3</v>
      </c>
      <c r="E398" s="12">
        <v>89.240000000000009</v>
      </c>
      <c r="F398" s="12">
        <v>100.88000000000001</v>
      </c>
      <c r="G398" s="12">
        <v>92.149999999999991</v>
      </c>
      <c r="H398" s="12">
        <v>95.06</v>
      </c>
      <c r="I398" s="12">
        <v>88.27</v>
      </c>
      <c r="J398" s="12">
        <v>103.79</v>
      </c>
      <c r="K398" s="12">
        <v>97</v>
      </c>
      <c r="L398" s="13">
        <v>94.211249999999993</v>
      </c>
      <c r="M398" s="17" t="s">
        <v>137</v>
      </c>
      <c r="N398" s="17">
        <f t="shared" si="24"/>
        <v>2</v>
      </c>
      <c r="O398" s="14" t="s">
        <v>9</v>
      </c>
      <c r="P398" s="14">
        <f t="shared" si="25"/>
        <v>6</v>
      </c>
      <c r="Q398" s="14" t="s">
        <v>15</v>
      </c>
      <c r="R398" s="14">
        <f t="shared" si="26"/>
        <v>2</v>
      </c>
      <c r="S398" s="14" t="s">
        <v>18</v>
      </c>
      <c r="T398" s="14" t="s">
        <v>143</v>
      </c>
      <c r="U398" s="14">
        <f t="shared" si="27"/>
        <v>3</v>
      </c>
    </row>
    <row r="399" spans="1:21" x14ac:dyDescent="0.3">
      <c r="A399" s="11">
        <v>44634.451886574076</v>
      </c>
      <c r="B399" s="15">
        <v>44634</v>
      </c>
      <c r="C399" s="16">
        <v>0.45188657407407407</v>
      </c>
      <c r="D399" s="12">
        <v>79.2</v>
      </c>
      <c r="E399" s="12">
        <v>80.960000000000008</v>
      </c>
      <c r="F399" s="12">
        <v>91.52000000000001</v>
      </c>
      <c r="G399" s="12">
        <v>83.6</v>
      </c>
      <c r="H399" s="12">
        <v>86.24</v>
      </c>
      <c r="I399" s="12">
        <v>80.08</v>
      </c>
      <c r="J399" s="12">
        <v>94.160000000000011</v>
      </c>
      <c r="K399" s="12">
        <v>88</v>
      </c>
      <c r="L399" s="13">
        <v>85.47</v>
      </c>
      <c r="M399" s="17" t="s">
        <v>137</v>
      </c>
      <c r="N399" s="17">
        <f t="shared" si="24"/>
        <v>2</v>
      </c>
      <c r="O399" s="14" t="s">
        <v>9</v>
      </c>
      <c r="P399" s="14">
        <f t="shared" si="25"/>
        <v>6</v>
      </c>
      <c r="Q399" s="14" t="s">
        <v>15</v>
      </c>
      <c r="R399" s="14">
        <f t="shared" si="26"/>
        <v>2</v>
      </c>
      <c r="S399" s="14" t="s">
        <v>18</v>
      </c>
      <c r="T399" s="14" t="s">
        <v>143</v>
      </c>
      <c r="U399" s="14">
        <f t="shared" si="27"/>
        <v>3</v>
      </c>
    </row>
    <row r="400" spans="1:21" x14ac:dyDescent="0.3">
      <c r="A400" s="11">
        <v>44634.45207175926</v>
      </c>
      <c r="B400" s="15">
        <v>44634</v>
      </c>
      <c r="C400" s="16">
        <v>0.4520717592592593</v>
      </c>
      <c r="D400" s="12">
        <v>103</v>
      </c>
      <c r="E400" s="12">
        <v>88.78</v>
      </c>
      <c r="F400" s="12">
        <v>100.36</v>
      </c>
      <c r="G400" s="12">
        <v>91.674999999999997</v>
      </c>
      <c r="H400" s="12">
        <v>94.57</v>
      </c>
      <c r="I400" s="12">
        <v>87.814999999999998</v>
      </c>
      <c r="J400" s="12">
        <v>103.25500000000001</v>
      </c>
      <c r="K400" s="12">
        <v>90</v>
      </c>
      <c r="L400" s="13">
        <v>94.931875000000005</v>
      </c>
      <c r="M400" s="17" t="s">
        <v>137</v>
      </c>
      <c r="N400" s="17">
        <f t="shared" si="24"/>
        <v>2</v>
      </c>
      <c r="O400" s="14" t="s">
        <v>9</v>
      </c>
      <c r="P400" s="14">
        <f t="shared" si="25"/>
        <v>6</v>
      </c>
      <c r="Q400" s="14" t="s">
        <v>15</v>
      </c>
      <c r="R400" s="14">
        <f t="shared" si="26"/>
        <v>2</v>
      </c>
      <c r="S400" s="14" t="s">
        <v>18</v>
      </c>
      <c r="T400" s="14" t="s">
        <v>143</v>
      </c>
      <c r="U400" s="14">
        <f t="shared" si="27"/>
        <v>3</v>
      </c>
    </row>
    <row r="401" spans="1:21" x14ac:dyDescent="0.3">
      <c r="A401" s="11">
        <v>44634.45208333333</v>
      </c>
      <c r="B401" s="15">
        <v>44634</v>
      </c>
      <c r="C401" s="16">
        <v>0.45208333333333334</v>
      </c>
      <c r="D401" s="12">
        <v>77.850000000000009</v>
      </c>
      <c r="E401" s="12">
        <v>67</v>
      </c>
      <c r="F401" s="12">
        <v>89.960000000000008</v>
      </c>
      <c r="G401" s="12">
        <v>82.174999999999997</v>
      </c>
      <c r="H401" s="12">
        <v>84.77</v>
      </c>
      <c r="I401" s="12">
        <v>106</v>
      </c>
      <c r="J401" s="12">
        <v>92.555000000000007</v>
      </c>
      <c r="K401" s="12">
        <v>83.905000000000001</v>
      </c>
      <c r="L401" s="13">
        <v>85.52687499999999</v>
      </c>
      <c r="M401" s="17" t="s">
        <v>137</v>
      </c>
      <c r="N401" s="17">
        <f t="shared" si="24"/>
        <v>2</v>
      </c>
      <c r="O401" s="14" t="s">
        <v>9</v>
      </c>
      <c r="P401" s="14">
        <f t="shared" si="25"/>
        <v>6</v>
      </c>
      <c r="Q401" s="14" t="s">
        <v>15</v>
      </c>
      <c r="R401" s="14">
        <f t="shared" si="26"/>
        <v>2</v>
      </c>
      <c r="S401" s="14" t="s">
        <v>18</v>
      </c>
      <c r="T401" s="14" t="s">
        <v>143</v>
      </c>
      <c r="U401" s="14">
        <f t="shared" si="27"/>
        <v>3</v>
      </c>
    </row>
    <row r="402" spans="1:21" x14ac:dyDescent="0.3">
      <c r="A402" s="11">
        <v>44634.452766203707</v>
      </c>
      <c r="B402" s="15">
        <v>44634</v>
      </c>
      <c r="C402" s="16">
        <v>0.45276620370370368</v>
      </c>
      <c r="D402" s="12">
        <v>113</v>
      </c>
      <c r="E402" s="12">
        <v>92.92</v>
      </c>
      <c r="F402" s="12">
        <v>105.04</v>
      </c>
      <c r="G402" s="12">
        <v>95.949999999999989</v>
      </c>
      <c r="H402" s="12">
        <v>98.98</v>
      </c>
      <c r="I402" s="12">
        <v>91.91</v>
      </c>
      <c r="J402" s="12">
        <v>108.07000000000001</v>
      </c>
      <c r="K402" s="12">
        <v>89</v>
      </c>
      <c r="L402" s="13">
        <v>99.358750000000015</v>
      </c>
      <c r="M402" s="17" t="s">
        <v>137</v>
      </c>
      <c r="N402" s="17">
        <f t="shared" si="24"/>
        <v>2</v>
      </c>
      <c r="O402" s="14" t="s">
        <v>9</v>
      </c>
      <c r="P402" s="14">
        <f t="shared" si="25"/>
        <v>6</v>
      </c>
      <c r="Q402" s="14" t="s">
        <v>15</v>
      </c>
      <c r="R402" s="14">
        <f t="shared" si="26"/>
        <v>2</v>
      </c>
      <c r="S402" s="14" t="s">
        <v>18</v>
      </c>
      <c r="T402" s="14" t="s">
        <v>143</v>
      </c>
      <c r="U402" s="14">
        <f t="shared" si="27"/>
        <v>3</v>
      </c>
    </row>
    <row r="403" spans="1:21" x14ac:dyDescent="0.3">
      <c r="A403" s="11">
        <v>44634.452789351853</v>
      </c>
      <c r="B403" s="15">
        <v>44634</v>
      </c>
      <c r="C403" s="16">
        <v>0.45278935185185182</v>
      </c>
      <c r="D403" s="12">
        <v>90</v>
      </c>
      <c r="E403" s="12">
        <v>92</v>
      </c>
      <c r="F403" s="12">
        <v>104</v>
      </c>
      <c r="G403" s="12">
        <v>95</v>
      </c>
      <c r="H403" s="12">
        <v>98</v>
      </c>
      <c r="I403" s="12">
        <v>91</v>
      </c>
      <c r="J403" s="12">
        <v>107</v>
      </c>
      <c r="K403" s="12">
        <v>100</v>
      </c>
      <c r="L403" s="13">
        <v>97.125</v>
      </c>
      <c r="M403" s="17" t="s">
        <v>137</v>
      </c>
      <c r="N403" s="17">
        <f t="shared" si="24"/>
        <v>2</v>
      </c>
      <c r="O403" s="14" t="s">
        <v>9</v>
      </c>
      <c r="P403" s="14">
        <f t="shared" si="25"/>
        <v>6</v>
      </c>
      <c r="Q403" s="14" t="s">
        <v>15</v>
      </c>
      <c r="R403" s="14">
        <f t="shared" si="26"/>
        <v>2</v>
      </c>
      <c r="S403" s="14" t="s">
        <v>18</v>
      </c>
      <c r="T403" s="14" t="s">
        <v>143</v>
      </c>
      <c r="U403" s="14">
        <f t="shared" si="27"/>
        <v>3</v>
      </c>
    </row>
    <row r="404" spans="1:21" x14ac:dyDescent="0.3">
      <c r="A404" s="11">
        <v>44634.452986111108</v>
      </c>
      <c r="B404" s="15">
        <v>44634</v>
      </c>
      <c r="C404" s="16">
        <v>0.45298611111111109</v>
      </c>
      <c r="D404" s="12">
        <v>86.4</v>
      </c>
      <c r="E404" s="12">
        <v>88.320000000000007</v>
      </c>
      <c r="F404" s="12">
        <v>99.84</v>
      </c>
      <c r="G404" s="12">
        <v>91.199999999999989</v>
      </c>
      <c r="H404" s="12">
        <v>94.08</v>
      </c>
      <c r="I404" s="12">
        <v>87.36</v>
      </c>
      <c r="J404" s="12">
        <v>102.72</v>
      </c>
      <c r="K404" s="12">
        <v>96</v>
      </c>
      <c r="L404" s="13">
        <v>93.240000000000009</v>
      </c>
      <c r="M404" s="17" t="s">
        <v>137</v>
      </c>
      <c r="N404" s="17">
        <f t="shared" si="24"/>
        <v>2</v>
      </c>
      <c r="O404" s="14" t="s">
        <v>9</v>
      </c>
      <c r="P404" s="14">
        <f t="shared" si="25"/>
        <v>6</v>
      </c>
      <c r="Q404" s="14" t="s">
        <v>15</v>
      </c>
      <c r="R404" s="14">
        <f t="shared" si="26"/>
        <v>2</v>
      </c>
      <c r="S404" s="14" t="s">
        <v>18</v>
      </c>
      <c r="T404" s="14" t="s">
        <v>143</v>
      </c>
      <c r="U404" s="14">
        <f t="shared" si="27"/>
        <v>3</v>
      </c>
    </row>
    <row r="405" spans="1:21" x14ac:dyDescent="0.3">
      <c r="A405" s="11">
        <v>44634.453460648147</v>
      </c>
      <c r="B405" s="15">
        <v>44634</v>
      </c>
      <c r="C405" s="16">
        <v>0.45346064814814818</v>
      </c>
      <c r="D405" s="12">
        <v>114</v>
      </c>
      <c r="E405" s="12">
        <v>95.22</v>
      </c>
      <c r="F405" s="12">
        <v>107.64</v>
      </c>
      <c r="G405" s="12">
        <v>98.324999999999989</v>
      </c>
      <c r="H405" s="12">
        <v>101.42999999999999</v>
      </c>
      <c r="I405" s="12">
        <v>94.185000000000002</v>
      </c>
      <c r="J405" s="12">
        <v>110.745</v>
      </c>
      <c r="K405" s="12">
        <v>93</v>
      </c>
      <c r="L405" s="13">
        <v>101.81812499999999</v>
      </c>
      <c r="M405" s="17" t="s">
        <v>137</v>
      </c>
      <c r="N405" s="17">
        <f t="shared" si="24"/>
        <v>2</v>
      </c>
      <c r="O405" s="14" t="s">
        <v>9</v>
      </c>
      <c r="P405" s="14">
        <f t="shared" si="25"/>
        <v>6</v>
      </c>
      <c r="Q405" s="14" t="s">
        <v>15</v>
      </c>
      <c r="R405" s="14">
        <f t="shared" si="26"/>
        <v>2</v>
      </c>
      <c r="S405" s="14" t="s">
        <v>18</v>
      </c>
      <c r="T405" s="14" t="s">
        <v>143</v>
      </c>
      <c r="U405" s="14">
        <f t="shared" si="27"/>
        <v>3</v>
      </c>
    </row>
    <row r="406" spans="1:21" x14ac:dyDescent="0.3">
      <c r="A406" s="11">
        <v>44634.454155092593</v>
      </c>
      <c r="B406" s="15">
        <v>44634</v>
      </c>
      <c r="C406" s="16">
        <v>0.45415509259259257</v>
      </c>
      <c r="D406" s="12">
        <v>109</v>
      </c>
      <c r="E406" s="12">
        <v>92.460000000000008</v>
      </c>
      <c r="F406" s="12">
        <v>104.52000000000001</v>
      </c>
      <c r="G406" s="12">
        <v>95.474999999999994</v>
      </c>
      <c r="H406" s="12">
        <v>98.49</v>
      </c>
      <c r="I406" s="12">
        <v>91.454999999999998</v>
      </c>
      <c r="J406" s="12">
        <v>107.53500000000001</v>
      </c>
      <c r="K406" s="12">
        <v>92</v>
      </c>
      <c r="L406" s="13">
        <v>98.866875000000007</v>
      </c>
      <c r="M406" s="17" t="s">
        <v>137</v>
      </c>
      <c r="N406" s="17">
        <f t="shared" si="24"/>
        <v>2</v>
      </c>
      <c r="O406" s="14" t="s">
        <v>9</v>
      </c>
      <c r="P406" s="14">
        <f t="shared" si="25"/>
        <v>6</v>
      </c>
      <c r="Q406" s="14" t="s">
        <v>15</v>
      </c>
      <c r="R406" s="14">
        <f t="shared" si="26"/>
        <v>2</v>
      </c>
      <c r="S406" s="14" t="s">
        <v>18</v>
      </c>
      <c r="T406" s="14" t="s">
        <v>143</v>
      </c>
      <c r="U406" s="14">
        <f t="shared" si="27"/>
        <v>3</v>
      </c>
    </row>
    <row r="407" spans="1:21" x14ac:dyDescent="0.3">
      <c r="A407" s="11">
        <v>44634.454236111109</v>
      </c>
      <c r="B407" s="15">
        <v>44634</v>
      </c>
      <c r="C407" s="16">
        <v>0.45423611111111112</v>
      </c>
      <c r="D407" s="12">
        <v>105</v>
      </c>
      <c r="E407" s="12">
        <v>96.600000000000009</v>
      </c>
      <c r="F407" s="12">
        <v>109.2</v>
      </c>
      <c r="G407" s="12">
        <v>99.75</v>
      </c>
      <c r="H407" s="12">
        <v>102.89999999999999</v>
      </c>
      <c r="I407" s="12">
        <v>95.55</v>
      </c>
      <c r="J407" s="12">
        <v>112.35000000000001</v>
      </c>
      <c r="K407" s="12">
        <v>101.85</v>
      </c>
      <c r="L407" s="13">
        <v>102.9</v>
      </c>
      <c r="M407" s="17" t="s">
        <v>137</v>
      </c>
      <c r="N407" s="17">
        <f t="shared" si="24"/>
        <v>2</v>
      </c>
      <c r="O407" s="14" t="s">
        <v>9</v>
      </c>
      <c r="P407" s="14">
        <f t="shared" si="25"/>
        <v>6</v>
      </c>
      <c r="Q407" s="14" t="s">
        <v>15</v>
      </c>
      <c r="R407" s="14">
        <f t="shared" si="26"/>
        <v>2</v>
      </c>
      <c r="S407" s="14" t="s">
        <v>18</v>
      </c>
      <c r="T407" s="14" t="s">
        <v>143</v>
      </c>
      <c r="U407" s="14">
        <f t="shared" si="27"/>
        <v>3</v>
      </c>
    </row>
    <row r="408" spans="1:21" x14ac:dyDescent="0.3">
      <c r="A408" s="11">
        <v>44634.454328703701</v>
      </c>
      <c r="B408" s="15">
        <v>44634</v>
      </c>
      <c r="C408" s="16">
        <v>0.45432870370370365</v>
      </c>
      <c r="D408" s="12">
        <v>73.8</v>
      </c>
      <c r="E408" s="12">
        <v>75.44</v>
      </c>
      <c r="F408" s="12">
        <v>85.28</v>
      </c>
      <c r="G408" s="12">
        <v>77.899999999999991</v>
      </c>
      <c r="H408" s="12">
        <v>80.36</v>
      </c>
      <c r="I408" s="12">
        <v>82</v>
      </c>
      <c r="J408" s="12">
        <v>87.740000000000009</v>
      </c>
      <c r="K408" s="12">
        <v>79.539999999999992</v>
      </c>
      <c r="L408" s="13">
        <v>80.257499999999993</v>
      </c>
      <c r="M408" s="17" t="s">
        <v>137</v>
      </c>
      <c r="N408" s="17">
        <f t="shared" si="24"/>
        <v>2</v>
      </c>
      <c r="O408" s="14" t="s">
        <v>9</v>
      </c>
      <c r="P408" s="14">
        <f t="shared" si="25"/>
        <v>6</v>
      </c>
      <c r="Q408" s="14" t="s">
        <v>15</v>
      </c>
      <c r="R408" s="14">
        <f t="shared" si="26"/>
        <v>2</v>
      </c>
      <c r="S408" s="14" t="s">
        <v>18</v>
      </c>
      <c r="T408" s="14" t="s">
        <v>143</v>
      </c>
      <c r="U408" s="14">
        <f t="shared" si="27"/>
        <v>3</v>
      </c>
    </row>
    <row r="409" spans="1:21" x14ac:dyDescent="0.3">
      <c r="A409" s="11">
        <v>44634.454456018517</v>
      </c>
      <c r="B409" s="15">
        <v>44634</v>
      </c>
      <c r="C409" s="16">
        <v>0.45445601851851852</v>
      </c>
      <c r="D409" s="12">
        <v>104</v>
      </c>
      <c r="E409" s="12">
        <v>95.68</v>
      </c>
      <c r="F409" s="12">
        <v>108.16</v>
      </c>
      <c r="G409" s="12">
        <v>98.8</v>
      </c>
      <c r="H409" s="12">
        <v>101.92</v>
      </c>
      <c r="I409" s="12">
        <v>94.64</v>
      </c>
      <c r="J409" s="12">
        <v>111.28</v>
      </c>
      <c r="K409" s="12">
        <v>100.88</v>
      </c>
      <c r="L409" s="13">
        <v>101.92</v>
      </c>
      <c r="M409" s="17" t="s">
        <v>137</v>
      </c>
      <c r="N409" s="17">
        <f t="shared" si="24"/>
        <v>2</v>
      </c>
      <c r="O409" s="14" t="s">
        <v>9</v>
      </c>
      <c r="P409" s="14">
        <f t="shared" si="25"/>
        <v>6</v>
      </c>
      <c r="Q409" s="14" t="s">
        <v>15</v>
      </c>
      <c r="R409" s="14">
        <f t="shared" si="26"/>
        <v>2</v>
      </c>
      <c r="S409" s="14" t="s">
        <v>18</v>
      </c>
      <c r="T409" s="14" t="s">
        <v>143</v>
      </c>
      <c r="U409" s="14">
        <f t="shared" si="27"/>
        <v>3</v>
      </c>
    </row>
    <row r="410" spans="1:21" x14ac:dyDescent="0.3">
      <c r="A410" s="11">
        <v>44634.45453703704</v>
      </c>
      <c r="B410" s="15">
        <v>44634</v>
      </c>
      <c r="C410" s="16">
        <v>0.45453703703703702</v>
      </c>
      <c r="D410" s="12">
        <v>74.7</v>
      </c>
      <c r="E410" s="12">
        <v>76.36</v>
      </c>
      <c r="F410" s="12">
        <v>86.320000000000007</v>
      </c>
      <c r="G410" s="12">
        <v>78.849999999999994</v>
      </c>
      <c r="H410" s="12">
        <v>81.34</v>
      </c>
      <c r="I410" s="12">
        <v>83</v>
      </c>
      <c r="J410" s="12">
        <v>88.81</v>
      </c>
      <c r="K410" s="12">
        <v>80.509999999999991</v>
      </c>
      <c r="L410" s="13">
        <v>81.236250000000013</v>
      </c>
      <c r="M410" s="17" t="s">
        <v>137</v>
      </c>
      <c r="N410" s="17">
        <f t="shared" si="24"/>
        <v>2</v>
      </c>
      <c r="O410" s="14" t="s">
        <v>9</v>
      </c>
      <c r="P410" s="14">
        <f t="shared" si="25"/>
        <v>6</v>
      </c>
      <c r="Q410" s="14" t="s">
        <v>15</v>
      </c>
      <c r="R410" s="14">
        <f t="shared" si="26"/>
        <v>2</v>
      </c>
      <c r="S410" s="14" t="s">
        <v>18</v>
      </c>
      <c r="T410" s="14" t="s">
        <v>143</v>
      </c>
      <c r="U410" s="14">
        <f t="shared" si="27"/>
        <v>3</v>
      </c>
    </row>
    <row r="411" spans="1:21" x14ac:dyDescent="0.3">
      <c r="A411" s="11">
        <v>44634.454664351855</v>
      </c>
      <c r="B411" s="15">
        <v>44634</v>
      </c>
      <c r="C411" s="16">
        <v>0.45466435185185183</v>
      </c>
      <c r="D411" s="12">
        <v>72</v>
      </c>
      <c r="E411" s="12">
        <v>73.600000000000009</v>
      </c>
      <c r="F411" s="12">
        <v>83.2</v>
      </c>
      <c r="G411" s="12">
        <v>76</v>
      </c>
      <c r="H411" s="12">
        <v>78.400000000000006</v>
      </c>
      <c r="I411" s="12">
        <v>72.8</v>
      </c>
      <c r="J411" s="12">
        <v>85.600000000000009</v>
      </c>
      <c r="K411" s="12">
        <v>80</v>
      </c>
      <c r="L411" s="13">
        <v>77.7</v>
      </c>
      <c r="M411" s="17" t="s">
        <v>137</v>
      </c>
      <c r="N411" s="17">
        <f t="shared" si="24"/>
        <v>2</v>
      </c>
      <c r="O411" s="14" t="s">
        <v>9</v>
      </c>
      <c r="P411" s="14">
        <f t="shared" si="25"/>
        <v>6</v>
      </c>
      <c r="Q411" s="14" t="s">
        <v>15</v>
      </c>
      <c r="R411" s="14">
        <f t="shared" si="26"/>
        <v>2</v>
      </c>
      <c r="S411" s="14" t="s">
        <v>18</v>
      </c>
      <c r="T411" s="14" t="s">
        <v>143</v>
      </c>
      <c r="U411" s="14">
        <f t="shared" si="27"/>
        <v>3</v>
      </c>
    </row>
    <row r="412" spans="1:21" x14ac:dyDescent="0.3">
      <c r="A412" s="11">
        <v>44634.454837962963</v>
      </c>
      <c r="B412" s="15">
        <v>44634</v>
      </c>
      <c r="C412" s="16">
        <v>0.45483796296296292</v>
      </c>
      <c r="D412" s="12">
        <v>110</v>
      </c>
      <c r="E412" s="12">
        <v>101.2</v>
      </c>
      <c r="F412" s="12">
        <v>114.4</v>
      </c>
      <c r="G412" s="12">
        <v>104.5</v>
      </c>
      <c r="H412" s="12">
        <v>107.8</v>
      </c>
      <c r="I412" s="12">
        <v>100.10000000000001</v>
      </c>
      <c r="J412" s="12">
        <v>117.7</v>
      </c>
      <c r="K412" s="12">
        <v>106.7</v>
      </c>
      <c r="L412" s="13">
        <v>107.80000000000001</v>
      </c>
      <c r="M412" s="17" t="s">
        <v>137</v>
      </c>
      <c r="N412" s="17">
        <f t="shared" si="24"/>
        <v>2</v>
      </c>
      <c r="O412" s="14" t="s">
        <v>9</v>
      </c>
      <c r="P412" s="14">
        <f t="shared" si="25"/>
        <v>6</v>
      </c>
      <c r="Q412" s="14" t="s">
        <v>15</v>
      </c>
      <c r="R412" s="14">
        <f t="shared" si="26"/>
        <v>2</v>
      </c>
      <c r="S412" s="14" t="s">
        <v>18</v>
      </c>
      <c r="T412" s="14" t="s">
        <v>143</v>
      </c>
      <c r="U412" s="14">
        <f t="shared" si="27"/>
        <v>3</v>
      </c>
    </row>
    <row r="413" spans="1:21" x14ac:dyDescent="0.3">
      <c r="A413" s="11">
        <v>44634.45484953704</v>
      </c>
      <c r="B413" s="15">
        <v>44634</v>
      </c>
      <c r="C413" s="16">
        <v>0.45484953703703707</v>
      </c>
      <c r="D413" s="12">
        <v>106</v>
      </c>
      <c r="E413" s="12">
        <v>86.48</v>
      </c>
      <c r="F413" s="12">
        <v>97.76</v>
      </c>
      <c r="G413" s="12">
        <v>89.3</v>
      </c>
      <c r="H413" s="12">
        <v>92.12</v>
      </c>
      <c r="I413" s="12">
        <v>85.54</v>
      </c>
      <c r="J413" s="12">
        <v>100.58000000000001</v>
      </c>
      <c r="K413" s="12">
        <v>82</v>
      </c>
      <c r="L413" s="13">
        <v>92.472500000000011</v>
      </c>
      <c r="M413" s="17" t="s">
        <v>137</v>
      </c>
      <c r="N413" s="17">
        <f t="shared" si="24"/>
        <v>2</v>
      </c>
      <c r="O413" s="14" t="s">
        <v>9</v>
      </c>
      <c r="P413" s="14">
        <f t="shared" si="25"/>
        <v>6</v>
      </c>
      <c r="Q413" s="14" t="s">
        <v>15</v>
      </c>
      <c r="R413" s="14">
        <f t="shared" si="26"/>
        <v>2</v>
      </c>
      <c r="S413" s="14" t="s">
        <v>18</v>
      </c>
      <c r="T413" s="14" t="s">
        <v>143</v>
      </c>
      <c r="U413" s="14">
        <f t="shared" si="27"/>
        <v>3</v>
      </c>
    </row>
    <row r="414" spans="1:21" x14ac:dyDescent="0.3">
      <c r="A414" s="11">
        <v>44634.455439814818</v>
      </c>
      <c r="B414" s="15">
        <v>44634</v>
      </c>
      <c r="C414" s="16">
        <v>0.45543981481481483</v>
      </c>
      <c r="D414" s="12">
        <v>63</v>
      </c>
      <c r="E414" s="12">
        <v>64.400000000000006</v>
      </c>
      <c r="F414" s="12">
        <v>72.8</v>
      </c>
      <c r="G414" s="12">
        <v>66.5</v>
      </c>
      <c r="H414" s="12">
        <v>68.599999999999994</v>
      </c>
      <c r="I414" s="12">
        <v>63.7</v>
      </c>
      <c r="J414" s="12">
        <v>74.900000000000006</v>
      </c>
      <c r="K414" s="12">
        <v>70</v>
      </c>
      <c r="L414" s="13">
        <v>67.987499999999997</v>
      </c>
      <c r="M414" s="17" t="s">
        <v>137</v>
      </c>
      <c r="N414" s="17">
        <f t="shared" si="24"/>
        <v>2</v>
      </c>
      <c r="O414" s="14" t="s">
        <v>9</v>
      </c>
      <c r="P414" s="14">
        <f t="shared" si="25"/>
        <v>6</v>
      </c>
      <c r="Q414" s="14" t="s">
        <v>15</v>
      </c>
      <c r="R414" s="14">
        <f t="shared" si="26"/>
        <v>2</v>
      </c>
      <c r="S414" s="14" t="s">
        <v>18</v>
      </c>
      <c r="T414" s="14" t="s">
        <v>143</v>
      </c>
      <c r="U414" s="14">
        <f t="shared" si="27"/>
        <v>3</v>
      </c>
    </row>
    <row r="415" spans="1:21" x14ac:dyDescent="0.3">
      <c r="A415" s="11">
        <v>44634.455543981479</v>
      </c>
      <c r="B415" s="15">
        <v>44634</v>
      </c>
      <c r="C415" s="16">
        <v>0.45554398148148145</v>
      </c>
      <c r="D415" s="12">
        <v>74.25</v>
      </c>
      <c r="E415" s="12">
        <v>75.900000000000006</v>
      </c>
      <c r="F415" s="12">
        <v>85.8</v>
      </c>
      <c r="G415" s="12">
        <v>78.375</v>
      </c>
      <c r="H415" s="12">
        <v>80.849999999999994</v>
      </c>
      <c r="I415" s="12">
        <v>95</v>
      </c>
      <c r="J415" s="12">
        <v>88.275000000000006</v>
      </c>
      <c r="K415" s="12">
        <v>70</v>
      </c>
      <c r="L415" s="13">
        <v>81.056249999999991</v>
      </c>
      <c r="M415" s="17" t="s">
        <v>137</v>
      </c>
      <c r="N415" s="17">
        <f t="shared" si="24"/>
        <v>2</v>
      </c>
      <c r="O415" s="14" t="s">
        <v>9</v>
      </c>
      <c r="P415" s="14">
        <f t="shared" si="25"/>
        <v>6</v>
      </c>
      <c r="Q415" s="14" t="s">
        <v>15</v>
      </c>
      <c r="R415" s="14">
        <f t="shared" si="26"/>
        <v>2</v>
      </c>
      <c r="S415" s="14" t="s">
        <v>18</v>
      </c>
      <c r="T415" s="14" t="s">
        <v>143</v>
      </c>
      <c r="U415" s="14">
        <f t="shared" si="27"/>
        <v>3</v>
      </c>
    </row>
    <row r="416" spans="1:21" x14ac:dyDescent="0.3">
      <c r="A416" s="11">
        <v>44634.455555555556</v>
      </c>
      <c r="B416" s="15">
        <v>44634</v>
      </c>
      <c r="C416" s="16">
        <v>0.45555555555555555</v>
      </c>
      <c r="D416" s="12">
        <v>81.900000000000006</v>
      </c>
      <c r="E416" s="12">
        <v>87</v>
      </c>
      <c r="F416" s="12">
        <v>94.64</v>
      </c>
      <c r="G416" s="12">
        <v>86.45</v>
      </c>
      <c r="H416" s="12">
        <v>89.179999999999993</v>
      </c>
      <c r="I416" s="12">
        <v>95</v>
      </c>
      <c r="J416" s="12">
        <v>97.37</v>
      </c>
      <c r="K416" s="12">
        <v>88.27</v>
      </c>
      <c r="L416" s="13">
        <v>89.976250000000007</v>
      </c>
      <c r="M416" s="17" t="s">
        <v>137</v>
      </c>
      <c r="N416" s="17">
        <f t="shared" si="24"/>
        <v>2</v>
      </c>
      <c r="O416" s="14" t="s">
        <v>9</v>
      </c>
      <c r="P416" s="14">
        <f t="shared" si="25"/>
        <v>6</v>
      </c>
      <c r="Q416" s="14" t="s">
        <v>15</v>
      </c>
      <c r="R416" s="14">
        <f t="shared" si="26"/>
        <v>2</v>
      </c>
      <c r="S416" s="14" t="s">
        <v>18</v>
      </c>
      <c r="T416" s="14" t="s">
        <v>143</v>
      </c>
      <c r="U416" s="14">
        <f t="shared" si="27"/>
        <v>3</v>
      </c>
    </row>
    <row r="417" spans="1:21" x14ac:dyDescent="0.3">
      <c r="A417" s="11">
        <v>44634.455590277779</v>
      </c>
      <c r="B417" s="15">
        <v>44634</v>
      </c>
      <c r="C417" s="16">
        <v>0.45559027777777777</v>
      </c>
      <c r="D417" s="12">
        <v>53.1</v>
      </c>
      <c r="E417" s="12">
        <v>54.28</v>
      </c>
      <c r="F417" s="12">
        <v>61.36</v>
      </c>
      <c r="G417" s="12">
        <v>56.05</v>
      </c>
      <c r="H417" s="12">
        <v>57.82</v>
      </c>
      <c r="I417" s="12">
        <v>53.690000000000005</v>
      </c>
      <c r="J417" s="12">
        <v>63.13</v>
      </c>
      <c r="K417" s="12">
        <v>59</v>
      </c>
      <c r="L417" s="13">
        <v>57.303750000000001</v>
      </c>
      <c r="M417" s="17" t="s">
        <v>137</v>
      </c>
      <c r="N417" s="17">
        <f t="shared" si="24"/>
        <v>2</v>
      </c>
      <c r="O417" s="14" t="s">
        <v>9</v>
      </c>
      <c r="P417" s="14">
        <f t="shared" si="25"/>
        <v>6</v>
      </c>
      <c r="Q417" s="14" t="s">
        <v>15</v>
      </c>
      <c r="R417" s="14">
        <f t="shared" si="26"/>
        <v>2</v>
      </c>
      <c r="S417" s="14" t="s">
        <v>18</v>
      </c>
      <c r="T417" s="14" t="s">
        <v>143</v>
      </c>
      <c r="U417" s="14">
        <f t="shared" si="27"/>
        <v>3</v>
      </c>
    </row>
    <row r="418" spans="1:21" x14ac:dyDescent="0.3">
      <c r="A418" s="11">
        <v>44634.455671296295</v>
      </c>
      <c r="B418" s="15">
        <v>44634</v>
      </c>
      <c r="C418" s="16">
        <v>0.45567129629629632</v>
      </c>
      <c r="D418" s="12">
        <v>52.2</v>
      </c>
      <c r="E418" s="12">
        <v>53.36</v>
      </c>
      <c r="F418" s="12">
        <v>60.32</v>
      </c>
      <c r="G418" s="12">
        <v>55.099999999999994</v>
      </c>
      <c r="H418" s="12">
        <v>56.839999999999996</v>
      </c>
      <c r="I418" s="12">
        <v>52.78</v>
      </c>
      <c r="J418" s="12">
        <v>62.06</v>
      </c>
      <c r="K418" s="12">
        <v>58</v>
      </c>
      <c r="L418" s="13">
        <v>56.332500000000003</v>
      </c>
      <c r="M418" s="17" t="s">
        <v>137</v>
      </c>
      <c r="N418" s="17">
        <f t="shared" si="24"/>
        <v>2</v>
      </c>
      <c r="O418" s="14" t="s">
        <v>9</v>
      </c>
      <c r="P418" s="14">
        <f t="shared" si="25"/>
        <v>6</v>
      </c>
      <c r="Q418" s="14" t="s">
        <v>15</v>
      </c>
      <c r="R418" s="14">
        <f t="shared" si="26"/>
        <v>2</v>
      </c>
      <c r="S418" s="14" t="s">
        <v>18</v>
      </c>
      <c r="T418" s="14" t="s">
        <v>143</v>
      </c>
      <c r="U418" s="14">
        <f t="shared" si="27"/>
        <v>3</v>
      </c>
    </row>
    <row r="419" spans="1:21" x14ac:dyDescent="0.3">
      <c r="A419" s="11">
        <v>44634.456238425926</v>
      </c>
      <c r="B419" s="15">
        <v>44634</v>
      </c>
      <c r="C419" s="16">
        <v>0.45623842592592595</v>
      </c>
      <c r="D419" s="12">
        <v>113</v>
      </c>
      <c r="E419" s="12">
        <v>78.66</v>
      </c>
      <c r="F419" s="12">
        <v>88.92</v>
      </c>
      <c r="G419" s="12">
        <v>81.224999999999994</v>
      </c>
      <c r="H419" s="12">
        <v>83.789999999999992</v>
      </c>
      <c r="I419" s="12">
        <v>77.805000000000007</v>
      </c>
      <c r="J419" s="12">
        <v>91.484999999999999</v>
      </c>
      <c r="K419" s="12">
        <v>58</v>
      </c>
      <c r="L419" s="13">
        <v>84.110624999999985</v>
      </c>
      <c r="M419" s="17" t="s">
        <v>137</v>
      </c>
      <c r="N419" s="17">
        <f t="shared" si="24"/>
        <v>2</v>
      </c>
      <c r="O419" s="14" t="s">
        <v>9</v>
      </c>
      <c r="P419" s="14">
        <f t="shared" si="25"/>
        <v>6</v>
      </c>
      <c r="Q419" s="14" t="s">
        <v>15</v>
      </c>
      <c r="R419" s="14">
        <f t="shared" si="26"/>
        <v>2</v>
      </c>
      <c r="S419" s="14" t="s">
        <v>18</v>
      </c>
      <c r="T419" s="14" t="s">
        <v>143</v>
      </c>
      <c r="U419" s="14">
        <f t="shared" si="27"/>
        <v>3</v>
      </c>
    </row>
    <row r="420" spans="1:21" x14ac:dyDescent="0.3">
      <c r="A420" s="11">
        <v>44634.456388888888</v>
      </c>
      <c r="B420" s="15">
        <v>44634</v>
      </c>
      <c r="C420" s="16">
        <v>0.4563888888888889</v>
      </c>
      <c r="D420" s="12">
        <v>83.7</v>
      </c>
      <c r="E420" s="12">
        <v>85.56</v>
      </c>
      <c r="F420" s="12">
        <v>96.72</v>
      </c>
      <c r="G420" s="12">
        <v>88.35</v>
      </c>
      <c r="H420" s="12">
        <v>91.14</v>
      </c>
      <c r="I420" s="12">
        <v>84.63000000000001</v>
      </c>
      <c r="J420" s="12">
        <v>99.51</v>
      </c>
      <c r="K420" s="12">
        <v>93</v>
      </c>
      <c r="L420" s="13">
        <v>90.326250000000002</v>
      </c>
      <c r="M420" s="17" t="s">
        <v>137</v>
      </c>
      <c r="N420" s="17">
        <f t="shared" si="24"/>
        <v>2</v>
      </c>
      <c r="O420" s="14" t="s">
        <v>9</v>
      </c>
      <c r="P420" s="14">
        <f t="shared" si="25"/>
        <v>6</v>
      </c>
      <c r="Q420" s="14" t="s">
        <v>15</v>
      </c>
      <c r="R420" s="14">
        <f t="shared" si="26"/>
        <v>2</v>
      </c>
      <c r="S420" s="14" t="s">
        <v>18</v>
      </c>
      <c r="T420" s="14" t="s">
        <v>143</v>
      </c>
      <c r="U420" s="14">
        <f t="shared" si="27"/>
        <v>3</v>
      </c>
    </row>
    <row r="421" spans="1:21" x14ac:dyDescent="0.3">
      <c r="A421" s="11">
        <v>44634.456516203703</v>
      </c>
      <c r="B421" s="15">
        <v>44634</v>
      </c>
      <c r="C421" s="16">
        <v>0.45651620370370366</v>
      </c>
      <c r="D421" s="12">
        <v>87.3</v>
      </c>
      <c r="E421" s="12">
        <v>89.240000000000009</v>
      </c>
      <c r="F421" s="12">
        <v>100.88000000000001</v>
      </c>
      <c r="G421" s="12">
        <v>92.149999999999991</v>
      </c>
      <c r="H421" s="12">
        <v>95.06</v>
      </c>
      <c r="I421" s="12">
        <v>88.27</v>
      </c>
      <c r="J421" s="12">
        <v>103.79</v>
      </c>
      <c r="K421" s="12">
        <v>97</v>
      </c>
      <c r="L421" s="13">
        <v>94.211249999999993</v>
      </c>
      <c r="M421" s="17" t="s">
        <v>137</v>
      </c>
      <c r="N421" s="17">
        <f t="shared" si="24"/>
        <v>2</v>
      </c>
      <c r="O421" s="14" t="s">
        <v>9</v>
      </c>
      <c r="P421" s="14">
        <f t="shared" si="25"/>
        <v>6</v>
      </c>
      <c r="Q421" s="14" t="s">
        <v>15</v>
      </c>
      <c r="R421" s="14">
        <f t="shared" si="26"/>
        <v>2</v>
      </c>
      <c r="S421" s="14" t="s">
        <v>18</v>
      </c>
      <c r="T421" s="14" t="s">
        <v>143</v>
      </c>
      <c r="U421" s="14">
        <f t="shared" si="27"/>
        <v>3</v>
      </c>
    </row>
    <row r="422" spans="1:21" x14ac:dyDescent="0.3">
      <c r="A422" s="11">
        <v>44634.456631944442</v>
      </c>
      <c r="B422" s="15">
        <v>44634</v>
      </c>
      <c r="C422" s="16">
        <v>0.45663194444444444</v>
      </c>
      <c r="D422" s="12">
        <v>86.4</v>
      </c>
      <c r="E422" s="12">
        <v>88.320000000000007</v>
      </c>
      <c r="F422" s="12">
        <v>99.84</v>
      </c>
      <c r="G422" s="12">
        <v>91.199999999999989</v>
      </c>
      <c r="H422" s="12">
        <v>94.08</v>
      </c>
      <c r="I422" s="12">
        <v>87.36</v>
      </c>
      <c r="J422" s="12">
        <v>102.72</v>
      </c>
      <c r="K422" s="12">
        <v>96</v>
      </c>
      <c r="L422" s="13">
        <v>93.240000000000009</v>
      </c>
      <c r="M422" s="17" t="s">
        <v>137</v>
      </c>
      <c r="N422" s="17">
        <f t="shared" si="24"/>
        <v>2</v>
      </c>
      <c r="O422" s="14" t="s">
        <v>9</v>
      </c>
      <c r="P422" s="14">
        <f t="shared" si="25"/>
        <v>6</v>
      </c>
      <c r="Q422" s="14" t="s">
        <v>15</v>
      </c>
      <c r="R422" s="14">
        <f t="shared" si="26"/>
        <v>2</v>
      </c>
      <c r="S422" s="14" t="s">
        <v>18</v>
      </c>
      <c r="T422" s="14" t="s">
        <v>143</v>
      </c>
      <c r="U422" s="14">
        <f t="shared" si="27"/>
        <v>3</v>
      </c>
    </row>
    <row r="423" spans="1:21" x14ac:dyDescent="0.3">
      <c r="A423" s="11">
        <v>44634.456793981481</v>
      </c>
      <c r="B423" s="15">
        <v>44634</v>
      </c>
      <c r="C423" s="16">
        <v>0.45679398148148148</v>
      </c>
      <c r="D423" s="12">
        <v>86.4</v>
      </c>
      <c r="E423" s="12">
        <v>88.320000000000007</v>
      </c>
      <c r="F423" s="12">
        <v>99.84</v>
      </c>
      <c r="G423" s="12">
        <v>91.199999999999989</v>
      </c>
      <c r="H423" s="12">
        <v>94.08</v>
      </c>
      <c r="I423" s="12">
        <v>87.36</v>
      </c>
      <c r="J423" s="12">
        <v>102.72</v>
      </c>
      <c r="K423" s="12">
        <v>96</v>
      </c>
      <c r="L423" s="13">
        <v>93.240000000000009</v>
      </c>
      <c r="M423" s="17" t="s">
        <v>137</v>
      </c>
      <c r="N423" s="17">
        <f t="shared" si="24"/>
        <v>2</v>
      </c>
      <c r="O423" s="14" t="s">
        <v>9</v>
      </c>
      <c r="P423" s="14">
        <f t="shared" si="25"/>
        <v>6</v>
      </c>
      <c r="Q423" s="14" t="s">
        <v>15</v>
      </c>
      <c r="R423" s="14">
        <f t="shared" si="26"/>
        <v>2</v>
      </c>
      <c r="S423" s="14" t="s">
        <v>18</v>
      </c>
      <c r="T423" s="14" t="s">
        <v>143</v>
      </c>
      <c r="U423" s="14">
        <f t="shared" si="27"/>
        <v>3</v>
      </c>
    </row>
    <row r="424" spans="1:21" x14ac:dyDescent="0.3">
      <c r="A424" s="11">
        <v>44634.456932870373</v>
      </c>
      <c r="B424" s="15">
        <v>44634</v>
      </c>
      <c r="C424" s="16">
        <v>0.45693287037037034</v>
      </c>
      <c r="D424" s="12">
        <v>113</v>
      </c>
      <c r="E424" s="12">
        <v>98.9</v>
      </c>
      <c r="F424" s="12">
        <v>111.8</v>
      </c>
      <c r="G424" s="12">
        <v>102.125</v>
      </c>
      <c r="H424" s="12">
        <v>105.35</v>
      </c>
      <c r="I424" s="12">
        <v>97.825000000000003</v>
      </c>
      <c r="J424" s="12">
        <v>115.02500000000001</v>
      </c>
      <c r="K424" s="12">
        <v>102</v>
      </c>
      <c r="L424" s="13">
        <v>105.753125</v>
      </c>
      <c r="M424" s="17" t="s">
        <v>137</v>
      </c>
      <c r="N424" s="17">
        <f t="shared" si="24"/>
        <v>2</v>
      </c>
      <c r="O424" s="14" t="s">
        <v>9</v>
      </c>
      <c r="P424" s="14">
        <f t="shared" si="25"/>
        <v>6</v>
      </c>
      <c r="Q424" s="14" t="s">
        <v>15</v>
      </c>
      <c r="R424" s="14">
        <f t="shared" si="26"/>
        <v>2</v>
      </c>
      <c r="S424" s="14" t="s">
        <v>18</v>
      </c>
      <c r="T424" s="14" t="s">
        <v>143</v>
      </c>
      <c r="U424" s="14">
        <f t="shared" si="27"/>
        <v>3</v>
      </c>
    </row>
    <row r="425" spans="1:21" x14ac:dyDescent="0.3">
      <c r="A425" s="11">
        <v>44634.456956018519</v>
      </c>
      <c r="B425" s="15">
        <v>44634</v>
      </c>
      <c r="C425" s="16">
        <v>0.45695601851851847</v>
      </c>
      <c r="D425" s="12">
        <v>94.5</v>
      </c>
      <c r="E425" s="12">
        <v>96.600000000000009</v>
      </c>
      <c r="F425" s="12">
        <v>109.2</v>
      </c>
      <c r="G425" s="12">
        <v>99.75</v>
      </c>
      <c r="H425" s="12">
        <v>102.89999999999999</v>
      </c>
      <c r="I425" s="12">
        <v>95.55</v>
      </c>
      <c r="J425" s="12">
        <v>112.35000000000001</v>
      </c>
      <c r="K425" s="12">
        <v>105</v>
      </c>
      <c r="L425" s="13">
        <v>101.98125</v>
      </c>
      <c r="M425" s="17" t="s">
        <v>137</v>
      </c>
      <c r="N425" s="17">
        <f t="shared" si="24"/>
        <v>2</v>
      </c>
      <c r="O425" s="14" t="s">
        <v>9</v>
      </c>
      <c r="P425" s="14">
        <f t="shared" si="25"/>
        <v>6</v>
      </c>
      <c r="Q425" s="14" t="s">
        <v>15</v>
      </c>
      <c r="R425" s="14">
        <f t="shared" si="26"/>
        <v>2</v>
      </c>
      <c r="S425" s="14" t="s">
        <v>18</v>
      </c>
      <c r="T425" s="14" t="s">
        <v>143</v>
      </c>
      <c r="U425" s="14">
        <f t="shared" si="27"/>
        <v>3</v>
      </c>
    </row>
    <row r="426" spans="1:21" x14ac:dyDescent="0.3">
      <c r="A426" s="11">
        <v>44634.457002314812</v>
      </c>
      <c r="B426" s="15">
        <v>44634</v>
      </c>
      <c r="C426" s="16">
        <v>0.45700231481481479</v>
      </c>
      <c r="D426" s="12">
        <v>72</v>
      </c>
      <c r="E426" s="12">
        <v>73.600000000000009</v>
      </c>
      <c r="F426" s="12">
        <v>83.2</v>
      </c>
      <c r="G426" s="12">
        <v>76</v>
      </c>
      <c r="H426" s="12">
        <v>78.400000000000006</v>
      </c>
      <c r="I426" s="12">
        <v>80</v>
      </c>
      <c r="J426" s="12">
        <v>85.600000000000009</v>
      </c>
      <c r="K426" s="12">
        <v>77.599999999999994</v>
      </c>
      <c r="L426" s="13">
        <v>78.300000000000011</v>
      </c>
      <c r="M426" s="17" t="s">
        <v>137</v>
      </c>
      <c r="N426" s="17">
        <f t="shared" si="24"/>
        <v>2</v>
      </c>
      <c r="O426" s="14" t="s">
        <v>9</v>
      </c>
      <c r="P426" s="14">
        <f t="shared" si="25"/>
        <v>6</v>
      </c>
      <c r="Q426" s="14" t="s">
        <v>15</v>
      </c>
      <c r="R426" s="14">
        <f t="shared" si="26"/>
        <v>2</v>
      </c>
      <c r="S426" s="14" t="s">
        <v>18</v>
      </c>
      <c r="T426" s="14" t="s">
        <v>143</v>
      </c>
      <c r="U426" s="14">
        <f t="shared" si="27"/>
        <v>3</v>
      </c>
    </row>
    <row r="427" spans="1:21" x14ac:dyDescent="0.3">
      <c r="A427" s="11">
        <v>44634.457048611112</v>
      </c>
      <c r="B427" s="15">
        <v>44634</v>
      </c>
      <c r="C427" s="16">
        <v>0.45704861111111111</v>
      </c>
      <c r="D427" s="12">
        <v>94.5</v>
      </c>
      <c r="E427" s="12">
        <v>96.600000000000009</v>
      </c>
      <c r="F427" s="12">
        <v>109.2</v>
      </c>
      <c r="G427" s="12">
        <v>99.75</v>
      </c>
      <c r="H427" s="12">
        <v>102.89999999999999</v>
      </c>
      <c r="I427" s="12">
        <v>95.55</v>
      </c>
      <c r="J427" s="12">
        <v>112.35000000000001</v>
      </c>
      <c r="K427" s="12">
        <v>105</v>
      </c>
      <c r="L427" s="13">
        <v>101.98125</v>
      </c>
      <c r="M427" s="17" t="s">
        <v>137</v>
      </c>
      <c r="N427" s="17">
        <f t="shared" si="24"/>
        <v>2</v>
      </c>
      <c r="O427" s="14" t="s">
        <v>9</v>
      </c>
      <c r="P427" s="14">
        <f t="shared" si="25"/>
        <v>6</v>
      </c>
      <c r="Q427" s="14" t="s">
        <v>15</v>
      </c>
      <c r="R427" s="14">
        <f t="shared" si="26"/>
        <v>2</v>
      </c>
      <c r="S427" s="14" t="s">
        <v>18</v>
      </c>
      <c r="T427" s="14" t="s">
        <v>143</v>
      </c>
      <c r="U427" s="14">
        <f t="shared" si="27"/>
        <v>3</v>
      </c>
    </row>
    <row r="428" spans="1:21" x14ac:dyDescent="0.3">
      <c r="A428" s="11">
        <v>44634.457256944443</v>
      </c>
      <c r="B428" s="15">
        <v>44634</v>
      </c>
      <c r="C428" s="16">
        <v>0.45725694444444448</v>
      </c>
      <c r="D428" s="12">
        <v>83.7</v>
      </c>
      <c r="E428" s="12">
        <v>85.56</v>
      </c>
      <c r="F428" s="12">
        <v>96.72</v>
      </c>
      <c r="G428" s="12">
        <v>88.35</v>
      </c>
      <c r="H428" s="12">
        <v>91.14</v>
      </c>
      <c r="I428" s="12">
        <v>84.63000000000001</v>
      </c>
      <c r="J428" s="12">
        <v>99.51</v>
      </c>
      <c r="K428" s="12">
        <v>93</v>
      </c>
      <c r="L428" s="13">
        <v>90.326250000000002</v>
      </c>
      <c r="M428" s="17" t="s">
        <v>137</v>
      </c>
      <c r="N428" s="17">
        <f t="shared" si="24"/>
        <v>2</v>
      </c>
      <c r="O428" s="14" t="s">
        <v>9</v>
      </c>
      <c r="P428" s="14">
        <f t="shared" si="25"/>
        <v>6</v>
      </c>
      <c r="Q428" s="14" t="s">
        <v>15</v>
      </c>
      <c r="R428" s="14">
        <f t="shared" si="26"/>
        <v>2</v>
      </c>
      <c r="S428" s="14" t="s">
        <v>18</v>
      </c>
      <c r="T428" s="14" t="s">
        <v>143</v>
      </c>
      <c r="U428" s="14">
        <f t="shared" si="27"/>
        <v>3</v>
      </c>
    </row>
    <row r="429" spans="1:21" x14ac:dyDescent="0.3">
      <c r="A429" s="11">
        <v>44634.457488425927</v>
      </c>
      <c r="B429" s="15">
        <v>44634</v>
      </c>
      <c r="C429" s="16">
        <v>0.45748842592592592</v>
      </c>
      <c r="D429" s="12">
        <v>93.600000000000009</v>
      </c>
      <c r="E429" s="12">
        <v>95.68</v>
      </c>
      <c r="F429" s="12">
        <v>108.16</v>
      </c>
      <c r="G429" s="12">
        <v>98.8</v>
      </c>
      <c r="H429" s="12">
        <v>101.92</v>
      </c>
      <c r="I429" s="12">
        <v>94.64</v>
      </c>
      <c r="J429" s="12">
        <v>111.28</v>
      </c>
      <c r="K429" s="12">
        <v>104</v>
      </c>
      <c r="L429" s="13">
        <v>101.01</v>
      </c>
      <c r="M429" s="17" t="s">
        <v>137</v>
      </c>
      <c r="N429" s="17">
        <f t="shared" si="24"/>
        <v>2</v>
      </c>
      <c r="O429" s="14" t="s">
        <v>9</v>
      </c>
      <c r="P429" s="14">
        <f t="shared" si="25"/>
        <v>6</v>
      </c>
      <c r="Q429" s="14" t="s">
        <v>15</v>
      </c>
      <c r="R429" s="14">
        <f t="shared" si="26"/>
        <v>2</v>
      </c>
      <c r="S429" s="14" t="s">
        <v>18</v>
      </c>
      <c r="T429" s="14" t="s">
        <v>143</v>
      </c>
      <c r="U429" s="14">
        <f t="shared" si="27"/>
        <v>3</v>
      </c>
    </row>
    <row r="430" spans="1:21" x14ac:dyDescent="0.3">
      <c r="A430" s="11">
        <v>44634.457627314812</v>
      </c>
      <c r="B430" s="15">
        <v>44634</v>
      </c>
      <c r="C430" s="16">
        <v>0.45762731481481483</v>
      </c>
      <c r="D430" s="12">
        <v>102</v>
      </c>
      <c r="E430" s="12">
        <v>92</v>
      </c>
      <c r="F430" s="12">
        <v>104</v>
      </c>
      <c r="G430" s="12">
        <v>95</v>
      </c>
      <c r="H430" s="12">
        <v>98</v>
      </c>
      <c r="I430" s="12">
        <v>91</v>
      </c>
      <c r="J430" s="12">
        <v>107</v>
      </c>
      <c r="K430" s="12">
        <v>98</v>
      </c>
      <c r="L430" s="13">
        <v>98.375</v>
      </c>
      <c r="M430" s="17" t="s">
        <v>137</v>
      </c>
      <c r="N430" s="17">
        <f t="shared" si="24"/>
        <v>2</v>
      </c>
      <c r="O430" s="14" t="s">
        <v>9</v>
      </c>
      <c r="P430" s="14">
        <f t="shared" si="25"/>
        <v>6</v>
      </c>
      <c r="Q430" s="14" t="s">
        <v>15</v>
      </c>
      <c r="R430" s="14">
        <f t="shared" si="26"/>
        <v>2</v>
      </c>
      <c r="S430" s="14" t="s">
        <v>18</v>
      </c>
      <c r="T430" s="14" t="s">
        <v>143</v>
      </c>
      <c r="U430" s="14">
        <f t="shared" si="27"/>
        <v>3</v>
      </c>
    </row>
    <row r="431" spans="1:21" x14ac:dyDescent="0.3">
      <c r="A431" s="11">
        <v>44634.457928240743</v>
      </c>
      <c r="B431" s="15">
        <v>44634</v>
      </c>
      <c r="C431" s="16">
        <v>0.45792824074074073</v>
      </c>
      <c r="D431" s="12">
        <v>90.9</v>
      </c>
      <c r="E431" s="12">
        <v>92.92</v>
      </c>
      <c r="F431" s="12">
        <v>105.04</v>
      </c>
      <c r="G431" s="12">
        <v>95.949999999999989</v>
      </c>
      <c r="H431" s="12">
        <v>98.98</v>
      </c>
      <c r="I431" s="12">
        <v>91.91</v>
      </c>
      <c r="J431" s="12">
        <v>108.07000000000001</v>
      </c>
      <c r="K431" s="12">
        <v>101</v>
      </c>
      <c r="L431" s="13">
        <v>98.096250000000012</v>
      </c>
      <c r="M431" s="17" t="s">
        <v>137</v>
      </c>
      <c r="N431" s="17">
        <f t="shared" si="24"/>
        <v>2</v>
      </c>
      <c r="O431" s="14" t="s">
        <v>9</v>
      </c>
      <c r="P431" s="14">
        <f t="shared" si="25"/>
        <v>6</v>
      </c>
      <c r="Q431" s="14" t="s">
        <v>15</v>
      </c>
      <c r="R431" s="14">
        <f t="shared" si="26"/>
        <v>2</v>
      </c>
      <c r="S431" s="14" t="s">
        <v>18</v>
      </c>
      <c r="T431" s="14" t="s">
        <v>143</v>
      </c>
      <c r="U431" s="14">
        <f t="shared" si="27"/>
        <v>3</v>
      </c>
    </row>
    <row r="432" spans="1:21" x14ac:dyDescent="0.3">
      <c r="A432" s="11">
        <v>44634.458321759259</v>
      </c>
      <c r="B432" s="15">
        <v>44634</v>
      </c>
      <c r="C432" s="16">
        <v>0.45832175925925928</v>
      </c>
      <c r="D432" s="12">
        <v>119</v>
      </c>
      <c r="E432" s="12">
        <v>99.36</v>
      </c>
      <c r="F432" s="12">
        <v>112.32000000000001</v>
      </c>
      <c r="G432" s="12">
        <v>102.6</v>
      </c>
      <c r="H432" s="12">
        <v>105.84</v>
      </c>
      <c r="I432" s="12">
        <v>98.28</v>
      </c>
      <c r="J432" s="12">
        <v>115.56</v>
      </c>
      <c r="K432" s="12">
        <v>97</v>
      </c>
      <c r="L432" s="13">
        <v>106.245</v>
      </c>
      <c r="M432" s="17" t="s">
        <v>137</v>
      </c>
      <c r="N432" s="17">
        <f t="shared" si="24"/>
        <v>2</v>
      </c>
      <c r="O432" s="14" t="s">
        <v>9</v>
      </c>
      <c r="P432" s="14">
        <f t="shared" si="25"/>
        <v>6</v>
      </c>
      <c r="Q432" s="14" t="s">
        <v>15</v>
      </c>
      <c r="R432" s="14">
        <f t="shared" si="26"/>
        <v>2</v>
      </c>
      <c r="S432" s="14" t="s">
        <v>18</v>
      </c>
      <c r="T432" s="14" t="s">
        <v>143</v>
      </c>
      <c r="U432" s="14">
        <f t="shared" si="27"/>
        <v>3</v>
      </c>
    </row>
    <row r="433" spans="1:21" x14ac:dyDescent="0.3">
      <c r="A433" s="11">
        <v>44634.458622685182</v>
      </c>
      <c r="B433" s="15">
        <v>44634</v>
      </c>
      <c r="C433" s="16">
        <v>0.45862268518518517</v>
      </c>
      <c r="D433" s="12">
        <v>71.100000000000009</v>
      </c>
      <c r="E433" s="12">
        <v>72.680000000000007</v>
      </c>
      <c r="F433" s="12">
        <v>82.16</v>
      </c>
      <c r="G433" s="12">
        <v>75.05</v>
      </c>
      <c r="H433" s="12">
        <v>77.42</v>
      </c>
      <c r="I433" s="12">
        <v>79</v>
      </c>
      <c r="J433" s="12">
        <v>84.53</v>
      </c>
      <c r="K433" s="12">
        <v>76.63</v>
      </c>
      <c r="L433" s="13">
        <v>77.321250000000006</v>
      </c>
      <c r="M433" s="17" t="s">
        <v>137</v>
      </c>
      <c r="N433" s="17">
        <f t="shared" si="24"/>
        <v>2</v>
      </c>
      <c r="O433" s="14" t="s">
        <v>9</v>
      </c>
      <c r="P433" s="14">
        <f t="shared" si="25"/>
        <v>6</v>
      </c>
      <c r="Q433" s="14" t="s">
        <v>15</v>
      </c>
      <c r="R433" s="14">
        <f t="shared" si="26"/>
        <v>2</v>
      </c>
      <c r="S433" s="14" t="s">
        <v>18</v>
      </c>
      <c r="T433" s="14" t="s">
        <v>143</v>
      </c>
      <c r="U433" s="14">
        <f t="shared" si="27"/>
        <v>3</v>
      </c>
    </row>
    <row r="434" spans="1:21" x14ac:dyDescent="0.3">
      <c r="A434" s="11">
        <v>44634.459016203706</v>
      </c>
      <c r="B434" s="15">
        <v>44634</v>
      </c>
      <c r="C434" s="16">
        <v>0.45901620370370372</v>
      </c>
      <c r="D434" s="12">
        <v>111</v>
      </c>
      <c r="E434" s="12">
        <v>96.14</v>
      </c>
      <c r="F434" s="12">
        <v>108.68</v>
      </c>
      <c r="G434" s="12">
        <v>99.274999999999991</v>
      </c>
      <c r="H434" s="12">
        <v>102.41</v>
      </c>
      <c r="I434" s="12">
        <v>95.094999999999999</v>
      </c>
      <c r="J434" s="12">
        <v>111.81500000000001</v>
      </c>
      <c r="K434" s="12">
        <v>98</v>
      </c>
      <c r="L434" s="13">
        <v>102.80187500000001</v>
      </c>
      <c r="M434" s="17" t="s">
        <v>137</v>
      </c>
      <c r="N434" s="17">
        <f t="shared" si="24"/>
        <v>2</v>
      </c>
      <c r="O434" s="14" t="s">
        <v>9</v>
      </c>
      <c r="P434" s="14">
        <f t="shared" si="25"/>
        <v>6</v>
      </c>
      <c r="Q434" s="14" t="s">
        <v>15</v>
      </c>
      <c r="R434" s="14">
        <f t="shared" si="26"/>
        <v>2</v>
      </c>
      <c r="S434" s="14" t="s">
        <v>18</v>
      </c>
      <c r="T434" s="14" t="s">
        <v>143</v>
      </c>
      <c r="U434" s="14">
        <f t="shared" si="27"/>
        <v>3</v>
      </c>
    </row>
    <row r="435" spans="1:21" x14ac:dyDescent="0.3">
      <c r="A435" s="11">
        <v>44634.459027777775</v>
      </c>
      <c r="B435" s="15">
        <v>44634</v>
      </c>
      <c r="C435" s="16">
        <v>0.45902777777777781</v>
      </c>
      <c r="D435" s="12">
        <v>77.400000000000006</v>
      </c>
      <c r="E435" s="12">
        <v>93</v>
      </c>
      <c r="F435" s="12">
        <v>89.44</v>
      </c>
      <c r="G435" s="12">
        <v>81.7</v>
      </c>
      <c r="H435" s="12">
        <v>84.28</v>
      </c>
      <c r="I435" s="12">
        <v>61</v>
      </c>
      <c r="J435" s="12">
        <v>104</v>
      </c>
      <c r="K435" s="12">
        <v>83.42</v>
      </c>
      <c r="L435" s="13">
        <v>84.28</v>
      </c>
      <c r="M435" s="17" t="s">
        <v>137</v>
      </c>
      <c r="N435" s="17">
        <f t="shared" si="24"/>
        <v>2</v>
      </c>
      <c r="O435" s="14" t="s">
        <v>9</v>
      </c>
      <c r="P435" s="14">
        <f t="shared" si="25"/>
        <v>6</v>
      </c>
      <c r="Q435" s="14" t="s">
        <v>15</v>
      </c>
      <c r="R435" s="14">
        <f t="shared" si="26"/>
        <v>2</v>
      </c>
      <c r="S435" s="14" t="s">
        <v>18</v>
      </c>
      <c r="T435" s="14" t="s">
        <v>143</v>
      </c>
      <c r="U435" s="14">
        <f t="shared" si="27"/>
        <v>3</v>
      </c>
    </row>
    <row r="436" spans="1:21" x14ac:dyDescent="0.3">
      <c r="A436" s="11">
        <v>44634.459201388891</v>
      </c>
      <c r="B436" s="15">
        <v>44634</v>
      </c>
      <c r="C436" s="16">
        <v>0.4592013888888889</v>
      </c>
      <c r="D436" s="12">
        <v>115</v>
      </c>
      <c r="E436" s="12">
        <v>105.80000000000001</v>
      </c>
      <c r="F436" s="12">
        <v>119.60000000000001</v>
      </c>
      <c r="G436" s="12">
        <v>109.25</v>
      </c>
      <c r="H436" s="12">
        <v>112.7</v>
      </c>
      <c r="I436" s="12">
        <v>104.65</v>
      </c>
      <c r="J436" s="12">
        <v>123.05000000000001</v>
      </c>
      <c r="K436" s="12">
        <v>111.55</v>
      </c>
      <c r="L436" s="13">
        <v>112.69999999999999</v>
      </c>
      <c r="M436" s="17" t="s">
        <v>137</v>
      </c>
      <c r="N436" s="17">
        <f t="shared" si="24"/>
        <v>2</v>
      </c>
      <c r="O436" s="14" t="s">
        <v>9</v>
      </c>
      <c r="P436" s="14">
        <f t="shared" si="25"/>
        <v>6</v>
      </c>
      <c r="Q436" s="14" t="s">
        <v>15</v>
      </c>
      <c r="R436" s="14">
        <f t="shared" si="26"/>
        <v>2</v>
      </c>
      <c r="S436" s="14" t="s">
        <v>18</v>
      </c>
      <c r="T436" s="14" t="s">
        <v>143</v>
      </c>
      <c r="U436" s="14">
        <f t="shared" si="27"/>
        <v>3</v>
      </c>
    </row>
    <row r="437" spans="1:21" x14ac:dyDescent="0.3">
      <c r="A437" s="11">
        <v>44634.459710648145</v>
      </c>
      <c r="B437" s="15">
        <v>44634</v>
      </c>
      <c r="C437" s="16">
        <v>0.45971064814814816</v>
      </c>
      <c r="D437" s="12">
        <v>113</v>
      </c>
      <c r="E437" s="12">
        <v>103.96000000000001</v>
      </c>
      <c r="F437" s="12">
        <v>117.52000000000001</v>
      </c>
      <c r="G437" s="12">
        <v>107.35</v>
      </c>
      <c r="H437" s="12">
        <v>110.74</v>
      </c>
      <c r="I437" s="12">
        <v>102.83</v>
      </c>
      <c r="J437" s="12">
        <v>120.91000000000001</v>
      </c>
      <c r="K437" s="12">
        <v>109.61</v>
      </c>
      <c r="L437" s="13">
        <v>110.74000000000001</v>
      </c>
      <c r="M437" s="17" t="s">
        <v>137</v>
      </c>
      <c r="N437" s="17">
        <f t="shared" si="24"/>
        <v>2</v>
      </c>
      <c r="O437" s="14" t="s">
        <v>9</v>
      </c>
      <c r="P437" s="14">
        <f t="shared" si="25"/>
        <v>6</v>
      </c>
      <c r="Q437" s="14" t="s">
        <v>15</v>
      </c>
      <c r="R437" s="14">
        <f t="shared" si="26"/>
        <v>2</v>
      </c>
      <c r="S437" s="14" t="s">
        <v>18</v>
      </c>
      <c r="T437" s="14" t="s">
        <v>143</v>
      </c>
      <c r="U437" s="14">
        <f t="shared" si="27"/>
        <v>3</v>
      </c>
    </row>
    <row r="438" spans="1:21" x14ac:dyDescent="0.3">
      <c r="A438" s="11">
        <v>44634.460405092592</v>
      </c>
      <c r="B438" s="15">
        <v>44634</v>
      </c>
      <c r="C438" s="16">
        <v>0.4604050925925926</v>
      </c>
      <c r="D438" s="12">
        <v>113</v>
      </c>
      <c r="E438" s="12">
        <v>95.22</v>
      </c>
      <c r="F438" s="12">
        <v>107.64</v>
      </c>
      <c r="G438" s="12">
        <v>98.324999999999989</v>
      </c>
      <c r="H438" s="12">
        <v>101.42999999999999</v>
      </c>
      <c r="I438" s="12">
        <v>94.185000000000002</v>
      </c>
      <c r="J438" s="12">
        <v>110.745</v>
      </c>
      <c r="K438" s="12">
        <v>94</v>
      </c>
      <c r="L438" s="13">
        <v>101.81812499999999</v>
      </c>
      <c r="M438" s="17" t="s">
        <v>137</v>
      </c>
      <c r="N438" s="17">
        <f t="shared" si="24"/>
        <v>2</v>
      </c>
      <c r="O438" s="14" t="s">
        <v>9</v>
      </c>
      <c r="P438" s="14">
        <f t="shared" si="25"/>
        <v>6</v>
      </c>
      <c r="Q438" s="14" t="s">
        <v>15</v>
      </c>
      <c r="R438" s="14">
        <f t="shared" si="26"/>
        <v>2</v>
      </c>
      <c r="S438" s="14" t="s">
        <v>18</v>
      </c>
      <c r="T438" s="14" t="s">
        <v>143</v>
      </c>
      <c r="U438" s="14">
        <f t="shared" si="27"/>
        <v>3</v>
      </c>
    </row>
    <row r="439" spans="1:21" x14ac:dyDescent="0.3">
      <c r="A439" s="11">
        <v>44634.460740740738</v>
      </c>
      <c r="B439" s="15">
        <v>44634</v>
      </c>
      <c r="C439" s="16">
        <v>0.46074074074074073</v>
      </c>
      <c r="D439" s="12">
        <v>88.2</v>
      </c>
      <c r="E439" s="12">
        <v>90.160000000000011</v>
      </c>
      <c r="F439" s="12">
        <v>101.92</v>
      </c>
      <c r="G439" s="12">
        <v>93.1</v>
      </c>
      <c r="H439" s="12">
        <v>96.039999999999992</v>
      </c>
      <c r="I439" s="12">
        <v>89.18</v>
      </c>
      <c r="J439" s="12">
        <v>104.86</v>
      </c>
      <c r="K439" s="12">
        <v>98</v>
      </c>
      <c r="L439" s="13">
        <v>95.18249999999999</v>
      </c>
      <c r="M439" s="17" t="s">
        <v>137</v>
      </c>
      <c r="N439" s="17">
        <f t="shared" si="24"/>
        <v>2</v>
      </c>
      <c r="O439" s="14" t="s">
        <v>9</v>
      </c>
      <c r="P439" s="14">
        <f t="shared" si="25"/>
        <v>6</v>
      </c>
      <c r="Q439" s="14" t="s">
        <v>15</v>
      </c>
      <c r="R439" s="14">
        <f t="shared" si="26"/>
        <v>2</v>
      </c>
      <c r="S439" s="14" t="s">
        <v>18</v>
      </c>
      <c r="T439" s="14" t="s">
        <v>143</v>
      </c>
      <c r="U439" s="14">
        <f t="shared" si="27"/>
        <v>3</v>
      </c>
    </row>
    <row r="440" spans="1:21" x14ac:dyDescent="0.3">
      <c r="A440" s="11">
        <v>44634.461099537039</v>
      </c>
      <c r="B440" s="15">
        <v>44634</v>
      </c>
      <c r="C440" s="16">
        <v>0.46109953703703704</v>
      </c>
      <c r="D440" s="12">
        <v>116</v>
      </c>
      <c r="E440" s="12">
        <v>97.06</v>
      </c>
      <c r="F440" s="12">
        <v>109.72</v>
      </c>
      <c r="G440" s="12">
        <v>100.22499999999999</v>
      </c>
      <c r="H440" s="12">
        <v>103.39</v>
      </c>
      <c r="I440" s="12">
        <v>96.00500000000001</v>
      </c>
      <c r="J440" s="12">
        <v>112.88500000000001</v>
      </c>
      <c r="K440" s="12">
        <v>95</v>
      </c>
      <c r="L440" s="13">
        <v>103.785625</v>
      </c>
      <c r="M440" s="17" t="s">
        <v>137</v>
      </c>
      <c r="N440" s="17">
        <f t="shared" si="24"/>
        <v>2</v>
      </c>
      <c r="O440" s="14" t="s">
        <v>9</v>
      </c>
      <c r="P440" s="14">
        <f t="shared" si="25"/>
        <v>6</v>
      </c>
      <c r="Q440" s="14" t="s">
        <v>15</v>
      </c>
      <c r="R440" s="14">
        <f t="shared" si="26"/>
        <v>2</v>
      </c>
      <c r="S440" s="14" t="s">
        <v>18</v>
      </c>
      <c r="T440" s="14" t="s">
        <v>143</v>
      </c>
      <c r="U440" s="14">
        <f t="shared" si="27"/>
        <v>3</v>
      </c>
    </row>
    <row r="441" spans="1:21" x14ac:dyDescent="0.3">
      <c r="A441" s="11">
        <v>44634.461793981478</v>
      </c>
      <c r="B441" s="15">
        <v>44634</v>
      </c>
      <c r="C441" s="16">
        <v>0.46179398148148149</v>
      </c>
      <c r="D441" s="12">
        <v>113</v>
      </c>
      <c r="E441" s="12">
        <v>98.9</v>
      </c>
      <c r="F441" s="12">
        <v>111.8</v>
      </c>
      <c r="G441" s="12">
        <v>102.125</v>
      </c>
      <c r="H441" s="12">
        <v>105.35</v>
      </c>
      <c r="I441" s="12">
        <v>97.825000000000003</v>
      </c>
      <c r="J441" s="12">
        <v>115.02500000000001</v>
      </c>
      <c r="K441" s="12">
        <v>102</v>
      </c>
      <c r="L441" s="13">
        <v>105.753125</v>
      </c>
      <c r="M441" s="17" t="s">
        <v>137</v>
      </c>
      <c r="N441" s="17">
        <f t="shared" si="24"/>
        <v>2</v>
      </c>
      <c r="O441" s="14" t="s">
        <v>9</v>
      </c>
      <c r="P441" s="14">
        <f t="shared" si="25"/>
        <v>6</v>
      </c>
      <c r="Q441" s="14" t="s">
        <v>15</v>
      </c>
      <c r="R441" s="14">
        <f t="shared" si="26"/>
        <v>2</v>
      </c>
      <c r="S441" s="14" t="s">
        <v>18</v>
      </c>
      <c r="T441" s="14" t="s">
        <v>143</v>
      </c>
      <c r="U441" s="14">
        <f t="shared" si="27"/>
        <v>3</v>
      </c>
    </row>
    <row r="442" spans="1:21" x14ac:dyDescent="0.3">
      <c r="A442" s="11">
        <v>44634.462488425925</v>
      </c>
      <c r="B442" s="15">
        <v>44634</v>
      </c>
      <c r="C442" s="16">
        <v>0.46248842592592593</v>
      </c>
      <c r="D442" s="12">
        <v>112</v>
      </c>
      <c r="E442" s="12">
        <v>97.98</v>
      </c>
      <c r="F442" s="12">
        <v>110.76</v>
      </c>
      <c r="G442" s="12">
        <v>101.175</v>
      </c>
      <c r="H442" s="12">
        <v>104.37</v>
      </c>
      <c r="I442" s="12">
        <v>96.915000000000006</v>
      </c>
      <c r="J442" s="12">
        <v>113.95500000000001</v>
      </c>
      <c r="K442" s="12">
        <v>101</v>
      </c>
      <c r="L442" s="13">
        <v>104.76937500000001</v>
      </c>
      <c r="M442" s="17" t="s">
        <v>137</v>
      </c>
      <c r="N442" s="17">
        <f t="shared" si="24"/>
        <v>2</v>
      </c>
      <c r="O442" s="14" t="s">
        <v>9</v>
      </c>
      <c r="P442" s="14">
        <f t="shared" si="25"/>
        <v>6</v>
      </c>
      <c r="Q442" s="14" t="s">
        <v>15</v>
      </c>
      <c r="R442" s="14">
        <f t="shared" si="26"/>
        <v>2</v>
      </c>
      <c r="S442" s="14" t="s">
        <v>18</v>
      </c>
      <c r="T442" s="14" t="s">
        <v>143</v>
      </c>
      <c r="U442" s="14">
        <f t="shared" si="27"/>
        <v>3</v>
      </c>
    </row>
    <row r="443" spans="1:21" x14ac:dyDescent="0.3">
      <c r="A443" s="11">
        <v>44634.462500000001</v>
      </c>
      <c r="B443" s="15">
        <v>44634</v>
      </c>
      <c r="C443" s="16">
        <v>0.46249999999999997</v>
      </c>
      <c r="D443" s="12">
        <v>82.5</v>
      </c>
      <c r="E443" s="12">
        <v>94</v>
      </c>
      <c r="F443" s="12">
        <v>95.333333333333343</v>
      </c>
      <c r="G443" s="12">
        <v>87.083333333333329</v>
      </c>
      <c r="H443" s="12">
        <v>89.833333333333343</v>
      </c>
      <c r="I443" s="12">
        <v>93</v>
      </c>
      <c r="J443" s="12">
        <v>88</v>
      </c>
      <c r="K443" s="12">
        <v>88.916666666666671</v>
      </c>
      <c r="L443" s="13">
        <v>89.833333333333329</v>
      </c>
      <c r="M443" s="17" t="s">
        <v>137</v>
      </c>
      <c r="N443" s="17">
        <f t="shared" si="24"/>
        <v>2</v>
      </c>
      <c r="O443" s="14" t="s">
        <v>9</v>
      </c>
      <c r="P443" s="14">
        <f t="shared" si="25"/>
        <v>6</v>
      </c>
      <c r="Q443" s="14" t="s">
        <v>15</v>
      </c>
      <c r="R443" s="14">
        <f t="shared" si="26"/>
        <v>2</v>
      </c>
      <c r="S443" s="14" t="s">
        <v>18</v>
      </c>
      <c r="T443" s="14" t="s">
        <v>143</v>
      </c>
      <c r="U443" s="14">
        <f t="shared" si="27"/>
        <v>3</v>
      </c>
    </row>
    <row r="444" spans="1:21" x14ac:dyDescent="0.3">
      <c r="A444" s="11">
        <v>44634.462847222225</v>
      </c>
      <c r="B444" s="15">
        <v>44634</v>
      </c>
      <c r="C444" s="16">
        <v>0.46284722222222219</v>
      </c>
      <c r="D444" s="12">
        <v>93.600000000000009</v>
      </c>
      <c r="E444" s="12">
        <v>95.68</v>
      </c>
      <c r="F444" s="12">
        <v>108.16</v>
      </c>
      <c r="G444" s="12">
        <v>98.8</v>
      </c>
      <c r="H444" s="12">
        <v>101.92</v>
      </c>
      <c r="I444" s="12">
        <v>94.64</v>
      </c>
      <c r="J444" s="12">
        <v>111.28</v>
      </c>
      <c r="K444" s="12">
        <v>104</v>
      </c>
      <c r="L444" s="13">
        <v>101.01</v>
      </c>
      <c r="M444" s="17" t="s">
        <v>137</v>
      </c>
      <c r="N444" s="17">
        <f t="shared" si="24"/>
        <v>2</v>
      </c>
      <c r="O444" s="14" t="s">
        <v>9</v>
      </c>
      <c r="P444" s="14">
        <f t="shared" si="25"/>
        <v>6</v>
      </c>
      <c r="Q444" s="14" t="s">
        <v>15</v>
      </c>
      <c r="R444" s="14">
        <f t="shared" si="26"/>
        <v>2</v>
      </c>
      <c r="S444" s="14" t="s">
        <v>18</v>
      </c>
      <c r="T444" s="14" t="s">
        <v>143</v>
      </c>
      <c r="U444" s="14">
        <f t="shared" si="27"/>
        <v>3</v>
      </c>
    </row>
    <row r="445" spans="1:21" x14ac:dyDescent="0.3">
      <c r="A445" s="11">
        <v>44634.462916666664</v>
      </c>
      <c r="B445" s="15">
        <v>44634</v>
      </c>
      <c r="C445" s="16">
        <v>0.46291666666666664</v>
      </c>
      <c r="D445" s="12">
        <v>92.7</v>
      </c>
      <c r="E445" s="12">
        <v>94.76</v>
      </c>
      <c r="F445" s="12">
        <v>107.12</v>
      </c>
      <c r="G445" s="12">
        <v>97.85</v>
      </c>
      <c r="H445" s="12">
        <v>100.94</v>
      </c>
      <c r="I445" s="12">
        <v>93.73</v>
      </c>
      <c r="J445" s="12">
        <v>110.21000000000001</v>
      </c>
      <c r="K445" s="12">
        <v>103</v>
      </c>
      <c r="L445" s="13">
        <v>100.03875000000001</v>
      </c>
      <c r="M445" s="17" t="s">
        <v>137</v>
      </c>
      <c r="N445" s="17">
        <f t="shared" si="24"/>
        <v>2</v>
      </c>
      <c r="O445" s="14" t="s">
        <v>9</v>
      </c>
      <c r="P445" s="14">
        <f t="shared" si="25"/>
        <v>6</v>
      </c>
      <c r="Q445" s="14" t="s">
        <v>15</v>
      </c>
      <c r="R445" s="14">
        <f t="shared" si="26"/>
        <v>2</v>
      </c>
      <c r="S445" s="14" t="s">
        <v>18</v>
      </c>
      <c r="T445" s="14" t="s">
        <v>143</v>
      </c>
      <c r="U445" s="14">
        <f t="shared" si="27"/>
        <v>3</v>
      </c>
    </row>
    <row r="446" spans="1:21" x14ac:dyDescent="0.3">
      <c r="A446" s="11">
        <v>44634.463182870371</v>
      </c>
      <c r="B446" s="15">
        <v>44634</v>
      </c>
      <c r="C446" s="16">
        <v>0.46318287037037037</v>
      </c>
      <c r="D446" s="12">
        <v>101</v>
      </c>
      <c r="E446" s="12">
        <v>97.06</v>
      </c>
      <c r="F446" s="12">
        <v>109.72</v>
      </c>
      <c r="G446" s="12">
        <v>100.22499999999999</v>
      </c>
      <c r="H446" s="12">
        <v>103.39</v>
      </c>
      <c r="I446" s="12">
        <v>96.00500000000001</v>
      </c>
      <c r="J446" s="12">
        <v>112.88500000000001</v>
      </c>
      <c r="K446" s="12">
        <v>110</v>
      </c>
      <c r="L446" s="13">
        <v>103.785625</v>
      </c>
      <c r="M446" s="17" t="s">
        <v>137</v>
      </c>
      <c r="N446" s="17">
        <f t="shared" si="24"/>
        <v>2</v>
      </c>
      <c r="O446" s="14" t="s">
        <v>9</v>
      </c>
      <c r="P446" s="14">
        <f t="shared" si="25"/>
        <v>6</v>
      </c>
      <c r="Q446" s="14" t="s">
        <v>15</v>
      </c>
      <c r="R446" s="14">
        <f t="shared" si="26"/>
        <v>2</v>
      </c>
      <c r="S446" s="14" t="s">
        <v>18</v>
      </c>
      <c r="T446" s="14" t="s">
        <v>143</v>
      </c>
      <c r="U446" s="14">
        <f t="shared" si="27"/>
        <v>3</v>
      </c>
    </row>
    <row r="447" spans="1:21" x14ac:dyDescent="0.3">
      <c r="A447" s="11">
        <v>44634.463877314818</v>
      </c>
      <c r="B447" s="15">
        <v>44634</v>
      </c>
      <c r="C447" s="16">
        <v>0.46387731481481481</v>
      </c>
      <c r="D447" s="12">
        <v>105</v>
      </c>
      <c r="E447" s="12">
        <v>96.14</v>
      </c>
      <c r="F447" s="12">
        <v>108.68</v>
      </c>
      <c r="G447" s="12">
        <v>99.274999999999991</v>
      </c>
      <c r="H447" s="12">
        <v>102.41</v>
      </c>
      <c r="I447" s="12">
        <v>95.094999999999999</v>
      </c>
      <c r="J447" s="12">
        <v>111.81500000000001</v>
      </c>
      <c r="K447" s="12">
        <v>104</v>
      </c>
      <c r="L447" s="13">
        <v>102.80187500000001</v>
      </c>
      <c r="M447" s="17" t="s">
        <v>137</v>
      </c>
      <c r="N447" s="17">
        <f t="shared" si="24"/>
        <v>2</v>
      </c>
      <c r="O447" s="14" t="s">
        <v>9</v>
      </c>
      <c r="P447" s="14">
        <f t="shared" si="25"/>
        <v>6</v>
      </c>
      <c r="Q447" s="14" t="s">
        <v>15</v>
      </c>
      <c r="R447" s="14">
        <f t="shared" si="26"/>
        <v>2</v>
      </c>
      <c r="S447" s="14" t="s">
        <v>18</v>
      </c>
      <c r="T447" s="14" t="s">
        <v>143</v>
      </c>
      <c r="U447" s="14">
        <f t="shared" si="27"/>
        <v>3</v>
      </c>
    </row>
    <row r="448" spans="1:21" x14ac:dyDescent="0.3">
      <c r="A448" s="11">
        <v>44634.464143518519</v>
      </c>
      <c r="B448" s="15">
        <v>44634</v>
      </c>
      <c r="C448" s="16">
        <v>0.46414351851851854</v>
      </c>
      <c r="D448" s="12">
        <v>70.2</v>
      </c>
      <c r="E448" s="12">
        <v>78</v>
      </c>
      <c r="F448" s="12">
        <v>81.12</v>
      </c>
      <c r="G448" s="12">
        <v>74.099999999999994</v>
      </c>
      <c r="H448" s="12">
        <v>76.44</v>
      </c>
      <c r="I448" s="12">
        <v>70.98</v>
      </c>
      <c r="J448" s="12">
        <v>83.460000000000008</v>
      </c>
      <c r="K448" s="12">
        <v>75.66</v>
      </c>
      <c r="L448" s="13">
        <v>76.24499999999999</v>
      </c>
      <c r="M448" s="17" t="s">
        <v>137</v>
      </c>
      <c r="N448" s="17">
        <f t="shared" si="24"/>
        <v>2</v>
      </c>
      <c r="O448" s="14" t="s">
        <v>9</v>
      </c>
      <c r="P448" s="14">
        <f t="shared" si="25"/>
        <v>6</v>
      </c>
      <c r="Q448" s="14" t="s">
        <v>15</v>
      </c>
      <c r="R448" s="14">
        <f t="shared" si="26"/>
        <v>2</v>
      </c>
      <c r="S448" s="14" t="s">
        <v>18</v>
      </c>
      <c r="T448" s="14" t="s">
        <v>143</v>
      </c>
      <c r="U448" s="14">
        <f t="shared" si="27"/>
        <v>3</v>
      </c>
    </row>
    <row r="449" spans="1:21" x14ac:dyDescent="0.3">
      <c r="A449" s="11">
        <v>44634.464571759258</v>
      </c>
      <c r="B449" s="15">
        <v>44634</v>
      </c>
      <c r="C449" s="16">
        <v>0.46457175925925925</v>
      </c>
      <c r="D449" s="12">
        <v>108</v>
      </c>
      <c r="E449" s="12">
        <v>94.76</v>
      </c>
      <c r="F449" s="12">
        <v>107.12</v>
      </c>
      <c r="G449" s="12">
        <v>97.85</v>
      </c>
      <c r="H449" s="12">
        <v>100.94</v>
      </c>
      <c r="I449" s="12">
        <v>93.73</v>
      </c>
      <c r="J449" s="12">
        <v>110.21000000000001</v>
      </c>
      <c r="K449" s="12">
        <v>98</v>
      </c>
      <c r="L449" s="13">
        <v>101.32625</v>
      </c>
      <c r="M449" s="17" t="s">
        <v>137</v>
      </c>
      <c r="N449" s="17">
        <f t="shared" si="24"/>
        <v>2</v>
      </c>
      <c r="O449" s="14" t="s">
        <v>9</v>
      </c>
      <c r="P449" s="14">
        <f t="shared" si="25"/>
        <v>6</v>
      </c>
      <c r="Q449" s="14" t="s">
        <v>15</v>
      </c>
      <c r="R449" s="14">
        <f t="shared" si="26"/>
        <v>2</v>
      </c>
      <c r="S449" s="14" t="s">
        <v>18</v>
      </c>
      <c r="T449" s="14" t="s">
        <v>143</v>
      </c>
      <c r="U449" s="14">
        <f t="shared" si="27"/>
        <v>3</v>
      </c>
    </row>
    <row r="450" spans="1:21" x14ac:dyDescent="0.3">
      <c r="A450" s="11">
        <v>44634.465208333335</v>
      </c>
      <c r="B450" s="15">
        <v>44634</v>
      </c>
      <c r="C450" s="16">
        <v>0.46520833333333328</v>
      </c>
      <c r="D450" s="12">
        <v>111</v>
      </c>
      <c r="E450" s="12">
        <v>102.12</v>
      </c>
      <c r="F450" s="12">
        <v>115.44</v>
      </c>
      <c r="G450" s="12">
        <v>105.44999999999999</v>
      </c>
      <c r="H450" s="12">
        <v>108.78</v>
      </c>
      <c r="I450" s="12">
        <v>101.01</v>
      </c>
      <c r="J450" s="12">
        <v>118.77000000000001</v>
      </c>
      <c r="K450" s="12">
        <v>107.67</v>
      </c>
      <c r="L450" s="13">
        <v>108.77999999999999</v>
      </c>
      <c r="M450" s="17" t="s">
        <v>137</v>
      </c>
      <c r="N450" s="17">
        <f t="shared" si="24"/>
        <v>2</v>
      </c>
      <c r="O450" s="14" t="s">
        <v>9</v>
      </c>
      <c r="P450" s="14">
        <f t="shared" si="25"/>
        <v>6</v>
      </c>
      <c r="Q450" s="14" t="s">
        <v>15</v>
      </c>
      <c r="R450" s="14">
        <f t="shared" si="26"/>
        <v>2</v>
      </c>
      <c r="S450" s="14" t="s">
        <v>18</v>
      </c>
      <c r="T450" s="14" t="s">
        <v>143</v>
      </c>
      <c r="U450" s="14">
        <f t="shared" si="27"/>
        <v>3</v>
      </c>
    </row>
    <row r="451" spans="1:21" x14ac:dyDescent="0.3">
      <c r="A451" s="11">
        <v>44634.465266203704</v>
      </c>
      <c r="B451" s="15">
        <v>44634</v>
      </c>
      <c r="C451" s="16">
        <v>0.4652662037037037</v>
      </c>
      <c r="D451" s="12">
        <v>113</v>
      </c>
      <c r="E451" s="12">
        <v>91.08</v>
      </c>
      <c r="F451" s="12">
        <v>102.96000000000001</v>
      </c>
      <c r="G451" s="12">
        <v>94.05</v>
      </c>
      <c r="H451" s="12">
        <v>97.02</v>
      </c>
      <c r="I451" s="12">
        <v>90.09</v>
      </c>
      <c r="J451" s="12">
        <v>105.93</v>
      </c>
      <c r="K451" s="12">
        <v>85</v>
      </c>
      <c r="L451" s="13">
        <v>97.391249999999985</v>
      </c>
      <c r="M451" s="17" t="s">
        <v>137</v>
      </c>
      <c r="N451" s="17">
        <f t="shared" ref="N451:N514" si="28">IF(M451="Morning",1,IF(M451="Afternoon",2,IF(M451="Evening",3,IF(M451="late Evening",4,IF(M451="Break",5)))))</f>
        <v>2</v>
      </c>
      <c r="O451" s="14" t="s">
        <v>9</v>
      </c>
      <c r="P451" s="14">
        <f t="shared" ref="P451:P514" si="29">IF(O451="Greetings",1,IF(O451="Break",2,IF(O451="Closing",3,IF(O451="demonstration",4,IF(O451="Hands on",5,IF(O451="Introduction",6,IF(O451="Lecture",7,IF(O451="No Activity",8,IF(O451="Peer Learning",9)))))))))</f>
        <v>6</v>
      </c>
      <c r="Q451" s="14" t="s">
        <v>15</v>
      </c>
      <c r="R451" s="14">
        <f t="shared" ref="R451:R514" si="30">IF(Q451="On Campus",1,IF(Q451="Off Campus",2))</f>
        <v>2</v>
      </c>
      <c r="S451" s="14" t="s">
        <v>18</v>
      </c>
      <c r="T451" s="14" t="s">
        <v>143</v>
      </c>
      <c r="U451" s="14">
        <f t="shared" ref="U451:U514" si="31">IF(T451="Tools_Digital Drawing",1,IF(T451="Spatial Design",2,IF(T451="Technical Contexts",3)))</f>
        <v>3</v>
      </c>
    </row>
    <row r="452" spans="1:21" x14ac:dyDescent="0.3">
      <c r="A452" s="11">
        <v>44634.465624999997</v>
      </c>
      <c r="B452" s="15">
        <v>44634</v>
      </c>
      <c r="C452" s="16">
        <v>0.46562500000000001</v>
      </c>
      <c r="D452" s="12">
        <v>75.600000000000009</v>
      </c>
      <c r="E452" s="12">
        <v>77.28</v>
      </c>
      <c r="F452" s="12">
        <v>87.36</v>
      </c>
      <c r="G452" s="12">
        <v>79.8</v>
      </c>
      <c r="H452" s="12">
        <v>82.32</v>
      </c>
      <c r="I452" s="12">
        <v>84</v>
      </c>
      <c r="J452" s="12">
        <v>89.88000000000001</v>
      </c>
      <c r="K452" s="12">
        <v>81.48</v>
      </c>
      <c r="L452" s="13">
        <v>82.215000000000003</v>
      </c>
      <c r="M452" s="17" t="s">
        <v>137</v>
      </c>
      <c r="N452" s="17">
        <f t="shared" si="28"/>
        <v>2</v>
      </c>
      <c r="O452" s="14" t="s">
        <v>9</v>
      </c>
      <c r="P452" s="14">
        <f t="shared" si="29"/>
        <v>6</v>
      </c>
      <c r="Q452" s="14" t="s">
        <v>15</v>
      </c>
      <c r="R452" s="14">
        <f t="shared" si="30"/>
        <v>2</v>
      </c>
      <c r="S452" s="14" t="s">
        <v>18</v>
      </c>
      <c r="T452" s="14" t="s">
        <v>143</v>
      </c>
      <c r="U452" s="14">
        <f t="shared" si="31"/>
        <v>3</v>
      </c>
    </row>
    <row r="453" spans="1:21" x14ac:dyDescent="0.3">
      <c r="A453" s="11">
        <v>44634.465740740743</v>
      </c>
      <c r="B453" s="15">
        <v>44634</v>
      </c>
      <c r="C453" s="16">
        <v>0.46574074074074073</v>
      </c>
      <c r="D453" s="12">
        <v>108</v>
      </c>
      <c r="E453" s="12">
        <v>99.36</v>
      </c>
      <c r="F453" s="12">
        <v>112.32000000000001</v>
      </c>
      <c r="G453" s="12">
        <v>102.6</v>
      </c>
      <c r="H453" s="12">
        <v>105.84</v>
      </c>
      <c r="I453" s="12">
        <v>98.28</v>
      </c>
      <c r="J453" s="12">
        <v>115.56</v>
      </c>
      <c r="K453" s="12">
        <v>104.75999999999999</v>
      </c>
      <c r="L453" s="13">
        <v>105.84</v>
      </c>
      <c r="M453" s="17" t="s">
        <v>137</v>
      </c>
      <c r="N453" s="17">
        <f t="shared" si="28"/>
        <v>2</v>
      </c>
      <c r="O453" s="14" t="s">
        <v>9</v>
      </c>
      <c r="P453" s="14">
        <f t="shared" si="29"/>
        <v>6</v>
      </c>
      <c r="Q453" s="14" t="s">
        <v>15</v>
      </c>
      <c r="R453" s="14">
        <f t="shared" si="30"/>
        <v>2</v>
      </c>
      <c r="S453" s="14" t="s">
        <v>18</v>
      </c>
      <c r="T453" s="14" t="s">
        <v>143</v>
      </c>
      <c r="U453" s="14">
        <f t="shared" si="31"/>
        <v>3</v>
      </c>
    </row>
    <row r="454" spans="1:21" x14ac:dyDescent="0.3">
      <c r="A454" s="11">
        <v>44634.465763888889</v>
      </c>
      <c r="B454" s="15">
        <v>44634</v>
      </c>
      <c r="C454" s="16">
        <v>0.46576388888888887</v>
      </c>
      <c r="D454" s="12">
        <v>76.5</v>
      </c>
      <c r="E454" s="12">
        <v>78.2</v>
      </c>
      <c r="F454" s="12">
        <v>88.4</v>
      </c>
      <c r="G454" s="12">
        <v>80.75</v>
      </c>
      <c r="H454" s="12">
        <v>83.3</v>
      </c>
      <c r="I454" s="12">
        <v>85</v>
      </c>
      <c r="J454" s="12">
        <v>90.95</v>
      </c>
      <c r="K454" s="12">
        <v>82.45</v>
      </c>
      <c r="L454" s="13">
        <v>83.193750000000009</v>
      </c>
      <c r="M454" s="17" t="s">
        <v>137</v>
      </c>
      <c r="N454" s="17">
        <f t="shared" si="28"/>
        <v>2</v>
      </c>
      <c r="O454" s="14" t="s">
        <v>9</v>
      </c>
      <c r="P454" s="14">
        <f t="shared" si="29"/>
        <v>6</v>
      </c>
      <c r="Q454" s="14" t="s">
        <v>15</v>
      </c>
      <c r="R454" s="14">
        <f t="shared" si="30"/>
        <v>2</v>
      </c>
      <c r="S454" s="14" t="s">
        <v>18</v>
      </c>
      <c r="T454" s="14" t="s">
        <v>143</v>
      </c>
      <c r="U454" s="14">
        <f t="shared" si="31"/>
        <v>3</v>
      </c>
    </row>
    <row r="455" spans="1:21" x14ac:dyDescent="0.3">
      <c r="A455" s="11">
        <v>44634.465879629628</v>
      </c>
      <c r="B455" s="15">
        <v>44634</v>
      </c>
      <c r="C455" s="16">
        <v>0.46587962962962964</v>
      </c>
      <c r="D455" s="12">
        <v>107</v>
      </c>
      <c r="E455" s="12">
        <v>98.44</v>
      </c>
      <c r="F455" s="12">
        <v>111.28</v>
      </c>
      <c r="G455" s="12">
        <v>101.64999999999999</v>
      </c>
      <c r="H455" s="12">
        <v>104.86</v>
      </c>
      <c r="I455" s="12">
        <v>97.37</v>
      </c>
      <c r="J455" s="12">
        <v>114.49000000000001</v>
      </c>
      <c r="K455" s="12">
        <v>103.78999999999999</v>
      </c>
      <c r="L455" s="13">
        <v>104.86</v>
      </c>
      <c r="M455" s="17" t="s">
        <v>137</v>
      </c>
      <c r="N455" s="17">
        <f t="shared" si="28"/>
        <v>2</v>
      </c>
      <c r="O455" s="14" t="s">
        <v>9</v>
      </c>
      <c r="P455" s="14">
        <f t="shared" si="29"/>
        <v>6</v>
      </c>
      <c r="Q455" s="14" t="s">
        <v>15</v>
      </c>
      <c r="R455" s="14">
        <f t="shared" si="30"/>
        <v>2</v>
      </c>
      <c r="S455" s="14" t="s">
        <v>18</v>
      </c>
      <c r="T455" s="14" t="s">
        <v>143</v>
      </c>
      <c r="U455" s="14">
        <f t="shared" si="31"/>
        <v>3</v>
      </c>
    </row>
    <row r="456" spans="1:21" x14ac:dyDescent="0.3">
      <c r="A456" s="11">
        <v>44634.465960648151</v>
      </c>
      <c r="B456" s="15">
        <v>44634</v>
      </c>
      <c r="C456" s="16">
        <v>0.46596064814814814</v>
      </c>
      <c r="D456" s="12">
        <v>108</v>
      </c>
      <c r="E456" s="12">
        <v>81.88000000000001</v>
      </c>
      <c r="F456" s="12">
        <v>92.56</v>
      </c>
      <c r="G456" s="12">
        <v>84.55</v>
      </c>
      <c r="H456" s="12">
        <v>87.22</v>
      </c>
      <c r="I456" s="12">
        <v>80.990000000000009</v>
      </c>
      <c r="J456" s="12">
        <v>95.23</v>
      </c>
      <c r="K456" s="12">
        <v>70</v>
      </c>
      <c r="L456" s="13">
        <v>87.553750000000008</v>
      </c>
      <c r="M456" s="17" t="s">
        <v>137</v>
      </c>
      <c r="N456" s="17">
        <f t="shared" si="28"/>
        <v>2</v>
      </c>
      <c r="O456" s="14" t="s">
        <v>9</v>
      </c>
      <c r="P456" s="14">
        <f t="shared" si="29"/>
        <v>6</v>
      </c>
      <c r="Q456" s="14" t="s">
        <v>15</v>
      </c>
      <c r="R456" s="14">
        <f t="shared" si="30"/>
        <v>2</v>
      </c>
      <c r="S456" s="14" t="s">
        <v>18</v>
      </c>
      <c r="T456" s="14" t="s">
        <v>143</v>
      </c>
      <c r="U456" s="14">
        <f t="shared" si="31"/>
        <v>3</v>
      </c>
    </row>
    <row r="457" spans="1:21" x14ac:dyDescent="0.3">
      <c r="A457" s="11">
        <v>44634.46597222222</v>
      </c>
      <c r="B457" s="15">
        <v>44634</v>
      </c>
      <c r="C457" s="16">
        <v>0.46597222222222223</v>
      </c>
      <c r="D457" s="12">
        <v>84.600000000000009</v>
      </c>
      <c r="E457" s="12">
        <v>97</v>
      </c>
      <c r="F457" s="12">
        <v>97.76</v>
      </c>
      <c r="G457" s="12">
        <v>89.3</v>
      </c>
      <c r="H457" s="12">
        <v>92.12</v>
      </c>
      <c r="I457" s="12">
        <v>84</v>
      </c>
      <c r="J457" s="12">
        <v>101</v>
      </c>
      <c r="K457" s="12">
        <v>91.179999999999993</v>
      </c>
      <c r="L457" s="13">
        <v>92.11999999999999</v>
      </c>
      <c r="M457" s="17" t="s">
        <v>137</v>
      </c>
      <c r="N457" s="17">
        <f t="shared" si="28"/>
        <v>2</v>
      </c>
      <c r="O457" s="14" t="s">
        <v>9</v>
      </c>
      <c r="P457" s="14">
        <f t="shared" si="29"/>
        <v>6</v>
      </c>
      <c r="Q457" s="14" t="s">
        <v>15</v>
      </c>
      <c r="R457" s="14">
        <f t="shared" si="30"/>
        <v>2</v>
      </c>
      <c r="S457" s="14" t="s">
        <v>18</v>
      </c>
      <c r="T457" s="14" t="s">
        <v>143</v>
      </c>
      <c r="U457" s="14">
        <f t="shared" si="31"/>
        <v>3</v>
      </c>
    </row>
    <row r="458" spans="1:21" x14ac:dyDescent="0.3">
      <c r="A458" s="11">
        <v>44634.46603009259</v>
      </c>
      <c r="B458" s="15">
        <v>44634</v>
      </c>
      <c r="C458" s="16">
        <v>0.46603009259259259</v>
      </c>
      <c r="D458" s="12">
        <v>115</v>
      </c>
      <c r="E458" s="12">
        <v>105.80000000000001</v>
      </c>
      <c r="F458" s="12">
        <v>119.60000000000001</v>
      </c>
      <c r="G458" s="12">
        <v>109.25</v>
      </c>
      <c r="H458" s="12">
        <v>112.7</v>
      </c>
      <c r="I458" s="12">
        <v>104.65</v>
      </c>
      <c r="J458" s="12">
        <v>123.05000000000001</v>
      </c>
      <c r="K458" s="12">
        <v>111.55</v>
      </c>
      <c r="L458" s="13">
        <v>112.69999999999999</v>
      </c>
      <c r="M458" s="17" t="s">
        <v>137</v>
      </c>
      <c r="N458" s="17">
        <f t="shared" si="28"/>
        <v>2</v>
      </c>
      <c r="O458" s="14" t="s">
        <v>9</v>
      </c>
      <c r="P458" s="14">
        <f t="shared" si="29"/>
        <v>6</v>
      </c>
      <c r="Q458" s="14" t="s">
        <v>15</v>
      </c>
      <c r="R458" s="14">
        <f t="shared" si="30"/>
        <v>2</v>
      </c>
      <c r="S458" s="14" t="s">
        <v>18</v>
      </c>
      <c r="T458" s="14" t="s">
        <v>143</v>
      </c>
      <c r="U458" s="14">
        <f t="shared" si="31"/>
        <v>3</v>
      </c>
    </row>
    <row r="459" spans="1:21" x14ac:dyDescent="0.3">
      <c r="A459" s="11">
        <v>44634.46665509259</v>
      </c>
      <c r="B459" s="15">
        <v>44634</v>
      </c>
      <c r="C459" s="16">
        <v>0.46665509259259258</v>
      </c>
      <c r="D459" s="12">
        <v>110</v>
      </c>
      <c r="E459" s="12">
        <v>88.320000000000007</v>
      </c>
      <c r="F459" s="12">
        <v>99.84</v>
      </c>
      <c r="G459" s="12">
        <v>91.199999999999989</v>
      </c>
      <c r="H459" s="12">
        <v>94.08</v>
      </c>
      <c r="I459" s="12">
        <v>87.36</v>
      </c>
      <c r="J459" s="12">
        <v>102.72</v>
      </c>
      <c r="K459" s="12">
        <v>82</v>
      </c>
      <c r="L459" s="13">
        <v>94.44</v>
      </c>
      <c r="M459" s="17" t="s">
        <v>137</v>
      </c>
      <c r="N459" s="17">
        <f t="shared" si="28"/>
        <v>2</v>
      </c>
      <c r="O459" s="14" t="s">
        <v>9</v>
      </c>
      <c r="P459" s="14">
        <f t="shared" si="29"/>
        <v>6</v>
      </c>
      <c r="Q459" s="14" t="s">
        <v>15</v>
      </c>
      <c r="R459" s="14">
        <f t="shared" si="30"/>
        <v>2</v>
      </c>
      <c r="S459" s="14" t="s">
        <v>18</v>
      </c>
      <c r="T459" s="14" t="s">
        <v>143</v>
      </c>
      <c r="U459" s="14">
        <f t="shared" si="31"/>
        <v>3</v>
      </c>
    </row>
    <row r="460" spans="1:21" x14ac:dyDescent="0.3">
      <c r="A460" s="11">
        <v>44634.46707175926</v>
      </c>
      <c r="B460" s="15">
        <v>44634</v>
      </c>
      <c r="C460" s="16">
        <v>0.46707175925925926</v>
      </c>
      <c r="D460" s="12">
        <v>81</v>
      </c>
      <c r="E460" s="12">
        <v>82.8</v>
      </c>
      <c r="F460" s="12">
        <v>93.600000000000009</v>
      </c>
      <c r="G460" s="12">
        <v>85.5</v>
      </c>
      <c r="H460" s="12">
        <v>88.2</v>
      </c>
      <c r="I460" s="12">
        <v>90</v>
      </c>
      <c r="J460" s="12">
        <v>96.300000000000011</v>
      </c>
      <c r="K460" s="12">
        <v>87.3</v>
      </c>
      <c r="L460" s="13">
        <v>88.087500000000006</v>
      </c>
      <c r="M460" s="17" t="s">
        <v>137</v>
      </c>
      <c r="N460" s="17">
        <f t="shared" si="28"/>
        <v>2</v>
      </c>
      <c r="O460" s="14" t="s">
        <v>9</v>
      </c>
      <c r="P460" s="14">
        <f t="shared" si="29"/>
        <v>6</v>
      </c>
      <c r="Q460" s="14" t="s">
        <v>15</v>
      </c>
      <c r="R460" s="14">
        <f t="shared" si="30"/>
        <v>2</v>
      </c>
      <c r="S460" s="14" t="s">
        <v>18</v>
      </c>
      <c r="T460" s="14" t="s">
        <v>143</v>
      </c>
      <c r="U460" s="14">
        <f t="shared" si="31"/>
        <v>3</v>
      </c>
    </row>
    <row r="461" spans="1:21" x14ac:dyDescent="0.3">
      <c r="A461" s="11">
        <v>44634.467349537037</v>
      </c>
      <c r="B461" s="15">
        <v>44634</v>
      </c>
      <c r="C461" s="16">
        <v>0.46734953703703702</v>
      </c>
      <c r="D461" s="12">
        <v>86.4</v>
      </c>
      <c r="E461" s="12">
        <v>88.320000000000007</v>
      </c>
      <c r="F461" s="12">
        <v>99.84</v>
      </c>
      <c r="G461" s="12">
        <v>91.199999999999989</v>
      </c>
      <c r="H461" s="12">
        <v>94.08</v>
      </c>
      <c r="I461" s="12">
        <v>87.36</v>
      </c>
      <c r="J461" s="12">
        <v>102.72</v>
      </c>
      <c r="K461" s="12">
        <v>96</v>
      </c>
      <c r="L461" s="13">
        <v>93.240000000000009</v>
      </c>
      <c r="M461" s="17" t="s">
        <v>137</v>
      </c>
      <c r="N461" s="17">
        <f t="shared" si="28"/>
        <v>2</v>
      </c>
      <c r="O461" s="14" t="s">
        <v>9</v>
      </c>
      <c r="P461" s="14">
        <f t="shared" si="29"/>
        <v>6</v>
      </c>
      <c r="Q461" s="14" t="s">
        <v>15</v>
      </c>
      <c r="R461" s="14">
        <f t="shared" si="30"/>
        <v>2</v>
      </c>
      <c r="S461" s="14" t="s">
        <v>18</v>
      </c>
      <c r="T461" s="14" t="s">
        <v>143</v>
      </c>
      <c r="U461" s="14">
        <f t="shared" si="31"/>
        <v>3</v>
      </c>
    </row>
    <row r="462" spans="1:21" x14ac:dyDescent="0.3">
      <c r="A462" s="11">
        <v>44634.468043981484</v>
      </c>
      <c r="B462" s="15">
        <v>44634</v>
      </c>
      <c r="C462" s="16">
        <v>0.46804398148148146</v>
      </c>
      <c r="D462" s="12">
        <v>105</v>
      </c>
      <c r="E462" s="12">
        <v>94.76</v>
      </c>
      <c r="F462" s="12">
        <v>107.12</v>
      </c>
      <c r="G462" s="12">
        <v>97.85</v>
      </c>
      <c r="H462" s="12">
        <v>100.94</v>
      </c>
      <c r="I462" s="12">
        <v>93.73</v>
      </c>
      <c r="J462" s="12">
        <v>110.21000000000001</v>
      </c>
      <c r="K462" s="12">
        <v>101</v>
      </c>
      <c r="L462" s="13">
        <v>101.32625</v>
      </c>
      <c r="M462" s="17" t="s">
        <v>137</v>
      </c>
      <c r="N462" s="17">
        <f t="shared" si="28"/>
        <v>2</v>
      </c>
      <c r="O462" s="14" t="s">
        <v>9</v>
      </c>
      <c r="P462" s="14">
        <f t="shared" si="29"/>
        <v>6</v>
      </c>
      <c r="Q462" s="14" t="s">
        <v>15</v>
      </c>
      <c r="R462" s="14">
        <f t="shared" si="30"/>
        <v>2</v>
      </c>
      <c r="S462" s="14" t="s">
        <v>18</v>
      </c>
      <c r="T462" s="14" t="s">
        <v>143</v>
      </c>
      <c r="U462" s="14">
        <f t="shared" si="31"/>
        <v>3</v>
      </c>
    </row>
    <row r="463" spans="1:21" x14ac:dyDescent="0.3">
      <c r="A463" s="11">
        <v>44634.468738425923</v>
      </c>
      <c r="B463" s="15">
        <v>44634</v>
      </c>
      <c r="C463" s="16">
        <v>0.46873842592592596</v>
      </c>
      <c r="D463" s="12">
        <v>104</v>
      </c>
      <c r="E463" s="12">
        <v>91.54</v>
      </c>
      <c r="F463" s="12">
        <v>103.48</v>
      </c>
      <c r="G463" s="12">
        <v>94.524999999999991</v>
      </c>
      <c r="H463" s="12">
        <v>97.51</v>
      </c>
      <c r="I463" s="12">
        <v>90.545000000000002</v>
      </c>
      <c r="J463" s="12">
        <v>106.465</v>
      </c>
      <c r="K463" s="12">
        <v>95</v>
      </c>
      <c r="L463" s="13">
        <v>97.883125000000007</v>
      </c>
      <c r="M463" s="17" t="s">
        <v>137</v>
      </c>
      <c r="N463" s="17">
        <f t="shared" si="28"/>
        <v>2</v>
      </c>
      <c r="O463" s="14" t="s">
        <v>9</v>
      </c>
      <c r="P463" s="14">
        <f t="shared" si="29"/>
        <v>6</v>
      </c>
      <c r="Q463" s="14" t="s">
        <v>15</v>
      </c>
      <c r="R463" s="14">
        <f t="shared" si="30"/>
        <v>2</v>
      </c>
      <c r="S463" s="14" t="s">
        <v>18</v>
      </c>
      <c r="T463" s="14" t="s">
        <v>143</v>
      </c>
      <c r="U463" s="14">
        <f t="shared" si="31"/>
        <v>3</v>
      </c>
    </row>
    <row r="464" spans="1:21" x14ac:dyDescent="0.3">
      <c r="A464" s="11">
        <v>44634.46943287037</v>
      </c>
      <c r="B464" s="15">
        <v>44634</v>
      </c>
      <c r="C464" s="16">
        <v>0.46943287037037035</v>
      </c>
      <c r="D464" s="12">
        <v>105</v>
      </c>
      <c r="E464" s="12">
        <v>95.22</v>
      </c>
      <c r="F464" s="12">
        <v>107.64</v>
      </c>
      <c r="G464" s="12">
        <v>98.324999999999989</v>
      </c>
      <c r="H464" s="12">
        <v>101.42999999999999</v>
      </c>
      <c r="I464" s="12">
        <v>94.185000000000002</v>
      </c>
      <c r="J464" s="12">
        <v>110.745</v>
      </c>
      <c r="K464" s="12">
        <v>102</v>
      </c>
      <c r="L464" s="13">
        <v>101.81812499999999</v>
      </c>
      <c r="M464" s="17" t="s">
        <v>137</v>
      </c>
      <c r="N464" s="17">
        <f t="shared" si="28"/>
        <v>2</v>
      </c>
      <c r="O464" s="14" t="s">
        <v>9</v>
      </c>
      <c r="P464" s="14">
        <f t="shared" si="29"/>
        <v>6</v>
      </c>
      <c r="Q464" s="14" t="s">
        <v>15</v>
      </c>
      <c r="R464" s="14">
        <f t="shared" si="30"/>
        <v>2</v>
      </c>
      <c r="S464" s="14" t="s">
        <v>18</v>
      </c>
      <c r="T464" s="14" t="s">
        <v>143</v>
      </c>
      <c r="U464" s="14">
        <f t="shared" si="31"/>
        <v>3</v>
      </c>
    </row>
    <row r="465" spans="1:21" x14ac:dyDescent="0.3">
      <c r="A465" s="11">
        <v>44634.469444444447</v>
      </c>
      <c r="B465" s="15">
        <v>44634</v>
      </c>
      <c r="C465" s="16">
        <v>0.4694444444444445</v>
      </c>
      <c r="D465" s="12">
        <v>78.599999999999994</v>
      </c>
      <c r="E465" s="12">
        <v>91</v>
      </c>
      <c r="F465" s="12">
        <v>90.826666666666668</v>
      </c>
      <c r="G465" s="12">
        <v>82.966666666666654</v>
      </c>
      <c r="H465" s="12">
        <v>85.586666666666659</v>
      </c>
      <c r="I465" s="12">
        <v>70</v>
      </c>
      <c r="J465" s="12">
        <v>101</v>
      </c>
      <c r="K465" s="12">
        <v>84.713333333333324</v>
      </c>
      <c r="L465" s="13">
        <v>85.586666666666673</v>
      </c>
      <c r="M465" s="17" t="s">
        <v>137</v>
      </c>
      <c r="N465" s="17">
        <f t="shared" si="28"/>
        <v>2</v>
      </c>
      <c r="O465" s="14" t="s">
        <v>9</v>
      </c>
      <c r="P465" s="14">
        <f t="shared" si="29"/>
        <v>6</v>
      </c>
      <c r="Q465" s="14" t="s">
        <v>15</v>
      </c>
      <c r="R465" s="14">
        <f t="shared" si="30"/>
        <v>2</v>
      </c>
      <c r="S465" s="14" t="s">
        <v>18</v>
      </c>
      <c r="T465" s="14" t="s">
        <v>143</v>
      </c>
      <c r="U465" s="14">
        <f t="shared" si="31"/>
        <v>3</v>
      </c>
    </row>
    <row r="466" spans="1:21" x14ac:dyDescent="0.3">
      <c r="A466" s="11">
        <v>44634.470127314817</v>
      </c>
      <c r="B466" s="15">
        <v>44634</v>
      </c>
      <c r="C466" s="16">
        <v>0.47012731481481485</v>
      </c>
      <c r="D466" s="12">
        <v>112</v>
      </c>
      <c r="E466" s="12">
        <v>97.52000000000001</v>
      </c>
      <c r="F466" s="12">
        <v>110.24000000000001</v>
      </c>
      <c r="G466" s="12">
        <v>100.69999999999999</v>
      </c>
      <c r="H466" s="12">
        <v>103.88</v>
      </c>
      <c r="I466" s="12">
        <v>96.460000000000008</v>
      </c>
      <c r="J466" s="12">
        <v>113.42</v>
      </c>
      <c r="K466" s="12">
        <v>100</v>
      </c>
      <c r="L466" s="13">
        <v>104.27749999999999</v>
      </c>
      <c r="M466" s="17" t="s">
        <v>137</v>
      </c>
      <c r="N466" s="17">
        <f t="shared" si="28"/>
        <v>2</v>
      </c>
      <c r="O466" s="14" t="s">
        <v>9</v>
      </c>
      <c r="P466" s="14">
        <f t="shared" si="29"/>
        <v>6</v>
      </c>
      <c r="Q466" s="14" t="s">
        <v>15</v>
      </c>
      <c r="R466" s="14">
        <f t="shared" si="30"/>
        <v>2</v>
      </c>
      <c r="S466" s="14" t="s">
        <v>18</v>
      </c>
      <c r="T466" s="14" t="s">
        <v>143</v>
      </c>
      <c r="U466" s="14">
        <f t="shared" si="31"/>
        <v>3</v>
      </c>
    </row>
    <row r="467" spans="1:21" x14ac:dyDescent="0.3">
      <c r="A467" s="11">
        <v>44634.470717592594</v>
      </c>
      <c r="B467" s="15">
        <v>44634</v>
      </c>
      <c r="C467" s="16">
        <v>0.4707175925925926</v>
      </c>
      <c r="D467" s="12">
        <v>105</v>
      </c>
      <c r="E467" s="12">
        <v>96.600000000000009</v>
      </c>
      <c r="F467" s="12">
        <v>109.2</v>
      </c>
      <c r="G467" s="12">
        <v>99.75</v>
      </c>
      <c r="H467" s="12">
        <v>102.89999999999999</v>
      </c>
      <c r="I467" s="12">
        <v>95.55</v>
      </c>
      <c r="J467" s="12">
        <v>112.35000000000001</v>
      </c>
      <c r="K467" s="12">
        <v>101.85</v>
      </c>
      <c r="L467" s="13">
        <v>102.9</v>
      </c>
      <c r="M467" s="17" t="s">
        <v>137</v>
      </c>
      <c r="N467" s="17">
        <f t="shared" si="28"/>
        <v>2</v>
      </c>
      <c r="O467" s="14" t="s">
        <v>9</v>
      </c>
      <c r="P467" s="14">
        <f t="shared" si="29"/>
        <v>6</v>
      </c>
      <c r="Q467" s="14" t="s">
        <v>15</v>
      </c>
      <c r="R467" s="14">
        <f t="shared" si="30"/>
        <v>2</v>
      </c>
      <c r="S467" s="14" t="s">
        <v>18</v>
      </c>
      <c r="T467" s="14" t="s">
        <v>143</v>
      </c>
      <c r="U467" s="14">
        <f t="shared" si="31"/>
        <v>3</v>
      </c>
    </row>
    <row r="468" spans="1:21" x14ac:dyDescent="0.3">
      <c r="A468" s="11">
        <v>44634.470821759256</v>
      </c>
      <c r="B468" s="15">
        <v>44634</v>
      </c>
      <c r="C468" s="16">
        <v>0.47082175925925923</v>
      </c>
      <c r="D468" s="12">
        <v>108</v>
      </c>
      <c r="E468" s="12">
        <v>92.460000000000008</v>
      </c>
      <c r="F468" s="12">
        <v>104.52000000000001</v>
      </c>
      <c r="G468" s="12">
        <v>95.474999999999994</v>
      </c>
      <c r="H468" s="12">
        <v>98.49</v>
      </c>
      <c r="I468" s="12">
        <v>91.454999999999998</v>
      </c>
      <c r="J468" s="12">
        <v>107.53500000000001</v>
      </c>
      <c r="K468" s="12">
        <v>93</v>
      </c>
      <c r="L468" s="13">
        <v>98.866875000000007</v>
      </c>
      <c r="M468" s="17" t="s">
        <v>137</v>
      </c>
      <c r="N468" s="17">
        <f t="shared" si="28"/>
        <v>2</v>
      </c>
      <c r="O468" s="14" t="s">
        <v>9</v>
      </c>
      <c r="P468" s="14">
        <f t="shared" si="29"/>
        <v>6</v>
      </c>
      <c r="Q468" s="14" t="s">
        <v>15</v>
      </c>
      <c r="R468" s="14">
        <f t="shared" si="30"/>
        <v>2</v>
      </c>
      <c r="S468" s="14" t="s">
        <v>18</v>
      </c>
      <c r="T468" s="14" t="s">
        <v>143</v>
      </c>
      <c r="U468" s="14">
        <f t="shared" si="31"/>
        <v>3</v>
      </c>
    </row>
    <row r="469" spans="1:21" x14ac:dyDescent="0.3">
      <c r="A469" s="11">
        <v>44634.471516203703</v>
      </c>
      <c r="B469" s="15">
        <v>44634</v>
      </c>
      <c r="C469" s="16">
        <v>0.47151620370370373</v>
      </c>
      <c r="D469" s="12">
        <v>105</v>
      </c>
      <c r="E469" s="12">
        <v>92.460000000000008</v>
      </c>
      <c r="F469" s="12">
        <v>104.52000000000001</v>
      </c>
      <c r="G469" s="12">
        <v>95.474999999999994</v>
      </c>
      <c r="H469" s="12">
        <v>98.49</v>
      </c>
      <c r="I469" s="12">
        <v>91.454999999999998</v>
      </c>
      <c r="J469" s="12">
        <v>107.53500000000001</v>
      </c>
      <c r="K469" s="12">
        <v>96</v>
      </c>
      <c r="L469" s="13">
        <v>98.866875000000007</v>
      </c>
      <c r="M469" s="17" t="s">
        <v>137</v>
      </c>
      <c r="N469" s="17">
        <f t="shared" si="28"/>
        <v>2</v>
      </c>
      <c r="O469" s="14" t="s">
        <v>9</v>
      </c>
      <c r="P469" s="14">
        <f t="shared" si="29"/>
        <v>6</v>
      </c>
      <c r="Q469" s="14" t="s">
        <v>15</v>
      </c>
      <c r="R469" s="14">
        <f t="shared" si="30"/>
        <v>2</v>
      </c>
      <c r="S469" s="14" t="s">
        <v>18</v>
      </c>
      <c r="T469" s="14" t="s">
        <v>143</v>
      </c>
      <c r="U469" s="14">
        <f t="shared" si="31"/>
        <v>3</v>
      </c>
    </row>
    <row r="470" spans="1:21" x14ac:dyDescent="0.3">
      <c r="A470" s="11">
        <v>44634.472210648149</v>
      </c>
      <c r="B470" s="15">
        <v>44634</v>
      </c>
      <c r="C470" s="16">
        <v>0.47221064814814812</v>
      </c>
      <c r="D470" s="12">
        <v>102</v>
      </c>
      <c r="E470" s="12">
        <v>92</v>
      </c>
      <c r="F470" s="12">
        <v>104</v>
      </c>
      <c r="G470" s="12">
        <v>95</v>
      </c>
      <c r="H470" s="12">
        <v>98</v>
      </c>
      <c r="I470" s="12">
        <v>91</v>
      </c>
      <c r="J470" s="12">
        <v>107</v>
      </c>
      <c r="K470" s="12">
        <v>98</v>
      </c>
      <c r="L470" s="13">
        <v>98.375</v>
      </c>
      <c r="M470" s="17" t="s">
        <v>137</v>
      </c>
      <c r="N470" s="17">
        <f t="shared" si="28"/>
        <v>2</v>
      </c>
      <c r="O470" s="14" t="s">
        <v>9</v>
      </c>
      <c r="P470" s="14">
        <f t="shared" si="29"/>
        <v>6</v>
      </c>
      <c r="Q470" s="14" t="s">
        <v>15</v>
      </c>
      <c r="R470" s="14">
        <f t="shared" si="30"/>
        <v>2</v>
      </c>
      <c r="S470" s="14" t="s">
        <v>18</v>
      </c>
      <c r="T470" s="14" t="s">
        <v>143</v>
      </c>
      <c r="U470" s="14">
        <f t="shared" si="31"/>
        <v>3</v>
      </c>
    </row>
    <row r="471" spans="1:21" x14ac:dyDescent="0.3">
      <c r="A471" s="11">
        <v>44634.472905092596</v>
      </c>
      <c r="B471" s="15">
        <v>44634</v>
      </c>
      <c r="C471" s="16">
        <v>0.47290509259259261</v>
      </c>
      <c r="D471" s="12">
        <v>102</v>
      </c>
      <c r="E471" s="12">
        <v>97.06</v>
      </c>
      <c r="F471" s="12">
        <v>109.72</v>
      </c>
      <c r="G471" s="12">
        <v>100.22499999999999</v>
      </c>
      <c r="H471" s="12">
        <v>103.39</v>
      </c>
      <c r="I471" s="12">
        <v>96.00500000000001</v>
      </c>
      <c r="J471" s="12">
        <v>112.88500000000001</v>
      </c>
      <c r="K471" s="12">
        <v>109</v>
      </c>
      <c r="L471" s="13">
        <v>103.785625</v>
      </c>
      <c r="M471" s="17" t="s">
        <v>137</v>
      </c>
      <c r="N471" s="17">
        <f t="shared" si="28"/>
        <v>2</v>
      </c>
      <c r="O471" s="14" t="s">
        <v>9</v>
      </c>
      <c r="P471" s="14">
        <f t="shared" si="29"/>
        <v>6</v>
      </c>
      <c r="Q471" s="14" t="s">
        <v>15</v>
      </c>
      <c r="R471" s="14">
        <f t="shared" si="30"/>
        <v>2</v>
      </c>
      <c r="S471" s="14" t="s">
        <v>18</v>
      </c>
      <c r="T471" s="14" t="s">
        <v>143</v>
      </c>
      <c r="U471" s="14">
        <f t="shared" si="31"/>
        <v>3</v>
      </c>
    </row>
    <row r="472" spans="1:21" x14ac:dyDescent="0.3">
      <c r="A472" s="11">
        <v>44634.472916666666</v>
      </c>
      <c r="B472" s="15">
        <v>44634</v>
      </c>
      <c r="C472" s="16">
        <v>0.47291666666666665</v>
      </c>
      <c r="D472" s="12">
        <v>83.7</v>
      </c>
      <c r="E472" s="12">
        <v>99</v>
      </c>
      <c r="F472" s="12">
        <v>96.72</v>
      </c>
      <c r="G472" s="12">
        <v>88.35</v>
      </c>
      <c r="H472" s="12">
        <v>91.14</v>
      </c>
      <c r="I472" s="12">
        <v>94</v>
      </c>
      <c r="J472" s="12">
        <v>86</v>
      </c>
      <c r="K472" s="12">
        <v>90.21</v>
      </c>
      <c r="L472" s="13">
        <v>91.14</v>
      </c>
      <c r="M472" s="17" t="s">
        <v>137</v>
      </c>
      <c r="N472" s="17">
        <f t="shared" si="28"/>
        <v>2</v>
      </c>
      <c r="O472" s="14" t="s">
        <v>9</v>
      </c>
      <c r="P472" s="14">
        <f t="shared" si="29"/>
        <v>6</v>
      </c>
      <c r="Q472" s="14" t="s">
        <v>15</v>
      </c>
      <c r="R472" s="14">
        <f t="shared" si="30"/>
        <v>2</v>
      </c>
      <c r="S472" s="14" t="s">
        <v>18</v>
      </c>
      <c r="T472" s="14" t="s">
        <v>143</v>
      </c>
      <c r="U472" s="14">
        <f t="shared" si="31"/>
        <v>3</v>
      </c>
    </row>
    <row r="473" spans="1:21" x14ac:dyDescent="0.3">
      <c r="A473" s="11">
        <v>44634.472974537035</v>
      </c>
      <c r="B473" s="15">
        <v>44634</v>
      </c>
      <c r="C473" s="16">
        <v>0.47297453703703707</v>
      </c>
      <c r="D473" s="12">
        <v>100.8</v>
      </c>
      <c r="E473" s="12">
        <v>103.04</v>
      </c>
      <c r="F473" s="12">
        <v>116.48</v>
      </c>
      <c r="G473" s="12">
        <v>106.39999999999999</v>
      </c>
      <c r="H473" s="12">
        <v>109.75999999999999</v>
      </c>
      <c r="I473" s="12">
        <v>101.92</v>
      </c>
      <c r="J473" s="12">
        <v>119.84</v>
      </c>
      <c r="K473" s="12">
        <v>112</v>
      </c>
      <c r="L473" s="13">
        <v>108.78</v>
      </c>
      <c r="M473" s="17" t="s">
        <v>137</v>
      </c>
      <c r="N473" s="17">
        <f t="shared" si="28"/>
        <v>2</v>
      </c>
      <c r="O473" s="14" t="s">
        <v>9</v>
      </c>
      <c r="P473" s="14">
        <f t="shared" si="29"/>
        <v>6</v>
      </c>
      <c r="Q473" s="14" t="s">
        <v>15</v>
      </c>
      <c r="R473" s="14">
        <f t="shared" si="30"/>
        <v>2</v>
      </c>
      <c r="S473" s="14" t="s">
        <v>18</v>
      </c>
      <c r="T473" s="14" t="s">
        <v>143</v>
      </c>
      <c r="U473" s="14">
        <f t="shared" si="31"/>
        <v>3</v>
      </c>
    </row>
    <row r="474" spans="1:21" x14ac:dyDescent="0.3">
      <c r="A474" s="11">
        <v>44634.473287037035</v>
      </c>
      <c r="B474" s="15">
        <v>44634</v>
      </c>
      <c r="C474" s="16">
        <v>0.47328703703703701</v>
      </c>
      <c r="D474" s="12">
        <v>99</v>
      </c>
      <c r="E474" s="12">
        <v>101.2</v>
      </c>
      <c r="F474" s="12">
        <v>114.4</v>
      </c>
      <c r="G474" s="12">
        <v>104.5</v>
      </c>
      <c r="H474" s="12">
        <v>107.8</v>
      </c>
      <c r="I474" s="12">
        <v>100.10000000000001</v>
      </c>
      <c r="J474" s="12">
        <v>117.7</v>
      </c>
      <c r="K474" s="12">
        <v>110</v>
      </c>
      <c r="L474" s="13">
        <v>106.83750000000001</v>
      </c>
      <c r="M474" s="17" t="s">
        <v>137</v>
      </c>
      <c r="N474" s="17">
        <f t="shared" si="28"/>
        <v>2</v>
      </c>
      <c r="O474" s="14" t="s">
        <v>9</v>
      </c>
      <c r="P474" s="14">
        <f t="shared" si="29"/>
        <v>6</v>
      </c>
      <c r="Q474" s="14" t="s">
        <v>15</v>
      </c>
      <c r="R474" s="14">
        <f t="shared" si="30"/>
        <v>2</v>
      </c>
      <c r="S474" s="14" t="s">
        <v>18</v>
      </c>
      <c r="T474" s="14" t="s">
        <v>143</v>
      </c>
      <c r="U474" s="14">
        <f t="shared" si="31"/>
        <v>3</v>
      </c>
    </row>
    <row r="475" spans="1:21" x14ac:dyDescent="0.3">
      <c r="A475" s="11">
        <v>44634.473599537036</v>
      </c>
      <c r="B475" s="15">
        <v>44634</v>
      </c>
      <c r="C475" s="16">
        <v>0.473599537037037</v>
      </c>
      <c r="D475" s="12">
        <v>110</v>
      </c>
      <c r="E475" s="12">
        <v>100.28</v>
      </c>
      <c r="F475" s="12">
        <v>113.36</v>
      </c>
      <c r="G475" s="12">
        <v>103.55</v>
      </c>
      <c r="H475" s="12">
        <v>106.82</v>
      </c>
      <c r="I475" s="12">
        <v>99.19</v>
      </c>
      <c r="J475" s="12">
        <v>116.63000000000001</v>
      </c>
      <c r="K475" s="12">
        <v>108</v>
      </c>
      <c r="L475" s="13">
        <v>107.22875000000001</v>
      </c>
      <c r="M475" s="17" t="s">
        <v>137</v>
      </c>
      <c r="N475" s="17">
        <f t="shared" si="28"/>
        <v>2</v>
      </c>
      <c r="O475" s="14" t="s">
        <v>9</v>
      </c>
      <c r="P475" s="14">
        <f t="shared" si="29"/>
        <v>6</v>
      </c>
      <c r="Q475" s="14" t="s">
        <v>15</v>
      </c>
      <c r="R475" s="14">
        <f t="shared" si="30"/>
        <v>2</v>
      </c>
      <c r="S475" s="14" t="s">
        <v>18</v>
      </c>
      <c r="T475" s="14" t="s">
        <v>143</v>
      </c>
      <c r="U475" s="14">
        <f t="shared" si="31"/>
        <v>3</v>
      </c>
    </row>
    <row r="476" spans="1:21" x14ac:dyDescent="0.3">
      <c r="A476" s="11">
        <v>44634.474062499998</v>
      </c>
      <c r="B476" s="15">
        <v>44634</v>
      </c>
      <c r="C476" s="16">
        <v>0.4740625</v>
      </c>
      <c r="D476" s="12">
        <v>71.100000000000009</v>
      </c>
      <c r="E476" s="12">
        <v>79</v>
      </c>
      <c r="F476" s="12">
        <v>82.16</v>
      </c>
      <c r="G476" s="12">
        <v>75.05</v>
      </c>
      <c r="H476" s="12">
        <v>77.42</v>
      </c>
      <c r="I476" s="12">
        <v>71.89</v>
      </c>
      <c r="J476" s="12">
        <v>84.53</v>
      </c>
      <c r="K476" s="12">
        <v>76.63</v>
      </c>
      <c r="L476" s="13">
        <v>77.222499999999997</v>
      </c>
      <c r="M476" s="17" t="s">
        <v>137</v>
      </c>
      <c r="N476" s="17">
        <f t="shared" si="28"/>
        <v>2</v>
      </c>
      <c r="O476" s="14" t="s">
        <v>9</v>
      </c>
      <c r="P476" s="14">
        <f t="shared" si="29"/>
        <v>6</v>
      </c>
      <c r="Q476" s="14" t="s">
        <v>15</v>
      </c>
      <c r="R476" s="14">
        <f t="shared" si="30"/>
        <v>2</v>
      </c>
      <c r="S476" s="14" t="s">
        <v>18</v>
      </c>
      <c r="T476" s="14" t="s">
        <v>143</v>
      </c>
      <c r="U476" s="14">
        <f t="shared" si="31"/>
        <v>3</v>
      </c>
    </row>
    <row r="477" spans="1:21" x14ac:dyDescent="0.3">
      <c r="A477" s="11">
        <v>44634.474293981482</v>
      </c>
      <c r="B477" s="15">
        <v>44634</v>
      </c>
      <c r="C477" s="16">
        <v>0.4742939814814815</v>
      </c>
      <c r="D477" s="12">
        <v>118</v>
      </c>
      <c r="E477" s="12">
        <v>104.42</v>
      </c>
      <c r="F477" s="12">
        <v>118.04</v>
      </c>
      <c r="G477" s="12">
        <v>107.82499999999999</v>
      </c>
      <c r="H477" s="12">
        <v>111.23</v>
      </c>
      <c r="I477" s="12">
        <v>103.285</v>
      </c>
      <c r="J477" s="12">
        <v>121.44500000000001</v>
      </c>
      <c r="K477" s="12">
        <v>109</v>
      </c>
      <c r="L477" s="13">
        <v>111.655625</v>
      </c>
      <c r="M477" s="17" t="s">
        <v>137</v>
      </c>
      <c r="N477" s="17">
        <f t="shared" si="28"/>
        <v>2</v>
      </c>
      <c r="O477" s="14" t="s">
        <v>9</v>
      </c>
      <c r="P477" s="14">
        <f t="shared" si="29"/>
        <v>6</v>
      </c>
      <c r="Q477" s="14" t="s">
        <v>15</v>
      </c>
      <c r="R477" s="14">
        <f t="shared" si="30"/>
        <v>2</v>
      </c>
      <c r="S477" s="14" t="s">
        <v>18</v>
      </c>
      <c r="T477" s="14" t="s">
        <v>143</v>
      </c>
      <c r="U477" s="14">
        <f t="shared" si="31"/>
        <v>3</v>
      </c>
    </row>
    <row r="478" spans="1:21" x14ac:dyDescent="0.3">
      <c r="A478" s="11">
        <v>44634.474490740744</v>
      </c>
      <c r="B478" s="15">
        <v>44634</v>
      </c>
      <c r="C478" s="16">
        <v>0.47449074074074077</v>
      </c>
      <c r="D478" s="12">
        <v>72.900000000000006</v>
      </c>
      <c r="E478" s="12">
        <v>74.52000000000001</v>
      </c>
      <c r="F478" s="12">
        <v>84.240000000000009</v>
      </c>
      <c r="G478" s="12">
        <v>76.95</v>
      </c>
      <c r="H478" s="12">
        <v>79.38</v>
      </c>
      <c r="I478" s="12">
        <v>81</v>
      </c>
      <c r="J478" s="12">
        <v>86.67</v>
      </c>
      <c r="K478" s="12">
        <v>78.569999999999993</v>
      </c>
      <c r="L478" s="13">
        <v>79.278750000000002</v>
      </c>
      <c r="M478" s="17" t="s">
        <v>137</v>
      </c>
      <c r="N478" s="17">
        <f t="shared" si="28"/>
        <v>2</v>
      </c>
      <c r="O478" s="14" t="s">
        <v>9</v>
      </c>
      <c r="P478" s="14">
        <f t="shared" si="29"/>
        <v>6</v>
      </c>
      <c r="Q478" s="14" t="s">
        <v>15</v>
      </c>
      <c r="R478" s="14">
        <f t="shared" si="30"/>
        <v>2</v>
      </c>
      <c r="S478" s="14" t="s">
        <v>18</v>
      </c>
      <c r="T478" s="14" t="s">
        <v>143</v>
      </c>
      <c r="U478" s="14">
        <f t="shared" si="31"/>
        <v>3</v>
      </c>
    </row>
    <row r="479" spans="1:21" x14ac:dyDescent="0.3">
      <c r="A479" s="11">
        <v>44634.474583333336</v>
      </c>
      <c r="B479" s="15">
        <v>44634</v>
      </c>
      <c r="C479" s="16">
        <v>0.47458333333333336</v>
      </c>
      <c r="D479" s="12">
        <v>99</v>
      </c>
      <c r="E479" s="12">
        <v>101.2</v>
      </c>
      <c r="F479" s="12">
        <v>114.4</v>
      </c>
      <c r="G479" s="12">
        <v>104.5</v>
      </c>
      <c r="H479" s="12">
        <v>107.8</v>
      </c>
      <c r="I479" s="12">
        <v>100.10000000000001</v>
      </c>
      <c r="J479" s="12">
        <v>117.7</v>
      </c>
      <c r="K479" s="12">
        <v>110</v>
      </c>
      <c r="L479" s="13">
        <v>106.83750000000001</v>
      </c>
      <c r="M479" s="17" t="s">
        <v>137</v>
      </c>
      <c r="N479" s="17">
        <f t="shared" si="28"/>
        <v>2</v>
      </c>
      <c r="O479" s="14" t="s">
        <v>9</v>
      </c>
      <c r="P479" s="14">
        <f t="shared" si="29"/>
        <v>6</v>
      </c>
      <c r="Q479" s="14" t="s">
        <v>15</v>
      </c>
      <c r="R479" s="14">
        <f t="shared" si="30"/>
        <v>2</v>
      </c>
      <c r="S479" s="14" t="s">
        <v>18</v>
      </c>
      <c r="T479" s="14" t="s">
        <v>143</v>
      </c>
      <c r="U479" s="14">
        <f t="shared" si="31"/>
        <v>3</v>
      </c>
    </row>
    <row r="480" spans="1:21" x14ac:dyDescent="0.3">
      <c r="A480" s="11">
        <v>44634.474629629629</v>
      </c>
      <c r="B480" s="15">
        <v>44634</v>
      </c>
      <c r="C480" s="16">
        <v>0.47462962962962968</v>
      </c>
      <c r="D480" s="12">
        <v>113</v>
      </c>
      <c r="E480" s="12">
        <v>103.96000000000001</v>
      </c>
      <c r="F480" s="12">
        <v>117.52000000000001</v>
      </c>
      <c r="G480" s="12">
        <v>107.35</v>
      </c>
      <c r="H480" s="12">
        <v>110.74</v>
      </c>
      <c r="I480" s="12">
        <v>102.83</v>
      </c>
      <c r="J480" s="12">
        <v>120.91000000000001</v>
      </c>
      <c r="K480" s="12">
        <v>109.61</v>
      </c>
      <c r="L480" s="13">
        <v>110.74000000000001</v>
      </c>
      <c r="M480" s="17" t="s">
        <v>137</v>
      </c>
      <c r="N480" s="17">
        <f t="shared" si="28"/>
        <v>2</v>
      </c>
      <c r="O480" s="14" t="s">
        <v>9</v>
      </c>
      <c r="P480" s="14">
        <f t="shared" si="29"/>
        <v>6</v>
      </c>
      <c r="Q480" s="14" t="s">
        <v>15</v>
      </c>
      <c r="R480" s="14">
        <f t="shared" si="30"/>
        <v>2</v>
      </c>
      <c r="S480" s="14" t="s">
        <v>18</v>
      </c>
      <c r="T480" s="14" t="s">
        <v>143</v>
      </c>
      <c r="U480" s="14">
        <f t="shared" si="31"/>
        <v>3</v>
      </c>
    </row>
    <row r="481" spans="1:21" x14ac:dyDescent="0.3">
      <c r="A481" s="11">
        <v>44634.474988425929</v>
      </c>
      <c r="B481" s="15">
        <v>44634</v>
      </c>
      <c r="C481" s="16">
        <v>0.47498842592592588</v>
      </c>
      <c r="D481" s="12">
        <v>116</v>
      </c>
      <c r="E481" s="12">
        <v>104.88000000000001</v>
      </c>
      <c r="F481" s="12">
        <v>118.56</v>
      </c>
      <c r="G481" s="12">
        <v>108.3</v>
      </c>
      <c r="H481" s="12">
        <v>111.72</v>
      </c>
      <c r="I481" s="12">
        <v>103.74000000000001</v>
      </c>
      <c r="J481" s="12">
        <v>121.98</v>
      </c>
      <c r="K481" s="12">
        <v>112</v>
      </c>
      <c r="L481" s="13">
        <v>112.14750000000001</v>
      </c>
      <c r="M481" s="17" t="s">
        <v>137</v>
      </c>
      <c r="N481" s="17">
        <f t="shared" si="28"/>
        <v>2</v>
      </c>
      <c r="O481" s="14" t="s">
        <v>9</v>
      </c>
      <c r="P481" s="14">
        <f t="shared" si="29"/>
        <v>6</v>
      </c>
      <c r="Q481" s="14" t="s">
        <v>15</v>
      </c>
      <c r="R481" s="14">
        <f t="shared" si="30"/>
        <v>2</v>
      </c>
      <c r="S481" s="14" t="s">
        <v>18</v>
      </c>
      <c r="T481" s="14" t="s">
        <v>143</v>
      </c>
      <c r="U481" s="14">
        <f t="shared" si="31"/>
        <v>3</v>
      </c>
    </row>
    <row r="482" spans="1:21" x14ac:dyDescent="0.3">
      <c r="A482" s="11">
        <v>44634.475671296299</v>
      </c>
      <c r="B482" s="15">
        <v>44634</v>
      </c>
      <c r="C482" s="16">
        <v>0.47567129629629629</v>
      </c>
      <c r="D482" s="12">
        <v>100.8</v>
      </c>
      <c r="E482" s="12">
        <v>103.04</v>
      </c>
      <c r="F482" s="12">
        <v>116.48</v>
      </c>
      <c r="G482" s="12">
        <v>106.39999999999999</v>
      </c>
      <c r="H482" s="12">
        <v>109.75999999999999</v>
      </c>
      <c r="I482" s="12">
        <v>101.92</v>
      </c>
      <c r="J482" s="12">
        <v>119.84</v>
      </c>
      <c r="K482" s="12">
        <v>112</v>
      </c>
      <c r="L482" s="13">
        <v>108.78</v>
      </c>
      <c r="M482" s="17" t="s">
        <v>137</v>
      </c>
      <c r="N482" s="17">
        <f t="shared" si="28"/>
        <v>2</v>
      </c>
      <c r="O482" s="14" t="s">
        <v>9</v>
      </c>
      <c r="P482" s="14">
        <f t="shared" si="29"/>
        <v>6</v>
      </c>
      <c r="Q482" s="14" t="s">
        <v>15</v>
      </c>
      <c r="R482" s="14">
        <f t="shared" si="30"/>
        <v>2</v>
      </c>
      <c r="S482" s="14" t="s">
        <v>18</v>
      </c>
      <c r="T482" s="14" t="s">
        <v>143</v>
      </c>
      <c r="U482" s="14">
        <f t="shared" si="31"/>
        <v>3</v>
      </c>
    </row>
    <row r="483" spans="1:21" x14ac:dyDescent="0.3">
      <c r="A483" s="11">
        <v>44634.475682870368</v>
      </c>
      <c r="B483" s="15">
        <v>44634</v>
      </c>
      <c r="C483" s="16">
        <v>0.47568287037037038</v>
      </c>
      <c r="D483" s="12">
        <v>115</v>
      </c>
      <c r="E483" s="12">
        <v>105.80000000000001</v>
      </c>
      <c r="F483" s="12">
        <v>119.60000000000001</v>
      </c>
      <c r="G483" s="12">
        <v>109.25</v>
      </c>
      <c r="H483" s="12">
        <v>112.7</v>
      </c>
      <c r="I483" s="12">
        <v>104.65</v>
      </c>
      <c r="J483" s="12">
        <v>123.05000000000001</v>
      </c>
      <c r="K483" s="12">
        <v>115</v>
      </c>
      <c r="L483" s="13">
        <v>113.13124999999999</v>
      </c>
      <c r="M483" s="17" t="s">
        <v>137</v>
      </c>
      <c r="N483" s="17">
        <f t="shared" si="28"/>
        <v>2</v>
      </c>
      <c r="O483" s="14" t="s">
        <v>9</v>
      </c>
      <c r="P483" s="14">
        <f t="shared" si="29"/>
        <v>6</v>
      </c>
      <c r="Q483" s="14" t="s">
        <v>15</v>
      </c>
      <c r="R483" s="14">
        <f t="shared" si="30"/>
        <v>2</v>
      </c>
      <c r="S483" s="14" t="s">
        <v>18</v>
      </c>
      <c r="T483" s="14" t="s">
        <v>143</v>
      </c>
      <c r="U483" s="14">
        <f t="shared" si="31"/>
        <v>3</v>
      </c>
    </row>
    <row r="484" spans="1:21" x14ac:dyDescent="0.3">
      <c r="A484" s="11">
        <v>44634.475752314815</v>
      </c>
      <c r="B484" s="15">
        <v>44634</v>
      </c>
      <c r="C484" s="16">
        <v>0.47575231481481484</v>
      </c>
      <c r="D484" s="12">
        <v>110</v>
      </c>
      <c r="E484" s="12">
        <v>101.2</v>
      </c>
      <c r="F484" s="12">
        <v>114.4</v>
      </c>
      <c r="G484" s="12">
        <v>104.5</v>
      </c>
      <c r="H484" s="12">
        <v>107.8</v>
      </c>
      <c r="I484" s="12">
        <v>100.10000000000001</v>
      </c>
      <c r="J484" s="12">
        <v>117.7</v>
      </c>
      <c r="K484" s="12">
        <v>106.7</v>
      </c>
      <c r="L484" s="13">
        <v>107.80000000000001</v>
      </c>
      <c r="M484" s="17" t="s">
        <v>137</v>
      </c>
      <c r="N484" s="17">
        <f t="shared" si="28"/>
        <v>2</v>
      </c>
      <c r="O484" s="14" t="s">
        <v>9</v>
      </c>
      <c r="P484" s="14">
        <f t="shared" si="29"/>
        <v>6</v>
      </c>
      <c r="Q484" s="14" t="s">
        <v>15</v>
      </c>
      <c r="R484" s="14">
        <f t="shared" si="30"/>
        <v>2</v>
      </c>
      <c r="S484" s="14" t="s">
        <v>18</v>
      </c>
      <c r="T484" s="14" t="s">
        <v>143</v>
      </c>
      <c r="U484" s="14">
        <f t="shared" si="31"/>
        <v>3</v>
      </c>
    </row>
    <row r="485" spans="1:21" x14ac:dyDescent="0.3">
      <c r="A485" s="11">
        <v>44634.476377314815</v>
      </c>
      <c r="B485" s="15">
        <v>44634</v>
      </c>
      <c r="C485" s="16">
        <v>0.47637731481481477</v>
      </c>
      <c r="D485" s="12">
        <v>108</v>
      </c>
      <c r="E485" s="12">
        <v>97.98</v>
      </c>
      <c r="F485" s="12">
        <v>110.76</v>
      </c>
      <c r="G485" s="12">
        <v>101.175</v>
      </c>
      <c r="H485" s="12">
        <v>104.37</v>
      </c>
      <c r="I485" s="12">
        <v>96.915000000000006</v>
      </c>
      <c r="J485" s="12">
        <v>113.95500000000001</v>
      </c>
      <c r="K485" s="12">
        <v>105</v>
      </c>
      <c r="L485" s="13">
        <v>104.76937500000001</v>
      </c>
      <c r="M485" s="17" t="s">
        <v>137</v>
      </c>
      <c r="N485" s="17">
        <f t="shared" si="28"/>
        <v>2</v>
      </c>
      <c r="O485" s="14" t="s">
        <v>9</v>
      </c>
      <c r="P485" s="14">
        <f t="shared" si="29"/>
        <v>6</v>
      </c>
      <c r="Q485" s="14" t="s">
        <v>15</v>
      </c>
      <c r="R485" s="14">
        <f t="shared" si="30"/>
        <v>2</v>
      </c>
      <c r="S485" s="14" t="s">
        <v>18</v>
      </c>
      <c r="T485" s="14" t="s">
        <v>143</v>
      </c>
      <c r="U485" s="14">
        <f t="shared" si="31"/>
        <v>3</v>
      </c>
    </row>
    <row r="486" spans="1:21" x14ac:dyDescent="0.3">
      <c r="A486" s="11">
        <v>44634.476388888892</v>
      </c>
      <c r="B486" s="15">
        <v>44634</v>
      </c>
      <c r="C486" s="16">
        <v>0.47638888888888892</v>
      </c>
      <c r="D486" s="12">
        <v>103.8</v>
      </c>
      <c r="E486" s="12">
        <v>102</v>
      </c>
      <c r="F486" s="12">
        <v>119.94666666666667</v>
      </c>
      <c r="G486" s="12">
        <v>109.56666666666666</v>
      </c>
      <c r="H486" s="12">
        <v>113.02666666666666</v>
      </c>
      <c r="I486" s="12">
        <v>133</v>
      </c>
      <c r="J486" s="12">
        <v>111</v>
      </c>
      <c r="K486" s="12">
        <v>111.87333333333332</v>
      </c>
      <c r="L486" s="13">
        <v>113.02666666666667</v>
      </c>
      <c r="M486" s="17" t="s">
        <v>137</v>
      </c>
      <c r="N486" s="17">
        <f t="shared" si="28"/>
        <v>2</v>
      </c>
      <c r="O486" s="14" t="s">
        <v>9</v>
      </c>
      <c r="P486" s="14">
        <f t="shared" si="29"/>
        <v>6</v>
      </c>
      <c r="Q486" s="14" t="s">
        <v>15</v>
      </c>
      <c r="R486" s="14">
        <f t="shared" si="30"/>
        <v>2</v>
      </c>
      <c r="S486" s="14" t="s">
        <v>18</v>
      </c>
      <c r="T486" s="14" t="s">
        <v>143</v>
      </c>
      <c r="U486" s="14">
        <f t="shared" si="31"/>
        <v>3</v>
      </c>
    </row>
    <row r="487" spans="1:21" x14ac:dyDescent="0.3">
      <c r="A487" s="11">
        <v>44634.476724537039</v>
      </c>
      <c r="B487" s="15">
        <v>44634</v>
      </c>
      <c r="C487" s="16">
        <v>0.47672453703703704</v>
      </c>
      <c r="D487" s="12">
        <v>70.2</v>
      </c>
      <c r="E487" s="12">
        <v>71.760000000000005</v>
      </c>
      <c r="F487" s="12">
        <v>81.12</v>
      </c>
      <c r="G487" s="12">
        <v>74.099999999999994</v>
      </c>
      <c r="H487" s="12">
        <v>76.44</v>
      </c>
      <c r="I487" s="12">
        <v>78</v>
      </c>
      <c r="J487" s="12">
        <v>83.460000000000008</v>
      </c>
      <c r="K487" s="12">
        <v>75.66</v>
      </c>
      <c r="L487" s="13">
        <v>76.342500000000001</v>
      </c>
      <c r="M487" s="17" t="s">
        <v>137</v>
      </c>
      <c r="N487" s="17">
        <f t="shared" si="28"/>
        <v>2</v>
      </c>
      <c r="O487" s="14" t="s">
        <v>9</v>
      </c>
      <c r="P487" s="14">
        <f t="shared" si="29"/>
        <v>6</v>
      </c>
      <c r="Q487" s="14" t="s">
        <v>15</v>
      </c>
      <c r="R487" s="14">
        <f t="shared" si="30"/>
        <v>2</v>
      </c>
      <c r="S487" s="14" t="s">
        <v>18</v>
      </c>
      <c r="T487" s="14" t="s">
        <v>143</v>
      </c>
      <c r="U487" s="14">
        <f t="shared" si="31"/>
        <v>3</v>
      </c>
    </row>
    <row r="488" spans="1:21" x14ac:dyDescent="0.3">
      <c r="A488" s="11">
        <v>44634.476759259262</v>
      </c>
      <c r="B488" s="15">
        <v>44634</v>
      </c>
      <c r="C488" s="16">
        <v>0.47675925925925927</v>
      </c>
      <c r="D488" s="12">
        <v>97</v>
      </c>
      <c r="E488" s="12">
        <v>89.240000000000009</v>
      </c>
      <c r="F488" s="12">
        <v>100.88000000000001</v>
      </c>
      <c r="G488" s="12">
        <v>92.149999999999991</v>
      </c>
      <c r="H488" s="12">
        <v>95.06</v>
      </c>
      <c r="I488" s="12">
        <v>88.27</v>
      </c>
      <c r="J488" s="12">
        <v>103.79</v>
      </c>
      <c r="K488" s="12">
        <v>94.09</v>
      </c>
      <c r="L488" s="13">
        <v>95.06</v>
      </c>
      <c r="M488" s="17" t="s">
        <v>137</v>
      </c>
      <c r="N488" s="17">
        <f t="shared" si="28"/>
        <v>2</v>
      </c>
      <c r="O488" s="14" t="s">
        <v>9</v>
      </c>
      <c r="P488" s="14">
        <f t="shared" si="29"/>
        <v>6</v>
      </c>
      <c r="Q488" s="14" t="s">
        <v>15</v>
      </c>
      <c r="R488" s="14">
        <f t="shared" si="30"/>
        <v>2</v>
      </c>
      <c r="S488" s="14" t="s">
        <v>18</v>
      </c>
      <c r="T488" s="14" t="s">
        <v>143</v>
      </c>
      <c r="U488" s="14">
        <f t="shared" si="31"/>
        <v>3</v>
      </c>
    </row>
    <row r="489" spans="1:21" x14ac:dyDescent="0.3">
      <c r="A489" s="11">
        <v>44634.477071759262</v>
      </c>
      <c r="B489" s="15">
        <v>44634</v>
      </c>
      <c r="C489" s="16">
        <v>0.47707175925925926</v>
      </c>
      <c r="D489" s="12">
        <v>98</v>
      </c>
      <c r="E489" s="12">
        <v>92.460000000000008</v>
      </c>
      <c r="F489" s="12">
        <v>104.52000000000001</v>
      </c>
      <c r="G489" s="12">
        <v>95.474999999999994</v>
      </c>
      <c r="H489" s="12">
        <v>98.49</v>
      </c>
      <c r="I489" s="12">
        <v>91.454999999999998</v>
      </c>
      <c r="J489" s="12">
        <v>107.53500000000001</v>
      </c>
      <c r="K489" s="12">
        <v>103</v>
      </c>
      <c r="L489" s="13">
        <v>98.866875000000007</v>
      </c>
      <c r="M489" s="17" t="s">
        <v>137</v>
      </c>
      <c r="N489" s="17">
        <f t="shared" si="28"/>
        <v>2</v>
      </c>
      <c r="O489" s="14" t="s">
        <v>9</v>
      </c>
      <c r="P489" s="14">
        <f t="shared" si="29"/>
        <v>6</v>
      </c>
      <c r="Q489" s="14" t="s">
        <v>15</v>
      </c>
      <c r="R489" s="14">
        <f t="shared" si="30"/>
        <v>2</v>
      </c>
      <c r="S489" s="14" t="s">
        <v>18</v>
      </c>
      <c r="T489" s="14" t="s">
        <v>143</v>
      </c>
      <c r="U489" s="14">
        <f t="shared" si="31"/>
        <v>3</v>
      </c>
    </row>
    <row r="490" spans="1:21" x14ac:dyDescent="0.3">
      <c r="A490" s="11">
        <v>44634.477106481485</v>
      </c>
      <c r="B490" s="15">
        <v>44634</v>
      </c>
      <c r="C490" s="16">
        <v>0.47710648148148144</v>
      </c>
      <c r="D490" s="12">
        <v>93</v>
      </c>
      <c r="E490" s="12">
        <v>85.56</v>
      </c>
      <c r="F490" s="12">
        <v>96.72</v>
      </c>
      <c r="G490" s="12">
        <v>88.35</v>
      </c>
      <c r="H490" s="12">
        <v>91.14</v>
      </c>
      <c r="I490" s="12">
        <v>84.63000000000001</v>
      </c>
      <c r="J490" s="12">
        <v>99.51</v>
      </c>
      <c r="K490" s="12">
        <v>90.21</v>
      </c>
      <c r="L490" s="13">
        <v>91.14</v>
      </c>
      <c r="M490" s="17" t="s">
        <v>137</v>
      </c>
      <c r="N490" s="17">
        <f t="shared" si="28"/>
        <v>2</v>
      </c>
      <c r="O490" s="14" t="s">
        <v>9</v>
      </c>
      <c r="P490" s="14">
        <f t="shared" si="29"/>
        <v>6</v>
      </c>
      <c r="Q490" s="14" t="s">
        <v>15</v>
      </c>
      <c r="R490" s="14">
        <f t="shared" si="30"/>
        <v>2</v>
      </c>
      <c r="S490" s="14" t="s">
        <v>18</v>
      </c>
      <c r="T490" s="14" t="s">
        <v>143</v>
      </c>
      <c r="U490" s="14">
        <f t="shared" si="31"/>
        <v>3</v>
      </c>
    </row>
    <row r="491" spans="1:21" x14ac:dyDescent="0.3">
      <c r="A491" s="11">
        <v>44634.477766203701</v>
      </c>
      <c r="B491" s="15">
        <v>44634</v>
      </c>
      <c r="C491" s="16">
        <v>0.47776620370370365</v>
      </c>
      <c r="D491" s="12">
        <v>104</v>
      </c>
      <c r="E491" s="12">
        <v>92.460000000000008</v>
      </c>
      <c r="F491" s="12">
        <v>104.52000000000001</v>
      </c>
      <c r="G491" s="12">
        <v>95.474999999999994</v>
      </c>
      <c r="H491" s="12">
        <v>98.49</v>
      </c>
      <c r="I491" s="12">
        <v>91.454999999999998</v>
      </c>
      <c r="J491" s="12">
        <v>107.53500000000001</v>
      </c>
      <c r="K491" s="12">
        <v>97</v>
      </c>
      <c r="L491" s="13">
        <v>98.866875000000007</v>
      </c>
      <c r="M491" s="17" t="s">
        <v>137</v>
      </c>
      <c r="N491" s="17">
        <f t="shared" si="28"/>
        <v>2</v>
      </c>
      <c r="O491" s="14" t="s">
        <v>9</v>
      </c>
      <c r="P491" s="14">
        <f t="shared" si="29"/>
        <v>6</v>
      </c>
      <c r="Q491" s="14" t="s">
        <v>15</v>
      </c>
      <c r="R491" s="14">
        <f t="shared" si="30"/>
        <v>2</v>
      </c>
      <c r="S491" s="14" t="s">
        <v>18</v>
      </c>
      <c r="T491" s="14" t="s">
        <v>143</v>
      </c>
      <c r="U491" s="14">
        <f t="shared" si="31"/>
        <v>3</v>
      </c>
    </row>
    <row r="492" spans="1:21" x14ac:dyDescent="0.3">
      <c r="A492" s="11">
        <v>44634.478460648148</v>
      </c>
      <c r="B492" s="15">
        <v>44634</v>
      </c>
      <c r="C492" s="16">
        <v>0.47846064814814815</v>
      </c>
      <c r="D492" s="12">
        <v>107</v>
      </c>
      <c r="E492" s="12">
        <v>94.3</v>
      </c>
      <c r="F492" s="12">
        <v>106.60000000000001</v>
      </c>
      <c r="G492" s="12">
        <v>97.375</v>
      </c>
      <c r="H492" s="12">
        <v>100.45</v>
      </c>
      <c r="I492" s="12">
        <v>93.275000000000006</v>
      </c>
      <c r="J492" s="12">
        <v>109.67500000000001</v>
      </c>
      <c r="K492" s="12">
        <v>98</v>
      </c>
      <c r="L492" s="13">
        <v>100.83437499999999</v>
      </c>
      <c r="M492" s="17" t="s">
        <v>137</v>
      </c>
      <c r="N492" s="17">
        <f t="shared" si="28"/>
        <v>2</v>
      </c>
      <c r="O492" s="14" t="s">
        <v>9</v>
      </c>
      <c r="P492" s="14">
        <f t="shared" si="29"/>
        <v>6</v>
      </c>
      <c r="Q492" s="14" t="s">
        <v>15</v>
      </c>
      <c r="R492" s="14">
        <f t="shared" si="30"/>
        <v>2</v>
      </c>
      <c r="S492" s="14" t="s">
        <v>18</v>
      </c>
      <c r="T492" s="14" t="s">
        <v>143</v>
      </c>
      <c r="U492" s="14">
        <f t="shared" si="31"/>
        <v>3</v>
      </c>
    </row>
    <row r="493" spans="1:21" x14ac:dyDescent="0.3">
      <c r="A493" s="11">
        <v>44634.478831018518</v>
      </c>
      <c r="B493" s="15">
        <v>44634</v>
      </c>
      <c r="C493" s="16">
        <v>0.4788310185185185</v>
      </c>
      <c r="D493" s="12">
        <v>72</v>
      </c>
      <c r="E493" s="12">
        <v>73.600000000000009</v>
      </c>
      <c r="F493" s="12">
        <v>83.2</v>
      </c>
      <c r="G493" s="12">
        <v>76</v>
      </c>
      <c r="H493" s="12">
        <v>78.400000000000006</v>
      </c>
      <c r="I493" s="12">
        <v>80</v>
      </c>
      <c r="J493" s="12">
        <v>85.600000000000009</v>
      </c>
      <c r="K493" s="12">
        <v>77.599999999999994</v>
      </c>
      <c r="L493" s="13">
        <v>78.300000000000011</v>
      </c>
      <c r="M493" s="17" t="s">
        <v>137</v>
      </c>
      <c r="N493" s="17">
        <f t="shared" si="28"/>
        <v>2</v>
      </c>
      <c r="O493" s="14" t="s">
        <v>9</v>
      </c>
      <c r="P493" s="14">
        <f t="shared" si="29"/>
        <v>6</v>
      </c>
      <c r="Q493" s="14" t="s">
        <v>15</v>
      </c>
      <c r="R493" s="14">
        <f t="shared" si="30"/>
        <v>2</v>
      </c>
      <c r="S493" s="14" t="s">
        <v>18</v>
      </c>
      <c r="T493" s="14" t="s">
        <v>143</v>
      </c>
      <c r="U493" s="14">
        <f t="shared" si="31"/>
        <v>3</v>
      </c>
    </row>
    <row r="494" spans="1:21" x14ac:dyDescent="0.3">
      <c r="A494" s="11">
        <v>44634.479155092595</v>
      </c>
      <c r="B494" s="15">
        <v>44634</v>
      </c>
      <c r="C494" s="16">
        <v>0.47915509259259265</v>
      </c>
      <c r="D494" s="12">
        <v>103</v>
      </c>
      <c r="E494" s="12">
        <v>92.92</v>
      </c>
      <c r="F494" s="12">
        <v>105.04</v>
      </c>
      <c r="G494" s="12">
        <v>95.949999999999989</v>
      </c>
      <c r="H494" s="12">
        <v>98.98</v>
      </c>
      <c r="I494" s="12">
        <v>91.91</v>
      </c>
      <c r="J494" s="12">
        <v>108.07000000000001</v>
      </c>
      <c r="K494" s="12">
        <v>99</v>
      </c>
      <c r="L494" s="13">
        <v>99.358750000000015</v>
      </c>
      <c r="M494" s="17" t="s">
        <v>137</v>
      </c>
      <c r="N494" s="17">
        <f t="shared" si="28"/>
        <v>2</v>
      </c>
      <c r="O494" s="14" t="s">
        <v>9</v>
      </c>
      <c r="P494" s="14">
        <f t="shared" si="29"/>
        <v>6</v>
      </c>
      <c r="Q494" s="14" t="s">
        <v>15</v>
      </c>
      <c r="R494" s="14">
        <f t="shared" si="30"/>
        <v>2</v>
      </c>
      <c r="S494" s="14" t="s">
        <v>18</v>
      </c>
      <c r="T494" s="14" t="s">
        <v>143</v>
      </c>
      <c r="U494" s="14">
        <f t="shared" si="31"/>
        <v>3</v>
      </c>
    </row>
    <row r="495" spans="1:21" x14ac:dyDescent="0.3">
      <c r="A495" s="11">
        <v>44634.479502314818</v>
      </c>
      <c r="B495" s="15">
        <v>44634</v>
      </c>
      <c r="C495" s="16">
        <v>0.47950231481481481</v>
      </c>
      <c r="D495" s="12">
        <v>82.8</v>
      </c>
      <c r="E495" s="12">
        <v>84.64</v>
      </c>
      <c r="F495" s="12">
        <v>95.68</v>
      </c>
      <c r="G495" s="12">
        <v>87.399999999999991</v>
      </c>
      <c r="H495" s="12">
        <v>90.16</v>
      </c>
      <c r="I495" s="12">
        <v>83.72</v>
      </c>
      <c r="J495" s="12">
        <v>92</v>
      </c>
      <c r="K495" s="12">
        <v>89.24</v>
      </c>
      <c r="L495" s="13">
        <v>88.204999999999998</v>
      </c>
      <c r="M495" s="17" t="s">
        <v>137</v>
      </c>
      <c r="N495" s="17">
        <f t="shared" si="28"/>
        <v>2</v>
      </c>
      <c r="O495" s="14" t="s">
        <v>12</v>
      </c>
      <c r="P495" s="14">
        <f t="shared" si="29"/>
        <v>5</v>
      </c>
      <c r="Q495" s="14" t="s">
        <v>15</v>
      </c>
      <c r="R495" s="14">
        <f t="shared" si="30"/>
        <v>2</v>
      </c>
      <c r="S495" s="14" t="s">
        <v>17</v>
      </c>
      <c r="T495" s="14" t="s">
        <v>143</v>
      </c>
      <c r="U495" s="14">
        <f t="shared" si="31"/>
        <v>3</v>
      </c>
    </row>
    <row r="496" spans="1:21" x14ac:dyDescent="0.3">
      <c r="A496" s="11">
        <v>44634.479525462964</v>
      </c>
      <c r="B496" s="15">
        <v>44634</v>
      </c>
      <c r="C496" s="16">
        <v>0.479525462962963</v>
      </c>
      <c r="D496" s="12">
        <v>76.5</v>
      </c>
      <c r="E496" s="12">
        <v>78.2</v>
      </c>
      <c r="F496" s="12">
        <v>88.4</v>
      </c>
      <c r="G496" s="12">
        <v>80.75</v>
      </c>
      <c r="H496" s="12">
        <v>83.3</v>
      </c>
      <c r="I496" s="12">
        <v>85</v>
      </c>
      <c r="J496" s="12">
        <v>90.95</v>
      </c>
      <c r="K496" s="12">
        <v>82.45</v>
      </c>
      <c r="L496" s="13">
        <v>83.193750000000009</v>
      </c>
      <c r="M496" s="17" t="s">
        <v>137</v>
      </c>
      <c r="N496" s="17">
        <f t="shared" si="28"/>
        <v>2</v>
      </c>
      <c r="O496" s="14" t="s">
        <v>12</v>
      </c>
      <c r="P496" s="14">
        <f t="shared" si="29"/>
        <v>5</v>
      </c>
      <c r="Q496" s="14" t="s">
        <v>15</v>
      </c>
      <c r="R496" s="14">
        <f t="shared" si="30"/>
        <v>2</v>
      </c>
      <c r="S496" s="14" t="s">
        <v>17</v>
      </c>
      <c r="T496" s="14" t="s">
        <v>143</v>
      </c>
      <c r="U496" s="14">
        <f t="shared" si="31"/>
        <v>3</v>
      </c>
    </row>
    <row r="497" spans="1:21" x14ac:dyDescent="0.3">
      <c r="A497" s="11">
        <v>44634.479641203703</v>
      </c>
      <c r="B497" s="15">
        <v>44634</v>
      </c>
      <c r="C497" s="16">
        <v>0.47964120370370367</v>
      </c>
      <c r="D497" s="12">
        <v>90.9</v>
      </c>
      <c r="E497" s="12">
        <v>92.92</v>
      </c>
      <c r="F497" s="12">
        <v>105.04</v>
      </c>
      <c r="G497" s="12">
        <v>95.949999999999989</v>
      </c>
      <c r="H497" s="12">
        <v>98.98</v>
      </c>
      <c r="I497" s="12">
        <v>91.91</v>
      </c>
      <c r="J497" s="12">
        <v>108.07000000000001</v>
      </c>
      <c r="K497" s="12">
        <v>101</v>
      </c>
      <c r="L497" s="13">
        <v>98.096250000000012</v>
      </c>
      <c r="M497" s="17" t="s">
        <v>137</v>
      </c>
      <c r="N497" s="17">
        <f t="shared" si="28"/>
        <v>2</v>
      </c>
      <c r="O497" s="14" t="s">
        <v>12</v>
      </c>
      <c r="P497" s="14">
        <f t="shared" si="29"/>
        <v>5</v>
      </c>
      <c r="Q497" s="14" t="s">
        <v>15</v>
      </c>
      <c r="R497" s="14">
        <f t="shared" si="30"/>
        <v>2</v>
      </c>
      <c r="S497" s="14" t="s">
        <v>17</v>
      </c>
      <c r="T497" s="14" t="s">
        <v>143</v>
      </c>
      <c r="U497" s="14">
        <f t="shared" si="31"/>
        <v>3</v>
      </c>
    </row>
    <row r="498" spans="1:21" x14ac:dyDescent="0.3">
      <c r="A498" s="11">
        <v>44634.479803240742</v>
      </c>
      <c r="B498" s="15">
        <v>44634</v>
      </c>
      <c r="C498" s="16">
        <v>0.47980324074074071</v>
      </c>
      <c r="D498" s="12">
        <v>90.9</v>
      </c>
      <c r="E498" s="12">
        <v>92.92</v>
      </c>
      <c r="F498" s="12">
        <v>105.04</v>
      </c>
      <c r="G498" s="12">
        <v>95.949999999999989</v>
      </c>
      <c r="H498" s="12">
        <v>98.98</v>
      </c>
      <c r="I498" s="12">
        <v>91.91</v>
      </c>
      <c r="J498" s="12">
        <v>108.07000000000001</v>
      </c>
      <c r="K498" s="12">
        <v>101</v>
      </c>
      <c r="L498" s="13">
        <v>98.096250000000012</v>
      </c>
      <c r="M498" s="17" t="s">
        <v>137</v>
      </c>
      <c r="N498" s="17">
        <f t="shared" si="28"/>
        <v>2</v>
      </c>
      <c r="O498" s="14" t="s">
        <v>12</v>
      </c>
      <c r="P498" s="14">
        <f t="shared" si="29"/>
        <v>5</v>
      </c>
      <c r="Q498" s="14" t="s">
        <v>15</v>
      </c>
      <c r="R498" s="14">
        <f t="shared" si="30"/>
        <v>2</v>
      </c>
      <c r="S498" s="14" t="s">
        <v>17</v>
      </c>
      <c r="T498" s="14" t="s">
        <v>143</v>
      </c>
      <c r="U498" s="14">
        <f t="shared" si="31"/>
        <v>3</v>
      </c>
    </row>
    <row r="499" spans="1:21" x14ac:dyDescent="0.3">
      <c r="A499" s="11">
        <v>44634.479849537034</v>
      </c>
      <c r="B499" s="15">
        <v>44634</v>
      </c>
      <c r="C499" s="16">
        <v>0.47984953703703703</v>
      </c>
      <c r="D499" s="12">
        <v>109</v>
      </c>
      <c r="E499" s="12">
        <v>95.68</v>
      </c>
      <c r="F499" s="12">
        <v>108.16</v>
      </c>
      <c r="G499" s="12">
        <v>98.8</v>
      </c>
      <c r="H499" s="12">
        <v>101.92</v>
      </c>
      <c r="I499" s="12">
        <v>94.64</v>
      </c>
      <c r="J499" s="12">
        <v>111.28</v>
      </c>
      <c r="K499" s="12">
        <v>99</v>
      </c>
      <c r="L499" s="13">
        <v>102.31</v>
      </c>
      <c r="M499" s="17" t="s">
        <v>137</v>
      </c>
      <c r="N499" s="17">
        <f t="shared" si="28"/>
        <v>2</v>
      </c>
      <c r="O499" s="14" t="s">
        <v>12</v>
      </c>
      <c r="P499" s="14">
        <f t="shared" si="29"/>
        <v>5</v>
      </c>
      <c r="Q499" s="14" t="s">
        <v>15</v>
      </c>
      <c r="R499" s="14">
        <f t="shared" si="30"/>
        <v>2</v>
      </c>
      <c r="S499" s="14" t="s">
        <v>17</v>
      </c>
      <c r="T499" s="14" t="s">
        <v>143</v>
      </c>
      <c r="U499" s="14">
        <f t="shared" si="31"/>
        <v>3</v>
      </c>
    </row>
    <row r="500" spans="1:21" x14ac:dyDescent="0.3">
      <c r="A500" s="11">
        <v>44634.479861111111</v>
      </c>
      <c r="B500" s="15">
        <v>44634</v>
      </c>
      <c r="C500" s="16">
        <v>0.47986111111111113</v>
      </c>
      <c r="D500" s="12">
        <v>83.7</v>
      </c>
      <c r="E500" s="12">
        <v>101</v>
      </c>
      <c r="F500" s="12">
        <v>96.72</v>
      </c>
      <c r="G500" s="12">
        <v>88.35</v>
      </c>
      <c r="H500" s="12">
        <v>91.14</v>
      </c>
      <c r="I500" s="12">
        <v>88</v>
      </c>
      <c r="J500" s="12">
        <v>90</v>
      </c>
      <c r="K500" s="12">
        <v>90.21</v>
      </c>
      <c r="L500" s="13">
        <v>91.14</v>
      </c>
      <c r="M500" s="17" t="s">
        <v>137</v>
      </c>
      <c r="N500" s="17">
        <f t="shared" si="28"/>
        <v>2</v>
      </c>
      <c r="O500" s="14" t="s">
        <v>12</v>
      </c>
      <c r="P500" s="14">
        <f t="shared" si="29"/>
        <v>5</v>
      </c>
      <c r="Q500" s="14" t="s">
        <v>15</v>
      </c>
      <c r="R500" s="14">
        <f t="shared" si="30"/>
        <v>2</v>
      </c>
      <c r="S500" s="14" t="s">
        <v>17</v>
      </c>
      <c r="T500" s="14" t="s">
        <v>143</v>
      </c>
      <c r="U500" s="14">
        <f t="shared" si="31"/>
        <v>3</v>
      </c>
    </row>
    <row r="501" spans="1:21" x14ac:dyDescent="0.3">
      <c r="A501" s="11">
        <v>44634.480023148149</v>
      </c>
      <c r="B501" s="15">
        <v>44634</v>
      </c>
      <c r="C501" s="16">
        <v>0.48002314814814812</v>
      </c>
      <c r="D501" s="12">
        <v>73.8</v>
      </c>
      <c r="E501" s="12">
        <v>82</v>
      </c>
      <c r="F501" s="12">
        <v>85.28</v>
      </c>
      <c r="G501" s="12">
        <v>77.899999999999991</v>
      </c>
      <c r="H501" s="12">
        <v>80.36</v>
      </c>
      <c r="I501" s="12">
        <v>74.62</v>
      </c>
      <c r="J501" s="12">
        <v>87.740000000000009</v>
      </c>
      <c r="K501" s="12">
        <v>79.539999999999992</v>
      </c>
      <c r="L501" s="13">
        <v>80.155000000000001</v>
      </c>
      <c r="M501" s="17" t="s">
        <v>137</v>
      </c>
      <c r="N501" s="17">
        <f t="shared" si="28"/>
        <v>2</v>
      </c>
      <c r="O501" s="14" t="s">
        <v>12</v>
      </c>
      <c r="P501" s="14">
        <f t="shared" si="29"/>
        <v>5</v>
      </c>
      <c r="Q501" s="14" t="s">
        <v>15</v>
      </c>
      <c r="R501" s="14">
        <f t="shared" si="30"/>
        <v>2</v>
      </c>
      <c r="S501" s="14" t="s">
        <v>17</v>
      </c>
      <c r="T501" s="14" t="s">
        <v>143</v>
      </c>
      <c r="U501" s="14">
        <f t="shared" si="31"/>
        <v>3</v>
      </c>
    </row>
    <row r="502" spans="1:21" x14ac:dyDescent="0.3">
      <c r="A502" s="11">
        <v>44634.480543981481</v>
      </c>
      <c r="B502" s="15">
        <v>44634</v>
      </c>
      <c r="C502" s="16">
        <v>0.48054398148148153</v>
      </c>
      <c r="D502" s="12">
        <v>110</v>
      </c>
      <c r="E502" s="12">
        <v>101.2</v>
      </c>
      <c r="F502" s="12">
        <v>114.4</v>
      </c>
      <c r="G502" s="12">
        <v>104.5</v>
      </c>
      <c r="H502" s="12">
        <v>107.8</v>
      </c>
      <c r="I502" s="12">
        <v>100.10000000000001</v>
      </c>
      <c r="J502" s="12">
        <v>117.7</v>
      </c>
      <c r="K502" s="12">
        <v>106.7</v>
      </c>
      <c r="L502" s="13">
        <v>107.80000000000001</v>
      </c>
      <c r="M502" s="17" t="s">
        <v>137</v>
      </c>
      <c r="N502" s="17">
        <f t="shared" si="28"/>
        <v>2</v>
      </c>
      <c r="O502" s="14" t="s">
        <v>12</v>
      </c>
      <c r="P502" s="14">
        <f t="shared" si="29"/>
        <v>5</v>
      </c>
      <c r="Q502" s="14" t="s">
        <v>15</v>
      </c>
      <c r="R502" s="14">
        <f t="shared" si="30"/>
        <v>2</v>
      </c>
      <c r="S502" s="14" t="s">
        <v>17</v>
      </c>
      <c r="T502" s="14" t="s">
        <v>143</v>
      </c>
      <c r="U502" s="14">
        <f t="shared" si="31"/>
        <v>3</v>
      </c>
    </row>
    <row r="503" spans="1:21" x14ac:dyDescent="0.3">
      <c r="A503" s="11">
        <v>44634.480578703704</v>
      </c>
      <c r="B503" s="15">
        <v>44634</v>
      </c>
      <c r="C503" s="16">
        <v>0.4805787037037037</v>
      </c>
      <c r="D503" s="12">
        <v>73.8</v>
      </c>
      <c r="E503" s="12">
        <v>75.44</v>
      </c>
      <c r="F503" s="12">
        <v>85.28</v>
      </c>
      <c r="G503" s="12">
        <v>77.899999999999991</v>
      </c>
      <c r="H503" s="12">
        <v>80.36</v>
      </c>
      <c r="I503" s="12">
        <v>74.62</v>
      </c>
      <c r="J503" s="12">
        <v>82</v>
      </c>
      <c r="K503" s="12">
        <v>79.539999999999992</v>
      </c>
      <c r="L503" s="13">
        <v>78.617500000000007</v>
      </c>
      <c r="M503" s="17" t="s">
        <v>137</v>
      </c>
      <c r="N503" s="17">
        <f t="shared" si="28"/>
        <v>2</v>
      </c>
      <c r="O503" s="14" t="s">
        <v>12</v>
      </c>
      <c r="P503" s="14">
        <f t="shared" si="29"/>
        <v>5</v>
      </c>
      <c r="Q503" s="14" t="s">
        <v>15</v>
      </c>
      <c r="R503" s="14">
        <f t="shared" si="30"/>
        <v>2</v>
      </c>
      <c r="S503" s="14" t="s">
        <v>17</v>
      </c>
      <c r="T503" s="14" t="s">
        <v>143</v>
      </c>
      <c r="U503" s="14">
        <f t="shared" si="31"/>
        <v>3</v>
      </c>
    </row>
    <row r="504" spans="1:21" x14ac:dyDescent="0.3">
      <c r="A504" s="11">
        <v>44634.480752314812</v>
      </c>
      <c r="B504" s="15">
        <v>44634</v>
      </c>
      <c r="C504" s="16">
        <v>0.48075231481481479</v>
      </c>
      <c r="D504" s="12">
        <v>95.4</v>
      </c>
      <c r="E504" s="12">
        <v>97.52000000000001</v>
      </c>
      <c r="F504" s="12">
        <v>110.24000000000001</v>
      </c>
      <c r="G504" s="12">
        <v>100.69999999999999</v>
      </c>
      <c r="H504" s="12">
        <v>103.88</v>
      </c>
      <c r="I504" s="12">
        <v>96.460000000000008</v>
      </c>
      <c r="J504" s="12">
        <v>113.42</v>
      </c>
      <c r="K504" s="12">
        <v>106</v>
      </c>
      <c r="L504" s="13">
        <v>102.9525</v>
      </c>
      <c r="M504" s="17" t="s">
        <v>137</v>
      </c>
      <c r="N504" s="17">
        <f t="shared" si="28"/>
        <v>2</v>
      </c>
      <c r="O504" s="14" t="s">
        <v>12</v>
      </c>
      <c r="P504" s="14">
        <f t="shared" si="29"/>
        <v>5</v>
      </c>
      <c r="Q504" s="14" t="s">
        <v>15</v>
      </c>
      <c r="R504" s="14">
        <f t="shared" si="30"/>
        <v>2</v>
      </c>
      <c r="S504" s="14" t="s">
        <v>17</v>
      </c>
      <c r="T504" s="14" t="s">
        <v>143</v>
      </c>
      <c r="U504" s="14">
        <f t="shared" si="31"/>
        <v>3</v>
      </c>
    </row>
    <row r="505" spans="1:21" x14ac:dyDescent="0.3">
      <c r="A505" s="11">
        <v>44634.481238425928</v>
      </c>
      <c r="B505" s="15">
        <v>44634</v>
      </c>
      <c r="C505" s="16">
        <v>0.48123842592592592</v>
      </c>
      <c r="D505" s="12">
        <v>92</v>
      </c>
      <c r="E505" s="12">
        <v>91.08</v>
      </c>
      <c r="F505" s="12">
        <v>102.96000000000001</v>
      </c>
      <c r="G505" s="12">
        <v>94.05</v>
      </c>
      <c r="H505" s="12">
        <v>97.02</v>
      </c>
      <c r="I505" s="12">
        <v>90.09</v>
      </c>
      <c r="J505" s="12">
        <v>105.93</v>
      </c>
      <c r="K505" s="12">
        <v>106</v>
      </c>
      <c r="L505" s="13">
        <v>97.391249999999985</v>
      </c>
      <c r="M505" s="17" t="s">
        <v>137</v>
      </c>
      <c r="N505" s="17">
        <f t="shared" si="28"/>
        <v>2</v>
      </c>
      <c r="O505" s="14" t="s">
        <v>12</v>
      </c>
      <c r="P505" s="14">
        <f t="shared" si="29"/>
        <v>5</v>
      </c>
      <c r="Q505" s="14" t="s">
        <v>15</v>
      </c>
      <c r="R505" s="14">
        <f t="shared" si="30"/>
        <v>2</v>
      </c>
      <c r="S505" s="14" t="s">
        <v>17</v>
      </c>
      <c r="T505" s="14" t="s">
        <v>143</v>
      </c>
      <c r="U505" s="14">
        <f t="shared" si="31"/>
        <v>3</v>
      </c>
    </row>
    <row r="506" spans="1:21" x14ac:dyDescent="0.3">
      <c r="A506" s="11">
        <v>44634.481678240743</v>
      </c>
      <c r="B506" s="15">
        <v>44634</v>
      </c>
      <c r="C506" s="16">
        <v>0.48167824074074073</v>
      </c>
      <c r="D506" s="12">
        <v>91</v>
      </c>
      <c r="E506" s="12">
        <v>83.72</v>
      </c>
      <c r="F506" s="12">
        <v>94.64</v>
      </c>
      <c r="G506" s="12">
        <v>86.45</v>
      </c>
      <c r="H506" s="12">
        <v>89.179999999999993</v>
      </c>
      <c r="I506" s="12">
        <v>82.81</v>
      </c>
      <c r="J506" s="12">
        <v>97.37</v>
      </c>
      <c r="K506" s="12">
        <v>88.27</v>
      </c>
      <c r="L506" s="13">
        <v>89.179999999999993</v>
      </c>
      <c r="M506" s="17" t="s">
        <v>137</v>
      </c>
      <c r="N506" s="17">
        <f t="shared" si="28"/>
        <v>2</v>
      </c>
      <c r="O506" s="14" t="s">
        <v>12</v>
      </c>
      <c r="P506" s="14">
        <f t="shared" si="29"/>
        <v>5</v>
      </c>
      <c r="Q506" s="14" t="s">
        <v>15</v>
      </c>
      <c r="R506" s="14">
        <f t="shared" si="30"/>
        <v>2</v>
      </c>
      <c r="S506" s="14" t="s">
        <v>17</v>
      </c>
      <c r="T506" s="14" t="s">
        <v>143</v>
      </c>
      <c r="U506" s="14">
        <f t="shared" si="31"/>
        <v>3</v>
      </c>
    </row>
    <row r="507" spans="1:21" x14ac:dyDescent="0.3">
      <c r="A507" s="11">
        <v>44634.481932870367</v>
      </c>
      <c r="B507" s="15">
        <v>44634</v>
      </c>
      <c r="C507" s="16">
        <v>0.48193287037037041</v>
      </c>
      <c r="D507" s="12">
        <v>85</v>
      </c>
      <c r="E507" s="12">
        <v>86.94</v>
      </c>
      <c r="F507" s="12">
        <v>98.28</v>
      </c>
      <c r="G507" s="12">
        <v>89.774999999999991</v>
      </c>
      <c r="H507" s="12">
        <v>92.61</v>
      </c>
      <c r="I507" s="12">
        <v>85.995000000000005</v>
      </c>
      <c r="J507" s="12">
        <v>101.11500000000001</v>
      </c>
      <c r="K507" s="12">
        <v>104</v>
      </c>
      <c r="L507" s="13">
        <v>92.964375000000004</v>
      </c>
      <c r="M507" s="17" t="s">
        <v>137</v>
      </c>
      <c r="N507" s="17">
        <f t="shared" si="28"/>
        <v>2</v>
      </c>
      <c r="O507" s="14" t="s">
        <v>12</v>
      </c>
      <c r="P507" s="14">
        <f t="shared" si="29"/>
        <v>5</v>
      </c>
      <c r="Q507" s="14" t="s">
        <v>15</v>
      </c>
      <c r="R507" s="14">
        <f t="shared" si="30"/>
        <v>2</v>
      </c>
      <c r="S507" s="14" t="s">
        <v>17</v>
      </c>
      <c r="T507" s="14" t="s">
        <v>143</v>
      </c>
      <c r="U507" s="14">
        <f t="shared" si="31"/>
        <v>3</v>
      </c>
    </row>
    <row r="508" spans="1:21" x14ac:dyDescent="0.3">
      <c r="A508" s="11">
        <v>44634.482627314814</v>
      </c>
      <c r="B508" s="15">
        <v>44634</v>
      </c>
      <c r="C508" s="16">
        <v>0.4826273148148148</v>
      </c>
      <c r="D508" s="12">
        <v>83</v>
      </c>
      <c r="E508" s="12">
        <v>83.72</v>
      </c>
      <c r="F508" s="12">
        <v>94.64</v>
      </c>
      <c r="G508" s="12">
        <v>86.45</v>
      </c>
      <c r="H508" s="12">
        <v>89.179999999999993</v>
      </c>
      <c r="I508" s="12">
        <v>82.81</v>
      </c>
      <c r="J508" s="12">
        <v>97.37</v>
      </c>
      <c r="K508" s="12">
        <v>99</v>
      </c>
      <c r="L508" s="13">
        <v>89.521249999999995</v>
      </c>
      <c r="M508" s="17" t="s">
        <v>137</v>
      </c>
      <c r="N508" s="17">
        <f t="shared" si="28"/>
        <v>2</v>
      </c>
      <c r="O508" s="14" t="s">
        <v>12</v>
      </c>
      <c r="P508" s="14">
        <f t="shared" si="29"/>
        <v>5</v>
      </c>
      <c r="Q508" s="14" t="s">
        <v>15</v>
      </c>
      <c r="R508" s="14">
        <f t="shared" si="30"/>
        <v>2</v>
      </c>
      <c r="S508" s="14" t="s">
        <v>17</v>
      </c>
      <c r="T508" s="14" t="s">
        <v>143</v>
      </c>
      <c r="U508" s="14">
        <f t="shared" si="31"/>
        <v>3</v>
      </c>
    </row>
    <row r="509" spans="1:21" x14ac:dyDescent="0.3">
      <c r="A509" s="11">
        <v>44634.483263888891</v>
      </c>
      <c r="B509" s="15">
        <v>44634</v>
      </c>
      <c r="C509" s="16">
        <v>0.48326388888888888</v>
      </c>
      <c r="D509" s="12">
        <v>93.600000000000009</v>
      </c>
      <c r="E509" s="12">
        <v>95.68</v>
      </c>
      <c r="F509" s="12">
        <v>108.16</v>
      </c>
      <c r="G509" s="12">
        <v>98.8</v>
      </c>
      <c r="H509" s="12">
        <v>101.92</v>
      </c>
      <c r="I509" s="12">
        <v>94.64</v>
      </c>
      <c r="J509" s="12">
        <v>104</v>
      </c>
      <c r="K509" s="12">
        <v>100.88</v>
      </c>
      <c r="L509" s="13">
        <v>99.710000000000008</v>
      </c>
      <c r="M509" s="17" t="s">
        <v>137</v>
      </c>
      <c r="N509" s="17">
        <f t="shared" si="28"/>
        <v>2</v>
      </c>
      <c r="O509" s="14" t="s">
        <v>12</v>
      </c>
      <c r="P509" s="14">
        <f t="shared" si="29"/>
        <v>5</v>
      </c>
      <c r="Q509" s="14" t="s">
        <v>15</v>
      </c>
      <c r="R509" s="14">
        <f t="shared" si="30"/>
        <v>2</v>
      </c>
      <c r="S509" s="14" t="s">
        <v>17</v>
      </c>
      <c r="T509" s="14" t="s">
        <v>143</v>
      </c>
      <c r="U509" s="14">
        <f t="shared" si="31"/>
        <v>3</v>
      </c>
    </row>
    <row r="510" spans="1:21" x14ac:dyDescent="0.3">
      <c r="A510" s="11">
        <v>44634.48332175926</v>
      </c>
      <c r="B510" s="15">
        <v>44634</v>
      </c>
      <c r="C510" s="16">
        <v>0.4833217592592593</v>
      </c>
      <c r="D510" s="12">
        <v>92</v>
      </c>
      <c r="E510" s="12">
        <v>89.240000000000009</v>
      </c>
      <c r="F510" s="12">
        <v>100.88000000000001</v>
      </c>
      <c r="G510" s="12">
        <v>92.149999999999991</v>
      </c>
      <c r="H510" s="12">
        <v>95.06</v>
      </c>
      <c r="I510" s="12">
        <v>88.27</v>
      </c>
      <c r="J510" s="12">
        <v>103.79</v>
      </c>
      <c r="K510" s="12">
        <v>102</v>
      </c>
      <c r="L510" s="13">
        <v>95.423749999999998</v>
      </c>
      <c r="M510" s="17" t="s">
        <v>137</v>
      </c>
      <c r="N510" s="17">
        <f t="shared" si="28"/>
        <v>2</v>
      </c>
      <c r="O510" s="14" t="s">
        <v>12</v>
      </c>
      <c r="P510" s="14">
        <f t="shared" si="29"/>
        <v>5</v>
      </c>
      <c r="Q510" s="14" t="s">
        <v>15</v>
      </c>
      <c r="R510" s="14">
        <f t="shared" si="30"/>
        <v>2</v>
      </c>
      <c r="S510" s="14" t="s">
        <v>17</v>
      </c>
      <c r="T510" s="14" t="s">
        <v>143</v>
      </c>
      <c r="U510" s="14">
        <f t="shared" si="31"/>
        <v>3</v>
      </c>
    </row>
    <row r="511" spans="1:21" x14ac:dyDescent="0.3">
      <c r="A511" s="11">
        <v>44634.48333333333</v>
      </c>
      <c r="B511" s="15">
        <v>44634</v>
      </c>
      <c r="C511" s="16">
        <v>0.48333333333333334</v>
      </c>
      <c r="D511" s="12">
        <v>98.399999999999991</v>
      </c>
      <c r="E511" s="12">
        <v>96</v>
      </c>
      <c r="F511" s="12">
        <v>113.70666666666666</v>
      </c>
      <c r="G511" s="12">
        <v>103.86666666666666</v>
      </c>
      <c r="H511" s="12">
        <v>107.14666666666666</v>
      </c>
      <c r="I511" s="12">
        <v>124</v>
      </c>
      <c r="J511" s="12">
        <v>108</v>
      </c>
      <c r="K511" s="12">
        <v>106.05333333333333</v>
      </c>
      <c r="L511" s="13">
        <v>107.14666666666666</v>
      </c>
      <c r="M511" s="17" t="s">
        <v>137</v>
      </c>
      <c r="N511" s="17">
        <f t="shared" si="28"/>
        <v>2</v>
      </c>
      <c r="O511" s="14" t="s">
        <v>12</v>
      </c>
      <c r="P511" s="14">
        <f t="shared" si="29"/>
        <v>5</v>
      </c>
      <c r="Q511" s="14" t="s">
        <v>15</v>
      </c>
      <c r="R511" s="14">
        <f t="shared" si="30"/>
        <v>2</v>
      </c>
      <c r="S511" s="14" t="s">
        <v>17</v>
      </c>
      <c r="T511" s="14" t="s">
        <v>143</v>
      </c>
      <c r="U511" s="14">
        <f t="shared" si="31"/>
        <v>3</v>
      </c>
    </row>
    <row r="512" spans="1:21" x14ac:dyDescent="0.3">
      <c r="A512" s="11">
        <v>44634.484016203707</v>
      </c>
      <c r="B512" s="15">
        <v>44634</v>
      </c>
      <c r="C512" s="16">
        <v>0.48401620370370368</v>
      </c>
      <c r="D512" s="12">
        <v>100</v>
      </c>
      <c r="E512" s="12">
        <v>95.22</v>
      </c>
      <c r="F512" s="12">
        <v>107.64</v>
      </c>
      <c r="G512" s="12">
        <v>98.324999999999989</v>
      </c>
      <c r="H512" s="12">
        <v>101.42999999999999</v>
      </c>
      <c r="I512" s="12">
        <v>94.185000000000002</v>
      </c>
      <c r="J512" s="12">
        <v>110.745</v>
      </c>
      <c r="K512" s="12">
        <v>107</v>
      </c>
      <c r="L512" s="13">
        <v>101.81812499999999</v>
      </c>
      <c r="M512" s="17" t="s">
        <v>137</v>
      </c>
      <c r="N512" s="17">
        <f t="shared" si="28"/>
        <v>2</v>
      </c>
      <c r="O512" s="14" t="s">
        <v>12</v>
      </c>
      <c r="P512" s="14">
        <f t="shared" si="29"/>
        <v>5</v>
      </c>
      <c r="Q512" s="14" t="s">
        <v>15</v>
      </c>
      <c r="R512" s="14">
        <f t="shared" si="30"/>
        <v>2</v>
      </c>
      <c r="S512" s="14" t="s">
        <v>17</v>
      </c>
      <c r="T512" s="14" t="s">
        <v>143</v>
      </c>
      <c r="U512" s="14">
        <f t="shared" si="31"/>
        <v>3</v>
      </c>
    </row>
    <row r="513" spans="1:21" x14ac:dyDescent="0.3">
      <c r="A513" s="11">
        <v>44634.484710648147</v>
      </c>
      <c r="B513" s="15">
        <v>44634</v>
      </c>
      <c r="C513" s="16">
        <v>0.48471064814814818</v>
      </c>
      <c r="D513" s="12">
        <v>84</v>
      </c>
      <c r="E513" s="12">
        <v>84.18</v>
      </c>
      <c r="F513" s="12">
        <v>95.16</v>
      </c>
      <c r="G513" s="12">
        <v>86.924999999999997</v>
      </c>
      <c r="H513" s="12">
        <v>89.67</v>
      </c>
      <c r="I513" s="12">
        <v>83.265000000000001</v>
      </c>
      <c r="J513" s="12">
        <v>97.905000000000001</v>
      </c>
      <c r="K513" s="12">
        <v>99</v>
      </c>
      <c r="L513" s="13">
        <v>90.013125000000002</v>
      </c>
      <c r="M513" s="17" t="s">
        <v>137</v>
      </c>
      <c r="N513" s="17">
        <f t="shared" si="28"/>
        <v>2</v>
      </c>
      <c r="O513" s="14" t="s">
        <v>12</v>
      </c>
      <c r="P513" s="14">
        <f t="shared" si="29"/>
        <v>5</v>
      </c>
      <c r="Q513" s="14" t="s">
        <v>15</v>
      </c>
      <c r="R513" s="14">
        <f t="shared" si="30"/>
        <v>2</v>
      </c>
      <c r="S513" s="14" t="s">
        <v>17</v>
      </c>
      <c r="T513" s="14" t="s">
        <v>143</v>
      </c>
      <c r="U513" s="14">
        <f t="shared" si="31"/>
        <v>3</v>
      </c>
    </row>
    <row r="514" spans="1:21" x14ac:dyDescent="0.3">
      <c r="A514" s="11">
        <v>44634.485405092593</v>
      </c>
      <c r="B514" s="15">
        <v>44634</v>
      </c>
      <c r="C514" s="16">
        <v>0.48540509259259257</v>
      </c>
      <c r="D514" s="12">
        <v>75</v>
      </c>
      <c r="E514" s="12">
        <v>79.12</v>
      </c>
      <c r="F514" s="12">
        <v>89.44</v>
      </c>
      <c r="G514" s="12">
        <v>81.7</v>
      </c>
      <c r="H514" s="12">
        <v>84.28</v>
      </c>
      <c r="I514" s="12">
        <v>78.260000000000005</v>
      </c>
      <c r="J514" s="12">
        <v>92.02000000000001</v>
      </c>
      <c r="K514" s="12">
        <v>97</v>
      </c>
      <c r="L514" s="13">
        <v>84.602499999999992</v>
      </c>
      <c r="M514" s="17" t="s">
        <v>137</v>
      </c>
      <c r="N514" s="17">
        <f t="shared" si="28"/>
        <v>2</v>
      </c>
      <c r="O514" s="14" t="s">
        <v>12</v>
      </c>
      <c r="P514" s="14">
        <f t="shared" si="29"/>
        <v>5</v>
      </c>
      <c r="Q514" s="14" t="s">
        <v>15</v>
      </c>
      <c r="R514" s="14">
        <f t="shared" si="30"/>
        <v>2</v>
      </c>
      <c r="S514" s="14" t="s">
        <v>17</v>
      </c>
      <c r="T514" s="14" t="s">
        <v>143</v>
      </c>
      <c r="U514" s="14">
        <f t="shared" si="31"/>
        <v>3</v>
      </c>
    </row>
    <row r="515" spans="1:21" x14ac:dyDescent="0.3">
      <c r="A515" s="11">
        <v>44634.48609953704</v>
      </c>
      <c r="B515" s="15">
        <v>44634</v>
      </c>
      <c r="C515" s="16">
        <v>0.48609953703703707</v>
      </c>
      <c r="D515" s="12">
        <v>67</v>
      </c>
      <c r="E515" s="12">
        <v>75.44</v>
      </c>
      <c r="F515" s="12">
        <v>85.28</v>
      </c>
      <c r="G515" s="12">
        <v>77.899999999999991</v>
      </c>
      <c r="H515" s="12">
        <v>80.36</v>
      </c>
      <c r="I515" s="12">
        <v>74.62</v>
      </c>
      <c r="J515" s="12">
        <v>87.740000000000009</v>
      </c>
      <c r="K515" s="12">
        <v>97</v>
      </c>
      <c r="L515" s="13">
        <v>80.667500000000004</v>
      </c>
      <c r="M515" s="17" t="s">
        <v>137</v>
      </c>
      <c r="N515" s="17">
        <f t="shared" ref="N515:N578" si="32">IF(M515="Morning",1,IF(M515="Afternoon",2,IF(M515="Evening",3,IF(M515="late Evening",4,IF(M515="Break",5)))))</f>
        <v>2</v>
      </c>
      <c r="O515" s="14" t="s">
        <v>12</v>
      </c>
      <c r="P515" s="14">
        <f t="shared" ref="P515:P578" si="33">IF(O515="Greetings",1,IF(O515="Break",2,IF(O515="Closing",3,IF(O515="demonstration",4,IF(O515="Hands on",5,IF(O515="Introduction",6,IF(O515="Lecture",7,IF(O515="No Activity",8,IF(O515="Peer Learning",9)))))))))</f>
        <v>5</v>
      </c>
      <c r="Q515" s="14" t="s">
        <v>15</v>
      </c>
      <c r="R515" s="14">
        <f t="shared" ref="R515:R578" si="34">IF(Q515="On Campus",1,IF(Q515="Off Campus",2))</f>
        <v>2</v>
      </c>
      <c r="S515" s="14" t="s">
        <v>17</v>
      </c>
      <c r="T515" s="14" t="s">
        <v>143</v>
      </c>
      <c r="U515" s="14">
        <f t="shared" ref="U515:U578" si="35">IF(T515="Tools_Digital Drawing",1,IF(T515="Spatial Design",2,IF(T515="Technical Contexts",3)))</f>
        <v>3</v>
      </c>
    </row>
    <row r="516" spans="1:21" x14ac:dyDescent="0.3">
      <c r="A516" s="11">
        <v>44634.486168981479</v>
      </c>
      <c r="B516" s="15">
        <v>44634</v>
      </c>
      <c r="C516" s="16">
        <v>0.48616898148148152</v>
      </c>
      <c r="D516" s="12">
        <v>67</v>
      </c>
      <c r="E516" s="12">
        <v>61.64</v>
      </c>
      <c r="F516" s="12">
        <v>69.680000000000007</v>
      </c>
      <c r="G516" s="12">
        <v>63.65</v>
      </c>
      <c r="H516" s="12">
        <v>65.66</v>
      </c>
      <c r="I516" s="12">
        <v>60.97</v>
      </c>
      <c r="J516" s="12">
        <v>71.69</v>
      </c>
      <c r="K516" s="12">
        <v>64.989999999999995</v>
      </c>
      <c r="L516" s="13">
        <v>65.66</v>
      </c>
      <c r="M516" s="17" t="s">
        <v>137</v>
      </c>
      <c r="N516" s="17">
        <f t="shared" si="32"/>
        <v>2</v>
      </c>
      <c r="O516" s="14" t="s">
        <v>12</v>
      </c>
      <c r="P516" s="14">
        <f t="shared" si="33"/>
        <v>5</v>
      </c>
      <c r="Q516" s="14" t="s">
        <v>15</v>
      </c>
      <c r="R516" s="14">
        <f t="shared" si="34"/>
        <v>2</v>
      </c>
      <c r="S516" s="14" t="s">
        <v>17</v>
      </c>
      <c r="T516" s="14" t="s">
        <v>143</v>
      </c>
      <c r="U516" s="14">
        <f t="shared" si="35"/>
        <v>3</v>
      </c>
    </row>
    <row r="517" spans="1:21" x14ac:dyDescent="0.3">
      <c r="A517" s="11">
        <v>44634.486793981479</v>
      </c>
      <c r="B517" s="15">
        <v>44634</v>
      </c>
      <c r="C517" s="16">
        <v>0.48679398148148145</v>
      </c>
      <c r="D517" s="12">
        <v>60</v>
      </c>
      <c r="E517" s="12">
        <v>69.460000000000008</v>
      </c>
      <c r="F517" s="12">
        <v>78.52</v>
      </c>
      <c r="G517" s="12">
        <v>71.724999999999994</v>
      </c>
      <c r="H517" s="12">
        <v>73.989999999999995</v>
      </c>
      <c r="I517" s="12">
        <v>68.704999999999998</v>
      </c>
      <c r="J517" s="12">
        <v>80.785000000000011</v>
      </c>
      <c r="K517" s="12">
        <v>91</v>
      </c>
      <c r="L517" s="13">
        <v>74.273125000000007</v>
      </c>
      <c r="M517" s="17" t="s">
        <v>137</v>
      </c>
      <c r="N517" s="17">
        <f t="shared" si="32"/>
        <v>2</v>
      </c>
      <c r="O517" s="14" t="s">
        <v>12</v>
      </c>
      <c r="P517" s="14">
        <f t="shared" si="33"/>
        <v>5</v>
      </c>
      <c r="Q517" s="14" t="s">
        <v>15</v>
      </c>
      <c r="R517" s="14">
        <f t="shared" si="34"/>
        <v>2</v>
      </c>
      <c r="S517" s="14" t="s">
        <v>17</v>
      </c>
      <c r="T517" s="14" t="s">
        <v>143</v>
      </c>
      <c r="U517" s="14">
        <f t="shared" si="35"/>
        <v>3</v>
      </c>
    </row>
    <row r="518" spans="1:21" x14ac:dyDescent="0.3">
      <c r="A518" s="11">
        <v>44634.486805555556</v>
      </c>
      <c r="B518" s="15">
        <v>44634</v>
      </c>
      <c r="C518" s="16">
        <v>0.48680555555555555</v>
      </c>
      <c r="D518" s="12">
        <v>102.30000000000001</v>
      </c>
      <c r="E518" s="12">
        <v>110</v>
      </c>
      <c r="F518" s="12">
        <v>118.21333333333334</v>
      </c>
      <c r="G518" s="12">
        <v>107.98333333333333</v>
      </c>
      <c r="H518" s="12">
        <v>111.39333333333333</v>
      </c>
      <c r="I518" s="12">
        <v>122</v>
      </c>
      <c r="J518" s="12">
        <v>109</v>
      </c>
      <c r="K518" s="12">
        <v>110.25666666666667</v>
      </c>
      <c r="L518" s="13">
        <v>111.39333333333333</v>
      </c>
      <c r="M518" s="17" t="s">
        <v>137</v>
      </c>
      <c r="N518" s="17">
        <f t="shared" si="32"/>
        <v>2</v>
      </c>
      <c r="O518" s="14" t="s">
        <v>12</v>
      </c>
      <c r="P518" s="14">
        <f t="shared" si="33"/>
        <v>5</v>
      </c>
      <c r="Q518" s="14" t="s">
        <v>15</v>
      </c>
      <c r="R518" s="14">
        <f t="shared" si="34"/>
        <v>2</v>
      </c>
      <c r="S518" s="14" t="s">
        <v>17</v>
      </c>
      <c r="T518" s="14" t="s">
        <v>143</v>
      </c>
      <c r="U518" s="14">
        <f t="shared" si="35"/>
        <v>3</v>
      </c>
    </row>
    <row r="519" spans="1:21" x14ac:dyDescent="0.3">
      <c r="A519" s="11">
        <v>44634.487488425926</v>
      </c>
      <c r="B519" s="15">
        <v>44634</v>
      </c>
      <c r="C519" s="16">
        <v>0.48748842592592595</v>
      </c>
      <c r="D519" s="12">
        <v>59</v>
      </c>
      <c r="E519" s="12">
        <v>67.62</v>
      </c>
      <c r="F519" s="12">
        <v>76.44</v>
      </c>
      <c r="G519" s="12">
        <v>69.825000000000003</v>
      </c>
      <c r="H519" s="12">
        <v>72.03</v>
      </c>
      <c r="I519" s="12">
        <v>66.885000000000005</v>
      </c>
      <c r="J519" s="12">
        <v>78.64500000000001</v>
      </c>
      <c r="K519" s="12">
        <v>88</v>
      </c>
      <c r="L519" s="13">
        <v>72.305624999999992</v>
      </c>
      <c r="M519" s="17" t="s">
        <v>137</v>
      </c>
      <c r="N519" s="17">
        <f t="shared" si="32"/>
        <v>2</v>
      </c>
      <c r="O519" s="14" t="s">
        <v>12</v>
      </c>
      <c r="P519" s="14">
        <f t="shared" si="33"/>
        <v>5</v>
      </c>
      <c r="Q519" s="14" t="s">
        <v>15</v>
      </c>
      <c r="R519" s="14">
        <f t="shared" si="34"/>
        <v>2</v>
      </c>
      <c r="S519" s="14" t="s">
        <v>17</v>
      </c>
      <c r="T519" s="14" t="s">
        <v>143</v>
      </c>
      <c r="U519" s="14">
        <f t="shared" si="35"/>
        <v>3</v>
      </c>
    </row>
    <row r="520" spans="1:21" x14ac:dyDescent="0.3">
      <c r="A520" s="11">
        <v>44634.488182870373</v>
      </c>
      <c r="B520" s="15">
        <v>44634</v>
      </c>
      <c r="C520" s="16">
        <v>0.48818287037037034</v>
      </c>
      <c r="D520" s="12">
        <v>67</v>
      </c>
      <c r="E520" s="12">
        <v>70.84</v>
      </c>
      <c r="F520" s="12">
        <v>80.08</v>
      </c>
      <c r="G520" s="12">
        <v>73.149999999999991</v>
      </c>
      <c r="H520" s="12">
        <v>75.459999999999994</v>
      </c>
      <c r="I520" s="12">
        <v>70.070000000000007</v>
      </c>
      <c r="J520" s="12">
        <v>82.39</v>
      </c>
      <c r="K520" s="12">
        <v>87</v>
      </c>
      <c r="L520" s="13">
        <v>75.748750000000001</v>
      </c>
      <c r="M520" s="17" t="s">
        <v>137</v>
      </c>
      <c r="N520" s="17">
        <f t="shared" si="32"/>
        <v>2</v>
      </c>
      <c r="O520" s="14" t="s">
        <v>12</v>
      </c>
      <c r="P520" s="14">
        <f t="shared" si="33"/>
        <v>5</v>
      </c>
      <c r="Q520" s="14" t="s">
        <v>15</v>
      </c>
      <c r="R520" s="14">
        <f t="shared" si="34"/>
        <v>2</v>
      </c>
      <c r="S520" s="14" t="s">
        <v>17</v>
      </c>
      <c r="T520" s="14" t="s">
        <v>143</v>
      </c>
      <c r="U520" s="14">
        <f t="shared" si="35"/>
        <v>3</v>
      </c>
    </row>
    <row r="521" spans="1:21" x14ac:dyDescent="0.3">
      <c r="A521" s="11">
        <v>44634.488877314812</v>
      </c>
      <c r="B521" s="15">
        <v>44634</v>
      </c>
      <c r="C521" s="16">
        <v>0.48887731481481483</v>
      </c>
      <c r="D521" s="12">
        <v>63</v>
      </c>
      <c r="E521" s="12">
        <v>67.16</v>
      </c>
      <c r="F521" s="12">
        <v>75.92</v>
      </c>
      <c r="G521" s="12">
        <v>69.349999999999994</v>
      </c>
      <c r="H521" s="12">
        <v>71.539999999999992</v>
      </c>
      <c r="I521" s="12">
        <v>66.430000000000007</v>
      </c>
      <c r="J521" s="12">
        <v>78.11</v>
      </c>
      <c r="K521" s="12">
        <v>83</v>
      </c>
      <c r="L521" s="13">
        <v>71.813749999999999</v>
      </c>
      <c r="M521" s="17" t="s">
        <v>137</v>
      </c>
      <c r="N521" s="17">
        <f t="shared" si="32"/>
        <v>2</v>
      </c>
      <c r="O521" s="14" t="s">
        <v>12</v>
      </c>
      <c r="P521" s="14">
        <f t="shared" si="33"/>
        <v>5</v>
      </c>
      <c r="Q521" s="14" t="s">
        <v>15</v>
      </c>
      <c r="R521" s="14">
        <f t="shared" si="34"/>
        <v>2</v>
      </c>
      <c r="S521" s="14" t="s">
        <v>17</v>
      </c>
      <c r="T521" s="14" t="s">
        <v>143</v>
      </c>
      <c r="U521" s="14">
        <f t="shared" si="35"/>
        <v>3</v>
      </c>
    </row>
    <row r="522" spans="1:21" x14ac:dyDescent="0.3">
      <c r="A522" s="11">
        <v>44634.489571759259</v>
      </c>
      <c r="B522" s="15">
        <v>44634</v>
      </c>
      <c r="C522" s="16">
        <v>0.48957175925925928</v>
      </c>
      <c r="D522" s="12">
        <v>61</v>
      </c>
      <c r="E522" s="12">
        <v>70.38000000000001</v>
      </c>
      <c r="F522" s="12">
        <v>79.56</v>
      </c>
      <c r="G522" s="12">
        <v>72.674999999999997</v>
      </c>
      <c r="H522" s="12">
        <v>74.97</v>
      </c>
      <c r="I522" s="12">
        <v>69.615000000000009</v>
      </c>
      <c r="J522" s="12">
        <v>81.855000000000004</v>
      </c>
      <c r="K522" s="12">
        <v>92</v>
      </c>
      <c r="L522" s="13">
        <v>75.256875000000008</v>
      </c>
      <c r="M522" s="17" t="s">
        <v>137</v>
      </c>
      <c r="N522" s="17">
        <f t="shared" si="32"/>
        <v>2</v>
      </c>
      <c r="O522" s="14" t="s">
        <v>12</v>
      </c>
      <c r="P522" s="14">
        <f t="shared" si="33"/>
        <v>5</v>
      </c>
      <c r="Q522" s="14" t="s">
        <v>15</v>
      </c>
      <c r="R522" s="14">
        <f t="shared" si="34"/>
        <v>2</v>
      </c>
      <c r="S522" s="14" t="s">
        <v>17</v>
      </c>
      <c r="T522" s="14" t="s">
        <v>143</v>
      </c>
      <c r="U522" s="14">
        <f t="shared" si="35"/>
        <v>3</v>
      </c>
    </row>
    <row r="523" spans="1:21" x14ac:dyDescent="0.3">
      <c r="A523" s="11">
        <v>44634.490254629629</v>
      </c>
      <c r="B523" s="15">
        <v>44634</v>
      </c>
      <c r="C523" s="16">
        <v>0.49025462962962968</v>
      </c>
      <c r="D523" s="12">
        <v>53</v>
      </c>
      <c r="E523" s="12">
        <v>48.760000000000005</v>
      </c>
      <c r="F523" s="12">
        <v>55.120000000000005</v>
      </c>
      <c r="G523" s="12">
        <v>50.349999999999994</v>
      </c>
      <c r="H523" s="12">
        <v>51.94</v>
      </c>
      <c r="I523" s="12">
        <v>48.230000000000004</v>
      </c>
      <c r="J523" s="12">
        <v>56.71</v>
      </c>
      <c r="K523" s="12">
        <v>51.41</v>
      </c>
      <c r="L523" s="13">
        <v>51.94</v>
      </c>
      <c r="M523" s="17" t="s">
        <v>137</v>
      </c>
      <c r="N523" s="17">
        <f t="shared" si="32"/>
        <v>2</v>
      </c>
      <c r="O523" s="14" t="s">
        <v>12</v>
      </c>
      <c r="P523" s="14">
        <f t="shared" si="33"/>
        <v>5</v>
      </c>
      <c r="Q523" s="14" t="s">
        <v>15</v>
      </c>
      <c r="R523" s="14">
        <f t="shared" si="34"/>
        <v>2</v>
      </c>
      <c r="S523" s="14" t="s">
        <v>17</v>
      </c>
      <c r="T523" s="14" t="s">
        <v>143</v>
      </c>
      <c r="U523" s="14">
        <f t="shared" si="35"/>
        <v>3</v>
      </c>
    </row>
    <row r="524" spans="1:21" x14ac:dyDescent="0.3">
      <c r="A524" s="11">
        <v>44634.490266203706</v>
      </c>
      <c r="B524" s="15">
        <v>44634</v>
      </c>
      <c r="C524" s="16">
        <v>0.49026620370370372</v>
      </c>
      <c r="D524" s="12">
        <v>57</v>
      </c>
      <c r="E524" s="12">
        <v>65.320000000000007</v>
      </c>
      <c r="F524" s="12">
        <v>73.84</v>
      </c>
      <c r="G524" s="12">
        <v>67.45</v>
      </c>
      <c r="H524" s="12">
        <v>69.58</v>
      </c>
      <c r="I524" s="12">
        <v>64.61</v>
      </c>
      <c r="J524" s="12">
        <v>75.97</v>
      </c>
      <c r="K524" s="12">
        <v>85</v>
      </c>
      <c r="L524" s="13">
        <v>69.846249999999998</v>
      </c>
      <c r="M524" s="17" t="s">
        <v>137</v>
      </c>
      <c r="N524" s="17">
        <f t="shared" si="32"/>
        <v>2</v>
      </c>
      <c r="O524" s="14" t="s">
        <v>12</v>
      </c>
      <c r="P524" s="14">
        <f t="shared" si="33"/>
        <v>5</v>
      </c>
      <c r="Q524" s="14" t="s">
        <v>15</v>
      </c>
      <c r="R524" s="14">
        <f t="shared" si="34"/>
        <v>2</v>
      </c>
      <c r="S524" s="14" t="s">
        <v>17</v>
      </c>
      <c r="T524" s="14" t="s">
        <v>143</v>
      </c>
      <c r="U524" s="14">
        <f t="shared" si="35"/>
        <v>3</v>
      </c>
    </row>
    <row r="525" spans="1:21" x14ac:dyDescent="0.3">
      <c r="A525" s="11">
        <v>44634.490277777775</v>
      </c>
      <c r="B525" s="15">
        <v>44634</v>
      </c>
      <c r="C525" s="16">
        <v>0.49027777777777781</v>
      </c>
      <c r="D525" s="12">
        <v>99.600000000000009</v>
      </c>
      <c r="E525" s="12">
        <v>105</v>
      </c>
      <c r="F525" s="12">
        <v>115.09333333333335</v>
      </c>
      <c r="G525" s="12">
        <v>105.13333333333334</v>
      </c>
      <c r="H525" s="12">
        <v>108.45333333333333</v>
      </c>
      <c r="I525" s="12">
        <v>125</v>
      </c>
      <c r="J525" s="12">
        <v>102</v>
      </c>
      <c r="K525" s="12">
        <v>107.34666666666666</v>
      </c>
      <c r="L525" s="13">
        <v>108.45333333333335</v>
      </c>
      <c r="M525" s="17" t="s">
        <v>137</v>
      </c>
      <c r="N525" s="17">
        <f t="shared" si="32"/>
        <v>2</v>
      </c>
      <c r="O525" s="14" t="s">
        <v>12</v>
      </c>
      <c r="P525" s="14">
        <f t="shared" si="33"/>
        <v>5</v>
      </c>
      <c r="Q525" s="14" t="s">
        <v>15</v>
      </c>
      <c r="R525" s="14">
        <f t="shared" si="34"/>
        <v>2</v>
      </c>
      <c r="S525" s="14" t="s">
        <v>17</v>
      </c>
      <c r="T525" s="14" t="s">
        <v>143</v>
      </c>
      <c r="U525" s="14">
        <f t="shared" si="35"/>
        <v>3</v>
      </c>
    </row>
    <row r="526" spans="1:21" x14ac:dyDescent="0.3">
      <c r="A526" s="11">
        <v>44634.490601851852</v>
      </c>
      <c r="B526" s="15">
        <v>44634</v>
      </c>
      <c r="C526" s="16">
        <v>0.49060185185185184</v>
      </c>
      <c r="D526" s="12">
        <v>67.5</v>
      </c>
      <c r="E526" s="12">
        <v>69</v>
      </c>
      <c r="F526" s="12">
        <v>78</v>
      </c>
      <c r="G526" s="12">
        <v>71.25</v>
      </c>
      <c r="H526" s="12">
        <v>73.5</v>
      </c>
      <c r="I526" s="12">
        <v>68.25</v>
      </c>
      <c r="J526" s="12">
        <v>80.25</v>
      </c>
      <c r="K526" s="12">
        <v>75</v>
      </c>
      <c r="L526" s="13">
        <v>72.84375</v>
      </c>
      <c r="M526" s="17" t="s">
        <v>137</v>
      </c>
      <c r="N526" s="17">
        <f t="shared" si="32"/>
        <v>2</v>
      </c>
      <c r="O526" s="14" t="s">
        <v>12</v>
      </c>
      <c r="P526" s="14">
        <f t="shared" si="33"/>
        <v>5</v>
      </c>
      <c r="Q526" s="14" t="s">
        <v>15</v>
      </c>
      <c r="R526" s="14">
        <f t="shared" si="34"/>
        <v>2</v>
      </c>
      <c r="S526" s="14" t="s">
        <v>17</v>
      </c>
      <c r="T526" s="14" t="s">
        <v>143</v>
      </c>
      <c r="U526" s="14">
        <f t="shared" si="35"/>
        <v>3</v>
      </c>
    </row>
    <row r="527" spans="1:21" x14ac:dyDescent="0.3">
      <c r="A527" s="11">
        <v>44634.490960648145</v>
      </c>
      <c r="B527" s="15">
        <v>44634</v>
      </c>
      <c r="C527" s="16">
        <v>0.49096064814814816</v>
      </c>
      <c r="D527" s="12">
        <v>56</v>
      </c>
      <c r="E527" s="12">
        <v>61.18</v>
      </c>
      <c r="F527" s="12">
        <v>69.16</v>
      </c>
      <c r="G527" s="12">
        <v>63.174999999999997</v>
      </c>
      <c r="H527" s="12">
        <v>65.17</v>
      </c>
      <c r="I527" s="12">
        <v>60.515000000000001</v>
      </c>
      <c r="J527" s="12">
        <v>71.155000000000001</v>
      </c>
      <c r="K527" s="12">
        <v>77</v>
      </c>
      <c r="L527" s="13">
        <v>65.419375000000002</v>
      </c>
      <c r="M527" s="17" t="s">
        <v>137</v>
      </c>
      <c r="N527" s="17">
        <f t="shared" si="32"/>
        <v>2</v>
      </c>
      <c r="O527" s="14" t="s">
        <v>12</v>
      </c>
      <c r="P527" s="14">
        <f t="shared" si="33"/>
        <v>5</v>
      </c>
      <c r="Q527" s="14" t="s">
        <v>15</v>
      </c>
      <c r="R527" s="14">
        <f t="shared" si="34"/>
        <v>2</v>
      </c>
      <c r="S527" s="14" t="s">
        <v>17</v>
      </c>
      <c r="T527" s="14" t="s">
        <v>143</v>
      </c>
      <c r="U527" s="14">
        <f t="shared" si="35"/>
        <v>3</v>
      </c>
    </row>
    <row r="528" spans="1:21" x14ac:dyDescent="0.3">
      <c r="A528" s="11">
        <v>44634.491655092592</v>
      </c>
      <c r="B528" s="15">
        <v>44634</v>
      </c>
      <c r="C528" s="16">
        <v>0.4916550925925926</v>
      </c>
      <c r="D528" s="12">
        <v>51</v>
      </c>
      <c r="E528" s="12">
        <v>54.28</v>
      </c>
      <c r="F528" s="12">
        <v>61.36</v>
      </c>
      <c r="G528" s="12">
        <v>56.05</v>
      </c>
      <c r="H528" s="12">
        <v>57.82</v>
      </c>
      <c r="I528" s="12">
        <v>53.690000000000005</v>
      </c>
      <c r="J528" s="12">
        <v>63.13</v>
      </c>
      <c r="K528" s="12">
        <v>67</v>
      </c>
      <c r="L528" s="13">
        <v>58.041249999999998</v>
      </c>
      <c r="M528" s="17" t="s">
        <v>137</v>
      </c>
      <c r="N528" s="17">
        <f t="shared" si="32"/>
        <v>2</v>
      </c>
      <c r="O528" s="14" t="s">
        <v>12</v>
      </c>
      <c r="P528" s="14">
        <f t="shared" si="33"/>
        <v>5</v>
      </c>
      <c r="Q528" s="14" t="s">
        <v>15</v>
      </c>
      <c r="R528" s="14">
        <f t="shared" si="34"/>
        <v>2</v>
      </c>
      <c r="S528" s="14" t="s">
        <v>17</v>
      </c>
      <c r="T528" s="14" t="s">
        <v>143</v>
      </c>
      <c r="U528" s="14">
        <f t="shared" si="35"/>
        <v>3</v>
      </c>
    </row>
    <row r="529" spans="1:21" x14ac:dyDescent="0.3">
      <c r="A529" s="11">
        <v>44634.492349537039</v>
      </c>
      <c r="B529" s="15">
        <v>44634</v>
      </c>
      <c r="C529" s="16">
        <v>0.49234953703703704</v>
      </c>
      <c r="D529" s="12">
        <v>53</v>
      </c>
      <c r="E529" s="12">
        <v>48.760000000000005</v>
      </c>
      <c r="F529" s="12">
        <v>55.120000000000005</v>
      </c>
      <c r="G529" s="12">
        <v>50.349999999999994</v>
      </c>
      <c r="H529" s="12">
        <v>51.94</v>
      </c>
      <c r="I529" s="12">
        <v>48.230000000000004</v>
      </c>
      <c r="J529" s="12">
        <v>56.71</v>
      </c>
      <c r="K529" s="12">
        <v>51.41</v>
      </c>
      <c r="L529" s="13">
        <v>51.94</v>
      </c>
      <c r="M529" s="17" t="s">
        <v>137</v>
      </c>
      <c r="N529" s="17">
        <f t="shared" si="32"/>
        <v>2</v>
      </c>
      <c r="O529" s="14" t="s">
        <v>12</v>
      </c>
      <c r="P529" s="14">
        <f t="shared" si="33"/>
        <v>5</v>
      </c>
      <c r="Q529" s="14" t="s">
        <v>15</v>
      </c>
      <c r="R529" s="14">
        <f t="shared" si="34"/>
        <v>2</v>
      </c>
      <c r="S529" s="14" t="s">
        <v>17</v>
      </c>
      <c r="T529" s="14" t="s">
        <v>143</v>
      </c>
      <c r="U529" s="14">
        <f t="shared" si="35"/>
        <v>3</v>
      </c>
    </row>
    <row r="530" spans="1:21" x14ac:dyDescent="0.3">
      <c r="A530" s="11">
        <v>44634.492615740739</v>
      </c>
      <c r="B530" s="15">
        <v>44634</v>
      </c>
      <c r="C530" s="16">
        <v>0.49261574074074077</v>
      </c>
      <c r="D530" s="12">
        <v>72.900000000000006</v>
      </c>
      <c r="E530" s="12">
        <v>81</v>
      </c>
      <c r="F530" s="12">
        <v>84.240000000000009</v>
      </c>
      <c r="G530" s="12">
        <v>76.95</v>
      </c>
      <c r="H530" s="12">
        <v>79.38</v>
      </c>
      <c r="I530" s="12">
        <v>73.710000000000008</v>
      </c>
      <c r="J530" s="12">
        <v>86.67</v>
      </c>
      <c r="K530" s="12">
        <v>78.569999999999993</v>
      </c>
      <c r="L530" s="13">
        <v>79.177500000000009</v>
      </c>
      <c r="M530" s="17" t="s">
        <v>137</v>
      </c>
      <c r="N530" s="17">
        <f t="shared" si="32"/>
        <v>2</v>
      </c>
      <c r="O530" s="14" t="s">
        <v>12</v>
      </c>
      <c r="P530" s="14">
        <f t="shared" si="33"/>
        <v>5</v>
      </c>
      <c r="Q530" s="14" t="s">
        <v>15</v>
      </c>
      <c r="R530" s="14">
        <f t="shared" si="34"/>
        <v>2</v>
      </c>
      <c r="S530" s="14" t="s">
        <v>17</v>
      </c>
      <c r="T530" s="14" t="s">
        <v>143</v>
      </c>
      <c r="U530" s="14">
        <f t="shared" si="35"/>
        <v>3</v>
      </c>
    </row>
    <row r="531" spans="1:21" x14ac:dyDescent="0.3">
      <c r="A531" s="11">
        <v>44634.493043981478</v>
      </c>
      <c r="B531" s="15">
        <v>44634</v>
      </c>
      <c r="C531" s="16">
        <v>0.49304398148148149</v>
      </c>
      <c r="D531" s="12">
        <v>54</v>
      </c>
      <c r="E531" s="12">
        <v>62.1</v>
      </c>
      <c r="F531" s="12">
        <v>70.2</v>
      </c>
      <c r="G531" s="12">
        <v>64.125</v>
      </c>
      <c r="H531" s="12">
        <v>66.150000000000006</v>
      </c>
      <c r="I531" s="12">
        <v>61.425000000000004</v>
      </c>
      <c r="J531" s="12">
        <v>72.225000000000009</v>
      </c>
      <c r="K531" s="12">
        <v>81</v>
      </c>
      <c r="L531" s="13">
        <v>66.403125000000017</v>
      </c>
      <c r="M531" s="17" t="s">
        <v>137</v>
      </c>
      <c r="N531" s="17">
        <f t="shared" si="32"/>
        <v>2</v>
      </c>
      <c r="O531" s="14" t="s">
        <v>12</v>
      </c>
      <c r="P531" s="14">
        <f t="shared" si="33"/>
        <v>5</v>
      </c>
      <c r="Q531" s="14" t="s">
        <v>15</v>
      </c>
      <c r="R531" s="14">
        <f t="shared" si="34"/>
        <v>2</v>
      </c>
      <c r="S531" s="14" t="s">
        <v>17</v>
      </c>
      <c r="T531" s="14" t="s">
        <v>143</v>
      </c>
      <c r="U531" s="14">
        <f t="shared" si="35"/>
        <v>3</v>
      </c>
    </row>
    <row r="532" spans="1:21" x14ac:dyDescent="0.3">
      <c r="A532" s="11">
        <v>44634.493738425925</v>
      </c>
      <c r="B532" s="15">
        <v>44634</v>
      </c>
      <c r="C532" s="16">
        <v>0.49373842592592593</v>
      </c>
      <c r="D532" s="12">
        <v>58</v>
      </c>
      <c r="E532" s="12">
        <v>58.88</v>
      </c>
      <c r="F532" s="12">
        <v>66.56</v>
      </c>
      <c r="G532" s="12">
        <v>60.8</v>
      </c>
      <c r="H532" s="12">
        <v>62.72</v>
      </c>
      <c r="I532" s="12">
        <v>58.24</v>
      </c>
      <c r="J532" s="12">
        <v>68.48</v>
      </c>
      <c r="K532" s="12">
        <v>70</v>
      </c>
      <c r="L532" s="13">
        <v>62.960000000000008</v>
      </c>
      <c r="M532" s="17" t="s">
        <v>137</v>
      </c>
      <c r="N532" s="17">
        <f t="shared" si="32"/>
        <v>2</v>
      </c>
      <c r="O532" s="14" t="s">
        <v>12</v>
      </c>
      <c r="P532" s="14">
        <f t="shared" si="33"/>
        <v>5</v>
      </c>
      <c r="Q532" s="14" t="s">
        <v>15</v>
      </c>
      <c r="R532" s="14">
        <f t="shared" si="34"/>
        <v>2</v>
      </c>
      <c r="S532" s="14" t="s">
        <v>17</v>
      </c>
      <c r="T532" s="14" t="s">
        <v>143</v>
      </c>
      <c r="U532" s="14">
        <f t="shared" si="35"/>
        <v>3</v>
      </c>
    </row>
    <row r="533" spans="1:21" x14ac:dyDescent="0.3">
      <c r="A533" s="11">
        <v>44634.493750000001</v>
      </c>
      <c r="B533" s="15">
        <v>44634</v>
      </c>
      <c r="C533" s="16">
        <v>0.49374999999999997</v>
      </c>
      <c r="D533" s="12">
        <v>91.2</v>
      </c>
      <c r="E533" s="12">
        <v>78</v>
      </c>
      <c r="F533" s="12">
        <v>105.38666666666667</v>
      </c>
      <c r="G533" s="12">
        <v>96.266666666666652</v>
      </c>
      <c r="H533" s="12">
        <v>99.306666666666658</v>
      </c>
      <c r="I533" s="12">
        <v>117</v>
      </c>
      <c r="J533" s="12">
        <v>109</v>
      </c>
      <c r="K533" s="12">
        <v>98.293333333333322</v>
      </c>
      <c r="L533" s="13">
        <v>99.306666666666658</v>
      </c>
      <c r="M533" s="17" t="s">
        <v>137</v>
      </c>
      <c r="N533" s="17">
        <f t="shared" si="32"/>
        <v>2</v>
      </c>
      <c r="O533" s="14" t="s">
        <v>12</v>
      </c>
      <c r="P533" s="14">
        <f t="shared" si="33"/>
        <v>5</v>
      </c>
      <c r="Q533" s="14" t="s">
        <v>15</v>
      </c>
      <c r="R533" s="14">
        <f t="shared" si="34"/>
        <v>2</v>
      </c>
      <c r="S533" s="14" t="s">
        <v>17</v>
      </c>
      <c r="T533" s="14" t="s">
        <v>143</v>
      </c>
      <c r="U533" s="14">
        <f t="shared" si="35"/>
        <v>3</v>
      </c>
    </row>
    <row r="534" spans="1:21" x14ac:dyDescent="0.3">
      <c r="A534" s="11">
        <v>44634.494432870371</v>
      </c>
      <c r="B534" s="15">
        <v>44634</v>
      </c>
      <c r="C534" s="16">
        <v>0.49443287037037037</v>
      </c>
      <c r="D534" s="12">
        <v>53</v>
      </c>
      <c r="E534" s="12">
        <v>51.980000000000004</v>
      </c>
      <c r="F534" s="12">
        <v>58.760000000000005</v>
      </c>
      <c r="G534" s="12">
        <v>53.674999999999997</v>
      </c>
      <c r="H534" s="12">
        <v>55.37</v>
      </c>
      <c r="I534" s="12">
        <v>51.414999999999999</v>
      </c>
      <c r="J534" s="12">
        <v>60.455000000000005</v>
      </c>
      <c r="K534" s="12">
        <v>60</v>
      </c>
      <c r="L534" s="13">
        <v>55.581875000000004</v>
      </c>
      <c r="M534" s="17" t="s">
        <v>137</v>
      </c>
      <c r="N534" s="17">
        <f t="shared" si="32"/>
        <v>2</v>
      </c>
      <c r="O534" s="14" t="s">
        <v>12</v>
      </c>
      <c r="P534" s="14">
        <f t="shared" si="33"/>
        <v>5</v>
      </c>
      <c r="Q534" s="14" t="s">
        <v>15</v>
      </c>
      <c r="R534" s="14">
        <f t="shared" si="34"/>
        <v>2</v>
      </c>
      <c r="S534" s="14" t="s">
        <v>17</v>
      </c>
      <c r="T534" s="14" t="s">
        <v>143</v>
      </c>
      <c r="U534" s="14">
        <f t="shared" si="35"/>
        <v>3</v>
      </c>
    </row>
    <row r="535" spans="1:21" x14ac:dyDescent="0.3">
      <c r="A535" s="11">
        <v>44634.495127314818</v>
      </c>
      <c r="B535" s="15">
        <v>44634</v>
      </c>
      <c r="C535" s="16">
        <v>0.49512731481481481</v>
      </c>
      <c r="D535" s="12">
        <v>54</v>
      </c>
      <c r="E535" s="12">
        <v>51.06</v>
      </c>
      <c r="F535" s="12">
        <v>57.72</v>
      </c>
      <c r="G535" s="12">
        <v>52.724999999999994</v>
      </c>
      <c r="H535" s="12">
        <v>54.39</v>
      </c>
      <c r="I535" s="12">
        <v>50.505000000000003</v>
      </c>
      <c r="J535" s="12">
        <v>59.385000000000005</v>
      </c>
      <c r="K535" s="12">
        <v>57</v>
      </c>
      <c r="L535" s="13">
        <v>54.598124999999996</v>
      </c>
      <c r="M535" s="17" t="s">
        <v>137</v>
      </c>
      <c r="N535" s="17">
        <f t="shared" si="32"/>
        <v>2</v>
      </c>
      <c r="O535" s="14" t="s">
        <v>12</v>
      </c>
      <c r="P535" s="14">
        <f t="shared" si="33"/>
        <v>5</v>
      </c>
      <c r="Q535" s="14" t="s">
        <v>15</v>
      </c>
      <c r="R535" s="14">
        <f t="shared" si="34"/>
        <v>2</v>
      </c>
      <c r="S535" s="14" t="s">
        <v>17</v>
      </c>
      <c r="T535" s="14" t="s">
        <v>143</v>
      </c>
      <c r="U535" s="14">
        <f t="shared" si="35"/>
        <v>3</v>
      </c>
    </row>
    <row r="536" spans="1:21" x14ac:dyDescent="0.3">
      <c r="A536" s="11">
        <v>44634.495405092595</v>
      </c>
      <c r="B536" s="15">
        <v>44634</v>
      </c>
      <c r="C536" s="16">
        <v>0.49540509259259258</v>
      </c>
      <c r="D536" s="12">
        <v>73.8</v>
      </c>
      <c r="E536" s="12">
        <v>82</v>
      </c>
      <c r="F536" s="12">
        <v>85.28</v>
      </c>
      <c r="G536" s="12">
        <v>77.899999999999991</v>
      </c>
      <c r="H536" s="12">
        <v>80.36</v>
      </c>
      <c r="I536" s="12">
        <v>74.62</v>
      </c>
      <c r="J536" s="12">
        <v>87.740000000000009</v>
      </c>
      <c r="K536" s="12">
        <v>79.539999999999992</v>
      </c>
      <c r="L536" s="13">
        <v>80.155000000000001</v>
      </c>
      <c r="M536" s="17" t="s">
        <v>137</v>
      </c>
      <c r="N536" s="17">
        <f t="shared" si="32"/>
        <v>2</v>
      </c>
      <c r="O536" s="14" t="s">
        <v>12</v>
      </c>
      <c r="P536" s="14">
        <f t="shared" si="33"/>
        <v>5</v>
      </c>
      <c r="Q536" s="14" t="s">
        <v>15</v>
      </c>
      <c r="R536" s="14">
        <f t="shared" si="34"/>
        <v>2</v>
      </c>
      <c r="S536" s="14" t="s">
        <v>17</v>
      </c>
      <c r="T536" s="14" t="s">
        <v>143</v>
      </c>
      <c r="U536" s="14">
        <f t="shared" si="35"/>
        <v>3</v>
      </c>
    </row>
    <row r="537" spans="1:21" x14ac:dyDescent="0.3">
      <c r="A537" s="11">
        <v>44634.495821759258</v>
      </c>
      <c r="B537" s="15">
        <v>44634</v>
      </c>
      <c r="C537" s="16">
        <v>0.49582175925925925</v>
      </c>
      <c r="D537" s="12">
        <v>52</v>
      </c>
      <c r="E537" s="12">
        <v>57.04</v>
      </c>
      <c r="F537" s="12">
        <v>64.48</v>
      </c>
      <c r="G537" s="12">
        <v>58.9</v>
      </c>
      <c r="H537" s="12">
        <v>60.76</v>
      </c>
      <c r="I537" s="12">
        <v>56.42</v>
      </c>
      <c r="J537" s="12">
        <v>66.34</v>
      </c>
      <c r="K537" s="12">
        <v>72</v>
      </c>
      <c r="L537" s="13">
        <v>60.992500000000007</v>
      </c>
      <c r="M537" s="17" t="s">
        <v>137</v>
      </c>
      <c r="N537" s="17">
        <f t="shared" si="32"/>
        <v>2</v>
      </c>
      <c r="O537" s="14" t="s">
        <v>12</v>
      </c>
      <c r="P537" s="14">
        <f t="shared" si="33"/>
        <v>5</v>
      </c>
      <c r="Q537" s="14" t="s">
        <v>15</v>
      </c>
      <c r="R537" s="14">
        <f t="shared" si="34"/>
        <v>2</v>
      </c>
      <c r="S537" s="14" t="s">
        <v>17</v>
      </c>
      <c r="T537" s="14" t="s">
        <v>143</v>
      </c>
      <c r="U537" s="14">
        <f t="shared" si="35"/>
        <v>3</v>
      </c>
    </row>
    <row r="538" spans="1:21" x14ac:dyDescent="0.3">
      <c r="A538" s="11">
        <v>44634.496516203704</v>
      </c>
      <c r="B538" s="15">
        <v>44634</v>
      </c>
      <c r="C538" s="16">
        <v>0.4965162037037037</v>
      </c>
      <c r="D538" s="12">
        <v>57</v>
      </c>
      <c r="E538" s="12">
        <v>57.5</v>
      </c>
      <c r="F538" s="12">
        <v>65</v>
      </c>
      <c r="G538" s="12">
        <v>59.375</v>
      </c>
      <c r="H538" s="12">
        <v>61.25</v>
      </c>
      <c r="I538" s="12">
        <v>56.875</v>
      </c>
      <c r="J538" s="12">
        <v>66.875</v>
      </c>
      <c r="K538" s="12">
        <v>68</v>
      </c>
      <c r="L538" s="13">
        <v>61.484375</v>
      </c>
      <c r="M538" s="17" t="s">
        <v>137</v>
      </c>
      <c r="N538" s="17">
        <f t="shared" si="32"/>
        <v>2</v>
      </c>
      <c r="O538" s="14" t="s">
        <v>12</v>
      </c>
      <c r="P538" s="14">
        <f t="shared" si="33"/>
        <v>5</v>
      </c>
      <c r="Q538" s="14" t="s">
        <v>15</v>
      </c>
      <c r="R538" s="14">
        <f t="shared" si="34"/>
        <v>2</v>
      </c>
      <c r="S538" s="14" t="s">
        <v>17</v>
      </c>
      <c r="T538" s="14" t="s">
        <v>143</v>
      </c>
      <c r="U538" s="14">
        <f t="shared" si="35"/>
        <v>3</v>
      </c>
    </row>
    <row r="539" spans="1:21" x14ac:dyDescent="0.3">
      <c r="A539" s="11">
        <v>44634.496759259258</v>
      </c>
      <c r="B539" s="15">
        <v>44634</v>
      </c>
      <c r="C539" s="16">
        <v>0.49675925925925929</v>
      </c>
      <c r="D539" s="12">
        <v>76.5</v>
      </c>
      <c r="E539" s="12">
        <v>78.2</v>
      </c>
      <c r="F539" s="12">
        <v>88.4</v>
      </c>
      <c r="G539" s="12">
        <v>80.75</v>
      </c>
      <c r="H539" s="12">
        <v>83.3</v>
      </c>
      <c r="I539" s="12">
        <v>85</v>
      </c>
      <c r="J539" s="12">
        <v>90.95</v>
      </c>
      <c r="K539" s="12">
        <v>82.45</v>
      </c>
      <c r="L539" s="13">
        <v>83.193750000000009</v>
      </c>
      <c r="M539" s="17" t="s">
        <v>137</v>
      </c>
      <c r="N539" s="17">
        <f t="shared" si="32"/>
        <v>2</v>
      </c>
      <c r="O539" s="14" t="s">
        <v>12</v>
      </c>
      <c r="P539" s="14">
        <f t="shared" si="33"/>
        <v>5</v>
      </c>
      <c r="Q539" s="14" t="s">
        <v>15</v>
      </c>
      <c r="R539" s="14">
        <f t="shared" si="34"/>
        <v>2</v>
      </c>
      <c r="S539" s="14" t="s">
        <v>17</v>
      </c>
      <c r="T539" s="14" t="s">
        <v>143</v>
      </c>
      <c r="U539" s="14">
        <f t="shared" si="35"/>
        <v>3</v>
      </c>
    </row>
    <row r="540" spans="1:21" x14ac:dyDescent="0.3">
      <c r="A540" s="11">
        <v>44634.497210648151</v>
      </c>
      <c r="B540" s="15">
        <v>44634</v>
      </c>
      <c r="C540" s="16">
        <v>0.49721064814814814</v>
      </c>
      <c r="D540" s="12">
        <v>55</v>
      </c>
      <c r="E540" s="12">
        <v>54.28</v>
      </c>
      <c r="F540" s="12">
        <v>61.36</v>
      </c>
      <c r="G540" s="12">
        <v>56.05</v>
      </c>
      <c r="H540" s="12">
        <v>57.82</v>
      </c>
      <c r="I540" s="12">
        <v>53.690000000000005</v>
      </c>
      <c r="J540" s="12">
        <v>63.13</v>
      </c>
      <c r="K540" s="12">
        <v>63</v>
      </c>
      <c r="L540" s="13">
        <v>58.041249999999998</v>
      </c>
      <c r="M540" s="17" t="s">
        <v>137</v>
      </c>
      <c r="N540" s="17">
        <f t="shared" si="32"/>
        <v>2</v>
      </c>
      <c r="O540" s="14" t="s">
        <v>12</v>
      </c>
      <c r="P540" s="14">
        <f t="shared" si="33"/>
        <v>5</v>
      </c>
      <c r="Q540" s="14" t="s">
        <v>15</v>
      </c>
      <c r="R540" s="14">
        <f t="shared" si="34"/>
        <v>2</v>
      </c>
      <c r="S540" s="14" t="s">
        <v>17</v>
      </c>
      <c r="T540" s="14" t="s">
        <v>143</v>
      </c>
      <c r="U540" s="14">
        <f t="shared" si="35"/>
        <v>3</v>
      </c>
    </row>
    <row r="541" spans="1:21" x14ac:dyDescent="0.3">
      <c r="A541" s="11">
        <v>44634.49722222222</v>
      </c>
      <c r="B541" s="15">
        <v>44634</v>
      </c>
      <c r="C541" s="16">
        <v>0.49722222222222223</v>
      </c>
      <c r="D541" s="12">
        <v>86.850000000000009</v>
      </c>
      <c r="E541" s="12">
        <v>88.78</v>
      </c>
      <c r="F541" s="12">
        <v>100.36</v>
      </c>
      <c r="G541" s="12">
        <v>91.674999999999997</v>
      </c>
      <c r="H541" s="12">
        <v>94.57</v>
      </c>
      <c r="I541" s="12">
        <v>93</v>
      </c>
      <c r="J541" s="12">
        <v>100</v>
      </c>
      <c r="K541" s="12">
        <v>93.605000000000004</v>
      </c>
      <c r="L541" s="13">
        <v>93.605000000000004</v>
      </c>
      <c r="M541" s="17" t="s">
        <v>137</v>
      </c>
      <c r="N541" s="17">
        <f t="shared" si="32"/>
        <v>2</v>
      </c>
      <c r="O541" s="14" t="s">
        <v>12</v>
      </c>
      <c r="P541" s="14">
        <f t="shared" si="33"/>
        <v>5</v>
      </c>
      <c r="Q541" s="14" t="s">
        <v>15</v>
      </c>
      <c r="R541" s="14">
        <f t="shared" si="34"/>
        <v>2</v>
      </c>
      <c r="S541" s="14" t="s">
        <v>17</v>
      </c>
      <c r="T541" s="14" t="s">
        <v>143</v>
      </c>
      <c r="U541" s="14">
        <f t="shared" si="35"/>
        <v>3</v>
      </c>
    </row>
    <row r="542" spans="1:21" x14ac:dyDescent="0.3">
      <c r="A542" s="11">
        <v>44634.497314814813</v>
      </c>
      <c r="B542" s="15">
        <v>44634</v>
      </c>
      <c r="C542" s="16">
        <v>0.49731481481481482</v>
      </c>
      <c r="D542" s="12">
        <v>122.4</v>
      </c>
      <c r="E542" s="12">
        <v>136</v>
      </c>
      <c r="F542" s="12">
        <v>141.44</v>
      </c>
      <c r="G542" s="12">
        <v>129.19999999999999</v>
      </c>
      <c r="H542" s="12">
        <v>133.28</v>
      </c>
      <c r="I542" s="12">
        <v>123.76</v>
      </c>
      <c r="J542" s="12">
        <v>145.52000000000001</v>
      </c>
      <c r="K542" s="12">
        <v>131.91999999999999</v>
      </c>
      <c r="L542" s="13">
        <v>132.94</v>
      </c>
      <c r="M542" s="17" t="s">
        <v>137</v>
      </c>
      <c r="N542" s="17">
        <f t="shared" si="32"/>
        <v>2</v>
      </c>
      <c r="O542" s="14" t="s">
        <v>12</v>
      </c>
      <c r="P542" s="14">
        <f t="shared" si="33"/>
        <v>5</v>
      </c>
      <c r="Q542" s="14" t="s">
        <v>15</v>
      </c>
      <c r="R542" s="14">
        <f t="shared" si="34"/>
        <v>2</v>
      </c>
      <c r="S542" s="14" t="s">
        <v>18</v>
      </c>
      <c r="T542" s="14" t="s">
        <v>143</v>
      </c>
      <c r="U542" s="14">
        <f t="shared" si="35"/>
        <v>3</v>
      </c>
    </row>
    <row r="543" spans="1:21" x14ac:dyDescent="0.3">
      <c r="A543" s="11">
        <v>44634.497430555559</v>
      </c>
      <c r="B543" s="15">
        <v>44634</v>
      </c>
      <c r="C543" s="16">
        <v>0.49743055555555554</v>
      </c>
      <c r="D543" s="12">
        <v>53.1</v>
      </c>
      <c r="E543" s="12">
        <v>54.28</v>
      </c>
      <c r="F543" s="12">
        <v>61.36</v>
      </c>
      <c r="G543" s="12">
        <v>56.05</v>
      </c>
      <c r="H543" s="12">
        <v>57.82</v>
      </c>
      <c r="I543" s="12">
        <v>53.690000000000005</v>
      </c>
      <c r="J543" s="12">
        <v>63.13</v>
      </c>
      <c r="K543" s="12">
        <v>59</v>
      </c>
      <c r="L543" s="13">
        <v>57.303750000000001</v>
      </c>
      <c r="M543" s="17" t="s">
        <v>137</v>
      </c>
      <c r="N543" s="17">
        <f t="shared" si="32"/>
        <v>2</v>
      </c>
      <c r="O543" s="14" t="s">
        <v>12</v>
      </c>
      <c r="P543" s="14">
        <f t="shared" si="33"/>
        <v>5</v>
      </c>
      <c r="Q543" s="14" t="s">
        <v>15</v>
      </c>
      <c r="R543" s="14">
        <f t="shared" si="34"/>
        <v>2</v>
      </c>
      <c r="S543" s="14" t="s">
        <v>17</v>
      </c>
      <c r="T543" s="14" t="s">
        <v>143</v>
      </c>
      <c r="U543" s="14">
        <f t="shared" si="35"/>
        <v>3</v>
      </c>
    </row>
    <row r="544" spans="1:21" x14ac:dyDescent="0.3">
      <c r="A544" s="11">
        <v>44634.49790509259</v>
      </c>
      <c r="B544" s="15">
        <v>44634</v>
      </c>
      <c r="C544" s="16">
        <v>0.49790509259259258</v>
      </c>
      <c r="D544" s="12">
        <v>62</v>
      </c>
      <c r="E544" s="12">
        <v>58.42</v>
      </c>
      <c r="F544" s="12">
        <v>66.040000000000006</v>
      </c>
      <c r="G544" s="12">
        <v>60.324999999999996</v>
      </c>
      <c r="H544" s="12">
        <v>62.23</v>
      </c>
      <c r="I544" s="12">
        <v>57.785000000000004</v>
      </c>
      <c r="J544" s="12">
        <v>67.945000000000007</v>
      </c>
      <c r="K544" s="12">
        <v>65</v>
      </c>
      <c r="L544" s="13">
        <v>62.468125000000001</v>
      </c>
      <c r="M544" s="17" t="s">
        <v>137</v>
      </c>
      <c r="N544" s="17">
        <f t="shared" si="32"/>
        <v>2</v>
      </c>
      <c r="O544" s="14" t="s">
        <v>12</v>
      </c>
      <c r="P544" s="14">
        <f t="shared" si="33"/>
        <v>5</v>
      </c>
      <c r="Q544" s="14" t="s">
        <v>15</v>
      </c>
      <c r="R544" s="14">
        <f t="shared" si="34"/>
        <v>2</v>
      </c>
      <c r="S544" s="14" t="s">
        <v>17</v>
      </c>
      <c r="T544" s="14" t="s">
        <v>143</v>
      </c>
      <c r="U544" s="14">
        <f t="shared" si="35"/>
        <v>3</v>
      </c>
    </row>
    <row r="545" spans="1:21" x14ac:dyDescent="0.3">
      <c r="A545" s="11">
        <v>44634.498599537037</v>
      </c>
      <c r="B545" s="15">
        <v>44634</v>
      </c>
      <c r="C545" s="16">
        <v>0.49859953703703702</v>
      </c>
      <c r="D545" s="12">
        <v>59</v>
      </c>
      <c r="E545" s="12">
        <v>51.980000000000004</v>
      </c>
      <c r="F545" s="12">
        <v>58.760000000000005</v>
      </c>
      <c r="G545" s="12">
        <v>53.674999999999997</v>
      </c>
      <c r="H545" s="12">
        <v>55.37</v>
      </c>
      <c r="I545" s="12">
        <v>51.414999999999999</v>
      </c>
      <c r="J545" s="12">
        <v>60.455000000000005</v>
      </c>
      <c r="K545" s="12">
        <v>54</v>
      </c>
      <c r="L545" s="13">
        <v>55.581875000000004</v>
      </c>
      <c r="M545" s="17" t="s">
        <v>137</v>
      </c>
      <c r="N545" s="17">
        <f t="shared" si="32"/>
        <v>2</v>
      </c>
      <c r="O545" s="14" t="s">
        <v>12</v>
      </c>
      <c r="P545" s="14">
        <f t="shared" si="33"/>
        <v>5</v>
      </c>
      <c r="Q545" s="14" t="s">
        <v>15</v>
      </c>
      <c r="R545" s="14">
        <f t="shared" si="34"/>
        <v>2</v>
      </c>
      <c r="S545" s="14" t="s">
        <v>17</v>
      </c>
      <c r="T545" s="14" t="s">
        <v>143</v>
      </c>
      <c r="U545" s="14">
        <f t="shared" si="35"/>
        <v>3</v>
      </c>
    </row>
    <row r="546" spans="1:21" x14ac:dyDescent="0.3">
      <c r="A546" s="11">
        <v>44634.499293981484</v>
      </c>
      <c r="B546" s="15">
        <v>44634</v>
      </c>
      <c r="C546" s="16">
        <v>0.49929398148148146</v>
      </c>
      <c r="D546" s="12">
        <v>69</v>
      </c>
      <c r="E546" s="12">
        <v>56.120000000000005</v>
      </c>
      <c r="F546" s="12">
        <v>63.440000000000005</v>
      </c>
      <c r="G546" s="12">
        <v>57.949999999999996</v>
      </c>
      <c r="H546" s="12">
        <v>59.78</v>
      </c>
      <c r="I546" s="12">
        <v>55.510000000000005</v>
      </c>
      <c r="J546" s="12">
        <v>65.27000000000001</v>
      </c>
      <c r="K546" s="12">
        <v>53</v>
      </c>
      <c r="L546" s="13">
        <v>60.008749999999992</v>
      </c>
      <c r="M546" s="17" t="s">
        <v>137</v>
      </c>
      <c r="N546" s="17">
        <f t="shared" si="32"/>
        <v>2</v>
      </c>
      <c r="O546" s="14" t="s">
        <v>12</v>
      </c>
      <c r="P546" s="14">
        <f t="shared" si="33"/>
        <v>5</v>
      </c>
      <c r="Q546" s="14" t="s">
        <v>15</v>
      </c>
      <c r="R546" s="14">
        <f t="shared" si="34"/>
        <v>2</v>
      </c>
      <c r="S546" s="14" t="s">
        <v>17</v>
      </c>
      <c r="T546" s="14" t="s">
        <v>143</v>
      </c>
      <c r="U546" s="14">
        <f t="shared" si="35"/>
        <v>3</v>
      </c>
    </row>
    <row r="547" spans="1:21" x14ac:dyDescent="0.3">
      <c r="A547" s="11">
        <v>44634.499988425923</v>
      </c>
      <c r="B547" s="15">
        <v>44634</v>
      </c>
      <c r="C547" s="16">
        <v>0.49998842592592596</v>
      </c>
      <c r="D547" s="12">
        <v>54.9</v>
      </c>
      <c r="E547" s="12">
        <v>56.120000000000005</v>
      </c>
      <c r="F547" s="12">
        <v>63.440000000000005</v>
      </c>
      <c r="G547" s="12">
        <v>57.949999999999996</v>
      </c>
      <c r="H547" s="12">
        <v>59.78</v>
      </c>
      <c r="I547" s="12">
        <v>55.510000000000005</v>
      </c>
      <c r="J547" s="12">
        <v>65.27000000000001</v>
      </c>
      <c r="K547" s="12">
        <v>61</v>
      </c>
      <c r="L547" s="13">
        <v>59.246250000000003</v>
      </c>
      <c r="M547" s="17" t="s">
        <v>137</v>
      </c>
      <c r="N547" s="17">
        <f t="shared" si="32"/>
        <v>2</v>
      </c>
      <c r="O547" s="14" t="s">
        <v>12</v>
      </c>
      <c r="P547" s="14">
        <f t="shared" si="33"/>
        <v>5</v>
      </c>
      <c r="Q547" s="14" t="s">
        <v>15</v>
      </c>
      <c r="R547" s="14">
        <f t="shared" si="34"/>
        <v>2</v>
      </c>
      <c r="S547" s="14" t="s">
        <v>17</v>
      </c>
      <c r="T547" s="14" t="s">
        <v>143</v>
      </c>
      <c r="U547" s="14">
        <f t="shared" si="35"/>
        <v>3</v>
      </c>
    </row>
    <row r="548" spans="1:21" x14ac:dyDescent="0.3">
      <c r="A548" s="11">
        <v>44634.500347222223</v>
      </c>
      <c r="B548" s="15">
        <v>44634</v>
      </c>
      <c r="C548" s="16">
        <v>0.50034722222222217</v>
      </c>
      <c r="D548" s="12">
        <v>84.600000000000009</v>
      </c>
      <c r="E548" s="12">
        <v>94</v>
      </c>
      <c r="F548" s="12">
        <v>97.76</v>
      </c>
      <c r="G548" s="12">
        <v>89.3</v>
      </c>
      <c r="H548" s="12">
        <v>92.12</v>
      </c>
      <c r="I548" s="12">
        <v>85.54</v>
      </c>
      <c r="J548" s="12">
        <v>100.58000000000001</v>
      </c>
      <c r="K548" s="12">
        <v>91.179999999999993</v>
      </c>
      <c r="L548" s="13">
        <v>91.885000000000005</v>
      </c>
      <c r="M548" s="17" t="s">
        <v>137</v>
      </c>
      <c r="N548" s="17">
        <f t="shared" si="32"/>
        <v>2</v>
      </c>
      <c r="O548" s="14" t="s">
        <v>12</v>
      </c>
      <c r="P548" s="14">
        <f t="shared" si="33"/>
        <v>5</v>
      </c>
      <c r="Q548" s="14" t="s">
        <v>15</v>
      </c>
      <c r="R548" s="14">
        <f t="shared" si="34"/>
        <v>2</v>
      </c>
      <c r="S548" s="14" t="s">
        <v>17</v>
      </c>
      <c r="T548" s="14" t="s">
        <v>143</v>
      </c>
      <c r="U548" s="14">
        <f t="shared" si="35"/>
        <v>3</v>
      </c>
    </row>
    <row r="549" spans="1:21" x14ac:dyDescent="0.3">
      <c r="A549" s="11">
        <v>44634.50068287037</v>
      </c>
      <c r="B549" s="15">
        <v>44634</v>
      </c>
      <c r="C549" s="16">
        <v>0.5006828703703704</v>
      </c>
      <c r="D549" s="12">
        <v>100</v>
      </c>
      <c r="E549" s="12">
        <v>76.36</v>
      </c>
      <c r="F549" s="12">
        <v>86.320000000000007</v>
      </c>
      <c r="G549" s="12">
        <v>78.849999999999994</v>
      </c>
      <c r="H549" s="12">
        <v>81.34</v>
      </c>
      <c r="I549" s="12">
        <v>75.53</v>
      </c>
      <c r="J549" s="12">
        <v>88.81</v>
      </c>
      <c r="K549" s="12">
        <v>66</v>
      </c>
      <c r="L549" s="13">
        <v>81.651250000000005</v>
      </c>
      <c r="M549" s="17" t="s">
        <v>137</v>
      </c>
      <c r="N549" s="17">
        <f t="shared" si="32"/>
        <v>2</v>
      </c>
      <c r="O549" s="14" t="s">
        <v>12</v>
      </c>
      <c r="P549" s="14">
        <f t="shared" si="33"/>
        <v>5</v>
      </c>
      <c r="Q549" s="14" t="s">
        <v>15</v>
      </c>
      <c r="R549" s="14">
        <f t="shared" si="34"/>
        <v>2</v>
      </c>
      <c r="S549" s="14" t="s">
        <v>17</v>
      </c>
      <c r="T549" s="14" t="s">
        <v>143</v>
      </c>
      <c r="U549" s="14">
        <f t="shared" si="35"/>
        <v>3</v>
      </c>
    </row>
    <row r="550" spans="1:21" x14ac:dyDescent="0.3">
      <c r="A550" s="11">
        <v>44634.500694444447</v>
      </c>
      <c r="B550" s="15">
        <v>44634</v>
      </c>
      <c r="C550" s="16">
        <v>0.50069444444444444</v>
      </c>
      <c r="D550" s="12">
        <v>90</v>
      </c>
      <c r="E550" s="12">
        <v>120</v>
      </c>
      <c r="F550" s="12">
        <v>104</v>
      </c>
      <c r="G550" s="12">
        <v>95</v>
      </c>
      <c r="H550" s="12">
        <v>98</v>
      </c>
      <c r="I550" s="12">
        <v>84</v>
      </c>
      <c r="J550" s="12">
        <v>96</v>
      </c>
      <c r="K550" s="12">
        <v>97</v>
      </c>
      <c r="L550" s="13">
        <v>98</v>
      </c>
      <c r="M550" s="17" t="s">
        <v>137</v>
      </c>
      <c r="N550" s="17">
        <f t="shared" si="32"/>
        <v>2</v>
      </c>
      <c r="O550" s="14" t="s">
        <v>12</v>
      </c>
      <c r="P550" s="14">
        <f t="shared" si="33"/>
        <v>5</v>
      </c>
      <c r="Q550" s="14" t="s">
        <v>15</v>
      </c>
      <c r="R550" s="14">
        <f t="shared" si="34"/>
        <v>2</v>
      </c>
      <c r="S550" s="14" t="s">
        <v>17</v>
      </c>
      <c r="T550" s="14" t="s">
        <v>143</v>
      </c>
      <c r="U550" s="14">
        <f t="shared" si="35"/>
        <v>3</v>
      </c>
    </row>
    <row r="551" spans="1:21" x14ac:dyDescent="0.3">
      <c r="A551" s="11">
        <v>44634.501377314817</v>
      </c>
      <c r="B551" s="15">
        <v>44634</v>
      </c>
      <c r="C551" s="16">
        <v>0.50137731481481485</v>
      </c>
      <c r="D551" s="12">
        <v>103</v>
      </c>
      <c r="E551" s="12">
        <v>75.44</v>
      </c>
      <c r="F551" s="12">
        <v>85.28</v>
      </c>
      <c r="G551" s="12">
        <v>77.899999999999991</v>
      </c>
      <c r="H551" s="12">
        <v>80.36</v>
      </c>
      <c r="I551" s="12">
        <v>74.62</v>
      </c>
      <c r="J551" s="12">
        <v>87.740000000000009</v>
      </c>
      <c r="K551" s="12">
        <v>61</v>
      </c>
      <c r="L551" s="13">
        <v>80.667500000000004</v>
      </c>
      <c r="M551" s="17" t="s">
        <v>137</v>
      </c>
      <c r="N551" s="17">
        <f t="shared" si="32"/>
        <v>2</v>
      </c>
      <c r="O551" s="14" t="s">
        <v>12</v>
      </c>
      <c r="P551" s="14">
        <f t="shared" si="33"/>
        <v>5</v>
      </c>
      <c r="Q551" s="14" t="s">
        <v>15</v>
      </c>
      <c r="R551" s="14">
        <f t="shared" si="34"/>
        <v>2</v>
      </c>
      <c r="S551" s="14" t="s">
        <v>17</v>
      </c>
      <c r="T551" s="14" t="s">
        <v>143</v>
      </c>
      <c r="U551" s="14">
        <f t="shared" si="35"/>
        <v>3</v>
      </c>
    </row>
    <row r="552" spans="1:21" x14ac:dyDescent="0.3">
      <c r="A552" s="11">
        <v>44634.501689814817</v>
      </c>
      <c r="B552" s="15">
        <v>44634</v>
      </c>
      <c r="C552" s="16">
        <v>0.50168981481481478</v>
      </c>
      <c r="D552" s="12">
        <v>72.900000000000006</v>
      </c>
      <c r="E552" s="12">
        <v>74.52000000000001</v>
      </c>
      <c r="F552" s="12">
        <v>84.240000000000009</v>
      </c>
      <c r="G552" s="12">
        <v>76.95</v>
      </c>
      <c r="H552" s="12">
        <v>79.38</v>
      </c>
      <c r="I552" s="12">
        <v>73.710000000000008</v>
      </c>
      <c r="J552" s="12">
        <v>81</v>
      </c>
      <c r="K552" s="12">
        <v>78.569999999999993</v>
      </c>
      <c r="L552" s="13">
        <v>77.658749999999998</v>
      </c>
      <c r="M552" s="17" t="s">
        <v>137</v>
      </c>
      <c r="N552" s="17">
        <f t="shared" si="32"/>
        <v>2</v>
      </c>
      <c r="O552" s="14" t="s">
        <v>12</v>
      </c>
      <c r="P552" s="14">
        <f t="shared" si="33"/>
        <v>5</v>
      </c>
      <c r="Q552" s="14" t="s">
        <v>15</v>
      </c>
      <c r="R552" s="14">
        <f t="shared" si="34"/>
        <v>2</v>
      </c>
      <c r="S552" s="14" t="s">
        <v>17</v>
      </c>
      <c r="T552" s="14" t="s">
        <v>143</v>
      </c>
      <c r="U552" s="14">
        <f t="shared" si="35"/>
        <v>3</v>
      </c>
    </row>
    <row r="553" spans="1:21" x14ac:dyDescent="0.3">
      <c r="A553" s="11">
        <v>44634.501875000002</v>
      </c>
      <c r="B553" s="15">
        <v>44634</v>
      </c>
      <c r="C553" s="16">
        <v>0.50187499999999996</v>
      </c>
      <c r="D553" s="12">
        <v>52.2</v>
      </c>
      <c r="E553" s="12">
        <v>53.36</v>
      </c>
      <c r="F553" s="12">
        <v>60.32</v>
      </c>
      <c r="G553" s="12">
        <v>55.099999999999994</v>
      </c>
      <c r="H553" s="12">
        <v>56.839999999999996</v>
      </c>
      <c r="I553" s="12">
        <v>52.78</v>
      </c>
      <c r="J553" s="12">
        <v>62.06</v>
      </c>
      <c r="K553" s="12">
        <v>58</v>
      </c>
      <c r="L553" s="13">
        <v>56.332500000000003</v>
      </c>
      <c r="M553" s="17" t="s">
        <v>137</v>
      </c>
      <c r="N553" s="17">
        <f t="shared" si="32"/>
        <v>2</v>
      </c>
      <c r="O553" s="14" t="s">
        <v>12</v>
      </c>
      <c r="P553" s="14">
        <f t="shared" si="33"/>
        <v>5</v>
      </c>
      <c r="Q553" s="14" t="s">
        <v>15</v>
      </c>
      <c r="R553" s="14">
        <f t="shared" si="34"/>
        <v>2</v>
      </c>
      <c r="S553" s="14" t="s">
        <v>17</v>
      </c>
      <c r="T553" s="14" t="s">
        <v>143</v>
      </c>
      <c r="U553" s="14">
        <f t="shared" si="35"/>
        <v>3</v>
      </c>
    </row>
    <row r="554" spans="1:21" x14ac:dyDescent="0.3">
      <c r="A554" s="11">
        <v>44634.502071759256</v>
      </c>
      <c r="B554" s="15">
        <v>44634</v>
      </c>
      <c r="C554" s="16">
        <v>0.50207175925925929</v>
      </c>
      <c r="D554" s="12">
        <v>112</v>
      </c>
      <c r="E554" s="12">
        <v>79.12</v>
      </c>
      <c r="F554" s="12">
        <v>89.44</v>
      </c>
      <c r="G554" s="12">
        <v>81.7</v>
      </c>
      <c r="H554" s="12">
        <v>84.28</v>
      </c>
      <c r="I554" s="12">
        <v>78.260000000000005</v>
      </c>
      <c r="J554" s="12">
        <v>92.02000000000001</v>
      </c>
      <c r="K554" s="12">
        <v>60</v>
      </c>
      <c r="L554" s="13">
        <v>84.602499999999992</v>
      </c>
      <c r="M554" s="17" t="s">
        <v>137</v>
      </c>
      <c r="N554" s="17">
        <f t="shared" si="32"/>
        <v>2</v>
      </c>
      <c r="O554" s="14" t="s">
        <v>12</v>
      </c>
      <c r="P554" s="14">
        <f t="shared" si="33"/>
        <v>5</v>
      </c>
      <c r="Q554" s="14" t="s">
        <v>15</v>
      </c>
      <c r="R554" s="14">
        <f t="shared" si="34"/>
        <v>2</v>
      </c>
      <c r="S554" s="14" t="s">
        <v>17</v>
      </c>
      <c r="T554" s="14" t="s">
        <v>143</v>
      </c>
      <c r="U554" s="14">
        <f t="shared" si="35"/>
        <v>3</v>
      </c>
    </row>
    <row r="555" spans="1:21" x14ac:dyDescent="0.3">
      <c r="A555" s="11">
        <v>44634.502615740741</v>
      </c>
      <c r="B555" s="15">
        <v>44634</v>
      </c>
      <c r="C555" s="16">
        <v>0.50261574074074067</v>
      </c>
      <c r="D555" s="12">
        <v>73.8</v>
      </c>
      <c r="E555" s="12">
        <v>75.44</v>
      </c>
      <c r="F555" s="12">
        <v>85.28</v>
      </c>
      <c r="G555" s="12">
        <v>77.899999999999991</v>
      </c>
      <c r="H555" s="12">
        <v>80.36</v>
      </c>
      <c r="I555" s="12">
        <v>74.62</v>
      </c>
      <c r="J555" s="12">
        <v>82</v>
      </c>
      <c r="K555" s="12">
        <v>79.539999999999992</v>
      </c>
      <c r="L555" s="13">
        <v>78.617500000000007</v>
      </c>
      <c r="M555" s="17" t="s">
        <v>137</v>
      </c>
      <c r="N555" s="17">
        <f t="shared" si="32"/>
        <v>2</v>
      </c>
      <c r="O555" s="14" t="s">
        <v>12</v>
      </c>
      <c r="P555" s="14">
        <f t="shared" si="33"/>
        <v>5</v>
      </c>
      <c r="Q555" s="14" t="s">
        <v>15</v>
      </c>
      <c r="R555" s="14">
        <f t="shared" si="34"/>
        <v>2</v>
      </c>
      <c r="S555" s="14" t="s">
        <v>17</v>
      </c>
      <c r="T555" s="14" t="s">
        <v>143</v>
      </c>
      <c r="U555" s="14">
        <f t="shared" si="35"/>
        <v>3</v>
      </c>
    </row>
    <row r="556" spans="1:21" x14ac:dyDescent="0.3">
      <c r="A556" s="11">
        <v>44634.502766203703</v>
      </c>
      <c r="B556" s="15">
        <v>44634</v>
      </c>
      <c r="C556" s="16">
        <v>0.50276620370370373</v>
      </c>
      <c r="D556" s="12">
        <v>122</v>
      </c>
      <c r="E556" s="12">
        <v>80.5</v>
      </c>
      <c r="F556" s="12">
        <v>91</v>
      </c>
      <c r="G556" s="12">
        <v>83.125</v>
      </c>
      <c r="H556" s="12">
        <v>85.75</v>
      </c>
      <c r="I556" s="12">
        <v>79.625</v>
      </c>
      <c r="J556" s="12">
        <v>93.625</v>
      </c>
      <c r="K556" s="12">
        <v>53</v>
      </c>
      <c r="L556" s="13">
        <v>86.078125</v>
      </c>
      <c r="M556" s="17" t="s">
        <v>137</v>
      </c>
      <c r="N556" s="17">
        <f t="shared" si="32"/>
        <v>2</v>
      </c>
      <c r="O556" s="14" t="s">
        <v>12</v>
      </c>
      <c r="P556" s="14">
        <f t="shared" si="33"/>
        <v>5</v>
      </c>
      <c r="Q556" s="14" t="s">
        <v>15</v>
      </c>
      <c r="R556" s="14">
        <f t="shared" si="34"/>
        <v>2</v>
      </c>
      <c r="S556" s="14" t="s">
        <v>17</v>
      </c>
      <c r="T556" s="14" t="s">
        <v>143</v>
      </c>
      <c r="U556" s="14">
        <f t="shared" si="35"/>
        <v>3</v>
      </c>
    </row>
    <row r="557" spans="1:21" x14ac:dyDescent="0.3">
      <c r="A557" s="11">
        <v>44634.502835648149</v>
      </c>
      <c r="B557" s="15">
        <v>44634</v>
      </c>
      <c r="C557" s="16">
        <v>0.50283564814814818</v>
      </c>
      <c r="D557" s="12">
        <v>72.900000000000006</v>
      </c>
      <c r="E557" s="12">
        <v>74.52000000000001</v>
      </c>
      <c r="F557" s="12">
        <v>84.240000000000009</v>
      </c>
      <c r="G557" s="12">
        <v>76.95</v>
      </c>
      <c r="H557" s="12">
        <v>79.38</v>
      </c>
      <c r="I557" s="12">
        <v>73.710000000000008</v>
      </c>
      <c r="J557" s="12">
        <v>81</v>
      </c>
      <c r="K557" s="12">
        <v>78.569999999999993</v>
      </c>
      <c r="L557" s="13">
        <v>77.658749999999998</v>
      </c>
      <c r="M557" s="17" t="s">
        <v>137</v>
      </c>
      <c r="N557" s="17">
        <f t="shared" si="32"/>
        <v>2</v>
      </c>
      <c r="O557" s="14" t="s">
        <v>12</v>
      </c>
      <c r="P557" s="14">
        <f t="shared" si="33"/>
        <v>5</v>
      </c>
      <c r="Q557" s="14" t="s">
        <v>15</v>
      </c>
      <c r="R557" s="14">
        <f t="shared" si="34"/>
        <v>2</v>
      </c>
      <c r="S557" s="14" t="s">
        <v>17</v>
      </c>
      <c r="T557" s="14" t="s">
        <v>143</v>
      </c>
      <c r="U557" s="14">
        <f t="shared" si="35"/>
        <v>3</v>
      </c>
    </row>
    <row r="558" spans="1:21" x14ac:dyDescent="0.3">
      <c r="A558" s="11">
        <v>44634.503460648149</v>
      </c>
      <c r="B558" s="15">
        <v>44634</v>
      </c>
      <c r="C558" s="16">
        <v>0.50346064814814817</v>
      </c>
      <c r="D558" s="12">
        <v>125</v>
      </c>
      <c r="E558" s="12">
        <v>85.100000000000009</v>
      </c>
      <c r="F558" s="12">
        <v>96.2</v>
      </c>
      <c r="G558" s="12">
        <v>87.875</v>
      </c>
      <c r="H558" s="12">
        <v>90.649999999999991</v>
      </c>
      <c r="I558" s="12">
        <v>84.174999999999997</v>
      </c>
      <c r="J558" s="12">
        <v>98.975000000000009</v>
      </c>
      <c r="K558" s="12">
        <v>60</v>
      </c>
      <c r="L558" s="13">
        <v>90.996875000000003</v>
      </c>
      <c r="M558" s="17" t="s">
        <v>137</v>
      </c>
      <c r="N558" s="17">
        <f t="shared" si="32"/>
        <v>2</v>
      </c>
      <c r="O558" s="14" t="s">
        <v>12</v>
      </c>
      <c r="P558" s="14">
        <f t="shared" si="33"/>
        <v>5</v>
      </c>
      <c r="Q558" s="14" t="s">
        <v>15</v>
      </c>
      <c r="R558" s="14">
        <f t="shared" si="34"/>
        <v>2</v>
      </c>
      <c r="S558" s="14" t="s">
        <v>17</v>
      </c>
      <c r="T558" s="14" t="s">
        <v>143</v>
      </c>
      <c r="U558" s="14">
        <f t="shared" si="35"/>
        <v>3</v>
      </c>
    </row>
    <row r="559" spans="1:21" x14ac:dyDescent="0.3">
      <c r="A559" s="11">
        <v>44634.504155092596</v>
      </c>
      <c r="B559" s="15">
        <v>44634</v>
      </c>
      <c r="C559" s="16">
        <v>0.50415509259259261</v>
      </c>
      <c r="D559" s="12">
        <v>116</v>
      </c>
      <c r="E559" s="12">
        <v>106.72</v>
      </c>
      <c r="F559" s="12">
        <v>120.64</v>
      </c>
      <c r="G559" s="12">
        <v>110.19999999999999</v>
      </c>
      <c r="H559" s="12">
        <v>113.67999999999999</v>
      </c>
      <c r="I559" s="12">
        <v>105.56</v>
      </c>
      <c r="J559" s="12">
        <v>124.12</v>
      </c>
      <c r="K559" s="12">
        <v>112.52</v>
      </c>
      <c r="L559" s="13">
        <v>113.67999999999999</v>
      </c>
      <c r="M559" s="17" t="s">
        <v>137</v>
      </c>
      <c r="N559" s="17">
        <f t="shared" si="32"/>
        <v>2</v>
      </c>
      <c r="O559" s="14" t="s">
        <v>12</v>
      </c>
      <c r="P559" s="14">
        <f t="shared" si="33"/>
        <v>5</v>
      </c>
      <c r="Q559" s="14" t="s">
        <v>15</v>
      </c>
      <c r="R559" s="14">
        <f t="shared" si="34"/>
        <v>2</v>
      </c>
      <c r="S559" s="14" t="s">
        <v>17</v>
      </c>
      <c r="T559" s="14" t="s">
        <v>143</v>
      </c>
      <c r="U559" s="14">
        <f t="shared" si="35"/>
        <v>3</v>
      </c>
    </row>
    <row r="560" spans="1:21" x14ac:dyDescent="0.3">
      <c r="A560" s="11">
        <v>44634.504166666666</v>
      </c>
      <c r="B560" s="15">
        <v>44634</v>
      </c>
      <c r="C560" s="16">
        <v>0.50416666666666665</v>
      </c>
      <c r="D560" s="12">
        <v>91.8</v>
      </c>
      <c r="E560" s="12">
        <v>84</v>
      </c>
      <c r="F560" s="12">
        <v>106.08</v>
      </c>
      <c r="G560" s="12">
        <v>96.899999999999991</v>
      </c>
      <c r="H560" s="12">
        <v>99.96</v>
      </c>
      <c r="I560" s="12">
        <v>128</v>
      </c>
      <c r="J560" s="12">
        <v>94</v>
      </c>
      <c r="K560" s="12">
        <v>98.94</v>
      </c>
      <c r="L560" s="13">
        <v>99.960000000000008</v>
      </c>
      <c r="M560" s="17" t="s">
        <v>137</v>
      </c>
      <c r="N560" s="17">
        <f t="shared" si="32"/>
        <v>2</v>
      </c>
      <c r="O560" s="14" t="s">
        <v>12</v>
      </c>
      <c r="P560" s="14">
        <f t="shared" si="33"/>
        <v>5</v>
      </c>
      <c r="Q560" s="14" t="s">
        <v>15</v>
      </c>
      <c r="R560" s="14">
        <f t="shared" si="34"/>
        <v>2</v>
      </c>
      <c r="S560" s="14" t="s">
        <v>17</v>
      </c>
      <c r="T560" s="14" t="s">
        <v>143</v>
      </c>
      <c r="U560" s="14">
        <f t="shared" si="35"/>
        <v>3</v>
      </c>
    </row>
    <row r="561" spans="1:21" x14ac:dyDescent="0.3">
      <c r="A561" s="11">
        <v>44634.504386574074</v>
      </c>
      <c r="B561" s="15">
        <v>44634</v>
      </c>
      <c r="C561" s="16">
        <v>0.50438657407407406</v>
      </c>
      <c r="D561" s="12">
        <v>72.900000000000006</v>
      </c>
      <c r="E561" s="12">
        <v>74.52000000000001</v>
      </c>
      <c r="F561" s="12">
        <v>84.240000000000009</v>
      </c>
      <c r="G561" s="12">
        <v>76.95</v>
      </c>
      <c r="H561" s="12">
        <v>79.38</v>
      </c>
      <c r="I561" s="12">
        <v>81</v>
      </c>
      <c r="J561" s="12">
        <v>86.67</v>
      </c>
      <c r="K561" s="12">
        <v>78.569999999999993</v>
      </c>
      <c r="L561" s="13">
        <v>79.278750000000002</v>
      </c>
      <c r="M561" s="17" t="s">
        <v>137</v>
      </c>
      <c r="N561" s="17">
        <f t="shared" si="32"/>
        <v>2</v>
      </c>
      <c r="O561" s="14" t="s">
        <v>12</v>
      </c>
      <c r="P561" s="14">
        <f t="shared" si="33"/>
        <v>5</v>
      </c>
      <c r="Q561" s="14" t="s">
        <v>15</v>
      </c>
      <c r="R561" s="14">
        <f t="shared" si="34"/>
        <v>2</v>
      </c>
      <c r="S561" s="14" t="s">
        <v>17</v>
      </c>
      <c r="T561" s="14" t="s">
        <v>143</v>
      </c>
      <c r="U561" s="14">
        <f t="shared" si="35"/>
        <v>3</v>
      </c>
    </row>
    <row r="562" spans="1:21" x14ac:dyDescent="0.3">
      <c r="A562" s="11">
        <v>44634.504803240743</v>
      </c>
      <c r="B562" s="15">
        <v>44634</v>
      </c>
      <c r="C562" s="16">
        <v>0.50480324074074068</v>
      </c>
      <c r="D562" s="12">
        <v>73.8</v>
      </c>
      <c r="E562" s="12">
        <v>75.44</v>
      </c>
      <c r="F562" s="12">
        <v>85.28</v>
      </c>
      <c r="G562" s="12">
        <v>77.899999999999991</v>
      </c>
      <c r="H562" s="12">
        <v>80.36</v>
      </c>
      <c r="I562" s="12">
        <v>82</v>
      </c>
      <c r="J562" s="12">
        <v>87.740000000000009</v>
      </c>
      <c r="K562" s="12">
        <v>79.539999999999992</v>
      </c>
      <c r="L562" s="13">
        <v>80.257499999999993</v>
      </c>
      <c r="M562" s="17" t="s">
        <v>137</v>
      </c>
      <c r="N562" s="17">
        <f t="shared" si="32"/>
        <v>2</v>
      </c>
      <c r="O562" s="14" t="s">
        <v>12</v>
      </c>
      <c r="P562" s="14">
        <f t="shared" si="33"/>
        <v>5</v>
      </c>
      <c r="Q562" s="14" t="s">
        <v>15</v>
      </c>
      <c r="R562" s="14">
        <f t="shared" si="34"/>
        <v>2</v>
      </c>
      <c r="S562" s="14" t="s">
        <v>17</v>
      </c>
      <c r="T562" s="14" t="s">
        <v>143</v>
      </c>
      <c r="U562" s="14">
        <f t="shared" si="35"/>
        <v>3</v>
      </c>
    </row>
    <row r="563" spans="1:21" x14ac:dyDescent="0.3">
      <c r="A563" s="11">
        <v>44634.504849537036</v>
      </c>
      <c r="B563" s="15">
        <v>44634</v>
      </c>
      <c r="C563" s="16">
        <v>0.50484953703703705</v>
      </c>
      <c r="D563" s="12">
        <v>93</v>
      </c>
      <c r="E563" s="12">
        <v>74.98</v>
      </c>
      <c r="F563" s="12">
        <v>84.76</v>
      </c>
      <c r="G563" s="12">
        <v>77.424999999999997</v>
      </c>
      <c r="H563" s="12">
        <v>79.87</v>
      </c>
      <c r="I563" s="12">
        <v>74.165000000000006</v>
      </c>
      <c r="J563" s="12">
        <v>87.204999999999998</v>
      </c>
      <c r="K563" s="12">
        <v>70</v>
      </c>
      <c r="L563" s="13">
        <v>80.175625000000011</v>
      </c>
      <c r="M563" s="17" t="s">
        <v>137</v>
      </c>
      <c r="N563" s="17">
        <f t="shared" si="32"/>
        <v>2</v>
      </c>
      <c r="O563" s="14" t="s">
        <v>12</v>
      </c>
      <c r="P563" s="14">
        <f t="shared" si="33"/>
        <v>5</v>
      </c>
      <c r="Q563" s="14" t="s">
        <v>15</v>
      </c>
      <c r="R563" s="14">
        <f t="shared" si="34"/>
        <v>2</v>
      </c>
      <c r="S563" s="14" t="s">
        <v>17</v>
      </c>
      <c r="T563" s="14" t="s">
        <v>143</v>
      </c>
      <c r="U563" s="14">
        <f t="shared" si="35"/>
        <v>3</v>
      </c>
    </row>
    <row r="564" spans="1:21" x14ac:dyDescent="0.3">
      <c r="A564" s="11">
        <v>44634.505543981482</v>
      </c>
      <c r="B564" s="15">
        <v>44634</v>
      </c>
      <c r="C564" s="16">
        <v>0.5055439814814815</v>
      </c>
      <c r="D564" s="12">
        <v>115</v>
      </c>
      <c r="E564" s="12">
        <v>84.64</v>
      </c>
      <c r="F564" s="12">
        <v>95.68</v>
      </c>
      <c r="G564" s="12">
        <v>87.399999999999991</v>
      </c>
      <c r="H564" s="12">
        <v>90.16</v>
      </c>
      <c r="I564" s="12">
        <v>83.72</v>
      </c>
      <c r="J564" s="12">
        <v>98.440000000000012</v>
      </c>
      <c r="K564" s="12">
        <v>69</v>
      </c>
      <c r="L564" s="13">
        <v>90.50500000000001</v>
      </c>
      <c r="M564" s="17" t="s">
        <v>137</v>
      </c>
      <c r="N564" s="17">
        <f t="shared" si="32"/>
        <v>2</v>
      </c>
      <c r="O564" s="14" t="s">
        <v>12</v>
      </c>
      <c r="P564" s="14">
        <f t="shared" si="33"/>
        <v>5</v>
      </c>
      <c r="Q564" s="14" t="s">
        <v>15</v>
      </c>
      <c r="R564" s="14">
        <f t="shared" si="34"/>
        <v>2</v>
      </c>
      <c r="S564" s="14" t="s">
        <v>17</v>
      </c>
      <c r="T564" s="14" t="s">
        <v>143</v>
      </c>
      <c r="U564" s="14">
        <f t="shared" si="35"/>
        <v>3</v>
      </c>
    </row>
    <row r="565" spans="1:21" x14ac:dyDescent="0.3">
      <c r="A565" s="11">
        <v>44634.506180555552</v>
      </c>
      <c r="B565" s="15">
        <v>44634</v>
      </c>
      <c r="C565" s="16">
        <v>0.50618055555555552</v>
      </c>
      <c r="D565" s="12">
        <v>74.7</v>
      </c>
      <c r="E565" s="12">
        <v>76.36</v>
      </c>
      <c r="F565" s="12">
        <v>86.320000000000007</v>
      </c>
      <c r="G565" s="12">
        <v>78.849999999999994</v>
      </c>
      <c r="H565" s="12">
        <v>81.34</v>
      </c>
      <c r="I565" s="12">
        <v>75.53</v>
      </c>
      <c r="J565" s="12">
        <v>83</v>
      </c>
      <c r="K565" s="12">
        <v>80.509999999999991</v>
      </c>
      <c r="L565" s="13">
        <v>79.576250000000002</v>
      </c>
      <c r="M565" s="17" t="s">
        <v>137</v>
      </c>
      <c r="N565" s="17">
        <f t="shared" si="32"/>
        <v>2</v>
      </c>
      <c r="O565" s="14" t="s">
        <v>12</v>
      </c>
      <c r="P565" s="14">
        <f t="shared" si="33"/>
        <v>5</v>
      </c>
      <c r="Q565" s="14" t="s">
        <v>15</v>
      </c>
      <c r="R565" s="14">
        <f t="shared" si="34"/>
        <v>2</v>
      </c>
      <c r="S565" s="14" t="s">
        <v>17</v>
      </c>
      <c r="T565" s="14" t="s">
        <v>143</v>
      </c>
      <c r="U565" s="14">
        <f t="shared" si="35"/>
        <v>3</v>
      </c>
    </row>
    <row r="566" spans="1:21" x14ac:dyDescent="0.3">
      <c r="A566" s="11">
        <v>44634.506226851852</v>
      </c>
      <c r="B566" s="15">
        <v>44634</v>
      </c>
      <c r="C566" s="16">
        <v>0.5062268518518519</v>
      </c>
      <c r="D566" s="12">
        <v>77.400000000000006</v>
      </c>
      <c r="E566" s="12">
        <v>79.12</v>
      </c>
      <c r="F566" s="12">
        <v>89.44</v>
      </c>
      <c r="G566" s="12">
        <v>81.7</v>
      </c>
      <c r="H566" s="12">
        <v>84.28</v>
      </c>
      <c r="I566" s="12">
        <v>78.260000000000005</v>
      </c>
      <c r="J566" s="12">
        <v>92.02000000000001</v>
      </c>
      <c r="K566" s="12">
        <v>86</v>
      </c>
      <c r="L566" s="13">
        <v>83.527500000000003</v>
      </c>
      <c r="M566" s="17" t="s">
        <v>137</v>
      </c>
      <c r="N566" s="17">
        <f t="shared" si="32"/>
        <v>2</v>
      </c>
      <c r="O566" s="14" t="s">
        <v>12</v>
      </c>
      <c r="P566" s="14">
        <f t="shared" si="33"/>
        <v>5</v>
      </c>
      <c r="Q566" s="14" t="s">
        <v>15</v>
      </c>
      <c r="R566" s="14">
        <f t="shared" si="34"/>
        <v>2</v>
      </c>
      <c r="S566" s="14" t="s">
        <v>17</v>
      </c>
      <c r="T566" s="14" t="s">
        <v>143</v>
      </c>
      <c r="U566" s="14">
        <f t="shared" si="35"/>
        <v>3</v>
      </c>
    </row>
    <row r="567" spans="1:21" x14ac:dyDescent="0.3">
      <c r="A567" s="11">
        <v>44634.506238425929</v>
      </c>
      <c r="B567" s="15">
        <v>44634</v>
      </c>
      <c r="C567" s="16">
        <v>0.50623842592592594</v>
      </c>
      <c r="D567" s="12">
        <v>117</v>
      </c>
      <c r="E567" s="12">
        <v>89.240000000000009</v>
      </c>
      <c r="F567" s="12">
        <v>100.88000000000001</v>
      </c>
      <c r="G567" s="12">
        <v>92.149999999999991</v>
      </c>
      <c r="H567" s="12">
        <v>95.06</v>
      </c>
      <c r="I567" s="12">
        <v>88.27</v>
      </c>
      <c r="J567" s="12">
        <v>103.79</v>
      </c>
      <c r="K567" s="12">
        <v>77</v>
      </c>
      <c r="L567" s="13">
        <v>95.423749999999998</v>
      </c>
      <c r="M567" s="17" t="s">
        <v>137</v>
      </c>
      <c r="N567" s="17">
        <f t="shared" si="32"/>
        <v>2</v>
      </c>
      <c r="O567" s="14" t="s">
        <v>12</v>
      </c>
      <c r="P567" s="14">
        <f t="shared" si="33"/>
        <v>5</v>
      </c>
      <c r="Q567" s="14" t="s">
        <v>15</v>
      </c>
      <c r="R567" s="14">
        <f t="shared" si="34"/>
        <v>2</v>
      </c>
      <c r="S567" s="14" t="s">
        <v>17</v>
      </c>
      <c r="T567" s="14" t="s">
        <v>143</v>
      </c>
      <c r="U567" s="14">
        <f t="shared" si="35"/>
        <v>3</v>
      </c>
    </row>
    <row r="568" spans="1:21" x14ac:dyDescent="0.3">
      <c r="A568" s="11">
        <v>44634.50640046296</v>
      </c>
      <c r="B568" s="15">
        <v>44634</v>
      </c>
      <c r="C568" s="16">
        <v>0.50640046296296293</v>
      </c>
      <c r="D568" s="12">
        <v>79.2</v>
      </c>
      <c r="E568" s="12">
        <v>80.960000000000008</v>
      </c>
      <c r="F568" s="12">
        <v>91.52000000000001</v>
      </c>
      <c r="G568" s="12">
        <v>83.6</v>
      </c>
      <c r="H568" s="12">
        <v>86.24</v>
      </c>
      <c r="I568" s="12">
        <v>80.08</v>
      </c>
      <c r="J568" s="12">
        <v>94.160000000000011</v>
      </c>
      <c r="K568" s="12">
        <v>88</v>
      </c>
      <c r="L568" s="13">
        <v>85.47</v>
      </c>
      <c r="M568" s="17" t="s">
        <v>137</v>
      </c>
      <c r="N568" s="17">
        <f t="shared" si="32"/>
        <v>2</v>
      </c>
      <c r="O568" s="14" t="s">
        <v>12</v>
      </c>
      <c r="P568" s="14">
        <f t="shared" si="33"/>
        <v>5</v>
      </c>
      <c r="Q568" s="14" t="s">
        <v>15</v>
      </c>
      <c r="R568" s="14">
        <f t="shared" si="34"/>
        <v>2</v>
      </c>
      <c r="S568" s="14" t="s">
        <v>17</v>
      </c>
      <c r="T568" s="14" t="s">
        <v>143</v>
      </c>
      <c r="U568" s="14">
        <f t="shared" si="35"/>
        <v>3</v>
      </c>
    </row>
    <row r="569" spans="1:21" x14ac:dyDescent="0.3">
      <c r="A569" s="11">
        <v>44634.506932870368</v>
      </c>
      <c r="B569" s="15">
        <v>44634</v>
      </c>
      <c r="C569" s="16">
        <v>0.50693287037037038</v>
      </c>
      <c r="D569" s="12">
        <v>110</v>
      </c>
      <c r="E569" s="12">
        <v>88.78</v>
      </c>
      <c r="F569" s="12">
        <v>100.36</v>
      </c>
      <c r="G569" s="12">
        <v>91.674999999999997</v>
      </c>
      <c r="H569" s="12">
        <v>94.57</v>
      </c>
      <c r="I569" s="12">
        <v>87.814999999999998</v>
      </c>
      <c r="J569" s="12">
        <v>103.25500000000001</v>
      </c>
      <c r="K569" s="12">
        <v>83</v>
      </c>
      <c r="L569" s="13">
        <v>94.931875000000005</v>
      </c>
      <c r="M569" s="17" t="s">
        <v>137</v>
      </c>
      <c r="N569" s="17">
        <f t="shared" si="32"/>
        <v>2</v>
      </c>
      <c r="O569" s="14" t="s">
        <v>12</v>
      </c>
      <c r="P569" s="14">
        <f t="shared" si="33"/>
        <v>5</v>
      </c>
      <c r="Q569" s="14" t="s">
        <v>15</v>
      </c>
      <c r="R569" s="14">
        <f t="shared" si="34"/>
        <v>2</v>
      </c>
      <c r="S569" s="14" t="s">
        <v>17</v>
      </c>
      <c r="T569" s="14" t="s">
        <v>143</v>
      </c>
      <c r="U569" s="14">
        <f t="shared" si="35"/>
        <v>3</v>
      </c>
    </row>
    <row r="570" spans="1:21" x14ac:dyDescent="0.3">
      <c r="A570" s="11">
        <v>44634.507627314815</v>
      </c>
      <c r="B570" s="15">
        <v>44634</v>
      </c>
      <c r="C570" s="16">
        <v>0.50762731481481482</v>
      </c>
      <c r="D570" s="12">
        <v>93</v>
      </c>
      <c r="E570" s="12">
        <v>72.22</v>
      </c>
      <c r="F570" s="12">
        <v>81.64</v>
      </c>
      <c r="G570" s="12">
        <v>74.575000000000003</v>
      </c>
      <c r="H570" s="12">
        <v>76.929999999999993</v>
      </c>
      <c r="I570" s="12">
        <v>71.435000000000002</v>
      </c>
      <c r="J570" s="12">
        <v>83.995000000000005</v>
      </c>
      <c r="K570" s="12">
        <v>64</v>
      </c>
      <c r="L570" s="13">
        <v>77.224375000000009</v>
      </c>
      <c r="M570" s="17" t="s">
        <v>137</v>
      </c>
      <c r="N570" s="17">
        <f t="shared" si="32"/>
        <v>2</v>
      </c>
      <c r="O570" s="14" t="s">
        <v>12</v>
      </c>
      <c r="P570" s="14">
        <f t="shared" si="33"/>
        <v>5</v>
      </c>
      <c r="Q570" s="14" t="s">
        <v>15</v>
      </c>
      <c r="R570" s="14">
        <f t="shared" si="34"/>
        <v>2</v>
      </c>
      <c r="S570" s="14" t="s">
        <v>17</v>
      </c>
      <c r="T570" s="14" t="s">
        <v>143</v>
      </c>
      <c r="U570" s="14">
        <f t="shared" si="35"/>
        <v>3</v>
      </c>
    </row>
    <row r="571" spans="1:21" x14ac:dyDescent="0.3">
      <c r="A571" s="11">
        <v>44634.507638888892</v>
      </c>
      <c r="B571" s="15">
        <v>44634</v>
      </c>
      <c r="C571" s="16">
        <v>0.50763888888888886</v>
      </c>
      <c r="D571" s="12">
        <v>81</v>
      </c>
      <c r="E571" s="12">
        <v>90</v>
      </c>
      <c r="F571" s="12">
        <v>93.600000000000009</v>
      </c>
      <c r="G571" s="12">
        <v>85.5</v>
      </c>
      <c r="H571" s="12">
        <v>88.2</v>
      </c>
      <c r="I571" s="12">
        <v>81.900000000000006</v>
      </c>
      <c r="J571" s="12">
        <v>90</v>
      </c>
      <c r="K571" s="12">
        <v>87.3</v>
      </c>
      <c r="L571" s="13">
        <v>87.1875</v>
      </c>
      <c r="M571" s="17" t="s">
        <v>137</v>
      </c>
      <c r="N571" s="17">
        <f t="shared" si="32"/>
        <v>2</v>
      </c>
      <c r="O571" s="14" t="s">
        <v>12</v>
      </c>
      <c r="P571" s="14">
        <f t="shared" si="33"/>
        <v>5</v>
      </c>
      <c r="Q571" s="14" t="s">
        <v>15</v>
      </c>
      <c r="R571" s="14">
        <f t="shared" si="34"/>
        <v>2</v>
      </c>
      <c r="S571" s="14" t="s">
        <v>17</v>
      </c>
      <c r="T571" s="14" t="s">
        <v>143</v>
      </c>
      <c r="U571" s="14">
        <f t="shared" si="35"/>
        <v>3</v>
      </c>
    </row>
    <row r="572" spans="1:21" x14ac:dyDescent="0.3">
      <c r="A572" s="11">
        <v>44634.507731481484</v>
      </c>
      <c r="B572" s="15">
        <v>44634</v>
      </c>
      <c r="C572" s="16">
        <v>0.50773148148148151</v>
      </c>
      <c r="D572" s="12">
        <v>79.2</v>
      </c>
      <c r="E572" s="12">
        <v>80.960000000000008</v>
      </c>
      <c r="F572" s="12">
        <v>91.52000000000001</v>
      </c>
      <c r="G572" s="12">
        <v>83.6</v>
      </c>
      <c r="H572" s="12">
        <v>86.24</v>
      </c>
      <c r="I572" s="12">
        <v>88</v>
      </c>
      <c r="J572" s="12">
        <v>94.160000000000011</v>
      </c>
      <c r="K572" s="12">
        <v>85.36</v>
      </c>
      <c r="L572" s="13">
        <v>86.13000000000001</v>
      </c>
      <c r="M572" s="17" t="s">
        <v>137</v>
      </c>
      <c r="N572" s="17">
        <f t="shared" si="32"/>
        <v>2</v>
      </c>
      <c r="O572" s="14" t="s">
        <v>12</v>
      </c>
      <c r="P572" s="14">
        <f t="shared" si="33"/>
        <v>5</v>
      </c>
      <c r="Q572" s="14" t="s">
        <v>15</v>
      </c>
      <c r="R572" s="14">
        <f t="shared" si="34"/>
        <v>2</v>
      </c>
      <c r="S572" s="14" t="s">
        <v>17</v>
      </c>
      <c r="T572" s="14" t="s">
        <v>143</v>
      </c>
      <c r="U572" s="14">
        <f t="shared" si="35"/>
        <v>3</v>
      </c>
    </row>
    <row r="573" spans="1:21" x14ac:dyDescent="0.3">
      <c r="A573" s="11">
        <v>44634.508321759262</v>
      </c>
      <c r="B573" s="15">
        <v>44634</v>
      </c>
      <c r="C573" s="16">
        <v>0.50832175925925926</v>
      </c>
      <c r="D573" s="12">
        <v>103</v>
      </c>
      <c r="E573" s="12">
        <v>75.900000000000006</v>
      </c>
      <c r="F573" s="12">
        <v>85.8</v>
      </c>
      <c r="G573" s="12">
        <v>78.375</v>
      </c>
      <c r="H573" s="12">
        <v>80.849999999999994</v>
      </c>
      <c r="I573" s="12">
        <v>75.075000000000003</v>
      </c>
      <c r="J573" s="12">
        <v>88.275000000000006</v>
      </c>
      <c r="K573" s="12">
        <v>62</v>
      </c>
      <c r="L573" s="13">
        <v>81.159374999999997</v>
      </c>
      <c r="M573" s="17" t="s">
        <v>137</v>
      </c>
      <c r="N573" s="17">
        <f t="shared" si="32"/>
        <v>2</v>
      </c>
      <c r="O573" s="14" t="s">
        <v>12</v>
      </c>
      <c r="P573" s="14">
        <f t="shared" si="33"/>
        <v>5</v>
      </c>
      <c r="Q573" s="14" t="s">
        <v>15</v>
      </c>
      <c r="R573" s="14">
        <f t="shared" si="34"/>
        <v>2</v>
      </c>
      <c r="S573" s="14" t="s">
        <v>17</v>
      </c>
      <c r="T573" s="14" t="s">
        <v>143</v>
      </c>
      <c r="U573" s="14">
        <f t="shared" si="35"/>
        <v>3</v>
      </c>
    </row>
    <row r="574" spans="1:21" x14ac:dyDescent="0.3">
      <c r="A574" s="11">
        <v>44634.508344907408</v>
      </c>
      <c r="B574" s="15">
        <v>44634</v>
      </c>
      <c r="C574" s="16">
        <v>0.50834490740740745</v>
      </c>
      <c r="D574" s="12">
        <v>74.7</v>
      </c>
      <c r="E574" s="12">
        <v>76.36</v>
      </c>
      <c r="F574" s="12">
        <v>86.320000000000007</v>
      </c>
      <c r="G574" s="12">
        <v>78.849999999999994</v>
      </c>
      <c r="H574" s="12">
        <v>81.34</v>
      </c>
      <c r="I574" s="12">
        <v>83</v>
      </c>
      <c r="J574" s="12">
        <v>88.81</v>
      </c>
      <c r="K574" s="12">
        <v>80.509999999999991</v>
      </c>
      <c r="L574" s="13">
        <v>81.236250000000013</v>
      </c>
      <c r="M574" s="17" t="s">
        <v>137</v>
      </c>
      <c r="N574" s="17">
        <f t="shared" si="32"/>
        <v>2</v>
      </c>
      <c r="O574" s="14" t="s">
        <v>12</v>
      </c>
      <c r="P574" s="14">
        <f t="shared" si="33"/>
        <v>5</v>
      </c>
      <c r="Q574" s="14" t="s">
        <v>15</v>
      </c>
      <c r="R574" s="14">
        <f t="shared" si="34"/>
        <v>2</v>
      </c>
      <c r="S574" s="14" t="s">
        <v>17</v>
      </c>
      <c r="T574" s="14" t="s">
        <v>143</v>
      </c>
      <c r="U574" s="14">
        <f t="shared" si="35"/>
        <v>3</v>
      </c>
    </row>
    <row r="575" spans="1:21" x14ac:dyDescent="0.3">
      <c r="A575" s="11">
        <v>44634.508784722224</v>
      </c>
      <c r="B575" s="15">
        <v>44634</v>
      </c>
      <c r="C575" s="16">
        <v>0.50878472222222226</v>
      </c>
      <c r="D575" s="12">
        <v>73.8</v>
      </c>
      <c r="E575" s="12">
        <v>75.44</v>
      </c>
      <c r="F575" s="12">
        <v>85.28</v>
      </c>
      <c r="G575" s="12">
        <v>77.899999999999991</v>
      </c>
      <c r="H575" s="12">
        <v>80.36</v>
      </c>
      <c r="I575" s="12">
        <v>74.62</v>
      </c>
      <c r="J575" s="12">
        <v>82</v>
      </c>
      <c r="K575" s="12">
        <v>79.539999999999992</v>
      </c>
      <c r="L575" s="13">
        <v>78.617500000000007</v>
      </c>
      <c r="M575" s="17" t="s">
        <v>137</v>
      </c>
      <c r="N575" s="17">
        <f t="shared" si="32"/>
        <v>2</v>
      </c>
      <c r="O575" s="14" t="s">
        <v>12</v>
      </c>
      <c r="P575" s="14">
        <f t="shared" si="33"/>
        <v>5</v>
      </c>
      <c r="Q575" s="14" t="s">
        <v>15</v>
      </c>
      <c r="R575" s="14">
        <f t="shared" si="34"/>
        <v>2</v>
      </c>
      <c r="S575" s="14" t="s">
        <v>17</v>
      </c>
      <c r="T575" s="14" t="s">
        <v>143</v>
      </c>
      <c r="U575" s="14">
        <f t="shared" si="35"/>
        <v>3</v>
      </c>
    </row>
    <row r="576" spans="1:21" x14ac:dyDescent="0.3">
      <c r="A576" s="11">
        <v>44634.509016203701</v>
      </c>
      <c r="B576" s="15">
        <v>44634</v>
      </c>
      <c r="C576" s="16">
        <v>0.50901620370370371</v>
      </c>
      <c r="D576" s="12">
        <v>122</v>
      </c>
      <c r="E576" s="12">
        <v>84.18</v>
      </c>
      <c r="F576" s="12">
        <v>95.16</v>
      </c>
      <c r="G576" s="12">
        <v>86.924999999999997</v>
      </c>
      <c r="H576" s="12">
        <v>89.67</v>
      </c>
      <c r="I576" s="12">
        <v>83.265000000000001</v>
      </c>
      <c r="J576" s="12">
        <v>97.905000000000001</v>
      </c>
      <c r="K576" s="12">
        <v>61</v>
      </c>
      <c r="L576" s="13">
        <v>90.013125000000002</v>
      </c>
      <c r="M576" s="17" t="s">
        <v>137</v>
      </c>
      <c r="N576" s="17">
        <f t="shared" si="32"/>
        <v>2</v>
      </c>
      <c r="O576" s="14" t="s">
        <v>12</v>
      </c>
      <c r="P576" s="14">
        <f t="shared" si="33"/>
        <v>5</v>
      </c>
      <c r="Q576" s="14" t="s">
        <v>15</v>
      </c>
      <c r="R576" s="14">
        <f t="shared" si="34"/>
        <v>2</v>
      </c>
      <c r="S576" s="14" t="s">
        <v>17</v>
      </c>
      <c r="T576" s="14" t="s">
        <v>143</v>
      </c>
      <c r="U576" s="14">
        <f t="shared" si="35"/>
        <v>3</v>
      </c>
    </row>
    <row r="577" spans="1:21" x14ac:dyDescent="0.3">
      <c r="A577" s="11">
        <v>44634.509710648148</v>
      </c>
      <c r="B577" s="15">
        <v>44634</v>
      </c>
      <c r="C577" s="16">
        <v>0.50971064814814815</v>
      </c>
      <c r="D577" s="12">
        <v>115</v>
      </c>
      <c r="E577" s="12">
        <v>79.12</v>
      </c>
      <c r="F577" s="12">
        <v>89.44</v>
      </c>
      <c r="G577" s="12">
        <v>81.7</v>
      </c>
      <c r="H577" s="12">
        <v>84.28</v>
      </c>
      <c r="I577" s="12">
        <v>78.260000000000005</v>
      </c>
      <c r="J577" s="12">
        <v>92.02000000000001</v>
      </c>
      <c r="K577" s="12">
        <v>57</v>
      </c>
      <c r="L577" s="13">
        <v>84.602499999999992</v>
      </c>
      <c r="M577" s="17" t="s">
        <v>137</v>
      </c>
      <c r="N577" s="17">
        <f t="shared" si="32"/>
        <v>2</v>
      </c>
      <c r="O577" s="14" t="s">
        <v>12</v>
      </c>
      <c r="P577" s="14">
        <f t="shared" si="33"/>
        <v>5</v>
      </c>
      <c r="Q577" s="14" t="s">
        <v>15</v>
      </c>
      <c r="R577" s="14">
        <f t="shared" si="34"/>
        <v>2</v>
      </c>
      <c r="S577" s="14" t="s">
        <v>17</v>
      </c>
      <c r="T577" s="14" t="s">
        <v>143</v>
      </c>
      <c r="U577" s="14">
        <f t="shared" si="35"/>
        <v>3</v>
      </c>
    </row>
    <row r="578" spans="1:21" x14ac:dyDescent="0.3">
      <c r="A578" s="11">
        <v>44634.510185185187</v>
      </c>
      <c r="B578" s="15">
        <v>44634</v>
      </c>
      <c r="C578" s="16">
        <v>0.51018518518518519</v>
      </c>
      <c r="D578" s="12">
        <v>71.100000000000009</v>
      </c>
      <c r="E578" s="12">
        <v>72.680000000000007</v>
      </c>
      <c r="F578" s="12">
        <v>82.16</v>
      </c>
      <c r="G578" s="12">
        <v>75.05</v>
      </c>
      <c r="H578" s="12">
        <v>77.42</v>
      </c>
      <c r="I578" s="12">
        <v>79</v>
      </c>
      <c r="J578" s="12">
        <v>84.53</v>
      </c>
      <c r="K578" s="12">
        <v>76.63</v>
      </c>
      <c r="L578" s="13">
        <v>77.321250000000006</v>
      </c>
      <c r="M578" s="17" t="s">
        <v>137</v>
      </c>
      <c r="N578" s="17">
        <f t="shared" si="32"/>
        <v>2</v>
      </c>
      <c r="O578" s="14" t="s">
        <v>12</v>
      </c>
      <c r="P578" s="14">
        <f t="shared" si="33"/>
        <v>5</v>
      </c>
      <c r="Q578" s="14" t="s">
        <v>15</v>
      </c>
      <c r="R578" s="14">
        <f t="shared" si="34"/>
        <v>2</v>
      </c>
      <c r="S578" s="14" t="s">
        <v>17</v>
      </c>
      <c r="T578" s="14" t="s">
        <v>143</v>
      </c>
      <c r="U578" s="14">
        <f t="shared" si="35"/>
        <v>3</v>
      </c>
    </row>
    <row r="579" spans="1:21" x14ac:dyDescent="0.3">
      <c r="A579" s="11">
        <v>44634.510405092595</v>
      </c>
      <c r="B579" s="15">
        <v>44634</v>
      </c>
      <c r="C579" s="16">
        <v>0.51040509259259259</v>
      </c>
      <c r="D579" s="12">
        <v>110</v>
      </c>
      <c r="E579" s="12">
        <v>80.960000000000008</v>
      </c>
      <c r="F579" s="12">
        <v>91.52000000000001</v>
      </c>
      <c r="G579" s="12">
        <v>83.6</v>
      </c>
      <c r="H579" s="12">
        <v>86.24</v>
      </c>
      <c r="I579" s="12">
        <v>80.08</v>
      </c>
      <c r="J579" s="12">
        <v>94.160000000000011</v>
      </c>
      <c r="K579" s="12">
        <v>66</v>
      </c>
      <c r="L579" s="13">
        <v>86.570000000000007</v>
      </c>
      <c r="M579" s="17" t="s">
        <v>137</v>
      </c>
      <c r="N579" s="17">
        <f t="shared" ref="N579:N642" si="36">IF(M579="Morning",1,IF(M579="Afternoon",2,IF(M579="Evening",3,IF(M579="late Evening",4,IF(M579="Break",5)))))</f>
        <v>2</v>
      </c>
      <c r="O579" s="14" t="s">
        <v>12</v>
      </c>
      <c r="P579" s="14">
        <f t="shared" ref="P579:P642" si="37">IF(O579="Greetings",1,IF(O579="Break",2,IF(O579="Closing",3,IF(O579="demonstration",4,IF(O579="Hands on",5,IF(O579="Introduction",6,IF(O579="Lecture",7,IF(O579="No Activity",8,IF(O579="Peer Learning",9)))))))))</f>
        <v>5</v>
      </c>
      <c r="Q579" s="14" t="s">
        <v>15</v>
      </c>
      <c r="R579" s="14">
        <f t="shared" ref="R579:R642" si="38">IF(Q579="On Campus",1,IF(Q579="Off Campus",2))</f>
        <v>2</v>
      </c>
      <c r="S579" s="14" t="s">
        <v>17</v>
      </c>
      <c r="T579" s="14" t="s">
        <v>143</v>
      </c>
      <c r="U579" s="14">
        <f t="shared" ref="U579:U642" si="39">IF(T579="Tools_Digital Drawing",1,IF(T579="Spatial Design",2,IF(T579="Technical Contexts",3)))</f>
        <v>3</v>
      </c>
    </row>
    <row r="580" spans="1:21" x14ac:dyDescent="0.3">
      <c r="A580" s="11">
        <v>44634.511099537034</v>
      </c>
      <c r="B580" s="15">
        <v>44634</v>
      </c>
      <c r="C580" s="16">
        <v>0.51109953703703703</v>
      </c>
      <c r="D580" s="12">
        <v>108</v>
      </c>
      <c r="E580" s="12">
        <v>81.88000000000001</v>
      </c>
      <c r="F580" s="12">
        <v>92.56</v>
      </c>
      <c r="G580" s="12">
        <v>84.55</v>
      </c>
      <c r="H580" s="12">
        <v>87.22</v>
      </c>
      <c r="I580" s="12">
        <v>80.990000000000009</v>
      </c>
      <c r="J580" s="12">
        <v>95.23</v>
      </c>
      <c r="K580" s="12">
        <v>70</v>
      </c>
      <c r="L580" s="13">
        <v>87.553750000000008</v>
      </c>
      <c r="M580" s="17" t="s">
        <v>137</v>
      </c>
      <c r="N580" s="17">
        <f t="shared" si="36"/>
        <v>2</v>
      </c>
      <c r="O580" s="14" t="s">
        <v>12</v>
      </c>
      <c r="P580" s="14">
        <f t="shared" si="37"/>
        <v>5</v>
      </c>
      <c r="Q580" s="14" t="s">
        <v>15</v>
      </c>
      <c r="R580" s="14">
        <f t="shared" si="38"/>
        <v>2</v>
      </c>
      <c r="S580" s="14" t="s">
        <v>17</v>
      </c>
      <c r="T580" s="14" t="s">
        <v>143</v>
      </c>
      <c r="U580" s="14">
        <f t="shared" si="39"/>
        <v>3</v>
      </c>
    </row>
    <row r="581" spans="1:21" x14ac:dyDescent="0.3">
      <c r="A581" s="11">
        <v>44634.511111111111</v>
      </c>
      <c r="B581" s="15">
        <v>44634</v>
      </c>
      <c r="C581" s="16">
        <v>0.51111111111111118</v>
      </c>
      <c r="D581" s="12">
        <v>65.7</v>
      </c>
      <c r="E581" s="12">
        <v>76</v>
      </c>
      <c r="F581" s="12">
        <v>75.92</v>
      </c>
      <c r="G581" s="12">
        <v>69.349999999999994</v>
      </c>
      <c r="H581" s="12">
        <v>71.539999999999992</v>
      </c>
      <c r="I581" s="12">
        <v>73</v>
      </c>
      <c r="J581" s="12">
        <v>70</v>
      </c>
      <c r="K581" s="12">
        <v>70.81</v>
      </c>
      <c r="L581" s="13">
        <v>71.539999999999992</v>
      </c>
      <c r="M581" s="17" t="s">
        <v>137</v>
      </c>
      <c r="N581" s="17">
        <f t="shared" si="36"/>
        <v>2</v>
      </c>
      <c r="O581" s="14" t="s">
        <v>12</v>
      </c>
      <c r="P581" s="14">
        <f t="shared" si="37"/>
        <v>5</v>
      </c>
      <c r="Q581" s="14" t="s">
        <v>15</v>
      </c>
      <c r="R581" s="14">
        <f t="shared" si="38"/>
        <v>2</v>
      </c>
      <c r="S581" s="14" t="s">
        <v>17</v>
      </c>
      <c r="T581" s="14" t="s">
        <v>143</v>
      </c>
      <c r="U581" s="14">
        <f t="shared" si="39"/>
        <v>3</v>
      </c>
    </row>
    <row r="582" spans="1:21" x14ac:dyDescent="0.3">
      <c r="A582" s="11">
        <v>44634.511793981481</v>
      </c>
      <c r="B582" s="15">
        <v>44634</v>
      </c>
      <c r="C582" s="16">
        <v>0.51179398148148147</v>
      </c>
      <c r="D582" s="12">
        <v>59.4</v>
      </c>
      <c r="E582" s="12">
        <v>60.720000000000006</v>
      </c>
      <c r="F582" s="12">
        <v>68.64</v>
      </c>
      <c r="G582" s="12">
        <v>62.699999999999996</v>
      </c>
      <c r="H582" s="12">
        <v>64.679999999999993</v>
      </c>
      <c r="I582" s="12">
        <v>60.06</v>
      </c>
      <c r="J582" s="12">
        <v>70.62</v>
      </c>
      <c r="K582" s="12">
        <v>66</v>
      </c>
      <c r="L582" s="13">
        <v>64.102499999999992</v>
      </c>
      <c r="M582" s="17" t="s">
        <v>137</v>
      </c>
      <c r="N582" s="17">
        <f t="shared" si="36"/>
        <v>2</v>
      </c>
      <c r="O582" s="14" t="s">
        <v>12</v>
      </c>
      <c r="P582" s="14">
        <f t="shared" si="37"/>
        <v>5</v>
      </c>
      <c r="Q582" s="14" t="s">
        <v>15</v>
      </c>
      <c r="R582" s="14">
        <f t="shared" si="38"/>
        <v>2</v>
      </c>
      <c r="S582" s="14" t="s">
        <v>17</v>
      </c>
      <c r="T582" s="14" t="s">
        <v>143</v>
      </c>
      <c r="U582" s="14">
        <f t="shared" si="39"/>
        <v>3</v>
      </c>
    </row>
    <row r="583" spans="1:21" x14ac:dyDescent="0.3">
      <c r="A583" s="11">
        <v>44634.512488425928</v>
      </c>
      <c r="B583" s="15">
        <v>44634</v>
      </c>
      <c r="C583" s="16">
        <v>0.51248842592592592</v>
      </c>
      <c r="D583" s="12">
        <v>100</v>
      </c>
      <c r="E583" s="12">
        <v>92</v>
      </c>
      <c r="F583" s="12">
        <v>104</v>
      </c>
      <c r="G583" s="12">
        <v>95</v>
      </c>
      <c r="H583" s="12">
        <v>98</v>
      </c>
      <c r="I583" s="12">
        <v>91</v>
      </c>
      <c r="J583" s="12">
        <v>107</v>
      </c>
      <c r="K583" s="12">
        <v>100</v>
      </c>
      <c r="L583" s="13">
        <v>98.375</v>
      </c>
      <c r="M583" s="17" t="s">
        <v>137</v>
      </c>
      <c r="N583" s="17">
        <f t="shared" si="36"/>
        <v>2</v>
      </c>
      <c r="O583" s="14" t="s">
        <v>12</v>
      </c>
      <c r="P583" s="14">
        <f t="shared" si="37"/>
        <v>5</v>
      </c>
      <c r="Q583" s="14" t="s">
        <v>15</v>
      </c>
      <c r="R583" s="14">
        <f t="shared" si="38"/>
        <v>2</v>
      </c>
      <c r="S583" s="14" t="s">
        <v>17</v>
      </c>
      <c r="T583" s="14" t="s">
        <v>143</v>
      </c>
      <c r="U583" s="14">
        <f t="shared" si="39"/>
        <v>3</v>
      </c>
    </row>
    <row r="584" spans="1:21" x14ac:dyDescent="0.3">
      <c r="A584" s="11">
        <v>44634.512685185182</v>
      </c>
      <c r="B584" s="15">
        <v>44634</v>
      </c>
      <c r="C584" s="16">
        <v>0.51268518518518513</v>
      </c>
      <c r="D584" s="12">
        <v>74.7</v>
      </c>
      <c r="E584" s="12">
        <v>76.36</v>
      </c>
      <c r="F584" s="12">
        <v>86.320000000000007</v>
      </c>
      <c r="G584" s="12">
        <v>78.849999999999994</v>
      </c>
      <c r="H584" s="12">
        <v>81.34</v>
      </c>
      <c r="I584" s="12">
        <v>83</v>
      </c>
      <c r="J584" s="12">
        <v>88.81</v>
      </c>
      <c r="K584" s="12">
        <v>80.509999999999991</v>
      </c>
      <c r="L584" s="13">
        <v>81.236250000000013</v>
      </c>
      <c r="M584" s="17" t="s">
        <v>137</v>
      </c>
      <c r="N584" s="17">
        <f t="shared" si="36"/>
        <v>2</v>
      </c>
      <c r="O584" s="14" t="s">
        <v>12</v>
      </c>
      <c r="P584" s="14">
        <f t="shared" si="37"/>
        <v>5</v>
      </c>
      <c r="Q584" s="14" t="s">
        <v>15</v>
      </c>
      <c r="R584" s="14">
        <f t="shared" si="38"/>
        <v>2</v>
      </c>
      <c r="S584" s="14" t="s">
        <v>17</v>
      </c>
      <c r="T584" s="14" t="s">
        <v>143</v>
      </c>
      <c r="U584" s="14">
        <f t="shared" si="39"/>
        <v>3</v>
      </c>
    </row>
    <row r="585" spans="1:21" x14ac:dyDescent="0.3">
      <c r="A585" s="11">
        <v>44634.513148148151</v>
      </c>
      <c r="B585" s="15">
        <v>44634</v>
      </c>
      <c r="C585" s="16">
        <v>0.51314814814814813</v>
      </c>
      <c r="D585" s="12">
        <v>73.8</v>
      </c>
      <c r="E585" s="12">
        <v>75.44</v>
      </c>
      <c r="F585" s="12">
        <v>85.28</v>
      </c>
      <c r="G585" s="12">
        <v>77.899999999999991</v>
      </c>
      <c r="H585" s="12">
        <v>80.36</v>
      </c>
      <c r="I585" s="12">
        <v>82</v>
      </c>
      <c r="J585" s="12">
        <v>87.740000000000009</v>
      </c>
      <c r="K585" s="12">
        <v>79.539999999999992</v>
      </c>
      <c r="L585" s="13">
        <v>80.257499999999993</v>
      </c>
      <c r="M585" s="17" t="s">
        <v>137</v>
      </c>
      <c r="N585" s="17">
        <f t="shared" si="36"/>
        <v>2</v>
      </c>
      <c r="O585" s="14" t="s">
        <v>12</v>
      </c>
      <c r="P585" s="14">
        <f t="shared" si="37"/>
        <v>5</v>
      </c>
      <c r="Q585" s="14" t="s">
        <v>15</v>
      </c>
      <c r="R585" s="14">
        <f t="shared" si="38"/>
        <v>2</v>
      </c>
      <c r="S585" s="14" t="s">
        <v>17</v>
      </c>
      <c r="T585" s="14" t="s">
        <v>143</v>
      </c>
      <c r="U585" s="14">
        <f t="shared" si="39"/>
        <v>3</v>
      </c>
    </row>
    <row r="586" spans="1:21" x14ac:dyDescent="0.3">
      <c r="A586" s="11">
        <v>44634.513182870367</v>
      </c>
      <c r="B586" s="15">
        <v>44634</v>
      </c>
      <c r="C586" s="16">
        <v>0.51318287037037036</v>
      </c>
      <c r="D586" s="12">
        <v>107</v>
      </c>
      <c r="E586" s="12">
        <v>103.5</v>
      </c>
      <c r="F586" s="12">
        <v>117</v>
      </c>
      <c r="G586" s="12">
        <v>106.875</v>
      </c>
      <c r="H586" s="12">
        <v>110.25</v>
      </c>
      <c r="I586" s="12">
        <v>102.375</v>
      </c>
      <c r="J586" s="12">
        <v>120.375</v>
      </c>
      <c r="K586" s="12">
        <v>118</v>
      </c>
      <c r="L586" s="13">
        <v>110.671875</v>
      </c>
      <c r="M586" s="17" t="s">
        <v>137</v>
      </c>
      <c r="N586" s="17">
        <f t="shared" si="36"/>
        <v>2</v>
      </c>
      <c r="O586" s="14" t="s">
        <v>12</v>
      </c>
      <c r="P586" s="14">
        <f t="shared" si="37"/>
        <v>5</v>
      </c>
      <c r="Q586" s="14" t="s">
        <v>15</v>
      </c>
      <c r="R586" s="14">
        <f t="shared" si="38"/>
        <v>2</v>
      </c>
      <c r="S586" s="14" t="s">
        <v>17</v>
      </c>
      <c r="T586" s="14" t="s">
        <v>143</v>
      </c>
      <c r="U586" s="14">
        <f t="shared" si="39"/>
        <v>3</v>
      </c>
    </row>
    <row r="587" spans="1:21" x14ac:dyDescent="0.3">
      <c r="A587" s="11">
        <v>44634.513877314814</v>
      </c>
      <c r="B587" s="15">
        <v>44634</v>
      </c>
      <c r="C587" s="16">
        <v>0.5138773148148148</v>
      </c>
      <c r="D587" s="12">
        <v>106</v>
      </c>
      <c r="E587" s="12">
        <v>101.66000000000001</v>
      </c>
      <c r="F587" s="12">
        <v>114.92</v>
      </c>
      <c r="G587" s="12">
        <v>104.97499999999999</v>
      </c>
      <c r="H587" s="12">
        <v>108.28999999999999</v>
      </c>
      <c r="I587" s="12">
        <v>100.55500000000001</v>
      </c>
      <c r="J587" s="12">
        <v>118.23500000000001</v>
      </c>
      <c r="K587" s="12">
        <v>115</v>
      </c>
      <c r="L587" s="13">
        <v>108.70437500000001</v>
      </c>
      <c r="M587" s="17" t="s">
        <v>137</v>
      </c>
      <c r="N587" s="17">
        <f t="shared" si="36"/>
        <v>2</v>
      </c>
      <c r="O587" s="14" t="s">
        <v>12</v>
      </c>
      <c r="P587" s="14">
        <f t="shared" si="37"/>
        <v>5</v>
      </c>
      <c r="Q587" s="14" t="s">
        <v>15</v>
      </c>
      <c r="R587" s="14">
        <f t="shared" si="38"/>
        <v>2</v>
      </c>
      <c r="S587" s="14" t="s">
        <v>17</v>
      </c>
      <c r="T587" s="14" t="s">
        <v>143</v>
      </c>
      <c r="U587" s="14">
        <f t="shared" si="39"/>
        <v>3</v>
      </c>
    </row>
    <row r="588" spans="1:21" x14ac:dyDescent="0.3">
      <c r="A588" s="11">
        <v>44634.51394675926</v>
      </c>
      <c r="B588" s="15">
        <v>44634</v>
      </c>
      <c r="C588" s="16">
        <v>0.51394675925925926</v>
      </c>
      <c r="D588" s="12">
        <v>104</v>
      </c>
      <c r="E588" s="12">
        <v>95.68</v>
      </c>
      <c r="F588" s="12">
        <v>108.16</v>
      </c>
      <c r="G588" s="12">
        <v>98.8</v>
      </c>
      <c r="H588" s="12">
        <v>101.92</v>
      </c>
      <c r="I588" s="12">
        <v>94.64</v>
      </c>
      <c r="J588" s="12">
        <v>111.28</v>
      </c>
      <c r="K588" s="12">
        <v>100.88</v>
      </c>
      <c r="L588" s="13">
        <v>101.92</v>
      </c>
      <c r="M588" s="17" t="s">
        <v>137</v>
      </c>
      <c r="N588" s="17">
        <f t="shared" si="36"/>
        <v>2</v>
      </c>
      <c r="O588" s="14" t="s">
        <v>12</v>
      </c>
      <c r="P588" s="14">
        <f t="shared" si="37"/>
        <v>5</v>
      </c>
      <c r="Q588" s="14" t="s">
        <v>15</v>
      </c>
      <c r="R588" s="14">
        <f t="shared" si="38"/>
        <v>2</v>
      </c>
      <c r="S588" s="14" t="s">
        <v>17</v>
      </c>
      <c r="T588" s="14" t="s">
        <v>143</v>
      </c>
      <c r="U588" s="14">
        <f t="shared" si="39"/>
        <v>3</v>
      </c>
    </row>
    <row r="589" spans="1:21" x14ac:dyDescent="0.3">
      <c r="A589" s="11">
        <v>44634.514131944445</v>
      </c>
      <c r="B589" s="15">
        <v>44634</v>
      </c>
      <c r="C589" s="16">
        <v>0.51413194444444443</v>
      </c>
      <c r="D589" s="12">
        <v>106</v>
      </c>
      <c r="E589" s="12">
        <v>97.52000000000001</v>
      </c>
      <c r="F589" s="12">
        <v>110.24000000000001</v>
      </c>
      <c r="G589" s="12">
        <v>100.69999999999999</v>
      </c>
      <c r="H589" s="12">
        <v>103.88</v>
      </c>
      <c r="I589" s="12">
        <v>96.460000000000008</v>
      </c>
      <c r="J589" s="12">
        <v>113.42</v>
      </c>
      <c r="K589" s="12">
        <v>102.82</v>
      </c>
      <c r="L589" s="13">
        <v>103.88</v>
      </c>
      <c r="M589" s="17" t="s">
        <v>137</v>
      </c>
      <c r="N589" s="17">
        <f t="shared" si="36"/>
        <v>2</v>
      </c>
      <c r="O589" s="14" t="s">
        <v>12</v>
      </c>
      <c r="P589" s="14">
        <f t="shared" si="37"/>
        <v>5</v>
      </c>
      <c r="Q589" s="14" t="s">
        <v>15</v>
      </c>
      <c r="R589" s="14">
        <f t="shared" si="38"/>
        <v>2</v>
      </c>
      <c r="S589" s="14" t="s">
        <v>17</v>
      </c>
      <c r="T589" s="14" t="s">
        <v>143</v>
      </c>
      <c r="U589" s="14">
        <f t="shared" si="39"/>
        <v>3</v>
      </c>
    </row>
    <row r="590" spans="1:21" x14ac:dyDescent="0.3">
      <c r="A590" s="11">
        <v>44634.514525462961</v>
      </c>
      <c r="B590" s="15">
        <v>44634</v>
      </c>
      <c r="C590" s="16">
        <v>0.51452546296296298</v>
      </c>
      <c r="D590" s="12">
        <v>87</v>
      </c>
      <c r="E590" s="12">
        <v>80.040000000000006</v>
      </c>
      <c r="F590" s="12">
        <v>90.48</v>
      </c>
      <c r="G590" s="12">
        <v>82.649999999999991</v>
      </c>
      <c r="H590" s="12">
        <v>85.26</v>
      </c>
      <c r="I590" s="12">
        <v>79.17</v>
      </c>
      <c r="J590" s="12">
        <v>93.09</v>
      </c>
      <c r="K590" s="12">
        <v>84.39</v>
      </c>
      <c r="L590" s="13">
        <v>85.26</v>
      </c>
      <c r="M590" s="17" t="s">
        <v>137</v>
      </c>
      <c r="N590" s="17">
        <f t="shared" si="36"/>
        <v>2</v>
      </c>
      <c r="O590" s="14" t="s">
        <v>12</v>
      </c>
      <c r="P590" s="14">
        <f t="shared" si="37"/>
        <v>5</v>
      </c>
      <c r="Q590" s="14" t="s">
        <v>15</v>
      </c>
      <c r="R590" s="14">
        <f t="shared" si="38"/>
        <v>2</v>
      </c>
      <c r="S590" s="14" t="s">
        <v>17</v>
      </c>
      <c r="T590" s="14" t="s">
        <v>143</v>
      </c>
      <c r="U590" s="14">
        <f t="shared" si="39"/>
        <v>3</v>
      </c>
    </row>
    <row r="591" spans="1:21" x14ac:dyDescent="0.3">
      <c r="A591" s="11">
        <v>44634.51457175926</v>
      </c>
      <c r="B591" s="15">
        <v>44634</v>
      </c>
      <c r="C591" s="16">
        <v>0.51457175925925924</v>
      </c>
      <c r="D591" s="12">
        <v>95</v>
      </c>
      <c r="E591" s="12">
        <v>95.22</v>
      </c>
      <c r="F591" s="12">
        <v>107.64</v>
      </c>
      <c r="G591" s="12">
        <v>98.324999999999989</v>
      </c>
      <c r="H591" s="12">
        <v>101.42999999999999</v>
      </c>
      <c r="I591" s="12">
        <v>94.185000000000002</v>
      </c>
      <c r="J591" s="12">
        <v>110.745</v>
      </c>
      <c r="K591" s="12">
        <v>112</v>
      </c>
      <c r="L591" s="13">
        <v>101.81812499999999</v>
      </c>
      <c r="M591" s="17" t="s">
        <v>137</v>
      </c>
      <c r="N591" s="17">
        <f t="shared" si="36"/>
        <v>2</v>
      </c>
      <c r="O591" s="14" t="s">
        <v>12</v>
      </c>
      <c r="P591" s="14">
        <f t="shared" si="37"/>
        <v>5</v>
      </c>
      <c r="Q591" s="14" t="s">
        <v>15</v>
      </c>
      <c r="R591" s="14">
        <f t="shared" si="38"/>
        <v>2</v>
      </c>
      <c r="S591" s="14" t="s">
        <v>17</v>
      </c>
      <c r="T591" s="14" t="s">
        <v>143</v>
      </c>
      <c r="U591" s="14">
        <f t="shared" si="39"/>
        <v>3</v>
      </c>
    </row>
    <row r="592" spans="1:21" x14ac:dyDescent="0.3">
      <c r="A592" s="11">
        <v>44634.51458333333</v>
      </c>
      <c r="B592" s="15">
        <v>44634</v>
      </c>
      <c r="C592" s="16">
        <v>0.51458333333333328</v>
      </c>
      <c r="D592" s="12">
        <v>96.3</v>
      </c>
      <c r="E592" s="12">
        <v>103</v>
      </c>
      <c r="F592" s="12">
        <v>111.28</v>
      </c>
      <c r="G592" s="12">
        <v>101.64999999999999</v>
      </c>
      <c r="H592" s="12">
        <v>104.86</v>
      </c>
      <c r="I592" s="12">
        <v>121</v>
      </c>
      <c r="J592" s="12">
        <v>97</v>
      </c>
      <c r="K592" s="12">
        <v>103.78999999999999</v>
      </c>
      <c r="L592" s="13">
        <v>104.86</v>
      </c>
      <c r="M592" s="17" t="s">
        <v>137</v>
      </c>
      <c r="N592" s="17">
        <f t="shared" si="36"/>
        <v>2</v>
      </c>
      <c r="O592" s="14" t="s">
        <v>12</v>
      </c>
      <c r="P592" s="14">
        <f t="shared" si="37"/>
        <v>5</v>
      </c>
      <c r="Q592" s="14" t="s">
        <v>15</v>
      </c>
      <c r="R592" s="14">
        <f t="shared" si="38"/>
        <v>2</v>
      </c>
      <c r="S592" s="14" t="s">
        <v>17</v>
      </c>
      <c r="T592" s="14" t="s">
        <v>143</v>
      </c>
      <c r="U592" s="14">
        <f t="shared" si="39"/>
        <v>3</v>
      </c>
    </row>
    <row r="593" spans="1:21" x14ac:dyDescent="0.3">
      <c r="A593" s="11">
        <v>44634.515266203707</v>
      </c>
      <c r="B593" s="15">
        <v>44634</v>
      </c>
      <c r="C593" s="16">
        <v>0.51526620370370368</v>
      </c>
      <c r="D593" s="12">
        <v>85</v>
      </c>
      <c r="E593" s="12">
        <v>85.56</v>
      </c>
      <c r="F593" s="12">
        <v>96.72</v>
      </c>
      <c r="G593" s="12">
        <v>88.35</v>
      </c>
      <c r="H593" s="12">
        <v>91.14</v>
      </c>
      <c r="I593" s="12">
        <v>84.63000000000001</v>
      </c>
      <c r="J593" s="12">
        <v>99.51</v>
      </c>
      <c r="K593" s="12">
        <v>101</v>
      </c>
      <c r="L593" s="13">
        <v>91.488749999999996</v>
      </c>
      <c r="M593" s="17" t="s">
        <v>137</v>
      </c>
      <c r="N593" s="17">
        <f t="shared" si="36"/>
        <v>2</v>
      </c>
      <c r="O593" s="14" t="s">
        <v>12</v>
      </c>
      <c r="P593" s="14">
        <f t="shared" si="37"/>
        <v>5</v>
      </c>
      <c r="Q593" s="14" t="s">
        <v>15</v>
      </c>
      <c r="R593" s="14">
        <f t="shared" si="38"/>
        <v>2</v>
      </c>
      <c r="S593" s="14" t="s">
        <v>17</v>
      </c>
      <c r="T593" s="14" t="s">
        <v>143</v>
      </c>
      <c r="U593" s="14">
        <f t="shared" si="39"/>
        <v>3</v>
      </c>
    </row>
    <row r="594" spans="1:21" x14ac:dyDescent="0.3">
      <c r="A594" s="11">
        <v>44634.515960648147</v>
      </c>
      <c r="B594" s="15">
        <v>44634</v>
      </c>
      <c r="C594" s="16">
        <v>0.51596064814814813</v>
      </c>
      <c r="D594" s="12">
        <v>87</v>
      </c>
      <c r="E594" s="12">
        <v>83.413333333333341</v>
      </c>
      <c r="F594" s="12">
        <v>94.293333333333337</v>
      </c>
      <c r="G594" s="12">
        <v>86.13333333333334</v>
      </c>
      <c r="H594" s="12">
        <v>88.853333333333339</v>
      </c>
      <c r="I594" s="12">
        <v>81</v>
      </c>
      <c r="J594" s="12">
        <v>97.01333333333335</v>
      </c>
      <c r="K594" s="12">
        <v>104</v>
      </c>
      <c r="L594" s="13">
        <v>90.213333333333338</v>
      </c>
      <c r="M594" s="17" t="s">
        <v>137</v>
      </c>
      <c r="N594" s="17">
        <f t="shared" si="36"/>
        <v>2</v>
      </c>
      <c r="O594" s="14" t="s">
        <v>12</v>
      </c>
      <c r="P594" s="14">
        <f t="shared" si="37"/>
        <v>5</v>
      </c>
      <c r="Q594" s="14" t="s">
        <v>15</v>
      </c>
      <c r="R594" s="14">
        <f t="shared" si="38"/>
        <v>2</v>
      </c>
      <c r="S594" s="14" t="s">
        <v>17</v>
      </c>
      <c r="T594" s="14" t="s">
        <v>143</v>
      </c>
      <c r="U594" s="14">
        <f t="shared" si="39"/>
        <v>3</v>
      </c>
    </row>
    <row r="595" spans="1:21" x14ac:dyDescent="0.3">
      <c r="A595" s="11">
        <v>44634.516655092593</v>
      </c>
      <c r="B595" s="15">
        <v>44634</v>
      </c>
      <c r="C595" s="16">
        <v>0.51665509259259257</v>
      </c>
      <c r="D595" s="12">
        <v>90</v>
      </c>
      <c r="E595" s="12">
        <v>89.240000000000009</v>
      </c>
      <c r="F595" s="12">
        <v>100.88000000000001</v>
      </c>
      <c r="G595" s="12">
        <v>92.149999999999991</v>
      </c>
      <c r="H595" s="12">
        <v>95.06</v>
      </c>
      <c r="I595" s="12">
        <v>88.27</v>
      </c>
      <c r="J595" s="12">
        <v>103.79</v>
      </c>
      <c r="K595" s="12">
        <v>104</v>
      </c>
      <c r="L595" s="13">
        <v>95.423749999999998</v>
      </c>
      <c r="M595" s="17" t="s">
        <v>137</v>
      </c>
      <c r="N595" s="17">
        <f t="shared" si="36"/>
        <v>2</v>
      </c>
      <c r="O595" s="14" t="s">
        <v>12</v>
      </c>
      <c r="P595" s="14">
        <f t="shared" si="37"/>
        <v>5</v>
      </c>
      <c r="Q595" s="14" t="s">
        <v>15</v>
      </c>
      <c r="R595" s="14">
        <f t="shared" si="38"/>
        <v>2</v>
      </c>
      <c r="S595" s="14" t="s">
        <v>17</v>
      </c>
      <c r="T595" s="14" t="s">
        <v>143</v>
      </c>
      <c r="U595" s="14">
        <f t="shared" si="39"/>
        <v>3</v>
      </c>
    </row>
    <row r="596" spans="1:21" x14ac:dyDescent="0.3">
      <c r="A596" s="11">
        <v>44634.51734953704</v>
      </c>
      <c r="B596" s="15">
        <v>44634</v>
      </c>
      <c r="C596" s="16">
        <v>0.51734953703703701</v>
      </c>
      <c r="D596" s="12">
        <v>92</v>
      </c>
      <c r="E596" s="12">
        <v>92</v>
      </c>
      <c r="F596" s="12">
        <v>104</v>
      </c>
      <c r="G596" s="12">
        <v>95</v>
      </c>
      <c r="H596" s="12">
        <v>98</v>
      </c>
      <c r="I596" s="12">
        <v>91</v>
      </c>
      <c r="J596" s="12">
        <v>107</v>
      </c>
      <c r="K596" s="12">
        <v>108</v>
      </c>
      <c r="L596" s="13">
        <v>98.375</v>
      </c>
      <c r="M596" s="17" t="s">
        <v>137</v>
      </c>
      <c r="N596" s="17">
        <f t="shared" si="36"/>
        <v>2</v>
      </c>
      <c r="O596" s="14" t="s">
        <v>12</v>
      </c>
      <c r="P596" s="14">
        <f t="shared" si="37"/>
        <v>5</v>
      </c>
      <c r="Q596" s="14" t="s">
        <v>15</v>
      </c>
      <c r="R596" s="14">
        <f t="shared" si="38"/>
        <v>2</v>
      </c>
      <c r="S596" s="14" t="s">
        <v>17</v>
      </c>
      <c r="T596" s="14" t="s">
        <v>143</v>
      </c>
      <c r="U596" s="14">
        <f t="shared" si="39"/>
        <v>3</v>
      </c>
    </row>
    <row r="597" spans="1:21" x14ac:dyDescent="0.3">
      <c r="A597" s="11">
        <v>44634.518043981479</v>
      </c>
      <c r="B597" s="15">
        <v>44634</v>
      </c>
      <c r="C597" s="16">
        <v>0.51804398148148145</v>
      </c>
      <c r="D597" s="12">
        <v>91</v>
      </c>
      <c r="E597" s="12">
        <v>86.94</v>
      </c>
      <c r="F597" s="12">
        <v>98.28</v>
      </c>
      <c r="G597" s="12">
        <v>89.774999999999991</v>
      </c>
      <c r="H597" s="12">
        <v>92.61</v>
      </c>
      <c r="I597" s="12">
        <v>85.995000000000005</v>
      </c>
      <c r="J597" s="12">
        <v>101.11500000000001</v>
      </c>
      <c r="K597" s="12">
        <v>98</v>
      </c>
      <c r="L597" s="13">
        <v>92.964375000000004</v>
      </c>
      <c r="M597" s="17" t="s">
        <v>137</v>
      </c>
      <c r="N597" s="17">
        <f t="shared" si="36"/>
        <v>2</v>
      </c>
      <c r="O597" s="14" t="s">
        <v>12</v>
      </c>
      <c r="P597" s="14">
        <f t="shared" si="37"/>
        <v>5</v>
      </c>
      <c r="Q597" s="14" t="s">
        <v>15</v>
      </c>
      <c r="R597" s="14">
        <f t="shared" si="38"/>
        <v>2</v>
      </c>
      <c r="S597" s="14" t="s">
        <v>17</v>
      </c>
      <c r="T597" s="14" t="s">
        <v>143</v>
      </c>
      <c r="U597" s="14">
        <f t="shared" si="39"/>
        <v>3</v>
      </c>
    </row>
    <row r="598" spans="1:21" x14ac:dyDescent="0.3">
      <c r="A598" s="11">
        <v>44634.518055555556</v>
      </c>
      <c r="B598" s="15">
        <v>44634</v>
      </c>
      <c r="C598" s="16">
        <v>0.5180555555555556</v>
      </c>
      <c r="D598" s="12">
        <v>85.5</v>
      </c>
      <c r="E598" s="12">
        <v>99</v>
      </c>
      <c r="F598" s="12">
        <v>98.8</v>
      </c>
      <c r="G598" s="12">
        <v>90.25</v>
      </c>
      <c r="H598" s="12">
        <v>93.1</v>
      </c>
      <c r="I598" s="12">
        <v>96</v>
      </c>
      <c r="J598" s="12">
        <v>90</v>
      </c>
      <c r="K598" s="12">
        <v>92.149999999999991</v>
      </c>
      <c r="L598" s="13">
        <v>93.1</v>
      </c>
      <c r="M598" s="17" t="s">
        <v>137</v>
      </c>
      <c r="N598" s="17">
        <f t="shared" si="36"/>
        <v>2</v>
      </c>
      <c r="O598" s="14" t="s">
        <v>12</v>
      </c>
      <c r="P598" s="14">
        <f t="shared" si="37"/>
        <v>5</v>
      </c>
      <c r="Q598" s="14" t="s">
        <v>15</v>
      </c>
      <c r="R598" s="14">
        <f t="shared" si="38"/>
        <v>2</v>
      </c>
      <c r="S598" s="14" t="s">
        <v>17</v>
      </c>
      <c r="T598" s="14" t="s">
        <v>143</v>
      </c>
      <c r="U598" s="14">
        <f t="shared" si="39"/>
        <v>3</v>
      </c>
    </row>
    <row r="599" spans="1:21" x14ac:dyDescent="0.3">
      <c r="A599" s="11">
        <v>44634.518738425926</v>
      </c>
      <c r="B599" s="15">
        <v>44634</v>
      </c>
      <c r="C599" s="16">
        <v>0.51873842592592589</v>
      </c>
      <c r="D599" s="12">
        <v>93</v>
      </c>
      <c r="E599" s="12">
        <v>90.62</v>
      </c>
      <c r="F599" s="12">
        <v>102.44</v>
      </c>
      <c r="G599" s="12">
        <v>93.574999999999989</v>
      </c>
      <c r="H599" s="12">
        <v>96.53</v>
      </c>
      <c r="I599" s="12">
        <v>89.635000000000005</v>
      </c>
      <c r="J599" s="12">
        <v>105.39500000000001</v>
      </c>
      <c r="K599" s="12">
        <v>104</v>
      </c>
      <c r="L599" s="13">
        <v>96.899374999999992</v>
      </c>
      <c r="M599" s="17" t="s">
        <v>137</v>
      </c>
      <c r="N599" s="17">
        <f t="shared" si="36"/>
        <v>2</v>
      </c>
      <c r="O599" s="14" t="s">
        <v>12</v>
      </c>
      <c r="P599" s="14">
        <f t="shared" si="37"/>
        <v>5</v>
      </c>
      <c r="Q599" s="14" t="s">
        <v>15</v>
      </c>
      <c r="R599" s="14">
        <f t="shared" si="38"/>
        <v>2</v>
      </c>
      <c r="S599" s="14" t="s">
        <v>17</v>
      </c>
      <c r="T599" s="14" t="s">
        <v>143</v>
      </c>
      <c r="U599" s="14">
        <f t="shared" si="39"/>
        <v>3</v>
      </c>
    </row>
    <row r="600" spans="1:21" x14ac:dyDescent="0.3">
      <c r="A600" s="11">
        <v>44634.519432870373</v>
      </c>
      <c r="B600" s="15">
        <v>44634</v>
      </c>
      <c r="C600" s="16">
        <v>0.51943287037037034</v>
      </c>
      <c r="D600" s="12">
        <v>93</v>
      </c>
      <c r="E600" s="12">
        <v>95.22</v>
      </c>
      <c r="F600" s="12">
        <v>107.64</v>
      </c>
      <c r="G600" s="12">
        <v>98.324999999999989</v>
      </c>
      <c r="H600" s="12">
        <v>101.42999999999999</v>
      </c>
      <c r="I600" s="12">
        <v>94.185000000000002</v>
      </c>
      <c r="J600" s="12">
        <v>110.745</v>
      </c>
      <c r="K600" s="12">
        <v>114</v>
      </c>
      <c r="L600" s="13">
        <v>101.81812499999999</v>
      </c>
      <c r="M600" s="17" t="s">
        <v>137</v>
      </c>
      <c r="N600" s="17">
        <f t="shared" si="36"/>
        <v>2</v>
      </c>
      <c r="O600" s="14" t="s">
        <v>12</v>
      </c>
      <c r="P600" s="14">
        <f t="shared" si="37"/>
        <v>5</v>
      </c>
      <c r="Q600" s="14" t="s">
        <v>15</v>
      </c>
      <c r="R600" s="14">
        <f t="shared" si="38"/>
        <v>2</v>
      </c>
      <c r="S600" s="14" t="s">
        <v>17</v>
      </c>
      <c r="T600" s="14" t="s">
        <v>143</v>
      </c>
      <c r="U600" s="14">
        <f t="shared" si="39"/>
        <v>3</v>
      </c>
    </row>
    <row r="601" spans="1:21" x14ac:dyDescent="0.3">
      <c r="A601" s="11">
        <v>44634.520127314812</v>
      </c>
      <c r="B601" s="15">
        <v>44634</v>
      </c>
      <c r="C601" s="16">
        <v>0.52012731481481478</v>
      </c>
      <c r="D601" s="12">
        <v>93</v>
      </c>
      <c r="E601" s="12">
        <v>89.7</v>
      </c>
      <c r="F601" s="12">
        <v>101.4</v>
      </c>
      <c r="G601" s="12">
        <v>92.625</v>
      </c>
      <c r="H601" s="12">
        <v>95.55</v>
      </c>
      <c r="I601" s="12">
        <v>88.725000000000009</v>
      </c>
      <c r="J601" s="12">
        <v>104.325</v>
      </c>
      <c r="K601" s="12">
        <v>102</v>
      </c>
      <c r="L601" s="13">
        <v>95.915625000000006</v>
      </c>
      <c r="M601" s="17" t="s">
        <v>137</v>
      </c>
      <c r="N601" s="17">
        <f t="shared" si="36"/>
        <v>2</v>
      </c>
      <c r="O601" s="14" t="s">
        <v>12</v>
      </c>
      <c r="P601" s="14">
        <f t="shared" si="37"/>
        <v>5</v>
      </c>
      <c r="Q601" s="14" t="s">
        <v>15</v>
      </c>
      <c r="R601" s="14">
        <f t="shared" si="38"/>
        <v>2</v>
      </c>
      <c r="S601" s="14" t="s">
        <v>17</v>
      </c>
      <c r="T601" s="14" t="s">
        <v>143</v>
      </c>
      <c r="U601" s="14">
        <f t="shared" si="39"/>
        <v>3</v>
      </c>
    </row>
    <row r="602" spans="1:21" x14ac:dyDescent="0.3">
      <c r="A602" s="11">
        <v>44634.520821759259</v>
      </c>
      <c r="B602" s="15">
        <v>44634</v>
      </c>
      <c r="C602" s="16">
        <v>0.52082175925925933</v>
      </c>
      <c r="D602" s="12">
        <v>102</v>
      </c>
      <c r="E602" s="12">
        <v>89.7</v>
      </c>
      <c r="F602" s="12">
        <v>101.4</v>
      </c>
      <c r="G602" s="12">
        <v>92.625</v>
      </c>
      <c r="H602" s="12">
        <v>95.55</v>
      </c>
      <c r="I602" s="12">
        <v>88.725000000000009</v>
      </c>
      <c r="J602" s="12">
        <v>104.325</v>
      </c>
      <c r="K602" s="12">
        <v>93</v>
      </c>
      <c r="L602" s="13">
        <v>95.915625000000006</v>
      </c>
      <c r="M602" s="17" t="s">
        <v>137</v>
      </c>
      <c r="N602" s="17">
        <f t="shared" si="36"/>
        <v>2</v>
      </c>
      <c r="O602" s="14" t="s">
        <v>12</v>
      </c>
      <c r="P602" s="14">
        <f t="shared" si="37"/>
        <v>5</v>
      </c>
      <c r="Q602" s="14" t="s">
        <v>15</v>
      </c>
      <c r="R602" s="14">
        <f t="shared" si="38"/>
        <v>2</v>
      </c>
      <c r="S602" s="14" t="s">
        <v>17</v>
      </c>
      <c r="T602" s="14" t="s">
        <v>143</v>
      </c>
      <c r="U602" s="14">
        <f t="shared" si="39"/>
        <v>3</v>
      </c>
    </row>
    <row r="603" spans="1:21" x14ac:dyDescent="0.3">
      <c r="A603" s="11">
        <v>44634.521516203706</v>
      </c>
      <c r="B603" s="15">
        <v>44634</v>
      </c>
      <c r="C603" s="16">
        <v>0.52151620370370366</v>
      </c>
      <c r="D603" s="12">
        <v>119</v>
      </c>
      <c r="E603" s="12">
        <v>92.92</v>
      </c>
      <c r="F603" s="12">
        <v>105.04</v>
      </c>
      <c r="G603" s="12">
        <v>95.949999999999989</v>
      </c>
      <c r="H603" s="12">
        <v>98.98</v>
      </c>
      <c r="I603" s="12">
        <v>91.91</v>
      </c>
      <c r="J603" s="12">
        <v>108.07000000000001</v>
      </c>
      <c r="K603" s="12">
        <v>83</v>
      </c>
      <c r="L603" s="13">
        <v>99.358750000000015</v>
      </c>
      <c r="M603" s="17" t="s">
        <v>137</v>
      </c>
      <c r="N603" s="17">
        <f t="shared" si="36"/>
        <v>2</v>
      </c>
      <c r="O603" s="14" t="s">
        <v>12</v>
      </c>
      <c r="P603" s="14">
        <f t="shared" si="37"/>
        <v>5</v>
      </c>
      <c r="Q603" s="14" t="s">
        <v>15</v>
      </c>
      <c r="R603" s="14">
        <f t="shared" si="38"/>
        <v>2</v>
      </c>
      <c r="S603" s="14" t="s">
        <v>17</v>
      </c>
      <c r="T603" s="14" t="s">
        <v>143</v>
      </c>
      <c r="U603" s="14">
        <f t="shared" si="39"/>
        <v>3</v>
      </c>
    </row>
    <row r="604" spans="1:21" x14ac:dyDescent="0.3">
      <c r="A604" s="11">
        <v>44634.521527777775</v>
      </c>
      <c r="B604" s="15">
        <v>44634</v>
      </c>
      <c r="C604" s="16">
        <v>0.52152777777777781</v>
      </c>
      <c r="D604" s="12">
        <v>78.599999999999994</v>
      </c>
      <c r="E604" s="12">
        <v>83</v>
      </c>
      <c r="F604" s="12">
        <v>90.826666666666668</v>
      </c>
      <c r="G604" s="12">
        <v>82.966666666666654</v>
      </c>
      <c r="H604" s="12">
        <v>85.586666666666659</v>
      </c>
      <c r="I604" s="12">
        <v>95</v>
      </c>
      <c r="J604" s="12">
        <v>84</v>
      </c>
      <c r="K604" s="12">
        <v>84.713333333333324</v>
      </c>
      <c r="L604" s="13">
        <v>85.586666666666673</v>
      </c>
      <c r="M604" s="17" t="s">
        <v>137</v>
      </c>
      <c r="N604" s="17">
        <f t="shared" si="36"/>
        <v>2</v>
      </c>
      <c r="O604" s="14" t="s">
        <v>12</v>
      </c>
      <c r="P604" s="14">
        <f t="shared" si="37"/>
        <v>5</v>
      </c>
      <c r="Q604" s="14" t="s">
        <v>15</v>
      </c>
      <c r="R604" s="14">
        <f t="shared" si="38"/>
        <v>2</v>
      </c>
      <c r="S604" s="14" t="s">
        <v>17</v>
      </c>
      <c r="T604" s="14" t="s">
        <v>143</v>
      </c>
      <c r="U604" s="14">
        <f t="shared" si="39"/>
        <v>3</v>
      </c>
    </row>
    <row r="605" spans="1:21" x14ac:dyDescent="0.3">
      <c r="A605" s="11">
        <v>44634.522210648145</v>
      </c>
      <c r="B605" s="15">
        <v>44634</v>
      </c>
      <c r="C605" s="16">
        <v>0.52221064814814822</v>
      </c>
      <c r="D605" s="12">
        <v>136</v>
      </c>
      <c r="E605" s="12">
        <v>101.2</v>
      </c>
      <c r="F605" s="12">
        <v>114.4</v>
      </c>
      <c r="G605" s="12">
        <v>104.5</v>
      </c>
      <c r="H605" s="12">
        <v>107.8</v>
      </c>
      <c r="I605" s="12">
        <v>100.10000000000001</v>
      </c>
      <c r="J605" s="12">
        <v>117.7</v>
      </c>
      <c r="K605" s="12">
        <v>84</v>
      </c>
      <c r="L605" s="13">
        <v>108.21250000000001</v>
      </c>
      <c r="M605" s="17" t="s">
        <v>137</v>
      </c>
      <c r="N605" s="17">
        <f t="shared" si="36"/>
        <v>2</v>
      </c>
      <c r="O605" s="14" t="s">
        <v>12</v>
      </c>
      <c r="P605" s="14">
        <f t="shared" si="37"/>
        <v>5</v>
      </c>
      <c r="Q605" s="14" t="s">
        <v>15</v>
      </c>
      <c r="R605" s="14">
        <f t="shared" si="38"/>
        <v>2</v>
      </c>
      <c r="S605" s="14" t="s">
        <v>17</v>
      </c>
      <c r="T605" s="14" t="s">
        <v>143</v>
      </c>
      <c r="U605" s="14">
        <f t="shared" si="39"/>
        <v>3</v>
      </c>
    </row>
    <row r="606" spans="1:21" x14ac:dyDescent="0.3">
      <c r="A606" s="11">
        <v>44634.522615740738</v>
      </c>
      <c r="B606" s="15">
        <v>44634</v>
      </c>
      <c r="C606" s="16">
        <v>0.52261574074074069</v>
      </c>
      <c r="D606" s="12">
        <v>138</v>
      </c>
      <c r="E606" s="12">
        <v>126.96000000000001</v>
      </c>
      <c r="F606" s="12">
        <v>143.52000000000001</v>
      </c>
      <c r="G606" s="12">
        <v>131.1</v>
      </c>
      <c r="H606" s="12">
        <v>135.24</v>
      </c>
      <c r="I606" s="12">
        <v>125.58</v>
      </c>
      <c r="J606" s="12">
        <v>147.66</v>
      </c>
      <c r="K606" s="12">
        <v>133.85999999999999</v>
      </c>
      <c r="L606" s="13">
        <v>135.24</v>
      </c>
      <c r="M606" s="17" t="s">
        <v>137</v>
      </c>
      <c r="N606" s="17">
        <f t="shared" si="36"/>
        <v>2</v>
      </c>
      <c r="O606" s="14" t="s">
        <v>12</v>
      </c>
      <c r="P606" s="14">
        <f t="shared" si="37"/>
        <v>5</v>
      </c>
      <c r="Q606" s="14" t="s">
        <v>15</v>
      </c>
      <c r="R606" s="14">
        <f t="shared" si="38"/>
        <v>2</v>
      </c>
      <c r="S606" s="14" t="s">
        <v>18</v>
      </c>
      <c r="T606" s="14" t="s">
        <v>143</v>
      </c>
      <c r="U606" s="14">
        <f t="shared" si="39"/>
        <v>3</v>
      </c>
    </row>
    <row r="607" spans="1:21" x14ac:dyDescent="0.3">
      <c r="A607" s="11">
        <v>44634.522905092592</v>
      </c>
      <c r="B607" s="15">
        <v>44634</v>
      </c>
      <c r="C607" s="16">
        <v>0.52290509259259255</v>
      </c>
      <c r="D607" s="12">
        <v>138</v>
      </c>
      <c r="E607" s="12">
        <v>101.2</v>
      </c>
      <c r="F607" s="12">
        <v>114.4</v>
      </c>
      <c r="G607" s="12">
        <v>104.5</v>
      </c>
      <c r="H607" s="12">
        <v>107.8</v>
      </c>
      <c r="I607" s="12">
        <v>100.10000000000001</v>
      </c>
      <c r="J607" s="12">
        <v>117.7</v>
      </c>
      <c r="K607" s="12">
        <v>82</v>
      </c>
      <c r="L607" s="13">
        <v>108.21250000000001</v>
      </c>
      <c r="M607" s="17" t="s">
        <v>137</v>
      </c>
      <c r="N607" s="17">
        <f t="shared" si="36"/>
        <v>2</v>
      </c>
      <c r="O607" s="14" t="s">
        <v>12</v>
      </c>
      <c r="P607" s="14">
        <f t="shared" si="37"/>
        <v>5</v>
      </c>
      <c r="Q607" s="14" t="s">
        <v>15</v>
      </c>
      <c r="R607" s="14">
        <f t="shared" si="38"/>
        <v>2</v>
      </c>
      <c r="S607" s="14" t="s">
        <v>17</v>
      </c>
      <c r="T607" s="14" t="s">
        <v>143</v>
      </c>
      <c r="U607" s="14">
        <f t="shared" si="39"/>
        <v>3</v>
      </c>
    </row>
    <row r="608" spans="1:21" x14ac:dyDescent="0.3">
      <c r="A608" s="11">
        <v>44634.523599537039</v>
      </c>
      <c r="B608" s="15">
        <v>44634</v>
      </c>
      <c r="C608" s="16">
        <v>0.5235995370370371</v>
      </c>
      <c r="D608" s="12">
        <v>111</v>
      </c>
      <c r="E608" s="12">
        <v>88.78</v>
      </c>
      <c r="F608" s="12">
        <v>100.36</v>
      </c>
      <c r="G608" s="12">
        <v>91.674999999999997</v>
      </c>
      <c r="H608" s="12">
        <v>94.57</v>
      </c>
      <c r="I608" s="12">
        <v>87.814999999999998</v>
      </c>
      <c r="J608" s="12">
        <v>103.25500000000001</v>
      </c>
      <c r="K608" s="12">
        <v>82</v>
      </c>
      <c r="L608" s="13">
        <v>94.931875000000005</v>
      </c>
      <c r="M608" s="17" t="s">
        <v>137</v>
      </c>
      <c r="N608" s="17">
        <f t="shared" si="36"/>
        <v>2</v>
      </c>
      <c r="O608" s="14" t="s">
        <v>12</v>
      </c>
      <c r="P608" s="14">
        <f t="shared" si="37"/>
        <v>5</v>
      </c>
      <c r="Q608" s="14" t="s">
        <v>15</v>
      </c>
      <c r="R608" s="14">
        <f t="shared" si="38"/>
        <v>2</v>
      </c>
      <c r="S608" s="14" t="s">
        <v>17</v>
      </c>
      <c r="T608" s="14" t="s">
        <v>143</v>
      </c>
      <c r="U608" s="14">
        <f t="shared" si="39"/>
        <v>3</v>
      </c>
    </row>
    <row r="609" spans="1:21" x14ac:dyDescent="0.3">
      <c r="A609" s="11">
        <v>44634.524293981478</v>
      </c>
      <c r="B609" s="15">
        <v>44634</v>
      </c>
      <c r="C609" s="16">
        <v>0.52429398148148143</v>
      </c>
      <c r="D609" s="12">
        <v>111</v>
      </c>
      <c r="E609" s="12">
        <v>92</v>
      </c>
      <c r="F609" s="12">
        <v>104</v>
      </c>
      <c r="G609" s="12">
        <v>95</v>
      </c>
      <c r="H609" s="12">
        <v>98</v>
      </c>
      <c r="I609" s="12">
        <v>91</v>
      </c>
      <c r="J609" s="12">
        <v>107</v>
      </c>
      <c r="K609" s="12">
        <v>89</v>
      </c>
      <c r="L609" s="13">
        <v>98.375</v>
      </c>
      <c r="M609" s="17" t="s">
        <v>137</v>
      </c>
      <c r="N609" s="17">
        <f t="shared" si="36"/>
        <v>2</v>
      </c>
      <c r="O609" s="14" t="s">
        <v>12</v>
      </c>
      <c r="P609" s="14">
        <f t="shared" si="37"/>
        <v>5</v>
      </c>
      <c r="Q609" s="14" t="s">
        <v>15</v>
      </c>
      <c r="R609" s="14">
        <f t="shared" si="38"/>
        <v>2</v>
      </c>
      <c r="S609" s="14" t="s">
        <v>17</v>
      </c>
      <c r="T609" s="14" t="s">
        <v>143</v>
      </c>
      <c r="U609" s="14">
        <f t="shared" si="39"/>
        <v>3</v>
      </c>
    </row>
    <row r="610" spans="1:21" x14ac:dyDescent="0.3">
      <c r="A610" s="11">
        <v>44634.524988425925</v>
      </c>
      <c r="B610" s="15">
        <v>44634</v>
      </c>
      <c r="C610" s="16">
        <v>0.52498842592592598</v>
      </c>
      <c r="D610" s="12">
        <v>120</v>
      </c>
      <c r="E610" s="12">
        <v>110.4</v>
      </c>
      <c r="F610" s="12">
        <v>124.80000000000001</v>
      </c>
      <c r="G610" s="12">
        <v>114</v>
      </c>
      <c r="H610" s="12">
        <v>117.6</v>
      </c>
      <c r="I610" s="12">
        <v>109.2</v>
      </c>
      <c r="J610" s="12">
        <v>128.4</v>
      </c>
      <c r="K610" s="12">
        <v>116.39999999999999</v>
      </c>
      <c r="L610" s="13">
        <v>117.60000000000001</v>
      </c>
      <c r="M610" s="17" t="s">
        <v>137</v>
      </c>
      <c r="N610" s="17">
        <f t="shared" si="36"/>
        <v>2</v>
      </c>
      <c r="O610" s="14" t="s">
        <v>12</v>
      </c>
      <c r="P610" s="14">
        <f t="shared" si="37"/>
        <v>5</v>
      </c>
      <c r="Q610" s="14" t="s">
        <v>15</v>
      </c>
      <c r="R610" s="14">
        <f t="shared" si="38"/>
        <v>2</v>
      </c>
      <c r="S610" s="14" t="s">
        <v>17</v>
      </c>
      <c r="T610" s="14" t="s">
        <v>143</v>
      </c>
      <c r="U610" s="14">
        <f t="shared" si="39"/>
        <v>3</v>
      </c>
    </row>
    <row r="611" spans="1:21" x14ac:dyDescent="0.3">
      <c r="A611" s="11">
        <v>44634.525000000001</v>
      </c>
      <c r="B611" s="15">
        <v>44634</v>
      </c>
      <c r="C611" s="16">
        <v>0.52500000000000002</v>
      </c>
      <c r="D611" s="12">
        <v>85.8</v>
      </c>
      <c r="E611" s="12">
        <v>105</v>
      </c>
      <c r="F611" s="12">
        <v>99.146666666666661</v>
      </c>
      <c r="G611" s="12">
        <v>90.566666666666663</v>
      </c>
      <c r="H611" s="12">
        <v>93.426666666666662</v>
      </c>
      <c r="I611" s="12">
        <v>94</v>
      </c>
      <c r="J611" s="12">
        <v>87</v>
      </c>
      <c r="K611" s="12">
        <v>92.473333333333329</v>
      </c>
      <c r="L611" s="13">
        <v>93.426666666666677</v>
      </c>
      <c r="M611" s="17" t="s">
        <v>137</v>
      </c>
      <c r="N611" s="17">
        <f t="shared" si="36"/>
        <v>2</v>
      </c>
      <c r="O611" s="14" t="s">
        <v>12</v>
      </c>
      <c r="P611" s="14">
        <f t="shared" si="37"/>
        <v>5</v>
      </c>
      <c r="Q611" s="14" t="s">
        <v>15</v>
      </c>
      <c r="R611" s="14">
        <f t="shared" si="38"/>
        <v>2</v>
      </c>
      <c r="S611" s="14" t="s">
        <v>17</v>
      </c>
      <c r="T611" s="14" t="s">
        <v>143</v>
      </c>
      <c r="U611" s="14">
        <f t="shared" si="39"/>
        <v>3</v>
      </c>
    </row>
    <row r="612" spans="1:21" x14ac:dyDescent="0.3">
      <c r="A612" s="11">
        <v>44634.525682870371</v>
      </c>
      <c r="B612" s="15">
        <v>44634</v>
      </c>
      <c r="C612" s="16">
        <v>0.52568287037037031</v>
      </c>
      <c r="D612" s="12">
        <v>115</v>
      </c>
      <c r="E612" s="12">
        <v>94.76</v>
      </c>
      <c r="F612" s="12">
        <v>107.12</v>
      </c>
      <c r="G612" s="12">
        <v>97.85</v>
      </c>
      <c r="H612" s="12">
        <v>100.94</v>
      </c>
      <c r="I612" s="12">
        <v>93.73</v>
      </c>
      <c r="J612" s="12">
        <v>110.21000000000001</v>
      </c>
      <c r="K612" s="12">
        <v>91</v>
      </c>
      <c r="L612" s="13">
        <v>101.32625000000002</v>
      </c>
      <c r="M612" s="17" t="s">
        <v>137</v>
      </c>
      <c r="N612" s="17">
        <f t="shared" si="36"/>
        <v>2</v>
      </c>
      <c r="O612" s="14" t="s">
        <v>12</v>
      </c>
      <c r="P612" s="14">
        <f t="shared" si="37"/>
        <v>5</v>
      </c>
      <c r="Q612" s="14" t="s">
        <v>15</v>
      </c>
      <c r="R612" s="14">
        <f t="shared" si="38"/>
        <v>2</v>
      </c>
      <c r="S612" s="14" t="s">
        <v>17</v>
      </c>
      <c r="T612" s="14" t="s">
        <v>143</v>
      </c>
      <c r="U612" s="14">
        <f t="shared" si="39"/>
        <v>3</v>
      </c>
    </row>
    <row r="613" spans="1:21" x14ac:dyDescent="0.3">
      <c r="A613" s="11">
        <v>44634.526377314818</v>
      </c>
      <c r="B613" s="15">
        <v>44634</v>
      </c>
      <c r="C613" s="16">
        <v>0.52637731481481487</v>
      </c>
      <c r="D613" s="12">
        <v>110</v>
      </c>
      <c r="E613" s="12">
        <v>92.92</v>
      </c>
      <c r="F613" s="12">
        <v>105.04</v>
      </c>
      <c r="G613" s="12">
        <v>95.949999999999989</v>
      </c>
      <c r="H613" s="12">
        <v>98.98</v>
      </c>
      <c r="I613" s="12">
        <v>91.91</v>
      </c>
      <c r="J613" s="12">
        <v>108.07000000000001</v>
      </c>
      <c r="K613" s="12">
        <v>92</v>
      </c>
      <c r="L613" s="13">
        <v>99.358750000000015</v>
      </c>
      <c r="M613" s="17" t="s">
        <v>137</v>
      </c>
      <c r="N613" s="17">
        <f t="shared" si="36"/>
        <v>2</v>
      </c>
      <c r="O613" s="14" t="s">
        <v>12</v>
      </c>
      <c r="P613" s="14">
        <f t="shared" si="37"/>
        <v>5</v>
      </c>
      <c r="Q613" s="14" t="s">
        <v>15</v>
      </c>
      <c r="R613" s="14">
        <f t="shared" si="38"/>
        <v>2</v>
      </c>
      <c r="S613" s="14" t="s">
        <v>17</v>
      </c>
      <c r="T613" s="14" t="s">
        <v>143</v>
      </c>
      <c r="U613" s="14">
        <f t="shared" si="39"/>
        <v>3</v>
      </c>
    </row>
    <row r="614" spans="1:21" x14ac:dyDescent="0.3">
      <c r="A614" s="11">
        <v>44634.527071759258</v>
      </c>
      <c r="B614" s="15">
        <v>44634</v>
      </c>
      <c r="C614" s="16">
        <v>0.5270717592592592</v>
      </c>
      <c r="D614" s="12">
        <v>106</v>
      </c>
      <c r="E614" s="12">
        <v>89.240000000000009</v>
      </c>
      <c r="F614" s="12">
        <v>100.88000000000001</v>
      </c>
      <c r="G614" s="12">
        <v>92.149999999999991</v>
      </c>
      <c r="H614" s="12">
        <v>95.06</v>
      </c>
      <c r="I614" s="12">
        <v>88.27</v>
      </c>
      <c r="J614" s="12">
        <v>103.79</v>
      </c>
      <c r="K614" s="12">
        <v>88</v>
      </c>
      <c r="L614" s="13">
        <v>95.423749999999998</v>
      </c>
      <c r="M614" s="17" t="s">
        <v>137</v>
      </c>
      <c r="N614" s="17">
        <f t="shared" si="36"/>
        <v>2</v>
      </c>
      <c r="O614" s="14" t="s">
        <v>12</v>
      </c>
      <c r="P614" s="14">
        <f t="shared" si="37"/>
        <v>5</v>
      </c>
      <c r="Q614" s="14" t="s">
        <v>15</v>
      </c>
      <c r="R614" s="14">
        <f t="shared" si="38"/>
        <v>2</v>
      </c>
      <c r="S614" s="14" t="s">
        <v>17</v>
      </c>
      <c r="T614" s="14" t="s">
        <v>143</v>
      </c>
      <c r="U614" s="14">
        <f t="shared" si="39"/>
        <v>3</v>
      </c>
    </row>
    <row r="615" spans="1:21" x14ac:dyDescent="0.3">
      <c r="A615" s="11">
        <v>44634.527766203704</v>
      </c>
      <c r="B615" s="15">
        <v>44634</v>
      </c>
      <c r="C615" s="16">
        <v>0.52776620370370375</v>
      </c>
      <c r="D615" s="12">
        <v>110</v>
      </c>
      <c r="E615" s="12">
        <v>90.160000000000011</v>
      </c>
      <c r="F615" s="12">
        <v>101.92</v>
      </c>
      <c r="G615" s="12">
        <v>93.1</v>
      </c>
      <c r="H615" s="12">
        <v>96.039999999999992</v>
      </c>
      <c r="I615" s="12">
        <v>89.18</v>
      </c>
      <c r="J615" s="12">
        <v>104.86</v>
      </c>
      <c r="K615" s="12">
        <v>86</v>
      </c>
      <c r="L615" s="13">
        <v>96.407500000000013</v>
      </c>
      <c r="M615" s="17" t="s">
        <v>137</v>
      </c>
      <c r="N615" s="17">
        <f t="shared" si="36"/>
        <v>2</v>
      </c>
      <c r="O615" s="14" t="s">
        <v>12</v>
      </c>
      <c r="P615" s="14">
        <f t="shared" si="37"/>
        <v>5</v>
      </c>
      <c r="Q615" s="14" t="s">
        <v>15</v>
      </c>
      <c r="R615" s="14">
        <f t="shared" si="38"/>
        <v>2</v>
      </c>
      <c r="S615" s="14" t="s">
        <v>17</v>
      </c>
      <c r="T615" s="14" t="s">
        <v>143</v>
      </c>
      <c r="U615" s="14">
        <f t="shared" si="39"/>
        <v>3</v>
      </c>
    </row>
    <row r="616" spans="1:21" x14ac:dyDescent="0.3">
      <c r="A616" s="11">
        <v>44634.528460648151</v>
      </c>
      <c r="B616" s="15">
        <v>44634</v>
      </c>
      <c r="C616" s="16">
        <v>0.52846064814814808</v>
      </c>
      <c r="D616" s="12">
        <v>111</v>
      </c>
      <c r="E616" s="12">
        <v>91.08</v>
      </c>
      <c r="F616" s="12">
        <v>102.96000000000001</v>
      </c>
      <c r="G616" s="12">
        <v>94.05</v>
      </c>
      <c r="H616" s="12">
        <v>97.02</v>
      </c>
      <c r="I616" s="12">
        <v>90.09</v>
      </c>
      <c r="J616" s="12">
        <v>105.93</v>
      </c>
      <c r="K616" s="12">
        <v>87</v>
      </c>
      <c r="L616" s="13">
        <v>97.391249999999985</v>
      </c>
      <c r="M616" s="17" t="s">
        <v>137</v>
      </c>
      <c r="N616" s="17">
        <f t="shared" si="36"/>
        <v>2</v>
      </c>
      <c r="O616" s="14" t="s">
        <v>12</v>
      </c>
      <c r="P616" s="14">
        <f t="shared" si="37"/>
        <v>5</v>
      </c>
      <c r="Q616" s="14" t="s">
        <v>15</v>
      </c>
      <c r="R616" s="14">
        <f t="shared" si="38"/>
        <v>2</v>
      </c>
      <c r="S616" s="14" t="s">
        <v>17</v>
      </c>
      <c r="T616" s="14" t="s">
        <v>143</v>
      </c>
      <c r="U616" s="14">
        <f t="shared" si="39"/>
        <v>3</v>
      </c>
    </row>
    <row r="617" spans="1:21" x14ac:dyDescent="0.3">
      <c r="A617" s="11">
        <v>44634.52847222222</v>
      </c>
      <c r="B617" s="15">
        <v>44634</v>
      </c>
      <c r="C617" s="16">
        <v>0.52847222222222223</v>
      </c>
      <c r="D617" s="12">
        <v>88.800000000000011</v>
      </c>
      <c r="E617" s="12">
        <v>109</v>
      </c>
      <c r="F617" s="12">
        <v>102.61333333333334</v>
      </c>
      <c r="G617" s="12">
        <v>93.733333333333334</v>
      </c>
      <c r="H617" s="12">
        <v>96.693333333333342</v>
      </c>
      <c r="I617" s="12">
        <v>92</v>
      </c>
      <c r="J617" s="12">
        <v>95</v>
      </c>
      <c r="K617" s="12">
        <v>95.706666666666663</v>
      </c>
      <c r="L617" s="13">
        <v>96.693333333333342</v>
      </c>
      <c r="M617" s="17" t="s">
        <v>137</v>
      </c>
      <c r="N617" s="17">
        <f t="shared" si="36"/>
        <v>2</v>
      </c>
      <c r="O617" s="14" t="s">
        <v>12</v>
      </c>
      <c r="P617" s="14">
        <f t="shared" si="37"/>
        <v>5</v>
      </c>
      <c r="Q617" s="14" t="s">
        <v>15</v>
      </c>
      <c r="R617" s="14">
        <f t="shared" si="38"/>
        <v>2</v>
      </c>
      <c r="S617" s="14" t="s">
        <v>17</v>
      </c>
      <c r="T617" s="14" t="s">
        <v>143</v>
      </c>
      <c r="U617" s="14">
        <f t="shared" si="39"/>
        <v>3</v>
      </c>
    </row>
    <row r="618" spans="1:21" x14ac:dyDescent="0.3">
      <c r="A618" s="11">
        <v>44634.52915509259</v>
      </c>
      <c r="B618" s="15">
        <v>44634</v>
      </c>
      <c r="C618" s="16">
        <v>0.52915509259259264</v>
      </c>
      <c r="D618" s="12">
        <v>114</v>
      </c>
      <c r="E618" s="12">
        <v>91.08</v>
      </c>
      <c r="F618" s="12">
        <v>102.96000000000001</v>
      </c>
      <c r="G618" s="12">
        <v>94.05</v>
      </c>
      <c r="H618" s="12">
        <v>97.02</v>
      </c>
      <c r="I618" s="12">
        <v>90.09</v>
      </c>
      <c r="J618" s="12">
        <v>105.93</v>
      </c>
      <c r="K618" s="12">
        <v>84</v>
      </c>
      <c r="L618" s="13">
        <v>97.391249999999985</v>
      </c>
      <c r="M618" s="17" t="s">
        <v>137</v>
      </c>
      <c r="N618" s="17">
        <f t="shared" si="36"/>
        <v>2</v>
      </c>
      <c r="O618" s="14" t="s">
        <v>12</v>
      </c>
      <c r="P618" s="14">
        <f t="shared" si="37"/>
        <v>5</v>
      </c>
      <c r="Q618" s="14" t="s">
        <v>15</v>
      </c>
      <c r="R618" s="14">
        <f t="shared" si="38"/>
        <v>2</v>
      </c>
      <c r="S618" s="14" t="s">
        <v>17</v>
      </c>
      <c r="T618" s="14" t="s">
        <v>143</v>
      </c>
      <c r="U618" s="14">
        <f t="shared" si="39"/>
        <v>3</v>
      </c>
    </row>
    <row r="619" spans="1:21" x14ac:dyDescent="0.3">
      <c r="A619" s="11">
        <v>44634.529849537037</v>
      </c>
      <c r="B619" s="15">
        <v>44634</v>
      </c>
      <c r="C619" s="16">
        <v>0.52984953703703697</v>
      </c>
      <c r="D619" s="12">
        <v>111</v>
      </c>
      <c r="E619" s="12">
        <v>94.76</v>
      </c>
      <c r="F619" s="12">
        <v>107.12</v>
      </c>
      <c r="G619" s="12">
        <v>97.85</v>
      </c>
      <c r="H619" s="12">
        <v>100.94</v>
      </c>
      <c r="I619" s="12">
        <v>93.73</v>
      </c>
      <c r="J619" s="12">
        <v>110.21000000000001</v>
      </c>
      <c r="K619" s="12">
        <v>95</v>
      </c>
      <c r="L619" s="13">
        <v>101.32625</v>
      </c>
      <c r="M619" s="17" t="s">
        <v>137</v>
      </c>
      <c r="N619" s="17">
        <f t="shared" si="36"/>
        <v>2</v>
      </c>
      <c r="O619" s="14" t="s">
        <v>12</v>
      </c>
      <c r="P619" s="14">
        <f t="shared" si="37"/>
        <v>5</v>
      </c>
      <c r="Q619" s="14" t="s">
        <v>15</v>
      </c>
      <c r="R619" s="14">
        <f t="shared" si="38"/>
        <v>2</v>
      </c>
      <c r="S619" s="14" t="s">
        <v>17</v>
      </c>
      <c r="T619" s="14" t="s">
        <v>143</v>
      </c>
      <c r="U619" s="14">
        <f t="shared" si="39"/>
        <v>3</v>
      </c>
    </row>
    <row r="620" spans="1:21" x14ac:dyDescent="0.3">
      <c r="A620" s="11">
        <v>44634.530543981484</v>
      </c>
      <c r="B620" s="15">
        <v>44634</v>
      </c>
      <c r="C620" s="16">
        <v>0.53054398148148152</v>
      </c>
      <c r="D620" s="12">
        <v>112</v>
      </c>
      <c r="E620" s="12">
        <v>94.3</v>
      </c>
      <c r="F620" s="12">
        <v>106.60000000000001</v>
      </c>
      <c r="G620" s="12">
        <v>97.375</v>
      </c>
      <c r="H620" s="12">
        <v>100.45</v>
      </c>
      <c r="I620" s="12">
        <v>93.275000000000006</v>
      </c>
      <c r="J620" s="12">
        <v>109.67500000000001</v>
      </c>
      <c r="K620" s="12">
        <v>93</v>
      </c>
      <c r="L620" s="13">
        <v>100.83437499999999</v>
      </c>
      <c r="M620" s="17" t="s">
        <v>137</v>
      </c>
      <c r="N620" s="17">
        <f t="shared" si="36"/>
        <v>2</v>
      </c>
      <c r="O620" s="14" t="s">
        <v>12</v>
      </c>
      <c r="P620" s="14">
        <f t="shared" si="37"/>
        <v>5</v>
      </c>
      <c r="Q620" s="14" t="s">
        <v>15</v>
      </c>
      <c r="R620" s="14">
        <f t="shared" si="38"/>
        <v>2</v>
      </c>
      <c r="S620" s="14" t="s">
        <v>17</v>
      </c>
      <c r="T620" s="14" t="s">
        <v>143</v>
      </c>
      <c r="U620" s="14">
        <f t="shared" si="39"/>
        <v>3</v>
      </c>
    </row>
    <row r="621" spans="1:21" x14ac:dyDescent="0.3">
      <c r="A621" s="11">
        <v>44634.530925925923</v>
      </c>
      <c r="B621" s="15">
        <v>44634</v>
      </c>
      <c r="C621" s="16">
        <v>0.53092592592592591</v>
      </c>
      <c r="D621" s="12">
        <v>78.3</v>
      </c>
      <c r="E621" s="12">
        <v>80.040000000000006</v>
      </c>
      <c r="F621" s="12">
        <v>90.48</v>
      </c>
      <c r="G621" s="12">
        <v>82.649999999999991</v>
      </c>
      <c r="H621" s="12">
        <v>85.26</v>
      </c>
      <c r="I621" s="12">
        <v>79.17</v>
      </c>
      <c r="J621" s="12">
        <v>87</v>
      </c>
      <c r="K621" s="12">
        <v>84.39</v>
      </c>
      <c r="L621" s="13">
        <v>83.411249999999995</v>
      </c>
      <c r="M621" s="17" t="s">
        <v>137</v>
      </c>
      <c r="N621" s="17">
        <f t="shared" si="36"/>
        <v>2</v>
      </c>
      <c r="O621" s="14" t="s">
        <v>12</v>
      </c>
      <c r="P621" s="14">
        <f t="shared" si="37"/>
        <v>5</v>
      </c>
      <c r="Q621" s="14" t="s">
        <v>15</v>
      </c>
      <c r="R621" s="14">
        <f t="shared" si="38"/>
        <v>2</v>
      </c>
      <c r="S621" s="14" t="s">
        <v>17</v>
      </c>
      <c r="T621" s="14" t="s">
        <v>143</v>
      </c>
      <c r="U621" s="14">
        <f t="shared" si="39"/>
        <v>3</v>
      </c>
    </row>
    <row r="622" spans="1:21" x14ac:dyDescent="0.3">
      <c r="A622" s="11">
        <v>44634.531238425923</v>
      </c>
      <c r="B622" s="15">
        <v>44634</v>
      </c>
      <c r="C622" s="16">
        <v>0.53123842592592596</v>
      </c>
      <c r="D622" s="12">
        <v>109</v>
      </c>
      <c r="E622" s="12">
        <v>93.38000000000001</v>
      </c>
      <c r="F622" s="12">
        <v>105.56</v>
      </c>
      <c r="G622" s="12">
        <v>96.424999999999997</v>
      </c>
      <c r="H622" s="12">
        <v>99.47</v>
      </c>
      <c r="I622" s="12">
        <v>92.365000000000009</v>
      </c>
      <c r="J622" s="12">
        <v>108.605</v>
      </c>
      <c r="K622" s="12">
        <v>94</v>
      </c>
      <c r="L622" s="13">
        <v>99.850625000000008</v>
      </c>
      <c r="M622" s="17" t="s">
        <v>137</v>
      </c>
      <c r="N622" s="17">
        <f t="shared" si="36"/>
        <v>2</v>
      </c>
      <c r="O622" s="14" t="s">
        <v>12</v>
      </c>
      <c r="P622" s="14">
        <f t="shared" si="37"/>
        <v>5</v>
      </c>
      <c r="Q622" s="14" t="s">
        <v>15</v>
      </c>
      <c r="R622" s="14">
        <f t="shared" si="38"/>
        <v>2</v>
      </c>
      <c r="S622" s="14" t="s">
        <v>17</v>
      </c>
      <c r="T622" s="14" t="s">
        <v>143</v>
      </c>
      <c r="U622" s="14">
        <f t="shared" si="39"/>
        <v>3</v>
      </c>
    </row>
    <row r="623" spans="1:21" x14ac:dyDescent="0.3">
      <c r="A623" s="11">
        <v>44634.53193287037</v>
      </c>
      <c r="B623" s="15">
        <v>44634</v>
      </c>
      <c r="C623" s="16">
        <v>0.5319328703703704</v>
      </c>
      <c r="D623" s="12">
        <v>112</v>
      </c>
      <c r="E623" s="12">
        <v>96.600000000000009</v>
      </c>
      <c r="F623" s="12">
        <v>109.2</v>
      </c>
      <c r="G623" s="12">
        <v>99.75</v>
      </c>
      <c r="H623" s="12">
        <v>102.89999999999999</v>
      </c>
      <c r="I623" s="12">
        <v>95.55</v>
      </c>
      <c r="J623" s="12">
        <v>97</v>
      </c>
      <c r="K623" s="12">
        <v>106</v>
      </c>
      <c r="L623" s="13">
        <v>102.375</v>
      </c>
      <c r="M623" s="17" t="s">
        <v>137</v>
      </c>
      <c r="N623" s="17">
        <f t="shared" si="36"/>
        <v>2</v>
      </c>
      <c r="O623" s="14" t="s">
        <v>12</v>
      </c>
      <c r="P623" s="14">
        <f t="shared" si="37"/>
        <v>5</v>
      </c>
      <c r="Q623" s="14" t="s">
        <v>15</v>
      </c>
      <c r="R623" s="14">
        <f t="shared" si="38"/>
        <v>2</v>
      </c>
      <c r="S623" s="14" t="s">
        <v>17</v>
      </c>
      <c r="T623" s="14" t="s">
        <v>143</v>
      </c>
      <c r="U623" s="14">
        <f t="shared" si="39"/>
        <v>3</v>
      </c>
    </row>
    <row r="624" spans="1:21" x14ac:dyDescent="0.3">
      <c r="A624" s="11">
        <v>44634.531944444447</v>
      </c>
      <c r="B624" s="15">
        <v>44634</v>
      </c>
      <c r="C624" s="16">
        <v>0.53194444444444444</v>
      </c>
      <c r="D624" s="12">
        <v>87.9</v>
      </c>
      <c r="E624" s="12">
        <v>83</v>
      </c>
      <c r="F624" s="12">
        <v>101.57333333333334</v>
      </c>
      <c r="G624" s="12">
        <v>92.783333333333331</v>
      </c>
      <c r="H624" s="12">
        <v>95.713333333333338</v>
      </c>
      <c r="I624" s="12">
        <v>113</v>
      </c>
      <c r="J624" s="12">
        <v>97</v>
      </c>
      <c r="K624" s="12">
        <v>94.736666666666665</v>
      </c>
      <c r="L624" s="13">
        <v>95.713333333333338</v>
      </c>
      <c r="M624" s="17" t="s">
        <v>137</v>
      </c>
      <c r="N624" s="17">
        <f t="shared" si="36"/>
        <v>2</v>
      </c>
      <c r="O624" s="14" t="s">
        <v>12</v>
      </c>
      <c r="P624" s="14">
        <f t="shared" si="37"/>
        <v>5</v>
      </c>
      <c r="Q624" s="14" t="s">
        <v>15</v>
      </c>
      <c r="R624" s="14">
        <f t="shared" si="38"/>
        <v>2</v>
      </c>
      <c r="S624" s="14" t="s">
        <v>17</v>
      </c>
      <c r="T624" s="14" t="s">
        <v>143</v>
      </c>
      <c r="U624" s="14">
        <f t="shared" si="39"/>
        <v>3</v>
      </c>
    </row>
    <row r="625" spans="1:21" x14ac:dyDescent="0.3">
      <c r="A625" s="11">
        <v>44634.532592592594</v>
      </c>
      <c r="B625" s="15">
        <v>44634</v>
      </c>
      <c r="C625" s="16">
        <v>0.53259259259259262</v>
      </c>
      <c r="D625" s="12">
        <v>73.8</v>
      </c>
      <c r="E625" s="12">
        <v>75.44</v>
      </c>
      <c r="F625" s="12">
        <v>85.28</v>
      </c>
      <c r="G625" s="12">
        <v>77.899999999999991</v>
      </c>
      <c r="H625" s="12">
        <v>80.36</v>
      </c>
      <c r="I625" s="12">
        <v>74.62</v>
      </c>
      <c r="J625" s="12">
        <v>82</v>
      </c>
      <c r="K625" s="12">
        <v>79.539999999999992</v>
      </c>
      <c r="L625" s="13">
        <v>78.617500000000007</v>
      </c>
      <c r="M625" s="17" t="s">
        <v>137</v>
      </c>
      <c r="N625" s="17">
        <f t="shared" si="36"/>
        <v>2</v>
      </c>
      <c r="O625" s="14" t="s">
        <v>12</v>
      </c>
      <c r="P625" s="14">
        <f t="shared" si="37"/>
        <v>5</v>
      </c>
      <c r="Q625" s="14" t="s">
        <v>15</v>
      </c>
      <c r="R625" s="14">
        <f t="shared" si="38"/>
        <v>2</v>
      </c>
      <c r="S625" s="14" t="s">
        <v>17</v>
      </c>
      <c r="T625" s="14" t="s">
        <v>143</v>
      </c>
      <c r="U625" s="14">
        <f t="shared" si="39"/>
        <v>3</v>
      </c>
    </row>
    <row r="626" spans="1:21" x14ac:dyDescent="0.3">
      <c r="A626" s="11">
        <v>44634.532627314817</v>
      </c>
      <c r="B626" s="15">
        <v>44634</v>
      </c>
      <c r="C626" s="16">
        <v>0.53262731481481485</v>
      </c>
      <c r="D626" s="12">
        <v>107</v>
      </c>
      <c r="E626" s="12">
        <v>97.52000000000001</v>
      </c>
      <c r="F626" s="12">
        <v>110.24000000000001</v>
      </c>
      <c r="G626" s="12">
        <v>100.69999999999999</v>
      </c>
      <c r="H626" s="12">
        <v>103.88</v>
      </c>
      <c r="I626" s="12">
        <v>96.460000000000008</v>
      </c>
      <c r="J626" s="12">
        <v>113.42</v>
      </c>
      <c r="K626" s="12">
        <v>105</v>
      </c>
      <c r="L626" s="13">
        <v>104.27749999999999</v>
      </c>
      <c r="M626" s="17" t="s">
        <v>137</v>
      </c>
      <c r="N626" s="17">
        <f t="shared" si="36"/>
        <v>2</v>
      </c>
      <c r="O626" s="14" t="s">
        <v>12</v>
      </c>
      <c r="P626" s="14">
        <f t="shared" si="37"/>
        <v>5</v>
      </c>
      <c r="Q626" s="14" t="s">
        <v>15</v>
      </c>
      <c r="R626" s="14">
        <f t="shared" si="38"/>
        <v>2</v>
      </c>
      <c r="S626" s="14" t="s">
        <v>17</v>
      </c>
      <c r="T626" s="14" t="s">
        <v>143</v>
      </c>
      <c r="U626" s="14">
        <f t="shared" si="39"/>
        <v>3</v>
      </c>
    </row>
    <row r="627" spans="1:21" x14ac:dyDescent="0.3">
      <c r="A627" s="11">
        <v>44634.533321759256</v>
      </c>
      <c r="B627" s="15">
        <v>44634</v>
      </c>
      <c r="C627" s="16">
        <v>0.53332175925925929</v>
      </c>
      <c r="D627" s="12">
        <v>116</v>
      </c>
      <c r="E627" s="12">
        <v>101.66000000000001</v>
      </c>
      <c r="F627" s="12">
        <v>114.92</v>
      </c>
      <c r="G627" s="12">
        <v>104.97499999999999</v>
      </c>
      <c r="H627" s="12">
        <v>108.28999999999999</v>
      </c>
      <c r="I627" s="12">
        <v>100.55500000000001</v>
      </c>
      <c r="J627" s="12">
        <v>118.23500000000001</v>
      </c>
      <c r="K627" s="12">
        <v>105</v>
      </c>
      <c r="L627" s="13">
        <v>108.70437500000001</v>
      </c>
      <c r="M627" s="17" t="s">
        <v>137</v>
      </c>
      <c r="N627" s="17">
        <f t="shared" si="36"/>
        <v>2</v>
      </c>
      <c r="O627" s="14" t="s">
        <v>12</v>
      </c>
      <c r="P627" s="14">
        <f t="shared" si="37"/>
        <v>5</v>
      </c>
      <c r="Q627" s="14" t="s">
        <v>15</v>
      </c>
      <c r="R627" s="14">
        <f t="shared" si="38"/>
        <v>2</v>
      </c>
      <c r="S627" s="14" t="s">
        <v>17</v>
      </c>
      <c r="T627" s="14" t="s">
        <v>143</v>
      </c>
      <c r="U627" s="14">
        <f t="shared" si="39"/>
        <v>3</v>
      </c>
    </row>
    <row r="628" spans="1:21" x14ac:dyDescent="0.3">
      <c r="A628" s="11">
        <v>44634.533784722225</v>
      </c>
      <c r="B628" s="15">
        <v>44634</v>
      </c>
      <c r="C628" s="16">
        <v>0.53378472222222217</v>
      </c>
      <c r="D628" s="12">
        <v>118</v>
      </c>
      <c r="E628" s="12">
        <v>108.56</v>
      </c>
      <c r="F628" s="12">
        <v>122.72</v>
      </c>
      <c r="G628" s="12">
        <v>112.1</v>
      </c>
      <c r="H628" s="12">
        <v>115.64</v>
      </c>
      <c r="I628" s="12">
        <v>107.38000000000001</v>
      </c>
      <c r="J628" s="12">
        <v>126.26</v>
      </c>
      <c r="K628" s="12">
        <v>114.46</v>
      </c>
      <c r="L628" s="13">
        <v>115.64</v>
      </c>
      <c r="M628" s="17" t="s">
        <v>137</v>
      </c>
      <c r="N628" s="17">
        <f t="shared" si="36"/>
        <v>2</v>
      </c>
      <c r="O628" s="14" t="s">
        <v>12</v>
      </c>
      <c r="P628" s="14">
        <f t="shared" si="37"/>
        <v>5</v>
      </c>
      <c r="Q628" s="14" t="s">
        <v>15</v>
      </c>
      <c r="R628" s="14">
        <f t="shared" si="38"/>
        <v>2</v>
      </c>
      <c r="S628" s="14" t="s">
        <v>17</v>
      </c>
      <c r="T628" s="14" t="s">
        <v>143</v>
      </c>
      <c r="U628" s="14">
        <f t="shared" si="39"/>
        <v>3</v>
      </c>
    </row>
    <row r="629" spans="1:21" x14ac:dyDescent="0.3">
      <c r="A629" s="11">
        <v>44634.533900462964</v>
      </c>
      <c r="B629" s="15">
        <v>44634</v>
      </c>
      <c r="C629" s="16">
        <v>0.53390046296296301</v>
      </c>
      <c r="D629" s="12">
        <v>120</v>
      </c>
      <c r="E629" s="12">
        <v>110.4</v>
      </c>
      <c r="F629" s="12">
        <v>124.80000000000001</v>
      </c>
      <c r="G629" s="12">
        <v>114</v>
      </c>
      <c r="H629" s="12">
        <v>117.6</v>
      </c>
      <c r="I629" s="12">
        <v>109.2</v>
      </c>
      <c r="J629" s="12">
        <v>128.4</v>
      </c>
      <c r="K629" s="12">
        <v>116.39999999999999</v>
      </c>
      <c r="L629" s="13">
        <v>117.60000000000001</v>
      </c>
      <c r="M629" s="17" t="s">
        <v>137</v>
      </c>
      <c r="N629" s="17">
        <f t="shared" si="36"/>
        <v>2</v>
      </c>
      <c r="O629" s="14" t="s">
        <v>12</v>
      </c>
      <c r="P629" s="14">
        <f t="shared" si="37"/>
        <v>5</v>
      </c>
      <c r="Q629" s="14" t="s">
        <v>15</v>
      </c>
      <c r="R629" s="14">
        <f t="shared" si="38"/>
        <v>2</v>
      </c>
      <c r="S629" s="14" t="s">
        <v>17</v>
      </c>
      <c r="T629" s="14" t="s">
        <v>143</v>
      </c>
      <c r="U629" s="14">
        <f t="shared" si="39"/>
        <v>3</v>
      </c>
    </row>
    <row r="630" spans="1:21" x14ac:dyDescent="0.3">
      <c r="A630" s="11">
        <v>44634.534016203703</v>
      </c>
      <c r="B630" s="15">
        <v>44634</v>
      </c>
      <c r="C630" s="16">
        <v>0.53401620370370373</v>
      </c>
      <c r="D630" s="12">
        <v>118</v>
      </c>
      <c r="E630" s="12">
        <v>97.52000000000001</v>
      </c>
      <c r="F630" s="12">
        <v>110.24000000000001</v>
      </c>
      <c r="G630" s="12">
        <v>100.69999999999999</v>
      </c>
      <c r="H630" s="12">
        <v>103.88</v>
      </c>
      <c r="I630" s="12">
        <v>96.460000000000008</v>
      </c>
      <c r="J630" s="12">
        <v>113.42</v>
      </c>
      <c r="K630" s="12">
        <v>94</v>
      </c>
      <c r="L630" s="13">
        <v>104.27749999999999</v>
      </c>
      <c r="M630" s="17" t="s">
        <v>137</v>
      </c>
      <c r="N630" s="17">
        <f t="shared" si="36"/>
        <v>2</v>
      </c>
      <c r="O630" s="14" t="s">
        <v>12</v>
      </c>
      <c r="P630" s="14">
        <f t="shared" si="37"/>
        <v>5</v>
      </c>
      <c r="Q630" s="14" t="s">
        <v>15</v>
      </c>
      <c r="R630" s="14">
        <f t="shared" si="38"/>
        <v>2</v>
      </c>
      <c r="S630" s="14" t="s">
        <v>17</v>
      </c>
      <c r="T630" s="14" t="s">
        <v>143</v>
      </c>
      <c r="U630" s="14">
        <f t="shared" si="39"/>
        <v>3</v>
      </c>
    </row>
    <row r="631" spans="1:21" x14ac:dyDescent="0.3">
      <c r="A631" s="11">
        <v>44634.534155092595</v>
      </c>
      <c r="B631" s="15">
        <v>44634</v>
      </c>
      <c r="C631" s="16">
        <v>0.53415509259259253</v>
      </c>
      <c r="D631" s="12">
        <v>73.8</v>
      </c>
      <c r="E631" s="12">
        <v>82</v>
      </c>
      <c r="F631" s="12">
        <v>85.28</v>
      </c>
      <c r="G631" s="12">
        <v>77.899999999999991</v>
      </c>
      <c r="H631" s="12">
        <v>80.36</v>
      </c>
      <c r="I631" s="12">
        <v>74.62</v>
      </c>
      <c r="J631" s="12">
        <v>87.740000000000009</v>
      </c>
      <c r="K631" s="12">
        <v>79.539999999999992</v>
      </c>
      <c r="L631" s="13">
        <v>80.155000000000001</v>
      </c>
      <c r="M631" s="17" t="s">
        <v>137</v>
      </c>
      <c r="N631" s="17">
        <f t="shared" si="36"/>
        <v>2</v>
      </c>
      <c r="O631" s="14" t="s">
        <v>12</v>
      </c>
      <c r="P631" s="14">
        <f t="shared" si="37"/>
        <v>5</v>
      </c>
      <c r="Q631" s="14" t="s">
        <v>15</v>
      </c>
      <c r="R631" s="14">
        <f t="shared" si="38"/>
        <v>2</v>
      </c>
      <c r="S631" s="14" t="s">
        <v>17</v>
      </c>
      <c r="T631" s="14" t="s">
        <v>143</v>
      </c>
      <c r="U631" s="14">
        <f t="shared" si="39"/>
        <v>3</v>
      </c>
    </row>
    <row r="632" spans="1:21" x14ac:dyDescent="0.3">
      <c r="A632" s="11">
        <v>44634.534710648149</v>
      </c>
      <c r="B632" s="15">
        <v>44634</v>
      </c>
      <c r="C632" s="16">
        <v>0.53471064814814817</v>
      </c>
      <c r="D632" s="12">
        <v>120</v>
      </c>
      <c r="E632" s="12">
        <v>96.600000000000009</v>
      </c>
      <c r="F632" s="12">
        <v>109.2</v>
      </c>
      <c r="G632" s="12">
        <v>99.75</v>
      </c>
      <c r="H632" s="12">
        <v>102.89999999999999</v>
      </c>
      <c r="I632" s="12">
        <v>95.55</v>
      </c>
      <c r="J632" s="12">
        <v>112.35000000000001</v>
      </c>
      <c r="K632" s="12">
        <v>90</v>
      </c>
      <c r="L632" s="13">
        <v>103.29375</v>
      </c>
      <c r="M632" s="17" t="s">
        <v>137</v>
      </c>
      <c r="N632" s="17">
        <f t="shared" si="36"/>
        <v>2</v>
      </c>
      <c r="O632" s="14" t="s">
        <v>12</v>
      </c>
      <c r="P632" s="14">
        <f t="shared" si="37"/>
        <v>5</v>
      </c>
      <c r="Q632" s="14" t="s">
        <v>15</v>
      </c>
      <c r="R632" s="14">
        <f t="shared" si="38"/>
        <v>2</v>
      </c>
      <c r="S632" s="14" t="s">
        <v>17</v>
      </c>
      <c r="T632" s="14" t="s">
        <v>143</v>
      </c>
      <c r="U632" s="14">
        <f t="shared" si="39"/>
        <v>3</v>
      </c>
    </row>
    <row r="633" spans="1:21" x14ac:dyDescent="0.3">
      <c r="A633" s="11">
        <v>44634.535405092596</v>
      </c>
      <c r="B633" s="15">
        <v>44634</v>
      </c>
      <c r="C633" s="16">
        <v>0.53540509259259261</v>
      </c>
      <c r="D633" s="12">
        <v>122</v>
      </c>
      <c r="E633" s="12">
        <v>105.80000000000001</v>
      </c>
      <c r="F633" s="12">
        <v>119.60000000000001</v>
      </c>
      <c r="G633" s="12">
        <v>109.25</v>
      </c>
      <c r="H633" s="12">
        <v>112.7</v>
      </c>
      <c r="I633" s="12">
        <v>104.65</v>
      </c>
      <c r="J633" s="12">
        <v>123.05000000000001</v>
      </c>
      <c r="K633" s="12">
        <v>108</v>
      </c>
      <c r="L633" s="13">
        <v>113.13124999999999</v>
      </c>
      <c r="M633" s="17" t="s">
        <v>137</v>
      </c>
      <c r="N633" s="17">
        <f t="shared" si="36"/>
        <v>2</v>
      </c>
      <c r="O633" s="14" t="s">
        <v>12</v>
      </c>
      <c r="P633" s="14">
        <f t="shared" si="37"/>
        <v>5</v>
      </c>
      <c r="Q633" s="14" t="s">
        <v>15</v>
      </c>
      <c r="R633" s="14">
        <f t="shared" si="38"/>
        <v>2</v>
      </c>
      <c r="S633" s="14" t="s">
        <v>17</v>
      </c>
      <c r="T633" s="14" t="s">
        <v>143</v>
      </c>
      <c r="U633" s="14">
        <f t="shared" si="39"/>
        <v>3</v>
      </c>
    </row>
    <row r="634" spans="1:21" x14ac:dyDescent="0.3">
      <c r="A634" s="11">
        <v>44634.535416666666</v>
      </c>
      <c r="B634" s="15">
        <v>44634</v>
      </c>
      <c r="C634" s="16">
        <v>0.53541666666666665</v>
      </c>
      <c r="D634" s="12">
        <v>74.7</v>
      </c>
      <c r="E634" s="12">
        <v>94</v>
      </c>
      <c r="F634" s="12">
        <v>86.320000000000007</v>
      </c>
      <c r="G634" s="12">
        <v>78.849999999999994</v>
      </c>
      <c r="H634" s="12">
        <v>81.34</v>
      </c>
      <c r="I634" s="12">
        <v>73</v>
      </c>
      <c r="J634" s="12">
        <v>82</v>
      </c>
      <c r="K634" s="12">
        <v>80.509999999999991</v>
      </c>
      <c r="L634" s="13">
        <v>81.34</v>
      </c>
      <c r="M634" s="17" t="s">
        <v>137</v>
      </c>
      <c r="N634" s="17">
        <f t="shared" si="36"/>
        <v>2</v>
      </c>
      <c r="O634" s="14" t="s">
        <v>12</v>
      </c>
      <c r="P634" s="14">
        <f t="shared" si="37"/>
        <v>5</v>
      </c>
      <c r="Q634" s="14" t="s">
        <v>15</v>
      </c>
      <c r="R634" s="14">
        <f t="shared" si="38"/>
        <v>2</v>
      </c>
      <c r="S634" s="14" t="s">
        <v>17</v>
      </c>
      <c r="T634" s="14" t="s">
        <v>143</v>
      </c>
      <c r="U634" s="14">
        <f t="shared" si="39"/>
        <v>3</v>
      </c>
    </row>
    <row r="635" spans="1:21" x14ac:dyDescent="0.3">
      <c r="A635" s="11">
        <v>44634.536099537036</v>
      </c>
      <c r="B635" s="15">
        <v>44634</v>
      </c>
      <c r="C635" s="16">
        <v>0.53609953703703705</v>
      </c>
      <c r="D635" s="12">
        <v>133</v>
      </c>
      <c r="E635" s="12">
        <v>111.32000000000001</v>
      </c>
      <c r="F635" s="12">
        <v>125.84</v>
      </c>
      <c r="G635" s="12">
        <v>114.94999999999999</v>
      </c>
      <c r="H635" s="12">
        <v>118.58</v>
      </c>
      <c r="I635" s="12">
        <v>110.11</v>
      </c>
      <c r="J635" s="12">
        <v>129.47</v>
      </c>
      <c r="K635" s="12">
        <v>109</v>
      </c>
      <c r="L635" s="13">
        <v>119.03375</v>
      </c>
      <c r="M635" s="17" t="s">
        <v>137</v>
      </c>
      <c r="N635" s="17">
        <f t="shared" si="36"/>
        <v>2</v>
      </c>
      <c r="O635" s="14" t="s">
        <v>12</v>
      </c>
      <c r="P635" s="14">
        <f t="shared" si="37"/>
        <v>5</v>
      </c>
      <c r="Q635" s="14" t="s">
        <v>15</v>
      </c>
      <c r="R635" s="14">
        <f t="shared" si="38"/>
        <v>2</v>
      </c>
      <c r="S635" s="14" t="s">
        <v>17</v>
      </c>
      <c r="T635" s="14" t="s">
        <v>143</v>
      </c>
      <c r="U635" s="14">
        <f t="shared" si="39"/>
        <v>3</v>
      </c>
    </row>
    <row r="636" spans="1:21" x14ac:dyDescent="0.3">
      <c r="A636" s="11">
        <v>44634.536770833336</v>
      </c>
      <c r="B636" s="15">
        <v>44634</v>
      </c>
      <c r="C636" s="16">
        <v>0.53677083333333331</v>
      </c>
      <c r="D636" s="12">
        <v>99.9</v>
      </c>
      <c r="E636" s="12">
        <v>102.12</v>
      </c>
      <c r="F636" s="12">
        <v>115.44</v>
      </c>
      <c r="G636" s="12">
        <v>105.44999999999999</v>
      </c>
      <c r="H636" s="12">
        <v>108.78</v>
      </c>
      <c r="I636" s="12">
        <v>101.01</v>
      </c>
      <c r="J636" s="12">
        <v>118.77000000000001</v>
      </c>
      <c r="K636" s="12">
        <v>111</v>
      </c>
      <c r="L636" s="13">
        <v>107.80875</v>
      </c>
      <c r="M636" s="17" t="s">
        <v>137</v>
      </c>
      <c r="N636" s="17">
        <f t="shared" si="36"/>
        <v>2</v>
      </c>
      <c r="O636" s="14" t="s">
        <v>12</v>
      </c>
      <c r="P636" s="14">
        <f t="shared" si="37"/>
        <v>5</v>
      </c>
      <c r="Q636" s="14" t="s">
        <v>15</v>
      </c>
      <c r="R636" s="14">
        <f t="shared" si="38"/>
        <v>2</v>
      </c>
      <c r="S636" s="14" t="s">
        <v>17</v>
      </c>
      <c r="T636" s="14" t="s">
        <v>143</v>
      </c>
      <c r="U636" s="14">
        <f t="shared" si="39"/>
        <v>3</v>
      </c>
    </row>
    <row r="637" spans="1:21" x14ac:dyDescent="0.3">
      <c r="A637" s="11">
        <v>44634.536793981482</v>
      </c>
      <c r="B637" s="15">
        <v>44634</v>
      </c>
      <c r="C637" s="16">
        <v>0.5367939814814815</v>
      </c>
      <c r="D637" s="12">
        <v>107</v>
      </c>
      <c r="E637" s="12">
        <v>98.44</v>
      </c>
      <c r="F637" s="12">
        <v>111.28</v>
      </c>
      <c r="G637" s="12">
        <v>101.64999999999999</v>
      </c>
      <c r="H637" s="12">
        <v>104.86</v>
      </c>
      <c r="I637" s="12">
        <v>97.37</v>
      </c>
      <c r="J637" s="12">
        <v>114.49000000000001</v>
      </c>
      <c r="K637" s="12">
        <v>103.78999999999999</v>
      </c>
      <c r="L637" s="13">
        <v>104.86</v>
      </c>
      <c r="M637" s="17" t="s">
        <v>137</v>
      </c>
      <c r="N637" s="17">
        <f t="shared" si="36"/>
        <v>2</v>
      </c>
      <c r="O637" s="14" t="s">
        <v>12</v>
      </c>
      <c r="P637" s="14">
        <f t="shared" si="37"/>
        <v>5</v>
      </c>
      <c r="Q637" s="14" t="s">
        <v>15</v>
      </c>
      <c r="R637" s="14">
        <f t="shared" si="38"/>
        <v>2</v>
      </c>
      <c r="S637" s="14" t="s">
        <v>17</v>
      </c>
      <c r="T637" s="14" t="s">
        <v>143</v>
      </c>
      <c r="U637" s="14">
        <f t="shared" si="39"/>
        <v>3</v>
      </c>
    </row>
    <row r="638" spans="1:21" x14ac:dyDescent="0.3">
      <c r="A638" s="11">
        <v>44634.537488425929</v>
      </c>
      <c r="B638" s="15">
        <v>44634</v>
      </c>
      <c r="C638" s="16">
        <v>0.53748842592592594</v>
      </c>
      <c r="D638" s="12">
        <v>94</v>
      </c>
      <c r="E638" s="12">
        <v>90.62</v>
      </c>
      <c r="F638" s="12">
        <v>102.44</v>
      </c>
      <c r="G638" s="12">
        <v>93.574999999999989</v>
      </c>
      <c r="H638" s="12">
        <v>96.53</v>
      </c>
      <c r="I638" s="12">
        <v>89.635000000000005</v>
      </c>
      <c r="J638" s="12">
        <v>105.39500000000001</v>
      </c>
      <c r="K638" s="12">
        <v>103</v>
      </c>
      <c r="L638" s="13">
        <v>96.899374999999992</v>
      </c>
      <c r="M638" s="17" t="s">
        <v>137</v>
      </c>
      <c r="N638" s="17">
        <f t="shared" si="36"/>
        <v>2</v>
      </c>
      <c r="O638" s="14" t="s">
        <v>12</v>
      </c>
      <c r="P638" s="14">
        <f t="shared" si="37"/>
        <v>5</v>
      </c>
      <c r="Q638" s="14" t="s">
        <v>15</v>
      </c>
      <c r="R638" s="14">
        <f t="shared" si="38"/>
        <v>2</v>
      </c>
      <c r="S638" s="14" t="s">
        <v>17</v>
      </c>
      <c r="T638" s="14" t="s">
        <v>143</v>
      </c>
      <c r="U638" s="14">
        <f t="shared" si="39"/>
        <v>3</v>
      </c>
    </row>
    <row r="639" spans="1:21" x14ac:dyDescent="0.3">
      <c r="A639" s="11">
        <v>44634.53769675926</v>
      </c>
      <c r="B639" s="15">
        <v>44634</v>
      </c>
      <c r="C639" s="16">
        <v>0.5376967592592593</v>
      </c>
      <c r="D639" s="12">
        <v>73.8</v>
      </c>
      <c r="E639" s="12">
        <v>75.44</v>
      </c>
      <c r="F639" s="12">
        <v>85.28</v>
      </c>
      <c r="G639" s="12">
        <v>77.899999999999991</v>
      </c>
      <c r="H639" s="12">
        <v>80.36</v>
      </c>
      <c r="I639" s="12">
        <v>74.62</v>
      </c>
      <c r="J639" s="12">
        <v>82</v>
      </c>
      <c r="K639" s="12">
        <v>79.539999999999992</v>
      </c>
      <c r="L639" s="13">
        <v>78.617500000000007</v>
      </c>
      <c r="M639" s="17" t="s">
        <v>137</v>
      </c>
      <c r="N639" s="17">
        <f t="shared" si="36"/>
        <v>2</v>
      </c>
      <c r="O639" s="14" t="s">
        <v>12</v>
      </c>
      <c r="P639" s="14">
        <f t="shared" si="37"/>
        <v>5</v>
      </c>
      <c r="Q639" s="14" t="s">
        <v>15</v>
      </c>
      <c r="R639" s="14">
        <f t="shared" si="38"/>
        <v>2</v>
      </c>
      <c r="S639" s="14" t="s">
        <v>17</v>
      </c>
      <c r="T639" s="14" t="s">
        <v>143</v>
      </c>
      <c r="U639" s="14">
        <f t="shared" si="39"/>
        <v>3</v>
      </c>
    </row>
    <row r="640" spans="1:21" x14ac:dyDescent="0.3">
      <c r="A640" s="11">
        <v>44634.538182870368</v>
      </c>
      <c r="B640" s="15">
        <v>44634</v>
      </c>
      <c r="C640" s="16">
        <v>0.53818287037037038</v>
      </c>
      <c r="D640" s="12">
        <v>100</v>
      </c>
      <c r="E640" s="12">
        <v>87.86</v>
      </c>
      <c r="F640" s="12">
        <v>99.320000000000007</v>
      </c>
      <c r="G640" s="12">
        <v>90.724999999999994</v>
      </c>
      <c r="H640" s="12">
        <v>93.59</v>
      </c>
      <c r="I640" s="12">
        <v>86.905000000000001</v>
      </c>
      <c r="J640" s="12">
        <v>102.185</v>
      </c>
      <c r="K640" s="12">
        <v>91</v>
      </c>
      <c r="L640" s="13">
        <v>93.948125000000005</v>
      </c>
      <c r="M640" s="17" t="s">
        <v>137</v>
      </c>
      <c r="N640" s="17">
        <f t="shared" si="36"/>
        <v>2</v>
      </c>
      <c r="O640" s="14" t="s">
        <v>12</v>
      </c>
      <c r="P640" s="14">
        <f t="shared" si="37"/>
        <v>5</v>
      </c>
      <c r="Q640" s="14" t="s">
        <v>15</v>
      </c>
      <c r="R640" s="14">
        <f t="shared" si="38"/>
        <v>2</v>
      </c>
      <c r="S640" s="14" t="s">
        <v>17</v>
      </c>
      <c r="T640" s="14" t="s">
        <v>143</v>
      </c>
      <c r="U640" s="14">
        <f t="shared" si="39"/>
        <v>3</v>
      </c>
    </row>
    <row r="641" spans="1:21" x14ac:dyDescent="0.3">
      <c r="A641" s="11">
        <v>44634.538877314815</v>
      </c>
      <c r="B641" s="15">
        <v>44634</v>
      </c>
      <c r="C641" s="16">
        <v>0.53887731481481482</v>
      </c>
      <c r="D641" s="12">
        <v>99</v>
      </c>
      <c r="E641" s="12">
        <v>83.26</v>
      </c>
      <c r="F641" s="12">
        <v>94.12</v>
      </c>
      <c r="G641" s="12">
        <v>85.974999999999994</v>
      </c>
      <c r="H641" s="12">
        <v>88.69</v>
      </c>
      <c r="I641" s="12">
        <v>82.355000000000004</v>
      </c>
      <c r="J641" s="12">
        <v>96.835000000000008</v>
      </c>
      <c r="K641" s="12">
        <v>82</v>
      </c>
      <c r="L641" s="13">
        <v>89.029375000000002</v>
      </c>
      <c r="M641" s="17" t="s">
        <v>137</v>
      </c>
      <c r="N641" s="17">
        <f t="shared" si="36"/>
        <v>2</v>
      </c>
      <c r="O641" s="14" t="s">
        <v>12</v>
      </c>
      <c r="P641" s="14">
        <f t="shared" si="37"/>
        <v>5</v>
      </c>
      <c r="Q641" s="14" t="s">
        <v>15</v>
      </c>
      <c r="R641" s="14">
        <f t="shared" si="38"/>
        <v>2</v>
      </c>
      <c r="S641" s="14" t="s">
        <v>17</v>
      </c>
      <c r="T641" s="14" t="s">
        <v>143</v>
      </c>
      <c r="U641" s="14">
        <f t="shared" si="39"/>
        <v>3</v>
      </c>
    </row>
    <row r="642" spans="1:21" x14ac:dyDescent="0.3">
      <c r="A642" s="11">
        <v>44634.538888888892</v>
      </c>
      <c r="B642" s="15">
        <v>44634</v>
      </c>
      <c r="C642" s="16">
        <v>0.53888888888888886</v>
      </c>
      <c r="D642" s="12">
        <v>83.4</v>
      </c>
      <c r="E642" s="12">
        <v>94</v>
      </c>
      <c r="F642" s="12">
        <v>96.373333333333335</v>
      </c>
      <c r="G642" s="12">
        <v>88.033333333333331</v>
      </c>
      <c r="H642" s="12">
        <v>90.813333333333333</v>
      </c>
      <c r="I642" s="12">
        <v>101</v>
      </c>
      <c r="J642" s="12">
        <v>83</v>
      </c>
      <c r="K642" s="12">
        <v>89.88666666666667</v>
      </c>
      <c r="L642" s="13">
        <v>90.813333333333318</v>
      </c>
      <c r="M642" s="17" t="s">
        <v>137</v>
      </c>
      <c r="N642" s="17">
        <f t="shared" si="36"/>
        <v>2</v>
      </c>
      <c r="O642" s="14" t="s">
        <v>12</v>
      </c>
      <c r="P642" s="14">
        <f t="shared" si="37"/>
        <v>5</v>
      </c>
      <c r="Q642" s="14" t="s">
        <v>15</v>
      </c>
      <c r="R642" s="14">
        <f t="shared" si="38"/>
        <v>2</v>
      </c>
      <c r="S642" s="14" t="s">
        <v>17</v>
      </c>
      <c r="T642" s="14" t="s">
        <v>143</v>
      </c>
      <c r="U642" s="14">
        <f t="shared" si="39"/>
        <v>3</v>
      </c>
    </row>
    <row r="643" spans="1:21" x14ac:dyDescent="0.3">
      <c r="A643" s="11">
        <v>44634.539571759262</v>
      </c>
      <c r="B643" s="15">
        <v>44634</v>
      </c>
      <c r="C643" s="16">
        <v>0.53957175925925926</v>
      </c>
      <c r="D643" s="12">
        <v>107</v>
      </c>
      <c r="E643" s="12">
        <v>95.68</v>
      </c>
      <c r="F643" s="12">
        <v>108.16</v>
      </c>
      <c r="G643" s="12">
        <v>98.8</v>
      </c>
      <c r="H643" s="12">
        <v>101.92</v>
      </c>
      <c r="I643" s="12">
        <v>94.64</v>
      </c>
      <c r="J643" s="12">
        <v>111.28</v>
      </c>
      <c r="K643" s="12">
        <v>101</v>
      </c>
      <c r="L643" s="13">
        <v>102.31</v>
      </c>
      <c r="M643" s="17" t="s">
        <v>137</v>
      </c>
      <c r="N643" s="17">
        <f t="shared" ref="N643:N706" si="40">IF(M643="Morning",1,IF(M643="Afternoon",2,IF(M643="Evening",3,IF(M643="late Evening",4,IF(M643="Break",5)))))</f>
        <v>2</v>
      </c>
      <c r="O643" s="14" t="s">
        <v>12</v>
      </c>
      <c r="P643" s="14">
        <f t="shared" ref="P643:P706" si="41">IF(O643="Greetings",1,IF(O643="Break",2,IF(O643="Closing",3,IF(O643="demonstration",4,IF(O643="Hands on",5,IF(O643="Introduction",6,IF(O643="Lecture",7,IF(O643="No Activity",8,IF(O643="Peer Learning",9)))))))))</f>
        <v>5</v>
      </c>
      <c r="Q643" s="14" t="s">
        <v>15</v>
      </c>
      <c r="R643" s="14">
        <f t="shared" ref="R643:R706" si="42">IF(Q643="On Campus",1,IF(Q643="Off Campus",2))</f>
        <v>2</v>
      </c>
      <c r="S643" s="14" t="s">
        <v>17</v>
      </c>
      <c r="T643" s="14" t="s">
        <v>143</v>
      </c>
      <c r="U643" s="14">
        <f t="shared" ref="U643:U706" si="43">IF(T643="Tools_Digital Drawing",1,IF(T643="Spatial Design",2,IF(T643="Technical Contexts",3)))</f>
        <v>3</v>
      </c>
    </row>
    <row r="644" spans="1:21" x14ac:dyDescent="0.3">
      <c r="A644" s="11">
        <v>44634.540266203701</v>
      </c>
      <c r="B644" s="15">
        <v>44634</v>
      </c>
      <c r="C644" s="16">
        <v>0.54026620370370371</v>
      </c>
      <c r="D644" s="12">
        <v>118</v>
      </c>
      <c r="E644" s="12">
        <v>102.12</v>
      </c>
      <c r="F644" s="12">
        <v>115.44</v>
      </c>
      <c r="G644" s="12">
        <v>105.44999999999999</v>
      </c>
      <c r="H644" s="12">
        <v>108.78</v>
      </c>
      <c r="I644" s="12">
        <v>101.01</v>
      </c>
      <c r="J644" s="12">
        <v>118.77000000000001</v>
      </c>
      <c r="K644" s="12">
        <v>104</v>
      </c>
      <c r="L644" s="13">
        <v>109.19624999999999</v>
      </c>
      <c r="M644" s="17" t="s">
        <v>137</v>
      </c>
      <c r="N644" s="17">
        <f t="shared" si="40"/>
        <v>2</v>
      </c>
      <c r="O644" s="14" t="s">
        <v>12</v>
      </c>
      <c r="P644" s="14">
        <f t="shared" si="41"/>
        <v>5</v>
      </c>
      <c r="Q644" s="14" t="s">
        <v>15</v>
      </c>
      <c r="R644" s="14">
        <f t="shared" si="42"/>
        <v>2</v>
      </c>
      <c r="S644" s="14" t="s">
        <v>17</v>
      </c>
      <c r="T644" s="14" t="s">
        <v>143</v>
      </c>
      <c r="U644" s="14">
        <f t="shared" si="43"/>
        <v>3</v>
      </c>
    </row>
    <row r="645" spans="1:21" x14ac:dyDescent="0.3">
      <c r="A645" s="11">
        <v>44634.540960648148</v>
      </c>
      <c r="B645" s="15">
        <v>44634</v>
      </c>
      <c r="C645" s="16">
        <v>0.54096064814814815</v>
      </c>
      <c r="D645" s="12">
        <v>102</v>
      </c>
      <c r="E645" s="12">
        <v>94.76</v>
      </c>
      <c r="F645" s="12">
        <v>107.12</v>
      </c>
      <c r="G645" s="12">
        <v>97.85</v>
      </c>
      <c r="H645" s="12">
        <v>100.94</v>
      </c>
      <c r="I645" s="12">
        <v>93.73</v>
      </c>
      <c r="J645" s="12">
        <v>110.21000000000001</v>
      </c>
      <c r="K645" s="12">
        <v>104</v>
      </c>
      <c r="L645" s="13">
        <v>101.32625</v>
      </c>
      <c r="M645" s="17" t="s">
        <v>137</v>
      </c>
      <c r="N645" s="17">
        <f t="shared" si="40"/>
        <v>2</v>
      </c>
      <c r="O645" s="14" t="s">
        <v>12</v>
      </c>
      <c r="P645" s="14">
        <f t="shared" si="41"/>
        <v>5</v>
      </c>
      <c r="Q645" s="14" t="s">
        <v>15</v>
      </c>
      <c r="R645" s="14">
        <f t="shared" si="42"/>
        <v>2</v>
      </c>
      <c r="S645" s="14" t="s">
        <v>17</v>
      </c>
      <c r="T645" s="14" t="s">
        <v>143</v>
      </c>
      <c r="U645" s="14">
        <f t="shared" si="43"/>
        <v>3</v>
      </c>
    </row>
    <row r="646" spans="1:21" x14ac:dyDescent="0.3">
      <c r="A646" s="11">
        <v>44634.541655092595</v>
      </c>
      <c r="B646" s="15">
        <v>44634</v>
      </c>
      <c r="C646" s="16">
        <v>0.54165509259259259</v>
      </c>
      <c r="D646" s="12">
        <v>102</v>
      </c>
      <c r="E646" s="12">
        <v>94.76</v>
      </c>
      <c r="F646" s="12">
        <v>107.12</v>
      </c>
      <c r="G646" s="12">
        <v>97.85</v>
      </c>
      <c r="H646" s="12">
        <v>100.94</v>
      </c>
      <c r="I646" s="12">
        <v>93.73</v>
      </c>
      <c r="J646" s="12">
        <v>110.21000000000001</v>
      </c>
      <c r="K646" s="12">
        <v>104</v>
      </c>
      <c r="L646" s="13">
        <v>101.32625</v>
      </c>
      <c r="M646" s="17" t="s">
        <v>137</v>
      </c>
      <c r="N646" s="17">
        <f t="shared" si="40"/>
        <v>2</v>
      </c>
      <c r="O646" s="14" t="s">
        <v>12</v>
      </c>
      <c r="P646" s="14">
        <f t="shared" si="41"/>
        <v>5</v>
      </c>
      <c r="Q646" s="14" t="s">
        <v>15</v>
      </c>
      <c r="R646" s="14">
        <f t="shared" si="42"/>
        <v>2</v>
      </c>
      <c r="S646" s="14" t="s">
        <v>17</v>
      </c>
      <c r="T646" s="14" t="s">
        <v>143</v>
      </c>
      <c r="U646" s="14">
        <f t="shared" si="43"/>
        <v>3</v>
      </c>
    </row>
    <row r="647" spans="1:21" x14ac:dyDescent="0.3">
      <c r="A647" s="11">
        <v>44634.542349537034</v>
      </c>
      <c r="B647" s="15">
        <v>44634</v>
      </c>
      <c r="C647" s="16">
        <v>0.54234953703703703</v>
      </c>
      <c r="D647" s="12">
        <v>96</v>
      </c>
      <c r="E647" s="12">
        <v>94.3</v>
      </c>
      <c r="F647" s="12">
        <v>106.60000000000001</v>
      </c>
      <c r="G647" s="12">
        <v>97.375</v>
      </c>
      <c r="H647" s="12">
        <v>100.45</v>
      </c>
      <c r="I647" s="12">
        <v>93.275000000000006</v>
      </c>
      <c r="J647" s="12">
        <v>109.67500000000001</v>
      </c>
      <c r="K647" s="12">
        <v>109</v>
      </c>
      <c r="L647" s="13">
        <v>100.83437499999999</v>
      </c>
      <c r="M647" s="17" t="s">
        <v>10</v>
      </c>
      <c r="N647" s="17">
        <f t="shared" si="40"/>
        <v>5</v>
      </c>
      <c r="O647" s="14" t="s">
        <v>12</v>
      </c>
      <c r="P647" s="14">
        <f t="shared" si="41"/>
        <v>5</v>
      </c>
      <c r="Q647" s="14" t="s">
        <v>15</v>
      </c>
      <c r="R647" s="14">
        <f t="shared" si="42"/>
        <v>2</v>
      </c>
      <c r="S647" s="14" t="s">
        <v>17</v>
      </c>
      <c r="T647" s="14" t="s">
        <v>143</v>
      </c>
      <c r="U647" s="14">
        <f t="shared" si="43"/>
        <v>3</v>
      </c>
    </row>
    <row r="648" spans="1:21" x14ac:dyDescent="0.3">
      <c r="A648" s="11">
        <v>44634.542361111111</v>
      </c>
      <c r="B648" s="15">
        <v>44634</v>
      </c>
      <c r="C648" s="16">
        <v>0.54236111111111118</v>
      </c>
      <c r="D648" s="12">
        <v>82.5</v>
      </c>
      <c r="E648" s="12">
        <v>91</v>
      </c>
      <c r="F648" s="12">
        <v>95.333333333333343</v>
      </c>
      <c r="G648" s="12">
        <v>87.083333333333329</v>
      </c>
      <c r="H648" s="12">
        <v>89.833333333333343</v>
      </c>
      <c r="I648" s="12">
        <v>90</v>
      </c>
      <c r="J648" s="12">
        <v>94</v>
      </c>
      <c r="K648" s="12">
        <v>88.916666666666671</v>
      </c>
      <c r="L648" s="13">
        <v>89.833333333333329</v>
      </c>
      <c r="M648" s="17" t="s">
        <v>10</v>
      </c>
      <c r="N648" s="17">
        <f t="shared" si="40"/>
        <v>5</v>
      </c>
      <c r="O648" s="14" t="s">
        <v>12</v>
      </c>
      <c r="P648" s="14">
        <f t="shared" si="41"/>
        <v>5</v>
      </c>
      <c r="Q648" s="14" t="s">
        <v>15</v>
      </c>
      <c r="R648" s="14">
        <f t="shared" si="42"/>
        <v>2</v>
      </c>
      <c r="S648" s="14" t="s">
        <v>17</v>
      </c>
      <c r="T648" s="14" t="s">
        <v>143</v>
      </c>
      <c r="U648" s="14">
        <f t="shared" si="43"/>
        <v>3</v>
      </c>
    </row>
    <row r="649" spans="1:21" x14ac:dyDescent="0.3">
      <c r="A649" s="11">
        <v>44634.543043981481</v>
      </c>
      <c r="B649" s="15">
        <v>44634</v>
      </c>
      <c r="C649" s="16">
        <v>0.54304398148148147</v>
      </c>
      <c r="D649" s="12">
        <v>89</v>
      </c>
      <c r="E649" s="12">
        <v>97.52000000000001</v>
      </c>
      <c r="F649" s="12">
        <v>110.24000000000001</v>
      </c>
      <c r="G649" s="12">
        <v>100.69999999999999</v>
      </c>
      <c r="H649" s="12">
        <v>103.88</v>
      </c>
      <c r="I649" s="12">
        <v>96.460000000000008</v>
      </c>
      <c r="J649" s="12">
        <v>113.42</v>
      </c>
      <c r="K649" s="12">
        <v>123</v>
      </c>
      <c r="L649" s="13">
        <v>104.27749999999999</v>
      </c>
      <c r="M649" s="17" t="s">
        <v>10</v>
      </c>
      <c r="N649" s="17">
        <f t="shared" si="40"/>
        <v>5</v>
      </c>
      <c r="O649" s="14" t="s">
        <v>12</v>
      </c>
      <c r="P649" s="14">
        <f t="shared" si="41"/>
        <v>5</v>
      </c>
      <c r="Q649" s="14" t="s">
        <v>15</v>
      </c>
      <c r="R649" s="14">
        <f t="shared" si="42"/>
        <v>2</v>
      </c>
      <c r="S649" s="14" t="s">
        <v>17</v>
      </c>
      <c r="T649" s="14" t="s">
        <v>143</v>
      </c>
      <c r="U649" s="14">
        <f t="shared" si="43"/>
        <v>3</v>
      </c>
    </row>
    <row r="650" spans="1:21" x14ac:dyDescent="0.3">
      <c r="A650" s="11">
        <v>44634.543738425928</v>
      </c>
      <c r="B650" s="15">
        <v>44634</v>
      </c>
      <c r="C650" s="16">
        <v>0.54373842592592592</v>
      </c>
      <c r="D650" s="12">
        <v>91</v>
      </c>
      <c r="E650" s="12">
        <v>113.62</v>
      </c>
      <c r="F650" s="12">
        <v>128.44</v>
      </c>
      <c r="G650" s="12">
        <v>117.32499999999999</v>
      </c>
      <c r="H650" s="12">
        <v>121.03</v>
      </c>
      <c r="I650" s="12">
        <v>112.38500000000001</v>
      </c>
      <c r="J650" s="12">
        <v>132.14500000000001</v>
      </c>
      <c r="K650" s="12">
        <v>156</v>
      </c>
      <c r="L650" s="13">
        <v>121.49312499999999</v>
      </c>
      <c r="M650" s="17" t="s">
        <v>10</v>
      </c>
      <c r="N650" s="17">
        <f t="shared" si="40"/>
        <v>5</v>
      </c>
      <c r="O650" s="14" t="s">
        <v>12</v>
      </c>
      <c r="P650" s="14">
        <f t="shared" si="41"/>
        <v>5</v>
      </c>
      <c r="Q650" s="14" t="s">
        <v>15</v>
      </c>
      <c r="R650" s="14">
        <f t="shared" si="42"/>
        <v>2</v>
      </c>
      <c r="S650" s="14" t="s">
        <v>18</v>
      </c>
      <c r="T650" s="14" t="s">
        <v>143</v>
      </c>
      <c r="U650" s="14">
        <f t="shared" si="43"/>
        <v>3</v>
      </c>
    </row>
    <row r="651" spans="1:21" x14ac:dyDescent="0.3">
      <c r="A651" s="11">
        <v>44634.543807870374</v>
      </c>
      <c r="B651" s="15">
        <v>44634</v>
      </c>
      <c r="C651" s="16">
        <v>0.54380787037037037</v>
      </c>
      <c r="D651" s="12">
        <v>96</v>
      </c>
      <c r="E651" s="12">
        <v>88.320000000000007</v>
      </c>
      <c r="F651" s="12">
        <v>99.84</v>
      </c>
      <c r="G651" s="12">
        <v>91.199999999999989</v>
      </c>
      <c r="H651" s="12">
        <v>94.08</v>
      </c>
      <c r="I651" s="12">
        <v>87.36</v>
      </c>
      <c r="J651" s="12">
        <v>102.72</v>
      </c>
      <c r="K651" s="12">
        <v>93.12</v>
      </c>
      <c r="L651" s="13">
        <v>94.08</v>
      </c>
      <c r="M651" s="17" t="s">
        <v>10</v>
      </c>
      <c r="N651" s="17">
        <f t="shared" si="40"/>
        <v>5</v>
      </c>
      <c r="O651" s="14" t="s">
        <v>12</v>
      </c>
      <c r="P651" s="14">
        <f t="shared" si="41"/>
        <v>5</v>
      </c>
      <c r="Q651" s="14" t="s">
        <v>15</v>
      </c>
      <c r="R651" s="14">
        <f t="shared" si="42"/>
        <v>2</v>
      </c>
      <c r="S651" s="14" t="s">
        <v>17</v>
      </c>
      <c r="T651" s="14" t="s">
        <v>143</v>
      </c>
      <c r="U651" s="14">
        <f t="shared" si="43"/>
        <v>3</v>
      </c>
    </row>
    <row r="652" spans="1:21" x14ac:dyDescent="0.3">
      <c r="A652" s="11">
        <v>44634.544432870367</v>
      </c>
      <c r="B652" s="15">
        <v>44634</v>
      </c>
      <c r="C652" s="16">
        <v>0.54443287037037036</v>
      </c>
      <c r="D652" s="12">
        <v>125.10000000000001</v>
      </c>
      <c r="E652" s="12">
        <v>127.88000000000001</v>
      </c>
      <c r="F652" s="12">
        <v>144.56</v>
      </c>
      <c r="G652" s="12">
        <v>132.04999999999998</v>
      </c>
      <c r="H652" s="12">
        <v>136.22</v>
      </c>
      <c r="I652" s="12">
        <v>126.49000000000001</v>
      </c>
      <c r="J652" s="12">
        <v>148.73000000000002</v>
      </c>
      <c r="K652" s="12">
        <v>139</v>
      </c>
      <c r="L652" s="13">
        <v>135.00375000000003</v>
      </c>
      <c r="M652" s="17" t="s">
        <v>10</v>
      </c>
      <c r="N652" s="17">
        <f t="shared" si="40"/>
        <v>5</v>
      </c>
      <c r="O652" s="14" t="s">
        <v>12</v>
      </c>
      <c r="P652" s="14">
        <f t="shared" si="41"/>
        <v>5</v>
      </c>
      <c r="Q652" s="14" t="s">
        <v>15</v>
      </c>
      <c r="R652" s="14">
        <f t="shared" si="42"/>
        <v>2</v>
      </c>
      <c r="S652" s="14" t="s">
        <v>18</v>
      </c>
      <c r="T652" s="14" t="s">
        <v>143</v>
      </c>
      <c r="U652" s="14">
        <f t="shared" si="43"/>
        <v>3</v>
      </c>
    </row>
    <row r="653" spans="1:21" x14ac:dyDescent="0.3">
      <c r="A653" s="11">
        <v>44634.545127314814</v>
      </c>
      <c r="B653" s="15">
        <v>44634</v>
      </c>
      <c r="C653" s="16">
        <v>0.5451273148148148</v>
      </c>
      <c r="D653" s="12">
        <v>102</v>
      </c>
      <c r="E653" s="12">
        <v>92.92</v>
      </c>
      <c r="F653" s="12">
        <v>105.04</v>
      </c>
      <c r="G653" s="12">
        <v>95.949999999999989</v>
      </c>
      <c r="H653" s="12">
        <v>98.98</v>
      </c>
      <c r="I653" s="12">
        <v>91.91</v>
      </c>
      <c r="J653" s="12">
        <v>108.07000000000001</v>
      </c>
      <c r="K653" s="12">
        <v>100</v>
      </c>
      <c r="L653" s="13">
        <v>99.358750000000015</v>
      </c>
      <c r="M653" s="17" t="s">
        <v>10</v>
      </c>
      <c r="N653" s="17">
        <f t="shared" si="40"/>
        <v>5</v>
      </c>
      <c r="O653" s="14" t="s">
        <v>12</v>
      </c>
      <c r="P653" s="14">
        <f t="shared" si="41"/>
        <v>5</v>
      </c>
      <c r="Q653" s="14" t="s">
        <v>15</v>
      </c>
      <c r="R653" s="14">
        <f t="shared" si="42"/>
        <v>2</v>
      </c>
      <c r="S653" s="14" t="s">
        <v>17</v>
      </c>
      <c r="T653" s="14" t="s">
        <v>143</v>
      </c>
      <c r="U653" s="14">
        <f t="shared" si="43"/>
        <v>3</v>
      </c>
    </row>
    <row r="654" spans="1:21" x14ac:dyDescent="0.3">
      <c r="A654" s="11">
        <v>44634.545636574076</v>
      </c>
      <c r="B654" s="15">
        <v>44634</v>
      </c>
      <c r="C654" s="16">
        <v>0.54563657407407407</v>
      </c>
      <c r="D654" s="12">
        <v>98.100000000000009</v>
      </c>
      <c r="E654" s="12">
        <v>100.28</v>
      </c>
      <c r="F654" s="12">
        <v>113.36</v>
      </c>
      <c r="G654" s="12">
        <v>103.55</v>
      </c>
      <c r="H654" s="12">
        <v>106.82</v>
      </c>
      <c r="I654" s="12">
        <v>109</v>
      </c>
      <c r="J654" s="12">
        <v>116.63000000000001</v>
      </c>
      <c r="K654" s="12">
        <v>105.73</v>
      </c>
      <c r="L654" s="13">
        <v>106.68375</v>
      </c>
      <c r="M654" s="17" t="s">
        <v>10</v>
      </c>
      <c r="N654" s="17">
        <f t="shared" si="40"/>
        <v>5</v>
      </c>
      <c r="O654" s="14" t="s">
        <v>12</v>
      </c>
      <c r="P654" s="14">
        <f t="shared" si="41"/>
        <v>5</v>
      </c>
      <c r="Q654" s="14" t="s">
        <v>15</v>
      </c>
      <c r="R654" s="14">
        <f t="shared" si="42"/>
        <v>2</v>
      </c>
      <c r="S654" s="14" t="s">
        <v>17</v>
      </c>
      <c r="T654" s="14" t="s">
        <v>143</v>
      </c>
      <c r="U654" s="14">
        <f t="shared" si="43"/>
        <v>3</v>
      </c>
    </row>
    <row r="655" spans="1:21" x14ac:dyDescent="0.3">
      <c r="A655" s="11">
        <v>44634.54582175926</v>
      </c>
      <c r="B655" s="15">
        <v>44634</v>
      </c>
      <c r="C655" s="16">
        <v>0.54582175925925924</v>
      </c>
      <c r="D655" s="12">
        <v>97</v>
      </c>
      <c r="E655" s="12">
        <v>85.56</v>
      </c>
      <c r="F655" s="12">
        <v>96.72</v>
      </c>
      <c r="G655" s="12">
        <v>88.35</v>
      </c>
      <c r="H655" s="12">
        <v>91.14</v>
      </c>
      <c r="I655" s="12">
        <v>84.63000000000001</v>
      </c>
      <c r="J655" s="12">
        <v>99.51</v>
      </c>
      <c r="K655" s="12">
        <v>89</v>
      </c>
      <c r="L655" s="13">
        <v>91.488749999999996</v>
      </c>
      <c r="M655" s="17" t="s">
        <v>10</v>
      </c>
      <c r="N655" s="17">
        <f t="shared" si="40"/>
        <v>5</v>
      </c>
      <c r="O655" s="14" t="s">
        <v>12</v>
      </c>
      <c r="P655" s="14">
        <f t="shared" si="41"/>
        <v>5</v>
      </c>
      <c r="Q655" s="14" t="s">
        <v>15</v>
      </c>
      <c r="R655" s="14">
        <f t="shared" si="42"/>
        <v>2</v>
      </c>
      <c r="S655" s="14" t="s">
        <v>17</v>
      </c>
      <c r="T655" s="14" t="s">
        <v>143</v>
      </c>
      <c r="U655" s="14">
        <f t="shared" si="43"/>
        <v>3</v>
      </c>
    </row>
    <row r="656" spans="1:21" x14ac:dyDescent="0.3">
      <c r="A656" s="11">
        <v>44634.54583333333</v>
      </c>
      <c r="B656" s="15">
        <v>44634</v>
      </c>
      <c r="C656" s="16">
        <v>0.54583333333333328</v>
      </c>
      <c r="D656" s="12">
        <v>87</v>
      </c>
      <c r="E656" s="12">
        <v>89</v>
      </c>
      <c r="F656" s="12">
        <v>100.53333333333335</v>
      </c>
      <c r="G656" s="12">
        <v>91.833333333333329</v>
      </c>
      <c r="H656" s="12">
        <v>94.733333333333334</v>
      </c>
      <c r="I656" s="12">
        <v>110</v>
      </c>
      <c r="J656" s="12">
        <v>91</v>
      </c>
      <c r="K656" s="12">
        <v>93.766666666666666</v>
      </c>
      <c r="L656" s="13">
        <v>94.733333333333334</v>
      </c>
      <c r="M656" s="17" t="s">
        <v>10</v>
      </c>
      <c r="N656" s="17">
        <f t="shared" si="40"/>
        <v>5</v>
      </c>
      <c r="O656" s="14" t="s">
        <v>12</v>
      </c>
      <c r="P656" s="14">
        <f t="shared" si="41"/>
        <v>5</v>
      </c>
      <c r="Q656" s="14" t="s">
        <v>15</v>
      </c>
      <c r="R656" s="14">
        <f t="shared" si="42"/>
        <v>2</v>
      </c>
      <c r="S656" s="14" t="s">
        <v>17</v>
      </c>
      <c r="T656" s="14" t="s">
        <v>143</v>
      </c>
      <c r="U656" s="14">
        <f t="shared" si="43"/>
        <v>3</v>
      </c>
    </row>
    <row r="657" spans="1:21" x14ac:dyDescent="0.3">
      <c r="A657" s="11">
        <v>44634.546516203707</v>
      </c>
      <c r="B657" s="15">
        <v>44634</v>
      </c>
      <c r="C657" s="16">
        <v>0.54651620370370368</v>
      </c>
      <c r="D657" s="12">
        <v>91</v>
      </c>
      <c r="E657" s="12">
        <v>79.12</v>
      </c>
      <c r="F657" s="12">
        <v>89.44</v>
      </c>
      <c r="G657" s="12">
        <v>81.7</v>
      </c>
      <c r="H657" s="12">
        <v>84.28</v>
      </c>
      <c r="I657" s="12">
        <v>78.260000000000005</v>
      </c>
      <c r="J657" s="12">
        <v>92.02000000000001</v>
      </c>
      <c r="K657" s="12">
        <v>81</v>
      </c>
      <c r="L657" s="13">
        <v>84.602499999999992</v>
      </c>
      <c r="M657" s="17" t="s">
        <v>10</v>
      </c>
      <c r="N657" s="17">
        <f t="shared" si="40"/>
        <v>5</v>
      </c>
      <c r="O657" s="14" t="s">
        <v>12</v>
      </c>
      <c r="P657" s="14">
        <f t="shared" si="41"/>
        <v>5</v>
      </c>
      <c r="Q657" s="14" t="s">
        <v>15</v>
      </c>
      <c r="R657" s="14">
        <f t="shared" si="42"/>
        <v>2</v>
      </c>
      <c r="S657" s="14" t="s">
        <v>17</v>
      </c>
      <c r="T657" s="14" t="s">
        <v>143</v>
      </c>
      <c r="U657" s="14">
        <f t="shared" si="43"/>
        <v>3</v>
      </c>
    </row>
    <row r="658" spans="1:21" x14ac:dyDescent="0.3">
      <c r="A658" s="11">
        <v>44634.546678240738</v>
      </c>
      <c r="B658" s="15">
        <v>44634</v>
      </c>
      <c r="C658" s="16">
        <v>0.54667824074074078</v>
      </c>
      <c r="D658" s="12">
        <v>71.100000000000009</v>
      </c>
      <c r="E658" s="12">
        <v>72.680000000000007</v>
      </c>
      <c r="F658" s="12">
        <v>82.16</v>
      </c>
      <c r="G658" s="12">
        <v>75.05</v>
      </c>
      <c r="H658" s="12">
        <v>77.42</v>
      </c>
      <c r="I658" s="12">
        <v>79</v>
      </c>
      <c r="J658" s="12">
        <v>84.53</v>
      </c>
      <c r="K658" s="12">
        <v>76.63</v>
      </c>
      <c r="L658" s="13">
        <v>77.321250000000006</v>
      </c>
      <c r="M658" s="17" t="s">
        <v>10</v>
      </c>
      <c r="N658" s="17">
        <f t="shared" si="40"/>
        <v>5</v>
      </c>
      <c r="O658" s="14" t="s">
        <v>10</v>
      </c>
      <c r="P658" s="14">
        <f t="shared" si="41"/>
        <v>2</v>
      </c>
      <c r="Q658" s="14" t="s">
        <v>15</v>
      </c>
      <c r="R658" s="14">
        <f t="shared" si="42"/>
        <v>2</v>
      </c>
      <c r="S658" s="14" t="s">
        <v>17</v>
      </c>
      <c r="T658" s="14" t="s">
        <v>143</v>
      </c>
      <c r="U658" s="14">
        <f t="shared" si="43"/>
        <v>3</v>
      </c>
    </row>
    <row r="659" spans="1:21" x14ac:dyDescent="0.3">
      <c r="A659" s="11">
        <v>44634.546701388892</v>
      </c>
      <c r="B659" s="15">
        <v>44634</v>
      </c>
      <c r="C659" s="16">
        <v>0.54670138888888886</v>
      </c>
      <c r="D659" s="12">
        <v>76.5</v>
      </c>
      <c r="E659" s="12">
        <v>85</v>
      </c>
      <c r="F659" s="12">
        <v>88.4</v>
      </c>
      <c r="G659" s="12">
        <v>80.75</v>
      </c>
      <c r="H659" s="12">
        <v>83.3</v>
      </c>
      <c r="I659" s="12">
        <v>77.350000000000009</v>
      </c>
      <c r="J659" s="12">
        <v>90.95</v>
      </c>
      <c r="K659" s="12">
        <v>82.45</v>
      </c>
      <c r="L659" s="13">
        <v>83.087500000000006</v>
      </c>
      <c r="M659" s="17" t="s">
        <v>10</v>
      </c>
      <c r="N659" s="17">
        <f t="shared" si="40"/>
        <v>5</v>
      </c>
      <c r="O659" s="14" t="s">
        <v>10</v>
      </c>
      <c r="P659" s="14">
        <f t="shared" si="41"/>
        <v>2</v>
      </c>
      <c r="Q659" s="14" t="s">
        <v>15</v>
      </c>
      <c r="R659" s="14">
        <f t="shared" si="42"/>
        <v>2</v>
      </c>
      <c r="S659" s="14" t="s">
        <v>17</v>
      </c>
      <c r="T659" s="14" t="s">
        <v>143</v>
      </c>
      <c r="U659" s="14">
        <f t="shared" si="43"/>
        <v>3</v>
      </c>
    </row>
    <row r="660" spans="1:21" x14ac:dyDescent="0.3">
      <c r="A660" s="11">
        <v>44634.5471412037</v>
      </c>
      <c r="B660" s="15">
        <v>44634</v>
      </c>
      <c r="C660" s="16">
        <v>0.54714120370370367</v>
      </c>
      <c r="D660" s="12">
        <v>73.8</v>
      </c>
      <c r="E660" s="12">
        <v>82</v>
      </c>
      <c r="F660" s="12">
        <v>85.28</v>
      </c>
      <c r="G660" s="12">
        <v>77.899999999999991</v>
      </c>
      <c r="H660" s="12">
        <v>80.36</v>
      </c>
      <c r="I660" s="12">
        <v>74.62</v>
      </c>
      <c r="J660" s="12">
        <v>87.740000000000009</v>
      </c>
      <c r="K660" s="12">
        <v>79.539999999999992</v>
      </c>
      <c r="L660" s="13">
        <v>80.155000000000001</v>
      </c>
      <c r="M660" s="17" t="s">
        <v>10</v>
      </c>
      <c r="N660" s="17">
        <f t="shared" si="40"/>
        <v>5</v>
      </c>
      <c r="O660" s="14" t="s">
        <v>10</v>
      </c>
      <c r="P660" s="14">
        <f t="shared" si="41"/>
        <v>2</v>
      </c>
      <c r="Q660" s="14" t="s">
        <v>15</v>
      </c>
      <c r="R660" s="14">
        <f t="shared" si="42"/>
        <v>2</v>
      </c>
      <c r="S660" s="14" t="s">
        <v>17</v>
      </c>
      <c r="T660" s="14" t="s">
        <v>143</v>
      </c>
      <c r="U660" s="14">
        <f t="shared" si="43"/>
        <v>3</v>
      </c>
    </row>
    <row r="661" spans="1:21" x14ac:dyDescent="0.3">
      <c r="A661" s="11">
        <v>44634.547210648147</v>
      </c>
      <c r="B661" s="15">
        <v>44634</v>
      </c>
      <c r="C661" s="16">
        <v>0.54721064814814813</v>
      </c>
      <c r="D661" s="12">
        <v>93</v>
      </c>
      <c r="E661" s="12">
        <v>74.98</v>
      </c>
      <c r="F661" s="12">
        <v>84.76</v>
      </c>
      <c r="G661" s="12">
        <v>77.424999999999997</v>
      </c>
      <c r="H661" s="12">
        <v>79.87</v>
      </c>
      <c r="I661" s="12">
        <v>74.165000000000006</v>
      </c>
      <c r="J661" s="12">
        <v>87.204999999999998</v>
      </c>
      <c r="K661" s="12">
        <v>70</v>
      </c>
      <c r="L661" s="13">
        <v>80.175625000000011</v>
      </c>
      <c r="M661" s="17" t="s">
        <v>10</v>
      </c>
      <c r="N661" s="17">
        <f t="shared" si="40"/>
        <v>5</v>
      </c>
      <c r="O661" s="14" t="s">
        <v>10</v>
      </c>
      <c r="P661" s="14">
        <f t="shared" si="41"/>
        <v>2</v>
      </c>
      <c r="Q661" s="14" t="s">
        <v>15</v>
      </c>
      <c r="R661" s="14">
        <f t="shared" si="42"/>
        <v>2</v>
      </c>
      <c r="S661" s="14" t="s">
        <v>17</v>
      </c>
      <c r="T661" s="14" t="s">
        <v>143</v>
      </c>
      <c r="U661" s="14">
        <f t="shared" si="43"/>
        <v>3</v>
      </c>
    </row>
    <row r="662" spans="1:21" x14ac:dyDescent="0.3">
      <c r="A662" s="11">
        <v>44634.547905092593</v>
      </c>
      <c r="B662" s="15">
        <v>44634</v>
      </c>
      <c r="C662" s="16">
        <v>0.54790509259259257</v>
      </c>
      <c r="D662" s="12">
        <v>89</v>
      </c>
      <c r="E662" s="12">
        <v>76.820000000000007</v>
      </c>
      <c r="F662" s="12">
        <v>86.84</v>
      </c>
      <c r="G662" s="12">
        <v>79.325000000000003</v>
      </c>
      <c r="H662" s="12">
        <v>81.83</v>
      </c>
      <c r="I662" s="12">
        <v>75.984999999999999</v>
      </c>
      <c r="J662" s="12">
        <v>89.344999999999999</v>
      </c>
      <c r="K662" s="12">
        <v>78</v>
      </c>
      <c r="L662" s="13">
        <v>82.143124999999998</v>
      </c>
      <c r="M662" s="17" t="s">
        <v>10</v>
      </c>
      <c r="N662" s="17">
        <f t="shared" si="40"/>
        <v>5</v>
      </c>
      <c r="O662" s="14" t="s">
        <v>10</v>
      </c>
      <c r="P662" s="14">
        <f t="shared" si="41"/>
        <v>2</v>
      </c>
      <c r="Q662" s="14" t="s">
        <v>15</v>
      </c>
      <c r="R662" s="14">
        <f t="shared" si="42"/>
        <v>2</v>
      </c>
      <c r="S662" s="14" t="s">
        <v>17</v>
      </c>
      <c r="T662" s="14" t="s">
        <v>143</v>
      </c>
      <c r="U662" s="14">
        <f t="shared" si="43"/>
        <v>3</v>
      </c>
    </row>
    <row r="663" spans="1:21" x14ac:dyDescent="0.3">
      <c r="A663" s="11">
        <v>44634.54859953704</v>
      </c>
      <c r="B663" s="15">
        <v>44634</v>
      </c>
      <c r="C663" s="16">
        <v>0.54859953703703701</v>
      </c>
      <c r="D663" s="12">
        <v>92</v>
      </c>
      <c r="E663" s="12">
        <v>84.64</v>
      </c>
      <c r="F663" s="12">
        <v>95.68</v>
      </c>
      <c r="G663" s="12">
        <v>87.399999999999991</v>
      </c>
      <c r="H663" s="12">
        <v>90.16</v>
      </c>
      <c r="I663" s="12">
        <v>83.72</v>
      </c>
      <c r="J663" s="12">
        <v>98.440000000000012</v>
      </c>
      <c r="K663" s="12">
        <v>89.24</v>
      </c>
      <c r="L663" s="13">
        <v>90.160000000000011</v>
      </c>
      <c r="M663" s="17" t="s">
        <v>10</v>
      </c>
      <c r="N663" s="17">
        <f t="shared" si="40"/>
        <v>5</v>
      </c>
      <c r="O663" s="14" t="s">
        <v>10</v>
      </c>
      <c r="P663" s="14">
        <f t="shared" si="41"/>
        <v>2</v>
      </c>
      <c r="Q663" s="14" t="s">
        <v>15</v>
      </c>
      <c r="R663" s="14">
        <f t="shared" si="42"/>
        <v>2</v>
      </c>
      <c r="S663" s="14" t="s">
        <v>17</v>
      </c>
      <c r="T663" s="14" t="s">
        <v>143</v>
      </c>
      <c r="U663" s="14">
        <f t="shared" si="43"/>
        <v>3</v>
      </c>
    </row>
    <row r="664" spans="1:21" x14ac:dyDescent="0.3">
      <c r="A664" s="11">
        <v>44634.548715277779</v>
      </c>
      <c r="B664" s="15">
        <v>44634</v>
      </c>
      <c r="C664" s="16">
        <v>0.54871527777777784</v>
      </c>
      <c r="D664" s="12">
        <v>73.8</v>
      </c>
      <c r="E664" s="12">
        <v>75.44</v>
      </c>
      <c r="F664" s="12">
        <v>85.28</v>
      </c>
      <c r="G664" s="12">
        <v>77.899999999999991</v>
      </c>
      <c r="H664" s="12">
        <v>80.36</v>
      </c>
      <c r="I664" s="12">
        <v>74.62</v>
      </c>
      <c r="J664" s="12">
        <v>82</v>
      </c>
      <c r="K664" s="12">
        <v>79.539999999999992</v>
      </c>
      <c r="L664" s="13">
        <v>78.617500000000007</v>
      </c>
      <c r="M664" s="17" t="s">
        <v>10</v>
      </c>
      <c r="N664" s="17">
        <f t="shared" si="40"/>
        <v>5</v>
      </c>
      <c r="O664" s="14" t="s">
        <v>10</v>
      </c>
      <c r="P664" s="14">
        <f t="shared" si="41"/>
        <v>2</v>
      </c>
      <c r="Q664" s="14" t="s">
        <v>15</v>
      </c>
      <c r="R664" s="14">
        <f t="shared" si="42"/>
        <v>2</v>
      </c>
      <c r="S664" s="14" t="s">
        <v>17</v>
      </c>
      <c r="T664" s="14" t="s">
        <v>143</v>
      </c>
      <c r="U664" s="14">
        <f t="shared" si="43"/>
        <v>3</v>
      </c>
    </row>
    <row r="665" spans="1:21" x14ac:dyDescent="0.3">
      <c r="A665" s="11">
        <v>44634.548981481479</v>
      </c>
      <c r="B665" s="15">
        <v>44634</v>
      </c>
      <c r="C665" s="16">
        <v>0.54898148148148151</v>
      </c>
      <c r="D665" s="12">
        <v>72.900000000000006</v>
      </c>
      <c r="E665" s="12">
        <v>81</v>
      </c>
      <c r="F665" s="12">
        <v>84.240000000000009</v>
      </c>
      <c r="G665" s="12">
        <v>76.95</v>
      </c>
      <c r="H665" s="12">
        <v>79.38</v>
      </c>
      <c r="I665" s="12">
        <v>73.710000000000008</v>
      </c>
      <c r="J665" s="12">
        <v>86.67</v>
      </c>
      <c r="K665" s="12">
        <v>78.569999999999993</v>
      </c>
      <c r="L665" s="13">
        <v>79.177500000000009</v>
      </c>
      <c r="M665" s="17" t="s">
        <v>10</v>
      </c>
      <c r="N665" s="17">
        <f t="shared" si="40"/>
        <v>5</v>
      </c>
      <c r="O665" s="14" t="s">
        <v>10</v>
      </c>
      <c r="P665" s="14">
        <f t="shared" si="41"/>
        <v>2</v>
      </c>
      <c r="Q665" s="14" t="s">
        <v>15</v>
      </c>
      <c r="R665" s="14">
        <f t="shared" si="42"/>
        <v>2</v>
      </c>
      <c r="S665" s="14" t="s">
        <v>17</v>
      </c>
      <c r="T665" s="14" t="s">
        <v>143</v>
      </c>
      <c r="U665" s="14">
        <f t="shared" si="43"/>
        <v>3</v>
      </c>
    </row>
    <row r="666" spans="1:21" x14ac:dyDescent="0.3">
      <c r="A666" s="11">
        <v>44634.549293981479</v>
      </c>
      <c r="B666" s="15">
        <v>44634</v>
      </c>
      <c r="C666" s="16">
        <v>0.54929398148148145</v>
      </c>
      <c r="D666" s="12">
        <v>93</v>
      </c>
      <c r="E666" s="12">
        <v>87.4</v>
      </c>
      <c r="F666" s="12">
        <v>98.8</v>
      </c>
      <c r="G666" s="12">
        <v>90.25</v>
      </c>
      <c r="H666" s="12">
        <v>93.1</v>
      </c>
      <c r="I666" s="12">
        <v>86.45</v>
      </c>
      <c r="J666" s="12">
        <v>101.65</v>
      </c>
      <c r="K666" s="12">
        <v>97</v>
      </c>
      <c r="L666" s="13">
        <v>93.456249999999997</v>
      </c>
      <c r="M666" s="17" t="s">
        <v>10</v>
      </c>
      <c r="N666" s="17">
        <f t="shared" si="40"/>
        <v>5</v>
      </c>
      <c r="O666" s="14" t="s">
        <v>10</v>
      </c>
      <c r="P666" s="14">
        <f t="shared" si="41"/>
        <v>2</v>
      </c>
      <c r="Q666" s="14" t="s">
        <v>15</v>
      </c>
      <c r="R666" s="14">
        <f t="shared" si="42"/>
        <v>2</v>
      </c>
      <c r="S666" s="14" t="s">
        <v>17</v>
      </c>
      <c r="T666" s="14" t="s">
        <v>143</v>
      </c>
      <c r="U666" s="14">
        <f t="shared" si="43"/>
        <v>3</v>
      </c>
    </row>
    <row r="667" spans="1:21" x14ac:dyDescent="0.3">
      <c r="A667" s="11">
        <v>44634.549305555556</v>
      </c>
      <c r="B667" s="15">
        <v>44634</v>
      </c>
      <c r="C667" s="16">
        <v>0.5493055555555556</v>
      </c>
      <c r="D667" s="12">
        <v>86.7</v>
      </c>
      <c r="E667" s="12">
        <v>76</v>
      </c>
      <c r="F667" s="12">
        <v>100.18666666666667</v>
      </c>
      <c r="G667" s="12">
        <v>91.516666666666652</v>
      </c>
      <c r="H667" s="12">
        <v>94.406666666666666</v>
      </c>
      <c r="I667" s="12">
        <v>97</v>
      </c>
      <c r="J667" s="12">
        <v>116</v>
      </c>
      <c r="K667" s="12">
        <v>93.443333333333328</v>
      </c>
      <c r="L667" s="13">
        <v>94.406666666666666</v>
      </c>
      <c r="M667" s="17" t="s">
        <v>10</v>
      </c>
      <c r="N667" s="17">
        <f t="shared" si="40"/>
        <v>5</v>
      </c>
      <c r="O667" s="14" t="s">
        <v>10</v>
      </c>
      <c r="P667" s="14">
        <f t="shared" si="41"/>
        <v>2</v>
      </c>
      <c r="Q667" s="14" t="s">
        <v>15</v>
      </c>
      <c r="R667" s="14">
        <f t="shared" si="42"/>
        <v>2</v>
      </c>
      <c r="S667" s="14" t="s">
        <v>17</v>
      </c>
      <c r="T667" s="14" t="s">
        <v>143</v>
      </c>
      <c r="U667" s="14">
        <f t="shared" si="43"/>
        <v>3</v>
      </c>
    </row>
    <row r="668" spans="1:21" x14ac:dyDescent="0.3">
      <c r="A668" s="11">
        <v>44634.549733796295</v>
      </c>
      <c r="B668" s="15">
        <v>44634</v>
      </c>
      <c r="C668" s="16">
        <v>0.54973379629629626</v>
      </c>
      <c r="D668" s="12">
        <v>72.900000000000006</v>
      </c>
      <c r="E668" s="12">
        <v>81</v>
      </c>
      <c r="F668" s="12">
        <v>84.240000000000009</v>
      </c>
      <c r="G668" s="12">
        <v>76.95</v>
      </c>
      <c r="H668" s="12">
        <v>79.38</v>
      </c>
      <c r="I668" s="12">
        <v>73.710000000000008</v>
      </c>
      <c r="J668" s="12">
        <v>86.67</v>
      </c>
      <c r="K668" s="12">
        <v>78.569999999999993</v>
      </c>
      <c r="L668" s="13">
        <v>79.177500000000009</v>
      </c>
      <c r="M668" s="17" t="s">
        <v>10</v>
      </c>
      <c r="N668" s="17">
        <f t="shared" si="40"/>
        <v>5</v>
      </c>
      <c r="O668" s="14" t="s">
        <v>10</v>
      </c>
      <c r="P668" s="14">
        <f t="shared" si="41"/>
        <v>2</v>
      </c>
      <c r="Q668" s="14" t="s">
        <v>15</v>
      </c>
      <c r="R668" s="14">
        <f t="shared" si="42"/>
        <v>2</v>
      </c>
      <c r="S668" s="14" t="s">
        <v>17</v>
      </c>
      <c r="T668" s="14" t="s">
        <v>143</v>
      </c>
      <c r="U668" s="14">
        <f t="shared" si="43"/>
        <v>3</v>
      </c>
    </row>
    <row r="669" spans="1:21" x14ac:dyDescent="0.3">
      <c r="A669" s="11">
        <v>44634.549780092595</v>
      </c>
      <c r="B669" s="15">
        <v>44634</v>
      </c>
      <c r="C669" s="16">
        <v>0.54978009259259253</v>
      </c>
      <c r="D669" s="12">
        <v>84.600000000000009</v>
      </c>
      <c r="E669" s="12">
        <v>86.48</v>
      </c>
      <c r="F669" s="12">
        <v>97.76</v>
      </c>
      <c r="G669" s="12">
        <v>89.3</v>
      </c>
      <c r="H669" s="12">
        <v>92.12</v>
      </c>
      <c r="I669" s="12">
        <v>85.54</v>
      </c>
      <c r="J669" s="12">
        <v>100.58000000000001</v>
      </c>
      <c r="K669" s="12">
        <v>94</v>
      </c>
      <c r="L669" s="13">
        <v>91.297500000000014</v>
      </c>
      <c r="M669" s="17" t="s">
        <v>10</v>
      </c>
      <c r="N669" s="17">
        <f t="shared" si="40"/>
        <v>5</v>
      </c>
      <c r="O669" s="14" t="s">
        <v>10</v>
      </c>
      <c r="P669" s="14">
        <f t="shared" si="41"/>
        <v>2</v>
      </c>
      <c r="Q669" s="14" t="s">
        <v>15</v>
      </c>
      <c r="R669" s="14">
        <f t="shared" si="42"/>
        <v>2</v>
      </c>
      <c r="S669" s="14" t="s">
        <v>17</v>
      </c>
      <c r="T669" s="14" t="s">
        <v>143</v>
      </c>
      <c r="U669" s="14">
        <f t="shared" si="43"/>
        <v>3</v>
      </c>
    </row>
    <row r="670" spans="1:21" x14ac:dyDescent="0.3">
      <c r="A670" s="11">
        <v>44634.549988425926</v>
      </c>
      <c r="B670" s="15">
        <v>44634</v>
      </c>
      <c r="C670" s="16">
        <v>0.54998842592592589</v>
      </c>
      <c r="D670" s="12">
        <v>104</v>
      </c>
      <c r="E670" s="12">
        <v>92.92</v>
      </c>
      <c r="F670" s="12">
        <v>105.04</v>
      </c>
      <c r="G670" s="12">
        <v>95.949999999999989</v>
      </c>
      <c r="H670" s="12">
        <v>98.98</v>
      </c>
      <c r="I670" s="12">
        <v>91.91</v>
      </c>
      <c r="J670" s="12">
        <v>108.07000000000001</v>
      </c>
      <c r="K670" s="12">
        <v>98</v>
      </c>
      <c r="L670" s="13">
        <v>99.358750000000015</v>
      </c>
      <c r="M670" s="17" t="s">
        <v>10</v>
      </c>
      <c r="N670" s="17">
        <f t="shared" si="40"/>
        <v>5</v>
      </c>
      <c r="O670" s="14" t="s">
        <v>10</v>
      </c>
      <c r="P670" s="14">
        <f t="shared" si="41"/>
        <v>2</v>
      </c>
      <c r="Q670" s="14" t="s">
        <v>15</v>
      </c>
      <c r="R670" s="14">
        <f t="shared" si="42"/>
        <v>2</v>
      </c>
      <c r="S670" s="14" t="s">
        <v>18</v>
      </c>
      <c r="T670" s="14" t="s">
        <v>143</v>
      </c>
      <c r="U670" s="14">
        <f t="shared" si="43"/>
        <v>3</v>
      </c>
    </row>
    <row r="671" spans="1:21" x14ac:dyDescent="0.3">
      <c r="A671" s="11">
        <v>44634.550023148149</v>
      </c>
      <c r="B671" s="15">
        <v>44634</v>
      </c>
      <c r="C671" s="16">
        <v>0.55002314814814812</v>
      </c>
      <c r="D671" s="12">
        <v>83.7</v>
      </c>
      <c r="E671" s="12">
        <v>85.56</v>
      </c>
      <c r="F671" s="12">
        <v>96.72</v>
      </c>
      <c r="G671" s="12">
        <v>88.35</v>
      </c>
      <c r="H671" s="12">
        <v>91.14</v>
      </c>
      <c r="I671" s="12">
        <v>84.63000000000001</v>
      </c>
      <c r="J671" s="12">
        <v>99.51</v>
      </c>
      <c r="K671" s="12">
        <v>93</v>
      </c>
      <c r="L671" s="13">
        <v>90.326250000000002</v>
      </c>
      <c r="M671" s="17" t="s">
        <v>10</v>
      </c>
      <c r="N671" s="17">
        <f t="shared" si="40"/>
        <v>5</v>
      </c>
      <c r="O671" s="14" t="s">
        <v>10</v>
      </c>
      <c r="P671" s="14">
        <f t="shared" si="41"/>
        <v>2</v>
      </c>
      <c r="Q671" s="14" t="s">
        <v>15</v>
      </c>
      <c r="R671" s="14">
        <f t="shared" si="42"/>
        <v>2</v>
      </c>
      <c r="S671" s="14" t="s">
        <v>17</v>
      </c>
      <c r="T671" s="14" t="s">
        <v>143</v>
      </c>
      <c r="U671" s="14">
        <f t="shared" si="43"/>
        <v>3</v>
      </c>
    </row>
    <row r="672" spans="1:21" x14ac:dyDescent="0.3">
      <c r="A672" s="11">
        <v>44634.550104166665</v>
      </c>
      <c r="B672" s="15">
        <v>44634</v>
      </c>
      <c r="C672" s="16">
        <v>0.55010416666666673</v>
      </c>
      <c r="D672" s="12">
        <v>114</v>
      </c>
      <c r="E672" s="12">
        <v>104.88000000000001</v>
      </c>
      <c r="F672" s="12">
        <v>118.56</v>
      </c>
      <c r="G672" s="12">
        <v>108.3</v>
      </c>
      <c r="H672" s="12">
        <v>111.72</v>
      </c>
      <c r="I672" s="12">
        <v>103.74000000000001</v>
      </c>
      <c r="J672" s="12">
        <v>121.98</v>
      </c>
      <c r="K672" s="12">
        <v>110.58</v>
      </c>
      <c r="L672" s="13">
        <v>111.72000000000001</v>
      </c>
      <c r="M672" s="17" t="s">
        <v>10</v>
      </c>
      <c r="N672" s="17">
        <f t="shared" si="40"/>
        <v>5</v>
      </c>
      <c r="O672" s="14" t="s">
        <v>10</v>
      </c>
      <c r="P672" s="14">
        <f t="shared" si="41"/>
        <v>2</v>
      </c>
      <c r="Q672" s="14" t="s">
        <v>15</v>
      </c>
      <c r="R672" s="14">
        <f t="shared" si="42"/>
        <v>2</v>
      </c>
      <c r="S672" s="14" t="s">
        <v>18</v>
      </c>
      <c r="T672" s="14" t="s">
        <v>143</v>
      </c>
      <c r="U672" s="14">
        <f t="shared" si="43"/>
        <v>3</v>
      </c>
    </row>
    <row r="673" spans="1:21" x14ac:dyDescent="0.3">
      <c r="A673" s="11">
        <v>44634.55064814815</v>
      </c>
      <c r="B673" s="15">
        <v>44634</v>
      </c>
      <c r="C673" s="16">
        <v>0.55064814814814811</v>
      </c>
      <c r="D673" s="12">
        <v>73.8</v>
      </c>
      <c r="E673" s="12">
        <v>82</v>
      </c>
      <c r="F673" s="12">
        <v>85.28</v>
      </c>
      <c r="G673" s="12">
        <v>77.899999999999991</v>
      </c>
      <c r="H673" s="12">
        <v>80.36</v>
      </c>
      <c r="I673" s="12">
        <v>74.62</v>
      </c>
      <c r="J673" s="12">
        <v>87.740000000000009</v>
      </c>
      <c r="K673" s="12">
        <v>79.539999999999992</v>
      </c>
      <c r="L673" s="13">
        <v>80.155000000000001</v>
      </c>
      <c r="M673" s="17" t="s">
        <v>10</v>
      </c>
      <c r="N673" s="17">
        <f t="shared" si="40"/>
        <v>5</v>
      </c>
      <c r="O673" s="14" t="s">
        <v>10</v>
      </c>
      <c r="P673" s="14">
        <f t="shared" si="41"/>
        <v>2</v>
      </c>
      <c r="Q673" s="14" t="s">
        <v>15</v>
      </c>
      <c r="R673" s="14">
        <f t="shared" si="42"/>
        <v>2</v>
      </c>
      <c r="S673" s="14" t="s">
        <v>17</v>
      </c>
      <c r="T673" s="14" t="s">
        <v>143</v>
      </c>
      <c r="U673" s="14">
        <f t="shared" si="43"/>
        <v>3</v>
      </c>
    </row>
    <row r="674" spans="1:21" x14ac:dyDescent="0.3">
      <c r="A674" s="11">
        <v>44634.550682870373</v>
      </c>
      <c r="B674" s="15">
        <v>44634</v>
      </c>
      <c r="C674" s="16">
        <v>0.55068287037037034</v>
      </c>
      <c r="D674" s="12">
        <v>114</v>
      </c>
      <c r="E674" s="12">
        <v>96.600000000000009</v>
      </c>
      <c r="F674" s="12">
        <v>109.2</v>
      </c>
      <c r="G674" s="12">
        <v>99.75</v>
      </c>
      <c r="H674" s="12">
        <v>102.89999999999999</v>
      </c>
      <c r="I674" s="12">
        <v>95.55</v>
      </c>
      <c r="J674" s="12">
        <v>112.35000000000001</v>
      </c>
      <c r="K674" s="12">
        <v>96</v>
      </c>
      <c r="L674" s="13">
        <v>103.29375</v>
      </c>
      <c r="M674" s="17" t="s">
        <v>10</v>
      </c>
      <c r="N674" s="17">
        <f t="shared" si="40"/>
        <v>5</v>
      </c>
      <c r="O674" s="14" t="s">
        <v>10</v>
      </c>
      <c r="P674" s="14">
        <f t="shared" si="41"/>
        <v>2</v>
      </c>
      <c r="Q674" s="14" t="s">
        <v>15</v>
      </c>
      <c r="R674" s="14">
        <f t="shared" si="42"/>
        <v>2</v>
      </c>
      <c r="S674" s="14" t="s">
        <v>18</v>
      </c>
      <c r="T674" s="14" t="s">
        <v>143</v>
      </c>
      <c r="U674" s="14">
        <f t="shared" si="43"/>
        <v>3</v>
      </c>
    </row>
    <row r="675" spans="1:21" x14ac:dyDescent="0.3">
      <c r="A675" s="11">
        <v>44634.550833333335</v>
      </c>
      <c r="B675" s="15">
        <v>44634</v>
      </c>
      <c r="C675" s="16">
        <v>0.5508333333333334</v>
      </c>
      <c r="D675" s="12">
        <v>73.8</v>
      </c>
      <c r="E675" s="12">
        <v>75.44</v>
      </c>
      <c r="F675" s="12">
        <v>85.28</v>
      </c>
      <c r="G675" s="12">
        <v>77.899999999999991</v>
      </c>
      <c r="H675" s="12">
        <v>80.36</v>
      </c>
      <c r="I675" s="12">
        <v>82</v>
      </c>
      <c r="J675" s="12">
        <v>87.740000000000009</v>
      </c>
      <c r="K675" s="12">
        <v>79.539999999999992</v>
      </c>
      <c r="L675" s="13">
        <v>80.257499999999993</v>
      </c>
      <c r="M675" s="17" t="s">
        <v>10</v>
      </c>
      <c r="N675" s="17">
        <f t="shared" si="40"/>
        <v>5</v>
      </c>
      <c r="O675" s="14" t="s">
        <v>10</v>
      </c>
      <c r="P675" s="14">
        <f t="shared" si="41"/>
        <v>2</v>
      </c>
      <c r="Q675" s="14" t="s">
        <v>15</v>
      </c>
      <c r="R675" s="14">
        <f t="shared" si="42"/>
        <v>2</v>
      </c>
      <c r="S675" s="14" t="s">
        <v>17</v>
      </c>
      <c r="T675" s="14" t="s">
        <v>143</v>
      </c>
      <c r="U675" s="14">
        <f t="shared" si="43"/>
        <v>3</v>
      </c>
    </row>
    <row r="676" spans="1:21" x14ac:dyDescent="0.3">
      <c r="A676" s="11">
        <v>44634.551377314812</v>
      </c>
      <c r="B676" s="15">
        <v>44634</v>
      </c>
      <c r="C676" s="16">
        <v>0.55137731481481478</v>
      </c>
      <c r="D676" s="12">
        <v>124</v>
      </c>
      <c r="E676" s="12">
        <v>101.66000000000001</v>
      </c>
      <c r="F676" s="12">
        <v>114.92</v>
      </c>
      <c r="G676" s="12">
        <v>104.97499999999999</v>
      </c>
      <c r="H676" s="12">
        <v>108.28999999999999</v>
      </c>
      <c r="I676" s="12">
        <v>100.55500000000001</v>
      </c>
      <c r="J676" s="12">
        <v>118.23500000000001</v>
      </c>
      <c r="K676" s="12">
        <v>97</v>
      </c>
      <c r="L676" s="13">
        <v>108.70437500000001</v>
      </c>
      <c r="M676" s="17" t="s">
        <v>10</v>
      </c>
      <c r="N676" s="17">
        <f t="shared" si="40"/>
        <v>5</v>
      </c>
      <c r="O676" s="14" t="s">
        <v>10</v>
      </c>
      <c r="P676" s="14">
        <f t="shared" si="41"/>
        <v>2</v>
      </c>
      <c r="Q676" s="14" t="s">
        <v>15</v>
      </c>
      <c r="R676" s="14">
        <f t="shared" si="42"/>
        <v>2</v>
      </c>
      <c r="S676" s="14" t="s">
        <v>18</v>
      </c>
      <c r="T676" s="14" t="s">
        <v>143</v>
      </c>
      <c r="U676" s="14">
        <f t="shared" si="43"/>
        <v>3</v>
      </c>
    </row>
    <row r="677" spans="1:21" x14ac:dyDescent="0.3">
      <c r="A677" s="11">
        <v>44634.551759259259</v>
      </c>
      <c r="B677" s="15">
        <v>44634</v>
      </c>
      <c r="C677" s="16">
        <v>0.55175925925925928</v>
      </c>
      <c r="D677" s="12">
        <v>119</v>
      </c>
      <c r="E677" s="12">
        <v>109.48</v>
      </c>
      <c r="F677" s="12">
        <v>123.76</v>
      </c>
      <c r="G677" s="12">
        <v>113.05</v>
      </c>
      <c r="H677" s="12">
        <v>116.62</v>
      </c>
      <c r="I677" s="12">
        <v>108.29</v>
      </c>
      <c r="J677" s="12">
        <v>127.33000000000001</v>
      </c>
      <c r="K677" s="12">
        <v>115.42999999999999</v>
      </c>
      <c r="L677" s="13">
        <v>116.62</v>
      </c>
      <c r="M677" s="17" t="s">
        <v>10</v>
      </c>
      <c r="N677" s="17">
        <f t="shared" si="40"/>
        <v>5</v>
      </c>
      <c r="O677" s="14" t="s">
        <v>10</v>
      </c>
      <c r="P677" s="14">
        <f t="shared" si="41"/>
        <v>2</v>
      </c>
      <c r="Q677" s="14" t="s">
        <v>15</v>
      </c>
      <c r="R677" s="14">
        <f t="shared" si="42"/>
        <v>2</v>
      </c>
      <c r="S677" s="14" t="s">
        <v>18</v>
      </c>
      <c r="T677" s="14" t="s">
        <v>143</v>
      </c>
      <c r="U677" s="14">
        <f t="shared" si="43"/>
        <v>3</v>
      </c>
    </row>
    <row r="678" spans="1:21" x14ac:dyDescent="0.3">
      <c r="A678" s="11">
        <v>44634.552071759259</v>
      </c>
      <c r="B678" s="15">
        <v>44634</v>
      </c>
      <c r="C678" s="16">
        <v>0.55207175925925933</v>
      </c>
      <c r="D678" s="12">
        <v>119</v>
      </c>
      <c r="E678" s="12">
        <v>96.14</v>
      </c>
      <c r="F678" s="12">
        <v>108.68</v>
      </c>
      <c r="G678" s="12">
        <v>99.274999999999991</v>
      </c>
      <c r="H678" s="12">
        <v>102.41</v>
      </c>
      <c r="I678" s="12">
        <v>95.094999999999999</v>
      </c>
      <c r="J678" s="12">
        <v>111.81500000000001</v>
      </c>
      <c r="K678" s="12">
        <v>90</v>
      </c>
      <c r="L678" s="13">
        <v>102.80187500000001</v>
      </c>
      <c r="M678" s="17" t="s">
        <v>10</v>
      </c>
      <c r="N678" s="17">
        <f t="shared" si="40"/>
        <v>5</v>
      </c>
      <c r="O678" s="14" t="s">
        <v>10</v>
      </c>
      <c r="P678" s="14">
        <f t="shared" si="41"/>
        <v>2</v>
      </c>
      <c r="Q678" s="14" t="s">
        <v>15</v>
      </c>
      <c r="R678" s="14">
        <f t="shared" si="42"/>
        <v>2</v>
      </c>
      <c r="S678" s="14" t="s">
        <v>18</v>
      </c>
      <c r="T678" s="14" t="s">
        <v>143</v>
      </c>
      <c r="U678" s="14">
        <f t="shared" si="43"/>
        <v>3</v>
      </c>
    </row>
    <row r="679" spans="1:21" x14ac:dyDescent="0.3">
      <c r="A679" s="11">
        <v>44634.552407407406</v>
      </c>
      <c r="B679" s="15">
        <v>44634</v>
      </c>
      <c r="C679" s="16">
        <v>0.55240740740740735</v>
      </c>
      <c r="D679" s="12">
        <v>72.900000000000006</v>
      </c>
      <c r="E679" s="12">
        <v>74.52000000000001</v>
      </c>
      <c r="F679" s="12">
        <v>84.240000000000009</v>
      </c>
      <c r="G679" s="12">
        <v>76.95</v>
      </c>
      <c r="H679" s="12">
        <v>79.38</v>
      </c>
      <c r="I679" s="12">
        <v>73.710000000000008</v>
      </c>
      <c r="J679" s="12">
        <v>86.67</v>
      </c>
      <c r="K679" s="12">
        <v>81</v>
      </c>
      <c r="L679" s="13">
        <v>78.671250000000001</v>
      </c>
      <c r="M679" s="17" t="s">
        <v>10</v>
      </c>
      <c r="N679" s="17">
        <f t="shared" si="40"/>
        <v>5</v>
      </c>
      <c r="O679" s="14" t="s">
        <v>10</v>
      </c>
      <c r="P679" s="14">
        <f t="shared" si="41"/>
        <v>2</v>
      </c>
      <c r="Q679" s="14" t="s">
        <v>15</v>
      </c>
      <c r="R679" s="14">
        <f t="shared" si="42"/>
        <v>2</v>
      </c>
      <c r="S679" s="14" t="s">
        <v>17</v>
      </c>
      <c r="T679" s="14" t="s">
        <v>143</v>
      </c>
      <c r="U679" s="14">
        <f t="shared" si="43"/>
        <v>3</v>
      </c>
    </row>
    <row r="680" spans="1:21" x14ac:dyDescent="0.3">
      <c r="A680" s="11">
        <v>44634.552766203706</v>
      </c>
      <c r="B680" s="15">
        <v>44634</v>
      </c>
      <c r="C680" s="16">
        <v>0.55276620370370366</v>
      </c>
      <c r="D680" s="12">
        <v>119</v>
      </c>
      <c r="E680" s="12">
        <v>91.54</v>
      </c>
      <c r="F680" s="12">
        <v>103.48</v>
      </c>
      <c r="G680" s="12">
        <v>94.524999999999991</v>
      </c>
      <c r="H680" s="12">
        <v>97.51</v>
      </c>
      <c r="I680" s="12">
        <v>90.545000000000002</v>
      </c>
      <c r="J680" s="12">
        <v>106.465</v>
      </c>
      <c r="K680" s="12">
        <v>80</v>
      </c>
      <c r="L680" s="13">
        <v>97.883125000000007</v>
      </c>
      <c r="M680" s="17" t="s">
        <v>10</v>
      </c>
      <c r="N680" s="17">
        <f t="shared" si="40"/>
        <v>5</v>
      </c>
      <c r="O680" s="14" t="s">
        <v>10</v>
      </c>
      <c r="P680" s="14">
        <f t="shared" si="41"/>
        <v>2</v>
      </c>
      <c r="Q680" s="14" t="s">
        <v>15</v>
      </c>
      <c r="R680" s="14">
        <f t="shared" si="42"/>
        <v>2</v>
      </c>
      <c r="S680" s="14" t="s">
        <v>17</v>
      </c>
      <c r="T680" s="14" t="s">
        <v>143</v>
      </c>
      <c r="U680" s="14">
        <f t="shared" si="43"/>
        <v>3</v>
      </c>
    </row>
    <row r="681" spans="1:21" x14ac:dyDescent="0.3">
      <c r="A681" s="11">
        <v>44634.552777777775</v>
      </c>
      <c r="B681" s="15">
        <v>44634</v>
      </c>
      <c r="C681" s="16">
        <v>0.55277777777777781</v>
      </c>
      <c r="D681" s="12">
        <v>81</v>
      </c>
      <c r="E681" s="12">
        <v>82.8</v>
      </c>
      <c r="F681" s="12">
        <v>93.600000000000009</v>
      </c>
      <c r="G681" s="12">
        <v>85.5</v>
      </c>
      <c r="H681" s="12">
        <v>88.2</v>
      </c>
      <c r="I681" s="12">
        <v>90</v>
      </c>
      <c r="J681" s="12">
        <v>96.300000000000011</v>
      </c>
      <c r="K681" s="12">
        <v>87.3</v>
      </c>
      <c r="L681" s="13">
        <v>88.087500000000006</v>
      </c>
      <c r="M681" s="17" t="s">
        <v>10</v>
      </c>
      <c r="N681" s="17">
        <f t="shared" si="40"/>
        <v>5</v>
      </c>
      <c r="O681" s="14" t="s">
        <v>10</v>
      </c>
      <c r="P681" s="14">
        <f t="shared" si="41"/>
        <v>2</v>
      </c>
      <c r="Q681" s="14" t="s">
        <v>15</v>
      </c>
      <c r="R681" s="14">
        <f t="shared" si="42"/>
        <v>2</v>
      </c>
      <c r="S681" s="14" t="s">
        <v>17</v>
      </c>
      <c r="T681" s="14" t="s">
        <v>143</v>
      </c>
      <c r="U681" s="14">
        <f t="shared" si="43"/>
        <v>3</v>
      </c>
    </row>
    <row r="682" spans="1:21" x14ac:dyDescent="0.3">
      <c r="A682" s="11">
        <v>44634.55296296296</v>
      </c>
      <c r="B682" s="15">
        <v>44634</v>
      </c>
      <c r="C682" s="16">
        <v>0.55296296296296299</v>
      </c>
      <c r="D682" s="12">
        <v>63.9</v>
      </c>
      <c r="E682" s="12">
        <v>65.320000000000007</v>
      </c>
      <c r="F682" s="12">
        <v>73.84</v>
      </c>
      <c r="G682" s="12">
        <v>67.45</v>
      </c>
      <c r="H682" s="12">
        <v>69.58</v>
      </c>
      <c r="I682" s="12">
        <v>71</v>
      </c>
      <c r="J682" s="12">
        <v>75.97</v>
      </c>
      <c r="K682" s="12">
        <v>68.87</v>
      </c>
      <c r="L682" s="13">
        <v>69.491249999999994</v>
      </c>
      <c r="M682" s="17" t="s">
        <v>10</v>
      </c>
      <c r="N682" s="17">
        <f t="shared" si="40"/>
        <v>5</v>
      </c>
      <c r="O682" s="14" t="s">
        <v>10</v>
      </c>
      <c r="P682" s="14">
        <f t="shared" si="41"/>
        <v>2</v>
      </c>
      <c r="Q682" s="14" t="s">
        <v>15</v>
      </c>
      <c r="R682" s="14">
        <f t="shared" si="42"/>
        <v>2</v>
      </c>
      <c r="S682" s="14" t="s">
        <v>17</v>
      </c>
      <c r="T682" s="14" t="s">
        <v>143</v>
      </c>
      <c r="U682" s="14">
        <f t="shared" si="43"/>
        <v>3</v>
      </c>
    </row>
    <row r="683" spans="1:21" x14ac:dyDescent="0.3">
      <c r="A683" s="11">
        <v>44634.553460648145</v>
      </c>
      <c r="B683" s="15">
        <v>44634</v>
      </c>
      <c r="C683" s="16">
        <v>0.55346064814814822</v>
      </c>
      <c r="D683" s="12">
        <v>120</v>
      </c>
      <c r="E683" s="12">
        <v>92.92</v>
      </c>
      <c r="F683" s="12">
        <v>105.04</v>
      </c>
      <c r="G683" s="12">
        <v>95.949999999999989</v>
      </c>
      <c r="H683" s="12">
        <v>98.98</v>
      </c>
      <c r="I683" s="12">
        <v>91.91</v>
      </c>
      <c r="J683" s="12">
        <v>108.07000000000001</v>
      </c>
      <c r="K683" s="12">
        <v>82</v>
      </c>
      <c r="L683" s="13">
        <v>99.358750000000001</v>
      </c>
      <c r="M683" s="17" t="s">
        <v>10</v>
      </c>
      <c r="N683" s="17">
        <f t="shared" si="40"/>
        <v>5</v>
      </c>
      <c r="O683" s="14" t="s">
        <v>10</v>
      </c>
      <c r="P683" s="14">
        <f t="shared" si="41"/>
        <v>2</v>
      </c>
      <c r="Q683" s="14" t="s">
        <v>15</v>
      </c>
      <c r="R683" s="14">
        <f t="shared" si="42"/>
        <v>2</v>
      </c>
      <c r="S683" s="14" t="s">
        <v>17</v>
      </c>
      <c r="T683" s="14" t="s">
        <v>143</v>
      </c>
      <c r="U683" s="14">
        <f t="shared" si="43"/>
        <v>3</v>
      </c>
    </row>
    <row r="684" spans="1:21" x14ac:dyDescent="0.3">
      <c r="A684" s="11">
        <v>44634.553981481484</v>
      </c>
      <c r="B684" s="15">
        <v>44634</v>
      </c>
      <c r="C684" s="16">
        <v>0.55398148148148152</v>
      </c>
      <c r="D684" s="12">
        <v>116</v>
      </c>
      <c r="E684" s="12">
        <v>106.72</v>
      </c>
      <c r="F684" s="12">
        <v>120.64</v>
      </c>
      <c r="G684" s="12">
        <v>110.19999999999999</v>
      </c>
      <c r="H684" s="12">
        <v>113.67999999999999</v>
      </c>
      <c r="I684" s="12">
        <v>105.56</v>
      </c>
      <c r="J684" s="12">
        <v>124.12</v>
      </c>
      <c r="K684" s="12">
        <v>112.52</v>
      </c>
      <c r="L684" s="13">
        <v>113.67999999999999</v>
      </c>
      <c r="M684" s="17" t="s">
        <v>10</v>
      </c>
      <c r="N684" s="17">
        <f t="shared" si="40"/>
        <v>5</v>
      </c>
      <c r="O684" s="14" t="s">
        <v>10</v>
      </c>
      <c r="P684" s="14">
        <f t="shared" si="41"/>
        <v>2</v>
      </c>
      <c r="Q684" s="14" t="s">
        <v>15</v>
      </c>
      <c r="R684" s="14">
        <f t="shared" si="42"/>
        <v>2</v>
      </c>
      <c r="S684" s="14" t="s">
        <v>17</v>
      </c>
      <c r="T684" s="14" t="s">
        <v>143</v>
      </c>
      <c r="U684" s="14">
        <f t="shared" si="43"/>
        <v>3</v>
      </c>
    </row>
    <row r="685" spans="1:21" x14ac:dyDescent="0.3">
      <c r="A685" s="11">
        <v>44634.554155092592</v>
      </c>
      <c r="B685" s="15">
        <v>44634</v>
      </c>
      <c r="C685" s="16">
        <v>0.55415509259259255</v>
      </c>
      <c r="D685" s="12">
        <v>116</v>
      </c>
      <c r="E685" s="12">
        <v>95.22</v>
      </c>
      <c r="F685" s="12">
        <v>107.64</v>
      </c>
      <c r="G685" s="12">
        <v>98.324999999999989</v>
      </c>
      <c r="H685" s="12">
        <v>101.42999999999999</v>
      </c>
      <c r="I685" s="12">
        <v>94.185000000000002</v>
      </c>
      <c r="J685" s="12">
        <v>110.745</v>
      </c>
      <c r="K685" s="12">
        <v>91</v>
      </c>
      <c r="L685" s="13">
        <v>101.81812499999999</v>
      </c>
      <c r="M685" s="17" t="s">
        <v>10</v>
      </c>
      <c r="N685" s="17">
        <f t="shared" si="40"/>
        <v>5</v>
      </c>
      <c r="O685" s="14" t="s">
        <v>10</v>
      </c>
      <c r="P685" s="14">
        <f t="shared" si="41"/>
        <v>2</v>
      </c>
      <c r="Q685" s="14" t="s">
        <v>15</v>
      </c>
      <c r="R685" s="14">
        <f t="shared" si="42"/>
        <v>2</v>
      </c>
      <c r="S685" s="14" t="s">
        <v>17</v>
      </c>
      <c r="T685" s="14" t="s">
        <v>143</v>
      </c>
      <c r="U685" s="14">
        <f t="shared" si="43"/>
        <v>3</v>
      </c>
    </row>
    <row r="686" spans="1:21" x14ac:dyDescent="0.3">
      <c r="A686" s="11">
        <v>44634.554756944446</v>
      </c>
      <c r="B686" s="15">
        <v>44634</v>
      </c>
      <c r="C686" s="16">
        <v>0.55475694444444446</v>
      </c>
      <c r="D686" s="12">
        <v>73.8</v>
      </c>
      <c r="E686" s="12">
        <v>75.44</v>
      </c>
      <c r="F686" s="12">
        <v>85.28</v>
      </c>
      <c r="G686" s="12">
        <v>77.899999999999991</v>
      </c>
      <c r="H686" s="12">
        <v>80.36</v>
      </c>
      <c r="I686" s="12">
        <v>82</v>
      </c>
      <c r="J686" s="12">
        <v>87.740000000000009</v>
      </c>
      <c r="K686" s="12">
        <v>79.539999999999992</v>
      </c>
      <c r="L686" s="13">
        <v>80.257499999999993</v>
      </c>
      <c r="M686" s="17" t="s">
        <v>10</v>
      </c>
      <c r="N686" s="17">
        <f t="shared" si="40"/>
        <v>5</v>
      </c>
      <c r="O686" s="14" t="s">
        <v>10</v>
      </c>
      <c r="P686" s="14">
        <f t="shared" si="41"/>
        <v>2</v>
      </c>
      <c r="Q686" s="14" t="s">
        <v>15</v>
      </c>
      <c r="R686" s="14">
        <f t="shared" si="42"/>
        <v>2</v>
      </c>
      <c r="S686" s="14" t="s">
        <v>17</v>
      </c>
      <c r="T686" s="14" t="s">
        <v>143</v>
      </c>
      <c r="U686" s="14">
        <f t="shared" si="43"/>
        <v>3</v>
      </c>
    </row>
    <row r="687" spans="1:21" x14ac:dyDescent="0.3">
      <c r="A687" s="11">
        <v>44634.554849537039</v>
      </c>
      <c r="B687" s="15">
        <v>44634</v>
      </c>
      <c r="C687" s="16">
        <v>0.5548495370370371</v>
      </c>
      <c r="D687" s="12">
        <v>116</v>
      </c>
      <c r="E687" s="12">
        <v>90.62</v>
      </c>
      <c r="F687" s="12">
        <v>102.44</v>
      </c>
      <c r="G687" s="12">
        <v>93.574999999999989</v>
      </c>
      <c r="H687" s="12">
        <v>96.53</v>
      </c>
      <c r="I687" s="12">
        <v>89.635000000000005</v>
      </c>
      <c r="J687" s="12">
        <v>105.39500000000001</v>
      </c>
      <c r="K687" s="12">
        <v>81</v>
      </c>
      <c r="L687" s="13">
        <v>96.899374999999992</v>
      </c>
      <c r="M687" s="17" t="s">
        <v>10</v>
      </c>
      <c r="N687" s="17">
        <f t="shared" si="40"/>
        <v>5</v>
      </c>
      <c r="O687" s="14" t="s">
        <v>10</v>
      </c>
      <c r="P687" s="14">
        <f t="shared" si="41"/>
        <v>2</v>
      </c>
      <c r="Q687" s="14" t="s">
        <v>15</v>
      </c>
      <c r="R687" s="14">
        <f t="shared" si="42"/>
        <v>2</v>
      </c>
      <c r="S687" s="14" t="s">
        <v>17</v>
      </c>
      <c r="T687" s="14" t="s">
        <v>143</v>
      </c>
      <c r="U687" s="14">
        <f t="shared" si="43"/>
        <v>3</v>
      </c>
    </row>
    <row r="688" spans="1:21" x14ac:dyDescent="0.3">
      <c r="A688" s="11">
        <v>44634.555543981478</v>
      </c>
      <c r="B688" s="15">
        <v>44634</v>
      </c>
      <c r="C688" s="16">
        <v>0.55554398148148143</v>
      </c>
      <c r="D688" s="12">
        <v>119</v>
      </c>
      <c r="E688" s="12">
        <v>88.320000000000007</v>
      </c>
      <c r="F688" s="12">
        <v>99.84</v>
      </c>
      <c r="G688" s="12">
        <v>91.199999999999989</v>
      </c>
      <c r="H688" s="12">
        <v>94.08</v>
      </c>
      <c r="I688" s="12">
        <v>87.36</v>
      </c>
      <c r="J688" s="12">
        <v>102.72</v>
      </c>
      <c r="K688" s="12">
        <v>73</v>
      </c>
      <c r="L688" s="13">
        <v>94.44</v>
      </c>
      <c r="M688" s="17" t="s">
        <v>10</v>
      </c>
      <c r="N688" s="17">
        <f t="shared" si="40"/>
        <v>5</v>
      </c>
      <c r="O688" s="14" t="s">
        <v>10</v>
      </c>
      <c r="P688" s="14">
        <f t="shared" si="41"/>
        <v>2</v>
      </c>
      <c r="Q688" s="14" t="s">
        <v>15</v>
      </c>
      <c r="R688" s="14">
        <f t="shared" si="42"/>
        <v>2</v>
      </c>
      <c r="S688" s="14" t="s">
        <v>17</v>
      </c>
      <c r="T688" s="14" t="s">
        <v>143</v>
      </c>
      <c r="U688" s="14">
        <f t="shared" si="43"/>
        <v>3</v>
      </c>
    </row>
    <row r="689" spans="1:21" x14ac:dyDescent="0.3">
      <c r="A689" s="11">
        <v>44634.555902777778</v>
      </c>
      <c r="B689" s="15">
        <v>44634</v>
      </c>
      <c r="C689" s="16">
        <v>0.55590277777777775</v>
      </c>
      <c r="D689" s="12">
        <v>128</v>
      </c>
      <c r="E689" s="12">
        <v>107.64</v>
      </c>
      <c r="F689" s="12">
        <v>121.68</v>
      </c>
      <c r="G689" s="12">
        <v>111.14999999999999</v>
      </c>
      <c r="H689" s="12">
        <v>114.66</v>
      </c>
      <c r="I689" s="12">
        <v>106</v>
      </c>
      <c r="J689" s="12">
        <v>125.19000000000001</v>
      </c>
      <c r="K689" s="12">
        <v>113.49</v>
      </c>
      <c r="L689" s="13">
        <v>115.97625000000001</v>
      </c>
      <c r="M689" s="17" t="s">
        <v>10</v>
      </c>
      <c r="N689" s="17">
        <f t="shared" si="40"/>
        <v>5</v>
      </c>
      <c r="O689" s="14" t="s">
        <v>10</v>
      </c>
      <c r="P689" s="14">
        <f t="shared" si="41"/>
        <v>2</v>
      </c>
      <c r="Q689" s="14" t="s">
        <v>15</v>
      </c>
      <c r="R689" s="14">
        <f t="shared" si="42"/>
        <v>2</v>
      </c>
      <c r="S689" s="14" t="s">
        <v>17</v>
      </c>
      <c r="T689" s="14" t="s">
        <v>143</v>
      </c>
      <c r="U689" s="14">
        <f t="shared" si="43"/>
        <v>3</v>
      </c>
    </row>
    <row r="690" spans="1:21" x14ac:dyDescent="0.3">
      <c r="A690" s="11">
        <v>44634.555914351855</v>
      </c>
      <c r="B690" s="15">
        <v>44634</v>
      </c>
      <c r="C690" s="16">
        <v>0.55591435185185178</v>
      </c>
      <c r="D690" s="12">
        <v>80.100000000000009</v>
      </c>
      <c r="E690" s="12">
        <v>81.88000000000001</v>
      </c>
      <c r="F690" s="12">
        <v>92.56</v>
      </c>
      <c r="G690" s="12">
        <v>84.55</v>
      </c>
      <c r="H690" s="12">
        <v>87.22</v>
      </c>
      <c r="I690" s="12">
        <v>80.990000000000009</v>
      </c>
      <c r="J690" s="12">
        <v>89</v>
      </c>
      <c r="K690" s="12">
        <v>86.33</v>
      </c>
      <c r="L690" s="13">
        <v>85.328750000000014</v>
      </c>
      <c r="M690" s="17" t="s">
        <v>10</v>
      </c>
      <c r="N690" s="17">
        <f t="shared" si="40"/>
        <v>5</v>
      </c>
      <c r="O690" s="14" t="s">
        <v>10</v>
      </c>
      <c r="P690" s="14">
        <f t="shared" si="41"/>
        <v>2</v>
      </c>
      <c r="Q690" s="14" t="s">
        <v>15</v>
      </c>
      <c r="R690" s="14">
        <f t="shared" si="42"/>
        <v>2</v>
      </c>
      <c r="S690" s="14" t="s">
        <v>17</v>
      </c>
      <c r="T690" s="14" t="s">
        <v>143</v>
      </c>
      <c r="U690" s="14">
        <f t="shared" si="43"/>
        <v>3</v>
      </c>
    </row>
    <row r="691" spans="1:21" x14ac:dyDescent="0.3">
      <c r="A691" s="11">
        <v>44634.556145833332</v>
      </c>
      <c r="B691" s="15">
        <v>44634</v>
      </c>
      <c r="C691" s="16">
        <v>0.55614583333333334</v>
      </c>
      <c r="D691" s="12">
        <v>87.3</v>
      </c>
      <c r="E691" s="12">
        <v>89.240000000000009</v>
      </c>
      <c r="F691" s="12">
        <v>100.88000000000001</v>
      </c>
      <c r="G691" s="12">
        <v>92.149999999999991</v>
      </c>
      <c r="H691" s="12">
        <v>95.06</v>
      </c>
      <c r="I691" s="12">
        <v>88.27</v>
      </c>
      <c r="J691" s="12">
        <v>97</v>
      </c>
      <c r="K691" s="12">
        <v>94.09</v>
      </c>
      <c r="L691" s="13">
        <v>92.998750000000001</v>
      </c>
      <c r="M691" s="17" t="s">
        <v>10</v>
      </c>
      <c r="N691" s="17">
        <f t="shared" si="40"/>
        <v>5</v>
      </c>
      <c r="O691" s="14" t="s">
        <v>10</v>
      </c>
      <c r="P691" s="14">
        <f t="shared" si="41"/>
        <v>2</v>
      </c>
      <c r="Q691" s="14" t="s">
        <v>15</v>
      </c>
      <c r="R691" s="14">
        <f t="shared" si="42"/>
        <v>2</v>
      </c>
      <c r="S691" s="14" t="s">
        <v>119</v>
      </c>
      <c r="T691" s="14" t="s">
        <v>143</v>
      </c>
      <c r="U691" s="14">
        <f t="shared" si="43"/>
        <v>3</v>
      </c>
    </row>
    <row r="692" spans="1:21" x14ac:dyDescent="0.3">
      <c r="A692" s="11">
        <v>44634.556226851855</v>
      </c>
      <c r="B692" s="15">
        <v>44634</v>
      </c>
      <c r="C692" s="16">
        <v>0.55622685185185183</v>
      </c>
      <c r="D692" s="12">
        <v>119</v>
      </c>
      <c r="E692" s="12">
        <v>109.48</v>
      </c>
      <c r="F692" s="12">
        <v>123.76</v>
      </c>
      <c r="G692" s="12">
        <v>113.05</v>
      </c>
      <c r="H692" s="12">
        <v>116.62</v>
      </c>
      <c r="I692" s="12">
        <v>108.29</v>
      </c>
      <c r="J692" s="12">
        <v>127.33000000000001</v>
      </c>
      <c r="K692" s="12">
        <v>115.42999999999999</v>
      </c>
      <c r="L692" s="13">
        <v>116.62</v>
      </c>
      <c r="M692" s="17" t="s">
        <v>10</v>
      </c>
      <c r="N692" s="17">
        <f t="shared" si="40"/>
        <v>5</v>
      </c>
      <c r="O692" s="14" t="s">
        <v>10</v>
      </c>
      <c r="P692" s="14">
        <f t="shared" si="41"/>
        <v>2</v>
      </c>
      <c r="Q692" s="14" t="s">
        <v>15</v>
      </c>
      <c r="R692" s="14">
        <f t="shared" si="42"/>
        <v>2</v>
      </c>
      <c r="S692" s="14" t="s">
        <v>119</v>
      </c>
      <c r="T692" s="14" t="s">
        <v>143</v>
      </c>
      <c r="U692" s="14">
        <f t="shared" si="43"/>
        <v>3</v>
      </c>
    </row>
    <row r="693" spans="1:21" x14ac:dyDescent="0.3">
      <c r="A693" s="11">
        <v>44634.556238425925</v>
      </c>
      <c r="B693" s="15">
        <v>44634</v>
      </c>
      <c r="C693" s="16">
        <v>0.55623842592592598</v>
      </c>
      <c r="D693" s="12">
        <v>79.2</v>
      </c>
      <c r="E693" s="12">
        <v>80.960000000000008</v>
      </c>
      <c r="F693" s="12">
        <v>91.52000000000001</v>
      </c>
      <c r="G693" s="12">
        <v>83.6</v>
      </c>
      <c r="H693" s="12">
        <v>86.24</v>
      </c>
      <c r="I693" s="12">
        <v>80.08</v>
      </c>
      <c r="J693" s="12">
        <v>94.160000000000011</v>
      </c>
      <c r="K693" s="12">
        <v>88</v>
      </c>
      <c r="L693" s="13">
        <v>85.47</v>
      </c>
      <c r="M693" s="17" t="s">
        <v>10</v>
      </c>
      <c r="N693" s="17">
        <f t="shared" si="40"/>
        <v>5</v>
      </c>
      <c r="O693" s="14" t="s">
        <v>10</v>
      </c>
      <c r="P693" s="14">
        <f t="shared" si="41"/>
        <v>2</v>
      </c>
      <c r="Q693" s="14" t="s">
        <v>15</v>
      </c>
      <c r="R693" s="14">
        <f t="shared" si="42"/>
        <v>2</v>
      </c>
      <c r="S693" s="14" t="s">
        <v>119</v>
      </c>
      <c r="T693" s="14" t="s">
        <v>143</v>
      </c>
      <c r="U693" s="14">
        <f t="shared" si="43"/>
        <v>3</v>
      </c>
    </row>
    <row r="694" spans="1:21" x14ac:dyDescent="0.3">
      <c r="A694" s="11">
        <v>44634.556250000001</v>
      </c>
      <c r="B694" s="15">
        <v>44634</v>
      </c>
      <c r="C694" s="16">
        <v>0.55625000000000002</v>
      </c>
      <c r="D694" s="12">
        <v>87.3</v>
      </c>
      <c r="E694" s="12">
        <v>83</v>
      </c>
      <c r="F694" s="12">
        <v>100.88000000000001</v>
      </c>
      <c r="G694" s="12">
        <v>92.149999999999991</v>
      </c>
      <c r="H694" s="12">
        <v>95.06</v>
      </c>
      <c r="I694" s="12">
        <v>109</v>
      </c>
      <c r="J694" s="12">
        <v>99</v>
      </c>
      <c r="K694" s="12">
        <v>94.09</v>
      </c>
      <c r="L694" s="13">
        <v>95.06</v>
      </c>
      <c r="M694" s="17" t="s">
        <v>10</v>
      </c>
      <c r="N694" s="17">
        <f t="shared" si="40"/>
        <v>5</v>
      </c>
      <c r="O694" s="14" t="s">
        <v>10</v>
      </c>
      <c r="P694" s="14">
        <f t="shared" si="41"/>
        <v>2</v>
      </c>
      <c r="Q694" s="14" t="s">
        <v>15</v>
      </c>
      <c r="R694" s="14">
        <f t="shared" si="42"/>
        <v>2</v>
      </c>
      <c r="S694" s="14" t="s">
        <v>119</v>
      </c>
      <c r="T694" s="14" t="s">
        <v>143</v>
      </c>
      <c r="U694" s="14">
        <f t="shared" si="43"/>
        <v>3</v>
      </c>
    </row>
    <row r="695" spans="1:21" x14ac:dyDescent="0.3">
      <c r="A695" s="11">
        <v>44634.55636574074</v>
      </c>
      <c r="B695" s="15">
        <v>44634</v>
      </c>
      <c r="C695" s="16">
        <v>0.55636574074074074</v>
      </c>
      <c r="D695" s="12">
        <v>119</v>
      </c>
      <c r="E695" s="12">
        <v>109.48</v>
      </c>
      <c r="F695" s="12">
        <v>123.76</v>
      </c>
      <c r="G695" s="12">
        <v>113.05</v>
      </c>
      <c r="H695" s="12">
        <v>116.62</v>
      </c>
      <c r="I695" s="12">
        <v>108.29</v>
      </c>
      <c r="J695" s="12">
        <v>127.33000000000001</v>
      </c>
      <c r="K695" s="12">
        <v>115.42999999999999</v>
      </c>
      <c r="L695" s="13">
        <v>116.62</v>
      </c>
      <c r="M695" s="17" t="s">
        <v>10</v>
      </c>
      <c r="N695" s="17">
        <f t="shared" si="40"/>
        <v>5</v>
      </c>
      <c r="O695" s="14" t="s">
        <v>10</v>
      </c>
      <c r="P695" s="14">
        <f t="shared" si="41"/>
        <v>2</v>
      </c>
      <c r="Q695" s="14" t="s">
        <v>15</v>
      </c>
      <c r="R695" s="14">
        <f t="shared" si="42"/>
        <v>2</v>
      </c>
      <c r="S695" s="14" t="s">
        <v>119</v>
      </c>
      <c r="T695" s="14" t="s">
        <v>143</v>
      </c>
      <c r="U695" s="14">
        <f t="shared" si="43"/>
        <v>3</v>
      </c>
    </row>
    <row r="696" spans="1:21" x14ac:dyDescent="0.3">
      <c r="A696" s="11">
        <v>44634.556550925925</v>
      </c>
      <c r="B696" s="15">
        <v>44634</v>
      </c>
      <c r="C696" s="16">
        <v>0.55655092592592592</v>
      </c>
      <c r="D696" s="12">
        <v>120</v>
      </c>
      <c r="E696" s="12">
        <v>110.4</v>
      </c>
      <c r="F696" s="12">
        <v>124.80000000000001</v>
      </c>
      <c r="G696" s="12">
        <v>114</v>
      </c>
      <c r="H696" s="12">
        <v>117.6</v>
      </c>
      <c r="I696" s="12">
        <v>109.2</v>
      </c>
      <c r="J696" s="12">
        <v>128.4</v>
      </c>
      <c r="K696" s="12">
        <v>116.39999999999999</v>
      </c>
      <c r="L696" s="13">
        <v>117.60000000000001</v>
      </c>
      <c r="M696" s="17" t="s">
        <v>10</v>
      </c>
      <c r="N696" s="17">
        <f t="shared" si="40"/>
        <v>5</v>
      </c>
      <c r="O696" s="14" t="s">
        <v>10</v>
      </c>
      <c r="P696" s="14">
        <f t="shared" si="41"/>
        <v>2</v>
      </c>
      <c r="Q696" s="14" t="s">
        <v>15</v>
      </c>
      <c r="R696" s="14">
        <f t="shared" si="42"/>
        <v>2</v>
      </c>
      <c r="S696" s="14" t="s">
        <v>119</v>
      </c>
      <c r="T696" s="14" t="s">
        <v>143</v>
      </c>
      <c r="U696" s="14">
        <f t="shared" si="43"/>
        <v>3</v>
      </c>
    </row>
    <row r="697" spans="1:21" x14ac:dyDescent="0.3">
      <c r="A697" s="11">
        <v>44634.556932870371</v>
      </c>
      <c r="B697" s="15">
        <v>44634</v>
      </c>
      <c r="C697" s="16">
        <v>0.55693287037037031</v>
      </c>
      <c r="D697" s="12">
        <v>118</v>
      </c>
      <c r="E697" s="12">
        <v>99.36</v>
      </c>
      <c r="F697" s="12">
        <v>112.32000000000001</v>
      </c>
      <c r="G697" s="12">
        <v>102.6</v>
      </c>
      <c r="H697" s="12">
        <v>105.84</v>
      </c>
      <c r="I697" s="12">
        <v>98.28</v>
      </c>
      <c r="J697" s="12">
        <v>115.56</v>
      </c>
      <c r="K697" s="12">
        <v>98</v>
      </c>
      <c r="L697" s="13">
        <v>106.245</v>
      </c>
      <c r="M697" s="17" t="s">
        <v>10</v>
      </c>
      <c r="N697" s="17">
        <f t="shared" si="40"/>
        <v>5</v>
      </c>
      <c r="O697" s="14" t="s">
        <v>10</v>
      </c>
      <c r="P697" s="14">
        <f t="shared" si="41"/>
        <v>2</v>
      </c>
      <c r="Q697" s="14" t="s">
        <v>15</v>
      </c>
      <c r="R697" s="14">
        <f t="shared" si="42"/>
        <v>2</v>
      </c>
      <c r="S697" s="14" t="s">
        <v>119</v>
      </c>
      <c r="T697" s="14" t="s">
        <v>143</v>
      </c>
      <c r="U697" s="14">
        <f t="shared" si="43"/>
        <v>3</v>
      </c>
    </row>
    <row r="698" spans="1:21" x14ac:dyDescent="0.3">
      <c r="A698" s="11">
        <v>44634.557037037041</v>
      </c>
      <c r="B698" s="15">
        <v>44634</v>
      </c>
      <c r="C698" s="16">
        <v>0.55703703703703711</v>
      </c>
      <c r="D698" s="12">
        <v>73.8</v>
      </c>
      <c r="E698" s="12">
        <v>75.44</v>
      </c>
      <c r="F698" s="12">
        <v>85.28</v>
      </c>
      <c r="G698" s="12">
        <v>77.899999999999991</v>
      </c>
      <c r="H698" s="12">
        <v>80.36</v>
      </c>
      <c r="I698" s="12">
        <v>82</v>
      </c>
      <c r="J698" s="12">
        <v>87.740000000000009</v>
      </c>
      <c r="K698" s="12">
        <v>79.539999999999992</v>
      </c>
      <c r="L698" s="13">
        <v>80.257499999999993</v>
      </c>
      <c r="M698" s="17" t="s">
        <v>10</v>
      </c>
      <c r="N698" s="17">
        <f t="shared" si="40"/>
        <v>5</v>
      </c>
      <c r="O698" s="14" t="s">
        <v>10</v>
      </c>
      <c r="P698" s="14">
        <f t="shared" si="41"/>
        <v>2</v>
      </c>
      <c r="Q698" s="14" t="s">
        <v>15</v>
      </c>
      <c r="R698" s="14">
        <f t="shared" si="42"/>
        <v>2</v>
      </c>
      <c r="S698" s="14" t="s">
        <v>119</v>
      </c>
      <c r="T698" s="14" t="s">
        <v>143</v>
      </c>
      <c r="U698" s="14">
        <f t="shared" si="43"/>
        <v>3</v>
      </c>
    </row>
    <row r="699" spans="1:21" x14ac:dyDescent="0.3">
      <c r="A699" s="11">
        <v>44634.557615740741</v>
      </c>
      <c r="B699" s="15">
        <v>44634</v>
      </c>
      <c r="C699" s="16">
        <v>0.55761574074074072</v>
      </c>
      <c r="D699" s="12">
        <v>73.8</v>
      </c>
      <c r="E699" s="12">
        <v>75.44</v>
      </c>
      <c r="F699" s="12">
        <v>85.28</v>
      </c>
      <c r="G699" s="12">
        <v>77.899999999999991</v>
      </c>
      <c r="H699" s="12">
        <v>80.36</v>
      </c>
      <c r="I699" s="12">
        <v>82</v>
      </c>
      <c r="J699" s="12">
        <v>87.740000000000009</v>
      </c>
      <c r="K699" s="12">
        <v>79.539999999999992</v>
      </c>
      <c r="L699" s="13">
        <v>80.257499999999993</v>
      </c>
      <c r="M699" s="17" t="s">
        <v>10</v>
      </c>
      <c r="N699" s="17">
        <f t="shared" si="40"/>
        <v>5</v>
      </c>
      <c r="O699" s="14" t="s">
        <v>10</v>
      </c>
      <c r="P699" s="14">
        <f t="shared" si="41"/>
        <v>2</v>
      </c>
      <c r="Q699" s="14" t="s">
        <v>15</v>
      </c>
      <c r="R699" s="14">
        <f t="shared" si="42"/>
        <v>2</v>
      </c>
      <c r="S699" s="14" t="s">
        <v>119</v>
      </c>
      <c r="T699" s="14" t="s">
        <v>143</v>
      </c>
      <c r="U699" s="14">
        <f t="shared" si="43"/>
        <v>3</v>
      </c>
    </row>
    <row r="700" spans="1:21" x14ac:dyDescent="0.3">
      <c r="A700" s="11">
        <v>44634.557627314818</v>
      </c>
      <c r="B700" s="15">
        <v>44634</v>
      </c>
      <c r="C700" s="16">
        <v>0.55762731481481487</v>
      </c>
      <c r="D700" s="12">
        <v>113</v>
      </c>
      <c r="E700" s="12">
        <v>95.68</v>
      </c>
      <c r="F700" s="12">
        <v>108.16</v>
      </c>
      <c r="G700" s="12">
        <v>98.8</v>
      </c>
      <c r="H700" s="12">
        <v>101.92</v>
      </c>
      <c r="I700" s="12">
        <v>94.64</v>
      </c>
      <c r="J700" s="12">
        <v>111.28</v>
      </c>
      <c r="K700" s="12">
        <v>95</v>
      </c>
      <c r="L700" s="13">
        <v>102.31</v>
      </c>
      <c r="M700" s="17" t="s">
        <v>10</v>
      </c>
      <c r="N700" s="17">
        <f t="shared" si="40"/>
        <v>5</v>
      </c>
      <c r="O700" s="14" t="s">
        <v>10</v>
      </c>
      <c r="P700" s="14">
        <f t="shared" si="41"/>
        <v>2</v>
      </c>
      <c r="Q700" s="14" t="s">
        <v>15</v>
      </c>
      <c r="R700" s="14">
        <f t="shared" si="42"/>
        <v>2</v>
      </c>
      <c r="S700" s="14" t="s">
        <v>119</v>
      </c>
      <c r="T700" s="14" t="s">
        <v>143</v>
      </c>
      <c r="U700" s="14">
        <f t="shared" si="43"/>
        <v>3</v>
      </c>
    </row>
    <row r="701" spans="1:21" x14ac:dyDescent="0.3">
      <c r="A701" s="11">
        <v>44634.558321759258</v>
      </c>
      <c r="B701" s="15">
        <v>44634</v>
      </c>
      <c r="C701" s="16">
        <v>0.5583217592592592</v>
      </c>
      <c r="D701" s="12">
        <v>107</v>
      </c>
      <c r="E701" s="12">
        <v>92.92</v>
      </c>
      <c r="F701" s="12">
        <v>105.04</v>
      </c>
      <c r="G701" s="12">
        <v>95.949999999999989</v>
      </c>
      <c r="H701" s="12">
        <v>98.98</v>
      </c>
      <c r="I701" s="12">
        <v>91.91</v>
      </c>
      <c r="J701" s="12">
        <v>108.07000000000001</v>
      </c>
      <c r="K701" s="12">
        <v>95</v>
      </c>
      <c r="L701" s="13">
        <v>99.358750000000015</v>
      </c>
      <c r="M701" s="17" t="s">
        <v>10</v>
      </c>
      <c r="N701" s="17">
        <f t="shared" si="40"/>
        <v>5</v>
      </c>
      <c r="O701" s="14" t="s">
        <v>10</v>
      </c>
      <c r="P701" s="14">
        <f t="shared" si="41"/>
        <v>2</v>
      </c>
      <c r="Q701" s="14" t="s">
        <v>15</v>
      </c>
      <c r="R701" s="14">
        <f t="shared" si="42"/>
        <v>2</v>
      </c>
      <c r="S701" s="14" t="s">
        <v>119</v>
      </c>
      <c r="T701" s="14" t="s">
        <v>143</v>
      </c>
      <c r="U701" s="14">
        <f t="shared" si="43"/>
        <v>3</v>
      </c>
    </row>
    <row r="702" spans="1:21" x14ac:dyDescent="0.3">
      <c r="A702" s="11">
        <v>44634.559016203704</v>
      </c>
      <c r="B702" s="15">
        <v>44634</v>
      </c>
      <c r="C702" s="16">
        <v>0.55901620370370375</v>
      </c>
      <c r="D702" s="12">
        <v>109</v>
      </c>
      <c r="E702" s="12">
        <v>95.68</v>
      </c>
      <c r="F702" s="12">
        <v>108.16</v>
      </c>
      <c r="G702" s="12">
        <v>98.8</v>
      </c>
      <c r="H702" s="12">
        <v>101.92</v>
      </c>
      <c r="I702" s="12">
        <v>94.64</v>
      </c>
      <c r="J702" s="12">
        <v>111.28</v>
      </c>
      <c r="K702" s="12">
        <v>99</v>
      </c>
      <c r="L702" s="13">
        <v>102.31</v>
      </c>
      <c r="M702" s="17" t="s">
        <v>10</v>
      </c>
      <c r="N702" s="17">
        <f t="shared" si="40"/>
        <v>5</v>
      </c>
      <c r="O702" s="14" t="s">
        <v>10</v>
      </c>
      <c r="P702" s="14">
        <f t="shared" si="41"/>
        <v>2</v>
      </c>
      <c r="Q702" s="14" t="s">
        <v>15</v>
      </c>
      <c r="R702" s="14">
        <f t="shared" si="42"/>
        <v>2</v>
      </c>
      <c r="S702" s="14" t="s">
        <v>119</v>
      </c>
      <c r="T702" s="14" t="s">
        <v>143</v>
      </c>
      <c r="U702" s="14">
        <f t="shared" si="43"/>
        <v>3</v>
      </c>
    </row>
    <row r="703" spans="1:21" x14ac:dyDescent="0.3">
      <c r="A703" s="11">
        <v>44634.559710648151</v>
      </c>
      <c r="B703" s="15">
        <v>44634</v>
      </c>
      <c r="C703" s="16">
        <v>0.55971064814814808</v>
      </c>
      <c r="D703" s="12">
        <v>113</v>
      </c>
      <c r="E703" s="12">
        <v>95.68</v>
      </c>
      <c r="F703" s="12">
        <v>108.16</v>
      </c>
      <c r="G703" s="12">
        <v>98.8</v>
      </c>
      <c r="H703" s="12">
        <v>101.92</v>
      </c>
      <c r="I703" s="12">
        <v>94.64</v>
      </c>
      <c r="J703" s="12">
        <v>111.28</v>
      </c>
      <c r="K703" s="12">
        <v>95</v>
      </c>
      <c r="L703" s="13">
        <v>102.31</v>
      </c>
      <c r="M703" s="17" t="s">
        <v>10</v>
      </c>
      <c r="N703" s="17">
        <f t="shared" si="40"/>
        <v>5</v>
      </c>
      <c r="O703" s="14" t="s">
        <v>10</v>
      </c>
      <c r="P703" s="14">
        <f t="shared" si="41"/>
        <v>2</v>
      </c>
      <c r="Q703" s="14" t="s">
        <v>15</v>
      </c>
      <c r="R703" s="14">
        <f t="shared" si="42"/>
        <v>2</v>
      </c>
      <c r="S703" s="14" t="s">
        <v>119</v>
      </c>
      <c r="T703" s="14" t="s">
        <v>143</v>
      </c>
      <c r="U703" s="14">
        <f t="shared" si="43"/>
        <v>3</v>
      </c>
    </row>
    <row r="704" spans="1:21" x14ac:dyDescent="0.3">
      <c r="A704" s="11">
        <v>44634.55972222222</v>
      </c>
      <c r="B704" s="15">
        <v>44634</v>
      </c>
      <c r="C704" s="16">
        <v>0.55972222222222223</v>
      </c>
      <c r="D704" s="12">
        <v>81.900000000000006</v>
      </c>
      <c r="E704" s="12">
        <v>84</v>
      </c>
      <c r="F704" s="12">
        <v>94.64</v>
      </c>
      <c r="G704" s="12">
        <v>86.45</v>
      </c>
      <c r="H704" s="12">
        <v>89.179999999999993</v>
      </c>
      <c r="I704" s="12">
        <v>85</v>
      </c>
      <c r="J704" s="12">
        <v>104</v>
      </c>
      <c r="K704" s="12">
        <v>88.27</v>
      </c>
      <c r="L704" s="13">
        <v>89.18</v>
      </c>
      <c r="M704" s="17" t="s">
        <v>10</v>
      </c>
      <c r="N704" s="17">
        <f t="shared" si="40"/>
        <v>5</v>
      </c>
      <c r="O704" s="14" t="s">
        <v>10</v>
      </c>
      <c r="P704" s="14">
        <f t="shared" si="41"/>
        <v>2</v>
      </c>
      <c r="Q704" s="14" t="s">
        <v>15</v>
      </c>
      <c r="R704" s="14">
        <f t="shared" si="42"/>
        <v>2</v>
      </c>
      <c r="S704" s="14" t="s">
        <v>119</v>
      </c>
      <c r="T704" s="14" t="s">
        <v>143</v>
      </c>
      <c r="U704" s="14">
        <f t="shared" si="43"/>
        <v>3</v>
      </c>
    </row>
    <row r="705" spans="1:21" x14ac:dyDescent="0.3">
      <c r="A705" s="11">
        <v>44634.56040509259</v>
      </c>
      <c r="B705" s="15">
        <v>44634</v>
      </c>
      <c r="C705" s="16">
        <v>0.56040509259259264</v>
      </c>
      <c r="D705" s="12">
        <v>114</v>
      </c>
      <c r="E705" s="12">
        <v>95.68</v>
      </c>
      <c r="F705" s="12">
        <v>108.16</v>
      </c>
      <c r="G705" s="12">
        <v>98.8</v>
      </c>
      <c r="H705" s="12">
        <v>101.92</v>
      </c>
      <c r="I705" s="12">
        <v>94.64</v>
      </c>
      <c r="J705" s="12">
        <v>111.28</v>
      </c>
      <c r="K705" s="12">
        <v>94</v>
      </c>
      <c r="L705" s="13">
        <v>102.31</v>
      </c>
      <c r="M705" s="17" t="s">
        <v>10</v>
      </c>
      <c r="N705" s="17">
        <f t="shared" si="40"/>
        <v>5</v>
      </c>
      <c r="O705" s="14" t="s">
        <v>10</v>
      </c>
      <c r="P705" s="14">
        <f t="shared" si="41"/>
        <v>2</v>
      </c>
      <c r="Q705" s="14" t="s">
        <v>15</v>
      </c>
      <c r="R705" s="14">
        <f t="shared" si="42"/>
        <v>2</v>
      </c>
      <c r="S705" s="14" t="s">
        <v>119</v>
      </c>
      <c r="T705" s="14" t="s">
        <v>143</v>
      </c>
      <c r="U705" s="14">
        <f t="shared" si="43"/>
        <v>3</v>
      </c>
    </row>
    <row r="706" spans="1:21" x14ac:dyDescent="0.3">
      <c r="A706" s="11">
        <v>44634.560555555552</v>
      </c>
      <c r="B706" s="15">
        <v>44634</v>
      </c>
      <c r="C706" s="16">
        <v>0.56055555555555558</v>
      </c>
      <c r="D706" s="12">
        <v>73.8</v>
      </c>
      <c r="E706" s="12">
        <v>75.44</v>
      </c>
      <c r="F706" s="12">
        <v>85.28</v>
      </c>
      <c r="G706" s="12">
        <v>77.899999999999991</v>
      </c>
      <c r="H706" s="12">
        <v>80.36</v>
      </c>
      <c r="I706" s="12">
        <v>82</v>
      </c>
      <c r="J706" s="12">
        <v>87.740000000000009</v>
      </c>
      <c r="K706" s="12">
        <v>79.539999999999992</v>
      </c>
      <c r="L706" s="13">
        <v>80.257499999999993</v>
      </c>
      <c r="M706" s="17" t="s">
        <v>10</v>
      </c>
      <c r="N706" s="17">
        <f t="shared" si="40"/>
        <v>5</v>
      </c>
      <c r="O706" s="14" t="s">
        <v>10</v>
      </c>
      <c r="P706" s="14">
        <f t="shared" si="41"/>
        <v>2</v>
      </c>
      <c r="Q706" s="14" t="s">
        <v>15</v>
      </c>
      <c r="R706" s="14">
        <f t="shared" si="42"/>
        <v>2</v>
      </c>
      <c r="S706" s="14" t="s">
        <v>119</v>
      </c>
      <c r="T706" s="14" t="s">
        <v>143</v>
      </c>
      <c r="U706" s="14">
        <f t="shared" si="43"/>
        <v>3</v>
      </c>
    </row>
    <row r="707" spans="1:21" x14ac:dyDescent="0.3">
      <c r="A707" s="11">
        <v>44634.560752314814</v>
      </c>
      <c r="B707" s="15">
        <v>44634</v>
      </c>
      <c r="C707" s="16">
        <v>0.5607523148148148</v>
      </c>
      <c r="D707" s="12">
        <v>91.8</v>
      </c>
      <c r="E707" s="12">
        <v>93.84</v>
      </c>
      <c r="F707" s="12">
        <v>106.08</v>
      </c>
      <c r="G707" s="12">
        <v>96.899999999999991</v>
      </c>
      <c r="H707" s="12">
        <v>99.96</v>
      </c>
      <c r="I707" s="12">
        <v>92.820000000000007</v>
      </c>
      <c r="J707" s="12">
        <v>109.14</v>
      </c>
      <c r="K707" s="12">
        <v>102</v>
      </c>
      <c r="L707" s="13">
        <v>99.067499999999995</v>
      </c>
      <c r="M707" s="17" t="s">
        <v>10</v>
      </c>
      <c r="N707" s="17">
        <f t="shared" ref="N707:N770" si="44">IF(M707="Morning",1,IF(M707="Afternoon",2,IF(M707="Evening",3,IF(M707="late Evening",4,IF(M707="Break",5)))))</f>
        <v>5</v>
      </c>
      <c r="O707" s="14" t="s">
        <v>10</v>
      </c>
      <c r="P707" s="14">
        <f t="shared" ref="P707:P770" si="45">IF(O707="Greetings",1,IF(O707="Break",2,IF(O707="Closing",3,IF(O707="demonstration",4,IF(O707="Hands on",5,IF(O707="Introduction",6,IF(O707="Lecture",7,IF(O707="No Activity",8,IF(O707="Peer Learning",9)))))))))</f>
        <v>2</v>
      </c>
      <c r="Q707" s="14" t="s">
        <v>15</v>
      </c>
      <c r="R707" s="14">
        <f t="shared" ref="R707:R770" si="46">IF(Q707="On Campus",1,IF(Q707="Off Campus",2))</f>
        <v>2</v>
      </c>
      <c r="S707" s="14" t="s">
        <v>119</v>
      </c>
      <c r="T707" s="14" t="s">
        <v>143</v>
      </c>
      <c r="U707" s="14">
        <f t="shared" ref="U707:U770" si="47">IF(T707="Tools_Digital Drawing",1,IF(T707="Spatial Design",2,IF(T707="Technical Contexts",3)))</f>
        <v>3</v>
      </c>
    </row>
    <row r="708" spans="1:21" x14ac:dyDescent="0.3">
      <c r="A708" s="11">
        <v>44634.56077546296</v>
      </c>
      <c r="B708" s="15">
        <v>44634</v>
      </c>
      <c r="C708" s="16">
        <v>0.56077546296296299</v>
      </c>
      <c r="D708" s="12">
        <v>72.900000000000006</v>
      </c>
      <c r="E708" s="12">
        <v>74.52000000000001</v>
      </c>
      <c r="F708" s="12">
        <v>84.240000000000009</v>
      </c>
      <c r="G708" s="12">
        <v>76.95</v>
      </c>
      <c r="H708" s="12">
        <v>79.38</v>
      </c>
      <c r="I708" s="12">
        <v>73.710000000000008</v>
      </c>
      <c r="J708" s="12">
        <v>81</v>
      </c>
      <c r="K708" s="12">
        <v>78.569999999999993</v>
      </c>
      <c r="L708" s="13">
        <v>77.658749999999998</v>
      </c>
      <c r="M708" s="17" t="s">
        <v>10</v>
      </c>
      <c r="N708" s="17">
        <f t="shared" si="44"/>
        <v>5</v>
      </c>
      <c r="O708" s="14" t="s">
        <v>10</v>
      </c>
      <c r="P708" s="14">
        <f t="shared" si="45"/>
        <v>2</v>
      </c>
      <c r="Q708" s="14" t="s">
        <v>15</v>
      </c>
      <c r="R708" s="14">
        <f t="shared" si="46"/>
        <v>2</v>
      </c>
      <c r="S708" s="14" t="s">
        <v>119</v>
      </c>
      <c r="T708" s="14" t="s">
        <v>143</v>
      </c>
      <c r="U708" s="14">
        <f t="shared" si="47"/>
        <v>3</v>
      </c>
    </row>
    <row r="709" spans="1:21" x14ac:dyDescent="0.3">
      <c r="A709" s="11">
        <v>44634.561018518521</v>
      </c>
      <c r="B709" s="15">
        <v>44634</v>
      </c>
      <c r="C709" s="16">
        <v>0.56101851851851847</v>
      </c>
      <c r="D709" s="12">
        <v>73.8</v>
      </c>
      <c r="E709" s="12">
        <v>75.44</v>
      </c>
      <c r="F709" s="12">
        <v>85.28</v>
      </c>
      <c r="G709" s="12">
        <v>77.899999999999991</v>
      </c>
      <c r="H709" s="12">
        <v>80.36</v>
      </c>
      <c r="I709" s="12">
        <v>74.62</v>
      </c>
      <c r="J709" s="12">
        <v>82</v>
      </c>
      <c r="K709" s="12">
        <v>79.539999999999992</v>
      </c>
      <c r="L709" s="13">
        <v>78.617500000000007</v>
      </c>
      <c r="M709" s="17" t="s">
        <v>10</v>
      </c>
      <c r="N709" s="17">
        <f t="shared" si="44"/>
        <v>5</v>
      </c>
      <c r="O709" s="14" t="s">
        <v>10</v>
      </c>
      <c r="P709" s="14">
        <f t="shared" si="45"/>
        <v>2</v>
      </c>
      <c r="Q709" s="14" t="s">
        <v>15</v>
      </c>
      <c r="R709" s="14">
        <f t="shared" si="46"/>
        <v>2</v>
      </c>
      <c r="S709" s="14" t="s">
        <v>119</v>
      </c>
      <c r="T709" s="14" t="s">
        <v>143</v>
      </c>
      <c r="U709" s="14">
        <f t="shared" si="47"/>
        <v>3</v>
      </c>
    </row>
    <row r="710" spans="1:21" x14ac:dyDescent="0.3">
      <c r="A710" s="11">
        <v>44634.561099537037</v>
      </c>
      <c r="B710" s="15">
        <v>44634</v>
      </c>
      <c r="C710" s="16">
        <v>0.56109953703703697</v>
      </c>
      <c r="D710" s="12">
        <v>111</v>
      </c>
      <c r="E710" s="12">
        <v>97.06</v>
      </c>
      <c r="F710" s="12">
        <v>109.72</v>
      </c>
      <c r="G710" s="12">
        <v>100.22499999999999</v>
      </c>
      <c r="H710" s="12">
        <v>103.39</v>
      </c>
      <c r="I710" s="12">
        <v>96.00500000000001</v>
      </c>
      <c r="J710" s="12">
        <v>112.88500000000001</v>
      </c>
      <c r="K710" s="12">
        <v>100</v>
      </c>
      <c r="L710" s="13">
        <v>103.785625</v>
      </c>
      <c r="M710" s="17" t="s">
        <v>10</v>
      </c>
      <c r="N710" s="17">
        <f t="shared" si="44"/>
        <v>5</v>
      </c>
      <c r="O710" s="14" t="s">
        <v>10</v>
      </c>
      <c r="P710" s="14">
        <f t="shared" si="45"/>
        <v>2</v>
      </c>
      <c r="Q710" s="14" t="s">
        <v>15</v>
      </c>
      <c r="R710" s="14">
        <f t="shared" si="46"/>
        <v>2</v>
      </c>
      <c r="S710" s="14" t="s">
        <v>119</v>
      </c>
      <c r="T710" s="14" t="s">
        <v>143</v>
      </c>
      <c r="U710" s="14">
        <f t="shared" si="47"/>
        <v>3</v>
      </c>
    </row>
    <row r="711" spans="1:21" x14ac:dyDescent="0.3">
      <c r="A711" s="11">
        <v>44634.56113425926</v>
      </c>
      <c r="B711" s="15">
        <v>44634</v>
      </c>
      <c r="C711" s="16">
        <v>0.5611342592592593</v>
      </c>
      <c r="D711" s="12">
        <v>71.100000000000009</v>
      </c>
      <c r="E711" s="12">
        <v>79</v>
      </c>
      <c r="F711" s="12">
        <v>82.16</v>
      </c>
      <c r="G711" s="12">
        <v>75.05</v>
      </c>
      <c r="H711" s="12">
        <v>77.42</v>
      </c>
      <c r="I711" s="12">
        <v>71.89</v>
      </c>
      <c r="J711" s="12">
        <v>84.53</v>
      </c>
      <c r="K711" s="12">
        <v>76.63</v>
      </c>
      <c r="L711" s="13">
        <v>77.222499999999997</v>
      </c>
      <c r="M711" s="17" t="s">
        <v>10</v>
      </c>
      <c r="N711" s="17">
        <f t="shared" si="44"/>
        <v>5</v>
      </c>
      <c r="O711" s="14" t="s">
        <v>10</v>
      </c>
      <c r="P711" s="14">
        <f t="shared" si="45"/>
        <v>2</v>
      </c>
      <c r="Q711" s="14" t="s">
        <v>15</v>
      </c>
      <c r="R711" s="14">
        <f t="shared" si="46"/>
        <v>2</v>
      </c>
      <c r="S711" s="14" t="s">
        <v>119</v>
      </c>
      <c r="T711" s="14" t="s">
        <v>143</v>
      </c>
      <c r="U711" s="14">
        <f t="shared" si="47"/>
        <v>3</v>
      </c>
    </row>
    <row r="712" spans="1:21" x14ac:dyDescent="0.3">
      <c r="A712" s="11">
        <v>44634.561400462961</v>
      </c>
      <c r="B712" s="15">
        <v>44634</v>
      </c>
      <c r="C712" s="16">
        <v>0.56140046296296298</v>
      </c>
      <c r="D712" s="12">
        <v>73.8</v>
      </c>
      <c r="E712" s="12">
        <v>75.44</v>
      </c>
      <c r="F712" s="12">
        <v>85.28</v>
      </c>
      <c r="G712" s="12">
        <v>77.899999999999991</v>
      </c>
      <c r="H712" s="12">
        <v>80.36</v>
      </c>
      <c r="I712" s="12">
        <v>74.62</v>
      </c>
      <c r="J712" s="12">
        <v>82</v>
      </c>
      <c r="K712" s="12">
        <v>79.539999999999992</v>
      </c>
      <c r="L712" s="13">
        <v>78.617500000000007</v>
      </c>
      <c r="M712" s="17" t="s">
        <v>10</v>
      </c>
      <c r="N712" s="17">
        <f t="shared" si="44"/>
        <v>5</v>
      </c>
      <c r="O712" s="14" t="s">
        <v>10</v>
      </c>
      <c r="P712" s="14">
        <f t="shared" si="45"/>
        <v>2</v>
      </c>
      <c r="Q712" s="14" t="s">
        <v>15</v>
      </c>
      <c r="R712" s="14">
        <f t="shared" si="46"/>
        <v>2</v>
      </c>
      <c r="S712" s="14" t="s">
        <v>119</v>
      </c>
      <c r="T712" s="14" t="s">
        <v>143</v>
      </c>
      <c r="U712" s="14">
        <f t="shared" si="47"/>
        <v>3</v>
      </c>
    </row>
    <row r="713" spans="1:21" x14ac:dyDescent="0.3">
      <c r="A713" s="11">
        <v>44634.561793981484</v>
      </c>
      <c r="B713" s="15">
        <v>44634</v>
      </c>
      <c r="C713" s="16">
        <v>0.56179398148148152</v>
      </c>
      <c r="D713" s="12">
        <v>115</v>
      </c>
      <c r="E713" s="12">
        <v>97.06</v>
      </c>
      <c r="F713" s="12">
        <v>109.72</v>
      </c>
      <c r="G713" s="12">
        <v>100.22499999999999</v>
      </c>
      <c r="H713" s="12">
        <v>103.39</v>
      </c>
      <c r="I713" s="12">
        <v>96.00500000000001</v>
      </c>
      <c r="J713" s="12">
        <v>112.88500000000001</v>
      </c>
      <c r="K713" s="12">
        <v>96</v>
      </c>
      <c r="L713" s="13">
        <v>103.785625</v>
      </c>
      <c r="M713" s="17" t="s">
        <v>10</v>
      </c>
      <c r="N713" s="17">
        <f t="shared" si="44"/>
        <v>5</v>
      </c>
      <c r="O713" s="14" t="s">
        <v>10</v>
      </c>
      <c r="P713" s="14">
        <f t="shared" si="45"/>
        <v>2</v>
      </c>
      <c r="Q713" s="14" t="s">
        <v>15</v>
      </c>
      <c r="R713" s="14">
        <f t="shared" si="46"/>
        <v>2</v>
      </c>
      <c r="S713" s="14" t="s">
        <v>119</v>
      </c>
      <c r="T713" s="14" t="s">
        <v>143</v>
      </c>
      <c r="U713" s="14">
        <f t="shared" si="47"/>
        <v>3</v>
      </c>
    </row>
    <row r="714" spans="1:21" x14ac:dyDescent="0.3">
      <c r="A714" s="11">
        <v>44634.561828703707</v>
      </c>
      <c r="B714" s="15">
        <v>44634</v>
      </c>
      <c r="C714" s="16">
        <v>0.56182870370370364</v>
      </c>
      <c r="D714" s="12">
        <v>69.3</v>
      </c>
      <c r="E714" s="12">
        <v>70.84</v>
      </c>
      <c r="F714" s="12">
        <v>80.08</v>
      </c>
      <c r="G714" s="12">
        <v>73.149999999999991</v>
      </c>
      <c r="H714" s="12">
        <v>75.459999999999994</v>
      </c>
      <c r="I714" s="12">
        <v>70.070000000000007</v>
      </c>
      <c r="J714" s="12">
        <v>77</v>
      </c>
      <c r="K714" s="12">
        <v>74.69</v>
      </c>
      <c r="L714" s="13">
        <v>73.82374999999999</v>
      </c>
      <c r="M714" s="17" t="s">
        <v>10</v>
      </c>
      <c r="N714" s="17">
        <f t="shared" si="44"/>
        <v>5</v>
      </c>
      <c r="O714" s="14" t="s">
        <v>10</v>
      </c>
      <c r="P714" s="14">
        <f t="shared" si="45"/>
        <v>2</v>
      </c>
      <c r="Q714" s="14" t="s">
        <v>15</v>
      </c>
      <c r="R714" s="14">
        <f t="shared" si="46"/>
        <v>2</v>
      </c>
      <c r="S714" s="14" t="s">
        <v>119</v>
      </c>
      <c r="T714" s="14" t="s">
        <v>143</v>
      </c>
      <c r="U714" s="14">
        <f t="shared" si="47"/>
        <v>3</v>
      </c>
    </row>
    <row r="715" spans="1:21" x14ac:dyDescent="0.3">
      <c r="A715" s="11">
        <v>44634.561944444446</v>
      </c>
      <c r="B715" s="15">
        <v>44634</v>
      </c>
      <c r="C715" s="16">
        <v>0.56194444444444447</v>
      </c>
      <c r="D715" s="12">
        <v>72</v>
      </c>
      <c r="E715" s="12">
        <v>73.600000000000009</v>
      </c>
      <c r="F715" s="12">
        <v>83.2</v>
      </c>
      <c r="G715" s="12">
        <v>76</v>
      </c>
      <c r="H715" s="12">
        <v>78.400000000000006</v>
      </c>
      <c r="I715" s="12">
        <v>72.8</v>
      </c>
      <c r="J715" s="12">
        <v>80</v>
      </c>
      <c r="K715" s="12">
        <v>77.599999999999994</v>
      </c>
      <c r="L715" s="13">
        <v>76.7</v>
      </c>
      <c r="M715" s="17" t="s">
        <v>10</v>
      </c>
      <c r="N715" s="17">
        <f t="shared" si="44"/>
        <v>5</v>
      </c>
      <c r="O715" s="14" t="s">
        <v>10</v>
      </c>
      <c r="P715" s="14">
        <f t="shared" si="45"/>
        <v>2</v>
      </c>
      <c r="Q715" s="14" t="s">
        <v>15</v>
      </c>
      <c r="R715" s="14">
        <f t="shared" si="46"/>
        <v>2</v>
      </c>
      <c r="S715" s="14" t="s">
        <v>119</v>
      </c>
      <c r="T715" s="14" t="s">
        <v>143</v>
      </c>
      <c r="U715" s="14">
        <f t="shared" si="47"/>
        <v>3</v>
      </c>
    </row>
    <row r="716" spans="1:21" x14ac:dyDescent="0.3">
      <c r="A716" s="11">
        <v>44634.562488425923</v>
      </c>
      <c r="B716" s="15">
        <v>44634</v>
      </c>
      <c r="C716" s="16">
        <v>0.56248842592592596</v>
      </c>
      <c r="D716" s="12">
        <v>127</v>
      </c>
      <c r="E716" s="12">
        <v>103.04</v>
      </c>
      <c r="F716" s="12">
        <v>116.48</v>
      </c>
      <c r="G716" s="12">
        <v>106.39999999999999</v>
      </c>
      <c r="H716" s="12">
        <v>109.75999999999999</v>
      </c>
      <c r="I716" s="12">
        <v>101.92</v>
      </c>
      <c r="J716" s="12">
        <v>119.84</v>
      </c>
      <c r="K716" s="12">
        <v>97</v>
      </c>
      <c r="L716" s="13">
        <v>110.18</v>
      </c>
      <c r="M716" s="17" t="s">
        <v>10</v>
      </c>
      <c r="N716" s="17">
        <f t="shared" si="44"/>
        <v>5</v>
      </c>
      <c r="O716" s="14" t="s">
        <v>10</v>
      </c>
      <c r="P716" s="14">
        <f t="shared" si="45"/>
        <v>2</v>
      </c>
      <c r="Q716" s="14" t="s">
        <v>15</v>
      </c>
      <c r="R716" s="14">
        <f t="shared" si="46"/>
        <v>2</v>
      </c>
      <c r="S716" s="14" t="s">
        <v>119</v>
      </c>
      <c r="T716" s="14" t="s">
        <v>143</v>
      </c>
      <c r="U716" s="14">
        <f t="shared" si="47"/>
        <v>3</v>
      </c>
    </row>
    <row r="717" spans="1:21" x14ac:dyDescent="0.3">
      <c r="A717" s="11">
        <v>44634.563032407408</v>
      </c>
      <c r="B717" s="15">
        <v>44634</v>
      </c>
      <c r="C717" s="16">
        <v>0.56303240740740745</v>
      </c>
      <c r="D717" s="12">
        <v>79.2</v>
      </c>
      <c r="E717" s="12">
        <v>80.960000000000008</v>
      </c>
      <c r="F717" s="12">
        <v>91.52000000000001</v>
      </c>
      <c r="G717" s="12">
        <v>83.6</v>
      </c>
      <c r="H717" s="12">
        <v>86.24</v>
      </c>
      <c r="I717" s="12">
        <v>80.08</v>
      </c>
      <c r="J717" s="12">
        <v>88</v>
      </c>
      <c r="K717" s="12">
        <v>85.36</v>
      </c>
      <c r="L717" s="13">
        <v>84.37</v>
      </c>
      <c r="M717" s="17" t="s">
        <v>10</v>
      </c>
      <c r="N717" s="17">
        <f t="shared" si="44"/>
        <v>5</v>
      </c>
      <c r="O717" s="14" t="s">
        <v>10</v>
      </c>
      <c r="P717" s="14">
        <f t="shared" si="45"/>
        <v>2</v>
      </c>
      <c r="Q717" s="14" t="s">
        <v>15</v>
      </c>
      <c r="R717" s="14">
        <f t="shared" si="46"/>
        <v>2</v>
      </c>
      <c r="S717" s="14" t="s">
        <v>119</v>
      </c>
      <c r="T717" s="14" t="s">
        <v>143</v>
      </c>
      <c r="U717" s="14">
        <f t="shared" si="47"/>
        <v>3</v>
      </c>
    </row>
    <row r="718" spans="1:21" x14ac:dyDescent="0.3">
      <c r="A718" s="11">
        <v>44634.56318287037</v>
      </c>
      <c r="B718" s="15">
        <v>44634</v>
      </c>
      <c r="C718" s="16">
        <v>0.5631828703703704</v>
      </c>
      <c r="D718" s="12">
        <v>125</v>
      </c>
      <c r="E718" s="12">
        <v>102.12</v>
      </c>
      <c r="F718" s="12">
        <v>115.44</v>
      </c>
      <c r="G718" s="12">
        <v>105.44999999999999</v>
      </c>
      <c r="H718" s="12">
        <v>108.78</v>
      </c>
      <c r="I718" s="12">
        <v>101.01</v>
      </c>
      <c r="J718" s="12">
        <v>118.77000000000001</v>
      </c>
      <c r="K718" s="12">
        <v>97</v>
      </c>
      <c r="L718" s="13">
        <v>109.19624999999999</v>
      </c>
      <c r="M718" s="17" t="s">
        <v>10</v>
      </c>
      <c r="N718" s="17">
        <f t="shared" si="44"/>
        <v>5</v>
      </c>
      <c r="O718" s="14" t="s">
        <v>10</v>
      </c>
      <c r="P718" s="14">
        <f t="shared" si="45"/>
        <v>2</v>
      </c>
      <c r="Q718" s="14" t="s">
        <v>15</v>
      </c>
      <c r="R718" s="14">
        <f t="shared" si="46"/>
        <v>2</v>
      </c>
      <c r="S718" s="14" t="s">
        <v>119</v>
      </c>
      <c r="T718" s="14" t="s">
        <v>143</v>
      </c>
      <c r="U718" s="14">
        <f t="shared" si="47"/>
        <v>3</v>
      </c>
    </row>
    <row r="719" spans="1:21" x14ac:dyDescent="0.3">
      <c r="A719" s="11">
        <v>44634.563194444447</v>
      </c>
      <c r="B719" s="15">
        <v>44634</v>
      </c>
      <c r="C719" s="16">
        <v>0.56319444444444444</v>
      </c>
      <c r="D719" s="12">
        <v>66.600000000000009</v>
      </c>
      <c r="E719" s="12">
        <v>55</v>
      </c>
      <c r="F719" s="12">
        <v>76.960000000000008</v>
      </c>
      <c r="G719" s="12">
        <v>70.3</v>
      </c>
      <c r="H719" s="12">
        <v>72.52</v>
      </c>
      <c r="I719" s="12">
        <v>80</v>
      </c>
      <c r="J719" s="12">
        <v>87</v>
      </c>
      <c r="K719" s="12">
        <v>71.78</v>
      </c>
      <c r="L719" s="13">
        <v>72.52</v>
      </c>
      <c r="M719" s="17" t="s">
        <v>10</v>
      </c>
      <c r="N719" s="17">
        <f t="shared" si="44"/>
        <v>5</v>
      </c>
      <c r="O719" s="14" t="s">
        <v>10</v>
      </c>
      <c r="P719" s="14">
        <f t="shared" si="45"/>
        <v>2</v>
      </c>
      <c r="Q719" s="14" t="s">
        <v>15</v>
      </c>
      <c r="R719" s="14">
        <f t="shared" si="46"/>
        <v>2</v>
      </c>
      <c r="S719" s="14" t="s">
        <v>119</v>
      </c>
      <c r="T719" s="14" t="s">
        <v>143</v>
      </c>
      <c r="U719" s="14">
        <f t="shared" si="47"/>
        <v>3</v>
      </c>
    </row>
    <row r="720" spans="1:21" x14ac:dyDescent="0.3">
      <c r="A720" s="11">
        <v>44634.563564814816</v>
      </c>
      <c r="B720" s="15">
        <v>44634</v>
      </c>
      <c r="C720" s="16">
        <v>0.5635648148148148</v>
      </c>
      <c r="D720" s="12">
        <v>85.5</v>
      </c>
      <c r="E720" s="12">
        <v>87.4</v>
      </c>
      <c r="F720" s="12">
        <v>98.8</v>
      </c>
      <c r="G720" s="12">
        <v>90.25</v>
      </c>
      <c r="H720" s="12">
        <v>93.1</v>
      </c>
      <c r="I720" s="12">
        <v>86.45</v>
      </c>
      <c r="J720" s="12">
        <v>101.65</v>
      </c>
      <c r="K720" s="12">
        <v>95</v>
      </c>
      <c r="L720" s="13">
        <v>92.268749999999997</v>
      </c>
      <c r="M720" s="17" t="s">
        <v>10</v>
      </c>
      <c r="N720" s="17">
        <f t="shared" si="44"/>
        <v>5</v>
      </c>
      <c r="O720" s="14" t="s">
        <v>10</v>
      </c>
      <c r="P720" s="14">
        <f t="shared" si="45"/>
        <v>2</v>
      </c>
      <c r="Q720" s="14" t="s">
        <v>15</v>
      </c>
      <c r="R720" s="14">
        <f t="shared" si="46"/>
        <v>2</v>
      </c>
      <c r="S720" s="14" t="s">
        <v>119</v>
      </c>
      <c r="T720" s="14" t="s">
        <v>143</v>
      </c>
      <c r="U720" s="14">
        <f t="shared" si="47"/>
        <v>3</v>
      </c>
    </row>
    <row r="721" spans="1:21" x14ac:dyDescent="0.3">
      <c r="A721" s="11">
        <v>44634.563576388886</v>
      </c>
      <c r="B721" s="15">
        <v>44634</v>
      </c>
      <c r="C721" s="16">
        <v>0.56357638888888884</v>
      </c>
      <c r="D721" s="12">
        <v>72.900000000000006</v>
      </c>
      <c r="E721" s="12">
        <v>74.52000000000001</v>
      </c>
      <c r="F721" s="12">
        <v>84.240000000000009</v>
      </c>
      <c r="G721" s="12">
        <v>76.95</v>
      </c>
      <c r="H721" s="12">
        <v>79.38</v>
      </c>
      <c r="I721" s="12">
        <v>73.710000000000008</v>
      </c>
      <c r="J721" s="12">
        <v>81</v>
      </c>
      <c r="K721" s="12">
        <v>78.569999999999993</v>
      </c>
      <c r="L721" s="13">
        <v>77.658749999999998</v>
      </c>
      <c r="M721" s="17" t="s">
        <v>10</v>
      </c>
      <c r="N721" s="17">
        <f t="shared" si="44"/>
        <v>5</v>
      </c>
      <c r="O721" s="14" t="s">
        <v>10</v>
      </c>
      <c r="P721" s="14">
        <f t="shared" si="45"/>
        <v>2</v>
      </c>
      <c r="Q721" s="14" t="s">
        <v>15</v>
      </c>
      <c r="R721" s="14">
        <f t="shared" si="46"/>
        <v>2</v>
      </c>
      <c r="S721" s="14" t="s">
        <v>119</v>
      </c>
      <c r="T721" s="14" t="s">
        <v>143</v>
      </c>
      <c r="U721" s="14">
        <f t="shared" si="47"/>
        <v>3</v>
      </c>
    </row>
    <row r="722" spans="1:21" x14ac:dyDescent="0.3">
      <c r="A722" s="11">
        <v>44634.563784722224</v>
      </c>
      <c r="B722" s="15">
        <v>44634</v>
      </c>
      <c r="C722" s="16">
        <v>0.5637847222222222</v>
      </c>
      <c r="D722" s="12">
        <v>122</v>
      </c>
      <c r="E722" s="12">
        <v>112.24000000000001</v>
      </c>
      <c r="F722" s="12">
        <v>126.88000000000001</v>
      </c>
      <c r="G722" s="12">
        <v>115.89999999999999</v>
      </c>
      <c r="H722" s="12">
        <v>119.56</v>
      </c>
      <c r="I722" s="12">
        <v>111.02000000000001</v>
      </c>
      <c r="J722" s="12">
        <v>130.54000000000002</v>
      </c>
      <c r="K722" s="12">
        <v>118.34</v>
      </c>
      <c r="L722" s="13">
        <v>119.55999999999999</v>
      </c>
      <c r="M722" s="17" t="s">
        <v>10</v>
      </c>
      <c r="N722" s="17">
        <f t="shared" si="44"/>
        <v>5</v>
      </c>
      <c r="O722" s="14" t="s">
        <v>10</v>
      </c>
      <c r="P722" s="14">
        <f t="shared" si="45"/>
        <v>2</v>
      </c>
      <c r="Q722" s="14" t="s">
        <v>15</v>
      </c>
      <c r="R722" s="14">
        <f t="shared" si="46"/>
        <v>2</v>
      </c>
      <c r="S722" s="14" t="s">
        <v>119</v>
      </c>
      <c r="T722" s="14" t="s">
        <v>143</v>
      </c>
      <c r="U722" s="14">
        <f t="shared" si="47"/>
        <v>3</v>
      </c>
    </row>
    <row r="723" spans="1:21" x14ac:dyDescent="0.3">
      <c r="A723" s="11">
        <v>44634.563877314817</v>
      </c>
      <c r="B723" s="15">
        <v>44634</v>
      </c>
      <c r="C723" s="16">
        <v>0.56387731481481485</v>
      </c>
      <c r="D723" s="12">
        <v>124</v>
      </c>
      <c r="E723" s="12">
        <v>101.2</v>
      </c>
      <c r="F723" s="12">
        <v>114.4</v>
      </c>
      <c r="G723" s="12">
        <v>104.5</v>
      </c>
      <c r="H723" s="12">
        <v>107.8</v>
      </c>
      <c r="I723" s="12">
        <v>100.10000000000001</v>
      </c>
      <c r="J723" s="12">
        <v>117.7</v>
      </c>
      <c r="K723" s="12">
        <v>96</v>
      </c>
      <c r="L723" s="13">
        <v>108.21250000000001</v>
      </c>
      <c r="M723" s="17" t="s">
        <v>10</v>
      </c>
      <c r="N723" s="17">
        <f t="shared" si="44"/>
        <v>5</v>
      </c>
      <c r="O723" s="14" t="s">
        <v>10</v>
      </c>
      <c r="P723" s="14">
        <f t="shared" si="45"/>
        <v>2</v>
      </c>
      <c r="Q723" s="14" t="s">
        <v>15</v>
      </c>
      <c r="R723" s="14">
        <f t="shared" si="46"/>
        <v>2</v>
      </c>
      <c r="S723" s="14" t="s">
        <v>119</v>
      </c>
      <c r="T723" s="14" t="s">
        <v>143</v>
      </c>
      <c r="U723" s="14">
        <f t="shared" si="47"/>
        <v>3</v>
      </c>
    </row>
    <row r="724" spans="1:21" x14ac:dyDescent="0.3">
      <c r="A724" s="11">
        <v>44634.564571759256</v>
      </c>
      <c r="B724" s="15">
        <v>44634</v>
      </c>
      <c r="C724" s="16">
        <v>0.56457175925925929</v>
      </c>
      <c r="D724" s="12">
        <v>112</v>
      </c>
      <c r="E724" s="12">
        <v>96.600000000000009</v>
      </c>
      <c r="F724" s="12">
        <v>109.2</v>
      </c>
      <c r="G724" s="12">
        <v>99.75</v>
      </c>
      <c r="H724" s="12">
        <v>102.89999999999999</v>
      </c>
      <c r="I724" s="12">
        <v>95.55</v>
      </c>
      <c r="J724" s="12">
        <v>112.35000000000001</v>
      </c>
      <c r="K724" s="12">
        <v>98</v>
      </c>
      <c r="L724" s="13">
        <v>103.29375</v>
      </c>
      <c r="M724" s="17" t="s">
        <v>10</v>
      </c>
      <c r="N724" s="17">
        <f t="shared" si="44"/>
        <v>5</v>
      </c>
      <c r="O724" s="14" t="s">
        <v>10</v>
      </c>
      <c r="P724" s="14">
        <f t="shared" si="45"/>
        <v>2</v>
      </c>
      <c r="Q724" s="14" t="s">
        <v>15</v>
      </c>
      <c r="R724" s="14">
        <f t="shared" si="46"/>
        <v>2</v>
      </c>
      <c r="S724" s="14" t="s">
        <v>119</v>
      </c>
      <c r="T724" s="14" t="s">
        <v>143</v>
      </c>
      <c r="U724" s="14">
        <f t="shared" si="47"/>
        <v>3</v>
      </c>
    </row>
    <row r="725" spans="1:21" x14ac:dyDescent="0.3">
      <c r="A725" s="11">
        <v>44634.565162037034</v>
      </c>
      <c r="B725" s="15">
        <v>44634</v>
      </c>
      <c r="C725" s="16">
        <v>0.56516203703703705</v>
      </c>
      <c r="D725" s="12">
        <v>110</v>
      </c>
      <c r="E725" s="12">
        <v>101.2</v>
      </c>
      <c r="F725" s="12">
        <v>114.4</v>
      </c>
      <c r="G725" s="12">
        <v>104.5</v>
      </c>
      <c r="H725" s="12">
        <v>107.8</v>
      </c>
      <c r="I725" s="12">
        <v>100.10000000000001</v>
      </c>
      <c r="J725" s="12">
        <v>117.7</v>
      </c>
      <c r="K725" s="12">
        <v>106.7</v>
      </c>
      <c r="L725" s="13">
        <v>107.80000000000001</v>
      </c>
      <c r="M725" s="17" t="s">
        <v>10</v>
      </c>
      <c r="N725" s="17">
        <f t="shared" si="44"/>
        <v>5</v>
      </c>
      <c r="O725" s="14" t="s">
        <v>10</v>
      </c>
      <c r="P725" s="14">
        <f t="shared" si="45"/>
        <v>2</v>
      </c>
      <c r="Q725" s="14" t="s">
        <v>15</v>
      </c>
      <c r="R725" s="14">
        <f t="shared" si="46"/>
        <v>2</v>
      </c>
      <c r="S725" s="14" t="s">
        <v>119</v>
      </c>
      <c r="T725" s="14" t="s">
        <v>143</v>
      </c>
      <c r="U725" s="14">
        <f t="shared" si="47"/>
        <v>3</v>
      </c>
    </row>
    <row r="726" spans="1:21" x14ac:dyDescent="0.3">
      <c r="A726" s="11">
        <v>44634.565266203703</v>
      </c>
      <c r="B726" s="15">
        <v>44634</v>
      </c>
      <c r="C726" s="16">
        <v>0.56526620370370373</v>
      </c>
      <c r="D726" s="12">
        <v>114</v>
      </c>
      <c r="E726" s="12">
        <v>94.3</v>
      </c>
      <c r="F726" s="12">
        <v>106.60000000000001</v>
      </c>
      <c r="G726" s="12">
        <v>97.375</v>
      </c>
      <c r="H726" s="12">
        <v>100.45</v>
      </c>
      <c r="I726" s="12">
        <v>93.275000000000006</v>
      </c>
      <c r="J726" s="12">
        <v>109.67500000000001</v>
      </c>
      <c r="K726" s="12">
        <v>91</v>
      </c>
      <c r="L726" s="13">
        <v>100.83437499999999</v>
      </c>
      <c r="M726" s="17" t="s">
        <v>10</v>
      </c>
      <c r="N726" s="17">
        <f t="shared" si="44"/>
        <v>5</v>
      </c>
      <c r="O726" s="14" t="s">
        <v>10</v>
      </c>
      <c r="P726" s="14">
        <f t="shared" si="45"/>
        <v>2</v>
      </c>
      <c r="Q726" s="14" t="s">
        <v>15</v>
      </c>
      <c r="R726" s="14">
        <f t="shared" si="46"/>
        <v>2</v>
      </c>
      <c r="S726" s="14" t="s">
        <v>119</v>
      </c>
      <c r="T726" s="14" t="s">
        <v>143</v>
      </c>
      <c r="U726" s="14">
        <f t="shared" si="47"/>
        <v>3</v>
      </c>
    </row>
    <row r="727" spans="1:21" x14ac:dyDescent="0.3">
      <c r="A727" s="11">
        <v>44634.565300925926</v>
      </c>
      <c r="B727" s="15">
        <v>44634</v>
      </c>
      <c r="C727" s="16">
        <v>0.56530092592592596</v>
      </c>
      <c r="D727" s="12">
        <v>73.8</v>
      </c>
      <c r="E727" s="12">
        <v>75.44</v>
      </c>
      <c r="F727" s="12">
        <v>85.28</v>
      </c>
      <c r="G727" s="12">
        <v>77.899999999999991</v>
      </c>
      <c r="H727" s="12">
        <v>80.36</v>
      </c>
      <c r="I727" s="12">
        <v>74.62</v>
      </c>
      <c r="J727" s="12">
        <v>82</v>
      </c>
      <c r="K727" s="12">
        <v>79.539999999999992</v>
      </c>
      <c r="L727" s="13">
        <v>78.617500000000007</v>
      </c>
      <c r="M727" s="17" t="s">
        <v>10</v>
      </c>
      <c r="N727" s="17">
        <f t="shared" si="44"/>
        <v>5</v>
      </c>
      <c r="O727" s="14" t="s">
        <v>10</v>
      </c>
      <c r="P727" s="14">
        <f t="shared" si="45"/>
        <v>2</v>
      </c>
      <c r="Q727" s="14" t="s">
        <v>15</v>
      </c>
      <c r="R727" s="14">
        <f t="shared" si="46"/>
        <v>2</v>
      </c>
      <c r="S727" s="14" t="s">
        <v>119</v>
      </c>
      <c r="T727" s="14" t="s">
        <v>143</v>
      </c>
      <c r="U727" s="14">
        <f t="shared" si="47"/>
        <v>3</v>
      </c>
    </row>
    <row r="728" spans="1:21" x14ac:dyDescent="0.3">
      <c r="A728" s="11">
        <v>44634.565474537034</v>
      </c>
      <c r="B728" s="15">
        <v>44634</v>
      </c>
      <c r="C728" s="16">
        <v>0.56547453703703698</v>
      </c>
      <c r="D728" s="12">
        <v>70.2</v>
      </c>
      <c r="E728" s="12">
        <v>71.760000000000005</v>
      </c>
      <c r="F728" s="12">
        <v>81.12</v>
      </c>
      <c r="G728" s="12">
        <v>74.099999999999994</v>
      </c>
      <c r="H728" s="12">
        <v>76.44</v>
      </c>
      <c r="I728" s="12">
        <v>70.98</v>
      </c>
      <c r="J728" s="12">
        <v>78</v>
      </c>
      <c r="K728" s="12">
        <v>75.66</v>
      </c>
      <c r="L728" s="13">
        <v>74.782499999999999</v>
      </c>
      <c r="M728" s="17" t="s">
        <v>10</v>
      </c>
      <c r="N728" s="17">
        <f t="shared" si="44"/>
        <v>5</v>
      </c>
      <c r="O728" s="14" t="s">
        <v>10</v>
      </c>
      <c r="P728" s="14">
        <f t="shared" si="45"/>
        <v>2</v>
      </c>
      <c r="Q728" s="14" t="s">
        <v>15</v>
      </c>
      <c r="R728" s="14">
        <f t="shared" si="46"/>
        <v>2</v>
      </c>
      <c r="S728" s="14" t="s">
        <v>119</v>
      </c>
      <c r="T728" s="14" t="s">
        <v>143</v>
      </c>
      <c r="U728" s="14">
        <f t="shared" si="47"/>
        <v>3</v>
      </c>
    </row>
    <row r="729" spans="1:21" x14ac:dyDescent="0.3">
      <c r="A729" s="11">
        <v>44634.565960648149</v>
      </c>
      <c r="B729" s="15">
        <v>44634</v>
      </c>
      <c r="C729" s="16">
        <v>0.56596064814814817</v>
      </c>
      <c r="D729" s="12">
        <v>116</v>
      </c>
      <c r="E729" s="12">
        <v>94.76</v>
      </c>
      <c r="F729" s="12">
        <v>107.12</v>
      </c>
      <c r="G729" s="12">
        <v>97.85</v>
      </c>
      <c r="H729" s="12">
        <v>100.94</v>
      </c>
      <c r="I729" s="12">
        <v>93.73</v>
      </c>
      <c r="J729" s="12">
        <v>110.21000000000001</v>
      </c>
      <c r="K729" s="12">
        <v>90</v>
      </c>
      <c r="L729" s="13">
        <v>101.32625000000002</v>
      </c>
      <c r="M729" s="17" t="s">
        <v>10</v>
      </c>
      <c r="N729" s="17">
        <f t="shared" si="44"/>
        <v>5</v>
      </c>
      <c r="O729" s="14" t="s">
        <v>10</v>
      </c>
      <c r="P729" s="14">
        <f t="shared" si="45"/>
        <v>2</v>
      </c>
      <c r="Q729" s="14" t="s">
        <v>15</v>
      </c>
      <c r="R729" s="14">
        <f t="shared" si="46"/>
        <v>2</v>
      </c>
      <c r="S729" s="14" t="s">
        <v>119</v>
      </c>
      <c r="T729" s="14" t="s">
        <v>143</v>
      </c>
      <c r="U729" s="14">
        <f t="shared" si="47"/>
        <v>3</v>
      </c>
    </row>
    <row r="730" spans="1:21" x14ac:dyDescent="0.3">
      <c r="A730" s="11">
        <v>44634.566284722219</v>
      </c>
      <c r="B730" s="15">
        <v>44634</v>
      </c>
      <c r="C730" s="16">
        <v>0.56628472222222226</v>
      </c>
      <c r="D730" s="12">
        <v>72.900000000000006</v>
      </c>
      <c r="E730" s="12">
        <v>81</v>
      </c>
      <c r="F730" s="12">
        <v>84.240000000000009</v>
      </c>
      <c r="G730" s="12">
        <v>76.95</v>
      </c>
      <c r="H730" s="12">
        <v>79.38</v>
      </c>
      <c r="I730" s="12">
        <v>73.710000000000008</v>
      </c>
      <c r="J730" s="12">
        <v>86.67</v>
      </c>
      <c r="K730" s="12">
        <v>78.569999999999993</v>
      </c>
      <c r="L730" s="13">
        <v>79.177500000000009</v>
      </c>
      <c r="M730" s="17" t="s">
        <v>10</v>
      </c>
      <c r="N730" s="17">
        <f t="shared" si="44"/>
        <v>5</v>
      </c>
      <c r="O730" s="14" t="s">
        <v>10</v>
      </c>
      <c r="P730" s="14">
        <f t="shared" si="45"/>
        <v>2</v>
      </c>
      <c r="Q730" s="14" t="s">
        <v>15</v>
      </c>
      <c r="R730" s="14">
        <f t="shared" si="46"/>
        <v>2</v>
      </c>
      <c r="S730" s="14" t="s">
        <v>119</v>
      </c>
      <c r="T730" s="14" t="s">
        <v>143</v>
      </c>
      <c r="U730" s="14">
        <f t="shared" si="47"/>
        <v>3</v>
      </c>
    </row>
    <row r="731" spans="1:21" x14ac:dyDescent="0.3">
      <c r="A731" s="11">
        <v>44634.566655092596</v>
      </c>
      <c r="B731" s="15">
        <v>44634</v>
      </c>
      <c r="C731" s="16">
        <v>0.56665509259259261</v>
      </c>
      <c r="D731" s="12">
        <v>135</v>
      </c>
      <c r="E731" s="12">
        <v>96.293333333333337</v>
      </c>
      <c r="F731" s="12">
        <v>108.85333333333334</v>
      </c>
      <c r="G731" s="12">
        <v>99.433333333333337</v>
      </c>
      <c r="H731" s="12">
        <v>102.57333333333334</v>
      </c>
      <c r="I731" s="12">
        <v>95.24666666666667</v>
      </c>
      <c r="J731" s="12">
        <v>97</v>
      </c>
      <c r="K731" s="12">
        <v>82</v>
      </c>
      <c r="L731" s="13">
        <v>102.05000000000001</v>
      </c>
      <c r="M731" s="17" t="s">
        <v>10</v>
      </c>
      <c r="N731" s="17">
        <f t="shared" si="44"/>
        <v>5</v>
      </c>
      <c r="O731" s="14" t="s">
        <v>10</v>
      </c>
      <c r="P731" s="14">
        <f t="shared" si="45"/>
        <v>2</v>
      </c>
      <c r="Q731" s="14" t="s">
        <v>15</v>
      </c>
      <c r="R731" s="14">
        <f t="shared" si="46"/>
        <v>2</v>
      </c>
      <c r="S731" s="14" t="s">
        <v>119</v>
      </c>
      <c r="T731" s="14" t="s">
        <v>143</v>
      </c>
      <c r="U731" s="14">
        <f t="shared" si="47"/>
        <v>3</v>
      </c>
    </row>
    <row r="732" spans="1:21" x14ac:dyDescent="0.3">
      <c r="A732" s="11">
        <v>44634.566666666666</v>
      </c>
      <c r="B732" s="15">
        <v>44634</v>
      </c>
      <c r="C732" s="16">
        <v>0.56666666666666665</v>
      </c>
      <c r="D732" s="12">
        <v>85.05</v>
      </c>
      <c r="E732" s="12">
        <v>86.94</v>
      </c>
      <c r="F732" s="12">
        <v>98.28</v>
      </c>
      <c r="G732" s="12">
        <v>89.774999999999991</v>
      </c>
      <c r="H732" s="12">
        <v>92.61</v>
      </c>
      <c r="I732" s="12">
        <v>92</v>
      </c>
      <c r="J732" s="12">
        <v>97</v>
      </c>
      <c r="K732" s="12">
        <v>91.664999999999992</v>
      </c>
      <c r="L732" s="13">
        <v>91.664999999999992</v>
      </c>
      <c r="M732" s="17" t="s">
        <v>10</v>
      </c>
      <c r="N732" s="17">
        <f t="shared" si="44"/>
        <v>5</v>
      </c>
      <c r="O732" s="14" t="s">
        <v>10</v>
      </c>
      <c r="P732" s="14">
        <f t="shared" si="45"/>
        <v>2</v>
      </c>
      <c r="Q732" s="14" t="s">
        <v>15</v>
      </c>
      <c r="R732" s="14">
        <f t="shared" si="46"/>
        <v>2</v>
      </c>
      <c r="S732" s="14" t="s">
        <v>119</v>
      </c>
      <c r="T732" s="14" t="s">
        <v>143</v>
      </c>
      <c r="U732" s="14">
        <f t="shared" si="47"/>
        <v>3</v>
      </c>
    </row>
    <row r="733" spans="1:21" x14ac:dyDescent="0.3">
      <c r="A733" s="11">
        <v>44634.567349537036</v>
      </c>
      <c r="B733" s="15">
        <v>44634</v>
      </c>
      <c r="C733" s="16">
        <v>0.56734953703703705</v>
      </c>
      <c r="D733" s="12">
        <v>135</v>
      </c>
      <c r="E733" s="12">
        <v>102.58</v>
      </c>
      <c r="F733" s="12">
        <v>115.96000000000001</v>
      </c>
      <c r="G733" s="12">
        <v>105.925</v>
      </c>
      <c r="H733" s="12">
        <v>109.27</v>
      </c>
      <c r="I733" s="12">
        <v>101.465</v>
      </c>
      <c r="J733" s="12">
        <v>119.30500000000001</v>
      </c>
      <c r="K733" s="12">
        <v>88</v>
      </c>
      <c r="L733" s="13">
        <v>109.68812500000001</v>
      </c>
      <c r="M733" s="17" t="s">
        <v>10</v>
      </c>
      <c r="N733" s="17">
        <f t="shared" si="44"/>
        <v>5</v>
      </c>
      <c r="O733" s="14" t="s">
        <v>10</v>
      </c>
      <c r="P733" s="14">
        <f t="shared" si="45"/>
        <v>2</v>
      </c>
      <c r="Q733" s="14" t="s">
        <v>15</v>
      </c>
      <c r="R733" s="14">
        <f t="shared" si="46"/>
        <v>2</v>
      </c>
      <c r="S733" s="14" t="s">
        <v>119</v>
      </c>
      <c r="T733" s="14" t="s">
        <v>143</v>
      </c>
      <c r="U733" s="14">
        <f t="shared" si="47"/>
        <v>3</v>
      </c>
    </row>
    <row r="734" spans="1:21" x14ac:dyDescent="0.3">
      <c r="A734" s="11">
        <v>44634.567615740743</v>
      </c>
      <c r="B734" s="15">
        <v>44634</v>
      </c>
      <c r="C734" s="16">
        <v>0.56761574074074073</v>
      </c>
      <c r="D734" s="12">
        <v>84.600000000000009</v>
      </c>
      <c r="E734" s="12">
        <v>86.48</v>
      </c>
      <c r="F734" s="12">
        <v>97.76</v>
      </c>
      <c r="G734" s="12">
        <v>89.3</v>
      </c>
      <c r="H734" s="12">
        <v>92.12</v>
      </c>
      <c r="I734" s="12">
        <v>85.54</v>
      </c>
      <c r="J734" s="12">
        <v>100.58000000000001</v>
      </c>
      <c r="K734" s="12">
        <v>94</v>
      </c>
      <c r="L734" s="13">
        <v>91.297500000000014</v>
      </c>
      <c r="M734" s="17" t="s">
        <v>10</v>
      </c>
      <c r="N734" s="17">
        <f t="shared" si="44"/>
        <v>5</v>
      </c>
      <c r="O734" s="14" t="s">
        <v>10</v>
      </c>
      <c r="P734" s="14">
        <f t="shared" si="45"/>
        <v>2</v>
      </c>
      <c r="Q734" s="14" t="s">
        <v>15</v>
      </c>
      <c r="R734" s="14">
        <f t="shared" si="46"/>
        <v>2</v>
      </c>
      <c r="S734" s="14" t="s">
        <v>119</v>
      </c>
      <c r="T734" s="14" t="s">
        <v>143</v>
      </c>
      <c r="U734" s="14">
        <f t="shared" si="47"/>
        <v>3</v>
      </c>
    </row>
    <row r="735" spans="1:21" x14ac:dyDescent="0.3">
      <c r="A735" s="11">
        <v>44634.567812499998</v>
      </c>
      <c r="B735" s="15">
        <v>44634</v>
      </c>
      <c r="C735" s="16">
        <v>0.56781249999999994</v>
      </c>
      <c r="D735" s="12">
        <v>80.100000000000009</v>
      </c>
      <c r="E735" s="12">
        <v>81.88000000000001</v>
      </c>
      <c r="F735" s="12">
        <v>92.56</v>
      </c>
      <c r="G735" s="12">
        <v>84.55</v>
      </c>
      <c r="H735" s="12">
        <v>87.22</v>
      </c>
      <c r="I735" s="12">
        <v>80.990000000000009</v>
      </c>
      <c r="J735" s="12">
        <v>95.23</v>
      </c>
      <c r="K735" s="12">
        <v>89</v>
      </c>
      <c r="L735" s="13">
        <v>86.441250000000011</v>
      </c>
      <c r="M735" s="17" t="s">
        <v>10</v>
      </c>
      <c r="N735" s="17">
        <f t="shared" si="44"/>
        <v>5</v>
      </c>
      <c r="O735" s="14" t="s">
        <v>10</v>
      </c>
      <c r="P735" s="14">
        <f t="shared" si="45"/>
        <v>2</v>
      </c>
      <c r="Q735" s="14" t="s">
        <v>15</v>
      </c>
      <c r="R735" s="14">
        <f t="shared" si="46"/>
        <v>2</v>
      </c>
      <c r="S735" s="14" t="s">
        <v>119</v>
      </c>
      <c r="T735" s="14" t="s">
        <v>143</v>
      </c>
      <c r="U735" s="14">
        <f t="shared" si="47"/>
        <v>3</v>
      </c>
    </row>
    <row r="736" spans="1:21" x14ac:dyDescent="0.3">
      <c r="A736" s="11">
        <v>44634.568043981482</v>
      </c>
      <c r="B736" s="15">
        <v>44634</v>
      </c>
      <c r="C736" s="16">
        <v>0.5680439814814815</v>
      </c>
      <c r="D736" s="12">
        <v>131</v>
      </c>
      <c r="E736" s="12">
        <v>101.2</v>
      </c>
      <c r="F736" s="12">
        <v>114.4</v>
      </c>
      <c r="G736" s="12">
        <v>104.5</v>
      </c>
      <c r="H736" s="12">
        <v>107.8</v>
      </c>
      <c r="I736" s="12">
        <v>100.10000000000001</v>
      </c>
      <c r="J736" s="12">
        <v>117.7</v>
      </c>
      <c r="K736" s="12">
        <v>89</v>
      </c>
      <c r="L736" s="13">
        <v>108.21250000000001</v>
      </c>
      <c r="M736" s="17" t="s">
        <v>10</v>
      </c>
      <c r="N736" s="17">
        <f t="shared" si="44"/>
        <v>5</v>
      </c>
      <c r="O736" s="14" t="s">
        <v>10</v>
      </c>
      <c r="P736" s="14">
        <f t="shared" si="45"/>
        <v>2</v>
      </c>
      <c r="Q736" s="14" t="s">
        <v>15</v>
      </c>
      <c r="R736" s="14">
        <f t="shared" si="46"/>
        <v>2</v>
      </c>
      <c r="S736" s="14" t="s">
        <v>119</v>
      </c>
      <c r="T736" s="14" t="s">
        <v>143</v>
      </c>
      <c r="U736" s="14">
        <f t="shared" si="47"/>
        <v>3</v>
      </c>
    </row>
    <row r="737" spans="1:21" x14ac:dyDescent="0.3">
      <c r="A737" s="11">
        <v>44634.568101851852</v>
      </c>
      <c r="B737" s="15">
        <v>44634</v>
      </c>
      <c r="C737" s="16">
        <v>0.5681018518518518</v>
      </c>
      <c r="D737" s="12">
        <v>73.8</v>
      </c>
      <c r="E737" s="12">
        <v>75.44</v>
      </c>
      <c r="F737" s="12">
        <v>85.28</v>
      </c>
      <c r="G737" s="12">
        <v>77.899999999999991</v>
      </c>
      <c r="H737" s="12">
        <v>80.36</v>
      </c>
      <c r="I737" s="12">
        <v>74.62</v>
      </c>
      <c r="J737" s="12">
        <v>82</v>
      </c>
      <c r="K737" s="12">
        <v>79.539999999999992</v>
      </c>
      <c r="L737" s="13">
        <v>78.617500000000007</v>
      </c>
      <c r="M737" s="17" t="s">
        <v>10</v>
      </c>
      <c r="N737" s="17">
        <f t="shared" si="44"/>
        <v>5</v>
      </c>
      <c r="O737" s="14" t="s">
        <v>10</v>
      </c>
      <c r="P737" s="14">
        <f t="shared" si="45"/>
        <v>2</v>
      </c>
      <c r="Q737" s="14" t="s">
        <v>15</v>
      </c>
      <c r="R737" s="14">
        <f t="shared" si="46"/>
        <v>2</v>
      </c>
      <c r="S737" s="14" t="s">
        <v>119</v>
      </c>
      <c r="T737" s="14" t="s">
        <v>143</v>
      </c>
      <c r="U737" s="14">
        <f t="shared" si="47"/>
        <v>3</v>
      </c>
    </row>
    <row r="738" spans="1:21" x14ac:dyDescent="0.3">
      <c r="A738" s="11">
        <v>44634.568229166667</v>
      </c>
      <c r="B738" s="15">
        <v>44634</v>
      </c>
      <c r="C738" s="16">
        <v>0.56822916666666667</v>
      </c>
      <c r="D738" s="12">
        <v>72</v>
      </c>
      <c r="E738" s="12">
        <v>80</v>
      </c>
      <c r="F738" s="12">
        <v>83.2</v>
      </c>
      <c r="G738" s="12">
        <v>76</v>
      </c>
      <c r="H738" s="12">
        <v>78.400000000000006</v>
      </c>
      <c r="I738" s="12">
        <v>72.8</v>
      </c>
      <c r="J738" s="12">
        <v>85.600000000000009</v>
      </c>
      <c r="K738" s="12">
        <v>77.599999999999994</v>
      </c>
      <c r="L738" s="13">
        <v>78.2</v>
      </c>
      <c r="M738" s="17" t="s">
        <v>10</v>
      </c>
      <c r="N738" s="17">
        <f t="shared" si="44"/>
        <v>5</v>
      </c>
      <c r="O738" s="14" t="s">
        <v>10</v>
      </c>
      <c r="P738" s="14">
        <f t="shared" si="45"/>
        <v>2</v>
      </c>
      <c r="Q738" s="14" t="s">
        <v>15</v>
      </c>
      <c r="R738" s="14">
        <f t="shared" si="46"/>
        <v>2</v>
      </c>
      <c r="S738" s="14" t="s">
        <v>119</v>
      </c>
      <c r="T738" s="14" t="s">
        <v>143</v>
      </c>
      <c r="U738" s="14">
        <f t="shared" si="47"/>
        <v>3</v>
      </c>
    </row>
    <row r="739" spans="1:21" x14ac:dyDescent="0.3">
      <c r="A739" s="11">
        <v>44634.56832175926</v>
      </c>
      <c r="B739" s="15">
        <v>44634</v>
      </c>
      <c r="C739" s="16">
        <v>0.56832175925925921</v>
      </c>
      <c r="D739" s="12">
        <v>85.5</v>
      </c>
      <c r="E739" s="12">
        <v>87.4</v>
      </c>
      <c r="F739" s="12">
        <v>98.8</v>
      </c>
      <c r="G739" s="12">
        <v>90.25</v>
      </c>
      <c r="H739" s="12">
        <v>93.1</v>
      </c>
      <c r="I739" s="12">
        <v>86.45</v>
      </c>
      <c r="J739" s="12">
        <v>101.65</v>
      </c>
      <c r="K739" s="12">
        <v>95</v>
      </c>
      <c r="L739" s="13">
        <v>92.268749999999997</v>
      </c>
      <c r="M739" s="17" t="s">
        <v>10</v>
      </c>
      <c r="N739" s="17">
        <f t="shared" si="44"/>
        <v>5</v>
      </c>
      <c r="O739" s="14" t="s">
        <v>10</v>
      </c>
      <c r="P739" s="14">
        <f t="shared" si="45"/>
        <v>2</v>
      </c>
      <c r="Q739" s="14" t="s">
        <v>15</v>
      </c>
      <c r="R739" s="14">
        <f t="shared" si="46"/>
        <v>2</v>
      </c>
      <c r="S739" s="14" t="s">
        <v>119</v>
      </c>
      <c r="T739" s="14" t="s">
        <v>143</v>
      </c>
      <c r="U739" s="14">
        <f t="shared" si="47"/>
        <v>3</v>
      </c>
    </row>
    <row r="740" spans="1:21" x14ac:dyDescent="0.3">
      <c r="A740" s="11">
        <v>44634.568437499998</v>
      </c>
      <c r="B740" s="15">
        <v>44634</v>
      </c>
      <c r="C740" s="16">
        <v>0.56843750000000004</v>
      </c>
      <c r="D740" s="12">
        <v>86.4</v>
      </c>
      <c r="E740" s="12">
        <v>88.320000000000007</v>
      </c>
      <c r="F740" s="12">
        <v>99.84</v>
      </c>
      <c r="G740" s="12">
        <v>91.199999999999989</v>
      </c>
      <c r="H740" s="12">
        <v>94.08</v>
      </c>
      <c r="I740" s="12">
        <v>87.36</v>
      </c>
      <c r="J740" s="12">
        <v>102.72</v>
      </c>
      <c r="K740" s="12">
        <v>96</v>
      </c>
      <c r="L740" s="13">
        <v>93.240000000000009</v>
      </c>
      <c r="M740" s="17" t="s">
        <v>10</v>
      </c>
      <c r="N740" s="17">
        <f t="shared" si="44"/>
        <v>5</v>
      </c>
      <c r="O740" s="14" t="s">
        <v>10</v>
      </c>
      <c r="P740" s="14">
        <f t="shared" si="45"/>
        <v>2</v>
      </c>
      <c r="Q740" s="14" t="s">
        <v>15</v>
      </c>
      <c r="R740" s="14">
        <f t="shared" si="46"/>
        <v>2</v>
      </c>
      <c r="S740" s="14" t="s">
        <v>119</v>
      </c>
      <c r="T740" s="14" t="s">
        <v>143</v>
      </c>
      <c r="U740" s="14">
        <f t="shared" si="47"/>
        <v>3</v>
      </c>
    </row>
    <row r="741" spans="1:21" x14ac:dyDescent="0.3">
      <c r="A741" s="11">
        <v>44634.568738425929</v>
      </c>
      <c r="B741" s="15">
        <v>44634</v>
      </c>
      <c r="C741" s="16">
        <v>0.56873842592592594</v>
      </c>
      <c r="D741" s="12">
        <v>143</v>
      </c>
      <c r="E741" s="12">
        <v>109.48</v>
      </c>
      <c r="F741" s="12">
        <v>123.76</v>
      </c>
      <c r="G741" s="12">
        <v>113.05</v>
      </c>
      <c r="H741" s="12">
        <v>116.62</v>
      </c>
      <c r="I741" s="12">
        <v>108.29</v>
      </c>
      <c r="J741" s="12">
        <v>127.33000000000001</v>
      </c>
      <c r="K741" s="12">
        <v>95</v>
      </c>
      <c r="L741" s="13">
        <v>117.06625000000001</v>
      </c>
      <c r="M741" s="17" t="s">
        <v>10</v>
      </c>
      <c r="N741" s="17">
        <f t="shared" si="44"/>
        <v>5</v>
      </c>
      <c r="O741" s="14" t="s">
        <v>10</v>
      </c>
      <c r="P741" s="14">
        <f t="shared" si="45"/>
        <v>2</v>
      </c>
      <c r="Q741" s="14" t="s">
        <v>15</v>
      </c>
      <c r="R741" s="14">
        <f t="shared" si="46"/>
        <v>2</v>
      </c>
      <c r="S741" s="14" t="s">
        <v>119</v>
      </c>
      <c r="T741" s="14" t="s">
        <v>143</v>
      </c>
      <c r="U741" s="14">
        <f t="shared" si="47"/>
        <v>3</v>
      </c>
    </row>
    <row r="742" spans="1:21" x14ac:dyDescent="0.3">
      <c r="A742" s="11">
        <v>44634.569432870368</v>
      </c>
      <c r="B742" s="15">
        <v>44634</v>
      </c>
      <c r="C742" s="16">
        <v>0.56943287037037038</v>
      </c>
      <c r="D742" s="12">
        <v>133</v>
      </c>
      <c r="E742" s="12">
        <v>122.36</v>
      </c>
      <c r="F742" s="12">
        <v>138.32</v>
      </c>
      <c r="G742" s="12">
        <v>126.35</v>
      </c>
      <c r="H742" s="12">
        <v>130.34</v>
      </c>
      <c r="I742" s="12">
        <v>121.03</v>
      </c>
      <c r="J742" s="12">
        <v>142.31</v>
      </c>
      <c r="K742" s="12">
        <v>129.01</v>
      </c>
      <c r="L742" s="13">
        <v>130.34</v>
      </c>
      <c r="M742" s="17" t="s">
        <v>10</v>
      </c>
      <c r="N742" s="17">
        <f t="shared" si="44"/>
        <v>5</v>
      </c>
      <c r="O742" s="14" t="s">
        <v>10</v>
      </c>
      <c r="P742" s="14">
        <f t="shared" si="45"/>
        <v>2</v>
      </c>
      <c r="Q742" s="14" t="s">
        <v>15</v>
      </c>
      <c r="R742" s="14">
        <f t="shared" si="46"/>
        <v>2</v>
      </c>
      <c r="S742" s="14" t="s">
        <v>18</v>
      </c>
      <c r="T742" s="14" t="s">
        <v>143</v>
      </c>
      <c r="U742" s="14">
        <f t="shared" si="47"/>
        <v>3</v>
      </c>
    </row>
    <row r="743" spans="1:21" x14ac:dyDescent="0.3">
      <c r="A743" s="11">
        <v>44634.570127314815</v>
      </c>
      <c r="B743" s="15">
        <v>44634</v>
      </c>
      <c r="C743" s="16">
        <v>0.57012731481481482</v>
      </c>
      <c r="D743" s="12">
        <v>129</v>
      </c>
      <c r="E743" s="12">
        <v>101.2</v>
      </c>
      <c r="F743" s="12">
        <v>114.4</v>
      </c>
      <c r="G743" s="12">
        <v>104.5</v>
      </c>
      <c r="H743" s="12">
        <v>107.8</v>
      </c>
      <c r="I743" s="12">
        <v>100.10000000000001</v>
      </c>
      <c r="J743" s="12">
        <v>117.7</v>
      </c>
      <c r="K743" s="12">
        <v>91</v>
      </c>
      <c r="L743" s="13">
        <v>108.21250000000001</v>
      </c>
      <c r="M743" s="17" t="s">
        <v>10</v>
      </c>
      <c r="N743" s="17">
        <f t="shared" si="44"/>
        <v>5</v>
      </c>
      <c r="O743" s="14" t="s">
        <v>10</v>
      </c>
      <c r="P743" s="14">
        <f t="shared" si="45"/>
        <v>2</v>
      </c>
      <c r="Q743" s="14" t="s">
        <v>15</v>
      </c>
      <c r="R743" s="14">
        <f t="shared" si="46"/>
        <v>2</v>
      </c>
      <c r="S743" s="14" t="s">
        <v>119</v>
      </c>
      <c r="T743" s="14" t="s">
        <v>143</v>
      </c>
      <c r="U743" s="14">
        <f t="shared" si="47"/>
        <v>3</v>
      </c>
    </row>
    <row r="744" spans="1:21" x14ac:dyDescent="0.3">
      <c r="A744" s="11">
        <v>44634.570138888892</v>
      </c>
      <c r="B744" s="15">
        <v>44634</v>
      </c>
      <c r="C744" s="16">
        <v>0.57013888888888886</v>
      </c>
      <c r="D744" s="12">
        <v>77.850000000000009</v>
      </c>
      <c r="E744" s="12">
        <v>79.58</v>
      </c>
      <c r="F744" s="12">
        <v>89.960000000000008</v>
      </c>
      <c r="G744" s="12">
        <v>82.174999999999997</v>
      </c>
      <c r="H744" s="12">
        <v>84.77</v>
      </c>
      <c r="I744" s="12">
        <v>78</v>
      </c>
      <c r="J744" s="12">
        <v>95</v>
      </c>
      <c r="K744" s="12">
        <v>83.905000000000001</v>
      </c>
      <c r="L744" s="13">
        <v>83.905000000000001</v>
      </c>
      <c r="M744" s="17" t="s">
        <v>10</v>
      </c>
      <c r="N744" s="17">
        <f t="shared" si="44"/>
        <v>5</v>
      </c>
      <c r="O744" s="14" t="s">
        <v>10</v>
      </c>
      <c r="P744" s="14">
        <f t="shared" si="45"/>
        <v>2</v>
      </c>
      <c r="Q744" s="14" t="s">
        <v>15</v>
      </c>
      <c r="R744" s="14">
        <f t="shared" si="46"/>
        <v>2</v>
      </c>
      <c r="S744" s="14" t="s">
        <v>119</v>
      </c>
      <c r="T744" s="14" t="s">
        <v>143</v>
      </c>
      <c r="U744" s="14">
        <f t="shared" si="47"/>
        <v>3</v>
      </c>
    </row>
    <row r="745" spans="1:21" x14ac:dyDescent="0.3">
      <c r="A745" s="11">
        <v>44634.570763888885</v>
      </c>
      <c r="B745" s="15">
        <v>44634</v>
      </c>
      <c r="C745" s="16">
        <v>0.57076388888888896</v>
      </c>
      <c r="D745" s="12">
        <v>71.100000000000009</v>
      </c>
      <c r="E745" s="12">
        <v>72.680000000000007</v>
      </c>
      <c r="F745" s="12">
        <v>82.16</v>
      </c>
      <c r="G745" s="12">
        <v>75.05</v>
      </c>
      <c r="H745" s="12">
        <v>77.42</v>
      </c>
      <c r="I745" s="12">
        <v>71.89</v>
      </c>
      <c r="J745" s="12">
        <v>79</v>
      </c>
      <c r="K745" s="12">
        <v>76.63</v>
      </c>
      <c r="L745" s="13">
        <v>75.741249999999994</v>
      </c>
      <c r="M745" s="17" t="s">
        <v>10</v>
      </c>
      <c r="N745" s="17">
        <f t="shared" si="44"/>
        <v>5</v>
      </c>
      <c r="O745" s="14" t="s">
        <v>10</v>
      </c>
      <c r="P745" s="14">
        <f t="shared" si="45"/>
        <v>2</v>
      </c>
      <c r="Q745" s="14" t="s">
        <v>15</v>
      </c>
      <c r="R745" s="14">
        <f t="shared" si="46"/>
        <v>2</v>
      </c>
      <c r="S745" s="14" t="s">
        <v>119</v>
      </c>
      <c r="T745" s="14" t="s">
        <v>143</v>
      </c>
      <c r="U745" s="14">
        <f t="shared" si="47"/>
        <v>3</v>
      </c>
    </row>
    <row r="746" spans="1:21" x14ac:dyDescent="0.3">
      <c r="A746" s="11">
        <v>44634.570821759262</v>
      </c>
      <c r="B746" s="15">
        <v>44634</v>
      </c>
      <c r="C746" s="16">
        <v>0.57082175925925926</v>
      </c>
      <c r="D746" s="12">
        <v>125</v>
      </c>
      <c r="E746" s="12">
        <v>102.58</v>
      </c>
      <c r="F746" s="12">
        <v>115.96000000000001</v>
      </c>
      <c r="G746" s="12">
        <v>105.925</v>
      </c>
      <c r="H746" s="12">
        <v>109.27</v>
      </c>
      <c r="I746" s="12">
        <v>101.465</v>
      </c>
      <c r="J746" s="12">
        <v>119.30500000000001</v>
      </c>
      <c r="K746" s="12">
        <v>98</v>
      </c>
      <c r="L746" s="13">
        <v>109.68812500000001</v>
      </c>
      <c r="M746" s="17" t="s">
        <v>10</v>
      </c>
      <c r="N746" s="17">
        <f t="shared" si="44"/>
        <v>5</v>
      </c>
      <c r="O746" s="14" t="s">
        <v>10</v>
      </c>
      <c r="P746" s="14">
        <f t="shared" si="45"/>
        <v>2</v>
      </c>
      <c r="Q746" s="14" t="s">
        <v>15</v>
      </c>
      <c r="R746" s="14">
        <f t="shared" si="46"/>
        <v>2</v>
      </c>
      <c r="S746" s="14" t="s">
        <v>119</v>
      </c>
      <c r="T746" s="14" t="s">
        <v>143</v>
      </c>
      <c r="U746" s="14">
        <f t="shared" si="47"/>
        <v>3</v>
      </c>
    </row>
    <row r="747" spans="1:21" x14ac:dyDescent="0.3">
      <c r="A747" s="11">
        <v>44634.571516203701</v>
      </c>
      <c r="B747" s="15">
        <v>44634</v>
      </c>
      <c r="C747" s="16">
        <v>0.57151620370370371</v>
      </c>
      <c r="D747" s="12">
        <v>125</v>
      </c>
      <c r="E747" s="12">
        <v>105.34</v>
      </c>
      <c r="F747" s="12">
        <v>119.08</v>
      </c>
      <c r="G747" s="12">
        <v>108.77499999999999</v>
      </c>
      <c r="H747" s="12">
        <v>112.21</v>
      </c>
      <c r="I747" s="12">
        <v>104.19500000000001</v>
      </c>
      <c r="J747" s="12">
        <v>122.515</v>
      </c>
      <c r="K747" s="12">
        <v>104</v>
      </c>
      <c r="L747" s="13">
        <v>112.639375</v>
      </c>
      <c r="M747" s="17" t="s">
        <v>10</v>
      </c>
      <c r="N747" s="17">
        <f t="shared" si="44"/>
        <v>5</v>
      </c>
      <c r="O747" s="14" t="s">
        <v>10</v>
      </c>
      <c r="P747" s="14">
        <f t="shared" si="45"/>
        <v>2</v>
      </c>
      <c r="Q747" s="14" t="s">
        <v>15</v>
      </c>
      <c r="R747" s="14">
        <f t="shared" si="46"/>
        <v>2</v>
      </c>
      <c r="S747" s="14" t="s">
        <v>119</v>
      </c>
      <c r="T747" s="14" t="s">
        <v>143</v>
      </c>
      <c r="U747" s="14">
        <f t="shared" si="47"/>
        <v>3</v>
      </c>
    </row>
    <row r="748" spans="1:21" x14ac:dyDescent="0.3">
      <c r="A748" s="11">
        <v>44634.572210648148</v>
      </c>
      <c r="B748" s="15">
        <v>44634</v>
      </c>
      <c r="C748" s="16">
        <v>0.57221064814814815</v>
      </c>
      <c r="D748" s="12">
        <v>123</v>
      </c>
      <c r="E748" s="12">
        <v>109.02000000000001</v>
      </c>
      <c r="F748" s="12">
        <v>123.24000000000001</v>
      </c>
      <c r="G748" s="12">
        <v>112.57499999999999</v>
      </c>
      <c r="H748" s="12">
        <v>116.13</v>
      </c>
      <c r="I748" s="12">
        <v>107.83500000000001</v>
      </c>
      <c r="J748" s="12">
        <v>126.795</v>
      </c>
      <c r="K748" s="12">
        <v>114</v>
      </c>
      <c r="L748" s="13">
        <v>116.57437499999999</v>
      </c>
      <c r="M748" s="17" t="s">
        <v>10</v>
      </c>
      <c r="N748" s="17">
        <f t="shared" si="44"/>
        <v>5</v>
      </c>
      <c r="O748" s="14" t="s">
        <v>10</v>
      </c>
      <c r="P748" s="14">
        <f t="shared" si="45"/>
        <v>2</v>
      </c>
      <c r="Q748" s="14" t="s">
        <v>15</v>
      </c>
      <c r="R748" s="14">
        <f t="shared" si="46"/>
        <v>2</v>
      </c>
      <c r="S748" s="14" t="s">
        <v>119</v>
      </c>
      <c r="T748" s="14" t="s">
        <v>143</v>
      </c>
      <c r="U748" s="14">
        <f t="shared" si="47"/>
        <v>3</v>
      </c>
    </row>
    <row r="749" spans="1:21" x14ac:dyDescent="0.3">
      <c r="A749" s="11">
        <v>44634.572905092595</v>
      </c>
      <c r="B749" s="15">
        <v>44634</v>
      </c>
      <c r="C749" s="16">
        <v>0.57290509259259259</v>
      </c>
      <c r="D749" s="12">
        <v>115</v>
      </c>
      <c r="E749" s="12">
        <v>104.42</v>
      </c>
      <c r="F749" s="12">
        <v>118.04</v>
      </c>
      <c r="G749" s="12">
        <v>107.82499999999999</v>
      </c>
      <c r="H749" s="12">
        <v>111.23</v>
      </c>
      <c r="I749" s="12">
        <v>103.285</v>
      </c>
      <c r="J749" s="12">
        <v>121.44500000000001</v>
      </c>
      <c r="K749" s="12">
        <v>112</v>
      </c>
      <c r="L749" s="13">
        <v>111.655625</v>
      </c>
      <c r="M749" s="17" t="s">
        <v>10</v>
      </c>
      <c r="N749" s="17">
        <f t="shared" si="44"/>
        <v>5</v>
      </c>
      <c r="O749" s="14" t="s">
        <v>10</v>
      </c>
      <c r="P749" s="14">
        <f t="shared" si="45"/>
        <v>2</v>
      </c>
      <c r="Q749" s="14" t="s">
        <v>15</v>
      </c>
      <c r="R749" s="14">
        <f t="shared" si="46"/>
        <v>2</v>
      </c>
      <c r="S749" s="14" t="s">
        <v>119</v>
      </c>
      <c r="T749" s="14" t="s">
        <v>143</v>
      </c>
      <c r="U749" s="14">
        <f t="shared" si="47"/>
        <v>3</v>
      </c>
    </row>
    <row r="750" spans="1:21" x14ac:dyDescent="0.3">
      <c r="A750" s="11">
        <v>44634.573136574072</v>
      </c>
      <c r="B750" s="15">
        <v>44634</v>
      </c>
      <c r="C750" s="16">
        <v>0.57313657407407403</v>
      </c>
      <c r="D750" s="12">
        <v>65.7</v>
      </c>
      <c r="E750" s="12">
        <v>67.16</v>
      </c>
      <c r="F750" s="12">
        <v>75.92</v>
      </c>
      <c r="G750" s="12">
        <v>69.349999999999994</v>
      </c>
      <c r="H750" s="12">
        <v>71.539999999999992</v>
      </c>
      <c r="I750" s="12">
        <v>73</v>
      </c>
      <c r="J750" s="12">
        <v>78.11</v>
      </c>
      <c r="K750" s="12">
        <v>70.81</v>
      </c>
      <c r="L750" s="13">
        <v>71.44874999999999</v>
      </c>
      <c r="M750" s="17" t="s">
        <v>10</v>
      </c>
      <c r="N750" s="17">
        <f t="shared" si="44"/>
        <v>5</v>
      </c>
      <c r="O750" s="14" t="s">
        <v>10</v>
      </c>
      <c r="P750" s="14">
        <f t="shared" si="45"/>
        <v>2</v>
      </c>
      <c r="Q750" s="14" t="s">
        <v>15</v>
      </c>
      <c r="R750" s="14">
        <f t="shared" si="46"/>
        <v>2</v>
      </c>
      <c r="S750" s="14" t="s">
        <v>119</v>
      </c>
      <c r="T750" s="14" t="s">
        <v>143</v>
      </c>
      <c r="U750" s="14">
        <f t="shared" si="47"/>
        <v>3</v>
      </c>
    </row>
    <row r="751" spans="1:21" x14ac:dyDescent="0.3">
      <c r="A751" s="11">
        <v>44634.573599537034</v>
      </c>
      <c r="B751" s="15">
        <v>44634</v>
      </c>
      <c r="C751" s="16">
        <v>0.57359953703703703</v>
      </c>
      <c r="D751" s="12">
        <v>123</v>
      </c>
      <c r="E751" s="12">
        <v>111.78</v>
      </c>
      <c r="F751" s="12">
        <v>126.36</v>
      </c>
      <c r="G751" s="12">
        <v>115.425</v>
      </c>
      <c r="H751" s="12">
        <v>119.07</v>
      </c>
      <c r="I751" s="12">
        <v>110.565</v>
      </c>
      <c r="J751" s="12">
        <v>130.005</v>
      </c>
      <c r="K751" s="12">
        <v>120</v>
      </c>
      <c r="L751" s="13">
        <v>119.52562500000001</v>
      </c>
      <c r="M751" s="17" t="s">
        <v>10</v>
      </c>
      <c r="N751" s="17">
        <f t="shared" si="44"/>
        <v>5</v>
      </c>
      <c r="O751" s="14" t="s">
        <v>10</v>
      </c>
      <c r="P751" s="14">
        <f t="shared" si="45"/>
        <v>2</v>
      </c>
      <c r="Q751" s="14" t="s">
        <v>15</v>
      </c>
      <c r="R751" s="14">
        <f t="shared" si="46"/>
        <v>2</v>
      </c>
      <c r="S751" s="14" t="s">
        <v>119</v>
      </c>
      <c r="T751" s="14" t="s">
        <v>143</v>
      </c>
      <c r="U751" s="14">
        <f t="shared" si="47"/>
        <v>3</v>
      </c>
    </row>
    <row r="752" spans="1:21" x14ac:dyDescent="0.3">
      <c r="A752" s="11">
        <v>44634.573611111111</v>
      </c>
      <c r="B752" s="15">
        <v>44634</v>
      </c>
      <c r="C752" s="16">
        <v>0.57361111111111118</v>
      </c>
      <c r="D752" s="12">
        <v>84.600000000000009</v>
      </c>
      <c r="E752" s="12">
        <v>86.48</v>
      </c>
      <c r="F752" s="12">
        <v>97.76</v>
      </c>
      <c r="G752" s="12">
        <v>89.3</v>
      </c>
      <c r="H752" s="12">
        <v>92.12</v>
      </c>
      <c r="I752" s="12">
        <v>78</v>
      </c>
      <c r="J752" s="12">
        <v>110</v>
      </c>
      <c r="K752" s="12">
        <v>91.179999999999993</v>
      </c>
      <c r="L752" s="13">
        <v>91.179999999999993</v>
      </c>
      <c r="M752" s="17" t="s">
        <v>10</v>
      </c>
      <c r="N752" s="17">
        <f t="shared" si="44"/>
        <v>5</v>
      </c>
      <c r="O752" s="14" t="s">
        <v>10</v>
      </c>
      <c r="P752" s="14">
        <f t="shared" si="45"/>
        <v>2</v>
      </c>
      <c r="Q752" s="14" t="s">
        <v>15</v>
      </c>
      <c r="R752" s="14">
        <f t="shared" si="46"/>
        <v>2</v>
      </c>
      <c r="S752" s="14" t="s">
        <v>119</v>
      </c>
      <c r="T752" s="14" t="s">
        <v>143</v>
      </c>
      <c r="U752" s="14">
        <f t="shared" si="47"/>
        <v>3</v>
      </c>
    </row>
    <row r="753" spans="1:21" x14ac:dyDescent="0.3">
      <c r="A753" s="11">
        <v>44634.573981481481</v>
      </c>
      <c r="B753" s="15">
        <v>44634</v>
      </c>
      <c r="C753" s="16">
        <v>0.57398148148148154</v>
      </c>
      <c r="D753" s="12">
        <v>67.5</v>
      </c>
      <c r="E753" s="12">
        <v>75</v>
      </c>
      <c r="F753" s="12">
        <v>78</v>
      </c>
      <c r="G753" s="12">
        <v>71.25</v>
      </c>
      <c r="H753" s="12">
        <v>73.5</v>
      </c>
      <c r="I753" s="12">
        <v>68.25</v>
      </c>
      <c r="J753" s="12">
        <v>80.25</v>
      </c>
      <c r="K753" s="12">
        <v>72.75</v>
      </c>
      <c r="L753" s="13">
        <v>73.3125</v>
      </c>
      <c r="M753" s="17" t="s">
        <v>10</v>
      </c>
      <c r="N753" s="17">
        <f t="shared" si="44"/>
        <v>5</v>
      </c>
      <c r="O753" s="14" t="s">
        <v>10</v>
      </c>
      <c r="P753" s="14">
        <f t="shared" si="45"/>
        <v>2</v>
      </c>
      <c r="Q753" s="14" t="s">
        <v>15</v>
      </c>
      <c r="R753" s="14">
        <f t="shared" si="46"/>
        <v>2</v>
      </c>
      <c r="S753" s="14" t="s">
        <v>119</v>
      </c>
      <c r="T753" s="14" t="s">
        <v>143</v>
      </c>
      <c r="U753" s="14">
        <f t="shared" si="47"/>
        <v>3</v>
      </c>
    </row>
    <row r="754" spans="1:21" x14ac:dyDescent="0.3">
      <c r="A754" s="11">
        <v>44634.574293981481</v>
      </c>
      <c r="B754" s="15">
        <v>44634</v>
      </c>
      <c r="C754" s="16">
        <v>0.57429398148148147</v>
      </c>
      <c r="D754" s="12">
        <v>120</v>
      </c>
      <c r="E754" s="12">
        <v>109.48</v>
      </c>
      <c r="F754" s="12">
        <v>123.76</v>
      </c>
      <c r="G754" s="12">
        <v>113.05</v>
      </c>
      <c r="H754" s="12">
        <v>116.62</v>
      </c>
      <c r="I754" s="12">
        <v>108.29</v>
      </c>
      <c r="J754" s="12">
        <v>127.33000000000001</v>
      </c>
      <c r="K754" s="12">
        <v>118</v>
      </c>
      <c r="L754" s="13">
        <v>117.06625000000001</v>
      </c>
      <c r="M754" s="17" t="s">
        <v>10</v>
      </c>
      <c r="N754" s="17">
        <f t="shared" si="44"/>
        <v>5</v>
      </c>
      <c r="O754" s="14" t="s">
        <v>10</v>
      </c>
      <c r="P754" s="14">
        <f t="shared" si="45"/>
        <v>2</v>
      </c>
      <c r="Q754" s="14" t="s">
        <v>15</v>
      </c>
      <c r="R754" s="14">
        <f t="shared" si="46"/>
        <v>2</v>
      </c>
      <c r="S754" s="14" t="s">
        <v>119</v>
      </c>
      <c r="T754" s="14" t="s">
        <v>143</v>
      </c>
      <c r="U754" s="14">
        <f t="shared" si="47"/>
        <v>3</v>
      </c>
    </row>
    <row r="755" spans="1:21" x14ac:dyDescent="0.3">
      <c r="A755" s="11">
        <v>44634.574988425928</v>
      </c>
      <c r="B755" s="15">
        <v>44634</v>
      </c>
      <c r="C755" s="16">
        <v>0.57498842592592592</v>
      </c>
      <c r="D755" s="12">
        <v>108</v>
      </c>
      <c r="E755" s="12">
        <v>103.96000000000001</v>
      </c>
      <c r="F755" s="12">
        <v>117.52000000000001</v>
      </c>
      <c r="G755" s="12">
        <v>107.35</v>
      </c>
      <c r="H755" s="12">
        <v>110.74</v>
      </c>
      <c r="I755" s="12">
        <v>102.83</v>
      </c>
      <c r="J755" s="12">
        <v>120.91000000000001</v>
      </c>
      <c r="K755" s="12">
        <v>118</v>
      </c>
      <c r="L755" s="13">
        <v>111.16375000000001</v>
      </c>
      <c r="M755" s="17" t="s">
        <v>10</v>
      </c>
      <c r="N755" s="17">
        <f t="shared" si="44"/>
        <v>5</v>
      </c>
      <c r="O755" s="14" t="s">
        <v>10</v>
      </c>
      <c r="P755" s="14">
        <f t="shared" si="45"/>
        <v>2</v>
      </c>
      <c r="Q755" s="14" t="s">
        <v>15</v>
      </c>
      <c r="R755" s="14">
        <f t="shared" si="46"/>
        <v>2</v>
      </c>
      <c r="S755" s="14" t="s">
        <v>119</v>
      </c>
      <c r="T755" s="14" t="s">
        <v>143</v>
      </c>
      <c r="U755" s="14">
        <f t="shared" si="47"/>
        <v>3</v>
      </c>
    </row>
    <row r="756" spans="1:21" x14ac:dyDescent="0.3">
      <c r="A756" s="11">
        <v>44634.57539351852</v>
      </c>
      <c r="B756" s="15">
        <v>44634</v>
      </c>
      <c r="C756" s="16">
        <v>0.5753935185185185</v>
      </c>
      <c r="D756" s="12">
        <v>97</v>
      </c>
      <c r="E756" s="12">
        <v>89.240000000000009</v>
      </c>
      <c r="F756" s="12">
        <v>100.88000000000001</v>
      </c>
      <c r="G756" s="12">
        <v>92.149999999999991</v>
      </c>
      <c r="H756" s="12">
        <v>95.06</v>
      </c>
      <c r="I756" s="12">
        <v>88.27</v>
      </c>
      <c r="J756" s="12">
        <v>103.79</v>
      </c>
      <c r="K756" s="12">
        <v>94.09</v>
      </c>
      <c r="L756" s="13">
        <v>95.06</v>
      </c>
      <c r="M756" s="17" t="s">
        <v>10</v>
      </c>
      <c r="N756" s="17">
        <f t="shared" si="44"/>
        <v>5</v>
      </c>
      <c r="O756" s="14" t="s">
        <v>10</v>
      </c>
      <c r="P756" s="14">
        <f t="shared" si="45"/>
        <v>2</v>
      </c>
      <c r="Q756" s="14" t="s">
        <v>15</v>
      </c>
      <c r="R756" s="14">
        <f t="shared" si="46"/>
        <v>2</v>
      </c>
      <c r="S756" s="14" t="s">
        <v>119</v>
      </c>
      <c r="T756" s="14" t="s">
        <v>143</v>
      </c>
      <c r="U756" s="14">
        <f t="shared" si="47"/>
        <v>3</v>
      </c>
    </row>
    <row r="757" spans="1:21" x14ac:dyDescent="0.3">
      <c r="A757" s="11">
        <v>44634.575682870367</v>
      </c>
      <c r="B757" s="15">
        <v>44634</v>
      </c>
      <c r="C757" s="16">
        <v>0.57568287037037036</v>
      </c>
      <c r="D757" s="12">
        <v>99</v>
      </c>
      <c r="E757" s="12">
        <v>103.04</v>
      </c>
      <c r="F757" s="12">
        <v>116.48</v>
      </c>
      <c r="G757" s="12">
        <v>106.39999999999999</v>
      </c>
      <c r="H757" s="12">
        <v>109.75999999999999</v>
      </c>
      <c r="I757" s="12">
        <v>101.92</v>
      </c>
      <c r="J757" s="12">
        <v>119.84</v>
      </c>
      <c r="K757" s="12">
        <v>125</v>
      </c>
      <c r="L757" s="13">
        <v>110.18</v>
      </c>
      <c r="M757" s="17" t="s">
        <v>10</v>
      </c>
      <c r="N757" s="17">
        <f t="shared" si="44"/>
        <v>5</v>
      </c>
      <c r="O757" s="14" t="s">
        <v>10</v>
      </c>
      <c r="P757" s="14">
        <f t="shared" si="45"/>
        <v>2</v>
      </c>
      <c r="Q757" s="14" t="s">
        <v>15</v>
      </c>
      <c r="R757" s="14">
        <f t="shared" si="46"/>
        <v>2</v>
      </c>
      <c r="S757" s="14" t="s">
        <v>119</v>
      </c>
      <c r="T757" s="14" t="s">
        <v>143</v>
      </c>
      <c r="U757" s="14">
        <f t="shared" si="47"/>
        <v>3</v>
      </c>
    </row>
    <row r="758" spans="1:21" x14ac:dyDescent="0.3">
      <c r="A758" s="11">
        <v>44634.576377314814</v>
      </c>
      <c r="B758" s="15">
        <v>44634</v>
      </c>
      <c r="C758" s="16">
        <v>0.5763773148148148</v>
      </c>
      <c r="D758" s="12">
        <v>94</v>
      </c>
      <c r="E758" s="12">
        <v>102.12</v>
      </c>
      <c r="F758" s="12">
        <v>115.44</v>
      </c>
      <c r="G758" s="12">
        <v>105.44999999999999</v>
      </c>
      <c r="H758" s="12">
        <v>108.78</v>
      </c>
      <c r="I758" s="12">
        <v>101.01</v>
      </c>
      <c r="J758" s="12">
        <v>118.77000000000001</v>
      </c>
      <c r="K758" s="12">
        <v>128</v>
      </c>
      <c r="L758" s="13">
        <v>109.19624999999999</v>
      </c>
      <c r="M758" s="17" t="s">
        <v>10</v>
      </c>
      <c r="N758" s="17">
        <f t="shared" si="44"/>
        <v>5</v>
      </c>
      <c r="O758" s="14" t="s">
        <v>10</v>
      </c>
      <c r="P758" s="14">
        <f t="shared" si="45"/>
        <v>2</v>
      </c>
      <c r="Q758" s="14" t="s">
        <v>15</v>
      </c>
      <c r="R758" s="14">
        <f t="shared" si="46"/>
        <v>2</v>
      </c>
      <c r="S758" s="14" t="s">
        <v>119</v>
      </c>
      <c r="T758" s="14" t="s">
        <v>143</v>
      </c>
      <c r="U758" s="14">
        <f t="shared" si="47"/>
        <v>3</v>
      </c>
    </row>
    <row r="759" spans="1:21" x14ac:dyDescent="0.3">
      <c r="A759" s="11">
        <v>44634.576608796298</v>
      </c>
      <c r="B759" s="15">
        <v>44634</v>
      </c>
      <c r="C759" s="16">
        <v>0.57660879629629636</v>
      </c>
      <c r="D759" s="12">
        <v>111.60000000000001</v>
      </c>
      <c r="E759" s="12">
        <v>114.08</v>
      </c>
      <c r="F759" s="12">
        <v>128.96</v>
      </c>
      <c r="G759" s="12">
        <v>117.8</v>
      </c>
      <c r="H759" s="12">
        <v>121.52</v>
      </c>
      <c r="I759" s="12">
        <v>112.84</v>
      </c>
      <c r="J759" s="12">
        <v>132.68</v>
      </c>
      <c r="K759" s="12">
        <v>124</v>
      </c>
      <c r="L759" s="13">
        <v>120.435</v>
      </c>
      <c r="M759" s="17" t="s">
        <v>10</v>
      </c>
      <c r="N759" s="17">
        <f t="shared" si="44"/>
        <v>5</v>
      </c>
      <c r="O759" s="14" t="s">
        <v>10</v>
      </c>
      <c r="P759" s="14">
        <f t="shared" si="45"/>
        <v>2</v>
      </c>
      <c r="Q759" s="14" t="s">
        <v>15</v>
      </c>
      <c r="R759" s="14">
        <f t="shared" si="46"/>
        <v>2</v>
      </c>
      <c r="S759" s="14" t="s">
        <v>18</v>
      </c>
      <c r="T759" s="14" t="s">
        <v>143</v>
      </c>
      <c r="U759" s="14">
        <f t="shared" si="47"/>
        <v>3</v>
      </c>
    </row>
    <row r="760" spans="1:21" x14ac:dyDescent="0.3">
      <c r="A760" s="11">
        <v>44634.57675925926</v>
      </c>
      <c r="B760" s="15">
        <v>44634</v>
      </c>
      <c r="C760" s="16">
        <v>0.5767592592592593</v>
      </c>
      <c r="D760" s="12">
        <v>108</v>
      </c>
      <c r="E760" s="12">
        <v>110.4</v>
      </c>
      <c r="F760" s="12">
        <v>124.80000000000001</v>
      </c>
      <c r="G760" s="12">
        <v>114</v>
      </c>
      <c r="H760" s="12">
        <v>117.6</v>
      </c>
      <c r="I760" s="12">
        <v>109.2</v>
      </c>
      <c r="J760" s="12">
        <v>128.4</v>
      </c>
      <c r="K760" s="12">
        <v>120</v>
      </c>
      <c r="L760" s="13">
        <v>116.55000000000001</v>
      </c>
      <c r="M760" s="17" t="s">
        <v>10</v>
      </c>
      <c r="N760" s="17">
        <f t="shared" si="44"/>
        <v>5</v>
      </c>
      <c r="O760" s="14" t="s">
        <v>10</v>
      </c>
      <c r="P760" s="14">
        <f t="shared" si="45"/>
        <v>2</v>
      </c>
      <c r="Q760" s="14" t="s">
        <v>15</v>
      </c>
      <c r="R760" s="14">
        <f t="shared" si="46"/>
        <v>2</v>
      </c>
      <c r="S760" s="14" t="s">
        <v>119</v>
      </c>
      <c r="T760" s="14" t="s">
        <v>143</v>
      </c>
      <c r="U760" s="14">
        <f t="shared" si="47"/>
        <v>3</v>
      </c>
    </row>
    <row r="761" spans="1:21" x14ac:dyDescent="0.3">
      <c r="A761" s="11">
        <v>44634.576886574076</v>
      </c>
      <c r="B761" s="15">
        <v>44634</v>
      </c>
      <c r="C761" s="16">
        <v>0.57688657407407407</v>
      </c>
      <c r="D761" s="12">
        <v>109.8</v>
      </c>
      <c r="E761" s="12">
        <v>112.24000000000001</v>
      </c>
      <c r="F761" s="12">
        <v>126.88000000000001</v>
      </c>
      <c r="G761" s="12">
        <v>115.89999999999999</v>
      </c>
      <c r="H761" s="12">
        <v>119.56</v>
      </c>
      <c r="I761" s="12">
        <v>111.02000000000001</v>
      </c>
      <c r="J761" s="12">
        <v>130.54000000000002</v>
      </c>
      <c r="K761" s="12">
        <v>122</v>
      </c>
      <c r="L761" s="13">
        <v>118.49250000000001</v>
      </c>
      <c r="M761" s="17" t="s">
        <v>10</v>
      </c>
      <c r="N761" s="17">
        <f t="shared" si="44"/>
        <v>5</v>
      </c>
      <c r="O761" s="14" t="s">
        <v>10</v>
      </c>
      <c r="P761" s="14">
        <f t="shared" si="45"/>
        <v>2</v>
      </c>
      <c r="Q761" s="14" t="s">
        <v>15</v>
      </c>
      <c r="R761" s="14">
        <f t="shared" si="46"/>
        <v>2</v>
      </c>
      <c r="S761" s="14" t="s">
        <v>119</v>
      </c>
      <c r="T761" s="14" t="s">
        <v>143</v>
      </c>
      <c r="U761" s="14">
        <f t="shared" si="47"/>
        <v>3</v>
      </c>
    </row>
    <row r="762" spans="1:21" x14ac:dyDescent="0.3">
      <c r="A762" s="11">
        <v>44634.57707175926</v>
      </c>
      <c r="B762" s="15">
        <v>44634</v>
      </c>
      <c r="C762" s="16">
        <v>0.57707175925925924</v>
      </c>
      <c r="D762" s="12">
        <v>97</v>
      </c>
      <c r="E762" s="12">
        <v>101.2</v>
      </c>
      <c r="F762" s="12">
        <v>114.4</v>
      </c>
      <c r="G762" s="12">
        <v>104.5</v>
      </c>
      <c r="H762" s="12">
        <v>107.8</v>
      </c>
      <c r="I762" s="12">
        <v>100.10000000000001</v>
      </c>
      <c r="J762" s="12">
        <v>117.7</v>
      </c>
      <c r="K762" s="12">
        <v>123</v>
      </c>
      <c r="L762" s="13">
        <v>108.21250000000001</v>
      </c>
      <c r="M762" s="17" t="s">
        <v>10</v>
      </c>
      <c r="N762" s="17">
        <f t="shared" si="44"/>
        <v>5</v>
      </c>
      <c r="O762" s="14" t="s">
        <v>10</v>
      </c>
      <c r="P762" s="14">
        <f t="shared" si="45"/>
        <v>2</v>
      </c>
      <c r="Q762" s="14" t="s">
        <v>15</v>
      </c>
      <c r="R762" s="14">
        <f t="shared" si="46"/>
        <v>2</v>
      </c>
      <c r="S762" s="14" t="s">
        <v>119</v>
      </c>
      <c r="T762" s="14" t="s">
        <v>143</v>
      </c>
      <c r="U762" s="14">
        <f t="shared" si="47"/>
        <v>3</v>
      </c>
    </row>
    <row r="763" spans="1:21" x14ac:dyDescent="0.3">
      <c r="A763" s="11">
        <v>44634.57708333333</v>
      </c>
      <c r="B763" s="15">
        <v>44634</v>
      </c>
      <c r="C763" s="16">
        <v>0.57708333333333328</v>
      </c>
      <c r="D763" s="12">
        <v>89.55</v>
      </c>
      <c r="E763" s="12">
        <v>91.54</v>
      </c>
      <c r="F763" s="12">
        <v>103.48</v>
      </c>
      <c r="G763" s="12">
        <v>94.524999999999991</v>
      </c>
      <c r="H763" s="12">
        <v>97.51</v>
      </c>
      <c r="I763" s="12">
        <v>95</v>
      </c>
      <c r="J763" s="12">
        <v>104</v>
      </c>
      <c r="K763" s="12">
        <v>96.515000000000001</v>
      </c>
      <c r="L763" s="13">
        <v>96.515000000000001</v>
      </c>
      <c r="M763" s="17" t="s">
        <v>10</v>
      </c>
      <c r="N763" s="17">
        <f t="shared" si="44"/>
        <v>5</v>
      </c>
      <c r="O763" s="14" t="s">
        <v>10</v>
      </c>
      <c r="P763" s="14">
        <f t="shared" si="45"/>
        <v>2</v>
      </c>
      <c r="Q763" s="14" t="s">
        <v>15</v>
      </c>
      <c r="R763" s="14">
        <f t="shared" si="46"/>
        <v>2</v>
      </c>
      <c r="S763" s="14" t="s">
        <v>119</v>
      </c>
      <c r="T763" s="14" t="s">
        <v>143</v>
      </c>
      <c r="U763" s="14">
        <f t="shared" si="47"/>
        <v>3</v>
      </c>
    </row>
    <row r="764" spans="1:21" x14ac:dyDescent="0.3">
      <c r="A764" s="11">
        <v>44634.577187499999</v>
      </c>
      <c r="B764" s="15">
        <v>44634</v>
      </c>
      <c r="C764" s="16">
        <v>0.57718749999999996</v>
      </c>
      <c r="D764" s="12">
        <v>99</v>
      </c>
      <c r="E764" s="12">
        <v>101.2</v>
      </c>
      <c r="F764" s="12">
        <v>114.4</v>
      </c>
      <c r="G764" s="12">
        <v>104.5</v>
      </c>
      <c r="H764" s="12">
        <v>107.8</v>
      </c>
      <c r="I764" s="12">
        <v>100.10000000000001</v>
      </c>
      <c r="J764" s="12">
        <v>117.7</v>
      </c>
      <c r="K764" s="12">
        <v>110</v>
      </c>
      <c r="L764" s="13">
        <v>106.83750000000001</v>
      </c>
      <c r="M764" s="17" t="s">
        <v>10</v>
      </c>
      <c r="N764" s="17">
        <f t="shared" si="44"/>
        <v>5</v>
      </c>
      <c r="O764" s="14" t="s">
        <v>10</v>
      </c>
      <c r="P764" s="14">
        <f t="shared" si="45"/>
        <v>2</v>
      </c>
      <c r="Q764" s="14" t="s">
        <v>15</v>
      </c>
      <c r="R764" s="14">
        <f t="shared" si="46"/>
        <v>2</v>
      </c>
      <c r="S764" s="14" t="s">
        <v>119</v>
      </c>
      <c r="T764" s="14" t="s">
        <v>143</v>
      </c>
      <c r="U764" s="14">
        <f t="shared" si="47"/>
        <v>3</v>
      </c>
    </row>
    <row r="765" spans="1:21" x14ac:dyDescent="0.3">
      <c r="A765" s="11">
        <v>44634.577766203707</v>
      </c>
      <c r="B765" s="15">
        <v>44634</v>
      </c>
      <c r="C765" s="16">
        <v>0.57776620370370368</v>
      </c>
      <c r="D765" s="12">
        <v>91</v>
      </c>
      <c r="E765" s="12">
        <v>90.160000000000011</v>
      </c>
      <c r="F765" s="12">
        <v>101.92</v>
      </c>
      <c r="G765" s="12">
        <v>93.1</v>
      </c>
      <c r="H765" s="12">
        <v>96.039999999999992</v>
      </c>
      <c r="I765" s="12">
        <v>89.18</v>
      </c>
      <c r="J765" s="12">
        <v>104.86</v>
      </c>
      <c r="K765" s="12">
        <v>105</v>
      </c>
      <c r="L765" s="13">
        <v>96.407500000000013</v>
      </c>
      <c r="M765" s="17" t="s">
        <v>10</v>
      </c>
      <c r="N765" s="17">
        <f t="shared" si="44"/>
        <v>5</v>
      </c>
      <c r="O765" s="14" t="s">
        <v>10</v>
      </c>
      <c r="P765" s="14">
        <f t="shared" si="45"/>
        <v>2</v>
      </c>
      <c r="Q765" s="14" t="s">
        <v>15</v>
      </c>
      <c r="R765" s="14">
        <f t="shared" si="46"/>
        <v>2</v>
      </c>
      <c r="S765" s="14" t="s">
        <v>119</v>
      </c>
      <c r="T765" s="14" t="s">
        <v>143</v>
      </c>
      <c r="U765" s="14">
        <f t="shared" si="47"/>
        <v>3</v>
      </c>
    </row>
    <row r="766" spans="1:21" x14ac:dyDescent="0.3">
      <c r="A766" s="11">
        <v>44634.577870370369</v>
      </c>
      <c r="B766" s="15">
        <v>44634</v>
      </c>
      <c r="C766" s="16">
        <v>0.57787037037037037</v>
      </c>
      <c r="D766" s="12">
        <v>89.100000000000009</v>
      </c>
      <c r="E766" s="12">
        <v>91.08</v>
      </c>
      <c r="F766" s="12">
        <v>102.96000000000001</v>
      </c>
      <c r="G766" s="12">
        <v>94.05</v>
      </c>
      <c r="H766" s="12">
        <v>97.02</v>
      </c>
      <c r="I766" s="12">
        <v>90.09</v>
      </c>
      <c r="J766" s="12">
        <v>105.93</v>
      </c>
      <c r="K766" s="12">
        <v>99</v>
      </c>
      <c r="L766" s="13">
        <v>96.153750000000002</v>
      </c>
      <c r="M766" s="17" t="s">
        <v>10</v>
      </c>
      <c r="N766" s="17">
        <f t="shared" si="44"/>
        <v>5</v>
      </c>
      <c r="O766" s="14" t="s">
        <v>10</v>
      </c>
      <c r="P766" s="14">
        <f t="shared" si="45"/>
        <v>2</v>
      </c>
      <c r="Q766" s="14" t="s">
        <v>15</v>
      </c>
      <c r="R766" s="14">
        <f t="shared" si="46"/>
        <v>2</v>
      </c>
      <c r="S766" s="14" t="s">
        <v>119</v>
      </c>
      <c r="T766" s="14" t="s">
        <v>143</v>
      </c>
      <c r="U766" s="14">
        <f t="shared" si="47"/>
        <v>3</v>
      </c>
    </row>
    <row r="767" spans="1:21" x14ac:dyDescent="0.3">
      <c r="A767" s="11">
        <v>44634.578032407408</v>
      </c>
      <c r="B767" s="15">
        <v>44634</v>
      </c>
      <c r="C767" s="16">
        <v>0.57803240740740736</v>
      </c>
      <c r="D767" s="12">
        <v>87.3</v>
      </c>
      <c r="E767" s="12">
        <v>89.240000000000009</v>
      </c>
      <c r="F767" s="12">
        <v>100.88000000000001</v>
      </c>
      <c r="G767" s="12">
        <v>92.149999999999991</v>
      </c>
      <c r="H767" s="12">
        <v>95.06</v>
      </c>
      <c r="I767" s="12">
        <v>88.27</v>
      </c>
      <c r="J767" s="12">
        <v>103.79</v>
      </c>
      <c r="K767" s="12">
        <v>97</v>
      </c>
      <c r="L767" s="13">
        <v>94.211249999999993</v>
      </c>
      <c r="M767" s="17" t="s">
        <v>10</v>
      </c>
      <c r="N767" s="17">
        <f t="shared" si="44"/>
        <v>5</v>
      </c>
      <c r="O767" s="14" t="s">
        <v>10</v>
      </c>
      <c r="P767" s="14">
        <f t="shared" si="45"/>
        <v>2</v>
      </c>
      <c r="Q767" s="14" t="s">
        <v>15</v>
      </c>
      <c r="R767" s="14">
        <f t="shared" si="46"/>
        <v>2</v>
      </c>
      <c r="S767" s="14" t="s">
        <v>119</v>
      </c>
      <c r="T767" s="14" t="s">
        <v>143</v>
      </c>
      <c r="U767" s="14">
        <f t="shared" si="47"/>
        <v>3</v>
      </c>
    </row>
    <row r="768" spans="1:21" x14ac:dyDescent="0.3">
      <c r="A768" s="11">
        <v>44634.578460648147</v>
      </c>
      <c r="B768" s="15">
        <v>44634</v>
      </c>
      <c r="C768" s="16">
        <v>0.57846064814814813</v>
      </c>
      <c r="D768" s="12">
        <v>88</v>
      </c>
      <c r="E768" s="12">
        <v>83.26</v>
      </c>
      <c r="F768" s="12">
        <v>94.12</v>
      </c>
      <c r="G768" s="12">
        <v>85.974999999999994</v>
      </c>
      <c r="H768" s="12">
        <v>88.69</v>
      </c>
      <c r="I768" s="12">
        <v>82.355000000000004</v>
      </c>
      <c r="J768" s="12">
        <v>96.835000000000008</v>
      </c>
      <c r="K768" s="12">
        <v>93</v>
      </c>
      <c r="L768" s="13">
        <v>89.029375000000002</v>
      </c>
      <c r="M768" s="17" t="s">
        <v>10</v>
      </c>
      <c r="N768" s="17">
        <f t="shared" si="44"/>
        <v>5</v>
      </c>
      <c r="O768" s="14" t="s">
        <v>10</v>
      </c>
      <c r="P768" s="14">
        <f t="shared" si="45"/>
        <v>2</v>
      </c>
      <c r="Q768" s="14" t="s">
        <v>15</v>
      </c>
      <c r="R768" s="14">
        <f t="shared" si="46"/>
        <v>2</v>
      </c>
      <c r="S768" s="14" t="s">
        <v>119</v>
      </c>
      <c r="T768" s="14" t="s">
        <v>143</v>
      </c>
      <c r="U768" s="14">
        <f t="shared" si="47"/>
        <v>3</v>
      </c>
    </row>
    <row r="769" spans="1:21" x14ac:dyDescent="0.3">
      <c r="A769" s="11">
        <v>44634.578715277778</v>
      </c>
      <c r="B769" s="15">
        <v>44634</v>
      </c>
      <c r="C769" s="16">
        <v>0.57871527777777776</v>
      </c>
      <c r="D769" s="12">
        <v>73.8</v>
      </c>
      <c r="E769" s="12">
        <v>75.44</v>
      </c>
      <c r="F769" s="12">
        <v>85.28</v>
      </c>
      <c r="G769" s="12">
        <v>77.899999999999991</v>
      </c>
      <c r="H769" s="12">
        <v>80.36</v>
      </c>
      <c r="I769" s="12">
        <v>82</v>
      </c>
      <c r="J769" s="12">
        <v>87.740000000000009</v>
      </c>
      <c r="K769" s="12">
        <v>79.539999999999992</v>
      </c>
      <c r="L769" s="13">
        <v>80.257499999999993</v>
      </c>
      <c r="M769" s="17" t="s">
        <v>10</v>
      </c>
      <c r="N769" s="17">
        <f t="shared" si="44"/>
        <v>5</v>
      </c>
      <c r="O769" s="14" t="s">
        <v>10</v>
      </c>
      <c r="P769" s="14">
        <f t="shared" si="45"/>
        <v>2</v>
      </c>
      <c r="Q769" s="14" t="s">
        <v>15</v>
      </c>
      <c r="R769" s="14">
        <f t="shared" si="46"/>
        <v>2</v>
      </c>
      <c r="S769" s="14" t="s">
        <v>119</v>
      </c>
      <c r="T769" s="14" t="s">
        <v>143</v>
      </c>
      <c r="U769" s="14">
        <f t="shared" si="47"/>
        <v>3</v>
      </c>
    </row>
    <row r="770" spans="1:21" x14ac:dyDescent="0.3">
      <c r="A770" s="11">
        <v>44634.579155092593</v>
      </c>
      <c r="B770" s="15">
        <v>44634</v>
      </c>
      <c r="C770" s="16">
        <v>0.57915509259259257</v>
      </c>
      <c r="D770" s="12">
        <v>80</v>
      </c>
      <c r="E770" s="12">
        <v>77.740000000000009</v>
      </c>
      <c r="F770" s="12">
        <v>87.88000000000001</v>
      </c>
      <c r="G770" s="12">
        <v>80.274999999999991</v>
      </c>
      <c r="H770" s="12">
        <v>82.81</v>
      </c>
      <c r="I770" s="12">
        <v>76.894999999999996</v>
      </c>
      <c r="J770" s="12">
        <v>90.415000000000006</v>
      </c>
      <c r="K770" s="12">
        <v>89</v>
      </c>
      <c r="L770" s="13">
        <v>83.126874999999998</v>
      </c>
      <c r="M770" s="17" t="s">
        <v>10</v>
      </c>
      <c r="N770" s="17">
        <f t="shared" si="44"/>
        <v>5</v>
      </c>
      <c r="O770" s="14" t="s">
        <v>10</v>
      </c>
      <c r="P770" s="14">
        <f t="shared" si="45"/>
        <v>2</v>
      </c>
      <c r="Q770" s="14" t="s">
        <v>15</v>
      </c>
      <c r="R770" s="14">
        <f t="shared" si="46"/>
        <v>2</v>
      </c>
      <c r="S770" s="14" t="s">
        <v>119</v>
      </c>
      <c r="T770" s="14" t="s">
        <v>143</v>
      </c>
      <c r="U770" s="14">
        <f t="shared" si="47"/>
        <v>3</v>
      </c>
    </row>
    <row r="771" spans="1:21" x14ac:dyDescent="0.3">
      <c r="A771" s="11">
        <v>44634.57984953704</v>
      </c>
      <c r="B771" s="15">
        <v>44634</v>
      </c>
      <c r="C771" s="16">
        <v>0.57984953703703701</v>
      </c>
      <c r="D771" s="12">
        <v>77</v>
      </c>
      <c r="E771" s="12">
        <v>72.680000000000007</v>
      </c>
      <c r="F771" s="12">
        <v>82.16</v>
      </c>
      <c r="G771" s="12">
        <v>75.05</v>
      </c>
      <c r="H771" s="12">
        <v>77.42</v>
      </c>
      <c r="I771" s="12">
        <v>71.89</v>
      </c>
      <c r="J771" s="12">
        <v>84.53</v>
      </c>
      <c r="K771" s="12">
        <v>81</v>
      </c>
      <c r="L771" s="13">
        <v>77.716250000000002</v>
      </c>
      <c r="M771" s="17" t="s">
        <v>10</v>
      </c>
      <c r="N771" s="17">
        <f t="shared" ref="N771:N834" si="48">IF(M771="Morning",1,IF(M771="Afternoon",2,IF(M771="Evening",3,IF(M771="late Evening",4,IF(M771="Break",5)))))</f>
        <v>5</v>
      </c>
      <c r="O771" s="14" t="s">
        <v>10</v>
      </c>
      <c r="P771" s="14">
        <f t="shared" ref="P771:P834" si="49">IF(O771="Greetings",1,IF(O771="Break",2,IF(O771="Closing",3,IF(O771="demonstration",4,IF(O771="Hands on",5,IF(O771="Introduction",6,IF(O771="Lecture",7,IF(O771="No Activity",8,IF(O771="Peer Learning",9)))))))))</f>
        <v>2</v>
      </c>
      <c r="Q771" s="14" t="s">
        <v>15</v>
      </c>
      <c r="R771" s="14">
        <f t="shared" ref="R771:R834" si="50">IF(Q771="On Campus",1,IF(Q771="Off Campus",2))</f>
        <v>2</v>
      </c>
      <c r="S771" s="14" t="s">
        <v>119</v>
      </c>
      <c r="T771" s="14" t="s">
        <v>143</v>
      </c>
      <c r="U771" s="14">
        <f t="shared" ref="U771:U834" si="51">IF(T771="Tools_Digital Drawing",1,IF(T771="Spatial Design",2,IF(T771="Technical Contexts",3)))</f>
        <v>3</v>
      </c>
    </row>
    <row r="772" spans="1:21" x14ac:dyDescent="0.3">
      <c r="A772" s="11">
        <v>44634.580543981479</v>
      </c>
      <c r="B772" s="15">
        <v>44634</v>
      </c>
      <c r="C772" s="16">
        <v>0.58054398148148145</v>
      </c>
      <c r="D772" s="12">
        <v>90</v>
      </c>
      <c r="E772" s="12">
        <v>75.900000000000006</v>
      </c>
      <c r="F772" s="12">
        <v>85.8</v>
      </c>
      <c r="G772" s="12">
        <v>78.375</v>
      </c>
      <c r="H772" s="12">
        <v>80.849999999999994</v>
      </c>
      <c r="I772" s="12">
        <v>75.075000000000003</v>
      </c>
      <c r="J772" s="12">
        <v>88.275000000000006</v>
      </c>
      <c r="K772" s="12">
        <v>75</v>
      </c>
      <c r="L772" s="13">
        <v>81.159374999999997</v>
      </c>
      <c r="M772" s="17" t="s">
        <v>10</v>
      </c>
      <c r="N772" s="17">
        <f t="shared" si="48"/>
        <v>5</v>
      </c>
      <c r="O772" s="14" t="s">
        <v>10</v>
      </c>
      <c r="P772" s="14">
        <f t="shared" si="49"/>
        <v>2</v>
      </c>
      <c r="Q772" s="14" t="s">
        <v>15</v>
      </c>
      <c r="R772" s="14">
        <f t="shared" si="50"/>
        <v>2</v>
      </c>
      <c r="S772" s="14" t="s">
        <v>119</v>
      </c>
      <c r="T772" s="14" t="s">
        <v>143</v>
      </c>
      <c r="U772" s="14">
        <f t="shared" si="51"/>
        <v>3</v>
      </c>
    </row>
    <row r="773" spans="1:21" x14ac:dyDescent="0.3">
      <c r="A773" s="11">
        <v>44634.580555555556</v>
      </c>
      <c r="B773" s="15">
        <v>44634</v>
      </c>
      <c r="C773" s="16">
        <v>0.5805555555555556</v>
      </c>
      <c r="D773" s="12">
        <v>86.850000000000009</v>
      </c>
      <c r="E773" s="12">
        <v>88.78</v>
      </c>
      <c r="F773" s="12">
        <v>100.36</v>
      </c>
      <c r="G773" s="12">
        <v>91.674999999999997</v>
      </c>
      <c r="H773" s="12">
        <v>94.57</v>
      </c>
      <c r="I773" s="12">
        <v>90</v>
      </c>
      <c r="J773" s="12">
        <v>103</v>
      </c>
      <c r="K773" s="12">
        <v>93.605000000000004</v>
      </c>
      <c r="L773" s="13">
        <v>93.605000000000004</v>
      </c>
      <c r="M773" s="17" t="s">
        <v>10</v>
      </c>
      <c r="N773" s="17">
        <f t="shared" si="48"/>
        <v>5</v>
      </c>
      <c r="O773" s="14" t="s">
        <v>10</v>
      </c>
      <c r="P773" s="14">
        <f t="shared" si="49"/>
        <v>2</v>
      </c>
      <c r="Q773" s="14" t="s">
        <v>15</v>
      </c>
      <c r="R773" s="14">
        <f t="shared" si="50"/>
        <v>2</v>
      </c>
      <c r="S773" s="14" t="s">
        <v>119</v>
      </c>
      <c r="T773" s="14" t="s">
        <v>143</v>
      </c>
      <c r="U773" s="14">
        <f t="shared" si="51"/>
        <v>3</v>
      </c>
    </row>
    <row r="774" spans="1:21" x14ac:dyDescent="0.3">
      <c r="A774" s="11">
        <v>44634.581238425926</v>
      </c>
      <c r="B774" s="15">
        <v>44634</v>
      </c>
      <c r="C774" s="16">
        <v>0.58123842592592589</v>
      </c>
      <c r="D774" s="12">
        <v>81</v>
      </c>
      <c r="E774" s="12">
        <v>74.52000000000001</v>
      </c>
      <c r="F774" s="12">
        <v>84.240000000000009</v>
      </c>
      <c r="G774" s="12">
        <v>76.95</v>
      </c>
      <c r="H774" s="12">
        <v>79.38</v>
      </c>
      <c r="I774" s="12">
        <v>73.710000000000008</v>
      </c>
      <c r="J774" s="12">
        <v>86.67</v>
      </c>
      <c r="K774" s="12">
        <v>78.569999999999993</v>
      </c>
      <c r="L774" s="13">
        <v>79.38</v>
      </c>
      <c r="M774" s="17" t="s">
        <v>10</v>
      </c>
      <c r="N774" s="17">
        <f t="shared" si="48"/>
        <v>5</v>
      </c>
      <c r="O774" s="14" t="s">
        <v>10</v>
      </c>
      <c r="P774" s="14">
        <f t="shared" si="49"/>
        <v>2</v>
      </c>
      <c r="Q774" s="14" t="s">
        <v>15</v>
      </c>
      <c r="R774" s="14">
        <f t="shared" si="50"/>
        <v>2</v>
      </c>
      <c r="S774" s="14" t="s">
        <v>119</v>
      </c>
      <c r="T774" s="14" t="s">
        <v>143</v>
      </c>
      <c r="U774" s="14">
        <f t="shared" si="51"/>
        <v>3</v>
      </c>
    </row>
    <row r="775" spans="1:21" x14ac:dyDescent="0.3">
      <c r="A775" s="11">
        <v>44634.581932870373</v>
      </c>
      <c r="B775" s="15">
        <v>44634</v>
      </c>
      <c r="C775" s="16">
        <v>0.58193287037037034</v>
      </c>
      <c r="D775" s="12">
        <v>72</v>
      </c>
      <c r="E775" s="12">
        <v>68.08</v>
      </c>
      <c r="F775" s="12">
        <v>76.960000000000008</v>
      </c>
      <c r="G775" s="12">
        <v>70.3</v>
      </c>
      <c r="H775" s="12">
        <v>72.52</v>
      </c>
      <c r="I775" s="12">
        <v>67.34</v>
      </c>
      <c r="J775" s="12">
        <v>79.180000000000007</v>
      </c>
      <c r="K775" s="12">
        <v>76</v>
      </c>
      <c r="L775" s="13">
        <v>72.797499999999985</v>
      </c>
      <c r="M775" s="17" t="s">
        <v>10</v>
      </c>
      <c r="N775" s="17">
        <f t="shared" si="48"/>
        <v>5</v>
      </c>
      <c r="O775" s="14" t="s">
        <v>10</v>
      </c>
      <c r="P775" s="14">
        <f t="shared" si="49"/>
        <v>2</v>
      </c>
      <c r="Q775" s="14" t="s">
        <v>15</v>
      </c>
      <c r="R775" s="14">
        <f t="shared" si="50"/>
        <v>2</v>
      </c>
      <c r="S775" s="14" t="s">
        <v>119</v>
      </c>
      <c r="T775" s="14" t="s">
        <v>143</v>
      </c>
      <c r="U775" s="14">
        <f t="shared" si="51"/>
        <v>3</v>
      </c>
    </row>
    <row r="776" spans="1:21" x14ac:dyDescent="0.3">
      <c r="A776" s="11">
        <v>44634.582627314812</v>
      </c>
      <c r="B776" s="15">
        <v>44634</v>
      </c>
      <c r="C776" s="16">
        <v>0.58262731481481478</v>
      </c>
      <c r="D776" s="12">
        <v>91</v>
      </c>
      <c r="E776" s="12">
        <v>90.160000000000011</v>
      </c>
      <c r="F776" s="12">
        <v>101.92</v>
      </c>
      <c r="G776" s="12">
        <v>93.1</v>
      </c>
      <c r="H776" s="12">
        <v>96.039999999999992</v>
      </c>
      <c r="I776" s="12">
        <v>89.18</v>
      </c>
      <c r="J776" s="12">
        <v>104.86</v>
      </c>
      <c r="K776" s="12">
        <v>105</v>
      </c>
      <c r="L776" s="13">
        <v>96.407500000000013</v>
      </c>
      <c r="M776" s="17" t="s">
        <v>10</v>
      </c>
      <c r="N776" s="17">
        <f t="shared" si="48"/>
        <v>5</v>
      </c>
      <c r="O776" s="14" t="s">
        <v>10</v>
      </c>
      <c r="P776" s="14">
        <f t="shared" si="49"/>
        <v>2</v>
      </c>
      <c r="Q776" s="14" t="s">
        <v>15</v>
      </c>
      <c r="R776" s="14">
        <f t="shared" si="50"/>
        <v>2</v>
      </c>
      <c r="S776" s="14" t="s">
        <v>119</v>
      </c>
      <c r="T776" s="14" t="s">
        <v>143</v>
      </c>
      <c r="U776" s="14">
        <f t="shared" si="51"/>
        <v>3</v>
      </c>
    </row>
    <row r="777" spans="1:21" x14ac:dyDescent="0.3">
      <c r="A777" s="11">
        <v>44634.583321759259</v>
      </c>
      <c r="B777" s="15">
        <v>44634</v>
      </c>
      <c r="C777" s="16">
        <v>0.58332175925925933</v>
      </c>
      <c r="D777" s="12">
        <v>107</v>
      </c>
      <c r="E777" s="12">
        <v>97.06</v>
      </c>
      <c r="F777" s="12">
        <v>109.72</v>
      </c>
      <c r="G777" s="12">
        <v>100.22499999999999</v>
      </c>
      <c r="H777" s="12">
        <v>103.39</v>
      </c>
      <c r="I777" s="12">
        <v>96.00500000000001</v>
      </c>
      <c r="J777" s="12">
        <v>112.88500000000001</v>
      </c>
      <c r="K777" s="12">
        <v>104</v>
      </c>
      <c r="L777" s="13">
        <v>103.785625</v>
      </c>
      <c r="M777" s="17" t="s">
        <v>10</v>
      </c>
      <c r="N777" s="17">
        <f t="shared" si="48"/>
        <v>5</v>
      </c>
      <c r="O777" s="14" t="s">
        <v>10</v>
      </c>
      <c r="P777" s="14">
        <f t="shared" si="49"/>
        <v>2</v>
      </c>
      <c r="Q777" s="14" t="s">
        <v>15</v>
      </c>
      <c r="R777" s="14">
        <f t="shared" si="50"/>
        <v>2</v>
      </c>
      <c r="S777" s="14" t="s">
        <v>119</v>
      </c>
      <c r="T777" s="14" t="s">
        <v>143</v>
      </c>
      <c r="U777" s="14">
        <f t="shared" si="51"/>
        <v>3</v>
      </c>
    </row>
    <row r="778" spans="1:21" x14ac:dyDescent="0.3">
      <c r="A778" s="11">
        <v>44634.583912037036</v>
      </c>
      <c r="B778" s="15">
        <v>44634</v>
      </c>
      <c r="C778" s="16">
        <v>0.58391203703703709</v>
      </c>
      <c r="D778" s="12">
        <v>93.600000000000009</v>
      </c>
      <c r="E778" s="12">
        <v>95.68</v>
      </c>
      <c r="F778" s="12">
        <v>108.16</v>
      </c>
      <c r="G778" s="12">
        <v>98.8</v>
      </c>
      <c r="H778" s="12">
        <v>101.92</v>
      </c>
      <c r="I778" s="12">
        <v>94.64</v>
      </c>
      <c r="J778" s="12">
        <v>111.28</v>
      </c>
      <c r="K778" s="12">
        <v>104</v>
      </c>
      <c r="L778" s="13">
        <v>101.01</v>
      </c>
      <c r="M778" s="17" t="s">
        <v>138</v>
      </c>
      <c r="N778" s="17">
        <f t="shared" si="48"/>
        <v>3</v>
      </c>
      <c r="O778" s="14" t="s">
        <v>10</v>
      </c>
      <c r="P778" s="14">
        <f t="shared" si="49"/>
        <v>2</v>
      </c>
      <c r="Q778" s="14" t="s">
        <v>15</v>
      </c>
      <c r="R778" s="14">
        <f t="shared" si="50"/>
        <v>2</v>
      </c>
      <c r="S778" s="14" t="s">
        <v>119</v>
      </c>
      <c r="T778" s="14" t="s">
        <v>143</v>
      </c>
      <c r="U778" s="14">
        <f t="shared" si="51"/>
        <v>3</v>
      </c>
    </row>
    <row r="779" spans="1:21" x14ac:dyDescent="0.3">
      <c r="A779" s="11">
        <v>44634.584016203706</v>
      </c>
      <c r="B779" s="15">
        <v>44634</v>
      </c>
      <c r="C779" s="16">
        <v>0.58401620370370366</v>
      </c>
      <c r="D779" s="12">
        <v>108</v>
      </c>
      <c r="E779" s="12">
        <v>98.44</v>
      </c>
      <c r="F779" s="12">
        <v>111.28</v>
      </c>
      <c r="G779" s="12">
        <v>101.64999999999999</v>
      </c>
      <c r="H779" s="12">
        <v>104.86</v>
      </c>
      <c r="I779" s="12">
        <v>97.37</v>
      </c>
      <c r="J779" s="12">
        <v>114.49000000000001</v>
      </c>
      <c r="K779" s="12">
        <v>106</v>
      </c>
      <c r="L779" s="13">
        <v>105.26125</v>
      </c>
      <c r="M779" s="17" t="s">
        <v>138</v>
      </c>
      <c r="N779" s="17">
        <f t="shared" si="48"/>
        <v>3</v>
      </c>
      <c r="O779" s="14" t="s">
        <v>10</v>
      </c>
      <c r="P779" s="14">
        <f t="shared" si="49"/>
        <v>2</v>
      </c>
      <c r="Q779" s="14" t="s">
        <v>15</v>
      </c>
      <c r="R779" s="14">
        <f t="shared" si="50"/>
        <v>2</v>
      </c>
      <c r="S779" s="14" t="s">
        <v>119</v>
      </c>
      <c r="T779" s="14" t="s">
        <v>143</v>
      </c>
      <c r="U779" s="14">
        <f t="shared" si="51"/>
        <v>3</v>
      </c>
    </row>
    <row r="780" spans="1:21" x14ac:dyDescent="0.3">
      <c r="A780" s="11">
        <v>44634.584027777775</v>
      </c>
      <c r="B780" s="15">
        <v>44634</v>
      </c>
      <c r="C780" s="16">
        <v>0.58402777777777781</v>
      </c>
      <c r="D780" s="12">
        <v>108</v>
      </c>
      <c r="E780" s="12">
        <v>110.4</v>
      </c>
      <c r="F780" s="12">
        <v>124.80000000000001</v>
      </c>
      <c r="G780" s="12">
        <v>114</v>
      </c>
      <c r="H780" s="12">
        <v>117.6</v>
      </c>
      <c r="I780" s="12">
        <v>134</v>
      </c>
      <c r="J780" s="12">
        <v>106</v>
      </c>
      <c r="K780" s="12">
        <v>116.39999999999999</v>
      </c>
      <c r="L780" s="13">
        <v>116.4</v>
      </c>
      <c r="M780" s="17" t="s">
        <v>138</v>
      </c>
      <c r="N780" s="17">
        <f t="shared" si="48"/>
        <v>3</v>
      </c>
      <c r="O780" s="14" t="s">
        <v>10</v>
      </c>
      <c r="P780" s="14">
        <f t="shared" si="49"/>
        <v>2</v>
      </c>
      <c r="Q780" s="14" t="s">
        <v>15</v>
      </c>
      <c r="R780" s="14">
        <f t="shared" si="50"/>
        <v>2</v>
      </c>
      <c r="S780" s="14" t="s">
        <v>119</v>
      </c>
      <c r="T780" s="14" t="s">
        <v>143</v>
      </c>
      <c r="U780" s="14">
        <f t="shared" si="51"/>
        <v>3</v>
      </c>
    </row>
    <row r="781" spans="1:21" x14ac:dyDescent="0.3">
      <c r="A781" s="11">
        <v>44634.584710648145</v>
      </c>
      <c r="B781" s="15">
        <v>44634</v>
      </c>
      <c r="C781" s="16">
        <v>0.58471064814814822</v>
      </c>
      <c r="D781" s="12">
        <v>106</v>
      </c>
      <c r="E781" s="12">
        <v>95.68</v>
      </c>
      <c r="F781" s="12">
        <v>108.16</v>
      </c>
      <c r="G781" s="12">
        <v>98.8</v>
      </c>
      <c r="H781" s="12">
        <v>101.92</v>
      </c>
      <c r="I781" s="12">
        <v>94.64</v>
      </c>
      <c r="J781" s="12">
        <v>111.28</v>
      </c>
      <c r="K781" s="12">
        <v>102</v>
      </c>
      <c r="L781" s="13">
        <v>102.31</v>
      </c>
      <c r="M781" s="17" t="s">
        <v>138</v>
      </c>
      <c r="N781" s="17">
        <f t="shared" si="48"/>
        <v>3</v>
      </c>
      <c r="O781" s="14" t="s">
        <v>10</v>
      </c>
      <c r="P781" s="14">
        <f t="shared" si="49"/>
        <v>2</v>
      </c>
      <c r="Q781" s="14" t="s">
        <v>15</v>
      </c>
      <c r="R781" s="14">
        <f t="shared" si="50"/>
        <v>2</v>
      </c>
      <c r="S781" s="14" t="s">
        <v>119</v>
      </c>
      <c r="T781" s="14" t="s">
        <v>143</v>
      </c>
      <c r="U781" s="14">
        <f t="shared" si="51"/>
        <v>3</v>
      </c>
    </row>
    <row r="782" spans="1:21" x14ac:dyDescent="0.3">
      <c r="A782" s="11">
        <v>44634.585405092592</v>
      </c>
      <c r="B782" s="15">
        <v>44634</v>
      </c>
      <c r="C782" s="16">
        <v>0.58540509259259255</v>
      </c>
      <c r="D782" s="12">
        <v>111</v>
      </c>
      <c r="E782" s="12">
        <v>97.06</v>
      </c>
      <c r="F782" s="12">
        <v>109.72</v>
      </c>
      <c r="G782" s="12">
        <v>100.22499999999999</v>
      </c>
      <c r="H782" s="12">
        <v>103.39</v>
      </c>
      <c r="I782" s="12">
        <v>96.00500000000001</v>
      </c>
      <c r="J782" s="12">
        <v>112.88500000000001</v>
      </c>
      <c r="K782" s="12">
        <v>100</v>
      </c>
      <c r="L782" s="13">
        <v>103.785625</v>
      </c>
      <c r="M782" s="17" t="s">
        <v>138</v>
      </c>
      <c r="N782" s="17">
        <f t="shared" si="48"/>
        <v>3</v>
      </c>
      <c r="O782" s="14" t="s">
        <v>10</v>
      </c>
      <c r="P782" s="14">
        <f t="shared" si="49"/>
        <v>2</v>
      </c>
      <c r="Q782" s="14" t="s">
        <v>15</v>
      </c>
      <c r="R782" s="14">
        <f t="shared" si="50"/>
        <v>2</v>
      </c>
      <c r="S782" s="14" t="s">
        <v>119</v>
      </c>
      <c r="T782" s="14" t="s">
        <v>143</v>
      </c>
      <c r="U782" s="14">
        <f t="shared" si="51"/>
        <v>3</v>
      </c>
    </row>
    <row r="783" spans="1:21" x14ac:dyDescent="0.3">
      <c r="A783" s="11">
        <v>44634.585740740738</v>
      </c>
      <c r="B783" s="15">
        <v>44634</v>
      </c>
      <c r="C783" s="16">
        <v>0.58574074074074078</v>
      </c>
      <c r="D783" s="12">
        <v>95.4</v>
      </c>
      <c r="E783" s="12">
        <v>97.52000000000001</v>
      </c>
      <c r="F783" s="12">
        <v>110.24000000000001</v>
      </c>
      <c r="G783" s="12">
        <v>100.69999999999999</v>
      </c>
      <c r="H783" s="12">
        <v>103.88</v>
      </c>
      <c r="I783" s="12">
        <v>96.460000000000008</v>
      </c>
      <c r="J783" s="12">
        <v>113.42</v>
      </c>
      <c r="K783" s="12">
        <v>106</v>
      </c>
      <c r="L783" s="13">
        <v>102.9525</v>
      </c>
      <c r="M783" s="17" t="s">
        <v>138</v>
      </c>
      <c r="N783" s="17">
        <f t="shared" si="48"/>
        <v>3</v>
      </c>
      <c r="O783" s="14" t="s">
        <v>10</v>
      </c>
      <c r="P783" s="14">
        <f t="shared" si="49"/>
        <v>2</v>
      </c>
      <c r="Q783" s="14" t="s">
        <v>15</v>
      </c>
      <c r="R783" s="14">
        <f t="shared" si="50"/>
        <v>2</v>
      </c>
      <c r="S783" s="14" t="s">
        <v>119</v>
      </c>
      <c r="T783" s="14" t="s">
        <v>143</v>
      </c>
      <c r="U783" s="14">
        <f t="shared" si="51"/>
        <v>3</v>
      </c>
    </row>
    <row r="784" spans="1:21" x14ac:dyDescent="0.3">
      <c r="A784" s="11">
        <v>44634.586099537039</v>
      </c>
      <c r="B784" s="15">
        <v>44634</v>
      </c>
      <c r="C784" s="16">
        <v>0.5860995370370371</v>
      </c>
      <c r="D784" s="12">
        <v>114</v>
      </c>
      <c r="E784" s="12">
        <v>101.66000000000001</v>
      </c>
      <c r="F784" s="12">
        <v>114.92</v>
      </c>
      <c r="G784" s="12">
        <v>104.97499999999999</v>
      </c>
      <c r="H784" s="12">
        <v>108.28999999999999</v>
      </c>
      <c r="I784" s="12">
        <v>100.55500000000001</v>
      </c>
      <c r="J784" s="12">
        <v>118.23500000000001</v>
      </c>
      <c r="K784" s="12">
        <v>107</v>
      </c>
      <c r="L784" s="13">
        <v>108.70437500000001</v>
      </c>
      <c r="M784" s="17" t="s">
        <v>138</v>
      </c>
      <c r="N784" s="17">
        <f t="shared" si="48"/>
        <v>3</v>
      </c>
      <c r="O784" s="14" t="s">
        <v>10</v>
      </c>
      <c r="P784" s="14">
        <f t="shared" si="49"/>
        <v>2</v>
      </c>
      <c r="Q784" s="14" t="s">
        <v>15</v>
      </c>
      <c r="R784" s="14">
        <f t="shared" si="50"/>
        <v>2</v>
      </c>
      <c r="S784" s="14" t="s">
        <v>119</v>
      </c>
      <c r="T784" s="14" t="s">
        <v>143</v>
      </c>
      <c r="U784" s="14">
        <f t="shared" si="51"/>
        <v>3</v>
      </c>
    </row>
    <row r="785" spans="1:21" x14ac:dyDescent="0.3">
      <c r="A785" s="11">
        <v>44634.586793981478</v>
      </c>
      <c r="B785" s="15">
        <v>44634</v>
      </c>
      <c r="C785" s="16">
        <v>0.58679398148148143</v>
      </c>
      <c r="D785" s="12">
        <v>117</v>
      </c>
      <c r="E785" s="12">
        <v>103.5</v>
      </c>
      <c r="F785" s="12">
        <v>117</v>
      </c>
      <c r="G785" s="12">
        <v>106.875</v>
      </c>
      <c r="H785" s="12">
        <v>110.25</v>
      </c>
      <c r="I785" s="12">
        <v>102.375</v>
      </c>
      <c r="J785" s="12">
        <v>120.375</v>
      </c>
      <c r="K785" s="12">
        <v>108</v>
      </c>
      <c r="L785" s="13">
        <v>110.671875</v>
      </c>
      <c r="M785" s="17" t="s">
        <v>138</v>
      </c>
      <c r="N785" s="17">
        <f t="shared" si="48"/>
        <v>3</v>
      </c>
      <c r="O785" s="14" t="s">
        <v>10</v>
      </c>
      <c r="P785" s="14">
        <f t="shared" si="49"/>
        <v>2</v>
      </c>
      <c r="Q785" s="14" t="s">
        <v>15</v>
      </c>
      <c r="R785" s="14">
        <f t="shared" si="50"/>
        <v>2</v>
      </c>
      <c r="S785" s="14" t="s">
        <v>119</v>
      </c>
      <c r="T785" s="14" t="s">
        <v>143</v>
      </c>
      <c r="U785" s="14">
        <f t="shared" si="51"/>
        <v>3</v>
      </c>
    </row>
    <row r="786" spans="1:21" x14ac:dyDescent="0.3">
      <c r="A786" s="11">
        <v>44634.587488425925</v>
      </c>
      <c r="B786" s="15">
        <v>44634</v>
      </c>
      <c r="C786" s="16">
        <v>0.58748842592592598</v>
      </c>
      <c r="D786" s="12">
        <v>112</v>
      </c>
      <c r="E786" s="12">
        <v>97.98</v>
      </c>
      <c r="F786" s="12">
        <v>110.76</v>
      </c>
      <c r="G786" s="12">
        <v>101.175</v>
      </c>
      <c r="H786" s="12">
        <v>104.37</v>
      </c>
      <c r="I786" s="12">
        <v>96.915000000000006</v>
      </c>
      <c r="J786" s="12">
        <v>113.95500000000001</v>
      </c>
      <c r="K786" s="12">
        <v>101</v>
      </c>
      <c r="L786" s="13">
        <v>104.76937500000001</v>
      </c>
      <c r="M786" s="17" t="s">
        <v>138</v>
      </c>
      <c r="N786" s="17">
        <f t="shared" si="48"/>
        <v>3</v>
      </c>
      <c r="O786" s="14" t="s">
        <v>10</v>
      </c>
      <c r="P786" s="14">
        <f t="shared" si="49"/>
        <v>2</v>
      </c>
      <c r="Q786" s="14" t="s">
        <v>15</v>
      </c>
      <c r="R786" s="14">
        <f t="shared" si="50"/>
        <v>2</v>
      </c>
      <c r="S786" s="14" t="s">
        <v>119</v>
      </c>
      <c r="T786" s="14" t="s">
        <v>143</v>
      </c>
      <c r="U786" s="14">
        <f t="shared" si="51"/>
        <v>3</v>
      </c>
    </row>
    <row r="787" spans="1:21" x14ac:dyDescent="0.3">
      <c r="A787" s="11">
        <v>44634.587500000001</v>
      </c>
      <c r="B787" s="15">
        <v>44634</v>
      </c>
      <c r="C787" s="16">
        <v>0.58750000000000002</v>
      </c>
      <c r="D787" s="12">
        <v>86.850000000000009</v>
      </c>
      <c r="E787" s="12">
        <v>88.78</v>
      </c>
      <c r="F787" s="12">
        <v>100.36</v>
      </c>
      <c r="G787" s="12">
        <v>91.674999999999997</v>
      </c>
      <c r="H787" s="12">
        <v>94.57</v>
      </c>
      <c r="I787" s="12">
        <v>91</v>
      </c>
      <c r="J787" s="12">
        <v>102</v>
      </c>
      <c r="K787" s="12">
        <v>93.605000000000004</v>
      </c>
      <c r="L787" s="13">
        <v>93.605000000000004</v>
      </c>
      <c r="M787" s="17" t="s">
        <v>138</v>
      </c>
      <c r="N787" s="17">
        <f t="shared" si="48"/>
        <v>3</v>
      </c>
      <c r="O787" s="14" t="s">
        <v>10</v>
      </c>
      <c r="P787" s="14">
        <f t="shared" si="49"/>
        <v>2</v>
      </c>
      <c r="Q787" s="14" t="s">
        <v>15</v>
      </c>
      <c r="R787" s="14">
        <f t="shared" si="50"/>
        <v>2</v>
      </c>
      <c r="S787" s="14" t="s">
        <v>119</v>
      </c>
      <c r="T787" s="14" t="s">
        <v>143</v>
      </c>
      <c r="U787" s="14">
        <f t="shared" si="51"/>
        <v>3</v>
      </c>
    </row>
    <row r="788" spans="1:21" x14ac:dyDescent="0.3">
      <c r="A788" s="11">
        <v>44634.587673611109</v>
      </c>
      <c r="B788" s="15">
        <v>44634</v>
      </c>
      <c r="C788" s="16">
        <v>0.58767361111111105</v>
      </c>
      <c r="D788" s="12">
        <v>92.7</v>
      </c>
      <c r="E788" s="12">
        <v>94.76</v>
      </c>
      <c r="F788" s="12">
        <v>107.12</v>
      </c>
      <c r="G788" s="12">
        <v>97.85</v>
      </c>
      <c r="H788" s="12">
        <v>100.94</v>
      </c>
      <c r="I788" s="12">
        <v>93.73</v>
      </c>
      <c r="J788" s="12">
        <v>110.21000000000001</v>
      </c>
      <c r="K788" s="12">
        <v>103</v>
      </c>
      <c r="L788" s="13">
        <v>100.03875000000001</v>
      </c>
      <c r="M788" s="17" t="s">
        <v>138</v>
      </c>
      <c r="N788" s="17">
        <f t="shared" si="48"/>
        <v>3</v>
      </c>
      <c r="O788" s="14" t="s">
        <v>10</v>
      </c>
      <c r="P788" s="14">
        <f t="shared" si="49"/>
        <v>2</v>
      </c>
      <c r="Q788" s="14" t="s">
        <v>15</v>
      </c>
      <c r="R788" s="14">
        <f t="shared" si="50"/>
        <v>2</v>
      </c>
      <c r="S788" s="14" t="s">
        <v>119</v>
      </c>
      <c r="T788" s="14" t="s">
        <v>143</v>
      </c>
      <c r="U788" s="14">
        <f t="shared" si="51"/>
        <v>3</v>
      </c>
    </row>
    <row r="789" spans="1:21" x14ac:dyDescent="0.3">
      <c r="A789" s="11">
        <v>44634.588182870371</v>
      </c>
      <c r="B789" s="15">
        <v>44634</v>
      </c>
      <c r="C789" s="16">
        <v>0.58818287037037031</v>
      </c>
      <c r="D789" s="12">
        <v>103</v>
      </c>
      <c r="E789" s="12">
        <v>94.76</v>
      </c>
      <c r="F789" s="12">
        <v>107.12</v>
      </c>
      <c r="G789" s="12">
        <v>97.85</v>
      </c>
      <c r="H789" s="12">
        <v>100.94</v>
      </c>
      <c r="I789" s="12">
        <v>93.73</v>
      </c>
      <c r="J789" s="12">
        <v>110.21000000000001</v>
      </c>
      <c r="K789" s="12">
        <v>103</v>
      </c>
      <c r="L789" s="13">
        <v>101.32625</v>
      </c>
      <c r="M789" s="17" t="s">
        <v>138</v>
      </c>
      <c r="N789" s="17">
        <f t="shared" si="48"/>
        <v>3</v>
      </c>
      <c r="O789" s="14" t="s">
        <v>10</v>
      </c>
      <c r="P789" s="14">
        <f t="shared" si="49"/>
        <v>2</v>
      </c>
      <c r="Q789" s="14" t="s">
        <v>15</v>
      </c>
      <c r="R789" s="14">
        <f t="shared" si="50"/>
        <v>2</v>
      </c>
      <c r="S789" s="14" t="s">
        <v>119</v>
      </c>
      <c r="T789" s="14" t="s">
        <v>143</v>
      </c>
      <c r="U789" s="14">
        <f t="shared" si="51"/>
        <v>3</v>
      </c>
    </row>
    <row r="790" spans="1:21" x14ac:dyDescent="0.3">
      <c r="A790" s="11">
        <v>44634.588877314818</v>
      </c>
      <c r="B790" s="15">
        <v>44634</v>
      </c>
      <c r="C790" s="16">
        <v>0.58887731481481487</v>
      </c>
      <c r="D790" s="12">
        <v>91.8</v>
      </c>
      <c r="E790" s="12">
        <v>93.84</v>
      </c>
      <c r="F790" s="12">
        <v>106.08</v>
      </c>
      <c r="G790" s="12">
        <v>96.899999999999991</v>
      </c>
      <c r="H790" s="12">
        <v>99.96</v>
      </c>
      <c r="I790" s="12">
        <v>92.820000000000007</v>
      </c>
      <c r="J790" s="12">
        <v>109.14</v>
      </c>
      <c r="K790" s="12">
        <v>102</v>
      </c>
      <c r="L790" s="13">
        <v>99.067499999999995</v>
      </c>
      <c r="M790" s="17" t="s">
        <v>138</v>
      </c>
      <c r="N790" s="17">
        <f t="shared" si="48"/>
        <v>3</v>
      </c>
      <c r="O790" s="14" t="s">
        <v>10</v>
      </c>
      <c r="P790" s="14">
        <f t="shared" si="49"/>
        <v>2</v>
      </c>
      <c r="Q790" s="14" t="s">
        <v>15</v>
      </c>
      <c r="R790" s="14">
        <f t="shared" si="50"/>
        <v>2</v>
      </c>
      <c r="S790" s="14" t="s">
        <v>119</v>
      </c>
      <c r="T790" s="14" t="s">
        <v>143</v>
      </c>
      <c r="U790" s="14">
        <f t="shared" si="51"/>
        <v>3</v>
      </c>
    </row>
    <row r="791" spans="1:21" x14ac:dyDescent="0.3">
      <c r="A791" s="11">
        <v>44634.588912037034</v>
      </c>
      <c r="B791" s="15">
        <v>44634</v>
      </c>
      <c r="C791" s="16">
        <v>0.58891203703703698</v>
      </c>
      <c r="D791" s="12">
        <v>73.8</v>
      </c>
      <c r="E791" s="12">
        <v>75.44</v>
      </c>
      <c r="F791" s="12">
        <v>85.28</v>
      </c>
      <c r="G791" s="12">
        <v>77.899999999999991</v>
      </c>
      <c r="H791" s="12">
        <v>80.36</v>
      </c>
      <c r="I791" s="12">
        <v>82</v>
      </c>
      <c r="J791" s="12">
        <v>87.740000000000009</v>
      </c>
      <c r="K791" s="12">
        <v>79.539999999999992</v>
      </c>
      <c r="L791" s="13">
        <v>80.257499999999993</v>
      </c>
      <c r="M791" s="17" t="s">
        <v>138</v>
      </c>
      <c r="N791" s="17">
        <f t="shared" si="48"/>
        <v>3</v>
      </c>
      <c r="O791" s="14" t="s">
        <v>10</v>
      </c>
      <c r="P791" s="14">
        <f t="shared" si="49"/>
        <v>2</v>
      </c>
      <c r="Q791" s="14" t="s">
        <v>15</v>
      </c>
      <c r="R791" s="14">
        <f t="shared" si="50"/>
        <v>2</v>
      </c>
      <c r="S791" s="14" t="s">
        <v>119</v>
      </c>
      <c r="T791" s="14" t="s">
        <v>143</v>
      </c>
      <c r="U791" s="14">
        <f t="shared" si="51"/>
        <v>3</v>
      </c>
    </row>
    <row r="792" spans="1:21" x14ac:dyDescent="0.3">
      <c r="A792" s="11">
        <v>44634.589571759258</v>
      </c>
      <c r="B792" s="15">
        <v>44634</v>
      </c>
      <c r="C792" s="16">
        <v>0.5895717592592592</v>
      </c>
      <c r="D792" s="12">
        <v>108</v>
      </c>
      <c r="E792" s="12">
        <v>97.52000000000001</v>
      </c>
      <c r="F792" s="12">
        <v>110.24000000000001</v>
      </c>
      <c r="G792" s="12">
        <v>100.69999999999999</v>
      </c>
      <c r="H792" s="12">
        <v>103.88</v>
      </c>
      <c r="I792" s="12">
        <v>96.460000000000008</v>
      </c>
      <c r="J792" s="12">
        <v>113.42</v>
      </c>
      <c r="K792" s="12">
        <v>104</v>
      </c>
      <c r="L792" s="13">
        <v>104.27749999999999</v>
      </c>
      <c r="M792" s="17" t="s">
        <v>138</v>
      </c>
      <c r="N792" s="17">
        <f t="shared" si="48"/>
        <v>3</v>
      </c>
      <c r="O792" s="14" t="s">
        <v>10</v>
      </c>
      <c r="P792" s="14">
        <f t="shared" si="49"/>
        <v>2</v>
      </c>
      <c r="Q792" s="14" t="s">
        <v>15</v>
      </c>
      <c r="R792" s="14">
        <f t="shared" si="50"/>
        <v>2</v>
      </c>
      <c r="S792" s="14" t="s">
        <v>119</v>
      </c>
      <c r="T792" s="14" t="s">
        <v>143</v>
      </c>
      <c r="U792" s="14">
        <f t="shared" si="51"/>
        <v>3</v>
      </c>
    </row>
    <row r="793" spans="1:21" x14ac:dyDescent="0.3">
      <c r="A793" s="11">
        <v>44634.589687500003</v>
      </c>
      <c r="B793" s="15">
        <v>44634</v>
      </c>
      <c r="C793" s="16">
        <v>0.58968750000000003</v>
      </c>
      <c r="D793" s="12">
        <v>111</v>
      </c>
      <c r="E793" s="12">
        <v>102.12</v>
      </c>
      <c r="F793" s="12">
        <v>115.44</v>
      </c>
      <c r="G793" s="12">
        <v>105.44999999999999</v>
      </c>
      <c r="H793" s="12">
        <v>108.78</v>
      </c>
      <c r="I793" s="12">
        <v>101.01</v>
      </c>
      <c r="J793" s="12">
        <v>118.77000000000001</v>
      </c>
      <c r="K793" s="12">
        <v>107.67</v>
      </c>
      <c r="L793" s="13">
        <v>108.77999999999999</v>
      </c>
      <c r="M793" s="17" t="s">
        <v>138</v>
      </c>
      <c r="N793" s="17">
        <f t="shared" si="48"/>
        <v>3</v>
      </c>
      <c r="O793" s="14" t="s">
        <v>10</v>
      </c>
      <c r="P793" s="14">
        <f t="shared" si="49"/>
        <v>2</v>
      </c>
      <c r="Q793" s="14" t="s">
        <v>15</v>
      </c>
      <c r="R793" s="14">
        <f t="shared" si="50"/>
        <v>2</v>
      </c>
      <c r="S793" s="14" t="s">
        <v>119</v>
      </c>
      <c r="T793" s="14" t="s">
        <v>143</v>
      </c>
      <c r="U793" s="14">
        <f t="shared" si="51"/>
        <v>3</v>
      </c>
    </row>
    <row r="794" spans="1:21" x14ac:dyDescent="0.3">
      <c r="A794" s="11">
        <v>44634.590266203704</v>
      </c>
      <c r="B794" s="15">
        <v>44634</v>
      </c>
      <c r="C794" s="16">
        <v>0.59026620370370375</v>
      </c>
      <c r="D794" s="12">
        <v>113</v>
      </c>
      <c r="E794" s="12">
        <v>98.9</v>
      </c>
      <c r="F794" s="12">
        <v>111.8</v>
      </c>
      <c r="G794" s="12">
        <v>102.125</v>
      </c>
      <c r="H794" s="12">
        <v>105.35</v>
      </c>
      <c r="I794" s="12">
        <v>97.825000000000003</v>
      </c>
      <c r="J794" s="12">
        <v>115.02500000000001</v>
      </c>
      <c r="K794" s="12">
        <v>102</v>
      </c>
      <c r="L794" s="13">
        <v>105.753125</v>
      </c>
      <c r="M794" s="17" t="s">
        <v>138</v>
      </c>
      <c r="N794" s="17">
        <f t="shared" si="48"/>
        <v>3</v>
      </c>
      <c r="O794" s="14" t="s">
        <v>10</v>
      </c>
      <c r="P794" s="14">
        <f t="shared" si="49"/>
        <v>2</v>
      </c>
      <c r="Q794" s="14" t="s">
        <v>15</v>
      </c>
      <c r="R794" s="14">
        <f t="shared" si="50"/>
        <v>2</v>
      </c>
      <c r="S794" s="14" t="s">
        <v>119</v>
      </c>
      <c r="T794" s="14" t="s">
        <v>143</v>
      </c>
      <c r="U794" s="14">
        <f t="shared" si="51"/>
        <v>3</v>
      </c>
    </row>
    <row r="795" spans="1:21" x14ac:dyDescent="0.3">
      <c r="A795" s="11">
        <v>44634.590775462966</v>
      </c>
      <c r="B795" s="15">
        <v>44634</v>
      </c>
      <c r="C795" s="16">
        <v>0.59077546296296302</v>
      </c>
      <c r="D795" s="12">
        <v>62.1</v>
      </c>
      <c r="E795" s="12">
        <v>63.480000000000004</v>
      </c>
      <c r="F795" s="12">
        <v>71.760000000000005</v>
      </c>
      <c r="G795" s="12">
        <v>65.55</v>
      </c>
      <c r="H795" s="12">
        <v>67.62</v>
      </c>
      <c r="I795" s="12">
        <v>69</v>
      </c>
      <c r="J795" s="12">
        <v>73.83</v>
      </c>
      <c r="K795" s="12">
        <v>66.929999999999993</v>
      </c>
      <c r="L795" s="13">
        <v>67.533749999999998</v>
      </c>
      <c r="M795" s="17" t="s">
        <v>138</v>
      </c>
      <c r="N795" s="17">
        <f t="shared" si="48"/>
        <v>3</v>
      </c>
      <c r="O795" s="14" t="s">
        <v>10</v>
      </c>
      <c r="P795" s="14">
        <f t="shared" si="49"/>
        <v>2</v>
      </c>
      <c r="Q795" s="14" t="s">
        <v>15</v>
      </c>
      <c r="R795" s="14">
        <f t="shared" si="50"/>
        <v>2</v>
      </c>
      <c r="S795" s="14" t="s">
        <v>119</v>
      </c>
      <c r="T795" s="14" t="s">
        <v>143</v>
      </c>
      <c r="U795" s="14">
        <f t="shared" si="51"/>
        <v>3</v>
      </c>
    </row>
    <row r="796" spans="1:21" x14ac:dyDescent="0.3">
      <c r="A796" s="11">
        <v>44634.590960648151</v>
      </c>
      <c r="B796" s="15">
        <v>44634</v>
      </c>
      <c r="C796" s="16">
        <v>0.59096064814814808</v>
      </c>
      <c r="D796" s="12">
        <v>117</v>
      </c>
      <c r="E796" s="12">
        <v>99.820000000000007</v>
      </c>
      <c r="F796" s="12">
        <v>112.84</v>
      </c>
      <c r="G796" s="12">
        <v>103.07499999999999</v>
      </c>
      <c r="H796" s="12">
        <v>106.33</v>
      </c>
      <c r="I796" s="12">
        <v>98.734999999999999</v>
      </c>
      <c r="J796" s="12">
        <v>116.09500000000001</v>
      </c>
      <c r="K796" s="12">
        <v>100</v>
      </c>
      <c r="L796" s="13">
        <v>106.736875</v>
      </c>
      <c r="M796" s="17" t="s">
        <v>138</v>
      </c>
      <c r="N796" s="17">
        <f t="shared" si="48"/>
        <v>3</v>
      </c>
      <c r="O796" s="14" t="s">
        <v>10</v>
      </c>
      <c r="P796" s="14">
        <f t="shared" si="49"/>
        <v>2</v>
      </c>
      <c r="Q796" s="14" t="s">
        <v>15</v>
      </c>
      <c r="R796" s="14">
        <f t="shared" si="50"/>
        <v>2</v>
      </c>
      <c r="S796" s="14" t="s">
        <v>119</v>
      </c>
      <c r="T796" s="14" t="s">
        <v>143</v>
      </c>
      <c r="U796" s="14">
        <f t="shared" si="51"/>
        <v>3</v>
      </c>
    </row>
    <row r="797" spans="1:21" x14ac:dyDescent="0.3">
      <c r="A797" s="11">
        <v>44634.59097222222</v>
      </c>
      <c r="B797" s="15">
        <v>44634</v>
      </c>
      <c r="C797" s="16">
        <v>0.59097222222222223</v>
      </c>
      <c r="D797" s="12">
        <v>80.55</v>
      </c>
      <c r="E797" s="12">
        <v>82.34</v>
      </c>
      <c r="F797" s="12">
        <v>93.08</v>
      </c>
      <c r="G797" s="12">
        <v>85.024999999999991</v>
      </c>
      <c r="H797" s="12">
        <v>87.71</v>
      </c>
      <c r="I797" s="12">
        <v>71</v>
      </c>
      <c r="J797" s="12">
        <v>108</v>
      </c>
      <c r="K797" s="12">
        <v>86.814999999999998</v>
      </c>
      <c r="L797" s="13">
        <v>86.814999999999998</v>
      </c>
      <c r="M797" s="17" t="s">
        <v>138</v>
      </c>
      <c r="N797" s="17">
        <f t="shared" si="48"/>
        <v>3</v>
      </c>
      <c r="O797" s="14" t="s">
        <v>10</v>
      </c>
      <c r="P797" s="14">
        <f t="shared" si="49"/>
        <v>2</v>
      </c>
      <c r="Q797" s="14" t="s">
        <v>15</v>
      </c>
      <c r="R797" s="14">
        <f t="shared" si="50"/>
        <v>2</v>
      </c>
      <c r="S797" s="14" t="s">
        <v>119</v>
      </c>
      <c r="T797" s="14" t="s">
        <v>143</v>
      </c>
      <c r="U797" s="14">
        <f t="shared" si="51"/>
        <v>3</v>
      </c>
    </row>
    <row r="798" spans="1:21" x14ac:dyDescent="0.3">
      <c r="A798" s="11">
        <v>44634.591412037036</v>
      </c>
      <c r="B798" s="15">
        <v>44634</v>
      </c>
      <c r="C798" s="16">
        <v>0.59141203703703704</v>
      </c>
      <c r="D798" s="12">
        <v>73.8</v>
      </c>
      <c r="E798" s="12">
        <v>75.44</v>
      </c>
      <c r="F798" s="12">
        <v>85.28</v>
      </c>
      <c r="G798" s="12">
        <v>77.899999999999991</v>
      </c>
      <c r="H798" s="12">
        <v>80.36</v>
      </c>
      <c r="I798" s="12">
        <v>82</v>
      </c>
      <c r="J798" s="12">
        <v>87.740000000000009</v>
      </c>
      <c r="K798" s="12">
        <v>79.539999999999992</v>
      </c>
      <c r="L798" s="13">
        <v>80.257499999999993</v>
      </c>
      <c r="M798" s="17" t="s">
        <v>138</v>
      </c>
      <c r="N798" s="17">
        <f t="shared" si="48"/>
        <v>3</v>
      </c>
      <c r="O798" s="14" t="s">
        <v>10</v>
      </c>
      <c r="P798" s="14">
        <f t="shared" si="49"/>
        <v>2</v>
      </c>
      <c r="Q798" s="14" t="s">
        <v>15</v>
      </c>
      <c r="R798" s="14">
        <f t="shared" si="50"/>
        <v>2</v>
      </c>
      <c r="S798" s="14" t="s">
        <v>119</v>
      </c>
      <c r="T798" s="14" t="s">
        <v>143</v>
      </c>
      <c r="U798" s="14">
        <f t="shared" si="51"/>
        <v>3</v>
      </c>
    </row>
    <row r="799" spans="1:21" x14ac:dyDescent="0.3">
      <c r="A799" s="11">
        <v>44634.59165509259</v>
      </c>
      <c r="B799" s="15">
        <v>44634</v>
      </c>
      <c r="C799" s="16">
        <v>0.59165509259259264</v>
      </c>
      <c r="D799" s="12">
        <v>110</v>
      </c>
      <c r="E799" s="12">
        <v>99.36</v>
      </c>
      <c r="F799" s="12">
        <v>112.32000000000001</v>
      </c>
      <c r="G799" s="12">
        <v>102.6</v>
      </c>
      <c r="H799" s="12">
        <v>105.84</v>
      </c>
      <c r="I799" s="12">
        <v>98.28</v>
      </c>
      <c r="J799" s="12">
        <v>115.56</v>
      </c>
      <c r="K799" s="12">
        <v>106</v>
      </c>
      <c r="L799" s="13">
        <v>106.245</v>
      </c>
      <c r="M799" s="17" t="s">
        <v>138</v>
      </c>
      <c r="N799" s="17">
        <f t="shared" si="48"/>
        <v>3</v>
      </c>
      <c r="O799" s="14" t="s">
        <v>10</v>
      </c>
      <c r="P799" s="14">
        <f t="shared" si="49"/>
        <v>2</v>
      </c>
      <c r="Q799" s="14" t="s">
        <v>15</v>
      </c>
      <c r="R799" s="14">
        <f t="shared" si="50"/>
        <v>2</v>
      </c>
      <c r="S799" s="14" t="s">
        <v>119</v>
      </c>
      <c r="T799" s="14" t="s">
        <v>143</v>
      </c>
      <c r="U799" s="14">
        <f t="shared" si="51"/>
        <v>3</v>
      </c>
    </row>
    <row r="800" spans="1:21" x14ac:dyDescent="0.3">
      <c r="A800" s="11">
        <v>44634.592349537037</v>
      </c>
      <c r="B800" s="15">
        <v>44634</v>
      </c>
      <c r="C800" s="16">
        <v>0.59234953703703697</v>
      </c>
      <c r="D800" s="12">
        <v>110</v>
      </c>
      <c r="E800" s="12">
        <v>97.52000000000001</v>
      </c>
      <c r="F800" s="12">
        <v>110.24000000000001</v>
      </c>
      <c r="G800" s="12">
        <v>100.69999999999999</v>
      </c>
      <c r="H800" s="12">
        <v>103.88</v>
      </c>
      <c r="I800" s="12">
        <v>96.460000000000008</v>
      </c>
      <c r="J800" s="12">
        <v>113.42</v>
      </c>
      <c r="K800" s="12">
        <v>102</v>
      </c>
      <c r="L800" s="13">
        <v>104.27749999999999</v>
      </c>
      <c r="M800" s="17" t="s">
        <v>138</v>
      </c>
      <c r="N800" s="17">
        <f t="shared" si="48"/>
        <v>3</v>
      </c>
      <c r="O800" s="14" t="s">
        <v>10</v>
      </c>
      <c r="P800" s="14">
        <f t="shared" si="49"/>
        <v>2</v>
      </c>
      <c r="Q800" s="14" t="s">
        <v>15</v>
      </c>
      <c r="R800" s="14">
        <f t="shared" si="50"/>
        <v>2</v>
      </c>
      <c r="S800" s="14" t="s">
        <v>119</v>
      </c>
      <c r="T800" s="14" t="s">
        <v>143</v>
      </c>
      <c r="U800" s="14">
        <f t="shared" si="51"/>
        <v>3</v>
      </c>
    </row>
    <row r="801" spans="1:21" x14ac:dyDescent="0.3">
      <c r="A801" s="11">
        <v>44634.593043981484</v>
      </c>
      <c r="B801" s="15">
        <v>44634</v>
      </c>
      <c r="C801" s="16">
        <v>0.59304398148148152</v>
      </c>
      <c r="D801" s="12">
        <v>125</v>
      </c>
      <c r="E801" s="12">
        <v>115</v>
      </c>
      <c r="F801" s="12">
        <v>130</v>
      </c>
      <c r="G801" s="12">
        <v>118.75</v>
      </c>
      <c r="H801" s="12">
        <v>122.5</v>
      </c>
      <c r="I801" s="12">
        <v>113.75</v>
      </c>
      <c r="J801" s="12">
        <v>133.75</v>
      </c>
      <c r="K801" s="12">
        <v>121.25</v>
      </c>
      <c r="L801" s="13">
        <v>122.5</v>
      </c>
      <c r="M801" s="17" t="s">
        <v>138</v>
      </c>
      <c r="N801" s="17">
        <f t="shared" si="48"/>
        <v>3</v>
      </c>
      <c r="O801" s="14" t="s">
        <v>10</v>
      </c>
      <c r="P801" s="14">
        <f t="shared" si="49"/>
        <v>2</v>
      </c>
      <c r="Q801" s="14" t="s">
        <v>15</v>
      </c>
      <c r="R801" s="14">
        <f t="shared" si="50"/>
        <v>2</v>
      </c>
      <c r="S801" s="14" t="s">
        <v>18</v>
      </c>
      <c r="T801" s="14" t="s">
        <v>143</v>
      </c>
      <c r="U801" s="14">
        <f t="shared" si="51"/>
        <v>3</v>
      </c>
    </row>
    <row r="802" spans="1:21" x14ac:dyDescent="0.3">
      <c r="A802" s="11">
        <v>44634.593252314815</v>
      </c>
      <c r="B802" s="15">
        <v>44634</v>
      </c>
      <c r="C802" s="16">
        <v>0.59325231481481489</v>
      </c>
      <c r="D802" s="12">
        <v>90.9</v>
      </c>
      <c r="E802" s="12">
        <v>92.92</v>
      </c>
      <c r="F802" s="12">
        <v>105.04</v>
      </c>
      <c r="G802" s="12">
        <v>95.949999999999989</v>
      </c>
      <c r="H802" s="12">
        <v>98.98</v>
      </c>
      <c r="I802" s="12">
        <v>91.91</v>
      </c>
      <c r="J802" s="12">
        <v>108.07000000000001</v>
      </c>
      <c r="K802" s="12">
        <v>101</v>
      </c>
      <c r="L802" s="13">
        <v>98.096250000000012</v>
      </c>
      <c r="M802" s="17" t="s">
        <v>138</v>
      </c>
      <c r="N802" s="17">
        <f t="shared" si="48"/>
        <v>3</v>
      </c>
      <c r="O802" s="14" t="s">
        <v>10</v>
      </c>
      <c r="P802" s="14">
        <f t="shared" si="49"/>
        <v>2</v>
      </c>
      <c r="Q802" s="14" t="s">
        <v>15</v>
      </c>
      <c r="R802" s="14">
        <f t="shared" si="50"/>
        <v>2</v>
      </c>
      <c r="S802" s="14" t="s">
        <v>119</v>
      </c>
      <c r="T802" s="14" t="s">
        <v>143</v>
      </c>
      <c r="U802" s="14">
        <f t="shared" si="51"/>
        <v>3</v>
      </c>
    </row>
    <row r="803" spans="1:21" x14ac:dyDescent="0.3">
      <c r="A803" s="11">
        <v>44634.593611111108</v>
      </c>
      <c r="B803" s="15">
        <v>44634</v>
      </c>
      <c r="C803" s="16">
        <v>0.59361111111111109</v>
      </c>
      <c r="D803" s="12">
        <v>92.7</v>
      </c>
      <c r="E803" s="12">
        <v>94.76</v>
      </c>
      <c r="F803" s="12">
        <v>107.12</v>
      </c>
      <c r="G803" s="12">
        <v>97.85</v>
      </c>
      <c r="H803" s="12">
        <v>100.94</v>
      </c>
      <c r="I803" s="12">
        <v>93.73</v>
      </c>
      <c r="J803" s="12">
        <v>110.21000000000001</v>
      </c>
      <c r="K803" s="12">
        <v>103</v>
      </c>
      <c r="L803" s="13">
        <v>100.03875000000001</v>
      </c>
      <c r="M803" s="17" t="s">
        <v>138</v>
      </c>
      <c r="N803" s="17">
        <f t="shared" si="48"/>
        <v>3</v>
      </c>
      <c r="O803" s="14" t="s">
        <v>10</v>
      </c>
      <c r="P803" s="14">
        <f t="shared" si="49"/>
        <v>2</v>
      </c>
      <c r="Q803" s="14" t="s">
        <v>15</v>
      </c>
      <c r="R803" s="14">
        <f t="shared" si="50"/>
        <v>2</v>
      </c>
      <c r="S803" s="14" t="s">
        <v>119</v>
      </c>
      <c r="T803" s="14" t="s">
        <v>143</v>
      </c>
      <c r="U803" s="14">
        <f t="shared" si="51"/>
        <v>3</v>
      </c>
    </row>
    <row r="804" spans="1:21" x14ac:dyDescent="0.3">
      <c r="A804" s="11">
        <v>44634.593668981484</v>
      </c>
      <c r="B804" s="15">
        <v>44634</v>
      </c>
      <c r="C804" s="16">
        <v>0.59366898148148151</v>
      </c>
      <c r="D804" s="12">
        <v>73.8</v>
      </c>
      <c r="E804" s="12">
        <v>75.44</v>
      </c>
      <c r="F804" s="12">
        <v>85.28</v>
      </c>
      <c r="G804" s="12">
        <v>77.899999999999991</v>
      </c>
      <c r="H804" s="12">
        <v>80.36</v>
      </c>
      <c r="I804" s="12">
        <v>82</v>
      </c>
      <c r="J804" s="12">
        <v>87.740000000000009</v>
      </c>
      <c r="K804" s="12">
        <v>79.539999999999992</v>
      </c>
      <c r="L804" s="13">
        <v>80.257499999999993</v>
      </c>
      <c r="M804" s="17" t="s">
        <v>138</v>
      </c>
      <c r="N804" s="17">
        <f t="shared" si="48"/>
        <v>3</v>
      </c>
      <c r="O804" s="14" t="s">
        <v>10</v>
      </c>
      <c r="P804" s="14">
        <f t="shared" si="49"/>
        <v>2</v>
      </c>
      <c r="Q804" s="14" t="s">
        <v>15</v>
      </c>
      <c r="R804" s="14">
        <f t="shared" si="50"/>
        <v>2</v>
      </c>
      <c r="S804" s="14" t="s">
        <v>119</v>
      </c>
      <c r="T804" s="14" t="s">
        <v>143</v>
      </c>
      <c r="U804" s="14">
        <f t="shared" si="51"/>
        <v>3</v>
      </c>
    </row>
    <row r="805" spans="1:21" x14ac:dyDescent="0.3">
      <c r="A805" s="11">
        <v>44634.593738425923</v>
      </c>
      <c r="B805" s="15">
        <v>44634</v>
      </c>
      <c r="C805" s="16">
        <v>0.59373842592592596</v>
      </c>
      <c r="D805" s="12">
        <v>127</v>
      </c>
      <c r="E805" s="12">
        <v>105.80000000000001</v>
      </c>
      <c r="F805" s="12">
        <v>119.60000000000001</v>
      </c>
      <c r="G805" s="12">
        <v>109.25</v>
      </c>
      <c r="H805" s="12">
        <v>112.7</v>
      </c>
      <c r="I805" s="12">
        <v>104.65</v>
      </c>
      <c r="J805" s="12">
        <v>123.05000000000001</v>
      </c>
      <c r="K805" s="12">
        <v>103</v>
      </c>
      <c r="L805" s="13">
        <v>113.13124999999999</v>
      </c>
      <c r="M805" s="17" t="s">
        <v>138</v>
      </c>
      <c r="N805" s="17">
        <f t="shared" si="48"/>
        <v>3</v>
      </c>
      <c r="O805" s="14" t="s">
        <v>10</v>
      </c>
      <c r="P805" s="14">
        <f t="shared" si="49"/>
        <v>2</v>
      </c>
      <c r="Q805" s="14" t="s">
        <v>15</v>
      </c>
      <c r="R805" s="14">
        <f t="shared" si="50"/>
        <v>2</v>
      </c>
      <c r="S805" s="14" t="s">
        <v>119</v>
      </c>
      <c r="T805" s="14" t="s">
        <v>143</v>
      </c>
      <c r="U805" s="14">
        <f t="shared" si="51"/>
        <v>3</v>
      </c>
    </row>
    <row r="806" spans="1:21" x14ac:dyDescent="0.3">
      <c r="A806" s="11">
        <v>44634.59443287037</v>
      </c>
      <c r="B806" s="15">
        <v>44634</v>
      </c>
      <c r="C806" s="16">
        <v>0.5944328703703704</v>
      </c>
      <c r="D806" s="12">
        <v>135</v>
      </c>
      <c r="E806" s="12">
        <v>110.86</v>
      </c>
      <c r="F806" s="12">
        <v>125.32000000000001</v>
      </c>
      <c r="G806" s="12">
        <v>114.47499999999999</v>
      </c>
      <c r="H806" s="12">
        <v>118.09</v>
      </c>
      <c r="I806" s="12">
        <v>109.655</v>
      </c>
      <c r="J806" s="12">
        <v>128.935</v>
      </c>
      <c r="K806" s="12">
        <v>106</v>
      </c>
      <c r="L806" s="13">
        <v>118.541875</v>
      </c>
      <c r="M806" s="17" t="s">
        <v>138</v>
      </c>
      <c r="N806" s="17">
        <f t="shared" si="48"/>
        <v>3</v>
      </c>
      <c r="O806" s="14" t="s">
        <v>10</v>
      </c>
      <c r="P806" s="14">
        <f t="shared" si="49"/>
        <v>2</v>
      </c>
      <c r="Q806" s="14" t="s">
        <v>15</v>
      </c>
      <c r="R806" s="14">
        <f t="shared" si="50"/>
        <v>2</v>
      </c>
      <c r="S806" s="14" t="s">
        <v>119</v>
      </c>
      <c r="T806" s="14" t="s">
        <v>143</v>
      </c>
      <c r="U806" s="14">
        <f t="shared" si="51"/>
        <v>3</v>
      </c>
    </row>
    <row r="807" spans="1:21" x14ac:dyDescent="0.3">
      <c r="A807" s="11">
        <v>44634.594444444447</v>
      </c>
      <c r="B807" s="15">
        <v>44634</v>
      </c>
      <c r="C807" s="16">
        <v>0.59444444444444444</v>
      </c>
      <c r="D807" s="12">
        <v>81.900000000000006</v>
      </c>
      <c r="E807" s="12">
        <v>83.72</v>
      </c>
      <c r="F807" s="12">
        <v>94.64</v>
      </c>
      <c r="G807" s="12">
        <v>86.45</v>
      </c>
      <c r="H807" s="12">
        <v>89.179999999999993</v>
      </c>
      <c r="I807" s="12">
        <v>80</v>
      </c>
      <c r="J807" s="12">
        <v>102</v>
      </c>
      <c r="K807" s="12">
        <v>88.27</v>
      </c>
      <c r="L807" s="13">
        <v>88.27</v>
      </c>
      <c r="M807" s="17" t="s">
        <v>138</v>
      </c>
      <c r="N807" s="17">
        <f t="shared" si="48"/>
        <v>3</v>
      </c>
      <c r="O807" s="14" t="s">
        <v>10</v>
      </c>
      <c r="P807" s="14">
        <f t="shared" si="49"/>
        <v>2</v>
      </c>
      <c r="Q807" s="14" t="s">
        <v>15</v>
      </c>
      <c r="R807" s="14">
        <f t="shared" si="50"/>
        <v>2</v>
      </c>
      <c r="S807" s="14" t="s">
        <v>119</v>
      </c>
      <c r="T807" s="14" t="s">
        <v>143</v>
      </c>
      <c r="U807" s="14">
        <f t="shared" si="51"/>
        <v>3</v>
      </c>
    </row>
    <row r="808" spans="1:21" x14ac:dyDescent="0.3">
      <c r="A808" s="11">
        <v>44634.594942129632</v>
      </c>
      <c r="B808" s="15">
        <v>44634</v>
      </c>
      <c r="C808" s="16">
        <v>0.59494212962962967</v>
      </c>
      <c r="D808" s="12">
        <v>73.8</v>
      </c>
      <c r="E808" s="12">
        <v>75.44</v>
      </c>
      <c r="F808" s="12">
        <v>85.28</v>
      </c>
      <c r="G808" s="12">
        <v>77.899999999999991</v>
      </c>
      <c r="H808" s="12">
        <v>80.36</v>
      </c>
      <c r="I808" s="12">
        <v>82</v>
      </c>
      <c r="J808" s="12">
        <v>87.740000000000009</v>
      </c>
      <c r="K808" s="12">
        <v>79.539999999999992</v>
      </c>
      <c r="L808" s="13">
        <v>80.257499999999993</v>
      </c>
      <c r="M808" s="17" t="s">
        <v>138</v>
      </c>
      <c r="N808" s="17">
        <f t="shared" si="48"/>
        <v>3</v>
      </c>
      <c r="O808" s="14" t="s">
        <v>10</v>
      </c>
      <c r="P808" s="14">
        <f t="shared" si="49"/>
        <v>2</v>
      </c>
      <c r="Q808" s="14" t="s">
        <v>15</v>
      </c>
      <c r="R808" s="14">
        <f t="shared" si="50"/>
        <v>2</v>
      </c>
      <c r="S808" s="14" t="s">
        <v>119</v>
      </c>
      <c r="T808" s="14" t="s">
        <v>143</v>
      </c>
      <c r="U808" s="14">
        <f t="shared" si="51"/>
        <v>3</v>
      </c>
    </row>
    <row r="809" spans="1:21" x14ac:dyDescent="0.3">
      <c r="A809" s="11">
        <v>44634.595011574071</v>
      </c>
      <c r="B809" s="15">
        <v>44634</v>
      </c>
      <c r="C809" s="16">
        <v>0.59501157407407412</v>
      </c>
      <c r="D809" s="12">
        <v>98.100000000000009</v>
      </c>
      <c r="E809" s="12">
        <v>100.28</v>
      </c>
      <c r="F809" s="12">
        <v>113.36</v>
      </c>
      <c r="G809" s="12">
        <v>103.55</v>
      </c>
      <c r="H809" s="12">
        <v>106.82</v>
      </c>
      <c r="I809" s="12">
        <v>99.19</v>
      </c>
      <c r="J809" s="12">
        <v>116.63000000000001</v>
      </c>
      <c r="K809" s="12">
        <v>109</v>
      </c>
      <c r="L809" s="13">
        <v>105.86624999999999</v>
      </c>
      <c r="M809" s="17" t="s">
        <v>138</v>
      </c>
      <c r="N809" s="17">
        <f t="shared" si="48"/>
        <v>3</v>
      </c>
      <c r="O809" s="14" t="s">
        <v>10</v>
      </c>
      <c r="P809" s="14">
        <f t="shared" si="49"/>
        <v>2</v>
      </c>
      <c r="Q809" s="14" t="s">
        <v>15</v>
      </c>
      <c r="R809" s="14">
        <f t="shared" si="50"/>
        <v>2</v>
      </c>
      <c r="S809" s="14" t="s">
        <v>119</v>
      </c>
      <c r="T809" s="14" t="s">
        <v>143</v>
      </c>
      <c r="U809" s="14">
        <f t="shared" si="51"/>
        <v>3</v>
      </c>
    </row>
    <row r="810" spans="1:21" x14ac:dyDescent="0.3">
      <c r="A810" s="11">
        <v>44634.595092592594</v>
      </c>
      <c r="B810" s="15">
        <v>44634</v>
      </c>
      <c r="C810" s="16">
        <v>0.59509259259259262</v>
      </c>
      <c r="D810" s="12">
        <v>72.900000000000006</v>
      </c>
      <c r="E810" s="12">
        <v>74.52000000000001</v>
      </c>
      <c r="F810" s="12">
        <v>84.240000000000009</v>
      </c>
      <c r="G810" s="12">
        <v>76.95</v>
      </c>
      <c r="H810" s="12">
        <v>79.38</v>
      </c>
      <c r="I810" s="12">
        <v>81</v>
      </c>
      <c r="J810" s="12">
        <v>86.67</v>
      </c>
      <c r="K810" s="12">
        <v>78.569999999999993</v>
      </c>
      <c r="L810" s="13">
        <v>79.278750000000002</v>
      </c>
      <c r="M810" s="17" t="s">
        <v>138</v>
      </c>
      <c r="N810" s="17">
        <f t="shared" si="48"/>
        <v>3</v>
      </c>
      <c r="O810" s="14" t="s">
        <v>10</v>
      </c>
      <c r="P810" s="14">
        <f t="shared" si="49"/>
        <v>2</v>
      </c>
      <c r="Q810" s="14" t="s">
        <v>15</v>
      </c>
      <c r="R810" s="14">
        <f t="shared" si="50"/>
        <v>2</v>
      </c>
      <c r="S810" s="14" t="s">
        <v>119</v>
      </c>
      <c r="T810" s="14" t="s">
        <v>143</v>
      </c>
      <c r="U810" s="14">
        <f t="shared" si="51"/>
        <v>3</v>
      </c>
    </row>
    <row r="811" spans="1:21" x14ac:dyDescent="0.3">
      <c r="A811" s="11">
        <v>44634.595127314817</v>
      </c>
      <c r="B811" s="15">
        <v>44634</v>
      </c>
      <c r="C811" s="16">
        <v>0.59512731481481485</v>
      </c>
      <c r="D811" s="12">
        <v>127</v>
      </c>
      <c r="E811" s="12">
        <v>107.18</v>
      </c>
      <c r="F811" s="12">
        <v>121.16000000000001</v>
      </c>
      <c r="G811" s="12">
        <v>110.675</v>
      </c>
      <c r="H811" s="12">
        <v>114.17</v>
      </c>
      <c r="I811" s="12">
        <v>106.015</v>
      </c>
      <c r="J811" s="12">
        <v>124.655</v>
      </c>
      <c r="K811" s="12">
        <v>106</v>
      </c>
      <c r="L811" s="13">
        <v>114.606875</v>
      </c>
      <c r="M811" s="17" t="s">
        <v>138</v>
      </c>
      <c r="N811" s="17">
        <f t="shared" si="48"/>
        <v>3</v>
      </c>
      <c r="O811" s="14" t="s">
        <v>10</v>
      </c>
      <c r="P811" s="14">
        <f t="shared" si="49"/>
        <v>2</v>
      </c>
      <c r="Q811" s="14" t="s">
        <v>15</v>
      </c>
      <c r="R811" s="14">
        <f t="shared" si="50"/>
        <v>2</v>
      </c>
      <c r="S811" s="14" t="s">
        <v>119</v>
      </c>
      <c r="T811" s="14" t="s">
        <v>143</v>
      </c>
      <c r="U811" s="14">
        <f t="shared" si="51"/>
        <v>3</v>
      </c>
    </row>
    <row r="812" spans="1:21" x14ac:dyDescent="0.3">
      <c r="A812" s="11">
        <v>44634.595775462964</v>
      </c>
      <c r="B812" s="15">
        <v>44634</v>
      </c>
      <c r="C812" s="16">
        <v>0.59577546296296291</v>
      </c>
      <c r="D812" s="12">
        <v>72.900000000000006</v>
      </c>
      <c r="E812" s="12">
        <v>74.52000000000001</v>
      </c>
      <c r="F812" s="12">
        <v>84.240000000000009</v>
      </c>
      <c r="G812" s="12">
        <v>76.95</v>
      </c>
      <c r="H812" s="12">
        <v>79.38</v>
      </c>
      <c r="I812" s="12">
        <v>81</v>
      </c>
      <c r="J812" s="12">
        <v>86.67</v>
      </c>
      <c r="K812" s="12">
        <v>78.569999999999993</v>
      </c>
      <c r="L812" s="13">
        <v>79.278750000000002</v>
      </c>
      <c r="M812" s="17" t="s">
        <v>138</v>
      </c>
      <c r="N812" s="17">
        <f t="shared" si="48"/>
        <v>3</v>
      </c>
      <c r="O812" s="14" t="s">
        <v>10</v>
      </c>
      <c r="P812" s="14">
        <f t="shared" si="49"/>
        <v>2</v>
      </c>
      <c r="Q812" s="14" t="s">
        <v>15</v>
      </c>
      <c r="R812" s="14">
        <f t="shared" si="50"/>
        <v>2</v>
      </c>
      <c r="S812" s="14" t="s">
        <v>119</v>
      </c>
      <c r="T812" s="14" t="s">
        <v>143</v>
      </c>
      <c r="U812" s="14">
        <f t="shared" si="51"/>
        <v>3</v>
      </c>
    </row>
    <row r="813" spans="1:21" x14ac:dyDescent="0.3">
      <c r="A813" s="11">
        <v>44634.595821759256</v>
      </c>
      <c r="B813" s="15">
        <v>44634</v>
      </c>
      <c r="C813" s="16">
        <v>0.59582175925925929</v>
      </c>
      <c r="D813" s="12">
        <v>127</v>
      </c>
      <c r="E813" s="12">
        <v>108.10000000000001</v>
      </c>
      <c r="F813" s="12">
        <v>122.2</v>
      </c>
      <c r="G813" s="12">
        <v>111.625</v>
      </c>
      <c r="H813" s="12">
        <v>115.14999999999999</v>
      </c>
      <c r="I813" s="12">
        <v>106.925</v>
      </c>
      <c r="J813" s="12">
        <v>125.72500000000001</v>
      </c>
      <c r="K813" s="12">
        <v>108</v>
      </c>
      <c r="L813" s="13">
        <v>115.590625</v>
      </c>
      <c r="M813" s="17" t="s">
        <v>138</v>
      </c>
      <c r="N813" s="17">
        <f t="shared" si="48"/>
        <v>3</v>
      </c>
      <c r="O813" s="14" t="s">
        <v>10</v>
      </c>
      <c r="P813" s="14">
        <f t="shared" si="49"/>
        <v>2</v>
      </c>
      <c r="Q813" s="14" t="s">
        <v>15</v>
      </c>
      <c r="R813" s="14">
        <f t="shared" si="50"/>
        <v>2</v>
      </c>
      <c r="S813" s="14" t="s">
        <v>119</v>
      </c>
      <c r="T813" s="14" t="s">
        <v>143</v>
      </c>
      <c r="U813" s="14">
        <f t="shared" si="51"/>
        <v>3</v>
      </c>
    </row>
    <row r="814" spans="1:21" x14ac:dyDescent="0.3">
      <c r="A814" s="11">
        <v>44634.596516203703</v>
      </c>
      <c r="B814" s="15">
        <v>44634</v>
      </c>
      <c r="C814" s="16">
        <v>0.59651620370370373</v>
      </c>
      <c r="D814" s="12">
        <v>125</v>
      </c>
      <c r="E814" s="12">
        <v>110.4</v>
      </c>
      <c r="F814" s="12">
        <v>124.80000000000001</v>
      </c>
      <c r="G814" s="12">
        <v>114</v>
      </c>
      <c r="H814" s="12">
        <v>117.6</v>
      </c>
      <c r="I814" s="12">
        <v>109.2</v>
      </c>
      <c r="J814" s="12">
        <v>128.4</v>
      </c>
      <c r="K814" s="12">
        <v>115</v>
      </c>
      <c r="L814" s="13">
        <v>118.05000000000001</v>
      </c>
      <c r="M814" s="17" t="s">
        <v>138</v>
      </c>
      <c r="N814" s="17">
        <f t="shared" si="48"/>
        <v>3</v>
      </c>
      <c r="O814" s="14" t="s">
        <v>10</v>
      </c>
      <c r="P814" s="14">
        <f t="shared" si="49"/>
        <v>2</v>
      </c>
      <c r="Q814" s="14" t="s">
        <v>15</v>
      </c>
      <c r="R814" s="14">
        <f t="shared" si="50"/>
        <v>2</v>
      </c>
      <c r="S814" s="14" t="s">
        <v>119</v>
      </c>
      <c r="T814" s="14" t="s">
        <v>143</v>
      </c>
      <c r="U814" s="14">
        <f t="shared" si="51"/>
        <v>3</v>
      </c>
    </row>
    <row r="815" spans="1:21" x14ac:dyDescent="0.3">
      <c r="A815" s="11">
        <v>44634.597210648149</v>
      </c>
      <c r="B815" s="15">
        <v>44634</v>
      </c>
      <c r="C815" s="16">
        <v>0.59721064814814817</v>
      </c>
      <c r="D815" s="12">
        <v>122</v>
      </c>
      <c r="E815" s="12">
        <v>108.10000000000001</v>
      </c>
      <c r="F815" s="12">
        <v>122.2</v>
      </c>
      <c r="G815" s="12">
        <v>111.625</v>
      </c>
      <c r="H815" s="12">
        <v>115.14999999999999</v>
      </c>
      <c r="I815" s="12">
        <v>106.925</v>
      </c>
      <c r="J815" s="12">
        <v>125.72500000000001</v>
      </c>
      <c r="K815" s="12">
        <v>113</v>
      </c>
      <c r="L815" s="13">
        <v>115.590625</v>
      </c>
      <c r="M815" s="17" t="s">
        <v>138</v>
      </c>
      <c r="N815" s="17">
        <f t="shared" si="48"/>
        <v>3</v>
      </c>
      <c r="O815" s="14" t="s">
        <v>10</v>
      </c>
      <c r="P815" s="14">
        <f t="shared" si="49"/>
        <v>2</v>
      </c>
      <c r="Q815" s="14" t="s">
        <v>15</v>
      </c>
      <c r="R815" s="14">
        <f t="shared" si="50"/>
        <v>2</v>
      </c>
      <c r="S815" s="14" t="s">
        <v>119</v>
      </c>
      <c r="T815" s="14" t="s">
        <v>143</v>
      </c>
      <c r="U815" s="14">
        <f t="shared" si="51"/>
        <v>3</v>
      </c>
    </row>
    <row r="816" spans="1:21" x14ac:dyDescent="0.3">
      <c r="A816" s="11">
        <v>44634.597905092596</v>
      </c>
      <c r="B816" s="15">
        <v>44634</v>
      </c>
      <c r="C816" s="16">
        <v>0.59790509259259261</v>
      </c>
      <c r="D816" s="12">
        <v>125</v>
      </c>
      <c r="E816" s="12">
        <v>109.02000000000001</v>
      </c>
      <c r="F816" s="12">
        <v>123.24000000000001</v>
      </c>
      <c r="G816" s="12">
        <v>112.57499999999999</v>
      </c>
      <c r="H816" s="12">
        <v>116.13</v>
      </c>
      <c r="I816" s="12">
        <v>107.83500000000001</v>
      </c>
      <c r="J816" s="12">
        <v>126.795</v>
      </c>
      <c r="K816" s="12">
        <v>112</v>
      </c>
      <c r="L816" s="13">
        <v>116.57437499999999</v>
      </c>
      <c r="M816" s="17" t="s">
        <v>138</v>
      </c>
      <c r="N816" s="17">
        <f t="shared" si="48"/>
        <v>3</v>
      </c>
      <c r="O816" s="14" t="s">
        <v>10</v>
      </c>
      <c r="P816" s="14">
        <f t="shared" si="49"/>
        <v>2</v>
      </c>
      <c r="Q816" s="14" t="s">
        <v>15</v>
      </c>
      <c r="R816" s="14">
        <f t="shared" si="50"/>
        <v>2</v>
      </c>
      <c r="S816" s="14" t="s">
        <v>119</v>
      </c>
      <c r="T816" s="14" t="s">
        <v>143</v>
      </c>
      <c r="U816" s="14">
        <f t="shared" si="51"/>
        <v>3</v>
      </c>
    </row>
    <row r="817" spans="1:21" x14ac:dyDescent="0.3">
      <c r="A817" s="11">
        <v>44634.597916666666</v>
      </c>
      <c r="B817" s="15">
        <v>44634</v>
      </c>
      <c r="C817" s="16">
        <v>0.59791666666666665</v>
      </c>
      <c r="D817" s="12">
        <v>95.4</v>
      </c>
      <c r="E817" s="12">
        <v>97.52000000000001</v>
      </c>
      <c r="F817" s="12">
        <v>110.24000000000001</v>
      </c>
      <c r="G817" s="12">
        <v>100.69999999999999</v>
      </c>
      <c r="H817" s="12">
        <v>103.88</v>
      </c>
      <c r="I817" s="12">
        <v>100</v>
      </c>
      <c r="J817" s="12">
        <v>112</v>
      </c>
      <c r="K817" s="12">
        <v>102.82</v>
      </c>
      <c r="L817" s="13">
        <v>102.82</v>
      </c>
      <c r="M817" s="17" t="s">
        <v>138</v>
      </c>
      <c r="N817" s="17">
        <f t="shared" si="48"/>
        <v>3</v>
      </c>
      <c r="O817" s="14" t="s">
        <v>10</v>
      </c>
      <c r="P817" s="14">
        <f t="shared" si="49"/>
        <v>2</v>
      </c>
      <c r="Q817" s="14" t="s">
        <v>15</v>
      </c>
      <c r="R817" s="14">
        <f t="shared" si="50"/>
        <v>2</v>
      </c>
      <c r="S817" s="14" t="s">
        <v>119</v>
      </c>
      <c r="T817" s="14" t="s">
        <v>143</v>
      </c>
      <c r="U817" s="14">
        <f t="shared" si="51"/>
        <v>3</v>
      </c>
    </row>
    <row r="818" spans="1:21" x14ac:dyDescent="0.3">
      <c r="A818" s="11">
        <v>44634.598067129627</v>
      </c>
      <c r="B818" s="15">
        <v>44634</v>
      </c>
      <c r="C818" s="16">
        <v>0.5980671296296296</v>
      </c>
      <c r="D818" s="12">
        <v>69.3</v>
      </c>
      <c r="E818" s="12">
        <v>70.84</v>
      </c>
      <c r="F818" s="12">
        <v>80.08</v>
      </c>
      <c r="G818" s="12">
        <v>73.149999999999991</v>
      </c>
      <c r="H818" s="12">
        <v>75.459999999999994</v>
      </c>
      <c r="I818" s="12">
        <v>70.070000000000007</v>
      </c>
      <c r="J818" s="12">
        <v>77</v>
      </c>
      <c r="K818" s="12">
        <v>74.69</v>
      </c>
      <c r="L818" s="13">
        <v>73.82374999999999</v>
      </c>
      <c r="M818" s="17" t="s">
        <v>138</v>
      </c>
      <c r="N818" s="17">
        <f t="shared" si="48"/>
        <v>3</v>
      </c>
      <c r="O818" s="14" t="s">
        <v>10</v>
      </c>
      <c r="P818" s="14">
        <f t="shared" si="49"/>
        <v>2</v>
      </c>
      <c r="Q818" s="14" t="s">
        <v>15</v>
      </c>
      <c r="R818" s="14">
        <f t="shared" si="50"/>
        <v>2</v>
      </c>
      <c r="S818" s="14" t="s">
        <v>119</v>
      </c>
      <c r="T818" s="14" t="s">
        <v>143</v>
      </c>
      <c r="U818" s="14">
        <f t="shared" si="51"/>
        <v>3</v>
      </c>
    </row>
    <row r="819" spans="1:21" x14ac:dyDescent="0.3">
      <c r="A819" s="11">
        <v>44634.598460648151</v>
      </c>
      <c r="B819" s="15">
        <v>44634</v>
      </c>
      <c r="C819" s="16">
        <v>0.59846064814814814</v>
      </c>
      <c r="D819" s="12">
        <v>124</v>
      </c>
      <c r="E819" s="12">
        <v>114.08</v>
      </c>
      <c r="F819" s="12">
        <v>128.96</v>
      </c>
      <c r="G819" s="12">
        <v>117.8</v>
      </c>
      <c r="H819" s="12">
        <v>121.52</v>
      </c>
      <c r="I819" s="12">
        <v>112.84</v>
      </c>
      <c r="J819" s="12">
        <v>132.68</v>
      </c>
      <c r="K819" s="12">
        <v>120.28</v>
      </c>
      <c r="L819" s="13">
        <v>121.52000000000001</v>
      </c>
      <c r="M819" s="17" t="s">
        <v>138</v>
      </c>
      <c r="N819" s="17">
        <f t="shared" si="48"/>
        <v>3</v>
      </c>
      <c r="O819" s="14" t="s">
        <v>10</v>
      </c>
      <c r="P819" s="14">
        <f t="shared" si="49"/>
        <v>2</v>
      </c>
      <c r="Q819" s="14" t="s">
        <v>15</v>
      </c>
      <c r="R819" s="14">
        <f t="shared" si="50"/>
        <v>2</v>
      </c>
      <c r="S819" s="14" t="s">
        <v>18</v>
      </c>
      <c r="T819" s="14" t="s">
        <v>143</v>
      </c>
      <c r="U819" s="14">
        <f t="shared" si="51"/>
        <v>3</v>
      </c>
    </row>
    <row r="820" spans="1:21" x14ac:dyDescent="0.3">
      <c r="A820" s="11">
        <v>44634.598599537036</v>
      </c>
      <c r="B820" s="15">
        <v>44634</v>
      </c>
      <c r="C820" s="16">
        <v>0.59859953703703705</v>
      </c>
      <c r="D820" s="12">
        <v>124</v>
      </c>
      <c r="E820" s="12">
        <v>108.56</v>
      </c>
      <c r="F820" s="12">
        <v>122.72</v>
      </c>
      <c r="G820" s="12">
        <v>112.1</v>
      </c>
      <c r="H820" s="12">
        <v>115.64</v>
      </c>
      <c r="I820" s="12">
        <v>107.38000000000001</v>
      </c>
      <c r="J820" s="12">
        <v>126.26</v>
      </c>
      <c r="K820" s="12">
        <v>112</v>
      </c>
      <c r="L820" s="13">
        <v>116.0825</v>
      </c>
      <c r="M820" s="17" t="s">
        <v>138</v>
      </c>
      <c r="N820" s="17">
        <f t="shared" si="48"/>
        <v>3</v>
      </c>
      <c r="O820" s="14" t="s">
        <v>10</v>
      </c>
      <c r="P820" s="14">
        <f t="shared" si="49"/>
        <v>2</v>
      </c>
      <c r="Q820" s="14" t="s">
        <v>15</v>
      </c>
      <c r="R820" s="14">
        <f t="shared" si="50"/>
        <v>2</v>
      </c>
      <c r="S820" s="14" t="s">
        <v>119</v>
      </c>
      <c r="T820" s="14" t="s">
        <v>143</v>
      </c>
      <c r="U820" s="14">
        <f t="shared" si="51"/>
        <v>3</v>
      </c>
    </row>
    <row r="821" spans="1:21" x14ac:dyDescent="0.3">
      <c r="A821" s="11">
        <v>44634.599293981482</v>
      </c>
      <c r="B821" s="15">
        <v>44634</v>
      </c>
      <c r="C821" s="16">
        <v>0.5992939814814815</v>
      </c>
      <c r="D821" s="12">
        <v>122</v>
      </c>
      <c r="E821" s="12">
        <v>108.56</v>
      </c>
      <c r="F821" s="12">
        <v>122.72</v>
      </c>
      <c r="G821" s="12">
        <v>112.1</v>
      </c>
      <c r="H821" s="12">
        <v>115.64</v>
      </c>
      <c r="I821" s="12">
        <v>107.38000000000001</v>
      </c>
      <c r="J821" s="12">
        <v>126.26</v>
      </c>
      <c r="K821" s="12">
        <v>114</v>
      </c>
      <c r="L821" s="13">
        <v>116.0825</v>
      </c>
      <c r="M821" s="17" t="s">
        <v>138</v>
      </c>
      <c r="N821" s="17">
        <f t="shared" si="48"/>
        <v>3</v>
      </c>
      <c r="O821" s="14" t="s">
        <v>10</v>
      </c>
      <c r="P821" s="14">
        <f t="shared" si="49"/>
        <v>2</v>
      </c>
      <c r="Q821" s="14" t="s">
        <v>15</v>
      </c>
      <c r="R821" s="14">
        <f t="shared" si="50"/>
        <v>2</v>
      </c>
      <c r="S821" s="14" t="s">
        <v>119</v>
      </c>
      <c r="T821" s="14" t="s">
        <v>143</v>
      </c>
      <c r="U821" s="14">
        <f t="shared" si="51"/>
        <v>3</v>
      </c>
    </row>
    <row r="822" spans="1:21" x14ac:dyDescent="0.3">
      <c r="A822" s="11">
        <v>44634.599664351852</v>
      </c>
      <c r="B822" s="15">
        <v>44634</v>
      </c>
      <c r="C822" s="16">
        <v>0.59966435185185185</v>
      </c>
      <c r="D822" s="12">
        <v>96.3</v>
      </c>
      <c r="E822" s="12">
        <v>98.44</v>
      </c>
      <c r="F822" s="12">
        <v>111.28</v>
      </c>
      <c r="G822" s="12">
        <v>101.64999999999999</v>
      </c>
      <c r="H822" s="12">
        <v>104.86</v>
      </c>
      <c r="I822" s="12">
        <v>97.37</v>
      </c>
      <c r="J822" s="12">
        <v>114.49000000000001</v>
      </c>
      <c r="K822" s="12">
        <v>107</v>
      </c>
      <c r="L822" s="13">
        <v>103.92375</v>
      </c>
      <c r="M822" s="17" t="s">
        <v>138</v>
      </c>
      <c r="N822" s="17">
        <f t="shared" si="48"/>
        <v>3</v>
      </c>
      <c r="O822" s="14" t="s">
        <v>10</v>
      </c>
      <c r="P822" s="14">
        <f t="shared" si="49"/>
        <v>2</v>
      </c>
      <c r="Q822" s="14" t="s">
        <v>15</v>
      </c>
      <c r="R822" s="14">
        <f t="shared" si="50"/>
        <v>2</v>
      </c>
      <c r="S822" s="14" t="s">
        <v>119</v>
      </c>
      <c r="T822" s="14" t="s">
        <v>143</v>
      </c>
      <c r="U822" s="14">
        <f t="shared" si="51"/>
        <v>3</v>
      </c>
    </row>
    <row r="823" spans="1:21" x14ac:dyDescent="0.3">
      <c r="A823" s="11">
        <v>44634.599988425929</v>
      </c>
      <c r="B823" s="15">
        <v>44634</v>
      </c>
      <c r="C823" s="16">
        <v>0.59998842592592594</v>
      </c>
      <c r="D823" s="12">
        <v>124</v>
      </c>
      <c r="E823" s="12">
        <v>107.18</v>
      </c>
      <c r="F823" s="12">
        <v>121.16000000000001</v>
      </c>
      <c r="G823" s="12">
        <v>110.675</v>
      </c>
      <c r="H823" s="12">
        <v>114.17</v>
      </c>
      <c r="I823" s="12">
        <v>106.015</v>
      </c>
      <c r="J823" s="12">
        <v>124.655</v>
      </c>
      <c r="K823" s="12">
        <v>109</v>
      </c>
      <c r="L823" s="13">
        <v>114.606875</v>
      </c>
      <c r="M823" s="17" t="s">
        <v>138</v>
      </c>
      <c r="N823" s="17">
        <f t="shared" si="48"/>
        <v>3</v>
      </c>
      <c r="O823" s="14" t="s">
        <v>10</v>
      </c>
      <c r="P823" s="14">
        <f t="shared" si="49"/>
        <v>2</v>
      </c>
      <c r="Q823" s="14" t="s">
        <v>15</v>
      </c>
      <c r="R823" s="14">
        <f t="shared" si="50"/>
        <v>2</v>
      </c>
      <c r="S823" s="14" t="s">
        <v>119</v>
      </c>
      <c r="T823" s="14" t="s">
        <v>143</v>
      </c>
      <c r="U823" s="14">
        <f t="shared" si="51"/>
        <v>3</v>
      </c>
    </row>
    <row r="824" spans="1:21" x14ac:dyDescent="0.3">
      <c r="A824" s="11">
        <v>44634.600324074076</v>
      </c>
      <c r="B824" s="15">
        <v>44634</v>
      </c>
      <c r="C824" s="16">
        <v>0.60032407407407407</v>
      </c>
      <c r="D824" s="12">
        <v>70.2</v>
      </c>
      <c r="E824" s="12">
        <v>71.760000000000005</v>
      </c>
      <c r="F824" s="12">
        <v>81.12</v>
      </c>
      <c r="G824" s="12">
        <v>74.099999999999994</v>
      </c>
      <c r="H824" s="12">
        <v>76.44</v>
      </c>
      <c r="I824" s="12">
        <v>78</v>
      </c>
      <c r="J824" s="12">
        <v>83.460000000000008</v>
      </c>
      <c r="K824" s="12">
        <v>75.66</v>
      </c>
      <c r="L824" s="13">
        <v>76.342500000000001</v>
      </c>
      <c r="M824" s="17" t="s">
        <v>138</v>
      </c>
      <c r="N824" s="17">
        <f t="shared" si="48"/>
        <v>3</v>
      </c>
      <c r="O824" s="14" t="s">
        <v>10</v>
      </c>
      <c r="P824" s="14">
        <f t="shared" si="49"/>
        <v>2</v>
      </c>
      <c r="Q824" s="14" t="s">
        <v>15</v>
      </c>
      <c r="R824" s="14">
        <f t="shared" si="50"/>
        <v>2</v>
      </c>
      <c r="S824" s="14" t="s">
        <v>119</v>
      </c>
      <c r="T824" s="14" t="s">
        <v>143</v>
      </c>
      <c r="U824" s="14">
        <f t="shared" si="51"/>
        <v>3</v>
      </c>
    </row>
    <row r="825" spans="1:21" x14ac:dyDescent="0.3">
      <c r="A825" s="11">
        <v>44634.600624999999</v>
      </c>
      <c r="B825" s="15">
        <v>44634</v>
      </c>
      <c r="C825" s="16">
        <v>0.60062499999999996</v>
      </c>
      <c r="D825" s="12">
        <v>98.100000000000009</v>
      </c>
      <c r="E825" s="12">
        <v>100.28</v>
      </c>
      <c r="F825" s="12">
        <v>113.36</v>
      </c>
      <c r="G825" s="12">
        <v>103.55</v>
      </c>
      <c r="H825" s="12">
        <v>106.82</v>
      </c>
      <c r="I825" s="12">
        <v>99.19</v>
      </c>
      <c r="J825" s="12">
        <v>116.63000000000001</v>
      </c>
      <c r="K825" s="12">
        <v>109</v>
      </c>
      <c r="L825" s="13">
        <v>105.86624999999999</v>
      </c>
      <c r="M825" s="17" t="s">
        <v>138</v>
      </c>
      <c r="N825" s="17">
        <f t="shared" si="48"/>
        <v>3</v>
      </c>
      <c r="O825" s="14" t="s">
        <v>10</v>
      </c>
      <c r="P825" s="14">
        <f t="shared" si="49"/>
        <v>2</v>
      </c>
      <c r="Q825" s="14" t="s">
        <v>15</v>
      </c>
      <c r="R825" s="14">
        <f t="shared" si="50"/>
        <v>2</v>
      </c>
      <c r="S825" s="14" t="s">
        <v>119</v>
      </c>
      <c r="T825" s="14" t="s">
        <v>143</v>
      </c>
      <c r="U825" s="14">
        <f t="shared" si="51"/>
        <v>3</v>
      </c>
    </row>
    <row r="826" spans="1:21" x14ac:dyDescent="0.3">
      <c r="A826" s="11">
        <v>44634.600682870368</v>
      </c>
      <c r="B826" s="15">
        <v>44634</v>
      </c>
      <c r="C826" s="16">
        <v>0.60068287037037038</v>
      </c>
      <c r="D826" s="12">
        <v>96.3</v>
      </c>
      <c r="E826" s="12">
        <v>98.44</v>
      </c>
      <c r="F826" s="12">
        <v>111.28</v>
      </c>
      <c r="G826" s="12">
        <v>101.64999999999999</v>
      </c>
      <c r="H826" s="12">
        <v>104.86</v>
      </c>
      <c r="I826" s="12">
        <v>97.37</v>
      </c>
      <c r="J826" s="12">
        <v>114.49000000000001</v>
      </c>
      <c r="K826" s="12">
        <v>107</v>
      </c>
      <c r="L826" s="13">
        <v>103.92375</v>
      </c>
      <c r="M826" s="17" t="s">
        <v>138</v>
      </c>
      <c r="N826" s="17">
        <f t="shared" si="48"/>
        <v>3</v>
      </c>
      <c r="O826" s="14" t="s">
        <v>10</v>
      </c>
      <c r="P826" s="14">
        <f t="shared" si="49"/>
        <v>2</v>
      </c>
      <c r="Q826" s="14" t="s">
        <v>15</v>
      </c>
      <c r="R826" s="14">
        <f t="shared" si="50"/>
        <v>2</v>
      </c>
      <c r="S826" s="14" t="s">
        <v>119</v>
      </c>
      <c r="T826" s="14" t="s">
        <v>143</v>
      </c>
      <c r="U826" s="14">
        <f t="shared" si="51"/>
        <v>3</v>
      </c>
    </row>
    <row r="827" spans="1:21" x14ac:dyDescent="0.3">
      <c r="A827" s="11">
        <v>44634.600856481484</v>
      </c>
      <c r="B827" s="15">
        <v>44634</v>
      </c>
      <c r="C827" s="16">
        <v>0.60085648148148152</v>
      </c>
      <c r="D827" s="12">
        <v>72.900000000000006</v>
      </c>
      <c r="E827" s="12">
        <v>74.52000000000001</v>
      </c>
      <c r="F827" s="12">
        <v>84.240000000000009</v>
      </c>
      <c r="G827" s="12">
        <v>76.95</v>
      </c>
      <c r="H827" s="12">
        <v>79.38</v>
      </c>
      <c r="I827" s="12">
        <v>81</v>
      </c>
      <c r="J827" s="12">
        <v>86.67</v>
      </c>
      <c r="K827" s="12">
        <v>78.569999999999993</v>
      </c>
      <c r="L827" s="13">
        <v>79.278750000000002</v>
      </c>
      <c r="M827" s="17" t="s">
        <v>138</v>
      </c>
      <c r="N827" s="17">
        <f t="shared" si="48"/>
        <v>3</v>
      </c>
      <c r="O827" s="14" t="s">
        <v>10</v>
      </c>
      <c r="P827" s="14">
        <f t="shared" si="49"/>
        <v>2</v>
      </c>
      <c r="Q827" s="14" t="s">
        <v>15</v>
      </c>
      <c r="R827" s="14">
        <f t="shared" si="50"/>
        <v>2</v>
      </c>
      <c r="S827" s="14" t="s">
        <v>119</v>
      </c>
      <c r="T827" s="14" t="s">
        <v>143</v>
      </c>
      <c r="U827" s="14">
        <f t="shared" si="51"/>
        <v>3</v>
      </c>
    </row>
    <row r="828" spans="1:21" x14ac:dyDescent="0.3">
      <c r="A828" s="11">
        <v>44634.601041666669</v>
      </c>
      <c r="B828" s="15">
        <v>44634</v>
      </c>
      <c r="C828" s="16">
        <v>0.6010416666666667</v>
      </c>
      <c r="D828" s="12">
        <v>89.100000000000009</v>
      </c>
      <c r="E828" s="12">
        <v>91.08</v>
      </c>
      <c r="F828" s="12">
        <v>102.96000000000001</v>
      </c>
      <c r="G828" s="12">
        <v>94.05</v>
      </c>
      <c r="H828" s="12">
        <v>97.02</v>
      </c>
      <c r="I828" s="12">
        <v>99</v>
      </c>
      <c r="J828" s="12">
        <v>105.93</v>
      </c>
      <c r="K828" s="12">
        <v>96.03</v>
      </c>
      <c r="L828" s="13">
        <v>96.896250000000009</v>
      </c>
      <c r="M828" s="17" t="s">
        <v>138</v>
      </c>
      <c r="N828" s="17">
        <f t="shared" si="48"/>
        <v>3</v>
      </c>
      <c r="O828" s="14" t="s">
        <v>10</v>
      </c>
      <c r="P828" s="14">
        <f t="shared" si="49"/>
        <v>2</v>
      </c>
      <c r="Q828" s="14" t="s">
        <v>15</v>
      </c>
      <c r="R828" s="14">
        <f t="shared" si="50"/>
        <v>2</v>
      </c>
      <c r="S828" s="14" t="s">
        <v>119</v>
      </c>
      <c r="T828" s="14" t="s">
        <v>143</v>
      </c>
      <c r="U828" s="14">
        <f t="shared" si="51"/>
        <v>3</v>
      </c>
    </row>
    <row r="829" spans="1:21" x14ac:dyDescent="0.3">
      <c r="A829" s="11">
        <v>44634.601377314815</v>
      </c>
      <c r="B829" s="15">
        <v>44634</v>
      </c>
      <c r="C829" s="16">
        <v>0.60137731481481482</v>
      </c>
      <c r="D829" s="12">
        <v>106</v>
      </c>
      <c r="E829" s="12">
        <v>98.44</v>
      </c>
      <c r="F829" s="12">
        <v>111.28</v>
      </c>
      <c r="G829" s="12">
        <v>101.64999999999999</v>
      </c>
      <c r="H829" s="12">
        <v>104.86</v>
      </c>
      <c r="I829" s="12">
        <v>97.37</v>
      </c>
      <c r="J829" s="12">
        <v>114.49000000000001</v>
      </c>
      <c r="K829" s="12">
        <v>108</v>
      </c>
      <c r="L829" s="13">
        <v>105.26125</v>
      </c>
      <c r="M829" s="17" t="s">
        <v>138</v>
      </c>
      <c r="N829" s="17">
        <f t="shared" si="48"/>
        <v>3</v>
      </c>
      <c r="O829" s="14" t="s">
        <v>10</v>
      </c>
      <c r="P829" s="14">
        <f t="shared" si="49"/>
        <v>2</v>
      </c>
      <c r="Q829" s="14" t="s">
        <v>15</v>
      </c>
      <c r="R829" s="14">
        <f t="shared" si="50"/>
        <v>2</v>
      </c>
      <c r="S829" s="14" t="s">
        <v>119</v>
      </c>
      <c r="T829" s="14" t="s">
        <v>143</v>
      </c>
      <c r="U829" s="14">
        <f t="shared" si="51"/>
        <v>3</v>
      </c>
    </row>
    <row r="830" spans="1:21" x14ac:dyDescent="0.3">
      <c r="A830" s="11">
        <v>44634.601388888892</v>
      </c>
      <c r="B830" s="15">
        <v>44634</v>
      </c>
      <c r="C830" s="16">
        <v>0.60138888888888886</v>
      </c>
      <c r="D830" s="12">
        <v>81</v>
      </c>
      <c r="E830" s="12">
        <v>82.8</v>
      </c>
      <c r="F830" s="12">
        <v>93.600000000000009</v>
      </c>
      <c r="G830" s="12">
        <v>85.5</v>
      </c>
      <c r="H830" s="12">
        <v>88.2</v>
      </c>
      <c r="I830" s="12">
        <v>96</v>
      </c>
      <c r="J830" s="12">
        <v>84</v>
      </c>
      <c r="K830" s="12">
        <v>87.3</v>
      </c>
      <c r="L830" s="13">
        <v>87.3</v>
      </c>
      <c r="M830" s="17" t="s">
        <v>138</v>
      </c>
      <c r="N830" s="17">
        <f t="shared" si="48"/>
        <v>3</v>
      </c>
      <c r="O830" s="14" t="s">
        <v>10</v>
      </c>
      <c r="P830" s="14">
        <f t="shared" si="49"/>
        <v>2</v>
      </c>
      <c r="Q830" s="14" t="s">
        <v>15</v>
      </c>
      <c r="R830" s="14">
        <f t="shared" si="50"/>
        <v>2</v>
      </c>
      <c r="S830" s="14" t="s">
        <v>119</v>
      </c>
      <c r="T830" s="14" t="s">
        <v>143</v>
      </c>
      <c r="U830" s="14">
        <f t="shared" si="51"/>
        <v>3</v>
      </c>
    </row>
    <row r="831" spans="1:21" x14ac:dyDescent="0.3">
      <c r="A831" s="11">
        <v>44634.602071759262</v>
      </c>
      <c r="B831" s="15">
        <v>44634</v>
      </c>
      <c r="C831" s="16">
        <v>0.60207175925925926</v>
      </c>
      <c r="D831" s="12">
        <v>105</v>
      </c>
      <c r="E831" s="12">
        <v>97.52000000000001</v>
      </c>
      <c r="F831" s="12">
        <v>110.24000000000001</v>
      </c>
      <c r="G831" s="12">
        <v>100.69999999999999</v>
      </c>
      <c r="H831" s="12">
        <v>103.88</v>
      </c>
      <c r="I831" s="12">
        <v>96.460000000000008</v>
      </c>
      <c r="J831" s="12">
        <v>113.42</v>
      </c>
      <c r="K831" s="12">
        <v>107</v>
      </c>
      <c r="L831" s="13">
        <v>104.27749999999999</v>
      </c>
      <c r="M831" s="17" t="s">
        <v>138</v>
      </c>
      <c r="N831" s="17">
        <f t="shared" si="48"/>
        <v>3</v>
      </c>
      <c r="O831" s="14" t="s">
        <v>10</v>
      </c>
      <c r="P831" s="14">
        <f t="shared" si="49"/>
        <v>2</v>
      </c>
      <c r="Q831" s="14" t="s">
        <v>15</v>
      </c>
      <c r="R831" s="14">
        <f t="shared" si="50"/>
        <v>2</v>
      </c>
      <c r="S831" s="14" t="s">
        <v>119</v>
      </c>
      <c r="T831" s="14" t="s">
        <v>143</v>
      </c>
      <c r="U831" s="14">
        <f t="shared" si="51"/>
        <v>3</v>
      </c>
    </row>
    <row r="832" spans="1:21" x14ac:dyDescent="0.3">
      <c r="A832" s="11">
        <v>44634.602766203701</v>
      </c>
      <c r="B832" s="15">
        <v>44634</v>
      </c>
      <c r="C832" s="16">
        <v>0.60276620370370371</v>
      </c>
      <c r="D832" s="12">
        <v>110</v>
      </c>
      <c r="E832" s="12">
        <v>102.12</v>
      </c>
      <c r="F832" s="12">
        <v>115.44</v>
      </c>
      <c r="G832" s="12">
        <v>105.44999999999999</v>
      </c>
      <c r="H832" s="12">
        <v>108.78</v>
      </c>
      <c r="I832" s="12">
        <v>101.01</v>
      </c>
      <c r="J832" s="12">
        <v>118.77000000000001</v>
      </c>
      <c r="K832" s="12">
        <v>112</v>
      </c>
      <c r="L832" s="13">
        <v>109.19624999999999</v>
      </c>
      <c r="M832" s="17" t="s">
        <v>138</v>
      </c>
      <c r="N832" s="17">
        <f t="shared" si="48"/>
        <v>3</v>
      </c>
      <c r="O832" s="14" t="s">
        <v>10</v>
      </c>
      <c r="P832" s="14">
        <f t="shared" si="49"/>
        <v>2</v>
      </c>
      <c r="Q832" s="14" t="s">
        <v>15</v>
      </c>
      <c r="R832" s="14">
        <f t="shared" si="50"/>
        <v>2</v>
      </c>
      <c r="S832" s="14" t="s">
        <v>119</v>
      </c>
      <c r="T832" s="14" t="s">
        <v>143</v>
      </c>
      <c r="U832" s="14">
        <f t="shared" si="51"/>
        <v>3</v>
      </c>
    </row>
    <row r="833" spans="1:21" x14ac:dyDescent="0.3">
      <c r="A833" s="11">
        <v>44634.603460648148</v>
      </c>
      <c r="B833" s="15">
        <v>44634</v>
      </c>
      <c r="C833" s="16">
        <v>0.60346064814814815</v>
      </c>
      <c r="D833" s="12">
        <v>118</v>
      </c>
      <c r="E833" s="12">
        <v>104.42</v>
      </c>
      <c r="F833" s="12">
        <v>118.04</v>
      </c>
      <c r="G833" s="12">
        <v>107.82499999999999</v>
      </c>
      <c r="H833" s="12">
        <v>111.23</v>
      </c>
      <c r="I833" s="12">
        <v>103.285</v>
      </c>
      <c r="J833" s="12">
        <v>121.44500000000001</v>
      </c>
      <c r="K833" s="12">
        <v>109</v>
      </c>
      <c r="L833" s="13">
        <v>111.655625</v>
      </c>
      <c r="M833" s="17" t="s">
        <v>138</v>
      </c>
      <c r="N833" s="17">
        <f t="shared" si="48"/>
        <v>3</v>
      </c>
      <c r="O833" s="14" t="s">
        <v>10</v>
      </c>
      <c r="P833" s="14">
        <f t="shared" si="49"/>
        <v>2</v>
      </c>
      <c r="Q833" s="14" t="s">
        <v>15</v>
      </c>
      <c r="R833" s="14">
        <f t="shared" si="50"/>
        <v>2</v>
      </c>
      <c r="S833" s="14" t="s">
        <v>119</v>
      </c>
      <c r="T833" s="14" t="s">
        <v>143</v>
      </c>
      <c r="U833" s="14">
        <f t="shared" si="51"/>
        <v>3</v>
      </c>
    </row>
    <row r="834" spans="1:21" x14ac:dyDescent="0.3">
      <c r="A834" s="11">
        <v>44634.604155092595</v>
      </c>
      <c r="B834" s="15">
        <v>44634</v>
      </c>
      <c r="C834" s="16">
        <v>0.60415509259259259</v>
      </c>
      <c r="D834" s="12">
        <v>115</v>
      </c>
      <c r="E834" s="12">
        <v>104.88000000000001</v>
      </c>
      <c r="F834" s="12">
        <v>118.56</v>
      </c>
      <c r="G834" s="12">
        <v>108.3</v>
      </c>
      <c r="H834" s="12">
        <v>111.72</v>
      </c>
      <c r="I834" s="12">
        <v>103.74000000000001</v>
      </c>
      <c r="J834" s="12">
        <v>121.98</v>
      </c>
      <c r="K834" s="12">
        <v>113</v>
      </c>
      <c r="L834" s="13">
        <v>112.14750000000001</v>
      </c>
      <c r="M834" s="17" t="s">
        <v>138</v>
      </c>
      <c r="N834" s="17">
        <f t="shared" si="48"/>
        <v>3</v>
      </c>
      <c r="O834" s="14" t="s">
        <v>10</v>
      </c>
      <c r="P834" s="14">
        <f t="shared" si="49"/>
        <v>2</v>
      </c>
      <c r="Q834" s="14" t="s">
        <v>15</v>
      </c>
      <c r="R834" s="14">
        <f t="shared" si="50"/>
        <v>2</v>
      </c>
      <c r="S834" s="14" t="s">
        <v>119</v>
      </c>
      <c r="T834" s="14" t="s">
        <v>143</v>
      </c>
      <c r="U834" s="14">
        <f t="shared" si="51"/>
        <v>3</v>
      </c>
    </row>
    <row r="835" spans="1:21" x14ac:dyDescent="0.3">
      <c r="A835" s="11">
        <v>44634.60465277778</v>
      </c>
      <c r="B835" s="15">
        <v>44634</v>
      </c>
      <c r="C835" s="16">
        <v>0.60465277777777782</v>
      </c>
      <c r="D835" s="12">
        <v>97.2</v>
      </c>
      <c r="E835" s="12">
        <v>99.36</v>
      </c>
      <c r="F835" s="12">
        <v>112.32000000000001</v>
      </c>
      <c r="G835" s="12">
        <v>102.6</v>
      </c>
      <c r="H835" s="12">
        <v>105.84</v>
      </c>
      <c r="I835" s="12">
        <v>98.28</v>
      </c>
      <c r="J835" s="12">
        <v>115.56</v>
      </c>
      <c r="K835" s="12">
        <v>108</v>
      </c>
      <c r="L835" s="13">
        <v>104.89500000000001</v>
      </c>
      <c r="M835" s="17" t="s">
        <v>138</v>
      </c>
      <c r="N835" s="17">
        <f t="shared" ref="N835:N898" si="52">IF(M835="Morning",1,IF(M835="Afternoon",2,IF(M835="Evening",3,IF(M835="late Evening",4,IF(M835="Break",5)))))</f>
        <v>3</v>
      </c>
      <c r="O835" s="14" t="s">
        <v>10</v>
      </c>
      <c r="P835" s="14">
        <f t="shared" ref="P835:P898" si="53">IF(O835="Greetings",1,IF(O835="Break",2,IF(O835="Closing",3,IF(O835="demonstration",4,IF(O835="Hands on",5,IF(O835="Introduction",6,IF(O835="Lecture",7,IF(O835="No Activity",8,IF(O835="Peer Learning",9)))))))))</f>
        <v>2</v>
      </c>
      <c r="Q835" s="14" t="s">
        <v>15</v>
      </c>
      <c r="R835" s="14">
        <f t="shared" ref="R835:R898" si="54">IF(Q835="On Campus",1,IF(Q835="Off Campus",2))</f>
        <v>2</v>
      </c>
      <c r="S835" s="14" t="s">
        <v>119</v>
      </c>
      <c r="T835" s="14" t="s">
        <v>143</v>
      </c>
      <c r="U835" s="14">
        <f t="shared" ref="U835:U898" si="55">IF(T835="Tools_Digital Drawing",1,IF(T835="Spatial Design",2,IF(T835="Technical Contexts",3)))</f>
        <v>3</v>
      </c>
    </row>
    <row r="836" spans="1:21" x14ac:dyDescent="0.3">
      <c r="A836" s="11">
        <v>44634.604780092595</v>
      </c>
      <c r="B836" s="15">
        <v>44634</v>
      </c>
      <c r="C836" s="16">
        <v>0.60478009259259258</v>
      </c>
      <c r="D836" s="12">
        <v>98.100000000000009</v>
      </c>
      <c r="E836" s="12">
        <v>100.28</v>
      </c>
      <c r="F836" s="12">
        <v>113.36</v>
      </c>
      <c r="G836" s="12">
        <v>103.55</v>
      </c>
      <c r="H836" s="12">
        <v>106.82</v>
      </c>
      <c r="I836" s="12">
        <v>99.19</v>
      </c>
      <c r="J836" s="12">
        <v>116.63000000000001</v>
      </c>
      <c r="K836" s="12">
        <v>109</v>
      </c>
      <c r="L836" s="13">
        <v>105.86624999999999</v>
      </c>
      <c r="M836" s="17" t="s">
        <v>138</v>
      </c>
      <c r="N836" s="17">
        <f t="shared" si="52"/>
        <v>3</v>
      </c>
      <c r="O836" s="14" t="s">
        <v>10</v>
      </c>
      <c r="P836" s="14">
        <f t="shared" si="53"/>
        <v>2</v>
      </c>
      <c r="Q836" s="14" t="s">
        <v>15</v>
      </c>
      <c r="R836" s="14">
        <f t="shared" si="54"/>
        <v>2</v>
      </c>
      <c r="S836" s="14" t="s">
        <v>119</v>
      </c>
      <c r="T836" s="14" t="s">
        <v>143</v>
      </c>
      <c r="U836" s="14">
        <f t="shared" si="55"/>
        <v>3</v>
      </c>
    </row>
    <row r="837" spans="1:21" x14ac:dyDescent="0.3">
      <c r="A837" s="11">
        <v>44634.604849537034</v>
      </c>
      <c r="B837" s="15">
        <v>44634</v>
      </c>
      <c r="C837" s="16">
        <v>0.60484953703703703</v>
      </c>
      <c r="D837" s="12">
        <v>119</v>
      </c>
      <c r="E837" s="12">
        <v>104.42</v>
      </c>
      <c r="F837" s="12">
        <v>118.04</v>
      </c>
      <c r="G837" s="12">
        <v>107.82499999999999</v>
      </c>
      <c r="H837" s="12">
        <v>111.23</v>
      </c>
      <c r="I837" s="12">
        <v>103.285</v>
      </c>
      <c r="J837" s="12">
        <v>121.44500000000001</v>
      </c>
      <c r="K837" s="12">
        <v>108</v>
      </c>
      <c r="L837" s="13">
        <v>111.655625</v>
      </c>
      <c r="M837" s="17" t="s">
        <v>138</v>
      </c>
      <c r="N837" s="17">
        <f t="shared" si="52"/>
        <v>3</v>
      </c>
      <c r="O837" s="14" t="s">
        <v>10</v>
      </c>
      <c r="P837" s="14">
        <f t="shared" si="53"/>
        <v>2</v>
      </c>
      <c r="Q837" s="14" t="s">
        <v>15</v>
      </c>
      <c r="R837" s="14">
        <f t="shared" si="54"/>
        <v>2</v>
      </c>
      <c r="S837" s="14" t="s">
        <v>119</v>
      </c>
      <c r="T837" s="14" t="s">
        <v>143</v>
      </c>
      <c r="U837" s="14">
        <f t="shared" si="55"/>
        <v>3</v>
      </c>
    </row>
    <row r="838" spans="1:21" x14ac:dyDescent="0.3">
      <c r="A838" s="11">
        <v>44634.604861111111</v>
      </c>
      <c r="B838" s="15">
        <v>44634</v>
      </c>
      <c r="C838" s="16">
        <v>0.60486111111111118</v>
      </c>
      <c r="D838" s="12">
        <v>85.95</v>
      </c>
      <c r="E838" s="12">
        <v>87.86</v>
      </c>
      <c r="F838" s="12">
        <v>99.320000000000007</v>
      </c>
      <c r="G838" s="12">
        <v>90.724999999999994</v>
      </c>
      <c r="H838" s="12">
        <v>93.59</v>
      </c>
      <c r="I838" s="12">
        <v>84</v>
      </c>
      <c r="J838" s="12">
        <v>107</v>
      </c>
      <c r="K838" s="12">
        <v>92.634999999999991</v>
      </c>
      <c r="L838" s="13">
        <v>92.635000000000005</v>
      </c>
      <c r="M838" s="17" t="s">
        <v>138</v>
      </c>
      <c r="N838" s="17">
        <f t="shared" si="52"/>
        <v>3</v>
      </c>
      <c r="O838" s="14" t="s">
        <v>10</v>
      </c>
      <c r="P838" s="14">
        <f t="shared" si="53"/>
        <v>2</v>
      </c>
      <c r="Q838" s="14" t="s">
        <v>15</v>
      </c>
      <c r="R838" s="14">
        <f t="shared" si="54"/>
        <v>2</v>
      </c>
      <c r="S838" s="14" t="s">
        <v>119</v>
      </c>
      <c r="T838" s="14" t="s">
        <v>143</v>
      </c>
      <c r="U838" s="14">
        <f t="shared" si="55"/>
        <v>3</v>
      </c>
    </row>
    <row r="839" spans="1:21" x14ac:dyDescent="0.3">
      <c r="A839" s="11">
        <v>44634.605543981481</v>
      </c>
      <c r="B839" s="15">
        <v>44634</v>
      </c>
      <c r="C839" s="16">
        <v>0.60554398148148147</v>
      </c>
      <c r="D839" s="12">
        <v>102</v>
      </c>
      <c r="E839" s="12">
        <v>101.66000000000001</v>
      </c>
      <c r="F839" s="12">
        <v>114.92</v>
      </c>
      <c r="G839" s="12">
        <v>104.97499999999999</v>
      </c>
      <c r="H839" s="12">
        <v>108.28999999999999</v>
      </c>
      <c r="I839" s="12">
        <v>100.55500000000001</v>
      </c>
      <c r="J839" s="12">
        <v>118.23500000000001</v>
      </c>
      <c r="K839" s="12">
        <v>119</v>
      </c>
      <c r="L839" s="13">
        <v>108.70437500000001</v>
      </c>
      <c r="M839" s="17" t="s">
        <v>138</v>
      </c>
      <c r="N839" s="17">
        <f t="shared" si="52"/>
        <v>3</v>
      </c>
      <c r="O839" s="14" t="s">
        <v>10</v>
      </c>
      <c r="P839" s="14">
        <f t="shared" si="53"/>
        <v>2</v>
      </c>
      <c r="Q839" s="14" t="s">
        <v>15</v>
      </c>
      <c r="R839" s="14">
        <f t="shared" si="54"/>
        <v>2</v>
      </c>
      <c r="S839" s="14" t="s">
        <v>119</v>
      </c>
      <c r="T839" s="14" t="s">
        <v>143</v>
      </c>
      <c r="U839" s="14">
        <f t="shared" si="55"/>
        <v>3</v>
      </c>
    </row>
    <row r="840" spans="1:21" x14ac:dyDescent="0.3">
      <c r="A840" s="11">
        <v>44634.605624999997</v>
      </c>
      <c r="B840" s="15">
        <v>44634</v>
      </c>
      <c r="C840" s="16">
        <v>0.60562499999999997</v>
      </c>
      <c r="D840" s="12">
        <v>111.60000000000001</v>
      </c>
      <c r="E840" s="12">
        <v>114.08</v>
      </c>
      <c r="F840" s="12">
        <v>128.96</v>
      </c>
      <c r="G840" s="12">
        <v>117.8</v>
      </c>
      <c r="H840" s="12">
        <v>121.52</v>
      </c>
      <c r="I840" s="12">
        <v>112.84</v>
      </c>
      <c r="J840" s="12">
        <v>132.68</v>
      </c>
      <c r="K840" s="12">
        <v>124</v>
      </c>
      <c r="L840" s="13">
        <v>120.435</v>
      </c>
      <c r="M840" s="17" t="s">
        <v>138</v>
      </c>
      <c r="N840" s="17">
        <f t="shared" si="52"/>
        <v>3</v>
      </c>
      <c r="O840" s="14" t="s">
        <v>10</v>
      </c>
      <c r="P840" s="14">
        <f t="shared" si="53"/>
        <v>2</v>
      </c>
      <c r="Q840" s="14" t="s">
        <v>15</v>
      </c>
      <c r="R840" s="14">
        <f t="shared" si="54"/>
        <v>2</v>
      </c>
      <c r="S840" s="14" t="s">
        <v>18</v>
      </c>
      <c r="T840" s="14" t="s">
        <v>143</v>
      </c>
      <c r="U840" s="14">
        <f t="shared" si="55"/>
        <v>3</v>
      </c>
    </row>
    <row r="841" spans="1:21" x14ac:dyDescent="0.3">
      <c r="A841" s="11">
        <v>44634.605740740742</v>
      </c>
      <c r="B841" s="15">
        <v>44634</v>
      </c>
      <c r="C841" s="16">
        <v>0.6057407407407408</v>
      </c>
      <c r="D841" s="12">
        <v>104</v>
      </c>
      <c r="E841" s="12">
        <v>95.68</v>
      </c>
      <c r="F841" s="12">
        <v>108.16</v>
      </c>
      <c r="G841" s="12">
        <v>98.8</v>
      </c>
      <c r="H841" s="12">
        <v>101.92</v>
      </c>
      <c r="I841" s="12">
        <v>94.64</v>
      </c>
      <c r="J841" s="12">
        <v>111.28</v>
      </c>
      <c r="K841" s="12">
        <v>100.88</v>
      </c>
      <c r="L841" s="13">
        <v>101.92</v>
      </c>
      <c r="M841" s="17" t="s">
        <v>138</v>
      </c>
      <c r="N841" s="17">
        <f t="shared" si="52"/>
        <v>3</v>
      </c>
      <c r="O841" s="14" t="s">
        <v>10</v>
      </c>
      <c r="P841" s="14">
        <f t="shared" si="53"/>
        <v>2</v>
      </c>
      <c r="Q841" s="14" t="s">
        <v>15</v>
      </c>
      <c r="R841" s="14">
        <f t="shared" si="54"/>
        <v>2</v>
      </c>
      <c r="S841" s="14" t="s">
        <v>119</v>
      </c>
      <c r="T841" s="14" t="s">
        <v>143</v>
      </c>
      <c r="U841" s="14">
        <f t="shared" si="55"/>
        <v>3</v>
      </c>
    </row>
    <row r="842" spans="1:21" x14ac:dyDescent="0.3">
      <c r="A842" s="11">
        <v>44634.606238425928</v>
      </c>
      <c r="B842" s="15">
        <v>44634</v>
      </c>
      <c r="C842" s="16">
        <v>0.60623842592592592</v>
      </c>
      <c r="D842" s="12">
        <v>102</v>
      </c>
      <c r="E842" s="12">
        <v>100.74000000000001</v>
      </c>
      <c r="F842" s="12">
        <v>113.88000000000001</v>
      </c>
      <c r="G842" s="12">
        <v>104.02499999999999</v>
      </c>
      <c r="H842" s="12">
        <v>107.31</v>
      </c>
      <c r="I842" s="12">
        <v>99.64500000000001</v>
      </c>
      <c r="J842" s="12">
        <v>117.16500000000001</v>
      </c>
      <c r="K842" s="12">
        <v>117</v>
      </c>
      <c r="L842" s="13">
        <v>107.72062499999998</v>
      </c>
      <c r="M842" s="17" t="s">
        <v>138</v>
      </c>
      <c r="N842" s="17">
        <f t="shared" si="52"/>
        <v>3</v>
      </c>
      <c r="O842" s="14" t="s">
        <v>10</v>
      </c>
      <c r="P842" s="14">
        <f t="shared" si="53"/>
        <v>2</v>
      </c>
      <c r="Q842" s="14" t="s">
        <v>15</v>
      </c>
      <c r="R842" s="14">
        <f t="shared" si="54"/>
        <v>2</v>
      </c>
      <c r="S842" s="14" t="s">
        <v>119</v>
      </c>
      <c r="T842" s="14" t="s">
        <v>143</v>
      </c>
      <c r="U842" s="14">
        <f t="shared" si="55"/>
        <v>3</v>
      </c>
    </row>
    <row r="843" spans="1:21" x14ac:dyDescent="0.3">
      <c r="A843" s="11">
        <v>44634.606932870367</v>
      </c>
      <c r="B843" s="15">
        <v>44634</v>
      </c>
      <c r="C843" s="16">
        <v>0.60693287037037036</v>
      </c>
      <c r="D843" s="12">
        <v>106</v>
      </c>
      <c r="E843" s="12">
        <v>103.5</v>
      </c>
      <c r="F843" s="12">
        <v>117</v>
      </c>
      <c r="G843" s="12">
        <v>106.875</v>
      </c>
      <c r="H843" s="12">
        <v>110.25</v>
      </c>
      <c r="I843" s="12">
        <v>102.375</v>
      </c>
      <c r="J843" s="12">
        <v>120.375</v>
      </c>
      <c r="K843" s="12">
        <v>119</v>
      </c>
      <c r="L843" s="13">
        <v>110.671875</v>
      </c>
      <c r="M843" s="17" t="s">
        <v>138</v>
      </c>
      <c r="N843" s="17">
        <f t="shared" si="52"/>
        <v>3</v>
      </c>
      <c r="O843" s="14" t="s">
        <v>10</v>
      </c>
      <c r="P843" s="14">
        <f t="shared" si="53"/>
        <v>2</v>
      </c>
      <c r="Q843" s="14" t="s">
        <v>15</v>
      </c>
      <c r="R843" s="14">
        <f t="shared" si="54"/>
        <v>2</v>
      </c>
      <c r="S843" s="14" t="s">
        <v>119</v>
      </c>
      <c r="T843" s="14" t="s">
        <v>143</v>
      </c>
      <c r="U843" s="14">
        <f t="shared" si="55"/>
        <v>3</v>
      </c>
    </row>
    <row r="844" spans="1:21" x14ac:dyDescent="0.3">
      <c r="A844" s="11">
        <v>44634.607627314814</v>
      </c>
      <c r="B844" s="15">
        <v>44634</v>
      </c>
      <c r="C844" s="16">
        <v>0.6076273148148148</v>
      </c>
      <c r="D844" s="12">
        <v>104</v>
      </c>
      <c r="E844" s="12">
        <v>104.42</v>
      </c>
      <c r="F844" s="12">
        <v>118.04</v>
      </c>
      <c r="G844" s="12">
        <v>107.82499999999999</v>
      </c>
      <c r="H844" s="12">
        <v>111.23</v>
      </c>
      <c r="I844" s="12">
        <v>103.285</v>
      </c>
      <c r="J844" s="12">
        <v>121.44500000000001</v>
      </c>
      <c r="K844" s="12">
        <v>123</v>
      </c>
      <c r="L844" s="13">
        <v>111.655625</v>
      </c>
      <c r="M844" s="17" t="s">
        <v>138</v>
      </c>
      <c r="N844" s="17">
        <f t="shared" si="52"/>
        <v>3</v>
      </c>
      <c r="O844" s="14" t="s">
        <v>10</v>
      </c>
      <c r="P844" s="14">
        <f t="shared" si="53"/>
        <v>2</v>
      </c>
      <c r="Q844" s="14" t="s">
        <v>15</v>
      </c>
      <c r="R844" s="14">
        <f t="shared" si="54"/>
        <v>2</v>
      </c>
      <c r="S844" s="14" t="s">
        <v>119</v>
      </c>
      <c r="T844" s="14" t="s">
        <v>143</v>
      </c>
      <c r="U844" s="14">
        <f t="shared" si="55"/>
        <v>3</v>
      </c>
    </row>
    <row r="845" spans="1:21" x14ac:dyDescent="0.3">
      <c r="A845" s="11">
        <v>44634.60832175926</v>
      </c>
      <c r="B845" s="15">
        <v>44634</v>
      </c>
      <c r="C845" s="16">
        <v>0.60832175925925924</v>
      </c>
      <c r="D845" s="12">
        <v>107</v>
      </c>
      <c r="E845" s="12">
        <v>103.5</v>
      </c>
      <c r="F845" s="12">
        <v>117</v>
      </c>
      <c r="G845" s="12">
        <v>106.875</v>
      </c>
      <c r="H845" s="12">
        <v>110.25</v>
      </c>
      <c r="I845" s="12">
        <v>102.375</v>
      </c>
      <c r="J845" s="12">
        <v>120.375</v>
      </c>
      <c r="K845" s="12">
        <v>118</v>
      </c>
      <c r="L845" s="13">
        <v>110.671875</v>
      </c>
      <c r="M845" s="17" t="s">
        <v>138</v>
      </c>
      <c r="N845" s="17">
        <f t="shared" si="52"/>
        <v>3</v>
      </c>
      <c r="O845" s="14" t="s">
        <v>10</v>
      </c>
      <c r="P845" s="14">
        <f t="shared" si="53"/>
        <v>2</v>
      </c>
      <c r="Q845" s="14" t="s">
        <v>15</v>
      </c>
      <c r="R845" s="14">
        <f t="shared" si="54"/>
        <v>2</v>
      </c>
      <c r="S845" s="14" t="s">
        <v>119</v>
      </c>
      <c r="T845" s="14" t="s">
        <v>143</v>
      </c>
      <c r="U845" s="14">
        <f t="shared" si="55"/>
        <v>3</v>
      </c>
    </row>
    <row r="846" spans="1:21" x14ac:dyDescent="0.3">
      <c r="A846" s="11">
        <v>44634.60833333333</v>
      </c>
      <c r="B846" s="15">
        <v>44634</v>
      </c>
      <c r="C846" s="16">
        <v>0.60833333333333328</v>
      </c>
      <c r="D846" s="12">
        <v>86.4</v>
      </c>
      <c r="E846" s="12">
        <v>88.320000000000007</v>
      </c>
      <c r="F846" s="12">
        <v>99.84</v>
      </c>
      <c r="G846" s="12">
        <v>91.199999999999989</v>
      </c>
      <c r="H846" s="12">
        <v>94.08</v>
      </c>
      <c r="I846" s="12">
        <v>101</v>
      </c>
      <c r="J846" s="12">
        <v>91</v>
      </c>
      <c r="K846" s="12">
        <v>93.12</v>
      </c>
      <c r="L846" s="13">
        <v>93.12</v>
      </c>
      <c r="M846" s="17" t="s">
        <v>138</v>
      </c>
      <c r="N846" s="17">
        <f t="shared" si="52"/>
        <v>3</v>
      </c>
      <c r="O846" s="14" t="s">
        <v>10</v>
      </c>
      <c r="P846" s="14">
        <f t="shared" si="53"/>
        <v>2</v>
      </c>
      <c r="Q846" s="14" t="s">
        <v>15</v>
      </c>
      <c r="R846" s="14">
        <f t="shared" si="54"/>
        <v>2</v>
      </c>
      <c r="S846" s="14" t="s">
        <v>119</v>
      </c>
      <c r="T846" s="14" t="s">
        <v>143</v>
      </c>
      <c r="U846" s="14">
        <f t="shared" si="55"/>
        <v>3</v>
      </c>
    </row>
    <row r="847" spans="1:21" x14ac:dyDescent="0.3">
      <c r="A847" s="11">
        <v>44634.608391203707</v>
      </c>
      <c r="B847" s="15">
        <v>44634</v>
      </c>
      <c r="C847" s="16">
        <v>0.6083912037037037</v>
      </c>
      <c r="D847" s="12">
        <v>104</v>
      </c>
      <c r="E847" s="12">
        <v>95.68</v>
      </c>
      <c r="F847" s="12">
        <v>108.16</v>
      </c>
      <c r="G847" s="12">
        <v>98.8</v>
      </c>
      <c r="H847" s="12">
        <v>101.92</v>
      </c>
      <c r="I847" s="12">
        <v>94.64</v>
      </c>
      <c r="J847" s="12">
        <v>111.28</v>
      </c>
      <c r="K847" s="12">
        <v>100.88</v>
      </c>
      <c r="L847" s="13">
        <v>101.92</v>
      </c>
      <c r="M847" s="17" t="s">
        <v>138</v>
      </c>
      <c r="N847" s="17">
        <f t="shared" si="52"/>
        <v>3</v>
      </c>
      <c r="O847" s="14" t="s">
        <v>10</v>
      </c>
      <c r="P847" s="14">
        <f t="shared" si="53"/>
        <v>2</v>
      </c>
      <c r="Q847" s="14" t="s">
        <v>15</v>
      </c>
      <c r="R847" s="14">
        <f t="shared" si="54"/>
        <v>2</v>
      </c>
      <c r="S847" s="14" t="s">
        <v>119</v>
      </c>
      <c r="T847" s="14" t="s">
        <v>143</v>
      </c>
      <c r="U847" s="14">
        <f t="shared" si="55"/>
        <v>3</v>
      </c>
    </row>
    <row r="848" spans="1:21" x14ac:dyDescent="0.3">
      <c r="A848" s="11">
        <v>44634.608738425923</v>
      </c>
      <c r="B848" s="15">
        <v>44634</v>
      </c>
      <c r="C848" s="16">
        <v>0.60873842592592597</v>
      </c>
      <c r="D848" s="12">
        <v>103.5</v>
      </c>
      <c r="E848" s="12">
        <v>105.80000000000001</v>
      </c>
      <c r="F848" s="12">
        <v>119.60000000000001</v>
      </c>
      <c r="G848" s="12">
        <v>109.25</v>
      </c>
      <c r="H848" s="12">
        <v>112.7</v>
      </c>
      <c r="I848" s="12">
        <v>104.65</v>
      </c>
      <c r="J848" s="12">
        <v>123.05000000000001</v>
      </c>
      <c r="K848" s="12">
        <v>115</v>
      </c>
      <c r="L848" s="13">
        <v>111.69374999999999</v>
      </c>
      <c r="M848" s="17" t="s">
        <v>138</v>
      </c>
      <c r="N848" s="17">
        <f t="shared" si="52"/>
        <v>3</v>
      </c>
      <c r="O848" s="14" t="s">
        <v>10</v>
      </c>
      <c r="P848" s="14">
        <f t="shared" si="53"/>
        <v>2</v>
      </c>
      <c r="Q848" s="14" t="s">
        <v>15</v>
      </c>
      <c r="R848" s="14">
        <f t="shared" si="54"/>
        <v>2</v>
      </c>
      <c r="S848" s="14" t="s">
        <v>119</v>
      </c>
      <c r="T848" s="14" t="s">
        <v>143</v>
      </c>
      <c r="U848" s="14">
        <f t="shared" si="55"/>
        <v>3</v>
      </c>
    </row>
    <row r="849" spans="1:21" x14ac:dyDescent="0.3">
      <c r="A849" s="11">
        <v>44634.609016203707</v>
      </c>
      <c r="B849" s="15">
        <v>44634</v>
      </c>
      <c r="C849" s="16">
        <v>0.60901620370370368</v>
      </c>
      <c r="D849" s="12">
        <v>106</v>
      </c>
      <c r="E849" s="12">
        <v>101.66000000000001</v>
      </c>
      <c r="F849" s="12">
        <v>114.92</v>
      </c>
      <c r="G849" s="12">
        <v>104.97499999999999</v>
      </c>
      <c r="H849" s="12">
        <v>108.28999999999999</v>
      </c>
      <c r="I849" s="12">
        <v>100.55500000000001</v>
      </c>
      <c r="J849" s="12">
        <v>118.23500000000001</v>
      </c>
      <c r="K849" s="12">
        <v>115</v>
      </c>
      <c r="L849" s="13">
        <v>108.70437500000001</v>
      </c>
      <c r="M849" s="17" t="s">
        <v>138</v>
      </c>
      <c r="N849" s="17">
        <f t="shared" si="52"/>
        <v>3</v>
      </c>
      <c r="O849" s="14" t="s">
        <v>10</v>
      </c>
      <c r="P849" s="14">
        <f t="shared" si="53"/>
        <v>2</v>
      </c>
      <c r="Q849" s="14" t="s">
        <v>15</v>
      </c>
      <c r="R849" s="14">
        <f t="shared" si="54"/>
        <v>2</v>
      </c>
      <c r="S849" s="14" t="s">
        <v>119</v>
      </c>
      <c r="T849" s="14" t="s">
        <v>143</v>
      </c>
      <c r="U849" s="14">
        <f t="shared" si="55"/>
        <v>3</v>
      </c>
    </row>
    <row r="850" spans="1:21" x14ac:dyDescent="0.3">
      <c r="A850" s="11">
        <v>44634.609305555554</v>
      </c>
      <c r="B850" s="15">
        <v>44634</v>
      </c>
      <c r="C850" s="16">
        <v>0.60930555555555554</v>
      </c>
      <c r="D850" s="12">
        <v>73.8</v>
      </c>
      <c r="E850" s="12">
        <v>75.44</v>
      </c>
      <c r="F850" s="12">
        <v>85.28</v>
      </c>
      <c r="G850" s="12">
        <v>77.899999999999991</v>
      </c>
      <c r="H850" s="12">
        <v>80.36</v>
      </c>
      <c r="I850" s="12">
        <v>74.62</v>
      </c>
      <c r="J850" s="12">
        <v>82</v>
      </c>
      <c r="K850" s="12">
        <v>79.539999999999992</v>
      </c>
      <c r="L850" s="13">
        <v>78.617500000000007</v>
      </c>
      <c r="M850" s="17" t="s">
        <v>138</v>
      </c>
      <c r="N850" s="17">
        <f t="shared" si="52"/>
        <v>3</v>
      </c>
      <c r="O850" s="14" t="s">
        <v>10</v>
      </c>
      <c r="P850" s="14">
        <f t="shared" si="53"/>
        <v>2</v>
      </c>
      <c r="Q850" s="14" t="s">
        <v>15</v>
      </c>
      <c r="R850" s="14">
        <f t="shared" si="54"/>
        <v>2</v>
      </c>
      <c r="S850" s="14" t="s">
        <v>119</v>
      </c>
      <c r="T850" s="14" t="s">
        <v>143</v>
      </c>
      <c r="U850" s="14">
        <f t="shared" si="55"/>
        <v>3</v>
      </c>
    </row>
    <row r="851" spans="1:21" x14ac:dyDescent="0.3">
      <c r="A851" s="11">
        <v>44634.609317129631</v>
      </c>
      <c r="B851" s="15">
        <v>44634</v>
      </c>
      <c r="C851" s="16">
        <v>0.60931712962962969</v>
      </c>
      <c r="D851" s="12">
        <v>113.4</v>
      </c>
      <c r="E851" s="12">
        <v>115.92</v>
      </c>
      <c r="F851" s="12">
        <v>131.04</v>
      </c>
      <c r="G851" s="12">
        <v>119.69999999999999</v>
      </c>
      <c r="H851" s="12">
        <v>123.48</v>
      </c>
      <c r="I851" s="12">
        <v>114.66000000000001</v>
      </c>
      <c r="J851" s="12">
        <v>134.82000000000002</v>
      </c>
      <c r="K851" s="12">
        <v>126</v>
      </c>
      <c r="L851" s="13">
        <v>122.3775</v>
      </c>
      <c r="M851" s="17" t="s">
        <v>138</v>
      </c>
      <c r="N851" s="17">
        <f t="shared" si="52"/>
        <v>3</v>
      </c>
      <c r="O851" s="14" t="s">
        <v>10</v>
      </c>
      <c r="P851" s="14">
        <f t="shared" si="53"/>
        <v>2</v>
      </c>
      <c r="Q851" s="14" t="s">
        <v>15</v>
      </c>
      <c r="R851" s="14">
        <f t="shared" si="54"/>
        <v>2</v>
      </c>
      <c r="S851" s="14" t="s">
        <v>18</v>
      </c>
      <c r="T851" s="14" t="s">
        <v>143</v>
      </c>
      <c r="U851" s="14">
        <f t="shared" si="55"/>
        <v>3</v>
      </c>
    </row>
    <row r="852" spans="1:21" x14ac:dyDescent="0.3">
      <c r="A852" s="11">
        <v>44634.609710648147</v>
      </c>
      <c r="B852" s="15">
        <v>44634</v>
      </c>
      <c r="C852" s="16">
        <v>0.60971064814814813</v>
      </c>
      <c r="D852" s="12">
        <v>108</v>
      </c>
      <c r="E852" s="12">
        <v>104.88000000000001</v>
      </c>
      <c r="F852" s="12">
        <v>118.56</v>
      </c>
      <c r="G852" s="12">
        <v>108.3</v>
      </c>
      <c r="H852" s="12">
        <v>111.72</v>
      </c>
      <c r="I852" s="12">
        <v>103.74000000000001</v>
      </c>
      <c r="J852" s="12">
        <v>121.98</v>
      </c>
      <c r="K852" s="12">
        <v>120</v>
      </c>
      <c r="L852" s="13">
        <v>112.14750000000001</v>
      </c>
      <c r="M852" s="17" t="s">
        <v>138</v>
      </c>
      <c r="N852" s="17">
        <f t="shared" si="52"/>
        <v>3</v>
      </c>
      <c r="O852" s="14" t="s">
        <v>10</v>
      </c>
      <c r="P852" s="14">
        <f t="shared" si="53"/>
        <v>2</v>
      </c>
      <c r="Q852" s="14" t="s">
        <v>15</v>
      </c>
      <c r="R852" s="14">
        <f t="shared" si="54"/>
        <v>2</v>
      </c>
      <c r="S852" s="14" t="s">
        <v>119</v>
      </c>
      <c r="T852" s="14" t="s">
        <v>143</v>
      </c>
      <c r="U852" s="14">
        <f t="shared" si="55"/>
        <v>3</v>
      </c>
    </row>
    <row r="853" spans="1:21" x14ac:dyDescent="0.3">
      <c r="A853" s="11">
        <v>44634.610405092593</v>
      </c>
      <c r="B853" s="15">
        <v>44634</v>
      </c>
      <c r="C853" s="16">
        <v>0.61040509259259257</v>
      </c>
      <c r="D853" s="12">
        <v>118</v>
      </c>
      <c r="E853" s="12">
        <v>103.96000000000001</v>
      </c>
      <c r="F853" s="12">
        <v>117.52000000000001</v>
      </c>
      <c r="G853" s="12">
        <v>107.35</v>
      </c>
      <c r="H853" s="12">
        <v>110.74</v>
      </c>
      <c r="I853" s="12">
        <v>102.83</v>
      </c>
      <c r="J853" s="12">
        <v>120.91000000000001</v>
      </c>
      <c r="K853" s="12">
        <v>108</v>
      </c>
      <c r="L853" s="13">
        <v>111.16375000000001</v>
      </c>
      <c r="M853" s="17" t="s">
        <v>138</v>
      </c>
      <c r="N853" s="17">
        <f t="shared" si="52"/>
        <v>3</v>
      </c>
      <c r="O853" s="14" t="s">
        <v>10</v>
      </c>
      <c r="P853" s="14">
        <f t="shared" si="53"/>
        <v>2</v>
      </c>
      <c r="Q853" s="14" t="s">
        <v>15</v>
      </c>
      <c r="R853" s="14">
        <f t="shared" si="54"/>
        <v>2</v>
      </c>
      <c r="S853" s="14" t="s">
        <v>119</v>
      </c>
      <c r="T853" s="14" t="s">
        <v>143</v>
      </c>
      <c r="U853" s="14">
        <f t="shared" si="55"/>
        <v>3</v>
      </c>
    </row>
    <row r="854" spans="1:21" x14ac:dyDescent="0.3">
      <c r="A854" s="11">
        <v>44634.61109953704</v>
      </c>
      <c r="B854" s="15">
        <v>44634</v>
      </c>
      <c r="C854" s="16">
        <v>0.61109953703703701</v>
      </c>
      <c r="D854" s="12">
        <v>107</v>
      </c>
      <c r="E854" s="12">
        <v>94.3</v>
      </c>
      <c r="F854" s="12">
        <v>106.60000000000001</v>
      </c>
      <c r="G854" s="12">
        <v>97.375</v>
      </c>
      <c r="H854" s="12">
        <v>100.45</v>
      </c>
      <c r="I854" s="12">
        <v>93.275000000000006</v>
      </c>
      <c r="J854" s="12">
        <v>109.67500000000001</v>
      </c>
      <c r="K854" s="12">
        <v>98</v>
      </c>
      <c r="L854" s="13">
        <v>100.83437499999999</v>
      </c>
      <c r="M854" s="17" t="s">
        <v>138</v>
      </c>
      <c r="N854" s="17">
        <f t="shared" si="52"/>
        <v>3</v>
      </c>
      <c r="O854" s="14" t="s">
        <v>10</v>
      </c>
      <c r="P854" s="14">
        <f t="shared" si="53"/>
        <v>2</v>
      </c>
      <c r="Q854" s="14" t="s">
        <v>15</v>
      </c>
      <c r="R854" s="14">
        <f t="shared" si="54"/>
        <v>2</v>
      </c>
      <c r="S854" s="14" t="s">
        <v>119</v>
      </c>
      <c r="T854" s="14" t="s">
        <v>143</v>
      </c>
      <c r="U854" s="14">
        <f t="shared" si="55"/>
        <v>3</v>
      </c>
    </row>
    <row r="855" spans="1:21" x14ac:dyDescent="0.3">
      <c r="A855" s="11">
        <v>44634.611539351848</v>
      </c>
      <c r="B855" s="15">
        <v>44634</v>
      </c>
      <c r="C855" s="16">
        <v>0.61153935185185182</v>
      </c>
      <c r="D855" s="12">
        <v>96.3</v>
      </c>
      <c r="E855" s="12">
        <v>98.44</v>
      </c>
      <c r="F855" s="12">
        <v>111.28</v>
      </c>
      <c r="G855" s="12">
        <v>101.64999999999999</v>
      </c>
      <c r="H855" s="12">
        <v>104.86</v>
      </c>
      <c r="I855" s="12">
        <v>97.37</v>
      </c>
      <c r="J855" s="12">
        <v>114.49000000000001</v>
      </c>
      <c r="K855" s="12">
        <v>107</v>
      </c>
      <c r="L855" s="13">
        <v>103.92375</v>
      </c>
      <c r="M855" s="17" t="s">
        <v>138</v>
      </c>
      <c r="N855" s="17">
        <f t="shared" si="52"/>
        <v>3</v>
      </c>
      <c r="O855" s="14" t="s">
        <v>10</v>
      </c>
      <c r="P855" s="14">
        <f t="shared" si="53"/>
        <v>2</v>
      </c>
      <c r="Q855" s="14" t="s">
        <v>15</v>
      </c>
      <c r="R855" s="14">
        <f t="shared" si="54"/>
        <v>2</v>
      </c>
      <c r="S855" s="14" t="s">
        <v>119</v>
      </c>
      <c r="T855" s="14" t="s">
        <v>143</v>
      </c>
      <c r="U855" s="14">
        <f t="shared" si="55"/>
        <v>3</v>
      </c>
    </row>
    <row r="856" spans="1:21" x14ac:dyDescent="0.3">
      <c r="A856" s="11">
        <v>44634.611793981479</v>
      </c>
      <c r="B856" s="15">
        <v>44634</v>
      </c>
      <c r="C856" s="16">
        <v>0.61179398148148145</v>
      </c>
      <c r="D856" s="12">
        <v>113</v>
      </c>
      <c r="E856" s="12">
        <v>98.44</v>
      </c>
      <c r="F856" s="12">
        <v>111.28</v>
      </c>
      <c r="G856" s="12">
        <v>101.64999999999999</v>
      </c>
      <c r="H856" s="12">
        <v>104.86</v>
      </c>
      <c r="I856" s="12">
        <v>97.37</v>
      </c>
      <c r="J856" s="12">
        <v>114.49000000000001</v>
      </c>
      <c r="K856" s="12">
        <v>101</v>
      </c>
      <c r="L856" s="13">
        <v>105.26125</v>
      </c>
      <c r="M856" s="17" t="s">
        <v>138</v>
      </c>
      <c r="N856" s="17">
        <f t="shared" si="52"/>
        <v>3</v>
      </c>
      <c r="O856" s="14" t="s">
        <v>10</v>
      </c>
      <c r="P856" s="14">
        <f t="shared" si="53"/>
        <v>2</v>
      </c>
      <c r="Q856" s="14" t="s">
        <v>15</v>
      </c>
      <c r="R856" s="14">
        <f t="shared" si="54"/>
        <v>2</v>
      </c>
      <c r="S856" s="14" t="s">
        <v>119</v>
      </c>
      <c r="T856" s="14" t="s">
        <v>143</v>
      </c>
      <c r="U856" s="14">
        <f t="shared" si="55"/>
        <v>3</v>
      </c>
    </row>
    <row r="857" spans="1:21" x14ac:dyDescent="0.3">
      <c r="A857" s="11">
        <v>44634.611805555556</v>
      </c>
      <c r="B857" s="15">
        <v>44634</v>
      </c>
      <c r="C857" s="16">
        <v>0.6118055555555556</v>
      </c>
      <c r="D857" s="12">
        <v>99.9</v>
      </c>
      <c r="E857" s="12">
        <v>102.12</v>
      </c>
      <c r="F857" s="12">
        <v>115.44</v>
      </c>
      <c r="G857" s="12">
        <v>105.44999999999999</v>
      </c>
      <c r="H857" s="12">
        <v>108.78</v>
      </c>
      <c r="I857" s="12">
        <v>101.01</v>
      </c>
      <c r="J857" s="12">
        <v>111</v>
      </c>
      <c r="K857" s="12">
        <v>107.67</v>
      </c>
      <c r="L857" s="13">
        <v>106.42125</v>
      </c>
      <c r="M857" s="17" t="s">
        <v>138</v>
      </c>
      <c r="N857" s="17">
        <f t="shared" si="52"/>
        <v>3</v>
      </c>
      <c r="O857" s="14" t="s">
        <v>10</v>
      </c>
      <c r="P857" s="14">
        <f t="shared" si="53"/>
        <v>2</v>
      </c>
      <c r="Q857" s="14" t="s">
        <v>15</v>
      </c>
      <c r="R857" s="14">
        <f t="shared" si="54"/>
        <v>2</v>
      </c>
      <c r="S857" s="14" t="s">
        <v>119</v>
      </c>
      <c r="T857" s="14" t="s">
        <v>143</v>
      </c>
      <c r="U857" s="14">
        <f t="shared" si="55"/>
        <v>3</v>
      </c>
    </row>
    <row r="858" spans="1:21" x14ac:dyDescent="0.3">
      <c r="A858" s="11">
        <v>44634.611909722225</v>
      </c>
      <c r="B858" s="15">
        <v>44634</v>
      </c>
      <c r="C858" s="16">
        <v>0.61190972222222217</v>
      </c>
      <c r="D858" s="12">
        <v>59.4</v>
      </c>
      <c r="E858" s="12">
        <v>60.720000000000006</v>
      </c>
      <c r="F858" s="12">
        <v>68.64</v>
      </c>
      <c r="G858" s="12">
        <v>62.699999999999996</v>
      </c>
      <c r="H858" s="12">
        <v>64.679999999999993</v>
      </c>
      <c r="I858" s="12">
        <v>66</v>
      </c>
      <c r="J858" s="12">
        <v>70.62</v>
      </c>
      <c r="K858" s="12">
        <v>64.02</v>
      </c>
      <c r="L858" s="13">
        <v>64.597499999999997</v>
      </c>
      <c r="M858" s="17" t="s">
        <v>138</v>
      </c>
      <c r="N858" s="17">
        <f t="shared" si="52"/>
        <v>3</v>
      </c>
      <c r="O858" s="14" t="s">
        <v>10</v>
      </c>
      <c r="P858" s="14">
        <f t="shared" si="53"/>
        <v>2</v>
      </c>
      <c r="Q858" s="14" t="s">
        <v>15</v>
      </c>
      <c r="R858" s="14">
        <f t="shared" si="54"/>
        <v>2</v>
      </c>
      <c r="S858" s="14" t="s">
        <v>119</v>
      </c>
      <c r="T858" s="14" t="s">
        <v>143</v>
      </c>
      <c r="U858" s="14">
        <f t="shared" si="55"/>
        <v>3</v>
      </c>
    </row>
    <row r="859" spans="1:21" x14ac:dyDescent="0.3">
      <c r="A859" s="11">
        <v>44634.612488425926</v>
      </c>
      <c r="B859" s="15">
        <v>44634</v>
      </c>
      <c r="C859" s="16">
        <v>0.61248842592592589</v>
      </c>
      <c r="D859" s="12">
        <v>116</v>
      </c>
      <c r="E859" s="12">
        <v>102.12</v>
      </c>
      <c r="F859" s="12">
        <v>115.44</v>
      </c>
      <c r="G859" s="12">
        <v>105.44999999999999</v>
      </c>
      <c r="H859" s="12">
        <v>108.78</v>
      </c>
      <c r="I859" s="12">
        <v>101.01</v>
      </c>
      <c r="J859" s="12">
        <v>118.77000000000001</v>
      </c>
      <c r="K859" s="12">
        <v>106</v>
      </c>
      <c r="L859" s="13">
        <v>109.19624999999999</v>
      </c>
      <c r="M859" s="17" t="s">
        <v>138</v>
      </c>
      <c r="N859" s="17">
        <f t="shared" si="52"/>
        <v>3</v>
      </c>
      <c r="O859" s="14" t="s">
        <v>10</v>
      </c>
      <c r="P859" s="14">
        <f t="shared" si="53"/>
        <v>2</v>
      </c>
      <c r="Q859" s="14" t="s">
        <v>15</v>
      </c>
      <c r="R859" s="14">
        <f t="shared" si="54"/>
        <v>2</v>
      </c>
      <c r="S859" s="14" t="s">
        <v>119</v>
      </c>
      <c r="T859" s="14" t="s">
        <v>143</v>
      </c>
      <c r="U859" s="14">
        <f t="shared" si="55"/>
        <v>3</v>
      </c>
    </row>
    <row r="860" spans="1:21" x14ac:dyDescent="0.3">
      <c r="A860" s="11">
        <v>44634.612523148149</v>
      </c>
      <c r="B860" s="15">
        <v>44634</v>
      </c>
      <c r="C860" s="16">
        <v>0.61252314814814812</v>
      </c>
      <c r="D860" s="12">
        <v>93.600000000000009</v>
      </c>
      <c r="E860" s="12">
        <v>95.68</v>
      </c>
      <c r="F860" s="12">
        <v>108.16</v>
      </c>
      <c r="G860" s="12">
        <v>98.8</v>
      </c>
      <c r="H860" s="12">
        <v>101.92</v>
      </c>
      <c r="I860" s="12">
        <v>94.64</v>
      </c>
      <c r="J860" s="12">
        <v>111.28</v>
      </c>
      <c r="K860" s="12">
        <v>104</v>
      </c>
      <c r="L860" s="13">
        <v>101.01</v>
      </c>
      <c r="M860" s="17" t="s">
        <v>138</v>
      </c>
      <c r="N860" s="17">
        <f t="shared" si="52"/>
        <v>3</v>
      </c>
      <c r="O860" s="14" t="s">
        <v>10</v>
      </c>
      <c r="P860" s="14">
        <f t="shared" si="53"/>
        <v>2</v>
      </c>
      <c r="Q860" s="14" t="s">
        <v>15</v>
      </c>
      <c r="R860" s="14">
        <f t="shared" si="54"/>
        <v>2</v>
      </c>
      <c r="S860" s="14" t="s">
        <v>119</v>
      </c>
      <c r="T860" s="14" t="s">
        <v>143</v>
      </c>
      <c r="U860" s="14">
        <f t="shared" si="55"/>
        <v>3</v>
      </c>
    </row>
    <row r="861" spans="1:21" x14ac:dyDescent="0.3">
      <c r="A861" s="11">
        <v>44634.613182870373</v>
      </c>
      <c r="B861" s="15">
        <v>44634</v>
      </c>
      <c r="C861" s="16">
        <v>0.61318287037037034</v>
      </c>
      <c r="D861" s="12">
        <v>122</v>
      </c>
      <c r="E861" s="12">
        <v>102.12</v>
      </c>
      <c r="F861" s="12">
        <v>115.44</v>
      </c>
      <c r="G861" s="12">
        <v>105.44999999999999</v>
      </c>
      <c r="H861" s="12">
        <v>108.78</v>
      </c>
      <c r="I861" s="12">
        <v>101.01</v>
      </c>
      <c r="J861" s="12">
        <v>118.77000000000001</v>
      </c>
      <c r="K861" s="12">
        <v>100</v>
      </c>
      <c r="L861" s="13">
        <v>109.19624999999999</v>
      </c>
      <c r="M861" s="17" t="s">
        <v>138</v>
      </c>
      <c r="N861" s="17">
        <f t="shared" si="52"/>
        <v>3</v>
      </c>
      <c r="O861" s="14" t="s">
        <v>10</v>
      </c>
      <c r="P861" s="14">
        <f t="shared" si="53"/>
        <v>2</v>
      </c>
      <c r="Q861" s="14" t="s">
        <v>15</v>
      </c>
      <c r="R861" s="14">
        <f t="shared" si="54"/>
        <v>2</v>
      </c>
      <c r="S861" s="14" t="s">
        <v>119</v>
      </c>
      <c r="T861" s="14" t="s">
        <v>143</v>
      </c>
      <c r="U861" s="14">
        <f t="shared" si="55"/>
        <v>3</v>
      </c>
    </row>
    <row r="862" spans="1:21" x14ac:dyDescent="0.3">
      <c r="A862" s="11">
        <v>44634.613194444442</v>
      </c>
      <c r="B862" s="15">
        <v>44634</v>
      </c>
      <c r="C862" s="16">
        <v>0.61319444444444449</v>
      </c>
      <c r="D862" s="12">
        <v>81</v>
      </c>
      <c r="E862" s="12">
        <v>82.8</v>
      </c>
      <c r="F862" s="12">
        <v>93.600000000000009</v>
      </c>
      <c r="G862" s="12">
        <v>85.5</v>
      </c>
      <c r="H862" s="12">
        <v>88.2</v>
      </c>
      <c r="I862" s="12">
        <v>90</v>
      </c>
      <c r="J862" s="12">
        <v>96.300000000000011</v>
      </c>
      <c r="K862" s="12">
        <v>87.3</v>
      </c>
      <c r="L862" s="13">
        <v>88.087500000000006</v>
      </c>
      <c r="M862" s="17" t="s">
        <v>138</v>
      </c>
      <c r="N862" s="17">
        <f t="shared" si="52"/>
        <v>3</v>
      </c>
      <c r="O862" s="14" t="s">
        <v>10</v>
      </c>
      <c r="P862" s="14">
        <f t="shared" si="53"/>
        <v>2</v>
      </c>
      <c r="Q862" s="14" t="s">
        <v>15</v>
      </c>
      <c r="R862" s="14">
        <f t="shared" si="54"/>
        <v>2</v>
      </c>
      <c r="S862" s="14" t="s">
        <v>119</v>
      </c>
      <c r="T862" s="14" t="s">
        <v>143</v>
      </c>
      <c r="U862" s="14">
        <f t="shared" si="55"/>
        <v>3</v>
      </c>
    </row>
    <row r="863" spans="1:21" x14ac:dyDescent="0.3">
      <c r="A863" s="11">
        <v>44634.613391203704</v>
      </c>
      <c r="B863" s="15">
        <v>44634</v>
      </c>
      <c r="C863" s="16">
        <v>0.6133912037037037</v>
      </c>
      <c r="D863" s="12">
        <v>91.8</v>
      </c>
      <c r="E863" s="12">
        <v>93.84</v>
      </c>
      <c r="F863" s="12">
        <v>106.08</v>
      </c>
      <c r="G863" s="12">
        <v>96.899999999999991</v>
      </c>
      <c r="H863" s="12">
        <v>99.96</v>
      </c>
      <c r="I863" s="12">
        <v>102</v>
      </c>
      <c r="J863" s="12">
        <v>109.14</v>
      </c>
      <c r="K863" s="12">
        <v>98.94</v>
      </c>
      <c r="L863" s="13">
        <v>99.832499999999982</v>
      </c>
      <c r="M863" s="17" t="s">
        <v>138</v>
      </c>
      <c r="N863" s="17">
        <f t="shared" si="52"/>
        <v>3</v>
      </c>
      <c r="O863" s="14" t="s">
        <v>10</v>
      </c>
      <c r="P863" s="14">
        <f t="shared" si="53"/>
        <v>2</v>
      </c>
      <c r="Q863" s="14" t="s">
        <v>15</v>
      </c>
      <c r="R863" s="14">
        <f t="shared" si="54"/>
        <v>2</v>
      </c>
      <c r="S863" s="14" t="s">
        <v>119</v>
      </c>
      <c r="T863" s="14" t="s">
        <v>143</v>
      </c>
      <c r="U863" s="14">
        <f t="shared" si="55"/>
        <v>3</v>
      </c>
    </row>
    <row r="864" spans="1:21" x14ac:dyDescent="0.3">
      <c r="A864" s="11">
        <v>44634.613877314812</v>
      </c>
      <c r="B864" s="15">
        <v>44634</v>
      </c>
      <c r="C864" s="16">
        <v>0.61387731481481478</v>
      </c>
      <c r="D864" s="12">
        <v>125</v>
      </c>
      <c r="E864" s="12">
        <v>115</v>
      </c>
      <c r="F864" s="12">
        <v>130</v>
      </c>
      <c r="G864" s="12">
        <v>118.75</v>
      </c>
      <c r="H864" s="12">
        <v>122.5</v>
      </c>
      <c r="I864" s="12">
        <v>113.75</v>
      </c>
      <c r="J864" s="12">
        <v>133.75</v>
      </c>
      <c r="K864" s="12">
        <v>121.25</v>
      </c>
      <c r="L864" s="13">
        <v>122.5</v>
      </c>
      <c r="M864" s="17" t="s">
        <v>138</v>
      </c>
      <c r="N864" s="17">
        <f t="shared" si="52"/>
        <v>3</v>
      </c>
      <c r="O864" s="14" t="s">
        <v>10</v>
      </c>
      <c r="P864" s="14">
        <f t="shared" si="53"/>
        <v>2</v>
      </c>
      <c r="Q864" s="14" t="s">
        <v>15</v>
      </c>
      <c r="R864" s="14">
        <f t="shared" si="54"/>
        <v>2</v>
      </c>
      <c r="S864" s="14" t="s">
        <v>18</v>
      </c>
      <c r="T864" s="14" t="s">
        <v>143</v>
      </c>
      <c r="U864" s="14">
        <f t="shared" si="55"/>
        <v>3</v>
      </c>
    </row>
    <row r="865" spans="1:21" x14ac:dyDescent="0.3">
      <c r="A865" s="11">
        <v>44634.614571759259</v>
      </c>
      <c r="B865" s="15">
        <v>44634</v>
      </c>
      <c r="C865" s="16">
        <v>0.61457175925925933</v>
      </c>
      <c r="D865" s="12">
        <v>141</v>
      </c>
      <c r="E865" s="12">
        <v>111.78</v>
      </c>
      <c r="F865" s="12">
        <v>126.36</v>
      </c>
      <c r="G865" s="12">
        <v>115.425</v>
      </c>
      <c r="H865" s="12">
        <v>119.07</v>
      </c>
      <c r="I865" s="12">
        <v>110.565</v>
      </c>
      <c r="J865" s="12">
        <v>130.005</v>
      </c>
      <c r="K865" s="12">
        <v>102</v>
      </c>
      <c r="L865" s="13">
        <v>119.52562500000001</v>
      </c>
      <c r="M865" s="17" t="s">
        <v>138</v>
      </c>
      <c r="N865" s="17">
        <f t="shared" si="52"/>
        <v>3</v>
      </c>
      <c r="O865" s="14" t="s">
        <v>10</v>
      </c>
      <c r="P865" s="14">
        <f t="shared" si="53"/>
        <v>2</v>
      </c>
      <c r="Q865" s="14" t="s">
        <v>15</v>
      </c>
      <c r="R865" s="14">
        <f t="shared" si="54"/>
        <v>2</v>
      </c>
      <c r="S865" s="14" t="s">
        <v>119</v>
      </c>
      <c r="T865" s="14" t="s">
        <v>143</v>
      </c>
      <c r="U865" s="14">
        <f t="shared" si="55"/>
        <v>3</v>
      </c>
    </row>
    <row r="866" spans="1:21" x14ac:dyDescent="0.3">
      <c r="A866" s="11">
        <v>44634.614884259259</v>
      </c>
      <c r="B866" s="15">
        <v>44634</v>
      </c>
      <c r="C866" s="16">
        <v>0.61488425925925927</v>
      </c>
      <c r="D866" s="12">
        <v>94.5</v>
      </c>
      <c r="E866" s="12">
        <v>96.600000000000009</v>
      </c>
      <c r="F866" s="12">
        <v>109.2</v>
      </c>
      <c r="G866" s="12">
        <v>99.75</v>
      </c>
      <c r="H866" s="12">
        <v>102.89999999999999</v>
      </c>
      <c r="I866" s="12">
        <v>95.55</v>
      </c>
      <c r="J866" s="12">
        <v>112.35000000000001</v>
      </c>
      <c r="K866" s="12">
        <v>105</v>
      </c>
      <c r="L866" s="13">
        <v>101.98125</v>
      </c>
      <c r="M866" s="17" t="s">
        <v>138</v>
      </c>
      <c r="N866" s="17">
        <f t="shared" si="52"/>
        <v>3</v>
      </c>
      <c r="O866" s="14" t="s">
        <v>10</v>
      </c>
      <c r="P866" s="14">
        <f t="shared" si="53"/>
        <v>2</v>
      </c>
      <c r="Q866" s="14" t="s">
        <v>15</v>
      </c>
      <c r="R866" s="14">
        <f t="shared" si="54"/>
        <v>2</v>
      </c>
      <c r="S866" s="14" t="s">
        <v>119</v>
      </c>
      <c r="T866" s="14" t="s">
        <v>143</v>
      </c>
      <c r="U866" s="14">
        <f t="shared" si="55"/>
        <v>3</v>
      </c>
    </row>
    <row r="867" spans="1:21" x14ac:dyDescent="0.3">
      <c r="A867" s="11">
        <v>44634.615266203706</v>
      </c>
      <c r="B867" s="15">
        <v>44634</v>
      </c>
      <c r="C867" s="16">
        <v>0.61526620370370366</v>
      </c>
      <c r="D867" s="12">
        <v>153</v>
      </c>
      <c r="E867" s="12">
        <v>120.06</v>
      </c>
      <c r="F867" s="12">
        <v>135.72</v>
      </c>
      <c r="G867" s="12">
        <v>123.97499999999999</v>
      </c>
      <c r="H867" s="12">
        <v>127.89</v>
      </c>
      <c r="I867" s="12">
        <v>118.75500000000001</v>
      </c>
      <c r="J867" s="12">
        <v>139.63500000000002</v>
      </c>
      <c r="K867" s="12">
        <v>108</v>
      </c>
      <c r="L867" s="13">
        <v>128.37937499999998</v>
      </c>
      <c r="M867" s="17" t="s">
        <v>138</v>
      </c>
      <c r="N867" s="17">
        <f t="shared" si="52"/>
        <v>3</v>
      </c>
      <c r="O867" s="14" t="s">
        <v>10</v>
      </c>
      <c r="P867" s="14">
        <f t="shared" si="53"/>
        <v>2</v>
      </c>
      <c r="Q867" s="14" t="s">
        <v>15</v>
      </c>
      <c r="R867" s="14">
        <f t="shared" si="54"/>
        <v>2</v>
      </c>
      <c r="S867" s="14" t="s">
        <v>18</v>
      </c>
      <c r="T867" s="14" t="s">
        <v>143</v>
      </c>
      <c r="U867" s="14">
        <f t="shared" si="55"/>
        <v>3</v>
      </c>
    </row>
    <row r="868" spans="1:21" x14ac:dyDescent="0.3">
      <c r="A868" s="11">
        <v>44634.615277777775</v>
      </c>
      <c r="B868" s="15">
        <v>44634</v>
      </c>
      <c r="C868" s="16">
        <v>0.61527777777777781</v>
      </c>
      <c r="D868" s="12">
        <v>78.3</v>
      </c>
      <c r="E868" s="12">
        <v>80.040000000000006</v>
      </c>
      <c r="F868" s="12">
        <v>90.48</v>
      </c>
      <c r="G868" s="12">
        <v>82.649999999999991</v>
      </c>
      <c r="H868" s="12">
        <v>85.26</v>
      </c>
      <c r="I868" s="12">
        <v>91</v>
      </c>
      <c r="J868" s="12">
        <v>83</v>
      </c>
      <c r="K868" s="12">
        <v>84.39</v>
      </c>
      <c r="L868" s="13">
        <v>84.39</v>
      </c>
      <c r="M868" s="17" t="s">
        <v>138</v>
      </c>
      <c r="N868" s="17">
        <f t="shared" si="52"/>
        <v>3</v>
      </c>
      <c r="O868" s="14" t="s">
        <v>10</v>
      </c>
      <c r="P868" s="14">
        <f t="shared" si="53"/>
        <v>2</v>
      </c>
      <c r="Q868" s="14" t="s">
        <v>15</v>
      </c>
      <c r="R868" s="14">
        <f t="shared" si="54"/>
        <v>2</v>
      </c>
      <c r="S868" s="14" t="s">
        <v>119</v>
      </c>
      <c r="T868" s="14" t="s">
        <v>143</v>
      </c>
      <c r="U868" s="14">
        <f t="shared" si="55"/>
        <v>3</v>
      </c>
    </row>
    <row r="869" spans="1:21" x14ac:dyDescent="0.3">
      <c r="A869" s="11">
        <v>44634.615960648145</v>
      </c>
      <c r="B869" s="15">
        <v>44634</v>
      </c>
      <c r="C869" s="16">
        <v>0.61596064814814822</v>
      </c>
      <c r="D869" s="12">
        <v>157</v>
      </c>
      <c r="E869" s="12">
        <v>123.28</v>
      </c>
      <c r="F869" s="12">
        <v>139.36000000000001</v>
      </c>
      <c r="G869" s="12">
        <v>127.3</v>
      </c>
      <c r="H869" s="12">
        <v>131.32</v>
      </c>
      <c r="I869" s="12">
        <v>121.94</v>
      </c>
      <c r="J869" s="12">
        <v>143.38</v>
      </c>
      <c r="K869" s="12">
        <v>111</v>
      </c>
      <c r="L869" s="13">
        <v>131.82249999999999</v>
      </c>
      <c r="M869" s="17" t="s">
        <v>138</v>
      </c>
      <c r="N869" s="17">
        <f t="shared" si="52"/>
        <v>3</v>
      </c>
      <c r="O869" s="14" t="s">
        <v>10</v>
      </c>
      <c r="P869" s="14">
        <f t="shared" si="53"/>
        <v>2</v>
      </c>
      <c r="Q869" s="14" t="s">
        <v>15</v>
      </c>
      <c r="R869" s="14">
        <f t="shared" si="54"/>
        <v>2</v>
      </c>
      <c r="S869" s="14" t="s">
        <v>18</v>
      </c>
      <c r="T869" s="14" t="s">
        <v>143</v>
      </c>
      <c r="U869" s="14">
        <f t="shared" si="55"/>
        <v>3</v>
      </c>
    </row>
    <row r="870" spans="1:21" x14ac:dyDescent="0.3">
      <c r="A870" s="11">
        <v>44634.616655092592</v>
      </c>
      <c r="B870" s="15">
        <v>44634</v>
      </c>
      <c r="C870" s="16">
        <v>0.61665509259259255</v>
      </c>
      <c r="D870" s="12">
        <v>116</v>
      </c>
      <c r="E870" s="12">
        <v>109.02000000000001</v>
      </c>
      <c r="F870" s="12">
        <v>123.24000000000001</v>
      </c>
      <c r="G870" s="12">
        <v>112.57499999999999</v>
      </c>
      <c r="H870" s="12">
        <v>116.13</v>
      </c>
      <c r="I870" s="12">
        <v>107.83500000000001</v>
      </c>
      <c r="J870" s="12">
        <v>126.795</v>
      </c>
      <c r="K870" s="12">
        <v>121</v>
      </c>
      <c r="L870" s="13">
        <v>116.57437499999999</v>
      </c>
      <c r="M870" s="17" t="s">
        <v>138</v>
      </c>
      <c r="N870" s="17">
        <f t="shared" si="52"/>
        <v>3</v>
      </c>
      <c r="O870" s="14" t="s">
        <v>10</v>
      </c>
      <c r="P870" s="14">
        <f t="shared" si="53"/>
        <v>2</v>
      </c>
      <c r="Q870" s="14" t="s">
        <v>15</v>
      </c>
      <c r="R870" s="14">
        <f t="shared" si="54"/>
        <v>2</v>
      </c>
      <c r="S870" s="14" t="s">
        <v>119</v>
      </c>
      <c r="T870" s="14" t="s">
        <v>143</v>
      </c>
      <c r="U870" s="14">
        <f t="shared" si="55"/>
        <v>3</v>
      </c>
    </row>
    <row r="871" spans="1:21" x14ac:dyDescent="0.3">
      <c r="A871" s="11">
        <v>44634.617349537039</v>
      </c>
      <c r="B871" s="15">
        <v>44634</v>
      </c>
      <c r="C871" s="16">
        <v>0.6173495370370371</v>
      </c>
      <c r="D871" s="12">
        <v>112</v>
      </c>
      <c r="E871" s="12">
        <v>108.10000000000001</v>
      </c>
      <c r="F871" s="12">
        <v>122.2</v>
      </c>
      <c r="G871" s="12">
        <v>111.625</v>
      </c>
      <c r="H871" s="12">
        <v>115.14999999999999</v>
      </c>
      <c r="I871" s="12">
        <v>106.925</v>
      </c>
      <c r="J871" s="12">
        <v>125.72500000000001</v>
      </c>
      <c r="K871" s="12">
        <v>123</v>
      </c>
      <c r="L871" s="13">
        <v>115.590625</v>
      </c>
      <c r="M871" s="17" t="s">
        <v>138</v>
      </c>
      <c r="N871" s="17">
        <f t="shared" si="52"/>
        <v>3</v>
      </c>
      <c r="O871" s="14" t="s">
        <v>10</v>
      </c>
      <c r="P871" s="14">
        <f t="shared" si="53"/>
        <v>2</v>
      </c>
      <c r="Q871" s="14" t="s">
        <v>15</v>
      </c>
      <c r="R871" s="14">
        <f t="shared" si="54"/>
        <v>2</v>
      </c>
      <c r="S871" s="14" t="s">
        <v>119</v>
      </c>
      <c r="T871" s="14" t="s">
        <v>143</v>
      </c>
      <c r="U871" s="14">
        <f t="shared" si="55"/>
        <v>3</v>
      </c>
    </row>
    <row r="872" spans="1:21" x14ac:dyDescent="0.3">
      <c r="A872" s="11">
        <v>44634.617372685185</v>
      </c>
      <c r="B872" s="15">
        <v>44634</v>
      </c>
      <c r="C872" s="16">
        <v>0.61737268518518518</v>
      </c>
      <c r="D872" s="12">
        <v>103.5</v>
      </c>
      <c r="E872" s="12">
        <v>105.80000000000001</v>
      </c>
      <c r="F872" s="12">
        <v>119.60000000000001</v>
      </c>
      <c r="G872" s="12">
        <v>109.25</v>
      </c>
      <c r="H872" s="12">
        <v>112.7</v>
      </c>
      <c r="I872" s="12">
        <v>104.65</v>
      </c>
      <c r="J872" s="12">
        <v>123.05000000000001</v>
      </c>
      <c r="K872" s="12">
        <v>115</v>
      </c>
      <c r="L872" s="13">
        <v>111.69374999999999</v>
      </c>
      <c r="M872" s="17" t="s">
        <v>138</v>
      </c>
      <c r="N872" s="17">
        <f t="shared" si="52"/>
        <v>3</v>
      </c>
      <c r="O872" s="14" t="s">
        <v>10</v>
      </c>
      <c r="P872" s="14">
        <f t="shared" si="53"/>
        <v>2</v>
      </c>
      <c r="Q872" s="14" t="s">
        <v>15</v>
      </c>
      <c r="R872" s="14">
        <f t="shared" si="54"/>
        <v>2</v>
      </c>
      <c r="S872" s="14" t="s">
        <v>119</v>
      </c>
      <c r="T872" s="14" t="s">
        <v>143</v>
      </c>
      <c r="U872" s="14">
        <f t="shared" si="55"/>
        <v>3</v>
      </c>
    </row>
    <row r="873" spans="1:21" x14ac:dyDescent="0.3">
      <c r="A873" s="11">
        <v>44634.617685185185</v>
      </c>
      <c r="B873" s="15">
        <v>44634</v>
      </c>
      <c r="C873" s="16">
        <v>0.61768518518518511</v>
      </c>
      <c r="D873" s="12">
        <v>100.8</v>
      </c>
      <c r="E873" s="12">
        <v>103.04</v>
      </c>
      <c r="F873" s="12">
        <v>116.48</v>
      </c>
      <c r="G873" s="12">
        <v>106.39999999999999</v>
      </c>
      <c r="H873" s="12">
        <v>109.75999999999999</v>
      </c>
      <c r="I873" s="12">
        <v>101.92</v>
      </c>
      <c r="J873" s="12">
        <v>119.84</v>
      </c>
      <c r="K873" s="12">
        <v>112</v>
      </c>
      <c r="L873" s="13">
        <v>108.78</v>
      </c>
      <c r="M873" s="17" t="s">
        <v>138</v>
      </c>
      <c r="N873" s="17">
        <f t="shared" si="52"/>
        <v>3</v>
      </c>
      <c r="O873" s="14" t="s">
        <v>10</v>
      </c>
      <c r="P873" s="14">
        <f t="shared" si="53"/>
        <v>2</v>
      </c>
      <c r="Q873" s="14" t="s">
        <v>15</v>
      </c>
      <c r="R873" s="14">
        <f t="shared" si="54"/>
        <v>2</v>
      </c>
      <c r="S873" s="14" t="s">
        <v>119</v>
      </c>
      <c r="T873" s="14" t="s">
        <v>143</v>
      </c>
      <c r="U873" s="14">
        <f t="shared" si="55"/>
        <v>3</v>
      </c>
    </row>
    <row r="874" spans="1:21" x14ac:dyDescent="0.3">
      <c r="A874" s="11">
        <v>44634.617835648147</v>
      </c>
      <c r="B874" s="15">
        <v>44634</v>
      </c>
      <c r="C874" s="16">
        <v>0.61783564814814818</v>
      </c>
      <c r="D874" s="12">
        <v>100.8</v>
      </c>
      <c r="E874" s="12">
        <v>103.04</v>
      </c>
      <c r="F874" s="12">
        <v>116.48</v>
      </c>
      <c r="G874" s="12">
        <v>106.39999999999999</v>
      </c>
      <c r="H874" s="12">
        <v>109.75999999999999</v>
      </c>
      <c r="I874" s="12">
        <v>101.92</v>
      </c>
      <c r="J874" s="12">
        <v>119.84</v>
      </c>
      <c r="K874" s="12">
        <v>112</v>
      </c>
      <c r="L874" s="13">
        <v>108.78</v>
      </c>
      <c r="M874" s="17" t="s">
        <v>138</v>
      </c>
      <c r="N874" s="17">
        <f t="shared" si="52"/>
        <v>3</v>
      </c>
      <c r="O874" s="14" t="s">
        <v>10</v>
      </c>
      <c r="P874" s="14">
        <f t="shared" si="53"/>
        <v>2</v>
      </c>
      <c r="Q874" s="14" t="s">
        <v>15</v>
      </c>
      <c r="R874" s="14">
        <f t="shared" si="54"/>
        <v>2</v>
      </c>
      <c r="S874" s="14" t="s">
        <v>119</v>
      </c>
      <c r="T874" s="14" t="s">
        <v>143</v>
      </c>
      <c r="U874" s="14">
        <f t="shared" si="55"/>
        <v>3</v>
      </c>
    </row>
    <row r="875" spans="1:21" x14ac:dyDescent="0.3">
      <c r="A875" s="11">
        <v>44634.617847222224</v>
      </c>
      <c r="B875" s="15">
        <v>44634</v>
      </c>
      <c r="C875" s="16">
        <v>0.61784722222222221</v>
      </c>
      <c r="D875" s="12">
        <v>69.3</v>
      </c>
      <c r="E875" s="12">
        <v>70.84</v>
      </c>
      <c r="F875" s="12">
        <v>80.08</v>
      </c>
      <c r="G875" s="12">
        <v>73.149999999999991</v>
      </c>
      <c r="H875" s="12">
        <v>75.459999999999994</v>
      </c>
      <c r="I875" s="12">
        <v>77</v>
      </c>
      <c r="J875" s="12">
        <v>82.39</v>
      </c>
      <c r="K875" s="12">
        <v>74.69</v>
      </c>
      <c r="L875" s="13">
        <v>75.363749999999982</v>
      </c>
      <c r="M875" s="17" t="s">
        <v>138</v>
      </c>
      <c r="N875" s="17">
        <f t="shared" si="52"/>
        <v>3</v>
      </c>
      <c r="O875" s="14" t="s">
        <v>10</v>
      </c>
      <c r="P875" s="14">
        <f t="shared" si="53"/>
        <v>2</v>
      </c>
      <c r="Q875" s="14" t="s">
        <v>15</v>
      </c>
      <c r="R875" s="14">
        <f t="shared" si="54"/>
        <v>2</v>
      </c>
      <c r="S875" s="14" t="s">
        <v>119</v>
      </c>
      <c r="T875" s="14" t="s">
        <v>143</v>
      </c>
      <c r="U875" s="14">
        <f t="shared" si="55"/>
        <v>3</v>
      </c>
    </row>
    <row r="876" spans="1:21" x14ac:dyDescent="0.3">
      <c r="A876" s="11">
        <v>44634.618043981478</v>
      </c>
      <c r="B876" s="15">
        <v>44634</v>
      </c>
      <c r="C876" s="16">
        <v>0.61804398148148143</v>
      </c>
      <c r="D876" s="12">
        <v>111</v>
      </c>
      <c r="E876" s="12">
        <v>102.12</v>
      </c>
      <c r="F876" s="12">
        <v>115.44</v>
      </c>
      <c r="G876" s="12">
        <v>105.44999999999999</v>
      </c>
      <c r="H876" s="12">
        <v>108.78</v>
      </c>
      <c r="I876" s="12">
        <v>101.01</v>
      </c>
      <c r="J876" s="12">
        <v>118.77000000000001</v>
      </c>
      <c r="K876" s="12">
        <v>107.67</v>
      </c>
      <c r="L876" s="13">
        <v>108.77999999999999</v>
      </c>
      <c r="M876" s="17" t="s">
        <v>138</v>
      </c>
      <c r="N876" s="17">
        <f t="shared" si="52"/>
        <v>3</v>
      </c>
      <c r="O876" s="14" t="s">
        <v>10</v>
      </c>
      <c r="P876" s="14">
        <f t="shared" si="53"/>
        <v>2</v>
      </c>
      <c r="Q876" s="14" t="s">
        <v>15</v>
      </c>
      <c r="R876" s="14">
        <f t="shared" si="54"/>
        <v>2</v>
      </c>
      <c r="S876" s="14" t="s">
        <v>119</v>
      </c>
      <c r="T876" s="14" t="s">
        <v>143</v>
      </c>
      <c r="U876" s="14">
        <f t="shared" si="55"/>
        <v>3</v>
      </c>
    </row>
    <row r="877" spans="1:21" x14ac:dyDescent="0.3">
      <c r="A877" s="11">
        <v>44634.618738425925</v>
      </c>
      <c r="B877" s="15">
        <v>44634</v>
      </c>
      <c r="C877" s="16">
        <v>0.61873842592592598</v>
      </c>
      <c r="D877" s="12">
        <v>113</v>
      </c>
      <c r="E877" s="12">
        <v>103.96000000000001</v>
      </c>
      <c r="F877" s="12">
        <v>117.52000000000001</v>
      </c>
      <c r="G877" s="12">
        <v>107.35</v>
      </c>
      <c r="H877" s="12">
        <v>110.74</v>
      </c>
      <c r="I877" s="12">
        <v>102.83</v>
      </c>
      <c r="J877" s="12">
        <v>120.91000000000001</v>
      </c>
      <c r="K877" s="12">
        <v>109.61</v>
      </c>
      <c r="L877" s="13">
        <v>110.74000000000001</v>
      </c>
      <c r="M877" s="17" t="s">
        <v>138</v>
      </c>
      <c r="N877" s="17">
        <f t="shared" si="52"/>
        <v>3</v>
      </c>
      <c r="O877" s="14" t="s">
        <v>10</v>
      </c>
      <c r="P877" s="14">
        <f t="shared" si="53"/>
        <v>2</v>
      </c>
      <c r="Q877" s="14" t="s">
        <v>15</v>
      </c>
      <c r="R877" s="14">
        <f t="shared" si="54"/>
        <v>2</v>
      </c>
      <c r="S877" s="14" t="s">
        <v>119</v>
      </c>
      <c r="T877" s="14" t="s">
        <v>143</v>
      </c>
      <c r="U877" s="14">
        <f t="shared" si="55"/>
        <v>3</v>
      </c>
    </row>
    <row r="878" spans="1:21" x14ac:dyDescent="0.3">
      <c r="A878" s="11">
        <v>44634.618750000001</v>
      </c>
      <c r="B878" s="15">
        <v>44634</v>
      </c>
      <c r="C878" s="16">
        <v>0.61875000000000002</v>
      </c>
      <c r="D878" s="12">
        <v>83.7</v>
      </c>
      <c r="E878" s="12">
        <v>85.56</v>
      </c>
      <c r="F878" s="12">
        <v>96.72</v>
      </c>
      <c r="G878" s="12">
        <v>88.35</v>
      </c>
      <c r="H878" s="12">
        <v>91.14</v>
      </c>
      <c r="I878" s="12">
        <v>105</v>
      </c>
      <c r="J878" s="12">
        <v>81</v>
      </c>
      <c r="K878" s="12">
        <v>90.21</v>
      </c>
      <c r="L878" s="13">
        <v>90.210000000000008</v>
      </c>
      <c r="M878" s="17" t="s">
        <v>138</v>
      </c>
      <c r="N878" s="17">
        <f t="shared" si="52"/>
        <v>3</v>
      </c>
      <c r="O878" s="14" t="s">
        <v>10</v>
      </c>
      <c r="P878" s="14">
        <f t="shared" si="53"/>
        <v>2</v>
      </c>
      <c r="Q878" s="14" t="s">
        <v>15</v>
      </c>
      <c r="R878" s="14">
        <f t="shared" si="54"/>
        <v>2</v>
      </c>
      <c r="S878" s="14" t="s">
        <v>119</v>
      </c>
      <c r="T878" s="14" t="s">
        <v>143</v>
      </c>
      <c r="U878" s="14">
        <f t="shared" si="55"/>
        <v>3</v>
      </c>
    </row>
    <row r="879" spans="1:21" x14ac:dyDescent="0.3">
      <c r="A879" s="11">
        <v>44634.619432870371</v>
      </c>
      <c r="B879" s="15">
        <v>44634</v>
      </c>
      <c r="C879" s="16">
        <v>0.61943287037037031</v>
      </c>
      <c r="D879" s="12">
        <v>109</v>
      </c>
      <c r="E879" s="12">
        <v>100.28</v>
      </c>
      <c r="F879" s="12">
        <v>113.36</v>
      </c>
      <c r="G879" s="12">
        <v>103.55</v>
      </c>
      <c r="H879" s="12">
        <v>106.82</v>
      </c>
      <c r="I879" s="12">
        <v>99.19</v>
      </c>
      <c r="J879" s="12">
        <v>116.63000000000001</v>
      </c>
      <c r="K879" s="12">
        <v>105.73</v>
      </c>
      <c r="L879" s="13">
        <v>106.82000000000001</v>
      </c>
      <c r="M879" s="17" t="s">
        <v>138</v>
      </c>
      <c r="N879" s="17">
        <f t="shared" si="52"/>
        <v>3</v>
      </c>
      <c r="O879" s="14" t="s">
        <v>10</v>
      </c>
      <c r="P879" s="14">
        <f t="shared" si="53"/>
        <v>2</v>
      </c>
      <c r="Q879" s="14" t="s">
        <v>15</v>
      </c>
      <c r="R879" s="14">
        <f t="shared" si="54"/>
        <v>2</v>
      </c>
      <c r="S879" s="14" t="s">
        <v>119</v>
      </c>
      <c r="T879" s="14" t="s">
        <v>143</v>
      </c>
      <c r="U879" s="14">
        <f t="shared" si="55"/>
        <v>3</v>
      </c>
    </row>
    <row r="880" spans="1:21" x14ac:dyDescent="0.3">
      <c r="A880" s="11">
        <v>44634.619942129626</v>
      </c>
      <c r="B880" s="15">
        <v>44634</v>
      </c>
      <c r="C880" s="16">
        <v>0.61994212962962958</v>
      </c>
      <c r="D880" s="12">
        <v>73.8</v>
      </c>
      <c r="E880" s="12">
        <v>75.44</v>
      </c>
      <c r="F880" s="12">
        <v>85.28</v>
      </c>
      <c r="G880" s="12">
        <v>77.899999999999991</v>
      </c>
      <c r="H880" s="12">
        <v>80.36</v>
      </c>
      <c r="I880" s="12">
        <v>74.62</v>
      </c>
      <c r="J880" s="12">
        <v>82</v>
      </c>
      <c r="K880" s="12">
        <v>79.539999999999992</v>
      </c>
      <c r="L880" s="13">
        <v>78.617500000000007</v>
      </c>
      <c r="M880" s="17" t="s">
        <v>138</v>
      </c>
      <c r="N880" s="17">
        <f t="shared" si="52"/>
        <v>3</v>
      </c>
      <c r="O880" s="14" t="s">
        <v>10</v>
      </c>
      <c r="P880" s="14">
        <f t="shared" si="53"/>
        <v>2</v>
      </c>
      <c r="Q880" s="14" t="s">
        <v>15</v>
      </c>
      <c r="R880" s="14">
        <f t="shared" si="54"/>
        <v>2</v>
      </c>
      <c r="S880" s="14" t="s">
        <v>119</v>
      </c>
      <c r="T880" s="14" t="s">
        <v>143</v>
      </c>
      <c r="U880" s="14">
        <f t="shared" si="55"/>
        <v>3</v>
      </c>
    </row>
    <row r="881" spans="1:21" x14ac:dyDescent="0.3">
      <c r="A881" s="11">
        <v>44634.620127314818</v>
      </c>
      <c r="B881" s="15">
        <v>44634</v>
      </c>
      <c r="C881" s="16">
        <v>0.62012731481481487</v>
      </c>
      <c r="D881" s="12">
        <v>110</v>
      </c>
      <c r="E881" s="12">
        <v>101.2</v>
      </c>
      <c r="F881" s="12">
        <v>114.4</v>
      </c>
      <c r="G881" s="12">
        <v>104.5</v>
      </c>
      <c r="H881" s="12">
        <v>107.8</v>
      </c>
      <c r="I881" s="12">
        <v>100.10000000000001</v>
      </c>
      <c r="J881" s="12">
        <v>117.7</v>
      </c>
      <c r="K881" s="12">
        <v>106.7</v>
      </c>
      <c r="L881" s="13">
        <v>107.80000000000001</v>
      </c>
      <c r="M881" s="17" t="s">
        <v>138</v>
      </c>
      <c r="N881" s="17">
        <f t="shared" si="52"/>
        <v>3</v>
      </c>
      <c r="O881" s="14" t="s">
        <v>10</v>
      </c>
      <c r="P881" s="14">
        <f t="shared" si="53"/>
        <v>2</v>
      </c>
      <c r="Q881" s="14" t="s">
        <v>15</v>
      </c>
      <c r="R881" s="14">
        <f t="shared" si="54"/>
        <v>2</v>
      </c>
      <c r="S881" s="14" t="s">
        <v>119</v>
      </c>
      <c r="T881" s="14" t="s">
        <v>143</v>
      </c>
      <c r="U881" s="14">
        <f t="shared" si="55"/>
        <v>3</v>
      </c>
    </row>
    <row r="882" spans="1:21" x14ac:dyDescent="0.3">
      <c r="A882" s="11">
        <v>44634.620821759258</v>
      </c>
      <c r="B882" s="15">
        <v>44634</v>
      </c>
      <c r="C882" s="16">
        <v>0.6208217592592592</v>
      </c>
      <c r="D882" s="12">
        <v>110</v>
      </c>
      <c r="E882" s="12">
        <v>101.2</v>
      </c>
      <c r="F882" s="12">
        <v>114.4</v>
      </c>
      <c r="G882" s="12">
        <v>104.5</v>
      </c>
      <c r="H882" s="12">
        <v>107.8</v>
      </c>
      <c r="I882" s="12">
        <v>100.10000000000001</v>
      </c>
      <c r="J882" s="12">
        <v>117.7</v>
      </c>
      <c r="K882" s="12">
        <v>106.7</v>
      </c>
      <c r="L882" s="13">
        <v>107.80000000000001</v>
      </c>
      <c r="M882" s="17" t="s">
        <v>138</v>
      </c>
      <c r="N882" s="17">
        <f t="shared" si="52"/>
        <v>3</v>
      </c>
      <c r="O882" s="14" t="s">
        <v>10</v>
      </c>
      <c r="P882" s="14">
        <f t="shared" si="53"/>
        <v>2</v>
      </c>
      <c r="Q882" s="14" t="s">
        <v>15</v>
      </c>
      <c r="R882" s="14">
        <f t="shared" si="54"/>
        <v>2</v>
      </c>
      <c r="S882" s="14" t="s">
        <v>119</v>
      </c>
      <c r="T882" s="14" t="s">
        <v>143</v>
      </c>
      <c r="U882" s="14">
        <f t="shared" si="55"/>
        <v>3</v>
      </c>
    </row>
    <row r="883" spans="1:21" x14ac:dyDescent="0.3">
      <c r="A883" s="11">
        <v>44634.621469907404</v>
      </c>
      <c r="B883" s="15">
        <v>44634</v>
      </c>
      <c r="C883" s="16">
        <v>0.62146990740740737</v>
      </c>
      <c r="D883" s="12">
        <v>72</v>
      </c>
      <c r="E883" s="12">
        <v>73.600000000000009</v>
      </c>
      <c r="F883" s="12">
        <v>83.2</v>
      </c>
      <c r="G883" s="12">
        <v>76</v>
      </c>
      <c r="H883" s="12">
        <v>78.400000000000006</v>
      </c>
      <c r="I883" s="12">
        <v>80</v>
      </c>
      <c r="J883" s="12">
        <v>85.600000000000009</v>
      </c>
      <c r="K883" s="12">
        <v>77.599999999999994</v>
      </c>
      <c r="L883" s="13">
        <v>78.300000000000011</v>
      </c>
      <c r="M883" s="17" t="s">
        <v>138</v>
      </c>
      <c r="N883" s="17">
        <f t="shared" si="52"/>
        <v>3</v>
      </c>
      <c r="O883" s="14" t="s">
        <v>10</v>
      </c>
      <c r="P883" s="14">
        <f t="shared" si="53"/>
        <v>2</v>
      </c>
      <c r="Q883" s="14" t="s">
        <v>15</v>
      </c>
      <c r="R883" s="14">
        <f t="shared" si="54"/>
        <v>2</v>
      </c>
      <c r="S883" s="14" t="s">
        <v>119</v>
      </c>
      <c r="T883" s="14" t="s">
        <v>143</v>
      </c>
      <c r="U883" s="14">
        <f t="shared" si="55"/>
        <v>3</v>
      </c>
    </row>
    <row r="884" spans="1:21" x14ac:dyDescent="0.3">
      <c r="A884" s="11">
        <v>44634.621516203704</v>
      </c>
      <c r="B884" s="15">
        <v>44634</v>
      </c>
      <c r="C884" s="16">
        <v>0.62151620370370375</v>
      </c>
      <c r="D884" s="12">
        <v>109</v>
      </c>
      <c r="E884" s="12">
        <v>100.28</v>
      </c>
      <c r="F884" s="12">
        <v>113.36</v>
      </c>
      <c r="G884" s="12">
        <v>103.55</v>
      </c>
      <c r="H884" s="12">
        <v>106.82</v>
      </c>
      <c r="I884" s="12">
        <v>99.19</v>
      </c>
      <c r="J884" s="12">
        <v>116.63000000000001</v>
      </c>
      <c r="K884" s="12">
        <v>105.73</v>
      </c>
      <c r="L884" s="13">
        <v>106.82000000000001</v>
      </c>
      <c r="M884" s="17" t="s">
        <v>138</v>
      </c>
      <c r="N884" s="17">
        <f t="shared" si="52"/>
        <v>3</v>
      </c>
      <c r="O884" s="14" t="s">
        <v>10</v>
      </c>
      <c r="P884" s="14">
        <f t="shared" si="53"/>
        <v>2</v>
      </c>
      <c r="Q884" s="14" t="s">
        <v>15</v>
      </c>
      <c r="R884" s="14">
        <f t="shared" si="54"/>
        <v>2</v>
      </c>
      <c r="S884" s="14" t="s">
        <v>119</v>
      </c>
      <c r="T884" s="14" t="s">
        <v>143</v>
      </c>
      <c r="U884" s="14">
        <f t="shared" si="55"/>
        <v>3</v>
      </c>
    </row>
    <row r="885" spans="1:21" x14ac:dyDescent="0.3">
      <c r="A885" s="11">
        <v>44634.621701388889</v>
      </c>
      <c r="B885" s="15">
        <v>44634</v>
      </c>
      <c r="C885" s="16">
        <v>0.62170138888888882</v>
      </c>
      <c r="D885" s="12">
        <v>77.400000000000006</v>
      </c>
      <c r="E885" s="12">
        <v>79.12</v>
      </c>
      <c r="F885" s="12">
        <v>89.44</v>
      </c>
      <c r="G885" s="12">
        <v>81.7</v>
      </c>
      <c r="H885" s="12">
        <v>84.28</v>
      </c>
      <c r="I885" s="12">
        <v>86</v>
      </c>
      <c r="J885" s="12">
        <v>92.02000000000001</v>
      </c>
      <c r="K885" s="12">
        <v>83.42</v>
      </c>
      <c r="L885" s="13">
        <v>84.172499999999999</v>
      </c>
      <c r="M885" s="17" t="s">
        <v>138</v>
      </c>
      <c r="N885" s="17">
        <f t="shared" si="52"/>
        <v>3</v>
      </c>
      <c r="O885" s="14" t="s">
        <v>10</v>
      </c>
      <c r="P885" s="14">
        <f t="shared" si="53"/>
        <v>2</v>
      </c>
      <c r="Q885" s="14" t="s">
        <v>15</v>
      </c>
      <c r="R885" s="14">
        <f t="shared" si="54"/>
        <v>2</v>
      </c>
      <c r="S885" s="14" t="s">
        <v>119</v>
      </c>
      <c r="T885" s="14" t="s">
        <v>143</v>
      </c>
      <c r="U885" s="14">
        <f t="shared" si="55"/>
        <v>3</v>
      </c>
    </row>
    <row r="886" spans="1:21" x14ac:dyDescent="0.3">
      <c r="A886" s="11">
        <v>44634.621724537035</v>
      </c>
      <c r="B886" s="15">
        <v>44634</v>
      </c>
      <c r="C886" s="16">
        <v>0.62172453703703701</v>
      </c>
      <c r="D886" s="12">
        <v>76.5</v>
      </c>
      <c r="E886" s="12">
        <v>78.2</v>
      </c>
      <c r="F886" s="12">
        <v>88.4</v>
      </c>
      <c r="G886" s="12">
        <v>80.75</v>
      </c>
      <c r="H886" s="12">
        <v>83.3</v>
      </c>
      <c r="I886" s="12">
        <v>77.350000000000009</v>
      </c>
      <c r="J886" s="12">
        <v>85</v>
      </c>
      <c r="K886" s="12">
        <v>82.45</v>
      </c>
      <c r="L886" s="13">
        <v>81.493750000000006</v>
      </c>
      <c r="M886" s="17" t="s">
        <v>138</v>
      </c>
      <c r="N886" s="17">
        <f t="shared" si="52"/>
        <v>3</v>
      </c>
      <c r="O886" s="14" t="s">
        <v>10</v>
      </c>
      <c r="P886" s="14">
        <f t="shared" si="53"/>
        <v>2</v>
      </c>
      <c r="Q886" s="14" t="s">
        <v>15</v>
      </c>
      <c r="R886" s="14">
        <f t="shared" si="54"/>
        <v>2</v>
      </c>
      <c r="S886" s="14" t="s">
        <v>119</v>
      </c>
      <c r="T886" s="14" t="s">
        <v>143</v>
      </c>
      <c r="U886" s="14">
        <f t="shared" si="55"/>
        <v>3</v>
      </c>
    </row>
    <row r="887" spans="1:21" x14ac:dyDescent="0.3">
      <c r="A887" s="11">
        <v>44634.622210648151</v>
      </c>
      <c r="B887" s="15">
        <v>44634</v>
      </c>
      <c r="C887" s="16">
        <v>0.62221064814814808</v>
      </c>
      <c r="D887" s="12">
        <v>108</v>
      </c>
      <c r="E887" s="12">
        <v>99.36</v>
      </c>
      <c r="F887" s="12">
        <v>112.32000000000001</v>
      </c>
      <c r="G887" s="12">
        <v>102.6</v>
      </c>
      <c r="H887" s="12">
        <v>105.84</v>
      </c>
      <c r="I887" s="12">
        <v>98.28</v>
      </c>
      <c r="J887" s="12">
        <v>115.56</v>
      </c>
      <c r="K887" s="12">
        <v>104.75999999999999</v>
      </c>
      <c r="L887" s="13">
        <v>105.84</v>
      </c>
      <c r="M887" s="17" t="s">
        <v>138</v>
      </c>
      <c r="N887" s="17">
        <f t="shared" si="52"/>
        <v>3</v>
      </c>
      <c r="O887" s="14" t="s">
        <v>10</v>
      </c>
      <c r="P887" s="14">
        <f t="shared" si="53"/>
        <v>2</v>
      </c>
      <c r="Q887" s="14" t="s">
        <v>15</v>
      </c>
      <c r="R887" s="14">
        <f t="shared" si="54"/>
        <v>2</v>
      </c>
      <c r="S887" s="14" t="s">
        <v>119</v>
      </c>
      <c r="T887" s="14" t="s">
        <v>143</v>
      </c>
      <c r="U887" s="14">
        <f t="shared" si="55"/>
        <v>3</v>
      </c>
    </row>
    <row r="888" spans="1:21" x14ac:dyDescent="0.3">
      <c r="A888" s="11">
        <v>44634.62222222222</v>
      </c>
      <c r="B888" s="15">
        <v>44634</v>
      </c>
      <c r="C888" s="16">
        <v>0.62222222222222223</v>
      </c>
      <c r="D888" s="12">
        <v>79.2</v>
      </c>
      <c r="E888" s="12">
        <v>80.960000000000008</v>
      </c>
      <c r="F888" s="12">
        <v>91.52000000000001</v>
      </c>
      <c r="G888" s="12">
        <v>83.6</v>
      </c>
      <c r="H888" s="12">
        <v>86.24</v>
      </c>
      <c r="I888" s="12">
        <v>88</v>
      </c>
      <c r="J888" s="12">
        <v>88</v>
      </c>
      <c r="K888" s="12">
        <v>85.36</v>
      </c>
      <c r="L888" s="13">
        <v>85.36</v>
      </c>
      <c r="M888" s="17" t="s">
        <v>138</v>
      </c>
      <c r="N888" s="17">
        <f t="shared" si="52"/>
        <v>3</v>
      </c>
      <c r="O888" s="14" t="s">
        <v>10</v>
      </c>
      <c r="P888" s="14">
        <f t="shared" si="53"/>
        <v>2</v>
      </c>
      <c r="Q888" s="14" t="s">
        <v>15</v>
      </c>
      <c r="R888" s="14">
        <f t="shared" si="54"/>
        <v>2</v>
      </c>
      <c r="S888" s="14" t="s">
        <v>119</v>
      </c>
      <c r="T888" s="14" t="s">
        <v>143</v>
      </c>
      <c r="U888" s="14">
        <f t="shared" si="55"/>
        <v>3</v>
      </c>
    </row>
    <row r="889" spans="1:21" x14ac:dyDescent="0.3">
      <c r="A889" s="11">
        <v>44634.62290509259</v>
      </c>
      <c r="B889" s="15">
        <v>44634</v>
      </c>
      <c r="C889" s="16">
        <v>0.62290509259259264</v>
      </c>
      <c r="D889" s="12">
        <v>110</v>
      </c>
      <c r="E889" s="12">
        <v>101.2</v>
      </c>
      <c r="F889" s="12">
        <v>114.4</v>
      </c>
      <c r="G889" s="12">
        <v>104.5</v>
      </c>
      <c r="H889" s="12">
        <v>107.8</v>
      </c>
      <c r="I889" s="12">
        <v>100.10000000000001</v>
      </c>
      <c r="J889" s="12">
        <v>117.7</v>
      </c>
      <c r="K889" s="12">
        <v>106.7</v>
      </c>
      <c r="L889" s="13">
        <v>107.80000000000001</v>
      </c>
      <c r="M889" s="17" t="s">
        <v>138</v>
      </c>
      <c r="N889" s="17">
        <f t="shared" si="52"/>
        <v>3</v>
      </c>
      <c r="O889" s="14" t="s">
        <v>10</v>
      </c>
      <c r="P889" s="14">
        <f t="shared" si="53"/>
        <v>2</v>
      </c>
      <c r="Q889" s="14" t="s">
        <v>15</v>
      </c>
      <c r="R889" s="14">
        <f t="shared" si="54"/>
        <v>2</v>
      </c>
      <c r="S889" s="14" t="s">
        <v>119</v>
      </c>
      <c r="T889" s="14" t="s">
        <v>143</v>
      </c>
      <c r="U889" s="14">
        <f t="shared" si="55"/>
        <v>3</v>
      </c>
    </row>
    <row r="890" spans="1:21" x14ac:dyDescent="0.3">
      <c r="A890" s="11">
        <v>44634.623217592591</v>
      </c>
      <c r="B890" s="15">
        <v>44634</v>
      </c>
      <c r="C890" s="16">
        <v>0.62321759259259257</v>
      </c>
      <c r="D890" s="12">
        <v>73.8</v>
      </c>
      <c r="E890" s="12">
        <v>75.44</v>
      </c>
      <c r="F890" s="12">
        <v>85.28</v>
      </c>
      <c r="G890" s="12">
        <v>77.899999999999991</v>
      </c>
      <c r="H890" s="12">
        <v>80.36</v>
      </c>
      <c r="I890" s="12">
        <v>82</v>
      </c>
      <c r="J890" s="12">
        <v>87.740000000000009</v>
      </c>
      <c r="K890" s="12">
        <v>79.539999999999992</v>
      </c>
      <c r="L890" s="13">
        <v>80.257499999999993</v>
      </c>
      <c r="M890" s="17" t="s">
        <v>138</v>
      </c>
      <c r="N890" s="17">
        <f t="shared" si="52"/>
        <v>3</v>
      </c>
      <c r="O890" s="14" t="s">
        <v>10</v>
      </c>
      <c r="P890" s="14">
        <f t="shared" si="53"/>
        <v>2</v>
      </c>
      <c r="Q890" s="14" t="s">
        <v>15</v>
      </c>
      <c r="R890" s="14">
        <f t="shared" si="54"/>
        <v>2</v>
      </c>
      <c r="S890" s="14" t="s">
        <v>119</v>
      </c>
      <c r="T890" s="14" t="s">
        <v>143</v>
      </c>
      <c r="U890" s="14">
        <f t="shared" si="55"/>
        <v>3</v>
      </c>
    </row>
    <row r="891" spans="1:21" x14ac:dyDescent="0.3">
      <c r="A891" s="11">
        <v>44634.623599537037</v>
      </c>
      <c r="B891" s="15">
        <v>44634</v>
      </c>
      <c r="C891" s="16">
        <v>0.62359953703703697</v>
      </c>
      <c r="D891" s="12">
        <v>107</v>
      </c>
      <c r="E891" s="12">
        <v>98.44</v>
      </c>
      <c r="F891" s="12">
        <v>111.28</v>
      </c>
      <c r="G891" s="12">
        <v>101.64999999999999</v>
      </c>
      <c r="H891" s="12">
        <v>104.86</v>
      </c>
      <c r="I891" s="12">
        <v>97.37</v>
      </c>
      <c r="J891" s="12">
        <v>114.49000000000001</v>
      </c>
      <c r="K891" s="12">
        <v>103.78999999999999</v>
      </c>
      <c r="L891" s="13">
        <v>104.86</v>
      </c>
      <c r="M891" s="17" t="s">
        <v>138</v>
      </c>
      <c r="N891" s="17">
        <f t="shared" si="52"/>
        <v>3</v>
      </c>
      <c r="O891" s="14" t="s">
        <v>10</v>
      </c>
      <c r="P891" s="14">
        <f t="shared" si="53"/>
        <v>2</v>
      </c>
      <c r="Q891" s="14" t="s">
        <v>15</v>
      </c>
      <c r="R891" s="14">
        <f t="shared" si="54"/>
        <v>2</v>
      </c>
      <c r="S891" s="14" t="s">
        <v>119</v>
      </c>
      <c r="T891" s="14" t="s">
        <v>143</v>
      </c>
      <c r="U891" s="14">
        <f t="shared" si="55"/>
        <v>3</v>
      </c>
    </row>
    <row r="892" spans="1:21" x14ac:dyDescent="0.3">
      <c r="A892" s="11">
        <v>44634.624293981484</v>
      </c>
      <c r="B892" s="15">
        <v>44634</v>
      </c>
      <c r="C892" s="16">
        <v>0.62429398148148152</v>
      </c>
      <c r="D892" s="12">
        <v>106</v>
      </c>
      <c r="E892" s="12">
        <v>97.52000000000001</v>
      </c>
      <c r="F892" s="12">
        <v>110.24000000000001</v>
      </c>
      <c r="G892" s="12">
        <v>100.69999999999999</v>
      </c>
      <c r="H892" s="12">
        <v>103.88</v>
      </c>
      <c r="I892" s="12">
        <v>96.460000000000008</v>
      </c>
      <c r="J892" s="12">
        <v>113.42</v>
      </c>
      <c r="K892" s="12">
        <v>102.82</v>
      </c>
      <c r="L892" s="13">
        <v>103.88</v>
      </c>
      <c r="M892" s="17" t="s">
        <v>138</v>
      </c>
      <c r="N892" s="17">
        <f t="shared" si="52"/>
        <v>3</v>
      </c>
      <c r="O892" s="14" t="s">
        <v>10</v>
      </c>
      <c r="P892" s="14">
        <f t="shared" si="53"/>
        <v>2</v>
      </c>
      <c r="Q892" s="14" t="s">
        <v>15</v>
      </c>
      <c r="R892" s="14">
        <f t="shared" si="54"/>
        <v>2</v>
      </c>
      <c r="S892" s="14" t="s">
        <v>119</v>
      </c>
      <c r="T892" s="14" t="s">
        <v>143</v>
      </c>
      <c r="U892" s="14">
        <f t="shared" si="55"/>
        <v>3</v>
      </c>
    </row>
    <row r="893" spans="1:21" x14ac:dyDescent="0.3">
      <c r="A893" s="11">
        <v>44634.624479166669</v>
      </c>
      <c r="B893" s="15">
        <v>44634</v>
      </c>
      <c r="C893" s="16">
        <v>0.6244791666666667</v>
      </c>
      <c r="D893" s="12">
        <v>73.8</v>
      </c>
      <c r="E893" s="12">
        <v>75.44</v>
      </c>
      <c r="F893" s="12">
        <v>85.28</v>
      </c>
      <c r="G893" s="12">
        <v>77.899999999999991</v>
      </c>
      <c r="H893" s="12">
        <v>80.36</v>
      </c>
      <c r="I893" s="12">
        <v>74.62</v>
      </c>
      <c r="J893" s="12">
        <v>87.740000000000009</v>
      </c>
      <c r="K893" s="12">
        <v>82</v>
      </c>
      <c r="L893" s="13">
        <v>79.642500000000013</v>
      </c>
      <c r="M893" s="17" t="s">
        <v>138</v>
      </c>
      <c r="N893" s="17">
        <f t="shared" si="52"/>
        <v>3</v>
      </c>
      <c r="O893" s="14" t="s">
        <v>10</v>
      </c>
      <c r="P893" s="14">
        <f t="shared" si="53"/>
        <v>2</v>
      </c>
      <c r="Q893" s="14" t="s">
        <v>15</v>
      </c>
      <c r="R893" s="14">
        <f t="shared" si="54"/>
        <v>2</v>
      </c>
      <c r="S893" s="14" t="s">
        <v>119</v>
      </c>
      <c r="T893" s="14" t="s">
        <v>143</v>
      </c>
      <c r="U893" s="14">
        <f t="shared" si="55"/>
        <v>3</v>
      </c>
    </row>
    <row r="894" spans="1:21" x14ac:dyDescent="0.3">
      <c r="A894" s="11">
        <v>44634.624814814815</v>
      </c>
      <c r="B894" s="15">
        <v>44634</v>
      </c>
      <c r="C894" s="16">
        <v>0.62481481481481482</v>
      </c>
      <c r="D894" s="12">
        <v>72.900000000000006</v>
      </c>
      <c r="E894" s="12">
        <v>74.52000000000001</v>
      </c>
      <c r="F894" s="12">
        <v>84.240000000000009</v>
      </c>
      <c r="G894" s="12">
        <v>76.95</v>
      </c>
      <c r="H894" s="12">
        <v>79.38</v>
      </c>
      <c r="I894" s="12">
        <v>73.710000000000008</v>
      </c>
      <c r="J894" s="12">
        <v>81</v>
      </c>
      <c r="K894" s="12">
        <v>78.569999999999993</v>
      </c>
      <c r="L894" s="13">
        <v>77.658749999999998</v>
      </c>
      <c r="M894" s="17" t="s">
        <v>138</v>
      </c>
      <c r="N894" s="17">
        <f t="shared" si="52"/>
        <v>3</v>
      </c>
      <c r="O894" s="14" t="s">
        <v>10</v>
      </c>
      <c r="P894" s="14">
        <f t="shared" si="53"/>
        <v>2</v>
      </c>
      <c r="Q894" s="14" t="s">
        <v>15</v>
      </c>
      <c r="R894" s="14">
        <f t="shared" si="54"/>
        <v>2</v>
      </c>
      <c r="S894" s="14" t="s">
        <v>119</v>
      </c>
      <c r="T894" s="14" t="s">
        <v>143</v>
      </c>
      <c r="U894" s="14">
        <f t="shared" si="55"/>
        <v>3</v>
      </c>
    </row>
    <row r="895" spans="1:21" x14ac:dyDescent="0.3">
      <c r="A895" s="11">
        <v>44634.624861111108</v>
      </c>
      <c r="B895" s="15">
        <v>44634</v>
      </c>
      <c r="C895" s="16">
        <v>0.62486111111111109</v>
      </c>
      <c r="D895" s="12">
        <v>81</v>
      </c>
      <c r="E895" s="12">
        <v>82.8</v>
      </c>
      <c r="F895" s="12">
        <v>93.600000000000009</v>
      </c>
      <c r="G895" s="12">
        <v>85.5</v>
      </c>
      <c r="H895" s="12">
        <v>88.2</v>
      </c>
      <c r="I895" s="12">
        <v>81.900000000000006</v>
      </c>
      <c r="J895" s="12">
        <v>96.300000000000011</v>
      </c>
      <c r="K895" s="12">
        <v>90</v>
      </c>
      <c r="L895" s="13">
        <v>87.412499999999994</v>
      </c>
      <c r="M895" s="17" t="s">
        <v>138</v>
      </c>
      <c r="N895" s="17">
        <f t="shared" si="52"/>
        <v>3</v>
      </c>
      <c r="O895" s="14" t="s">
        <v>10</v>
      </c>
      <c r="P895" s="14">
        <f t="shared" si="53"/>
        <v>2</v>
      </c>
      <c r="Q895" s="14" t="s">
        <v>15</v>
      </c>
      <c r="R895" s="14">
        <f t="shared" si="54"/>
        <v>2</v>
      </c>
      <c r="S895" s="14" t="s">
        <v>119</v>
      </c>
      <c r="T895" s="14" t="s">
        <v>143</v>
      </c>
      <c r="U895" s="14">
        <f t="shared" si="55"/>
        <v>3</v>
      </c>
    </row>
    <row r="896" spans="1:21" x14ac:dyDescent="0.3">
      <c r="A896" s="11">
        <v>44634.6249537037</v>
      </c>
      <c r="B896" s="15">
        <v>44634</v>
      </c>
      <c r="C896" s="16">
        <v>0.62495370370370373</v>
      </c>
      <c r="D896" s="12">
        <v>72</v>
      </c>
      <c r="E896" s="12">
        <v>73.600000000000009</v>
      </c>
      <c r="F896" s="12">
        <v>83.2</v>
      </c>
      <c r="G896" s="12">
        <v>76</v>
      </c>
      <c r="H896" s="12">
        <v>78.400000000000006</v>
      </c>
      <c r="I896" s="12">
        <v>72.8</v>
      </c>
      <c r="J896" s="12">
        <v>80</v>
      </c>
      <c r="K896" s="12">
        <v>77.599999999999994</v>
      </c>
      <c r="L896" s="13">
        <v>76.7</v>
      </c>
      <c r="M896" s="17" t="s">
        <v>138</v>
      </c>
      <c r="N896" s="17">
        <f t="shared" si="52"/>
        <v>3</v>
      </c>
      <c r="O896" s="14" t="s">
        <v>10</v>
      </c>
      <c r="P896" s="14">
        <f t="shared" si="53"/>
        <v>2</v>
      </c>
      <c r="Q896" s="14" t="s">
        <v>15</v>
      </c>
      <c r="R896" s="14">
        <f t="shared" si="54"/>
        <v>2</v>
      </c>
      <c r="S896" s="14" t="s">
        <v>119</v>
      </c>
      <c r="T896" s="14" t="s">
        <v>143</v>
      </c>
      <c r="U896" s="14">
        <f t="shared" si="55"/>
        <v>3</v>
      </c>
    </row>
    <row r="897" spans="1:21" x14ac:dyDescent="0.3">
      <c r="A897" s="11">
        <v>44634.624988425923</v>
      </c>
      <c r="B897" s="15">
        <v>44634</v>
      </c>
      <c r="C897" s="16">
        <v>0.62498842592592596</v>
      </c>
      <c r="D897" s="12">
        <v>109</v>
      </c>
      <c r="E897" s="12">
        <v>90.62</v>
      </c>
      <c r="F897" s="12">
        <v>102.44</v>
      </c>
      <c r="G897" s="12">
        <v>93.574999999999989</v>
      </c>
      <c r="H897" s="12">
        <v>96.53</v>
      </c>
      <c r="I897" s="12">
        <v>89.635000000000005</v>
      </c>
      <c r="J897" s="12">
        <v>105.39500000000001</v>
      </c>
      <c r="K897" s="12">
        <v>88</v>
      </c>
      <c r="L897" s="13">
        <v>96.899374999999992</v>
      </c>
      <c r="M897" s="17" t="s">
        <v>138</v>
      </c>
      <c r="N897" s="17">
        <f t="shared" si="52"/>
        <v>3</v>
      </c>
      <c r="O897" s="14" t="s">
        <v>10</v>
      </c>
      <c r="P897" s="14">
        <f t="shared" si="53"/>
        <v>2</v>
      </c>
      <c r="Q897" s="14" t="s">
        <v>15</v>
      </c>
      <c r="R897" s="14">
        <f t="shared" si="54"/>
        <v>2</v>
      </c>
      <c r="S897" s="14" t="s">
        <v>119</v>
      </c>
      <c r="T897" s="14" t="s">
        <v>143</v>
      </c>
      <c r="U897" s="14">
        <f t="shared" si="55"/>
        <v>3</v>
      </c>
    </row>
    <row r="898" spans="1:21" x14ac:dyDescent="0.3">
      <c r="A898" s="11">
        <v>44634.625486111108</v>
      </c>
      <c r="B898" s="15">
        <v>44634</v>
      </c>
      <c r="C898" s="16">
        <v>0.62548611111111108</v>
      </c>
      <c r="D898" s="12">
        <v>81</v>
      </c>
      <c r="E898" s="12">
        <v>82.8</v>
      </c>
      <c r="F898" s="12">
        <v>93.600000000000009</v>
      </c>
      <c r="G898" s="12">
        <v>85.5</v>
      </c>
      <c r="H898" s="12">
        <v>88.2</v>
      </c>
      <c r="I898" s="12">
        <v>90</v>
      </c>
      <c r="J898" s="12">
        <v>96.300000000000011</v>
      </c>
      <c r="K898" s="12">
        <v>87.3</v>
      </c>
      <c r="L898" s="13">
        <v>88.087500000000006</v>
      </c>
      <c r="M898" s="17" t="s">
        <v>138</v>
      </c>
      <c r="N898" s="17">
        <f t="shared" si="52"/>
        <v>3</v>
      </c>
      <c r="O898" s="14" t="s">
        <v>10</v>
      </c>
      <c r="P898" s="14">
        <f t="shared" si="53"/>
        <v>2</v>
      </c>
      <c r="Q898" s="14" t="s">
        <v>15</v>
      </c>
      <c r="R898" s="14">
        <f t="shared" si="54"/>
        <v>2</v>
      </c>
      <c r="S898" s="14" t="s">
        <v>119</v>
      </c>
      <c r="T898" s="14" t="s">
        <v>143</v>
      </c>
      <c r="U898" s="14">
        <f t="shared" si="55"/>
        <v>3</v>
      </c>
    </row>
    <row r="899" spans="1:21" x14ac:dyDescent="0.3">
      <c r="A899" s="11">
        <v>44634.62568287037</v>
      </c>
      <c r="B899" s="15">
        <v>44634</v>
      </c>
      <c r="C899" s="16">
        <v>0.6256828703703704</v>
      </c>
      <c r="D899" s="12">
        <v>111</v>
      </c>
      <c r="E899" s="12">
        <v>94.76</v>
      </c>
      <c r="F899" s="12">
        <v>107.12</v>
      </c>
      <c r="G899" s="12">
        <v>97.85</v>
      </c>
      <c r="H899" s="12">
        <v>100.94</v>
      </c>
      <c r="I899" s="12">
        <v>93.73</v>
      </c>
      <c r="J899" s="12">
        <v>110.21000000000001</v>
      </c>
      <c r="K899" s="12">
        <v>95</v>
      </c>
      <c r="L899" s="13">
        <v>101.32625</v>
      </c>
      <c r="M899" s="17" t="s">
        <v>138</v>
      </c>
      <c r="N899" s="17">
        <f t="shared" ref="N899:N962" si="56">IF(M899="Morning",1,IF(M899="Afternoon",2,IF(M899="Evening",3,IF(M899="late Evening",4,IF(M899="Break",5)))))</f>
        <v>3</v>
      </c>
      <c r="O899" s="14" t="s">
        <v>10</v>
      </c>
      <c r="P899" s="14">
        <f t="shared" ref="P899:P962" si="57">IF(O899="Greetings",1,IF(O899="Break",2,IF(O899="Closing",3,IF(O899="demonstration",4,IF(O899="Hands on",5,IF(O899="Introduction",6,IF(O899="Lecture",7,IF(O899="No Activity",8,IF(O899="Peer Learning",9)))))))))</f>
        <v>2</v>
      </c>
      <c r="Q899" s="14" t="s">
        <v>15</v>
      </c>
      <c r="R899" s="14">
        <f t="shared" ref="R899:R962" si="58">IF(Q899="On Campus",1,IF(Q899="Off Campus",2))</f>
        <v>2</v>
      </c>
      <c r="S899" s="14" t="s">
        <v>119</v>
      </c>
      <c r="T899" s="14" t="s">
        <v>143</v>
      </c>
      <c r="U899" s="14">
        <f t="shared" ref="U899:U962" si="59">IF(T899="Tools_Digital Drawing",1,IF(T899="Spatial Design",2,IF(T899="Technical Contexts",3)))</f>
        <v>3</v>
      </c>
    </row>
    <row r="900" spans="1:21" x14ac:dyDescent="0.3">
      <c r="A900" s="11">
        <v>44634.625694444447</v>
      </c>
      <c r="B900" s="15">
        <v>44634</v>
      </c>
      <c r="C900" s="16">
        <v>0.62569444444444444</v>
      </c>
      <c r="D900" s="12">
        <v>90.9</v>
      </c>
      <c r="E900" s="12">
        <v>92.92</v>
      </c>
      <c r="F900" s="12">
        <v>105.04</v>
      </c>
      <c r="G900" s="12">
        <v>95.949999999999989</v>
      </c>
      <c r="H900" s="12">
        <v>98.98</v>
      </c>
      <c r="I900" s="12">
        <v>85</v>
      </c>
      <c r="J900" s="12">
        <v>117</v>
      </c>
      <c r="K900" s="12">
        <v>97.97</v>
      </c>
      <c r="L900" s="13">
        <v>97.97</v>
      </c>
      <c r="M900" s="17" t="s">
        <v>138</v>
      </c>
      <c r="N900" s="17">
        <f t="shared" si="56"/>
        <v>3</v>
      </c>
      <c r="O900" s="14" t="s">
        <v>13</v>
      </c>
      <c r="P900" s="14">
        <f t="shared" si="57"/>
        <v>7</v>
      </c>
      <c r="Q900" s="14" t="s">
        <v>15</v>
      </c>
      <c r="R900" s="14">
        <f t="shared" si="58"/>
        <v>2</v>
      </c>
      <c r="S900" s="14" t="s">
        <v>119</v>
      </c>
      <c r="T900" s="14" t="s">
        <v>143</v>
      </c>
      <c r="U900" s="14">
        <f t="shared" si="59"/>
        <v>3</v>
      </c>
    </row>
    <row r="901" spans="1:21" x14ac:dyDescent="0.3">
      <c r="A901" s="11">
        <v>44634.625810185185</v>
      </c>
      <c r="B901" s="15">
        <v>44634</v>
      </c>
      <c r="C901" s="16">
        <v>0.62581018518518516</v>
      </c>
      <c r="D901" s="12">
        <v>72</v>
      </c>
      <c r="E901" s="12">
        <v>73.600000000000009</v>
      </c>
      <c r="F901" s="12">
        <v>83.2</v>
      </c>
      <c r="G901" s="12">
        <v>76</v>
      </c>
      <c r="H901" s="12">
        <v>78.400000000000006</v>
      </c>
      <c r="I901" s="12">
        <v>80</v>
      </c>
      <c r="J901" s="12">
        <v>85.600000000000009</v>
      </c>
      <c r="K901" s="12">
        <v>77.599999999999994</v>
      </c>
      <c r="L901" s="13">
        <v>78.300000000000011</v>
      </c>
      <c r="M901" s="17" t="s">
        <v>138</v>
      </c>
      <c r="N901" s="17">
        <f t="shared" si="56"/>
        <v>3</v>
      </c>
      <c r="O901" s="14" t="s">
        <v>13</v>
      </c>
      <c r="P901" s="14">
        <f t="shared" si="57"/>
        <v>7</v>
      </c>
      <c r="Q901" s="14" t="s">
        <v>15</v>
      </c>
      <c r="R901" s="14">
        <f t="shared" si="58"/>
        <v>2</v>
      </c>
      <c r="S901" s="14" t="s">
        <v>119</v>
      </c>
      <c r="T901" s="14" t="s">
        <v>143</v>
      </c>
      <c r="U901" s="14">
        <f t="shared" si="59"/>
        <v>3</v>
      </c>
    </row>
    <row r="902" spans="1:21" x14ac:dyDescent="0.3">
      <c r="A902" s="11">
        <v>44634.625856481478</v>
      </c>
      <c r="B902" s="15">
        <v>44634</v>
      </c>
      <c r="C902" s="16">
        <v>0.62585648148148143</v>
      </c>
      <c r="D902" s="12">
        <v>73.8</v>
      </c>
      <c r="E902" s="12">
        <v>75.44</v>
      </c>
      <c r="F902" s="12">
        <v>85.28</v>
      </c>
      <c r="G902" s="12">
        <v>77.899999999999991</v>
      </c>
      <c r="H902" s="12">
        <v>80.36</v>
      </c>
      <c r="I902" s="12">
        <v>74.62</v>
      </c>
      <c r="J902" s="12">
        <v>82</v>
      </c>
      <c r="K902" s="12">
        <v>79.539999999999992</v>
      </c>
      <c r="L902" s="13">
        <v>78.617500000000007</v>
      </c>
      <c r="M902" s="17" t="s">
        <v>138</v>
      </c>
      <c r="N902" s="17">
        <f t="shared" si="56"/>
        <v>3</v>
      </c>
      <c r="O902" s="14" t="s">
        <v>13</v>
      </c>
      <c r="P902" s="14">
        <f t="shared" si="57"/>
        <v>7</v>
      </c>
      <c r="Q902" s="14" t="s">
        <v>15</v>
      </c>
      <c r="R902" s="14">
        <f t="shared" si="58"/>
        <v>2</v>
      </c>
      <c r="S902" s="14" t="s">
        <v>119</v>
      </c>
      <c r="T902" s="14" t="s">
        <v>143</v>
      </c>
      <c r="U902" s="14">
        <f t="shared" si="59"/>
        <v>3</v>
      </c>
    </row>
    <row r="903" spans="1:21" x14ac:dyDescent="0.3">
      <c r="A903" s="11">
        <v>44634.625972222224</v>
      </c>
      <c r="B903" s="15">
        <v>44634</v>
      </c>
      <c r="C903" s="16">
        <v>0.62597222222222226</v>
      </c>
      <c r="D903" s="12">
        <v>70.2</v>
      </c>
      <c r="E903" s="12">
        <v>71.760000000000005</v>
      </c>
      <c r="F903" s="12">
        <v>81.12</v>
      </c>
      <c r="G903" s="12">
        <v>74.099999999999994</v>
      </c>
      <c r="H903" s="12">
        <v>76.44</v>
      </c>
      <c r="I903" s="12">
        <v>70.98</v>
      </c>
      <c r="J903" s="12">
        <v>78</v>
      </c>
      <c r="K903" s="12">
        <v>75.66</v>
      </c>
      <c r="L903" s="13">
        <v>74.782499999999999</v>
      </c>
      <c r="M903" s="17" t="s">
        <v>138</v>
      </c>
      <c r="N903" s="17">
        <f t="shared" si="56"/>
        <v>3</v>
      </c>
      <c r="O903" s="14" t="s">
        <v>13</v>
      </c>
      <c r="P903" s="14">
        <f t="shared" si="57"/>
        <v>7</v>
      </c>
      <c r="Q903" s="14" t="s">
        <v>15</v>
      </c>
      <c r="R903" s="14">
        <f t="shared" si="58"/>
        <v>2</v>
      </c>
      <c r="S903" s="14" t="s">
        <v>119</v>
      </c>
      <c r="T903" s="14" t="s">
        <v>143</v>
      </c>
      <c r="U903" s="14">
        <f t="shared" si="59"/>
        <v>3</v>
      </c>
    </row>
    <row r="904" spans="1:21" x14ac:dyDescent="0.3">
      <c r="A904" s="11">
        <v>44634.626377314817</v>
      </c>
      <c r="B904" s="15">
        <v>44634</v>
      </c>
      <c r="C904" s="16">
        <v>0.62637731481481485</v>
      </c>
      <c r="D904" s="12">
        <v>113</v>
      </c>
      <c r="E904" s="12">
        <v>96.600000000000009</v>
      </c>
      <c r="F904" s="12">
        <v>109.2</v>
      </c>
      <c r="G904" s="12">
        <v>99.75</v>
      </c>
      <c r="H904" s="12">
        <v>102.89999999999999</v>
      </c>
      <c r="I904" s="12">
        <v>95.55</v>
      </c>
      <c r="J904" s="12">
        <v>112.35000000000001</v>
      </c>
      <c r="K904" s="12">
        <v>97</v>
      </c>
      <c r="L904" s="13">
        <v>103.29375</v>
      </c>
      <c r="M904" s="17" t="s">
        <v>138</v>
      </c>
      <c r="N904" s="17">
        <f t="shared" si="56"/>
        <v>3</v>
      </c>
      <c r="O904" s="14" t="s">
        <v>13</v>
      </c>
      <c r="P904" s="14">
        <f t="shared" si="57"/>
        <v>7</v>
      </c>
      <c r="Q904" s="14" t="s">
        <v>15</v>
      </c>
      <c r="R904" s="14">
        <f t="shared" si="58"/>
        <v>2</v>
      </c>
      <c r="S904" s="14" t="s">
        <v>119</v>
      </c>
      <c r="T904" s="14" t="s">
        <v>143</v>
      </c>
      <c r="U904" s="14">
        <f t="shared" si="59"/>
        <v>3</v>
      </c>
    </row>
    <row r="905" spans="1:21" x14ac:dyDescent="0.3">
      <c r="A905" s="11">
        <v>44634.626446759263</v>
      </c>
      <c r="B905" s="15">
        <v>44634</v>
      </c>
      <c r="C905" s="16">
        <v>0.62644675925925919</v>
      </c>
      <c r="D905" s="12">
        <v>121</v>
      </c>
      <c r="E905" s="12">
        <v>111.32000000000001</v>
      </c>
      <c r="F905" s="12">
        <v>125.84</v>
      </c>
      <c r="G905" s="12">
        <v>114.94999999999999</v>
      </c>
      <c r="H905" s="12">
        <v>118.58</v>
      </c>
      <c r="I905" s="12">
        <v>110.11</v>
      </c>
      <c r="J905" s="12">
        <v>129.47</v>
      </c>
      <c r="K905" s="12">
        <v>117.36999999999999</v>
      </c>
      <c r="L905" s="13">
        <v>118.58</v>
      </c>
      <c r="M905" s="17" t="s">
        <v>138</v>
      </c>
      <c r="N905" s="17">
        <f t="shared" si="56"/>
        <v>3</v>
      </c>
      <c r="O905" s="14" t="s">
        <v>13</v>
      </c>
      <c r="P905" s="14">
        <f t="shared" si="57"/>
        <v>7</v>
      </c>
      <c r="Q905" s="14" t="s">
        <v>15</v>
      </c>
      <c r="R905" s="14">
        <f t="shared" si="58"/>
        <v>2</v>
      </c>
      <c r="S905" s="14" t="s">
        <v>119</v>
      </c>
      <c r="T905" s="14" t="s">
        <v>143</v>
      </c>
      <c r="U905" s="14">
        <f t="shared" si="59"/>
        <v>3</v>
      </c>
    </row>
    <row r="906" spans="1:21" x14ac:dyDescent="0.3">
      <c r="A906" s="11">
        <v>44634.626805555556</v>
      </c>
      <c r="B906" s="15">
        <v>44634</v>
      </c>
      <c r="C906" s="16">
        <v>0.6268055555555555</v>
      </c>
      <c r="D906" s="12">
        <v>73.8</v>
      </c>
      <c r="E906" s="12">
        <v>75.44</v>
      </c>
      <c r="F906" s="12">
        <v>85.28</v>
      </c>
      <c r="G906" s="12">
        <v>77.899999999999991</v>
      </c>
      <c r="H906" s="12">
        <v>80.36</v>
      </c>
      <c r="I906" s="12">
        <v>82</v>
      </c>
      <c r="J906" s="12">
        <v>87.740000000000009</v>
      </c>
      <c r="K906" s="12">
        <v>79.539999999999992</v>
      </c>
      <c r="L906" s="13">
        <v>80.257499999999993</v>
      </c>
      <c r="M906" s="17" t="s">
        <v>138</v>
      </c>
      <c r="N906" s="17">
        <f t="shared" si="56"/>
        <v>3</v>
      </c>
      <c r="O906" s="14" t="s">
        <v>13</v>
      </c>
      <c r="P906" s="14">
        <f t="shared" si="57"/>
        <v>7</v>
      </c>
      <c r="Q906" s="14" t="s">
        <v>15</v>
      </c>
      <c r="R906" s="14">
        <f t="shared" si="58"/>
        <v>2</v>
      </c>
      <c r="S906" s="14" t="s">
        <v>119</v>
      </c>
      <c r="T906" s="14" t="s">
        <v>143</v>
      </c>
      <c r="U906" s="14">
        <f t="shared" si="59"/>
        <v>3</v>
      </c>
    </row>
    <row r="907" spans="1:21" x14ac:dyDescent="0.3">
      <c r="A907" s="11">
        <v>44634.627071759256</v>
      </c>
      <c r="B907" s="15">
        <v>44634</v>
      </c>
      <c r="C907" s="16">
        <v>0.62707175925925929</v>
      </c>
      <c r="D907" s="12">
        <v>111</v>
      </c>
      <c r="E907" s="12">
        <v>96.14</v>
      </c>
      <c r="F907" s="12">
        <v>108.68</v>
      </c>
      <c r="G907" s="12">
        <v>99.274999999999991</v>
      </c>
      <c r="H907" s="12">
        <v>102.41</v>
      </c>
      <c r="I907" s="12">
        <v>95.094999999999999</v>
      </c>
      <c r="J907" s="12">
        <v>111.81500000000001</v>
      </c>
      <c r="K907" s="12">
        <v>98</v>
      </c>
      <c r="L907" s="13">
        <v>102.80187500000001</v>
      </c>
      <c r="M907" s="17" t="s">
        <v>138</v>
      </c>
      <c r="N907" s="17">
        <f t="shared" si="56"/>
        <v>3</v>
      </c>
      <c r="O907" s="14" t="s">
        <v>13</v>
      </c>
      <c r="P907" s="14">
        <f t="shared" si="57"/>
        <v>7</v>
      </c>
      <c r="Q907" s="14" t="s">
        <v>15</v>
      </c>
      <c r="R907" s="14">
        <f t="shared" si="58"/>
        <v>2</v>
      </c>
      <c r="S907" s="14" t="s">
        <v>119</v>
      </c>
      <c r="T907" s="14" t="s">
        <v>143</v>
      </c>
      <c r="U907" s="14">
        <f t="shared" si="59"/>
        <v>3</v>
      </c>
    </row>
    <row r="908" spans="1:21" x14ac:dyDescent="0.3">
      <c r="A908" s="11">
        <v>44634.627766203703</v>
      </c>
      <c r="B908" s="15">
        <v>44634</v>
      </c>
      <c r="C908" s="16">
        <v>0.62776620370370373</v>
      </c>
      <c r="D908" s="12">
        <v>111</v>
      </c>
      <c r="E908" s="12">
        <v>98.9</v>
      </c>
      <c r="F908" s="12">
        <v>111.8</v>
      </c>
      <c r="G908" s="12">
        <v>102.125</v>
      </c>
      <c r="H908" s="12">
        <v>105.35</v>
      </c>
      <c r="I908" s="12">
        <v>97.825000000000003</v>
      </c>
      <c r="J908" s="12">
        <v>115.02500000000001</v>
      </c>
      <c r="K908" s="12">
        <v>104</v>
      </c>
      <c r="L908" s="13">
        <v>105.753125</v>
      </c>
      <c r="M908" s="17" t="s">
        <v>138</v>
      </c>
      <c r="N908" s="17">
        <f t="shared" si="56"/>
        <v>3</v>
      </c>
      <c r="O908" s="14" t="s">
        <v>13</v>
      </c>
      <c r="P908" s="14">
        <f t="shared" si="57"/>
        <v>7</v>
      </c>
      <c r="Q908" s="14" t="s">
        <v>15</v>
      </c>
      <c r="R908" s="14">
        <f t="shared" si="58"/>
        <v>2</v>
      </c>
      <c r="S908" s="14" t="s">
        <v>119</v>
      </c>
      <c r="T908" s="14" t="s">
        <v>143</v>
      </c>
      <c r="U908" s="14">
        <f t="shared" si="59"/>
        <v>3</v>
      </c>
    </row>
    <row r="909" spans="1:21" x14ac:dyDescent="0.3">
      <c r="A909" s="11">
        <v>44634.627951388888</v>
      </c>
      <c r="B909" s="15">
        <v>44634</v>
      </c>
      <c r="C909" s="16">
        <v>0.62795138888888891</v>
      </c>
      <c r="D909" s="12">
        <v>92.7</v>
      </c>
      <c r="E909" s="12">
        <v>94.76</v>
      </c>
      <c r="F909" s="12">
        <v>107.12</v>
      </c>
      <c r="G909" s="12">
        <v>97.85</v>
      </c>
      <c r="H909" s="12">
        <v>100.94</v>
      </c>
      <c r="I909" s="12">
        <v>93.73</v>
      </c>
      <c r="J909" s="12">
        <v>110.21000000000001</v>
      </c>
      <c r="K909" s="12">
        <v>103</v>
      </c>
      <c r="L909" s="13">
        <v>100.03875000000001</v>
      </c>
      <c r="M909" s="17" t="s">
        <v>138</v>
      </c>
      <c r="N909" s="17">
        <f t="shared" si="56"/>
        <v>3</v>
      </c>
      <c r="O909" s="14" t="s">
        <v>13</v>
      </c>
      <c r="P909" s="14">
        <f t="shared" si="57"/>
        <v>7</v>
      </c>
      <c r="Q909" s="14" t="s">
        <v>15</v>
      </c>
      <c r="R909" s="14">
        <f t="shared" si="58"/>
        <v>2</v>
      </c>
      <c r="S909" s="14" t="s">
        <v>119</v>
      </c>
      <c r="T909" s="14" t="s">
        <v>143</v>
      </c>
      <c r="U909" s="14">
        <f t="shared" si="59"/>
        <v>3</v>
      </c>
    </row>
    <row r="910" spans="1:21" x14ac:dyDescent="0.3">
      <c r="A910" s="11">
        <v>44634.628460648149</v>
      </c>
      <c r="B910" s="15">
        <v>44634</v>
      </c>
      <c r="C910" s="16">
        <v>0.62846064814814817</v>
      </c>
      <c r="D910" s="12">
        <v>109</v>
      </c>
      <c r="E910" s="12">
        <v>100.74000000000001</v>
      </c>
      <c r="F910" s="12">
        <v>113.88000000000001</v>
      </c>
      <c r="G910" s="12">
        <v>104.02499999999999</v>
      </c>
      <c r="H910" s="12">
        <v>107.31</v>
      </c>
      <c r="I910" s="12">
        <v>99.64500000000001</v>
      </c>
      <c r="J910" s="12">
        <v>117.16500000000001</v>
      </c>
      <c r="K910" s="12">
        <v>110</v>
      </c>
      <c r="L910" s="13">
        <v>107.72062499999998</v>
      </c>
      <c r="M910" s="17" t="s">
        <v>138</v>
      </c>
      <c r="N910" s="17">
        <f t="shared" si="56"/>
        <v>3</v>
      </c>
      <c r="O910" s="14" t="s">
        <v>13</v>
      </c>
      <c r="P910" s="14">
        <f t="shared" si="57"/>
        <v>7</v>
      </c>
      <c r="Q910" s="14" t="s">
        <v>15</v>
      </c>
      <c r="R910" s="14">
        <f t="shared" si="58"/>
        <v>2</v>
      </c>
      <c r="S910" s="14" t="s">
        <v>119</v>
      </c>
      <c r="T910" s="14" t="s">
        <v>143</v>
      </c>
      <c r="U910" s="14">
        <f t="shared" si="59"/>
        <v>3</v>
      </c>
    </row>
    <row r="911" spans="1:21" x14ac:dyDescent="0.3">
      <c r="A911" s="11">
        <v>44634.628692129627</v>
      </c>
      <c r="B911" s="15">
        <v>44634</v>
      </c>
      <c r="C911" s="16">
        <v>0.62869212962962961</v>
      </c>
      <c r="D911" s="12">
        <v>100.8</v>
      </c>
      <c r="E911" s="12">
        <v>103.04</v>
      </c>
      <c r="F911" s="12">
        <v>116.48</v>
      </c>
      <c r="G911" s="12">
        <v>106.39999999999999</v>
      </c>
      <c r="H911" s="12">
        <v>109.75999999999999</v>
      </c>
      <c r="I911" s="12">
        <v>101.92</v>
      </c>
      <c r="J911" s="12">
        <v>119.84</v>
      </c>
      <c r="K911" s="12">
        <v>112</v>
      </c>
      <c r="L911" s="13">
        <v>108.78</v>
      </c>
      <c r="M911" s="17" t="s">
        <v>138</v>
      </c>
      <c r="N911" s="17">
        <f t="shared" si="56"/>
        <v>3</v>
      </c>
      <c r="O911" s="14" t="s">
        <v>13</v>
      </c>
      <c r="P911" s="14">
        <f t="shared" si="57"/>
        <v>7</v>
      </c>
      <c r="Q911" s="14" t="s">
        <v>15</v>
      </c>
      <c r="R911" s="14">
        <f t="shared" si="58"/>
        <v>2</v>
      </c>
      <c r="S911" s="14" t="s">
        <v>119</v>
      </c>
      <c r="T911" s="14" t="s">
        <v>143</v>
      </c>
      <c r="U911" s="14">
        <f t="shared" si="59"/>
        <v>3</v>
      </c>
    </row>
    <row r="912" spans="1:21" x14ac:dyDescent="0.3">
      <c r="A912" s="11">
        <v>44634.629155092596</v>
      </c>
      <c r="B912" s="15">
        <v>44634</v>
      </c>
      <c r="C912" s="16">
        <v>0.62915509259259261</v>
      </c>
      <c r="D912" s="12">
        <v>106</v>
      </c>
      <c r="E912" s="12">
        <v>99.36</v>
      </c>
      <c r="F912" s="12">
        <v>112.32000000000001</v>
      </c>
      <c r="G912" s="12">
        <v>102.6</v>
      </c>
      <c r="H912" s="12">
        <v>105.84</v>
      </c>
      <c r="I912" s="12">
        <v>98.28</v>
      </c>
      <c r="J912" s="12">
        <v>115.56</v>
      </c>
      <c r="K912" s="12">
        <v>110</v>
      </c>
      <c r="L912" s="13">
        <v>106.245</v>
      </c>
      <c r="M912" s="17" t="s">
        <v>138</v>
      </c>
      <c r="N912" s="17">
        <f t="shared" si="56"/>
        <v>3</v>
      </c>
      <c r="O912" s="14" t="s">
        <v>13</v>
      </c>
      <c r="P912" s="14">
        <f t="shared" si="57"/>
        <v>7</v>
      </c>
      <c r="Q912" s="14" t="s">
        <v>15</v>
      </c>
      <c r="R912" s="14">
        <f t="shared" si="58"/>
        <v>2</v>
      </c>
      <c r="S912" s="14" t="s">
        <v>119</v>
      </c>
      <c r="T912" s="14" t="s">
        <v>143</v>
      </c>
      <c r="U912" s="14">
        <f t="shared" si="59"/>
        <v>3</v>
      </c>
    </row>
    <row r="913" spans="1:21" x14ac:dyDescent="0.3">
      <c r="A913" s="11">
        <v>44634.629166666666</v>
      </c>
      <c r="B913" s="15">
        <v>44634</v>
      </c>
      <c r="C913" s="16">
        <v>0.62916666666666665</v>
      </c>
      <c r="D913" s="12">
        <v>74.25</v>
      </c>
      <c r="E913" s="12">
        <v>75.900000000000006</v>
      </c>
      <c r="F913" s="12">
        <v>85.8</v>
      </c>
      <c r="G913" s="12">
        <v>78.375</v>
      </c>
      <c r="H913" s="12">
        <v>80.849999999999994</v>
      </c>
      <c r="I913" s="12">
        <v>94</v>
      </c>
      <c r="J913" s="12">
        <v>71</v>
      </c>
      <c r="K913" s="12">
        <v>80.024999999999991</v>
      </c>
      <c r="L913" s="13">
        <v>80.024999999999991</v>
      </c>
      <c r="M913" s="17" t="s">
        <v>138</v>
      </c>
      <c r="N913" s="17">
        <f t="shared" si="56"/>
        <v>3</v>
      </c>
      <c r="O913" s="14" t="s">
        <v>13</v>
      </c>
      <c r="P913" s="14">
        <f t="shared" si="57"/>
        <v>7</v>
      </c>
      <c r="Q913" s="14" t="s">
        <v>15</v>
      </c>
      <c r="R913" s="14">
        <f t="shared" si="58"/>
        <v>2</v>
      </c>
      <c r="S913" s="14" t="s">
        <v>119</v>
      </c>
      <c r="T913" s="14" t="s">
        <v>143</v>
      </c>
      <c r="U913" s="14">
        <f t="shared" si="59"/>
        <v>3</v>
      </c>
    </row>
    <row r="914" spans="1:21" x14ac:dyDescent="0.3">
      <c r="A914" s="11">
        <v>44634.629351851851</v>
      </c>
      <c r="B914" s="15">
        <v>44634</v>
      </c>
      <c r="C914" s="16">
        <v>0.62935185185185183</v>
      </c>
      <c r="D914" s="12">
        <v>97.2</v>
      </c>
      <c r="E914" s="12">
        <v>99.36</v>
      </c>
      <c r="F914" s="12">
        <v>112.32000000000001</v>
      </c>
      <c r="G914" s="12">
        <v>102.6</v>
      </c>
      <c r="H914" s="12">
        <v>105.84</v>
      </c>
      <c r="I914" s="12">
        <v>98.28</v>
      </c>
      <c r="J914" s="12">
        <v>115.56</v>
      </c>
      <c r="K914" s="12">
        <v>108</v>
      </c>
      <c r="L914" s="13">
        <v>104.89500000000001</v>
      </c>
      <c r="M914" s="17" t="s">
        <v>138</v>
      </c>
      <c r="N914" s="17">
        <f t="shared" si="56"/>
        <v>3</v>
      </c>
      <c r="O914" s="14" t="s">
        <v>13</v>
      </c>
      <c r="P914" s="14">
        <f t="shared" si="57"/>
        <v>7</v>
      </c>
      <c r="Q914" s="14" t="s">
        <v>15</v>
      </c>
      <c r="R914" s="14">
        <f t="shared" si="58"/>
        <v>2</v>
      </c>
      <c r="S914" s="14" t="s">
        <v>119</v>
      </c>
      <c r="T914" s="14" t="s">
        <v>143</v>
      </c>
      <c r="U914" s="14">
        <f t="shared" si="59"/>
        <v>3</v>
      </c>
    </row>
    <row r="915" spans="1:21" x14ac:dyDescent="0.3">
      <c r="A915" s="11">
        <v>44634.629421296297</v>
      </c>
      <c r="B915" s="15">
        <v>44634</v>
      </c>
      <c r="C915" s="16">
        <v>0.62942129629629628</v>
      </c>
      <c r="D915" s="12">
        <v>69.3</v>
      </c>
      <c r="E915" s="12">
        <v>70.84</v>
      </c>
      <c r="F915" s="12">
        <v>80.08</v>
      </c>
      <c r="G915" s="12">
        <v>73.149999999999991</v>
      </c>
      <c r="H915" s="12">
        <v>75.459999999999994</v>
      </c>
      <c r="I915" s="12">
        <v>70.070000000000007</v>
      </c>
      <c r="J915" s="12">
        <v>77</v>
      </c>
      <c r="K915" s="12">
        <v>74.69</v>
      </c>
      <c r="L915" s="13">
        <v>73.82374999999999</v>
      </c>
      <c r="M915" s="17" t="s">
        <v>138</v>
      </c>
      <c r="N915" s="17">
        <f t="shared" si="56"/>
        <v>3</v>
      </c>
      <c r="O915" s="14" t="s">
        <v>13</v>
      </c>
      <c r="P915" s="14">
        <f t="shared" si="57"/>
        <v>7</v>
      </c>
      <c r="Q915" s="14" t="s">
        <v>15</v>
      </c>
      <c r="R915" s="14">
        <f t="shared" si="58"/>
        <v>2</v>
      </c>
      <c r="S915" s="14" t="s">
        <v>119</v>
      </c>
      <c r="T915" s="14" t="s">
        <v>143</v>
      </c>
      <c r="U915" s="14">
        <f t="shared" si="59"/>
        <v>3</v>
      </c>
    </row>
    <row r="916" spans="1:21" x14ac:dyDescent="0.3">
      <c r="A916" s="11">
        <v>44634.629849537036</v>
      </c>
      <c r="B916" s="15">
        <v>44634</v>
      </c>
      <c r="C916" s="16">
        <v>0.62984953703703705</v>
      </c>
      <c r="D916" s="12">
        <v>109</v>
      </c>
      <c r="E916" s="12">
        <v>99.820000000000007</v>
      </c>
      <c r="F916" s="12">
        <v>112.84</v>
      </c>
      <c r="G916" s="12">
        <v>103.07499999999999</v>
      </c>
      <c r="H916" s="12">
        <v>106.33</v>
      </c>
      <c r="I916" s="12">
        <v>98.734999999999999</v>
      </c>
      <c r="J916" s="12">
        <v>116.09500000000001</v>
      </c>
      <c r="K916" s="12">
        <v>108</v>
      </c>
      <c r="L916" s="13">
        <v>106.736875</v>
      </c>
      <c r="M916" s="17" t="s">
        <v>138</v>
      </c>
      <c r="N916" s="17">
        <f t="shared" si="56"/>
        <v>3</v>
      </c>
      <c r="O916" s="14" t="s">
        <v>13</v>
      </c>
      <c r="P916" s="14">
        <f t="shared" si="57"/>
        <v>7</v>
      </c>
      <c r="Q916" s="14" t="s">
        <v>15</v>
      </c>
      <c r="R916" s="14">
        <f t="shared" si="58"/>
        <v>2</v>
      </c>
      <c r="S916" s="14" t="s">
        <v>119</v>
      </c>
      <c r="T916" s="14" t="s">
        <v>143</v>
      </c>
      <c r="U916" s="14">
        <f t="shared" si="59"/>
        <v>3</v>
      </c>
    </row>
    <row r="917" spans="1:21" x14ac:dyDescent="0.3">
      <c r="A917" s="11">
        <v>44634.630474537036</v>
      </c>
      <c r="B917" s="15">
        <v>44634</v>
      </c>
      <c r="C917" s="16">
        <v>0.63047453703703704</v>
      </c>
      <c r="D917" s="12">
        <v>72.900000000000006</v>
      </c>
      <c r="E917" s="12">
        <v>74.52000000000001</v>
      </c>
      <c r="F917" s="12">
        <v>84.240000000000009</v>
      </c>
      <c r="G917" s="12">
        <v>76.95</v>
      </c>
      <c r="H917" s="12">
        <v>79.38</v>
      </c>
      <c r="I917" s="12">
        <v>73.710000000000008</v>
      </c>
      <c r="J917" s="12">
        <v>81</v>
      </c>
      <c r="K917" s="12">
        <v>78.569999999999993</v>
      </c>
      <c r="L917" s="13">
        <v>77.658749999999998</v>
      </c>
      <c r="M917" s="17" t="s">
        <v>138</v>
      </c>
      <c r="N917" s="17">
        <f t="shared" si="56"/>
        <v>3</v>
      </c>
      <c r="O917" s="14" t="s">
        <v>13</v>
      </c>
      <c r="P917" s="14">
        <f t="shared" si="57"/>
        <v>7</v>
      </c>
      <c r="Q917" s="14" t="s">
        <v>15</v>
      </c>
      <c r="R917" s="14">
        <f t="shared" si="58"/>
        <v>2</v>
      </c>
      <c r="S917" s="14" t="s">
        <v>119</v>
      </c>
      <c r="T917" s="14" t="s">
        <v>143</v>
      </c>
      <c r="U917" s="14">
        <f t="shared" si="59"/>
        <v>3</v>
      </c>
    </row>
    <row r="918" spans="1:21" x14ac:dyDescent="0.3">
      <c r="A918" s="11">
        <v>44634.630543981482</v>
      </c>
      <c r="B918" s="15">
        <v>44634</v>
      </c>
      <c r="C918" s="16">
        <v>0.6305439814814815</v>
      </c>
      <c r="D918" s="12">
        <v>113</v>
      </c>
      <c r="E918" s="12">
        <v>112.24000000000001</v>
      </c>
      <c r="F918" s="12">
        <v>126.88000000000001</v>
      </c>
      <c r="G918" s="12">
        <v>115.89999999999999</v>
      </c>
      <c r="H918" s="12">
        <v>119.56</v>
      </c>
      <c r="I918" s="12">
        <v>111.02000000000001</v>
      </c>
      <c r="J918" s="12">
        <v>130.54000000000002</v>
      </c>
      <c r="K918" s="12">
        <v>131</v>
      </c>
      <c r="L918" s="13">
        <v>120.01749999999998</v>
      </c>
      <c r="M918" s="17" t="s">
        <v>138</v>
      </c>
      <c r="N918" s="17">
        <f t="shared" si="56"/>
        <v>3</v>
      </c>
      <c r="O918" s="14" t="s">
        <v>13</v>
      </c>
      <c r="P918" s="14">
        <f t="shared" si="57"/>
        <v>7</v>
      </c>
      <c r="Q918" s="14" t="s">
        <v>15</v>
      </c>
      <c r="R918" s="14">
        <f t="shared" si="58"/>
        <v>2</v>
      </c>
      <c r="S918" s="14" t="s">
        <v>18</v>
      </c>
      <c r="T918" s="14" t="s">
        <v>143</v>
      </c>
      <c r="U918" s="14">
        <f t="shared" si="59"/>
        <v>3</v>
      </c>
    </row>
    <row r="919" spans="1:21" x14ac:dyDescent="0.3">
      <c r="A919" s="11">
        <v>44634.630624999998</v>
      </c>
      <c r="B919" s="15">
        <v>44634</v>
      </c>
      <c r="C919" s="16">
        <v>0.63062499999999999</v>
      </c>
      <c r="D919" s="12">
        <v>72</v>
      </c>
      <c r="E919" s="12">
        <v>73.600000000000009</v>
      </c>
      <c r="F919" s="12">
        <v>83.2</v>
      </c>
      <c r="G919" s="12">
        <v>76</v>
      </c>
      <c r="H919" s="12">
        <v>78.400000000000006</v>
      </c>
      <c r="I919" s="12">
        <v>72.8</v>
      </c>
      <c r="J919" s="12">
        <v>80</v>
      </c>
      <c r="K919" s="12">
        <v>77.599999999999994</v>
      </c>
      <c r="L919" s="13">
        <v>76.7</v>
      </c>
      <c r="M919" s="17" t="s">
        <v>138</v>
      </c>
      <c r="N919" s="17">
        <f t="shared" si="56"/>
        <v>3</v>
      </c>
      <c r="O919" s="14" t="s">
        <v>13</v>
      </c>
      <c r="P919" s="14">
        <f t="shared" si="57"/>
        <v>7</v>
      </c>
      <c r="Q919" s="14" t="s">
        <v>15</v>
      </c>
      <c r="R919" s="14">
        <f t="shared" si="58"/>
        <v>2</v>
      </c>
      <c r="S919" s="14" t="s">
        <v>119</v>
      </c>
      <c r="T919" s="14" t="s">
        <v>143</v>
      </c>
      <c r="U919" s="14">
        <f t="shared" si="59"/>
        <v>3</v>
      </c>
    </row>
    <row r="920" spans="1:21" x14ac:dyDescent="0.3">
      <c r="A920" s="11">
        <v>44634.630752314813</v>
      </c>
      <c r="B920" s="15">
        <v>44634</v>
      </c>
      <c r="C920" s="16">
        <v>0.63075231481481475</v>
      </c>
      <c r="D920" s="12">
        <v>71.100000000000009</v>
      </c>
      <c r="E920" s="12">
        <v>72.680000000000007</v>
      </c>
      <c r="F920" s="12">
        <v>82.16</v>
      </c>
      <c r="G920" s="12">
        <v>75.05</v>
      </c>
      <c r="H920" s="12">
        <v>77.42</v>
      </c>
      <c r="I920" s="12">
        <v>71.89</v>
      </c>
      <c r="J920" s="12">
        <v>79</v>
      </c>
      <c r="K920" s="12">
        <v>76.63</v>
      </c>
      <c r="L920" s="13">
        <v>75.741249999999994</v>
      </c>
      <c r="M920" s="17" t="s">
        <v>138</v>
      </c>
      <c r="N920" s="17">
        <f t="shared" si="56"/>
        <v>3</v>
      </c>
      <c r="O920" s="14" t="s">
        <v>13</v>
      </c>
      <c r="P920" s="14">
        <f t="shared" si="57"/>
        <v>7</v>
      </c>
      <c r="Q920" s="14" t="s">
        <v>15</v>
      </c>
      <c r="R920" s="14">
        <f t="shared" si="58"/>
        <v>2</v>
      </c>
      <c r="S920" s="14" t="s">
        <v>119</v>
      </c>
      <c r="T920" s="14" t="s">
        <v>143</v>
      </c>
      <c r="U920" s="14">
        <f t="shared" si="59"/>
        <v>3</v>
      </c>
    </row>
    <row r="921" spans="1:21" x14ac:dyDescent="0.3">
      <c r="A921" s="11">
        <v>44634.630972222221</v>
      </c>
      <c r="B921" s="15">
        <v>44634</v>
      </c>
      <c r="C921" s="16">
        <v>0.63097222222222216</v>
      </c>
      <c r="D921" s="12">
        <v>73.8</v>
      </c>
      <c r="E921" s="12">
        <v>75.44</v>
      </c>
      <c r="F921" s="12">
        <v>85.28</v>
      </c>
      <c r="G921" s="12">
        <v>77.899999999999991</v>
      </c>
      <c r="H921" s="12">
        <v>80.36</v>
      </c>
      <c r="I921" s="12">
        <v>74.62</v>
      </c>
      <c r="J921" s="12">
        <v>82</v>
      </c>
      <c r="K921" s="12">
        <v>79.539999999999992</v>
      </c>
      <c r="L921" s="13">
        <v>78.617500000000007</v>
      </c>
      <c r="M921" s="17" t="s">
        <v>138</v>
      </c>
      <c r="N921" s="17">
        <f t="shared" si="56"/>
        <v>3</v>
      </c>
      <c r="O921" s="14" t="s">
        <v>13</v>
      </c>
      <c r="P921" s="14">
        <f t="shared" si="57"/>
        <v>7</v>
      </c>
      <c r="Q921" s="14" t="s">
        <v>15</v>
      </c>
      <c r="R921" s="14">
        <f t="shared" si="58"/>
        <v>2</v>
      </c>
      <c r="S921" s="14" t="s">
        <v>119</v>
      </c>
      <c r="T921" s="14" t="s">
        <v>143</v>
      </c>
      <c r="U921" s="14">
        <f t="shared" si="59"/>
        <v>3</v>
      </c>
    </row>
    <row r="922" spans="1:21" x14ac:dyDescent="0.3">
      <c r="A922" s="11">
        <v>44634.631076388891</v>
      </c>
      <c r="B922" s="15">
        <v>44634</v>
      </c>
      <c r="C922" s="16">
        <v>0.63107638888888895</v>
      </c>
      <c r="D922" s="12">
        <v>73.8</v>
      </c>
      <c r="E922" s="12">
        <v>75.44</v>
      </c>
      <c r="F922" s="12">
        <v>85.28</v>
      </c>
      <c r="G922" s="12">
        <v>77.899999999999991</v>
      </c>
      <c r="H922" s="12">
        <v>80.36</v>
      </c>
      <c r="I922" s="12">
        <v>82</v>
      </c>
      <c r="J922" s="12">
        <v>87.740000000000009</v>
      </c>
      <c r="K922" s="12">
        <v>79.539999999999992</v>
      </c>
      <c r="L922" s="13">
        <v>80.257499999999993</v>
      </c>
      <c r="M922" s="17" t="s">
        <v>138</v>
      </c>
      <c r="N922" s="17">
        <f t="shared" si="56"/>
        <v>3</v>
      </c>
      <c r="O922" s="14" t="s">
        <v>13</v>
      </c>
      <c r="P922" s="14">
        <f t="shared" si="57"/>
        <v>7</v>
      </c>
      <c r="Q922" s="14" t="s">
        <v>15</v>
      </c>
      <c r="R922" s="14">
        <f t="shared" si="58"/>
        <v>2</v>
      </c>
      <c r="S922" s="14" t="s">
        <v>119</v>
      </c>
      <c r="T922" s="14" t="s">
        <v>143</v>
      </c>
      <c r="U922" s="14">
        <f t="shared" si="59"/>
        <v>3</v>
      </c>
    </row>
    <row r="923" spans="1:21" x14ac:dyDescent="0.3">
      <c r="A923" s="11">
        <v>44634.631238425929</v>
      </c>
      <c r="B923" s="15">
        <v>44634</v>
      </c>
      <c r="C923" s="16">
        <v>0.63123842592592594</v>
      </c>
      <c r="D923" s="12">
        <v>113</v>
      </c>
      <c r="E923" s="12">
        <v>110.4</v>
      </c>
      <c r="F923" s="12">
        <v>124.80000000000001</v>
      </c>
      <c r="G923" s="12">
        <v>114</v>
      </c>
      <c r="H923" s="12">
        <v>117.6</v>
      </c>
      <c r="I923" s="12">
        <v>109.2</v>
      </c>
      <c r="J923" s="12">
        <v>128.4</v>
      </c>
      <c r="K923" s="12">
        <v>127</v>
      </c>
      <c r="L923" s="13">
        <v>118.05000000000001</v>
      </c>
      <c r="M923" s="17" t="s">
        <v>138</v>
      </c>
      <c r="N923" s="17">
        <f t="shared" si="56"/>
        <v>3</v>
      </c>
      <c r="O923" s="14" t="s">
        <v>13</v>
      </c>
      <c r="P923" s="14">
        <f t="shared" si="57"/>
        <v>7</v>
      </c>
      <c r="Q923" s="14" t="s">
        <v>15</v>
      </c>
      <c r="R923" s="14">
        <f t="shared" si="58"/>
        <v>2</v>
      </c>
      <c r="S923" s="14" t="s">
        <v>119</v>
      </c>
      <c r="T923" s="14" t="s">
        <v>143</v>
      </c>
      <c r="U923" s="14">
        <f t="shared" si="59"/>
        <v>3</v>
      </c>
    </row>
    <row r="924" spans="1:21" x14ac:dyDescent="0.3">
      <c r="A924" s="11">
        <v>44634.631331018521</v>
      </c>
      <c r="B924" s="15">
        <v>44634</v>
      </c>
      <c r="C924" s="16">
        <v>0.63133101851851847</v>
      </c>
      <c r="D924" s="12">
        <v>67.5</v>
      </c>
      <c r="E924" s="12">
        <v>69</v>
      </c>
      <c r="F924" s="12">
        <v>78</v>
      </c>
      <c r="G924" s="12">
        <v>71.25</v>
      </c>
      <c r="H924" s="12">
        <v>73.5</v>
      </c>
      <c r="I924" s="12">
        <v>68.25</v>
      </c>
      <c r="J924" s="12">
        <v>75</v>
      </c>
      <c r="K924" s="12">
        <v>72.75</v>
      </c>
      <c r="L924" s="13">
        <v>71.90625</v>
      </c>
      <c r="M924" s="17" t="s">
        <v>138</v>
      </c>
      <c r="N924" s="17">
        <f t="shared" si="56"/>
        <v>3</v>
      </c>
      <c r="O924" s="14" t="s">
        <v>13</v>
      </c>
      <c r="P924" s="14">
        <f t="shared" si="57"/>
        <v>7</v>
      </c>
      <c r="Q924" s="14" t="s">
        <v>15</v>
      </c>
      <c r="R924" s="14">
        <f t="shared" si="58"/>
        <v>2</v>
      </c>
      <c r="S924" s="14" t="s">
        <v>119</v>
      </c>
      <c r="T924" s="14" t="s">
        <v>143</v>
      </c>
      <c r="U924" s="14">
        <f t="shared" si="59"/>
        <v>3</v>
      </c>
    </row>
    <row r="925" spans="1:21" x14ac:dyDescent="0.3">
      <c r="A925" s="11">
        <v>44634.631932870368</v>
      </c>
      <c r="B925" s="15">
        <v>44634</v>
      </c>
      <c r="C925" s="16">
        <v>0.63193287037037038</v>
      </c>
      <c r="D925" s="12">
        <v>106</v>
      </c>
      <c r="E925" s="12">
        <v>107.64</v>
      </c>
      <c r="F925" s="12">
        <v>121.68</v>
      </c>
      <c r="G925" s="12">
        <v>111.14999999999999</v>
      </c>
      <c r="H925" s="12">
        <v>114.66</v>
      </c>
      <c r="I925" s="12">
        <v>106.47</v>
      </c>
      <c r="J925" s="12">
        <v>125.19000000000001</v>
      </c>
      <c r="K925" s="12">
        <v>128</v>
      </c>
      <c r="L925" s="13">
        <v>115.09875000000001</v>
      </c>
      <c r="M925" s="17" t="s">
        <v>138</v>
      </c>
      <c r="N925" s="17">
        <f t="shared" si="56"/>
        <v>3</v>
      </c>
      <c r="O925" s="14" t="s">
        <v>13</v>
      </c>
      <c r="P925" s="14">
        <f t="shared" si="57"/>
        <v>7</v>
      </c>
      <c r="Q925" s="14" t="s">
        <v>15</v>
      </c>
      <c r="R925" s="14">
        <f t="shared" si="58"/>
        <v>2</v>
      </c>
      <c r="S925" s="14" t="s">
        <v>119</v>
      </c>
      <c r="T925" s="14" t="s">
        <v>143</v>
      </c>
      <c r="U925" s="14">
        <f t="shared" si="59"/>
        <v>3</v>
      </c>
    </row>
    <row r="926" spans="1:21" x14ac:dyDescent="0.3">
      <c r="A926" s="11">
        <v>44634.632372685184</v>
      </c>
      <c r="B926" s="15">
        <v>44634</v>
      </c>
      <c r="C926" s="16">
        <v>0.63237268518518519</v>
      </c>
      <c r="D926" s="12">
        <v>106.2</v>
      </c>
      <c r="E926" s="12">
        <v>108.56</v>
      </c>
      <c r="F926" s="12">
        <v>122.72</v>
      </c>
      <c r="G926" s="12">
        <v>112.1</v>
      </c>
      <c r="H926" s="12">
        <v>115.64</v>
      </c>
      <c r="I926" s="12">
        <v>107.38000000000001</v>
      </c>
      <c r="J926" s="12">
        <v>118</v>
      </c>
      <c r="K926" s="12">
        <v>114.46</v>
      </c>
      <c r="L926" s="13">
        <v>113.13250000000001</v>
      </c>
      <c r="M926" s="17" t="s">
        <v>138</v>
      </c>
      <c r="N926" s="17">
        <f t="shared" si="56"/>
        <v>3</v>
      </c>
      <c r="O926" s="14" t="s">
        <v>13</v>
      </c>
      <c r="P926" s="14">
        <f t="shared" si="57"/>
        <v>7</v>
      </c>
      <c r="Q926" s="14" t="s">
        <v>15</v>
      </c>
      <c r="R926" s="14">
        <f t="shared" si="58"/>
        <v>2</v>
      </c>
      <c r="S926" s="14" t="s">
        <v>119</v>
      </c>
      <c r="T926" s="14" t="s">
        <v>143</v>
      </c>
      <c r="U926" s="14">
        <f t="shared" si="59"/>
        <v>3</v>
      </c>
    </row>
    <row r="927" spans="1:21" x14ac:dyDescent="0.3">
      <c r="A927" s="11">
        <v>44634.632627314815</v>
      </c>
      <c r="B927" s="15">
        <v>44634</v>
      </c>
      <c r="C927" s="16">
        <v>0.63262731481481482</v>
      </c>
      <c r="D927" s="12">
        <v>108</v>
      </c>
      <c r="E927" s="12">
        <v>103.04</v>
      </c>
      <c r="F927" s="12">
        <v>116.48</v>
      </c>
      <c r="G927" s="12">
        <v>106.39999999999999</v>
      </c>
      <c r="H927" s="12">
        <v>109.75999999999999</v>
      </c>
      <c r="I927" s="12">
        <v>101.92</v>
      </c>
      <c r="J927" s="12">
        <v>119.84</v>
      </c>
      <c r="K927" s="12">
        <v>116</v>
      </c>
      <c r="L927" s="13">
        <v>110.18</v>
      </c>
      <c r="M927" s="17" t="s">
        <v>138</v>
      </c>
      <c r="N927" s="17">
        <f t="shared" si="56"/>
        <v>3</v>
      </c>
      <c r="O927" s="14" t="s">
        <v>13</v>
      </c>
      <c r="P927" s="14">
        <f t="shared" si="57"/>
        <v>7</v>
      </c>
      <c r="Q927" s="14" t="s">
        <v>15</v>
      </c>
      <c r="R927" s="14">
        <f t="shared" si="58"/>
        <v>2</v>
      </c>
      <c r="S927" s="14" t="s">
        <v>119</v>
      </c>
      <c r="T927" s="14" t="s">
        <v>143</v>
      </c>
      <c r="U927" s="14">
        <f t="shared" si="59"/>
        <v>3</v>
      </c>
    </row>
    <row r="928" spans="1:21" x14ac:dyDescent="0.3">
      <c r="A928" s="11">
        <v>44634.632638888892</v>
      </c>
      <c r="B928" s="15">
        <v>44634</v>
      </c>
      <c r="C928" s="16">
        <v>0.63263888888888886</v>
      </c>
      <c r="D928" s="12">
        <v>85.95</v>
      </c>
      <c r="E928" s="12">
        <v>87.86</v>
      </c>
      <c r="F928" s="12">
        <v>99.320000000000007</v>
      </c>
      <c r="G928" s="12">
        <v>90.724999999999994</v>
      </c>
      <c r="H928" s="12">
        <v>93.59</v>
      </c>
      <c r="I928" s="12">
        <v>78</v>
      </c>
      <c r="J928" s="12">
        <v>113</v>
      </c>
      <c r="K928" s="12">
        <v>92.634999999999991</v>
      </c>
      <c r="L928" s="13">
        <v>92.635000000000005</v>
      </c>
      <c r="M928" s="17" t="s">
        <v>138</v>
      </c>
      <c r="N928" s="17">
        <f t="shared" si="56"/>
        <v>3</v>
      </c>
      <c r="O928" s="14" t="s">
        <v>13</v>
      </c>
      <c r="P928" s="14">
        <f t="shared" si="57"/>
        <v>7</v>
      </c>
      <c r="Q928" s="14" t="s">
        <v>15</v>
      </c>
      <c r="R928" s="14">
        <f t="shared" si="58"/>
        <v>2</v>
      </c>
      <c r="S928" s="14" t="s">
        <v>119</v>
      </c>
      <c r="T928" s="14" t="s">
        <v>143</v>
      </c>
      <c r="U928" s="14">
        <f t="shared" si="59"/>
        <v>3</v>
      </c>
    </row>
    <row r="929" spans="1:21" x14ac:dyDescent="0.3">
      <c r="A929" s="11">
        <v>44634.634016203701</v>
      </c>
      <c r="B929" s="15">
        <v>44634</v>
      </c>
      <c r="C929" s="16">
        <v>0.63401620370370371</v>
      </c>
      <c r="D929" s="12">
        <v>106</v>
      </c>
      <c r="E929" s="12">
        <v>96.14</v>
      </c>
      <c r="F929" s="12">
        <v>108.68</v>
      </c>
      <c r="G929" s="12">
        <v>99.274999999999991</v>
      </c>
      <c r="H929" s="12">
        <v>102.41</v>
      </c>
      <c r="I929" s="12">
        <v>95.094999999999999</v>
      </c>
      <c r="J929" s="12">
        <v>111.81500000000001</v>
      </c>
      <c r="K929" s="12">
        <v>103</v>
      </c>
      <c r="L929" s="13">
        <v>102.80187500000001</v>
      </c>
      <c r="M929" s="17" t="s">
        <v>138</v>
      </c>
      <c r="N929" s="17">
        <f t="shared" si="56"/>
        <v>3</v>
      </c>
      <c r="O929" s="14" t="s">
        <v>13</v>
      </c>
      <c r="P929" s="14">
        <f t="shared" si="57"/>
        <v>7</v>
      </c>
      <c r="Q929" s="14" t="s">
        <v>15</v>
      </c>
      <c r="R929" s="14">
        <f t="shared" si="58"/>
        <v>2</v>
      </c>
      <c r="S929" s="14" t="s">
        <v>119</v>
      </c>
      <c r="T929" s="14" t="s">
        <v>143</v>
      </c>
      <c r="U929" s="14">
        <f t="shared" si="59"/>
        <v>3</v>
      </c>
    </row>
    <row r="930" spans="1:21" x14ac:dyDescent="0.3">
      <c r="A930" s="11">
        <v>44634.634710648148</v>
      </c>
      <c r="B930" s="15">
        <v>44634</v>
      </c>
      <c r="C930" s="16">
        <v>0.63471064814814815</v>
      </c>
      <c r="D930" s="12">
        <v>107</v>
      </c>
      <c r="E930" s="12">
        <v>95.68</v>
      </c>
      <c r="F930" s="12">
        <v>108.16</v>
      </c>
      <c r="G930" s="12">
        <v>98.8</v>
      </c>
      <c r="H930" s="12">
        <v>101.92</v>
      </c>
      <c r="I930" s="12">
        <v>94.64</v>
      </c>
      <c r="J930" s="12">
        <v>111.28</v>
      </c>
      <c r="K930" s="12">
        <v>101</v>
      </c>
      <c r="L930" s="13">
        <v>102.31</v>
      </c>
      <c r="M930" s="17" t="s">
        <v>138</v>
      </c>
      <c r="N930" s="17">
        <f t="shared" si="56"/>
        <v>3</v>
      </c>
      <c r="O930" s="14" t="s">
        <v>13</v>
      </c>
      <c r="P930" s="14">
        <f t="shared" si="57"/>
        <v>7</v>
      </c>
      <c r="Q930" s="14" t="s">
        <v>15</v>
      </c>
      <c r="R930" s="14">
        <f t="shared" si="58"/>
        <v>2</v>
      </c>
      <c r="S930" s="14" t="s">
        <v>119</v>
      </c>
      <c r="T930" s="14" t="s">
        <v>143</v>
      </c>
      <c r="U930" s="14">
        <f t="shared" si="59"/>
        <v>3</v>
      </c>
    </row>
    <row r="931" spans="1:21" x14ac:dyDescent="0.3">
      <c r="A931" s="11">
        <v>44634.635405092595</v>
      </c>
      <c r="B931" s="15">
        <v>44634</v>
      </c>
      <c r="C931" s="16">
        <v>0.63540509259259259</v>
      </c>
      <c r="D931" s="12">
        <v>103</v>
      </c>
      <c r="E931" s="12">
        <v>92.92</v>
      </c>
      <c r="F931" s="12">
        <v>105.04</v>
      </c>
      <c r="G931" s="12">
        <v>95.949999999999989</v>
      </c>
      <c r="H931" s="12">
        <v>98.98</v>
      </c>
      <c r="I931" s="12">
        <v>91.91</v>
      </c>
      <c r="J931" s="12">
        <v>108.07000000000001</v>
      </c>
      <c r="K931" s="12">
        <v>99</v>
      </c>
      <c r="L931" s="13">
        <v>99.358750000000015</v>
      </c>
      <c r="M931" s="17" t="s">
        <v>138</v>
      </c>
      <c r="N931" s="17">
        <f t="shared" si="56"/>
        <v>3</v>
      </c>
      <c r="O931" s="14" t="s">
        <v>13</v>
      </c>
      <c r="P931" s="14">
        <f t="shared" si="57"/>
        <v>7</v>
      </c>
      <c r="Q931" s="14" t="s">
        <v>15</v>
      </c>
      <c r="R931" s="14">
        <f t="shared" si="58"/>
        <v>2</v>
      </c>
      <c r="S931" s="14" t="s">
        <v>119</v>
      </c>
      <c r="T931" s="14" t="s">
        <v>143</v>
      </c>
      <c r="U931" s="14">
        <f t="shared" si="59"/>
        <v>3</v>
      </c>
    </row>
    <row r="932" spans="1:21" x14ac:dyDescent="0.3">
      <c r="A932" s="11">
        <v>44634.636099537034</v>
      </c>
      <c r="B932" s="15">
        <v>44634</v>
      </c>
      <c r="C932" s="16">
        <v>0.63609953703703703</v>
      </c>
      <c r="D932" s="12">
        <v>99</v>
      </c>
      <c r="E932" s="12">
        <v>91.08</v>
      </c>
      <c r="F932" s="12">
        <v>102.96000000000001</v>
      </c>
      <c r="G932" s="12">
        <v>94.05</v>
      </c>
      <c r="H932" s="12">
        <v>97.02</v>
      </c>
      <c r="I932" s="12">
        <v>90.09</v>
      </c>
      <c r="J932" s="12">
        <v>105.93</v>
      </c>
      <c r="K932" s="12">
        <v>99</v>
      </c>
      <c r="L932" s="13">
        <v>97.391249999999985</v>
      </c>
      <c r="M932" s="17" t="s">
        <v>138</v>
      </c>
      <c r="N932" s="17">
        <f t="shared" si="56"/>
        <v>3</v>
      </c>
      <c r="O932" s="14" t="s">
        <v>13</v>
      </c>
      <c r="P932" s="14">
        <f t="shared" si="57"/>
        <v>7</v>
      </c>
      <c r="Q932" s="14" t="s">
        <v>15</v>
      </c>
      <c r="R932" s="14">
        <f t="shared" si="58"/>
        <v>2</v>
      </c>
      <c r="S932" s="14" t="s">
        <v>119</v>
      </c>
      <c r="T932" s="14" t="s">
        <v>143</v>
      </c>
      <c r="U932" s="14">
        <f t="shared" si="59"/>
        <v>3</v>
      </c>
    </row>
    <row r="933" spans="1:21" x14ac:dyDescent="0.3">
      <c r="A933" s="11">
        <v>44634.636111111111</v>
      </c>
      <c r="B933" s="15">
        <v>44634</v>
      </c>
      <c r="C933" s="16">
        <v>0.63611111111111118</v>
      </c>
      <c r="D933" s="12">
        <v>100.35000000000001</v>
      </c>
      <c r="E933" s="12">
        <v>102.58</v>
      </c>
      <c r="F933" s="12">
        <v>115.96000000000001</v>
      </c>
      <c r="G933" s="12">
        <v>105.925</v>
      </c>
      <c r="H933" s="12">
        <v>109.27</v>
      </c>
      <c r="I933" s="12">
        <v>113</v>
      </c>
      <c r="J933" s="12">
        <v>110</v>
      </c>
      <c r="K933" s="12">
        <v>108.155</v>
      </c>
      <c r="L933" s="13">
        <v>108.155</v>
      </c>
      <c r="M933" s="17" t="s">
        <v>138</v>
      </c>
      <c r="N933" s="17">
        <f t="shared" si="56"/>
        <v>3</v>
      </c>
      <c r="O933" s="14" t="s">
        <v>13</v>
      </c>
      <c r="P933" s="14">
        <f t="shared" si="57"/>
        <v>7</v>
      </c>
      <c r="Q933" s="14" t="s">
        <v>15</v>
      </c>
      <c r="R933" s="14">
        <f t="shared" si="58"/>
        <v>2</v>
      </c>
      <c r="S933" s="14" t="s">
        <v>119</v>
      </c>
      <c r="T933" s="14" t="s">
        <v>143</v>
      </c>
      <c r="U933" s="14">
        <f t="shared" si="59"/>
        <v>3</v>
      </c>
    </row>
    <row r="934" spans="1:21" x14ac:dyDescent="0.3">
      <c r="A934" s="11">
        <v>44634.636793981481</v>
      </c>
      <c r="B934" s="15">
        <v>44634</v>
      </c>
      <c r="C934" s="16">
        <v>0.63679398148148147</v>
      </c>
      <c r="D934" s="12">
        <v>107</v>
      </c>
      <c r="E934" s="12">
        <v>94.3</v>
      </c>
      <c r="F934" s="12">
        <v>106.60000000000001</v>
      </c>
      <c r="G934" s="12">
        <v>97.375</v>
      </c>
      <c r="H934" s="12">
        <v>100.45</v>
      </c>
      <c r="I934" s="12">
        <v>93.275000000000006</v>
      </c>
      <c r="J934" s="12">
        <v>109.67500000000001</v>
      </c>
      <c r="K934" s="12">
        <v>98</v>
      </c>
      <c r="L934" s="13">
        <v>100.83437499999999</v>
      </c>
      <c r="M934" s="17" t="s">
        <v>138</v>
      </c>
      <c r="N934" s="17">
        <f t="shared" si="56"/>
        <v>3</v>
      </c>
      <c r="O934" s="14" t="s">
        <v>13</v>
      </c>
      <c r="P934" s="14">
        <f t="shared" si="57"/>
        <v>7</v>
      </c>
      <c r="Q934" s="14" t="s">
        <v>15</v>
      </c>
      <c r="R934" s="14">
        <f t="shared" si="58"/>
        <v>2</v>
      </c>
      <c r="S934" s="14" t="s">
        <v>119</v>
      </c>
      <c r="T934" s="14" t="s">
        <v>143</v>
      </c>
      <c r="U934" s="14">
        <f t="shared" si="59"/>
        <v>3</v>
      </c>
    </row>
    <row r="935" spans="1:21" x14ac:dyDescent="0.3">
      <c r="A935" s="11">
        <v>44634.637488425928</v>
      </c>
      <c r="B935" s="15">
        <v>44634</v>
      </c>
      <c r="C935" s="16">
        <v>0.63748842592592592</v>
      </c>
      <c r="D935" s="12">
        <v>106</v>
      </c>
      <c r="E935" s="12">
        <v>94.3</v>
      </c>
      <c r="F935" s="12">
        <v>106.60000000000001</v>
      </c>
      <c r="G935" s="12">
        <v>97.375</v>
      </c>
      <c r="H935" s="12">
        <v>100.45</v>
      </c>
      <c r="I935" s="12">
        <v>93.275000000000006</v>
      </c>
      <c r="J935" s="12">
        <v>109.67500000000001</v>
      </c>
      <c r="K935" s="12">
        <v>99</v>
      </c>
      <c r="L935" s="13">
        <v>100.83437499999999</v>
      </c>
      <c r="M935" s="17" t="s">
        <v>138</v>
      </c>
      <c r="N935" s="17">
        <f t="shared" si="56"/>
        <v>3</v>
      </c>
      <c r="O935" s="14" t="s">
        <v>13</v>
      </c>
      <c r="P935" s="14">
        <f t="shared" si="57"/>
        <v>7</v>
      </c>
      <c r="Q935" s="14" t="s">
        <v>15</v>
      </c>
      <c r="R935" s="14">
        <f t="shared" si="58"/>
        <v>2</v>
      </c>
      <c r="S935" s="14" t="s">
        <v>119</v>
      </c>
      <c r="T935" s="14" t="s">
        <v>143</v>
      </c>
      <c r="U935" s="14">
        <f t="shared" si="59"/>
        <v>3</v>
      </c>
    </row>
    <row r="936" spans="1:21" x14ac:dyDescent="0.3">
      <c r="A936" s="11">
        <v>44634.638182870367</v>
      </c>
      <c r="B936" s="15">
        <v>44634</v>
      </c>
      <c r="C936" s="16">
        <v>0.63818287037037036</v>
      </c>
      <c r="D936" s="12">
        <v>102</v>
      </c>
      <c r="E936" s="12">
        <v>91.08</v>
      </c>
      <c r="F936" s="12">
        <v>102.96000000000001</v>
      </c>
      <c r="G936" s="12">
        <v>94.05</v>
      </c>
      <c r="H936" s="12">
        <v>97.02</v>
      </c>
      <c r="I936" s="12">
        <v>90.09</v>
      </c>
      <c r="J936" s="12">
        <v>105.93</v>
      </c>
      <c r="K936" s="12">
        <v>96</v>
      </c>
      <c r="L936" s="13">
        <v>97.391249999999985</v>
      </c>
      <c r="M936" s="17" t="s">
        <v>138</v>
      </c>
      <c r="N936" s="17">
        <f t="shared" si="56"/>
        <v>3</v>
      </c>
      <c r="O936" s="14" t="s">
        <v>13</v>
      </c>
      <c r="P936" s="14">
        <f t="shared" si="57"/>
        <v>7</v>
      </c>
      <c r="Q936" s="14" t="s">
        <v>15</v>
      </c>
      <c r="R936" s="14">
        <f t="shared" si="58"/>
        <v>2</v>
      </c>
      <c r="S936" s="14" t="s">
        <v>119</v>
      </c>
      <c r="T936" s="14" t="s">
        <v>143</v>
      </c>
      <c r="U936" s="14">
        <f t="shared" si="59"/>
        <v>3</v>
      </c>
    </row>
    <row r="937" spans="1:21" x14ac:dyDescent="0.3">
      <c r="A937" s="11">
        <v>44634.638877314814</v>
      </c>
      <c r="B937" s="15">
        <v>44634</v>
      </c>
      <c r="C937" s="16">
        <v>0.6388773148148148</v>
      </c>
      <c r="D937" s="12">
        <v>102</v>
      </c>
      <c r="E937" s="12">
        <v>90.160000000000011</v>
      </c>
      <c r="F937" s="12">
        <v>101.92</v>
      </c>
      <c r="G937" s="12">
        <v>93.1</v>
      </c>
      <c r="H937" s="12">
        <v>96.039999999999992</v>
      </c>
      <c r="I937" s="12">
        <v>89.18</v>
      </c>
      <c r="J937" s="12">
        <v>104.86</v>
      </c>
      <c r="K937" s="12">
        <v>94</v>
      </c>
      <c r="L937" s="13">
        <v>96.407500000000013</v>
      </c>
      <c r="M937" s="17" t="s">
        <v>138</v>
      </c>
      <c r="N937" s="17">
        <f t="shared" si="56"/>
        <v>3</v>
      </c>
      <c r="O937" s="14" t="s">
        <v>13</v>
      </c>
      <c r="P937" s="14">
        <f t="shared" si="57"/>
        <v>7</v>
      </c>
      <c r="Q937" s="14" t="s">
        <v>15</v>
      </c>
      <c r="R937" s="14">
        <f t="shared" si="58"/>
        <v>2</v>
      </c>
      <c r="S937" s="14" t="s">
        <v>119</v>
      </c>
      <c r="T937" s="14" t="s">
        <v>143</v>
      </c>
      <c r="U937" s="14">
        <f t="shared" si="59"/>
        <v>3</v>
      </c>
    </row>
    <row r="938" spans="1:21" x14ac:dyDescent="0.3">
      <c r="A938" s="11">
        <v>44634.63957175926</v>
      </c>
      <c r="B938" s="15">
        <v>44634</v>
      </c>
      <c r="C938" s="16">
        <v>0.63957175925925924</v>
      </c>
      <c r="D938" s="12">
        <v>101</v>
      </c>
      <c r="E938" s="12">
        <v>90.160000000000011</v>
      </c>
      <c r="F938" s="12">
        <v>101.92</v>
      </c>
      <c r="G938" s="12">
        <v>93.1</v>
      </c>
      <c r="H938" s="12">
        <v>96.039999999999992</v>
      </c>
      <c r="I938" s="12">
        <v>89.18</v>
      </c>
      <c r="J938" s="12">
        <v>104.86</v>
      </c>
      <c r="K938" s="12">
        <v>95</v>
      </c>
      <c r="L938" s="13">
        <v>96.407500000000013</v>
      </c>
      <c r="M938" s="17" t="s">
        <v>138</v>
      </c>
      <c r="N938" s="17">
        <f t="shared" si="56"/>
        <v>3</v>
      </c>
      <c r="O938" s="14" t="s">
        <v>13</v>
      </c>
      <c r="P938" s="14">
        <f t="shared" si="57"/>
        <v>7</v>
      </c>
      <c r="Q938" s="14" t="s">
        <v>15</v>
      </c>
      <c r="R938" s="14">
        <f t="shared" si="58"/>
        <v>2</v>
      </c>
      <c r="S938" s="14" t="s">
        <v>119</v>
      </c>
      <c r="T938" s="14" t="s">
        <v>143</v>
      </c>
      <c r="U938" s="14">
        <f t="shared" si="59"/>
        <v>3</v>
      </c>
    </row>
    <row r="939" spans="1:21" x14ac:dyDescent="0.3">
      <c r="A939" s="11">
        <v>44634.63958333333</v>
      </c>
      <c r="B939" s="15">
        <v>44634</v>
      </c>
      <c r="C939" s="16">
        <v>0.63958333333333328</v>
      </c>
      <c r="D939" s="12">
        <v>89.399999999999991</v>
      </c>
      <c r="E939" s="12">
        <v>80</v>
      </c>
      <c r="F939" s="12">
        <v>103.30666666666667</v>
      </c>
      <c r="G939" s="12">
        <v>94.36666666666666</v>
      </c>
      <c r="H939" s="12">
        <v>97.346666666666664</v>
      </c>
      <c r="I939" s="12">
        <v>111</v>
      </c>
      <c r="J939" s="12">
        <v>107</v>
      </c>
      <c r="K939" s="12">
        <v>96.353333333333325</v>
      </c>
      <c r="L939" s="13">
        <v>97.346666666666664</v>
      </c>
      <c r="M939" s="17" t="s">
        <v>138</v>
      </c>
      <c r="N939" s="17">
        <f t="shared" si="56"/>
        <v>3</v>
      </c>
      <c r="O939" s="14" t="s">
        <v>13</v>
      </c>
      <c r="P939" s="14">
        <f t="shared" si="57"/>
        <v>7</v>
      </c>
      <c r="Q939" s="14" t="s">
        <v>15</v>
      </c>
      <c r="R939" s="14">
        <f t="shared" si="58"/>
        <v>2</v>
      </c>
      <c r="S939" s="14" t="s">
        <v>119</v>
      </c>
      <c r="T939" s="14" t="s">
        <v>143</v>
      </c>
      <c r="U939" s="14">
        <f t="shared" si="59"/>
        <v>3</v>
      </c>
    </row>
    <row r="940" spans="1:21" x14ac:dyDescent="0.3">
      <c r="A940" s="11">
        <v>44634.63989583333</v>
      </c>
      <c r="B940" s="15">
        <v>44634</v>
      </c>
      <c r="C940" s="16">
        <v>0.63989583333333333</v>
      </c>
      <c r="D940" s="12">
        <v>96.3</v>
      </c>
      <c r="E940" s="12">
        <v>98.44</v>
      </c>
      <c r="F940" s="12">
        <v>111.28</v>
      </c>
      <c r="G940" s="12">
        <v>101.64999999999999</v>
      </c>
      <c r="H940" s="12">
        <v>104.86</v>
      </c>
      <c r="I940" s="12">
        <v>107</v>
      </c>
      <c r="J940" s="12">
        <v>114.49000000000001</v>
      </c>
      <c r="K940" s="12">
        <v>103.78999999999999</v>
      </c>
      <c r="L940" s="13">
        <v>104.72624999999999</v>
      </c>
      <c r="M940" s="17" t="s">
        <v>138</v>
      </c>
      <c r="N940" s="17">
        <f t="shared" si="56"/>
        <v>3</v>
      </c>
      <c r="O940" s="14" t="s">
        <v>13</v>
      </c>
      <c r="P940" s="14">
        <f t="shared" si="57"/>
        <v>7</v>
      </c>
      <c r="Q940" s="14" t="s">
        <v>15</v>
      </c>
      <c r="R940" s="14">
        <f t="shared" si="58"/>
        <v>2</v>
      </c>
      <c r="S940" s="14" t="s">
        <v>119</v>
      </c>
      <c r="T940" s="14" t="s">
        <v>143</v>
      </c>
      <c r="U940" s="14">
        <f t="shared" si="59"/>
        <v>3</v>
      </c>
    </row>
    <row r="941" spans="1:21" x14ac:dyDescent="0.3">
      <c r="A941" s="11">
        <v>44634.640266203707</v>
      </c>
      <c r="B941" s="15">
        <v>44634</v>
      </c>
      <c r="C941" s="16">
        <v>0.64026620370370368</v>
      </c>
      <c r="D941" s="12">
        <v>98</v>
      </c>
      <c r="E941" s="12">
        <v>89.7</v>
      </c>
      <c r="F941" s="12">
        <v>101.4</v>
      </c>
      <c r="G941" s="12">
        <v>92.625</v>
      </c>
      <c r="H941" s="12">
        <v>95.55</v>
      </c>
      <c r="I941" s="12">
        <v>88.725000000000009</v>
      </c>
      <c r="J941" s="12">
        <v>104.325</v>
      </c>
      <c r="K941" s="12">
        <v>97</v>
      </c>
      <c r="L941" s="13">
        <v>95.915625000000006</v>
      </c>
      <c r="M941" s="17" t="s">
        <v>138</v>
      </c>
      <c r="N941" s="17">
        <f t="shared" si="56"/>
        <v>3</v>
      </c>
      <c r="O941" s="14" t="s">
        <v>13</v>
      </c>
      <c r="P941" s="14">
        <f t="shared" si="57"/>
        <v>7</v>
      </c>
      <c r="Q941" s="14" t="s">
        <v>15</v>
      </c>
      <c r="R941" s="14">
        <f t="shared" si="58"/>
        <v>2</v>
      </c>
      <c r="S941" s="14" t="s">
        <v>119</v>
      </c>
      <c r="T941" s="14" t="s">
        <v>143</v>
      </c>
      <c r="U941" s="14">
        <f t="shared" si="59"/>
        <v>3</v>
      </c>
    </row>
    <row r="942" spans="1:21" x14ac:dyDescent="0.3">
      <c r="A942" s="11">
        <v>44634.640960648147</v>
      </c>
      <c r="B942" s="15">
        <v>44634</v>
      </c>
      <c r="C942" s="16">
        <v>0.64096064814814813</v>
      </c>
      <c r="D942" s="12">
        <v>103</v>
      </c>
      <c r="E942" s="12">
        <v>91.54</v>
      </c>
      <c r="F942" s="12">
        <v>103.48</v>
      </c>
      <c r="G942" s="12">
        <v>94.524999999999991</v>
      </c>
      <c r="H942" s="12">
        <v>97.51</v>
      </c>
      <c r="I942" s="12">
        <v>90.545000000000002</v>
      </c>
      <c r="J942" s="12">
        <v>106.465</v>
      </c>
      <c r="K942" s="12">
        <v>96</v>
      </c>
      <c r="L942" s="13">
        <v>97.883125000000007</v>
      </c>
      <c r="M942" s="17" t="s">
        <v>138</v>
      </c>
      <c r="N942" s="17">
        <f t="shared" si="56"/>
        <v>3</v>
      </c>
      <c r="O942" s="14" t="s">
        <v>13</v>
      </c>
      <c r="P942" s="14">
        <f t="shared" si="57"/>
        <v>7</v>
      </c>
      <c r="Q942" s="14" t="s">
        <v>15</v>
      </c>
      <c r="R942" s="14">
        <f t="shared" si="58"/>
        <v>2</v>
      </c>
      <c r="S942" s="14" t="s">
        <v>119</v>
      </c>
      <c r="T942" s="14" t="s">
        <v>143</v>
      </c>
      <c r="U942" s="14">
        <f t="shared" si="59"/>
        <v>3</v>
      </c>
    </row>
    <row r="943" spans="1:21" x14ac:dyDescent="0.3">
      <c r="A943" s="11">
        <v>44634.641655092593</v>
      </c>
      <c r="B943" s="15">
        <v>44634</v>
      </c>
      <c r="C943" s="16">
        <v>0.64165509259259257</v>
      </c>
      <c r="D943" s="12">
        <v>105</v>
      </c>
      <c r="E943" s="12">
        <v>90.62</v>
      </c>
      <c r="F943" s="12">
        <v>102.44</v>
      </c>
      <c r="G943" s="12">
        <v>93.574999999999989</v>
      </c>
      <c r="H943" s="12">
        <v>96.53</v>
      </c>
      <c r="I943" s="12">
        <v>89.635000000000005</v>
      </c>
      <c r="J943" s="12">
        <v>105.39500000000001</v>
      </c>
      <c r="K943" s="12">
        <v>92</v>
      </c>
      <c r="L943" s="13">
        <v>96.899374999999992</v>
      </c>
      <c r="M943" s="17" t="s">
        <v>138</v>
      </c>
      <c r="N943" s="17">
        <f t="shared" si="56"/>
        <v>3</v>
      </c>
      <c r="O943" s="14" t="s">
        <v>13</v>
      </c>
      <c r="P943" s="14">
        <f t="shared" si="57"/>
        <v>7</v>
      </c>
      <c r="Q943" s="14" t="s">
        <v>15</v>
      </c>
      <c r="R943" s="14">
        <f t="shared" si="58"/>
        <v>2</v>
      </c>
      <c r="S943" s="14" t="s">
        <v>119</v>
      </c>
      <c r="T943" s="14" t="s">
        <v>143</v>
      </c>
      <c r="U943" s="14">
        <f t="shared" si="59"/>
        <v>3</v>
      </c>
    </row>
    <row r="944" spans="1:21" x14ac:dyDescent="0.3">
      <c r="A944" s="11">
        <v>44634.64234953704</v>
      </c>
      <c r="B944" s="15">
        <v>44634</v>
      </c>
      <c r="C944" s="16">
        <v>0.64234953703703701</v>
      </c>
      <c r="D944" s="12">
        <v>103</v>
      </c>
      <c r="E944" s="12">
        <v>91.08</v>
      </c>
      <c r="F944" s="12">
        <v>102.96000000000001</v>
      </c>
      <c r="G944" s="12">
        <v>94.05</v>
      </c>
      <c r="H944" s="12">
        <v>97.02</v>
      </c>
      <c r="I944" s="12">
        <v>90.09</v>
      </c>
      <c r="J944" s="12">
        <v>105.93</v>
      </c>
      <c r="K944" s="12">
        <v>95</v>
      </c>
      <c r="L944" s="13">
        <v>97.391249999999985</v>
      </c>
      <c r="M944" s="17" t="s">
        <v>138</v>
      </c>
      <c r="N944" s="17">
        <f t="shared" si="56"/>
        <v>3</v>
      </c>
      <c r="O944" s="14" t="s">
        <v>13</v>
      </c>
      <c r="P944" s="14">
        <f t="shared" si="57"/>
        <v>7</v>
      </c>
      <c r="Q944" s="14" t="s">
        <v>15</v>
      </c>
      <c r="R944" s="14">
        <f t="shared" si="58"/>
        <v>2</v>
      </c>
      <c r="S944" s="14" t="s">
        <v>119</v>
      </c>
      <c r="T944" s="14" t="s">
        <v>143</v>
      </c>
      <c r="U944" s="14">
        <f t="shared" si="59"/>
        <v>3</v>
      </c>
    </row>
    <row r="945" spans="1:21" x14ac:dyDescent="0.3">
      <c r="A945" s="11">
        <v>44634.643043981479</v>
      </c>
      <c r="B945" s="15">
        <v>44634</v>
      </c>
      <c r="C945" s="16">
        <v>0.64304398148148145</v>
      </c>
      <c r="D945" s="12">
        <v>105</v>
      </c>
      <c r="E945" s="12">
        <v>92.460000000000008</v>
      </c>
      <c r="F945" s="12">
        <v>104.52000000000001</v>
      </c>
      <c r="G945" s="12">
        <v>95.474999999999994</v>
      </c>
      <c r="H945" s="12">
        <v>98.49</v>
      </c>
      <c r="I945" s="12">
        <v>91.454999999999998</v>
      </c>
      <c r="J945" s="12">
        <v>107.53500000000001</v>
      </c>
      <c r="K945" s="12">
        <v>96</v>
      </c>
      <c r="L945" s="13">
        <v>98.866875000000007</v>
      </c>
      <c r="M945" s="17" t="s">
        <v>138</v>
      </c>
      <c r="N945" s="17">
        <f t="shared" si="56"/>
        <v>3</v>
      </c>
      <c r="O945" s="14" t="s">
        <v>13</v>
      </c>
      <c r="P945" s="14">
        <f t="shared" si="57"/>
        <v>7</v>
      </c>
      <c r="Q945" s="14" t="s">
        <v>15</v>
      </c>
      <c r="R945" s="14">
        <f t="shared" si="58"/>
        <v>2</v>
      </c>
      <c r="S945" s="14" t="s">
        <v>119</v>
      </c>
      <c r="T945" s="14" t="s">
        <v>143</v>
      </c>
      <c r="U945" s="14">
        <f t="shared" si="59"/>
        <v>3</v>
      </c>
    </row>
    <row r="946" spans="1:21" x14ac:dyDescent="0.3">
      <c r="A946" s="11">
        <v>44634.643055555556</v>
      </c>
      <c r="B946" s="15">
        <v>44634</v>
      </c>
      <c r="C946" s="16">
        <v>0.6430555555555556</v>
      </c>
      <c r="D946" s="12">
        <v>99.9</v>
      </c>
      <c r="E946" s="12">
        <v>102.12</v>
      </c>
      <c r="F946" s="12">
        <v>115.44</v>
      </c>
      <c r="G946" s="12">
        <v>105.44999999999999</v>
      </c>
      <c r="H946" s="12">
        <v>108.78</v>
      </c>
      <c r="I946" s="12">
        <v>108</v>
      </c>
      <c r="J946" s="12">
        <v>114</v>
      </c>
      <c r="K946" s="12">
        <v>107.67</v>
      </c>
      <c r="L946" s="13">
        <v>107.67</v>
      </c>
      <c r="M946" s="17" t="s">
        <v>138</v>
      </c>
      <c r="N946" s="17">
        <f t="shared" si="56"/>
        <v>3</v>
      </c>
      <c r="O946" s="14" t="s">
        <v>13</v>
      </c>
      <c r="P946" s="14">
        <f t="shared" si="57"/>
        <v>7</v>
      </c>
      <c r="Q946" s="14" t="s">
        <v>15</v>
      </c>
      <c r="R946" s="14">
        <f t="shared" si="58"/>
        <v>2</v>
      </c>
      <c r="S946" s="14" t="s">
        <v>119</v>
      </c>
      <c r="T946" s="14" t="s">
        <v>143</v>
      </c>
      <c r="U946" s="14">
        <f t="shared" si="59"/>
        <v>3</v>
      </c>
    </row>
    <row r="947" spans="1:21" x14ac:dyDescent="0.3">
      <c r="A947" s="11">
        <v>44634.643113425926</v>
      </c>
      <c r="B947" s="15">
        <v>44634</v>
      </c>
      <c r="C947" s="16">
        <v>0.64311342592592591</v>
      </c>
      <c r="D947" s="12">
        <v>78.3</v>
      </c>
      <c r="E947" s="12">
        <v>87</v>
      </c>
      <c r="F947" s="12">
        <v>90.48</v>
      </c>
      <c r="G947" s="12">
        <v>82.649999999999991</v>
      </c>
      <c r="H947" s="12">
        <v>85.26</v>
      </c>
      <c r="I947" s="12">
        <v>79.17</v>
      </c>
      <c r="J947" s="12">
        <v>93.09</v>
      </c>
      <c r="K947" s="12">
        <v>84.39</v>
      </c>
      <c r="L947" s="13">
        <v>85.042500000000004</v>
      </c>
      <c r="M947" s="17" t="s">
        <v>138</v>
      </c>
      <c r="N947" s="17">
        <f t="shared" si="56"/>
        <v>3</v>
      </c>
      <c r="O947" s="14" t="s">
        <v>13</v>
      </c>
      <c r="P947" s="14">
        <f t="shared" si="57"/>
        <v>7</v>
      </c>
      <c r="Q947" s="14" t="s">
        <v>15</v>
      </c>
      <c r="R947" s="14">
        <f t="shared" si="58"/>
        <v>2</v>
      </c>
      <c r="S947" s="14" t="s">
        <v>119</v>
      </c>
      <c r="T947" s="14" t="s">
        <v>143</v>
      </c>
      <c r="U947" s="14">
        <f t="shared" si="59"/>
        <v>3</v>
      </c>
    </row>
    <row r="948" spans="1:21" x14ac:dyDescent="0.3">
      <c r="A948" s="11">
        <v>44634.643229166664</v>
      </c>
      <c r="B948" s="15">
        <v>44634</v>
      </c>
      <c r="C948" s="16">
        <v>0.64322916666666663</v>
      </c>
      <c r="D948" s="12">
        <v>69.3</v>
      </c>
      <c r="E948" s="12">
        <v>77</v>
      </c>
      <c r="F948" s="12">
        <v>80.08</v>
      </c>
      <c r="G948" s="12">
        <v>73.149999999999991</v>
      </c>
      <c r="H948" s="12">
        <v>75.459999999999994</v>
      </c>
      <c r="I948" s="12">
        <v>70.070000000000007</v>
      </c>
      <c r="J948" s="12">
        <v>82.39</v>
      </c>
      <c r="K948" s="12">
        <v>74.69</v>
      </c>
      <c r="L948" s="13">
        <v>75.267499999999984</v>
      </c>
      <c r="M948" s="17" t="s">
        <v>138</v>
      </c>
      <c r="N948" s="17">
        <f t="shared" si="56"/>
        <v>3</v>
      </c>
      <c r="O948" s="14" t="s">
        <v>13</v>
      </c>
      <c r="P948" s="14">
        <f t="shared" si="57"/>
        <v>7</v>
      </c>
      <c r="Q948" s="14" t="s">
        <v>15</v>
      </c>
      <c r="R948" s="14">
        <f t="shared" si="58"/>
        <v>2</v>
      </c>
      <c r="S948" s="14" t="s">
        <v>119</v>
      </c>
      <c r="T948" s="14" t="s">
        <v>143</v>
      </c>
      <c r="U948" s="14">
        <f t="shared" si="59"/>
        <v>3</v>
      </c>
    </row>
    <row r="949" spans="1:21" x14ac:dyDescent="0.3">
      <c r="A949" s="11">
        <v>44634.643738425926</v>
      </c>
      <c r="B949" s="15">
        <v>44634</v>
      </c>
      <c r="C949" s="16">
        <v>0.64373842592592589</v>
      </c>
      <c r="D949" s="12">
        <v>97</v>
      </c>
      <c r="E949" s="12">
        <v>87.4</v>
      </c>
      <c r="F949" s="12">
        <v>98.8</v>
      </c>
      <c r="G949" s="12">
        <v>90.25</v>
      </c>
      <c r="H949" s="12">
        <v>93.1</v>
      </c>
      <c r="I949" s="12">
        <v>86.45</v>
      </c>
      <c r="J949" s="12">
        <v>101.65</v>
      </c>
      <c r="K949" s="12">
        <v>93</v>
      </c>
      <c r="L949" s="13">
        <v>93.456249999999997</v>
      </c>
      <c r="M949" s="17" t="s">
        <v>138</v>
      </c>
      <c r="N949" s="17">
        <f t="shared" si="56"/>
        <v>3</v>
      </c>
      <c r="O949" s="14" t="s">
        <v>13</v>
      </c>
      <c r="P949" s="14">
        <f t="shared" si="57"/>
        <v>7</v>
      </c>
      <c r="Q949" s="14" t="s">
        <v>15</v>
      </c>
      <c r="R949" s="14">
        <f t="shared" si="58"/>
        <v>2</v>
      </c>
      <c r="S949" s="14" t="s">
        <v>119</v>
      </c>
      <c r="T949" s="14" t="s">
        <v>143</v>
      </c>
      <c r="U949" s="14">
        <f t="shared" si="59"/>
        <v>3</v>
      </c>
    </row>
    <row r="950" spans="1:21" x14ac:dyDescent="0.3">
      <c r="A950" s="11">
        <v>44634.644432870373</v>
      </c>
      <c r="B950" s="15">
        <v>44634</v>
      </c>
      <c r="C950" s="16">
        <v>0.64443287037037034</v>
      </c>
      <c r="D950" s="12">
        <v>99</v>
      </c>
      <c r="E950" s="12">
        <v>87.4</v>
      </c>
      <c r="F950" s="12">
        <v>98.8</v>
      </c>
      <c r="G950" s="12">
        <v>90.25</v>
      </c>
      <c r="H950" s="12">
        <v>93.1</v>
      </c>
      <c r="I950" s="12">
        <v>86.45</v>
      </c>
      <c r="J950" s="12">
        <v>101.65</v>
      </c>
      <c r="K950" s="12">
        <v>91</v>
      </c>
      <c r="L950" s="13">
        <v>93.456249999999997</v>
      </c>
      <c r="M950" s="17" t="s">
        <v>138</v>
      </c>
      <c r="N950" s="17">
        <f t="shared" si="56"/>
        <v>3</v>
      </c>
      <c r="O950" s="14" t="s">
        <v>13</v>
      </c>
      <c r="P950" s="14">
        <f t="shared" si="57"/>
        <v>7</v>
      </c>
      <c r="Q950" s="14" t="s">
        <v>15</v>
      </c>
      <c r="R950" s="14">
        <f t="shared" si="58"/>
        <v>2</v>
      </c>
      <c r="S950" s="14" t="s">
        <v>119</v>
      </c>
      <c r="T950" s="14" t="s">
        <v>143</v>
      </c>
      <c r="U950" s="14">
        <f t="shared" si="59"/>
        <v>3</v>
      </c>
    </row>
    <row r="951" spans="1:21" x14ac:dyDescent="0.3">
      <c r="A951" s="11">
        <v>44634.645775462966</v>
      </c>
      <c r="B951" s="15">
        <v>44634</v>
      </c>
      <c r="C951" s="16">
        <v>0.64577546296296295</v>
      </c>
      <c r="D951" s="12">
        <v>110</v>
      </c>
      <c r="E951" s="12">
        <v>101.2</v>
      </c>
      <c r="F951" s="12">
        <v>114.4</v>
      </c>
      <c r="G951" s="12">
        <v>104.5</v>
      </c>
      <c r="H951" s="12">
        <v>107.8</v>
      </c>
      <c r="I951" s="12">
        <v>100.10000000000001</v>
      </c>
      <c r="J951" s="12">
        <v>117.7</v>
      </c>
      <c r="K951" s="12">
        <v>106.7</v>
      </c>
      <c r="L951" s="13">
        <v>107.80000000000001</v>
      </c>
      <c r="M951" s="17" t="s">
        <v>138</v>
      </c>
      <c r="N951" s="17">
        <f t="shared" si="56"/>
        <v>3</v>
      </c>
      <c r="O951" s="14" t="s">
        <v>13</v>
      </c>
      <c r="P951" s="14">
        <f t="shared" si="57"/>
        <v>7</v>
      </c>
      <c r="Q951" s="14" t="s">
        <v>15</v>
      </c>
      <c r="R951" s="14">
        <f t="shared" si="58"/>
        <v>2</v>
      </c>
      <c r="S951" s="14" t="s">
        <v>119</v>
      </c>
      <c r="T951" s="14" t="s">
        <v>143</v>
      </c>
      <c r="U951" s="14">
        <f t="shared" si="59"/>
        <v>3</v>
      </c>
    </row>
    <row r="952" spans="1:21" x14ac:dyDescent="0.3">
      <c r="A952" s="11">
        <v>44634.645821759259</v>
      </c>
      <c r="B952" s="15">
        <v>44634</v>
      </c>
      <c r="C952" s="16">
        <v>0.64582175925925933</v>
      </c>
      <c r="D952" s="12">
        <v>107</v>
      </c>
      <c r="E952" s="12">
        <v>93.84</v>
      </c>
      <c r="F952" s="12">
        <v>106.08</v>
      </c>
      <c r="G952" s="12">
        <v>96.899999999999991</v>
      </c>
      <c r="H952" s="12">
        <v>99.96</v>
      </c>
      <c r="I952" s="12">
        <v>92.820000000000007</v>
      </c>
      <c r="J952" s="12">
        <v>109.14</v>
      </c>
      <c r="K952" s="12">
        <v>97</v>
      </c>
      <c r="L952" s="13">
        <v>100.3425</v>
      </c>
      <c r="M952" s="17" t="s">
        <v>138</v>
      </c>
      <c r="N952" s="17">
        <f t="shared" si="56"/>
        <v>3</v>
      </c>
      <c r="O952" s="14" t="s">
        <v>13</v>
      </c>
      <c r="P952" s="14">
        <f t="shared" si="57"/>
        <v>7</v>
      </c>
      <c r="Q952" s="14" t="s">
        <v>15</v>
      </c>
      <c r="R952" s="14">
        <f t="shared" si="58"/>
        <v>2</v>
      </c>
      <c r="S952" s="14" t="s">
        <v>119</v>
      </c>
      <c r="T952" s="14" t="s">
        <v>143</v>
      </c>
      <c r="U952" s="14">
        <f t="shared" si="59"/>
        <v>3</v>
      </c>
    </row>
    <row r="953" spans="1:21" x14ac:dyDescent="0.3">
      <c r="A953" s="11">
        <v>44634.646516203706</v>
      </c>
      <c r="B953" s="15">
        <v>44634</v>
      </c>
      <c r="C953" s="16">
        <v>0.64651620370370366</v>
      </c>
      <c r="D953" s="12">
        <v>110</v>
      </c>
      <c r="E953" s="12">
        <v>95.22</v>
      </c>
      <c r="F953" s="12">
        <v>107.64</v>
      </c>
      <c r="G953" s="12">
        <v>98.324999999999989</v>
      </c>
      <c r="H953" s="12">
        <v>101.42999999999999</v>
      </c>
      <c r="I953" s="12">
        <v>94.185000000000002</v>
      </c>
      <c r="J953" s="12">
        <v>110.745</v>
      </c>
      <c r="K953" s="12">
        <v>97</v>
      </c>
      <c r="L953" s="13">
        <v>101.81812499999999</v>
      </c>
      <c r="M953" s="17" t="s">
        <v>138</v>
      </c>
      <c r="N953" s="17">
        <f t="shared" si="56"/>
        <v>3</v>
      </c>
      <c r="O953" s="14" t="s">
        <v>13</v>
      </c>
      <c r="P953" s="14">
        <f t="shared" si="57"/>
        <v>7</v>
      </c>
      <c r="Q953" s="14" t="s">
        <v>15</v>
      </c>
      <c r="R953" s="14">
        <f t="shared" si="58"/>
        <v>2</v>
      </c>
      <c r="S953" s="14" t="s">
        <v>119</v>
      </c>
      <c r="T953" s="14" t="s">
        <v>143</v>
      </c>
      <c r="U953" s="14">
        <f t="shared" si="59"/>
        <v>3</v>
      </c>
    </row>
    <row r="954" spans="1:21" x14ac:dyDescent="0.3">
      <c r="A954" s="11">
        <v>44634.646527777775</v>
      </c>
      <c r="B954" s="15">
        <v>44634</v>
      </c>
      <c r="C954" s="16">
        <v>0.64652777777777781</v>
      </c>
      <c r="D954" s="12">
        <v>76.05</v>
      </c>
      <c r="E954" s="12">
        <v>77.740000000000009</v>
      </c>
      <c r="F954" s="12">
        <v>87.88000000000001</v>
      </c>
      <c r="G954" s="12">
        <v>80.274999999999991</v>
      </c>
      <c r="H954" s="12">
        <v>82.81</v>
      </c>
      <c r="I954" s="12">
        <v>91</v>
      </c>
      <c r="J954" s="12">
        <v>78</v>
      </c>
      <c r="K954" s="12">
        <v>81.965000000000003</v>
      </c>
      <c r="L954" s="13">
        <v>81.965000000000003</v>
      </c>
      <c r="M954" s="17" t="s">
        <v>138</v>
      </c>
      <c r="N954" s="17">
        <f t="shared" si="56"/>
        <v>3</v>
      </c>
      <c r="O954" s="14" t="s">
        <v>13</v>
      </c>
      <c r="P954" s="14">
        <f t="shared" si="57"/>
        <v>7</v>
      </c>
      <c r="Q954" s="14" t="s">
        <v>15</v>
      </c>
      <c r="R954" s="14">
        <f t="shared" si="58"/>
        <v>2</v>
      </c>
      <c r="S954" s="14" t="s">
        <v>119</v>
      </c>
      <c r="T954" s="14" t="s">
        <v>143</v>
      </c>
      <c r="U954" s="14">
        <f t="shared" si="59"/>
        <v>3</v>
      </c>
    </row>
    <row r="955" spans="1:21" x14ac:dyDescent="0.3">
      <c r="A955" s="11">
        <v>44634.646678240744</v>
      </c>
      <c r="B955" s="15">
        <v>44634</v>
      </c>
      <c r="C955" s="16">
        <v>0.64667824074074076</v>
      </c>
      <c r="D955" s="12">
        <v>72.900000000000006</v>
      </c>
      <c r="E955" s="12">
        <v>74.52000000000001</v>
      </c>
      <c r="F955" s="12">
        <v>84.240000000000009</v>
      </c>
      <c r="G955" s="12">
        <v>76.95</v>
      </c>
      <c r="H955" s="12">
        <v>79.38</v>
      </c>
      <c r="I955" s="12">
        <v>81</v>
      </c>
      <c r="J955" s="12">
        <v>86.67</v>
      </c>
      <c r="K955" s="12">
        <v>78.569999999999993</v>
      </c>
      <c r="L955" s="13">
        <v>79.278750000000002</v>
      </c>
      <c r="M955" s="17" t="s">
        <v>138</v>
      </c>
      <c r="N955" s="17">
        <f t="shared" si="56"/>
        <v>3</v>
      </c>
      <c r="O955" s="14" t="s">
        <v>13</v>
      </c>
      <c r="P955" s="14">
        <f t="shared" si="57"/>
        <v>7</v>
      </c>
      <c r="Q955" s="14" t="s">
        <v>15</v>
      </c>
      <c r="R955" s="14">
        <f t="shared" si="58"/>
        <v>2</v>
      </c>
      <c r="S955" s="14" t="s">
        <v>119</v>
      </c>
      <c r="T955" s="14" t="s">
        <v>143</v>
      </c>
      <c r="U955" s="14">
        <f t="shared" si="59"/>
        <v>3</v>
      </c>
    </row>
    <row r="956" spans="1:21" x14ac:dyDescent="0.3">
      <c r="A956" s="11">
        <v>44634.647210648145</v>
      </c>
      <c r="B956" s="15">
        <v>44634</v>
      </c>
      <c r="C956" s="16">
        <v>0.64721064814814822</v>
      </c>
      <c r="D956" s="12">
        <v>100</v>
      </c>
      <c r="E956" s="12">
        <v>88.78</v>
      </c>
      <c r="F956" s="12">
        <v>100.36</v>
      </c>
      <c r="G956" s="12">
        <v>91.674999999999997</v>
      </c>
      <c r="H956" s="12">
        <v>94.57</v>
      </c>
      <c r="I956" s="12">
        <v>87.814999999999998</v>
      </c>
      <c r="J956" s="12">
        <v>103.25500000000001</v>
      </c>
      <c r="K956" s="12">
        <v>93</v>
      </c>
      <c r="L956" s="13">
        <v>94.931875000000005</v>
      </c>
      <c r="M956" s="17" t="s">
        <v>138</v>
      </c>
      <c r="N956" s="17">
        <f t="shared" si="56"/>
        <v>3</v>
      </c>
      <c r="O956" s="14" t="s">
        <v>13</v>
      </c>
      <c r="P956" s="14">
        <f t="shared" si="57"/>
        <v>7</v>
      </c>
      <c r="Q956" s="14" t="s">
        <v>15</v>
      </c>
      <c r="R956" s="14">
        <f t="shared" si="58"/>
        <v>2</v>
      </c>
      <c r="S956" s="14" t="s">
        <v>119</v>
      </c>
      <c r="T956" s="14" t="s">
        <v>143</v>
      </c>
      <c r="U956" s="14">
        <f t="shared" si="59"/>
        <v>3</v>
      </c>
    </row>
    <row r="957" spans="1:21" x14ac:dyDescent="0.3">
      <c r="A957" s="11">
        <v>44634.647604166668</v>
      </c>
      <c r="B957" s="15">
        <v>44634</v>
      </c>
      <c r="C957" s="16">
        <v>0.64760416666666665</v>
      </c>
      <c r="D957" s="12">
        <v>81.900000000000006</v>
      </c>
      <c r="E957" s="12">
        <v>83.72</v>
      </c>
      <c r="F957" s="12">
        <v>94.64</v>
      </c>
      <c r="G957" s="12">
        <v>86.45</v>
      </c>
      <c r="H957" s="12">
        <v>89.179999999999993</v>
      </c>
      <c r="I957" s="12">
        <v>82.81</v>
      </c>
      <c r="J957" s="12">
        <v>97.37</v>
      </c>
      <c r="K957" s="12">
        <v>91</v>
      </c>
      <c r="L957" s="13">
        <v>88.383750000000006</v>
      </c>
      <c r="M957" s="17" t="s">
        <v>138</v>
      </c>
      <c r="N957" s="17">
        <f t="shared" si="56"/>
        <v>3</v>
      </c>
      <c r="O957" s="14" t="s">
        <v>13</v>
      </c>
      <c r="P957" s="14">
        <f t="shared" si="57"/>
        <v>7</v>
      </c>
      <c r="Q957" s="14" t="s">
        <v>15</v>
      </c>
      <c r="R957" s="14">
        <f t="shared" si="58"/>
        <v>2</v>
      </c>
      <c r="S957" s="14" t="s">
        <v>119</v>
      </c>
      <c r="T957" s="14" t="s">
        <v>143</v>
      </c>
      <c r="U957" s="14">
        <f t="shared" si="59"/>
        <v>3</v>
      </c>
    </row>
    <row r="958" spans="1:21" x14ac:dyDescent="0.3">
      <c r="A958" s="11">
        <v>44634.647905092592</v>
      </c>
      <c r="B958" s="15">
        <v>44634</v>
      </c>
      <c r="C958" s="16">
        <v>0.64790509259259255</v>
      </c>
      <c r="D958" s="12">
        <v>100</v>
      </c>
      <c r="E958" s="12">
        <v>88.78</v>
      </c>
      <c r="F958" s="12">
        <v>100.36</v>
      </c>
      <c r="G958" s="12">
        <v>91.674999999999997</v>
      </c>
      <c r="H958" s="12">
        <v>94.57</v>
      </c>
      <c r="I958" s="12">
        <v>87.814999999999998</v>
      </c>
      <c r="J958" s="12">
        <v>103.25500000000001</v>
      </c>
      <c r="K958" s="12">
        <v>93</v>
      </c>
      <c r="L958" s="13">
        <v>94.931875000000005</v>
      </c>
      <c r="M958" s="17" t="s">
        <v>138</v>
      </c>
      <c r="N958" s="17">
        <f t="shared" si="56"/>
        <v>3</v>
      </c>
      <c r="O958" s="14" t="s">
        <v>13</v>
      </c>
      <c r="P958" s="14">
        <f t="shared" si="57"/>
        <v>7</v>
      </c>
      <c r="Q958" s="14" t="s">
        <v>15</v>
      </c>
      <c r="R958" s="14">
        <f t="shared" si="58"/>
        <v>2</v>
      </c>
      <c r="S958" s="14" t="s">
        <v>119</v>
      </c>
      <c r="T958" s="14" t="s">
        <v>143</v>
      </c>
      <c r="U958" s="14">
        <f t="shared" si="59"/>
        <v>3</v>
      </c>
    </row>
    <row r="959" spans="1:21" x14ac:dyDescent="0.3">
      <c r="A959" s="11">
        <v>44634.648599537039</v>
      </c>
      <c r="B959" s="15">
        <v>44634</v>
      </c>
      <c r="C959" s="16">
        <v>0.6485995370370371</v>
      </c>
      <c r="D959" s="12">
        <v>102</v>
      </c>
      <c r="E959" s="12">
        <v>91.54</v>
      </c>
      <c r="F959" s="12">
        <v>103.48</v>
      </c>
      <c r="G959" s="12">
        <v>94.524999999999991</v>
      </c>
      <c r="H959" s="12">
        <v>97.51</v>
      </c>
      <c r="I959" s="12">
        <v>90.545000000000002</v>
      </c>
      <c r="J959" s="12">
        <v>106.465</v>
      </c>
      <c r="K959" s="12">
        <v>97</v>
      </c>
      <c r="L959" s="13">
        <v>97.883125000000007</v>
      </c>
      <c r="M959" s="17" t="s">
        <v>138</v>
      </c>
      <c r="N959" s="17">
        <f t="shared" si="56"/>
        <v>3</v>
      </c>
      <c r="O959" s="14" t="s">
        <v>13</v>
      </c>
      <c r="P959" s="14">
        <f t="shared" si="57"/>
        <v>7</v>
      </c>
      <c r="Q959" s="14" t="s">
        <v>15</v>
      </c>
      <c r="R959" s="14">
        <f t="shared" si="58"/>
        <v>2</v>
      </c>
      <c r="S959" s="14" t="s">
        <v>119</v>
      </c>
      <c r="T959" s="14" t="s">
        <v>143</v>
      </c>
      <c r="U959" s="14">
        <f t="shared" si="59"/>
        <v>3</v>
      </c>
    </row>
    <row r="960" spans="1:21" x14ac:dyDescent="0.3">
      <c r="A960" s="11">
        <v>44634.649293981478</v>
      </c>
      <c r="B960" s="15">
        <v>44634</v>
      </c>
      <c r="C960" s="16">
        <v>0.64929398148148143</v>
      </c>
      <c r="D960" s="12">
        <v>101</v>
      </c>
      <c r="E960" s="12">
        <v>88.78</v>
      </c>
      <c r="F960" s="12">
        <v>100.36</v>
      </c>
      <c r="G960" s="12">
        <v>91.674999999999997</v>
      </c>
      <c r="H960" s="12">
        <v>94.57</v>
      </c>
      <c r="I960" s="12">
        <v>87.814999999999998</v>
      </c>
      <c r="J960" s="12">
        <v>103.25500000000001</v>
      </c>
      <c r="K960" s="12">
        <v>92</v>
      </c>
      <c r="L960" s="13">
        <v>94.931875000000005</v>
      </c>
      <c r="M960" s="17" t="s">
        <v>138</v>
      </c>
      <c r="N960" s="17">
        <f t="shared" si="56"/>
        <v>3</v>
      </c>
      <c r="O960" s="14" t="s">
        <v>13</v>
      </c>
      <c r="P960" s="14">
        <f t="shared" si="57"/>
        <v>7</v>
      </c>
      <c r="Q960" s="14" t="s">
        <v>15</v>
      </c>
      <c r="R960" s="14">
        <f t="shared" si="58"/>
        <v>2</v>
      </c>
      <c r="S960" s="14" t="s">
        <v>119</v>
      </c>
      <c r="T960" s="14" t="s">
        <v>143</v>
      </c>
      <c r="U960" s="14">
        <f t="shared" si="59"/>
        <v>3</v>
      </c>
    </row>
    <row r="961" spans="1:21" x14ac:dyDescent="0.3">
      <c r="A961" s="11">
        <v>44634.649363425924</v>
      </c>
      <c r="B961" s="15">
        <v>44634</v>
      </c>
      <c r="C961" s="16">
        <v>0.64936342592592589</v>
      </c>
      <c r="D961" s="12">
        <v>75.600000000000009</v>
      </c>
      <c r="E961" s="12">
        <v>84</v>
      </c>
      <c r="F961" s="12">
        <v>87.36</v>
      </c>
      <c r="G961" s="12">
        <v>79.8</v>
      </c>
      <c r="H961" s="12">
        <v>82.32</v>
      </c>
      <c r="I961" s="12">
        <v>76.44</v>
      </c>
      <c r="J961" s="12">
        <v>89.88000000000001</v>
      </c>
      <c r="K961" s="12">
        <v>81.48</v>
      </c>
      <c r="L961" s="13">
        <v>82.110000000000014</v>
      </c>
      <c r="M961" s="17" t="s">
        <v>138</v>
      </c>
      <c r="N961" s="17">
        <f t="shared" si="56"/>
        <v>3</v>
      </c>
      <c r="O961" s="14" t="s">
        <v>13</v>
      </c>
      <c r="P961" s="14">
        <f t="shared" si="57"/>
        <v>7</v>
      </c>
      <c r="Q961" s="14" t="s">
        <v>15</v>
      </c>
      <c r="R961" s="14">
        <f t="shared" si="58"/>
        <v>2</v>
      </c>
      <c r="S961" s="14" t="s">
        <v>119</v>
      </c>
      <c r="T961" s="14" t="s">
        <v>143</v>
      </c>
      <c r="U961" s="14">
        <f t="shared" si="59"/>
        <v>3</v>
      </c>
    </row>
    <row r="962" spans="1:21" x14ac:dyDescent="0.3">
      <c r="A962" s="11">
        <v>44634.649768518517</v>
      </c>
      <c r="B962" s="15">
        <v>44634</v>
      </c>
      <c r="C962" s="16">
        <v>0.64976851851851858</v>
      </c>
      <c r="D962" s="12">
        <v>85.5</v>
      </c>
      <c r="E962" s="12">
        <v>87.4</v>
      </c>
      <c r="F962" s="12">
        <v>98.8</v>
      </c>
      <c r="G962" s="12">
        <v>90.25</v>
      </c>
      <c r="H962" s="12">
        <v>93.1</v>
      </c>
      <c r="I962" s="12">
        <v>86.45</v>
      </c>
      <c r="J962" s="12">
        <v>101.65</v>
      </c>
      <c r="K962" s="12">
        <v>95</v>
      </c>
      <c r="L962" s="13">
        <v>92.268749999999997</v>
      </c>
      <c r="M962" s="17" t="s">
        <v>138</v>
      </c>
      <c r="N962" s="17">
        <f t="shared" si="56"/>
        <v>3</v>
      </c>
      <c r="O962" s="14" t="s">
        <v>13</v>
      </c>
      <c r="P962" s="14">
        <f t="shared" si="57"/>
        <v>7</v>
      </c>
      <c r="Q962" s="14" t="s">
        <v>15</v>
      </c>
      <c r="R962" s="14">
        <f t="shared" si="58"/>
        <v>2</v>
      </c>
      <c r="S962" s="14" t="s">
        <v>119</v>
      </c>
      <c r="T962" s="14" t="s">
        <v>143</v>
      </c>
      <c r="U962" s="14">
        <f t="shared" si="59"/>
        <v>3</v>
      </c>
    </row>
    <row r="963" spans="1:21" x14ac:dyDescent="0.3">
      <c r="A963" s="11">
        <v>44634.649988425925</v>
      </c>
      <c r="B963" s="15">
        <v>44634</v>
      </c>
      <c r="C963" s="16">
        <v>0.64998842592592598</v>
      </c>
      <c r="D963" s="12">
        <v>106</v>
      </c>
      <c r="E963" s="12">
        <v>92.92</v>
      </c>
      <c r="F963" s="12">
        <v>105.04</v>
      </c>
      <c r="G963" s="12">
        <v>95.949999999999989</v>
      </c>
      <c r="H963" s="12">
        <v>98.98</v>
      </c>
      <c r="I963" s="12">
        <v>91.91</v>
      </c>
      <c r="J963" s="12">
        <v>108.07000000000001</v>
      </c>
      <c r="K963" s="12">
        <v>96</v>
      </c>
      <c r="L963" s="13">
        <v>99.358750000000015</v>
      </c>
      <c r="M963" s="17" t="s">
        <v>138</v>
      </c>
      <c r="N963" s="17">
        <f t="shared" ref="N963:N1026" si="60">IF(M963="Morning",1,IF(M963="Afternoon",2,IF(M963="Evening",3,IF(M963="late Evening",4,IF(M963="Break",5)))))</f>
        <v>3</v>
      </c>
      <c r="O963" s="14" t="s">
        <v>13</v>
      </c>
      <c r="P963" s="14">
        <f t="shared" ref="P963:P1026" si="61">IF(O963="Greetings",1,IF(O963="Break",2,IF(O963="Closing",3,IF(O963="demonstration",4,IF(O963="Hands on",5,IF(O963="Introduction",6,IF(O963="Lecture",7,IF(O963="No Activity",8,IF(O963="Peer Learning",9)))))))))</f>
        <v>7</v>
      </c>
      <c r="Q963" s="14" t="s">
        <v>15</v>
      </c>
      <c r="R963" s="14">
        <f t="shared" ref="R963:R1026" si="62">IF(Q963="On Campus",1,IF(Q963="Off Campus",2))</f>
        <v>2</v>
      </c>
      <c r="S963" s="14" t="s">
        <v>119</v>
      </c>
      <c r="T963" s="14" t="s">
        <v>143</v>
      </c>
      <c r="U963" s="14">
        <f t="shared" ref="U963:U1026" si="63">IF(T963="Tools_Digital Drawing",1,IF(T963="Spatial Design",2,IF(T963="Technical Contexts",3)))</f>
        <v>3</v>
      </c>
    </row>
    <row r="964" spans="1:21" x14ac:dyDescent="0.3">
      <c r="A964" s="11">
        <v>44634.65</v>
      </c>
      <c r="B964" s="15">
        <v>44634</v>
      </c>
      <c r="C964" s="16">
        <v>0.65</v>
      </c>
      <c r="D964" s="12">
        <v>91.350000000000009</v>
      </c>
      <c r="E964" s="12">
        <v>93.38000000000001</v>
      </c>
      <c r="F964" s="12">
        <v>105.56</v>
      </c>
      <c r="G964" s="12">
        <v>96.424999999999997</v>
      </c>
      <c r="H964" s="12">
        <v>99.47</v>
      </c>
      <c r="I964" s="12">
        <v>98</v>
      </c>
      <c r="J964" s="12">
        <v>105</v>
      </c>
      <c r="K964" s="12">
        <v>98.454999999999998</v>
      </c>
      <c r="L964" s="13">
        <v>98.455000000000013</v>
      </c>
      <c r="M964" s="17" t="s">
        <v>138</v>
      </c>
      <c r="N964" s="17">
        <f t="shared" si="60"/>
        <v>3</v>
      </c>
      <c r="O964" s="14" t="s">
        <v>13</v>
      </c>
      <c r="P964" s="14">
        <f t="shared" si="61"/>
        <v>7</v>
      </c>
      <c r="Q964" s="14" t="s">
        <v>15</v>
      </c>
      <c r="R964" s="14">
        <f t="shared" si="62"/>
        <v>2</v>
      </c>
      <c r="S964" s="14" t="s">
        <v>119</v>
      </c>
      <c r="T964" s="14" t="s">
        <v>143</v>
      </c>
      <c r="U964" s="14">
        <f t="shared" si="63"/>
        <v>3</v>
      </c>
    </row>
    <row r="965" spans="1:21" x14ac:dyDescent="0.3">
      <c r="A965" s="11">
        <v>44634.650011574071</v>
      </c>
      <c r="B965" s="15">
        <v>44634</v>
      </c>
      <c r="C965" s="16">
        <v>0.65001157407407406</v>
      </c>
      <c r="D965" s="12">
        <v>81.900000000000006</v>
      </c>
      <c r="E965" s="12">
        <v>83.72</v>
      </c>
      <c r="F965" s="12">
        <v>94.64</v>
      </c>
      <c r="G965" s="12">
        <v>86.45</v>
      </c>
      <c r="H965" s="12">
        <v>89.179999999999993</v>
      </c>
      <c r="I965" s="12">
        <v>82.81</v>
      </c>
      <c r="J965" s="12">
        <v>97.37</v>
      </c>
      <c r="K965" s="12">
        <v>91</v>
      </c>
      <c r="L965" s="13">
        <v>88.383750000000006</v>
      </c>
      <c r="M965" s="17" t="s">
        <v>138</v>
      </c>
      <c r="N965" s="17">
        <f t="shared" si="60"/>
        <v>3</v>
      </c>
      <c r="O965" s="14" t="s">
        <v>13</v>
      </c>
      <c r="P965" s="14">
        <f t="shared" si="61"/>
        <v>7</v>
      </c>
      <c r="Q965" s="14" t="s">
        <v>15</v>
      </c>
      <c r="R965" s="14">
        <f t="shared" si="62"/>
        <v>2</v>
      </c>
      <c r="S965" s="14" t="s">
        <v>119</v>
      </c>
      <c r="T965" s="14" t="s">
        <v>143</v>
      </c>
      <c r="U965" s="14">
        <f t="shared" si="63"/>
        <v>3</v>
      </c>
    </row>
    <row r="966" spans="1:21" x14ac:dyDescent="0.3">
      <c r="A966" s="11">
        <v>44634.650567129633</v>
      </c>
      <c r="B966" s="15">
        <v>44634</v>
      </c>
      <c r="C966" s="16">
        <v>0.6505671296296297</v>
      </c>
      <c r="D966" s="12">
        <v>84.600000000000009</v>
      </c>
      <c r="E966" s="12">
        <v>86.48</v>
      </c>
      <c r="F966" s="12">
        <v>97.76</v>
      </c>
      <c r="G966" s="12">
        <v>89.3</v>
      </c>
      <c r="H966" s="12">
        <v>92.12</v>
      </c>
      <c r="I966" s="12">
        <v>85.54</v>
      </c>
      <c r="J966" s="12">
        <v>100.58000000000001</v>
      </c>
      <c r="K966" s="12">
        <v>94</v>
      </c>
      <c r="L966" s="13">
        <v>91.297500000000014</v>
      </c>
      <c r="M966" s="17" t="s">
        <v>138</v>
      </c>
      <c r="N966" s="17">
        <f t="shared" si="60"/>
        <v>3</v>
      </c>
      <c r="O966" s="14" t="s">
        <v>13</v>
      </c>
      <c r="P966" s="14">
        <f t="shared" si="61"/>
        <v>7</v>
      </c>
      <c r="Q966" s="14" t="s">
        <v>15</v>
      </c>
      <c r="R966" s="14">
        <f t="shared" si="62"/>
        <v>2</v>
      </c>
      <c r="S966" s="14" t="s">
        <v>119</v>
      </c>
      <c r="T966" s="14" t="s">
        <v>143</v>
      </c>
      <c r="U966" s="14">
        <f t="shared" si="63"/>
        <v>3</v>
      </c>
    </row>
    <row r="967" spans="1:21" x14ac:dyDescent="0.3">
      <c r="A967" s="11">
        <v>44634.650682870371</v>
      </c>
      <c r="B967" s="15">
        <v>44634</v>
      </c>
      <c r="C967" s="16">
        <v>0.65068287037037031</v>
      </c>
      <c r="D967" s="12">
        <v>108</v>
      </c>
      <c r="E967" s="12">
        <v>92.92</v>
      </c>
      <c r="F967" s="12">
        <v>105.04</v>
      </c>
      <c r="G967" s="12">
        <v>95.949999999999989</v>
      </c>
      <c r="H967" s="12">
        <v>98.98</v>
      </c>
      <c r="I967" s="12">
        <v>91.91</v>
      </c>
      <c r="J967" s="12">
        <v>108.07000000000001</v>
      </c>
      <c r="K967" s="12">
        <v>94</v>
      </c>
      <c r="L967" s="13">
        <v>99.358750000000015</v>
      </c>
      <c r="M967" s="17" t="s">
        <v>138</v>
      </c>
      <c r="N967" s="17">
        <f t="shared" si="60"/>
        <v>3</v>
      </c>
      <c r="O967" s="14" t="s">
        <v>13</v>
      </c>
      <c r="P967" s="14">
        <f t="shared" si="61"/>
        <v>7</v>
      </c>
      <c r="Q967" s="14" t="s">
        <v>15</v>
      </c>
      <c r="R967" s="14">
        <f t="shared" si="62"/>
        <v>2</v>
      </c>
      <c r="S967" s="14" t="s">
        <v>119</v>
      </c>
      <c r="T967" s="14" t="s">
        <v>143</v>
      </c>
      <c r="U967" s="14">
        <f t="shared" si="63"/>
        <v>3</v>
      </c>
    </row>
    <row r="968" spans="1:21" x14ac:dyDescent="0.3">
      <c r="A968" s="11">
        <v>44634.651377314818</v>
      </c>
      <c r="B968" s="15">
        <v>44634</v>
      </c>
      <c r="C968" s="16">
        <v>0.65137731481481487</v>
      </c>
      <c r="D968" s="12">
        <v>104</v>
      </c>
      <c r="E968" s="12">
        <v>90.160000000000011</v>
      </c>
      <c r="F968" s="12">
        <v>101.92</v>
      </c>
      <c r="G968" s="12">
        <v>93.1</v>
      </c>
      <c r="H968" s="12">
        <v>96.039999999999992</v>
      </c>
      <c r="I968" s="12">
        <v>89.18</v>
      </c>
      <c r="J968" s="12">
        <v>104.86</v>
      </c>
      <c r="K968" s="12">
        <v>92</v>
      </c>
      <c r="L968" s="13">
        <v>96.407500000000013</v>
      </c>
      <c r="M968" s="17" t="s">
        <v>138</v>
      </c>
      <c r="N968" s="17">
        <f t="shared" si="60"/>
        <v>3</v>
      </c>
      <c r="O968" s="14" t="s">
        <v>13</v>
      </c>
      <c r="P968" s="14">
        <f t="shared" si="61"/>
        <v>7</v>
      </c>
      <c r="Q968" s="14" t="s">
        <v>15</v>
      </c>
      <c r="R968" s="14">
        <f t="shared" si="62"/>
        <v>2</v>
      </c>
      <c r="S968" s="14" t="s">
        <v>119</v>
      </c>
      <c r="T968" s="14" t="s">
        <v>143</v>
      </c>
      <c r="U968" s="14">
        <f t="shared" si="63"/>
        <v>3</v>
      </c>
    </row>
    <row r="969" spans="1:21" x14ac:dyDescent="0.3">
      <c r="A969" s="11">
        <v>44634.651701388888</v>
      </c>
      <c r="B969" s="15">
        <v>44634</v>
      </c>
      <c r="C969" s="16">
        <v>0.65170138888888884</v>
      </c>
      <c r="D969" s="12">
        <v>85.5</v>
      </c>
      <c r="E969" s="12">
        <v>87.4</v>
      </c>
      <c r="F969" s="12">
        <v>98.8</v>
      </c>
      <c r="G969" s="12">
        <v>90.25</v>
      </c>
      <c r="H969" s="12">
        <v>93.1</v>
      </c>
      <c r="I969" s="12">
        <v>86.45</v>
      </c>
      <c r="J969" s="12">
        <v>101.65</v>
      </c>
      <c r="K969" s="12">
        <v>95</v>
      </c>
      <c r="L969" s="13">
        <v>92.268749999999997</v>
      </c>
      <c r="M969" s="17" t="s">
        <v>138</v>
      </c>
      <c r="N969" s="17">
        <f t="shared" si="60"/>
        <v>3</v>
      </c>
      <c r="O969" s="14" t="s">
        <v>13</v>
      </c>
      <c r="P969" s="14">
        <f t="shared" si="61"/>
        <v>7</v>
      </c>
      <c r="Q969" s="14" t="s">
        <v>15</v>
      </c>
      <c r="R969" s="14">
        <f t="shared" si="62"/>
        <v>2</v>
      </c>
      <c r="S969" s="14" t="s">
        <v>119</v>
      </c>
      <c r="T969" s="14" t="s">
        <v>143</v>
      </c>
      <c r="U969" s="14">
        <f t="shared" si="63"/>
        <v>3</v>
      </c>
    </row>
    <row r="970" spans="1:21" x14ac:dyDescent="0.3">
      <c r="A970" s="11">
        <v>44634.652071759258</v>
      </c>
      <c r="B970" s="15">
        <v>44634</v>
      </c>
      <c r="C970" s="16">
        <v>0.6520717592592592</v>
      </c>
      <c r="D970" s="12">
        <v>99</v>
      </c>
      <c r="E970" s="12">
        <v>88.320000000000007</v>
      </c>
      <c r="F970" s="12">
        <v>99.84</v>
      </c>
      <c r="G970" s="12">
        <v>91.199999999999989</v>
      </c>
      <c r="H970" s="12">
        <v>94.08</v>
      </c>
      <c r="I970" s="12">
        <v>87.36</v>
      </c>
      <c r="J970" s="12">
        <v>102.72</v>
      </c>
      <c r="K970" s="12">
        <v>93</v>
      </c>
      <c r="L970" s="13">
        <v>94.44</v>
      </c>
      <c r="M970" s="17" t="s">
        <v>138</v>
      </c>
      <c r="N970" s="17">
        <f t="shared" si="60"/>
        <v>3</v>
      </c>
      <c r="O970" s="14" t="s">
        <v>13</v>
      </c>
      <c r="P970" s="14">
        <f t="shared" si="61"/>
        <v>7</v>
      </c>
      <c r="Q970" s="14" t="s">
        <v>15</v>
      </c>
      <c r="R970" s="14">
        <f t="shared" si="62"/>
        <v>2</v>
      </c>
      <c r="S970" s="14" t="s">
        <v>119</v>
      </c>
      <c r="T970" s="14" t="s">
        <v>143</v>
      </c>
      <c r="U970" s="14">
        <f t="shared" si="63"/>
        <v>3</v>
      </c>
    </row>
    <row r="971" spans="1:21" x14ac:dyDescent="0.3">
      <c r="A971" s="11">
        <v>44634.652129629627</v>
      </c>
      <c r="B971" s="15">
        <v>44634</v>
      </c>
      <c r="C971" s="16">
        <v>0.65212962962962961</v>
      </c>
      <c r="D971" s="12">
        <v>86.4</v>
      </c>
      <c r="E971" s="12">
        <v>88.320000000000007</v>
      </c>
      <c r="F971" s="12">
        <v>99.84</v>
      </c>
      <c r="G971" s="12">
        <v>91.199999999999989</v>
      </c>
      <c r="H971" s="12">
        <v>94.08</v>
      </c>
      <c r="I971" s="12">
        <v>87.36</v>
      </c>
      <c r="J971" s="12">
        <v>102.72</v>
      </c>
      <c r="K971" s="12">
        <v>96</v>
      </c>
      <c r="L971" s="13">
        <v>93.240000000000009</v>
      </c>
      <c r="M971" s="17" t="s">
        <v>138</v>
      </c>
      <c r="N971" s="17">
        <f t="shared" si="60"/>
        <v>3</v>
      </c>
      <c r="O971" s="14" t="s">
        <v>13</v>
      </c>
      <c r="P971" s="14">
        <f t="shared" si="61"/>
        <v>7</v>
      </c>
      <c r="Q971" s="14" t="s">
        <v>15</v>
      </c>
      <c r="R971" s="14">
        <f t="shared" si="62"/>
        <v>2</v>
      </c>
      <c r="S971" s="14" t="s">
        <v>119</v>
      </c>
      <c r="T971" s="14" t="s">
        <v>143</v>
      </c>
      <c r="U971" s="14">
        <f t="shared" si="63"/>
        <v>3</v>
      </c>
    </row>
    <row r="972" spans="1:21" x14ac:dyDescent="0.3">
      <c r="A972" s="11">
        <v>44634.65221064815</v>
      </c>
      <c r="B972" s="15">
        <v>44634</v>
      </c>
      <c r="C972" s="16">
        <v>0.65221064814814811</v>
      </c>
      <c r="D972" s="12">
        <v>84.600000000000009</v>
      </c>
      <c r="E972" s="12">
        <v>86.48</v>
      </c>
      <c r="F972" s="12">
        <v>97.76</v>
      </c>
      <c r="G972" s="12">
        <v>89.3</v>
      </c>
      <c r="H972" s="12">
        <v>92.12</v>
      </c>
      <c r="I972" s="12">
        <v>85.54</v>
      </c>
      <c r="J972" s="12">
        <v>100.58000000000001</v>
      </c>
      <c r="K972" s="12">
        <v>94</v>
      </c>
      <c r="L972" s="13">
        <v>91.297500000000014</v>
      </c>
      <c r="M972" s="17" t="s">
        <v>138</v>
      </c>
      <c r="N972" s="17">
        <f t="shared" si="60"/>
        <v>3</v>
      </c>
      <c r="O972" s="14" t="s">
        <v>13</v>
      </c>
      <c r="P972" s="14">
        <f t="shared" si="61"/>
        <v>7</v>
      </c>
      <c r="Q972" s="14" t="s">
        <v>15</v>
      </c>
      <c r="R972" s="14">
        <f t="shared" si="62"/>
        <v>2</v>
      </c>
      <c r="S972" s="14" t="s">
        <v>119</v>
      </c>
      <c r="T972" s="14" t="s">
        <v>143</v>
      </c>
      <c r="U972" s="14">
        <f t="shared" si="63"/>
        <v>3</v>
      </c>
    </row>
    <row r="973" spans="1:21" x14ac:dyDescent="0.3">
      <c r="A973" s="11">
        <v>44634.652418981481</v>
      </c>
      <c r="B973" s="15">
        <v>44634</v>
      </c>
      <c r="C973" s="16">
        <v>0.65241898148148147</v>
      </c>
      <c r="D973" s="12">
        <v>84.600000000000009</v>
      </c>
      <c r="E973" s="12">
        <v>86.48</v>
      </c>
      <c r="F973" s="12">
        <v>97.76</v>
      </c>
      <c r="G973" s="12">
        <v>89.3</v>
      </c>
      <c r="H973" s="12">
        <v>92.12</v>
      </c>
      <c r="I973" s="12">
        <v>85.54</v>
      </c>
      <c r="J973" s="12">
        <v>100.58000000000001</v>
      </c>
      <c r="K973" s="12">
        <v>94</v>
      </c>
      <c r="L973" s="13">
        <v>91.297500000000014</v>
      </c>
      <c r="M973" s="17" t="s">
        <v>138</v>
      </c>
      <c r="N973" s="17">
        <f t="shared" si="60"/>
        <v>3</v>
      </c>
      <c r="O973" s="14" t="s">
        <v>13</v>
      </c>
      <c r="P973" s="14">
        <f t="shared" si="61"/>
        <v>7</v>
      </c>
      <c r="Q973" s="14" t="s">
        <v>15</v>
      </c>
      <c r="R973" s="14">
        <f t="shared" si="62"/>
        <v>2</v>
      </c>
      <c r="S973" s="14" t="s">
        <v>119</v>
      </c>
      <c r="T973" s="14" t="s">
        <v>143</v>
      </c>
      <c r="U973" s="14">
        <f t="shared" si="63"/>
        <v>3</v>
      </c>
    </row>
    <row r="974" spans="1:21" x14ac:dyDescent="0.3">
      <c r="A974" s="11">
        <v>44634.652685185189</v>
      </c>
      <c r="B974" s="15">
        <v>44634</v>
      </c>
      <c r="C974" s="16">
        <v>0.65268518518518526</v>
      </c>
      <c r="D974" s="12">
        <v>85.5</v>
      </c>
      <c r="E974" s="12">
        <v>87.4</v>
      </c>
      <c r="F974" s="12">
        <v>98.8</v>
      </c>
      <c r="G974" s="12">
        <v>90.25</v>
      </c>
      <c r="H974" s="12">
        <v>93.1</v>
      </c>
      <c r="I974" s="12">
        <v>86.45</v>
      </c>
      <c r="J974" s="12">
        <v>101.65</v>
      </c>
      <c r="K974" s="12">
        <v>95</v>
      </c>
      <c r="L974" s="13">
        <v>92.268749999999997</v>
      </c>
      <c r="M974" s="17" t="s">
        <v>138</v>
      </c>
      <c r="N974" s="17">
        <f t="shared" si="60"/>
        <v>3</v>
      </c>
      <c r="O974" s="14" t="s">
        <v>13</v>
      </c>
      <c r="P974" s="14">
        <f t="shared" si="61"/>
        <v>7</v>
      </c>
      <c r="Q974" s="14" t="s">
        <v>15</v>
      </c>
      <c r="R974" s="14">
        <f t="shared" si="62"/>
        <v>2</v>
      </c>
      <c r="S974" s="14" t="s">
        <v>119</v>
      </c>
      <c r="T974" s="14" t="s">
        <v>143</v>
      </c>
      <c r="U974" s="14">
        <f t="shared" si="63"/>
        <v>3</v>
      </c>
    </row>
    <row r="975" spans="1:21" x14ac:dyDescent="0.3">
      <c r="A975" s="11">
        <v>44634.652766203704</v>
      </c>
      <c r="B975" s="15">
        <v>44634</v>
      </c>
      <c r="C975" s="16">
        <v>0.65276620370370375</v>
      </c>
      <c r="D975" s="12">
        <v>99</v>
      </c>
      <c r="E975" s="12">
        <v>88.78</v>
      </c>
      <c r="F975" s="12">
        <v>100.36</v>
      </c>
      <c r="G975" s="12">
        <v>91.674999999999997</v>
      </c>
      <c r="H975" s="12">
        <v>94.57</v>
      </c>
      <c r="I975" s="12">
        <v>87.814999999999998</v>
      </c>
      <c r="J975" s="12">
        <v>103.25500000000001</v>
      </c>
      <c r="K975" s="12">
        <v>94</v>
      </c>
      <c r="L975" s="13">
        <v>94.931875000000005</v>
      </c>
      <c r="M975" s="17" t="s">
        <v>138</v>
      </c>
      <c r="N975" s="17">
        <f t="shared" si="60"/>
        <v>3</v>
      </c>
      <c r="O975" s="14" t="s">
        <v>13</v>
      </c>
      <c r="P975" s="14">
        <f t="shared" si="61"/>
        <v>7</v>
      </c>
      <c r="Q975" s="14" t="s">
        <v>15</v>
      </c>
      <c r="R975" s="14">
        <f t="shared" si="62"/>
        <v>2</v>
      </c>
      <c r="S975" s="14" t="s">
        <v>119</v>
      </c>
      <c r="T975" s="14" t="s">
        <v>143</v>
      </c>
      <c r="U975" s="14">
        <f t="shared" si="63"/>
        <v>3</v>
      </c>
    </row>
    <row r="976" spans="1:21" x14ac:dyDescent="0.3">
      <c r="A976" s="11">
        <v>44634.65284722222</v>
      </c>
      <c r="B976" s="15">
        <v>44634</v>
      </c>
      <c r="C976" s="16">
        <v>0.65284722222222225</v>
      </c>
      <c r="D976" s="12">
        <v>84.600000000000009</v>
      </c>
      <c r="E976" s="12">
        <v>86.48</v>
      </c>
      <c r="F976" s="12">
        <v>97.76</v>
      </c>
      <c r="G976" s="12">
        <v>89.3</v>
      </c>
      <c r="H976" s="12">
        <v>92.12</v>
      </c>
      <c r="I976" s="12">
        <v>85.54</v>
      </c>
      <c r="J976" s="12">
        <v>100.58000000000001</v>
      </c>
      <c r="K976" s="12">
        <v>94</v>
      </c>
      <c r="L976" s="13">
        <v>91.297500000000014</v>
      </c>
      <c r="M976" s="17" t="s">
        <v>138</v>
      </c>
      <c r="N976" s="17">
        <f t="shared" si="60"/>
        <v>3</v>
      </c>
      <c r="O976" s="14" t="s">
        <v>13</v>
      </c>
      <c r="P976" s="14">
        <f t="shared" si="61"/>
        <v>7</v>
      </c>
      <c r="Q976" s="14" t="s">
        <v>15</v>
      </c>
      <c r="R976" s="14">
        <f t="shared" si="62"/>
        <v>2</v>
      </c>
      <c r="S976" s="14" t="s">
        <v>119</v>
      </c>
      <c r="T976" s="14" t="s">
        <v>143</v>
      </c>
      <c r="U976" s="14">
        <f t="shared" si="63"/>
        <v>3</v>
      </c>
    </row>
    <row r="977" spans="1:21" x14ac:dyDescent="0.3">
      <c r="A977" s="11">
        <v>44634.653460648151</v>
      </c>
      <c r="B977" s="15">
        <v>44634</v>
      </c>
      <c r="C977" s="16">
        <v>0.65346064814814808</v>
      </c>
      <c r="D977" s="12">
        <v>101</v>
      </c>
      <c r="E977" s="12">
        <v>87.4</v>
      </c>
      <c r="F977" s="12">
        <v>98.8</v>
      </c>
      <c r="G977" s="12">
        <v>90.25</v>
      </c>
      <c r="H977" s="12">
        <v>93.1</v>
      </c>
      <c r="I977" s="12">
        <v>86.45</v>
      </c>
      <c r="J977" s="12">
        <v>101.65</v>
      </c>
      <c r="K977" s="12">
        <v>89</v>
      </c>
      <c r="L977" s="13">
        <v>93.456249999999997</v>
      </c>
      <c r="M977" s="17" t="s">
        <v>138</v>
      </c>
      <c r="N977" s="17">
        <f t="shared" si="60"/>
        <v>3</v>
      </c>
      <c r="O977" s="14" t="s">
        <v>13</v>
      </c>
      <c r="P977" s="14">
        <f t="shared" si="61"/>
        <v>7</v>
      </c>
      <c r="Q977" s="14" t="s">
        <v>15</v>
      </c>
      <c r="R977" s="14">
        <f t="shared" si="62"/>
        <v>2</v>
      </c>
      <c r="S977" s="14" t="s">
        <v>119</v>
      </c>
      <c r="T977" s="14" t="s">
        <v>143</v>
      </c>
      <c r="U977" s="14">
        <f t="shared" si="63"/>
        <v>3</v>
      </c>
    </row>
    <row r="978" spans="1:21" x14ac:dyDescent="0.3">
      <c r="A978" s="11">
        <v>44634.65347222222</v>
      </c>
      <c r="B978" s="15">
        <v>44634</v>
      </c>
      <c r="C978" s="16">
        <v>0.65347222222222223</v>
      </c>
      <c r="D978" s="12">
        <v>94.05</v>
      </c>
      <c r="E978" s="12">
        <v>96.14</v>
      </c>
      <c r="F978" s="12">
        <v>108.68</v>
      </c>
      <c r="G978" s="12">
        <v>99.274999999999991</v>
      </c>
      <c r="H978" s="12">
        <v>102.41</v>
      </c>
      <c r="I978" s="12">
        <v>101</v>
      </c>
      <c r="J978" s="12">
        <v>108</v>
      </c>
      <c r="K978" s="12">
        <v>101.36499999999999</v>
      </c>
      <c r="L978" s="13">
        <v>101.36499999999999</v>
      </c>
      <c r="M978" s="17" t="s">
        <v>138</v>
      </c>
      <c r="N978" s="17">
        <f t="shared" si="60"/>
        <v>3</v>
      </c>
      <c r="O978" s="14" t="s">
        <v>13</v>
      </c>
      <c r="P978" s="14">
        <f t="shared" si="61"/>
        <v>7</v>
      </c>
      <c r="Q978" s="14" t="s">
        <v>15</v>
      </c>
      <c r="R978" s="14">
        <f t="shared" si="62"/>
        <v>2</v>
      </c>
      <c r="S978" s="14" t="s">
        <v>119</v>
      </c>
      <c r="T978" s="14" t="s">
        <v>143</v>
      </c>
      <c r="U978" s="14">
        <f t="shared" si="63"/>
        <v>3</v>
      </c>
    </row>
    <row r="979" spans="1:21" x14ac:dyDescent="0.3">
      <c r="A979" s="11">
        <v>44634.65415509259</v>
      </c>
      <c r="B979" s="15">
        <v>44634</v>
      </c>
      <c r="C979" s="16">
        <v>0.65415509259259264</v>
      </c>
      <c r="D979" s="12">
        <v>97</v>
      </c>
      <c r="E979" s="12">
        <v>82.34</v>
      </c>
      <c r="F979" s="12">
        <v>93.08</v>
      </c>
      <c r="G979" s="12">
        <v>85.024999999999991</v>
      </c>
      <c r="H979" s="12">
        <v>87.71</v>
      </c>
      <c r="I979" s="12">
        <v>81.445000000000007</v>
      </c>
      <c r="J979" s="12">
        <v>95.765000000000001</v>
      </c>
      <c r="K979" s="12">
        <v>82</v>
      </c>
      <c r="L979" s="13">
        <v>88.045625000000001</v>
      </c>
      <c r="M979" s="17" t="s">
        <v>138</v>
      </c>
      <c r="N979" s="17">
        <f t="shared" si="60"/>
        <v>3</v>
      </c>
      <c r="O979" s="14" t="s">
        <v>13</v>
      </c>
      <c r="P979" s="14">
        <f t="shared" si="61"/>
        <v>7</v>
      </c>
      <c r="Q979" s="14" t="s">
        <v>15</v>
      </c>
      <c r="R979" s="14">
        <f t="shared" si="62"/>
        <v>2</v>
      </c>
      <c r="S979" s="14" t="s">
        <v>119</v>
      </c>
      <c r="T979" s="14" t="s">
        <v>143</v>
      </c>
      <c r="U979" s="14">
        <f t="shared" si="63"/>
        <v>3</v>
      </c>
    </row>
    <row r="980" spans="1:21" x14ac:dyDescent="0.3">
      <c r="A980" s="11">
        <v>44634.654849537037</v>
      </c>
      <c r="B980" s="15">
        <v>44634</v>
      </c>
      <c r="C980" s="16">
        <v>0.65484953703703697</v>
      </c>
      <c r="D980" s="12">
        <v>95</v>
      </c>
      <c r="E980" s="12">
        <v>81.88000000000001</v>
      </c>
      <c r="F980" s="12">
        <v>92.56</v>
      </c>
      <c r="G980" s="12">
        <v>84.55</v>
      </c>
      <c r="H980" s="12">
        <v>87.22</v>
      </c>
      <c r="I980" s="12">
        <v>80.990000000000009</v>
      </c>
      <c r="J980" s="12">
        <v>95.23</v>
      </c>
      <c r="K980" s="12">
        <v>83</v>
      </c>
      <c r="L980" s="13">
        <v>87.553750000000008</v>
      </c>
      <c r="M980" s="17" t="s">
        <v>138</v>
      </c>
      <c r="N980" s="17">
        <f t="shared" si="60"/>
        <v>3</v>
      </c>
      <c r="O980" s="14" t="s">
        <v>13</v>
      </c>
      <c r="P980" s="14">
        <f t="shared" si="61"/>
        <v>7</v>
      </c>
      <c r="Q980" s="14" t="s">
        <v>15</v>
      </c>
      <c r="R980" s="14">
        <f t="shared" si="62"/>
        <v>2</v>
      </c>
      <c r="S980" s="14" t="s">
        <v>119</v>
      </c>
      <c r="T980" s="14" t="s">
        <v>143</v>
      </c>
      <c r="U980" s="14">
        <f t="shared" si="63"/>
        <v>3</v>
      </c>
    </row>
    <row r="981" spans="1:21" x14ac:dyDescent="0.3">
      <c r="A981" s="11">
        <v>44634.655543981484</v>
      </c>
      <c r="B981" s="15">
        <v>44634</v>
      </c>
      <c r="C981" s="16">
        <v>0.65554398148148152</v>
      </c>
      <c r="D981" s="12">
        <v>93</v>
      </c>
      <c r="E981" s="12">
        <v>85.100000000000009</v>
      </c>
      <c r="F981" s="12">
        <v>96.2</v>
      </c>
      <c r="G981" s="12">
        <v>87.875</v>
      </c>
      <c r="H981" s="12">
        <v>90.649999999999991</v>
      </c>
      <c r="I981" s="12">
        <v>84.174999999999997</v>
      </c>
      <c r="J981" s="12">
        <v>98.975000000000009</v>
      </c>
      <c r="K981" s="12">
        <v>92</v>
      </c>
      <c r="L981" s="13">
        <v>90.996875000000003</v>
      </c>
      <c r="M981" s="17" t="s">
        <v>138</v>
      </c>
      <c r="N981" s="17">
        <f t="shared" si="60"/>
        <v>3</v>
      </c>
      <c r="O981" s="14" t="s">
        <v>13</v>
      </c>
      <c r="P981" s="14">
        <f t="shared" si="61"/>
        <v>7</v>
      </c>
      <c r="Q981" s="14" t="s">
        <v>15</v>
      </c>
      <c r="R981" s="14">
        <f t="shared" si="62"/>
        <v>2</v>
      </c>
      <c r="S981" s="14" t="s">
        <v>119</v>
      </c>
      <c r="T981" s="14" t="s">
        <v>143</v>
      </c>
      <c r="U981" s="14">
        <f t="shared" si="63"/>
        <v>3</v>
      </c>
    </row>
    <row r="982" spans="1:21" x14ac:dyDescent="0.3">
      <c r="A982" s="11">
        <v>44634.656238425923</v>
      </c>
      <c r="B982" s="15">
        <v>44634</v>
      </c>
      <c r="C982" s="16">
        <v>0.65623842592592596</v>
      </c>
      <c r="D982" s="12">
        <v>91</v>
      </c>
      <c r="E982" s="12">
        <v>81.42</v>
      </c>
      <c r="F982" s="12">
        <v>92.04</v>
      </c>
      <c r="G982" s="12">
        <v>84.075000000000003</v>
      </c>
      <c r="H982" s="12">
        <v>86.73</v>
      </c>
      <c r="I982" s="12">
        <v>80.534999999999997</v>
      </c>
      <c r="J982" s="12">
        <v>94.695000000000007</v>
      </c>
      <c r="K982" s="12">
        <v>86</v>
      </c>
      <c r="L982" s="13">
        <v>87.061875000000015</v>
      </c>
      <c r="M982" s="17" t="s">
        <v>138</v>
      </c>
      <c r="N982" s="17">
        <f t="shared" si="60"/>
        <v>3</v>
      </c>
      <c r="O982" s="14" t="s">
        <v>13</v>
      </c>
      <c r="P982" s="14">
        <f t="shared" si="61"/>
        <v>7</v>
      </c>
      <c r="Q982" s="14" t="s">
        <v>15</v>
      </c>
      <c r="R982" s="14">
        <f t="shared" si="62"/>
        <v>2</v>
      </c>
      <c r="S982" s="14" t="s">
        <v>119</v>
      </c>
      <c r="T982" s="14" t="s">
        <v>143</v>
      </c>
      <c r="U982" s="14">
        <f t="shared" si="63"/>
        <v>3</v>
      </c>
    </row>
    <row r="983" spans="1:21" x14ac:dyDescent="0.3">
      <c r="A983" s="11">
        <v>44634.65693287037</v>
      </c>
      <c r="B983" s="15">
        <v>44634</v>
      </c>
      <c r="C983" s="16">
        <v>0.6569328703703704</v>
      </c>
      <c r="D983" s="12">
        <v>96</v>
      </c>
      <c r="E983" s="12">
        <v>84.18</v>
      </c>
      <c r="F983" s="12">
        <v>95.16</v>
      </c>
      <c r="G983" s="12">
        <v>86.924999999999997</v>
      </c>
      <c r="H983" s="12">
        <v>89.67</v>
      </c>
      <c r="I983" s="12">
        <v>83.265000000000001</v>
      </c>
      <c r="J983" s="12">
        <v>97.905000000000001</v>
      </c>
      <c r="K983" s="12">
        <v>87</v>
      </c>
      <c r="L983" s="13">
        <v>90.013125000000002</v>
      </c>
      <c r="M983" s="17" t="s">
        <v>138</v>
      </c>
      <c r="N983" s="17">
        <f t="shared" si="60"/>
        <v>3</v>
      </c>
      <c r="O983" s="14" t="s">
        <v>13</v>
      </c>
      <c r="P983" s="14">
        <f t="shared" si="61"/>
        <v>7</v>
      </c>
      <c r="Q983" s="14" t="s">
        <v>15</v>
      </c>
      <c r="R983" s="14">
        <f t="shared" si="62"/>
        <v>2</v>
      </c>
      <c r="S983" s="14" t="s">
        <v>119</v>
      </c>
      <c r="T983" s="14" t="s">
        <v>143</v>
      </c>
      <c r="U983" s="14">
        <f t="shared" si="63"/>
        <v>3</v>
      </c>
    </row>
    <row r="984" spans="1:21" x14ac:dyDescent="0.3">
      <c r="A984" s="11">
        <v>44634.656944444447</v>
      </c>
      <c r="B984" s="15">
        <v>44634</v>
      </c>
      <c r="C984" s="16">
        <v>0.65694444444444444</v>
      </c>
      <c r="D984" s="12">
        <v>91.350000000000009</v>
      </c>
      <c r="E984" s="12">
        <v>93.38000000000001</v>
      </c>
      <c r="F984" s="12">
        <v>105.56</v>
      </c>
      <c r="G984" s="12">
        <v>96.424999999999997</v>
      </c>
      <c r="H984" s="12">
        <v>99.47</v>
      </c>
      <c r="I984" s="12">
        <v>98</v>
      </c>
      <c r="J984" s="12">
        <v>105</v>
      </c>
      <c r="K984" s="12">
        <v>98.454999999999998</v>
      </c>
      <c r="L984" s="13">
        <v>98.455000000000013</v>
      </c>
      <c r="M984" s="17" t="s">
        <v>138</v>
      </c>
      <c r="N984" s="17">
        <f t="shared" si="60"/>
        <v>3</v>
      </c>
      <c r="O984" s="14" t="s">
        <v>13</v>
      </c>
      <c r="P984" s="14">
        <f t="shared" si="61"/>
        <v>7</v>
      </c>
      <c r="Q984" s="14" t="s">
        <v>15</v>
      </c>
      <c r="R984" s="14">
        <f t="shared" si="62"/>
        <v>2</v>
      </c>
      <c r="S984" s="14" t="s">
        <v>119</v>
      </c>
      <c r="T984" s="14" t="s">
        <v>143</v>
      </c>
      <c r="U984" s="14">
        <f t="shared" si="63"/>
        <v>3</v>
      </c>
    </row>
    <row r="985" spans="1:21" x14ac:dyDescent="0.3">
      <c r="A985" s="11">
        <v>44634.657094907408</v>
      </c>
      <c r="B985" s="15">
        <v>44634</v>
      </c>
      <c r="C985" s="16">
        <v>0.65709490740740739</v>
      </c>
      <c r="D985" s="12">
        <v>73.8</v>
      </c>
      <c r="E985" s="12">
        <v>75.44</v>
      </c>
      <c r="F985" s="12">
        <v>85.28</v>
      </c>
      <c r="G985" s="12">
        <v>77.899999999999991</v>
      </c>
      <c r="H985" s="12">
        <v>80.36</v>
      </c>
      <c r="I985" s="12">
        <v>74.62</v>
      </c>
      <c r="J985" s="12">
        <v>87.740000000000009</v>
      </c>
      <c r="K985" s="12">
        <v>82</v>
      </c>
      <c r="L985" s="13">
        <v>79.642500000000013</v>
      </c>
      <c r="M985" s="17" t="s">
        <v>138</v>
      </c>
      <c r="N985" s="17">
        <f t="shared" si="60"/>
        <v>3</v>
      </c>
      <c r="O985" s="14" t="s">
        <v>13</v>
      </c>
      <c r="P985" s="14">
        <f t="shared" si="61"/>
        <v>7</v>
      </c>
      <c r="Q985" s="14" t="s">
        <v>15</v>
      </c>
      <c r="R985" s="14">
        <f t="shared" si="62"/>
        <v>2</v>
      </c>
      <c r="S985" s="14" t="s">
        <v>119</v>
      </c>
      <c r="T985" s="14" t="s">
        <v>143</v>
      </c>
      <c r="U985" s="14">
        <f t="shared" si="63"/>
        <v>3</v>
      </c>
    </row>
    <row r="986" spans="1:21" x14ac:dyDescent="0.3">
      <c r="A986" s="11">
        <v>44634.657569444447</v>
      </c>
      <c r="B986" s="15">
        <v>44634</v>
      </c>
      <c r="C986" s="16">
        <v>0.65756944444444443</v>
      </c>
      <c r="D986" s="12">
        <v>80.100000000000009</v>
      </c>
      <c r="E986" s="12">
        <v>81.88000000000001</v>
      </c>
      <c r="F986" s="12">
        <v>92.56</v>
      </c>
      <c r="G986" s="12">
        <v>84.55</v>
      </c>
      <c r="H986" s="12">
        <v>87.22</v>
      </c>
      <c r="I986" s="12">
        <v>80.990000000000009</v>
      </c>
      <c r="J986" s="12">
        <v>95.23</v>
      </c>
      <c r="K986" s="12">
        <v>89</v>
      </c>
      <c r="L986" s="13">
        <v>86.441250000000011</v>
      </c>
      <c r="M986" s="17" t="s">
        <v>138</v>
      </c>
      <c r="N986" s="17">
        <f t="shared" si="60"/>
        <v>3</v>
      </c>
      <c r="O986" s="14" t="s">
        <v>13</v>
      </c>
      <c r="P986" s="14">
        <f t="shared" si="61"/>
        <v>7</v>
      </c>
      <c r="Q986" s="14" t="s">
        <v>15</v>
      </c>
      <c r="R986" s="14">
        <f t="shared" si="62"/>
        <v>2</v>
      </c>
      <c r="S986" s="14" t="s">
        <v>119</v>
      </c>
      <c r="T986" s="14" t="s">
        <v>143</v>
      </c>
      <c r="U986" s="14">
        <f t="shared" si="63"/>
        <v>3</v>
      </c>
    </row>
    <row r="987" spans="1:21" x14ac:dyDescent="0.3">
      <c r="A987" s="11">
        <v>44634.657627314817</v>
      </c>
      <c r="B987" s="15">
        <v>44634</v>
      </c>
      <c r="C987" s="16">
        <v>0.65762731481481485</v>
      </c>
      <c r="D987" s="12">
        <v>101</v>
      </c>
      <c r="E987" s="12">
        <v>86.02000000000001</v>
      </c>
      <c r="F987" s="12">
        <v>97.240000000000009</v>
      </c>
      <c r="G987" s="12">
        <v>88.825000000000003</v>
      </c>
      <c r="H987" s="12">
        <v>91.63</v>
      </c>
      <c r="I987" s="12">
        <v>85.085000000000008</v>
      </c>
      <c r="J987" s="12">
        <v>100.045</v>
      </c>
      <c r="K987" s="12">
        <v>86</v>
      </c>
      <c r="L987" s="13">
        <v>91.980624999999989</v>
      </c>
      <c r="M987" s="17" t="s">
        <v>138</v>
      </c>
      <c r="N987" s="17">
        <f t="shared" si="60"/>
        <v>3</v>
      </c>
      <c r="O987" s="14" t="s">
        <v>13</v>
      </c>
      <c r="P987" s="14">
        <f t="shared" si="61"/>
        <v>7</v>
      </c>
      <c r="Q987" s="14" t="s">
        <v>15</v>
      </c>
      <c r="R987" s="14">
        <f t="shared" si="62"/>
        <v>2</v>
      </c>
      <c r="S987" s="14" t="s">
        <v>119</v>
      </c>
      <c r="T987" s="14" t="s">
        <v>143</v>
      </c>
      <c r="U987" s="14">
        <f t="shared" si="63"/>
        <v>3</v>
      </c>
    </row>
    <row r="988" spans="1:21" x14ac:dyDescent="0.3">
      <c r="A988" s="11">
        <v>44634.658321759256</v>
      </c>
      <c r="B988" s="15">
        <v>44634</v>
      </c>
      <c r="C988" s="16">
        <v>0.65832175925925929</v>
      </c>
      <c r="D988" s="12">
        <v>101</v>
      </c>
      <c r="E988" s="12">
        <v>86.94</v>
      </c>
      <c r="F988" s="12">
        <v>98.28</v>
      </c>
      <c r="G988" s="12">
        <v>89.774999999999991</v>
      </c>
      <c r="H988" s="12">
        <v>92.61</v>
      </c>
      <c r="I988" s="12">
        <v>85.995000000000005</v>
      </c>
      <c r="J988" s="12">
        <v>101.11500000000001</v>
      </c>
      <c r="K988" s="12">
        <v>88</v>
      </c>
      <c r="L988" s="13">
        <v>92.964375000000004</v>
      </c>
      <c r="M988" s="17" t="s">
        <v>138</v>
      </c>
      <c r="N988" s="17">
        <f t="shared" si="60"/>
        <v>3</v>
      </c>
      <c r="O988" s="14" t="s">
        <v>13</v>
      </c>
      <c r="P988" s="14">
        <f t="shared" si="61"/>
        <v>7</v>
      </c>
      <c r="Q988" s="14" t="s">
        <v>15</v>
      </c>
      <c r="R988" s="14">
        <f t="shared" si="62"/>
        <v>2</v>
      </c>
      <c r="S988" s="14" t="s">
        <v>119</v>
      </c>
      <c r="T988" s="14" t="s">
        <v>143</v>
      </c>
      <c r="U988" s="14">
        <f t="shared" si="63"/>
        <v>3</v>
      </c>
    </row>
    <row r="989" spans="1:21" x14ac:dyDescent="0.3">
      <c r="A989" s="11">
        <v>44634.658576388887</v>
      </c>
      <c r="B989" s="15">
        <v>44634</v>
      </c>
      <c r="C989" s="16">
        <v>0.65857638888888892</v>
      </c>
      <c r="D989" s="12">
        <v>81.900000000000006</v>
      </c>
      <c r="E989" s="12">
        <v>83.72</v>
      </c>
      <c r="F989" s="12">
        <v>94.64</v>
      </c>
      <c r="G989" s="12">
        <v>86.45</v>
      </c>
      <c r="H989" s="12">
        <v>89.179999999999993</v>
      </c>
      <c r="I989" s="12">
        <v>82.81</v>
      </c>
      <c r="J989" s="12">
        <v>97.37</v>
      </c>
      <c r="K989" s="12">
        <v>91</v>
      </c>
      <c r="L989" s="13">
        <v>88.383750000000006</v>
      </c>
      <c r="M989" s="17" t="s">
        <v>138</v>
      </c>
      <c r="N989" s="17">
        <f t="shared" si="60"/>
        <v>3</v>
      </c>
      <c r="O989" s="14" t="s">
        <v>13</v>
      </c>
      <c r="P989" s="14">
        <f t="shared" si="61"/>
        <v>7</v>
      </c>
      <c r="Q989" s="14" t="s">
        <v>15</v>
      </c>
      <c r="R989" s="14">
        <f t="shared" si="62"/>
        <v>2</v>
      </c>
      <c r="S989" s="14" t="s">
        <v>119</v>
      </c>
      <c r="T989" s="14" t="s">
        <v>143</v>
      </c>
      <c r="U989" s="14">
        <f t="shared" si="63"/>
        <v>3</v>
      </c>
    </row>
    <row r="990" spans="1:21" x14ac:dyDescent="0.3">
      <c r="A990" s="11">
        <v>44634.658668981479</v>
      </c>
      <c r="B990" s="15">
        <v>44634</v>
      </c>
      <c r="C990" s="16">
        <v>0.65866898148148145</v>
      </c>
      <c r="D990" s="12">
        <v>103</v>
      </c>
      <c r="E990" s="12">
        <v>94.76</v>
      </c>
      <c r="F990" s="12">
        <v>107.12</v>
      </c>
      <c r="G990" s="12">
        <v>97.85</v>
      </c>
      <c r="H990" s="12">
        <v>100.94</v>
      </c>
      <c r="I990" s="12">
        <v>93.73</v>
      </c>
      <c r="J990" s="12">
        <v>110.21000000000001</v>
      </c>
      <c r="K990" s="12">
        <v>99.91</v>
      </c>
      <c r="L990" s="13">
        <v>100.94</v>
      </c>
      <c r="M990" s="17" t="s">
        <v>138</v>
      </c>
      <c r="N990" s="17">
        <f t="shared" si="60"/>
        <v>3</v>
      </c>
      <c r="O990" s="14" t="s">
        <v>13</v>
      </c>
      <c r="P990" s="14">
        <f t="shared" si="61"/>
        <v>7</v>
      </c>
      <c r="Q990" s="14" t="s">
        <v>15</v>
      </c>
      <c r="R990" s="14">
        <f t="shared" si="62"/>
        <v>2</v>
      </c>
      <c r="S990" s="14" t="s">
        <v>119</v>
      </c>
      <c r="T990" s="14" t="s">
        <v>143</v>
      </c>
      <c r="U990" s="14">
        <f t="shared" si="63"/>
        <v>3</v>
      </c>
    </row>
    <row r="991" spans="1:21" x14ac:dyDescent="0.3">
      <c r="A991" s="11">
        <v>44634.659016203703</v>
      </c>
      <c r="B991" s="15">
        <v>44634</v>
      </c>
      <c r="C991" s="16">
        <v>0.65901620370370373</v>
      </c>
      <c r="D991" s="12">
        <v>104</v>
      </c>
      <c r="E991" s="12">
        <v>89.7</v>
      </c>
      <c r="F991" s="12">
        <v>101.4</v>
      </c>
      <c r="G991" s="12">
        <v>92.625</v>
      </c>
      <c r="H991" s="12">
        <v>95.55</v>
      </c>
      <c r="I991" s="12">
        <v>88.725000000000009</v>
      </c>
      <c r="J991" s="12">
        <v>104.325</v>
      </c>
      <c r="K991" s="12">
        <v>91</v>
      </c>
      <c r="L991" s="13">
        <v>95.915625000000006</v>
      </c>
      <c r="M991" s="17" t="s">
        <v>138</v>
      </c>
      <c r="N991" s="17">
        <f t="shared" si="60"/>
        <v>3</v>
      </c>
      <c r="O991" s="14" t="s">
        <v>13</v>
      </c>
      <c r="P991" s="14">
        <f t="shared" si="61"/>
        <v>7</v>
      </c>
      <c r="Q991" s="14" t="s">
        <v>15</v>
      </c>
      <c r="R991" s="14">
        <f t="shared" si="62"/>
        <v>2</v>
      </c>
      <c r="S991" s="14" t="s">
        <v>119</v>
      </c>
      <c r="T991" s="14" t="s">
        <v>143</v>
      </c>
      <c r="U991" s="14">
        <f t="shared" si="63"/>
        <v>3</v>
      </c>
    </row>
    <row r="992" spans="1:21" x14ac:dyDescent="0.3">
      <c r="A992" s="11">
        <v>44634.659085648149</v>
      </c>
      <c r="B992" s="15">
        <v>44634</v>
      </c>
      <c r="C992" s="16">
        <v>0.65908564814814818</v>
      </c>
      <c r="D992" s="12">
        <v>73.8</v>
      </c>
      <c r="E992" s="12">
        <v>75.44</v>
      </c>
      <c r="F992" s="12">
        <v>85.28</v>
      </c>
      <c r="G992" s="12">
        <v>77.899999999999991</v>
      </c>
      <c r="H992" s="12">
        <v>80.36</v>
      </c>
      <c r="I992" s="12">
        <v>74.62</v>
      </c>
      <c r="J992" s="12">
        <v>82</v>
      </c>
      <c r="K992" s="12">
        <v>79.539999999999992</v>
      </c>
      <c r="L992" s="13">
        <v>78.617500000000007</v>
      </c>
      <c r="M992" s="17" t="s">
        <v>138</v>
      </c>
      <c r="N992" s="17">
        <f t="shared" si="60"/>
        <v>3</v>
      </c>
      <c r="O992" s="14" t="s">
        <v>13</v>
      </c>
      <c r="P992" s="14">
        <f t="shared" si="61"/>
        <v>7</v>
      </c>
      <c r="Q992" s="14" t="s">
        <v>15</v>
      </c>
      <c r="R992" s="14">
        <f t="shared" si="62"/>
        <v>2</v>
      </c>
      <c r="S992" s="14" t="s">
        <v>119</v>
      </c>
      <c r="T992" s="14" t="s">
        <v>143</v>
      </c>
      <c r="U992" s="14">
        <f t="shared" si="63"/>
        <v>3</v>
      </c>
    </row>
    <row r="993" spans="1:21" x14ac:dyDescent="0.3">
      <c r="A993" s="11">
        <v>44634.659120370372</v>
      </c>
      <c r="B993" s="15">
        <v>44634</v>
      </c>
      <c r="C993" s="16">
        <v>0.65912037037037041</v>
      </c>
      <c r="D993" s="12">
        <v>82.8</v>
      </c>
      <c r="E993" s="12">
        <v>84.64</v>
      </c>
      <c r="F993" s="12">
        <v>95.68</v>
      </c>
      <c r="G993" s="12">
        <v>87.399999999999991</v>
      </c>
      <c r="H993" s="12">
        <v>90.16</v>
      </c>
      <c r="I993" s="12">
        <v>83.72</v>
      </c>
      <c r="J993" s="12">
        <v>98.440000000000012</v>
      </c>
      <c r="K993" s="12">
        <v>92</v>
      </c>
      <c r="L993" s="13">
        <v>89.355000000000004</v>
      </c>
      <c r="M993" s="17" t="s">
        <v>138</v>
      </c>
      <c r="N993" s="17">
        <f t="shared" si="60"/>
        <v>3</v>
      </c>
      <c r="O993" s="14" t="s">
        <v>13</v>
      </c>
      <c r="P993" s="14">
        <f t="shared" si="61"/>
        <v>7</v>
      </c>
      <c r="Q993" s="14" t="s">
        <v>15</v>
      </c>
      <c r="R993" s="14">
        <f t="shared" si="62"/>
        <v>2</v>
      </c>
      <c r="S993" s="14" t="s">
        <v>119</v>
      </c>
      <c r="T993" s="14" t="s">
        <v>143</v>
      </c>
      <c r="U993" s="14">
        <f t="shared" si="63"/>
        <v>3</v>
      </c>
    </row>
    <row r="994" spans="1:21" x14ac:dyDescent="0.3">
      <c r="A994" s="11">
        <v>44634.659710648149</v>
      </c>
      <c r="B994" s="15">
        <v>44634</v>
      </c>
      <c r="C994" s="16">
        <v>0.65971064814814817</v>
      </c>
      <c r="D994" s="12">
        <v>94</v>
      </c>
      <c r="E994" s="12">
        <v>85.56</v>
      </c>
      <c r="F994" s="12">
        <v>96.72</v>
      </c>
      <c r="G994" s="12">
        <v>88.35</v>
      </c>
      <c r="H994" s="12">
        <v>91.14</v>
      </c>
      <c r="I994" s="12">
        <v>84.63000000000001</v>
      </c>
      <c r="J994" s="12">
        <v>99.51</v>
      </c>
      <c r="K994" s="12">
        <v>92</v>
      </c>
      <c r="L994" s="13">
        <v>91.488749999999996</v>
      </c>
      <c r="M994" s="17" t="s">
        <v>138</v>
      </c>
      <c r="N994" s="17">
        <f t="shared" si="60"/>
        <v>3</v>
      </c>
      <c r="O994" s="14" t="s">
        <v>13</v>
      </c>
      <c r="P994" s="14">
        <f t="shared" si="61"/>
        <v>7</v>
      </c>
      <c r="Q994" s="14" t="s">
        <v>15</v>
      </c>
      <c r="R994" s="14">
        <f t="shared" si="62"/>
        <v>2</v>
      </c>
      <c r="S994" s="14" t="s">
        <v>119</v>
      </c>
      <c r="T994" s="14" t="s">
        <v>143</v>
      </c>
      <c r="U994" s="14">
        <f t="shared" si="63"/>
        <v>3</v>
      </c>
    </row>
    <row r="995" spans="1:21" x14ac:dyDescent="0.3">
      <c r="A995" s="11">
        <v>44634.659884259258</v>
      </c>
      <c r="B995" s="15">
        <v>44634</v>
      </c>
      <c r="C995" s="16">
        <v>0.6598842592592592</v>
      </c>
      <c r="D995" s="12">
        <v>96</v>
      </c>
      <c r="E995" s="12">
        <v>88.320000000000007</v>
      </c>
      <c r="F995" s="12">
        <v>99.84</v>
      </c>
      <c r="G995" s="12">
        <v>91.199999999999989</v>
      </c>
      <c r="H995" s="12">
        <v>94.08</v>
      </c>
      <c r="I995" s="12">
        <v>87.36</v>
      </c>
      <c r="J995" s="12">
        <v>102.72</v>
      </c>
      <c r="K995" s="12">
        <v>93.12</v>
      </c>
      <c r="L995" s="13">
        <v>94.08</v>
      </c>
      <c r="M995" s="17" t="s">
        <v>138</v>
      </c>
      <c r="N995" s="17">
        <f t="shared" si="60"/>
        <v>3</v>
      </c>
      <c r="O995" s="14" t="s">
        <v>13</v>
      </c>
      <c r="P995" s="14">
        <f t="shared" si="61"/>
        <v>7</v>
      </c>
      <c r="Q995" s="14" t="s">
        <v>15</v>
      </c>
      <c r="R995" s="14">
        <f t="shared" si="62"/>
        <v>2</v>
      </c>
      <c r="S995" s="14" t="s">
        <v>119</v>
      </c>
      <c r="T995" s="14" t="s">
        <v>143</v>
      </c>
      <c r="U995" s="14">
        <f t="shared" si="63"/>
        <v>3</v>
      </c>
    </row>
    <row r="996" spans="1:21" x14ac:dyDescent="0.3">
      <c r="A996" s="11">
        <v>44634.660405092596</v>
      </c>
      <c r="B996" s="15">
        <v>44634</v>
      </c>
      <c r="C996" s="16">
        <v>0.66040509259259261</v>
      </c>
      <c r="D996" s="12">
        <v>104</v>
      </c>
      <c r="E996" s="12">
        <v>93.84</v>
      </c>
      <c r="F996" s="12">
        <v>106.08</v>
      </c>
      <c r="G996" s="12">
        <v>96.899999999999991</v>
      </c>
      <c r="H996" s="12">
        <v>99.96</v>
      </c>
      <c r="I996" s="12">
        <v>92.820000000000007</v>
      </c>
      <c r="J996" s="12">
        <v>109.14</v>
      </c>
      <c r="K996" s="12">
        <v>100</v>
      </c>
      <c r="L996" s="13">
        <v>100.3425</v>
      </c>
      <c r="M996" s="17" t="s">
        <v>138</v>
      </c>
      <c r="N996" s="17">
        <f t="shared" si="60"/>
        <v>3</v>
      </c>
      <c r="O996" s="14" t="s">
        <v>13</v>
      </c>
      <c r="P996" s="14">
        <f t="shared" si="61"/>
        <v>7</v>
      </c>
      <c r="Q996" s="14" t="s">
        <v>15</v>
      </c>
      <c r="R996" s="14">
        <f t="shared" si="62"/>
        <v>2</v>
      </c>
      <c r="S996" s="14" t="s">
        <v>119</v>
      </c>
      <c r="T996" s="14" t="s">
        <v>143</v>
      </c>
      <c r="U996" s="14">
        <f t="shared" si="63"/>
        <v>3</v>
      </c>
    </row>
    <row r="997" spans="1:21" x14ac:dyDescent="0.3">
      <c r="A997" s="11">
        <v>44634.660416666666</v>
      </c>
      <c r="B997" s="15">
        <v>44634</v>
      </c>
      <c r="C997" s="16">
        <v>0.66041666666666665</v>
      </c>
      <c r="D997" s="12">
        <v>88.65</v>
      </c>
      <c r="E997" s="12">
        <v>90.62</v>
      </c>
      <c r="F997" s="12">
        <v>102.44</v>
      </c>
      <c r="G997" s="12">
        <v>93.574999999999989</v>
      </c>
      <c r="H997" s="12">
        <v>96.53</v>
      </c>
      <c r="I997" s="12">
        <v>91</v>
      </c>
      <c r="J997" s="12">
        <v>106</v>
      </c>
      <c r="K997" s="12">
        <v>95.545000000000002</v>
      </c>
      <c r="L997" s="13">
        <v>95.545000000000002</v>
      </c>
      <c r="M997" s="17" t="s">
        <v>138</v>
      </c>
      <c r="N997" s="17">
        <f t="shared" si="60"/>
        <v>3</v>
      </c>
      <c r="O997" s="14" t="s">
        <v>13</v>
      </c>
      <c r="P997" s="14">
        <f t="shared" si="61"/>
        <v>7</v>
      </c>
      <c r="Q997" s="14" t="s">
        <v>15</v>
      </c>
      <c r="R997" s="14">
        <f t="shared" si="62"/>
        <v>2</v>
      </c>
      <c r="S997" s="14" t="s">
        <v>119</v>
      </c>
      <c r="T997" s="14" t="s">
        <v>143</v>
      </c>
      <c r="U997" s="14">
        <f t="shared" si="63"/>
        <v>3</v>
      </c>
    </row>
    <row r="998" spans="1:21" x14ac:dyDescent="0.3">
      <c r="A998" s="11">
        <v>44634.660451388889</v>
      </c>
      <c r="B998" s="15">
        <v>44634</v>
      </c>
      <c r="C998" s="16">
        <v>0.66045138888888888</v>
      </c>
      <c r="D998" s="12">
        <v>94.5</v>
      </c>
      <c r="E998" s="12">
        <v>96.600000000000009</v>
      </c>
      <c r="F998" s="12">
        <v>109.2</v>
      </c>
      <c r="G998" s="12">
        <v>99.75</v>
      </c>
      <c r="H998" s="12">
        <v>102.89999999999999</v>
      </c>
      <c r="I998" s="12">
        <v>95.55</v>
      </c>
      <c r="J998" s="12">
        <v>112.35000000000001</v>
      </c>
      <c r="K998" s="12">
        <v>105</v>
      </c>
      <c r="L998" s="13">
        <v>101.98125</v>
      </c>
      <c r="M998" s="17" t="s">
        <v>138</v>
      </c>
      <c r="N998" s="17">
        <f t="shared" si="60"/>
        <v>3</v>
      </c>
      <c r="O998" s="14" t="s">
        <v>13</v>
      </c>
      <c r="P998" s="14">
        <f t="shared" si="61"/>
        <v>7</v>
      </c>
      <c r="Q998" s="14" t="s">
        <v>15</v>
      </c>
      <c r="R998" s="14">
        <f t="shared" si="62"/>
        <v>2</v>
      </c>
      <c r="S998" s="14" t="s">
        <v>119</v>
      </c>
      <c r="T998" s="14" t="s">
        <v>143</v>
      </c>
      <c r="U998" s="14">
        <f t="shared" si="63"/>
        <v>3</v>
      </c>
    </row>
    <row r="999" spans="1:21" x14ac:dyDescent="0.3">
      <c r="A999" s="11">
        <v>44634.660740740743</v>
      </c>
      <c r="B999" s="15">
        <v>44634</v>
      </c>
      <c r="C999" s="16">
        <v>0.66074074074074074</v>
      </c>
      <c r="D999" s="12">
        <v>69.3</v>
      </c>
      <c r="E999" s="12">
        <v>77</v>
      </c>
      <c r="F999" s="12">
        <v>80.08</v>
      </c>
      <c r="G999" s="12">
        <v>73.149999999999991</v>
      </c>
      <c r="H999" s="12">
        <v>75.459999999999994</v>
      </c>
      <c r="I999" s="12">
        <v>70.070000000000007</v>
      </c>
      <c r="J999" s="12">
        <v>82.39</v>
      </c>
      <c r="K999" s="12">
        <v>74.69</v>
      </c>
      <c r="L999" s="13">
        <v>75.267499999999984</v>
      </c>
      <c r="M999" s="17" t="s">
        <v>138</v>
      </c>
      <c r="N999" s="17">
        <f t="shared" si="60"/>
        <v>3</v>
      </c>
      <c r="O999" s="14" t="s">
        <v>13</v>
      </c>
      <c r="P999" s="14">
        <f t="shared" si="61"/>
        <v>7</v>
      </c>
      <c r="Q999" s="14" t="s">
        <v>15</v>
      </c>
      <c r="R999" s="14">
        <f t="shared" si="62"/>
        <v>2</v>
      </c>
      <c r="S999" s="14" t="s">
        <v>119</v>
      </c>
      <c r="T999" s="14" t="s">
        <v>143</v>
      </c>
      <c r="U999" s="14">
        <f t="shared" si="63"/>
        <v>3</v>
      </c>
    </row>
    <row r="1000" spans="1:21" x14ac:dyDescent="0.3">
      <c r="A1000" s="11">
        <v>44634.660891203705</v>
      </c>
      <c r="B1000" s="15">
        <v>44634</v>
      </c>
      <c r="C1000" s="16">
        <v>0.66089120370370369</v>
      </c>
      <c r="D1000" s="12">
        <v>91.8</v>
      </c>
      <c r="E1000" s="12">
        <v>93.84</v>
      </c>
      <c r="F1000" s="12">
        <v>106.08</v>
      </c>
      <c r="G1000" s="12">
        <v>96.899999999999991</v>
      </c>
      <c r="H1000" s="12">
        <v>99.96</v>
      </c>
      <c r="I1000" s="12">
        <v>92.820000000000007</v>
      </c>
      <c r="J1000" s="12">
        <v>109.14</v>
      </c>
      <c r="K1000" s="12">
        <v>102</v>
      </c>
      <c r="L1000" s="13">
        <v>99.067499999999995</v>
      </c>
      <c r="M1000" s="17" t="s">
        <v>138</v>
      </c>
      <c r="N1000" s="17">
        <f t="shared" si="60"/>
        <v>3</v>
      </c>
      <c r="O1000" s="14" t="s">
        <v>13</v>
      </c>
      <c r="P1000" s="14">
        <f t="shared" si="61"/>
        <v>7</v>
      </c>
      <c r="Q1000" s="14" t="s">
        <v>15</v>
      </c>
      <c r="R1000" s="14">
        <f t="shared" si="62"/>
        <v>2</v>
      </c>
      <c r="S1000" s="14" t="s">
        <v>119</v>
      </c>
      <c r="T1000" s="14" t="s">
        <v>143</v>
      </c>
      <c r="U1000" s="14">
        <f t="shared" si="63"/>
        <v>3</v>
      </c>
    </row>
    <row r="1001" spans="1:21" x14ac:dyDescent="0.3">
      <c r="A1001" s="11">
        <v>44634.661099537036</v>
      </c>
      <c r="B1001" s="15">
        <v>44634</v>
      </c>
      <c r="C1001" s="16">
        <v>0.66109953703703705</v>
      </c>
      <c r="D1001" s="12">
        <v>96</v>
      </c>
      <c r="E1001" s="12">
        <v>92.460000000000008</v>
      </c>
      <c r="F1001" s="12">
        <v>104.52000000000001</v>
      </c>
      <c r="G1001" s="12">
        <v>95.474999999999994</v>
      </c>
      <c r="H1001" s="12">
        <v>98.49</v>
      </c>
      <c r="I1001" s="12">
        <v>91.454999999999998</v>
      </c>
      <c r="J1001" s="12">
        <v>107.53500000000001</v>
      </c>
      <c r="K1001" s="12">
        <v>105</v>
      </c>
      <c r="L1001" s="13">
        <v>98.866875000000007</v>
      </c>
      <c r="M1001" s="17" t="s">
        <v>138</v>
      </c>
      <c r="N1001" s="17">
        <f t="shared" si="60"/>
        <v>3</v>
      </c>
      <c r="O1001" s="14" t="s">
        <v>13</v>
      </c>
      <c r="P1001" s="14">
        <f t="shared" si="61"/>
        <v>7</v>
      </c>
      <c r="Q1001" s="14" t="s">
        <v>15</v>
      </c>
      <c r="R1001" s="14">
        <f t="shared" si="62"/>
        <v>2</v>
      </c>
      <c r="S1001" s="14" t="s">
        <v>119</v>
      </c>
      <c r="T1001" s="14" t="s">
        <v>143</v>
      </c>
      <c r="U1001" s="14">
        <f t="shared" si="63"/>
        <v>3</v>
      </c>
    </row>
    <row r="1002" spans="1:21" x14ac:dyDescent="0.3">
      <c r="A1002" s="11">
        <v>44634.661400462966</v>
      </c>
      <c r="B1002" s="15">
        <v>44634</v>
      </c>
      <c r="C1002" s="16">
        <v>0.66140046296296295</v>
      </c>
      <c r="D1002" s="12">
        <v>95.4</v>
      </c>
      <c r="E1002" s="12">
        <v>97.52000000000001</v>
      </c>
      <c r="F1002" s="12">
        <v>110.24000000000001</v>
      </c>
      <c r="G1002" s="12">
        <v>100.69999999999999</v>
      </c>
      <c r="H1002" s="12">
        <v>103.88</v>
      </c>
      <c r="I1002" s="12">
        <v>96.460000000000008</v>
      </c>
      <c r="J1002" s="12">
        <v>113.42</v>
      </c>
      <c r="K1002" s="12">
        <v>106</v>
      </c>
      <c r="L1002" s="13">
        <v>102.9525</v>
      </c>
      <c r="M1002" s="17" t="s">
        <v>138</v>
      </c>
      <c r="N1002" s="17">
        <f t="shared" si="60"/>
        <v>3</v>
      </c>
      <c r="O1002" s="14" t="s">
        <v>13</v>
      </c>
      <c r="P1002" s="14">
        <f t="shared" si="61"/>
        <v>7</v>
      </c>
      <c r="Q1002" s="14" t="s">
        <v>15</v>
      </c>
      <c r="R1002" s="14">
        <f t="shared" si="62"/>
        <v>2</v>
      </c>
      <c r="S1002" s="14" t="s">
        <v>119</v>
      </c>
      <c r="T1002" s="14" t="s">
        <v>143</v>
      </c>
      <c r="U1002" s="14">
        <f t="shared" si="63"/>
        <v>3</v>
      </c>
    </row>
    <row r="1003" spans="1:21" x14ac:dyDescent="0.3">
      <c r="A1003" s="11">
        <v>44634.661527777775</v>
      </c>
      <c r="B1003" s="15">
        <v>44634</v>
      </c>
      <c r="C1003" s="16">
        <v>0.66152777777777783</v>
      </c>
      <c r="D1003" s="12">
        <v>88.2</v>
      </c>
      <c r="E1003" s="12">
        <v>90.160000000000011</v>
      </c>
      <c r="F1003" s="12">
        <v>101.92</v>
      </c>
      <c r="G1003" s="12">
        <v>93.1</v>
      </c>
      <c r="H1003" s="12">
        <v>96.039999999999992</v>
      </c>
      <c r="I1003" s="12">
        <v>89.18</v>
      </c>
      <c r="J1003" s="12">
        <v>104.86</v>
      </c>
      <c r="K1003" s="12">
        <v>98</v>
      </c>
      <c r="L1003" s="13">
        <v>95.18249999999999</v>
      </c>
      <c r="M1003" s="17" t="s">
        <v>138</v>
      </c>
      <c r="N1003" s="17">
        <f t="shared" si="60"/>
        <v>3</v>
      </c>
      <c r="O1003" s="14" t="s">
        <v>13</v>
      </c>
      <c r="P1003" s="14">
        <f t="shared" si="61"/>
        <v>7</v>
      </c>
      <c r="Q1003" s="14" t="s">
        <v>15</v>
      </c>
      <c r="R1003" s="14">
        <f t="shared" si="62"/>
        <v>2</v>
      </c>
      <c r="S1003" s="14" t="s">
        <v>119</v>
      </c>
      <c r="T1003" s="14" t="s">
        <v>143</v>
      </c>
      <c r="U1003" s="14">
        <f t="shared" si="63"/>
        <v>3</v>
      </c>
    </row>
    <row r="1004" spans="1:21" x14ac:dyDescent="0.3">
      <c r="A1004" s="11">
        <v>44634.661631944444</v>
      </c>
      <c r="B1004" s="15">
        <v>44634</v>
      </c>
      <c r="C1004" s="16">
        <v>0.6616319444444444</v>
      </c>
      <c r="D1004" s="12">
        <v>105</v>
      </c>
      <c r="E1004" s="12">
        <v>96.600000000000009</v>
      </c>
      <c r="F1004" s="12">
        <v>109.2</v>
      </c>
      <c r="G1004" s="12">
        <v>99.75</v>
      </c>
      <c r="H1004" s="12">
        <v>102.89999999999999</v>
      </c>
      <c r="I1004" s="12">
        <v>95.55</v>
      </c>
      <c r="J1004" s="12">
        <v>112.35000000000001</v>
      </c>
      <c r="K1004" s="12">
        <v>101.85</v>
      </c>
      <c r="L1004" s="13">
        <v>102.9</v>
      </c>
      <c r="M1004" s="17" t="s">
        <v>138</v>
      </c>
      <c r="N1004" s="17">
        <f t="shared" si="60"/>
        <v>3</v>
      </c>
      <c r="O1004" s="14" t="s">
        <v>13</v>
      </c>
      <c r="P1004" s="14">
        <f t="shared" si="61"/>
        <v>7</v>
      </c>
      <c r="Q1004" s="14" t="s">
        <v>15</v>
      </c>
      <c r="R1004" s="14">
        <f t="shared" si="62"/>
        <v>2</v>
      </c>
      <c r="S1004" s="14" t="s">
        <v>119</v>
      </c>
      <c r="T1004" s="14" t="s">
        <v>143</v>
      </c>
      <c r="U1004" s="14">
        <f t="shared" si="63"/>
        <v>3</v>
      </c>
    </row>
    <row r="1005" spans="1:21" x14ac:dyDescent="0.3">
      <c r="A1005" s="11">
        <v>44634.661793981482</v>
      </c>
      <c r="B1005" s="15">
        <v>44634</v>
      </c>
      <c r="C1005" s="16">
        <v>0.6617939814814815</v>
      </c>
      <c r="D1005" s="12">
        <v>102</v>
      </c>
      <c r="E1005" s="12">
        <v>93.84</v>
      </c>
      <c r="F1005" s="12">
        <v>106.08</v>
      </c>
      <c r="G1005" s="12">
        <v>96.899999999999991</v>
      </c>
      <c r="H1005" s="12">
        <v>99.96</v>
      </c>
      <c r="I1005" s="12">
        <v>92.820000000000007</v>
      </c>
      <c r="J1005" s="12">
        <v>109.14</v>
      </c>
      <c r="K1005" s="12">
        <v>102</v>
      </c>
      <c r="L1005" s="13">
        <v>100.3425</v>
      </c>
      <c r="M1005" s="17" t="s">
        <v>138</v>
      </c>
      <c r="N1005" s="17">
        <f t="shared" si="60"/>
        <v>3</v>
      </c>
      <c r="O1005" s="14" t="s">
        <v>13</v>
      </c>
      <c r="P1005" s="14">
        <f t="shared" si="61"/>
        <v>7</v>
      </c>
      <c r="Q1005" s="14" t="s">
        <v>15</v>
      </c>
      <c r="R1005" s="14">
        <f t="shared" si="62"/>
        <v>2</v>
      </c>
      <c r="S1005" s="14" t="s">
        <v>119</v>
      </c>
      <c r="T1005" s="14" t="s">
        <v>143</v>
      </c>
      <c r="U1005" s="14">
        <f t="shared" si="63"/>
        <v>3</v>
      </c>
    </row>
    <row r="1006" spans="1:21" x14ac:dyDescent="0.3">
      <c r="A1006" s="11">
        <v>44634.661944444444</v>
      </c>
      <c r="B1006" s="15">
        <v>44634</v>
      </c>
      <c r="C1006" s="16">
        <v>0.66194444444444445</v>
      </c>
      <c r="D1006" s="12">
        <v>103</v>
      </c>
      <c r="E1006" s="12">
        <v>94.76</v>
      </c>
      <c r="F1006" s="12">
        <v>107.12</v>
      </c>
      <c r="G1006" s="12">
        <v>97.85</v>
      </c>
      <c r="H1006" s="12">
        <v>100.94</v>
      </c>
      <c r="I1006" s="12">
        <v>93.73</v>
      </c>
      <c r="J1006" s="12">
        <v>110.21000000000001</v>
      </c>
      <c r="K1006" s="12">
        <v>99.91</v>
      </c>
      <c r="L1006" s="13">
        <v>100.94</v>
      </c>
      <c r="M1006" s="17" t="s">
        <v>138</v>
      </c>
      <c r="N1006" s="17">
        <f t="shared" si="60"/>
        <v>3</v>
      </c>
      <c r="O1006" s="14" t="s">
        <v>13</v>
      </c>
      <c r="P1006" s="14">
        <f t="shared" si="61"/>
        <v>7</v>
      </c>
      <c r="Q1006" s="14" t="s">
        <v>15</v>
      </c>
      <c r="R1006" s="14">
        <f t="shared" si="62"/>
        <v>2</v>
      </c>
      <c r="S1006" s="14" t="s">
        <v>119</v>
      </c>
      <c r="T1006" s="14" t="s">
        <v>143</v>
      </c>
      <c r="U1006" s="14">
        <f t="shared" si="63"/>
        <v>3</v>
      </c>
    </row>
    <row r="1007" spans="1:21" x14ac:dyDescent="0.3">
      <c r="A1007" s="11">
        <v>44634.662002314813</v>
      </c>
      <c r="B1007" s="15">
        <v>44634</v>
      </c>
      <c r="C1007" s="16">
        <v>0.66200231481481475</v>
      </c>
      <c r="D1007" s="12">
        <v>86.4</v>
      </c>
      <c r="E1007" s="12">
        <v>88.320000000000007</v>
      </c>
      <c r="F1007" s="12">
        <v>99.84</v>
      </c>
      <c r="G1007" s="12">
        <v>91.199999999999989</v>
      </c>
      <c r="H1007" s="12">
        <v>94.08</v>
      </c>
      <c r="I1007" s="12">
        <v>87.36</v>
      </c>
      <c r="J1007" s="12">
        <v>102.72</v>
      </c>
      <c r="K1007" s="12">
        <v>96</v>
      </c>
      <c r="L1007" s="13">
        <v>93.240000000000009</v>
      </c>
      <c r="M1007" s="17" t="s">
        <v>138</v>
      </c>
      <c r="N1007" s="17">
        <f t="shared" si="60"/>
        <v>3</v>
      </c>
      <c r="O1007" s="14" t="s">
        <v>13</v>
      </c>
      <c r="P1007" s="14">
        <f t="shared" si="61"/>
        <v>7</v>
      </c>
      <c r="Q1007" s="14" t="s">
        <v>15</v>
      </c>
      <c r="R1007" s="14">
        <f t="shared" si="62"/>
        <v>2</v>
      </c>
      <c r="S1007" s="14" t="s">
        <v>119</v>
      </c>
      <c r="T1007" s="14" t="s">
        <v>143</v>
      </c>
      <c r="U1007" s="14">
        <f t="shared" si="63"/>
        <v>3</v>
      </c>
    </row>
    <row r="1008" spans="1:21" x14ac:dyDescent="0.3">
      <c r="A1008" s="11">
        <v>44634.662280092591</v>
      </c>
      <c r="B1008" s="15">
        <v>44634</v>
      </c>
      <c r="C1008" s="16">
        <v>0.66228009259259257</v>
      </c>
      <c r="D1008" s="12">
        <v>88.2</v>
      </c>
      <c r="E1008" s="12">
        <v>90.160000000000011</v>
      </c>
      <c r="F1008" s="12">
        <v>101.92</v>
      </c>
      <c r="G1008" s="12">
        <v>93.1</v>
      </c>
      <c r="H1008" s="12">
        <v>96.039999999999992</v>
      </c>
      <c r="I1008" s="12">
        <v>89.18</v>
      </c>
      <c r="J1008" s="12">
        <v>104.86</v>
      </c>
      <c r="K1008" s="12">
        <v>98</v>
      </c>
      <c r="L1008" s="13">
        <v>95.18249999999999</v>
      </c>
      <c r="M1008" s="17" t="s">
        <v>138</v>
      </c>
      <c r="N1008" s="17">
        <f t="shared" si="60"/>
        <v>3</v>
      </c>
      <c r="O1008" s="14" t="s">
        <v>13</v>
      </c>
      <c r="P1008" s="14">
        <f t="shared" si="61"/>
        <v>7</v>
      </c>
      <c r="Q1008" s="14" t="s">
        <v>15</v>
      </c>
      <c r="R1008" s="14">
        <f t="shared" si="62"/>
        <v>2</v>
      </c>
      <c r="S1008" s="14" t="s">
        <v>119</v>
      </c>
      <c r="T1008" s="14" t="s">
        <v>143</v>
      </c>
      <c r="U1008" s="14">
        <f t="shared" si="63"/>
        <v>3</v>
      </c>
    </row>
    <row r="1009" spans="1:21" x14ac:dyDescent="0.3">
      <c r="A1009" s="11">
        <v>44634.662326388891</v>
      </c>
      <c r="B1009" s="15">
        <v>44634</v>
      </c>
      <c r="C1009" s="16">
        <v>0.66232638888888895</v>
      </c>
      <c r="D1009" s="12">
        <v>73.8</v>
      </c>
      <c r="E1009" s="12">
        <v>82</v>
      </c>
      <c r="F1009" s="12">
        <v>85.28</v>
      </c>
      <c r="G1009" s="12">
        <v>77.899999999999991</v>
      </c>
      <c r="H1009" s="12">
        <v>80.36</v>
      </c>
      <c r="I1009" s="12">
        <v>74.62</v>
      </c>
      <c r="J1009" s="12">
        <v>87.740000000000009</v>
      </c>
      <c r="K1009" s="12">
        <v>79.539999999999992</v>
      </c>
      <c r="L1009" s="13">
        <v>80.155000000000001</v>
      </c>
      <c r="M1009" s="17" t="s">
        <v>138</v>
      </c>
      <c r="N1009" s="17">
        <f t="shared" si="60"/>
        <v>3</v>
      </c>
      <c r="O1009" s="14" t="s">
        <v>13</v>
      </c>
      <c r="P1009" s="14">
        <f t="shared" si="61"/>
        <v>7</v>
      </c>
      <c r="Q1009" s="14" t="s">
        <v>15</v>
      </c>
      <c r="R1009" s="14">
        <f t="shared" si="62"/>
        <v>2</v>
      </c>
      <c r="S1009" s="14" t="s">
        <v>119</v>
      </c>
      <c r="T1009" s="14" t="s">
        <v>143</v>
      </c>
      <c r="U1009" s="14">
        <f t="shared" si="63"/>
        <v>3</v>
      </c>
    </row>
    <row r="1010" spans="1:21" x14ac:dyDescent="0.3">
      <c r="A1010" s="11">
        <v>44634.662418981483</v>
      </c>
      <c r="B1010" s="15">
        <v>44634</v>
      </c>
      <c r="C1010" s="16">
        <v>0.66241898148148148</v>
      </c>
      <c r="D1010" s="12">
        <v>88.2</v>
      </c>
      <c r="E1010" s="12">
        <v>90.160000000000011</v>
      </c>
      <c r="F1010" s="12">
        <v>101.92</v>
      </c>
      <c r="G1010" s="12">
        <v>93.1</v>
      </c>
      <c r="H1010" s="12">
        <v>96.039999999999992</v>
      </c>
      <c r="I1010" s="12">
        <v>89.18</v>
      </c>
      <c r="J1010" s="12">
        <v>104.86</v>
      </c>
      <c r="K1010" s="12">
        <v>98</v>
      </c>
      <c r="L1010" s="13">
        <v>95.18249999999999</v>
      </c>
      <c r="M1010" s="17" t="s">
        <v>138</v>
      </c>
      <c r="N1010" s="17">
        <f t="shared" si="60"/>
        <v>3</v>
      </c>
      <c r="O1010" s="14" t="s">
        <v>13</v>
      </c>
      <c r="P1010" s="14">
        <f t="shared" si="61"/>
        <v>7</v>
      </c>
      <c r="Q1010" s="14" t="s">
        <v>15</v>
      </c>
      <c r="R1010" s="14">
        <f t="shared" si="62"/>
        <v>2</v>
      </c>
      <c r="S1010" s="14" t="s">
        <v>119</v>
      </c>
      <c r="T1010" s="14" t="s">
        <v>143</v>
      </c>
      <c r="U1010" s="14">
        <f t="shared" si="63"/>
        <v>3</v>
      </c>
    </row>
    <row r="1011" spans="1:21" x14ac:dyDescent="0.3">
      <c r="A1011" s="11">
        <v>44634.662430555552</v>
      </c>
      <c r="B1011" s="15">
        <v>44634</v>
      </c>
      <c r="C1011" s="16">
        <v>0.66243055555555552</v>
      </c>
      <c r="D1011" s="12">
        <v>73.8</v>
      </c>
      <c r="E1011" s="12">
        <v>75.44</v>
      </c>
      <c r="F1011" s="12">
        <v>85.28</v>
      </c>
      <c r="G1011" s="12">
        <v>77.899999999999991</v>
      </c>
      <c r="H1011" s="12">
        <v>80.36</v>
      </c>
      <c r="I1011" s="12">
        <v>74.62</v>
      </c>
      <c r="J1011" s="12">
        <v>82</v>
      </c>
      <c r="K1011" s="12">
        <v>79.539999999999992</v>
      </c>
      <c r="L1011" s="13">
        <v>78.617500000000007</v>
      </c>
      <c r="M1011" s="17" t="s">
        <v>138</v>
      </c>
      <c r="N1011" s="17">
        <f t="shared" si="60"/>
        <v>3</v>
      </c>
      <c r="O1011" s="14" t="s">
        <v>13</v>
      </c>
      <c r="P1011" s="14">
        <f t="shared" si="61"/>
        <v>7</v>
      </c>
      <c r="Q1011" s="14" t="s">
        <v>15</v>
      </c>
      <c r="R1011" s="14">
        <f t="shared" si="62"/>
        <v>2</v>
      </c>
      <c r="S1011" s="14" t="s">
        <v>119</v>
      </c>
      <c r="T1011" s="14" t="s">
        <v>143</v>
      </c>
      <c r="U1011" s="14">
        <f t="shared" si="63"/>
        <v>3</v>
      </c>
    </row>
    <row r="1012" spans="1:21" x14ac:dyDescent="0.3">
      <c r="A1012" s="11">
        <v>44634.662488425929</v>
      </c>
      <c r="B1012" s="15">
        <v>44634</v>
      </c>
      <c r="C1012" s="16">
        <v>0.66248842592592594</v>
      </c>
      <c r="D1012" s="12">
        <v>100</v>
      </c>
      <c r="E1012" s="12">
        <v>90.62</v>
      </c>
      <c r="F1012" s="12">
        <v>102.44</v>
      </c>
      <c r="G1012" s="12">
        <v>93.574999999999989</v>
      </c>
      <c r="H1012" s="12">
        <v>96.53</v>
      </c>
      <c r="I1012" s="12">
        <v>89.635000000000005</v>
      </c>
      <c r="J1012" s="12">
        <v>105.39500000000001</v>
      </c>
      <c r="K1012" s="12">
        <v>97</v>
      </c>
      <c r="L1012" s="13">
        <v>96.899374999999992</v>
      </c>
      <c r="M1012" s="17" t="s">
        <v>138</v>
      </c>
      <c r="N1012" s="17">
        <f t="shared" si="60"/>
        <v>3</v>
      </c>
      <c r="O1012" s="14" t="s">
        <v>13</v>
      </c>
      <c r="P1012" s="14">
        <f t="shared" si="61"/>
        <v>7</v>
      </c>
      <c r="Q1012" s="14" t="s">
        <v>15</v>
      </c>
      <c r="R1012" s="14">
        <f t="shared" si="62"/>
        <v>2</v>
      </c>
      <c r="S1012" s="14" t="s">
        <v>119</v>
      </c>
      <c r="T1012" s="14" t="s">
        <v>143</v>
      </c>
      <c r="U1012" s="14">
        <f t="shared" si="63"/>
        <v>3</v>
      </c>
    </row>
    <row r="1013" spans="1:21" x14ac:dyDescent="0.3">
      <c r="A1013" s="11">
        <v>44634.662962962961</v>
      </c>
      <c r="B1013" s="15">
        <v>44634</v>
      </c>
      <c r="C1013" s="16">
        <v>0.66296296296296298</v>
      </c>
      <c r="D1013" s="12">
        <v>81.900000000000006</v>
      </c>
      <c r="E1013" s="12">
        <v>83.72</v>
      </c>
      <c r="F1013" s="12">
        <v>94.64</v>
      </c>
      <c r="G1013" s="12">
        <v>86.45</v>
      </c>
      <c r="H1013" s="12">
        <v>89.179999999999993</v>
      </c>
      <c r="I1013" s="12">
        <v>82.81</v>
      </c>
      <c r="J1013" s="12">
        <v>97.37</v>
      </c>
      <c r="K1013" s="12">
        <v>91</v>
      </c>
      <c r="L1013" s="13">
        <v>88.383750000000006</v>
      </c>
      <c r="M1013" s="17" t="s">
        <v>138</v>
      </c>
      <c r="N1013" s="17">
        <f t="shared" si="60"/>
        <v>3</v>
      </c>
      <c r="O1013" s="14" t="s">
        <v>13</v>
      </c>
      <c r="P1013" s="14">
        <f t="shared" si="61"/>
        <v>7</v>
      </c>
      <c r="Q1013" s="14" t="s">
        <v>15</v>
      </c>
      <c r="R1013" s="14">
        <f t="shared" si="62"/>
        <v>2</v>
      </c>
      <c r="S1013" s="14" t="s">
        <v>119</v>
      </c>
      <c r="T1013" s="14" t="s">
        <v>143</v>
      </c>
      <c r="U1013" s="14">
        <f t="shared" si="63"/>
        <v>3</v>
      </c>
    </row>
    <row r="1014" spans="1:21" x14ac:dyDescent="0.3">
      <c r="A1014" s="11">
        <v>44634.663182870368</v>
      </c>
      <c r="B1014" s="15">
        <v>44634</v>
      </c>
      <c r="C1014" s="16">
        <v>0.66318287037037038</v>
      </c>
      <c r="D1014" s="12">
        <v>92</v>
      </c>
      <c r="E1014" s="12">
        <v>83.72</v>
      </c>
      <c r="F1014" s="12">
        <v>94.64</v>
      </c>
      <c r="G1014" s="12">
        <v>86.45</v>
      </c>
      <c r="H1014" s="12">
        <v>89.179999999999993</v>
      </c>
      <c r="I1014" s="12">
        <v>82.81</v>
      </c>
      <c r="J1014" s="12">
        <v>97.37</v>
      </c>
      <c r="K1014" s="12">
        <v>90</v>
      </c>
      <c r="L1014" s="13">
        <v>89.521249999999995</v>
      </c>
      <c r="M1014" s="17" t="s">
        <v>138</v>
      </c>
      <c r="N1014" s="17">
        <f t="shared" si="60"/>
        <v>3</v>
      </c>
      <c r="O1014" s="14" t="s">
        <v>13</v>
      </c>
      <c r="P1014" s="14">
        <f t="shared" si="61"/>
        <v>7</v>
      </c>
      <c r="Q1014" s="14" t="s">
        <v>15</v>
      </c>
      <c r="R1014" s="14">
        <f t="shared" si="62"/>
        <v>2</v>
      </c>
      <c r="S1014" s="14" t="s">
        <v>119</v>
      </c>
      <c r="T1014" s="14" t="s">
        <v>143</v>
      </c>
      <c r="U1014" s="14">
        <f t="shared" si="63"/>
        <v>3</v>
      </c>
    </row>
    <row r="1015" spans="1:21" x14ac:dyDescent="0.3">
      <c r="A1015" s="11">
        <v>44634.663530092592</v>
      </c>
      <c r="B1015" s="15">
        <v>44634</v>
      </c>
      <c r="C1015" s="16">
        <v>0.66353009259259255</v>
      </c>
      <c r="D1015" s="12">
        <v>77.400000000000006</v>
      </c>
      <c r="E1015" s="12">
        <v>79.12</v>
      </c>
      <c r="F1015" s="12">
        <v>89.44</v>
      </c>
      <c r="G1015" s="12">
        <v>81.7</v>
      </c>
      <c r="H1015" s="12">
        <v>84.28</v>
      </c>
      <c r="I1015" s="12">
        <v>86</v>
      </c>
      <c r="J1015" s="12">
        <v>92.02000000000001</v>
      </c>
      <c r="K1015" s="12">
        <v>83.42</v>
      </c>
      <c r="L1015" s="13">
        <v>84.172499999999999</v>
      </c>
      <c r="M1015" s="17" t="s">
        <v>138</v>
      </c>
      <c r="N1015" s="17">
        <f t="shared" si="60"/>
        <v>3</v>
      </c>
      <c r="O1015" s="14" t="s">
        <v>13</v>
      </c>
      <c r="P1015" s="14">
        <f t="shared" si="61"/>
        <v>7</v>
      </c>
      <c r="Q1015" s="14" t="s">
        <v>15</v>
      </c>
      <c r="R1015" s="14">
        <f t="shared" si="62"/>
        <v>2</v>
      </c>
      <c r="S1015" s="14" t="s">
        <v>119</v>
      </c>
      <c r="T1015" s="14" t="s">
        <v>143</v>
      </c>
      <c r="U1015" s="14">
        <f t="shared" si="63"/>
        <v>3</v>
      </c>
    </row>
    <row r="1016" spans="1:21" x14ac:dyDescent="0.3">
      <c r="A1016" s="11">
        <v>44634.663634259261</v>
      </c>
      <c r="B1016" s="15">
        <v>44634</v>
      </c>
      <c r="C1016" s="16">
        <v>0.66363425925925923</v>
      </c>
      <c r="D1016" s="12">
        <v>59.4</v>
      </c>
      <c r="E1016" s="12">
        <v>66</v>
      </c>
      <c r="F1016" s="12">
        <v>68.64</v>
      </c>
      <c r="G1016" s="12">
        <v>62.699999999999996</v>
      </c>
      <c r="H1016" s="12">
        <v>64.679999999999993</v>
      </c>
      <c r="I1016" s="12">
        <v>60.06</v>
      </c>
      <c r="J1016" s="12">
        <v>70.62</v>
      </c>
      <c r="K1016" s="12">
        <v>64.02</v>
      </c>
      <c r="L1016" s="13">
        <v>64.515000000000001</v>
      </c>
      <c r="M1016" s="17" t="s">
        <v>138</v>
      </c>
      <c r="N1016" s="17">
        <f t="shared" si="60"/>
        <v>3</v>
      </c>
      <c r="O1016" s="14" t="s">
        <v>13</v>
      </c>
      <c r="P1016" s="14">
        <f t="shared" si="61"/>
        <v>7</v>
      </c>
      <c r="Q1016" s="14" t="s">
        <v>15</v>
      </c>
      <c r="R1016" s="14">
        <f t="shared" si="62"/>
        <v>2</v>
      </c>
      <c r="S1016" s="14" t="s">
        <v>119</v>
      </c>
      <c r="T1016" s="14" t="s">
        <v>143</v>
      </c>
      <c r="U1016" s="14">
        <f t="shared" si="63"/>
        <v>3</v>
      </c>
    </row>
    <row r="1017" spans="1:21" x14ac:dyDescent="0.3">
      <c r="A1017" s="11">
        <v>44634.663807870369</v>
      </c>
      <c r="B1017" s="15">
        <v>44634</v>
      </c>
      <c r="C1017" s="16">
        <v>0.66380787037037037</v>
      </c>
      <c r="D1017" s="12">
        <v>96.3</v>
      </c>
      <c r="E1017" s="12">
        <v>98.44</v>
      </c>
      <c r="F1017" s="12">
        <v>111.28</v>
      </c>
      <c r="G1017" s="12">
        <v>101.64999999999999</v>
      </c>
      <c r="H1017" s="12">
        <v>104.86</v>
      </c>
      <c r="I1017" s="12">
        <v>97.37</v>
      </c>
      <c r="J1017" s="12">
        <v>107</v>
      </c>
      <c r="K1017" s="12">
        <v>103.78999999999999</v>
      </c>
      <c r="L1017" s="13">
        <v>102.58624999999999</v>
      </c>
      <c r="M1017" s="17" t="s">
        <v>138</v>
      </c>
      <c r="N1017" s="17">
        <f t="shared" si="60"/>
        <v>3</v>
      </c>
      <c r="O1017" s="14" t="s">
        <v>13</v>
      </c>
      <c r="P1017" s="14">
        <f t="shared" si="61"/>
        <v>7</v>
      </c>
      <c r="Q1017" s="14" t="s">
        <v>15</v>
      </c>
      <c r="R1017" s="14">
        <f t="shared" si="62"/>
        <v>2</v>
      </c>
      <c r="S1017" s="14" t="s">
        <v>119</v>
      </c>
      <c r="T1017" s="14" t="s">
        <v>143</v>
      </c>
      <c r="U1017" s="14">
        <f t="shared" si="63"/>
        <v>3</v>
      </c>
    </row>
    <row r="1018" spans="1:21" x14ac:dyDescent="0.3">
      <c r="A1018" s="11">
        <v>44634.663877314815</v>
      </c>
      <c r="B1018" s="15">
        <v>44634</v>
      </c>
      <c r="C1018" s="16">
        <v>0.66387731481481482</v>
      </c>
      <c r="D1018" s="12">
        <v>89</v>
      </c>
      <c r="E1018" s="12">
        <v>80.5</v>
      </c>
      <c r="F1018" s="12">
        <v>91</v>
      </c>
      <c r="G1018" s="12">
        <v>83.125</v>
      </c>
      <c r="H1018" s="12">
        <v>85.75</v>
      </c>
      <c r="I1018" s="12">
        <v>79.625</v>
      </c>
      <c r="J1018" s="12">
        <v>93.625</v>
      </c>
      <c r="K1018" s="12">
        <v>86</v>
      </c>
      <c r="L1018" s="13">
        <v>86.078125</v>
      </c>
      <c r="M1018" s="17" t="s">
        <v>138</v>
      </c>
      <c r="N1018" s="17">
        <f t="shared" si="60"/>
        <v>3</v>
      </c>
      <c r="O1018" s="14" t="s">
        <v>13</v>
      </c>
      <c r="P1018" s="14">
        <f t="shared" si="61"/>
        <v>7</v>
      </c>
      <c r="Q1018" s="14" t="s">
        <v>15</v>
      </c>
      <c r="R1018" s="14">
        <f t="shared" si="62"/>
        <v>2</v>
      </c>
      <c r="S1018" s="14" t="s">
        <v>119</v>
      </c>
      <c r="T1018" s="14" t="s">
        <v>143</v>
      </c>
      <c r="U1018" s="14">
        <f t="shared" si="63"/>
        <v>3</v>
      </c>
    </row>
    <row r="1019" spans="1:21" x14ac:dyDescent="0.3">
      <c r="A1019" s="11">
        <v>44634.663888888892</v>
      </c>
      <c r="B1019" s="15">
        <v>44634</v>
      </c>
      <c r="C1019" s="16">
        <v>0.66388888888888886</v>
      </c>
      <c r="D1019" s="12">
        <v>90.9</v>
      </c>
      <c r="E1019" s="12">
        <v>92.92</v>
      </c>
      <c r="F1019" s="12">
        <v>105.04</v>
      </c>
      <c r="G1019" s="12">
        <v>95.949999999999989</v>
      </c>
      <c r="H1019" s="12">
        <v>98.98</v>
      </c>
      <c r="I1019" s="12">
        <v>94</v>
      </c>
      <c r="J1019" s="12">
        <v>108</v>
      </c>
      <c r="K1019" s="12">
        <v>97.97</v>
      </c>
      <c r="L1019" s="13">
        <v>97.97</v>
      </c>
      <c r="M1019" s="17" t="s">
        <v>138</v>
      </c>
      <c r="N1019" s="17">
        <f t="shared" si="60"/>
        <v>3</v>
      </c>
      <c r="O1019" s="14" t="s">
        <v>13</v>
      </c>
      <c r="P1019" s="14">
        <f t="shared" si="61"/>
        <v>7</v>
      </c>
      <c r="Q1019" s="14" t="s">
        <v>15</v>
      </c>
      <c r="R1019" s="14">
        <f t="shared" si="62"/>
        <v>2</v>
      </c>
      <c r="S1019" s="14" t="s">
        <v>119</v>
      </c>
      <c r="T1019" s="14" t="s">
        <v>143</v>
      </c>
      <c r="U1019" s="14">
        <f t="shared" si="63"/>
        <v>3</v>
      </c>
    </row>
    <row r="1020" spans="1:21" x14ac:dyDescent="0.3">
      <c r="A1020" s="11">
        <v>44634.664571759262</v>
      </c>
      <c r="B1020" s="15">
        <v>44634</v>
      </c>
      <c r="C1020" s="16">
        <v>0.66457175925925926</v>
      </c>
      <c r="D1020" s="12">
        <v>86</v>
      </c>
      <c r="E1020" s="12">
        <v>74.98</v>
      </c>
      <c r="F1020" s="12">
        <v>84.76</v>
      </c>
      <c r="G1020" s="12">
        <v>77.424999999999997</v>
      </c>
      <c r="H1020" s="12">
        <v>79.87</v>
      </c>
      <c r="I1020" s="12">
        <v>74.165000000000006</v>
      </c>
      <c r="J1020" s="12">
        <v>87.204999999999998</v>
      </c>
      <c r="K1020" s="12">
        <v>77</v>
      </c>
      <c r="L1020" s="13">
        <v>80.175625000000011</v>
      </c>
      <c r="M1020" s="17" t="s">
        <v>138</v>
      </c>
      <c r="N1020" s="17">
        <f t="shared" si="60"/>
        <v>3</v>
      </c>
      <c r="O1020" s="14" t="s">
        <v>13</v>
      </c>
      <c r="P1020" s="14">
        <f t="shared" si="61"/>
        <v>7</v>
      </c>
      <c r="Q1020" s="14" t="s">
        <v>15</v>
      </c>
      <c r="R1020" s="14">
        <f t="shared" si="62"/>
        <v>2</v>
      </c>
      <c r="S1020" s="14" t="s">
        <v>119</v>
      </c>
      <c r="T1020" s="14" t="s">
        <v>143</v>
      </c>
      <c r="U1020" s="14">
        <f t="shared" si="63"/>
        <v>3</v>
      </c>
    </row>
    <row r="1021" spans="1:21" x14ac:dyDescent="0.3">
      <c r="A1021" s="11">
        <v>44634.664687500001</v>
      </c>
      <c r="B1021" s="15">
        <v>44634</v>
      </c>
      <c r="C1021" s="16">
        <v>0.66468749999999999</v>
      </c>
      <c r="D1021" s="12">
        <v>76.5</v>
      </c>
      <c r="E1021" s="12">
        <v>78.2</v>
      </c>
      <c r="F1021" s="12">
        <v>88.4</v>
      </c>
      <c r="G1021" s="12">
        <v>80.75</v>
      </c>
      <c r="H1021" s="12">
        <v>83.3</v>
      </c>
      <c r="I1021" s="12">
        <v>77.350000000000009</v>
      </c>
      <c r="J1021" s="12">
        <v>90.95</v>
      </c>
      <c r="K1021" s="12">
        <v>85</v>
      </c>
      <c r="L1021" s="13">
        <v>82.556250000000006</v>
      </c>
      <c r="M1021" s="17" t="s">
        <v>138</v>
      </c>
      <c r="N1021" s="17">
        <f t="shared" si="60"/>
        <v>3</v>
      </c>
      <c r="O1021" s="14" t="s">
        <v>13</v>
      </c>
      <c r="P1021" s="14">
        <f t="shared" si="61"/>
        <v>7</v>
      </c>
      <c r="Q1021" s="14" t="s">
        <v>15</v>
      </c>
      <c r="R1021" s="14">
        <f t="shared" si="62"/>
        <v>2</v>
      </c>
      <c r="S1021" s="14" t="s">
        <v>119</v>
      </c>
      <c r="T1021" s="14" t="s">
        <v>143</v>
      </c>
      <c r="U1021" s="14">
        <f t="shared" si="63"/>
        <v>3</v>
      </c>
    </row>
    <row r="1022" spans="1:21" x14ac:dyDescent="0.3">
      <c r="A1022" s="11">
        <v>44634.664872685185</v>
      </c>
      <c r="B1022" s="15">
        <v>44634</v>
      </c>
      <c r="C1022" s="16">
        <v>0.66487268518518516</v>
      </c>
      <c r="D1022" s="12">
        <v>76.5</v>
      </c>
      <c r="E1022" s="12">
        <v>78.2</v>
      </c>
      <c r="F1022" s="12">
        <v>88.4</v>
      </c>
      <c r="G1022" s="12">
        <v>80.75</v>
      </c>
      <c r="H1022" s="12">
        <v>83.3</v>
      </c>
      <c r="I1022" s="12">
        <v>77.350000000000009</v>
      </c>
      <c r="J1022" s="12">
        <v>90.95</v>
      </c>
      <c r="K1022" s="12">
        <v>85</v>
      </c>
      <c r="L1022" s="13">
        <v>82.556250000000006</v>
      </c>
      <c r="M1022" s="17" t="s">
        <v>138</v>
      </c>
      <c r="N1022" s="17">
        <f t="shared" si="60"/>
        <v>3</v>
      </c>
      <c r="O1022" s="14" t="s">
        <v>13</v>
      </c>
      <c r="P1022" s="14">
        <f t="shared" si="61"/>
        <v>7</v>
      </c>
      <c r="Q1022" s="14" t="s">
        <v>15</v>
      </c>
      <c r="R1022" s="14">
        <f t="shared" si="62"/>
        <v>2</v>
      </c>
      <c r="S1022" s="14" t="s">
        <v>119</v>
      </c>
      <c r="T1022" s="14" t="s">
        <v>143</v>
      </c>
      <c r="U1022" s="14">
        <f t="shared" si="63"/>
        <v>3</v>
      </c>
    </row>
    <row r="1023" spans="1:21" x14ac:dyDescent="0.3">
      <c r="A1023" s="11">
        <v>44634.665266203701</v>
      </c>
      <c r="B1023" s="15">
        <v>44634</v>
      </c>
      <c r="C1023" s="16">
        <v>0.66526620370370371</v>
      </c>
      <c r="D1023" s="12">
        <v>88</v>
      </c>
      <c r="E1023" s="12">
        <v>80.040000000000006</v>
      </c>
      <c r="F1023" s="12">
        <v>90.48</v>
      </c>
      <c r="G1023" s="12">
        <v>82.649999999999991</v>
      </c>
      <c r="H1023" s="12">
        <v>85.26</v>
      </c>
      <c r="I1023" s="12">
        <v>79.17</v>
      </c>
      <c r="J1023" s="12">
        <v>93.09</v>
      </c>
      <c r="K1023" s="12">
        <v>86</v>
      </c>
      <c r="L1023" s="13">
        <v>85.586250000000007</v>
      </c>
      <c r="M1023" s="17" t="s">
        <v>138</v>
      </c>
      <c r="N1023" s="17">
        <f t="shared" si="60"/>
        <v>3</v>
      </c>
      <c r="O1023" s="14" t="s">
        <v>13</v>
      </c>
      <c r="P1023" s="14">
        <f t="shared" si="61"/>
        <v>7</v>
      </c>
      <c r="Q1023" s="14" t="s">
        <v>15</v>
      </c>
      <c r="R1023" s="14">
        <f t="shared" si="62"/>
        <v>2</v>
      </c>
      <c r="S1023" s="14" t="s">
        <v>119</v>
      </c>
      <c r="T1023" s="14" t="s">
        <v>143</v>
      </c>
      <c r="U1023" s="14">
        <f t="shared" si="63"/>
        <v>3</v>
      </c>
    </row>
    <row r="1024" spans="1:21" x14ac:dyDescent="0.3">
      <c r="A1024" s="11">
        <v>44634.665821759256</v>
      </c>
      <c r="B1024" s="15">
        <v>44634</v>
      </c>
      <c r="C1024" s="16">
        <v>0.66582175925925924</v>
      </c>
      <c r="D1024" s="12">
        <v>71.100000000000009</v>
      </c>
      <c r="E1024" s="12">
        <v>79</v>
      </c>
      <c r="F1024" s="12">
        <v>82.16</v>
      </c>
      <c r="G1024" s="12">
        <v>75.05</v>
      </c>
      <c r="H1024" s="12">
        <v>77.42</v>
      </c>
      <c r="I1024" s="12">
        <v>71.89</v>
      </c>
      <c r="J1024" s="12">
        <v>84.53</v>
      </c>
      <c r="K1024" s="12">
        <v>76.63</v>
      </c>
      <c r="L1024" s="13">
        <v>77.222499999999997</v>
      </c>
      <c r="M1024" s="17" t="s">
        <v>138</v>
      </c>
      <c r="N1024" s="17">
        <f t="shared" si="60"/>
        <v>3</v>
      </c>
      <c r="O1024" s="14" t="s">
        <v>13</v>
      </c>
      <c r="P1024" s="14">
        <f t="shared" si="61"/>
        <v>7</v>
      </c>
      <c r="Q1024" s="14" t="s">
        <v>15</v>
      </c>
      <c r="R1024" s="14">
        <f t="shared" si="62"/>
        <v>2</v>
      </c>
      <c r="S1024" s="14" t="s">
        <v>119</v>
      </c>
      <c r="T1024" s="14" t="s">
        <v>143</v>
      </c>
      <c r="U1024" s="14">
        <f t="shared" si="63"/>
        <v>3</v>
      </c>
    </row>
    <row r="1025" spans="1:21" x14ac:dyDescent="0.3">
      <c r="A1025" s="11">
        <v>44634.665960648148</v>
      </c>
      <c r="B1025" s="15">
        <v>44634</v>
      </c>
      <c r="C1025" s="16">
        <v>0.66596064814814815</v>
      </c>
      <c r="D1025" s="12">
        <v>85</v>
      </c>
      <c r="E1025" s="12">
        <v>78.2</v>
      </c>
      <c r="F1025" s="12">
        <v>88.4</v>
      </c>
      <c r="G1025" s="12">
        <v>80.75</v>
      </c>
      <c r="H1025" s="12">
        <v>83.3</v>
      </c>
      <c r="I1025" s="12">
        <v>77.350000000000009</v>
      </c>
      <c r="J1025" s="12">
        <v>90.95</v>
      </c>
      <c r="K1025" s="12">
        <v>82.45</v>
      </c>
      <c r="L1025" s="13">
        <v>83.300000000000011</v>
      </c>
      <c r="M1025" s="17" t="s">
        <v>138</v>
      </c>
      <c r="N1025" s="17">
        <f t="shared" si="60"/>
        <v>3</v>
      </c>
      <c r="O1025" s="14" t="s">
        <v>13</v>
      </c>
      <c r="P1025" s="14">
        <f t="shared" si="61"/>
        <v>7</v>
      </c>
      <c r="Q1025" s="14" t="s">
        <v>15</v>
      </c>
      <c r="R1025" s="14">
        <f t="shared" si="62"/>
        <v>2</v>
      </c>
      <c r="S1025" s="14" t="s">
        <v>119</v>
      </c>
      <c r="T1025" s="14" t="s">
        <v>143</v>
      </c>
      <c r="U1025" s="14">
        <f t="shared" si="63"/>
        <v>3</v>
      </c>
    </row>
    <row r="1026" spans="1:21" x14ac:dyDescent="0.3">
      <c r="A1026" s="11">
        <v>44634.666574074072</v>
      </c>
      <c r="B1026" s="15">
        <v>44634</v>
      </c>
      <c r="C1026" s="16">
        <v>0.6665740740740741</v>
      </c>
      <c r="D1026" s="12">
        <v>75.600000000000009</v>
      </c>
      <c r="E1026" s="12">
        <v>77.28</v>
      </c>
      <c r="F1026" s="12">
        <v>87.36</v>
      </c>
      <c r="G1026" s="12">
        <v>79.8</v>
      </c>
      <c r="H1026" s="12">
        <v>82.32</v>
      </c>
      <c r="I1026" s="12">
        <v>76.44</v>
      </c>
      <c r="J1026" s="12">
        <v>84</v>
      </c>
      <c r="K1026" s="12">
        <v>81.48</v>
      </c>
      <c r="L1026" s="13">
        <v>80.534999999999997</v>
      </c>
      <c r="M1026" s="17" t="s">
        <v>138</v>
      </c>
      <c r="N1026" s="17">
        <f t="shared" si="60"/>
        <v>3</v>
      </c>
      <c r="O1026" s="14" t="s">
        <v>13</v>
      </c>
      <c r="P1026" s="14">
        <f t="shared" si="61"/>
        <v>7</v>
      </c>
      <c r="Q1026" s="14" t="s">
        <v>15</v>
      </c>
      <c r="R1026" s="14">
        <f t="shared" si="62"/>
        <v>2</v>
      </c>
      <c r="S1026" s="14" t="s">
        <v>119</v>
      </c>
      <c r="T1026" s="14" t="s">
        <v>143</v>
      </c>
      <c r="U1026" s="14">
        <f t="shared" si="63"/>
        <v>3</v>
      </c>
    </row>
    <row r="1027" spans="1:21" x14ac:dyDescent="0.3">
      <c r="A1027" s="11">
        <v>44634.666655092595</v>
      </c>
      <c r="B1027" s="15">
        <v>44634</v>
      </c>
      <c r="C1027" s="16">
        <v>0.66665509259259259</v>
      </c>
      <c r="D1027" s="12">
        <v>85</v>
      </c>
      <c r="E1027" s="12">
        <v>75.44</v>
      </c>
      <c r="F1027" s="12">
        <v>85.28</v>
      </c>
      <c r="G1027" s="12">
        <v>77.899999999999991</v>
      </c>
      <c r="H1027" s="12">
        <v>80.36</v>
      </c>
      <c r="I1027" s="12">
        <v>74.62</v>
      </c>
      <c r="J1027" s="12">
        <v>87.740000000000009</v>
      </c>
      <c r="K1027" s="12">
        <v>79</v>
      </c>
      <c r="L1027" s="13">
        <v>80.667500000000004</v>
      </c>
      <c r="M1027" s="17" t="s">
        <v>138</v>
      </c>
      <c r="N1027" s="17">
        <f t="shared" ref="N1027:N1090" si="64">IF(M1027="Morning",1,IF(M1027="Afternoon",2,IF(M1027="Evening",3,IF(M1027="late Evening",4,IF(M1027="Break",5)))))</f>
        <v>3</v>
      </c>
      <c r="O1027" s="14" t="s">
        <v>13</v>
      </c>
      <c r="P1027" s="14">
        <f t="shared" ref="P1027:P1090" si="65">IF(O1027="Greetings",1,IF(O1027="Break",2,IF(O1027="Closing",3,IF(O1027="demonstration",4,IF(O1027="Hands on",5,IF(O1027="Introduction",6,IF(O1027="Lecture",7,IF(O1027="No Activity",8,IF(O1027="Peer Learning",9)))))))))</f>
        <v>7</v>
      </c>
      <c r="Q1027" s="14" t="s">
        <v>15</v>
      </c>
      <c r="R1027" s="14">
        <f t="shared" ref="R1027:R1090" si="66">IF(Q1027="On Campus",1,IF(Q1027="Off Campus",2))</f>
        <v>2</v>
      </c>
      <c r="S1027" s="14" t="s">
        <v>119</v>
      </c>
      <c r="T1027" s="14" t="s">
        <v>143</v>
      </c>
      <c r="U1027" s="14">
        <f t="shared" ref="U1027:U1090" si="67">IF(T1027="Tools_Digital Drawing",1,IF(T1027="Spatial Design",2,IF(T1027="Technical Contexts",3)))</f>
        <v>3</v>
      </c>
    </row>
    <row r="1028" spans="1:21" x14ac:dyDescent="0.3">
      <c r="A1028" s="11">
        <v>44634.667349537034</v>
      </c>
      <c r="B1028" s="15">
        <v>44634</v>
      </c>
      <c r="C1028" s="16">
        <v>0.66734953703703714</v>
      </c>
      <c r="D1028" s="12">
        <v>85</v>
      </c>
      <c r="E1028" s="12">
        <v>78.2</v>
      </c>
      <c r="F1028" s="12">
        <v>88.4</v>
      </c>
      <c r="G1028" s="12">
        <v>80.75</v>
      </c>
      <c r="H1028" s="12">
        <v>83.3</v>
      </c>
      <c r="I1028" s="12">
        <v>77.350000000000009</v>
      </c>
      <c r="J1028" s="12">
        <v>90.95</v>
      </c>
      <c r="K1028" s="12">
        <v>85</v>
      </c>
      <c r="L1028" s="13">
        <v>83.618750000000006</v>
      </c>
      <c r="M1028" s="17" t="s">
        <v>139</v>
      </c>
      <c r="N1028" s="17">
        <f t="shared" si="64"/>
        <v>4</v>
      </c>
      <c r="O1028" s="14" t="s">
        <v>13</v>
      </c>
      <c r="P1028" s="14">
        <f t="shared" si="65"/>
        <v>7</v>
      </c>
      <c r="Q1028" s="14" t="s">
        <v>15</v>
      </c>
      <c r="R1028" s="14">
        <f t="shared" si="66"/>
        <v>2</v>
      </c>
      <c r="S1028" s="14" t="s">
        <v>119</v>
      </c>
      <c r="T1028" s="14" t="s">
        <v>143</v>
      </c>
      <c r="U1028" s="14">
        <f t="shared" si="67"/>
        <v>3</v>
      </c>
    </row>
    <row r="1029" spans="1:21" x14ac:dyDescent="0.3">
      <c r="A1029" s="11">
        <v>44634.667361111111</v>
      </c>
      <c r="B1029" s="15">
        <v>44634</v>
      </c>
      <c r="C1029" s="16">
        <v>0.66736111111111107</v>
      </c>
      <c r="D1029" s="12">
        <v>78.75</v>
      </c>
      <c r="E1029" s="12">
        <v>80.5</v>
      </c>
      <c r="F1029" s="12">
        <v>91</v>
      </c>
      <c r="G1029" s="12">
        <v>83.125</v>
      </c>
      <c r="H1029" s="12">
        <v>85.75</v>
      </c>
      <c r="I1029" s="12">
        <v>99</v>
      </c>
      <c r="J1029" s="12">
        <v>76</v>
      </c>
      <c r="K1029" s="12">
        <v>84.875</v>
      </c>
      <c r="L1029" s="13">
        <v>84.875</v>
      </c>
      <c r="M1029" s="17" t="s">
        <v>139</v>
      </c>
      <c r="N1029" s="17">
        <f t="shared" si="64"/>
        <v>4</v>
      </c>
      <c r="O1029" s="14" t="s">
        <v>13</v>
      </c>
      <c r="P1029" s="14">
        <f t="shared" si="65"/>
        <v>7</v>
      </c>
      <c r="Q1029" s="14" t="s">
        <v>15</v>
      </c>
      <c r="R1029" s="14">
        <f t="shared" si="66"/>
        <v>2</v>
      </c>
      <c r="S1029" s="14" t="s">
        <v>119</v>
      </c>
      <c r="T1029" s="14" t="s">
        <v>143</v>
      </c>
      <c r="U1029" s="14">
        <f t="shared" si="67"/>
        <v>3</v>
      </c>
    </row>
    <row r="1030" spans="1:21" x14ac:dyDescent="0.3">
      <c r="A1030" s="11">
        <v>44634.668043981481</v>
      </c>
      <c r="B1030" s="15">
        <v>44634</v>
      </c>
      <c r="C1030" s="16">
        <v>0.66804398148148147</v>
      </c>
      <c r="D1030" s="12">
        <v>86</v>
      </c>
      <c r="E1030" s="12">
        <v>77.28</v>
      </c>
      <c r="F1030" s="12">
        <v>87.36</v>
      </c>
      <c r="G1030" s="12">
        <v>79.8</v>
      </c>
      <c r="H1030" s="12">
        <v>82.32</v>
      </c>
      <c r="I1030" s="12">
        <v>76.44</v>
      </c>
      <c r="J1030" s="12">
        <v>89.88000000000001</v>
      </c>
      <c r="K1030" s="12">
        <v>82</v>
      </c>
      <c r="L1030" s="13">
        <v>82.635000000000005</v>
      </c>
      <c r="M1030" s="17" t="s">
        <v>139</v>
      </c>
      <c r="N1030" s="17">
        <f t="shared" si="64"/>
        <v>4</v>
      </c>
      <c r="O1030" s="14" t="s">
        <v>13</v>
      </c>
      <c r="P1030" s="14">
        <f t="shared" si="65"/>
        <v>7</v>
      </c>
      <c r="Q1030" s="14" t="s">
        <v>15</v>
      </c>
      <c r="R1030" s="14">
        <f t="shared" si="66"/>
        <v>2</v>
      </c>
      <c r="S1030" s="14" t="s">
        <v>119</v>
      </c>
      <c r="T1030" s="14" t="s">
        <v>143</v>
      </c>
      <c r="U1030" s="14">
        <f t="shared" si="67"/>
        <v>3</v>
      </c>
    </row>
    <row r="1031" spans="1:21" x14ac:dyDescent="0.3">
      <c r="A1031" s="11">
        <v>44634.668738425928</v>
      </c>
      <c r="B1031" s="15">
        <v>44634</v>
      </c>
      <c r="C1031" s="16">
        <v>0.66873842592592592</v>
      </c>
      <c r="D1031" s="12">
        <v>83</v>
      </c>
      <c r="E1031" s="12">
        <v>71.3</v>
      </c>
      <c r="F1031" s="12">
        <v>80.600000000000009</v>
      </c>
      <c r="G1031" s="12">
        <v>73.625</v>
      </c>
      <c r="H1031" s="12">
        <v>75.95</v>
      </c>
      <c r="I1031" s="12">
        <v>70.525000000000006</v>
      </c>
      <c r="J1031" s="12">
        <v>82.925000000000011</v>
      </c>
      <c r="K1031" s="12">
        <v>72</v>
      </c>
      <c r="L1031" s="13">
        <v>76.240624999999994</v>
      </c>
      <c r="M1031" s="17" t="s">
        <v>139</v>
      </c>
      <c r="N1031" s="17">
        <f t="shared" si="64"/>
        <v>4</v>
      </c>
      <c r="O1031" s="14" t="s">
        <v>13</v>
      </c>
      <c r="P1031" s="14">
        <f t="shared" si="65"/>
        <v>7</v>
      </c>
      <c r="Q1031" s="14" t="s">
        <v>15</v>
      </c>
      <c r="R1031" s="14">
        <f t="shared" si="66"/>
        <v>2</v>
      </c>
      <c r="S1031" s="14" t="s">
        <v>119</v>
      </c>
      <c r="T1031" s="14" t="s">
        <v>143</v>
      </c>
      <c r="U1031" s="14">
        <f t="shared" si="67"/>
        <v>3</v>
      </c>
    </row>
    <row r="1032" spans="1:21" x14ac:dyDescent="0.3">
      <c r="A1032" s="11">
        <v>44634.669432870367</v>
      </c>
      <c r="B1032" s="15">
        <v>44634</v>
      </c>
      <c r="C1032" s="16">
        <v>0.66943287037037036</v>
      </c>
      <c r="D1032" s="12">
        <v>78</v>
      </c>
      <c r="E1032" s="12">
        <v>70.84</v>
      </c>
      <c r="F1032" s="12">
        <v>80.08</v>
      </c>
      <c r="G1032" s="12">
        <v>73.149999999999991</v>
      </c>
      <c r="H1032" s="12">
        <v>75.459999999999994</v>
      </c>
      <c r="I1032" s="12">
        <v>70.070000000000007</v>
      </c>
      <c r="J1032" s="12">
        <v>82.39</v>
      </c>
      <c r="K1032" s="12">
        <v>76</v>
      </c>
      <c r="L1032" s="13">
        <v>75.748750000000001</v>
      </c>
      <c r="M1032" s="17" t="s">
        <v>139</v>
      </c>
      <c r="N1032" s="17">
        <f t="shared" si="64"/>
        <v>4</v>
      </c>
      <c r="O1032" s="14" t="s">
        <v>13</v>
      </c>
      <c r="P1032" s="14">
        <f t="shared" si="65"/>
        <v>7</v>
      </c>
      <c r="Q1032" s="14" t="s">
        <v>15</v>
      </c>
      <c r="R1032" s="14">
        <f t="shared" si="66"/>
        <v>2</v>
      </c>
      <c r="S1032" s="14" t="s">
        <v>119</v>
      </c>
      <c r="T1032" s="14" t="s">
        <v>143</v>
      </c>
      <c r="U1032" s="14">
        <f t="shared" si="67"/>
        <v>3</v>
      </c>
    </row>
    <row r="1033" spans="1:21" x14ac:dyDescent="0.3">
      <c r="A1033" s="11">
        <v>44634.670127314814</v>
      </c>
      <c r="B1033" s="15">
        <v>44634</v>
      </c>
      <c r="C1033" s="16">
        <v>0.67012731481481491</v>
      </c>
      <c r="D1033" s="12">
        <v>83</v>
      </c>
      <c r="E1033" s="12">
        <v>73.14</v>
      </c>
      <c r="F1033" s="12">
        <v>82.68</v>
      </c>
      <c r="G1033" s="12">
        <v>75.524999999999991</v>
      </c>
      <c r="H1033" s="12">
        <v>77.91</v>
      </c>
      <c r="I1033" s="12">
        <v>72.344999999999999</v>
      </c>
      <c r="J1033" s="12">
        <v>85.065000000000012</v>
      </c>
      <c r="K1033" s="12">
        <v>76</v>
      </c>
      <c r="L1033" s="13">
        <v>78.20812500000001</v>
      </c>
      <c r="M1033" s="17" t="s">
        <v>139</v>
      </c>
      <c r="N1033" s="17">
        <f t="shared" si="64"/>
        <v>4</v>
      </c>
      <c r="O1033" s="14" t="s">
        <v>13</v>
      </c>
      <c r="P1033" s="14">
        <f t="shared" si="65"/>
        <v>7</v>
      </c>
      <c r="Q1033" s="14" t="s">
        <v>15</v>
      </c>
      <c r="R1033" s="14">
        <f t="shared" si="66"/>
        <v>2</v>
      </c>
      <c r="S1033" s="14" t="s">
        <v>119</v>
      </c>
      <c r="T1033" s="14" t="s">
        <v>143</v>
      </c>
      <c r="U1033" s="14">
        <f t="shared" si="67"/>
        <v>3</v>
      </c>
    </row>
    <row r="1034" spans="1:21" x14ac:dyDescent="0.3">
      <c r="A1034" s="11">
        <v>44634.67082175926</v>
      </c>
      <c r="B1034" s="15">
        <v>44634</v>
      </c>
      <c r="C1034" s="16">
        <v>0.67082175925925924</v>
      </c>
      <c r="D1034" s="12">
        <v>86</v>
      </c>
      <c r="E1034" s="12">
        <v>74.06</v>
      </c>
      <c r="F1034" s="12">
        <v>83.72</v>
      </c>
      <c r="G1034" s="12">
        <v>76.474999999999994</v>
      </c>
      <c r="H1034" s="12">
        <v>78.89</v>
      </c>
      <c r="I1034" s="12">
        <v>73.254999999999995</v>
      </c>
      <c r="J1034" s="12">
        <v>86.135000000000005</v>
      </c>
      <c r="K1034" s="12">
        <v>75</v>
      </c>
      <c r="L1034" s="13">
        <v>79.191874999999996</v>
      </c>
      <c r="M1034" s="17" t="s">
        <v>139</v>
      </c>
      <c r="N1034" s="17">
        <f t="shared" si="64"/>
        <v>4</v>
      </c>
      <c r="O1034" s="14" t="s">
        <v>13</v>
      </c>
      <c r="P1034" s="14">
        <f t="shared" si="65"/>
        <v>7</v>
      </c>
      <c r="Q1034" s="14" t="s">
        <v>15</v>
      </c>
      <c r="R1034" s="14">
        <f t="shared" si="66"/>
        <v>2</v>
      </c>
      <c r="S1034" s="14" t="s">
        <v>119</v>
      </c>
      <c r="T1034" s="14" t="s">
        <v>143</v>
      </c>
      <c r="U1034" s="14">
        <f t="shared" si="67"/>
        <v>3</v>
      </c>
    </row>
    <row r="1035" spans="1:21" x14ac:dyDescent="0.3">
      <c r="A1035" s="11">
        <v>44634.67083333333</v>
      </c>
      <c r="B1035" s="15">
        <v>44634</v>
      </c>
      <c r="C1035" s="16">
        <v>0.67083333333333339</v>
      </c>
      <c r="D1035" s="12">
        <v>88.2</v>
      </c>
      <c r="E1035" s="12">
        <v>90.160000000000011</v>
      </c>
      <c r="F1035" s="12">
        <v>101.92</v>
      </c>
      <c r="G1035" s="12">
        <v>93.1</v>
      </c>
      <c r="H1035" s="12">
        <v>96.039999999999992</v>
      </c>
      <c r="I1035" s="12">
        <v>93</v>
      </c>
      <c r="J1035" s="12">
        <v>103</v>
      </c>
      <c r="K1035" s="12">
        <v>95.06</v>
      </c>
      <c r="L1035" s="13">
        <v>95.06</v>
      </c>
      <c r="M1035" s="17" t="s">
        <v>139</v>
      </c>
      <c r="N1035" s="17">
        <f t="shared" si="64"/>
        <v>4</v>
      </c>
      <c r="O1035" s="14" t="s">
        <v>13</v>
      </c>
      <c r="P1035" s="14">
        <f t="shared" si="65"/>
        <v>7</v>
      </c>
      <c r="Q1035" s="14" t="s">
        <v>15</v>
      </c>
      <c r="R1035" s="14">
        <f t="shared" si="66"/>
        <v>2</v>
      </c>
      <c r="S1035" s="14" t="s">
        <v>119</v>
      </c>
      <c r="T1035" s="14" t="s">
        <v>143</v>
      </c>
      <c r="U1035" s="14">
        <f t="shared" si="67"/>
        <v>3</v>
      </c>
    </row>
    <row r="1036" spans="1:21" x14ac:dyDescent="0.3">
      <c r="A1036" s="11">
        <v>44634.671516203707</v>
      </c>
      <c r="B1036" s="15">
        <v>44634</v>
      </c>
      <c r="C1036" s="16">
        <v>0.67151620370370368</v>
      </c>
      <c r="D1036" s="12">
        <v>88</v>
      </c>
      <c r="E1036" s="12">
        <v>74.52000000000001</v>
      </c>
      <c r="F1036" s="12">
        <v>84.240000000000009</v>
      </c>
      <c r="G1036" s="12">
        <v>76.95</v>
      </c>
      <c r="H1036" s="12">
        <v>79.38</v>
      </c>
      <c r="I1036" s="12">
        <v>73.710000000000008</v>
      </c>
      <c r="J1036" s="12">
        <v>86.67</v>
      </c>
      <c r="K1036" s="12">
        <v>74</v>
      </c>
      <c r="L1036" s="13">
        <v>79.683750000000003</v>
      </c>
      <c r="M1036" s="17" t="s">
        <v>139</v>
      </c>
      <c r="N1036" s="17">
        <f t="shared" si="64"/>
        <v>4</v>
      </c>
      <c r="O1036" s="14" t="s">
        <v>13</v>
      </c>
      <c r="P1036" s="14">
        <f t="shared" si="65"/>
        <v>7</v>
      </c>
      <c r="Q1036" s="14" t="s">
        <v>15</v>
      </c>
      <c r="R1036" s="14">
        <f t="shared" si="66"/>
        <v>2</v>
      </c>
      <c r="S1036" s="14" t="s">
        <v>119</v>
      </c>
      <c r="T1036" s="14" t="s">
        <v>143</v>
      </c>
      <c r="U1036" s="14">
        <f t="shared" si="67"/>
        <v>3</v>
      </c>
    </row>
    <row r="1037" spans="1:21" x14ac:dyDescent="0.3">
      <c r="A1037" s="11">
        <v>44634.672210648147</v>
      </c>
      <c r="B1037" s="15">
        <v>44634</v>
      </c>
      <c r="C1037" s="16">
        <v>0.67221064814814813</v>
      </c>
      <c r="D1037" s="12">
        <v>86</v>
      </c>
      <c r="E1037" s="12">
        <v>72.680000000000007</v>
      </c>
      <c r="F1037" s="12">
        <v>82.16</v>
      </c>
      <c r="G1037" s="12">
        <v>75.05</v>
      </c>
      <c r="H1037" s="12">
        <v>77.42</v>
      </c>
      <c r="I1037" s="12">
        <v>71.89</v>
      </c>
      <c r="J1037" s="12">
        <v>84.53</v>
      </c>
      <c r="K1037" s="12">
        <v>72</v>
      </c>
      <c r="L1037" s="13">
        <v>77.716250000000002</v>
      </c>
      <c r="M1037" s="17" t="s">
        <v>139</v>
      </c>
      <c r="N1037" s="17">
        <f t="shared" si="64"/>
        <v>4</v>
      </c>
      <c r="O1037" s="14" t="s">
        <v>13</v>
      </c>
      <c r="P1037" s="14">
        <f t="shared" si="65"/>
        <v>7</v>
      </c>
      <c r="Q1037" s="14" t="s">
        <v>15</v>
      </c>
      <c r="R1037" s="14">
        <f t="shared" si="66"/>
        <v>2</v>
      </c>
      <c r="S1037" s="14" t="s">
        <v>119</v>
      </c>
      <c r="T1037" s="14" t="s">
        <v>143</v>
      </c>
      <c r="U1037" s="14">
        <f t="shared" si="67"/>
        <v>3</v>
      </c>
    </row>
    <row r="1038" spans="1:21" x14ac:dyDescent="0.3">
      <c r="A1038" s="11">
        <v>44634.672905092593</v>
      </c>
      <c r="B1038" s="15">
        <v>44634</v>
      </c>
      <c r="C1038" s="16">
        <v>0.67290509259259268</v>
      </c>
      <c r="D1038" s="12">
        <v>82</v>
      </c>
      <c r="E1038" s="12">
        <v>73.14</v>
      </c>
      <c r="F1038" s="12">
        <v>82.68</v>
      </c>
      <c r="G1038" s="12">
        <v>75.524999999999991</v>
      </c>
      <c r="H1038" s="12">
        <v>77.91</v>
      </c>
      <c r="I1038" s="12">
        <v>72.344999999999999</v>
      </c>
      <c r="J1038" s="12">
        <v>85.065000000000012</v>
      </c>
      <c r="K1038" s="12">
        <v>77</v>
      </c>
      <c r="L1038" s="13">
        <v>78.20812500000001</v>
      </c>
      <c r="M1038" s="17" t="s">
        <v>139</v>
      </c>
      <c r="N1038" s="17">
        <f t="shared" si="64"/>
        <v>4</v>
      </c>
      <c r="O1038" s="14" t="s">
        <v>13</v>
      </c>
      <c r="P1038" s="14">
        <f t="shared" si="65"/>
        <v>7</v>
      </c>
      <c r="Q1038" s="14" t="s">
        <v>15</v>
      </c>
      <c r="R1038" s="14">
        <f t="shared" si="66"/>
        <v>2</v>
      </c>
      <c r="S1038" s="14" t="s">
        <v>119</v>
      </c>
      <c r="T1038" s="14" t="s">
        <v>143</v>
      </c>
      <c r="U1038" s="14">
        <f t="shared" si="67"/>
        <v>3</v>
      </c>
    </row>
    <row r="1039" spans="1:21" x14ac:dyDescent="0.3">
      <c r="A1039" s="11">
        <v>44634.67359953704</v>
      </c>
      <c r="B1039" s="15">
        <v>44634</v>
      </c>
      <c r="C1039" s="16">
        <v>0.67359953703703701</v>
      </c>
      <c r="D1039" s="12">
        <v>85</v>
      </c>
      <c r="E1039" s="12">
        <v>74.52000000000001</v>
      </c>
      <c r="F1039" s="12">
        <v>84.240000000000009</v>
      </c>
      <c r="G1039" s="12">
        <v>76.95</v>
      </c>
      <c r="H1039" s="12">
        <v>79.38</v>
      </c>
      <c r="I1039" s="12">
        <v>73.710000000000008</v>
      </c>
      <c r="J1039" s="12">
        <v>86.67</v>
      </c>
      <c r="K1039" s="12">
        <v>77</v>
      </c>
      <c r="L1039" s="13">
        <v>79.683750000000003</v>
      </c>
      <c r="M1039" s="17" t="s">
        <v>139</v>
      </c>
      <c r="N1039" s="17">
        <f t="shared" si="64"/>
        <v>4</v>
      </c>
      <c r="O1039" s="14" t="s">
        <v>13</v>
      </c>
      <c r="P1039" s="14">
        <f t="shared" si="65"/>
        <v>7</v>
      </c>
      <c r="Q1039" s="14" t="s">
        <v>15</v>
      </c>
      <c r="R1039" s="14">
        <f t="shared" si="66"/>
        <v>2</v>
      </c>
      <c r="S1039" s="14" t="s">
        <v>119</v>
      </c>
      <c r="T1039" s="14" t="s">
        <v>143</v>
      </c>
      <c r="U1039" s="14">
        <f t="shared" si="67"/>
        <v>3</v>
      </c>
    </row>
    <row r="1040" spans="1:21" x14ac:dyDescent="0.3">
      <c r="A1040" s="11">
        <v>44634.674293981479</v>
      </c>
      <c r="B1040" s="15">
        <v>44634</v>
      </c>
      <c r="C1040" s="16">
        <v>0.67429398148148145</v>
      </c>
      <c r="D1040" s="12">
        <v>89</v>
      </c>
      <c r="E1040" s="12">
        <v>76.36</v>
      </c>
      <c r="F1040" s="12">
        <v>86.320000000000007</v>
      </c>
      <c r="G1040" s="12">
        <v>78.849999999999994</v>
      </c>
      <c r="H1040" s="12">
        <v>81.34</v>
      </c>
      <c r="I1040" s="12">
        <v>75.53</v>
      </c>
      <c r="J1040" s="12">
        <v>88.81</v>
      </c>
      <c r="K1040" s="12">
        <v>77</v>
      </c>
      <c r="L1040" s="13">
        <v>81.651250000000005</v>
      </c>
      <c r="M1040" s="17" t="s">
        <v>139</v>
      </c>
      <c r="N1040" s="17">
        <f t="shared" si="64"/>
        <v>4</v>
      </c>
      <c r="O1040" s="14" t="s">
        <v>13</v>
      </c>
      <c r="P1040" s="14">
        <f t="shared" si="65"/>
        <v>7</v>
      </c>
      <c r="Q1040" s="14" t="s">
        <v>15</v>
      </c>
      <c r="R1040" s="14">
        <f t="shared" si="66"/>
        <v>2</v>
      </c>
      <c r="S1040" s="14" t="s">
        <v>119</v>
      </c>
      <c r="T1040" s="14" t="s">
        <v>143</v>
      </c>
      <c r="U1040" s="14">
        <f t="shared" si="67"/>
        <v>3</v>
      </c>
    </row>
    <row r="1041" spans="1:21" x14ac:dyDescent="0.3">
      <c r="A1041" s="11">
        <v>44634.674305555556</v>
      </c>
      <c r="B1041" s="15">
        <v>44634</v>
      </c>
      <c r="C1041" s="16">
        <v>0.6743055555555556</v>
      </c>
      <c r="D1041" s="12">
        <v>76.05</v>
      </c>
      <c r="E1041" s="12">
        <v>77.740000000000009</v>
      </c>
      <c r="F1041" s="12">
        <v>87.88000000000001</v>
      </c>
      <c r="G1041" s="12">
        <v>80.274999999999991</v>
      </c>
      <c r="H1041" s="12">
        <v>82.81</v>
      </c>
      <c r="I1041" s="12">
        <v>95</v>
      </c>
      <c r="J1041" s="12">
        <v>74</v>
      </c>
      <c r="K1041" s="12">
        <v>81.965000000000003</v>
      </c>
      <c r="L1041" s="13">
        <v>81.965000000000003</v>
      </c>
      <c r="M1041" s="17" t="s">
        <v>139</v>
      </c>
      <c r="N1041" s="17">
        <f t="shared" si="64"/>
        <v>4</v>
      </c>
      <c r="O1041" s="14" t="s">
        <v>13</v>
      </c>
      <c r="P1041" s="14">
        <f t="shared" si="65"/>
        <v>7</v>
      </c>
      <c r="Q1041" s="14" t="s">
        <v>15</v>
      </c>
      <c r="R1041" s="14">
        <f t="shared" si="66"/>
        <v>2</v>
      </c>
      <c r="S1041" s="14" t="s">
        <v>119</v>
      </c>
      <c r="T1041" s="14" t="s">
        <v>143</v>
      </c>
      <c r="U1041" s="14">
        <f t="shared" si="67"/>
        <v>3</v>
      </c>
    </row>
    <row r="1042" spans="1:21" x14ac:dyDescent="0.3">
      <c r="A1042" s="11">
        <v>44634.674340277779</v>
      </c>
      <c r="B1042" s="15">
        <v>44634</v>
      </c>
      <c r="C1042" s="16">
        <v>0.67434027777777772</v>
      </c>
      <c r="D1042" s="12">
        <v>91</v>
      </c>
      <c r="E1042" s="12">
        <v>83.72</v>
      </c>
      <c r="F1042" s="12">
        <v>94.64</v>
      </c>
      <c r="G1042" s="12">
        <v>86.45</v>
      </c>
      <c r="H1042" s="12">
        <v>89.179999999999993</v>
      </c>
      <c r="I1042" s="12">
        <v>82.81</v>
      </c>
      <c r="J1042" s="12">
        <v>97.37</v>
      </c>
      <c r="K1042" s="12">
        <v>88.27</v>
      </c>
      <c r="L1042" s="13">
        <v>89.179999999999993</v>
      </c>
      <c r="M1042" s="17" t="s">
        <v>139</v>
      </c>
      <c r="N1042" s="17">
        <f t="shared" si="64"/>
        <v>4</v>
      </c>
      <c r="O1042" s="14" t="s">
        <v>13</v>
      </c>
      <c r="P1042" s="14">
        <f t="shared" si="65"/>
        <v>7</v>
      </c>
      <c r="Q1042" s="14" t="s">
        <v>15</v>
      </c>
      <c r="R1042" s="14">
        <f t="shared" si="66"/>
        <v>2</v>
      </c>
      <c r="S1042" s="14" t="s">
        <v>119</v>
      </c>
      <c r="T1042" s="14" t="s">
        <v>143</v>
      </c>
      <c r="U1042" s="14">
        <f t="shared" si="67"/>
        <v>3</v>
      </c>
    </row>
    <row r="1043" spans="1:21" x14ac:dyDescent="0.3">
      <c r="A1043" s="11">
        <v>44634.674456018518</v>
      </c>
      <c r="B1043" s="15">
        <v>44634</v>
      </c>
      <c r="C1043" s="16">
        <v>0.67445601851851855</v>
      </c>
      <c r="D1043" s="12">
        <v>97</v>
      </c>
      <c r="E1043" s="12">
        <v>89.240000000000009</v>
      </c>
      <c r="F1043" s="12">
        <v>100.88000000000001</v>
      </c>
      <c r="G1043" s="12">
        <v>92.149999999999991</v>
      </c>
      <c r="H1043" s="12">
        <v>95.06</v>
      </c>
      <c r="I1043" s="12">
        <v>88.27</v>
      </c>
      <c r="J1043" s="12">
        <v>103.79</v>
      </c>
      <c r="K1043" s="12">
        <v>94.09</v>
      </c>
      <c r="L1043" s="13">
        <v>95.06</v>
      </c>
      <c r="M1043" s="17" t="s">
        <v>139</v>
      </c>
      <c r="N1043" s="17">
        <f t="shared" si="64"/>
        <v>4</v>
      </c>
      <c r="O1043" s="14" t="s">
        <v>13</v>
      </c>
      <c r="P1043" s="14">
        <f t="shared" si="65"/>
        <v>7</v>
      </c>
      <c r="Q1043" s="14" t="s">
        <v>15</v>
      </c>
      <c r="R1043" s="14">
        <f t="shared" si="66"/>
        <v>2</v>
      </c>
      <c r="S1043" s="14" t="s">
        <v>119</v>
      </c>
      <c r="T1043" s="14" t="s">
        <v>143</v>
      </c>
      <c r="U1043" s="14">
        <f t="shared" si="67"/>
        <v>3</v>
      </c>
    </row>
    <row r="1044" spans="1:21" x14ac:dyDescent="0.3">
      <c r="A1044" s="11">
        <v>44634.674988425926</v>
      </c>
      <c r="B1044" s="15">
        <v>44634</v>
      </c>
      <c r="C1044" s="16">
        <v>0.67498842592592589</v>
      </c>
      <c r="D1044" s="12">
        <v>92</v>
      </c>
      <c r="E1044" s="12">
        <v>76.36</v>
      </c>
      <c r="F1044" s="12">
        <v>86.320000000000007</v>
      </c>
      <c r="G1044" s="12">
        <v>78.849999999999994</v>
      </c>
      <c r="H1044" s="12">
        <v>81.34</v>
      </c>
      <c r="I1044" s="12">
        <v>75.53</v>
      </c>
      <c r="J1044" s="12">
        <v>88.81</v>
      </c>
      <c r="K1044" s="12">
        <v>74</v>
      </c>
      <c r="L1044" s="13">
        <v>81.651250000000005</v>
      </c>
      <c r="M1044" s="17" t="s">
        <v>139</v>
      </c>
      <c r="N1044" s="17">
        <f t="shared" si="64"/>
        <v>4</v>
      </c>
      <c r="O1044" s="14" t="s">
        <v>13</v>
      </c>
      <c r="P1044" s="14">
        <f t="shared" si="65"/>
        <v>7</v>
      </c>
      <c r="Q1044" s="14" t="s">
        <v>15</v>
      </c>
      <c r="R1044" s="14">
        <f t="shared" si="66"/>
        <v>2</v>
      </c>
      <c r="S1044" s="14" t="s">
        <v>119</v>
      </c>
      <c r="T1044" s="14" t="s">
        <v>143</v>
      </c>
      <c r="U1044" s="14">
        <f t="shared" si="67"/>
        <v>3</v>
      </c>
    </row>
    <row r="1045" spans="1:21" x14ac:dyDescent="0.3">
      <c r="A1045" s="11">
        <v>44634.675682870373</v>
      </c>
      <c r="B1045" s="15">
        <v>44634</v>
      </c>
      <c r="C1045" s="16">
        <v>0.67568287037037045</v>
      </c>
      <c r="D1045" s="12">
        <v>92</v>
      </c>
      <c r="E1045" s="12">
        <v>76.36</v>
      </c>
      <c r="F1045" s="12">
        <v>86.320000000000007</v>
      </c>
      <c r="G1045" s="12">
        <v>78.849999999999994</v>
      </c>
      <c r="H1045" s="12">
        <v>81.34</v>
      </c>
      <c r="I1045" s="12">
        <v>75.53</v>
      </c>
      <c r="J1045" s="12">
        <v>88.81</v>
      </c>
      <c r="K1045" s="12">
        <v>74</v>
      </c>
      <c r="L1045" s="13">
        <v>81.651250000000005</v>
      </c>
      <c r="M1045" s="17" t="s">
        <v>139</v>
      </c>
      <c r="N1045" s="17">
        <f t="shared" si="64"/>
        <v>4</v>
      </c>
      <c r="O1045" s="14" t="s">
        <v>13</v>
      </c>
      <c r="P1045" s="14">
        <f t="shared" si="65"/>
        <v>7</v>
      </c>
      <c r="Q1045" s="14" t="s">
        <v>15</v>
      </c>
      <c r="R1045" s="14">
        <f t="shared" si="66"/>
        <v>2</v>
      </c>
      <c r="S1045" s="14" t="s">
        <v>119</v>
      </c>
      <c r="T1045" s="14" t="s">
        <v>143</v>
      </c>
      <c r="U1045" s="14">
        <f t="shared" si="67"/>
        <v>3</v>
      </c>
    </row>
    <row r="1046" spans="1:21" x14ac:dyDescent="0.3">
      <c r="A1046" s="11">
        <v>44634.676377314812</v>
      </c>
      <c r="B1046" s="15">
        <v>44634</v>
      </c>
      <c r="C1046" s="16">
        <v>0.67637731481481478</v>
      </c>
      <c r="D1046" s="12">
        <v>87</v>
      </c>
      <c r="E1046" s="12">
        <v>75.900000000000006</v>
      </c>
      <c r="F1046" s="12">
        <v>85.8</v>
      </c>
      <c r="G1046" s="12">
        <v>78.375</v>
      </c>
      <c r="H1046" s="12">
        <v>80.849999999999994</v>
      </c>
      <c r="I1046" s="12">
        <v>75.075000000000003</v>
      </c>
      <c r="J1046" s="12">
        <v>88.275000000000006</v>
      </c>
      <c r="K1046" s="12">
        <v>78</v>
      </c>
      <c r="L1046" s="13">
        <v>81.159374999999997</v>
      </c>
      <c r="M1046" s="17" t="s">
        <v>139</v>
      </c>
      <c r="N1046" s="17">
        <f t="shared" si="64"/>
        <v>4</v>
      </c>
      <c r="O1046" s="14" t="s">
        <v>13</v>
      </c>
      <c r="P1046" s="14">
        <f t="shared" si="65"/>
        <v>7</v>
      </c>
      <c r="Q1046" s="14" t="s">
        <v>15</v>
      </c>
      <c r="R1046" s="14">
        <f t="shared" si="66"/>
        <v>2</v>
      </c>
      <c r="S1046" s="14" t="s">
        <v>119</v>
      </c>
      <c r="T1046" s="14" t="s">
        <v>143</v>
      </c>
      <c r="U1046" s="14">
        <f t="shared" si="67"/>
        <v>3</v>
      </c>
    </row>
    <row r="1047" spans="1:21" x14ac:dyDescent="0.3">
      <c r="A1047" s="11">
        <v>44634.677071759259</v>
      </c>
      <c r="B1047" s="15">
        <v>44634</v>
      </c>
      <c r="C1047" s="16">
        <v>0.67707175925925922</v>
      </c>
      <c r="D1047" s="12">
        <v>86</v>
      </c>
      <c r="E1047" s="12">
        <v>80.960000000000008</v>
      </c>
      <c r="F1047" s="12">
        <v>91.52000000000001</v>
      </c>
      <c r="G1047" s="12">
        <v>83.6</v>
      </c>
      <c r="H1047" s="12">
        <v>86.24</v>
      </c>
      <c r="I1047" s="12">
        <v>80.08</v>
      </c>
      <c r="J1047" s="12">
        <v>94.160000000000011</v>
      </c>
      <c r="K1047" s="12">
        <v>90</v>
      </c>
      <c r="L1047" s="13">
        <v>86.570000000000007</v>
      </c>
      <c r="M1047" s="17" t="s">
        <v>139</v>
      </c>
      <c r="N1047" s="17">
        <f t="shared" si="64"/>
        <v>4</v>
      </c>
      <c r="O1047" s="14" t="s">
        <v>13</v>
      </c>
      <c r="P1047" s="14">
        <f t="shared" si="65"/>
        <v>7</v>
      </c>
      <c r="Q1047" s="14" t="s">
        <v>15</v>
      </c>
      <c r="R1047" s="14">
        <f t="shared" si="66"/>
        <v>2</v>
      </c>
      <c r="S1047" s="14" t="s">
        <v>119</v>
      </c>
      <c r="T1047" s="14" t="s">
        <v>143</v>
      </c>
      <c r="U1047" s="14">
        <f t="shared" si="67"/>
        <v>3</v>
      </c>
    </row>
    <row r="1048" spans="1:21" x14ac:dyDescent="0.3">
      <c r="A1048" s="11">
        <v>44634.677777777775</v>
      </c>
      <c r="B1048" s="15">
        <v>44634</v>
      </c>
      <c r="C1048" s="16">
        <v>0.6777777777777777</v>
      </c>
      <c r="D1048" s="12">
        <v>91.350000000000009</v>
      </c>
      <c r="E1048" s="12">
        <v>93.38000000000001</v>
      </c>
      <c r="F1048" s="12">
        <v>105.56</v>
      </c>
      <c r="G1048" s="12">
        <v>96.424999999999997</v>
      </c>
      <c r="H1048" s="12">
        <v>99.47</v>
      </c>
      <c r="I1048" s="12">
        <v>92</v>
      </c>
      <c r="J1048" s="12">
        <v>111</v>
      </c>
      <c r="K1048" s="12">
        <v>98.454999999999998</v>
      </c>
      <c r="L1048" s="13">
        <v>98.455000000000013</v>
      </c>
      <c r="M1048" s="17" t="s">
        <v>139</v>
      </c>
      <c r="N1048" s="17">
        <f t="shared" si="64"/>
        <v>4</v>
      </c>
      <c r="O1048" s="14" t="s">
        <v>13</v>
      </c>
      <c r="P1048" s="14">
        <f t="shared" si="65"/>
        <v>7</v>
      </c>
      <c r="Q1048" s="14" t="s">
        <v>15</v>
      </c>
      <c r="R1048" s="14">
        <f t="shared" si="66"/>
        <v>2</v>
      </c>
      <c r="S1048" s="14" t="s">
        <v>119</v>
      </c>
      <c r="T1048" s="14" t="s">
        <v>143</v>
      </c>
      <c r="U1048" s="14">
        <f t="shared" si="67"/>
        <v>3</v>
      </c>
    </row>
    <row r="1049" spans="1:21" x14ac:dyDescent="0.3">
      <c r="A1049" s="11">
        <v>44634.678460648145</v>
      </c>
      <c r="B1049" s="15">
        <v>44634</v>
      </c>
      <c r="C1049" s="16">
        <v>0.67846064814814822</v>
      </c>
      <c r="D1049" s="12">
        <v>88</v>
      </c>
      <c r="E1049" s="12">
        <v>81.42</v>
      </c>
      <c r="F1049" s="12">
        <v>92.04</v>
      </c>
      <c r="G1049" s="12">
        <v>84.075000000000003</v>
      </c>
      <c r="H1049" s="12">
        <v>86.73</v>
      </c>
      <c r="I1049" s="12">
        <v>80.534999999999997</v>
      </c>
      <c r="J1049" s="12">
        <v>94.695000000000007</v>
      </c>
      <c r="K1049" s="12">
        <v>89</v>
      </c>
      <c r="L1049" s="13">
        <v>87.061875000000015</v>
      </c>
      <c r="M1049" s="17" t="s">
        <v>139</v>
      </c>
      <c r="N1049" s="17">
        <f t="shared" si="64"/>
        <v>4</v>
      </c>
      <c r="O1049" s="14" t="s">
        <v>13</v>
      </c>
      <c r="P1049" s="14">
        <f t="shared" si="65"/>
        <v>7</v>
      </c>
      <c r="Q1049" s="14" t="s">
        <v>15</v>
      </c>
      <c r="R1049" s="14">
        <f t="shared" si="66"/>
        <v>2</v>
      </c>
      <c r="S1049" s="14" t="s">
        <v>119</v>
      </c>
      <c r="T1049" s="14" t="s">
        <v>143</v>
      </c>
      <c r="U1049" s="14">
        <f t="shared" si="67"/>
        <v>3</v>
      </c>
    </row>
    <row r="1050" spans="1:21" x14ac:dyDescent="0.3">
      <c r="A1050" s="11">
        <v>44634.679155092592</v>
      </c>
      <c r="B1050" s="15">
        <v>44634</v>
      </c>
      <c r="C1050" s="16">
        <v>0.67915509259259255</v>
      </c>
      <c r="D1050" s="12">
        <v>95</v>
      </c>
      <c r="E1050" s="12">
        <v>80.960000000000008</v>
      </c>
      <c r="F1050" s="12">
        <v>91.52000000000001</v>
      </c>
      <c r="G1050" s="12">
        <v>83.6</v>
      </c>
      <c r="H1050" s="12">
        <v>86.24</v>
      </c>
      <c r="I1050" s="12">
        <v>80.08</v>
      </c>
      <c r="J1050" s="12">
        <v>94.160000000000011</v>
      </c>
      <c r="K1050" s="12">
        <v>81</v>
      </c>
      <c r="L1050" s="13">
        <v>86.570000000000007</v>
      </c>
      <c r="M1050" s="17" t="s">
        <v>139</v>
      </c>
      <c r="N1050" s="17">
        <f t="shared" si="64"/>
        <v>4</v>
      </c>
      <c r="O1050" s="14" t="s">
        <v>13</v>
      </c>
      <c r="P1050" s="14">
        <f t="shared" si="65"/>
        <v>7</v>
      </c>
      <c r="Q1050" s="14" t="s">
        <v>15</v>
      </c>
      <c r="R1050" s="14">
        <f t="shared" si="66"/>
        <v>2</v>
      </c>
      <c r="S1050" s="14" t="s">
        <v>119</v>
      </c>
      <c r="T1050" s="14" t="s">
        <v>143</v>
      </c>
      <c r="U1050" s="14">
        <f t="shared" si="67"/>
        <v>3</v>
      </c>
    </row>
    <row r="1051" spans="1:21" x14ac:dyDescent="0.3">
      <c r="A1051" s="11">
        <v>44634.679537037038</v>
      </c>
      <c r="B1051" s="15">
        <v>44634</v>
      </c>
      <c r="C1051" s="16">
        <v>0.67953703703703694</v>
      </c>
      <c r="D1051" s="12">
        <v>75.600000000000009</v>
      </c>
      <c r="E1051" s="12">
        <v>77.28</v>
      </c>
      <c r="F1051" s="12">
        <v>87.36</v>
      </c>
      <c r="G1051" s="12">
        <v>79.8</v>
      </c>
      <c r="H1051" s="12">
        <v>82.32</v>
      </c>
      <c r="I1051" s="12">
        <v>76.44</v>
      </c>
      <c r="J1051" s="12">
        <v>89.88000000000001</v>
      </c>
      <c r="K1051" s="12">
        <v>84</v>
      </c>
      <c r="L1051" s="13">
        <v>81.585000000000008</v>
      </c>
      <c r="M1051" s="17" t="s">
        <v>139</v>
      </c>
      <c r="N1051" s="17">
        <f t="shared" si="64"/>
        <v>4</v>
      </c>
      <c r="O1051" s="14" t="s">
        <v>13</v>
      </c>
      <c r="P1051" s="14">
        <f t="shared" si="65"/>
        <v>7</v>
      </c>
      <c r="Q1051" s="14" t="s">
        <v>15</v>
      </c>
      <c r="R1051" s="14">
        <f t="shared" si="66"/>
        <v>2</v>
      </c>
      <c r="S1051" s="14" t="s">
        <v>119</v>
      </c>
      <c r="T1051" s="14" t="s">
        <v>143</v>
      </c>
      <c r="U1051" s="14">
        <f t="shared" si="67"/>
        <v>3</v>
      </c>
    </row>
    <row r="1052" spans="1:21" x14ac:dyDescent="0.3">
      <c r="A1052" s="11">
        <v>44634.679849537039</v>
      </c>
      <c r="B1052" s="15">
        <v>44634</v>
      </c>
      <c r="C1052" s="16">
        <v>0.67984953703703699</v>
      </c>
      <c r="D1052" s="12">
        <v>99</v>
      </c>
      <c r="E1052" s="12">
        <v>84.18</v>
      </c>
      <c r="F1052" s="12">
        <v>95.16</v>
      </c>
      <c r="G1052" s="12">
        <v>86.924999999999997</v>
      </c>
      <c r="H1052" s="12">
        <v>89.67</v>
      </c>
      <c r="I1052" s="12">
        <v>83.265000000000001</v>
      </c>
      <c r="J1052" s="12">
        <v>97.905000000000001</v>
      </c>
      <c r="K1052" s="12">
        <v>84</v>
      </c>
      <c r="L1052" s="13">
        <v>90.013125000000002</v>
      </c>
      <c r="M1052" s="17" t="s">
        <v>139</v>
      </c>
      <c r="N1052" s="17">
        <f t="shared" si="64"/>
        <v>4</v>
      </c>
      <c r="O1052" s="14" t="s">
        <v>13</v>
      </c>
      <c r="P1052" s="14">
        <f t="shared" si="65"/>
        <v>7</v>
      </c>
      <c r="Q1052" s="14" t="s">
        <v>15</v>
      </c>
      <c r="R1052" s="14">
        <f t="shared" si="66"/>
        <v>2</v>
      </c>
      <c r="S1052" s="14" t="s">
        <v>119</v>
      </c>
      <c r="T1052" s="14" t="s">
        <v>143</v>
      </c>
      <c r="U1052" s="14">
        <f t="shared" si="67"/>
        <v>3</v>
      </c>
    </row>
    <row r="1053" spans="1:21" x14ac:dyDescent="0.3">
      <c r="A1053" s="11">
        <v>44634.680543981478</v>
      </c>
      <c r="B1053" s="15">
        <v>44634</v>
      </c>
      <c r="C1053" s="16">
        <v>0.68054398148148154</v>
      </c>
      <c r="D1053" s="12">
        <v>97</v>
      </c>
      <c r="E1053" s="12">
        <v>81.42</v>
      </c>
      <c r="F1053" s="12">
        <v>92.04</v>
      </c>
      <c r="G1053" s="12">
        <v>84.075000000000003</v>
      </c>
      <c r="H1053" s="12">
        <v>86.73</v>
      </c>
      <c r="I1053" s="12">
        <v>80.534999999999997</v>
      </c>
      <c r="J1053" s="12">
        <v>94.695000000000007</v>
      </c>
      <c r="K1053" s="12">
        <v>80</v>
      </c>
      <c r="L1053" s="13">
        <v>87.061875000000015</v>
      </c>
      <c r="M1053" s="17" t="s">
        <v>139</v>
      </c>
      <c r="N1053" s="17">
        <f t="shared" si="64"/>
        <v>4</v>
      </c>
      <c r="O1053" s="14" t="s">
        <v>13</v>
      </c>
      <c r="P1053" s="14">
        <f t="shared" si="65"/>
        <v>7</v>
      </c>
      <c r="Q1053" s="14" t="s">
        <v>15</v>
      </c>
      <c r="R1053" s="14">
        <f t="shared" si="66"/>
        <v>2</v>
      </c>
      <c r="S1053" s="14" t="s">
        <v>119</v>
      </c>
      <c r="T1053" s="14" t="s">
        <v>143</v>
      </c>
      <c r="U1053" s="14">
        <f t="shared" si="67"/>
        <v>3</v>
      </c>
    </row>
    <row r="1054" spans="1:21" x14ac:dyDescent="0.3">
      <c r="A1054" s="11">
        <v>44634.680787037039</v>
      </c>
      <c r="B1054" s="15">
        <v>44634</v>
      </c>
      <c r="C1054" s="16">
        <v>0.68078703703703702</v>
      </c>
      <c r="D1054" s="12">
        <v>77.850000000000009</v>
      </c>
      <c r="E1054" s="12">
        <v>79.58</v>
      </c>
      <c r="F1054" s="12">
        <v>89.960000000000008</v>
      </c>
      <c r="G1054" s="12">
        <v>82.174999999999997</v>
      </c>
      <c r="H1054" s="12">
        <v>84.77</v>
      </c>
      <c r="I1054" s="12">
        <v>78.715000000000003</v>
      </c>
      <c r="J1054" s="12">
        <v>88</v>
      </c>
      <c r="K1054" s="12">
        <v>85</v>
      </c>
      <c r="L1054" s="13">
        <v>83.256249999999994</v>
      </c>
      <c r="M1054" s="17" t="s">
        <v>139</v>
      </c>
      <c r="N1054" s="17">
        <f t="shared" si="64"/>
        <v>4</v>
      </c>
      <c r="O1054" s="14" t="s">
        <v>13</v>
      </c>
      <c r="P1054" s="14">
        <f t="shared" si="65"/>
        <v>7</v>
      </c>
      <c r="Q1054" s="14" t="s">
        <v>15</v>
      </c>
      <c r="R1054" s="14">
        <f t="shared" si="66"/>
        <v>2</v>
      </c>
      <c r="S1054" s="14" t="s">
        <v>119</v>
      </c>
      <c r="T1054" s="14" t="s">
        <v>143</v>
      </c>
      <c r="U1054" s="14">
        <f t="shared" si="67"/>
        <v>3</v>
      </c>
    </row>
    <row r="1055" spans="1:21" x14ac:dyDescent="0.3">
      <c r="A1055" s="11">
        <v>44634.681018518517</v>
      </c>
      <c r="B1055" s="15">
        <v>44634</v>
      </c>
      <c r="C1055" s="16">
        <v>0.68101851851851858</v>
      </c>
      <c r="D1055" s="12">
        <v>66.600000000000009</v>
      </c>
      <c r="E1055" s="12">
        <v>68.08</v>
      </c>
      <c r="F1055" s="12">
        <v>76.960000000000008</v>
      </c>
      <c r="G1055" s="12">
        <v>70.3</v>
      </c>
      <c r="H1055" s="12">
        <v>72.52</v>
      </c>
      <c r="I1055" s="12">
        <v>67.34</v>
      </c>
      <c r="J1055" s="12">
        <v>79.180000000000007</v>
      </c>
      <c r="K1055" s="12">
        <v>74</v>
      </c>
      <c r="L1055" s="13">
        <v>71.872500000000002</v>
      </c>
      <c r="M1055" s="17" t="s">
        <v>139</v>
      </c>
      <c r="N1055" s="17">
        <f t="shared" si="64"/>
        <v>4</v>
      </c>
      <c r="O1055" s="14" t="s">
        <v>13</v>
      </c>
      <c r="P1055" s="14">
        <f t="shared" si="65"/>
        <v>7</v>
      </c>
      <c r="Q1055" s="14" t="s">
        <v>15</v>
      </c>
      <c r="R1055" s="14">
        <f t="shared" si="66"/>
        <v>2</v>
      </c>
      <c r="S1055" s="14" t="s">
        <v>119</v>
      </c>
      <c r="T1055" s="14" t="s">
        <v>143</v>
      </c>
      <c r="U1055" s="14">
        <f t="shared" si="67"/>
        <v>3</v>
      </c>
    </row>
    <row r="1056" spans="1:21" x14ac:dyDescent="0.3">
      <c r="A1056" s="11">
        <v>44634.681238425925</v>
      </c>
      <c r="B1056" s="15">
        <v>44634</v>
      </c>
      <c r="C1056" s="16">
        <v>0.68123842592592598</v>
      </c>
      <c r="D1056" s="12">
        <v>87</v>
      </c>
      <c r="E1056" s="12">
        <v>74.06</v>
      </c>
      <c r="F1056" s="12">
        <v>83.72</v>
      </c>
      <c r="G1056" s="12">
        <v>76.474999999999994</v>
      </c>
      <c r="H1056" s="12">
        <v>78.89</v>
      </c>
      <c r="I1056" s="12">
        <v>73.254999999999995</v>
      </c>
      <c r="J1056" s="12">
        <v>86.135000000000005</v>
      </c>
      <c r="K1056" s="12">
        <v>74</v>
      </c>
      <c r="L1056" s="13">
        <v>79.191874999999996</v>
      </c>
      <c r="M1056" s="17" t="s">
        <v>139</v>
      </c>
      <c r="N1056" s="17">
        <f t="shared" si="64"/>
        <v>4</v>
      </c>
      <c r="O1056" s="14" t="s">
        <v>13</v>
      </c>
      <c r="P1056" s="14">
        <f t="shared" si="65"/>
        <v>7</v>
      </c>
      <c r="Q1056" s="14" t="s">
        <v>15</v>
      </c>
      <c r="R1056" s="14">
        <f t="shared" si="66"/>
        <v>2</v>
      </c>
      <c r="S1056" s="14" t="s">
        <v>119</v>
      </c>
      <c r="T1056" s="14" t="s">
        <v>143</v>
      </c>
      <c r="U1056" s="14">
        <f t="shared" si="67"/>
        <v>3</v>
      </c>
    </row>
    <row r="1057" spans="1:21" x14ac:dyDescent="0.3">
      <c r="A1057" s="11">
        <v>44634.681250000001</v>
      </c>
      <c r="B1057" s="15">
        <v>44634</v>
      </c>
      <c r="C1057" s="16">
        <v>0.68125000000000002</v>
      </c>
      <c r="D1057" s="12">
        <v>84.15</v>
      </c>
      <c r="E1057" s="12">
        <v>86.02000000000001</v>
      </c>
      <c r="F1057" s="12">
        <v>97.240000000000009</v>
      </c>
      <c r="G1057" s="12">
        <v>88.825000000000003</v>
      </c>
      <c r="H1057" s="12">
        <v>91.63</v>
      </c>
      <c r="I1057" s="12">
        <v>98</v>
      </c>
      <c r="J1057" s="12">
        <v>89</v>
      </c>
      <c r="K1057" s="12">
        <v>90.694999999999993</v>
      </c>
      <c r="L1057" s="13">
        <v>90.694999999999993</v>
      </c>
      <c r="M1057" s="17" t="s">
        <v>139</v>
      </c>
      <c r="N1057" s="17">
        <f t="shared" si="64"/>
        <v>4</v>
      </c>
      <c r="O1057" s="14" t="s">
        <v>13</v>
      </c>
      <c r="P1057" s="14">
        <f t="shared" si="65"/>
        <v>7</v>
      </c>
      <c r="Q1057" s="14" t="s">
        <v>15</v>
      </c>
      <c r="R1057" s="14">
        <f t="shared" si="66"/>
        <v>2</v>
      </c>
      <c r="S1057" s="14" t="s">
        <v>119</v>
      </c>
      <c r="T1057" s="14" t="s">
        <v>143</v>
      </c>
      <c r="U1057" s="14">
        <f t="shared" si="67"/>
        <v>3</v>
      </c>
    </row>
    <row r="1058" spans="1:21" x14ac:dyDescent="0.3">
      <c r="A1058" s="11">
        <v>44634.681932870371</v>
      </c>
      <c r="B1058" s="15">
        <v>44634</v>
      </c>
      <c r="C1058" s="16">
        <v>0.68193287037037031</v>
      </c>
      <c r="D1058" s="12">
        <v>81</v>
      </c>
      <c r="E1058" s="12">
        <v>81.88000000000001</v>
      </c>
      <c r="F1058" s="12">
        <v>92.56</v>
      </c>
      <c r="G1058" s="12">
        <v>84.55</v>
      </c>
      <c r="H1058" s="12">
        <v>87.22</v>
      </c>
      <c r="I1058" s="12">
        <v>80.990000000000009</v>
      </c>
      <c r="J1058" s="12">
        <v>95.23</v>
      </c>
      <c r="K1058" s="12">
        <v>97</v>
      </c>
      <c r="L1058" s="13">
        <v>87.553750000000008</v>
      </c>
      <c r="M1058" s="17" t="s">
        <v>139</v>
      </c>
      <c r="N1058" s="17">
        <f t="shared" si="64"/>
        <v>4</v>
      </c>
      <c r="O1058" s="14" t="s">
        <v>13</v>
      </c>
      <c r="P1058" s="14">
        <f t="shared" si="65"/>
        <v>7</v>
      </c>
      <c r="Q1058" s="14" t="s">
        <v>15</v>
      </c>
      <c r="R1058" s="14">
        <f t="shared" si="66"/>
        <v>2</v>
      </c>
      <c r="S1058" s="14" t="s">
        <v>119</v>
      </c>
      <c r="T1058" s="14" t="s">
        <v>143</v>
      </c>
      <c r="U1058" s="14">
        <f t="shared" si="67"/>
        <v>3</v>
      </c>
    </row>
    <row r="1059" spans="1:21" x14ac:dyDescent="0.3">
      <c r="A1059" s="11">
        <v>44634.682430555556</v>
      </c>
      <c r="B1059" s="15">
        <v>44634</v>
      </c>
      <c r="C1059" s="16">
        <v>0.68243055555555554</v>
      </c>
      <c r="D1059" s="12">
        <v>101.7</v>
      </c>
      <c r="E1059" s="12">
        <v>103.96000000000001</v>
      </c>
      <c r="F1059" s="12">
        <v>117.52000000000001</v>
      </c>
      <c r="G1059" s="12">
        <v>107.35</v>
      </c>
      <c r="H1059" s="12">
        <v>110.74</v>
      </c>
      <c r="I1059" s="12">
        <v>102.83</v>
      </c>
      <c r="J1059" s="12">
        <v>120.91000000000001</v>
      </c>
      <c r="K1059" s="12">
        <v>113</v>
      </c>
      <c r="L1059" s="13">
        <v>109.75125000000001</v>
      </c>
      <c r="M1059" s="17" t="s">
        <v>139</v>
      </c>
      <c r="N1059" s="17">
        <f t="shared" si="64"/>
        <v>4</v>
      </c>
      <c r="O1059" s="14" t="s">
        <v>13</v>
      </c>
      <c r="P1059" s="14">
        <f t="shared" si="65"/>
        <v>7</v>
      </c>
      <c r="Q1059" s="14" t="s">
        <v>15</v>
      </c>
      <c r="R1059" s="14">
        <f t="shared" si="66"/>
        <v>2</v>
      </c>
      <c r="S1059" s="14" t="s">
        <v>119</v>
      </c>
      <c r="T1059" s="14" t="s">
        <v>143</v>
      </c>
      <c r="U1059" s="14">
        <f t="shared" si="67"/>
        <v>3</v>
      </c>
    </row>
    <row r="1060" spans="1:21" x14ac:dyDescent="0.3">
      <c r="A1060" s="11">
        <v>44634.682627314818</v>
      </c>
      <c r="B1060" s="15">
        <v>44634</v>
      </c>
      <c r="C1060" s="16">
        <v>0.68262731481481476</v>
      </c>
      <c r="D1060" s="12">
        <v>85</v>
      </c>
      <c r="E1060" s="12">
        <v>90.62</v>
      </c>
      <c r="F1060" s="12">
        <v>102.44</v>
      </c>
      <c r="G1060" s="12">
        <v>93.574999999999989</v>
      </c>
      <c r="H1060" s="12">
        <v>96.53</v>
      </c>
      <c r="I1060" s="12">
        <v>89.635000000000005</v>
      </c>
      <c r="J1060" s="12">
        <v>105.39500000000001</v>
      </c>
      <c r="K1060" s="12">
        <v>112</v>
      </c>
      <c r="L1060" s="13">
        <v>96.899374999999992</v>
      </c>
      <c r="M1060" s="17" t="s">
        <v>139</v>
      </c>
      <c r="N1060" s="17">
        <f t="shared" si="64"/>
        <v>4</v>
      </c>
      <c r="O1060" s="14" t="s">
        <v>13</v>
      </c>
      <c r="P1060" s="14">
        <f t="shared" si="65"/>
        <v>7</v>
      </c>
      <c r="Q1060" s="14" t="s">
        <v>15</v>
      </c>
      <c r="R1060" s="14">
        <f t="shared" si="66"/>
        <v>2</v>
      </c>
      <c r="S1060" s="14" t="s">
        <v>119</v>
      </c>
      <c r="T1060" s="14" t="s">
        <v>143</v>
      </c>
      <c r="U1060" s="14">
        <f t="shared" si="67"/>
        <v>3</v>
      </c>
    </row>
    <row r="1061" spans="1:21" x14ac:dyDescent="0.3">
      <c r="A1061" s="11">
        <v>44634.682789351849</v>
      </c>
      <c r="B1061" s="15">
        <v>44634</v>
      </c>
      <c r="C1061" s="16">
        <v>0.68278935185185186</v>
      </c>
      <c r="D1061" s="12">
        <v>85.5</v>
      </c>
      <c r="E1061" s="12">
        <v>87.4</v>
      </c>
      <c r="F1061" s="12">
        <v>98.8</v>
      </c>
      <c r="G1061" s="12">
        <v>90.25</v>
      </c>
      <c r="H1061" s="12">
        <v>93.1</v>
      </c>
      <c r="I1061" s="12">
        <v>86.45</v>
      </c>
      <c r="J1061" s="12">
        <v>101.65</v>
      </c>
      <c r="K1061" s="12">
        <v>95</v>
      </c>
      <c r="L1061" s="13">
        <v>92.268749999999997</v>
      </c>
      <c r="M1061" s="17" t="s">
        <v>139</v>
      </c>
      <c r="N1061" s="17">
        <f t="shared" si="64"/>
        <v>4</v>
      </c>
      <c r="O1061" s="14" t="s">
        <v>11</v>
      </c>
      <c r="P1061" s="14">
        <f t="shared" si="65"/>
        <v>3</v>
      </c>
      <c r="Q1061" s="14" t="s">
        <v>15</v>
      </c>
      <c r="R1061" s="14">
        <f t="shared" si="66"/>
        <v>2</v>
      </c>
      <c r="S1061" s="14" t="s">
        <v>17</v>
      </c>
      <c r="T1061" s="14" t="s">
        <v>143</v>
      </c>
      <c r="U1061" s="14">
        <f t="shared" si="67"/>
        <v>3</v>
      </c>
    </row>
    <row r="1062" spans="1:21" x14ac:dyDescent="0.3">
      <c r="A1062" s="11">
        <v>44634.683321759258</v>
      </c>
      <c r="B1062" s="15">
        <v>44634</v>
      </c>
      <c r="C1062" s="16">
        <v>0.68332175925925931</v>
      </c>
      <c r="D1062" s="12">
        <v>100</v>
      </c>
      <c r="E1062" s="12">
        <v>89.546666666666667</v>
      </c>
      <c r="F1062" s="12">
        <v>95</v>
      </c>
      <c r="G1062" s="12">
        <v>92.466666666666654</v>
      </c>
      <c r="H1062" s="12">
        <v>95.386666666666656</v>
      </c>
      <c r="I1062" s="12">
        <v>88.573333333333338</v>
      </c>
      <c r="J1062" s="12">
        <v>104.14666666666666</v>
      </c>
      <c r="K1062" s="12">
        <v>97</v>
      </c>
      <c r="L1062" s="13">
        <v>95.265000000000001</v>
      </c>
      <c r="M1062" s="17" t="s">
        <v>139</v>
      </c>
      <c r="N1062" s="17">
        <f t="shared" si="64"/>
        <v>4</v>
      </c>
      <c r="O1062" s="14" t="s">
        <v>11</v>
      </c>
      <c r="P1062" s="14">
        <f t="shared" si="65"/>
        <v>3</v>
      </c>
      <c r="Q1062" s="14" t="s">
        <v>15</v>
      </c>
      <c r="R1062" s="14">
        <f t="shared" si="66"/>
        <v>2</v>
      </c>
      <c r="S1062" s="14" t="s">
        <v>17</v>
      </c>
      <c r="T1062" s="14" t="s">
        <v>143</v>
      </c>
      <c r="U1062" s="14">
        <f t="shared" si="67"/>
        <v>3</v>
      </c>
    </row>
    <row r="1063" spans="1:21" x14ac:dyDescent="0.3">
      <c r="A1063" s="11">
        <v>44634.683796296296</v>
      </c>
      <c r="B1063" s="15">
        <v>44634</v>
      </c>
      <c r="C1063" s="16">
        <v>0.68379629629629635</v>
      </c>
      <c r="D1063" s="12">
        <v>106</v>
      </c>
      <c r="E1063" s="12">
        <v>93.84</v>
      </c>
      <c r="F1063" s="12">
        <v>106.08</v>
      </c>
      <c r="G1063" s="12">
        <v>98</v>
      </c>
      <c r="H1063" s="12">
        <v>99.96</v>
      </c>
      <c r="I1063" s="12">
        <v>92.820000000000007</v>
      </c>
      <c r="J1063" s="12">
        <v>109.14</v>
      </c>
      <c r="K1063" s="12">
        <v>98.94</v>
      </c>
      <c r="L1063" s="13">
        <v>100.5975</v>
      </c>
      <c r="M1063" s="17" t="s">
        <v>139</v>
      </c>
      <c r="N1063" s="17">
        <f t="shared" si="64"/>
        <v>4</v>
      </c>
      <c r="O1063" s="14" t="s">
        <v>11</v>
      </c>
      <c r="P1063" s="14">
        <f t="shared" si="65"/>
        <v>3</v>
      </c>
      <c r="Q1063" s="14" t="s">
        <v>15</v>
      </c>
      <c r="R1063" s="14">
        <f t="shared" si="66"/>
        <v>2</v>
      </c>
      <c r="S1063" s="14" t="s">
        <v>17</v>
      </c>
      <c r="T1063" s="14" t="s">
        <v>143</v>
      </c>
      <c r="U1063" s="14">
        <f t="shared" si="67"/>
        <v>3</v>
      </c>
    </row>
    <row r="1064" spans="1:21" x14ac:dyDescent="0.3">
      <c r="A1064" s="11">
        <v>44634.684016203704</v>
      </c>
      <c r="B1064" s="15">
        <v>44634</v>
      </c>
      <c r="C1064" s="16">
        <v>0.68401620370370375</v>
      </c>
      <c r="D1064" s="12">
        <v>106</v>
      </c>
      <c r="E1064" s="12">
        <v>91.08</v>
      </c>
      <c r="F1064" s="12">
        <v>102.96000000000001</v>
      </c>
      <c r="G1064" s="12">
        <v>94.05</v>
      </c>
      <c r="H1064" s="12">
        <v>97</v>
      </c>
      <c r="I1064" s="12">
        <v>90.09</v>
      </c>
      <c r="J1064" s="12">
        <v>105.93</v>
      </c>
      <c r="K1064" s="12">
        <v>94</v>
      </c>
      <c r="L1064" s="13">
        <v>97.638749999999987</v>
      </c>
      <c r="M1064" s="17" t="s">
        <v>139</v>
      </c>
      <c r="N1064" s="17">
        <f t="shared" si="64"/>
        <v>4</v>
      </c>
      <c r="O1064" s="14" t="s">
        <v>11</v>
      </c>
      <c r="P1064" s="14">
        <f t="shared" si="65"/>
        <v>3</v>
      </c>
      <c r="Q1064" s="14" t="s">
        <v>15</v>
      </c>
      <c r="R1064" s="14">
        <f t="shared" si="66"/>
        <v>2</v>
      </c>
      <c r="S1064" s="14" t="s">
        <v>17</v>
      </c>
      <c r="T1064" s="14" t="s">
        <v>143</v>
      </c>
      <c r="U1064" s="14">
        <f t="shared" si="67"/>
        <v>3</v>
      </c>
    </row>
    <row r="1065" spans="1:21" x14ac:dyDescent="0.3">
      <c r="A1065" s="11">
        <v>44634.68408564815</v>
      </c>
      <c r="B1065" s="15">
        <v>44634</v>
      </c>
      <c r="C1065" s="16">
        <v>0.6840856481481481</v>
      </c>
      <c r="D1065" s="12">
        <v>72.900000000000006</v>
      </c>
      <c r="E1065" s="12">
        <v>74.52000000000001</v>
      </c>
      <c r="F1065" s="12">
        <v>84.240000000000009</v>
      </c>
      <c r="G1065" s="12">
        <v>76.95</v>
      </c>
      <c r="H1065" s="12">
        <v>79.38</v>
      </c>
      <c r="I1065" s="12">
        <v>73.710000000000008</v>
      </c>
      <c r="J1065" s="12">
        <v>81</v>
      </c>
      <c r="K1065" s="12">
        <v>78.569999999999993</v>
      </c>
      <c r="L1065" s="13">
        <v>77.658749999999998</v>
      </c>
      <c r="M1065" s="17" t="s">
        <v>139</v>
      </c>
      <c r="N1065" s="17">
        <f t="shared" si="64"/>
        <v>4</v>
      </c>
      <c r="O1065" s="14" t="s">
        <v>11</v>
      </c>
      <c r="P1065" s="14">
        <f t="shared" si="65"/>
        <v>3</v>
      </c>
      <c r="Q1065" s="14" t="s">
        <v>15</v>
      </c>
      <c r="R1065" s="14">
        <f t="shared" si="66"/>
        <v>2</v>
      </c>
      <c r="S1065" s="14" t="s">
        <v>17</v>
      </c>
      <c r="T1065" s="14" t="s">
        <v>143</v>
      </c>
      <c r="U1065" s="14">
        <f t="shared" si="67"/>
        <v>3</v>
      </c>
    </row>
    <row r="1066" spans="1:21" x14ac:dyDescent="0.3">
      <c r="A1066" s="11">
        <v>44634.684710648151</v>
      </c>
      <c r="B1066" s="15">
        <v>44634</v>
      </c>
      <c r="C1066" s="16">
        <v>0.68471064814814808</v>
      </c>
      <c r="D1066" s="12">
        <v>102</v>
      </c>
      <c r="E1066" s="12">
        <v>89.7</v>
      </c>
      <c r="F1066" s="12">
        <v>101.4</v>
      </c>
      <c r="G1066" s="12">
        <v>92.625</v>
      </c>
      <c r="H1066" s="12">
        <v>95.55</v>
      </c>
      <c r="I1066" s="12">
        <v>88.725000000000009</v>
      </c>
      <c r="J1066" s="12">
        <v>104.325</v>
      </c>
      <c r="K1066" s="12">
        <v>93</v>
      </c>
      <c r="L1066" s="13">
        <v>95.915625000000006</v>
      </c>
      <c r="M1066" s="17" t="s">
        <v>139</v>
      </c>
      <c r="N1066" s="17">
        <f t="shared" si="64"/>
        <v>4</v>
      </c>
      <c r="O1066" s="14" t="s">
        <v>11</v>
      </c>
      <c r="P1066" s="14">
        <f t="shared" si="65"/>
        <v>3</v>
      </c>
      <c r="Q1066" s="14" t="s">
        <v>15</v>
      </c>
      <c r="R1066" s="14">
        <f t="shared" si="66"/>
        <v>2</v>
      </c>
      <c r="S1066" s="14" t="s">
        <v>17</v>
      </c>
      <c r="T1066" s="14" t="s">
        <v>143</v>
      </c>
      <c r="U1066" s="14">
        <f t="shared" si="67"/>
        <v>3</v>
      </c>
    </row>
    <row r="1067" spans="1:21" x14ac:dyDescent="0.3">
      <c r="A1067" s="11">
        <v>44634.68472222222</v>
      </c>
      <c r="B1067" s="15">
        <v>44634</v>
      </c>
      <c r="C1067" s="16">
        <v>0.68472222222222223</v>
      </c>
      <c r="D1067" s="12">
        <v>81.900000000000006</v>
      </c>
      <c r="E1067" s="12">
        <v>83.72</v>
      </c>
      <c r="F1067" s="12">
        <v>94.64</v>
      </c>
      <c r="G1067" s="12">
        <v>86.45</v>
      </c>
      <c r="H1067" s="12">
        <v>89.179999999999993</v>
      </c>
      <c r="I1067" s="12">
        <v>91</v>
      </c>
      <c r="J1067" s="12">
        <v>97.37</v>
      </c>
      <c r="K1067" s="12">
        <v>88.27</v>
      </c>
      <c r="L1067" s="13">
        <v>89.066249999999997</v>
      </c>
      <c r="M1067" s="17" t="s">
        <v>139</v>
      </c>
      <c r="N1067" s="17">
        <f t="shared" si="64"/>
        <v>4</v>
      </c>
      <c r="O1067" s="14" t="s">
        <v>11</v>
      </c>
      <c r="P1067" s="14">
        <f t="shared" si="65"/>
        <v>3</v>
      </c>
      <c r="Q1067" s="14" t="s">
        <v>15</v>
      </c>
      <c r="R1067" s="14">
        <f t="shared" si="66"/>
        <v>2</v>
      </c>
      <c r="S1067" s="14" t="s">
        <v>17</v>
      </c>
      <c r="T1067" s="14" t="s">
        <v>143</v>
      </c>
      <c r="U1067" s="14">
        <f t="shared" si="67"/>
        <v>3</v>
      </c>
    </row>
    <row r="1068" spans="1:21" x14ac:dyDescent="0.3">
      <c r="A1068" s="11">
        <v>44634.685173611113</v>
      </c>
      <c r="B1068" s="15">
        <v>44634</v>
      </c>
      <c r="C1068" s="16">
        <v>0.68517361111111119</v>
      </c>
      <c r="D1068" s="12">
        <v>98</v>
      </c>
      <c r="E1068" s="12">
        <v>90.160000000000011</v>
      </c>
      <c r="F1068" s="12">
        <v>101.92</v>
      </c>
      <c r="G1068" s="12">
        <v>93.1</v>
      </c>
      <c r="H1068" s="12">
        <v>96.039999999999992</v>
      </c>
      <c r="I1068" s="12">
        <v>89.18</v>
      </c>
      <c r="J1068" s="12">
        <v>104.86</v>
      </c>
      <c r="K1068" s="12">
        <v>95.06</v>
      </c>
      <c r="L1068" s="13">
        <v>96.04000000000002</v>
      </c>
      <c r="M1068" s="17" t="s">
        <v>139</v>
      </c>
      <c r="N1068" s="17">
        <f t="shared" si="64"/>
        <v>4</v>
      </c>
      <c r="O1068" s="14" t="s">
        <v>11</v>
      </c>
      <c r="P1068" s="14">
        <f t="shared" si="65"/>
        <v>3</v>
      </c>
      <c r="Q1068" s="14" t="s">
        <v>15</v>
      </c>
      <c r="R1068" s="14">
        <f t="shared" si="66"/>
        <v>2</v>
      </c>
      <c r="S1068" s="14" t="s">
        <v>17</v>
      </c>
      <c r="T1068" s="14" t="s">
        <v>143</v>
      </c>
      <c r="U1068" s="14">
        <f t="shared" si="67"/>
        <v>3</v>
      </c>
    </row>
    <row r="1069" spans="1:21" x14ac:dyDescent="0.3">
      <c r="A1069" s="11">
        <v>44634.68540509259</v>
      </c>
      <c r="B1069" s="15">
        <v>44634</v>
      </c>
      <c r="C1069" s="16">
        <v>0.68540509259259252</v>
      </c>
      <c r="D1069" s="12">
        <v>100</v>
      </c>
      <c r="E1069" s="12">
        <v>78.66</v>
      </c>
      <c r="F1069" s="12">
        <v>88.92</v>
      </c>
      <c r="G1069" s="12">
        <v>81.224999999999994</v>
      </c>
      <c r="H1069" s="12">
        <v>83.789999999999992</v>
      </c>
      <c r="I1069" s="12">
        <v>77.805000000000007</v>
      </c>
      <c r="J1069" s="12">
        <v>91.484999999999999</v>
      </c>
      <c r="K1069" s="12">
        <v>71</v>
      </c>
      <c r="L1069" s="13">
        <v>84.110624999999985</v>
      </c>
      <c r="M1069" s="17" t="s">
        <v>139</v>
      </c>
      <c r="N1069" s="17">
        <f t="shared" si="64"/>
        <v>4</v>
      </c>
      <c r="O1069" s="14" t="s">
        <v>11</v>
      </c>
      <c r="P1069" s="14">
        <f t="shared" si="65"/>
        <v>3</v>
      </c>
      <c r="Q1069" s="14" t="s">
        <v>15</v>
      </c>
      <c r="R1069" s="14">
        <f t="shared" si="66"/>
        <v>2</v>
      </c>
      <c r="S1069" s="14" t="s">
        <v>17</v>
      </c>
      <c r="T1069" s="14" t="s">
        <v>143</v>
      </c>
      <c r="U1069" s="14">
        <f t="shared" si="67"/>
        <v>3</v>
      </c>
    </row>
    <row r="1070" spans="1:21" x14ac:dyDescent="0.3">
      <c r="A1070" s="11">
        <v>44634.686099537037</v>
      </c>
      <c r="B1070" s="15">
        <v>44634</v>
      </c>
      <c r="C1070" s="16">
        <v>0.68609953703703708</v>
      </c>
      <c r="D1070" s="12">
        <v>104</v>
      </c>
      <c r="E1070" s="12">
        <v>84.64</v>
      </c>
      <c r="F1070" s="12">
        <v>95.68</v>
      </c>
      <c r="G1070" s="12">
        <v>87.399999999999991</v>
      </c>
      <c r="H1070" s="12">
        <v>90.16</v>
      </c>
      <c r="I1070" s="12">
        <v>83.72</v>
      </c>
      <c r="J1070" s="12">
        <v>98.440000000000012</v>
      </c>
      <c r="K1070" s="12">
        <v>80</v>
      </c>
      <c r="L1070" s="13">
        <v>90.50500000000001</v>
      </c>
      <c r="M1070" s="17" t="s">
        <v>139</v>
      </c>
      <c r="N1070" s="17">
        <f t="shared" si="64"/>
        <v>4</v>
      </c>
      <c r="O1070" s="14" t="s">
        <v>11</v>
      </c>
      <c r="P1070" s="14">
        <f t="shared" si="65"/>
        <v>3</v>
      </c>
      <c r="Q1070" s="14" t="s">
        <v>15</v>
      </c>
      <c r="R1070" s="14">
        <f t="shared" si="66"/>
        <v>2</v>
      </c>
      <c r="S1070" s="14" t="s">
        <v>17</v>
      </c>
      <c r="T1070" s="14" t="s">
        <v>143</v>
      </c>
      <c r="U1070" s="14">
        <f t="shared" si="67"/>
        <v>3</v>
      </c>
    </row>
    <row r="1071" spans="1:21" x14ac:dyDescent="0.3">
      <c r="A1071" s="11">
        <v>44634.686249999999</v>
      </c>
      <c r="B1071" s="15">
        <v>44634</v>
      </c>
      <c r="C1071" s="16">
        <v>0.68624999999999992</v>
      </c>
      <c r="D1071" s="12">
        <v>72.900000000000006</v>
      </c>
      <c r="E1071" s="12">
        <v>74.52000000000001</v>
      </c>
      <c r="F1071" s="12">
        <v>84.240000000000009</v>
      </c>
      <c r="G1071" s="12">
        <v>76.95</v>
      </c>
      <c r="H1071" s="12">
        <v>79.38</v>
      </c>
      <c r="I1071" s="12">
        <v>73.710000000000008</v>
      </c>
      <c r="J1071" s="12">
        <v>81</v>
      </c>
      <c r="K1071" s="12">
        <v>78.569999999999993</v>
      </c>
      <c r="L1071" s="13">
        <v>77.658749999999998</v>
      </c>
      <c r="M1071" s="17" t="s">
        <v>139</v>
      </c>
      <c r="N1071" s="17">
        <f t="shared" si="64"/>
        <v>4</v>
      </c>
      <c r="O1071" s="14" t="s">
        <v>11</v>
      </c>
      <c r="P1071" s="14">
        <f t="shared" si="65"/>
        <v>3</v>
      </c>
      <c r="Q1071" s="14" t="s">
        <v>15</v>
      </c>
      <c r="R1071" s="14">
        <f t="shared" si="66"/>
        <v>2</v>
      </c>
      <c r="S1071" s="14" t="s">
        <v>17</v>
      </c>
      <c r="T1071" s="14" t="s">
        <v>143</v>
      </c>
      <c r="U1071" s="14">
        <f t="shared" si="67"/>
        <v>3</v>
      </c>
    </row>
    <row r="1072" spans="1:21" x14ac:dyDescent="0.3">
      <c r="A1072" s="11">
        <v>44634.686585648145</v>
      </c>
      <c r="B1072" s="15">
        <v>44634</v>
      </c>
      <c r="C1072" s="16">
        <v>0.68658564814814815</v>
      </c>
      <c r="D1072" s="12">
        <v>73.8</v>
      </c>
      <c r="E1072" s="12">
        <v>75.44</v>
      </c>
      <c r="F1072" s="12">
        <v>85.28</v>
      </c>
      <c r="G1072" s="12">
        <v>77.899999999999991</v>
      </c>
      <c r="H1072" s="12">
        <v>80.36</v>
      </c>
      <c r="I1072" s="12">
        <v>74.62</v>
      </c>
      <c r="J1072" s="12">
        <v>82</v>
      </c>
      <c r="K1072" s="12">
        <v>79.539999999999992</v>
      </c>
      <c r="L1072" s="13">
        <v>78.617500000000007</v>
      </c>
      <c r="M1072" s="17" t="s">
        <v>139</v>
      </c>
      <c r="N1072" s="17">
        <f t="shared" si="64"/>
        <v>4</v>
      </c>
      <c r="O1072" s="14" t="s">
        <v>11</v>
      </c>
      <c r="P1072" s="14">
        <f t="shared" si="65"/>
        <v>3</v>
      </c>
      <c r="Q1072" s="14" t="s">
        <v>15</v>
      </c>
      <c r="R1072" s="14">
        <f t="shared" si="66"/>
        <v>2</v>
      </c>
      <c r="S1072" s="14" t="s">
        <v>17</v>
      </c>
      <c r="T1072" s="14" t="s">
        <v>143</v>
      </c>
      <c r="U1072" s="14">
        <f t="shared" si="67"/>
        <v>3</v>
      </c>
    </row>
    <row r="1073" spans="1:21" x14ac:dyDescent="0.3">
      <c r="A1073" s="11">
        <v>44634.686793981484</v>
      </c>
      <c r="B1073" s="15">
        <v>44634</v>
      </c>
      <c r="C1073" s="16">
        <v>0.68679398148148152</v>
      </c>
      <c r="D1073" s="12">
        <v>106</v>
      </c>
      <c r="E1073" s="12">
        <v>92.460000000000008</v>
      </c>
      <c r="F1073" s="12">
        <v>104.52000000000001</v>
      </c>
      <c r="G1073" s="12">
        <v>95.474999999999994</v>
      </c>
      <c r="H1073" s="12">
        <v>98.49</v>
      </c>
      <c r="I1073" s="12">
        <v>91.454999999999998</v>
      </c>
      <c r="J1073" s="12">
        <v>107.53500000000001</v>
      </c>
      <c r="K1073" s="12">
        <v>95</v>
      </c>
      <c r="L1073" s="13">
        <v>98.866875000000007</v>
      </c>
      <c r="M1073" s="17" t="s">
        <v>139</v>
      </c>
      <c r="N1073" s="17">
        <f t="shared" si="64"/>
        <v>4</v>
      </c>
      <c r="O1073" s="14" t="s">
        <v>11</v>
      </c>
      <c r="P1073" s="14">
        <f t="shared" si="65"/>
        <v>3</v>
      </c>
      <c r="Q1073" s="14" t="s">
        <v>15</v>
      </c>
      <c r="R1073" s="14">
        <f t="shared" si="66"/>
        <v>2</v>
      </c>
      <c r="S1073" s="14" t="s">
        <v>17</v>
      </c>
      <c r="T1073" s="14" t="s">
        <v>143</v>
      </c>
      <c r="U1073" s="14">
        <f t="shared" si="67"/>
        <v>3</v>
      </c>
    </row>
    <row r="1074" spans="1:21" x14ac:dyDescent="0.3">
      <c r="A1074" s="11">
        <v>44634.687488425923</v>
      </c>
      <c r="B1074" s="15">
        <v>44634</v>
      </c>
      <c r="C1074" s="16">
        <v>0.68748842592592585</v>
      </c>
      <c r="D1074" s="12">
        <v>107</v>
      </c>
      <c r="E1074" s="12">
        <v>92</v>
      </c>
      <c r="F1074" s="12">
        <v>104</v>
      </c>
      <c r="G1074" s="12">
        <v>95</v>
      </c>
      <c r="H1074" s="12">
        <v>98</v>
      </c>
      <c r="I1074" s="12">
        <v>91</v>
      </c>
      <c r="J1074" s="12">
        <v>107</v>
      </c>
      <c r="K1074" s="12">
        <v>93</v>
      </c>
      <c r="L1074" s="13">
        <v>98.375</v>
      </c>
      <c r="M1074" s="17" t="s">
        <v>139</v>
      </c>
      <c r="N1074" s="17">
        <f t="shared" si="64"/>
        <v>4</v>
      </c>
      <c r="O1074" s="14" t="s">
        <v>11</v>
      </c>
      <c r="P1074" s="14">
        <f t="shared" si="65"/>
        <v>3</v>
      </c>
      <c r="Q1074" s="14" t="s">
        <v>15</v>
      </c>
      <c r="R1074" s="14">
        <f t="shared" si="66"/>
        <v>2</v>
      </c>
      <c r="S1074" s="14" t="s">
        <v>17</v>
      </c>
      <c r="T1074" s="14" t="s">
        <v>143</v>
      </c>
      <c r="U1074" s="14">
        <f t="shared" si="67"/>
        <v>3</v>
      </c>
    </row>
    <row r="1075" spans="1:21" x14ac:dyDescent="0.3">
      <c r="A1075" s="11">
        <v>44634.68818287037</v>
      </c>
      <c r="B1075" s="15">
        <v>44634</v>
      </c>
      <c r="C1075" s="16">
        <v>0.6881828703703704</v>
      </c>
      <c r="D1075" s="12">
        <v>85.5</v>
      </c>
      <c r="E1075" s="12">
        <v>87.4</v>
      </c>
      <c r="F1075" s="12">
        <v>98.8</v>
      </c>
      <c r="G1075" s="12">
        <v>90.25</v>
      </c>
      <c r="H1075" s="12">
        <v>93.1</v>
      </c>
      <c r="I1075" s="12">
        <v>86.45</v>
      </c>
      <c r="J1075" s="12">
        <v>101.65</v>
      </c>
      <c r="K1075" s="12">
        <v>95</v>
      </c>
      <c r="L1075" s="13">
        <v>92.268749999999997</v>
      </c>
      <c r="M1075" s="17" t="s">
        <v>139</v>
      </c>
      <c r="N1075" s="17">
        <f t="shared" si="64"/>
        <v>4</v>
      </c>
      <c r="O1075" s="14" t="s">
        <v>11</v>
      </c>
      <c r="P1075" s="14">
        <f t="shared" si="65"/>
        <v>3</v>
      </c>
      <c r="Q1075" s="14" t="s">
        <v>15</v>
      </c>
      <c r="R1075" s="14">
        <f t="shared" si="66"/>
        <v>2</v>
      </c>
      <c r="S1075" s="14" t="s">
        <v>17</v>
      </c>
      <c r="T1075" s="14" t="s">
        <v>143</v>
      </c>
      <c r="U1075" s="14">
        <f t="shared" si="67"/>
        <v>3</v>
      </c>
    </row>
    <row r="1076" spans="1:21" x14ac:dyDescent="0.3">
      <c r="A1076" s="11">
        <v>44634.688194444447</v>
      </c>
      <c r="B1076" s="15">
        <v>44634</v>
      </c>
      <c r="C1076" s="16">
        <v>0.68819444444444444</v>
      </c>
      <c r="D1076" s="12">
        <v>81</v>
      </c>
      <c r="E1076" s="12">
        <v>82.8</v>
      </c>
      <c r="F1076" s="12">
        <v>93.600000000000009</v>
      </c>
      <c r="G1076" s="12">
        <v>85.5</v>
      </c>
      <c r="H1076" s="12">
        <v>88.2</v>
      </c>
      <c r="I1076" s="12">
        <v>97</v>
      </c>
      <c r="J1076" s="12">
        <v>83</v>
      </c>
      <c r="K1076" s="12">
        <v>87.3</v>
      </c>
      <c r="L1076" s="13">
        <v>87.3</v>
      </c>
      <c r="M1076" s="17" t="s">
        <v>139</v>
      </c>
      <c r="N1076" s="17">
        <f t="shared" si="64"/>
        <v>4</v>
      </c>
      <c r="O1076" s="14" t="s">
        <v>11</v>
      </c>
      <c r="P1076" s="14">
        <f t="shared" si="65"/>
        <v>3</v>
      </c>
      <c r="Q1076" s="14" t="s">
        <v>15</v>
      </c>
      <c r="R1076" s="14">
        <f t="shared" si="66"/>
        <v>2</v>
      </c>
      <c r="S1076" s="14" t="s">
        <v>17</v>
      </c>
      <c r="T1076" s="14" t="s">
        <v>143</v>
      </c>
      <c r="U1076" s="14">
        <f t="shared" si="67"/>
        <v>3</v>
      </c>
    </row>
    <row r="1077" spans="1:21" x14ac:dyDescent="0.3">
      <c r="A1077" s="11">
        <v>44634.691666666666</v>
      </c>
      <c r="B1077" s="15">
        <v>44634</v>
      </c>
      <c r="C1077" s="16">
        <v>0.69166666666666676</v>
      </c>
      <c r="D1077" s="12">
        <v>88.2</v>
      </c>
      <c r="E1077" s="12">
        <v>90.160000000000011</v>
      </c>
      <c r="F1077" s="12">
        <v>101.92</v>
      </c>
      <c r="G1077" s="12">
        <v>93.1</v>
      </c>
      <c r="H1077" s="12">
        <v>96.039999999999992</v>
      </c>
      <c r="I1077" s="12">
        <v>100</v>
      </c>
      <c r="J1077" s="12">
        <v>96</v>
      </c>
      <c r="K1077" s="12">
        <v>95.06</v>
      </c>
      <c r="L1077" s="13">
        <v>95.06</v>
      </c>
      <c r="M1077" s="17" t="s">
        <v>139</v>
      </c>
      <c r="N1077" s="17">
        <f t="shared" si="64"/>
        <v>4</v>
      </c>
      <c r="O1077" s="14" t="s">
        <v>11</v>
      </c>
      <c r="P1077" s="14">
        <f t="shared" si="65"/>
        <v>3</v>
      </c>
      <c r="Q1077" s="14" t="s">
        <v>15</v>
      </c>
      <c r="R1077" s="14">
        <f t="shared" si="66"/>
        <v>2</v>
      </c>
      <c r="S1077" s="14" t="s">
        <v>17</v>
      </c>
      <c r="T1077" s="14" t="s">
        <v>143</v>
      </c>
      <c r="U1077" s="14">
        <f t="shared" si="67"/>
        <v>3</v>
      </c>
    </row>
    <row r="1078" spans="1:21" x14ac:dyDescent="0.3">
      <c r="A1078" s="11">
        <v>44635.43818287037</v>
      </c>
      <c r="B1078" s="15">
        <v>44635</v>
      </c>
      <c r="C1078" s="16">
        <v>0.43818287037037035</v>
      </c>
      <c r="D1078" s="12">
        <v>78.3</v>
      </c>
      <c r="E1078" s="12">
        <v>80.040000000000006</v>
      </c>
      <c r="F1078" s="12">
        <v>90.48</v>
      </c>
      <c r="G1078" s="12">
        <v>82.649999999999991</v>
      </c>
      <c r="H1078" s="12">
        <v>85.26</v>
      </c>
      <c r="I1078" s="12">
        <v>79.17</v>
      </c>
      <c r="J1078" s="12">
        <v>93.09</v>
      </c>
      <c r="K1078" s="12">
        <v>87</v>
      </c>
      <c r="L1078" s="13">
        <v>84.498750000000001</v>
      </c>
      <c r="M1078" s="17" t="s">
        <v>137</v>
      </c>
      <c r="N1078" s="17">
        <f t="shared" si="64"/>
        <v>2</v>
      </c>
      <c r="O1078" s="14" t="s">
        <v>9</v>
      </c>
      <c r="P1078" s="14">
        <f t="shared" si="65"/>
        <v>6</v>
      </c>
      <c r="Q1078" s="14" t="s">
        <v>15</v>
      </c>
      <c r="R1078" s="14">
        <f t="shared" si="66"/>
        <v>2</v>
      </c>
      <c r="S1078" s="14" t="s">
        <v>17</v>
      </c>
      <c r="T1078" s="14" t="s">
        <v>143</v>
      </c>
      <c r="U1078" s="14">
        <f t="shared" si="67"/>
        <v>3</v>
      </c>
    </row>
    <row r="1079" spans="1:21" x14ac:dyDescent="0.3">
      <c r="A1079" s="11">
        <v>44635.438194444447</v>
      </c>
      <c r="B1079" s="15">
        <v>44635</v>
      </c>
      <c r="C1079" s="16">
        <v>0.4381944444444445</v>
      </c>
      <c r="D1079" s="12">
        <v>95</v>
      </c>
      <c r="E1079" s="12">
        <v>92.92</v>
      </c>
      <c r="F1079" s="12">
        <v>105.04</v>
      </c>
      <c r="G1079" s="12">
        <v>95.949999999999989</v>
      </c>
      <c r="H1079" s="12">
        <v>98.98</v>
      </c>
      <c r="I1079" s="12">
        <v>91.91</v>
      </c>
      <c r="J1079" s="12">
        <v>107</v>
      </c>
      <c r="K1079" s="12">
        <v>97.97</v>
      </c>
      <c r="L1079" s="13">
        <v>98.096250000000012</v>
      </c>
      <c r="M1079" s="17" t="s">
        <v>137</v>
      </c>
      <c r="N1079" s="17">
        <f t="shared" si="64"/>
        <v>2</v>
      </c>
      <c r="O1079" s="14" t="s">
        <v>9</v>
      </c>
      <c r="P1079" s="14">
        <f t="shared" si="65"/>
        <v>6</v>
      </c>
      <c r="Q1079" s="14" t="s">
        <v>15</v>
      </c>
      <c r="R1079" s="14">
        <f t="shared" si="66"/>
        <v>2</v>
      </c>
      <c r="S1079" s="14" t="s">
        <v>17</v>
      </c>
      <c r="T1079" s="14" t="s">
        <v>143</v>
      </c>
      <c r="U1079" s="14">
        <f t="shared" si="67"/>
        <v>3</v>
      </c>
    </row>
    <row r="1080" spans="1:21" x14ac:dyDescent="0.3">
      <c r="A1080" s="11">
        <v>44635.438877314817</v>
      </c>
      <c r="B1080" s="15">
        <v>44635</v>
      </c>
      <c r="C1080" s="16">
        <v>0.43887731481481485</v>
      </c>
      <c r="D1080" s="12">
        <v>81.900000000000006</v>
      </c>
      <c r="E1080" s="12">
        <v>83.72</v>
      </c>
      <c r="F1080" s="12">
        <v>94.64</v>
      </c>
      <c r="G1080" s="12">
        <v>86.45</v>
      </c>
      <c r="H1080" s="12">
        <v>89.179999999999993</v>
      </c>
      <c r="I1080" s="12">
        <v>102</v>
      </c>
      <c r="J1080" s="12">
        <v>97.37</v>
      </c>
      <c r="K1080" s="12">
        <v>80</v>
      </c>
      <c r="L1080" s="13">
        <v>89.407499999999999</v>
      </c>
      <c r="M1080" s="17" t="s">
        <v>137</v>
      </c>
      <c r="N1080" s="17">
        <f t="shared" si="64"/>
        <v>2</v>
      </c>
      <c r="O1080" s="14" t="s">
        <v>9</v>
      </c>
      <c r="P1080" s="14">
        <f t="shared" si="65"/>
        <v>6</v>
      </c>
      <c r="Q1080" s="14" t="s">
        <v>15</v>
      </c>
      <c r="R1080" s="14">
        <f t="shared" si="66"/>
        <v>2</v>
      </c>
      <c r="S1080" s="14" t="s">
        <v>17</v>
      </c>
      <c r="T1080" s="14" t="s">
        <v>143</v>
      </c>
      <c r="U1080" s="14">
        <f t="shared" si="67"/>
        <v>3</v>
      </c>
    </row>
    <row r="1081" spans="1:21" x14ac:dyDescent="0.3">
      <c r="A1081" s="11">
        <v>44635.439571759256</v>
      </c>
      <c r="B1081" s="15">
        <v>44635</v>
      </c>
      <c r="C1081" s="16">
        <v>0.43957175925925923</v>
      </c>
      <c r="D1081" s="12">
        <v>87.3</v>
      </c>
      <c r="E1081" s="12">
        <v>89.240000000000009</v>
      </c>
      <c r="F1081" s="12">
        <v>100.88000000000001</v>
      </c>
      <c r="G1081" s="12">
        <v>92.149999999999991</v>
      </c>
      <c r="H1081" s="12">
        <v>95.06</v>
      </c>
      <c r="I1081" s="12">
        <v>102</v>
      </c>
      <c r="J1081" s="12">
        <v>103.79</v>
      </c>
      <c r="K1081" s="12">
        <v>92</v>
      </c>
      <c r="L1081" s="13">
        <v>95.302499999999995</v>
      </c>
      <c r="M1081" s="17" t="s">
        <v>137</v>
      </c>
      <c r="N1081" s="17">
        <f t="shared" si="64"/>
        <v>2</v>
      </c>
      <c r="O1081" s="14" t="s">
        <v>9</v>
      </c>
      <c r="P1081" s="14">
        <f t="shared" si="65"/>
        <v>6</v>
      </c>
      <c r="Q1081" s="14" t="s">
        <v>15</v>
      </c>
      <c r="R1081" s="14">
        <f t="shared" si="66"/>
        <v>2</v>
      </c>
      <c r="S1081" s="14" t="s">
        <v>17</v>
      </c>
      <c r="T1081" s="14" t="s">
        <v>143</v>
      </c>
      <c r="U1081" s="14">
        <f t="shared" si="67"/>
        <v>3</v>
      </c>
    </row>
    <row r="1082" spans="1:21" x14ac:dyDescent="0.3">
      <c r="A1082" s="11">
        <v>44635.440266203703</v>
      </c>
      <c r="B1082" s="15">
        <v>44635</v>
      </c>
      <c r="C1082" s="16">
        <v>0.44026620370370373</v>
      </c>
      <c r="D1082" s="12">
        <v>84.600000000000009</v>
      </c>
      <c r="E1082" s="12">
        <v>86.48</v>
      </c>
      <c r="F1082" s="12">
        <v>97.76</v>
      </c>
      <c r="G1082" s="12">
        <v>89.3</v>
      </c>
      <c r="H1082" s="12">
        <v>92.12</v>
      </c>
      <c r="I1082" s="12">
        <v>96</v>
      </c>
      <c r="J1082" s="12">
        <v>100.58000000000001</v>
      </c>
      <c r="K1082" s="12">
        <v>92</v>
      </c>
      <c r="L1082" s="13">
        <v>92.355000000000004</v>
      </c>
      <c r="M1082" s="17" t="s">
        <v>137</v>
      </c>
      <c r="N1082" s="17">
        <f t="shared" si="64"/>
        <v>2</v>
      </c>
      <c r="O1082" s="14" t="s">
        <v>9</v>
      </c>
      <c r="P1082" s="14">
        <f t="shared" si="65"/>
        <v>6</v>
      </c>
      <c r="Q1082" s="14" t="s">
        <v>15</v>
      </c>
      <c r="R1082" s="14">
        <f t="shared" si="66"/>
        <v>2</v>
      </c>
      <c r="S1082" s="14" t="s">
        <v>17</v>
      </c>
      <c r="T1082" s="14" t="s">
        <v>143</v>
      </c>
      <c r="U1082" s="14">
        <f t="shared" si="67"/>
        <v>3</v>
      </c>
    </row>
    <row r="1083" spans="1:21" x14ac:dyDescent="0.3">
      <c r="A1083" s="11">
        <v>44635.440879629627</v>
      </c>
      <c r="B1083" s="15">
        <v>44635</v>
      </c>
      <c r="C1083" s="16">
        <v>0.44087962962962962</v>
      </c>
      <c r="D1083" s="12">
        <v>80.100000000000009</v>
      </c>
      <c r="E1083" s="12">
        <v>81.88000000000001</v>
      </c>
      <c r="F1083" s="12">
        <v>92.56</v>
      </c>
      <c r="G1083" s="12">
        <v>84.55</v>
      </c>
      <c r="H1083" s="12">
        <v>87.22</v>
      </c>
      <c r="I1083" s="12">
        <v>89</v>
      </c>
      <c r="J1083" s="12">
        <v>95.23</v>
      </c>
      <c r="K1083" s="12">
        <v>86.33</v>
      </c>
      <c r="L1083" s="13">
        <v>87.108750000000015</v>
      </c>
      <c r="M1083" s="17" t="s">
        <v>137</v>
      </c>
      <c r="N1083" s="17">
        <f t="shared" si="64"/>
        <v>2</v>
      </c>
      <c r="O1083" s="14" t="s">
        <v>9</v>
      </c>
      <c r="P1083" s="14">
        <f t="shared" si="65"/>
        <v>6</v>
      </c>
      <c r="Q1083" s="14" t="s">
        <v>15</v>
      </c>
      <c r="R1083" s="14">
        <f t="shared" si="66"/>
        <v>2</v>
      </c>
      <c r="S1083" s="14" t="s">
        <v>17</v>
      </c>
      <c r="T1083" s="14" t="s">
        <v>143</v>
      </c>
      <c r="U1083" s="14">
        <f t="shared" si="67"/>
        <v>3</v>
      </c>
    </row>
    <row r="1084" spans="1:21" x14ac:dyDescent="0.3">
      <c r="A1084" s="11">
        <v>44635.440960648149</v>
      </c>
      <c r="B1084" s="15">
        <v>44635</v>
      </c>
      <c r="C1084" s="16">
        <v>0.44096064814814812</v>
      </c>
      <c r="D1084" s="12">
        <v>78.3</v>
      </c>
      <c r="E1084" s="12">
        <v>80.040000000000006</v>
      </c>
      <c r="F1084" s="12">
        <v>90.48</v>
      </c>
      <c r="G1084" s="12">
        <v>82.649999999999991</v>
      </c>
      <c r="H1084" s="12">
        <v>85.26</v>
      </c>
      <c r="I1084" s="12">
        <v>89</v>
      </c>
      <c r="J1084" s="12">
        <v>93.09</v>
      </c>
      <c r="K1084" s="12">
        <v>85</v>
      </c>
      <c r="L1084" s="13">
        <v>85.477499999999992</v>
      </c>
      <c r="M1084" s="17" t="s">
        <v>137</v>
      </c>
      <c r="N1084" s="17">
        <f t="shared" si="64"/>
        <v>2</v>
      </c>
      <c r="O1084" s="14" t="s">
        <v>9</v>
      </c>
      <c r="P1084" s="14">
        <f t="shared" si="65"/>
        <v>6</v>
      </c>
      <c r="Q1084" s="14" t="s">
        <v>15</v>
      </c>
      <c r="R1084" s="14">
        <f t="shared" si="66"/>
        <v>2</v>
      </c>
      <c r="S1084" s="14" t="s">
        <v>17</v>
      </c>
      <c r="T1084" s="14" t="s">
        <v>143</v>
      </c>
      <c r="U1084" s="14">
        <f t="shared" si="67"/>
        <v>3</v>
      </c>
    </row>
    <row r="1085" spans="1:21" x14ac:dyDescent="0.3">
      <c r="A1085" s="11">
        <v>44635.441655092596</v>
      </c>
      <c r="B1085" s="15">
        <v>44635</v>
      </c>
      <c r="C1085" s="16">
        <v>0.44165509259259261</v>
      </c>
      <c r="D1085" s="12">
        <v>86.850000000000009</v>
      </c>
      <c r="E1085" s="12">
        <v>88.78</v>
      </c>
      <c r="F1085" s="12">
        <v>100.36</v>
      </c>
      <c r="G1085" s="12">
        <v>91.674999999999997</v>
      </c>
      <c r="H1085" s="12">
        <v>94.57</v>
      </c>
      <c r="I1085" s="12">
        <v>92</v>
      </c>
      <c r="J1085" s="12">
        <v>103.25500000000001</v>
      </c>
      <c r="K1085" s="12">
        <v>101</v>
      </c>
      <c r="L1085" s="13">
        <v>94.811250000000001</v>
      </c>
      <c r="M1085" s="17" t="s">
        <v>137</v>
      </c>
      <c r="N1085" s="17">
        <f t="shared" si="64"/>
        <v>2</v>
      </c>
      <c r="O1085" s="14" t="s">
        <v>9</v>
      </c>
      <c r="P1085" s="14">
        <f t="shared" si="65"/>
        <v>6</v>
      </c>
      <c r="Q1085" s="14" t="s">
        <v>15</v>
      </c>
      <c r="R1085" s="14">
        <f t="shared" si="66"/>
        <v>2</v>
      </c>
      <c r="S1085" s="14" t="s">
        <v>17</v>
      </c>
      <c r="T1085" s="14" t="s">
        <v>143</v>
      </c>
      <c r="U1085" s="14">
        <f t="shared" si="67"/>
        <v>3</v>
      </c>
    </row>
    <row r="1086" spans="1:21" x14ac:dyDescent="0.3">
      <c r="A1086" s="11">
        <v>44635.441666666666</v>
      </c>
      <c r="B1086" s="15">
        <v>44635</v>
      </c>
      <c r="C1086" s="16">
        <v>0.44166666666666665</v>
      </c>
      <c r="D1086" s="12">
        <v>85</v>
      </c>
      <c r="E1086" s="12">
        <v>82.34</v>
      </c>
      <c r="F1086" s="12">
        <v>93.08</v>
      </c>
      <c r="G1086" s="12">
        <v>85.024999999999991</v>
      </c>
      <c r="H1086" s="12">
        <v>87.71</v>
      </c>
      <c r="I1086" s="12">
        <v>81.445000000000007</v>
      </c>
      <c r="J1086" s="12">
        <v>94</v>
      </c>
      <c r="K1086" s="12">
        <v>86.814999999999998</v>
      </c>
      <c r="L1086" s="13">
        <v>86.926874999999995</v>
      </c>
      <c r="M1086" s="17" t="s">
        <v>137</v>
      </c>
      <c r="N1086" s="17">
        <f t="shared" si="64"/>
        <v>2</v>
      </c>
      <c r="O1086" s="14" t="s">
        <v>9</v>
      </c>
      <c r="P1086" s="14">
        <f t="shared" si="65"/>
        <v>6</v>
      </c>
      <c r="Q1086" s="14" t="s">
        <v>15</v>
      </c>
      <c r="R1086" s="14">
        <f t="shared" si="66"/>
        <v>2</v>
      </c>
      <c r="S1086" s="14" t="s">
        <v>17</v>
      </c>
      <c r="T1086" s="14" t="s">
        <v>143</v>
      </c>
      <c r="U1086" s="14">
        <f t="shared" si="67"/>
        <v>3</v>
      </c>
    </row>
    <row r="1087" spans="1:21" x14ac:dyDescent="0.3">
      <c r="A1087" s="11">
        <v>44635.442060185182</v>
      </c>
      <c r="B1087" s="15">
        <v>44635</v>
      </c>
      <c r="C1087" s="16">
        <v>0.44206018518518514</v>
      </c>
      <c r="D1087" s="12">
        <v>96.3</v>
      </c>
      <c r="E1087" s="12">
        <v>98.44</v>
      </c>
      <c r="F1087" s="12">
        <v>111.28</v>
      </c>
      <c r="G1087" s="12">
        <v>101.64999999999999</v>
      </c>
      <c r="H1087" s="12">
        <v>104.86</v>
      </c>
      <c r="I1087" s="12">
        <v>97.37</v>
      </c>
      <c r="J1087" s="12">
        <v>114.49000000000001</v>
      </c>
      <c r="K1087" s="12">
        <v>107</v>
      </c>
      <c r="L1087" s="13">
        <v>103.92375</v>
      </c>
      <c r="M1087" s="17" t="s">
        <v>137</v>
      </c>
      <c r="N1087" s="17">
        <f t="shared" si="64"/>
        <v>2</v>
      </c>
      <c r="O1087" s="14" t="s">
        <v>9</v>
      </c>
      <c r="P1087" s="14">
        <f t="shared" si="65"/>
        <v>6</v>
      </c>
      <c r="Q1087" s="14" t="s">
        <v>15</v>
      </c>
      <c r="R1087" s="14">
        <f t="shared" si="66"/>
        <v>2</v>
      </c>
      <c r="S1087" s="14" t="s">
        <v>17</v>
      </c>
      <c r="T1087" s="14" t="s">
        <v>143</v>
      </c>
      <c r="U1087" s="14">
        <f t="shared" si="67"/>
        <v>3</v>
      </c>
    </row>
    <row r="1088" spans="1:21" x14ac:dyDescent="0.3">
      <c r="A1088" s="11">
        <v>44635.442349537036</v>
      </c>
      <c r="B1088" s="15">
        <v>44635</v>
      </c>
      <c r="C1088" s="16">
        <v>0.442349537037037</v>
      </c>
      <c r="D1088" s="12">
        <v>90</v>
      </c>
      <c r="E1088" s="12">
        <v>92</v>
      </c>
      <c r="F1088" s="12">
        <v>104</v>
      </c>
      <c r="G1088" s="12">
        <v>95</v>
      </c>
      <c r="H1088" s="12">
        <v>98</v>
      </c>
      <c r="I1088" s="12">
        <v>94</v>
      </c>
      <c r="J1088" s="12">
        <v>107</v>
      </c>
      <c r="K1088" s="12">
        <v>106</v>
      </c>
      <c r="L1088" s="13">
        <v>98.25</v>
      </c>
      <c r="M1088" s="17" t="s">
        <v>137</v>
      </c>
      <c r="N1088" s="17">
        <f t="shared" si="64"/>
        <v>2</v>
      </c>
      <c r="O1088" s="14" t="s">
        <v>9</v>
      </c>
      <c r="P1088" s="14">
        <f t="shared" si="65"/>
        <v>6</v>
      </c>
      <c r="Q1088" s="14" t="s">
        <v>15</v>
      </c>
      <c r="R1088" s="14">
        <f t="shared" si="66"/>
        <v>2</v>
      </c>
      <c r="S1088" s="14" t="s">
        <v>17</v>
      </c>
      <c r="T1088" s="14" t="s">
        <v>143</v>
      </c>
      <c r="U1088" s="14">
        <f t="shared" si="67"/>
        <v>3</v>
      </c>
    </row>
    <row r="1089" spans="1:21" x14ac:dyDescent="0.3">
      <c r="A1089" s="11">
        <v>44635.443043981482</v>
      </c>
      <c r="B1089" s="15">
        <v>44635</v>
      </c>
      <c r="C1089" s="16">
        <v>0.4430439814814815</v>
      </c>
      <c r="D1089" s="12">
        <v>87.3</v>
      </c>
      <c r="E1089" s="12">
        <v>89.240000000000009</v>
      </c>
      <c r="F1089" s="12">
        <v>100.88000000000001</v>
      </c>
      <c r="G1089" s="12">
        <v>92.149999999999991</v>
      </c>
      <c r="H1089" s="12">
        <v>95.06</v>
      </c>
      <c r="I1089" s="12">
        <v>97</v>
      </c>
      <c r="J1089" s="12">
        <v>103.79</v>
      </c>
      <c r="K1089" s="12">
        <v>97</v>
      </c>
      <c r="L1089" s="13">
        <v>95.302499999999995</v>
      </c>
      <c r="M1089" s="17" t="s">
        <v>137</v>
      </c>
      <c r="N1089" s="17">
        <f t="shared" si="64"/>
        <v>2</v>
      </c>
      <c r="O1089" s="14" t="s">
        <v>9</v>
      </c>
      <c r="P1089" s="14">
        <f t="shared" si="65"/>
        <v>6</v>
      </c>
      <c r="Q1089" s="14" t="s">
        <v>15</v>
      </c>
      <c r="R1089" s="14">
        <f t="shared" si="66"/>
        <v>2</v>
      </c>
      <c r="S1089" s="14" t="s">
        <v>17</v>
      </c>
      <c r="T1089" s="14" t="s">
        <v>143</v>
      </c>
      <c r="U1089" s="14">
        <f t="shared" si="67"/>
        <v>3</v>
      </c>
    </row>
    <row r="1090" spans="1:21" x14ac:dyDescent="0.3">
      <c r="A1090" s="11">
        <v>44635.443738425929</v>
      </c>
      <c r="B1090" s="15">
        <v>44635</v>
      </c>
      <c r="C1090" s="16">
        <v>0.44373842592592588</v>
      </c>
      <c r="D1090" s="12">
        <v>72.900000000000006</v>
      </c>
      <c r="E1090" s="12">
        <v>74.52000000000001</v>
      </c>
      <c r="F1090" s="12">
        <v>84.240000000000009</v>
      </c>
      <c r="G1090" s="12">
        <v>76.95</v>
      </c>
      <c r="H1090" s="12">
        <v>79.38</v>
      </c>
      <c r="I1090" s="12">
        <v>80</v>
      </c>
      <c r="J1090" s="12">
        <v>86.67</v>
      </c>
      <c r="K1090" s="12">
        <v>82</v>
      </c>
      <c r="L1090" s="13">
        <v>79.582499999999996</v>
      </c>
      <c r="M1090" s="17" t="s">
        <v>137</v>
      </c>
      <c r="N1090" s="17">
        <f t="shared" si="64"/>
        <v>2</v>
      </c>
      <c r="O1090" s="14" t="s">
        <v>9</v>
      </c>
      <c r="P1090" s="14">
        <f t="shared" si="65"/>
        <v>6</v>
      </c>
      <c r="Q1090" s="14" t="s">
        <v>15</v>
      </c>
      <c r="R1090" s="14">
        <f t="shared" si="66"/>
        <v>2</v>
      </c>
      <c r="S1090" s="14" t="s">
        <v>17</v>
      </c>
      <c r="T1090" s="14" t="s">
        <v>143</v>
      </c>
      <c r="U1090" s="14">
        <f t="shared" si="67"/>
        <v>3</v>
      </c>
    </row>
    <row r="1091" spans="1:21" x14ac:dyDescent="0.3">
      <c r="A1091" s="11">
        <v>44635.444432870368</v>
      </c>
      <c r="B1091" s="15">
        <v>44635</v>
      </c>
      <c r="C1091" s="16">
        <v>0.44443287037037038</v>
      </c>
      <c r="D1091" s="12">
        <v>66.150000000000006</v>
      </c>
      <c r="E1091" s="12">
        <v>67.62</v>
      </c>
      <c r="F1091" s="12">
        <v>76.44</v>
      </c>
      <c r="G1091" s="12">
        <v>69.825000000000003</v>
      </c>
      <c r="H1091" s="12">
        <v>72.03</v>
      </c>
      <c r="I1091" s="12">
        <v>69</v>
      </c>
      <c r="J1091" s="12">
        <v>78.64500000000001</v>
      </c>
      <c r="K1091" s="12">
        <v>78</v>
      </c>
      <c r="L1091" s="13">
        <v>72.213750000000005</v>
      </c>
      <c r="M1091" s="17" t="s">
        <v>137</v>
      </c>
      <c r="N1091" s="17">
        <f t="shared" ref="N1091:N1154" si="68">IF(M1091="Morning",1,IF(M1091="Afternoon",2,IF(M1091="Evening",3,IF(M1091="late Evening",4,IF(M1091="Break",5)))))</f>
        <v>2</v>
      </c>
      <c r="O1091" s="14" t="s">
        <v>9</v>
      </c>
      <c r="P1091" s="14">
        <f t="shared" ref="P1091:P1154" si="69">IF(O1091="Greetings",1,IF(O1091="Break",2,IF(O1091="Closing",3,IF(O1091="demonstration",4,IF(O1091="Hands on",5,IF(O1091="Introduction",6,IF(O1091="Lecture",7,IF(O1091="No Activity",8,IF(O1091="Peer Learning",9)))))))))</f>
        <v>6</v>
      </c>
      <c r="Q1091" s="14" t="s">
        <v>15</v>
      </c>
      <c r="R1091" s="14">
        <f t="shared" ref="R1091:R1154" si="70">IF(Q1091="On Campus",1,IF(Q1091="Off Campus",2))</f>
        <v>2</v>
      </c>
      <c r="S1091" s="14" t="s">
        <v>17</v>
      </c>
      <c r="T1091" s="14" t="s">
        <v>143</v>
      </c>
      <c r="U1091" s="14">
        <f t="shared" ref="U1091:U1154" si="71">IF(T1091="Tools_Digital Drawing",1,IF(T1091="Spatial Design",2,IF(T1091="Technical Contexts",3)))</f>
        <v>3</v>
      </c>
    </row>
    <row r="1092" spans="1:21" x14ac:dyDescent="0.3">
      <c r="A1092" s="11">
        <v>44635.445127314815</v>
      </c>
      <c r="B1092" s="15">
        <v>44635</v>
      </c>
      <c r="C1092" s="16">
        <v>0.44512731481481477</v>
      </c>
      <c r="D1092" s="12">
        <v>59.85</v>
      </c>
      <c r="E1092" s="12">
        <v>61.18</v>
      </c>
      <c r="F1092" s="12">
        <v>69.16</v>
      </c>
      <c r="G1092" s="12">
        <v>63.174999999999997</v>
      </c>
      <c r="H1092" s="12">
        <v>65.17</v>
      </c>
      <c r="I1092" s="12">
        <v>60</v>
      </c>
      <c r="J1092" s="12">
        <v>71.155000000000001</v>
      </c>
      <c r="K1092" s="12">
        <v>73</v>
      </c>
      <c r="L1092" s="13">
        <v>65.336250000000007</v>
      </c>
      <c r="M1092" s="17" t="s">
        <v>137</v>
      </c>
      <c r="N1092" s="17">
        <f t="shared" si="68"/>
        <v>2</v>
      </c>
      <c r="O1092" s="14" t="s">
        <v>9</v>
      </c>
      <c r="P1092" s="14">
        <f t="shared" si="69"/>
        <v>6</v>
      </c>
      <c r="Q1092" s="14" t="s">
        <v>15</v>
      </c>
      <c r="R1092" s="14">
        <f t="shared" si="70"/>
        <v>2</v>
      </c>
      <c r="S1092" s="14" t="s">
        <v>17</v>
      </c>
      <c r="T1092" s="14" t="s">
        <v>143</v>
      </c>
      <c r="U1092" s="14">
        <f t="shared" si="71"/>
        <v>3</v>
      </c>
    </row>
    <row r="1093" spans="1:21" x14ac:dyDescent="0.3">
      <c r="A1093" s="11">
        <v>44635.445138888892</v>
      </c>
      <c r="B1093" s="15">
        <v>44635</v>
      </c>
      <c r="C1093" s="16">
        <v>0.44513888888888892</v>
      </c>
      <c r="D1093" s="12">
        <v>117</v>
      </c>
      <c r="E1093" s="12">
        <v>114.54</v>
      </c>
      <c r="F1093" s="12">
        <v>129.48000000000002</v>
      </c>
      <c r="G1093" s="12">
        <v>118.27499999999999</v>
      </c>
      <c r="H1093" s="12">
        <v>122.00999999999999</v>
      </c>
      <c r="I1093" s="12">
        <v>113.295</v>
      </c>
      <c r="J1093" s="12">
        <v>132</v>
      </c>
      <c r="K1093" s="12">
        <v>120.765</v>
      </c>
      <c r="L1093" s="13">
        <v>120.920625</v>
      </c>
      <c r="M1093" s="17" t="s">
        <v>137</v>
      </c>
      <c r="N1093" s="17">
        <f t="shared" si="68"/>
        <v>2</v>
      </c>
      <c r="O1093" s="14" t="s">
        <v>9</v>
      </c>
      <c r="P1093" s="14">
        <f t="shared" si="69"/>
        <v>6</v>
      </c>
      <c r="Q1093" s="14" t="s">
        <v>15</v>
      </c>
      <c r="R1093" s="14">
        <f t="shared" si="70"/>
        <v>2</v>
      </c>
      <c r="S1093" s="14" t="s">
        <v>18</v>
      </c>
      <c r="T1093" s="14" t="s">
        <v>143</v>
      </c>
      <c r="U1093" s="14">
        <f t="shared" si="71"/>
        <v>3</v>
      </c>
    </row>
    <row r="1094" spans="1:21" x14ac:dyDescent="0.3">
      <c r="A1094" s="11">
        <v>44635.445335648146</v>
      </c>
      <c r="B1094" s="15">
        <v>44635</v>
      </c>
      <c r="C1094" s="16">
        <v>0.44533564814814813</v>
      </c>
      <c r="D1094" s="12">
        <v>63.9</v>
      </c>
      <c r="E1094" s="12">
        <v>65.320000000000007</v>
      </c>
      <c r="F1094" s="12">
        <v>73.84</v>
      </c>
      <c r="G1094" s="12">
        <v>67.45</v>
      </c>
      <c r="H1094" s="12">
        <v>69.58</v>
      </c>
      <c r="I1094" s="12">
        <v>64.61</v>
      </c>
      <c r="J1094" s="12">
        <v>75.97</v>
      </c>
      <c r="K1094" s="12">
        <v>71</v>
      </c>
      <c r="L1094" s="13">
        <v>68.958749999999995</v>
      </c>
      <c r="M1094" s="17" t="s">
        <v>137</v>
      </c>
      <c r="N1094" s="17">
        <f t="shared" si="68"/>
        <v>2</v>
      </c>
      <c r="O1094" s="14" t="s">
        <v>9</v>
      </c>
      <c r="P1094" s="14">
        <f t="shared" si="69"/>
        <v>6</v>
      </c>
      <c r="Q1094" s="14" t="s">
        <v>15</v>
      </c>
      <c r="R1094" s="14">
        <f t="shared" si="70"/>
        <v>2</v>
      </c>
      <c r="S1094" s="14" t="s">
        <v>17</v>
      </c>
      <c r="T1094" s="14" t="s">
        <v>143</v>
      </c>
      <c r="U1094" s="14">
        <f t="shared" si="71"/>
        <v>3</v>
      </c>
    </row>
    <row r="1095" spans="1:21" x14ac:dyDescent="0.3">
      <c r="A1095" s="11">
        <v>44635.445821759262</v>
      </c>
      <c r="B1095" s="15">
        <v>44635</v>
      </c>
      <c r="C1095" s="16">
        <v>0.44582175925925926</v>
      </c>
      <c r="D1095" s="12">
        <v>59.4</v>
      </c>
      <c r="E1095" s="12">
        <v>60.720000000000006</v>
      </c>
      <c r="F1095" s="12">
        <v>68.64</v>
      </c>
      <c r="G1095" s="12">
        <v>62.699999999999996</v>
      </c>
      <c r="H1095" s="12">
        <v>64.679999999999993</v>
      </c>
      <c r="I1095" s="12">
        <v>59</v>
      </c>
      <c r="J1095" s="12">
        <v>70.62</v>
      </c>
      <c r="K1095" s="12">
        <v>73</v>
      </c>
      <c r="L1095" s="13">
        <v>64.844999999999999</v>
      </c>
      <c r="M1095" s="17" t="s">
        <v>137</v>
      </c>
      <c r="N1095" s="17">
        <f t="shared" si="68"/>
        <v>2</v>
      </c>
      <c r="O1095" s="14" t="s">
        <v>9</v>
      </c>
      <c r="P1095" s="14">
        <f t="shared" si="69"/>
        <v>6</v>
      </c>
      <c r="Q1095" s="14" t="s">
        <v>15</v>
      </c>
      <c r="R1095" s="14">
        <f t="shared" si="70"/>
        <v>2</v>
      </c>
      <c r="S1095" s="14" t="s">
        <v>17</v>
      </c>
      <c r="T1095" s="14" t="s">
        <v>143</v>
      </c>
      <c r="U1095" s="14">
        <f t="shared" si="71"/>
        <v>3</v>
      </c>
    </row>
    <row r="1096" spans="1:21" x14ac:dyDescent="0.3">
      <c r="A1096" s="11">
        <v>44635.445960648147</v>
      </c>
      <c r="B1096" s="15">
        <v>44635</v>
      </c>
      <c r="C1096" s="16">
        <v>0.44596064814814818</v>
      </c>
      <c r="D1096" s="12">
        <v>54</v>
      </c>
      <c r="E1096" s="12">
        <v>55.2</v>
      </c>
      <c r="F1096" s="12">
        <v>62.400000000000006</v>
      </c>
      <c r="G1096" s="12">
        <v>57</v>
      </c>
      <c r="H1096" s="12">
        <v>58.8</v>
      </c>
      <c r="I1096" s="12">
        <v>60</v>
      </c>
      <c r="J1096" s="12">
        <v>64.2</v>
      </c>
      <c r="K1096" s="12">
        <v>58.199999999999996</v>
      </c>
      <c r="L1096" s="13">
        <v>58.725000000000001</v>
      </c>
      <c r="M1096" s="17" t="s">
        <v>137</v>
      </c>
      <c r="N1096" s="17">
        <f t="shared" si="68"/>
        <v>2</v>
      </c>
      <c r="O1096" s="14" t="s">
        <v>9</v>
      </c>
      <c r="P1096" s="14">
        <f t="shared" si="69"/>
        <v>6</v>
      </c>
      <c r="Q1096" s="14" t="s">
        <v>15</v>
      </c>
      <c r="R1096" s="14">
        <f t="shared" si="70"/>
        <v>2</v>
      </c>
      <c r="S1096" s="14" t="s">
        <v>17</v>
      </c>
      <c r="T1096" s="14" t="s">
        <v>143</v>
      </c>
      <c r="U1096" s="14">
        <f t="shared" si="71"/>
        <v>3</v>
      </c>
    </row>
    <row r="1097" spans="1:21" x14ac:dyDescent="0.3">
      <c r="A1097" s="11">
        <v>44635.446516203701</v>
      </c>
      <c r="B1097" s="15">
        <v>44635</v>
      </c>
      <c r="C1097" s="16">
        <v>0.44651620370370365</v>
      </c>
      <c r="D1097" s="12">
        <v>55.35</v>
      </c>
      <c r="E1097" s="12">
        <v>56.580000000000005</v>
      </c>
      <c r="F1097" s="12">
        <v>63.96</v>
      </c>
      <c r="G1097" s="12">
        <v>58.424999999999997</v>
      </c>
      <c r="H1097" s="12">
        <v>60.269999999999996</v>
      </c>
      <c r="I1097" s="12">
        <v>59</v>
      </c>
      <c r="J1097" s="12">
        <v>65.805000000000007</v>
      </c>
      <c r="K1097" s="12">
        <v>64</v>
      </c>
      <c r="L1097" s="13">
        <v>60.423749999999998</v>
      </c>
      <c r="M1097" s="17" t="s">
        <v>137</v>
      </c>
      <c r="N1097" s="17">
        <f t="shared" si="68"/>
        <v>2</v>
      </c>
      <c r="O1097" s="14" t="s">
        <v>9</v>
      </c>
      <c r="P1097" s="14">
        <f t="shared" si="69"/>
        <v>6</v>
      </c>
      <c r="Q1097" s="14" t="s">
        <v>15</v>
      </c>
      <c r="R1097" s="14">
        <f t="shared" si="70"/>
        <v>2</v>
      </c>
      <c r="S1097" s="14" t="s">
        <v>17</v>
      </c>
      <c r="T1097" s="14" t="s">
        <v>143</v>
      </c>
      <c r="U1097" s="14">
        <f t="shared" si="71"/>
        <v>3</v>
      </c>
    </row>
    <row r="1098" spans="1:21" x14ac:dyDescent="0.3">
      <c r="A1098" s="11">
        <v>44635.447210648148</v>
      </c>
      <c r="B1098" s="15">
        <v>44635</v>
      </c>
      <c r="C1098" s="16">
        <v>0.44721064814814815</v>
      </c>
      <c r="D1098" s="12">
        <v>61.2</v>
      </c>
      <c r="E1098" s="12">
        <v>62.56</v>
      </c>
      <c r="F1098" s="12">
        <v>70.72</v>
      </c>
      <c r="G1098" s="12">
        <v>64.599999999999994</v>
      </c>
      <c r="H1098" s="12">
        <v>66.64</v>
      </c>
      <c r="I1098" s="12">
        <v>71</v>
      </c>
      <c r="J1098" s="12">
        <v>72.760000000000005</v>
      </c>
      <c r="K1098" s="12">
        <v>65</v>
      </c>
      <c r="L1098" s="13">
        <v>66.81</v>
      </c>
      <c r="M1098" s="17" t="s">
        <v>137</v>
      </c>
      <c r="N1098" s="17">
        <f t="shared" si="68"/>
        <v>2</v>
      </c>
      <c r="O1098" s="14" t="s">
        <v>9</v>
      </c>
      <c r="P1098" s="14">
        <f t="shared" si="69"/>
        <v>6</v>
      </c>
      <c r="Q1098" s="14" t="s">
        <v>15</v>
      </c>
      <c r="R1098" s="14">
        <f t="shared" si="70"/>
        <v>2</v>
      </c>
      <c r="S1098" s="14" t="s">
        <v>17</v>
      </c>
      <c r="T1098" s="14" t="s">
        <v>143</v>
      </c>
      <c r="U1098" s="14">
        <f t="shared" si="71"/>
        <v>3</v>
      </c>
    </row>
    <row r="1099" spans="1:21" x14ac:dyDescent="0.3">
      <c r="A1099" s="11">
        <v>44635.447905092595</v>
      </c>
      <c r="B1099" s="15">
        <v>44635</v>
      </c>
      <c r="C1099" s="16">
        <v>0.44790509259259265</v>
      </c>
      <c r="D1099" s="12">
        <v>64.8</v>
      </c>
      <c r="E1099" s="12">
        <v>66.240000000000009</v>
      </c>
      <c r="F1099" s="12">
        <v>74.88</v>
      </c>
      <c r="G1099" s="12">
        <v>68.399999999999991</v>
      </c>
      <c r="H1099" s="12">
        <v>70.56</v>
      </c>
      <c r="I1099" s="12">
        <v>72</v>
      </c>
      <c r="J1099" s="12">
        <v>77.040000000000006</v>
      </c>
      <c r="K1099" s="12">
        <v>72</v>
      </c>
      <c r="L1099" s="13">
        <v>70.740000000000009</v>
      </c>
      <c r="M1099" s="17" t="s">
        <v>137</v>
      </c>
      <c r="N1099" s="17">
        <f t="shared" si="68"/>
        <v>2</v>
      </c>
      <c r="O1099" s="14" t="s">
        <v>9</v>
      </c>
      <c r="P1099" s="14">
        <f t="shared" si="69"/>
        <v>6</v>
      </c>
      <c r="Q1099" s="14" t="s">
        <v>15</v>
      </c>
      <c r="R1099" s="14">
        <f t="shared" si="70"/>
        <v>2</v>
      </c>
      <c r="S1099" s="14" t="s">
        <v>17</v>
      </c>
      <c r="T1099" s="14" t="s">
        <v>143</v>
      </c>
      <c r="U1099" s="14">
        <f t="shared" si="71"/>
        <v>3</v>
      </c>
    </row>
    <row r="1100" spans="1:21" x14ac:dyDescent="0.3">
      <c r="A1100" s="11">
        <v>44635.448599537034</v>
      </c>
      <c r="B1100" s="15">
        <v>44635</v>
      </c>
      <c r="C1100" s="16">
        <v>0.44859953703703703</v>
      </c>
      <c r="D1100" s="12">
        <v>87.3</v>
      </c>
      <c r="E1100" s="12">
        <v>89.240000000000009</v>
      </c>
      <c r="F1100" s="12">
        <v>100.88000000000001</v>
      </c>
      <c r="G1100" s="12">
        <v>92.149999999999991</v>
      </c>
      <c r="H1100" s="12">
        <v>95.06</v>
      </c>
      <c r="I1100" s="12">
        <v>88.27</v>
      </c>
      <c r="J1100" s="12">
        <v>103.79</v>
      </c>
      <c r="K1100" s="12">
        <v>97</v>
      </c>
      <c r="L1100" s="13">
        <v>94.211249999999993</v>
      </c>
      <c r="M1100" s="17" t="s">
        <v>137</v>
      </c>
      <c r="N1100" s="17">
        <f t="shared" si="68"/>
        <v>2</v>
      </c>
      <c r="O1100" s="14" t="s">
        <v>9</v>
      </c>
      <c r="P1100" s="14">
        <f t="shared" si="69"/>
        <v>6</v>
      </c>
      <c r="Q1100" s="14" t="s">
        <v>15</v>
      </c>
      <c r="R1100" s="14">
        <f t="shared" si="70"/>
        <v>2</v>
      </c>
      <c r="S1100" s="14" t="s">
        <v>17</v>
      </c>
      <c r="T1100" s="14" t="s">
        <v>143</v>
      </c>
      <c r="U1100" s="14">
        <f t="shared" si="71"/>
        <v>3</v>
      </c>
    </row>
    <row r="1101" spans="1:21" x14ac:dyDescent="0.3">
      <c r="A1101" s="11">
        <v>44635.448611111111</v>
      </c>
      <c r="B1101" s="15">
        <v>44635</v>
      </c>
      <c r="C1101" s="16">
        <v>0.44861111111111113</v>
      </c>
      <c r="D1101" s="12">
        <v>95</v>
      </c>
      <c r="E1101" s="12">
        <v>99.36</v>
      </c>
      <c r="F1101" s="12">
        <v>112.32000000000001</v>
      </c>
      <c r="G1101" s="12">
        <v>102.6</v>
      </c>
      <c r="H1101" s="12">
        <v>105.84</v>
      </c>
      <c r="I1101" s="12">
        <v>98.28</v>
      </c>
      <c r="J1101" s="12">
        <v>121</v>
      </c>
      <c r="K1101" s="12">
        <v>104.75999999999999</v>
      </c>
      <c r="L1101" s="13">
        <v>104.895</v>
      </c>
      <c r="M1101" s="17" t="s">
        <v>137</v>
      </c>
      <c r="N1101" s="17">
        <f t="shared" si="68"/>
        <v>2</v>
      </c>
      <c r="O1101" s="14" t="s">
        <v>12</v>
      </c>
      <c r="P1101" s="14">
        <f t="shared" si="69"/>
        <v>5</v>
      </c>
      <c r="Q1101" s="14" t="s">
        <v>15</v>
      </c>
      <c r="R1101" s="14">
        <f t="shared" si="70"/>
        <v>2</v>
      </c>
      <c r="S1101" s="14" t="s">
        <v>17</v>
      </c>
      <c r="T1101" s="14" t="s">
        <v>143</v>
      </c>
      <c r="U1101" s="14">
        <f t="shared" si="71"/>
        <v>3</v>
      </c>
    </row>
    <row r="1102" spans="1:21" x14ac:dyDescent="0.3">
      <c r="A1102" s="11">
        <v>44635.449293981481</v>
      </c>
      <c r="B1102" s="15">
        <v>44635</v>
      </c>
      <c r="C1102" s="16">
        <v>0.44929398148148153</v>
      </c>
      <c r="D1102" s="12">
        <v>70.2</v>
      </c>
      <c r="E1102" s="12">
        <v>71.760000000000005</v>
      </c>
      <c r="F1102" s="12">
        <v>81.12</v>
      </c>
      <c r="G1102" s="12">
        <v>74.099999999999994</v>
      </c>
      <c r="H1102" s="12">
        <v>76.44</v>
      </c>
      <c r="I1102" s="12">
        <v>87</v>
      </c>
      <c r="J1102" s="12">
        <v>83.460000000000008</v>
      </c>
      <c r="K1102" s="12">
        <v>69</v>
      </c>
      <c r="L1102" s="13">
        <v>76.635000000000005</v>
      </c>
      <c r="M1102" s="17" t="s">
        <v>137</v>
      </c>
      <c r="N1102" s="17">
        <f t="shared" si="68"/>
        <v>2</v>
      </c>
      <c r="O1102" s="14" t="s">
        <v>12</v>
      </c>
      <c r="P1102" s="14">
        <f t="shared" si="69"/>
        <v>5</v>
      </c>
      <c r="Q1102" s="14" t="s">
        <v>15</v>
      </c>
      <c r="R1102" s="14">
        <f t="shared" si="70"/>
        <v>2</v>
      </c>
      <c r="S1102" s="14" t="s">
        <v>17</v>
      </c>
      <c r="T1102" s="14" t="s">
        <v>143</v>
      </c>
      <c r="U1102" s="14">
        <f t="shared" si="71"/>
        <v>3</v>
      </c>
    </row>
    <row r="1103" spans="1:21" x14ac:dyDescent="0.3">
      <c r="A1103" s="11">
        <v>44635.449837962966</v>
      </c>
      <c r="B1103" s="15">
        <v>44635</v>
      </c>
      <c r="C1103" s="16">
        <v>0.44983796296296297</v>
      </c>
      <c r="D1103" s="12">
        <v>48.6</v>
      </c>
      <c r="E1103" s="12">
        <v>49.68</v>
      </c>
      <c r="F1103" s="12">
        <v>56.160000000000004</v>
      </c>
      <c r="G1103" s="12">
        <v>51.3</v>
      </c>
      <c r="H1103" s="12">
        <v>52.92</v>
      </c>
      <c r="I1103" s="12">
        <v>49.14</v>
      </c>
      <c r="J1103" s="12">
        <v>57.78</v>
      </c>
      <c r="K1103" s="12">
        <v>54</v>
      </c>
      <c r="L1103" s="13">
        <v>52.447500000000005</v>
      </c>
      <c r="M1103" s="17" t="s">
        <v>137</v>
      </c>
      <c r="N1103" s="17">
        <f t="shared" si="68"/>
        <v>2</v>
      </c>
      <c r="O1103" s="14" t="s">
        <v>12</v>
      </c>
      <c r="P1103" s="14">
        <f t="shared" si="69"/>
        <v>5</v>
      </c>
      <c r="Q1103" s="14" t="s">
        <v>15</v>
      </c>
      <c r="R1103" s="14">
        <f t="shared" si="70"/>
        <v>2</v>
      </c>
      <c r="S1103" s="14" t="s">
        <v>17</v>
      </c>
      <c r="T1103" s="14" t="s">
        <v>143</v>
      </c>
      <c r="U1103" s="14">
        <f t="shared" si="71"/>
        <v>3</v>
      </c>
    </row>
    <row r="1104" spans="1:21" x14ac:dyDescent="0.3">
      <c r="A1104" s="11">
        <v>44635.449953703705</v>
      </c>
      <c r="B1104" s="15">
        <v>44635</v>
      </c>
      <c r="C1104" s="16">
        <v>0.44995370370370374</v>
      </c>
      <c r="D1104" s="12">
        <v>73.8</v>
      </c>
      <c r="E1104" s="12">
        <v>75.44</v>
      </c>
      <c r="F1104" s="12">
        <v>85.28</v>
      </c>
      <c r="G1104" s="12">
        <v>77.899999999999991</v>
      </c>
      <c r="H1104" s="12">
        <v>80.36</v>
      </c>
      <c r="I1104" s="12">
        <v>74.62</v>
      </c>
      <c r="J1104" s="12">
        <v>82</v>
      </c>
      <c r="K1104" s="12">
        <v>79.539999999999992</v>
      </c>
      <c r="L1104" s="13">
        <v>78.617500000000007</v>
      </c>
      <c r="M1104" s="17" t="s">
        <v>137</v>
      </c>
      <c r="N1104" s="17">
        <f t="shared" si="68"/>
        <v>2</v>
      </c>
      <c r="O1104" s="14" t="s">
        <v>12</v>
      </c>
      <c r="P1104" s="14">
        <f t="shared" si="69"/>
        <v>5</v>
      </c>
      <c r="Q1104" s="14" t="s">
        <v>15</v>
      </c>
      <c r="R1104" s="14">
        <f t="shared" si="70"/>
        <v>2</v>
      </c>
      <c r="S1104" s="14" t="s">
        <v>17</v>
      </c>
      <c r="T1104" s="14" t="s">
        <v>143</v>
      </c>
      <c r="U1104" s="14">
        <f t="shared" si="71"/>
        <v>3</v>
      </c>
    </row>
    <row r="1105" spans="1:21" x14ac:dyDescent="0.3">
      <c r="A1105" s="11">
        <v>44635.449988425928</v>
      </c>
      <c r="B1105" s="15">
        <v>44635</v>
      </c>
      <c r="C1105" s="16">
        <v>0.44998842592592592</v>
      </c>
      <c r="D1105" s="12">
        <v>58.95</v>
      </c>
      <c r="E1105" s="12">
        <v>60.260000000000005</v>
      </c>
      <c r="F1105" s="12">
        <v>68.12</v>
      </c>
      <c r="G1105" s="12">
        <v>62.224999999999994</v>
      </c>
      <c r="H1105" s="12">
        <v>64.19</v>
      </c>
      <c r="I1105" s="12">
        <v>76</v>
      </c>
      <c r="J1105" s="12">
        <v>70.085000000000008</v>
      </c>
      <c r="K1105" s="12">
        <v>55</v>
      </c>
      <c r="L1105" s="13">
        <v>64.353750000000005</v>
      </c>
      <c r="M1105" s="17" t="s">
        <v>137</v>
      </c>
      <c r="N1105" s="17">
        <f t="shared" si="68"/>
        <v>2</v>
      </c>
      <c r="O1105" s="14" t="s">
        <v>12</v>
      </c>
      <c r="P1105" s="14">
        <f t="shared" si="69"/>
        <v>5</v>
      </c>
      <c r="Q1105" s="14" t="s">
        <v>15</v>
      </c>
      <c r="R1105" s="14">
        <f t="shared" si="70"/>
        <v>2</v>
      </c>
      <c r="S1105" s="14" t="s">
        <v>17</v>
      </c>
      <c r="T1105" s="14" t="s">
        <v>143</v>
      </c>
      <c r="U1105" s="14">
        <f t="shared" si="71"/>
        <v>3</v>
      </c>
    </row>
    <row r="1106" spans="1:21" x14ac:dyDescent="0.3">
      <c r="A1106" s="11">
        <v>44635.450682870367</v>
      </c>
      <c r="B1106" s="15">
        <v>44635</v>
      </c>
      <c r="C1106" s="16">
        <v>0.45068287037037041</v>
      </c>
      <c r="D1106" s="12">
        <v>79.2</v>
      </c>
      <c r="E1106" s="12">
        <v>80.960000000000008</v>
      </c>
      <c r="F1106" s="12">
        <v>91.52000000000001</v>
      </c>
      <c r="G1106" s="12">
        <v>83.6</v>
      </c>
      <c r="H1106" s="12">
        <v>86.24</v>
      </c>
      <c r="I1106" s="12">
        <v>99</v>
      </c>
      <c r="J1106" s="12">
        <v>94.160000000000011</v>
      </c>
      <c r="K1106" s="12">
        <v>77</v>
      </c>
      <c r="L1106" s="13">
        <v>86.46</v>
      </c>
      <c r="M1106" s="17" t="s">
        <v>137</v>
      </c>
      <c r="N1106" s="17">
        <f t="shared" si="68"/>
        <v>2</v>
      </c>
      <c r="O1106" s="14" t="s">
        <v>12</v>
      </c>
      <c r="P1106" s="14">
        <f t="shared" si="69"/>
        <v>5</v>
      </c>
      <c r="Q1106" s="14" t="s">
        <v>15</v>
      </c>
      <c r="R1106" s="14">
        <f t="shared" si="70"/>
        <v>2</v>
      </c>
      <c r="S1106" s="14" t="s">
        <v>17</v>
      </c>
      <c r="T1106" s="14" t="s">
        <v>143</v>
      </c>
      <c r="U1106" s="14">
        <f t="shared" si="71"/>
        <v>3</v>
      </c>
    </row>
    <row r="1107" spans="1:21" x14ac:dyDescent="0.3">
      <c r="A1107" s="11">
        <v>44635.451006944444</v>
      </c>
      <c r="B1107" s="15">
        <v>44635</v>
      </c>
      <c r="C1107" s="16">
        <v>0.45100694444444445</v>
      </c>
      <c r="D1107" s="12">
        <v>70.2</v>
      </c>
      <c r="E1107" s="12">
        <v>71.760000000000005</v>
      </c>
      <c r="F1107" s="12">
        <v>81.12</v>
      </c>
      <c r="G1107" s="12">
        <v>74.099999999999994</v>
      </c>
      <c r="H1107" s="12">
        <v>76.44</v>
      </c>
      <c r="I1107" s="12">
        <v>70.98</v>
      </c>
      <c r="J1107" s="12">
        <v>78</v>
      </c>
      <c r="K1107" s="12">
        <v>75.66</v>
      </c>
      <c r="L1107" s="13">
        <v>74.782499999999999</v>
      </c>
      <c r="M1107" s="17" t="s">
        <v>137</v>
      </c>
      <c r="N1107" s="17">
        <f t="shared" si="68"/>
        <v>2</v>
      </c>
      <c r="O1107" s="14" t="s">
        <v>12</v>
      </c>
      <c r="P1107" s="14">
        <f t="shared" si="69"/>
        <v>5</v>
      </c>
      <c r="Q1107" s="14" t="s">
        <v>15</v>
      </c>
      <c r="R1107" s="14">
        <f t="shared" si="70"/>
        <v>2</v>
      </c>
      <c r="S1107" s="14" t="s">
        <v>17</v>
      </c>
      <c r="T1107" s="14" t="s">
        <v>143</v>
      </c>
      <c r="U1107" s="14">
        <f t="shared" si="71"/>
        <v>3</v>
      </c>
    </row>
    <row r="1108" spans="1:21" x14ac:dyDescent="0.3">
      <c r="A1108" s="11">
        <v>44635.451377314814</v>
      </c>
      <c r="B1108" s="15">
        <v>44635</v>
      </c>
      <c r="C1108" s="16">
        <v>0.4513773148148148</v>
      </c>
      <c r="D1108" s="12">
        <v>96.3</v>
      </c>
      <c r="E1108" s="12">
        <v>98.44</v>
      </c>
      <c r="F1108" s="12">
        <v>111.28</v>
      </c>
      <c r="G1108" s="12">
        <v>101.64999999999999</v>
      </c>
      <c r="H1108" s="12">
        <v>104.86</v>
      </c>
      <c r="I1108" s="12">
        <v>132</v>
      </c>
      <c r="J1108" s="12">
        <v>114.49000000000001</v>
      </c>
      <c r="K1108" s="12">
        <v>82</v>
      </c>
      <c r="L1108" s="13">
        <v>105.1275</v>
      </c>
      <c r="M1108" s="17" t="s">
        <v>137</v>
      </c>
      <c r="N1108" s="17">
        <f t="shared" si="68"/>
        <v>2</v>
      </c>
      <c r="O1108" s="14" t="s">
        <v>12</v>
      </c>
      <c r="P1108" s="14">
        <f t="shared" si="69"/>
        <v>5</v>
      </c>
      <c r="Q1108" s="14" t="s">
        <v>15</v>
      </c>
      <c r="R1108" s="14">
        <f t="shared" si="70"/>
        <v>2</v>
      </c>
      <c r="S1108" s="14" t="s">
        <v>17</v>
      </c>
      <c r="T1108" s="14" t="s">
        <v>143</v>
      </c>
      <c r="U1108" s="14">
        <f t="shared" si="71"/>
        <v>3</v>
      </c>
    </row>
    <row r="1109" spans="1:21" x14ac:dyDescent="0.3">
      <c r="A1109" s="11">
        <v>44635.451770833337</v>
      </c>
      <c r="B1109" s="15">
        <v>44635</v>
      </c>
      <c r="C1109" s="16">
        <v>0.45177083333333329</v>
      </c>
      <c r="D1109" s="12">
        <v>106.2</v>
      </c>
      <c r="E1109" s="12">
        <v>108.56</v>
      </c>
      <c r="F1109" s="12">
        <v>122.72</v>
      </c>
      <c r="G1109" s="12">
        <v>112.1</v>
      </c>
      <c r="H1109" s="12">
        <v>115.64</v>
      </c>
      <c r="I1109" s="12">
        <v>107.38000000000001</v>
      </c>
      <c r="J1109" s="12">
        <v>118</v>
      </c>
      <c r="K1109" s="12">
        <v>114.46</v>
      </c>
      <c r="L1109" s="13">
        <v>113.13250000000001</v>
      </c>
      <c r="M1109" s="17" t="s">
        <v>137</v>
      </c>
      <c r="N1109" s="17">
        <f t="shared" si="68"/>
        <v>2</v>
      </c>
      <c r="O1109" s="14" t="s">
        <v>12</v>
      </c>
      <c r="P1109" s="14">
        <f t="shared" si="69"/>
        <v>5</v>
      </c>
      <c r="Q1109" s="14" t="s">
        <v>15</v>
      </c>
      <c r="R1109" s="14">
        <f t="shared" si="70"/>
        <v>2</v>
      </c>
      <c r="S1109" s="14" t="s">
        <v>17</v>
      </c>
      <c r="T1109" s="14" t="s">
        <v>143</v>
      </c>
      <c r="U1109" s="14">
        <f t="shared" si="71"/>
        <v>3</v>
      </c>
    </row>
    <row r="1110" spans="1:21" x14ac:dyDescent="0.3">
      <c r="A1110" s="11">
        <v>44635.451805555553</v>
      </c>
      <c r="B1110" s="15">
        <v>44635</v>
      </c>
      <c r="C1110" s="16">
        <v>0.45180555555555557</v>
      </c>
      <c r="D1110" s="12">
        <v>119.7</v>
      </c>
      <c r="E1110" s="12">
        <v>122.36</v>
      </c>
      <c r="F1110" s="12">
        <v>138.32</v>
      </c>
      <c r="G1110" s="12">
        <v>126.35</v>
      </c>
      <c r="H1110" s="12">
        <v>130.34</v>
      </c>
      <c r="I1110" s="12">
        <v>133</v>
      </c>
      <c r="J1110" s="12">
        <v>142.31</v>
      </c>
      <c r="K1110" s="12">
        <v>129.01</v>
      </c>
      <c r="L1110" s="13">
        <v>130.17375000000001</v>
      </c>
      <c r="M1110" s="17" t="s">
        <v>137</v>
      </c>
      <c r="N1110" s="17">
        <f t="shared" si="68"/>
        <v>2</v>
      </c>
      <c r="O1110" s="14" t="s">
        <v>12</v>
      </c>
      <c r="P1110" s="14">
        <f t="shared" si="69"/>
        <v>5</v>
      </c>
      <c r="Q1110" s="14" t="s">
        <v>15</v>
      </c>
      <c r="R1110" s="14">
        <f t="shared" si="70"/>
        <v>2</v>
      </c>
      <c r="S1110" s="14" t="s">
        <v>18</v>
      </c>
      <c r="T1110" s="14" t="s">
        <v>143</v>
      </c>
      <c r="U1110" s="14">
        <f t="shared" si="71"/>
        <v>3</v>
      </c>
    </row>
    <row r="1111" spans="1:21" x14ac:dyDescent="0.3">
      <c r="A1111" s="11">
        <v>44635.451909722222</v>
      </c>
      <c r="B1111" s="15">
        <v>44635</v>
      </c>
      <c r="C1111" s="16">
        <v>0.4519097222222222</v>
      </c>
      <c r="D1111" s="12">
        <v>120.60000000000001</v>
      </c>
      <c r="E1111" s="12">
        <v>123.28</v>
      </c>
      <c r="F1111" s="12">
        <v>139.36000000000001</v>
      </c>
      <c r="G1111" s="12">
        <v>127.3</v>
      </c>
      <c r="H1111" s="12">
        <v>131.32</v>
      </c>
      <c r="I1111" s="12">
        <v>134</v>
      </c>
      <c r="J1111" s="12">
        <v>143.38</v>
      </c>
      <c r="K1111" s="12">
        <v>129.97999999999999</v>
      </c>
      <c r="L1111" s="13">
        <v>131.1525</v>
      </c>
      <c r="M1111" s="17" t="s">
        <v>137</v>
      </c>
      <c r="N1111" s="17">
        <f t="shared" si="68"/>
        <v>2</v>
      </c>
      <c r="O1111" s="14" t="s">
        <v>12</v>
      </c>
      <c r="P1111" s="14">
        <f t="shared" si="69"/>
        <v>5</v>
      </c>
      <c r="Q1111" s="14" t="s">
        <v>15</v>
      </c>
      <c r="R1111" s="14">
        <f t="shared" si="70"/>
        <v>2</v>
      </c>
      <c r="S1111" s="14" t="s">
        <v>18</v>
      </c>
      <c r="T1111" s="14" t="s">
        <v>143</v>
      </c>
      <c r="U1111" s="14">
        <f t="shared" si="71"/>
        <v>3</v>
      </c>
    </row>
    <row r="1112" spans="1:21" x14ac:dyDescent="0.3">
      <c r="A1112" s="11">
        <v>44635.451921296299</v>
      </c>
      <c r="B1112" s="15">
        <v>44635</v>
      </c>
      <c r="C1112" s="16">
        <v>0.45192129629629635</v>
      </c>
      <c r="D1112" s="12">
        <v>103.5</v>
      </c>
      <c r="E1112" s="12">
        <v>105.80000000000001</v>
      </c>
      <c r="F1112" s="12">
        <v>119.60000000000001</v>
      </c>
      <c r="G1112" s="12">
        <v>109.25</v>
      </c>
      <c r="H1112" s="12">
        <v>112.7</v>
      </c>
      <c r="I1112" s="12">
        <v>104.65</v>
      </c>
      <c r="J1112" s="12">
        <v>115</v>
      </c>
      <c r="K1112" s="12">
        <v>111.55</v>
      </c>
      <c r="L1112" s="13">
        <v>110.25624999999999</v>
      </c>
      <c r="M1112" s="17" t="s">
        <v>137</v>
      </c>
      <c r="N1112" s="17">
        <f t="shared" si="68"/>
        <v>2</v>
      </c>
      <c r="O1112" s="14" t="s">
        <v>12</v>
      </c>
      <c r="P1112" s="14">
        <f t="shared" si="69"/>
        <v>5</v>
      </c>
      <c r="Q1112" s="14" t="s">
        <v>15</v>
      </c>
      <c r="R1112" s="14">
        <f t="shared" si="70"/>
        <v>2</v>
      </c>
      <c r="S1112" s="14" t="s">
        <v>17</v>
      </c>
      <c r="T1112" s="14" t="s">
        <v>143</v>
      </c>
      <c r="U1112" s="14">
        <f t="shared" si="71"/>
        <v>3</v>
      </c>
    </row>
    <row r="1113" spans="1:21" x14ac:dyDescent="0.3">
      <c r="A1113" s="11">
        <v>44635.45207175926</v>
      </c>
      <c r="B1113" s="15">
        <v>44635</v>
      </c>
      <c r="C1113" s="16">
        <v>0.4520717592592593</v>
      </c>
      <c r="D1113" s="12">
        <v>87.3</v>
      </c>
      <c r="E1113" s="12">
        <v>89.240000000000009</v>
      </c>
      <c r="F1113" s="12">
        <v>100.88000000000001</v>
      </c>
      <c r="G1113" s="12">
        <v>92.149999999999991</v>
      </c>
      <c r="H1113" s="12">
        <v>95.06</v>
      </c>
      <c r="I1113" s="12">
        <v>132</v>
      </c>
      <c r="J1113" s="12">
        <v>103.79</v>
      </c>
      <c r="K1113" s="12">
        <v>62</v>
      </c>
      <c r="L1113" s="13">
        <v>95.302499999999995</v>
      </c>
      <c r="M1113" s="17" t="s">
        <v>137</v>
      </c>
      <c r="N1113" s="17">
        <f t="shared" si="68"/>
        <v>2</v>
      </c>
      <c r="O1113" s="14" t="s">
        <v>12</v>
      </c>
      <c r="P1113" s="14">
        <f t="shared" si="69"/>
        <v>5</v>
      </c>
      <c r="Q1113" s="14" t="s">
        <v>15</v>
      </c>
      <c r="R1113" s="14">
        <f t="shared" si="70"/>
        <v>2</v>
      </c>
      <c r="S1113" s="14" t="s">
        <v>17</v>
      </c>
      <c r="T1113" s="14" t="s">
        <v>143</v>
      </c>
      <c r="U1113" s="14">
        <f t="shared" si="71"/>
        <v>3</v>
      </c>
    </row>
    <row r="1114" spans="1:21" x14ac:dyDescent="0.3">
      <c r="A1114" s="11">
        <v>44635.45208333333</v>
      </c>
      <c r="B1114" s="15">
        <v>44635</v>
      </c>
      <c r="C1114" s="16">
        <v>0.45208333333333334</v>
      </c>
      <c r="D1114" s="12">
        <v>85</v>
      </c>
      <c r="E1114" s="12">
        <v>92.460000000000008</v>
      </c>
      <c r="F1114" s="12">
        <v>104.52000000000001</v>
      </c>
      <c r="G1114" s="12">
        <v>95.474999999999994</v>
      </c>
      <c r="H1114" s="12">
        <v>98.49</v>
      </c>
      <c r="I1114" s="12">
        <v>91.454999999999998</v>
      </c>
      <c r="J1114" s="12">
        <v>116</v>
      </c>
      <c r="K1114" s="12">
        <v>97.484999999999999</v>
      </c>
      <c r="L1114" s="13">
        <v>97.610625000000013</v>
      </c>
      <c r="M1114" s="17" t="s">
        <v>137</v>
      </c>
      <c r="N1114" s="17">
        <f t="shared" si="68"/>
        <v>2</v>
      </c>
      <c r="O1114" s="14" t="s">
        <v>12</v>
      </c>
      <c r="P1114" s="14">
        <f t="shared" si="69"/>
        <v>5</v>
      </c>
      <c r="Q1114" s="14" t="s">
        <v>15</v>
      </c>
      <c r="R1114" s="14">
        <f t="shared" si="70"/>
        <v>2</v>
      </c>
      <c r="S1114" s="14" t="s">
        <v>17</v>
      </c>
      <c r="T1114" s="14" t="s">
        <v>143</v>
      </c>
      <c r="U1114" s="14">
        <f t="shared" si="71"/>
        <v>3</v>
      </c>
    </row>
    <row r="1115" spans="1:21" x14ac:dyDescent="0.3">
      <c r="A1115" s="11">
        <v>44635.452766203707</v>
      </c>
      <c r="B1115" s="15">
        <v>44635</v>
      </c>
      <c r="C1115" s="16">
        <v>0.45276620370370368</v>
      </c>
      <c r="D1115" s="12">
        <v>93.600000000000009</v>
      </c>
      <c r="E1115" s="12">
        <v>95.68</v>
      </c>
      <c r="F1115" s="12">
        <v>108.16</v>
      </c>
      <c r="G1115" s="12">
        <v>98.8</v>
      </c>
      <c r="H1115" s="12">
        <v>101.92</v>
      </c>
      <c r="I1115" s="12">
        <v>133</v>
      </c>
      <c r="J1115" s="12">
        <v>111.28</v>
      </c>
      <c r="K1115" s="12">
        <v>75</v>
      </c>
      <c r="L1115" s="13">
        <v>102.18</v>
      </c>
      <c r="M1115" s="17" t="s">
        <v>137</v>
      </c>
      <c r="N1115" s="17">
        <f t="shared" si="68"/>
        <v>2</v>
      </c>
      <c r="O1115" s="14" t="s">
        <v>12</v>
      </c>
      <c r="P1115" s="14">
        <f t="shared" si="69"/>
        <v>5</v>
      </c>
      <c r="Q1115" s="14" t="s">
        <v>15</v>
      </c>
      <c r="R1115" s="14">
        <f t="shared" si="70"/>
        <v>2</v>
      </c>
      <c r="S1115" s="14" t="s">
        <v>17</v>
      </c>
      <c r="T1115" s="14" t="s">
        <v>143</v>
      </c>
      <c r="U1115" s="14">
        <f t="shared" si="71"/>
        <v>3</v>
      </c>
    </row>
    <row r="1116" spans="1:21" x14ac:dyDescent="0.3">
      <c r="A1116" s="11">
        <v>44635.453043981484</v>
      </c>
      <c r="B1116" s="15">
        <v>44635</v>
      </c>
      <c r="C1116" s="16">
        <v>0.45304398148148151</v>
      </c>
      <c r="D1116" s="12">
        <v>73.8</v>
      </c>
      <c r="E1116" s="12">
        <v>75.44</v>
      </c>
      <c r="F1116" s="12">
        <v>85.28</v>
      </c>
      <c r="G1116" s="12">
        <v>77.899999999999991</v>
      </c>
      <c r="H1116" s="12">
        <v>80.36</v>
      </c>
      <c r="I1116" s="12">
        <v>74.62</v>
      </c>
      <c r="J1116" s="12">
        <v>82</v>
      </c>
      <c r="K1116" s="12">
        <v>79.539999999999992</v>
      </c>
      <c r="L1116" s="13">
        <v>78.617500000000007</v>
      </c>
      <c r="M1116" s="17" t="s">
        <v>137</v>
      </c>
      <c r="N1116" s="17">
        <f t="shared" si="68"/>
        <v>2</v>
      </c>
      <c r="O1116" s="14" t="s">
        <v>12</v>
      </c>
      <c r="P1116" s="14">
        <f t="shared" si="69"/>
        <v>5</v>
      </c>
      <c r="Q1116" s="14" t="s">
        <v>15</v>
      </c>
      <c r="R1116" s="14">
        <f t="shared" si="70"/>
        <v>2</v>
      </c>
      <c r="S1116" s="14" t="s">
        <v>17</v>
      </c>
      <c r="T1116" s="14" t="s">
        <v>143</v>
      </c>
      <c r="U1116" s="14">
        <f t="shared" si="71"/>
        <v>3</v>
      </c>
    </row>
    <row r="1117" spans="1:21" x14ac:dyDescent="0.3">
      <c r="A1117" s="11">
        <v>44635.453460648147</v>
      </c>
      <c r="B1117" s="15">
        <v>44635</v>
      </c>
      <c r="C1117" s="16">
        <v>0.45346064814814818</v>
      </c>
      <c r="D1117" s="12">
        <v>97.2</v>
      </c>
      <c r="E1117" s="12">
        <v>99.36</v>
      </c>
      <c r="F1117" s="12">
        <v>112.32000000000001</v>
      </c>
      <c r="G1117" s="12">
        <v>102.6</v>
      </c>
      <c r="H1117" s="12">
        <v>105.84</v>
      </c>
      <c r="I1117" s="12">
        <v>137</v>
      </c>
      <c r="J1117" s="12">
        <v>115.56</v>
      </c>
      <c r="K1117" s="12">
        <v>79</v>
      </c>
      <c r="L1117" s="13">
        <v>106.11000000000001</v>
      </c>
      <c r="M1117" s="17" t="s">
        <v>137</v>
      </c>
      <c r="N1117" s="17">
        <f t="shared" si="68"/>
        <v>2</v>
      </c>
      <c r="O1117" s="14" t="s">
        <v>12</v>
      </c>
      <c r="P1117" s="14">
        <f t="shared" si="69"/>
        <v>5</v>
      </c>
      <c r="Q1117" s="14" t="s">
        <v>15</v>
      </c>
      <c r="R1117" s="14">
        <f t="shared" si="70"/>
        <v>2</v>
      </c>
      <c r="S1117" s="14" t="s">
        <v>17</v>
      </c>
      <c r="T1117" s="14" t="s">
        <v>143</v>
      </c>
      <c r="U1117" s="14">
        <f t="shared" si="71"/>
        <v>3</v>
      </c>
    </row>
    <row r="1118" spans="1:21" x14ac:dyDescent="0.3">
      <c r="A1118" s="11">
        <v>44635.454155092593</v>
      </c>
      <c r="B1118" s="15">
        <v>44635</v>
      </c>
      <c r="C1118" s="16">
        <v>0.45415509259259257</v>
      </c>
      <c r="D1118" s="12">
        <v>94.05</v>
      </c>
      <c r="E1118" s="12">
        <v>96.14</v>
      </c>
      <c r="F1118" s="12">
        <v>108.68</v>
      </c>
      <c r="G1118" s="12">
        <v>99.274999999999991</v>
      </c>
      <c r="H1118" s="12">
        <v>102.41</v>
      </c>
      <c r="I1118" s="12">
        <v>138</v>
      </c>
      <c r="J1118" s="12">
        <v>111.81500000000001</v>
      </c>
      <c r="K1118" s="12">
        <v>71</v>
      </c>
      <c r="L1118" s="13">
        <v>102.67125</v>
      </c>
      <c r="M1118" s="17" t="s">
        <v>137</v>
      </c>
      <c r="N1118" s="17">
        <f t="shared" si="68"/>
        <v>2</v>
      </c>
      <c r="O1118" s="14" t="s">
        <v>12</v>
      </c>
      <c r="P1118" s="14">
        <f t="shared" si="69"/>
        <v>5</v>
      </c>
      <c r="Q1118" s="14" t="s">
        <v>15</v>
      </c>
      <c r="R1118" s="14">
        <f t="shared" si="70"/>
        <v>2</v>
      </c>
      <c r="S1118" s="14" t="s">
        <v>17</v>
      </c>
      <c r="T1118" s="14" t="s">
        <v>143</v>
      </c>
      <c r="U1118" s="14">
        <f t="shared" si="71"/>
        <v>3</v>
      </c>
    </row>
    <row r="1119" spans="1:21" x14ac:dyDescent="0.3">
      <c r="A1119" s="11">
        <v>44635.45484953704</v>
      </c>
      <c r="B1119" s="15">
        <v>44635</v>
      </c>
      <c r="C1119" s="16">
        <v>0.45484953703703707</v>
      </c>
      <c r="D1119" s="12">
        <v>87.3</v>
      </c>
      <c r="E1119" s="12">
        <v>89.240000000000009</v>
      </c>
      <c r="F1119" s="12">
        <v>100.88000000000001</v>
      </c>
      <c r="G1119" s="12">
        <v>92.149999999999991</v>
      </c>
      <c r="H1119" s="12">
        <v>95.06</v>
      </c>
      <c r="I1119" s="12">
        <v>134</v>
      </c>
      <c r="J1119" s="12">
        <v>103.79</v>
      </c>
      <c r="K1119" s="12">
        <v>60</v>
      </c>
      <c r="L1119" s="13">
        <v>95.302499999999995</v>
      </c>
      <c r="M1119" s="17" t="s">
        <v>137</v>
      </c>
      <c r="N1119" s="17">
        <f t="shared" si="68"/>
        <v>2</v>
      </c>
      <c r="O1119" s="14" t="s">
        <v>12</v>
      </c>
      <c r="P1119" s="14">
        <f t="shared" si="69"/>
        <v>5</v>
      </c>
      <c r="Q1119" s="14" t="s">
        <v>15</v>
      </c>
      <c r="R1119" s="14">
        <f t="shared" si="70"/>
        <v>2</v>
      </c>
      <c r="S1119" s="14" t="s">
        <v>17</v>
      </c>
      <c r="T1119" s="14" t="s">
        <v>143</v>
      </c>
      <c r="U1119" s="14">
        <f t="shared" si="71"/>
        <v>3</v>
      </c>
    </row>
    <row r="1120" spans="1:21" x14ac:dyDescent="0.3">
      <c r="A1120" s="11">
        <v>44635.455543981479</v>
      </c>
      <c r="B1120" s="15">
        <v>44635</v>
      </c>
      <c r="C1120" s="16">
        <v>0.45554398148148145</v>
      </c>
      <c r="D1120" s="12">
        <v>87.3</v>
      </c>
      <c r="E1120" s="12">
        <v>89.240000000000009</v>
      </c>
      <c r="F1120" s="12">
        <v>100.88000000000001</v>
      </c>
      <c r="G1120" s="12">
        <v>92.149999999999991</v>
      </c>
      <c r="H1120" s="12">
        <v>95.06</v>
      </c>
      <c r="I1120" s="12">
        <v>136</v>
      </c>
      <c r="J1120" s="12">
        <v>103.79</v>
      </c>
      <c r="K1120" s="12">
        <v>58</v>
      </c>
      <c r="L1120" s="13">
        <v>95.302499999999995</v>
      </c>
      <c r="M1120" s="17" t="s">
        <v>137</v>
      </c>
      <c r="N1120" s="17">
        <f t="shared" si="68"/>
        <v>2</v>
      </c>
      <c r="O1120" s="14" t="s">
        <v>12</v>
      </c>
      <c r="P1120" s="14">
        <f t="shared" si="69"/>
        <v>5</v>
      </c>
      <c r="Q1120" s="14" t="s">
        <v>15</v>
      </c>
      <c r="R1120" s="14">
        <f t="shared" si="70"/>
        <v>2</v>
      </c>
      <c r="S1120" s="14" t="s">
        <v>17</v>
      </c>
      <c r="T1120" s="14" t="s">
        <v>143</v>
      </c>
      <c r="U1120" s="14">
        <f t="shared" si="71"/>
        <v>3</v>
      </c>
    </row>
    <row r="1121" spans="1:21" x14ac:dyDescent="0.3">
      <c r="A1121" s="11">
        <v>44635.455555555556</v>
      </c>
      <c r="B1121" s="15">
        <v>44635</v>
      </c>
      <c r="C1121" s="16">
        <v>0.45555555555555555</v>
      </c>
      <c r="D1121" s="12">
        <v>86</v>
      </c>
      <c r="E1121" s="12">
        <v>87.86</v>
      </c>
      <c r="F1121" s="12">
        <v>99.320000000000007</v>
      </c>
      <c r="G1121" s="12">
        <v>90.724999999999994</v>
      </c>
      <c r="H1121" s="12">
        <v>93.59</v>
      </c>
      <c r="I1121" s="12">
        <v>86.905000000000001</v>
      </c>
      <c r="J1121" s="12">
        <v>105</v>
      </c>
      <c r="K1121" s="12">
        <v>92.634999999999991</v>
      </c>
      <c r="L1121" s="13">
        <v>92.754374999999996</v>
      </c>
      <c r="M1121" s="17" t="s">
        <v>137</v>
      </c>
      <c r="N1121" s="17">
        <f t="shared" si="68"/>
        <v>2</v>
      </c>
      <c r="O1121" s="14" t="s">
        <v>12</v>
      </c>
      <c r="P1121" s="14">
        <f t="shared" si="69"/>
        <v>5</v>
      </c>
      <c r="Q1121" s="14" t="s">
        <v>15</v>
      </c>
      <c r="R1121" s="14">
        <f t="shared" si="70"/>
        <v>2</v>
      </c>
      <c r="S1121" s="14" t="s">
        <v>17</v>
      </c>
      <c r="T1121" s="14" t="s">
        <v>143</v>
      </c>
      <c r="U1121" s="14">
        <f t="shared" si="71"/>
        <v>3</v>
      </c>
    </row>
    <row r="1122" spans="1:21" x14ac:dyDescent="0.3">
      <c r="A1122" s="11">
        <v>44635.456238425926</v>
      </c>
      <c r="B1122" s="15">
        <v>44635</v>
      </c>
      <c r="C1122" s="16">
        <v>0.45623842592592595</v>
      </c>
      <c r="D1122" s="12">
        <v>95.850000000000009</v>
      </c>
      <c r="E1122" s="12">
        <v>97.98</v>
      </c>
      <c r="F1122" s="12">
        <v>110.76</v>
      </c>
      <c r="G1122" s="12">
        <v>101.175</v>
      </c>
      <c r="H1122" s="12">
        <v>104.37</v>
      </c>
      <c r="I1122" s="12">
        <v>130</v>
      </c>
      <c r="J1122" s="12">
        <v>113.95500000000001</v>
      </c>
      <c r="K1122" s="12">
        <v>83</v>
      </c>
      <c r="L1122" s="13">
        <v>104.63625</v>
      </c>
      <c r="M1122" s="17" t="s">
        <v>137</v>
      </c>
      <c r="N1122" s="17">
        <f t="shared" si="68"/>
        <v>2</v>
      </c>
      <c r="O1122" s="14" t="s">
        <v>12</v>
      </c>
      <c r="P1122" s="14">
        <f t="shared" si="69"/>
        <v>5</v>
      </c>
      <c r="Q1122" s="14" t="s">
        <v>15</v>
      </c>
      <c r="R1122" s="14">
        <f t="shared" si="70"/>
        <v>2</v>
      </c>
      <c r="S1122" s="14" t="s">
        <v>17</v>
      </c>
      <c r="T1122" s="14" t="s">
        <v>143</v>
      </c>
      <c r="U1122" s="14">
        <f t="shared" si="71"/>
        <v>3</v>
      </c>
    </row>
    <row r="1123" spans="1:21" x14ac:dyDescent="0.3">
      <c r="A1123" s="11">
        <v>44635.456597222219</v>
      </c>
      <c r="B1123" s="15">
        <v>44635</v>
      </c>
      <c r="C1123" s="16">
        <v>0.45659722222222227</v>
      </c>
      <c r="D1123" s="12">
        <v>110.7</v>
      </c>
      <c r="E1123" s="12">
        <v>113.16000000000001</v>
      </c>
      <c r="F1123" s="12">
        <v>127.92</v>
      </c>
      <c r="G1123" s="12">
        <v>116.85</v>
      </c>
      <c r="H1123" s="12">
        <v>120.53999999999999</v>
      </c>
      <c r="I1123" s="12">
        <v>123</v>
      </c>
      <c r="J1123" s="12">
        <v>131.61000000000001</v>
      </c>
      <c r="K1123" s="12">
        <v>119.31</v>
      </c>
      <c r="L1123" s="13">
        <v>120.38624999999999</v>
      </c>
      <c r="M1123" s="17" t="s">
        <v>137</v>
      </c>
      <c r="N1123" s="17">
        <f t="shared" si="68"/>
        <v>2</v>
      </c>
      <c r="O1123" s="14" t="s">
        <v>12</v>
      </c>
      <c r="P1123" s="14">
        <f t="shared" si="69"/>
        <v>5</v>
      </c>
      <c r="Q1123" s="14" t="s">
        <v>15</v>
      </c>
      <c r="R1123" s="14">
        <f t="shared" si="70"/>
        <v>2</v>
      </c>
      <c r="S1123" s="14" t="s">
        <v>18</v>
      </c>
      <c r="T1123" s="14" t="s">
        <v>143</v>
      </c>
      <c r="U1123" s="14">
        <f t="shared" si="71"/>
        <v>3</v>
      </c>
    </row>
    <row r="1124" spans="1:21" x14ac:dyDescent="0.3">
      <c r="A1124" s="11">
        <v>44635.456932870373</v>
      </c>
      <c r="B1124" s="15">
        <v>44635</v>
      </c>
      <c r="C1124" s="16">
        <v>0.45693287037037034</v>
      </c>
      <c r="D1124" s="12">
        <v>100.8</v>
      </c>
      <c r="E1124" s="12">
        <v>103.04</v>
      </c>
      <c r="F1124" s="12">
        <v>116.48</v>
      </c>
      <c r="G1124" s="12">
        <v>106.39999999999999</v>
      </c>
      <c r="H1124" s="12">
        <v>109.75999999999999</v>
      </c>
      <c r="I1124" s="12">
        <v>129</v>
      </c>
      <c r="J1124" s="12">
        <v>119.84</v>
      </c>
      <c r="K1124" s="12">
        <v>95</v>
      </c>
      <c r="L1124" s="13">
        <v>110.04</v>
      </c>
      <c r="M1124" s="17" t="s">
        <v>137</v>
      </c>
      <c r="N1124" s="17">
        <f t="shared" si="68"/>
        <v>2</v>
      </c>
      <c r="O1124" s="14" t="s">
        <v>12</v>
      </c>
      <c r="P1124" s="14">
        <f t="shared" si="69"/>
        <v>5</v>
      </c>
      <c r="Q1124" s="14" t="s">
        <v>15</v>
      </c>
      <c r="R1124" s="14">
        <f t="shared" si="70"/>
        <v>2</v>
      </c>
      <c r="S1124" s="14" t="s">
        <v>17</v>
      </c>
      <c r="T1124" s="14" t="s">
        <v>143</v>
      </c>
      <c r="U1124" s="14">
        <f t="shared" si="71"/>
        <v>3</v>
      </c>
    </row>
    <row r="1125" spans="1:21" x14ac:dyDescent="0.3">
      <c r="A1125" s="11">
        <v>44635.457627314812</v>
      </c>
      <c r="B1125" s="15">
        <v>44635</v>
      </c>
      <c r="C1125" s="16">
        <v>0.45762731481481483</v>
      </c>
      <c r="D1125" s="12">
        <v>120.60000000000001</v>
      </c>
      <c r="E1125" s="12">
        <v>123.28</v>
      </c>
      <c r="F1125" s="12">
        <v>139.36000000000001</v>
      </c>
      <c r="G1125" s="12">
        <v>127.3</v>
      </c>
      <c r="H1125" s="12">
        <v>131.32</v>
      </c>
      <c r="I1125" s="12">
        <v>134</v>
      </c>
      <c r="J1125" s="12">
        <v>143.38</v>
      </c>
      <c r="K1125" s="12">
        <v>129.97999999999999</v>
      </c>
      <c r="L1125" s="13">
        <v>131.1525</v>
      </c>
      <c r="M1125" s="17" t="s">
        <v>137</v>
      </c>
      <c r="N1125" s="17">
        <f t="shared" si="68"/>
        <v>2</v>
      </c>
      <c r="O1125" s="14" t="s">
        <v>12</v>
      </c>
      <c r="P1125" s="14">
        <f t="shared" si="69"/>
        <v>5</v>
      </c>
      <c r="Q1125" s="14" t="s">
        <v>15</v>
      </c>
      <c r="R1125" s="14">
        <f t="shared" si="70"/>
        <v>2</v>
      </c>
      <c r="S1125" s="14" t="s">
        <v>18</v>
      </c>
      <c r="T1125" s="14" t="s">
        <v>143</v>
      </c>
      <c r="U1125" s="14">
        <f t="shared" si="71"/>
        <v>3</v>
      </c>
    </row>
    <row r="1126" spans="1:21" x14ac:dyDescent="0.3">
      <c r="A1126" s="11">
        <v>44635.458321759259</v>
      </c>
      <c r="B1126" s="15">
        <v>44635</v>
      </c>
      <c r="C1126" s="16">
        <v>0.45832175925925928</v>
      </c>
      <c r="D1126" s="12">
        <v>102.60000000000001</v>
      </c>
      <c r="E1126" s="12">
        <v>104.88000000000001</v>
      </c>
      <c r="F1126" s="12">
        <v>118.56</v>
      </c>
      <c r="G1126" s="12">
        <v>108.3</v>
      </c>
      <c r="H1126" s="12">
        <v>111.72</v>
      </c>
      <c r="I1126" s="12">
        <v>136</v>
      </c>
      <c r="J1126" s="12">
        <v>121.98</v>
      </c>
      <c r="K1126" s="12">
        <v>92</v>
      </c>
      <c r="L1126" s="13">
        <v>112.00500000000001</v>
      </c>
      <c r="M1126" s="17" t="s">
        <v>137</v>
      </c>
      <c r="N1126" s="17">
        <f t="shared" si="68"/>
        <v>2</v>
      </c>
      <c r="O1126" s="14" t="s">
        <v>12</v>
      </c>
      <c r="P1126" s="14">
        <f t="shared" si="69"/>
        <v>5</v>
      </c>
      <c r="Q1126" s="14" t="s">
        <v>15</v>
      </c>
      <c r="R1126" s="14">
        <f t="shared" si="70"/>
        <v>2</v>
      </c>
      <c r="S1126" s="14" t="s">
        <v>17</v>
      </c>
      <c r="T1126" s="14" t="s">
        <v>143</v>
      </c>
      <c r="U1126" s="14">
        <f t="shared" si="71"/>
        <v>3</v>
      </c>
    </row>
    <row r="1127" spans="1:21" x14ac:dyDescent="0.3">
      <c r="A1127" s="11">
        <v>44635.459016203706</v>
      </c>
      <c r="B1127" s="15">
        <v>44635</v>
      </c>
      <c r="C1127" s="16">
        <v>0.45901620370370372</v>
      </c>
      <c r="D1127" s="12">
        <v>99.45</v>
      </c>
      <c r="E1127" s="12">
        <v>101.66000000000001</v>
      </c>
      <c r="F1127" s="12">
        <v>114.92</v>
      </c>
      <c r="G1127" s="12">
        <v>104.97499999999999</v>
      </c>
      <c r="H1127" s="12">
        <v>108.28999999999999</v>
      </c>
      <c r="I1127" s="12">
        <v>138</v>
      </c>
      <c r="J1127" s="12">
        <v>118.23500000000001</v>
      </c>
      <c r="K1127" s="12">
        <v>83</v>
      </c>
      <c r="L1127" s="13">
        <v>108.56625</v>
      </c>
      <c r="M1127" s="17" t="s">
        <v>137</v>
      </c>
      <c r="N1127" s="17">
        <f t="shared" si="68"/>
        <v>2</v>
      </c>
      <c r="O1127" s="14" t="s">
        <v>12</v>
      </c>
      <c r="P1127" s="14">
        <f t="shared" si="69"/>
        <v>5</v>
      </c>
      <c r="Q1127" s="14" t="s">
        <v>15</v>
      </c>
      <c r="R1127" s="14">
        <f t="shared" si="70"/>
        <v>2</v>
      </c>
      <c r="S1127" s="14" t="s">
        <v>17</v>
      </c>
      <c r="T1127" s="14" t="s">
        <v>143</v>
      </c>
      <c r="U1127" s="14">
        <f t="shared" si="71"/>
        <v>3</v>
      </c>
    </row>
    <row r="1128" spans="1:21" x14ac:dyDescent="0.3">
      <c r="A1128" s="11">
        <v>44635.459027777775</v>
      </c>
      <c r="B1128" s="15">
        <v>44635</v>
      </c>
      <c r="C1128" s="16">
        <v>0.45902777777777781</v>
      </c>
      <c r="D1128" s="12">
        <v>99</v>
      </c>
      <c r="E1128" s="12">
        <v>87.4</v>
      </c>
      <c r="F1128" s="12">
        <v>98.8</v>
      </c>
      <c r="G1128" s="12">
        <v>90.25</v>
      </c>
      <c r="H1128" s="12">
        <v>93.1</v>
      </c>
      <c r="I1128" s="12">
        <v>86.45</v>
      </c>
      <c r="J1128" s="12">
        <v>91</v>
      </c>
      <c r="K1128" s="12">
        <v>92.149999999999991</v>
      </c>
      <c r="L1128" s="13">
        <v>92.268749999999997</v>
      </c>
      <c r="M1128" s="17" t="s">
        <v>137</v>
      </c>
      <c r="N1128" s="17">
        <f t="shared" si="68"/>
        <v>2</v>
      </c>
      <c r="O1128" s="14" t="s">
        <v>12</v>
      </c>
      <c r="P1128" s="14">
        <f t="shared" si="69"/>
        <v>5</v>
      </c>
      <c r="Q1128" s="14" t="s">
        <v>15</v>
      </c>
      <c r="R1128" s="14">
        <f t="shared" si="70"/>
        <v>2</v>
      </c>
      <c r="S1128" s="14" t="s">
        <v>17</v>
      </c>
      <c r="T1128" s="14" t="s">
        <v>143</v>
      </c>
      <c r="U1128" s="14">
        <f t="shared" si="71"/>
        <v>3</v>
      </c>
    </row>
    <row r="1129" spans="1:21" x14ac:dyDescent="0.3">
      <c r="A1129" s="11">
        <v>44635.459606481483</v>
      </c>
      <c r="B1129" s="15">
        <v>44635</v>
      </c>
      <c r="C1129" s="16">
        <v>0.45960648148148148</v>
      </c>
      <c r="D1129" s="12">
        <v>126.9</v>
      </c>
      <c r="E1129" s="12">
        <v>129.72</v>
      </c>
      <c r="F1129" s="12">
        <v>146.64000000000001</v>
      </c>
      <c r="G1129" s="12">
        <v>133.94999999999999</v>
      </c>
      <c r="H1129" s="12">
        <v>138.18</v>
      </c>
      <c r="I1129" s="12">
        <v>141</v>
      </c>
      <c r="J1129" s="12">
        <v>150.87</v>
      </c>
      <c r="K1129" s="12">
        <v>136.77000000000001</v>
      </c>
      <c r="L1129" s="13">
        <v>138.00375000000003</v>
      </c>
      <c r="M1129" s="17" t="s">
        <v>137</v>
      </c>
      <c r="N1129" s="17">
        <f t="shared" si="68"/>
        <v>2</v>
      </c>
      <c r="O1129" s="14" t="s">
        <v>12</v>
      </c>
      <c r="P1129" s="14">
        <f t="shared" si="69"/>
        <v>5</v>
      </c>
      <c r="Q1129" s="14" t="s">
        <v>15</v>
      </c>
      <c r="R1129" s="14">
        <f t="shared" si="70"/>
        <v>2</v>
      </c>
      <c r="S1129" s="14" t="s">
        <v>18</v>
      </c>
      <c r="T1129" s="14" t="s">
        <v>143</v>
      </c>
      <c r="U1129" s="14">
        <f t="shared" si="71"/>
        <v>3</v>
      </c>
    </row>
    <row r="1130" spans="1:21" x14ac:dyDescent="0.3">
      <c r="A1130" s="11">
        <v>44635.459710648145</v>
      </c>
      <c r="B1130" s="15">
        <v>44635</v>
      </c>
      <c r="C1130" s="16">
        <v>0.45971064814814816</v>
      </c>
      <c r="D1130" s="12">
        <v>94.5</v>
      </c>
      <c r="E1130" s="12">
        <v>96.600000000000009</v>
      </c>
      <c r="F1130" s="12">
        <v>109.2</v>
      </c>
      <c r="G1130" s="12">
        <v>99.75</v>
      </c>
      <c r="H1130" s="12">
        <v>102.89999999999999</v>
      </c>
      <c r="I1130" s="12">
        <v>138</v>
      </c>
      <c r="J1130" s="12">
        <v>112.35000000000001</v>
      </c>
      <c r="K1130" s="12">
        <v>72</v>
      </c>
      <c r="L1130" s="13">
        <v>103.16250000000001</v>
      </c>
      <c r="M1130" s="17" t="s">
        <v>137</v>
      </c>
      <c r="N1130" s="17">
        <f t="shared" si="68"/>
        <v>2</v>
      </c>
      <c r="O1130" s="14" t="s">
        <v>12</v>
      </c>
      <c r="P1130" s="14">
        <f t="shared" si="69"/>
        <v>5</v>
      </c>
      <c r="Q1130" s="14" t="s">
        <v>15</v>
      </c>
      <c r="R1130" s="14">
        <f t="shared" si="70"/>
        <v>2</v>
      </c>
      <c r="S1130" s="14" t="s">
        <v>17</v>
      </c>
      <c r="T1130" s="14" t="s">
        <v>143</v>
      </c>
      <c r="U1130" s="14">
        <f t="shared" si="71"/>
        <v>3</v>
      </c>
    </row>
    <row r="1131" spans="1:21" x14ac:dyDescent="0.3">
      <c r="A1131" s="11">
        <v>44635.460405092592</v>
      </c>
      <c r="B1131" s="15">
        <v>44635</v>
      </c>
      <c r="C1131" s="16">
        <v>0.4604050925925926</v>
      </c>
      <c r="D1131" s="12">
        <v>70.2</v>
      </c>
      <c r="E1131" s="12">
        <v>71.760000000000005</v>
      </c>
      <c r="F1131" s="12">
        <v>81.12</v>
      </c>
      <c r="G1131" s="12">
        <v>74.099999999999994</v>
      </c>
      <c r="H1131" s="12">
        <v>76.44</v>
      </c>
      <c r="I1131" s="12">
        <v>70.98</v>
      </c>
      <c r="J1131" s="12">
        <v>83.460000000000008</v>
      </c>
      <c r="K1131" s="12">
        <v>78</v>
      </c>
      <c r="L1131" s="13">
        <v>75.757500000000007</v>
      </c>
      <c r="M1131" s="17" t="s">
        <v>137</v>
      </c>
      <c r="N1131" s="17">
        <f t="shared" si="68"/>
        <v>2</v>
      </c>
      <c r="O1131" s="14" t="s">
        <v>12</v>
      </c>
      <c r="P1131" s="14">
        <f t="shared" si="69"/>
        <v>5</v>
      </c>
      <c r="Q1131" s="14" t="s">
        <v>15</v>
      </c>
      <c r="R1131" s="14">
        <f t="shared" si="70"/>
        <v>2</v>
      </c>
      <c r="S1131" s="14" t="s">
        <v>17</v>
      </c>
      <c r="T1131" s="14" t="s">
        <v>143</v>
      </c>
      <c r="U1131" s="14">
        <f t="shared" si="71"/>
        <v>3</v>
      </c>
    </row>
    <row r="1132" spans="1:21" x14ac:dyDescent="0.3">
      <c r="A1132" s="11">
        <v>44635.461099537039</v>
      </c>
      <c r="B1132" s="15">
        <v>44635</v>
      </c>
      <c r="C1132" s="16">
        <v>0.46109953703703704</v>
      </c>
      <c r="D1132" s="12">
        <v>93.600000000000009</v>
      </c>
      <c r="E1132" s="12">
        <v>95.68</v>
      </c>
      <c r="F1132" s="12">
        <v>108.16</v>
      </c>
      <c r="G1132" s="12">
        <v>98.8</v>
      </c>
      <c r="H1132" s="12">
        <v>101.92</v>
      </c>
      <c r="I1132" s="12">
        <v>139</v>
      </c>
      <c r="J1132" s="12">
        <v>111.28</v>
      </c>
      <c r="K1132" s="12">
        <v>69</v>
      </c>
      <c r="L1132" s="13">
        <v>102.18</v>
      </c>
      <c r="M1132" s="17" t="s">
        <v>137</v>
      </c>
      <c r="N1132" s="17">
        <f t="shared" si="68"/>
        <v>2</v>
      </c>
      <c r="O1132" s="14" t="s">
        <v>12</v>
      </c>
      <c r="P1132" s="14">
        <f t="shared" si="69"/>
        <v>5</v>
      </c>
      <c r="Q1132" s="14" t="s">
        <v>15</v>
      </c>
      <c r="R1132" s="14">
        <f t="shared" si="70"/>
        <v>2</v>
      </c>
      <c r="S1132" s="14" t="s">
        <v>17</v>
      </c>
      <c r="T1132" s="14" t="s">
        <v>143</v>
      </c>
      <c r="U1132" s="14">
        <f t="shared" si="71"/>
        <v>3</v>
      </c>
    </row>
    <row r="1133" spans="1:21" x14ac:dyDescent="0.3">
      <c r="A1133" s="11">
        <v>44635.461134259262</v>
      </c>
      <c r="B1133" s="15">
        <v>44635</v>
      </c>
      <c r="C1133" s="16">
        <v>0.46113425925925927</v>
      </c>
      <c r="D1133" s="12">
        <v>75.600000000000009</v>
      </c>
      <c r="E1133" s="12">
        <v>77.28</v>
      </c>
      <c r="F1133" s="12">
        <v>87.36</v>
      </c>
      <c r="G1133" s="12">
        <v>79.8</v>
      </c>
      <c r="H1133" s="12">
        <v>82.32</v>
      </c>
      <c r="I1133" s="12">
        <v>76.44</v>
      </c>
      <c r="J1133" s="12">
        <v>84</v>
      </c>
      <c r="K1133" s="12">
        <v>81.48</v>
      </c>
      <c r="L1133" s="13">
        <v>80.534999999999997</v>
      </c>
      <c r="M1133" s="17" t="s">
        <v>137</v>
      </c>
      <c r="N1133" s="17">
        <f t="shared" si="68"/>
        <v>2</v>
      </c>
      <c r="O1133" s="14" t="s">
        <v>12</v>
      </c>
      <c r="P1133" s="14">
        <f t="shared" si="69"/>
        <v>5</v>
      </c>
      <c r="Q1133" s="14" t="s">
        <v>15</v>
      </c>
      <c r="R1133" s="14">
        <f t="shared" si="70"/>
        <v>2</v>
      </c>
      <c r="S1133" s="14" t="s">
        <v>17</v>
      </c>
      <c r="T1133" s="14" t="s">
        <v>143</v>
      </c>
      <c r="U1133" s="14">
        <f t="shared" si="71"/>
        <v>3</v>
      </c>
    </row>
    <row r="1134" spans="1:21" x14ac:dyDescent="0.3">
      <c r="A1134" s="11">
        <v>44635.461793981478</v>
      </c>
      <c r="B1134" s="15">
        <v>44635</v>
      </c>
      <c r="C1134" s="16">
        <v>0.46179398148148149</v>
      </c>
      <c r="D1134" s="12">
        <v>94.05</v>
      </c>
      <c r="E1134" s="12">
        <v>96.14</v>
      </c>
      <c r="F1134" s="12">
        <v>108.68</v>
      </c>
      <c r="G1134" s="12">
        <v>99.274999999999991</v>
      </c>
      <c r="H1134" s="12">
        <v>102.41</v>
      </c>
      <c r="I1134" s="12">
        <v>135</v>
      </c>
      <c r="J1134" s="12">
        <v>111.81500000000001</v>
      </c>
      <c r="K1134" s="12">
        <v>74</v>
      </c>
      <c r="L1134" s="13">
        <v>102.67125</v>
      </c>
      <c r="M1134" s="17" t="s">
        <v>137</v>
      </c>
      <c r="N1134" s="17">
        <f t="shared" si="68"/>
        <v>2</v>
      </c>
      <c r="O1134" s="14" t="s">
        <v>12</v>
      </c>
      <c r="P1134" s="14">
        <f t="shared" si="69"/>
        <v>5</v>
      </c>
      <c r="Q1134" s="14" t="s">
        <v>15</v>
      </c>
      <c r="R1134" s="14">
        <f t="shared" si="70"/>
        <v>2</v>
      </c>
      <c r="S1134" s="14" t="s">
        <v>17</v>
      </c>
      <c r="T1134" s="14" t="s">
        <v>143</v>
      </c>
      <c r="U1134" s="14">
        <f t="shared" si="71"/>
        <v>3</v>
      </c>
    </row>
    <row r="1135" spans="1:21" x14ac:dyDescent="0.3">
      <c r="A1135" s="11">
        <v>44635.462488425925</v>
      </c>
      <c r="B1135" s="15">
        <v>44635</v>
      </c>
      <c r="C1135" s="16">
        <v>0.46248842592592593</v>
      </c>
      <c r="D1135" s="12">
        <v>100.8</v>
      </c>
      <c r="E1135" s="12">
        <v>103.04</v>
      </c>
      <c r="F1135" s="12">
        <v>116.48</v>
      </c>
      <c r="G1135" s="12">
        <v>106.39999999999999</v>
      </c>
      <c r="H1135" s="12">
        <v>109.75999999999999</v>
      </c>
      <c r="I1135" s="12">
        <v>131</v>
      </c>
      <c r="J1135" s="12">
        <v>119.84</v>
      </c>
      <c r="K1135" s="12">
        <v>93</v>
      </c>
      <c r="L1135" s="13">
        <v>110.04</v>
      </c>
      <c r="M1135" s="17" t="s">
        <v>137</v>
      </c>
      <c r="N1135" s="17">
        <f t="shared" si="68"/>
        <v>2</v>
      </c>
      <c r="O1135" s="14" t="s">
        <v>12</v>
      </c>
      <c r="P1135" s="14">
        <f t="shared" si="69"/>
        <v>5</v>
      </c>
      <c r="Q1135" s="14" t="s">
        <v>15</v>
      </c>
      <c r="R1135" s="14">
        <f t="shared" si="70"/>
        <v>2</v>
      </c>
      <c r="S1135" s="14" t="s">
        <v>17</v>
      </c>
      <c r="T1135" s="14" t="s">
        <v>143</v>
      </c>
      <c r="U1135" s="14">
        <f t="shared" si="71"/>
        <v>3</v>
      </c>
    </row>
    <row r="1136" spans="1:21" x14ac:dyDescent="0.3">
      <c r="A1136" s="11">
        <v>44635.462500000001</v>
      </c>
      <c r="B1136" s="15">
        <v>44635</v>
      </c>
      <c r="C1136" s="16">
        <v>0.46249999999999997</v>
      </c>
      <c r="D1136" s="12">
        <v>124</v>
      </c>
      <c r="E1136" s="12">
        <v>120.98</v>
      </c>
      <c r="F1136" s="12">
        <v>136.76</v>
      </c>
      <c r="G1136" s="12">
        <v>124.925</v>
      </c>
      <c r="H1136" s="12">
        <v>128.87</v>
      </c>
      <c r="I1136" s="12">
        <v>119.66500000000001</v>
      </c>
      <c r="J1136" s="12">
        <v>139</v>
      </c>
      <c r="K1136" s="12">
        <v>127.55499999999999</v>
      </c>
      <c r="L1136" s="13">
        <v>127.719375</v>
      </c>
      <c r="M1136" s="17" t="s">
        <v>137</v>
      </c>
      <c r="N1136" s="17">
        <f t="shared" si="68"/>
        <v>2</v>
      </c>
      <c r="O1136" s="14" t="s">
        <v>12</v>
      </c>
      <c r="P1136" s="14">
        <f t="shared" si="69"/>
        <v>5</v>
      </c>
      <c r="Q1136" s="14" t="s">
        <v>15</v>
      </c>
      <c r="R1136" s="14">
        <f t="shared" si="70"/>
        <v>2</v>
      </c>
      <c r="S1136" s="14" t="s">
        <v>18</v>
      </c>
      <c r="T1136" s="14" t="s">
        <v>143</v>
      </c>
      <c r="U1136" s="14">
        <f t="shared" si="71"/>
        <v>3</v>
      </c>
    </row>
    <row r="1137" spans="1:21" x14ac:dyDescent="0.3">
      <c r="A1137" s="11">
        <v>44635.46266203704</v>
      </c>
      <c r="B1137" s="15">
        <v>44635</v>
      </c>
      <c r="C1137" s="16">
        <v>0.46266203703703707</v>
      </c>
      <c r="D1137" s="12">
        <v>116.10000000000001</v>
      </c>
      <c r="E1137" s="12">
        <v>118.68</v>
      </c>
      <c r="F1137" s="12">
        <v>134.16</v>
      </c>
      <c r="G1137" s="12">
        <v>122.55</v>
      </c>
      <c r="H1137" s="12">
        <v>126.42</v>
      </c>
      <c r="I1137" s="12">
        <v>129</v>
      </c>
      <c r="J1137" s="12">
        <v>138.03</v>
      </c>
      <c r="K1137" s="12">
        <v>125.13</v>
      </c>
      <c r="L1137" s="13">
        <v>126.25875000000001</v>
      </c>
      <c r="M1137" s="17" t="s">
        <v>137</v>
      </c>
      <c r="N1137" s="17">
        <f t="shared" si="68"/>
        <v>2</v>
      </c>
      <c r="O1137" s="14" t="s">
        <v>12</v>
      </c>
      <c r="P1137" s="14">
        <f t="shared" si="69"/>
        <v>5</v>
      </c>
      <c r="Q1137" s="14" t="s">
        <v>15</v>
      </c>
      <c r="R1137" s="14">
        <f t="shared" si="70"/>
        <v>2</v>
      </c>
      <c r="S1137" s="14" t="s">
        <v>18</v>
      </c>
      <c r="T1137" s="14" t="s">
        <v>143</v>
      </c>
      <c r="U1137" s="14">
        <f t="shared" si="71"/>
        <v>3</v>
      </c>
    </row>
    <row r="1138" spans="1:21" x14ac:dyDescent="0.3">
      <c r="A1138" s="11">
        <v>44635.463043981479</v>
      </c>
      <c r="B1138" s="15">
        <v>44635</v>
      </c>
      <c r="C1138" s="16">
        <v>0.46304398148148151</v>
      </c>
      <c r="D1138" s="12">
        <v>81</v>
      </c>
      <c r="E1138" s="12">
        <v>74.52000000000001</v>
      </c>
      <c r="F1138" s="12">
        <v>84.240000000000009</v>
      </c>
      <c r="G1138" s="12">
        <v>76.95</v>
      </c>
      <c r="H1138" s="12">
        <v>79.38</v>
      </c>
      <c r="I1138" s="12">
        <v>73.710000000000008</v>
      </c>
      <c r="J1138" s="12">
        <v>86.67</v>
      </c>
      <c r="K1138" s="12">
        <v>78.569999999999993</v>
      </c>
      <c r="L1138" s="13">
        <v>79.38</v>
      </c>
      <c r="M1138" s="17" t="s">
        <v>137</v>
      </c>
      <c r="N1138" s="17">
        <f t="shared" si="68"/>
        <v>2</v>
      </c>
      <c r="O1138" s="14" t="s">
        <v>12</v>
      </c>
      <c r="P1138" s="14">
        <f t="shared" si="69"/>
        <v>5</v>
      </c>
      <c r="Q1138" s="14" t="s">
        <v>15</v>
      </c>
      <c r="R1138" s="14">
        <f t="shared" si="70"/>
        <v>2</v>
      </c>
      <c r="S1138" s="14" t="s">
        <v>17</v>
      </c>
      <c r="T1138" s="14" t="s">
        <v>143</v>
      </c>
      <c r="U1138" s="14">
        <f t="shared" si="71"/>
        <v>3</v>
      </c>
    </row>
    <row r="1139" spans="1:21" x14ac:dyDescent="0.3">
      <c r="A1139" s="11">
        <v>44635.463182870371</v>
      </c>
      <c r="B1139" s="15">
        <v>44635</v>
      </c>
      <c r="C1139" s="16">
        <v>0.46318287037037037</v>
      </c>
      <c r="D1139" s="12">
        <v>117.45</v>
      </c>
      <c r="E1139" s="12">
        <v>120.06</v>
      </c>
      <c r="F1139" s="12">
        <v>135.72</v>
      </c>
      <c r="G1139" s="12">
        <v>123.97499999999999</v>
      </c>
      <c r="H1139" s="12">
        <v>127.89</v>
      </c>
      <c r="I1139" s="12">
        <v>134</v>
      </c>
      <c r="J1139" s="12">
        <v>139.63500000000002</v>
      </c>
      <c r="K1139" s="12">
        <v>127</v>
      </c>
      <c r="L1139" s="13">
        <v>128.21625</v>
      </c>
      <c r="M1139" s="17" t="s">
        <v>137</v>
      </c>
      <c r="N1139" s="17">
        <f t="shared" si="68"/>
        <v>2</v>
      </c>
      <c r="O1139" s="14" t="s">
        <v>12</v>
      </c>
      <c r="P1139" s="14">
        <f t="shared" si="69"/>
        <v>5</v>
      </c>
      <c r="Q1139" s="14" t="s">
        <v>15</v>
      </c>
      <c r="R1139" s="14">
        <f t="shared" si="70"/>
        <v>2</v>
      </c>
      <c r="S1139" s="14" t="s">
        <v>18</v>
      </c>
      <c r="T1139" s="14" t="s">
        <v>143</v>
      </c>
      <c r="U1139" s="14">
        <f t="shared" si="71"/>
        <v>3</v>
      </c>
    </row>
    <row r="1140" spans="1:21" x14ac:dyDescent="0.3">
      <c r="A1140" s="11">
        <v>44635.463877314818</v>
      </c>
      <c r="B1140" s="15">
        <v>44635</v>
      </c>
      <c r="C1140" s="16">
        <v>0.46387731481481481</v>
      </c>
      <c r="D1140" s="12">
        <v>125.10000000000001</v>
      </c>
      <c r="E1140" s="12">
        <v>127.88000000000001</v>
      </c>
      <c r="F1140" s="12">
        <v>144.56</v>
      </c>
      <c r="G1140" s="12">
        <v>132.04999999999998</v>
      </c>
      <c r="H1140" s="12">
        <v>136.22</v>
      </c>
      <c r="I1140" s="12">
        <v>141</v>
      </c>
      <c r="J1140" s="12">
        <v>148.73000000000002</v>
      </c>
      <c r="K1140" s="12">
        <v>137</v>
      </c>
      <c r="L1140" s="13">
        <v>136.5675</v>
      </c>
      <c r="M1140" s="17" t="s">
        <v>137</v>
      </c>
      <c r="N1140" s="17">
        <f t="shared" si="68"/>
        <v>2</v>
      </c>
      <c r="O1140" s="14" t="s">
        <v>12</v>
      </c>
      <c r="P1140" s="14">
        <f t="shared" si="69"/>
        <v>5</v>
      </c>
      <c r="Q1140" s="14" t="s">
        <v>15</v>
      </c>
      <c r="R1140" s="14">
        <f t="shared" si="70"/>
        <v>2</v>
      </c>
      <c r="S1140" s="14" t="s">
        <v>18</v>
      </c>
      <c r="T1140" s="14" t="s">
        <v>143</v>
      </c>
      <c r="U1140" s="14">
        <f t="shared" si="71"/>
        <v>3</v>
      </c>
    </row>
    <row r="1141" spans="1:21" x14ac:dyDescent="0.3">
      <c r="A1141" s="11">
        <v>44635.464571759258</v>
      </c>
      <c r="B1141" s="15">
        <v>44635</v>
      </c>
      <c r="C1141" s="16">
        <v>0.46457175925925925</v>
      </c>
      <c r="D1141" s="12">
        <v>127.35000000000001</v>
      </c>
      <c r="E1141" s="12">
        <v>130.18</v>
      </c>
      <c r="F1141" s="12">
        <v>147.16</v>
      </c>
      <c r="G1141" s="12">
        <v>134.42499999999998</v>
      </c>
      <c r="H1141" s="12">
        <v>138.66999999999999</v>
      </c>
      <c r="I1141" s="12">
        <v>155</v>
      </c>
      <c r="J1141" s="12">
        <v>151.405</v>
      </c>
      <c r="K1141" s="12">
        <v>128</v>
      </c>
      <c r="L1141" s="13">
        <v>139.02375000000001</v>
      </c>
      <c r="M1141" s="17" t="s">
        <v>137</v>
      </c>
      <c r="N1141" s="17">
        <f t="shared" si="68"/>
        <v>2</v>
      </c>
      <c r="O1141" s="14" t="s">
        <v>12</v>
      </c>
      <c r="P1141" s="14">
        <f t="shared" si="69"/>
        <v>5</v>
      </c>
      <c r="Q1141" s="14" t="s">
        <v>15</v>
      </c>
      <c r="R1141" s="14">
        <f t="shared" si="70"/>
        <v>2</v>
      </c>
      <c r="S1141" s="14" t="s">
        <v>18</v>
      </c>
      <c r="T1141" s="14" t="s">
        <v>143</v>
      </c>
      <c r="U1141" s="14">
        <f t="shared" si="71"/>
        <v>3</v>
      </c>
    </row>
    <row r="1142" spans="1:21" x14ac:dyDescent="0.3">
      <c r="A1142" s="11">
        <v>44635.465266203704</v>
      </c>
      <c r="B1142" s="15">
        <v>44635</v>
      </c>
      <c r="C1142" s="16">
        <v>0.4652662037037037</v>
      </c>
      <c r="D1142" s="12">
        <v>123.75</v>
      </c>
      <c r="E1142" s="12">
        <v>126.5</v>
      </c>
      <c r="F1142" s="12">
        <v>143</v>
      </c>
      <c r="G1142" s="12">
        <v>130.625</v>
      </c>
      <c r="H1142" s="12">
        <v>134.75</v>
      </c>
      <c r="I1142" s="12">
        <v>151</v>
      </c>
      <c r="J1142" s="12">
        <v>147.125</v>
      </c>
      <c r="K1142" s="12">
        <v>124</v>
      </c>
      <c r="L1142" s="13">
        <v>135.09375</v>
      </c>
      <c r="M1142" s="17" t="s">
        <v>137</v>
      </c>
      <c r="N1142" s="17">
        <f t="shared" si="68"/>
        <v>2</v>
      </c>
      <c r="O1142" s="14" t="s">
        <v>12</v>
      </c>
      <c r="P1142" s="14">
        <f t="shared" si="69"/>
        <v>5</v>
      </c>
      <c r="Q1142" s="14" t="s">
        <v>15</v>
      </c>
      <c r="R1142" s="14">
        <f t="shared" si="70"/>
        <v>2</v>
      </c>
      <c r="S1142" s="14" t="s">
        <v>18</v>
      </c>
      <c r="T1142" s="14" t="s">
        <v>143</v>
      </c>
      <c r="U1142" s="14">
        <f t="shared" si="71"/>
        <v>3</v>
      </c>
    </row>
    <row r="1143" spans="1:21" x14ac:dyDescent="0.3">
      <c r="A1143" s="11">
        <v>44635.465960648151</v>
      </c>
      <c r="B1143" s="15">
        <v>44635</v>
      </c>
      <c r="C1143" s="16">
        <v>0.46596064814814814</v>
      </c>
      <c r="D1143" s="12">
        <v>112.05</v>
      </c>
      <c r="E1143" s="12">
        <v>114.54</v>
      </c>
      <c r="F1143" s="12">
        <v>129.48000000000002</v>
      </c>
      <c r="G1143" s="12">
        <v>118.27499999999999</v>
      </c>
      <c r="H1143" s="12">
        <v>122.00999999999999</v>
      </c>
      <c r="I1143" s="12">
        <v>137</v>
      </c>
      <c r="J1143" s="12">
        <v>133.215</v>
      </c>
      <c r="K1143" s="12">
        <v>112</v>
      </c>
      <c r="L1143" s="13">
        <v>122.32125000000001</v>
      </c>
      <c r="M1143" s="17" t="s">
        <v>137</v>
      </c>
      <c r="N1143" s="17">
        <f t="shared" si="68"/>
        <v>2</v>
      </c>
      <c r="O1143" s="14" t="s">
        <v>12</v>
      </c>
      <c r="P1143" s="14">
        <f t="shared" si="69"/>
        <v>5</v>
      </c>
      <c r="Q1143" s="14" t="s">
        <v>15</v>
      </c>
      <c r="R1143" s="14">
        <f t="shared" si="70"/>
        <v>2</v>
      </c>
      <c r="S1143" s="14" t="s">
        <v>18</v>
      </c>
      <c r="T1143" s="14" t="s">
        <v>143</v>
      </c>
      <c r="U1143" s="14">
        <f t="shared" si="71"/>
        <v>3</v>
      </c>
    </row>
    <row r="1144" spans="1:21" x14ac:dyDescent="0.3">
      <c r="A1144" s="11">
        <v>44635.46597222222</v>
      </c>
      <c r="B1144" s="15">
        <v>44635</v>
      </c>
      <c r="C1144" s="16">
        <v>0.46597222222222223</v>
      </c>
      <c r="D1144" s="12">
        <v>90</v>
      </c>
      <c r="E1144" s="12">
        <v>80.960000000000008</v>
      </c>
      <c r="F1144" s="12">
        <v>91.52000000000001</v>
      </c>
      <c r="G1144" s="12">
        <v>83.6</v>
      </c>
      <c r="H1144" s="12">
        <v>86.24</v>
      </c>
      <c r="I1144" s="12">
        <v>80.08</v>
      </c>
      <c r="J1144" s="12">
        <v>86</v>
      </c>
      <c r="K1144" s="12">
        <v>85.36</v>
      </c>
      <c r="L1144" s="13">
        <v>85.470000000000013</v>
      </c>
      <c r="M1144" s="17" t="s">
        <v>137</v>
      </c>
      <c r="N1144" s="17">
        <f t="shared" si="68"/>
        <v>2</v>
      </c>
      <c r="O1144" s="14" t="s">
        <v>12</v>
      </c>
      <c r="P1144" s="14">
        <f t="shared" si="69"/>
        <v>5</v>
      </c>
      <c r="Q1144" s="14" t="s">
        <v>15</v>
      </c>
      <c r="R1144" s="14">
        <f t="shared" si="70"/>
        <v>2</v>
      </c>
      <c r="S1144" s="14" t="s">
        <v>17</v>
      </c>
      <c r="T1144" s="14" t="s">
        <v>143</v>
      </c>
      <c r="U1144" s="14">
        <f t="shared" si="71"/>
        <v>3</v>
      </c>
    </row>
    <row r="1145" spans="1:21" x14ac:dyDescent="0.3">
      <c r="A1145" s="11">
        <v>44635.466516203705</v>
      </c>
      <c r="B1145" s="15">
        <v>44635</v>
      </c>
      <c r="C1145" s="16">
        <v>0.46651620370370367</v>
      </c>
      <c r="D1145" s="12">
        <v>73.8</v>
      </c>
      <c r="E1145" s="12">
        <v>75.44</v>
      </c>
      <c r="F1145" s="12">
        <v>85.28</v>
      </c>
      <c r="G1145" s="12">
        <v>77.899999999999991</v>
      </c>
      <c r="H1145" s="12">
        <v>80.36</v>
      </c>
      <c r="I1145" s="12">
        <v>74.62</v>
      </c>
      <c r="J1145" s="12">
        <v>82</v>
      </c>
      <c r="K1145" s="12">
        <v>79.539999999999992</v>
      </c>
      <c r="L1145" s="13">
        <v>78.617500000000007</v>
      </c>
      <c r="M1145" s="17" t="s">
        <v>137</v>
      </c>
      <c r="N1145" s="17">
        <f t="shared" si="68"/>
        <v>2</v>
      </c>
      <c r="O1145" s="14" t="s">
        <v>12</v>
      </c>
      <c r="P1145" s="14">
        <f t="shared" si="69"/>
        <v>5</v>
      </c>
      <c r="Q1145" s="14" t="s">
        <v>15</v>
      </c>
      <c r="R1145" s="14">
        <f t="shared" si="70"/>
        <v>2</v>
      </c>
      <c r="S1145" s="14" t="s">
        <v>17</v>
      </c>
      <c r="T1145" s="14" t="s">
        <v>143</v>
      </c>
      <c r="U1145" s="14">
        <f t="shared" si="71"/>
        <v>3</v>
      </c>
    </row>
    <row r="1146" spans="1:21" x14ac:dyDescent="0.3">
      <c r="A1146" s="11">
        <v>44635.46665509259</v>
      </c>
      <c r="B1146" s="15">
        <v>44635</v>
      </c>
      <c r="C1146" s="16">
        <v>0.46665509259259258</v>
      </c>
      <c r="D1146" s="12">
        <v>112.5</v>
      </c>
      <c r="E1146" s="12">
        <v>115</v>
      </c>
      <c r="F1146" s="12">
        <v>130</v>
      </c>
      <c r="G1146" s="12">
        <v>118.75</v>
      </c>
      <c r="H1146" s="12">
        <v>122.5</v>
      </c>
      <c r="I1146" s="12">
        <v>139</v>
      </c>
      <c r="J1146" s="12">
        <v>133.75</v>
      </c>
      <c r="K1146" s="12">
        <v>111</v>
      </c>
      <c r="L1146" s="13">
        <v>122.8125</v>
      </c>
      <c r="M1146" s="17" t="s">
        <v>137</v>
      </c>
      <c r="N1146" s="17">
        <f t="shared" si="68"/>
        <v>2</v>
      </c>
      <c r="O1146" s="14" t="s">
        <v>12</v>
      </c>
      <c r="P1146" s="14">
        <f t="shared" si="69"/>
        <v>5</v>
      </c>
      <c r="Q1146" s="14" t="s">
        <v>15</v>
      </c>
      <c r="R1146" s="14">
        <f t="shared" si="70"/>
        <v>2</v>
      </c>
      <c r="S1146" s="14" t="s">
        <v>18</v>
      </c>
      <c r="T1146" s="14" t="s">
        <v>143</v>
      </c>
      <c r="U1146" s="14">
        <f t="shared" si="71"/>
        <v>3</v>
      </c>
    </row>
    <row r="1147" spans="1:21" x14ac:dyDescent="0.3">
      <c r="A1147" s="11">
        <v>44635.467349537037</v>
      </c>
      <c r="B1147" s="15">
        <v>44635</v>
      </c>
      <c r="C1147" s="16">
        <v>0.46734953703703702</v>
      </c>
      <c r="D1147" s="12">
        <v>114.75</v>
      </c>
      <c r="E1147" s="12">
        <v>117.30000000000001</v>
      </c>
      <c r="F1147" s="12">
        <v>132.6</v>
      </c>
      <c r="G1147" s="12">
        <v>121.125</v>
      </c>
      <c r="H1147" s="12">
        <v>124.95</v>
      </c>
      <c r="I1147" s="12">
        <v>132</v>
      </c>
      <c r="J1147" s="12">
        <v>136.42500000000001</v>
      </c>
      <c r="K1147" s="12">
        <v>123</v>
      </c>
      <c r="L1147" s="13">
        <v>125.26875000000001</v>
      </c>
      <c r="M1147" s="17" t="s">
        <v>137</v>
      </c>
      <c r="N1147" s="17">
        <f t="shared" si="68"/>
        <v>2</v>
      </c>
      <c r="O1147" s="14" t="s">
        <v>12</v>
      </c>
      <c r="P1147" s="14">
        <f t="shared" si="69"/>
        <v>5</v>
      </c>
      <c r="Q1147" s="14" t="s">
        <v>15</v>
      </c>
      <c r="R1147" s="14">
        <f t="shared" si="70"/>
        <v>2</v>
      </c>
      <c r="S1147" s="14" t="s">
        <v>18</v>
      </c>
      <c r="T1147" s="14" t="s">
        <v>143</v>
      </c>
      <c r="U1147" s="14">
        <f t="shared" si="71"/>
        <v>3</v>
      </c>
    </row>
    <row r="1148" spans="1:21" x14ac:dyDescent="0.3">
      <c r="A1148" s="11">
        <v>44635.468043981484</v>
      </c>
      <c r="B1148" s="15">
        <v>44635</v>
      </c>
      <c r="C1148" s="16">
        <v>0.46804398148148146</v>
      </c>
      <c r="D1148" s="12">
        <v>114.3</v>
      </c>
      <c r="E1148" s="12">
        <v>116.84</v>
      </c>
      <c r="F1148" s="12">
        <v>132.08000000000001</v>
      </c>
      <c r="G1148" s="12">
        <v>120.64999999999999</v>
      </c>
      <c r="H1148" s="12">
        <v>124.46</v>
      </c>
      <c r="I1148" s="12">
        <v>134</v>
      </c>
      <c r="J1148" s="12">
        <v>135.89000000000001</v>
      </c>
      <c r="K1148" s="12">
        <v>120</v>
      </c>
      <c r="L1148" s="13">
        <v>124.7775</v>
      </c>
      <c r="M1148" s="17" t="s">
        <v>137</v>
      </c>
      <c r="N1148" s="17">
        <f t="shared" si="68"/>
        <v>2</v>
      </c>
      <c r="O1148" s="14" t="s">
        <v>12</v>
      </c>
      <c r="P1148" s="14">
        <f t="shared" si="69"/>
        <v>5</v>
      </c>
      <c r="Q1148" s="14" t="s">
        <v>15</v>
      </c>
      <c r="R1148" s="14">
        <f t="shared" si="70"/>
        <v>2</v>
      </c>
      <c r="S1148" s="14" t="s">
        <v>18</v>
      </c>
      <c r="T1148" s="14" t="s">
        <v>143</v>
      </c>
      <c r="U1148" s="14">
        <f t="shared" si="71"/>
        <v>3</v>
      </c>
    </row>
    <row r="1149" spans="1:21" x14ac:dyDescent="0.3">
      <c r="A1149" s="11">
        <v>44635.468738425923</v>
      </c>
      <c r="B1149" s="15">
        <v>44635</v>
      </c>
      <c r="C1149" s="16">
        <v>0.46873842592592596</v>
      </c>
      <c r="D1149" s="12">
        <v>111.15</v>
      </c>
      <c r="E1149" s="12">
        <v>113.62</v>
      </c>
      <c r="F1149" s="12">
        <v>128.44</v>
      </c>
      <c r="G1149" s="12">
        <v>117.32499999999999</v>
      </c>
      <c r="H1149" s="12">
        <v>121.03</v>
      </c>
      <c r="I1149" s="12">
        <v>130</v>
      </c>
      <c r="J1149" s="12">
        <v>132.14500000000001</v>
      </c>
      <c r="K1149" s="12">
        <v>117</v>
      </c>
      <c r="L1149" s="13">
        <v>121.33875</v>
      </c>
      <c r="M1149" s="17" t="s">
        <v>137</v>
      </c>
      <c r="N1149" s="17">
        <f t="shared" si="68"/>
        <v>2</v>
      </c>
      <c r="O1149" s="14" t="s">
        <v>12</v>
      </c>
      <c r="P1149" s="14">
        <f t="shared" si="69"/>
        <v>5</v>
      </c>
      <c r="Q1149" s="14" t="s">
        <v>15</v>
      </c>
      <c r="R1149" s="14">
        <f t="shared" si="70"/>
        <v>2</v>
      </c>
      <c r="S1149" s="14" t="s">
        <v>18</v>
      </c>
      <c r="T1149" s="14" t="s">
        <v>143</v>
      </c>
      <c r="U1149" s="14">
        <f t="shared" si="71"/>
        <v>3</v>
      </c>
    </row>
    <row r="1150" spans="1:21" x14ac:dyDescent="0.3">
      <c r="A1150" s="11">
        <v>44635.46943287037</v>
      </c>
      <c r="B1150" s="15">
        <v>44635</v>
      </c>
      <c r="C1150" s="16">
        <v>0.46943287037037035</v>
      </c>
      <c r="D1150" s="12">
        <v>131.4</v>
      </c>
      <c r="E1150" s="12">
        <v>134.32</v>
      </c>
      <c r="F1150" s="12">
        <v>151.84</v>
      </c>
      <c r="G1150" s="12">
        <v>138.69999999999999</v>
      </c>
      <c r="H1150" s="12">
        <v>143.07999999999998</v>
      </c>
      <c r="I1150" s="12">
        <v>146</v>
      </c>
      <c r="J1150" s="12">
        <v>156.22</v>
      </c>
      <c r="K1150" s="12">
        <v>141.62</v>
      </c>
      <c r="L1150" s="13">
        <v>142.89749999999998</v>
      </c>
      <c r="M1150" s="17" t="s">
        <v>137</v>
      </c>
      <c r="N1150" s="17">
        <f t="shared" si="68"/>
        <v>2</v>
      </c>
      <c r="O1150" s="14" t="s">
        <v>12</v>
      </c>
      <c r="P1150" s="14">
        <f t="shared" si="69"/>
        <v>5</v>
      </c>
      <c r="Q1150" s="14" t="s">
        <v>15</v>
      </c>
      <c r="R1150" s="14">
        <f t="shared" si="70"/>
        <v>2</v>
      </c>
      <c r="S1150" s="14" t="s">
        <v>18</v>
      </c>
      <c r="T1150" s="14" t="s">
        <v>143</v>
      </c>
      <c r="U1150" s="14">
        <f t="shared" si="71"/>
        <v>3</v>
      </c>
    </row>
    <row r="1151" spans="1:21" x14ac:dyDescent="0.3">
      <c r="A1151" s="11">
        <v>44635.469444444447</v>
      </c>
      <c r="B1151" s="15">
        <v>44635</v>
      </c>
      <c r="C1151" s="16">
        <v>0.4694444444444445</v>
      </c>
      <c r="D1151" s="12">
        <v>127</v>
      </c>
      <c r="E1151" s="12">
        <v>115</v>
      </c>
      <c r="F1151" s="12">
        <v>130</v>
      </c>
      <c r="G1151" s="12">
        <v>118.75</v>
      </c>
      <c r="H1151" s="12">
        <v>122.5</v>
      </c>
      <c r="I1151" s="12">
        <v>113.75</v>
      </c>
      <c r="J1151" s="12">
        <v>123</v>
      </c>
      <c r="K1151" s="12">
        <v>121.25</v>
      </c>
      <c r="L1151" s="13">
        <v>121.40625</v>
      </c>
      <c r="M1151" s="17" t="s">
        <v>137</v>
      </c>
      <c r="N1151" s="17">
        <f t="shared" si="68"/>
        <v>2</v>
      </c>
      <c r="O1151" s="14" t="s">
        <v>12</v>
      </c>
      <c r="P1151" s="14">
        <f t="shared" si="69"/>
        <v>5</v>
      </c>
      <c r="Q1151" s="14" t="s">
        <v>15</v>
      </c>
      <c r="R1151" s="14">
        <f t="shared" si="70"/>
        <v>2</v>
      </c>
      <c r="S1151" s="14" t="s">
        <v>18</v>
      </c>
      <c r="T1151" s="14" t="s">
        <v>143</v>
      </c>
      <c r="U1151" s="14">
        <f t="shared" si="71"/>
        <v>3</v>
      </c>
    </row>
    <row r="1152" spans="1:21" x14ac:dyDescent="0.3">
      <c r="A1152" s="11">
        <v>44635.470127314817</v>
      </c>
      <c r="B1152" s="15">
        <v>44635</v>
      </c>
      <c r="C1152" s="16">
        <v>0.47012731481481485</v>
      </c>
      <c r="D1152" s="12">
        <v>118.8</v>
      </c>
      <c r="E1152" s="12">
        <v>121.44000000000001</v>
      </c>
      <c r="F1152" s="12">
        <v>137.28</v>
      </c>
      <c r="G1152" s="12">
        <v>125.39999999999999</v>
      </c>
      <c r="H1152" s="12">
        <v>129.35999999999999</v>
      </c>
      <c r="I1152" s="12">
        <v>143</v>
      </c>
      <c r="J1152" s="12">
        <v>141.24</v>
      </c>
      <c r="K1152" s="12">
        <v>121</v>
      </c>
      <c r="L1152" s="13">
        <v>129.69</v>
      </c>
      <c r="M1152" s="17" t="s">
        <v>137</v>
      </c>
      <c r="N1152" s="17">
        <f t="shared" si="68"/>
        <v>2</v>
      </c>
      <c r="O1152" s="14" t="s">
        <v>12</v>
      </c>
      <c r="P1152" s="14">
        <f t="shared" si="69"/>
        <v>5</v>
      </c>
      <c r="Q1152" s="14" t="s">
        <v>15</v>
      </c>
      <c r="R1152" s="14">
        <f t="shared" si="70"/>
        <v>2</v>
      </c>
      <c r="S1152" s="14" t="s">
        <v>18</v>
      </c>
      <c r="T1152" s="14" t="s">
        <v>143</v>
      </c>
      <c r="U1152" s="14">
        <f t="shared" si="71"/>
        <v>3</v>
      </c>
    </row>
    <row r="1153" spans="1:21" x14ac:dyDescent="0.3">
      <c r="A1153" s="11">
        <v>44635.470821759256</v>
      </c>
      <c r="B1153" s="15">
        <v>44635</v>
      </c>
      <c r="C1153" s="16">
        <v>0.47082175925925923</v>
      </c>
      <c r="D1153" s="12">
        <v>109.8</v>
      </c>
      <c r="E1153" s="12">
        <v>112.24000000000001</v>
      </c>
      <c r="F1153" s="12">
        <v>126.88000000000001</v>
      </c>
      <c r="G1153" s="12">
        <v>115.89999999999999</v>
      </c>
      <c r="H1153" s="12">
        <v>119.56</v>
      </c>
      <c r="I1153" s="12">
        <v>130</v>
      </c>
      <c r="J1153" s="12">
        <v>130.54000000000002</v>
      </c>
      <c r="K1153" s="12">
        <v>114</v>
      </c>
      <c r="L1153" s="13">
        <v>119.86500000000001</v>
      </c>
      <c r="M1153" s="17" t="s">
        <v>137</v>
      </c>
      <c r="N1153" s="17">
        <f t="shared" si="68"/>
        <v>2</v>
      </c>
      <c r="O1153" s="14" t="s">
        <v>12</v>
      </c>
      <c r="P1153" s="14">
        <f t="shared" si="69"/>
        <v>5</v>
      </c>
      <c r="Q1153" s="14" t="s">
        <v>15</v>
      </c>
      <c r="R1153" s="14">
        <f t="shared" si="70"/>
        <v>2</v>
      </c>
      <c r="S1153" s="14" t="s">
        <v>17</v>
      </c>
      <c r="T1153" s="14" t="s">
        <v>143</v>
      </c>
      <c r="U1153" s="14">
        <f t="shared" si="71"/>
        <v>3</v>
      </c>
    </row>
    <row r="1154" spans="1:21" x14ac:dyDescent="0.3">
      <c r="A1154" s="11">
        <v>44635.470833333333</v>
      </c>
      <c r="B1154" s="15">
        <v>44635</v>
      </c>
      <c r="C1154" s="16">
        <v>0.47083333333333338</v>
      </c>
      <c r="D1154" s="12">
        <v>118.8</v>
      </c>
      <c r="E1154" s="12">
        <v>121.44000000000001</v>
      </c>
      <c r="F1154" s="12">
        <v>137.28</v>
      </c>
      <c r="G1154" s="12">
        <v>125.39999999999999</v>
      </c>
      <c r="H1154" s="12">
        <v>129.35999999999999</v>
      </c>
      <c r="I1154" s="12">
        <v>132</v>
      </c>
      <c r="J1154" s="12">
        <v>141.24</v>
      </c>
      <c r="K1154" s="12">
        <v>128.04</v>
      </c>
      <c r="L1154" s="13">
        <v>129.19499999999999</v>
      </c>
      <c r="M1154" s="17" t="s">
        <v>137</v>
      </c>
      <c r="N1154" s="17">
        <f t="shared" si="68"/>
        <v>2</v>
      </c>
      <c r="O1154" s="14" t="s">
        <v>12</v>
      </c>
      <c r="P1154" s="14">
        <f t="shared" si="69"/>
        <v>5</v>
      </c>
      <c r="Q1154" s="14" t="s">
        <v>15</v>
      </c>
      <c r="R1154" s="14">
        <f t="shared" si="70"/>
        <v>2</v>
      </c>
      <c r="S1154" s="14" t="s">
        <v>18</v>
      </c>
      <c r="T1154" s="14" t="s">
        <v>143</v>
      </c>
      <c r="U1154" s="14">
        <f t="shared" si="71"/>
        <v>3</v>
      </c>
    </row>
    <row r="1155" spans="1:21" x14ac:dyDescent="0.3">
      <c r="A1155" s="11">
        <v>44635.471226851849</v>
      </c>
      <c r="B1155" s="15">
        <v>44635</v>
      </c>
      <c r="C1155" s="16">
        <v>0.47122685185185187</v>
      </c>
      <c r="D1155" s="12">
        <v>87.3</v>
      </c>
      <c r="E1155" s="12">
        <v>89.240000000000009</v>
      </c>
      <c r="F1155" s="12">
        <v>100.88000000000001</v>
      </c>
      <c r="G1155" s="12">
        <v>92.149999999999991</v>
      </c>
      <c r="H1155" s="12">
        <v>95.06</v>
      </c>
      <c r="I1155" s="12">
        <v>88.27</v>
      </c>
      <c r="J1155" s="12">
        <v>103.79</v>
      </c>
      <c r="K1155" s="12">
        <v>97</v>
      </c>
      <c r="L1155" s="13">
        <v>94.211249999999993</v>
      </c>
      <c r="M1155" s="17" t="s">
        <v>137</v>
      </c>
      <c r="N1155" s="17">
        <f t="shared" ref="N1155:N1218" si="72">IF(M1155="Morning",1,IF(M1155="Afternoon",2,IF(M1155="Evening",3,IF(M1155="late Evening",4,IF(M1155="Break",5)))))</f>
        <v>2</v>
      </c>
      <c r="O1155" s="14" t="s">
        <v>12</v>
      </c>
      <c r="P1155" s="14">
        <f t="shared" ref="P1155:P1218" si="73">IF(O1155="Greetings",1,IF(O1155="Break",2,IF(O1155="Closing",3,IF(O1155="demonstration",4,IF(O1155="Hands on",5,IF(O1155="Introduction",6,IF(O1155="Lecture",7,IF(O1155="No Activity",8,IF(O1155="Peer Learning",9)))))))))</f>
        <v>5</v>
      </c>
      <c r="Q1155" s="14" t="s">
        <v>15</v>
      </c>
      <c r="R1155" s="14">
        <f t="shared" ref="R1155:R1218" si="74">IF(Q1155="On Campus",1,IF(Q1155="Off Campus",2))</f>
        <v>2</v>
      </c>
      <c r="S1155" s="14" t="s">
        <v>17</v>
      </c>
      <c r="T1155" s="14" t="s">
        <v>143</v>
      </c>
      <c r="U1155" s="14">
        <f t="shared" ref="U1155:U1218" si="75">IF(T1155="Tools_Digital Drawing",1,IF(T1155="Spatial Design",2,IF(T1155="Technical Contexts",3)))</f>
        <v>3</v>
      </c>
    </row>
    <row r="1156" spans="1:21" x14ac:dyDescent="0.3">
      <c r="A1156" s="11">
        <v>44635.471516203703</v>
      </c>
      <c r="B1156" s="15">
        <v>44635</v>
      </c>
      <c r="C1156" s="16">
        <v>0.47151620370370373</v>
      </c>
      <c r="D1156" s="12">
        <v>101.7</v>
      </c>
      <c r="E1156" s="12">
        <v>103.96000000000001</v>
      </c>
      <c r="F1156" s="12">
        <v>117.52000000000001</v>
      </c>
      <c r="G1156" s="12">
        <v>107.35</v>
      </c>
      <c r="H1156" s="12">
        <v>110.74</v>
      </c>
      <c r="I1156" s="12">
        <v>128</v>
      </c>
      <c r="J1156" s="12">
        <v>120.91000000000001</v>
      </c>
      <c r="K1156" s="12">
        <v>98</v>
      </c>
      <c r="L1156" s="13">
        <v>111.02250000000001</v>
      </c>
      <c r="M1156" s="17" t="s">
        <v>137</v>
      </c>
      <c r="N1156" s="17">
        <f t="shared" si="72"/>
        <v>2</v>
      </c>
      <c r="O1156" s="14" t="s">
        <v>12</v>
      </c>
      <c r="P1156" s="14">
        <f t="shared" si="73"/>
        <v>5</v>
      </c>
      <c r="Q1156" s="14" t="s">
        <v>15</v>
      </c>
      <c r="R1156" s="14">
        <f t="shared" si="74"/>
        <v>2</v>
      </c>
      <c r="S1156" s="14" t="s">
        <v>17</v>
      </c>
      <c r="T1156" s="14" t="s">
        <v>143</v>
      </c>
      <c r="U1156" s="14">
        <f t="shared" si="75"/>
        <v>3</v>
      </c>
    </row>
    <row r="1157" spans="1:21" x14ac:dyDescent="0.3">
      <c r="A1157" s="11">
        <v>44635.472210648149</v>
      </c>
      <c r="B1157" s="15">
        <v>44635</v>
      </c>
      <c r="C1157" s="16">
        <v>0.47221064814814812</v>
      </c>
      <c r="D1157" s="12">
        <v>102.15</v>
      </c>
      <c r="E1157" s="12">
        <v>104.42</v>
      </c>
      <c r="F1157" s="12">
        <v>118.04</v>
      </c>
      <c r="G1157" s="12">
        <v>107.82499999999999</v>
      </c>
      <c r="H1157" s="12">
        <v>111.23</v>
      </c>
      <c r="I1157" s="12">
        <v>128</v>
      </c>
      <c r="J1157" s="12">
        <v>121.44500000000001</v>
      </c>
      <c r="K1157" s="12">
        <v>99</v>
      </c>
      <c r="L1157" s="13">
        <v>111.51375</v>
      </c>
      <c r="M1157" s="17" t="s">
        <v>137</v>
      </c>
      <c r="N1157" s="17">
        <f t="shared" si="72"/>
        <v>2</v>
      </c>
      <c r="O1157" s="14" t="s">
        <v>12</v>
      </c>
      <c r="P1157" s="14">
        <f t="shared" si="73"/>
        <v>5</v>
      </c>
      <c r="Q1157" s="14" t="s">
        <v>15</v>
      </c>
      <c r="R1157" s="14">
        <f t="shared" si="74"/>
        <v>2</v>
      </c>
      <c r="S1157" s="14" t="s">
        <v>17</v>
      </c>
      <c r="T1157" s="14" t="s">
        <v>143</v>
      </c>
      <c r="U1157" s="14">
        <f t="shared" si="75"/>
        <v>3</v>
      </c>
    </row>
    <row r="1158" spans="1:21" x14ac:dyDescent="0.3">
      <c r="A1158" s="11">
        <v>44635.472534722219</v>
      </c>
      <c r="B1158" s="15">
        <v>44635</v>
      </c>
      <c r="C1158" s="16">
        <v>0.4725347222222222</v>
      </c>
      <c r="D1158" s="12">
        <v>77.400000000000006</v>
      </c>
      <c r="E1158" s="12">
        <v>79.12</v>
      </c>
      <c r="F1158" s="12">
        <v>89.44</v>
      </c>
      <c r="G1158" s="12">
        <v>81.7</v>
      </c>
      <c r="H1158" s="12">
        <v>84.28</v>
      </c>
      <c r="I1158" s="12">
        <v>78.260000000000005</v>
      </c>
      <c r="J1158" s="12">
        <v>86</v>
      </c>
      <c r="K1158" s="12">
        <v>83.42</v>
      </c>
      <c r="L1158" s="13">
        <v>82.452500000000001</v>
      </c>
      <c r="M1158" s="17" t="s">
        <v>137</v>
      </c>
      <c r="N1158" s="17">
        <f t="shared" si="72"/>
        <v>2</v>
      </c>
      <c r="O1158" s="14" t="s">
        <v>12</v>
      </c>
      <c r="P1158" s="14">
        <f t="shared" si="73"/>
        <v>5</v>
      </c>
      <c r="Q1158" s="14" t="s">
        <v>15</v>
      </c>
      <c r="R1158" s="14">
        <f t="shared" si="74"/>
        <v>2</v>
      </c>
      <c r="S1158" s="14" t="s">
        <v>17</v>
      </c>
      <c r="T1158" s="14" t="s">
        <v>143</v>
      </c>
      <c r="U1158" s="14">
        <f t="shared" si="75"/>
        <v>3</v>
      </c>
    </row>
    <row r="1159" spans="1:21" x14ac:dyDescent="0.3">
      <c r="A1159" s="11">
        <v>44635.472905092596</v>
      </c>
      <c r="B1159" s="15">
        <v>44635</v>
      </c>
      <c r="C1159" s="16">
        <v>0.47290509259259261</v>
      </c>
      <c r="D1159" s="12">
        <v>105.3</v>
      </c>
      <c r="E1159" s="12">
        <v>107.64</v>
      </c>
      <c r="F1159" s="12">
        <v>121.68</v>
      </c>
      <c r="G1159" s="12">
        <v>111.14999999999999</v>
      </c>
      <c r="H1159" s="12">
        <v>114.66</v>
      </c>
      <c r="I1159" s="12">
        <v>129</v>
      </c>
      <c r="J1159" s="12">
        <v>125.19000000000001</v>
      </c>
      <c r="K1159" s="12">
        <v>105</v>
      </c>
      <c r="L1159" s="13">
        <v>114.9525</v>
      </c>
      <c r="M1159" s="17" t="s">
        <v>137</v>
      </c>
      <c r="N1159" s="17">
        <f t="shared" si="72"/>
        <v>2</v>
      </c>
      <c r="O1159" s="14" t="s">
        <v>12</v>
      </c>
      <c r="P1159" s="14">
        <f t="shared" si="73"/>
        <v>5</v>
      </c>
      <c r="Q1159" s="14" t="s">
        <v>15</v>
      </c>
      <c r="R1159" s="14">
        <f t="shared" si="74"/>
        <v>2</v>
      </c>
      <c r="S1159" s="14" t="s">
        <v>17</v>
      </c>
      <c r="T1159" s="14" t="s">
        <v>143</v>
      </c>
      <c r="U1159" s="14">
        <f t="shared" si="75"/>
        <v>3</v>
      </c>
    </row>
    <row r="1160" spans="1:21" x14ac:dyDescent="0.3">
      <c r="A1160" s="11">
        <v>44635.472916666666</v>
      </c>
      <c r="B1160" s="15">
        <v>44635</v>
      </c>
      <c r="C1160" s="16">
        <v>0.47291666666666665</v>
      </c>
      <c r="D1160" s="12">
        <v>92</v>
      </c>
      <c r="E1160" s="12">
        <v>109.94</v>
      </c>
      <c r="F1160" s="12">
        <v>124.28</v>
      </c>
      <c r="G1160" s="12">
        <v>113.52499999999999</v>
      </c>
      <c r="H1160" s="12">
        <v>117.11</v>
      </c>
      <c r="I1160" s="12">
        <v>108.745</v>
      </c>
      <c r="J1160" s="12">
        <v>147</v>
      </c>
      <c r="K1160" s="12">
        <v>115.91499999999999</v>
      </c>
      <c r="L1160" s="13">
        <v>116.064375</v>
      </c>
      <c r="M1160" s="17" t="s">
        <v>137</v>
      </c>
      <c r="N1160" s="17">
        <f t="shared" si="72"/>
        <v>2</v>
      </c>
      <c r="O1160" s="14" t="s">
        <v>12</v>
      </c>
      <c r="P1160" s="14">
        <f t="shared" si="73"/>
        <v>5</v>
      </c>
      <c r="Q1160" s="14" t="s">
        <v>15</v>
      </c>
      <c r="R1160" s="14">
        <f t="shared" si="74"/>
        <v>2</v>
      </c>
      <c r="S1160" s="14" t="s">
        <v>17</v>
      </c>
      <c r="T1160" s="14" t="s">
        <v>143</v>
      </c>
      <c r="U1160" s="14">
        <f t="shared" si="75"/>
        <v>3</v>
      </c>
    </row>
    <row r="1161" spans="1:21" x14ac:dyDescent="0.3">
      <c r="A1161" s="11">
        <v>44635.473599537036</v>
      </c>
      <c r="B1161" s="15">
        <v>44635</v>
      </c>
      <c r="C1161" s="16">
        <v>0.473599537037037</v>
      </c>
      <c r="D1161" s="12">
        <v>111.60000000000001</v>
      </c>
      <c r="E1161" s="12">
        <v>114.08</v>
      </c>
      <c r="F1161" s="12">
        <v>128.96</v>
      </c>
      <c r="G1161" s="12">
        <v>117.8</v>
      </c>
      <c r="H1161" s="12">
        <v>121.52</v>
      </c>
      <c r="I1161" s="12">
        <v>140</v>
      </c>
      <c r="J1161" s="12">
        <v>132.68</v>
      </c>
      <c r="K1161" s="12">
        <v>108</v>
      </c>
      <c r="L1161" s="13">
        <v>121.83000000000001</v>
      </c>
      <c r="M1161" s="17" t="s">
        <v>137</v>
      </c>
      <c r="N1161" s="17">
        <f t="shared" si="72"/>
        <v>2</v>
      </c>
      <c r="O1161" s="14" t="s">
        <v>12</v>
      </c>
      <c r="P1161" s="14">
        <f t="shared" si="73"/>
        <v>5</v>
      </c>
      <c r="Q1161" s="14" t="s">
        <v>15</v>
      </c>
      <c r="R1161" s="14">
        <f t="shared" si="74"/>
        <v>2</v>
      </c>
      <c r="S1161" s="14" t="s">
        <v>18</v>
      </c>
      <c r="T1161" s="14" t="s">
        <v>143</v>
      </c>
      <c r="U1161" s="14">
        <f t="shared" si="75"/>
        <v>3</v>
      </c>
    </row>
    <row r="1162" spans="1:21" x14ac:dyDescent="0.3">
      <c r="A1162" s="11">
        <v>44635.474293981482</v>
      </c>
      <c r="B1162" s="15">
        <v>44635</v>
      </c>
      <c r="C1162" s="16">
        <v>0.4742939814814815</v>
      </c>
      <c r="D1162" s="12">
        <v>111.60000000000001</v>
      </c>
      <c r="E1162" s="12">
        <v>114.08</v>
      </c>
      <c r="F1162" s="12">
        <v>128.96</v>
      </c>
      <c r="G1162" s="12">
        <v>117.8</v>
      </c>
      <c r="H1162" s="12">
        <v>121.52</v>
      </c>
      <c r="I1162" s="12">
        <v>144</v>
      </c>
      <c r="J1162" s="12">
        <v>132.68</v>
      </c>
      <c r="K1162" s="12">
        <v>104</v>
      </c>
      <c r="L1162" s="13">
        <v>121.83000000000001</v>
      </c>
      <c r="M1162" s="17" t="s">
        <v>137</v>
      </c>
      <c r="N1162" s="17">
        <f t="shared" si="72"/>
        <v>2</v>
      </c>
      <c r="O1162" s="14" t="s">
        <v>12</v>
      </c>
      <c r="P1162" s="14">
        <f t="shared" si="73"/>
        <v>5</v>
      </c>
      <c r="Q1162" s="14" t="s">
        <v>15</v>
      </c>
      <c r="R1162" s="14">
        <f t="shared" si="74"/>
        <v>2</v>
      </c>
      <c r="S1162" s="14" t="s">
        <v>18</v>
      </c>
      <c r="T1162" s="14" t="s">
        <v>143</v>
      </c>
      <c r="U1162" s="14">
        <f t="shared" si="75"/>
        <v>3</v>
      </c>
    </row>
    <row r="1163" spans="1:21" x14ac:dyDescent="0.3">
      <c r="A1163" s="11">
        <v>44635.474687499998</v>
      </c>
      <c r="B1163" s="15">
        <v>44635</v>
      </c>
      <c r="C1163" s="16">
        <v>0.47468749999999998</v>
      </c>
      <c r="D1163" s="12">
        <v>92.7</v>
      </c>
      <c r="E1163" s="12">
        <v>94.76</v>
      </c>
      <c r="F1163" s="12">
        <v>107.12</v>
      </c>
      <c r="G1163" s="12">
        <v>97.85</v>
      </c>
      <c r="H1163" s="12">
        <v>100.94</v>
      </c>
      <c r="I1163" s="12">
        <v>93.73</v>
      </c>
      <c r="J1163" s="12">
        <v>110.21000000000001</v>
      </c>
      <c r="K1163" s="12">
        <v>103</v>
      </c>
      <c r="L1163" s="13">
        <v>100.03875000000001</v>
      </c>
      <c r="M1163" s="17" t="s">
        <v>137</v>
      </c>
      <c r="N1163" s="17">
        <f t="shared" si="72"/>
        <v>2</v>
      </c>
      <c r="O1163" s="14" t="s">
        <v>12</v>
      </c>
      <c r="P1163" s="14">
        <f t="shared" si="73"/>
        <v>5</v>
      </c>
      <c r="Q1163" s="14" t="s">
        <v>15</v>
      </c>
      <c r="R1163" s="14">
        <f t="shared" si="74"/>
        <v>2</v>
      </c>
      <c r="S1163" s="14" t="s">
        <v>17</v>
      </c>
      <c r="T1163" s="14" t="s">
        <v>143</v>
      </c>
      <c r="U1163" s="14">
        <f t="shared" si="75"/>
        <v>3</v>
      </c>
    </row>
    <row r="1164" spans="1:21" x14ac:dyDescent="0.3">
      <c r="A1164" s="11">
        <v>44635.474988425929</v>
      </c>
      <c r="B1164" s="15">
        <v>44635</v>
      </c>
      <c r="C1164" s="16">
        <v>0.47498842592592588</v>
      </c>
      <c r="D1164" s="12">
        <v>109.8</v>
      </c>
      <c r="E1164" s="12">
        <v>112.24000000000001</v>
      </c>
      <c r="F1164" s="12">
        <v>126.88000000000001</v>
      </c>
      <c r="G1164" s="12">
        <v>115.89999999999999</v>
      </c>
      <c r="H1164" s="12">
        <v>119.56</v>
      </c>
      <c r="I1164" s="12">
        <v>140</v>
      </c>
      <c r="J1164" s="12">
        <v>130.54000000000002</v>
      </c>
      <c r="K1164" s="12">
        <v>104</v>
      </c>
      <c r="L1164" s="13">
        <v>119.86500000000001</v>
      </c>
      <c r="M1164" s="17" t="s">
        <v>137</v>
      </c>
      <c r="N1164" s="17">
        <f t="shared" si="72"/>
        <v>2</v>
      </c>
      <c r="O1164" s="14" t="s">
        <v>12</v>
      </c>
      <c r="P1164" s="14">
        <f t="shared" si="73"/>
        <v>5</v>
      </c>
      <c r="Q1164" s="14" t="s">
        <v>15</v>
      </c>
      <c r="R1164" s="14">
        <f t="shared" si="74"/>
        <v>2</v>
      </c>
      <c r="S1164" s="14" t="s">
        <v>17</v>
      </c>
      <c r="T1164" s="14" t="s">
        <v>143</v>
      </c>
      <c r="U1164" s="14">
        <f t="shared" si="75"/>
        <v>3</v>
      </c>
    </row>
    <row r="1165" spans="1:21" x14ac:dyDescent="0.3">
      <c r="A1165" s="11">
        <v>44635.475254629629</v>
      </c>
      <c r="B1165" s="15">
        <v>44635</v>
      </c>
      <c r="C1165" s="16">
        <v>0.47525462962962961</v>
      </c>
      <c r="D1165" s="12">
        <v>99</v>
      </c>
      <c r="E1165" s="12">
        <v>101.2</v>
      </c>
      <c r="F1165" s="12">
        <v>114.4</v>
      </c>
      <c r="G1165" s="12">
        <v>104.5</v>
      </c>
      <c r="H1165" s="12">
        <v>107.8</v>
      </c>
      <c r="I1165" s="12">
        <v>100.10000000000001</v>
      </c>
      <c r="J1165" s="12">
        <v>117.7</v>
      </c>
      <c r="K1165" s="12">
        <v>110</v>
      </c>
      <c r="L1165" s="13">
        <v>106.83750000000001</v>
      </c>
      <c r="M1165" s="17" t="s">
        <v>137</v>
      </c>
      <c r="N1165" s="17">
        <f t="shared" si="72"/>
        <v>2</v>
      </c>
      <c r="O1165" s="14" t="s">
        <v>12</v>
      </c>
      <c r="P1165" s="14">
        <f t="shared" si="73"/>
        <v>5</v>
      </c>
      <c r="Q1165" s="14" t="s">
        <v>15</v>
      </c>
      <c r="R1165" s="14">
        <f t="shared" si="74"/>
        <v>2</v>
      </c>
      <c r="S1165" s="14" t="s">
        <v>17</v>
      </c>
      <c r="T1165" s="14" t="s">
        <v>143</v>
      </c>
      <c r="U1165" s="14">
        <f t="shared" si="75"/>
        <v>3</v>
      </c>
    </row>
    <row r="1166" spans="1:21" x14ac:dyDescent="0.3">
      <c r="A1166" s="11">
        <v>44635.475578703707</v>
      </c>
      <c r="B1166" s="15">
        <v>44635</v>
      </c>
      <c r="C1166" s="16">
        <v>0.47557870370370375</v>
      </c>
      <c r="D1166" s="12">
        <v>103.5</v>
      </c>
      <c r="E1166" s="12">
        <v>105.80000000000001</v>
      </c>
      <c r="F1166" s="12">
        <v>119.60000000000001</v>
      </c>
      <c r="G1166" s="12">
        <v>109.25</v>
      </c>
      <c r="H1166" s="12">
        <v>112.7</v>
      </c>
      <c r="I1166" s="12">
        <v>104.65</v>
      </c>
      <c r="J1166" s="12">
        <v>123.05000000000001</v>
      </c>
      <c r="K1166" s="12">
        <v>115</v>
      </c>
      <c r="L1166" s="13">
        <v>111.69374999999999</v>
      </c>
      <c r="M1166" s="17" t="s">
        <v>137</v>
      </c>
      <c r="N1166" s="17">
        <f t="shared" si="72"/>
        <v>2</v>
      </c>
      <c r="O1166" s="14" t="s">
        <v>12</v>
      </c>
      <c r="P1166" s="14">
        <f t="shared" si="73"/>
        <v>5</v>
      </c>
      <c r="Q1166" s="14" t="s">
        <v>15</v>
      </c>
      <c r="R1166" s="14">
        <f t="shared" si="74"/>
        <v>2</v>
      </c>
      <c r="S1166" s="14" t="s">
        <v>17</v>
      </c>
      <c r="T1166" s="14" t="s">
        <v>143</v>
      </c>
      <c r="U1166" s="14">
        <f t="shared" si="75"/>
        <v>3</v>
      </c>
    </row>
    <row r="1167" spans="1:21" x14ac:dyDescent="0.3">
      <c r="A1167" s="11">
        <v>44635.475682870368</v>
      </c>
      <c r="B1167" s="15">
        <v>44635</v>
      </c>
      <c r="C1167" s="16">
        <v>0.47568287037037038</v>
      </c>
      <c r="D1167" s="12">
        <v>108.9</v>
      </c>
      <c r="E1167" s="12">
        <v>111.32000000000001</v>
      </c>
      <c r="F1167" s="12">
        <v>125.84</v>
      </c>
      <c r="G1167" s="12">
        <v>114.94999999999999</v>
      </c>
      <c r="H1167" s="12">
        <v>118.58</v>
      </c>
      <c r="I1167" s="12">
        <v>128</v>
      </c>
      <c r="J1167" s="12">
        <v>129.47</v>
      </c>
      <c r="K1167" s="12">
        <v>114</v>
      </c>
      <c r="L1167" s="13">
        <v>118.88250000000001</v>
      </c>
      <c r="M1167" s="17" t="s">
        <v>137</v>
      </c>
      <c r="N1167" s="17">
        <f t="shared" si="72"/>
        <v>2</v>
      </c>
      <c r="O1167" s="14" t="s">
        <v>12</v>
      </c>
      <c r="P1167" s="14">
        <f t="shared" si="73"/>
        <v>5</v>
      </c>
      <c r="Q1167" s="14" t="s">
        <v>15</v>
      </c>
      <c r="R1167" s="14">
        <f t="shared" si="74"/>
        <v>2</v>
      </c>
      <c r="S1167" s="14" t="s">
        <v>17</v>
      </c>
      <c r="T1167" s="14" t="s">
        <v>143</v>
      </c>
      <c r="U1167" s="14">
        <f t="shared" si="75"/>
        <v>3</v>
      </c>
    </row>
    <row r="1168" spans="1:21" x14ac:dyDescent="0.3">
      <c r="A1168" s="11">
        <v>44635.476377314815</v>
      </c>
      <c r="B1168" s="15">
        <v>44635</v>
      </c>
      <c r="C1168" s="16">
        <v>0.47637731481481477</v>
      </c>
      <c r="D1168" s="12">
        <v>115.2</v>
      </c>
      <c r="E1168" s="12">
        <v>117.76</v>
      </c>
      <c r="F1168" s="12">
        <v>133.12</v>
      </c>
      <c r="G1168" s="12">
        <v>121.6</v>
      </c>
      <c r="H1168" s="12">
        <v>125.44</v>
      </c>
      <c r="I1168" s="12">
        <v>135</v>
      </c>
      <c r="J1168" s="12">
        <v>136.96</v>
      </c>
      <c r="K1168" s="12">
        <v>121</v>
      </c>
      <c r="L1168" s="13">
        <v>125.76000000000002</v>
      </c>
      <c r="M1168" s="17" t="s">
        <v>137</v>
      </c>
      <c r="N1168" s="17">
        <f t="shared" si="72"/>
        <v>2</v>
      </c>
      <c r="O1168" s="14" t="s">
        <v>12</v>
      </c>
      <c r="P1168" s="14">
        <f t="shared" si="73"/>
        <v>5</v>
      </c>
      <c r="Q1168" s="14" t="s">
        <v>15</v>
      </c>
      <c r="R1168" s="14">
        <f t="shared" si="74"/>
        <v>2</v>
      </c>
      <c r="S1168" s="14" t="s">
        <v>18</v>
      </c>
      <c r="T1168" s="14" t="s">
        <v>143</v>
      </c>
      <c r="U1168" s="14">
        <f t="shared" si="75"/>
        <v>3</v>
      </c>
    </row>
    <row r="1169" spans="1:21" x14ac:dyDescent="0.3">
      <c r="A1169" s="11">
        <v>44635.476388888892</v>
      </c>
      <c r="B1169" s="15">
        <v>44635</v>
      </c>
      <c r="C1169" s="16">
        <v>0.47638888888888892</v>
      </c>
      <c r="D1169" s="12">
        <v>102</v>
      </c>
      <c r="E1169" s="12">
        <v>83.26</v>
      </c>
      <c r="F1169" s="12">
        <v>94.12</v>
      </c>
      <c r="G1169" s="12">
        <v>85.974999999999994</v>
      </c>
      <c r="H1169" s="12">
        <v>88.69</v>
      </c>
      <c r="I1169" s="12">
        <v>82.355000000000004</v>
      </c>
      <c r="J1169" s="12">
        <v>79</v>
      </c>
      <c r="K1169" s="12">
        <v>87.784999999999997</v>
      </c>
      <c r="L1169" s="13">
        <v>87.898124999999993</v>
      </c>
      <c r="M1169" s="17" t="s">
        <v>137</v>
      </c>
      <c r="N1169" s="17">
        <f t="shared" si="72"/>
        <v>2</v>
      </c>
      <c r="O1169" s="14" t="s">
        <v>12</v>
      </c>
      <c r="P1169" s="14">
        <f t="shared" si="73"/>
        <v>5</v>
      </c>
      <c r="Q1169" s="14" t="s">
        <v>15</v>
      </c>
      <c r="R1169" s="14">
        <f t="shared" si="74"/>
        <v>2</v>
      </c>
      <c r="S1169" s="14" t="s">
        <v>17</v>
      </c>
      <c r="T1169" s="14" t="s">
        <v>143</v>
      </c>
      <c r="U1169" s="14">
        <f t="shared" si="75"/>
        <v>3</v>
      </c>
    </row>
    <row r="1170" spans="1:21" x14ac:dyDescent="0.3">
      <c r="A1170" s="11">
        <v>44635.477071759262</v>
      </c>
      <c r="B1170" s="15">
        <v>44635</v>
      </c>
      <c r="C1170" s="16">
        <v>0.47707175925925926</v>
      </c>
      <c r="D1170" s="12">
        <v>112.5</v>
      </c>
      <c r="E1170" s="12">
        <v>115</v>
      </c>
      <c r="F1170" s="12">
        <v>130</v>
      </c>
      <c r="G1170" s="12">
        <v>118.75</v>
      </c>
      <c r="H1170" s="12">
        <v>122.5</v>
      </c>
      <c r="I1170" s="12">
        <v>131</v>
      </c>
      <c r="J1170" s="12">
        <v>133.75</v>
      </c>
      <c r="K1170" s="12">
        <v>119</v>
      </c>
      <c r="L1170" s="13">
        <v>122.8125</v>
      </c>
      <c r="M1170" s="17" t="s">
        <v>137</v>
      </c>
      <c r="N1170" s="17">
        <f t="shared" si="72"/>
        <v>2</v>
      </c>
      <c r="O1170" s="14" t="s">
        <v>12</v>
      </c>
      <c r="P1170" s="14">
        <f t="shared" si="73"/>
        <v>5</v>
      </c>
      <c r="Q1170" s="14" t="s">
        <v>15</v>
      </c>
      <c r="R1170" s="14">
        <f t="shared" si="74"/>
        <v>2</v>
      </c>
      <c r="S1170" s="14" t="s">
        <v>18</v>
      </c>
      <c r="T1170" s="14" t="s">
        <v>143</v>
      </c>
      <c r="U1170" s="14">
        <f t="shared" si="75"/>
        <v>3</v>
      </c>
    </row>
    <row r="1171" spans="1:21" x14ac:dyDescent="0.3">
      <c r="A1171" s="11">
        <v>44635.477175925924</v>
      </c>
      <c r="B1171" s="15">
        <v>44635</v>
      </c>
      <c r="C1171" s="16">
        <v>0.47717592592592589</v>
      </c>
      <c r="D1171" s="12">
        <v>112.5</v>
      </c>
      <c r="E1171" s="12">
        <v>115</v>
      </c>
      <c r="F1171" s="12">
        <v>130</v>
      </c>
      <c r="G1171" s="12">
        <v>118.75</v>
      </c>
      <c r="H1171" s="12">
        <v>122.5</v>
      </c>
      <c r="I1171" s="12">
        <v>125</v>
      </c>
      <c r="J1171" s="12">
        <v>133.75</v>
      </c>
      <c r="K1171" s="12">
        <v>121.25</v>
      </c>
      <c r="L1171" s="13">
        <v>122.34375</v>
      </c>
      <c r="M1171" s="17" t="s">
        <v>137</v>
      </c>
      <c r="N1171" s="17">
        <f t="shared" si="72"/>
        <v>2</v>
      </c>
      <c r="O1171" s="14" t="s">
        <v>12</v>
      </c>
      <c r="P1171" s="14">
        <f t="shared" si="73"/>
        <v>5</v>
      </c>
      <c r="Q1171" s="14" t="s">
        <v>15</v>
      </c>
      <c r="R1171" s="14">
        <f t="shared" si="74"/>
        <v>2</v>
      </c>
      <c r="S1171" s="14" t="s">
        <v>18</v>
      </c>
      <c r="T1171" s="14" t="s">
        <v>143</v>
      </c>
      <c r="U1171" s="14">
        <f t="shared" si="75"/>
        <v>3</v>
      </c>
    </row>
    <row r="1172" spans="1:21" x14ac:dyDescent="0.3">
      <c r="A1172" s="11">
        <v>44635.477766203701</v>
      </c>
      <c r="B1172" s="15">
        <v>44635</v>
      </c>
      <c r="C1172" s="16">
        <v>0.47776620370370365</v>
      </c>
      <c r="D1172" s="12">
        <v>112.05</v>
      </c>
      <c r="E1172" s="12">
        <v>114.54</v>
      </c>
      <c r="F1172" s="12">
        <v>129.48000000000002</v>
      </c>
      <c r="G1172" s="12">
        <v>118.27499999999999</v>
      </c>
      <c r="H1172" s="12">
        <v>122.00999999999999</v>
      </c>
      <c r="I1172" s="12">
        <v>139</v>
      </c>
      <c r="J1172" s="12">
        <v>133.215</v>
      </c>
      <c r="K1172" s="12">
        <v>110</v>
      </c>
      <c r="L1172" s="13">
        <v>122.32125000000001</v>
      </c>
      <c r="M1172" s="17" t="s">
        <v>137</v>
      </c>
      <c r="N1172" s="17">
        <f t="shared" si="72"/>
        <v>2</v>
      </c>
      <c r="O1172" s="14" t="s">
        <v>12</v>
      </c>
      <c r="P1172" s="14">
        <f t="shared" si="73"/>
        <v>5</v>
      </c>
      <c r="Q1172" s="14" t="s">
        <v>15</v>
      </c>
      <c r="R1172" s="14">
        <f t="shared" si="74"/>
        <v>2</v>
      </c>
      <c r="S1172" s="14" t="s">
        <v>18</v>
      </c>
      <c r="T1172" s="14" t="s">
        <v>143</v>
      </c>
      <c r="U1172" s="14">
        <f t="shared" si="75"/>
        <v>3</v>
      </c>
    </row>
    <row r="1173" spans="1:21" x14ac:dyDescent="0.3">
      <c r="A1173" s="11">
        <v>44635.478078703702</v>
      </c>
      <c r="B1173" s="15">
        <v>44635</v>
      </c>
      <c r="C1173" s="16">
        <v>0.4780787037037037</v>
      </c>
      <c r="D1173" s="12">
        <v>122.4</v>
      </c>
      <c r="E1173" s="12">
        <v>125.12</v>
      </c>
      <c r="F1173" s="12">
        <v>141.44</v>
      </c>
      <c r="G1173" s="12">
        <v>129.19999999999999</v>
      </c>
      <c r="H1173" s="12">
        <v>133.28</v>
      </c>
      <c r="I1173" s="12">
        <v>136</v>
      </c>
      <c r="J1173" s="12">
        <v>145.52000000000001</v>
      </c>
      <c r="K1173" s="12">
        <v>131.91999999999999</v>
      </c>
      <c r="L1173" s="13">
        <v>133.11000000000001</v>
      </c>
      <c r="M1173" s="17" t="s">
        <v>137</v>
      </c>
      <c r="N1173" s="17">
        <f t="shared" si="72"/>
        <v>2</v>
      </c>
      <c r="O1173" s="14" t="s">
        <v>12</v>
      </c>
      <c r="P1173" s="14">
        <f t="shared" si="73"/>
        <v>5</v>
      </c>
      <c r="Q1173" s="14" t="s">
        <v>15</v>
      </c>
      <c r="R1173" s="14">
        <f t="shared" si="74"/>
        <v>2</v>
      </c>
      <c r="S1173" s="14" t="s">
        <v>18</v>
      </c>
      <c r="T1173" s="14" t="s">
        <v>143</v>
      </c>
      <c r="U1173" s="14">
        <f t="shared" si="75"/>
        <v>3</v>
      </c>
    </row>
    <row r="1174" spans="1:21" x14ac:dyDescent="0.3">
      <c r="A1174" s="11">
        <v>44635.478460648148</v>
      </c>
      <c r="B1174" s="15">
        <v>44635</v>
      </c>
      <c r="C1174" s="16">
        <v>0.47846064814814815</v>
      </c>
      <c r="D1174" s="12">
        <v>97.65</v>
      </c>
      <c r="E1174" s="12">
        <v>99.820000000000007</v>
      </c>
      <c r="F1174" s="12">
        <v>112.84</v>
      </c>
      <c r="G1174" s="12">
        <v>103.07499999999999</v>
      </c>
      <c r="H1174" s="12">
        <v>106.33</v>
      </c>
      <c r="I1174" s="12">
        <v>127</v>
      </c>
      <c r="J1174" s="12">
        <v>116.09500000000001</v>
      </c>
      <c r="K1174" s="12">
        <v>90</v>
      </c>
      <c r="L1174" s="13">
        <v>106.60125000000001</v>
      </c>
      <c r="M1174" s="17" t="s">
        <v>137</v>
      </c>
      <c r="N1174" s="17">
        <f t="shared" si="72"/>
        <v>2</v>
      </c>
      <c r="O1174" s="14" t="s">
        <v>12</v>
      </c>
      <c r="P1174" s="14">
        <f t="shared" si="73"/>
        <v>5</v>
      </c>
      <c r="Q1174" s="14" t="s">
        <v>15</v>
      </c>
      <c r="R1174" s="14">
        <f t="shared" si="74"/>
        <v>2</v>
      </c>
      <c r="S1174" s="14" t="s">
        <v>17</v>
      </c>
      <c r="T1174" s="14" t="s">
        <v>143</v>
      </c>
      <c r="U1174" s="14">
        <f t="shared" si="75"/>
        <v>3</v>
      </c>
    </row>
    <row r="1175" spans="1:21" x14ac:dyDescent="0.3">
      <c r="A1175" s="11">
        <v>44635.479155092595</v>
      </c>
      <c r="B1175" s="15">
        <v>44635</v>
      </c>
      <c r="C1175" s="16">
        <v>0.47915509259259265</v>
      </c>
      <c r="D1175" s="12">
        <v>92.25</v>
      </c>
      <c r="E1175" s="12">
        <v>94.3</v>
      </c>
      <c r="F1175" s="12">
        <v>106.60000000000001</v>
      </c>
      <c r="G1175" s="12">
        <v>97.375</v>
      </c>
      <c r="H1175" s="12">
        <v>100.45</v>
      </c>
      <c r="I1175" s="12">
        <v>113</v>
      </c>
      <c r="J1175" s="12">
        <v>109.67500000000001</v>
      </c>
      <c r="K1175" s="12">
        <v>92</v>
      </c>
      <c r="L1175" s="13">
        <v>100.70625000000001</v>
      </c>
      <c r="M1175" s="17" t="s">
        <v>137</v>
      </c>
      <c r="N1175" s="17">
        <f t="shared" si="72"/>
        <v>2</v>
      </c>
      <c r="O1175" s="14" t="s">
        <v>12</v>
      </c>
      <c r="P1175" s="14">
        <f t="shared" si="73"/>
        <v>5</v>
      </c>
      <c r="Q1175" s="14" t="s">
        <v>15</v>
      </c>
      <c r="R1175" s="14">
        <f t="shared" si="74"/>
        <v>2</v>
      </c>
      <c r="S1175" s="14" t="s">
        <v>17</v>
      </c>
      <c r="T1175" s="14" t="s">
        <v>143</v>
      </c>
      <c r="U1175" s="14">
        <f t="shared" si="75"/>
        <v>3</v>
      </c>
    </row>
    <row r="1176" spans="1:21" x14ac:dyDescent="0.3">
      <c r="A1176" s="11">
        <v>44635.479849537034</v>
      </c>
      <c r="B1176" s="15">
        <v>44635</v>
      </c>
      <c r="C1176" s="16">
        <v>0.47984953703703703</v>
      </c>
      <c r="D1176" s="12">
        <v>90.45</v>
      </c>
      <c r="E1176" s="12">
        <v>92.460000000000008</v>
      </c>
      <c r="F1176" s="12">
        <v>104.52000000000001</v>
      </c>
      <c r="G1176" s="12">
        <v>95.474999999999994</v>
      </c>
      <c r="H1176" s="12">
        <v>98.49</v>
      </c>
      <c r="I1176" s="12">
        <v>107</v>
      </c>
      <c r="J1176" s="12">
        <v>107.53500000000001</v>
      </c>
      <c r="K1176" s="12">
        <v>94</v>
      </c>
      <c r="L1176" s="13">
        <v>98.741250000000008</v>
      </c>
      <c r="M1176" s="17" t="s">
        <v>137</v>
      </c>
      <c r="N1176" s="17">
        <f t="shared" si="72"/>
        <v>2</v>
      </c>
      <c r="O1176" s="14" t="s">
        <v>12</v>
      </c>
      <c r="P1176" s="14">
        <f t="shared" si="73"/>
        <v>5</v>
      </c>
      <c r="Q1176" s="14" t="s">
        <v>15</v>
      </c>
      <c r="R1176" s="14">
        <f t="shared" si="74"/>
        <v>2</v>
      </c>
      <c r="S1176" s="14" t="s">
        <v>17</v>
      </c>
      <c r="T1176" s="14" t="s">
        <v>143</v>
      </c>
      <c r="U1176" s="14">
        <f t="shared" si="75"/>
        <v>3</v>
      </c>
    </row>
    <row r="1177" spans="1:21" x14ac:dyDescent="0.3">
      <c r="A1177" s="11">
        <v>44635.479861111111</v>
      </c>
      <c r="B1177" s="15">
        <v>44635</v>
      </c>
      <c r="C1177" s="16">
        <v>0.47986111111111113</v>
      </c>
      <c r="D1177" s="12">
        <v>95</v>
      </c>
      <c r="E1177" s="12">
        <v>98.44</v>
      </c>
      <c r="F1177" s="12">
        <v>111.28</v>
      </c>
      <c r="G1177" s="12">
        <v>101.64999999999999</v>
      </c>
      <c r="H1177" s="12">
        <v>104.86</v>
      </c>
      <c r="I1177" s="12">
        <v>97.37</v>
      </c>
      <c r="J1177" s="12">
        <v>119</v>
      </c>
      <c r="K1177" s="12">
        <v>103.78999999999999</v>
      </c>
      <c r="L1177" s="13">
        <v>103.92375</v>
      </c>
      <c r="M1177" s="17" t="s">
        <v>137</v>
      </c>
      <c r="N1177" s="17">
        <f t="shared" si="72"/>
        <v>2</v>
      </c>
      <c r="O1177" s="14" t="s">
        <v>12</v>
      </c>
      <c r="P1177" s="14">
        <f t="shared" si="73"/>
        <v>5</v>
      </c>
      <c r="Q1177" s="14" t="s">
        <v>15</v>
      </c>
      <c r="R1177" s="14">
        <f t="shared" si="74"/>
        <v>2</v>
      </c>
      <c r="S1177" s="14" t="s">
        <v>17</v>
      </c>
      <c r="T1177" s="14" t="s">
        <v>143</v>
      </c>
      <c r="U1177" s="14">
        <f t="shared" si="75"/>
        <v>3</v>
      </c>
    </row>
    <row r="1178" spans="1:21" x14ac:dyDescent="0.3">
      <c r="A1178" s="11">
        <v>44635.48028935185</v>
      </c>
      <c r="B1178" s="15">
        <v>44635</v>
      </c>
      <c r="C1178" s="16">
        <v>0.48028935185185184</v>
      </c>
      <c r="D1178" s="12">
        <v>93.600000000000009</v>
      </c>
      <c r="E1178" s="12">
        <v>95.68</v>
      </c>
      <c r="F1178" s="12">
        <v>108.16</v>
      </c>
      <c r="G1178" s="12">
        <v>98.8</v>
      </c>
      <c r="H1178" s="12">
        <v>101.92</v>
      </c>
      <c r="I1178" s="12">
        <v>104</v>
      </c>
      <c r="J1178" s="12">
        <v>111.28</v>
      </c>
      <c r="K1178" s="12">
        <v>100.88</v>
      </c>
      <c r="L1178" s="13">
        <v>101.79</v>
      </c>
      <c r="M1178" s="17" t="s">
        <v>137</v>
      </c>
      <c r="N1178" s="17">
        <f t="shared" si="72"/>
        <v>2</v>
      </c>
      <c r="O1178" s="14" t="s">
        <v>12</v>
      </c>
      <c r="P1178" s="14">
        <f t="shared" si="73"/>
        <v>5</v>
      </c>
      <c r="Q1178" s="14" t="s">
        <v>15</v>
      </c>
      <c r="R1178" s="14">
        <f t="shared" si="74"/>
        <v>2</v>
      </c>
      <c r="S1178" s="14" t="s">
        <v>17</v>
      </c>
      <c r="T1178" s="14" t="s">
        <v>143</v>
      </c>
      <c r="U1178" s="14">
        <f t="shared" si="75"/>
        <v>3</v>
      </c>
    </row>
    <row r="1179" spans="1:21" x14ac:dyDescent="0.3">
      <c r="A1179" s="11">
        <v>44635.480451388888</v>
      </c>
      <c r="B1179" s="15">
        <v>44635</v>
      </c>
      <c r="C1179" s="16">
        <v>0.48045138888888889</v>
      </c>
      <c r="D1179" s="12">
        <v>93.600000000000009</v>
      </c>
      <c r="E1179" s="12">
        <v>95.68</v>
      </c>
      <c r="F1179" s="12">
        <v>108.16</v>
      </c>
      <c r="G1179" s="12">
        <v>98.8</v>
      </c>
      <c r="H1179" s="12">
        <v>101.92</v>
      </c>
      <c r="I1179" s="12">
        <v>104</v>
      </c>
      <c r="J1179" s="12">
        <v>111.28</v>
      </c>
      <c r="K1179" s="12">
        <v>100.88</v>
      </c>
      <c r="L1179" s="13">
        <v>101.79</v>
      </c>
      <c r="M1179" s="17" t="s">
        <v>137</v>
      </c>
      <c r="N1179" s="17">
        <f t="shared" si="72"/>
        <v>2</v>
      </c>
      <c r="O1179" s="14" t="s">
        <v>12</v>
      </c>
      <c r="P1179" s="14">
        <f t="shared" si="73"/>
        <v>5</v>
      </c>
      <c r="Q1179" s="14" t="s">
        <v>15</v>
      </c>
      <c r="R1179" s="14">
        <f t="shared" si="74"/>
        <v>2</v>
      </c>
      <c r="S1179" s="14" t="s">
        <v>17</v>
      </c>
      <c r="T1179" s="14" t="s">
        <v>143</v>
      </c>
      <c r="U1179" s="14">
        <f t="shared" si="75"/>
        <v>3</v>
      </c>
    </row>
    <row r="1180" spans="1:21" x14ac:dyDescent="0.3">
      <c r="A1180" s="11">
        <v>44635.480543981481</v>
      </c>
      <c r="B1180" s="15">
        <v>44635</v>
      </c>
      <c r="C1180" s="16">
        <v>0.48054398148148153</v>
      </c>
      <c r="D1180" s="12">
        <v>90.9</v>
      </c>
      <c r="E1180" s="12">
        <v>92.92</v>
      </c>
      <c r="F1180" s="12">
        <v>105.04</v>
      </c>
      <c r="G1180" s="12">
        <v>95.949999999999989</v>
      </c>
      <c r="H1180" s="12">
        <v>98.98</v>
      </c>
      <c r="I1180" s="12">
        <v>104</v>
      </c>
      <c r="J1180" s="12">
        <v>108.07000000000001</v>
      </c>
      <c r="K1180" s="12">
        <v>98</v>
      </c>
      <c r="L1180" s="13">
        <v>99.232500000000002</v>
      </c>
      <c r="M1180" s="17" t="s">
        <v>137</v>
      </c>
      <c r="N1180" s="17">
        <f t="shared" si="72"/>
        <v>2</v>
      </c>
      <c r="O1180" s="14" t="s">
        <v>12</v>
      </c>
      <c r="P1180" s="14">
        <f t="shared" si="73"/>
        <v>5</v>
      </c>
      <c r="Q1180" s="14" t="s">
        <v>15</v>
      </c>
      <c r="R1180" s="14">
        <f t="shared" si="74"/>
        <v>2</v>
      </c>
      <c r="S1180" s="14" t="s">
        <v>17</v>
      </c>
      <c r="T1180" s="14" t="s">
        <v>143</v>
      </c>
      <c r="U1180" s="14">
        <f t="shared" si="75"/>
        <v>3</v>
      </c>
    </row>
    <row r="1181" spans="1:21" x14ac:dyDescent="0.3">
      <c r="A1181" s="11">
        <v>44635.480740740742</v>
      </c>
      <c r="B1181" s="15">
        <v>44635</v>
      </c>
      <c r="C1181" s="16">
        <v>0.48074074074074075</v>
      </c>
      <c r="D1181" s="12">
        <v>94.5</v>
      </c>
      <c r="E1181" s="12">
        <v>96.600000000000009</v>
      </c>
      <c r="F1181" s="12">
        <v>109.2</v>
      </c>
      <c r="G1181" s="12">
        <v>99.75</v>
      </c>
      <c r="H1181" s="12">
        <v>102.89999999999999</v>
      </c>
      <c r="I1181" s="12">
        <v>95.55</v>
      </c>
      <c r="J1181" s="12">
        <v>112.35000000000001</v>
      </c>
      <c r="K1181" s="12">
        <v>105</v>
      </c>
      <c r="L1181" s="13">
        <v>101.98125</v>
      </c>
      <c r="M1181" s="17" t="s">
        <v>137</v>
      </c>
      <c r="N1181" s="17">
        <f t="shared" si="72"/>
        <v>2</v>
      </c>
      <c r="O1181" s="14" t="s">
        <v>12</v>
      </c>
      <c r="P1181" s="14">
        <f t="shared" si="73"/>
        <v>5</v>
      </c>
      <c r="Q1181" s="14" t="s">
        <v>15</v>
      </c>
      <c r="R1181" s="14">
        <f t="shared" si="74"/>
        <v>2</v>
      </c>
      <c r="S1181" s="14" t="s">
        <v>17</v>
      </c>
      <c r="T1181" s="14" t="s">
        <v>143</v>
      </c>
      <c r="U1181" s="14">
        <f t="shared" si="75"/>
        <v>3</v>
      </c>
    </row>
    <row r="1182" spans="1:21" x14ac:dyDescent="0.3">
      <c r="A1182" s="11">
        <v>44635.480752314812</v>
      </c>
      <c r="B1182" s="15">
        <v>44635</v>
      </c>
      <c r="C1182" s="16">
        <v>0.48075231481481479</v>
      </c>
      <c r="D1182" s="12">
        <v>95.4</v>
      </c>
      <c r="E1182" s="12">
        <v>97.52000000000001</v>
      </c>
      <c r="F1182" s="12">
        <v>110.24000000000001</v>
      </c>
      <c r="G1182" s="12">
        <v>100.69999999999999</v>
      </c>
      <c r="H1182" s="12">
        <v>103.88</v>
      </c>
      <c r="I1182" s="12">
        <v>106</v>
      </c>
      <c r="J1182" s="12">
        <v>113.42</v>
      </c>
      <c r="K1182" s="12">
        <v>102.82</v>
      </c>
      <c r="L1182" s="13">
        <v>103.7475</v>
      </c>
      <c r="M1182" s="17" t="s">
        <v>137</v>
      </c>
      <c r="N1182" s="17">
        <f t="shared" si="72"/>
        <v>2</v>
      </c>
      <c r="O1182" s="14" t="s">
        <v>12</v>
      </c>
      <c r="P1182" s="14">
        <f t="shared" si="73"/>
        <v>5</v>
      </c>
      <c r="Q1182" s="14" t="s">
        <v>15</v>
      </c>
      <c r="R1182" s="14">
        <f t="shared" si="74"/>
        <v>2</v>
      </c>
      <c r="S1182" s="14" t="s">
        <v>17</v>
      </c>
      <c r="T1182" s="14" t="s">
        <v>143</v>
      </c>
      <c r="U1182" s="14">
        <f t="shared" si="75"/>
        <v>3</v>
      </c>
    </row>
    <row r="1183" spans="1:21" x14ac:dyDescent="0.3">
      <c r="A1183" s="11">
        <v>44635.481886574074</v>
      </c>
      <c r="B1183" s="15">
        <v>44635</v>
      </c>
      <c r="C1183" s="16">
        <v>0.48188657407407409</v>
      </c>
      <c r="D1183" s="12">
        <v>84.600000000000009</v>
      </c>
      <c r="E1183" s="12">
        <v>86.48</v>
      </c>
      <c r="F1183" s="12">
        <v>97.76</v>
      </c>
      <c r="G1183" s="12">
        <v>89.3</v>
      </c>
      <c r="H1183" s="12">
        <v>92.12</v>
      </c>
      <c r="I1183" s="12">
        <v>85.54</v>
      </c>
      <c r="J1183" s="12">
        <v>100.58000000000001</v>
      </c>
      <c r="K1183" s="12">
        <v>94</v>
      </c>
      <c r="L1183" s="13">
        <v>91.297500000000014</v>
      </c>
      <c r="M1183" s="17" t="s">
        <v>137</v>
      </c>
      <c r="N1183" s="17">
        <f t="shared" si="72"/>
        <v>2</v>
      </c>
      <c r="O1183" s="14" t="s">
        <v>12</v>
      </c>
      <c r="P1183" s="14">
        <f t="shared" si="73"/>
        <v>5</v>
      </c>
      <c r="Q1183" s="14" t="s">
        <v>15</v>
      </c>
      <c r="R1183" s="14">
        <f t="shared" si="74"/>
        <v>2</v>
      </c>
      <c r="S1183" s="14" t="s">
        <v>17</v>
      </c>
      <c r="T1183" s="14" t="s">
        <v>143</v>
      </c>
      <c r="U1183" s="14">
        <f t="shared" si="75"/>
        <v>3</v>
      </c>
    </row>
    <row r="1184" spans="1:21" x14ac:dyDescent="0.3">
      <c r="A1184" s="11">
        <v>44635.481932870367</v>
      </c>
      <c r="B1184" s="15">
        <v>44635</v>
      </c>
      <c r="C1184" s="16">
        <v>0.48193287037037041</v>
      </c>
      <c r="D1184" s="12">
        <v>86.850000000000009</v>
      </c>
      <c r="E1184" s="12">
        <v>88.78</v>
      </c>
      <c r="F1184" s="12">
        <v>100.36</v>
      </c>
      <c r="G1184" s="12">
        <v>91.674999999999997</v>
      </c>
      <c r="H1184" s="12">
        <v>94.57</v>
      </c>
      <c r="I1184" s="12">
        <v>98</v>
      </c>
      <c r="J1184" s="12">
        <v>103.25500000000001</v>
      </c>
      <c r="K1184" s="12">
        <v>95</v>
      </c>
      <c r="L1184" s="13">
        <v>94.811250000000001</v>
      </c>
      <c r="M1184" s="17" t="s">
        <v>137</v>
      </c>
      <c r="N1184" s="17">
        <f t="shared" si="72"/>
        <v>2</v>
      </c>
      <c r="O1184" s="14" t="s">
        <v>12</v>
      </c>
      <c r="P1184" s="14">
        <f t="shared" si="73"/>
        <v>5</v>
      </c>
      <c r="Q1184" s="14" t="s">
        <v>15</v>
      </c>
      <c r="R1184" s="14">
        <f t="shared" si="74"/>
        <v>2</v>
      </c>
      <c r="S1184" s="14" t="s">
        <v>17</v>
      </c>
      <c r="T1184" s="14" t="s">
        <v>143</v>
      </c>
      <c r="U1184" s="14">
        <f t="shared" si="75"/>
        <v>3</v>
      </c>
    </row>
    <row r="1185" spans="1:21" x14ac:dyDescent="0.3">
      <c r="A1185" s="11">
        <v>44635.481956018521</v>
      </c>
      <c r="B1185" s="15">
        <v>44635</v>
      </c>
      <c r="C1185" s="16">
        <v>0.48195601851851855</v>
      </c>
      <c r="D1185" s="12">
        <v>90.9</v>
      </c>
      <c r="E1185" s="12">
        <v>92.92</v>
      </c>
      <c r="F1185" s="12">
        <v>105.04</v>
      </c>
      <c r="G1185" s="12">
        <v>95.949999999999989</v>
      </c>
      <c r="H1185" s="12">
        <v>98.98</v>
      </c>
      <c r="I1185" s="12">
        <v>101</v>
      </c>
      <c r="J1185" s="12">
        <v>108.07000000000001</v>
      </c>
      <c r="K1185" s="12">
        <v>97.97</v>
      </c>
      <c r="L1185" s="13">
        <v>98.853750000000005</v>
      </c>
      <c r="M1185" s="17" t="s">
        <v>137</v>
      </c>
      <c r="N1185" s="17">
        <f t="shared" si="72"/>
        <v>2</v>
      </c>
      <c r="O1185" s="14" t="s">
        <v>12</v>
      </c>
      <c r="P1185" s="14">
        <f t="shared" si="73"/>
        <v>5</v>
      </c>
      <c r="Q1185" s="14" t="s">
        <v>15</v>
      </c>
      <c r="R1185" s="14">
        <f t="shared" si="74"/>
        <v>2</v>
      </c>
      <c r="S1185" s="14" t="s">
        <v>17</v>
      </c>
      <c r="T1185" s="14" t="s">
        <v>143</v>
      </c>
      <c r="U1185" s="14">
        <f t="shared" si="75"/>
        <v>3</v>
      </c>
    </row>
    <row r="1186" spans="1:21" x14ac:dyDescent="0.3">
      <c r="A1186" s="11">
        <v>44635.482534722221</v>
      </c>
      <c r="B1186" s="15">
        <v>44635</v>
      </c>
      <c r="C1186" s="16">
        <v>0.48253472222222221</v>
      </c>
      <c r="D1186" s="12">
        <v>90</v>
      </c>
      <c r="E1186" s="12">
        <v>92</v>
      </c>
      <c r="F1186" s="12">
        <v>104</v>
      </c>
      <c r="G1186" s="12">
        <v>95</v>
      </c>
      <c r="H1186" s="12">
        <v>98</v>
      </c>
      <c r="I1186" s="12">
        <v>100</v>
      </c>
      <c r="J1186" s="12">
        <v>107</v>
      </c>
      <c r="K1186" s="12">
        <v>97</v>
      </c>
      <c r="L1186" s="13">
        <v>97.875</v>
      </c>
      <c r="M1186" s="17" t="s">
        <v>137</v>
      </c>
      <c r="N1186" s="17">
        <f t="shared" si="72"/>
        <v>2</v>
      </c>
      <c r="O1186" s="14" t="s">
        <v>12</v>
      </c>
      <c r="P1186" s="14">
        <f t="shared" si="73"/>
        <v>5</v>
      </c>
      <c r="Q1186" s="14" t="s">
        <v>15</v>
      </c>
      <c r="R1186" s="14">
        <f t="shared" si="74"/>
        <v>2</v>
      </c>
      <c r="S1186" s="14" t="s">
        <v>17</v>
      </c>
      <c r="T1186" s="14" t="s">
        <v>143</v>
      </c>
      <c r="U1186" s="14">
        <f t="shared" si="75"/>
        <v>3</v>
      </c>
    </row>
    <row r="1187" spans="1:21" x14ac:dyDescent="0.3">
      <c r="A1187" s="11">
        <v>44635.482627314814</v>
      </c>
      <c r="B1187" s="15">
        <v>44635</v>
      </c>
      <c r="C1187" s="16">
        <v>0.4826273148148148</v>
      </c>
      <c r="D1187" s="12">
        <v>88.65</v>
      </c>
      <c r="E1187" s="12">
        <v>90.62</v>
      </c>
      <c r="F1187" s="12">
        <v>102.44</v>
      </c>
      <c r="G1187" s="12">
        <v>93.574999999999989</v>
      </c>
      <c r="H1187" s="12">
        <v>96.53</v>
      </c>
      <c r="I1187" s="12">
        <v>99</v>
      </c>
      <c r="J1187" s="12">
        <v>105.39500000000001</v>
      </c>
      <c r="K1187" s="12">
        <v>98</v>
      </c>
      <c r="L1187" s="13">
        <v>96.776250000000005</v>
      </c>
      <c r="M1187" s="17" t="s">
        <v>137</v>
      </c>
      <c r="N1187" s="17">
        <f t="shared" si="72"/>
        <v>2</v>
      </c>
      <c r="O1187" s="14" t="s">
        <v>12</v>
      </c>
      <c r="P1187" s="14">
        <f t="shared" si="73"/>
        <v>5</v>
      </c>
      <c r="Q1187" s="14" t="s">
        <v>15</v>
      </c>
      <c r="R1187" s="14">
        <f t="shared" si="74"/>
        <v>2</v>
      </c>
      <c r="S1187" s="14" t="s">
        <v>17</v>
      </c>
      <c r="T1187" s="14" t="s">
        <v>143</v>
      </c>
      <c r="U1187" s="14">
        <f t="shared" si="75"/>
        <v>3</v>
      </c>
    </row>
    <row r="1188" spans="1:21" x14ac:dyDescent="0.3">
      <c r="A1188" s="11">
        <v>44635.48332175926</v>
      </c>
      <c r="B1188" s="15">
        <v>44635</v>
      </c>
      <c r="C1188" s="16">
        <v>0.4833217592592593</v>
      </c>
      <c r="D1188" s="12">
        <v>94.95</v>
      </c>
      <c r="E1188" s="12">
        <v>97.06</v>
      </c>
      <c r="F1188" s="12">
        <v>109.72</v>
      </c>
      <c r="G1188" s="12">
        <v>100.22499999999999</v>
      </c>
      <c r="H1188" s="12">
        <v>103.39</v>
      </c>
      <c r="I1188" s="12">
        <v>108</v>
      </c>
      <c r="J1188" s="12">
        <v>112.88500000000001</v>
      </c>
      <c r="K1188" s="12">
        <v>103</v>
      </c>
      <c r="L1188" s="13">
        <v>103.65375</v>
      </c>
      <c r="M1188" s="17" t="s">
        <v>137</v>
      </c>
      <c r="N1188" s="17">
        <f t="shared" si="72"/>
        <v>2</v>
      </c>
      <c r="O1188" s="14" t="s">
        <v>12</v>
      </c>
      <c r="P1188" s="14">
        <f t="shared" si="73"/>
        <v>5</v>
      </c>
      <c r="Q1188" s="14" t="s">
        <v>15</v>
      </c>
      <c r="R1188" s="14">
        <f t="shared" si="74"/>
        <v>2</v>
      </c>
      <c r="S1188" s="14" t="s">
        <v>17</v>
      </c>
      <c r="T1188" s="14" t="s">
        <v>143</v>
      </c>
      <c r="U1188" s="14">
        <f t="shared" si="75"/>
        <v>3</v>
      </c>
    </row>
    <row r="1189" spans="1:21" x14ac:dyDescent="0.3">
      <c r="A1189" s="11">
        <v>44635.48333333333</v>
      </c>
      <c r="B1189" s="15">
        <v>44635</v>
      </c>
      <c r="C1189" s="16">
        <v>0.48333333333333334</v>
      </c>
      <c r="D1189" s="12">
        <v>103</v>
      </c>
      <c r="E1189" s="12">
        <v>103.5</v>
      </c>
      <c r="F1189" s="12">
        <v>117</v>
      </c>
      <c r="G1189" s="12">
        <v>106.875</v>
      </c>
      <c r="H1189" s="12">
        <v>110.25</v>
      </c>
      <c r="I1189" s="12">
        <v>102.375</v>
      </c>
      <c r="J1189" s="12">
        <v>122</v>
      </c>
      <c r="K1189" s="12">
        <v>109.125</v>
      </c>
      <c r="L1189" s="13">
        <v>109.265625</v>
      </c>
      <c r="M1189" s="17" t="s">
        <v>137</v>
      </c>
      <c r="N1189" s="17">
        <f t="shared" si="72"/>
        <v>2</v>
      </c>
      <c r="O1189" s="14" t="s">
        <v>12</v>
      </c>
      <c r="P1189" s="14">
        <f t="shared" si="73"/>
        <v>5</v>
      </c>
      <c r="Q1189" s="14" t="s">
        <v>15</v>
      </c>
      <c r="R1189" s="14">
        <f t="shared" si="74"/>
        <v>2</v>
      </c>
      <c r="S1189" s="14" t="s">
        <v>17</v>
      </c>
      <c r="T1189" s="14" t="s">
        <v>143</v>
      </c>
      <c r="U1189" s="14">
        <f t="shared" si="75"/>
        <v>3</v>
      </c>
    </row>
    <row r="1190" spans="1:21" x14ac:dyDescent="0.3">
      <c r="A1190" s="11">
        <v>44635.483611111114</v>
      </c>
      <c r="B1190" s="15">
        <v>44635</v>
      </c>
      <c r="C1190" s="16">
        <v>0.48361111111111116</v>
      </c>
      <c r="D1190" s="12">
        <v>95.4</v>
      </c>
      <c r="E1190" s="12">
        <v>97.52000000000001</v>
      </c>
      <c r="F1190" s="12">
        <v>110.24000000000001</v>
      </c>
      <c r="G1190" s="12">
        <v>100.69999999999999</v>
      </c>
      <c r="H1190" s="12">
        <v>103.88</v>
      </c>
      <c r="I1190" s="12">
        <v>106</v>
      </c>
      <c r="J1190" s="12">
        <v>113.42</v>
      </c>
      <c r="K1190" s="12">
        <v>102.82</v>
      </c>
      <c r="L1190" s="13">
        <v>103.7475</v>
      </c>
      <c r="M1190" s="17" t="s">
        <v>137</v>
      </c>
      <c r="N1190" s="17">
        <f t="shared" si="72"/>
        <v>2</v>
      </c>
      <c r="O1190" s="14" t="s">
        <v>12</v>
      </c>
      <c r="P1190" s="14">
        <f t="shared" si="73"/>
        <v>5</v>
      </c>
      <c r="Q1190" s="14" t="s">
        <v>15</v>
      </c>
      <c r="R1190" s="14">
        <f t="shared" si="74"/>
        <v>2</v>
      </c>
      <c r="S1190" s="14" t="s">
        <v>17</v>
      </c>
      <c r="T1190" s="14" t="s">
        <v>143</v>
      </c>
      <c r="U1190" s="14">
        <f t="shared" si="75"/>
        <v>3</v>
      </c>
    </row>
    <row r="1191" spans="1:21" x14ac:dyDescent="0.3">
      <c r="A1191" s="11">
        <v>44635.484016203707</v>
      </c>
      <c r="B1191" s="15">
        <v>44635</v>
      </c>
      <c r="C1191" s="16">
        <v>0.48401620370370368</v>
      </c>
      <c r="D1191" s="12">
        <v>99.9</v>
      </c>
      <c r="E1191" s="12">
        <v>102.12</v>
      </c>
      <c r="F1191" s="12">
        <v>115.44</v>
      </c>
      <c r="G1191" s="12">
        <v>105.44999999999999</v>
      </c>
      <c r="H1191" s="12">
        <v>108.78</v>
      </c>
      <c r="I1191" s="12">
        <v>104</v>
      </c>
      <c r="J1191" s="12">
        <v>118.77000000000001</v>
      </c>
      <c r="K1191" s="12">
        <v>118</v>
      </c>
      <c r="L1191" s="13">
        <v>109.0575</v>
      </c>
      <c r="M1191" s="17" t="s">
        <v>137</v>
      </c>
      <c r="N1191" s="17">
        <f t="shared" si="72"/>
        <v>2</v>
      </c>
      <c r="O1191" s="14" t="s">
        <v>12</v>
      </c>
      <c r="P1191" s="14">
        <f t="shared" si="73"/>
        <v>5</v>
      </c>
      <c r="Q1191" s="14" t="s">
        <v>15</v>
      </c>
      <c r="R1191" s="14">
        <f t="shared" si="74"/>
        <v>2</v>
      </c>
      <c r="S1191" s="14" t="s">
        <v>17</v>
      </c>
      <c r="T1191" s="14" t="s">
        <v>143</v>
      </c>
      <c r="U1191" s="14">
        <f t="shared" si="75"/>
        <v>3</v>
      </c>
    </row>
    <row r="1192" spans="1:21" x14ac:dyDescent="0.3">
      <c r="A1192" s="11">
        <v>44635.4840625</v>
      </c>
      <c r="B1192" s="15">
        <v>44635</v>
      </c>
      <c r="C1192" s="16">
        <v>0.48406250000000001</v>
      </c>
      <c r="D1192" s="12">
        <v>93.600000000000009</v>
      </c>
      <c r="E1192" s="12">
        <v>95.68</v>
      </c>
      <c r="F1192" s="12">
        <v>108.16</v>
      </c>
      <c r="G1192" s="12">
        <v>98.8</v>
      </c>
      <c r="H1192" s="12">
        <v>101.92</v>
      </c>
      <c r="I1192" s="12">
        <v>104</v>
      </c>
      <c r="J1192" s="12">
        <v>111.28</v>
      </c>
      <c r="K1192" s="12">
        <v>100.88</v>
      </c>
      <c r="L1192" s="13">
        <v>101.79</v>
      </c>
      <c r="M1192" s="17" t="s">
        <v>137</v>
      </c>
      <c r="N1192" s="17">
        <f t="shared" si="72"/>
        <v>2</v>
      </c>
      <c r="O1192" s="14" t="s">
        <v>12</v>
      </c>
      <c r="P1192" s="14">
        <f t="shared" si="73"/>
        <v>5</v>
      </c>
      <c r="Q1192" s="14" t="s">
        <v>15</v>
      </c>
      <c r="R1192" s="14">
        <f t="shared" si="74"/>
        <v>2</v>
      </c>
      <c r="S1192" s="14" t="s">
        <v>17</v>
      </c>
      <c r="T1192" s="14" t="s">
        <v>143</v>
      </c>
      <c r="U1192" s="14">
        <f t="shared" si="75"/>
        <v>3</v>
      </c>
    </row>
    <row r="1193" spans="1:21" x14ac:dyDescent="0.3">
      <c r="A1193" s="11">
        <v>44635.484270833331</v>
      </c>
      <c r="B1193" s="15">
        <v>44635</v>
      </c>
      <c r="C1193" s="16">
        <v>0.48427083333333337</v>
      </c>
      <c r="D1193" s="12">
        <v>100.8</v>
      </c>
      <c r="E1193" s="12">
        <v>103.04</v>
      </c>
      <c r="F1193" s="12">
        <v>116.48</v>
      </c>
      <c r="G1193" s="12">
        <v>106.39999999999999</v>
      </c>
      <c r="H1193" s="12">
        <v>109.75999999999999</v>
      </c>
      <c r="I1193" s="12">
        <v>112</v>
      </c>
      <c r="J1193" s="12">
        <v>119.84</v>
      </c>
      <c r="K1193" s="12">
        <v>108.64</v>
      </c>
      <c r="L1193" s="13">
        <v>109.62</v>
      </c>
      <c r="M1193" s="17" t="s">
        <v>137</v>
      </c>
      <c r="N1193" s="17">
        <f t="shared" si="72"/>
        <v>2</v>
      </c>
      <c r="O1193" s="14" t="s">
        <v>12</v>
      </c>
      <c r="P1193" s="14">
        <f t="shared" si="73"/>
        <v>5</v>
      </c>
      <c r="Q1193" s="14" t="s">
        <v>15</v>
      </c>
      <c r="R1193" s="14">
        <f t="shared" si="74"/>
        <v>2</v>
      </c>
      <c r="S1193" s="14" t="s">
        <v>17</v>
      </c>
      <c r="T1193" s="14" t="s">
        <v>143</v>
      </c>
      <c r="U1193" s="14">
        <f t="shared" si="75"/>
        <v>3</v>
      </c>
    </row>
    <row r="1194" spans="1:21" x14ac:dyDescent="0.3">
      <c r="A1194" s="11">
        <v>44635.484710648147</v>
      </c>
      <c r="B1194" s="15">
        <v>44635</v>
      </c>
      <c r="C1194" s="16">
        <v>0.48471064814814818</v>
      </c>
      <c r="D1194" s="12">
        <v>95.850000000000009</v>
      </c>
      <c r="E1194" s="12">
        <v>97.98</v>
      </c>
      <c r="F1194" s="12">
        <v>110.76</v>
      </c>
      <c r="G1194" s="12">
        <v>101.175</v>
      </c>
      <c r="H1194" s="12">
        <v>104.37</v>
      </c>
      <c r="I1194" s="12">
        <v>110</v>
      </c>
      <c r="J1194" s="12">
        <v>113.95500000000001</v>
      </c>
      <c r="K1194" s="12">
        <v>103</v>
      </c>
      <c r="L1194" s="13">
        <v>104.63625</v>
      </c>
      <c r="M1194" s="17" t="s">
        <v>137</v>
      </c>
      <c r="N1194" s="17">
        <f t="shared" si="72"/>
        <v>2</v>
      </c>
      <c r="O1194" s="14" t="s">
        <v>12</v>
      </c>
      <c r="P1194" s="14">
        <f t="shared" si="73"/>
        <v>5</v>
      </c>
      <c r="Q1194" s="14" t="s">
        <v>15</v>
      </c>
      <c r="R1194" s="14">
        <f t="shared" si="74"/>
        <v>2</v>
      </c>
      <c r="S1194" s="14" t="s">
        <v>17</v>
      </c>
      <c r="T1194" s="14" t="s">
        <v>143</v>
      </c>
      <c r="U1194" s="14">
        <f t="shared" si="75"/>
        <v>3</v>
      </c>
    </row>
    <row r="1195" spans="1:21" x14ac:dyDescent="0.3">
      <c r="A1195" s="11">
        <v>44635.485405092593</v>
      </c>
      <c r="B1195" s="15">
        <v>44635</v>
      </c>
      <c r="C1195" s="16">
        <v>0.48540509259259257</v>
      </c>
      <c r="D1195" s="12">
        <v>95.4</v>
      </c>
      <c r="E1195" s="12">
        <v>97.52000000000001</v>
      </c>
      <c r="F1195" s="12">
        <v>110.24000000000001</v>
      </c>
      <c r="G1195" s="12">
        <v>100.69999999999999</v>
      </c>
      <c r="H1195" s="12">
        <v>103.88</v>
      </c>
      <c r="I1195" s="12">
        <v>102</v>
      </c>
      <c r="J1195" s="12">
        <v>113.42</v>
      </c>
      <c r="K1195" s="12">
        <v>110</v>
      </c>
      <c r="L1195" s="13">
        <v>104.145</v>
      </c>
      <c r="M1195" s="17" t="s">
        <v>137</v>
      </c>
      <c r="N1195" s="17">
        <f t="shared" si="72"/>
        <v>2</v>
      </c>
      <c r="O1195" s="14" t="s">
        <v>12</v>
      </c>
      <c r="P1195" s="14">
        <f t="shared" si="73"/>
        <v>5</v>
      </c>
      <c r="Q1195" s="14" t="s">
        <v>15</v>
      </c>
      <c r="R1195" s="14">
        <f t="shared" si="74"/>
        <v>2</v>
      </c>
      <c r="S1195" s="14" t="s">
        <v>17</v>
      </c>
      <c r="T1195" s="14" t="s">
        <v>143</v>
      </c>
      <c r="U1195" s="14">
        <f t="shared" si="75"/>
        <v>3</v>
      </c>
    </row>
    <row r="1196" spans="1:21" x14ac:dyDescent="0.3">
      <c r="A1196" s="11">
        <v>44635.485486111109</v>
      </c>
      <c r="B1196" s="15">
        <v>44635</v>
      </c>
      <c r="C1196" s="16">
        <v>0.48548611111111112</v>
      </c>
      <c r="D1196" s="12">
        <v>87</v>
      </c>
      <c r="E1196" s="12">
        <v>80.040000000000006</v>
      </c>
      <c r="F1196" s="12">
        <v>90.48</v>
      </c>
      <c r="G1196" s="12">
        <v>82.649999999999991</v>
      </c>
      <c r="H1196" s="12">
        <v>85.26</v>
      </c>
      <c r="I1196" s="12">
        <v>79.17</v>
      </c>
      <c r="J1196" s="12">
        <v>93.09</v>
      </c>
      <c r="K1196" s="12">
        <v>84.39</v>
      </c>
      <c r="L1196" s="13">
        <v>85.26</v>
      </c>
      <c r="M1196" s="17" t="s">
        <v>137</v>
      </c>
      <c r="N1196" s="17">
        <f t="shared" si="72"/>
        <v>2</v>
      </c>
      <c r="O1196" s="14" t="s">
        <v>12</v>
      </c>
      <c r="P1196" s="14">
        <f t="shared" si="73"/>
        <v>5</v>
      </c>
      <c r="Q1196" s="14" t="s">
        <v>15</v>
      </c>
      <c r="R1196" s="14">
        <f t="shared" si="74"/>
        <v>2</v>
      </c>
      <c r="S1196" s="14" t="s">
        <v>17</v>
      </c>
      <c r="T1196" s="14" t="s">
        <v>143</v>
      </c>
      <c r="U1196" s="14">
        <f t="shared" si="75"/>
        <v>3</v>
      </c>
    </row>
    <row r="1197" spans="1:21" x14ac:dyDescent="0.3">
      <c r="A1197" s="11">
        <v>44635.48609953704</v>
      </c>
      <c r="B1197" s="15">
        <v>44635</v>
      </c>
      <c r="C1197" s="16">
        <v>0.48609953703703707</v>
      </c>
      <c r="D1197" s="12">
        <v>99.9</v>
      </c>
      <c r="E1197" s="12">
        <v>102.12</v>
      </c>
      <c r="F1197" s="12">
        <v>115.44</v>
      </c>
      <c r="G1197" s="12">
        <v>105.44999999999999</v>
      </c>
      <c r="H1197" s="12">
        <v>108.78</v>
      </c>
      <c r="I1197" s="12">
        <v>103</v>
      </c>
      <c r="J1197" s="12">
        <v>118.77000000000001</v>
      </c>
      <c r="K1197" s="12">
        <v>119</v>
      </c>
      <c r="L1197" s="13">
        <v>109.0575</v>
      </c>
      <c r="M1197" s="17" t="s">
        <v>137</v>
      </c>
      <c r="N1197" s="17">
        <f t="shared" si="72"/>
        <v>2</v>
      </c>
      <c r="O1197" s="14" t="s">
        <v>12</v>
      </c>
      <c r="P1197" s="14">
        <f t="shared" si="73"/>
        <v>5</v>
      </c>
      <c r="Q1197" s="14" t="s">
        <v>15</v>
      </c>
      <c r="R1197" s="14">
        <f t="shared" si="74"/>
        <v>2</v>
      </c>
      <c r="S1197" s="14" t="s">
        <v>17</v>
      </c>
      <c r="T1197" s="14" t="s">
        <v>143</v>
      </c>
      <c r="U1197" s="14">
        <f t="shared" si="75"/>
        <v>3</v>
      </c>
    </row>
    <row r="1198" spans="1:21" x14ac:dyDescent="0.3">
      <c r="A1198" s="11">
        <v>44635.486793981479</v>
      </c>
      <c r="B1198" s="15">
        <v>44635</v>
      </c>
      <c r="C1198" s="16">
        <v>0.48679398148148145</v>
      </c>
      <c r="D1198" s="12">
        <v>103.5</v>
      </c>
      <c r="E1198" s="12">
        <v>105.80000000000001</v>
      </c>
      <c r="F1198" s="12">
        <v>119.60000000000001</v>
      </c>
      <c r="G1198" s="12">
        <v>109.25</v>
      </c>
      <c r="H1198" s="12">
        <v>112.7</v>
      </c>
      <c r="I1198" s="12">
        <v>113</v>
      </c>
      <c r="J1198" s="12">
        <v>123.05000000000001</v>
      </c>
      <c r="K1198" s="12">
        <v>117</v>
      </c>
      <c r="L1198" s="13">
        <v>112.98750000000001</v>
      </c>
      <c r="M1198" s="17" t="s">
        <v>137</v>
      </c>
      <c r="N1198" s="17">
        <f t="shared" si="72"/>
        <v>2</v>
      </c>
      <c r="O1198" s="14" t="s">
        <v>12</v>
      </c>
      <c r="P1198" s="14">
        <f t="shared" si="73"/>
        <v>5</v>
      </c>
      <c r="Q1198" s="14" t="s">
        <v>15</v>
      </c>
      <c r="R1198" s="14">
        <f t="shared" si="74"/>
        <v>2</v>
      </c>
      <c r="S1198" s="14" t="s">
        <v>17</v>
      </c>
      <c r="T1198" s="14" t="s">
        <v>143</v>
      </c>
      <c r="U1198" s="14">
        <f t="shared" si="75"/>
        <v>3</v>
      </c>
    </row>
    <row r="1199" spans="1:21" x14ac:dyDescent="0.3">
      <c r="A1199" s="11">
        <v>44635.486805555556</v>
      </c>
      <c r="B1199" s="15">
        <v>44635</v>
      </c>
      <c r="C1199" s="16">
        <v>0.48680555555555555</v>
      </c>
      <c r="D1199" s="12">
        <v>106</v>
      </c>
      <c r="E1199" s="12">
        <v>104.88000000000001</v>
      </c>
      <c r="F1199" s="12">
        <v>118.56</v>
      </c>
      <c r="G1199" s="12">
        <v>108.3</v>
      </c>
      <c r="H1199" s="12">
        <v>111.72</v>
      </c>
      <c r="I1199" s="12">
        <v>103.74000000000001</v>
      </c>
      <c r="J1199" s="12">
        <v>122</v>
      </c>
      <c r="K1199" s="12">
        <v>110.58</v>
      </c>
      <c r="L1199" s="13">
        <v>110.72250000000001</v>
      </c>
      <c r="M1199" s="17" t="s">
        <v>137</v>
      </c>
      <c r="N1199" s="17">
        <f t="shared" si="72"/>
        <v>2</v>
      </c>
      <c r="O1199" s="14" t="s">
        <v>12</v>
      </c>
      <c r="P1199" s="14">
        <f t="shared" si="73"/>
        <v>5</v>
      </c>
      <c r="Q1199" s="14" t="s">
        <v>15</v>
      </c>
      <c r="R1199" s="14">
        <f t="shared" si="74"/>
        <v>2</v>
      </c>
      <c r="S1199" s="14" t="s">
        <v>17</v>
      </c>
      <c r="T1199" s="14" t="s">
        <v>143</v>
      </c>
      <c r="U1199" s="14">
        <f t="shared" si="75"/>
        <v>3</v>
      </c>
    </row>
    <row r="1200" spans="1:21" x14ac:dyDescent="0.3">
      <c r="A1200" s="11">
        <v>44635.487488425926</v>
      </c>
      <c r="B1200" s="15">
        <v>44635</v>
      </c>
      <c r="C1200" s="16">
        <v>0.48748842592592595</v>
      </c>
      <c r="D1200" s="12">
        <v>91.8</v>
      </c>
      <c r="E1200" s="12">
        <v>93.84</v>
      </c>
      <c r="F1200" s="12">
        <v>106.08</v>
      </c>
      <c r="G1200" s="12">
        <v>96.899999999999991</v>
      </c>
      <c r="H1200" s="12">
        <v>99.96</v>
      </c>
      <c r="I1200" s="12">
        <v>99</v>
      </c>
      <c r="J1200" s="12">
        <v>109.14</v>
      </c>
      <c r="K1200" s="12">
        <v>105</v>
      </c>
      <c r="L1200" s="13">
        <v>100.21499999999999</v>
      </c>
      <c r="M1200" s="17" t="s">
        <v>137</v>
      </c>
      <c r="N1200" s="17">
        <f t="shared" si="72"/>
        <v>2</v>
      </c>
      <c r="O1200" s="14" t="s">
        <v>12</v>
      </c>
      <c r="P1200" s="14">
        <f t="shared" si="73"/>
        <v>5</v>
      </c>
      <c r="Q1200" s="14" t="s">
        <v>15</v>
      </c>
      <c r="R1200" s="14">
        <f t="shared" si="74"/>
        <v>2</v>
      </c>
      <c r="S1200" s="14" t="s">
        <v>17</v>
      </c>
      <c r="T1200" s="14" t="s">
        <v>143</v>
      </c>
      <c r="U1200" s="14">
        <f t="shared" si="75"/>
        <v>3</v>
      </c>
    </row>
    <row r="1201" spans="1:21" x14ac:dyDescent="0.3">
      <c r="A1201" s="11">
        <v>44635.488182870373</v>
      </c>
      <c r="B1201" s="15">
        <v>44635</v>
      </c>
      <c r="C1201" s="16">
        <v>0.48818287037037034</v>
      </c>
      <c r="D1201" s="12">
        <v>92.7</v>
      </c>
      <c r="E1201" s="12">
        <v>94.76</v>
      </c>
      <c r="F1201" s="12">
        <v>107.12</v>
      </c>
      <c r="G1201" s="12">
        <v>97.85</v>
      </c>
      <c r="H1201" s="12">
        <v>100.94</v>
      </c>
      <c r="I1201" s="12">
        <v>94</v>
      </c>
      <c r="J1201" s="12">
        <v>110.21000000000001</v>
      </c>
      <c r="K1201" s="12">
        <v>112</v>
      </c>
      <c r="L1201" s="13">
        <v>101.19750000000002</v>
      </c>
      <c r="M1201" s="17" t="s">
        <v>137</v>
      </c>
      <c r="N1201" s="17">
        <f t="shared" si="72"/>
        <v>2</v>
      </c>
      <c r="O1201" s="14" t="s">
        <v>12</v>
      </c>
      <c r="P1201" s="14">
        <f t="shared" si="73"/>
        <v>5</v>
      </c>
      <c r="Q1201" s="14" t="s">
        <v>15</v>
      </c>
      <c r="R1201" s="14">
        <f t="shared" si="74"/>
        <v>2</v>
      </c>
      <c r="S1201" s="14" t="s">
        <v>17</v>
      </c>
      <c r="T1201" s="14" t="s">
        <v>143</v>
      </c>
      <c r="U1201" s="14">
        <f t="shared" si="75"/>
        <v>3</v>
      </c>
    </row>
    <row r="1202" spans="1:21" x14ac:dyDescent="0.3">
      <c r="A1202" s="11">
        <v>44635.488379629627</v>
      </c>
      <c r="B1202" s="15">
        <v>44635</v>
      </c>
      <c r="C1202" s="16">
        <v>0.48837962962962966</v>
      </c>
      <c r="D1202" s="12">
        <v>103.5</v>
      </c>
      <c r="E1202" s="12">
        <v>105.80000000000001</v>
      </c>
      <c r="F1202" s="12">
        <v>119.60000000000001</v>
      </c>
      <c r="G1202" s="12">
        <v>109.25</v>
      </c>
      <c r="H1202" s="12">
        <v>112.7</v>
      </c>
      <c r="I1202" s="12">
        <v>104.65</v>
      </c>
      <c r="J1202" s="12">
        <v>123.05000000000001</v>
      </c>
      <c r="K1202" s="12">
        <v>115</v>
      </c>
      <c r="L1202" s="13">
        <v>111.69374999999999</v>
      </c>
      <c r="M1202" s="17" t="s">
        <v>137</v>
      </c>
      <c r="N1202" s="17">
        <f t="shared" si="72"/>
        <v>2</v>
      </c>
      <c r="O1202" s="14" t="s">
        <v>12</v>
      </c>
      <c r="P1202" s="14">
        <f t="shared" si="73"/>
        <v>5</v>
      </c>
      <c r="Q1202" s="14" t="s">
        <v>15</v>
      </c>
      <c r="R1202" s="14">
        <f t="shared" si="74"/>
        <v>2</v>
      </c>
      <c r="S1202" s="14" t="s">
        <v>17</v>
      </c>
      <c r="T1202" s="14" t="s">
        <v>143</v>
      </c>
      <c r="U1202" s="14">
        <f t="shared" si="75"/>
        <v>3</v>
      </c>
    </row>
    <row r="1203" spans="1:21" x14ac:dyDescent="0.3">
      <c r="A1203" s="11">
        <v>44635.488819444443</v>
      </c>
      <c r="B1203" s="15">
        <v>44635</v>
      </c>
      <c r="C1203" s="16">
        <v>0.48881944444444447</v>
      </c>
      <c r="D1203" s="12">
        <v>80.100000000000009</v>
      </c>
      <c r="E1203" s="12">
        <v>81.88000000000001</v>
      </c>
      <c r="F1203" s="12">
        <v>92.56</v>
      </c>
      <c r="G1203" s="12">
        <v>84.55</v>
      </c>
      <c r="H1203" s="12">
        <v>87.22</v>
      </c>
      <c r="I1203" s="12">
        <v>89</v>
      </c>
      <c r="J1203" s="12">
        <v>95.23</v>
      </c>
      <c r="K1203" s="12">
        <v>86.33</v>
      </c>
      <c r="L1203" s="13">
        <v>87.108750000000015</v>
      </c>
      <c r="M1203" s="17" t="s">
        <v>137</v>
      </c>
      <c r="N1203" s="17">
        <f t="shared" si="72"/>
        <v>2</v>
      </c>
      <c r="O1203" s="14" t="s">
        <v>12</v>
      </c>
      <c r="P1203" s="14">
        <f t="shared" si="73"/>
        <v>5</v>
      </c>
      <c r="Q1203" s="14" t="s">
        <v>15</v>
      </c>
      <c r="R1203" s="14">
        <f t="shared" si="74"/>
        <v>2</v>
      </c>
      <c r="S1203" s="14" t="s">
        <v>17</v>
      </c>
      <c r="T1203" s="14" t="s">
        <v>143</v>
      </c>
      <c r="U1203" s="14">
        <f t="shared" si="75"/>
        <v>3</v>
      </c>
    </row>
    <row r="1204" spans="1:21" x14ac:dyDescent="0.3">
      <c r="A1204" s="11">
        <v>44635.488877314812</v>
      </c>
      <c r="B1204" s="15">
        <v>44635</v>
      </c>
      <c r="C1204" s="16">
        <v>0.48887731481481483</v>
      </c>
      <c r="D1204" s="12">
        <v>89.100000000000009</v>
      </c>
      <c r="E1204" s="12">
        <v>91.08</v>
      </c>
      <c r="F1204" s="12">
        <v>102.96000000000001</v>
      </c>
      <c r="G1204" s="12">
        <v>94.05</v>
      </c>
      <c r="H1204" s="12">
        <v>97.02</v>
      </c>
      <c r="I1204" s="12">
        <v>86</v>
      </c>
      <c r="J1204" s="12">
        <v>105.93</v>
      </c>
      <c r="K1204" s="12">
        <v>112</v>
      </c>
      <c r="L1204" s="13">
        <v>97.267500000000013</v>
      </c>
      <c r="M1204" s="17" t="s">
        <v>137</v>
      </c>
      <c r="N1204" s="17">
        <f t="shared" si="72"/>
        <v>2</v>
      </c>
      <c r="O1204" s="14" t="s">
        <v>12</v>
      </c>
      <c r="P1204" s="14">
        <f t="shared" si="73"/>
        <v>5</v>
      </c>
      <c r="Q1204" s="14" t="s">
        <v>15</v>
      </c>
      <c r="R1204" s="14">
        <f t="shared" si="74"/>
        <v>2</v>
      </c>
      <c r="S1204" s="14" t="s">
        <v>17</v>
      </c>
      <c r="T1204" s="14" t="s">
        <v>143</v>
      </c>
      <c r="U1204" s="14">
        <f t="shared" si="75"/>
        <v>3</v>
      </c>
    </row>
    <row r="1205" spans="1:21" x14ac:dyDescent="0.3">
      <c r="A1205" s="11">
        <v>44635.489571759259</v>
      </c>
      <c r="B1205" s="15">
        <v>44635</v>
      </c>
      <c r="C1205" s="16">
        <v>0.48957175925925928</v>
      </c>
      <c r="D1205" s="12">
        <v>86.4</v>
      </c>
      <c r="E1205" s="12">
        <v>88.320000000000007</v>
      </c>
      <c r="F1205" s="12">
        <v>99.84</v>
      </c>
      <c r="G1205" s="12">
        <v>91.199999999999989</v>
      </c>
      <c r="H1205" s="12">
        <v>94.08</v>
      </c>
      <c r="I1205" s="12">
        <v>85</v>
      </c>
      <c r="J1205" s="12">
        <v>102.72</v>
      </c>
      <c r="K1205" s="12">
        <v>107</v>
      </c>
      <c r="L1205" s="13">
        <v>94.320000000000007</v>
      </c>
      <c r="M1205" s="17" t="s">
        <v>137</v>
      </c>
      <c r="N1205" s="17">
        <f t="shared" si="72"/>
        <v>2</v>
      </c>
      <c r="O1205" s="14" t="s">
        <v>12</v>
      </c>
      <c r="P1205" s="14">
        <f t="shared" si="73"/>
        <v>5</v>
      </c>
      <c r="Q1205" s="14" t="s">
        <v>15</v>
      </c>
      <c r="R1205" s="14">
        <f t="shared" si="74"/>
        <v>2</v>
      </c>
      <c r="S1205" s="14" t="s">
        <v>17</v>
      </c>
      <c r="T1205" s="14" t="s">
        <v>143</v>
      </c>
      <c r="U1205" s="14">
        <f t="shared" si="75"/>
        <v>3</v>
      </c>
    </row>
    <row r="1206" spans="1:21" x14ac:dyDescent="0.3">
      <c r="A1206" s="11">
        <v>44635.49013888889</v>
      </c>
      <c r="B1206" s="15">
        <v>44635</v>
      </c>
      <c r="C1206" s="16">
        <v>0.4901388888888889</v>
      </c>
      <c r="D1206" s="12">
        <v>77.400000000000006</v>
      </c>
      <c r="E1206" s="12">
        <v>79.12</v>
      </c>
      <c r="F1206" s="12">
        <v>89.44</v>
      </c>
      <c r="G1206" s="12">
        <v>81.7</v>
      </c>
      <c r="H1206" s="12">
        <v>84.28</v>
      </c>
      <c r="I1206" s="12">
        <v>78.260000000000005</v>
      </c>
      <c r="J1206" s="12">
        <v>86</v>
      </c>
      <c r="K1206" s="12">
        <v>83.42</v>
      </c>
      <c r="L1206" s="13">
        <v>82.452500000000001</v>
      </c>
      <c r="M1206" s="17" t="s">
        <v>137</v>
      </c>
      <c r="N1206" s="17">
        <f t="shared" si="72"/>
        <v>2</v>
      </c>
      <c r="O1206" s="14" t="s">
        <v>12</v>
      </c>
      <c r="P1206" s="14">
        <f t="shared" si="73"/>
        <v>5</v>
      </c>
      <c r="Q1206" s="14" t="s">
        <v>15</v>
      </c>
      <c r="R1206" s="14">
        <f t="shared" si="74"/>
        <v>2</v>
      </c>
      <c r="S1206" s="14" t="s">
        <v>17</v>
      </c>
      <c r="T1206" s="14" t="s">
        <v>143</v>
      </c>
      <c r="U1206" s="14">
        <f t="shared" si="75"/>
        <v>3</v>
      </c>
    </row>
    <row r="1207" spans="1:21" x14ac:dyDescent="0.3">
      <c r="A1207" s="11">
        <v>44635.490254629629</v>
      </c>
      <c r="B1207" s="15">
        <v>44635</v>
      </c>
      <c r="C1207" s="16">
        <v>0.49025462962962968</v>
      </c>
      <c r="D1207" s="12">
        <v>72</v>
      </c>
      <c r="E1207" s="12">
        <v>73.600000000000009</v>
      </c>
      <c r="F1207" s="12">
        <v>83.2</v>
      </c>
      <c r="G1207" s="12">
        <v>76</v>
      </c>
      <c r="H1207" s="12">
        <v>78.400000000000006</v>
      </c>
      <c r="I1207" s="12">
        <v>80</v>
      </c>
      <c r="J1207" s="12">
        <v>85.600000000000009</v>
      </c>
      <c r="K1207" s="12">
        <v>77.599999999999994</v>
      </c>
      <c r="L1207" s="13">
        <v>78.300000000000011</v>
      </c>
      <c r="M1207" s="17" t="s">
        <v>137</v>
      </c>
      <c r="N1207" s="17">
        <f t="shared" si="72"/>
        <v>2</v>
      </c>
      <c r="O1207" s="14" t="s">
        <v>12</v>
      </c>
      <c r="P1207" s="14">
        <f t="shared" si="73"/>
        <v>5</v>
      </c>
      <c r="Q1207" s="14" t="s">
        <v>15</v>
      </c>
      <c r="R1207" s="14">
        <f t="shared" si="74"/>
        <v>2</v>
      </c>
      <c r="S1207" s="14" t="s">
        <v>17</v>
      </c>
      <c r="T1207" s="14" t="s">
        <v>143</v>
      </c>
      <c r="U1207" s="14">
        <f t="shared" si="75"/>
        <v>3</v>
      </c>
    </row>
    <row r="1208" spans="1:21" x14ac:dyDescent="0.3">
      <c r="A1208" s="11">
        <v>44635.490266203706</v>
      </c>
      <c r="B1208" s="15">
        <v>44635</v>
      </c>
      <c r="C1208" s="16">
        <v>0.49026620370370372</v>
      </c>
      <c r="D1208" s="12">
        <v>84.15</v>
      </c>
      <c r="E1208" s="12">
        <v>86.02000000000001</v>
      </c>
      <c r="F1208" s="12">
        <v>97.240000000000009</v>
      </c>
      <c r="G1208" s="12">
        <v>88.825000000000003</v>
      </c>
      <c r="H1208" s="12">
        <v>91.63</v>
      </c>
      <c r="I1208" s="12">
        <v>78</v>
      </c>
      <c r="J1208" s="12">
        <v>100.045</v>
      </c>
      <c r="K1208" s="12">
        <v>109</v>
      </c>
      <c r="L1208" s="13">
        <v>91.863749999999996</v>
      </c>
      <c r="M1208" s="17" t="s">
        <v>137</v>
      </c>
      <c r="N1208" s="17">
        <f t="shared" si="72"/>
        <v>2</v>
      </c>
      <c r="O1208" s="14" t="s">
        <v>12</v>
      </c>
      <c r="P1208" s="14">
        <f t="shared" si="73"/>
        <v>5</v>
      </c>
      <c r="Q1208" s="14" t="s">
        <v>15</v>
      </c>
      <c r="R1208" s="14">
        <f t="shared" si="74"/>
        <v>2</v>
      </c>
      <c r="S1208" s="14" t="s">
        <v>17</v>
      </c>
      <c r="T1208" s="14" t="s">
        <v>143</v>
      </c>
      <c r="U1208" s="14">
        <f t="shared" si="75"/>
        <v>3</v>
      </c>
    </row>
    <row r="1209" spans="1:21" x14ac:dyDescent="0.3">
      <c r="A1209" s="11">
        <v>44635.490277777775</v>
      </c>
      <c r="B1209" s="15">
        <v>44635</v>
      </c>
      <c r="C1209" s="16">
        <v>0.49027777777777781</v>
      </c>
      <c r="D1209" s="12">
        <v>99</v>
      </c>
      <c r="E1209" s="12">
        <v>102.58</v>
      </c>
      <c r="F1209" s="12">
        <v>115.96000000000001</v>
      </c>
      <c r="G1209" s="12">
        <v>105.925</v>
      </c>
      <c r="H1209" s="12">
        <v>109.27</v>
      </c>
      <c r="I1209" s="12">
        <v>101.465</v>
      </c>
      <c r="J1209" s="12">
        <v>124</v>
      </c>
      <c r="K1209" s="12">
        <v>108.155</v>
      </c>
      <c r="L1209" s="13">
        <v>108.294375</v>
      </c>
      <c r="M1209" s="17" t="s">
        <v>137</v>
      </c>
      <c r="N1209" s="17">
        <f t="shared" si="72"/>
        <v>2</v>
      </c>
      <c r="O1209" s="14" t="s">
        <v>12</v>
      </c>
      <c r="P1209" s="14">
        <f t="shared" si="73"/>
        <v>5</v>
      </c>
      <c r="Q1209" s="14" t="s">
        <v>15</v>
      </c>
      <c r="R1209" s="14">
        <f t="shared" si="74"/>
        <v>2</v>
      </c>
      <c r="S1209" s="14" t="s">
        <v>17</v>
      </c>
      <c r="T1209" s="14" t="s">
        <v>143</v>
      </c>
      <c r="U1209" s="14">
        <f t="shared" si="75"/>
        <v>3</v>
      </c>
    </row>
    <row r="1210" spans="1:21" x14ac:dyDescent="0.3">
      <c r="A1210" s="11">
        <v>44635.49077546296</v>
      </c>
      <c r="B1210" s="15">
        <v>44635</v>
      </c>
      <c r="C1210" s="16">
        <v>0.49077546296296298</v>
      </c>
      <c r="D1210" s="12">
        <v>101.7</v>
      </c>
      <c r="E1210" s="12">
        <v>103.96000000000001</v>
      </c>
      <c r="F1210" s="12">
        <v>117.52000000000001</v>
      </c>
      <c r="G1210" s="12">
        <v>107.35</v>
      </c>
      <c r="H1210" s="12">
        <v>110.74</v>
      </c>
      <c r="I1210" s="12">
        <v>102.83</v>
      </c>
      <c r="J1210" s="12">
        <v>120.91000000000001</v>
      </c>
      <c r="K1210" s="12">
        <v>113</v>
      </c>
      <c r="L1210" s="13">
        <v>109.75125000000001</v>
      </c>
      <c r="M1210" s="17" t="s">
        <v>137</v>
      </c>
      <c r="N1210" s="17">
        <f t="shared" si="72"/>
        <v>2</v>
      </c>
      <c r="O1210" s="14" t="s">
        <v>12</v>
      </c>
      <c r="P1210" s="14">
        <f t="shared" si="73"/>
        <v>5</v>
      </c>
      <c r="Q1210" s="14" t="s">
        <v>15</v>
      </c>
      <c r="R1210" s="14">
        <f t="shared" si="74"/>
        <v>2</v>
      </c>
      <c r="S1210" s="14" t="s">
        <v>17</v>
      </c>
      <c r="T1210" s="14" t="s">
        <v>143</v>
      </c>
      <c r="U1210" s="14">
        <f t="shared" si="75"/>
        <v>3</v>
      </c>
    </row>
    <row r="1211" spans="1:21" x14ac:dyDescent="0.3">
      <c r="A1211" s="11">
        <v>44635.490960648145</v>
      </c>
      <c r="B1211" s="15">
        <v>44635</v>
      </c>
      <c r="C1211" s="16">
        <v>0.49096064814814816</v>
      </c>
      <c r="D1211" s="12">
        <v>82.350000000000009</v>
      </c>
      <c r="E1211" s="12">
        <v>84.18</v>
      </c>
      <c r="F1211" s="12">
        <v>95.16</v>
      </c>
      <c r="G1211" s="12">
        <v>86.924999999999997</v>
      </c>
      <c r="H1211" s="12">
        <v>89.67</v>
      </c>
      <c r="I1211" s="12">
        <v>72</v>
      </c>
      <c r="J1211" s="12">
        <v>97.905000000000001</v>
      </c>
      <c r="K1211" s="12">
        <v>111</v>
      </c>
      <c r="L1211" s="13">
        <v>89.898750000000007</v>
      </c>
      <c r="M1211" s="17" t="s">
        <v>137</v>
      </c>
      <c r="N1211" s="17">
        <f t="shared" si="72"/>
        <v>2</v>
      </c>
      <c r="O1211" s="14" t="s">
        <v>12</v>
      </c>
      <c r="P1211" s="14">
        <f t="shared" si="73"/>
        <v>5</v>
      </c>
      <c r="Q1211" s="14" t="s">
        <v>15</v>
      </c>
      <c r="R1211" s="14">
        <f t="shared" si="74"/>
        <v>2</v>
      </c>
      <c r="S1211" s="14" t="s">
        <v>17</v>
      </c>
      <c r="T1211" s="14" t="s">
        <v>143</v>
      </c>
      <c r="U1211" s="14">
        <f t="shared" si="75"/>
        <v>3</v>
      </c>
    </row>
    <row r="1212" spans="1:21" x14ac:dyDescent="0.3">
      <c r="A1212" s="11">
        <v>44635.491655092592</v>
      </c>
      <c r="B1212" s="15">
        <v>44635</v>
      </c>
      <c r="C1212" s="16">
        <v>0.4916550925925926</v>
      </c>
      <c r="D1212" s="12">
        <v>81</v>
      </c>
      <c r="E1212" s="12">
        <v>82.8</v>
      </c>
      <c r="F1212" s="12">
        <v>93.600000000000009</v>
      </c>
      <c r="G1212" s="12">
        <v>85.5</v>
      </c>
      <c r="H1212" s="12">
        <v>88.2</v>
      </c>
      <c r="I1212" s="12">
        <v>72</v>
      </c>
      <c r="J1212" s="12">
        <v>96.300000000000011</v>
      </c>
      <c r="K1212" s="12">
        <v>108</v>
      </c>
      <c r="L1212" s="13">
        <v>88.425000000000011</v>
      </c>
      <c r="M1212" s="17" t="s">
        <v>137</v>
      </c>
      <c r="N1212" s="17">
        <f t="shared" si="72"/>
        <v>2</v>
      </c>
      <c r="O1212" s="14" t="s">
        <v>12</v>
      </c>
      <c r="P1212" s="14">
        <f t="shared" si="73"/>
        <v>5</v>
      </c>
      <c r="Q1212" s="14" t="s">
        <v>15</v>
      </c>
      <c r="R1212" s="14">
        <f t="shared" si="74"/>
        <v>2</v>
      </c>
      <c r="S1212" s="14" t="s">
        <v>17</v>
      </c>
      <c r="T1212" s="14" t="s">
        <v>143</v>
      </c>
      <c r="U1212" s="14">
        <f t="shared" si="75"/>
        <v>3</v>
      </c>
    </row>
    <row r="1213" spans="1:21" x14ac:dyDescent="0.3">
      <c r="A1213" s="11">
        <v>44635.491875</v>
      </c>
      <c r="B1213" s="15">
        <v>44635</v>
      </c>
      <c r="C1213" s="16">
        <v>0.49187500000000001</v>
      </c>
      <c r="D1213" s="12">
        <v>77</v>
      </c>
      <c r="E1213" s="12">
        <v>70.84</v>
      </c>
      <c r="F1213" s="12">
        <v>80.08</v>
      </c>
      <c r="G1213" s="12">
        <v>73.149999999999991</v>
      </c>
      <c r="H1213" s="12">
        <v>75.459999999999994</v>
      </c>
      <c r="I1213" s="12">
        <v>70.070000000000007</v>
      </c>
      <c r="J1213" s="12">
        <v>82.39</v>
      </c>
      <c r="K1213" s="12">
        <v>74.69</v>
      </c>
      <c r="L1213" s="13">
        <v>75.460000000000008</v>
      </c>
      <c r="M1213" s="17" t="s">
        <v>137</v>
      </c>
      <c r="N1213" s="17">
        <f t="shared" si="72"/>
        <v>2</v>
      </c>
      <c r="O1213" s="14" t="s">
        <v>12</v>
      </c>
      <c r="P1213" s="14">
        <f t="shared" si="73"/>
        <v>5</v>
      </c>
      <c r="Q1213" s="14" t="s">
        <v>15</v>
      </c>
      <c r="R1213" s="14">
        <f t="shared" si="74"/>
        <v>2</v>
      </c>
      <c r="S1213" s="14" t="s">
        <v>17</v>
      </c>
      <c r="T1213" s="14" t="s">
        <v>143</v>
      </c>
      <c r="U1213" s="14">
        <f t="shared" si="75"/>
        <v>3</v>
      </c>
    </row>
    <row r="1214" spans="1:21" x14ac:dyDescent="0.3">
      <c r="A1214" s="11">
        <v>44635.492349537039</v>
      </c>
      <c r="B1214" s="15">
        <v>44635</v>
      </c>
      <c r="C1214" s="16">
        <v>0.49234953703703704</v>
      </c>
      <c r="D1214" s="12">
        <v>75.150000000000006</v>
      </c>
      <c r="E1214" s="12">
        <v>76.820000000000007</v>
      </c>
      <c r="F1214" s="12">
        <v>86.84</v>
      </c>
      <c r="G1214" s="12">
        <v>79.325000000000003</v>
      </c>
      <c r="H1214" s="12">
        <v>81.83</v>
      </c>
      <c r="I1214" s="12">
        <v>66</v>
      </c>
      <c r="J1214" s="12">
        <v>89.344999999999999</v>
      </c>
      <c r="K1214" s="12">
        <v>101</v>
      </c>
      <c r="L1214" s="13">
        <v>82.038750000000007</v>
      </c>
      <c r="M1214" s="17" t="s">
        <v>137</v>
      </c>
      <c r="N1214" s="17">
        <f t="shared" si="72"/>
        <v>2</v>
      </c>
      <c r="O1214" s="14" t="s">
        <v>12</v>
      </c>
      <c r="P1214" s="14">
        <f t="shared" si="73"/>
        <v>5</v>
      </c>
      <c r="Q1214" s="14" t="s">
        <v>15</v>
      </c>
      <c r="R1214" s="14">
        <f t="shared" si="74"/>
        <v>2</v>
      </c>
      <c r="S1214" s="14" t="s">
        <v>17</v>
      </c>
      <c r="T1214" s="14" t="s">
        <v>143</v>
      </c>
      <c r="U1214" s="14">
        <f t="shared" si="75"/>
        <v>3</v>
      </c>
    </row>
    <row r="1215" spans="1:21" x14ac:dyDescent="0.3">
      <c r="A1215" s="11">
        <v>44635.492731481485</v>
      </c>
      <c r="B1215" s="15">
        <v>44635</v>
      </c>
      <c r="C1215" s="16">
        <v>0.49273148148148144</v>
      </c>
      <c r="D1215" s="12">
        <v>81</v>
      </c>
      <c r="E1215" s="12">
        <v>74.52000000000001</v>
      </c>
      <c r="F1215" s="12">
        <v>84.240000000000009</v>
      </c>
      <c r="G1215" s="12">
        <v>76.95</v>
      </c>
      <c r="H1215" s="12">
        <v>79.38</v>
      </c>
      <c r="I1215" s="12">
        <v>73.710000000000008</v>
      </c>
      <c r="J1215" s="12">
        <v>86.67</v>
      </c>
      <c r="K1215" s="12">
        <v>78.569999999999993</v>
      </c>
      <c r="L1215" s="13">
        <v>79.38</v>
      </c>
      <c r="M1215" s="17" t="s">
        <v>137</v>
      </c>
      <c r="N1215" s="17">
        <f t="shared" si="72"/>
        <v>2</v>
      </c>
      <c r="O1215" s="14" t="s">
        <v>12</v>
      </c>
      <c r="P1215" s="14">
        <f t="shared" si="73"/>
        <v>5</v>
      </c>
      <c r="Q1215" s="14" t="s">
        <v>15</v>
      </c>
      <c r="R1215" s="14">
        <f t="shared" si="74"/>
        <v>2</v>
      </c>
      <c r="S1215" s="14" t="s">
        <v>17</v>
      </c>
      <c r="T1215" s="14" t="s">
        <v>143</v>
      </c>
      <c r="U1215" s="14">
        <f t="shared" si="75"/>
        <v>3</v>
      </c>
    </row>
    <row r="1216" spans="1:21" x14ac:dyDescent="0.3">
      <c r="A1216" s="11">
        <v>44635.493043981478</v>
      </c>
      <c r="B1216" s="15">
        <v>44635</v>
      </c>
      <c r="C1216" s="16">
        <v>0.49304398148148149</v>
      </c>
      <c r="D1216" s="12">
        <v>80.100000000000009</v>
      </c>
      <c r="E1216" s="12">
        <v>81.88000000000001</v>
      </c>
      <c r="F1216" s="12">
        <v>92.56</v>
      </c>
      <c r="G1216" s="12">
        <v>84.55</v>
      </c>
      <c r="H1216" s="12">
        <v>87.22</v>
      </c>
      <c r="I1216" s="12">
        <v>80.990000000000009</v>
      </c>
      <c r="J1216" s="12">
        <v>95.23</v>
      </c>
      <c r="K1216" s="12">
        <v>89</v>
      </c>
      <c r="L1216" s="13">
        <v>86.441250000000011</v>
      </c>
      <c r="M1216" s="17" t="s">
        <v>137</v>
      </c>
      <c r="N1216" s="17">
        <f t="shared" si="72"/>
        <v>2</v>
      </c>
      <c r="O1216" s="14" t="s">
        <v>12</v>
      </c>
      <c r="P1216" s="14">
        <f t="shared" si="73"/>
        <v>5</v>
      </c>
      <c r="Q1216" s="14" t="s">
        <v>15</v>
      </c>
      <c r="R1216" s="14">
        <f t="shared" si="74"/>
        <v>2</v>
      </c>
      <c r="S1216" s="14" t="s">
        <v>17</v>
      </c>
      <c r="T1216" s="14" t="s">
        <v>143</v>
      </c>
      <c r="U1216" s="14">
        <f t="shared" si="75"/>
        <v>3</v>
      </c>
    </row>
    <row r="1217" spans="1:21" x14ac:dyDescent="0.3">
      <c r="A1217" s="11">
        <v>44635.493738425925</v>
      </c>
      <c r="B1217" s="15">
        <v>44635</v>
      </c>
      <c r="C1217" s="16">
        <v>0.49373842592592593</v>
      </c>
      <c r="D1217" s="12">
        <v>88.65</v>
      </c>
      <c r="E1217" s="12">
        <v>90.62</v>
      </c>
      <c r="F1217" s="12">
        <v>102.44</v>
      </c>
      <c r="G1217" s="12">
        <v>93.574999999999989</v>
      </c>
      <c r="H1217" s="12">
        <v>96.53</v>
      </c>
      <c r="I1217" s="12">
        <v>116</v>
      </c>
      <c r="J1217" s="12">
        <v>105.39500000000001</v>
      </c>
      <c r="K1217" s="12">
        <v>81</v>
      </c>
      <c r="L1217" s="13">
        <v>96.776250000000005</v>
      </c>
      <c r="M1217" s="17" t="s">
        <v>137</v>
      </c>
      <c r="N1217" s="17">
        <f t="shared" si="72"/>
        <v>2</v>
      </c>
      <c r="O1217" s="14" t="s">
        <v>12</v>
      </c>
      <c r="P1217" s="14">
        <f t="shared" si="73"/>
        <v>5</v>
      </c>
      <c r="Q1217" s="14" t="s">
        <v>15</v>
      </c>
      <c r="R1217" s="14">
        <f t="shared" si="74"/>
        <v>2</v>
      </c>
      <c r="S1217" s="14" t="s">
        <v>17</v>
      </c>
      <c r="T1217" s="14" t="s">
        <v>143</v>
      </c>
      <c r="U1217" s="14">
        <f t="shared" si="75"/>
        <v>3</v>
      </c>
    </row>
    <row r="1218" spans="1:21" x14ac:dyDescent="0.3">
      <c r="A1218" s="11">
        <v>44635.493750000001</v>
      </c>
      <c r="B1218" s="15">
        <v>44635</v>
      </c>
      <c r="C1218" s="16">
        <v>0.49374999999999997</v>
      </c>
      <c r="D1218" s="12">
        <v>105</v>
      </c>
      <c r="E1218" s="12">
        <v>89.7</v>
      </c>
      <c r="F1218" s="12">
        <v>101.4</v>
      </c>
      <c r="G1218" s="12">
        <v>92.625</v>
      </c>
      <c r="H1218" s="12">
        <v>95.55</v>
      </c>
      <c r="I1218" s="12">
        <v>88.725000000000009</v>
      </c>
      <c r="J1218" s="12">
        <v>90</v>
      </c>
      <c r="K1218" s="12">
        <v>94.575000000000003</v>
      </c>
      <c r="L1218" s="13">
        <v>94.696875000000006</v>
      </c>
      <c r="M1218" s="17" t="s">
        <v>137</v>
      </c>
      <c r="N1218" s="17">
        <f t="shared" si="72"/>
        <v>2</v>
      </c>
      <c r="O1218" s="14" t="s">
        <v>12</v>
      </c>
      <c r="P1218" s="14">
        <f t="shared" si="73"/>
        <v>5</v>
      </c>
      <c r="Q1218" s="14" t="s">
        <v>15</v>
      </c>
      <c r="R1218" s="14">
        <f t="shared" si="74"/>
        <v>2</v>
      </c>
      <c r="S1218" s="14" t="s">
        <v>17</v>
      </c>
      <c r="T1218" s="14" t="s">
        <v>143</v>
      </c>
      <c r="U1218" s="14">
        <f t="shared" si="75"/>
        <v>3</v>
      </c>
    </row>
    <row r="1219" spans="1:21" x14ac:dyDescent="0.3">
      <c r="A1219" s="11">
        <v>44635.494432870371</v>
      </c>
      <c r="B1219" s="15">
        <v>44635</v>
      </c>
      <c r="C1219" s="16">
        <v>0.49443287037037037</v>
      </c>
      <c r="D1219" s="12">
        <v>84.600000000000009</v>
      </c>
      <c r="E1219" s="12">
        <v>86.48</v>
      </c>
      <c r="F1219" s="12">
        <v>97.76</v>
      </c>
      <c r="G1219" s="12">
        <v>89.3</v>
      </c>
      <c r="H1219" s="12">
        <v>92.12</v>
      </c>
      <c r="I1219" s="12">
        <v>110</v>
      </c>
      <c r="J1219" s="12">
        <v>100.58000000000001</v>
      </c>
      <c r="K1219" s="12">
        <v>78</v>
      </c>
      <c r="L1219" s="13">
        <v>92.355000000000004</v>
      </c>
      <c r="M1219" s="17" t="s">
        <v>137</v>
      </c>
      <c r="N1219" s="17">
        <f t="shared" ref="N1219:N1282" si="76">IF(M1219="Morning",1,IF(M1219="Afternoon",2,IF(M1219="Evening",3,IF(M1219="late Evening",4,IF(M1219="Break",5)))))</f>
        <v>2</v>
      </c>
      <c r="O1219" s="14" t="s">
        <v>12</v>
      </c>
      <c r="P1219" s="14">
        <f t="shared" ref="P1219:P1282" si="77">IF(O1219="Greetings",1,IF(O1219="Break",2,IF(O1219="Closing",3,IF(O1219="demonstration",4,IF(O1219="Hands on",5,IF(O1219="Introduction",6,IF(O1219="Lecture",7,IF(O1219="No Activity",8,IF(O1219="Peer Learning",9)))))))))</f>
        <v>5</v>
      </c>
      <c r="Q1219" s="14" t="s">
        <v>15</v>
      </c>
      <c r="R1219" s="14">
        <f t="shared" ref="R1219:R1282" si="78">IF(Q1219="On Campus",1,IF(Q1219="Off Campus",2))</f>
        <v>2</v>
      </c>
      <c r="S1219" s="14" t="s">
        <v>17</v>
      </c>
      <c r="T1219" s="14" t="s">
        <v>143</v>
      </c>
      <c r="U1219" s="14">
        <f t="shared" ref="U1219:U1282" si="79">IF(T1219="Tools_Digital Drawing",1,IF(T1219="Spatial Design",2,IF(T1219="Technical Contexts",3)))</f>
        <v>3</v>
      </c>
    </row>
    <row r="1220" spans="1:21" x14ac:dyDescent="0.3">
      <c r="A1220" s="11">
        <v>44635.495127314818</v>
      </c>
      <c r="B1220" s="15">
        <v>44635</v>
      </c>
      <c r="C1220" s="16">
        <v>0.49512731481481481</v>
      </c>
      <c r="D1220" s="12">
        <v>81</v>
      </c>
      <c r="E1220" s="12">
        <v>82.8</v>
      </c>
      <c r="F1220" s="12">
        <v>93.600000000000009</v>
      </c>
      <c r="G1220" s="12">
        <v>85.5</v>
      </c>
      <c r="H1220" s="12">
        <v>88.2</v>
      </c>
      <c r="I1220" s="12">
        <v>109</v>
      </c>
      <c r="J1220" s="12">
        <v>96.300000000000011</v>
      </c>
      <c r="K1220" s="12">
        <v>71</v>
      </c>
      <c r="L1220" s="13">
        <v>88.425000000000011</v>
      </c>
      <c r="M1220" s="17" t="s">
        <v>137</v>
      </c>
      <c r="N1220" s="17">
        <f t="shared" si="76"/>
        <v>2</v>
      </c>
      <c r="O1220" s="14" t="s">
        <v>12</v>
      </c>
      <c r="P1220" s="14">
        <f t="shared" si="77"/>
        <v>5</v>
      </c>
      <c r="Q1220" s="14" t="s">
        <v>15</v>
      </c>
      <c r="R1220" s="14">
        <f t="shared" si="78"/>
        <v>2</v>
      </c>
      <c r="S1220" s="14" t="s">
        <v>17</v>
      </c>
      <c r="T1220" s="14" t="s">
        <v>143</v>
      </c>
      <c r="U1220" s="14">
        <f t="shared" si="79"/>
        <v>3</v>
      </c>
    </row>
    <row r="1221" spans="1:21" x14ac:dyDescent="0.3">
      <c r="A1221" s="11">
        <v>44635.495821759258</v>
      </c>
      <c r="B1221" s="15">
        <v>44635</v>
      </c>
      <c r="C1221" s="16">
        <v>0.49582175925925925</v>
      </c>
      <c r="D1221" s="12">
        <v>79.650000000000006</v>
      </c>
      <c r="E1221" s="12">
        <v>81.42</v>
      </c>
      <c r="F1221" s="12">
        <v>92.04</v>
      </c>
      <c r="G1221" s="12">
        <v>84.075000000000003</v>
      </c>
      <c r="H1221" s="12">
        <v>86.73</v>
      </c>
      <c r="I1221" s="12">
        <v>111</v>
      </c>
      <c r="J1221" s="12">
        <v>94.695000000000007</v>
      </c>
      <c r="K1221" s="12">
        <v>66</v>
      </c>
      <c r="L1221" s="13">
        <v>86.951250000000002</v>
      </c>
      <c r="M1221" s="17" t="s">
        <v>137</v>
      </c>
      <c r="N1221" s="17">
        <f t="shared" si="76"/>
        <v>2</v>
      </c>
      <c r="O1221" s="14" t="s">
        <v>12</v>
      </c>
      <c r="P1221" s="14">
        <f t="shared" si="77"/>
        <v>5</v>
      </c>
      <c r="Q1221" s="14" t="s">
        <v>15</v>
      </c>
      <c r="R1221" s="14">
        <f t="shared" si="78"/>
        <v>2</v>
      </c>
      <c r="S1221" s="14" t="s">
        <v>17</v>
      </c>
      <c r="T1221" s="14" t="s">
        <v>143</v>
      </c>
      <c r="U1221" s="14">
        <f t="shared" si="79"/>
        <v>3</v>
      </c>
    </row>
    <row r="1222" spans="1:21" x14ac:dyDescent="0.3">
      <c r="A1222" s="11">
        <v>44635.496516203704</v>
      </c>
      <c r="B1222" s="15">
        <v>44635</v>
      </c>
      <c r="C1222" s="16">
        <v>0.4965162037037037</v>
      </c>
      <c r="D1222" s="12">
        <v>87.75</v>
      </c>
      <c r="E1222" s="12">
        <v>89.7</v>
      </c>
      <c r="F1222" s="12">
        <v>101.4</v>
      </c>
      <c r="G1222" s="12">
        <v>92.625</v>
      </c>
      <c r="H1222" s="12">
        <v>95.55</v>
      </c>
      <c r="I1222" s="12">
        <v>116</v>
      </c>
      <c r="J1222" s="12">
        <v>104.325</v>
      </c>
      <c r="K1222" s="12">
        <v>79</v>
      </c>
      <c r="L1222" s="13">
        <v>95.793750000000017</v>
      </c>
      <c r="M1222" s="17" t="s">
        <v>137</v>
      </c>
      <c r="N1222" s="17">
        <f t="shared" si="76"/>
        <v>2</v>
      </c>
      <c r="O1222" s="14" t="s">
        <v>12</v>
      </c>
      <c r="P1222" s="14">
        <f t="shared" si="77"/>
        <v>5</v>
      </c>
      <c r="Q1222" s="14" t="s">
        <v>15</v>
      </c>
      <c r="R1222" s="14">
        <f t="shared" si="78"/>
        <v>2</v>
      </c>
      <c r="S1222" s="14" t="s">
        <v>17</v>
      </c>
      <c r="T1222" s="14" t="s">
        <v>143</v>
      </c>
      <c r="U1222" s="14">
        <f t="shared" si="79"/>
        <v>3</v>
      </c>
    </row>
    <row r="1223" spans="1:21" x14ac:dyDescent="0.3">
      <c r="A1223" s="11">
        <v>44635.497210648151</v>
      </c>
      <c r="B1223" s="15">
        <v>44635</v>
      </c>
      <c r="C1223" s="16">
        <v>0.49721064814814814</v>
      </c>
      <c r="D1223" s="12">
        <v>87.75</v>
      </c>
      <c r="E1223" s="12">
        <v>89.7</v>
      </c>
      <c r="F1223" s="12">
        <v>101.4</v>
      </c>
      <c r="G1223" s="12">
        <v>92.625</v>
      </c>
      <c r="H1223" s="12">
        <v>95.55</v>
      </c>
      <c r="I1223" s="12">
        <v>115</v>
      </c>
      <c r="J1223" s="12">
        <v>104.325</v>
      </c>
      <c r="K1223" s="12">
        <v>80</v>
      </c>
      <c r="L1223" s="13">
        <v>95.793750000000017</v>
      </c>
      <c r="M1223" s="17" t="s">
        <v>137</v>
      </c>
      <c r="N1223" s="17">
        <f t="shared" si="76"/>
        <v>2</v>
      </c>
      <c r="O1223" s="14" t="s">
        <v>12</v>
      </c>
      <c r="P1223" s="14">
        <f t="shared" si="77"/>
        <v>5</v>
      </c>
      <c r="Q1223" s="14" t="s">
        <v>15</v>
      </c>
      <c r="R1223" s="14">
        <f t="shared" si="78"/>
        <v>2</v>
      </c>
      <c r="S1223" s="14" t="s">
        <v>17</v>
      </c>
      <c r="T1223" s="14" t="s">
        <v>143</v>
      </c>
      <c r="U1223" s="14">
        <f t="shared" si="79"/>
        <v>3</v>
      </c>
    </row>
    <row r="1224" spans="1:21" x14ac:dyDescent="0.3">
      <c r="A1224" s="11">
        <v>44635.49722222222</v>
      </c>
      <c r="B1224" s="15">
        <v>44635</v>
      </c>
      <c r="C1224" s="16">
        <v>0.49722222222222223</v>
      </c>
      <c r="D1224" s="12">
        <v>130</v>
      </c>
      <c r="E1224" s="12">
        <v>102.12</v>
      </c>
      <c r="F1224" s="12">
        <v>115.44</v>
      </c>
      <c r="G1224" s="12">
        <v>105.44999999999999</v>
      </c>
      <c r="H1224" s="12">
        <v>108.78</v>
      </c>
      <c r="I1224" s="12">
        <v>101.01</v>
      </c>
      <c r="J1224" s="12">
        <v>92</v>
      </c>
      <c r="K1224" s="12">
        <v>107.67</v>
      </c>
      <c r="L1224" s="13">
        <v>107.80874999999999</v>
      </c>
      <c r="M1224" s="17" t="s">
        <v>137</v>
      </c>
      <c r="N1224" s="17">
        <f t="shared" si="76"/>
        <v>2</v>
      </c>
      <c r="O1224" s="14" t="s">
        <v>12</v>
      </c>
      <c r="P1224" s="14">
        <f t="shared" si="77"/>
        <v>5</v>
      </c>
      <c r="Q1224" s="14" t="s">
        <v>15</v>
      </c>
      <c r="R1224" s="14">
        <f t="shared" si="78"/>
        <v>2</v>
      </c>
      <c r="S1224" s="14" t="s">
        <v>17</v>
      </c>
      <c r="T1224" s="14" t="s">
        <v>143</v>
      </c>
      <c r="U1224" s="14">
        <f t="shared" si="79"/>
        <v>3</v>
      </c>
    </row>
    <row r="1225" spans="1:21" x14ac:dyDescent="0.3">
      <c r="A1225" s="11">
        <v>44635.49790509259</v>
      </c>
      <c r="B1225" s="15">
        <v>44635</v>
      </c>
      <c r="C1225" s="16">
        <v>0.49790509259259258</v>
      </c>
      <c r="D1225" s="12">
        <v>84.600000000000009</v>
      </c>
      <c r="E1225" s="12">
        <v>86.48</v>
      </c>
      <c r="F1225" s="12">
        <v>97.76</v>
      </c>
      <c r="G1225" s="12">
        <v>89.3</v>
      </c>
      <c r="H1225" s="12">
        <v>92.12</v>
      </c>
      <c r="I1225" s="12">
        <v>117</v>
      </c>
      <c r="J1225" s="12">
        <v>100.58000000000001</v>
      </c>
      <c r="K1225" s="12">
        <v>71</v>
      </c>
      <c r="L1225" s="13">
        <v>92.355000000000004</v>
      </c>
      <c r="M1225" s="17" t="s">
        <v>137</v>
      </c>
      <c r="N1225" s="17">
        <f t="shared" si="76"/>
        <v>2</v>
      </c>
      <c r="O1225" s="14" t="s">
        <v>12</v>
      </c>
      <c r="P1225" s="14">
        <f t="shared" si="77"/>
        <v>5</v>
      </c>
      <c r="Q1225" s="14" t="s">
        <v>15</v>
      </c>
      <c r="R1225" s="14">
        <f t="shared" si="78"/>
        <v>2</v>
      </c>
      <c r="S1225" s="14" t="s">
        <v>17</v>
      </c>
      <c r="T1225" s="14" t="s">
        <v>143</v>
      </c>
      <c r="U1225" s="14">
        <f t="shared" si="79"/>
        <v>3</v>
      </c>
    </row>
    <row r="1226" spans="1:21" x14ac:dyDescent="0.3">
      <c r="A1226" s="11">
        <v>44635.498599537037</v>
      </c>
      <c r="B1226" s="15">
        <v>44635</v>
      </c>
      <c r="C1226" s="16">
        <v>0.49859953703703702</v>
      </c>
      <c r="D1226" s="12">
        <v>85.5</v>
      </c>
      <c r="E1226" s="12">
        <v>87.4</v>
      </c>
      <c r="F1226" s="12">
        <v>98.8</v>
      </c>
      <c r="G1226" s="12">
        <v>90.25</v>
      </c>
      <c r="H1226" s="12">
        <v>93.1</v>
      </c>
      <c r="I1226" s="12">
        <v>121</v>
      </c>
      <c r="J1226" s="12">
        <v>101.65</v>
      </c>
      <c r="K1226" s="12">
        <v>69</v>
      </c>
      <c r="L1226" s="13">
        <v>93.337499999999991</v>
      </c>
      <c r="M1226" s="17" t="s">
        <v>137</v>
      </c>
      <c r="N1226" s="17">
        <f t="shared" si="76"/>
        <v>2</v>
      </c>
      <c r="O1226" s="14" t="s">
        <v>12</v>
      </c>
      <c r="P1226" s="14">
        <f t="shared" si="77"/>
        <v>5</v>
      </c>
      <c r="Q1226" s="14" t="s">
        <v>15</v>
      </c>
      <c r="R1226" s="14">
        <f t="shared" si="78"/>
        <v>2</v>
      </c>
      <c r="S1226" s="14" t="s">
        <v>17</v>
      </c>
      <c r="T1226" s="14" t="s">
        <v>143</v>
      </c>
      <c r="U1226" s="14">
        <f t="shared" si="79"/>
        <v>3</v>
      </c>
    </row>
    <row r="1227" spans="1:21" x14ac:dyDescent="0.3">
      <c r="A1227" s="11">
        <v>44635.499293981484</v>
      </c>
      <c r="B1227" s="15">
        <v>44635</v>
      </c>
      <c r="C1227" s="16">
        <v>0.49929398148148146</v>
      </c>
      <c r="D1227" s="12">
        <v>82.8</v>
      </c>
      <c r="E1227" s="12">
        <v>84.64</v>
      </c>
      <c r="F1227" s="12">
        <v>95.68</v>
      </c>
      <c r="G1227" s="12">
        <v>87.399999999999991</v>
      </c>
      <c r="H1227" s="12">
        <v>90.16</v>
      </c>
      <c r="I1227" s="12">
        <v>121</v>
      </c>
      <c r="J1227" s="12">
        <v>98.440000000000012</v>
      </c>
      <c r="K1227" s="12">
        <v>63</v>
      </c>
      <c r="L1227" s="13">
        <v>90.39</v>
      </c>
      <c r="M1227" s="17" t="s">
        <v>137</v>
      </c>
      <c r="N1227" s="17">
        <f t="shared" si="76"/>
        <v>2</v>
      </c>
      <c r="O1227" s="14" t="s">
        <v>12</v>
      </c>
      <c r="P1227" s="14">
        <f t="shared" si="77"/>
        <v>5</v>
      </c>
      <c r="Q1227" s="14" t="s">
        <v>15</v>
      </c>
      <c r="R1227" s="14">
        <f t="shared" si="78"/>
        <v>2</v>
      </c>
      <c r="S1227" s="14" t="s">
        <v>17</v>
      </c>
      <c r="T1227" s="14" t="s">
        <v>143</v>
      </c>
      <c r="U1227" s="14">
        <f t="shared" si="79"/>
        <v>3</v>
      </c>
    </row>
    <row r="1228" spans="1:21" x14ac:dyDescent="0.3">
      <c r="A1228" s="11">
        <v>44635.499988425923</v>
      </c>
      <c r="B1228" s="15">
        <v>44635</v>
      </c>
      <c r="C1228" s="16">
        <v>0.49998842592592596</v>
      </c>
      <c r="D1228" s="12">
        <v>85.05</v>
      </c>
      <c r="E1228" s="12">
        <v>86.94</v>
      </c>
      <c r="F1228" s="12">
        <v>98.28</v>
      </c>
      <c r="G1228" s="12">
        <v>89.774999999999991</v>
      </c>
      <c r="H1228" s="12">
        <v>92.61</v>
      </c>
      <c r="I1228" s="12">
        <v>122</v>
      </c>
      <c r="J1228" s="12">
        <v>101.11500000000001</v>
      </c>
      <c r="K1228" s="12">
        <v>67</v>
      </c>
      <c r="L1228" s="13">
        <v>92.846249999999998</v>
      </c>
      <c r="M1228" s="17" t="s">
        <v>137</v>
      </c>
      <c r="N1228" s="17">
        <f t="shared" si="76"/>
        <v>2</v>
      </c>
      <c r="O1228" s="14" t="s">
        <v>12</v>
      </c>
      <c r="P1228" s="14">
        <f t="shared" si="77"/>
        <v>5</v>
      </c>
      <c r="Q1228" s="14" t="s">
        <v>15</v>
      </c>
      <c r="R1228" s="14">
        <f t="shared" si="78"/>
        <v>2</v>
      </c>
      <c r="S1228" s="14" t="s">
        <v>17</v>
      </c>
      <c r="T1228" s="14" t="s">
        <v>143</v>
      </c>
      <c r="U1228" s="14">
        <f t="shared" si="79"/>
        <v>3</v>
      </c>
    </row>
    <row r="1229" spans="1:21" x14ac:dyDescent="0.3">
      <c r="A1229" s="11">
        <v>44635.500092592592</v>
      </c>
      <c r="B1229" s="15">
        <v>44635</v>
      </c>
      <c r="C1229" s="16">
        <v>0.50009259259259264</v>
      </c>
      <c r="D1229" s="12">
        <v>63</v>
      </c>
      <c r="E1229" s="12">
        <v>64.400000000000006</v>
      </c>
      <c r="F1229" s="12">
        <v>72.8</v>
      </c>
      <c r="G1229" s="12">
        <v>66.5</v>
      </c>
      <c r="H1229" s="12">
        <v>68.599999999999994</v>
      </c>
      <c r="I1229" s="12">
        <v>63.7</v>
      </c>
      <c r="J1229" s="12">
        <v>74.900000000000006</v>
      </c>
      <c r="K1229" s="12">
        <v>70</v>
      </c>
      <c r="L1229" s="13">
        <v>67.987499999999997</v>
      </c>
      <c r="M1229" s="17" t="s">
        <v>137</v>
      </c>
      <c r="N1229" s="17">
        <f t="shared" si="76"/>
        <v>2</v>
      </c>
      <c r="O1229" s="14" t="s">
        <v>12</v>
      </c>
      <c r="P1229" s="14">
        <f t="shared" si="77"/>
        <v>5</v>
      </c>
      <c r="Q1229" s="14" t="s">
        <v>15</v>
      </c>
      <c r="R1229" s="14">
        <f t="shared" si="78"/>
        <v>2</v>
      </c>
      <c r="S1229" s="14" t="s">
        <v>17</v>
      </c>
      <c r="T1229" s="14" t="s">
        <v>143</v>
      </c>
      <c r="U1229" s="14">
        <f t="shared" si="79"/>
        <v>3</v>
      </c>
    </row>
    <row r="1230" spans="1:21" x14ac:dyDescent="0.3">
      <c r="A1230" s="11">
        <v>44635.50068287037</v>
      </c>
      <c r="B1230" s="15">
        <v>44635</v>
      </c>
      <c r="C1230" s="16">
        <v>0.5006828703703704</v>
      </c>
      <c r="D1230" s="12">
        <v>84.600000000000009</v>
      </c>
      <c r="E1230" s="12">
        <v>86.48</v>
      </c>
      <c r="F1230" s="12">
        <v>97.76</v>
      </c>
      <c r="G1230" s="12">
        <v>89.3</v>
      </c>
      <c r="H1230" s="12">
        <v>92.12</v>
      </c>
      <c r="I1230" s="12">
        <v>121</v>
      </c>
      <c r="J1230" s="12">
        <v>100.58000000000001</v>
      </c>
      <c r="K1230" s="12">
        <v>67</v>
      </c>
      <c r="L1230" s="13">
        <v>92.355000000000004</v>
      </c>
      <c r="M1230" s="17" t="s">
        <v>137</v>
      </c>
      <c r="N1230" s="17">
        <f t="shared" si="76"/>
        <v>2</v>
      </c>
      <c r="O1230" s="14" t="s">
        <v>12</v>
      </c>
      <c r="P1230" s="14">
        <f t="shared" si="77"/>
        <v>5</v>
      </c>
      <c r="Q1230" s="14" t="s">
        <v>15</v>
      </c>
      <c r="R1230" s="14">
        <f t="shared" si="78"/>
        <v>2</v>
      </c>
      <c r="S1230" s="14" t="s">
        <v>17</v>
      </c>
      <c r="T1230" s="14" t="s">
        <v>143</v>
      </c>
      <c r="U1230" s="14">
        <f t="shared" si="79"/>
        <v>3</v>
      </c>
    </row>
    <row r="1231" spans="1:21" x14ac:dyDescent="0.3">
      <c r="A1231" s="11">
        <v>44635.500694444447</v>
      </c>
      <c r="B1231" s="15">
        <v>44635</v>
      </c>
      <c r="C1231" s="16">
        <v>0.50069444444444444</v>
      </c>
      <c r="D1231" s="12">
        <v>141</v>
      </c>
      <c r="E1231" s="12">
        <v>104.42</v>
      </c>
      <c r="F1231" s="12">
        <v>118.04</v>
      </c>
      <c r="G1231" s="12">
        <v>107.82499999999999</v>
      </c>
      <c r="H1231" s="12">
        <v>111.23</v>
      </c>
      <c r="I1231" s="12">
        <v>103.285</v>
      </c>
      <c r="J1231" s="12">
        <v>86</v>
      </c>
      <c r="K1231" s="12">
        <v>110.095</v>
      </c>
      <c r="L1231" s="13">
        <v>110.236875</v>
      </c>
      <c r="M1231" s="17" t="s">
        <v>137</v>
      </c>
      <c r="N1231" s="17">
        <f t="shared" si="76"/>
        <v>2</v>
      </c>
      <c r="O1231" s="14" t="s">
        <v>12</v>
      </c>
      <c r="P1231" s="14">
        <f t="shared" si="77"/>
        <v>5</v>
      </c>
      <c r="Q1231" s="14" t="s">
        <v>15</v>
      </c>
      <c r="R1231" s="14">
        <f t="shared" si="78"/>
        <v>2</v>
      </c>
      <c r="S1231" s="14" t="s">
        <v>17</v>
      </c>
      <c r="T1231" s="14" t="s">
        <v>143</v>
      </c>
      <c r="U1231" s="14">
        <f t="shared" si="79"/>
        <v>3</v>
      </c>
    </row>
    <row r="1232" spans="1:21" x14ac:dyDescent="0.3">
      <c r="A1232" s="11">
        <v>44635.501377314817</v>
      </c>
      <c r="B1232" s="15">
        <v>44635</v>
      </c>
      <c r="C1232" s="16">
        <v>0.50137731481481485</v>
      </c>
      <c r="D1232" s="12">
        <v>82.350000000000009</v>
      </c>
      <c r="E1232" s="12">
        <v>84.18</v>
      </c>
      <c r="F1232" s="12">
        <v>95.16</v>
      </c>
      <c r="G1232" s="12">
        <v>86.924999999999997</v>
      </c>
      <c r="H1232" s="12">
        <v>89.67</v>
      </c>
      <c r="I1232" s="12">
        <v>117</v>
      </c>
      <c r="J1232" s="12">
        <v>97.905000000000001</v>
      </c>
      <c r="K1232" s="12">
        <v>66</v>
      </c>
      <c r="L1232" s="13">
        <v>89.898750000000007</v>
      </c>
      <c r="M1232" s="17" t="s">
        <v>137</v>
      </c>
      <c r="N1232" s="17">
        <f t="shared" si="76"/>
        <v>2</v>
      </c>
      <c r="O1232" s="14" t="s">
        <v>12</v>
      </c>
      <c r="P1232" s="14">
        <f t="shared" si="77"/>
        <v>5</v>
      </c>
      <c r="Q1232" s="14" t="s">
        <v>15</v>
      </c>
      <c r="R1232" s="14">
        <f t="shared" si="78"/>
        <v>2</v>
      </c>
      <c r="S1232" s="14" t="s">
        <v>17</v>
      </c>
      <c r="T1232" s="14" t="s">
        <v>143</v>
      </c>
      <c r="U1232" s="14">
        <f t="shared" si="79"/>
        <v>3</v>
      </c>
    </row>
    <row r="1233" spans="1:21" x14ac:dyDescent="0.3">
      <c r="A1233" s="11">
        <v>44635.502071759256</v>
      </c>
      <c r="B1233" s="15">
        <v>44635</v>
      </c>
      <c r="C1233" s="16">
        <v>0.50207175925925929</v>
      </c>
      <c r="D1233" s="12">
        <v>103.5</v>
      </c>
      <c r="E1233" s="12">
        <v>105.80000000000001</v>
      </c>
      <c r="F1233" s="12">
        <v>119.60000000000001</v>
      </c>
      <c r="G1233" s="12">
        <v>109.25</v>
      </c>
      <c r="H1233" s="12">
        <v>112.7</v>
      </c>
      <c r="I1233" s="12">
        <v>115</v>
      </c>
      <c r="J1233" s="12">
        <v>123.05000000000001</v>
      </c>
      <c r="K1233" s="12">
        <v>111.55</v>
      </c>
      <c r="L1233" s="13">
        <v>112.55625000000001</v>
      </c>
      <c r="M1233" s="17" t="s">
        <v>137</v>
      </c>
      <c r="N1233" s="17">
        <f t="shared" si="76"/>
        <v>2</v>
      </c>
      <c r="O1233" s="14" t="s">
        <v>12</v>
      </c>
      <c r="P1233" s="14">
        <f t="shared" si="77"/>
        <v>5</v>
      </c>
      <c r="Q1233" s="14" t="s">
        <v>15</v>
      </c>
      <c r="R1233" s="14">
        <f t="shared" si="78"/>
        <v>2</v>
      </c>
      <c r="S1233" s="14" t="s">
        <v>17</v>
      </c>
      <c r="T1233" s="14" t="s">
        <v>143</v>
      </c>
      <c r="U1233" s="14">
        <f t="shared" si="79"/>
        <v>3</v>
      </c>
    </row>
    <row r="1234" spans="1:21" x14ac:dyDescent="0.3">
      <c r="A1234" s="11">
        <v>44635.502766203703</v>
      </c>
      <c r="B1234" s="15">
        <v>44635</v>
      </c>
      <c r="C1234" s="16">
        <v>0.50276620370370373</v>
      </c>
      <c r="D1234" s="12">
        <v>82.350000000000009</v>
      </c>
      <c r="E1234" s="12">
        <v>84.18</v>
      </c>
      <c r="F1234" s="12">
        <v>95.16</v>
      </c>
      <c r="G1234" s="12">
        <v>86.924999999999997</v>
      </c>
      <c r="H1234" s="12">
        <v>89.67</v>
      </c>
      <c r="I1234" s="12">
        <v>125</v>
      </c>
      <c r="J1234" s="12">
        <v>97.905000000000001</v>
      </c>
      <c r="K1234" s="12">
        <v>58</v>
      </c>
      <c r="L1234" s="13">
        <v>89.898750000000007</v>
      </c>
      <c r="M1234" s="17" t="s">
        <v>137</v>
      </c>
      <c r="N1234" s="17">
        <f t="shared" si="76"/>
        <v>2</v>
      </c>
      <c r="O1234" s="14" t="s">
        <v>12</v>
      </c>
      <c r="P1234" s="14">
        <f t="shared" si="77"/>
        <v>5</v>
      </c>
      <c r="Q1234" s="14" t="s">
        <v>15</v>
      </c>
      <c r="R1234" s="14">
        <f t="shared" si="78"/>
        <v>2</v>
      </c>
      <c r="S1234" s="14" t="s">
        <v>17</v>
      </c>
      <c r="T1234" s="14" t="s">
        <v>143</v>
      </c>
      <c r="U1234" s="14">
        <f t="shared" si="79"/>
        <v>3</v>
      </c>
    </row>
    <row r="1235" spans="1:21" x14ac:dyDescent="0.3">
      <c r="A1235" s="11">
        <v>44635.503460648149</v>
      </c>
      <c r="B1235" s="15">
        <v>44635</v>
      </c>
      <c r="C1235" s="16">
        <v>0.50346064814814817</v>
      </c>
      <c r="D1235" s="12">
        <v>85.05</v>
      </c>
      <c r="E1235" s="12">
        <v>86.94</v>
      </c>
      <c r="F1235" s="12">
        <v>98.28</v>
      </c>
      <c r="G1235" s="12">
        <v>89.774999999999991</v>
      </c>
      <c r="H1235" s="12">
        <v>92.61</v>
      </c>
      <c r="I1235" s="12">
        <v>129</v>
      </c>
      <c r="J1235" s="12">
        <v>101.11500000000001</v>
      </c>
      <c r="K1235" s="12">
        <v>60</v>
      </c>
      <c r="L1235" s="13">
        <v>92.846249999999998</v>
      </c>
      <c r="M1235" s="17" t="s">
        <v>137</v>
      </c>
      <c r="N1235" s="17">
        <f t="shared" si="76"/>
        <v>2</v>
      </c>
      <c r="O1235" s="14" t="s">
        <v>12</v>
      </c>
      <c r="P1235" s="14">
        <f t="shared" si="77"/>
        <v>5</v>
      </c>
      <c r="Q1235" s="14" t="s">
        <v>15</v>
      </c>
      <c r="R1235" s="14">
        <f t="shared" si="78"/>
        <v>2</v>
      </c>
      <c r="S1235" s="14" t="s">
        <v>17</v>
      </c>
      <c r="T1235" s="14" t="s">
        <v>143</v>
      </c>
      <c r="U1235" s="14">
        <f t="shared" si="79"/>
        <v>3</v>
      </c>
    </row>
    <row r="1236" spans="1:21" x14ac:dyDescent="0.3">
      <c r="A1236" s="11">
        <v>44635.504155092596</v>
      </c>
      <c r="B1236" s="15">
        <v>44635</v>
      </c>
      <c r="C1236" s="16">
        <v>0.50415509259259261</v>
      </c>
      <c r="D1236" s="12">
        <v>86.4</v>
      </c>
      <c r="E1236" s="12">
        <v>88.320000000000007</v>
      </c>
      <c r="F1236" s="12">
        <v>99.84</v>
      </c>
      <c r="G1236" s="12">
        <v>91.199999999999989</v>
      </c>
      <c r="H1236" s="12">
        <v>94.08</v>
      </c>
      <c r="I1236" s="12">
        <v>130</v>
      </c>
      <c r="J1236" s="12">
        <v>102.72</v>
      </c>
      <c r="K1236" s="12">
        <v>62</v>
      </c>
      <c r="L1236" s="13">
        <v>94.320000000000007</v>
      </c>
      <c r="M1236" s="17" t="s">
        <v>137</v>
      </c>
      <c r="N1236" s="17">
        <f t="shared" si="76"/>
        <v>2</v>
      </c>
      <c r="O1236" s="14" t="s">
        <v>12</v>
      </c>
      <c r="P1236" s="14">
        <f t="shared" si="77"/>
        <v>5</v>
      </c>
      <c r="Q1236" s="14" t="s">
        <v>15</v>
      </c>
      <c r="R1236" s="14">
        <f t="shared" si="78"/>
        <v>2</v>
      </c>
      <c r="S1236" s="14" t="s">
        <v>17</v>
      </c>
      <c r="T1236" s="14" t="s">
        <v>143</v>
      </c>
      <c r="U1236" s="14">
        <f t="shared" si="79"/>
        <v>3</v>
      </c>
    </row>
    <row r="1237" spans="1:21" x14ac:dyDescent="0.3">
      <c r="A1237" s="11">
        <v>44635.504166666666</v>
      </c>
      <c r="B1237" s="15">
        <v>44635</v>
      </c>
      <c r="C1237" s="16">
        <v>0.50416666666666665</v>
      </c>
      <c r="D1237" s="12">
        <v>111</v>
      </c>
      <c r="E1237" s="12">
        <v>91.08</v>
      </c>
      <c r="F1237" s="12">
        <v>102.96000000000001</v>
      </c>
      <c r="G1237" s="12">
        <v>94.05</v>
      </c>
      <c r="H1237" s="12">
        <v>97.02</v>
      </c>
      <c r="I1237" s="12">
        <v>90.09</v>
      </c>
      <c r="J1237" s="12">
        <v>87</v>
      </c>
      <c r="K1237" s="12">
        <v>96.03</v>
      </c>
      <c r="L1237" s="13">
        <v>96.153749999999988</v>
      </c>
      <c r="M1237" s="17" t="s">
        <v>137</v>
      </c>
      <c r="N1237" s="17">
        <f t="shared" si="76"/>
        <v>2</v>
      </c>
      <c r="O1237" s="14" t="s">
        <v>12</v>
      </c>
      <c r="P1237" s="14">
        <f t="shared" si="77"/>
        <v>5</v>
      </c>
      <c r="Q1237" s="14" t="s">
        <v>15</v>
      </c>
      <c r="R1237" s="14">
        <f t="shared" si="78"/>
        <v>2</v>
      </c>
      <c r="S1237" s="14" t="s">
        <v>17</v>
      </c>
      <c r="T1237" s="14" t="s">
        <v>143</v>
      </c>
      <c r="U1237" s="14">
        <f t="shared" si="79"/>
        <v>3</v>
      </c>
    </row>
    <row r="1238" spans="1:21" x14ac:dyDescent="0.3">
      <c r="A1238" s="11">
        <v>44635.504849537036</v>
      </c>
      <c r="B1238" s="15">
        <v>44635</v>
      </c>
      <c r="C1238" s="16">
        <v>0.50484953703703705</v>
      </c>
      <c r="D1238" s="12">
        <v>54.9</v>
      </c>
      <c r="E1238" s="12">
        <v>56.120000000000005</v>
      </c>
      <c r="F1238" s="12">
        <v>63.440000000000005</v>
      </c>
      <c r="G1238" s="12">
        <v>57.949999999999996</v>
      </c>
      <c r="H1238" s="12">
        <v>59.78</v>
      </c>
      <c r="I1238" s="12">
        <v>55.510000000000005</v>
      </c>
      <c r="J1238" s="12">
        <v>65.27000000000001</v>
      </c>
      <c r="K1238" s="12">
        <v>61</v>
      </c>
      <c r="L1238" s="13">
        <v>59.246250000000003</v>
      </c>
      <c r="M1238" s="17" t="s">
        <v>137</v>
      </c>
      <c r="N1238" s="17">
        <f t="shared" si="76"/>
        <v>2</v>
      </c>
      <c r="O1238" s="14" t="s">
        <v>12</v>
      </c>
      <c r="P1238" s="14">
        <f t="shared" si="77"/>
        <v>5</v>
      </c>
      <c r="Q1238" s="14" t="s">
        <v>15</v>
      </c>
      <c r="R1238" s="14">
        <f t="shared" si="78"/>
        <v>2</v>
      </c>
      <c r="S1238" s="14" t="s">
        <v>17</v>
      </c>
      <c r="T1238" s="14" t="s">
        <v>143</v>
      </c>
      <c r="U1238" s="14">
        <f t="shared" si="79"/>
        <v>3</v>
      </c>
    </row>
    <row r="1239" spans="1:21" x14ac:dyDescent="0.3">
      <c r="A1239" s="11">
        <v>44635.505543981482</v>
      </c>
      <c r="B1239" s="15">
        <v>44635</v>
      </c>
      <c r="C1239" s="16">
        <v>0.5055439814814815</v>
      </c>
      <c r="D1239" s="12">
        <v>83.7</v>
      </c>
      <c r="E1239" s="12">
        <v>85.56</v>
      </c>
      <c r="F1239" s="12">
        <v>96.72</v>
      </c>
      <c r="G1239" s="12">
        <v>88.35</v>
      </c>
      <c r="H1239" s="12">
        <v>91.14</v>
      </c>
      <c r="I1239" s="12">
        <v>125</v>
      </c>
      <c r="J1239" s="12">
        <v>99.51</v>
      </c>
      <c r="K1239" s="12">
        <v>61</v>
      </c>
      <c r="L1239" s="13">
        <v>91.372500000000002</v>
      </c>
      <c r="M1239" s="17" t="s">
        <v>137</v>
      </c>
      <c r="N1239" s="17">
        <f t="shared" si="76"/>
        <v>2</v>
      </c>
      <c r="O1239" s="14" t="s">
        <v>12</v>
      </c>
      <c r="P1239" s="14">
        <f t="shared" si="77"/>
        <v>5</v>
      </c>
      <c r="Q1239" s="14" t="s">
        <v>15</v>
      </c>
      <c r="R1239" s="14">
        <f t="shared" si="78"/>
        <v>2</v>
      </c>
      <c r="S1239" s="14" t="s">
        <v>17</v>
      </c>
      <c r="T1239" s="14" t="s">
        <v>143</v>
      </c>
      <c r="U1239" s="14">
        <f t="shared" si="79"/>
        <v>3</v>
      </c>
    </row>
    <row r="1240" spans="1:21" x14ac:dyDescent="0.3">
      <c r="A1240" s="11">
        <v>44635.506238425929</v>
      </c>
      <c r="B1240" s="15">
        <v>44635</v>
      </c>
      <c r="C1240" s="16">
        <v>0.50623842592592594</v>
      </c>
      <c r="D1240" s="12">
        <v>79.2</v>
      </c>
      <c r="E1240" s="12">
        <v>80.960000000000008</v>
      </c>
      <c r="F1240" s="12">
        <v>91.52000000000001</v>
      </c>
      <c r="G1240" s="12">
        <v>83.6</v>
      </c>
      <c r="H1240" s="12">
        <v>86.24</v>
      </c>
      <c r="I1240" s="12">
        <v>119</v>
      </c>
      <c r="J1240" s="12">
        <v>94.160000000000011</v>
      </c>
      <c r="K1240" s="12">
        <v>57</v>
      </c>
      <c r="L1240" s="13">
        <v>86.46</v>
      </c>
      <c r="M1240" s="17" t="s">
        <v>137</v>
      </c>
      <c r="N1240" s="17">
        <f t="shared" si="76"/>
        <v>2</v>
      </c>
      <c r="O1240" s="14" t="s">
        <v>12</v>
      </c>
      <c r="P1240" s="14">
        <f t="shared" si="77"/>
        <v>5</v>
      </c>
      <c r="Q1240" s="14" t="s">
        <v>15</v>
      </c>
      <c r="R1240" s="14">
        <f t="shared" si="78"/>
        <v>2</v>
      </c>
      <c r="S1240" s="14" t="s">
        <v>17</v>
      </c>
      <c r="T1240" s="14" t="s">
        <v>143</v>
      </c>
      <c r="U1240" s="14">
        <f t="shared" si="79"/>
        <v>3</v>
      </c>
    </row>
    <row r="1241" spans="1:21" x14ac:dyDescent="0.3">
      <c r="A1241" s="11">
        <v>44635.506932870368</v>
      </c>
      <c r="B1241" s="15">
        <v>44635</v>
      </c>
      <c r="C1241" s="16">
        <v>0.50693287037037038</v>
      </c>
      <c r="D1241" s="12">
        <v>80.55</v>
      </c>
      <c r="E1241" s="12">
        <v>82.34</v>
      </c>
      <c r="F1241" s="12">
        <v>93.08</v>
      </c>
      <c r="G1241" s="12">
        <v>85.024999999999991</v>
      </c>
      <c r="H1241" s="12">
        <v>87.71</v>
      </c>
      <c r="I1241" s="12">
        <v>113</v>
      </c>
      <c r="J1241" s="12">
        <v>95.765000000000001</v>
      </c>
      <c r="K1241" s="12">
        <v>66</v>
      </c>
      <c r="L1241" s="13">
        <v>87.933749999999989</v>
      </c>
      <c r="M1241" s="17" t="s">
        <v>137</v>
      </c>
      <c r="N1241" s="17">
        <f t="shared" si="76"/>
        <v>2</v>
      </c>
      <c r="O1241" s="14" t="s">
        <v>12</v>
      </c>
      <c r="P1241" s="14">
        <f t="shared" si="77"/>
        <v>5</v>
      </c>
      <c r="Q1241" s="14" t="s">
        <v>15</v>
      </c>
      <c r="R1241" s="14">
        <f t="shared" si="78"/>
        <v>2</v>
      </c>
      <c r="S1241" s="14" t="s">
        <v>17</v>
      </c>
      <c r="T1241" s="14" t="s">
        <v>143</v>
      </c>
      <c r="U1241" s="14">
        <f t="shared" si="79"/>
        <v>3</v>
      </c>
    </row>
    <row r="1242" spans="1:21" x14ac:dyDescent="0.3">
      <c r="A1242" s="11">
        <v>44635.507627314815</v>
      </c>
      <c r="B1242" s="15">
        <v>44635</v>
      </c>
      <c r="C1242" s="16">
        <v>0.50762731481481482</v>
      </c>
      <c r="D1242" s="12">
        <v>78.75</v>
      </c>
      <c r="E1242" s="12">
        <v>80.5</v>
      </c>
      <c r="F1242" s="12">
        <v>91</v>
      </c>
      <c r="G1242" s="12">
        <v>83.125</v>
      </c>
      <c r="H1242" s="12">
        <v>85.75</v>
      </c>
      <c r="I1242" s="12">
        <v>108</v>
      </c>
      <c r="J1242" s="12">
        <v>93.625</v>
      </c>
      <c r="K1242" s="12">
        <v>67</v>
      </c>
      <c r="L1242" s="13">
        <v>85.96875</v>
      </c>
      <c r="M1242" s="17" t="s">
        <v>137</v>
      </c>
      <c r="N1242" s="17">
        <f t="shared" si="76"/>
        <v>2</v>
      </c>
      <c r="O1242" s="14" t="s">
        <v>12</v>
      </c>
      <c r="P1242" s="14">
        <f t="shared" si="77"/>
        <v>5</v>
      </c>
      <c r="Q1242" s="14" t="s">
        <v>15</v>
      </c>
      <c r="R1242" s="14">
        <f t="shared" si="78"/>
        <v>2</v>
      </c>
      <c r="S1242" s="14" t="s">
        <v>17</v>
      </c>
      <c r="T1242" s="14" t="s">
        <v>143</v>
      </c>
      <c r="U1242" s="14">
        <f t="shared" si="79"/>
        <v>3</v>
      </c>
    </row>
    <row r="1243" spans="1:21" x14ac:dyDescent="0.3">
      <c r="A1243" s="11">
        <v>44635.507638888892</v>
      </c>
      <c r="B1243" s="15">
        <v>44635</v>
      </c>
      <c r="C1243" s="16">
        <v>0.50763888888888886</v>
      </c>
      <c r="D1243" s="12">
        <v>106</v>
      </c>
      <c r="E1243" s="12">
        <v>87.86</v>
      </c>
      <c r="F1243" s="12">
        <v>99.320000000000007</v>
      </c>
      <c r="G1243" s="12">
        <v>90.724999999999994</v>
      </c>
      <c r="H1243" s="12">
        <v>93.59</v>
      </c>
      <c r="I1243" s="12">
        <v>86.905000000000001</v>
      </c>
      <c r="J1243" s="12">
        <v>85</v>
      </c>
      <c r="K1243" s="12">
        <v>92.634999999999991</v>
      </c>
      <c r="L1243" s="13">
        <v>92.754374999999996</v>
      </c>
      <c r="M1243" s="17" t="s">
        <v>137</v>
      </c>
      <c r="N1243" s="17">
        <f t="shared" si="76"/>
        <v>2</v>
      </c>
      <c r="O1243" s="14" t="s">
        <v>12</v>
      </c>
      <c r="P1243" s="14">
        <f t="shared" si="77"/>
        <v>5</v>
      </c>
      <c r="Q1243" s="14" t="s">
        <v>15</v>
      </c>
      <c r="R1243" s="14">
        <f t="shared" si="78"/>
        <v>2</v>
      </c>
      <c r="S1243" s="14" t="s">
        <v>17</v>
      </c>
      <c r="T1243" s="14" t="s">
        <v>143</v>
      </c>
      <c r="U1243" s="14">
        <f t="shared" si="79"/>
        <v>3</v>
      </c>
    </row>
    <row r="1244" spans="1:21" x14ac:dyDescent="0.3">
      <c r="A1244" s="11">
        <v>44635.508321759262</v>
      </c>
      <c r="B1244" s="15">
        <v>44635</v>
      </c>
      <c r="C1244" s="16">
        <v>0.50832175925925926</v>
      </c>
      <c r="D1244" s="12">
        <v>81.45</v>
      </c>
      <c r="E1244" s="12">
        <v>83.26</v>
      </c>
      <c r="F1244" s="12">
        <v>94.12</v>
      </c>
      <c r="G1244" s="12">
        <v>85.974999999999994</v>
      </c>
      <c r="H1244" s="12">
        <v>88.69</v>
      </c>
      <c r="I1244" s="12">
        <v>106</v>
      </c>
      <c r="J1244" s="12">
        <v>96.835000000000008</v>
      </c>
      <c r="K1244" s="12">
        <v>75</v>
      </c>
      <c r="L1244" s="13">
        <v>88.916250000000019</v>
      </c>
      <c r="M1244" s="17" t="s">
        <v>137</v>
      </c>
      <c r="N1244" s="17">
        <f t="shared" si="76"/>
        <v>2</v>
      </c>
      <c r="O1244" s="14" t="s">
        <v>12</v>
      </c>
      <c r="P1244" s="14">
        <f t="shared" si="77"/>
        <v>5</v>
      </c>
      <c r="Q1244" s="14" t="s">
        <v>15</v>
      </c>
      <c r="R1244" s="14">
        <f t="shared" si="78"/>
        <v>2</v>
      </c>
      <c r="S1244" s="14" t="s">
        <v>17</v>
      </c>
      <c r="T1244" s="14" t="s">
        <v>143</v>
      </c>
      <c r="U1244" s="14">
        <f t="shared" si="79"/>
        <v>3</v>
      </c>
    </row>
    <row r="1245" spans="1:21" x14ac:dyDescent="0.3">
      <c r="A1245" s="11">
        <v>44635.509016203701</v>
      </c>
      <c r="B1245" s="15">
        <v>44635</v>
      </c>
      <c r="C1245" s="16">
        <v>0.50901620370370371</v>
      </c>
      <c r="D1245" s="12">
        <v>81</v>
      </c>
      <c r="E1245" s="12">
        <v>82.8</v>
      </c>
      <c r="F1245" s="12">
        <v>93.600000000000009</v>
      </c>
      <c r="G1245" s="12">
        <v>85.5</v>
      </c>
      <c r="H1245" s="12">
        <v>88.2</v>
      </c>
      <c r="I1245" s="12">
        <v>118</v>
      </c>
      <c r="J1245" s="12">
        <v>96.300000000000011</v>
      </c>
      <c r="K1245" s="12">
        <v>62</v>
      </c>
      <c r="L1245" s="13">
        <v>88.425000000000011</v>
      </c>
      <c r="M1245" s="17" t="s">
        <v>137</v>
      </c>
      <c r="N1245" s="17">
        <f t="shared" si="76"/>
        <v>2</v>
      </c>
      <c r="O1245" s="14" t="s">
        <v>12</v>
      </c>
      <c r="P1245" s="14">
        <f t="shared" si="77"/>
        <v>5</v>
      </c>
      <c r="Q1245" s="14" t="s">
        <v>15</v>
      </c>
      <c r="R1245" s="14">
        <f t="shared" si="78"/>
        <v>2</v>
      </c>
      <c r="S1245" s="14" t="s">
        <v>17</v>
      </c>
      <c r="T1245" s="14" t="s">
        <v>143</v>
      </c>
      <c r="U1245" s="14">
        <f t="shared" si="79"/>
        <v>3</v>
      </c>
    </row>
    <row r="1246" spans="1:21" x14ac:dyDescent="0.3">
      <c r="A1246" s="11">
        <v>44635.509710648148</v>
      </c>
      <c r="B1246" s="15">
        <v>44635</v>
      </c>
      <c r="C1246" s="16">
        <v>0.50971064814814815</v>
      </c>
      <c r="D1246" s="12">
        <v>80.55</v>
      </c>
      <c r="E1246" s="12">
        <v>82.34</v>
      </c>
      <c r="F1246" s="12">
        <v>93.08</v>
      </c>
      <c r="G1246" s="12">
        <v>85.024999999999991</v>
      </c>
      <c r="H1246" s="12">
        <v>87.71</v>
      </c>
      <c r="I1246" s="12">
        <v>123</v>
      </c>
      <c r="J1246" s="12">
        <v>95.765000000000001</v>
      </c>
      <c r="K1246" s="12">
        <v>56</v>
      </c>
      <c r="L1246" s="13">
        <v>87.933749999999989</v>
      </c>
      <c r="M1246" s="17" t="s">
        <v>137</v>
      </c>
      <c r="N1246" s="17">
        <f t="shared" si="76"/>
        <v>2</v>
      </c>
      <c r="O1246" s="14" t="s">
        <v>12</v>
      </c>
      <c r="P1246" s="14">
        <f t="shared" si="77"/>
        <v>5</v>
      </c>
      <c r="Q1246" s="14" t="s">
        <v>15</v>
      </c>
      <c r="R1246" s="14">
        <f t="shared" si="78"/>
        <v>2</v>
      </c>
      <c r="S1246" s="14" t="s">
        <v>17</v>
      </c>
      <c r="T1246" s="14" t="s">
        <v>143</v>
      </c>
      <c r="U1246" s="14">
        <f t="shared" si="79"/>
        <v>3</v>
      </c>
    </row>
    <row r="1247" spans="1:21" x14ac:dyDescent="0.3">
      <c r="A1247" s="11">
        <v>44635.510104166664</v>
      </c>
      <c r="B1247" s="15">
        <v>44635</v>
      </c>
      <c r="C1247" s="16">
        <v>0.51010416666666669</v>
      </c>
      <c r="D1247" s="12">
        <v>59.4</v>
      </c>
      <c r="E1247" s="12">
        <v>60.720000000000006</v>
      </c>
      <c r="F1247" s="12">
        <v>68.64</v>
      </c>
      <c r="G1247" s="12">
        <v>62.699999999999996</v>
      </c>
      <c r="H1247" s="12">
        <v>64.679999999999993</v>
      </c>
      <c r="I1247" s="12">
        <v>60.06</v>
      </c>
      <c r="J1247" s="12">
        <v>70.62</v>
      </c>
      <c r="K1247" s="12">
        <v>66</v>
      </c>
      <c r="L1247" s="13">
        <v>64.102499999999992</v>
      </c>
      <c r="M1247" s="17" t="s">
        <v>137</v>
      </c>
      <c r="N1247" s="17">
        <f t="shared" si="76"/>
        <v>2</v>
      </c>
      <c r="O1247" s="14" t="s">
        <v>12</v>
      </c>
      <c r="P1247" s="14">
        <f t="shared" si="77"/>
        <v>5</v>
      </c>
      <c r="Q1247" s="14" t="s">
        <v>15</v>
      </c>
      <c r="R1247" s="14">
        <f t="shared" si="78"/>
        <v>2</v>
      </c>
      <c r="S1247" s="14" t="s">
        <v>17</v>
      </c>
      <c r="T1247" s="14" t="s">
        <v>143</v>
      </c>
      <c r="U1247" s="14">
        <f t="shared" si="79"/>
        <v>3</v>
      </c>
    </row>
    <row r="1248" spans="1:21" x14ac:dyDescent="0.3">
      <c r="A1248" s="11">
        <v>44635.510231481479</v>
      </c>
      <c r="B1248" s="15">
        <v>44635</v>
      </c>
      <c r="C1248" s="16">
        <v>0.51023148148148145</v>
      </c>
      <c r="D1248" s="12">
        <v>69.3</v>
      </c>
      <c r="E1248" s="12">
        <v>70.84</v>
      </c>
      <c r="F1248" s="12">
        <v>80.08</v>
      </c>
      <c r="G1248" s="12">
        <v>73.149999999999991</v>
      </c>
      <c r="H1248" s="12">
        <v>75.459999999999994</v>
      </c>
      <c r="I1248" s="12">
        <v>70.070000000000007</v>
      </c>
      <c r="J1248" s="12">
        <v>82.39</v>
      </c>
      <c r="K1248" s="12">
        <v>77</v>
      </c>
      <c r="L1248" s="13">
        <v>74.786249999999995</v>
      </c>
      <c r="M1248" s="17" t="s">
        <v>137</v>
      </c>
      <c r="N1248" s="17">
        <f t="shared" si="76"/>
        <v>2</v>
      </c>
      <c r="O1248" s="14" t="s">
        <v>12</v>
      </c>
      <c r="P1248" s="14">
        <f t="shared" si="77"/>
        <v>5</v>
      </c>
      <c r="Q1248" s="14" t="s">
        <v>15</v>
      </c>
      <c r="R1248" s="14">
        <f t="shared" si="78"/>
        <v>2</v>
      </c>
      <c r="S1248" s="14" t="s">
        <v>17</v>
      </c>
      <c r="T1248" s="14" t="s">
        <v>143</v>
      </c>
      <c r="U1248" s="14">
        <f t="shared" si="79"/>
        <v>3</v>
      </c>
    </row>
    <row r="1249" spans="1:21" x14ac:dyDescent="0.3">
      <c r="A1249" s="11">
        <v>44635.510405092595</v>
      </c>
      <c r="B1249" s="15">
        <v>44635</v>
      </c>
      <c r="C1249" s="16">
        <v>0.51040509259259259</v>
      </c>
      <c r="D1249" s="12">
        <v>88.65</v>
      </c>
      <c r="E1249" s="12">
        <v>90.62</v>
      </c>
      <c r="F1249" s="12">
        <v>102.44</v>
      </c>
      <c r="G1249" s="12">
        <v>93.574999999999989</v>
      </c>
      <c r="H1249" s="12">
        <v>96.53</v>
      </c>
      <c r="I1249" s="12">
        <v>126</v>
      </c>
      <c r="J1249" s="12">
        <v>105.39500000000001</v>
      </c>
      <c r="K1249" s="12">
        <v>71</v>
      </c>
      <c r="L1249" s="13">
        <v>96.776250000000005</v>
      </c>
      <c r="M1249" s="17" t="s">
        <v>137</v>
      </c>
      <c r="N1249" s="17">
        <f t="shared" si="76"/>
        <v>2</v>
      </c>
      <c r="O1249" s="14" t="s">
        <v>12</v>
      </c>
      <c r="P1249" s="14">
        <f t="shared" si="77"/>
        <v>5</v>
      </c>
      <c r="Q1249" s="14" t="s">
        <v>15</v>
      </c>
      <c r="R1249" s="14">
        <f t="shared" si="78"/>
        <v>2</v>
      </c>
      <c r="S1249" s="14" t="s">
        <v>17</v>
      </c>
      <c r="T1249" s="14" t="s">
        <v>143</v>
      </c>
      <c r="U1249" s="14">
        <f t="shared" si="79"/>
        <v>3</v>
      </c>
    </row>
    <row r="1250" spans="1:21" x14ac:dyDescent="0.3">
      <c r="A1250" s="11">
        <v>44635.510509259257</v>
      </c>
      <c r="B1250" s="15">
        <v>44635</v>
      </c>
      <c r="C1250" s="16">
        <v>0.51050925925925927</v>
      </c>
      <c r="D1250" s="12">
        <v>73.8</v>
      </c>
      <c r="E1250" s="12">
        <v>75.44</v>
      </c>
      <c r="F1250" s="12">
        <v>85.28</v>
      </c>
      <c r="G1250" s="12">
        <v>77.899999999999991</v>
      </c>
      <c r="H1250" s="12">
        <v>80.36</v>
      </c>
      <c r="I1250" s="12">
        <v>74.62</v>
      </c>
      <c r="J1250" s="12">
        <v>82</v>
      </c>
      <c r="K1250" s="12">
        <v>79.539999999999992</v>
      </c>
      <c r="L1250" s="13">
        <v>78.617500000000007</v>
      </c>
      <c r="M1250" s="17" t="s">
        <v>137</v>
      </c>
      <c r="N1250" s="17">
        <f t="shared" si="76"/>
        <v>2</v>
      </c>
      <c r="O1250" s="14" t="s">
        <v>12</v>
      </c>
      <c r="P1250" s="14">
        <f t="shared" si="77"/>
        <v>5</v>
      </c>
      <c r="Q1250" s="14" t="s">
        <v>15</v>
      </c>
      <c r="R1250" s="14">
        <f t="shared" si="78"/>
        <v>2</v>
      </c>
      <c r="S1250" s="14" t="s">
        <v>17</v>
      </c>
      <c r="T1250" s="14" t="s">
        <v>143</v>
      </c>
      <c r="U1250" s="14">
        <f t="shared" si="79"/>
        <v>3</v>
      </c>
    </row>
    <row r="1251" spans="1:21" x14ac:dyDescent="0.3">
      <c r="A1251" s="11">
        <v>44635.511099537034</v>
      </c>
      <c r="B1251" s="15">
        <v>44635</v>
      </c>
      <c r="C1251" s="16">
        <v>0.51109953703703703</v>
      </c>
      <c r="D1251" s="12">
        <v>114.3</v>
      </c>
      <c r="E1251" s="12">
        <v>116.84</v>
      </c>
      <c r="F1251" s="12">
        <v>132.08000000000001</v>
      </c>
      <c r="G1251" s="12">
        <v>120.64999999999999</v>
      </c>
      <c r="H1251" s="12">
        <v>124.46</v>
      </c>
      <c r="I1251" s="12">
        <v>127</v>
      </c>
      <c r="J1251" s="12">
        <v>135.89000000000001</v>
      </c>
      <c r="K1251" s="12">
        <v>123.19</v>
      </c>
      <c r="L1251" s="13">
        <v>124.30125000000001</v>
      </c>
      <c r="M1251" s="17" t="s">
        <v>137</v>
      </c>
      <c r="N1251" s="17">
        <f t="shared" si="76"/>
        <v>2</v>
      </c>
      <c r="O1251" s="14" t="s">
        <v>12</v>
      </c>
      <c r="P1251" s="14">
        <f t="shared" si="77"/>
        <v>5</v>
      </c>
      <c r="Q1251" s="14" t="s">
        <v>15</v>
      </c>
      <c r="R1251" s="14">
        <f t="shared" si="78"/>
        <v>2</v>
      </c>
      <c r="S1251" s="14" t="s">
        <v>18</v>
      </c>
      <c r="T1251" s="14" t="s">
        <v>143</v>
      </c>
      <c r="U1251" s="14">
        <f t="shared" si="79"/>
        <v>3</v>
      </c>
    </row>
    <row r="1252" spans="1:21" x14ac:dyDescent="0.3">
      <c r="A1252" s="11">
        <v>44635.511111111111</v>
      </c>
      <c r="B1252" s="15">
        <v>44635</v>
      </c>
      <c r="C1252" s="16">
        <v>0.51111111111111118</v>
      </c>
      <c r="D1252" s="12">
        <v>88</v>
      </c>
      <c r="E1252" s="12">
        <v>82.34</v>
      </c>
      <c r="F1252" s="12">
        <v>93.08</v>
      </c>
      <c r="G1252" s="12">
        <v>85.024999999999991</v>
      </c>
      <c r="H1252" s="12">
        <v>87.71</v>
      </c>
      <c r="I1252" s="12">
        <v>81.445000000000007</v>
      </c>
      <c r="J1252" s="12">
        <v>91</v>
      </c>
      <c r="K1252" s="12">
        <v>86.814999999999998</v>
      </c>
      <c r="L1252" s="13">
        <v>86.926874999999995</v>
      </c>
      <c r="M1252" s="17" t="s">
        <v>137</v>
      </c>
      <c r="N1252" s="17">
        <f t="shared" si="76"/>
        <v>2</v>
      </c>
      <c r="O1252" s="14" t="s">
        <v>12</v>
      </c>
      <c r="P1252" s="14">
        <f t="shared" si="77"/>
        <v>5</v>
      </c>
      <c r="Q1252" s="14" t="s">
        <v>15</v>
      </c>
      <c r="R1252" s="14">
        <f t="shared" si="78"/>
        <v>2</v>
      </c>
      <c r="S1252" s="14" t="s">
        <v>17</v>
      </c>
      <c r="T1252" s="14" t="s">
        <v>143</v>
      </c>
      <c r="U1252" s="14">
        <f t="shared" si="79"/>
        <v>3</v>
      </c>
    </row>
    <row r="1253" spans="1:21" x14ac:dyDescent="0.3">
      <c r="A1253" s="11">
        <v>44635.511296296296</v>
      </c>
      <c r="B1253" s="15">
        <v>44635</v>
      </c>
      <c r="C1253" s="16">
        <v>0.51129629629629625</v>
      </c>
      <c r="D1253" s="12">
        <v>81</v>
      </c>
      <c r="E1253" s="12">
        <v>74.52000000000001</v>
      </c>
      <c r="F1253" s="12">
        <v>84.240000000000009</v>
      </c>
      <c r="G1253" s="12">
        <v>76.95</v>
      </c>
      <c r="H1253" s="12">
        <v>79.38</v>
      </c>
      <c r="I1253" s="12">
        <v>73.710000000000008</v>
      </c>
      <c r="J1253" s="12">
        <v>86.67</v>
      </c>
      <c r="K1253" s="12">
        <v>78.569999999999993</v>
      </c>
      <c r="L1253" s="13">
        <v>79.38</v>
      </c>
      <c r="M1253" s="17" t="s">
        <v>137</v>
      </c>
      <c r="N1253" s="17">
        <f t="shared" si="76"/>
        <v>2</v>
      </c>
      <c r="O1253" s="14" t="s">
        <v>12</v>
      </c>
      <c r="P1253" s="14">
        <f t="shared" si="77"/>
        <v>5</v>
      </c>
      <c r="Q1253" s="14" t="s">
        <v>15</v>
      </c>
      <c r="R1253" s="14">
        <f t="shared" si="78"/>
        <v>2</v>
      </c>
      <c r="S1253" s="14" t="s">
        <v>17</v>
      </c>
      <c r="T1253" s="14" t="s">
        <v>143</v>
      </c>
      <c r="U1253" s="14">
        <f t="shared" si="79"/>
        <v>3</v>
      </c>
    </row>
    <row r="1254" spans="1:21" x14ac:dyDescent="0.3">
      <c r="A1254" s="11">
        <v>44635.511793981481</v>
      </c>
      <c r="B1254" s="15">
        <v>44635</v>
      </c>
      <c r="C1254" s="16">
        <v>0.51179398148148147</v>
      </c>
      <c r="D1254" s="12">
        <v>117</v>
      </c>
      <c r="E1254" s="12">
        <v>119.60000000000001</v>
      </c>
      <c r="F1254" s="12">
        <v>135.20000000000002</v>
      </c>
      <c r="G1254" s="12">
        <v>123.5</v>
      </c>
      <c r="H1254" s="12">
        <v>127.39999999999999</v>
      </c>
      <c r="I1254" s="12">
        <v>130</v>
      </c>
      <c r="J1254" s="12">
        <v>139.1</v>
      </c>
      <c r="K1254" s="12">
        <v>126.1</v>
      </c>
      <c r="L1254" s="13">
        <v>127.23750000000001</v>
      </c>
      <c r="M1254" s="17" t="s">
        <v>137</v>
      </c>
      <c r="N1254" s="17">
        <f t="shared" si="76"/>
        <v>2</v>
      </c>
      <c r="O1254" s="14" t="s">
        <v>12</v>
      </c>
      <c r="P1254" s="14">
        <f t="shared" si="77"/>
        <v>5</v>
      </c>
      <c r="Q1254" s="14" t="s">
        <v>15</v>
      </c>
      <c r="R1254" s="14">
        <f t="shared" si="78"/>
        <v>2</v>
      </c>
      <c r="S1254" s="14" t="s">
        <v>18</v>
      </c>
      <c r="T1254" s="14" t="s">
        <v>143</v>
      </c>
      <c r="U1254" s="14">
        <f t="shared" si="79"/>
        <v>3</v>
      </c>
    </row>
    <row r="1255" spans="1:21" x14ac:dyDescent="0.3">
      <c r="A1255" s="11">
        <v>44635.511817129627</v>
      </c>
      <c r="B1255" s="15">
        <v>44635</v>
      </c>
      <c r="C1255" s="16">
        <v>0.51181712962962966</v>
      </c>
      <c r="D1255" s="12">
        <v>77</v>
      </c>
      <c r="E1255" s="12">
        <v>70.84</v>
      </c>
      <c r="F1255" s="12">
        <v>80.08</v>
      </c>
      <c r="G1255" s="12">
        <v>73.149999999999991</v>
      </c>
      <c r="H1255" s="12">
        <v>75.459999999999994</v>
      </c>
      <c r="I1255" s="12">
        <v>70.070000000000007</v>
      </c>
      <c r="J1255" s="12">
        <v>82.39</v>
      </c>
      <c r="K1255" s="12">
        <v>74.69</v>
      </c>
      <c r="L1255" s="13">
        <v>75.460000000000008</v>
      </c>
      <c r="M1255" s="17" t="s">
        <v>137</v>
      </c>
      <c r="N1255" s="17">
        <f t="shared" si="76"/>
        <v>2</v>
      </c>
      <c r="O1255" s="14" t="s">
        <v>12</v>
      </c>
      <c r="P1255" s="14">
        <f t="shared" si="77"/>
        <v>5</v>
      </c>
      <c r="Q1255" s="14" t="s">
        <v>15</v>
      </c>
      <c r="R1255" s="14">
        <f t="shared" si="78"/>
        <v>2</v>
      </c>
      <c r="S1255" s="14" t="s">
        <v>17</v>
      </c>
      <c r="T1255" s="14" t="s">
        <v>143</v>
      </c>
      <c r="U1255" s="14">
        <f t="shared" si="79"/>
        <v>3</v>
      </c>
    </row>
    <row r="1256" spans="1:21" x14ac:dyDescent="0.3">
      <c r="A1256" s="11">
        <v>44635.512141203704</v>
      </c>
      <c r="B1256" s="15">
        <v>44635</v>
      </c>
      <c r="C1256" s="16">
        <v>0.51214120370370375</v>
      </c>
      <c r="D1256" s="12">
        <v>81</v>
      </c>
      <c r="E1256" s="12">
        <v>82.8</v>
      </c>
      <c r="F1256" s="12">
        <v>93.600000000000009</v>
      </c>
      <c r="G1256" s="12">
        <v>85.5</v>
      </c>
      <c r="H1256" s="12">
        <v>88.2</v>
      </c>
      <c r="I1256" s="12">
        <v>81.900000000000006</v>
      </c>
      <c r="J1256" s="12">
        <v>96.300000000000011</v>
      </c>
      <c r="K1256" s="12">
        <v>90</v>
      </c>
      <c r="L1256" s="13">
        <v>87.412499999999994</v>
      </c>
      <c r="M1256" s="17" t="s">
        <v>137</v>
      </c>
      <c r="N1256" s="17">
        <f t="shared" si="76"/>
        <v>2</v>
      </c>
      <c r="O1256" s="14" t="s">
        <v>12</v>
      </c>
      <c r="P1256" s="14">
        <f t="shared" si="77"/>
        <v>5</v>
      </c>
      <c r="Q1256" s="14" t="s">
        <v>15</v>
      </c>
      <c r="R1256" s="14">
        <f t="shared" si="78"/>
        <v>2</v>
      </c>
      <c r="S1256" s="14" t="s">
        <v>17</v>
      </c>
      <c r="T1256" s="14" t="s">
        <v>143</v>
      </c>
      <c r="U1256" s="14">
        <f t="shared" si="79"/>
        <v>3</v>
      </c>
    </row>
    <row r="1257" spans="1:21" x14ac:dyDescent="0.3">
      <c r="A1257" s="11">
        <v>44635.512488425928</v>
      </c>
      <c r="B1257" s="15">
        <v>44635</v>
      </c>
      <c r="C1257" s="16">
        <v>0.51248842592592592</v>
      </c>
      <c r="D1257" s="12">
        <v>97.2</v>
      </c>
      <c r="E1257" s="12">
        <v>99.36</v>
      </c>
      <c r="F1257" s="12">
        <v>112.32000000000001</v>
      </c>
      <c r="G1257" s="12">
        <v>102.6</v>
      </c>
      <c r="H1257" s="12">
        <v>105.84</v>
      </c>
      <c r="I1257" s="12">
        <v>128</v>
      </c>
      <c r="J1257" s="12">
        <v>115.56</v>
      </c>
      <c r="K1257" s="12">
        <v>88</v>
      </c>
      <c r="L1257" s="13">
        <v>106.11000000000001</v>
      </c>
      <c r="M1257" s="17" t="s">
        <v>137</v>
      </c>
      <c r="N1257" s="17">
        <f t="shared" si="76"/>
        <v>2</v>
      </c>
      <c r="O1257" s="14" t="s">
        <v>12</v>
      </c>
      <c r="P1257" s="14">
        <f t="shared" si="77"/>
        <v>5</v>
      </c>
      <c r="Q1257" s="14" t="s">
        <v>15</v>
      </c>
      <c r="R1257" s="14">
        <f t="shared" si="78"/>
        <v>2</v>
      </c>
      <c r="S1257" s="14" t="s">
        <v>17</v>
      </c>
      <c r="T1257" s="14" t="s">
        <v>143</v>
      </c>
      <c r="U1257" s="14">
        <f t="shared" si="79"/>
        <v>3</v>
      </c>
    </row>
    <row r="1258" spans="1:21" x14ac:dyDescent="0.3">
      <c r="A1258" s="11">
        <v>44635.513182870367</v>
      </c>
      <c r="B1258" s="15">
        <v>44635</v>
      </c>
      <c r="C1258" s="16">
        <v>0.51318287037037036</v>
      </c>
      <c r="D1258" s="12">
        <v>96.3</v>
      </c>
      <c r="E1258" s="12">
        <v>98.44</v>
      </c>
      <c r="F1258" s="12">
        <v>111.28</v>
      </c>
      <c r="G1258" s="12">
        <v>101.64999999999999</v>
      </c>
      <c r="H1258" s="12">
        <v>104.86</v>
      </c>
      <c r="I1258" s="12">
        <v>121</v>
      </c>
      <c r="J1258" s="12">
        <v>114.49000000000001</v>
      </c>
      <c r="K1258" s="12">
        <v>93</v>
      </c>
      <c r="L1258" s="13">
        <v>105.1275</v>
      </c>
      <c r="M1258" s="17" t="s">
        <v>137</v>
      </c>
      <c r="N1258" s="17">
        <f t="shared" si="76"/>
        <v>2</v>
      </c>
      <c r="O1258" s="14" t="s">
        <v>12</v>
      </c>
      <c r="P1258" s="14">
        <f t="shared" si="77"/>
        <v>5</v>
      </c>
      <c r="Q1258" s="14" t="s">
        <v>15</v>
      </c>
      <c r="R1258" s="14">
        <f t="shared" si="78"/>
        <v>2</v>
      </c>
      <c r="S1258" s="14" t="s">
        <v>17</v>
      </c>
      <c r="T1258" s="14" t="s">
        <v>143</v>
      </c>
      <c r="U1258" s="14">
        <f t="shared" si="79"/>
        <v>3</v>
      </c>
    </row>
    <row r="1259" spans="1:21" x14ac:dyDescent="0.3">
      <c r="A1259" s="11">
        <v>44635.513333333336</v>
      </c>
      <c r="B1259" s="15">
        <v>44635</v>
      </c>
      <c r="C1259" s="16">
        <v>0.51333333333333331</v>
      </c>
      <c r="D1259" s="12">
        <v>88.2</v>
      </c>
      <c r="E1259" s="12">
        <v>90.160000000000011</v>
      </c>
      <c r="F1259" s="12">
        <v>101.92</v>
      </c>
      <c r="G1259" s="12">
        <v>93.1</v>
      </c>
      <c r="H1259" s="12">
        <v>96.039999999999992</v>
      </c>
      <c r="I1259" s="12">
        <v>89.18</v>
      </c>
      <c r="J1259" s="12">
        <v>104.86</v>
      </c>
      <c r="K1259" s="12">
        <v>98</v>
      </c>
      <c r="L1259" s="13">
        <v>95.18249999999999</v>
      </c>
      <c r="M1259" s="17" t="s">
        <v>137</v>
      </c>
      <c r="N1259" s="17">
        <f t="shared" si="76"/>
        <v>2</v>
      </c>
      <c r="O1259" s="14" t="s">
        <v>12</v>
      </c>
      <c r="P1259" s="14">
        <f t="shared" si="77"/>
        <v>5</v>
      </c>
      <c r="Q1259" s="14" t="s">
        <v>15</v>
      </c>
      <c r="R1259" s="14">
        <f t="shared" si="78"/>
        <v>2</v>
      </c>
      <c r="S1259" s="14" t="s">
        <v>17</v>
      </c>
      <c r="T1259" s="14" t="s">
        <v>143</v>
      </c>
      <c r="U1259" s="14">
        <f t="shared" si="79"/>
        <v>3</v>
      </c>
    </row>
    <row r="1260" spans="1:21" x14ac:dyDescent="0.3">
      <c r="A1260" s="11">
        <v>44635.513877314814</v>
      </c>
      <c r="B1260" s="15">
        <v>44635</v>
      </c>
      <c r="C1260" s="16">
        <v>0.5138773148148148</v>
      </c>
      <c r="D1260" s="12">
        <v>95.850000000000009</v>
      </c>
      <c r="E1260" s="12">
        <v>97.98</v>
      </c>
      <c r="F1260" s="12">
        <v>110.76</v>
      </c>
      <c r="G1260" s="12">
        <v>101.175</v>
      </c>
      <c r="H1260" s="12">
        <v>104.37</v>
      </c>
      <c r="I1260" s="12">
        <v>120</v>
      </c>
      <c r="J1260" s="12">
        <v>113.95500000000001</v>
      </c>
      <c r="K1260" s="12">
        <v>93</v>
      </c>
      <c r="L1260" s="13">
        <v>104.63625</v>
      </c>
      <c r="M1260" s="17" t="s">
        <v>137</v>
      </c>
      <c r="N1260" s="17">
        <f t="shared" si="76"/>
        <v>2</v>
      </c>
      <c r="O1260" s="14" t="s">
        <v>12</v>
      </c>
      <c r="P1260" s="14">
        <f t="shared" si="77"/>
        <v>5</v>
      </c>
      <c r="Q1260" s="14" t="s">
        <v>15</v>
      </c>
      <c r="R1260" s="14">
        <f t="shared" si="78"/>
        <v>2</v>
      </c>
      <c r="S1260" s="14" t="s">
        <v>17</v>
      </c>
      <c r="T1260" s="14" t="s">
        <v>143</v>
      </c>
      <c r="U1260" s="14">
        <f t="shared" si="79"/>
        <v>3</v>
      </c>
    </row>
    <row r="1261" spans="1:21" x14ac:dyDescent="0.3">
      <c r="A1261" s="11">
        <v>44635.51457175926</v>
      </c>
      <c r="B1261" s="15">
        <v>44635</v>
      </c>
      <c r="C1261" s="16">
        <v>0.51457175925925924</v>
      </c>
      <c r="D1261" s="12">
        <v>94.95</v>
      </c>
      <c r="E1261" s="12">
        <v>97.06</v>
      </c>
      <c r="F1261" s="12">
        <v>109.72</v>
      </c>
      <c r="G1261" s="12">
        <v>100.22499999999999</v>
      </c>
      <c r="H1261" s="12">
        <v>103.39</v>
      </c>
      <c r="I1261" s="12">
        <v>119</v>
      </c>
      <c r="J1261" s="12">
        <v>112.88500000000001</v>
      </c>
      <c r="K1261" s="12">
        <v>92</v>
      </c>
      <c r="L1261" s="13">
        <v>103.65375</v>
      </c>
      <c r="M1261" s="17" t="s">
        <v>137</v>
      </c>
      <c r="N1261" s="17">
        <f t="shared" si="76"/>
        <v>2</v>
      </c>
      <c r="O1261" s="14" t="s">
        <v>12</v>
      </c>
      <c r="P1261" s="14">
        <f t="shared" si="77"/>
        <v>5</v>
      </c>
      <c r="Q1261" s="14" t="s">
        <v>15</v>
      </c>
      <c r="R1261" s="14">
        <f t="shared" si="78"/>
        <v>2</v>
      </c>
      <c r="S1261" s="14" t="s">
        <v>17</v>
      </c>
      <c r="T1261" s="14" t="s">
        <v>143</v>
      </c>
      <c r="U1261" s="14">
        <f t="shared" si="79"/>
        <v>3</v>
      </c>
    </row>
    <row r="1262" spans="1:21" x14ac:dyDescent="0.3">
      <c r="A1262" s="11">
        <v>44635.51458333333</v>
      </c>
      <c r="B1262" s="15">
        <v>44635</v>
      </c>
      <c r="C1262" s="16">
        <v>0.51458333333333328</v>
      </c>
      <c r="D1262" s="12">
        <v>104</v>
      </c>
      <c r="E1262" s="12">
        <v>100.28</v>
      </c>
      <c r="F1262" s="12">
        <v>113.36</v>
      </c>
      <c r="G1262" s="12">
        <v>103.55</v>
      </c>
      <c r="H1262" s="12">
        <v>106.82</v>
      </c>
      <c r="I1262" s="12">
        <v>99.19</v>
      </c>
      <c r="J1262" s="12">
        <v>114</v>
      </c>
      <c r="K1262" s="12">
        <v>105.73</v>
      </c>
      <c r="L1262" s="13">
        <v>105.86625000000001</v>
      </c>
      <c r="M1262" s="17" t="s">
        <v>137</v>
      </c>
      <c r="N1262" s="17">
        <f t="shared" si="76"/>
        <v>2</v>
      </c>
      <c r="O1262" s="14" t="s">
        <v>12</v>
      </c>
      <c r="P1262" s="14">
        <f t="shared" si="77"/>
        <v>5</v>
      </c>
      <c r="Q1262" s="14" t="s">
        <v>15</v>
      </c>
      <c r="R1262" s="14">
        <f t="shared" si="78"/>
        <v>2</v>
      </c>
      <c r="S1262" s="14" t="s">
        <v>17</v>
      </c>
      <c r="T1262" s="14" t="s">
        <v>143</v>
      </c>
      <c r="U1262" s="14">
        <f t="shared" si="79"/>
        <v>3</v>
      </c>
    </row>
    <row r="1263" spans="1:21" x14ac:dyDescent="0.3">
      <c r="A1263" s="11">
        <v>44635.515266203707</v>
      </c>
      <c r="B1263" s="15">
        <v>44635</v>
      </c>
      <c r="C1263" s="16">
        <v>0.51526620370370368</v>
      </c>
      <c r="D1263" s="12">
        <v>94.05</v>
      </c>
      <c r="E1263" s="12">
        <v>96.14</v>
      </c>
      <c r="F1263" s="12">
        <v>108.68</v>
      </c>
      <c r="G1263" s="12">
        <v>99.274999999999991</v>
      </c>
      <c r="H1263" s="12">
        <v>102.41</v>
      </c>
      <c r="I1263" s="12">
        <v>118</v>
      </c>
      <c r="J1263" s="12">
        <v>111.81500000000001</v>
      </c>
      <c r="K1263" s="12">
        <v>91</v>
      </c>
      <c r="L1263" s="13">
        <v>102.67125</v>
      </c>
      <c r="M1263" s="17" t="s">
        <v>137</v>
      </c>
      <c r="N1263" s="17">
        <f t="shared" si="76"/>
        <v>2</v>
      </c>
      <c r="O1263" s="14" t="s">
        <v>12</v>
      </c>
      <c r="P1263" s="14">
        <f t="shared" si="77"/>
        <v>5</v>
      </c>
      <c r="Q1263" s="14" t="s">
        <v>15</v>
      </c>
      <c r="R1263" s="14">
        <f t="shared" si="78"/>
        <v>2</v>
      </c>
      <c r="S1263" s="14" t="s">
        <v>17</v>
      </c>
      <c r="T1263" s="14" t="s">
        <v>143</v>
      </c>
      <c r="U1263" s="14">
        <f t="shared" si="79"/>
        <v>3</v>
      </c>
    </row>
    <row r="1264" spans="1:21" x14ac:dyDescent="0.3">
      <c r="A1264" s="11">
        <v>44635.515335648146</v>
      </c>
      <c r="B1264" s="15">
        <v>44635</v>
      </c>
      <c r="C1264" s="16">
        <v>0.51533564814814814</v>
      </c>
      <c r="D1264" s="12">
        <v>106.2</v>
      </c>
      <c r="E1264" s="12">
        <v>108.56</v>
      </c>
      <c r="F1264" s="12">
        <v>122.72</v>
      </c>
      <c r="G1264" s="12">
        <v>112.1</v>
      </c>
      <c r="H1264" s="12">
        <v>115.64</v>
      </c>
      <c r="I1264" s="12">
        <v>118</v>
      </c>
      <c r="J1264" s="12">
        <v>126.26</v>
      </c>
      <c r="K1264" s="12">
        <v>114.46</v>
      </c>
      <c r="L1264" s="13">
        <v>115.49250000000001</v>
      </c>
      <c r="M1264" s="17" t="s">
        <v>137</v>
      </c>
      <c r="N1264" s="17">
        <f t="shared" si="76"/>
        <v>2</v>
      </c>
      <c r="O1264" s="14" t="s">
        <v>12</v>
      </c>
      <c r="P1264" s="14">
        <f t="shared" si="77"/>
        <v>5</v>
      </c>
      <c r="Q1264" s="14" t="s">
        <v>15</v>
      </c>
      <c r="R1264" s="14">
        <f t="shared" si="78"/>
        <v>2</v>
      </c>
      <c r="S1264" s="14" t="s">
        <v>17</v>
      </c>
      <c r="T1264" s="14" t="s">
        <v>143</v>
      </c>
      <c r="U1264" s="14">
        <f t="shared" si="79"/>
        <v>3</v>
      </c>
    </row>
    <row r="1265" spans="1:21" x14ac:dyDescent="0.3">
      <c r="A1265" s="11">
        <v>44635.515960648147</v>
      </c>
      <c r="B1265" s="15">
        <v>44635</v>
      </c>
      <c r="C1265" s="16">
        <v>0.51596064814814813</v>
      </c>
      <c r="D1265" s="12">
        <v>92.7</v>
      </c>
      <c r="E1265" s="12">
        <v>94.76</v>
      </c>
      <c r="F1265" s="12">
        <v>107.12</v>
      </c>
      <c r="G1265" s="12">
        <v>97.85</v>
      </c>
      <c r="H1265" s="12">
        <v>100.94</v>
      </c>
      <c r="I1265" s="12">
        <v>119</v>
      </c>
      <c r="J1265" s="12">
        <v>110.21000000000001</v>
      </c>
      <c r="K1265" s="12">
        <v>87</v>
      </c>
      <c r="L1265" s="13">
        <v>101.19750000000002</v>
      </c>
      <c r="M1265" s="17" t="s">
        <v>137</v>
      </c>
      <c r="N1265" s="17">
        <f t="shared" si="76"/>
        <v>2</v>
      </c>
      <c r="O1265" s="14" t="s">
        <v>12</v>
      </c>
      <c r="P1265" s="14">
        <f t="shared" si="77"/>
        <v>5</v>
      </c>
      <c r="Q1265" s="14" t="s">
        <v>15</v>
      </c>
      <c r="R1265" s="14">
        <f t="shared" si="78"/>
        <v>2</v>
      </c>
      <c r="S1265" s="14" t="s">
        <v>17</v>
      </c>
      <c r="T1265" s="14" t="s">
        <v>143</v>
      </c>
      <c r="U1265" s="14">
        <f t="shared" si="79"/>
        <v>3</v>
      </c>
    </row>
    <row r="1266" spans="1:21" x14ac:dyDescent="0.3">
      <c r="A1266" s="11">
        <v>44635.516504629632</v>
      </c>
      <c r="B1266" s="15">
        <v>44635</v>
      </c>
      <c r="C1266" s="16">
        <v>0.51650462962962962</v>
      </c>
      <c r="D1266" s="12">
        <v>92</v>
      </c>
      <c r="E1266" s="12">
        <v>84.64</v>
      </c>
      <c r="F1266" s="12">
        <v>95.68</v>
      </c>
      <c r="G1266" s="12">
        <v>87.399999999999991</v>
      </c>
      <c r="H1266" s="12">
        <v>90.16</v>
      </c>
      <c r="I1266" s="12">
        <v>83.72</v>
      </c>
      <c r="J1266" s="12">
        <v>98.440000000000012</v>
      </c>
      <c r="K1266" s="12">
        <v>89.24</v>
      </c>
      <c r="L1266" s="13">
        <v>90.160000000000011</v>
      </c>
      <c r="M1266" s="17" t="s">
        <v>137</v>
      </c>
      <c r="N1266" s="17">
        <f t="shared" si="76"/>
        <v>2</v>
      </c>
      <c r="O1266" s="14" t="s">
        <v>12</v>
      </c>
      <c r="P1266" s="14">
        <f t="shared" si="77"/>
        <v>5</v>
      </c>
      <c r="Q1266" s="14" t="s">
        <v>15</v>
      </c>
      <c r="R1266" s="14">
        <f t="shared" si="78"/>
        <v>2</v>
      </c>
      <c r="S1266" s="14" t="s">
        <v>17</v>
      </c>
      <c r="T1266" s="14" t="s">
        <v>143</v>
      </c>
      <c r="U1266" s="14">
        <f t="shared" si="79"/>
        <v>3</v>
      </c>
    </row>
    <row r="1267" spans="1:21" x14ac:dyDescent="0.3">
      <c r="A1267" s="11">
        <v>44635.516655092593</v>
      </c>
      <c r="B1267" s="15">
        <v>44635</v>
      </c>
      <c r="C1267" s="16">
        <v>0.51665509259259257</v>
      </c>
      <c r="D1267" s="12">
        <v>92.7</v>
      </c>
      <c r="E1267" s="12">
        <v>94.76</v>
      </c>
      <c r="F1267" s="12">
        <v>107.12</v>
      </c>
      <c r="G1267" s="12">
        <v>97.85</v>
      </c>
      <c r="H1267" s="12">
        <v>100.94</v>
      </c>
      <c r="I1267" s="12">
        <v>116</v>
      </c>
      <c r="J1267" s="12">
        <v>110.21000000000001</v>
      </c>
      <c r="K1267" s="12">
        <v>90</v>
      </c>
      <c r="L1267" s="13">
        <v>101.19750000000002</v>
      </c>
      <c r="M1267" s="17" t="s">
        <v>137</v>
      </c>
      <c r="N1267" s="17">
        <f t="shared" si="76"/>
        <v>2</v>
      </c>
      <c r="O1267" s="14" t="s">
        <v>12</v>
      </c>
      <c r="P1267" s="14">
        <f t="shared" si="77"/>
        <v>5</v>
      </c>
      <c r="Q1267" s="14" t="s">
        <v>15</v>
      </c>
      <c r="R1267" s="14">
        <f t="shared" si="78"/>
        <v>2</v>
      </c>
      <c r="S1267" s="14" t="s">
        <v>17</v>
      </c>
      <c r="T1267" s="14" t="s">
        <v>143</v>
      </c>
      <c r="U1267" s="14">
        <f t="shared" si="79"/>
        <v>3</v>
      </c>
    </row>
    <row r="1268" spans="1:21" x14ac:dyDescent="0.3">
      <c r="A1268" s="11">
        <v>44635.517106481479</v>
      </c>
      <c r="B1268" s="15">
        <v>44635</v>
      </c>
      <c r="C1268" s="16">
        <v>0.51710648148148153</v>
      </c>
      <c r="D1268" s="12">
        <v>81.900000000000006</v>
      </c>
      <c r="E1268" s="12">
        <v>83.72</v>
      </c>
      <c r="F1268" s="12">
        <v>94.64</v>
      </c>
      <c r="G1268" s="12">
        <v>86.45</v>
      </c>
      <c r="H1268" s="12">
        <v>89.179999999999993</v>
      </c>
      <c r="I1268" s="12">
        <v>82.81</v>
      </c>
      <c r="J1268" s="12">
        <v>97.37</v>
      </c>
      <c r="K1268" s="12">
        <v>91</v>
      </c>
      <c r="L1268" s="13">
        <v>88.383750000000006</v>
      </c>
      <c r="M1268" s="17" t="s">
        <v>137</v>
      </c>
      <c r="N1268" s="17">
        <f t="shared" si="76"/>
        <v>2</v>
      </c>
      <c r="O1268" s="14" t="s">
        <v>12</v>
      </c>
      <c r="P1268" s="14">
        <f t="shared" si="77"/>
        <v>5</v>
      </c>
      <c r="Q1268" s="14" t="s">
        <v>15</v>
      </c>
      <c r="R1268" s="14">
        <f t="shared" si="78"/>
        <v>2</v>
      </c>
      <c r="S1268" s="14" t="s">
        <v>17</v>
      </c>
      <c r="T1268" s="14" t="s">
        <v>143</v>
      </c>
      <c r="U1268" s="14">
        <f t="shared" si="79"/>
        <v>3</v>
      </c>
    </row>
    <row r="1269" spans="1:21" x14ac:dyDescent="0.3">
      <c r="A1269" s="11">
        <v>44635.51734953704</v>
      </c>
      <c r="B1269" s="15">
        <v>44635</v>
      </c>
      <c r="C1269" s="16">
        <v>0.51734953703703701</v>
      </c>
      <c r="D1269" s="12">
        <v>89.100000000000009</v>
      </c>
      <c r="E1269" s="12">
        <v>91.08</v>
      </c>
      <c r="F1269" s="12">
        <v>102.96000000000001</v>
      </c>
      <c r="G1269" s="12">
        <v>94.05</v>
      </c>
      <c r="H1269" s="12">
        <v>97.02</v>
      </c>
      <c r="I1269" s="12">
        <v>111</v>
      </c>
      <c r="J1269" s="12">
        <v>105.93</v>
      </c>
      <c r="K1269" s="12">
        <v>87</v>
      </c>
      <c r="L1269" s="13">
        <v>97.267500000000013</v>
      </c>
      <c r="M1269" s="17" t="s">
        <v>137</v>
      </c>
      <c r="N1269" s="17">
        <f t="shared" si="76"/>
        <v>2</v>
      </c>
      <c r="O1269" s="14" t="s">
        <v>12</v>
      </c>
      <c r="P1269" s="14">
        <f t="shared" si="77"/>
        <v>5</v>
      </c>
      <c r="Q1269" s="14" t="s">
        <v>15</v>
      </c>
      <c r="R1269" s="14">
        <f t="shared" si="78"/>
        <v>2</v>
      </c>
      <c r="S1269" s="14" t="s">
        <v>17</v>
      </c>
      <c r="T1269" s="14" t="s">
        <v>143</v>
      </c>
      <c r="U1269" s="14">
        <f t="shared" si="79"/>
        <v>3</v>
      </c>
    </row>
    <row r="1270" spans="1:21" x14ac:dyDescent="0.3">
      <c r="A1270" s="11">
        <v>44635.518043981479</v>
      </c>
      <c r="B1270" s="15">
        <v>44635</v>
      </c>
      <c r="C1270" s="16">
        <v>0.51804398148148145</v>
      </c>
      <c r="D1270" s="12">
        <v>92.25</v>
      </c>
      <c r="E1270" s="12">
        <v>94.3</v>
      </c>
      <c r="F1270" s="12">
        <v>106.60000000000001</v>
      </c>
      <c r="G1270" s="12">
        <v>97.375</v>
      </c>
      <c r="H1270" s="12">
        <v>100.45</v>
      </c>
      <c r="I1270" s="12">
        <v>114</v>
      </c>
      <c r="J1270" s="12">
        <v>109.67500000000001</v>
      </c>
      <c r="K1270" s="12">
        <v>91</v>
      </c>
      <c r="L1270" s="13">
        <v>100.70625000000001</v>
      </c>
      <c r="M1270" s="17" t="s">
        <v>137</v>
      </c>
      <c r="N1270" s="17">
        <f t="shared" si="76"/>
        <v>2</v>
      </c>
      <c r="O1270" s="14" t="s">
        <v>12</v>
      </c>
      <c r="P1270" s="14">
        <f t="shared" si="77"/>
        <v>5</v>
      </c>
      <c r="Q1270" s="14" t="s">
        <v>15</v>
      </c>
      <c r="R1270" s="14">
        <f t="shared" si="78"/>
        <v>2</v>
      </c>
      <c r="S1270" s="14" t="s">
        <v>17</v>
      </c>
      <c r="T1270" s="14" t="s">
        <v>143</v>
      </c>
      <c r="U1270" s="14">
        <f t="shared" si="79"/>
        <v>3</v>
      </c>
    </row>
    <row r="1271" spans="1:21" x14ac:dyDescent="0.3">
      <c r="A1271" s="11">
        <v>44635.518055555556</v>
      </c>
      <c r="B1271" s="15">
        <v>44635</v>
      </c>
      <c r="C1271" s="16">
        <v>0.5180555555555556</v>
      </c>
      <c r="D1271" s="12">
        <v>98</v>
      </c>
      <c r="E1271" s="12">
        <v>94.76</v>
      </c>
      <c r="F1271" s="12">
        <v>107.12</v>
      </c>
      <c r="G1271" s="12">
        <v>97.85</v>
      </c>
      <c r="H1271" s="12">
        <v>100.94</v>
      </c>
      <c r="I1271" s="12">
        <v>93.73</v>
      </c>
      <c r="J1271" s="12">
        <v>108</v>
      </c>
      <c r="K1271" s="12">
        <v>99.91</v>
      </c>
      <c r="L1271" s="13">
        <v>100.03874999999999</v>
      </c>
      <c r="M1271" s="17" t="s">
        <v>137</v>
      </c>
      <c r="N1271" s="17">
        <f t="shared" si="76"/>
        <v>2</v>
      </c>
      <c r="O1271" s="14" t="s">
        <v>12</v>
      </c>
      <c r="P1271" s="14">
        <f t="shared" si="77"/>
        <v>5</v>
      </c>
      <c r="Q1271" s="14" t="s">
        <v>15</v>
      </c>
      <c r="R1271" s="14">
        <f t="shared" si="78"/>
        <v>2</v>
      </c>
      <c r="S1271" s="14" t="s">
        <v>17</v>
      </c>
      <c r="T1271" s="14" t="s">
        <v>143</v>
      </c>
      <c r="U1271" s="14">
        <f t="shared" si="79"/>
        <v>3</v>
      </c>
    </row>
    <row r="1272" spans="1:21" x14ac:dyDescent="0.3">
      <c r="A1272" s="11">
        <v>44635.518738425926</v>
      </c>
      <c r="B1272" s="15">
        <v>44635</v>
      </c>
      <c r="C1272" s="16">
        <v>0.51873842592592589</v>
      </c>
      <c r="D1272" s="12">
        <v>90</v>
      </c>
      <c r="E1272" s="12">
        <v>92</v>
      </c>
      <c r="F1272" s="12">
        <v>104</v>
      </c>
      <c r="G1272" s="12">
        <v>95</v>
      </c>
      <c r="H1272" s="12">
        <v>98</v>
      </c>
      <c r="I1272" s="12">
        <v>107</v>
      </c>
      <c r="J1272" s="12">
        <v>107</v>
      </c>
      <c r="K1272" s="12">
        <v>93</v>
      </c>
      <c r="L1272" s="13">
        <v>98.25</v>
      </c>
      <c r="M1272" s="17" t="s">
        <v>137</v>
      </c>
      <c r="N1272" s="17">
        <f t="shared" si="76"/>
        <v>2</v>
      </c>
      <c r="O1272" s="14" t="s">
        <v>12</v>
      </c>
      <c r="P1272" s="14">
        <f t="shared" si="77"/>
        <v>5</v>
      </c>
      <c r="Q1272" s="14" t="s">
        <v>15</v>
      </c>
      <c r="R1272" s="14">
        <f t="shared" si="78"/>
        <v>2</v>
      </c>
      <c r="S1272" s="14" t="s">
        <v>17</v>
      </c>
      <c r="T1272" s="14" t="s">
        <v>143</v>
      </c>
      <c r="U1272" s="14">
        <f t="shared" si="79"/>
        <v>3</v>
      </c>
    </row>
    <row r="1273" spans="1:21" x14ac:dyDescent="0.3">
      <c r="A1273" s="11">
        <v>44635.519432870373</v>
      </c>
      <c r="B1273" s="15">
        <v>44635</v>
      </c>
      <c r="C1273" s="16">
        <v>0.51943287037037034</v>
      </c>
      <c r="D1273" s="12">
        <v>89.55</v>
      </c>
      <c r="E1273" s="12">
        <v>91.54</v>
      </c>
      <c r="F1273" s="12">
        <v>103.48</v>
      </c>
      <c r="G1273" s="12">
        <v>94.524999999999991</v>
      </c>
      <c r="H1273" s="12">
        <v>97.51</v>
      </c>
      <c r="I1273" s="12">
        <v>109</v>
      </c>
      <c r="J1273" s="12">
        <v>106.465</v>
      </c>
      <c r="K1273" s="12">
        <v>90</v>
      </c>
      <c r="L1273" s="13">
        <v>97.758750000000006</v>
      </c>
      <c r="M1273" s="17" t="s">
        <v>137</v>
      </c>
      <c r="N1273" s="17">
        <f t="shared" si="76"/>
        <v>2</v>
      </c>
      <c r="O1273" s="14" t="s">
        <v>12</v>
      </c>
      <c r="P1273" s="14">
        <f t="shared" si="77"/>
        <v>5</v>
      </c>
      <c r="Q1273" s="14" t="s">
        <v>15</v>
      </c>
      <c r="R1273" s="14">
        <f t="shared" si="78"/>
        <v>2</v>
      </c>
      <c r="S1273" s="14" t="s">
        <v>17</v>
      </c>
      <c r="T1273" s="14" t="s">
        <v>143</v>
      </c>
      <c r="U1273" s="14">
        <f t="shared" si="79"/>
        <v>3</v>
      </c>
    </row>
    <row r="1274" spans="1:21" x14ac:dyDescent="0.3">
      <c r="A1274" s="11">
        <v>44635.520104166666</v>
      </c>
      <c r="B1274" s="15">
        <v>44635</v>
      </c>
      <c r="C1274" s="16">
        <v>0.5201041666666667</v>
      </c>
      <c r="D1274" s="12">
        <v>108</v>
      </c>
      <c r="E1274" s="12">
        <v>110.4</v>
      </c>
      <c r="F1274" s="12">
        <v>124.80000000000001</v>
      </c>
      <c r="G1274" s="12">
        <v>114</v>
      </c>
      <c r="H1274" s="12">
        <v>117.6</v>
      </c>
      <c r="I1274" s="12">
        <v>120</v>
      </c>
      <c r="J1274" s="12">
        <v>128.4</v>
      </c>
      <c r="K1274" s="12">
        <v>116.39999999999999</v>
      </c>
      <c r="L1274" s="13">
        <v>117.45</v>
      </c>
      <c r="M1274" s="17" t="s">
        <v>137</v>
      </c>
      <c r="N1274" s="17">
        <f t="shared" si="76"/>
        <v>2</v>
      </c>
      <c r="O1274" s="14" t="s">
        <v>12</v>
      </c>
      <c r="P1274" s="14">
        <f t="shared" si="77"/>
        <v>5</v>
      </c>
      <c r="Q1274" s="14" t="s">
        <v>15</v>
      </c>
      <c r="R1274" s="14">
        <f t="shared" si="78"/>
        <v>2</v>
      </c>
      <c r="S1274" s="14" t="s">
        <v>17</v>
      </c>
      <c r="T1274" s="14" t="s">
        <v>143</v>
      </c>
      <c r="U1274" s="14">
        <f t="shared" si="79"/>
        <v>3</v>
      </c>
    </row>
    <row r="1275" spans="1:21" x14ac:dyDescent="0.3">
      <c r="A1275" s="11">
        <v>44635.520127314812</v>
      </c>
      <c r="B1275" s="15">
        <v>44635</v>
      </c>
      <c r="C1275" s="16">
        <v>0.52012731481481478</v>
      </c>
      <c r="D1275" s="12">
        <v>90.9</v>
      </c>
      <c r="E1275" s="12">
        <v>92.92</v>
      </c>
      <c r="F1275" s="12">
        <v>105.04</v>
      </c>
      <c r="G1275" s="12">
        <v>95.949999999999989</v>
      </c>
      <c r="H1275" s="12">
        <v>98.98</v>
      </c>
      <c r="I1275" s="12">
        <v>118</v>
      </c>
      <c r="J1275" s="12">
        <v>108.07000000000001</v>
      </c>
      <c r="K1275" s="12">
        <v>84</v>
      </c>
      <c r="L1275" s="13">
        <v>99.232500000000002</v>
      </c>
      <c r="M1275" s="17" t="s">
        <v>137</v>
      </c>
      <c r="N1275" s="17">
        <f t="shared" si="76"/>
        <v>2</v>
      </c>
      <c r="O1275" s="14" t="s">
        <v>12</v>
      </c>
      <c r="P1275" s="14">
        <f t="shared" si="77"/>
        <v>5</v>
      </c>
      <c r="Q1275" s="14" t="s">
        <v>15</v>
      </c>
      <c r="R1275" s="14">
        <f t="shared" si="78"/>
        <v>2</v>
      </c>
      <c r="S1275" s="14" t="s">
        <v>17</v>
      </c>
      <c r="T1275" s="14" t="s">
        <v>143</v>
      </c>
      <c r="U1275" s="14">
        <f t="shared" si="79"/>
        <v>3</v>
      </c>
    </row>
    <row r="1276" spans="1:21" x14ac:dyDescent="0.3">
      <c r="A1276" s="11">
        <v>44635.520821759259</v>
      </c>
      <c r="B1276" s="15">
        <v>44635</v>
      </c>
      <c r="C1276" s="16">
        <v>0.52082175925925933</v>
      </c>
      <c r="D1276" s="12">
        <v>95.850000000000009</v>
      </c>
      <c r="E1276" s="12">
        <v>97.98</v>
      </c>
      <c r="F1276" s="12">
        <v>110.76</v>
      </c>
      <c r="G1276" s="12">
        <v>101.175</v>
      </c>
      <c r="H1276" s="12">
        <v>104.37</v>
      </c>
      <c r="I1276" s="12">
        <v>122</v>
      </c>
      <c r="J1276" s="12">
        <v>113.95500000000001</v>
      </c>
      <c r="K1276" s="12">
        <v>91</v>
      </c>
      <c r="L1276" s="13">
        <v>104.63625</v>
      </c>
      <c r="M1276" s="17" t="s">
        <v>137</v>
      </c>
      <c r="N1276" s="17">
        <f t="shared" si="76"/>
        <v>2</v>
      </c>
      <c r="O1276" s="14" t="s">
        <v>12</v>
      </c>
      <c r="P1276" s="14">
        <f t="shared" si="77"/>
        <v>5</v>
      </c>
      <c r="Q1276" s="14" t="s">
        <v>15</v>
      </c>
      <c r="R1276" s="14">
        <f t="shared" si="78"/>
        <v>2</v>
      </c>
      <c r="S1276" s="14" t="s">
        <v>17</v>
      </c>
      <c r="T1276" s="14" t="s">
        <v>143</v>
      </c>
      <c r="U1276" s="14">
        <f t="shared" si="79"/>
        <v>3</v>
      </c>
    </row>
    <row r="1277" spans="1:21" x14ac:dyDescent="0.3">
      <c r="A1277" s="11">
        <v>44635.520902777775</v>
      </c>
      <c r="B1277" s="15">
        <v>44635</v>
      </c>
      <c r="C1277" s="16">
        <v>0.52090277777777783</v>
      </c>
      <c r="D1277" s="12">
        <v>88.2</v>
      </c>
      <c r="E1277" s="12">
        <v>90.160000000000011</v>
      </c>
      <c r="F1277" s="12">
        <v>101.92</v>
      </c>
      <c r="G1277" s="12">
        <v>93.1</v>
      </c>
      <c r="H1277" s="12">
        <v>96.039999999999992</v>
      </c>
      <c r="I1277" s="12">
        <v>89.18</v>
      </c>
      <c r="J1277" s="12">
        <v>98</v>
      </c>
      <c r="K1277" s="12">
        <v>95.06</v>
      </c>
      <c r="L1277" s="13">
        <v>93.957499999999982</v>
      </c>
      <c r="M1277" s="17" t="s">
        <v>137</v>
      </c>
      <c r="N1277" s="17">
        <f t="shared" si="76"/>
        <v>2</v>
      </c>
      <c r="O1277" s="14" t="s">
        <v>12</v>
      </c>
      <c r="P1277" s="14">
        <f t="shared" si="77"/>
        <v>5</v>
      </c>
      <c r="Q1277" s="14" t="s">
        <v>15</v>
      </c>
      <c r="R1277" s="14">
        <f t="shared" si="78"/>
        <v>2</v>
      </c>
      <c r="S1277" s="14" t="s">
        <v>17</v>
      </c>
      <c r="T1277" s="14" t="s">
        <v>143</v>
      </c>
      <c r="U1277" s="14">
        <f t="shared" si="79"/>
        <v>3</v>
      </c>
    </row>
    <row r="1278" spans="1:21" x14ac:dyDescent="0.3">
      <c r="A1278" s="11">
        <v>44635.521516203706</v>
      </c>
      <c r="B1278" s="15">
        <v>44635</v>
      </c>
      <c r="C1278" s="16">
        <v>0.52151620370370366</v>
      </c>
      <c r="D1278" s="12">
        <v>99.9</v>
      </c>
      <c r="E1278" s="12">
        <v>102.12</v>
      </c>
      <c r="F1278" s="12">
        <v>115.44</v>
      </c>
      <c r="G1278" s="12">
        <v>105.44999999999999</v>
      </c>
      <c r="H1278" s="12">
        <v>108.78</v>
      </c>
      <c r="I1278" s="12">
        <v>122</v>
      </c>
      <c r="J1278" s="12">
        <v>118.77000000000001</v>
      </c>
      <c r="K1278" s="12">
        <v>100</v>
      </c>
      <c r="L1278" s="13">
        <v>109.0575</v>
      </c>
      <c r="M1278" s="17" t="s">
        <v>137</v>
      </c>
      <c r="N1278" s="17">
        <f t="shared" si="76"/>
        <v>2</v>
      </c>
      <c r="O1278" s="14" t="s">
        <v>12</v>
      </c>
      <c r="P1278" s="14">
        <f t="shared" si="77"/>
        <v>5</v>
      </c>
      <c r="Q1278" s="14" t="s">
        <v>15</v>
      </c>
      <c r="R1278" s="14">
        <f t="shared" si="78"/>
        <v>2</v>
      </c>
      <c r="S1278" s="14" t="s">
        <v>17</v>
      </c>
      <c r="T1278" s="14" t="s">
        <v>143</v>
      </c>
      <c r="U1278" s="14">
        <f t="shared" si="79"/>
        <v>3</v>
      </c>
    </row>
    <row r="1279" spans="1:21" x14ac:dyDescent="0.3">
      <c r="A1279" s="11">
        <v>44635.521527777775</v>
      </c>
      <c r="B1279" s="15">
        <v>44635</v>
      </c>
      <c r="C1279" s="16">
        <v>0.52152777777777781</v>
      </c>
      <c r="D1279" s="12">
        <v>89</v>
      </c>
      <c r="E1279" s="12">
        <v>87.86</v>
      </c>
      <c r="F1279" s="12">
        <v>99.320000000000007</v>
      </c>
      <c r="G1279" s="12">
        <v>90.724999999999994</v>
      </c>
      <c r="H1279" s="12">
        <v>93.59</v>
      </c>
      <c r="I1279" s="12">
        <v>86.905000000000001</v>
      </c>
      <c r="J1279" s="12">
        <v>102</v>
      </c>
      <c r="K1279" s="12">
        <v>92.634999999999991</v>
      </c>
      <c r="L1279" s="13">
        <v>92.754374999999996</v>
      </c>
      <c r="M1279" s="17" t="s">
        <v>137</v>
      </c>
      <c r="N1279" s="17">
        <f t="shared" si="76"/>
        <v>2</v>
      </c>
      <c r="O1279" s="14" t="s">
        <v>12</v>
      </c>
      <c r="P1279" s="14">
        <f t="shared" si="77"/>
        <v>5</v>
      </c>
      <c r="Q1279" s="14" t="s">
        <v>15</v>
      </c>
      <c r="R1279" s="14">
        <f t="shared" si="78"/>
        <v>2</v>
      </c>
      <c r="S1279" s="14" t="s">
        <v>17</v>
      </c>
      <c r="T1279" s="14" t="s">
        <v>143</v>
      </c>
      <c r="U1279" s="14">
        <f t="shared" si="79"/>
        <v>3</v>
      </c>
    </row>
    <row r="1280" spans="1:21" x14ac:dyDescent="0.3">
      <c r="A1280" s="11">
        <v>44635.522210648145</v>
      </c>
      <c r="B1280" s="15">
        <v>44635</v>
      </c>
      <c r="C1280" s="16">
        <v>0.52221064814814822</v>
      </c>
      <c r="D1280" s="12">
        <v>102.60000000000001</v>
      </c>
      <c r="E1280" s="12">
        <v>104.88000000000001</v>
      </c>
      <c r="F1280" s="12">
        <v>118.56</v>
      </c>
      <c r="G1280" s="12">
        <v>108.3</v>
      </c>
      <c r="H1280" s="12">
        <v>111.72</v>
      </c>
      <c r="I1280" s="12">
        <v>119</v>
      </c>
      <c r="J1280" s="12">
        <v>121.98</v>
      </c>
      <c r="K1280" s="12">
        <v>109</v>
      </c>
      <c r="L1280" s="13">
        <v>112.00500000000001</v>
      </c>
      <c r="M1280" s="17" t="s">
        <v>137</v>
      </c>
      <c r="N1280" s="17">
        <f t="shared" si="76"/>
        <v>2</v>
      </c>
      <c r="O1280" s="14" t="s">
        <v>12</v>
      </c>
      <c r="P1280" s="14">
        <f t="shared" si="77"/>
        <v>5</v>
      </c>
      <c r="Q1280" s="14" t="s">
        <v>15</v>
      </c>
      <c r="R1280" s="14">
        <f t="shared" si="78"/>
        <v>2</v>
      </c>
      <c r="S1280" s="14" t="s">
        <v>17</v>
      </c>
      <c r="T1280" s="14" t="s">
        <v>143</v>
      </c>
      <c r="U1280" s="14">
        <f t="shared" si="79"/>
        <v>3</v>
      </c>
    </row>
    <row r="1281" spans="1:21" x14ac:dyDescent="0.3">
      <c r="A1281" s="11">
        <v>44635.522905092592</v>
      </c>
      <c r="B1281" s="15">
        <v>44635</v>
      </c>
      <c r="C1281" s="16">
        <v>0.52290509259259255</v>
      </c>
      <c r="D1281" s="12">
        <v>96.75</v>
      </c>
      <c r="E1281" s="12">
        <v>98.9</v>
      </c>
      <c r="F1281" s="12">
        <v>111.8</v>
      </c>
      <c r="G1281" s="12">
        <v>102.125</v>
      </c>
      <c r="H1281" s="12">
        <v>105.35</v>
      </c>
      <c r="I1281" s="12">
        <v>114</v>
      </c>
      <c r="J1281" s="12">
        <v>115.02500000000001</v>
      </c>
      <c r="K1281" s="12">
        <v>101</v>
      </c>
      <c r="L1281" s="13">
        <v>105.61874999999999</v>
      </c>
      <c r="M1281" s="17" t="s">
        <v>137</v>
      </c>
      <c r="N1281" s="17">
        <f t="shared" si="76"/>
        <v>2</v>
      </c>
      <c r="O1281" s="14" t="s">
        <v>12</v>
      </c>
      <c r="P1281" s="14">
        <f t="shared" si="77"/>
        <v>5</v>
      </c>
      <c r="Q1281" s="14" t="s">
        <v>15</v>
      </c>
      <c r="R1281" s="14">
        <f t="shared" si="78"/>
        <v>2</v>
      </c>
      <c r="S1281" s="14" t="s">
        <v>17</v>
      </c>
      <c r="T1281" s="14" t="s">
        <v>143</v>
      </c>
      <c r="U1281" s="14">
        <f t="shared" si="79"/>
        <v>3</v>
      </c>
    </row>
    <row r="1282" spans="1:21" x14ac:dyDescent="0.3">
      <c r="A1282" s="11">
        <v>44635.523599537039</v>
      </c>
      <c r="B1282" s="15">
        <v>44635</v>
      </c>
      <c r="C1282" s="16">
        <v>0.5235995370370371</v>
      </c>
      <c r="D1282" s="12">
        <v>101.25</v>
      </c>
      <c r="E1282" s="12">
        <v>103.5</v>
      </c>
      <c r="F1282" s="12">
        <v>117</v>
      </c>
      <c r="G1282" s="12">
        <v>106.875</v>
      </c>
      <c r="H1282" s="12">
        <v>110.25</v>
      </c>
      <c r="I1282" s="12">
        <v>118</v>
      </c>
      <c r="J1282" s="12">
        <v>120.375</v>
      </c>
      <c r="K1282" s="12">
        <v>107</v>
      </c>
      <c r="L1282" s="13">
        <v>110.53125</v>
      </c>
      <c r="M1282" s="17" t="s">
        <v>137</v>
      </c>
      <c r="N1282" s="17">
        <f t="shared" si="76"/>
        <v>2</v>
      </c>
      <c r="O1282" s="14" t="s">
        <v>12</v>
      </c>
      <c r="P1282" s="14">
        <f t="shared" si="77"/>
        <v>5</v>
      </c>
      <c r="Q1282" s="14" t="s">
        <v>15</v>
      </c>
      <c r="R1282" s="14">
        <f t="shared" si="78"/>
        <v>2</v>
      </c>
      <c r="S1282" s="14" t="s">
        <v>17</v>
      </c>
      <c r="T1282" s="14" t="s">
        <v>143</v>
      </c>
      <c r="U1282" s="14">
        <f t="shared" si="79"/>
        <v>3</v>
      </c>
    </row>
    <row r="1283" spans="1:21" x14ac:dyDescent="0.3">
      <c r="A1283" s="11">
        <v>44635.524293981478</v>
      </c>
      <c r="B1283" s="15">
        <v>44635</v>
      </c>
      <c r="C1283" s="16">
        <v>0.52429398148148143</v>
      </c>
      <c r="D1283" s="12">
        <v>91.8</v>
      </c>
      <c r="E1283" s="12">
        <v>93.84</v>
      </c>
      <c r="F1283" s="12">
        <v>106.08</v>
      </c>
      <c r="G1283" s="12">
        <v>96.899999999999991</v>
      </c>
      <c r="H1283" s="12">
        <v>99.96</v>
      </c>
      <c r="I1283" s="12">
        <v>114</v>
      </c>
      <c r="J1283" s="12">
        <v>82</v>
      </c>
      <c r="K1283" s="12">
        <v>110</v>
      </c>
      <c r="L1283" s="13">
        <v>99.322499999999991</v>
      </c>
      <c r="M1283" s="17" t="s">
        <v>137</v>
      </c>
      <c r="N1283" s="17">
        <f t="shared" ref="N1283:N1346" si="80">IF(M1283="Morning",1,IF(M1283="Afternoon",2,IF(M1283="Evening",3,IF(M1283="late Evening",4,IF(M1283="Break",5)))))</f>
        <v>2</v>
      </c>
      <c r="O1283" s="14" t="s">
        <v>12</v>
      </c>
      <c r="P1283" s="14">
        <f t="shared" ref="P1283:P1346" si="81">IF(O1283="Greetings",1,IF(O1283="Break",2,IF(O1283="Closing",3,IF(O1283="demonstration",4,IF(O1283="Hands on",5,IF(O1283="Introduction",6,IF(O1283="Lecture",7,IF(O1283="No Activity",8,IF(O1283="Peer Learning",9)))))))))</f>
        <v>5</v>
      </c>
      <c r="Q1283" s="14" t="s">
        <v>15</v>
      </c>
      <c r="R1283" s="14">
        <f t="shared" ref="R1283:R1346" si="82">IF(Q1283="On Campus",1,IF(Q1283="Off Campus",2))</f>
        <v>2</v>
      </c>
      <c r="S1283" s="14" t="s">
        <v>17</v>
      </c>
      <c r="T1283" s="14" t="s">
        <v>143</v>
      </c>
      <c r="U1283" s="14">
        <f t="shared" ref="U1283:U1346" si="83">IF(T1283="Tools_Digital Drawing",1,IF(T1283="Spatial Design",2,IF(T1283="Technical Contexts",3)))</f>
        <v>3</v>
      </c>
    </row>
    <row r="1284" spans="1:21" x14ac:dyDescent="0.3">
      <c r="A1284" s="11">
        <v>44635.52449074074</v>
      </c>
      <c r="B1284" s="15">
        <v>44635</v>
      </c>
      <c r="C1284" s="16">
        <v>0.52449074074074076</v>
      </c>
      <c r="D1284" s="12">
        <v>102.60000000000001</v>
      </c>
      <c r="E1284" s="12">
        <v>104.88000000000001</v>
      </c>
      <c r="F1284" s="12">
        <v>118.56</v>
      </c>
      <c r="G1284" s="12">
        <v>108.3</v>
      </c>
      <c r="H1284" s="12">
        <v>111.72</v>
      </c>
      <c r="I1284" s="12">
        <v>114</v>
      </c>
      <c r="J1284" s="12">
        <v>121.98</v>
      </c>
      <c r="K1284" s="12">
        <v>110.58</v>
      </c>
      <c r="L1284" s="13">
        <v>111.57750000000001</v>
      </c>
      <c r="M1284" s="17" t="s">
        <v>137</v>
      </c>
      <c r="N1284" s="17">
        <f t="shared" si="80"/>
        <v>2</v>
      </c>
      <c r="O1284" s="14" t="s">
        <v>12</v>
      </c>
      <c r="P1284" s="14">
        <f t="shared" si="81"/>
        <v>5</v>
      </c>
      <c r="Q1284" s="14" t="s">
        <v>15</v>
      </c>
      <c r="R1284" s="14">
        <f t="shared" si="82"/>
        <v>2</v>
      </c>
      <c r="S1284" s="14" t="s">
        <v>17</v>
      </c>
      <c r="T1284" s="14" t="s">
        <v>143</v>
      </c>
      <c r="U1284" s="14">
        <f t="shared" si="83"/>
        <v>3</v>
      </c>
    </row>
    <row r="1285" spans="1:21" x14ac:dyDescent="0.3">
      <c r="A1285" s="11">
        <v>44635.524583333332</v>
      </c>
      <c r="B1285" s="15">
        <v>44635</v>
      </c>
      <c r="C1285" s="16">
        <v>0.52458333333333329</v>
      </c>
      <c r="D1285" s="12">
        <v>108</v>
      </c>
      <c r="E1285" s="12">
        <v>110.4</v>
      </c>
      <c r="F1285" s="12">
        <v>124.80000000000001</v>
      </c>
      <c r="G1285" s="12">
        <v>114</v>
      </c>
      <c r="H1285" s="12">
        <v>117.6</v>
      </c>
      <c r="I1285" s="12">
        <v>109.2</v>
      </c>
      <c r="J1285" s="12">
        <v>128.4</v>
      </c>
      <c r="K1285" s="12">
        <v>120</v>
      </c>
      <c r="L1285" s="13">
        <v>116.55000000000001</v>
      </c>
      <c r="M1285" s="17" t="s">
        <v>137</v>
      </c>
      <c r="N1285" s="17">
        <f t="shared" si="80"/>
        <v>2</v>
      </c>
      <c r="O1285" s="14" t="s">
        <v>12</v>
      </c>
      <c r="P1285" s="14">
        <f t="shared" si="81"/>
        <v>5</v>
      </c>
      <c r="Q1285" s="14" t="s">
        <v>15</v>
      </c>
      <c r="R1285" s="14">
        <f t="shared" si="82"/>
        <v>2</v>
      </c>
      <c r="S1285" s="14" t="s">
        <v>17</v>
      </c>
      <c r="T1285" s="14" t="s">
        <v>143</v>
      </c>
      <c r="U1285" s="14">
        <f t="shared" si="83"/>
        <v>3</v>
      </c>
    </row>
    <row r="1286" spans="1:21" x14ac:dyDescent="0.3">
      <c r="A1286" s="11">
        <v>44635.524988425925</v>
      </c>
      <c r="B1286" s="15">
        <v>44635</v>
      </c>
      <c r="C1286" s="16">
        <v>0.52498842592592598</v>
      </c>
      <c r="D1286" s="12">
        <v>102.15</v>
      </c>
      <c r="E1286" s="12">
        <v>104.42</v>
      </c>
      <c r="F1286" s="12">
        <v>118.04</v>
      </c>
      <c r="G1286" s="12">
        <v>107.82499999999999</v>
      </c>
      <c r="H1286" s="12">
        <v>111.23</v>
      </c>
      <c r="I1286" s="12">
        <v>114</v>
      </c>
      <c r="J1286" s="12">
        <v>121.44500000000001</v>
      </c>
      <c r="K1286" s="12">
        <v>113</v>
      </c>
      <c r="L1286" s="13">
        <v>111.51375</v>
      </c>
      <c r="M1286" s="17" t="s">
        <v>137</v>
      </c>
      <c r="N1286" s="17">
        <f t="shared" si="80"/>
        <v>2</v>
      </c>
      <c r="O1286" s="14" t="s">
        <v>12</v>
      </c>
      <c r="P1286" s="14">
        <f t="shared" si="81"/>
        <v>5</v>
      </c>
      <c r="Q1286" s="14" t="s">
        <v>15</v>
      </c>
      <c r="R1286" s="14">
        <f t="shared" si="82"/>
        <v>2</v>
      </c>
      <c r="S1286" s="14" t="s">
        <v>17</v>
      </c>
      <c r="T1286" s="14" t="s">
        <v>143</v>
      </c>
      <c r="U1286" s="14">
        <f t="shared" si="83"/>
        <v>3</v>
      </c>
    </row>
    <row r="1287" spans="1:21" x14ac:dyDescent="0.3">
      <c r="A1287" s="11">
        <v>44635.525000000001</v>
      </c>
      <c r="B1287" s="15">
        <v>44635</v>
      </c>
      <c r="C1287" s="16">
        <v>0.52500000000000002</v>
      </c>
      <c r="D1287" s="12">
        <v>93</v>
      </c>
      <c r="E1287" s="12">
        <v>90.160000000000011</v>
      </c>
      <c r="F1287" s="12">
        <v>101.92</v>
      </c>
      <c r="G1287" s="12">
        <v>93.1</v>
      </c>
      <c r="H1287" s="12">
        <v>96.039999999999992</v>
      </c>
      <c r="I1287" s="12">
        <v>89.18</v>
      </c>
      <c r="J1287" s="12">
        <v>103</v>
      </c>
      <c r="K1287" s="12">
        <v>95.06</v>
      </c>
      <c r="L1287" s="13">
        <v>95.182500000000005</v>
      </c>
      <c r="M1287" s="17" t="s">
        <v>137</v>
      </c>
      <c r="N1287" s="17">
        <f t="shared" si="80"/>
        <v>2</v>
      </c>
      <c r="O1287" s="14" t="s">
        <v>12</v>
      </c>
      <c r="P1287" s="14">
        <f t="shared" si="81"/>
        <v>5</v>
      </c>
      <c r="Q1287" s="14" t="s">
        <v>15</v>
      </c>
      <c r="R1287" s="14">
        <f t="shared" si="82"/>
        <v>2</v>
      </c>
      <c r="S1287" s="14" t="s">
        <v>17</v>
      </c>
      <c r="T1287" s="14" t="s">
        <v>143</v>
      </c>
      <c r="U1287" s="14">
        <f t="shared" si="83"/>
        <v>3</v>
      </c>
    </row>
    <row r="1288" spans="1:21" x14ac:dyDescent="0.3">
      <c r="A1288" s="11">
        <v>44635.525682870371</v>
      </c>
      <c r="B1288" s="15">
        <v>44635</v>
      </c>
      <c r="C1288" s="16">
        <v>0.52568287037037031</v>
      </c>
      <c r="D1288" s="12">
        <v>86.4</v>
      </c>
      <c r="E1288" s="12">
        <v>88.320000000000007</v>
      </c>
      <c r="F1288" s="12">
        <v>99.84</v>
      </c>
      <c r="G1288" s="12">
        <v>91.199999999999989</v>
      </c>
      <c r="H1288" s="12">
        <v>94.08</v>
      </c>
      <c r="I1288" s="12">
        <v>87.36</v>
      </c>
      <c r="J1288" s="12">
        <v>102.72</v>
      </c>
      <c r="K1288" s="12">
        <v>96</v>
      </c>
      <c r="L1288" s="13">
        <v>93.240000000000009</v>
      </c>
      <c r="M1288" s="17" t="s">
        <v>137</v>
      </c>
      <c r="N1288" s="17">
        <f t="shared" si="80"/>
        <v>2</v>
      </c>
      <c r="O1288" s="14" t="s">
        <v>12</v>
      </c>
      <c r="P1288" s="14">
        <f t="shared" si="81"/>
        <v>5</v>
      </c>
      <c r="Q1288" s="14" t="s">
        <v>15</v>
      </c>
      <c r="R1288" s="14">
        <f t="shared" si="82"/>
        <v>2</v>
      </c>
      <c r="S1288" s="14" t="s">
        <v>17</v>
      </c>
      <c r="T1288" s="14" t="s">
        <v>143</v>
      </c>
      <c r="U1288" s="14">
        <f t="shared" si="83"/>
        <v>3</v>
      </c>
    </row>
    <row r="1289" spans="1:21" x14ac:dyDescent="0.3">
      <c r="A1289" s="11">
        <v>44635.525983796295</v>
      </c>
      <c r="B1289" s="15">
        <v>44635</v>
      </c>
      <c r="C1289" s="16">
        <v>0.52598379629629632</v>
      </c>
      <c r="D1289" s="12">
        <v>103.5</v>
      </c>
      <c r="E1289" s="12">
        <v>105.80000000000001</v>
      </c>
      <c r="F1289" s="12">
        <v>119.60000000000001</v>
      </c>
      <c r="G1289" s="12">
        <v>109.25</v>
      </c>
      <c r="H1289" s="12">
        <v>112.7</v>
      </c>
      <c r="I1289" s="12">
        <v>115</v>
      </c>
      <c r="J1289" s="12">
        <v>123.05000000000001</v>
      </c>
      <c r="K1289" s="12">
        <v>111.55</v>
      </c>
      <c r="L1289" s="13">
        <v>112.55625000000001</v>
      </c>
      <c r="M1289" s="17" t="s">
        <v>137</v>
      </c>
      <c r="N1289" s="17">
        <f t="shared" si="80"/>
        <v>2</v>
      </c>
      <c r="O1289" s="14" t="s">
        <v>12</v>
      </c>
      <c r="P1289" s="14">
        <f t="shared" si="81"/>
        <v>5</v>
      </c>
      <c r="Q1289" s="14" t="s">
        <v>15</v>
      </c>
      <c r="R1289" s="14">
        <f t="shared" si="82"/>
        <v>2</v>
      </c>
      <c r="S1289" s="14" t="s">
        <v>17</v>
      </c>
      <c r="T1289" s="14" t="s">
        <v>143</v>
      </c>
      <c r="U1289" s="14">
        <f t="shared" si="83"/>
        <v>3</v>
      </c>
    </row>
    <row r="1290" spans="1:21" x14ac:dyDescent="0.3">
      <c r="A1290" s="11">
        <v>44635.526365740741</v>
      </c>
      <c r="B1290" s="15">
        <v>44635</v>
      </c>
      <c r="C1290" s="16">
        <v>0.52636574074074072</v>
      </c>
      <c r="D1290" s="12">
        <v>82.8</v>
      </c>
      <c r="E1290" s="12">
        <v>84.64</v>
      </c>
      <c r="F1290" s="12">
        <v>95.68</v>
      </c>
      <c r="G1290" s="12">
        <v>87.399999999999991</v>
      </c>
      <c r="H1290" s="12">
        <v>90.16</v>
      </c>
      <c r="I1290" s="12">
        <v>83.72</v>
      </c>
      <c r="J1290" s="12">
        <v>98.440000000000012</v>
      </c>
      <c r="K1290" s="12">
        <v>92</v>
      </c>
      <c r="L1290" s="13">
        <v>89.355000000000004</v>
      </c>
      <c r="M1290" s="17" t="s">
        <v>137</v>
      </c>
      <c r="N1290" s="17">
        <f t="shared" si="80"/>
        <v>2</v>
      </c>
      <c r="O1290" s="14" t="s">
        <v>12</v>
      </c>
      <c r="P1290" s="14">
        <f t="shared" si="81"/>
        <v>5</v>
      </c>
      <c r="Q1290" s="14" t="s">
        <v>15</v>
      </c>
      <c r="R1290" s="14">
        <f t="shared" si="82"/>
        <v>2</v>
      </c>
      <c r="S1290" s="14" t="s">
        <v>17</v>
      </c>
      <c r="T1290" s="14" t="s">
        <v>143</v>
      </c>
      <c r="U1290" s="14">
        <f t="shared" si="83"/>
        <v>3</v>
      </c>
    </row>
    <row r="1291" spans="1:21" x14ac:dyDescent="0.3">
      <c r="A1291" s="11">
        <v>44635.526377314818</v>
      </c>
      <c r="B1291" s="15">
        <v>44635</v>
      </c>
      <c r="C1291" s="16">
        <v>0.52637731481481487</v>
      </c>
      <c r="D1291" s="12">
        <v>91.350000000000009</v>
      </c>
      <c r="E1291" s="12">
        <v>93.38000000000001</v>
      </c>
      <c r="F1291" s="12">
        <v>105.56</v>
      </c>
      <c r="G1291" s="12">
        <v>96.424999999999997</v>
      </c>
      <c r="H1291" s="12">
        <v>99.47</v>
      </c>
      <c r="I1291" s="12">
        <v>113</v>
      </c>
      <c r="J1291" s="12">
        <v>108.605</v>
      </c>
      <c r="K1291" s="12">
        <v>90</v>
      </c>
      <c r="L1291" s="13">
        <v>99.72375000000001</v>
      </c>
      <c r="M1291" s="17" t="s">
        <v>137</v>
      </c>
      <c r="N1291" s="17">
        <f t="shared" si="80"/>
        <v>2</v>
      </c>
      <c r="O1291" s="14" t="s">
        <v>12</v>
      </c>
      <c r="P1291" s="14">
        <f t="shared" si="81"/>
        <v>5</v>
      </c>
      <c r="Q1291" s="14" t="s">
        <v>15</v>
      </c>
      <c r="R1291" s="14">
        <f t="shared" si="82"/>
        <v>2</v>
      </c>
      <c r="S1291" s="14" t="s">
        <v>17</v>
      </c>
      <c r="T1291" s="14" t="s">
        <v>143</v>
      </c>
      <c r="U1291" s="14">
        <f t="shared" si="83"/>
        <v>3</v>
      </c>
    </row>
    <row r="1292" spans="1:21" x14ac:dyDescent="0.3">
      <c r="A1292" s="11">
        <v>44635.527071759258</v>
      </c>
      <c r="B1292" s="15">
        <v>44635</v>
      </c>
      <c r="C1292" s="16">
        <v>0.5270717592592592</v>
      </c>
      <c r="D1292" s="12">
        <v>91.350000000000009</v>
      </c>
      <c r="E1292" s="12">
        <v>93.38000000000001</v>
      </c>
      <c r="F1292" s="12">
        <v>105.56</v>
      </c>
      <c r="G1292" s="12">
        <v>96.424999999999997</v>
      </c>
      <c r="H1292" s="12">
        <v>99.47</v>
      </c>
      <c r="I1292" s="12">
        <v>112</v>
      </c>
      <c r="J1292" s="12">
        <v>108.605</v>
      </c>
      <c r="K1292" s="12">
        <v>91</v>
      </c>
      <c r="L1292" s="13">
        <v>99.72375000000001</v>
      </c>
      <c r="M1292" s="17" t="s">
        <v>137</v>
      </c>
      <c r="N1292" s="17">
        <f t="shared" si="80"/>
        <v>2</v>
      </c>
      <c r="O1292" s="14" t="s">
        <v>12</v>
      </c>
      <c r="P1292" s="14">
        <f t="shared" si="81"/>
        <v>5</v>
      </c>
      <c r="Q1292" s="14" t="s">
        <v>15</v>
      </c>
      <c r="R1292" s="14">
        <f t="shared" si="82"/>
        <v>2</v>
      </c>
      <c r="S1292" s="14" t="s">
        <v>17</v>
      </c>
      <c r="T1292" s="14" t="s">
        <v>143</v>
      </c>
      <c r="U1292" s="14">
        <f t="shared" si="83"/>
        <v>3</v>
      </c>
    </row>
    <row r="1293" spans="1:21" x14ac:dyDescent="0.3">
      <c r="A1293" s="11">
        <v>44635.527766203704</v>
      </c>
      <c r="B1293" s="15">
        <v>44635</v>
      </c>
      <c r="C1293" s="16">
        <v>0.52776620370370375</v>
      </c>
      <c r="D1293" s="12">
        <v>90.45</v>
      </c>
      <c r="E1293" s="12">
        <v>92.460000000000008</v>
      </c>
      <c r="F1293" s="12">
        <v>104.52000000000001</v>
      </c>
      <c r="G1293" s="12">
        <v>95.474999999999994</v>
      </c>
      <c r="H1293" s="12">
        <v>98.49</v>
      </c>
      <c r="I1293" s="12">
        <v>113</v>
      </c>
      <c r="J1293" s="12">
        <v>107.53500000000001</v>
      </c>
      <c r="K1293" s="12">
        <v>88</v>
      </c>
      <c r="L1293" s="13">
        <v>98.741250000000008</v>
      </c>
      <c r="M1293" s="17" t="s">
        <v>137</v>
      </c>
      <c r="N1293" s="17">
        <f t="shared" si="80"/>
        <v>2</v>
      </c>
      <c r="O1293" s="14" t="s">
        <v>12</v>
      </c>
      <c r="P1293" s="14">
        <f t="shared" si="81"/>
        <v>5</v>
      </c>
      <c r="Q1293" s="14" t="s">
        <v>15</v>
      </c>
      <c r="R1293" s="14">
        <f t="shared" si="82"/>
        <v>2</v>
      </c>
      <c r="S1293" s="14" t="s">
        <v>17</v>
      </c>
      <c r="T1293" s="14" t="s">
        <v>143</v>
      </c>
      <c r="U1293" s="14">
        <f t="shared" si="83"/>
        <v>3</v>
      </c>
    </row>
    <row r="1294" spans="1:21" x14ac:dyDescent="0.3">
      <c r="A1294" s="11">
        <v>44635.528252314813</v>
      </c>
      <c r="B1294" s="15">
        <v>44635</v>
      </c>
      <c r="C1294" s="16">
        <v>0.52825231481481483</v>
      </c>
      <c r="D1294" s="12">
        <v>77.400000000000006</v>
      </c>
      <c r="E1294" s="12">
        <v>79.12</v>
      </c>
      <c r="F1294" s="12">
        <v>89.44</v>
      </c>
      <c r="G1294" s="12">
        <v>81.7</v>
      </c>
      <c r="H1294" s="12">
        <v>84.28</v>
      </c>
      <c r="I1294" s="12">
        <v>78.260000000000005</v>
      </c>
      <c r="J1294" s="12">
        <v>92.02000000000001</v>
      </c>
      <c r="K1294" s="12">
        <v>86</v>
      </c>
      <c r="L1294" s="13">
        <v>83.527500000000003</v>
      </c>
      <c r="M1294" s="17" t="s">
        <v>137</v>
      </c>
      <c r="N1294" s="17">
        <f t="shared" si="80"/>
        <v>2</v>
      </c>
      <c r="O1294" s="14" t="s">
        <v>12</v>
      </c>
      <c r="P1294" s="14">
        <f t="shared" si="81"/>
        <v>5</v>
      </c>
      <c r="Q1294" s="14" t="s">
        <v>15</v>
      </c>
      <c r="R1294" s="14">
        <f t="shared" si="82"/>
        <v>2</v>
      </c>
      <c r="S1294" s="14" t="s">
        <v>17</v>
      </c>
      <c r="T1294" s="14" t="s">
        <v>143</v>
      </c>
      <c r="U1294" s="14">
        <f t="shared" si="83"/>
        <v>3</v>
      </c>
    </row>
    <row r="1295" spans="1:21" x14ac:dyDescent="0.3">
      <c r="A1295" s="11">
        <v>44635.528460648151</v>
      </c>
      <c r="B1295" s="15">
        <v>44635</v>
      </c>
      <c r="C1295" s="16">
        <v>0.52846064814814808</v>
      </c>
      <c r="D1295" s="12">
        <v>89.55</v>
      </c>
      <c r="E1295" s="12">
        <v>91.54</v>
      </c>
      <c r="F1295" s="12">
        <v>103.48</v>
      </c>
      <c r="G1295" s="12">
        <v>94.524999999999991</v>
      </c>
      <c r="H1295" s="12">
        <v>97.51</v>
      </c>
      <c r="I1295" s="12">
        <v>111</v>
      </c>
      <c r="J1295" s="12">
        <v>106.465</v>
      </c>
      <c r="K1295" s="12">
        <v>88</v>
      </c>
      <c r="L1295" s="13">
        <v>97.758750000000006</v>
      </c>
      <c r="M1295" s="17" t="s">
        <v>137</v>
      </c>
      <c r="N1295" s="17">
        <f t="shared" si="80"/>
        <v>2</v>
      </c>
      <c r="O1295" s="14" t="s">
        <v>12</v>
      </c>
      <c r="P1295" s="14">
        <f t="shared" si="81"/>
        <v>5</v>
      </c>
      <c r="Q1295" s="14" t="s">
        <v>15</v>
      </c>
      <c r="R1295" s="14">
        <f t="shared" si="82"/>
        <v>2</v>
      </c>
      <c r="S1295" s="14" t="s">
        <v>17</v>
      </c>
      <c r="T1295" s="14" t="s">
        <v>143</v>
      </c>
      <c r="U1295" s="14">
        <f t="shared" si="83"/>
        <v>3</v>
      </c>
    </row>
    <row r="1296" spans="1:21" x14ac:dyDescent="0.3">
      <c r="A1296" s="11">
        <v>44635.52847222222</v>
      </c>
      <c r="B1296" s="15">
        <v>44635</v>
      </c>
      <c r="C1296" s="16">
        <v>0.52847222222222223</v>
      </c>
      <c r="D1296" s="12">
        <v>94</v>
      </c>
      <c r="E1296" s="12">
        <v>92.460000000000008</v>
      </c>
      <c r="F1296" s="12">
        <v>104.52000000000001</v>
      </c>
      <c r="G1296" s="12">
        <v>95.474999999999994</v>
      </c>
      <c r="H1296" s="12">
        <v>98.49</v>
      </c>
      <c r="I1296" s="12">
        <v>91.454999999999998</v>
      </c>
      <c r="J1296" s="12">
        <v>107</v>
      </c>
      <c r="K1296" s="12">
        <v>97.484999999999999</v>
      </c>
      <c r="L1296" s="13">
        <v>97.610625000000013</v>
      </c>
      <c r="M1296" s="17" t="s">
        <v>137</v>
      </c>
      <c r="N1296" s="17">
        <f t="shared" si="80"/>
        <v>2</v>
      </c>
      <c r="O1296" s="14" t="s">
        <v>12</v>
      </c>
      <c r="P1296" s="14">
        <f t="shared" si="81"/>
        <v>5</v>
      </c>
      <c r="Q1296" s="14" t="s">
        <v>15</v>
      </c>
      <c r="R1296" s="14">
        <f t="shared" si="82"/>
        <v>2</v>
      </c>
      <c r="S1296" s="14" t="s">
        <v>17</v>
      </c>
      <c r="T1296" s="14" t="s">
        <v>143</v>
      </c>
      <c r="U1296" s="14">
        <f t="shared" si="83"/>
        <v>3</v>
      </c>
    </row>
    <row r="1297" spans="1:21" x14ac:dyDescent="0.3">
      <c r="A1297" s="11">
        <v>44635.52915509259</v>
      </c>
      <c r="B1297" s="15">
        <v>44635</v>
      </c>
      <c r="C1297" s="16">
        <v>0.52915509259259264</v>
      </c>
      <c r="D1297" s="12">
        <v>93.600000000000009</v>
      </c>
      <c r="E1297" s="12">
        <v>95.68</v>
      </c>
      <c r="F1297" s="12">
        <v>108.16</v>
      </c>
      <c r="G1297" s="12">
        <v>98.8</v>
      </c>
      <c r="H1297" s="12">
        <v>101.92</v>
      </c>
      <c r="I1297" s="12">
        <v>119</v>
      </c>
      <c r="J1297" s="12">
        <v>111.28</v>
      </c>
      <c r="K1297" s="12">
        <v>89</v>
      </c>
      <c r="L1297" s="13">
        <v>102.18</v>
      </c>
      <c r="M1297" s="17" t="s">
        <v>137</v>
      </c>
      <c r="N1297" s="17">
        <f t="shared" si="80"/>
        <v>2</v>
      </c>
      <c r="O1297" s="14" t="s">
        <v>12</v>
      </c>
      <c r="P1297" s="14">
        <f t="shared" si="81"/>
        <v>5</v>
      </c>
      <c r="Q1297" s="14" t="s">
        <v>15</v>
      </c>
      <c r="R1297" s="14">
        <f t="shared" si="82"/>
        <v>2</v>
      </c>
      <c r="S1297" s="14" t="s">
        <v>17</v>
      </c>
      <c r="T1297" s="14" t="s">
        <v>143</v>
      </c>
      <c r="U1297" s="14">
        <f t="shared" si="83"/>
        <v>3</v>
      </c>
    </row>
    <row r="1298" spans="1:21" x14ac:dyDescent="0.3">
      <c r="A1298" s="11">
        <v>44635.529849537037</v>
      </c>
      <c r="B1298" s="15">
        <v>44635</v>
      </c>
      <c r="C1298" s="16">
        <v>0.52984953703703697</v>
      </c>
      <c r="D1298" s="12">
        <v>78.3</v>
      </c>
      <c r="E1298" s="12">
        <v>80.040000000000006</v>
      </c>
      <c r="F1298" s="12">
        <v>90.48</v>
      </c>
      <c r="G1298" s="12">
        <v>82.649999999999991</v>
      </c>
      <c r="H1298" s="12">
        <v>85.26</v>
      </c>
      <c r="I1298" s="12">
        <v>112</v>
      </c>
      <c r="J1298" s="12">
        <v>93.09</v>
      </c>
      <c r="K1298" s="12">
        <v>62</v>
      </c>
      <c r="L1298" s="13">
        <v>85.477500000000006</v>
      </c>
      <c r="M1298" s="17" t="s">
        <v>137</v>
      </c>
      <c r="N1298" s="17">
        <f t="shared" si="80"/>
        <v>2</v>
      </c>
      <c r="O1298" s="14" t="s">
        <v>12</v>
      </c>
      <c r="P1298" s="14">
        <f t="shared" si="81"/>
        <v>5</v>
      </c>
      <c r="Q1298" s="14" t="s">
        <v>15</v>
      </c>
      <c r="R1298" s="14">
        <f t="shared" si="82"/>
        <v>2</v>
      </c>
      <c r="S1298" s="14" t="s">
        <v>17</v>
      </c>
      <c r="T1298" s="14" t="s">
        <v>143</v>
      </c>
      <c r="U1298" s="14">
        <f t="shared" si="83"/>
        <v>3</v>
      </c>
    </row>
    <row r="1299" spans="1:21" x14ac:dyDescent="0.3">
      <c r="A1299" s="11">
        <v>44635.530543981484</v>
      </c>
      <c r="B1299" s="15">
        <v>44635</v>
      </c>
      <c r="C1299" s="16">
        <v>0.53054398148148152</v>
      </c>
      <c r="D1299" s="12">
        <v>82.8</v>
      </c>
      <c r="E1299" s="12">
        <v>84.64</v>
      </c>
      <c r="F1299" s="12">
        <v>95.68</v>
      </c>
      <c r="G1299" s="12">
        <v>87.399999999999991</v>
      </c>
      <c r="H1299" s="12">
        <v>90.16</v>
      </c>
      <c r="I1299" s="12">
        <v>116</v>
      </c>
      <c r="J1299" s="12">
        <v>98.440000000000012</v>
      </c>
      <c r="K1299" s="12">
        <v>68</v>
      </c>
      <c r="L1299" s="13">
        <v>90.39</v>
      </c>
      <c r="M1299" s="17" t="s">
        <v>137</v>
      </c>
      <c r="N1299" s="17">
        <f t="shared" si="80"/>
        <v>2</v>
      </c>
      <c r="O1299" s="14" t="s">
        <v>12</v>
      </c>
      <c r="P1299" s="14">
        <f t="shared" si="81"/>
        <v>5</v>
      </c>
      <c r="Q1299" s="14" t="s">
        <v>15</v>
      </c>
      <c r="R1299" s="14">
        <f t="shared" si="82"/>
        <v>2</v>
      </c>
      <c r="S1299" s="14" t="s">
        <v>17</v>
      </c>
      <c r="T1299" s="14" t="s">
        <v>143</v>
      </c>
      <c r="U1299" s="14">
        <f t="shared" si="83"/>
        <v>3</v>
      </c>
    </row>
    <row r="1300" spans="1:21" x14ac:dyDescent="0.3">
      <c r="A1300" s="11">
        <v>44635.530798611115</v>
      </c>
      <c r="B1300" s="15">
        <v>44635</v>
      </c>
      <c r="C1300" s="16">
        <v>0.53079861111111104</v>
      </c>
      <c r="D1300" s="12">
        <v>72</v>
      </c>
      <c r="E1300" s="12">
        <v>73.600000000000009</v>
      </c>
      <c r="F1300" s="12">
        <v>83.2</v>
      </c>
      <c r="G1300" s="12">
        <v>76</v>
      </c>
      <c r="H1300" s="12">
        <v>78.400000000000006</v>
      </c>
      <c r="I1300" s="12">
        <v>72.8</v>
      </c>
      <c r="J1300" s="12">
        <v>80</v>
      </c>
      <c r="K1300" s="12">
        <v>77.599999999999994</v>
      </c>
      <c r="L1300" s="13">
        <v>76.7</v>
      </c>
      <c r="M1300" s="17" t="s">
        <v>137</v>
      </c>
      <c r="N1300" s="17">
        <f t="shared" si="80"/>
        <v>2</v>
      </c>
      <c r="O1300" s="14" t="s">
        <v>12</v>
      </c>
      <c r="P1300" s="14">
        <f t="shared" si="81"/>
        <v>5</v>
      </c>
      <c r="Q1300" s="14" t="s">
        <v>15</v>
      </c>
      <c r="R1300" s="14">
        <f t="shared" si="82"/>
        <v>2</v>
      </c>
      <c r="S1300" s="14" t="s">
        <v>17</v>
      </c>
      <c r="T1300" s="14" t="s">
        <v>143</v>
      </c>
      <c r="U1300" s="14">
        <f t="shared" si="83"/>
        <v>3</v>
      </c>
    </row>
    <row r="1301" spans="1:21" x14ac:dyDescent="0.3">
      <c r="A1301" s="11">
        <v>44635.531018518515</v>
      </c>
      <c r="B1301" s="15">
        <v>44635</v>
      </c>
      <c r="C1301" s="16">
        <v>0.53101851851851845</v>
      </c>
      <c r="D1301" s="12">
        <v>73.8</v>
      </c>
      <c r="E1301" s="12">
        <v>75.44</v>
      </c>
      <c r="F1301" s="12">
        <v>85.28</v>
      </c>
      <c r="G1301" s="12">
        <v>77.899999999999991</v>
      </c>
      <c r="H1301" s="12">
        <v>80.36</v>
      </c>
      <c r="I1301" s="12">
        <v>74.62</v>
      </c>
      <c r="J1301" s="12">
        <v>82</v>
      </c>
      <c r="K1301" s="12">
        <v>79.539999999999992</v>
      </c>
      <c r="L1301" s="13">
        <v>78.617500000000007</v>
      </c>
      <c r="M1301" s="17" t="s">
        <v>137</v>
      </c>
      <c r="N1301" s="17">
        <f t="shared" si="80"/>
        <v>2</v>
      </c>
      <c r="O1301" s="14" t="s">
        <v>12</v>
      </c>
      <c r="P1301" s="14">
        <f t="shared" si="81"/>
        <v>5</v>
      </c>
      <c r="Q1301" s="14" t="s">
        <v>15</v>
      </c>
      <c r="R1301" s="14">
        <f t="shared" si="82"/>
        <v>2</v>
      </c>
      <c r="S1301" s="14" t="s">
        <v>17</v>
      </c>
      <c r="T1301" s="14" t="s">
        <v>143</v>
      </c>
      <c r="U1301" s="14">
        <f t="shared" si="83"/>
        <v>3</v>
      </c>
    </row>
    <row r="1302" spans="1:21" x14ac:dyDescent="0.3">
      <c r="A1302" s="11">
        <v>44635.531238425923</v>
      </c>
      <c r="B1302" s="15">
        <v>44635</v>
      </c>
      <c r="C1302" s="16">
        <v>0.53123842592592596</v>
      </c>
      <c r="D1302" s="12">
        <v>80.100000000000009</v>
      </c>
      <c r="E1302" s="12">
        <v>81.88000000000001</v>
      </c>
      <c r="F1302" s="12">
        <v>92.56</v>
      </c>
      <c r="G1302" s="12">
        <v>84.55</v>
      </c>
      <c r="H1302" s="12">
        <v>87.22</v>
      </c>
      <c r="I1302" s="12">
        <v>113</v>
      </c>
      <c r="J1302" s="12">
        <v>95.23</v>
      </c>
      <c r="K1302" s="12">
        <v>65</v>
      </c>
      <c r="L1302" s="13">
        <v>87.44250000000001</v>
      </c>
      <c r="M1302" s="17" t="s">
        <v>137</v>
      </c>
      <c r="N1302" s="17">
        <f t="shared" si="80"/>
        <v>2</v>
      </c>
      <c r="O1302" s="14" t="s">
        <v>12</v>
      </c>
      <c r="P1302" s="14">
        <f t="shared" si="81"/>
        <v>5</v>
      </c>
      <c r="Q1302" s="14" t="s">
        <v>15</v>
      </c>
      <c r="R1302" s="14">
        <f t="shared" si="82"/>
        <v>2</v>
      </c>
      <c r="S1302" s="14" t="s">
        <v>17</v>
      </c>
      <c r="T1302" s="14" t="s">
        <v>143</v>
      </c>
      <c r="U1302" s="14">
        <f t="shared" si="83"/>
        <v>3</v>
      </c>
    </row>
    <row r="1303" spans="1:21" x14ac:dyDescent="0.3">
      <c r="A1303" s="11">
        <v>44635.53193287037</v>
      </c>
      <c r="B1303" s="15">
        <v>44635</v>
      </c>
      <c r="C1303" s="16">
        <v>0.5319328703703704</v>
      </c>
      <c r="D1303" s="12">
        <v>76.05</v>
      </c>
      <c r="E1303" s="12">
        <v>77.740000000000009</v>
      </c>
      <c r="F1303" s="12">
        <v>87.88000000000001</v>
      </c>
      <c r="G1303" s="12">
        <v>80.274999999999991</v>
      </c>
      <c r="H1303" s="12">
        <v>82.81</v>
      </c>
      <c r="I1303" s="12">
        <v>116</v>
      </c>
      <c r="J1303" s="12">
        <v>90.415000000000006</v>
      </c>
      <c r="K1303" s="12">
        <v>53</v>
      </c>
      <c r="L1303" s="13">
        <v>83.021249999999995</v>
      </c>
      <c r="M1303" s="17" t="s">
        <v>137</v>
      </c>
      <c r="N1303" s="17">
        <f t="shared" si="80"/>
        <v>2</v>
      </c>
      <c r="O1303" s="14" t="s">
        <v>12</v>
      </c>
      <c r="P1303" s="14">
        <f t="shared" si="81"/>
        <v>5</v>
      </c>
      <c r="Q1303" s="14" t="s">
        <v>15</v>
      </c>
      <c r="R1303" s="14">
        <f t="shared" si="82"/>
        <v>2</v>
      </c>
      <c r="S1303" s="14" t="s">
        <v>17</v>
      </c>
      <c r="T1303" s="14" t="s">
        <v>143</v>
      </c>
      <c r="U1303" s="14">
        <f t="shared" si="83"/>
        <v>3</v>
      </c>
    </row>
    <row r="1304" spans="1:21" x14ac:dyDescent="0.3">
      <c r="A1304" s="11">
        <v>44635.531944444447</v>
      </c>
      <c r="B1304" s="15">
        <v>44635</v>
      </c>
      <c r="C1304" s="16">
        <v>0.53194444444444444</v>
      </c>
      <c r="D1304" s="12">
        <v>87</v>
      </c>
      <c r="E1304" s="12">
        <v>90.62</v>
      </c>
      <c r="F1304" s="12">
        <v>102.44</v>
      </c>
      <c r="G1304" s="12">
        <v>93.574999999999989</v>
      </c>
      <c r="H1304" s="12">
        <v>96.53</v>
      </c>
      <c r="I1304" s="12">
        <v>89.635000000000005</v>
      </c>
      <c r="J1304" s="12">
        <v>110</v>
      </c>
      <c r="K1304" s="12">
        <v>95.545000000000002</v>
      </c>
      <c r="L1304" s="13">
        <v>95.668124999999989</v>
      </c>
      <c r="M1304" s="17" t="s">
        <v>137</v>
      </c>
      <c r="N1304" s="17">
        <f t="shared" si="80"/>
        <v>2</v>
      </c>
      <c r="O1304" s="14" t="s">
        <v>12</v>
      </c>
      <c r="P1304" s="14">
        <f t="shared" si="81"/>
        <v>5</v>
      </c>
      <c r="Q1304" s="14" t="s">
        <v>15</v>
      </c>
      <c r="R1304" s="14">
        <f t="shared" si="82"/>
        <v>2</v>
      </c>
      <c r="S1304" s="14" t="s">
        <v>17</v>
      </c>
      <c r="T1304" s="14" t="s">
        <v>143</v>
      </c>
      <c r="U1304" s="14">
        <f t="shared" si="83"/>
        <v>3</v>
      </c>
    </row>
    <row r="1305" spans="1:21" x14ac:dyDescent="0.3">
      <c r="A1305" s="11">
        <v>44635.532627314817</v>
      </c>
      <c r="B1305" s="15">
        <v>44635</v>
      </c>
      <c r="C1305" s="16">
        <v>0.53262731481481485</v>
      </c>
      <c r="D1305" s="12">
        <v>105.3</v>
      </c>
      <c r="E1305" s="12">
        <v>107.64</v>
      </c>
      <c r="F1305" s="12">
        <v>121.68</v>
      </c>
      <c r="G1305" s="12">
        <v>111.14999999999999</v>
      </c>
      <c r="H1305" s="12">
        <v>114.66</v>
      </c>
      <c r="I1305" s="12">
        <v>117</v>
      </c>
      <c r="J1305" s="12">
        <v>125.19000000000001</v>
      </c>
      <c r="K1305" s="12">
        <v>113.49</v>
      </c>
      <c r="L1305" s="13">
        <v>114.51375</v>
      </c>
      <c r="M1305" s="17" t="s">
        <v>137</v>
      </c>
      <c r="N1305" s="17">
        <f t="shared" si="80"/>
        <v>2</v>
      </c>
      <c r="O1305" s="14" t="s">
        <v>12</v>
      </c>
      <c r="P1305" s="14">
        <f t="shared" si="81"/>
        <v>5</v>
      </c>
      <c r="Q1305" s="14" t="s">
        <v>15</v>
      </c>
      <c r="R1305" s="14">
        <f t="shared" si="82"/>
        <v>2</v>
      </c>
      <c r="S1305" s="14" t="s">
        <v>17</v>
      </c>
      <c r="T1305" s="14" t="s">
        <v>143</v>
      </c>
      <c r="U1305" s="14">
        <f t="shared" si="83"/>
        <v>3</v>
      </c>
    </row>
    <row r="1306" spans="1:21" x14ac:dyDescent="0.3">
      <c r="A1306" s="11">
        <v>44635.533321759256</v>
      </c>
      <c r="B1306" s="15">
        <v>44635</v>
      </c>
      <c r="C1306" s="16">
        <v>0.53332175925925929</v>
      </c>
      <c r="D1306" s="12">
        <v>79.650000000000006</v>
      </c>
      <c r="E1306" s="12">
        <v>81.42</v>
      </c>
      <c r="F1306" s="12">
        <v>92.04</v>
      </c>
      <c r="G1306" s="12">
        <v>84.075000000000003</v>
      </c>
      <c r="H1306" s="12">
        <v>86.73</v>
      </c>
      <c r="I1306" s="12">
        <v>119</v>
      </c>
      <c r="J1306" s="12">
        <v>94.695000000000007</v>
      </c>
      <c r="K1306" s="12">
        <v>58</v>
      </c>
      <c r="L1306" s="13">
        <v>86.951250000000002</v>
      </c>
      <c r="M1306" s="17" t="s">
        <v>137</v>
      </c>
      <c r="N1306" s="17">
        <f t="shared" si="80"/>
        <v>2</v>
      </c>
      <c r="O1306" s="14" t="s">
        <v>12</v>
      </c>
      <c r="P1306" s="14">
        <f t="shared" si="81"/>
        <v>5</v>
      </c>
      <c r="Q1306" s="14" t="s">
        <v>15</v>
      </c>
      <c r="R1306" s="14">
        <f t="shared" si="82"/>
        <v>2</v>
      </c>
      <c r="S1306" s="14" t="s">
        <v>17</v>
      </c>
      <c r="T1306" s="14" t="s">
        <v>143</v>
      </c>
      <c r="U1306" s="14">
        <f t="shared" si="83"/>
        <v>3</v>
      </c>
    </row>
    <row r="1307" spans="1:21" x14ac:dyDescent="0.3">
      <c r="A1307" s="11">
        <v>44635.534016203703</v>
      </c>
      <c r="B1307" s="15">
        <v>44635</v>
      </c>
      <c r="C1307" s="16">
        <v>0.53401620370370373</v>
      </c>
      <c r="D1307" s="12">
        <v>80.100000000000009</v>
      </c>
      <c r="E1307" s="12">
        <v>81.88000000000001</v>
      </c>
      <c r="F1307" s="12">
        <v>92.56</v>
      </c>
      <c r="G1307" s="12">
        <v>84.55</v>
      </c>
      <c r="H1307" s="12">
        <v>87.22</v>
      </c>
      <c r="I1307" s="12">
        <v>118</v>
      </c>
      <c r="J1307" s="12">
        <v>95.23</v>
      </c>
      <c r="K1307" s="12">
        <v>60</v>
      </c>
      <c r="L1307" s="13">
        <v>87.44250000000001</v>
      </c>
      <c r="M1307" s="17" t="s">
        <v>137</v>
      </c>
      <c r="N1307" s="17">
        <f t="shared" si="80"/>
        <v>2</v>
      </c>
      <c r="O1307" s="14" t="s">
        <v>12</v>
      </c>
      <c r="P1307" s="14">
        <f t="shared" si="81"/>
        <v>5</v>
      </c>
      <c r="Q1307" s="14" t="s">
        <v>15</v>
      </c>
      <c r="R1307" s="14">
        <f t="shared" si="82"/>
        <v>2</v>
      </c>
      <c r="S1307" s="14" t="s">
        <v>17</v>
      </c>
      <c r="T1307" s="14" t="s">
        <v>143</v>
      </c>
      <c r="U1307" s="14">
        <f t="shared" si="83"/>
        <v>3</v>
      </c>
    </row>
    <row r="1308" spans="1:21" x14ac:dyDescent="0.3">
      <c r="A1308" s="11">
        <v>44635.534212962964</v>
      </c>
      <c r="B1308" s="15">
        <v>44635</v>
      </c>
      <c r="C1308" s="16">
        <v>0.53421296296296295</v>
      </c>
      <c r="D1308" s="12">
        <v>62.1</v>
      </c>
      <c r="E1308" s="12">
        <v>63.480000000000004</v>
      </c>
      <c r="F1308" s="12">
        <v>71.760000000000005</v>
      </c>
      <c r="G1308" s="12">
        <v>65.55</v>
      </c>
      <c r="H1308" s="12">
        <v>67.62</v>
      </c>
      <c r="I1308" s="12">
        <v>62.79</v>
      </c>
      <c r="J1308" s="12">
        <v>73.83</v>
      </c>
      <c r="K1308" s="12">
        <v>69</v>
      </c>
      <c r="L1308" s="13">
        <v>67.016250000000014</v>
      </c>
      <c r="M1308" s="17" t="s">
        <v>137</v>
      </c>
      <c r="N1308" s="17">
        <f t="shared" si="80"/>
        <v>2</v>
      </c>
      <c r="O1308" s="14" t="s">
        <v>12</v>
      </c>
      <c r="P1308" s="14">
        <f t="shared" si="81"/>
        <v>5</v>
      </c>
      <c r="Q1308" s="14" t="s">
        <v>15</v>
      </c>
      <c r="R1308" s="14">
        <f t="shared" si="82"/>
        <v>2</v>
      </c>
      <c r="S1308" s="14" t="s">
        <v>17</v>
      </c>
      <c r="T1308" s="14" t="s">
        <v>143</v>
      </c>
      <c r="U1308" s="14">
        <f t="shared" si="83"/>
        <v>3</v>
      </c>
    </row>
    <row r="1309" spans="1:21" x14ac:dyDescent="0.3">
      <c r="A1309" s="11">
        <v>44635.534351851849</v>
      </c>
      <c r="B1309" s="15">
        <v>44635</v>
      </c>
      <c r="C1309" s="16">
        <v>0.53435185185185186</v>
      </c>
      <c r="D1309" s="12">
        <v>63</v>
      </c>
      <c r="E1309" s="12">
        <v>64.400000000000006</v>
      </c>
      <c r="F1309" s="12">
        <v>72.8</v>
      </c>
      <c r="G1309" s="12">
        <v>66.5</v>
      </c>
      <c r="H1309" s="12">
        <v>68.599999999999994</v>
      </c>
      <c r="I1309" s="12">
        <v>63.7</v>
      </c>
      <c r="J1309" s="12">
        <v>74.900000000000006</v>
      </c>
      <c r="K1309" s="12">
        <v>70</v>
      </c>
      <c r="L1309" s="13">
        <v>67.987499999999997</v>
      </c>
      <c r="M1309" s="17" t="s">
        <v>137</v>
      </c>
      <c r="N1309" s="17">
        <f t="shared" si="80"/>
        <v>2</v>
      </c>
      <c r="O1309" s="14" t="s">
        <v>12</v>
      </c>
      <c r="P1309" s="14">
        <f t="shared" si="81"/>
        <v>5</v>
      </c>
      <c r="Q1309" s="14" t="s">
        <v>15</v>
      </c>
      <c r="R1309" s="14">
        <f t="shared" si="82"/>
        <v>2</v>
      </c>
      <c r="S1309" s="14" t="s">
        <v>17</v>
      </c>
      <c r="T1309" s="14" t="s">
        <v>143</v>
      </c>
      <c r="U1309" s="14">
        <f t="shared" si="83"/>
        <v>3</v>
      </c>
    </row>
    <row r="1310" spans="1:21" x14ac:dyDescent="0.3">
      <c r="A1310" s="11">
        <v>44635.534398148149</v>
      </c>
      <c r="B1310" s="15">
        <v>44635</v>
      </c>
      <c r="C1310" s="16">
        <v>0.53439814814814812</v>
      </c>
      <c r="D1310" s="12">
        <v>72.900000000000006</v>
      </c>
      <c r="E1310" s="12">
        <v>74.52000000000001</v>
      </c>
      <c r="F1310" s="12">
        <v>84.240000000000009</v>
      </c>
      <c r="G1310" s="12">
        <v>76.95</v>
      </c>
      <c r="H1310" s="12">
        <v>79.38</v>
      </c>
      <c r="I1310" s="12">
        <v>73.710000000000008</v>
      </c>
      <c r="J1310" s="12">
        <v>81</v>
      </c>
      <c r="K1310" s="12">
        <v>78.569999999999993</v>
      </c>
      <c r="L1310" s="13">
        <v>77.658749999999998</v>
      </c>
      <c r="M1310" s="17" t="s">
        <v>137</v>
      </c>
      <c r="N1310" s="17">
        <f t="shared" si="80"/>
        <v>2</v>
      </c>
      <c r="O1310" s="14" t="s">
        <v>12</v>
      </c>
      <c r="P1310" s="14">
        <f t="shared" si="81"/>
        <v>5</v>
      </c>
      <c r="Q1310" s="14" t="s">
        <v>15</v>
      </c>
      <c r="R1310" s="14">
        <f t="shared" si="82"/>
        <v>2</v>
      </c>
      <c r="S1310" s="14" t="s">
        <v>17</v>
      </c>
      <c r="T1310" s="14" t="s">
        <v>143</v>
      </c>
      <c r="U1310" s="14">
        <f t="shared" si="83"/>
        <v>3</v>
      </c>
    </row>
    <row r="1311" spans="1:21" x14ac:dyDescent="0.3">
      <c r="A1311" s="11">
        <v>44635.534479166665</v>
      </c>
      <c r="B1311" s="15">
        <v>44635</v>
      </c>
      <c r="C1311" s="16">
        <v>0.53447916666666673</v>
      </c>
      <c r="D1311" s="12">
        <v>67.5</v>
      </c>
      <c r="E1311" s="12">
        <v>69</v>
      </c>
      <c r="F1311" s="12">
        <v>78</v>
      </c>
      <c r="G1311" s="12">
        <v>71.25</v>
      </c>
      <c r="H1311" s="12">
        <v>73.5</v>
      </c>
      <c r="I1311" s="12">
        <v>68.25</v>
      </c>
      <c r="J1311" s="12">
        <v>80.25</v>
      </c>
      <c r="K1311" s="12">
        <v>75</v>
      </c>
      <c r="L1311" s="13">
        <v>72.84375</v>
      </c>
      <c r="M1311" s="17" t="s">
        <v>137</v>
      </c>
      <c r="N1311" s="17">
        <f t="shared" si="80"/>
        <v>2</v>
      </c>
      <c r="O1311" s="14" t="s">
        <v>12</v>
      </c>
      <c r="P1311" s="14">
        <f t="shared" si="81"/>
        <v>5</v>
      </c>
      <c r="Q1311" s="14" t="s">
        <v>15</v>
      </c>
      <c r="R1311" s="14">
        <f t="shared" si="82"/>
        <v>2</v>
      </c>
      <c r="S1311" s="14" t="s">
        <v>17</v>
      </c>
      <c r="T1311" s="14" t="s">
        <v>143</v>
      </c>
      <c r="U1311" s="14">
        <f t="shared" si="83"/>
        <v>3</v>
      </c>
    </row>
    <row r="1312" spans="1:21" x14ac:dyDescent="0.3">
      <c r="A1312" s="11">
        <v>44635.53460648148</v>
      </c>
      <c r="B1312" s="15">
        <v>44635</v>
      </c>
      <c r="C1312" s="16">
        <v>0.53460648148148149</v>
      </c>
      <c r="D1312" s="12">
        <v>70.2</v>
      </c>
      <c r="E1312" s="12">
        <v>71.760000000000005</v>
      </c>
      <c r="F1312" s="12">
        <v>81.12</v>
      </c>
      <c r="G1312" s="12">
        <v>74.099999999999994</v>
      </c>
      <c r="H1312" s="12">
        <v>76.44</v>
      </c>
      <c r="I1312" s="12">
        <v>70.98</v>
      </c>
      <c r="J1312" s="12">
        <v>83.460000000000008</v>
      </c>
      <c r="K1312" s="12">
        <v>78</v>
      </c>
      <c r="L1312" s="13">
        <v>75.757500000000007</v>
      </c>
      <c r="M1312" s="17" t="s">
        <v>137</v>
      </c>
      <c r="N1312" s="17">
        <f t="shared" si="80"/>
        <v>2</v>
      </c>
      <c r="O1312" s="14" t="s">
        <v>12</v>
      </c>
      <c r="P1312" s="14">
        <f t="shared" si="81"/>
        <v>5</v>
      </c>
      <c r="Q1312" s="14" t="s">
        <v>15</v>
      </c>
      <c r="R1312" s="14">
        <f t="shared" si="82"/>
        <v>2</v>
      </c>
      <c r="S1312" s="14" t="s">
        <v>17</v>
      </c>
      <c r="T1312" s="14" t="s">
        <v>143</v>
      </c>
      <c r="U1312" s="14">
        <f t="shared" si="83"/>
        <v>3</v>
      </c>
    </row>
    <row r="1313" spans="1:21" x14ac:dyDescent="0.3">
      <c r="A1313" s="11">
        <v>44635.534710648149</v>
      </c>
      <c r="B1313" s="15">
        <v>44635</v>
      </c>
      <c r="C1313" s="16">
        <v>0.53471064814814817</v>
      </c>
      <c r="D1313" s="12">
        <v>81</v>
      </c>
      <c r="E1313" s="12">
        <v>82.8</v>
      </c>
      <c r="F1313" s="12">
        <v>93.600000000000009</v>
      </c>
      <c r="G1313" s="12">
        <v>85.5</v>
      </c>
      <c r="H1313" s="12">
        <v>88.2</v>
      </c>
      <c r="I1313" s="12">
        <v>108</v>
      </c>
      <c r="J1313" s="12">
        <v>96.300000000000011</v>
      </c>
      <c r="K1313" s="12">
        <v>72</v>
      </c>
      <c r="L1313" s="13">
        <v>88.425000000000011</v>
      </c>
      <c r="M1313" s="17" t="s">
        <v>137</v>
      </c>
      <c r="N1313" s="17">
        <f t="shared" si="80"/>
        <v>2</v>
      </c>
      <c r="O1313" s="14" t="s">
        <v>12</v>
      </c>
      <c r="P1313" s="14">
        <f t="shared" si="81"/>
        <v>5</v>
      </c>
      <c r="Q1313" s="14" t="s">
        <v>15</v>
      </c>
      <c r="R1313" s="14">
        <f t="shared" si="82"/>
        <v>2</v>
      </c>
      <c r="S1313" s="14" t="s">
        <v>17</v>
      </c>
      <c r="T1313" s="14" t="s">
        <v>143</v>
      </c>
      <c r="U1313" s="14">
        <f t="shared" si="83"/>
        <v>3</v>
      </c>
    </row>
    <row r="1314" spans="1:21" x14ac:dyDescent="0.3">
      <c r="A1314" s="11">
        <v>44635.535405092596</v>
      </c>
      <c r="B1314" s="15">
        <v>44635</v>
      </c>
      <c r="C1314" s="16">
        <v>0.53540509259259261</v>
      </c>
      <c r="D1314" s="12">
        <v>78.3</v>
      </c>
      <c r="E1314" s="12">
        <v>80.040000000000006</v>
      </c>
      <c r="F1314" s="12">
        <v>90.48</v>
      </c>
      <c r="G1314" s="12">
        <v>82.649999999999991</v>
      </c>
      <c r="H1314" s="12">
        <v>85.26</v>
      </c>
      <c r="I1314" s="12">
        <v>102</v>
      </c>
      <c r="J1314" s="12">
        <v>93.09</v>
      </c>
      <c r="K1314" s="12">
        <v>72</v>
      </c>
      <c r="L1314" s="13">
        <v>85.477500000000006</v>
      </c>
      <c r="M1314" s="17" t="s">
        <v>137</v>
      </c>
      <c r="N1314" s="17">
        <f t="shared" si="80"/>
        <v>2</v>
      </c>
      <c r="O1314" s="14" t="s">
        <v>12</v>
      </c>
      <c r="P1314" s="14">
        <f t="shared" si="81"/>
        <v>5</v>
      </c>
      <c r="Q1314" s="14" t="s">
        <v>15</v>
      </c>
      <c r="R1314" s="14">
        <f t="shared" si="82"/>
        <v>2</v>
      </c>
      <c r="S1314" s="14" t="s">
        <v>17</v>
      </c>
      <c r="T1314" s="14" t="s">
        <v>143</v>
      </c>
      <c r="U1314" s="14">
        <f t="shared" si="83"/>
        <v>3</v>
      </c>
    </row>
    <row r="1315" spans="1:21" x14ac:dyDescent="0.3">
      <c r="A1315" s="11">
        <v>44635.535416666666</v>
      </c>
      <c r="B1315" s="15">
        <v>44635</v>
      </c>
      <c r="C1315" s="16">
        <v>0.53541666666666665</v>
      </c>
      <c r="D1315" s="12">
        <v>88</v>
      </c>
      <c r="E1315" s="12">
        <v>77.28</v>
      </c>
      <c r="F1315" s="12">
        <v>87.36</v>
      </c>
      <c r="G1315" s="12">
        <v>79.8</v>
      </c>
      <c r="H1315" s="12">
        <v>82.32</v>
      </c>
      <c r="I1315" s="12">
        <v>76.44</v>
      </c>
      <c r="J1315" s="12">
        <v>80</v>
      </c>
      <c r="K1315" s="12">
        <v>81.48</v>
      </c>
      <c r="L1315" s="13">
        <v>81.585000000000008</v>
      </c>
      <c r="M1315" s="17" t="s">
        <v>137</v>
      </c>
      <c r="N1315" s="17">
        <f t="shared" si="80"/>
        <v>2</v>
      </c>
      <c r="O1315" s="14" t="s">
        <v>12</v>
      </c>
      <c r="P1315" s="14">
        <f t="shared" si="81"/>
        <v>5</v>
      </c>
      <c r="Q1315" s="14" t="s">
        <v>15</v>
      </c>
      <c r="R1315" s="14">
        <f t="shared" si="82"/>
        <v>2</v>
      </c>
      <c r="S1315" s="14" t="s">
        <v>17</v>
      </c>
      <c r="T1315" s="14" t="s">
        <v>143</v>
      </c>
      <c r="U1315" s="14">
        <f t="shared" si="83"/>
        <v>3</v>
      </c>
    </row>
    <row r="1316" spans="1:21" x14ac:dyDescent="0.3">
      <c r="A1316" s="11">
        <v>44635.536099537036</v>
      </c>
      <c r="B1316" s="15">
        <v>44635</v>
      </c>
      <c r="C1316" s="16">
        <v>0.53609953703703705</v>
      </c>
      <c r="D1316" s="12">
        <v>77.850000000000009</v>
      </c>
      <c r="E1316" s="12">
        <v>79.58</v>
      </c>
      <c r="F1316" s="12">
        <v>89.960000000000008</v>
      </c>
      <c r="G1316" s="12">
        <v>82.174999999999997</v>
      </c>
      <c r="H1316" s="12">
        <v>84.77</v>
      </c>
      <c r="I1316" s="12">
        <v>101</v>
      </c>
      <c r="J1316" s="12">
        <v>92.555000000000007</v>
      </c>
      <c r="K1316" s="12">
        <v>72</v>
      </c>
      <c r="L1316" s="13">
        <v>84.986250000000013</v>
      </c>
      <c r="M1316" s="17" t="s">
        <v>137</v>
      </c>
      <c r="N1316" s="17">
        <f t="shared" si="80"/>
        <v>2</v>
      </c>
      <c r="O1316" s="14" t="s">
        <v>12</v>
      </c>
      <c r="P1316" s="14">
        <f t="shared" si="81"/>
        <v>5</v>
      </c>
      <c r="Q1316" s="14" t="s">
        <v>15</v>
      </c>
      <c r="R1316" s="14">
        <f t="shared" si="82"/>
        <v>2</v>
      </c>
      <c r="S1316" s="14" t="s">
        <v>17</v>
      </c>
      <c r="T1316" s="14" t="s">
        <v>143</v>
      </c>
      <c r="U1316" s="14">
        <f t="shared" si="83"/>
        <v>3</v>
      </c>
    </row>
    <row r="1317" spans="1:21" x14ac:dyDescent="0.3">
      <c r="A1317" s="11">
        <v>44635.536793981482</v>
      </c>
      <c r="B1317" s="15">
        <v>44635</v>
      </c>
      <c r="C1317" s="16">
        <v>0.5367939814814815</v>
      </c>
      <c r="D1317" s="12">
        <v>85.05</v>
      </c>
      <c r="E1317" s="12">
        <v>86.94</v>
      </c>
      <c r="F1317" s="12">
        <v>98.28</v>
      </c>
      <c r="G1317" s="12">
        <v>89.774999999999991</v>
      </c>
      <c r="H1317" s="12">
        <v>92.61</v>
      </c>
      <c r="I1317" s="12">
        <v>101</v>
      </c>
      <c r="J1317" s="12">
        <v>101.11500000000001</v>
      </c>
      <c r="K1317" s="12">
        <v>88</v>
      </c>
      <c r="L1317" s="13">
        <v>92.846249999999998</v>
      </c>
      <c r="M1317" s="17" t="s">
        <v>137</v>
      </c>
      <c r="N1317" s="17">
        <f t="shared" si="80"/>
        <v>2</v>
      </c>
      <c r="O1317" s="14" t="s">
        <v>12</v>
      </c>
      <c r="P1317" s="14">
        <f t="shared" si="81"/>
        <v>5</v>
      </c>
      <c r="Q1317" s="14" t="s">
        <v>15</v>
      </c>
      <c r="R1317" s="14">
        <f t="shared" si="82"/>
        <v>2</v>
      </c>
      <c r="S1317" s="14" t="s">
        <v>17</v>
      </c>
      <c r="T1317" s="14" t="s">
        <v>143</v>
      </c>
      <c r="U1317" s="14">
        <f t="shared" si="83"/>
        <v>3</v>
      </c>
    </row>
    <row r="1318" spans="1:21" x14ac:dyDescent="0.3">
      <c r="A1318" s="11">
        <v>44635.537488425929</v>
      </c>
      <c r="B1318" s="15">
        <v>44635</v>
      </c>
      <c r="C1318" s="16">
        <v>0.53748842592592594</v>
      </c>
      <c r="D1318" s="12">
        <v>80.100000000000009</v>
      </c>
      <c r="E1318" s="12">
        <v>81.88000000000001</v>
      </c>
      <c r="F1318" s="12">
        <v>92.56</v>
      </c>
      <c r="G1318" s="12">
        <v>84.55</v>
      </c>
      <c r="H1318" s="12">
        <v>87.22</v>
      </c>
      <c r="I1318" s="12">
        <v>80.990000000000009</v>
      </c>
      <c r="J1318" s="12">
        <v>95.23</v>
      </c>
      <c r="K1318" s="12">
        <v>89</v>
      </c>
      <c r="L1318" s="13">
        <v>86.441250000000011</v>
      </c>
      <c r="M1318" s="17" t="s">
        <v>137</v>
      </c>
      <c r="N1318" s="17">
        <f t="shared" si="80"/>
        <v>2</v>
      </c>
      <c r="O1318" s="14" t="s">
        <v>12</v>
      </c>
      <c r="P1318" s="14">
        <f t="shared" si="81"/>
        <v>5</v>
      </c>
      <c r="Q1318" s="14" t="s">
        <v>15</v>
      </c>
      <c r="R1318" s="14">
        <f t="shared" si="82"/>
        <v>2</v>
      </c>
      <c r="S1318" s="14" t="s">
        <v>17</v>
      </c>
      <c r="T1318" s="14" t="s">
        <v>143</v>
      </c>
      <c r="U1318" s="14">
        <f t="shared" si="83"/>
        <v>3</v>
      </c>
    </row>
    <row r="1319" spans="1:21" x14ac:dyDescent="0.3">
      <c r="A1319" s="11">
        <v>44635.538182870368</v>
      </c>
      <c r="B1319" s="15">
        <v>44635</v>
      </c>
      <c r="C1319" s="16">
        <v>0.53818287037037038</v>
      </c>
      <c r="D1319" s="12">
        <v>88.2</v>
      </c>
      <c r="E1319" s="12">
        <v>90.160000000000011</v>
      </c>
      <c r="F1319" s="12">
        <v>101.92</v>
      </c>
      <c r="G1319" s="12">
        <v>93.1</v>
      </c>
      <c r="H1319" s="12">
        <v>96.039999999999992</v>
      </c>
      <c r="I1319" s="12">
        <v>103</v>
      </c>
      <c r="J1319" s="12">
        <v>104.86</v>
      </c>
      <c r="K1319" s="12">
        <v>93</v>
      </c>
      <c r="L1319" s="13">
        <v>96.284999999999997</v>
      </c>
      <c r="M1319" s="17" t="s">
        <v>137</v>
      </c>
      <c r="N1319" s="17">
        <f t="shared" si="80"/>
        <v>2</v>
      </c>
      <c r="O1319" s="14" t="s">
        <v>12</v>
      </c>
      <c r="P1319" s="14">
        <f t="shared" si="81"/>
        <v>5</v>
      </c>
      <c r="Q1319" s="14" t="s">
        <v>15</v>
      </c>
      <c r="R1319" s="14">
        <f t="shared" si="82"/>
        <v>2</v>
      </c>
      <c r="S1319" s="14" t="s">
        <v>17</v>
      </c>
      <c r="T1319" s="14" t="s">
        <v>143</v>
      </c>
      <c r="U1319" s="14">
        <f t="shared" si="83"/>
        <v>3</v>
      </c>
    </row>
    <row r="1320" spans="1:21" x14ac:dyDescent="0.3">
      <c r="A1320" s="11">
        <v>44635.538321759261</v>
      </c>
      <c r="B1320" s="15">
        <v>44635</v>
      </c>
      <c r="C1320" s="16">
        <v>0.53832175925925929</v>
      </c>
      <c r="D1320" s="12">
        <v>74.7</v>
      </c>
      <c r="E1320" s="12">
        <v>76.36</v>
      </c>
      <c r="F1320" s="12">
        <v>86.320000000000007</v>
      </c>
      <c r="G1320" s="12">
        <v>78.849999999999994</v>
      </c>
      <c r="H1320" s="12">
        <v>81.34</v>
      </c>
      <c r="I1320" s="12">
        <v>75.53</v>
      </c>
      <c r="J1320" s="12">
        <v>83</v>
      </c>
      <c r="K1320" s="12">
        <v>80.509999999999991</v>
      </c>
      <c r="L1320" s="13">
        <v>79.576250000000002</v>
      </c>
      <c r="M1320" s="17" t="s">
        <v>137</v>
      </c>
      <c r="N1320" s="17">
        <f t="shared" si="80"/>
        <v>2</v>
      </c>
      <c r="O1320" s="14" t="s">
        <v>12</v>
      </c>
      <c r="P1320" s="14">
        <f t="shared" si="81"/>
        <v>5</v>
      </c>
      <c r="Q1320" s="14" t="s">
        <v>15</v>
      </c>
      <c r="R1320" s="14">
        <f t="shared" si="82"/>
        <v>2</v>
      </c>
      <c r="S1320" s="14" t="s">
        <v>17</v>
      </c>
      <c r="T1320" s="14" t="s">
        <v>143</v>
      </c>
      <c r="U1320" s="14">
        <f t="shared" si="83"/>
        <v>3</v>
      </c>
    </row>
    <row r="1321" spans="1:21" x14ac:dyDescent="0.3">
      <c r="A1321" s="11">
        <v>44635.538877314815</v>
      </c>
      <c r="B1321" s="15">
        <v>44635</v>
      </c>
      <c r="C1321" s="16">
        <v>0.53887731481481482</v>
      </c>
      <c r="D1321" s="12">
        <v>91.350000000000009</v>
      </c>
      <c r="E1321" s="12">
        <v>93.38000000000001</v>
      </c>
      <c r="F1321" s="12">
        <v>105.56</v>
      </c>
      <c r="G1321" s="12">
        <v>96.424999999999997</v>
      </c>
      <c r="H1321" s="12">
        <v>99.47</v>
      </c>
      <c r="I1321" s="12">
        <v>109</v>
      </c>
      <c r="J1321" s="12">
        <v>108.605</v>
      </c>
      <c r="K1321" s="12">
        <v>94</v>
      </c>
      <c r="L1321" s="13">
        <v>99.72375000000001</v>
      </c>
      <c r="M1321" s="17" t="s">
        <v>137</v>
      </c>
      <c r="N1321" s="17">
        <f t="shared" si="80"/>
        <v>2</v>
      </c>
      <c r="O1321" s="14" t="s">
        <v>12</v>
      </c>
      <c r="P1321" s="14">
        <f t="shared" si="81"/>
        <v>5</v>
      </c>
      <c r="Q1321" s="14" t="s">
        <v>15</v>
      </c>
      <c r="R1321" s="14">
        <f t="shared" si="82"/>
        <v>2</v>
      </c>
      <c r="S1321" s="14" t="s">
        <v>17</v>
      </c>
      <c r="T1321" s="14" t="s">
        <v>143</v>
      </c>
      <c r="U1321" s="14">
        <f t="shared" si="83"/>
        <v>3</v>
      </c>
    </row>
    <row r="1322" spans="1:21" x14ac:dyDescent="0.3">
      <c r="A1322" s="11">
        <v>44635.538888888892</v>
      </c>
      <c r="B1322" s="15">
        <v>44635</v>
      </c>
      <c r="C1322" s="16">
        <v>0.53888888888888886</v>
      </c>
      <c r="D1322" s="12">
        <v>95</v>
      </c>
      <c r="E1322" s="12">
        <v>88.78</v>
      </c>
      <c r="F1322" s="12">
        <v>100.36</v>
      </c>
      <c r="G1322" s="12">
        <v>91.674999999999997</v>
      </c>
      <c r="H1322" s="12">
        <v>94.57</v>
      </c>
      <c r="I1322" s="12">
        <v>87.814999999999998</v>
      </c>
      <c r="J1322" s="12">
        <v>98</v>
      </c>
      <c r="K1322" s="12">
        <v>93.605000000000004</v>
      </c>
      <c r="L1322" s="13">
        <v>93.725625000000008</v>
      </c>
      <c r="M1322" s="17" t="s">
        <v>137</v>
      </c>
      <c r="N1322" s="17">
        <f t="shared" si="80"/>
        <v>2</v>
      </c>
      <c r="O1322" s="14" t="s">
        <v>12</v>
      </c>
      <c r="P1322" s="14">
        <f t="shared" si="81"/>
        <v>5</v>
      </c>
      <c r="Q1322" s="14" t="s">
        <v>15</v>
      </c>
      <c r="R1322" s="14">
        <f t="shared" si="82"/>
        <v>2</v>
      </c>
      <c r="S1322" s="14" t="s">
        <v>17</v>
      </c>
      <c r="T1322" s="14" t="s">
        <v>143</v>
      </c>
      <c r="U1322" s="14">
        <f t="shared" si="83"/>
        <v>3</v>
      </c>
    </row>
    <row r="1323" spans="1:21" x14ac:dyDescent="0.3">
      <c r="A1323" s="11">
        <v>44635.539548611108</v>
      </c>
      <c r="B1323" s="15">
        <v>44635</v>
      </c>
      <c r="C1323" s="16">
        <v>0.53954861111111108</v>
      </c>
      <c r="D1323" s="12">
        <v>98.100000000000009</v>
      </c>
      <c r="E1323" s="12">
        <v>100.28</v>
      </c>
      <c r="F1323" s="12">
        <v>113.36</v>
      </c>
      <c r="G1323" s="12">
        <v>103.55</v>
      </c>
      <c r="H1323" s="12">
        <v>106.82</v>
      </c>
      <c r="I1323" s="12">
        <v>99.19</v>
      </c>
      <c r="J1323" s="12">
        <v>116.63000000000001</v>
      </c>
      <c r="K1323" s="12">
        <v>109</v>
      </c>
      <c r="L1323" s="13">
        <v>105.86624999999999</v>
      </c>
      <c r="M1323" s="17" t="s">
        <v>137</v>
      </c>
      <c r="N1323" s="17">
        <f t="shared" si="80"/>
        <v>2</v>
      </c>
      <c r="O1323" s="14" t="s">
        <v>12</v>
      </c>
      <c r="P1323" s="14">
        <f t="shared" si="81"/>
        <v>5</v>
      </c>
      <c r="Q1323" s="14" t="s">
        <v>15</v>
      </c>
      <c r="R1323" s="14">
        <f t="shared" si="82"/>
        <v>2</v>
      </c>
      <c r="S1323" s="14" t="s">
        <v>17</v>
      </c>
      <c r="T1323" s="14" t="s">
        <v>143</v>
      </c>
      <c r="U1323" s="14">
        <f t="shared" si="83"/>
        <v>3</v>
      </c>
    </row>
    <row r="1324" spans="1:21" x14ac:dyDescent="0.3">
      <c r="A1324" s="11">
        <v>44635.539571759262</v>
      </c>
      <c r="B1324" s="15">
        <v>44635</v>
      </c>
      <c r="C1324" s="16">
        <v>0.53957175925925926</v>
      </c>
      <c r="D1324" s="12">
        <v>91.350000000000009</v>
      </c>
      <c r="E1324" s="12">
        <v>93.38000000000001</v>
      </c>
      <c r="F1324" s="12">
        <v>105.56</v>
      </c>
      <c r="G1324" s="12">
        <v>96.424999999999997</v>
      </c>
      <c r="H1324" s="12">
        <v>99.47</v>
      </c>
      <c r="I1324" s="12">
        <v>105</v>
      </c>
      <c r="J1324" s="12">
        <v>108.605</v>
      </c>
      <c r="K1324" s="12">
        <v>98</v>
      </c>
      <c r="L1324" s="13">
        <v>99.72375000000001</v>
      </c>
      <c r="M1324" s="17" t="s">
        <v>137</v>
      </c>
      <c r="N1324" s="17">
        <f t="shared" si="80"/>
        <v>2</v>
      </c>
      <c r="O1324" s="14" t="s">
        <v>12</v>
      </c>
      <c r="P1324" s="14">
        <f t="shared" si="81"/>
        <v>5</v>
      </c>
      <c r="Q1324" s="14" t="s">
        <v>15</v>
      </c>
      <c r="R1324" s="14">
        <f t="shared" si="82"/>
        <v>2</v>
      </c>
      <c r="S1324" s="14" t="s">
        <v>17</v>
      </c>
      <c r="T1324" s="14" t="s">
        <v>143</v>
      </c>
      <c r="U1324" s="14">
        <f t="shared" si="83"/>
        <v>3</v>
      </c>
    </row>
    <row r="1325" spans="1:21" x14ac:dyDescent="0.3">
      <c r="A1325" s="11">
        <v>44635.540266203701</v>
      </c>
      <c r="B1325" s="15">
        <v>44635</v>
      </c>
      <c r="C1325" s="16">
        <v>0.54026620370370371</v>
      </c>
      <c r="D1325" s="12">
        <v>92.25</v>
      </c>
      <c r="E1325" s="12">
        <v>94.3</v>
      </c>
      <c r="F1325" s="12">
        <v>106.60000000000001</v>
      </c>
      <c r="G1325" s="12">
        <v>97.375</v>
      </c>
      <c r="H1325" s="12">
        <v>100.45</v>
      </c>
      <c r="I1325" s="12">
        <v>102</v>
      </c>
      <c r="J1325" s="12">
        <v>109.67500000000001</v>
      </c>
      <c r="K1325" s="12">
        <v>103</v>
      </c>
      <c r="L1325" s="13">
        <v>100.70625000000001</v>
      </c>
      <c r="M1325" s="17" t="s">
        <v>137</v>
      </c>
      <c r="N1325" s="17">
        <f t="shared" si="80"/>
        <v>2</v>
      </c>
      <c r="O1325" s="14" t="s">
        <v>12</v>
      </c>
      <c r="P1325" s="14">
        <f t="shared" si="81"/>
        <v>5</v>
      </c>
      <c r="Q1325" s="14" t="s">
        <v>15</v>
      </c>
      <c r="R1325" s="14">
        <f t="shared" si="82"/>
        <v>2</v>
      </c>
      <c r="S1325" s="14" t="s">
        <v>17</v>
      </c>
      <c r="T1325" s="14" t="s">
        <v>143</v>
      </c>
      <c r="U1325" s="14">
        <f t="shared" si="83"/>
        <v>3</v>
      </c>
    </row>
    <row r="1326" spans="1:21" x14ac:dyDescent="0.3">
      <c r="A1326" s="11">
        <v>44635.540960648148</v>
      </c>
      <c r="B1326" s="15">
        <v>44635</v>
      </c>
      <c r="C1326" s="16">
        <v>0.54096064814814815</v>
      </c>
      <c r="D1326" s="12">
        <v>91.8</v>
      </c>
      <c r="E1326" s="12">
        <v>93.84</v>
      </c>
      <c r="F1326" s="12">
        <v>106.08</v>
      </c>
      <c r="G1326" s="12">
        <v>96.899999999999991</v>
      </c>
      <c r="H1326" s="12">
        <v>99.96</v>
      </c>
      <c r="I1326" s="12">
        <v>111</v>
      </c>
      <c r="J1326" s="12">
        <v>109.14</v>
      </c>
      <c r="K1326" s="12">
        <v>93</v>
      </c>
      <c r="L1326" s="13">
        <v>100.21499999999999</v>
      </c>
      <c r="M1326" s="17" t="s">
        <v>137</v>
      </c>
      <c r="N1326" s="17">
        <f t="shared" si="80"/>
        <v>2</v>
      </c>
      <c r="O1326" s="14" t="s">
        <v>12</v>
      </c>
      <c r="P1326" s="14">
        <f t="shared" si="81"/>
        <v>5</v>
      </c>
      <c r="Q1326" s="14" t="s">
        <v>15</v>
      </c>
      <c r="R1326" s="14">
        <f t="shared" si="82"/>
        <v>2</v>
      </c>
      <c r="S1326" s="14" t="s">
        <v>17</v>
      </c>
      <c r="T1326" s="14" t="s">
        <v>143</v>
      </c>
      <c r="U1326" s="14">
        <f t="shared" si="83"/>
        <v>3</v>
      </c>
    </row>
    <row r="1327" spans="1:21" x14ac:dyDescent="0.3">
      <c r="A1327" s="11">
        <v>44635.541655092595</v>
      </c>
      <c r="B1327" s="15">
        <v>44635</v>
      </c>
      <c r="C1327" s="16">
        <v>0.54165509259259259</v>
      </c>
      <c r="D1327" s="12">
        <v>94.5</v>
      </c>
      <c r="E1327" s="12">
        <v>96.600000000000009</v>
      </c>
      <c r="F1327" s="12">
        <v>109.2</v>
      </c>
      <c r="G1327" s="12">
        <v>99.75</v>
      </c>
      <c r="H1327" s="12">
        <v>102.89999999999999</v>
      </c>
      <c r="I1327" s="12">
        <v>111</v>
      </c>
      <c r="J1327" s="12">
        <v>112.35000000000001</v>
      </c>
      <c r="K1327" s="12">
        <v>99</v>
      </c>
      <c r="L1327" s="13">
        <v>103.16250000000001</v>
      </c>
      <c r="M1327" s="17" t="s">
        <v>137</v>
      </c>
      <c r="N1327" s="17">
        <f t="shared" si="80"/>
        <v>2</v>
      </c>
      <c r="O1327" s="14" t="s">
        <v>12</v>
      </c>
      <c r="P1327" s="14">
        <f t="shared" si="81"/>
        <v>5</v>
      </c>
      <c r="Q1327" s="14" t="s">
        <v>15</v>
      </c>
      <c r="R1327" s="14">
        <f t="shared" si="82"/>
        <v>2</v>
      </c>
      <c r="S1327" s="14" t="s">
        <v>17</v>
      </c>
      <c r="T1327" s="14" t="s">
        <v>143</v>
      </c>
      <c r="U1327" s="14">
        <f t="shared" si="83"/>
        <v>3</v>
      </c>
    </row>
    <row r="1328" spans="1:21" x14ac:dyDescent="0.3">
      <c r="A1328" s="11">
        <v>44635.541967592595</v>
      </c>
      <c r="B1328" s="15">
        <v>44635</v>
      </c>
      <c r="C1328" s="16">
        <v>0.54196759259259253</v>
      </c>
      <c r="D1328" s="12">
        <v>95.4</v>
      </c>
      <c r="E1328" s="12">
        <v>97.52000000000001</v>
      </c>
      <c r="F1328" s="12">
        <v>110.24000000000001</v>
      </c>
      <c r="G1328" s="12">
        <v>100.69999999999999</v>
      </c>
      <c r="H1328" s="12">
        <v>103.88</v>
      </c>
      <c r="I1328" s="12">
        <v>96.460000000000008</v>
      </c>
      <c r="J1328" s="12">
        <v>113.42</v>
      </c>
      <c r="K1328" s="12">
        <v>106</v>
      </c>
      <c r="L1328" s="13">
        <v>102.9525</v>
      </c>
      <c r="M1328" s="17" t="s">
        <v>10</v>
      </c>
      <c r="N1328" s="17">
        <f t="shared" si="80"/>
        <v>5</v>
      </c>
      <c r="O1328" s="14" t="s">
        <v>12</v>
      </c>
      <c r="P1328" s="14">
        <f t="shared" si="81"/>
        <v>5</v>
      </c>
      <c r="Q1328" s="14" t="s">
        <v>15</v>
      </c>
      <c r="R1328" s="14">
        <f t="shared" si="82"/>
        <v>2</v>
      </c>
      <c r="S1328" s="14" t="s">
        <v>17</v>
      </c>
      <c r="T1328" s="14" t="s">
        <v>143</v>
      </c>
      <c r="U1328" s="14">
        <f t="shared" si="83"/>
        <v>3</v>
      </c>
    </row>
    <row r="1329" spans="1:21" x14ac:dyDescent="0.3">
      <c r="A1329" s="11">
        <v>44635.542349537034</v>
      </c>
      <c r="B1329" s="15">
        <v>44635</v>
      </c>
      <c r="C1329" s="16">
        <v>0.54234953703703703</v>
      </c>
      <c r="D1329" s="12">
        <v>98.55</v>
      </c>
      <c r="E1329" s="12">
        <v>100.74000000000001</v>
      </c>
      <c r="F1329" s="12">
        <v>113.88000000000001</v>
      </c>
      <c r="G1329" s="12">
        <v>104.02499999999999</v>
      </c>
      <c r="H1329" s="12">
        <v>107.31</v>
      </c>
      <c r="I1329" s="12">
        <v>118</v>
      </c>
      <c r="J1329" s="12">
        <v>117.16500000000001</v>
      </c>
      <c r="K1329" s="12">
        <v>101</v>
      </c>
      <c r="L1329" s="13">
        <v>107.58374999999999</v>
      </c>
      <c r="M1329" s="17" t="s">
        <v>10</v>
      </c>
      <c r="N1329" s="17">
        <f t="shared" si="80"/>
        <v>5</v>
      </c>
      <c r="O1329" s="14" t="s">
        <v>12</v>
      </c>
      <c r="P1329" s="14">
        <f t="shared" si="81"/>
        <v>5</v>
      </c>
      <c r="Q1329" s="14" t="s">
        <v>15</v>
      </c>
      <c r="R1329" s="14">
        <f t="shared" si="82"/>
        <v>2</v>
      </c>
      <c r="S1329" s="14" t="s">
        <v>17</v>
      </c>
      <c r="T1329" s="14" t="s">
        <v>143</v>
      </c>
      <c r="U1329" s="14">
        <f t="shared" si="83"/>
        <v>3</v>
      </c>
    </row>
    <row r="1330" spans="1:21" x14ac:dyDescent="0.3">
      <c r="A1330" s="11">
        <v>44635.542361111111</v>
      </c>
      <c r="B1330" s="15">
        <v>44635</v>
      </c>
      <c r="C1330" s="16">
        <v>0.54236111111111118</v>
      </c>
      <c r="D1330" s="12">
        <v>118</v>
      </c>
      <c r="E1330" s="12">
        <v>95.22</v>
      </c>
      <c r="F1330" s="12">
        <v>107.64</v>
      </c>
      <c r="G1330" s="12">
        <v>98.324999999999989</v>
      </c>
      <c r="H1330" s="12">
        <v>101.42999999999999</v>
      </c>
      <c r="I1330" s="12">
        <v>94.185000000000002</v>
      </c>
      <c r="J1330" s="12">
        <v>89</v>
      </c>
      <c r="K1330" s="12">
        <v>100.395</v>
      </c>
      <c r="L1330" s="13">
        <v>100.52437499999999</v>
      </c>
      <c r="M1330" s="17" t="s">
        <v>10</v>
      </c>
      <c r="N1330" s="17">
        <f t="shared" si="80"/>
        <v>5</v>
      </c>
      <c r="O1330" s="14" t="s">
        <v>12</v>
      </c>
      <c r="P1330" s="14">
        <f t="shared" si="81"/>
        <v>5</v>
      </c>
      <c r="Q1330" s="14" t="s">
        <v>15</v>
      </c>
      <c r="R1330" s="14">
        <f t="shared" si="82"/>
        <v>2</v>
      </c>
      <c r="S1330" s="14" t="s">
        <v>17</v>
      </c>
      <c r="T1330" s="14" t="s">
        <v>143</v>
      </c>
      <c r="U1330" s="14">
        <f t="shared" si="83"/>
        <v>3</v>
      </c>
    </row>
    <row r="1331" spans="1:21" x14ac:dyDescent="0.3">
      <c r="A1331" s="11">
        <v>44635.543043981481</v>
      </c>
      <c r="B1331" s="15">
        <v>44635</v>
      </c>
      <c r="C1331" s="16">
        <v>0.54304398148148147</v>
      </c>
      <c r="D1331" s="12">
        <v>108.9</v>
      </c>
      <c r="E1331" s="12">
        <v>111.32000000000001</v>
      </c>
      <c r="F1331" s="12">
        <v>125.84</v>
      </c>
      <c r="G1331" s="12">
        <v>114.94999999999999</v>
      </c>
      <c r="H1331" s="12">
        <v>118.58</v>
      </c>
      <c r="I1331" s="12">
        <v>123</v>
      </c>
      <c r="J1331" s="12">
        <v>129.47</v>
      </c>
      <c r="K1331" s="12">
        <v>119</v>
      </c>
      <c r="L1331" s="13">
        <v>118.88250000000001</v>
      </c>
      <c r="M1331" s="17" t="s">
        <v>10</v>
      </c>
      <c r="N1331" s="17">
        <f t="shared" si="80"/>
        <v>5</v>
      </c>
      <c r="O1331" s="14" t="s">
        <v>12</v>
      </c>
      <c r="P1331" s="14">
        <f t="shared" si="81"/>
        <v>5</v>
      </c>
      <c r="Q1331" s="14" t="s">
        <v>15</v>
      </c>
      <c r="R1331" s="14">
        <f t="shared" si="82"/>
        <v>2</v>
      </c>
      <c r="S1331" s="14" t="s">
        <v>17</v>
      </c>
      <c r="T1331" s="14" t="s">
        <v>143</v>
      </c>
      <c r="U1331" s="14">
        <f t="shared" si="83"/>
        <v>3</v>
      </c>
    </row>
    <row r="1332" spans="1:21" x14ac:dyDescent="0.3">
      <c r="A1332" s="11">
        <v>44635.543738425928</v>
      </c>
      <c r="B1332" s="15">
        <v>44635</v>
      </c>
      <c r="C1332" s="16">
        <v>0.54373842592592592</v>
      </c>
      <c r="D1332" s="12">
        <v>112.5</v>
      </c>
      <c r="E1332" s="12">
        <v>115</v>
      </c>
      <c r="F1332" s="12">
        <v>130</v>
      </c>
      <c r="G1332" s="12">
        <v>118.75</v>
      </c>
      <c r="H1332" s="12">
        <v>122.5</v>
      </c>
      <c r="I1332" s="12">
        <v>133</v>
      </c>
      <c r="J1332" s="12">
        <v>133.75</v>
      </c>
      <c r="K1332" s="12">
        <v>117</v>
      </c>
      <c r="L1332" s="13">
        <v>122.8125</v>
      </c>
      <c r="M1332" s="17" t="s">
        <v>10</v>
      </c>
      <c r="N1332" s="17">
        <f t="shared" si="80"/>
        <v>5</v>
      </c>
      <c r="O1332" s="14" t="s">
        <v>12</v>
      </c>
      <c r="P1332" s="14">
        <f t="shared" si="81"/>
        <v>5</v>
      </c>
      <c r="Q1332" s="14" t="s">
        <v>15</v>
      </c>
      <c r="R1332" s="14">
        <f t="shared" si="82"/>
        <v>2</v>
      </c>
      <c r="S1332" s="14" t="s">
        <v>18</v>
      </c>
      <c r="T1332" s="14" t="s">
        <v>143</v>
      </c>
      <c r="U1332" s="14">
        <f t="shared" si="83"/>
        <v>3</v>
      </c>
    </row>
    <row r="1333" spans="1:21" x14ac:dyDescent="0.3">
      <c r="A1333" s="11">
        <v>44635.544120370374</v>
      </c>
      <c r="B1333" s="15">
        <v>44635</v>
      </c>
      <c r="C1333" s="16">
        <v>0.54412037037037042</v>
      </c>
      <c r="D1333" s="12">
        <v>70.2</v>
      </c>
      <c r="E1333" s="12">
        <v>71.760000000000005</v>
      </c>
      <c r="F1333" s="12">
        <v>81.12</v>
      </c>
      <c r="G1333" s="12">
        <v>74.099999999999994</v>
      </c>
      <c r="H1333" s="12">
        <v>76.44</v>
      </c>
      <c r="I1333" s="12">
        <v>70.98</v>
      </c>
      <c r="J1333" s="12">
        <v>78</v>
      </c>
      <c r="K1333" s="12">
        <v>75.66</v>
      </c>
      <c r="L1333" s="13">
        <v>74.782499999999999</v>
      </c>
      <c r="M1333" s="17" t="s">
        <v>10</v>
      </c>
      <c r="N1333" s="17">
        <f t="shared" si="80"/>
        <v>5</v>
      </c>
      <c r="O1333" s="14" t="s">
        <v>12</v>
      </c>
      <c r="P1333" s="14">
        <f t="shared" si="81"/>
        <v>5</v>
      </c>
      <c r="Q1333" s="14" t="s">
        <v>15</v>
      </c>
      <c r="R1333" s="14">
        <f t="shared" si="82"/>
        <v>2</v>
      </c>
      <c r="S1333" s="14" t="s">
        <v>17</v>
      </c>
      <c r="T1333" s="14" t="s">
        <v>143</v>
      </c>
      <c r="U1333" s="14">
        <f t="shared" si="83"/>
        <v>3</v>
      </c>
    </row>
    <row r="1334" spans="1:21" x14ac:dyDescent="0.3">
      <c r="A1334" s="11">
        <v>44635.544432870367</v>
      </c>
      <c r="B1334" s="15">
        <v>44635</v>
      </c>
      <c r="C1334" s="16">
        <v>0.54443287037037036</v>
      </c>
      <c r="D1334" s="12">
        <v>117.9</v>
      </c>
      <c r="E1334" s="12">
        <v>120.52000000000001</v>
      </c>
      <c r="F1334" s="12">
        <v>136.24</v>
      </c>
      <c r="G1334" s="12">
        <v>124.44999999999999</v>
      </c>
      <c r="H1334" s="12">
        <v>128.38</v>
      </c>
      <c r="I1334" s="12">
        <v>131</v>
      </c>
      <c r="J1334" s="12">
        <v>140.17000000000002</v>
      </c>
      <c r="K1334" s="12">
        <v>127.07</v>
      </c>
      <c r="L1334" s="13">
        <v>128.21625</v>
      </c>
      <c r="M1334" s="17" t="s">
        <v>10</v>
      </c>
      <c r="N1334" s="17">
        <f t="shared" si="80"/>
        <v>5</v>
      </c>
      <c r="O1334" s="14" t="s">
        <v>12</v>
      </c>
      <c r="P1334" s="14">
        <f t="shared" si="81"/>
        <v>5</v>
      </c>
      <c r="Q1334" s="14" t="s">
        <v>15</v>
      </c>
      <c r="R1334" s="14">
        <f t="shared" si="82"/>
        <v>2</v>
      </c>
      <c r="S1334" s="14" t="s">
        <v>18</v>
      </c>
      <c r="T1334" s="14" t="s">
        <v>143</v>
      </c>
      <c r="U1334" s="14">
        <f t="shared" si="83"/>
        <v>3</v>
      </c>
    </row>
    <row r="1335" spans="1:21" x14ac:dyDescent="0.3">
      <c r="A1335" s="11">
        <v>44635.544652777775</v>
      </c>
      <c r="B1335" s="15">
        <v>44635</v>
      </c>
      <c r="C1335" s="16">
        <v>0.54465277777777776</v>
      </c>
      <c r="D1335" s="12">
        <v>72.900000000000006</v>
      </c>
      <c r="E1335" s="12">
        <v>74.52000000000001</v>
      </c>
      <c r="F1335" s="12">
        <v>84.240000000000009</v>
      </c>
      <c r="G1335" s="12">
        <v>76.95</v>
      </c>
      <c r="H1335" s="12">
        <v>79.38</v>
      </c>
      <c r="I1335" s="12">
        <v>73.710000000000008</v>
      </c>
      <c r="J1335" s="12">
        <v>81</v>
      </c>
      <c r="K1335" s="12">
        <v>78.569999999999993</v>
      </c>
      <c r="L1335" s="13">
        <v>77.658749999999998</v>
      </c>
      <c r="M1335" s="17" t="s">
        <v>10</v>
      </c>
      <c r="N1335" s="17">
        <f t="shared" si="80"/>
        <v>5</v>
      </c>
      <c r="O1335" s="14" t="s">
        <v>12</v>
      </c>
      <c r="P1335" s="14">
        <f t="shared" si="81"/>
        <v>5</v>
      </c>
      <c r="Q1335" s="14" t="s">
        <v>15</v>
      </c>
      <c r="R1335" s="14">
        <f t="shared" si="82"/>
        <v>2</v>
      </c>
      <c r="S1335" s="14" t="s">
        <v>17</v>
      </c>
      <c r="T1335" s="14" t="s">
        <v>143</v>
      </c>
      <c r="U1335" s="14">
        <f t="shared" si="83"/>
        <v>3</v>
      </c>
    </row>
    <row r="1336" spans="1:21" x14ac:dyDescent="0.3">
      <c r="A1336" s="11">
        <v>44635.545034722221</v>
      </c>
      <c r="B1336" s="15">
        <v>44635</v>
      </c>
      <c r="C1336" s="16">
        <v>0.54503472222222216</v>
      </c>
      <c r="D1336" s="12">
        <v>74.7</v>
      </c>
      <c r="E1336" s="12">
        <v>76.36</v>
      </c>
      <c r="F1336" s="12">
        <v>86.320000000000007</v>
      </c>
      <c r="G1336" s="12">
        <v>78.849999999999994</v>
      </c>
      <c r="H1336" s="12">
        <v>81.34</v>
      </c>
      <c r="I1336" s="12">
        <v>75.53</v>
      </c>
      <c r="J1336" s="12">
        <v>83</v>
      </c>
      <c r="K1336" s="12">
        <v>80.509999999999991</v>
      </c>
      <c r="L1336" s="13">
        <v>79.576250000000002</v>
      </c>
      <c r="M1336" s="17" t="s">
        <v>10</v>
      </c>
      <c r="N1336" s="17">
        <f t="shared" si="80"/>
        <v>5</v>
      </c>
      <c r="O1336" s="14" t="s">
        <v>12</v>
      </c>
      <c r="P1336" s="14">
        <f t="shared" si="81"/>
        <v>5</v>
      </c>
      <c r="Q1336" s="14" t="s">
        <v>15</v>
      </c>
      <c r="R1336" s="14">
        <f t="shared" si="82"/>
        <v>2</v>
      </c>
      <c r="S1336" s="14" t="s">
        <v>17</v>
      </c>
      <c r="T1336" s="14" t="s">
        <v>143</v>
      </c>
      <c r="U1336" s="14">
        <f t="shared" si="83"/>
        <v>3</v>
      </c>
    </row>
    <row r="1337" spans="1:21" x14ac:dyDescent="0.3">
      <c r="A1337" s="11">
        <v>44635.545127314814</v>
      </c>
      <c r="B1337" s="15">
        <v>44635</v>
      </c>
      <c r="C1337" s="16">
        <v>0.5451273148148148</v>
      </c>
      <c r="D1337" s="12">
        <v>114.75</v>
      </c>
      <c r="E1337" s="12">
        <v>117.30000000000001</v>
      </c>
      <c r="F1337" s="12">
        <v>132.6</v>
      </c>
      <c r="G1337" s="12">
        <v>121.125</v>
      </c>
      <c r="H1337" s="12">
        <v>124.95</v>
      </c>
      <c r="I1337" s="12">
        <v>128</v>
      </c>
      <c r="J1337" s="12">
        <v>136.42500000000001</v>
      </c>
      <c r="K1337" s="12">
        <v>127</v>
      </c>
      <c r="L1337" s="13">
        <v>125.26875000000001</v>
      </c>
      <c r="M1337" s="17" t="s">
        <v>10</v>
      </c>
      <c r="N1337" s="17">
        <f t="shared" si="80"/>
        <v>5</v>
      </c>
      <c r="O1337" s="14" t="s">
        <v>12</v>
      </c>
      <c r="P1337" s="14">
        <f t="shared" si="81"/>
        <v>5</v>
      </c>
      <c r="Q1337" s="14" t="s">
        <v>15</v>
      </c>
      <c r="R1337" s="14">
        <f t="shared" si="82"/>
        <v>2</v>
      </c>
      <c r="S1337" s="14" t="s">
        <v>18</v>
      </c>
      <c r="T1337" s="14" t="s">
        <v>143</v>
      </c>
      <c r="U1337" s="14">
        <f t="shared" si="83"/>
        <v>3</v>
      </c>
    </row>
    <row r="1338" spans="1:21" x14ac:dyDescent="0.3">
      <c r="A1338" s="11">
        <v>44635.54582175926</v>
      </c>
      <c r="B1338" s="15">
        <v>44635</v>
      </c>
      <c r="C1338" s="16">
        <v>0.54582175925925924</v>
      </c>
      <c r="D1338" s="12">
        <v>100.35000000000001</v>
      </c>
      <c r="E1338" s="12">
        <v>102.58</v>
      </c>
      <c r="F1338" s="12">
        <v>115.96000000000001</v>
      </c>
      <c r="G1338" s="12">
        <v>105.925</v>
      </c>
      <c r="H1338" s="12">
        <v>109.27</v>
      </c>
      <c r="I1338" s="12">
        <v>112</v>
      </c>
      <c r="J1338" s="12">
        <v>119.30500000000001</v>
      </c>
      <c r="K1338" s="12">
        <v>111</v>
      </c>
      <c r="L1338" s="13">
        <v>109.54875000000001</v>
      </c>
      <c r="M1338" s="17" t="s">
        <v>10</v>
      </c>
      <c r="N1338" s="17">
        <f t="shared" si="80"/>
        <v>5</v>
      </c>
      <c r="O1338" s="14" t="s">
        <v>12</v>
      </c>
      <c r="P1338" s="14">
        <f t="shared" si="81"/>
        <v>5</v>
      </c>
      <c r="Q1338" s="14" t="s">
        <v>15</v>
      </c>
      <c r="R1338" s="14">
        <f t="shared" si="82"/>
        <v>2</v>
      </c>
      <c r="S1338" s="14" t="s">
        <v>17</v>
      </c>
      <c r="T1338" s="14" t="s">
        <v>143</v>
      </c>
      <c r="U1338" s="14">
        <f t="shared" si="83"/>
        <v>3</v>
      </c>
    </row>
    <row r="1339" spans="1:21" x14ac:dyDescent="0.3">
      <c r="A1339" s="11">
        <v>44635.54583333333</v>
      </c>
      <c r="B1339" s="15">
        <v>44635</v>
      </c>
      <c r="C1339" s="16">
        <v>0.54583333333333328</v>
      </c>
      <c r="D1339" s="12">
        <v>94</v>
      </c>
      <c r="E1339" s="12">
        <v>92</v>
      </c>
      <c r="F1339" s="12">
        <v>104</v>
      </c>
      <c r="G1339" s="12">
        <v>95</v>
      </c>
      <c r="H1339" s="12">
        <v>98</v>
      </c>
      <c r="I1339" s="12">
        <v>91</v>
      </c>
      <c r="J1339" s="12">
        <v>106</v>
      </c>
      <c r="K1339" s="12">
        <v>97</v>
      </c>
      <c r="L1339" s="13">
        <v>97.125</v>
      </c>
      <c r="M1339" s="17" t="s">
        <v>10</v>
      </c>
      <c r="N1339" s="17">
        <f t="shared" si="80"/>
        <v>5</v>
      </c>
      <c r="O1339" s="14" t="s">
        <v>12</v>
      </c>
      <c r="P1339" s="14">
        <f t="shared" si="81"/>
        <v>5</v>
      </c>
      <c r="Q1339" s="14" t="s">
        <v>15</v>
      </c>
      <c r="R1339" s="14">
        <f t="shared" si="82"/>
        <v>2</v>
      </c>
      <c r="S1339" s="14" t="s">
        <v>17</v>
      </c>
      <c r="T1339" s="14" t="s">
        <v>143</v>
      </c>
      <c r="U1339" s="14">
        <f t="shared" si="83"/>
        <v>3</v>
      </c>
    </row>
    <row r="1340" spans="1:21" x14ac:dyDescent="0.3">
      <c r="A1340" s="11">
        <v>44635.546203703707</v>
      </c>
      <c r="B1340" s="15">
        <v>44635</v>
      </c>
      <c r="C1340" s="16">
        <v>0.54620370370370364</v>
      </c>
      <c r="D1340" s="12">
        <v>93.600000000000009</v>
      </c>
      <c r="E1340" s="12">
        <v>95.68</v>
      </c>
      <c r="F1340" s="12">
        <v>108.16</v>
      </c>
      <c r="G1340" s="12">
        <v>98.8</v>
      </c>
      <c r="H1340" s="12">
        <v>101.92</v>
      </c>
      <c r="I1340" s="12">
        <v>94.64</v>
      </c>
      <c r="J1340" s="12">
        <v>111.28</v>
      </c>
      <c r="K1340" s="12">
        <v>104</v>
      </c>
      <c r="L1340" s="13">
        <v>101.01</v>
      </c>
      <c r="M1340" s="17" t="s">
        <v>10</v>
      </c>
      <c r="N1340" s="17">
        <f t="shared" si="80"/>
        <v>5</v>
      </c>
      <c r="O1340" s="14" t="s">
        <v>12</v>
      </c>
      <c r="P1340" s="14">
        <f t="shared" si="81"/>
        <v>5</v>
      </c>
      <c r="Q1340" s="14" t="s">
        <v>15</v>
      </c>
      <c r="R1340" s="14">
        <f t="shared" si="82"/>
        <v>2</v>
      </c>
      <c r="S1340" s="14" t="s">
        <v>17</v>
      </c>
      <c r="T1340" s="14" t="s">
        <v>143</v>
      </c>
      <c r="U1340" s="14">
        <f t="shared" si="83"/>
        <v>3</v>
      </c>
    </row>
    <row r="1341" spans="1:21" x14ac:dyDescent="0.3">
      <c r="A1341" s="11">
        <v>44635.546516203707</v>
      </c>
      <c r="B1341" s="15">
        <v>44635</v>
      </c>
      <c r="C1341" s="16">
        <v>0.54651620370370368</v>
      </c>
      <c r="D1341" s="12">
        <v>97.65</v>
      </c>
      <c r="E1341" s="12">
        <v>99.820000000000007</v>
      </c>
      <c r="F1341" s="12">
        <v>112.84</v>
      </c>
      <c r="G1341" s="12">
        <v>103.07499999999999</v>
      </c>
      <c r="H1341" s="12">
        <v>106.33</v>
      </c>
      <c r="I1341" s="12">
        <v>117</v>
      </c>
      <c r="J1341" s="12">
        <v>116.09500000000001</v>
      </c>
      <c r="K1341" s="12">
        <v>100</v>
      </c>
      <c r="L1341" s="13">
        <v>106.60125000000001</v>
      </c>
      <c r="M1341" s="17" t="s">
        <v>10</v>
      </c>
      <c r="N1341" s="17">
        <f t="shared" si="80"/>
        <v>5</v>
      </c>
      <c r="O1341" s="14" t="s">
        <v>12</v>
      </c>
      <c r="P1341" s="14">
        <f t="shared" si="81"/>
        <v>5</v>
      </c>
      <c r="Q1341" s="14" t="s">
        <v>15</v>
      </c>
      <c r="R1341" s="14">
        <f t="shared" si="82"/>
        <v>2</v>
      </c>
      <c r="S1341" s="14" t="s">
        <v>17</v>
      </c>
      <c r="T1341" s="14" t="s">
        <v>143</v>
      </c>
      <c r="U1341" s="14">
        <f t="shared" si="83"/>
        <v>3</v>
      </c>
    </row>
    <row r="1342" spans="1:21" x14ac:dyDescent="0.3">
      <c r="A1342" s="11">
        <v>44635.546747685185</v>
      </c>
      <c r="B1342" s="15">
        <v>44635</v>
      </c>
      <c r="C1342" s="16">
        <v>0.54674768518518524</v>
      </c>
      <c r="D1342" s="12">
        <v>88.2</v>
      </c>
      <c r="E1342" s="12">
        <v>90.160000000000011</v>
      </c>
      <c r="F1342" s="12">
        <v>101.92</v>
      </c>
      <c r="G1342" s="12">
        <v>93.1</v>
      </c>
      <c r="H1342" s="12">
        <v>96.039999999999992</v>
      </c>
      <c r="I1342" s="12">
        <v>89.18</v>
      </c>
      <c r="J1342" s="12">
        <v>104.86</v>
      </c>
      <c r="K1342" s="12">
        <v>98</v>
      </c>
      <c r="L1342" s="13">
        <v>95.18249999999999</v>
      </c>
      <c r="M1342" s="17" t="s">
        <v>10</v>
      </c>
      <c r="N1342" s="17">
        <f t="shared" si="80"/>
        <v>5</v>
      </c>
      <c r="O1342" s="14" t="s">
        <v>12</v>
      </c>
      <c r="P1342" s="14">
        <f t="shared" si="81"/>
        <v>5</v>
      </c>
      <c r="Q1342" s="14" t="s">
        <v>15</v>
      </c>
      <c r="R1342" s="14">
        <f t="shared" si="82"/>
        <v>2</v>
      </c>
      <c r="S1342" s="14" t="s">
        <v>17</v>
      </c>
      <c r="T1342" s="14" t="s">
        <v>143</v>
      </c>
      <c r="U1342" s="14">
        <f t="shared" si="83"/>
        <v>3</v>
      </c>
    </row>
    <row r="1343" spans="1:21" x14ac:dyDescent="0.3">
      <c r="A1343" s="11">
        <v>44635.547013888892</v>
      </c>
      <c r="B1343" s="15">
        <v>44635</v>
      </c>
      <c r="C1343" s="16">
        <v>0.54701388888888891</v>
      </c>
      <c r="D1343" s="12">
        <v>98.100000000000009</v>
      </c>
      <c r="E1343" s="12">
        <v>100.28</v>
      </c>
      <c r="F1343" s="12">
        <v>113.36</v>
      </c>
      <c r="G1343" s="12">
        <v>103.55</v>
      </c>
      <c r="H1343" s="12">
        <v>106.82</v>
      </c>
      <c r="I1343" s="12">
        <v>99.19</v>
      </c>
      <c r="J1343" s="12">
        <v>116.63000000000001</v>
      </c>
      <c r="K1343" s="12">
        <v>109</v>
      </c>
      <c r="L1343" s="13">
        <v>105.86624999999999</v>
      </c>
      <c r="M1343" s="17" t="s">
        <v>10</v>
      </c>
      <c r="N1343" s="17">
        <f t="shared" si="80"/>
        <v>5</v>
      </c>
      <c r="O1343" s="14" t="s">
        <v>12</v>
      </c>
      <c r="P1343" s="14">
        <f t="shared" si="81"/>
        <v>5</v>
      </c>
      <c r="Q1343" s="14" t="s">
        <v>15</v>
      </c>
      <c r="R1343" s="14">
        <f t="shared" si="82"/>
        <v>2</v>
      </c>
      <c r="S1343" s="14" t="s">
        <v>17</v>
      </c>
      <c r="T1343" s="14" t="s">
        <v>143</v>
      </c>
      <c r="U1343" s="14">
        <f t="shared" si="83"/>
        <v>3</v>
      </c>
    </row>
    <row r="1344" spans="1:21" x14ac:dyDescent="0.3">
      <c r="A1344" s="11">
        <v>44635.547210648147</v>
      </c>
      <c r="B1344" s="15">
        <v>44635</v>
      </c>
      <c r="C1344" s="16">
        <v>0.54721064814814813</v>
      </c>
      <c r="D1344" s="12">
        <v>94.5</v>
      </c>
      <c r="E1344" s="12">
        <v>96.600000000000009</v>
      </c>
      <c r="F1344" s="12">
        <v>109.2</v>
      </c>
      <c r="G1344" s="12">
        <v>99.75</v>
      </c>
      <c r="H1344" s="12">
        <v>102.89999999999999</v>
      </c>
      <c r="I1344" s="12">
        <v>109</v>
      </c>
      <c r="J1344" s="12">
        <v>112.35000000000001</v>
      </c>
      <c r="K1344" s="12">
        <v>101</v>
      </c>
      <c r="L1344" s="13">
        <v>103.16250000000001</v>
      </c>
      <c r="M1344" s="17" t="s">
        <v>10</v>
      </c>
      <c r="N1344" s="17">
        <f t="shared" si="80"/>
        <v>5</v>
      </c>
      <c r="O1344" s="14" t="s">
        <v>12</v>
      </c>
      <c r="P1344" s="14">
        <f t="shared" si="81"/>
        <v>5</v>
      </c>
      <c r="Q1344" s="14" t="s">
        <v>15</v>
      </c>
      <c r="R1344" s="14">
        <f t="shared" si="82"/>
        <v>2</v>
      </c>
      <c r="S1344" s="14" t="s">
        <v>17</v>
      </c>
      <c r="T1344" s="14" t="s">
        <v>143</v>
      </c>
      <c r="U1344" s="14">
        <f t="shared" si="83"/>
        <v>3</v>
      </c>
    </row>
    <row r="1345" spans="1:21" x14ac:dyDescent="0.3">
      <c r="A1345" s="11">
        <v>44635.547546296293</v>
      </c>
      <c r="B1345" s="15">
        <v>44635</v>
      </c>
      <c r="C1345" s="16">
        <v>0.54754629629629636</v>
      </c>
      <c r="D1345" s="12">
        <v>87.3</v>
      </c>
      <c r="E1345" s="12">
        <v>89.240000000000009</v>
      </c>
      <c r="F1345" s="12">
        <v>100.88000000000001</v>
      </c>
      <c r="G1345" s="12">
        <v>92.149999999999991</v>
      </c>
      <c r="H1345" s="12">
        <v>95.06</v>
      </c>
      <c r="I1345" s="12">
        <v>88.27</v>
      </c>
      <c r="J1345" s="12">
        <v>103.79</v>
      </c>
      <c r="K1345" s="12">
        <v>97</v>
      </c>
      <c r="L1345" s="13">
        <v>94.211249999999993</v>
      </c>
      <c r="M1345" s="17" t="s">
        <v>10</v>
      </c>
      <c r="N1345" s="17">
        <f t="shared" si="80"/>
        <v>5</v>
      </c>
      <c r="O1345" s="14" t="s">
        <v>12</v>
      </c>
      <c r="P1345" s="14">
        <f t="shared" si="81"/>
        <v>5</v>
      </c>
      <c r="Q1345" s="14" t="s">
        <v>15</v>
      </c>
      <c r="R1345" s="14">
        <f t="shared" si="82"/>
        <v>2</v>
      </c>
      <c r="S1345" s="14" t="s">
        <v>17</v>
      </c>
      <c r="T1345" s="14" t="s">
        <v>143</v>
      </c>
      <c r="U1345" s="14">
        <f t="shared" si="83"/>
        <v>3</v>
      </c>
    </row>
    <row r="1346" spans="1:21" x14ac:dyDescent="0.3">
      <c r="A1346" s="11">
        <v>44635.547766203701</v>
      </c>
      <c r="B1346" s="15">
        <v>44635</v>
      </c>
      <c r="C1346" s="16">
        <v>0.54776620370370377</v>
      </c>
      <c r="D1346" s="12">
        <v>88.2</v>
      </c>
      <c r="E1346" s="12">
        <v>90.160000000000011</v>
      </c>
      <c r="F1346" s="12">
        <v>101.92</v>
      </c>
      <c r="G1346" s="12">
        <v>93.1</v>
      </c>
      <c r="H1346" s="12">
        <v>96.039999999999992</v>
      </c>
      <c r="I1346" s="12">
        <v>98</v>
      </c>
      <c r="J1346" s="12">
        <v>104.86</v>
      </c>
      <c r="K1346" s="12">
        <v>95.06</v>
      </c>
      <c r="L1346" s="13">
        <v>95.91749999999999</v>
      </c>
      <c r="M1346" s="17" t="s">
        <v>10</v>
      </c>
      <c r="N1346" s="17">
        <f t="shared" si="80"/>
        <v>5</v>
      </c>
      <c r="O1346" s="14" t="s">
        <v>12</v>
      </c>
      <c r="P1346" s="14">
        <f t="shared" si="81"/>
        <v>5</v>
      </c>
      <c r="Q1346" s="14" t="s">
        <v>15</v>
      </c>
      <c r="R1346" s="14">
        <f t="shared" si="82"/>
        <v>2</v>
      </c>
      <c r="S1346" s="14" t="s">
        <v>17</v>
      </c>
      <c r="T1346" s="14" t="s">
        <v>143</v>
      </c>
      <c r="U1346" s="14">
        <f t="shared" si="83"/>
        <v>3</v>
      </c>
    </row>
    <row r="1347" spans="1:21" x14ac:dyDescent="0.3">
      <c r="A1347" s="11">
        <v>44635.547905092593</v>
      </c>
      <c r="B1347" s="15">
        <v>44635</v>
      </c>
      <c r="C1347" s="16">
        <v>0.54790509259259257</v>
      </c>
      <c r="D1347" s="12">
        <v>85.5</v>
      </c>
      <c r="E1347" s="12">
        <v>87.4</v>
      </c>
      <c r="F1347" s="12">
        <v>98.8</v>
      </c>
      <c r="G1347" s="12">
        <v>90.25</v>
      </c>
      <c r="H1347" s="12">
        <v>93.1</v>
      </c>
      <c r="I1347" s="12">
        <v>97</v>
      </c>
      <c r="J1347" s="12">
        <v>101.65</v>
      </c>
      <c r="K1347" s="12">
        <v>93</v>
      </c>
      <c r="L1347" s="13">
        <v>93.337499999999991</v>
      </c>
      <c r="M1347" s="17" t="s">
        <v>10</v>
      </c>
      <c r="N1347" s="17">
        <f t="shared" ref="N1347:N1410" si="84">IF(M1347="Morning",1,IF(M1347="Afternoon",2,IF(M1347="Evening",3,IF(M1347="late Evening",4,IF(M1347="Break",5)))))</f>
        <v>5</v>
      </c>
      <c r="O1347" s="14" t="s">
        <v>12</v>
      </c>
      <c r="P1347" s="14">
        <f t="shared" ref="P1347:P1410" si="85">IF(O1347="Greetings",1,IF(O1347="Break",2,IF(O1347="Closing",3,IF(O1347="demonstration",4,IF(O1347="Hands on",5,IF(O1347="Introduction",6,IF(O1347="Lecture",7,IF(O1347="No Activity",8,IF(O1347="Peer Learning",9)))))))))</f>
        <v>5</v>
      </c>
      <c r="Q1347" s="14" t="s">
        <v>15</v>
      </c>
      <c r="R1347" s="14">
        <f t="shared" ref="R1347:R1410" si="86">IF(Q1347="On Campus",1,IF(Q1347="Off Campus",2))</f>
        <v>2</v>
      </c>
      <c r="S1347" s="14" t="s">
        <v>17</v>
      </c>
      <c r="T1347" s="14" t="s">
        <v>143</v>
      </c>
      <c r="U1347" s="14">
        <f t="shared" ref="U1347:U1410" si="87">IF(T1347="Tools_Digital Drawing",1,IF(T1347="Spatial Design",2,IF(T1347="Technical Contexts",3)))</f>
        <v>3</v>
      </c>
    </row>
    <row r="1348" spans="1:21" x14ac:dyDescent="0.3">
      <c r="A1348" s="11">
        <v>44635.54859953704</v>
      </c>
      <c r="B1348" s="15">
        <v>44635</v>
      </c>
      <c r="C1348" s="16">
        <v>0.54859953703703701</v>
      </c>
      <c r="D1348" s="12">
        <v>83.25</v>
      </c>
      <c r="E1348" s="12">
        <v>85.100000000000009</v>
      </c>
      <c r="F1348" s="12">
        <v>96.2</v>
      </c>
      <c r="G1348" s="12">
        <v>87.875</v>
      </c>
      <c r="H1348" s="12">
        <v>90.649999999999991</v>
      </c>
      <c r="I1348" s="12">
        <v>97</v>
      </c>
      <c r="J1348" s="12">
        <v>98.975000000000009</v>
      </c>
      <c r="K1348" s="12">
        <v>88</v>
      </c>
      <c r="L1348" s="13">
        <v>90.881250000000009</v>
      </c>
      <c r="M1348" s="17" t="s">
        <v>10</v>
      </c>
      <c r="N1348" s="17">
        <f t="shared" si="84"/>
        <v>5</v>
      </c>
      <c r="O1348" s="14" t="s">
        <v>12</v>
      </c>
      <c r="P1348" s="14">
        <f t="shared" si="85"/>
        <v>5</v>
      </c>
      <c r="Q1348" s="14" t="s">
        <v>15</v>
      </c>
      <c r="R1348" s="14">
        <f t="shared" si="86"/>
        <v>2</v>
      </c>
      <c r="S1348" s="14" t="s">
        <v>17</v>
      </c>
      <c r="T1348" s="14" t="s">
        <v>143</v>
      </c>
      <c r="U1348" s="14">
        <f t="shared" si="87"/>
        <v>3</v>
      </c>
    </row>
    <row r="1349" spans="1:21" x14ac:dyDescent="0.3">
      <c r="A1349" s="11">
        <v>44635.549293981479</v>
      </c>
      <c r="B1349" s="15">
        <v>44635</v>
      </c>
      <c r="C1349" s="16">
        <v>0.54929398148148145</v>
      </c>
      <c r="D1349" s="12">
        <v>79.2</v>
      </c>
      <c r="E1349" s="12">
        <v>80.960000000000008</v>
      </c>
      <c r="F1349" s="12">
        <v>91.52000000000001</v>
      </c>
      <c r="G1349" s="12">
        <v>83.6</v>
      </c>
      <c r="H1349" s="12">
        <v>86.24</v>
      </c>
      <c r="I1349" s="12">
        <v>80.08</v>
      </c>
      <c r="J1349" s="12">
        <v>94.160000000000011</v>
      </c>
      <c r="K1349" s="12">
        <v>88</v>
      </c>
      <c r="L1349" s="13">
        <v>85.47</v>
      </c>
      <c r="M1349" s="17" t="s">
        <v>10</v>
      </c>
      <c r="N1349" s="17">
        <f t="shared" si="84"/>
        <v>5</v>
      </c>
      <c r="O1349" s="14" t="s">
        <v>12</v>
      </c>
      <c r="P1349" s="14">
        <f t="shared" si="85"/>
        <v>5</v>
      </c>
      <c r="Q1349" s="14" t="s">
        <v>15</v>
      </c>
      <c r="R1349" s="14">
        <f t="shared" si="86"/>
        <v>2</v>
      </c>
      <c r="S1349" s="14" t="s">
        <v>17</v>
      </c>
      <c r="T1349" s="14" t="s">
        <v>143</v>
      </c>
      <c r="U1349" s="14">
        <f t="shared" si="87"/>
        <v>3</v>
      </c>
    </row>
    <row r="1350" spans="1:21" x14ac:dyDescent="0.3">
      <c r="A1350" s="11">
        <v>44635.549305555556</v>
      </c>
      <c r="B1350" s="15">
        <v>44635</v>
      </c>
      <c r="C1350" s="16">
        <v>0.5493055555555556</v>
      </c>
      <c r="D1350" s="12">
        <v>94</v>
      </c>
      <c r="E1350" s="12">
        <v>92</v>
      </c>
      <c r="F1350" s="12">
        <v>104</v>
      </c>
      <c r="G1350" s="12">
        <v>95</v>
      </c>
      <c r="H1350" s="12">
        <v>98</v>
      </c>
      <c r="I1350" s="12">
        <v>91</v>
      </c>
      <c r="J1350" s="12">
        <v>106</v>
      </c>
      <c r="K1350" s="12">
        <v>97</v>
      </c>
      <c r="L1350" s="13">
        <v>97.125</v>
      </c>
      <c r="M1350" s="17" t="s">
        <v>10</v>
      </c>
      <c r="N1350" s="17">
        <f t="shared" si="84"/>
        <v>5</v>
      </c>
      <c r="O1350" s="14" t="s">
        <v>12</v>
      </c>
      <c r="P1350" s="14">
        <f t="shared" si="85"/>
        <v>5</v>
      </c>
      <c r="Q1350" s="14" t="s">
        <v>15</v>
      </c>
      <c r="R1350" s="14">
        <f t="shared" si="86"/>
        <v>2</v>
      </c>
      <c r="S1350" s="14" t="s">
        <v>17</v>
      </c>
      <c r="T1350" s="14" t="s">
        <v>143</v>
      </c>
      <c r="U1350" s="14">
        <f t="shared" si="87"/>
        <v>3</v>
      </c>
    </row>
    <row r="1351" spans="1:21" x14ac:dyDescent="0.3">
      <c r="A1351" s="11">
        <v>44635.549467592595</v>
      </c>
      <c r="B1351" s="15">
        <v>44635</v>
      </c>
      <c r="C1351" s="16">
        <v>0.54946759259259259</v>
      </c>
      <c r="D1351" s="12">
        <v>72.900000000000006</v>
      </c>
      <c r="E1351" s="12">
        <v>74.52000000000001</v>
      </c>
      <c r="F1351" s="12">
        <v>84.240000000000009</v>
      </c>
      <c r="G1351" s="12">
        <v>76.95</v>
      </c>
      <c r="H1351" s="12">
        <v>79.38</v>
      </c>
      <c r="I1351" s="12">
        <v>73.710000000000008</v>
      </c>
      <c r="J1351" s="12">
        <v>81</v>
      </c>
      <c r="K1351" s="12">
        <v>78.569999999999993</v>
      </c>
      <c r="L1351" s="13">
        <v>77.658749999999998</v>
      </c>
      <c r="M1351" s="17" t="s">
        <v>10</v>
      </c>
      <c r="N1351" s="17">
        <f t="shared" si="84"/>
        <v>5</v>
      </c>
      <c r="O1351" s="14" t="s">
        <v>12</v>
      </c>
      <c r="P1351" s="14">
        <f t="shared" si="85"/>
        <v>5</v>
      </c>
      <c r="Q1351" s="14" t="s">
        <v>15</v>
      </c>
      <c r="R1351" s="14">
        <f t="shared" si="86"/>
        <v>2</v>
      </c>
      <c r="S1351" s="14" t="s">
        <v>17</v>
      </c>
      <c r="T1351" s="14" t="s">
        <v>143</v>
      </c>
      <c r="U1351" s="14">
        <f t="shared" si="87"/>
        <v>3</v>
      </c>
    </row>
    <row r="1352" spans="1:21" x14ac:dyDescent="0.3">
      <c r="A1352" s="11">
        <v>44635.549907407411</v>
      </c>
      <c r="B1352" s="15">
        <v>44635</v>
      </c>
      <c r="C1352" s="16">
        <v>0.5499074074074074</v>
      </c>
      <c r="D1352" s="12">
        <v>73.8</v>
      </c>
      <c r="E1352" s="12">
        <v>75.44</v>
      </c>
      <c r="F1352" s="12">
        <v>85.28</v>
      </c>
      <c r="G1352" s="12">
        <v>77.899999999999991</v>
      </c>
      <c r="H1352" s="12">
        <v>80.36</v>
      </c>
      <c r="I1352" s="12">
        <v>74.62</v>
      </c>
      <c r="J1352" s="12">
        <v>87.740000000000009</v>
      </c>
      <c r="K1352" s="12">
        <v>82</v>
      </c>
      <c r="L1352" s="13">
        <v>79.642500000000013</v>
      </c>
      <c r="M1352" s="17" t="s">
        <v>10</v>
      </c>
      <c r="N1352" s="17">
        <f t="shared" si="84"/>
        <v>5</v>
      </c>
      <c r="O1352" s="14" t="s">
        <v>12</v>
      </c>
      <c r="P1352" s="14">
        <f t="shared" si="85"/>
        <v>5</v>
      </c>
      <c r="Q1352" s="14" t="s">
        <v>15</v>
      </c>
      <c r="R1352" s="14">
        <f t="shared" si="86"/>
        <v>2</v>
      </c>
      <c r="S1352" s="14" t="s">
        <v>17</v>
      </c>
      <c r="T1352" s="14" t="s">
        <v>143</v>
      </c>
      <c r="U1352" s="14">
        <f t="shared" si="87"/>
        <v>3</v>
      </c>
    </row>
    <row r="1353" spans="1:21" x14ac:dyDescent="0.3">
      <c r="A1353" s="11">
        <v>44635.549988425926</v>
      </c>
      <c r="B1353" s="15">
        <v>44635</v>
      </c>
      <c r="C1353" s="16">
        <v>0.54998842592592589</v>
      </c>
      <c r="D1353" s="12">
        <v>82.350000000000009</v>
      </c>
      <c r="E1353" s="12">
        <v>84.18</v>
      </c>
      <c r="F1353" s="12">
        <v>95.16</v>
      </c>
      <c r="G1353" s="12">
        <v>86.924999999999997</v>
      </c>
      <c r="H1353" s="12">
        <v>89.67</v>
      </c>
      <c r="I1353" s="12">
        <v>101</v>
      </c>
      <c r="J1353" s="12">
        <v>97.905000000000001</v>
      </c>
      <c r="K1353" s="12">
        <v>82</v>
      </c>
      <c r="L1353" s="13">
        <v>89.898750000000007</v>
      </c>
      <c r="M1353" s="17" t="s">
        <v>10</v>
      </c>
      <c r="N1353" s="17">
        <f t="shared" si="84"/>
        <v>5</v>
      </c>
      <c r="O1353" s="14" t="s">
        <v>12</v>
      </c>
      <c r="P1353" s="14">
        <f t="shared" si="85"/>
        <v>5</v>
      </c>
      <c r="Q1353" s="14" t="s">
        <v>15</v>
      </c>
      <c r="R1353" s="14">
        <f t="shared" si="86"/>
        <v>2</v>
      </c>
      <c r="S1353" s="14" t="s">
        <v>17</v>
      </c>
      <c r="T1353" s="14" t="s">
        <v>143</v>
      </c>
      <c r="U1353" s="14">
        <f t="shared" si="87"/>
        <v>3</v>
      </c>
    </row>
    <row r="1354" spans="1:21" x14ac:dyDescent="0.3">
      <c r="A1354" s="11">
        <v>44635.550266203703</v>
      </c>
      <c r="B1354" s="15">
        <v>44635</v>
      </c>
      <c r="C1354" s="16">
        <v>0.55026620370370372</v>
      </c>
      <c r="D1354" s="12">
        <v>85.5</v>
      </c>
      <c r="E1354" s="12">
        <v>87.4</v>
      </c>
      <c r="F1354" s="12">
        <v>98.8</v>
      </c>
      <c r="G1354" s="12">
        <v>90.25</v>
      </c>
      <c r="H1354" s="12">
        <v>93.1</v>
      </c>
      <c r="I1354" s="12">
        <v>95</v>
      </c>
      <c r="J1354" s="12">
        <v>101.65</v>
      </c>
      <c r="K1354" s="12">
        <v>92.149999999999991</v>
      </c>
      <c r="L1354" s="13">
        <v>92.981249999999989</v>
      </c>
      <c r="M1354" s="17" t="s">
        <v>10</v>
      </c>
      <c r="N1354" s="17">
        <f t="shared" si="84"/>
        <v>5</v>
      </c>
      <c r="O1354" s="14" t="s">
        <v>12</v>
      </c>
      <c r="P1354" s="14">
        <f t="shared" si="85"/>
        <v>5</v>
      </c>
      <c r="Q1354" s="14" t="s">
        <v>15</v>
      </c>
      <c r="R1354" s="14">
        <f t="shared" si="86"/>
        <v>2</v>
      </c>
      <c r="S1354" s="14" t="s">
        <v>17</v>
      </c>
      <c r="T1354" s="14" t="s">
        <v>143</v>
      </c>
      <c r="U1354" s="14">
        <f t="shared" si="87"/>
        <v>3</v>
      </c>
    </row>
    <row r="1355" spans="1:21" x14ac:dyDescent="0.3">
      <c r="A1355" s="11">
        <v>44635.55060185185</v>
      </c>
      <c r="B1355" s="15">
        <v>44635</v>
      </c>
      <c r="C1355" s="16">
        <v>0.55060185185185184</v>
      </c>
      <c r="D1355" s="12">
        <v>72.900000000000006</v>
      </c>
      <c r="E1355" s="12">
        <v>74.52000000000001</v>
      </c>
      <c r="F1355" s="12">
        <v>84.240000000000009</v>
      </c>
      <c r="G1355" s="12">
        <v>76.95</v>
      </c>
      <c r="H1355" s="12">
        <v>79.38</v>
      </c>
      <c r="I1355" s="12">
        <v>73.710000000000008</v>
      </c>
      <c r="J1355" s="12">
        <v>86.67</v>
      </c>
      <c r="K1355" s="12">
        <v>81</v>
      </c>
      <c r="L1355" s="13">
        <v>78.671250000000001</v>
      </c>
      <c r="M1355" s="17" t="s">
        <v>10</v>
      </c>
      <c r="N1355" s="17">
        <f t="shared" si="84"/>
        <v>5</v>
      </c>
      <c r="O1355" s="14" t="s">
        <v>12</v>
      </c>
      <c r="P1355" s="14">
        <f t="shared" si="85"/>
        <v>5</v>
      </c>
      <c r="Q1355" s="14" t="s">
        <v>15</v>
      </c>
      <c r="R1355" s="14">
        <f t="shared" si="86"/>
        <v>2</v>
      </c>
      <c r="S1355" s="14" t="s">
        <v>17</v>
      </c>
      <c r="T1355" s="14" t="s">
        <v>143</v>
      </c>
      <c r="U1355" s="14">
        <f t="shared" si="87"/>
        <v>3</v>
      </c>
    </row>
    <row r="1356" spans="1:21" x14ac:dyDescent="0.3">
      <c r="A1356" s="11">
        <v>44635.550682870373</v>
      </c>
      <c r="B1356" s="15">
        <v>44635</v>
      </c>
      <c r="C1356" s="16">
        <v>0.55068287037037034</v>
      </c>
      <c r="D1356" s="12">
        <v>78.75</v>
      </c>
      <c r="E1356" s="12">
        <v>80.5</v>
      </c>
      <c r="F1356" s="12">
        <v>91</v>
      </c>
      <c r="G1356" s="12">
        <v>83.125</v>
      </c>
      <c r="H1356" s="12">
        <v>85.75</v>
      </c>
      <c r="I1356" s="12">
        <v>96</v>
      </c>
      <c r="J1356" s="12">
        <v>93.625</v>
      </c>
      <c r="K1356" s="12">
        <v>79</v>
      </c>
      <c r="L1356" s="13">
        <v>85.96875</v>
      </c>
      <c r="M1356" s="17" t="s">
        <v>10</v>
      </c>
      <c r="N1356" s="17">
        <f t="shared" si="84"/>
        <v>5</v>
      </c>
      <c r="O1356" s="14" t="s">
        <v>12</v>
      </c>
      <c r="P1356" s="14">
        <f t="shared" si="85"/>
        <v>5</v>
      </c>
      <c r="Q1356" s="14" t="s">
        <v>15</v>
      </c>
      <c r="R1356" s="14">
        <f t="shared" si="86"/>
        <v>2</v>
      </c>
      <c r="S1356" s="14" t="s">
        <v>17</v>
      </c>
      <c r="T1356" s="14" t="s">
        <v>143</v>
      </c>
      <c r="U1356" s="14">
        <f t="shared" si="87"/>
        <v>3</v>
      </c>
    </row>
    <row r="1357" spans="1:21" x14ac:dyDescent="0.3">
      <c r="A1357" s="11">
        <v>44635.551377314812</v>
      </c>
      <c r="B1357" s="15">
        <v>44635</v>
      </c>
      <c r="C1357" s="16">
        <v>0.55137731481481478</v>
      </c>
      <c r="D1357" s="12">
        <v>81.45</v>
      </c>
      <c r="E1357" s="12">
        <v>83.26</v>
      </c>
      <c r="F1357" s="12">
        <v>94.12</v>
      </c>
      <c r="G1357" s="12">
        <v>85.974999999999994</v>
      </c>
      <c r="H1357" s="12">
        <v>88.69</v>
      </c>
      <c r="I1357" s="12">
        <v>105</v>
      </c>
      <c r="J1357" s="12">
        <v>96.835000000000008</v>
      </c>
      <c r="K1357" s="12">
        <v>76</v>
      </c>
      <c r="L1357" s="13">
        <v>88.916250000000019</v>
      </c>
      <c r="M1357" s="17" t="s">
        <v>10</v>
      </c>
      <c r="N1357" s="17">
        <f t="shared" si="84"/>
        <v>5</v>
      </c>
      <c r="O1357" s="14" t="s">
        <v>12</v>
      </c>
      <c r="P1357" s="14">
        <f t="shared" si="85"/>
        <v>5</v>
      </c>
      <c r="Q1357" s="14" t="s">
        <v>15</v>
      </c>
      <c r="R1357" s="14">
        <f t="shared" si="86"/>
        <v>2</v>
      </c>
      <c r="S1357" s="14" t="s">
        <v>17</v>
      </c>
      <c r="T1357" s="14" t="s">
        <v>143</v>
      </c>
      <c r="U1357" s="14">
        <f t="shared" si="87"/>
        <v>3</v>
      </c>
    </row>
    <row r="1358" spans="1:21" x14ac:dyDescent="0.3">
      <c r="A1358" s="11">
        <v>44635.552071759259</v>
      </c>
      <c r="B1358" s="15">
        <v>44635</v>
      </c>
      <c r="C1358" s="16">
        <v>0.55207175925925933</v>
      </c>
      <c r="D1358" s="12">
        <v>87.75</v>
      </c>
      <c r="E1358" s="12">
        <v>89.7</v>
      </c>
      <c r="F1358" s="12">
        <v>101.4</v>
      </c>
      <c r="G1358" s="12">
        <v>92.625</v>
      </c>
      <c r="H1358" s="12">
        <v>95.55</v>
      </c>
      <c r="I1358" s="12">
        <v>114</v>
      </c>
      <c r="J1358" s="12">
        <v>104.325</v>
      </c>
      <c r="K1358" s="12">
        <v>81</v>
      </c>
      <c r="L1358" s="13">
        <v>95.793750000000017</v>
      </c>
      <c r="M1358" s="17" t="s">
        <v>10</v>
      </c>
      <c r="N1358" s="17">
        <f t="shared" si="84"/>
        <v>5</v>
      </c>
      <c r="O1358" s="14" t="s">
        <v>12</v>
      </c>
      <c r="P1358" s="14">
        <f t="shared" si="85"/>
        <v>5</v>
      </c>
      <c r="Q1358" s="14" t="s">
        <v>15</v>
      </c>
      <c r="R1358" s="14">
        <f t="shared" si="86"/>
        <v>2</v>
      </c>
      <c r="S1358" s="14" t="s">
        <v>17</v>
      </c>
      <c r="T1358" s="14" t="s">
        <v>143</v>
      </c>
      <c r="U1358" s="14">
        <f t="shared" si="87"/>
        <v>3</v>
      </c>
    </row>
    <row r="1359" spans="1:21" x14ac:dyDescent="0.3">
      <c r="A1359" s="11">
        <v>44635.552673611113</v>
      </c>
      <c r="B1359" s="15">
        <v>44635</v>
      </c>
      <c r="C1359" s="16">
        <v>0.55267361111111113</v>
      </c>
      <c r="D1359" s="12">
        <v>63</v>
      </c>
      <c r="E1359" s="12">
        <v>64.400000000000006</v>
      </c>
      <c r="F1359" s="12">
        <v>72.8</v>
      </c>
      <c r="G1359" s="12">
        <v>66.5</v>
      </c>
      <c r="H1359" s="12">
        <v>68.599999999999994</v>
      </c>
      <c r="I1359" s="12">
        <v>63.7</v>
      </c>
      <c r="J1359" s="12">
        <v>70</v>
      </c>
      <c r="K1359" s="12">
        <v>67.899999999999991</v>
      </c>
      <c r="L1359" s="13">
        <v>67.112499999999997</v>
      </c>
      <c r="M1359" s="17" t="s">
        <v>10</v>
      </c>
      <c r="N1359" s="17">
        <f t="shared" si="84"/>
        <v>5</v>
      </c>
      <c r="O1359" s="14" t="s">
        <v>12</v>
      </c>
      <c r="P1359" s="14">
        <f t="shared" si="85"/>
        <v>5</v>
      </c>
      <c r="Q1359" s="14" t="s">
        <v>15</v>
      </c>
      <c r="R1359" s="14">
        <f t="shared" si="86"/>
        <v>2</v>
      </c>
      <c r="S1359" s="14" t="s">
        <v>17</v>
      </c>
      <c r="T1359" s="14" t="s">
        <v>143</v>
      </c>
      <c r="U1359" s="14">
        <f t="shared" si="87"/>
        <v>3</v>
      </c>
    </row>
    <row r="1360" spans="1:21" x14ac:dyDescent="0.3">
      <c r="A1360" s="11">
        <v>44635.552766203706</v>
      </c>
      <c r="B1360" s="15">
        <v>44635</v>
      </c>
      <c r="C1360" s="16">
        <v>0.55276620370370366</v>
      </c>
      <c r="D1360" s="12">
        <v>84.600000000000009</v>
      </c>
      <c r="E1360" s="12">
        <v>86.48</v>
      </c>
      <c r="F1360" s="12">
        <v>97.76</v>
      </c>
      <c r="G1360" s="12">
        <v>89.3</v>
      </c>
      <c r="H1360" s="12">
        <v>92.12</v>
      </c>
      <c r="I1360" s="12">
        <v>99</v>
      </c>
      <c r="J1360" s="12">
        <v>100.58000000000001</v>
      </c>
      <c r="K1360" s="12">
        <v>89</v>
      </c>
      <c r="L1360" s="13">
        <v>92.355000000000004</v>
      </c>
      <c r="M1360" s="17" t="s">
        <v>10</v>
      </c>
      <c r="N1360" s="17">
        <f t="shared" si="84"/>
        <v>5</v>
      </c>
      <c r="O1360" s="14" t="s">
        <v>12</v>
      </c>
      <c r="P1360" s="14">
        <f t="shared" si="85"/>
        <v>5</v>
      </c>
      <c r="Q1360" s="14" t="s">
        <v>15</v>
      </c>
      <c r="R1360" s="14">
        <f t="shared" si="86"/>
        <v>2</v>
      </c>
      <c r="S1360" s="14" t="s">
        <v>17</v>
      </c>
      <c r="T1360" s="14" t="s">
        <v>143</v>
      </c>
      <c r="U1360" s="14">
        <f t="shared" si="87"/>
        <v>3</v>
      </c>
    </row>
    <row r="1361" spans="1:21" x14ac:dyDescent="0.3">
      <c r="A1361" s="11">
        <v>44635.552777777775</v>
      </c>
      <c r="B1361" s="15">
        <v>44635</v>
      </c>
      <c r="C1361" s="16">
        <v>0.55277777777777781</v>
      </c>
      <c r="D1361" s="12">
        <v>96</v>
      </c>
      <c r="E1361" s="12">
        <v>76.36</v>
      </c>
      <c r="F1361" s="12">
        <v>86.320000000000007</v>
      </c>
      <c r="G1361" s="12">
        <v>78.849999999999994</v>
      </c>
      <c r="H1361" s="12">
        <v>81.34</v>
      </c>
      <c r="I1361" s="12">
        <v>75.53</v>
      </c>
      <c r="J1361" s="12">
        <v>70</v>
      </c>
      <c r="K1361" s="12">
        <v>80.509999999999991</v>
      </c>
      <c r="L1361" s="13">
        <v>80.613749999999996</v>
      </c>
      <c r="M1361" s="17" t="s">
        <v>10</v>
      </c>
      <c r="N1361" s="17">
        <f t="shared" si="84"/>
        <v>5</v>
      </c>
      <c r="O1361" s="14" t="s">
        <v>12</v>
      </c>
      <c r="P1361" s="14">
        <f t="shared" si="85"/>
        <v>5</v>
      </c>
      <c r="Q1361" s="14" t="s">
        <v>15</v>
      </c>
      <c r="R1361" s="14">
        <f t="shared" si="86"/>
        <v>2</v>
      </c>
      <c r="S1361" s="14" t="s">
        <v>17</v>
      </c>
      <c r="T1361" s="14" t="s">
        <v>143</v>
      </c>
      <c r="U1361" s="14">
        <f t="shared" si="87"/>
        <v>3</v>
      </c>
    </row>
    <row r="1362" spans="1:21" x14ac:dyDescent="0.3">
      <c r="A1362" s="11">
        <v>44635.553368055553</v>
      </c>
      <c r="B1362" s="15">
        <v>44635</v>
      </c>
      <c r="C1362" s="16">
        <v>0.55336805555555557</v>
      </c>
      <c r="D1362" s="12">
        <v>80.100000000000009</v>
      </c>
      <c r="E1362" s="12">
        <v>81.88000000000001</v>
      </c>
      <c r="F1362" s="12">
        <v>92.56</v>
      </c>
      <c r="G1362" s="12">
        <v>84.55</v>
      </c>
      <c r="H1362" s="12">
        <v>87.22</v>
      </c>
      <c r="I1362" s="12">
        <v>89</v>
      </c>
      <c r="J1362" s="12">
        <v>95.23</v>
      </c>
      <c r="K1362" s="12">
        <v>86.33</v>
      </c>
      <c r="L1362" s="13">
        <v>87.108750000000015</v>
      </c>
      <c r="M1362" s="17" t="s">
        <v>10</v>
      </c>
      <c r="N1362" s="17">
        <f t="shared" si="84"/>
        <v>5</v>
      </c>
      <c r="O1362" s="14" t="s">
        <v>12</v>
      </c>
      <c r="P1362" s="14">
        <f t="shared" si="85"/>
        <v>5</v>
      </c>
      <c r="Q1362" s="14" t="s">
        <v>15</v>
      </c>
      <c r="R1362" s="14">
        <f t="shared" si="86"/>
        <v>2</v>
      </c>
      <c r="S1362" s="14" t="s">
        <v>17</v>
      </c>
      <c r="T1362" s="14" t="s">
        <v>143</v>
      </c>
      <c r="U1362" s="14">
        <f t="shared" si="87"/>
        <v>3</v>
      </c>
    </row>
    <row r="1363" spans="1:21" x14ac:dyDescent="0.3">
      <c r="A1363" s="11">
        <v>44635.553460648145</v>
      </c>
      <c r="B1363" s="15">
        <v>44635</v>
      </c>
      <c r="C1363" s="16">
        <v>0.55346064814814822</v>
      </c>
      <c r="D1363" s="12">
        <v>77.400000000000006</v>
      </c>
      <c r="E1363" s="12">
        <v>79.12</v>
      </c>
      <c r="F1363" s="12">
        <v>89.44</v>
      </c>
      <c r="G1363" s="12">
        <v>81.7</v>
      </c>
      <c r="H1363" s="12">
        <v>84.28</v>
      </c>
      <c r="I1363" s="12">
        <v>92</v>
      </c>
      <c r="J1363" s="12">
        <v>92.02000000000001</v>
      </c>
      <c r="K1363" s="12">
        <v>80</v>
      </c>
      <c r="L1363" s="13">
        <v>84.495000000000005</v>
      </c>
      <c r="M1363" s="17" t="s">
        <v>10</v>
      </c>
      <c r="N1363" s="17">
        <f t="shared" si="84"/>
        <v>5</v>
      </c>
      <c r="O1363" s="14" t="s">
        <v>12</v>
      </c>
      <c r="P1363" s="14">
        <f t="shared" si="85"/>
        <v>5</v>
      </c>
      <c r="Q1363" s="14" t="s">
        <v>15</v>
      </c>
      <c r="R1363" s="14">
        <f t="shared" si="86"/>
        <v>2</v>
      </c>
      <c r="S1363" s="14" t="s">
        <v>17</v>
      </c>
      <c r="T1363" s="14" t="s">
        <v>143</v>
      </c>
      <c r="U1363" s="14">
        <f t="shared" si="87"/>
        <v>3</v>
      </c>
    </row>
    <row r="1364" spans="1:21" x14ac:dyDescent="0.3">
      <c r="A1364" s="11">
        <v>44635.554155092592</v>
      </c>
      <c r="B1364" s="15">
        <v>44635</v>
      </c>
      <c r="C1364" s="16">
        <v>0.55415509259259255</v>
      </c>
      <c r="D1364" s="12">
        <v>77.400000000000006</v>
      </c>
      <c r="E1364" s="12">
        <v>79.12</v>
      </c>
      <c r="F1364" s="12">
        <v>89.44</v>
      </c>
      <c r="G1364" s="12">
        <v>81.7</v>
      </c>
      <c r="H1364" s="12">
        <v>84.28</v>
      </c>
      <c r="I1364" s="12">
        <v>85</v>
      </c>
      <c r="J1364" s="12">
        <v>92.02000000000001</v>
      </c>
      <c r="K1364" s="12">
        <v>87</v>
      </c>
      <c r="L1364" s="13">
        <v>84.495000000000005</v>
      </c>
      <c r="M1364" s="17" t="s">
        <v>10</v>
      </c>
      <c r="N1364" s="17">
        <f t="shared" si="84"/>
        <v>5</v>
      </c>
      <c r="O1364" s="14" t="s">
        <v>12</v>
      </c>
      <c r="P1364" s="14">
        <f t="shared" si="85"/>
        <v>5</v>
      </c>
      <c r="Q1364" s="14" t="s">
        <v>15</v>
      </c>
      <c r="R1364" s="14">
        <f t="shared" si="86"/>
        <v>2</v>
      </c>
      <c r="S1364" s="14" t="s">
        <v>17</v>
      </c>
      <c r="T1364" s="14" t="s">
        <v>143</v>
      </c>
      <c r="U1364" s="14">
        <f t="shared" si="87"/>
        <v>3</v>
      </c>
    </row>
    <row r="1365" spans="1:21" x14ac:dyDescent="0.3">
      <c r="A1365" s="11">
        <v>44635.554201388892</v>
      </c>
      <c r="B1365" s="15">
        <v>44635</v>
      </c>
      <c r="C1365" s="16">
        <v>0.55420138888888892</v>
      </c>
      <c r="D1365" s="12">
        <v>73.8</v>
      </c>
      <c r="E1365" s="12">
        <v>75.44</v>
      </c>
      <c r="F1365" s="12">
        <v>85.28</v>
      </c>
      <c r="G1365" s="12">
        <v>77.899999999999991</v>
      </c>
      <c r="H1365" s="12">
        <v>80.36</v>
      </c>
      <c r="I1365" s="12">
        <v>74.62</v>
      </c>
      <c r="J1365" s="12">
        <v>82</v>
      </c>
      <c r="K1365" s="12">
        <v>79.539999999999992</v>
      </c>
      <c r="L1365" s="13">
        <v>78.617500000000007</v>
      </c>
      <c r="M1365" s="17" t="s">
        <v>10</v>
      </c>
      <c r="N1365" s="17">
        <f t="shared" si="84"/>
        <v>5</v>
      </c>
      <c r="O1365" s="14" t="s">
        <v>12</v>
      </c>
      <c r="P1365" s="14">
        <f t="shared" si="85"/>
        <v>5</v>
      </c>
      <c r="Q1365" s="14" t="s">
        <v>15</v>
      </c>
      <c r="R1365" s="14">
        <f t="shared" si="86"/>
        <v>2</v>
      </c>
      <c r="S1365" s="14" t="s">
        <v>17</v>
      </c>
      <c r="T1365" s="14" t="s">
        <v>143</v>
      </c>
      <c r="U1365" s="14">
        <f t="shared" si="87"/>
        <v>3</v>
      </c>
    </row>
    <row r="1366" spans="1:21" x14ac:dyDescent="0.3">
      <c r="A1366" s="11">
        <v>44635.554849537039</v>
      </c>
      <c r="B1366" s="15">
        <v>44635</v>
      </c>
      <c r="C1366" s="16">
        <v>0.5548495370370371</v>
      </c>
      <c r="D1366" s="12">
        <v>78.75</v>
      </c>
      <c r="E1366" s="12">
        <v>80.5</v>
      </c>
      <c r="F1366" s="12">
        <v>91</v>
      </c>
      <c r="G1366" s="12">
        <v>83.125</v>
      </c>
      <c r="H1366" s="12">
        <v>85.75</v>
      </c>
      <c r="I1366" s="12">
        <v>79</v>
      </c>
      <c r="J1366" s="12">
        <v>93.625</v>
      </c>
      <c r="K1366" s="12">
        <v>96</v>
      </c>
      <c r="L1366" s="13">
        <v>85.96875</v>
      </c>
      <c r="M1366" s="17" t="s">
        <v>10</v>
      </c>
      <c r="N1366" s="17">
        <f t="shared" si="84"/>
        <v>5</v>
      </c>
      <c r="O1366" s="14" t="s">
        <v>12</v>
      </c>
      <c r="P1366" s="14">
        <f t="shared" si="85"/>
        <v>5</v>
      </c>
      <c r="Q1366" s="14" t="s">
        <v>15</v>
      </c>
      <c r="R1366" s="14">
        <f t="shared" si="86"/>
        <v>2</v>
      </c>
      <c r="S1366" s="14" t="s">
        <v>17</v>
      </c>
      <c r="T1366" s="14" t="s">
        <v>143</v>
      </c>
      <c r="U1366" s="14">
        <f t="shared" si="87"/>
        <v>3</v>
      </c>
    </row>
    <row r="1367" spans="1:21" x14ac:dyDescent="0.3">
      <c r="A1367" s="11">
        <v>44635.555543981478</v>
      </c>
      <c r="B1367" s="15">
        <v>44635</v>
      </c>
      <c r="C1367" s="16">
        <v>0.55554398148148143</v>
      </c>
      <c r="D1367" s="12">
        <v>76.95</v>
      </c>
      <c r="E1367" s="12">
        <v>78.66</v>
      </c>
      <c r="F1367" s="12">
        <v>88.92</v>
      </c>
      <c r="G1367" s="12">
        <v>81.224999999999994</v>
      </c>
      <c r="H1367" s="12">
        <v>83.789999999999992</v>
      </c>
      <c r="I1367" s="12">
        <v>78</v>
      </c>
      <c r="J1367" s="12">
        <v>91.484999999999999</v>
      </c>
      <c r="K1367" s="12">
        <v>93</v>
      </c>
      <c r="L1367" s="13">
        <v>84.003749999999997</v>
      </c>
      <c r="M1367" s="17" t="s">
        <v>10</v>
      </c>
      <c r="N1367" s="17">
        <f t="shared" si="84"/>
        <v>5</v>
      </c>
      <c r="O1367" s="14" t="s">
        <v>12</v>
      </c>
      <c r="P1367" s="14">
        <f t="shared" si="85"/>
        <v>5</v>
      </c>
      <c r="Q1367" s="14" t="s">
        <v>15</v>
      </c>
      <c r="R1367" s="14">
        <f t="shared" si="86"/>
        <v>2</v>
      </c>
      <c r="S1367" s="14" t="s">
        <v>17</v>
      </c>
      <c r="T1367" s="14" t="s">
        <v>143</v>
      </c>
      <c r="U1367" s="14">
        <f t="shared" si="87"/>
        <v>3</v>
      </c>
    </row>
    <row r="1368" spans="1:21" x14ac:dyDescent="0.3">
      <c r="A1368" s="11">
        <v>44635.556238425925</v>
      </c>
      <c r="B1368" s="15">
        <v>44635</v>
      </c>
      <c r="C1368" s="16">
        <v>0.55623842592592598</v>
      </c>
      <c r="D1368" s="12">
        <v>63.9</v>
      </c>
      <c r="E1368" s="12">
        <v>65.320000000000007</v>
      </c>
      <c r="F1368" s="12">
        <v>73.84</v>
      </c>
      <c r="G1368" s="12">
        <v>67.45</v>
      </c>
      <c r="H1368" s="12">
        <v>69.58</v>
      </c>
      <c r="I1368" s="12">
        <v>71</v>
      </c>
      <c r="J1368" s="12">
        <v>75.97</v>
      </c>
      <c r="K1368" s="12">
        <v>68.87</v>
      </c>
      <c r="L1368" s="13">
        <v>69.491249999999994</v>
      </c>
      <c r="M1368" s="17" t="s">
        <v>10</v>
      </c>
      <c r="N1368" s="17">
        <f t="shared" si="84"/>
        <v>5</v>
      </c>
      <c r="O1368" s="14" t="s">
        <v>12</v>
      </c>
      <c r="P1368" s="14">
        <f t="shared" si="85"/>
        <v>5</v>
      </c>
      <c r="Q1368" s="14" t="s">
        <v>15</v>
      </c>
      <c r="R1368" s="14">
        <f t="shared" si="86"/>
        <v>2</v>
      </c>
      <c r="S1368" s="14" t="s">
        <v>17</v>
      </c>
      <c r="T1368" s="14" t="s">
        <v>143</v>
      </c>
      <c r="U1368" s="14">
        <f t="shared" si="87"/>
        <v>3</v>
      </c>
    </row>
    <row r="1369" spans="1:21" x14ac:dyDescent="0.3">
      <c r="A1369" s="11">
        <v>44635.556250000001</v>
      </c>
      <c r="B1369" s="15">
        <v>44635</v>
      </c>
      <c r="C1369" s="16">
        <v>0.55625000000000002</v>
      </c>
      <c r="D1369" s="12">
        <v>110</v>
      </c>
      <c r="E1369" s="12">
        <v>100.74000000000001</v>
      </c>
      <c r="F1369" s="12">
        <v>113.88000000000001</v>
      </c>
      <c r="G1369" s="12">
        <v>104.02499999999999</v>
      </c>
      <c r="H1369" s="12">
        <v>107.31</v>
      </c>
      <c r="I1369" s="12">
        <v>99.64500000000001</v>
      </c>
      <c r="J1369" s="12">
        <v>109</v>
      </c>
      <c r="K1369" s="12">
        <v>106.215</v>
      </c>
      <c r="L1369" s="13">
        <v>106.35187499999999</v>
      </c>
      <c r="M1369" s="17" t="s">
        <v>10</v>
      </c>
      <c r="N1369" s="17">
        <f t="shared" si="84"/>
        <v>5</v>
      </c>
      <c r="O1369" s="14" t="s">
        <v>12</v>
      </c>
      <c r="P1369" s="14">
        <f t="shared" si="85"/>
        <v>5</v>
      </c>
      <c r="Q1369" s="14" t="s">
        <v>15</v>
      </c>
      <c r="R1369" s="14">
        <f t="shared" si="86"/>
        <v>2</v>
      </c>
      <c r="S1369" s="14" t="s">
        <v>17</v>
      </c>
      <c r="T1369" s="14" t="s">
        <v>143</v>
      </c>
      <c r="U1369" s="14">
        <f t="shared" si="87"/>
        <v>3</v>
      </c>
    </row>
    <row r="1370" spans="1:21" x14ac:dyDescent="0.3">
      <c r="A1370" s="11">
        <v>44635.556932870371</v>
      </c>
      <c r="B1370" s="15">
        <v>44635</v>
      </c>
      <c r="C1370" s="16">
        <v>0.55693287037037031</v>
      </c>
      <c r="D1370" s="12">
        <v>72.900000000000006</v>
      </c>
      <c r="E1370" s="12">
        <v>74.52000000000001</v>
      </c>
      <c r="F1370" s="12">
        <v>84.240000000000009</v>
      </c>
      <c r="G1370" s="12">
        <v>76.95</v>
      </c>
      <c r="H1370" s="12">
        <v>79.38</v>
      </c>
      <c r="I1370" s="12">
        <v>66</v>
      </c>
      <c r="J1370" s="12">
        <v>86.67</v>
      </c>
      <c r="K1370" s="12">
        <v>96</v>
      </c>
      <c r="L1370" s="13">
        <v>79.582499999999996</v>
      </c>
      <c r="M1370" s="17" t="s">
        <v>10</v>
      </c>
      <c r="N1370" s="17">
        <f t="shared" si="84"/>
        <v>5</v>
      </c>
      <c r="O1370" s="14" t="s">
        <v>12</v>
      </c>
      <c r="P1370" s="14">
        <f t="shared" si="85"/>
        <v>5</v>
      </c>
      <c r="Q1370" s="14" t="s">
        <v>15</v>
      </c>
      <c r="R1370" s="14">
        <f t="shared" si="86"/>
        <v>2</v>
      </c>
      <c r="S1370" s="14" t="s">
        <v>17</v>
      </c>
      <c r="T1370" s="14" t="s">
        <v>143</v>
      </c>
      <c r="U1370" s="14">
        <f t="shared" si="87"/>
        <v>3</v>
      </c>
    </row>
    <row r="1371" spans="1:21" x14ac:dyDescent="0.3">
      <c r="A1371" s="11">
        <v>44635.557627314818</v>
      </c>
      <c r="B1371" s="15">
        <v>44635</v>
      </c>
      <c r="C1371" s="16">
        <v>0.55762731481481487</v>
      </c>
      <c r="D1371" s="12">
        <v>70.2</v>
      </c>
      <c r="E1371" s="12">
        <v>71.760000000000005</v>
      </c>
      <c r="F1371" s="12">
        <v>81.12</v>
      </c>
      <c r="G1371" s="12">
        <v>74.099999999999994</v>
      </c>
      <c r="H1371" s="12">
        <v>76.44</v>
      </c>
      <c r="I1371" s="12">
        <v>57</v>
      </c>
      <c r="J1371" s="12">
        <v>83.460000000000008</v>
      </c>
      <c r="K1371" s="12">
        <v>99</v>
      </c>
      <c r="L1371" s="13">
        <v>76.635000000000005</v>
      </c>
      <c r="M1371" s="17" t="s">
        <v>10</v>
      </c>
      <c r="N1371" s="17">
        <f t="shared" si="84"/>
        <v>5</v>
      </c>
      <c r="O1371" s="14" t="s">
        <v>12</v>
      </c>
      <c r="P1371" s="14">
        <f t="shared" si="85"/>
        <v>5</v>
      </c>
      <c r="Q1371" s="14" t="s">
        <v>15</v>
      </c>
      <c r="R1371" s="14">
        <f t="shared" si="86"/>
        <v>2</v>
      </c>
      <c r="S1371" s="14" t="s">
        <v>17</v>
      </c>
      <c r="T1371" s="14" t="s">
        <v>143</v>
      </c>
      <c r="U1371" s="14">
        <f t="shared" si="87"/>
        <v>3</v>
      </c>
    </row>
    <row r="1372" spans="1:21" x14ac:dyDescent="0.3">
      <c r="A1372" s="11">
        <v>44635.558321759258</v>
      </c>
      <c r="B1372" s="15">
        <v>44635</v>
      </c>
      <c r="C1372" s="16">
        <v>0.5583217592592592</v>
      </c>
      <c r="D1372" s="12">
        <v>66.150000000000006</v>
      </c>
      <c r="E1372" s="12">
        <v>67.62</v>
      </c>
      <c r="F1372" s="12">
        <v>76.44</v>
      </c>
      <c r="G1372" s="12">
        <v>69.825000000000003</v>
      </c>
      <c r="H1372" s="12">
        <v>72.03</v>
      </c>
      <c r="I1372" s="12">
        <v>48</v>
      </c>
      <c r="J1372" s="12">
        <v>78.64500000000001</v>
      </c>
      <c r="K1372" s="12">
        <v>99</v>
      </c>
      <c r="L1372" s="13">
        <v>72.213750000000005</v>
      </c>
      <c r="M1372" s="17" t="s">
        <v>10</v>
      </c>
      <c r="N1372" s="17">
        <f t="shared" si="84"/>
        <v>5</v>
      </c>
      <c r="O1372" s="14" t="s">
        <v>12</v>
      </c>
      <c r="P1372" s="14">
        <f t="shared" si="85"/>
        <v>5</v>
      </c>
      <c r="Q1372" s="14" t="s">
        <v>15</v>
      </c>
      <c r="R1372" s="14">
        <f t="shared" si="86"/>
        <v>2</v>
      </c>
      <c r="S1372" s="14" t="s">
        <v>17</v>
      </c>
      <c r="T1372" s="14" t="s">
        <v>143</v>
      </c>
      <c r="U1372" s="14">
        <f t="shared" si="87"/>
        <v>3</v>
      </c>
    </row>
    <row r="1373" spans="1:21" x14ac:dyDescent="0.3">
      <c r="A1373" s="11">
        <v>44635.559016203704</v>
      </c>
      <c r="B1373" s="15">
        <v>44635</v>
      </c>
      <c r="C1373" s="16">
        <v>0.55901620370370375</v>
      </c>
      <c r="D1373" s="12">
        <v>66.150000000000006</v>
      </c>
      <c r="E1373" s="12">
        <v>67.62</v>
      </c>
      <c r="F1373" s="12">
        <v>76.44</v>
      </c>
      <c r="G1373" s="12">
        <v>69.825000000000003</v>
      </c>
      <c r="H1373" s="12">
        <v>72.03</v>
      </c>
      <c r="I1373" s="12">
        <v>47</v>
      </c>
      <c r="J1373" s="12">
        <v>78.64500000000001</v>
      </c>
      <c r="K1373" s="12">
        <v>100</v>
      </c>
      <c r="L1373" s="13">
        <v>72.213750000000005</v>
      </c>
      <c r="M1373" s="17" t="s">
        <v>10</v>
      </c>
      <c r="N1373" s="17">
        <f t="shared" si="84"/>
        <v>5</v>
      </c>
      <c r="O1373" s="14" t="s">
        <v>12</v>
      </c>
      <c r="P1373" s="14">
        <f t="shared" si="85"/>
        <v>5</v>
      </c>
      <c r="Q1373" s="14" t="s">
        <v>15</v>
      </c>
      <c r="R1373" s="14">
        <f t="shared" si="86"/>
        <v>2</v>
      </c>
      <c r="S1373" s="14" t="s">
        <v>17</v>
      </c>
      <c r="T1373" s="14" t="s">
        <v>143</v>
      </c>
      <c r="U1373" s="14">
        <f t="shared" si="87"/>
        <v>3</v>
      </c>
    </row>
    <row r="1374" spans="1:21" x14ac:dyDescent="0.3">
      <c r="A1374" s="11">
        <v>44635.559710648151</v>
      </c>
      <c r="B1374" s="15">
        <v>44635</v>
      </c>
      <c r="C1374" s="16">
        <v>0.55971064814814808</v>
      </c>
      <c r="D1374" s="12">
        <v>67.95</v>
      </c>
      <c r="E1374" s="12">
        <v>69.460000000000008</v>
      </c>
      <c r="F1374" s="12">
        <v>78.52</v>
      </c>
      <c r="G1374" s="12">
        <v>71.724999999999994</v>
      </c>
      <c r="H1374" s="12">
        <v>73.989999999999995</v>
      </c>
      <c r="I1374" s="12">
        <v>52</v>
      </c>
      <c r="J1374" s="12">
        <v>80.785000000000011</v>
      </c>
      <c r="K1374" s="12">
        <v>99</v>
      </c>
      <c r="L1374" s="13">
        <v>74.178750000000008</v>
      </c>
      <c r="M1374" s="17" t="s">
        <v>10</v>
      </c>
      <c r="N1374" s="17">
        <f t="shared" si="84"/>
        <v>5</v>
      </c>
      <c r="O1374" s="14" t="s">
        <v>12</v>
      </c>
      <c r="P1374" s="14">
        <f t="shared" si="85"/>
        <v>5</v>
      </c>
      <c r="Q1374" s="14" t="s">
        <v>15</v>
      </c>
      <c r="R1374" s="14">
        <f t="shared" si="86"/>
        <v>2</v>
      </c>
      <c r="S1374" s="14" t="s">
        <v>17</v>
      </c>
      <c r="T1374" s="14" t="s">
        <v>143</v>
      </c>
      <c r="U1374" s="14">
        <f t="shared" si="87"/>
        <v>3</v>
      </c>
    </row>
    <row r="1375" spans="1:21" x14ac:dyDescent="0.3">
      <c r="A1375" s="11">
        <v>44635.55972222222</v>
      </c>
      <c r="B1375" s="15">
        <v>44635</v>
      </c>
      <c r="C1375" s="16">
        <v>0.55972222222222223</v>
      </c>
      <c r="D1375" s="12">
        <v>106</v>
      </c>
      <c r="E1375" s="12">
        <v>97.98</v>
      </c>
      <c r="F1375" s="12">
        <v>110.76</v>
      </c>
      <c r="G1375" s="12">
        <v>101.175</v>
      </c>
      <c r="H1375" s="12">
        <v>104.37</v>
      </c>
      <c r="I1375" s="12">
        <v>96.915000000000006</v>
      </c>
      <c r="J1375" s="12">
        <v>107</v>
      </c>
      <c r="K1375" s="12">
        <v>103.30499999999999</v>
      </c>
      <c r="L1375" s="13">
        <v>103.438125</v>
      </c>
      <c r="M1375" s="17" t="s">
        <v>10</v>
      </c>
      <c r="N1375" s="17">
        <f t="shared" si="84"/>
        <v>5</v>
      </c>
      <c r="O1375" s="14" t="s">
        <v>12</v>
      </c>
      <c r="P1375" s="14">
        <f t="shared" si="85"/>
        <v>5</v>
      </c>
      <c r="Q1375" s="14" t="s">
        <v>15</v>
      </c>
      <c r="R1375" s="14">
        <f t="shared" si="86"/>
        <v>2</v>
      </c>
      <c r="S1375" s="14" t="s">
        <v>17</v>
      </c>
      <c r="T1375" s="14" t="s">
        <v>143</v>
      </c>
      <c r="U1375" s="14">
        <f t="shared" si="87"/>
        <v>3</v>
      </c>
    </row>
    <row r="1376" spans="1:21" x14ac:dyDescent="0.3">
      <c r="A1376" s="11">
        <v>44635.56040509259</v>
      </c>
      <c r="B1376" s="15">
        <v>44635</v>
      </c>
      <c r="C1376" s="16">
        <v>0.56040509259259264</v>
      </c>
      <c r="D1376" s="12">
        <v>67.05</v>
      </c>
      <c r="E1376" s="12">
        <v>68.540000000000006</v>
      </c>
      <c r="F1376" s="12">
        <v>77.48</v>
      </c>
      <c r="G1376" s="12">
        <v>70.774999999999991</v>
      </c>
      <c r="H1376" s="12">
        <v>73.010000000000005</v>
      </c>
      <c r="I1376" s="12">
        <v>52</v>
      </c>
      <c r="J1376" s="12">
        <v>79.715000000000003</v>
      </c>
      <c r="K1376" s="12">
        <v>97</v>
      </c>
      <c r="L1376" s="13">
        <v>73.196249999999992</v>
      </c>
      <c r="M1376" s="17" t="s">
        <v>10</v>
      </c>
      <c r="N1376" s="17">
        <f t="shared" si="84"/>
        <v>5</v>
      </c>
      <c r="O1376" s="14" t="s">
        <v>12</v>
      </c>
      <c r="P1376" s="14">
        <f t="shared" si="85"/>
        <v>5</v>
      </c>
      <c r="Q1376" s="14" t="s">
        <v>15</v>
      </c>
      <c r="R1376" s="14">
        <f t="shared" si="86"/>
        <v>2</v>
      </c>
      <c r="S1376" s="14" t="s">
        <v>17</v>
      </c>
      <c r="T1376" s="14" t="s">
        <v>143</v>
      </c>
      <c r="U1376" s="14">
        <f t="shared" si="87"/>
        <v>3</v>
      </c>
    </row>
    <row r="1377" spans="1:21" x14ac:dyDescent="0.3">
      <c r="A1377" s="11">
        <v>44635.561099537037</v>
      </c>
      <c r="B1377" s="15">
        <v>44635</v>
      </c>
      <c r="C1377" s="16">
        <v>0.56109953703703697</v>
      </c>
      <c r="D1377" s="12">
        <v>72.45</v>
      </c>
      <c r="E1377" s="12">
        <v>74.06</v>
      </c>
      <c r="F1377" s="12">
        <v>83.72</v>
      </c>
      <c r="G1377" s="12">
        <v>76.474999999999994</v>
      </c>
      <c r="H1377" s="12">
        <v>78.89</v>
      </c>
      <c r="I1377" s="12">
        <v>62</v>
      </c>
      <c r="J1377" s="12">
        <v>86.135000000000005</v>
      </c>
      <c r="K1377" s="12">
        <v>99</v>
      </c>
      <c r="L1377" s="13">
        <v>79.091250000000002</v>
      </c>
      <c r="M1377" s="17" t="s">
        <v>10</v>
      </c>
      <c r="N1377" s="17">
        <f t="shared" si="84"/>
        <v>5</v>
      </c>
      <c r="O1377" s="14" t="s">
        <v>12</v>
      </c>
      <c r="P1377" s="14">
        <f t="shared" si="85"/>
        <v>5</v>
      </c>
      <c r="Q1377" s="14" t="s">
        <v>15</v>
      </c>
      <c r="R1377" s="14">
        <f t="shared" si="86"/>
        <v>2</v>
      </c>
      <c r="S1377" s="14" t="s">
        <v>17</v>
      </c>
      <c r="T1377" s="14" t="s">
        <v>143</v>
      </c>
      <c r="U1377" s="14">
        <f t="shared" si="87"/>
        <v>3</v>
      </c>
    </row>
    <row r="1378" spans="1:21" x14ac:dyDescent="0.3">
      <c r="A1378" s="11">
        <v>44635.56177083333</v>
      </c>
      <c r="B1378" s="15">
        <v>44635</v>
      </c>
      <c r="C1378" s="16">
        <v>0.56177083333333333</v>
      </c>
      <c r="D1378" s="12">
        <v>48.6</v>
      </c>
      <c r="E1378" s="12">
        <v>49.68</v>
      </c>
      <c r="F1378" s="12">
        <v>56.160000000000004</v>
      </c>
      <c r="G1378" s="12">
        <v>51.3</v>
      </c>
      <c r="H1378" s="12">
        <v>52.92</v>
      </c>
      <c r="I1378" s="12">
        <v>54</v>
      </c>
      <c r="J1378" s="12">
        <v>57.78</v>
      </c>
      <c r="K1378" s="12">
        <v>52.379999999999995</v>
      </c>
      <c r="L1378" s="13">
        <v>52.852500000000006</v>
      </c>
      <c r="M1378" s="17" t="s">
        <v>10</v>
      </c>
      <c r="N1378" s="17">
        <f t="shared" si="84"/>
        <v>5</v>
      </c>
      <c r="O1378" s="14" t="s">
        <v>12</v>
      </c>
      <c r="P1378" s="14">
        <f t="shared" si="85"/>
        <v>5</v>
      </c>
      <c r="Q1378" s="14" t="s">
        <v>15</v>
      </c>
      <c r="R1378" s="14">
        <f t="shared" si="86"/>
        <v>2</v>
      </c>
      <c r="S1378" s="14" t="s">
        <v>17</v>
      </c>
      <c r="T1378" s="14" t="s">
        <v>143</v>
      </c>
      <c r="U1378" s="14">
        <f t="shared" si="87"/>
        <v>3</v>
      </c>
    </row>
    <row r="1379" spans="1:21" x14ac:dyDescent="0.3">
      <c r="A1379" s="11">
        <v>44635.561793981484</v>
      </c>
      <c r="B1379" s="15">
        <v>44635</v>
      </c>
      <c r="C1379" s="16">
        <v>0.56179398148148152</v>
      </c>
      <c r="D1379" s="12">
        <v>67.95</v>
      </c>
      <c r="E1379" s="12">
        <v>69.460000000000008</v>
      </c>
      <c r="F1379" s="12">
        <v>78.52</v>
      </c>
      <c r="G1379" s="12">
        <v>71.724999999999994</v>
      </c>
      <c r="H1379" s="12">
        <v>73.989999999999995</v>
      </c>
      <c r="I1379" s="12">
        <v>53</v>
      </c>
      <c r="J1379" s="12">
        <v>80.785000000000011</v>
      </c>
      <c r="K1379" s="12">
        <v>98</v>
      </c>
      <c r="L1379" s="13">
        <v>74.178750000000008</v>
      </c>
      <c r="M1379" s="17" t="s">
        <v>10</v>
      </c>
      <c r="N1379" s="17">
        <f t="shared" si="84"/>
        <v>5</v>
      </c>
      <c r="O1379" s="14" t="s">
        <v>12</v>
      </c>
      <c r="P1379" s="14">
        <f t="shared" si="85"/>
        <v>5</v>
      </c>
      <c r="Q1379" s="14" t="s">
        <v>15</v>
      </c>
      <c r="R1379" s="14">
        <f t="shared" si="86"/>
        <v>2</v>
      </c>
      <c r="S1379" s="14" t="s">
        <v>17</v>
      </c>
      <c r="T1379" s="14" t="s">
        <v>143</v>
      </c>
      <c r="U1379" s="14">
        <f t="shared" si="87"/>
        <v>3</v>
      </c>
    </row>
    <row r="1380" spans="1:21" x14ac:dyDescent="0.3">
      <c r="A1380" s="11">
        <v>44635.561921296299</v>
      </c>
      <c r="B1380" s="15">
        <v>44635</v>
      </c>
      <c r="C1380" s="16">
        <v>0.56192129629629628</v>
      </c>
      <c r="D1380" s="12">
        <v>54.9</v>
      </c>
      <c r="E1380" s="12">
        <v>56.120000000000005</v>
      </c>
      <c r="F1380" s="12">
        <v>63.440000000000005</v>
      </c>
      <c r="G1380" s="12">
        <v>57.949999999999996</v>
      </c>
      <c r="H1380" s="12">
        <v>59.78</v>
      </c>
      <c r="I1380" s="12">
        <v>61</v>
      </c>
      <c r="J1380" s="12">
        <v>65.27000000000001</v>
      </c>
      <c r="K1380" s="12">
        <v>59.17</v>
      </c>
      <c r="L1380" s="13">
        <v>59.703750000000007</v>
      </c>
      <c r="M1380" s="17" t="s">
        <v>10</v>
      </c>
      <c r="N1380" s="17">
        <f t="shared" si="84"/>
        <v>5</v>
      </c>
      <c r="O1380" s="14" t="s">
        <v>12</v>
      </c>
      <c r="P1380" s="14">
        <f t="shared" si="85"/>
        <v>5</v>
      </c>
      <c r="Q1380" s="14" t="s">
        <v>15</v>
      </c>
      <c r="R1380" s="14">
        <f t="shared" si="86"/>
        <v>2</v>
      </c>
      <c r="S1380" s="14" t="s">
        <v>17</v>
      </c>
      <c r="T1380" s="14" t="s">
        <v>143</v>
      </c>
      <c r="U1380" s="14">
        <f t="shared" si="87"/>
        <v>3</v>
      </c>
    </row>
    <row r="1381" spans="1:21" x14ac:dyDescent="0.3">
      <c r="A1381" s="11">
        <v>44635.562488425923</v>
      </c>
      <c r="B1381" s="15">
        <v>44635</v>
      </c>
      <c r="C1381" s="16">
        <v>0.56248842592592596</v>
      </c>
      <c r="D1381" s="12">
        <v>70.650000000000006</v>
      </c>
      <c r="E1381" s="12">
        <v>72.22</v>
      </c>
      <c r="F1381" s="12">
        <v>81.64</v>
      </c>
      <c r="G1381" s="12">
        <v>74.575000000000003</v>
      </c>
      <c r="H1381" s="12">
        <v>76.929999999999993</v>
      </c>
      <c r="I1381" s="12">
        <v>62</v>
      </c>
      <c r="J1381" s="12">
        <v>83.995000000000005</v>
      </c>
      <c r="K1381" s="12">
        <v>95</v>
      </c>
      <c r="L1381" s="13">
        <v>77.126249999999999</v>
      </c>
      <c r="M1381" s="17" t="s">
        <v>10</v>
      </c>
      <c r="N1381" s="17">
        <f t="shared" si="84"/>
        <v>5</v>
      </c>
      <c r="O1381" s="14" t="s">
        <v>12</v>
      </c>
      <c r="P1381" s="14">
        <f t="shared" si="85"/>
        <v>5</v>
      </c>
      <c r="Q1381" s="14" t="s">
        <v>15</v>
      </c>
      <c r="R1381" s="14">
        <f t="shared" si="86"/>
        <v>2</v>
      </c>
      <c r="S1381" s="14" t="s">
        <v>17</v>
      </c>
      <c r="T1381" s="14" t="s">
        <v>143</v>
      </c>
      <c r="U1381" s="14">
        <f t="shared" si="87"/>
        <v>3</v>
      </c>
    </row>
    <row r="1382" spans="1:21" x14ac:dyDescent="0.3">
      <c r="A1382" s="11">
        <v>44635.56318287037</v>
      </c>
      <c r="B1382" s="15">
        <v>44635</v>
      </c>
      <c r="C1382" s="16">
        <v>0.5631828703703704</v>
      </c>
      <c r="D1382" s="12">
        <v>72.45</v>
      </c>
      <c r="E1382" s="12">
        <v>74.06</v>
      </c>
      <c r="F1382" s="12">
        <v>83.72</v>
      </c>
      <c r="G1382" s="12">
        <v>76.474999999999994</v>
      </c>
      <c r="H1382" s="12">
        <v>78.89</v>
      </c>
      <c r="I1382" s="12">
        <v>65</v>
      </c>
      <c r="J1382" s="12">
        <v>86.135000000000005</v>
      </c>
      <c r="K1382" s="12">
        <v>96</v>
      </c>
      <c r="L1382" s="13">
        <v>79.091250000000002</v>
      </c>
      <c r="M1382" s="17" t="s">
        <v>10</v>
      </c>
      <c r="N1382" s="17">
        <f t="shared" si="84"/>
        <v>5</v>
      </c>
      <c r="O1382" s="14" t="s">
        <v>12</v>
      </c>
      <c r="P1382" s="14">
        <f t="shared" si="85"/>
        <v>5</v>
      </c>
      <c r="Q1382" s="14" t="s">
        <v>15</v>
      </c>
      <c r="R1382" s="14">
        <f t="shared" si="86"/>
        <v>2</v>
      </c>
      <c r="S1382" s="14" t="s">
        <v>17</v>
      </c>
      <c r="T1382" s="14" t="s">
        <v>143</v>
      </c>
      <c r="U1382" s="14">
        <f t="shared" si="87"/>
        <v>3</v>
      </c>
    </row>
    <row r="1383" spans="1:21" x14ac:dyDescent="0.3">
      <c r="A1383" s="11">
        <v>44635.563194444447</v>
      </c>
      <c r="B1383" s="15">
        <v>44635</v>
      </c>
      <c r="C1383" s="16">
        <v>0.56319444444444444</v>
      </c>
      <c r="D1383" s="12">
        <v>102</v>
      </c>
      <c r="E1383" s="12">
        <v>82.34</v>
      </c>
      <c r="F1383" s="12">
        <v>93.08</v>
      </c>
      <c r="G1383" s="12">
        <v>85.024999999999991</v>
      </c>
      <c r="H1383" s="12">
        <v>87.71</v>
      </c>
      <c r="I1383" s="12">
        <v>81.445000000000007</v>
      </c>
      <c r="J1383" s="12">
        <v>77</v>
      </c>
      <c r="K1383" s="12">
        <v>86.814999999999998</v>
      </c>
      <c r="L1383" s="13">
        <v>86.926874999999995</v>
      </c>
      <c r="M1383" s="17" t="s">
        <v>10</v>
      </c>
      <c r="N1383" s="17">
        <f t="shared" si="84"/>
        <v>5</v>
      </c>
      <c r="O1383" s="14" t="s">
        <v>12</v>
      </c>
      <c r="P1383" s="14">
        <f t="shared" si="85"/>
        <v>5</v>
      </c>
      <c r="Q1383" s="14" t="s">
        <v>15</v>
      </c>
      <c r="R1383" s="14">
        <f t="shared" si="86"/>
        <v>2</v>
      </c>
      <c r="S1383" s="14" t="s">
        <v>17</v>
      </c>
      <c r="T1383" s="14" t="s">
        <v>143</v>
      </c>
      <c r="U1383" s="14">
        <f t="shared" si="87"/>
        <v>3</v>
      </c>
    </row>
    <row r="1384" spans="1:21" x14ac:dyDescent="0.3">
      <c r="A1384" s="11">
        <v>44635.563877314817</v>
      </c>
      <c r="B1384" s="15">
        <v>44635</v>
      </c>
      <c r="C1384" s="16">
        <v>0.56387731481481485</v>
      </c>
      <c r="D1384" s="12">
        <v>73.350000000000009</v>
      </c>
      <c r="E1384" s="12">
        <v>74.98</v>
      </c>
      <c r="F1384" s="12">
        <v>84.76</v>
      </c>
      <c r="G1384" s="12">
        <v>77.424999999999997</v>
      </c>
      <c r="H1384" s="12">
        <v>79.87</v>
      </c>
      <c r="I1384" s="12">
        <v>66</v>
      </c>
      <c r="J1384" s="12">
        <v>87.204999999999998</v>
      </c>
      <c r="K1384" s="12">
        <v>97</v>
      </c>
      <c r="L1384" s="13">
        <v>80.073750000000004</v>
      </c>
      <c r="M1384" s="17" t="s">
        <v>10</v>
      </c>
      <c r="N1384" s="17">
        <f t="shared" si="84"/>
        <v>5</v>
      </c>
      <c r="O1384" s="14" t="s">
        <v>12</v>
      </c>
      <c r="P1384" s="14">
        <f t="shared" si="85"/>
        <v>5</v>
      </c>
      <c r="Q1384" s="14" t="s">
        <v>15</v>
      </c>
      <c r="R1384" s="14">
        <f t="shared" si="86"/>
        <v>2</v>
      </c>
      <c r="S1384" s="14" t="s">
        <v>17</v>
      </c>
      <c r="T1384" s="14" t="s">
        <v>143</v>
      </c>
      <c r="U1384" s="14">
        <f t="shared" si="87"/>
        <v>3</v>
      </c>
    </row>
    <row r="1385" spans="1:21" x14ac:dyDescent="0.3">
      <c r="A1385" s="11">
        <v>44635.56454861111</v>
      </c>
      <c r="B1385" s="15">
        <v>44635</v>
      </c>
      <c r="C1385" s="16">
        <v>0.5645486111111111</v>
      </c>
      <c r="D1385" s="12">
        <v>86.4</v>
      </c>
      <c r="E1385" s="12">
        <v>88.320000000000007</v>
      </c>
      <c r="F1385" s="12">
        <v>99.84</v>
      </c>
      <c r="G1385" s="12">
        <v>91.199999999999989</v>
      </c>
      <c r="H1385" s="12">
        <v>94.08</v>
      </c>
      <c r="I1385" s="12">
        <v>96</v>
      </c>
      <c r="J1385" s="12">
        <v>102.72</v>
      </c>
      <c r="K1385" s="12">
        <v>93.12</v>
      </c>
      <c r="L1385" s="13">
        <v>93.960000000000008</v>
      </c>
      <c r="M1385" s="17" t="s">
        <v>10</v>
      </c>
      <c r="N1385" s="17">
        <f t="shared" si="84"/>
        <v>5</v>
      </c>
      <c r="O1385" s="14" t="s">
        <v>12</v>
      </c>
      <c r="P1385" s="14">
        <f t="shared" si="85"/>
        <v>5</v>
      </c>
      <c r="Q1385" s="14" t="s">
        <v>15</v>
      </c>
      <c r="R1385" s="14">
        <f t="shared" si="86"/>
        <v>2</v>
      </c>
      <c r="S1385" s="14" t="s">
        <v>17</v>
      </c>
      <c r="T1385" s="14" t="s">
        <v>143</v>
      </c>
      <c r="U1385" s="14">
        <f t="shared" si="87"/>
        <v>3</v>
      </c>
    </row>
    <row r="1386" spans="1:21" x14ac:dyDescent="0.3">
      <c r="A1386" s="11">
        <v>44635.564571759256</v>
      </c>
      <c r="B1386" s="15">
        <v>44635</v>
      </c>
      <c r="C1386" s="16">
        <v>0.56457175925925929</v>
      </c>
      <c r="D1386" s="12">
        <v>82.8</v>
      </c>
      <c r="E1386" s="12">
        <v>84.64</v>
      </c>
      <c r="F1386" s="12">
        <v>95.68</v>
      </c>
      <c r="G1386" s="12">
        <v>87.399999999999991</v>
      </c>
      <c r="H1386" s="12">
        <v>90.16</v>
      </c>
      <c r="I1386" s="12">
        <v>87</v>
      </c>
      <c r="J1386" s="12">
        <v>98.440000000000012</v>
      </c>
      <c r="K1386" s="12">
        <v>97</v>
      </c>
      <c r="L1386" s="13">
        <v>90.39</v>
      </c>
      <c r="M1386" s="17" t="s">
        <v>10</v>
      </c>
      <c r="N1386" s="17">
        <f t="shared" si="84"/>
        <v>5</v>
      </c>
      <c r="O1386" s="14" t="s">
        <v>12</v>
      </c>
      <c r="P1386" s="14">
        <f t="shared" si="85"/>
        <v>5</v>
      </c>
      <c r="Q1386" s="14" t="s">
        <v>15</v>
      </c>
      <c r="R1386" s="14">
        <f t="shared" si="86"/>
        <v>2</v>
      </c>
      <c r="S1386" s="14" t="s">
        <v>17</v>
      </c>
      <c r="T1386" s="14" t="s">
        <v>143</v>
      </c>
      <c r="U1386" s="14">
        <f t="shared" si="87"/>
        <v>3</v>
      </c>
    </row>
    <row r="1387" spans="1:21" x14ac:dyDescent="0.3">
      <c r="A1387" s="11">
        <v>44635.564756944441</v>
      </c>
      <c r="B1387" s="15">
        <v>44635</v>
      </c>
      <c r="C1387" s="16">
        <v>0.56475694444444446</v>
      </c>
      <c r="D1387" s="12">
        <v>90</v>
      </c>
      <c r="E1387" s="12">
        <v>92</v>
      </c>
      <c r="F1387" s="12">
        <v>104</v>
      </c>
      <c r="G1387" s="12">
        <v>95</v>
      </c>
      <c r="H1387" s="12">
        <v>98</v>
      </c>
      <c r="I1387" s="12">
        <v>100</v>
      </c>
      <c r="J1387" s="12">
        <v>107</v>
      </c>
      <c r="K1387" s="12">
        <v>97</v>
      </c>
      <c r="L1387" s="13">
        <v>97.875</v>
      </c>
      <c r="M1387" s="17" t="s">
        <v>10</v>
      </c>
      <c r="N1387" s="17">
        <f t="shared" si="84"/>
        <v>5</v>
      </c>
      <c r="O1387" s="14" t="s">
        <v>12</v>
      </c>
      <c r="P1387" s="14">
        <f t="shared" si="85"/>
        <v>5</v>
      </c>
      <c r="Q1387" s="14" t="s">
        <v>15</v>
      </c>
      <c r="R1387" s="14">
        <f t="shared" si="86"/>
        <v>2</v>
      </c>
      <c r="S1387" s="14" t="s">
        <v>17</v>
      </c>
      <c r="T1387" s="14" t="s">
        <v>143</v>
      </c>
      <c r="U1387" s="14">
        <f t="shared" si="87"/>
        <v>3</v>
      </c>
    </row>
    <row r="1388" spans="1:21" x14ac:dyDescent="0.3">
      <c r="A1388" s="11">
        <v>44635.565266203703</v>
      </c>
      <c r="B1388" s="15">
        <v>44635</v>
      </c>
      <c r="C1388" s="16">
        <v>0.56526620370370373</v>
      </c>
      <c r="D1388" s="12">
        <v>86.850000000000009</v>
      </c>
      <c r="E1388" s="12">
        <v>88.78</v>
      </c>
      <c r="F1388" s="12">
        <v>100.36</v>
      </c>
      <c r="G1388" s="12">
        <v>91.674999999999997</v>
      </c>
      <c r="H1388" s="12">
        <v>94.57</v>
      </c>
      <c r="I1388" s="12">
        <v>99</v>
      </c>
      <c r="J1388" s="12">
        <v>103.25500000000001</v>
      </c>
      <c r="K1388" s="12">
        <v>94</v>
      </c>
      <c r="L1388" s="13">
        <v>94.811250000000001</v>
      </c>
      <c r="M1388" s="17" t="s">
        <v>10</v>
      </c>
      <c r="N1388" s="17">
        <f t="shared" si="84"/>
        <v>5</v>
      </c>
      <c r="O1388" s="14" t="s">
        <v>12</v>
      </c>
      <c r="P1388" s="14">
        <f t="shared" si="85"/>
        <v>5</v>
      </c>
      <c r="Q1388" s="14" t="s">
        <v>15</v>
      </c>
      <c r="R1388" s="14">
        <f t="shared" si="86"/>
        <v>2</v>
      </c>
      <c r="S1388" s="14" t="s">
        <v>17</v>
      </c>
      <c r="T1388" s="14" t="s">
        <v>143</v>
      </c>
      <c r="U1388" s="14">
        <f t="shared" si="87"/>
        <v>3</v>
      </c>
    </row>
    <row r="1389" spans="1:21" x14ac:dyDescent="0.3">
      <c r="A1389" s="11">
        <v>44635.565960648149</v>
      </c>
      <c r="B1389" s="15">
        <v>44635</v>
      </c>
      <c r="C1389" s="16">
        <v>0.56596064814814817</v>
      </c>
      <c r="D1389" s="12">
        <v>88.2</v>
      </c>
      <c r="E1389" s="12">
        <v>90.160000000000011</v>
      </c>
      <c r="F1389" s="12">
        <v>101.92</v>
      </c>
      <c r="G1389" s="12">
        <v>93.1</v>
      </c>
      <c r="H1389" s="12">
        <v>96.039999999999992</v>
      </c>
      <c r="I1389" s="12">
        <v>102</v>
      </c>
      <c r="J1389" s="12">
        <v>104.86</v>
      </c>
      <c r="K1389" s="12">
        <v>94</v>
      </c>
      <c r="L1389" s="13">
        <v>96.284999999999997</v>
      </c>
      <c r="M1389" s="17" t="s">
        <v>10</v>
      </c>
      <c r="N1389" s="17">
        <f t="shared" si="84"/>
        <v>5</v>
      </c>
      <c r="O1389" s="14" t="s">
        <v>12</v>
      </c>
      <c r="P1389" s="14">
        <f t="shared" si="85"/>
        <v>5</v>
      </c>
      <c r="Q1389" s="14" t="s">
        <v>15</v>
      </c>
      <c r="R1389" s="14">
        <f t="shared" si="86"/>
        <v>2</v>
      </c>
      <c r="S1389" s="14" t="s">
        <v>17</v>
      </c>
      <c r="T1389" s="14" t="s">
        <v>143</v>
      </c>
      <c r="U1389" s="14">
        <f t="shared" si="87"/>
        <v>3</v>
      </c>
    </row>
    <row r="1390" spans="1:21" x14ac:dyDescent="0.3">
      <c r="A1390" s="11">
        <v>44635.566655092596</v>
      </c>
      <c r="B1390" s="15">
        <v>44635</v>
      </c>
      <c r="C1390" s="16">
        <v>0.56665509259259261</v>
      </c>
      <c r="D1390" s="12">
        <v>90.9</v>
      </c>
      <c r="E1390" s="12">
        <v>92.92</v>
      </c>
      <c r="F1390" s="12">
        <v>105.04</v>
      </c>
      <c r="G1390" s="12">
        <v>95.949999999999989</v>
      </c>
      <c r="H1390" s="12">
        <v>98.98</v>
      </c>
      <c r="I1390" s="12">
        <v>106</v>
      </c>
      <c r="J1390" s="12">
        <v>108.07000000000001</v>
      </c>
      <c r="K1390" s="12">
        <v>96</v>
      </c>
      <c r="L1390" s="13">
        <v>99.232500000000002</v>
      </c>
      <c r="M1390" s="17" t="s">
        <v>10</v>
      </c>
      <c r="N1390" s="17">
        <f t="shared" si="84"/>
        <v>5</v>
      </c>
      <c r="O1390" s="14" t="s">
        <v>12</v>
      </c>
      <c r="P1390" s="14">
        <f t="shared" si="85"/>
        <v>5</v>
      </c>
      <c r="Q1390" s="14" t="s">
        <v>15</v>
      </c>
      <c r="R1390" s="14">
        <f t="shared" si="86"/>
        <v>2</v>
      </c>
      <c r="S1390" s="14" t="s">
        <v>17</v>
      </c>
      <c r="T1390" s="14" t="s">
        <v>143</v>
      </c>
      <c r="U1390" s="14">
        <f t="shared" si="87"/>
        <v>3</v>
      </c>
    </row>
    <row r="1391" spans="1:21" x14ac:dyDescent="0.3">
      <c r="A1391" s="11">
        <v>44635.566666666666</v>
      </c>
      <c r="B1391" s="15">
        <v>44635</v>
      </c>
      <c r="C1391" s="16">
        <v>0.56666666666666665</v>
      </c>
      <c r="D1391" s="12">
        <v>107</v>
      </c>
      <c r="E1391" s="12">
        <v>86.94</v>
      </c>
      <c r="F1391" s="12">
        <v>98.28</v>
      </c>
      <c r="G1391" s="12">
        <v>89.774999999999991</v>
      </c>
      <c r="H1391" s="12">
        <v>92.61</v>
      </c>
      <c r="I1391" s="12">
        <v>85.995000000000005</v>
      </c>
      <c r="J1391" s="12">
        <v>82</v>
      </c>
      <c r="K1391" s="12">
        <v>91.664999999999992</v>
      </c>
      <c r="L1391" s="13">
        <v>91.783124999999998</v>
      </c>
      <c r="M1391" s="17" t="s">
        <v>10</v>
      </c>
      <c r="N1391" s="17">
        <f t="shared" si="84"/>
        <v>5</v>
      </c>
      <c r="O1391" s="14" t="s">
        <v>10</v>
      </c>
      <c r="P1391" s="14">
        <f t="shared" si="85"/>
        <v>2</v>
      </c>
      <c r="Q1391" s="14" t="s">
        <v>15</v>
      </c>
      <c r="R1391" s="14">
        <f t="shared" si="86"/>
        <v>2</v>
      </c>
      <c r="S1391" s="14" t="s">
        <v>119</v>
      </c>
      <c r="T1391" s="14" t="s">
        <v>143</v>
      </c>
      <c r="U1391" s="14">
        <f t="shared" si="87"/>
        <v>3</v>
      </c>
    </row>
    <row r="1392" spans="1:21" x14ac:dyDescent="0.3">
      <c r="A1392" s="11">
        <v>44635.567060185182</v>
      </c>
      <c r="B1392" s="15">
        <v>44635</v>
      </c>
      <c r="C1392" s="16">
        <v>0.56706018518518519</v>
      </c>
      <c r="D1392" s="12">
        <v>101.7</v>
      </c>
      <c r="E1392" s="12">
        <v>103.96000000000001</v>
      </c>
      <c r="F1392" s="12">
        <v>117.52000000000001</v>
      </c>
      <c r="G1392" s="12">
        <v>107.35</v>
      </c>
      <c r="H1392" s="12">
        <v>110.74</v>
      </c>
      <c r="I1392" s="12">
        <v>113</v>
      </c>
      <c r="J1392" s="12">
        <v>120.91000000000001</v>
      </c>
      <c r="K1392" s="12">
        <v>109.61</v>
      </c>
      <c r="L1392" s="13">
        <v>110.59875000000001</v>
      </c>
      <c r="M1392" s="17" t="s">
        <v>10</v>
      </c>
      <c r="N1392" s="17">
        <f t="shared" si="84"/>
        <v>5</v>
      </c>
      <c r="O1392" s="14" t="s">
        <v>10</v>
      </c>
      <c r="P1392" s="14">
        <f t="shared" si="85"/>
        <v>2</v>
      </c>
      <c r="Q1392" s="14" t="s">
        <v>15</v>
      </c>
      <c r="R1392" s="14">
        <f t="shared" si="86"/>
        <v>2</v>
      </c>
      <c r="S1392" s="14" t="s">
        <v>119</v>
      </c>
      <c r="T1392" s="14" t="s">
        <v>143</v>
      </c>
      <c r="U1392" s="14">
        <f t="shared" si="87"/>
        <v>3</v>
      </c>
    </row>
    <row r="1393" spans="1:21" x14ac:dyDescent="0.3">
      <c r="A1393" s="11">
        <v>44635.56726851852</v>
      </c>
      <c r="B1393" s="15">
        <v>44635</v>
      </c>
      <c r="C1393" s="16">
        <v>0.56726851851851856</v>
      </c>
      <c r="D1393" s="12">
        <v>95.4</v>
      </c>
      <c r="E1393" s="12">
        <v>97.52000000000001</v>
      </c>
      <c r="F1393" s="12">
        <v>110.24000000000001</v>
      </c>
      <c r="G1393" s="12">
        <v>100.69999999999999</v>
      </c>
      <c r="H1393" s="12">
        <v>103.88</v>
      </c>
      <c r="I1393" s="12">
        <v>106</v>
      </c>
      <c r="J1393" s="12">
        <v>113.42</v>
      </c>
      <c r="K1393" s="12">
        <v>102.82</v>
      </c>
      <c r="L1393" s="13">
        <v>103.7475</v>
      </c>
      <c r="M1393" s="17" t="s">
        <v>10</v>
      </c>
      <c r="N1393" s="17">
        <f t="shared" si="84"/>
        <v>5</v>
      </c>
      <c r="O1393" s="14" t="s">
        <v>10</v>
      </c>
      <c r="P1393" s="14">
        <f t="shared" si="85"/>
        <v>2</v>
      </c>
      <c r="Q1393" s="14" t="s">
        <v>15</v>
      </c>
      <c r="R1393" s="14">
        <f t="shared" si="86"/>
        <v>2</v>
      </c>
      <c r="S1393" s="14" t="s">
        <v>119</v>
      </c>
      <c r="T1393" s="14" t="s">
        <v>143</v>
      </c>
      <c r="U1393" s="14">
        <f t="shared" si="87"/>
        <v>3</v>
      </c>
    </row>
    <row r="1394" spans="1:21" x14ac:dyDescent="0.3">
      <c r="A1394" s="11">
        <v>44635.567349537036</v>
      </c>
      <c r="B1394" s="15">
        <v>44635</v>
      </c>
      <c r="C1394" s="16">
        <v>0.56734953703703705</v>
      </c>
      <c r="D1394" s="12">
        <v>94.5</v>
      </c>
      <c r="E1394" s="12">
        <v>96.600000000000009</v>
      </c>
      <c r="F1394" s="12">
        <v>109.2</v>
      </c>
      <c r="G1394" s="12">
        <v>99.75</v>
      </c>
      <c r="H1394" s="12">
        <v>102.89999999999999</v>
      </c>
      <c r="I1394" s="12">
        <v>108</v>
      </c>
      <c r="J1394" s="12">
        <v>112.35000000000001</v>
      </c>
      <c r="K1394" s="12">
        <v>102</v>
      </c>
      <c r="L1394" s="13">
        <v>103.16250000000001</v>
      </c>
      <c r="M1394" s="17" t="s">
        <v>10</v>
      </c>
      <c r="N1394" s="17">
        <f t="shared" si="84"/>
        <v>5</v>
      </c>
      <c r="O1394" s="14" t="s">
        <v>10</v>
      </c>
      <c r="P1394" s="14">
        <f t="shared" si="85"/>
        <v>2</v>
      </c>
      <c r="Q1394" s="14" t="s">
        <v>15</v>
      </c>
      <c r="R1394" s="14">
        <f t="shared" si="86"/>
        <v>2</v>
      </c>
      <c r="S1394" s="14" t="s">
        <v>119</v>
      </c>
      <c r="T1394" s="14" t="s">
        <v>143</v>
      </c>
      <c r="U1394" s="14">
        <f t="shared" si="87"/>
        <v>3</v>
      </c>
    </row>
    <row r="1395" spans="1:21" x14ac:dyDescent="0.3">
      <c r="A1395" s="11">
        <v>44635.568043981482</v>
      </c>
      <c r="B1395" s="15">
        <v>44635</v>
      </c>
      <c r="C1395" s="16">
        <v>0.5680439814814815</v>
      </c>
      <c r="D1395" s="12">
        <v>96.3</v>
      </c>
      <c r="E1395" s="12">
        <v>98.44</v>
      </c>
      <c r="F1395" s="12">
        <v>111.28</v>
      </c>
      <c r="G1395" s="12">
        <v>101.64999999999999</v>
      </c>
      <c r="H1395" s="12">
        <v>104.86</v>
      </c>
      <c r="I1395" s="12">
        <v>113</v>
      </c>
      <c r="J1395" s="12">
        <v>114.49000000000001</v>
      </c>
      <c r="K1395" s="12">
        <v>101</v>
      </c>
      <c r="L1395" s="13">
        <v>105.1275</v>
      </c>
      <c r="M1395" s="17" t="s">
        <v>10</v>
      </c>
      <c r="N1395" s="17">
        <f t="shared" si="84"/>
        <v>5</v>
      </c>
      <c r="O1395" s="14" t="s">
        <v>10</v>
      </c>
      <c r="P1395" s="14">
        <f t="shared" si="85"/>
        <v>2</v>
      </c>
      <c r="Q1395" s="14" t="s">
        <v>15</v>
      </c>
      <c r="R1395" s="14">
        <f t="shared" si="86"/>
        <v>2</v>
      </c>
      <c r="S1395" s="14" t="s">
        <v>119</v>
      </c>
      <c r="T1395" s="14" t="s">
        <v>143</v>
      </c>
      <c r="U1395" s="14">
        <f t="shared" si="87"/>
        <v>3</v>
      </c>
    </row>
    <row r="1396" spans="1:21" x14ac:dyDescent="0.3">
      <c r="A1396" s="11">
        <v>44635.568379629629</v>
      </c>
      <c r="B1396" s="15">
        <v>44635</v>
      </c>
      <c r="C1396" s="16">
        <v>0.56837962962962962</v>
      </c>
      <c r="D1396" s="12">
        <v>97.2</v>
      </c>
      <c r="E1396" s="12">
        <v>99.36</v>
      </c>
      <c r="F1396" s="12">
        <v>112.32000000000001</v>
      </c>
      <c r="G1396" s="12">
        <v>102.6</v>
      </c>
      <c r="H1396" s="12">
        <v>105.84</v>
      </c>
      <c r="I1396" s="12">
        <v>108</v>
      </c>
      <c r="J1396" s="12">
        <v>115.56</v>
      </c>
      <c r="K1396" s="12">
        <v>104.75999999999999</v>
      </c>
      <c r="L1396" s="13">
        <v>105.70500000000001</v>
      </c>
      <c r="M1396" s="17" t="s">
        <v>10</v>
      </c>
      <c r="N1396" s="17">
        <f t="shared" si="84"/>
        <v>5</v>
      </c>
      <c r="O1396" s="14" t="s">
        <v>10</v>
      </c>
      <c r="P1396" s="14">
        <f t="shared" si="85"/>
        <v>2</v>
      </c>
      <c r="Q1396" s="14" t="s">
        <v>15</v>
      </c>
      <c r="R1396" s="14">
        <f t="shared" si="86"/>
        <v>2</v>
      </c>
      <c r="S1396" s="14" t="s">
        <v>119</v>
      </c>
      <c r="T1396" s="14" t="s">
        <v>143</v>
      </c>
      <c r="U1396" s="14">
        <f t="shared" si="87"/>
        <v>3</v>
      </c>
    </row>
    <row r="1397" spans="1:21" x14ac:dyDescent="0.3">
      <c r="A1397" s="11">
        <v>44635.56858796296</v>
      </c>
      <c r="B1397" s="15">
        <v>44635</v>
      </c>
      <c r="C1397" s="16">
        <v>0.56858796296296299</v>
      </c>
      <c r="D1397" s="12">
        <v>69.3</v>
      </c>
      <c r="E1397" s="12">
        <v>70.84</v>
      </c>
      <c r="F1397" s="12">
        <v>80.08</v>
      </c>
      <c r="G1397" s="12">
        <v>73.149999999999991</v>
      </c>
      <c r="H1397" s="12">
        <v>75.459999999999994</v>
      </c>
      <c r="I1397" s="12">
        <v>70.070000000000007</v>
      </c>
      <c r="J1397" s="12">
        <v>77</v>
      </c>
      <c r="K1397" s="12">
        <v>74.69</v>
      </c>
      <c r="L1397" s="13">
        <v>73.82374999999999</v>
      </c>
      <c r="M1397" s="17" t="s">
        <v>10</v>
      </c>
      <c r="N1397" s="17">
        <f t="shared" si="84"/>
        <v>5</v>
      </c>
      <c r="O1397" s="14" t="s">
        <v>10</v>
      </c>
      <c r="P1397" s="14">
        <f t="shared" si="85"/>
        <v>2</v>
      </c>
      <c r="Q1397" s="14" t="s">
        <v>15</v>
      </c>
      <c r="R1397" s="14">
        <f t="shared" si="86"/>
        <v>2</v>
      </c>
      <c r="S1397" s="14" t="s">
        <v>119</v>
      </c>
      <c r="T1397" s="14" t="s">
        <v>143</v>
      </c>
      <c r="U1397" s="14">
        <f t="shared" si="87"/>
        <v>3</v>
      </c>
    </row>
    <row r="1398" spans="1:21" x14ac:dyDescent="0.3">
      <c r="A1398" s="11">
        <v>44635.568738425929</v>
      </c>
      <c r="B1398" s="15">
        <v>44635</v>
      </c>
      <c r="C1398" s="16">
        <v>0.56873842592592594</v>
      </c>
      <c r="D1398" s="12">
        <v>92.7</v>
      </c>
      <c r="E1398" s="12">
        <v>94.76</v>
      </c>
      <c r="F1398" s="12">
        <v>107.12</v>
      </c>
      <c r="G1398" s="12">
        <v>97.85</v>
      </c>
      <c r="H1398" s="12">
        <v>100.94</v>
      </c>
      <c r="I1398" s="12">
        <v>108</v>
      </c>
      <c r="J1398" s="12">
        <v>110.21000000000001</v>
      </c>
      <c r="K1398" s="12">
        <v>98</v>
      </c>
      <c r="L1398" s="13">
        <v>101.19750000000002</v>
      </c>
      <c r="M1398" s="17" t="s">
        <v>10</v>
      </c>
      <c r="N1398" s="17">
        <f t="shared" si="84"/>
        <v>5</v>
      </c>
      <c r="O1398" s="14" t="s">
        <v>10</v>
      </c>
      <c r="P1398" s="14">
        <f t="shared" si="85"/>
        <v>2</v>
      </c>
      <c r="Q1398" s="14" t="s">
        <v>15</v>
      </c>
      <c r="R1398" s="14">
        <f t="shared" si="86"/>
        <v>2</v>
      </c>
      <c r="S1398" s="14" t="s">
        <v>119</v>
      </c>
      <c r="T1398" s="14" t="s">
        <v>143</v>
      </c>
      <c r="U1398" s="14">
        <f t="shared" si="87"/>
        <v>3</v>
      </c>
    </row>
    <row r="1399" spans="1:21" x14ac:dyDescent="0.3">
      <c r="A1399" s="11">
        <v>44635.569432870368</v>
      </c>
      <c r="B1399" s="15">
        <v>44635</v>
      </c>
      <c r="C1399" s="16">
        <v>0.56943287037037038</v>
      </c>
      <c r="D1399" s="12">
        <v>92.25</v>
      </c>
      <c r="E1399" s="12">
        <v>94.3</v>
      </c>
      <c r="F1399" s="12">
        <v>106.60000000000001</v>
      </c>
      <c r="G1399" s="12">
        <v>97.375</v>
      </c>
      <c r="H1399" s="12">
        <v>100.45</v>
      </c>
      <c r="I1399" s="12">
        <v>106</v>
      </c>
      <c r="J1399" s="12">
        <v>109.67500000000001</v>
      </c>
      <c r="K1399" s="12">
        <v>99</v>
      </c>
      <c r="L1399" s="13">
        <v>100.70625000000001</v>
      </c>
      <c r="M1399" s="17" t="s">
        <v>10</v>
      </c>
      <c r="N1399" s="17">
        <f t="shared" si="84"/>
        <v>5</v>
      </c>
      <c r="O1399" s="14" t="s">
        <v>10</v>
      </c>
      <c r="P1399" s="14">
        <f t="shared" si="85"/>
        <v>2</v>
      </c>
      <c r="Q1399" s="14" t="s">
        <v>15</v>
      </c>
      <c r="R1399" s="14">
        <f t="shared" si="86"/>
        <v>2</v>
      </c>
      <c r="S1399" s="14" t="s">
        <v>119</v>
      </c>
      <c r="T1399" s="14" t="s">
        <v>143</v>
      </c>
      <c r="U1399" s="14">
        <f t="shared" si="87"/>
        <v>3</v>
      </c>
    </row>
    <row r="1400" spans="1:21" x14ac:dyDescent="0.3">
      <c r="A1400" s="11">
        <v>44635.569768518515</v>
      </c>
      <c r="B1400" s="15">
        <v>44635</v>
      </c>
      <c r="C1400" s="16">
        <v>0.56976851851851851</v>
      </c>
      <c r="D1400" s="12">
        <v>79.2</v>
      </c>
      <c r="E1400" s="12">
        <v>80.960000000000008</v>
      </c>
      <c r="F1400" s="12">
        <v>91.52000000000001</v>
      </c>
      <c r="G1400" s="12">
        <v>83.6</v>
      </c>
      <c r="H1400" s="12">
        <v>86.24</v>
      </c>
      <c r="I1400" s="12">
        <v>80.08</v>
      </c>
      <c r="J1400" s="12">
        <v>88</v>
      </c>
      <c r="K1400" s="12">
        <v>85.36</v>
      </c>
      <c r="L1400" s="13">
        <v>84.37</v>
      </c>
      <c r="M1400" s="17" t="s">
        <v>10</v>
      </c>
      <c r="N1400" s="17">
        <f t="shared" si="84"/>
        <v>5</v>
      </c>
      <c r="O1400" s="14" t="s">
        <v>10</v>
      </c>
      <c r="P1400" s="14">
        <f t="shared" si="85"/>
        <v>2</v>
      </c>
      <c r="Q1400" s="14" t="s">
        <v>15</v>
      </c>
      <c r="R1400" s="14">
        <f t="shared" si="86"/>
        <v>2</v>
      </c>
      <c r="S1400" s="14" t="s">
        <v>119</v>
      </c>
      <c r="T1400" s="14" t="s">
        <v>143</v>
      </c>
      <c r="U1400" s="14">
        <f t="shared" si="87"/>
        <v>3</v>
      </c>
    </row>
    <row r="1401" spans="1:21" x14ac:dyDescent="0.3">
      <c r="A1401" s="11">
        <v>44635.570127314815</v>
      </c>
      <c r="B1401" s="15">
        <v>44635</v>
      </c>
      <c r="C1401" s="16">
        <v>0.57012731481481482</v>
      </c>
      <c r="D1401" s="12">
        <v>91.8</v>
      </c>
      <c r="E1401" s="12">
        <v>93.84</v>
      </c>
      <c r="F1401" s="12">
        <v>106.08</v>
      </c>
      <c r="G1401" s="12">
        <v>96.899999999999991</v>
      </c>
      <c r="H1401" s="12">
        <v>99.96</v>
      </c>
      <c r="I1401" s="12">
        <v>92.820000000000007</v>
      </c>
      <c r="J1401" s="12">
        <v>109.14</v>
      </c>
      <c r="K1401" s="12">
        <v>102</v>
      </c>
      <c r="L1401" s="13">
        <v>99.067499999999995</v>
      </c>
      <c r="M1401" s="17" t="s">
        <v>10</v>
      </c>
      <c r="N1401" s="17">
        <f t="shared" si="84"/>
        <v>5</v>
      </c>
      <c r="O1401" s="14" t="s">
        <v>10</v>
      </c>
      <c r="P1401" s="14">
        <f t="shared" si="85"/>
        <v>2</v>
      </c>
      <c r="Q1401" s="14" t="s">
        <v>15</v>
      </c>
      <c r="R1401" s="14">
        <f t="shared" si="86"/>
        <v>2</v>
      </c>
      <c r="S1401" s="14" t="s">
        <v>119</v>
      </c>
      <c r="T1401" s="14" t="s">
        <v>143</v>
      </c>
      <c r="U1401" s="14">
        <f t="shared" si="87"/>
        <v>3</v>
      </c>
    </row>
    <row r="1402" spans="1:21" x14ac:dyDescent="0.3">
      <c r="A1402" s="11">
        <v>44635.570138888892</v>
      </c>
      <c r="B1402" s="15">
        <v>44635</v>
      </c>
      <c r="C1402" s="16">
        <v>0.57013888888888886</v>
      </c>
      <c r="D1402" s="12">
        <v>90</v>
      </c>
      <c r="E1402" s="12">
        <v>84.18</v>
      </c>
      <c r="F1402" s="12">
        <v>95.16</v>
      </c>
      <c r="G1402" s="12">
        <v>86.924999999999997</v>
      </c>
      <c r="H1402" s="12">
        <v>89.67</v>
      </c>
      <c r="I1402" s="12">
        <v>83.265000000000001</v>
      </c>
      <c r="J1402" s="12">
        <v>93</v>
      </c>
      <c r="K1402" s="12">
        <v>88.754999999999995</v>
      </c>
      <c r="L1402" s="13">
        <v>88.869375000000005</v>
      </c>
      <c r="M1402" s="17" t="s">
        <v>10</v>
      </c>
      <c r="N1402" s="17">
        <f t="shared" si="84"/>
        <v>5</v>
      </c>
      <c r="O1402" s="14" t="s">
        <v>10</v>
      </c>
      <c r="P1402" s="14">
        <f t="shared" si="85"/>
        <v>2</v>
      </c>
      <c r="Q1402" s="14" t="s">
        <v>15</v>
      </c>
      <c r="R1402" s="14">
        <f t="shared" si="86"/>
        <v>2</v>
      </c>
      <c r="S1402" s="14" t="s">
        <v>119</v>
      </c>
      <c r="T1402" s="14" t="s">
        <v>143</v>
      </c>
      <c r="U1402" s="14">
        <f t="shared" si="87"/>
        <v>3</v>
      </c>
    </row>
    <row r="1403" spans="1:21" x14ac:dyDescent="0.3">
      <c r="A1403" s="11">
        <v>44635.570821759262</v>
      </c>
      <c r="B1403" s="15">
        <v>44635</v>
      </c>
      <c r="C1403" s="16">
        <v>0.57082175925925926</v>
      </c>
      <c r="D1403" s="12">
        <v>95.850000000000009</v>
      </c>
      <c r="E1403" s="12">
        <v>97.98</v>
      </c>
      <c r="F1403" s="12">
        <v>110.76</v>
      </c>
      <c r="G1403" s="12">
        <v>101.175</v>
      </c>
      <c r="H1403" s="12">
        <v>104.37</v>
      </c>
      <c r="I1403" s="12">
        <v>112</v>
      </c>
      <c r="J1403" s="12">
        <v>113.95500000000001</v>
      </c>
      <c r="K1403" s="12">
        <v>101</v>
      </c>
      <c r="L1403" s="13">
        <v>104.63625</v>
      </c>
      <c r="M1403" s="17" t="s">
        <v>10</v>
      </c>
      <c r="N1403" s="17">
        <f t="shared" si="84"/>
        <v>5</v>
      </c>
      <c r="O1403" s="14" t="s">
        <v>10</v>
      </c>
      <c r="P1403" s="14">
        <f t="shared" si="85"/>
        <v>2</v>
      </c>
      <c r="Q1403" s="14" t="s">
        <v>15</v>
      </c>
      <c r="R1403" s="14">
        <f t="shared" si="86"/>
        <v>2</v>
      </c>
      <c r="S1403" s="14" t="s">
        <v>119</v>
      </c>
      <c r="T1403" s="14" t="s">
        <v>143</v>
      </c>
      <c r="U1403" s="14">
        <f t="shared" si="87"/>
        <v>3</v>
      </c>
    </row>
    <row r="1404" spans="1:21" x14ac:dyDescent="0.3">
      <c r="A1404" s="11">
        <v>44635.570972222224</v>
      </c>
      <c r="B1404" s="15">
        <v>44635</v>
      </c>
      <c r="C1404" s="16">
        <v>0.57097222222222221</v>
      </c>
      <c r="D1404" s="12">
        <v>90.9</v>
      </c>
      <c r="E1404" s="12">
        <v>92.92</v>
      </c>
      <c r="F1404" s="12">
        <v>105.04</v>
      </c>
      <c r="G1404" s="12">
        <v>95.949999999999989</v>
      </c>
      <c r="H1404" s="12">
        <v>98.98</v>
      </c>
      <c r="I1404" s="12">
        <v>91.91</v>
      </c>
      <c r="J1404" s="12">
        <v>108.07000000000001</v>
      </c>
      <c r="K1404" s="12">
        <v>101</v>
      </c>
      <c r="L1404" s="13">
        <v>98.096250000000012</v>
      </c>
      <c r="M1404" s="17" t="s">
        <v>10</v>
      </c>
      <c r="N1404" s="17">
        <f t="shared" si="84"/>
        <v>5</v>
      </c>
      <c r="O1404" s="14" t="s">
        <v>10</v>
      </c>
      <c r="P1404" s="14">
        <f t="shared" si="85"/>
        <v>2</v>
      </c>
      <c r="Q1404" s="14" t="s">
        <v>15</v>
      </c>
      <c r="R1404" s="14">
        <f t="shared" si="86"/>
        <v>2</v>
      </c>
      <c r="S1404" s="14" t="s">
        <v>119</v>
      </c>
      <c r="T1404" s="14" t="s">
        <v>143</v>
      </c>
      <c r="U1404" s="14">
        <f t="shared" si="87"/>
        <v>3</v>
      </c>
    </row>
    <row r="1405" spans="1:21" x14ac:dyDescent="0.3">
      <c r="A1405" s="11">
        <v>44635.571284722224</v>
      </c>
      <c r="B1405" s="15">
        <v>44635</v>
      </c>
      <c r="C1405" s="16">
        <v>0.57128472222222226</v>
      </c>
      <c r="D1405" s="12">
        <v>93.600000000000009</v>
      </c>
      <c r="E1405" s="12">
        <v>95.68</v>
      </c>
      <c r="F1405" s="12">
        <v>108.16</v>
      </c>
      <c r="G1405" s="12">
        <v>98.8</v>
      </c>
      <c r="H1405" s="12">
        <v>101.92</v>
      </c>
      <c r="I1405" s="12">
        <v>94.64</v>
      </c>
      <c r="J1405" s="12">
        <v>111.28</v>
      </c>
      <c r="K1405" s="12">
        <v>104</v>
      </c>
      <c r="L1405" s="13">
        <v>101.01</v>
      </c>
      <c r="M1405" s="17" t="s">
        <v>10</v>
      </c>
      <c r="N1405" s="17">
        <f t="shared" si="84"/>
        <v>5</v>
      </c>
      <c r="O1405" s="14" t="s">
        <v>10</v>
      </c>
      <c r="P1405" s="14">
        <f t="shared" si="85"/>
        <v>2</v>
      </c>
      <c r="Q1405" s="14" t="s">
        <v>15</v>
      </c>
      <c r="R1405" s="14">
        <f t="shared" si="86"/>
        <v>2</v>
      </c>
      <c r="S1405" s="14" t="s">
        <v>119</v>
      </c>
      <c r="T1405" s="14" t="s">
        <v>143</v>
      </c>
      <c r="U1405" s="14">
        <f t="shared" si="87"/>
        <v>3</v>
      </c>
    </row>
    <row r="1406" spans="1:21" x14ac:dyDescent="0.3">
      <c r="A1406" s="11">
        <v>44635.571516203701</v>
      </c>
      <c r="B1406" s="15">
        <v>44635</v>
      </c>
      <c r="C1406" s="16">
        <v>0.57151620370370371</v>
      </c>
      <c r="D1406" s="12">
        <v>94.05</v>
      </c>
      <c r="E1406" s="12">
        <v>96.14</v>
      </c>
      <c r="F1406" s="12">
        <v>108.68</v>
      </c>
      <c r="G1406" s="12">
        <v>99.274999999999991</v>
      </c>
      <c r="H1406" s="12">
        <v>102.41</v>
      </c>
      <c r="I1406" s="12">
        <v>106</v>
      </c>
      <c r="J1406" s="12">
        <v>111.81500000000001</v>
      </c>
      <c r="K1406" s="12">
        <v>103</v>
      </c>
      <c r="L1406" s="13">
        <v>102.67125</v>
      </c>
      <c r="M1406" s="17" t="s">
        <v>10</v>
      </c>
      <c r="N1406" s="17">
        <f t="shared" si="84"/>
        <v>5</v>
      </c>
      <c r="O1406" s="14" t="s">
        <v>10</v>
      </c>
      <c r="P1406" s="14">
        <f t="shared" si="85"/>
        <v>2</v>
      </c>
      <c r="Q1406" s="14" t="s">
        <v>15</v>
      </c>
      <c r="R1406" s="14">
        <f t="shared" si="86"/>
        <v>2</v>
      </c>
      <c r="S1406" s="14" t="s">
        <v>119</v>
      </c>
      <c r="T1406" s="14" t="s">
        <v>143</v>
      </c>
      <c r="U1406" s="14">
        <f t="shared" si="87"/>
        <v>3</v>
      </c>
    </row>
    <row r="1407" spans="1:21" x14ac:dyDescent="0.3">
      <c r="A1407" s="11">
        <v>44635.571840277778</v>
      </c>
      <c r="B1407" s="15">
        <v>44635</v>
      </c>
      <c r="C1407" s="16">
        <v>0.57184027777777779</v>
      </c>
      <c r="D1407" s="12">
        <v>70.2</v>
      </c>
      <c r="E1407" s="12">
        <v>71.760000000000005</v>
      </c>
      <c r="F1407" s="12">
        <v>81.12</v>
      </c>
      <c r="G1407" s="12">
        <v>74.099999999999994</v>
      </c>
      <c r="H1407" s="12">
        <v>76.44</v>
      </c>
      <c r="I1407" s="12">
        <v>70.98</v>
      </c>
      <c r="J1407" s="12">
        <v>78</v>
      </c>
      <c r="K1407" s="12">
        <v>75.66</v>
      </c>
      <c r="L1407" s="13">
        <v>74.782499999999999</v>
      </c>
      <c r="M1407" s="17" t="s">
        <v>10</v>
      </c>
      <c r="N1407" s="17">
        <f t="shared" si="84"/>
        <v>5</v>
      </c>
      <c r="O1407" s="14" t="s">
        <v>10</v>
      </c>
      <c r="P1407" s="14">
        <f t="shared" si="85"/>
        <v>2</v>
      </c>
      <c r="Q1407" s="14" t="s">
        <v>15</v>
      </c>
      <c r="R1407" s="14">
        <f t="shared" si="86"/>
        <v>2</v>
      </c>
      <c r="S1407" s="14" t="s">
        <v>119</v>
      </c>
      <c r="T1407" s="14" t="s">
        <v>143</v>
      </c>
      <c r="U1407" s="14">
        <f t="shared" si="87"/>
        <v>3</v>
      </c>
    </row>
    <row r="1408" spans="1:21" x14ac:dyDescent="0.3">
      <c r="A1408" s="11">
        <v>44635.572210648148</v>
      </c>
      <c r="B1408" s="15">
        <v>44635</v>
      </c>
      <c r="C1408" s="16">
        <v>0.57221064814814815</v>
      </c>
      <c r="D1408" s="12">
        <v>90.9</v>
      </c>
      <c r="E1408" s="12">
        <v>92.92</v>
      </c>
      <c r="F1408" s="12">
        <v>105.04</v>
      </c>
      <c r="G1408" s="12">
        <v>95.949999999999989</v>
      </c>
      <c r="H1408" s="12">
        <v>98.98</v>
      </c>
      <c r="I1408" s="12">
        <v>103</v>
      </c>
      <c r="J1408" s="12">
        <v>108.07000000000001</v>
      </c>
      <c r="K1408" s="12">
        <v>99</v>
      </c>
      <c r="L1408" s="13">
        <v>99.232500000000002</v>
      </c>
      <c r="M1408" s="17" t="s">
        <v>10</v>
      </c>
      <c r="N1408" s="17">
        <f t="shared" si="84"/>
        <v>5</v>
      </c>
      <c r="O1408" s="14" t="s">
        <v>10</v>
      </c>
      <c r="P1408" s="14">
        <f t="shared" si="85"/>
        <v>2</v>
      </c>
      <c r="Q1408" s="14" t="s">
        <v>15</v>
      </c>
      <c r="R1408" s="14">
        <f t="shared" si="86"/>
        <v>2</v>
      </c>
      <c r="S1408" s="14" t="s">
        <v>119</v>
      </c>
      <c r="T1408" s="14" t="s">
        <v>143</v>
      </c>
      <c r="U1408" s="14">
        <f t="shared" si="87"/>
        <v>3</v>
      </c>
    </row>
    <row r="1409" spans="1:21" x14ac:dyDescent="0.3">
      <c r="A1409" s="11">
        <v>44635.572905092595</v>
      </c>
      <c r="B1409" s="15">
        <v>44635</v>
      </c>
      <c r="C1409" s="16">
        <v>0.57290509259259259</v>
      </c>
      <c r="D1409" s="12">
        <v>96.75</v>
      </c>
      <c r="E1409" s="12">
        <v>98.9</v>
      </c>
      <c r="F1409" s="12">
        <v>111.8</v>
      </c>
      <c r="G1409" s="12">
        <v>102.125</v>
      </c>
      <c r="H1409" s="12">
        <v>105.35</v>
      </c>
      <c r="I1409" s="12">
        <v>109</v>
      </c>
      <c r="J1409" s="12">
        <v>115.02500000000001</v>
      </c>
      <c r="K1409" s="12">
        <v>106</v>
      </c>
      <c r="L1409" s="13">
        <v>105.61874999999999</v>
      </c>
      <c r="M1409" s="17" t="s">
        <v>10</v>
      </c>
      <c r="N1409" s="17">
        <f t="shared" si="84"/>
        <v>5</v>
      </c>
      <c r="O1409" s="14" t="s">
        <v>10</v>
      </c>
      <c r="P1409" s="14">
        <f t="shared" si="85"/>
        <v>2</v>
      </c>
      <c r="Q1409" s="14" t="s">
        <v>15</v>
      </c>
      <c r="R1409" s="14">
        <f t="shared" si="86"/>
        <v>2</v>
      </c>
      <c r="S1409" s="14" t="s">
        <v>119</v>
      </c>
      <c r="T1409" s="14" t="s">
        <v>143</v>
      </c>
      <c r="U1409" s="14">
        <f t="shared" si="87"/>
        <v>3</v>
      </c>
    </row>
    <row r="1410" spans="1:21" x14ac:dyDescent="0.3">
      <c r="A1410" s="11">
        <v>44635.573599537034</v>
      </c>
      <c r="B1410" s="15">
        <v>44635</v>
      </c>
      <c r="C1410" s="16">
        <v>0.57359953703703703</v>
      </c>
      <c r="D1410" s="12">
        <v>104.85000000000001</v>
      </c>
      <c r="E1410" s="12">
        <v>107.18</v>
      </c>
      <c r="F1410" s="12">
        <v>121.16000000000001</v>
      </c>
      <c r="G1410" s="12">
        <v>110.675</v>
      </c>
      <c r="H1410" s="12">
        <v>114.17</v>
      </c>
      <c r="I1410" s="12">
        <v>131</v>
      </c>
      <c r="J1410" s="12">
        <v>124.655</v>
      </c>
      <c r="K1410" s="12">
        <v>102</v>
      </c>
      <c r="L1410" s="13">
        <v>114.46125000000001</v>
      </c>
      <c r="M1410" s="17" t="s">
        <v>10</v>
      </c>
      <c r="N1410" s="17">
        <f t="shared" si="84"/>
        <v>5</v>
      </c>
      <c r="O1410" s="14" t="s">
        <v>10</v>
      </c>
      <c r="P1410" s="14">
        <f t="shared" si="85"/>
        <v>2</v>
      </c>
      <c r="Q1410" s="14" t="s">
        <v>15</v>
      </c>
      <c r="R1410" s="14">
        <f t="shared" si="86"/>
        <v>2</v>
      </c>
      <c r="S1410" s="14" t="s">
        <v>119</v>
      </c>
      <c r="T1410" s="14" t="s">
        <v>143</v>
      </c>
      <c r="U1410" s="14">
        <f t="shared" si="87"/>
        <v>3</v>
      </c>
    </row>
    <row r="1411" spans="1:21" x14ac:dyDescent="0.3">
      <c r="A1411" s="11">
        <v>44635.573611111111</v>
      </c>
      <c r="B1411" s="15">
        <v>44635</v>
      </c>
      <c r="C1411" s="16">
        <v>0.57361111111111118</v>
      </c>
      <c r="D1411" s="12">
        <v>115</v>
      </c>
      <c r="E1411" s="12">
        <v>82.34</v>
      </c>
      <c r="F1411" s="12">
        <v>93.08</v>
      </c>
      <c r="G1411" s="12">
        <v>85.024999999999991</v>
      </c>
      <c r="H1411" s="12">
        <v>87.71</v>
      </c>
      <c r="I1411" s="12">
        <v>81.445000000000007</v>
      </c>
      <c r="J1411" s="12">
        <v>64</v>
      </c>
      <c r="K1411" s="12">
        <v>86.814999999999998</v>
      </c>
      <c r="L1411" s="13">
        <v>86.926874999999995</v>
      </c>
      <c r="M1411" s="17" t="s">
        <v>10</v>
      </c>
      <c r="N1411" s="17">
        <f t="shared" ref="N1411:N1474" si="88">IF(M1411="Morning",1,IF(M1411="Afternoon",2,IF(M1411="Evening",3,IF(M1411="late Evening",4,IF(M1411="Break",5)))))</f>
        <v>5</v>
      </c>
      <c r="O1411" s="14" t="s">
        <v>10</v>
      </c>
      <c r="P1411" s="14">
        <f t="shared" ref="P1411:P1474" si="89">IF(O1411="Greetings",1,IF(O1411="Break",2,IF(O1411="Closing",3,IF(O1411="demonstration",4,IF(O1411="Hands on",5,IF(O1411="Introduction",6,IF(O1411="Lecture",7,IF(O1411="No Activity",8,IF(O1411="Peer Learning",9)))))))))</f>
        <v>2</v>
      </c>
      <c r="Q1411" s="14" t="s">
        <v>15</v>
      </c>
      <c r="R1411" s="14">
        <f t="shared" ref="R1411:R1474" si="90">IF(Q1411="On Campus",1,IF(Q1411="Off Campus",2))</f>
        <v>2</v>
      </c>
      <c r="S1411" s="14" t="s">
        <v>119</v>
      </c>
      <c r="T1411" s="14" t="s">
        <v>143</v>
      </c>
      <c r="U1411" s="14">
        <f t="shared" ref="U1411:U1474" si="91">IF(T1411="Tools_Digital Drawing",1,IF(T1411="Spatial Design",2,IF(T1411="Technical Contexts",3)))</f>
        <v>3</v>
      </c>
    </row>
    <row r="1412" spans="1:21" x14ac:dyDescent="0.3">
      <c r="A1412" s="11">
        <v>44635.573923611111</v>
      </c>
      <c r="B1412" s="15">
        <v>44635</v>
      </c>
      <c r="C1412" s="16">
        <v>0.57392361111111112</v>
      </c>
      <c r="D1412" s="12">
        <v>126</v>
      </c>
      <c r="E1412" s="12">
        <v>128.80000000000001</v>
      </c>
      <c r="F1412" s="12">
        <v>145.6</v>
      </c>
      <c r="G1412" s="12">
        <v>133</v>
      </c>
      <c r="H1412" s="12">
        <v>137.19999999999999</v>
      </c>
      <c r="I1412" s="12">
        <v>140</v>
      </c>
      <c r="J1412" s="12">
        <v>149.80000000000001</v>
      </c>
      <c r="K1412" s="12">
        <v>135.79999999999998</v>
      </c>
      <c r="L1412" s="13">
        <v>137.02499999999998</v>
      </c>
      <c r="M1412" s="17" t="s">
        <v>10</v>
      </c>
      <c r="N1412" s="17">
        <f t="shared" si="88"/>
        <v>5</v>
      </c>
      <c r="O1412" s="14" t="s">
        <v>10</v>
      </c>
      <c r="P1412" s="14">
        <f t="shared" si="89"/>
        <v>2</v>
      </c>
      <c r="Q1412" s="14" t="s">
        <v>15</v>
      </c>
      <c r="R1412" s="14">
        <f t="shared" si="90"/>
        <v>2</v>
      </c>
      <c r="S1412" s="14" t="s">
        <v>18</v>
      </c>
      <c r="T1412" s="14" t="s">
        <v>143</v>
      </c>
      <c r="U1412" s="14">
        <f t="shared" si="91"/>
        <v>3</v>
      </c>
    </row>
    <row r="1413" spans="1:21" x14ac:dyDescent="0.3">
      <c r="A1413" s="11">
        <v>44635.574004629627</v>
      </c>
      <c r="B1413" s="15">
        <v>44635</v>
      </c>
      <c r="C1413" s="16">
        <v>0.57400462962962961</v>
      </c>
      <c r="D1413" s="12">
        <v>70.2</v>
      </c>
      <c r="E1413" s="12">
        <v>71.760000000000005</v>
      </c>
      <c r="F1413" s="12">
        <v>81.12</v>
      </c>
      <c r="G1413" s="12">
        <v>74.099999999999994</v>
      </c>
      <c r="H1413" s="12">
        <v>76.44</v>
      </c>
      <c r="I1413" s="12">
        <v>70.98</v>
      </c>
      <c r="J1413" s="12">
        <v>78</v>
      </c>
      <c r="K1413" s="12">
        <v>75.66</v>
      </c>
      <c r="L1413" s="13">
        <v>74.782499999999999</v>
      </c>
      <c r="M1413" s="17" t="s">
        <v>10</v>
      </c>
      <c r="N1413" s="17">
        <f t="shared" si="88"/>
        <v>5</v>
      </c>
      <c r="O1413" s="14" t="s">
        <v>10</v>
      </c>
      <c r="P1413" s="14">
        <f t="shared" si="89"/>
        <v>2</v>
      </c>
      <c r="Q1413" s="14" t="s">
        <v>15</v>
      </c>
      <c r="R1413" s="14">
        <f t="shared" si="90"/>
        <v>2</v>
      </c>
      <c r="S1413" s="14" t="s">
        <v>119</v>
      </c>
      <c r="T1413" s="14" t="s">
        <v>143</v>
      </c>
      <c r="U1413" s="14">
        <f t="shared" si="91"/>
        <v>3</v>
      </c>
    </row>
    <row r="1414" spans="1:21" x14ac:dyDescent="0.3">
      <c r="A1414" s="11">
        <v>44635.574293981481</v>
      </c>
      <c r="B1414" s="15">
        <v>44635</v>
      </c>
      <c r="C1414" s="16">
        <v>0.57429398148148147</v>
      </c>
      <c r="D1414" s="12">
        <v>107.55</v>
      </c>
      <c r="E1414" s="12">
        <v>109.94</v>
      </c>
      <c r="F1414" s="12">
        <v>124.28</v>
      </c>
      <c r="G1414" s="12">
        <v>113.52499999999999</v>
      </c>
      <c r="H1414" s="12">
        <v>117.11</v>
      </c>
      <c r="I1414" s="12">
        <v>138</v>
      </c>
      <c r="J1414" s="12">
        <v>127.86500000000001</v>
      </c>
      <c r="K1414" s="12">
        <v>101</v>
      </c>
      <c r="L1414" s="13">
        <v>117.40875</v>
      </c>
      <c r="M1414" s="17" t="s">
        <v>10</v>
      </c>
      <c r="N1414" s="17">
        <f t="shared" si="88"/>
        <v>5</v>
      </c>
      <c r="O1414" s="14" t="s">
        <v>10</v>
      </c>
      <c r="P1414" s="14">
        <f t="shared" si="89"/>
        <v>2</v>
      </c>
      <c r="Q1414" s="14" t="s">
        <v>15</v>
      </c>
      <c r="R1414" s="14">
        <f t="shared" si="90"/>
        <v>2</v>
      </c>
      <c r="S1414" s="14" t="s">
        <v>119</v>
      </c>
      <c r="T1414" s="14" t="s">
        <v>143</v>
      </c>
      <c r="U1414" s="14">
        <f t="shared" si="91"/>
        <v>3</v>
      </c>
    </row>
    <row r="1415" spans="1:21" x14ac:dyDescent="0.3">
      <c r="A1415" s="11">
        <v>44635.57435185185</v>
      </c>
      <c r="B1415" s="15">
        <v>44635</v>
      </c>
      <c r="C1415" s="16">
        <v>0.57435185185185189</v>
      </c>
      <c r="D1415" s="12">
        <v>69.3</v>
      </c>
      <c r="E1415" s="12">
        <v>70.84</v>
      </c>
      <c r="F1415" s="12">
        <v>80.08</v>
      </c>
      <c r="G1415" s="12">
        <v>73.149999999999991</v>
      </c>
      <c r="H1415" s="12">
        <v>75.459999999999994</v>
      </c>
      <c r="I1415" s="12">
        <v>70.070000000000007</v>
      </c>
      <c r="J1415" s="12">
        <v>77</v>
      </c>
      <c r="K1415" s="12">
        <v>74.69</v>
      </c>
      <c r="L1415" s="13">
        <v>73.82374999999999</v>
      </c>
      <c r="M1415" s="17" t="s">
        <v>10</v>
      </c>
      <c r="N1415" s="17">
        <f t="shared" si="88"/>
        <v>5</v>
      </c>
      <c r="O1415" s="14" t="s">
        <v>10</v>
      </c>
      <c r="P1415" s="14">
        <f t="shared" si="89"/>
        <v>2</v>
      </c>
      <c r="Q1415" s="14" t="s">
        <v>15</v>
      </c>
      <c r="R1415" s="14">
        <f t="shared" si="90"/>
        <v>2</v>
      </c>
      <c r="S1415" s="14" t="s">
        <v>119</v>
      </c>
      <c r="T1415" s="14" t="s">
        <v>143</v>
      </c>
      <c r="U1415" s="14">
        <f t="shared" si="91"/>
        <v>3</v>
      </c>
    </row>
    <row r="1416" spans="1:21" x14ac:dyDescent="0.3">
      <c r="A1416" s="11">
        <v>44635.574988425928</v>
      </c>
      <c r="B1416" s="15">
        <v>44635</v>
      </c>
      <c r="C1416" s="16">
        <v>0.57498842592592592</v>
      </c>
      <c r="D1416" s="12">
        <v>108.9</v>
      </c>
      <c r="E1416" s="12">
        <v>111.32000000000001</v>
      </c>
      <c r="F1416" s="12">
        <v>125.84</v>
      </c>
      <c r="G1416" s="12">
        <v>114.94999999999999</v>
      </c>
      <c r="H1416" s="12">
        <v>118.58</v>
      </c>
      <c r="I1416" s="12">
        <v>141</v>
      </c>
      <c r="J1416" s="12">
        <v>129.47</v>
      </c>
      <c r="K1416" s="12">
        <v>101</v>
      </c>
      <c r="L1416" s="13">
        <v>118.88250000000001</v>
      </c>
      <c r="M1416" s="17" t="s">
        <v>10</v>
      </c>
      <c r="N1416" s="17">
        <f t="shared" si="88"/>
        <v>5</v>
      </c>
      <c r="O1416" s="14" t="s">
        <v>10</v>
      </c>
      <c r="P1416" s="14">
        <f t="shared" si="89"/>
        <v>2</v>
      </c>
      <c r="Q1416" s="14" t="s">
        <v>15</v>
      </c>
      <c r="R1416" s="14">
        <f t="shared" si="90"/>
        <v>2</v>
      </c>
      <c r="S1416" s="14" t="s">
        <v>119</v>
      </c>
      <c r="T1416" s="14" t="s">
        <v>143</v>
      </c>
      <c r="U1416" s="14">
        <f t="shared" si="91"/>
        <v>3</v>
      </c>
    </row>
    <row r="1417" spans="1:21" x14ac:dyDescent="0.3">
      <c r="A1417" s="11">
        <v>44635.575219907405</v>
      </c>
      <c r="B1417" s="15">
        <v>44635</v>
      </c>
      <c r="C1417" s="16">
        <v>0.57521990740740747</v>
      </c>
      <c r="D1417" s="12">
        <v>72.900000000000006</v>
      </c>
      <c r="E1417" s="12">
        <v>74.52000000000001</v>
      </c>
      <c r="F1417" s="12">
        <v>84.240000000000009</v>
      </c>
      <c r="G1417" s="12">
        <v>76.95</v>
      </c>
      <c r="H1417" s="12">
        <v>79.38</v>
      </c>
      <c r="I1417" s="12">
        <v>73.710000000000008</v>
      </c>
      <c r="J1417" s="12">
        <v>81</v>
      </c>
      <c r="K1417" s="12">
        <v>78.569999999999993</v>
      </c>
      <c r="L1417" s="13">
        <v>77.658749999999998</v>
      </c>
      <c r="M1417" s="17" t="s">
        <v>10</v>
      </c>
      <c r="N1417" s="17">
        <f t="shared" si="88"/>
        <v>5</v>
      </c>
      <c r="O1417" s="14" t="s">
        <v>10</v>
      </c>
      <c r="P1417" s="14">
        <f t="shared" si="89"/>
        <v>2</v>
      </c>
      <c r="Q1417" s="14" t="s">
        <v>15</v>
      </c>
      <c r="R1417" s="14">
        <f t="shared" si="90"/>
        <v>2</v>
      </c>
      <c r="S1417" s="14" t="s">
        <v>119</v>
      </c>
      <c r="T1417" s="14" t="s">
        <v>143</v>
      </c>
      <c r="U1417" s="14">
        <f t="shared" si="91"/>
        <v>3</v>
      </c>
    </row>
    <row r="1418" spans="1:21" x14ac:dyDescent="0.3">
      <c r="A1418" s="11">
        <v>44635.575312499997</v>
      </c>
      <c r="B1418" s="15">
        <v>44635</v>
      </c>
      <c r="C1418" s="16">
        <v>0.5753125</v>
      </c>
      <c r="D1418" s="12">
        <v>117.9</v>
      </c>
      <c r="E1418" s="12">
        <v>120.52000000000001</v>
      </c>
      <c r="F1418" s="12">
        <v>136.24</v>
      </c>
      <c r="G1418" s="12">
        <v>124.44999999999999</v>
      </c>
      <c r="H1418" s="12">
        <v>128.38</v>
      </c>
      <c r="I1418" s="12">
        <v>131</v>
      </c>
      <c r="J1418" s="12">
        <v>140.17000000000002</v>
      </c>
      <c r="K1418" s="12">
        <v>127.07</v>
      </c>
      <c r="L1418" s="13">
        <v>128.21625</v>
      </c>
      <c r="M1418" s="17" t="s">
        <v>10</v>
      </c>
      <c r="N1418" s="17">
        <f t="shared" si="88"/>
        <v>5</v>
      </c>
      <c r="O1418" s="14" t="s">
        <v>10</v>
      </c>
      <c r="P1418" s="14">
        <f t="shared" si="89"/>
        <v>2</v>
      </c>
      <c r="Q1418" s="14" t="s">
        <v>15</v>
      </c>
      <c r="R1418" s="14">
        <f t="shared" si="90"/>
        <v>2</v>
      </c>
      <c r="S1418" s="14" t="s">
        <v>18</v>
      </c>
      <c r="T1418" s="14" t="s">
        <v>143</v>
      </c>
      <c r="U1418" s="14">
        <f t="shared" si="91"/>
        <v>3</v>
      </c>
    </row>
    <row r="1419" spans="1:21" x14ac:dyDescent="0.3">
      <c r="A1419" s="11">
        <v>44635.575682870367</v>
      </c>
      <c r="B1419" s="15">
        <v>44635</v>
      </c>
      <c r="C1419" s="16">
        <v>0.57568287037037036</v>
      </c>
      <c r="D1419" s="12">
        <v>104.4</v>
      </c>
      <c r="E1419" s="12">
        <v>106.72</v>
      </c>
      <c r="F1419" s="12">
        <v>120.64</v>
      </c>
      <c r="G1419" s="12">
        <v>110.19999999999999</v>
      </c>
      <c r="H1419" s="12">
        <v>113.67999999999999</v>
      </c>
      <c r="I1419" s="12">
        <v>129</v>
      </c>
      <c r="J1419" s="12">
        <v>124.12</v>
      </c>
      <c r="K1419" s="12">
        <v>103</v>
      </c>
      <c r="L1419" s="13">
        <v>113.97</v>
      </c>
      <c r="M1419" s="17" t="s">
        <v>10</v>
      </c>
      <c r="N1419" s="17">
        <f t="shared" si="88"/>
        <v>5</v>
      </c>
      <c r="O1419" s="14" t="s">
        <v>10</v>
      </c>
      <c r="P1419" s="14">
        <f t="shared" si="89"/>
        <v>2</v>
      </c>
      <c r="Q1419" s="14" t="s">
        <v>15</v>
      </c>
      <c r="R1419" s="14">
        <f t="shared" si="90"/>
        <v>2</v>
      </c>
      <c r="S1419" s="14" t="s">
        <v>119</v>
      </c>
      <c r="T1419" s="14" t="s">
        <v>143</v>
      </c>
      <c r="U1419" s="14">
        <f t="shared" si="91"/>
        <v>3</v>
      </c>
    </row>
    <row r="1420" spans="1:21" x14ac:dyDescent="0.3">
      <c r="A1420" s="11">
        <v>44635.576377314814</v>
      </c>
      <c r="B1420" s="15">
        <v>44635</v>
      </c>
      <c r="C1420" s="16">
        <v>0.5763773148148148</v>
      </c>
      <c r="D1420" s="12">
        <v>99.9</v>
      </c>
      <c r="E1420" s="12">
        <v>102.12</v>
      </c>
      <c r="F1420" s="12">
        <v>115.44</v>
      </c>
      <c r="G1420" s="12">
        <v>105.44999999999999</v>
      </c>
      <c r="H1420" s="12">
        <v>108.78</v>
      </c>
      <c r="I1420" s="12">
        <v>116</v>
      </c>
      <c r="J1420" s="12">
        <v>118.77000000000001</v>
      </c>
      <c r="K1420" s="12">
        <v>106</v>
      </c>
      <c r="L1420" s="13">
        <v>109.0575</v>
      </c>
      <c r="M1420" s="17" t="s">
        <v>10</v>
      </c>
      <c r="N1420" s="17">
        <f t="shared" si="88"/>
        <v>5</v>
      </c>
      <c r="O1420" s="14" t="s">
        <v>10</v>
      </c>
      <c r="P1420" s="14">
        <f t="shared" si="89"/>
        <v>2</v>
      </c>
      <c r="Q1420" s="14" t="s">
        <v>15</v>
      </c>
      <c r="R1420" s="14">
        <f t="shared" si="90"/>
        <v>2</v>
      </c>
      <c r="S1420" s="14" t="s">
        <v>119</v>
      </c>
      <c r="T1420" s="14" t="s">
        <v>143</v>
      </c>
      <c r="U1420" s="14">
        <f t="shared" si="91"/>
        <v>3</v>
      </c>
    </row>
    <row r="1421" spans="1:21" x14ac:dyDescent="0.3">
      <c r="A1421" s="11">
        <v>44635.576608796298</v>
      </c>
      <c r="B1421" s="15">
        <v>44635</v>
      </c>
      <c r="C1421" s="16">
        <v>0.57660879629629636</v>
      </c>
      <c r="D1421" s="12">
        <v>68.400000000000006</v>
      </c>
      <c r="E1421" s="12">
        <v>69.92</v>
      </c>
      <c r="F1421" s="12">
        <v>79.040000000000006</v>
      </c>
      <c r="G1421" s="12">
        <v>72.2</v>
      </c>
      <c r="H1421" s="12">
        <v>74.48</v>
      </c>
      <c r="I1421" s="12">
        <v>69.16</v>
      </c>
      <c r="J1421" s="12">
        <v>76</v>
      </c>
      <c r="K1421" s="12">
        <v>73.72</v>
      </c>
      <c r="L1421" s="13">
        <v>72.865000000000009</v>
      </c>
      <c r="M1421" s="17" t="s">
        <v>10</v>
      </c>
      <c r="N1421" s="17">
        <f t="shared" si="88"/>
        <v>5</v>
      </c>
      <c r="O1421" s="14" t="s">
        <v>10</v>
      </c>
      <c r="P1421" s="14">
        <f t="shared" si="89"/>
        <v>2</v>
      </c>
      <c r="Q1421" s="14" t="s">
        <v>15</v>
      </c>
      <c r="R1421" s="14">
        <f t="shared" si="90"/>
        <v>2</v>
      </c>
      <c r="S1421" s="14" t="s">
        <v>119</v>
      </c>
      <c r="T1421" s="14" t="s">
        <v>143</v>
      </c>
      <c r="U1421" s="14">
        <f t="shared" si="91"/>
        <v>3</v>
      </c>
    </row>
    <row r="1422" spans="1:21" x14ac:dyDescent="0.3">
      <c r="A1422" s="11">
        <v>44635.576851851853</v>
      </c>
      <c r="B1422" s="15">
        <v>44635</v>
      </c>
      <c r="C1422" s="16">
        <v>0.57685185185185184</v>
      </c>
      <c r="D1422" s="12">
        <v>96.3</v>
      </c>
      <c r="E1422" s="12">
        <v>98.44</v>
      </c>
      <c r="F1422" s="12">
        <v>111.28</v>
      </c>
      <c r="G1422" s="12">
        <v>101.64999999999999</v>
      </c>
      <c r="H1422" s="12">
        <v>104.86</v>
      </c>
      <c r="I1422" s="12">
        <v>97.37</v>
      </c>
      <c r="J1422" s="12">
        <v>114.49000000000001</v>
      </c>
      <c r="K1422" s="12">
        <v>107</v>
      </c>
      <c r="L1422" s="13">
        <v>103.92375</v>
      </c>
      <c r="M1422" s="17" t="s">
        <v>10</v>
      </c>
      <c r="N1422" s="17">
        <f t="shared" si="88"/>
        <v>5</v>
      </c>
      <c r="O1422" s="14" t="s">
        <v>10</v>
      </c>
      <c r="P1422" s="14">
        <f t="shared" si="89"/>
        <v>2</v>
      </c>
      <c r="Q1422" s="14" t="s">
        <v>15</v>
      </c>
      <c r="R1422" s="14">
        <f t="shared" si="90"/>
        <v>2</v>
      </c>
      <c r="S1422" s="14" t="s">
        <v>119</v>
      </c>
      <c r="T1422" s="14" t="s">
        <v>143</v>
      </c>
      <c r="U1422" s="14">
        <f t="shared" si="91"/>
        <v>3</v>
      </c>
    </row>
    <row r="1423" spans="1:21" x14ac:dyDescent="0.3">
      <c r="A1423" s="11">
        <v>44635.57707175926</v>
      </c>
      <c r="B1423" s="15">
        <v>44635</v>
      </c>
      <c r="C1423" s="16">
        <v>0.57707175925925924</v>
      </c>
      <c r="D1423" s="12">
        <v>99</v>
      </c>
      <c r="E1423" s="12">
        <v>101.2</v>
      </c>
      <c r="F1423" s="12">
        <v>114.4</v>
      </c>
      <c r="G1423" s="12">
        <v>104.5</v>
      </c>
      <c r="H1423" s="12">
        <v>107.8</v>
      </c>
      <c r="I1423" s="12">
        <v>110</v>
      </c>
      <c r="J1423" s="12">
        <v>117.7</v>
      </c>
      <c r="K1423" s="12">
        <v>106.7</v>
      </c>
      <c r="L1423" s="13">
        <v>107.66250000000001</v>
      </c>
      <c r="M1423" s="17" t="s">
        <v>10</v>
      </c>
      <c r="N1423" s="17">
        <f t="shared" si="88"/>
        <v>5</v>
      </c>
      <c r="O1423" s="14" t="s">
        <v>10</v>
      </c>
      <c r="P1423" s="14">
        <f t="shared" si="89"/>
        <v>2</v>
      </c>
      <c r="Q1423" s="14" t="s">
        <v>15</v>
      </c>
      <c r="R1423" s="14">
        <f t="shared" si="90"/>
        <v>2</v>
      </c>
      <c r="S1423" s="14" t="s">
        <v>119</v>
      </c>
      <c r="T1423" s="14" t="s">
        <v>143</v>
      </c>
      <c r="U1423" s="14">
        <f t="shared" si="91"/>
        <v>3</v>
      </c>
    </row>
    <row r="1424" spans="1:21" x14ac:dyDescent="0.3">
      <c r="A1424" s="11">
        <v>44635.57708333333</v>
      </c>
      <c r="B1424" s="15">
        <v>44635</v>
      </c>
      <c r="C1424" s="16">
        <v>0.57708333333333328</v>
      </c>
      <c r="D1424" s="12">
        <v>120</v>
      </c>
      <c r="E1424" s="12">
        <v>80.960000000000008</v>
      </c>
      <c r="F1424" s="12">
        <v>91.52000000000001</v>
      </c>
      <c r="G1424" s="12">
        <v>83.6</v>
      </c>
      <c r="H1424" s="12">
        <v>86.24</v>
      </c>
      <c r="I1424" s="12">
        <v>80.08</v>
      </c>
      <c r="J1424" s="12">
        <v>56</v>
      </c>
      <c r="K1424" s="12">
        <v>85.36</v>
      </c>
      <c r="L1424" s="13">
        <v>85.470000000000013</v>
      </c>
      <c r="M1424" s="17" t="s">
        <v>10</v>
      </c>
      <c r="N1424" s="17">
        <f t="shared" si="88"/>
        <v>5</v>
      </c>
      <c r="O1424" s="14" t="s">
        <v>10</v>
      </c>
      <c r="P1424" s="14">
        <f t="shared" si="89"/>
        <v>2</v>
      </c>
      <c r="Q1424" s="14" t="s">
        <v>15</v>
      </c>
      <c r="R1424" s="14">
        <f t="shared" si="90"/>
        <v>2</v>
      </c>
      <c r="S1424" s="14" t="s">
        <v>119</v>
      </c>
      <c r="T1424" s="14" t="s">
        <v>143</v>
      </c>
      <c r="U1424" s="14">
        <f t="shared" si="91"/>
        <v>3</v>
      </c>
    </row>
    <row r="1425" spans="1:21" x14ac:dyDescent="0.3">
      <c r="A1425" s="11">
        <v>44635.577766203707</v>
      </c>
      <c r="B1425" s="15">
        <v>44635</v>
      </c>
      <c r="C1425" s="16">
        <v>0.57776620370370368</v>
      </c>
      <c r="D1425" s="12">
        <v>95.4</v>
      </c>
      <c r="E1425" s="12">
        <v>97.52000000000001</v>
      </c>
      <c r="F1425" s="12">
        <v>110.24000000000001</v>
      </c>
      <c r="G1425" s="12">
        <v>100.69999999999999</v>
      </c>
      <c r="H1425" s="12">
        <v>103.88</v>
      </c>
      <c r="I1425" s="12">
        <v>109</v>
      </c>
      <c r="J1425" s="12">
        <v>113.42</v>
      </c>
      <c r="K1425" s="12">
        <v>103</v>
      </c>
      <c r="L1425" s="13">
        <v>104.145</v>
      </c>
      <c r="M1425" s="17" t="s">
        <v>10</v>
      </c>
      <c r="N1425" s="17">
        <f t="shared" si="88"/>
        <v>5</v>
      </c>
      <c r="O1425" s="14" t="s">
        <v>10</v>
      </c>
      <c r="P1425" s="14">
        <f t="shared" si="89"/>
        <v>2</v>
      </c>
      <c r="Q1425" s="14" t="s">
        <v>15</v>
      </c>
      <c r="R1425" s="14">
        <f t="shared" si="90"/>
        <v>2</v>
      </c>
      <c r="S1425" s="14" t="s">
        <v>119</v>
      </c>
      <c r="T1425" s="14" t="s">
        <v>143</v>
      </c>
      <c r="U1425" s="14">
        <f t="shared" si="91"/>
        <v>3</v>
      </c>
    </row>
    <row r="1426" spans="1:21" x14ac:dyDescent="0.3">
      <c r="A1426" s="11">
        <v>44635.577997685185</v>
      </c>
      <c r="B1426" s="15">
        <v>44635</v>
      </c>
      <c r="C1426" s="16">
        <v>0.57799768518518524</v>
      </c>
      <c r="D1426" s="12">
        <v>73.8</v>
      </c>
      <c r="E1426" s="12">
        <v>75.44</v>
      </c>
      <c r="F1426" s="12">
        <v>85.28</v>
      </c>
      <c r="G1426" s="12">
        <v>77.899999999999991</v>
      </c>
      <c r="H1426" s="12">
        <v>80.36</v>
      </c>
      <c r="I1426" s="12">
        <v>74.62</v>
      </c>
      <c r="J1426" s="12">
        <v>82</v>
      </c>
      <c r="K1426" s="12">
        <v>79.539999999999992</v>
      </c>
      <c r="L1426" s="13">
        <v>78.617500000000007</v>
      </c>
      <c r="M1426" s="17" t="s">
        <v>10</v>
      </c>
      <c r="N1426" s="17">
        <f t="shared" si="88"/>
        <v>5</v>
      </c>
      <c r="O1426" s="14" t="s">
        <v>10</v>
      </c>
      <c r="P1426" s="14">
        <f t="shared" si="89"/>
        <v>2</v>
      </c>
      <c r="Q1426" s="14" t="s">
        <v>15</v>
      </c>
      <c r="R1426" s="14">
        <f t="shared" si="90"/>
        <v>2</v>
      </c>
      <c r="S1426" s="14" t="s">
        <v>119</v>
      </c>
      <c r="T1426" s="14" t="s">
        <v>143</v>
      </c>
      <c r="U1426" s="14">
        <f t="shared" si="91"/>
        <v>3</v>
      </c>
    </row>
    <row r="1427" spans="1:21" x14ac:dyDescent="0.3">
      <c r="A1427" s="11">
        <v>44635.578460648147</v>
      </c>
      <c r="B1427" s="15">
        <v>44635</v>
      </c>
      <c r="C1427" s="16">
        <v>0.57846064814814813</v>
      </c>
      <c r="D1427" s="12">
        <v>87.6</v>
      </c>
      <c r="E1427" s="12">
        <v>89.546666666666667</v>
      </c>
      <c r="F1427" s="12">
        <v>101.22666666666666</v>
      </c>
      <c r="G1427" s="12">
        <v>92.466666666666654</v>
      </c>
      <c r="H1427" s="12">
        <v>95.386666666666656</v>
      </c>
      <c r="I1427" s="12">
        <v>113</v>
      </c>
      <c r="J1427" s="12">
        <v>79</v>
      </c>
      <c r="K1427" s="12">
        <v>100</v>
      </c>
      <c r="L1427" s="13">
        <v>94.778333333333336</v>
      </c>
      <c r="M1427" s="17" t="s">
        <v>10</v>
      </c>
      <c r="N1427" s="17">
        <f t="shared" si="88"/>
        <v>5</v>
      </c>
      <c r="O1427" s="14" t="s">
        <v>10</v>
      </c>
      <c r="P1427" s="14">
        <f t="shared" si="89"/>
        <v>2</v>
      </c>
      <c r="Q1427" s="14" t="s">
        <v>15</v>
      </c>
      <c r="R1427" s="14">
        <f t="shared" si="90"/>
        <v>2</v>
      </c>
      <c r="S1427" s="14" t="s">
        <v>119</v>
      </c>
      <c r="T1427" s="14" t="s">
        <v>143</v>
      </c>
      <c r="U1427" s="14">
        <f t="shared" si="91"/>
        <v>3</v>
      </c>
    </row>
    <row r="1428" spans="1:21" x14ac:dyDescent="0.3">
      <c r="A1428" s="11">
        <v>44635.579155092593</v>
      </c>
      <c r="B1428" s="15">
        <v>44635</v>
      </c>
      <c r="C1428" s="16">
        <v>0.57915509259259257</v>
      </c>
      <c r="D1428" s="12">
        <v>81.900000000000006</v>
      </c>
      <c r="E1428" s="12">
        <v>83.72</v>
      </c>
      <c r="F1428" s="12">
        <v>94.64</v>
      </c>
      <c r="G1428" s="12">
        <v>86.45</v>
      </c>
      <c r="H1428" s="12">
        <v>89.179999999999993</v>
      </c>
      <c r="I1428" s="12">
        <v>110</v>
      </c>
      <c r="J1428" s="12">
        <v>63</v>
      </c>
      <c r="K1428" s="12">
        <v>100</v>
      </c>
      <c r="L1428" s="13">
        <v>88.611249999999998</v>
      </c>
      <c r="M1428" s="17" t="s">
        <v>10</v>
      </c>
      <c r="N1428" s="17">
        <f t="shared" si="88"/>
        <v>5</v>
      </c>
      <c r="O1428" s="14" t="s">
        <v>10</v>
      </c>
      <c r="P1428" s="14">
        <f t="shared" si="89"/>
        <v>2</v>
      </c>
      <c r="Q1428" s="14" t="s">
        <v>15</v>
      </c>
      <c r="R1428" s="14">
        <f t="shared" si="90"/>
        <v>2</v>
      </c>
      <c r="S1428" s="14" t="s">
        <v>119</v>
      </c>
      <c r="T1428" s="14" t="s">
        <v>143</v>
      </c>
      <c r="U1428" s="14">
        <f t="shared" si="91"/>
        <v>3</v>
      </c>
    </row>
    <row r="1429" spans="1:21" x14ac:dyDescent="0.3">
      <c r="A1429" s="11">
        <v>44635.57984953704</v>
      </c>
      <c r="B1429" s="15">
        <v>44635</v>
      </c>
      <c r="C1429" s="16">
        <v>0.57984953703703701</v>
      </c>
      <c r="D1429" s="12">
        <v>81.900000000000006</v>
      </c>
      <c r="E1429" s="12">
        <v>83.72</v>
      </c>
      <c r="F1429" s="12">
        <v>94.64</v>
      </c>
      <c r="G1429" s="12">
        <v>86.45</v>
      </c>
      <c r="H1429" s="12">
        <v>89.179999999999993</v>
      </c>
      <c r="I1429" s="12">
        <v>110</v>
      </c>
      <c r="J1429" s="12">
        <v>64</v>
      </c>
      <c r="K1429" s="12">
        <v>99</v>
      </c>
      <c r="L1429" s="13">
        <v>88.611249999999998</v>
      </c>
      <c r="M1429" s="17" t="s">
        <v>10</v>
      </c>
      <c r="N1429" s="17">
        <f t="shared" si="88"/>
        <v>5</v>
      </c>
      <c r="O1429" s="14" t="s">
        <v>10</v>
      </c>
      <c r="P1429" s="14">
        <f t="shared" si="89"/>
        <v>2</v>
      </c>
      <c r="Q1429" s="14" t="s">
        <v>15</v>
      </c>
      <c r="R1429" s="14">
        <f t="shared" si="90"/>
        <v>2</v>
      </c>
      <c r="S1429" s="14" t="s">
        <v>119</v>
      </c>
      <c r="T1429" s="14" t="s">
        <v>143</v>
      </c>
      <c r="U1429" s="14">
        <f t="shared" si="91"/>
        <v>3</v>
      </c>
    </row>
    <row r="1430" spans="1:21" x14ac:dyDescent="0.3">
      <c r="A1430" s="11">
        <v>44635.580277777779</v>
      </c>
      <c r="B1430" s="15">
        <v>44635</v>
      </c>
      <c r="C1430" s="16">
        <v>0.58027777777777778</v>
      </c>
      <c r="D1430" s="12">
        <v>96.3</v>
      </c>
      <c r="E1430" s="12">
        <v>98.44</v>
      </c>
      <c r="F1430" s="12">
        <v>111.28</v>
      </c>
      <c r="G1430" s="12">
        <v>101.64999999999999</v>
      </c>
      <c r="H1430" s="12">
        <v>104.86</v>
      </c>
      <c r="I1430" s="12">
        <v>97.37</v>
      </c>
      <c r="J1430" s="12">
        <v>114.49000000000001</v>
      </c>
      <c r="K1430" s="12">
        <v>107</v>
      </c>
      <c r="L1430" s="13">
        <v>103.92375</v>
      </c>
      <c r="M1430" s="17" t="s">
        <v>10</v>
      </c>
      <c r="N1430" s="17">
        <f t="shared" si="88"/>
        <v>5</v>
      </c>
      <c r="O1430" s="14" t="s">
        <v>10</v>
      </c>
      <c r="P1430" s="14">
        <f t="shared" si="89"/>
        <v>2</v>
      </c>
      <c r="Q1430" s="14" t="s">
        <v>15</v>
      </c>
      <c r="R1430" s="14">
        <f t="shared" si="90"/>
        <v>2</v>
      </c>
      <c r="S1430" s="14" t="s">
        <v>119</v>
      </c>
      <c r="T1430" s="14" t="s">
        <v>143</v>
      </c>
      <c r="U1430" s="14">
        <f t="shared" si="91"/>
        <v>3</v>
      </c>
    </row>
    <row r="1431" spans="1:21" x14ac:dyDescent="0.3">
      <c r="A1431" s="11">
        <v>44635.580543981479</v>
      </c>
      <c r="B1431" s="15">
        <v>44635</v>
      </c>
      <c r="C1431" s="16">
        <v>0.58054398148148145</v>
      </c>
      <c r="D1431" s="12">
        <v>96.9</v>
      </c>
      <c r="E1431" s="12">
        <v>99.053333333333342</v>
      </c>
      <c r="F1431" s="12">
        <v>111.97333333333334</v>
      </c>
      <c r="G1431" s="12">
        <v>102.28333333333333</v>
      </c>
      <c r="H1431" s="12">
        <v>105.51333333333334</v>
      </c>
      <c r="I1431" s="12">
        <v>109</v>
      </c>
      <c r="J1431" s="12">
        <v>107</v>
      </c>
      <c r="K1431" s="12">
        <v>107</v>
      </c>
      <c r="L1431" s="13">
        <v>104.84041666666667</v>
      </c>
      <c r="M1431" s="17" t="s">
        <v>10</v>
      </c>
      <c r="N1431" s="17">
        <f t="shared" si="88"/>
        <v>5</v>
      </c>
      <c r="O1431" s="14" t="s">
        <v>10</v>
      </c>
      <c r="P1431" s="14">
        <f t="shared" si="89"/>
        <v>2</v>
      </c>
      <c r="Q1431" s="14" t="s">
        <v>15</v>
      </c>
      <c r="R1431" s="14">
        <f t="shared" si="90"/>
        <v>2</v>
      </c>
      <c r="S1431" s="14" t="s">
        <v>119</v>
      </c>
      <c r="T1431" s="14" t="s">
        <v>143</v>
      </c>
      <c r="U1431" s="14">
        <f t="shared" si="91"/>
        <v>3</v>
      </c>
    </row>
    <row r="1432" spans="1:21" x14ac:dyDescent="0.3">
      <c r="A1432" s="11">
        <v>44635.580555555556</v>
      </c>
      <c r="B1432" s="15">
        <v>44635</v>
      </c>
      <c r="C1432" s="16">
        <v>0.5805555555555556</v>
      </c>
      <c r="D1432" s="12">
        <v>99</v>
      </c>
      <c r="E1432" s="12">
        <v>91.08</v>
      </c>
      <c r="F1432" s="12">
        <v>102.96000000000001</v>
      </c>
      <c r="G1432" s="12">
        <v>94.05</v>
      </c>
      <c r="H1432" s="12">
        <v>97.02</v>
      </c>
      <c r="I1432" s="12">
        <v>90.09</v>
      </c>
      <c r="J1432" s="12">
        <v>105.93</v>
      </c>
      <c r="K1432" s="12">
        <v>96.03</v>
      </c>
      <c r="L1432" s="13">
        <v>97.019999999999982</v>
      </c>
      <c r="M1432" s="17" t="s">
        <v>10</v>
      </c>
      <c r="N1432" s="17">
        <f t="shared" si="88"/>
        <v>5</v>
      </c>
      <c r="O1432" s="14" t="s">
        <v>10</v>
      </c>
      <c r="P1432" s="14">
        <f t="shared" si="89"/>
        <v>2</v>
      </c>
      <c r="Q1432" s="14" t="s">
        <v>15</v>
      </c>
      <c r="R1432" s="14">
        <f t="shared" si="90"/>
        <v>2</v>
      </c>
      <c r="S1432" s="14" t="s">
        <v>119</v>
      </c>
      <c r="T1432" s="14" t="s">
        <v>143</v>
      </c>
      <c r="U1432" s="14">
        <f t="shared" si="91"/>
        <v>3</v>
      </c>
    </row>
    <row r="1433" spans="1:21" x14ac:dyDescent="0.3">
      <c r="A1433" s="11">
        <v>44635.580960648149</v>
      </c>
      <c r="B1433" s="15">
        <v>44635</v>
      </c>
      <c r="C1433" s="16">
        <v>0.58096064814814818</v>
      </c>
      <c r="D1433" s="12">
        <v>114.3</v>
      </c>
      <c r="E1433" s="12">
        <v>116.84</v>
      </c>
      <c r="F1433" s="12">
        <v>132.08000000000001</v>
      </c>
      <c r="G1433" s="12">
        <v>120.64999999999999</v>
      </c>
      <c r="H1433" s="12">
        <v>124.46</v>
      </c>
      <c r="I1433" s="12">
        <v>115.57000000000001</v>
      </c>
      <c r="J1433" s="12">
        <v>127</v>
      </c>
      <c r="K1433" s="12">
        <v>123.19</v>
      </c>
      <c r="L1433" s="13">
        <v>121.76125000000002</v>
      </c>
      <c r="M1433" s="17" t="s">
        <v>10</v>
      </c>
      <c r="N1433" s="17">
        <f t="shared" si="88"/>
        <v>5</v>
      </c>
      <c r="O1433" s="14" t="s">
        <v>10</v>
      </c>
      <c r="P1433" s="14">
        <f t="shared" si="89"/>
        <v>2</v>
      </c>
      <c r="Q1433" s="14" t="s">
        <v>15</v>
      </c>
      <c r="R1433" s="14">
        <f t="shared" si="90"/>
        <v>2</v>
      </c>
      <c r="S1433" s="14" t="s">
        <v>18</v>
      </c>
      <c r="T1433" s="14" t="s">
        <v>143</v>
      </c>
      <c r="U1433" s="14">
        <f t="shared" si="91"/>
        <v>3</v>
      </c>
    </row>
    <row r="1434" spans="1:21" x14ac:dyDescent="0.3">
      <c r="A1434" s="11">
        <v>44635.581238425926</v>
      </c>
      <c r="B1434" s="15">
        <v>44635</v>
      </c>
      <c r="C1434" s="16">
        <v>0.58123842592592589</v>
      </c>
      <c r="D1434" s="12">
        <v>100.35000000000001</v>
      </c>
      <c r="E1434" s="12">
        <v>102.58</v>
      </c>
      <c r="F1434" s="12">
        <v>115.96000000000001</v>
      </c>
      <c r="G1434" s="12">
        <v>105.925</v>
      </c>
      <c r="H1434" s="12">
        <v>109.27</v>
      </c>
      <c r="I1434" s="12">
        <v>111</v>
      </c>
      <c r="J1434" s="12">
        <v>119.30500000000001</v>
      </c>
      <c r="K1434" s="12">
        <v>112</v>
      </c>
      <c r="L1434" s="13">
        <v>109.54875000000001</v>
      </c>
      <c r="M1434" s="17" t="s">
        <v>10</v>
      </c>
      <c r="N1434" s="17">
        <f t="shared" si="88"/>
        <v>5</v>
      </c>
      <c r="O1434" s="14" t="s">
        <v>10</v>
      </c>
      <c r="P1434" s="14">
        <f t="shared" si="89"/>
        <v>2</v>
      </c>
      <c r="Q1434" s="14" t="s">
        <v>15</v>
      </c>
      <c r="R1434" s="14">
        <f t="shared" si="90"/>
        <v>2</v>
      </c>
      <c r="S1434" s="14" t="s">
        <v>119</v>
      </c>
      <c r="T1434" s="14" t="s">
        <v>143</v>
      </c>
      <c r="U1434" s="14">
        <f t="shared" si="91"/>
        <v>3</v>
      </c>
    </row>
    <row r="1435" spans="1:21" x14ac:dyDescent="0.3">
      <c r="A1435" s="11">
        <v>44635.581932870373</v>
      </c>
      <c r="B1435" s="15">
        <v>44635</v>
      </c>
      <c r="C1435" s="16">
        <v>0.58193287037037034</v>
      </c>
      <c r="D1435" s="12">
        <v>120.15</v>
      </c>
      <c r="E1435" s="12">
        <v>122.82000000000001</v>
      </c>
      <c r="F1435" s="12">
        <v>138.84</v>
      </c>
      <c r="G1435" s="12">
        <v>126.82499999999999</v>
      </c>
      <c r="H1435" s="12">
        <v>130.82999999999998</v>
      </c>
      <c r="I1435" s="12">
        <v>121.485</v>
      </c>
      <c r="J1435" s="12">
        <v>134</v>
      </c>
      <c r="K1435" s="12">
        <v>133</v>
      </c>
      <c r="L1435" s="13">
        <v>128.49375000000001</v>
      </c>
      <c r="M1435" s="17" t="s">
        <v>10</v>
      </c>
      <c r="N1435" s="17">
        <f t="shared" si="88"/>
        <v>5</v>
      </c>
      <c r="O1435" s="14" t="s">
        <v>10</v>
      </c>
      <c r="P1435" s="14">
        <f t="shared" si="89"/>
        <v>2</v>
      </c>
      <c r="Q1435" s="14" t="s">
        <v>15</v>
      </c>
      <c r="R1435" s="14">
        <f t="shared" si="90"/>
        <v>2</v>
      </c>
      <c r="S1435" s="14" t="s">
        <v>18</v>
      </c>
      <c r="T1435" s="14" t="s">
        <v>143</v>
      </c>
      <c r="U1435" s="14">
        <f t="shared" si="91"/>
        <v>3</v>
      </c>
    </row>
    <row r="1436" spans="1:21" x14ac:dyDescent="0.3">
      <c r="A1436" s="11">
        <v>44635.582627314812</v>
      </c>
      <c r="B1436" s="15">
        <v>44635</v>
      </c>
      <c r="C1436" s="16">
        <v>0.58262731481481478</v>
      </c>
      <c r="D1436" s="12">
        <v>114.9</v>
      </c>
      <c r="E1436" s="12">
        <v>117.45333333333335</v>
      </c>
      <c r="F1436" s="12">
        <v>132.77333333333334</v>
      </c>
      <c r="G1436" s="12">
        <v>121.28333333333333</v>
      </c>
      <c r="H1436" s="12">
        <v>125.11333333333333</v>
      </c>
      <c r="I1436" s="12">
        <v>114</v>
      </c>
      <c r="J1436" s="12">
        <v>134</v>
      </c>
      <c r="K1436" s="12">
        <v>135</v>
      </c>
      <c r="L1436" s="13">
        <v>124.31541666666666</v>
      </c>
      <c r="M1436" s="17" t="s">
        <v>10</v>
      </c>
      <c r="N1436" s="17">
        <f t="shared" si="88"/>
        <v>5</v>
      </c>
      <c r="O1436" s="14" t="s">
        <v>10</v>
      </c>
      <c r="P1436" s="14">
        <f t="shared" si="89"/>
        <v>2</v>
      </c>
      <c r="Q1436" s="14" t="s">
        <v>15</v>
      </c>
      <c r="R1436" s="14">
        <f t="shared" si="90"/>
        <v>2</v>
      </c>
      <c r="S1436" s="14" t="s">
        <v>18</v>
      </c>
      <c r="T1436" s="14" t="s">
        <v>143</v>
      </c>
      <c r="U1436" s="14">
        <f t="shared" si="91"/>
        <v>3</v>
      </c>
    </row>
    <row r="1437" spans="1:21" x14ac:dyDescent="0.3">
      <c r="A1437" s="11">
        <v>44635.583009259259</v>
      </c>
      <c r="B1437" s="15">
        <v>44635</v>
      </c>
      <c r="C1437" s="16">
        <v>0.58300925925925928</v>
      </c>
      <c r="D1437" s="12">
        <v>119.7</v>
      </c>
      <c r="E1437" s="12">
        <v>122.36</v>
      </c>
      <c r="F1437" s="12">
        <v>138.32</v>
      </c>
      <c r="G1437" s="12">
        <v>126.35</v>
      </c>
      <c r="H1437" s="12">
        <v>130.34</v>
      </c>
      <c r="I1437" s="12">
        <v>121.03</v>
      </c>
      <c r="J1437" s="12">
        <v>133</v>
      </c>
      <c r="K1437" s="12">
        <v>129.01</v>
      </c>
      <c r="L1437" s="13">
        <v>127.51375</v>
      </c>
      <c r="M1437" s="17" t="s">
        <v>10</v>
      </c>
      <c r="N1437" s="17">
        <f t="shared" si="88"/>
        <v>5</v>
      </c>
      <c r="O1437" s="14" t="s">
        <v>10</v>
      </c>
      <c r="P1437" s="14">
        <f t="shared" si="89"/>
        <v>2</v>
      </c>
      <c r="Q1437" s="14" t="s">
        <v>15</v>
      </c>
      <c r="R1437" s="14">
        <f t="shared" si="90"/>
        <v>2</v>
      </c>
      <c r="S1437" s="14" t="s">
        <v>18</v>
      </c>
      <c r="T1437" s="14" t="s">
        <v>143</v>
      </c>
      <c r="U1437" s="14">
        <f t="shared" si="91"/>
        <v>3</v>
      </c>
    </row>
    <row r="1438" spans="1:21" x14ac:dyDescent="0.3">
      <c r="A1438" s="11">
        <v>44635.583321759259</v>
      </c>
      <c r="B1438" s="15">
        <v>44635</v>
      </c>
      <c r="C1438" s="16">
        <v>0.58332175925925933</v>
      </c>
      <c r="D1438" s="12">
        <v>111</v>
      </c>
      <c r="E1438" s="12">
        <v>113.46666666666667</v>
      </c>
      <c r="F1438" s="12">
        <v>128.26666666666668</v>
      </c>
      <c r="G1438" s="12">
        <v>117.16666666666666</v>
      </c>
      <c r="H1438" s="12">
        <v>120.86666666666666</v>
      </c>
      <c r="I1438" s="12">
        <v>110</v>
      </c>
      <c r="J1438" s="12">
        <v>131</v>
      </c>
      <c r="K1438" s="12">
        <v>129</v>
      </c>
      <c r="L1438" s="13">
        <v>120.09583333333333</v>
      </c>
      <c r="M1438" s="17" t="s">
        <v>10</v>
      </c>
      <c r="N1438" s="17">
        <f t="shared" si="88"/>
        <v>5</v>
      </c>
      <c r="O1438" s="14" t="s">
        <v>10</v>
      </c>
      <c r="P1438" s="14">
        <f t="shared" si="89"/>
        <v>2</v>
      </c>
      <c r="Q1438" s="14" t="s">
        <v>15</v>
      </c>
      <c r="R1438" s="14">
        <f t="shared" si="90"/>
        <v>2</v>
      </c>
      <c r="S1438" s="14" t="s">
        <v>18</v>
      </c>
      <c r="T1438" s="14" t="s">
        <v>143</v>
      </c>
      <c r="U1438" s="14">
        <f t="shared" si="91"/>
        <v>3</v>
      </c>
    </row>
    <row r="1439" spans="1:21" x14ac:dyDescent="0.3">
      <c r="A1439" s="11">
        <v>44635.583749999998</v>
      </c>
      <c r="B1439" s="15">
        <v>44635</v>
      </c>
      <c r="C1439" s="16">
        <v>0.58374999999999999</v>
      </c>
      <c r="D1439" s="12">
        <v>94.5</v>
      </c>
      <c r="E1439" s="12">
        <v>96.600000000000009</v>
      </c>
      <c r="F1439" s="12">
        <v>109.2</v>
      </c>
      <c r="G1439" s="12">
        <v>99.75</v>
      </c>
      <c r="H1439" s="12">
        <v>102.89999999999999</v>
      </c>
      <c r="I1439" s="12">
        <v>95.55</v>
      </c>
      <c r="J1439" s="12">
        <v>105</v>
      </c>
      <c r="K1439" s="12">
        <v>101.85</v>
      </c>
      <c r="L1439" s="13">
        <v>100.66875</v>
      </c>
      <c r="M1439" s="17" t="s">
        <v>138</v>
      </c>
      <c r="N1439" s="17">
        <f t="shared" si="88"/>
        <v>3</v>
      </c>
      <c r="O1439" s="14" t="s">
        <v>10</v>
      </c>
      <c r="P1439" s="14">
        <f t="shared" si="89"/>
        <v>2</v>
      </c>
      <c r="Q1439" s="14" t="s">
        <v>15</v>
      </c>
      <c r="R1439" s="14">
        <f t="shared" si="90"/>
        <v>2</v>
      </c>
      <c r="S1439" s="14" t="s">
        <v>119</v>
      </c>
      <c r="T1439" s="14" t="s">
        <v>143</v>
      </c>
      <c r="U1439" s="14">
        <f t="shared" si="91"/>
        <v>3</v>
      </c>
    </row>
    <row r="1440" spans="1:21" x14ac:dyDescent="0.3">
      <c r="A1440" s="11">
        <v>44635.584016203706</v>
      </c>
      <c r="B1440" s="15">
        <v>44635</v>
      </c>
      <c r="C1440" s="16">
        <v>0.58401620370370366</v>
      </c>
      <c r="D1440" s="12">
        <v>103.5</v>
      </c>
      <c r="E1440" s="12">
        <v>105.80000000000001</v>
      </c>
      <c r="F1440" s="12">
        <v>119.60000000000001</v>
      </c>
      <c r="G1440" s="12">
        <v>109.25</v>
      </c>
      <c r="H1440" s="12">
        <v>112.7</v>
      </c>
      <c r="I1440" s="12">
        <v>113</v>
      </c>
      <c r="J1440" s="12">
        <v>107</v>
      </c>
      <c r="K1440" s="12">
        <v>125</v>
      </c>
      <c r="L1440" s="13">
        <v>111.98125</v>
      </c>
      <c r="M1440" s="17" t="s">
        <v>138</v>
      </c>
      <c r="N1440" s="17">
        <f t="shared" si="88"/>
        <v>3</v>
      </c>
      <c r="O1440" s="14" t="s">
        <v>10</v>
      </c>
      <c r="P1440" s="14">
        <f t="shared" si="89"/>
        <v>2</v>
      </c>
      <c r="Q1440" s="14" t="s">
        <v>15</v>
      </c>
      <c r="R1440" s="14">
        <f t="shared" si="90"/>
        <v>2</v>
      </c>
      <c r="S1440" s="14" t="s">
        <v>119</v>
      </c>
      <c r="T1440" s="14" t="s">
        <v>143</v>
      </c>
      <c r="U1440" s="14">
        <f t="shared" si="91"/>
        <v>3</v>
      </c>
    </row>
    <row r="1441" spans="1:21" x14ac:dyDescent="0.3">
      <c r="A1441" s="11">
        <v>44635.584027777775</v>
      </c>
      <c r="B1441" s="15">
        <v>44635</v>
      </c>
      <c r="C1441" s="16">
        <v>0.58402777777777781</v>
      </c>
      <c r="D1441" s="12">
        <v>109</v>
      </c>
      <c r="E1441" s="12">
        <v>100.28</v>
      </c>
      <c r="F1441" s="12">
        <v>113.36</v>
      </c>
      <c r="G1441" s="12">
        <v>103.55</v>
      </c>
      <c r="H1441" s="12">
        <v>106.82</v>
      </c>
      <c r="I1441" s="12">
        <v>99.19</v>
      </c>
      <c r="J1441" s="12">
        <v>116.63000000000001</v>
      </c>
      <c r="K1441" s="12">
        <v>105.73</v>
      </c>
      <c r="L1441" s="13">
        <v>106.82000000000001</v>
      </c>
      <c r="M1441" s="17" t="s">
        <v>138</v>
      </c>
      <c r="N1441" s="17">
        <f t="shared" si="88"/>
        <v>3</v>
      </c>
      <c r="O1441" s="14" t="s">
        <v>10</v>
      </c>
      <c r="P1441" s="14">
        <f t="shared" si="89"/>
        <v>2</v>
      </c>
      <c r="Q1441" s="14" t="s">
        <v>15</v>
      </c>
      <c r="R1441" s="14">
        <f t="shared" si="90"/>
        <v>2</v>
      </c>
      <c r="S1441" s="14" t="s">
        <v>119</v>
      </c>
      <c r="T1441" s="14" t="s">
        <v>143</v>
      </c>
      <c r="U1441" s="14">
        <f t="shared" si="91"/>
        <v>3</v>
      </c>
    </row>
    <row r="1442" spans="1:21" x14ac:dyDescent="0.3">
      <c r="A1442" s="11">
        <v>44635.584201388891</v>
      </c>
      <c r="B1442" s="15">
        <v>44635</v>
      </c>
      <c r="C1442" s="16">
        <v>0.58420138888888895</v>
      </c>
      <c r="D1442" s="12">
        <v>94.5</v>
      </c>
      <c r="E1442" s="12">
        <v>96.600000000000009</v>
      </c>
      <c r="F1442" s="12">
        <v>109.2</v>
      </c>
      <c r="G1442" s="12">
        <v>99.75</v>
      </c>
      <c r="H1442" s="12">
        <v>102.89999999999999</v>
      </c>
      <c r="I1442" s="12">
        <v>95.55</v>
      </c>
      <c r="J1442" s="12">
        <v>105</v>
      </c>
      <c r="K1442" s="12">
        <v>101.85</v>
      </c>
      <c r="L1442" s="13">
        <v>100.66875</v>
      </c>
      <c r="M1442" s="17" t="s">
        <v>138</v>
      </c>
      <c r="N1442" s="17">
        <f t="shared" si="88"/>
        <v>3</v>
      </c>
      <c r="O1442" s="14" t="s">
        <v>10</v>
      </c>
      <c r="P1442" s="14">
        <f t="shared" si="89"/>
        <v>2</v>
      </c>
      <c r="Q1442" s="14" t="s">
        <v>15</v>
      </c>
      <c r="R1442" s="14">
        <f t="shared" si="90"/>
        <v>2</v>
      </c>
      <c r="S1442" s="14" t="s">
        <v>119</v>
      </c>
      <c r="T1442" s="14" t="s">
        <v>143</v>
      </c>
      <c r="U1442" s="14">
        <f t="shared" si="91"/>
        <v>3</v>
      </c>
    </row>
    <row r="1443" spans="1:21" x14ac:dyDescent="0.3">
      <c r="A1443" s="11">
        <v>44635.584282407406</v>
      </c>
      <c r="B1443" s="15">
        <v>44635</v>
      </c>
      <c r="C1443" s="16">
        <v>0.58428240740740744</v>
      </c>
      <c r="D1443" s="12">
        <v>91</v>
      </c>
      <c r="E1443" s="12">
        <v>83.72</v>
      </c>
      <c r="F1443" s="12">
        <v>94.64</v>
      </c>
      <c r="G1443" s="12">
        <v>86.45</v>
      </c>
      <c r="H1443" s="12">
        <v>89.179999999999993</v>
      </c>
      <c r="I1443" s="12">
        <v>82.81</v>
      </c>
      <c r="J1443" s="12">
        <v>97.37</v>
      </c>
      <c r="K1443" s="12">
        <v>88.27</v>
      </c>
      <c r="L1443" s="13">
        <v>89.179999999999993</v>
      </c>
      <c r="M1443" s="17" t="s">
        <v>138</v>
      </c>
      <c r="N1443" s="17">
        <f t="shared" si="88"/>
        <v>3</v>
      </c>
      <c r="O1443" s="14" t="s">
        <v>10</v>
      </c>
      <c r="P1443" s="14">
        <f t="shared" si="89"/>
        <v>2</v>
      </c>
      <c r="Q1443" s="14" t="s">
        <v>15</v>
      </c>
      <c r="R1443" s="14">
        <f t="shared" si="90"/>
        <v>2</v>
      </c>
      <c r="S1443" s="14" t="s">
        <v>119</v>
      </c>
      <c r="T1443" s="14" t="s">
        <v>143</v>
      </c>
      <c r="U1443" s="14">
        <f t="shared" si="91"/>
        <v>3</v>
      </c>
    </row>
    <row r="1444" spans="1:21" x14ac:dyDescent="0.3">
      <c r="A1444" s="11">
        <v>44635.584502314814</v>
      </c>
      <c r="B1444" s="15">
        <v>44635</v>
      </c>
      <c r="C1444" s="16">
        <v>0.58450231481481485</v>
      </c>
      <c r="D1444" s="12">
        <v>94.5</v>
      </c>
      <c r="E1444" s="12">
        <v>96.600000000000009</v>
      </c>
      <c r="F1444" s="12">
        <v>109.2</v>
      </c>
      <c r="G1444" s="12">
        <v>99.75</v>
      </c>
      <c r="H1444" s="12">
        <v>102.89999999999999</v>
      </c>
      <c r="I1444" s="12">
        <v>95.55</v>
      </c>
      <c r="J1444" s="12">
        <v>105</v>
      </c>
      <c r="K1444" s="12">
        <v>101.85</v>
      </c>
      <c r="L1444" s="13">
        <v>100.66875</v>
      </c>
      <c r="M1444" s="17" t="s">
        <v>138</v>
      </c>
      <c r="N1444" s="17">
        <f t="shared" si="88"/>
        <v>3</v>
      </c>
      <c r="O1444" s="14" t="s">
        <v>10</v>
      </c>
      <c r="P1444" s="14">
        <f t="shared" si="89"/>
        <v>2</v>
      </c>
      <c r="Q1444" s="14" t="s">
        <v>15</v>
      </c>
      <c r="R1444" s="14">
        <f t="shared" si="90"/>
        <v>2</v>
      </c>
      <c r="S1444" s="14" t="s">
        <v>119</v>
      </c>
      <c r="T1444" s="14" t="s">
        <v>143</v>
      </c>
      <c r="U1444" s="14">
        <f t="shared" si="91"/>
        <v>3</v>
      </c>
    </row>
    <row r="1445" spans="1:21" x14ac:dyDescent="0.3">
      <c r="A1445" s="11">
        <v>44635.584641203706</v>
      </c>
      <c r="B1445" s="15">
        <v>44635</v>
      </c>
      <c r="C1445" s="16">
        <v>0.58464120370370376</v>
      </c>
      <c r="D1445" s="12">
        <v>95.4</v>
      </c>
      <c r="E1445" s="12">
        <v>97.52000000000001</v>
      </c>
      <c r="F1445" s="12">
        <v>110.24000000000001</v>
      </c>
      <c r="G1445" s="12">
        <v>100.69999999999999</v>
      </c>
      <c r="H1445" s="12">
        <v>103.88</v>
      </c>
      <c r="I1445" s="12">
        <v>96.460000000000008</v>
      </c>
      <c r="J1445" s="12">
        <v>106</v>
      </c>
      <c r="K1445" s="12">
        <v>102.82</v>
      </c>
      <c r="L1445" s="13">
        <v>101.6275</v>
      </c>
      <c r="M1445" s="17" t="s">
        <v>138</v>
      </c>
      <c r="N1445" s="17">
        <f t="shared" si="88"/>
        <v>3</v>
      </c>
      <c r="O1445" s="14" t="s">
        <v>10</v>
      </c>
      <c r="P1445" s="14">
        <f t="shared" si="89"/>
        <v>2</v>
      </c>
      <c r="Q1445" s="14" t="s">
        <v>15</v>
      </c>
      <c r="R1445" s="14">
        <f t="shared" si="90"/>
        <v>2</v>
      </c>
      <c r="S1445" s="14" t="s">
        <v>119</v>
      </c>
      <c r="T1445" s="14" t="s">
        <v>143</v>
      </c>
      <c r="U1445" s="14">
        <f t="shared" si="91"/>
        <v>3</v>
      </c>
    </row>
    <row r="1446" spans="1:21" x14ac:dyDescent="0.3">
      <c r="A1446" s="11">
        <v>44635.584710648145</v>
      </c>
      <c r="B1446" s="15">
        <v>44635</v>
      </c>
      <c r="C1446" s="16">
        <v>0.58471064814814822</v>
      </c>
      <c r="D1446" s="12">
        <v>103.2</v>
      </c>
      <c r="E1446" s="12">
        <v>105.49333333333334</v>
      </c>
      <c r="F1446" s="12">
        <v>119.25333333333334</v>
      </c>
      <c r="G1446" s="12">
        <v>108.93333333333334</v>
      </c>
      <c r="H1446" s="12">
        <v>112.37333333333333</v>
      </c>
      <c r="I1446" s="12">
        <v>117</v>
      </c>
      <c r="J1446" s="12">
        <v>105</v>
      </c>
      <c r="K1446" s="12">
        <v>122</v>
      </c>
      <c r="L1446" s="13">
        <v>111.65666666666667</v>
      </c>
      <c r="M1446" s="17" t="s">
        <v>138</v>
      </c>
      <c r="N1446" s="17">
        <f t="shared" si="88"/>
        <v>3</v>
      </c>
      <c r="O1446" s="14" t="s">
        <v>10</v>
      </c>
      <c r="P1446" s="14">
        <f t="shared" si="89"/>
        <v>2</v>
      </c>
      <c r="Q1446" s="14" t="s">
        <v>15</v>
      </c>
      <c r="R1446" s="14">
        <f t="shared" si="90"/>
        <v>2</v>
      </c>
      <c r="S1446" s="14" t="s">
        <v>119</v>
      </c>
      <c r="T1446" s="14" t="s">
        <v>143</v>
      </c>
      <c r="U1446" s="14">
        <f t="shared" si="91"/>
        <v>3</v>
      </c>
    </row>
    <row r="1447" spans="1:21" x14ac:dyDescent="0.3">
      <c r="A1447" s="11">
        <v>44635.585405092592</v>
      </c>
      <c r="B1447" s="15">
        <v>44635</v>
      </c>
      <c r="C1447" s="16">
        <v>0.58540509259259255</v>
      </c>
      <c r="D1447" s="12">
        <v>101.4</v>
      </c>
      <c r="E1447" s="12">
        <v>103.65333333333334</v>
      </c>
      <c r="F1447" s="12">
        <v>117.17333333333335</v>
      </c>
      <c r="G1447" s="12">
        <v>107.03333333333333</v>
      </c>
      <c r="H1447" s="12">
        <v>110.41333333333334</v>
      </c>
      <c r="I1447" s="12">
        <v>113</v>
      </c>
      <c r="J1447" s="12">
        <v>106</v>
      </c>
      <c r="K1447" s="12">
        <v>119</v>
      </c>
      <c r="L1447" s="13">
        <v>109.70916666666666</v>
      </c>
      <c r="M1447" s="17" t="s">
        <v>138</v>
      </c>
      <c r="N1447" s="17">
        <f t="shared" si="88"/>
        <v>3</v>
      </c>
      <c r="O1447" s="14" t="s">
        <v>10</v>
      </c>
      <c r="P1447" s="14">
        <f t="shared" si="89"/>
        <v>2</v>
      </c>
      <c r="Q1447" s="14" t="s">
        <v>15</v>
      </c>
      <c r="R1447" s="14">
        <f t="shared" si="90"/>
        <v>2</v>
      </c>
      <c r="S1447" s="14" t="s">
        <v>119</v>
      </c>
      <c r="T1447" s="14" t="s">
        <v>143</v>
      </c>
      <c r="U1447" s="14">
        <f t="shared" si="91"/>
        <v>3</v>
      </c>
    </row>
    <row r="1448" spans="1:21" x14ac:dyDescent="0.3">
      <c r="A1448" s="11">
        <v>44635.585729166669</v>
      </c>
      <c r="B1448" s="15">
        <v>44635</v>
      </c>
      <c r="C1448" s="16">
        <v>0.58572916666666663</v>
      </c>
      <c r="D1448" s="12">
        <v>93.600000000000009</v>
      </c>
      <c r="E1448" s="12">
        <v>95.68</v>
      </c>
      <c r="F1448" s="12">
        <v>108.16</v>
      </c>
      <c r="G1448" s="12">
        <v>98.8</v>
      </c>
      <c r="H1448" s="12">
        <v>101.92</v>
      </c>
      <c r="I1448" s="12">
        <v>94.64</v>
      </c>
      <c r="J1448" s="12">
        <v>104</v>
      </c>
      <c r="K1448" s="12">
        <v>100.88</v>
      </c>
      <c r="L1448" s="13">
        <v>99.710000000000008</v>
      </c>
      <c r="M1448" s="17" t="s">
        <v>138</v>
      </c>
      <c r="N1448" s="17">
        <f t="shared" si="88"/>
        <v>3</v>
      </c>
      <c r="O1448" s="14" t="s">
        <v>10</v>
      </c>
      <c r="P1448" s="14">
        <f t="shared" si="89"/>
        <v>2</v>
      </c>
      <c r="Q1448" s="14" t="s">
        <v>15</v>
      </c>
      <c r="R1448" s="14">
        <f t="shared" si="90"/>
        <v>2</v>
      </c>
      <c r="S1448" s="14" t="s">
        <v>119</v>
      </c>
      <c r="T1448" s="14" t="s">
        <v>143</v>
      </c>
      <c r="U1448" s="14">
        <f t="shared" si="91"/>
        <v>3</v>
      </c>
    </row>
    <row r="1449" spans="1:21" x14ac:dyDescent="0.3">
      <c r="A1449" s="11">
        <v>44635.586099537039</v>
      </c>
      <c r="B1449" s="15">
        <v>44635</v>
      </c>
      <c r="C1449" s="16">
        <v>0.5860995370370371</v>
      </c>
      <c r="D1449" s="12">
        <v>98.100000000000009</v>
      </c>
      <c r="E1449" s="12">
        <v>100.28</v>
      </c>
      <c r="F1449" s="12">
        <v>113.36</v>
      </c>
      <c r="G1449" s="12">
        <v>103.55</v>
      </c>
      <c r="H1449" s="12">
        <v>106.82</v>
      </c>
      <c r="I1449" s="12">
        <v>114</v>
      </c>
      <c r="J1449" s="12">
        <v>103</v>
      </c>
      <c r="K1449" s="12">
        <v>110</v>
      </c>
      <c r="L1449" s="13">
        <v>106.13875</v>
      </c>
      <c r="M1449" s="17" t="s">
        <v>138</v>
      </c>
      <c r="N1449" s="17">
        <f t="shared" si="88"/>
        <v>3</v>
      </c>
      <c r="O1449" s="14" t="s">
        <v>10</v>
      </c>
      <c r="P1449" s="14">
        <f t="shared" si="89"/>
        <v>2</v>
      </c>
      <c r="Q1449" s="14" t="s">
        <v>15</v>
      </c>
      <c r="R1449" s="14">
        <f t="shared" si="90"/>
        <v>2</v>
      </c>
      <c r="S1449" s="14" t="s">
        <v>119</v>
      </c>
      <c r="T1449" s="14" t="s">
        <v>143</v>
      </c>
      <c r="U1449" s="14">
        <f t="shared" si="91"/>
        <v>3</v>
      </c>
    </row>
    <row r="1450" spans="1:21" x14ac:dyDescent="0.3">
      <c r="A1450" s="11">
        <v>44635.586793981478</v>
      </c>
      <c r="B1450" s="15">
        <v>44635</v>
      </c>
      <c r="C1450" s="16">
        <v>0.58679398148148143</v>
      </c>
      <c r="D1450" s="12">
        <v>99</v>
      </c>
      <c r="E1450" s="12">
        <v>101.2</v>
      </c>
      <c r="F1450" s="12">
        <v>114.4</v>
      </c>
      <c r="G1450" s="12">
        <v>104.5</v>
      </c>
      <c r="H1450" s="12">
        <v>107.8</v>
      </c>
      <c r="I1450" s="12">
        <v>113</v>
      </c>
      <c r="J1450" s="12">
        <v>112</v>
      </c>
      <c r="K1450" s="12">
        <v>105</v>
      </c>
      <c r="L1450" s="13">
        <v>107.1125</v>
      </c>
      <c r="M1450" s="17" t="s">
        <v>138</v>
      </c>
      <c r="N1450" s="17">
        <f t="shared" si="88"/>
        <v>3</v>
      </c>
      <c r="O1450" s="14" t="s">
        <v>10</v>
      </c>
      <c r="P1450" s="14">
        <f t="shared" si="89"/>
        <v>2</v>
      </c>
      <c r="Q1450" s="14" t="s">
        <v>15</v>
      </c>
      <c r="R1450" s="14">
        <f t="shared" si="90"/>
        <v>2</v>
      </c>
      <c r="S1450" s="14" t="s">
        <v>119</v>
      </c>
      <c r="T1450" s="14" t="s">
        <v>143</v>
      </c>
      <c r="U1450" s="14">
        <f t="shared" si="91"/>
        <v>3</v>
      </c>
    </row>
    <row r="1451" spans="1:21" x14ac:dyDescent="0.3">
      <c r="A1451" s="11">
        <v>44635.587407407409</v>
      </c>
      <c r="B1451" s="15">
        <v>44635</v>
      </c>
      <c r="C1451" s="16">
        <v>0.58740740740740738</v>
      </c>
      <c r="D1451" s="12">
        <v>94.5</v>
      </c>
      <c r="E1451" s="12">
        <v>96.600000000000009</v>
      </c>
      <c r="F1451" s="12">
        <v>109.2</v>
      </c>
      <c r="G1451" s="12">
        <v>99.75</v>
      </c>
      <c r="H1451" s="12">
        <v>102.89999999999999</v>
      </c>
      <c r="I1451" s="12">
        <v>95.55</v>
      </c>
      <c r="J1451" s="12">
        <v>105</v>
      </c>
      <c r="K1451" s="12">
        <v>101.85</v>
      </c>
      <c r="L1451" s="13">
        <v>100.66875</v>
      </c>
      <c r="M1451" s="17" t="s">
        <v>138</v>
      </c>
      <c r="N1451" s="17">
        <f t="shared" si="88"/>
        <v>3</v>
      </c>
      <c r="O1451" s="14" t="s">
        <v>10</v>
      </c>
      <c r="P1451" s="14">
        <f t="shared" si="89"/>
        <v>2</v>
      </c>
      <c r="Q1451" s="14" t="s">
        <v>15</v>
      </c>
      <c r="R1451" s="14">
        <f t="shared" si="90"/>
        <v>2</v>
      </c>
      <c r="S1451" s="14" t="s">
        <v>119</v>
      </c>
      <c r="T1451" s="14" t="s">
        <v>143</v>
      </c>
      <c r="U1451" s="14">
        <f t="shared" si="91"/>
        <v>3</v>
      </c>
    </row>
    <row r="1452" spans="1:21" x14ac:dyDescent="0.3">
      <c r="A1452" s="11">
        <v>44635.587488425925</v>
      </c>
      <c r="B1452" s="15">
        <v>44635</v>
      </c>
      <c r="C1452" s="16">
        <v>0.58748842592592598</v>
      </c>
      <c r="D1452" s="12">
        <v>92.4</v>
      </c>
      <c r="E1452" s="12">
        <v>94.453333333333347</v>
      </c>
      <c r="F1452" s="12">
        <v>106.77333333333334</v>
      </c>
      <c r="G1452" s="12">
        <v>97.533333333333331</v>
      </c>
      <c r="H1452" s="12">
        <v>100.61333333333333</v>
      </c>
      <c r="I1452" s="12">
        <v>114</v>
      </c>
      <c r="J1452" s="12">
        <v>105</v>
      </c>
      <c r="K1452" s="12">
        <v>89</v>
      </c>
      <c r="L1452" s="13">
        <v>99.971666666666664</v>
      </c>
      <c r="M1452" s="17" t="s">
        <v>138</v>
      </c>
      <c r="N1452" s="17">
        <f t="shared" si="88"/>
        <v>3</v>
      </c>
      <c r="O1452" s="14" t="s">
        <v>10</v>
      </c>
      <c r="P1452" s="14">
        <f t="shared" si="89"/>
        <v>2</v>
      </c>
      <c r="Q1452" s="14" t="s">
        <v>15</v>
      </c>
      <c r="R1452" s="14">
        <f t="shared" si="90"/>
        <v>2</v>
      </c>
      <c r="S1452" s="14" t="s">
        <v>119</v>
      </c>
      <c r="T1452" s="14" t="s">
        <v>143</v>
      </c>
      <c r="U1452" s="14">
        <f t="shared" si="91"/>
        <v>3</v>
      </c>
    </row>
    <row r="1453" spans="1:21" x14ac:dyDescent="0.3">
      <c r="A1453" s="11">
        <v>44635.587500000001</v>
      </c>
      <c r="B1453" s="15">
        <v>44635</v>
      </c>
      <c r="C1453" s="16">
        <v>0.58750000000000002</v>
      </c>
      <c r="D1453" s="12">
        <v>105</v>
      </c>
      <c r="E1453" s="12">
        <v>96.600000000000009</v>
      </c>
      <c r="F1453" s="12">
        <v>109.2</v>
      </c>
      <c r="G1453" s="12">
        <v>99.75</v>
      </c>
      <c r="H1453" s="12">
        <v>102.89999999999999</v>
      </c>
      <c r="I1453" s="12">
        <v>95.55</v>
      </c>
      <c r="J1453" s="12">
        <v>112.35000000000001</v>
      </c>
      <c r="K1453" s="12">
        <v>101.85</v>
      </c>
      <c r="L1453" s="13">
        <v>102.9</v>
      </c>
      <c r="M1453" s="17" t="s">
        <v>138</v>
      </c>
      <c r="N1453" s="17">
        <f t="shared" si="88"/>
        <v>3</v>
      </c>
      <c r="O1453" s="14" t="s">
        <v>10</v>
      </c>
      <c r="P1453" s="14">
        <f t="shared" si="89"/>
        <v>2</v>
      </c>
      <c r="Q1453" s="14" t="s">
        <v>15</v>
      </c>
      <c r="R1453" s="14">
        <f t="shared" si="90"/>
        <v>2</v>
      </c>
      <c r="S1453" s="14" t="s">
        <v>119</v>
      </c>
      <c r="T1453" s="14" t="s">
        <v>143</v>
      </c>
      <c r="U1453" s="14">
        <f t="shared" si="91"/>
        <v>3</v>
      </c>
    </row>
    <row r="1454" spans="1:21" x14ac:dyDescent="0.3">
      <c r="A1454" s="11">
        <v>44635.58803240741</v>
      </c>
      <c r="B1454" s="15">
        <v>44635</v>
      </c>
      <c r="C1454" s="16">
        <v>0.58803240740740736</v>
      </c>
      <c r="D1454" s="12">
        <v>94.5</v>
      </c>
      <c r="E1454" s="12">
        <v>96.600000000000009</v>
      </c>
      <c r="F1454" s="12">
        <v>109.2</v>
      </c>
      <c r="G1454" s="12">
        <v>99.75</v>
      </c>
      <c r="H1454" s="12">
        <v>102.89999999999999</v>
      </c>
      <c r="I1454" s="12">
        <v>95.55</v>
      </c>
      <c r="J1454" s="12">
        <v>105</v>
      </c>
      <c r="K1454" s="12">
        <v>101.85</v>
      </c>
      <c r="L1454" s="13">
        <v>100.66875</v>
      </c>
      <c r="M1454" s="17" t="s">
        <v>138</v>
      </c>
      <c r="N1454" s="17">
        <f t="shared" si="88"/>
        <v>3</v>
      </c>
      <c r="O1454" s="14" t="s">
        <v>10</v>
      </c>
      <c r="P1454" s="14">
        <f t="shared" si="89"/>
        <v>2</v>
      </c>
      <c r="Q1454" s="14" t="s">
        <v>15</v>
      </c>
      <c r="R1454" s="14">
        <f t="shared" si="90"/>
        <v>2</v>
      </c>
      <c r="S1454" s="14" t="s">
        <v>119</v>
      </c>
      <c r="T1454" s="14" t="s">
        <v>143</v>
      </c>
      <c r="U1454" s="14">
        <f t="shared" si="91"/>
        <v>3</v>
      </c>
    </row>
    <row r="1455" spans="1:21" x14ac:dyDescent="0.3">
      <c r="A1455" s="11">
        <v>44635.588182870371</v>
      </c>
      <c r="B1455" s="15">
        <v>44635</v>
      </c>
      <c r="C1455" s="16">
        <v>0.58818287037037031</v>
      </c>
      <c r="D1455" s="12">
        <v>92.1</v>
      </c>
      <c r="E1455" s="12">
        <v>94.146666666666661</v>
      </c>
      <c r="F1455" s="12">
        <v>106.42666666666666</v>
      </c>
      <c r="G1455" s="12">
        <v>97.216666666666654</v>
      </c>
      <c r="H1455" s="12">
        <v>100.28666666666666</v>
      </c>
      <c r="I1455" s="12">
        <v>113</v>
      </c>
      <c r="J1455" s="12">
        <v>105</v>
      </c>
      <c r="K1455" s="12">
        <v>89</v>
      </c>
      <c r="L1455" s="13">
        <v>99.647083333333327</v>
      </c>
      <c r="M1455" s="17" t="s">
        <v>138</v>
      </c>
      <c r="N1455" s="17">
        <f t="shared" si="88"/>
        <v>3</v>
      </c>
      <c r="O1455" s="14" t="s">
        <v>10</v>
      </c>
      <c r="P1455" s="14">
        <f t="shared" si="89"/>
        <v>2</v>
      </c>
      <c r="Q1455" s="14" t="s">
        <v>15</v>
      </c>
      <c r="R1455" s="14">
        <f t="shared" si="90"/>
        <v>2</v>
      </c>
      <c r="S1455" s="14" t="s">
        <v>119</v>
      </c>
      <c r="T1455" s="14" t="s">
        <v>143</v>
      </c>
      <c r="U1455" s="14">
        <f t="shared" si="91"/>
        <v>3</v>
      </c>
    </row>
    <row r="1456" spans="1:21" x14ac:dyDescent="0.3">
      <c r="A1456" s="11">
        <v>44635.588287037041</v>
      </c>
      <c r="B1456" s="15">
        <v>44635</v>
      </c>
      <c r="C1456" s="16">
        <v>0.58828703703703711</v>
      </c>
      <c r="D1456" s="12">
        <v>95.4</v>
      </c>
      <c r="E1456" s="12">
        <v>97.52000000000001</v>
      </c>
      <c r="F1456" s="12">
        <v>110.24000000000001</v>
      </c>
      <c r="G1456" s="12">
        <v>100.69999999999999</v>
      </c>
      <c r="H1456" s="12">
        <v>103.88</v>
      </c>
      <c r="I1456" s="12">
        <v>96.460000000000008</v>
      </c>
      <c r="J1456" s="12">
        <v>106</v>
      </c>
      <c r="K1456" s="12">
        <v>102.82</v>
      </c>
      <c r="L1456" s="13">
        <v>101.6275</v>
      </c>
      <c r="M1456" s="17" t="s">
        <v>138</v>
      </c>
      <c r="N1456" s="17">
        <f t="shared" si="88"/>
        <v>3</v>
      </c>
      <c r="O1456" s="14" t="s">
        <v>10</v>
      </c>
      <c r="P1456" s="14">
        <f t="shared" si="89"/>
        <v>2</v>
      </c>
      <c r="Q1456" s="14" t="s">
        <v>15</v>
      </c>
      <c r="R1456" s="14">
        <f t="shared" si="90"/>
        <v>2</v>
      </c>
      <c r="S1456" s="14" t="s">
        <v>119</v>
      </c>
      <c r="T1456" s="14" t="s">
        <v>143</v>
      </c>
      <c r="U1456" s="14">
        <f t="shared" si="91"/>
        <v>3</v>
      </c>
    </row>
    <row r="1457" spans="1:21" x14ac:dyDescent="0.3">
      <c r="A1457" s="11">
        <v>44635.58866898148</v>
      </c>
      <c r="B1457" s="15">
        <v>44635</v>
      </c>
      <c r="C1457" s="16">
        <v>0.5886689814814815</v>
      </c>
      <c r="D1457" s="12">
        <v>90</v>
      </c>
      <c r="E1457" s="12">
        <v>92</v>
      </c>
      <c r="F1457" s="12">
        <v>104</v>
      </c>
      <c r="G1457" s="12">
        <v>95</v>
      </c>
      <c r="H1457" s="12">
        <v>98</v>
      </c>
      <c r="I1457" s="12">
        <v>91</v>
      </c>
      <c r="J1457" s="12">
        <v>100</v>
      </c>
      <c r="K1457" s="12">
        <v>97</v>
      </c>
      <c r="L1457" s="13">
        <v>95.875</v>
      </c>
      <c r="M1457" s="17" t="s">
        <v>138</v>
      </c>
      <c r="N1457" s="17">
        <f t="shared" si="88"/>
        <v>3</v>
      </c>
      <c r="O1457" s="14" t="s">
        <v>10</v>
      </c>
      <c r="P1457" s="14">
        <f t="shared" si="89"/>
        <v>2</v>
      </c>
      <c r="Q1457" s="14" t="s">
        <v>15</v>
      </c>
      <c r="R1457" s="14">
        <f t="shared" si="90"/>
        <v>2</v>
      </c>
      <c r="S1457" s="14" t="s">
        <v>119</v>
      </c>
      <c r="T1457" s="14" t="s">
        <v>143</v>
      </c>
      <c r="U1457" s="14">
        <f t="shared" si="91"/>
        <v>3</v>
      </c>
    </row>
    <row r="1458" spans="1:21" x14ac:dyDescent="0.3">
      <c r="A1458" s="11">
        <v>44635.588877314818</v>
      </c>
      <c r="B1458" s="15">
        <v>44635</v>
      </c>
      <c r="C1458" s="16">
        <v>0.58887731481481487</v>
      </c>
      <c r="D1458" s="12">
        <v>97.2</v>
      </c>
      <c r="E1458" s="12">
        <v>99.36</v>
      </c>
      <c r="F1458" s="12">
        <v>112.32000000000001</v>
      </c>
      <c r="G1458" s="12">
        <v>102.6</v>
      </c>
      <c r="H1458" s="12">
        <v>105.84</v>
      </c>
      <c r="I1458" s="12">
        <v>114</v>
      </c>
      <c r="J1458" s="12">
        <v>102</v>
      </c>
      <c r="K1458" s="12">
        <v>104.75999999999999</v>
      </c>
      <c r="L1458" s="13">
        <v>104.76</v>
      </c>
      <c r="M1458" s="17" t="s">
        <v>138</v>
      </c>
      <c r="N1458" s="17">
        <f t="shared" si="88"/>
        <v>3</v>
      </c>
      <c r="O1458" s="14" t="s">
        <v>10</v>
      </c>
      <c r="P1458" s="14">
        <f t="shared" si="89"/>
        <v>2</v>
      </c>
      <c r="Q1458" s="14" t="s">
        <v>15</v>
      </c>
      <c r="R1458" s="14">
        <f t="shared" si="90"/>
        <v>2</v>
      </c>
      <c r="S1458" s="14" t="s">
        <v>119</v>
      </c>
      <c r="T1458" s="14" t="s">
        <v>143</v>
      </c>
      <c r="U1458" s="14">
        <f t="shared" si="91"/>
        <v>3</v>
      </c>
    </row>
    <row r="1459" spans="1:21" x14ac:dyDescent="0.3">
      <c r="A1459" s="11">
        <v>44635.589502314811</v>
      </c>
      <c r="B1459" s="15">
        <v>44635</v>
      </c>
      <c r="C1459" s="16">
        <v>0.58950231481481474</v>
      </c>
      <c r="D1459" s="12">
        <v>82</v>
      </c>
      <c r="E1459" s="12">
        <v>82.34</v>
      </c>
      <c r="F1459" s="12">
        <v>93.08</v>
      </c>
      <c r="G1459" s="12">
        <v>85.024999999999991</v>
      </c>
      <c r="H1459" s="12">
        <v>87.71</v>
      </c>
      <c r="I1459" s="12">
        <v>81.445000000000007</v>
      </c>
      <c r="J1459" s="12">
        <v>97</v>
      </c>
      <c r="K1459" s="12">
        <v>86.814999999999998</v>
      </c>
      <c r="L1459" s="13">
        <v>86.926874999999995</v>
      </c>
      <c r="M1459" s="17" t="s">
        <v>138</v>
      </c>
      <c r="N1459" s="17">
        <f t="shared" si="88"/>
        <v>3</v>
      </c>
      <c r="O1459" s="14" t="s">
        <v>10</v>
      </c>
      <c r="P1459" s="14">
        <f t="shared" si="89"/>
        <v>2</v>
      </c>
      <c r="Q1459" s="14" t="s">
        <v>15</v>
      </c>
      <c r="R1459" s="14">
        <f t="shared" si="90"/>
        <v>2</v>
      </c>
      <c r="S1459" s="14" t="s">
        <v>119</v>
      </c>
      <c r="T1459" s="14" t="s">
        <v>143</v>
      </c>
      <c r="U1459" s="14">
        <f t="shared" si="91"/>
        <v>3</v>
      </c>
    </row>
    <row r="1460" spans="1:21" x14ac:dyDescent="0.3">
      <c r="A1460" s="11">
        <v>44635.589571759258</v>
      </c>
      <c r="B1460" s="15">
        <v>44635</v>
      </c>
      <c r="C1460" s="16">
        <v>0.5895717592592592</v>
      </c>
      <c r="D1460" s="12">
        <v>88.800000000000011</v>
      </c>
      <c r="E1460" s="12">
        <v>90.773333333333341</v>
      </c>
      <c r="F1460" s="12">
        <v>102.61333333333334</v>
      </c>
      <c r="G1460" s="12">
        <v>93.733333333333334</v>
      </c>
      <c r="H1460" s="12">
        <v>96.693333333333342</v>
      </c>
      <c r="I1460" s="12">
        <v>115</v>
      </c>
      <c r="J1460" s="12">
        <v>101</v>
      </c>
      <c r="K1460" s="12">
        <v>80</v>
      </c>
      <c r="L1460" s="13">
        <v>96.076666666666682</v>
      </c>
      <c r="M1460" s="17" t="s">
        <v>138</v>
      </c>
      <c r="N1460" s="17">
        <f t="shared" si="88"/>
        <v>3</v>
      </c>
      <c r="O1460" s="14" t="s">
        <v>10</v>
      </c>
      <c r="P1460" s="14">
        <f t="shared" si="89"/>
        <v>2</v>
      </c>
      <c r="Q1460" s="14" t="s">
        <v>15</v>
      </c>
      <c r="R1460" s="14">
        <f t="shared" si="90"/>
        <v>2</v>
      </c>
      <c r="S1460" s="14" t="s">
        <v>119</v>
      </c>
      <c r="T1460" s="14" t="s">
        <v>143</v>
      </c>
      <c r="U1460" s="14">
        <f t="shared" si="91"/>
        <v>3</v>
      </c>
    </row>
    <row r="1461" spans="1:21" x14ac:dyDescent="0.3">
      <c r="A1461" s="11">
        <v>44635.589803240742</v>
      </c>
      <c r="B1461" s="15">
        <v>44635</v>
      </c>
      <c r="C1461" s="16">
        <v>0.58980324074074075</v>
      </c>
      <c r="D1461" s="12">
        <v>85.5</v>
      </c>
      <c r="E1461" s="12">
        <v>87.4</v>
      </c>
      <c r="F1461" s="12">
        <v>98.8</v>
      </c>
      <c r="G1461" s="12">
        <v>90.25</v>
      </c>
      <c r="H1461" s="12">
        <v>93.1</v>
      </c>
      <c r="I1461" s="12">
        <v>86.45</v>
      </c>
      <c r="J1461" s="12">
        <v>95</v>
      </c>
      <c r="K1461" s="12">
        <v>92.149999999999991</v>
      </c>
      <c r="L1461" s="13">
        <v>91.081249999999997</v>
      </c>
      <c r="M1461" s="17" t="s">
        <v>138</v>
      </c>
      <c r="N1461" s="17">
        <f t="shared" si="88"/>
        <v>3</v>
      </c>
      <c r="O1461" s="14" t="s">
        <v>10</v>
      </c>
      <c r="P1461" s="14">
        <f t="shared" si="89"/>
        <v>2</v>
      </c>
      <c r="Q1461" s="14" t="s">
        <v>15</v>
      </c>
      <c r="R1461" s="14">
        <f t="shared" si="90"/>
        <v>2</v>
      </c>
      <c r="S1461" s="14" t="s">
        <v>119</v>
      </c>
      <c r="T1461" s="14" t="s">
        <v>143</v>
      </c>
      <c r="U1461" s="14">
        <f t="shared" si="91"/>
        <v>3</v>
      </c>
    </row>
    <row r="1462" spans="1:21" x14ac:dyDescent="0.3">
      <c r="A1462" s="11">
        <v>44635.589930555558</v>
      </c>
      <c r="B1462" s="15">
        <v>44635</v>
      </c>
      <c r="C1462" s="16">
        <v>0.58993055555555551</v>
      </c>
      <c r="D1462" s="12">
        <v>83.7</v>
      </c>
      <c r="E1462" s="12">
        <v>85.56</v>
      </c>
      <c r="F1462" s="12">
        <v>96.72</v>
      </c>
      <c r="G1462" s="12">
        <v>88.35</v>
      </c>
      <c r="H1462" s="12">
        <v>91.14</v>
      </c>
      <c r="I1462" s="12">
        <v>84.63000000000001</v>
      </c>
      <c r="J1462" s="12">
        <v>93</v>
      </c>
      <c r="K1462" s="12">
        <v>90.21</v>
      </c>
      <c r="L1462" s="13">
        <v>89.163750000000007</v>
      </c>
      <c r="M1462" s="17" t="s">
        <v>138</v>
      </c>
      <c r="N1462" s="17">
        <f t="shared" si="88"/>
        <v>3</v>
      </c>
      <c r="O1462" s="14" t="s">
        <v>10</v>
      </c>
      <c r="P1462" s="14">
        <f t="shared" si="89"/>
        <v>2</v>
      </c>
      <c r="Q1462" s="14" t="s">
        <v>15</v>
      </c>
      <c r="R1462" s="14">
        <f t="shared" si="90"/>
        <v>2</v>
      </c>
      <c r="S1462" s="14" t="s">
        <v>119</v>
      </c>
      <c r="T1462" s="14" t="s">
        <v>143</v>
      </c>
      <c r="U1462" s="14">
        <f t="shared" si="91"/>
        <v>3</v>
      </c>
    </row>
    <row r="1463" spans="1:21" x14ac:dyDescent="0.3">
      <c r="A1463" s="11">
        <v>44635.590219907404</v>
      </c>
      <c r="B1463" s="15">
        <v>44635</v>
      </c>
      <c r="C1463" s="16">
        <v>0.59021990740740737</v>
      </c>
      <c r="D1463" s="12">
        <v>90.9</v>
      </c>
      <c r="E1463" s="12">
        <v>92.92</v>
      </c>
      <c r="F1463" s="12">
        <v>105.04</v>
      </c>
      <c r="G1463" s="12">
        <v>95.949999999999989</v>
      </c>
      <c r="H1463" s="12">
        <v>98.98</v>
      </c>
      <c r="I1463" s="12">
        <v>91.91</v>
      </c>
      <c r="J1463" s="12">
        <v>101</v>
      </c>
      <c r="K1463" s="12">
        <v>97.97</v>
      </c>
      <c r="L1463" s="13">
        <v>96.833750000000009</v>
      </c>
      <c r="M1463" s="17" t="s">
        <v>138</v>
      </c>
      <c r="N1463" s="17">
        <f t="shared" si="88"/>
        <v>3</v>
      </c>
      <c r="O1463" s="14" t="s">
        <v>10</v>
      </c>
      <c r="P1463" s="14">
        <f t="shared" si="89"/>
        <v>2</v>
      </c>
      <c r="Q1463" s="14" t="s">
        <v>15</v>
      </c>
      <c r="R1463" s="14">
        <f t="shared" si="90"/>
        <v>2</v>
      </c>
      <c r="S1463" s="14" t="s">
        <v>119</v>
      </c>
      <c r="T1463" s="14" t="s">
        <v>143</v>
      </c>
      <c r="U1463" s="14">
        <f t="shared" si="91"/>
        <v>3</v>
      </c>
    </row>
    <row r="1464" spans="1:21" x14ac:dyDescent="0.3">
      <c r="A1464" s="11">
        <v>44635.590266203704</v>
      </c>
      <c r="B1464" s="15">
        <v>44635</v>
      </c>
      <c r="C1464" s="16">
        <v>0.59026620370370375</v>
      </c>
      <c r="D1464" s="12">
        <v>85.5</v>
      </c>
      <c r="E1464" s="12">
        <v>87.4</v>
      </c>
      <c r="F1464" s="12">
        <v>98.8</v>
      </c>
      <c r="G1464" s="12">
        <v>90.25</v>
      </c>
      <c r="H1464" s="12">
        <v>93.1</v>
      </c>
      <c r="I1464" s="12">
        <v>121</v>
      </c>
      <c r="J1464" s="12">
        <v>100</v>
      </c>
      <c r="K1464" s="12">
        <v>64</v>
      </c>
      <c r="L1464" s="13">
        <v>92.506249999999994</v>
      </c>
      <c r="M1464" s="17" t="s">
        <v>138</v>
      </c>
      <c r="N1464" s="17">
        <f t="shared" si="88"/>
        <v>3</v>
      </c>
      <c r="O1464" s="14" t="s">
        <v>10</v>
      </c>
      <c r="P1464" s="14">
        <f t="shared" si="89"/>
        <v>2</v>
      </c>
      <c r="Q1464" s="14" t="s">
        <v>15</v>
      </c>
      <c r="R1464" s="14">
        <f t="shared" si="90"/>
        <v>2</v>
      </c>
      <c r="S1464" s="14" t="s">
        <v>119</v>
      </c>
      <c r="T1464" s="14" t="s">
        <v>143</v>
      </c>
      <c r="U1464" s="14">
        <f t="shared" si="91"/>
        <v>3</v>
      </c>
    </row>
    <row r="1465" spans="1:21" x14ac:dyDescent="0.3">
      <c r="A1465" s="11">
        <v>44635.59034722222</v>
      </c>
      <c r="B1465" s="15">
        <v>44635</v>
      </c>
      <c r="C1465" s="16">
        <v>0.59034722222222225</v>
      </c>
      <c r="D1465" s="12">
        <v>92.7</v>
      </c>
      <c r="E1465" s="12">
        <v>94.76</v>
      </c>
      <c r="F1465" s="12">
        <v>107.12</v>
      </c>
      <c r="G1465" s="12">
        <v>97.85</v>
      </c>
      <c r="H1465" s="12">
        <v>100.94</v>
      </c>
      <c r="I1465" s="12">
        <v>93.73</v>
      </c>
      <c r="J1465" s="12">
        <v>103</v>
      </c>
      <c r="K1465" s="12">
        <v>99.91</v>
      </c>
      <c r="L1465" s="13">
        <v>98.751249999999999</v>
      </c>
      <c r="M1465" s="17" t="s">
        <v>138</v>
      </c>
      <c r="N1465" s="17">
        <f t="shared" si="88"/>
        <v>3</v>
      </c>
      <c r="O1465" s="14" t="s">
        <v>10</v>
      </c>
      <c r="P1465" s="14">
        <f t="shared" si="89"/>
        <v>2</v>
      </c>
      <c r="Q1465" s="14" t="s">
        <v>15</v>
      </c>
      <c r="R1465" s="14">
        <f t="shared" si="90"/>
        <v>2</v>
      </c>
      <c r="S1465" s="14" t="s">
        <v>119</v>
      </c>
      <c r="T1465" s="14" t="s">
        <v>143</v>
      </c>
      <c r="U1465" s="14">
        <f t="shared" si="91"/>
        <v>3</v>
      </c>
    </row>
    <row r="1466" spans="1:21" x14ac:dyDescent="0.3">
      <c r="A1466" s="11">
        <v>44635.590462962966</v>
      </c>
      <c r="B1466" s="15">
        <v>44635</v>
      </c>
      <c r="C1466" s="16">
        <v>0.59046296296296297</v>
      </c>
      <c r="D1466" s="12">
        <v>90.9</v>
      </c>
      <c r="E1466" s="12">
        <v>92.92</v>
      </c>
      <c r="F1466" s="12">
        <v>105.04</v>
      </c>
      <c r="G1466" s="12">
        <v>95.949999999999989</v>
      </c>
      <c r="H1466" s="12">
        <v>98.98</v>
      </c>
      <c r="I1466" s="12">
        <v>91.91</v>
      </c>
      <c r="J1466" s="12">
        <v>101</v>
      </c>
      <c r="K1466" s="12">
        <v>97.97</v>
      </c>
      <c r="L1466" s="13">
        <v>96.833750000000009</v>
      </c>
      <c r="M1466" s="17" t="s">
        <v>138</v>
      </c>
      <c r="N1466" s="17">
        <f t="shared" si="88"/>
        <v>3</v>
      </c>
      <c r="O1466" s="14" t="s">
        <v>10</v>
      </c>
      <c r="P1466" s="14">
        <f t="shared" si="89"/>
        <v>2</v>
      </c>
      <c r="Q1466" s="14" t="s">
        <v>15</v>
      </c>
      <c r="R1466" s="14">
        <f t="shared" si="90"/>
        <v>2</v>
      </c>
      <c r="S1466" s="14" t="s">
        <v>119</v>
      </c>
      <c r="T1466" s="14" t="s">
        <v>143</v>
      </c>
      <c r="U1466" s="14">
        <f t="shared" si="91"/>
        <v>3</v>
      </c>
    </row>
    <row r="1467" spans="1:21" x14ac:dyDescent="0.3">
      <c r="A1467" s="11">
        <v>44635.590960648151</v>
      </c>
      <c r="B1467" s="15">
        <v>44635</v>
      </c>
      <c r="C1467" s="16">
        <v>0.59096064814814808</v>
      </c>
      <c r="D1467" s="12">
        <v>83.1</v>
      </c>
      <c r="E1467" s="12">
        <v>84.946666666666673</v>
      </c>
      <c r="F1467" s="12">
        <v>96.026666666666671</v>
      </c>
      <c r="G1467" s="12">
        <v>87.716666666666654</v>
      </c>
      <c r="H1467" s="12">
        <v>90.486666666666665</v>
      </c>
      <c r="I1467" s="12">
        <v>116</v>
      </c>
      <c r="J1467" s="12">
        <v>103</v>
      </c>
      <c r="K1467" s="12">
        <v>58</v>
      </c>
      <c r="L1467" s="13">
        <v>89.90958333333333</v>
      </c>
      <c r="M1467" s="17" t="s">
        <v>138</v>
      </c>
      <c r="N1467" s="17">
        <f t="shared" si="88"/>
        <v>3</v>
      </c>
      <c r="O1467" s="14" t="s">
        <v>10</v>
      </c>
      <c r="P1467" s="14">
        <f t="shared" si="89"/>
        <v>2</v>
      </c>
      <c r="Q1467" s="14" t="s">
        <v>15</v>
      </c>
      <c r="R1467" s="14">
        <f t="shared" si="90"/>
        <v>2</v>
      </c>
      <c r="S1467" s="14" t="s">
        <v>119</v>
      </c>
      <c r="T1467" s="14" t="s">
        <v>143</v>
      </c>
      <c r="U1467" s="14">
        <f t="shared" si="91"/>
        <v>3</v>
      </c>
    </row>
    <row r="1468" spans="1:21" x14ac:dyDescent="0.3">
      <c r="A1468" s="11">
        <v>44635.59097222222</v>
      </c>
      <c r="B1468" s="15">
        <v>44635</v>
      </c>
      <c r="C1468" s="16">
        <v>0.59097222222222223</v>
      </c>
      <c r="D1468" s="12">
        <v>99</v>
      </c>
      <c r="E1468" s="12">
        <v>91.08</v>
      </c>
      <c r="F1468" s="12">
        <v>102.96000000000001</v>
      </c>
      <c r="G1468" s="12">
        <v>94.05</v>
      </c>
      <c r="H1468" s="12">
        <v>97.02</v>
      </c>
      <c r="I1468" s="12">
        <v>90.09</v>
      </c>
      <c r="J1468" s="12">
        <v>105.93</v>
      </c>
      <c r="K1468" s="12">
        <v>96.03</v>
      </c>
      <c r="L1468" s="13">
        <v>97.019999999999982</v>
      </c>
      <c r="M1468" s="17" t="s">
        <v>138</v>
      </c>
      <c r="N1468" s="17">
        <f t="shared" si="88"/>
        <v>3</v>
      </c>
      <c r="O1468" s="14" t="s">
        <v>10</v>
      </c>
      <c r="P1468" s="14">
        <f t="shared" si="89"/>
        <v>2</v>
      </c>
      <c r="Q1468" s="14" t="s">
        <v>15</v>
      </c>
      <c r="R1468" s="14">
        <f t="shared" si="90"/>
        <v>2</v>
      </c>
      <c r="S1468" s="14" t="s">
        <v>119</v>
      </c>
      <c r="T1468" s="14" t="s">
        <v>143</v>
      </c>
      <c r="U1468" s="14">
        <f t="shared" si="91"/>
        <v>3</v>
      </c>
    </row>
    <row r="1469" spans="1:21" x14ac:dyDescent="0.3">
      <c r="A1469" s="11">
        <v>44635.591064814813</v>
      </c>
      <c r="B1469" s="15">
        <v>44635</v>
      </c>
      <c r="C1469" s="16">
        <v>0.59106481481481488</v>
      </c>
      <c r="D1469" s="12">
        <v>93.600000000000009</v>
      </c>
      <c r="E1469" s="12">
        <v>95.68</v>
      </c>
      <c r="F1469" s="12">
        <v>108.16</v>
      </c>
      <c r="G1469" s="12">
        <v>98.8</v>
      </c>
      <c r="H1469" s="12">
        <v>101.92</v>
      </c>
      <c r="I1469" s="12">
        <v>94.64</v>
      </c>
      <c r="J1469" s="12">
        <v>104</v>
      </c>
      <c r="K1469" s="12">
        <v>100.88</v>
      </c>
      <c r="L1469" s="13">
        <v>99.710000000000008</v>
      </c>
      <c r="M1469" s="17" t="s">
        <v>138</v>
      </c>
      <c r="N1469" s="17">
        <f t="shared" si="88"/>
        <v>3</v>
      </c>
      <c r="O1469" s="14" t="s">
        <v>10</v>
      </c>
      <c r="P1469" s="14">
        <f t="shared" si="89"/>
        <v>2</v>
      </c>
      <c r="Q1469" s="14" t="s">
        <v>15</v>
      </c>
      <c r="R1469" s="14">
        <f t="shared" si="90"/>
        <v>2</v>
      </c>
      <c r="S1469" s="14" t="s">
        <v>119</v>
      </c>
      <c r="T1469" s="14" t="s">
        <v>143</v>
      </c>
      <c r="U1469" s="14">
        <f t="shared" si="91"/>
        <v>3</v>
      </c>
    </row>
    <row r="1470" spans="1:21" x14ac:dyDescent="0.3">
      <c r="A1470" s="11">
        <v>44635.591354166667</v>
      </c>
      <c r="B1470" s="15">
        <v>44635</v>
      </c>
      <c r="C1470" s="16">
        <v>0.59135416666666674</v>
      </c>
      <c r="D1470" s="12">
        <v>105.3</v>
      </c>
      <c r="E1470" s="12">
        <v>107.64</v>
      </c>
      <c r="F1470" s="12">
        <v>121.68</v>
      </c>
      <c r="G1470" s="12">
        <v>111.14999999999999</v>
      </c>
      <c r="H1470" s="12">
        <v>114.66</v>
      </c>
      <c r="I1470" s="12">
        <v>117</v>
      </c>
      <c r="J1470" s="12">
        <v>125.19000000000001</v>
      </c>
      <c r="K1470" s="12">
        <v>113.49</v>
      </c>
      <c r="L1470" s="13">
        <v>114.51375</v>
      </c>
      <c r="M1470" s="17" t="s">
        <v>138</v>
      </c>
      <c r="N1470" s="17">
        <f t="shared" si="88"/>
        <v>3</v>
      </c>
      <c r="O1470" s="14" t="s">
        <v>10</v>
      </c>
      <c r="P1470" s="14">
        <f t="shared" si="89"/>
        <v>2</v>
      </c>
      <c r="Q1470" s="14" t="s">
        <v>15</v>
      </c>
      <c r="R1470" s="14">
        <f t="shared" si="90"/>
        <v>2</v>
      </c>
      <c r="S1470" s="14" t="s">
        <v>119</v>
      </c>
      <c r="T1470" s="14" t="s">
        <v>143</v>
      </c>
      <c r="U1470" s="14">
        <f t="shared" si="91"/>
        <v>3</v>
      </c>
    </row>
    <row r="1471" spans="1:21" x14ac:dyDescent="0.3">
      <c r="A1471" s="11">
        <v>44635.591400462959</v>
      </c>
      <c r="B1471" s="15">
        <v>44635</v>
      </c>
      <c r="C1471" s="16">
        <v>0.59140046296296289</v>
      </c>
      <c r="D1471" s="12">
        <v>82</v>
      </c>
      <c r="E1471" s="12">
        <v>86.02000000000001</v>
      </c>
      <c r="F1471" s="12">
        <v>97.240000000000009</v>
      </c>
      <c r="G1471" s="12">
        <v>88.825000000000003</v>
      </c>
      <c r="H1471" s="12">
        <v>91.63</v>
      </c>
      <c r="I1471" s="12">
        <v>85.085000000000008</v>
      </c>
      <c r="J1471" s="12">
        <v>105</v>
      </c>
      <c r="K1471" s="12">
        <v>90.694999999999993</v>
      </c>
      <c r="L1471" s="13">
        <v>90.811874999999986</v>
      </c>
      <c r="M1471" s="17" t="s">
        <v>138</v>
      </c>
      <c r="N1471" s="17">
        <f t="shared" si="88"/>
        <v>3</v>
      </c>
      <c r="O1471" s="14" t="s">
        <v>10</v>
      </c>
      <c r="P1471" s="14">
        <f t="shared" si="89"/>
        <v>2</v>
      </c>
      <c r="Q1471" s="14" t="s">
        <v>15</v>
      </c>
      <c r="R1471" s="14">
        <f t="shared" si="90"/>
        <v>2</v>
      </c>
      <c r="S1471" s="14" t="s">
        <v>119</v>
      </c>
      <c r="T1471" s="14" t="s">
        <v>143</v>
      </c>
      <c r="U1471" s="14">
        <f t="shared" si="91"/>
        <v>3</v>
      </c>
    </row>
    <row r="1472" spans="1:21" x14ac:dyDescent="0.3">
      <c r="A1472" s="11">
        <v>44635.591585648152</v>
      </c>
      <c r="B1472" s="15">
        <v>44635</v>
      </c>
      <c r="C1472" s="16">
        <v>0.59158564814814818</v>
      </c>
      <c r="D1472" s="12">
        <v>82</v>
      </c>
      <c r="E1472" s="12">
        <v>75.44</v>
      </c>
      <c r="F1472" s="12">
        <v>85.28</v>
      </c>
      <c r="G1472" s="12">
        <v>77.899999999999991</v>
      </c>
      <c r="H1472" s="12">
        <v>80.36</v>
      </c>
      <c r="I1472" s="12">
        <v>74.62</v>
      </c>
      <c r="J1472" s="12">
        <v>87.740000000000009</v>
      </c>
      <c r="K1472" s="12">
        <v>79.539999999999992</v>
      </c>
      <c r="L1472" s="13">
        <v>80.36</v>
      </c>
      <c r="M1472" s="17" t="s">
        <v>138</v>
      </c>
      <c r="N1472" s="17">
        <f t="shared" si="88"/>
        <v>3</v>
      </c>
      <c r="O1472" s="14" t="s">
        <v>10</v>
      </c>
      <c r="P1472" s="14">
        <f t="shared" si="89"/>
        <v>2</v>
      </c>
      <c r="Q1472" s="14" t="s">
        <v>15</v>
      </c>
      <c r="R1472" s="14">
        <f t="shared" si="90"/>
        <v>2</v>
      </c>
      <c r="S1472" s="14" t="s">
        <v>119</v>
      </c>
      <c r="T1472" s="14" t="s">
        <v>143</v>
      </c>
      <c r="U1472" s="14">
        <f t="shared" si="91"/>
        <v>3</v>
      </c>
    </row>
    <row r="1473" spans="1:21" x14ac:dyDescent="0.3">
      <c r="A1473" s="11">
        <v>44635.59165509259</v>
      </c>
      <c r="B1473" s="15">
        <v>44635</v>
      </c>
      <c r="C1473" s="16">
        <v>0.59165509259259264</v>
      </c>
      <c r="D1473" s="12">
        <v>84.600000000000009</v>
      </c>
      <c r="E1473" s="12">
        <v>86.48</v>
      </c>
      <c r="F1473" s="12">
        <v>97.76</v>
      </c>
      <c r="G1473" s="12">
        <v>89.3</v>
      </c>
      <c r="H1473" s="12">
        <v>92.12</v>
      </c>
      <c r="I1473" s="12">
        <v>116</v>
      </c>
      <c r="J1473" s="12">
        <v>103</v>
      </c>
      <c r="K1473" s="12">
        <v>63</v>
      </c>
      <c r="L1473" s="13">
        <v>91.532499999999999</v>
      </c>
      <c r="M1473" s="17" t="s">
        <v>138</v>
      </c>
      <c r="N1473" s="17">
        <f t="shared" si="88"/>
        <v>3</v>
      </c>
      <c r="O1473" s="14" t="s">
        <v>10</v>
      </c>
      <c r="P1473" s="14">
        <f t="shared" si="89"/>
        <v>2</v>
      </c>
      <c r="Q1473" s="14" t="s">
        <v>15</v>
      </c>
      <c r="R1473" s="14">
        <f t="shared" si="90"/>
        <v>2</v>
      </c>
      <c r="S1473" s="14" t="s">
        <v>119</v>
      </c>
      <c r="T1473" s="14" t="s">
        <v>143</v>
      </c>
      <c r="U1473" s="14">
        <f t="shared" si="91"/>
        <v>3</v>
      </c>
    </row>
    <row r="1474" spans="1:21" x14ac:dyDescent="0.3">
      <c r="A1474" s="11">
        <v>44635.591840277775</v>
      </c>
      <c r="B1474" s="15">
        <v>44635</v>
      </c>
      <c r="C1474" s="16">
        <v>0.59184027777777781</v>
      </c>
      <c r="D1474" s="12">
        <v>92.7</v>
      </c>
      <c r="E1474" s="12">
        <v>94.76</v>
      </c>
      <c r="F1474" s="12">
        <v>107.12</v>
      </c>
      <c r="G1474" s="12">
        <v>97.85</v>
      </c>
      <c r="H1474" s="12">
        <v>100.94</v>
      </c>
      <c r="I1474" s="12">
        <v>93.73</v>
      </c>
      <c r="J1474" s="12">
        <v>103</v>
      </c>
      <c r="K1474" s="12">
        <v>99.91</v>
      </c>
      <c r="L1474" s="13">
        <v>98.751249999999999</v>
      </c>
      <c r="M1474" s="17" t="s">
        <v>138</v>
      </c>
      <c r="N1474" s="17">
        <f t="shared" si="88"/>
        <v>3</v>
      </c>
      <c r="O1474" s="14" t="s">
        <v>10</v>
      </c>
      <c r="P1474" s="14">
        <f t="shared" si="89"/>
        <v>2</v>
      </c>
      <c r="Q1474" s="14" t="s">
        <v>15</v>
      </c>
      <c r="R1474" s="14">
        <f t="shared" si="90"/>
        <v>2</v>
      </c>
      <c r="S1474" s="14" t="s">
        <v>119</v>
      </c>
      <c r="T1474" s="14" t="s">
        <v>143</v>
      </c>
      <c r="U1474" s="14">
        <f t="shared" si="91"/>
        <v>3</v>
      </c>
    </row>
    <row r="1475" spans="1:21" x14ac:dyDescent="0.3">
      <c r="A1475" s="11">
        <v>44635.592187499999</v>
      </c>
      <c r="B1475" s="15">
        <v>44635</v>
      </c>
      <c r="C1475" s="16">
        <v>0.59218749999999998</v>
      </c>
      <c r="D1475" s="12">
        <v>92.7</v>
      </c>
      <c r="E1475" s="12">
        <v>94.76</v>
      </c>
      <c r="F1475" s="12">
        <v>107.12</v>
      </c>
      <c r="G1475" s="12">
        <v>97.85</v>
      </c>
      <c r="H1475" s="12">
        <v>100.94</v>
      </c>
      <c r="I1475" s="12">
        <v>93.73</v>
      </c>
      <c r="J1475" s="12">
        <v>103</v>
      </c>
      <c r="K1475" s="12">
        <v>99.91</v>
      </c>
      <c r="L1475" s="13">
        <v>98.751249999999999</v>
      </c>
      <c r="M1475" s="17" t="s">
        <v>138</v>
      </c>
      <c r="N1475" s="17">
        <f t="shared" ref="N1475:N1538" si="92">IF(M1475="Morning",1,IF(M1475="Afternoon",2,IF(M1475="Evening",3,IF(M1475="late Evening",4,IF(M1475="Break",5)))))</f>
        <v>3</v>
      </c>
      <c r="O1475" s="14" t="s">
        <v>10</v>
      </c>
      <c r="P1475" s="14">
        <f t="shared" ref="P1475:P1538" si="93">IF(O1475="Greetings",1,IF(O1475="Break",2,IF(O1475="Closing",3,IF(O1475="demonstration",4,IF(O1475="Hands on",5,IF(O1475="Introduction",6,IF(O1475="Lecture",7,IF(O1475="No Activity",8,IF(O1475="Peer Learning",9)))))))))</f>
        <v>2</v>
      </c>
      <c r="Q1475" s="14" t="s">
        <v>15</v>
      </c>
      <c r="R1475" s="14">
        <f t="shared" ref="R1475:R1538" si="94">IF(Q1475="On Campus",1,IF(Q1475="Off Campus",2))</f>
        <v>2</v>
      </c>
      <c r="S1475" s="14" t="s">
        <v>119</v>
      </c>
      <c r="T1475" s="14" t="s">
        <v>143</v>
      </c>
      <c r="U1475" s="14">
        <f t="shared" ref="U1475:U1538" si="95">IF(T1475="Tools_Digital Drawing",1,IF(T1475="Spatial Design",2,IF(T1475="Technical Contexts",3)))</f>
        <v>3</v>
      </c>
    </row>
    <row r="1476" spans="1:21" x14ac:dyDescent="0.3">
      <c r="A1476" s="11">
        <v>44635.592314814814</v>
      </c>
      <c r="B1476" s="15">
        <v>44635</v>
      </c>
      <c r="C1476" s="16">
        <v>0.59231481481481485</v>
      </c>
      <c r="D1476" s="12">
        <v>93.600000000000009</v>
      </c>
      <c r="E1476" s="12">
        <v>95.68</v>
      </c>
      <c r="F1476" s="12">
        <v>108.16</v>
      </c>
      <c r="G1476" s="12">
        <v>98.8</v>
      </c>
      <c r="H1476" s="12">
        <v>101.92</v>
      </c>
      <c r="I1476" s="12">
        <v>94.64</v>
      </c>
      <c r="J1476" s="12">
        <v>104</v>
      </c>
      <c r="K1476" s="12">
        <v>100.88</v>
      </c>
      <c r="L1476" s="13">
        <v>99.710000000000008</v>
      </c>
      <c r="M1476" s="17" t="s">
        <v>138</v>
      </c>
      <c r="N1476" s="17">
        <f t="shared" si="92"/>
        <v>3</v>
      </c>
      <c r="O1476" s="14" t="s">
        <v>10</v>
      </c>
      <c r="P1476" s="14">
        <f t="shared" si="93"/>
        <v>2</v>
      </c>
      <c r="Q1476" s="14" t="s">
        <v>15</v>
      </c>
      <c r="R1476" s="14">
        <f t="shared" si="94"/>
        <v>2</v>
      </c>
      <c r="S1476" s="14" t="s">
        <v>119</v>
      </c>
      <c r="T1476" s="14" t="s">
        <v>143</v>
      </c>
      <c r="U1476" s="14">
        <f t="shared" si="95"/>
        <v>3</v>
      </c>
    </row>
    <row r="1477" spans="1:21" x14ac:dyDescent="0.3">
      <c r="A1477" s="11">
        <v>44635.592349537037</v>
      </c>
      <c r="B1477" s="15">
        <v>44635</v>
      </c>
      <c r="C1477" s="16">
        <v>0.59234953703703697</v>
      </c>
      <c r="D1477" s="12">
        <v>86.100000000000009</v>
      </c>
      <c r="E1477" s="12">
        <v>88.013333333333335</v>
      </c>
      <c r="F1477" s="12">
        <v>99.493333333333339</v>
      </c>
      <c r="G1477" s="12">
        <v>90.88333333333334</v>
      </c>
      <c r="H1477" s="12">
        <v>93.75333333333333</v>
      </c>
      <c r="I1477" s="12">
        <v>113</v>
      </c>
      <c r="J1477" s="12">
        <v>101</v>
      </c>
      <c r="K1477" s="12">
        <v>73</v>
      </c>
      <c r="L1477" s="13">
        <v>93.155416666666667</v>
      </c>
      <c r="M1477" s="17" t="s">
        <v>138</v>
      </c>
      <c r="N1477" s="17">
        <f t="shared" si="92"/>
        <v>3</v>
      </c>
      <c r="O1477" s="14" t="s">
        <v>10</v>
      </c>
      <c r="P1477" s="14">
        <f t="shared" si="93"/>
        <v>2</v>
      </c>
      <c r="Q1477" s="14" t="s">
        <v>15</v>
      </c>
      <c r="R1477" s="14">
        <f t="shared" si="94"/>
        <v>2</v>
      </c>
      <c r="S1477" s="14" t="s">
        <v>119</v>
      </c>
      <c r="T1477" s="14" t="s">
        <v>143</v>
      </c>
      <c r="U1477" s="14">
        <f t="shared" si="95"/>
        <v>3</v>
      </c>
    </row>
    <row r="1478" spans="1:21" x14ac:dyDescent="0.3">
      <c r="A1478" s="11">
        <v>44635.592465277776</v>
      </c>
      <c r="B1478" s="15">
        <v>44635</v>
      </c>
      <c r="C1478" s="16">
        <v>0.5924652777777778</v>
      </c>
      <c r="D1478" s="12">
        <v>90</v>
      </c>
      <c r="E1478" s="12">
        <v>92</v>
      </c>
      <c r="F1478" s="12">
        <v>104</v>
      </c>
      <c r="G1478" s="12">
        <v>95</v>
      </c>
      <c r="H1478" s="12">
        <v>98</v>
      </c>
      <c r="I1478" s="12">
        <v>91</v>
      </c>
      <c r="J1478" s="12">
        <v>100</v>
      </c>
      <c r="K1478" s="12">
        <v>97</v>
      </c>
      <c r="L1478" s="13">
        <v>95.875</v>
      </c>
      <c r="M1478" s="17" t="s">
        <v>138</v>
      </c>
      <c r="N1478" s="17">
        <f t="shared" si="92"/>
        <v>3</v>
      </c>
      <c r="O1478" s="14" t="s">
        <v>10</v>
      </c>
      <c r="P1478" s="14">
        <f t="shared" si="93"/>
        <v>2</v>
      </c>
      <c r="Q1478" s="14" t="s">
        <v>15</v>
      </c>
      <c r="R1478" s="14">
        <f t="shared" si="94"/>
        <v>2</v>
      </c>
      <c r="S1478" s="14" t="s">
        <v>119</v>
      </c>
      <c r="T1478" s="14" t="s">
        <v>143</v>
      </c>
      <c r="U1478" s="14">
        <f t="shared" si="95"/>
        <v>3</v>
      </c>
    </row>
    <row r="1479" spans="1:21" x14ac:dyDescent="0.3">
      <c r="A1479" s="11">
        <v>44635.592627314814</v>
      </c>
      <c r="B1479" s="15">
        <v>44635</v>
      </c>
      <c r="C1479" s="16">
        <v>0.59262731481481479</v>
      </c>
      <c r="D1479" s="12">
        <v>92.7</v>
      </c>
      <c r="E1479" s="12">
        <v>94.76</v>
      </c>
      <c r="F1479" s="12">
        <v>107.12</v>
      </c>
      <c r="G1479" s="12">
        <v>97.85</v>
      </c>
      <c r="H1479" s="12">
        <v>100.94</v>
      </c>
      <c r="I1479" s="12">
        <v>93.73</v>
      </c>
      <c r="J1479" s="12">
        <v>103</v>
      </c>
      <c r="K1479" s="12">
        <v>99.91</v>
      </c>
      <c r="L1479" s="13">
        <v>98.751249999999999</v>
      </c>
      <c r="M1479" s="17" t="s">
        <v>138</v>
      </c>
      <c r="N1479" s="17">
        <f t="shared" si="92"/>
        <v>3</v>
      </c>
      <c r="O1479" s="14" t="s">
        <v>10</v>
      </c>
      <c r="P1479" s="14">
        <f t="shared" si="93"/>
        <v>2</v>
      </c>
      <c r="Q1479" s="14" t="s">
        <v>15</v>
      </c>
      <c r="R1479" s="14">
        <f t="shared" si="94"/>
        <v>2</v>
      </c>
      <c r="S1479" s="14" t="s">
        <v>119</v>
      </c>
      <c r="T1479" s="14" t="s">
        <v>143</v>
      </c>
      <c r="U1479" s="14">
        <f t="shared" si="95"/>
        <v>3</v>
      </c>
    </row>
    <row r="1480" spans="1:21" x14ac:dyDescent="0.3">
      <c r="A1480" s="11">
        <v>44635.592974537038</v>
      </c>
      <c r="B1480" s="15">
        <v>44635</v>
      </c>
      <c r="C1480" s="16">
        <v>0.59297453703703706</v>
      </c>
      <c r="D1480" s="12">
        <v>92.7</v>
      </c>
      <c r="E1480" s="12">
        <v>94.76</v>
      </c>
      <c r="F1480" s="12">
        <v>107.12</v>
      </c>
      <c r="G1480" s="12">
        <v>97.85</v>
      </c>
      <c r="H1480" s="12">
        <v>100.94</v>
      </c>
      <c r="I1480" s="12">
        <v>93.73</v>
      </c>
      <c r="J1480" s="12">
        <v>103</v>
      </c>
      <c r="K1480" s="12">
        <v>99.91</v>
      </c>
      <c r="L1480" s="13">
        <v>98.751249999999999</v>
      </c>
      <c r="M1480" s="17" t="s">
        <v>138</v>
      </c>
      <c r="N1480" s="17">
        <f t="shared" si="92"/>
        <v>3</v>
      </c>
      <c r="O1480" s="14" t="s">
        <v>10</v>
      </c>
      <c r="P1480" s="14">
        <f t="shared" si="93"/>
        <v>2</v>
      </c>
      <c r="Q1480" s="14" t="s">
        <v>15</v>
      </c>
      <c r="R1480" s="14">
        <f t="shared" si="94"/>
        <v>2</v>
      </c>
      <c r="S1480" s="14" t="s">
        <v>119</v>
      </c>
      <c r="T1480" s="14" t="s">
        <v>143</v>
      </c>
      <c r="U1480" s="14">
        <f t="shared" si="95"/>
        <v>3</v>
      </c>
    </row>
    <row r="1481" spans="1:21" x14ac:dyDescent="0.3">
      <c r="A1481" s="11">
        <v>44635.593043981484</v>
      </c>
      <c r="B1481" s="15">
        <v>44635</v>
      </c>
      <c r="C1481" s="16">
        <v>0.59304398148148152</v>
      </c>
      <c r="D1481" s="12">
        <v>85.8</v>
      </c>
      <c r="E1481" s="12">
        <v>87.706666666666663</v>
      </c>
      <c r="F1481" s="12">
        <v>99.146666666666661</v>
      </c>
      <c r="G1481" s="12">
        <v>90.566666666666663</v>
      </c>
      <c r="H1481" s="12">
        <v>93.426666666666662</v>
      </c>
      <c r="I1481" s="12">
        <v>114</v>
      </c>
      <c r="J1481" s="12">
        <v>104</v>
      </c>
      <c r="K1481" s="12">
        <v>68</v>
      </c>
      <c r="L1481" s="13">
        <v>92.830833333333331</v>
      </c>
      <c r="M1481" s="17" t="s">
        <v>138</v>
      </c>
      <c r="N1481" s="17">
        <f t="shared" si="92"/>
        <v>3</v>
      </c>
      <c r="O1481" s="14" t="s">
        <v>10</v>
      </c>
      <c r="P1481" s="14">
        <f t="shared" si="93"/>
        <v>2</v>
      </c>
      <c r="Q1481" s="14" t="s">
        <v>15</v>
      </c>
      <c r="R1481" s="14">
        <f t="shared" si="94"/>
        <v>2</v>
      </c>
      <c r="S1481" s="14" t="s">
        <v>119</v>
      </c>
      <c r="T1481" s="14" t="s">
        <v>143</v>
      </c>
      <c r="U1481" s="14">
        <f t="shared" si="95"/>
        <v>3</v>
      </c>
    </row>
    <row r="1482" spans="1:21" x14ac:dyDescent="0.3">
      <c r="A1482" s="11">
        <v>44635.593240740738</v>
      </c>
      <c r="B1482" s="15">
        <v>44635</v>
      </c>
      <c r="C1482" s="16">
        <v>0.59324074074074074</v>
      </c>
      <c r="D1482" s="12">
        <v>95.4</v>
      </c>
      <c r="E1482" s="12">
        <v>97.52000000000001</v>
      </c>
      <c r="F1482" s="12">
        <v>110.24000000000001</v>
      </c>
      <c r="G1482" s="12">
        <v>100.69999999999999</v>
      </c>
      <c r="H1482" s="12">
        <v>103.88</v>
      </c>
      <c r="I1482" s="12">
        <v>96.460000000000008</v>
      </c>
      <c r="J1482" s="12">
        <v>106</v>
      </c>
      <c r="K1482" s="12">
        <v>102.82</v>
      </c>
      <c r="L1482" s="13">
        <v>101.6275</v>
      </c>
      <c r="M1482" s="17" t="s">
        <v>138</v>
      </c>
      <c r="N1482" s="17">
        <f t="shared" si="92"/>
        <v>3</v>
      </c>
      <c r="O1482" s="14" t="s">
        <v>10</v>
      </c>
      <c r="P1482" s="14">
        <f t="shared" si="93"/>
        <v>2</v>
      </c>
      <c r="Q1482" s="14" t="s">
        <v>15</v>
      </c>
      <c r="R1482" s="14">
        <f t="shared" si="94"/>
        <v>2</v>
      </c>
      <c r="S1482" s="14" t="s">
        <v>119</v>
      </c>
      <c r="T1482" s="14" t="s">
        <v>143</v>
      </c>
      <c r="U1482" s="14">
        <f t="shared" si="95"/>
        <v>3</v>
      </c>
    </row>
    <row r="1483" spans="1:21" x14ac:dyDescent="0.3">
      <c r="A1483" s="11">
        <v>44635.593738425923</v>
      </c>
      <c r="B1483" s="15">
        <v>44635</v>
      </c>
      <c r="C1483" s="16">
        <v>0.59373842592592596</v>
      </c>
      <c r="D1483" s="12">
        <v>72.45</v>
      </c>
      <c r="E1483" s="12">
        <v>74.06</v>
      </c>
      <c r="F1483" s="12">
        <v>83.72</v>
      </c>
      <c r="G1483" s="12">
        <v>76.474999999999994</v>
      </c>
      <c r="H1483" s="12">
        <v>78.89</v>
      </c>
      <c r="I1483" s="12">
        <v>73.254999999999995</v>
      </c>
      <c r="J1483" s="12">
        <v>102</v>
      </c>
      <c r="K1483" s="12">
        <v>59</v>
      </c>
      <c r="L1483" s="13">
        <v>77.481249999999989</v>
      </c>
      <c r="M1483" s="17" t="s">
        <v>138</v>
      </c>
      <c r="N1483" s="17">
        <f t="shared" si="92"/>
        <v>3</v>
      </c>
      <c r="O1483" s="14" t="s">
        <v>10</v>
      </c>
      <c r="P1483" s="14">
        <f t="shared" si="93"/>
        <v>2</v>
      </c>
      <c r="Q1483" s="14" t="s">
        <v>15</v>
      </c>
      <c r="R1483" s="14">
        <f t="shared" si="94"/>
        <v>2</v>
      </c>
      <c r="S1483" s="14" t="s">
        <v>119</v>
      </c>
      <c r="T1483" s="14" t="s">
        <v>143</v>
      </c>
      <c r="U1483" s="14">
        <f t="shared" si="95"/>
        <v>3</v>
      </c>
    </row>
    <row r="1484" spans="1:21" x14ac:dyDescent="0.3">
      <c r="A1484" s="11">
        <v>44635.593807870369</v>
      </c>
      <c r="B1484" s="15">
        <v>44635</v>
      </c>
      <c r="C1484" s="16">
        <v>0.59380787037037031</v>
      </c>
      <c r="D1484" s="12">
        <v>98.100000000000009</v>
      </c>
      <c r="E1484" s="12">
        <v>100.28</v>
      </c>
      <c r="F1484" s="12">
        <v>113.36</v>
      </c>
      <c r="G1484" s="12">
        <v>103.55</v>
      </c>
      <c r="H1484" s="12">
        <v>106.82</v>
      </c>
      <c r="I1484" s="12">
        <v>109</v>
      </c>
      <c r="J1484" s="12">
        <v>116.63000000000001</v>
      </c>
      <c r="K1484" s="12">
        <v>105.73</v>
      </c>
      <c r="L1484" s="13">
        <v>106.68375</v>
      </c>
      <c r="M1484" s="17" t="s">
        <v>138</v>
      </c>
      <c r="N1484" s="17">
        <f t="shared" si="92"/>
        <v>3</v>
      </c>
      <c r="O1484" s="14" t="s">
        <v>10</v>
      </c>
      <c r="P1484" s="14">
        <f t="shared" si="93"/>
        <v>2</v>
      </c>
      <c r="Q1484" s="14" t="s">
        <v>15</v>
      </c>
      <c r="R1484" s="14">
        <f t="shared" si="94"/>
        <v>2</v>
      </c>
      <c r="S1484" s="14" t="s">
        <v>119</v>
      </c>
      <c r="T1484" s="14" t="s">
        <v>143</v>
      </c>
      <c r="U1484" s="14">
        <f t="shared" si="95"/>
        <v>3</v>
      </c>
    </row>
    <row r="1485" spans="1:21" x14ac:dyDescent="0.3">
      <c r="A1485" s="11">
        <v>44635.593981481485</v>
      </c>
      <c r="B1485" s="15">
        <v>44635</v>
      </c>
      <c r="C1485" s="16">
        <v>0.59398148148148155</v>
      </c>
      <c r="D1485" s="12">
        <v>96.3</v>
      </c>
      <c r="E1485" s="12">
        <v>98.44</v>
      </c>
      <c r="F1485" s="12">
        <v>111.28</v>
      </c>
      <c r="G1485" s="12">
        <v>101.64999999999999</v>
      </c>
      <c r="H1485" s="12">
        <v>104.86</v>
      </c>
      <c r="I1485" s="12">
        <v>107</v>
      </c>
      <c r="J1485" s="12">
        <v>114.49000000000001</v>
      </c>
      <c r="K1485" s="12">
        <v>103.78999999999999</v>
      </c>
      <c r="L1485" s="13">
        <v>104.72624999999999</v>
      </c>
      <c r="M1485" s="17" t="s">
        <v>138</v>
      </c>
      <c r="N1485" s="17">
        <f t="shared" si="92"/>
        <v>3</v>
      </c>
      <c r="O1485" s="14" t="s">
        <v>10</v>
      </c>
      <c r="P1485" s="14">
        <f t="shared" si="93"/>
        <v>2</v>
      </c>
      <c r="Q1485" s="14" t="s">
        <v>15</v>
      </c>
      <c r="R1485" s="14">
        <f t="shared" si="94"/>
        <v>2</v>
      </c>
      <c r="S1485" s="14" t="s">
        <v>119</v>
      </c>
      <c r="T1485" s="14" t="s">
        <v>143</v>
      </c>
      <c r="U1485" s="14">
        <f t="shared" si="95"/>
        <v>3</v>
      </c>
    </row>
    <row r="1486" spans="1:21" x14ac:dyDescent="0.3">
      <c r="A1486" s="11">
        <v>44635.59412037037</v>
      </c>
      <c r="B1486" s="15">
        <v>44635</v>
      </c>
      <c r="C1486" s="16">
        <v>0.59412037037037035</v>
      </c>
      <c r="D1486" s="12">
        <v>92.7</v>
      </c>
      <c r="E1486" s="12">
        <v>94.76</v>
      </c>
      <c r="F1486" s="12">
        <v>107.12</v>
      </c>
      <c r="G1486" s="12">
        <v>97.85</v>
      </c>
      <c r="H1486" s="12">
        <v>100.94</v>
      </c>
      <c r="I1486" s="12">
        <v>103</v>
      </c>
      <c r="J1486" s="12">
        <v>110.21000000000001</v>
      </c>
      <c r="K1486" s="12">
        <v>99.91</v>
      </c>
      <c r="L1486" s="13">
        <v>100.81125000000002</v>
      </c>
      <c r="M1486" s="17" t="s">
        <v>138</v>
      </c>
      <c r="N1486" s="17">
        <f t="shared" si="92"/>
        <v>3</v>
      </c>
      <c r="O1486" s="14" t="s">
        <v>10</v>
      </c>
      <c r="P1486" s="14">
        <f t="shared" si="93"/>
        <v>2</v>
      </c>
      <c r="Q1486" s="14" t="s">
        <v>15</v>
      </c>
      <c r="R1486" s="14">
        <f t="shared" si="94"/>
        <v>2</v>
      </c>
      <c r="S1486" s="14" t="s">
        <v>119</v>
      </c>
      <c r="T1486" s="14" t="s">
        <v>143</v>
      </c>
      <c r="U1486" s="14">
        <f t="shared" si="95"/>
        <v>3</v>
      </c>
    </row>
    <row r="1487" spans="1:21" x14ac:dyDescent="0.3">
      <c r="A1487" s="11">
        <v>44635.594247685185</v>
      </c>
      <c r="B1487" s="15">
        <v>44635</v>
      </c>
      <c r="C1487" s="16">
        <v>0.59424768518518511</v>
      </c>
      <c r="D1487" s="12">
        <v>74.7</v>
      </c>
      <c r="E1487" s="12">
        <v>76.36</v>
      </c>
      <c r="F1487" s="12">
        <v>86.320000000000007</v>
      </c>
      <c r="G1487" s="12">
        <v>78.849999999999994</v>
      </c>
      <c r="H1487" s="12">
        <v>81.34</v>
      </c>
      <c r="I1487" s="12">
        <v>102</v>
      </c>
      <c r="J1487" s="12">
        <v>88.81</v>
      </c>
      <c r="K1487" s="12">
        <v>64</v>
      </c>
      <c r="L1487" s="13">
        <v>81.547500000000014</v>
      </c>
      <c r="M1487" s="17" t="s">
        <v>138</v>
      </c>
      <c r="N1487" s="17">
        <f t="shared" si="92"/>
        <v>3</v>
      </c>
      <c r="O1487" s="14" t="s">
        <v>10</v>
      </c>
      <c r="P1487" s="14">
        <f t="shared" si="93"/>
        <v>2</v>
      </c>
      <c r="Q1487" s="14" t="s">
        <v>15</v>
      </c>
      <c r="R1487" s="14">
        <f t="shared" si="94"/>
        <v>2</v>
      </c>
      <c r="S1487" s="14" t="s">
        <v>119</v>
      </c>
      <c r="T1487" s="14" t="s">
        <v>143</v>
      </c>
      <c r="U1487" s="14">
        <f t="shared" si="95"/>
        <v>3</v>
      </c>
    </row>
    <row r="1488" spans="1:21" x14ac:dyDescent="0.3">
      <c r="A1488" s="11">
        <v>44635.59443287037</v>
      </c>
      <c r="B1488" s="15">
        <v>44635</v>
      </c>
      <c r="C1488" s="16">
        <v>0.5944328703703704</v>
      </c>
      <c r="D1488" s="12">
        <v>82.5</v>
      </c>
      <c r="E1488" s="12">
        <v>84.333333333333343</v>
      </c>
      <c r="F1488" s="12">
        <v>95.333333333333343</v>
      </c>
      <c r="G1488" s="12">
        <v>87.083333333333329</v>
      </c>
      <c r="H1488" s="12">
        <v>89.833333333333343</v>
      </c>
      <c r="I1488" s="12">
        <v>103</v>
      </c>
      <c r="J1488" s="12">
        <v>105</v>
      </c>
      <c r="K1488" s="12">
        <v>67</v>
      </c>
      <c r="L1488" s="13">
        <v>89.260416666666671</v>
      </c>
      <c r="M1488" s="17" t="s">
        <v>138</v>
      </c>
      <c r="N1488" s="17">
        <f t="shared" si="92"/>
        <v>3</v>
      </c>
      <c r="O1488" s="14" t="s">
        <v>10</v>
      </c>
      <c r="P1488" s="14">
        <f t="shared" si="93"/>
        <v>2</v>
      </c>
      <c r="Q1488" s="14" t="s">
        <v>15</v>
      </c>
      <c r="R1488" s="14">
        <f t="shared" si="94"/>
        <v>2</v>
      </c>
      <c r="S1488" s="14" t="s">
        <v>119</v>
      </c>
      <c r="T1488" s="14" t="s">
        <v>143</v>
      </c>
      <c r="U1488" s="14">
        <f t="shared" si="95"/>
        <v>3</v>
      </c>
    </row>
    <row r="1489" spans="1:21" x14ac:dyDescent="0.3">
      <c r="A1489" s="11">
        <v>44635.594444444447</v>
      </c>
      <c r="B1489" s="15">
        <v>44635</v>
      </c>
      <c r="C1489" s="16">
        <v>0.59444444444444444</v>
      </c>
      <c r="D1489" s="12">
        <v>101</v>
      </c>
      <c r="E1489" s="12">
        <v>92.92</v>
      </c>
      <c r="F1489" s="12">
        <v>105.04</v>
      </c>
      <c r="G1489" s="12">
        <v>95.949999999999989</v>
      </c>
      <c r="H1489" s="12">
        <v>98.98</v>
      </c>
      <c r="I1489" s="12">
        <v>91.91</v>
      </c>
      <c r="J1489" s="12">
        <v>108.07000000000001</v>
      </c>
      <c r="K1489" s="12">
        <v>97.97</v>
      </c>
      <c r="L1489" s="13">
        <v>98.980000000000018</v>
      </c>
      <c r="M1489" s="17" t="s">
        <v>138</v>
      </c>
      <c r="N1489" s="17">
        <f t="shared" si="92"/>
        <v>3</v>
      </c>
      <c r="O1489" s="14" t="s">
        <v>10</v>
      </c>
      <c r="P1489" s="14">
        <f t="shared" si="93"/>
        <v>2</v>
      </c>
      <c r="Q1489" s="14" t="s">
        <v>15</v>
      </c>
      <c r="R1489" s="14">
        <f t="shared" si="94"/>
        <v>2</v>
      </c>
      <c r="S1489" s="14" t="s">
        <v>119</v>
      </c>
      <c r="T1489" s="14" t="s">
        <v>143</v>
      </c>
      <c r="U1489" s="14">
        <f t="shared" si="95"/>
        <v>3</v>
      </c>
    </row>
    <row r="1490" spans="1:21" x14ac:dyDescent="0.3">
      <c r="A1490" s="11">
        <v>44635.594502314816</v>
      </c>
      <c r="B1490" s="15">
        <v>44635</v>
      </c>
      <c r="C1490" s="16">
        <v>0.59450231481481486</v>
      </c>
      <c r="D1490" s="12">
        <v>90.9</v>
      </c>
      <c r="E1490" s="12">
        <v>92.92</v>
      </c>
      <c r="F1490" s="12">
        <v>105.04</v>
      </c>
      <c r="G1490" s="12">
        <v>95.949999999999989</v>
      </c>
      <c r="H1490" s="12">
        <v>98.98</v>
      </c>
      <c r="I1490" s="12">
        <v>101</v>
      </c>
      <c r="J1490" s="12">
        <v>108.07000000000001</v>
      </c>
      <c r="K1490" s="12">
        <v>97.97</v>
      </c>
      <c r="L1490" s="13">
        <v>98.853750000000005</v>
      </c>
      <c r="M1490" s="17" t="s">
        <v>138</v>
      </c>
      <c r="N1490" s="17">
        <f t="shared" si="92"/>
        <v>3</v>
      </c>
      <c r="O1490" s="14" t="s">
        <v>10</v>
      </c>
      <c r="P1490" s="14">
        <f t="shared" si="93"/>
        <v>2</v>
      </c>
      <c r="Q1490" s="14" t="s">
        <v>15</v>
      </c>
      <c r="R1490" s="14">
        <f t="shared" si="94"/>
        <v>2</v>
      </c>
      <c r="S1490" s="14" t="s">
        <v>119</v>
      </c>
      <c r="T1490" s="14" t="s">
        <v>143</v>
      </c>
      <c r="U1490" s="14">
        <f t="shared" si="95"/>
        <v>3</v>
      </c>
    </row>
    <row r="1491" spans="1:21" x14ac:dyDescent="0.3">
      <c r="A1491" s="11">
        <v>44635.594652777778</v>
      </c>
      <c r="B1491" s="15">
        <v>44635</v>
      </c>
      <c r="C1491" s="16">
        <v>0.59465277777777781</v>
      </c>
      <c r="D1491" s="12">
        <v>95.4</v>
      </c>
      <c r="E1491" s="12">
        <v>97.52000000000001</v>
      </c>
      <c r="F1491" s="12">
        <v>110.24000000000001</v>
      </c>
      <c r="G1491" s="12">
        <v>100.69999999999999</v>
      </c>
      <c r="H1491" s="12">
        <v>103.88</v>
      </c>
      <c r="I1491" s="12">
        <v>106</v>
      </c>
      <c r="J1491" s="12">
        <v>113.42</v>
      </c>
      <c r="K1491" s="12">
        <v>102.82</v>
      </c>
      <c r="L1491" s="13">
        <v>103.7475</v>
      </c>
      <c r="M1491" s="17" t="s">
        <v>138</v>
      </c>
      <c r="N1491" s="17">
        <f t="shared" si="92"/>
        <v>3</v>
      </c>
      <c r="O1491" s="14" t="s">
        <v>10</v>
      </c>
      <c r="P1491" s="14">
        <f t="shared" si="93"/>
        <v>2</v>
      </c>
      <c r="Q1491" s="14" t="s">
        <v>15</v>
      </c>
      <c r="R1491" s="14">
        <f t="shared" si="94"/>
        <v>2</v>
      </c>
      <c r="S1491" s="14" t="s">
        <v>119</v>
      </c>
      <c r="T1491" s="14" t="s">
        <v>143</v>
      </c>
      <c r="U1491" s="14">
        <f t="shared" si="95"/>
        <v>3</v>
      </c>
    </row>
    <row r="1492" spans="1:21" x14ac:dyDescent="0.3">
      <c r="A1492" s="11">
        <v>44635.594837962963</v>
      </c>
      <c r="B1492" s="15">
        <v>44635</v>
      </c>
      <c r="C1492" s="16">
        <v>0.59483796296296299</v>
      </c>
      <c r="D1492" s="12">
        <v>98.100000000000009</v>
      </c>
      <c r="E1492" s="12">
        <v>100.28</v>
      </c>
      <c r="F1492" s="12">
        <v>113.36</v>
      </c>
      <c r="G1492" s="12">
        <v>103.55</v>
      </c>
      <c r="H1492" s="12">
        <v>106.82</v>
      </c>
      <c r="I1492" s="12">
        <v>109</v>
      </c>
      <c r="J1492" s="12">
        <v>116.63000000000001</v>
      </c>
      <c r="K1492" s="12">
        <v>105.73</v>
      </c>
      <c r="L1492" s="13">
        <v>106.68375</v>
      </c>
      <c r="M1492" s="17" t="s">
        <v>138</v>
      </c>
      <c r="N1492" s="17">
        <f t="shared" si="92"/>
        <v>3</v>
      </c>
      <c r="O1492" s="14" t="s">
        <v>10</v>
      </c>
      <c r="P1492" s="14">
        <f t="shared" si="93"/>
        <v>2</v>
      </c>
      <c r="Q1492" s="14" t="s">
        <v>15</v>
      </c>
      <c r="R1492" s="14">
        <f t="shared" si="94"/>
        <v>2</v>
      </c>
      <c r="S1492" s="14" t="s">
        <v>119</v>
      </c>
      <c r="T1492" s="14" t="s">
        <v>143</v>
      </c>
      <c r="U1492" s="14">
        <f t="shared" si="95"/>
        <v>3</v>
      </c>
    </row>
    <row r="1493" spans="1:21" x14ac:dyDescent="0.3">
      <c r="A1493" s="11">
        <v>44635.594965277778</v>
      </c>
      <c r="B1493" s="15">
        <v>44635</v>
      </c>
      <c r="C1493" s="16">
        <v>0.59496527777777775</v>
      </c>
      <c r="D1493" s="12">
        <v>99</v>
      </c>
      <c r="E1493" s="12">
        <v>101.2</v>
      </c>
      <c r="F1493" s="12">
        <v>114.4</v>
      </c>
      <c r="G1493" s="12">
        <v>104.5</v>
      </c>
      <c r="H1493" s="12">
        <v>107.8</v>
      </c>
      <c r="I1493" s="12">
        <v>110</v>
      </c>
      <c r="J1493" s="12">
        <v>117.7</v>
      </c>
      <c r="K1493" s="12">
        <v>106.7</v>
      </c>
      <c r="L1493" s="13">
        <v>107.66250000000001</v>
      </c>
      <c r="M1493" s="17" t="s">
        <v>138</v>
      </c>
      <c r="N1493" s="17">
        <f t="shared" si="92"/>
        <v>3</v>
      </c>
      <c r="O1493" s="14" t="s">
        <v>10</v>
      </c>
      <c r="P1493" s="14">
        <f t="shared" si="93"/>
        <v>2</v>
      </c>
      <c r="Q1493" s="14" t="s">
        <v>15</v>
      </c>
      <c r="R1493" s="14">
        <f t="shared" si="94"/>
        <v>2</v>
      </c>
      <c r="S1493" s="14" t="s">
        <v>119</v>
      </c>
      <c r="T1493" s="14" t="s">
        <v>143</v>
      </c>
      <c r="U1493" s="14">
        <f t="shared" si="95"/>
        <v>3</v>
      </c>
    </row>
    <row r="1494" spans="1:21" x14ac:dyDescent="0.3">
      <c r="A1494" s="11">
        <v>44635.595127314817</v>
      </c>
      <c r="B1494" s="15">
        <v>44635</v>
      </c>
      <c r="C1494" s="16">
        <v>0.59512731481481485</v>
      </c>
      <c r="D1494" s="12">
        <v>81</v>
      </c>
      <c r="E1494" s="12">
        <v>82.8</v>
      </c>
      <c r="F1494" s="12">
        <v>93.600000000000009</v>
      </c>
      <c r="G1494" s="12">
        <v>85.5</v>
      </c>
      <c r="H1494" s="12">
        <v>88.2</v>
      </c>
      <c r="I1494" s="12">
        <v>107</v>
      </c>
      <c r="J1494" s="12">
        <v>107</v>
      </c>
      <c r="K1494" s="12">
        <v>56</v>
      </c>
      <c r="L1494" s="13">
        <v>87.637500000000003</v>
      </c>
      <c r="M1494" s="17" t="s">
        <v>138</v>
      </c>
      <c r="N1494" s="17">
        <f t="shared" si="92"/>
        <v>3</v>
      </c>
      <c r="O1494" s="14" t="s">
        <v>10</v>
      </c>
      <c r="P1494" s="14">
        <f t="shared" si="93"/>
        <v>2</v>
      </c>
      <c r="Q1494" s="14" t="s">
        <v>15</v>
      </c>
      <c r="R1494" s="14">
        <f t="shared" si="94"/>
        <v>2</v>
      </c>
      <c r="S1494" s="14" t="s">
        <v>119</v>
      </c>
      <c r="T1494" s="14" t="s">
        <v>143</v>
      </c>
      <c r="U1494" s="14">
        <f t="shared" si="95"/>
        <v>3</v>
      </c>
    </row>
    <row r="1495" spans="1:21" x14ac:dyDescent="0.3">
      <c r="A1495" s="11">
        <v>44635.595196759263</v>
      </c>
      <c r="B1495" s="15">
        <v>44635</v>
      </c>
      <c r="C1495" s="16">
        <v>0.59519675925925919</v>
      </c>
      <c r="D1495" s="12">
        <v>99</v>
      </c>
      <c r="E1495" s="12">
        <v>101.2</v>
      </c>
      <c r="F1495" s="12">
        <v>114.4</v>
      </c>
      <c r="G1495" s="12">
        <v>104.5</v>
      </c>
      <c r="H1495" s="12">
        <v>107.8</v>
      </c>
      <c r="I1495" s="12">
        <v>110</v>
      </c>
      <c r="J1495" s="12">
        <v>117.7</v>
      </c>
      <c r="K1495" s="12">
        <v>106.7</v>
      </c>
      <c r="L1495" s="13">
        <v>107.66250000000001</v>
      </c>
      <c r="M1495" s="17" t="s">
        <v>138</v>
      </c>
      <c r="N1495" s="17">
        <f t="shared" si="92"/>
        <v>3</v>
      </c>
      <c r="O1495" s="14" t="s">
        <v>10</v>
      </c>
      <c r="P1495" s="14">
        <f t="shared" si="93"/>
        <v>2</v>
      </c>
      <c r="Q1495" s="14" t="s">
        <v>15</v>
      </c>
      <c r="R1495" s="14">
        <f t="shared" si="94"/>
        <v>2</v>
      </c>
      <c r="S1495" s="14" t="s">
        <v>119</v>
      </c>
      <c r="T1495" s="14" t="s">
        <v>143</v>
      </c>
      <c r="U1495" s="14">
        <f t="shared" si="95"/>
        <v>3</v>
      </c>
    </row>
    <row r="1496" spans="1:21" x14ac:dyDescent="0.3">
      <c r="A1496" s="11">
        <v>44635.595555555556</v>
      </c>
      <c r="B1496" s="15">
        <v>44635</v>
      </c>
      <c r="C1496" s="16">
        <v>0.5955555555555555</v>
      </c>
      <c r="D1496" s="12">
        <v>69.3</v>
      </c>
      <c r="E1496" s="12">
        <v>70.84</v>
      </c>
      <c r="F1496" s="12">
        <v>80.08</v>
      </c>
      <c r="G1496" s="12">
        <v>73.149999999999991</v>
      </c>
      <c r="H1496" s="12">
        <v>75.459999999999994</v>
      </c>
      <c r="I1496" s="12">
        <v>70.070000000000007</v>
      </c>
      <c r="J1496" s="12">
        <v>82.39</v>
      </c>
      <c r="K1496" s="12">
        <v>77</v>
      </c>
      <c r="L1496" s="13">
        <v>74.786249999999995</v>
      </c>
      <c r="M1496" s="17" t="s">
        <v>138</v>
      </c>
      <c r="N1496" s="17">
        <f t="shared" si="92"/>
        <v>3</v>
      </c>
      <c r="O1496" s="14" t="s">
        <v>10</v>
      </c>
      <c r="P1496" s="14">
        <f t="shared" si="93"/>
        <v>2</v>
      </c>
      <c r="Q1496" s="14" t="s">
        <v>15</v>
      </c>
      <c r="R1496" s="14">
        <f t="shared" si="94"/>
        <v>2</v>
      </c>
      <c r="S1496" s="14" t="s">
        <v>119</v>
      </c>
      <c r="T1496" s="14" t="s">
        <v>143</v>
      </c>
      <c r="U1496" s="14">
        <f t="shared" si="95"/>
        <v>3</v>
      </c>
    </row>
    <row r="1497" spans="1:21" x14ac:dyDescent="0.3">
      <c r="A1497" s="11">
        <v>44635.595821759256</v>
      </c>
      <c r="B1497" s="15">
        <v>44635</v>
      </c>
      <c r="C1497" s="16">
        <v>0.59582175925925929</v>
      </c>
      <c r="D1497" s="12">
        <v>91.5</v>
      </c>
      <c r="E1497" s="12">
        <v>93.533333333333346</v>
      </c>
      <c r="F1497" s="12">
        <v>105.73333333333335</v>
      </c>
      <c r="G1497" s="12">
        <v>96.583333333333329</v>
      </c>
      <c r="H1497" s="12">
        <v>99.63333333333334</v>
      </c>
      <c r="I1497" s="12">
        <v>110</v>
      </c>
      <c r="J1497" s="12">
        <v>120</v>
      </c>
      <c r="K1497" s="12">
        <v>75</v>
      </c>
      <c r="L1497" s="13">
        <v>98.997916666666669</v>
      </c>
      <c r="M1497" s="17" t="s">
        <v>138</v>
      </c>
      <c r="N1497" s="17">
        <f t="shared" si="92"/>
        <v>3</v>
      </c>
      <c r="O1497" s="14" t="s">
        <v>10</v>
      </c>
      <c r="P1497" s="14">
        <f t="shared" si="93"/>
        <v>2</v>
      </c>
      <c r="Q1497" s="14" t="s">
        <v>15</v>
      </c>
      <c r="R1497" s="14">
        <f t="shared" si="94"/>
        <v>2</v>
      </c>
      <c r="S1497" s="14" t="s">
        <v>119</v>
      </c>
      <c r="T1497" s="14" t="s">
        <v>143</v>
      </c>
      <c r="U1497" s="14">
        <f t="shared" si="95"/>
        <v>3</v>
      </c>
    </row>
    <row r="1498" spans="1:21" x14ac:dyDescent="0.3">
      <c r="A1498" s="11">
        <v>44635.596516203703</v>
      </c>
      <c r="B1498" s="15">
        <v>44635</v>
      </c>
      <c r="C1498" s="16">
        <v>0.59651620370370373</v>
      </c>
      <c r="D1498" s="12">
        <v>93.300000000000011</v>
      </c>
      <c r="E1498" s="12">
        <v>95.373333333333335</v>
      </c>
      <c r="F1498" s="12">
        <v>107.81333333333335</v>
      </c>
      <c r="G1498" s="12">
        <v>98.483333333333334</v>
      </c>
      <c r="H1498" s="12">
        <v>101.59333333333333</v>
      </c>
      <c r="I1498" s="12">
        <v>108</v>
      </c>
      <c r="J1498" s="12">
        <v>123</v>
      </c>
      <c r="K1498" s="12">
        <v>80</v>
      </c>
      <c r="L1498" s="13">
        <v>100.94541666666667</v>
      </c>
      <c r="M1498" s="17" t="s">
        <v>138</v>
      </c>
      <c r="N1498" s="17">
        <f t="shared" si="92"/>
        <v>3</v>
      </c>
      <c r="O1498" s="14" t="s">
        <v>10</v>
      </c>
      <c r="P1498" s="14">
        <f t="shared" si="93"/>
        <v>2</v>
      </c>
      <c r="Q1498" s="14" t="s">
        <v>15</v>
      </c>
      <c r="R1498" s="14">
        <f t="shared" si="94"/>
        <v>2</v>
      </c>
      <c r="S1498" s="14" t="s">
        <v>119</v>
      </c>
      <c r="T1498" s="14" t="s">
        <v>143</v>
      </c>
      <c r="U1498" s="14">
        <f t="shared" si="95"/>
        <v>3</v>
      </c>
    </row>
    <row r="1499" spans="1:21" x14ac:dyDescent="0.3">
      <c r="A1499" s="11">
        <v>44635.597210648149</v>
      </c>
      <c r="B1499" s="15">
        <v>44635</v>
      </c>
      <c r="C1499" s="16">
        <v>0.59721064814814817</v>
      </c>
      <c r="D1499" s="12">
        <v>89.399999999999991</v>
      </c>
      <c r="E1499" s="12">
        <v>91.38666666666667</v>
      </c>
      <c r="F1499" s="12">
        <v>103.30666666666667</v>
      </c>
      <c r="G1499" s="12">
        <v>94.36666666666666</v>
      </c>
      <c r="H1499" s="12">
        <v>97.346666666666664</v>
      </c>
      <c r="I1499" s="12">
        <v>107</v>
      </c>
      <c r="J1499" s="12">
        <v>121</v>
      </c>
      <c r="K1499" s="12">
        <v>70</v>
      </c>
      <c r="L1499" s="13">
        <v>96.725833333333341</v>
      </c>
      <c r="M1499" s="17" t="s">
        <v>138</v>
      </c>
      <c r="N1499" s="17">
        <f t="shared" si="92"/>
        <v>3</v>
      </c>
      <c r="O1499" s="14" t="s">
        <v>10</v>
      </c>
      <c r="P1499" s="14">
        <f t="shared" si="93"/>
        <v>2</v>
      </c>
      <c r="Q1499" s="14" t="s">
        <v>15</v>
      </c>
      <c r="R1499" s="14">
        <f t="shared" si="94"/>
        <v>2</v>
      </c>
      <c r="S1499" s="14" t="s">
        <v>119</v>
      </c>
      <c r="T1499" s="14" t="s">
        <v>143</v>
      </c>
      <c r="U1499" s="14">
        <f t="shared" si="95"/>
        <v>3</v>
      </c>
    </row>
    <row r="1500" spans="1:21" x14ac:dyDescent="0.3">
      <c r="A1500" s="11">
        <v>44635.597905092596</v>
      </c>
      <c r="B1500" s="15">
        <v>44635</v>
      </c>
      <c r="C1500" s="16">
        <v>0.59790509259259261</v>
      </c>
      <c r="D1500" s="12">
        <v>83.4</v>
      </c>
      <c r="E1500" s="12">
        <v>85.253333333333345</v>
      </c>
      <c r="F1500" s="12">
        <v>96.373333333333335</v>
      </c>
      <c r="G1500" s="12">
        <v>88.033333333333331</v>
      </c>
      <c r="H1500" s="12">
        <v>90.813333333333333</v>
      </c>
      <c r="I1500" s="12">
        <v>106</v>
      </c>
      <c r="J1500" s="12">
        <v>110</v>
      </c>
      <c r="K1500" s="12">
        <v>62</v>
      </c>
      <c r="L1500" s="13">
        <v>90.234166666666681</v>
      </c>
      <c r="M1500" s="17" t="s">
        <v>138</v>
      </c>
      <c r="N1500" s="17">
        <f t="shared" si="92"/>
        <v>3</v>
      </c>
      <c r="O1500" s="14" t="s">
        <v>10</v>
      </c>
      <c r="P1500" s="14">
        <f t="shared" si="93"/>
        <v>2</v>
      </c>
      <c r="Q1500" s="14" t="s">
        <v>15</v>
      </c>
      <c r="R1500" s="14">
        <f t="shared" si="94"/>
        <v>2</v>
      </c>
      <c r="S1500" s="14" t="s">
        <v>119</v>
      </c>
      <c r="T1500" s="14" t="s">
        <v>143</v>
      </c>
      <c r="U1500" s="14">
        <f t="shared" si="95"/>
        <v>3</v>
      </c>
    </row>
    <row r="1501" spans="1:21" x14ac:dyDescent="0.3">
      <c r="A1501" s="11">
        <v>44635.597916666666</v>
      </c>
      <c r="B1501" s="15">
        <v>44635</v>
      </c>
      <c r="C1501" s="16">
        <v>0.59791666666666665</v>
      </c>
      <c r="D1501" s="12">
        <v>109</v>
      </c>
      <c r="E1501" s="12">
        <v>100.28</v>
      </c>
      <c r="F1501" s="12">
        <v>113.36</v>
      </c>
      <c r="G1501" s="12">
        <v>103.55</v>
      </c>
      <c r="H1501" s="12">
        <v>106.82</v>
      </c>
      <c r="I1501" s="12">
        <v>99.19</v>
      </c>
      <c r="J1501" s="12">
        <v>116.63000000000001</v>
      </c>
      <c r="K1501" s="12">
        <v>105.73</v>
      </c>
      <c r="L1501" s="13">
        <v>106.82000000000001</v>
      </c>
      <c r="M1501" s="17" t="s">
        <v>138</v>
      </c>
      <c r="N1501" s="17">
        <f t="shared" si="92"/>
        <v>3</v>
      </c>
      <c r="O1501" s="14" t="s">
        <v>10</v>
      </c>
      <c r="P1501" s="14">
        <f t="shared" si="93"/>
        <v>2</v>
      </c>
      <c r="Q1501" s="14" t="s">
        <v>15</v>
      </c>
      <c r="R1501" s="14">
        <f t="shared" si="94"/>
        <v>2</v>
      </c>
      <c r="S1501" s="14" t="s">
        <v>119</v>
      </c>
      <c r="T1501" s="14" t="s">
        <v>143</v>
      </c>
      <c r="U1501" s="14">
        <f t="shared" si="95"/>
        <v>3</v>
      </c>
    </row>
    <row r="1502" spans="1:21" x14ac:dyDescent="0.3">
      <c r="A1502" s="11">
        <v>44635.598599537036</v>
      </c>
      <c r="B1502" s="15">
        <v>44635</v>
      </c>
      <c r="C1502" s="16">
        <v>0.59859953703703705</v>
      </c>
      <c r="D1502" s="12">
        <v>84</v>
      </c>
      <c r="E1502" s="12">
        <v>85.86666666666666</v>
      </c>
      <c r="F1502" s="12">
        <v>97.066666666666663</v>
      </c>
      <c r="G1502" s="12">
        <v>88.666666666666657</v>
      </c>
      <c r="H1502" s="12">
        <v>91.466666666666654</v>
      </c>
      <c r="I1502" s="12">
        <v>105</v>
      </c>
      <c r="J1502" s="12">
        <v>107</v>
      </c>
      <c r="K1502" s="12">
        <v>68</v>
      </c>
      <c r="L1502" s="13">
        <v>90.883333333333326</v>
      </c>
      <c r="M1502" s="17" t="s">
        <v>138</v>
      </c>
      <c r="N1502" s="17">
        <f t="shared" si="92"/>
        <v>3</v>
      </c>
      <c r="O1502" s="14" t="s">
        <v>10</v>
      </c>
      <c r="P1502" s="14">
        <f t="shared" si="93"/>
        <v>2</v>
      </c>
      <c r="Q1502" s="14" t="s">
        <v>15</v>
      </c>
      <c r="R1502" s="14">
        <f t="shared" si="94"/>
        <v>2</v>
      </c>
      <c r="S1502" s="14" t="s">
        <v>119</v>
      </c>
      <c r="T1502" s="14" t="s">
        <v>143</v>
      </c>
      <c r="U1502" s="14">
        <f t="shared" si="95"/>
        <v>3</v>
      </c>
    </row>
    <row r="1503" spans="1:21" x14ac:dyDescent="0.3">
      <c r="A1503" s="11">
        <v>44635.599293981482</v>
      </c>
      <c r="B1503" s="15">
        <v>44635</v>
      </c>
      <c r="C1503" s="16">
        <v>0.5992939814814815</v>
      </c>
      <c r="D1503" s="12">
        <v>84.600000000000009</v>
      </c>
      <c r="E1503" s="12">
        <v>86.48</v>
      </c>
      <c r="F1503" s="12">
        <v>97.76</v>
      </c>
      <c r="G1503" s="12">
        <v>89.3</v>
      </c>
      <c r="H1503" s="12">
        <v>92.12</v>
      </c>
      <c r="I1503" s="12">
        <v>101</v>
      </c>
      <c r="J1503" s="12">
        <v>109</v>
      </c>
      <c r="K1503" s="12">
        <v>72</v>
      </c>
      <c r="L1503" s="13">
        <v>91.532499999999999</v>
      </c>
      <c r="M1503" s="17" t="s">
        <v>138</v>
      </c>
      <c r="N1503" s="17">
        <f t="shared" si="92"/>
        <v>3</v>
      </c>
      <c r="O1503" s="14" t="s">
        <v>10</v>
      </c>
      <c r="P1503" s="14">
        <f t="shared" si="93"/>
        <v>2</v>
      </c>
      <c r="Q1503" s="14" t="s">
        <v>15</v>
      </c>
      <c r="R1503" s="14">
        <f t="shared" si="94"/>
        <v>2</v>
      </c>
      <c r="S1503" s="14" t="s">
        <v>119</v>
      </c>
      <c r="T1503" s="14" t="s">
        <v>143</v>
      </c>
      <c r="U1503" s="14">
        <f t="shared" si="95"/>
        <v>3</v>
      </c>
    </row>
    <row r="1504" spans="1:21" x14ac:dyDescent="0.3">
      <c r="A1504" s="11">
        <v>44635.59951388889</v>
      </c>
      <c r="B1504" s="15">
        <v>44635</v>
      </c>
      <c r="C1504" s="16">
        <v>0.5995138888888889</v>
      </c>
      <c r="D1504" s="12">
        <v>93.600000000000009</v>
      </c>
      <c r="E1504" s="12">
        <v>95.68</v>
      </c>
      <c r="F1504" s="12">
        <v>108.16</v>
      </c>
      <c r="G1504" s="12">
        <v>98.8</v>
      </c>
      <c r="H1504" s="12">
        <v>101.92</v>
      </c>
      <c r="I1504" s="12">
        <v>104</v>
      </c>
      <c r="J1504" s="12">
        <v>111.28</v>
      </c>
      <c r="K1504" s="12">
        <v>100.88</v>
      </c>
      <c r="L1504" s="13">
        <v>101.79</v>
      </c>
      <c r="M1504" s="17" t="s">
        <v>138</v>
      </c>
      <c r="N1504" s="17">
        <f t="shared" si="92"/>
        <v>3</v>
      </c>
      <c r="O1504" s="14" t="s">
        <v>10</v>
      </c>
      <c r="P1504" s="14">
        <f t="shared" si="93"/>
        <v>2</v>
      </c>
      <c r="Q1504" s="14" t="s">
        <v>15</v>
      </c>
      <c r="R1504" s="14">
        <f t="shared" si="94"/>
        <v>2</v>
      </c>
      <c r="S1504" s="14" t="s">
        <v>119</v>
      </c>
      <c r="T1504" s="14" t="s">
        <v>143</v>
      </c>
      <c r="U1504" s="14">
        <f t="shared" si="95"/>
        <v>3</v>
      </c>
    </row>
    <row r="1505" spans="1:21" x14ac:dyDescent="0.3">
      <c r="A1505" s="11">
        <v>44635.599988425929</v>
      </c>
      <c r="B1505" s="15">
        <v>44635</v>
      </c>
      <c r="C1505" s="16">
        <v>0.59998842592592594</v>
      </c>
      <c r="D1505" s="12">
        <v>88.800000000000011</v>
      </c>
      <c r="E1505" s="12">
        <v>90.773333333333341</v>
      </c>
      <c r="F1505" s="12">
        <v>102.61333333333334</v>
      </c>
      <c r="G1505" s="12">
        <v>93.733333333333334</v>
      </c>
      <c r="H1505" s="12">
        <v>96.693333333333342</v>
      </c>
      <c r="I1505" s="12">
        <v>110</v>
      </c>
      <c r="J1505" s="12">
        <v>107</v>
      </c>
      <c r="K1505" s="12">
        <v>79</v>
      </c>
      <c r="L1505" s="13">
        <v>96.076666666666682</v>
      </c>
      <c r="M1505" s="17" t="s">
        <v>138</v>
      </c>
      <c r="N1505" s="17">
        <f t="shared" si="92"/>
        <v>3</v>
      </c>
      <c r="O1505" s="14" t="s">
        <v>10</v>
      </c>
      <c r="P1505" s="14">
        <f t="shared" si="93"/>
        <v>2</v>
      </c>
      <c r="Q1505" s="14" t="s">
        <v>15</v>
      </c>
      <c r="R1505" s="14">
        <f t="shared" si="94"/>
        <v>2</v>
      </c>
      <c r="S1505" s="14" t="s">
        <v>119</v>
      </c>
      <c r="T1505" s="14" t="s">
        <v>143</v>
      </c>
      <c r="U1505" s="14">
        <f t="shared" si="95"/>
        <v>3</v>
      </c>
    </row>
    <row r="1506" spans="1:21" x14ac:dyDescent="0.3">
      <c r="A1506" s="11">
        <v>44635.600057870368</v>
      </c>
      <c r="B1506" s="15">
        <v>44635</v>
      </c>
      <c r="C1506" s="16">
        <v>0.60005787037037039</v>
      </c>
      <c r="D1506" s="12">
        <v>100.8</v>
      </c>
      <c r="E1506" s="12">
        <v>103.04</v>
      </c>
      <c r="F1506" s="12">
        <v>116.48</v>
      </c>
      <c r="G1506" s="12">
        <v>106.39999999999999</v>
      </c>
      <c r="H1506" s="12">
        <v>109.75999999999999</v>
      </c>
      <c r="I1506" s="12">
        <v>112</v>
      </c>
      <c r="J1506" s="12">
        <v>119.84</v>
      </c>
      <c r="K1506" s="12">
        <v>108.64</v>
      </c>
      <c r="L1506" s="13">
        <v>109.62</v>
      </c>
      <c r="M1506" s="17" t="s">
        <v>138</v>
      </c>
      <c r="N1506" s="17">
        <f t="shared" si="92"/>
        <v>3</v>
      </c>
      <c r="O1506" s="14" t="s">
        <v>10</v>
      </c>
      <c r="P1506" s="14">
        <f t="shared" si="93"/>
        <v>2</v>
      </c>
      <c r="Q1506" s="14" t="s">
        <v>15</v>
      </c>
      <c r="R1506" s="14">
        <f t="shared" si="94"/>
        <v>2</v>
      </c>
      <c r="S1506" s="14" t="s">
        <v>119</v>
      </c>
      <c r="T1506" s="14" t="s">
        <v>143</v>
      </c>
      <c r="U1506" s="14">
        <f t="shared" si="95"/>
        <v>3</v>
      </c>
    </row>
    <row r="1507" spans="1:21" x14ac:dyDescent="0.3">
      <c r="A1507" s="11">
        <v>44635.600682870368</v>
      </c>
      <c r="B1507" s="15">
        <v>44635</v>
      </c>
      <c r="C1507" s="16">
        <v>0.60068287037037038</v>
      </c>
      <c r="D1507" s="12">
        <v>98.55</v>
      </c>
      <c r="E1507" s="12">
        <v>100.74000000000001</v>
      </c>
      <c r="F1507" s="12">
        <v>113.88000000000001</v>
      </c>
      <c r="G1507" s="12">
        <v>104.02499999999999</v>
      </c>
      <c r="H1507" s="12">
        <v>107.31</v>
      </c>
      <c r="I1507" s="12">
        <v>111</v>
      </c>
      <c r="J1507" s="12">
        <v>108</v>
      </c>
      <c r="K1507" s="12">
        <v>106.215</v>
      </c>
      <c r="L1507" s="13">
        <v>106.215</v>
      </c>
      <c r="M1507" s="17" t="s">
        <v>138</v>
      </c>
      <c r="N1507" s="17">
        <f t="shared" si="92"/>
        <v>3</v>
      </c>
      <c r="O1507" s="14" t="s">
        <v>10</v>
      </c>
      <c r="P1507" s="14">
        <f t="shared" si="93"/>
        <v>2</v>
      </c>
      <c r="Q1507" s="14" t="s">
        <v>15</v>
      </c>
      <c r="R1507" s="14">
        <f t="shared" si="94"/>
        <v>2</v>
      </c>
      <c r="S1507" s="14" t="s">
        <v>119</v>
      </c>
      <c r="T1507" s="14" t="s">
        <v>143</v>
      </c>
      <c r="U1507" s="14">
        <f t="shared" si="95"/>
        <v>3</v>
      </c>
    </row>
    <row r="1508" spans="1:21" x14ac:dyDescent="0.3">
      <c r="A1508" s="11">
        <v>44635.601377314815</v>
      </c>
      <c r="B1508" s="15">
        <v>44635</v>
      </c>
      <c r="C1508" s="16">
        <v>0.60137731481481482</v>
      </c>
      <c r="D1508" s="12">
        <v>93.899999999999991</v>
      </c>
      <c r="E1508" s="12">
        <v>95.986666666666665</v>
      </c>
      <c r="F1508" s="12">
        <v>108.50666666666666</v>
      </c>
      <c r="G1508" s="12">
        <v>99.11666666666666</v>
      </c>
      <c r="H1508" s="12">
        <v>102.24666666666666</v>
      </c>
      <c r="I1508" s="12">
        <v>92</v>
      </c>
      <c r="J1508" s="12">
        <v>108</v>
      </c>
      <c r="K1508" s="12">
        <v>113</v>
      </c>
      <c r="L1508" s="13">
        <v>101.59458333333333</v>
      </c>
      <c r="M1508" s="17" t="s">
        <v>138</v>
      </c>
      <c r="N1508" s="17">
        <f t="shared" si="92"/>
        <v>3</v>
      </c>
      <c r="O1508" s="14" t="s">
        <v>10</v>
      </c>
      <c r="P1508" s="14">
        <f t="shared" si="93"/>
        <v>2</v>
      </c>
      <c r="Q1508" s="14" t="s">
        <v>15</v>
      </c>
      <c r="R1508" s="14">
        <f t="shared" si="94"/>
        <v>2</v>
      </c>
      <c r="S1508" s="14" t="s">
        <v>119</v>
      </c>
      <c r="T1508" s="14" t="s">
        <v>143</v>
      </c>
      <c r="U1508" s="14">
        <f t="shared" si="95"/>
        <v>3</v>
      </c>
    </row>
    <row r="1509" spans="1:21" x14ac:dyDescent="0.3">
      <c r="A1509" s="11">
        <v>44635.601388888892</v>
      </c>
      <c r="B1509" s="15">
        <v>44635</v>
      </c>
      <c r="C1509" s="16">
        <v>0.60138888888888886</v>
      </c>
      <c r="D1509" s="12">
        <v>99</v>
      </c>
      <c r="E1509" s="12">
        <v>91.08</v>
      </c>
      <c r="F1509" s="12">
        <v>102.96000000000001</v>
      </c>
      <c r="G1509" s="12">
        <v>94.05</v>
      </c>
      <c r="H1509" s="12">
        <v>97.02</v>
      </c>
      <c r="I1509" s="12">
        <v>90.09</v>
      </c>
      <c r="J1509" s="12">
        <v>105.93</v>
      </c>
      <c r="K1509" s="12">
        <v>96.03</v>
      </c>
      <c r="L1509" s="13">
        <v>97.019999999999982</v>
      </c>
      <c r="M1509" s="17" t="s">
        <v>138</v>
      </c>
      <c r="N1509" s="17">
        <f t="shared" si="92"/>
        <v>3</v>
      </c>
      <c r="O1509" s="14" t="s">
        <v>10</v>
      </c>
      <c r="P1509" s="14">
        <f t="shared" si="93"/>
        <v>2</v>
      </c>
      <c r="Q1509" s="14" t="s">
        <v>15</v>
      </c>
      <c r="R1509" s="14">
        <f t="shared" si="94"/>
        <v>2</v>
      </c>
      <c r="S1509" s="14" t="s">
        <v>119</v>
      </c>
      <c r="T1509" s="14" t="s">
        <v>143</v>
      </c>
      <c r="U1509" s="14">
        <f t="shared" si="95"/>
        <v>3</v>
      </c>
    </row>
    <row r="1510" spans="1:21" x14ac:dyDescent="0.3">
      <c r="A1510" s="11">
        <v>44635.602071759262</v>
      </c>
      <c r="B1510" s="15">
        <v>44635</v>
      </c>
      <c r="C1510" s="16">
        <v>0.60207175925925926</v>
      </c>
      <c r="D1510" s="12">
        <v>89.100000000000009</v>
      </c>
      <c r="E1510" s="12">
        <v>91.08</v>
      </c>
      <c r="F1510" s="12">
        <v>102.96000000000001</v>
      </c>
      <c r="G1510" s="12">
        <v>94.05</v>
      </c>
      <c r="H1510" s="12">
        <v>97.02</v>
      </c>
      <c r="I1510" s="12">
        <v>60</v>
      </c>
      <c r="J1510" s="12">
        <v>104</v>
      </c>
      <c r="K1510" s="12">
        <v>133</v>
      </c>
      <c r="L1510" s="13">
        <v>96.401250000000005</v>
      </c>
      <c r="M1510" s="17" t="s">
        <v>138</v>
      </c>
      <c r="N1510" s="17">
        <f t="shared" si="92"/>
        <v>3</v>
      </c>
      <c r="O1510" s="14" t="s">
        <v>10</v>
      </c>
      <c r="P1510" s="14">
        <f t="shared" si="93"/>
        <v>2</v>
      </c>
      <c r="Q1510" s="14" t="s">
        <v>15</v>
      </c>
      <c r="R1510" s="14">
        <f t="shared" si="94"/>
        <v>2</v>
      </c>
      <c r="S1510" s="14" t="s">
        <v>119</v>
      </c>
      <c r="T1510" s="14" t="s">
        <v>143</v>
      </c>
      <c r="U1510" s="14">
        <f t="shared" si="95"/>
        <v>3</v>
      </c>
    </row>
    <row r="1511" spans="1:21" x14ac:dyDescent="0.3">
      <c r="A1511" s="11">
        <v>44635.602766203701</v>
      </c>
      <c r="B1511" s="15">
        <v>44635</v>
      </c>
      <c r="C1511" s="16">
        <v>0.60276620370370371</v>
      </c>
      <c r="D1511" s="12">
        <v>91.2</v>
      </c>
      <c r="E1511" s="12">
        <v>93.226666666666659</v>
      </c>
      <c r="F1511" s="12">
        <v>105.38666666666667</v>
      </c>
      <c r="G1511" s="12">
        <v>96.266666666666652</v>
      </c>
      <c r="H1511" s="12">
        <v>99.306666666666658</v>
      </c>
      <c r="I1511" s="12">
        <v>70</v>
      </c>
      <c r="J1511" s="12">
        <v>108</v>
      </c>
      <c r="K1511" s="12">
        <v>126</v>
      </c>
      <c r="L1511" s="13">
        <v>98.673333333333332</v>
      </c>
      <c r="M1511" s="17" t="s">
        <v>138</v>
      </c>
      <c r="N1511" s="17">
        <f t="shared" si="92"/>
        <v>3</v>
      </c>
      <c r="O1511" s="14" t="s">
        <v>10</v>
      </c>
      <c r="P1511" s="14">
        <f t="shared" si="93"/>
        <v>2</v>
      </c>
      <c r="Q1511" s="14" t="s">
        <v>15</v>
      </c>
      <c r="R1511" s="14">
        <f t="shared" si="94"/>
        <v>2</v>
      </c>
      <c r="S1511" s="14" t="s">
        <v>119</v>
      </c>
      <c r="T1511" s="14" t="s">
        <v>143</v>
      </c>
      <c r="U1511" s="14">
        <f t="shared" si="95"/>
        <v>3</v>
      </c>
    </row>
    <row r="1512" spans="1:21" x14ac:dyDescent="0.3">
      <c r="A1512" s="11">
        <v>44635.603460648148</v>
      </c>
      <c r="B1512" s="15">
        <v>44635</v>
      </c>
      <c r="C1512" s="16">
        <v>0.60346064814814815</v>
      </c>
      <c r="D1512" s="12">
        <v>90</v>
      </c>
      <c r="E1512" s="12">
        <v>92</v>
      </c>
      <c r="F1512" s="12">
        <v>104</v>
      </c>
      <c r="G1512" s="12">
        <v>95</v>
      </c>
      <c r="H1512" s="12">
        <v>98</v>
      </c>
      <c r="I1512" s="12">
        <v>61</v>
      </c>
      <c r="J1512" s="12">
        <v>115</v>
      </c>
      <c r="K1512" s="12">
        <v>124</v>
      </c>
      <c r="L1512" s="13">
        <v>97.375</v>
      </c>
      <c r="M1512" s="17" t="s">
        <v>138</v>
      </c>
      <c r="N1512" s="17">
        <f t="shared" si="92"/>
        <v>3</v>
      </c>
      <c r="O1512" s="14" t="s">
        <v>10</v>
      </c>
      <c r="P1512" s="14">
        <f t="shared" si="93"/>
        <v>2</v>
      </c>
      <c r="Q1512" s="14" t="s">
        <v>15</v>
      </c>
      <c r="R1512" s="14">
        <f t="shared" si="94"/>
        <v>2</v>
      </c>
      <c r="S1512" s="14" t="s">
        <v>119</v>
      </c>
      <c r="T1512" s="14" t="s">
        <v>143</v>
      </c>
      <c r="U1512" s="14">
        <f t="shared" si="95"/>
        <v>3</v>
      </c>
    </row>
    <row r="1513" spans="1:21" x14ac:dyDescent="0.3">
      <c r="A1513" s="11">
        <v>44635.604155092595</v>
      </c>
      <c r="B1513" s="15">
        <v>44635</v>
      </c>
      <c r="C1513" s="16">
        <v>0.60415509259259259</v>
      </c>
      <c r="D1513" s="12">
        <v>93.600000000000009</v>
      </c>
      <c r="E1513" s="12">
        <v>95.68</v>
      </c>
      <c r="F1513" s="12">
        <v>108.16</v>
      </c>
      <c r="G1513" s="12">
        <v>98.8</v>
      </c>
      <c r="H1513" s="12">
        <v>101.92</v>
      </c>
      <c r="I1513" s="12">
        <v>62</v>
      </c>
      <c r="J1513" s="12">
        <v>124</v>
      </c>
      <c r="K1513" s="12">
        <v>126</v>
      </c>
      <c r="L1513" s="13">
        <v>101.27000000000001</v>
      </c>
      <c r="M1513" s="17" t="s">
        <v>138</v>
      </c>
      <c r="N1513" s="17">
        <f t="shared" si="92"/>
        <v>3</v>
      </c>
      <c r="O1513" s="14" t="s">
        <v>10</v>
      </c>
      <c r="P1513" s="14">
        <f t="shared" si="93"/>
        <v>2</v>
      </c>
      <c r="Q1513" s="14" t="s">
        <v>15</v>
      </c>
      <c r="R1513" s="14">
        <f t="shared" si="94"/>
        <v>2</v>
      </c>
      <c r="S1513" s="14" t="s">
        <v>119</v>
      </c>
      <c r="T1513" s="14" t="s">
        <v>143</v>
      </c>
      <c r="U1513" s="14">
        <f t="shared" si="95"/>
        <v>3</v>
      </c>
    </row>
    <row r="1514" spans="1:21" x14ac:dyDescent="0.3">
      <c r="A1514" s="11">
        <v>44635.604849537034</v>
      </c>
      <c r="B1514" s="15">
        <v>44635</v>
      </c>
      <c r="C1514" s="16">
        <v>0.60484953703703703</v>
      </c>
      <c r="D1514" s="12">
        <v>106.5</v>
      </c>
      <c r="E1514" s="12">
        <v>108.86666666666666</v>
      </c>
      <c r="F1514" s="12">
        <v>123.06666666666666</v>
      </c>
      <c r="G1514" s="12">
        <v>112.41666666666666</v>
      </c>
      <c r="H1514" s="12">
        <v>115.96666666666665</v>
      </c>
      <c r="I1514" s="12">
        <v>85</v>
      </c>
      <c r="J1514" s="12">
        <v>142</v>
      </c>
      <c r="K1514" s="12">
        <v>128</v>
      </c>
      <c r="L1514" s="13">
        <v>115.22708333333334</v>
      </c>
      <c r="M1514" s="17" t="s">
        <v>138</v>
      </c>
      <c r="N1514" s="17">
        <f t="shared" si="92"/>
        <v>3</v>
      </c>
      <c r="O1514" s="14" t="s">
        <v>10</v>
      </c>
      <c r="P1514" s="14">
        <f t="shared" si="93"/>
        <v>2</v>
      </c>
      <c r="Q1514" s="14" t="s">
        <v>15</v>
      </c>
      <c r="R1514" s="14">
        <f t="shared" si="94"/>
        <v>2</v>
      </c>
      <c r="S1514" s="14" t="s">
        <v>119</v>
      </c>
      <c r="T1514" s="14" t="s">
        <v>143</v>
      </c>
      <c r="U1514" s="14">
        <f t="shared" si="95"/>
        <v>3</v>
      </c>
    </row>
    <row r="1515" spans="1:21" x14ac:dyDescent="0.3">
      <c r="A1515" s="11">
        <v>44635.604861111111</v>
      </c>
      <c r="B1515" s="15">
        <v>44635</v>
      </c>
      <c r="C1515" s="16">
        <v>0.60486111111111118</v>
      </c>
      <c r="D1515" s="12">
        <v>122</v>
      </c>
      <c r="E1515" s="12">
        <v>112.24000000000001</v>
      </c>
      <c r="F1515" s="12">
        <v>126.88000000000001</v>
      </c>
      <c r="G1515" s="12">
        <v>115.89999999999999</v>
      </c>
      <c r="H1515" s="12">
        <v>119.56</v>
      </c>
      <c r="I1515" s="12">
        <v>111.02000000000001</v>
      </c>
      <c r="J1515" s="12">
        <v>130.54000000000002</v>
      </c>
      <c r="K1515" s="12">
        <v>118.34</v>
      </c>
      <c r="L1515" s="13">
        <v>119.55999999999999</v>
      </c>
      <c r="M1515" s="17" t="s">
        <v>138</v>
      </c>
      <c r="N1515" s="17">
        <f t="shared" si="92"/>
        <v>3</v>
      </c>
      <c r="O1515" s="14" t="s">
        <v>10</v>
      </c>
      <c r="P1515" s="14">
        <f t="shared" si="93"/>
        <v>2</v>
      </c>
      <c r="Q1515" s="14" t="s">
        <v>15</v>
      </c>
      <c r="R1515" s="14">
        <f t="shared" si="94"/>
        <v>2</v>
      </c>
      <c r="S1515" s="14" t="s">
        <v>119</v>
      </c>
      <c r="T1515" s="14" t="s">
        <v>143</v>
      </c>
      <c r="U1515" s="14">
        <f t="shared" si="95"/>
        <v>3</v>
      </c>
    </row>
    <row r="1516" spans="1:21" x14ac:dyDescent="0.3">
      <c r="A1516" s="11">
        <v>44635.605543981481</v>
      </c>
      <c r="B1516" s="15">
        <v>44635</v>
      </c>
      <c r="C1516" s="16">
        <v>0.60554398148148147</v>
      </c>
      <c r="D1516" s="12">
        <v>114</v>
      </c>
      <c r="E1516" s="12">
        <v>116.53333333333335</v>
      </c>
      <c r="F1516" s="12">
        <v>131.73333333333335</v>
      </c>
      <c r="G1516" s="12">
        <v>120.33333333333333</v>
      </c>
      <c r="H1516" s="12">
        <v>124.13333333333334</v>
      </c>
      <c r="I1516" s="12">
        <v>115</v>
      </c>
      <c r="J1516" s="12">
        <v>137</v>
      </c>
      <c r="K1516" s="12">
        <v>128</v>
      </c>
      <c r="L1516" s="13">
        <v>123.34166666666667</v>
      </c>
      <c r="M1516" s="17" t="s">
        <v>138</v>
      </c>
      <c r="N1516" s="17">
        <f t="shared" si="92"/>
        <v>3</v>
      </c>
      <c r="O1516" s="14" t="s">
        <v>10</v>
      </c>
      <c r="P1516" s="14">
        <f t="shared" si="93"/>
        <v>2</v>
      </c>
      <c r="Q1516" s="14" t="s">
        <v>15</v>
      </c>
      <c r="R1516" s="14">
        <f t="shared" si="94"/>
        <v>2</v>
      </c>
      <c r="S1516" s="14" t="s">
        <v>18</v>
      </c>
      <c r="T1516" s="14" t="s">
        <v>143</v>
      </c>
      <c r="U1516" s="14">
        <f t="shared" si="95"/>
        <v>3</v>
      </c>
    </row>
    <row r="1517" spans="1:21" x14ac:dyDescent="0.3">
      <c r="A1517" s="11">
        <v>44635.606238425928</v>
      </c>
      <c r="B1517" s="15">
        <v>44635</v>
      </c>
      <c r="C1517" s="16">
        <v>0.60623842592592592</v>
      </c>
      <c r="D1517" s="12">
        <v>116.69999999999999</v>
      </c>
      <c r="E1517" s="12">
        <v>119.29333333333334</v>
      </c>
      <c r="F1517" s="12">
        <v>134.85333333333332</v>
      </c>
      <c r="G1517" s="12">
        <v>123.18333333333332</v>
      </c>
      <c r="H1517" s="12">
        <v>127.07333333333332</v>
      </c>
      <c r="I1517" s="12">
        <v>131</v>
      </c>
      <c r="J1517" s="12">
        <v>130</v>
      </c>
      <c r="K1517" s="12">
        <v>128</v>
      </c>
      <c r="L1517" s="13">
        <v>126.26291666666667</v>
      </c>
      <c r="M1517" s="17" t="s">
        <v>138</v>
      </c>
      <c r="N1517" s="17">
        <f t="shared" si="92"/>
        <v>3</v>
      </c>
      <c r="O1517" s="14" t="s">
        <v>10</v>
      </c>
      <c r="P1517" s="14">
        <f t="shared" si="93"/>
        <v>2</v>
      </c>
      <c r="Q1517" s="14" t="s">
        <v>15</v>
      </c>
      <c r="R1517" s="14">
        <f t="shared" si="94"/>
        <v>2</v>
      </c>
      <c r="S1517" s="14" t="s">
        <v>18</v>
      </c>
      <c r="T1517" s="14" t="s">
        <v>143</v>
      </c>
      <c r="U1517" s="14">
        <f t="shared" si="95"/>
        <v>3</v>
      </c>
    </row>
    <row r="1518" spans="1:21" x14ac:dyDescent="0.3">
      <c r="A1518" s="11">
        <v>44635.606932870367</v>
      </c>
      <c r="B1518" s="15">
        <v>44635</v>
      </c>
      <c r="C1518" s="16">
        <v>0.60693287037037036</v>
      </c>
      <c r="D1518" s="12">
        <v>118.20000000000002</v>
      </c>
      <c r="E1518" s="12">
        <v>120.82666666666668</v>
      </c>
      <c r="F1518" s="12">
        <v>136.58666666666667</v>
      </c>
      <c r="G1518" s="12">
        <v>124.76666666666667</v>
      </c>
      <c r="H1518" s="12">
        <v>128.70666666666668</v>
      </c>
      <c r="I1518" s="12">
        <v>131</v>
      </c>
      <c r="J1518" s="12">
        <v>128</v>
      </c>
      <c r="K1518" s="12">
        <v>135</v>
      </c>
      <c r="L1518" s="13">
        <v>127.88583333333334</v>
      </c>
      <c r="M1518" s="17" t="s">
        <v>138</v>
      </c>
      <c r="N1518" s="17">
        <f t="shared" si="92"/>
        <v>3</v>
      </c>
      <c r="O1518" s="14" t="s">
        <v>10</v>
      </c>
      <c r="P1518" s="14">
        <f t="shared" si="93"/>
        <v>2</v>
      </c>
      <c r="Q1518" s="14" t="s">
        <v>15</v>
      </c>
      <c r="R1518" s="14">
        <f t="shared" si="94"/>
        <v>2</v>
      </c>
      <c r="S1518" s="14" t="s">
        <v>18</v>
      </c>
      <c r="T1518" s="14" t="s">
        <v>143</v>
      </c>
      <c r="U1518" s="14">
        <f t="shared" si="95"/>
        <v>3</v>
      </c>
    </row>
    <row r="1519" spans="1:21" x14ac:dyDescent="0.3">
      <c r="A1519" s="11">
        <v>44635.607627314814</v>
      </c>
      <c r="B1519" s="15">
        <v>44635</v>
      </c>
      <c r="C1519" s="16">
        <v>0.6076273148148148</v>
      </c>
      <c r="D1519" s="12">
        <v>117.30000000000001</v>
      </c>
      <c r="E1519" s="12">
        <v>119.90666666666668</v>
      </c>
      <c r="F1519" s="12">
        <v>135.54666666666668</v>
      </c>
      <c r="G1519" s="12">
        <v>123.81666666666666</v>
      </c>
      <c r="H1519" s="12">
        <v>127.72666666666667</v>
      </c>
      <c r="I1519" s="12">
        <v>131</v>
      </c>
      <c r="J1519" s="12">
        <v>128</v>
      </c>
      <c r="K1519" s="12">
        <v>132</v>
      </c>
      <c r="L1519" s="13">
        <v>126.91208333333334</v>
      </c>
      <c r="M1519" s="17" t="s">
        <v>138</v>
      </c>
      <c r="N1519" s="17">
        <f t="shared" si="92"/>
        <v>3</v>
      </c>
      <c r="O1519" s="14" t="s">
        <v>10</v>
      </c>
      <c r="P1519" s="14">
        <f t="shared" si="93"/>
        <v>2</v>
      </c>
      <c r="Q1519" s="14" t="s">
        <v>15</v>
      </c>
      <c r="R1519" s="14">
        <f t="shared" si="94"/>
        <v>2</v>
      </c>
      <c r="S1519" s="14" t="s">
        <v>18</v>
      </c>
      <c r="T1519" s="14" t="s">
        <v>143</v>
      </c>
      <c r="U1519" s="14">
        <f t="shared" si="95"/>
        <v>3</v>
      </c>
    </row>
    <row r="1520" spans="1:21" x14ac:dyDescent="0.3">
      <c r="A1520" s="11">
        <v>44635.608124999999</v>
      </c>
      <c r="B1520" s="15">
        <v>44635</v>
      </c>
      <c r="C1520" s="16">
        <v>0.60812500000000003</v>
      </c>
      <c r="D1520" s="12">
        <v>119.7</v>
      </c>
      <c r="E1520" s="12">
        <v>122.36</v>
      </c>
      <c r="F1520" s="12">
        <v>138.32</v>
      </c>
      <c r="G1520" s="12">
        <v>126.35</v>
      </c>
      <c r="H1520" s="12">
        <v>130.34</v>
      </c>
      <c r="I1520" s="12">
        <v>133</v>
      </c>
      <c r="J1520" s="12">
        <v>142.31</v>
      </c>
      <c r="K1520" s="12">
        <v>129.01</v>
      </c>
      <c r="L1520" s="13">
        <v>130.17375000000001</v>
      </c>
      <c r="M1520" s="17" t="s">
        <v>138</v>
      </c>
      <c r="N1520" s="17">
        <f t="shared" si="92"/>
        <v>3</v>
      </c>
      <c r="O1520" s="14" t="s">
        <v>10</v>
      </c>
      <c r="P1520" s="14">
        <f t="shared" si="93"/>
        <v>2</v>
      </c>
      <c r="Q1520" s="14" t="s">
        <v>15</v>
      </c>
      <c r="R1520" s="14">
        <f t="shared" si="94"/>
        <v>2</v>
      </c>
      <c r="S1520" s="14" t="s">
        <v>18</v>
      </c>
      <c r="T1520" s="14" t="s">
        <v>143</v>
      </c>
      <c r="U1520" s="14">
        <f t="shared" si="95"/>
        <v>3</v>
      </c>
    </row>
    <row r="1521" spans="1:21" x14ac:dyDescent="0.3">
      <c r="A1521" s="11">
        <v>44635.60832175926</v>
      </c>
      <c r="B1521" s="15">
        <v>44635</v>
      </c>
      <c r="C1521" s="16">
        <v>0.60832175925925924</v>
      </c>
      <c r="D1521" s="12">
        <v>118.20000000000002</v>
      </c>
      <c r="E1521" s="12">
        <v>120.82666666666668</v>
      </c>
      <c r="F1521" s="12">
        <v>136.58666666666667</v>
      </c>
      <c r="G1521" s="12">
        <v>124.76666666666667</v>
      </c>
      <c r="H1521" s="12">
        <v>128.70666666666668</v>
      </c>
      <c r="I1521" s="12">
        <v>133</v>
      </c>
      <c r="J1521" s="12">
        <v>129</v>
      </c>
      <c r="K1521" s="12">
        <v>132</v>
      </c>
      <c r="L1521" s="13">
        <v>127.88583333333334</v>
      </c>
      <c r="M1521" s="17" t="s">
        <v>138</v>
      </c>
      <c r="N1521" s="17">
        <f t="shared" si="92"/>
        <v>3</v>
      </c>
      <c r="O1521" s="14" t="s">
        <v>10</v>
      </c>
      <c r="P1521" s="14">
        <f t="shared" si="93"/>
        <v>2</v>
      </c>
      <c r="Q1521" s="14" t="s">
        <v>15</v>
      </c>
      <c r="R1521" s="14">
        <f t="shared" si="94"/>
        <v>2</v>
      </c>
      <c r="S1521" s="14" t="s">
        <v>18</v>
      </c>
      <c r="T1521" s="14" t="s">
        <v>143</v>
      </c>
      <c r="U1521" s="14">
        <f t="shared" si="95"/>
        <v>3</v>
      </c>
    </row>
    <row r="1522" spans="1:21" x14ac:dyDescent="0.3">
      <c r="A1522" s="11">
        <v>44635.60833333333</v>
      </c>
      <c r="B1522" s="15">
        <v>44635</v>
      </c>
      <c r="C1522" s="16">
        <v>0.60833333333333328</v>
      </c>
      <c r="D1522" s="12">
        <v>92</v>
      </c>
      <c r="E1522" s="12">
        <v>84.64</v>
      </c>
      <c r="F1522" s="12">
        <v>95.68</v>
      </c>
      <c r="G1522" s="12">
        <v>87.399999999999991</v>
      </c>
      <c r="H1522" s="12">
        <v>90.16</v>
      </c>
      <c r="I1522" s="12">
        <v>83.72</v>
      </c>
      <c r="J1522" s="12">
        <v>98.440000000000012</v>
      </c>
      <c r="K1522" s="12">
        <v>89.24</v>
      </c>
      <c r="L1522" s="13">
        <v>90.160000000000011</v>
      </c>
      <c r="M1522" s="17" t="s">
        <v>138</v>
      </c>
      <c r="N1522" s="17">
        <f t="shared" si="92"/>
        <v>3</v>
      </c>
      <c r="O1522" s="14" t="s">
        <v>10</v>
      </c>
      <c r="P1522" s="14">
        <f t="shared" si="93"/>
        <v>2</v>
      </c>
      <c r="Q1522" s="14" t="s">
        <v>15</v>
      </c>
      <c r="R1522" s="14">
        <f t="shared" si="94"/>
        <v>2</v>
      </c>
      <c r="S1522" s="14" t="s">
        <v>119</v>
      </c>
      <c r="T1522" s="14" t="s">
        <v>143</v>
      </c>
      <c r="U1522" s="14">
        <f t="shared" si="95"/>
        <v>3</v>
      </c>
    </row>
    <row r="1523" spans="1:21" x14ac:dyDescent="0.3">
      <c r="A1523" s="11">
        <v>44635.609016203707</v>
      </c>
      <c r="B1523" s="15">
        <v>44635</v>
      </c>
      <c r="C1523" s="16">
        <v>0.60901620370370368</v>
      </c>
      <c r="D1523" s="12">
        <v>121.19999999999999</v>
      </c>
      <c r="E1523" s="12">
        <v>123.89333333333333</v>
      </c>
      <c r="F1523" s="12">
        <v>140.05333333333334</v>
      </c>
      <c r="G1523" s="12">
        <v>127.93333333333332</v>
      </c>
      <c r="H1523" s="12">
        <v>131.97333333333333</v>
      </c>
      <c r="I1523" s="12">
        <v>145</v>
      </c>
      <c r="J1523" s="12">
        <v>133</v>
      </c>
      <c r="K1523" s="12">
        <v>126</v>
      </c>
      <c r="L1523" s="13">
        <v>131.13166666666666</v>
      </c>
      <c r="M1523" s="17" t="s">
        <v>138</v>
      </c>
      <c r="N1523" s="17">
        <f t="shared" si="92"/>
        <v>3</v>
      </c>
      <c r="O1523" s="14" t="s">
        <v>10</v>
      </c>
      <c r="P1523" s="14">
        <f t="shared" si="93"/>
        <v>2</v>
      </c>
      <c r="Q1523" s="14" t="s">
        <v>15</v>
      </c>
      <c r="R1523" s="14">
        <f t="shared" si="94"/>
        <v>2</v>
      </c>
      <c r="S1523" s="14" t="s">
        <v>18</v>
      </c>
      <c r="T1523" s="14" t="s">
        <v>143</v>
      </c>
      <c r="U1523" s="14">
        <f t="shared" si="95"/>
        <v>3</v>
      </c>
    </row>
    <row r="1524" spans="1:21" x14ac:dyDescent="0.3">
      <c r="A1524" s="11">
        <v>44635.609537037039</v>
      </c>
      <c r="B1524" s="15">
        <v>44635</v>
      </c>
      <c r="C1524" s="16">
        <v>0.6095370370370371</v>
      </c>
      <c r="D1524" s="12">
        <v>107.10000000000001</v>
      </c>
      <c r="E1524" s="12">
        <v>109.48</v>
      </c>
      <c r="F1524" s="12">
        <v>123.76</v>
      </c>
      <c r="G1524" s="12">
        <v>113.05</v>
      </c>
      <c r="H1524" s="12">
        <v>116.62</v>
      </c>
      <c r="I1524" s="12">
        <v>108.29</v>
      </c>
      <c r="J1524" s="12">
        <v>127.33000000000001</v>
      </c>
      <c r="K1524" s="12">
        <v>119</v>
      </c>
      <c r="L1524" s="13">
        <v>115.57875</v>
      </c>
      <c r="M1524" s="17" t="s">
        <v>138</v>
      </c>
      <c r="N1524" s="17">
        <f t="shared" si="92"/>
        <v>3</v>
      </c>
      <c r="O1524" s="14" t="s">
        <v>10</v>
      </c>
      <c r="P1524" s="14">
        <f t="shared" si="93"/>
        <v>2</v>
      </c>
      <c r="Q1524" s="14" t="s">
        <v>15</v>
      </c>
      <c r="R1524" s="14">
        <f t="shared" si="94"/>
        <v>2</v>
      </c>
      <c r="S1524" s="14" t="s">
        <v>119</v>
      </c>
      <c r="T1524" s="14" t="s">
        <v>143</v>
      </c>
      <c r="U1524" s="14">
        <f t="shared" si="95"/>
        <v>3</v>
      </c>
    </row>
    <row r="1525" spans="1:21" x14ac:dyDescent="0.3">
      <c r="A1525" s="11">
        <v>44635.609710648147</v>
      </c>
      <c r="B1525" s="15">
        <v>44635</v>
      </c>
      <c r="C1525" s="16">
        <v>0.60971064814814813</v>
      </c>
      <c r="D1525" s="12">
        <v>124.50000000000001</v>
      </c>
      <c r="E1525" s="12">
        <v>127.26666666666668</v>
      </c>
      <c r="F1525" s="12">
        <v>143.86666666666667</v>
      </c>
      <c r="G1525" s="12">
        <v>131.41666666666666</v>
      </c>
      <c r="H1525" s="12">
        <v>135.56666666666666</v>
      </c>
      <c r="I1525" s="12">
        <v>145</v>
      </c>
      <c r="J1525" s="12">
        <v>141</v>
      </c>
      <c r="K1525" s="12">
        <v>129</v>
      </c>
      <c r="L1525" s="13">
        <v>134.70208333333335</v>
      </c>
      <c r="M1525" s="17" t="s">
        <v>138</v>
      </c>
      <c r="N1525" s="17">
        <f t="shared" si="92"/>
        <v>3</v>
      </c>
      <c r="O1525" s="14" t="s">
        <v>10</v>
      </c>
      <c r="P1525" s="14">
        <f t="shared" si="93"/>
        <v>2</v>
      </c>
      <c r="Q1525" s="14" t="s">
        <v>15</v>
      </c>
      <c r="R1525" s="14">
        <f t="shared" si="94"/>
        <v>2</v>
      </c>
      <c r="S1525" s="14" t="s">
        <v>18</v>
      </c>
      <c r="T1525" s="14" t="s">
        <v>143</v>
      </c>
      <c r="U1525" s="14">
        <f t="shared" si="95"/>
        <v>3</v>
      </c>
    </row>
    <row r="1526" spans="1:21" x14ac:dyDescent="0.3">
      <c r="A1526" s="11">
        <v>44635.610405092593</v>
      </c>
      <c r="B1526" s="15">
        <v>44635</v>
      </c>
      <c r="C1526" s="16">
        <v>0.61040509259259257</v>
      </c>
      <c r="D1526" s="12">
        <v>117.6</v>
      </c>
      <c r="E1526" s="12">
        <v>120.21333333333332</v>
      </c>
      <c r="F1526" s="12">
        <v>135.89333333333332</v>
      </c>
      <c r="G1526" s="12">
        <v>124.13333333333331</v>
      </c>
      <c r="H1526" s="12">
        <v>128.05333333333331</v>
      </c>
      <c r="I1526" s="12">
        <v>132</v>
      </c>
      <c r="J1526" s="12">
        <v>133</v>
      </c>
      <c r="K1526" s="12">
        <v>127</v>
      </c>
      <c r="L1526" s="13">
        <v>127.23666666666666</v>
      </c>
      <c r="M1526" s="17" t="s">
        <v>138</v>
      </c>
      <c r="N1526" s="17">
        <f t="shared" si="92"/>
        <v>3</v>
      </c>
      <c r="O1526" s="14" t="s">
        <v>10</v>
      </c>
      <c r="P1526" s="14">
        <f t="shared" si="93"/>
        <v>2</v>
      </c>
      <c r="Q1526" s="14" t="s">
        <v>15</v>
      </c>
      <c r="R1526" s="14">
        <f t="shared" si="94"/>
        <v>2</v>
      </c>
      <c r="S1526" s="14" t="s">
        <v>18</v>
      </c>
      <c r="T1526" s="14" t="s">
        <v>143</v>
      </c>
      <c r="U1526" s="14">
        <f t="shared" si="95"/>
        <v>3</v>
      </c>
    </row>
    <row r="1527" spans="1:21" x14ac:dyDescent="0.3">
      <c r="A1527" s="11">
        <v>44635.611006944448</v>
      </c>
      <c r="B1527" s="15">
        <v>44635</v>
      </c>
      <c r="C1527" s="16">
        <v>0.61100694444444448</v>
      </c>
      <c r="D1527" s="12">
        <v>116.10000000000001</v>
      </c>
      <c r="E1527" s="12">
        <v>118.68</v>
      </c>
      <c r="F1527" s="12">
        <v>134.16</v>
      </c>
      <c r="G1527" s="12">
        <v>122.55</v>
      </c>
      <c r="H1527" s="12">
        <v>126.42</v>
      </c>
      <c r="I1527" s="12">
        <v>129</v>
      </c>
      <c r="J1527" s="12">
        <v>138.03</v>
      </c>
      <c r="K1527" s="12">
        <v>125.13</v>
      </c>
      <c r="L1527" s="13">
        <v>126.25875000000001</v>
      </c>
      <c r="M1527" s="17" t="s">
        <v>138</v>
      </c>
      <c r="N1527" s="17">
        <f t="shared" si="92"/>
        <v>3</v>
      </c>
      <c r="O1527" s="14" t="s">
        <v>10</v>
      </c>
      <c r="P1527" s="14">
        <f t="shared" si="93"/>
        <v>2</v>
      </c>
      <c r="Q1527" s="14" t="s">
        <v>15</v>
      </c>
      <c r="R1527" s="14">
        <f t="shared" si="94"/>
        <v>2</v>
      </c>
      <c r="S1527" s="14" t="s">
        <v>18</v>
      </c>
      <c r="T1527" s="14" t="s">
        <v>143</v>
      </c>
      <c r="U1527" s="14">
        <f t="shared" si="95"/>
        <v>3</v>
      </c>
    </row>
    <row r="1528" spans="1:21" x14ac:dyDescent="0.3">
      <c r="A1528" s="11">
        <v>44635.61109953704</v>
      </c>
      <c r="B1528" s="15">
        <v>44635</v>
      </c>
      <c r="C1528" s="16">
        <v>0.61109953703703701</v>
      </c>
      <c r="D1528" s="12">
        <v>120.60000000000001</v>
      </c>
      <c r="E1528" s="12">
        <v>123.28</v>
      </c>
      <c r="F1528" s="12">
        <v>139.36000000000001</v>
      </c>
      <c r="G1528" s="12">
        <v>127.3</v>
      </c>
      <c r="H1528" s="12">
        <v>131.32</v>
      </c>
      <c r="I1528" s="12">
        <v>134</v>
      </c>
      <c r="J1528" s="12">
        <v>133</v>
      </c>
      <c r="K1528" s="12">
        <v>135</v>
      </c>
      <c r="L1528" s="13">
        <v>130.48250000000002</v>
      </c>
      <c r="M1528" s="17" t="s">
        <v>138</v>
      </c>
      <c r="N1528" s="17">
        <f t="shared" si="92"/>
        <v>3</v>
      </c>
      <c r="O1528" s="14" t="s">
        <v>10</v>
      </c>
      <c r="P1528" s="14">
        <f t="shared" si="93"/>
        <v>2</v>
      </c>
      <c r="Q1528" s="14" t="s">
        <v>15</v>
      </c>
      <c r="R1528" s="14">
        <f t="shared" si="94"/>
        <v>2</v>
      </c>
      <c r="S1528" s="14" t="s">
        <v>18</v>
      </c>
      <c r="T1528" s="14" t="s">
        <v>143</v>
      </c>
      <c r="U1528" s="14">
        <f t="shared" si="95"/>
        <v>3</v>
      </c>
    </row>
    <row r="1529" spans="1:21" x14ac:dyDescent="0.3">
      <c r="A1529" s="11">
        <v>44635.611435185187</v>
      </c>
      <c r="B1529" s="15">
        <v>44635</v>
      </c>
      <c r="C1529" s="16">
        <v>0.61143518518518525</v>
      </c>
      <c r="D1529" s="12">
        <v>76</v>
      </c>
      <c r="E1529" s="12">
        <v>69.92</v>
      </c>
      <c r="F1529" s="12">
        <v>79.040000000000006</v>
      </c>
      <c r="G1529" s="12">
        <v>72.2</v>
      </c>
      <c r="H1529" s="12">
        <v>74.48</v>
      </c>
      <c r="I1529" s="12">
        <v>69.16</v>
      </c>
      <c r="J1529" s="12">
        <v>81.320000000000007</v>
      </c>
      <c r="K1529" s="12">
        <v>73.72</v>
      </c>
      <c r="L1529" s="13">
        <v>74.480000000000018</v>
      </c>
      <c r="M1529" s="17" t="s">
        <v>138</v>
      </c>
      <c r="N1529" s="17">
        <f t="shared" si="92"/>
        <v>3</v>
      </c>
      <c r="O1529" s="14" t="s">
        <v>10</v>
      </c>
      <c r="P1529" s="14">
        <f t="shared" si="93"/>
        <v>2</v>
      </c>
      <c r="Q1529" s="14" t="s">
        <v>15</v>
      </c>
      <c r="R1529" s="14">
        <f t="shared" si="94"/>
        <v>2</v>
      </c>
      <c r="S1529" s="14" t="s">
        <v>119</v>
      </c>
      <c r="T1529" s="14" t="s">
        <v>143</v>
      </c>
      <c r="U1529" s="14">
        <f t="shared" si="95"/>
        <v>3</v>
      </c>
    </row>
    <row r="1530" spans="1:21" x14ac:dyDescent="0.3">
      <c r="A1530" s="11">
        <v>44635.611585648148</v>
      </c>
      <c r="B1530" s="15">
        <v>44635</v>
      </c>
      <c r="C1530" s="16">
        <v>0.6115856481481482</v>
      </c>
      <c r="D1530" s="12">
        <v>70.2</v>
      </c>
      <c r="E1530" s="12">
        <v>71.760000000000005</v>
      </c>
      <c r="F1530" s="12">
        <v>81.12</v>
      </c>
      <c r="G1530" s="12">
        <v>74.099999999999994</v>
      </c>
      <c r="H1530" s="12">
        <v>76.44</v>
      </c>
      <c r="I1530" s="12">
        <v>78</v>
      </c>
      <c r="J1530" s="12">
        <v>83.460000000000008</v>
      </c>
      <c r="K1530" s="12">
        <v>75.66</v>
      </c>
      <c r="L1530" s="13">
        <v>76.342500000000001</v>
      </c>
      <c r="M1530" s="17" t="s">
        <v>138</v>
      </c>
      <c r="N1530" s="17">
        <f t="shared" si="92"/>
        <v>3</v>
      </c>
      <c r="O1530" s="14" t="s">
        <v>10</v>
      </c>
      <c r="P1530" s="14">
        <f t="shared" si="93"/>
        <v>2</v>
      </c>
      <c r="Q1530" s="14" t="s">
        <v>15</v>
      </c>
      <c r="R1530" s="14">
        <f t="shared" si="94"/>
        <v>2</v>
      </c>
      <c r="S1530" s="14" t="s">
        <v>119</v>
      </c>
      <c r="T1530" s="14" t="s">
        <v>143</v>
      </c>
      <c r="U1530" s="14">
        <f t="shared" si="95"/>
        <v>3</v>
      </c>
    </row>
    <row r="1531" spans="1:21" x14ac:dyDescent="0.3">
      <c r="A1531" s="11">
        <v>44635.611793981479</v>
      </c>
      <c r="B1531" s="15">
        <v>44635</v>
      </c>
      <c r="C1531" s="16">
        <v>0.61179398148148145</v>
      </c>
      <c r="D1531" s="12">
        <v>102.89999999999999</v>
      </c>
      <c r="E1531" s="12">
        <v>105.18666666666667</v>
      </c>
      <c r="F1531" s="12">
        <v>118.90666666666667</v>
      </c>
      <c r="G1531" s="12">
        <v>108.61666666666666</v>
      </c>
      <c r="H1531" s="12">
        <v>112.04666666666667</v>
      </c>
      <c r="I1531" s="12">
        <v>77</v>
      </c>
      <c r="J1531" s="12">
        <v>125</v>
      </c>
      <c r="K1531" s="12">
        <v>141</v>
      </c>
      <c r="L1531" s="13">
        <v>111.33208333333333</v>
      </c>
      <c r="M1531" s="17" t="s">
        <v>138</v>
      </c>
      <c r="N1531" s="17">
        <f t="shared" si="92"/>
        <v>3</v>
      </c>
      <c r="O1531" s="14" t="s">
        <v>10</v>
      </c>
      <c r="P1531" s="14">
        <f t="shared" si="93"/>
        <v>2</v>
      </c>
      <c r="Q1531" s="14" t="s">
        <v>15</v>
      </c>
      <c r="R1531" s="14">
        <f t="shared" si="94"/>
        <v>2</v>
      </c>
      <c r="S1531" s="14" t="s">
        <v>119</v>
      </c>
      <c r="T1531" s="14" t="s">
        <v>143</v>
      </c>
      <c r="U1531" s="14">
        <f t="shared" si="95"/>
        <v>3</v>
      </c>
    </row>
    <row r="1532" spans="1:21" x14ac:dyDescent="0.3">
      <c r="A1532" s="11">
        <v>44635.612037037034</v>
      </c>
      <c r="B1532" s="15">
        <v>44635</v>
      </c>
      <c r="C1532" s="16">
        <v>0.61203703703703705</v>
      </c>
      <c r="D1532" s="12">
        <v>80</v>
      </c>
      <c r="E1532" s="12">
        <v>73.600000000000009</v>
      </c>
      <c r="F1532" s="12">
        <v>83.2</v>
      </c>
      <c r="G1532" s="12">
        <v>76</v>
      </c>
      <c r="H1532" s="12">
        <v>78.400000000000006</v>
      </c>
      <c r="I1532" s="12">
        <v>72.8</v>
      </c>
      <c r="J1532" s="12">
        <v>85.600000000000009</v>
      </c>
      <c r="K1532" s="12">
        <v>77.599999999999994</v>
      </c>
      <c r="L1532" s="13">
        <v>78.400000000000006</v>
      </c>
      <c r="M1532" s="17" t="s">
        <v>138</v>
      </c>
      <c r="N1532" s="17">
        <f t="shared" si="92"/>
        <v>3</v>
      </c>
      <c r="O1532" s="14" t="s">
        <v>10</v>
      </c>
      <c r="P1532" s="14">
        <f t="shared" si="93"/>
        <v>2</v>
      </c>
      <c r="Q1532" s="14" t="s">
        <v>15</v>
      </c>
      <c r="R1532" s="14">
        <f t="shared" si="94"/>
        <v>2</v>
      </c>
      <c r="S1532" s="14" t="s">
        <v>119</v>
      </c>
      <c r="T1532" s="14" t="s">
        <v>143</v>
      </c>
      <c r="U1532" s="14">
        <f t="shared" si="95"/>
        <v>3</v>
      </c>
    </row>
    <row r="1533" spans="1:21" x14ac:dyDescent="0.3">
      <c r="A1533" s="11">
        <v>44635.612488425926</v>
      </c>
      <c r="B1533" s="15">
        <v>44635</v>
      </c>
      <c r="C1533" s="16">
        <v>0.61248842592592589</v>
      </c>
      <c r="D1533" s="12">
        <v>90</v>
      </c>
      <c r="E1533" s="12">
        <v>97.06</v>
      </c>
      <c r="F1533" s="12">
        <v>109.72</v>
      </c>
      <c r="G1533" s="12">
        <v>100.22499999999999</v>
      </c>
      <c r="H1533" s="12">
        <v>103.39</v>
      </c>
      <c r="I1533" s="12">
        <v>73</v>
      </c>
      <c r="J1533" s="12">
        <v>122</v>
      </c>
      <c r="K1533" s="12">
        <v>137</v>
      </c>
      <c r="L1533" s="13">
        <v>104.049375</v>
      </c>
      <c r="M1533" s="17" t="s">
        <v>138</v>
      </c>
      <c r="N1533" s="17">
        <f t="shared" si="92"/>
        <v>3</v>
      </c>
      <c r="O1533" s="14" t="s">
        <v>10</v>
      </c>
      <c r="P1533" s="14">
        <f t="shared" si="93"/>
        <v>2</v>
      </c>
      <c r="Q1533" s="14" t="s">
        <v>15</v>
      </c>
      <c r="R1533" s="14">
        <f t="shared" si="94"/>
        <v>2</v>
      </c>
      <c r="S1533" s="14" t="s">
        <v>119</v>
      </c>
      <c r="T1533" s="14" t="s">
        <v>143</v>
      </c>
      <c r="U1533" s="14">
        <f t="shared" si="95"/>
        <v>3</v>
      </c>
    </row>
    <row r="1534" spans="1:21" x14ac:dyDescent="0.3">
      <c r="A1534" s="11">
        <v>44635.612615740742</v>
      </c>
      <c r="B1534" s="15">
        <v>44635</v>
      </c>
      <c r="C1534" s="16">
        <v>0.61261574074074077</v>
      </c>
      <c r="D1534" s="12">
        <v>115.2</v>
      </c>
      <c r="E1534" s="12">
        <v>117.76</v>
      </c>
      <c r="F1534" s="12">
        <v>133.12</v>
      </c>
      <c r="G1534" s="12">
        <v>121.6</v>
      </c>
      <c r="H1534" s="12">
        <v>125.44</v>
      </c>
      <c r="I1534" s="12">
        <v>116.48</v>
      </c>
      <c r="J1534" s="12">
        <v>136.96</v>
      </c>
      <c r="K1534" s="12">
        <v>128</v>
      </c>
      <c r="L1534" s="13">
        <v>124.32000000000002</v>
      </c>
      <c r="M1534" s="17" t="s">
        <v>138</v>
      </c>
      <c r="N1534" s="17">
        <f t="shared" si="92"/>
        <v>3</v>
      </c>
      <c r="O1534" s="14" t="s">
        <v>12</v>
      </c>
      <c r="P1534" s="14">
        <f t="shared" si="93"/>
        <v>5</v>
      </c>
      <c r="Q1534" s="14" t="s">
        <v>15</v>
      </c>
      <c r="R1534" s="14">
        <f t="shared" si="94"/>
        <v>2</v>
      </c>
      <c r="S1534" s="14" t="s">
        <v>18</v>
      </c>
      <c r="T1534" s="14" t="s">
        <v>143</v>
      </c>
      <c r="U1534" s="14">
        <f t="shared" si="95"/>
        <v>3</v>
      </c>
    </row>
    <row r="1535" spans="1:21" x14ac:dyDescent="0.3">
      <c r="A1535" s="11">
        <v>44635.613182870373</v>
      </c>
      <c r="B1535" s="15">
        <v>44635</v>
      </c>
      <c r="C1535" s="16">
        <v>0.61318287037037034</v>
      </c>
      <c r="D1535" s="12">
        <v>117</v>
      </c>
      <c r="E1535" s="12">
        <v>98.9</v>
      </c>
      <c r="F1535" s="12">
        <v>111.8</v>
      </c>
      <c r="G1535" s="12">
        <v>102.125</v>
      </c>
      <c r="H1535" s="12">
        <v>105.35</v>
      </c>
      <c r="I1535" s="12">
        <v>70</v>
      </c>
      <c r="J1535" s="12">
        <v>123</v>
      </c>
      <c r="K1535" s="12">
        <v>120</v>
      </c>
      <c r="L1535" s="13">
        <v>106.02187499999999</v>
      </c>
      <c r="M1535" s="17" t="s">
        <v>138</v>
      </c>
      <c r="N1535" s="17">
        <f t="shared" si="92"/>
        <v>3</v>
      </c>
      <c r="O1535" s="14" t="s">
        <v>12</v>
      </c>
      <c r="P1535" s="14">
        <f t="shared" si="93"/>
        <v>5</v>
      </c>
      <c r="Q1535" s="14" t="s">
        <v>15</v>
      </c>
      <c r="R1535" s="14">
        <f t="shared" si="94"/>
        <v>2</v>
      </c>
      <c r="S1535" s="14" t="s">
        <v>17</v>
      </c>
      <c r="T1535" s="14" t="s">
        <v>143</v>
      </c>
      <c r="U1535" s="14">
        <f t="shared" si="95"/>
        <v>3</v>
      </c>
    </row>
    <row r="1536" spans="1:21" x14ac:dyDescent="0.3">
      <c r="A1536" s="11">
        <v>44635.613877314812</v>
      </c>
      <c r="B1536" s="15">
        <v>44635</v>
      </c>
      <c r="C1536" s="16">
        <v>0.61387731481481478</v>
      </c>
      <c r="D1536" s="12">
        <v>116</v>
      </c>
      <c r="E1536" s="12">
        <v>96.600000000000009</v>
      </c>
      <c r="F1536" s="12">
        <v>109.2</v>
      </c>
      <c r="G1536" s="12">
        <v>99.75</v>
      </c>
      <c r="H1536" s="12">
        <v>102.89999999999999</v>
      </c>
      <c r="I1536" s="12">
        <v>67</v>
      </c>
      <c r="J1536" s="12">
        <v>124</v>
      </c>
      <c r="K1536" s="12">
        <v>113</v>
      </c>
      <c r="L1536" s="13">
        <v>103.55625000000001</v>
      </c>
      <c r="M1536" s="17" t="s">
        <v>138</v>
      </c>
      <c r="N1536" s="17">
        <f t="shared" si="92"/>
        <v>3</v>
      </c>
      <c r="O1536" s="14" t="s">
        <v>12</v>
      </c>
      <c r="P1536" s="14">
        <f t="shared" si="93"/>
        <v>5</v>
      </c>
      <c r="Q1536" s="14" t="s">
        <v>15</v>
      </c>
      <c r="R1536" s="14">
        <f t="shared" si="94"/>
        <v>2</v>
      </c>
      <c r="S1536" s="14" t="s">
        <v>17</v>
      </c>
      <c r="T1536" s="14" t="s">
        <v>143</v>
      </c>
      <c r="U1536" s="14">
        <f t="shared" si="95"/>
        <v>3</v>
      </c>
    </row>
    <row r="1537" spans="1:21" x14ac:dyDescent="0.3">
      <c r="A1537" s="11">
        <v>44635.614571759259</v>
      </c>
      <c r="B1537" s="15">
        <v>44635</v>
      </c>
      <c r="C1537" s="16">
        <v>0.61457175925925933</v>
      </c>
      <c r="D1537" s="12">
        <v>134</v>
      </c>
      <c r="E1537" s="12">
        <v>114.38666666666667</v>
      </c>
      <c r="F1537" s="12">
        <v>129.30666666666667</v>
      </c>
      <c r="G1537" s="12">
        <v>118.11666666666666</v>
      </c>
      <c r="H1537" s="12">
        <v>121.84666666666666</v>
      </c>
      <c r="I1537" s="12">
        <v>113.14333333333333</v>
      </c>
      <c r="J1537" s="12">
        <v>119</v>
      </c>
      <c r="K1537" s="12">
        <v>120</v>
      </c>
      <c r="L1537" s="13">
        <v>121.22499999999999</v>
      </c>
      <c r="M1537" s="17" t="s">
        <v>138</v>
      </c>
      <c r="N1537" s="17">
        <f t="shared" si="92"/>
        <v>3</v>
      </c>
      <c r="O1537" s="14" t="s">
        <v>12</v>
      </c>
      <c r="P1537" s="14">
        <f t="shared" si="93"/>
        <v>5</v>
      </c>
      <c r="Q1537" s="14" t="s">
        <v>15</v>
      </c>
      <c r="R1537" s="14">
        <f t="shared" si="94"/>
        <v>2</v>
      </c>
      <c r="S1537" s="14" t="s">
        <v>18</v>
      </c>
      <c r="T1537" s="14" t="s">
        <v>143</v>
      </c>
      <c r="U1537" s="14">
        <f t="shared" si="95"/>
        <v>3</v>
      </c>
    </row>
    <row r="1538" spans="1:21" x14ac:dyDescent="0.3">
      <c r="A1538" s="11">
        <v>44635.614814814813</v>
      </c>
      <c r="B1538" s="15">
        <v>44635</v>
      </c>
      <c r="C1538" s="16">
        <v>0.61481481481481481</v>
      </c>
      <c r="D1538" s="12">
        <v>107.10000000000001</v>
      </c>
      <c r="E1538" s="12">
        <v>109.48</v>
      </c>
      <c r="F1538" s="12">
        <v>123.76</v>
      </c>
      <c r="G1538" s="12">
        <v>113.05</v>
      </c>
      <c r="H1538" s="12">
        <v>116.62</v>
      </c>
      <c r="I1538" s="12">
        <v>108.29</v>
      </c>
      <c r="J1538" s="12">
        <v>119</v>
      </c>
      <c r="K1538" s="12">
        <v>115.42999999999999</v>
      </c>
      <c r="L1538" s="13">
        <v>114.09124999999999</v>
      </c>
      <c r="M1538" s="17" t="s">
        <v>138</v>
      </c>
      <c r="N1538" s="17">
        <f t="shared" si="92"/>
        <v>3</v>
      </c>
      <c r="O1538" s="14" t="s">
        <v>12</v>
      </c>
      <c r="P1538" s="14">
        <f t="shared" si="93"/>
        <v>5</v>
      </c>
      <c r="Q1538" s="14" t="s">
        <v>15</v>
      </c>
      <c r="R1538" s="14">
        <f t="shared" si="94"/>
        <v>2</v>
      </c>
      <c r="S1538" s="14" t="s">
        <v>17</v>
      </c>
      <c r="T1538" s="14" t="s">
        <v>143</v>
      </c>
      <c r="U1538" s="14">
        <f t="shared" si="95"/>
        <v>3</v>
      </c>
    </row>
    <row r="1539" spans="1:21" x14ac:dyDescent="0.3">
      <c r="A1539" s="11">
        <v>44635.61482638889</v>
      </c>
      <c r="B1539" s="15">
        <v>44635</v>
      </c>
      <c r="C1539" s="16">
        <v>0.61482638888888885</v>
      </c>
      <c r="D1539" s="12">
        <v>106.2</v>
      </c>
      <c r="E1539" s="12">
        <v>108.56</v>
      </c>
      <c r="F1539" s="12">
        <v>122.72</v>
      </c>
      <c r="G1539" s="12">
        <v>112.1</v>
      </c>
      <c r="H1539" s="12">
        <v>115.64</v>
      </c>
      <c r="I1539" s="12">
        <v>107.38000000000001</v>
      </c>
      <c r="J1539" s="12">
        <v>126.26</v>
      </c>
      <c r="K1539" s="12">
        <v>118</v>
      </c>
      <c r="L1539" s="13">
        <v>114.6075</v>
      </c>
      <c r="M1539" s="17" t="s">
        <v>138</v>
      </c>
      <c r="N1539" s="17">
        <f t="shared" ref="N1539:N1602" si="96">IF(M1539="Morning",1,IF(M1539="Afternoon",2,IF(M1539="Evening",3,IF(M1539="late Evening",4,IF(M1539="Break",5)))))</f>
        <v>3</v>
      </c>
      <c r="O1539" s="14" t="s">
        <v>12</v>
      </c>
      <c r="P1539" s="14">
        <f t="shared" ref="P1539:P1602" si="97">IF(O1539="Greetings",1,IF(O1539="Break",2,IF(O1539="Closing",3,IF(O1539="demonstration",4,IF(O1539="Hands on",5,IF(O1539="Introduction",6,IF(O1539="Lecture",7,IF(O1539="No Activity",8,IF(O1539="Peer Learning",9)))))))))</f>
        <v>5</v>
      </c>
      <c r="Q1539" s="14" t="s">
        <v>15</v>
      </c>
      <c r="R1539" s="14">
        <f t="shared" ref="R1539:R1602" si="98">IF(Q1539="On Campus",1,IF(Q1539="Off Campus",2))</f>
        <v>2</v>
      </c>
      <c r="S1539" s="14" t="s">
        <v>17</v>
      </c>
      <c r="T1539" s="14" t="s">
        <v>143</v>
      </c>
      <c r="U1539" s="14">
        <f t="shared" ref="U1539:U1602" si="99">IF(T1539="Tools_Digital Drawing",1,IF(T1539="Spatial Design",2,IF(T1539="Technical Contexts",3)))</f>
        <v>3</v>
      </c>
    </row>
    <row r="1540" spans="1:21" x14ac:dyDescent="0.3">
      <c r="A1540" s="11">
        <v>44635.615104166667</v>
      </c>
      <c r="B1540" s="15">
        <v>44635</v>
      </c>
      <c r="C1540" s="16">
        <v>0.61510416666666667</v>
      </c>
      <c r="D1540" s="12">
        <v>102.60000000000001</v>
      </c>
      <c r="E1540" s="12">
        <v>104.88000000000001</v>
      </c>
      <c r="F1540" s="12">
        <v>118.56</v>
      </c>
      <c r="G1540" s="12">
        <v>108.3</v>
      </c>
      <c r="H1540" s="12">
        <v>111.72</v>
      </c>
      <c r="I1540" s="12">
        <v>103.74000000000001</v>
      </c>
      <c r="J1540" s="12">
        <v>114</v>
      </c>
      <c r="K1540" s="12">
        <v>110.58</v>
      </c>
      <c r="L1540" s="13">
        <v>109.29750000000001</v>
      </c>
      <c r="M1540" s="17" t="s">
        <v>138</v>
      </c>
      <c r="N1540" s="17">
        <f t="shared" si="96"/>
        <v>3</v>
      </c>
      <c r="O1540" s="14" t="s">
        <v>12</v>
      </c>
      <c r="P1540" s="14">
        <f t="shared" si="97"/>
        <v>5</v>
      </c>
      <c r="Q1540" s="14" t="s">
        <v>15</v>
      </c>
      <c r="R1540" s="14">
        <f t="shared" si="98"/>
        <v>2</v>
      </c>
      <c r="S1540" s="14" t="s">
        <v>17</v>
      </c>
      <c r="T1540" s="14" t="s">
        <v>143</v>
      </c>
      <c r="U1540" s="14">
        <f t="shared" si="99"/>
        <v>3</v>
      </c>
    </row>
    <row r="1541" spans="1:21" x14ac:dyDescent="0.3">
      <c r="A1541" s="11">
        <v>44635.615173611113</v>
      </c>
      <c r="B1541" s="15">
        <v>44635</v>
      </c>
      <c r="C1541" s="16">
        <v>0.61517361111111113</v>
      </c>
      <c r="D1541" s="12">
        <v>103.5</v>
      </c>
      <c r="E1541" s="12">
        <v>105.80000000000001</v>
      </c>
      <c r="F1541" s="12">
        <v>119.60000000000001</v>
      </c>
      <c r="G1541" s="12">
        <v>109.25</v>
      </c>
      <c r="H1541" s="12">
        <v>112.7</v>
      </c>
      <c r="I1541" s="12">
        <v>104.65</v>
      </c>
      <c r="J1541" s="12">
        <v>115</v>
      </c>
      <c r="K1541" s="12">
        <v>111.55</v>
      </c>
      <c r="L1541" s="13">
        <v>110.25624999999999</v>
      </c>
      <c r="M1541" s="17" t="s">
        <v>138</v>
      </c>
      <c r="N1541" s="17">
        <f t="shared" si="96"/>
        <v>3</v>
      </c>
      <c r="O1541" s="14" t="s">
        <v>12</v>
      </c>
      <c r="P1541" s="14">
        <f t="shared" si="97"/>
        <v>5</v>
      </c>
      <c r="Q1541" s="14" t="s">
        <v>15</v>
      </c>
      <c r="R1541" s="14">
        <f t="shared" si="98"/>
        <v>2</v>
      </c>
      <c r="S1541" s="14" t="s">
        <v>17</v>
      </c>
      <c r="T1541" s="14" t="s">
        <v>143</v>
      </c>
      <c r="U1541" s="14">
        <f t="shared" si="99"/>
        <v>3</v>
      </c>
    </row>
    <row r="1542" spans="1:21" x14ac:dyDescent="0.3">
      <c r="A1542" s="11">
        <v>44635.615266203706</v>
      </c>
      <c r="B1542" s="15">
        <v>44635</v>
      </c>
      <c r="C1542" s="16">
        <v>0.61526620370370366</v>
      </c>
      <c r="D1542" s="12">
        <v>128</v>
      </c>
      <c r="E1542" s="12">
        <v>95.910000000000011</v>
      </c>
      <c r="F1542" s="12">
        <v>108.42</v>
      </c>
      <c r="G1542" s="12">
        <v>99.037499999999994</v>
      </c>
      <c r="H1542" s="12">
        <v>102.16499999999999</v>
      </c>
      <c r="I1542" s="12">
        <v>59</v>
      </c>
      <c r="J1542" s="12">
        <v>116</v>
      </c>
      <c r="K1542" s="12">
        <v>114</v>
      </c>
      <c r="L1542" s="13">
        <v>102.8165625</v>
      </c>
      <c r="M1542" s="17" t="s">
        <v>138</v>
      </c>
      <c r="N1542" s="17">
        <f t="shared" si="96"/>
        <v>3</v>
      </c>
      <c r="O1542" s="14" t="s">
        <v>12</v>
      </c>
      <c r="P1542" s="14">
        <f t="shared" si="97"/>
        <v>5</v>
      </c>
      <c r="Q1542" s="14" t="s">
        <v>15</v>
      </c>
      <c r="R1542" s="14">
        <f t="shared" si="98"/>
        <v>2</v>
      </c>
      <c r="S1542" s="14" t="s">
        <v>17</v>
      </c>
      <c r="T1542" s="14" t="s">
        <v>143</v>
      </c>
      <c r="U1542" s="14">
        <f t="shared" si="99"/>
        <v>3</v>
      </c>
    </row>
    <row r="1543" spans="1:21" x14ac:dyDescent="0.3">
      <c r="A1543" s="11">
        <v>44635.615335648145</v>
      </c>
      <c r="B1543" s="15">
        <v>44635</v>
      </c>
      <c r="C1543" s="16">
        <v>0.61533564814814812</v>
      </c>
      <c r="D1543" s="12">
        <v>103.5</v>
      </c>
      <c r="E1543" s="12">
        <v>105.80000000000001</v>
      </c>
      <c r="F1543" s="12">
        <v>119.60000000000001</v>
      </c>
      <c r="G1543" s="12">
        <v>109.25</v>
      </c>
      <c r="H1543" s="12">
        <v>112.7</v>
      </c>
      <c r="I1543" s="12">
        <v>104.65</v>
      </c>
      <c r="J1543" s="12">
        <v>115</v>
      </c>
      <c r="K1543" s="12">
        <v>111.55</v>
      </c>
      <c r="L1543" s="13">
        <v>110.25624999999999</v>
      </c>
      <c r="M1543" s="17" t="s">
        <v>138</v>
      </c>
      <c r="N1543" s="17">
        <f t="shared" si="96"/>
        <v>3</v>
      </c>
      <c r="O1543" s="14" t="s">
        <v>12</v>
      </c>
      <c r="P1543" s="14">
        <f t="shared" si="97"/>
        <v>5</v>
      </c>
      <c r="Q1543" s="14" t="s">
        <v>15</v>
      </c>
      <c r="R1543" s="14">
        <f t="shared" si="98"/>
        <v>2</v>
      </c>
      <c r="S1543" s="14" t="s">
        <v>17</v>
      </c>
      <c r="T1543" s="14" t="s">
        <v>143</v>
      </c>
      <c r="U1543" s="14">
        <f t="shared" si="99"/>
        <v>3</v>
      </c>
    </row>
    <row r="1544" spans="1:21" x14ac:dyDescent="0.3">
      <c r="A1544" s="11">
        <v>44635.615381944444</v>
      </c>
      <c r="B1544" s="15">
        <v>44635</v>
      </c>
      <c r="C1544" s="16">
        <v>0.6153819444444445</v>
      </c>
      <c r="D1544" s="12">
        <v>138</v>
      </c>
      <c r="E1544" s="12">
        <v>126.96000000000001</v>
      </c>
      <c r="F1544" s="12">
        <v>143.52000000000001</v>
      </c>
      <c r="G1544" s="12">
        <v>131.1</v>
      </c>
      <c r="H1544" s="12">
        <v>135.24</v>
      </c>
      <c r="I1544" s="12">
        <v>125.58</v>
      </c>
      <c r="J1544" s="12">
        <v>147.66</v>
      </c>
      <c r="K1544" s="12">
        <v>133.85999999999999</v>
      </c>
      <c r="L1544" s="13">
        <v>135.24</v>
      </c>
      <c r="M1544" s="17" t="s">
        <v>138</v>
      </c>
      <c r="N1544" s="17">
        <f t="shared" si="96"/>
        <v>3</v>
      </c>
      <c r="O1544" s="14" t="s">
        <v>12</v>
      </c>
      <c r="P1544" s="14">
        <f t="shared" si="97"/>
        <v>5</v>
      </c>
      <c r="Q1544" s="14" t="s">
        <v>15</v>
      </c>
      <c r="R1544" s="14">
        <f t="shared" si="98"/>
        <v>2</v>
      </c>
      <c r="S1544" s="14" t="s">
        <v>18</v>
      </c>
      <c r="T1544" s="14" t="s">
        <v>143</v>
      </c>
      <c r="U1544" s="14">
        <f t="shared" si="99"/>
        <v>3</v>
      </c>
    </row>
    <row r="1545" spans="1:21" x14ac:dyDescent="0.3">
      <c r="A1545" s="11">
        <v>44635.615451388891</v>
      </c>
      <c r="B1545" s="15">
        <v>44635</v>
      </c>
      <c r="C1545" s="16">
        <v>0.61545138888888895</v>
      </c>
      <c r="D1545" s="12">
        <v>97.65</v>
      </c>
      <c r="E1545" s="12">
        <v>99.820000000000007</v>
      </c>
      <c r="F1545" s="12">
        <v>112.84</v>
      </c>
      <c r="G1545" s="12">
        <v>103.07499999999999</v>
      </c>
      <c r="H1545" s="12">
        <v>106.33</v>
      </c>
      <c r="I1545" s="12">
        <v>105</v>
      </c>
      <c r="J1545" s="12">
        <v>112</v>
      </c>
      <c r="K1545" s="12">
        <v>105.24499999999999</v>
      </c>
      <c r="L1545" s="13">
        <v>105.245</v>
      </c>
      <c r="M1545" s="17" t="s">
        <v>138</v>
      </c>
      <c r="N1545" s="17">
        <f t="shared" si="96"/>
        <v>3</v>
      </c>
      <c r="O1545" s="14" t="s">
        <v>12</v>
      </c>
      <c r="P1545" s="14">
        <f t="shared" si="97"/>
        <v>5</v>
      </c>
      <c r="Q1545" s="14" t="s">
        <v>15</v>
      </c>
      <c r="R1545" s="14">
        <f t="shared" si="98"/>
        <v>2</v>
      </c>
      <c r="S1545" s="14" t="s">
        <v>17</v>
      </c>
      <c r="T1545" s="14" t="s">
        <v>143</v>
      </c>
      <c r="U1545" s="14">
        <f t="shared" si="99"/>
        <v>3</v>
      </c>
    </row>
    <row r="1546" spans="1:21" x14ac:dyDescent="0.3">
      <c r="A1546" s="11">
        <v>44635.615543981483</v>
      </c>
      <c r="B1546" s="15">
        <v>44635</v>
      </c>
      <c r="C1546" s="16">
        <v>0.61554398148148148</v>
      </c>
      <c r="D1546" s="12">
        <v>99.9</v>
      </c>
      <c r="E1546" s="12">
        <v>102.12</v>
      </c>
      <c r="F1546" s="12">
        <v>115.44</v>
      </c>
      <c r="G1546" s="12">
        <v>105.44999999999999</v>
      </c>
      <c r="H1546" s="12">
        <v>108.78</v>
      </c>
      <c r="I1546" s="12">
        <v>101.01</v>
      </c>
      <c r="J1546" s="12">
        <v>111</v>
      </c>
      <c r="K1546" s="12">
        <v>107.67</v>
      </c>
      <c r="L1546" s="13">
        <v>106.42125</v>
      </c>
      <c r="M1546" s="17" t="s">
        <v>138</v>
      </c>
      <c r="N1546" s="17">
        <f t="shared" si="96"/>
        <v>3</v>
      </c>
      <c r="O1546" s="14" t="s">
        <v>12</v>
      </c>
      <c r="P1546" s="14">
        <f t="shared" si="97"/>
        <v>5</v>
      </c>
      <c r="Q1546" s="14" t="s">
        <v>15</v>
      </c>
      <c r="R1546" s="14">
        <f t="shared" si="98"/>
        <v>2</v>
      </c>
      <c r="S1546" s="14" t="s">
        <v>17</v>
      </c>
      <c r="T1546" s="14" t="s">
        <v>143</v>
      </c>
      <c r="U1546" s="14">
        <f t="shared" si="99"/>
        <v>3</v>
      </c>
    </row>
    <row r="1547" spans="1:21" x14ac:dyDescent="0.3">
      <c r="A1547" s="11">
        <v>44635.615717592591</v>
      </c>
      <c r="B1547" s="15">
        <v>44635</v>
      </c>
      <c r="C1547" s="16">
        <v>0.61571759259259262</v>
      </c>
      <c r="D1547" s="12">
        <v>101.7</v>
      </c>
      <c r="E1547" s="12">
        <v>103.96000000000001</v>
      </c>
      <c r="F1547" s="12">
        <v>117.52000000000001</v>
      </c>
      <c r="G1547" s="12">
        <v>107.35</v>
      </c>
      <c r="H1547" s="12">
        <v>110.74</v>
      </c>
      <c r="I1547" s="12">
        <v>102.83</v>
      </c>
      <c r="J1547" s="12">
        <v>113</v>
      </c>
      <c r="K1547" s="12">
        <v>109.61</v>
      </c>
      <c r="L1547" s="13">
        <v>108.33875000000002</v>
      </c>
      <c r="M1547" s="17" t="s">
        <v>138</v>
      </c>
      <c r="N1547" s="17">
        <f t="shared" si="96"/>
        <v>3</v>
      </c>
      <c r="O1547" s="14" t="s">
        <v>12</v>
      </c>
      <c r="P1547" s="14">
        <f t="shared" si="97"/>
        <v>5</v>
      </c>
      <c r="Q1547" s="14" t="s">
        <v>15</v>
      </c>
      <c r="R1547" s="14">
        <f t="shared" si="98"/>
        <v>2</v>
      </c>
      <c r="S1547" s="14" t="s">
        <v>17</v>
      </c>
      <c r="T1547" s="14" t="s">
        <v>143</v>
      </c>
      <c r="U1547" s="14">
        <f t="shared" si="99"/>
        <v>3</v>
      </c>
    </row>
    <row r="1548" spans="1:21" x14ac:dyDescent="0.3">
      <c r="A1548" s="11">
        <v>44635.615810185183</v>
      </c>
      <c r="B1548" s="15">
        <v>44635</v>
      </c>
      <c r="C1548" s="16">
        <v>0.61581018518518515</v>
      </c>
      <c r="D1548" s="12">
        <v>101.7</v>
      </c>
      <c r="E1548" s="12">
        <v>103.96000000000001</v>
      </c>
      <c r="F1548" s="12">
        <v>117.52000000000001</v>
      </c>
      <c r="G1548" s="12">
        <v>107.35</v>
      </c>
      <c r="H1548" s="12">
        <v>110.74</v>
      </c>
      <c r="I1548" s="12">
        <v>102.83</v>
      </c>
      <c r="J1548" s="12">
        <v>113</v>
      </c>
      <c r="K1548" s="12">
        <v>109.61</v>
      </c>
      <c r="L1548" s="13">
        <v>108.33875000000002</v>
      </c>
      <c r="M1548" s="17" t="s">
        <v>138</v>
      </c>
      <c r="N1548" s="17">
        <f t="shared" si="96"/>
        <v>3</v>
      </c>
      <c r="O1548" s="14" t="s">
        <v>12</v>
      </c>
      <c r="P1548" s="14">
        <f t="shared" si="97"/>
        <v>5</v>
      </c>
      <c r="Q1548" s="14" t="s">
        <v>15</v>
      </c>
      <c r="R1548" s="14">
        <f t="shared" si="98"/>
        <v>2</v>
      </c>
      <c r="S1548" s="14" t="s">
        <v>17</v>
      </c>
      <c r="T1548" s="14" t="s">
        <v>143</v>
      </c>
      <c r="U1548" s="14">
        <f t="shared" si="99"/>
        <v>3</v>
      </c>
    </row>
    <row r="1549" spans="1:21" x14ac:dyDescent="0.3">
      <c r="A1549" s="11">
        <v>44635.615960648145</v>
      </c>
      <c r="B1549" s="15">
        <v>44635</v>
      </c>
      <c r="C1549" s="16">
        <v>0.61596064814814822</v>
      </c>
      <c r="D1549" s="12">
        <v>132</v>
      </c>
      <c r="E1549" s="12">
        <v>107.18</v>
      </c>
      <c r="F1549" s="12">
        <v>121.16000000000001</v>
      </c>
      <c r="G1549" s="12">
        <v>110.675</v>
      </c>
      <c r="H1549" s="12">
        <v>114.17</v>
      </c>
      <c r="I1549" s="12">
        <v>106</v>
      </c>
      <c r="J1549" s="12">
        <v>112</v>
      </c>
      <c r="K1549" s="12">
        <v>116</v>
      </c>
      <c r="L1549" s="13">
        <v>114.89812500000001</v>
      </c>
      <c r="M1549" s="17" t="s">
        <v>138</v>
      </c>
      <c r="N1549" s="17">
        <f t="shared" si="96"/>
        <v>3</v>
      </c>
      <c r="O1549" s="14" t="s">
        <v>12</v>
      </c>
      <c r="P1549" s="14">
        <f t="shared" si="97"/>
        <v>5</v>
      </c>
      <c r="Q1549" s="14" t="s">
        <v>15</v>
      </c>
      <c r="R1549" s="14">
        <f t="shared" si="98"/>
        <v>2</v>
      </c>
      <c r="S1549" s="14" t="s">
        <v>17</v>
      </c>
      <c r="T1549" s="14" t="s">
        <v>143</v>
      </c>
      <c r="U1549" s="14">
        <f t="shared" si="99"/>
        <v>3</v>
      </c>
    </row>
    <row r="1550" spans="1:21" x14ac:dyDescent="0.3">
      <c r="A1550" s="11">
        <v>44635.615972222222</v>
      </c>
      <c r="B1550" s="15">
        <v>44635</v>
      </c>
      <c r="C1550" s="16">
        <v>0.61597222222222225</v>
      </c>
      <c r="D1550" s="12">
        <v>101.7</v>
      </c>
      <c r="E1550" s="12">
        <v>103.96000000000001</v>
      </c>
      <c r="F1550" s="12">
        <v>117.52000000000001</v>
      </c>
      <c r="G1550" s="12">
        <v>107.35</v>
      </c>
      <c r="H1550" s="12">
        <v>110.74</v>
      </c>
      <c r="I1550" s="12">
        <v>102.83</v>
      </c>
      <c r="J1550" s="12">
        <v>113</v>
      </c>
      <c r="K1550" s="12">
        <v>109.61</v>
      </c>
      <c r="L1550" s="13">
        <v>108.33875000000002</v>
      </c>
      <c r="M1550" s="17" t="s">
        <v>138</v>
      </c>
      <c r="N1550" s="17">
        <f t="shared" si="96"/>
        <v>3</v>
      </c>
      <c r="O1550" s="14" t="s">
        <v>12</v>
      </c>
      <c r="P1550" s="14">
        <f t="shared" si="97"/>
        <v>5</v>
      </c>
      <c r="Q1550" s="14" t="s">
        <v>15</v>
      </c>
      <c r="R1550" s="14">
        <f t="shared" si="98"/>
        <v>2</v>
      </c>
      <c r="S1550" s="14" t="s">
        <v>17</v>
      </c>
      <c r="T1550" s="14" t="s">
        <v>143</v>
      </c>
      <c r="U1550" s="14">
        <f t="shared" si="99"/>
        <v>3</v>
      </c>
    </row>
    <row r="1551" spans="1:21" x14ac:dyDescent="0.3">
      <c r="A1551" s="11">
        <v>44635.616354166668</v>
      </c>
      <c r="B1551" s="15">
        <v>44635</v>
      </c>
      <c r="C1551" s="16">
        <v>0.61635416666666665</v>
      </c>
      <c r="D1551" s="12">
        <v>104.4</v>
      </c>
      <c r="E1551" s="12">
        <v>106.72</v>
      </c>
      <c r="F1551" s="12">
        <v>120.64</v>
      </c>
      <c r="G1551" s="12">
        <v>110.19999999999999</v>
      </c>
      <c r="H1551" s="12">
        <v>113.67999999999999</v>
      </c>
      <c r="I1551" s="12">
        <v>105.56</v>
      </c>
      <c r="J1551" s="12">
        <v>116</v>
      </c>
      <c r="K1551" s="12">
        <v>112.52</v>
      </c>
      <c r="L1551" s="13">
        <v>111.215</v>
      </c>
      <c r="M1551" s="17" t="s">
        <v>138</v>
      </c>
      <c r="N1551" s="17">
        <f t="shared" si="96"/>
        <v>3</v>
      </c>
      <c r="O1551" s="14" t="s">
        <v>12</v>
      </c>
      <c r="P1551" s="14">
        <f t="shared" si="97"/>
        <v>5</v>
      </c>
      <c r="Q1551" s="14" t="s">
        <v>15</v>
      </c>
      <c r="R1551" s="14">
        <f t="shared" si="98"/>
        <v>2</v>
      </c>
      <c r="S1551" s="14" t="s">
        <v>17</v>
      </c>
      <c r="T1551" s="14" t="s">
        <v>143</v>
      </c>
      <c r="U1551" s="14">
        <f t="shared" si="99"/>
        <v>3</v>
      </c>
    </row>
    <row r="1552" spans="1:21" x14ac:dyDescent="0.3">
      <c r="A1552" s="11">
        <v>44635.616412037038</v>
      </c>
      <c r="B1552" s="15">
        <v>44635</v>
      </c>
      <c r="C1552" s="16">
        <v>0.61641203703703706</v>
      </c>
      <c r="D1552" s="12">
        <v>124</v>
      </c>
      <c r="E1552" s="12">
        <v>114.08</v>
      </c>
      <c r="F1552" s="12">
        <v>128.96</v>
      </c>
      <c r="G1552" s="12">
        <v>117.8</v>
      </c>
      <c r="H1552" s="12">
        <v>121.52</v>
      </c>
      <c r="I1552" s="12">
        <v>112.84</v>
      </c>
      <c r="J1552" s="12">
        <v>132.68</v>
      </c>
      <c r="K1552" s="12">
        <v>120.28</v>
      </c>
      <c r="L1552" s="13">
        <v>121.52000000000001</v>
      </c>
      <c r="M1552" s="17" t="s">
        <v>138</v>
      </c>
      <c r="N1552" s="17">
        <f t="shared" si="96"/>
        <v>3</v>
      </c>
      <c r="O1552" s="14" t="s">
        <v>12</v>
      </c>
      <c r="P1552" s="14">
        <f t="shared" si="97"/>
        <v>5</v>
      </c>
      <c r="Q1552" s="14" t="s">
        <v>15</v>
      </c>
      <c r="R1552" s="14">
        <f t="shared" si="98"/>
        <v>2</v>
      </c>
      <c r="S1552" s="14" t="s">
        <v>18</v>
      </c>
      <c r="T1552" s="14" t="s">
        <v>143</v>
      </c>
      <c r="U1552" s="14">
        <f t="shared" si="99"/>
        <v>3</v>
      </c>
    </row>
    <row r="1553" spans="1:21" x14ac:dyDescent="0.3">
      <c r="A1553" s="11">
        <v>44635.61645833333</v>
      </c>
      <c r="B1553" s="15">
        <v>44635</v>
      </c>
      <c r="C1553" s="16">
        <v>0.61645833333333333</v>
      </c>
      <c r="D1553" s="12">
        <v>104.4</v>
      </c>
      <c r="E1553" s="12">
        <v>106.72</v>
      </c>
      <c r="F1553" s="12">
        <v>120.64</v>
      </c>
      <c r="G1553" s="12">
        <v>110.19999999999999</v>
      </c>
      <c r="H1553" s="12">
        <v>113.67999999999999</v>
      </c>
      <c r="I1553" s="12">
        <v>105.56</v>
      </c>
      <c r="J1553" s="12">
        <v>116</v>
      </c>
      <c r="K1553" s="12">
        <v>112.52</v>
      </c>
      <c r="L1553" s="13">
        <v>111.215</v>
      </c>
      <c r="M1553" s="17" t="s">
        <v>138</v>
      </c>
      <c r="N1553" s="17">
        <f t="shared" si="96"/>
        <v>3</v>
      </c>
      <c r="O1553" s="14" t="s">
        <v>12</v>
      </c>
      <c r="P1553" s="14">
        <f t="shared" si="97"/>
        <v>5</v>
      </c>
      <c r="Q1553" s="14" t="s">
        <v>15</v>
      </c>
      <c r="R1553" s="14">
        <f t="shared" si="98"/>
        <v>2</v>
      </c>
      <c r="S1553" s="14" t="s">
        <v>17</v>
      </c>
      <c r="T1553" s="14" t="s">
        <v>143</v>
      </c>
      <c r="U1553" s="14">
        <f t="shared" si="99"/>
        <v>3</v>
      </c>
    </row>
    <row r="1554" spans="1:21" x14ac:dyDescent="0.3">
      <c r="A1554" s="11">
        <v>44635.616655092592</v>
      </c>
      <c r="B1554" s="15">
        <v>44635</v>
      </c>
      <c r="C1554" s="16">
        <v>0.61665509259259255</v>
      </c>
      <c r="D1554" s="12">
        <v>123</v>
      </c>
      <c r="E1554" s="12">
        <v>106.49000000000001</v>
      </c>
      <c r="F1554" s="12">
        <v>120.38000000000001</v>
      </c>
      <c r="G1554" s="12">
        <v>109.96249999999999</v>
      </c>
      <c r="H1554" s="12">
        <v>113.435</v>
      </c>
      <c r="I1554" s="12">
        <v>109</v>
      </c>
      <c r="J1554" s="12">
        <v>115</v>
      </c>
      <c r="K1554" s="12">
        <v>116</v>
      </c>
      <c r="L1554" s="13">
        <v>114.15843749999999</v>
      </c>
      <c r="M1554" s="17" t="s">
        <v>138</v>
      </c>
      <c r="N1554" s="17">
        <f t="shared" si="96"/>
        <v>3</v>
      </c>
      <c r="O1554" s="14" t="s">
        <v>12</v>
      </c>
      <c r="P1554" s="14">
        <f t="shared" si="97"/>
        <v>5</v>
      </c>
      <c r="Q1554" s="14" t="s">
        <v>15</v>
      </c>
      <c r="R1554" s="14">
        <f t="shared" si="98"/>
        <v>2</v>
      </c>
      <c r="S1554" s="14" t="s">
        <v>17</v>
      </c>
      <c r="T1554" s="14" t="s">
        <v>143</v>
      </c>
      <c r="U1554" s="14">
        <f t="shared" si="99"/>
        <v>3</v>
      </c>
    </row>
    <row r="1555" spans="1:21" x14ac:dyDescent="0.3">
      <c r="A1555" s="11">
        <v>44635.616678240738</v>
      </c>
      <c r="B1555" s="15">
        <v>44635</v>
      </c>
      <c r="C1555" s="16">
        <v>0.61667824074074074</v>
      </c>
      <c r="D1555" s="12">
        <v>120</v>
      </c>
      <c r="E1555" s="12">
        <v>110.4</v>
      </c>
      <c r="F1555" s="12">
        <v>124.80000000000001</v>
      </c>
      <c r="G1555" s="12">
        <v>114</v>
      </c>
      <c r="H1555" s="12">
        <v>117.6</v>
      </c>
      <c r="I1555" s="12">
        <v>109.2</v>
      </c>
      <c r="J1555" s="12">
        <v>128.4</v>
      </c>
      <c r="K1555" s="12">
        <v>116.39999999999999</v>
      </c>
      <c r="L1555" s="13">
        <v>117.60000000000001</v>
      </c>
      <c r="M1555" s="17" t="s">
        <v>138</v>
      </c>
      <c r="N1555" s="17">
        <f t="shared" si="96"/>
        <v>3</v>
      </c>
      <c r="O1555" s="14" t="s">
        <v>12</v>
      </c>
      <c r="P1555" s="14">
        <f t="shared" si="97"/>
        <v>5</v>
      </c>
      <c r="Q1555" s="14" t="s">
        <v>15</v>
      </c>
      <c r="R1555" s="14">
        <f t="shared" si="98"/>
        <v>2</v>
      </c>
      <c r="S1555" s="14" t="s">
        <v>17</v>
      </c>
      <c r="T1555" s="14" t="s">
        <v>143</v>
      </c>
      <c r="U1555" s="14">
        <f t="shared" si="99"/>
        <v>3</v>
      </c>
    </row>
    <row r="1556" spans="1:21" x14ac:dyDescent="0.3">
      <c r="A1556" s="11">
        <v>44635.616828703707</v>
      </c>
      <c r="B1556" s="15">
        <v>44635</v>
      </c>
      <c r="C1556" s="16">
        <v>0.61682870370370368</v>
      </c>
      <c r="D1556" s="12">
        <v>122</v>
      </c>
      <c r="E1556" s="12">
        <v>112.24000000000001</v>
      </c>
      <c r="F1556" s="12">
        <v>126.88000000000001</v>
      </c>
      <c r="G1556" s="12">
        <v>115.89999999999999</v>
      </c>
      <c r="H1556" s="12">
        <v>119.56</v>
      </c>
      <c r="I1556" s="12">
        <v>111.02000000000001</v>
      </c>
      <c r="J1556" s="12">
        <v>130.54000000000002</v>
      </c>
      <c r="K1556" s="12">
        <v>118.34</v>
      </c>
      <c r="L1556" s="13">
        <v>119.55999999999999</v>
      </c>
      <c r="M1556" s="17" t="s">
        <v>138</v>
      </c>
      <c r="N1556" s="17">
        <f t="shared" si="96"/>
        <v>3</v>
      </c>
      <c r="O1556" s="14" t="s">
        <v>12</v>
      </c>
      <c r="P1556" s="14">
        <f t="shared" si="97"/>
        <v>5</v>
      </c>
      <c r="Q1556" s="14" t="s">
        <v>15</v>
      </c>
      <c r="R1556" s="14">
        <f t="shared" si="98"/>
        <v>2</v>
      </c>
      <c r="S1556" s="14" t="s">
        <v>17</v>
      </c>
      <c r="T1556" s="14" t="s">
        <v>143</v>
      </c>
      <c r="U1556" s="14">
        <f t="shared" si="99"/>
        <v>3</v>
      </c>
    </row>
    <row r="1557" spans="1:21" x14ac:dyDescent="0.3">
      <c r="A1557" s="11">
        <v>44635.616886574076</v>
      </c>
      <c r="B1557" s="15">
        <v>44635</v>
      </c>
      <c r="C1557" s="16">
        <v>0.6168865740740741</v>
      </c>
      <c r="D1557" s="12">
        <v>99.9</v>
      </c>
      <c r="E1557" s="12">
        <v>102.12</v>
      </c>
      <c r="F1557" s="12">
        <v>115.44</v>
      </c>
      <c r="G1557" s="12">
        <v>105.44999999999999</v>
      </c>
      <c r="H1557" s="12">
        <v>108.78</v>
      </c>
      <c r="I1557" s="12">
        <v>111</v>
      </c>
      <c r="J1557" s="12">
        <v>118.77000000000001</v>
      </c>
      <c r="K1557" s="12">
        <v>107.67</v>
      </c>
      <c r="L1557" s="13">
        <v>108.64125</v>
      </c>
      <c r="M1557" s="17" t="s">
        <v>138</v>
      </c>
      <c r="N1557" s="17">
        <f t="shared" si="96"/>
        <v>3</v>
      </c>
      <c r="O1557" s="14" t="s">
        <v>12</v>
      </c>
      <c r="P1557" s="14">
        <f t="shared" si="97"/>
        <v>5</v>
      </c>
      <c r="Q1557" s="14" t="s">
        <v>15</v>
      </c>
      <c r="R1557" s="14">
        <f t="shared" si="98"/>
        <v>2</v>
      </c>
      <c r="S1557" s="14" t="s">
        <v>17</v>
      </c>
      <c r="T1557" s="14" t="s">
        <v>143</v>
      </c>
      <c r="U1557" s="14">
        <f t="shared" si="99"/>
        <v>3</v>
      </c>
    </row>
    <row r="1558" spans="1:21" x14ac:dyDescent="0.3">
      <c r="A1558" s="11">
        <v>44635.617037037038</v>
      </c>
      <c r="B1558" s="15">
        <v>44635</v>
      </c>
      <c r="C1558" s="16">
        <v>0.61703703703703705</v>
      </c>
      <c r="D1558" s="12">
        <v>124</v>
      </c>
      <c r="E1558" s="12">
        <v>114.08</v>
      </c>
      <c r="F1558" s="12">
        <v>128.96</v>
      </c>
      <c r="G1558" s="12">
        <v>117.8</v>
      </c>
      <c r="H1558" s="12">
        <v>121.52</v>
      </c>
      <c r="I1558" s="12">
        <v>112.84</v>
      </c>
      <c r="J1558" s="12">
        <v>132.68</v>
      </c>
      <c r="K1558" s="12">
        <v>120.28</v>
      </c>
      <c r="L1558" s="13">
        <v>121.52000000000001</v>
      </c>
      <c r="M1558" s="17" t="s">
        <v>138</v>
      </c>
      <c r="N1558" s="17">
        <f t="shared" si="96"/>
        <v>3</v>
      </c>
      <c r="O1558" s="14" t="s">
        <v>12</v>
      </c>
      <c r="P1558" s="14">
        <f t="shared" si="97"/>
        <v>5</v>
      </c>
      <c r="Q1558" s="14" t="s">
        <v>15</v>
      </c>
      <c r="R1558" s="14">
        <f t="shared" si="98"/>
        <v>2</v>
      </c>
      <c r="S1558" s="14" t="s">
        <v>18</v>
      </c>
      <c r="T1558" s="14" t="s">
        <v>143</v>
      </c>
      <c r="U1558" s="14">
        <f t="shared" si="99"/>
        <v>3</v>
      </c>
    </row>
    <row r="1559" spans="1:21" x14ac:dyDescent="0.3">
      <c r="A1559" s="11">
        <v>44635.617349537039</v>
      </c>
      <c r="B1559" s="15">
        <v>44635</v>
      </c>
      <c r="C1559" s="16">
        <v>0.6173495370370371</v>
      </c>
      <c r="D1559" s="12">
        <v>123</v>
      </c>
      <c r="E1559" s="12">
        <v>106.03</v>
      </c>
      <c r="F1559" s="12">
        <v>119.86</v>
      </c>
      <c r="G1559" s="12">
        <v>109.4875</v>
      </c>
      <c r="H1559" s="12">
        <v>112.94499999999999</v>
      </c>
      <c r="I1559" s="12">
        <v>107</v>
      </c>
      <c r="J1559" s="12">
        <v>118</v>
      </c>
      <c r="K1559" s="12">
        <v>113</v>
      </c>
      <c r="L1559" s="13">
        <v>113.6653125</v>
      </c>
      <c r="M1559" s="17" t="s">
        <v>138</v>
      </c>
      <c r="N1559" s="17">
        <f t="shared" si="96"/>
        <v>3</v>
      </c>
      <c r="O1559" s="14" t="s">
        <v>12</v>
      </c>
      <c r="P1559" s="14">
        <f t="shared" si="97"/>
        <v>5</v>
      </c>
      <c r="Q1559" s="14" t="s">
        <v>15</v>
      </c>
      <c r="R1559" s="14">
        <f t="shared" si="98"/>
        <v>2</v>
      </c>
      <c r="S1559" s="14" t="s">
        <v>17</v>
      </c>
      <c r="T1559" s="14" t="s">
        <v>143</v>
      </c>
      <c r="U1559" s="14">
        <f t="shared" si="99"/>
        <v>3</v>
      </c>
    </row>
    <row r="1560" spans="1:21" x14ac:dyDescent="0.3">
      <c r="A1560" s="11">
        <v>44635.618043981478</v>
      </c>
      <c r="B1560" s="15">
        <v>44635</v>
      </c>
      <c r="C1560" s="16">
        <v>0.61804398148148143</v>
      </c>
      <c r="D1560" s="12">
        <v>129</v>
      </c>
      <c r="E1560" s="12">
        <v>112.7</v>
      </c>
      <c r="F1560" s="12">
        <v>127.4</v>
      </c>
      <c r="G1560" s="12">
        <v>116.375</v>
      </c>
      <c r="H1560" s="12">
        <v>120.05</v>
      </c>
      <c r="I1560" s="12">
        <v>126</v>
      </c>
      <c r="J1560" s="12">
        <v>120</v>
      </c>
      <c r="K1560" s="12">
        <v>115</v>
      </c>
      <c r="L1560" s="13">
        <v>120.815625</v>
      </c>
      <c r="M1560" s="17" t="s">
        <v>138</v>
      </c>
      <c r="N1560" s="17">
        <f t="shared" si="96"/>
        <v>3</v>
      </c>
      <c r="O1560" s="14" t="s">
        <v>12</v>
      </c>
      <c r="P1560" s="14">
        <f t="shared" si="97"/>
        <v>5</v>
      </c>
      <c r="Q1560" s="14" t="s">
        <v>15</v>
      </c>
      <c r="R1560" s="14">
        <f t="shared" si="98"/>
        <v>2</v>
      </c>
      <c r="S1560" s="14" t="s">
        <v>18</v>
      </c>
      <c r="T1560" s="14" t="s">
        <v>143</v>
      </c>
      <c r="U1560" s="14">
        <f t="shared" si="99"/>
        <v>3</v>
      </c>
    </row>
    <row r="1561" spans="1:21" x14ac:dyDescent="0.3">
      <c r="A1561" s="11">
        <v>44635.618703703702</v>
      </c>
      <c r="B1561" s="15">
        <v>44635</v>
      </c>
      <c r="C1561" s="16">
        <v>0.61870370370370364</v>
      </c>
      <c r="D1561" s="12">
        <v>101.7</v>
      </c>
      <c r="E1561" s="12">
        <v>103.96000000000001</v>
      </c>
      <c r="F1561" s="12">
        <v>117.52000000000001</v>
      </c>
      <c r="G1561" s="12">
        <v>107.35</v>
      </c>
      <c r="H1561" s="12">
        <v>110.74</v>
      </c>
      <c r="I1561" s="12">
        <v>102.83</v>
      </c>
      <c r="J1561" s="12">
        <v>113</v>
      </c>
      <c r="K1561" s="12">
        <v>109.61</v>
      </c>
      <c r="L1561" s="13">
        <v>108.33875000000002</v>
      </c>
      <c r="M1561" s="17" t="s">
        <v>138</v>
      </c>
      <c r="N1561" s="17">
        <f t="shared" si="96"/>
        <v>3</v>
      </c>
      <c r="O1561" s="14" t="s">
        <v>12</v>
      </c>
      <c r="P1561" s="14">
        <f t="shared" si="97"/>
        <v>5</v>
      </c>
      <c r="Q1561" s="14" t="s">
        <v>15</v>
      </c>
      <c r="R1561" s="14">
        <f t="shared" si="98"/>
        <v>2</v>
      </c>
      <c r="S1561" s="14" t="s">
        <v>17</v>
      </c>
      <c r="T1561" s="14" t="s">
        <v>143</v>
      </c>
      <c r="U1561" s="14">
        <f t="shared" si="99"/>
        <v>3</v>
      </c>
    </row>
    <row r="1562" spans="1:21" x14ac:dyDescent="0.3">
      <c r="A1562" s="11">
        <v>44635.618738425925</v>
      </c>
      <c r="B1562" s="15">
        <v>44635</v>
      </c>
      <c r="C1562" s="16">
        <v>0.61873842592592598</v>
      </c>
      <c r="D1562" s="12">
        <v>128</v>
      </c>
      <c r="E1562" s="12">
        <v>110.4</v>
      </c>
      <c r="F1562" s="12">
        <v>124.80000000000001</v>
      </c>
      <c r="G1562" s="12">
        <v>114</v>
      </c>
      <c r="H1562" s="12">
        <v>117.6</v>
      </c>
      <c r="I1562" s="12">
        <v>124</v>
      </c>
      <c r="J1562" s="12">
        <v>111</v>
      </c>
      <c r="K1562" s="12">
        <v>117</v>
      </c>
      <c r="L1562" s="13">
        <v>118.35000000000001</v>
      </c>
      <c r="M1562" s="17" t="s">
        <v>138</v>
      </c>
      <c r="N1562" s="17">
        <f t="shared" si="96"/>
        <v>3</v>
      </c>
      <c r="O1562" s="14" t="s">
        <v>12</v>
      </c>
      <c r="P1562" s="14">
        <f t="shared" si="97"/>
        <v>5</v>
      </c>
      <c r="Q1562" s="14" t="s">
        <v>15</v>
      </c>
      <c r="R1562" s="14">
        <f t="shared" si="98"/>
        <v>2</v>
      </c>
      <c r="S1562" s="14" t="s">
        <v>17</v>
      </c>
      <c r="T1562" s="14" t="s">
        <v>143</v>
      </c>
      <c r="U1562" s="14">
        <f t="shared" si="99"/>
        <v>3</v>
      </c>
    </row>
    <row r="1563" spans="1:21" x14ac:dyDescent="0.3">
      <c r="A1563" s="11">
        <v>44635.61917824074</v>
      </c>
      <c r="B1563" s="15">
        <v>44635</v>
      </c>
      <c r="C1563" s="16">
        <v>0.61917824074074079</v>
      </c>
      <c r="D1563" s="12">
        <v>129</v>
      </c>
      <c r="E1563" s="12">
        <v>118.68</v>
      </c>
      <c r="F1563" s="12">
        <v>134.16</v>
      </c>
      <c r="G1563" s="12">
        <v>122.55</v>
      </c>
      <c r="H1563" s="12">
        <v>126.42</v>
      </c>
      <c r="I1563" s="12">
        <v>117.39</v>
      </c>
      <c r="J1563" s="12">
        <v>138.03</v>
      </c>
      <c r="K1563" s="12">
        <v>125.13</v>
      </c>
      <c r="L1563" s="13">
        <v>126.42</v>
      </c>
      <c r="M1563" s="17" t="s">
        <v>138</v>
      </c>
      <c r="N1563" s="17">
        <f t="shared" si="96"/>
        <v>3</v>
      </c>
      <c r="O1563" s="14" t="s">
        <v>12</v>
      </c>
      <c r="P1563" s="14">
        <f t="shared" si="97"/>
        <v>5</v>
      </c>
      <c r="Q1563" s="14" t="s">
        <v>15</v>
      </c>
      <c r="R1563" s="14">
        <f t="shared" si="98"/>
        <v>2</v>
      </c>
      <c r="S1563" s="14" t="s">
        <v>18</v>
      </c>
      <c r="T1563" s="14" t="s">
        <v>143</v>
      </c>
      <c r="U1563" s="14">
        <f t="shared" si="99"/>
        <v>3</v>
      </c>
    </row>
    <row r="1564" spans="1:21" x14ac:dyDescent="0.3">
      <c r="A1564" s="11">
        <v>44635.619432870371</v>
      </c>
      <c r="B1564" s="15">
        <v>44635</v>
      </c>
      <c r="C1564" s="16">
        <v>0.61943287037037031</v>
      </c>
      <c r="D1564" s="12">
        <v>128</v>
      </c>
      <c r="E1564" s="12">
        <v>108.33</v>
      </c>
      <c r="F1564" s="12">
        <v>122.46000000000001</v>
      </c>
      <c r="G1564" s="12">
        <v>111.8625</v>
      </c>
      <c r="H1564" s="12">
        <v>115.395</v>
      </c>
      <c r="I1564" s="12">
        <v>124</v>
      </c>
      <c r="J1564" s="12">
        <v>109</v>
      </c>
      <c r="K1564" s="12">
        <v>110</v>
      </c>
      <c r="L1564" s="13">
        <v>116.1309375</v>
      </c>
      <c r="M1564" s="17" t="s">
        <v>138</v>
      </c>
      <c r="N1564" s="17">
        <f t="shared" si="96"/>
        <v>3</v>
      </c>
      <c r="O1564" s="14" t="s">
        <v>12</v>
      </c>
      <c r="P1564" s="14">
        <f t="shared" si="97"/>
        <v>5</v>
      </c>
      <c r="Q1564" s="14" t="s">
        <v>15</v>
      </c>
      <c r="R1564" s="14">
        <f t="shared" si="98"/>
        <v>2</v>
      </c>
      <c r="S1564" s="14" t="s">
        <v>17</v>
      </c>
      <c r="T1564" s="14" t="s">
        <v>143</v>
      </c>
      <c r="U1564" s="14">
        <f t="shared" si="99"/>
        <v>3</v>
      </c>
    </row>
    <row r="1565" spans="1:21" x14ac:dyDescent="0.3">
      <c r="A1565" s="11">
        <v>44635.619699074072</v>
      </c>
      <c r="B1565" s="15">
        <v>44635</v>
      </c>
      <c r="C1565" s="16">
        <v>0.6196990740740741</v>
      </c>
      <c r="D1565" s="12">
        <v>101.7</v>
      </c>
      <c r="E1565" s="12">
        <v>103.96000000000001</v>
      </c>
      <c r="F1565" s="12">
        <v>117.52000000000001</v>
      </c>
      <c r="G1565" s="12">
        <v>107.35</v>
      </c>
      <c r="H1565" s="12">
        <v>110.74</v>
      </c>
      <c r="I1565" s="12">
        <v>102.83</v>
      </c>
      <c r="J1565" s="12">
        <v>113</v>
      </c>
      <c r="K1565" s="12">
        <v>109.61</v>
      </c>
      <c r="L1565" s="13">
        <v>108.33875000000002</v>
      </c>
      <c r="M1565" s="17" t="s">
        <v>138</v>
      </c>
      <c r="N1565" s="17">
        <f t="shared" si="96"/>
        <v>3</v>
      </c>
      <c r="O1565" s="14" t="s">
        <v>12</v>
      </c>
      <c r="P1565" s="14">
        <f t="shared" si="97"/>
        <v>5</v>
      </c>
      <c r="Q1565" s="14" t="s">
        <v>15</v>
      </c>
      <c r="R1565" s="14">
        <f t="shared" si="98"/>
        <v>2</v>
      </c>
      <c r="S1565" s="14" t="s">
        <v>17</v>
      </c>
      <c r="T1565" s="14" t="s">
        <v>143</v>
      </c>
      <c r="U1565" s="14">
        <f t="shared" si="99"/>
        <v>3</v>
      </c>
    </row>
    <row r="1566" spans="1:21" x14ac:dyDescent="0.3">
      <c r="A1566" s="11">
        <v>44635.620127314818</v>
      </c>
      <c r="B1566" s="15">
        <v>44635</v>
      </c>
      <c r="C1566" s="16">
        <v>0.62012731481481487</v>
      </c>
      <c r="D1566" s="12">
        <v>130</v>
      </c>
      <c r="E1566" s="12">
        <v>108.56</v>
      </c>
      <c r="F1566" s="12">
        <v>122.72</v>
      </c>
      <c r="G1566" s="12">
        <v>112.1</v>
      </c>
      <c r="H1566" s="12">
        <v>115.64</v>
      </c>
      <c r="I1566" s="12">
        <v>123</v>
      </c>
      <c r="J1566" s="12">
        <v>114</v>
      </c>
      <c r="K1566" s="12">
        <v>105</v>
      </c>
      <c r="L1566" s="13">
        <v>116.3775</v>
      </c>
      <c r="M1566" s="17" t="s">
        <v>138</v>
      </c>
      <c r="N1566" s="17">
        <f t="shared" si="96"/>
        <v>3</v>
      </c>
      <c r="O1566" s="14" t="s">
        <v>12</v>
      </c>
      <c r="P1566" s="14">
        <f t="shared" si="97"/>
        <v>5</v>
      </c>
      <c r="Q1566" s="14" t="s">
        <v>15</v>
      </c>
      <c r="R1566" s="14">
        <f t="shared" si="98"/>
        <v>2</v>
      </c>
      <c r="S1566" s="14" t="s">
        <v>17</v>
      </c>
      <c r="T1566" s="14" t="s">
        <v>143</v>
      </c>
      <c r="U1566" s="14">
        <f t="shared" si="99"/>
        <v>3</v>
      </c>
    </row>
    <row r="1567" spans="1:21" x14ac:dyDescent="0.3">
      <c r="A1567" s="11">
        <v>44635.620509259257</v>
      </c>
      <c r="B1567" s="15">
        <v>44635</v>
      </c>
      <c r="C1567" s="16">
        <v>0.62050925925925926</v>
      </c>
      <c r="D1567" s="12">
        <v>127</v>
      </c>
      <c r="E1567" s="12">
        <v>116.84</v>
      </c>
      <c r="F1567" s="12">
        <v>132.08000000000001</v>
      </c>
      <c r="G1567" s="12">
        <v>120.64999999999999</v>
      </c>
      <c r="H1567" s="12">
        <v>124.46</v>
      </c>
      <c r="I1567" s="12">
        <v>115.57000000000001</v>
      </c>
      <c r="J1567" s="12">
        <v>135.89000000000001</v>
      </c>
      <c r="K1567" s="12">
        <v>123.19</v>
      </c>
      <c r="L1567" s="13">
        <v>124.46000000000001</v>
      </c>
      <c r="M1567" s="17" t="s">
        <v>138</v>
      </c>
      <c r="N1567" s="17">
        <f t="shared" si="96"/>
        <v>3</v>
      </c>
      <c r="O1567" s="14" t="s">
        <v>12</v>
      </c>
      <c r="P1567" s="14">
        <f t="shared" si="97"/>
        <v>5</v>
      </c>
      <c r="Q1567" s="14" t="s">
        <v>15</v>
      </c>
      <c r="R1567" s="14">
        <f t="shared" si="98"/>
        <v>2</v>
      </c>
      <c r="S1567" s="14" t="s">
        <v>18</v>
      </c>
      <c r="T1567" s="14" t="s">
        <v>143</v>
      </c>
      <c r="U1567" s="14">
        <f t="shared" si="99"/>
        <v>3</v>
      </c>
    </row>
    <row r="1568" spans="1:21" x14ac:dyDescent="0.3">
      <c r="A1568" s="11">
        <v>44635.620821759258</v>
      </c>
      <c r="B1568" s="15">
        <v>44635</v>
      </c>
      <c r="C1568" s="16">
        <v>0.6208217592592592</v>
      </c>
      <c r="D1568" s="12">
        <v>126</v>
      </c>
      <c r="E1568" s="12">
        <v>106.95</v>
      </c>
      <c r="F1568" s="12">
        <v>120.9</v>
      </c>
      <c r="G1568" s="12">
        <v>110.4375</v>
      </c>
      <c r="H1568" s="12">
        <v>113.925</v>
      </c>
      <c r="I1568" s="12">
        <v>122</v>
      </c>
      <c r="J1568" s="12">
        <v>114</v>
      </c>
      <c r="K1568" s="12">
        <v>103</v>
      </c>
      <c r="L1568" s="13">
        <v>114.6515625</v>
      </c>
      <c r="M1568" s="17" t="s">
        <v>138</v>
      </c>
      <c r="N1568" s="17">
        <f t="shared" si="96"/>
        <v>3</v>
      </c>
      <c r="O1568" s="14" t="s">
        <v>12</v>
      </c>
      <c r="P1568" s="14">
        <f t="shared" si="97"/>
        <v>5</v>
      </c>
      <c r="Q1568" s="14" t="s">
        <v>15</v>
      </c>
      <c r="R1568" s="14">
        <f t="shared" si="98"/>
        <v>2</v>
      </c>
      <c r="S1568" s="14" t="s">
        <v>17</v>
      </c>
      <c r="T1568" s="14" t="s">
        <v>143</v>
      </c>
      <c r="U1568" s="14">
        <f t="shared" si="99"/>
        <v>3</v>
      </c>
    </row>
    <row r="1569" spans="1:21" x14ac:dyDescent="0.3">
      <c r="A1569" s="11">
        <v>44635.621030092596</v>
      </c>
      <c r="B1569" s="15">
        <v>44635</v>
      </c>
      <c r="C1569" s="16">
        <v>0.62103009259259256</v>
      </c>
      <c r="D1569" s="12">
        <v>124</v>
      </c>
      <c r="E1569" s="12">
        <v>114.08</v>
      </c>
      <c r="F1569" s="12">
        <v>128.96</v>
      </c>
      <c r="G1569" s="12">
        <v>117.8</v>
      </c>
      <c r="H1569" s="12">
        <v>121.52</v>
      </c>
      <c r="I1569" s="12">
        <v>112.84</v>
      </c>
      <c r="J1569" s="12">
        <v>132.68</v>
      </c>
      <c r="K1569" s="12">
        <v>120.28</v>
      </c>
      <c r="L1569" s="13">
        <v>121.52000000000001</v>
      </c>
      <c r="M1569" s="17" t="s">
        <v>138</v>
      </c>
      <c r="N1569" s="17">
        <f t="shared" si="96"/>
        <v>3</v>
      </c>
      <c r="O1569" s="14" t="s">
        <v>12</v>
      </c>
      <c r="P1569" s="14">
        <f t="shared" si="97"/>
        <v>5</v>
      </c>
      <c r="Q1569" s="14" t="s">
        <v>15</v>
      </c>
      <c r="R1569" s="14">
        <f t="shared" si="98"/>
        <v>2</v>
      </c>
      <c r="S1569" s="14" t="s">
        <v>18</v>
      </c>
      <c r="T1569" s="14" t="s">
        <v>143</v>
      </c>
      <c r="U1569" s="14">
        <f t="shared" si="99"/>
        <v>3</v>
      </c>
    </row>
    <row r="1570" spans="1:21" x14ac:dyDescent="0.3">
      <c r="A1570" s="11">
        <v>44635.621400462966</v>
      </c>
      <c r="B1570" s="15">
        <v>44635</v>
      </c>
      <c r="C1570" s="16">
        <v>0.62140046296296292</v>
      </c>
      <c r="D1570" s="12">
        <v>124</v>
      </c>
      <c r="E1570" s="12">
        <v>114.08</v>
      </c>
      <c r="F1570" s="12">
        <v>128.96</v>
      </c>
      <c r="G1570" s="12">
        <v>117.8</v>
      </c>
      <c r="H1570" s="12">
        <v>121.52</v>
      </c>
      <c r="I1570" s="12">
        <v>112.84</v>
      </c>
      <c r="J1570" s="12">
        <v>132.68</v>
      </c>
      <c r="K1570" s="12">
        <v>120.28</v>
      </c>
      <c r="L1570" s="13">
        <v>121.52000000000001</v>
      </c>
      <c r="M1570" s="17" t="s">
        <v>138</v>
      </c>
      <c r="N1570" s="17">
        <f t="shared" si="96"/>
        <v>3</v>
      </c>
      <c r="O1570" s="14" t="s">
        <v>12</v>
      </c>
      <c r="P1570" s="14">
        <f t="shared" si="97"/>
        <v>5</v>
      </c>
      <c r="Q1570" s="14" t="s">
        <v>15</v>
      </c>
      <c r="R1570" s="14">
        <f t="shared" si="98"/>
        <v>2</v>
      </c>
      <c r="S1570" s="14" t="s">
        <v>18</v>
      </c>
      <c r="T1570" s="14" t="s">
        <v>143</v>
      </c>
      <c r="U1570" s="14">
        <f t="shared" si="99"/>
        <v>3</v>
      </c>
    </row>
    <row r="1571" spans="1:21" x14ac:dyDescent="0.3">
      <c r="A1571" s="11">
        <v>44635.621516203704</v>
      </c>
      <c r="B1571" s="15">
        <v>44635</v>
      </c>
      <c r="C1571" s="16">
        <v>0.62151620370370375</v>
      </c>
      <c r="D1571" s="12">
        <v>123</v>
      </c>
      <c r="E1571" s="12">
        <v>110.4</v>
      </c>
      <c r="F1571" s="12">
        <v>124.80000000000001</v>
      </c>
      <c r="G1571" s="12">
        <v>114</v>
      </c>
      <c r="H1571" s="12">
        <v>117.6</v>
      </c>
      <c r="I1571" s="12">
        <v>122</v>
      </c>
      <c r="J1571" s="12">
        <v>115</v>
      </c>
      <c r="K1571" s="12">
        <v>116.39999999999999</v>
      </c>
      <c r="L1571" s="13">
        <v>117.9</v>
      </c>
      <c r="M1571" s="17" t="s">
        <v>138</v>
      </c>
      <c r="N1571" s="17">
        <f t="shared" si="96"/>
        <v>3</v>
      </c>
      <c r="O1571" s="14" t="s">
        <v>12</v>
      </c>
      <c r="P1571" s="14">
        <f t="shared" si="97"/>
        <v>5</v>
      </c>
      <c r="Q1571" s="14" t="s">
        <v>15</v>
      </c>
      <c r="R1571" s="14">
        <f t="shared" si="98"/>
        <v>2</v>
      </c>
      <c r="S1571" s="14" t="s">
        <v>17</v>
      </c>
      <c r="T1571" s="14" t="s">
        <v>143</v>
      </c>
      <c r="U1571" s="14">
        <f t="shared" si="99"/>
        <v>3</v>
      </c>
    </row>
    <row r="1572" spans="1:21" x14ac:dyDescent="0.3">
      <c r="A1572" s="11">
        <v>44635.621770833335</v>
      </c>
      <c r="B1572" s="15">
        <v>44635</v>
      </c>
      <c r="C1572" s="16">
        <v>0.62177083333333327</v>
      </c>
      <c r="D1572" s="12">
        <v>121</v>
      </c>
      <c r="E1572" s="12">
        <v>111.32000000000001</v>
      </c>
      <c r="F1572" s="12">
        <v>125.84</v>
      </c>
      <c r="G1572" s="12">
        <v>114.94999999999999</v>
      </c>
      <c r="H1572" s="12">
        <v>118.58</v>
      </c>
      <c r="I1572" s="12">
        <v>110.11</v>
      </c>
      <c r="J1572" s="12">
        <v>129.47</v>
      </c>
      <c r="K1572" s="12">
        <v>117.36999999999999</v>
      </c>
      <c r="L1572" s="13">
        <v>118.58</v>
      </c>
      <c r="M1572" s="17" t="s">
        <v>138</v>
      </c>
      <c r="N1572" s="17">
        <f t="shared" si="96"/>
        <v>3</v>
      </c>
      <c r="O1572" s="14" t="s">
        <v>12</v>
      </c>
      <c r="P1572" s="14">
        <f t="shared" si="97"/>
        <v>5</v>
      </c>
      <c r="Q1572" s="14" t="s">
        <v>15</v>
      </c>
      <c r="R1572" s="14">
        <f t="shared" si="98"/>
        <v>2</v>
      </c>
      <c r="S1572" s="14" t="s">
        <v>17</v>
      </c>
      <c r="T1572" s="14" t="s">
        <v>143</v>
      </c>
      <c r="U1572" s="14">
        <f t="shared" si="99"/>
        <v>3</v>
      </c>
    </row>
    <row r="1573" spans="1:21" x14ac:dyDescent="0.3">
      <c r="A1573" s="11">
        <v>44635.622210648151</v>
      </c>
      <c r="B1573" s="15">
        <v>44635</v>
      </c>
      <c r="C1573" s="16">
        <v>0.62221064814814808</v>
      </c>
      <c r="D1573" s="12">
        <v>121</v>
      </c>
      <c r="E1573" s="12">
        <v>105.57000000000001</v>
      </c>
      <c r="F1573" s="12">
        <v>119.34</v>
      </c>
      <c r="G1573" s="12">
        <v>109.01249999999999</v>
      </c>
      <c r="H1573" s="12">
        <v>112.455</v>
      </c>
      <c r="I1573" s="12">
        <v>124</v>
      </c>
      <c r="J1573" s="12">
        <v>117</v>
      </c>
      <c r="K1573" s="12">
        <v>97</v>
      </c>
      <c r="L1573" s="13">
        <v>113.17218749999999</v>
      </c>
      <c r="M1573" s="17" t="s">
        <v>138</v>
      </c>
      <c r="N1573" s="17">
        <f t="shared" si="96"/>
        <v>3</v>
      </c>
      <c r="O1573" s="14" t="s">
        <v>12</v>
      </c>
      <c r="P1573" s="14">
        <f t="shared" si="97"/>
        <v>5</v>
      </c>
      <c r="Q1573" s="14" t="s">
        <v>15</v>
      </c>
      <c r="R1573" s="14">
        <f t="shared" si="98"/>
        <v>2</v>
      </c>
      <c r="S1573" s="14" t="s">
        <v>17</v>
      </c>
      <c r="T1573" s="14" t="s">
        <v>143</v>
      </c>
      <c r="U1573" s="14">
        <f t="shared" si="99"/>
        <v>3</v>
      </c>
    </row>
    <row r="1574" spans="1:21" x14ac:dyDescent="0.3">
      <c r="A1574" s="11">
        <v>44635.622534722221</v>
      </c>
      <c r="B1574" s="15">
        <v>44635</v>
      </c>
      <c r="C1574" s="16">
        <v>0.62253472222222228</v>
      </c>
      <c r="D1574" s="12">
        <v>120</v>
      </c>
      <c r="E1574" s="12">
        <v>110.4</v>
      </c>
      <c r="F1574" s="12">
        <v>124.80000000000001</v>
      </c>
      <c r="G1574" s="12">
        <v>114</v>
      </c>
      <c r="H1574" s="12">
        <v>117.6</v>
      </c>
      <c r="I1574" s="12">
        <v>109.2</v>
      </c>
      <c r="J1574" s="12">
        <v>128.4</v>
      </c>
      <c r="K1574" s="12">
        <v>116.39999999999999</v>
      </c>
      <c r="L1574" s="13">
        <v>117.60000000000001</v>
      </c>
      <c r="M1574" s="17" t="s">
        <v>138</v>
      </c>
      <c r="N1574" s="17">
        <f t="shared" si="96"/>
        <v>3</v>
      </c>
      <c r="O1574" s="14" t="s">
        <v>12</v>
      </c>
      <c r="P1574" s="14">
        <f t="shared" si="97"/>
        <v>5</v>
      </c>
      <c r="Q1574" s="14" t="s">
        <v>15</v>
      </c>
      <c r="R1574" s="14">
        <f t="shared" si="98"/>
        <v>2</v>
      </c>
      <c r="S1574" s="14" t="s">
        <v>17</v>
      </c>
      <c r="T1574" s="14" t="s">
        <v>143</v>
      </c>
      <c r="U1574" s="14">
        <f t="shared" si="99"/>
        <v>3</v>
      </c>
    </row>
    <row r="1575" spans="1:21" x14ac:dyDescent="0.3">
      <c r="A1575" s="11">
        <v>44635.622812499998</v>
      </c>
      <c r="B1575" s="15">
        <v>44635</v>
      </c>
      <c r="C1575" s="16">
        <v>0.62281249999999999</v>
      </c>
      <c r="D1575" s="12">
        <v>120</v>
      </c>
      <c r="E1575" s="12">
        <v>110.4</v>
      </c>
      <c r="F1575" s="12">
        <v>124.80000000000001</v>
      </c>
      <c r="G1575" s="12">
        <v>114</v>
      </c>
      <c r="H1575" s="12">
        <v>117.6</v>
      </c>
      <c r="I1575" s="12">
        <v>109.2</v>
      </c>
      <c r="J1575" s="12">
        <v>128.4</v>
      </c>
      <c r="K1575" s="12">
        <v>116.39999999999999</v>
      </c>
      <c r="L1575" s="13">
        <v>117.60000000000001</v>
      </c>
      <c r="M1575" s="17" t="s">
        <v>138</v>
      </c>
      <c r="N1575" s="17">
        <f t="shared" si="96"/>
        <v>3</v>
      </c>
      <c r="O1575" s="14" t="s">
        <v>12</v>
      </c>
      <c r="P1575" s="14">
        <f t="shared" si="97"/>
        <v>5</v>
      </c>
      <c r="Q1575" s="14" t="s">
        <v>15</v>
      </c>
      <c r="R1575" s="14">
        <f t="shared" si="98"/>
        <v>2</v>
      </c>
      <c r="S1575" s="14" t="s">
        <v>17</v>
      </c>
      <c r="T1575" s="14" t="s">
        <v>143</v>
      </c>
      <c r="U1575" s="14">
        <f t="shared" si="99"/>
        <v>3</v>
      </c>
    </row>
    <row r="1576" spans="1:21" x14ac:dyDescent="0.3">
      <c r="A1576" s="11">
        <v>44635.62290509259</v>
      </c>
      <c r="B1576" s="15">
        <v>44635</v>
      </c>
      <c r="C1576" s="16">
        <v>0.62290509259259264</v>
      </c>
      <c r="D1576" s="12">
        <v>100.5</v>
      </c>
      <c r="E1576" s="12">
        <v>102.73333333333335</v>
      </c>
      <c r="F1576" s="12">
        <v>116.13333333333334</v>
      </c>
      <c r="G1576" s="12">
        <v>106.08333333333333</v>
      </c>
      <c r="H1576" s="12">
        <v>109.43333333333334</v>
      </c>
      <c r="I1576" s="12">
        <v>119</v>
      </c>
      <c r="J1576" s="12">
        <v>110</v>
      </c>
      <c r="K1576" s="12">
        <v>106</v>
      </c>
      <c r="L1576" s="13">
        <v>108.73541666666667</v>
      </c>
      <c r="M1576" s="17" t="s">
        <v>138</v>
      </c>
      <c r="N1576" s="17">
        <f t="shared" si="96"/>
        <v>3</v>
      </c>
      <c r="O1576" s="14" t="s">
        <v>12</v>
      </c>
      <c r="P1576" s="14">
        <f t="shared" si="97"/>
        <v>5</v>
      </c>
      <c r="Q1576" s="14" t="s">
        <v>15</v>
      </c>
      <c r="R1576" s="14">
        <f t="shared" si="98"/>
        <v>2</v>
      </c>
      <c r="S1576" s="14" t="s">
        <v>17</v>
      </c>
      <c r="T1576" s="14" t="s">
        <v>143</v>
      </c>
      <c r="U1576" s="14">
        <f t="shared" si="99"/>
        <v>3</v>
      </c>
    </row>
    <row r="1577" spans="1:21" x14ac:dyDescent="0.3">
      <c r="A1577" s="11">
        <v>44635.623043981483</v>
      </c>
      <c r="B1577" s="15">
        <v>44635</v>
      </c>
      <c r="C1577" s="16">
        <v>0.62304398148148155</v>
      </c>
      <c r="D1577" s="12">
        <v>120</v>
      </c>
      <c r="E1577" s="12">
        <v>110.4</v>
      </c>
      <c r="F1577" s="12">
        <v>124.80000000000001</v>
      </c>
      <c r="G1577" s="12">
        <v>114</v>
      </c>
      <c r="H1577" s="12">
        <v>117.6</v>
      </c>
      <c r="I1577" s="12">
        <v>109.2</v>
      </c>
      <c r="J1577" s="12">
        <v>128.4</v>
      </c>
      <c r="K1577" s="12">
        <v>116.39999999999999</v>
      </c>
      <c r="L1577" s="13">
        <v>117.60000000000001</v>
      </c>
      <c r="M1577" s="17" t="s">
        <v>138</v>
      </c>
      <c r="N1577" s="17">
        <f t="shared" si="96"/>
        <v>3</v>
      </c>
      <c r="O1577" s="14" t="s">
        <v>12</v>
      </c>
      <c r="P1577" s="14">
        <f t="shared" si="97"/>
        <v>5</v>
      </c>
      <c r="Q1577" s="14" t="s">
        <v>15</v>
      </c>
      <c r="R1577" s="14">
        <f t="shared" si="98"/>
        <v>2</v>
      </c>
      <c r="S1577" s="14" t="s">
        <v>17</v>
      </c>
      <c r="T1577" s="14" t="s">
        <v>143</v>
      </c>
      <c r="U1577" s="14">
        <f t="shared" si="99"/>
        <v>3</v>
      </c>
    </row>
    <row r="1578" spans="1:21" x14ac:dyDescent="0.3">
      <c r="A1578" s="11">
        <v>44635.623287037037</v>
      </c>
      <c r="B1578" s="15">
        <v>44635</v>
      </c>
      <c r="C1578" s="16">
        <v>0.62328703703703703</v>
      </c>
      <c r="D1578" s="12">
        <v>119</v>
      </c>
      <c r="E1578" s="12">
        <v>109.48</v>
      </c>
      <c r="F1578" s="12">
        <v>123.76</v>
      </c>
      <c r="G1578" s="12">
        <v>113.05</v>
      </c>
      <c r="H1578" s="12">
        <v>116.62</v>
      </c>
      <c r="I1578" s="12">
        <v>108.29</v>
      </c>
      <c r="J1578" s="12">
        <v>127.33000000000001</v>
      </c>
      <c r="K1578" s="12">
        <v>115.42999999999999</v>
      </c>
      <c r="L1578" s="13">
        <v>116.62</v>
      </c>
      <c r="M1578" s="17" t="s">
        <v>138</v>
      </c>
      <c r="N1578" s="17">
        <f t="shared" si="96"/>
        <v>3</v>
      </c>
      <c r="O1578" s="14" t="s">
        <v>12</v>
      </c>
      <c r="P1578" s="14">
        <f t="shared" si="97"/>
        <v>5</v>
      </c>
      <c r="Q1578" s="14" t="s">
        <v>15</v>
      </c>
      <c r="R1578" s="14">
        <f t="shared" si="98"/>
        <v>2</v>
      </c>
      <c r="S1578" s="14" t="s">
        <v>17</v>
      </c>
      <c r="T1578" s="14" t="s">
        <v>143</v>
      </c>
      <c r="U1578" s="14">
        <f t="shared" si="99"/>
        <v>3</v>
      </c>
    </row>
    <row r="1579" spans="1:21" x14ac:dyDescent="0.3">
      <c r="A1579" s="11">
        <v>44635.623449074075</v>
      </c>
      <c r="B1579" s="15">
        <v>44635</v>
      </c>
      <c r="C1579" s="16">
        <v>0.62344907407407402</v>
      </c>
      <c r="D1579" s="12">
        <v>119</v>
      </c>
      <c r="E1579" s="12">
        <v>109.48</v>
      </c>
      <c r="F1579" s="12">
        <v>123.76</v>
      </c>
      <c r="G1579" s="12">
        <v>113.05</v>
      </c>
      <c r="H1579" s="12">
        <v>116.62</v>
      </c>
      <c r="I1579" s="12">
        <v>108.29</v>
      </c>
      <c r="J1579" s="12">
        <v>127.33000000000001</v>
      </c>
      <c r="K1579" s="12">
        <v>115.42999999999999</v>
      </c>
      <c r="L1579" s="13">
        <v>116.62</v>
      </c>
      <c r="M1579" s="17" t="s">
        <v>138</v>
      </c>
      <c r="N1579" s="17">
        <f t="shared" si="96"/>
        <v>3</v>
      </c>
      <c r="O1579" s="14" t="s">
        <v>12</v>
      </c>
      <c r="P1579" s="14">
        <f t="shared" si="97"/>
        <v>5</v>
      </c>
      <c r="Q1579" s="14" t="s">
        <v>15</v>
      </c>
      <c r="R1579" s="14">
        <f t="shared" si="98"/>
        <v>2</v>
      </c>
      <c r="S1579" s="14" t="s">
        <v>17</v>
      </c>
      <c r="T1579" s="14" t="s">
        <v>143</v>
      </c>
      <c r="U1579" s="14">
        <f t="shared" si="99"/>
        <v>3</v>
      </c>
    </row>
    <row r="1580" spans="1:21" x14ac:dyDescent="0.3">
      <c r="A1580" s="11">
        <v>44635.623530092591</v>
      </c>
      <c r="B1580" s="15">
        <v>44635</v>
      </c>
      <c r="C1580" s="16">
        <v>0.62353009259259262</v>
      </c>
      <c r="D1580" s="12">
        <v>103.5</v>
      </c>
      <c r="E1580" s="12">
        <v>105.80000000000001</v>
      </c>
      <c r="F1580" s="12">
        <v>119.60000000000001</v>
      </c>
      <c r="G1580" s="12">
        <v>109.25</v>
      </c>
      <c r="H1580" s="12">
        <v>112.7</v>
      </c>
      <c r="I1580" s="12">
        <v>104.65</v>
      </c>
      <c r="J1580" s="12">
        <v>115</v>
      </c>
      <c r="K1580" s="12">
        <v>111.55</v>
      </c>
      <c r="L1580" s="13">
        <v>110.25624999999999</v>
      </c>
      <c r="M1580" s="17" t="s">
        <v>138</v>
      </c>
      <c r="N1580" s="17">
        <f t="shared" si="96"/>
        <v>3</v>
      </c>
      <c r="O1580" s="14" t="s">
        <v>12</v>
      </c>
      <c r="P1580" s="14">
        <f t="shared" si="97"/>
        <v>5</v>
      </c>
      <c r="Q1580" s="14" t="s">
        <v>15</v>
      </c>
      <c r="R1580" s="14">
        <f t="shared" si="98"/>
        <v>2</v>
      </c>
      <c r="S1580" s="14" t="s">
        <v>17</v>
      </c>
      <c r="T1580" s="14" t="s">
        <v>143</v>
      </c>
      <c r="U1580" s="14">
        <f t="shared" si="99"/>
        <v>3</v>
      </c>
    </row>
    <row r="1581" spans="1:21" x14ac:dyDescent="0.3">
      <c r="A1581" s="11">
        <v>44635.623599537037</v>
      </c>
      <c r="B1581" s="15">
        <v>44635</v>
      </c>
      <c r="C1581" s="16">
        <v>0.62359953703703697</v>
      </c>
      <c r="D1581" s="12">
        <v>102.60000000000001</v>
      </c>
      <c r="E1581" s="12">
        <v>104.88000000000001</v>
      </c>
      <c r="F1581" s="12">
        <v>118.56</v>
      </c>
      <c r="G1581" s="12">
        <v>108.3</v>
      </c>
      <c r="H1581" s="12">
        <v>111.72</v>
      </c>
      <c r="I1581" s="12">
        <v>123</v>
      </c>
      <c r="J1581" s="12">
        <v>112</v>
      </c>
      <c r="K1581" s="12">
        <v>107</v>
      </c>
      <c r="L1581" s="13">
        <v>111.00750000000001</v>
      </c>
      <c r="M1581" s="17" t="s">
        <v>138</v>
      </c>
      <c r="N1581" s="17">
        <f t="shared" si="96"/>
        <v>3</v>
      </c>
      <c r="O1581" s="14" t="s">
        <v>12</v>
      </c>
      <c r="P1581" s="14">
        <f t="shared" si="97"/>
        <v>5</v>
      </c>
      <c r="Q1581" s="14" t="s">
        <v>15</v>
      </c>
      <c r="R1581" s="14">
        <f t="shared" si="98"/>
        <v>2</v>
      </c>
      <c r="S1581" s="14" t="s">
        <v>17</v>
      </c>
      <c r="T1581" s="14" t="s">
        <v>143</v>
      </c>
      <c r="U1581" s="14">
        <f t="shared" si="99"/>
        <v>3</v>
      </c>
    </row>
    <row r="1582" spans="1:21" x14ac:dyDescent="0.3">
      <c r="A1582" s="11">
        <v>44635.623854166668</v>
      </c>
      <c r="B1582" s="15">
        <v>44635</v>
      </c>
      <c r="C1582" s="16">
        <v>0.62385416666666671</v>
      </c>
      <c r="D1582" s="12">
        <v>122</v>
      </c>
      <c r="E1582" s="12">
        <v>112.24000000000001</v>
      </c>
      <c r="F1582" s="12">
        <v>126.88000000000001</v>
      </c>
      <c r="G1582" s="12">
        <v>115.89999999999999</v>
      </c>
      <c r="H1582" s="12">
        <v>119.56</v>
      </c>
      <c r="I1582" s="12">
        <v>111.02000000000001</v>
      </c>
      <c r="J1582" s="12">
        <v>130.54000000000002</v>
      </c>
      <c r="K1582" s="12">
        <v>118.34</v>
      </c>
      <c r="L1582" s="13">
        <v>119.55999999999999</v>
      </c>
      <c r="M1582" s="17" t="s">
        <v>138</v>
      </c>
      <c r="N1582" s="17">
        <f t="shared" si="96"/>
        <v>3</v>
      </c>
      <c r="O1582" s="14" t="s">
        <v>12</v>
      </c>
      <c r="P1582" s="14">
        <f t="shared" si="97"/>
        <v>5</v>
      </c>
      <c r="Q1582" s="14" t="s">
        <v>15</v>
      </c>
      <c r="R1582" s="14">
        <f t="shared" si="98"/>
        <v>2</v>
      </c>
      <c r="S1582" s="14" t="s">
        <v>17</v>
      </c>
      <c r="T1582" s="14" t="s">
        <v>143</v>
      </c>
      <c r="U1582" s="14">
        <f t="shared" si="99"/>
        <v>3</v>
      </c>
    </row>
    <row r="1583" spans="1:21" x14ac:dyDescent="0.3">
      <c r="A1583" s="11">
        <v>44635.62400462963</v>
      </c>
      <c r="B1583" s="15">
        <v>44635</v>
      </c>
      <c r="C1583" s="16">
        <v>0.62400462962962966</v>
      </c>
      <c r="D1583" s="12">
        <v>120</v>
      </c>
      <c r="E1583" s="12">
        <v>110.4</v>
      </c>
      <c r="F1583" s="12">
        <v>124.80000000000001</v>
      </c>
      <c r="G1583" s="12">
        <v>114</v>
      </c>
      <c r="H1583" s="12">
        <v>117.6</v>
      </c>
      <c r="I1583" s="12">
        <v>109.2</v>
      </c>
      <c r="J1583" s="12">
        <v>128.4</v>
      </c>
      <c r="K1583" s="12">
        <v>116.39999999999999</v>
      </c>
      <c r="L1583" s="13">
        <v>117.60000000000001</v>
      </c>
      <c r="M1583" s="17" t="s">
        <v>138</v>
      </c>
      <c r="N1583" s="17">
        <f t="shared" si="96"/>
        <v>3</v>
      </c>
      <c r="O1583" s="14" t="s">
        <v>12</v>
      </c>
      <c r="P1583" s="14">
        <f t="shared" si="97"/>
        <v>5</v>
      </c>
      <c r="Q1583" s="14" t="s">
        <v>15</v>
      </c>
      <c r="R1583" s="14">
        <f t="shared" si="98"/>
        <v>2</v>
      </c>
      <c r="S1583" s="14" t="s">
        <v>17</v>
      </c>
      <c r="T1583" s="14" t="s">
        <v>143</v>
      </c>
      <c r="U1583" s="14">
        <f t="shared" si="99"/>
        <v>3</v>
      </c>
    </row>
    <row r="1584" spans="1:21" x14ac:dyDescent="0.3">
      <c r="A1584" s="11">
        <v>44635.624293981484</v>
      </c>
      <c r="B1584" s="15">
        <v>44635</v>
      </c>
      <c r="C1584" s="16">
        <v>0.62429398148148152</v>
      </c>
      <c r="D1584" s="12">
        <v>101.1</v>
      </c>
      <c r="E1584" s="12">
        <v>103.34666666666666</v>
      </c>
      <c r="F1584" s="12">
        <v>116.82666666666667</v>
      </c>
      <c r="G1584" s="12">
        <v>106.71666666666665</v>
      </c>
      <c r="H1584" s="12">
        <v>110.08666666666666</v>
      </c>
      <c r="I1584" s="12">
        <v>117</v>
      </c>
      <c r="J1584" s="12">
        <v>114</v>
      </c>
      <c r="K1584" s="12">
        <v>106</v>
      </c>
      <c r="L1584" s="13">
        <v>109.38458333333332</v>
      </c>
      <c r="M1584" s="17" t="s">
        <v>138</v>
      </c>
      <c r="N1584" s="17">
        <f t="shared" si="96"/>
        <v>3</v>
      </c>
      <c r="O1584" s="14" t="s">
        <v>12</v>
      </c>
      <c r="P1584" s="14">
        <f t="shared" si="97"/>
        <v>5</v>
      </c>
      <c r="Q1584" s="14" t="s">
        <v>15</v>
      </c>
      <c r="R1584" s="14">
        <f t="shared" si="98"/>
        <v>2</v>
      </c>
      <c r="S1584" s="14" t="s">
        <v>17</v>
      </c>
      <c r="T1584" s="14" t="s">
        <v>143</v>
      </c>
      <c r="U1584" s="14">
        <f t="shared" si="99"/>
        <v>3</v>
      </c>
    </row>
    <row r="1585" spans="1:21" x14ac:dyDescent="0.3">
      <c r="A1585" s="11">
        <v>44635.624340277776</v>
      </c>
      <c r="B1585" s="15">
        <v>44635</v>
      </c>
      <c r="C1585" s="16">
        <v>0.62434027777777779</v>
      </c>
      <c r="D1585" s="12">
        <v>119</v>
      </c>
      <c r="E1585" s="12">
        <v>109.48</v>
      </c>
      <c r="F1585" s="12">
        <v>123.76</v>
      </c>
      <c r="G1585" s="12">
        <v>113.05</v>
      </c>
      <c r="H1585" s="12">
        <v>116.62</v>
      </c>
      <c r="I1585" s="12">
        <v>108.29</v>
      </c>
      <c r="J1585" s="12">
        <v>127.33000000000001</v>
      </c>
      <c r="K1585" s="12">
        <v>115.42999999999999</v>
      </c>
      <c r="L1585" s="13">
        <v>116.62</v>
      </c>
      <c r="M1585" s="17" t="s">
        <v>138</v>
      </c>
      <c r="N1585" s="17">
        <f t="shared" si="96"/>
        <v>3</v>
      </c>
      <c r="O1585" s="14" t="s">
        <v>12</v>
      </c>
      <c r="P1585" s="14">
        <f t="shared" si="97"/>
        <v>5</v>
      </c>
      <c r="Q1585" s="14" t="s">
        <v>15</v>
      </c>
      <c r="R1585" s="14">
        <f t="shared" si="98"/>
        <v>2</v>
      </c>
      <c r="S1585" s="14" t="s">
        <v>17</v>
      </c>
      <c r="T1585" s="14" t="s">
        <v>143</v>
      </c>
      <c r="U1585" s="14">
        <f t="shared" si="99"/>
        <v>3</v>
      </c>
    </row>
    <row r="1586" spans="1:21" x14ac:dyDescent="0.3">
      <c r="A1586" s="11">
        <v>44635.624456018515</v>
      </c>
      <c r="B1586" s="15">
        <v>44635</v>
      </c>
      <c r="C1586" s="16">
        <v>0.62445601851851851</v>
      </c>
      <c r="D1586" s="12">
        <v>118</v>
      </c>
      <c r="E1586" s="12">
        <v>108.56</v>
      </c>
      <c r="F1586" s="12">
        <v>122.72</v>
      </c>
      <c r="G1586" s="12">
        <v>112.1</v>
      </c>
      <c r="H1586" s="12">
        <v>115.64</v>
      </c>
      <c r="I1586" s="12">
        <v>107.38000000000001</v>
      </c>
      <c r="J1586" s="12">
        <v>126.26</v>
      </c>
      <c r="K1586" s="12">
        <v>114.46</v>
      </c>
      <c r="L1586" s="13">
        <v>115.64</v>
      </c>
      <c r="M1586" s="17" t="s">
        <v>138</v>
      </c>
      <c r="N1586" s="17">
        <f t="shared" si="96"/>
        <v>3</v>
      </c>
      <c r="O1586" s="14" t="s">
        <v>12</v>
      </c>
      <c r="P1586" s="14">
        <f t="shared" si="97"/>
        <v>5</v>
      </c>
      <c r="Q1586" s="14" t="s">
        <v>15</v>
      </c>
      <c r="R1586" s="14">
        <f t="shared" si="98"/>
        <v>2</v>
      </c>
      <c r="S1586" s="14" t="s">
        <v>17</v>
      </c>
      <c r="T1586" s="14" t="s">
        <v>143</v>
      </c>
      <c r="U1586" s="14">
        <f t="shared" si="99"/>
        <v>3</v>
      </c>
    </row>
    <row r="1587" spans="1:21" x14ac:dyDescent="0.3">
      <c r="A1587" s="11">
        <v>44635.624594907407</v>
      </c>
      <c r="B1587" s="15">
        <v>44635</v>
      </c>
      <c r="C1587" s="16">
        <v>0.62459490740740742</v>
      </c>
      <c r="D1587" s="12">
        <v>114</v>
      </c>
      <c r="E1587" s="12">
        <v>104.88000000000001</v>
      </c>
      <c r="F1587" s="12">
        <v>118.56</v>
      </c>
      <c r="G1587" s="12">
        <v>108.3</v>
      </c>
      <c r="H1587" s="12">
        <v>111.72</v>
      </c>
      <c r="I1587" s="12">
        <v>103.74000000000001</v>
      </c>
      <c r="J1587" s="12">
        <v>121.98</v>
      </c>
      <c r="K1587" s="12">
        <v>110.58</v>
      </c>
      <c r="L1587" s="13">
        <v>111.72000000000001</v>
      </c>
      <c r="M1587" s="17" t="s">
        <v>138</v>
      </c>
      <c r="N1587" s="17">
        <f t="shared" si="96"/>
        <v>3</v>
      </c>
      <c r="O1587" s="14" t="s">
        <v>12</v>
      </c>
      <c r="P1587" s="14">
        <f t="shared" si="97"/>
        <v>5</v>
      </c>
      <c r="Q1587" s="14" t="s">
        <v>15</v>
      </c>
      <c r="R1587" s="14">
        <f t="shared" si="98"/>
        <v>2</v>
      </c>
      <c r="S1587" s="14" t="s">
        <v>17</v>
      </c>
      <c r="T1587" s="14" t="s">
        <v>143</v>
      </c>
      <c r="U1587" s="14">
        <f t="shared" si="99"/>
        <v>3</v>
      </c>
    </row>
    <row r="1588" spans="1:21" x14ac:dyDescent="0.3">
      <c r="A1588" s="11">
        <v>44635.624930555554</v>
      </c>
      <c r="B1588" s="15">
        <v>44635</v>
      </c>
      <c r="C1588" s="16">
        <v>0.62493055555555554</v>
      </c>
      <c r="D1588" s="12">
        <v>115</v>
      </c>
      <c r="E1588" s="12">
        <v>105.80000000000001</v>
      </c>
      <c r="F1588" s="12">
        <v>119.60000000000001</v>
      </c>
      <c r="G1588" s="12">
        <v>109.25</v>
      </c>
      <c r="H1588" s="12">
        <v>112.7</v>
      </c>
      <c r="I1588" s="12">
        <v>104.65</v>
      </c>
      <c r="J1588" s="12">
        <v>123.05000000000001</v>
      </c>
      <c r="K1588" s="12">
        <v>111.55</v>
      </c>
      <c r="L1588" s="13">
        <v>112.69999999999999</v>
      </c>
      <c r="M1588" s="17" t="s">
        <v>138</v>
      </c>
      <c r="N1588" s="17">
        <f t="shared" si="96"/>
        <v>3</v>
      </c>
      <c r="O1588" s="14" t="s">
        <v>12</v>
      </c>
      <c r="P1588" s="14">
        <f t="shared" si="97"/>
        <v>5</v>
      </c>
      <c r="Q1588" s="14" t="s">
        <v>15</v>
      </c>
      <c r="R1588" s="14">
        <f t="shared" si="98"/>
        <v>2</v>
      </c>
      <c r="S1588" s="14" t="s">
        <v>17</v>
      </c>
      <c r="T1588" s="14" t="s">
        <v>143</v>
      </c>
      <c r="U1588" s="14">
        <f t="shared" si="99"/>
        <v>3</v>
      </c>
    </row>
    <row r="1589" spans="1:21" x14ac:dyDescent="0.3">
      <c r="A1589" s="11">
        <v>44635.624988425923</v>
      </c>
      <c r="B1589" s="15">
        <v>44635</v>
      </c>
      <c r="C1589" s="16">
        <v>0.62498842592592596</v>
      </c>
      <c r="D1589" s="12">
        <v>100.5</v>
      </c>
      <c r="E1589" s="12">
        <v>102.73333333333335</v>
      </c>
      <c r="F1589" s="12">
        <v>116.13333333333334</v>
      </c>
      <c r="G1589" s="12">
        <v>106.08333333333333</v>
      </c>
      <c r="H1589" s="12">
        <v>109.43333333333334</v>
      </c>
      <c r="I1589" s="12">
        <v>119</v>
      </c>
      <c r="J1589" s="12">
        <v>110</v>
      </c>
      <c r="K1589" s="12">
        <v>106</v>
      </c>
      <c r="L1589" s="13">
        <v>108.73541666666667</v>
      </c>
      <c r="M1589" s="17" t="s">
        <v>138</v>
      </c>
      <c r="N1589" s="17">
        <f t="shared" si="96"/>
        <v>3</v>
      </c>
      <c r="O1589" s="14" t="s">
        <v>12</v>
      </c>
      <c r="P1589" s="14">
        <f t="shared" si="97"/>
        <v>5</v>
      </c>
      <c r="Q1589" s="14" t="s">
        <v>15</v>
      </c>
      <c r="R1589" s="14">
        <f t="shared" si="98"/>
        <v>2</v>
      </c>
      <c r="S1589" s="14" t="s">
        <v>17</v>
      </c>
      <c r="T1589" s="14" t="s">
        <v>143</v>
      </c>
      <c r="U1589" s="14">
        <f t="shared" si="99"/>
        <v>3</v>
      </c>
    </row>
    <row r="1590" spans="1:21" x14ac:dyDescent="0.3">
      <c r="A1590" s="11">
        <v>44635.625196759262</v>
      </c>
      <c r="B1590" s="15">
        <v>44635</v>
      </c>
      <c r="C1590" s="16">
        <v>0.62519675925925922</v>
      </c>
      <c r="D1590" s="12">
        <v>113</v>
      </c>
      <c r="E1590" s="12">
        <v>103.96000000000001</v>
      </c>
      <c r="F1590" s="12">
        <v>117.52000000000001</v>
      </c>
      <c r="G1590" s="12">
        <v>107.35</v>
      </c>
      <c r="H1590" s="12">
        <v>110.74</v>
      </c>
      <c r="I1590" s="12">
        <v>102.83</v>
      </c>
      <c r="J1590" s="12">
        <v>120.91000000000001</v>
      </c>
      <c r="K1590" s="12">
        <v>109.61</v>
      </c>
      <c r="L1590" s="13">
        <v>110.74000000000001</v>
      </c>
      <c r="M1590" s="17" t="s">
        <v>138</v>
      </c>
      <c r="N1590" s="17">
        <f t="shared" si="96"/>
        <v>3</v>
      </c>
      <c r="O1590" s="14" t="s">
        <v>12</v>
      </c>
      <c r="P1590" s="14">
        <f t="shared" si="97"/>
        <v>5</v>
      </c>
      <c r="Q1590" s="14" t="s">
        <v>15</v>
      </c>
      <c r="R1590" s="14">
        <f t="shared" si="98"/>
        <v>2</v>
      </c>
      <c r="S1590" s="14" t="s">
        <v>17</v>
      </c>
      <c r="T1590" s="14" t="s">
        <v>143</v>
      </c>
      <c r="U1590" s="14">
        <f t="shared" si="99"/>
        <v>3</v>
      </c>
    </row>
    <row r="1591" spans="1:21" x14ac:dyDescent="0.3">
      <c r="A1591" s="11">
        <v>44635.625578703701</v>
      </c>
      <c r="B1591" s="15">
        <v>44635</v>
      </c>
      <c r="C1591" s="16">
        <v>0.62557870370370372</v>
      </c>
      <c r="D1591" s="12">
        <v>127</v>
      </c>
      <c r="E1591" s="12">
        <v>116.84</v>
      </c>
      <c r="F1591" s="12">
        <v>132.08000000000001</v>
      </c>
      <c r="G1591" s="12">
        <v>120.64999999999999</v>
      </c>
      <c r="H1591" s="12">
        <v>124.46</v>
      </c>
      <c r="I1591" s="12">
        <v>115.57000000000001</v>
      </c>
      <c r="J1591" s="12">
        <v>135.89000000000001</v>
      </c>
      <c r="K1591" s="12">
        <v>123.19</v>
      </c>
      <c r="L1591" s="13">
        <v>124.46000000000001</v>
      </c>
      <c r="M1591" s="17" t="s">
        <v>138</v>
      </c>
      <c r="N1591" s="17">
        <f t="shared" si="96"/>
        <v>3</v>
      </c>
      <c r="O1591" s="14" t="s">
        <v>12</v>
      </c>
      <c r="P1591" s="14">
        <f t="shared" si="97"/>
        <v>5</v>
      </c>
      <c r="Q1591" s="14" t="s">
        <v>15</v>
      </c>
      <c r="R1591" s="14">
        <f t="shared" si="98"/>
        <v>2</v>
      </c>
      <c r="S1591" s="14" t="s">
        <v>18</v>
      </c>
      <c r="T1591" s="14" t="s">
        <v>143</v>
      </c>
      <c r="U1591" s="14">
        <f t="shared" si="99"/>
        <v>3</v>
      </c>
    </row>
    <row r="1592" spans="1:21" x14ac:dyDescent="0.3">
      <c r="A1592" s="11">
        <v>44635.62568287037</v>
      </c>
      <c r="B1592" s="15">
        <v>44635</v>
      </c>
      <c r="C1592" s="16">
        <v>0.6256828703703704</v>
      </c>
      <c r="D1592" s="12">
        <v>97.65</v>
      </c>
      <c r="E1592" s="12">
        <v>99.820000000000007</v>
      </c>
      <c r="F1592" s="12">
        <v>112.84</v>
      </c>
      <c r="G1592" s="12">
        <v>103.07499999999999</v>
      </c>
      <c r="H1592" s="12">
        <v>106.33</v>
      </c>
      <c r="I1592" s="12">
        <v>117</v>
      </c>
      <c r="J1592" s="12">
        <v>116.09500000000001</v>
      </c>
      <c r="K1592" s="12">
        <v>100</v>
      </c>
      <c r="L1592" s="13">
        <v>106.60125000000001</v>
      </c>
      <c r="M1592" s="17" t="s">
        <v>138</v>
      </c>
      <c r="N1592" s="17">
        <f t="shared" si="96"/>
        <v>3</v>
      </c>
      <c r="O1592" s="14" t="s">
        <v>12</v>
      </c>
      <c r="P1592" s="14">
        <f t="shared" si="97"/>
        <v>5</v>
      </c>
      <c r="Q1592" s="14" t="s">
        <v>15</v>
      </c>
      <c r="R1592" s="14">
        <f t="shared" si="98"/>
        <v>2</v>
      </c>
      <c r="S1592" s="14" t="s">
        <v>17</v>
      </c>
      <c r="T1592" s="14" t="s">
        <v>143</v>
      </c>
      <c r="U1592" s="14">
        <f t="shared" si="99"/>
        <v>3</v>
      </c>
    </row>
    <row r="1593" spans="1:21" x14ac:dyDescent="0.3">
      <c r="A1593" s="11">
        <v>44635.625891203701</v>
      </c>
      <c r="B1593" s="15">
        <v>44635</v>
      </c>
      <c r="C1593" s="16">
        <v>0.62589120370370377</v>
      </c>
      <c r="D1593" s="12">
        <v>124</v>
      </c>
      <c r="E1593" s="12">
        <v>114.08</v>
      </c>
      <c r="F1593" s="12">
        <v>128.96</v>
      </c>
      <c r="G1593" s="12">
        <v>117.8</v>
      </c>
      <c r="H1593" s="12">
        <v>121.52</v>
      </c>
      <c r="I1593" s="12">
        <v>112.84</v>
      </c>
      <c r="J1593" s="12">
        <v>132.68</v>
      </c>
      <c r="K1593" s="12">
        <v>120.28</v>
      </c>
      <c r="L1593" s="13">
        <v>121.52000000000001</v>
      </c>
      <c r="M1593" s="17" t="s">
        <v>138</v>
      </c>
      <c r="N1593" s="17">
        <f t="shared" si="96"/>
        <v>3</v>
      </c>
      <c r="O1593" s="14" t="s">
        <v>12</v>
      </c>
      <c r="P1593" s="14">
        <f t="shared" si="97"/>
        <v>5</v>
      </c>
      <c r="Q1593" s="14" t="s">
        <v>15</v>
      </c>
      <c r="R1593" s="14">
        <f t="shared" si="98"/>
        <v>2</v>
      </c>
      <c r="S1593" s="14" t="s">
        <v>18</v>
      </c>
      <c r="T1593" s="14" t="s">
        <v>143</v>
      </c>
      <c r="U1593" s="14">
        <f t="shared" si="99"/>
        <v>3</v>
      </c>
    </row>
    <row r="1594" spans="1:21" x14ac:dyDescent="0.3">
      <c r="A1594" s="11">
        <v>44635.626331018517</v>
      </c>
      <c r="B1594" s="15">
        <v>44635</v>
      </c>
      <c r="C1594" s="16">
        <v>0.62633101851851858</v>
      </c>
      <c r="D1594" s="12">
        <v>126</v>
      </c>
      <c r="E1594" s="12">
        <v>115.92</v>
      </c>
      <c r="F1594" s="12">
        <v>131.04</v>
      </c>
      <c r="G1594" s="12">
        <v>119.69999999999999</v>
      </c>
      <c r="H1594" s="12">
        <v>123.48</v>
      </c>
      <c r="I1594" s="12">
        <v>114.66000000000001</v>
      </c>
      <c r="J1594" s="12">
        <v>134.82000000000002</v>
      </c>
      <c r="K1594" s="12">
        <v>122.22</v>
      </c>
      <c r="L1594" s="13">
        <v>123.48</v>
      </c>
      <c r="M1594" s="17" t="s">
        <v>138</v>
      </c>
      <c r="N1594" s="17">
        <f t="shared" si="96"/>
        <v>3</v>
      </c>
      <c r="O1594" s="14" t="s">
        <v>12</v>
      </c>
      <c r="P1594" s="14">
        <f t="shared" si="97"/>
        <v>5</v>
      </c>
      <c r="Q1594" s="14" t="s">
        <v>15</v>
      </c>
      <c r="R1594" s="14">
        <f t="shared" si="98"/>
        <v>2</v>
      </c>
      <c r="S1594" s="14" t="s">
        <v>18</v>
      </c>
      <c r="T1594" s="14" t="s">
        <v>143</v>
      </c>
      <c r="U1594" s="14">
        <f t="shared" si="99"/>
        <v>3</v>
      </c>
    </row>
    <row r="1595" spans="1:21" x14ac:dyDescent="0.3">
      <c r="A1595" s="11">
        <v>44635.626377314817</v>
      </c>
      <c r="B1595" s="15">
        <v>44635</v>
      </c>
      <c r="C1595" s="16">
        <v>0.62637731481481485</v>
      </c>
      <c r="D1595" s="12">
        <v>97.2</v>
      </c>
      <c r="E1595" s="12">
        <v>99.36</v>
      </c>
      <c r="F1595" s="12">
        <v>112.32000000000001</v>
      </c>
      <c r="G1595" s="12">
        <v>102.6</v>
      </c>
      <c r="H1595" s="12">
        <v>105.84</v>
      </c>
      <c r="I1595" s="12">
        <v>98.28</v>
      </c>
      <c r="J1595" s="12">
        <v>119</v>
      </c>
      <c r="K1595" s="12">
        <v>97</v>
      </c>
      <c r="L1595" s="13">
        <v>103.95</v>
      </c>
      <c r="M1595" s="17" t="s">
        <v>138</v>
      </c>
      <c r="N1595" s="17">
        <f t="shared" si="96"/>
        <v>3</v>
      </c>
      <c r="O1595" s="14" t="s">
        <v>12</v>
      </c>
      <c r="P1595" s="14">
        <f t="shared" si="97"/>
        <v>5</v>
      </c>
      <c r="Q1595" s="14" t="s">
        <v>15</v>
      </c>
      <c r="R1595" s="14">
        <f t="shared" si="98"/>
        <v>2</v>
      </c>
      <c r="S1595" s="14" t="s">
        <v>17</v>
      </c>
      <c r="T1595" s="14" t="s">
        <v>143</v>
      </c>
      <c r="U1595" s="14">
        <f t="shared" si="99"/>
        <v>3</v>
      </c>
    </row>
    <row r="1596" spans="1:21" x14ac:dyDescent="0.3">
      <c r="A1596" s="11">
        <v>44635.626562500001</v>
      </c>
      <c r="B1596" s="15">
        <v>44635</v>
      </c>
      <c r="C1596" s="16">
        <v>0.62656250000000002</v>
      </c>
      <c r="D1596" s="12">
        <v>82</v>
      </c>
      <c r="E1596" s="12">
        <v>75.44</v>
      </c>
      <c r="F1596" s="12">
        <v>85.28</v>
      </c>
      <c r="G1596" s="12">
        <v>77.899999999999991</v>
      </c>
      <c r="H1596" s="12">
        <v>80.36</v>
      </c>
      <c r="I1596" s="12">
        <v>74.62</v>
      </c>
      <c r="J1596" s="12">
        <v>87.740000000000009</v>
      </c>
      <c r="K1596" s="12">
        <v>79.539999999999992</v>
      </c>
      <c r="L1596" s="13">
        <v>80.36</v>
      </c>
      <c r="M1596" s="17" t="s">
        <v>138</v>
      </c>
      <c r="N1596" s="17">
        <f t="shared" si="96"/>
        <v>3</v>
      </c>
      <c r="O1596" s="14" t="s">
        <v>13</v>
      </c>
      <c r="P1596" s="14">
        <f t="shared" si="97"/>
        <v>7</v>
      </c>
      <c r="Q1596" s="14" t="s">
        <v>15</v>
      </c>
      <c r="R1596" s="14">
        <f t="shared" si="98"/>
        <v>2</v>
      </c>
      <c r="S1596" s="14" t="s">
        <v>119</v>
      </c>
      <c r="T1596" s="14" t="s">
        <v>143</v>
      </c>
      <c r="U1596" s="14">
        <f t="shared" si="99"/>
        <v>3</v>
      </c>
    </row>
    <row r="1597" spans="1:21" x14ac:dyDescent="0.3">
      <c r="A1597" s="11">
        <v>44635.626689814817</v>
      </c>
      <c r="B1597" s="15">
        <v>44635</v>
      </c>
      <c r="C1597" s="16">
        <v>0.62668981481481478</v>
      </c>
      <c r="D1597" s="12">
        <v>80</v>
      </c>
      <c r="E1597" s="12">
        <v>73.600000000000009</v>
      </c>
      <c r="F1597" s="12">
        <v>83.2</v>
      </c>
      <c r="G1597" s="12">
        <v>76</v>
      </c>
      <c r="H1597" s="12">
        <v>78.400000000000006</v>
      </c>
      <c r="I1597" s="12">
        <v>72.8</v>
      </c>
      <c r="J1597" s="12">
        <v>85.600000000000009</v>
      </c>
      <c r="K1597" s="12">
        <v>77.599999999999994</v>
      </c>
      <c r="L1597" s="13">
        <v>78.400000000000006</v>
      </c>
      <c r="M1597" s="17" t="s">
        <v>138</v>
      </c>
      <c r="N1597" s="17">
        <f t="shared" si="96"/>
        <v>3</v>
      </c>
      <c r="O1597" s="14" t="s">
        <v>13</v>
      </c>
      <c r="P1597" s="14">
        <f t="shared" si="97"/>
        <v>7</v>
      </c>
      <c r="Q1597" s="14" t="s">
        <v>15</v>
      </c>
      <c r="R1597" s="14">
        <f t="shared" si="98"/>
        <v>2</v>
      </c>
      <c r="S1597" s="14" t="s">
        <v>119</v>
      </c>
      <c r="T1597" s="14" t="s">
        <v>143</v>
      </c>
      <c r="U1597" s="14">
        <f t="shared" si="99"/>
        <v>3</v>
      </c>
    </row>
    <row r="1598" spans="1:21" x14ac:dyDescent="0.3">
      <c r="A1598" s="11">
        <v>44635.627071759256</v>
      </c>
      <c r="B1598" s="15">
        <v>44635</v>
      </c>
      <c r="C1598" s="16">
        <v>0.62707175925925929</v>
      </c>
      <c r="D1598" s="12">
        <v>100.2</v>
      </c>
      <c r="E1598" s="12">
        <v>102.42666666666666</v>
      </c>
      <c r="F1598" s="12">
        <v>115.78666666666666</v>
      </c>
      <c r="G1598" s="12">
        <v>105.76666666666665</v>
      </c>
      <c r="H1598" s="12">
        <v>109.10666666666665</v>
      </c>
      <c r="I1598" s="12">
        <v>115</v>
      </c>
      <c r="J1598" s="12">
        <v>121</v>
      </c>
      <c r="K1598" s="12">
        <v>98</v>
      </c>
      <c r="L1598" s="13">
        <v>108.41083333333333</v>
      </c>
      <c r="M1598" s="17" t="s">
        <v>138</v>
      </c>
      <c r="N1598" s="17">
        <f t="shared" si="96"/>
        <v>3</v>
      </c>
      <c r="O1598" s="14" t="s">
        <v>13</v>
      </c>
      <c r="P1598" s="14">
        <f t="shared" si="97"/>
        <v>7</v>
      </c>
      <c r="Q1598" s="14" t="s">
        <v>15</v>
      </c>
      <c r="R1598" s="14">
        <f t="shared" si="98"/>
        <v>2</v>
      </c>
      <c r="S1598" s="14" t="s">
        <v>119</v>
      </c>
      <c r="T1598" s="14" t="s">
        <v>143</v>
      </c>
      <c r="U1598" s="14">
        <f t="shared" si="99"/>
        <v>3</v>
      </c>
    </row>
    <row r="1599" spans="1:21" x14ac:dyDescent="0.3">
      <c r="A1599" s="11">
        <v>44635.62736111111</v>
      </c>
      <c r="B1599" s="15">
        <v>44635</v>
      </c>
      <c r="C1599" s="16">
        <v>0.62736111111111115</v>
      </c>
      <c r="D1599" s="12">
        <v>80</v>
      </c>
      <c r="E1599" s="12">
        <v>73.600000000000009</v>
      </c>
      <c r="F1599" s="12">
        <v>83.2</v>
      </c>
      <c r="G1599" s="12">
        <v>76</v>
      </c>
      <c r="H1599" s="12">
        <v>78.400000000000006</v>
      </c>
      <c r="I1599" s="12">
        <v>72.8</v>
      </c>
      <c r="J1599" s="12">
        <v>85.600000000000009</v>
      </c>
      <c r="K1599" s="12">
        <v>77.599999999999994</v>
      </c>
      <c r="L1599" s="13">
        <v>78.400000000000006</v>
      </c>
      <c r="M1599" s="17" t="s">
        <v>138</v>
      </c>
      <c r="N1599" s="17">
        <f t="shared" si="96"/>
        <v>3</v>
      </c>
      <c r="O1599" s="14" t="s">
        <v>13</v>
      </c>
      <c r="P1599" s="14">
        <f t="shared" si="97"/>
        <v>7</v>
      </c>
      <c r="Q1599" s="14" t="s">
        <v>15</v>
      </c>
      <c r="R1599" s="14">
        <f t="shared" si="98"/>
        <v>2</v>
      </c>
      <c r="S1599" s="14" t="s">
        <v>119</v>
      </c>
      <c r="T1599" s="14" t="s">
        <v>143</v>
      </c>
      <c r="U1599" s="14">
        <f t="shared" si="99"/>
        <v>3</v>
      </c>
    </row>
    <row r="1600" spans="1:21" x14ac:dyDescent="0.3">
      <c r="A1600" s="11">
        <v>44635.627766203703</v>
      </c>
      <c r="B1600" s="15">
        <v>44635</v>
      </c>
      <c r="C1600" s="16">
        <v>0.62776620370370373</v>
      </c>
      <c r="D1600" s="12">
        <v>101.7</v>
      </c>
      <c r="E1600" s="12">
        <v>103.96000000000001</v>
      </c>
      <c r="F1600" s="12">
        <v>117.52000000000001</v>
      </c>
      <c r="G1600" s="12">
        <v>107.35</v>
      </c>
      <c r="H1600" s="12">
        <v>110.74</v>
      </c>
      <c r="I1600" s="12">
        <v>116</v>
      </c>
      <c r="J1600" s="12">
        <v>118</v>
      </c>
      <c r="K1600" s="12">
        <v>105</v>
      </c>
      <c r="L1600" s="13">
        <v>110.03375000000001</v>
      </c>
      <c r="M1600" s="17" t="s">
        <v>138</v>
      </c>
      <c r="N1600" s="17">
        <f t="shared" si="96"/>
        <v>3</v>
      </c>
      <c r="O1600" s="14" t="s">
        <v>13</v>
      </c>
      <c r="P1600" s="14">
        <f t="shared" si="97"/>
        <v>7</v>
      </c>
      <c r="Q1600" s="14" t="s">
        <v>15</v>
      </c>
      <c r="R1600" s="14">
        <f t="shared" si="98"/>
        <v>2</v>
      </c>
      <c r="S1600" s="14" t="s">
        <v>119</v>
      </c>
      <c r="T1600" s="14" t="s">
        <v>143</v>
      </c>
      <c r="U1600" s="14">
        <f t="shared" si="99"/>
        <v>3</v>
      </c>
    </row>
    <row r="1601" spans="1:21" x14ac:dyDescent="0.3">
      <c r="A1601" s="11">
        <v>44635.628460648149</v>
      </c>
      <c r="B1601" s="15">
        <v>44635</v>
      </c>
      <c r="C1601" s="16">
        <v>0.62846064814814817</v>
      </c>
      <c r="D1601" s="12">
        <v>101.7</v>
      </c>
      <c r="E1601" s="12">
        <v>103.96000000000001</v>
      </c>
      <c r="F1601" s="12">
        <v>117.52000000000001</v>
      </c>
      <c r="G1601" s="12">
        <v>107.35</v>
      </c>
      <c r="H1601" s="12">
        <v>110.74</v>
      </c>
      <c r="I1601" s="12">
        <v>105</v>
      </c>
      <c r="J1601" s="12">
        <v>110</v>
      </c>
      <c r="K1601" s="12">
        <v>124</v>
      </c>
      <c r="L1601" s="13">
        <v>110.03375000000001</v>
      </c>
      <c r="M1601" s="17" t="s">
        <v>138</v>
      </c>
      <c r="N1601" s="17">
        <f t="shared" si="96"/>
        <v>3</v>
      </c>
      <c r="O1601" s="14" t="s">
        <v>13</v>
      </c>
      <c r="P1601" s="14">
        <f t="shared" si="97"/>
        <v>7</v>
      </c>
      <c r="Q1601" s="14" t="s">
        <v>15</v>
      </c>
      <c r="R1601" s="14">
        <f t="shared" si="98"/>
        <v>2</v>
      </c>
      <c r="S1601" s="14" t="s">
        <v>119</v>
      </c>
      <c r="T1601" s="14" t="s">
        <v>143</v>
      </c>
      <c r="U1601" s="14">
        <f t="shared" si="99"/>
        <v>3</v>
      </c>
    </row>
    <row r="1602" spans="1:21" x14ac:dyDescent="0.3">
      <c r="A1602" s="11">
        <v>44635.629131944443</v>
      </c>
      <c r="B1602" s="15">
        <v>44635</v>
      </c>
      <c r="C1602" s="16">
        <v>0.62913194444444442</v>
      </c>
      <c r="D1602" s="12">
        <v>108</v>
      </c>
      <c r="E1602" s="12">
        <v>110.4</v>
      </c>
      <c r="F1602" s="12">
        <v>124.80000000000001</v>
      </c>
      <c r="G1602" s="12">
        <v>114</v>
      </c>
      <c r="H1602" s="12">
        <v>117.6</v>
      </c>
      <c r="I1602" s="12">
        <v>109.2</v>
      </c>
      <c r="J1602" s="12">
        <v>128.4</v>
      </c>
      <c r="K1602" s="12">
        <v>120</v>
      </c>
      <c r="L1602" s="13">
        <v>116.55000000000001</v>
      </c>
      <c r="M1602" s="17" t="s">
        <v>138</v>
      </c>
      <c r="N1602" s="17">
        <f t="shared" si="96"/>
        <v>3</v>
      </c>
      <c r="O1602" s="14" t="s">
        <v>13</v>
      </c>
      <c r="P1602" s="14">
        <f t="shared" si="97"/>
        <v>7</v>
      </c>
      <c r="Q1602" s="14" t="s">
        <v>15</v>
      </c>
      <c r="R1602" s="14">
        <f t="shared" si="98"/>
        <v>2</v>
      </c>
      <c r="S1602" s="14" t="s">
        <v>119</v>
      </c>
      <c r="T1602" s="14" t="s">
        <v>143</v>
      </c>
      <c r="U1602" s="14">
        <f t="shared" si="99"/>
        <v>3</v>
      </c>
    </row>
    <row r="1603" spans="1:21" x14ac:dyDescent="0.3">
      <c r="A1603" s="11">
        <v>44635.629155092596</v>
      </c>
      <c r="B1603" s="15">
        <v>44635</v>
      </c>
      <c r="C1603" s="16">
        <v>0.62915509259259261</v>
      </c>
      <c r="D1603" s="12">
        <v>100.8</v>
      </c>
      <c r="E1603" s="12">
        <v>103.04</v>
      </c>
      <c r="F1603" s="12">
        <v>116.48</v>
      </c>
      <c r="G1603" s="12">
        <v>106.39999999999999</v>
      </c>
      <c r="H1603" s="12">
        <v>109.75999999999999</v>
      </c>
      <c r="I1603" s="12">
        <v>102</v>
      </c>
      <c r="J1603" s="12">
        <v>113</v>
      </c>
      <c r="K1603" s="12">
        <v>121</v>
      </c>
      <c r="L1603" s="13">
        <v>109.06</v>
      </c>
      <c r="M1603" s="17" t="s">
        <v>138</v>
      </c>
      <c r="N1603" s="17">
        <f t="shared" ref="N1603:N1666" si="100">IF(M1603="Morning",1,IF(M1603="Afternoon",2,IF(M1603="Evening",3,IF(M1603="late Evening",4,IF(M1603="Break",5)))))</f>
        <v>3</v>
      </c>
      <c r="O1603" s="14" t="s">
        <v>13</v>
      </c>
      <c r="P1603" s="14">
        <f t="shared" ref="P1603:P1666" si="101">IF(O1603="Greetings",1,IF(O1603="Break",2,IF(O1603="Closing",3,IF(O1603="demonstration",4,IF(O1603="Hands on",5,IF(O1603="Introduction",6,IF(O1603="Lecture",7,IF(O1603="No Activity",8,IF(O1603="Peer Learning",9)))))))))</f>
        <v>7</v>
      </c>
      <c r="Q1603" s="14" t="s">
        <v>15</v>
      </c>
      <c r="R1603" s="14">
        <f t="shared" ref="R1603:R1666" si="102">IF(Q1603="On Campus",1,IF(Q1603="Off Campus",2))</f>
        <v>2</v>
      </c>
      <c r="S1603" s="14" t="s">
        <v>119</v>
      </c>
      <c r="T1603" s="14" t="s">
        <v>143</v>
      </c>
      <c r="U1603" s="14">
        <f t="shared" ref="U1603:U1666" si="103">IF(T1603="Tools_Digital Drawing",1,IF(T1603="Spatial Design",2,IF(T1603="Technical Contexts",3)))</f>
        <v>3</v>
      </c>
    </row>
    <row r="1604" spans="1:21" x14ac:dyDescent="0.3">
      <c r="A1604" s="11">
        <v>44635.629166666666</v>
      </c>
      <c r="B1604" s="15">
        <v>44635</v>
      </c>
      <c r="C1604" s="16">
        <v>0.62916666666666665</v>
      </c>
      <c r="D1604" s="12">
        <v>160</v>
      </c>
      <c r="E1604" s="12">
        <v>147.20000000000002</v>
      </c>
      <c r="F1604" s="12">
        <v>166.4</v>
      </c>
      <c r="G1604" s="12">
        <v>152</v>
      </c>
      <c r="H1604" s="12">
        <v>156.80000000000001</v>
      </c>
      <c r="I1604" s="12">
        <v>145.6</v>
      </c>
      <c r="J1604" s="12">
        <v>171.20000000000002</v>
      </c>
      <c r="K1604" s="12">
        <v>155.19999999999999</v>
      </c>
      <c r="L1604" s="13">
        <v>156.80000000000001</v>
      </c>
      <c r="M1604" s="17" t="s">
        <v>138</v>
      </c>
      <c r="N1604" s="17">
        <f t="shared" si="100"/>
        <v>3</v>
      </c>
      <c r="O1604" s="14" t="s">
        <v>13</v>
      </c>
      <c r="P1604" s="14">
        <f t="shared" si="101"/>
        <v>7</v>
      </c>
      <c r="Q1604" s="14" t="s">
        <v>15</v>
      </c>
      <c r="R1604" s="14">
        <f t="shared" si="102"/>
        <v>2</v>
      </c>
      <c r="S1604" s="14" t="s">
        <v>18</v>
      </c>
      <c r="T1604" s="14" t="s">
        <v>143</v>
      </c>
      <c r="U1604" s="14">
        <f t="shared" si="103"/>
        <v>3</v>
      </c>
    </row>
    <row r="1605" spans="1:21" x14ac:dyDescent="0.3">
      <c r="A1605" s="11">
        <v>44635.629641203705</v>
      </c>
      <c r="B1605" s="15">
        <v>44635</v>
      </c>
      <c r="C1605" s="16">
        <v>0.62964120370370369</v>
      </c>
      <c r="D1605" s="12">
        <v>104.4</v>
      </c>
      <c r="E1605" s="12">
        <v>106.72</v>
      </c>
      <c r="F1605" s="12">
        <v>120.64</v>
      </c>
      <c r="G1605" s="12">
        <v>110.19999999999999</v>
      </c>
      <c r="H1605" s="12">
        <v>113.67999999999999</v>
      </c>
      <c r="I1605" s="12">
        <v>105.56</v>
      </c>
      <c r="J1605" s="12">
        <v>124.12</v>
      </c>
      <c r="K1605" s="12">
        <v>116</v>
      </c>
      <c r="L1605" s="13">
        <v>112.66500000000001</v>
      </c>
      <c r="M1605" s="17" t="s">
        <v>138</v>
      </c>
      <c r="N1605" s="17">
        <f t="shared" si="100"/>
        <v>3</v>
      </c>
      <c r="O1605" s="14" t="s">
        <v>13</v>
      </c>
      <c r="P1605" s="14">
        <f t="shared" si="101"/>
        <v>7</v>
      </c>
      <c r="Q1605" s="14" t="s">
        <v>15</v>
      </c>
      <c r="R1605" s="14">
        <f t="shared" si="102"/>
        <v>2</v>
      </c>
      <c r="S1605" s="14" t="s">
        <v>119</v>
      </c>
      <c r="T1605" s="14" t="s">
        <v>143</v>
      </c>
      <c r="U1605" s="14">
        <f t="shared" si="103"/>
        <v>3</v>
      </c>
    </row>
    <row r="1606" spans="1:21" x14ac:dyDescent="0.3">
      <c r="A1606" s="11">
        <v>44635.629791666666</v>
      </c>
      <c r="B1606" s="15">
        <v>44635</v>
      </c>
      <c r="C1606" s="16">
        <v>0.62979166666666664</v>
      </c>
      <c r="D1606" s="12">
        <v>99.9</v>
      </c>
      <c r="E1606" s="12">
        <v>102.12</v>
      </c>
      <c r="F1606" s="12">
        <v>115.44</v>
      </c>
      <c r="G1606" s="12">
        <v>105.44999999999999</v>
      </c>
      <c r="H1606" s="12">
        <v>108.78</v>
      </c>
      <c r="I1606" s="12">
        <v>101.01</v>
      </c>
      <c r="J1606" s="12">
        <v>118.77000000000001</v>
      </c>
      <c r="K1606" s="12">
        <v>111</v>
      </c>
      <c r="L1606" s="13">
        <v>107.80875</v>
      </c>
      <c r="M1606" s="17" t="s">
        <v>138</v>
      </c>
      <c r="N1606" s="17">
        <f t="shared" si="100"/>
        <v>3</v>
      </c>
      <c r="O1606" s="14" t="s">
        <v>13</v>
      </c>
      <c r="P1606" s="14">
        <f t="shared" si="101"/>
        <v>7</v>
      </c>
      <c r="Q1606" s="14" t="s">
        <v>15</v>
      </c>
      <c r="R1606" s="14">
        <f t="shared" si="102"/>
        <v>2</v>
      </c>
      <c r="S1606" s="14" t="s">
        <v>119</v>
      </c>
      <c r="T1606" s="14" t="s">
        <v>143</v>
      </c>
      <c r="U1606" s="14">
        <f t="shared" si="103"/>
        <v>3</v>
      </c>
    </row>
    <row r="1607" spans="1:21" x14ac:dyDescent="0.3">
      <c r="A1607" s="11">
        <v>44635.629849537036</v>
      </c>
      <c r="B1607" s="15">
        <v>44635</v>
      </c>
      <c r="C1607" s="16">
        <v>0.62984953703703705</v>
      </c>
      <c r="D1607" s="12">
        <v>95.4</v>
      </c>
      <c r="E1607" s="12">
        <v>97.52000000000001</v>
      </c>
      <c r="F1607" s="12">
        <v>110.24000000000001</v>
      </c>
      <c r="G1607" s="12">
        <v>100.69999999999999</v>
      </c>
      <c r="H1607" s="12">
        <v>103.88</v>
      </c>
      <c r="I1607" s="12">
        <v>100</v>
      </c>
      <c r="J1607" s="12">
        <v>103</v>
      </c>
      <c r="K1607" s="12">
        <v>115</v>
      </c>
      <c r="L1607" s="13">
        <v>103.2175</v>
      </c>
      <c r="M1607" s="17" t="s">
        <v>138</v>
      </c>
      <c r="N1607" s="17">
        <f t="shared" si="100"/>
        <v>3</v>
      </c>
      <c r="O1607" s="14" t="s">
        <v>13</v>
      </c>
      <c r="P1607" s="14">
        <f t="shared" si="101"/>
        <v>7</v>
      </c>
      <c r="Q1607" s="14" t="s">
        <v>15</v>
      </c>
      <c r="R1607" s="14">
        <f t="shared" si="102"/>
        <v>2</v>
      </c>
      <c r="S1607" s="14" t="s">
        <v>119</v>
      </c>
      <c r="T1607" s="14" t="s">
        <v>143</v>
      </c>
      <c r="U1607" s="14">
        <f t="shared" si="103"/>
        <v>3</v>
      </c>
    </row>
    <row r="1608" spans="1:21" x14ac:dyDescent="0.3">
      <c r="A1608" s="11">
        <v>44635.629988425928</v>
      </c>
      <c r="B1608" s="15">
        <v>44635</v>
      </c>
      <c r="C1608" s="16">
        <v>0.62998842592592597</v>
      </c>
      <c r="D1608" s="12">
        <v>102.60000000000001</v>
      </c>
      <c r="E1608" s="12">
        <v>104.88000000000001</v>
      </c>
      <c r="F1608" s="12">
        <v>118.56</v>
      </c>
      <c r="G1608" s="12">
        <v>108.3</v>
      </c>
      <c r="H1608" s="12">
        <v>111.72</v>
      </c>
      <c r="I1608" s="12">
        <v>103.74000000000001</v>
      </c>
      <c r="J1608" s="12">
        <v>121.98</v>
      </c>
      <c r="K1608" s="12">
        <v>114</v>
      </c>
      <c r="L1608" s="13">
        <v>110.72250000000001</v>
      </c>
      <c r="M1608" s="17" t="s">
        <v>138</v>
      </c>
      <c r="N1608" s="17">
        <f t="shared" si="100"/>
        <v>3</v>
      </c>
      <c r="O1608" s="14" t="s">
        <v>13</v>
      </c>
      <c r="P1608" s="14">
        <f t="shared" si="101"/>
        <v>7</v>
      </c>
      <c r="Q1608" s="14" t="s">
        <v>15</v>
      </c>
      <c r="R1608" s="14">
        <f t="shared" si="102"/>
        <v>2</v>
      </c>
      <c r="S1608" s="14" t="s">
        <v>119</v>
      </c>
      <c r="T1608" s="14" t="s">
        <v>143</v>
      </c>
      <c r="U1608" s="14">
        <f t="shared" si="103"/>
        <v>3</v>
      </c>
    </row>
    <row r="1609" spans="1:21" x14ac:dyDescent="0.3">
      <c r="A1609" s="11">
        <v>44635.630162037036</v>
      </c>
      <c r="B1609" s="15">
        <v>44635</v>
      </c>
      <c r="C1609" s="16">
        <v>0.63016203703703699</v>
      </c>
      <c r="D1609" s="12">
        <v>79</v>
      </c>
      <c r="E1609" s="12">
        <v>72.680000000000007</v>
      </c>
      <c r="F1609" s="12">
        <v>82.16</v>
      </c>
      <c r="G1609" s="12">
        <v>75.05</v>
      </c>
      <c r="H1609" s="12">
        <v>77.42</v>
      </c>
      <c r="I1609" s="12">
        <v>71.89</v>
      </c>
      <c r="J1609" s="12">
        <v>84.53</v>
      </c>
      <c r="K1609" s="12">
        <v>76.63</v>
      </c>
      <c r="L1609" s="13">
        <v>77.42</v>
      </c>
      <c r="M1609" s="17" t="s">
        <v>138</v>
      </c>
      <c r="N1609" s="17">
        <f t="shared" si="100"/>
        <v>3</v>
      </c>
      <c r="O1609" s="14" t="s">
        <v>13</v>
      </c>
      <c r="P1609" s="14">
        <f t="shared" si="101"/>
        <v>7</v>
      </c>
      <c r="Q1609" s="14" t="s">
        <v>15</v>
      </c>
      <c r="R1609" s="14">
        <f t="shared" si="102"/>
        <v>2</v>
      </c>
      <c r="S1609" s="14" t="s">
        <v>119</v>
      </c>
      <c r="T1609" s="14" t="s">
        <v>143</v>
      </c>
      <c r="U1609" s="14">
        <f t="shared" si="103"/>
        <v>3</v>
      </c>
    </row>
    <row r="1610" spans="1:21" x14ac:dyDescent="0.3">
      <c r="A1610" s="11">
        <v>44635.630543981482</v>
      </c>
      <c r="B1610" s="15">
        <v>44635</v>
      </c>
      <c r="C1610" s="16">
        <v>0.6305439814814815</v>
      </c>
      <c r="D1610" s="12">
        <v>96</v>
      </c>
      <c r="E1610" s="12">
        <v>98.13333333333334</v>
      </c>
      <c r="F1610" s="12">
        <v>110.93333333333334</v>
      </c>
      <c r="G1610" s="12">
        <v>101.33333333333333</v>
      </c>
      <c r="H1610" s="12">
        <v>104.53333333333333</v>
      </c>
      <c r="I1610" s="12">
        <v>102</v>
      </c>
      <c r="J1610" s="12">
        <v>99</v>
      </c>
      <c r="K1610" s="12">
        <v>119</v>
      </c>
      <c r="L1610" s="13">
        <v>103.86666666666666</v>
      </c>
      <c r="M1610" s="17" t="s">
        <v>138</v>
      </c>
      <c r="N1610" s="17">
        <f t="shared" si="100"/>
        <v>3</v>
      </c>
      <c r="O1610" s="14" t="s">
        <v>13</v>
      </c>
      <c r="P1610" s="14">
        <f t="shared" si="101"/>
        <v>7</v>
      </c>
      <c r="Q1610" s="14" t="s">
        <v>15</v>
      </c>
      <c r="R1610" s="14">
        <f t="shared" si="102"/>
        <v>2</v>
      </c>
      <c r="S1610" s="14" t="s">
        <v>119</v>
      </c>
      <c r="T1610" s="14" t="s">
        <v>143</v>
      </c>
      <c r="U1610" s="14">
        <f t="shared" si="103"/>
        <v>3</v>
      </c>
    </row>
    <row r="1611" spans="1:21" x14ac:dyDescent="0.3">
      <c r="A1611" s="11">
        <v>44635.631238425929</v>
      </c>
      <c r="B1611" s="15">
        <v>44635</v>
      </c>
      <c r="C1611" s="16">
        <v>0.63123842592592594</v>
      </c>
      <c r="D1611" s="12">
        <v>98.100000000000009</v>
      </c>
      <c r="E1611" s="12">
        <v>100.28</v>
      </c>
      <c r="F1611" s="12">
        <v>113.36</v>
      </c>
      <c r="G1611" s="12">
        <v>103.55</v>
      </c>
      <c r="H1611" s="12">
        <v>106.82</v>
      </c>
      <c r="I1611" s="12">
        <v>106</v>
      </c>
      <c r="J1611" s="12">
        <v>100</v>
      </c>
      <c r="K1611" s="12">
        <v>121</v>
      </c>
      <c r="L1611" s="13">
        <v>106.13875</v>
      </c>
      <c r="M1611" s="17" t="s">
        <v>138</v>
      </c>
      <c r="N1611" s="17">
        <f t="shared" si="100"/>
        <v>3</v>
      </c>
      <c r="O1611" s="14" t="s">
        <v>13</v>
      </c>
      <c r="P1611" s="14">
        <f t="shared" si="101"/>
        <v>7</v>
      </c>
      <c r="Q1611" s="14" t="s">
        <v>15</v>
      </c>
      <c r="R1611" s="14">
        <f t="shared" si="102"/>
        <v>2</v>
      </c>
      <c r="S1611" s="14" t="s">
        <v>119</v>
      </c>
      <c r="T1611" s="14" t="s">
        <v>143</v>
      </c>
      <c r="U1611" s="14">
        <f t="shared" si="103"/>
        <v>3</v>
      </c>
    </row>
    <row r="1612" spans="1:21" x14ac:dyDescent="0.3">
      <c r="A1612" s="11">
        <v>44635.631296296298</v>
      </c>
      <c r="B1612" s="15">
        <v>44635</v>
      </c>
      <c r="C1612" s="16">
        <v>0.63129629629629636</v>
      </c>
      <c r="D1612" s="12">
        <v>78</v>
      </c>
      <c r="E1612" s="12">
        <v>92.460000000000008</v>
      </c>
      <c r="F1612" s="12">
        <v>104.52000000000001</v>
      </c>
      <c r="G1612" s="12">
        <v>95.474999999999994</v>
      </c>
      <c r="H1612" s="12">
        <v>98.49</v>
      </c>
      <c r="I1612" s="12">
        <v>91.454999999999998</v>
      </c>
      <c r="J1612" s="12">
        <v>107.53500000000001</v>
      </c>
      <c r="K1612" s="12">
        <v>123</v>
      </c>
      <c r="L1612" s="13">
        <v>98.866875000000007</v>
      </c>
      <c r="M1612" s="17" t="s">
        <v>138</v>
      </c>
      <c r="N1612" s="17">
        <f t="shared" si="100"/>
        <v>3</v>
      </c>
      <c r="O1612" s="14" t="s">
        <v>13</v>
      </c>
      <c r="P1612" s="14">
        <f t="shared" si="101"/>
        <v>7</v>
      </c>
      <c r="Q1612" s="14" t="s">
        <v>15</v>
      </c>
      <c r="R1612" s="14">
        <f t="shared" si="102"/>
        <v>2</v>
      </c>
      <c r="S1612" s="14" t="s">
        <v>119</v>
      </c>
      <c r="T1612" s="14" t="s">
        <v>143</v>
      </c>
      <c r="U1612" s="14">
        <f t="shared" si="103"/>
        <v>3</v>
      </c>
    </row>
    <row r="1613" spans="1:21" x14ac:dyDescent="0.3">
      <c r="A1613" s="11">
        <v>44635.631932870368</v>
      </c>
      <c r="B1613" s="15">
        <v>44635</v>
      </c>
      <c r="C1613" s="16">
        <v>0.63193287037037038</v>
      </c>
      <c r="D1613" s="12">
        <v>100.2</v>
      </c>
      <c r="E1613" s="12">
        <v>102.42666666666666</v>
      </c>
      <c r="F1613" s="12">
        <v>115.78666666666666</v>
      </c>
      <c r="G1613" s="12">
        <v>105.76666666666665</v>
      </c>
      <c r="H1613" s="12">
        <v>109.10666666666665</v>
      </c>
      <c r="I1613" s="12">
        <v>107</v>
      </c>
      <c r="J1613" s="12">
        <v>109</v>
      </c>
      <c r="K1613" s="12">
        <v>118</v>
      </c>
      <c r="L1613" s="13">
        <v>108.41083333333333</v>
      </c>
      <c r="M1613" s="17" t="s">
        <v>138</v>
      </c>
      <c r="N1613" s="17">
        <f t="shared" si="100"/>
        <v>3</v>
      </c>
      <c r="O1613" s="14" t="s">
        <v>13</v>
      </c>
      <c r="P1613" s="14">
        <f t="shared" si="101"/>
        <v>7</v>
      </c>
      <c r="Q1613" s="14" t="s">
        <v>15</v>
      </c>
      <c r="R1613" s="14">
        <f t="shared" si="102"/>
        <v>2</v>
      </c>
      <c r="S1613" s="14" t="s">
        <v>119</v>
      </c>
      <c r="T1613" s="14" t="s">
        <v>143</v>
      </c>
      <c r="U1613" s="14">
        <f t="shared" si="103"/>
        <v>3</v>
      </c>
    </row>
    <row r="1614" spans="1:21" x14ac:dyDescent="0.3">
      <c r="A1614" s="11">
        <v>44635.632118055553</v>
      </c>
      <c r="B1614" s="15">
        <v>44635</v>
      </c>
      <c r="C1614" s="16">
        <v>0.63211805555555556</v>
      </c>
      <c r="D1614" s="12">
        <v>101.7</v>
      </c>
      <c r="E1614" s="12">
        <v>103.96000000000001</v>
      </c>
      <c r="F1614" s="12">
        <v>117.52000000000001</v>
      </c>
      <c r="G1614" s="12">
        <v>107.35</v>
      </c>
      <c r="H1614" s="12">
        <v>110.74</v>
      </c>
      <c r="I1614" s="12">
        <v>102.83</v>
      </c>
      <c r="J1614" s="12">
        <v>120.91000000000001</v>
      </c>
      <c r="K1614" s="12">
        <v>113</v>
      </c>
      <c r="L1614" s="13">
        <v>109.75125000000001</v>
      </c>
      <c r="M1614" s="17" t="s">
        <v>138</v>
      </c>
      <c r="N1614" s="17">
        <f t="shared" si="100"/>
        <v>3</v>
      </c>
      <c r="O1614" s="14" t="s">
        <v>13</v>
      </c>
      <c r="P1614" s="14">
        <f t="shared" si="101"/>
        <v>7</v>
      </c>
      <c r="Q1614" s="14" t="s">
        <v>15</v>
      </c>
      <c r="R1614" s="14">
        <f t="shared" si="102"/>
        <v>2</v>
      </c>
      <c r="S1614" s="14" t="s">
        <v>119</v>
      </c>
      <c r="T1614" s="14" t="s">
        <v>143</v>
      </c>
      <c r="U1614" s="14">
        <f t="shared" si="103"/>
        <v>3</v>
      </c>
    </row>
    <row r="1615" spans="1:21" x14ac:dyDescent="0.3">
      <c r="A1615" s="11">
        <v>44635.632569444446</v>
      </c>
      <c r="B1615" s="15">
        <v>44635</v>
      </c>
      <c r="C1615" s="16">
        <v>0.63256944444444441</v>
      </c>
      <c r="D1615" s="12">
        <v>107.10000000000001</v>
      </c>
      <c r="E1615" s="12">
        <v>109.48</v>
      </c>
      <c r="F1615" s="12">
        <v>123.76</v>
      </c>
      <c r="G1615" s="12">
        <v>113.05</v>
      </c>
      <c r="H1615" s="12">
        <v>116.62</v>
      </c>
      <c r="I1615" s="12">
        <v>108.29</v>
      </c>
      <c r="J1615" s="12">
        <v>127.33000000000001</v>
      </c>
      <c r="K1615" s="12">
        <v>119</v>
      </c>
      <c r="L1615" s="13">
        <v>115.57875</v>
      </c>
      <c r="M1615" s="17" t="s">
        <v>138</v>
      </c>
      <c r="N1615" s="17">
        <f t="shared" si="100"/>
        <v>3</v>
      </c>
      <c r="O1615" s="14" t="s">
        <v>13</v>
      </c>
      <c r="P1615" s="14">
        <f t="shared" si="101"/>
        <v>7</v>
      </c>
      <c r="Q1615" s="14" t="s">
        <v>15</v>
      </c>
      <c r="R1615" s="14">
        <f t="shared" si="102"/>
        <v>2</v>
      </c>
      <c r="S1615" s="14" t="s">
        <v>119</v>
      </c>
      <c r="T1615" s="14" t="s">
        <v>143</v>
      </c>
      <c r="U1615" s="14">
        <f t="shared" si="103"/>
        <v>3</v>
      </c>
    </row>
    <row r="1616" spans="1:21" x14ac:dyDescent="0.3">
      <c r="A1616" s="11">
        <v>44635.632627314815</v>
      </c>
      <c r="B1616" s="15">
        <v>44635</v>
      </c>
      <c r="C1616" s="16">
        <v>0.63262731481481482</v>
      </c>
      <c r="D1616" s="12">
        <v>97.800000000000011</v>
      </c>
      <c r="E1616" s="12">
        <v>99.973333333333343</v>
      </c>
      <c r="F1616" s="12">
        <v>113.01333333333334</v>
      </c>
      <c r="G1616" s="12">
        <v>103.23333333333333</v>
      </c>
      <c r="H1616" s="12">
        <v>106.49333333333334</v>
      </c>
      <c r="I1616" s="12">
        <v>110</v>
      </c>
      <c r="J1616" s="12">
        <v>103</v>
      </c>
      <c r="K1616" s="12">
        <v>113</v>
      </c>
      <c r="L1616" s="13">
        <v>105.81416666666667</v>
      </c>
      <c r="M1616" s="17" t="s">
        <v>138</v>
      </c>
      <c r="N1616" s="17">
        <f t="shared" si="100"/>
        <v>3</v>
      </c>
      <c r="O1616" s="14" t="s">
        <v>13</v>
      </c>
      <c r="P1616" s="14">
        <f t="shared" si="101"/>
        <v>7</v>
      </c>
      <c r="Q1616" s="14" t="s">
        <v>15</v>
      </c>
      <c r="R1616" s="14">
        <f t="shared" si="102"/>
        <v>2</v>
      </c>
      <c r="S1616" s="14" t="s">
        <v>119</v>
      </c>
      <c r="T1616" s="14" t="s">
        <v>143</v>
      </c>
      <c r="U1616" s="14">
        <f t="shared" si="103"/>
        <v>3</v>
      </c>
    </row>
    <row r="1617" spans="1:21" x14ac:dyDescent="0.3">
      <c r="A1617" s="11">
        <v>44635.632638888892</v>
      </c>
      <c r="B1617" s="15">
        <v>44635</v>
      </c>
      <c r="C1617" s="16">
        <v>0.63263888888888886</v>
      </c>
      <c r="D1617" s="12">
        <v>77</v>
      </c>
      <c r="E1617" s="12">
        <v>70.84</v>
      </c>
      <c r="F1617" s="12">
        <v>80.08</v>
      </c>
      <c r="G1617" s="12">
        <v>73.149999999999991</v>
      </c>
      <c r="H1617" s="12">
        <v>75.459999999999994</v>
      </c>
      <c r="I1617" s="12">
        <v>70.070000000000007</v>
      </c>
      <c r="J1617" s="12">
        <v>82.39</v>
      </c>
      <c r="K1617" s="12">
        <v>74.69</v>
      </c>
      <c r="L1617" s="13">
        <v>75.460000000000008</v>
      </c>
      <c r="M1617" s="17" t="s">
        <v>138</v>
      </c>
      <c r="N1617" s="17">
        <f t="shared" si="100"/>
        <v>3</v>
      </c>
      <c r="O1617" s="14" t="s">
        <v>13</v>
      </c>
      <c r="P1617" s="14">
        <f t="shared" si="101"/>
        <v>7</v>
      </c>
      <c r="Q1617" s="14" t="s">
        <v>15</v>
      </c>
      <c r="R1617" s="14">
        <f t="shared" si="102"/>
        <v>2</v>
      </c>
      <c r="S1617" s="14" t="s">
        <v>119</v>
      </c>
      <c r="T1617" s="14" t="s">
        <v>143</v>
      </c>
      <c r="U1617" s="14">
        <f t="shared" si="103"/>
        <v>3</v>
      </c>
    </row>
    <row r="1618" spans="1:21" x14ac:dyDescent="0.3">
      <c r="A1618" s="11">
        <v>44635.633321759262</v>
      </c>
      <c r="B1618" s="15">
        <v>44635</v>
      </c>
      <c r="C1618" s="16">
        <v>0.63332175925925926</v>
      </c>
      <c r="D1618" s="12">
        <v>97.2</v>
      </c>
      <c r="E1618" s="12">
        <v>99.36</v>
      </c>
      <c r="F1618" s="12">
        <v>112.32000000000001</v>
      </c>
      <c r="G1618" s="12">
        <v>102.6</v>
      </c>
      <c r="H1618" s="12">
        <v>105.84</v>
      </c>
      <c r="I1618" s="12">
        <v>104</v>
      </c>
      <c r="J1618" s="12">
        <v>112</v>
      </c>
      <c r="K1618" s="12">
        <v>104.75999999999999</v>
      </c>
      <c r="L1618" s="13">
        <v>104.76</v>
      </c>
      <c r="M1618" s="17" t="s">
        <v>138</v>
      </c>
      <c r="N1618" s="17">
        <f t="shared" si="100"/>
        <v>3</v>
      </c>
      <c r="O1618" s="14" t="s">
        <v>13</v>
      </c>
      <c r="P1618" s="14">
        <f t="shared" si="101"/>
        <v>7</v>
      </c>
      <c r="Q1618" s="14" t="s">
        <v>15</v>
      </c>
      <c r="R1618" s="14">
        <f t="shared" si="102"/>
        <v>2</v>
      </c>
      <c r="S1618" s="14" t="s">
        <v>119</v>
      </c>
      <c r="T1618" s="14" t="s">
        <v>143</v>
      </c>
      <c r="U1618" s="14">
        <f t="shared" si="103"/>
        <v>3</v>
      </c>
    </row>
    <row r="1619" spans="1:21" x14ac:dyDescent="0.3">
      <c r="A1619" s="11">
        <v>44635.633368055554</v>
      </c>
      <c r="B1619" s="15">
        <v>44635</v>
      </c>
      <c r="C1619" s="16">
        <v>0.63336805555555553</v>
      </c>
      <c r="D1619" s="12">
        <v>108</v>
      </c>
      <c r="E1619" s="12">
        <v>110.4</v>
      </c>
      <c r="F1619" s="12">
        <v>124.80000000000001</v>
      </c>
      <c r="G1619" s="12">
        <v>114</v>
      </c>
      <c r="H1619" s="12">
        <v>117.6</v>
      </c>
      <c r="I1619" s="12">
        <v>109.2</v>
      </c>
      <c r="J1619" s="12">
        <v>128.4</v>
      </c>
      <c r="K1619" s="12">
        <v>120</v>
      </c>
      <c r="L1619" s="13">
        <v>116.55000000000001</v>
      </c>
      <c r="M1619" s="17" t="s">
        <v>138</v>
      </c>
      <c r="N1619" s="17">
        <f t="shared" si="100"/>
        <v>3</v>
      </c>
      <c r="O1619" s="14" t="s">
        <v>13</v>
      </c>
      <c r="P1619" s="14">
        <f t="shared" si="101"/>
        <v>7</v>
      </c>
      <c r="Q1619" s="14" t="s">
        <v>15</v>
      </c>
      <c r="R1619" s="14">
        <f t="shared" si="102"/>
        <v>2</v>
      </c>
      <c r="S1619" s="14" t="s">
        <v>119</v>
      </c>
      <c r="T1619" s="14" t="s">
        <v>143</v>
      </c>
      <c r="U1619" s="14">
        <f t="shared" si="103"/>
        <v>3</v>
      </c>
    </row>
    <row r="1620" spans="1:21" x14ac:dyDescent="0.3">
      <c r="A1620" s="11">
        <v>44635.634016203701</v>
      </c>
      <c r="B1620" s="15">
        <v>44635</v>
      </c>
      <c r="C1620" s="16">
        <v>0.63401620370370371</v>
      </c>
      <c r="D1620" s="12">
        <v>101.7</v>
      </c>
      <c r="E1620" s="12">
        <v>103.96000000000001</v>
      </c>
      <c r="F1620" s="12">
        <v>117.52000000000001</v>
      </c>
      <c r="G1620" s="12">
        <v>107.35</v>
      </c>
      <c r="H1620" s="12">
        <v>110.74</v>
      </c>
      <c r="I1620" s="12">
        <v>113</v>
      </c>
      <c r="J1620" s="12">
        <v>115</v>
      </c>
      <c r="K1620" s="12">
        <v>111</v>
      </c>
      <c r="L1620" s="13">
        <v>110.03375000000001</v>
      </c>
      <c r="M1620" s="17" t="s">
        <v>138</v>
      </c>
      <c r="N1620" s="17">
        <f t="shared" si="100"/>
        <v>3</v>
      </c>
      <c r="O1620" s="14" t="s">
        <v>13</v>
      </c>
      <c r="P1620" s="14">
        <f t="shared" si="101"/>
        <v>7</v>
      </c>
      <c r="Q1620" s="14" t="s">
        <v>15</v>
      </c>
      <c r="R1620" s="14">
        <f t="shared" si="102"/>
        <v>2</v>
      </c>
      <c r="S1620" s="14" t="s">
        <v>119</v>
      </c>
      <c r="T1620" s="14" t="s">
        <v>143</v>
      </c>
      <c r="U1620" s="14">
        <f t="shared" si="103"/>
        <v>3</v>
      </c>
    </row>
    <row r="1621" spans="1:21" x14ac:dyDescent="0.3">
      <c r="A1621" s="11">
        <v>44635.634710648148</v>
      </c>
      <c r="B1621" s="15">
        <v>44635</v>
      </c>
      <c r="C1621" s="16">
        <v>0.63471064814814815</v>
      </c>
      <c r="D1621" s="12">
        <v>99.600000000000009</v>
      </c>
      <c r="E1621" s="12">
        <v>101.81333333333335</v>
      </c>
      <c r="F1621" s="12">
        <v>115.09333333333335</v>
      </c>
      <c r="G1621" s="12">
        <v>105.13333333333334</v>
      </c>
      <c r="H1621" s="12">
        <v>108.45333333333333</v>
      </c>
      <c r="I1621" s="12">
        <v>115</v>
      </c>
      <c r="J1621" s="12">
        <v>110</v>
      </c>
      <c r="K1621" s="12">
        <v>107</v>
      </c>
      <c r="L1621" s="13">
        <v>107.76166666666667</v>
      </c>
      <c r="M1621" s="17" t="s">
        <v>138</v>
      </c>
      <c r="N1621" s="17">
        <f t="shared" si="100"/>
        <v>3</v>
      </c>
      <c r="O1621" s="14" t="s">
        <v>13</v>
      </c>
      <c r="P1621" s="14">
        <f t="shared" si="101"/>
        <v>7</v>
      </c>
      <c r="Q1621" s="14" t="s">
        <v>15</v>
      </c>
      <c r="R1621" s="14">
        <f t="shared" si="102"/>
        <v>2</v>
      </c>
      <c r="S1621" s="14" t="s">
        <v>119</v>
      </c>
      <c r="T1621" s="14" t="s">
        <v>143</v>
      </c>
      <c r="U1621" s="14">
        <f t="shared" si="103"/>
        <v>3</v>
      </c>
    </row>
    <row r="1622" spans="1:21" x14ac:dyDescent="0.3">
      <c r="A1622" s="11">
        <v>44635.63521990741</v>
      </c>
      <c r="B1622" s="15">
        <v>44635</v>
      </c>
      <c r="C1622" s="16">
        <v>0.63521990740740741</v>
      </c>
      <c r="D1622" s="12">
        <v>103.5</v>
      </c>
      <c r="E1622" s="12">
        <v>105.80000000000001</v>
      </c>
      <c r="F1622" s="12">
        <v>119.60000000000001</v>
      </c>
      <c r="G1622" s="12">
        <v>109.25</v>
      </c>
      <c r="H1622" s="12">
        <v>112.7</v>
      </c>
      <c r="I1622" s="12">
        <v>104.65</v>
      </c>
      <c r="J1622" s="12">
        <v>123.05000000000001</v>
      </c>
      <c r="K1622" s="12">
        <v>115</v>
      </c>
      <c r="L1622" s="13">
        <v>111.69374999999999</v>
      </c>
      <c r="M1622" s="17" t="s">
        <v>138</v>
      </c>
      <c r="N1622" s="17">
        <f t="shared" si="100"/>
        <v>3</v>
      </c>
      <c r="O1622" s="14" t="s">
        <v>13</v>
      </c>
      <c r="P1622" s="14">
        <f t="shared" si="101"/>
        <v>7</v>
      </c>
      <c r="Q1622" s="14" t="s">
        <v>15</v>
      </c>
      <c r="R1622" s="14">
        <f t="shared" si="102"/>
        <v>2</v>
      </c>
      <c r="S1622" s="14" t="s">
        <v>119</v>
      </c>
      <c r="T1622" s="14" t="s">
        <v>143</v>
      </c>
      <c r="U1622" s="14">
        <f t="shared" si="103"/>
        <v>3</v>
      </c>
    </row>
    <row r="1623" spans="1:21" x14ac:dyDescent="0.3">
      <c r="A1623" s="11">
        <v>44635.635381944441</v>
      </c>
      <c r="B1623" s="15">
        <v>44635</v>
      </c>
      <c r="C1623" s="16">
        <v>0.63538194444444451</v>
      </c>
      <c r="D1623" s="12">
        <v>107</v>
      </c>
      <c r="E1623" s="12">
        <v>98.44</v>
      </c>
      <c r="F1623" s="12">
        <v>111.28</v>
      </c>
      <c r="G1623" s="12">
        <v>101.64999999999999</v>
      </c>
      <c r="H1623" s="12">
        <v>104.86</v>
      </c>
      <c r="I1623" s="12">
        <v>97.37</v>
      </c>
      <c r="J1623" s="12">
        <v>114.49000000000001</v>
      </c>
      <c r="K1623" s="12">
        <v>103.78999999999999</v>
      </c>
      <c r="L1623" s="13">
        <v>104.86</v>
      </c>
      <c r="M1623" s="17" t="s">
        <v>138</v>
      </c>
      <c r="N1623" s="17">
        <f t="shared" si="100"/>
        <v>3</v>
      </c>
      <c r="O1623" s="14" t="s">
        <v>13</v>
      </c>
      <c r="P1623" s="14">
        <f t="shared" si="101"/>
        <v>7</v>
      </c>
      <c r="Q1623" s="14" t="s">
        <v>15</v>
      </c>
      <c r="R1623" s="14">
        <f t="shared" si="102"/>
        <v>2</v>
      </c>
      <c r="S1623" s="14" t="s">
        <v>119</v>
      </c>
      <c r="T1623" s="14" t="s">
        <v>143</v>
      </c>
      <c r="U1623" s="14">
        <f t="shared" si="103"/>
        <v>3</v>
      </c>
    </row>
    <row r="1624" spans="1:21" x14ac:dyDescent="0.3">
      <c r="A1624" s="11">
        <v>44635.635405092595</v>
      </c>
      <c r="B1624" s="15">
        <v>44635</v>
      </c>
      <c r="C1624" s="16">
        <v>0.63540509259259259</v>
      </c>
      <c r="D1624" s="12">
        <v>102.30000000000001</v>
      </c>
      <c r="E1624" s="12">
        <v>104.57333333333334</v>
      </c>
      <c r="F1624" s="12">
        <v>118.21333333333334</v>
      </c>
      <c r="G1624" s="12">
        <v>107.98333333333333</v>
      </c>
      <c r="H1624" s="12">
        <v>111.39333333333333</v>
      </c>
      <c r="I1624" s="12">
        <v>120</v>
      </c>
      <c r="J1624" s="12">
        <v>113</v>
      </c>
      <c r="K1624" s="12">
        <v>108</v>
      </c>
      <c r="L1624" s="13">
        <v>110.68291666666667</v>
      </c>
      <c r="M1624" s="17" t="s">
        <v>138</v>
      </c>
      <c r="N1624" s="17">
        <f t="shared" si="100"/>
        <v>3</v>
      </c>
      <c r="O1624" s="14" t="s">
        <v>13</v>
      </c>
      <c r="P1624" s="14">
        <f t="shared" si="101"/>
        <v>7</v>
      </c>
      <c r="Q1624" s="14" t="s">
        <v>15</v>
      </c>
      <c r="R1624" s="14">
        <f t="shared" si="102"/>
        <v>2</v>
      </c>
      <c r="S1624" s="14" t="s">
        <v>119</v>
      </c>
      <c r="T1624" s="14" t="s">
        <v>143</v>
      </c>
      <c r="U1624" s="14">
        <f t="shared" si="103"/>
        <v>3</v>
      </c>
    </row>
    <row r="1625" spans="1:21" x14ac:dyDescent="0.3">
      <c r="A1625" s="11">
        <v>44635.63553240741</v>
      </c>
      <c r="B1625" s="15">
        <v>44635</v>
      </c>
      <c r="C1625" s="16">
        <v>0.63553240740740746</v>
      </c>
      <c r="D1625" s="12">
        <v>102.60000000000001</v>
      </c>
      <c r="E1625" s="12">
        <v>104.88000000000001</v>
      </c>
      <c r="F1625" s="12">
        <v>118.56</v>
      </c>
      <c r="G1625" s="12">
        <v>108.3</v>
      </c>
      <c r="H1625" s="12">
        <v>111.72</v>
      </c>
      <c r="I1625" s="12">
        <v>103.74000000000001</v>
      </c>
      <c r="J1625" s="12">
        <v>121.98</v>
      </c>
      <c r="K1625" s="12">
        <v>114</v>
      </c>
      <c r="L1625" s="13">
        <v>110.72250000000001</v>
      </c>
      <c r="M1625" s="17" t="s">
        <v>138</v>
      </c>
      <c r="N1625" s="17">
        <f t="shared" si="100"/>
        <v>3</v>
      </c>
      <c r="O1625" s="14" t="s">
        <v>13</v>
      </c>
      <c r="P1625" s="14">
        <f t="shared" si="101"/>
        <v>7</v>
      </c>
      <c r="Q1625" s="14" t="s">
        <v>15</v>
      </c>
      <c r="R1625" s="14">
        <f t="shared" si="102"/>
        <v>2</v>
      </c>
      <c r="S1625" s="14" t="s">
        <v>119</v>
      </c>
      <c r="T1625" s="14" t="s">
        <v>143</v>
      </c>
      <c r="U1625" s="14">
        <f t="shared" si="103"/>
        <v>3</v>
      </c>
    </row>
    <row r="1626" spans="1:21" x14ac:dyDescent="0.3">
      <c r="A1626" s="11">
        <v>44635.635648148149</v>
      </c>
      <c r="B1626" s="15">
        <v>44635</v>
      </c>
      <c r="C1626" s="16">
        <v>0.63564814814814818</v>
      </c>
      <c r="D1626" s="12">
        <v>99.9</v>
      </c>
      <c r="E1626" s="12">
        <v>102.12</v>
      </c>
      <c r="F1626" s="12">
        <v>115.44</v>
      </c>
      <c r="G1626" s="12">
        <v>105.44999999999999</v>
      </c>
      <c r="H1626" s="12">
        <v>108.78</v>
      </c>
      <c r="I1626" s="12">
        <v>101.01</v>
      </c>
      <c r="J1626" s="12">
        <v>118.77000000000001</v>
      </c>
      <c r="K1626" s="12">
        <v>111</v>
      </c>
      <c r="L1626" s="13">
        <v>107.80875</v>
      </c>
      <c r="M1626" s="17" t="s">
        <v>138</v>
      </c>
      <c r="N1626" s="17">
        <f t="shared" si="100"/>
        <v>3</v>
      </c>
      <c r="O1626" s="14" t="s">
        <v>13</v>
      </c>
      <c r="P1626" s="14">
        <f t="shared" si="101"/>
        <v>7</v>
      </c>
      <c r="Q1626" s="14" t="s">
        <v>15</v>
      </c>
      <c r="R1626" s="14">
        <f t="shared" si="102"/>
        <v>2</v>
      </c>
      <c r="S1626" s="14" t="s">
        <v>119</v>
      </c>
      <c r="T1626" s="14" t="s">
        <v>143</v>
      </c>
      <c r="U1626" s="14">
        <f t="shared" si="103"/>
        <v>3</v>
      </c>
    </row>
    <row r="1627" spans="1:21" x14ac:dyDescent="0.3">
      <c r="A1627" s="11">
        <v>44635.635914351849</v>
      </c>
      <c r="B1627" s="15">
        <v>44635</v>
      </c>
      <c r="C1627" s="16">
        <v>0.63591435185185186</v>
      </c>
      <c r="D1627" s="12">
        <v>103.5</v>
      </c>
      <c r="E1627" s="12">
        <v>105.80000000000001</v>
      </c>
      <c r="F1627" s="12">
        <v>119.60000000000001</v>
      </c>
      <c r="G1627" s="12">
        <v>109.25</v>
      </c>
      <c r="H1627" s="12">
        <v>112.7</v>
      </c>
      <c r="I1627" s="12">
        <v>104.65</v>
      </c>
      <c r="J1627" s="12">
        <v>123.05000000000001</v>
      </c>
      <c r="K1627" s="12">
        <v>115</v>
      </c>
      <c r="L1627" s="13">
        <v>111.69374999999999</v>
      </c>
      <c r="M1627" s="17" t="s">
        <v>138</v>
      </c>
      <c r="N1627" s="17">
        <f t="shared" si="100"/>
        <v>3</v>
      </c>
      <c r="O1627" s="14" t="s">
        <v>13</v>
      </c>
      <c r="P1627" s="14">
        <f t="shared" si="101"/>
        <v>7</v>
      </c>
      <c r="Q1627" s="14" t="s">
        <v>15</v>
      </c>
      <c r="R1627" s="14">
        <f t="shared" si="102"/>
        <v>2</v>
      </c>
      <c r="S1627" s="14" t="s">
        <v>119</v>
      </c>
      <c r="T1627" s="14" t="s">
        <v>143</v>
      </c>
      <c r="U1627" s="14">
        <f t="shared" si="103"/>
        <v>3</v>
      </c>
    </row>
    <row r="1628" spans="1:21" x14ac:dyDescent="0.3">
      <c r="A1628" s="11">
        <v>44635.636099537034</v>
      </c>
      <c r="B1628" s="15">
        <v>44635</v>
      </c>
      <c r="C1628" s="16">
        <v>0.63609953703703703</v>
      </c>
      <c r="D1628" s="12">
        <v>103.2</v>
      </c>
      <c r="E1628" s="12">
        <v>105.49333333333334</v>
      </c>
      <c r="F1628" s="12">
        <v>119.25333333333334</v>
      </c>
      <c r="G1628" s="12">
        <v>108.93333333333334</v>
      </c>
      <c r="H1628" s="12">
        <v>112.37333333333333</v>
      </c>
      <c r="I1628" s="12">
        <v>118</v>
      </c>
      <c r="J1628" s="12">
        <v>113</v>
      </c>
      <c r="K1628" s="12">
        <v>113</v>
      </c>
      <c r="L1628" s="13">
        <v>111.65666666666667</v>
      </c>
      <c r="M1628" s="17" t="s">
        <v>138</v>
      </c>
      <c r="N1628" s="17">
        <f t="shared" si="100"/>
        <v>3</v>
      </c>
      <c r="O1628" s="14" t="s">
        <v>13</v>
      </c>
      <c r="P1628" s="14">
        <f t="shared" si="101"/>
        <v>7</v>
      </c>
      <c r="Q1628" s="14" t="s">
        <v>15</v>
      </c>
      <c r="R1628" s="14">
        <f t="shared" si="102"/>
        <v>2</v>
      </c>
      <c r="S1628" s="14" t="s">
        <v>119</v>
      </c>
      <c r="T1628" s="14" t="s">
        <v>143</v>
      </c>
      <c r="U1628" s="14">
        <f t="shared" si="103"/>
        <v>3</v>
      </c>
    </row>
    <row r="1629" spans="1:21" x14ac:dyDescent="0.3">
      <c r="A1629" s="11">
        <v>44635.636111111111</v>
      </c>
      <c r="B1629" s="15">
        <v>44635</v>
      </c>
      <c r="C1629" s="16">
        <v>0.63611111111111118</v>
      </c>
      <c r="D1629" s="12">
        <v>108</v>
      </c>
      <c r="E1629" s="12">
        <v>99.36</v>
      </c>
      <c r="F1629" s="12">
        <v>112.32000000000001</v>
      </c>
      <c r="G1629" s="12">
        <v>102.6</v>
      </c>
      <c r="H1629" s="12">
        <v>105.84</v>
      </c>
      <c r="I1629" s="12">
        <v>98.28</v>
      </c>
      <c r="J1629" s="12">
        <v>115.56</v>
      </c>
      <c r="K1629" s="12">
        <v>104.75999999999999</v>
      </c>
      <c r="L1629" s="13">
        <v>105.84</v>
      </c>
      <c r="M1629" s="17" t="s">
        <v>138</v>
      </c>
      <c r="N1629" s="17">
        <f t="shared" si="100"/>
        <v>3</v>
      </c>
      <c r="O1629" s="14" t="s">
        <v>13</v>
      </c>
      <c r="P1629" s="14">
        <f t="shared" si="101"/>
        <v>7</v>
      </c>
      <c r="Q1629" s="14" t="s">
        <v>15</v>
      </c>
      <c r="R1629" s="14">
        <f t="shared" si="102"/>
        <v>2</v>
      </c>
      <c r="S1629" s="14" t="s">
        <v>119</v>
      </c>
      <c r="T1629" s="14" t="s">
        <v>143</v>
      </c>
      <c r="U1629" s="14">
        <f t="shared" si="103"/>
        <v>3</v>
      </c>
    </row>
    <row r="1630" spans="1:21" x14ac:dyDescent="0.3">
      <c r="A1630" s="11">
        <v>44635.636377314811</v>
      </c>
      <c r="B1630" s="15">
        <v>44635</v>
      </c>
      <c r="C1630" s="16">
        <v>0.63637731481481474</v>
      </c>
      <c r="D1630" s="12">
        <v>99</v>
      </c>
      <c r="E1630" s="12">
        <v>101.2</v>
      </c>
      <c r="F1630" s="12">
        <v>114.4</v>
      </c>
      <c r="G1630" s="12">
        <v>104.5</v>
      </c>
      <c r="H1630" s="12">
        <v>107.8</v>
      </c>
      <c r="I1630" s="12">
        <v>100.10000000000001</v>
      </c>
      <c r="J1630" s="12">
        <v>117.7</v>
      </c>
      <c r="K1630" s="12">
        <v>110</v>
      </c>
      <c r="L1630" s="13">
        <v>106.83750000000001</v>
      </c>
      <c r="M1630" s="17" t="s">
        <v>138</v>
      </c>
      <c r="N1630" s="17">
        <f t="shared" si="100"/>
        <v>3</v>
      </c>
      <c r="O1630" s="14" t="s">
        <v>13</v>
      </c>
      <c r="P1630" s="14">
        <f t="shared" si="101"/>
        <v>7</v>
      </c>
      <c r="Q1630" s="14" t="s">
        <v>15</v>
      </c>
      <c r="R1630" s="14">
        <f t="shared" si="102"/>
        <v>2</v>
      </c>
      <c r="S1630" s="14" t="s">
        <v>119</v>
      </c>
      <c r="T1630" s="14" t="s">
        <v>143</v>
      </c>
      <c r="U1630" s="14">
        <f t="shared" si="103"/>
        <v>3</v>
      </c>
    </row>
    <row r="1631" spans="1:21" x14ac:dyDescent="0.3">
      <c r="A1631" s="11">
        <v>44635.636608796296</v>
      </c>
      <c r="B1631" s="15">
        <v>44635</v>
      </c>
      <c r="C1631" s="16">
        <v>0.6366087962962963</v>
      </c>
      <c r="D1631" s="12">
        <v>101.7</v>
      </c>
      <c r="E1631" s="12">
        <v>103.96000000000001</v>
      </c>
      <c r="F1631" s="12">
        <v>117.52000000000001</v>
      </c>
      <c r="G1631" s="12">
        <v>107.35</v>
      </c>
      <c r="H1631" s="12">
        <v>110.74</v>
      </c>
      <c r="I1631" s="12">
        <v>102.83</v>
      </c>
      <c r="J1631" s="12">
        <v>120.91000000000001</v>
      </c>
      <c r="K1631" s="12">
        <v>113</v>
      </c>
      <c r="L1631" s="13">
        <v>109.75125000000001</v>
      </c>
      <c r="M1631" s="17" t="s">
        <v>138</v>
      </c>
      <c r="N1631" s="17">
        <f t="shared" si="100"/>
        <v>3</v>
      </c>
      <c r="O1631" s="14" t="s">
        <v>13</v>
      </c>
      <c r="P1631" s="14">
        <f t="shared" si="101"/>
        <v>7</v>
      </c>
      <c r="Q1631" s="14" t="s">
        <v>15</v>
      </c>
      <c r="R1631" s="14">
        <f t="shared" si="102"/>
        <v>2</v>
      </c>
      <c r="S1631" s="14" t="s">
        <v>119</v>
      </c>
      <c r="T1631" s="14" t="s">
        <v>143</v>
      </c>
      <c r="U1631" s="14">
        <f t="shared" si="103"/>
        <v>3</v>
      </c>
    </row>
    <row r="1632" spans="1:21" x14ac:dyDescent="0.3">
      <c r="A1632" s="11">
        <v>44635.636793981481</v>
      </c>
      <c r="B1632" s="15">
        <v>44635</v>
      </c>
      <c r="C1632" s="16">
        <v>0.63679398148148147</v>
      </c>
      <c r="D1632" s="12">
        <v>101.7</v>
      </c>
      <c r="E1632" s="12">
        <v>103.96000000000001</v>
      </c>
      <c r="F1632" s="12">
        <v>117.52000000000001</v>
      </c>
      <c r="G1632" s="12">
        <v>107.35</v>
      </c>
      <c r="H1632" s="12">
        <v>110.74</v>
      </c>
      <c r="I1632" s="12">
        <v>117</v>
      </c>
      <c r="J1632" s="12">
        <v>111</v>
      </c>
      <c r="K1632" s="12">
        <v>111</v>
      </c>
      <c r="L1632" s="13">
        <v>110.03375000000001</v>
      </c>
      <c r="M1632" s="17" t="s">
        <v>138</v>
      </c>
      <c r="N1632" s="17">
        <f t="shared" si="100"/>
        <v>3</v>
      </c>
      <c r="O1632" s="14" t="s">
        <v>13</v>
      </c>
      <c r="P1632" s="14">
        <f t="shared" si="101"/>
        <v>7</v>
      </c>
      <c r="Q1632" s="14" t="s">
        <v>15</v>
      </c>
      <c r="R1632" s="14">
        <f t="shared" si="102"/>
        <v>2</v>
      </c>
      <c r="S1632" s="14" t="s">
        <v>119</v>
      </c>
      <c r="T1632" s="14" t="s">
        <v>143</v>
      </c>
      <c r="U1632" s="14">
        <f t="shared" si="103"/>
        <v>3</v>
      </c>
    </row>
    <row r="1633" spans="1:21" x14ac:dyDescent="0.3">
      <c r="A1633" s="11">
        <v>44635.636863425927</v>
      </c>
      <c r="B1633" s="15">
        <v>44635</v>
      </c>
      <c r="C1633" s="16">
        <v>0.63686342592592593</v>
      </c>
      <c r="D1633" s="12">
        <v>99.9</v>
      </c>
      <c r="E1633" s="12">
        <v>102.12</v>
      </c>
      <c r="F1633" s="12">
        <v>115.44</v>
      </c>
      <c r="G1633" s="12">
        <v>105.44999999999999</v>
      </c>
      <c r="H1633" s="12">
        <v>108.78</v>
      </c>
      <c r="I1633" s="12">
        <v>101.01</v>
      </c>
      <c r="J1633" s="12">
        <v>118.77000000000001</v>
      </c>
      <c r="K1633" s="12">
        <v>111</v>
      </c>
      <c r="L1633" s="13">
        <v>107.80875</v>
      </c>
      <c r="M1633" s="17" t="s">
        <v>138</v>
      </c>
      <c r="N1633" s="17">
        <f t="shared" si="100"/>
        <v>3</v>
      </c>
      <c r="O1633" s="14" t="s">
        <v>13</v>
      </c>
      <c r="P1633" s="14">
        <f t="shared" si="101"/>
        <v>7</v>
      </c>
      <c r="Q1633" s="14" t="s">
        <v>15</v>
      </c>
      <c r="R1633" s="14">
        <f t="shared" si="102"/>
        <v>2</v>
      </c>
      <c r="S1633" s="14" t="s">
        <v>119</v>
      </c>
      <c r="T1633" s="14" t="s">
        <v>143</v>
      </c>
      <c r="U1633" s="14">
        <f t="shared" si="103"/>
        <v>3</v>
      </c>
    </row>
    <row r="1634" spans="1:21" x14ac:dyDescent="0.3">
      <c r="A1634" s="11">
        <v>44635.636944444443</v>
      </c>
      <c r="B1634" s="15">
        <v>44635</v>
      </c>
      <c r="C1634" s="16">
        <v>0.63694444444444442</v>
      </c>
      <c r="D1634" s="12">
        <v>99.9</v>
      </c>
      <c r="E1634" s="12">
        <v>102.12</v>
      </c>
      <c r="F1634" s="12">
        <v>115.44</v>
      </c>
      <c r="G1634" s="12">
        <v>105.44999999999999</v>
      </c>
      <c r="H1634" s="12">
        <v>108.78</v>
      </c>
      <c r="I1634" s="12">
        <v>101.01</v>
      </c>
      <c r="J1634" s="12">
        <v>118.77000000000001</v>
      </c>
      <c r="K1634" s="12">
        <v>111</v>
      </c>
      <c r="L1634" s="13">
        <v>107.80875</v>
      </c>
      <c r="M1634" s="17" t="s">
        <v>138</v>
      </c>
      <c r="N1634" s="17">
        <f t="shared" si="100"/>
        <v>3</v>
      </c>
      <c r="O1634" s="14" t="s">
        <v>13</v>
      </c>
      <c r="P1634" s="14">
        <f t="shared" si="101"/>
        <v>7</v>
      </c>
      <c r="Q1634" s="14" t="s">
        <v>15</v>
      </c>
      <c r="R1634" s="14">
        <f t="shared" si="102"/>
        <v>2</v>
      </c>
      <c r="S1634" s="14" t="s">
        <v>119</v>
      </c>
      <c r="T1634" s="14" t="s">
        <v>143</v>
      </c>
      <c r="U1634" s="14">
        <f t="shared" si="103"/>
        <v>3</v>
      </c>
    </row>
    <row r="1635" spans="1:21" x14ac:dyDescent="0.3">
      <c r="A1635" s="11">
        <v>44635.637175925927</v>
      </c>
      <c r="B1635" s="15">
        <v>44635</v>
      </c>
      <c r="C1635" s="16">
        <v>0.63717592592592587</v>
      </c>
      <c r="D1635" s="12">
        <v>99</v>
      </c>
      <c r="E1635" s="12">
        <v>101.2</v>
      </c>
      <c r="F1635" s="12">
        <v>114.4</v>
      </c>
      <c r="G1635" s="12">
        <v>104.5</v>
      </c>
      <c r="H1635" s="12">
        <v>107.8</v>
      </c>
      <c r="I1635" s="12">
        <v>100.10000000000001</v>
      </c>
      <c r="J1635" s="12">
        <v>117.7</v>
      </c>
      <c r="K1635" s="12">
        <v>110</v>
      </c>
      <c r="L1635" s="13">
        <v>106.83750000000001</v>
      </c>
      <c r="M1635" s="17" t="s">
        <v>138</v>
      </c>
      <c r="N1635" s="17">
        <f t="shared" si="100"/>
        <v>3</v>
      </c>
      <c r="O1635" s="14" t="s">
        <v>13</v>
      </c>
      <c r="P1635" s="14">
        <f t="shared" si="101"/>
        <v>7</v>
      </c>
      <c r="Q1635" s="14" t="s">
        <v>15</v>
      </c>
      <c r="R1635" s="14">
        <f t="shared" si="102"/>
        <v>2</v>
      </c>
      <c r="S1635" s="14" t="s">
        <v>119</v>
      </c>
      <c r="T1635" s="14" t="s">
        <v>143</v>
      </c>
      <c r="U1635" s="14">
        <f t="shared" si="103"/>
        <v>3</v>
      </c>
    </row>
    <row r="1636" spans="1:21" x14ac:dyDescent="0.3">
      <c r="A1636" s="11">
        <v>44635.637488425928</v>
      </c>
      <c r="B1636" s="15">
        <v>44635</v>
      </c>
      <c r="C1636" s="16">
        <v>0.63748842592592592</v>
      </c>
      <c r="D1636" s="12">
        <v>104.4</v>
      </c>
      <c r="E1636" s="12">
        <v>106.72</v>
      </c>
      <c r="F1636" s="12">
        <v>120.64</v>
      </c>
      <c r="G1636" s="12">
        <v>110.19999999999999</v>
      </c>
      <c r="H1636" s="12">
        <v>113.67999999999999</v>
      </c>
      <c r="I1636" s="12">
        <v>122</v>
      </c>
      <c r="J1636" s="12">
        <v>124.12</v>
      </c>
      <c r="K1636" s="12">
        <v>110</v>
      </c>
      <c r="L1636" s="13">
        <v>113.97</v>
      </c>
      <c r="M1636" s="17" t="s">
        <v>138</v>
      </c>
      <c r="N1636" s="17">
        <f t="shared" si="100"/>
        <v>3</v>
      </c>
      <c r="O1636" s="14" t="s">
        <v>13</v>
      </c>
      <c r="P1636" s="14">
        <f t="shared" si="101"/>
        <v>7</v>
      </c>
      <c r="Q1636" s="14" t="s">
        <v>15</v>
      </c>
      <c r="R1636" s="14">
        <f t="shared" si="102"/>
        <v>2</v>
      </c>
      <c r="S1636" s="14" t="s">
        <v>119</v>
      </c>
      <c r="T1636" s="14" t="s">
        <v>143</v>
      </c>
      <c r="U1636" s="14">
        <f t="shared" si="103"/>
        <v>3</v>
      </c>
    </row>
    <row r="1637" spans="1:21" x14ac:dyDescent="0.3">
      <c r="A1637" s="11">
        <v>44635.637627314813</v>
      </c>
      <c r="B1637" s="15">
        <v>44635</v>
      </c>
      <c r="C1637" s="16">
        <v>0.63762731481481483</v>
      </c>
      <c r="D1637" s="12">
        <v>99.9</v>
      </c>
      <c r="E1637" s="12">
        <v>102.12</v>
      </c>
      <c r="F1637" s="12">
        <v>115.44</v>
      </c>
      <c r="G1637" s="12">
        <v>105.44999999999999</v>
      </c>
      <c r="H1637" s="12">
        <v>108.78</v>
      </c>
      <c r="I1637" s="12">
        <v>101.01</v>
      </c>
      <c r="J1637" s="12">
        <v>111</v>
      </c>
      <c r="K1637" s="12">
        <v>107.67</v>
      </c>
      <c r="L1637" s="13">
        <v>106.42125</v>
      </c>
      <c r="M1637" s="17" t="s">
        <v>138</v>
      </c>
      <c r="N1637" s="17">
        <f t="shared" si="100"/>
        <v>3</v>
      </c>
      <c r="O1637" s="14" t="s">
        <v>13</v>
      </c>
      <c r="P1637" s="14">
        <f t="shared" si="101"/>
        <v>7</v>
      </c>
      <c r="Q1637" s="14" t="s">
        <v>15</v>
      </c>
      <c r="R1637" s="14">
        <f t="shared" si="102"/>
        <v>2</v>
      </c>
      <c r="S1637" s="14" t="s">
        <v>119</v>
      </c>
      <c r="T1637" s="14" t="s">
        <v>143</v>
      </c>
      <c r="U1637" s="14">
        <f t="shared" si="103"/>
        <v>3</v>
      </c>
    </row>
    <row r="1638" spans="1:21" x14ac:dyDescent="0.3">
      <c r="A1638" s="11">
        <v>44635.637685185182</v>
      </c>
      <c r="B1638" s="15">
        <v>44635</v>
      </c>
      <c r="C1638" s="16">
        <v>0.63768518518518513</v>
      </c>
      <c r="D1638" s="12">
        <v>99.9</v>
      </c>
      <c r="E1638" s="12">
        <v>102.12</v>
      </c>
      <c r="F1638" s="12">
        <v>115.44</v>
      </c>
      <c r="G1638" s="12">
        <v>105.44999999999999</v>
      </c>
      <c r="H1638" s="12">
        <v>108.78</v>
      </c>
      <c r="I1638" s="12">
        <v>101.01</v>
      </c>
      <c r="J1638" s="12">
        <v>118.77000000000001</v>
      </c>
      <c r="K1638" s="12">
        <v>111</v>
      </c>
      <c r="L1638" s="13">
        <v>107.80875</v>
      </c>
      <c r="M1638" s="17" t="s">
        <v>138</v>
      </c>
      <c r="N1638" s="17">
        <f t="shared" si="100"/>
        <v>3</v>
      </c>
      <c r="O1638" s="14" t="s">
        <v>13</v>
      </c>
      <c r="P1638" s="14">
        <f t="shared" si="101"/>
        <v>7</v>
      </c>
      <c r="Q1638" s="14" t="s">
        <v>15</v>
      </c>
      <c r="R1638" s="14">
        <f t="shared" si="102"/>
        <v>2</v>
      </c>
      <c r="S1638" s="14" t="s">
        <v>119</v>
      </c>
      <c r="T1638" s="14" t="s">
        <v>143</v>
      </c>
      <c r="U1638" s="14">
        <f t="shared" si="103"/>
        <v>3</v>
      </c>
    </row>
    <row r="1639" spans="1:21" x14ac:dyDescent="0.3">
      <c r="A1639" s="11">
        <v>44635.638182870367</v>
      </c>
      <c r="B1639" s="15">
        <v>44635</v>
      </c>
      <c r="C1639" s="16">
        <v>0.63818287037037036</v>
      </c>
      <c r="D1639" s="12">
        <v>103.05</v>
      </c>
      <c r="E1639" s="12">
        <v>105.34</v>
      </c>
      <c r="F1639" s="12">
        <v>119.08</v>
      </c>
      <c r="G1639" s="12">
        <v>108.77499999999999</v>
      </c>
      <c r="H1639" s="12">
        <v>112.21</v>
      </c>
      <c r="I1639" s="12">
        <v>104.19500000000001</v>
      </c>
      <c r="J1639" s="12">
        <v>113</v>
      </c>
      <c r="K1639" s="12">
        <v>116</v>
      </c>
      <c r="L1639" s="13">
        <v>110.20625</v>
      </c>
      <c r="M1639" s="17" t="s">
        <v>138</v>
      </c>
      <c r="N1639" s="17">
        <f t="shared" si="100"/>
        <v>3</v>
      </c>
      <c r="O1639" s="14" t="s">
        <v>13</v>
      </c>
      <c r="P1639" s="14">
        <f t="shared" si="101"/>
        <v>7</v>
      </c>
      <c r="Q1639" s="14" t="s">
        <v>15</v>
      </c>
      <c r="R1639" s="14">
        <f t="shared" si="102"/>
        <v>2</v>
      </c>
      <c r="S1639" s="14" t="s">
        <v>119</v>
      </c>
      <c r="T1639" s="14" t="s">
        <v>143</v>
      </c>
      <c r="U1639" s="14">
        <f t="shared" si="103"/>
        <v>3</v>
      </c>
    </row>
    <row r="1640" spans="1:21" x14ac:dyDescent="0.3">
      <c r="A1640" s="11">
        <v>44635.638877314814</v>
      </c>
      <c r="B1640" s="15">
        <v>44635</v>
      </c>
      <c r="C1640" s="16">
        <v>0.6388773148148148</v>
      </c>
      <c r="D1640" s="12">
        <v>102.60000000000001</v>
      </c>
      <c r="E1640" s="12">
        <v>104.88000000000001</v>
      </c>
      <c r="F1640" s="12">
        <v>118.56</v>
      </c>
      <c r="G1640" s="12">
        <v>108.3</v>
      </c>
      <c r="H1640" s="12">
        <v>111.72</v>
      </c>
      <c r="I1640" s="12">
        <v>120</v>
      </c>
      <c r="J1640" s="12">
        <v>112</v>
      </c>
      <c r="K1640" s="12">
        <v>110</v>
      </c>
      <c r="L1640" s="13">
        <v>111.00750000000001</v>
      </c>
      <c r="M1640" s="17" t="s">
        <v>138</v>
      </c>
      <c r="N1640" s="17">
        <f t="shared" si="100"/>
        <v>3</v>
      </c>
      <c r="O1640" s="14" t="s">
        <v>13</v>
      </c>
      <c r="P1640" s="14">
        <f t="shared" si="101"/>
        <v>7</v>
      </c>
      <c r="Q1640" s="14" t="s">
        <v>15</v>
      </c>
      <c r="R1640" s="14">
        <f t="shared" si="102"/>
        <v>2</v>
      </c>
      <c r="S1640" s="14" t="s">
        <v>119</v>
      </c>
      <c r="T1640" s="14" t="s">
        <v>143</v>
      </c>
      <c r="U1640" s="14">
        <f t="shared" si="103"/>
        <v>3</v>
      </c>
    </row>
    <row r="1641" spans="1:21" x14ac:dyDescent="0.3">
      <c r="A1641" s="11">
        <v>44635.63957175926</v>
      </c>
      <c r="B1641" s="15">
        <v>44635</v>
      </c>
      <c r="C1641" s="16">
        <v>0.63957175925925924</v>
      </c>
      <c r="D1641" s="12">
        <v>101.1</v>
      </c>
      <c r="E1641" s="12">
        <v>103.34666666666666</v>
      </c>
      <c r="F1641" s="12">
        <v>116.82666666666667</v>
      </c>
      <c r="G1641" s="12">
        <v>106.71666666666665</v>
      </c>
      <c r="H1641" s="12">
        <v>110.08666666666666</v>
      </c>
      <c r="I1641" s="12">
        <v>113</v>
      </c>
      <c r="J1641" s="12">
        <v>115</v>
      </c>
      <c r="K1641" s="12">
        <v>109</v>
      </c>
      <c r="L1641" s="13">
        <v>109.38458333333332</v>
      </c>
      <c r="M1641" s="17" t="s">
        <v>138</v>
      </c>
      <c r="N1641" s="17">
        <f t="shared" si="100"/>
        <v>3</v>
      </c>
      <c r="O1641" s="14" t="s">
        <v>13</v>
      </c>
      <c r="P1641" s="14">
        <f t="shared" si="101"/>
        <v>7</v>
      </c>
      <c r="Q1641" s="14" t="s">
        <v>15</v>
      </c>
      <c r="R1641" s="14">
        <f t="shared" si="102"/>
        <v>2</v>
      </c>
      <c r="S1641" s="14" t="s">
        <v>119</v>
      </c>
      <c r="T1641" s="14" t="s">
        <v>143</v>
      </c>
      <c r="U1641" s="14">
        <f t="shared" si="103"/>
        <v>3</v>
      </c>
    </row>
    <row r="1642" spans="1:21" x14ac:dyDescent="0.3">
      <c r="A1642" s="11">
        <v>44635.63958333333</v>
      </c>
      <c r="B1642" s="15">
        <v>44635</v>
      </c>
      <c r="C1642" s="16">
        <v>0.63958333333333328</v>
      </c>
      <c r="D1642" s="12">
        <v>101</v>
      </c>
      <c r="E1642" s="12">
        <v>92.92</v>
      </c>
      <c r="F1642" s="12">
        <v>105.04</v>
      </c>
      <c r="G1642" s="12">
        <v>95.949999999999989</v>
      </c>
      <c r="H1642" s="12">
        <v>98.98</v>
      </c>
      <c r="I1642" s="12">
        <v>91.91</v>
      </c>
      <c r="J1642" s="12">
        <v>108.07000000000001</v>
      </c>
      <c r="K1642" s="12">
        <v>97.97</v>
      </c>
      <c r="L1642" s="13">
        <v>98.980000000000018</v>
      </c>
      <c r="M1642" s="17" t="s">
        <v>138</v>
      </c>
      <c r="N1642" s="17">
        <f t="shared" si="100"/>
        <v>3</v>
      </c>
      <c r="O1642" s="14" t="s">
        <v>13</v>
      </c>
      <c r="P1642" s="14">
        <f t="shared" si="101"/>
        <v>7</v>
      </c>
      <c r="Q1642" s="14" t="s">
        <v>15</v>
      </c>
      <c r="R1642" s="14">
        <f t="shared" si="102"/>
        <v>2</v>
      </c>
      <c r="S1642" s="14" t="s">
        <v>119</v>
      </c>
      <c r="T1642" s="14" t="s">
        <v>143</v>
      </c>
      <c r="U1642" s="14">
        <f t="shared" si="103"/>
        <v>3</v>
      </c>
    </row>
    <row r="1643" spans="1:21" x14ac:dyDescent="0.3">
      <c r="A1643" s="11">
        <v>44635.640266203707</v>
      </c>
      <c r="B1643" s="15">
        <v>44635</v>
      </c>
      <c r="C1643" s="16">
        <v>0.64026620370370368</v>
      </c>
      <c r="D1643" s="12">
        <v>104.4</v>
      </c>
      <c r="E1643" s="12">
        <v>106.72</v>
      </c>
      <c r="F1643" s="12">
        <v>120.64</v>
      </c>
      <c r="G1643" s="12">
        <v>110.19999999999999</v>
      </c>
      <c r="H1643" s="12">
        <v>113.67999999999999</v>
      </c>
      <c r="I1643" s="12">
        <v>122</v>
      </c>
      <c r="J1643" s="12">
        <v>112</v>
      </c>
      <c r="K1643" s="12">
        <v>114</v>
      </c>
      <c r="L1643" s="13">
        <v>112.955</v>
      </c>
      <c r="M1643" s="17" t="s">
        <v>138</v>
      </c>
      <c r="N1643" s="17">
        <f t="shared" si="100"/>
        <v>3</v>
      </c>
      <c r="O1643" s="14" t="s">
        <v>13</v>
      </c>
      <c r="P1643" s="14">
        <f t="shared" si="101"/>
        <v>7</v>
      </c>
      <c r="Q1643" s="14" t="s">
        <v>15</v>
      </c>
      <c r="R1643" s="14">
        <f t="shared" si="102"/>
        <v>2</v>
      </c>
      <c r="S1643" s="14" t="s">
        <v>119</v>
      </c>
      <c r="T1643" s="14" t="s">
        <v>143</v>
      </c>
      <c r="U1643" s="14">
        <f t="shared" si="103"/>
        <v>3</v>
      </c>
    </row>
    <row r="1644" spans="1:21" x14ac:dyDescent="0.3">
      <c r="A1644" s="11">
        <v>44635.640960648147</v>
      </c>
      <c r="B1644" s="15">
        <v>44635</v>
      </c>
      <c r="C1644" s="16">
        <v>0.64096064814814813</v>
      </c>
      <c r="D1644" s="12">
        <v>105</v>
      </c>
      <c r="E1644" s="12">
        <v>107.33333333333334</v>
      </c>
      <c r="F1644" s="12">
        <v>121.33333333333334</v>
      </c>
      <c r="G1644" s="12">
        <v>110.83333333333333</v>
      </c>
      <c r="H1644" s="12">
        <v>114.33333333333334</v>
      </c>
      <c r="I1644" s="12">
        <v>120</v>
      </c>
      <c r="J1644" s="12">
        <v>115</v>
      </c>
      <c r="K1644" s="12">
        <v>115</v>
      </c>
      <c r="L1644" s="13">
        <v>113.60416666666667</v>
      </c>
      <c r="M1644" s="17" t="s">
        <v>138</v>
      </c>
      <c r="N1644" s="17">
        <f t="shared" si="100"/>
        <v>3</v>
      </c>
      <c r="O1644" s="14" t="s">
        <v>13</v>
      </c>
      <c r="P1644" s="14">
        <f t="shared" si="101"/>
        <v>7</v>
      </c>
      <c r="Q1644" s="14" t="s">
        <v>15</v>
      </c>
      <c r="R1644" s="14">
        <f t="shared" si="102"/>
        <v>2</v>
      </c>
      <c r="S1644" s="14" t="s">
        <v>119</v>
      </c>
      <c r="T1644" s="14" t="s">
        <v>143</v>
      </c>
      <c r="U1644" s="14">
        <f t="shared" si="103"/>
        <v>3</v>
      </c>
    </row>
    <row r="1645" spans="1:21" x14ac:dyDescent="0.3">
      <c r="A1645" s="11">
        <v>44635.641319444447</v>
      </c>
      <c r="B1645" s="15">
        <v>44635</v>
      </c>
      <c r="C1645" s="16">
        <v>0.64131944444444444</v>
      </c>
      <c r="D1645" s="12">
        <v>101.7</v>
      </c>
      <c r="E1645" s="12">
        <v>103.96000000000001</v>
      </c>
      <c r="F1645" s="12">
        <v>117.52000000000001</v>
      </c>
      <c r="G1645" s="12">
        <v>107.35</v>
      </c>
      <c r="H1645" s="12">
        <v>110.74</v>
      </c>
      <c r="I1645" s="12">
        <v>113</v>
      </c>
      <c r="J1645" s="12">
        <v>120.91000000000001</v>
      </c>
      <c r="K1645" s="12">
        <v>109.61</v>
      </c>
      <c r="L1645" s="13">
        <v>110.59875000000001</v>
      </c>
      <c r="M1645" s="17" t="s">
        <v>138</v>
      </c>
      <c r="N1645" s="17">
        <f t="shared" si="100"/>
        <v>3</v>
      </c>
      <c r="O1645" s="14" t="s">
        <v>13</v>
      </c>
      <c r="P1645" s="14">
        <f t="shared" si="101"/>
        <v>7</v>
      </c>
      <c r="Q1645" s="14" t="s">
        <v>15</v>
      </c>
      <c r="R1645" s="14">
        <f t="shared" si="102"/>
        <v>2</v>
      </c>
      <c r="S1645" s="14" t="s">
        <v>119</v>
      </c>
      <c r="T1645" s="14" t="s">
        <v>143</v>
      </c>
      <c r="U1645" s="14">
        <f t="shared" si="103"/>
        <v>3</v>
      </c>
    </row>
    <row r="1646" spans="1:21" x14ac:dyDescent="0.3">
      <c r="A1646" s="11">
        <v>44635.641655092593</v>
      </c>
      <c r="B1646" s="15">
        <v>44635</v>
      </c>
      <c r="C1646" s="16">
        <v>0.64165509259259257</v>
      </c>
      <c r="D1646" s="12">
        <v>103.2</v>
      </c>
      <c r="E1646" s="12">
        <v>105.49333333333334</v>
      </c>
      <c r="F1646" s="12">
        <v>119.25333333333334</v>
      </c>
      <c r="G1646" s="12">
        <v>108.93333333333334</v>
      </c>
      <c r="H1646" s="12">
        <v>112.37333333333333</v>
      </c>
      <c r="I1646" s="12">
        <v>113</v>
      </c>
      <c r="J1646" s="12">
        <v>119</v>
      </c>
      <c r="K1646" s="12">
        <v>112</v>
      </c>
      <c r="L1646" s="13">
        <v>111.65666666666667</v>
      </c>
      <c r="M1646" s="17" t="s">
        <v>138</v>
      </c>
      <c r="N1646" s="17">
        <f t="shared" si="100"/>
        <v>3</v>
      </c>
      <c r="O1646" s="14" t="s">
        <v>13</v>
      </c>
      <c r="P1646" s="14">
        <f t="shared" si="101"/>
        <v>7</v>
      </c>
      <c r="Q1646" s="14" t="s">
        <v>15</v>
      </c>
      <c r="R1646" s="14">
        <f t="shared" si="102"/>
        <v>2</v>
      </c>
      <c r="S1646" s="14" t="s">
        <v>119</v>
      </c>
      <c r="T1646" s="14" t="s">
        <v>143</v>
      </c>
      <c r="U1646" s="14">
        <f t="shared" si="103"/>
        <v>3</v>
      </c>
    </row>
    <row r="1647" spans="1:21" x14ac:dyDescent="0.3">
      <c r="A1647" s="11">
        <v>44635.64234953704</v>
      </c>
      <c r="B1647" s="15">
        <v>44635</v>
      </c>
      <c r="C1647" s="16">
        <v>0.64234953703703701</v>
      </c>
      <c r="D1647" s="12">
        <v>102.60000000000001</v>
      </c>
      <c r="E1647" s="12">
        <v>104.88000000000001</v>
      </c>
      <c r="F1647" s="12">
        <v>118.56</v>
      </c>
      <c r="G1647" s="12">
        <v>108.3</v>
      </c>
      <c r="H1647" s="12">
        <v>111.72</v>
      </c>
      <c r="I1647" s="12">
        <v>116</v>
      </c>
      <c r="J1647" s="12">
        <v>121</v>
      </c>
      <c r="K1647" s="12">
        <v>105</v>
      </c>
      <c r="L1647" s="13">
        <v>111.00750000000001</v>
      </c>
      <c r="M1647" s="17" t="s">
        <v>138</v>
      </c>
      <c r="N1647" s="17">
        <f t="shared" si="100"/>
        <v>3</v>
      </c>
      <c r="O1647" s="14" t="s">
        <v>13</v>
      </c>
      <c r="P1647" s="14">
        <f t="shared" si="101"/>
        <v>7</v>
      </c>
      <c r="Q1647" s="14" t="s">
        <v>15</v>
      </c>
      <c r="R1647" s="14">
        <f t="shared" si="102"/>
        <v>2</v>
      </c>
      <c r="S1647" s="14" t="s">
        <v>119</v>
      </c>
      <c r="T1647" s="14" t="s">
        <v>143</v>
      </c>
      <c r="U1647" s="14">
        <f t="shared" si="103"/>
        <v>3</v>
      </c>
    </row>
    <row r="1648" spans="1:21" x14ac:dyDescent="0.3">
      <c r="A1648" s="11">
        <v>44635.642557870371</v>
      </c>
      <c r="B1648" s="15">
        <v>44635</v>
      </c>
      <c r="C1648" s="16">
        <v>0.64255787037037038</v>
      </c>
      <c r="D1648" s="12">
        <v>84</v>
      </c>
      <c r="E1648" s="12">
        <v>77.28</v>
      </c>
      <c r="F1648" s="12">
        <v>87.36</v>
      </c>
      <c r="G1648" s="12">
        <v>79.8</v>
      </c>
      <c r="H1648" s="12">
        <v>82.32</v>
      </c>
      <c r="I1648" s="12">
        <v>76.44</v>
      </c>
      <c r="J1648" s="12">
        <v>89.88000000000001</v>
      </c>
      <c r="K1648" s="12">
        <v>81.48</v>
      </c>
      <c r="L1648" s="13">
        <v>82.320000000000007</v>
      </c>
      <c r="M1648" s="17" t="s">
        <v>138</v>
      </c>
      <c r="N1648" s="17">
        <f t="shared" si="100"/>
        <v>3</v>
      </c>
      <c r="O1648" s="14" t="s">
        <v>13</v>
      </c>
      <c r="P1648" s="14">
        <f t="shared" si="101"/>
        <v>7</v>
      </c>
      <c r="Q1648" s="14" t="s">
        <v>15</v>
      </c>
      <c r="R1648" s="14">
        <f t="shared" si="102"/>
        <v>2</v>
      </c>
      <c r="S1648" s="14" t="s">
        <v>119</v>
      </c>
      <c r="T1648" s="14" t="s">
        <v>143</v>
      </c>
      <c r="U1648" s="14">
        <f t="shared" si="103"/>
        <v>3</v>
      </c>
    </row>
    <row r="1649" spans="1:21" x14ac:dyDescent="0.3">
      <c r="A1649" s="11">
        <v>44635.642696759256</v>
      </c>
      <c r="B1649" s="15">
        <v>44635</v>
      </c>
      <c r="C1649" s="16">
        <v>0.64269675925925929</v>
      </c>
      <c r="D1649" s="12">
        <v>90</v>
      </c>
      <c r="E1649" s="12">
        <v>92</v>
      </c>
      <c r="F1649" s="12">
        <v>104</v>
      </c>
      <c r="G1649" s="12">
        <v>95</v>
      </c>
      <c r="H1649" s="12">
        <v>98</v>
      </c>
      <c r="I1649" s="12">
        <v>100</v>
      </c>
      <c r="J1649" s="12">
        <v>107</v>
      </c>
      <c r="K1649" s="12">
        <v>97</v>
      </c>
      <c r="L1649" s="13">
        <v>97.875</v>
      </c>
      <c r="M1649" s="17" t="s">
        <v>138</v>
      </c>
      <c r="N1649" s="17">
        <f t="shared" si="100"/>
        <v>3</v>
      </c>
      <c r="O1649" s="14" t="s">
        <v>13</v>
      </c>
      <c r="P1649" s="14">
        <f t="shared" si="101"/>
        <v>7</v>
      </c>
      <c r="Q1649" s="14" t="s">
        <v>15</v>
      </c>
      <c r="R1649" s="14">
        <f t="shared" si="102"/>
        <v>2</v>
      </c>
      <c r="S1649" s="14" t="s">
        <v>119</v>
      </c>
      <c r="T1649" s="14" t="s">
        <v>143</v>
      </c>
      <c r="U1649" s="14">
        <f t="shared" si="103"/>
        <v>3</v>
      </c>
    </row>
    <row r="1650" spans="1:21" x14ac:dyDescent="0.3">
      <c r="A1650" s="11">
        <v>44635.642997685187</v>
      </c>
      <c r="B1650" s="15">
        <v>44635</v>
      </c>
      <c r="C1650" s="16">
        <v>0.64299768518518519</v>
      </c>
      <c r="D1650" s="12">
        <v>90</v>
      </c>
      <c r="E1650" s="12">
        <v>92</v>
      </c>
      <c r="F1650" s="12">
        <v>104</v>
      </c>
      <c r="G1650" s="12">
        <v>95</v>
      </c>
      <c r="H1650" s="12">
        <v>98</v>
      </c>
      <c r="I1650" s="12">
        <v>100</v>
      </c>
      <c r="J1650" s="12">
        <v>107</v>
      </c>
      <c r="K1650" s="12">
        <v>97</v>
      </c>
      <c r="L1650" s="13">
        <v>97.875</v>
      </c>
      <c r="M1650" s="17" t="s">
        <v>138</v>
      </c>
      <c r="N1650" s="17">
        <f t="shared" si="100"/>
        <v>3</v>
      </c>
      <c r="O1650" s="14" t="s">
        <v>13</v>
      </c>
      <c r="P1650" s="14">
        <f t="shared" si="101"/>
        <v>7</v>
      </c>
      <c r="Q1650" s="14" t="s">
        <v>15</v>
      </c>
      <c r="R1650" s="14">
        <f t="shared" si="102"/>
        <v>2</v>
      </c>
      <c r="S1650" s="14" t="s">
        <v>119</v>
      </c>
      <c r="T1650" s="14" t="s">
        <v>143</v>
      </c>
      <c r="U1650" s="14">
        <f t="shared" si="103"/>
        <v>3</v>
      </c>
    </row>
    <row r="1651" spans="1:21" x14ac:dyDescent="0.3">
      <c r="A1651" s="11">
        <v>44635.643043981479</v>
      </c>
      <c r="B1651" s="15">
        <v>44635</v>
      </c>
      <c r="C1651" s="16">
        <v>0.64304398148148145</v>
      </c>
      <c r="D1651" s="12">
        <v>93.899999999999991</v>
      </c>
      <c r="E1651" s="12">
        <v>95.986666666666665</v>
      </c>
      <c r="F1651" s="12">
        <v>108.50666666666666</v>
      </c>
      <c r="G1651" s="12">
        <v>99.11666666666666</v>
      </c>
      <c r="H1651" s="12">
        <v>102.24666666666666</v>
      </c>
      <c r="I1651" s="12">
        <v>104</v>
      </c>
      <c r="J1651" s="12">
        <v>108</v>
      </c>
      <c r="K1651" s="12">
        <v>101</v>
      </c>
      <c r="L1651" s="13">
        <v>101.59458333333333</v>
      </c>
      <c r="M1651" s="17" t="s">
        <v>138</v>
      </c>
      <c r="N1651" s="17">
        <f t="shared" si="100"/>
        <v>3</v>
      </c>
      <c r="O1651" s="14" t="s">
        <v>13</v>
      </c>
      <c r="P1651" s="14">
        <f t="shared" si="101"/>
        <v>7</v>
      </c>
      <c r="Q1651" s="14" t="s">
        <v>15</v>
      </c>
      <c r="R1651" s="14">
        <f t="shared" si="102"/>
        <v>2</v>
      </c>
      <c r="S1651" s="14" t="s">
        <v>119</v>
      </c>
      <c r="T1651" s="14" t="s">
        <v>143</v>
      </c>
      <c r="U1651" s="14">
        <f t="shared" si="103"/>
        <v>3</v>
      </c>
    </row>
    <row r="1652" spans="1:21" x14ac:dyDescent="0.3">
      <c r="A1652" s="11">
        <v>44635.643055555556</v>
      </c>
      <c r="B1652" s="15">
        <v>44635</v>
      </c>
      <c r="C1652" s="16">
        <v>0.6430555555555556</v>
      </c>
      <c r="D1652" s="12">
        <v>102</v>
      </c>
      <c r="E1652" s="12">
        <v>93.84</v>
      </c>
      <c r="F1652" s="12">
        <v>106.08</v>
      </c>
      <c r="G1652" s="12">
        <v>96.899999999999991</v>
      </c>
      <c r="H1652" s="12">
        <v>99.96</v>
      </c>
      <c r="I1652" s="12">
        <v>92.820000000000007</v>
      </c>
      <c r="J1652" s="12">
        <v>109.14</v>
      </c>
      <c r="K1652" s="12">
        <v>98.94</v>
      </c>
      <c r="L1652" s="13">
        <v>99.960000000000008</v>
      </c>
      <c r="M1652" s="17" t="s">
        <v>138</v>
      </c>
      <c r="N1652" s="17">
        <f t="shared" si="100"/>
        <v>3</v>
      </c>
      <c r="O1652" s="14" t="s">
        <v>13</v>
      </c>
      <c r="P1652" s="14">
        <f t="shared" si="101"/>
        <v>7</v>
      </c>
      <c r="Q1652" s="14" t="s">
        <v>15</v>
      </c>
      <c r="R1652" s="14">
        <f t="shared" si="102"/>
        <v>2</v>
      </c>
      <c r="S1652" s="14" t="s">
        <v>119</v>
      </c>
      <c r="T1652" s="14" t="s">
        <v>143</v>
      </c>
      <c r="U1652" s="14">
        <f t="shared" si="103"/>
        <v>3</v>
      </c>
    </row>
    <row r="1653" spans="1:21" x14ac:dyDescent="0.3">
      <c r="A1653" s="11">
        <v>44635.643148148149</v>
      </c>
      <c r="B1653" s="15">
        <v>44635</v>
      </c>
      <c r="C1653" s="16">
        <v>0.64314814814814814</v>
      </c>
      <c r="D1653" s="12">
        <v>90.9</v>
      </c>
      <c r="E1653" s="12">
        <v>92.92</v>
      </c>
      <c r="F1653" s="12">
        <v>105.04</v>
      </c>
      <c r="G1653" s="12">
        <v>95.949999999999989</v>
      </c>
      <c r="H1653" s="12">
        <v>98.98</v>
      </c>
      <c r="I1653" s="12">
        <v>91.91</v>
      </c>
      <c r="J1653" s="12">
        <v>108.07000000000001</v>
      </c>
      <c r="K1653" s="12">
        <v>101</v>
      </c>
      <c r="L1653" s="13">
        <v>98.096250000000012</v>
      </c>
      <c r="M1653" s="17" t="s">
        <v>138</v>
      </c>
      <c r="N1653" s="17">
        <f t="shared" si="100"/>
        <v>3</v>
      </c>
      <c r="O1653" s="14" t="s">
        <v>13</v>
      </c>
      <c r="P1653" s="14">
        <f t="shared" si="101"/>
        <v>7</v>
      </c>
      <c r="Q1653" s="14" t="s">
        <v>15</v>
      </c>
      <c r="R1653" s="14">
        <f t="shared" si="102"/>
        <v>2</v>
      </c>
      <c r="S1653" s="14" t="s">
        <v>119</v>
      </c>
      <c r="T1653" s="14" t="s">
        <v>143</v>
      </c>
      <c r="U1653" s="14">
        <f t="shared" si="103"/>
        <v>3</v>
      </c>
    </row>
    <row r="1654" spans="1:21" x14ac:dyDescent="0.3">
      <c r="A1654" s="11">
        <v>44635.643437500003</v>
      </c>
      <c r="B1654" s="15">
        <v>44635</v>
      </c>
      <c r="C1654" s="16">
        <v>0.6434375</v>
      </c>
      <c r="D1654" s="12">
        <v>91.8</v>
      </c>
      <c r="E1654" s="12">
        <v>93.84</v>
      </c>
      <c r="F1654" s="12">
        <v>106.08</v>
      </c>
      <c r="G1654" s="12">
        <v>96.899999999999991</v>
      </c>
      <c r="H1654" s="12">
        <v>99.96</v>
      </c>
      <c r="I1654" s="12">
        <v>92.820000000000007</v>
      </c>
      <c r="J1654" s="12">
        <v>109.14</v>
      </c>
      <c r="K1654" s="12">
        <v>102</v>
      </c>
      <c r="L1654" s="13">
        <v>99.067499999999995</v>
      </c>
      <c r="M1654" s="17" t="s">
        <v>138</v>
      </c>
      <c r="N1654" s="17">
        <f t="shared" si="100"/>
        <v>3</v>
      </c>
      <c r="O1654" s="14" t="s">
        <v>13</v>
      </c>
      <c r="P1654" s="14">
        <f t="shared" si="101"/>
        <v>7</v>
      </c>
      <c r="Q1654" s="14" t="s">
        <v>15</v>
      </c>
      <c r="R1654" s="14">
        <f t="shared" si="102"/>
        <v>2</v>
      </c>
      <c r="S1654" s="14" t="s">
        <v>119</v>
      </c>
      <c r="T1654" s="14" t="s">
        <v>143</v>
      </c>
      <c r="U1654" s="14">
        <f t="shared" si="103"/>
        <v>3</v>
      </c>
    </row>
    <row r="1655" spans="1:21" x14ac:dyDescent="0.3">
      <c r="A1655" s="11">
        <v>44635.643483796295</v>
      </c>
      <c r="B1655" s="15">
        <v>44635</v>
      </c>
      <c r="C1655" s="16">
        <v>0.64348379629629626</v>
      </c>
      <c r="D1655" s="12">
        <v>84</v>
      </c>
      <c r="E1655" s="12">
        <v>77.28</v>
      </c>
      <c r="F1655" s="12">
        <v>87.36</v>
      </c>
      <c r="G1655" s="12">
        <v>79.8</v>
      </c>
      <c r="H1655" s="12">
        <v>82.32</v>
      </c>
      <c r="I1655" s="12">
        <v>76.44</v>
      </c>
      <c r="J1655" s="12">
        <v>89.88000000000001</v>
      </c>
      <c r="K1655" s="12">
        <v>81.48</v>
      </c>
      <c r="L1655" s="13">
        <v>82.320000000000007</v>
      </c>
      <c r="M1655" s="17" t="s">
        <v>138</v>
      </c>
      <c r="N1655" s="17">
        <f t="shared" si="100"/>
        <v>3</v>
      </c>
      <c r="O1655" s="14" t="s">
        <v>13</v>
      </c>
      <c r="P1655" s="14">
        <f t="shared" si="101"/>
        <v>7</v>
      </c>
      <c r="Q1655" s="14" t="s">
        <v>15</v>
      </c>
      <c r="R1655" s="14">
        <f t="shared" si="102"/>
        <v>2</v>
      </c>
      <c r="S1655" s="14" t="s">
        <v>119</v>
      </c>
      <c r="T1655" s="14" t="s">
        <v>143</v>
      </c>
      <c r="U1655" s="14">
        <f t="shared" si="103"/>
        <v>3</v>
      </c>
    </row>
    <row r="1656" spans="1:21" x14ac:dyDescent="0.3">
      <c r="A1656" s="11">
        <v>44635.643738425926</v>
      </c>
      <c r="B1656" s="15">
        <v>44635</v>
      </c>
      <c r="C1656" s="16">
        <v>0.64373842592592589</v>
      </c>
      <c r="D1656" s="12">
        <v>90.3</v>
      </c>
      <c r="E1656" s="12">
        <v>92.306666666666672</v>
      </c>
      <c r="F1656" s="12">
        <v>104.34666666666666</v>
      </c>
      <c r="G1656" s="12">
        <v>95.316666666666663</v>
      </c>
      <c r="H1656" s="12">
        <v>98.326666666666654</v>
      </c>
      <c r="I1656" s="12">
        <v>95</v>
      </c>
      <c r="J1656" s="12">
        <v>105</v>
      </c>
      <c r="K1656" s="12">
        <v>101</v>
      </c>
      <c r="L1656" s="13">
        <v>97.699583333333337</v>
      </c>
      <c r="M1656" s="17" t="s">
        <v>138</v>
      </c>
      <c r="N1656" s="17">
        <f t="shared" si="100"/>
        <v>3</v>
      </c>
      <c r="O1656" s="14" t="s">
        <v>13</v>
      </c>
      <c r="P1656" s="14">
        <f t="shared" si="101"/>
        <v>7</v>
      </c>
      <c r="Q1656" s="14" t="s">
        <v>15</v>
      </c>
      <c r="R1656" s="14">
        <f t="shared" si="102"/>
        <v>2</v>
      </c>
      <c r="S1656" s="14" t="s">
        <v>119</v>
      </c>
      <c r="T1656" s="14" t="s">
        <v>143</v>
      </c>
      <c r="U1656" s="14">
        <f t="shared" si="103"/>
        <v>3</v>
      </c>
    </row>
    <row r="1657" spans="1:21" x14ac:dyDescent="0.3">
      <c r="A1657" s="11">
        <v>44635.644432870373</v>
      </c>
      <c r="B1657" s="15">
        <v>44635</v>
      </c>
      <c r="C1657" s="16">
        <v>0.64443287037037034</v>
      </c>
      <c r="D1657" s="12">
        <v>93.300000000000011</v>
      </c>
      <c r="E1657" s="12">
        <v>95.373333333333335</v>
      </c>
      <c r="F1657" s="12">
        <v>107.81333333333335</v>
      </c>
      <c r="G1657" s="12">
        <v>98.483333333333334</v>
      </c>
      <c r="H1657" s="12">
        <v>101.59333333333333</v>
      </c>
      <c r="I1657" s="12">
        <v>108</v>
      </c>
      <c r="J1657" s="12">
        <v>103</v>
      </c>
      <c r="K1657" s="12">
        <v>100</v>
      </c>
      <c r="L1657" s="13">
        <v>100.94541666666667</v>
      </c>
      <c r="M1657" s="17" t="s">
        <v>138</v>
      </c>
      <c r="N1657" s="17">
        <f t="shared" si="100"/>
        <v>3</v>
      </c>
      <c r="O1657" s="14" t="s">
        <v>13</v>
      </c>
      <c r="P1657" s="14">
        <f t="shared" si="101"/>
        <v>7</v>
      </c>
      <c r="Q1657" s="14" t="s">
        <v>15</v>
      </c>
      <c r="R1657" s="14">
        <f t="shared" si="102"/>
        <v>2</v>
      </c>
      <c r="S1657" s="14" t="s">
        <v>119</v>
      </c>
      <c r="T1657" s="14" t="s">
        <v>143</v>
      </c>
      <c r="U1657" s="14">
        <f t="shared" si="103"/>
        <v>3</v>
      </c>
    </row>
    <row r="1658" spans="1:21" x14ac:dyDescent="0.3">
      <c r="A1658" s="11">
        <v>44635.645127314812</v>
      </c>
      <c r="B1658" s="15">
        <v>44635</v>
      </c>
      <c r="C1658" s="16">
        <v>0.64512731481481478</v>
      </c>
      <c r="D1658" s="12">
        <v>99.45</v>
      </c>
      <c r="E1658" s="12">
        <v>101.66000000000001</v>
      </c>
      <c r="F1658" s="12">
        <v>114.92</v>
      </c>
      <c r="G1658" s="12">
        <v>104.97499999999999</v>
      </c>
      <c r="H1658" s="12">
        <v>108.28999999999999</v>
      </c>
      <c r="I1658" s="12">
        <v>113</v>
      </c>
      <c r="J1658" s="12">
        <v>108</v>
      </c>
      <c r="K1658" s="12">
        <v>107.185</v>
      </c>
      <c r="L1658" s="13">
        <v>107.185</v>
      </c>
      <c r="M1658" s="17" t="s">
        <v>138</v>
      </c>
      <c r="N1658" s="17">
        <f t="shared" si="100"/>
        <v>3</v>
      </c>
      <c r="O1658" s="14" t="s">
        <v>13</v>
      </c>
      <c r="P1658" s="14">
        <f t="shared" si="101"/>
        <v>7</v>
      </c>
      <c r="Q1658" s="14" t="s">
        <v>15</v>
      </c>
      <c r="R1658" s="14">
        <f t="shared" si="102"/>
        <v>2</v>
      </c>
      <c r="S1658" s="14" t="s">
        <v>119</v>
      </c>
      <c r="T1658" s="14" t="s">
        <v>143</v>
      </c>
      <c r="U1658" s="14">
        <f t="shared" si="103"/>
        <v>3</v>
      </c>
    </row>
    <row r="1659" spans="1:21" x14ac:dyDescent="0.3">
      <c r="A1659" s="11">
        <v>44635.64576388889</v>
      </c>
      <c r="B1659" s="15">
        <v>44635</v>
      </c>
      <c r="C1659" s="16">
        <v>0.64576388888888892</v>
      </c>
      <c r="D1659" s="12">
        <v>79.2</v>
      </c>
      <c r="E1659" s="12">
        <v>80.960000000000008</v>
      </c>
      <c r="F1659" s="12">
        <v>91.52000000000001</v>
      </c>
      <c r="G1659" s="12">
        <v>83.6</v>
      </c>
      <c r="H1659" s="12">
        <v>86.24</v>
      </c>
      <c r="I1659" s="12">
        <v>80.08</v>
      </c>
      <c r="J1659" s="12">
        <v>94.160000000000011</v>
      </c>
      <c r="K1659" s="12">
        <v>88</v>
      </c>
      <c r="L1659" s="13">
        <v>85.47</v>
      </c>
      <c r="M1659" s="17" t="s">
        <v>138</v>
      </c>
      <c r="N1659" s="17">
        <f t="shared" si="100"/>
        <v>3</v>
      </c>
      <c r="O1659" s="14" t="s">
        <v>13</v>
      </c>
      <c r="P1659" s="14">
        <f t="shared" si="101"/>
        <v>7</v>
      </c>
      <c r="Q1659" s="14" t="s">
        <v>15</v>
      </c>
      <c r="R1659" s="14">
        <f t="shared" si="102"/>
        <v>2</v>
      </c>
      <c r="S1659" s="14" t="s">
        <v>119</v>
      </c>
      <c r="T1659" s="14" t="s">
        <v>143</v>
      </c>
      <c r="U1659" s="14">
        <f t="shared" si="103"/>
        <v>3</v>
      </c>
    </row>
    <row r="1660" spans="1:21" x14ac:dyDescent="0.3">
      <c r="A1660" s="11">
        <v>44635.645821759259</v>
      </c>
      <c r="B1660" s="15">
        <v>44635</v>
      </c>
      <c r="C1660" s="16">
        <v>0.64582175925925933</v>
      </c>
      <c r="D1660" s="12">
        <v>94.5</v>
      </c>
      <c r="E1660" s="12">
        <v>96.600000000000009</v>
      </c>
      <c r="F1660" s="12">
        <v>109.2</v>
      </c>
      <c r="G1660" s="12">
        <v>99.75</v>
      </c>
      <c r="H1660" s="12">
        <v>102.89999999999999</v>
      </c>
      <c r="I1660" s="12">
        <v>118</v>
      </c>
      <c r="J1660" s="12">
        <v>108</v>
      </c>
      <c r="K1660" s="12">
        <v>89</v>
      </c>
      <c r="L1660" s="13">
        <v>102.24375000000001</v>
      </c>
      <c r="M1660" s="17" t="s">
        <v>138</v>
      </c>
      <c r="N1660" s="17">
        <f t="shared" si="100"/>
        <v>3</v>
      </c>
      <c r="O1660" s="14" t="s">
        <v>13</v>
      </c>
      <c r="P1660" s="14">
        <f t="shared" si="101"/>
        <v>7</v>
      </c>
      <c r="Q1660" s="14" t="s">
        <v>15</v>
      </c>
      <c r="R1660" s="14">
        <f t="shared" si="102"/>
        <v>2</v>
      </c>
      <c r="S1660" s="14" t="s">
        <v>119</v>
      </c>
      <c r="T1660" s="14" t="s">
        <v>143</v>
      </c>
      <c r="U1660" s="14">
        <f t="shared" si="103"/>
        <v>3</v>
      </c>
    </row>
    <row r="1661" spans="1:21" x14ac:dyDescent="0.3">
      <c r="A1661" s="11">
        <v>44635.645983796298</v>
      </c>
      <c r="B1661" s="15">
        <v>44635</v>
      </c>
      <c r="C1661" s="16">
        <v>0.64598379629629632</v>
      </c>
      <c r="D1661" s="12">
        <v>87.3</v>
      </c>
      <c r="E1661" s="12">
        <v>89.240000000000009</v>
      </c>
      <c r="F1661" s="12">
        <v>100.88000000000001</v>
      </c>
      <c r="G1661" s="12">
        <v>92.149999999999991</v>
      </c>
      <c r="H1661" s="12">
        <v>95.06</v>
      </c>
      <c r="I1661" s="12">
        <v>88.27</v>
      </c>
      <c r="J1661" s="12">
        <v>103.79</v>
      </c>
      <c r="K1661" s="12">
        <v>97</v>
      </c>
      <c r="L1661" s="13">
        <v>94.211249999999993</v>
      </c>
      <c r="M1661" s="17" t="s">
        <v>138</v>
      </c>
      <c r="N1661" s="17">
        <f t="shared" si="100"/>
        <v>3</v>
      </c>
      <c r="O1661" s="14" t="s">
        <v>13</v>
      </c>
      <c r="P1661" s="14">
        <f t="shared" si="101"/>
        <v>7</v>
      </c>
      <c r="Q1661" s="14" t="s">
        <v>15</v>
      </c>
      <c r="R1661" s="14">
        <f t="shared" si="102"/>
        <v>2</v>
      </c>
      <c r="S1661" s="14" t="s">
        <v>119</v>
      </c>
      <c r="T1661" s="14" t="s">
        <v>143</v>
      </c>
      <c r="U1661" s="14">
        <f t="shared" si="103"/>
        <v>3</v>
      </c>
    </row>
    <row r="1662" spans="1:21" x14ac:dyDescent="0.3">
      <c r="A1662" s="11">
        <v>44635.646423611113</v>
      </c>
      <c r="B1662" s="15">
        <v>44635</v>
      </c>
      <c r="C1662" s="16">
        <v>0.64642361111111113</v>
      </c>
      <c r="D1662" s="12">
        <v>84.600000000000009</v>
      </c>
      <c r="E1662" s="12">
        <v>86.48</v>
      </c>
      <c r="F1662" s="12">
        <v>97.76</v>
      </c>
      <c r="G1662" s="12">
        <v>89.3</v>
      </c>
      <c r="H1662" s="12">
        <v>92.12</v>
      </c>
      <c r="I1662" s="12">
        <v>85.54</v>
      </c>
      <c r="J1662" s="12">
        <v>100.58000000000001</v>
      </c>
      <c r="K1662" s="12">
        <v>94</v>
      </c>
      <c r="L1662" s="13">
        <v>91.297500000000014</v>
      </c>
      <c r="M1662" s="17" t="s">
        <v>138</v>
      </c>
      <c r="N1662" s="17">
        <f t="shared" si="100"/>
        <v>3</v>
      </c>
      <c r="O1662" s="14" t="s">
        <v>13</v>
      </c>
      <c r="P1662" s="14">
        <f t="shared" si="101"/>
        <v>7</v>
      </c>
      <c r="Q1662" s="14" t="s">
        <v>15</v>
      </c>
      <c r="R1662" s="14">
        <f t="shared" si="102"/>
        <v>2</v>
      </c>
      <c r="S1662" s="14" t="s">
        <v>119</v>
      </c>
      <c r="T1662" s="14" t="s">
        <v>143</v>
      </c>
      <c r="U1662" s="14">
        <f t="shared" si="103"/>
        <v>3</v>
      </c>
    </row>
    <row r="1663" spans="1:21" x14ac:dyDescent="0.3">
      <c r="A1663" s="11">
        <v>44635.646516203706</v>
      </c>
      <c r="B1663" s="15">
        <v>44635</v>
      </c>
      <c r="C1663" s="16">
        <v>0.64651620370370366</v>
      </c>
      <c r="D1663" s="12">
        <v>96.6</v>
      </c>
      <c r="E1663" s="12">
        <v>98.74666666666667</v>
      </c>
      <c r="F1663" s="12">
        <v>111.62666666666667</v>
      </c>
      <c r="G1663" s="12">
        <v>101.96666666666665</v>
      </c>
      <c r="H1663" s="12">
        <v>105.18666666666665</v>
      </c>
      <c r="I1663" s="12">
        <v>120</v>
      </c>
      <c r="J1663" s="12">
        <v>109</v>
      </c>
      <c r="K1663" s="12">
        <v>93</v>
      </c>
      <c r="L1663" s="13">
        <v>104.51583333333333</v>
      </c>
      <c r="M1663" s="17" t="s">
        <v>138</v>
      </c>
      <c r="N1663" s="17">
        <f t="shared" si="100"/>
        <v>3</v>
      </c>
      <c r="O1663" s="14" t="s">
        <v>13</v>
      </c>
      <c r="P1663" s="14">
        <f t="shared" si="101"/>
        <v>7</v>
      </c>
      <c r="Q1663" s="14" t="s">
        <v>15</v>
      </c>
      <c r="R1663" s="14">
        <f t="shared" si="102"/>
        <v>2</v>
      </c>
      <c r="S1663" s="14" t="s">
        <v>119</v>
      </c>
      <c r="T1663" s="14" t="s">
        <v>143</v>
      </c>
      <c r="U1663" s="14">
        <f t="shared" si="103"/>
        <v>3</v>
      </c>
    </row>
    <row r="1664" spans="1:21" x14ac:dyDescent="0.3">
      <c r="A1664" s="11">
        <v>44635.646527777775</v>
      </c>
      <c r="B1664" s="15">
        <v>44635</v>
      </c>
      <c r="C1664" s="16">
        <v>0.64652777777777781</v>
      </c>
      <c r="D1664" s="12">
        <v>81</v>
      </c>
      <c r="E1664" s="12">
        <v>74.52000000000001</v>
      </c>
      <c r="F1664" s="12">
        <v>84.240000000000009</v>
      </c>
      <c r="G1664" s="12">
        <v>76.95</v>
      </c>
      <c r="H1664" s="12">
        <v>79.38</v>
      </c>
      <c r="I1664" s="12">
        <v>73.710000000000008</v>
      </c>
      <c r="J1664" s="12">
        <v>86.67</v>
      </c>
      <c r="K1664" s="12">
        <v>78.569999999999993</v>
      </c>
      <c r="L1664" s="13">
        <v>79.38</v>
      </c>
      <c r="M1664" s="17" t="s">
        <v>138</v>
      </c>
      <c r="N1664" s="17">
        <f t="shared" si="100"/>
        <v>3</v>
      </c>
      <c r="O1664" s="14" t="s">
        <v>13</v>
      </c>
      <c r="P1664" s="14">
        <f t="shared" si="101"/>
        <v>7</v>
      </c>
      <c r="Q1664" s="14" t="s">
        <v>15</v>
      </c>
      <c r="R1664" s="14">
        <f t="shared" si="102"/>
        <v>2</v>
      </c>
      <c r="S1664" s="14" t="s">
        <v>119</v>
      </c>
      <c r="T1664" s="14" t="s">
        <v>143</v>
      </c>
      <c r="U1664" s="14">
        <f t="shared" si="103"/>
        <v>3</v>
      </c>
    </row>
    <row r="1665" spans="1:21" x14ac:dyDescent="0.3">
      <c r="A1665" s="11">
        <v>44635.646724537037</v>
      </c>
      <c r="B1665" s="15">
        <v>44635</v>
      </c>
      <c r="C1665" s="16">
        <v>0.64672453703703703</v>
      </c>
      <c r="D1665" s="12">
        <v>87.3</v>
      </c>
      <c r="E1665" s="12">
        <v>89.240000000000009</v>
      </c>
      <c r="F1665" s="12">
        <v>100.88000000000001</v>
      </c>
      <c r="G1665" s="12">
        <v>92.149999999999991</v>
      </c>
      <c r="H1665" s="12">
        <v>95.06</v>
      </c>
      <c r="I1665" s="12">
        <v>88.27</v>
      </c>
      <c r="J1665" s="12">
        <v>103.79</v>
      </c>
      <c r="K1665" s="12">
        <v>97</v>
      </c>
      <c r="L1665" s="13">
        <v>94.211249999999993</v>
      </c>
      <c r="M1665" s="17" t="s">
        <v>138</v>
      </c>
      <c r="N1665" s="17">
        <f t="shared" si="100"/>
        <v>3</v>
      </c>
      <c r="O1665" s="14" t="s">
        <v>13</v>
      </c>
      <c r="P1665" s="14">
        <f t="shared" si="101"/>
        <v>7</v>
      </c>
      <c r="Q1665" s="14" t="s">
        <v>15</v>
      </c>
      <c r="R1665" s="14">
        <f t="shared" si="102"/>
        <v>2</v>
      </c>
      <c r="S1665" s="14" t="s">
        <v>119</v>
      </c>
      <c r="T1665" s="14" t="s">
        <v>143</v>
      </c>
      <c r="U1665" s="14">
        <f t="shared" si="103"/>
        <v>3</v>
      </c>
    </row>
    <row r="1666" spans="1:21" x14ac:dyDescent="0.3">
      <c r="A1666" s="11">
        <v>44635.64702546296</v>
      </c>
      <c r="B1666" s="15">
        <v>44635</v>
      </c>
      <c r="C1666" s="16">
        <v>0.64702546296296293</v>
      </c>
      <c r="D1666" s="12">
        <v>86.4</v>
      </c>
      <c r="E1666" s="12">
        <v>88.320000000000007</v>
      </c>
      <c r="F1666" s="12">
        <v>99.84</v>
      </c>
      <c r="G1666" s="12">
        <v>91.199999999999989</v>
      </c>
      <c r="H1666" s="12">
        <v>94.08</v>
      </c>
      <c r="I1666" s="12">
        <v>87.36</v>
      </c>
      <c r="J1666" s="12">
        <v>102.72</v>
      </c>
      <c r="K1666" s="12">
        <v>96</v>
      </c>
      <c r="L1666" s="13">
        <v>93.240000000000009</v>
      </c>
      <c r="M1666" s="17" t="s">
        <v>138</v>
      </c>
      <c r="N1666" s="17">
        <f t="shared" si="100"/>
        <v>3</v>
      </c>
      <c r="O1666" s="14" t="s">
        <v>13</v>
      </c>
      <c r="P1666" s="14">
        <f t="shared" si="101"/>
        <v>7</v>
      </c>
      <c r="Q1666" s="14" t="s">
        <v>15</v>
      </c>
      <c r="R1666" s="14">
        <f t="shared" si="102"/>
        <v>2</v>
      </c>
      <c r="S1666" s="14" t="s">
        <v>119</v>
      </c>
      <c r="T1666" s="14" t="s">
        <v>143</v>
      </c>
      <c r="U1666" s="14">
        <f t="shared" si="103"/>
        <v>3</v>
      </c>
    </row>
    <row r="1667" spans="1:21" x14ac:dyDescent="0.3">
      <c r="A1667" s="11">
        <v>44635.647210648145</v>
      </c>
      <c r="B1667" s="15">
        <v>44635</v>
      </c>
      <c r="C1667" s="16">
        <v>0.64721064814814822</v>
      </c>
      <c r="D1667" s="12">
        <v>91.2</v>
      </c>
      <c r="E1667" s="12">
        <v>93.226666666666659</v>
      </c>
      <c r="F1667" s="12">
        <v>105.38666666666667</v>
      </c>
      <c r="G1667" s="12">
        <v>96.266666666666652</v>
      </c>
      <c r="H1667" s="12">
        <v>99.306666666666658</v>
      </c>
      <c r="I1667" s="12">
        <v>105</v>
      </c>
      <c r="J1667" s="12">
        <v>106</v>
      </c>
      <c r="K1667" s="12">
        <v>93</v>
      </c>
      <c r="L1667" s="13">
        <v>98.673333333333332</v>
      </c>
      <c r="M1667" s="17" t="s">
        <v>138</v>
      </c>
      <c r="N1667" s="17">
        <f t="shared" ref="N1667:N1730" si="104">IF(M1667="Morning",1,IF(M1667="Afternoon",2,IF(M1667="Evening",3,IF(M1667="late Evening",4,IF(M1667="Break",5)))))</f>
        <v>3</v>
      </c>
      <c r="O1667" s="14" t="s">
        <v>13</v>
      </c>
      <c r="P1667" s="14">
        <f t="shared" ref="P1667:P1730" si="105">IF(O1667="Greetings",1,IF(O1667="Break",2,IF(O1667="Closing",3,IF(O1667="demonstration",4,IF(O1667="Hands on",5,IF(O1667="Introduction",6,IF(O1667="Lecture",7,IF(O1667="No Activity",8,IF(O1667="Peer Learning",9)))))))))</f>
        <v>7</v>
      </c>
      <c r="Q1667" s="14" t="s">
        <v>15</v>
      </c>
      <c r="R1667" s="14">
        <f t="shared" ref="R1667:R1730" si="106">IF(Q1667="On Campus",1,IF(Q1667="Off Campus",2))</f>
        <v>2</v>
      </c>
      <c r="S1667" s="14" t="s">
        <v>119</v>
      </c>
      <c r="T1667" s="14" t="s">
        <v>143</v>
      </c>
      <c r="U1667" s="14">
        <f t="shared" ref="U1667:U1730" si="107">IF(T1667="Tools_Digital Drawing",1,IF(T1667="Spatial Design",2,IF(T1667="Technical Contexts",3)))</f>
        <v>3</v>
      </c>
    </row>
    <row r="1668" spans="1:21" x14ac:dyDescent="0.3">
      <c r="A1668" s="11">
        <v>44635.647650462961</v>
      </c>
      <c r="B1668" s="15">
        <v>44635</v>
      </c>
      <c r="C1668" s="16">
        <v>0.64765046296296302</v>
      </c>
      <c r="D1668" s="12">
        <v>87.3</v>
      </c>
      <c r="E1668" s="12">
        <v>89.240000000000009</v>
      </c>
      <c r="F1668" s="12">
        <v>100.88000000000001</v>
      </c>
      <c r="G1668" s="12">
        <v>92.149999999999991</v>
      </c>
      <c r="H1668" s="12">
        <v>95.06</v>
      </c>
      <c r="I1668" s="12">
        <v>88.27</v>
      </c>
      <c r="J1668" s="12">
        <v>103.79</v>
      </c>
      <c r="K1668" s="12">
        <v>97</v>
      </c>
      <c r="L1668" s="13">
        <v>94.211249999999993</v>
      </c>
      <c r="M1668" s="17" t="s">
        <v>138</v>
      </c>
      <c r="N1668" s="17">
        <f t="shared" si="104"/>
        <v>3</v>
      </c>
      <c r="O1668" s="14" t="s">
        <v>13</v>
      </c>
      <c r="P1668" s="14">
        <f t="shared" si="105"/>
        <v>7</v>
      </c>
      <c r="Q1668" s="14" t="s">
        <v>15</v>
      </c>
      <c r="R1668" s="14">
        <f t="shared" si="106"/>
        <v>2</v>
      </c>
      <c r="S1668" s="14" t="s">
        <v>119</v>
      </c>
      <c r="T1668" s="14" t="s">
        <v>143</v>
      </c>
      <c r="U1668" s="14">
        <f t="shared" si="107"/>
        <v>3</v>
      </c>
    </row>
    <row r="1669" spans="1:21" x14ac:dyDescent="0.3">
      <c r="A1669" s="11">
        <v>44635.647893518515</v>
      </c>
      <c r="B1669" s="15">
        <v>44635</v>
      </c>
      <c r="C1669" s="16">
        <v>0.64789351851851851</v>
      </c>
      <c r="D1669" s="12">
        <v>94.5</v>
      </c>
      <c r="E1669" s="12">
        <v>96.600000000000009</v>
      </c>
      <c r="F1669" s="12">
        <v>109.2</v>
      </c>
      <c r="G1669" s="12">
        <v>99.75</v>
      </c>
      <c r="H1669" s="12">
        <v>102.89999999999999</v>
      </c>
      <c r="I1669" s="12">
        <v>95.55</v>
      </c>
      <c r="J1669" s="12">
        <v>112.35000000000001</v>
      </c>
      <c r="K1669" s="12">
        <v>105</v>
      </c>
      <c r="L1669" s="13">
        <v>101.98125</v>
      </c>
      <c r="M1669" s="17" t="s">
        <v>138</v>
      </c>
      <c r="N1669" s="17">
        <f t="shared" si="104"/>
        <v>3</v>
      </c>
      <c r="O1669" s="14" t="s">
        <v>13</v>
      </c>
      <c r="P1669" s="14">
        <f t="shared" si="105"/>
        <v>7</v>
      </c>
      <c r="Q1669" s="14" t="s">
        <v>15</v>
      </c>
      <c r="R1669" s="14">
        <f t="shared" si="106"/>
        <v>2</v>
      </c>
      <c r="S1669" s="14" t="s">
        <v>119</v>
      </c>
      <c r="T1669" s="14" t="s">
        <v>143</v>
      </c>
      <c r="U1669" s="14">
        <f t="shared" si="107"/>
        <v>3</v>
      </c>
    </row>
    <row r="1670" spans="1:21" x14ac:dyDescent="0.3">
      <c r="A1670" s="11">
        <v>44635.647905092592</v>
      </c>
      <c r="B1670" s="15">
        <v>44635</v>
      </c>
      <c r="C1670" s="16">
        <v>0.64790509259259255</v>
      </c>
      <c r="D1670" s="12">
        <v>92.1</v>
      </c>
      <c r="E1670" s="12">
        <v>94.146666666666661</v>
      </c>
      <c r="F1670" s="12">
        <v>106.42666666666666</v>
      </c>
      <c r="G1670" s="12">
        <v>97.216666666666654</v>
      </c>
      <c r="H1670" s="12">
        <v>100.28666666666666</v>
      </c>
      <c r="I1670" s="12">
        <v>105</v>
      </c>
      <c r="J1670" s="12">
        <v>106</v>
      </c>
      <c r="K1670" s="12">
        <v>96</v>
      </c>
      <c r="L1670" s="13">
        <v>99.647083333333327</v>
      </c>
      <c r="M1670" s="17" t="s">
        <v>138</v>
      </c>
      <c r="N1670" s="17">
        <f t="shared" si="104"/>
        <v>3</v>
      </c>
      <c r="O1670" s="14" t="s">
        <v>13</v>
      </c>
      <c r="P1670" s="14">
        <f t="shared" si="105"/>
        <v>7</v>
      </c>
      <c r="Q1670" s="14" t="s">
        <v>15</v>
      </c>
      <c r="R1670" s="14">
        <f t="shared" si="106"/>
        <v>2</v>
      </c>
      <c r="S1670" s="14" t="s">
        <v>119</v>
      </c>
      <c r="T1670" s="14" t="s">
        <v>143</v>
      </c>
      <c r="U1670" s="14">
        <f t="shared" si="107"/>
        <v>3</v>
      </c>
    </row>
    <row r="1671" spans="1:21" x14ac:dyDescent="0.3">
      <c r="A1671" s="11">
        <v>44635.648356481484</v>
      </c>
      <c r="B1671" s="15">
        <v>44635</v>
      </c>
      <c r="C1671" s="16">
        <v>0.64835648148148151</v>
      </c>
      <c r="D1671" s="12">
        <v>98.100000000000009</v>
      </c>
      <c r="E1671" s="12">
        <v>100.28</v>
      </c>
      <c r="F1671" s="12">
        <v>113.36</v>
      </c>
      <c r="G1671" s="12">
        <v>103.55</v>
      </c>
      <c r="H1671" s="12">
        <v>106.82</v>
      </c>
      <c r="I1671" s="12">
        <v>99.19</v>
      </c>
      <c r="J1671" s="12">
        <v>116.63000000000001</v>
      </c>
      <c r="K1671" s="12">
        <v>109</v>
      </c>
      <c r="L1671" s="13">
        <v>105.86624999999999</v>
      </c>
      <c r="M1671" s="17" t="s">
        <v>138</v>
      </c>
      <c r="N1671" s="17">
        <f t="shared" si="104"/>
        <v>3</v>
      </c>
      <c r="O1671" s="14" t="s">
        <v>13</v>
      </c>
      <c r="P1671" s="14">
        <f t="shared" si="105"/>
        <v>7</v>
      </c>
      <c r="Q1671" s="14" t="s">
        <v>15</v>
      </c>
      <c r="R1671" s="14">
        <f t="shared" si="106"/>
        <v>2</v>
      </c>
      <c r="S1671" s="14" t="s">
        <v>119</v>
      </c>
      <c r="T1671" s="14" t="s">
        <v>143</v>
      </c>
      <c r="U1671" s="14">
        <f t="shared" si="107"/>
        <v>3</v>
      </c>
    </row>
    <row r="1672" spans="1:21" x14ac:dyDescent="0.3">
      <c r="A1672" s="11">
        <v>44635.648495370369</v>
      </c>
      <c r="B1672" s="15">
        <v>44635</v>
      </c>
      <c r="C1672" s="16">
        <v>0.64849537037037031</v>
      </c>
      <c r="D1672" s="12">
        <v>99.9</v>
      </c>
      <c r="E1672" s="12">
        <v>102.12</v>
      </c>
      <c r="F1672" s="12">
        <v>115.44</v>
      </c>
      <c r="G1672" s="12">
        <v>105.44999999999999</v>
      </c>
      <c r="H1672" s="12">
        <v>108.78</v>
      </c>
      <c r="I1672" s="12">
        <v>101.01</v>
      </c>
      <c r="J1672" s="12">
        <v>118.77000000000001</v>
      </c>
      <c r="K1672" s="12">
        <v>111</v>
      </c>
      <c r="L1672" s="13">
        <v>107.80875</v>
      </c>
      <c r="M1672" s="17" t="s">
        <v>138</v>
      </c>
      <c r="N1672" s="17">
        <f t="shared" si="104"/>
        <v>3</v>
      </c>
      <c r="O1672" s="14" t="s">
        <v>13</v>
      </c>
      <c r="P1672" s="14">
        <f t="shared" si="105"/>
        <v>7</v>
      </c>
      <c r="Q1672" s="14" t="s">
        <v>15</v>
      </c>
      <c r="R1672" s="14">
        <f t="shared" si="106"/>
        <v>2</v>
      </c>
      <c r="S1672" s="14" t="s">
        <v>119</v>
      </c>
      <c r="T1672" s="14" t="s">
        <v>143</v>
      </c>
      <c r="U1672" s="14">
        <f t="shared" si="107"/>
        <v>3</v>
      </c>
    </row>
    <row r="1673" spans="1:21" x14ac:dyDescent="0.3">
      <c r="A1673" s="11">
        <v>44635.648564814815</v>
      </c>
      <c r="B1673" s="15">
        <v>44635</v>
      </c>
      <c r="C1673" s="16">
        <v>0.64856481481481476</v>
      </c>
      <c r="D1673" s="12">
        <v>93.600000000000009</v>
      </c>
      <c r="E1673" s="12">
        <v>95.68</v>
      </c>
      <c r="F1673" s="12">
        <v>108.16</v>
      </c>
      <c r="G1673" s="12">
        <v>98.8</v>
      </c>
      <c r="H1673" s="12">
        <v>101.92</v>
      </c>
      <c r="I1673" s="12">
        <v>104</v>
      </c>
      <c r="J1673" s="12">
        <v>111.28</v>
      </c>
      <c r="K1673" s="12">
        <v>100.88</v>
      </c>
      <c r="L1673" s="13">
        <v>101.79</v>
      </c>
      <c r="M1673" s="17" t="s">
        <v>138</v>
      </c>
      <c r="N1673" s="17">
        <f t="shared" si="104"/>
        <v>3</v>
      </c>
      <c r="O1673" s="14" t="s">
        <v>13</v>
      </c>
      <c r="P1673" s="14">
        <f t="shared" si="105"/>
        <v>7</v>
      </c>
      <c r="Q1673" s="14" t="s">
        <v>15</v>
      </c>
      <c r="R1673" s="14">
        <f t="shared" si="106"/>
        <v>2</v>
      </c>
      <c r="S1673" s="14" t="s">
        <v>119</v>
      </c>
      <c r="T1673" s="14" t="s">
        <v>143</v>
      </c>
      <c r="U1673" s="14">
        <f t="shared" si="107"/>
        <v>3</v>
      </c>
    </row>
    <row r="1674" spans="1:21" x14ac:dyDescent="0.3">
      <c r="A1674" s="11">
        <v>44635.648599537039</v>
      </c>
      <c r="B1674" s="15">
        <v>44635</v>
      </c>
      <c r="C1674" s="16">
        <v>0.6485995370370371</v>
      </c>
      <c r="D1674" s="12">
        <v>98.399999999999991</v>
      </c>
      <c r="E1674" s="12">
        <v>100.58666666666667</v>
      </c>
      <c r="F1674" s="12">
        <v>113.70666666666666</v>
      </c>
      <c r="G1674" s="12">
        <v>103.86666666666666</v>
      </c>
      <c r="H1674" s="12">
        <v>107.14666666666666</v>
      </c>
      <c r="I1674" s="12">
        <v>108</v>
      </c>
      <c r="J1674" s="12">
        <v>111</v>
      </c>
      <c r="K1674" s="12">
        <v>109</v>
      </c>
      <c r="L1674" s="13">
        <v>106.46333333333334</v>
      </c>
      <c r="M1674" s="17" t="s">
        <v>138</v>
      </c>
      <c r="N1674" s="17">
        <f t="shared" si="104"/>
        <v>3</v>
      </c>
      <c r="O1674" s="14" t="s">
        <v>13</v>
      </c>
      <c r="P1674" s="14">
        <f t="shared" si="105"/>
        <v>7</v>
      </c>
      <c r="Q1674" s="14" t="s">
        <v>15</v>
      </c>
      <c r="R1674" s="14">
        <f t="shared" si="106"/>
        <v>2</v>
      </c>
      <c r="S1674" s="14" t="s">
        <v>119</v>
      </c>
      <c r="T1674" s="14" t="s">
        <v>143</v>
      </c>
      <c r="U1674" s="14">
        <f t="shared" si="107"/>
        <v>3</v>
      </c>
    </row>
    <row r="1675" spans="1:21" x14ac:dyDescent="0.3">
      <c r="A1675" s="11">
        <v>44635.649293981478</v>
      </c>
      <c r="B1675" s="15">
        <v>44635</v>
      </c>
      <c r="C1675" s="16">
        <v>0.64929398148148143</v>
      </c>
      <c r="D1675" s="12">
        <v>99.3</v>
      </c>
      <c r="E1675" s="12">
        <v>101.50666666666666</v>
      </c>
      <c r="F1675" s="12">
        <v>114.74666666666667</v>
      </c>
      <c r="G1675" s="12">
        <v>104.81666666666666</v>
      </c>
      <c r="H1675" s="12">
        <v>108.12666666666667</v>
      </c>
      <c r="I1675" s="12">
        <v>104</v>
      </c>
      <c r="J1675" s="12">
        <v>113</v>
      </c>
      <c r="K1675" s="12">
        <v>114</v>
      </c>
      <c r="L1675" s="13">
        <v>107.43708333333333</v>
      </c>
      <c r="M1675" s="17" t="s">
        <v>138</v>
      </c>
      <c r="N1675" s="17">
        <f t="shared" si="104"/>
        <v>3</v>
      </c>
      <c r="O1675" s="14" t="s">
        <v>13</v>
      </c>
      <c r="P1675" s="14">
        <f t="shared" si="105"/>
        <v>7</v>
      </c>
      <c r="Q1675" s="14" t="s">
        <v>15</v>
      </c>
      <c r="R1675" s="14">
        <f t="shared" si="106"/>
        <v>2</v>
      </c>
      <c r="S1675" s="14" t="s">
        <v>119</v>
      </c>
      <c r="T1675" s="14" t="s">
        <v>143</v>
      </c>
      <c r="U1675" s="14">
        <f t="shared" si="107"/>
        <v>3</v>
      </c>
    </row>
    <row r="1676" spans="1:21" x14ac:dyDescent="0.3">
      <c r="A1676" s="11">
        <v>44635.649444444447</v>
      </c>
      <c r="B1676" s="15">
        <v>44635</v>
      </c>
      <c r="C1676" s="16">
        <v>0.64944444444444438</v>
      </c>
      <c r="D1676" s="12">
        <v>83</v>
      </c>
      <c r="E1676" s="12">
        <v>76.36</v>
      </c>
      <c r="F1676" s="12">
        <v>86.320000000000007</v>
      </c>
      <c r="G1676" s="12">
        <v>78.849999999999994</v>
      </c>
      <c r="H1676" s="12">
        <v>81.34</v>
      </c>
      <c r="I1676" s="12">
        <v>75.53</v>
      </c>
      <c r="J1676" s="12">
        <v>88.81</v>
      </c>
      <c r="K1676" s="12">
        <v>80.509999999999991</v>
      </c>
      <c r="L1676" s="13">
        <v>81.34</v>
      </c>
      <c r="M1676" s="17" t="s">
        <v>138</v>
      </c>
      <c r="N1676" s="17">
        <f t="shared" si="104"/>
        <v>3</v>
      </c>
      <c r="O1676" s="14" t="s">
        <v>13</v>
      </c>
      <c r="P1676" s="14">
        <f t="shared" si="105"/>
        <v>7</v>
      </c>
      <c r="Q1676" s="14" t="s">
        <v>15</v>
      </c>
      <c r="R1676" s="14">
        <f t="shared" si="106"/>
        <v>2</v>
      </c>
      <c r="S1676" s="14" t="s">
        <v>119</v>
      </c>
      <c r="T1676" s="14" t="s">
        <v>143</v>
      </c>
      <c r="U1676" s="14">
        <f t="shared" si="107"/>
        <v>3</v>
      </c>
    </row>
    <row r="1677" spans="1:21" x14ac:dyDescent="0.3">
      <c r="A1677" s="11">
        <v>44635.649988425925</v>
      </c>
      <c r="B1677" s="15">
        <v>44635</v>
      </c>
      <c r="C1677" s="16">
        <v>0.64998842592592598</v>
      </c>
      <c r="D1677" s="12">
        <v>99.9</v>
      </c>
      <c r="E1677" s="12">
        <v>102.12</v>
      </c>
      <c r="F1677" s="12">
        <v>115.44</v>
      </c>
      <c r="G1677" s="12">
        <v>105.44999999999999</v>
      </c>
      <c r="H1677" s="12">
        <v>108.78</v>
      </c>
      <c r="I1677" s="12">
        <v>107</v>
      </c>
      <c r="J1677" s="12">
        <v>118</v>
      </c>
      <c r="K1677" s="12">
        <v>108</v>
      </c>
      <c r="L1677" s="13">
        <v>108.08625000000001</v>
      </c>
      <c r="M1677" s="17" t="s">
        <v>138</v>
      </c>
      <c r="N1677" s="17">
        <f t="shared" si="104"/>
        <v>3</v>
      </c>
      <c r="O1677" s="14" t="s">
        <v>13</v>
      </c>
      <c r="P1677" s="14">
        <f t="shared" si="105"/>
        <v>7</v>
      </c>
      <c r="Q1677" s="14" t="s">
        <v>15</v>
      </c>
      <c r="R1677" s="14">
        <f t="shared" si="106"/>
        <v>2</v>
      </c>
      <c r="S1677" s="14" t="s">
        <v>119</v>
      </c>
      <c r="T1677" s="14" t="s">
        <v>143</v>
      </c>
      <c r="U1677" s="14">
        <f t="shared" si="107"/>
        <v>3</v>
      </c>
    </row>
    <row r="1678" spans="1:21" x14ac:dyDescent="0.3">
      <c r="A1678" s="11">
        <v>44635.65</v>
      </c>
      <c r="B1678" s="15">
        <v>44635</v>
      </c>
      <c r="C1678" s="16">
        <v>0.65</v>
      </c>
      <c r="D1678" s="12">
        <v>105</v>
      </c>
      <c r="E1678" s="12">
        <v>96.600000000000009</v>
      </c>
      <c r="F1678" s="12">
        <v>109.2</v>
      </c>
      <c r="G1678" s="12">
        <v>99.75</v>
      </c>
      <c r="H1678" s="12">
        <v>102.89999999999999</v>
      </c>
      <c r="I1678" s="12">
        <v>95.55</v>
      </c>
      <c r="J1678" s="12">
        <v>112.35000000000001</v>
      </c>
      <c r="K1678" s="12">
        <v>101.85</v>
      </c>
      <c r="L1678" s="13">
        <v>102.9</v>
      </c>
      <c r="M1678" s="17" t="s">
        <v>138</v>
      </c>
      <c r="N1678" s="17">
        <f t="shared" si="104"/>
        <v>3</v>
      </c>
      <c r="O1678" s="14" t="s">
        <v>13</v>
      </c>
      <c r="P1678" s="14">
        <f t="shared" si="105"/>
        <v>7</v>
      </c>
      <c r="Q1678" s="14" t="s">
        <v>15</v>
      </c>
      <c r="R1678" s="14">
        <f t="shared" si="106"/>
        <v>2</v>
      </c>
      <c r="S1678" s="14" t="s">
        <v>119</v>
      </c>
      <c r="T1678" s="14" t="s">
        <v>143</v>
      </c>
      <c r="U1678" s="14">
        <f t="shared" si="107"/>
        <v>3</v>
      </c>
    </row>
    <row r="1679" spans="1:21" x14ac:dyDescent="0.3">
      <c r="A1679" s="11">
        <v>44635.650682870371</v>
      </c>
      <c r="B1679" s="15">
        <v>44635</v>
      </c>
      <c r="C1679" s="16">
        <v>0.65068287037037031</v>
      </c>
      <c r="D1679" s="12">
        <v>97.5</v>
      </c>
      <c r="E1679" s="12">
        <v>99.666666666666671</v>
      </c>
      <c r="F1679" s="12">
        <v>112.66666666666667</v>
      </c>
      <c r="G1679" s="12">
        <v>102.91666666666666</v>
      </c>
      <c r="H1679" s="12">
        <v>106.16666666666666</v>
      </c>
      <c r="I1679" s="12">
        <v>100</v>
      </c>
      <c r="J1679" s="12">
        <v>122</v>
      </c>
      <c r="K1679" s="12">
        <v>103</v>
      </c>
      <c r="L1679" s="13">
        <v>105.48958333333333</v>
      </c>
      <c r="M1679" s="17" t="s">
        <v>138</v>
      </c>
      <c r="N1679" s="17">
        <f t="shared" si="104"/>
        <v>3</v>
      </c>
      <c r="O1679" s="14" t="s">
        <v>13</v>
      </c>
      <c r="P1679" s="14">
        <f t="shared" si="105"/>
        <v>7</v>
      </c>
      <c r="Q1679" s="14" t="s">
        <v>15</v>
      </c>
      <c r="R1679" s="14">
        <f t="shared" si="106"/>
        <v>2</v>
      </c>
      <c r="S1679" s="14" t="s">
        <v>119</v>
      </c>
      <c r="T1679" s="14" t="s">
        <v>143</v>
      </c>
      <c r="U1679" s="14">
        <f t="shared" si="107"/>
        <v>3</v>
      </c>
    </row>
    <row r="1680" spans="1:21" x14ac:dyDescent="0.3">
      <c r="A1680" s="11">
        <v>44635.650868055556</v>
      </c>
      <c r="B1680" s="15">
        <v>44635</v>
      </c>
      <c r="C1680" s="16">
        <v>0.6508680555555556</v>
      </c>
      <c r="D1680" s="12">
        <v>105.3</v>
      </c>
      <c r="E1680" s="12">
        <v>107.64</v>
      </c>
      <c r="F1680" s="12">
        <v>121.68</v>
      </c>
      <c r="G1680" s="12">
        <v>111.14999999999999</v>
      </c>
      <c r="H1680" s="12">
        <v>114.66</v>
      </c>
      <c r="I1680" s="12">
        <v>106.47</v>
      </c>
      <c r="J1680" s="12">
        <v>117</v>
      </c>
      <c r="K1680" s="12">
        <v>113.49</v>
      </c>
      <c r="L1680" s="13">
        <v>112.17375</v>
      </c>
      <c r="M1680" s="17" t="s">
        <v>138</v>
      </c>
      <c r="N1680" s="17">
        <f t="shared" si="104"/>
        <v>3</v>
      </c>
      <c r="O1680" s="14" t="s">
        <v>13</v>
      </c>
      <c r="P1680" s="14">
        <f t="shared" si="105"/>
        <v>7</v>
      </c>
      <c r="Q1680" s="14" t="s">
        <v>15</v>
      </c>
      <c r="R1680" s="14">
        <f t="shared" si="106"/>
        <v>2</v>
      </c>
      <c r="S1680" s="14" t="s">
        <v>119</v>
      </c>
      <c r="T1680" s="14" t="s">
        <v>143</v>
      </c>
      <c r="U1680" s="14">
        <f t="shared" si="107"/>
        <v>3</v>
      </c>
    </row>
    <row r="1681" spans="1:21" x14ac:dyDescent="0.3">
      <c r="A1681" s="11">
        <v>44635.651377314818</v>
      </c>
      <c r="B1681" s="15">
        <v>44635</v>
      </c>
      <c r="C1681" s="16">
        <v>0.65137731481481487</v>
      </c>
      <c r="D1681" s="12">
        <v>93.600000000000009</v>
      </c>
      <c r="E1681" s="12">
        <v>95.68</v>
      </c>
      <c r="F1681" s="12">
        <v>108.16</v>
      </c>
      <c r="G1681" s="12">
        <v>98.8</v>
      </c>
      <c r="H1681" s="12">
        <v>101.92</v>
      </c>
      <c r="I1681" s="12">
        <v>104</v>
      </c>
      <c r="J1681" s="12">
        <v>114</v>
      </c>
      <c r="K1681" s="12">
        <v>94</v>
      </c>
      <c r="L1681" s="13">
        <v>101.27000000000001</v>
      </c>
      <c r="M1681" s="17" t="s">
        <v>138</v>
      </c>
      <c r="N1681" s="17">
        <f t="shared" si="104"/>
        <v>3</v>
      </c>
      <c r="O1681" s="14" t="s">
        <v>13</v>
      </c>
      <c r="P1681" s="14">
        <f t="shared" si="105"/>
        <v>7</v>
      </c>
      <c r="Q1681" s="14" t="s">
        <v>15</v>
      </c>
      <c r="R1681" s="14">
        <f t="shared" si="106"/>
        <v>2</v>
      </c>
      <c r="S1681" s="14" t="s">
        <v>119</v>
      </c>
      <c r="T1681" s="14" t="s">
        <v>143</v>
      </c>
      <c r="U1681" s="14">
        <f t="shared" si="107"/>
        <v>3</v>
      </c>
    </row>
    <row r="1682" spans="1:21" x14ac:dyDescent="0.3">
      <c r="A1682" s="11">
        <v>44635.652071759258</v>
      </c>
      <c r="B1682" s="15">
        <v>44635</v>
      </c>
      <c r="C1682" s="16">
        <v>0.6520717592592592</v>
      </c>
      <c r="D1682" s="12">
        <v>87.3</v>
      </c>
      <c r="E1682" s="12">
        <v>89.240000000000009</v>
      </c>
      <c r="F1682" s="12">
        <v>100.88000000000001</v>
      </c>
      <c r="G1682" s="12">
        <v>92.149999999999991</v>
      </c>
      <c r="H1682" s="12">
        <v>95.06</v>
      </c>
      <c r="I1682" s="12">
        <v>102</v>
      </c>
      <c r="J1682" s="12">
        <v>97</v>
      </c>
      <c r="K1682" s="12">
        <v>92</v>
      </c>
      <c r="L1682" s="13">
        <v>94.453749999999999</v>
      </c>
      <c r="M1682" s="17" t="s">
        <v>138</v>
      </c>
      <c r="N1682" s="17">
        <f t="shared" si="104"/>
        <v>3</v>
      </c>
      <c r="O1682" s="14" t="s">
        <v>13</v>
      </c>
      <c r="P1682" s="14">
        <f t="shared" si="105"/>
        <v>7</v>
      </c>
      <c r="Q1682" s="14" t="s">
        <v>15</v>
      </c>
      <c r="R1682" s="14">
        <f t="shared" si="106"/>
        <v>2</v>
      </c>
      <c r="S1682" s="14" t="s">
        <v>119</v>
      </c>
      <c r="T1682" s="14" t="s">
        <v>143</v>
      </c>
      <c r="U1682" s="14">
        <f t="shared" si="107"/>
        <v>3</v>
      </c>
    </row>
    <row r="1683" spans="1:21" x14ac:dyDescent="0.3">
      <c r="A1683" s="11">
        <v>44635.652766203704</v>
      </c>
      <c r="B1683" s="15">
        <v>44635</v>
      </c>
      <c r="C1683" s="16">
        <v>0.65276620370370375</v>
      </c>
      <c r="D1683" s="12">
        <v>84</v>
      </c>
      <c r="E1683" s="12">
        <v>85.86666666666666</v>
      </c>
      <c r="F1683" s="12">
        <v>97.066666666666663</v>
      </c>
      <c r="G1683" s="12">
        <v>88.666666666666657</v>
      </c>
      <c r="H1683" s="12">
        <v>91.466666666666654</v>
      </c>
      <c r="I1683" s="12">
        <v>99</v>
      </c>
      <c r="J1683" s="12">
        <v>91</v>
      </c>
      <c r="K1683" s="12">
        <v>90</v>
      </c>
      <c r="L1683" s="13">
        <v>90.883333333333326</v>
      </c>
      <c r="M1683" s="17" t="s">
        <v>138</v>
      </c>
      <c r="N1683" s="17">
        <f t="shared" si="104"/>
        <v>3</v>
      </c>
      <c r="O1683" s="14" t="s">
        <v>13</v>
      </c>
      <c r="P1683" s="14">
        <f t="shared" si="105"/>
        <v>7</v>
      </c>
      <c r="Q1683" s="14" t="s">
        <v>15</v>
      </c>
      <c r="R1683" s="14">
        <f t="shared" si="106"/>
        <v>2</v>
      </c>
      <c r="S1683" s="14" t="s">
        <v>119</v>
      </c>
      <c r="T1683" s="14" t="s">
        <v>143</v>
      </c>
      <c r="U1683" s="14">
        <f t="shared" si="107"/>
        <v>3</v>
      </c>
    </row>
    <row r="1684" spans="1:21" x14ac:dyDescent="0.3">
      <c r="A1684" s="11">
        <v>44635.653460648151</v>
      </c>
      <c r="B1684" s="15">
        <v>44635</v>
      </c>
      <c r="C1684" s="16">
        <v>0.65346064814814808</v>
      </c>
      <c r="D1684" s="12">
        <v>86.100000000000009</v>
      </c>
      <c r="E1684" s="12">
        <v>88.013333333333335</v>
      </c>
      <c r="F1684" s="12">
        <v>99.493333333333339</v>
      </c>
      <c r="G1684" s="12">
        <v>90.88333333333334</v>
      </c>
      <c r="H1684" s="12">
        <v>93.75333333333333</v>
      </c>
      <c r="I1684" s="12">
        <v>101</v>
      </c>
      <c r="J1684" s="12">
        <v>98</v>
      </c>
      <c r="K1684" s="12">
        <v>88</v>
      </c>
      <c r="L1684" s="13">
        <v>93.155416666666667</v>
      </c>
      <c r="M1684" s="17" t="s">
        <v>138</v>
      </c>
      <c r="N1684" s="17">
        <f t="shared" si="104"/>
        <v>3</v>
      </c>
      <c r="O1684" s="14" t="s">
        <v>13</v>
      </c>
      <c r="P1684" s="14">
        <f t="shared" si="105"/>
        <v>7</v>
      </c>
      <c r="Q1684" s="14" t="s">
        <v>15</v>
      </c>
      <c r="R1684" s="14">
        <f t="shared" si="106"/>
        <v>2</v>
      </c>
      <c r="S1684" s="14" t="s">
        <v>119</v>
      </c>
      <c r="T1684" s="14" t="s">
        <v>143</v>
      </c>
      <c r="U1684" s="14">
        <f t="shared" si="107"/>
        <v>3</v>
      </c>
    </row>
    <row r="1685" spans="1:21" x14ac:dyDescent="0.3">
      <c r="A1685" s="11">
        <v>44635.65347222222</v>
      </c>
      <c r="B1685" s="15">
        <v>44635</v>
      </c>
      <c r="C1685" s="16">
        <v>0.65347222222222223</v>
      </c>
      <c r="D1685" s="12">
        <v>106</v>
      </c>
      <c r="E1685" s="12">
        <v>97.52000000000001</v>
      </c>
      <c r="F1685" s="12">
        <v>110.24000000000001</v>
      </c>
      <c r="G1685" s="12">
        <v>100.69999999999999</v>
      </c>
      <c r="H1685" s="12">
        <v>103.88</v>
      </c>
      <c r="I1685" s="12">
        <v>96.460000000000008</v>
      </c>
      <c r="J1685" s="12">
        <v>113.42</v>
      </c>
      <c r="K1685" s="12">
        <v>102.82</v>
      </c>
      <c r="L1685" s="13">
        <v>103.88</v>
      </c>
      <c r="M1685" s="17" t="s">
        <v>138</v>
      </c>
      <c r="N1685" s="17">
        <f t="shared" si="104"/>
        <v>3</v>
      </c>
      <c r="O1685" s="14" t="s">
        <v>13</v>
      </c>
      <c r="P1685" s="14">
        <f t="shared" si="105"/>
        <v>7</v>
      </c>
      <c r="Q1685" s="14" t="s">
        <v>15</v>
      </c>
      <c r="R1685" s="14">
        <f t="shared" si="106"/>
        <v>2</v>
      </c>
      <c r="S1685" s="14" t="s">
        <v>119</v>
      </c>
      <c r="T1685" s="14" t="s">
        <v>143</v>
      </c>
      <c r="U1685" s="14">
        <f t="shared" si="107"/>
        <v>3</v>
      </c>
    </row>
    <row r="1686" spans="1:21" x14ac:dyDescent="0.3">
      <c r="A1686" s="11">
        <v>44635.65415509259</v>
      </c>
      <c r="B1686" s="15">
        <v>44635</v>
      </c>
      <c r="C1686" s="16">
        <v>0.65415509259259264</v>
      </c>
      <c r="D1686" s="12">
        <v>87</v>
      </c>
      <c r="E1686" s="12">
        <v>88.933333333333337</v>
      </c>
      <c r="F1686" s="12">
        <v>100.53333333333335</v>
      </c>
      <c r="G1686" s="12">
        <v>91.833333333333329</v>
      </c>
      <c r="H1686" s="12">
        <v>94.733333333333334</v>
      </c>
      <c r="I1686" s="12">
        <v>98</v>
      </c>
      <c r="J1686" s="12">
        <v>99</v>
      </c>
      <c r="K1686" s="12">
        <v>93</v>
      </c>
      <c r="L1686" s="13">
        <v>94.129166666666663</v>
      </c>
      <c r="M1686" s="17" t="s">
        <v>138</v>
      </c>
      <c r="N1686" s="17">
        <f t="shared" si="104"/>
        <v>3</v>
      </c>
      <c r="O1686" s="14" t="s">
        <v>13</v>
      </c>
      <c r="P1686" s="14">
        <f t="shared" si="105"/>
        <v>7</v>
      </c>
      <c r="Q1686" s="14" t="s">
        <v>15</v>
      </c>
      <c r="R1686" s="14">
        <f t="shared" si="106"/>
        <v>2</v>
      </c>
      <c r="S1686" s="14" t="s">
        <v>119</v>
      </c>
      <c r="T1686" s="14" t="s">
        <v>143</v>
      </c>
      <c r="U1686" s="14">
        <f t="shared" si="107"/>
        <v>3</v>
      </c>
    </row>
    <row r="1687" spans="1:21" x14ac:dyDescent="0.3">
      <c r="A1687" s="11">
        <v>44635.654803240737</v>
      </c>
      <c r="B1687" s="15">
        <v>44635</v>
      </c>
      <c r="C1687" s="16">
        <v>0.65480324074074081</v>
      </c>
      <c r="D1687" s="12">
        <v>90</v>
      </c>
      <c r="E1687" s="12">
        <v>92</v>
      </c>
      <c r="F1687" s="12">
        <v>104</v>
      </c>
      <c r="G1687" s="12">
        <v>95</v>
      </c>
      <c r="H1687" s="12">
        <v>98</v>
      </c>
      <c r="I1687" s="12">
        <v>100</v>
      </c>
      <c r="J1687" s="12">
        <v>107</v>
      </c>
      <c r="K1687" s="12">
        <v>97</v>
      </c>
      <c r="L1687" s="13">
        <v>97.875</v>
      </c>
      <c r="M1687" s="17" t="s">
        <v>138</v>
      </c>
      <c r="N1687" s="17">
        <f t="shared" si="104"/>
        <v>3</v>
      </c>
      <c r="O1687" s="14" t="s">
        <v>13</v>
      </c>
      <c r="P1687" s="14">
        <f t="shared" si="105"/>
        <v>7</v>
      </c>
      <c r="Q1687" s="14" t="s">
        <v>15</v>
      </c>
      <c r="R1687" s="14">
        <f t="shared" si="106"/>
        <v>2</v>
      </c>
      <c r="S1687" s="14" t="s">
        <v>119</v>
      </c>
      <c r="T1687" s="14" t="s">
        <v>143</v>
      </c>
      <c r="U1687" s="14">
        <f t="shared" si="107"/>
        <v>3</v>
      </c>
    </row>
    <row r="1688" spans="1:21" x14ac:dyDescent="0.3">
      <c r="A1688" s="11">
        <v>44635.654814814814</v>
      </c>
      <c r="B1688" s="15">
        <v>44635</v>
      </c>
      <c r="C1688" s="16">
        <v>0.65481481481481485</v>
      </c>
      <c r="D1688" s="12">
        <v>99</v>
      </c>
      <c r="E1688" s="12">
        <v>91.08</v>
      </c>
      <c r="F1688" s="12">
        <v>102.96000000000001</v>
      </c>
      <c r="G1688" s="12">
        <v>94.05</v>
      </c>
      <c r="H1688" s="12">
        <v>97.02</v>
      </c>
      <c r="I1688" s="12">
        <v>90.09</v>
      </c>
      <c r="J1688" s="12">
        <v>105.93</v>
      </c>
      <c r="K1688" s="12">
        <v>96.03</v>
      </c>
      <c r="L1688" s="13">
        <v>97.019999999999982</v>
      </c>
      <c r="M1688" s="17" t="s">
        <v>138</v>
      </c>
      <c r="N1688" s="17">
        <f t="shared" si="104"/>
        <v>3</v>
      </c>
      <c r="O1688" s="14" t="s">
        <v>13</v>
      </c>
      <c r="P1688" s="14">
        <f t="shared" si="105"/>
        <v>7</v>
      </c>
      <c r="Q1688" s="14" t="s">
        <v>15</v>
      </c>
      <c r="R1688" s="14">
        <f t="shared" si="106"/>
        <v>2</v>
      </c>
      <c r="S1688" s="14" t="s">
        <v>119</v>
      </c>
      <c r="T1688" s="14" t="s">
        <v>143</v>
      </c>
      <c r="U1688" s="14">
        <f t="shared" si="107"/>
        <v>3</v>
      </c>
    </row>
    <row r="1689" spans="1:21" x14ac:dyDescent="0.3">
      <c r="A1689" s="11">
        <v>44635.654849537037</v>
      </c>
      <c r="B1689" s="15">
        <v>44635</v>
      </c>
      <c r="C1689" s="16">
        <v>0.65484953703703697</v>
      </c>
      <c r="D1689" s="12">
        <v>86.4</v>
      </c>
      <c r="E1689" s="12">
        <v>88.320000000000007</v>
      </c>
      <c r="F1689" s="12">
        <v>99.84</v>
      </c>
      <c r="G1689" s="12">
        <v>91.199999999999989</v>
      </c>
      <c r="H1689" s="12">
        <v>94.08</v>
      </c>
      <c r="I1689" s="12">
        <v>99</v>
      </c>
      <c r="J1689" s="12">
        <v>100</v>
      </c>
      <c r="K1689" s="12">
        <v>89</v>
      </c>
      <c r="L1689" s="13">
        <v>93.48</v>
      </c>
      <c r="M1689" s="17" t="s">
        <v>138</v>
      </c>
      <c r="N1689" s="17">
        <f t="shared" si="104"/>
        <v>3</v>
      </c>
      <c r="O1689" s="14" t="s">
        <v>13</v>
      </c>
      <c r="P1689" s="14">
        <f t="shared" si="105"/>
        <v>7</v>
      </c>
      <c r="Q1689" s="14" t="s">
        <v>15</v>
      </c>
      <c r="R1689" s="14">
        <f t="shared" si="106"/>
        <v>2</v>
      </c>
      <c r="S1689" s="14" t="s">
        <v>119</v>
      </c>
      <c r="T1689" s="14" t="s">
        <v>143</v>
      </c>
      <c r="U1689" s="14">
        <f t="shared" si="107"/>
        <v>3</v>
      </c>
    </row>
    <row r="1690" spans="1:21" x14ac:dyDescent="0.3">
      <c r="A1690" s="11">
        <v>44635.655543981484</v>
      </c>
      <c r="B1690" s="15">
        <v>44635</v>
      </c>
      <c r="C1690" s="16">
        <v>0.65554398148148152</v>
      </c>
      <c r="D1690" s="12">
        <v>86.100000000000009</v>
      </c>
      <c r="E1690" s="12">
        <v>88.013333333333335</v>
      </c>
      <c r="F1690" s="12">
        <v>99.493333333333339</v>
      </c>
      <c r="G1690" s="12">
        <v>90.88333333333334</v>
      </c>
      <c r="H1690" s="12">
        <v>93.75333333333333</v>
      </c>
      <c r="I1690" s="12">
        <v>97</v>
      </c>
      <c r="J1690" s="12">
        <v>98</v>
      </c>
      <c r="K1690" s="12">
        <v>92</v>
      </c>
      <c r="L1690" s="13">
        <v>93.155416666666667</v>
      </c>
      <c r="M1690" s="17" t="s">
        <v>138</v>
      </c>
      <c r="N1690" s="17">
        <f t="shared" si="104"/>
        <v>3</v>
      </c>
      <c r="O1690" s="14" t="s">
        <v>13</v>
      </c>
      <c r="P1690" s="14">
        <f t="shared" si="105"/>
        <v>7</v>
      </c>
      <c r="Q1690" s="14" t="s">
        <v>15</v>
      </c>
      <c r="R1690" s="14">
        <f t="shared" si="106"/>
        <v>2</v>
      </c>
      <c r="S1690" s="14" t="s">
        <v>119</v>
      </c>
      <c r="T1690" s="14" t="s">
        <v>143</v>
      </c>
      <c r="U1690" s="14">
        <f t="shared" si="107"/>
        <v>3</v>
      </c>
    </row>
    <row r="1691" spans="1:21" x14ac:dyDescent="0.3">
      <c r="A1691" s="11">
        <v>44635.656238425923</v>
      </c>
      <c r="B1691" s="15">
        <v>44635</v>
      </c>
      <c r="C1691" s="16">
        <v>0.65623842592592596</v>
      </c>
      <c r="D1691" s="12">
        <v>83.1</v>
      </c>
      <c r="E1691" s="12">
        <v>84.946666666666673</v>
      </c>
      <c r="F1691" s="12">
        <v>96.026666666666671</v>
      </c>
      <c r="G1691" s="12">
        <v>87.716666666666654</v>
      </c>
      <c r="H1691" s="12">
        <v>90.486666666666665</v>
      </c>
      <c r="I1691" s="12">
        <v>92</v>
      </c>
      <c r="J1691" s="12">
        <v>98</v>
      </c>
      <c r="K1691" s="12">
        <v>87</v>
      </c>
      <c r="L1691" s="13">
        <v>89.90958333333333</v>
      </c>
      <c r="M1691" s="17" t="s">
        <v>138</v>
      </c>
      <c r="N1691" s="17">
        <f t="shared" si="104"/>
        <v>3</v>
      </c>
      <c r="O1691" s="14" t="s">
        <v>13</v>
      </c>
      <c r="P1691" s="14">
        <f t="shared" si="105"/>
        <v>7</v>
      </c>
      <c r="Q1691" s="14" t="s">
        <v>15</v>
      </c>
      <c r="R1691" s="14">
        <f t="shared" si="106"/>
        <v>2</v>
      </c>
      <c r="S1691" s="14" t="s">
        <v>119</v>
      </c>
      <c r="T1691" s="14" t="s">
        <v>143</v>
      </c>
      <c r="U1691" s="14">
        <f t="shared" si="107"/>
        <v>3</v>
      </c>
    </row>
    <row r="1692" spans="1:21" x14ac:dyDescent="0.3">
      <c r="A1692" s="11">
        <v>44635.65693287037</v>
      </c>
      <c r="B1692" s="15">
        <v>44635</v>
      </c>
      <c r="C1692" s="16">
        <v>0.6569328703703704</v>
      </c>
      <c r="D1692" s="12">
        <v>83.4</v>
      </c>
      <c r="E1692" s="12">
        <v>85.253333333333345</v>
      </c>
      <c r="F1692" s="12">
        <v>96.373333333333335</v>
      </c>
      <c r="G1692" s="12">
        <v>88.033333333333331</v>
      </c>
      <c r="H1692" s="12">
        <v>90.813333333333333</v>
      </c>
      <c r="I1692" s="12">
        <v>97</v>
      </c>
      <c r="J1692" s="12">
        <v>97</v>
      </c>
      <c r="K1692" s="12">
        <v>84</v>
      </c>
      <c r="L1692" s="13">
        <v>90.234166666666681</v>
      </c>
      <c r="M1692" s="17" t="s">
        <v>138</v>
      </c>
      <c r="N1692" s="17">
        <f t="shared" si="104"/>
        <v>3</v>
      </c>
      <c r="O1692" s="14" t="s">
        <v>13</v>
      </c>
      <c r="P1692" s="14">
        <f t="shared" si="105"/>
        <v>7</v>
      </c>
      <c r="Q1692" s="14" t="s">
        <v>15</v>
      </c>
      <c r="R1692" s="14">
        <f t="shared" si="106"/>
        <v>2</v>
      </c>
      <c r="S1692" s="14" t="s">
        <v>119</v>
      </c>
      <c r="T1692" s="14" t="s">
        <v>143</v>
      </c>
      <c r="U1692" s="14">
        <f t="shared" si="107"/>
        <v>3</v>
      </c>
    </row>
    <row r="1693" spans="1:21" x14ac:dyDescent="0.3">
      <c r="A1693" s="11">
        <v>44635.656944444447</v>
      </c>
      <c r="B1693" s="15">
        <v>44635</v>
      </c>
      <c r="C1693" s="16">
        <v>0.65694444444444444</v>
      </c>
      <c r="D1693" s="12">
        <v>92</v>
      </c>
      <c r="E1693" s="12">
        <v>84.64</v>
      </c>
      <c r="F1693" s="12">
        <v>95.68</v>
      </c>
      <c r="G1693" s="12">
        <v>87.399999999999991</v>
      </c>
      <c r="H1693" s="12">
        <v>90.16</v>
      </c>
      <c r="I1693" s="12">
        <v>83.72</v>
      </c>
      <c r="J1693" s="12">
        <v>98.440000000000012</v>
      </c>
      <c r="K1693" s="12">
        <v>89.24</v>
      </c>
      <c r="L1693" s="13">
        <v>90.160000000000011</v>
      </c>
      <c r="M1693" s="17" t="s">
        <v>138</v>
      </c>
      <c r="N1693" s="17">
        <f t="shared" si="104"/>
        <v>3</v>
      </c>
      <c r="O1693" s="14" t="s">
        <v>13</v>
      </c>
      <c r="P1693" s="14">
        <f t="shared" si="105"/>
        <v>7</v>
      </c>
      <c r="Q1693" s="14" t="s">
        <v>15</v>
      </c>
      <c r="R1693" s="14">
        <f t="shared" si="106"/>
        <v>2</v>
      </c>
      <c r="S1693" s="14" t="s">
        <v>119</v>
      </c>
      <c r="T1693" s="14" t="s">
        <v>143</v>
      </c>
      <c r="U1693" s="14">
        <f t="shared" si="107"/>
        <v>3</v>
      </c>
    </row>
    <row r="1694" spans="1:21" x14ac:dyDescent="0.3">
      <c r="A1694" s="11">
        <v>44635.657627314817</v>
      </c>
      <c r="B1694" s="15">
        <v>44635</v>
      </c>
      <c r="C1694" s="16">
        <v>0.65762731481481485</v>
      </c>
      <c r="D1694" s="12">
        <v>84.300000000000011</v>
      </c>
      <c r="E1694" s="12">
        <v>86.173333333333346</v>
      </c>
      <c r="F1694" s="12">
        <v>97.413333333333341</v>
      </c>
      <c r="G1694" s="12">
        <v>88.983333333333334</v>
      </c>
      <c r="H1694" s="12">
        <v>91.793333333333337</v>
      </c>
      <c r="I1694" s="12">
        <v>98</v>
      </c>
      <c r="J1694" s="12">
        <v>101</v>
      </c>
      <c r="K1694" s="12">
        <v>82</v>
      </c>
      <c r="L1694" s="13">
        <v>91.207916666666677</v>
      </c>
      <c r="M1694" s="17" t="s">
        <v>138</v>
      </c>
      <c r="N1694" s="17">
        <f t="shared" si="104"/>
        <v>3</v>
      </c>
      <c r="O1694" s="14" t="s">
        <v>13</v>
      </c>
      <c r="P1694" s="14">
        <f t="shared" si="105"/>
        <v>7</v>
      </c>
      <c r="Q1694" s="14" t="s">
        <v>15</v>
      </c>
      <c r="R1694" s="14">
        <f t="shared" si="106"/>
        <v>2</v>
      </c>
      <c r="S1694" s="14" t="s">
        <v>119</v>
      </c>
      <c r="T1694" s="14" t="s">
        <v>143</v>
      </c>
      <c r="U1694" s="14">
        <f t="shared" si="107"/>
        <v>3</v>
      </c>
    </row>
    <row r="1695" spans="1:21" x14ac:dyDescent="0.3">
      <c r="A1695" s="11">
        <v>44635.658321759256</v>
      </c>
      <c r="B1695" s="15">
        <v>44635</v>
      </c>
      <c r="C1695" s="16">
        <v>0.65832175925925929</v>
      </c>
      <c r="D1695" s="12">
        <v>83.7</v>
      </c>
      <c r="E1695" s="12">
        <v>85.56</v>
      </c>
      <c r="F1695" s="12">
        <v>96.72</v>
      </c>
      <c r="G1695" s="12">
        <v>88.35</v>
      </c>
      <c r="H1695" s="12">
        <v>91.14</v>
      </c>
      <c r="I1695" s="12">
        <v>95</v>
      </c>
      <c r="J1695" s="12">
        <v>101</v>
      </c>
      <c r="K1695" s="12">
        <v>83</v>
      </c>
      <c r="L1695" s="13">
        <v>90.558750000000003</v>
      </c>
      <c r="M1695" s="17" t="s">
        <v>138</v>
      </c>
      <c r="N1695" s="17">
        <f t="shared" si="104"/>
        <v>3</v>
      </c>
      <c r="O1695" s="14" t="s">
        <v>13</v>
      </c>
      <c r="P1695" s="14">
        <f t="shared" si="105"/>
        <v>7</v>
      </c>
      <c r="Q1695" s="14" t="s">
        <v>15</v>
      </c>
      <c r="R1695" s="14">
        <f t="shared" si="106"/>
        <v>2</v>
      </c>
      <c r="S1695" s="14" t="s">
        <v>119</v>
      </c>
      <c r="T1695" s="14" t="s">
        <v>143</v>
      </c>
      <c r="U1695" s="14">
        <f t="shared" si="107"/>
        <v>3</v>
      </c>
    </row>
    <row r="1696" spans="1:21" x14ac:dyDescent="0.3">
      <c r="A1696" s="11">
        <v>44635.658599537041</v>
      </c>
      <c r="B1696" s="15">
        <v>44635</v>
      </c>
      <c r="C1696" s="16">
        <v>0.65859953703703711</v>
      </c>
      <c r="D1696" s="12">
        <v>93.600000000000009</v>
      </c>
      <c r="E1696" s="12">
        <v>95.68</v>
      </c>
      <c r="F1696" s="12">
        <v>108.16</v>
      </c>
      <c r="G1696" s="12">
        <v>98.8</v>
      </c>
      <c r="H1696" s="12">
        <v>101.92</v>
      </c>
      <c r="I1696" s="12">
        <v>94.64</v>
      </c>
      <c r="J1696" s="12">
        <v>104</v>
      </c>
      <c r="K1696" s="12">
        <v>100.88</v>
      </c>
      <c r="L1696" s="13">
        <v>99.710000000000008</v>
      </c>
      <c r="M1696" s="17" t="s">
        <v>138</v>
      </c>
      <c r="N1696" s="17">
        <f t="shared" si="104"/>
        <v>3</v>
      </c>
      <c r="O1696" s="14" t="s">
        <v>13</v>
      </c>
      <c r="P1696" s="14">
        <f t="shared" si="105"/>
        <v>7</v>
      </c>
      <c r="Q1696" s="14" t="s">
        <v>15</v>
      </c>
      <c r="R1696" s="14">
        <f t="shared" si="106"/>
        <v>2</v>
      </c>
      <c r="S1696" s="14" t="s">
        <v>119</v>
      </c>
      <c r="T1696" s="14" t="s">
        <v>143</v>
      </c>
      <c r="U1696" s="14">
        <f t="shared" si="107"/>
        <v>3</v>
      </c>
    </row>
    <row r="1697" spans="1:21" x14ac:dyDescent="0.3">
      <c r="A1697" s="11">
        <v>44635.659016203703</v>
      </c>
      <c r="B1697" s="15">
        <v>44635</v>
      </c>
      <c r="C1697" s="16">
        <v>0.65901620370370373</v>
      </c>
      <c r="D1697" s="12">
        <v>84.15</v>
      </c>
      <c r="E1697" s="12">
        <v>86.02000000000001</v>
      </c>
      <c r="F1697" s="12">
        <v>97.240000000000009</v>
      </c>
      <c r="G1697" s="12">
        <v>88.825000000000003</v>
      </c>
      <c r="H1697" s="12">
        <v>91.63</v>
      </c>
      <c r="I1697" s="12">
        <v>85.085000000000008</v>
      </c>
      <c r="J1697" s="12">
        <v>103</v>
      </c>
      <c r="K1697" s="12">
        <v>84</v>
      </c>
      <c r="L1697" s="13">
        <v>89.993750000000006</v>
      </c>
      <c r="M1697" s="17" t="s">
        <v>138</v>
      </c>
      <c r="N1697" s="17">
        <f t="shared" si="104"/>
        <v>3</v>
      </c>
      <c r="O1697" s="14" t="s">
        <v>13</v>
      </c>
      <c r="P1697" s="14">
        <f t="shared" si="105"/>
        <v>7</v>
      </c>
      <c r="Q1697" s="14" t="s">
        <v>15</v>
      </c>
      <c r="R1697" s="14">
        <f t="shared" si="106"/>
        <v>2</v>
      </c>
      <c r="S1697" s="14" t="s">
        <v>119</v>
      </c>
      <c r="T1697" s="14" t="s">
        <v>143</v>
      </c>
      <c r="U1697" s="14">
        <f t="shared" si="107"/>
        <v>3</v>
      </c>
    </row>
    <row r="1698" spans="1:21" x14ac:dyDescent="0.3">
      <c r="A1698" s="11">
        <v>44635.659525462965</v>
      </c>
      <c r="B1698" s="15">
        <v>44635</v>
      </c>
      <c r="C1698" s="16">
        <v>0.65952546296296299</v>
      </c>
      <c r="D1698" s="12">
        <v>90.9</v>
      </c>
      <c r="E1698" s="12">
        <v>92.92</v>
      </c>
      <c r="F1698" s="12">
        <v>105.04</v>
      </c>
      <c r="G1698" s="12">
        <v>95.949999999999989</v>
      </c>
      <c r="H1698" s="12">
        <v>98.98</v>
      </c>
      <c r="I1698" s="12">
        <v>91.91</v>
      </c>
      <c r="J1698" s="12">
        <v>101</v>
      </c>
      <c r="K1698" s="12">
        <v>97.97</v>
      </c>
      <c r="L1698" s="13">
        <v>96.833750000000009</v>
      </c>
      <c r="M1698" s="17" t="s">
        <v>138</v>
      </c>
      <c r="N1698" s="17">
        <f t="shared" si="104"/>
        <v>3</v>
      </c>
      <c r="O1698" s="14" t="s">
        <v>13</v>
      </c>
      <c r="P1698" s="14">
        <f t="shared" si="105"/>
        <v>7</v>
      </c>
      <c r="Q1698" s="14" t="s">
        <v>15</v>
      </c>
      <c r="R1698" s="14">
        <f t="shared" si="106"/>
        <v>2</v>
      </c>
      <c r="S1698" s="14" t="s">
        <v>119</v>
      </c>
      <c r="T1698" s="14" t="s">
        <v>143</v>
      </c>
      <c r="U1698" s="14">
        <f t="shared" si="107"/>
        <v>3</v>
      </c>
    </row>
    <row r="1699" spans="1:21" x14ac:dyDescent="0.3">
      <c r="A1699" s="11">
        <v>44635.659710648149</v>
      </c>
      <c r="B1699" s="15">
        <v>44635</v>
      </c>
      <c r="C1699" s="16">
        <v>0.65971064814814817</v>
      </c>
      <c r="D1699" s="12">
        <v>85.8</v>
      </c>
      <c r="E1699" s="12">
        <v>87.706666666666663</v>
      </c>
      <c r="F1699" s="12">
        <v>99.146666666666661</v>
      </c>
      <c r="G1699" s="12">
        <v>90.566666666666663</v>
      </c>
      <c r="H1699" s="12">
        <v>93.426666666666662</v>
      </c>
      <c r="I1699" s="12">
        <v>99</v>
      </c>
      <c r="J1699" s="12">
        <v>100</v>
      </c>
      <c r="K1699" s="12">
        <v>87</v>
      </c>
      <c r="L1699" s="13">
        <v>92.830833333333331</v>
      </c>
      <c r="M1699" s="17" t="s">
        <v>138</v>
      </c>
      <c r="N1699" s="17">
        <f t="shared" si="104"/>
        <v>3</v>
      </c>
      <c r="O1699" s="14" t="s">
        <v>13</v>
      </c>
      <c r="P1699" s="14">
        <f t="shared" si="105"/>
        <v>7</v>
      </c>
      <c r="Q1699" s="14" t="s">
        <v>15</v>
      </c>
      <c r="R1699" s="14">
        <f t="shared" si="106"/>
        <v>2</v>
      </c>
      <c r="S1699" s="14" t="s">
        <v>119</v>
      </c>
      <c r="T1699" s="14" t="s">
        <v>143</v>
      </c>
      <c r="U1699" s="14">
        <f t="shared" si="107"/>
        <v>3</v>
      </c>
    </row>
    <row r="1700" spans="1:21" x14ac:dyDescent="0.3">
      <c r="A1700" s="11">
        <v>44635.660405092596</v>
      </c>
      <c r="B1700" s="15">
        <v>44635</v>
      </c>
      <c r="C1700" s="16">
        <v>0.66040509259259261</v>
      </c>
      <c r="D1700" s="12">
        <v>87</v>
      </c>
      <c r="E1700" s="12">
        <v>88.933333333333337</v>
      </c>
      <c r="F1700" s="12">
        <v>100.53333333333335</v>
      </c>
      <c r="G1700" s="12">
        <v>91.833333333333329</v>
      </c>
      <c r="H1700" s="12">
        <v>94.733333333333334</v>
      </c>
      <c r="I1700" s="12">
        <v>101</v>
      </c>
      <c r="J1700" s="12">
        <v>101</v>
      </c>
      <c r="K1700" s="12">
        <v>88</v>
      </c>
      <c r="L1700" s="13">
        <v>94.129166666666663</v>
      </c>
      <c r="M1700" s="17" t="s">
        <v>138</v>
      </c>
      <c r="N1700" s="17">
        <f t="shared" si="104"/>
        <v>3</v>
      </c>
      <c r="O1700" s="14" t="s">
        <v>13</v>
      </c>
      <c r="P1700" s="14">
        <f t="shared" si="105"/>
        <v>7</v>
      </c>
      <c r="Q1700" s="14" t="s">
        <v>15</v>
      </c>
      <c r="R1700" s="14">
        <f t="shared" si="106"/>
        <v>2</v>
      </c>
      <c r="S1700" s="14" t="s">
        <v>119</v>
      </c>
      <c r="T1700" s="14" t="s">
        <v>143</v>
      </c>
      <c r="U1700" s="14">
        <f t="shared" si="107"/>
        <v>3</v>
      </c>
    </row>
    <row r="1701" spans="1:21" x14ac:dyDescent="0.3">
      <c r="A1701" s="11">
        <v>44635.660416666666</v>
      </c>
      <c r="B1701" s="15">
        <v>44635</v>
      </c>
      <c r="C1701" s="16">
        <v>0.66041666666666665</v>
      </c>
      <c r="D1701" s="12">
        <v>90</v>
      </c>
      <c r="E1701" s="12">
        <v>82.8</v>
      </c>
      <c r="F1701" s="12">
        <v>93.600000000000009</v>
      </c>
      <c r="G1701" s="12">
        <v>85.5</v>
      </c>
      <c r="H1701" s="12">
        <v>88.2</v>
      </c>
      <c r="I1701" s="12">
        <v>81.900000000000006</v>
      </c>
      <c r="J1701" s="12">
        <v>96.300000000000011</v>
      </c>
      <c r="K1701" s="12">
        <v>87.3</v>
      </c>
      <c r="L1701" s="13">
        <v>88.199999999999989</v>
      </c>
      <c r="M1701" s="17" t="s">
        <v>138</v>
      </c>
      <c r="N1701" s="17">
        <f t="shared" si="104"/>
        <v>3</v>
      </c>
      <c r="O1701" s="14" t="s">
        <v>13</v>
      </c>
      <c r="P1701" s="14">
        <f t="shared" si="105"/>
        <v>7</v>
      </c>
      <c r="Q1701" s="14" t="s">
        <v>15</v>
      </c>
      <c r="R1701" s="14">
        <f t="shared" si="106"/>
        <v>2</v>
      </c>
      <c r="S1701" s="14" t="s">
        <v>119</v>
      </c>
      <c r="T1701" s="14" t="s">
        <v>143</v>
      </c>
      <c r="U1701" s="14">
        <f t="shared" si="107"/>
        <v>3</v>
      </c>
    </row>
    <row r="1702" spans="1:21" x14ac:dyDescent="0.3">
      <c r="A1702" s="11">
        <v>44635.661099537036</v>
      </c>
      <c r="B1702" s="15">
        <v>44635</v>
      </c>
      <c r="C1702" s="16">
        <v>0.66109953703703705</v>
      </c>
      <c r="D1702" s="12">
        <v>84.899999999999991</v>
      </c>
      <c r="E1702" s="12">
        <v>86.786666666666662</v>
      </c>
      <c r="F1702" s="12">
        <v>98.106666666666669</v>
      </c>
      <c r="G1702" s="12">
        <v>89.61666666666666</v>
      </c>
      <c r="H1702" s="12">
        <v>92.446666666666658</v>
      </c>
      <c r="I1702" s="12">
        <v>100</v>
      </c>
      <c r="J1702" s="12">
        <v>94</v>
      </c>
      <c r="K1702" s="12">
        <v>89</v>
      </c>
      <c r="L1702" s="13">
        <v>91.857083333333335</v>
      </c>
      <c r="M1702" s="17" t="s">
        <v>138</v>
      </c>
      <c r="N1702" s="17">
        <f t="shared" si="104"/>
        <v>3</v>
      </c>
      <c r="O1702" s="14" t="s">
        <v>13</v>
      </c>
      <c r="P1702" s="14">
        <f t="shared" si="105"/>
        <v>7</v>
      </c>
      <c r="Q1702" s="14" t="s">
        <v>15</v>
      </c>
      <c r="R1702" s="14">
        <f t="shared" si="106"/>
        <v>2</v>
      </c>
      <c r="S1702" s="14" t="s">
        <v>119</v>
      </c>
      <c r="T1702" s="14" t="s">
        <v>143</v>
      </c>
      <c r="U1702" s="14">
        <f t="shared" si="107"/>
        <v>3</v>
      </c>
    </row>
    <row r="1703" spans="1:21" x14ac:dyDescent="0.3">
      <c r="A1703" s="11">
        <v>44635.661793981482</v>
      </c>
      <c r="B1703" s="15">
        <v>44635</v>
      </c>
      <c r="C1703" s="16">
        <v>0.6617939814814815</v>
      </c>
      <c r="D1703" s="12">
        <v>81.3</v>
      </c>
      <c r="E1703" s="12">
        <v>83.106666666666669</v>
      </c>
      <c r="F1703" s="12">
        <v>93.946666666666658</v>
      </c>
      <c r="G1703" s="12">
        <v>85.816666666666663</v>
      </c>
      <c r="H1703" s="12">
        <v>88.526666666666657</v>
      </c>
      <c r="I1703" s="12">
        <v>94</v>
      </c>
      <c r="J1703" s="12">
        <v>94</v>
      </c>
      <c r="K1703" s="12">
        <v>83</v>
      </c>
      <c r="L1703" s="13">
        <v>87.962083333333339</v>
      </c>
      <c r="M1703" s="17" t="s">
        <v>138</v>
      </c>
      <c r="N1703" s="17">
        <f t="shared" si="104"/>
        <v>3</v>
      </c>
      <c r="O1703" s="14" t="s">
        <v>13</v>
      </c>
      <c r="P1703" s="14">
        <f t="shared" si="105"/>
        <v>7</v>
      </c>
      <c r="Q1703" s="14" t="s">
        <v>15</v>
      </c>
      <c r="R1703" s="14">
        <f t="shared" si="106"/>
        <v>2</v>
      </c>
      <c r="S1703" s="14" t="s">
        <v>119</v>
      </c>
      <c r="T1703" s="14" t="s">
        <v>143</v>
      </c>
      <c r="U1703" s="14">
        <f t="shared" si="107"/>
        <v>3</v>
      </c>
    </row>
    <row r="1704" spans="1:21" x14ac:dyDescent="0.3">
      <c r="A1704" s="11">
        <v>44635.661863425928</v>
      </c>
      <c r="B1704" s="15">
        <v>44635</v>
      </c>
      <c r="C1704" s="16">
        <v>0.66186342592592595</v>
      </c>
      <c r="D1704" s="12">
        <v>74.7</v>
      </c>
      <c r="E1704" s="12">
        <v>76.36</v>
      </c>
      <c r="F1704" s="12">
        <v>86.320000000000007</v>
      </c>
      <c r="G1704" s="12">
        <v>78.849999999999994</v>
      </c>
      <c r="H1704" s="12">
        <v>81.34</v>
      </c>
      <c r="I1704" s="12">
        <v>75.53</v>
      </c>
      <c r="J1704" s="12">
        <v>88.81</v>
      </c>
      <c r="K1704" s="12">
        <v>83</v>
      </c>
      <c r="L1704" s="13">
        <v>80.61375000000001</v>
      </c>
      <c r="M1704" s="17" t="s">
        <v>138</v>
      </c>
      <c r="N1704" s="17">
        <f t="shared" si="104"/>
        <v>3</v>
      </c>
      <c r="O1704" s="14" t="s">
        <v>13</v>
      </c>
      <c r="P1704" s="14">
        <f t="shared" si="105"/>
        <v>7</v>
      </c>
      <c r="Q1704" s="14" t="s">
        <v>15</v>
      </c>
      <c r="R1704" s="14">
        <f t="shared" si="106"/>
        <v>2</v>
      </c>
      <c r="S1704" s="14" t="s">
        <v>119</v>
      </c>
      <c r="T1704" s="14" t="s">
        <v>143</v>
      </c>
      <c r="U1704" s="14">
        <f t="shared" si="107"/>
        <v>3</v>
      </c>
    </row>
    <row r="1705" spans="1:21" x14ac:dyDescent="0.3">
      <c r="A1705" s="11">
        <v>44635.662488425929</v>
      </c>
      <c r="B1705" s="15">
        <v>44635</v>
      </c>
      <c r="C1705" s="16">
        <v>0.66248842592592594</v>
      </c>
      <c r="D1705" s="12">
        <v>82.5</v>
      </c>
      <c r="E1705" s="12">
        <v>84.333333333333343</v>
      </c>
      <c r="F1705" s="12">
        <v>95.333333333333343</v>
      </c>
      <c r="G1705" s="12">
        <v>87.083333333333329</v>
      </c>
      <c r="H1705" s="12">
        <v>89.833333333333343</v>
      </c>
      <c r="I1705" s="12">
        <v>94</v>
      </c>
      <c r="J1705" s="12">
        <v>95</v>
      </c>
      <c r="K1705" s="12">
        <v>86</v>
      </c>
      <c r="L1705" s="13">
        <v>89.260416666666671</v>
      </c>
      <c r="M1705" s="17" t="s">
        <v>138</v>
      </c>
      <c r="N1705" s="17">
        <f t="shared" si="104"/>
        <v>3</v>
      </c>
      <c r="O1705" s="14" t="s">
        <v>13</v>
      </c>
      <c r="P1705" s="14">
        <f t="shared" si="105"/>
        <v>7</v>
      </c>
      <c r="Q1705" s="14" t="s">
        <v>15</v>
      </c>
      <c r="R1705" s="14">
        <f t="shared" si="106"/>
        <v>2</v>
      </c>
      <c r="S1705" s="14" t="s">
        <v>119</v>
      </c>
      <c r="T1705" s="14" t="s">
        <v>143</v>
      </c>
      <c r="U1705" s="14">
        <f t="shared" si="107"/>
        <v>3</v>
      </c>
    </row>
    <row r="1706" spans="1:21" x14ac:dyDescent="0.3">
      <c r="A1706" s="11">
        <v>44635.663055555553</v>
      </c>
      <c r="B1706" s="15">
        <v>44635</v>
      </c>
      <c r="C1706" s="16">
        <v>0.66305555555555562</v>
      </c>
      <c r="D1706" s="12">
        <v>72</v>
      </c>
      <c r="E1706" s="12">
        <v>66.240000000000009</v>
      </c>
      <c r="F1706" s="12">
        <v>74.88</v>
      </c>
      <c r="G1706" s="12">
        <v>68.399999999999991</v>
      </c>
      <c r="H1706" s="12">
        <v>70.56</v>
      </c>
      <c r="I1706" s="12">
        <v>65.52</v>
      </c>
      <c r="J1706" s="12">
        <v>77.040000000000006</v>
      </c>
      <c r="K1706" s="12">
        <v>69.84</v>
      </c>
      <c r="L1706" s="13">
        <v>70.56</v>
      </c>
      <c r="M1706" s="17" t="s">
        <v>138</v>
      </c>
      <c r="N1706" s="17">
        <f t="shared" si="104"/>
        <v>3</v>
      </c>
      <c r="O1706" s="14" t="s">
        <v>13</v>
      </c>
      <c r="P1706" s="14">
        <f t="shared" si="105"/>
        <v>7</v>
      </c>
      <c r="Q1706" s="14" t="s">
        <v>15</v>
      </c>
      <c r="R1706" s="14">
        <f t="shared" si="106"/>
        <v>2</v>
      </c>
      <c r="S1706" s="14" t="s">
        <v>119</v>
      </c>
      <c r="T1706" s="14" t="s">
        <v>143</v>
      </c>
      <c r="U1706" s="14">
        <f t="shared" si="107"/>
        <v>3</v>
      </c>
    </row>
    <row r="1707" spans="1:21" x14ac:dyDescent="0.3">
      <c r="A1707" s="11">
        <v>44635.663182870368</v>
      </c>
      <c r="B1707" s="15">
        <v>44635</v>
      </c>
      <c r="C1707" s="16">
        <v>0.66318287037037038</v>
      </c>
      <c r="D1707" s="12">
        <v>85.8</v>
      </c>
      <c r="E1707" s="12">
        <v>87.706666666666663</v>
      </c>
      <c r="F1707" s="12">
        <v>99.146666666666661</v>
      </c>
      <c r="G1707" s="12">
        <v>90.566666666666663</v>
      </c>
      <c r="H1707" s="12">
        <v>93.426666666666662</v>
      </c>
      <c r="I1707" s="12">
        <v>103</v>
      </c>
      <c r="J1707" s="12">
        <v>95</v>
      </c>
      <c r="K1707" s="12">
        <v>88</v>
      </c>
      <c r="L1707" s="13">
        <v>92.830833333333331</v>
      </c>
      <c r="M1707" s="17" t="s">
        <v>138</v>
      </c>
      <c r="N1707" s="17">
        <f t="shared" si="104"/>
        <v>3</v>
      </c>
      <c r="O1707" s="14" t="s">
        <v>13</v>
      </c>
      <c r="P1707" s="14">
        <f t="shared" si="105"/>
        <v>7</v>
      </c>
      <c r="Q1707" s="14" t="s">
        <v>15</v>
      </c>
      <c r="R1707" s="14">
        <f t="shared" si="106"/>
        <v>2</v>
      </c>
      <c r="S1707" s="14" t="s">
        <v>119</v>
      </c>
      <c r="T1707" s="14" t="s">
        <v>143</v>
      </c>
      <c r="U1707" s="14">
        <f t="shared" si="107"/>
        <v>3</v>
      </c>
    </row>
    <row r="1708" spans="1:21" x14ac:dyDescent="0.3">
      <c r="A1708" s="11">
        <v>44635.663877314815</v>
      </c>
      <c r="B1708" s="15">
        <v>44635</v>
      </c>
      <c r="C1708" s="16">
        <v>0.66387731481481482</v>
      </c>
      <c r="D1708" s="12">
        <v>87.3</v>
      </c>
      <c r="E1708" s="12">
        <v>89.240000000000009</v>
      </c>
      <c r="F1708" s="12">
        <v>100.88000000000001</v>
      </c>
      <c r="G1708" s="12">
        <v>92.149999999999991</v>
      </c>
      <c r="H1708" s="12">
        <v>95.06</v>
      </c>
      <c r="I1708" s="12">
        <v>99</v>
      </c>
      <c r="J1708" s="12">
        <v>101</v>
      </c>
      <c r="K1708" s="12">
        <v>91</v>
      </c>
      <c r="L1708" s="13">
        <v>94.453749999999999</v>
      </c>
      <c r="M1708" s="17" t="s">
        <v>138</v>
      </c>
      <c r="N1708" s="17">
        <f t="shared" si="104"/>
        <v>3</v>
      </c>
      <c r="O1708" s="14" t="s">
        <v>13</v>
      </c>
      <c r="P1708" s="14">
        <f t="shared" si="105"/>
        <v>7</v>
      </c>
      <c r="Q1708" s="14" t="s">
        <v>15</v>
      </c>
      <c r="R1708" s="14">
        <f t="shared" si="106"/>
        <v>2</v>
      </c>
      <c r="S1708" s="14" t="s">
        <v>119</v>
      </c>
      <c r="T1708" s="14" t="s">
        <v>143</v>
      </c>
      <c r="U1708" s="14">
        <f t="shared" si="107"/>
        <v>3</v>
      </c>
    </row>
    <row r="1709" spans="1:21" x14ac:dyDescent="0.3">
      <c r="A1709" s="11">
        <v>44635.663888888892</v>
      </c>
      <c r="B1709" s="15">
        <v>44635</v>
      </c>
      <c r="C1709" s="16">
        <v>0.66388888888888886</v>
      </c>
      <c r="D1709" s="12">
        <v>91</v>
      </c>
      <c r="E1709" s="12">
        <v>83.72</v>
      </c>
      <c r="F1709" s="12">
        <v>94.64</v>
      </c>
      <c r="G1709" s="12">
        <v>86.45</v>
      </c>
      <c r="H1709" s="12">
        <v>89.179999999999993</v>
      </c>
      <c r="I1709" s="12">
        <v>82.81</v>
      </c>
      <c r="J1709" s="12">
        <v>97.37</v>
      </c>
      <c r="K1709" s="12">
        <v>88.27</v>
      </c>
      <c r="L1709" s="13">
        <v>89.179999999999993</v>
      </c>
      <c r="M1709" s="17" t="s">
        <v>138</v>
      </c>
      <c r="N1709" s="17">
        <f t="shared" si="104"/>
        <v>3</v>
      </c>
      <c r="O1709" s="14" t="s">
        <v>13</v>
      </c>
      <c r="P1709" s="14">
        <f t="shared" si="105"/>
        <v>7</v>
      </c>
      <c r="Q1709" s="14" t="s">
        <v>15</v>
      </c>
      <c r="R1709" s="14">
        <f t="shared" si="106"/>
        <v>2</v>
      </c>
      <c r="S1709" s="14" t="s">
        <v>119</v>
      </c>
      <c r="T1709" s="14" t="s">
        <v>143</v>
      </c>
      <c r="U1709" s="14">
        <f t="shared" si="107"/>
        <v>3</v>
      </c>
    </row>
    <row r="1710" spans="1:21" x14ac:dyDescent="0.3">
      <c r="A1710" s="11">
        <v>44635.664571759262</v>
      </c>
      <c r="B1710" s="15">
        <v>44635</v>
      </c>
      <c r="C1710" s="16">
        <v>0.66457175925925926</v>
      </c>
      <c r="D1710" s="12">
        <v>84.300000000000011</v>
      </c>
      <c r="E1710" s="12">
        <v>86.173333333333346</v>
      </c>
      <c r="F1710" s="12">
        <v>97.413333333333341</v>
      </c>
      <c r="G1710" s="12">
        <v>88.983333333333334</v>
      </c>
      <c r="H1710" s="12">
        <v>91.793333333333337</v>
      </c>
      <c r="I1710" s="12">
        <v>93</v>
      </c>
      <c r="J1710" s="12">
        <v>97</v>
      </c>
      <c r="K1710" s="12">
        <v>91</v>
      </c>
      <c r="L1710" s="13">
        <v>91.207916666666677</v>
      </c>
      <c r="M1710" s="17" t="s">
        <v>138</v>
      </c>
      <c r="N1710" s="17">
        <f t="shared" si="104"/>
        <v>3</v>
      </c>
      <c r="O1710" s="14" t="s">
        <v>13</v>
      </c>
      <c r="P1710" s="14">
        <f t="shared" si="105"/>
        <v>7</v>
      </c>
      <c r="Q1710" s="14" t="s">
        <v>15</v>
      </c>
      <c r="R1710" s="14">
        <f t="shared" si="106"/>
        <v>2</v>
      </c>
      <c r="S1710" s="14" t="s">
        <v>119</v>
      </c>
      <c r="T1710" s="14" t="s">
        <v>143</v>
      </c>
      <c r="U1710" s="14">
        <f t="shared" si="107"/>
        <v>3</v>
      </c>
    </row>
    <row r="1711" spans="1:21" x14ac:dyDescent="0.3">
      <c r="A1711" s="11">
        <v>44635.665266203701</v>
      </c>
      <c r="B1711" s="15">
        <v>44635</v>
      </c>
      <c r="C1711" s="16">
        <v>0.66526620370370371</v>
      </c>
      <c r="D1711" s="12">
        <v>82.5</v>
      </c>
      <c r="E1711" s="12">
        <v>84.333333333333343</v>
      </c>
      <c r="F1711" s="12">
        <v>95.333333333333343</v>
      </c>
      <c r="G1711" s="12">
        <v>87.083333333333329</v>
      </c>
      <c r="H1711" s="12">
        <v>89.833333333333343</v>
      </c>
      <c r="I1711" s="12">
        <v>93</v>
      </c>
      <c r="J1711" s="12">
        <v>96</v>
      </c>
      <c r="K1711" s="12">
        <v>86</v>
      </c>
      <c r="L1711" s="13">
        <v>89.260416666666671</v>
      </c>
      <c r="M1711" s="17" t="s">
        <v>138</v>
      </c>
      <c r="N1711" s="17">
        <f t="shared" si="104"/>
        <v>3</v>
      </c>
      <c r="O1711" s="14" t="s">
        <v>13</v>
      </c>
      <c r="P1711" s="14">
        <f t="shared" si="105"/>
        <v>7</v>
      </c>
      <c r="Q1711" s="14" t="s">
        <v>15</v>
      </c>
      <c r="R1711" s="14">
        <f t="shared" si="106"/>
        <v>2</v>
      </c>
      <c r="S1711" s="14" t="s">
        <v>119</v>
      </c>
      <c r="T1711" s="14" t="s">
        <v>143</v>
      </c>
      <c r="U1711" s="14">
        <f t="shared" si="107"/>
        <v>3</v>
      </c>
    </row>
    <row r="1712" spans="1:21" x14ac:dyDescent="0.3">
      <c r="A1712" s="11">
        <v>44635.665844907409</v>
      </c>
      <c r="B1712" s="15">
        <v>44635</v>
      </c>
      <c r="C1712" s="16">
        <v>0.66584490740740743</v>
      </c>
      <c r="D1712" s="12">
        <v>81</v>
      </c>
      <c r="E1712" s="12">
        <v>74.52000000000001</v>
      </c>
      <c r="F1712" s="12">
        <v>84.240000000000009</v>
      </c>
      <c r="G1712" s="12">
        <v>76.95</v>
      </c>
      <c r="H1712" s="12">
        <v>79.38</v>
      </c>
      <c r="I1712" s="12">
        <v>73.710000000000008</v>
      </c>
      <c r="J1712" s="12">
        <v>86.67</v>
      </c>
      <c r="K1712" s="12">
        <v>78.569999999999993</v>
      </c>
      <c r="L1712" s="13">
        <v>79.38</v>
      </c>
      <c r="M1712" s="17" t="s">
        <v>138</v>
      </c>
      <c r="N1712" s="17">
        <f t="shared" si="104"/>
        <v>3</v>
      </c>
      <c r="O1712" s="14" t="s">
        <v>13</v>
      </c>
      <c r="P1712" s="14">
        <f t="shared" si="105"/>
        <v>7</v>
      </c>
      <c r="Q1712" s="14" t="s">
        <v>15</v>
      </c>
      <c r="R1712" s="14">
        <f t="shared" si="106"/>
        <v>2</v>
      </c>
      <c r="S1712" s="14" t="s">
        <v>119</v>
      </c>
      <c r="T1712" s="14" t="s">
        <v>143</v>
      </c>
      <c r="U1712" s="14">
        <f t="shared" si="107"/>
        <v>3</v>
      </c>
    </row>
    <row r="1713" spans="1:21" x14ac:dyDescent="0.3">
      <c r="A1713" s="11">
        <v>44635.665960648148</v>
      </c>
      <c r="B1713" s="15">
        <v>44635</v>
      </c>
      <c r="C1713" s="16">
        <v>0.66596064814814815</v>
      </c>
      <c r="D1713" s="12">
        <v>85.5</v>
      </c>
      <c r="E1713" s="12">
        <v>87.4</v>
      </c>
      <c r="F1713" s="12">
        <v>98.8</v>
      </c>
      <c r="G1713" s="12">
        <v>90.25</v>
      </c>
      <c r="H1713" s="12">
        <v>93.1</v>
      </c>
      <c r="I1713" s="12">
        <v>95</v>
      </c>
      <c r="J1713" s="12">
        <v>95</v>
      </c>
      <c r="K1713" s="12">
        <v>92.149999999999991</v>
      </c>
      <c r="L1713" s="13">
        <v>92.149999999999991</v>
      </c>
      <c r="M1713" s="17" t="s">
        <v>138</v>
      </c>
      <c r="N1713" s="17">
        <f t="shared" si="104"/>
        <v>3</v>
      </c>
      <c r="O1713" s="14" t="s">
        <v>13</v>
      </c>
      <c r="P1713" s="14">
        <f t="shared" si="105"/>
        <v>7</v>
      </c>
      <c r="Q1713" s="14" t="s">
        <v>15</v>
      </c>
      <c r="R1713" s="14">
        <f t="shared" si="106"/>
        <v>2</v>
      </c>
      <c r="S1713" s="14" t="s">
        <v>119</v>
      </c>
      <c r="T1713" s="14" t="s">
        <v>143</v>
      </c>
      <c r="U1713" s="14">
        <f t="shared" si="107"/>
        <v>3</v>
      </c>
    </row>
    <row r="1714" spans="1:21" x14ac:dyDescent="0.3">
      <c r="A1714" s="11">
        <v>44635.666655092595</v>
      </c>
      <c r="B1714" s="15">
        <v>44635</v>
      </c>
      <c r="C1714" s="16">
        <v>0.66665509259259259</v>
      </c>
      <c r="D1714" s="12">
        <v>80.399999999999991</v>
      </c>
      <c r="E1714" s="12">
        <v>82.186666666666667</v>
      </c>
      <c r="F1714" s="12">
        <v>92.906666666666666</v>
      </c>
      <c r="G1714" s="12">
        <v>84.86666666666666</v>
      </c>
      <c r="H1714" s="12">
        <v>87.546666666666667</v>
      </c>
      <c r="I1714" s="12">
        <v>98</v>
      </c>
      <c r="J1714" s="12">
        <v>94</v>
      </c>
      <c r="K1714" s="12">
        <v>76</v>
      </c>
      <c r="L1714" s="13">
        <v>86.98833333333333</v>
      </c>
      <c r="M1714" s="17" t="s">
        <v>138</v>
      </c>
      <c r="N1714" s="17">
        <f t="shared" si="104"/>
        <v>3</v>
      </c>
      <c r="O1714" s="14" t="s">
        <v>13</v>
      </c>
      <c r="P1714" s="14">
        <f t="shared" si="105"/>
        <v>7</v>
      </c>
      <c r="Q1714" s="14" t="s">
        <v>15</v>
      </c>
      <c r="R1714" s="14">
        <f t="shared" si="106"/>
        <v>2</v>
      </c>
      <c r="S1714" s="14" t="s">
        <v>119</v>
      </c>
      <c r="T1714" s="14" t="s">
        <v>143</v>
      </c>
      <c r="U1714" s="14">
        <f t="shared" si="107"/>
        <v>3</v>
      </c>
    </row>
    <row r="1715" spans="1:21" x14ac:dyDescent="0.3">
      <c r="A1715" s="11">
        <v>44635.667349537034</v>
      </c>
      <c r="B1715" s="15">
        <v>44635</v>
      </c>
      <c r="C1715" s="16">
        <v>0.66734953703703714</v>
      </c>
      <c r="D1715" s="12">
        <v>81</v>
      </c>
      <c r="E1715" s="12">
        <v>82.8</v>
      </c>
      <c r="F1715" s="12">
        <v>93.600000000000009</v>
      </c>
      <c r="G1715" s="12">
        <v>85.5</v>
      </c>
      <c r="H1715" s="12">
        <v>88.2</v>
      </c>
      <c r="I1715" s="12">
        <v>96</v>
      </c>
      <c r="J1715" s="12">
        <v>99</v>
      </c>
      <c r="K1715" s="12">
        <v>75</v>
      </c>
      <c r="L1715" s="13">
        <v>87.637500000000003</v>
      </c>
      <c r="M1715" s="17" t="s">
        <v>139</v>
      </c>
      <c r="N1715" s="17">
        <f t="shared" si="104"/>
        <v>4</v>
      </c>
      <c r="O1715" s="14" t="s">
        <v>13</v>
      </c>
      <c r="P1715" s="14">
        <f t="shared" si="105"/>
        <v>7</v>
      </c>
      <c r="Q1715" s="14" t="s">
        <v>15</v>
      </c>
      <c r="R1715" s="14">
        <f t="shared" si="106"/>
        <v>2</v>
      </c>
      <c r="S1715" s="14" t="s">
        <v>119</v>
      </c>
      <c r="T1715" s="14" t="s">
        <v>143</v>
      </c>
      <c r="U1715" s="14">
        <f t="shared" si="107"/>
        <v>3</v>
      </c>
    </row>
    <row r="1716" spans="1:21" x14ac:dyDescent="0.3">
      <c r="A1716" s="11">
        <v>44635.667361111111</v>
      </c>
      <c r="B1716" s="15">
        <v>44635</v>
      </c>
      <c r="C1716" s="16">
        <v>0.66736111111111107</v>
      </c>
      <c r="D1716" s="12">
        <v>96</v>
      </c>
      <c r="E1716" s="12">
        <v>88.320000000000007</v>
      </c>
      <c r="F1716" s="12">
        <v>99.84</v>
      </c>
      <c r="G1716" s="12">
        <v>91.199999999999989</v>
      </c>
      <c r="H1716" s="12">
        <v>94.08</v>
      </c>
      <c r="I1716" s="12">
        <v>87.36</v>
      </c>
      <c r="J1716" s="12">
        <v>102.72</v>
      </c>
      <c r="K1716" s="12">
        <v>93.12</v>
      </c>
      <c r="L1716" s="13">
        <v>94.08</v>
      </c>
      <c r="M1716" s="17" t="s">
        <v>139</v>
      </c>
      <c r="N1716" s="17">
        <f t="shared" si="104"/>
        <v>4</v>
      </c>
      <c r="O1716" s="14" t="s">
        <v>13</v>
      </c>
      <c r="P1716" s="14">
        <f t="shared" si="105"/>
        <v>7</v>
      </c>
      <c r="Q1716" s="14" t="s">
        <v>15</v>
      </c>
      <c r="R1716" s="14">
        <f t="shared" si="106"/>
        <v>2</v>
      </c>
      <c r="S1716" s="14" t="s">
        <v>119</v>
      </c>
      <c r="T1716" s="14" t="s">
        <v>143</v>
      </c>
      <c r="U1716" s="14">
        <f t="shared" si="107"/>
        <v>3</v>
      </c>
    </row>
    <row r="1717" spans="1:21" x14ac:dyDescent="0.3">
      <c r="A1717" s="11">
        <v>44635.667812500003</v>
      </c>
      <c r="B1717" s="15">
        <v>44635</v>
      </c>
      <c r="C1717" s="16">
        <v>0.66781250000000003</v>
      </c>
      <c r="D1717" s="12">
        <v>72.900000000000006</v>
      </c>
      <c r="E1717" s="12">
        <v>74.52000000000001</v>
      </c>
      <c r="F1717" s="12">
        <v>84.240000000000009</v>
      </c>
      <c r="G1717" s="12">
        <v>76.95</v>
      </c>
      <c r="H1717" s="12">
        <v>79.38</v>
      </c>
      <c r="I1717" s="12">
        <v>73.710000000000008</v>
      </c>
      <c r="J1717" s="12">
        <v>86.67</v>
      </c>
      <c r="K1717" s="12">
        <v>81</v>
      </c>
      <c r="L1717" s="13">
        <v>78.671250000000001</v>
      </c>
      <c r="M1717" s="17" t="s">
        <v>139</v>
      </c>
      <c r="N1717" s="17">
        <f t="shared" si="104"/>
        <v>4</v>
      </c>
      <c r="O1717" s="14" t="s">
        <v>13</v>
      </c>
      <c r="P1717" s="14">
        <f t="shared" si="105"/>
        <v>7</v>
      </c>
      <c r="Q1717" s="14" t="s">
        <v>15</v>
      </c>
      <c r="R1717" s="14">
        <f t="shared" si="106"/>
        <v>2</v>
      </c>
      <c r="S1717" s="14" t="s">
        <v>119</v>
      </c>
      <c r="T1717" s="14" t="s">
        <v>143</v>
      </c>
      <c r="U1717" s="14">
        <f t="shared" si="107"/>
        <v>3</v>
      </c>
    </row>
    <row r="1718" spans="1:21" x14ac:dyDescent="0.3">
      <c r="A1718" s="11">
        <v>44635.667916666665</v>
      </c>
      <c r="B1718" s="15">
        <v>44635</v>
      </c>
      <c r="C1718" s="16">
        <v>0.66791666666666671</v>
      </c>
      <c r="D1718" s="12">
        <v>71.100000000000009</v>
      </c>
      <c r="E1718" s="12">
        <v>72.680000000000007</v>
      </c>
      <c r="F1718" s="12">
        <v>82.16</v>
      </c>
      <c r="G1718" s="12">
        <v>75.05</v>
      </c>
      <c r="H1718" s="12">
        <v>77.42</v>
      </c>
      <c r="I1718" s="12">
        <v>71.89</v>
      </c>
      <c r="J1718" s="12">
        <v>84.53</v>
      </c>
      <c r="K1718" s="12">
        <v>79</v>
      </c>
      <c r="L1718" s="13">
        <v>76.728750000000005</v>
      </c>
      <c r="M1718" s="17" t="s">
        <v>139</v>
      </c>
      <c r="N1718" s="17">
        <f t="shared" si="104"/>
        <v>4</v>
      </c>
      <c r="O1718" s="14" t="s">
        <v>13</v>
      </c>
      <c r="P1718" s="14">
        <f t="shared" si="105"/>
        <v>7</v>
      </c>
      <c r="Q1718" s="14" t="s">
        <v>15</v>
      </c>
      <c r="R1718" s="14">
        <f t="shared" si="106"/>
        <v>2</v>
      </c>
      <c r="S1718" s="14" t="s">
        <v>119</v>
      </c>
      <c r="T1718" s="14" t="s">
        <v>143</v>
      </c>
      <c r="U1718" s="14">
        <f t="shared" si="107"/>
        <v>3</v>
      </c>
    </row>
    <row r="1719" spans="1:21" x14ac:dyDescent="0.3">
      <c r="A1719" s="11">
        <v>44635.668043981481</v>
      </c>
      <c r="B1719" s="15">
        <v>44635</v>
      </c>
      <c r="C1719" s="16">
        <v>0.66804398148148147</v>
      </c>
      <c r="D1719" s="12">
        <v>81.600000000000009</v>
      </c>
      <c r="E1719" s="12">
        <v>83.413333333333341</v>
      </c>
      <c r="F1719" s="12">
        <v>94.293333333333337</v>
      </c>
      <c r="G1719" s="12">
        <v>86.13333333333334</v>
      </c>
      <c r="H1719" s="12">
        <v>88.853333333333339</v>
      </c>
      <c r="I1719" s="12">
        <v>93</v>
      </c>
      <c r="J1719" s="12">
        <v>99</v>
      </c>
      <c r="K1719" s="12">
        <v>80</v>
      </c>
      <c r="L1719" s="13">
        <v>88.286666666666662</v>
      </c>
      <c r="M1719" s="17" t="s">
        <v>139</v>
      </c>
      <c r="N1719" s="17">
        <f t="shared" si="104"/>
        <v>4</v>
      </c>
      <c r="O1719" s="14" t="s">
        <v>13</v>
      </c>
      <c r="P1719" s="14">
        <f t="shared" si="105"/>
        <v>7</v>
      </c>
      <c r="Q1719" s="14" t="s">
        <v>15</v>
      </c>
      <c r="R1719" s="14">
        <f t="shared" si="106"/>
        <v>2</v>
      </c>
      <c r="S1719" s="14" t="s">
        <v>119</v>
      </c>
      <c r="T1719" s="14" t="s">
        <v>143</v>
      </c>
      <c r="U1719" s="14">
        <f t="shared" si="107"/>
        <v>3</v>
      </c>
    </row>
    <row r="1720" spans="1:21" x14ac:dyDescent="0.3">
      <c r="A1720" s="11">
        <v>44635.668587962966</v>
      </c>
      <c r="B1720" s="15">
        <v>44635</v>
      </c>
      <c r="C1720" s="16">
        <v>0.66858796296296286</v>
      </c>
      <c r="D1720" s="12">
        <v>53.1</v>
      </c>
      <c r="E1720" s="12">
        <v>54.28</v>
      </c>
      <c r="F1720" s="12">
        <v>61.36</v>
      </c>
      <c r="G1720" s="12">
        <v>56.05</v>
      </c>
      <c r="H1720" s="12">
        <v>57.82</v>
      </c>
      <c r="I1720" s="12">
        <v>53.690000000000005</v>
      </c>
      <c r="J1720" s="12">
        <v>63.13</v>
      </c>
      <c r="K1720" s="12">
        <v>59</v>
      </c>
      <c r="L1720" s="13">
        <v>57.303750000000001</v>
      </c>
      <c r="M1720" s="17" t="s">
        <v>139</v>
      </c>
      <c r="N1720" s="17">
        <f t="shared" si="104"/>
        <v>4</v>
      </c>
      <c r="O1720" s="14" t="s">
        <v>13</v>
      </c>
      <c r="P1720" s="14">
        <f t="shared" si="105"/>
        <v>7</v>
      </c>
      <c r="Q1720" s="14" t="s">
        <v>15</v>
      </c>
      <c r="R1720" s="14">
        <f t="shared" si="106"/>
        <v>2</v>
      </c>
      <c r="S1720" s="14" t="s">
        <v>119</v>
      </c>
      <c r="T1720" s="14" t="s">
        <v>143</v>
      </c>
      <c r="U1720" s="14">
        <f t="shared" si="107"/>
        <v>3</v>
      </c>
    </row>
    <row r="1721" spans="1:21" x14ac:dyDescent="0.3">
      <c r="A1721" s="11">
        <v>44635.668738425928</v>
      </c>
      <c r="B1721" s="15">
        <v>44635</v>
      </c>
      <c r="C1721" s="16">
        <v>0.66873842592592592</v>
      </c>
      <c r="D1721" s="12">
        <v>76.2</v>
      </c>
      <c r="E1721" s="12">
        <v>77.893333333333345</v>
      </c>
      <c r="F1721" s="12">
        <v>88.053333333333342</v>
      </c>
      <c r="G1721" s="12">
        <v>80.433333333333337</v>
      </c>
      <c r="H1721" s="12">
        <v>82.973333333333343</v>
      </c>
      <c r="I1721" s="12">
        <v>97</v>
      </c>
      <c r="J1721" s="12">
        <v>93</v>
      </c>
      <c r="K1721" s="12">
        <v>64</v>
      </c>
      <c r="L1721" s="13">
        <v>82.444166666666675</v>
      </c>
      <c r="M1721" s="17" t="s">
        <v>139</v>
      </c>
      <c r="N1721" s="17">
        <f t="shared" si="104"/>
        <v>4</v>
      </c>
      <c r="O1721" s="14" t="s">
        <v>13</v>
      </c>
      <c r="P1721" s="14">
        <f t="shared" si="105"/>
        <v>7</v>
      </c>
      <c r="Q1721" s="14" t="s">
        <v>15</v>
      </c>
      <c r="R1721" s="14">
        <f t="shared" si="106"/>
        <v>2</v>
      </c>
      <c r="S1721" s="14" t="s">
        <v>119</v>
      </c>
      <c r="T1721" s="14" t="s">
        <v>143</v>
      </c>
      <c r="U1721" s="14">
        <f t="shared" si="107"/>
        <v>3</v>
      </c>
    </row>
    <row r="1722" spans="1:21" x14ac:dyDescent="0.3">
      <c r="A1722" s="11">
        <v>44635.669432870367</v>
      </c>
      <c r="B1722" s="15">
        <v>44635</v>
      </c>
      <c r="C1722" s="16">
        <v>0.66943287037037036</v>
      </c>
      <c r="D1722" s="12">
        <v>78.599999999999994</v>
      </c>
      <c r="E1722" s="12">
        <v>80.346666666666664</v>
      </c>
      <c r="F1722" s="12">
        <v>90.826666666666668</v>
      </c>
      <c r="G1722" s="12">
        <v>82.966666666666654</v>
      </c>
      <c r="H1722" s="12">
        <v>85.586666666666659</v>
      </c>
      <c r="I1722" s="12">
        <v>93</v>
      </c>
      <c r="J1722" s="12">
        <v>95</v>
      </c>
      <c r="K1722" s="12">
        <v>74</v>
      </c>
      <c r="L1722" s="13">
        <v>85.040833333333325</v>
      </c>
      <c r="M1722" s="17" t="s">
        <v>139</v>
      </c>
      <c r="N1722" s="17">
        <f t="shared" si="104"/>
        <v>4</v>
      </c>
      <c r="O1722" s="14" t="s">
        <v>13</v>
      </c>
      <c r="P1722" s="14">
        <f t="shared" si="105"/>
        <v>7</v>
      </c>
      <c r="Q1722" s="14" t="s">
        <v>15</v>
      </c>
      <c r="R1722" s="14">
        <f t="shared" si="106"/>
        <v>2</v>
      </c>
      <c r="S1722" s="14" t="s">
        <v>119</v>
      </c>
      <c r="T1722" s="14" t="s">
        <v>143</v>
      </c>
      <c r="U1722" s="14">
        <f t="shared" si="107"/>
        <v>3</v>
      </c>
    </row>
    <row r="1723" spans="1:21" x14ac:dyDescent="0.3">
      <c r="A1723" s="11">
        <v>44635.670127314814</v>
      </c>
      <c r="B1723" s="15">
        <v>44635</v>
      </c>
      <c r="C1723" s="16">
        <v>0.67012731481481491</v>
      </c>
      <c r="D1723" s="12">
        <v>78.75</v>
      </c>
      <c r="E1723" s="12">
        <v>80.5</v>
      </c>
      <c r="F1723" s="12">
        <v>91</v>
      </c>
      <c r="G1723" s="12">
        <v>83.125</v>
      </c>
      <c r="H1723" s="12">
        <v>85.75</v>
      </c>
      <c r="I1723" s="12">
        <v>97</v>
      </c>
      <c r="J1723" s="12">
        <v>93.625</v>
      </c>
      <c r="K1723" s="12">
        <v>78</v>
      </c>
      <c r="L1723" s="13">
        <v>85.96875</v>
      </c>
      <c r="M1723" s="17" t="s">
        <v>139</v>
      </c>
      <c r="N1723" s="17">
        <f t="shared" si="104"/>
        <v>4</v>
      </c>
      <c r="O1723" s="14" t="s">
        <v>13</v>
      </c>
      <c r="P1723" s="14">
        <f t="shared" si="105"/>
        <v>7</v>
      </c>
      <c r="Q1723" s="14" t="s">
        <v>15</v>
      </c>
      <c r="R1723" s="14">
        <f t="shared" si="106"/>
        <v>2</v>
      </c>
      <c r="S1723" s="14" t="s">
        <v>119</v>
      </c>
      <c r="T1723" s="14" t="s">
        <v>143</v>
      </c>
      <c r="U1723" s="14">
        <f t="shared" si="107"/>
        <v>3</v>
      </c>
    </row>
    <row r="1724" spans="1:21" x14ac:dyDescent="0.3">
      <c r="A1724" s="11">
        <v>44635.670532407406</v>
      </c>
      <c r="B1724" s="15">
        <v>44635</v>
      </c>
      <c r="C1724" s="16">
        <v>0.67053240740740738</v>
      </c>
      <c r="D1724" s="12">
        <v>87</v>
      </c>
      <c r="E1724" s="12">
        <v>80.040000000000006</v>
      </c>
      <c r="F1724" s="12">
        <v>90.48</v>
      </c>
      <c r="G1724" s="12">
        <v>82.649999999999991</v>
      </c>
      <c r="H1724" s="12">
        <v>85.26</v>
      </c>
      <c r="I1724" s="12">
        <v>79.17</v>
      </c>
      <c r="J1724" s="12">
        <v>93.09</v>
      </c>
      <c r="K1724" s="12">
        <v>84.39</v>
      </c>
      <c r="L1724" s="13">
        <v>85.26</v>
      </c>
      <c r="M1724" s="17" t="s">
        <v>139</v>
      </c>
      <c r="N1724" s="17">
        <f t="shared" si="104"/>
        <v>4</v>
      </c>
      <c r="O1724" s="14" t="s">
        <v>13</v>
      </c>
      <c r="P1724" s="14">
        <f t="shared" si="105"/>
        <v>7</v>
      </c>
      <c r="Q1724" s="14" t="s">
        <v>15</v>
      </c>
      <c r="R1724" s="14">
        <f t="shared" si="106"/>
        <v>2</v>
      </c>
      <c r="S1724" s="14" t="s">
        <v>119</v>
      </c>
      <c r="T1724" s="14" t="s">
        <v>143</v>
      </c>
      <c r="U1724" s="14">
        <f t="shared" si="107"/>
        <v>3</v>
      </c>
    </row>
    <row r="1725" spans="1:21" x14ac:dyDescent="0.3">
      <c r="A1725" s="11">
        <v>44635.67082175926</v>
      </c>
      <c r="B1725" s="15">
        <v>44635</v>
      </c>
      <c r="C1725" s="16">
        <v>0.67082175925925924</v>
      </c>
      <c r="D1725" s="12">
        <v>80.55</v>
      </c>
      <c r="E1725" s="12">
        <v>82.34</v>
      </c>
      <c r="F1725" s="12">
        <v>93.08</v>
      </c>
      <c r="G1725" s="12">
        <v>85.024999999999991</v>
      </c>
      <c r="H1725" s="12">
        <v>87.71</v>
      </c>
      <c r="I1725" s="12">
        <v>81.445000000000007</v>
      </c>
      <c r="J1725" s="12">
        <v>98</v>
      </c>
      <c r="K1725" s="12">
        <v>81</v>
      </c>
      <c r="L1725" s="13">
        <v>86.143749999999983</v>
      </c>
      <c r="M1725" s="17" t="s">
        <v>139</v>
      </c>
      <c r="N1725" s="17">
        <f t="shared" si="104"/>
        <v>4</v>
      </c>
      <c r="O1725" s="14" t="s">
        <v>13</v>
      </c>
      <c r="P1725" s="14">
        <f t="shared" si="105"/>
        <v>7</v>
      </c>
      <c r="Q1725" s="14" t="s">
        <v>15</v>
      </c>
      <c r="R1725" s="14">
        <f t="shared" si="106"/>
        <v>2</v>
      </c>
      <c r="S1725" s="14" t="s">
        <v>119</v>
      </c>
      <c r="T1725" s="14" t="s">
        <v>143</v>
      </c>
      <c r="U1725" s="14">
        <f t="shared" si="107"/>
        <v>3</v>
      </c>
    </row>
    <row r="1726" spans="1:21" x14ac:dyDescent="0.3">
      <c r="A1726" s="11">
        <v>44635.67083333333</v>
      </c>
      <c r="B1726" s="15">
        <v>44635</v>
      </c>
      <c r="C1726" s="16">
        <v>0.67083333333333339</v>
      </c>
      <c r="D1726" s="12">
        <v>89</v>
      </c>
      <c r="E1726" s="12">
        <v>81.88000000000001</v>
      </c>
      <c r="F1726" s="12">
        <v>92.56</v>
      </c>
      <c r="G1726" s="12">
        <v>84.55</v>
      </c>
      <c r="H1726" s="12">
        <v>87.22</v>
      </c>
      <c r="I1726" s="12">
        <v>80.990000000000009</v>
      </c>
      <c r="J1726" s="12">
        <v>95.23</v>
      </c>
      <c r="K1726" s="12">
        <v>86.33</v>
      </c>
      <c r="L1726" s="13">
        <v>87.220000000000013</v>
      </c>
      <c r="M1726" s="17" t="s">
        <v>139</v>
      </c>
      <c r="N1726" s="17">
        <f t="shared" si="104"/>
        <v>4</v>
      </c>
      <c r="O1726" s="14" t="s">
        <v>13</v>
      </c>
      <c r="P1726" s="14">
        <f t="shared" si="105"/>
        <v>7</v>
      </c>
      <c r="Q1726" s="14" t="s">
        <v>15</v>
      </c>
      <c r="R1726" s="14">
        <f t="shared" si="106"/>
        <v>2</v>
      </c>
      <c r="S1726" s="14" t="s">
        <v>119</v>
      </c>
      <c r="T1726" s="14" t="s">
        <v>143</v>
      </c>
      <c r="U1726" s="14">
        <f t="shared" si="107"/>
        <v>3</v>
      </c>
    </row>
    <row r="1727" spans="1:21" x14ac:dyDescent="0.3">
      <c r="A1727" s="11">
        <v>44635.671516203707</v>
      </c>
      <c r="B1727" s="15">
        <v>44635</v>
      </c>
      <c r="C1727" s="16">
        <v>0.67151620370370368</v>
      </c>
      <c r="D1727" s="12">
        <v>83.7</v>
      </c>
      <c r="E1727" s="12">
        <v>85.56</v>
      </c>
      <c r="F1727" s="12">
        <v>96.72</v>
      </c>
      <c r="G1727" s="12">
        <v>88.35</v>
      </c>
      <c r="H1727" s="12">
        <v>91.14</v>
      </c>
      <c r="I1727" s="12">
        <v>96</v>
      </c>
      <c r="J1727" s="12">
        <v>101</v>
      </c>
      <c r="K1727" s="12">
        <v>82</v>
      </c>
      <c r="L1727" s="13">
        <v>90.558750000000003</v>
      </c>
      <c r="M1727" s="17" t="s">
        <v>139</v>
      </c>
      <c r="N1727" s="17">
        <f t="shared" si="104"/>
        <v>4</v>
      </c>
      <c r="O1727" s="14" t="s">
        <v>13</v>
      </c>
      <c r="P1727" s="14">
        <f t="shared" si="105"/>
        <v>7</v>
      </c>
      <c r="Q1727" s="14" t="s">
        <v>15</v>
      </c>
      <c r="R1727" s="14">
        <f t="shared" si="106"/>
        <v>2</v>
      </c>
      <c r="S1727" s="14" t="s">
        <v>119</v>
      </c>
      <c r="T1727" s="14" t="s">
        <v>143</v>
      </c>
      <c r="U1727" s="14">
        <f t="shared" si="107"/>
        <v>3</v>
      </c>
    </row>
    <row r="1728" spans="1:21" x14ac:dyDescent="0.3">
      <c r="A1728" s="11">
        <v>44635.672210648147</v>
      </c>
      <c r="B1728" s="15">
        <v>44635</v>
      </c>
      <c r="C1728" s="16">
        <v>0.67221064814814813</v>
      </c>
      <c r="D1728" s="12">
        <v>84</v>
      </c>
      <c r="E1728" s="12">
        <v>85.86666666666666</v>
      </c>
      <c r="F1728" s="12">
        <v>97.066666666666663</v>
      </c>
      <c r="G1728" s="12">
        <v>88.666666666666657</v>
      </c>
      <c r="H1728" s="12">
        <v>91.466666666666654</v>
      </c>
      <c r="I1728" s="12">
        <v>96</v>
      </c>
      <c r="J1728" s="12">
        <v>101</v>
      </c>
      <c r="K1728" s="12">
        <v>83</v>
      </c>
      <c r="L1728" s="13">
        <v>90.883333333333326</v>
      </c>
      <c r="M1728" s="17" t="s">
        <v>139</v>
      </c>
      <c r="N1728" s="17">
        <f t="shared" si="104"/>
        <v>4</v>
      </c>
      <c r="O1728" s="14" t="s">
        <v>13</v>
      </c>
      <c r="P1728" s="14">
        <f t="shared" si="105"/>
        <v>7</v>
      </c>
      <c r="Q1728" s="14" t="s">
        <v>15</v>
      </c>
      <c r="R1728" s="14">
        <f t="shared" si="106"/>
        <v>2</v>
      </c>
      <c r="S1728" s="14" t="s">
        <v>119</v>
      </c>
      <c r="T1728" s="14" t="s">
        <v>143</v>
      </c>
      <c r="U1728" s="14">
        <f t="shared" si="107"/>
        <v>3</v>
      </c>
    </row>
    <row r="1729" spans="1:21" x14ac:dyDescent="0.3">
      <c r="A1729" s="11">
        <v>44635.672511574077</v>
      </c>
      <c r="B1729" s="15">
        <v>44635</v>
      </c>
      <c r="C1729" s="16">
        <v>0.67251157407407414</v>
      </c>
      <c r="D1729" s="12">
        <v>72</v>
      </c>
      <c r="E1729" s="12">
        <v>73.600000000000009</v>
      </c>
      <c r="F1729" s="12">
        <v>83.2</v>
      </c>
      <c r="G1729" s="12">
        <v>76</v>
      </c>
      <c r="H1729" s="12">
        <v>78.400000000000006</v>
      </c>
      <c r="I1729" s="12">
        <v>72.8</v>
      </c>
      <c r="J1729" s="12">
        <v>85.600000000000009</v>
      </c>
      <c r="K1729" s="12">
        <v>80</v>
      </c>
      <c r="L1729" s="13">
        <v>77.7</v>
      </c>
      <c r="M1729" s="17" t="s">
        <v>139</v>
      </c>
      <c r="N1729" s="17">
        <f t="shared" si="104"/>
        <v>4</v>
      </c>
      <c r="O1729" s="14" t="s">
        <v>13</v>
      </c>
      <c r="P1729" s="14">
        <f t="shared" si="105"/>
        <v>7</v>
      </c>
      <c r="Q1729" s="14" t="s">
        <v>15</v>
      </c>
      <c r="R1729" s="14">
        <f t="shared" si="106"/>
        <v>2</v>
      </c>
      <c r="S1729" s="14" t="s">
        <v>119</v>
      </c>
      <c r="T1729" s="14" t="s">
        <v>143</v>
      </c>
      <c r="U1729" s="14">
        <f t="shared" si="107"/>
        <v>3</v>
      </c>
    </row>
    <row r="1730" spans="1:21" x14ac:dyDescent="0.3">
      <c r="A1730" s="11">
        <v>44635.672743055555</v>
      </c>
      <c r="B1730" s="15">
        <v>44635</v>
      </c>
      <c r="C1730" s="16">
        <v>0.67274305555555547</v>
      </c>
      <c r="D1730" s="12">
        <v>66.600000000000009</v>
      </c>
      <c r="E1730" s="12">
        <v>68.08</v>
      </c>
      <c r="F1730" s="12">
        <v>76.960000000000008</v>
      </c>
      <c r="G1730" s="12">
        <v>70.3</v>
      </c>
      <c r="H1730" s="12">
        <v>72.52</v>
      </c>
      <c r="I1730" s="12">
        <v>67.34</v>
      </c>
      <c r="J1730" s="12">
        <v>79.180000000000007</v>
      </c>
      <c r="K1730" s="12">
        <v>74</v>
      </c>
      <c r="L1730" s="13">
        <v>71.872500000000002</v>
      </c>
      <c r="M1730" s="17" t="s">
        <v>139</v>
      </c>
      <c r="N1730" s="17">
        <f t="shared" si="104"/>
        <v>4</v>
      </c>
      <c r="O1730" s="14" t="s">
        <v>13</v>
      </c>
      <c r="P1730" s="14">
        <f t="shared" si="105"/>
        <v>7</v>
      </c>
      <c r="Q1730" s="14" t="s">
        <v>15</v>
      </c>
      <c r="R1730" s="14">
        <f t="shared" si="106"/>
        <v>2</v>
      </c>
      <c r="S1730" s="14" t="s">
        <v>119</v>
      </c>
      <c r="T1730" s="14" t="s">
        <v>143</v>
      </c>
      <c r="U1730" s="14">
        <f t="shared" si="107"/>
        <v>3</v>
      </c>
    </row>
    <row r="1731" spans="1:21" x14ac:dyDescent="0.3">
      <c r="A1731" s="11">
        <v>44635.672905092593</v>
      </c>
      <c r="B1731" s="15">
        <v>44635</v>
      </c>
      <c r="C1731" s="16">
        <v>0.67290509259259268</v>
      </c>
      <c r="D1731" s="12">
        <v>81.3</v>
      </c>
      <c r="E1731" s="12">
        <v>83.106666666666669</v>
      </c>
      <c r="F1731" s="12">
        <v>93.946666666666658</v>
      </c>
      <c r="G1731" s="12">
        <v>85.816666666666663</v>
      </c>
      <c r="H1731" s="12">
        <v>88.526666666666657</v>
      </c>
      <c r="I1731" s="12">
        <v>91</v>
      </c>
      <c r="J1731" s="12">
        <v>102</v>
      </c>
      <c r="K1731" s="12">
        <v>78</v>
      </c>
      <c r="L1731" s="13">
        <v>87.962083333333339</v>
      </c>
      <c r="M1731" s="17" t="s">
        <v>139</v>
      </c>
      <c r="N1731" s="17">
        <f t="shared" ref="N1731:N1794" si="108">IF(M1731="Morning",1,IF(M1731="Afternoon",2,IF(M1731="Evening",3,IF(M1731="late Evening",4,IF(M1731="Break",5)))))</f>
        <v>4</v>
      </c>
      <c r="O1731" s="14" t="s">
        <v>13</v>
      </c>
      <c r="P1731" s="14">
        <f t="shared" ref="P1731:P1794" si="109">IF(O1731="Greetings",1,IF(O1731="Break",2,IF(O1731="Closing",3,IF(O1731="demonstration",4,IF(O1731="Hands on",5,IF(O1731="Introduction",6,IF(O1731="Lecture",7,IF(O1731="No Activity",8,IF(O1731="Peer Learning",9)))))))))</f>
        <v>7</v>
      </c>
      <c r="Q1731" s="14" t="s">
        <v>15</v>
      </c>
      <c r="R1731" s="14">
        <f t="shared" ref="R1731:R1794" si="110">IF(Q1731="On Campus",1,IF(Q1731="Off Campus",2))</f>
        <v>2</v>
      </c>
      <c r="S1731" s="14" t="s">
        <v>119</v>
      </c>
      <c r="T1731" s="14" t="s">
        <v>143</v>
      </c>
      <c r="U1731" s="14">
        <f t="shared" ref="U1731:U1794" si="111">IF(T1731="Tools_Digital Drawing",1,IF(T1731="Spatial Design",2,IF(T1731="Technical Contexts",3)))</f>
        <v>3</v>
      </c>
    </row>
    <row r="1732" spans="1:21" x14ac:dyDescent="0.3">
      <c r="A1732" s="11">
        <v>44635.67359953704</v>
      </c>
      <c r="B1732" s="15">
        <v>44635</v>
      </c>
      <c r="C1732" s="16">
        <v>0.67359953703703701</v>
      </c>
      <c r="D1732" s="12">
        <v>82.8</v>
      </c>
      <c r="E1732" s="12">
        <v>84.64</v>
      </c>
      <c r="F1732" s="12">
        <v>95.68</v>
      </c>
      <c r="G1732" s="12">
        <v>87.399999999999991</v>
      </c>
      <c r="H1732" s="12">
        <v>90.16</v>
      </c>
      <c r="I1732" s="12">
        <v>96</v>
      </c>
      <c r="J1732" s="12">
        <v>99</v>
      </c>
      <c r="K1732" s="12">
        <v>81</v>
      </c>
      <c r="L1732" s="13">
        <v>89.584999999999994</v>
      </c>
      <c r="M1732" s="17" t="s">
        <v>139</v>
      </c>
      <c r="N1732" s="17">
        <f t="shared" si="108"/>
        <v>4</v>
      </c>
      <c r="O1732" s="14" t="s">
        <v>13</v>
      </c>
      <c r="P1732" s="14">
        <f t="shared" si="109"/>
        <v>7</v>
      </c>
      <c r="Q1732" s="14" t="s">
        <v>15</v>
      </c>
      <c r="R1732" s="14">
        <f t="shared" si="110"/>
        <v>2</v>
      </c>
      <c r="S1732" s="14" t="s">
        <v>119</v>
      </c>
      <c r="T1732" s="14" t="s">
        <v>143</v>
      </c>
      <c r="U1732" s="14">
        <f t="shared" si="111"/>
        <v>3</v>
      </c>
    </row>
    <row r="1733" spans="1:21" x14ac:dyDescent="0.3">
      <c r="A1733" s="11">
        <v>44635.674050925925</v>
      </c>
      <c r="B1733" s="15">
        <v>44635</v>
      </c>
      <c r="C1733" s="16">
        <v>0.67405092592592597</v>
      </c>
      <c r="D1733" s="12">
        <v>75.600000000000009</v>
      </c>
      <c r="E1733" s="12">
        <v>77.28</v>
      </c>
      <c r="F1733" s="12">
        <v>87.36</v>
      </c>
      <c r="G1733" s="12">
        <v>79.8</v>
      </c>
      <c r="H1733" s="12">
        <v>82.32</v>
      </c>
      <c r="I1733" s="12">
        <v>76.44</v>
      </c>
      <c r="J1733" s="12">
        <v>89.88000000000001</v>
      </c>
      <c r="K1733" s="12">
        <v>84</v>
      </c>
      <c r="L1733" s="13">
        <v>81.585000000000008</v>
      </c>
      <c r="M1733" s="17" t="s">
        <v>139</v>
      </c>
      <c r="N1733" s="17">
        <f t="shared" si="108"/>
        <v>4</v>
      </c>
      <c r="O1733" s="14" t="s">
        <v>13</v>
      </c>
      <c r="P1733" s="14">
        <f t="shared" si="109"/>
        <v>7</v>
      </c>
      <c r="Q1733" s="14" t="s">
        <v>15</v>
      </c>
      <c r="R1733" s="14">
        <f t="shared" si="110"/>
        <v>2</v>
      </c>
      <c r="S1733" s="14" t="s">
        <v>119</v>
      </c>
      <c r="T1733" s="14" t="s">
        <v>143</v>
      </c>
      <c r="U1733" s="14">
        <f t="shared" si="111"/>
        <v>3</v>
      </c>
    </row>
    <row r="1734" spans="1:21" x14ac:dyDescent="0.3">
      <c r="A1734" s="11">
        <v>44635.67423611111</v>
      </c>
      <c r="B1734" s="15">
        <v>44635</v>
      </c>
      <c r="C1734" s="16">
        <v>0.67423611111111115</v>
      </c>
      <c r="D1734" s="12">
        <v>76.5</v>
      </c>
      <c r="E1734" s="12">
        <v>78.2</v>
      </c>
      <c r="F1734" s="12">
        <v>88.4</v>
      </c>
      <c r="G1734" s="12">
        <v>80.75</v>
      </c>
      <c r="H1734" s="12">
        <v>83.3</v>
      </c>
      <c r="I1734" s="12">
        <v>77.350000000000009</v>
      </c>
      <c r="J1734" s="12">
        <v>90.95</v>
      </c>
      <c r="K1734" s="12">
        <v>85</v>
      </c>
      <c r="L1734" s="13">
        <v>82.556250000000006</v>
      </c>
      <c r="M1734" s="17" t="s">
        <v>139</v>
      </c>
      <c r="N1734" s="17">
        <f t="shared" si="108"/>
        <v>4</v>
      </c>
      <c r="O1734" s="14" t="s">
        <v>13</v>
      </c>
      <c r="P1734" s="14">
        <f t="shared" si="109"/>
        <v>7</v>
      </c>
      <c r="Q1734" s="14" t="s">
        <v>15</v>
      </c>
      <c r="R1734" s="14">
        <f t="shared" si="110"/>
        <v>2</v>
      </c>
      <c r="S1734" s="14" t="s">
        <v>119</v>
      </c>
      <c r="T1734" s="14" t="s">
        <v>143</v>
      </c>
      <c r="U1734" s="14">
        <f t="shared" si="111"/>
        <v>3</v>
      </c>
    </row>
    <row r="1735" spans="1:21" x14ac:dyDescent="0.3">
      <c r="A1735" s="11">
        <v>44635.674293981479</v>
      </c>
      <c r="B1735" s="15">
        <v>44635</v>
      </c>
      <c r="C1735" s="16">
        <v>0.67429398148148145</v>
      </c>
      <c r="D1735" s="12">
        <v>82.5</v>
      </c>
      <c r="E1735" s="12">
        <v>84.333333333333343</v>
      </c>
      <c r="F1735" s="12">
        <v>95.333333333333343</v>
      </c>
      <c r="G1735" s="12">
        <v>87.083333333333329</v>
      </c>
      <c r="H1735" s="12">
        <v>89.833333333333343</v>
      </c>
      <c r="I1735" s="12">
        <v>99</v>
      </c>
      <c r="J1735" s="12">
        <v>93</v>
      </c>
      <c r="K1735" s="12">
        <v>83</v>
      </c>
      <c r="L1735" s="13">
        <v>89.260416666666671</v>
      </c>
      <c r="M1735" s="17" t="s">
        <v>139</v>
      </c>
      <c r="N1735" s="17">
        <f t="shared" si="108"/>
        <v>4</v>
      </c>
      <c r="O1735" s="14" t="s">
        <v>13</v>
      </c>
      <c r="P1735" s="14">
        <f t="shared" si="109"/>
        <v>7</v>
      </c>
      <c r="Q1735" s="14" t="s">
        <v>15</v>
      </c>
      <c r="R1735" s="14">
        <f t="shared" si="110"/>
        <v>2</v>
      </c>
      <c r="S1735" s="14" t="s">
        <v>119</v>
      </c>
      <c r="T1735" s="14" t="s">
        <v>143</v>
      </c>
      <c r="U1735" s="14">
        <f t="shared" si="111"/>
        <v>3</v>
      </c>
    </row>
    <row r="1736" spans="1:21" x14ac:dyDescent="0.3">
      <c r="A1736" s="11">
        <v>44635.674305555556</v>
      </c>
      <c r="B1736" s="15">
        <v>44635</v>
      </c>
      <c r="C1736" s="16">
        <v>0.6743055555555556</v>
      </c>
      <c r="D1736" s="12">
        <v>91</v>
      </c>
      <c r="E1736" s="12">
        <v>83.72</v>
      </c>
      <c r="F1736" s="12">
        <v>94.64</v>
      </c>
      <c r="G1736" s="12">
        <v>86.45</v>
      </c>
      <c r="H1736" s="12">
        <v>89.179999999999993</v>
      </c>
      <c r="I1736" s="12">
        <v>82.81</v>
      </c>
      <c r="J1736" s="12">
        <v>97.37</v>
      </c>
      <c r="K1736" s="12">
        <v>88.27</v>
      </c>
      <c r="L1736" s="13">
        <v>89.179999999999993</v>
      </c>
      <c r="M1736" s="17" t="s">
        <v>139</v>
      </c>
      <c r="N1736" s="17">
        <f t="shared" si="108"/>
        <v>4</v>
      </c>
      <c r="O1736" s="14" t="s">
        <v>13</v>
      </c>
      <c r="P1736" s="14">
        <f t="shared" si="109"/>
        <v>7</v>
      </c>
      <c r="Q1736" s="14" t="s">
        <v>15</v>
      </c>
      <c r="R1736" s="14">
        <f t="shared" si="110"/>
        <v>2</v>
      </c>
      <c r="S1736" s="14" t="s">
        <v>119</v>
      </c>
      <c r="T1736" s="14" t="s">
        <v>143</v>
      </c>
      <c r="U1736" s="14">
        <f t="shared" si="111"/>
        <v>3</v>
      </c>
    </row>
    <row r="1737" spans="1:21" x14ac:dyDescent="0.3">
      <c r="A1737" s="11">
        <v>44635.674513888887</v>
      </c>
      <c r="B1737" s="15">
        <v>44635</v>
      </c>
      <c r="C1737" s="16">
        <v>0.67451388888888886</v>
      </c>
      <c r="D1737" s="12">
        <v>79.2</v>
      </c>
      <c r="E1737" s="12">
        <v>80.960000000000008</v>
      </c>
      <c r="F1737" s="12">
        <v>91.52000000000001</v>
      </c>
      <c r="G1737" s="12">
        <v>83.6</v>
      </c>
      <c r="H1737" s="12">
        <v>86.24</v>
      </c>
      <c r="I1737" s="12">
        <v>80.08</v>
      </c>
      <c r="J1737" s="12">
        <v>94.160000000000011</v>
      </c>
      <c r="K1737" s="12">
        <v>88</v>
      </c>
      <c r="L1737" s="13">
        <v>85.47</v>
      </c>
      <c r="M1737" s="17" t="s">
        <v>139</v>
      </c>
      <c r="N1737" s="17">
        <f t="shared" si="108"/>
        <v>4</v>
      </c>
      <c r="O1737" s="14" t="s">
        <v>13</v>
      </c>
      <c r="P1737" s="14">
        <f t="shared" si="109"/>
        <v>7</v>
      </c>
      <c r="Q1737" s="14" t="s">
        <v>15</v>
      </c>
      <c r="R1737" s="14">
        <f t="shared" si="110"/>
        <v>2</v>
      </c>
      <c r="S1737" s="14" t="s">
        <v>119</v>
      </c>
      <c r="T1737" s="14" t="s">
        <v>143</v>
      </c>
      <c r="U1737" s="14">
        <f t="shared" si="111"/>
        <v>3</v>
      </c>
    </row>
    <row r="1738" spans="1:21" x14ac:dyDescent="0.3">
      <c r="A1738" s="11">
        <v>44635.674988425926</v>
      </c>
      <c r="B1738" s="15">
        <v>44635</v>
      </c>
      <c r="C1738" s="16">
        <v>0.67498842592592589</v>
      </c>
      <c r="D1738" s="12">
        <v>86.7</v>
      </c>
      <c r="E1738" s="12">
        <v>88.626666666666665</v>
      </c>
      <c r="F1738" s="12">
        <v>100.18666666666667</v>
      </c>
      <c r="G1738" s="12">
        <v>91.516666666666652</v>
      </c>
      <c r="H1738" s="12">
        <v>94.406666666666666</v>
      </c>
      <c r="I1738" s="12">
        <v>103</v>
      </c>
      <c r="J1738" s="12">
        <v>98</v>
      </c>
      <c r="K1738" s="12">
        <v>88</v>
      </c>
      <c r="L1738" s="13">
        <v>93.804583333333326</v>
      </c>
      <c r="M1738" s="17" t="s">
        <v>139</v>
      </c>
      <c r="N1738" s="17">
        <f t="shared" si="108"/>
        <v>4</v>
      </c>
      <c r="O1738" s="14" t="s">
        <v>13</v>
      </c>
      <c r="P1738" s="14">
        <f t="shared" si="109"/>
        <v>7</v>
      </c>
      <c r="Q1738" s="14" t="s">
        <v>15</v>
      </c>
      <c r="R1738" s="14">
        <f t="shared" si="110"/>
        <v>2</v>
      </c>
      <c r="S1738" s="14" t="s">
        <v>119</v>
      </c>
      <c r="T1738" s="14" t="s">
        <v>143</v>
      </c>
      <c r="U1738" s="14">
        <f t="shared" si="111"/>
        <v>3</v>
      </c>
    </row>
    <row r="1739" spans="1:21" x14ac:dyDescent="0.3">
      <c r="A1739" s="11">
        <v>44635.67527777778</v>
      </c>
      <c r="B1739" s="15">
        <v>44635</v>
      </c>
      <c r="C1739" s="16">
        <v>0.67527777777777775</v>
      </c>
      <c r="D1739" s="12">
        <v>82.8</v>
      </c>
      <c r="E1739" s="12">
        <v>84.64</v>
      </c>
      <c r="F1739" s="12">
        <v>95.68</v>
      </c>
      <c r="G1739" s="12">
        <v>87.399999999999991</v>
      </c>
      <c r="H1739" s="12">
        <v>90.16</v>
      </c>
      <c r="I1739" s="12">
        <v>83.72</v>
      </c>
      <c r="J1739" s="12">
        <v>92</v>
      </c>
      <c r="K1739" s="12">
        <v>89.24</v>
      </c>
      <c r="L1739" s="13">
        <v>88.204999999999998</v>
      </c>
      <c r="M1739" s="17" t="s">
        <v>139</v>
      </c>
      <c r="N1739" s="17">
        <f t="shared" si="108"/>
        <v>4</v>
      </c>
      <c r="O1739" s="14" t="s">
        <v>13</v>
      </c>
      <c r="P1739" s="14">
        <f t="shared" si="109"/>
        <v>7</v>
      </c>
      <c r="Q1739" s="14" t="s">
        <v>15</v>
      </c>
      <c r="R1739" s="14">
        <f t="shared" si="110"/>
        <v>2</v>
      </c>
      <c r="S1739" s="14" t="s">
        <v>119</v>
      </c>
      <c r="T1739" s="14" t="s">
        <v>143</v>
      </c>
      <c r="U1739" s="14">
        <f t="shared" si="111"/>
        <v>3</v>
      </c>
    </row>
    <row r="1740" spans="1:21" x14ac:dyDescent="0.3">
      <c r="A1740" s="11">
        <v>44635.675370370373</v>
      </c>
      <c r="B1740" s="15">
        <v>44635</v>
      </c>
      <c r="C1740" s="16">
        <v>0.6753703703703704</v>
      </c>
      <c r="D1740" s="12">
        <v>75.600000000000009</v>
      </c>
      <c r="E1740" s="12">
        <v>77.28</v>
      </c>
      <c r="F1740" s="12">
        <v>87.36</v>
      </c>
      <c r="G1740" s="12">
        <v>79.8</v>
      </c>
      <c r="H1740" s="12">
        <v>82.32</v>
      </c>
      <c r="I1740" s="12">
        <v>76.44</v>
      </c>
      <c r="J1740" s="12">
        <v>89.88000000000001</v>
      </c>
      <c r="K1740" s="12">
        <v>84</v>
      </c>
      <c r="L1740" s="13">
        <v>81.585000000000008</v>
      </c>
      <c r="M1740" s="17" t="s">
        <v>139</v>
      </c>
      <c r="N1740" s="17">
        <f t="shared" si="108"/>
        <v>4</v>
      </c>
      <c r="O1740" s="14" t="s">
        <v>13</v>
      </c>
      <c r="P1740" s="14">
        <f t="shared" si="109"/>
        <v>7</v>
      </c>
      <c r="Q1740" s="14" t="s">
        <v>15</v>
      </c>
      <c r="R1740" s="14">
        <f t="shared" si="110"/>
        <v>2</v>
      </c>
      <c r="S1740" s="14" t="s">
        <v>119</v>
      </c>
      <c r="T1740" s="14" t="s">
        <v>143</v>
      </c>
      <c r="U1740" s="14">
        <f t="shared" si="111"/>
        <v>3</v>
      </c>
    </row>
    <row r="1741" spans="1:21" x14ac:dyDescent="0.3">
      <c r="A1741" s="11">
        <v>44635.675393518519</v>
      </c>
      <c r="B1741" s="15">
        <v>44635</v>
      </c>
      <c r="C1741" s="16">
        <v>0.67539351851851848</v>
      </c>
      <c r="D1741" s="12">
        <v>93.600000000000009</v>
      </c>
      <c r="E1741" s="12">
        <v>95.68</v>
      </c>
      <c r="F1741" s="12">
        <v>108.16</v>
      </c>
      <c r="G1741" s="12">
        <v>98.8</v>
      </c>
      <c r="H1741" s="12">
        <v>101.92</v>
      </c>
      <c r="I1741" s="12">
        <v>104</v>
      </c>
      <c r="J1741" s="12">
        <v>111.28</v>
      </c>
      <c r="K1741" s="12">
        <v>100.88</v>
      </c>
      <c r="L1741" s="13">
        <v>101.79</v>
      </c>
      <c r="M1741" s="17" t="s">
        <v>139</v>
      </c>
      <c r="N1741" s="17">
        <f t="shared" si="108"/>
        <v>4</v>
      </c>
      <c r="O1741" s="14" t="s">
        <v>13</v>
      </c>
      <c r="P1741" s="14">
        <f t="shared" si="109"/>
        <v>7</v>
      </c>
      <c r="Q1741" s="14" t="s">
        <v>15</v>
      </c>
      <c r="R1741" s="14">
        <f t="shared" si="110"/>
        <v>2</v>
      </c>
      <c r="S1741" s="14" t="s">
        <v>119</v>
      </c>
      <c r="T1741" s="14" t="s">
        <v>143</v>
      </c>
      <c r="U1741" s="14">
        <f t="shared" si="111"/>
        <v>3</v>
      </c>
    </row>
    <row r="1742" spans="1:21" x14ac:dyDescent="0.3">
      <c r="A1742" s="11">
        <v>44635.675555555557</v>
      </c>
      <c r="B1742" s="15">
        <v>44635</v>
      </c>
      <c r="C1742" s="16">
        <v>0.67555555555555558</v>
      </c>
      <c r="D1742" s="12">
        <v>87.3</v>
      </c>
      <c r="E1742" s="12">
        <v>89.240000000000009</v>
      </c>
      <c r="F1742" s="12">
        <v>100.88000000000001</v>
      </c>
      <c r="G1742" s="12">
        <v>92.149999999999991</v>
      </c>
      <c r="H1742" s="12">
        <v>95.06</v>
      </c>
      <c r="I1742" s="12">
        <v>88.27</v>
      </c>
      <c r="J1742" s="12">
        <v>97</v>
      </c>
      <c r="K1742" s="12">
        <v>94.09</v>
      </c>
      <c r="L1742" s="13">
        <v>92.998750000000001</v>
      </c>
      <c r="M1742" s="17" t="s">
        <v>139</v>
      </c>
      <c r="N1742" s="17">
        <f t="shared" si="108"/>
        <v>4</v>
      </c>
      <c r="O1742" s="14" t="s">
        <v>13</v>
      </c>
      <c r="P1742" s="14">
        <f t="shared" si="109"/>
        <v>7</v>
      </c>
      <c r="Q1742" s="14" t="s">
        <v>15</v>
      </c>
      <c r="R1742" s="14">
        <f t="shared" si="110"/>
        <v>2</v>
      </c>
      <c r="S1742" s="14" t="s">
        <v>119</v>
      </c>
      <c r="T1742" s="14" t="s">
        <v>143</v>
      </c>
      <c r="U1742" s="14">
        <f t="shared" si="111"/>
        <v>3</v>
      </c>
    </row>
    <row r="1743" spans="1:21" x14ac:dyDescent="0.3">
      <c r="A1743" s="11">
        <v>44635.675682870373</v>
      </c>
      <c r="B1743" s="15">
        <v>44635</v>
      </c>
      <c r="C1743" s="16">
        <v>0.67568287037037045</v>
      </c>
      <c r="D1743" s="12">
        <v>84.600000000000009</v>
      </c>
      <c r="E1743" s="12">
        <v>86.48</v>
      </c>
      <c r="F1743" s="12">
        <v>97.76</v>
      </c>
      <c r="G1743" s="12">
        <v>89.3</v>
      </c>
      <c r="H1743" s="12">
        <v>92.12</v>
      </c>
      <c r="I1743" s="12">
        <v>104</v>
      </c>
      <c r="J1743" s="12">
        <v>94</v>
      </c>
      <c r="K1743" s="12">
        <v>84</v>
      </c>
      <c r="L1743" s="13">
        <v>91.532499999999999</v>
      </c>
      <c r="M1743" s="17" t="s">
        <v>139</v>
      </c>
      <c r="N1743" s="17">
        <f t="shared" si="108"/>
        <v>4</v>
      </c>
      <c r="O1743" s="14" t="s">
        <v>13</v>
      </c>
      <c r="P1743" s="14">
        <f t="shared" si="109"/>
        <v>7</v>
      </c>
      <c r="Q1743" s="14" t="s">
        <v>15</v>
      </c>
      <c r="R1743" s="14">
        <f t="shared" si="110"/>
        <v>2</v>
      </c>
      <c r="S1743" s="14" t="s">
        <v>119</v>
      </c>
      <c r="T1743" s="14" t="s">
        <v>143</v>
      </c>
      <c r="U1743" s="14">
        <f t="shared" si="111"/>
        <v>3</v>
      </c>
    </row>
    <row r="1744" spans="1:21" x14ac:dyDescent="0.3">
      <c r="A1744" s="11">
        <v>44635.675787037035</v>
      </c>
      <c r="B1744" s="15">
        <v>44635</v>
      </c>
      <c r="C1744" s="16">
        <v>0.67578703703703702</v>
      </c>
      <c r="D1744" s="12">
        <v>75.600000000000009</v>
      </c>
      <c r="E1744" s="12">
        <v>77.28</v>
      </c>
      <c r="F1744" s="12">
        <v>87.36</v>
      </c>
      <c r="G1744" s="12">
        <v>79.8</v>
      </c>
      <c r="H1744" s="12">
        <v>82.32</v>
      </c>
      <c r="I1744" s="12">
        <v>76.44</v>
      </c>
      <c r="J1744" s="12">
        <v>89.88000000000001</v>
      </c>
      <c r="K1744" s="12">
        <v>84</v>
      </c>
      <c r="L1744" s="13">
        <v>81.585000000000008</v>
      </c>
      <c r="M1744" s="17" t="s">
        <v>139</v>
      </c>
      <c r="N1744" s="17">
        <f t="shared" si="108"/>
        <v>4</v>
      </c>
      <c r="O1744" s="14" t="s">
        <v>13</v>
      </c>
      <c r="P1744" s="14">
        <f t="shared" si="109"/>
        <v>7</v>
      </c>
      <c r="Q1744" s="14" t="s">
        <v>15</v>
      </c>
      <c r="R1744" s="14">
        <f t="shared" si="110"/>
        <v>2</v>
      </c>
      <c r="S1744" s="14" t="s">
        <v>119</v>
      </c>
      <c r="T1744" s="14" t="s">
        <v>143</v>
      </c>
      <c r="U1744" s="14">
        <f t="shared" si="111"/>
        <v>3</v>
      </c>
    </row>
    <row r="1745" spans="1:21" x14ac:dyDescent="0.3">
      <c r="A1745" s="11">
        <v>44635.67597222222</v>
      </c>
      <c r="B1745" s="15">
        <v>44635</v>
      </c>
      <c r="C1745" s="16">
        <v>0.6759722222222222</v>
      </c>
      <c r="D1745" s="12">
        <v>77.400000000000006</v>
      </c>
      <c r="E1745" s="12">
        <v>79.12</v>
      </c>
      <c r="F1745" s="12">
        <v>89.44</v>
      </c>
      <c r="G1745" s="12">
        <v>81.7</v>
      </c>
      <c r="H1745" s="12">
        <v>84.28</v>
      </c>
      <c r="I1745" s="12">
        <v>78.260000000000005</v>
      </c>
      <c r="J1745" s="12">
        <v>92.02000000000001</v>
      </c>
      <c r="K1745" s="12">
        <v>86</v>
      </c>
      <c r="L1745" s="13">
        <v>83.527500000000003</v>
      </c>
      <c r="M1745" s="17" t="s">
        <v>139</v>
      </c>
      <c r="N1745" s="17">
        <f t="shared" si="108"/>
        <v>4</v>
      </c>
      <c r="O1745" s="14" t="s">
        <v>13</v>
      </c>
      <c r="P1745" s="14">
        <f t="shared" si="109"/>
        <v>7</v>
      </c>
      <c r="Q1745" s="14" t="s">
        <v>15</v>
      </c>
      <c r="R1745" s="14">
        <f t="shared" si="110"/>
        <v>2</v>
      </c>
      <c r="S1745" s="14" t="s">
        <v>119</v>
      </c>
      <c r="T1745" s="14" t="s">
        <v>143</v>
      </c>
      <c r="U1745" s="14">
        <f t="shared" si="111"/>
        <v>3</v>
      </c>
    </row>
    <row r="1746" spans="1:21" x14ac:dyDescent="0.3">
      <c r="A1746" s="11">
        <v>44635.675995370373</v>
      </c>
      <c r="B1746" s="15">
        <v>44635</v>
      </c>
      <c r="C1746" s="16">
        <v>0.67599537037037039</v>
      </c>
      <c r="D1746" s="12">
        <v>81.900000000000006</v>
      </c>
      <c r="E1746" s="12">
        <v>83.72</v>
      </c>
      <c r="F1746" s="12">
        <v>94.64</v>
      </c>
      <c r="G1746" s="12">
        <v>86.45</v>
      </c>
      <c r="H1746" s="12">
        <v>89.179999999999993</v>
      </c>
      <c r="I1746" s="12">
        <v>82.81</v>
      </c>
      <c r="J1746" s="12">
        <v>91</v>
      </c>
      <c r="K1746" s="12">
        <v>88.27</v>
      </c>
      <c r="L1746" s="13">
        <v>87.246250000000003</v>
      </c>
      <c r="M1746" s="17" t="s">
        <v>139</v>
      </c>
      <c r="N1746" s="17">
        <f t="shared" si="108"/>
        <v>4</v>
      </c>
      <c r="O1746" s="14" t="s">
        <v>13</v>
      </c>
      <c r="P1746" s="14">
        <f t="shared" si="109"/>
        <v>7</v>
      </c>
      <c r="Q1746" s="14" t="s">
        <v>15</v>
      </c>
      <c r="R1746" s="14">
        <f t="shared" si="110"/>
        <v>2</v>
      </c>
      <c r="S1746" s="14" t="s">
        <v>119</v>
      </c>
      <c r="T1746" s="14" t="s">
        <v>143</v>
      </c>
      <c r="U1746" s="14">
        <f t="shared" si="111"/>
        <v>3</v>
      </c>
    </row>
    <row r="1747" spans="1:21" x14ac:dyDescent="0.3">
      <c r="A1747" s="11">
        <v>44635.676377314812</v>
      </c>
      <c r="B1747" s="15">
        <v>44635</v>
      </c>
      <c r="C1747" s="16">
        <v>0.67637731481481478</v>
      </c>
      <c r="D1747" s="12">
        <v>83.4</v>
      </c>
      <c r="E1747" s="12">
        <v>85.253333333333345</v>
      </c>
      <c r="F1747" s="12">
        <v>96.373333333333335</v>
      </c>
      <c r="G1747" s="12">
        <v>88.033333333333331</v>
      </c>
      <c r="H1747" s="12">
        <v>90.813333333333333</v>
      </c>
      <c r="I1747" s="12">
        <v>98</v>
      </c>
      <c r="J1747" s="12">
        <v>95</v>
      </c>
      <c r="K1747" s="12">
        <v>85</v>
      </c>
      <c r="L1747" s="13">
        <v>90.234166666666681</v>
      </c>
      <c r="M1747" s="17" t="s">
        <v>139</v>
      </c>
      <c r="N1747" s="17">
        <f t="shared" si="108"/>
        <v>4</v>
      </c>
      <c r="O1747" s="14" t="s">
        <v>13</v>
      </c>
      <c r="P1747" s="14">
        <f t="shared" si="109"/>
        <v>7</v>
      </c>
      <c r="Q1747" s="14" t="s">
        <v>15</v>
      </c>
      <c r="R1747" s="14">
        <f t="shared" si="110"/>
        <v>2</v>
      </c>
      <c r="S1747" s="14" t="s">
        <v>119</v>
      </c>
      <c r="T1747" s="14" t="s">
        <v>143</v>
      </c>
      <c r="U1747" s="14">
        <f t="shared" si="111"/>
        <v>3</v>
      </c>
    </row>
    <row r="1748" spans="1:21" x14ac:dyDescent="0.3">
      <c r="A1748" s="11">
        <v>44635.677071759259</v>
      </c>
      <c r="B1748" s="15">
        <v>44635</v>
      </c>
      <c r="C1748" s="16">
        <v>0.67707175925925922</v>
      </c>
      <c r="D1748" s="12">
        <v>83.1</v>
      </c>
      <c r="E1748" s="12">
        <v>84.946666666666673</v>
      </c>
      <c r="F1748" s="12">
        <v>96.026666666666671</v>
      </c>
      <c r="G1748" s="12">
        <v>87.716666666666654</v>
      </c>
      <c r="H1748" s="12">
        <v>90.486666666666665</v>
      </c>
      <c r="I1748" s="12">
        <v>96</v>
      </c>
      <c r="J1748" s="12">
        <v>101</v>
      </c>
      <c r="K1748" s="12">
        <v>80</v>
      </c>
      <c r="L1748" s="13">
        <v>89.90958333333333</v>
      </c>
      <c r="M1748" s="17" t="s">
        <v>139</v>
      </c>
      <c r="N1748" s="17">
        <f t="shared" si="108"/>
        <v>4</v>
      </c>
      <c r="O1748" s="14" t="s">
        <v>13</v>
      </c>
      <c r="P1748" s="14">
        <f t="shared" si="109"/>
        <v>7</v>
      </c>
      <c r="Q1748" s="14" t="s">
        <v>15</v>
      </c>
      <c r="R1748" s="14">
        <f t="shared" si="110"/>
        <v>2</v>
      </c>
      <c r="S1748" s="14" t="s">
        <v>119</v>
      </c>
      <c r="T1748" s="14" t="s">
        <v>143</v>
      </c>
      <c r="U1748" s="14">
        <f t="shared" si="111"/>
        <v>3</v>
      </c>
    </row>
    <row r="1749" spans="1:21" x14ac:dyDescent="0.3">
      <c r="A1749" s="11">
        <v>44635.677766203706</v>
      </c>
      <c r="B1749" s="15">
        <v>44635</v>
      </c>
      <c r="C1749" s="16">
        <v>0.67776620370370377</v>
      </c>
      <c r="D1749" s="12">
        <v>92.25</v>
      </c>
      <c r="E1749" s="12">
        <v>94.3</v>
      </c>
      <c r="F1749" s="12">
        <v>106.60000000000001</v>
      </c>
      <c r="G1749" s="12">
        <v>97.375</v>
      </c>
      <c r="H1749" s="12">
        <v>100.45</v>
      </c>
      <c r="I1749" s="12">
        <v>100</v>
      </c>
      <c r="J1749" s="12">
        <v>105</v>
      </c>
      <c r="K1749" s="12">
        <v>99.424999999999997</v>
      </c>
      <c r="L1749" s="13">
        <v>99.424999999999997</v>
      </c>
      <c r="M1749" s="17" t="s">
        <v>139</v>
      </c>
      <c r="N1749" s="17">
        <f t="shared" si="108"/>
        <v>4</v>
      </c>
      <c r="O1749" s="14" t="s">
        <v>13</v>
      </c>
      <c r="P1749" s="14">
        <f t="shared" si="109"/>
        <v>7</v>
      </c>
      <c r="Q1749" s="14" t="s">
        <v>15</v>
      </c>
      <c r="R1749" s="14">
        <f t="shared" si="110"/>
        <v>2</v>
      </c>
      <c r="S1749" s="14" t="s">
        <v>119</v>
      </c>
      <c r="T1749" s="14" t="s">
        <v>143</v>
      </c>
      <c r="U1749" s="14">
        <f t="shared" si="111"/>
        <v>3</v>
      </c>
    </row>
    <row r="1750" spans="1:21" x14ac:dyDescent="0.3">
      <c r="A1750" s="11">
        <v>44635.677777777775</v>
      </c>
      <c r="B1750" s="15">
        <v>44635</v>
      </c>
      <c r="C1750" s="16">
        <v>0.6777777777777777</v>
      </c>
      <c r="D1750" s="12">
        <v>87</v>
      </c>
      <c r="E1750" s="12">
        <v>80.040000000000006</v>
      </c>
      <c r="F1750" s="12">
        <v>90.48</v>
      </c>
      <c r="G1750" s="12">
        <v>82.649999999999991</v>
      </c>
      <c r="H1750" s="12">
        <v>85.26</v>
      </c>
      <c r="I1750" s="12">
        <v>79.17</v>
      </c>
      <c r="J1750" s="12">
        <v>93.09</v>
      </c>
      <c r="K1750" s="12">
        <v>84.39</v>
      </c>
      <c r="L1750" s="13">
        <v>85.26</v>
      </c>
      <c r="M1750" s="17" t="s">
        <v>139</v>
      </c>
      <c r="N1750" s="17">
        <f t="shared" si="108"/>
        <v>4</v>
      </c>
      <c r="O1750" s="14" t="s">
        <v>13</v>
      </c>
      <c r="P1750" s="14">
        <f t="shared" si="109"/>
        <v>7</v>
      </c>
      <c r="Q1750" s="14" t="s">
        <v>15</v>
      </c>
      <c r="R1750" s="14">
        <f t="shared" si="110"/>
        <v>2</v>
      </c>
      <c r="S1750" s="14" t="s">
        <v>119</v>
      </c>
      <c r="T1750" s="14" t="s">
        <v>143</v>
      </c>
      <c r="U1750" s="14">
        <f t="shared" si="111"/>
        <v>3</v>
      </c>
    </row>
    <row r="1751" spans="1:21" x14ac:dyDescent="0.3">
      <c r="A1751" s="11">
        <v>44635.678078703706</v>
      </c>
      <c r="B1751" s="15">
        <v>44635</v>
      </c>
      <c r="C1751" s="16">
        <v>0.6780787037037036</v>
      </c>
      <c r="D1751" s="12">
        <v>65.7</v>
      </c>
      <c r="E1751" s="12">
        <v>67.16</v>
      </c>
      <c r="F1751" s="12">
        <v>75.92</v>
      </c>
      <c r="G1751" s="12">
        <v>69.349999999999994</v>
      </c>
      <c r="H1751" s="12">
        <v>71.539999999999992</v>
      </c>
      <c r="I1751" s="12">
        <v>66.430000000000007</v>
      </c>
      <c r="J1751" s="12">
        <v>78.11</v>
      </c>
      <c r="K1751" s="12">
        <v>73</v>
      </c>
      <c r="L1751" s="13">
        <v>70.901250000000005</v>
      </c>
      <c r="M1751" s="17" t="s">
        <v>139</v>
      </c>
      <c r="N1751" s="17">
        <f t="shared" si="108"/>
        <v>4</v>
      </c>
      <c r="O1751" s="14" t="s">
        <v>13</v>
      </c>
      <c r="P1751" s="14">
        <f t="shared" si="109"/>
        <v>7</v>
      </c>
      <c r="Q1751" s="14" t="s">
        <v>15</v>
      </c>
      <c r="R1751" s="14">
        <f t="shared" si="110"/>
        <v>2</v>
      </c>
      <c r="S1751" s="14" t="s">
        <v>119</v>
      </c>
      <c r="T1751" s="14" t="s">
        <v>143</v>
      </c>
      <c r="U1751" s="14">
        <f t="shared" si="111"/>
        <v>3</v>
      </c>
    </row>
    <row r="1752" spans="1:21" x14ac:dyDescent="0.3">
      <c r="A1752" s="11">
        <v>44635.678460648145</v>
      </c>
      <c r="B1752" s="15">
        <v>44635</v>
      </c>
      <c r="C1752" s="16">
        <v>0.67846064814814822</v>
      </c>
      <c r="D1752" s="12">
        <v>81</v>
      </c>
      <c r="E1752" s="12">
        <v>82.8</v>
      </c>
      <c r="F1752" s="12">
        <v>93.600000000000009</v>
      </c>
      <c r="G1752" s="12">
        <v>85.5</v>
      </c>
      <c r="H1752" s="12">
        <v>88.2</v>
      </c>
      <c r="I1752" s="12">
        <v>98</v>
      </c>
      <c r="J1752" s="12">
        <v>98</v>
      </c>
      <c r="K1752" s="12">
        <v>74</v>
      </c>
      <c r="L1752" s="13">
        <v>87.637500000000003</v>
      </c>
      <c r="M1752" s="17" t="s">
        <v>139</v>
      </c>
      <c r="N1752" s="17">
        <f t="shared" si="108"/>
        <v>4</v>
      </c>
      <c r="O1752" s="14" t="s">
        <v>13</v>
      </c>
      <c r="P1752" s="14">
        <f t="shared" si="109"/>
        <v>7</v>
      </c>
      <c r="Q1752" s="14" t="s">
        <v>15</v>
      </c>
      <c r="R1752" s="14">
        <f t="shared" si="110"/>
        <v>2</v>
      </c>
      <c r="S1752" s="14" t="s">
        <v>119</v>
      </c>
      <c r="T1752" s="14" t="s">
        <v>143</v>
      </c>
      <c r="U1752" s="14">
        <f t="shared" si="111"/>
        <v>3</v>
      </c>
    </row>
    <row r="1753" spans="1:21" x14ac:dyDescent="0.3">
      <c r="A1753" s="11">
        <v>44635.678680555553</v>
      </c>
      <c r="B1753" s="15">
        <v>44635</v>
      </c>
      <c r="C1753" s="16">
        <v>0.67868055555555562</v>
      </c>
      <c r="D1753" s="12">
        <v>72</v>
      </c>
      <c r="E1753" s="12">
        <v>73.600000000000009</v>
      </c>
      <c r="F1753" s="12">
        <v>83.2</v>
      </c>
      <c r="G1753" s="12">
        <v>76</v>
      </c>
      <c r="H1753" s="12">
        <v>78.400000000000006</v>
      </c>
      <c r="I1753" s="12">
        <v>72.8</v>
      </c>
      <c r="J1753" s="12">
        <v>85.600000000000009</v>
      </c>
      <c r="K1753" s="12">
        <v>80</v>
      </c>
      <c r="L1753" s="13">
        <v>77.7</v>
      </c>
      <c r="M1753" s="17" t="s">
        <v>139</v>
      </c>
      <c r="N1753" s="17">
        <f t="shared" si="108"/>
        <v>4</v>
      </c>
      <c r="O1753" s="14" t="s">
        <v>13</v>
      </c>
      <c r="P1753" s="14">
        <f t="shared" si="109"/>
        <v>7</v>
      </c>
      <c r="Q1753" s="14" t="s">
        <v>15</v>
      </c>
      <c r="R1753" s="14">
        <f t="shared" si="110"/>
        <v>2</v>
      </c>
      <c r="S1753" s="14" t="s">
        <v>119</v>
      </c>
      <c r="T1753" s="14" t="s">
        <v>143</v>
      </c>
      <c r="U1753" s="14">
        <f t="shared" si="111"/>
        <v>3</v>
      </c>
    </row>
    <row r="1754" spans="1:21" x14ac:dyDescent="0.3">
      <c r="A1754" s="11">
        <v>44635.678981481484</v>
      </c>
      <c r="B1754" s="15">
        <v>44635</v>
      </c>
      <c r="C1754" s="16">
        <v>0.67898148148148152</v>
      </c>
      <c r="D1754" s="12">
        <v>62.1</v>
      </c>
      <c r="E1754" s="12">
        <v>63.480000000000004</v>
      </c>
      <c r="F1754" s="12">
        <v>71.760000000000005</v>
      </c>
      <c r="G1754" s="12">
        <v>65.55</v>
      </c>
      <c r="H1754" s="12">
        <v>67.62</v>
      </c>
      <c r="I1754" s="12">
        <v>62.79</v>
      </c>
      <c r="J1754" s="12">
        <v>73.83</v>
      </c>
      <c r="K1754" s="12">
        <v>69</v>
      </c>
      <c r="L1754" s="13">
        <v>67.016250000000014</v>
      </c>
      <c r="M1754" s="17" t="s">
        <v>139</v>
      </c>
      <c r="N1754" s="17">
        <f t="shared" si="108"/>
        <v>4</v>
      </c>
      <c r="O1754" s="14" t="s">
        <v>13</v>
      </c>
      <c r="P1754" s="14">
        <f t="shared" si="109"/>
        <v>7</v>
      </c>
      <c r="Q1754" s="14" t="s">
        <v>15</v>
      </c>
      <c r="R1754" s="14">
        <f t="shared" si="110"/>
        <v>2</v>
      </c>
      <c r="S1754" s="14" t="s">
        <v>119</v>
      </c>
      <c r="T1754" s="14" t="s">
        <v>143</v>
      </c>
      <c r="U1754" s="14">
        <f t="shared" si="111"/>
        <v>3</v>
      </c>
    </row>
    <row r="1755" spans="1:21" x14ac:dyDescent="0.3">
      <c r="A1755" s="11">
        <v>44635.679155092592</v>
      </c>
      <c r="B1755" s="15">
        <v>44635</v>
      </c>
      <c r="C1755" s="16">
        <v>0.67915509259259255</v>
      </c>
      <c r="D1755" s="12">
        <v>84.300000000000011</v>
      </c>
      <c r="E1755" s="12">
        <v>86.173333333333346</v>
      </c>
      <c r="F1755" s="12">
        <v>97.413333333333341</v>
      </c>
      <c r="G1755" s="12">
        <v>88.983333333333334</v>
      </c>
      <c r="H1755" s="12">
        <v>91.793333333333337</v>
      </c>
      <c r="I1755" s="12">
        <v>105</v>
      </c>
      <c r="J1755" s="12">
        <v>102</v>
      </c>
      <c r="K1755" s="12">
        <v>74</v>
      </c>
      <c r="L1755" s="13">
        <v>91.207916666666677</v>
      </c>
      <c r="M1755" s="17" t="s">
        <v>139</v>
      </c>
      <c r="N1755" s="17">
        <f t="shared" si="108"/>
        <v>4</v>
      </c>
      <c r="O1755" s="14" t="s">
        <v>13</v>
      </c>
      <c r="P1755" s="14">
        <f t="shared" si="109"/>
        <v>7</v>
      </c>
      <c r="Q1755" s="14" t="s">
        <v>15</v>
      </c>
      <c r="R1755" s="14">
        <f t="shared" si="110"/>
        <v>2</v>
      </c>
      <c r="S1755" s="14" t="s">
        <v>119</v>
      </c>
      <c r="T1755" s="14" t="s">
        <v>143</v>
      </c>
      <c r="U1755" s="14">
        <f t="shared" si="111"/>
        <v>3</v>
      </c>
    </row>
    <row r="1756" spans="1:21" x14ac:dyDescent="0.3">
      <c r="A1756" s="11">
        <v>44635.679849537039</v>
      </c>
      <c r="B1756" s="15">
        <v>44635</v>
      </c>
      <c r="C1756" s="16">
        <v>0.67984953703703699</v>
      </c>
      <c r="D1756" s="12">
        <v>79.2</v>
      </c>
      <c r="E1756" s="12">
        <v>80.960000000000008</v>
      </c>
      <c r="F1756" s="12">
        <v>91.52000000000001</v>
      </c>
      <c r="G1756" s="12">
        <v>83.6</v>
      </c>
      <c r="H1756" s="12">
        <v>86.24</v>
      </c>
      <c r="I1756" s="12">
        <v>102</v>
      </c>
      <c r="J1756" s="12">
        <v>98</v>
      </c>
      <c r="K1756" s="12">
        <v>64</v>
      </c>
      <c r="L1756" s="13">
        <v>85.69</v>
      </c>
      <c r="M1756" s="17" t="s">
        <v>139</v>
      </c>
      <c r="N1756" s="17">
        <f t="shared" si="108"/>
        <v>4</v>
      </c>
      <c r="O1756" s="14" t="s">
        <v>13</v>
      </c>
      <c r="P1756" s="14">
        <f t="shared" si="109"/>
        <v>7</v>
      </c>
      <c r="Q1756" s="14" t="s">
        <v>15</v>
      </c>
      <c r="R1756" s="14">
        <f t="shared" si="110"/>
        <v>2</v>
      </c>
      <c r="S1756" s="14" t="s">
        <v>119</v>
      </c>
      <c r="T1756" s="14" t="s">
        <v>143</v>
      </c>
      <c r="U1756" s="14">
        <f t="shared" si="111"/>
        <v>3</v>
      </c>
    </row>
    <row r="1757" spans="1:21" x14ac:dyDescent="0.3">
      <c r="A1757" s="11">
        <v>44635.680543981478</v>
      </c>
      <c r="B1757" s="15">
        <v>44635</v>
      </c>
      <c r="C1757" s="16">
        <v>0.68054398148148154</v>
      </c>
      <c r="D1757" s="12">
        <v>87</v>
      </c>
      <c r="E1757" s="12">
        <v>88.933333333333337</v>
      </c>
      <c r="F1757" s="12">
        <v>100.53333333333335</v>
      </c>
      <c r="G1757" s="12">
        <v>91.833333333333329</v>
      </c>
      <c r="H1757" s="12">
        <v>94.733333333333334</v>
      </c>
      <c r="I1757" s="12">
        <v>101</v>
      </c>
      <c r="J1757" s="12">
        <v>103</v>
      </c>
      <c r="K1757" s="12">
        <v>86</v>
      </c>
      <c r="L1757" s="13">
        <v>94.129166666666663</v>
      </c>
      <c r="M1757" s="17" t="s">
        <v>139</v>
      </c>
      <c r="N1757" s="17">
        <f t="shared" si="108"/>
        <v>4</v>
      </c>
      <c r="O1757" s="14" t="s">
        <v>13</v>
      </c>
      <c r="P1757" s="14">
        <f t="shared" si="109"/>
        <v>7</v>
      </c>
      <c r="Q1757" s="14" t="s">
        <v>15</v>
      </c>
      <c r="R1757" s="14">
        <f t="shared" si="110"/>
        <v>2</v>
      </c>
      <c r="S1757" s="14" t="s">
        <v>119</v>
      </c>
      <c r="T1757" s="14" t="s">
        <v>143</v>
      </c>
      <c r="U1757" s="14">
        <f t="shared" si="111"/>
        <v>3</v>
      </c>
    </row>
    <row r="1758" spans="1:21" x14ac:dyDescent="0.3">
      <c r="A1758" s="11">
        <v>44635.681238425925</v>
      </c>
      <c r="B1758" s="15">
        <v>44635</v>
      </c>
      <c r="C1758" s="16">
        <v>0.68123842592592598</v>
      </c>
      <c r="D1758" s="12">
        <v>87.6</v>
      </c>
      <c r="E1758" s="12">
        <v>89.546666666666667</v>
      </c>
      <c r="F1758" s="12">
        <v>101.22666666666666</v>
      </c>
      <c r="G1758" s="12">
        <v>92.466666666666654</v>
      </c>
      <c r="H1758" s="12">
        <v>95.386666666666656</v>
      </c>
      <c r="I1758" s="12">
        <v>96</v>
      </c>
      <c r="J1758" s="12">
        <v>110</v>
      </c>
      <c r="K1758" s="12">
        <v>86</v>
      </c>
      <c r="L1758" s="13">
        <v>94.778333333333336</v>
      </c>
      <c r="M1758" s="17" t="s">
        <v>139</v>
      </c>
      <c r="N1758" s="17">
        <f t="shared" si="108"/>
        <v>4</v>
      </c>
      <c r="O1758" s="14" t="s">
        <v>13</v>
      </c>
      <c r="P1758" s="14">
        <f t="shared" si="109"/>
        <v>7</v>
      </c>
      <c r="Q1758" s="14" t="s">
        <v>15</v>
      </c>
      <c r="R1758" s="14">
        <f t="shared" si="110"/>
        <v>2</v>
      </c>
      <c r="S1758" s="14" t="s">
        <v>119</v>
      </c>
      <c r="T1758" s="14" t="s">
        <v>143</v>
      </c>
      <c r="U1758" s="14">
        <f t="shared" si="111"/>
        <v>3</v>
      </c>
    </row>
    <row r="1759" spans="1:21" x14ac:dyDescent="0.3">
      <c r="A1759" s="11">
        <v>44635.681250000001</v>
      </c>
      <c r="B1759" s="15">
        <v>44635</v>
      </c>
      <c r="C1759" s="16">
        <v>0.68125000000000002</v>
      </c>
      <c r="D1759" s="12">
        <v>89</v>
      </c>
      <c r="E1759" s="12">
        <v>81.88000000000001</v>
      </c>
      <c r="F1759" s="12">
        <v>92.56</v>
      </c>
      <c r="G1759" s="12">
        <v>84.55</v>
      </c>
      <c r="H1759" s="12">
        <v>87.22</v>
      </c>
      <c r="I1759" s="12">
        <v>80.990000000000009</v>
      </c>
      <c r="J1759" s="12">
        <v>95.23</v>
      </c>
      <c r="K1759" s="12">
        <v>86.33</v>
      </c>
      <c r="L1759" s="13">
        <v>87.220000000000013</v>
      </c>
      <c r="M1759" s="17" t="s">
        <v>139</v>
      </c>
      <c r="N1759" s="17">
        <f t="shared" si="108"/>
        <v>4</v>
      </c>
      <c r="O1759" s="14" t="s">
        <v>13</v>
      </c>
      <c r="P1759" s="14">
        <f t="shared" si="109"/>
        <v>7</v>
      </c>
      <c r="Q1759" s="14" t="s">
        <v>15</v>
      </c>
      <c r="R1759" s="14">
        <f t="shared" si="110"/>
        <v>2</v>
      </c>
      <c r="S1759" s="14" t="s">
        <v>119</v>
      </c>
      <c r="T1759" s="14" t="s">
        <v>143</v>
      </c>
      <c r="U1759" s="14">
        <f t="shared" si="111"/>
        <v>3</v>
      </c>
    </row>
    <row r="1760" spans="1:21" x14ac:dyDescent="0.3">
      <c r="A1760" s="11">
        <v>44635.681296296294</v>
      </c>
      <c r="B1760" s="15">
        <v>44635</v>
      </c>
      <c r="C1760" s="16">
        <v>0.6812962962962964</v>
      </c>
      <c r="D1760" s="12">
        <v>87.3</v>
      </c>
      <c r="E1760" s="12">
        <v>89.240000000000009</v>
      </c>
      <c r="F1760" s="12">
        <v>100.88000000000001</v>
      </c>
      <c r="G1760" s="12">
        <v>92.149999999999991</v>
      </c>
      <c r="H1760" s="12">
        <v>95.06</v>
      </c>
      <c r="I1760" s="12">
        <v>97</v>
      </c>
      <c r="J1760" s="12">
        <v>103.79</v>
      </c>
      <c r="K1760" s="12">
        <v>94.09</v>
      </c>
      <c r="L1760" s="13">
        <v>94.938749999999999</v>
      </c>
      <c r="M1760" s="17" t="s">
        <v>139</v>
      </c>
      <c r="N1760" s="17">
        <f t="shared" si="108"/>
        <v>4</v>
      </c>
      <c r="O1760" s="14" t="s">
        <v>13</v>
      </c>
      <c r="P1760" s="14">
        <f t="shared" si="109"/>
        <v>7</v>
      </c>
      <c r="Q1760" s="14" t="s">
        <v>15</v>
      </c>
      <c r="R1760" s="14">
        <f t="shared" si="110"/>
        <v>2</v>
      </c>
      <c r="S1760" s="14" t="s">
        <v>119</v>
      </c>
      <c r="T1760" s="14" t="s">
        <v>143</v>
      </c>
      <c r="U1760" s="14">
        <f t="shared" si="111"/>
        <v>3</v>
      </c>
    </row>
    <row r="1761" spans="1:21" x14ac:dyDescent="0.3">
      <c r="A1761" s="11">
        <v>44635.681423611109</v>
      </c>
      <c r="B1761" s="15">
        <v>44635</v>
      </c>
      <c r="C1761" s="16">
        <v>0.68142361111111116</v>
      </c>
      <c r="D1761" s="12">
        <v>94.5</v>
      </c>
      <c r="E1761" s="12">
        <v>96.600000000000009</v>
      </c>
      <c r="F1761" s="12">
        <v>109.2</v>
      </c>
      <c r="G1761" s="12">
        <v>99.75</v>
      </c>
      <c r="H1761" s="12">
        <v>102.89999999999999</v>
      </c>
      <c r="I1761" s="12">
        <v>105</v>
      </c>
      <c r="J1761" s="12">
        <v>112.35000000000001</v>
      </c>
      <c r="K1761" s="12">
        <v>101.85</v>
      </c>
      <c r="L1761" s="13">
        <v>102.76875000000001</v>
      </c>
      <c r="M1761" s="17" t="s">
        <v>139</v>
      </c>
      <c r="N1761" s="17">
        <f t="shared" si="108"/>
        <v>4</v>
      </c>
      <c r="O1761" s="14" t="s">
        <v>13</v>
      </c>
      <c r="P1761" s="14">
        <f t="shared" si="109"/>
        <v>7</v>
      </c>
      <c r="Q1761" s="14" t="s">
        <v>15</v>
      </c>
      <c r="R1761" s="14">
        <f t="shared" si="110"/>
        <v>2</v>
      </c>
      <c r="S1761" s="14" t="s">
        <v>119</v>
      </c>
      <c r="T1761" s="14" t="s">
        <v>143</v>
      </c>
      <c r="U1761" s="14">
        <f t="shared" si="111"/>
        <v>3</v>
      </c>
    </row>
    <row r="1762" spans="1:21" x14ac:dyDescent="0.3">
      <c r="A1762" s="11">
        <v>44635.681932870371</v>
      </c>
      <c r="B1762" s="15">
        <v>44635</v>
      </c>
      <c r="C1762" s="16">
        <v>0.68193287037037031</v>
      </c>
      <c r="D1762" s="12">
        <v>81.900000000000006</v>
      </c>
      <c r="E1762" s="12">
        <v>83.72</v>
      </c>
      <c r="F1762" s="12">
        <v>94.64</v>
      </c>
      <c r="G1762" s="12">
        <v>86.45</v>
      </c>
      <c r="H1762" s="12">
        <v>89.179999999999993</v>
      </c>
      <c r="I1762" s="12">
        <v>96</v>
      </c>
      <c r="J1762" s="12">
        <v>97.37</v>
      </c>
      <c r="K1762" s="12">
        <v>86</v>
      </c>
      <c r="L1762" s="13">
        <v>89.407499999999999</v>
      </c>
      <c r="M1762" s="17" t="s">
        <v>139</v>
      </c>
      <c r="N1762" s="17">
        <f t="shared" si="108"/>
        <v>4</v>
      </c>
      <c r="O1762" s="14" t="s">
        <v>13</v>
      </c>
      <c r="P1762" s="14">
        <f t="shared" si="109"/>
        <v>7</v>
      </c>
      <c r="Q1762" s="14" t="s">
        <v>15</v>
      </c>
      <c r="R1762" s="14">
        <f t="shared" si="110"/>
        <v>2</v>
      </c>
      <c r="S1762" s="14" t="s">
        <v>119</v>
      </c>
      <c r="T1762" s="14" t="s">
        <v>143</v>
      </c>
      <c r="U1762" s="14">
        <f t="shared" si="111"/>
        <v>3</v>
      </c>
    </row>
    <row r="1763" spans="1:21" x14ac:dyDescent="0.3">
      <c r="A1763" s="11">
        <v>44635.681956018518</v>
      </c>
      <c r="B1763" s="15">
        <v>44635</v>
      </c>
      <c r="C1763" s="16">
        <v>0.68195601851851861</v>
      </c>
      <c r="D1763" s="12">
        <v>89.100000000000009</v>
      </c>
      <c r="E1763" s="12">
        <v>91.08</v>
      </c>
      <c r="F1763" s="12">
        <v>102.96000000000001</v>
      </c>
      <c r="G1763" s="12">
        <v>94.05</v>
      </c>
      <c r="H1763" s="12">
        <v>97.02</v>
      </c>
      <c r="I1763" s="12">
        <v>90.09</v>
      </c>
      <c r="J1763" s="12">
        <v>99</v>
      </c>
      <c r="K1763" s="12">
        <v>96.03</v>
      </c>
      <c r="L1763" s="13">
        <v>94.916249999999991</v>
      </c>
      <c r="M1763" s="17" t="s">
        <v>139</v>
      </c>
      <c r="N1763" s="17">
        <f t="shared" si="108"/>
        <v>4</v>
      </c>
      <c r="O1763" s="14" t="s">
        <v>13</v>
      </c>
      <c r="P1763" s="14">
        <f t="shared" si="109"/>
        <v>7</v>
      </c>
      <c r="Q1763" s="14" t="s">
        <v>15</v>
      </c>
      <c r="R1763" s="14">
        <f t="shared" si="110"/>
        <v>2</v>
      </c>
      <c r="S1763" s="14" t="s">
        <v>119</v>
      </c>
      <c r="T1763" s="14" t="s">
        <v>143</v>
      </c>
      <c r="U1763" s="14">
        <f t="shared" si="111"/>
        <v>3</v>
      </c>
    </row>
    <row r="1764" spans="1:21" x14ac:dyDescent="0.3">
      <c r="A1764" s="11">
        <v>44635.682627314818</v>
      </c>
      <c r="B1764" s="15">
        <v>44635</v>
      </c>
      <c r="C1764" s="16">
        <v>0.68262731481481476</v>
      </c>
      <c r="D1764" s="12">
        <v>81.900000000000006</v>
      </c>
      <c r="E1764" s="12">
        <v>83.72</v>
      </c>
      <c r="F1764" s="12">
        <v>94.64</v>
      </c>
      <c r="G1764" s="12">
        <v>86.45</v>
      </c>
      <c r="H1764" s="12">
        <v>89.179999999999993</v>
      </c>
      <c r="I1764" s="12">
        <v>82.81</v>
      </c>
      <c r="J1764" s="12">
        <v>104</v>
      </c>
      <c r="K1764" s="12">
        <v>78</v>
      </c>
      <c r="L1764" s="13">
        <v>87.587500000000006</v>
      </c>
      <c r="M1764" s="17" t="s">
        <v>139</v>
      </c>
      <c r="N1764" s="17">
        <f t="shared" si="108"/>
        <v>4</v>
      </c>
      <c r="O1764" s="14" t="s">
        <v>13</v>
      </c>
      <c r="P1764" s="14">
        <f t="shared" si="109"/>
        <v>7</v>
      </c>
      <c r="Q1764" s="14" t="s">
        <v>15</v>
      </c>
      <c r="R1764" s="14">
        <f t="shared" si="110"/>
        <v>2</v>
      </c>
      <c r="S1764" s="14" t="s">
        <v>119</v>
      </c>
      <c r="T1764" s="14" t="s">
        <v>143</v>
      </c>
      <c r="U1764" s="14">
        <f t="shared" si="111"/>
        <v>3</v>
      </c>
    </row>
    <row r="1765" spans="1:21" x14ac:dyDescent="0.3">
      <c r="A1765" s="11">
        <v>44635.683321759258</v>
      </c>
      <c r="B1765" s="15">
        <v>44635</v>
      </c>
      <c r="C1765" s="16">
        <v>0.68332175925925931</v>
      </c>
      <c r="D1765" s="12">
        <v>76.8</v>
      </c>
      <c r="E1765" s="12">
        <v>78.506666666666661</v>
      </c>
      <c r="F1765" s="12">
        <v>88.74666666666667</v>
      </c>
      <c r="G1765" s="12">
        <v>81.066666666666663</v>
      </c>
      <c r="H1765" s="12">
        <v>83.626666666666665</v>
      </c>
      <c r="I1765" s="12">
        <v>91</v>
      </c>
      <c r="J1765" s="12">
        <v>103</v>
      </c>
      <c r="K1765" s="12">
        <v>62</v>
      </c>
      <c r="L1765" s="13">
        <v>83.093333333333334</v>
      </c>
      <c r="M1765" s="17" t="s">
        <v>139</v>
      </c>
      <c r="N1765" s="17">
        <f t="shared" si="108"/>
        <v>4</v>
      </c>
      <c r="O1765" s="14" t="s">
        <v>13</v>
      </c>
      <c r="P1765" s="14">
        <f t="shared" si="109"/>
        <v>7</v>
      </c>
      <c r="Q1765" s="14" t="s">
        <v>15</v>
      </c>
      <c r="R1765" s="14">
        <f t="shared" si="110"/>
        <v>2</v>
      </c>
      <c r="S1765" s="14" t="s">
        <v>119</v>
      </c>
      <c r="T1765" s="14" t="s">
        <v>143</v>
      </c>
      <c r="U1765" s="14">
        <f t="shared" si="111"/>
        <v>3</v>
      </c>
    </row>
    <row r="1766" spans="1:21" x14ac:dyDescent="0.3">
      <c r="A1766" s="11">
        <v>44635.683634259258</v>
      </c>
      <c r="B1766" s="15">
        <v>44635</v>
      </c>
      <c r="C1766" s="16">
        <v>0.68363425925925936</v>
      </c>
      <c r="D1766" s="12">
        <v>59.4</v>
      </c>
      <c r="E1766" s="12">
        <v>60.720000000000006</v>
      </c>
      <c r="F1766" s="12">
        <v>68.64</v>
      </c>
      <c r="G1766" s="12">
        <v>62.699999999999996</v>
      </c>
      <c r="H1766" s="12">
        <v>64.679999999999993</v>
      </c>
      <c r="I1766" s="12">
        <v>60.06</v>
      </c>
      <c r="J1766" s="12">
        <v>70.62</v>
      </c>
      <c r="K1766" s="12">
        <v>66</v>
      </c>
      <c r="L1766" s="13">
        <v>64.102499999999992</v>
      </c>
      <c r="M1766" s="17" t="s">
        <v>139</v>
      </c>
      <c r="N1766" s="17">
        <f t="shared" si="108"/>
        <v>4</v>
      </c>
      <c r="O1766" s="14" t="s">
        <v>13</v>
      </c>
      <c r="P1766" s="14">
        <f t="shared" si="109"/>
        <v>7</v>
      </c>
      <c r="Q1766" s="14" t="s">
        <v>15</v>
      </c>
      <c r="R1766" s="14">
        <f t="shared" si="110"/>
        <v>2</v>
      </c>
      <c r="S1766" s="14" t="s">
        <v>119</v>
      </c>
      <c r="T1766" s="14" t="s">
        <v>143</v>
      </c>
      <c r="U1766" s="14">
        <f t="shared" si="111"/>
        <v>3</v>
      </c>
    </row>
    <row r="1767" spans="1:21" x14ac:dyDescent="0.3">
      <c r="A1767" s="11">
        <v>44635.684016203704</v>
      </c>
      <c r="B1767" s="15">
        <v>44635</v>
      </c>
      <c r="C1767" s="16">
        <v>0.68401620370370375</v>
      </c>
      <c r="D1767" s="12">
        <v>77.7</v>
      </c>
      <c r="E1767" s="12">
        <v>79.426666666666662</v>
      </c>
      <c r="F1767" s="12">
        <v>89.786666666666662</v>
      </c>
      <c r="G1767" s="12">
        <v>82.016666666666652</v>
      </c>
      <c r="H1767" s="12">
        <v>84.606666666666655</v>
      </c>
      <c r="I1767" s="12">
        <v>95</v>
      </c>
      <c r="J1767" s="12">
        <v>103</v>
      </c>
      <c r="K1767" s="12">
        <v>61</v>
      </c>
      <c r="L1767" s="13">
        <v>84.067083333333329</v>
      </c>
      <c r="M1767" s="17" t="s">
        <v>139</v>
      </c>
      <c r="N1767" s="17">
        <f t="shared" si="108"/>
        <v>4</v>
      </c>
      <c r="O1767" s="14" t="s">
        <v>13</v>
      </c>
      <c r="P1767" s="14">
        <f t="shared" si="109"/>
        <v>7</v>
      </c>
      <c r="Q1767" s="14" t="s">
        <v>15</v>
      </c>
      <c r="R1767" s="14">
        <f t="shared" si="110"/>
        <v>2</v>
      </c>
      <c r="S1767" s="14" t="s">
        <v>119</v>
      </c>
      <c r="T1767" s="14" t="s">
        <v>143</v>
      </c>
      <c r="U1767" s="14">
        <f t="shared" si="111"/>
        <v>3</v>
      </c>
    </row>
    <row r="1768" spans="1:21" x14ac:dyDescent="0.3">
      <c r="A1768" s="11">
        <v>44635.684710648151</v>
      </c>
      <c r="B1768" s="15">
        <v>44635</v>
      </c>
      <c r="C1768" s="16">
        <v>0.68471064814814808</v>
      </c>
      <c r="D1768" s="12">
        <v>83.1</v>
      </c>
      <c r="E1768" s="12">
        <v>84.946666666666673</v>
      </c>
      <c r="F1768" s="12">
        <v>96.026666666666671</v>
      </c>
      <c r="G1768" s="12">
        <v>87.716666666666654</v>
      </c>
      <c r="H1768" s="12">
        <v>90.486666666666665</v>
      </c>
      <c r="I1768" s="12">
        <v>99</v>
      </c>
      <c r="J1768" s="12">
        <v>117</v>
      </c>
      <c r="K1768" s="12">
        <v>61</v>
      </c>
      <c r="L1768" s="13">
        <v>89.90958333333333</v>
      </c>
      <c r="M1768" s="17" t="s">
        <v>139</v>
      </c>
      <c r="N1768" s="17">
        <f t="shared" si="108"/>
        <v>4</v>
      </c>
      <c r="O1768" s="14" t="s">
        <v>13</v>
      </c>
      <c r="P1768" s="14">
        <f t="shared" si="109"/>
        <v>7</v>
      </c>
      <c r="Q1768" s="14" t="s">
        <v>15</v>
      </c>
      <c r="R1768" s="14">
        <f t="shared" si="110"/>
        <v>2</v>
      </c>
      <c r="S1768" s="14" t="s">
        <v>119</v>
      </c>
      <c r="T1768" s="14" t="s">
        <v>143</v>
      </c>
      <c r="U1768" s="14">
        <f t="shared" si="111"/>
        <v>3</v>
      </c>
    </row>
    <row r="1769" spans="1:21" x14ac:dyDescent="0.3">
      <c r="A1769" s="11">
        <v>44635.68472222222</v>
      </c>
      <c r="B1769" s="15">
        <v>44635</v>
      </c>
      <c r="C1769" s="16">
        <v>0.68472222222222223</v>
      </c>
      <c r="D1769" s="12">
        <v>99</v>
      </c>
      <c r="E1769" s="12">
        <v>91.08</v>
      </c>
      <c r="F1769" s="12">
        <v>102.96000000000001</v>
      </c>
      <c r="G1769" s="12">
        <v>94.05</v>
      </c>
      <c r="H1769" s="12">
        <v>97.02</v>
      </c>
      <c r="I1769" s="12">
        <v>90.09</v>
      </c>
      <c r="J1769" s="12">
        <v>105.93</v>
      </c>
      <c r="K1769" s="12">
        <v>96.03</v>
      </c>
      <c r="L1769" s="13">
        <v>97.019999999999982</v>
      </c>
      <c r="M1769" s="17" t="s">
        <v>139</v>
      </c>
      <c r="N1769" s="17">
        <f t="shared" si="108"/>
        <v>4</v>
      </c>
      <c r="O1769" s="14" t="s">
        <v>13</v>
      </c>
      <c r="P1769" s="14">
        <f t="shared" si="109"/>
        <v>7</v>
      </c>
      <c r="Q1769" s="14" t="s">
        <v>15</v>
      </c>
      <c r="R1769" s="14">
        <f t="shared" si="110"/>
        <v>2</v>
      </c>
      <c r="S1769" s="14" t="s">
        <v>119</v>
      </c>
      <c r="T1769" s="14" t="s">
        <v>143</v>
      </c>
      <c r="U1769" s="14">
        <f t="shared" si="111"/>
        <v>3</v>
      </c>
    </row>
    <row r="1770" spans="1:21" x14ac:dyDescent="0.3">
      <c r="A1770" s="11">
        <v>44635.684733796297</v>
      </c>
      <c r="B1770" s="15">
        <v>44635</v>
      </c>
      <c r="C1770" s="16">
        <v>0.68473379629629638</v>
      </c>
      <c r="D1770" s="12">
        <v>87.3</v>
      </c>
      <c r="E1770" s="12">
        <v>89.240000000000009</v>
      </c>
      <c r="F1770" s="12">
        <v>100.88000000000001</v>
      </c>
      <c r="G1770" s="12">
        <v>92.149999999999991</v>
      </c>
      <c r="H1770" s="12">
        <v>95.06</v>
      </c>
      <c r="I1770" s="12">
        <v>97</v>
      </c>
      <c r="J1770" s="12">
        <v>103.79</v>
      </c>
      <c r="K1770" s="12">
        <v>94.09</v>
      </c>
      <c r="L1770" s="13">
        <v>94.938749999999999</v>
      </c>
      <c r="M1770" s="17" t="s">
        <v>139</v>
      </c>
      <c r="N1770" s="17">
        <f t="shared" si="108"/>
        <v>4</v>
      </c>
      <c r="O1770" s="14" t="s">
        <v>13</v>
      </c>
      <c r="P1770" s="14">
        <f t="shared" si="109"/>
        <v>7</v>
      </c>
      <c r="Q1770" s="14" t="s">
        <v>15</v>
      </c>
      <c r="R1770" s="14">
        <f t="shared" si="110"/>
        <v>2</v>
      </c>
      <c r="S1770" s="14" t="s">
        <v>119</v>
      </c>
      <c r="T1770" s="14" t="s">
        <v>143</v>
      </c>
      <c r="U1770" s="14">
        <f t="shared" si="111"/>
        <v>3</v>
      </c>
    </row>
    <row r="1771" spans="1:21" x14ac:dyDescent="0.3">
      <c r="A1771" s="11">
        <v>44635.685266203705</v>
      </c>
      <c r="B1771" s="15">
        <v>44635</v>
      </c>
      <c r="C1771" s="16">
        <v>0.68526620370370372</v>
      </c>
      <c r="D1771" s="12">
        <v>47.7</v>
      </c>
      <c r="E1771" s="12">
        <v>48.760000000000005</v>
      </c>
      <c r="F1771" s="12">
        <v>55.120000000000005</v>
      </c>
      <c r="G1771" s="12">
        <v>50.349999999999994</v>
      </c>
      <c r="H1771" s="12">
        <v>51.94</v>
      </c>
      <c r="I1771" s="12">
        <v>48.230000000000004</v>
      </c>
      <c r="J1771" s="12">
        <v>56.71</v>
      </c>
      <c r="K1771" s="12">
        <v>53</v>
      </c>
      <c r="L1771" s="13">
        <v>51.47625</v>
      </c>
      <c r="M1771" s="17" t="s">
        <v>139</v>
      </c>
      <c r="N1771" s="17">
        <f t="shared" si="108"/>
        <v>4</v>
      </c>
      <c r="O1771" s="14" t="s">
        <v>13</v>
      </c>
      <c r="P1771" s="14">
        <f t="shared" si="109"/>
        <v>7</v>
      </c>
      <c r="Q1771" s="14" t="s">
        <v>15</v>
      </c>
      <c r="R1771" s="14">
        <f t="shared" si="110"/>
        <v>2</v>
      </c>
      <c r="S1771" s="14" t="s">
        <v>119</v>
      </c>
      <c r="T1771" s="14" t="s">
        <v>143</v>
      </c>
      <c r="U1771" s="14">
        <f t="shared" si="111"/>
        <v>3</v>
      </c>
    </row>
    <row r="1772" spans="1:21" x14ac:dyDescent="0.3">
      <c r="A1772" s="11">
        <v>44635.68540509259</v>
      </c>
      <c r="B1772" s="15">
        <v>44635</v>
      </c>
      <c r="C1772" s="16">
        <v>0.68540509259259252</v>
      </c>
      <c r="D1772" s="12">
        <v>87.6</v>
      </c>
      <c r="E1772" s="12">
        <v>89.546666666666667</v>
      </c>
      <c r="F1772" s="12">
        <v>101.22666666666666</v>
      </c>
      <c r="G1772" s="12">
        <v>92.466666666666654</v>
      </c>
      <c r="H1772" s="12">
        <v>95.386666666666656</v>
      </c>
      <c r="I1772" s="12">
        <v>94</v>
      </c>
      <c r="J1772" s="12">
        <v>140</v>
      </c>
      <c r="K1772" s="12">
        <v>58</v>
      </c>
      <c r="L1772" s="13">
        <v>94.778333333333336</v>
      </c>
      <c r="M1772" s="17" t="s">
        <v>139</v>
      </c>
      <c r="N1772" s="17">
        <f t="shared" si="108"/>
        <v>4</v>
      </c>
      <c r="O1772" s="14" t="s">
        <v>13</v>
      </c>
      <c r="P1772" s="14">
        <f t="shared" si="109"/>
        <v>7</v>
      </c>
      <c r="Q1772" s="14" t="s">
        <v>15</v>
      </c>
      <c r="R1772" s="14">
        <f t="shared" si="110"/>
        <v>2</v>
      </c>
      <c r="S1772" s="14" t="s">
        <v>119</v>
      </c>
      <c r="T1772" s="14" t="s">
        <v>143</v>
      </c>
      <c r="U1772" s="14">
        <f t="shared" si="111"/>
        <v>3</v>
      </c>
    </row>
    <row r="1773" spans="1:21" x14ac:dyDescent="0.3">
      <c r="A1773" s="11">
        <v>44635.685925925929</v>
      </c>
      <c r="B1773" s="15">
        <v>44635</v>
      </c>
      <c r="C1773" s="16">
        <v>0.68592592592592594</v>
      </c>
      <c r="D1773" s="12">
        <v>49.5</v>
      </c>
      <c r="E1773" s="12">
        <v>50.6</v>
      </c>
      <c r="F1773" s="12">
        <v>57.2</v>
      </c>
      <c r="G1773" s="12">
        <v>52.25</v>
      </c>
      <c r="H1773" s="12">
        <v>53.9</v>
      </c>
      <c r="I1773" s="12">
        <v>50.050000000000004</v>
      </c>
      <c r="J1773" s="12">
        <v>58.85</v>
      </c>
      <c r="K1773" s="12">
        <v>55</v>
      </c>
      <c r="L1773" s="13">
        <v>53.418750000000003</v>
      </c>
      <c r="M1773" s="17" t="s">
        <v>139</v>
      </c>
      <c r="N1773" s="17">
        <f t="shared" si="108"/>
        <v>4</v>
      </c>
      <c r="O1773" s="14" t="s">
        <v>13</v>
      </c>
      <c r="P1773" s="14">
        <f t="shared" si="109"/>
        <v>7</v>
      </c>
      <c r="Q1773" s="14" t="s">
        <v>15</v>
      </c>
      <c r="R1773" s="14">
        <f t="shared" si="110"/>
        <v>2</v>
      </c>
      <c r="S1773" s="14" t="s">
        <v>119</v>
      </c>
      <c r="T1773" s="14" t="s">
        <v>143</v>
      </c>
      <c r="U1773" s="14">
        <f t="shared" si="111"/>
        <v>3</v>
      </c>
    </row>
    <row r="1774" spans="1:21" x14ac:dyDescent="0.3">
      <c r="A1774" s="11">
        <v>44635.686099537037</v>
      </c>
      <c r="B1774" s="15">
        <v>44635</v>
      </c>
      <c r="C1774" s="16">
        <v>0.68609953703703708</v>
      </c>
      <c r="D1774" s="12">
        <v>78.599999999999994</v>
      </c>
      <c r="E1774" s="12">
        <v>80.346666666666664</v>
      </c>
      <c r="F1774" s="12">
        <v>90.826666666666668</v>
      </c>
      <c r="G1774" s="12">
        <v>82.966666666666654</v>
      </c>
      <c r="H1774" s="12">
        <v>85.586666666666659</v>
      </c>
      <c r="I1774" s="12">
        <v>85</v>
      </c>
      <c r="J1774" s="12">
        <v>122</v>
      </c>
      <c r="K1774" s="12">
        <v>55</v>
      </c>
      <c r="L1774" s="13">
        <v>85.040833333333325</v>
      </c>
      <c r="M1774" s="17" t="s">
        <v>139</v>
      </c>
      <c r="N1774" s="17">
        <f t="shared" si="108"/>
        <v>4</v>
      </c>
      <c r="O1774" s="14" t="s">
        <v>13</v>
      </c>
      <c r="P1774" s="14">
        <f t="shared" si="109"/>
        <v>7</v>
      </c>
      <c r="Q1774" s="14" t="s">
        <v>15</v>
      </c>
      <c r="R1774" s="14">
        <f t="shared" si="110"/>
        <v>2</v>
      </c>
      <c r="S1774" s="14" t="s">
        <v>119</v>
      </c>
      <c r="T1774" s="14" t="s">
        <v>143</v>
      </c>
      <c r="U1774" s="14">
        <f t="shared" si="111"/>
        <v>3</v>
      </c>
    </row>
    <row r="1775" spans="1:21" x14ac:dyDescent="0.3">
      <c r="A1775" s="11">
        <v>44635.686689814815</v>
      </c>
      <c r="B1775" s="15">
        <v>44635</v>
      </c>
      <c r="C1775" s="16">
        <v>0.68668981481481473</v>
      </c>
      <c r="D1775" s="12">
        <v>88</v>
      </c>
      <c r="E1775" s="12">
        <v>80.960000000000008</v>
      </c>
      <c r="F1775" s="12">
        <v>91.52000000000001</v>
      </c>
      <c r="G1775" s="12">
        <v>83.6</v>
      </c>
      <c r="H1775" s="12">
        <v>86.24</v>
      </c>
      <c r="I1775" s="12">
        <v>80.08</v>
      </c>
      <c r="J1775" s="12">
        <v>94.160000000000011</v>
      </c>
      <c r="K1775" s="12">
        <v>85.36</v>
      </c>
      <c r="L1775" s="13">
        <v>86.240000000000009</v>
      </c>
      <c r="M1775" s="17" t="s">
        <v>139</v>
      </c>
      <c r="N1775" s="17">
        <f t="shared" si="108"/>
        <v>4</v>
      </c>
      <c r="O1775" s="14" t="s">
        <v>13</v>
      </c>
      <c r="P1775" s="14">
        <f t="shared" si="109"/>
        <v>7</v>
      </c>
      <c r="Q1775" s="14" t="s">
        <v>15</v>
      </c>
      <c r="R1775" s="14">
        <f t="shared" si="110"/>
        <v>2</v>
      </c>
      <c r="S1775" s="14" t="s">
        <v>119</v>
      </c>
      <c r="T1775" s="14" t="s">
        <v>143</v>
      </c>
      <c r="U1775" s="14">
        <f t="shared" si="111"/>
        <v>3</v>
      </c>
    </row>
    <row r="1776" spans="1:21" x14ac:dyDescent="0.3">
      <c r="A1776" s="11">
        <v>44635.686793981484</v>
      </c>
      <c r="B1776" s="15">
        <v>44635</v>
      </c>
      <c r="C1776" s="16">
        <v>0.68679398148148152</v>
      </c>
      <c r="D1776" s="12">
        <v>85.5</v>
      </c>
      <c r="E1776" s="12">
        <v>87.4</v>
      </c>
      <c r="F1776" s="12">
        <v>98.8</v>
      </c>
      <c r="G1776" s="12">
        <v>90.25</v>
      </c>
      <c r="H1776" s="12">
        <v>93.1</v>
      </c>
      <c r="I1776" s="12">
        <v>82</v>
      </c>
      <c r="J1776" s="12">
        <v>114</v>
      </c>
      <c r="K1776" s="12">
        <v>89</v>
      </c>
      <c r="L1776" s="13">
        <v>92.506249999999994</v>
      </c>
      <c r="M1776" s="17" t="s">
        <v>139</v>
      </c>
      <c r="N1776" s="17">
        <f t="shared" si="108"/>
        <v>4</v>
      </c>
      <c r="O1776" s="14" t="s">
        <v>13</v>
      </c>
      <c r="P1776" s="14">
        <f t="shared" si="109"/>
        <v>7</v>
      </c>
      <c r="Q1776" s="14" t="s">
        <v>15</v>
      </c>
      <c r="R1776" s="14">
        <f t="shared" si="110"/>
        <v>2</v>
      </c>
      <c r="S1776" s="14" t="s">
        <v>119</v>
      </c>
      <c r="T1776" s="14" t="s">
        <v>143</v>
      </c>
      <c r="U1776" s="14">
        <f t="shared" si="111"/>
        <v>3</v>
      </c>
    </row>
    <row r="1777" spans="1:21" x14ac:dyDescent="0.3">
      <c r="A1777" s="11">
        <v>44635.686828703707</v>
      </c>
      <c r="B1777" s="15">
        <v>44635</v>
      </c>
      <c r="C1777" s="16">
        <v>0.68682870370370364</v>
      </c>
      <c r="D1777" s="12">
        <v>80.100000000000009</v>
      </c>
      <c r="E1777" s="12">
        <v>81.88000000000001</v>
      </c>
      <c r="F1777" s="12">
        <v>92.56</v>
      </c>
      <c r="G1777" s="12">
        <v>84.55</v>
      </c>
      <c r="H1777" s="12">
        <v>87.22</v>
      </c>
      <c r="I1777" s="12">
        <v>80.990000000000009</v>
      </c>
      <c r="J1777" s="12">
        <v>95.23</v>
      </c>
      <c r="K1777" s="12">
        <v>89</v>
      </c>
      <c r="L1777" s="13">
        <v>86.441250000000011</v>
      </c>
      <c r="M1777" s="17" t="s">
        <v>139</v>
      </c>
      <c r="N1777" s="17">
        <f t="shared" si="108"/>
        <v>4</v>
      </c>
      <c r="O1777" s="14" t="s">
        <v>13</v>
      </c>
      <c r="P1777" s="14">
        <f t="shared" si="109"/>
        <v>7</v>
      </c>
      <c r="Q1777" s="14" t="s">
        <v>15</v>
      </c>
      <c r="R1777" s="14">
        <f t="shared" si="110"/>
        <v>2</v>
      </c>
      <c r="S1777" s="14" t="s">
        <v>119</v>
      </c>
      <c r="T1777" s="14" t="s">
        <v>143</v>
      </c>
      <c r="U1777" s="14">
        <f t="shared" si="111"/>
        <v>3</v>
      </c>
    </row>
    <row r="1778" spans="1:21" x14ac:dyDescent="0.3">
      <c r="A1778" s="11">
        <v>44635.687488425923</v>
      </c>
      <c r="B1778" s="15">
        <v>44635</v>
      </c>
      <c r="C1778" s="16">
        <v>0.68748842592592585</v>
      </c>
      <c r="D1778" s="12">
        <v>84.600000000000009</v>
      </c>
      <c r="E1778" s="12">
        <v>86.48</v>
      </c>
      <c r="F1778" s="12">
        <v>97.76</v>
      </c>
      <c r="G1778" s="12">
        <v>89.3</v>
      </c>
      <c r="H1778" s="12">
        <v>92.12</v>
      </c>
      <c r="I1778" s="12">
        <v>72</v>
      </c>
      <c r="J1778" s="12">
        <v>120</v>
      </c>
      <c r="K1778" s="12">
        <v>90</v>
      </c>
      <c r="L1778" s="13">
        <v>91.532499999999999</v>
      </c>
      <c r="M1778" s="17" t="s">
        <v>139</v>
      </c>
      <c r="N1778" s="17">
        <f t="shared" si="108"/>
        <v>4</v>
      </c>
      <c r="O1778" s="14" t="s">
        <v>13</v>
      </c>
      <c r="P1778" s="14">
        <f t="shared" si="109"/>
        <v>7</v>
      </c>
      <c r="Q1778" s="14" t="s">
        <v>15</v>
      </c>
      <c r="R1778" s="14">
        <f t="shared" si="110"/>
        <v>2</v>
      </c>
      <c r="S1778" s="14" t="s">
        <v>119</v>
      </c>
      <c r="T1778" s="14" t="s">
        <v>143</v>
      </c>
      <c r="U1778" s="14">
        <f t="shared" si="111"/>
        <v>3</v>
      </c>
    </row>
    <row r="1779" spans="1:21" x14ac:dyDescent="0.3">
      <c r="A1779" s="11">
        <v>44635.68818287037</v>
      </c>
      <c r="B1779" s="15">
        <v>44635</v>
      </c>
      <c r="C1779" s="16">
        <v>0.6881828703703704</v>
      </c>
      <c r="D1779" s="12">
        <v>85.8</v>
      </c>
      <c r="E1779" s="12">
        <v>87.706666666666663</v>
      </c>
      <c r="F1779" s="12">
        <v>99.146666666666661</v>
      </c>
      <c r="G1779" s="12">
        <v>90.566666666666663</v>
      </c>
      <c r="H1779" s="12">
        <v>93.426666666666662</v>
      </c>
      <c r="I1779" s="12">
        <v>91</v>
      </c>
      <c r="J1779" s="12">
        <v>106</v>
      </c>
      <c r="K1779" s="12">
        <v>89</v>
      </c>
      <c r="L1779" s="13">
        <v>92.830833333333331</v>
      </c>
      <c r="M1779" s="17" t="s">
        <v>139</v>
      </c>
      <c r="N1779" s="17">
        <f t="shared" si="108"/>
        <v>4</v>
      </c>
      <c r="O1779" s="14" t="s">
        <v>13</v>
      </c>
      <c r="P1779" s="14">
        <f t="shared" si="109"/>
        <v>7</v>
      </c>
      <c r="Q1779" s="14" t="s">
        <v>15</v>
      </c>
      <c r="R1779" s="14">
        <f t="shared" si="110"/>
        <v>2</v>
      </c>
      <c r="S1779" s="14" t="s">
        <v>119</v>
      </c>
      <c r="T1779" s="14" t="s">
        <v>143</v>
      </c>
      <c r="U1779" s="14">
        <f t="shared" si="111"/>
        <v>3</v>
      </c>
    </row>
    <row r="1780" spans="1:21" x14ac:dyDescent="0.3">
      <c r="A1780" s="11">
        <v>44635.688194444447</v>
      </c>
      <c r="B1780" s="15">
        <v>44635</v>
      </c>
      <c r="C1780" s="16">
        <v>0.68819444444444444</v>
      </c>
      <c r="D1780" s="12">
        <v>107</v>
      </c>
      <c r="E1780" s="12">
        <v>98.44</v>
      </c>
      <c r="F1780" s="12">
        <v>111.28</v>
      </c>
      <c r="G1780" s="12">
        <v>101.64999999999999</v>
      </c>
      <c r="H1780" s="12">
        <v>104.86</v>
      </c>
      <c r="I1780" s="12">
        <v>97.37</v>
      </c>
      <c r="J1780" s="12">
        <v>114.49000000000001</v>
      </c>
      <c r="K1780" s="12">
        <v>103.78999999999999</v>
      </c>
      <c r="L1780" s="13">
        <v>104.86</v>
      </c>
      <c r="M1780" s="17" t="s">
        <v>139</v>
      </c>
      <c r="N1780" s="17">
        <f t="shared" si="108"/>
        <v>4</v>
      </c>
      <c r="O1780" s="14" t="s">
        <v>11</v>
      </c>
      <c r="P1780" s="14">
        <f t="shared" si="109"/>
        <v>3</v>
      </c>
      <c r="Q1780" s="14" t="s">
        <v>15</v>
      </c>
      <c r="R1780" s="14">
        <f t="shared" si="110"/>
        <v>2</v>
      </c>
      <c r="S1780" s="14" t="s">
        <v>17</v>
      </c>
      <c r="T1780" s="14" t="s">
        <v>143</v>
      </c>
      <c r="U1780" s="14">
        <f t="shared" si="111"/>
        <v>3</v>
      </c>
    </row>
    <row r="1781" spans="1:21" x14ac:dyDescent="0.3">
      <c r="A1781" s="11">
        <v>44635.688877314817</v>
      </c>
      <c r="B1781" s="15">
        <v>44635</v>
      </c>
      <c r="C1781" s="16">
        <v>0.68887731481481485</v>
      </c>
      <c r="D1781" s="12">
        <v>83.4</v>
      </c>
      <c r="E1781" s="12">
        <v>85.253333333333345</v>
      </c>
      <c r="F1781" s="12">
        <v>96.373333333333335</v>
      </c>
      <c r="G1781" s="12">
        <v>88.033333333333331</v>
      </c>
      <c r="H1781" s="12">
        <v>90.813333333333333</v>
      </c>
      <c r="I1781" s="12">
        <v>91</v>
      </c>
      <c r="J1781" s="12">
        <v>107</v>
      </c>
      <c r="K1781" s="12">
        <v>80</v>
      </c>
      <c r="L1781" s="13">
        <v>90.234166666666681</v>
      </c>
      <c r="M1781" s="17" t="s">
        <v>139</v>
      </c>
      <c r="N1781" s="17">
        <f t="shared" si="108"/>
        <v>4</v>
      </c>
      <c r="O1781" s="14" t="s">
        <v>11</v>
      </c>
      <c r="P1781" s="14">
        <f t="shared" si="109"/>
        <v>3</v>
      </c>
      <c r="Q1781" s="14" t="s">
        <v>15</v>
      </c>
      <c r="R1781" s="14">
        <f t="shared" si="110"/>
        <v>2</v>
      </c>
      <c r="S1781" s="14" t="s">
        <v>17</v>
      </c>
      <c r="T1781" s="14" t="s">
        <v>143</v>
      </c>
      <c r="U1781" s="14">
        <f t="shared" si="111"/>
        <v>3</v>
      </c>
    </row>
    <row r="1782" spans="1:21" x14ac:dyDescent="0.3">
      <c r="A1782" s="11">
        <v>44635.689571759256</v>
      </c>
      <c r="B1782" s="15">
        <v>44635</v>
      </c>
      <c r="C1782" s="16">
        <v>0.68957175925925929</v>
      </c>
      <c r="D1782" s="12">
        <v>100.8</v>
      </c>
      <c r="E1782" s="12">
        <v>103.04</v>
      </c>
      <c r="F1782" s="12">
        <v>116.48</v>
      </c>
      <c r="G1782" s="12">
        <v>106.39999999999999</v>
      </c>
      <c r="H1782" s="12">
        <v>109.75999999999999</v>
      </c>
      <c r="I1782" s="12">
        <v>101.92</v>
      </c>
      <c r="J1782" s="12">
        <v>112</v>
      </c>
      <c r="K1782" s="12">
        <v>108.64</v>
      </c>
      <c r="L1782" s="13">
        <v>107.38</v>
      </c>
      <c r="M1782" s="17" t="s">
        <v>139</v>
      </c>
      <c r="N1782" s="17">
        <f t="shared" si="108"/>
        <v>4</v>
      </c>
      <c r="O1782" s="14" t="s">
        <v>11</v>
      </c>
      <c r="P1782" s="14">
        <f t="shared" si="109"/>
        <v>3</v>
      </c>
      <c r="Q1782" s="14" t="s">
        <v>15</v>
      </c>
      <c r="R1782" s="14">
        <f t="shared" si="110"/>
        <v>2</v>
      </c>
      <c r="S1782" s="14" t="s">
        <v>17</v>
      </c>
      <c r="T1782" s="14" t="s">
        <v>143</v>
      </c>
      <c r="U1782" s="14">
        <f t="shared" si="111"/>
        <v>3</v>
      </c>
    </row>
    <row r="1783" spans="1:21" x14ac:dyDescent="0.3">
      <c r="A1783" s="11">
        <v>44635.690266203703</v>
      </c>
      <c r="B1783" s="15">
        <v>44635</v>
      </c>
      <c r="C1783" s="16">
        <v>0.69026620370370362</v>
      </c>
      <c r="D1783" s="12">
        <v>84.600000000000009</v>
      </c>
      <c r="E1783" s="12">
        <v>86.48</v>
      </c>
      <c r="F1783" s="12">
        <v>97.76</v>
      </c>
      <c r="G1783" s="12">
        <v>89.3</v>
      </c>
      <c r="H1783" s="12">
        <v>92.12</v>
      </c>
      <c r="I1783" s="12">
        <v>85.54</v>
      </c>
      <c r="J1783" s="12">
        <v>116</v>
      </c>
      <c r="K1783" s="12">
        <v>72</v>
      </c>
      <c r="L1783" s="13">
        <v>90.475000000000009</v>
      </c>
      <c r="M1783" s="17" t="s">
        <v>139</v>
      </c>
      <c r="N1783" s="17">
        <f t="shared" si="108"/>
        <v>4</v>
      </c>
      <c r="O1783" s="14" t="s">
        <v>11</v>
      </c>
      <c r="P1783" s="14">
        <f t="shared" si="109"/>
        <v>3</v>
      </c>
      <c r="Q1783" s="14" t="s">
        <v>15</v>
      </c>
      <c r="R1783" s="14">
        <f t="shared" si="110"/>
        <v>2</v>
      </c>
      <c r="S1783" s="14" t="s">
        <v>17</v>
      </c>
      <c r="T1783" s="14" t="s">
        <v>143</v>
      </c>
      <c r="U1783" s="14">
        <f t="shared" si="111"/>
        <v>3</v>
      </c>
    </row>
    <row r="1784" spans="1:21" x14ac:dyDescent="0.3">
      <c r="A1784" s="11">
        <v>44635.690960648149</v>
      </c>
      <c r="B1784" s="15">
        <v>44635</v>
      </c>
      <c r="C1784" s="16">
        <v>0.69096064814814817</v>
      </c>
      <c r="D1784" s="12">
        <v>57.6</v>
      </c>
      <c r="E1784" s="12">
        <v>58.88</v>
      </c>
      <c r="F1784" s="12">
        <v>66.56</v>
      </c>
      <c r="G1784" s="12">
        <v>60.8</v>
      </c>
      <c r="H1784" s="12">
        <v>62.72</v>
      </c>
      <c r="I1784" s="12">
        <v>58.24</v>
      </c>
      <c r="J1784" s="12">
        <v>68.48</v>
      </c>
      <c r="K1784" s="12">
        <v>64</v>
      </c>
      <c r="L1784" s="13">
        <v>62.160000000000011</v>
      </c>
      <c r="M1784" s="17" t="s">
        <v>139</v>
      </c>
      <c r="N1784" s="17">
        <f t="shared" si="108"/>
        <v>4</v>
      </c>
      <c r="O1784" s="14" t="s">
        <v>11</v>
      </c>
      <c r="P1784" s="14">
        <f t="shared" si="109"/>
        <v>3</v>
      </c>
      <c r="Q1784" s="14" t="s">
        <v>15</v>
      </c>
      <c r="R1784" s="14">
        <f t="shared" si="110"/>
        <v>2</v>
      </c>
      <c r="S1784" s="14" t="s">
        <v>17</v>
      </c>
      <c r="T1784" s="14" t="s">
        <v>143</v>
      </c>
      <c r="U1784" s="14">
        <f t="shared" si="111"/>
        <v>3</v>
      </c>
    </row>
    <row r="1785" spans="1:21" x14ac:dyDescent="0.3">
      <c r="A1785" s="11">
        <v>44635.691261574073</v>
      </c>
      <c r="B1785" s="15">
        <v>44635</v>
      </c>
      <c r="C1785" s="16">
        <v>0.69126157407407407</v>
      </c>
      <c r="D1785" s="12">
        <v>95</v>
      </c>
      <c r="E1785" s="12">
        <v>87.4</v>
      </c>
      <c r="F1785" s="12">
        <v>98.8</v>
      </c>
      <c r="G1785" s="12">
        <v>90.25</v>
      </c>
      <c r="H1785" s="12">
        <v>93.1</v>
      </c>
      <c r="I1785" s="12">
        <v>86.45</v>
      </c>
      <c r="J1785" s="12">
        <v>101.65</v>
      </c>
      <c r="K1785" s="12">
        <v>92.149999999999991</v>
      </c>
      <c r="L1785" s="13">
        <v>93.1</v>
      </c>
      <c r="M1785" s="17" t="s">
        <v>139</v>
      </c>
      <c r="N1785" s="17">
        <f t="shared" si="108"/>
        <v>4</v>
      </c>
      <c r="O1785" s="14" t="s">
        <v>11</v>
      </c>
      <c r="P1785" s="14">
        <f t="shared" si="109"/>
        <v>3</v>
      </c>
      <c r="Q1785" s="14" t="s">
        <v>15</v>
      </c>
      <c r="R1785" s="14">
        <f t="shared" si="110"/>
        <v>2</v>
      </c>
      <c r="S1785" s="14" t="s">
        <v>17</v>
      </c>
      <c r="T1785" s="14" t="s">
        <v>143</v>
      </c>
      <c r="U1785" s="14">
        <f t="shared" si="111"/>
        <v>3</v>
      </c>
    </row>
    <row r="1786" spans="1:21" x14ac:dyDescent="0.3">
      <c r="A1786" s="11">
        <v>44635.691655092596</v>
      </c>
      <c r="B1786" s="15">
        <v>44635</v>
      </c>
      <c r="C1786" s="16">
        <v>0.69165509259259261</v>
      </c>
      <c r="D1786" s="12">
        <v>65.7</v>
      </c>
      <c r="E1786" s="12">
        <v>67.16</v>
      </c>
      <c r="F1786" s="12">
        <v>75.92</v>
      </c>
      <c r="G1786" s="12">
        <v>69.349999999999994</v>
      </c>
      <c r="H1786" s="12">
        <v>71.539999999999992</v>
      </c>
      <c r="I1786" s="12">
        <v>66.430000000000007</v>
      </c>
      <c r="J1786" s="12">
        <v>78.11</v>
      </c>
      <c r="K1786" s="12">
        <v>73</v>
      </c>
      <c r="L1786" s="13">
        <v>70.901250000000005</v>
      </c>
      <c r="M1786" s="17" t="s">
        <v>139</v>
      </c>
      <c r="N1786" s="17">
        <f t="shared" si="108"/>
        <v>4</v>
      </c>
      <c r="O1786" s="14" t="s">
        <v>11</v>
      </c>
      <c r="P1786" s="14">
        <f t="shared" si="109"/>
        <v>3</v>
      </c>
      <c r="Q1786" s="14" t="s">
        <v>15</v>
      </c>
      <c r="R1786" s="14">
        <f t="shared" si="110"/>
        <v>2</v>
      </c>
      <c r="S1786" s="14" t="s">
        <v>17</v>
      </c>
      <c r="T1786" s="14" t="s">
        <v>143</v>
      </c>
      <c r="U1786" s="14">
        <f t="shared" si="111"/>
        <v>3</v>
      </c>
    </row>
    <row r="1787" spans="1:21" x14ac:dyDescent="0.3">
      <c r="A1787" s="11">
        <v>44635.691666666666</v>
      </c>
      <c r="B1787" s="15">
        <v>44635</v>
      </c>
      <c r="C1787" s="16">
        <v>0.69166666666666676</v>
      </c>
      <c r="D1787" s="12">
        <v>106</v>
      </c>
      <c r="E1787" s="12">
        <v>97.52000000000001</v>
      </c>
      <c r="F1787" s="12">
        <v>110.24000000000001</v>
      </c>
      <c r="G1787" s="12">
        <v>100.69999999999999</v>
      </c>
      <c r="H1787" s="12">
        <v>103.88</v>
      </c>
      <c r="I1787" s="12">
        <v>96.460000000000008</v>
      </c>
      <c r="J1787" s="12">
        <v>113.42</v>
      </c>
      <c r="K1787" s="12">
        <v>102.82</v>
      </c>
      <c r="L1787" s="13">
        <v>103.88</v>
      </c>
      <c r="M1787" s="17" t="s">
        <v>139</v>
      </c>
      <c r="N1787" s="17">
        <f t="shared" si="108"/>
        <v>4</v>
      </c>
      <c r="O1787" s="14" t="s">
        <v>11</v>
      </c>
      <c r="P1787" s="14">
        <f t="shared" si="109"/>
        <v>3</v>
      </c>
      <c r="Q1787" s="14" t="s">
        <v>15</v>
      </c>
      <c r="R1787" s="14">
        <f t="shared" si="110"/>
        <v>2</v>
      </c>
      <c r="S1787" s="14" t="s">
        <v>17</v>
      </c>
      <c r="T1787" s="14" t="s">
        <v>143</v>
      </c>
      <c r="U1787" s="14">
        <f t="shared" si="111"/>
        <v>3</v>
      </c>
    </row>
    <row r="1788" spans="1:21" x14ac:dyDescent="0.3">
      <c r="A1788" s="11">
        <v>44635.692349537036</v>
      </c>
      <c r="B1788" s="15">
        <v>44635</v>
      </c>
      <c r="C1788" s="16">
        <v>0.69234953703703705</v>
      </c>
      <c r="D1788" s="12">
        <v>84.600000000000009</v>
      </c>
      <c r="E1788" s="12">
        <v>86.48</v>
      </c>
      <c r="F1788" s="12">
        <v>97.76</v>
      </c>
      <c r="G1788" s="12">
        <v>89.3</v>
      </c>
      <c r="H1788" s="12">
        <v>92.12</v>
      </c>
      <c r="I1788" s="12">
        <v>85.54</v>
      </c>
      <c r="J1788" s="12">
        <v>100.58000000000001</v>
      </c>
      <c r="K1788" s="12">
        <v>94</v>
      </c>
      <c r="L1788" s="13">
        <v>91.297500000000014</v>
      </c>
      <c r="M1788" s="17" t="s">
        <v>139</v>
      </c>
      <c r="N1788" s="17">
        <f t="shared" si="108"/>
        <v>4</v>
      </c>
      <c r="O1788" s="14" t="s">
        <v>11</v>
      </c>
      <c r="P1788" s="14">
        <f t="shared" si="109"/>
        <v>3</v>
      </c>
      <c r="Q1788" s="14" t="s">
        <v>15</v>
      </c>
      <c r="R1788" s="14">
        <f t="shared" si="110"/>
        <v>2</v>
      </c>
      <c r="S1788" s="14" t="s">
        <v>17</v>
      </c>
      <c r="T1788" s="14" t="s">
        <v>143</v>
      </c>
      <c r="U1788" s="14">
        <f t="shared" si="111"/>
        <v>3</v>
      </c>
    </row>
    <row r="1789" spans="1:21" x14ac:dyDescent="0.3">
      <c r="A1789" s="11">
        <v>44635.693043981482</v>
      </c>
      <c r="B1789" s="15">
        <v>44635</v>
      </c>
      <c r="C1789" s="16">
        <v>0.69304398148148139</v>
      </c>
      <c r="D1789" s="12">
        <v>83.7</v>
      </c>
      <c r="E1789" s="12">
        <v>85.56</v>
      </c>
      <c r="F1789" s="12">
        <v>96.72</v>
      </c>
      <c r="G1789" s="12">
        <v>88.35</v>
      </c>
      <c r="H1789" s="12">
        <v>91.14</v>
      </c>
      <c r="I1789" s="12">
        <v>84.63000000000001</v>
      </c>
      <c r="J1789" s="12">
        <v>99.51</v>
      </c>
      <c r="K1789" s="12">
        <v>93</v>
      </c>
      <c r="L1789" s="13">
        <v>90.326250000000002</v>
      </c>
      <c r="M1789" s="17" t="s">
        <v>139</v>
      </c>
      <c r="N1789" s="17">
        <f t="shared" si="108"/>
        <v>4</v>
      </c>
      <c r="O1789" s="14" t="s">
        <v>11</v>
      </c>
      <c r="P1789" s="14">
        <f t="shared" si="109"/>
        <v>3</v>
      </c>
      <c r="Q1789" s="14" t="s">
        <v>15</v>
      </c>
      <c r="R1789" s="14">
        <f t="shared" si="110"/>
        <v>2</v>
      </c>
      <c r="S1789" s="14" t="s">
        <v>17</v>
      </c>
      <c r="T1789" s="14" t="s">
        <v>143</v>
      </c>
      <c r="U1789" s="14">
        <f t="shared" si="111"/>
        <v>3</v>
      </c>
    </row>
    <row r="1790" spans="1:21" x14ac:dyDescent="0.3">
      <c r="A1790" s="11">
        <v>44635.693738425929</v>
      </c>
      <c r="B1790" s="15">
        <v>44635</v>
      </c>
      <c r="C1790" s="16">
        <v>0.69373842592592594</v>
      </c>
      <c r="D1790" s="12">
        <v>81.900000000000006</v>
      </c>
      <c r="E1790" s="12">
        <v>83.72</v>
      </c>
      <c r="F1790" s="12">
        <v>94.64</v>
      </c>
      <c r="G1790" s="12">
        <v>86.45</v>
      </c>
      <c r="H1790" s="12">
        <v>89.179999999999993</v>
      </c>
      <c r="I1790" s="12">
        <v>82.81</v>
      </c>
      <c r="J1790" s="12">
        <v>97.37</v>
      </c>
      <c r="K1790" s="12">
        <v>91</v>
      </c>
      <c r="L1790" s="13">
        <v>88.383750000000006</v>
      </c>
      <c r="M1790" s="17" t="s">
        <v>139</v>
      </c>
      <c r="N1790" s="17">
        <f t="shared" si="108"/>
        <v>4</v>
      </c>
      <c r="O1790" s="14" t="s">
        <v>11</v>
      </c>
      <c r="P1790" s="14">
        <f t="shared" si="109"/>
        <v>3</v>
      </c>
      <c r="Q1790" s="14" t="s">
        <v>15</v>
      </c>
      <c r="R1790" s="14">
        <f t="shared" si="110"/>
        <v>2</v>
      </c>
      <c r="S1790" s="14" t="s">
        <v>17</v>
      </c>
      <c r="T1790" s="14" t="s">
        <v>143</v>
      </c>
      <c r="U1790" s="14">
        <f t="shared" si="111"/>
        <v>3</v>
      </c>
    </row>
    <row r="1791" spans="1:21" x14ac:dyDescent="0.3">
      <c r="A1791" s="11">
        <v>44635.694432870368</v>
      </c>
      <c r="B1791" s="15">
        <v>44635</v>
      </c>
      <c r="C1791" s="16">
        <v>0.69443287037037038</v>
      </c>
      <c r="D1791" s="12">
        <v>80.100000000000009</v>
      </c>
      <c r="E1791" s="12">
        <v>81.88000000000001</v>
      </c>
      <c r="F1791" s="12">
        <v>92.56</v>
      </c>
      <c r="G1791" s="12">
        <v>84.55</v>
      </c>
      <c r="H1791" s="12">
        <v>87.22</v>
      </c>
      <c r="I1791" s="12">
        <v>80.990000000000009</v>
      </c>
      <c r="J1791" s="12">
        <v>95.23</v>
      </c>
      <c r="K1791" s="12">
        <v>89</v>
      </c>
      <c r="L1791" s="13">
        <v>86.441250000000011</v>
      </c>
      <c r="M1791" s="17" t="s">
        <v>139</v>
      </c>
      <c r="N1791" s="17">
        <f t="shared" si="108"/>
        <v>4</v>
      </c>
      <c r="O1791" s="14" t="s">
        <v>11</v>
      </c>
      <c r="P1791" s="14">
        <f t="shared" si="109"/>
        <v>3</v>
      </c>
      <c r="Q1791" s="14" t="s">
        <v>15</v>
      </c>
      <c r="R1791" s="14">
        <f t="shared" si="110"/>
        <v>2</v>
      </c>
      <c r="S1791" s="14" t="s">
        <v>17</v>
      </c>
      <c r="T1791" s="14" t="s">
        <v>143</v>
      </c>
      <c r="U1791" s="14">
        <f t="shared" si="111"/>
        <v>3</v>
      </c>
    </row>
    <row r="1792" spans="1:21" x14ac:dyDescent="0.3">
      <c r="A1792" s="11">
        <v>44635.694710648146</v>
      </c>
      <c r="B1792" s="15">
        <v>44635</v>
      </c>
      <c r="C1792" s="16">
        <v>0.6947106481481482</v>
      </c>
      <c r="D1792" s="12">
        <v>100</v>
      </c>
      <c r="E1792" s="12">
        <v>92</v>
      </c>
      <c r="F1792" s="12">
        <v>104</v>
      </c>
      <c r="G1792" s="12">
        <v>95</v>
      </c>
      <c r="H1792" s="12">
        <v>98</v>
      </c>
      <c r="I1792" s="12">
        <v>91</v>
      </c>
      <c r="J1792" s="12">
        <v>107</v>
      </c>
      <c r="K1792" s="12">
        <v>97</v>
      </c>
      <c r="L1792" s="13">
        <v>98</v>
      </c>
      <c r="M1792" s="17" t="s">
        <v>139</v>
      </c>
      <c r="N1792" s="17">
        <f t="shared" si="108"/>
        <v>4</v>
      </c>
      <c r="O1792" s="14" t="s">
        <v>11</v>
      </c>
      <c r="P1792" s="14">
        <f t="shared" si="109"/>
        <v>3</v>
      </c>
      <c r="Q1792" s="14" t="s">
        <v>15</v>
      </c>
      <c r="R1792" s="14">
        <f t="shared" si="110"/>
        <v>2</v>
      </c>
      <c r="S1792" s="14" t="s">
        <v>17</v>
      </c>
      <c r="T1792" s="14" t="s">
        <v>143</v>
      </c>
      <c r="U1792" s="14">
        <f t="shared" si="111"/>
        <v>3</v>
      </c>
    </row>
    <row r="1793" spans="1:21" x14ac:dyDescent="0.3">
      <c r="A1793" s="11">
        <v>44635.695127314815</v>
      </c>
      <c r="B1793" s="15">
        <v>44635</v>
      </c>
      <c r="C1793" s="16">
        <v>0.69512731481481482</v>
      </c>
      <c r="D1793" s="12">
        <v>76.5</v>
      </c>
      <c r="E1793" s="12">
        <v>78.2</v>
      </c>
      <c r="F1793" s="12">
        <v>88.4</v>
      </c>
      <c r="G1793" s="12">
        <v>80.75</v>
      </c>
      <c r="H1793" s="12">
        <v>83.3</v>
      </c>
      <c r="I1793" s="12">
        <v>77.350000000000009</v>
      </c>
      <c r="J1793" s="12">
        <v>90.95</v>
      </c>
      <c r="K1793" s="12">
        <v>85</v>
      </c>
      <c r="L1793" s="13">
        <v>82.556250000000006</v>
      </c>
      <c r="M1793" s="17" t="s">
        <v>139</v>
      </c>
      <c r="N1793" s="17">
        <f t="shared" si="108"/>
        <v>4</v>
      </c>
      <c r="O1793" s="14" t="s">
        <v>11</v>
      </c>
      <c r="P1793" s="14">
        <f t="shared" si="109"/>
        <v>3</v>
      </c>
      <c r="Q1793" s="14" t="s">
        <v>15</v>
      </c>
      <c r="R1793" s="14">
        <f t="shared" si="110"/>
        <v>2</v>
      </c>
      <c r="S1793" s="14" t="s">
        <v>17</v>
      </c>
      <c r="T1793" s="14" t="s">
        <v>143</v>
      </c>
      <c r="U1793" s="14">
        <f t="shared" si="111"/>
        <v>3</v>
      </c>
    </row>
    <row r="1794" spans="1:21" x14ac:dyDescent="0.3">
      <c r="A1794" s="11">
        <v>44635.695138888892</v>
      </c>
      <c r="B1794" s="15">
        <v>44635</v>
      </c>
      <c r="C1794" s="16">
        <v>0.69513888888888886</v>
      </c>
      <c r="D1794" s="12">
        <v>110</v>
      </c>
      <c r="E1794" s="12">
        <v>101.2</v>
      </c>
      <c r="F1794" s="12">
        <v>114.4</v>
      </c>
      <c r="G1794" s="12">
        <v>104.5</v>
      </c>
      <c r="H1794" s="12">
        <v>107.8</v>
      </c>
      <c r="I1794" s="12">
        <v>100.10000000000001</v>
      </c>
      <c r="J1794" s="12">
        <v>117.7</v>
      </c>
      <c r="K1794" s="12">
        <v>106.7</v>
      </c>
      <c r="L1794" s="13">
        <v>107.80000000000001</v>
      </c>
      <c r="M1794" s="17" t="s">
        <v>139</v>
      </c>
      <c r="N1794" s="17">
        <f t="shared" si="108"/>
        <v>4</v>
      </c>
      <c r="O1794" s="14" t="s">
        <v>11</v>
      </c>
      <c r="P1794" s="14">
        <f t="shared" si="109"/>
        <v>3</v>
      </c>
      <c r="Q1794" s="14" t="s">
        <v>15</v>
      </c>
      <c r="R1794" s="14">
        <f t="shared" si="110"/>
        <v>2</v>
      </c>
      <c r="S1794" s="14" t="s">
        <v>17</v>
      </c>
      <c r="T1794" s="14" t="s">
        <v>143</v>
      </c>
      <c r="U1794" s="14">
        <f t="shared" si="111"/>
        <v>3</v>
      </c>
    </row>
    <row r="1795" spans="1:21" x14ac:dyDescent="0.3">
      <c r="A1795" s="11">
        <v>44635.6952662037</v>
      </c>
      <c r="B1795" s="15">
        <v>44635</v>
      </c>
      <c r="C1795" s="16">
        <v>0.69526620370370373</v>
      </c>
      <c r="D1795" s="12">
        <v>78</v>
      </c>
      <c r="E1795" s="12">
        <v>71.760000000000005</v>
      </c>
      <c r="F1795" s="12">
        <v>81.12</v>
      </c>
      <c r="G1795" s="12">
        <v>74.099999999999994</v>
      </c>
      <c r="H1795" s="12">
        <v>76.44</v>
      </c>
      <c r="I1795" s="12">
        <v>70.98</v>
      </c>
      <c r="J1795" s="12">
        <v>83.460000000000008</v>
      </c>
      <c r="K1795" s="12">
        <v>75.66</v>
      </c>
      <c r="L1795" s="13">
        <v>76.44</v>
      </c>
      <c r="M1795" s="17" t="s">
        <v>139</v>
      </c>
      <c r="N1795" s="17">
        <f t="shared" ref="N1795:N1858" si="112">IF(M1795="Morning",1,IF(M1795="Afternoon",2,IF(M1795="Evening",3,IF(M1795="late Evening",4,IF(M1795="Break",5)))))</f>
        <v>4</v>
      </c>
      <c r="O1795" s="14" t="s">
        <v>11</v>
      </c>
      <c r="P1795" s="14">
        <f t="shared" ref="P1795:P1858" si="113">IF(O1795="Greetings",1,IF(O1795="Break",2,IF(O1795="Closing",3,IF(O1795="demonstration",4,IF(O1795="Hands on",5,IF(O1795="Introduction",6,IF(O1795="Lecture",7,IF(O1795="No Activity",8,IF(O1795="Peer Learning",9)))))))))</f>
        <v>3</v>
      </c>
      <c r="Q1795" s="14" t="s">
        <v>15</v>
      </c>
      <c r="R1795" s="14">
        <f t="shared" ref="R1795:R1858" si="114">IF(Q1795="On Campus",1,IF(Q1795="Off Campus",2))</f>
        <v>2</v>
      </c>
      <c r="S1795" s="14" t="s">
        <v>17</v>
      </c>
      <c r="T1795" s="14" t="s">
        <v>143</v>
      </c>
      <c r="U1795" s="14">
        <f t="shared" ref="U1795:U1858" si="115">IF(T1795="Tools_Digital Drawing",1,IF(T1795="Spatial Design",2,IF(T1795="Technical Contexts",3)))</f>
        <v>3</v>
      </c>
    </row>
    <row r="1796" spans="1:21" x14ac:dyDescent="0.3">
      <c r="A1796" s="11">
        <v>44635.695821759262</v>
      </c>
      <c r="B1796" s="15">
        <v>44635</v>
      </c>
      <c r="C1796" s="16">
        <v>0.69582175925925915</v>
      </c>
      <c r="D1796" s="12">
        <v>85.5</v>
      </c>
      <c r="E1796" s="12">
        <v>87.4</v>
      </c>
      <c r="F1796" s="12">
        <v>98.8</v>
      </c>
      <c r="G1796" s="12">
        <v>90.25</v>
      </c>
      <c r="H1796" s="12">
        <v>93.1</v>
      </c>
      <c r="I1796" s="12">
        <v>86.45</v>
      </c>
      <c r="J1796" s="12">
        <v>101.65</v>
      </c>
      <c r="K1796" s="12">
        <v>95</v>
      </c>
      <c r="L1796" s="13">
        <v>92.268749999999997</v>
      </c>
      <c r="M1796" s="17" t="s">
        <v>139</v>
      </c>
      <c r="N1796" s="17">
        <f t="shared" si="112"/>
        <v>4</v>
      </c>
      <c r="O1796" s="14" t="s">
        <v>11</v>
      </c>
      <c r="P1796" s="14">
        <f t="shared" si="113"/>
        <v>3</v>
      </c>
      <c r="Q1796" s="14" t="s">
        <v>15</v>
      </c>
      <c r="R1796" s="14">
        <f t="shared" si="114"/>
        <v>2</v>
      </c>
      <c r="S1796" s="14" t="s">
        <v>17</v>
      </c>
      <c r="T1796" s="14" t="s">
        <v>143</v>
      </c>
      <c r="U1796" s="14">
        <f t="shared" si="115"/>
        <v>3</v>
      </c>
    </row>
    <row r="1797" spans="1:21" x14ac:dyDescent="0.3">
      <c r="A1797" s="11">
        <v>44635.696516203701</v>
      </c>
      <c r="B1797" s="15">
        <v>44635</v>
      </c>
      <c r="C1797" s="16">
        <v>0.69651620370370371</v>
      </c>
      <c r="D1797" s="12">
        <v>81.900000000000006</v>
      </c>
      <c r="E1797" s="12">
        <v>83.72</v>
      </c>
      <c r="F1797" s="12">
        <v>94.64</v>
      </c>
      <c r="G1797" s="12">
        <v>86.45</v>
      </c>
      <c r="H1797" s="12">
        <v>89.179999999999993</v>
      </c>
      <c r="I1797" s="12">
        <v>82.81</v>
      </c>
      <c r="J1797" s="12">
        <v>97.37</v>
      </c>
      <c r="K1797" s="12">
        <v>91</v>
      </c>
      <c r="L1797" s="13">
        <v>88.383750000000006</v>
      </c>
      <c r="M1797" s="17" t="s">
        <v>139</v>
      </c>
      <c r="N1797" s="17">
        <f t="shared" si="112"/>
        <v>4</v>
      </c>
      <c r="O1797" s="14" t="s">
        <v>11</v>
      </c>
      <c r="P1797" s="14">
        <f t="shared" si="113"/>
        <v>3</v>
      </c>
      <c r="Q1797" s="14" t="s">
        <v>15</v>
      </c>
      <c r="R1797" s="14">
        <f t="shared" si="114"/>
        <v>2</v>
      </c>
      <c r="S1797" s="14" t="s">
        <v>17</v>
      </c>
      <c r="T1797" s="14" t="s">
        <v>143</v>
      </c>
      <c r="U1797" s="14">
        <f t="shared" si="115"/>
        <v>3</v>
      </c>
    </row>
    <row r="1798" spans="1:21" x14ac:dyDescent="0.3">
      <c r="A1798" s="11">
        <v>44635.697210648148</v>
      </c>
      <c r="B1798" s="15">
        <v>44635</v>
      </c>
      <c r="C1798" s="16">
        <v>0.69721064814814815</v>
      </c>
      <c r="D1798" s="12">
        <v>86.4</v>
      </c>
      <c r="E1798" s="12">
        <v>88.320000000000007</v>
      </c>
      <c r="F1798" s="12">
        <v>99.84</v>
      </c>
      <c r="G1798" s="12">
        <v>91.199999999999989</v>
      </c>
      <c r="H1798" s="12">
        <v>94.08</v>
      </c>
      <c r="I1798" s="12">
        <v>87.36</v>
      </c>
      <c r="J1798" s="12">
        <v>102.72</v>
      </c>
      <c r="K1798" s="12">
        <v>96</v>
      </c>
      <c r="L1798" s="13">
        <v>93.240000000000009</v>
      </c>
      <c r="M1798" s="17" t="s">
        <v>139</v>
      </c>
      <c r="N1798" s="17">
        <f t="shared" si="112"/>
        <v>4</v>
      </c>
      <c r="O1798" s="14" t="s">
        <v>11</v>
      </c>
      <c r="P1798" s="14">
        <f t="shared" si="113"/>
        <v>3</v>
      </c>
      <c r="Q1798" s="14" t="s">
        <v>15</v>
      </c>
      <c r="R1798" s="14">
        <f t="shared" si="114"/>
        <v>2</v>
      </c>
      <c r="S1798" s="14" t="s">
        <v>17</v>
      </c>
      <c r="T1798" s="14" t="s">
        <v>143</v>
      </c>
      <c r="U1798" s="14">
        <f t="shared" si="115"/>
        <v>3</v>
      </c>
    </row>
    <row r="1799" spans="1:21" x14ac:dyDescent="0.3">
      <c r="A1799" s="11">
        <v>44635.697905092595</v>
      </c>
      <c r="B1799" s="15">
        <v>44635</v>
      </c>
      <c r="C1799" s="16">
        <v>0.69790509259259259</v>
      </c>
      <c r="D1799" s="12">
        <v>88.2</v>
      </c>
      <c r="E1799" s="12">
        <v>90.160000000000011</v>
      </c>
      <c r="F1799" s="12">
        <v>101.92</v>
      </c>
      <c r="G1799" s="12">
        <v>93.1</v>
      </c>
      <c r="H1799" s="12">
        <v>96.039999999999992</v>
      </c>
      <c r="I1799" s="12">
        <v>89.18</v>
      </c>
      <c r="J1799" s="12">
        <v>104.86</v>
      </c>
      <c r="K1799" s="12">
        <v>98</v>
      </c>
      <c r="L1799" s="13">
        <v>95.18249999999999</v>
      </c>
      <c r="M1799" s="17" t="s">
        <v>139</v>
      </c>
      <c r="N1799" s="17">
        <f t="shared" si="112"/>
        <v>4</v>
      </c>
      <c r="O1799" s="14" t="s">
        <v>11</v>
      </c>
      <c r="P1799" s="14">
        <f t="shared" si="113"/>
        <v>3</v>
      </c>
      <c r="Q1799" s="14" t="s">
        <v>15</v>
      </c>
      <c r="R1799" s="14">
        <f t="shared" si="114"/>
        <v>2</v>
      </c>
      <c r="S1799" s="14" t="s">
        <v>17</v>
      </c>
      <c r="T1799" s="14" t="s">
        <v>143</v>
      </c>
      <c r="U1799" s="14">
        <f t="shared" si="115"/>
        <v>3</v>
      </c>
    </row>
    <row r="1800" spans="1:21" x14ac:dyDescent="0.3">
      <c r="A1800" s="11">
        <v>44635.698599537034</v>
      </c>
      <c r="B1800" s="15">
        <v>44635</v>
      </c>
      <c r="C1800" s="16">
        <v>0.69859953703703714</v>
      </c>
      <c r="D1800" s="12">
        <v>81</v>
      </c>
      <c r="E1800" s="12">
        <v>82.8</v>
      </c>
      <c r="F1800" s="12">
        <v>93.600000000000009</v>
      </c>
      <c r="G1800" s="12">
        <v>85.5</v>
      </c>
      <c r="H1800" s="12">
        <v>88.2</v>
      </c>
      <c r="I1800" s="12">
        <v>81.900000000000006</v>
      </c>
      <c r="J1800" s="12">
        <v>96.300000000000011</v>
      </c>
      <c r="K1800" s="12">
        <v>90</v>
      </c>
      <c r="L1800" s="13">
        <v>87.412499999999994</v>
      </c>
      <c r="M1800" s="17" t="s">
        <v>139</v>
      </c>
      <c r="N1800" s="17">
        <f t="shared" si="112"/>
        <v>4</v>
      </c>
      <c r="O1800" s="14" t="s">
        <v>11</v>
      </c>
      <c r="P1800" s="14">
        <f t="shared" si="113"/>
        <v>3</v>
      </c>
      <c r="Q1800" s="14" t="s">
        <v>15</v>
      </c>
      <c r="R1800" s="14">
        <f t="shared" si="114"/>
        <v>2</v>
      </c>
      <c r="S1800" s="14" t="s">
        <v>17</v>
      </c>
      <c r="T1800" s="14" t="s">
        <v>143</v>
      </c>
      <c r="U1800" s="14">
        <f t="shared" si="115"/>
        <v>3</v>
      </c>
    </row>
    <row r="1801" spans="1:21" x14ac:dyDescent="0.3">
      <c r="A1801" s="11">
        <v>44635.698611111111</v>
      </c>
      <c r="B1801" s="15">
        <v>44635</v>
      </c>
      <c r="C1801" s="16">
        <v>0.69861111111111107</v>
      </c>
      <c r="D1801" s="12">
        <v>86</v>
      </c>
      <c r="E1801" s="12">
        <v>79.12</v>
      </c>
      <c r="F1801" s="12">
        <v>89.44</v>
      </c>
      <c r="G1801" s="12">
        <v>81.7</v>
      </c>
      <c r="H1801" s="12">
        <v>84.28</v>
      </c>
      <c r="I1801" s="12">
        <v>78.260000000000005</v>
      </c>
      <c r="J1801" s="12">
        <v>92.02000000000001</v>
      </c>
      <c r="K1801" s="12">
        <v>83.42</v>
      </c>
      <c r="L1801" s="13">
        <v>84.279999999999987</v>
      </c>
      <c r="M1801" s="17" t="s">
        <v>139</v>
      </c>
      <c r="N1801" s="17">
        <f t="shared" si="112"/>
        <v>4</v>
      </c>
      <c r="O1801" s="14" t="s">
        <v>11</v>
      </c>
      <c r="P1801" s="14">
        <f t="shared" si="113"/>
        <v>3</v>
      </c>
      <c r="Q1801" s="14" t="s">
        <v>15</v>
      </c>
      <c r="R1801" s="14">
        <f t="shared" si="114"/>
        <v>2</v>
      </c>
      <c r="S1801" s="14" t="s">
        <v>17</v>
      </c>
      <c r="T1801" s="14" t="s">
        <v>143</v>
      </c>
      <c r="U1801" s="14">
        <f t="shared" si="115"/>
        <v>3</v>
      </c>
    </row>
    <row r="1802" spans="1:21" x14ac:dyDescent="0.3">
      <c r="A1802" s="11">
        <v>44635.699293981481</v>
      </c>
      <c r="B1802" s="15">
        <v>44635</v>
      </c>
      <c r="C1802" s="16">
        <v>0.69929398148148147</v>
      </c>
      <c r="D1802" s="12">
        <v>78.3</v>
      </c>
      <c r="E1802" s="12">
        <v>80.040000000000006</v>
      </c>
      <c r="F1802" s="12">
        <v>90.48</v>
      </c>
      <c r="G1802" s="12">
        <v>82.649999999999991</v>
      </c>
      <c r="H1802" s="12">
        <v>85.26</v>
      </c>
      <c r="I1802" s="12">
        <v>79.17</v>
      </c>
      <c r="J1802" s="12">
        <v>93.09</v>
      </c>
      <c r="K1802" s="12">
        <v>87</v>
      </c>
      <c r="L1802" s="13">
        <v>84.498750000000001</v>
      </c>
      <c r="M1802" s="17" t="s">
        <v>139</v>
      </c>
      <c r="N1802" s="17">
        <f t="shared" si="112"/>
        <v>4</v>
      </c>
      <c r="O1802" s="14" t="s">
        <v>11</v>
      </c>
      <c r="P1802" s="14">
        <f t="shared" si="113"/>
        <v>3</v>
      </c>
      <c r="Q1802" s="14" t="s">
        <v>15</v>
      </c>
      <c r="R1802" s="14">
        <f t="shared" si="114"/>
        <v>2</v>
      </c>
      <c r="S1802" s="14" t="s">
        <v>17</v>
      </c>
      <c r="T1802" s="14" t="s">
        <v>143</v>
      </c>
      <c r="U1802" s="14">
        <f t="shared" si="115"/>
        <v>3</v>
      </c>
    </row>
    <row r="1803" spans="1:21" x14ac:dyDescent="0.3">
      <c r="A1803" s="11">
        <v>44635.699861111112</v>
      </c>
      <c r="B1803" s="15">
        <v>44635</v>
      </c>
      <c r="C1803" s="16">
        <v>0.69986111111111116</v>
      </c>
      <c r="D1803" s="12">
        <v>70.2</v>
      </c>
      <c r="E1803" s="12">
        <v>71.760000000000005</v>
      </c>
      <c r="F1803" s="12">
        <v>81.12</v>
      </c>
      <c r="G1803" s="12">
        <v>74.099999999999994</v>
      </c>
      <c r="H1803" s="12">
        <v>76.44</v>
      </c>
      <c r="I1803" s="12">
        <v>70.98</v>
      </c>
      <c r="J1803" s="12">
        <v>83.460000000000008</v>
      </c>
      <c r="K1803" s="12">
        <v>78</v>
      </c>
      <c r="L1803" s="13">
        <v>75.757500000000007</v>
      </c>
      <c r="M1803" s="17" t="s">
        <v>139</v>
      </c>
      <c r="N1803" s="17">
        <f t="shared" si="112"/>
        <v>4</v>
      </c>
      <c r="O1803" s="14" t="s">
        <v>11</v>
      </c>
      <c r="P1803" s="14">
        <f t="shared" si="113"/>
        <v>3</v>
      </c>
      <c r="Q1803" s="14" t="s">
        <v>15</v>
      </c>
      <c r="R1803" s="14">
        <f t="shared" si="114"/>
        <v>2</v>
      </c>
      <c r="S1803" s="14" t="s">
        <v>17</v>
      </c>
      <c r="T1803" s="14" t="s">
        <v>143</v>
      </c>
      <c r="U1803" s="14">
        <f t="shared" si="115"/>
        <v>3</v>
      </c>
    </row>
    <row r="1804" spans="1:21" x14ac:dyDescent="0.3">
      <c r="A1804" s="11">
        <v>44635.699988425928</v>
      </c>
      <c r="B1804" s="15">
        <v>44635</v>
      </c>
      <c r="C1804" s="16">
        <v>0.69998842592592592</v>
      </c>
      <c r="D1804" s="12">
        <v>72.900000000000006</v>
      </c>
      <c r="E1804" s="12">
        <v>74.52000000000001</v>
      </c>
      <c r="F1804" s="12">
        <v>84.240000000000009</v>
      </c>
      <c r="G1804" s="12">
        <v>76.95</v>
      </c>
      <c r="H1804" s="12">
        <v>79.38</v>
      </c>
      <c r="I1804" s="12">
        <v>73.710000000000008</v>
      </c>
      <c r="J1804" s="12">
        <v>86.67</v>
      </c>
      <c r="K1804" s="12">
        <v>81</v>
      </c>
      <c r="L1804" s="13">
        <v>78.671250000000001</v>
      </c>
      <c r="M1804" s="17" t="s">
        <v>139</v>
      </c>
      <c r="N1804" s="17">
        <f t="shared" si="112"/>
        <v>4</v>
      </c>
      <c r="O1804" s="14" t="s">
        <v>11</v>
      </c>
      <c r="P1804" s="14">
        <f t="shared" si="113"/>
        <v>3</v>
      </c>
      <c r="Q1804" s="14" t="s">
        <v>15</v>
      </c>
      <c r="R1804" s="14">
        <f t="shared" si="114"/>
        <v>2</v>
      </c>
      <c r="S1804" s="14" t="s">
        <v>17</v>
      </c>
      <c r="T1804" s="14" t="s">
        <v>143</v>
      </c>
      <c r="U1804" s="14">
        <f t="shared" si="115"/>
        <v>3</v>
      </c>
    </row>
    <row r="1805" spans="1:21" x14ac:dyDescent="0.3">
      <c r="A1805" s="11">
        <v>44635.700011574074</v>
      </c>
      <c r="B1805" s="15">
        <v>44635</v>
      </c>
      <c r="C1805" s="16">
        <v>0.70001157407407411</v>
      </c>
      <c r="D1805" s="12">
        <v>66.600000000000009</v>
      </c>
      <c r="E1805" s="12">
        <v>68.08</v>
      </c>
      <c r="F1805" s="12">
        <v>76.960000000000008</v>
      </c>
      <c r="G1805" s="12">
        <v>70.3</v>
      </c>
      <c r="H1805" s="12">
        <v>72.52</v>
      </c>
      <c r="I1805" s="12">
        <v>67.34</v>
      </c>
      <c r="J1805" s="12">
        <v>79.180000000000007</v>
      </c>
      <c r="K1805" s="12">
        <v>74</v>
      </c>
      <c r="L1805" s="13">
        <v>71.872500000000002</v>
      </c>
      <c r="M1805" s="17" t="s">
        <v>139</v>
      </c>
      <c r="N1805" s="17">
        <f t="shared" si="112"/>
        <v>4</v>
      </c>
      <c r="O1805" s="14" t="s">
        <v>11</v>
      </c>
      <c r="P1805" s="14">
        <f t="shared" si="113"/>
        <v>3</v>
      </c>
      <c r="Q1805" s="14" t="s">
        <v>15</v>
      </c>
      <c r="R1805" s="14">
        <f t="shared" si="114"/>
        <v>2</v>
      </c>
      <c r="S1805" s="14" t="s">
        <v>17</v>
      </c>
      <c r="T1805" s="14" t="s">
        <v>143</v>
      </c>
      <c r="U1805" s="14">
        <f t="shared" si="115"/>
        <v>3</v>
      </c>
    </row>
    <row r="1806" spans="1:21" x14ac:dyDescent="0.3">
      <c r="A1806" s="11">
        <v>44635.700648148151</v>
      </c>
      <c r="B1806" s="15">
        <v>44635</v>
      </c>
      <c r="C1806" s="16">
        <v>0.70064814814814813</v>
      </c>
      <c r="D1806" s="12">
        <v>83</v>
      </c>
      <c r="E1806" s="12">
        <v>76.36</v>
      </c>
      <c r="F1806" s="12">
        <v>86.320000000000007</v>
      </c>
      <c r="G1806" s="12">
        <v>78.849999999999994</v>
      </c>
      <c r="H1806" s="12">
        <v>81.34</v>
      </c>
      <c r="I1806" s="12">
        <v>75.53</v>
      </c>
      <c r="J1806" s="12">
        <v>88.81</v>
      </c>
      <c r="K1806" s="12">
        <v>80.509999999999991</v>
      </c>
      <c r="L1806" s="13">
        <v>81.34</v>
      </c>
      <c r="M1806" s="17" t="s">
        <v>139</v>
      </c>
      <c r="N1806" s="17">
        <f t="shared" si="112"/>
        <v>4</v>
      </c>
      <c r="O1806" s="14" t="s">
        <v>11</v>
      </c>
      <c r="P1806" s="14">
        <f t="shared" si="113"/>
        <v>3</v>
      </c>
      <c r="Q1806" s="14" t="s">
        <v>15</v>
      </c>
      <c r="R1806" s="14">
        <f t="shared" si="114"/>
        <v>2</v>
      </c>
      <c r="S1806" s="14" t="s">
        <v>17</v>
      </c>
      <c r="T1806" s="14" t="s">
        <v>143</v>
      </c>
      <c r="U1806" s="14">
        <f t="shared" si="115"/>
        <v>3</v>
      </c>
    </row>
    <row r="1807" spans="1:21" x14ac:dyDescent="0.3">
      <c r="A1807" s="11">
        <v>44635.700682870367</v>
      </c>
      <c r="B1807" s="15">
        <v>44635</v>
      </c>
      <c r="C1807" s="16">
        <v>0.70068287037037036</v>
      </c>
      <c r="D1807" s="12">
        <v>63.9</v>
      </c>
      <c r="E1807" s="12">
        <v>65.320000000000007</v>
      </c>
      <c r="F1807" s="12">
        <v>73.84</v>
      </c>
      <c r="G1807" s="12">
        <v>67.45</v>
      </c>
      <c r="H1807" s="12">
        <v>69.58</v>
      </c>
      <c r="I1807" s="12">
        <v>64.61</v>
      </c>
      <c r="J1807" s="12">
        <v>75.97</v>
      </c>
      <c r="K1807" s="12">
        <v>71</v>
      </c>
      <c r="L1807" s="13">
        <v>68.958749999999995</v>
      </c>
      <c r="M1807" s="17" t="s">
        <v>139</v>
      </c>
      <c r="N1807" s="17">
        <f t="shared" si="112"/>
        <v>4</v>
      </c>
      <c r="O1807" s="14" t="s">
        <v>11</v>
      </c>
      <c r="P1807" s="14">
        <f t="shared" si="113"/>
        <v>3</v>
      </c>
      <c r="Q1807" s="14" t="s">
        <v>15</v>
      </c>
      <c r="R1807" s="14">
        <f t="shared" si="114"/>
        <v>2</v>
      </c>
      <c r="S1807" s="14" t="s">
        <v>17</v>
      </c>
      <c r="T1807" s="14" t="s">
        <v>143</v>
      </c>
      <c r="U1807" s="14">
        <f t="shared" si="115"/>
        <v>3</v>
      </c>
    </row>
    <row r="1808" spans="1:21" x14ac:dyDescent="0.3">
      <c r="A1808" s="11">
        <v>44635.701377314814</v>
      </c>
      <c r="B1808" s="15">
        <v>44635</v>
      </c>
      <c r="C1808" s="16">
        <v>0.70137731481481491</v>
      </c>
      <c r="D1808" s="12">
        <v>54</v>
      </c>
      <c r="E1808" s="12">
        <v>55.2</v>
      </c>
      <c r="F1808" s="12">
        <v>62.400000000000006</v>
      </c>
      <c r="G1808" s="12">
        <v>57</v>
      </c>
      <c r="H1808" s="12">
        <v>58.8</v>
      </c>
      <c r="I1808" s="12">
        <v>54.6</v>
      </c>
      <c r="J1808" s="12">
        <v>64.2</v>
      </c>
      <c r="K1808" s="12">
        <v>60</v>
      </c>
      <c r="L1808" s="13">
        <v>58.275000000000006</v>
      </c>
      <c r="M1808" s="17" t="s">
        <v>139</v>
      </c>
      <c r="N1808" s="17">
        <f t="shared" si="112"/>
        <v>4</v>
      </c>
      <c r="O1808" s="14" t="s">
        <v>11</v>
      </c>
      <c r="P1808" s="14">
        <f t="shared" si="113"/>
        <v>3</v>
      </c>
      <c r="Q1808" s="14" t="s">
        <v>15</v>
      </c>
      <c r="R1808" s="14">
        <f t="shared" si="114"/>
        <v>2</v>
      </c>
      <c r="S1808" s="14" t="s">
        <v>17</v>
      </c>
      <c r="T1808" s="14" t="s">
        <v>143</v>
      </c>
      <c r="U1808" s="14">
        <f t="shared" si="115"/>
        <v>3</v>
      </c>
    </row>
    <row r="1809" spans="1:21" x14ac:dyDescent="0.3">
      <c r="A1809" s="11">
        <v>44635.70207175926</v>
      </c>
      <c r="B1809" s="15">
        <v>44635</v>
      </c>
      <c r="C1809" s="16">
        <v>0.70207175925925924</v>
      </c>
      <c r="D1809" s="12">
        <v>50.4</v>
      </c>
      <c r="E1809" s="12">
        <v>51.52</v>
      </c>
      <c r="F1809" s="12">
        <v>58.24</v>
      </c>
      <c r="G1809" s="12">
        <v>53.199999999999996</v>
      </c>
      <c r="H1809" s="12">
        <v>54.879999999999995</v>
      </c>
      <c r="I1809" s="12">
        <v>50.96</v>
      </c>
      <c r="J1809" s="12">
        <v>59.92</v>
      </c>
      <c r="K1809" s="12">
        <v>56</v>
      </c>
      <c r="L1809" s="13">
        <v>54.39</v>
      </c>
      <c r="M1809" s="17" t="s">
        <v>139</v>
      </c>
      <c r="N1809" s="17">
        <f t="shared" si="112"/>
        <v>4</v>
      </c>
      <c r="O1809" s="14" t="s">
        <v>11</v>
      </c>
      <c r="P1809" s="14">
        <f t="shared" si="113"/>
        <v>3</v>
      </c>
      <c r="Q1809" s="14" t="s">
        <v>15</v>
      </c>
      <c r="R1809" s="14">
        <f t="shared" si="114"/>
        <v>2</v>
      </c>
      <c r="S1809" s="14" t="s">
        <v>17</v>
      </c>
      <c r="T1809" s="14" t="s">
        <v>143</v>
      </c>
      <c r="U1809" s="14">
        <f t="shared" si="115"/>
        <v>3</v>
      </c>
    </row>
    <row r="1810" spans="1:21" x14ac:dyDescent="0.3">
      <c r="A1810" s="11">
        <v>44635.70208333333</v>
      </c>
      <c r="B1810" s="15">
        <v>44635</v>
      </c>
      <c r="C1810" s="16">
        <v>0.70208333333333339</v>
      </c>
      <c r="D1810" s="12">
        <v>109</v>
      </c>
      <c r="E1810" s="12">
        <v>100.28</v>
      </c>
      <c r="F1810" s="12">
        <v>113.36</v>
      </c>
      <c r="G1810" s="12">
        <v>103.55</v>
      </c>
      <c r="H1810" s="12">
        <v>106.82</v>
      </c>
      <c r="I1810" s="12">
        <v>99.19</v>
      </c>
      <c r="J1810" s="12">
        <v>116.63000000000001</v>
      </c>
      <c r="K1810" s="12">
        <v>105.73</v>
      </c>
      <c r="L1810" s="13">
        <v>106.82000000000001</v>
      </c>
      <c r="M1810" s="17" t="s">
        <v>139</v>
      </c>
      <c r="N1810" s="17">
        <f t="shared" si="112"/>
        <v>4</v>
      </c>
      <c r="O1810" s="14" t="s">
        <v>11</v>
      </c>
      <c r="P1810" s="14">
        <f t="shared" si="113"/>
        <v>3</v>
      </c>
      <c r="Q1810" s="14" t="s">
        <v>15</v>
      </c>
      <c r="R1810" s="14">
        <f t="shared" si="114"/>
        <v>2</v>
      </c>
      <c r="S1810" s="14" t="s">
        <v>17</v>
      </c>
      <c r="T1810" s="14" t="s">
        <v>143</v>
      </c>
      <c r="U1810" s="14">
        <f t="shared" si="115"/>
        <v>3</v>
      </c>
    </row>
    <row r="1811" spans="1:21" x14ac:dyDescent="0.3">
      <c r="A1811" s="11">
        <v>44635.702766203707</v>
      </c>
      <c r="B1811" s="15">
        <v>44635</v>
      </c>
      <c r="C1811" s="16">
        <v>0.70276620370370368</v>
      </c>
      <c r="D1811" s="12">
        <v>60.300000000000004</v>
      </c>
      <c r="E1811" s="12">
        <v>61.64</v>
      </c>
      <c r="F1811" s="12">
        <v>69.680000000000007</v>
      </c>
      <c r="G1811" s="12">
        <v>63.65</v>
      </c>
      <c r="H1811" s="12">
        <v>65.66</v>
      </c>
      <c r="I1811" s="12">
        <v>60.97</v>
      </c>
      <c r="J1811" s="12">
        <v>71.69</v>
      </c>
      <c r="K1811" s="12">
        <v>67</v>
      </c>
      <c r="L1811" s="13">
        <v>65.07374999999999</v>
      </c>
      <c r="M1811" s="17" t="s">
        <v>139</v>
      </c>
      <c r="N1811" s="17">
        <f t="shared" si="112"/>
        <v>4</v>
      </c>
      <c r="O1811" s="14" t="s">
        <v>11</v>
      </c>
      <c r="P1811" s="14">
        <f t="shared" si="113"/>
        <v>3</v>
      </c>
      <c r="Q1811" s="14" t="s">
        <v>15</v>
      </c>
      <c r="R1811" s="14">
        <f t="shared" si="114"/>
        <v>2</v>
      </c>
      <c r="S1811" s="14" t="s">
        <v>17</v>
      </c>
      <c r="T1811" s="14" t="s">
        <v>143</v>
      </c>
      <c r="U1811" s="14">
        <f t="shared" si="115"/>
        <v>3</v>
      </c>
    </row>
    <row r="1812" spans="1:21" x14ac:dyDescent="0.3">
      <c r="A1812" s="11">
        <v>44641.354861111111</v>
      </c>
      <c r="B1812" s="15">
        <v>44641</v>
      </c>
      <c r="C1812" s="16">
        <v>0.35486111111111113</v>
      </c>
      <c r="D1812" s="12">
        <v>86.4</v>
      </c>
      <c r="E1812" s="12">
        <v>88.320000000000007</v>
      </c>
      <c r="F1812" s="12">
        <v>99.84</v>
      </c>
      <c r="G1812" s="12">
        <v>91.199999999999989</v>
      </c>
      <c r="H1812" s="12">
        <v>94.08</v>
      </c>
      <c r="I1812" s="12">
        <v>87.36</v>
      </c>
      <c r="J1812" s="12">
        <v>96</v>
      </c>
      <c r="K1812" s="12">
        <v>93.12</v>
      </c>
      <c r="L1812" s="13">
        <v>92.04</v>
      </c>
      <c r="M1812" s="17" t="s">
        <v>136</v>
      </c>
      <c r="N1812" s="17">
        <f t="shared" si="112"/>
        <v>1</v>
      </c>
      <c r="O1812" s="14" t="s">
        <v>8</v>
      </c>
      <c r="P1812" s="14">
        <f t="shared" si="113"/>
        <v>1</v>
      </c>
      <c r="Q1812" s="14" t="s">
        <v>118</v>
      </c>
      <c r="R1812" s="14">
        <f t="shared" si="114"/>
        <v>1</v>
      </c>
      <c r="S1812" s="14" t="s">
        <v>119</v>
      </c>
      <c r="T1812" s="14" t="s">
        <v>143</v>
      </c>
      <c r="U1812" s="14">
        <f t="shared" si="115"/>
        <v>3</v>
      </c>
    </row>
    <row r="1813" spans="1:21" x14ac:dyDescent="0.3">
      <c r="A1813" s="11">
        <v>44641.355381944442</v>
      </c>
      <c r="B1813" s="15">
        <v>44641</v>
      </c>
      <c r="C1813" s="16">
        <v>0.35538194444444443</v>
      </c>
      <c r="D1813" s="12">
        <v>71.100000000000009</v>
      </c>
      <c r="E1813" s="12">
        <v>72.680000000000007</v>
      </c>
      <c r="F1813" s="12">
        <v>82.16</v>
      </c>
      <c r="G1813" s="12">
        <v>75.05</v>
      </c>
      <c r="H1813" s="12">
        <v>77.42</v>
      </c>
      <c r="I1813" s="12">
        <v>71.89</v>
      </c>
      <c r="J1813" s="12">
        <v>79</v>
      </c>
      <c r="K1813" s="12">
        <v>76.63</v>
      </c>
      <c r="L1813" s="13">
        <v>75.741249999999994</v>
      </c>
      <c r="M1813" s="17" t="s">
        <v>136</v>
      </c>
      <c r="N1813" s="17">
        <f t="shared" si="112"/>
        <v>1</v>
      </c>
      <c r="O1813" s="14" t="s">
        <v>8</v>
      </c>
      <c r="P1813" s="14">
        <f t="shared" si="113"/>
        <v>1</v>
      </c>
      <c r="Q1813" s="14" t="s">
        <v>118</v>
      </c>
      <c r="R1813" s="14">
        <f t="shared" si="114"/>
        <v>1</v>
      </c>
      <c r="S1813" s="14" t="s">
        <v>119</v>
      </c>
      <c r="T1813" s="14" t="s">
        <v>143</v>
      </c>
      <c r="U1813" s="14">
        <f t="shared" si="115"/>
        <v>3</v>
      </c>
    </row>
    <row r="1814" spans="1:21" x14ac:dyDescent="0.3">
      <c r="A1814" s="11">
        <v>44641.356689814813</v>
      </c>
      <c r="B1814" s="15">
        <v>44641</v>
      </c>
      <c r="C1814" s="16">
        <v>0.35668981481481482</v>
      </c>
      <c r="D1814" s="12">
        <v>67.5</v>
      </c>
      <c r="E1814" s="12">
        <v>69</v>
      </c>
      <c r="F1814" s="12">
        <v>78</v>
      </c>
      <c r="G1814" s="12">
        <v>71.25</v>
      </c>
      <c r="H1814" s="12">
        <v>73.5</v>
      </c>
      <c r="I1814" s="12">
        <v>68.25</v>
      </c>
      <c r="J1814" s="12">
        <v>75</v>
      </c>
      <c r="K1814" s="12">
        <v>72.75</v>
      </c>
      <c r="L1814" s="13">
        <v>71.90625</v>
      </c>
      <c r="M1814" s="17" t="s">
        <v>136</v>
      </c>
      <c r="N1814" s="17">
        <f t="shared" si="112"/>
        <v>1</v>
      </c>
      <c r="O1814" s="14" t="s">
        <v>8</v>
      </c>
      <c r="P1814" s="14">
        <f t="shared" si="113"/>
        <v>1</v>
      </c>
      <c r="Q1814" s="14" t="s">
        <v>118</v>
      </c>
      <c r="R1814" s="14">
        <f t="shared" si="114"/>
        <v>1</v>
      </c>
      <c r="S1814" s="14" t="s">
        <v>119</v>
      </c>
      <c r="T1814" s="14" t="s">
        <v>143</v>
      </c>
      <c r="U1814" s="14">
        <f t="shared" si="115"/>
        <v>3</v>
      </c>
    </row>
    <row r="1815" spans="1:21" x14ac:dyDescent="0.3">
      <c r="A1815" s="11">
        <v>44641.35833333333</v>
      </c>
      <c r="B1815" s="15">
        <v>44641</v>
      </c>
      <c r="C1815" s="16">
        <v>0.35833333333333334</v>
      </c>
      <c r="D1815" s="12">
        <v>74.7</v>
      </c>
      <c r="E1815" s="12">
        <v>76.36</v>
      </c>
      <c r="F1815" s="12">
        <v>86.320000000000007</v>
      </c>
      <c r="G1815" s="12">
        <v>78.849999999999994</v>
      </c>
      <c r="H1815" s="12">
        <v>81.34</v>
      </c>
      <c r="I1815" s="12">
        <v>75.53</v>
      </c>
      <c r="J1815" s="12">
        <v>83</v>
      </c>
      <c r="K1815" s="12">
        <v>80.509999999999991</v>
      </c>
      <c r="L1815" s="13">
        <v>79.576250000000002</v>
      </c>
      <c r="M1815" s="17" t="s">
        <v>136</v>
      </c>
      <c r="N1815" s="17">
        <f t="shared" si="112"/>
        <v>1</v>
      </c>
      <c r="O1815" s="14" t="s">
        <v>9</v>
      </c>
      <c r="P1815" s="14">
        <f t="shared" si="113"/>
        <v>6</v>
      </c>
      <c r="Q1815" s="14" t="s">
        <v>118</v>
      </c>
      <c r="R1815" s="14">
        <f t="shared" si="114"/>
        <v>1</v>
      </c>
      <c r="S1815" s="14" t="s">
        <v>119</v>
      </c>
      <c r="T1815" s="14" t="s">
        <v>143</v>
      </c>
      <c r="U1815" s="14">
        <f t="shared" si="115"/>
        <v>3</v>
      </c>
    </row>
    <row r="1816" spans="1:21" x14ac:dyDescent="0.3">
      <c r="A1816" s="11">
        <v>44641.361805555556</v>
      </c>
      <c r="B1816" s="15">
        <v>44641</v>
      </c>
      <c r="C1816" s="16">
        <v>0.36180555555555555</v>
      </c>
      <c r="D1816" s="12">
        <v>80.100000000000009</v>
      </c>
      <c r="E1816" s="12">
        <v>81.88000000000001</v>
      </c>
      <c r="F1816" s="12">
        <v>92.56</v>
      </c>
      <c r="G1816" s="12">
        <v>84.55</v>
      </c>
      <c r="H1816" s="12">
        <v>87.22</v>
      </c>
      <c r="I1816" s="12">
        <v>80.990000000000009</v>
      </c>
      <c r="J1816" s="12">
        <v>89</v>
      </c>
      <c r="K1816" s="12">
        <v>86.33</v>
      </c>
      <c r="L1816" s="13">
        <v>85.328750000000014</v>
      </c>
      <c r="M1816" s="17" t="s">
        <v>136</v>
      </c>
      <c r="N1816" s="17">
        <f t="shared" si="112"/>
        <v>1</v>
      </c>
      <c r="O1816" s="14" t="s">
        <v>9</v>
      </c>
      <c r="P1816" s="14">
        <f t="shared" si="113"/>
        <v>6</v>
      </c>
      <c r="Q1816" s="14" t="s">
        <v>118</v>
      </c>
      <c r="R1816" s="14">
        <f t="shared" si="114"/>
        <v>1</v>
      </c>
      <c r="S1816" s="14" t="s">
        <v>119</v>
      </c>
      <c r="T1816" s="14" t="s">
        <v>143</v>
      </c>
      <c r="U1816" s="14">
        <f t="shared" si="115"/>
        <v>3</v>
      </c>
    </row>
    <row r="1817" spans="1:21" x14ac:dyDescent="0.3">
      <c r="A1817" s="11">
        <v>44641.362511574072</v>
      </c>
      <c r="B1817" s="15">
        <v>44641</v>
      </c>
      <c r="C1817" s="16">
        <v>0.36251157407407408</v>
      </c>
      <c r="D1817" s="12">
        <v>78.3</v>
      </c>
      <c r="E1817" s="12">
        <v>80.040000000000006</v>
      </c>
      <c r="F1817" s="12">
        <v>90.48</v>
      </c>
      <c r="G1817" s="12">
        <v>82.649999999999991</v>
      </c>
      <c r="H1817" s="12">
        <v>85.26</v>
      </c>
      <c r="I1817" s="12">
        <v>79.17</v>
      </c>
      <c r="J1817" s="12">
        <v>87</v>
      </c>
      <c r="K1817" s="12">
        <v>84.39</v>
      </c>
      <c r="L1817" s="13">
        <v>83.411249999999995</v>
      </c>
      <c r="M1817" s="17" t="s">
        <v>136</v>
      </c>
      <c r="N1817" s="17">
        <f t="shared" si="112"/>
        <v>1</v>
      </c>
      <c r="O1817" s="14" t="s">
        <v>9</v>
      </c>
      <c r="P1817" s="14">
        <f t="shared" si="113"/>
        <v>6</v>
      </c>
      <c r="Q1817" s="14" t="s">
        <v>118</v>
      </c>
      <c r="R1817" s="14">
        <f t="shared" si="114"/>
        <v>1</v>
      </c>
      <c r="S1817" s="14" t="s">
        <v>119</v>
      </c>
      <c r="T1817" s="14" t="s">
        <v>143</v>
      </c>
      <c r="U1817" s="14">
        <f t="shared" si="115"/>
        <v>3</v>
      </c>
    </row>
    <row r="1818" spans="1:21" x14ac:dyDescent="0.3">
      <c r="A1818" s="11">
        <v>44641.365173611113</v>
      </c>
      <c r="B1818" s="15">
        <v>44641</v>
      </c>
      <c r="C1818" s="16">
        <v>0.36517361111111107</v>
      </c>
      <c r="D1818" s="12">
        <v>81.900000000000006</v>
      </c>
      <c r="E1818" s="12">
        <v>83.72</v>
      </c>
      <c r="F1818" s="12">
        <v>94.64</v>
      </c>
      <c r="G1818" s="12">
        <v>86.45</v>
      </c>
      <c r="H1818" s="12">
        <v>89.179999999999993</v>
      </c>
      <c r="I1818" s="12">
        <v>82.81</v>
      </c>
      <c r="J1818" s="12">
        <v>91</v>
      </c>
      <c r="K1818" s="12">
        <v>88.27</v>
      </c>
      <c r="L1818" s="13">
        <v>87.246250000000003</v>
      </c>
      <c r="M1818" s="17" t="s">
        <v>136</v>
      </c>
      <c r="N1818" s="17">
        <f t="shared" si="112"/>
        <v>1</v>
      </c>
      <c r="O1818" s="14" t="s">
        <v>9</v>
      </c>
      <c r="P1818" s="14">
        <f t="shared" si="113"/>
        <v>6</v>
      </c>
      <c r="Q1818" s="14" t="s">
        <v>118</v>
      </c>
      <c r="R1818" s="14">
        <f t="shared" si="114"/>
        <v>1</v>
      </c>
      <c r="S1818" s="14" t="s">
        <v>119</v>
      </c>
      <c r="T1818" s="14" t="s">
        <v>143</v>
      </c>
      <c r="U1818" s="14">
        <f t="shared" si="115"/>
        <v>3</v>
      </c>
    </row>
    <row r="1819" spans="1:21" x14ac:dyDescent="0.3">
      <c r="A1819" s="11">
        <v>44641.365277777775</v>
      </c>
      <c r="B1819" s="15">
        <v>44641</v>
      </c>
      <c r="C1819" s="16">
        <v>0.36527777777777781</v>
      </c>
      <c r="D1819" s="12">
        <v>81</v>
      </c>
      <c r="E1819" s="12">
        <v>82.8</v>
      </c>
      <c r="F1819" s="12">
        <v>93.600000000000009</v>
      </c>
      <c r="G1819" s="12">
        <v>85.5</v>
      </c>
      <c r="H1819" s="12">
        <v>88.2</v>
      </c>
      <c r="I1819" s="12">
        <v>81.900000000000006</v>
      </c>
      <c r="J1819" s="12">
        <v>90</v>
      </c>
      <c r="K1819" s="12">
        <v>87.3</v>
      </c>
      <c r="L1819" s="13">
        <v>86.287499999999994</v>
      </c>
      <c r="M1819" s="17" t="s">
        <v>136</v>
      </c>
      <c r="N1819" s="17">
        <f t="shared" si="112"/>
        <v>1</v>
      </c>
      <c r="O1819" s="14" t="s">
        <v>9</v>
      </c>
      <c r="P1819" s="14">
        <f t="shared" si="113"/>
        <v>6</v>
      </c>
      <c r="Q1819" s="14" t="s">
        <v>118</v>
      </c>
      <c r="R1819" s="14">
        <f t="shared" si="114"/>
        <v>1</v>
      </c>
      <c r="S1819" s="14" t="s">
        <v>119</v>
      </c>
      <c r="T1819" s="14" t="s">
        <v>143</v>
      </c>
      <c r="U1819" s="14">
        <f t="shared" si="115"/>
        <v>3</v>
      </c>
    </row>
    <row r="1820" spans="1:21" x14ac:dyDescent="0.3">
      <c r="A1820" s="11">
        <v>44641.368750000001</v>
      </c>
      <c r="B1820" s="15">
        <v>44641</v>
      </c>
      <c r="C1820" s="16">
        <v>0.36874999999999997</v>
      </c>
      <c r="D1820" s="12">
        <v>79.2</v>
      </c>
      <c r="E1820" s="12">
        <v>80.960000000000008</v>
      </c>
      <c r="F1820" s="12">
        <v>91.52000000000001</v>
      </c>
      <c r="G1820" s="12">
        <v>83.6</v>
      </c>
      <c r="H1820" s="12">
        <v>86.24</v>
      </c>
      <c r="I1820" s="12">
        <v>80.08</v>
      </c>
      <c r="J1820" s="12">
        <v>88</v>
      </c>
      <c r="K1820" s="12">
        <v>85.36</v>
      </c>
      <c r="L1820" s="13">
        <v>84.37</v>
      </c>
      <c r="M1820" s="17" t="s">
        <v>136</v>
      </c>
      <c r="N1820" s="17">
        <f t="shared" si="112"/>
        <v>1</v>
      </c>
      <c r="O1820" s="14" t="s">
        <v>9</v>
      </c>
      <c r="P1820" s="14">
        <f t="shared" si="113"/>
        <v>6</v>
      </c>
      <c r="Q1820" s="14" t="s">
        <v>118</v>
      </c>
      <c r="R1820" s="14">
        <f t="shared" si="114"/>
        <v>1</v>
      </c>
      <c r="S1820" s="14" t="s">
        <v>119</v>
      </c>
      <c r="T1820" s="14" t="s">
        <v>143</v>
      </c>
      <c r="U1820" s="14">
        <f t="shared" si="115"/>
        <v>3</v>
      </c>
    </row>
    <row r="1821" spans="1:21" x14ac:dyDescent="0.3">
      <c r="A1821" s="11">
        <v>44641.370196759257</v>
      </c>
      <c r="B1821" s="15">
        <v>44641</v>
      </c>
      <c r="C1821" s="16">
        <v>0.37019675925925927</v>
      </c>
      <c r="D1821" s="12">
        <v>72.900000000000006</v>
      </c>
      <c r="E1821" s="12">
        <v>74.52000000000001</v>
      </c>
      <c r="F1821" s="12">
        <v>84.240000000000009</v>
      </c>
      <c r="G1821" s="12">
        <v>76.95</v>
      </c>
      <c r="H1821" s="12">
        <v>79.38</v>
      </c>
      <c r="I1821" s="12">
        <v>73.710000000000008</v>
      </c>
      <c r="J1821" s="12">
        <v>81</v>
      </c>
      <c r="K1821" s="12">
        <v>78.569999999999993</v>
      </c>
      <c r="L1821" s="13">
        <v>77.658749999999998</v>
      </c>
      <c r="M1821" s="17" t="s">
        <v>136</v>
      </c>
      <c r="N1821" s="17">
        <f t="shared" si="112"/>
        <v>1</v>
      </c>
      <c r="O1821" s="14" t="s">
        <v>9</v>
      </c>
      <c r="P1821" s="14">
        <f t="shared" si="113"/>
        <v>6</v>
      </c>
      <c r="Q1821" s="14" t="s">
        <v>118</v>
      </c>
      <c r="R1821" s="14">
        <f t="shared" si="114"/>
        <v>1</v>
      </c>
      <c r="S1821" s="14" t="s">
        <v>119</v>
      </c>
      <c r="T1821" s="14" t="s">
        <v>143</v>
      </c>
      <c r="U1821" s="14">
        <f t="shared" si="115"/>
        <v>3</v>
      </c>
    </row>
    <row r="1822" spans="1:21" x14ac:dyDescent="0.3">
      <c r="A1822" s="11">
        <v>44641.37222222222</v>
      </c>
      <c r="B1822" s="15">
        <v>44641</v>
      </c>
      <c r="C1822" s="16">
        <v>0.37222222222222223</v>
      </c>
      <c r="D1822" s="12">
        <v>69.3</v>
      </c>
      <c r="E1822" s="12">
        <v>70.84</v>
      </c>
      <c r="F1822" s="12">
        <v>80.08</v>
      </c>
      <c r="G1822" s="12">
        <v>73.149999999999991</v>
      </c>
      <c r="H1822" s="12">
        <v>75.459999999999994</v>
      </c>
      <c r="I1822" s="12">
        <v>70.070000000000007</v>
      </c>
      <c r="J1822" s="12">
        <v>77</v>
      </c>
      <c r="K1822" s="12">
        <v>74.69</v>
      </c>
      <c r="L1822" s="13">
        <v>73.82374999999999</v>
      </c>
      <c r="M1822" s="17" t="s">
        <v>136</v>
      </c>
      <c r="N1822" s="17">
        <f t="shared" si="112"/>
        <v>1</v>
      </c>
      <c r="O1822" s="14" t="s">
        <v>116</v>
      </c>
      <c r="P1822" s="14">
        <f t="shared" si="113"/>
        <v>9</v>
      </c>
      <c r="Q1822" s="14" t="s">
        <v>118</v>
      </c>
      <c r="R1822" s="14">
        <f t="shared" si="114"/>
        <v>1</v>
      </c>
      <c r="S1822" s="14" t="s">
        <v>119</v>
      </c>
      <c r="T1822" s="14" t="s">
        <v>143</v>
      </c>
      <c r="U1822" s="14">
        <f t="shared" si="115"/>
        <v>3</v>
      </c>
    </row>
    <row r="1823" spans="1:21" x14ac:dyDescent="0.3">
      <c r="A1823" s="11">
        <v>44641.375694444447</v>
      </c>
      <c r="B1823" s="15">
        <v>44641</v>
      </c>
      <c r="C1823" s="16">
        <v>0.3756944444444445</v>
      </c>
      <c r="D1823" s="12">
        <v>70.2</v>
      </c>
      <c r="E1823" s="12">
        <v>71.760000000000005</v>
      </c>
      <c r="F1823" s="12">
        <v>81.12</v>
      </c>
      <c r="G1823" s="12">
        <v>74.099999999999994</v>
      </c>
      <c r="H1823" s="12">
        <v>76.44</v>
      </c>
      <c r="I1823" s="12">
        <v>70.98</v>
      </c>
      <c r="J1823" s="12">
        <v>78</v>
      </c>
      <c r="K1823" s="12">
        <v>75.66</v>
      </c>
      <c r="L1823" s="13">
        <v>74.782499999999999</v>
      </c>
      <c r="M1823" s="17" t="s">
        <v>136</v>
      </c>
      <c r="N1823" s="17">
        <f t="shared" si="112"/>
        <v>1</v>
      </c>
      <c r="O1823" s="14" t="s">
        <v>116</v>
      </c>
      <c r="P1823" s="14">
        <f t="shared" si="113"/>
        <v>9</v>
      </c>
      <c r="Q1823" s="14" t="s">
        <v>118</v>
      </c>
      <c r="R1823" s="14">
        <f t="shared" si="114"/>
        <v>1</v>
      </c>
      <c r="S1823" s="14" t="s">
        <v>119</v>
      </c>
      <c r="T1823" s="14" t="s">
        <v>143</v>
      </c>
      <c r="U1823" s="14">
        <f t="shared" si="115"/>
        <v>3</v>
      </c>
    </row>
    <row r="1824" spans="1:21" x14ac:dyDescent="0.3">
      <c r="A1824" s="11">
        <v>44641.379166666666</v>
      </c>
      <c r="B1824" s="15">
        <v>44641</v>
      </c>
      <c r="C1824" s="16">
        <v>0.37916666666666665</v>
      </c>
      <c r="D1824" s="12">
        <v>69.3</v>
      </c>
      <c r="E1824" s="12">
        <v>70.84</v>
      </c>
      <c r="F1824" s="12">
        <v>80.08</v>
      </c>
      <c r="G1824" s="12">
        <v>73.149999999999991</v>
      </c>
      <c r="H1824" s="12">
        <v>75.459999999999994</v>
      </c>
      <c r="I1824" s="12">
        <v>70.070000000000007</v>
      </c>
      <c r="J1824" s="12">
        <v>77</v>
      </c>
      <c r="K1824" s="12">
        <v>74.69</v>
      </c>
      <c r="L1824" s="13">
        <v>73.82374999999999</v>
      </c>
      <c r="M1824" s="17" t="s">
        <v>136</v>
      </c>
      <c r="N1824" s="17">
        <f t="shared" si="112"/>
        <v>1</v>
      </c>
      <c r="O1824" s="14" t="s">
        <v>116</v>
      </c>
      <c r="P1824" s="14">
        <f t="shared" si="113"/>
        <v>9</v>
      </c>
      <c r="Q1824" s="14" t="s">
        <v>118</v>
      </c>
      <c r="R1824" s="14">
        <f t="shared" si="114"/>
        <v>1</v>
      </c>
      <c r="S1824" s="14" t="s">
        <v>119</v>
      </c>
      <c r="T1824" s="14" t="s">
        <v>143</v>
      </c>
      <c r="U1824" s="14">
        <f t="shared" si="115"/>
        <v>3</v>
      </c>
    </row>
    <row r="1825" spans="1:21" x14ac:dyDescent="0.3">
      <c r="A1825" s="11">
        <v>44641.382638888892</v>
      </c>
      <c r="B1825" s="15">
        <v>44641</v>
      </c>
      <c r="C1825" s="16">
        <v>0.38263888888888892</v>
      </c>
      <c r="D1825" s="12">
        <v>67.5</v>
      </c>
      <c r="E1825" s="12">
        <v>69</v>
      </c>
      <c r="F1825" s="12">
        <v>78</v>
      </c>
      <c r="G1825" s="12">
        <v>71.25</v>
      </c>
      <c r="H1825" s="12">
        <v>73.5</v>
      </c>
      <c r="I1825" s="12">
        <v>68.25</v>
      </c>
      <c r="J1825" s="12">
        <v>75</v>
      </c>
      <c r="K1825" s="12">
        <v>72.75</v>
      </c>
      <c r="L1825" s="13">
        <v>71.90625</v>
      </c>
      <c r="M1825" s="17" t="s">
        <v>136</v>
      </c>
      <c r="N1825" s="17">
        <f t="shared" si="112"/>
        <v>1</v>
      </c>
      <c r="O1825" s="14" t="s">
        <v>116</v>
      </c>
      <c r="P1825" s="14">
        <f t="shared" si="113"/>
        <v>9</v>
      </c>
      <c r="Q1825" s="14" t="s">
        <v>118</v>
      </c>
      <c r="R1825" s="14">
        <f t="shared" si="114"/>
        <v>1</v>
      </c>
      <c r="S1825" s="14" t="s">
        <v>119</v>
      </c>
      <c r="T1825" s="14" t="s">
        <v>143</v>
      </c>
      <c r="U1825" s="14">
        <f t="shared" si="115"/>
        <v>3</v>
      </c>
    </row>
    <row r="1826" spans="1:21" x14ac:dyDescent="0.3">
      <c r="A1826" s="11">
        <v>44641.386111111111</v>
      </c>
      <c r="B1826" s="15">
        <v>44641</v>
      </c>
      <c r="C1826" s="16">
        <v>0.38611111111111113</v>
      </c>
      <c r="D1826" s="12">
        <v>59.4</v>
      </c>
      <c r="E1826" s="12">
        <v>60.720000000000006</v>
      </c>
      <c r="F1826" s="12">
        <v>68.64</v>
      </c>
      <c r="G1826" s="12">
        <v>62.699999999999996</v>
      </c>
      <c r="H1826" s="12">
        <v>64.679999999999993</v>
      </c>
      <c r="I1826" s="12">
        <v>60.06</v>
      </c>
      <c r="J1826" s="12">
        <v>66</v>
      </c>
      <c r="K1826" s="12">
        <v>64.02</v>
      </c>
      <c r="L1826" s="13">
        <v>63.277499999999996</v>
      </c>
      <c r="M1826" s="17" t="s">
        <v>136</v>
      </c>
      <c r="N1826" s="17">
        <f t="shared" si="112"/>
        <v>1</v>
      </c>
      <c r="O1826" s="14" t="s">
        <v>116</v>
      </c>
      <c r="P1826" s="14">
        <f t="shared" si="113"/>
        <v>9</v>
      </c>
      <c r="Q1826" s="14" t="s">
        <v>118</v>
      </c>
      <c r="R1826" s="14">
        <f t="shared" si="114"/>
        <v>1</v>
      </c>
      <c r="S1826" s="14" t="s">
        <v>119</v>
      </c>
      <c r="T1826" s="14" t="s">
        <v>143</v>
      </c>
      <c r="U1826" s="14">
        <f t="shared" si="115"/>
        <v>3</v>
      </c>
    </row>
    <row r="1827" spans="1:21" x14ac:dyDescent="0.3">
      <c r="A1827" s="11">
        <v>44641.38958333333</v>
      </c>
      <c r="B1827" s="15">
        <v>44641</v>
      </c>
      <c r="C1827" s="16">
        <v>0.38958333333333334</v>
      </c>
      <c r="D1827" s="12">
        <v>72</v>
      </c>
      <c r="E1827" s="12">
        <v>73.600000000000009</v>
      </c>
      <c r="F1827" s="12">
        <v>83.2</v>
      </c>
      <c r="G1827" s="12">
        <v>76</v>
      </c>
      <c r="H1827" s="12">
        <v>78.400000000000006</v>
      </c>
      <c r="I1827" s="12">
        <v>72.8</v>
      </c>
      <c r="J1827" s="12">
        <v>80</v>
      </c>
      <c r="K1827" s="12">
        <v>77.599999999999994</v>
      </c>
      <c r="L1827" s="13">
        <v>76.7</v>
      </c>
      <c r="M1827" s="17" t="s">
        <v>136</v>
      </c>
      <c r="N1827" s="17">
        <f t="shared" si="112"/>
        <v>1</v>
      </c>
      <c r="O1827" s="14" t="s">
        <v>116</v>
      </c>
      <c r="P1827" s="14">
        <f t="shared" si="113"/>
        <v>9</v>
      </c>
      <c r="Q1827" s="14" t="s">
        <v>118</v>
      </c>
      <c r="R1827" s="14">
        <f t="shared" si="114"/>
        <v>1</v>
      </c>
      <c r="S1827" s="14" t="s">
        <v>119</v>
      </c>
      <c r="T1827" s="14" t="s">
        <v>143</v>
      </c>
      <c r="U1827" s="14">
        <f t="shared" si="115"/>
        <v>3</v>
      </c>
    </row>
    <row r="1828" spans="1:21" x14ac:dyDescent="0.3">
      <c r="A1828" s="11">
        <v>44641.393055555556</v>
      </c>
      <c r="B1828" s="15">
        <v>44641</v>
      </c>
      <c r="C1828" s="16">
        <v>0.39305555555555555</v>
      </c>
      <c r="D1828" s="12">
        <v>69.3</v>
      </c>
      <c r="E1828" s="12">
        <v>70.84</v>
      </c>
      <c r="F1828" s="12">
        <v>80.08</v>
      </c>
      <c r="G1828" s="12">
        <v>73.149999999999991</v>
      </c>
      <c r="H1828" s="12">
        <v>75.459999999999994</v>
      </c>
      <c r="I1828" s="12">
        <v>70.070000000000007</v>
      </c>
      <c r="J1828" s="12">
        <v>77</v>
      </c>
      <c r="K1828" s="12">
        <v>74.69</v>
      </c>
      <c r="L1828" s="13">
        <v>73.82374999999999</v>
      </c>
      <c r="M1828" s="17" t="s">
        <v>136</v>
      </c>
      <c r="N1828" s="17">
        <f t="shared" si="112"/>
        <v>1</v>
      </c>
      <c r="O1828" s="14" t="s">
        <v>116</v>
      </c>
      <c r="P1828" s="14">
        <f t="shared" si="113"/>
        <v>9</v>
      </c>
      <c r="Q1828" s="14" t="s">
        <v>118</v>
      </c>
      <c r="R1828" s="14">
        <f t="shared" si="114"/>
        <v>1</v>
      </c>
      <c r="S1828" s="14" t="s">
        <v>119</v>
      </c>
      <c r="T1828" s="14" t="s">
        <v>143</v>
      </c>
      <c r="U1828" s="14">
        <f t="shared" si="115"/>
        <v>3</v>
      </c>
    </row>
    <row r="1829" spans="1:21" x14ac:dyDescent="0.3">
      <c r="A1829" s="11">
        <v>44641.396527777775</v>
      </c>
      <c r="B1829" s="15">
        <v>44641</v>
      </c>
      <c r="C1829" s="16">
        <v>0.39652777777777781</v>
      </c>
      <c r="D1829" s="12">
        <v>74.7</v>
      </c>
      <c r="E1829" s="12">
        <v>76.36</v>
      </c>
      <c r="F1829" s="12">
        <v>86.320000000000007</v>
      </c>
      <c r="G1829" s="12">
        <v>78.849999999999994</v>
      </c>
      <c r="H1829" s="12">
        <v>81.34</v>
      </c>
      <c r="I1829" s="12">
        <v>75.53</v>
      </c>
      <c r="J1829" s="12">
        <v>83</v>
      </c>
      <c r="K1829" s="12">
        <v>80.509999999999991</v>
      </c>
      <c r="L1829" s="13">
        <v>79.576250000000002</v>
      </c>
      <c r="M1829" s="17" t="s">
        <v>136</v>
      </c>
      <c r="N1829" s="17">
        <f t="shared" si="112"/>
        <v>1</v>
      </c>
      <c r="O1829" s="14" t="s">
        <v>116</v>
      </c>
      <c r="P1829" s="14">
        <f t="shared" si="113"/>
        <v>9</v>
      </c>
      <c r="Q1829" s="14" t="s">
        <v>118</v>
      </c>
      <c r="R1829" s="14">
        <f t="shared" si="114"/>
        <v>1</v>
      </c>
      <c r="S1829" s="14" t="s">
        <v>119</v>
      </c>
      <c r="T1829" s="14" t="s">
        <v>143</v>
      </c>
      <c r="U1829" s="14">
        <f t="shared" si="115"/>
        <v>3</v>
      </c>
    </row>
    <row r="1830" spans="1:21" x14ac:dyDescent="0.3">
      <c r="A1830" s="11">
        <v>44641.399375000001</v>
      </c>
      <c r="B1830" s="15">
        <v>44641</v>
      </c>
      <c r="C1830" s="16">
        <v>0.39937500000000004</v>
      </c>
      <c r="D1830" s="12">
        <v>72.900000000000006</v>
      </c>
      <c r="E1830" s="12">
        <v>74.52000000000001</v>
      </c>
      <c r="F1830" s="12">
        <v>84.240000000000009</v>
      </c>
      <c r="G1830" s="12">
        <v>76.95</v>
      </c>
      <c r="H1830" s="12">
        <v>79.38</v>
      </c>
      <c r="I1830" s="12">
        <v>73.710000000000008</v>
      </c>
      <c r="J1830" s="12">
        <v>81</v>
      </c>
      <c r="K1830" s="12">
        <v>78.569999999999993</v>
      </c>
      <c r="L1830" s="13">
        <v>77.658749999999998</v>
      </c>
      <c r="M1830" s="17" t="s">
        <v>136</v>
      </c>
      <c r="N1830" s="17">
        <f t="shared" si="112"/>
        <v>1</v>
      </c>
      <c r="O1830" s="14" t="s">
        <v>116</v>
      </c>
      <c r="P1830" s="14">
        <f t="shared" si="113"/>
        <v>9</v>
      </c>
      <c r="Q1830" s="14" t="s">
        <v>118</v>
      </c>
      <c r="R1830" s="14">
        <f t="shared" si="114"/>
        <v>1</v>
      </c>
      <c r="S1830" s="14" t="s">
        <v>119</v>
      </c>
      <c r="T1830" s="14" t="s">
        <v>143</v>
      </c>
      <c r="U1830" s="14">
        <f t="shared" si="115"/>
        <v>3</v>
      </c>
    </row>
    <row r="1831" spans="1:21" x14ac:dyDescent="0.3">
      <c r="A1831" s="11">
        <v>44641.4</v>
      </c>
      <c r="B1831" s="15">
        <v>44641</v>
      </c>
      <c r="C1831" s="16">
        <v>0.39999999999999997</v>
      </c>
      <c r="D1831" s="12">
        <v>71.100000000000009</v>
      </c>
      <c r="E1831" s="12">
        <v>72.680000000000007</v>
      </c>
      <c r="F1831" s="12">
        <v>82.16</v>
      </c>
      <c r="G1831" s="12">
        <v>75.05</v>
      </c>
      <c r="H1831" s="12">
        <v>77.42</v>
      </c>
      <c r="I1831" s="12">
        <v>71.89</v>
      </c>
      <c r="J1831" s="12">
        <v>79</v>
      </c>
      <c r="K1831" s="12">
        <v>76.63</v>
      </c>
      <c r="L1831" s="13">
        <v>75.741249999999994</v>
      </c>
      <c r="M1831" s="17" t="s">
        <v>136</v>
      </c>
      <c r="N1831" s="17">
        <f t="shared" si="112"/>
        <v>1</v>
      </c>
      <c r="O1831" s="14" t="s">
        <v>116</v>
      </c>
      <c r="P1831" s="14">
        <f t="shared" si="113"/>
        <v>9</v>
      </c>
      <c r="Q1831" s="14" t="s">
        <v>118</v>
      </c>
      <c r="R1831" s="14">
        <f t="shared" si="114"/>
        <v>1</v>
      </c>
      <c r="S1831" s="14" t="s">
        <v>119</v>
      </c>
      <c r="T1831" s="14" t="s">
        <v>143</v>
      </c>
      <c r="U1831" s="14">
        <f t="shared" si="115"/>
        <v>3</v>
      </c>
    </row>
    <row r="1832" spans="1:21" x14ac:dyDescent="0.3">
      <c r="A1832" s="11">
        <v>44641.400196759256</v>
      </c>
      <c r="B1832" s="15">
        <v>44641</v>
      </c>
      <c r="C1832" s="16">
        <v>0.40019675925925924</v>
      </c>
      <c r="D1832" s="12">
        <v>72</v>
      </c>
      <c r="E1832" s="12">
        <v>73.600000000000009</v>
      </c>
      <c r="F1832" s="12">
        <v>83.2</v>
      </c>
      <c r="G1832" s="12">
        <v>76</v>
      </c>
      <c r="H1832" s="12">
        <v>78.400000000000006</v>
      </c>
      <c r="I1832" s="12">
        <v>72.8</v>
      </c>
      <c r="J1832" s="12">
        <v>80</v>
      </c>
      <c r="K1832" s="12">
        <v>77.599999999999994</v>
      </c>
      <c r="L1832" s="13">
        <v>76.7</v>
      </c>
      <c r="M1832" s="17" t="s">
        <v>136</v>
      </c>
      <c r="N1832" s="17">
        <f t="shared" si="112"/>
        <v>1</v>
      </c>
      <c r="O1832" s="14" t="s">
        <v>116</v>
      </c>
      <c r="P1832" s="14">
        <f t="shared" si="113"/>
        <v>9</v>
      </c>
      <c r="Q1832" s="14" t="s">
        <v>118</v>
      </c>
      <c r="R1832" s="14">
        <f t="shared" si="114"/>
        <v>1</v>
      </c>
      <c r="S1832" s="14" t="s">
        <v>119</v>
      </c>
      <c r="T1832" s="14" t="s">
        <v>143</v>
      </c>
      <c r="U1832" s="14">
        <f t="shared" si="115"/>
        <v>3</v>
      </c>
    </row>
    <row r="1833" spans="1:21" x14ac:dyDescent="0.3">
      <c r="A1833" s="11">
        <v>44641.40347222222</v>
      </c>
      <c r="B1833" s="15">
        <v>44641</v>
      </c>
      <c r="C1833" s="16">
        <v>0.40347222222222223</v>
      </c>
      <c r="D1833" s="12">
        <v>72</v>
      </c>
      <c r="E1833" s="12">
        <v>73.600000000000009</v>
      </c>
      <c r="F1833" s="12">
        <v>83.2</v>
      </c>
      <c r="G1833" s="12">
        <v>76</v>
      </c>
      <c r="H1833" s="12">
        <v>78.400000000000006</v>
      </c>
      <c r="I1833" s="12">
        <v>72.8</v>
      </c>
      <c r="J1833" s="12">
        <v>80</v>
      </c>
      <c r="K1833" s="12">
        <v>77.599999999999994</v>
      </c>
      <c r="L1833" s="13">
        <v>76.7</v>
      </c>
      <c r="M1833" s="17" t="s">
        <v>136</v>
      </c>
      <c r="N1833" s="17">
        <f t="shared" si="112"/>
        <v>1</v>
      </c>
      <c r="O1833" s="14" t="s">
        <v>116</v>
      </c>
      <c r="P1833" s="14">
        <f t="shared" si="113"/>
        <v>9</v>
      </c>
      <c r="Q1833" s="14" t="s">
        <v>118</v>
      </c>
      <c r="R1833" s="14">
        <f t="shared" si="114"/>
        <v>1</v>
      </c>
      <c r="S1833" s="14" t="s">
        <v>119</v>
      </c>
      <c r="T1833" s="14" t="s">
        <v>143</v>
      </c>
      <c r="U1833" s="14">
        <f t="shared" si="115"/>
        <v>3</v>
      </c>
    </row>
    <row r="1834" spans="1:21" x14ac:dyDescent="0.3">
      <c r="A1834" s="11">
        <v>44641.406539351854</v>
      </c>
      <c r="B1834" s="15">
        <v>44641</v>
      </c>
      <c r="C1834" s="16">
        <v>0.40653935185185186</v>
      </c>
      <c r="D1834" s="12">
        <v>77.400000000000006</v>
      </c>
      <c r="E1834" s="12">
        <v>79.12</v>
      </c>
      <c r="F1834" s="12">
        <v>89.44</v>
      </c>
      <c r="G1834" s="12">
        <v>81.7</v>
      </c>
      <c r="H1834" s="12">
        <v>84.28</v>
      </c>
      <c r="I1834" s="12">
        <v>78.260000000000005</v>
      </c>
      <c r="J1834" s="12">
        <v>86</v>
      </c>
      <c r="K1834" s="12">
        <v>83.42</v>
      </c>
      <c r="L1834" s="13">
        <v>82.452500000000001</v>
      </c>
      <c r="M1834" s="17" t="s">
        <v>136</v>
      </c>
      <c r="N1834" s="17">
        <f t="shared" si="112"/>
        <v>1</v>
      </c>
      <c r="O1834" s="14" t="s">
        <v>116</v>
      </c>
      <c r="P1834" s="14">
        <f t="shared" si="113"/>
        <v>9</v>
      </c>
      <c r="Q1834" s="14" t="s">
        <v>118</v>
      </c>
      <c r="R1834" s="14">
        <f t="shared" si="114"/>
        <v>1</v>
      </c>
      <c r="S1834" s="14" t="s">
        <v>119</v>
      </c>
      <c r="T1834" s="14" t="s">
        <v>143</v>
      </c>
      <c r="U1834" s="14">
        <f t="shared" si="115"/>
        <v>3</v>
      </c>
    </row>
    <row r="1835" spans="1:21" x14ac:dyDescent="0.3">
      <c r="A1835" s="11">
        <v>44641.406944444447</v>
      </c>
      <c r="B1835" s="15">
        <v>44641</v>
      </c>
      <c r="C1835" s="16">
        <v>0.4069444444444445</v>
      </c>
      <c r="D1835" s="12">
        <v>75.600000000000009</v>
      </c>
      <c r="E1835" s="12">
        <v>77.28</v>
      </c>
      <c r="F1835" s="12">
        <v>87.36</v>
      </c>
      <c r="G1835" s="12">
        <v>79.8</v>
      </c>
      <c r="H1835" s="12">
        <v>82.32</v>
      </c>
      <c r="I1835" s="12">
        <v>76.44</v>
      </c>
      <c r="J1835" s="12">
        <v>84</v>
      </c>
      <c r="K1835" s="12">
        <v>81.48</v>
      </c>
      <c r="L1835" s="13">
        <v>80.534999999999997</v>
      </c>
      <c r="M1835" s="17" t="s">
        <v>136</v>
      </c>
      <c r="N1835" s="17">
        <f t="shared" si="112"/>
        <v>1</v>
      </c>
      <c r="O1835" s="14" t="s">
        <v>116</v>
      </c>
      <c r="P1835" s="14">
        <f t="shared" si="113"/>
        <v>9</v>
      </c>
      <c r="Q1835" s="14" t="s">
        <v>118</v>
      </c>
      <c r="R1835" s="14">
        <f t="shared" si="114"/>
        <v>1</v>
      </c>
      <c r="S1835" s="14" t="s">
        <v>119</v>
      </c>
      <c r="T1835" s="14" t="s">
        <v>143</v>
      </c>
      <c r="U1835" s="14">
        <f t="shared" si="115"/>
        <v>3</v>
      </c>
    </row>
    <row r="1836" spans="1:21" x14ac:dyDescent="0.3">
      <c r="A1836" s="11">
        <v>44641.410416666666</v>
      </c>
      <c r="B1836" s="15">
        <v>44641</v>
      </c>
      <c r="C1836" s="16">
        <v>0.41041666666666665</v>
      </c>
      <c r="D1836" s="12">
        <v>71.100000000000009</v>
      </c>
      <c r="E1836" s="12">
        <v>72.680000000000007</v>
      </c>
      <c r="F1836" s="12">
        <v>82.16</v>
      </c>
      <c r="G1836" s="12">
        <v>75.05</v>
      </c>
      <c r="H1836" s="12">
        <v>77.42</v>
      </c>
      <c r="I1836" s="12">
        <v>71.89</v>
      </c>
      <c r="J1836" s="12">
        <v>79</v>
      </c>
      <c r="K1836" s="12">
        <v>76.63</v>
      </c>
      <c r="L1836" s="13">
        <v>75.741249999999994</v>
      </c>
      <c r="M1836" s="17" t="s">
        <v>136</v>
      </c>
      <c r="N1836" s="17">
        <f t="shared" si="112"/>
        <v>1</v>
      </c>
      <c r="O1836" s="14" t="s">
        <v>116</v>
      </c>
      <c r="P1836" s="14">
        <f t="shared" si="113"/>
        <v>9</v>
      </c>
      <c r="Q1836" s="14" t="s">
        <v>118</v>
      </c>
      <c r="R1836" s="14">
        <f t="shared" si="114"/>
        <v>1</v>
      </c>
      <c r="S1836" s="14" t="s">
        <v>119</v>
      </c>
      <c r="T1836" s="14" t="s">
        <v>143</v>
      </c>
      <c r="U1836" s="14">
        <f t="shared" si="115"/>
        <v>3</v>
      </c>
    </row>
    <row r="1837" spans="1:21" x14ac:dyDescent="0.3">
      <c r="A1837" s="11">
        <v>44641.413888888892</v>
      </c>
      <c r="B1837" s="15">
        <v>44641</v>
      </c>
      <c r="C1837" s="16">
        <v>0.41388888888888892</v>
      </c>
      <c r="D1837" s="12">
        <v>72</v>
      </c>
      <c r="E1837" s="12">
        <v>73.600000000000009</v>
      </c>
      <c r="F1837" s="12">
        <v>83.2</v>
      </c>
      <c r="G1837" s="12">
        <v>76</v>
      </c>
      <c r="H1837" s="12">
        <v>78.400000000000006</v>
      </c>
      <c r="I1837" s="12">
        <v>72.8</v>
      </c>
      <c r="J1837" s="12">
        <v>80</v>
      </c>
      <c r="K1837" s="12">
        <v>77.599999999999994</v>
      </c>
      <c r="L1837" s="13">
        <v>76.7</v>
      </c>
      <c r="M1837" s="17" t="s">
        <v>136</v>
      </c>
      <c r="N1837" s="17">
        <f t="shared" si="112"/>
        <v>1</v>
      </c>
      <c r="O1837" s="14" t="s">
        <v>116</v>
      </c>
      <c r="P1837" s="14">
        <f t="shared" si="113"/>
        <v>9</v>
      </c>
      <c r="Q1837" s="14" t="s">
        <v>118</v>
      </c>
      <c r="R1837" s="14">
        <f t="shared" si="114"/>
        <v>1</v>
      </c>
      <c r="S1837" s="14" t="s">
        <v>119</v>
      </c>
      <c r="T1837" s="14" t="s">
        <v>143</v>
      </c>
      <c r="U1837" s="14">
        <f t="shared" si="115"/>
        <v>3</v>
      </c>
    </row>
    <row r="1838" spans="1:21" x14ac:dyDescent="0.3">
      <c r="A1838" s="11">
        <v>44641.417361111111</v>
      </c>
      <c r="B1838" s="15">
        <v>44641</v>
      </c>
      <c r="C1838" s="16">
        <v>0.41736111111111113</v>
      </c>
      <c r="D1838" s="12">
        <v>85.5</v>
      </c>
      <c r="E1838" s="12">
        <v>87.4</v>
      </c>
      <c r="F1838" s="12">
        <v>98.8</v>
      </c>
      <c r="G1838" s="12">
        <v>90.25</v>
      </c>
      <c r="H1838" s="12">
        <v>93.1</v>
      </c>
      <c r="I1838" s="12">
        <v>86.45</v>
      </c>
      <c r="J1838" s="12">
        <v>95</v>
      </c>
      <c r="K1838" s="12">
        <v>92.149999999999991</v>
      </c>
      <c r="L1838" s="13">
        <v>91.081249999999997</v>
      </c>
      <c r="M1838" s="17" t="s">
        <v>136</v>
      </c>
      <c r="N1838" s="17">
        <f t="shared" si="112"/>
        <v>1</v>
      </c>
      <c r="O1838" s="14" t="s">
        <v>13</v>
      </c>
      <c r="P1838" s="14">
        <f t="shared" si="113"/>
        <v>7</v>
      </c>
      <c r="Q1838" s="14" t="s">
        <v>118</v>
      </c>
      <c r="R1838" s="14">
        <f t="shared" si="114"/>
        <v>1</v>
      </c>
      <c r="S1838" s="14" t="s">
        <v>119</v>
      </c>
      <c r="T1838" s="14" t="s">
        <v>148</v>
      </c>
      <c r="U1838" s="14">
        <f t="shared" si="115"/>
        <v>1</v>
      </c>
    </row>
    <row r="1839" spans="1:21" x14ac:dyDescent="0.3">
      <c r="A1839" s="11">
        <v>44641.42083333333</v>
      </c>
      <c r="B1839" s="15">
        <v>44641</v>
      </c>
      <c r="C1839" s="16">
        <v>0.42083333333333334</v>
      </c>
      <c r="D1839" s="12">
        <v>76.5</v>
      </c>
      <c r="E1839" s="12">
        <v>78.2</v>
      </c>
      <c r="F1839" s="12">
        <v>88.4</v>
      </c>
      <c r="G1839" s="12">
        <v>80.75</v>
      </c>
      <c r="H1839" s="12">
        <v>83.3</v>
      </c>
      <c r="I1839" s="12">
        <v>77.350000000000009</v>
      </c>
      <c r="J1839" s="12">
        <v>85</v>
      </c>
      <c r="K1839" s="12">
        <v>82.45</v>
      </c>
      <c r="L1839" s="13">
        <v>81.493750000000006</v>
      </c>
      <c r="M1839" s="17" t="s">
        <v>136</v>
      </c>
      <c r="N1839" s="17">
        <f t="shared" si="112"/>
        <v>1</v>
      </c>
      <c r="O1839" s="14" t="s">
        <v>13</v>
      </c>
      <c r="P1839" s="14">
        <f t="shared" si="113"/>
        <v>7</v>
      </c>
      <c r="Q1839" s="14" t="s">
        <v>118</v>
      </c>
      <c r="R1839" s="14">
        <f t="shared" si="114"/>
        <v>1</v>
      </c>
      <c r="S1839" s="14" t="s">
        <v>119</v>
      </c>
      <c r="T1839" s="14" t="s">
        <v>148</v>
      </c>
      <c r="U1839" s="14">
        <f t="shared" si="115"/>
        <v>1</v>
      </c>
    </row>
    <row r="1840" spans="1:21" x14ac:dyDescent="0.3">
      <c r="A1840" s="11">
        <v>44641.424305555556</v>
      </c>
      <c r="B1840" s="15">
        <v>44641</v>
      </c>
      <c r="C1840" s="16">
        <v>0.42430555555555555</v>
      </c>
      <c r="D1840" s="12">
        <v>67.5</v>
      </c>
      <c r="E1840" s="12">
        <v>69</v>
      </c>
      <c r="F1840" s="12">
        <v>78</v>
      </c>
      <c r="G1840" s="12">
        <v>71.25</v>
      </c>
      <c r="H1840" s="12">
        <v>73.5</v>
      </c>
      <c r="I1840" s="12">
        <v>68.25</v>
      </c>
      <c r="J1840" s="12">
        <v>75</v>
      </c>
      <c r="K1840" s="12">
        <v>72.75</v>
      </c>
      <c r="L1840" s="13">
        <v>71.90625</v>
      </c>
      <c r="M1840" s="17" t="s">
        <v>136</v>
      </c>
      <c r="N1840" s="17">
        <f t="shared" si="112"/>
        <v>1</v>
      </c>
      <c r="O1840" s="14" t="s">
        <v>13</v>
      </c>
      <c r="P1840" s="14">
        <f t="shared" si="113"/>
        <v>7</v>
      </c>
      <c r="Q1840" s="14" t="s">
        <v>118</v>
      </c>
      <c r="R1840" s="14">
        <f t="shared" si="114"/>
        <v>1</v>
      </c>
      <c r="S1840" s="14" t="s">
        <v>119</v>
      </c>
      <c r="T1840" s="14" t="s">
        <v>148</v>
      </c>
      <c r="U1840" s="14">
        <f t="shared" si="115"/>
        <v>1</v>
      </c>
    </row>
    <row r="1841" spans="1:21" x14ac:dyDescent="0.3">
      <c r="A1841" s="11">
        <v>44641.427777777775</v>
      </c>
      <c r="B1841" s="15">
        <v>44641</v>
      </c>
      <c r="C1841" s="16">
        <v>0.42777777777777781</v>
      </c>
      <c r="D1841" s="12">
        <v>79.2</v>
      </c>
      <c r="E1841" s="12">
        <v>80.960000000000008</v>
      </c>
      <c r="F1841" s="12">
        <v>91.52000000000001</v>
      </c>
      <c r="G1841" s="12">
        <v>83.6</v>
      </c>
      <c r="H1841" s="12">
        <v>86.24</v>
      </c>
      <c r="I1841" s="12">
        <v>80.08</v>
      </c>
      <c r="J1841" s="12">
        <v>88</v>
      </c>
      <c r="K1841" s="12">
        <v>85.36</v>
      </c>
      <c r="L1841" s="13">
        <v>84.37</v>
      </c>
      <c r="M1841" s="17" t="s">
        <v>136</v>
      </c>
      <c r="N1841" s="17">
        <f t="shared" si="112"/>
        <v>1</v>
      </c>
      <c r="O1841" s="14" t="s">
        <v>13</v>
      </c>
      <c r="P1841" s="14">
        <f t="shared" si="113"/>
        <v>7</v>
      </c>
      <c r="Q1841" s="14" t="s">
        <v>118</v>
      </c>
      <c r="R1841" s="14">
        <f t="shared" si="114"/>
        <v>1</v>
      </c>
      <c r="S1841" s="14" t="s">
        <v>119</v>
      </c>
      <c r="T1841" s="14" t="s">
        <v>148</v>
      </c>
      <c r="U1841" s="14">
        <f t="shared" si="115"/>
        <v>1</v>
      </c>
    </row>
    <row r="1842" spans="1:21" x14ac:dyDescent="0.3">
      <c r="A1842" s="11">
        <v>44641.431250000001</v>
      </c>
      <c r="B1842" s="15">
        <v>44641</v>
      </c>
      <c r="C1842" s="16">
        <v>0.43124999999999997</v>
      </c>
      <c r="D1842" s="12">
        <v>81</v>
      </c>
      <c r="E1842" s="12">
        <v>82.8</v>
      </c>
      <c r="F1842" s="12">
        <v>93.600000000000009</v>
      </c>
      <c r="G1842" s="12">
        <v>85.5</v>
      </c>
      <c r="H1842" s="12">
        <v>88.2</v>
      </c>
      <c r="I1842" s="12">
        <v>81.900000000000006</v>
      </c>
      <c r="J1842" s="12">
        <v>90</v>
      </c>
      <c r="K1842" s="12">
        <v>87.3</v>
      </c>
      <c r="L1842" s="13">
        <v>86.287499999999994</v>
      </c>
      <c r="M1842" s="17" t="s">
        <v>136</v>
      </c>
      <c r="N1842" s="17">
        <f t="shared" si="112"/>
        <v>1</v>
      </c>
      <c r="O1842" s="14" t="s">
        <v>13</v>
      </c>
      <c r="P1842" s="14">
        <f t="shared" si="113"/>
        <v>7</v>
      </c>
      <c r="Q1842" s="14" t="s">
        <v>118</v>
      </c>
      <c r="R1842" s="14">
        <f t="shared" si="114"/>
        <v>1</v>
      </c>
      <c r="S1842" s="14" t="s">
        <v>119</v>
      </c>
      <c r="T1842" s="14" t="s">
        <v>148</v>
      </c>
      <c r="U1842" s="14">
        <f t="shared" si="115"/>
        <v>1</v>
      </c>
    </row>
    <row r="1843" spans="1:21" x14ac:dyDescent="0.3">
      <c r="A1843" s="11">
        <v>44641.433958333335</v>
      </c>
      <c r="B1843" s="15">
        <v>44641</v>
      </c>
      <c r="C1843" s="16">
        <v>0.43395833333333328</v>
      </c>
      <c r="D1843" s="12">
        <v>75.600000000000009</v>
      </c>
      <c r="E1843" s="12">
        <v>77.28</v>
      </c>
      <c r="F1843" s="12">
        <v>87.36</v>
      </c>
      <c r="G1843" s="12">
        <v>79.8</v>
      </c>
      <c r="H1843" s="12">
        <v>82.32</v>
      </c>
      <c r="I1843" s="12">
        <v>76.44</v>
      </c>
      <c r="J1843" s="12">
        <v>84</v>
      </c>
      <c r="K1843" s="12">
        <v>81.48</v>
      </c>
      <c r="L1843" s="13">
        <v>80.534999999999997</v>
      </c>
      <c r="M1843" s="17" t="s">
        <v>136</v>
      </c>
      <c r="N1843" s="17">
        <f t="shared" si="112"/>
        <v>1</v>
      </c>
      <c r="O1843" s="14" t="s">
        <v>13</v>
      </c>
      <c r="P1843" s="14">
        <f t="shared" si="113"/>
        <v>7</v>
      </c>
      <c r="Q1843" s="14" t="s">
        <v>118</v>
      </c>
      <c r="R1843" s="14">
        <f t="shared" si="114"/>
        <v>1</v>
      </c>
      <c r="S1843" s="14" t="s">
        <v>119</v>
      </c>
      <c r="T1843" s="14" t="s">
        <v>148</v>
      </c>
      <c r="U1843" s="14">
        <f t="shared" si="115"/>
        <v>1</v>
      </c>
    </row>
    <row r="1844" spans="1:21" x14ac:dyDescent="0.3">
      <c r="A1844" s="11">
        <v>44641.43472222222</v>
      </c>
      <c r="B1844" s="15">
        <v>44641</v>
      </c>
      <c r="C1844" s="16">
        <v>0.43472222222222223</v>
      </c>
      <c r="D1844" s="12">
        <v>84.600000000000009</v>
      </c>
      <c r="E1844" s="12">
        <v>86.48</v>
      </c>
      <c r="F1844" s="12">
        <v>97.76</v>
      </c>
      <c r="G1844" s="12">
        <v>89.3</v>
      </c>
      <c r="H1844" s="12">
        <v>92.12</v>
      </c>
      <c r="I1844" s="12">
        <v>85.54</v>
      </c>
      <c r="J1844" s="12">
        <v>94</v>
      </c>
      <c r="K1844" s="12">
        <v>91.179999999999993</v>
      </c>
      <c r="L1844" s="13">
        <v>90.122500000000002</v>
      </c>
      <c r="M1844" s="17" t="s">
        <v>136</v>
      </c>
      <c r="N1844" s="17">
        <f t="shared" si="112"/>
        <v>1</v>
      </c>
      <c r="O1844" s="14" t="s">
        <v>11</v>
      </c>
      <c r="P1844" s="14">
        <f t="shared" si="113"/>
        <v>3</v>
      </c>
      <c r="Q1844" s="14" t="s">
        <v>118</v>
      </c>
      <c r="R1844" s="14">
        <f t="shared" si="114"/>
        <v>1</v>
      </c>
      <c r="S1844" s="14" t="s">
        <v>119</v>
      </c>
      <c r="T1844" s="14" t="s">
        <v>148</v>
      </c>
      <c r="U1844" s="14">
        <f t="shared" si="115"/>
        <v>1</v>
      </c>
    </row>
    <row r="1845" spans="1:21" x14ac:dyDescent="0.3">
      <c r="A1845" s="11">
        <v>44641.436192129629</v>
      </c>
      <c r="B1845" s="15">
        <v>44641</v>
      </c>
      <c r="C1845" s="16">
        <v>0.43619212962962961</v>
      </c>
      <c r="D1845" s="12">
        <v>72.900000000000006</v>
      </c>
      <c r="E1845" s="12">
        <v>74.52000000000001</v>
      </c>
      <c r="F1845" s="12">
        <v>84.240000000000009</v>
      </c>
      <c r="G1845" s="12">
        <v>76.95</v>
      </c>
      <c r="H1845" s="12">
        <v>79.38</v>
      </c>
      <c r="I1845" s="12">
        <v>73.710000000000008</v>
      </c>
      <c r="J1845" s="12">
        <v>81</v>
      </c>
      <c r="K1845" s="12">
        <v>78.569999999999993</v>
      </c>
      <c r="L1845" s="13">
        <v>85.23</v>
      </c>
      <c r="M1845" s="17" t="s">
        <v>136</v>
      </c>
      <c r="N1845" s="17">
        <f t="shared" si="112"/>
        <v>1</v>
      </c>
      <c r="O1845" s="14" t="s">
        <v>11</v>
      </c>
      <c r="P1845" s="14">
        <f t="shared" si="113"/>
        <v>3</v>
      </c>
      <c r="Q1845" s="14" t="s">
        <v>118</v>
      </c>
      <c r="R1845" s="14">
        <f t="shared" si="114"/>
        <v>1</v>
      </c>
      <c r="S1845" s="14" t="s">
        <v>119</v>
      </c>
      <c r="T1845" s="14" t="s">
        <v>148</v>
      </c>
      <c r="U1845" s="14">
        <f t="shared" si="115"/>
        <v>1</v>
      </c>
    </row>
    <row r="1846" spans="1:21" x14ac:dyDescent="0.3">
      <c r="A1846" s="11">
        <v>44641.437731481485</v>
      </c>
      <c r="B1846" s="15">
        <v>44641</v>
      </c>
      <c r="C1846" s="16">
        <v>0.4377314814814815</v>
      </c>
      <c r="D1846" s="12">
        <v>69.3</v>
      </c>
      <c r="E1846" s="12">
        <v>70.84</v>
      </c>
      <c r="F1846" s="12">
        <v>80.08</v>
      </c>
      <c r="G1846" s="12">
        <v>73.149999999999991</v>
      </c>
      <c r="H1846" s="12">
        <v>75.459999999999994</v>
      </c>
      <c r="I1846" s="12">
        <v>70.070000000000007</v>
      </c>
      <c r="J1846" s="12">
        <v>77</v>
      </c>
      <c r="K1846" s="12">
        <v>74.69</v>
      </c>
      <c r="L1846" s="13">
        <v>87.65</v>
      </c>
      <c r="M1846" s="17" t="s">
        <v>137</v>
      </c>
      <c r="N1846" s="17">
        <f t="shared" si="112"/>
        <v>2</v>
      </c>
      <c r="O1846" s="14" t="s">
        <v>11</v>
      </c>
      <c r="P1846" s="14">
        <f t="shared" si="113"/>
        <v>3</v>
      </c>
      <c r="Q1846" s="14" t="s">
        <v>118</v>
      </c>
      <c r="R1846" s="14">
        <f t="shared" si="114"/>
        <v>1</v>
      </c>
      <c r="S1846" s="14" t="s">
        <v>119</v>
      </c>
      <c r="T1846" s="14" t="s">
        <v>148</v>
      </c>
      <c r="U1846" s="14">
        <f t="shared" si="115"/>
        <v>1</v>
      </c>
    </row>
    <row r="1847" spans="1:21" x14ac:dyDescent="0.3">
      <c r="A1847" s="11">
        <v>44641.437858796293</v>
      </c>
      <c r="B1847" s="15">
        <v>44641</v>
      </c>
      <c r="C1847" s="16">
        <v>0.43785879629629632</v>
      </c>
      <c r="D1847" s="12">
        <v>60.300000000000004</v>
      </c>
      <c r="E1847" s="12">
        <v>61.64</v>
      </c>
      <c r="F1847" s="12">
        <v>69.680000000000007</v>
      </c>
      <c r="G1847" s="12">
        <v>63.65</v>
      </c>
      <c r="H1847" s="12">
        <v>65.66</v>
      </c>
      <c r="I1847" s="12">
        <v>60.97</v>
      </c>
      <c r="J1847" s="12">
        <v>67</v>
      </c>
      <c r="K1847" s="12">
        <v>64.989999999999995</v>
      </c>
      <c r="L1847" s="13">
        <v>64.236249999999998</v>
      </c>
      <c r="M1847" s="17" t="s">
        <v>137</v>
      </c>
      <c r="N1847" s="17">
        <f t="shared" si="112"/>
        <v>2</v>
      </c>
      <c r="O1847" s="14" t="s">
        <v>10</v>
      </c>
      <c r="P1847" s="14">
        <f t="shared" si="113"/>
        <v>2</v>
      </c>
      <c r="Q1847" s="14" t="s">
        <v>118</v>
      </c>
      <c r="R1847" s="14">
        <f t="shared" si="114"/>
        <v>1</v>
      </c>
      <c r="S1847" s="14" t="s">
        <v>119</v>
      </c>
      <c r="T1847" s="14" t="s">
        <v>148</v>
      </c>
      <c r="U1847" s="14">
        <f t="shared" si="115"/>
        <v>1</v>
      </c>
    </row>
    <row r="1848" spans="1:21" x14ac:dyDescent="0.3">
      <c r="A1848" s="11">
        <v>44641.438194444447</v>
      </c>
      <c r="B1848" s="15">
        <v>44641</v>
      </c>
      <c r="C1848" s="16">
        <v>0.4381944444444445</v>
      </c>
      <c r="D1848" s="12">
        <v>66.600000000000009</v>
      </c>
      <c r="E1848" s="12">
        <v>68.08</v>
      </c>
      <c r="F1848" s="12">
        <v>76.960000000000008</v>
      </c>
      <c r="G1848" s="12">
        <v>70.3</v>
      </c>
      <c r="H1848" s="12">
        <v>72.52</v>
      </c>
      <c r="I1848" s="12">
        <v>67.34</v>
      </c>
      <c r="J1848" s="12">
        <v>74</v>
      </c>
      <c r="K1848" s="12">
        <v>71.78</v>
      </c>
      <c r="L1848" s="13">
        <v>70.947499999999991</v>
      </c>
      <c r="M1848" s="17" t="s">
        <v>137</v>
      </c>
      <c r="N1848" s="17">
        <f t="shared" si="112"/>
        <v>2</v>
      </c>
      <c r="O1848" s="14" t="s">
        <v>10</v>
      </c>
      <c r="P1848" s="14">
        <f t="shared" si="113"/>
        <v>2</v>
      </c>
      <c r="Q1848" s="14" t="s">
        <v>118</v>
      </c>
      <c r="R1848" s="14">
        <f t="shared" si="114"/>
        <v>1</v>
      </c>
      <c r="S1848" s="14" t="s">
        <v>119</v>
      </c>
      <c r="T1848" s="14" t="s">
        <v>148</v>
      </c>
      <c r="U1848" s="14">
        <f t="shared" si="115"/>
        <v>1</v>
      </c>
    </row>
    <row r="1849" spans="1:21" x14ac:dyDescent="0.3">
      <c r="A1849" s="11">
        <v>44641.441666666666</v>
      </c>
      <c r="B1849" s="15">
        <v>44641</v>
      </c>
      <c r="C1849" s="16">
        <v>0.44166666666666665</v>
      </c>
      <c r="D1849" s="12">
        <v>59.4</v>
      </c>
      <c r="E1849" s="12">
        <v>60.720000000000006</v>
      </c>
      <c r="F1849" s="12">
        <v>68.64</v>
      </c>
      <c r="G1849" s="12">
        <v>62.699999999999996</v>
      </c>
      <c r="H1849" s="12">
        <v>64.679999999999993</v>
      </c>
      <c r="I1849" s="12">
        <v>60.06</v>
      </c>
      <c r="J1849" s="12">
        <v>66</v>
      </c>
      <c r="K1849" s="12">
        <v>64.02</v>
      </c>
      <c r="L1849" s="13">
        <v>63.277499999999996</v>
      </c>
      <c r="M1849" s="17" t="s">
        <v>137</v>
      </c>
      <c r="N1849" s="17">
        <f t="shared" si="112"/>
        <v>2</v>
      </c>
      <c r="O1849" s="14" t="s">
        <v>10</v>
      </c>
      <c r="P1849" s="14">
        <f t="shared" si="113"/>
        <v>2</v>
      </c>
      <c r="Q1849" s="14" t="s">
        <v>118</v>
      </c>
      <c r="R1849" s="14">
        <f t="shared" si="114"/>
        <v>1</v>
      </c>
      <c r="S1849" s="14" t="s">
        <v>119</v>
      </c>
      <c r="T1849" s="14" t="s">
        <v>148</v>
      </c>
      <c r="U1849" s="14">
        <f t="shared" si="115"/>
        <v>1</v>
      </c>
    </row>
    <row r="1850" spans="1:21" x14ac:dyDescent="0.3">
      <c r="A1850" s="11">
        <v>44641.445138888892</v>
      </c>
      <c r="B1850" s="15">
        <v>44641</v>
      </c>
      <c r="C1850" s="16">
        <v>0.44513888888888892</v>
      </c>
      <c r="D1850" s="12">
        <v>80.100000000000009</v>
      </c>
      <c r="E1850" s="12">
        <v>81.88000000000001</v>
      </c>
      <c r="F1850" s="12">
        <v>92.56</v>
      </c>
      <c r="G1850" s="12">
        <v>84.55</v>
      </c>
      <c r="H1850" s="12">
        <v>87.22</v>
      </c>
      <c r="I1850" s="12">
        <v>80.990000000000009</v>
      </c>
      <c r="J1850" s="12">
        <v>89</v>
      </c>
      <c r="K1850" s="12">
        <v>86.33</v>
      </c>
      <c r="L1850" s="13">
        <v>85.328750000000014</v>
      </c>
      <c r="M1850" s="17" t="s">
        <v>137</v>
      </c>
      <c r="N1850" s="17">
        <f t="shared" si="112"/>
        <v>2</v>
      </c>
      <c r="O1850" s="14" t="s">
        <v>10</v>
      </c>
      <c r="P1850" s="14">
        <f t="shared" si="113"/>
        <v>2</v>
      </c>
      <c r="Q1850" s="14" t="s">
        <v>118</v>
      </c>
      <c r="R1850" s="14">
        <f t="shared" si="114"/>
        <v>1</v>
      </c>
      <c r="S1850" s="14" t="s">
        <v>119</v>
      </c>
      <c r="T1850" s="14" t="s">
        <v>148</v>
      </c>
      <c r="U1850" s="14">
        <f t="shared" si="115"/>
        <v>1</v>
      </c>
    </row>
    <row r="1851" spans="1:21" x14ac:dyDescent="0.3">
      <c r="A1851" s="11">
        <v>44641.448611111111</v>
      </c>
      <c r="B1851" s="15">
        <v>44641</v>
      </c>
      <c r="C1851" s="16">
        <v>0.44861111111111113</v>
      </c>
      <c r="D1851" s="12">
        <v>72</v>
      </c>
      <c r="E1851" s="12">
        <v>73.600000000000009</v>
      </c>
      <c r="F1851" s="12">
        <v>83.2</v>
      </c>
      <c r="G1851" s="12">
        <v>76</v>
      </c>
      <c r="H1851" s="12">
        <v>78.400000000000006</v>
      </c>
      <c r="I1851" s="12">
        <v>72.8</v>
      </c>
      <c r="J1851" s="12">
        <v>80</v>
      </c>
      <c r="K1851" s="12">
        <v>77.599999999999994</v>
      </c>
      <c r="L1851" s="13">
        <v>76.7</v>
      </c>
      <c r="M1851" s="17" t="s">
        <v>137</v>
      </c>
      <c r="N1851" s="17">
        <f t="shared" si="112"/>
        <v>2</v>
      </c>
      <c r="O1851" s="14" t="s">
        <v>10</v>
      </c>
      <c r="P1851" s="14">
        <f t="shared" si="113"/>
        <v>2</v>
      </c>
      <c r="Q1851" s="14" t="s">
        <v>118</v>
      </c>
      <c r="R1851" s="14">
        <f t="shared" si="114"/>
        <v>1</v>
      </c>
      <c r="S1851" s="14" t="s">
        <v>119</v>
      </c>
      <c r="T1851" s="14" t="s">
        <v>148</v>
      </c>
      <c r="U1851" s="14">
        <f t="shared" si="115"/>
        <v>1</v>
      </c>
    </row>
    <row r="1852" spans="1:21" x14ac:dyDescent="0.3">
      <c r="A1852" s="11">
        <v>44641.448981481481</v>
      </c>
      <c r="B1852" s="15">
        <v>44641</v>
      </c>
      <c r="C1852" s="16">
        <v>0.44898148148148148</v>
      </c>
      <c r="D1852" s="12">
        <v>81</v>
      </c>
      <c r="E1852" s="12">
        <v>82.8</v>
      </c>
      <c r="F1852" s="12">
        <v>93.600000000000009</v>
      </c>
      <c r="G1852" s="12">
        <v>85.5</v>
      </c>
      <c r="H1852" s="12">
        <v>88.2</v>
      </c>
      <c r="I1852" s="12">
        <v>81.900000000000006</v>
      </c>
      <c r="J1852" s="12">
        <v>90</v>
      </c>
      <c r="K1852" s="12">
        <v>87.3</v>
      </c>
      <c r="L1852" s="13">
        <v>86.287499999999994</v>
      </c>
      <c r="M1852" s="17" t="s">
        <v>137</v>
      </c>
      <c r="N1852" s="17">
        <f t="shared" si="112"/>
        <v>2</v>
      </c>
      <c r="O1852" s="14" t="s">
        <v>10</v>
      </c>
      <c r="P1852" s="14">
        <f t="shared" si="113"/>
        <v>2</v>
      </c>
      <c r="Q1852" s="14" t="s">
        <v>118</v>
      </c>
      <c r="R1852" s="14">
        <f t="shared" si="114"/>
        <v>1</v>
      </c>
      <c r="S1852" s="14" t="s">
        <v>119</v>
      </c>
      <c r="T1852" s="14" t="s">
        <v>148</v>
      </c>
      <c r="U1852" s="14">
        <f t="shared" si="115"/>
        <v>1</v>
      </c>
    </row>
    <row r="1853" spans="1:21" x14ac:dyDescent="0.3">
      <c r="A1853" s="11">
        <v>44641.449953703705</v>
      </c>
      <c r="B1853" s="15">
        <v>44641</v>
      </c>
      <c r="C1853" s="16">
        <v>0.44995370370370374</v>
      </c>
      <c r="D1853" s="12">
        <v>73.8</v>
      </c>
      <c r="E1853" s="12">
        <v>75.44</v>
      </c>
      <c r="F1853" s="12">
        <v>85.28</v>
      </c>
      <c r="G1853" s="12">
        <v>77.899999999999991</v>
      </c>
      <c r="H1853" s="12">
        <v>80.36</v>
      </c>
      <c r="I1853" s="12">
        <v>74.62</v>
      </c>
      <c r="J1853" s="12">
        <v>82</v>
      </c>
      <c r="K1853" s="12">
        <v>79.539999999999992</v>
      </c>
      <c r="L1853" s="13">
        <v>78.617500000000007</v>
      </c>
      <c r="M1853" s="17" t="s">
        <v>137</v>
      </c>
      <c r="N1853" s="17">
        <f t="shared" si="112"/>
        <v>2</v>
      </c>
      <c r="O1853" s="14" t="s">
        <v>10</v>
      </c>
      <c r="P1853" s="14">
        <f t="shared" si="113"/>
        <v>2</v>
      </c>
      <c r="Q1853" s="14" t="s">
        <v>118</v>
      </c>
      <c r="R1853" s="14">
        <f t="shared" si="114"/>
        <v>1</v>
      </c>
      <c r="S1853" s="14" t="s">
        <v>119</v>
      </c>
      <c r="T1853" s="14" t="s">
        <v>148</v>
      </c>
      <c r="U1853" s="14">
        <f t="shared" si="115"/>
        <v>1</v>
      </c>
    </row>
    <row r="1854" spans="1:21" x14ac:dyDescent="0.3">
      <c r="A1854" s="11">
        <v>44641.45107638889</v>
      </c>
      <c r="B1854" s="15">
        <v>44641</v>
      </c>
      <c r="C1854" s="16">
        <v>0.4510763888888889</v>
      </c>
      <c r="D1854" s="12">
        <v>71.100000000000009</v>
      </c>
      <c r="E1854" s="12">
        <v>72.680000000000007</v>
      </c>
      <c r="F1854" s="12">
        <v>82.16</v>
      </c>
      <c r="G1854" s="12">
        <v>75.05</v>
      </c>
      <c r="H1854" s="12">
        <v>77.42</v>
      </c>
      <c r="I1854" s="12">
        <v>71.89</v>
      </c>
      <c r="J1854" s="12">
        <v>79</v>
      </c>
      <c r="K1854" s="12">
        <v>76.63</v>
      </c>
      <c r="L1854" s="13">
        <v>75.741249999999994</v>
      </c>
      <c r="M1854" s="17" t="s">
        <v>137</v>
      </c>
      <c r="N1854" s="17">
        <f t="shared" si="112"/>
        <v>2</v>
      </c>
      <c r="O1854" s="14" t="s">
        <v>10</v>
      </c>
      <c r="P1854" s="14">
        <f t="shared" si="113"/>
        <v>2</v>
      </c>
      <c r="Q1854" s="14" t="s">
        <v>118</v>
      </c>
      <c r="R1854" s="14">
        <f t="shared" si="114"/>
        <v>1</v>
      </c>
      <c r="S1854" s="14" t="s">
        <v>119</v>
      </c>
      <c r="T1854" s="14" t="s">
        <v>148</v>
      </c>
      <c r="U1854" s="14">
        <f t="shared" si="115"/>
        <v>1</v>
      </c>
    </row>
    <row r="1855" spans="1:21" x14ac:dyDescent="0.3">
      <c r="A1855" s="11">
        <v>44641.45208333333</v>
      </c>
      <c r="B1855" s="15">
        <v>44641</v>
      </c>
      <c r="C1855" s="16">
        <v>0.45208333333333334</v>
      </c>
      <c r="D1855" s="12">
        <v>70.2</v>
      </c>
      <c r="E1855" s="12">
        <v>71.760000000000005</v>
      </c>
      <c r="F1855" s="12">
        <v>81.12</v>
      </c>
      <c r="G1855" s="12">
        <v>74.099999999999994</v>
      </c>
      <c r="H1855" s="12">
        <v>76.44</v>
      </c>
      <c r="I1855" s="12">
        <v>70.98</v>
      </c>
      <c r="J1855" s="12">
        <v>78</v>
      </c>
      <c r="K1855" s="12">
        <v>75.66</v>
      </c>
      <c r="L1855" s="13">
        <v>74.782499999999999</v>
      </c>
      <c r="M1855" s="17" t="s">
        <v>137</v>
      </c>
      <c r="N1855" s="17">
        <f t="shared" si="112"/>
        <v>2</v>
      </c>
      <c r="O1855" s="14" t="s">
        <v>10</v>
      </c>
      <c r="P1855" s="14">
        <f t="shared" si="113"/>
        <v>2</v>
      </c>
      <c r="Q1855" s="14" t="s">
        <v>118</v>
      </c>
      <c r="R1855" s="14">
        <f t="shared" si="114"/>
        <v>1</v>
      </c>
      <c r="S1855" s="14" t="s">
        <v>119</v>
      </c>
      <c r="T1855" s="14" t="s">
        <v>148</v>
      </c>
      <c r="U1855" s="14">
        <f t="shared" si="115"/>
        <v>1</v>
      </c>
    </row>
    <row r="1856" spans="1:21" x14ac:dyDescent="0.3">
      <c r="A1856" s="11">
        <v>44641.455555555556</v>
      </c>
      <c r="B1856" s="15">
        <v>44641</v>
      </c>
      <c r="C1856" s="16">
        <v>0.45555555555555555</v>
      </c>
      <c r="D1856" s="12">
        <v>69.3</v>
      </c>
      <c r="E1856" s="12">
        <v>70.84</v>
      </c>
      <c r="F1856" s="12">
        <v>80.08</v>
      </c>
      <c r="G1856" s="12">
        <v>73.149999999999991</v>
      </c>
      <c r="H1856" s="12">
        <v>75.459999999999994</v>
      </c>
      <c r="I1856" s="12">
        <v>70.070000000000007</v>
      </c>
      <c r="J1856" s="12">
        <v>77</v>
      </c>
      <c r="K1856" s="12">
        <v>74.69</v>
      </c>
      <c r="L1856" s="13">
        <v>73.82374999999999</v>
      </c>
      <c r="M1856" s="17" t="s">
        <v>137</v>
      </c>
      <c r="N1856" s="17">
        <f t="shared" si="112"/>
        <v>2</v>
      </c>
      <c r="O1856" s="14" t="s">
        <v>10</v>
      </c>
      <c r="P1856" s="14">
        <f t="shared" si="113"/>
        <v>2</v>
      </c>
      <c r="Q1856" s="14" t="s">
        <v>118</v>
      </c>
      <c r="R1856" s="14">
        <f t="shared" si="114"/>
        <v>1</v>
      </c>
      <c r="S1856" s="14" t="s">
        <v>119</v>
      </c>
      <c r="T1856" s="14" t="s">
        <v>148</v>
      </c>
      <c r="U1856" s="14">
        <f t="shared" si="115"/>
        <v>1</v>
      </c>
    </row>
    <row r="1857" spans="1:21" x14ac:dyDescent="0.3">
      <c r="A1857" s="11">
        <v>44641.459027777775</v>
      </c>
      <c r="B1857" s="15">
        <v>44641</v>
      </c>
      <c r="C1857" s="16">
        <v>0.45902777777777781</v>
      </c>
      <c r="D1857" s="12">
        <v>68.400000000000006</v>
      </c>
      <c r="E1857" s="12">
        <v>69.92</v>
      </c>
      <c r="F1857" s="12">
        <v>79.040000000000006</v>
      </c>
      <c r="G1857" s="12">
        <v>72.2</v>
      </c>
      <c r="H1857" s="12">
        <v>74.48</v>
      </c>
      <c r="I1857" s="12">
        <v>69.16</v>
      </c>
      <c r="J1857" s="12">
        <v>76</v>
      </c>
      <c r="K1857" s="12">
        <v>73.72</v>
      </c>
      <c r="L1857" s="13">
        <v>72.865000000000009</v>
      </c>
      <c r="M1857" s="17" t="s">
        <v>137</v>
      </c>
      <c r="N1857" s="17">
        <f t="shared" si="112"/>
        <v>2</v>
      </c>
      <c r="O1857" s="14" t="s">
        <v>10</v>
      </c>
      <c r="P1857" s="14">
        <f t="shared" si="113"/>
        <v>2</v>
      </c>
      <c r="Q1857" s="14" t="s">
        <v>118</v>
      </c>
      <c r="R1857" s="14">
        <f t="shared" si="114"/>
        <v>1</v>
      </c>
      <c r="S1857" s="14" t="s">
        <v>119</v>
      </c>
      <c r="T1857" s="14" t="s">
        <v>148</v>
      </c>
      <c r="U1857" s="14">
        <f t="shared" si="115"/>
        <v>1</v>
      </c>
    </row>
    <row r="1858" spans="1:21" x14ac:dyDescent="0.3">
      <c r="A1858" s="11">
        <v>44641.46197916667</v>
      </c>
      <c r="B1858" s="15">
        <v>44641</v>
      </c>
      <c r="C1858" s="16">
        <v>0.46197916666666666</v>
      </c>
      <c r="D1858" s="12">
        <v>77.400000000000006</v>
      </c>
      <c r="E1858" s="12">
        <v>79.12</v>
      </c>
      <c r="F1858" s="12">
        <v>89.44</v>
      </c>
      <c r="G1858" s="12">
        <v>81.7</v>
      </c>
      <c r="H1858" s="12">
        <v>84.28</v>
      </c>
      <c r="I1858" s="12">
        <v>78.260000000000005</v>
      </c>
      <c r="J1858" s="12">
        <v>86</v>
      </c>
      <c r="K1858" s="12">
        <v>83.42</v>
      </c>
      <c r="L1858" s="13">
        <v>82.452500000000001</v>
      </c>
      <c r="M1858" s="17" t="s">
        <v>137</v>
      </c>
      <c r="N1858" s="17">
        <f t="shared" si="112"/>
        <v>2</v>
      </c>
      <c r="O1858" s="14" t="s">
        <v>8</v>
      </c>
      <c r="P1858" s="14">
        <f t="shared" si="113"/>
        <v>1</v>
      </c>
      <c r="Q1858" s="14" t="s">
        <v>118</v>
      </c>
      <c r="R1858" s="14">
        <f t="shared" si="114"/>
        <v>1</v>
      </c>
      <c r="S1858" s="14" t="s">
        <v>119</v>
      </c>
      <c r="T1858" s="14" t="s">
        <v>148</v>
      </c>
      <c r="U1858" s="14">
        <f t="shared" si="115"/>
        <v>1</v>
      </c>
    </row>
    <row r="1859" spans="1:21" x14ac:dyDescent="0.3">
      <c r="A1859" s="11">
        <v>44641.462500000001</v>
      </c>
      <c r="B1859" s="15">
        <v>44641</v>
      </c>
      <c r="C1859" s="16">
        <v>0.46249999999999997</v>
      </c>
      <c r="D1859" s="12">
        <v>84.600000000000009</v>
      </c>
      <c r="E1859" s="12">
        <v>86.48</v>
      </c>
      <c r="F1859" s="12">
        <v>97.76</v>
      </c>
      <c r="G1859" s="12">
        <v>89.3</v>
      </c>
      <c r="H1859" s="12">
        <v>92.12</v>
      </c>
      <c r="I1859" s="12">
        <v>85.54</v>
      </c>
      <c r="J1859" s="12">
        <v>94</v>
      </c>
      <c r="K1859" s="12">
        <v>91.179999999999993</v>
      </c>
      <c r="L1859" s="13">
        <v>90.122500000000002</v>
      </c>
      <c r="M1859" s="17" t="s">
        <v>137</v>
      </c>
      <c r="N1859" s="17">
        <f t="shared" ref="N1859:N1922" si="116">IF(M1859="Morning",1,IF(M1859="Afternoon",2,IF(M1859="Evening",3,IF(M1859="late Evening",4,IF(M1859="Break",5)))))</f>
        <v>2</v>
      </c>
      <c r="O1859" s="14" t="s">
        <v>8</v>
      </c>
      <c r="P1859" s="14">
        <f t="shared" ref="P1859:P1922" si="117">IF(O1859="Greetings",1,IF(O1859="Break",2,IF(O1859="Closing",3,IF(O1859="demonstration",4,IF(O1859="Hands on",5,IF(O1859="Introduction",6,IF(O1859="Lecture",7,IF(O1859="No Activity",8,IF(O1859="Peer Learning",9)))))))))</f>
        <v>1</v>
      </c>
      <c r="Q1859" s="14" t="s">
        <v>118</v>
      </c>
      <c r="R1859" s="14">
        <f t="shared" ref="R1859:R1922" si="118">IF(Q1859="On Campus",1,IF(Q1859="Off Campus",2))</f>
        <v>1</v>
      </c>
      <c r="S1859" s="14" t="s">
        <v>119</v>
      </c>
      <c r="T1859" s="14" t="s">
        <v>148</v>
      </c>
      <c r="U1859" s="14">
        <f t="shared" ref="U1859:U1922" si="119">IF(T1859="Tools_Digital Drawing",1,IF(T1859="Spatial Design",2,IF(T1859="Technical Contexts",3)))</f>
        <v>1</v>
      </c>
    </row>
    <row r="1860" spans="1:21" x14ac:dyDescent="0.3">
      <c r="A1860" s="11">
        <v>44641.46597222222</v>
      </c>
      <c r="B1860" s="15">
        <v>44641</v>
      </c>
      <c r="C1860" s="16">
        <v>0.46597222222222223</v>
      </c>
      <c r="D1860" s="12">
        <v>78.3</v>
      </c>
      <c r="E1860" s="12">
        <v>80.040000000000006</v>
      </c>
      <c r="F1860" s="12">
        <v>90.48</v>
      </c>
      <c r="G1860" s="12">
        <v>82.649999999999991</v>
      </c>
      <c r="H1860" s="12">
        <v>85.26</v>
      </c>
      <c r="I1860" s="12">
        <v>79.17</v>
      </c>
      <c r="J1860" s="12">
        <v>87</v>
      </c>
      <c r="K1860" s="12">
        <v>84.39</v>
      </c>
      <c r="L1860" s="13">
        <v>83.411249999999995</v>
      </c>
      <c r="M1860" s="17" t="s">
        <v>137</v>
      </c>
      <c r="N1860" s="17">
        <f t="shared" si="116"/>
        <v>2</v>
      </c>
      <c r="O1860" s="14" t="s">
        <v>9</v>
      </c>
      <c r="P1860" s="14">
        <f t="shared" si="117"/>
        <v>6</v>
      </c>
      <c r="Q1860" s="14" t="s">
        <v>118</v>
      </c>
      <c r="R1860" s="14">
        <f t="shared" si="118"/>
        <v>1</v>
      </c>
      <c r="S1860" s="14" t="s">
        <v>119</v>
      </c>
      <c r="T1860" s="14" t="s">
        <v>148</v>
      </c>
      <c r="U1860" s="14">
        <f t="shared" si="119"/>
        <v>1</v>
      </c>
    </row>
    <row r="1861" spans="1:21" x14ac:dyDescent="0.3">
      <c r="A1861" s="11">
        <v>44641.468668981484</v>
      </c>
      <c r="B1861" s="15">
        <v>44641</v>
      </c>
      <c r="C1861" s="16">
        <v>0.46866898148148151</v>
      </c>
      <c r="D1861" s="12">
        <v>78.3</v>
      </c>
      <c r="E1861" s="12">
        <v>80.040000000000006</v>
      </c>
      <c r="F1861" s="12">
        <v>90.48</v>
      </c>
      <c r="G1861" s="12">
        <v>82.649999999999991</v>
      </c>
      <c r="H1861" s="12">
        <v>85.26</v>
      </c>
      <c r="I1861" s="12">
        <v>79.17</v>
      </c>
      <c r="J1861" s="12">
        <v>87</v>
      </c>
      <c r="K1861" s="12">
        <v>84.39</v>
      </c>
      <c r="L1861" s="13">
        <v>83.411249999999995</v>
      </c>
      <c r="M1861" s="17" t="s">
        <v>137</v>
      </c>
      <c r="N1861" s="17">
        <f t="shared" si="116"/>
        <v>2</v>
      </c>
      <c r="O1861" s="14" t="s">
        <v>9</v>
      </c>
      <c r="P1861" s="14">
        <f t="shared" si="117"/>
        <v>6</v>
      </c>
      <c r="Q1861" s="14" t="s">
        <v>118</v>
      </c>
      <c r="R1861" s="14">
        <f t="shared" si="118"/>
        <v>1</v>
      </c>
      <c r="S1861" s="14" t="s">
        <v>119</v>
      </c>
      <c r="T1861" s="14" t="s">
        <v>148</v>
      </c>
      <c r="U1861" s="14">
        <f t="shared" si="119"/>
        <v>1</v>
      </c>
    </row>
    <row r="1862" spans="1:21" x14ac:dyDescent="0.3">
      <c r="A1862" s="11">
        <v>44641.469166666669</v>
      </c>
      <c r="B1862" s="15">
        <v>44641</v>
      </c>
      <c r="C1862" s="16">
        <v>0.46916666666666668</v>
      </c>
      <c r="D1862" s="12">
        <v>76.5</v>
      </c>
      <c r="E1862" s="12">
        <v>78.2</v>
      </c>
      <c r="F1862" s="12">
        <v>88.4</v>
      </c>
      <c r="G1862" s="12">
        <v>80.75</v>
      </c>
      <c r="H1862" s="12">
        <v>83.3</v>
      </c>
      <c r="I1862" s="12">
        <v>77.350000000000009</v>
      </c>
      <c r="J1862" s="12">
        <v>85</v>
      </c>
      <c r="K1862" s="12">
        <v>82.45</v>
      </c>
      <c r="L1862" s="13">
        <v>81.493750000000006</v>
      </c>
      <c r="M1862" s="17" t="s">
        <v>137</v>
      </c>
      <c r="N1862" s="17">
        <f t="shared" si="116"/>
        <v>2</v>
      </c>
      <c r="O1862" s="14" t="s">
        <v>9</v>
      </c>
      <c r="P1862" s="14">
        <f t="shared" si="117"/>
        <v>6</v>
      </c>
      <c r="Q1862" s="14" t="s">
        <v>118</v>
      </c>
      <c r="R1862" s="14">
        <f t="shared" si="118"/>
        <v>1</v>
      </c>
      <c r="S1862" s="14" t="s">
        <v>119</v>
      </c>
      <c r="T1862" s="14" t="s">
        <v>148</v>
      </c>
      <c r="U1862" s="14">
        <f t="shared" si="119"/>
        <v>1</v>
      </c>
    </row>
    <row r="1863" spans="1:21" x14ac:dyDescent="0.3">
      <c r="A1863" s="11">
        <v>44641.469444444447</v>
      </c>
      <c r="B1863" s="15">
        <v>44641</v>
      </c>
      <c r="C1863" s="16">
        <v>0.4694444444444445</v>
      </c>
      <c r="D1863" s="12">
        <v>72.900000000000006</v>
      </c>
      <c r="E1863" s="12">
        <v>74.52000000000001</v>
      </c>
      <c r="F1863" s="12">
        <v>84.240000000000009</v>
      </c>
      <c r="G1863" s="12">
        <v>76.95</v>
      </c>
      <c r="H1863" s="12">
        <v>79.38</v>
      </c>
      <c r="I1863" s="12">
        <v>73.710000000000008</v>
      </c>
      <c r="J1863" s="12">
        <v>81</v>
      </c>
      <c r="K1863" s="12">
        <v>78.569999999999993</v>
      </c>
      <c r="L1863" s="13">
        <v>77.658749999999998</v>
      </c>
      <c r="M1863" s="17" t="s">
        <v>137</v>
      </c>
      <c r="N1863" s="17">
        <f t="shared" si="116"/>
        <v>2</v>
      </c>
      <c r="O1863" s="14" t="s">
        <v>9</v>
      </c>
      <c r="P1863" s="14">
        <f t="shared" si="117"/>
        <v>6</v>
      </c>
      <c r="Q1863" s="14" t="s">
        <v>118</v>
      </c>
      <c r="R1863" s="14">
        <f t="shared" si="118"/>
        <v>1</v>
      </c>
      <c r="S1863" s="14" t="s">
        <v>119</v>
      </c>
      <c r="T1863" s="14" t="s">
        <v>148</v>
      </c>
      <c r="U1863" s="14">
        <f t="shared" si="119"/>
        <v>1</v>
      </c>
    </row>
    <row r="1864" spans="1:21" x14ac:dyDescent="0.3">
      <c r="A1864" s="11">
        <v>44641.472916666666</v>
      </c>
      <c r="B1864" s="15">
        <v>44641</v>
      </c>
      <c r="C1864" s="16">
        <v>0.47291666666666665</v>
      </c>
      <c r="D1864" s="12">
        <v>72</v>
      </c>
      <c r="E1864" s="12">
        <v>73.600000000000009</v>
      </c>
      <c r="F1864" s="12">
        <v>83.2</v>
      </c>
      <c r="G1864" s="12">
        <v>76</v>
      </c>
      <c r="H1864" s="12">
        <v>78.400000000000006</v>
      </c>
      <c r="I1864" s="12">
        <v>72.8</v>
      </c>
      <c r="J1864" s="12">
        <v>80</v>
      </c>
      <c r="K1864" s="12">
        <v>77.599999999999994</v>
      </c>
      <c r="L1864" s="13">
        <v>76.7</v>
      </c>
      <c r="M1864" s="17" t="s">
        <v>137</v>
      </c>
      <c r="N1864" s="17">
        <f t="shared" si="116"/>
        <v>2</v>
      </c>
      <c r="O1864" s="14" t="s">
        <v>9</v>
      </c>
      <c r="P1864" s="14">
        <f t="shared" si="117"/>
        <v>6</v>
      </c>
      <c r="Q1864" s="14" t="s">
        <v>118</v>
      </c>
      <c r="R1864" s="14">
        <f t="shared" si="118"/>
        <v>1</v>
      </c>
      <c r="S1864" s="14" t="s">
        <v>119</v>
      </c>
      <c r="T1864" s="14" t="s">
        <v>148</v>
      </c>
      <c r="U1864" s="14">
        <f t="shared" si="119"/>
        <v>1</v>
      </c>
    </row>
    <row r="1865" spans="1:21" x14ac:dyDescent="0.3">
      <c r="A1865" s="11">
        <v>44641.476388888892</v>
      </c>
      <c r="B1865" s="15">
        <v>44641</v>
      </c>
      <c r="C1865" s="16">
        <v>0.47638888888888892</v>
      </c>
      <c r="D1865" s="12">
        <v>69.3</v>
      </c>
      <c r="E1865" s="12">
        <v>70.84</v>
      </c>
      <c r="F1865" s="12">
        <v>80.08</v>
      </c>
      <c r="G1865" s="12">
        <v>73.149999999999991</v>
      </c>
      <c r="H1865" s="12">
        <v>75.459999999999994</v>
      </c>
      <c r="I1865" s="12">
        <v>70.070000000000007</v>
      </c>
      <c r="J1865" s="12">
        <v>77</v>
      </c>
      <c r="K1865" s="12">
        <v>74.69</v>
      </c>
      <c r="L1865" s="13">
        <v>73.82374999999999</v>
      </c>
      <c r="M1865" s="17" t="s">
        <v>137</v>
      </c>
      <c r="N1865" s="17">
        <f t="shared" si="116"/>
        <v>2</v>
      </c>
      <c r="O1865" s="14" t="s">
        <v>122</v>
      </c>
      <c r="P1865" s="14">
        <f t="shared" si="117"/>
        <v>5</v>
      </c>
      <c r="Q1865" s="14" t="s">
        <v>118</v>
      </c>
      <c r="R1865" s="14">
        <f t="shared" si="118"/>
        <v>1</v>
      </c>
      <c r="S1865" s="14" t="s">
        <v>119</v>
      </c>
      <c r="T1865" s="14" t="s">
        <v>148</v>
      </c>
      <c r="U1865" s="14">
        <f t="shared" si="119"/>
        <v>1</v>
      </c>
    </row>
    <row r="1866" spans="1:21" x14ac:dyDescent="0.3">
      <c r="A1866" s="11">
        <v>44641.479861111111</v>
      </c>
      <c r="B1866" s="15">
        <v>44641</v>
      </c>
      <c r="C1866" s="16">
        <v>0.47986111111111113</v>
      </c>
      <c r="D1866" s="12">
        <v>68.400000000000006</v>
      </c>
      <c r="E1866" s="12">
        <v>69.92</v>
      </c>
      <c r="F1866" s="12">
        <v>79.040000000000006</v>
      </c>
      <c r="G1866" s="12">
        <v>72.2</v>
      </c>
      <c r="H1866" s="12">
        <v>74.48</v>
      </c>
      <c r="I1866" s="12">
        <v>69.16</v>
      </c>
      <c r="J1866" s="12">
        <v>76</v>
      </c>
      <c r="K1866" s="12">
        <v>73.72</v>
      </c>
      <c r="L1866" s="13">
        <v>72.865000000000009</v>
      </c>
      <c r="M1866" s="17" t="s">
        <v>137</v>
      </c>
      <c r="N1866" s="17">
        <f t="shared" si="116"/>
        <v>2</v>
      </c>
      <c r="O1866" s="14" t="s">
        <v>122</v>
      </c>
      <c r="P1866" s="14">
        <f t="shared" si="117"/>
        <v>5</v>
      </c>
      <c r="Q1866" s="14" t="s">
        <v>118</v>
      </c>
      <c r="R1866" s="14">
        <f t="shared" si="118"/>
        <v>1</v>
      </c>
      <c r="S1866" s="14" t="s">
        <v>119</v>
      </c>
      <c r="T1866" s="14" t="s">
        <v>148</v>
      </c>
      <c r="U1866" s="14">
        <f t="shared" si="119"/>
        <v>1</v>
      </c>
    </row>
    <row r="1867" spans="1:21" x14ac:dyDescent="0.3">
      <c r="A1867" s="11">
        <v>44641.481446759259</v>
      </c>
      <c r="B1867" s="15">
        <v>44641</v>
      </c>
      <c r="C1867" s="16">
        <v>0.48144675925925928</v>
      </c>
      <c r="D1867" s="12">
        <v>68.400000000000006</v>
      </c>
      <c r="E1867" s="12">
        <v>69.92</v>
      </c>
      <c r="F1867" s="12">
        <v>79.040000000000006</v>
      </c>
      <c r="G1867" s="12">
        <v>72.2</v>
      </c>
      <c r="H1867" s="12">
        <v>74.48</v>
      </c>
      <c r="I1867" s="12">
        <v>69.16</v>
      </c>
      <c r="J1867" s="12">
        <v>76</v>
      </c>
      <c r="K1867" s="12">
        <v>73.72</v>
      </c>
      <c r="L1867" s="13">
        <v>72.865000000000009</v>
      </c>
      <c r="M1867" s="17" t="s">
        <v>137</v>
      </c>
      <c r="N1867" s="17">
        <f t="shared" si="116"/>
        <v>2</v>
      </c>
      <c r="O1867" s="14" t="s">
        <v>122</v>
      </c>
      <c r="P1867" s="14">
        <f t="shared" si="117"/>
        <v>5</v>
      </c>
      <c r="Q1867" s="14" t="s">
        <v>118</v>
      </c>
      <c r="R1867" s="14">
        <f t="shared" si="118"/>
        <v>1</v>
      </c>
      <c r="S1867" s="14" t="s">
        <v>119</v>
      </c>
      <c r="T1867" s="14" t="s">
        <v>148</v>
      </c>
      <c r="U1867" s="14">
        <f t="shared" si="119"/>
        <v>1</v>
      </c>
    </row>
    <row r="1868" spans="1:21" x14ac:dyDescent="0.3">
      <c r="A1868" s="11">
        <v>44641.48333333333</v>
      </c>
      <c r="B1868" s="15">
        <v>44641</v>
      </c>
      <c r="C1868" s="16">
        <v>0.48333333333333334</v>
      </c>
      <c r="D1868" s="12">
        <v>52.2</v>
      </c>
      <c r="E1868" s="12">
        <v>53.36</v>
      </c>
      <c r="F1868" s="12">
        <v>60.32</v>
      </c>
      <c r="G1868" s="12">
        <v>55.099999999999994</v>
      </c>
      <c r="H1868" s="12">
        <v>56.839999999999996</v>
      </c>
      <c r="I1868" s="12">
        <v>52.78</v>
      </c>
      <c r="J1868" s="12">
        <v>58</v>
      </c>
      <c r="K1868" s="12">
        <v>56.26</v>
      </c>
      <c r="L1868" s="13">
        <v>55.607500000000002</v>
      </c>
      <c r="M1868" s="17" t="s">
        <v>137</v>
      </c>
      <c r="N1868" s="17">
        <f t="shared" si="116"/>
        <v>2</v>
      </c>
      <c r="O1868" s="14" t="s">
        <v>122</v>
      </c>
      <c r="P1868" s="14">
        <f t="shared" si="117"/>
        <v>5</v>
      </c>
      <c r="Q1868" s="14" t="s">
        <v>118</v>
      </c>
      <c r="R1868" s="14">
        <f t="shared" si="118"/>
        <v>1</v>
      </c>
      <c r="S1868" s="14" t="s">
        <v>119</v>
      </c>
      <c r="T1868" s="14" t="s">
        <v>148</v>
      </c>
      <c r="U1868" s="14">
        <f t="shared" si="119"/>
        <v>1</v>
      </c>
    </row>
    <row r="1869" spans="1:21" x14ac:dyDescent="0.3">
      <c r="A1869" s="11">
        <v>44641.486805555556</v>
      </c>
      <c r="B1869" s="15">
        <v>44641</v>
      </c>
      <c r="C1869" s="16">
        <v>0.48680555555555555</v>
      </c>
      <c r="D1869" s="12">
        <v>71.100000000000009</v>
      </c>
      <c r="E1869" s="12">
        <v>72.680000000000007</v>
      </c>
      <c r="F1869" s="12">
        <v>82.16</v>
      </c>
      <c r="G1869" s="12">
        <v>75.05</v>
      </c>
      <c r="H1869" s="12">
        <v>77.42</v>
      </c>
      <c r="I1869" s="12">
        <v>71.89</v>
      </c>
      <c r="J1869" s="12">
        <v>79</v>
      </c>
      <c r="K1869" s="12">
        <v>76.63</v>
      </c>
      <c r="L1869" s="13">
        <v>75.741249999999994</v>
      </c>
      <c r="M1869" s="17" t="s">
        <v>137</v>
      </c>
      <c r="N1869" s="17">
        <f t="shared" si="116"/>
        <v>2</v>
      </c>
      <c r="O1869" s="14" t="s">
        <v>122</v>
      </c>
      <c r="P1869" s="14">
        <f t="shared" si="117"/>
        <v>5</v>
      </c>
      <c r="Q1869" s="14" t="s">
        <v>118</v>
      </c>
      <c r="R1869" s="14">
        <f t="shared" si="118"/>
        <v>1</v>
      </c>
      <c r="S1869" s="14" t="s">
        <v>119</v>
      </c>
      <c r="T1869" s="14" t="s">
        <v>148</v>
      </c>
      <c r="U1869" s="14">
        <f t="shared" si="119"/>
        <v>1</v>
      </c>
    </row>
    <row r="1870" spans="1:21" x14ac:dyDescent="0.3">
      <c r="A1870" s="11">
        <v>44641.490277777775</v>
      </c>
      <c r="B1870" s="15">
        <v>44641</v>
      </c>
      <c r="C1870" s="16">
        <v>0.49027777777777781</v>
      </c>
      <c r="D1870" s="12">
        <v>74.7</v>
      </c>
      <c r="E1870" s="12">
        <v>76.36</v>
      </c>
      <c r="F1870" s="12">
        <v>86.320000000000007</v>
      </c>
      <c r="G1870" s="12">
        <v>78.849999999999994</v>
      </c>
      <c r="H1870" s="12">
        <v>81.34</v>
      </c>
      <c r="I1870" s="12">
        <v>75.53</v>
      </c>
      <c r="J1870" s="12">
        <v>83</v>
      </c>
      <c r="K1870" s="12">
        <v>80.509999999999991</v>
      </c>
      <c r="L1870" s="13">
        <v>79.576250000000002</v>
      </c>
      <c r="M1870" s="17" t="s">
        <v>137</v>
      </c>
      <c r="N1870" s="17">
        <f t="shared" si="116"/>
        <v>2</v>
      </c>
      <c r="O1870" s="14" t="s">
        <v>122</v>
      </c>
      <c r="P1870" s="14">
        <f t="shared" si="117"/>
        <v>5</v>
      </c>
      <c r="Q1870" s="14" t="s">
        <v>118</v>
      </c>
      <c r="R1870" s="14">
        <f t="shared" si="118"/>
        <v>1</v>
      </c>
      <c r="S1870" s="14" t="s">
        <v>119</v>
      </c>
      <c r="T1870" s="14" t="s">
        <v>148</v>
      </c>
      <c r="U1870" s="14">
        <f t="shared" si="119"/>
        <v>1</v>
      </c>
    </row>
    <row r="1871" spans="1:21" x14ac:dyDescent="0.3">
      <c r="A1871" s="11">
        <v>44641.493750000001</v>
      </c>
      <c r="B1871" s="15">
        <v>44641</v>
      </c>
      <c r="C1871" s="16">
        <v>0.49374999999999997</v>
      </c>
      <c r="D1871" s="12">
        <v>64.8</v>
      </c>
      <c r="E1871" s="12">
        <v>66.240000000000009</v>
      </c>
      <c r="F1871" s="12">
        <v>74.88</v>
      </c>
      <c r="G1871" s="12">
        <v>68.399999999999991</v>
      </c>
      <c r="H1871" s="12">
        <v>70.56</v>
      </c>
      <c r="I1871" s="12">
        <v>65.52</v>
      </c>
      <c r="J1871" s="12">
        <v>72</v>
      </c>
      <c r="K1871" s="12">
        <v>69.84</v>
      </c>
      <c r="L1871" s="13">
        <v>69.03</v>
      </c>
      <c r="M1871" s="17" t="s">
        <v>137</v>
      </c>
      <c r="N1871" s="17">
        <f t="shared" si="116"/>
        <v>2</v>
      </c>
      <c r="O1871" s="14" t="s">
        <v>122</v>
      </c>
      <c r="P1871" s="14">
        <f t="shared" si="117"/>
        <v>5</v>
      </c>
      <c r="Q1871" s="14" t="s">
        <v>118</v>
      </c>
      <c r="R1871" s="14">
        <f t="shared" si="118"/>
        <v>1</v>
      </c>
      <c r="S1871" s="14" t="s">
        <v>119</v>
      </c>
      <c r="T1871" s="14" t="s">
        <v>148</v>
      </c>
      <c r="U1871" s="14">
        <f t="shared" si="119"/>
        <v>1</v>
      </c>
    </row>
    <row r="1872" spans="1:21" x14ac:dyDescent="0.3">
      <c r="A1872" s="11">
        <v>44641.496342592596</v>
      </c>
      <c r="B1872" s="15">
        <v>44641</v>
      </c>
      <c r="C1872" s="16">
        <v>0.49634259259259261</v>
      </c>
      <c r="D1872" s="12">
        <v>73.8</v>
      </c>
      <c r="E1872" s="12">
        <v>75.44</v>
      </c>
      <c r="F1872" s="12">
        <v>85.28</v>
      </c>
      <c r="G1872" s="12">
        <v>77.899999999999991</v>
      </c>
      <c r="H1872" s="12">
        <v>80.36</v>
      </c>
      <c r="I1872" s="12">
        <v>74.62</v>
      </c>
      <c r="J1872" s="12">
        <v>82</v>
      </c>
      <c r="K1872" s="12">
        <v>79.539999999999992</v>
      </c>
      <c r="L1872" s="13">
        <v>78.617500000000007</v>
      </c>
      <c r="M1872" s="17" t="s">
        <v>137</v>
      </c>
      <c r="N1872" s="17">
        <f t="shared" si="116"/>
        <v>2</v>
      </c>
      <c r="O1872" s="14" t="s">
        <v>115</v>
      </c>
      <c r="P1872" s="14">
        <f t="shared" si="117"/>
        <v>4</v>
      </c>
      <c r="Q1872" s="14" t="s">
        <v>118</v>
      </c>
      <c r="R1872" s="14">
        <f t="shared" si="118"/>
        <v>1</v>
      </c>
      <c r="S1872" s="14" t="s">
        <v>119</v>
      </c>
      <c r="T1872" s="14" t="s">
        <v>148</v>
      </c>
      <c r="U1872" s="14">
        <f t="shared" si="119"/>
        <v>1</v>
      </c>
    </row>
    <row r="1873" spans="1:21" x14ac:dyDescent="0.3">
      <c r="A1873" s="11">
        <v>44641.49722222222</v>
      </c>
      <c r="B1873" s="15">
        <v>44641</v>
      </c>
      <c r="C1873" s="16">
        <v>0.49722222222222223</v>
      </c>
      <c r="D1873" s="12">
        <v>74.7</v>
      </c>
      <c r="E1873" s="12">
        <v>76.36</v>
      </c>
      <c r="F1873" s="12">
        <v>86.320000000000007</v>
      </c>
      <c r="G1873" s="12">
        <v>78.849999999999994</v>
      </c>
      <c r="H1873" s="12">
        <v>81.34</v>
      </c>
      <c r="I1873" s="12">
        <v>75.53</v>
      </c>
      <c r="J1873" s="12">
        <v>83</v>
      </c>
      <c r="K1873" s="12">
        <v>80.509999999999991</v>
      </c>
      <c r="L1873" s="13">
        <v>79.576250000000002</v>
      </c>
      <c r="M1873" s="17" t="s">
        <v>137</v>
      </c>
      <c r="N1873" s="17">
        <f t="shared" si="116"/>
        <v>2</v>
      </c>
      <c r="O1873" s="14" t="s">
        <v>115</v>
      </c>
      <c r="P1873" s="14">
        <f t="shared" si="117"/>
        <v>4</v>
      </c>
      <c r="Q1873" s="14" t="s">
        <v>118</v>
      </c>
      <c r="R1873" s="14">
        <f t="shared" si="118"/>
        <v>1</v>
      </c>
      <c r="S1873" s="14" t="s">
        <v>119</v>
      </c>
      <c r="T1873" s="14" t="s">
        <v>148</v>
      </c>
      <c r="U1873" s="14">
        <f t="shared" si="119"/>
        <v>1</v>
      </c>
    </row>
    <row r="1874" spans="1:21" x14ac:dyDescent="0.3">
      <c r="A1874" s="11">
        <v>44641.500694444447</v>
      </c>
      <c r="B1874" s="15">
        <v>44641</v>
      </c>
      <c r="C1874" s="16">
        <v>0.50069444444444444</v>
      </c>
      <c r="D1874" s="12">
        <v>64.8</v>
      </c>
      <c r="E1874" s="12">
        <v>66.240000000000009</v>
      </c>
      <c r="F1874" s="12">
        <v>74.88</v>
      </c>
      <c r="G1874" s="12">
        <v>68.399999999999991</v>
      </c>
      <c r="H1874" s="12">
        <v>70.56</v>
      </c>
      <c r="I1874" s="12">
        <v>65.52</v>
      </c>
      <c r="J1874" s="12">
        <v>72</v>
      </c>
      <c r="K1874" s="12">
        <v>69.84</v>
      </c>
      <c r="L1874" s="13">
        <v>69.03</v>
      </c>
      <c r="M1874" s="17" t="s">
        <v>137</v>
      </c>
      <c r="N1874" s="17">
        <f t="shared" si="116"/>
        <v>2</v>
      </c>
      <c r="O1874" s="14" t="s">
        <v>115</v>
      </c>
      <c r="P1874" s="14">
        <f t="shared" si="117"/>
        <v>4</v>
      </c>
      <c r="Q1874" s="14" t="s">
        <v>118</v>
      </c>
      <c r="R1874" s="14">
        <f t="shared" si="118"/>
        <v>1</v>
      </c>
      <c r="S1874" s="14" t="s">
        <v>119</v>
      </c>
      <c r="T1874" s="14" t="s">
        <v>148</v>
      </c>
      <c r="U1874" s="14">
        <f t="shared" si="119"/>
        <v>1</v>
      </c>
    </row>
    <row r="1875" spans="1:21" x14ac:dyDescent="0.3">
      <c r="A1875" s="11">
        <v>44641.503310185188</v>
      </c>
      <c r="B1875" s="15">
        <v>44641</v>
      </c>
      <c r="C1875" s="16">
        <v>0.50331018518518522</v>
      </c>
      <c r="D1875" s="12">
        <v>70.2</v>
      </c>
      <c r="E1875" s="12">
        <v>71.760000000000005</v>
      </c>
      <c r="F1875" s="12">
        <v>81.12</v>
      </c>
      <c r="G1875" s="12">
        <v>74.099999999999994</v>
      </c>
      <c r="H1875" s="12">
        <v>76.44</v>
      </c>
      <c r="I1875" s="12">
        <v>70.98</v>
      </c>
      <c r="J1875" s="12">
        <v>78</v>
      </c>
      <c r="K1875" s="12">
        <v>75.66</v>
      </c>
      <c r="L1875" s="13">
        <v>74.782499999999999</v>
      </c>
      <c r="M1875" s="17" t="s">
        <v>137</v>
      </c>
      <c r="N1875" s="17">
        <f t="shared" si="116"/>
        <v>2</v>
      </c>
      <c r="O1875" s="14" t="s">
        <v>115</v>
      </c>
      <c r="P1875" s="14">
        <f t="shared" si="117"/>
        <v>4</v>
      </c>
      <c r="Q1875" s="14" t="s">
        <v>118</v>
      </c>
      <c r="R1875" s="14">
        <f t="shared" si="118"/>
        <v>1</v>
      </c>
      <c r="S1875" s="14" t="s">
        <v>119</v>
      </c>
      <c r="T1875" s="14" t="s">
        <v>148</v>
      </c>
      <c r="U1875" s="14">
        <f t="shared" si="119"/>
        <v>1</v>
      </c>
    </row>
    <row r="1876" spans="1:21" x14ac:dyDescent="0.3">
      <c r="A1876" s="11">
        <v>44641.503587962965</v>
      </c>
      <c r="B1876" s="15">
        <v>44641</v>
      </c>
      <c r="C1876" s="16">
        <v>0.50358796296296293</v>
      </c>
      <c r="D1876" s="12">
        <v>63</v>
      </c>
      <c r="E1876" s="12">
        <v>64.400000000000006</v>
      </c>
      <c r="F1876" s="12">
        <v>72.8</v>
      </c>
      <c r="G1876" s="12">
        <v>66.5</v>
      </c>
      <c r="H1876" s="12">
        <v>68.599999999999994</v>
      </c>
      <c r="I1876" s="12">
        <v>63.7</v>
      </c>
      <c r="J1876" s="12">
        <v>70</v>
      </c>
      <c r="K1876" s="12">
        <v>67.899999999999991</v>
      </c>
      <c r="L1876" s="13">
        <v>67.112499999999997</v>
      </c>
      <c r="M1876" s="17" t="s">
        <v>137</v>
      </c>
      <c r="N1876" s="17">
        <f t="shared" si="116"/>
        <v>2</v>
      </c>
      <c r="O1876" s="14" t="s">
        <v>115</v>
      </c>
      <c r="P1876" s="14">
        <f t="shared" si="117"/>
        <v>4</v>
      </c>
      <c r="Q1876" s="14" t="s">
        <v>118</v>
      </c>
      <c r="R1876" s="14">
        <f t="shared" si="118"/>
        <v>1</v>
      </c>
      <c r="S1876" s="14" t="s">
        <v>119</v>
      </c>
      <c r="T1876" s="14" t="s">
        <v>148</v>
      </c>
      <c r="U1876" s="14">
        <f t="shared" si="119"/>
        <v>1</v>
      </c>
    </row>
    <row r="1877" spans="1:21" x14ac:dyDescent="0.3">
      <c r="A1877" s="11">
        <v>44641.503680555557</v>
      </c>
      <c r="B1877" s="15">
        <v>44641</v>
      </c>
      <c r="C1877" s="16">
        <v>0.50368055555555558</v>
      </c>
      <c r="D1877" s="12">
        <v>62.1</v>
      </c>
      <c r="E1877" s="12">
        <v>63.480000000000004</v>
      </c>
      <c r="F1877" s="12">
        <v>71.760000000000005</v>
      </c>
      <c r="G1877" s="12">
        <v>65.55</v>
      </c>
      <c r="H1877" s="12">
        <v>67.62</v>
      </c>
      <c r="I1877" s="12">
        <v>62.79</v>
      </c>
      <c r="J1877" s="12">
        <v>69</v>
      </c>
      <c r="K1877" s="12">
        <v>66.929999999999993</v>
      </c>
      <c r="L1877" s="13">
        <v>66.153750000000002</v>
      </c>
      <c r="M1877" s="17" t="s">
        <v>137</v>
      </c>
      <c r="N1877" s="17">
        <f t="shared" si="116"/>
        <v>2</v>
      </c>
      <c r="O1877" s="14" t="s">
        <v>115</v>
      </c>
      <c r="P1877" s="14">
        <f t="shared" si="117"/>
        <v>4</v>
      </c>
      <c r="Q1877" s="14" t="s">
        <v>118</v>
      </c>
      <c r="R1877" s="14">
        <f t="shared" si="118"/>
        <v>1</v>
      </c>
      <c r="S1877" s="14" t="s">
        <v>119</v>
      </c>
      <c r="T1877" s="14" t="s">
        <v>148</v>
      </c>
      <c r="U1877" s="14">
        <f t="shared" si="119"/>
        <v>1</v>
      </c>
    </row>
    <row r="1878" spans="1:21" x14ac:dyDescent="0.3">
      <c r="A1878" s="11">
        <v>44641.503912037035</v>
      </c>
      <c r="B1878" s="15">
        <v>44641</v>
      </c>
      <c r="C1878" s="16">
        <v>0.50391203703703702</v>
      </c>
      <c r="D1878" s="12">
        <v>64.8</v>
      </c>
      <c r="E1878" s="12">
        <v>66.240000000000009</v>
      </c>
      <c r="F1878" s="12">
        <v>74.88</v>
      </c>
      <c r="G1878" s="12">
        <v>68.399999999999991</v>
      </c>
      <c r="H1878" s="12">
        <v>70.56</v>
      </c>
      <c r="I1878" s="12">
        <v>65.52</v>
      </c>
      <c r="J1878" s="12">
        <v>72</v>
      </c>
      <c r="K1878" s="12">
        <v>69.84</v>
      </c>
      <c r="L1878" s="13">
        <v>69.03</v>
      </c>
      <c r="M1878" s="17" t="s">
        <v>137</v>
      </c>
      <c r="N1878" s="17">
        <f t="shared" si="116"/>
        <v>2</v>
      </c>
      <c r="O1878" s="14" t="s">
        <v>115</v>
      </c>
      <c r="P1878" s="14">
        <f t="shared" si="117"/>
        <v>4</v>
      </c>
      <c r="Q1878" s="14" t="s">
        <v>118</v>
      </c>
      <c r="R1878" s="14">
        <f t="shared" si="118"/>
        <v>1</v>
      </c>
      <c r="S1878" s="14" t="s">
        <v>119</v>
      </c>
      <c r="T1878" s="14" t="s">
        <v>148</v>
      </c>
      <c r="U1878" s="14">
        <f t="shared" si="119"/>
        <v>1</v>
      </c>
    </row>
    <row r="1879" spans="1:21" x14ac:dyDescent="0.3">
      <c r="A1879" s="11">
        <v>44641.504178240742</v>
      </c>
      <c r="B1879" s="15">
        <v>44641</v>
      </c>
      <c r="C1879" s="16">
        <v>0.5041782407407408</v>
      </c>
      <c r="D1879" s="12">
        <v>60.300000000000004</v>
      </c>
      <c r="E1879" s="12">
        <v>61.64</v>
      </c>
      <c r="F1879" s="12">
        <v>69.680000000000007</v>
      </c>
      <c r="G1879" s="12">
        <v>63.65</v>
      </c>
      <c r="H1879" s="12">
        <v>65.66</v>
      </c>
      <c r="I1879" s="12">
        <v>60.97</v>
      </c>
      <c r="J1879" s="12">
        <v>67</v>
      </c>
      <c r="K1879" s="12">
        <v>64.989999999999995</v>
      </c>
      <c r="L1879" s="13">
        <v>64.236249999999998</v>
      </c>
      <c r="M1879" s="17" t="s">
        <v>137</v>
      </c>
      <c r="N1879" s="17">
        <f t="shared" si="116"/>
        <v>2</v>
      </c>
      <c r="O1879" s="14" t="s">
        <v>115</v>
      </c>
      <c r="P1879" s="14">
        <f t="shared" si="117"/>
        <v>4</v>
      </c>
      <c r="Q1879" s="14" t="s">
        <v>118</v>
      </c>
      <c r="R1879" s="14">
        <f t="shared" si="118"/>
        <v>1</v>
      </c>
      <c r="S1879" s="14" t="s">
        <v>119</v>
      </c>
      <c r="T1879" s="14" t="s">
        <v>148</v>
      </c>
      <c r="U1879" s="14">
        <f t="shared" si="119"/>
        <v>1</v>
      </c>
    </row>
    <row r="1880" spans="1:21" x14ac:dyDescent="0.3">
      <c r="A1880" s="11">
        <v>44641.504317129627</v>
      </c>
      <c r="B1880" s="15">
        <v>44641</v>
      </c>
      <c r="C1880" s="16">
        <v>0.5043171296296296</v>
      </c>
      <c r="D1880" s="12">
        <v>73.8</v>
      </c>
      <c r="E1880" s="12">
        <v>75.44</v>
      </c>
      <c r="F1880" s="12">
        <v>85.28</v>
      </c>
      <c r="G1880" s="12">
        <v>77.899999999999991</v>
      </c>
      <c r="H1880" s="12">
        <v>80.36</v>
      </c>
      <c r="I1880" s="12">
        <v>74.62</v>
      </c>
      <c r="J1880" s="12">
        <v>82</v>
      </c>
      <c r="K1880" s="12">
        <v>79.539999999999992</v>
      </c>
      <c r="L1880" s="13">
        <v>78.617500000000007</v>
      </c>
      <c r="M1880" s="17" t="s">
        <v>137</v>
      </c>
      <c r="N1880" s="17">
        <f t="shared" si="116"/>
        <v>2</v>
      </c>
      <c r="O1880" s="14" t="s">
        <v>115</v>
      </c>
      <c r="P1880" s="14">
        <f t="shared" si="117"/>
        <v>4</v>
      </c>
      <c r="Q1880" s="14" t="s">
        <v>118</v>
      </c>
      <c r="R1880" s="14">
        <f t="shared" si="118"/>
        <v>1</v>
      </c>
      <c r="S1880" s="14" t="s">
        <v>119</v>
      </c>
      <c r="T1880" s="14" t="s">
        <v>148</v>
      </c>
      <c r="U1880" s="14">
        <f t="shared" si="119"/>
        <v>1</v>
      </c>
    </row>
    <row r="1881" spans="1:21" x14ac:dyDescent="0.3">
      <c r="A1881" s="11">
        <v>44641.507638888892</v>
      </c>
      <c r="B1881" s="15">
        <v>44641</v>
      </c>
      <c r="C1881" s="16">
        <v>0.50763888888888886</v>
      </c>
      <c r="D1881" s="12">
        <v>70.2</v>
      </c>
      <c r="E1881" s="12">
        <v>71.760000000000005</v>
      </c>
      <c r="F1881" s="12">
        <v>81.12</v>
      </c>
      <c r="G1881" s="12">
        <v>74.099999999999994</v>
      </c>
      <c r="H1881" s="12">
        <v>76.44</v>
      </c>
      <c r="I1881" s="12">
        <v>70.98</v>
      </c>
      <c r="J1881" s="12">
        <v>78</v>
      </c>
      <c r="K1881" s="12">
        <v>75.66</v>
      </c>
      <c r="L1881" s="13">
        <v>74.782499999999999</v>
      </c>
      <c r="M1881" s="17" t="s">
        <v>137</v>
      </c>
      <c r="N1881" s="17">
        <f t="shared" si="116"/>
        <v>2</v>
      </c>
      <c r="O1881" s="14" t="s">
        <v>115</v>
      </c>
      <c r="P1881" s="14">
        <f t="shared" si="117"/>
        <v>4</v>
      </c>
      <c r="Q1881" s="14" t="s">
        <v>118</v>
      </c>
      <c r="R1881" s="14">
        <f t="shared" si="118"/>
        <v>1</v>
      </c>
      <c r="S1881" s="14" t="s">
        <v>119</v>
      </c>
      <c r="T1881" s="14" t="s">
        <v>148</v>
      </c>
      <c r="U1881" s="14">
        <f t="shared" si="119"/>
        <v>1</v>
      </c>
    </row>
    <row r="1882" spans="1:21" x14ac:dyDescent="0.3">
      <c r="A1882" s="11">
        <v>44641.511111111111</v>
      </c>
      <c r="B1882" s="15">
        <v>44641</v>
      </c>
      <c r="C1882" s="16">
        <v>0.51111111111111118</v>
      </c>
      <c r="D1882" s="12">
        <v>54</v>
      </c>
      <c r="E1882" s="12">
        <v>55.2</v>
      </c>
      <c r="F1882" s="12">
        <v>62.400000000000006</v>
      </c>
      <c r="G1882" s="12">
        <v>57</v>
      </c>
      <c r="H1882" s="12">
        <v>58.8</v>
      </c>
      <c r="I1882" s="12">
        <v>54.6</v>
      </c>
      <c r="J1882" s="12">
        <v>60</v>
      </c>
      <c r="K1882" s="12">
        <v>58.199999999999996</v>
      </c>
      <c r="L1882" s="13">
        <v>57.525000000000006</v>
      </c>
      <c r="M1882" s="17" t="s">
        <v>137</v>
      </c>
      <c r="N1882" s="17">
        <f t="shared" si="116"/>
        <v>2</v>
      </c>
      <c r="O1882" s="14" t="s">
        <v>115</v>
      </c>
      <c r="P1882" s="14">
        <f t="shared" si="117"/>
        <v>4</v>
      </c>
      <c r="Q1882" s="14" t="s">
        <v>118</v>
      </c>
      <c r="R1882" s="14">
        <f t="shared" si="118"/>
        <v>1</v>
      </c>
      <c r="S1882" s="14" t="s">
        <v>119</v>
      </c>
      <c r="T1882" s="14" t="s">
        <v>148</v>
      </c>
      <c r="U1882" s="14">
        <f t="shared" si="119"/>
        <v>1</v>
      </c>
    </row>
    <row r="1883" spans="1:21" x14ac:dyDescent="0.3">
      <c r="A1883" s="11">
        <v>44641.51458333333</v>
      </c>
      <c r="B1883" s="15">
        <v>44641</v>
      </c>
      <c r="C1883" s="16">
        <v>0.51458333333333328</v>
      </c>
      <c r="D1883" s="12">
        <v>91.8</v>
      </c>
      <c r="E1883" s="12">
        <v>93.84</v>
      </c>
      <c r="F1883" s="12">
        <v>106.08</v>
      </c>
      <c r="G1883" s="12">
        <v>96.899999999999991</v>
      </c>
      <c r="H1883" s="12">
        <v>99.96</v>
      </c>
      <c r="I1883" s="12">
        <v>92.820000000000007</v>
      </c>
      <c r="J1883" s="12">
        <v>102</v>
      </c>
      <c r="K1883" s="12">
        <v>98.94</v>
      </c>
      <c r="L1883" s="13">
        <v>97.79249999999999</v>
      </c>
      <c r="M1883" s="17" t="s">
        <v>137</v>
      </c>
      <c r="N1883" s="17">
        <f t="shared" si="116"/>
        <v>2</v>
      </c>
      <c r="O1883" s="14" t="s">
        <v>115</v>
      </c>
      <c r="P1883" s="14">
        <f t="shared" si="117"/>
        <v>4</v>
      </c>
      <c r="Q1883" s="14" t="s">
        <v>118</v>
      </c>
      <c r="R1883" s="14">
        <f t="shared" si="118"/>
        <v>1</v>
      </c>
      <c r="S1883" s="14" t="s">
        <v>119</v>
      </c>
      <c r="T1883" s="14" t="s">
        <v>148</v>
      </c>
      <c r="U1883" s="14">
        <f t="shared" si="119"/>
        <v>1</v>
      </c>
    </row>
    <row r="1884" spans="1:21" x14ac:dyDescent="0.3">
      <c r="A1884" s="11">
        <v>44641.518055555556</v>
      </c>
      <c r="B1884" s="15">
        <v>44641</v>
      </c>
      <c r="C1884" s="16">
        <v>0.5180555555555556</v>
      </c>
      <c r="D1884" s="12">
        <v>77.400000000000006</v>
      </c>
      <c r="E1884" s="12">
        <v>79.12</v>
      </c>
      <c r="F1884" s="12">
        <v>89.44</v>
      </c>
      <c r="G1884" s="12">
        <v>81.7</v>
      </c>
      <c r="H1884" s="12">
        <v>84.28</v>
      </c>
      <c r="I1884" s="12">
        <v>78.260000000000005</v>
      </c>
      <c r="J1884" s="12">
        <v>86</v>
      </c>
      <c r="K1884" s="12">
        <v>83.42</v>
      </c>
      <c r="L1884" s="13">
        <v>82.452500000000001</v>
      </c>
      <c r="M1884" s="17" t="s">
        <v>137</v>
      </c>
      <c r="N1884" s="17">
        <f t="shared" si="116"/>
        <v>2</v>
      </c>
      <c r="O1884" s="14" t="s">
        <v>122</v>
      </c>
      <c r="P1884" s="14">
        <f t="shared" si="117"/>
        <v>5</v>
      </c>
      <c r="Q1884" s="14" t="s">
        <v>118</v>
      </c>
      <c r="R1884" s="14">
        <f t="shared" si="118"/>
        <v>1</v>
      </c>
      <c r="S1884" s="14" t="s">
        <v>119</v>
      </c>
      <c r="T1884" s="14" t="s">
        <v>148</v>
      </c>
      <c r="U1884" s="14">
        <f t="shared" si="119"/>
        <v>1</v>
      </c>
    </row>
    <row r="1885" spans="1:21" x14ac:dyDescent="0.3">
      <c r="A1885" s="11">
        <v>44641.52008101852</v>
      </c>
      <c r="B1885" s="15">
        <v>44641</v>
      </c>
      <c r="C1885" s="16">
        <v>0.52008101851851851</v>
      </c>
      <c r="D1885" s="12">
        <v>72.900000000000006</v>
      </c>
      <c r="E1885" s="12">
        <v>74.52000000000001</v>
      </c>
      <c r="F1885" s="12">
        <v>84.240000000000009</v>
      </c>
      <c r="G1885" s="12">
        <v>76.95</v>
      </c>
      <c r="H1885" s="12">
        <v>79.38</v>
      </c>
      <c r="I1885" s="12">
        <v>73.710000000000008</v>
      </c>
      <c r="J1885" s="12">
        <v>81</v>
      </c>
      <c r="K1885" s="12">
        <v>78.569999999999993</v>
      </c>
      <c r="L1885" s="13">
        <v>77.658749999999998</v>
      </c>
      <c r="M1885" s="17" t="s">
        <v>137</v>
      </c>
      <c r="N1885" s="17">
        <f t="shared" si="116"/>
        <v>2</v>
      </c>
      <c r="O1885" s="14" t="s">
        <v>122</v>
      </c>
      <c r="P1885" s="14">
        <f t="shared" si="117"/>
        <v>5</v>
      </c>
      <c r="Q1885" s="14" t="s">
        <v>118</v>
      </c>
      <c r="R1885" s="14">
        <f t="shared" si="118"/>
        <v>1</v>
      </c>
      <c r="S1885" s="14" t="s">
        <v>119</v>
      </c>
      <c r="T1885" s="14" t="s">
        <v>148</v>
      </c>
      <c r="U1885" s="14">
        <f t="shared" si="119"/>
        <v>1</v>
      </c>
    </row>
    <row r="1886" spans="1:21" x14ac:dyDescent="0.3">
      <c r="A1886" s="11">
        <v>44641.520995370367</v>
      </c>
      <c r="B1886" s="15">
        <v>44641</v>
      </c>
      <c r="C1886" s="16">
        <v>0.52099537037037036</v>
      </c>
      <c r="D1886" s="12">
        <v>69.3</v>
      </c>
      <c r="E1886" s="12">
        <v>70.84</v>
      </c>
      <c r="F1886" s="12">
        <v>80.08</v>
      </c>
      <c r="G1886" s="12">
        <v>73.149999999999991</v>
      </c>
      <c r="H1886" s="12">
        <v>75.459999999999994</v>
      </c>
      <c r="I1886" s="12">
        <v>70.070000000000007</v>
      </c>
      <c r="J1886" s="12">
        <v>77</v>
      </c>
      <c r="K1886" s="12">
        <v>74.69</v>
      </c>
      <c r="L1886" s="13">
        <v>73.82374999999999</v>
      </c>
      <c r="M1886" s="17" t="s">
        <v>137</v>
      </c>
      <c r="N1886" s="17">
        <f t="shared" si="116"/>
        <v>2</v>
      </c>
      <c r="O1886" s="14" t="s">
        <v>122</v>
      </c>
      <c r="P1886" s="14">
        <f t="shared" si="117"/>
        <v>5</v>
      </c>
      <c r="Q1886" s="14" t="s">
        <v>118</v>
      </c>
      <c r="R1886" s="14">
        <f t="shared" si="118"/>
        <v>1</v>
      </c>
      <c r="S1886" s="14" t="s">
        <v>119</v>
      </c>
      <c r="T1886" s="14" t="s">
        <v>148</v>
      </c>
      <c r="U1886" s="14">
        <f t="shared" si="119"/>
        <v>1</v>
      </c>
    </row>
    <row r="1887" spans="1:21" x14ac:dyDescent="0.3">
      <c r="A1887" s="11">
        <v>44641.521527777775</v>
      </c>
      <c r="B1887" s="15">
        <v>44641</v>
      </c>
      <c r="C1887" s="16">
        <v>0.52152777777777781</v>
      </c>
      <c r="D1887" s="12">
        <v>75.600000000000009</v>
      </c>
      <c r="E1887" s="12">
        <v>77.28</v>
      </c>
      <c r="F1887" s="12">
        <v>87.36</v>
      </c>
      <c r="G1887" s="12">
        <v>79.8</v>
      </c>
      <c r="H1887" s="12">
        <v>82.32</v>
      </c>
      <c r="I1887" s="12">
        <v>76.44</v>
      </c>
      <c r="J1887" s="12">
        <v>84</v>
      </c>
      <c r="K1887" s="12">
        <v>81.48</v>
      </c>
      <c r="L1887" s="13">
        <v>80.534999999999997</v>
      </c>
      <c r="M1887" s="17" t="s">
        <v>137</v>
      </c>
      <c r="N1887" s="17">
        <f t="shared" si="116"/>
        <v>2</v>
      </c>
      <c r="O1887" s="14" t="s">
        <v>122</v>
      </c>
      <c r="P1887" s="14">
        <f t="shared" si="117"/>
        <v>5</v>
      </c>
      <c r="Q1887" s="14" t="s">
        <v>118</v>
      </c>
      <c r="R1887" s="14">
        <f t="shared" si="118"/>
        <v>1</v>
      </c>
      <c r="S1887" s="14" t="s">
        <v>119</v>
      </c>
      <c r="T1887" s="14" t="s">
        <v>148</v>
      </c>
      <c r="U1887" s="14">
        <f t="shared" si="119"/>
        <v>1</v>
      </c>
    </row>
    <row r="1888" spans="1:21" x14ac:dyDescent="0.3">
      <c r="A1888" s="11">
        <v>44641.523020833331</v>
      </c>
      <c r="B1888" s="15">
        <v>44641</v>
      </c>
      <c r="C1888" s="16">
        <v>0.52302083333333338</v>
      </c>
      <c r="D1888" s="12">
        <v>72.900000000000006</v>
      </c>
      <c r="E1888" s="12">
        <v>74.52000000000001</v>
      </c>
      <c r="F1888" s="12">
        <v>84.240000000000009</v>
      </c>
      <c r="G1888" s="12">
        <v>76.95</v>
      </c>
      <c r="H1888" s="12">
        <v>79.38</v>
      </c>
      <c r="I1888" s="12">
        <v>73.710000000000008</v>
      </c>
      <c r="J1888" s="12">
        <v>81</v>
      </c>
      <c r="K1888" s="12">
        <v>78.569999999999993</v>
      </c>
      <c r="L1888" s="13">
        <v>77.658749999999998</v>
      </c>
      <c r="M1888" s="17" t="s">
        <v>137</v>
      </c>
      <c r="N1888" s="17">
        <f t="shared" si="116"/>
        <v>2</v>
      </c>
      <c r="O1888" s="14" t="s">
        <v>122</v>
      </c>
      <c r="P1888" s="14">
        <f t="shared" si="117"/>
        <v>5</v>
      </c>
      <c r="Q1888" s="14" t="s">
        <v>118</v>
      </c>
      <c r="R1888" s="14">
        <f t="shared" si="118"/>
        <v>1</v>
      </c>
      <c r="S1888" s="14" t="s">
        <v>119</v>
      </c>
      <c r="T1888" s="14" t="s">
        <v>148</v>
      </c>
      <c r="U1888" s="14">
        <f t="shared" si="119"/>
        <v>1</v>
      </c>
    </row>
    <row r="1889" spans="1:21" x14ac:dyDescent="0.3">
      <c r="A1889" s="11">
        <v>44641.524837962963</v>
      </c>
      <c r="B1889" s="15">
        <v>44641</v>
      </c>
      <c r="C1889" s="16">
        <v>0.52483796296296303</v>
      </c>
      <c r="D1889" s="12">
        <v>78.3</v>
      </c>
      <c r="E1889" s="12">
        <v>80.040000000000006</v>
      </c>
      <c r="F1889" s="12">
        <v>90.48</v>
      </c>
      <c r="G1889" s="12">
        <v>82.649999999999991</v>
      </c>
      <c r="H1889" s="12">
        <v>85.26</v>
      </c>
      <c r="I1889" s="12">
        <v>79.17</v>
      </c>
      <c r="J1889" s="12">
        <v>87</v>
      </c>
      <c r="K1889" s="12">
        <v>84.39</v>
      </c>
      <c r="L1889" s="13">
        <v>83.411249999999995</v>
      </c>
      <c r="M1889" s="17" t="s">
        <v>137</v>
      </c>
      <c r="N1889" s="17">
        <f t="shared" si="116"/>
        <v>2</v>
      </c>
      <c r="O1889" s="14" t="s">
        <v>122</v>
      </c>
      <c r="P1889" s="14">
        <f t="shared" si="117"/>
        <v>5</v>
      </c>
      <c r="Q1889" s="14" t="s">
        <v>118</v>
      </c>
      <c r="R1889" s="14">
        <f t="shared" si="118"/>
        <v>1</v>
      </c>
      <c r="S1889" s="14" t="s">
        <v>119</v>
      </c>
      <c r="T1889" s="14" t="s">
        <v>148</v>
      </c>
      <c r="U1889" s="14">
        <f t="shared" si="119"/>
        <v>1</v>
      </c>
    </row>
    <row r="1890" spans="1:21" x14ac:dyDescent="0.3">
      <c r="A1890" s="11">
        <v>44641.525000000001</v>
      </c>
      <c r="B1890" s="15">
        <v>44641</v>
      </c>
      <c r="C1890" s="16">
        <v>0.52500000000000002</v>
      </c>
      <c r="D1890" s="12">
        <v>78.3</v>
      </c>
      <c r="E1890" s="12">
        <v>80.040000000000006</v>
      </c>
      <c r="F1890" s="12">
        <v>90.48</v>
      </c>
      <c r="G1890" s="12">
        <v>82.649999999999991</v>
      </c>
      <c r="H1890" s="12">
        <v>85.26</v>
      </c>
      <c r="I1890" s="12">
        <v>79.17</v>
      </c>
      <c r="J1890" s="12">
        <v>87</v>
      </c>
      <c r="K1890" s="12">
        <v>84.39</v>
      </c>
      <c r="L1890" s="13">
        <v>83.411249999999995</v>
      </c>
      <c r="M1890" s="17" t="s">
        <v>137</v>
      </c>
      <c r="N1890" s="17">
        <f t="shared" si="116"/>
        <v>2</v>
      </c>
      <c r="O1890" s="14" t="s">
        <v>122</v>
      </c>
      <c r="P1890" s="14">
        <f t="shared" si="117"/>
        <v>5</v>
      </c>
      <c r="Q1890" s="14" t="s">
        <v>118</v>
      </c>
      <c r="R1890" s="14">
        <f t="shared" si="118"/>
        <v>1</v>
      </c>
      <c r="S1890" s="14" t="s">
        <v>119</v>
      </c>
      <c r="T1890" s="14" t="s">
        <v>148</v>
      </c>
      <c r="U1890" s="14">
        <f t="shared" si="119"/>
        <v>1</v>
      </c>
    </row>
    <row r="1891" spans="1:21" x14ac:dyDescent="0.3">
      <c r="A1891" s="11">
        <v>44641.52847222222</v>
      </c>
      <c r="B1891" s="15">
        <v>44641</v>
      </c>
      <c r="C1891" s="16">
        <v>0.52847222222222223</v>
      </c>
      <c r="D1891" s="12">
        <v>81</v>
      </c>
      <c r="E1891" s="12">
        <v>82.8</v>
      </c>
      <c r="F1891" s="12">
        <v>93.600000000000009</v>
      </c>
      <c r="G1891" s="12">
        <v>85.5</v>
      </c>
      <c r="H1891" s="12">
        <v>88.2</v>
      </c>
      <c r="I1891" s="12">
        <v>81.900000000000006</v>
      </c>
      <c r="J1891" s="12">
        <v>90</v>
      </c>
      <c r="K1891" s="12">
        <v>87.3</v>
      </c>
      <c r="L1891" s="13">
        <v>86.287499999999994</v>
      </c>
      <c r="M1891" s="17" t="s">
        <v>137</v>
      </c>
      <c r="N1891" s="17">
        <f t="shared" si="116"/>
        <v>2</v>
      </c>
      <c r="O1891" s="14" t="s">
        <v>122</v>
      </c>
      <c r="P1891" s="14">
        <f t="shared" si="117"/>
        <v>5</v>
      </c>
      <c r="Q1891" s="14" t="s">
        <v>118</v>
      </c>
      <c r="R1891" s="14">
        <f t="shared" si="118"/>
        <v>1</v>
      </c>
      <c r="S1891" s="14" t="s">
        <v>119</v>
      </c>
      <c r="T1891" s="14" t="s">
        <v>148</v>
      </c>
      <c r="U1891" s="14">
        <f t="shared" si="119"/>
        <v>1</v>
      </c>
    </row>
    <row r="1892" spans="1:21" x14ac:dyDescent="0.3">
      <c r="A1892" s="11">
        <v>44641.529131944444</v>
      </c>
      <c r="B1892" s="15">
        <v>44641</v>
      </c>
      <c r="C1892" s="16">
        <v>0.52913194444444445</v>
      </c>
      <c r="D1892" s="12">
        <v>72</v>
      </c>
      <c r="E1892" s="12">
        <v>73.600000000000009</v>
      </c>
      <c r="F1892" s="12">
        <v>83.2</v>
      </c>
      <c r="G1892" s="12">
        <v>76</v>
      </c>
      <c r="H1892" s="12">
        <v>78.400000000000006</v>
      </c>
      <c r="I1892" s="12">
        <v>72.8</v>
      </c>
      <c r="J1892" s="12">
        <v>80</v>
      </c>
      <c r="K1892" s="12">
        <v>77.599999999999994</v>
      </c>
      <c r="L1892" s="13">
        <v>76.7</v>
      </c>
      <c r="M1892" s="17" t="s">
        <v>137</v>
      </c>
      <c r="N1892" s="17">
        <f t="shared" si="116"/>
        <v>2</v>
      </c>
      <c r="O1892" s="14" t="s">
        <v>122</v>
      </c>
      <c r="P1892" s="14">
        <f t="shared" si="117"/>
        <v>5</v>
      </c>
      <c r="Q1892" s="14" t="s">
        <v>118</v>
      </c>
      <c r="R1892" s="14">
        <f t="shared" si="118"/>
        <v>1</v>
      </c>
      <c r="S1892" s="14" t="s">
        <v>119</v>
      </c>
      <c r="T1892" s="14" t="s">
        <v>148</v>
      </c>
      <c r="U1892" s="14">
        <f t="shared" si="119"/>
        <v>1</v>
      </c>
    </row>
    <row r="1893" spans="1:21" x14ac:dyDescent="0.3">
      <c r="A1893" s="11">
        <v>44641.529224537036</v>
      </c>
      <c r="B1893" s="15">
        <v>44641</v>
      </c>
      <c r="C1893" s="16">
        <v>0.52922453703703709</v>
      </c>
      <c r="D1893" s="12">
        <v>68.400000000000006</v>
      </c>
      <c r="E1893" s="12">
        <v>69.92</v>
      </c>
      <c r="F1893" s="12">
        <v>79.040000000000006</v>
      </c>
      <c r="G1893" s="12">
        <v>72.2</v>
      </c>
      <c r="H1893" s="12">
        <v>74.48</v>
      </c>
      <c r="I1893" s="12">
        <v>69.16</v>
      </c>
      <c r="J1893" s="12">
        <v>76</v>
      </c>
      <c r="K1893" s="12">
        <v>73.72</v>
      </c>
      <c r="L1893" s="13">
        <v>72.865000000000009</v>
      </c>
      <c r="M1893" s="17" t="s">
        <v>137</v>
      </c>
      <c r="N1893" s="17">
        <f t="shared" si="116"/>
        <v>2</v>
      </c>
      <c r="O1893" s="14" t="s">
        <v>122</v>
      </c>
      <c r="P1893" s="14">
        <f t="shared" si="117"/>
        <v>5</v>
      </c>
      <c r="Q1893" s="14" t="s">
        <v>118</v>
      </c>
      <c r="R1893" s="14">
        <f t="shared" si="118"/>
        <v>1</v>
      </c>
      <c r="S1893" s="14" t="s">
        <v>119</v>
      </c>
      <c r="T1893" s="14" t="s">
        <v>148</v>
      </c>
      <c r="U1893" s="14">
        <f t="shared" si="119"/>
        <v>1</v>
      </c>
    </row>
    <row r="1894" spans="1:21" x14ac:dyDescent="0.3">
      <c r="A1894" s="11">
        <v>44641.529432870368</v>
      </c>
      <c r="B1894" s="15">
        <v>44641</v>
      </c>
      <c r="C1894" s="16">
        <v>0.52943287037037035</v>
      </c>
      <c r="D1894" s="12">
        <v>71.100000000000009</v>
      </c>
      <c r="E1894" s="12">
        <v>72.680000000000007</v>
      </c>
      <c r="F1894" s="12">
        <v>82.16</v>
      </c>
      <c r="G1894" s="12">
        <v>75.05</v>
      </c>
      <c r="H1894" s="12">
        <v>77.42</v>
      </c>
      <c r="I1894" s="12">
        <v>71.89</v>
      </c>
      <c r="J1894" s="12">
        <v>79</v>
      </c>
      <c r="K1894" s="12">
        <v>76.63</v>
      </c>
      <c r="L1894" s="13">
        <v>75.741249999999994</v>
      </c>
      <c r="M1894" s="17" t="s">
        <v>137</v>
      </c>
      <c r="N1894" s="17">
        <f t="shared" si="116"/>
        <v>2</v>
      </c>
      <c r="O1894" s="14" t="s">
        <v>122</v>
      </c>
      <c r="P1894" s="14">
        <f t="shared" si="117"/>
        <v>5</v>
      </c>
      <c r="Q1894" s="14" t="s">
        <v>118</v>
      </c>
      <c r="R1894" s="14">
        <f t="shared" si="118"/>
        <v>1</v>
      </c>
      <c r="S1894" s="14" t="s">
        <v>119</v>
      </c>
      <c r="T1894" s="14" t="s">
        <v>148</v>
      </c>
      <c r="U1894" s="14">
        <f t="shared" si="119"/>
        <v>1</v>
      </c>
    </row>
    <row r="1895" spans="1:21" x14ac:dyDescent="0.3">
      <c r="A1895" s="11">
        <v>44641.530347222222</v>
      </c>
      <c r="B1895" s="15">
        <v>44641</v>
      </c>
      <c r="C1895" s="16">
        <v>0.53034722222222219</v>
      </c>
      <c r="D1895" s="12">
        <v>71.100000000000009</v>
      </c>
      <c r="E1895" s="12">
        <v>72.680000000000007</v>
      </c>
      <c r="F1895" s="12">
        <v>82.16</v>
      </c>
      <c r="G1895" s="12">
        <v>75.05</v>
      </c>
      <c r="H1895" s="12">
        <v>77.42</v>
      </c>
      <c r="I1895" s="12">
        <v>71.89</v>
      </c>
      <c r="J1895" s="12">
        <v>79</v>
      </c>
      <c r="K1895" s="12">
        <v>76.63</v>
      </c>
      <c r="L1895" s="13">
        <v>75.741249999999994</v>
      </c>
      <c r="M1895" s="17" t="s">
        <v>137</v>
      </c>
      <c r="N1895" s="17">
        <f t="shared" si="116"/>
        <v>2</v>
      </c>
      <c r="O1895" s="14" t="s">
        <v>122</v>
      </c>
      <c r="P1895" s="14">
        <f t="shared" si="117"/>
        <v>5</v>
      </c>
      <c r="Q1895" s="14" t="s">
        <v>118</v>
      </c>
      <c r="R1895" s="14">
        <f t="shared" si="118"/>
        <v>1</v>
      </c>
      <c r="S1895" s="14" t="s">
        <v>119</v>
      </c>
      <c r="T1895" s="14" t="s">
        <v>148</v>
      </c>
      <c r="U1895" s="14">
        <f t="shared" si="119"/>
        <v>1</v>
      </c>
    </row>
    <row r="1896" spans="1:21" x14ac:dyDescent="0.3">
      <c r="A1896" s="11">
        <v>44641.530636574076</v>
      </c>
      <c r="B1896" s="15">
        <v>44641</v>
      </c>
      <c r="C1896" s="16">
        <v>0.53063657407407405</v>
      </c>
      <c r="D1896" s="12">
        <v>73.8</v>
      </c>
      <c r="E1896" s="12">
        <v>75.44</v>
      </c>
      <c r="F1896" s="12">
        <v>85.28</v>
      </c>
      <c r="G1896" s="12">
        <v>77.899999999999991</v>
      </c>
      <c r="H1896" s="12">
        <v>80.36</v>
      </c>
      <c r="I1896" s="12">
        <v>74.62</v>
      </c>
      <c r="J1896" s="12">
        <v>82</v>
      </c>
      <c r="K1896" s="12">
        <v>79.539999999999992</v>
      </c>
      <c r="L1896" s="13">
        <v>78.617500000000007</v>
      </c>
      <c r="M1896" s="17" t="s">
        <v>137</v>
      </c>
      <c r="N1896" s="17">
        <f t="shared" si="116"/>
        <v>2</v>
      </c>
      <c r="O1896" s="14" t="s">
        <v>122</v>
      </c>
      <c r="P1896" s="14">
        <f t="shared" si="117"/>
        <v>5</v>
      </c>
      <c r="Q1896" s="14" t="s">
        <v>118</v>
      </c>
      <c r="R1896" s="14">
        <f t="shared" si="118"/>
        <v>1</v>
      </c>
      <c r="S1896" s="14" t="s">
        <v>119</v>
      </c>
      <c r="T1896" s="14" t="s">
        <v>148</v>
      </c>
      <c r="U1896" s="14">
        <f t="shared" si="119"/>
        <v>1</v>
      </c>
    </row>
    <row r="1897" spans="1:21" x14ac:dyDescent="0.3">
      <c r="A1897" s="11">
        <v>44641.531944444447</v>
      </c>
      <c r="B1897" s="15">
        <v>44641</v>
      </c>
      <c r="C1897" s="16">
        <v>0.53194444444444444</v>
      </c>
      <c r="D1897" s="12">
        <v>77.400000000000006</v>
      </c>
      <c r="E1897" s="12">
        <v>79.12</v>
      </c>
      <c r="F1897" s="12">
        <v>89.44</v>
      </c>
      <c r="G1897" s="12">
        <v>81.7</v>
      </c>
      <c r="H1897" s="12">
        <v>84.28</v>
      </c>
      <c r="I1897" s="12">
        <v>78.260000000000005</v>
      </c>
      <c r="J1897" s="12">
        <v>86</v>
      </c>
      <c r="K1897" s="12">
        <v>83.42</v>
      </c>
      <c r="L1897" s="13">
        <v>82.452500000000001</v>
      </c>
      <c r="M1897" s="17" t="s">
        <v>137</v>
      </c>
      <c r="N1897" s="17">
        <f t="shared" si="116"/>
        <v>2</v>
      </c>
      <c r="O1897" s="14" t="s">
        <v>122</v>
      </c>
      <c r="P1897" s="14">
        <f t="shared" si="117"/>
        <v>5</v>
      </c>
      <c r="Q1897" s="14" t="s">
        <v>118</v>
      </c>
      <c r="R1897" s="14">
        <f t="shared" si="118"/>
        <v>1</v>
      </c>
      <c r="S1897" s="14" t="s">
        <v>119</v>
      </c>
      <c r="T1897" s="14" t="s">
        <v>148</v>
      </c>
      <c r="U1897" s="14">
        <f t="shared" si="119"/>
        <v>1</v>
      </c>
    </row>
    <row r="1898" spans="1:21" x14ac:dyDescent="0.3">
      <c r="A1898" s="11">
        <v>44641.535416666666</v>
      </c>
      <c r="B1898" s="15">
        <v>44641</v>
      </c>
      <c r="C1898" s="16">
        <v>0.53541666666666665</v>
      </c>
      <c r="D1898" s="12">
        <v>76.5</v>
      </c>
      <c r="E1898" s="12">
        <v>78.2</v>
      </c>
      <c r="F1898" s="12">
        <v>88.4</v>
      </c>
      <c r="G1898" s="12">
        <v>80.75</v>
      </c>
      <c r="H1898" s="12">
        <v>83.3</v>
      </c>
      <c r="I1898" s="12">
        <v>77.350000000000009</v>
      </c>
      <c r="J1898" s="12">
        <v>85</v>
      </c>
      <c r="K1898" s="12">
        <v>82.45</v>
      </c>
      <c r="L1898" s="13">
        <v>81.493750000000006</v>
      </c>
      <c r="M1898" s="17" t="s">
        <v>137</v>
      </c>
      <c r="N1898" s="17">
        <f t="shared" si="116"/>
        <v>2</v>
      </c>
      <c r="O1898" s="14" t="s">
        <v>122</v>
      </c>
      <c r="P1898" s="14">
        <f t="shared" si="117"/>
        <v>5</v>
      </c>
      <c r="Q1898" s="14" t="s">
        <v>118</v>
      </c>
      <c r="R1898" s="14">
        <f t="shared" si="118"/>
        <v>1</v>
      </c>
      <c r="S1898" s="14" t="s">
        <v>119</v>
      </c>
      <c r="T1898" s="14" t="s">
        <v>148</v>
      </c>
      <c r="U1898" s="14">
        <f t="shared" si="119"/>
        <v>1</v>
      </c>
    </row>
    <row r="1899" spans="1:21" x14ac:dyDescent="0.3">
      <c r="A1899" s="11">
        <v>44641.538888888892</v>
      </c>
      <c r="B1899" s="15">
        <v>44641</v>
      </c>
      <c r="C1899" s="16">
        <v>0.53888888888888886</v>
      </c>
      <c r="D1899" s="12">
        <v>74.7</v>
      </c>
      <c r="E1899" s="12">
        <v>76.36</v>
      </c>
      <c r="F1899" s="12">
        <v>86.320000000000007</v>
      </c>
      <c r="G1899" s="12">
        <v>78.849999999999994</v>
      </c>
      <c r="H1899" s="12">
        <v>81.34</v>
      </c>
      <c r="I1899" s="12">
        <v>75.53</v>
      </c>
      <c r="J1899" s="12">
        <v>83</v>
      </c>
      <c r="K1899" s="12">
        <v>80.509999999999991</v>
      </c>
      <c r="L1899" s="13">
        <v>79.576250000000002</v>
      </c>
      <c r="M1899" s="17" t="s">
        <v>137</v>
      </c>
      <c r="N1899" s="17">
        <f t="shared" si="116"/>
        <v>2</v>
      </c>
      <c r="O1899" s="14" t="s">
        <v>122</v>
      </c>
      <c r="P1899" s="14">
        <f t="shared" si="117"/>
        <v>5</v>
      </c>
      <c r="Q1899" s="14" t="s">
        <v>118</v>
      </c>
      <c r="R1899" s="14">
        <f t="shared" si="118"/>
        <v>1</v>
      </c>
      <c r="S1899" s="14" t="s">
        <v>119</v>
      </c>
      <c r="T1899" s="14" t="s">
        <v>148</v>
      </c>
      <c r="U1899" s="14">
        <f t="shared" si="119"/>
        <v>1</v>
      </c>
    </row>
    <row r="1900" spans="1:21" x14ac:dyDescent="0.3">
      <c r="A1900" s="11">
        <v>44641.541284722225</v>
      </c>
      <c r="B1900" s="15">
        <v>44641</v>
      </c>
      <c r="C1900" s="16">
        <v>0.54128472222222224</v>
      </c>
      <c r="D1900" s="12">
        <v>73.8</v>
      </c>
      <c r="E1900" s="12">
        <v>75.44</v>
      </c>
      <c r="F1900" s="12">
        <v>85.28</v>
      </c>
      <c r="G1900" s="12">
        <v>77.899999999999991</v>
      </c>
      <c r="H1900" s="12">
        <v>80.36</v>
      </c>
      <c r="I1900" s="12">
        <v>74.62</v>
      </c>
      <c r="J1900" s="12">
        <v>82</v>
      </c>
      <c r="K1900" s="12">
        <v>79.539999999999992</v>
      </c>
      <c r="L1900" s="13">
        <v>78.617500000000007</v>
      </c>
      <c r="M1900" s="17" t="s">
        <v>137</v>
      </c>
      <c r="N1900" s="17">
        <f t="shared" si="116"/>
        <v>2</v>
      </c>
      <c r="O1900" s="14" t="s">
        <v>122</v>
      </c>
      <c r="P1900" s="14">
        <f t="shared" si="117"/>
        <v>5</v>
      </c>
      <c r="Q1900" s="14" t="s">
        <v>118</v>
      </c>
      <c r="R1900" s="14">
        <f t="shared" si="118"/>
        <v>1</v>
      </c>
      <c r="S1900" s="14" t="s">
        <v>119</v>
      </c>
      <c r="T1900" s="14" t="s">
        <v>148</v>
      </c>
      <c r="U1900" s="14">
        <f t="shared" si="119"/>
        <v>1</v>
      </c>
    </row>
    <row r="1901" spans="1:21" x14ac:dyDescent="0.3">
      <c r="A1901" s="11">
        <v>44641.542361111111</v>
      </c>
      <c r="B1901" s="15">
        <v>44641</v>
      </c>
      <c r="C1901" s="16">
        <v>0.54236111111111118</v>
      </c>
      <c r="D1901" s="12">
        <v>73.8</v>
      </c>
      <c r="E1901" s="12">
        <v>75.44</v>
      </c>
      <c r="F1901" s="12">
        <v>85.28</v>
      </c>
      <c r="G1901" s="12">
        <v>77.899999999999991</v>
      </c>
      <c r="H1901" s="12">
        <v>80.36</v>
      </c>
      <c r="I1901" s="12">
        <v>74.62</v>
      </c>
      <c r="J1901" s="12">
        <v>82</v>
      </c>
      <c r="K1901" s="12">
        <v>79.539999999999992</v>
      </c>
      <c r="L1901" s="13">
        <v>78.617500000000007</v>
      </c>
      <c r="M1901" s="17" t="s">
        <v>10</v>
      </c>
      <c r="N1901" s="17">
        <f t="shared" si="116"/>
        <v>5</v>
      </c>
      <c r="O1901" s="14" t="s">
        <v>10</v>
      </c>
      <c r="P1901" s="14">
        <f t="shared" si="117"/>
        <v>2</v>
      </c>
      <c r="Q1901" s="14" t="s">
        <v>118</v>
      </c>
      <c r="R1901" s="14">
        <f t="shared" si="118"/>
        <v>1</v>
      </c>
      <c r="S1901" s="14" t="s">
        <v>119</v>
      </c>
      <c r="T1901" s="14" t="s">
        <v>148</v>
      </c>
      <c r="U1901" s="14">
        <f t="shared" si="119"/>
        <v>1</v>
      </c>
    </row>
    <row r="1902" spans="1:21" x14ac:dyDescent="0.3">
      <c r="A1902" s="11">
        <v>44641.544004629628</v>
      </c>
      <c r="B1902" s="15">
        <v>44641</v>
      </c>
      <c r="C1902" s="16">
        <v>0.54400462962962959</v>
      </c>
      <c r="D1902" s="12">
        <v>70.2</v>
      </c>
      <c r="E1902" s="12">
        <v>71.760000000000005</v>
      </c>
      <c r="F1902" s="12">
        <v>81.12</v>
      </c>
      <c r="G1902" s="12">
        <v>74.099999999999994</v>
      </c>
      <c r="H1902" s="12">
        <v>76.44</v>
      </c>
      <c r="I1902" s="12">
        <v>70.98</v>
      </c>
      <c r="J1902" s="12">
        <v>78</v>
      </c>
      <c r="K1902" s="12">
        <v>75.66</v>
      </c>
      <c r="L1902" s="13">
        <v>74.782499999999999</v>
      </c>
      <c r="M1902" s="17" t="s">
        <v>10</v>
      </c>
      <c r="N1902" s="17">
        <f t="shared" si="116"/>
        <v>5</v>
      </c>
      <c r="O1902" s="14" t="s">
        <v>10</v>
      </c>
      <c r="P1902" s="14">
        <f t="shared" si="117"/>
        <v>2</v>
      </c>
      <c r="Q1902" s="14" t="s">
        <v>118</v>
      </c>
      <c r="R1902" s="14">
        <f t="shared" si="118"/>
        <v>1</v>
      </c>
      <c r="S1902" s="14" t="s">
        <v>119</v>
      </c>
      <c r="T1902" s="14" t="s">
        <v>148</v>
      </c>
      <c r="U1902" s="14">
        <f t="shared" si="119"/>
        <v>1</v>
      </c>
    </row>
    <row r="1903" spans="1:21" x14ac:dyDescent="0.3">
      <c r="A1903" s="11">
        <v>44641.54583333333</v>
      </c>
      <c r="B1903" s="15">
        <v>44641</v>
      </c>
      <c r="C1903" s="16">
        <v>0.54583333333333328</v>
      </c>
      <c r="D1903" s="12">
        <v>70.2</v>
      </c>
      <c r="E1903" s="12">
        <v>71.760000000000005</v>
      </c>
      <c r="F1903" s="12">
        <v>81.12</v>
      </c>
      <c r="G1903" s="12">
        <v>74.099999999999994</v>
      </c>
      <c r="H1903" s="12">
        <v>76.44</v>
      </c>
      <c r="I1903" s="12">
        <v>70.98</v>
      </c>
      <c r="J1903" s="12">
        <v>78</v>
      </c>
      <c r="K1903" s="12">
        <v>75.66</v>
      </c>
      <c r="L1903" s="13">
        <v>74.782499999999999</v>
      </c>
      <c r="M1903" s="17" t="s">
        <v>10</v>
      </c>
      <c r="N1903" s="17">
        <f t="shared" si="116"/>
        <v>5</v>
      </c>
      <c r="O1903" s="14" t="s">
        <v>10</v>
      </c>
      <c r="P1903" s="14">
        <f t="shared" si="117"/>
        <v>2</v>
      </c>
      <c r="Q1903" s="14" t="s">
        <v>118</v>
      </c>
      <c r="R1903" s="14">
        <f t="shared" si="118"/>
        <v>1</v>
      </c>
      <c r="S1903" s="14" t="s">
        <v>119</v>
      </c>
      <c r="T1903" s="14" t="s">
        <v>148</v>
      </c>
      <c r="U1903" s="14">
        <f t="shared" si="119"/>
        <v>1</v>
      </c>
    </row>
    <row r="1904" spans="1:21" x14ac:dyDescent="0.3">
      <c r="A1904" s="11">
        <v>44641.547546296293</v>
      </c>
      <c r="B1904" s="15">
        <v>44641</v>
      </c>
      <c r="C1904" s="16">
        <v>0.54754629629629636</v>
      </c>
      <c r="D1904" s="12">
        <v>71.100000000000009</v>
      </c>
      <c r="E1904" s="12">
        <v>72.680000000000007</v>
      </c>
      <c r="F1904" s="12">
        <v>82.16</v>
      </c>
      <c r="G1904" s="12">
        <v>75.05</v>
      </c>
      <c r="H1904" s="12">
        <v>77.42</v>
      </c>
      <c r="I1904" s="12">
        <v>71.89</v>
      </c>
      <c r="J1904" s="12">
        <v>79</v>
      </c>
      <c r="K1904" s="12">
        <v>76.63</v>
      </c>
      <c r="L1904" s="13">
        <v>75.741249999999994</v>
      </c>
      <c r="M1904" s="17" t="s">
        <v>10</v>
      </c>
      <c r="N1904" s="17">
        <f t="shared" si="116"/>
        <v>5</v>
      </c>
      <c r="O1904" s="14" t="s">
        <v>10</v>
      </c>
      <c r="P1904" s="14">
        <f t="shared" si="117"/>
        <v>2</v>
      </c>
      <c r="Q1904" s="14" t="s">
        <v>118</v>
      </c>
      <c r="R1904" s="14">
        <f t="shared" si="118"/>
        <v>1</v>
      </c>
      <c r="S1904" s="14" t="s">
        <v>119</v>
      </c>
      <c r="T1904" s="14" t="s">
        <v>148</v>
      </c>
      <c r="U1904" s="14">
        <f t="shared" si="119"/>
        <v>1</v>
      </c>
    </row>
    <row r="1905" spans="1:21" x14ac:dyDescent="0.3">
      <c r="A1905" s="11">
        <v>44641.547824074078</v>
      </c>
      <c r="B1905" s="15">
        <v>44641</v>
      </c>
      <c r="C1905" s="16">
        <v>0.54782407407407407</v>
      </c>
      <c r="D1905" s="12">
        <v>71.100000000000009</v>
      </c>
      <c r="E1905" s="12">
        <v>72.680000000000007</v>
      </c>
      <c r="F1905" s="12">
        <v>82.16</v>
      </c>
      <c r="G1905" s="12">
        <v>75.05</v>
      </c>
      <c r="H1905" s="12">
        <v>77.42</v>
      </c>
      <c r="I1905" s="12">
        <v>71.89</v>
      </c>
      <c r="J1905" s="12">
        <v>79</v>
      </c>
      <c r="K1905" s="12">
        <v>76.63</v>
      </c>
      <c r="L1905" s="13">
        <v>75.741249999999994</v>
      </c>
      <c r="M1905" s="17" t="s">
        <v>10</v>
      </c>
      <c r="N1905" s="17">
        <f t="shared" si="116"/>
        <v>5</v>
      </c>
      <c r="O1905" s="14" t="s">
        <v>10</v>
      </c>
      <c r="P1905" s="14">
        <f t="shared" si="117"/>
        <v>2</v>
      </c>
      <c r="Q1905" s="14" t="s">
        <v>118</v>
      </c>
      <c r="R1905" s="14">
        <f t="shared" si="118"/>
        <v>1</v>
      </c>
      <c r="S1905" s="14" t="s">
        <v>119</v>
      </c>
      <c r="T1905" s="14" t="s">
        <v>148</v>
      </c>
      <c r="U1905" s="14">
        <f t="shared" si="119"/>
        <v>1</v>
      </c>
    </row>
    <row r="1906" spans="1:21" x14ac:dyDescent="0.3">
      <c r="A1906" s="11">
        <v>44641.549305555556</v>
      </c>
      <c r="B1906" s="15">
        <v>44641</v>
      </c>
      <c r="C1906" s="16">
        <v>0.5493055555555556</v>
      </c>
      <c r="D1906" s="12">
        <v>74.7</v>
      </c>
      <c r="E1906" s="12">
        <v>76.36</v>
      </c>
      <c r="F1906" s="12">
        <v>86.320000000000007</v>
      </c>
      <c r="G1906" s="12">
        <v>78.849999999999994</v>
      </c>
      <c r="H1906" s="12">
        <v>81.34</v>
      </c>
      <c r="I1906" s="12">
        <v>75.53</v>
      </c>
      <c r="J1906" s="12">
        <v>83</v>
      </c>
      <c r="K1906" s="12">
        <v>80.509999999999991</v>
      </c>
      <c r="L1906" s="13">
        <v>79.576250000000002</v>
      </c>
      <c r="M1906" s="17" t="s">
        <v>10</v>
      </c>
      <c r="N1906" s="17">
        <f t="shared" si="116"/>
        <v>5</v>
      </c>
      <c r="O1906" s="14" t="s">
        <v>10</v>
      </c>
      <c r="P1906" s="14">
        <f t="shared" si="117"/>
        <v>2</v>
      </c>
      <c r="Q1906" s="14" t="s">
        <v>118</v>
      </c>
      <c r="R1906" s="14">
        <f t="shared" si="118"/>
        <v>1</v>
      </c>
      <c r="S1906" s="14" t="s">
        <v>119</v>
      </c>
      <c r="T1906" s="14" t="s">
        <v>148</v>
      </c>
      <c r="U1906" s="14">
        <f t="shared" si="119"/>
        <v>1</v>
      </c>
    </row>
    <row r="1907" spans="1:21" x14ac:dyDescent="0.3">
      <c r="A1907" s="11">
        <v>44641.552777777775</v>
      </c>
      <c r="B1907" s="15">
        <v>44641</v>
      </c>
      <c r="C1907" s="16">
        <v>0.55277777777777781</v>
      </c>
      <c r="D1907" s="12">
        <v>82.8</v>
      </c>
      <c r="E1907" s="12">
        <v>84.64</v>
      </c>
      <c r="F1907" s="12">
        <v>95.68</v>
      </c>
      <c r="G1907" s="12">
        <v>87.399999999999991</v>
      </c>
      <c r="H1907" s="12">
        <v>90.16</v>
      </c>
      <c r="I1907" s="12">
        <v>83.72</v>
      </c>
      <c r="J1907" s="12">
        <v>92</v>
      </c>
      <c r="K1907" s="12">
        <v>89.24</v>
      </c>
      <c r="L1907" s="13">
        <v>88.204999999999998</v>
      </c>
      <c r="M1907" s="17" t="s">
        <v>10</v>
      </c>
      <c r="N1907" s="17">
        <f t="shared" si="116"/>
        <v>5</v>
      </c>
      <c r="O1907" s="14" t="s">
        <v>10</v>
      </c>
      <c r="P1907" s="14">
        <f t="shared" si="117"/>
        <v>2</v>
      </c>
      <c r="Q1907" s="14" t="s">
        <v>118</v>
      </c>
      <c r="R1907" s="14">
        <f t="shared" si="118"/>
        <v>1</v>
      </c>
      <c r="S1907" s="14" t="s">
        <v>119</v>
      </c>
      <c r="T1907" s="14" t="s">
        <v>148</v>
      </c>
      <c r="U1907" s="14">
        <f t="shared" si="119"/>
        <v>1</v>
      </c>
    </row>
    <row r="1908" spans="1:21" x14ac:dyDescent="0.3">
      <c r="A1908" s="11">
        <v>44641.555289351854</v>
      </c>
      <c r="B1908" s="15">
        <v>44641</v>
      </c>
      <c r="C1908" s="16">
        <v>0.55528935185185191</v>
      </c>
      <c r="D1908" s="12">
        <v>70.2</v>
      </c>
      <c r="E1908" s="12">
        <v>71.760000000000005</v>
      </c>
      <c r="F1908" s="12">
        <v>81.12</v>
      </c>
      <c r="G1908" s="12">
        <v>74.099999999999994</v>
      </c>
      <c r="H1908" s="12">
        <v>76.44</v>
      </c>
      <c r="I1908" s="12">
        <v>70.98</v>
      </c>
      <c r="J1908" s="12">
        <v>78</v>
      </c>
      <c r="K1908" s="12">
        <v>75.66</v>
      </c>
      <c r="L1908" s="13">
        <v>74.782499999999999</v>
      </c>
      <c r="M1908" s="17" t="s">
        <v>10</v>
      </c>
      <c r="N1908" s="17">
        <f t="shared" si="116"/>
        <v>5</v>
      </c>
      <c r="O1908" s="14" t="s">
        <v>10</v>
      </c>
      <c r="P1908" s="14">
        <f t="shared" si="117"/>
        <v>2</v>
      </c>
      <c r="Q1908" s="14" t="s">
        <v>118</v>
      </c>
      <c r="R1908" s="14">
        <f t="shared" si="118"/>
        <v>1</v>
      </c>
      <c r="S1908" s="14" t="s">
        <v>119</v>
      </c>
      <c r="T1908" s="14" t="s">
        <v>148</v>
      </c>
      <c r="U1908" s="14">
        <f t="shared" si="119"/>
        <v>1</v>
      </c>
    </row>
    <row r="1909" spans="1:21" x14ac:dyDescent="0.3">
      <c r="A1909" s="11">
        <v>44641.556250000001</v>
      </c>
      <c r="B1909" s="15">
        <v>44641</v>
      </c>
      <c r="C1909" s="16">
        <v>0.55625000000000002</v>
      </c>
      <c r="D1909" s="12">
        <v>85.5</v>
      </c>
      <c r="E1909" s="12">
        <v>87.4</v>
      </c>
      <c r="F1909" s="12">
        <v>98.8</v>
      </c>
      <c r="G1909" s="12">
        <v>90.25</v>
      </c>
      <c r="H1909" s="12">
        <v>93.1</v>
      </c>
      <c r="I1909" s="12">
        <v>86.45</v>
      </c>
      <c r="J1909" s="12">
        <v>95</v>
      </c>
      <c r="K1909" s="12">
        <v>92.149999999999991</v>
      </c>
      <c r="L1909" s="13">
        <v>91.081249999999997</v>
      </c>
      <c r="M1909" s="17" t="s">
        <v>10</v>
      </c>
      <c r="N1909" s="17">
        <f t="shared" si="116"/>
        <v>5</v>
      </c>
      <c r="O1909" s="14" t="s">
        <v>10</v>
      </c>
      <c r="P1909" s="14">
        <f t="shared" si="117"/>
        <v>2</v>
      </c>
      <c r="Q1909" s="14" t="s">
        <v>118</v>
      </c>
      <c r="R1909" s="14">
        <f t="shared" si="118"/>
        <v>1</v>
      </c>
      <c r="S1909" s="14" t="s">
        <v>119</v>
      </c>
      <c r="T1909" s="14" t="s">
        <v>148</v>
      </c>
      <c r="U1909" s="14">
        <f t="shared" si="119"/>
        <v>1</v>
      </c>
    </row>
    <row r="1910" spans="1:21" x14ac:dyDescent="0.3">
      <c r="A1910" s="11">
        <v>44641.55972222222</v>
      </c>
      <c r="B1910" s="15">
        <v>44641</v>
      </c>
      <c r="C1910" s="16">
        <v>0.55972222222222223</v>
      </c>
      <c r="D1910" s="12">
        <v>81</v>
      </c>
      <c r="E1910" s="12">
        <v>82.8</v>
      </c>
      <c r="F1910" s="12">
        <v>93.600000000000009</v>
      </c>
      <c r="G1910" s="12">
        <v>85.5</v>
      </c>
      <c r="H1910" s="12">
        <v>88.2</v>
      </c>
      <c r="I1910" s="12">
        <v>81.900000000000006</v>
      </c>
      <c r="J1910" s="12">
        <v>90</v>
      </c>
      <c r="K1910" s="12">
        <v>87.3</v>
      </c>
      <c r="L1910" s="13">
        <v>86.287499999999994</v>
      </c>
      <c r="M1910" s="17" t="s">
        <v>10</v>
      </c>
      <c r="N1910" s="17">
        <f t="shared" si="116"/>
        <v>5</v>
      </c>
      <c r="O1910" s="14" t="s">
        <v>10</v>
      </c>
      <c r="P1910" s="14">
        <f t="shared" si="117"/>
        <v>2</v>
      </c>
      <c r="Q1910" s="14" t="s">
        <v>118</v>
      </c>
      <c r="R1910" s="14">
        <f t="shared" si="118"/>
        <v>1</v>
      </c>
      <c r="S1910" s="14" t="s">
        <v>119</v>
      </c>
      <c r="T1910" s="14" t="s">
        <v>148</v>
      </c>
      <c r="U1910" s="14">
        <f t="shared" si="119"/>
        <v>1</v>
      </c>
    </row>
    <row r="1911" spans="1:21" x14ac:dyDescent="0.3">
      <c r="A1911" s="11">
        <v>44641.563194444447</v>
      </c>
      <c r="B1911" s="15">
        <v>44641</v>
      </c>
      <c r="C1911" s="16">
        <v>0.56319444444444444</v>
      </c>
      <c r="D1911" s="12">
        <v>83.7</v>
      </c>
      <c r="E1911" s="12">
        <v>85.56</v>
      </c>
      <c r="F1911" s="12">
        <v>96.72</v>
      </c>
      <c r="G1911" s="12">
        <v>88.35</v>
      </c>
      <c r="H1911" s="12">
        <v>91.14</v>
      </c>
      <c r="I1911" s="12">
        <v>84.63000000000001</v>
      </c>
      <c r="J1911" s="12">
        <v>93</v>
      </c>
      <c r="K1911" s="12">
        <v>90.21</v>
      </c>
      <c r="L1911" s="13">
        <v>89.163750000000007</v>
      </c>
      <c r="M1911" s="17" t="s">
        <v>10</v>
      </c>
      <c r="N1911" s="17">
        <f t="shared" si="116"/>
        <v>5</v>
      </c>
      <c r="O1911" s="14" t="s">
        <v>10</v>
      </c>
      <c r="P1911" s="14">
        <f t="shared" si="117"/>
        <v>2</v>
      </c>
      <c r="Q1911" s="14" t="s">
        <v>118</v>
      </c>
      <c r="R1911" s="14">
        <f t="shared" si="118"/>
        <v>1</v>
      </c>
      <c r="S1911" s="14" t="s">
        <v>119</v>
      </c>
      <c r="T1911" s="14" t="s">
        <v>148</v>
      </c>
      <c r="U1911" s="14">
        <f t="shared" si="119"/>
        <v>1</v>
      </c>
    </row>
    <row r="1912" spans="1:21" x14ac:dyDescent="0.3">
      <c r="A1912" s="11">
        <v>44641.563888888886</v>
      </c>
      <c r="B1912" s="15">
        <v>44641</v>
      </c>
      <c r="C1912" s="16">
        <v>0.56388888888888888</v>
      </c>
      <c r="D1912" s="12">
        <v>72.900000000000006</v>
      </c>
      <c r="E1912" s="12">
        <v>74.52000000000001</v>
      </c>
      <c r="F1912" s="12">
        <v>84.240000000000009</v>
      </c>
      <c r="G1912" s="12">
        <v>76.95</v>
      </c>
      <c r="H1912" s="12">
        <v>79.38</v>
      </c>
      <c r="I1912" s="12">
        <v>73.710000000000008</v>
      </c>
      <c r="J1912" s="12">
        <v>81</v>
      </c>
      <c r="K1912" s="12">
        <v>78.569999999999993</v>
      </c>
      <c r="L1912" s="13">
        <v>77.658749999999998</v>
      </c>
      <c r="M1912" s="17" t="s">
        <v>10</v>
      </c>
      <c r="N1912" s="17">
        <f t="shared" si="116"/>
        <v>5</v>
      </c>
      <c r="O1912" s="14" t="s">
        <v>10</v>
      </c>
      <c r="P1912" s="14">
        <f t="shared" si="117"/>
        <v>2</v>
      </c>
      <c r="Q1912" s="14" t="s">
        <v>118</v>
      </c>
      <c r="R1912" s="14">
        <f t="shared" si="118"/>
        <v>1</v>
      </c>
      <c r="S1912" s="14" t="s">
        <v>119</v>
      </c>
      <c r="T1912" s="14" t="s">
        <v>148</v>
      </c>
      <c r="U1912" s="14">
        <f t="shared" si="119"/>
        <v>1</v>
      </c>
    </row>
    <row r="1913" spans="1:21" x14ac:dyDescent="0.3">
      <c r="A1913" s="11">
        <v>44641.566666666666</v>
      </c>
      <c r="B1913" s="15">
        <v>44641</v>
      </c>
      <c r="C1913" s="16">
        <v>0.56666666666666665</v>
      </c>
      <c r="D1913" s="12">
        <v>90</v>
      </c>
      <c r="E1913" s="12">
        <v>92</v>
      </c>
      <c r="F1913" s="12">
        <v>104</v>
      </c>
      <c r="G1913" s="12">
        <v>95</v>
      </c>
      <c r="H1913" s="12">
        <v>98</v>
      </c>
      <c r="I1913" s="12">
        <v>91</v>
      </c>
      <c r="J1913" s="12">
        <v>100</v>
      </c>
      <c r="K1913" s="12">
        <v>97</v>
      </c>
      <c r="L1913" s="13">
        <v>95.875</v>
      </c>
      <c r="M1913" s="17" t="s">
        <v>10</v>
      </c>
      <c r="N1913" s="17">
        <f t="shared" si="116"/>
        <v>5</v>
      </c>
      <c r="O1913" s="14" t="s">
        <v>10</v>
      </c>
      <c r="P1913" s="14">
        <f t="shared" si="117"/>
        <v>2</v>
      </c>
      <c r="Q1913" s="14" t="s">
        <v>118</v>
      </c>
      <c r="R1913" s="14">
        <f t="shared" si="118"/>
        <v>1</v>
      </c>
      <c r="S1913" s="14" t="s">
        <v>119</v>
      </c>
      <c r="T1913" s="14" t="s">
        <v>148</v>
      </c>
      <c r="U1913" s="14">
        <f t="shared" si="119"/>
        <v>1</v>
      </c>
    </row>
    <row r="1914" spans="1:21" x14ac:dyDescent="0.3">
      <c r="A1914" s="11">
        <v>44641.570138888892</v>
      </c>
      <c r="B1914" s="15">
        <v>44641</v>
      </c>
      <c r="C1914" s="16">
        <v>0.57013888888888886</v>
      </c>
      <c r="D1914" s="12">
        <v>83.7</v>
      </c>
      <c r="E1914" s="12">
        <v>85.56</v>
      </c>
      <c r="F1914" s="12">
        <v>96.72</v>
      </c>
      <c r="G1914" s="12">
        <v>88.35</v>
      </c>
      <c r="H1914" s="12">
        <v>91.14</v>
      </c>
      <c r="I1914" s="12">
        <v>84.63000000000001</v>
      </c>
      <c r="J1914" s="12">
        <v>93</v>
      </c>
      <c r="K1914" s="12">
        <v>90.21</v>
      </c>
      <c r="L1914" s="13">
        <v>89.163750000000007</v>
      </c>
      <c r="M1914" s="17" t="s">
        <v>10</v>
      </c>
      <c r="N1914" s="17">
        <f t="shared" si="116"/>
        <v>5</v>
      </c>
      <c r="O1914" s="14" t="s">
        <v>10</v>
      </c>
      <c r="P1914" s="14">
        <f t="shared" si="117"/>
        <v>2</v>
      </c>
      <c r="Q1914" s="14" t="s">
        <v>118</v>
      </c>
      <c r="R1914" s="14">
        <f t="shared" si="118"/>
        <v>1</v>
      </c>
      <c r="S1914" s="14" t="s">
        <v>119</v>
      </c>
      <c r="T1914" s="14" t="s">
        <v>148</v>
      </c>
      <c r="U1914" s="14">
        <f t="shared" si="119"/>
        <v>1</v>
      </c>
    </row>
    <row r="1915" spans="1:21" x14ac:dyDescent="0.3">
      <c r="A1915" s="11">
        <v>44641.573611111111</v>
      </c>
      <c r="B1915" s="15">
        <v>44641</v>
      </c>
      <c r="C1915" s="16">
        <v>0.57361111111111118</v>
      </c>
      <c r="D1915" s="12">
        <v>89.100000000000009</v>
      </c>
      <c r="E1915" s="12">
        <v>91.08</v>
      </c>
      <c r="F1915" s="12">
        <v>102.96000000000001</v>
      </c>
      <c r="G1915" s="12">
        <v>94.05</v>
      </c>
      <c r="H1915" s="12">
        <v>97.02</v>
      </c>
      <c r="I1915" s="12">
        <v>90.09</v>
      </c>
      <c r="J1915" s="12">
        <v>99</v>
      </c>
      <c r="K1915" s="12">
        <v>96.03</v>
      </c>
      <c r="L1915" s="13">
        <v>94.916249999999991</v>
      </c>
      <c r="M1915" s="17" t="s">
        <v>10</v>
      </c>
      <c r="N1915" s="17">
        <f t="shared" si="116"/>
        <v>5</v>
      </c>
      <c r="O1915" s="14" t="s">
        <v>10</v>
      </c>
      <c r="P1915" s="14">
        <f t="shared" si="117"/>
        <v>2</v>
      </c>
      <c r="Q1915" s="14" t="s">
        <v>118</v>
      </c>
      <c r="R1915" s="14">
        <f t="shared" si="118"/>
        <v>1</v>
      </c>
      <c r="S1915" s="14" t="s">
        <v>119</v>
      </c>
      <c r="T1915" s="14" t="s">
        <v>148</v>
      </c>
      <c r="U1915" s="14">
        <f t="shared" si="119"/>
        <v>1</v>
      </c>
    </row>
    <row r="1916" spans="1:21" x14ac:dyDescent="0.3">
      <c r="A1916" s="11">
        <v>44641.576157407406</v>
      </c>
      <c r="B1916" s="15">
        <v>44641</v>
      </c>
      <c r="C1916" s="16">
        <v>0.5761574074074074</v>
      </c>
      <c r="D1916" s="12">
        <v>76.5</v>
      </c>
      <c r="E1916" s="12">
        <v>78.2</v>
      </c>
      <c r="F1916" s="12">
        <v>88.4</v>
      </c>
      <c r="G1916" s="12">
        <v>80.75</v>
      </c>
      <c r="H1916" s="12">
        <v>83.3</v>
      </c>
      <c r="I1916" s="12">
        <v>77.350000000000009</v>
      </c>
      <c r="J1916" s="12">
        <v>85</v>
      </c>
      <c r="K1916" s="12">
        <v>82.45</v>
      </c>
      <c r="L1916" s="13">
        <v>81.493750000000006</v>
      </c>
      <c r="M1916" s="17" t="s">
        <v>10</v>
      </c>
      <c r="N1916" s="17">
        <f t="shared" si="116"/>
        <v>5</v>
      </c>
      <c r="O1916" s="14" t="s">
        <v>10</v>
      </c>
      <c r="P1916" s="14">
        <f t="shared" si="117"/>
        <v>2</v>
      </c>
      <c r="Q1916" s="14" t="s">
        <v>118</v>
      </c>
      <c r="R1916" s="14">
        <f t="shared" si="118"/>
        <v>1</v>
      </c>
      <c r="S1916" s="14" t="s">
        <v>119</v>
      </c>
      <c r="T1916" s="14" t="s">
        <v>148</v>
      </c>
      <c r="U1916" s="14">
        <f t="shared" si="119"/>
        <v>1</v>
      </c>
    </row>
    <row r="1917" spans="1:21" x14ac:dyDescent="0.3">
      <c r="A1917" s="11">
        <v>44641.57708333333</v>
      </c>
      <c r="B1917" s="15">
        <v>44641</v>
      </c>
      <c r="C1917" s="16">
        <v>0.57708333333333328</v>
      </c>
      <c r="D1917" s="12">
        <v>79.2</v>
      </c>
      <c r="E1917" s="12">
        <v>80.960000000000008</v>
      </c>
      <c r="F1917" s="12">
        <v>91.52000000000001</v>
      </c>
      <c r="G1917" s="12">
        <v>83.6</v>
      </c>
      <c r="H1917" s="12">
        <v>86.24</v>
      </c>
      <c r="I1917" s="12">
        <v>80.08</v>
      </c>
      <c r="J1917" s="12">
        <v>88</v>
      </c>
      <c r="K1917" s="12">
        <v>85.36</v>
      </c>
      <c r="L1917" s="13">
        <v>84.37</v>
      </c>
      <c r="M1917" s="17" t="s">
        <v>10</v>
      </c>
      <c r="N1917" s="17">
        <f t="shared" si="116"/>
        <v>5</v>
      </c>
      <c r="O1917" s="14" t="s">
        <v>10</v>
      </c>
      <c r="P1917" s="14">
        <f t="shared" si="117"/>
        <v>2</v>
      </c>
      <c r="Q1917" s="14" t="s">
        <v>118</v>
      </c>
      <c r="R1917" s="14">
        <f t="shared" si="118"/>
        <v>1</v>
      </c>
      <c r="S1917" s="14" t="s">
        <v>119</v>
      </c>
      <c r="T1917" s="14" t="s">
        <v>148</v>
      </c>
      <c r="U1917" s="14">
        <f t="shared" si="119"/>
        <v>1</v>
      </c>
    </row>
    <row r="1918" spans="1:21" x14ac:dyDescent="0.3">
      <c r="A1918" s="11">
        <v>44641.580555555556</v>
      </c>
      <c r="B1918" s="15">
        <v>44641</v>
      </c>
      <c r="C1918" s="16">
        <v>0.5805555555555556</v>
      </c>
      <c r="D1918" s="12">
        <v>72.900000000000006</v>
      </c>
      <c r="E1918" s="12">
        <v>74.52000000000001</v>
      </c>
      <c r="F1918" s="12">
        <v>84.240000000000009</v>
      </c>
      <c r="G1918" s="12">
        <v>76.95</v>
      </c>
      <c r="H1918" s="12">
        <v>79.38</v>
      </c>
      <c r="I1918" s="12">
        <v>73.710000000000008</v>
      </c>
      <c r="J1918" s="12">
        <v>81</v>
      </c>
      <c r="K1918" s="12">
        <v>78.569999999999993</v>
      </c>
      <c r="L1918" s="13">
        <v>77.658749999999998</v>
      </c>
      <c r="M1918" s="17" t="s">
        <v>10</v>
      </c>
      <c r="N1918" s="17">
        <f t="shared" si="116"/>
        <v>5</v>
      </c>
      <c r="O1918" s="14" t="s">
        <v>10</v>
      </c>
      <c r="P1918" s="14">
        <f t="shared" si="117"/>
        <v>2</v>
      </c>
      <c r="Q1918" s="14" t="s">
        <v>118</v>
      </c>
      <c r="R1918" s="14">
        <f t="shared" si="118"/>
        <v>1</v>
      </c>
      <c r="S1918" s="14" t="s">
        <v>119</v>
      </c>
      <c r="T1918" s="14" t="s">
        <v>148</v>
      </c>
      <c r="U1918" s="14">
        <f t="shared" si="119"/>
        <v>1</v>
      </c>
    </row>
    <row r="1919" spans="1:21" x14ac:dyDescent="0.3">
      <c r="A1919" s="11">
        <v>44641.584027777775</v>
      </c>
      <c r="B1919" s="15">
        <v>44641</v>
      </c>
      <c r="C1919" s="16">
        <v>0.58402777777777781</v>
      </c>
      <c r="D1919" s="12">
        <v>75.600000000000009</v>
      </c>
      <c r="E1919" s="12">
        <v>77.28</v>
      </c>
      <c r="F1919" s="12">
        <v>87.36</v>
      </c>
      <c r="G1919" s="12">
        <v>79.8</v>
      </c>
      <c r="H1919" s="12">
        <v>82.32</v>
      </c>
      <c r="I1919" s="12">
        <v>76.44</v>
      </c>
      <c r="J1919" s="12">
        <v>84</v>
      </c>
      <c r="K1919" s="12">
        <v>81.48</v>
      </c>
      <c r="L1919" s="13">
        <v>80.534999999999997</v>
      </c>
      <c r="M1919" s="17" t="s">
        <v>138</v>
      </c>
      <c r="N1919" s="17">
        <f t="shared" si="116"/>
        <v>3</v>
      </c>
      <c r="O1919" s="14" t="s">
        <v>8</v>
      </c>
      <c r="P1919" s="14">
        <f t="shared" si="117"/>
        <v>1</v>
      </c>
      <c r="Q1919" s="14" t="s">
        <v>118</v>
      </c>
      <c r="R1919" s="14">
        <f t="shared" si="118"/>
        <v>1</v>
      </c>
      <c r="S1919" s="14" t="s">
        <v>119</v>
      </c>
      <c r="T1919" s="14" t="s">
        <v>148</v>
      </c>
      <c r="U1919" s="14">
        <f t="shared" si="119"/>
        <v>1</v>
      </c>
    </row>
    <row r="1920" spans="1:21" x14ac:dyDescent="0.3">
      <c r="A1920" s="11">
        <v>44641.587500000001</v>
      </c>
      <c r="B1920" s="15">
        <v>44641</v>
      </c>
      <c r="C1920" s="16">
        <v>0.58750000000000002</v>
      </c>
      <c r="D1920" s="12">
        <v>77.400000000000006</v>
      </c>
      <c r="E1920" s="12">
        <v>79.12</v>
      </c>
      <c r="F1920" s="12">
        <v>89.44</v>
      </c>
      <c r="G1920" s="12">
        <v>81.7</v>
      </c>
      <c r="H1920" s="12">
        <v>84.28</v>
      </c>
      <c r="I1920" s="12">
        <v>78.260000000000005</v>
      </c>
      <c r="J1920" s="12">
        <v>86</v>
      </c>
      <c r="K1920" s="12">
        <v>83.42</v>
      </c>
      <c r="L1920" s="13">
        <v>82.452500000000001</v>
      </c>
      <c r="M1920" s="17" t="s">
        <v>138</v>
      </c>
      <c r="N1920" s="17">
        <f t="shared" si="116"/>
        <v>3</v>
      </c>
      <c r="O1920" s="14" t="s">
        <v>8</v>
      </c>
      <c r="P1920" s="14">
        <f t="shared" si="117"/>
        <v>1</v>
      </c>
      <c r="Q1920" s="14" t="s">
        <v>118</v>
      </c>
      <c r="R1920" s="14">
        <f t="shared" si="118"/>
        <v>1</v>
      </c>
      <c r="S1920" s="14" t="s">
        <v>119</v>
      </c>
      <c r="T1920" s="14" t="s">
        <v>148</v>
      </c>
      <c r="U1920" s="14">
        <f t="shared" si="119"/>
        <v>1</v>
      </c>
    </row>
    <row r="1921" spans="1:21" x14ac:dyDescent="0.3">
      <c r="A1921" s="11">
        <v>44641.59097222222</v>
      </c>
      <c r="B1921" s="15">
        <v>44641</v>
      </c>
      <c r="C1921" s="16">
        <v>0.59097222222222223</v>
      </c>
      <c r="D1921" s="12">
        <v>79.2</v>
      </c>
      <c r="E1921" s="12">
        <v>80.960000000000008</v>
      </c>
      <c r="F1921" s="12">
        <v>91.52000000000001</v>
      </c>
      <c r="G1921" s="12">
        <v>83.6</v>
      </c>
      <c r="H1921" s="12">
        <v>86.24</v>
      </c>
      <c r="I1921" s="12">
        <v>80.08</v>
      </c>
      <c r="J1921" s="12">
        <v>88</v>
      </c>
      <c r="K1921" s="12">
        <v>85.36</v>
      </c>
      <c r="L1921" s="13">
        <v>84.37</v>
      </c>
      <c r="M1921" s="17" t="s">
        <v>138</v>
      </c>
      <c r="N1921" s="17">
        <f t="shared" si="116"/>
        <v>3</v>
      </c>
      <c r="O1921" s="14" t="s">
        <v>8</v>
      </c>
      <c r="P1921" s="14">
        <f t="shared" si="117"/>
        <v>1</v>
      </c>
      <c r="Q1921" s="14" t="s">
        <v>118</v>
      </c>
      <c r="R1921" s="14">
        <f t="shared" si="118"/>
        <v>1</v>
      </c>
      <c r="S1921" s="14" t="s">
        <v>119</v>
      </c>
      <c r="T1921" s="14" t="s">
        <v>148</v>
      </c>
      <c r="U1921" s="14">
        <f t="shared" si="119"/>
        <v>1</v>
      </c>
    </row>
    <row r="1922" spans="1:21" x14ac:dyDescent="0.3">
      <c r="A1922" s="11">
        <v>44641.594444444447</v>
      </c>
      <c r="B1922" s="15">
        <v>44641</v>
      </c>
      <c r="C1922" s="16">
        <v>0.59444444444444444</v>
      </c>
      <c r="D1922" s="12">
        <v>72.900000000000006</v>
      </c>
      <c r="E1922" s="12">
        <v>74.52000000000001</v>
      </c>
      <c r="F1922" s="12">
        <v>84.240000000000009</v>
      </c>
      <c r="G1922" s="12">
        <v>76.95</v>
      </c>
      <c r="H1922" s="12">
        <v>79.38</v>
      </c>
      <c r="I1922" s="12">
        <v>73.710000000000008</v>
      </c>
      <c r="J1922" s="12">
        <v>81</v>
      </c>
      <c r="K1922" s="12">
        <v>78.569999999999993</v>
      </c>
      <c r="L1922" s="13">
        <v>77.658749999999998</v>
      </c>
      <c r="M1922" s="17" t="s">
        <v>138</v>
      </c>
      <c r="N1922" s="17">
        <f t="shared" si="116"/>
        <v>3</v>
      </c>
      <c r="O1922" s="14" t="s">
        <v>8</v>
      </c>
      <c r="P1922" s="14">
        <f t="shared" si="117"/>
        <v>1</v>
      </c>
      <c r="Q1922" s="14" t="s">
        <v>118</v>
      </c>
      <c r="R1922" s="14">
        <f t="shared" si="118"/>
        <v>1</v>
      </c>
      <c r="S1922" s="14" t="s">
        <v>119</v>
      </c>
      <c r="T1922" s="14" t="s">
        <v>148</v>
      </c>
      <c r="U1922" s="14">
        <f t="shared" si="119"/>
        <v>1</v>
      </c>
    </row>
    <row r="1923" spans="1:21" x14ac:dyDescent="0.3">
      <c r="A1923" s="11">
        <v>44641.597916666666</v>
      </c>
      <c r="B1923" s="15">
        <v>44641</v>
      </c>
      <c r="C1923" s="16">
        <v>0.59791666666666665</v>
      </c>
      <c r="D1923" s="12">
        <v>85.5</v>
      </c>
      <c r="E1923" s="12">
        <v>87.4</v>
      </c>
      <c r="F1923" s="12">
        <v>98.8</v>
      </c>
      <c r="G1923" s="12">
        <v>90.25</v>
      </c>
      <c r="H1923" s="12">
        <v>93.1</v>
      </c>
      <c r="I1923" s="12">
        <v>86.45</v>
      </c>
      <c r="J1923" s="12">
        <v>95</v>
      </c>
      <c r="K1923" s="12">
        <v>92.149999999999991</v>
      </c>
      <c r="L1923" s="13">
        <v>91.081249999999997</v>
      </c>
      <c r="M1923" s="17" t="s">
        <v>138</v>
      </c>
      <c r="N1923" s="17">
        <f t="shared" ref="N1923:N1959" si="120">IF(M1923="Morning",1,IF(M1923="Afternoon",2,IF(M1923="Evening",3,IF(M1923="late Evening",4,IF(M1923="Break",5)))))</f>
        <v>3</v>
      </c>
      <c r="O1923" s="14" t="s">
        <v>115</v>
      </c>
      <c r="P1923" s="14">
        <f t="shared" ref="P1923:P1959" si="121">IF(O1923="Greetings",1,IF(O1923="Break",2,IF(O1923="Closing",3,IF(O1923="demonstration",4,IF(O1923="Hands on",5,IF(O1923="Introduction",6,IF(O1923="Lecture",7,IF(O1923="No Activity",8,IF(O1923="Peer Learning",9)))))))))</f>
        <v>4</v>
      </c>
      <c r="Q1923" s="14" t="s">
        <v>118</v>
      </c>
      <c r="R1923" s="14">
        <f t="shared" ref="R1923:R1959" si="122">IF(Q1923="On Campus",1,IF(Q1923="Off Campus",2))</f>
        <v>1</v>
      </c>
      <c r="S1923" s="14" t="s">
        <v>119</v>
      </c>
      <c r="T1923" s="14" t="s">
        <v>148</v>
      </c>
      <c r="U1923" s="14">
        <f t="shared" ref="U1923:U1959" si="123">IF(T1923="Tools_Digital Drawing",1,IF(T1923="Spatial Design",2,IF(T1923="Technical Contexts",3)))</f>
        <v>1</v>
      </c>
    </row>
    <row r="1924" spans="1:21" x14ac:dyDescent="0.3">
      <c r="A1924" s="11">
        <v>44641.601388888892</v>
      </c>
      <c r="B1924" s="15">
        <v>44641</v>
      </c>
      <c r="C1924" s="16">
        <v>0.60138888888888886</v>
      </c>
      <c r="D1924" s="12">
        <v>80.100000000000009</v>
      </c>
      <c r="E1924" s="12">
        <v>81.88000000000001</v>
      </c>
      <c r="F1924" s="12">
        <v>92.56</v>
      </c>
      <c r="G1924" s="12">
        <v>84.55</v>
      </c>
      <c r="H1924" s="12">
        <v>87.22</v>
      </c>
      <c r="I1924" s="12">
        <v>80.990000000000009</v>
      </c>
      <c r="J1924" s="12">
        <v>89</v>
      </c>
      <c r="K1924" s="12">
        <v>86.33</v>
      </c>
      <c r="L1924" s="13">
        <v>85.328750000000014</v>
      </c>
      <c r="M1924" s="17" t="s">
        <v>138</v>
      </c>
      <c r="N1924" s="17">
        <f t="shared" si="120"/>
        <v>3</v>
      </c>
      <c r="O1924" s="14" t="s">
        <v>115</v>
      </c>
      <c r="P1924" s="14">
        <f t="shared" si="121"/>
        <v>4</v>
      </c>
      <c r="Q1924" s="14" t="s">
        <v>118</v>
      </c>
      <c r="R1924" s="14">
        <f t="shared" si="122"/>
        <v>1</v>
      </c>
      <c r="S1924" s="14" t="s">
        <v>119</v>
      </c>
      <c r="T1924" s="14" t="s">
        <v>148</v>
      </c>
      <c r="U1924" s="14">
        <f t="shared" si="123"/>
        <v>1</v>
      </c>
    </row>
    <row r="1925" spans="1:21" x14ac:dyDescent="0.3">
      <c r="A1925" s="11">
        <v>44641.604861111111</v>
      </c>
      <c r="B1925" s="15">
        <v>44641</v>
      </c>
      <c r="C1925" s="16">
        <v>0.60486111111111118</v>
      </c>
      <c r="D1925" s="12">
        <v>75.600000000000009</v>
      </c>
      <c r="E1925" s="12">
        <v>77.28</v>
      </c>
      <c r="F1925" s="12">
        <v>87.36</v>
      </c>
      <c r="G1925" s="12">
        <v>79.8</v>
      </c>
      <c r="H1925" s="12">
        <v>82.32</v>
      </c>
      <c r="I1925" s="12">
        <v>76.44</v>
      </c>
      <c r="J1925" s="12">
        <v>84</v>
      </c>
      <c r="K1925" s="12">
        <v>81.48</v>
      </c>
      <c r="L1925" s="13">
        <v>80.534999999999997</v>
      </c>
      <c r="M1925" s="17" t="s">
        <v>138</v>
      </c>
      <c r="N1925" s="17">
        <f t="shared" si="120"/>
        <v>3</v>
      </c>
      <c r="O1925" s="14" t="s">
        <v>115</v>
      </c>
      <c r="P1925" s="14">
        <f t="shared" si="121"/>
        <v>4</v>
      </c>
      <c r="Q1925" s="14" t="s">
        <v>118</v>
      </c>
      <c r="R1925" s="14">
        <f t="shared" si="122"/>
        <v>1</v>
      </c>
      <c r="S1925" s="14" t="s">
        <v>119</v>
      </c>
      <c r="T1925" s="14" t="s">
        <v>148</v>
      </c>
      <c r="U1925" s="14">
        <f t="shared" si="123"/>
        <v>1</v>
      </c>
    </row>
    <row r="1926" spans="1:21" x14ac:dyDescent="0.3">
      <c r="A1926" s="11">
        <v>44641.60833333333</v>
      </c>
      <c r="B1926" s="15">
        <v>44641</v>
      </c>
      <c r="C1926" s="16">
        <v>0.60833333333333328</v>
      </c>
      <c r="D1926" s="12">
        <v>51.300000000000004</v>
      </c>
      <c r="E1926" s="12">
        <v>52.440000000000005</v>
      </c>
      <c r="F1926" s="12">
        <v>59.28</v>
      </c>
      <c r="G1926" s="12">
        <v>54.15</v>
      </c>
      <c r="H1926" s="12">
        <v>55.86</v>
      </c>
      <c r="I1926" s="12">
        <v>51.870000000000005</v>
      </c>
      <c r="J1926" s="12">
        <v>57</v>
      </c>
      <c r="K1926" s="12">
        <v>55.29</v>
      </c>
      <c r="L1926" s="13">
        <v>54.648750000000007</v>
      </c>
      <c r="M1926" s="17" t="s">
        <v>138</v>
      </c>
      <c r="N1926" s="17">
        <f t="shared" si="120"/>
        <v>3</v>
      </c>
      <c r="O1926" s="14" t="s">
        <v>115</v>
      </c>
      <c r="P1926" s="14">
        <f t="shared" si="121"/>
        <v>4</v>
      </c>
      <c r="Q1926" s="14" t="s">
        <v>118</v>
      </c>
      <c r="R1926" s="14">
        <f t="shared" si="122"/>
        <v>1</v>
      </c>
      <c r="S1926" s="14" t="s">
        <v>119</v>
      </c>
      <c r="T1926" s="14" t="s">
        <v>148</v>
      </c>
      <c r="U1926" s="14">
        <f t="shared" si="123"/>
        <v>1</v>
      </c>
    </row>
    <row r="1927" spans="1:21" x14ac:dyDescent="0.3">
      <c r="A1927" s="11">
        <v>44641.609189814815</v>
      </c>
      <c r="B1927" s="15">
        <v>44641</v>
      </c>
      <c r="C1927" s="16">
        <v>0.60918981481481482</v>
      </c>
      <c r="D1927" s="12">
        <v>75.600000000000009</v>
      </c>
      <c r="E1927" s="12">
        <v>77.28</v>
      </c>
      <c r="F1927" s="12">
        <v>87.36</v>
      </c>
      <c r="G1927" s="12">
        <v>79.8</v>
      </c>
      <c r="H1927" s="12">
        <v>82.32</v>
      </c>
      <c r="I1927" s="12">
        <v>76.44</v>
      </c>
      <c r="J1927" s="12">
        <v>84</v>
      </c>
      <c r="K1927" s="12">
        <v>81.48</v>
      </c>
      <c r="L1927" s="13">
        <v>80.534999999999997</v>
      </c>
      <c r="M1927" s="17" t="s">
        <v>138</v>
      </c>
      <c r="N1927" s="17">
        <f t="shared" si="120"/>
        <v>3</v>
      </c>
      <c r="O1927" s="14" t="s">
        <v>115</v>
      </c>
      <c r="P1927" s="14">
        <f t="shared" si="121"/>
        <v>4</v>
      </c>
      <c r="Q1927" s="14" t="s">
        <v>118</v>
      </c>
      <c r="R1927" s="14">
        <f t="shared" si="122"/>
        <v>1</v>
      </c>
      <c r="S1927" s="14" t="s">
        <v>119</v>
      </c>
      <c r="T1927" s="14" t="s">
        <v>148</v>
      </c>
      <c r="U1927" s="14">
        <f t="shared" si="123"/>
        <v>1</v>
      </c>
    </row>
    <row r="1928" spans="1:21" x14ac:dyDescent="0.3">
      <c r="A1928" s="11">
        <v>44641.609710648147</v>
      </c>
      <c r="B1928" s="15">
        <v>44641</v>
      </c>
      <c r="C1928" s="16">
        <v>0.60971064814814813</v>
      </c>
      <c r="D1928" s="12">
        <v>72</v>
      </c>
      <c r="E1928" s="12">
        <v>73.600000000000009</v>
      </c>
      <c r="F1928" s="12">
        <v>83.2</v>
      </c>
      <c r="G1928" s="12">
        <v>76</v>
      </c>
      <c r="H1928" s="12">
        <v>78.400000000000006</v>
      </c>
      <c r="I1928" s="12">
        <v>72.8</v>
      </c>
      <c r="J1928" s="12">
        <v>80</v>
      </c>
      <c r="K1928" s="12">
        <v>77.599999999999994</v>
      </c>
      <c r="L1928" s="13">
        <v>76.7</v>
      </c>
      <c r="M1928" s="17" t="s">
        <v>138</v>
      </c>
      <c r="N1928" s="17">
        <f t="shared" si="120"/>
        <v>3</v>
      </c>
      <c r="O1928" s="14" t="s">
        <v>115</v>
      </c>
      <c r="P1928" s="14">
        <f t="shared" si="121"/>
        <v>4</v>
      </c>
      <c r="Q1928" s="14" t="s">
        <v>118</v>
      </c>
      <c r="R1928" s="14">
        <f t="shared" si="122"/>
        <v>1</v>
      </c>
      <c r="S1928" s="14" t="s">
        <v>119</v>
      </c>
      <c r="T1928" s="14" t="s">
        <v>148</v>
      </c>
      <c r="U1928" s="14">
        <f t="shared" si="123"/>
        <v>1</v>
      </c>
    </row>
    <row r="1929" spans="1:21" x14ac:dyDescent="0.3">
      <c r="A1929" s="11">
        <v>44641.609884259262</v>
      </c>
      <c r="B1929" s="15">
        <v>44641</v>
      </c>
      <c r="C1929" s="16">
        <v>0.60988425925925926</v>
      </c>
      <c r="D1929" s="12">
        <v>73.8</v>
      </c>
      <c r="E1929" s="12">
        <v>75.44</v>
      </c>
      <c r="F1929" s="12">
        <v>85.28</v>
      </c>
      <c r="G1929" s="12">
        <v>77.899999999999991</v>
      </c>
      <c r="H1929" s="12">
        <v>80.36</v>
      </c>
      <c r="I1929" s="12">
        <v>74.62</v>
      </c>
      <c r="J1929" s="12">
        <v>82</v>
      </c>
      <c r="K1929" s="12">
        <v>79.539999999999992</v>
      </c>
      <c r="L1929" s="13">
        <v>78.617500000000007</v>
      </c>
      <c r="M1929" s="17" t="s">
        <v>138</v>
      </c>
      <c r="N1929" s="17">
        <f t="shared" si="120"/>
        <v>3</v>
      </c>
      <c r="O1929" s="14" t="s">
        <v>115</v>
      </c>
      <c r="P1929" s="14">
        <f t="shared" si="121"/>
        <v>4</v>
      </c>
      <c r="Q1929" s="14" t="s">
        <v>118</v>
      </c>
      <c r="R1929" s="14">
        <f t="shared" si="122"/>
        <v>1</v>
      </c>
      <c r="S1929" s="14" t="s">
        <v>119</v>
      </c>
      <c r="T1929" s="14" t="s">
        <v>148</v>
      </c>
      <c r="U1929" s="14">
        <f t="shared" si="123"/>
        <v>1</v>
      </c>
    </row>
    <row r="1930" spans="1:21" x14ac:dyDescent="0.3">
      <c r="A1930" s="11">
        <v>44641.610405092593</v>
      </c>
      <c r="B1930" s="15">
        <v>44641</v>
      </c>
      <c r="C1930" s="16">
        <v>0.61040509259259257</v>
      </c>
      <c r="D1930" s="12">
        <v>70.2</v>
      </c>
      <c r="E1930" s="12">
        <v>71.760000000000005</v>
      </c>
      <c r="F1930" s="12">
        <v>81.12</v>
      </c>
      <c r="G1930" s="12">
        <v>74.099999999999994</v>
      </c>
      <c r="H1930" s="12">
        <v>76.44</v>
      </c>
      <c r="I1930" s="12">
        <v>70.98</v>
      </c>
      <c r="J1930" s="12">
        <v>78</v>
      </c>
      <c r="K1930" s="12">
        <v>75.66</v>
      </c>
      <c r="L1930" s="13">
        <v>74.782499999999999</v>
      </c>
      <c r="M1930" s="17" t="s">
        <v>138</v>
      </c>
      <c r="N1930" s="17">
        <f t="shared" si="120"/>
        <v>3</v>
      </c>
      <c r="O1930" s="14" t="s">
        <v>122</v>
      </c>
      <c r="P1930" s="14">
        <f t="shared" si="121"/>
        <v>5</v>
      </c>
      <c r="Q1930" s="14" t="s">
        <v>118</v>
      </c>
      <c r="R1930" s="14">
        <f t="shared" si="122"/>
        <v>1</v>
      </c>
      <c r="S1930" s="14" t="s">
        <v>119</v>
      </c>
      <c r="T1930" s="14" t="s">
        <v>148</v>
      </c>
      <c r="U1930" s="14">
        <f t="shared" si="123"/>
        <v>1</v>
      </c>
    </row>
    <row r="1931" spans="1:21" x14ac:dyDescent="0.3">
      <c r="A1931" s="11">
        <v>44641.61109953704</v>
      </c>
      <c r="B1931" s="15">
        <v>44641</v>
      </c>
      <c r="C1931" s="16">
        <v>0.61109953703703701</v>
      </c>
      <c r="D1931" s="12">
        <v>65.7</v>
      </c>
      <c r="E1931" s="12">
        <v>67.16</v>
      </c>
      <c r="F1931" s="12">
        <v>75.92</v>
      </c>
      <c r="G1931" s="12">
        <v>69.349999999999994</v>
      </c>
      <c r="H1931" s="12">
        <v>71.539999999999992</v>
      </c>
      <c r="I1931" s="12">
        <v>66.430000000000007</v>
      </c>
      <c r="J1931" s="12">
        <v>73</v>
      </c>
      <c r="K1931" s="12">
        <v>70.81</v>
      </c>
      <c r="L1931" s="13">
        <v>69.988749999999996</v>
      </c>
      <c r="M1931" s="17" t="s">
        <v>138</v>
      </c>
      <c r="N1931" s="17">
        <f t="shared" si="120"/>
        <v>3</v>
      </c>
      <c r="O1931" s="14" t="s">
        <v>122</v>
      </c>
      <c r="P1931" s="14">
        <f t="shared" si="121"/>
        <v>5</v>
      </c>
      <c r="Q1931" s="14" t="s">
        <v>118</v>
      </c>
      <c r="R1931" s="14">
        <f t="shared" si="122"/>
        <v>1</v>
      </c>
      <c r="S1931" s="14" t="s">
        <v>119</v>
      </c>
      <c r="T1931" s="14" t="s">
        <v>148</v>
      </c>
      <c r="U1931" s="14">
        <f t="shared" si="123"/>
        <v>1</v>
      </c>
    </row>
    <row r="1932" spans="1:21" x14ac:dyDescent="0.3">
      <c r="A1932" s="11">
        <v>44641.611793981479</v>
      </c>
      <c r="B1932" s="15">
        <v>44641</v>
      </c>
      <c r="C1932" s="16">
        <v>0.61179398148148145</v>
      </c>
      <c r="D1932" s="12">
        <v>68.400000000000006</v>
      </c>
      <c r="E1932" s="12">
        <v>69.92</v>
      </c>
      <c r="F1932" s="12">
        <v>79.040000000000006</v>
      </c>
      <c r="G1932" s="12">
        <v>72.2</v>
      </c>
      <c r="H1932" s="12">
        <v>74.48</v>
      </c>
      <c r="I1932" s="12">
        <v>69.16</v>
      </c>
      <c r="J1932" s="12">
        <v>76</v>
      </c>
      <c r="K1932" s="12">
        <v>73.72</v>
      </c>
      <c r="L1932" s="13">
        <v>72.865000000000009</v>
      </c>
      <c r="M1932" s="17" t="s">
        <v>138</v>
      </c>
      <c r="N1932" s="17">
        <f t="shared" si="120"/>
        <v>3</v>
      </c>
      <c r="O1932" s="14" t="s">
        <v>122</v>
      </c>
      <c r="P1932" s="14">
        <f t="shared" si="121"/>
        <v>5</v>
      </c>
      <c r="Q1932" s="14" t="s">
        <v>118</v>
      </c>
      <c r="R1932" s="14">
        <f t="shared" si="122"/>
        <v>1</v>
      </c>
      <c r="S1932" s="14" t="s">
        <v>119</v>
      </c>
      <c r="T1932" s="14" t="s">
        <v>148</v>
      </c>
      <c r="U1932" s="14">
        <f t="shared" si="123"/>
        <v>1</v>
      </c>
    </row>
    <row r="1933" spans="1:21" x14ac:dyDescent="0.3">
      <c r="A1933" s="11">
        <v>44641.613182870373</v>
      </c>
      <c r="B1933" s="15">
        <v>44641</v>
      </c>
      <c r="C1933" s="16">
        <v>0.61318287037037034</v>
      </c>
      <c r="D1933" s="12">
        <v>73.8</v>
      </c>
      <c r="E1933" s="12">
        <v>75.44</v>
      </c>
      <c r="F1933" s="12">
        <v>85.28</v>
      </c>
      <c r="G1933" s="12">
        <v>77.899999999999991</v>
      </c>
      <c r="H1933" s="12">
        <v>80.36</v>
      </c>
      <c r="I1933" s="12">
        <v>74.62</v>
      </c>
      <c r="J1933" s="12">
        <v>82</v>
      </c>
      <c r="K1933" s="12">
        <v>79.539999999999992</v>
      </c>
      <c r="L1933" s="13">
        <v>78.617500000000007</v>
      </c>
      <c r="M1933" s="17" t="s">
        <v>138</v>
      </c>
      <c r="N1933" s="17">
        <f t="shared" si="120"/>
        <v>3</v>
      </c>
      <c r="O1933" s="14" t="s">
        <v>122</v>
      </c>
      <c r="P1933" s="14">
        <f t="shared" si="121"/>
        <v>5</v>
      </c>
      <c r="Q1933" s="14" t="s">
        <v>118</v>
      </c>
      <c r="R1933" s="14">
        <f t="shared" si="122"/>
        <v>1</v>
      </c>
      <c r="S1933" s="14" t="s">
        <v>119</v>
      </c>
      <c r="T1933" s="14" t="s">
        <v>148</v>
      </c>
      <c r="U1933" s="14">
        <f t="shared" si="123"/>
        <v>1</v>
      </c>
    </row>
    <row r="1934" spans="1:21" x14ac:dyDescent="0.3">
      <c r="A1934" s="11">
        <v>44641.613333333335</v>
      </c>
      <c r="B1934" s="15">
        <v>44641</v>
      </c>
      <c r="C1934" s="16">
        <v>0.6133333333333334</v>
      </c>
      <c r="D1934" s="12">
        <v>74.7</v>
      </c>
      <c r="E1934" s="12">
        <v>76.36</v>
      </c>
      <c r="F1934" s="12">
        <v>86.320000000000007</v>
      </c>
      <c r="G1934" s="12">
        <v>78.849999999999994</v>
      </c>
      <c r="H1934" s="12">
        <v>81.34</v>
      </c>
      <c r="I1934" s="12">
        <v>75.53</v>
      </c>
      <c r="J1934" s="12">
        <v>83</v>
      </c>
      <c r="K1934" s="12">
        <v>80.509999999999991</v>
      </c>
      <c r="L1934" s="13">
        <v>79.576250000000002</v>
      </c>
      <c r="M1934" s="17" t="s">
        <v>138</v>
      </c>
      <c r="N1934" s="17">
        <f t="shared" si="120"/>
        <v>3</v>
      </c>
      <c r="O1934" s="14" t="s">
        <v>122</v>
      </c>
      <c r="P1934" s="14">
        <f t="shared" si="121"/>
        <v>5</v>
      </c>
      <c r="Q1934" s="14" t="s">
        <v>118</v>
      </c>
      <c r="R1934" s="14">
        <f t="shared" si="122"/>
        <v>1</v>
      </c>
      <c r="S1934" s="14" t="s">
        <v>119</v>
      </c>
      <c r="T1934" s="14" t="s">
        <v>148</v>
      </c>
      <c r="U1934" s="14">
        <f t="shared" si="123"/>
        <v>1</v>
      </c>
    </row>
    <row r="1935" spans="1:21" x14ac:dyDescent="0.3">
      <c r="A1935" s="11">
        <v>44641.613819444443</v>
      </c>
      <c r="B1935" s="15">
        <v>44641</v>
      </c>
      <c r="C1935" s="16">
        <v>0.61381944444444447</v>
      </c>
      <c r="D1935" s="12">
        <v>75.600000000000009</v>
      </c>
      <c r="E1935" s="12">
        <v>77.28</v>
      </c>
      <c r="F1935" s="12">
        <v>87.36</v>
      </c>
      <c r="G1935" s="12">
        <v>79.8</v>
      </c>
      <c r="H1935" s="12">
        <v>82.32</v>
      </c>
      <c r="I1935" s="12">
        <v>76.44</v>
      </c>
      <c r="J1935" s="12">
        <v>84</v>
      </c>
      <c r="K1935" s="12">
        <v>81.48</v>
      </c>
      <c r="L1935" s="13">
        <v>80.534999999999997</v>
      </c>
      <c r="M1935" s="17" t="s">
        <v>138</v>
      </c>
      <c r="N1935" s="17">
        <f t="shared" si="120"/>
        <v>3</v>
      </c>
      <c r="O1935" s="14" t="s">
        <v>122</v>
      </c>
      <c r="P1935" s="14">
        <f t="shared" si="121"/>
        <v>5</v>
      </c>
      <c r="Q1935" s="14" t="s">
        <v>118</v>
      </c>
      <c r="R1935" s="14">
        <f t="shared" si="122"/>
        <v>1</v>
      </c>
      <c r="S1935" s="14" t="s">
        <v>119</v>
      </c>
      <c r="T1935" s="14" t="s">
        <v>148</v>
      </c>
      <c r="U1935" s="14">
        <f t="shared" si="123"/>
        <v>1</v>
      </c>
    </row>
    <row r="1936" spans="1:21" x14ac:dyDescent="0.3">
      <c r="A1936" s="11">
        <v>44641.613877314812</v>
      </c>
      <c r="B1936" s="15">
        <v>44641</v>
      </c>
      <c r="C1936" s="16">
        <v>0.61387731481481478</v>
      </c>
      <c r="D1936" s="12">
        <v>74.7</v>
      </c>
      <c r="E1936" s="12">
        <v>76.36</v>
      </c>
      <c r="F1936" s="12">
        <v>86.320000000000007</v>
      </c>
      <c r="G1936" s="12">
        <v>78.849999999999994</v>
      </c>
      <c r="H1936" s="12">
        <v>81.34</v>
      </c>
      <c r="I1936" s="12">
        <v>75.53</v>
      </c>
      <c r="J1936" s="12">
        <v>83</v>
      </c>
      <c r="K1936" s="12">
        <v>80.509999999999991</v>
      </c>
      <c r="L1936" s="13">
        <v>79.576250000000002</v>
      </c>
      <c r="M1936" s="17" t="s">
        <v>138</v>
      </c>
      <c r="N1936" s="17">
        <f t="shared" si="120"/>
        <v>3</v>
      </c>
      <c r="O1936" s="14" t="s">
        <v>122</v>
      </c>
      <c r="P1936" s="14">
        <f t="shared" si="121"/>
        <v>5</v>
      </c>
      <c r="Q1936" s="14" t="s">
        <v>118</v>
      </c>
      <c r="R1936" s="14">
        <f t="shared" si="122"/>
        <v>1</v>
      </c>
      <c r="S1936" s="14" t="s">
        <v>119</v>
      </c>
      <c r="T1936" s="14" t="s">
        <v>148</v>
      </c>
      <c r="U1936" s="14">
        <f t="shared" si="123"/>
        <v>1</v>
      </c>
    </row>
    <row r="1937" spans="1:21" x14ac:dyDescent="0.3">
      <c r="A1937" s="11">
        <v>44641.613912037035</v>
      </c>
      <c r="B1937" s="15">
        <v>44641</v>
      </c>
      <c r="C1937" s="16">
        <v>0.61391203703703701</v>
      </c>
      <c r="D1937" s="12">
        <v>74.7</v>
      </c>
      <c r="E1937" s="12">
        <v>76.36</v>
      </c>
      <c r="F1937" s="12">
        <v>86.320000000000007</v>
      </c>
      <c r="G1937" s="12">
        <v>78.849999999999994</v>
      </c>
      <c r="H1937" s="12">
        <v>81.34</v>
      </c>
      <c r="I1937" s="12">
        <v>75.53</v>
      </c>
      <c r="J1937" s="12">
        <v>83</v>
      </c>
      <c r="K1937" s="12">
        <v>80.509999999999991</v>
      </c>
      <c r="L1937" s="13">
        <v>79.576250000000002</v>
      </c>
      <c r="M1937" s="17" t="s">
        <v>138</v>
      </c>
      <c r="N1937" s="17">
        <f t="shared" si="120"/>
        <v>3</v>
      </c>
      <c r="O1937" s="14" t="s">
        <v>122</v>
      </c>
      <c r="P1937" s="14">
        <f t="shared" si="121"/>
        <v>5</v>
      </c>
      <c r="Q1937" s="14" t="s">
        <v>118</v>
      </c>
      <c r="R1937" s="14">
        <f t="shared" si="122"/>
        <v>1</v>
      </c>
      <c r="S1937" s="14" t="s">
        <v>119</v>
      </c>
      <c r="T1937" s="14" t="s">
        <v>148</v>
      </c>
      <c r="U1937" s="14">
        <f t="shared" si="123"/>
        <v>1</v>
      </c>
    </row>
    <row r="1938" spans="1:21" x14ac:dyDescent="0.3">
      <c r="A1938" s="11">
        <v>44641.614074074074</v>
      </c>
      <c r="B1938" s="15">
        <v>44641</v>
      </c>
      <c r="C1938" s="16">
        <v>0.61407407407407411</v>
      </c>
      <c r="D1938" s="12">
        <v>74.7</v>
      </c>
      <c r="E1938" s="12">
        <v>76.36</v>
      </c>
      <c r="F1938" s="12">
        <v>86.320000000000007</v>
      </c>
      <c r="G1938" s="12">
        <v>78.849999999999994</v>
      </c>
      <c r="H1938" s="12">
        <v>81.34</v>
      </c>
      <c r="I1938" s="12">
        <v>75.53</v>
      </c>
      <c r="J1938" s="12">
        <v>83</v>
      </c>
      <c r="K1938" s="12">
        <v>80.509999999999991</v>
      </c>
      <c r="L1938" s="13">
        <v>79.576250000000002</v>
      </c>
      <c r="M1938" s="17" t="s">
        <v>138</v>
      </c>
      <c r="N1938" s="17">
        <f t="shared" si="120"/>
        <v>3</v>
      </c>
      <c r="O1938" s="14" t="s">
        <v>122</v>
      </c>
      <c r="P1938" s="14">
        <f t="shared" si="121"/>
        <v>5</v>
      </c>
      <c r="Q1938" s="14" t="s">
        <v>118</v>
      </c>
      <c r="R1938" s="14">
        <f t="shared" si="122"/>
        <v>1</v>
      </c>
      <c r="S1938" s="14" t="s">
        <v>119</v>
      </c>
      <c r="T1938" s="14" t="s">
        <v>148</v>
      </c>
      <c r="U1938" s="14">
        <f t="shared" si="123"/>
        <v>1</v>
      </c>
    </row>
    <row r="1939" spans="1:21" x14ac:dyDescent="0.3">
      <c r="A1939" s="11">
        <v>44641.614189814813</v>
      </c>
      <c r="B1939" s="15">
        <v>44641</v>
      </c>
      <c r="C1939" s="16">
        <v>0.61418981481481483</v>
      </c>
      <c r="D1939" s="12">
        <v>75.600000000000009</v>
      </c>
      <c r="E1939" s="12">
        <v>77.28</v>
      </c>
      <c r="F1939" s="12">
        <v>87.36</v>
      </c>
      <c r="G1939" s="12">
        <v>79.8</v>
      </c>
      <c r="H1939" s="12">
        <v>82.32</v>
      </c>
      <c r="I1939" s="12">
        <v>76.44</v>
      </c>
      <c r="J1939" s="12">
        <v>84</v>
      </c>
      <c r="K1939" s="12">
        <v>81.48</v>
      </c>
      <c r="L1939" s="13">
        <v>80.534999999999997</v>
      </c>
      <c r="M1939" s="17" t="s">
        <v>138</v>
      </c>
      <c r="N1939" s="17">
        <f t="shared" si="120"/>
        <v>3</v>
      </c>
      <c r="O1939" s="14" t="s">
        <v>13</v>
      </c>
      <c r="P1939" s="14">
        <f t="shared" si="121"/>
        <v>7</v>
      </c>
      <c r="Q1939" s="14" t="s">
        <v>118</v>
      </c>
      <c r="R1939" s="14">
        <f t="shared" si="122"/>
        <v>1</v>
      </c>
      <c r="S1939" s="14" t="s">
        <v>119</v>
      </c>
      <c r="T1939" s="14" t="s">
        <v>148</v>
      </c>
      <c r="U1939" s="14">
        <f t="shared" si="123"/>
        <v>1</v>
      </c>
    </row>
    <row r="1940" spans="1:21" x14ac:dyDescent="0.3">
      <c r="A1940" s="11">
        <v>44641.614328703705</v>
      </c>
      <c r="B1940" s="15">
        <v>44641</v>
      </c>
      <c r="C1940" s="16">
        <v>0.61432870370370374</v>
      </c>
      <c r="D1940" s="12">
        <v>73.8</v>
      </c>
      <c r="E1940" s="12">
        <v>75.44</v>
      </c>
      <c r="F1940" s="12">
        <v>85.28</v>
      </c>
      <c r="G1940" s="12">
        <v>77.899999999999991</v>
      </c>
      <c r="H1940" s="12">
        <v>80.36</v>
      </c>
      <c r="I1940" s="12">
        <v>74.62</v>
      </c>
      <c r="J1940" s="12">
        <v>82</v>
      </c>
      <c r="K1940" s="12">
        <v>79.539999999999992</v>
      </c>
      <c r="L1940" s="13">
        <v>78.617500000000007</v>
      </c>
      <c r="M1940" s="17" t="s">
        <v>138</v>
      </c>
      <c r="N1940" s="17">
        <f t="shared" si="120"/>
        <v>3</v>
      </c>
      <c r="O1940" s="14" t="s">
        <v>13</v>
      </c>
      <c r="P1940" s="14">
        <f t="shared" si="121"/>
        <v>7</v>
      </c>
      <c r="Q1940" s="14" t="s">
        <v>118</v>
      </c>
      <c r="R1940" s="14">
        <f t="shared" si="122"/>
        <v>1</v>
      </c>
      <c r="S1940" s="14" t="s">
        <v>119</v>
      </c>
      <c r="T1940" s="14" t="s">
        <v>148</v>
      </c>
      <c r="U1940" s="14">
        <f t="shared" si="123"/>
        <v>1</v>
      </c>
    </row>
    <row r="1941" spans="1:21" x14ac:dyDescent="0.3">
      <c r="A1941" s="11">
        <v>44641.61446759259</v>
      </c>
      <c r="B1941" s="15">
        <v>44641</v>
      </c>
      <c r="C1941" s="16">
        <v>0.61446759259259254</v>
      </c>
      <c r="D1941" s="12">
        <v>73.8</v>
      </c>
      <c r="E1941" s="12">
        <v>75.44</v>
      </c>
      <c r="F1941" s="12">
        <v>85.28</v>
      </c>
      <c r="G1941" s="12">
        <v>77.899999999999991</v>
      </c>
      <c r="H1941" s="12">
        <v>80.36</v>
      </c>
      <c r="I1941" s="12">
        <v>74.62</v>
      </c>
      <c r="J1941" s="12">
        <v>82</v>
      </c>
      <c r="K1941" s="12">
        <v>79.539999999999992</v>
      </c>
      <c r="L1941" s="13">
        <v>78.617500000000007</v>
      </c>
      <c r="M1941" s="17" t="s">
        <v>138</v>
      </c>
      <c r="N1941" s="17">
        <f t="shared" si="120"/>
        <v>3</v>
      </c>
      <c r="O1941" s="14" t="s">
        <v>13</v>
      </c>
      <c r="P1941" s="14">
        <f t="shared" si="121"/>
        <v>7</v>
      </c>
      <c r="Q1941" s="14" t="s">
        <v>118</v>
      </c>
      <c r="R1941" s="14">
        <f t="shared" si="122"/>
        <v>1</v>
      </c>
      <c r="S1941" s="14" t="s">
        <v>119</v>
      </c>
      <c r="T1941" s="14" t="s">
        <v>148</v>
      </c>
      <c r="U1941" s="14">
        <f t="shared" si="123"/>
        <v>1</v>
      </c>
    </row>
    <row r="1942" spans="1:21" x14ac:dyDescent="0.3">
      <c r="A1942" s="11">
        <v>44641.614571759259</v>
      </c>
      <c r="B1942" s="15">
        <v>44641</v>
      </c>
      <c r="C1942" s="16">
        <v>0.61457175925925933</v>
      </c>
      <c r="D1942" s="12">
        <v>76.5</v>
      </c>
      <c r="E1942" s="12">
        <v>78.2</v>
      </c>
      <c r="F1942" s="12">
        <v>88.4</v>
      </c>
      <c r="G1942" s="12">
        <v>80.75</v>
      </c>
      <c r="H1942" s="12">
        <v>83.3</v>
      </c>
      <c r="I1942" s="12">
        <v>77.350000000000009</v>
      </c>
      <c r="J1942" s="12">
        <v>85</v>
      </c>
      <c r="K1942" s="12">
        <v>82.45</v>
      </c>
      <c r="L1942" s="13">
        <v>81.493750000000006</v>
      </c>
      <c r="M1942" s="17" t="s">
        <v>138</v>
      </c>
      <c r="N1942" s="17">
        <f t="shared" si="120"/>
        <v>3</v>
      </c>
      <c r="O1942" s="14" t="s">
        <v>13</v>
      </c>
      <c r="P1942" s="14">
        <f t="shared" si="121"/>
        <v>7</v>
      </c>
      <c r="Q1942" s="14" t="s">
        <v>118</v>
      </c>
      <c r="R1942" s="14">
        <f t="shared" si="122"/>
        <v>1</v>
      </c>
      <c r="S1942" s="14" t="s">
        <v>119</v>
      </c>
      <c r="T1942" s="14" t="s">
        <v>148</v>
      </c>
      <c r="U1942" s="14">
        <f t="shared" si="123"/>
        <v>1</v>
      </c>
    </row>
    <row r="1943" spans="1:21" x14ac:dyDescent="0.3">
      <c r="A1943" s="11">
        <v>44641.615266203706</v>
      </c>
      <c r="B1943" s="15">
        <v>44641</v>
      </c>
      <c r="C1943" s="16">
        <v>0.61526620370370366</v>
      </c>
      <c r="D1943" s="12">
        <v>80.100000000000009</v>
      </c>
      <c r="E1943" s="12">
        <v>81.88000000000001</v>
      </c>
      <c r="F1943" s="12">
        <v>92.56</v>
      </c>
      <c r="G1943" s="12">
        <v>84.55</v>
      </c>
      <c r="H1943" s="12">
        <v>87.22</v>
      </c>
      <c r="I1943" s="12">
        <v>80.990000000000009</v>
      </c>
      <c r="J1943" s="12">
        <v>89</v>
      </c>
      <c r="K1943" s="12">
        <v>86.33</v>
      </c>
      <c r="L1943" s="13">
        <v>85.328750000000014</v>
      </c>
      <c r="M1943" s="17" t="s">
        <v>138</v>
      </c>
      <c r="N1943" s="17">
        <f t="shared" si="120"/>
        <v>3</v>
      </c>
      <c r="O1943" s="14" t="s">
        <v>13</v>
      </c>
      <c r="P1943" s="14">
        <f t="shared" si="121"/>
        <v>7</v>
      </c>
      <c r="Q1943" s="14" t="s">
        <v>118</v>
      </c>
      <c r="R1943" s="14">
        <f t="shared" si="122"/>
        <v>1</v>
      </c>
      <c r="S1943" s="14" t="s">
        <v>119</v>
      </c>
      <c r="T1943" s="14" t="s">
        <v>148</v>
      </c>
      <c r="U1943" s="14">
        <f t="shared" si="123"/>
        <v>1</v>
      </c>
    </row>
    <row r="1944" spans="1:21" x14ac:dyDescent="0.3">
      <c r="A1944" s="11">
        <v>44641.615960648145</v>
      </c>
      <c r="B1944" s="15">
        <v>44641</v>
      </c>
      <c r="C1944" s="16">
        <v>0.61596064814814822</v>
      </c>
      <c r="D1944" s="12">
        <v>82.8</v>
      </c>
      <c r="E1944" s="12">
        <v>84.64</v>
      </c>
      <c r="F1944" s="12">
        <v>95.68</v>
      </c>
      <c r="G1944" s="12">
        <v>87.399999999999991</v>
      </c>
      <c r="H1944" s="12">
        <v>90.16</v>
      </c>
      <c r="I1944" s="12">
        <v>83.72</v>
      </c>
      <c r="J1944" s="12">
        <v>92</v>
      </c>
      <c r="K1944" s="12">
        <v>89.24</v>
      </c>
      <c r="L1944" s="13">
        <v>88.204999999999998</v>
      </c>
      <c r="M1944" s="17" t="s">
        <v>138</v>
      </c>
      <c r="N1944" s="17">
        <f t="shared" si="120"/>
        <v>3</v>
      </c>
      <c r="O1944" s="14" t="s">
        <v>13</v>
      </c>
      <c r="P1944" s="14">
        <f t="shared" si="121"/>
        <v>7</v>
      </c>
      <c r="Q1944" s="14" t="s">
        <v>118</v>
      </c>
      <c r="R1944" s="14">
        <f t="shared" si="122"/>
        <v>1</v>
      </c>
      <c r="S1944" s="14" t="s">
        <v>119</v>
      </c>
      <c r="T1944" s="14" t="s">
        <v>148</v>
      </c>
      <c r="U1944" s="14">
        <f t="shared" si="123"/>
        <v>1</v>
      </c>
    </row>
    <row r="1945" spans="1:21" x14ac:dyDescent="0.3">
      <c r="A1945" s="11">
        <v>44641.616168981483</v>
      </c>
      <c r="B1945" s="15">
        <v>44641</v>
      </c>
      <c r="C1945" s="16">
        <v>0.61616898148148147</v>
      </c>
      <c r="D1945" s="12">
        <v>81</v>
      </c>
      <c r="E1945" s="12">
        <v>82.8</v>
      </c>
      <c r="F1945" s="12">
        <v>93.600000000000009</v>
      </c>
      <c r="G1945" s="12">
        <v>85.5</v>
      </c>
      <c r="H1945" s="12">
        <v>88.2</v>
      </c>
      <c r="I1945" s="12">
        <v>81.900000000000006</v>
      </c>
      <c r="J1945" s="12">
        <v>90</v>
      </c>
      <c r="K1945" s="12">
        <v>87.3</v>
      </c>
      <c r="L1945" s="13">
        <v>86.287499999999994</v>
      </c>
      <c r="M1945" s="17" t="s">
        <v>138</v>
      </c>
      <c r="N1945" s="17">
        <f t="shared" si="120"/>
        <v>3</v>
      </c>
      <c r="O1945" s="14" t="s">
        <v>13</v>
      </c>
      <c r="P1945" s="14">
        <f t="shared" si="121"/>
        <v>7</v>
      </c>
      <c r="Q1945" s="14" t="s">
        <v>118</v>
      </c>
      <c r="R1945" s="14">
        <f t="shared" si="122"/>
        <v>1</v>
      </c>
      <c r="S1945" s="14" t="s">
        <v>119</v>
      </c>
      <c r="T1945" s="14" t="s">
        <v>148</v>
      </c>
      <c r="U1945" s="14">
        <f t="shared" si="123"/>
        <v>1</v>
      </c>
    </row>
    <row r="1946" spans="1:21" x14ac:dyDescent="0.3">
      <c r="A1946" s="11">
        <v>44641.616469907407</v>
      </c>
      <c r="B1946" s="15">
        <v>44641</v>
      </c>
      <c r="C1946" s="16">
        <v>0.61646990740740748</v>
      </c>
      <c r="D1946" s="12">
        <v>84.600000000000009</v>
      </c>
      <c r="E1946" s="12">
        <v>86.48</v>
      </c>
      <c r="F1946" s="12">
        <v>97.76</v>
      </c>
      <c r="G1946" s="12">
        <v>89.3</v>
      </c>
      <c r="H1946" s="12">
        <v>92.12</v>
      </c>
      <c r="I1946" s="12">
        <v>85.54</v>
      </c>
      <c r="J1946" s="12">
        <v>94</v>
      </c>
      <c r="K1946" s="12">
        <v>91.179999999999993</v>
      </c>
      <c r="L1946" s="13">
        <v>90.122500000000002</v>
      </c>
      <c r="M1946" s="17" t="s">
        <v>138</v>
      </c>
      <c r="N1946" s="17">
        <f t="shared" si="120"/>
        <v>3</v>
      </c>
      <c r="O1946" s="14" t="s">
        <v>13</v>
      </c>
      <c r="P1946" s="14">
        <f t="shared" si="121"/>
        <v>7</v>
      </c>
      <c r="Q1946" s="14" t="s">
        <v>118</v>
      </c>
      <c r="R1946" s="14">
        <f t="shared" si="122"/>
        <v>1</v>
      </c>
      <c r="S1946" s="14" t="s">
        <v>119</v>
      </c>
      <c r="T1946" s="14" t="s">
        <v>148</v>
      </c>
      <c r="U1946" s="14">
        <f t="shared" si="123"/>
        <v>1</v>
      </c>
    </row>
    <row r="1947" spans="1:21" x14ac:dyDescent="0.3">
      <c r="A1947" s="11">
        <v>44641.616655092592</v>
      </c>
      <c r="B1947" s="15">
        <v>44641</v>
      </c>
      <c r="C1947" s="16">
        <v>0.61665509259259255</v>
      </c>
      <c r="D1947" s="12">
        <v>81</v>
      </c>
      <c r="E1947" s="12">
        <v>82.8</v>
      </c>
      <c r="F1947" s="12">
        <v>93.600000000000009</v>
      </c>
      <c r="G1947" s="12">
        <v>85.5</v>
      </c>
      <c r="H1947" s="12">
        <v>88.2</v>
      </c>
      <c r="I1947" s="12">
        <v>81.900000000000006</v>
      </c>
      <c r="J1947" s="12">
        <v>90</v>
      </c>
      <c r="K1947" s="12">
        <v>87.3</v>
      </c>
      <c r="L1947" s="13">
        <v>86.287499999999994</v>
      </c>
      <c r="M1947" s="17" t="s">
        <v>138</v>
      </c>
      <c r="N1947" s="17">
        <f t="shared" si="120"/>
        <v>3</v>
      </c>
      <c r="O1947" s="14" t="s">
        <v>13</v>
      </c>
      <c r="P1947" s="14">
        <f t="shared" si="121"/>
        <v>7</v>
      </c>
      <c r="Q1947" s="14" t="s">
        <v>118</v>
      </c>
      <c r="R1947" s="14">
        <f t="shared" si="122"/>
        <v>1</v>
      </c>
      <c r="S1947" s="14" t="s">
        <v>119</v>
      </c>
      <c r="T1947" s="14" t="s">
        <v>148</v>
      </c>
      <c r="U1947" s="14">
        <f t="shared" si="123"/>
        <v>1</v>
      </c>
    </row>
    <row r="1948" spans="1:21" x14ac:dyDescent="0.3">
      <c r="A1948" s="11">
        <v>44641.617337962962</v>
      </c>
      <c r="B1948" s="15">
        <v>44641</v>
      </c>
      <c r="C1948" s="16">
        <v>0.61733796296296295</v>
      </c>
      <c r="D1948" s="12">
        <v>87.3</v>
      </c>
      <c r="E1948" s="12">
        <v>89.240000000000009</v>
      </c>
      <c r="F1948" s="12">
        <v>100.88000000000001</v>
      </c>
      <c r="G1948" s="12">
        <v>92.149999999999991</v>
      </c>
      <c r="H1948" s="12">
        <v>95.06</v>
      </c>
      <c r="I1948" s="12">
        <v>88.27</v>
      </c>
      <c r="J1948" s="12">
        <v>97</v>
      </c>
      <c r="K1948" s="12">
        <v>94.09</v>
      </c>
      <c r="L1948" s="13">
        <v>92.998750000000001</v>
      </c>
      <c r="M1948" s="17" t="s">
        <v>138</v>
      </c>
      <c r="N1948" s="17">
        <f t="shared" si="120"/>
        <v>3</v>
      </c>
      <c r="O1948" s="14" t="s">
        <v>13</v>
      </c>
      <c r="P1948" s="14">
        <f t="shared" si="121"/>
        <v>7</v>
      </c>
      <c r="Q1948" s="14" t="s">
        <v>118</v>
      </c>
      <c r="R1948" s="14">
        <f t="shared" si="122"/>
        <v>1</v>
      </c>
      <c r="S1948" s="14" t="s">
        <v>119</v>
      </c>
      <c r="T1948" s="14" t="s">
        <v>148</v>
      </c>
      <c r="U1948" s="14">
        <f t="shared" si="123"/>
        <v>1</v>
      </c>
    </row>
    <row r="1949" spans="1:21" x14ac:dyDescent="0.3">
      <c r="A1949" s="11">
        <v>44641.617349537039</v>
      </c>
      <c r="B1949" s="15">
        <v>44641</v>
      </c>
      <c r="C1949" s="16">
        <v>0.6173495370370371</v>
      </c>
      <c r="D1949" s="12">
        <v>77.400000000000006</v>
      </c>
      <c r="E1949" s="12">
        <v>79.12</v>
      </c>
      <c r="F1949" s="12">
        <v>89.44</v>
      </c>
      <c r="G1949" s="12">
        <v>81.7</v>
      </c>
      <c r="H1949" s="12">
        <v>84.28</v>
      </c>
      <c r="I1949" s="12">
        <v>78.260000000000005</v>
      </c>
      <c r="J1949" s="12">
        <v>86</v>
      </c>
      <c r="K1949" s="12">
        <v>83.42</v>
      </c>
      <c r="L1949" s="13">
        <v>82.452500000000001</v>
      </c>
      <c r="M1949" s="17" t="s">
        <v>138</v>
      </c>
      <c r="N1949" s="17">
        <f t="shared" si="120"/>
        <v>3</v>
      </c>
      <c r="O1949" s="14" t="s">
        <v>13</v>
      </c>
      <c r="P1949" s="14">
        <f t="shared" si="121"/>
        <v>7</v>
      </c>
      <c r="Q1949" s="14" t="s">
        <v>118</v>
      </c>
      <c r="R1949" s="14">
        <f t="shared" si="122"/>
        <v>1</v>
      </c>
      <c r="S1949" s="14" t="s">
        <v>119</v>
      </c>
      <c r="T1949" s="14" t="s">
        <v>148</v>
      </c>
      <c r="U1949" s="14">
        <f t="shared" si="123"/>
        <v>1</v>
      </c>
    </row>
    <row r="1950" spans="1:21" x14ac:dyDescent="0.3">
      <c r="A1950" s="11">
        <v>44641.617743055554</v>
      </c>
      <c r="B1950" s="15">
        <v>44641</v>
      </c>
      <c r="C1950" s="16">
        <v>0.61774305555555553</v>
      </c>
      <c r="D1950" s="12">
        <v>75.600000000000009</v>
      </c>
      <c r="E1950" s="12">
        <v>77.28</v>
      </c>
      <c r="F1950" s="12">
        <v>87.36</v>
      </c>
      <c r="G1950" s="12">
        <v>79.8</v>
      </c>
      <c r="H1950" s="12">
        <v>82.32</v>
      </c>
      <c r="I1950" s="12">
        <v>76.44</v>
      </c>
      <c r="J1950" s="12">
        <v>84</v>
      </c>
      <c r="K1950" s="12">
        <v>81.48</v>
      </c>
      <c r="L1950" s="13">
        <v>80.534999999999997</v>
      </c>
      <c r="M1950" s="17" t="s">
        <v>138</v>
      </c>
      <c r="N1950" s="17">
        <f t="shared" si="120"/>
        <v>3</v>
      </c>
      <c r="O1950" s="14" t="s">
        <v>13</v>
      </c>
      <c r="P1950" s="14">
        <f t="shared" si="121"/>
        <v>7</v>
      </c>
      <c r="Q1950" s="14" t="s">
        <v>118</v>
      </c>
      <c r="R1950" s="14">
        <f t="shared" si="122"/>
        <v>1</v>
      </c>
      <c r="S1950" s="14" t="s">
        <v>119</v>
      </c>
      <c r="T1950" s="14" t="s">
        <v>148</v>
      </c>
      <c r="U1950" s="14">
        <f t="shared" si="123"/>
        <v>1</v>
      </c>
    </row>
    <row r="1951" spans="1:21" x14ac:dyDescent="0.3">
      <c r="A1951" s="11">
        <v>44641.618043981478</v>
      </c>
      <c r="B1951" s="15">
        <v>44641</v>
      </c>
      <c r="C1951" s="16">
        <v>0.61804398148148143</v>
      </c>
      <c r="D1951" s="12">
        <v>74.7</v>
      </c>
      <c r="E1951" s="12">
        <v>76.36</v>
      </c>
      <c r="F1951" s="12">
        <v>86.320000000000007</v>
      </c>
      <c r="G1951" s="12">
        <v>78.849999999999994</v>
      </c>
      <c r="H1951" s="12">
        <v>81.34</v>
      </c>
      <c r="I1951" s="12">
        <v>75.53</v>
      </c>
      <c r="J1951" s="12">
        <v>83</v>
      </c>
      <c r="K1951" s="12">
        <v>80.509999999999991</v>
      </c>
      <c r="L1951" s="13">
        <v>79.576250000000002</v>
      </c>
      <c r="M1951" s="17" t="s">
        <v>138</v>
      </c>
      <c r="N1951" s="17">
        <f t="shared" si="120"/>
        <v>3</v>
      </c>
      <c r="O1951" s="14" t="s">
        <v>13</v>
      </c>
      <c r="P1951" s="14">
        <f t="shared" si="121"/>
        <v>7</v>
      </c>
      <c r="Q1951" s="14" t="s">
        <v>118</v>
      </c>
      <c r="R1951" s="14">
        <f t="shared" si="122"/>
        <v>1</v>
      </c>
      <c r="S1951" s="14" t="s">
        <v>119</v>
      </c>
      <c r="T1951" s="14" t="s">
        <v>148</v>
      </c>
      <c r="U1951" s="14">
        <f t="shared" si="123"/>
        <v>1</v>
      </c>
    </row>
    <row r="1952" spans="1:21" x14ac:dyDescent="0.3">
      <c r="A1952" s="11">
        <v>44641.618738425925</v>
      </c>
      <c r="B1952" s="15">
        <v>44641</v>
      </c>
      <c r="C1952" s="16">
        <v>0.61873842592592598</v>
      </c>
      <c r="D1952" s="12">
        <v>74.7</v>
      </c>
      <c r="E1952" s="12">
        <v>76.36</v>
      </c>
      <c r="F1952" s="12">
        <v>86.320000000000007</v>
      </c>
      <c r="G1952" s="12">
        <v>78.849999999999994</v>
      </c>
      <c r="H1952" s="12">
        <v>81.34</v>
      </c>
      <c r="I1952" s="12">
        <v>75.53</v>
      </c>
      <c r="J1952" s="12">
        <v>83</v>
      </c>
      <c r="K1952" s="12">
        <v>80.509999999999991</v>
      </c>
      <c r="L1952" s="13">
        <v>79.576250000000002</v>
      </c>
      <c r="M1952" s="17" t="s">
        <v>138</v>
      </c>
      <c r="N1952" s="17">
        <f t="shared" si="120"/>
        <v>3</v>
      </c>
      <c r="O1952" s="14" t="s">
        <v>13</v>
      </c>
      <c r="P1952" s="14">
        <f t="shared" si="121"/>
        <v>7</v>
      </c>
      <c r="Q1952" s="14" t="s">
        <v>118</v>
      </c>
      <c r="R1952" s="14">
        <f t="shared" si="122"/>
        <v>1</v>
      </c>
      <c r="S1952" s="14" t="s">
        <v>119</v>
      </c>
      <c r="T1952" s="14" t="s">
        <v>148</v>
      </c>
      <c r="U1952" s="14">
        <f t="shared" si="123"/>
        <v>1</v>
      </c>
    </row>
    <row r="1953" spans="1:21" x14ac:dyDescent="0.3">
      <c r="A1953" s="11">
        <v>44641.61891203704</v>
      </c>
      <c r="B1953" s="15">
        <v>44641</v>
      </c>
      <c r="C1953" s="16">
        <v>0.61891203703703701</v>
      </c>
      <c r="D1953" s="12">
        <v>71.100000000000009</v>
      </c>
      <c r="E1953" s="12">
        <v>72.680000000000007</v>
      </c>
      <c r="F1953" s="12">
        <v>82.16</v>
      </c>
      <c r="G1953" s="12">
        <v>75.05</v>
      </c>
      <c r="H1953" s="12">
        <v>77.42</v>
      </c>
      <c r="I1953" s="12">
        <v>71.89</v>
      </c>
      <c r="J1953" s="12">
        <v>79</v>
      </c>
      <c r="K1953" s="12">
        <v>76.63</v>
      </c>
      <c r="L1953" s="13">
        <v>75.741249999999994</v>
      </c>
      <c r="M1953" s="17" t="s">
        <v>138</v>
      </c>
      <c r="N1953" s="17">
        <f t="shared" si="120"/>
        <v>3</v>
      </c>
      <c r="O1953" s="14" t="s">
        <v>122</v>
      </c>
      <c r="P1953" s="14">
        <f t="shared" si="121"/>
        <v>5</v>
      </c>
      <c r="Q1953" s="14" t="s">
        <v>118</v>
      </c>
      <c r="R1953" s="14">
        <f t="shared" si="122"/>
        <v>1</v>
      </c>
      <c r="S1953" s="14" t="s">
        <v>119</v>
      </c>
      <c r="T1953" s="14" t="s">
        <v>148</v>
      </c>
      <c r="U1953" s="14">
        <f t="shared" si="123"/>
        <v>1</v>
      </c>
    </row>
    <row r="1954" spans="1:21" x14ac:dyDescent="0.3">
      <c r="A1954" s="11">
        <v>44641.619074074071</v>
      </c>
      <c r="B1954" s="15">
        <v>44641</v>
      </c>
      <c r="C1954" s="16">
        <v>0.61907407407407411</v>
      </c>
      <c r="D1954" s="12">
        <v>72</v>
      </c>
      <c r="E1954" s="12">
        <v>73.600000000000009</v>
      </c>
      <c r="F1954" s="12">
        <v>83.2</v>
      </c>
      <c r="G1954" s="12">
        <v>76</v>
      </c>
      <c r="H1954" s="12">
        <v>78.400000000000006</v>
      </c>
      <c r="I1954" s="12">
        <v>72.8</v>
      </c>
      <c r="J1954" s="12">
        <v>80</v>
      </c>
      <c r="K1954" s="12">
        <v>77.599999999999994</v>
      </c>
      <c r="L1954" s="13">
        <v>76.7</v>
      </c>
      <c r="M1954" s="17" t="s">
        <v>138</v>
      </c>
      <c r="N1954" s="17">
        <f t="shared" si="120"/>
        <v>3</v>
      </c>
      <c r="O1954" s="14" t="s">
        <v>122</v>
      </c>
      <c r="P1954" s="14">
        <f t="shared" si="121"/>
        <v>5</v>
      </c>
      <c r="Q1954" s="14" t="s">
        <v>118</v>
      </c>
      <c r="R1954" s="14">
        <f t="shared" si="122"/>
        <v>1</v>
      </c>
      <c r="S1954" s="14" t="s">
        <v>119</v>
      </c>
      <c r="T1954" s="14" t="s">
        <v>148</v>
      </c>
      <c r="U1954" s="14">
        <f t="shared" si="123"/>
        <v>1</v>
      </c>
    </row>
    <row r="1955" spans="1:21" x14ac:dyDescent="0.3">
      <c r="A1955" s="11">
        <v>44641.619432870371</v>
      </c>
      <c r="B1955" s="15">
        <v>44641</v>
      </c>
      <c r="C1955" s="16">
        <v>0.61943287037037031</v>
      </c>
      <c r="D1955" s="12">
        <v>78.3</v>
      </c>
      <c r="E1955" s="12">
        <v>80.040000000000006</v>
      </c>
      <c r="F1955" s="12">
        <v>90.48</v>
      </c>
      <c r="G1955" s="12">
        <v>82.649999999999991</v>
      </c>
      <c r="H1955" s="12">
        <v>85.26</v>
      </c>
      <c r="I1955" s="12">
        <v>79.17</v>
      </c>
      <c r="J1955" s="12">
        <v>87</v>
      </c>
      <c r="K1955" s="12">
        <v>84.39</v>
      </c>
      <c r="L1955" s="13">
        <v>83.411249999999995</v>
      </c>
      <c r="M1955" s="17" t="s">
        <v>138</v>
      </c>
      <c r="N1955" s="17">
        <f t="shared" si="120"/>
        <v>3</v>
      </c>
      <c r="O1955" s="14" t="s">
        <v>122</v>
      </c>
      <c r="P1955" s="14">
        <f t="shared" si="121"/>
        <v>5</v>
      </c>
      <c r="Q1955" s="14" t="s">
        <v>118</v>
      </c>
      <c r="R1955" s="14">
        <f t="shared" si="122"/>
        <v>1</v>
      </c>
      <c r="S1955" s="14" t="s">
        <v>119</v>
      </c>
      <c r="T1955" s="14" t="s">
        <v>148</v>
      </c>
      <c r="U1955" s="14">
        <f t="shared" si="123"/>
        <v>1</v>
      </c>
    </row>
    <row r="1956" spans="1:21" x14ac:dyDescent="0.3">
      <c r="A1956" s="11">
        <v>44641.619444444441</v>
      </c>
      <c r="B1956" s="15">
        <v>44641</v>
      </c>
      <c r="C1956" s="16">
        <v>0.61944444444444446</v>
      </c>
      <c r="D1956" s="12">
        <v>81</v>
      </c>
      <c r="E1956" s="12">
        <v>82.8</v>
      </c>
      <c r="F1956" s="12">
        <v>93.600000000000009</v>
      </c>
      <c r="G1956" s="12">
        <v>85.5</v>
      </c>
      <c r="H1956" s="12">
        <v>88.2</v>
      </c>
      <c r="I1956" s="12">
        <v>81.900000000000006</v>
      </c>
      <c r="J1956" s="12">
        <v>90</v>
      </c>
      <c r="K1956" s="12">
        <v>87.3</v>
      </c>
      <c r="L1956" s="13">
        <v>86.287499999999994</v>
      </c>
      <c r="M1956" s="17" t="s">
        <v>138</v>
      </c>
      <c r="N1956" s="17">
        <f t="shared" si="120"/>
        <v>3</v>
      </c>
      <c r="O1956" s="14" t="s">
        <v>122</v>
      </c>
      <c r="P1956" s="14">
        <f t="shared" si="121"/>
        <v>5</v>
      </c>
      <c r="Q1956" s="14" t="s">
        <v>118</v>
      </c>
      <c r="R1956" s="14">
        <f t="shared" si="122"/>
        <v>1</v>
      </c>
      <c r="S1956" s="14" t="s">
        <v>119</v>
      </c>
      <c r="T1956" s="14" t="s">
        <v>148</v>
      </c>
      <c r="U1956" s="14">
        <f t="shared" si="123"/>
        <v>1</v>
      </c>
    </row>
    <row r="1957" spans="1:21" x14ac:dyDescent="0.3">
      <c r="A1957" s="11">
        <v>44641.619826388887</v>
      </c>
      <c r="B1957" s="15">
        <v>44641</v>
      </c>
      <c r="C1957" s="16">
        <v>0.61982638888888886</v>
      </c>
      <c r="D1957" s="12">
        <v>79.2</v>
      </c>
      <c r="E1957" s="12">
        <v>80.960000000000008</v>
      </c>
      <c r="F1957" s="12">
        <v>91.52000000000001</v>
      </c>
      <c r="G1957" s="12">
        <v>83.6</v>
      </c>
      <c r="H1957" s="12">
        <v>86.24</v>
      </c>
      <c r="I1957" s="12">
        <v>80.08</v>
      </c>
      <c r="J1957" s="12">
        <v>88</v>
      </c>
      <c r="K1957" s="12">
        <v>85.36</v>
      </c>
      <c r="L1957" s="13">
        <v>84.37</v>
      </c>
      <c r="M1957" s="17" t="s">
        <v>138</v>
      </c>
      <c r="N1957" s="17">
        <f t="shared" si="120"/>
        <v>3</v>
      </c>
      <c r="O1957" s="14" t="s">
        <v>122</v>
      </c>
      <c r="P1957" s="14">
        <f t="shared" si="121"/>
        <v>5</v>
      </c>
      <c r="Q1957" s="14" t="s">
        <v>118</v>
      </c>
      <c r="R1957" s="14">
        <f t="shared" si="122"/>
        <v>1</v>
      </c>
      <c r="S1957" s="14" t="s">
        <v>119</v>
      </c>
      <c r="T1957" s="14" t="s">
        <v>148</v>
      </c>
      <c r="U1957" s="14">
        <f t="shared" si="123"/>
        <v>1</v>
      </c>
    </row>
    <row r="1958" spans="1:21" x14ac:dyDescent="0.3">
      <c r="A1958" s="11">
        <v>44641.620821759258</v>
      </c>
      <c r="B1958" s="15">
        <v>44641</v>
      </c>
      <c r="C1958" s="16">
        <v>0.6208217592592592</v>
      </c>
      <c r="D1958" s="12">
        <v>82.8</v>
      </c>
      <c r="E1958" s="12">
        <v>84.64</v>
      </c>
      <c r="F1958" s="12">
        <v>95.68</v>
      </c>
      <c r="G1958" s="12">
        <v>87.399999999999991</v>
      </c>
      <c r="H1958" s="12">
        <v>90.16</v>
      </c>
      <c r="I1958" s="12">
        <v>83.72</v>
      </c>
      <c r="J1958" s="12">
        <v>92</v>
      </c>
      <c r="K1958" s="12">
        <v>89.24</v>
      </c>
      <c r="L1958" s="13">
        <v>88.204999999999998</v>
      </c>
      <c r="M1958" s="17" t="s">
        <v>138</v>
      </c>
      <c r="N1958" s="17">
        <f t="shared" si="120"/>
        <v>3</v>
      </c>
      <c r="O1958" s="14" t="s">
        <v>122</v>
      </c>
      <c r="P1958" s="14">
        <f t="shared" si="121"/>
        <v>5</v>
      </c>
      <c r="Q1958" s="14" t="s">
        <v>118</v>
      </c>
      <c r="R1958" s="14">
        <f t="shared" si="122"/>
        <v>1</v>
      </c>
      <c r="S1958" s="14" t="s">
        <v>119</v>
      </c>
      <c r="T1958" s="14" t="s">
        <v>148</v>
      </c>
      <c r="U1958" s="14">
        <f t="shared" si="123"/>
        <v>1</v>
      </c>
    </row>
    <row r="1959" spans="1:21" x14ac:dyDescent="0.3">
      <c r="A1959" s="11">
        <v>44641.621516203704</v>
      </c>
      <c r="B1959" s="15">
        <v>44641</v>
      </c>
      <c r="C1959" s="16">
        <v>0.62151620370370375</v>
      </c>
      <c r="D1959" s="12">
        <v>74.7</v>
      </c>
      <c r="E1959" s="12">
        <v>76.36</v>
      </c>
      <c r="F1959" s="12">
        <v>86.320000000000007</v>
      </c>
      <c r="G1959" s="12">
        <v>78.849999999999994</v>
      </c>
      <c r="H1959" s="12">
        <v>81.34</v>
      </c>
      <c r="I1959" s="12">
        <v>75.53</v>
      </c>
      <c r="J1959" s="12">
        <v>83</v>
      </c>
      <c r="K1959" s="12">
        <v>80.509999999999991</v>
      </c>
      <c r="L1959" s="13">
        <v>79.576250000000002</v>
      </c>
      <c r="M1959" s="17" t="s">
        <v>138</v>
      </c>
      <c r="N1959" s="17">
        <f t="shared" si="120"/>
        <v>3</v>
      </c>
      <c r="O1959" s="14" t="s">
        <v>11</v>
      </c>
      <c r="P1959" s="14">
        <f t="shared" si="121"/>
        <v>3</v>
      </c>
      <c r="Q1959" s="14" t="s">
        <v>118</v>
      </c>
      <c r="R1959" s="14">
        <f t="shared" si="122"/>
        <v>1</v>
      </c>
      <c r="S1959" s="14" t="s">
        <v>119</v>
      </c>
      <c r="T1959" s="14" t="s">
        <v>148</v>
      </c>
      <c r="U1959" s="14">
        <f t="shared" si="123"/>
        <v>1</v>
      </c>
    </row>
  </sheetData>
  <sheetProtection selectLockedCells="1" autoFilter="0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63"/>
  <sheetViews>
    <sheetView topLeftCell="A7" workbookViewId="0">
      <selection activeCell="G19" sqref="G19"/>
    </sheetView>
  </sheetViews>
  <sheetFormatPr defaultRowHeight="14.4" x14ac:dyDescent="0.3"/>
  <cols>
    <col min="1" max="3" width="21.33203125" customWidth="1"/>
  </cols>
  <sheetData>
    <row r="1" spans="1:3" x14ac:dyDescent="0.3">
      <c r="A1" s="4" t="s">
        <v>165</v>
      </c>
    </row>
    <row r="2" spans="1:3" x14ac:dyDescent="0.3">
      <c r="A2" t="s">
        <v>163</v>
      </c>
    </row>
    <row r="3" spans="1:3" ht="15" thickBot="1" x14ac:dyDescent="0.35"/>
    <row r="4" spans="1:3" x14ac:dyDescent="0.3">
      <c r="A4" s="23"/>
      <c r="B4" s="23"/>
      <c r="C4" s="23" t="s">
        <v>132</v>
      </c>
    </row>
    <row r="5" spans="1:3" x14ac:dyDescent="0.3">
      <c r="A5" t="s">
        <v>151</v>
      </c>
      <c r="B5">
        <v>2.9387129724208374</v>
      </c>
      <c r="C5">
        <v>92.200719696969742</v>
      </c>
    </row>
    <row r="6" spans="1:3" x14ac:dyDescent="0.3">
      <c r="A6" t="s">
        <v>152</v>
      </c>
      <c r="B6">
        <v>1.3605751439399585</v>
      </c>
      <c r="C6">
        <v>230.34871754954642</v>
      </c>
    </row>
    <row r="7" spans="1:3" x14ac:dyDescent="0.3">
      <c r="A7" t="s">
        <v>153</v>
      </c>
      <c r="B7">
        <v>1958</v>
      </c>
      <c r="C7">
        <v>1958</v>
      </c>
    </row>
    <row r="8" spans="1:3" x14ac:dyDescent="0.3">
      <c r="A8" t="s">
        <v>164</v>
      </c>
      <c r="B8">
        <v>115.85464634674319</v>
      </c>
    </row>
    <row r="9" spans="1:3" x14ac:dyDescent="0.3">
      <c r="A9" t="s">
        <v>155</v>
      </c>
      <c r="B9">
        <v>0</v>
      </c>
    </row>
    <row r="10" spans="1:3" x14ac:dyDescent="0.3">
      <c r="A10" t="s">
        <v>156</v>
      </c>
      <c r="B10">
        <v>3914</v>
      </c>
    </row>
    <row r="11" spans="1:3" x14ac:dyDescent="0.3">
      <c r="A11" t="s">
        <v>157</v>
      </c>
      <c r="B11">
        <v>-259.47843153476003</v>
      </c>
    </row>
    <row r="12" spans="1:3" x14ac:dyDescent="0.3">
      <c r="A12" t="s">
        <v>158</v>
      </c>
      <c r="B12">
        <v>0</v>
      </c>
    </row>
    <row r="13" spans="1:3" x14ac:dyDescent="0.3">
      <c r="A13" t="s">
        <v>159</v>
      </c>
      <c r="B13">
        <v>1.6452430321796405</v>
      </c>
    </row>
    <row r="14" spans="1:3" x14ac:dyDescent="0.3">
      <c r="A14" t="s">
        <v>160</v>
      </c>
      <c r="B14">
        <v>0</v>
      </c>
    </row>
    <row r="15" spans="1:3" ht="15" thickBot="1" x14ac:dyDescent="0.35">
      <c r="A15" s="22" t="s">
        <v>161</v>
      </c>
      <c r="B15" s="22">
        <v>1.9605702677609238</v>
      </c>
      <c r="C15" s="22"/>
    </row>
    <row r="17" spans="1:3" x14ac:dyDescent="0.3">
      <c r="A17" s="4" t="s">
        <v>166</v>
      </c>
    </row>
    <row r="18" spans="1:3" x14ac:dyDescent="0.3">
      <c r="A18" t="s">
        <v>163</v>
      </c>
    </row>
    <row r="19" spans="1:3" ht="15" thickBot="1" x14ac:dyDescent="0.35"/>
    <row r="20" spans="1:3" x14ac:dyDescent="0.3">
      <c r="A20" s="23"/>
      <c r="B20" s="23"/>
      <c r="C20" s="23" t="s">
        <v>132</v>
      </c>
    </row>
    <row r="21" spans="1:3" x14ac:dyDescent="0.3">
      <c r="A21" t="s">
        <v>151</v>
      </c>
      <c r="B21">
        <v>4.6174668028600614</v>
      </c>
      <c r="C21">
        <v>92.200719696969742</v>
      </c>
    </row>
    <row r="22" spans="1:3" x14ac:dyDescent="0.3">
      <c r="A22" t="s">
        <v>152</v>
      </c>
      <c r="B22">
        <v>4.4815956235780217</v>
      </c>
      <c r="C22">
        <v>230.34871754954642</v>
      </c>
    </row>
    <row r="23" spans="1:3" x14ac:dyDescent="0.3">
      <c r="A23" t="s">
        <v>153</v>
      </c>
      <c r="B23">
        <v>1958</v>
      </c>
      <c r="C23">
        <v>1958</v>
      </c>
    </row>
    <row r="24" spans="1:3" x14ac:dyDescent="0.3">
      <c r="A24" t="s">
        <v>164</v>
      </c>
      <c r="B24">
        <v>117.41515658656222</v>
      </c>
    </row>
    <row r="25" spans="1:3" x14ac:dyDescent="0.3">
      <c r="A25" t="s">
        <v>155</v>
      </c>
      <c r="B25">
        <v>0</v>
      </c>
    </row>
    <row r="26" spans="1:3" x14ac:dyDescent="0.3">
      <c r="A26" t="s">
        <v>156</v>
      </c>
      <c r="B26">
        <v>3914</v>
      </c>
    </row>
    <row r="27" spans="1:3" x14ac:dyDescent="0.3">
      <c r="A27" t="s">
        <v>157</v>
      </c>
      <c r="B27">
        <v>-252.90087748018883</v>
      </c>
    </row>
    <row r="28" spans="1:3" x14ac:dyDescent="0.3">
      <c r="A28" t="s">
        <v>158</v>
      </c>
      <c r="B28">
        <v>0</v>
      </c>
    </row>
    <row r="29" spans="1:3" x14ac:dyDescent="0.3">
      <c r="A29" t="s">
        <v>159</v>
      </c>
      <c r="B29">
        <v>1.6452430321796405</v>
      </c>
    </row>
    <row r="30" spans="1:3" x14ac:dyDescent="0.3">
      <c r="A30" t="s">
        <v>160</v>
      </c>
      <c r="B30">
        <v>0</v>
      </c>
    </row>
    <row r="31" spans="1:3" ht="15" thickBot="1" x14ac:dyDescent="0.35">
      <c r="A31" s="22" t="s">
        <v>161</v>
      </c>
      <c r="B31" s="22">
        <v>1.9605702677609238</v>
      </c>
      <c r="C31" s="22"/>
    </row>
    <row r="33" spans="1:3" x14ac:dyDescent="0.3">
      <c r="A33" s="4" t="s">
        <v>168</v>
      </c>
    </row>
    <row r="34" spans="1:3" x14ac:dyDescent="0.3">
      <c r="A34" t="s">
        <v>163</v>
      </c>
    </row>
    <row r="35" spans="1:3" ht="15" thickBot="1" x14ac:dyDescent="0.35"/>
    <row r="36" spans="1:3" x14ac:dyDescent="0.3">
      <c r="A36" s="23"/>
      <c r="B36" s="23"/>
      <c r="C36" s="23" t="s">
        <v>132</v>
      </c>
    </row>
    <row r="37" spans="1:3" x14ac:dyDescent="0.3">
      <c r="A37" t="s">
        <v>151</v>
      </c>
      <c r="B37">
        <v>1.7691521961184882</v>
      </c>
      <c r="C37">
        <v>92.200719696969742</v>
      </c>
    </row>
    <row r="38" spans="1:3" x14ac:dyDescent="0.3">
      <c r="A38" t="s">
        <v>152</v>
      </c>
      <c r="B38">
        <v>0.17764782455061645</v>
      </c>
      <c r="C38">
        <v>230.34871754954642</v>
      </c>
    </row>
    <row r="39" spans="1:3" x14ac:dyDescent="0.3">
      <c r="A39" t="s">
        <v>153</v>
      </c>
      <c r="B39">
        <v>1958</v>
      </c>
      <c r="C39">
        <v>1958</v>
      </c>
    </row>
    <row r="40" spans="1:3" x14ac:dyDescent="0.3">
      <c r="A40" t="s">
        <v>164</v>
      </c>
      <c r="B40">
        <v>115.26318268704853</v>
      </c>
    </row>
    <row r="41" spans="1:3" x14ac:dyDescent="0.3">
      <c r="A41" t="s">
        <v>155</v>
      </c>
      <c r="B41">
        <v>0</v>
      </c>
    </row>
    <row r="42" spans="1:3" x14ac:dyDescent="0.3">
      <c r="A42" t="s">
        <v>156</v>
      </c>
      <c r="B42">
        <v>3914</v>
      </c>
    </row>
    <row r="43" spans="1:3" x14ac:dyDescent="0.3">
      <c r="A43" t="s">
        <v>157</v>
      </c>
      <c r="B43">
        <v>-263.55186938164383</v>
      </c>
    </row>
    <row r="44" spans="1:3" x14ac:dyDescent="0.3">
      <c r="A44" t="s">
        <v>158</v>
      </c>
      <c r="B44">
        <v>0</v>
      </c>
    </row>
    <row r="45" spans="1:3" x14ac:dyDescent="0.3">
      <c r="A45" t="s">
        <v>159</v>
      </c>
      <c r="B45">
        <v>1.6452430321796405</v>
      </c>
    </row>
    <row r="46" spans="1:3" x14ac:dyDescent="0.3">
      <c r="A46" t="s">
        <v>160</v>
      </c>
      <c r="B46">
        <v>0</v>
      </c>
    </row>
    <row r="47" spans="1:3" ht="15" thickBot="1" x14ac:dyDescent="0.35">
      <c r="A47" s="22" t="s">
        <v>161</v>
      </c>
      <c r="B47" s="22">
        <v>1.9605702677609238</v>
      </c>
      <c r="C47" s="22"/>
    </row>
    <row r="49" spans="1:3" x14ac:dyDescent="0.3">
      <c r="A49" s="4" t="s">
        <v>167</v>
      </c>
    </row>
    <row r="50" spans="1:3" x14ac:dyDescent="0.3">
      <c r="A50" t="s">
        <v>163</v>
      </c>
    </row>
    <row r="51" spans="1:3" ht="15" thickBot="1" x14ac:dyDescent="0.35"/>
    <row r="52" spans="1:3" x14ac:dyDescent="0.3">
      <c r="A52" s="23"/>
      <c r="B52" s="23"/>
      <c r="C52" s="23" t="s">
        <v>132</v>
      </c>
    </row>
    <row r="53" spans="1:3" x14ac:dyDescent="0.3">
      <c r="A53" t="s">
        <v>151</v>
      </c>
      <c r="B53">
        <v>2.669050051072523</v>
      </c>
      <c r="C53">
        <v>92.200719696969742</v>
      </c>
    </row>
    <row r="54" spans="1:3" x14ac:dyDescent="0.3">
      <c r="A54" t="s">
        <v>152</v>
      </c>
      <c r="B54">
        <v>0.46987451869953706</v>
      </c>
      <c r="C54">
        <v>230.34871754954642</v>
      </c>
    </row>
    <row r="55" spans="1:3" x14ac:dyDescent="0.3">
      <c r="A55" t="s">
        <v>153</v>
      </c>
      <c r="B55">
        <v>1958</v>
      </c>
      <c r="C55">
        <v>1958</v>
      </c>
    </row>
    <row r="56" spans="1:3" x14ac:dyDescent="0.3">
      <c r="A56" t="s">
        <v>164</v>
      </c>
      <c r="B56">
        <v>115.40929603412297</v>
      </c>
    </row>
    <row r="57" spans="1:3" x14ac:dyDescent="0.3">
      <c r="A57" t="s">
        <v>155</v>
      </c>
      <c r="B57">
        <v>0</v>
      </c>
    </row>
    <row r="58" spans="1:3" x14ac:dyDescent="0.3">
      <c r="A58" t="s">
        <v>156</v>
      </c>
      <c r="B58">
        <v>3914</v>
      </c>
    </row>
    <row r="59" spans="1:3" x14ac:dyDescent="0.3">
      <c r="A59" t="s">
        <v>157</v>
      </c>
      <c r="B59">
        <v>-260.76399952385532</v>
      </c>
    </row>
    <row r="60" spans="1:3" x14ac:dyDescent="0.3">
      <c r="A60" t="s">
        <v>158</v>
      </c>
      <c r="B60">
        <v>0</v>
      </c>
    </row>
    <row r="61" spans="1:3" x14ac:dyDescent="0.3">
      <c r="A61" t="s">
        <v>159</v>
      </c>
      <c r="B61">
        <v>1.6452430321796405</v>
      </c>
    </row>
    <row r="62" spans="1:3" x14ac:dyDescent="0.3">
      <c r="A62" t="s">
        <v>160</v>
      </c>
      <c r="B62">
        <v>0</v>
      </c>
    </row>
    <row r="63" spans="1:3" ht="15" thickBot="1" x14ac:dyDescent="0.35">
      <c r="A63" s="22" t="s">
        <v>161</v>
      </c>
      <c r="B63" s="22">
        <v>1.9605702677609238</v>
      </c>
      <c r="C63" s="2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959"/>
  <sheetViews>
    <sheetView showGridLines="0" workbookViewId="0">
      <selection activeCell="R9" sqref="R9"/>
    </sheetView>
  </sheetViews>
  <sheetFormatPr defaultRowHeight="14.4" x14ac:dyDescent="0.3"/>
  <cols>
    <col min="1" max="1" width="10.5546875" style="9" bestFit="1" customWidth="1"/>
    <col min="2" max="2" width="7.88671875" style="9" bestFit="1" customWidth="1"/>
    <col min="3" max="3" width="7.88671875" style="9" customWidth="1"/>
    <col min="4" max="4" width="20.33203125" style="9" bestFit="1" customWidth="1"/>
    <col min="5" max="5" width="6.6640625" style="9" customWidth="1"/>
    <col min="6" max="16384" width="8.88671875" style="9"/>
  </cols>
  <sheetData>
    <row r="1" spans="1:15" x14ac:dyDescent="0.3">
      <c r="A1" s="10" t="s">
        <v>170</v>
      </c>
      <c r="B1" s="10" t="s">
        <v>135</v>
      </c>
      <c r="C1" s="10" t="s">
        <v>169</v>
      </c>
      <c r="D1" s="10" t="s">
        <v>19</v>
      </c>
      <c r="E1" s="10" t="s">
        <v>19</v>
      </c>
      <c r="F1" s="10" t="s">
        <v>14</v>
      </c>
      <c r="G1" s="10" t="s">
        <v>14</v>
      </c>
      <c r="H1" s="10" t="s">
        <v>16</v>
      </c>
      <c r="I1" s="10" t="s">
        <v>117</v>
      </c>
      <c r="J1" s="10" t="s">
        <v>117</v>
      </c>
      <c r="K1" s="9" t="s">
        <v>170</v>
      </c>
      <c r="L1" s="9" t="s">
        <v>169</v>
      </c>
      <c r="M1" s="9" t="s">
        <v>19</v>
      </c>
      <c r="N1" s="9" t="s">
        <v>14</v>
      </c>
      <c r="O1" s="9" t="s">
        <v>117</v>
      </c>
    </row>
    <row r="2" spans="1:15" x14ac:dyDescent="0.3">
      <c r="A2" s="13">
        <v>90.326250000000002</v>
      </c>
      <c r="B2" s="17" t="s">
        <v>137</v>
      </c>
      <c r="C2" s="17">
        <f>IF(B2="Morning",1,IF(B2="Afternoon",2,IF(B2="Evening",3,IF(B2="late Evening",4,IF(B2="Break",5)))))</f>
        <v>2</v>
      </c>
      <c r="D2" s="14" t="s">
        <v>11</v>
      </c>
      <c r="E2" s="14">
        <f>IF(D2="Greetings",1,IF(D2="Break",2,IF(D2="Closing",3,IF(D2="demonstration",4,IF(D2="Hands on",5,IF(D2="Introduction",6,IF(D2="Lecture",7,IF(D2="No Activity",8,IF(D2="Peer Learning",9)))))))))</f>
        <v>3</v>
      </c>
      <c r="F2" s="14" t="s">
        <v>118</v>
      </c>
      <c r="G2" s="14">
        <f>IF(F2="On Campus",1,IF(F2="Off Campus",2))</f>
        <v>1</v>
      </c>
      <c r="H2" s="14" t="s">
        <v>119</v>
      </c>
      <c r="I2" s="14" t="s">
        <v>148</v>
      </c>
      <c r="J2" s="14">
        <f>IF(I2="Tools_Digital Drawing",1,IF(I2="Spatial Design",2,IF(I2="Technical Contexts",3)))</f>
        <v>1</v>
      </c>
      <c r="K2" s="9">
        <v>90.326250000000002</v>
      </c>
      <c r="L2" s="9">
        <v>2</v>
      </c>
      <c r="M2" s="9">
        <v>3</v>
      </c>
      <c r="N2" s="9">
        <v>1</v>
      </c>
      <c r="O2" s="9">
        <v>1</v>
      </c>
    </row>
    <row r="3" spans="1:15" x14ac:dyDescent="0.3">
      <c r="A3" s="13">
        <v>101.01</v>
      </c>
      <c r="B3" s="17" t="s">
        <v>137</v>
      </c>
      <c r="C3" s="17">
        <f t="shared" ref="C3:C66" si="0">IF(B3="Morning",1,IF(B3="Afternoon",2,IF(B3="Evening",3,IF(B3="late Evening",4,IF(B3="Break",5)))))</f>
        <v>2</v>
      </c>
      <c r="D3" s="14" t="s">
        <v>11</v>
      </c>
      <c r="E3" s="14">
        <f t="shared" ref="E3:E66" si="1">IF(D3="Greetings",1,IF(D3="Break",2,IF(D3="Closing",3,IF(D3="demonstration",4,IF(D3="Hands on",5,IF(D3="Introduction",6,IF(D3="Lecture",7,IF(D3="No Activity",8,IF(D3="Peer Learning",9)))))))))</f>
        <v>3</v>
      </c>
      <c r="F3" s="14" t="s">
        <v>118</v>
      </c>
      <c r="G3" s="14">
        <f t="shared" ref="G3:G66" si="2">IF(F3="On Campus",1,IF(F3="Off Campus",2))</f>
        <v>1</v>
      </c>
      <c r="H3" s="14" t="s">
        <v>119</v>
      </c>
      <c r="I3" s="14" t="s">
        <v>148</v>
      </c>
      <c r="J3" s="14">
        <f t="shared" ref="J3:J66" si="3">IF(I3="Tools_Digital Drawing",1,IF(I3="Spatial Design",2,IF(I3="Technical Contexts",3)))</f>
        <v>1</v>
      </c>
      <c r="K3" s="9">
        <v>101.01</v>
      </c>
      <c r="L3" s="9">
        <v>2</v>
      </c>
      <c r="M3" s="9">
        <v>3</v>
      </c>
      <c r="N3" s="9">
        <v>1</v>
      </c>
      <c r="O3" s="9">
        <v>1</v>
      </c>
    </row>
    <row r="4" spans="1:15" x14ac:dyDescent="0.3">
      <c r="A4" s="13">
        <v>96.153750000000002</v>
      </c>
      <c r="B4" s="17" t="s">
        <v>137</v>
      </c>
      <c r="C4" s="17">
        <f t="shared" si="0"/>
        <v>2</v>
      </c>
      <c r="D4" s="14" t="s">
        <v>11</v>
      </c>
      <c r="E4" s="14">
        <f t="shared" si="1"/>
        <v>3</v>
      </c>
      <c r="F4" s="14" t="s">
        <v>118</v>
      </c>
      <c r="G4" s="14">
        <f t="shared" si="2"/>
        <v>1</v>
      </c>
      <c r="H4" s="14" t="s">
        <v>119</v>
      </c>
      <c r="I4" s="14" t="s">
        <v>148</v>
      </c>
      <c r="J4" s="14">
        <f t="shared" si="3"/>
        <v>1</v>
      </c>
      <c r="K4" s="9">
        <v>96.153750000000002</v>
      </c>
      <c r="L4" s="9">
        <v>2</v>
      </c>
      <c r="M4" s="9">
        <v>3</v>
      </c>
      <c r="N4" s="9">
        <v>1</v>
      </c>
      <c r="O4" s="9">
        <v>1</v>
      </c>
    </row>
    <row r="5" spans="1:15" x14ac:dyDescent="0.3">
      <c r="A5" s="13">
        <v>92.268749999999997</v>
      </c>
      <c r="B5" s="17" t="s">
        <v>137</v>
      </c>
      <c r="C5" s="17">
        <f t="shared" si="0"/>
        <v>2</v>
      </c>
      <c r="D5" s="14" t="s">
        <v>11</v>
      </c>
      <c r="E5" s="14">
        <f t="shared" si="1"/>
        <v>3</v>
      </c>
      <c r="F5" s="14" t="s">
        <v>118</v>
      </c>
      <c r="G5" s="14">
        <f t="shared" si="2"/>
        <v>1</v>
      </c>
      <c r="H5" s="14" t="s">
        <v>119</v>
      </c>
      <c r="I5" s="14" t="s">
        <v>148</v>
      </c>
      <c r="J5" s="14">
        <f t="shared" si="3"/>
        <v>1</v>
      </c>
      <c r="K5" s="9">
        <v>92.268749999999997</v>
      </c>
      <c r="L5" s="9">
        <v>2</v>
      </c>
      <c r="M5" s="9">
        <v>3</v>
      </c>
      <c r="N5" s="9">
        <v>1</v>
      </c>
      <c r="O5" s="9">
        <v>1</v>
      </c>
    </row>
    <row r="6" spans="1:15" x14ac:dyDescent="0.3">
      <c r="A6" s="13">
        <v>96.153750000000002</v>
      </c>
      <c r="B6" s="17" t="s">
        <v>137</v>
      </c>
      <c r="C6" s="17">
        <f t="shared" si="0"/>
        <v>2</v>
      </c>
      <c r="D6" s="14" t="s">
        <v>11</v>
      </c>
      <c r="E6" s="14">
        <f t="shared" si="1"/>
        <v>3</v>
      </c>
      <c r="F6" s="14" t="s">
        <v>118</v>
      </c>
      <c r="G6" s="14">
        <f t="shared" si="2"/>
        <v>1</v>
      </c>
      <c r="H6" s="14" t="s">
        <v>119</v>
      </c>
      <c r="I6" s="14" t="s">
        <v>148</v>
      </c>
      <c r="J6" s="14">
        <f t="shared" si="3"/>
        <v>1</v>
      </c>
      <c r="K6" s="9">
        <v>96.153750000000002</v>
      </c>
      <c r="L6" s="9">
        <v>2</v>
      </c>
      <c r="M6" s="9">
        <v>3</v>
      </c>
      <c r="N6" s="9">
        <v>1</v>
      </c>
      <c r="O6" s="9">
        <v>1</v>
      </c>
    </row>
    <row r="7" spans="1:15" x14ac:dyDescent="0.3">
      <c r="A7" s="13">
        <v>85.47</v>
      </c>
      <c r="B7" s="17" t="s">
        <v>137</v>
      </c>
      <c r="C7" s="17">
        <f t="shared" si="0"/>
        <v>2</v>
      </c>
      <c r="D7" s="14" t="s">
        <v>11</v>
      </c>
      <c r="E7" s="14">
        <f t="shared" si="1"/>
        <v>3</v>
      </c>
      <c r="F7" s="14" t="s">
        <v>118</v>
      </c>
      <c r="G7" s="14">
        <f t="shared" si="2"/>
        <v>1</v>
      </c>
      <c r="H7" s="14" t="s">
        <v>119</v>
      </c>
      <c r="I7" s="14" t="s">
        <v>148</v>
      </c>
      <c r="J7" s="14">
        <f t="shared" si="3"/>
        <v>1</v>
      </c>
      <c r="K7" s="9">
        <v>85.47</v>
      </c>
      <c r="L7" s="9">
        <v>2</v>
      </c>
      <c r="M7" s="9">
        <v>3</v>
      </c>
      <c r="N7" s="9">
        <v>1</v>
      </c>
      <c r="O7" s="9">
        <v>1</v>
      </c>
    </row>
    <row r="8" spans="1:15" x14ac:dyDescent="0.3">
      <c r="A8" s="13">
        <v>89.355000000000004</v>
      </c>
      <c r="B8" s="17" t="s">
        <v>137</v>
      </c>
      <c r="C8" s="17">
        <f t="shared" si="0"/>
        <v>2</v>
      </c>
      <c r="D8" s="14" t="s">
        <v>11</v>
      </c>
      <c r="E8" s="14">
        <f t="shared" si="1"/>
        <v>3</v>
      </c>
      <c r="F8" s="14" t="s">
        <v>118</v>
      </c>
      <c r="G8" s="14">
        <f t="shared" si="2"/>
        <v>1</v>
      </c>
      <c r="H8" s="14" t="s">
        <v>119</v>
      </c>
      <c r="I8" s="14" t="s">
        <v>148</v>
      </c>
      <c r="J8" s="14">
        <f t="shared" si="3"/>
        <v>1</v>
      </c>
      <c r="K8" s="9">
        <v>89.355000000000004</v>
      </c>
      <c r="L8" s="9">
        <v>2</v>
      </c>
      <c r="M8" s="9">
        <v>3</v>
      </c>
      <c r="N8" s="9">
        <v>1</v>
      </c>
      <c r="O8" s="9">
        <v>1</v>
      </c>
    </row>
    <row r="9" spans="1:15" x14ac:dyDescent="0.3">
      <c r="A9" s="13">
        <v>86.441250000000011</v>
      </c>
      <c r="B9" s="17" t="s">
        <v>10</v>
      </c>
      <c r="C9" s="17">
        <f t="shared" si="0"/>
        <v>5</v>
      </c>
      <c r="D9" s="14" t="s">
        <v>11</v>
      </c>
      <c r="E9" s="14">
        <f t="shared" si="1"/>
        <v>3</v>
      </c>
      <c r="F9" s="14" t="s">
        <v>118</v>
      </c>
      <c r="G9" s="14">
        <f t="shared" si="2"/>
        <v>1</v>
      </c>
      <c r="H9" s="14" t="s">
        <v>119</v>
      </c>
      <c r="I9" s="14" t="s">
        <v>148</v>
      </c>
      <c r="J9" s="14">
        <f t="shared" si="3"/>
        <v>1</v>
      </c>
      <c r="K9" s="9">
        <v>86.441250000000011</v>
      </c>
      <c r="L9" s="9">
        <v>5</v>
      </c>
      <c r="M9" s="9">
        <v>3</v>
      </c>
      <c r="N9" s="9">
        <v>1</v>
      </c>
      <c r="O9" s="9">
        <v>1</v>
      </c>
    </row>
    <row r="10" spans="1:15" x14ac:dyDescent="0.3">
      <c r="A10" s="13">
        <v>81.585000000000008</v>
      </c>
      <c r="B10" s="17" t="s">
        <v>10</v>
      </c>
      <c r="C10" s="17">
        <f t="shared" si="0"/>
        <v>5</v>
      </c>
      <c r="D10" s="14" t="s">
        <v>11</v>
      </c>
      <c r="E10" s="14">
        <f t="shared" si="1"/>
        <v>3</v>
      </c>
      <c r="F10" s="14" t="s">
        <v>118</v>
      </c>
      <c r="G10" s="14">
        <f t="shared" si="2"/>
        <v>1</v>
      </c>
      <c r="H10" s="14" t="s">
        <v>119</v>
      </c>
      <c r="I10" s="14" t="s">
        <v>148</v>
      </c>
      <c r="J10" s="14">
        <f t="shared" si="3"/>
        <v>1</v>
      </c>
      <c r="K10" s="9">
        <v>81.585000000000008</v>
      </c>
      <c r="L10" s="9">
        <v>5</v>
      </c>
      <c r="M10" s="9">
        <v>3</v>
      </c>
      <c r="N10" s="9">
        <v>1</v>
      </c>
      <c r="O10" s="9">
        <v>1</v>
      </c>
    </row>
    <row r="11" spans="1:15" x14ac:dyDescent="0.3">
      <c r="A11" s="13">
        <v>82.556250000000006</v>
      </c>
      <c r="B11" s="17" t="s">
        <v>10</v>
      </c>
      <c r="C11" s="17">
        <f t="shared" si="0"/>
        <v>5</v>
      </c>
      <c r="D11" s="14" t="s">
        <v>11</v>
      </c>
      <c r="E11" s="14">
        <f t="shared" si="1"/>
        <v>3</v>
      </c>
      <c r="F11" s="14" t="s">
        <v>118</v>
      </c>
      <c r="G11" s="14">
        <f t="shared" si="2"/>
        <v>1</v>
      </c>
      <c r="H11" s="14" t="s">
        <v>119</v>
      </c>
      <c r="I11" s="14" t="s">
        <v>148</v>
      </c>
      <c r="J11" s="14">
        <f t="shared" si="3"/>
        <v>1</v>
      </c>
      <c r="K11" s="9">
        <v>82.556250000000006</v>
      </c>
      <c r="L11" s="9">
        <v>5</v>
      </c>
      <c r="M11" s="9">
        <v>3</v>
      </c>
      <c r="N11" s="9">
        <v>1</v>
      </c>
      <c r="O11" s="9">
        <v>1</v>
      </c>
    </row>
    <row r="12" spans="1:15" x14ac:dyDescent="0.3">
      <c r="A12" s="13">
        <v>91.297500000000014</v>
      </c>
      <c r="B12" s="17" t="s">
        <v>10</v>
      </c>
      <c r="C12" s="17">
        <f t="shared" si="0"/>
        <v>5</v>
      </c>
      <c r="D12" s="14" t="s">
        <v>11</v>
      </c>
      <c r="E12" s="14">
        <f t="shared" si="1"/>
        <v>3</v>
      </c>
      <c r="F12" s="14" t="s">
        <v>118</v>
      </c>
      <c r="G12" s="14">
        <f t="shared" si="2"/>
        <v>1</v>
      </c>
      <c r="H12" s="14" t="s">
        <v>119</v>
      </c>
      <c r="I12" s="14" t="s">
        <v>148</v>
      </c>
      <c r="J12" s="14">
        <f t="shared" si="3"/>
        <v>1</v>
      </c>
      <c r="K12" s="9">
        <v>91.297500000000014</v>
      </c>
      <c r="L12" s="9">
        <v>5</v>
      </c>
      <c r="M12" s="9">
        <v>3</v>
      </c>
      <c r="N12" s="9">
        <v>1</v>
      </c>
      <c r="O12" s="9">
        <v>1</v>
      </c>
    </row>
    <row r="13" spans="1:15" x14ac:dyDescent="0.3">
      <c r="A13" s="13">
        <v>84.498750000000001</v>
      </c>
      <c r="B13" s="17" t="s">
        <v>10</v>
      </c>
      <c r="C13" s="17">
        <f t="shared" si="0"/>
        <v>5</v>
      </c>
      <c r="D13" s="14" t="s">
        <v>11</v>
      </c>
      <c r="E13" s="14">
        <f t="shared" si="1"/>
        <v>3</v>
      </c>
      <c r="F13" s="14" t="s">
        <v>118</v>
      </c>
      <c r="G13" s="14">
        <f t="shared" si="2"/>
        <v>1</v>
      </c>
      <c r="H13" s="14" t="s">
        <v>119</v>
      </c>
      <c r="I13" s="14" t="s">
        <v>148</v>
      </c>
      <c r="J13" s="14">
        <f t="shared" si="3"/>
        <v>1</v>
      </c>
      <c r="K13" s="9">
        <v>84.498750000000001</v>
      </c>
      <c r="L13" s="9">
        <v>5</v>
      </c>
      <c r="M13" s="9">
        <v>3</v>
      </c>
      <c r="N13" s="9">
        <v>1</v>
      </c>
      <c r="O13" s="9">
        <v>1</v>
      </c>
    </row>
    <row r="14" spans="1:15" x14ac:dyDescent="0.3">
      <c r="A14" s="13">
        <v>85.47</v>
      </c>
      <c r="B14" s="17" t="s">
        <v>10</v>
      </c>
      <c r="C14" s="17">
        <f t="shared" si="0"/>
        <v>5</v>
      </c>
      <c r="D14" s="14" t="s">
        <v>11</v>
      </c>
      <c r="E14" s="14">
        <f t="shared" si="1"/>
        <v>3</v>
      </c>
      <c r="F14" s="14" t="s">
        <v>118</v>
      </c>
      <c r="G14" s="14">
        <f t="shared" si="2"/>
        <v>1</v>
      </c>
      <c r="H14" s="14" t="s">
        <v>119</v>
      </c>
      <c r="I14" s="14" t="s">
        <v>148</v>
      </c>
      <c r="J14" s="14">
        <f t="shared" si="3"/>
        <v>1</v>
      </c>
      <c r="K14" s="9">
        <v>85.47</v>
      </c>
      <c r="L14" s="9">
        <v>5</v>
      </c>
      <c r="M14" s="9">
        <v>3</v>
      </c>
      <c r="N14" s="9">
        <v>1</v>
      </c>
      <c r="O14" s="9">
        <v>1</v>
      </c>
    </row>
    <row r="15" spans="1:15" x14ac:dyDescent="0.3">
      <c r="A15" s="13">
        <v>85.47</v>
      </c>
      <c r="B15" s="17" t="s">
        <v>10</v>
      </c>
      <c r="C15" s="17">
        <f t="shared" si="0"/>
        <v>5</v>
      </c>
      <c r="D15" s="14" t="s">
        <v>11</v>
      </c>
      <c r="E15" s="14">
        <f t="shared" si="1"/>
        <v>3</v>
      </c>
      <c r="F15" s="14" t="s">
        <v>118</v>
      </c>
      <c r="G15" s="14">
        <f t="shared" si="2"/>
        <v>1</v>
      </c>
      <c r="H15" s="14" t="s">
        <v>119</v>
      </c>
      <c r="I15" s="14" t="s">
        <v>148</v>
      </c>
      <c r="J15" s="14">
        <f t="shared" si="3"/>
        <v>1</v>
      </c>
      <c r="K15" s="9">
        <v>85.47</v>
      </c>
      <c r="L15" s="9">
        <v>5</v>
      </c>
      <c r="M15" s="9">
        <v>3</v>
      </c>
      <c r="N15" s="9">
        <v>1</v>
      </c>
      <c r="O15" s="9">
        <v>1</v>
      </c>
    </row>
    <row r="16" spans="1:15" x14ac:dyDescent="0.3">
      <c r="A16" s="13">
        <v>90.326250000000002</v>
      </c>
      <c r="B16" s="17" t="s">
        <v>10</v>
      </c>
      <c r="C16" s="17">
        <f t="shared" si="0"/>
        <v>5</v>
      </c>
      <c r="D16" s="14" t="s">
        <v>11</v>
      </c>
      <c r="E16" s="14">
        <f t="shared" si="1"/>
        <v>3</v>
      </c>
      <c r="F16" s="14" t="s">
        <v>118</v>
      </c>
      <c r="G16" s="14">
        <f t="shared" si="2"/>
        <v>1</v>
      </c>
      <c r="H16" s="14" t="s">
        <v>119</v>
      </c>
      <c r="I16" s="14" t="s">
        <v>148</v>
      </c>
      <c r="J16" s="14">
        <f t="shared" si="3"/>
        <v>1</v>
      </c>
      <c r="K16" s="9">
        <v>90.326250000000002</v>
      </c>
      <c r="L16" s="9">
        <v>5</v>
      </c>
      <c r="M16" s="9">
        <v>3</v>
      </c>
      <c r="N16" s="9">
        <v>1</v>
      </c>
      <c r="O16" s="9">
        <v>1</v>
      </c>
    </row>
    <row r="17" spans="1:15" x14ac:dyDescent="0.3">
      <c r="A17" s="13">
        <v>88.383750000000006</v>
      </c>
      <c r="B17" s="17" t="s">
        <v>10</v>
      </c>
      <c r="C17" s="17">
        <f t="shared" si="0"/>
        <v>5</v>
      </c>
      <c r="D17" s="14" t="s">
        <v>11</v>
      </c>
      <c r="E17" s="14">
        <f t="shared" si="1"/>
        <v>3</v>
      </c>
      <c r="F17" s="14" t="s">
        <v>118</v>
      </c>
      <c r="G17" s="14">
        <f t="shared" si="2"/>
        <v>1</v>
      </c>
      <c r="H17" s="14" t="s">
        <v>119</v>
      </c>
      <c r="I17" s="14" t="s">
        <v>148</v>
      </c>
      <c r="J17" s="14">
        <f t="shared" si="3"/>
        <v>1</v>
      </c>
      <c r="K17" s="9">
        <v>88.383750000000006</v>
      </c>
      <c r="L17" s="9">
        <v>5</v>
      </c>
      <c r="M17" s="9">
        <v>3</v>
      </c>
      <c r="N17" s="9">
        <v>1</v>
      </c>
      <c r="O17" s="9">
        <v>1</v>
      </c>
    </row>
    <row r="18" spans="1:15" x14ac:dyDescent="0.3">
      <c r="A18" s="13">
        <v>90.326250000000002</v>
      </c>
      <c r="B18" s="17" t="s">
        <v>10</v>
      </c>
      <c r="C18" s="17">
        <f t="shared" si="0"/>
        <v>5</v>
      </c>
      <c r="D18" s="14" t="s">
        <v>11</v>
      </c>
      <c r="E18" s="14">
        <f t="shared" si="1"/>
        <v>3</v>
      </c>
      <c r="F18" s="14" t="s">
        <v>118</v>
      </c>
      <c r="G18" s="14">
        <f t="shared" si="2"/>
        <v>1</v>
      </c>
      <c r="H18" s="14" t="s">
        <v>119</v>
      </c>
      <c r="I18" s="14" t="s">
        <v>148</v>
      </c>
      <c r="J18" s="14">
        <f t="shared" si="3"/>
        <v>1</v>
      </c>
      <c r="K18" s="9">
        <v>90.326250000000002</v>
      </c>
      <c r="L18" s="9">
        <v>5</v>
      </c>
      <c r="M18" s="9">
        <v>3</v>
      </c>
      <c r="N18" s="9">
        <v>1</v>
      </c>
      <c r="O18" s="9">
        <v>1</v>
      </c>
    </row>
    <row r="19" spans="1:15" x14ac:dyDescent="0.3">
      <c r="A19" s="13">
        <v>103.92375</v>
      </c>
      <c r="B19" s="17" t="s">
        <v>10</v>
      </c>
      <c r="C19" s="17">
        <f t="shared" si="0"/>
        <v>5</v>
      </c>
      <c r="D19" s="14" t="s">
        <v>11</v>
      </c>
      <c r="E19" s="14">
        <f t="shared" si="1"/>
        <v>3</v>
      </c>
      <c r="F19" s="14" t="s">
        <v>118</v>
      </c>
      <c r="G19" s="14">
        <f t="shared" si="2"/>
        <v>1</v>
      </c>
      <c r="H19" s="14" t="s">
        <v>119</v>
      </c>
      <c r="I19" s="14" t="s">
        <v>148</v>
      </c>
      <c r="J19" s="14">
        <f t="shared" si="3"/>
        <v>1</v>
      </c>
      <c r="K19" s="9">
        <v>103.92375</v>
      </c>
      <c r="L19" s="9">
        <v>5</v>
      </c>
      <c r="M19" s="9">
        <v>3</v>
      </c>
      <c r="N19" s="9">
        <v>1</v>
      </c>
      <c r="O19" s="9">
        <v>1</v>
      </c>
    </row>
    <row r="20" spans="1:15" x14ac:dyDescent="0.3">
      <c r="A20" s="13">
        <v>103.92375</v>
      </c>
      <c r="B20" s="17" t="s">
        <v>10</v>
      </c>
      <c r="C20" s="17">
        <f t="shared" si="0"/>
        <v>5</v>
      </c>
      <c r="D20" s="14" t="s">
        <v>11</v>
      </c>
      <c r="E20" s="14">
        <f t="shared" si="1"/>
        <v>3</v>
      </c>
      <c r="F20" s="14" t="s">
        <v>118</v>
      </c>
      <c r="G20" s="14">
        <f t="shared" si="2"/>
        <v>1</v>
      </c>
      <c r="H20" s="14" t="s">
        <v>119</v>
      </c>
      <c r="I20" s="14" t="s">
        <v>148</v>
      </c>
      <c r="J20" s="14">
        <f t="shared" si="3"/>
        <v>1</v>
      </c>
      <c r="K20" s="9">
        <v>103.92375</v>
      </c>
      <c r="L20" s="9">
        <v>5</v>
      </c>
      <c r="M20" s="9">
        <v>3</v>
      </c>
      <c r="N20" s="9">
        <v>1</v>
      </c>
      <c r="O20" s="9">
        <v>1</v>
      </c>
    </row>
    <row r="21" spans="1:15" x14ac:dyDescent="0.3">
      <c r="A21" s="13">
        <v>101.01</v>
      </c>
      <c r="B21" s="17" t="s">
        <v>10</v>
      </c>
      <c r="C21" s="17">
        <f t="shared" si="0"/>
        <v>5</v>
      </c>
      <c r="D21" s="14" t="s">
        <v>11</v>
      </c>
      <c r="E21" s="14">
        <f t="shared" si="1"/>
        <v>3</v>
      </c>
      <c r="F21" s="14" t="s">
        <v>118</v>
      </c>
      <c r="G21" s="14">
        <f t="shared" si="2"/>
        <v>1</v>
      </c>
      <c r="H21" s="14" t="s">
        <v>119</v>
      </c>
      <c r="I21" s="14" t="s">
        <v>148</v>
      </c>
      <c r="J21" s="14">
        <f t="shared" si="3"/>
        <v>1</v>
      </c>
      <c r="K21" s="9">
        <v>101.01</v>
      </c>
      <c r="L21" s="9">
        <v>5</v>
      </c>
      <c r="M21" s="9">
        <v>3</v>
      </c>
      <c r="N21" s="9">
        <v>1</v>
      </c>
      <c r="O21" s="9">
        <v>1</v>
      </c>
    </row>
    <row r="22" spans="1:15" x14ac:dyDescent="0.3">
      <c r="A22" s="13">
        <v>102.9525</v>
      </c>
      <c r="B22" s="17" t="s">
        <v>10</v>
      </c>
      <c r="C22" s="17">
        <f t="shared" si="0"/>
        <v>5</v>
      </c>
      <c r="D22" s="14" t="s">
        <v>11</v>
      </c>
      <c r="E22" s="14">
        <f t="shared" si="1"/>
        <v>3</v>
      </c>
      <c r="F22" s="14" t="s">
        <v>118</v>
      </c>
      <c r="G22" s="14">
        <f t="shared" si="2"/>
        <v>1</v>
      </c>
      <c r="H22" s="14" t="s">
        <v>119</v>
      </c>
      <c r="I22" s="14" t="s">
        <v>148</v>
      </c>
      <c r="J22" s="14">
        <f t="shared" si="3"/>
        <v>1</v>
      </c>
      <c r="K22" s="9">
        <v>102.9525</v>
      </c>
      <c r="L22" s="9">
        <v>5</v>
      </c>
      <c r="M22" s="9">
        <v>3</v>
      </c>
      <c r="N22" s="9">
        <v>1</v>
      </c>
      <c r="O22" s="9">
        <v>1</v>
      </c>
    </row>
    <row r="23" spans="1:15" x14ac:dyDescent="0.3">
      <c r="A23" s="13">
        <v>101.01</v>
      </c>
      <c r="B23" s="17" t="s">
        <v>10</v>
      </c>
      <c r="C23" s="17">
        <f t="shared" si="0"/>
        <v>5</v>
      </c>
      <c r="D23" s="14" t="s">
        <v>11</v>
      </c>
      <c r="E23" s="14">
        <f t="shared" si="1"/>
        <v>3</v>
      </c>
      <c r="F23" s="14" t="s">
        <v>118</v>
      </c>
      <c r="G23" s="14">
        <f t="shared" si="2"/>
        <v>1</v>
      </c>
      <c r="H23" s="14" t="s">
        <v>119</v>
      </c>
      <c r="I23" s="14" t="s">
        <v>148</v>
      </c>
      <c r="J23" s="14">
        <f t="shared" si="3"/>
        <v>1</v>
      </c>
      <c r="K23" s="9">
        <v>101.01</v>
      </c>
      <c r="L23" s="9">
        <v>5</v>
      </c>
      <c r="M23" s="9">
        <v>3</v>
      </c>
      <c r="N23" s="9">
        <v>1</v>
      </c>
      <c r="O23" s="9">
        <v>1</v>
      </c>
    </row>
    <row r="24" spans="1:15" x14ac:dyDescent="0.3">
      <c r="A24" s="13">
        <v>98.096250000000012</v>
      </c>
      <c r="B24" s="17" t="s">
        <v>10</v>
      </c>
      <c r="C24" s="17">
        <f t="shared" si="0"/>
        <v>5</v>
      </c>
      <c r="D24" s="14" t="s">
        <v>11</v>
      </c>
      <c r="E24" s="14">
        <f t="shared" si="1"/>
        <v>3</v>
      </c>
      <c r="F24" s="14" t="s">
        <v>118</v>
      </c>
      <c r="G24" s="14">
        <f t="shared" si="2"/>
        <v>1</v>
      </c>
      <c r="H24" s="14" t="s">
        <v>119</v>
      </c>
      <c r="I24" s="14" t="s">
        <v>148</v>
      </c>
      <c r="J24" s="14">
        <f t="shared" si="3"/>
        <v>1</v>
      </c>
      <c r="K24" s="9">
        <v>98.096250000000012</v>
      </c>
      <c r="L24" s="9">
        <v>5</v>
      </c>
      <c r="M24" s="9">
        <v>3</v>
      </c>
      <c r="N24" s="9">
        <v>1</v>
      </c>
      <c r="O24" s="9">
        <v>1</v>
      </c>
    </row>
    <row r="25" spans="1:15" x14ac:dyDescent="0.3">
      <c r="A25" s="13">
        <v>84.498750000000001</v>
      </c>
      <c r="B25" s="17" t="s">
        <v>10</v>
      </c>
      <c r="C25" s="17">
        <f t="shared" si="0"/>
        <v>5</v>
      </c>
      <c r="D25" s="14" t="s">
        <v>11</v>
      </c>
      <c r="E25" s="14">
        <f t="shared" si="1"/>
        <v>3</v>
      </c>
      <c r="F25" s="14" t="s">
        <v>118</v>
      </c>
      <c r="G25" s="14">
        <f t="shared" si="2"/>
        <v>1</v>
      </c>
      <c r="H25" s="14" t="s">
        <v>119</v>
      </c>
      <c r="I25" s="14" t="s">
        <v>148</v>
      </c>
      <c r="J25" s="14">
        <f t="shared" si="3"/>
        <v>1</v>
      </c>
      <c r="K25" s="9">
        <v>84.498750000000001</v>
      </c>
      <c r="L25" s="9">
        <v>5</v>
      </c>
      <c r="M25" s="9">
        <v>3</v>
      </c>
      <c r="N25" s="9">
        <v>1</v>
      </c>
      <c r="O25" s="9">
        <v>1</v>
      </c>
    </row>
    <row r="26" spans="1:15" x14ac:dyDescent="0.3">
      <c r="A26" s="13">
        <v>80.61375000000001</v>
      </c>
      <c r="B26" s="17" t="s">
        <v>10</v>
      </c>
      <c r="C26" s="17">
        <f t="shared" si="0"/>
        <v>5</v>
      </c>
      <c r="D26" s="14" t="s">
        <v>11</v>
      </c>
      <c r="E26" s="14">
        <f t="shared" si="1"/>
        <v>3</v>
      </c>
      <c r="F26" s="14" t="s">
        <v>118</v>
      </c>
      <c r="G26" s="14">
        <f t="shared" si="2"/>
        <v>1</v>
      </c>
      <c r="H26" s="14" t="s">
        <v>119</v>
      </c>
      <c r="I26" s="14" t="s">
        <v>148</v>
      </c>
      <c r="J26" s="14">
        <f t="shared" si="3"/>
        <v>1</v>
      </c>
      <c r="K26" s="9">
        <v>80.61375000000001</v>
      </c>
      <c r="L26" s="9">
        <v>5</v>
      </c>
      <c r="M26" s="9">
        <v>3</v>
      </c>
      <c r="N26" s="9">
        <v>1</v>
      </c>
      <c r="O26" s="9">
        <v>1</v>
      </c>
    </row>
    <row r="27" spans="1:15" x14ac:dyDescent="0.3">
      <c r="A27" s="13">
        <v>76.728750000000005</v>
      </c>
      <c r="B27" s="17" t="s">
        <v>10</v>
      </c>
      <c r="C27" s="17">
        <f t="shared" si="0"/>
        <v>5</v>
      </c>
      <c r="D27" s="14" t="s">
        <v>11</v>
      </c>
      <c r="E27" s="14">
        <f t="shared" si="1"/>
        <v>3</v>
      </c>
      <c r="F27" s="14" t="s">
        <v>118</v>
      </c>
      <c r="G27" s="14">
        <f t="shared" si="2"/>
        <v>1</v>
      </c>
      <c r="H27" s="14" t="s">
        <v>119</v>
      </c>
      <c r="I27" s="14" t="s">
        <v>148</v>
      </c>
      <c r="J27" s="14">
        <f t="shared" si="3"/>
        <v>1</v>
      </c>
      <c r="K27" s="9">
        <v>76.728750000000005</v>
      </c>
      <c r="L27" s="9">
        <v>5</v>
      </c>
      <c r="M27" s="9">
        <v>3</v>
      </c>
      <c r="N27" s="9">
        <v>1</v>
      </c>
      <c r="O27" s="9">
        <v>1</v>
      </c>
    </row>
    <row r="28" spans="1:15" x14ac:dyDescent="0.3">
      <c r="A28" s="13">
        <v>62.160000000000011</v>
      </c>
      <c r="B28" s="17" t="s">
        <v>10</v>
      </c>
      <c r="C28" s="17">
        <f t="shared" si="0"/>
        <v>5</v>
      </c>
      <c r="D28" s="14" t="s">
        <v>11</v>
      </c>
      <c r="E28" s="14">
        <f t="shared" si="1"/>
        <v>3</v>
      </c>
      <c r="F28" s="14" t="s">
        <v>118</v>
      </c>
      <c r="G28" s="14">
        <f t="shared" si="2"/>
        <v>1</v>
      </c>
      <c r="H28" s="14" t="s">
        <v>119</v>
      </c>
      <c r="I28" s="14" t="s">
        <v>148</v>
      </c>
      <c r="J28" s="14">
        <f t="shared" si="3"/>
        <v>1</v>
      </c>
      <c r="K28" s="9">
        <v>62.160000000000011</v>
      </c>
      <c r="L28" s="9">
        <v>5</v>
      </c>
      <c r="M28" s="9">
        <v>3</v>
      </c>
      <c r="N28" s="9">
        <v>1</v>
      </c>
      <c r="O28" s="9">
        <v>1</v>
      </c>
    </row>
    <row r="29" spans="1:15" x14ac:dyDescent="0.3">
      <c r="A29" s="13">
        <v>73.815000000000012</v>
      </c>
      <c r="B29" s="17" t="s">
        <v>10</v>
      </c>
      <c r="C29" s="17">
        <f t="shared" si="0"/>
        <v>5</v>
      </c>
      <c r="D29" s="14" t="s">
        <v>11</v>
      </c>
      <c r="E29" s="14">
        <f t="shared" si="1"/>
        <v>3</v>
      </c>
      <c r="F29" s="14" t="s">
        <v>118</v>
      </c>
      <c r="G29" s="14">
        <f t="shared" si="2"/>
        <v>1</v>
      </c>
      <c r="H29" s="14" t="s">
        <v>119</v>
      </c>
      <c r="I29" s="14" t="s">
        <v>148</v>
      </c>
      <c r="J29" s="14">
        <f t="shared" si="3"/>
        <v>1</v>
      </c>
      <c r="K29" s="9">
        <v>73.815000000000012</v>
      </c>
      <c r="L29" s="9">
        <v>5</v>
      </c>
      <c r="M29" s="9">
        <v>3</v>
      </c>
      <c r="N29" s="9">
        <v>1</v>
      </c>
      <c r="O29" s="9">
        <v>1</v>
      </c>
    </row>
    <row r="30" spans="1:15" x14ac:dyDescent="0.3">
      <c r="A30" s="13">
        <v>75.757500000000007</v>
      </c>
      <c r="B30" s="17" t="s">
        <v>10</v>
      </c>
      <c r="C30" s="17">
        <f t="shared" si="0"/>
        <v>5</v>
      </c>
      <c r="D30" s="14" t="s">
        <v>11</v>
      </c>
      <c r="E30" s="14">
        <f t="shared" si="1"/>
        <v>3</v>
      </c>
      <c r="F30" s="14" t="s">
        <v>118</v>
      </c>
      <c r="G30" s="14">
        <f t="shared" si="2"/>
        <v>1</v>
      </c>
      <c r="H30" s="14" t="s">
        <v>119</v>
      </c>
      <c r="I30" s="14" t="s">
        <v>148</v>
      </c>
      <c r="J30" s="14">
        <f t="shared" si="3"/>
        <v>1</v>
      </c>
      <c r="K30" s="9">
        <v>75.757500000000007</v>
      </c>
      <c r="L30" s="9">
        <v>5</v>
      </c>
      <c r="M30" s="9">
        <v>3</v>
      </c>
      <c r="N30" s="9">
        <v>1</v>
      </c>
      <c r="O30" s="9">
        <v>1</v>
      </c>
    </row>
    <row r="31" spans="1:15" x14ac:dyDescent="0.3">
      <c r="A31" s="13">
        <v>59.246250000000003</v>
      </c>
      <c r="B31" s="17" t="s">
        <v>10</v>
      </c>
      <c r="C31" s="17">
        <f t="shared" si="0"/>
        <v>5</v>
      </c>
      <c r="D31" s="14" t="s">
        <v>11</v>
      </c>
      <c r="E31" s="14">
        <f t="shared" si="1"/>
        <v>3</v>
      </c>
      <c r="F31" s="14" t="s">
        <v>118</v>
      </c>
      <c r="G31" s="14">
        <f t="shared" si="2"/>
        <v>1</v>
      </c>
      <c r="H31" s="14" t="s">
        <v>119</v>
      </c>
      <c r="I31" s="14" t="s">
        <v>148</v>
      </c>
      <c r="J31" s="14">
        <f t="shared" si="3"/>
        <v>1</v>
      </c>
      <c r="K31" s="9">
        <v>59.246250000000003</v>
      </c>
      <c r="L31" s="9">
        <v>5</v>
      </c>
      <c r="M31" s="9">
        <v>3</v>
      </c>
      <c r="N31" s="9">
        <v>1</v>
      </c>
      <c r="O31" s="9">
        <v>1</v>
      </c>
    </row>
    <row r="32" spans="1:15" x14ac:dyDescent="0.3">
      <c r="A32" s="13">
        <v>55.361250000000005</v>
      </c>
      <c r="B32" s="17" t="s">
        <v>10</v>
      </c>
      <c r="C32" s="17">
        <f t="shared" si="0"/>
        <v>5</v>
      </c>
      <c r="D32" s="14" t="s">
        <v>11</v>
      </c>
      <c r="E32" s="14">
        <f t="shared" si="1"/>
        <v>3</v>
      </c>
      <c r="F32" s="14" t="s">
        <v>118</v>
      </c>
      <c r="G32" s="14">
        <f t="shared" si="2"/>
        <v>1</v>
      </c>
      <c r="H32" s="14" t="s">
        <v>119</v>
      </c>
      <c r="I32" s="14" t="s">
        <v>148</v>
      </c>
      <c r="J32" s="14">
        <f t="shared" si="3"/>
        <v>1</v>
      </c>
      <c r="K32" s="9">
        <v>55.361250000000005</v>
      </c>
      <c r="L32" s="9">
        <v>5</v>
      </c>
      <c r="M32" s="9">
        <v>3</v>
      </c>
      <c r="N32" s="9">
        <v>1</v>
      </c>
      <c r="O32" s="9">
        <v>1</v>
      </c>
    </row>
    <row r="33" spans="1:15" x14ac:dyDescent="0.3">
      <c r="A33" s="13">
        <v>71.872500000000002</v>
      </c>
      <c r="B33" s="17" t="s">
        <v>10</v>
      </c>
      <c r="C33" s="17">
        <f t="shared" si="0"/>
        <v>5</v>
      </c>
      <c r="D33" s="14" t="s">
        <v>11</v>
      </c>
      <c r="E33" s="14">
        <f t="shared" si="1"/>
        <v>3</v>
      </c>
      <c r="F33" s="14" t="s">
        <v>118</v>
      </c>
      <c r="G33" s="14">
        <f t="shared" si="2"/>
        <v>1</v>
      </c>
      <c r="H33" s="14" t="s">
        <v>119</v>
      </c>
      <c r="I33" s="14" t="s">
        <v>148</v>
      </c>
      <c r="J33" s="14">
        <f t="shared" si="3"/>
        <v>1</v>
      </c>
      <c r="K33" s="9">
        <v>71.872500000000002</v>
      </c>
      <c r="L33" s="9">
        <v>5</v>
      </c>
      <c r="M33" s="9">
        <v>3</v>
      </c>
      <c r="N33" s="9">
        <v>1</v>
      </c>
      <c r="O33" s="9">
        <v>1</v>
      </c>
    </row>
    <row r="34" spans="1:15" x14ac:dyDescent="0.3">
      <c r="A34" s="13">
        <v>84.498750000000001</v>
      </c>
      <c r="B34" s="17" t="s">
        <v>10</v>
      </c>
      <c r="C34" s="17">
        <f t="shared" si="0"/>
        <v>5</v>
      </c>
      <c r="D34" s="14" t="s">
        <v>11</v>
      </c>
      <c r="E34" s="14">
        <f t="shared" si="1"/>
        <v>3</v>
      </c>
      <c r="F34" s="14" t="s">
        <v>118</v>
      </c>
      <c r="G34" s="14">
        <f t="shared" si="2"/>
        <v>1</v>
      </c>
      <c r="H34" s="14" t="s">
        <v>119</v>
      </c>
      <c r="I34" s="14" t="s">
        <v>148</v>
      </c>
      <c r="J34" s="14">
        <f t="shared" si="3"/>
        <v>1</v>
      </c>
      <c r="K34" s="9">
        <v>84.498750000000001</v>
      </c>
      <c r="L34" s="9">
        <v>5</v>
      </c>
      <c r="M34" s="9">
        <v>3</v>
      </c>
      <c r="N34" s="9">
        <v>1</v>
      </c>
      <c r="O34" s="9">
        <v>1</v>
      </c>
    </row>
    <row r="35" spans="1:15" x14ac:dyDescent="0.3">
      <c r="A35" s="13">
        <v>90.326250000000002</v>
      </c>
      <c r="B35" s="17" t="s">
        <v>10</v>
      </c>
      <c r="C35" s="17">
        <f t="shared" si="0"/>
        <v>5</v>
      </c>
      <c r="D35" s="14" t="s">
        <v>11</v>
      </c>
      <c r="E35" s="14">
        <f t="shared" si="1"/>
        <v>3</v>
      </c>
      <c r="F35" s="14" t="s">
        <v>118</v>
      </c>
      <c r="G35" s="14">
        <f t="shared" si="2"/>
        <v>1</v>
      </c>
      <c r="H35" s="14" t="s">
        <v>119</v>
      </c>
      <c r="I35" s="14" t="s">
        <v>148</v>
      </c>
      <c r="J35" s="14">
        <f t="shared" si="3"/>
        <v>1</v>
      </c>
      <c r="K35" s="9">
        <v>90.326250000000002</v>
      </c>
      <c r="L35" s="9">
        <v>5</v>
      </c>
      <c r="M35" s="9">
        <v>3</v>
      </c>
      <c r="N35" s="9">
        <v>1</v>
      </c>
      <c r="O35" s="9">
        <v>1</v>
      </c>
    </row>
    <row r="36" spans="1:15" x14ac:dyDescent="0.3">
      <c r="A36" s="13">
        <v>96.153750000000002</v>
      </c>
      <c r="B36" s="17" t="s">
        <v>10</v>
      </c>
      <c r="C36" s="17">
        <f t="shared" si="0"/>
        <v>5</v>
      </c>
      <c r="D36" s="14" t="s">
        <v>11</v>
      </c>
      <c r="E36" s="14">
        <f t="shared" si="1"/>
        <v>3</v>
      </c>
      <c r="F36" s="14" t="s">
        <v>118</v>
      </c>
      <c r="G36" s="14">
        <f t="shared" si="2"/>
        <v>1</v>
      </c>
      <c r="H36" s="14" t="s">
        <v>119</v>
      </c>
      <c r="I36" s="14" t="s">
        <v>148</v>
      </c>
      <c r="J36" s="14">
        <f t="shared" si="3"/>
        <v>1</v>
      </c>
      <c r="K36" s="9">
        <v>96.153750000000002</v>
      </c>
      <c r="L36" s="9">
        <v>5</v>
      </c>
      <c r="M36" s="9">
        <v>3</v>
      </c>
      <c r="N36" s="9">
        <v>1</v>
      </c>
      <c r="O36" s="9">
        <v>1</v>
      </c>
    </row>
    <row r="37" spans="1:15" x14ac:dyDescent="0.3">
      <c r="A37" s="13">
        <v>99.067499999999995</v>
      </c>
      <c r="B37" s="17" t="s">
        <v>10</v>
      </c>
      <c r="C37" s="17">
        <f t="shared" si="0"/>
        <v>5</v>
      </c>
      <c r="D37" s="14" t="s">
        <v>11</v>
      </c>
      <c r="E37" s="14">
        <f t="shared" si="1"/>
        <v>3</v>
      </c>
      <c r="F37" s="14" t="s">
        <v>118</v>
      </c>
      <c r="G37" s="14">
        <f t="shared" si="2"/>
        <v>1</v>
      </c>
      <c r="H37" s="14" t="s">
        <v>119</v>
      </c>
      <c r="I37" s="14" t="s">
        <v>148</v>
      </c>
      <c r="J37" s="14">
        <f t="shared" si="3"/>
        <v>1</v>
      </c>
      <c r="K37" s="9">
        <v>99.067499999999995</v>
      </c>
      <c r="L37" s="9">
        <v>5</v>
      </c>
      <c r="M37" s="9">
        <v>3</v>
      </c>
      <c r="N37" s="9">
        <v>1</v>
      </c>
      <c r="O37" s="9">
        <v>1</v>
      </c>
    </row>
    <row r="38" spans="1:15" x14ac:dyDescent="0.3">
      <c r="A38" s="13">
        <v>89.355000000000004</v>
      </c>
      <c r="B38" s="17" t="s">
        <v>10</v>
      </c>
      <c r="C38" s="17">
        <f t="shared" si="0"/>
        <v>5</v>
      </c>
      <c r="D38" s="14" t="s">
        <v>11</v>
      </c>
      <c r="E38" s="14">
        <f t="shared" si="1"/>
        <v>3</v>
      </c>
      <c r="F38" s="14" t="s">
        <v>118</v>
      </c>
      <c r="G38" s="14">
        <f t="shared" si="2"/>
        <v>1</v>
      </c>
      <c r="H38" s="14" t="s">
        <v>119</v>
      </c>
      <c r="I38" s="14" t="s">
        <v>148</v>
      </c>
      <c r="J38" s="14">
        <f t="shared" si="3"/>
        <v>1</v>
      </c>
      <c r="K38" s="9">
        <v>89.355000000000004</v>
      </c>
      <c r="L38" s="9">
        <v>5</v>
      </c>
      <c r="M38" s="9">
        <v>3</v>
      </c>
      <c r="N38" s="9">
        <v>1</v>
      </c>
      <c r="O38" s="9">
        <v>1</v>
      </c>
    </row>
    <row r="39" spans="1:15" x14ac:dyDescent="0.3">
      <c r="A39" s="13">
        <v>85.15124999999999</v>
      </c>
      <c r="B39" s="17" t="s">
        <v>136</v>
      </c>
      <c r="C39" s="17">
        <f t="shared" si="0"/>
        <v>1</v>
      </c>
      <c r="D39" s="14" t="s">
        <v>8</v>
      </c>
      <c r="E39" s="14">
        <f t="shared" si="1"/>
        <v>1</v>
      </c>
      <c r="F39" s="14" t="s">
        <v>118</v>
      </c>
      <c r="G39" s="14">
        <f t="shared" si="2"/>
        <v>1</v>
      </c>
      <c r="H39" s="14" t="s">
        <v>119</v>
      </c>
      <c r="I39" s="14" t="s">
        <v>144</v>
      </c>
      <c r="J39" s="14">
        <f t="shared" si="3"/>
        <v>2</v>
      </c>
      <c r="K39" s="9">
        <v>85.15124999999999</v>
      </c>
      <c r="L39" s="9">
        <v>1</v>
      </c>
      <c r="M39" s="9">
        <v>1</v>
      </c>
      <c r="N39" s="9">
        <v>1</v>
      </c>
      <c r="O39" s="9">
        <v>2</v>
      </c>
    </row>
    <row r="40" spans="1:15" x14ac:dyDescent="0.3">
      <c r="A40" s="13">
        <v>96.896250000000009</v>
      </c>
      <c r="B40" s="17" t="s">
        <v>136</v>
      </c>
      <c r="C40" s="17">
        <f t="shared" si="0"/>
        <v>1</v>
      </c>
      <c r="D40" s="14" t="s">
        <v>8</v>
      </c>
      <c r="E40" s="14">
        <f t="shared" si="1"/>
        <v>1</v>
      </c>
      <c r="F40" s="14" t="s">
        <v>118</v>
      </c>
      <c r="G40" s="14">
        <f t="shared" si="2"/>
        <v>1</v>
      </c>
      <c r="H40" s="14" t="s">
        <v>119</v>
      </c>
      <c r="I40" s="14" t="s">
        <v>144</v>
      </c>
      <c r="J40" s="14">
        <f t="shared" si="3"/>
        <v>2</v>
      </c>
      <c r="K40" s="9">
        <v>96.896250000000009</v>
      </c>
      <c r="L40" s="9">
        <v>1</v>
      </c>
      <c r="M40" s="9">
        <v>1</v>
      </c>
      <c r="N40" s="9">
        <v>1</v>
      </c>
      <c r="O40" s="9">
        <v>2</v>
      </c>
    </row>
    <row r="41" spans="1:15" x14ac:dyDescent="0.3">
      <c r="A41" s="13">
        <v>77.321250000000006</v>
      </c>
      <c r="B41" s="17" t="s">
        <v>136</v>
      </c>
      <c r="C41" s="17">
        <f t="shared" si="0"/>
        <v>1</v>
      </c>
      <c r="D41" s="14" t="s">
        <v>8</v>
      </c>
      <c r="E41" s="14">
        <f t="shared" si="1"/>
        <v>1</v>
      </c>
      <c r="F41" s="14" t="s">
        <v>118</v>
      </c>
      <c r="G41" s="14">
        <f t="shared" si="2"/>
        <v>1</v>
      </c>
      <c r="H41" s="14" t="s">
        <v>119</v>
      </c>
      <c r="I41" s="14" t="s">
        <v>144</v>
      </c>
      <c r="J41" s="14">
        <f t="shared" si="3"/>
        <v>2</v>
      </c>
      <c r="K41" s="9">
        <v>77.321250000000006</v>
      </c>
      <c r="L41" s="9">
        <v>1</v>
      </c>
      <c r="M41" s="9">
        <v>1</v>
      </c>
      <c r="N41" s="9">
        <v>1</v>
      </c>
      <c r="O41" s="9">
        <v>2</v>
      </c>
    </row>
    <row r="42" spans="1:15" x14ac:dyDescent="0.3">
      <c r="A42" s="13">
        <v>82.215000000000003</v>
      </c>
      <c r="B42" s="17" t="s">
        <v>136</v>
      </c>
      <c r="C42" s="17">
        <f t="shared" si="0"/>
        <v>1</v>
      </c>
      <c r="D42" s="14" t="s">
        <v>8</v>
      </c>
      <c r="E42" s="14">
        <f t="shared" si="1"/>
        <v>1</v>
      </c>
      <c r="F42" s="14" t="s">
        <v>118</v>
      </c>
      <c r="G42" s="14">
        <f t="shared" si="2"/>
        <v>1</v>
      </c>
      <c r="H42" s="14" t="s">
        <v>119</v>
      </c>
      <c r="I42" s="14" t="s">
        <v>144</v>
      </c>
      <c r="J42" s="14">
        <f t="shared" si="3"/>
        <v>2</v>
      </c>
      <c r="K42" s="9">
        <v>82.215000000000003</v>
      </c>
      <c r="L42" s="9">
        <v>1</v>
      </c>
      <c r="M42" s="9">
        <v>1</v>
      </c>
      <c r="N42" s="9">
        <v>1</v>
      </c>
      <c r="O42" s="9">
        <v>2</v>
      </c>
    </row>
    <row r="43" spans="1:15" x14ac:dyDescent="0.3">
      <c r="A43" s="13">
        <v>83.193750000000009</v>
      </c>
      <c r="B43" s="17" t="s">
        <v>136</v>
      </c>
      <c r="C43" s="17">
        <f t="shared" si="0"/>
        <v>1</v>
      </c>
      <c r="D43" s="14" t="s">
        <v>8</v>
      </c>
      <c r="E43" s="14">
        <f t="shared" si="1"/>
        <v>1</v>
      </c>
      <c r="F43" s="14" t="s">
        <v>118</v>
      </c>
      <c r="G43" s="14">
        <f t="shared" si="2"/>
        <v>1</v>
      </c>
      <c r="H43" s="14" t="s">
        <v>119</v>
      </c>
      <c r="I43" s="14" t="s">
        <v>144</v>
      </c>
      <c r="J43" s="14">
        <f t="shared" si="3"/>
        <v>2</v>
      </c>
      <c r="K43" s="9">
        <v>83.193750000000009</v>
      </c>
      <c r="L43" s="9">
        <v>1</v>
      </c>
      <c r="M43" s="9">
        <v>1</v>
      </c>
      <c r="N43" s="9">
        <v>1</v>
      </c>
      <c r="O43" s="9">
        <v>2</v>
      </c>
    </row>
    <row r="44" spans="1:15" x14ac:dyDescent="0.3">
      <c r="A44" s="13">
        <v>87.108750000000015</v>
      </c>
      <c r="B44" s="17" t="s">
        <v>137</v>
      </c>
      <c r="C44" s="17">
        <f t="shared" si="0"/>
        <v>2</v>
      </c>
      <c r="D44" s="14" t="s">
        <v>8</v>
      </c>
      <c r="E44" s="14">
        <f t="shared" si="1"/>
        <v>1</v>
      </c>
      <c r="F44" s="14" t="s">
        <v>118</v>
      </c>
      <c r="G44" s="14">
        <f t="shared" si="2"/>
        <v>1</v>
      </c>
      <c r="H44" s="14" t="s">
        <v>119</v>
      </c>
      <c r="I44" s="14" t="s">
        <v>144</v>
      </c>
      <c r="J44" s="14">
        <f t="shared" si="3"/>
        <v>2</v>
      </c>
      <c r="K44" s="9">
        <v>87.108750000000015</v>
      </c>
      <c r="L44" s="9">
        <v>2</v>
      </c>
      <c r="M44" s="9">
        <v>1</v>
      </c>
      <c r="N44" s="9">
        <v>1</v>
      </c>
      <c r="O44" s="9">
        <v>2</v>
      </c>
    </row>
    <row r="45" spans="1:15" x14ac:dyDescent="0.3">
      <c r="A45" s="13">
        <v>82.215000000000003</v>
      </c>
      <c r="B45" s="17" t="s">
        <v>137</v>
      </c>
      <c r="C45" s="17">
        <f t="shared" si="0"/>
        <v>2</v>
      </c>
      <c r="D45" s="14" t="s">
        <v>9</v>
      </c>
      <c r="E45" s="14">
        <f t="shared" si="1"/>
        <v>6</v>
      </c>
      <c r="F45" s="14" t="s">
        <v>118</v>
      </c>
      <c r="G45" s="14">
        <f t="shared" si="2"/>
        <v>1</v>
      </c>
      <c r="H45" s="14" t="s">
        <v>119</v>
      </c>
      <c r="I45" s="14" t="s">
        <v>144</v>
      </c>
      <c r="J45" s="14">
        <f t="shared" si="3"/>
        <v>2</v>
      </c>
      <c r="K45" s="9">
        <v>82.215000000000003</v>
      </c>
      <c r="L45" s="9">
        <v>2</v>
      </c>
      <c r="M45" s="9">
        <v>6</v>
      </c>
      <c r="N45" s="9">
        <v>1</v>
      </c>
      <c r="O45" s="9">
        <v>2</v>
      </c>
    </row>
    <row r="46" spans="1:15" x14ac:dyDescent="0.3">
      <c r="A46" s="13">
        <v>86.13000000000001</v>
      </c>
      <c r="B46" s="17" t="s">
        <v>137</v>
      </c>
      <c r="C46" s="17">
        <f t="shared" si="0"/>
        <v>2</v>
      </c>
      <c r="D46" s="14" t="s">
        <v>9</v>
      </c>
      <c r="E46" s="14">
        <f t="shared" si="1"/>
        <v>6</v>
      </c>
      <c r="F46" s="14" t="s">
        <v>118</v>
      </c>
      <c r="G46" s="14">
        <f t="shared" si="2"/>
        <v>1</v>
      </c>
      <c r="H46" s="14" t="s">
        <v>119</v>
      </c>
      <c r="I46" s="14" t="s">
        <v>144</v>
      </c>
      <c r="J46" s="14">
        <f t="shared" si="3"/>
        <v>2</v>
      </c>
      <c r="K46" s="9">
        <v>86.13000000000001</v>
      </c>
      <c r="L46" s="9">
        <v>2</v>
      </c>
      <c r="M46" s="9">
        <v>6</v>
      </c>
      <c r="N46" s="9">
        <v>1</v>
      </c>
      <c r="O46" s="9">
        <v>2</v>
      </c>
    </row>
    <row r="47" spans="1:15" x14ac:dyDescent="0.3">
      <c r="A47" s="13">
        <v>88.087500000000006</v>
      </c>
      <c r="B47" s="17" t="s">
        <v>137</v>
      </c>
      <c r="C47" s="17">
        <f t="shared" si="0"/>
        <v>2</v>
      </c>
      <c r="D47" s="14" t="s">
        <v>9</v>
      </c>
      <c r="E47" s="14">
        <f t="shared" si="1"/>
        <v>6</v>
      </c>
      <c r="F47" s="14" t="s">
        <v>118</v>
      </c>
      <c r="G47" s="14">
        <f t="shared" si="2"/>
        <v>1</v>
      </c>
      <c r="H47" s="14" t="s">
        <v>119</v>
      </c>
      <c r="I47" s="14" t="s">
        <v>144</v>
      </c>
      <c r="J47" s="14">
        <f t="shared" si="3"/>
        <v>2</v>
      </c>
      <c r="K47" s="9">
        <v>88.087500000000006</v>
      </c>
      <c r="L47" s="9">
        <v>2</v>
      </c>
      <c r="M47" s="9">
        <v>6</v>
      </c>
      <c r="N47" s="9">
        <v>1</v>
      </c>
      <c r="O47" s="9">
        <v>2</v>
      </c>
    </row>
    <row r="48" spans="1:15" x14ac:dyDescent="0.3">
      <c r="A48" s="13">
        <v>81.236250000000013</v>
      </c>
      <c r="B48" s="17" t="s">
        <v>137</v>
      </c>
      <c r="C48" s="17">
        <f t="shared" si="0"/>
        <v>2</v>
      </c>
      <c r="D48" s="14" t="s">
        <v>9</v>
      </c>
      <c r="E48" s="14">
        <f t="shared" si="1"/>
        <v>6</v>
      </c>
      <c r="F48" s="14" t="s">
        <v>118</v>
      </c>
      <c r="G48" s="14">
        <f t="shared" si="2"/>
        <v>1</v>
      </c>
      <c r="H48" s="14" t="s">
        <v>119</v>
      </c>
      <c r="I48" s="14" t="s">
        <v>144</v>
      </c>
      <c r="J48" s="14">
        <f t="shared" si="3"/>
        <v>2</v>
      </c>
      <c r="K48" s="9">
        <v>81.236250000000013</v>
      </c>
      <c r="L48" s="9">
        <v>2</v>
      </c>
      <c r="M48" s="9">
        <v>6</v>
      </c>
      <c r="N48" s="9">
        <v>1</v>
      </c>
      <c r="O48" s="9">
        <v>2</v>
      </c>
    </row>
    <row r="49" spans="1:15" x14ac:dyDescent="0.3">
      <c r="A49" s="13">
        <v>79.278750000000002</v>
      </c>
      <c r="B49" s="17" t="s">
        <v>137</v>
      </c>
      <c r="C49" s="17">
        <f t="shared" si="0"/>
        <v>2</v>
      </c>
      <c r="D49" s="14" t="s">
        <v>9</v>
      </c>
      <c r="E49" s="14">
        <f t="shared" si="1"/>
        <v>6</v>
      </c>
      <c r="F49" s="14" t="s">
        <v>118</v>
      </c>
      <c r="G49" s="14">
        <f t="shared" si="2"/>
        <v>1</v>
      </c>
      <c r="H49" s="14" t="s">
        <v>119</v>
      </c>
      <c r="I49" s="14" t="s">
        <v>144</v>
      </c>
      <c r="J49" s="14">
        <f t="shared" si="3"/>
        <v>2</v>
      </c>
      <c r="K49" s="9">
        <v>79.278750000000002</v>
      </c>
      <c r="L49" s="9">
        <v>2</v>
      </c>
      <c r="M49" s="9">
        <v>6</v>
      </c>
      <c r="N49" s="9">
        <v>1</v>
      </c>
      <c r="O49" s="9">
        <v>2</v>
      </c>
    </row>
    <row r="50" spans="1:15" x14ac:dyDescent="0.3">
      <c r="A50" s="13">
        <v>82.215000000000003</v>
      </c>
      <c r="B50" s="17" t="s">
        <v>137</v>
      </c>
      <c r="C50" s="17">
        <f t="shared" si="0"/>
        <v>2</v>
      </c>
      <c r="D50" s="14" t="s">
        <v>10</v>
      </c>
      <c r="E50" s="14">
        <f t="shared" si="1"/>
        <v>2</v>
      </c>
      <c r="F50" s="14" t="s">
        <v>118</v>
      </c>
      <c r="G50" s="14">
        <f t="shared" si="2"/>
        <v>1</v>
      </c>
      <c r="H50" s="14" t="s">
        <v>119</v>
      </c>
      <c r="I50" s="14" t="s">
        <v>144</v>
      </c>
      <c r="J50" s="14">
        <f t="shared" si="3"/>
        <v>2</v>
      </c>
      <c r="K50" s="9">
        <v>82.215000000000003</v>
      </c>
      <c r="L50" s="9">
        <v>2</v>
      </c>
      <c r="M50" s="9">
        <v>2</v>
      </c>
      <c r="N50" s="9">
        <v>1</v>
      </c>
      <c r="O50" s="9">
        <v>2</v>
      </c>
    </row>
    <row r="51" spans="1:15" x14ac:dyDescent="0.3">
      <c r="A51" s="13">
        <v>80.257499999999993</v>
      </c>
      <c r="B51" s="17" t="s">
        <v>137</v>
      </c>
      <c r="C51" s="17">
        <f t="shared" si="0"/>
        <v>2</v>
      </c>
      <c r="D51" s="14" t="s">
        <v>10</v>
      </c>
      <c r="E51" s="14">
        <f t="shared" si="1"/>
        <v>2</v>
      </c>
      <c r="F51" s="14" t="s">
        <v>118</v>
      </c>
      <c r="G51" s="14">
        <f t="shared" si="2"/>
        <v>1</v>
      </c>
      <c r="H51" s="14" t="s">
        <v>119</v>
      </c>
      <c r="I51" s="14" t="s">
        <v>144</v>
      </c>
      <c r="J51" s="14">
        <f t="shared" si="3"/>
        <v>2</v>
      </c>
      <c r="K51" s="9">
        <v>80.257499999999993</v>
      </c>
      <c r="L51" s="9">
        <v>2</v>
      </c>
      <c r="M51" s="9">
        <v>2</v>
      </c>
      <c r="N51" s="9">
        <v>1</v>
      </c>
      <c r="O51" s="9">
        <v>2</v>
      </c>
    </row>
    <row r="52" spans="1:15" x14ac:dyDescent="0.3">
      <c r="A52" s="13">
        <v>88.087500000000006</v>
      </c>
      <c r="B52" s="17" t="s">
        <v>137</v>
      </c>
      <c r="C52" s="17">
        <f t="shared" si="0"/>
        <v>2</v>
      </c>
      <c r="D52" s="14" t="s">
        <v>10</v>
      </c>
      <c r="E52" s="14">
        <f t="shared" si="1"/>
        <v>2</v>
      </c>
      <c r="F52" s="14" t="s">
        <v>118</v>
      </c>
      <c r="G52" s="14">
        <f t="shared" si="2"/>
        <v>1</v>
      </c>
      <c r="H52" s="14" t="s">
        <v>119</v>
      </c>
      <c r="I52" s="14" t="s">
        <v>144</v>
      </c>
      <c r="J52" s="14">
        <f t="shared" si="3"/>
        <v>2</v>
      </c>
      <c r="K52" s="9">
        <v>88.087500000000006</v>
      </c>
      <c r="L52" s="9">
        <v>2</v>
      </c>
      <c r="M52" s="9">
        <v>2</v>
      </c>
      <c r="N52" s="9">
        <v>1</v>
      </c>
      <c r="O52" s="9">
        <v>2</v>
      </c>
    </row>
    <row r="53" spans="1:15" x14ac:dyDescent="0.3">
      <c r="A53" s="13">
        <v>79.278750000000002</v>
      </c>
      <c r="B53" s="17" t="s">
        <v>137</v>
      </c>
      <c r="C53" s="17">
        <f t="shared" si="0"/>
        <v>2</v>
      </c>
      <c r="D53" s="14" t="s">
        <v>10</v>
      </c>
      <c r="E53" s="14">
        <f t="shared" si="1"/>
        <v>2</v>
      </c>
      <c r="F53" s="14" t="s">
        <v>118</v>
      </c>
      <c r="G53" s="14">
        <f t="shared" si="2"/>
        <v>1</v>
      </c>
      <c r="H53" s="14" t="s">
        <v>119</v>
      </c>
      <c r="I53" s="14" t="s">
        <v>144</v>
      </c>
      <c r="J53" s="14">
        <f t="shared" si="3"/>
        <v>2</v>
      </c>
      <c r="K53" s="9">
        <v>79.278750000000002</v>
      </c>
      <c r="L53" s="9">
        <v>2</v>
      </c>
      <c r="M53" s="9">
        <v>2</v>
      </c>
      <c r="N53" s="9">
        <v>1</v>
      </c>
      <c r="O53" s="9">
        <v>2</v>
      </c>
    </row>
    <row r="54" spans="1:15" x14ac:dyDescent="0.3">
      <c r="A54" s="13">
        <v>86.13000000000001</v>
      </c>
      <c r="B54" s="17" t="s">
        <v>137</v>
      </c>
      <c r="C54" s="17">
        <f t="shared" si="0"/>
        <v>2</v>
      </c>
      <c r="D54" s="14" t="s">
        <v>10</v>
      </c>
      <c r="E54" s="14">
        <f t="shared" si="1"/>
        <v>2</v>
      </c>
      <c r="F54" s="14" t="s">
        <v>118</v>
      </c>
      <c r="G54" s="14">
        <f t="shared" si="2"/>
        <v>1</v>
      </c>
      <c r="H54" s="14" t="s">
        <v>119</v>
      </c>
      <c r="I54" s="14" t="s">
        <v>144</v>
      </c>
      <c r="J54" s="14">
        <f t="shared" si="3"/>
        <v>2</v>
      </c>
      <c r="K54" s="9">
        <v>86.13000000000001</v>
      </c>
      <c r="L54" s="9">
        <v>2</v>
      </c>
      <c r="M54" s="9">
        <v>2</v>
      </c>
      <c r="N54" s="9">
        <v>1</v>
      </c>
      <c r="O54" s="9">
        <v>2</v>
      </c>
    </row>
    <row r="55" spans="1:15" x14ac:dyDescent="0.3">
      <c r="A55" s="13">
        <v>82.215000000000003</v>
      </c>
      <c r="B55" s="17" t="s">
        <v>137</v>
      </c>
      <c r="C55" s="17">
        <f t="shared" si="0"/>
        <v>2</v>
      </c>
      <c r="D55" s="14" t="s">
        <v>10</v>
      </c>
      <c r="E55" s="14">
        <f t="shared" si="1"/>
        <v>2</v>
      </c>
      <c r="F55" s="14" t="s">
        <v>118</v>
      </c>
      <c r="G55" s="14">
        <f t="shared" si="2"/>
        <v>1</v>
      </c>
      <c r="H55" s="14" t="s">
        <v>119</v>
      </c>
      <c r="I55" s="14" t="s">
        <v>144</v>
      </c>
      <c r="J55" s="14">
        <f t="shared" si="3"/>
        <v>2</v>
      </c>
      <c r="K55" s="9">
        <v>82.215000000000003</v>
      </c>
      <c r="L55" s="9">
        <v>2</v>
      </c>
      <c r="M55" s="9">
        <v>2</v>
      </c>
      <c r="N55" s="9">
        <v>1</v>
      </c>
      <c r="O55" s="9">
        <v>2</v>
      </c>
    </row>
    <row r="56" spans="1:15" x14ac:dyDescent="0.3">
      <c r="A56" s="13">
        <v>70.47</v>
      </c>
      <c r="B56" s="17" t="s">
        <v>137</v>
      </c>
      <c r="C56" s="17">
        <f t="shared" si="0"/>
        <v>2</v>
      </c>
      <c r="D56" s="14" t="s">
        <v>10</v>
      </c>
      <c r="E56" s="14">
        <f t="shared" si="1"/>
        <v>2</v>
      </c>
      <c r="F56" s="14" t="s">
        <v>118</v>
      </c>
      <c r="G56" s="14">
        <f t="shared" si="2"/>
        <v>1</v>
      </c>
      <c r="H56" s="14" t="s">
        <v>119</v>
      </c>
      <c r="I56" s="14" t="s">
        <v>144</v>
      </c>
      <c r="J56" s="14">
        <f t="shared" si="3"/>
        <v>2</v>
      </c>
      <c r="K56" s="9">
        <v>70.47</v>
      </c>
      <c r="L56" s="9">
        <v>2</v>
      </c>
      <c r="M56" s="9">
        <v>2</v>
      </c>
      <c r="N56" s="9">
        <v>1</v>
      </c>
      <c r="O56" s="9">
        <v>2</v>
      </c>
    </row>
    <row r="57" spans="1:15" x14ac:dyDescent="0.3">
      <c r="A57" s="13">
        <v>71.44874999999999</v>
      </c>
      <c r="B57" s="17" t="s">
        <v>137</v>
      </c>
      <c r="C57" s="17">
        <f t="shared" si="0"/>
        <v>2</v>
      </c>
      <c r="D57" s="14" t="s">
        <v>10</v>
      </c>
      <c r="E57" s="14">
        <f t="shared" si="1"/>
        <v>2</v>
      </c>
      <c r="F57" s="14" t="s">
        <v>118</v>
      </c>
      <c r="G57" s="14">
        <f t="shared" si="2"/>
        <v>1</v>
      </c>
      <c r="H57" s="14" t="s">
        <v>119</v>
      </c>
      <c r="I57" s="14" t="s">
        <v>144</v>
      </c>
      <c r="J57" s="14">
        <f t="shared" si="3"/>
        <v>2</v>
      </c>
      <c r="K57" s="9">
        <v>71.44874999999999</v>
      </c>
      <c r="L57" s="9">
        <v>2</v>
      </c>
      <c r="M57" s="9">
        <v>2</v>
      </c>
      <c r="N57" s="9">
        <v>1</v>
      </c>
      <c r="O57" s="9">
        <v>2</v>
      </c>
    </row>
    <row r="58" spans="1:15" x14ac:dyDescent="0.3">
      <c r="A58" s="13">
        <v>69.491249999999994</v>
      </c>
      <c r="B58" s="17" t="s">
        <v>137</v>
      </c>
      <c r="C58" s="17">
        <f t="shared" si="0"/>
        <v>2</v>
      </c>
      <c r="D58" s="14" t="s">
        <v>115</v>
      </c>
      <c r="E58" s="14">
        <f t="shared" si="1"/>
        <v>4</v>
      </c>
      <c r="F58" s="14" t="s">
        <v>118</v>
      </c>
      <c r="G58" s="14">
        <f t="shared" si="2"/>
        <v>1</v>
      </c>
      <c r="H58" s="14" t="s">
        <v>119</v>
      </c>
      <c r="I58" s="14" t="s">
        <v>144</v>
      </c>
      <c r="J58" s="14">
        <f t="shared" si="3"/>
        <v>2</v>
      </c>
      <c r="K58" s="9">
        <v>69.491249999999994</v>
      </c>
      <c r="L58" s="9">
        <v>2</v>
      </c>
      <c r="M58" s="9">
        <v>4</v>
      </c>
      <c r="N58" s="9">
        <v>1</v>
      </c>
      <c r="O58" s="9">
        <v>2</v>
      </c>
    </row>
    <row r="59" spans="1:15" x14ac:dyDescent="0.3">
      <c r="A59" s="13">
        <v>75.363749999999982</v>
      </c>
      <c r="B59" s="17" t="s">
        <v>137</v>
      </c>
      <c r="C59" s="17">
        <f t="shared" si="0"/>
        <v>2</v>
      </c>
      <c r="D59" s="14" t="s">
        <v>115</v>
      </c>
      <c r="E59" s="14">
        <f t="shared" si="1"/>
        <v>4</v>
      </c>
      <c r="F59" s="14" t="s">
        <v>118</v>
      </c>
      <c r="G59" s="14">
        <f t="shared" si="2"/>
        <v>1</v>
      </c>
      <c r="H59" s="14" t="s">
        <v>119</v>
      </c>
      <c r="I59" s="14" t="s">
        <v>144</v>
      </c>
      <c r="J59" s="14">
        <f t="shared" si="3"/>
        <v>2</v>
      </c>
      <c r="K59" s="9">
        <v>75.363749999999982</v>
      </c>
      <c r="L59" s="9">
        <v>2</v>
      </c>
      <c r="M59" s="9">
        <v>4</v>
      </c>
      <c r="N59" s="9">
        <v>1</v>
      </c>
      <c r="O59" s="9">
        <v>2</v>
      </c>
    </row>
    <row r="60" spans="1:15" x14ac:dyDescent="0.3">
      <c r="A60" s="13">
        <v>81.236250000000013</v>
      </c>
      <c r="B60" s="17" t="s">
        <v>137</v>
      </c>
      <c r="C60" s="17">
        <f t="shared" si="0"/>
        <v>2</v>
      </c>
      <c r="D60" s="14" t="s">
        <v>115</v>
      </c>
      <c r="E60" s="14">
        <f t="shared" si="1"/>
        <v>4</v>
      </c>
      <c r="F60" s="14" t="s">
        <v>118</v>
      </c>
      <c r="G60" s="14">
        <f t="shared" si="2"/>
        <v>1</v>
      </c>
      <c r="H60" s="14" t="s">
        <v>119</v>
      </c>
      <c r="I60" s="14" t="s">
        <v>144</v>
      </c>
      <c r="J60" s="14">
        <f t="shared" si="3"/>
        <v>2</v>
      </c>
      <c r="K60" s="9">
        <v>81.236250000000013</v>
      </c>
      <c r="L60" s="9">
        <v>2</v>
      </c>
      <c r="M60" s="9">
        <v>4</v>
      </c>
      <c r="N60" s="9">
        <v>1</v>
      </c>
      <c r="O60" s="9">
        <v>2</v>
      </c>
    </row>
    <row r="61" spans="1:15" x14ac:dyDescent="0.3">
      <c r="A61" s="13">
        <v>86.13000000000001</v>
      </c>
      <c r="B61" s="17" t="s">
        <v>137</v>
      </c>
      <c r="C61" s="17">
        <f t="shared" si="0"/>
        <v>2</v>
      </c>
      <c r="D61" s="14" t="s">
        <v>115</v>
      </c>
      <c r="E61" s="14">
        <f t="shared" si="1"/>
        <v>4</v>
      </c>
      <c r="F61" s="14" t="s">
        <v>118</v>
      </c>
      <c r="G61" s="14">
        <f t="shared" si="2"/>
        <v>1</v>
      </c>
      <c r="H61" s="14" t="s">
        <v>119</v>
      </c>
      <c r="I61" s="14" t="s">
        <v>144</v>
      </c>
      <c r="J61" s="14">
        <f t="shared" si="3"/>
        <v>2</v>
      </c>
      <c r="K61" s="9">
        <v>86.13000000000001</v>
      </c>
      <c r="L61" s="9">
        <v>2</v>
      </c>
      <c r="M61" s="9">
        <v>4</v>
      </c>
      <c r="N61" s="9">
        <v>1</v>
      </c>
      <c r="O61" s="9">
        <v>2</v>
      </c>
    </row>
    <row r="62" spans="1:15" x14ac:dyDescent="0.3">
      <c r="A62" s="13">
        <v>91.023750000000007</v>
      </c>
      <c r="B62" s="17" t="s">
        <v>137</v>
      </c>
      <c r="C62" s="17">
        <f t="shared" si="0"/>
        <v>2</v>
      </c>
      <c r="D62" s="14" t="s">
        <v>115</v>
      </c>
      <c r="E62" s="14">
        <f t="shared" si="1"/>
        <v>4</v>
      </c>
      <c r="F62" s="14" t="s">
        <v>118</v>
      </c>
      <c r="G62" s="14">
        <f t="shared" si="2"/>
        <v>1</v>
      </c>
      <c r="H62" s="14" t="s">
        <v>119</v>
      </c>
      <c r="I62" s="14" t="s">
        <v>144</v>
      </c>
      <c r="J62" s="14">
        <f t="shared" si="3"/>
        <v>2</v>
      </c>
      <c r="K62" s="9">
        <v>91.023750000000007</v>
      </c>
      <c r="L62" s="9">
        <v>2</v>
      </c>
      <c r="M62" s="9">
        <v>4</v>
      </c>
      <c r="N62" s="9">
        <v>1</v>
      </c>
      <c r="O62" s="9">
        <v>2</v>
      </c>
    </row>
    <row r="63" spans="1:15" x14ac:dyDescent="0.3">
      <c r="A63" s="13">
        <v>71.44874999999999</v>
      </c>
      <c r="B63" s="17" t="s">
        <v>137</v>
      </c>
      <c r="C63" s="17">
        <f t="shared" si="0"/>
        <v>2</v>
      </c>
      <c r="D63" s="14" t="s">
        <v>115</v>
      </c>
      <c r="E63" s="14">
        <f t="shared" si="1"/>
        <v>4</v>
      </c>
      <c r="F63" s="14" t="s">
        <v>118</v>
      </c>
      <c r="G63" s="14">
        <f t="shared" si="2"/>
        <v>1</v>
      </c>
      <c r="H63" s="14" t="s">
        <v>119</v>
      </c>
      <c r="I63" s="14" t="s">
        <v>144</v>
      </c>
      <c r="J63" s="14">
        <f t="shared" si="3"/>
        <v>2</v>
      </c>
      <c r="K63" s="9">
        <v>71.44874999999999</v>
      </c>
      <c r="L63" s="9">
        <v>2</v>
      </c>
      <c r="M63" s="9">
        <v>4</v>
      </c>
      <c r="N63" s="9">
        <v>1</v>
      </c>
      <c r="O63" s="9">
        <v>2</v>
      </c>
    </row>
    <row r="64" spans="1:15" x14ac:dyDescent="0.3">
      <c r="A64" s="13">
        <v>70.47</v>
      </c>
      <c r="B64" s="17" t="s">
        <v>137</v>
      </c>
      <c r="C64" s="17">
        <f t="shared" si="0"/>
        <v>2</v>
      </c>
      <c r="D64" s="14" t="s">
        <v>115</v>
      </c>
      <c r="E64" s="14">
        <f t="shared" si="1"/>
        <v>4</v>
      </c>
      <c r="F64" s="14" t="s">
        <v>118</v>
      </c>
      <c r="G64" s="14">
        <f t="shared" si="2"/>
        <v>1</v>
      </c>
      <c r="H64" s="14" t="s">
        <v>119</v>
      </c>
      <c r="I64" s="14" t="s">
        <v>144</v>
      </c>
      <c r="J64" s="14">
        <f t="shared" si="3"/>
        <v>2</v>
      </c>
      <c r="K64" s="9">
        <v>70.47</v>
      </c>
      <c r="L64" s="9">
        <v>2</v>
      </c>
      <c r="M64" s="9">
        <v>4</v>
      </c>
      <c r="N64" s="9">
        <v>1</v>
      </c>
      <c r="O64" s="9">
        <v>2</v>
      </c>
    </row>
    <row r="65" spans="1:15" x14ac:dyDescent="0.3">
      <c r="A65" s="13">
        <v>78.300000000000011</v>
      </c>
      <c r="B65" s="17" t="s">
        <v>137</v>
      </c>
      <c r="C65" s="17">
        <f t="shared" si="0"/>
        <v>2</v>
      </c>
      <c r="D65" s="14" t="s">
        <v>115</v>
      </c>
      <c r="E65" s="14">
        <f t="shared" si="1"/>
        <v>4</v>
      </c>
      <c r="F65" s="14" t="s">
        <v>118</v>
      </c>
      <c r="G65" s="14">
        <f t="shared" si="2"/>
        <v>1</v>
      </c>
      <c r="H65" s="14" t="s">
        <v>119</v>
      </c>
      <c r="I65" s="14" t="s">
        <v>144</v>
      </c>
      <c r="J65" s="14">
        <f t="shared" si="3"/>
        <v>2</v>
      </c>
      <c r="K65" s="9">
        <v>78.300000000000011</v>
      </c>
      <c r="L65" s="9">
        <v>2</v>
      </c>
      <c r="M65" s="9">
        <v>4</v>
      </c>
      <c r="N65" s="9">
        <v>1</v>
      </c>
      <c r="O65" s="9">
        <v>2</v>
      </c>
    </row>
    <row r="66" spans="1:15" x14ac:dyDescent="0.3">
      <c r="A66" s="13">
        <v>73.40625</v>
      </c>
      <c r="B66" s="17" t="s">
        <v>137</v>
      </c>
      <c r="C66" s="17">
        <f t="shared" si="0"/>
        <v>2</v>
      </c>
      <c r="D66" s="14" t="s">
        <v>115</v>
      </c>
      <c r="E66" s="14">
        <f t="shared" si="1"/>
        <v>4</v>
      </c>
      <c r="F66" s="14" t="s">
        <v>118</v>
      </c>
      <c r="G66" s="14">
        <f t="shared" si="2"/>
        <v>1</v>
      </c>
      <c r="H66" s="14" t="s">
        <v>119</v>
      </c>
      <c r="I66" s="14" t="s">
        <v>144</v>
      </c>
      <c r="J66" s="14">
        <f t="shared" si="3"/>
        <v>2</v>
      </c>
      <c r="K66" s="9">
        <v>73.40625</v>
      </c>
      <c r="L66" s="9">
        <v>2</v>
      </c>
      <c r="M66" s="9">
        <v>4</v>
      </c>
      <c r="N66" s="9">
        <v>1</v>
      </c>
      <c r="O66" s="9">
        <v>2</v>
      </c>
    </row>
    <row r="67" spans="1:15" x14ac:dyDescent="0.3">
      <c r="A67" s="13">
        <v>72.427499999999995</v>
      </c>
      <c r="B67" s="17" t="s">
        <v>137</v>
      </c>
      <c r="C67" s="17">
        <f t="shared" ref="C67:C130" si="4">IF(B67="Morning",1,IF(B67="Afternoon",2,IF(B67="Evening",3,IF(B67="late Evening",4,IF(B67="Break",5)))))</f>
        <v>2</v>
      </c>
      <c r="D67" s="14" t="s">
        <v>115</v>
      </c>
      <c r="E67" s="14">
        <f t="shared" ref="E67:E130" si="5">IF(D67="Greetings",1,IF(D67="Break",2,IF(D67="Closing",3,IF(D67="demonstration",4,IF(D67="Hands on",5,IF(D67="Introduction",6,IF(D67="Lecture",7,IF(D67="No Activity",8,IF(D67="Peer Learning",9)))))))))</f>
        <v>4</v>
      </c>
      <c r="F67" s="14" t="s">
        <v>118</v>
      </c>
      <c r="G67" s="14">
        <f t="shared" ref="G67:G130" si="6">IF(F67="On Campus",1,IF(F67="Off Campus",2))</f>
        <v>1</v>
      </c>
      <c r="H67" s="14" t="s">
        <v>119</v>
      </c>
      <c r="I67" s="14" t="s">
        <v>144</v>
      </c>
      <c r="J67" s="14">
        <f t="shared" ref="J67:J130" si="7">IF(I67="Tools_Digital Drawing",1,IF(I67="Spatial Design",2,IF(I67="Technical Contexts",3)))</f>
        <v>2</v>
      </c>
      <c r="K67" s="9">
        <v>72.427499999999995</v>
      </c>
      <c r="L67" s="9">
        <v>2</v>
      </c>
      <c r="M67" s="9">
        <v>4</v>
      </c>
      <c r="N67" s="9">
        <v>1</v>
      </c>
      <c r="O67" s="9">
        <v>2</v>
      </c>
    </row>
    <row r="68" spans="1:15" x14ac:dyDescent="0.3">
      <c r="A68" s="13">
        <v>67.533749999999998</v>
      </c>
      <c r="B68" s="17" t="s">
        <v>137</v>
      </c>
      <c r="C68" s="17">
        <f t="shared" si="4"/>
        <v>2</v>
      </c>
      <c r="D68" s="14" t="s">
        <v>115</v>
      </c>
      <c r="E68" s="14">
        <f t="shared" si="5"/>
        <v>4</v>
      </c>
      <c r="F68" s="14" t="s">
        <v>118</v>
      </c>
      <c r="G68" s="14">
        <f t="shared" si="6"/>
        <v>1</v>
      </c>
      <c r="H68" s="14" t="s">
        <v>119</v>
      </c>
      <c r="I68" s="14" t="s">
        <v>144</v>
      </c>
      <c r="J68" s="14">
        <f t="shared" si="7"/>
        <v>2</v>
      </c>
      <c r="K68" s="9">
        <v>67.533749999999998</v>
      </c>
      <c r="L68" s="9">
        <v>2</v>
      </c>
      <c r="M68" s="9">
        <v>4</v>
      </c>
      <c r="N68" s="9">
        <v>1</v>
      </c>
      <c r="O68" s="9">
        <v>2</v>
      </c>
    </row>
    <row r="69" spans="1:15" x14ac:dyDescent="0.3">
      <c r="A69" s="13">
        <v>68.512499999999989</v>
      </c>
      <c r="B69" s="17" t="s">
        <v>137</v>
      </c>
      <c r="C69" s="17">
        <f t="shared" si="4"/>
        <v>2</v>
      </c>
      <c r="D69" s="14" t="s">
        <v>115</v>
      </c>
      <c r="E69" s="14">
        <f t="shared" si="5"/>
        <v>4</v>
      </c>
      <c r="F69" s="14" t="s">
        <v>118</v>
      </c>
      <c r="G69" s="14">
        <f t="shared" si="6"/>
        <v>1</v>
      </c>
      <c r="H69" s="14" t="s">
        <v>119</v>
      </c>
      <c r="I69" s="14" t="s">
        <v>144</v>
      </c>
      <c r="J69" s="14">
        <f t="shared" si="7"/>
        <v>2</v>
      </c>
      <c r="K69" s="9">
        <v>68.512499999999989</v>
      </c>
      <c r="L69" s="9">
        <v>2</v>
      </c>
      <c r="M69" s="9">
        <v>4</v>
      </c>
      <c r="N69" s="9">
        <v>1</v>
      </c>
      <c r="O69" s="9">
        <v>2</v>
      </c>
    </row>
    <row r="70" spans="1:15" x14ac:dyDescent="0.3">
      <c r="A70" s="13">
        <v>75.363749999999982</v>
      </c>
      <c r="B70" s="17" t="s">
        <v>137</v>
      </c>
      <c r="C70" s="17">
        <f t="shared" si="4"/>
        <v>2</v>
      </c>
      <c r="D70" s="14" t="s">
        <v>115</v>
      </c>
      <c r="E70" s="14">
        <f t="shared" si="5"/>
        <v>4</v>
      </c>
      <c r="F70" s="14" t="s">
        <v>118</v>
      </c>
      <c r="G70" s="14">
        <f t="shared" si="6"/>
        <v>1</v>
      </c>
      <c r="H70" s="14" t="s">
        <v>119</v>
      </c>
      <c r="I70" s="14" t="s">
        <v>144</v>
      </c>
      <c r="J70" s="14">
        <f t="shared" si="7"/>
        <v>2</v>
      </c>
      <c r="K70" s="9">
        <v>75.363749999999982</v>
      </c>
      <c r="L70" s="9">
        <v>2</v>
      </c>
      <c r="M70" s="9">
        <v>4</v>
      </c>
      <c r="N70" s="9">
        <v>1</v>
      </c>
      <c r="O70" s="9">
        <v>2</v>
      </c>
    </row>
    <row r="71" spans="1:15" x14ac:dyDescent="0.3">
      <c r="A71" s="13">
        <v>71.44874999999999</v>
      </c>
      <c r="B71" s="17" t="s">
        <v>137</v>
      </c>
      <c r="C71" s="17">
        <f t="shared" si="4"/>
        <v>2</v>
      </c>
      <c r="D71" s="14" t="s">
        <v>10</v>
      </c>
      <c r="E71" s="14">
        <f t="shared" si="5"/>
        <v>2</v>
      </c>
      <c r="F71" s="14" t="s">
        <v>118</v>
      </c>
      <c r="G71" s="14">
        <f t="shared" si="6"/>
        <v>1</v>
      </c>
      <c r="H71" s="14" t="s">
        <v>119</v>
      </c>
      <c r="I71" s="14" t="s">
        <v>144</v>
      </c>
      <c r="J71" s="14">
        <f t="shared" si="7"/>
        <v>2</v>
      </c>
      <c r="K71" s="9">
        <v>71.44874999999999</v>
      </c>
      <c r="L71" s="9">
        <v>2</v>
      </c>
      <c r="M71" s="9">
        <v>2</v>
      </c>
      <c r="N71" s="9">
        <v>1</v>
      </c>
      <c r="O71" s="9">
        <v>2</v>
      </c>
    </row>
    <row r="72" spans="1:15" x14ac:dyDescent="0.3">
      <c r="A72" s="13">
        <v>62.640000000000008</v>
      </c>
      <c r="B72" s="17" t="s">
        <v>137</v>
      </c>
      <c r="C72" s="17">
        <f t="shared" si="4"/>
        <v>2</v>
      </c>
      <c r="D72" s="14" t="s">
        <v>10</v>
      </c>
      <c r="E72" s="14">
        <f t="shared" si="5"/>
        <v>2</v>
      </c>
      <c r="F72" s="14" t="s">
        <v>118</v>
      </c>
      <c r="G72" s="14">
        <f t="shared" si="6"/>
        <v>1</v>
      </c>
      <c r="H72" s="14" t="s">
        <v>119</v>
      </c>
      <c r="I72" s="14" t="s">
        <v>144</v>
      </c>
      <c r="J72" s="14">
        <f t="shared" si="7"/>
        <v>2</v>
      </c>
      <c r="K72" s="9">
        <v>62.640000000000008</v>
      </c>
      <c r="L72" s="9">
        <v>2</v>
      </c>
      <c r="M72" s="9">
        <v>2</v>
      </c>
      <c r="N72" s="9">
        <v>1</v>
      </c>
      <c r="O72" s="9">
        <v>2</v>
      </c>
    </row>
    <row r="73" spans="1:15" x14ac:dyDescent="0.3">
      <c r="A73" s="13">
        <v>76.342500000000001</v>
      </c>
      <c r="B73" s="17" t="s">
        <v>137</v>
      </c>
      <c r="C73" s="17">
        <f t="shared" si="4"/>
        <v>2</v>
      </c>
      <c r="D73" s="14" t="s">
        <v>10</v>
      </c>
      <c r="E73" s="14">
        <f t="shared" si="5"/>
        <v>2</v>
      </c>
      <c r="F73" s="14" t="s">
        <v>118</v>
      </c>
      <c r="G73" s="14">
        <f t="shared" si="6"/>
        <v>1</v>
      </c>
      <c r="H73" s="14" t="s">
        <v>119</v>
      </c>
      <c r="I73" s="14" t="s">
        <v>144</v>
      </c>
      <c r="J73" s="14">
        <f t="shared" si="7"/>
        <v>2</v>
      </c>
      <c r="K73" s="9">
        <v>76.342500000000001</v>
      </c>
      <c r="L73" s="9">
        <v>2</v>
      </c>
      <c r="M73" s="9">
        <v>2</v>
      </c>
      <c r="N73" s="9">
        <v>1</v>
      </c>
      <c r="O73" s="9">
        <v>2</v>
      </c>
    </row>
    <row r="74" spans="1:15" x14ac:dyDescent="0.3">
      <c r="A74" s="13">
        <v>88.087500000000006</v>
      </c>
      <c r="B74" s="17" t="s">
        <v>10</v>
      </c>
      <c r="C74" s="17">
        <f t="shared" si="4"/>
        <v>5</v>
      </c>
      <c r="D74" s="14" t="s">
        <v>10</v>
      </c>
      <c r="E74" s="14">
        <f t="shared" si="5"/>
        <v>2</v>
      </c>
      <c r="F74" s="14" t="s">
        <v>118</v>
      </c>
      <c r="G74" s="14">
        <f t="shared" si="6"/>
        <v>1</v>
      </c>
      <c r="H74" s="14" t="s">
        <v>119</v>
      </c>
      <c r="I74" s="14" t="s">
        <v>144</v>
      </c>
      <c r="J74" s="14">
        <f t="shared" si="7"/>
        <v>2</v>
      </c>
      <c r="K74" s="9">
        <v>88.087500000000006</v>
      </c>
      <c r="L74" s="9">
        <v>5</v>
      </c>
      <c r="M74" s="9">
        <v>2</v>
      </c>
      <c r="N74" s="9">
        <v>1</v>
      </c>
      <c r="O74" s="9">
        <v>2</v>
      </c>
    </row>
    <row r="75" spans="1:15" x14ac:dyDescent="0.3">
      <c r="A75" s="13">
        <v>70.47</v>
      </c>
      <c r="B75" s="17" t="s">
        <v>10</v>
      </c>
      <c r="C75" s="17">
        <f t="shared" si="4"/>
        <v>5</v>
      </c>
      <c r="D75" s="14" t="s">
        <v>10</v>
      </c>
      <c r="E75" s="14">
        <f t="shared" si="5"/>
        <v>2</v>
      </c>
      <c r="F75" s="14" t="s">
        <v>118</v>
      </c>
      <c r="G75" s="14">
        <f t="shared" si="6"/>
        <v>1</v>
      </c>
      <c r="H75" s="14" t="s">
        <v>119</v>
      </c>
      <c r="I75" s="14" t="s">
        <v>144</v>
      </c>
      <c r="J75" s="14">
        <f t="shared" si="7"/>
        <v>2</v>
      </c>
      <c r="K75" s="9">
        <v>70.47</v>
      </c>
      <c r="L75" s="9">
        <v>5</v>
      </c>
      <c r="M75" s="9">
        <v>2</v>
      </c>
      <c r="N75" s="9">
        <v>1</v>
      </c>
      <c r="O75" s="9">
        <v>2</v>
      </c>
    </row>
    <row r="76" spans="1:15" x14ac:dyDescent="0.3">
      <c r="A76" s="13">
        <v>68.512499999999989</v>
      </c>
      <c r="B76" s="17" t="s">
        <v>10</v>
      </c>
      <c r="C76" s="17">
        <f t="shared" si="4"/>
        <v>5</v>
      </c>
      <c r="D76" s="14" t="s">
        <v>10</v>
      </c>
      <c r="E76" s="14">
        <f t="shared" si="5"/>
        <v>2</v>
      </c>
      <c r="F76" s="14" t="s">
        <v>118</v>
      </c>
      <c r="G76" s="14">
        <f t="shared" si="6"/>
        <v>1</v>
      </c>
      <c r="H76" s="14" t="s">
        <v>119</v>
      </c>
      <c r="I76" s="14" t="s">
        <v>144</v>
      </c>
      <c r="J76" s="14">
        <f t="shared" si="7"/>
        <v>2</v>
      </c>
      <c r="K76" s="9">
        <v>68.512499999999989</v>
      </c>
      <c r="L76" s="9">
        <v>5</v>
      </c>
      <c r="M76" s="9">
        <v>2</v>
      </c>
      <c r="N76" s="9">
        <v>1</v>
      </c>
      <c r="O76" s="9">
        <v>2</v>
      </c>
    </row>
    <row r="77" spans="1:15" x14ac:dyDescent="0.3">
      <c r="A77" s="13">
        <v>74.385000000000005</v>
      </c>
      <c r="B77" s="17" t="s">
        <v>10</v>
      </c>
      <c r="C77" s="17">
        <f t="shared" si="4"/>
        <v>5</v>
      </c>
      <c r="D77" s="14" t="s">
        <v>10</v>
      </c>
      <c r="E77" s="14">
        <f t="shared" si="5"/>
        <v>2</v>
      </c>
      <c r="F77" s="14" t="s">
        <v>118</v>
      </c>
      <c r="G77" s="14">
        <f t="shared" si="6"/>
        <v>1</v>
      </c>
      <c r="H77" s="14" t="s">
        <v>119</v>
      </c>
      <c r="I77" s="14" t="s">
        <v>144</v>
      </c>
      <c r="J77" s="14">
        <f t="shared" si="7"/>
        <v>2</v>
      </c>
      <c r="K77" s="9">
        <v>74.385000000000005</v>
      </c>
      <c r="L77" s="9">
        <v>5</v>
      </c>
      <c r="M77" s="9">
        <v>2</v>
      </c>
      <c r="N77" s="9">
        <v>1</v>
      </c>
      <c r="O77" s="9">
        <v>2</v>
      </c>
    </row>
    <row r="78" spans="1:15" x14ac:dyDescent="0.3">
      <c r="A78" s="13">
        <v>84.172499999999999</v>
      </c>
      <c r="B78" s="17" t="s">
        <v>10</v>
      </c>
      <c r="C78" s="17">
        <f t="shared" si="4"/>
        <v>5</v>
      </c>
      <c r="D78" s="14" t="s">
        <v>10</v>
      </c>
      <c r="E78" s="14">
        <f t="shared" si="5"/>
        <v>2</v>
      </c>
      <c r="F78" s="14" t="s">
        <v>118</v>
      </c>
      <c r="G78" s="14">
        <f t="shared" si="6"/>
        <v>1</v>
      </c>
      <c r="H78" s="14" t="s">
        <v>119</v>
      </c>
      <c r="I78" s="14" t="s">
        <v>144</v>
      </c>
      <c r="J78" s="14">
        <f t="shared" si="7"/>
        <v>2</v>
      </c>
      <c r="K78" s="9">
        <v>84.172499999999999</v>
      </c>
      <c r="L78" s="9">
        <v>5</v>
      </c>
      <c r="M78" s="9">
        <v>2</v>
      </c>
      <c r="N78" s="9">
        <v>1</v>
      </c>
      <c r="O78" s="9">
        <v>2</v>
      </c>
    </row>
    <row r="79" spans="1:15" x14ac:dyDescent="0.3">
      <c r="A79" s="13">
        <v>76.342500000000001</v>
      </c>
      <c r="B79" s="17" t="s">
        <v>10</v>
      </c>
      <c r="C79" s="17">
        <f t="shared" si="4"/>
        <v>5</v>
      </c>
      <c r="D79" s="14" t="s">
        <v>10</v>
      </c>
      <c r="E79" s="14">
        <f t="shared" si="5"/>
        <v>2</v>
      </c>
      <c r="F79" s="14" t="s">
        <v>118</v>
      </c>
      <c r="G79" s="14">
        <f t="shared" si="6"/>
        <v>1</v>
      </c>
      <c r="H79" s="14" t="s">
        <v>119</v>
      </c>
      <c r="I79" s="14" t="s">
        <v>144</v>
      </c>
      <c r="J79" s="14">
        <f t="shared" si="7"/>
        <v>2</v>
      </c>
      <c r="K79" s="9">
        <v>76.342500000000001</v>
      </c>
      <c r="L79" s="9">
        <v>5</v>
      </c>
      <c r="M79" s="9">
        <v>2</v>
      </c>
      <c r="N79" s="9">
        <v>1</v>
      </c>
      <c r="O79" s="9">
        <v>2</v>
      </c>
    </row>
    <row r="80" spans="1:15" x14ac:dyDescent="0.3">
      <c r="A80" s="13">
        <v>77.321250000000006</v>
      </c>
      <c r="B80" s="17" t="s">
        <v>10</v>
      </c>
      <c r="C80" s="17">
        <f t="shared" si="4"/>
        <v>5</v>
      </c>
      <c r="D80" s="14" t="s">
        <v>10</v>
      </c>
      <c r="E80" s="14">
        <f t="shared" si="5"/>
        <v>2</v>
      </c>
      <c r="F80" s="14" t="s">
        <v>118</v>
      </c>
      <c r="G80" s="14">
        <f t="shared" si="6"/>
        <v>1</v>
      </c>
      <c r="H80" s="14" t="s">
        <v>119</v>
      </c>
      <c r="I80" s="14" t="s">
        <v>144</v>
      </c>
      <c r="J80" s="14">
        <f t="shared" si="7"/>
        <v>2</v>
      </c>
      <c r="K80" s="9">
        <v>77.321250000000006</v>
      </c>
      <c r="L80" s="9">
        <v>5</v>
      </c>
      <c r="M80" s="9">
        <v>2</v>
      </c>
      <c r="N80" s="9">
        <v>1</v>
      </c>
      <c r="O80" s="9">
        <v>2</v>
      </c>
    </row>
    <row r="81" spans="1:15" x14ac:dyDescent="0.3">
      <c r="A81" s="13">
        <v>62.640000000000008</v>
      </c>
      <c r="B81" s="17" t="s">
        <v>10</v>
      </c>
      <c r="C81" s="17">
        <f t="shared" si="4"/>
        <v>5</v>
      </c>
      <c r="D81" s="14" t="s">
        <v>10</v>
      </c>
      <c r="E81" s="14">
        <f t="shared" si="5"/>
        <v>2</v>
      </c>
      <c r="F81" s="14" t="s">
        <v>118</v>
      </c>
      <c r="G81" s="14">
        <f t="shared" si="6"/>
        <v>1</v>
      </c>
      <c r="H81" s="14" t="s">
        <v>119</v>
      </c>
      <c r="I81" s="14" t="s">
        <v>144</v>
      </c>
      <c r="J81" s="14">
        <f t="shared" si="7"/>
        <v>2</v>
      </c>
      <c r="K81" s="9">
        <v>62.640000000000008</v>
      </c>
      <c r="L81" s="9">
        <v>5</v>
      </c>
      <c r="M81" s="9">
        <v>2</v>
      </c>
      <c r="N81" s="9">
        <v>1</v>
      </c>
      <c r="O81" s="9">
        <v>2</v>
      </c>
    </row>
    <row r="82" spans="1:15" x14ac:dyDescent="0.3">
      <c r="A82" s="13">
        <v>71.44874999999999</v>
      </c>
      <c r="B82" s="17" t="s">
        <v>10</v>
      </c>
      <c r="C82" s="17">
        <f t="shared" si="4"/>
        <v>5</v>
      </c>
      <c r="D82" s="14" t="s">
        <v>10</v>
      </c>
      <c r="E82" s="14">
        <f t="shared" si="5"/>
        <v>2</v>
      </c>
      <c r="F82" s="14" t="s">
        <v>118</v>
      </c>
      <c r="G82" s="14">
        <f t="shared" si="6"/>
        <v>1</v>
      </c>
      <c r="H82" s="14" t="s">
        <v>119</v>
      </c>
      <c r="I82" s="14" t="s">
        <v>144</v>
      </c>
      <c r="J82" s="14">
        <f t="shared" si="7"/>
        <v>2</v>
      </c>
      <c r="K82" s="9">
        <v>71.44874999999999</v>
      </c>
      <c r="L82" s="9">
        <v>5</v>
      </c>
      <c r="M82" s="9">
        <v>2</v>
      </c>
      <c r="N82" s="9">
        <v>1</v>
      </c>
      <c r="O82" s="9">
        <v>2</v>
      </c>
    </row>
    <row r="83" spans="1:15" x14ac:dyDescent="0.3">
      <c r="A83" s="13">
        <v>78.300000000000011</v>
      </c>
      <c r="B83" s="17" t="s">
        <v>10</v>
      </c>
      <c r="C83" s="17">
        <f t="shared" si="4"/>
        <v>5</v>
      </c>
      <c r="D83" s="14" t="s">
        <v>10</v>
      </c>
      <c r="E83" s="14">
        <f t="shared" si="5"/>
        <v>2</v>
      </c>
      <c r="F83" s="14" t="s">
        <v>118</v>
      </c>
      <c r="G83" s="14">
        <f t="shared" si="6"/>
        <v>1</v>
      </c>
      <c r="H83" s="14" t="s">
        <v>119</v>
      </c>
      <c r="I83" s="14" t="s">
        <v>144</v>
      </c>
      <c r="J83" s="14">
        <f t="shared" si="7"/>
        <v>2</v>
      </c>
      <c r="K83" s="9">
        <v>78.300000000000011</v>
      </c>
      <c r="L83" s="9">
        <v>5</v>
      </c>
      <c r="M83" s="9">
        <v>2</v>
      </c>
      <c r="N83" s="9">
        <v>1</v>
      </c>
      <c r="O83" s="9">
        <v>2</v>
      </c>
    </row>
    <row r="84" spans="1:15" x14ac:dyDescent="0.3">
      <c r="A84" s="13">
        <v>63.618750000000006</v>
      </c>
      <c r="B84" s="17" t="s">
        <v>10</v>
      </c>
      <c r="C84" s="17">
        <f t="shared" si="4"/>
        <v>5</v>
      </c>
      <c r="D84" s="14" t="s">
        <v>10</v>
      </c>
      <c r="E84" s="14">
        <f t="shared" si="5"/>
        <v>2</v>
      </c>
      <c r="F84" s="14" t="s">
        <v>118</v>
      </c>
      <c r="G84" s="14">
        <f t="shared" si="6"/>
        <v>1</v>
      </c>
      <c r="H84" s="14" t="s">
        <v>119</v>
      </c>
      <c r="I84" s="14" t="s">
        <v>144</v>
      </c>
      <c r="J84" s="14">
        <f t="shared" si="7"/>
        <v>2</v>
      </c>
      <c r="K84" s="9">
        <v>63.618750000000006</v>
      </c>
      <c r="L84" s="9">
        <v>5</v>
      </c>
      <c r="M84" s="9">
        <v>2</v>
      </c>
      <c r="N84" s="9">
        <v>1</v>
      </c>
      <c r="O84" s="9">
        <v>2</v>
      </c>
    </row>
    <row r="85" spans="1:15" x14ac:dyDescent="0.3">
      <c r="A85" s="13">
        <v>72.427499999999995</v>
      </c>
      <c r="B85" s="17" t="s">
        <v>10</v>
      </c>
      <c r="C85" s="17">
        <f t="shared" si="4"/>
        <v>5</v>
      </c>
      <c r="D85" s="14" t="s">
        <v>10</v>
      </c>
      <c r="E85" s="14">
        <f t="shared" si="5"/>
        <v>2</v>
      </c>
      <c r="F85" s="14" t="s">
        <v>118</v>
      </c>
      <c r="G85" s="14">
        <f t="shared" si="6"/>
        <v>1</v>
      </c>
      <c r="H85" s="14" t="s">
        <v>119</v>
      </c>
      <c r="I85" s="14" t="s">
        <v>144</v>
      </c>
      <c r="J85" s="14">
        <f t="shared" si="7"/>
        <v>2</v>
      </c>
      <c r="K85" s="9">
        <v>72.427499999999995</v>
      </c>
      <c r="L85" s="9">
        <v>5</v>
      </c>
      <c r="M85" s="9">
        <v>2</v>
      </c>
      <c r="N85" s="9">
        <v>1</v>
      </c>
      <c r="O85" s="9">
        <v>2</v>
      </c>
    </row>
    <row r="86" spans="1:15" x14ac:dyDescent="0.3">
      <c r="A86" s="13">
        <v>78.300000000000011</v>
      </c>
      <c r="B86" s="17" t="s">
        <v>138</v>
      </c>
      <c r="C86" s="17">
        <f t="shared" si="4"/>
        <v>3</v>
      </c>
      <c r="D86" s="14" t="s">
        <v>116</v>
      </c>
      <c r="E86" s="14">
        <f t="shared" si="5"/>
        <v>9</v>
      </c>
      <c r="F86" s="14" t="s">
        <v>118</v>
      </c>
      <c r="G86" s="14">
        <f t="shared" si="6"/>
        <v>1</v>
      </c>
      <c r="H86" s="14" t="s">
        <v>119</v>
      </c>
      <c r="I86" s="14" t="s">
        <v>144</v>
      </c>
      <c r="J86" s="14">
        <f t="shared" si="7"/>
        <v>2</v>
      </c>
      <c r="K86" s="9">
        <v>78.300000000000011</v>
      </c>
      <c r="L86" s="9">
        <v>3</v>
      </c>
      <c r="M86" s="9">
        <v>9</v>
      </c>
      <c r="N86" s="9">
        <v>1</v>
      </c>
      <c r="O86" s="9">
        <v>2</v>
      </c>
    </row>
    <row r="87" spans="1:15" x14ac:dyDescent="0.3">
      <c r="A87" s="13">
        <v>80.257499999999993</v>
      </c>
      <c r="B87" s="17" t="s">
        <v>138</v>
      </c>
      <c r="C87" s="17">
        <f t="shared" si="4"/>
        <v>3</v>
      </c>
      <c r="D87" s="14" t="s">
        <v>116</v>
      </c>
      <c r="E87" s="14">
        <f t="shared" si="5"/>
        <v>9</v>
      </c>
      <c r="F87" s="14" t="s">
        <v>118</v>
      </c>
      <c r="G87" s="14">
        <f t="shared" si="6"/>
        <v>1</v>
      </c>
      <c r="H87" s="14" t="s">
        <v>119</v>
      </c>
      <c r="I87" s="14" t="s">
        <v>144</v>
      </c>
      <c r="J87" s="14">
        <f t="shared" si="7"/>
        <v>2</v>
      </c>
      <c r="K87" s="9">
        <v>80.257499999999993</v>
      </c>
      <c r="L87" s="9">
        <v>3</v>
      </c>
      <c r="M87" s="9">
        <v>9</v>
      </c>
      <c r="N87" s="9">
        <v>1</v>
      </c>
      <c r="O87" s="9">
        <v>2</v>
      </c>
    </row>
    <row r="88" spans="1:15" x14ac:dyDescent="0.3">
      <c r="A88" s="13">
        <v>67.533749999999998</v>
      </c>
      <c r="B88" s="17" t="s">
        <v>138</v>
      </c>
      <c r="C88" s="17">
        <f t="shared" si="4"/>
        <v>3</v>
      </c>
      <c r="D88" s="14" t="s">
        <v>116</v>
      </c>
      <c r="E88" s="14">
        <f t="shared" si="5"/>
        <v>9</v>
      </c>
      <c r="F88" s="14" t="s">
        <v>118</v>
      </c>
      <c r="G88" s="14">
        <f t="shared" si="6"/>
        <v>1</v>
      </c>
      <c r="H88" s="14" t="s">
        <v>119</v>
      </c>
      <c r="I88" s="14" t="s">
        <v>144</v>
      </c>
      <c r="J88" s="14">
        <f t="shared" si="7"/>
        <v>2</v>
      </c>
      <c r="K88" s="9">
        <v>67.533749999999998</v>
      </c>
      <c r="L88" s="9">
        <v>3</v>
      </c>
      <c r="M88" s="9">
        <v>9</v>
      </c>
      <c r="N88" s="9">
        <v>1</v>
      </c>
      <c r="O88" s="9">
        <v>2</v>
      </c>
    </row>
    <row r="89" spans="1:15" x14ac:dyDescent="0.3">
      <c r="A89" s="13">
        <v>87.108750000000015</v>
      </c>
      <c r="B89" s="17" t="s">
        <v>136</v>
      </c>
      <c r="C89" s="17">
        <f t="shared" si="4"/>
        <v>1</v>
      </c>
      <c r="D89" s="14" t="s">
        <v>8</v>
      </c>
      <c r="E89" s="14">
        <f t="shared" si="5"/>
        <v>1</v>
      </c>
      <c r="F89" s="14" t="s">
        <v>118</v>
      </c>
      <c r="G89" s="14">
        <f t="shared" si="6"/>
        <v>1</v>
      </c>
      <c r="H89" s="14" t="s">
        <v>119</v>
      </c>
      <c r="I89" s="14" t="s">
        <v>143</v>
      </c>
      <c r="J89" s="14">
        <f t="shared" si="7"/>
        <v>3</v>
      </c>
      <c r="K89" s="9">
        <v>87.108750000000015</v>
      </c>
      <c r="L89" s="9">
        <v>1</v>
      </c>
      <c r="M89" s="9">
        <v>1</v>
      </c>
      <c r="N89" s="9">
        <v>1</v>
      </c>
      <c r="O89" s="9">
        <v>3</v>
      </c>
    </row>
    <row r="90" spans="1:15" x14ac:dyDescent="0.3">
      <c r="A90" s="13">
        <v>88.087500000000006</v>
      </c>
      <c r="B90" s="17" t="s">
        <v>136</v>
      </c>
      <c r="C90" s="17">
        <f t="shared" si="4"/>
        <v>1</v>
      </c>
      <c r="D90" s="14" t="s">
        <v>8</v>
      </c>
      <c r="E90" s="14">
        <f t="shared" si="5"/>
        <v>1</v>
      </c>
      <c r="F90" s="14" t="s">
        <v>118</v>
      </c>
      <c r="G90" s="14">
        <f t="shared" si="6"/>
        <v>1</v>
      </c>
      <c r="H90" s="14" t="s">
        <v>119</v>
      </c>
      <c r="I90" s="14" t="s">
        <v>143</v>
      </c>
      <c r="J90" s="14">
        <f t="shared" si="7"/>
        <v>3</v>
      </c>
      <c r="K90" s="9">
        <v>88.087500000000006</v>
      </c>
      <c r="L90" s="9">
        <v>1</v>
      </c>
      <c r="M90" s="9">
        <v>1</v>
      </c>
      <c r="N90" s="9">
        <v>1</v>
      </c>
      <c r="O90" s="9">
        <v>3</v>
      </c>
    </row>
    <row r="91" spans="1:15" x14ac:dyDescent="0.3">
      <c r="A91" s="13">
        <v>84.172499999999999</v>
      </c>
      <c r="B91" s="17" t="s">
        <v>136</v>
      </c>
      <c r="C91" s="17">
        <f t="shared" si="4"/>
        <v>1</v>
      </c>
      <c r="D91" s="14" t="s">
        <v>8</v>
      </c>
      <c r="E91" s="14">
        <f t="shared" si="5"/>
        <v>1</v>
      </c>
      <c r="F91" s="14" t="s">
        <v>118</v>
      </c>
      <c r="G91" s="14">
        <f t="shared" si="6"/>
        <v>1</v>
      </c>
      <c r="H91" s="14" t="s">
        <v>119</v>
      </c>
      <c r="I91" s="14" t="s">
        <v>143</v>
      </c>
      <c r="J91" s="14">
        <f t="shared" si="7"/>
        <v>3</v>
      </c>
      <c r="K91" s="9">
        <v>84.172499999999999</v>
      </c>
      <c r="L91" s="9">
        <v>1</v>
      </c>
      <c r="M91" s="9">
        <v>1</v>
      </c>
      <c r="N91" s="9">
        <v>1</v>
      </c>
      <c r="O91" s="9">
        <v>3</v>
      </c>
    </row>
    <row r="92" spans="1:15" x14ac:dyDescent="0.3">
      <c r="A92" s="13">
        <v>86.13000000000001</v>
      </c>
      <c r="B92" s="17" t="s">
        <v>136</v>
      </c>
      <c r="C92" s="17">
        <f t="shared" si="4"/>
        <v>1</v>
      </c>
      <c r="D92" s="14" t="s">
        <v>8</v>
      </c>
      <c r="E92" s="14">
        <f t="shared" si="5"/>
        <v>1</v>
      </c>
      <c r="F92" s="14" t="s">
        <v>118</v>
      </c>
      <c r="G92" s="14">
        <f t="shared" si="6"/>
        <v>1</v>
      </c>
      <c r="H92" s="14" t="s">
        <v>119</v>
      </c>
      <c r="I92" s="14" t="s">
        <v>143</v>
      </c>
      <c r="J92" s="14">
        <f t="shared" si="7"/>
        <v>3</v>
      </c>
      <c r="K92" s="9">
        <v>86.13000000000001</v>
      </c>
      <c r="L92" s="9">
        <v>1</v>
      </c>
      <c r="M92" s="9">
        <v>1</v>
      </c>
      <c r="N92" s="9">
        <v>1</v>
      </c>
      <c r="O92" s="9">
        <v>3</v>
      </c>
    </row>
    <row r="93" spans="1:15" x14ac:dyDescent="0.3">
      <c r="A93" s="13">
        <v>82.215000000000003</v>
      </c>
      <c r="B93" s="17" t="s">
        <v>136</v>
      </c>
      <c r="C93" s="17">
        <f t="shared" si="4"/>
        <v>1</v>
      </c>
      <c r="D93" s="14" t="s">
        <v>9</v>
      </c>
      <c r="E93" s="14">
        <f t="shared" si="5"/>
        <v>6</v>
      </c>
      <c r="F93" s="14" t="s">
        <v>118</v>
      </c>
      <c r="G93" s="14">
        <f t="shared" si="6"/>
        <v>1</v>
      </c>
      <c r="H93" s="14" t="s">
        <v>119</v>
      </c>
      <c r="I93" s="14" t="s">
        <v>143</v>
      </c>
      <c r="J93" s="14">
        <f t="shared" si="7"/>
        <v>3</v>
      </c>
      <c r="K93" s="9">
        <v>82.215000000000003</v>
      </c>
      <c r="L93" s="9">
        <v>1</v>
      </c>
      <c r="M93" s="9">
        <v>6</v>
      </c>
      <c r="N93" s="9">
        <v>1</v>
      </c>
      <c r="O93" s="9">
        <v>3</v>
      </c>
    </row>
    <row r="94" spans="1:15" x14ac:dyDescent="0.3">
      <c r="A94" s="13">
        <v>79.278750000000002</v>
      </c>
      <c r="B94" s="17" t="s">
        <v>136</v>
      </c>
      <c r="C94" s="17">
        <f t="shared" si="4"/>
        <v>1</v>
      </c>
      <c r="D94" s="14" t="s">
        <v>9</v>
      </c>
      <c r="E94" s="14">
        <f t="shared" si="5"/>
        <v>6</v>
      </c>
      <c r="F94" s="14" t="s">
        <v>118</v>
      </c>
      <c r="G94" s="14">
        <f t="shared" si="6"/>
        <v>1</v>
      </c>
      <c r="H94" s="14" t="s">
        <v>119</v>
      </c>
      <c r="I94" s="14" t="s">
        <v>143</v>
      </c>
      <c r="J94" s="14">
        <f t="shared" si="7"/>
        <v>3</v>
      </c>
      <c r="K94" s="9">
        <v>79.278750000000002</v>
      </c>
      <c r="L94" s="9">
        <v>1</v>
      </c>
      <c r="M94" s="9">
        <v>6</v>
      </c>
      <c r="N94" s="9">
        <v>1</v>
      </c>
      <c r="O94" s="9">
        <v>3</v>
      </c>
    </row>
    <row r="95" spans="1:15" x14ac:dyDescent="0.3">
      <c r="A95" s="13">
        <v>78.300000000000011</v>
      </c>
      <c r="B95" s="17" t="s">
        <v>136</v>
      </c>
      <c r="C95" s="17">
        <f t="shared" si="4"/>
        <v>1</v>
      </c>
      <c r="D95" s="14" t="s">
        <v>9</v>
      </c>
      <c r="E95" s="14">
        <f t="shared" si="5"/>
        <v>6</v>
      </c>
      <c r="F95" s="14" t="s">
        <v>118</v>
      </c>
      <c r="G95" s="14">
        <f t="shared" si="6"/>
        <v>1</v>
      </c>
      <c r="H95" s="14" t="s">
        <v>119</v>
      </c>
      <c r="I95" s="14" t="s">
        <v>143</v>
      </c>
      <c r="J95" s="14">
        <f t="shared" si="7"/>
        <v>3</v>
      </c>
      <c r="K95" s="9">
        <v>78.300000000000011</v>
      </c>
      <c r="L95" s="9">
        <v>1</v>
      </c>
      <c r="M95" s="9">
        <v>6</v>
      </c>
      <c r="N95" s="9">
        <v>1</v>
      </c>
      <c r="O95" s="9">
        <v>3</v>
      </c>
    </row>
    <row r="96" spans="1:15" x14ac:dyDescent="0.3">
      <c r="A96" s="13">
        <v>78.300000000000011</v>
      </c>
      <c r="B96" s="17" t="s">
        <v>136</v>
      </c>
      <c r="C96" s="17">
        <f t="shared" si="4"/>
        <v>1</v>
      </c>
      <c r="D96" s="14" t="s">
        <v>9</v>
      </c>
      <c r="E96" s="14">
        <f t="shared" si="5"/>
        <v>6</v>
      </c>
      <c r="F96" s="14" t="s">
        <v>118</v>
      </c>
      <c r="G96" s="14">
        <f t="shared" si="6"/>
        <v>1</v>
      </c>
      <c r="H96" s="14" t="s">
        <v>119</v>
      </c>
      <c r="I96" s="14" t="s">
        <v>143</v>
      </c>
      <c r="J96" s="14">
        <f t="shared" si="7"/>
        <v>3</v>
      </c>
      <c r="K96" s="9">
        <v>78.300000000000011</v>
      </c>
      <c r="L96" s="9">
        <v>1</v>
      </c>
      <c r="M96" s="9">
        <v>6</v>
      </c>
      <c r="N96" s="9">
        <v>1</v>
      </c>
      <c r="O96" s="9">
        <v>3</v>
      </c>
    </row>
    <row r="97" spans="1:15" x14ac:dyDescent="0.3">
      <c r="A97" s="13">
        <v>77.321250000000006</v>
      </c>
      <c r="B97" s="17" t="s">
        <v>136</v>
      </c>
      <c r="C97" s="17">
        <f t="shared" si="4"/>
        <v>1</v>
      </c>
      <c r="D97" s="14" t="s">
        <v>116</v>
      </c>
      <c r="E97" s="14">
        <f t="shared" si="5"/>
        <v>9</v>
      </c>
      <c r="F97" s="14" t="s">
        <v>118</v>
      </c>
      <c r="G97" s="14">
        <f t="shared" si="6"/>
        <v>1</v>
      </c>
      <c r="H97" s="14" t="s">
        <v>119</v>
      </c>
      <c r="I97" s="14" t="s">
        <v>143</v>
      </c>
      <c r="J97" s="14">
        <f t="shared" si="7"/>
        <v>3</v>
      </c>
      <c r="K97" s="9">
        <v>77.321250000000006</v>
      </c>
      <c r="L97" s="9">
        <v>1</v>
      </c>
      <c r="M97" s="9">
        <v>9</v>
      </c>
      <c r="N97" s="9">
        <v>1</v>
      </c>
      <c r="O97" s="9">
        <v>3</v>
      </c>
    </row>
    <row r="98" spans="1:15" x14ac:dyDescent="0.3">
      <c r="A98" s="13">
        <v>73.40625</v>
      </c>
      <c r="B98" s="17" t="s">
        <v>136</v>
      </c>
      <c r="C98" s="17">
        <f t="shared" si="4"/>
        <v>1</v>
      </c>
      <c r="D98" s="14" t="s">
        <v>116</v>
      </c>
      <c r="E98" s="14">
        <f t="shared" si="5"/>
        <v>9</v>
      </c>
      <c r="F98" s="14" t="s">
        <v>118</v>
      </c>
      <c r="G98" s="14">
        <f t="shared" si="6"/>
        <v>1</v>
      </c>
      <c r="H98" s="14" t="s">
        <v>119</v>
      </c>
      <c r="I98" s="14" t="s">
        <v>143</v>
      </c>
      <c r="J98" s="14">
        <f t="shared" si="7"/>
        <v>3</v>
      </c>
      <c r="K98" s="9">
        <v>73.40625</v>
      </c>
      <c r="L98" s="9">
        <v>1</v>
      </c>
      <c r="M98" s="9">
        <v>9</v>
      </c>
      <c r="N98" s="9">
        <v>1</v>
      </c>
      <c r="O98" s="9">
        <v>3</v>
      </c>
    </row>
    <row r="99" spans="1:15" x14ac:dyDescent="0.3">
      <c r="A99" s="13">
        <v>85.15124999999999</v>
      </c>
      <c r="B99" s="17" t="s">
        <v>136</v>
      </c>
      <c r="C99" s="17">
        <f t="shared" si="4"/>
        <v>1</v>
      </c>
      <c r="D99" s="14" t="s">
        <v>116</v>
      </c>
      <c r="E99" s="14">
        <f t="shared" si="5"/>
        <v>9</v>
      </c>
      <c r="F99" s="14" t="s">
        <v>118</v>
      </c>
      <c r="G99" s="14">
        <f t="shared" si="6"/>
        <v>1</v>
      </c>
      <c r="H99" s="14" t="s">
        <v>119</v>
      </c>
      <c r="I99" s="14" t="s">
        <v>143</v>
      </c>
      <c r="J99" s="14">
        <f t="shared" si="7"/>
        <v>3</v>
      </c>
      <c r="K99" s="9">
        <v>85.15124999999999</v>
      </c>
      <c r="L99" s="9">
        <v>1</v>
      </c>
      <c r="M99" s="9">
        <v>9</v>
      </c>
      <c r="N99" s="9">
        <v>1</v>
      </c>
      <c r="O99" s="9">
        <v>3</v>
      </c>
    </row>
    <row r="100" spans="1:15" x14ac:dyDescent="0.3">
      <c r="A100" s="13">
        <v>80.257499999999993</v>
      </c>
      <c r="B100" s="17" t="s">
        <v>136</v>
      </c>
      <c r="C100" s="17">
        <f t="shared" si="4"/>
        <v>1</v>
      </c>
      <c r="D100" s="14" t="s">
        <v>116</v>
      </c>
      <c r="E100" s="14">
        <f t="shared" si="5"/>
        <v>9</v>
      </c>
      <c r="F100" s="14" t="s">
        <v>118</v>
      </c>
      <c r="G100" s="14">
        <f t="shared" si="6"/>
        <v>1</v>
      </c>
      <c r="H100" s="14" t="s">
        <v>119</v>
      </c>
      <c r="I100" s="14" t="s">
        <v>143</v>
      </c>
      <c r="J100" s="14">
        <f t="shared" si="7"/>
        <v>3</v>
      </c>
      <c r="K100" s="9">
        <v>80.257499999999993</v>
      </c>
      <c r="L100" s="9">
        <v>1</v>
      </c>
      <c r="M100" s="9">
        <v>9</v>
      </c>
      <c r="N100" s="9">
        <v>1</v>
      </c>
      <c r="O100" s="9">
        <v>3</v>
      </c>
    </row>
    <row r="101" spans="1:15" x14ac:dyDescent="0.3">
      <c r="A101" s="13">
        <v>81.236250000000013</v>
      </c>
      <c r="B101" s="17" t="s">
        <v>136</v>
      </c>
      <c r="C101" s="17">
        <f t="shared" si="4"/>
        <v>1</v>
      </c>
      <c r="D101" s="14" t="s">
        <v>116</v>
      </c>
      <c r="E101" s="14">
        <f t="shared" si="5"/>
        <v>9</v>
      </c>
      <c r="F101" s="14" t="s">
        <v>118</v>
      </c>
      <c r="G101" s="14">
        <f t="shared" si="6"/>
        <v>1</v>
      </c>
      <c r="H101" s="14" t="s">
        <v>119</v>
      </c>
      <c r="I101" s="14" t="s">
        <v>143</v>
      </c>
      <c r="J101" s="14">
        <f t="shared" si="7"/>
        <v>3</v>
      </c>
      <c r="K101" s="9">
        <v>81.236250000000013</v>
      </c>
      <c r="L101" s="9">
        <v>1</v>
      </c>
      <c r="M101" s="9">
        <v>9</v>
      </c>
      <c r="N101" s="9">
        <v>1</v>
      </c>
      <c r="O101" s="9">
        <v>3</v>
      </c>
    </row>
    <row r="102" spans="1:15" x14ac:dyDescent="0.3">
      <c r="A102" s="13">
        <v>79.278750000000002</v>
      </c>
      <c r="B102" s="17" t="s">
        <v>136</v>
      </c>
      <c r="C102" s="17">
        <f t="shared" si="4"/>
        <v>1</v>
      </c>
      <c r="D102" s="14" t="s">
        <v>116</v>
      </c>
      <c r="E102" s="14">
        <f t="shared" si="5"/>
        <v>9</v>
      </c>
      <c r="F102" s="14" t="s">
        <v>118</v>
      </c>
      <c r="G102" s="14">
        <f t="shared" si="6"/>
        <v>1</v>
      </c>
      <c r="H102" s="14" t="s">
        <v>119</v>
      </c>
      <c r="I102" s="14" t="s">
        <v>143</v>
      </c>
      <c r="J102" s="14">
        <f t="shared" si="7"/>
        <v>3</v>
      </c>
      <c r="K102" s="9">
        <v>79.278750000000002</v>
      </c>
      <c r="L102" s="9">
        <v>1</v>
      </c>
      <c r="M102" s="9">
        <v>9</v>
      </c>
      <c r="N102" s="9">
        <v>1</v>
      </c>
      <c r="O102" s="9">
        <v>3</v>
      </c>
    </row>
    <row r="103" spans="1:15" x14ac:dyDescent="0.3">
      <c r="A103" s="13">
        <v>84.172499999999999</v>
      </c>
      <c r="B103" s="17" t="s">
        <v>136</v>
      </c>
      <c r="C103" s="17">
        <f t="shared" si="4"/>
        <v>1</v>
      </c>
      <c r="D103" s="14" t="s">
        <v>116</v>
      </c>
      <c r="E103" s="14">
        <f t="shared" si="5"/>
        <v>9</v>
      </c>
      <c r="F103" s="14" t="s">
        <v>118</v>
      </c>
      <c r="G103" s="14">
        <f t="shared" si="6"/>
        <v>1</v>
      </c>
      <c r="H103" s="14" t="s">
        <v>119</v>
      </c>
      <c r="I103" s="14" t="s">
        <v>143</v>
      </c>
      <c r="J103" s="14">
        <f t="shared" si="7"/>
        <v>3</v>
      </c>
      <c r="K103" s="9">
        <v>84.172499999999999</v>
      </c>
      <c r="L103" s="9">
        <v>1</v>
      </c>
      <c r="M103" s="9">
        <v>9</v>
      </c>
      <c r="N103" s="9">
        <v>1</v>
      </c>
      <c r="O103" s="9">
        <v>3</v>
      </c>
    </row>
    <row r="104" spans="1:15" x14ac:dyDescent="0.3">
      <c r="A104" s="13">
        <v>88.087500000000006</v>
      </c>
      <c r="B104" s="17" t="s">
        <v>136</v>
      </c>
      <c r="C104" s="17">
        <f t="shared" si="4"/>
        <v>1</v>
      </c>
      <c r="D104" s="14" t="s">
        <v>116</v>
      </c>
      <c r="E104" s="14">
        <f t="shared" si="5"/>
        <v>9</v>
      </c>
      <c r="F104" s="14" t="s">
        <v>118</v>
      </c>
      <c r="G104" s="14">
        <f t="shared" si="6"/>
        <v>1</v>
      </c>
      <c r="H104" s="14" t="s">
        <v>119</v>
      </c>
      <c r="I104" s="14" t="s">
        <v>143</v>
      </c>
      <c r="J104" s="14">
        <f t="shared" si="7"/>
        <v>3</v>
      </c>
      <c r="K104" s="9">
        <v>88.087500000000006</v>
      </c>
      <c r="L104" s="9">
        <v>1</v>
      </c>
      <c r="M104" s="9">
        <v>9</v>
      </c>
      <c r="N104" s="9">
        <v>1</v>
      </c>
      <c r="O104" s="9">
        <v>3</v>
      </c>
    </row>
    <row r="105" spans="1:15" x14ac:dyDescent="0.3">
      <c r="A105" s="13">
        <v>85.15124999999999</v>
      </c>
      <c r="B105" s="17" t="s">
        <v>136</v>
      </c>
      <c r="C105" s="17">
        <f t="shared" si="4"/>
        <v>1</v>
      </c>
      <c r="D105" s="14" t="s">
        <v>116</v>
      </c>
      <c r="E105" s="14">
        <f t="shared" si="5"/>
        <v>9</v>
      </c>
      <c r="F105" s="14" t="s">
        <v>118</v>
      </c>
      <c r="G105" s="14">
        <f t="shared" si="6"/>
        <v>1</v>
      </c>
      <c r="H105" s="14" t="s">
        <v>119</v>
      </c>
      <c r="I105" s="14" t="s">
        <v>143</v>
      </c>
      <c r="J105" s="14">
        <f t="shared" si="7"/>
        <v>3</v>
      </c>
      <c r="K105" s="9">
        <v>85.15124999999999</v>
      </c>
      <c r="L105" s="9">
        <v>1</v>
      </c>
      <c r="M105" s="9">
        <v>9</v>
      </c>
      <c r="N105" s="9">
        <v>1</v>
      </c>
      <c r="O105" s="9">
        <v>3</v>
      </c>
    </row>
    <row r="106" spans="1:15" x14ac:dyDescent="0.3">
      <c r="A106" s="13">
        <v>95.91749999999999</v>
      </c>
      <c r="B106" s="17" t="s">
        <v>136</v>
      </c>
      <c r="C106" s="17">
        <f t="shared" si="4"/>
        <v>1</v>
      </c>
      <c r="D106" s="14" t="s">
        <v>116</v>
      </c>
      <c r="E106" s="14">
        <f t="shared" si="5"/>
        <v>9</v>
      </c>
      <c r="F106" s="14" t="s">
        <v>118</v>
      </c>
      <c r="G106" s="14">
        <f t="shared" si="6"/>
        <v>1</v>
      </c>
      <c r="H106" s="14" t="s">
        <v>119</v>
      </c>
      <c r="I106" s="14" t="s">
        <v>143</v>
      </c>
      <c r="J106" s="14">
        <f t="shared" si="7"/>
        <v>3</v>
      </c>
      <c r="K106" s="9">
        <v>95.91749999999999</v>
      </c>
      <c r="L106" s="9">
        <v>1</v>
      </c>
      <c r="M106" s="9">
        <v>9</v>
      </c>
      <c r="N106" s="9">
        <v>1</v>
      </c>
      <c r="O106" s="9">
        <v>3</v>
      </c>
    </row>
    <row r="107" spans="1:15" x14ac:dyDescent="0.3">
      <c r="A107" s="13">
        <v>99.832499999999982</v>
      </c>
      <c r="B107" s="17" t="s">
        <v>136</v>
      </c>
      <c r="C107" s="17">
        <f t="shared" si="4"/>
        <v>1</v>
      </c>
      <c r="D107" s="14" t="s">
        <v>11</v>
      </c>
      <c r="E107" s="14">
        <f t="shared" si="5"/>
        <v>3</v>
      </c>
      <c r="F107" s="14" t="s">
        <v>118</v>
      </c>
      <c r="G107" s="14">
        <f t="shared" si="6"/>
        <v>1</v>
      </c>
      <c r="H107" s="14" t="s">
        <v>119</v>
      </c>
      <c r="I107" s="14" t="s">
        <v>143</v>
      </c>
      <c r="J107" s="14">
        <f t="shared" si="7"/>
        <v>3</v>
      </c>
      <c r="K107" s="9">
        <v>99.832499999999982</v>
      </c>
      <c r="L107" s="9">
        <v>1</v>
      </c>
      <c r="M107" s="9">
        <v>3</v>
      </c>
      <c r="N107" s="9">
        <v>1</v>
      </c>
      <c r="O107" s="9">
        <v>3</v>
      </c>
    </row>
    <row r="108" spans="1:15" x14ac:dyDescent="0.3">
      <c r="A108" s="13">
        <v>64.597499999999997</v>
      </c>
      <c r="B108" s="17" t="s">
        <v>136</v>
      </c>
      <c r="C108" s="17">
        <f t="shared" si="4"/>
        <v>1</v>
      </c>
      <c r="D108" s="14" t="s">
        <v>11</v>
      </c>
      <c r="E108" s="14">
        <f t="shared" si="5"/>
        <v>3</v>
      </c>
      <c r="F108" s="14" t="s">
        <v>118</v>
      </c>
      <c r="G108" s="14">
        <f t="shared" si="6"/>
        <v>1</v>
      </c>
      <c r="H108" s="14" t="s">
        <v>119</v>
      </c>
      <c r="I108" s="14" t="s">
        <v>143</v>
      </c>
      <c r="J108" s="14">
        <f t="shared" si="7"/>
        <v>3</v>
      </c>
      <c r="K108" s="9">
        <v>64.597499999999997</v>
      </c>
      <c r="L108" s="9">
        <v>1</v>
      </c>
      <c r="M108" s="9">
        <v>3</v>
      </c>
      <c r="N108" s="9">
        <v>1</v>
      </c>
      <c r="O108" s="9">
        <v>3</v>
      </c>
    </row>
    <row r="109" spans="1:15" x14ac:dyDescent="0.3">
      <c r="A109" s="13">
        <v>84.172499999999999</v>
      </c>
      <c r="B109" s="17" t="s">
        <v>136</v>
      </c>
      <c r="C109" s="17">
        <f t="shared" si="4"/>
        <v>1</v>
      </c>
      <c r="D109" s="14" t="s">
        <v>11</v>
      </c>
      <c r="E109" s="14">
        <f t="shared" si="5"/>
        <v>3</v>
      </c>
      <c r="F109" s="14" t="s">
        <v>118</v>
      </c>
      <c r="G109" s="14">
        <f t="shared" si="6"/>
        <v>1</v>
      </c>
      <c r="H109" s="14" t="s">
        <v>119</v>
      </c>
      <c r="I109" s="14" t="s">
        <v>143</v>
      </c>
      <c r="J109" s="14">
        <f t="shared" si="7"/>
        <v>3</v>
      </c>
      <c r="K109" s="9">
        <v>84.172499999999999</v>
      </c>
      <c r="L109" s="9">
        <v>1</v>
      </c>
      <c r="M109" s="9">
        <v>3</v>
      </c>
      <c r="N109" s="9">
        <v>1</v>
      </c>
      <c r="O109" s="9">
        <v>3</v>
      </c>
    </row>
    <row r="110" spans="1:15" x14ac:dyDescent="0.3">
      <c r="A110" s="13">
        <v>78.569999999999993</v>
      </c>
      <c r="B110" s="17" t="s">
        <v>136</v>
      </c>
      <c r="C110" s="17">
        <f t="shared" si="4"/>
        <v>1</v>
      </c>
      <c r="D110" s="14" t="s">
        <v>8</v>
      </c>
      <c r="E110" s="14">
        <f t="shared" si="5"/>
        <v>1</v>
      </c>
      <c r="F110" s="14" t="s">
        <v>118</v>
      </c>
      <c r="G110" s="14">
        <f t="shared" si="6"/>
        <v>1</v>
      </c>
      <c r="H110" s="14" t="s">
        <v>119</v>
      </c>
      <c r="I110" s="14" t="s">
        <v>144</v>
      </c>
      <c r="J110" s="14">
        <f t="shared" si="7"/>
        <v>2</v>
      </c>
      <c r="K110" s="9">
        <v>78.569999999999993</v>
      </c>
      <c r="L110" s="9">
        <v>1</v>
      </c>
      <c r="M110" s="9">
        <v>1</v>
      </c>
      <c r="N110" s="9">
        <v>1</v>
      </c>
      <c r="O110" s="9">
        <v>2</v>
      </c>
    </row>
    <row r="111" spans="1:15" x14ac:dyDescent="0.3">
      <c r="A111" s="13">
        <v>80.155000000000001</v>
      </c>
      <c r="B111" s="17" t="s">
        <v>136</v>
      </c>
      <c r="C111" s="17">
        <f t="shared" si="4"/>
        <v>1</v>
      </c>
      <c r="D111" s="14" t="s">
        <v>8</v>
      </c>
      <c r="E111" s="14">
        <f t="shared" si="5"/>
        <v>1</v>
      </c>
      <c r="F111" s="14" t="s">
        <v>118</v>
      </c>
      <c r="G111" s="14">
        <f t="shared" si="6"/>
        <v>1</v>
      </c>
      <c r="H111" s="14" t="s">
        <v>119</v>
      </c>
      <c r="I111" s="14" t="s">
        <v>144</v>
      </c>
      <c r="J111" s="14">
        <f t="shared" si="7"/>
        <v>2</v>
      </c>
      <c r="K111" s="9">
        <v>80.155000000000001</v>
      </c>
      <c r="L111" s="9">
        <v>1</v>
      </c>
      <c r="M111" s="9">
        <v>1</v>
      </c>
      <c r="N111" s="9">
        <v>1</v>
      </c>
      <c r="O111" s="9">
        <v>2</v>
      </c>
    </row>
    <row r="112" spans="1:15" x14ac:dyDescent="0.3">
      <c r="A112" s="13">
        <v>85.042500000000004</v>
      </c>
      <c r="B112" s="17" t="s">
        <v>136</v>
      </c>
      <c r="C112" s="17">
        <f t="shared" si="4"/>
        <v>1</v>
      </c>
      <c r="D112" s="14" t="s">
        <v>8</v>
      </c>
      <c r="E112" s="14">
        <f t="shared" si="5"/>
        <v>1</v>
      </c>
      <c r="F112" s="14" t="s">
        <v>118</v>
      </c>
      <c r="G112" s="14">
        <f t="shared" si="6"/>
        <v>1</v>
      </c>
      <c r="H112" s="14" t="s">
        <v>119</v>
      </c>
      <c r="I112" s="14" t="s">
        <v>144</v>
      </c>
      <c r="J112" s="14">
        <f t="shared" si="7"/>
        <v>2</v>
      </c>
      <c r="K112" s="9">
        <v>85.042500000000004</v>
      </c>
      <c r="L112" s="9">
        <v>1</v>
      </c>
      <c r="M112" s="9">
        <v>1</v>
      </c>
      <c r="N112" s="9">
        <v>1</v>
      </c>
      <c r="O112" s="9">
        <v>2</v>
      </c>
    </row>
    <row r="113" spans="1:15" x14ac:dyDescent="0.3">
      <c r="A113" s="13">
        <v>87.220000000000013</v>
      </c>
      <c r="B113" s="17" t="s">
        <v>136</v>
      </c>
      <c r="C113" s="17">
        <f t="shared" si="4"/>
        <v>1</v>
      </c>
      <c r="D113" s="14" t="s">
        <v>8</v>
      </c>
      <c r="E113" s="14">
        <f t="shared" si="5"/>
        <v>1</v>
      </c>
      <c r="F113" s="14" t="s">
        <v>118</v>
      </c>
      <c r="G113" s="14">
        <f t="shared" si="6"/>
        <v>1</v>
      </c>
      <c r="H113" s="14" t="s">
        <v>119</v>
      </c>
      <c r="I113" s="14" t="s">
        <v>144</v>
      </c>
      <c r="J113" s="14">
        <f t="shared" si="7"/>
        <v>2</v>
      </c>
      <c r="K113" s="9">
        <v>87.220000000000013</v>
      </c>
      <c r="L113" s="9">
        <v>1</v>
      </c>
      <c r="M113" s="9">
        <v>1</v>
      </c>
      <c r="N113" s="9">
        <v>1</v>
      </c>
      <c r="O113" s="9">
        <v>2</v>
      </c>
    </row>
    <row r="114" spans="1:15" x14ac:dyDescent="0.3">
      <c r="A114" s="13">
        <v>79.177500000000009</v>
      </c>
      <c r="B114" s="17" t="s">
        <v>136</v>
      </c>
      <c r="C114" s="17">
        <f t="shared" si="4"/>
        <v>1</v>
      </c>
      <c r="D114" s="14" t="s">
        <v>8</v>
      </c>
      <c r="E114" s="14">
        <f t="shared" si="5"/>
        <v>1</v>
      </c>
      <c r="F114" s="14" t="s">
        <v>118</v>
      </c>
      <c r="G114" s="14">
        <f t="shared" si="6"/>
        <v>1</v>
      </c>
      <c r="H114" s="14" t="s">
        <v>119</v>
      </c>
      <c r="I114" s="14" t="s">
        <v>144</v>
      </c>
      <c r="J114" s="14">
        <f t="shared" si="7"/>
        <v>2</v>
      </c>
      <c r="K114" s="9">
        <v>79.177500000000009</v>
      </c>
      <c r="L114" s="9">
        <v>1</v>
      </c>
      <c r="M114" s="9">
        <v>1</v>
      </c>
      <c r="N114" s="9">
        <v>1</v>
      </c>
      <c r="O114" s="9">
        <v>2</v>
      </c>
    </row>
    <row r="115" spans="1:15" x14ac:dyDescent="0.3">
      <c r="A115" s="13">
        <v>80.155000000000001</v>
      </c>
      <c r="B115" s="17" t="s">
        <v>136</v>
      </c>
      <c r="C115" s="17">
        <f t="shared" si="4"/>
        <v>1</v>
      </c>
      <c r="D115" s="14" t="s">
        <v>8</v>
      </c>
      <c r="E115" s="14">
        <f t="shared" si="5"/>
        <v>1</v>
      </c>
      <c r="F115" s="14" t="s">
        <v>118</v>
      </c>
      <c r="G115" s="14">
        <f t="shared" si="6"/>
        <v>1</v>
      </c>
      <c r="H115" s="14" t="s">
        <v>119</v>
      </c>
      <c r="I115" s="14" t="s">
        <v>144</v>
      </c>
      <c r="J115" s="14">
        <f t="shared" si="7"/>
        <v>2</v>
      </c>
      <c r="K115" s="9">
        <v>80.155000000000001</v>
      </c>
      <c r="L115" s="9">
        <v>1</v>
      </c>
      <c r="M115" s="9">
        <v>1</v>
      </c>
      <c r="N115" s="9">
        <v>1</v>
      </c>
      <c r="O115" s="9">
        <v>2</v>
      </c>
    </row>
    <row r="116" spans="1:15" x14ac:dyDescent="0.3">
      <c r="A116" s="13">
        <v>81.993333333333325</v>
      </c>
      <c r="B116" s="17" t="s">
        <v>136</v>
      </c>
      <c r="C116" s="17">
        <f t="shared" si="4"/>
        <v>1</v>
      </c>
      <c r="D116" s="14" t="s">
        <v>8</v>
      </c>
      <c r="E116" s="14">
        <f t="shared" si="5"/>
        <v>1</v>
      </c>
      <c r="F116" s="14" t="s">
        <v>118</v>
      </c>
      <c r="G116" s="14">
        <f t="shared" si="6"/>
        <v>1</v>
      </c>
      <c r="H116" s="14" t="s">
        <v>119</v>
      </c>
      <c r="I116" s="14" t="s">
        <v>144</v>
      </c>
      <c r="J116" s="14">
        <f t="shared" si="7"/>
        <v>2</v>
      </c>
      <c r="K116" s="9">
        <v>81.993333333333325</v>
      </c>
      <c r="L116" s="9">
        <v>1</v>
      </c>
      <c r="M116" s="9">
        <v>1</v>
      </c>
      <c r="N116" s="9">
        <v>1</v>
      </c>
      <c r="O116" s="9">
        <v>2</v>
      </c>
    </row>
    <row r="117" spans="1:15" x14ac:dyDescent="0.3">
      <c r="A117" s="13">
        <v>80.36</v>
      </c>
      <c r="B117" s="17" t="s">
        <v>136</v>
      </c>
      <c r="C117" s="17">
        <f t="shared" si="4"/>
        <v>1</v>
      </c>
      <c r="D117" s="14" t="s">
        <v>8</v>
      </c>
      <c r="E117" s="14">
        <f t="shared" si="5"/>
        <v>1</v>
      </c>
      <c r="F117" s="14" t="s">
        <v>118</v>
      </c>
      <c r="G117" s="14">
        <f t="shared" si="6"/>
        <v>1</v>
      </c>
      <c r="H117" s="14" t="s">
        <v>119</v>
      </c>
      <c r="I117" s="14" t="s">
        <v>144</v>
      </c>
      <c r="J117" s="14">
        <f t="shared" si="7"/>
        <v>2</v>
      </c>
      <c r="K117" s="9">
        <v>80.36</v>
      </c>
      <c r="L117" s="9">
        <v>1</v>
      </c>
      <c r="M117" s="9">
        <v>1</v>
      </c>
      <c r="N117" s="9">
        <v>1</v>
      </c>
      <c r="O117" s="9">
        <v>2</v>
      </c>
    </row>
    <row r="118" spans="1:15" x14ac:dyDescent="0.3">
      <c r="A118" s="13">
        <v>85.913333333333327</v>
      </c>
      <c r="B118" s="17" t="s">
        <v>136</v>
      </c>
      <c r="C118" s="17">
        <f t="shared" si="4"/>
        <v>1</v>
      </c>
      <c r="D118" s="14" t="s">
        <v>8</v>
      </c>
      <c r="E118" s="14">
        <f t="shared" si="5"/>
        <v>1</v>
      </c>
      <c r="F118" s="14" t="s">
        <v>118</v>
      </c>
      <c r="G118" s="14">
        <f t="shared" si="6"/>
        <v>1</v>
      </c>
      <c r="H118" s="14" t="s">
        <v>119</v>
      </c>
      <c r="I118" s="14" t="s">
        <v>144</v>
      </c>
      <c r="J118" s="14">
        <f t="shared" si="7"/>
        <v>2</v>
      </c>
      <c r="K118" s="9">
        <v>85.913333333333327</v>
      </c>
      <c r="L118" s="9">
        <v>1</v>
      </c>
      <c r="M118" s="9">
        <v>1</v>
      </c>
      <c r="N118" s="9">
        <v>1</v>
      </c>
      <c r="O118" s="9">
        <v>2</v>
      </c>
    </row>
    <row r="119" spans="1:15" x14ac:dyDescent="0.3">
      <c r="A119" s="13">
        <v>82.110000000000014</v>
      </c>
      <c r="B119" s="17" t="s">
        <v>137</v>
      </c>
      <c r="C119" s="17">
        <f t="shared" si="4"/>
        <v>2</v>
      </c>
      <c r="D119" s="14" t="s">
        <v>8</v>
      </c>
      <c r="E119" s="14">
        <f t="shared" si="5"/>
        <v>1</v>
      </c>
      <c r="F119" s="14" t="s">
        <v>118</v>
      </c>
      <c r="G119" s="14">
        <f t="shared" si="6"/>
        <v>1</v>
      </c>
      <c r="H119" s="14" t="s">
        <v>119</v>
      </c>
      <c r="I119" s="14" t="s">
        <v>144</v>
      </c>
      <c r="J119" s="14">
        <f t="shared" si="7"/>
        <v>2</v>
      </c>
      <c r="K119" s="9">
        <v>82.110000000000014</v>
      </c>
      <c r="L119" s="9">
        <v>2</v>
      </c>
      <c r="M119" s="9">
        <v>1</v>
      </c>
      <c r="N119" s="9">
        <v>1</v>
      </c>
      <c r="O119" s="9">
        <v>2</v>
      </c>
    </row>
    <row r="120" spans="1:15" x14ac:dyDescent="0.3">
      <c r="A120" s="13">
        <v>82.973333333333343</v>
      </c>
      <c r="B120" s="17" t="s">
        <v>137</v>
      </c>
      <c r="C120" s="17">
        <f t="shared" si="4"/>
        <v>2</v>
      </c>
      <c r="D120" s="14" t="s">
        <v>8</v>
      </c>
      <c r="E120" s="14">
        <f t="shared" si="5"/>
        <v>1</v>
      </c>
      <c r="F120" s="14" t="s">
        <v>118</v>
      </c>
      <c r="G120" s="14">
        <f t="shared" si="6"/>
        <v>1</v>
      </c>
      <c r="H120" s="14" t="s">
        <v>119</v>
      </c>
      <c r="I120" s="14" t="s">
        <v>144</v>
      </c>
      <c r="J120" s="14">
        <f t="shared" si="7"/>
        <v>2</v>
      </c>
      <c r="K120" s="9">
        <v>82.973333333333343</v>
      </c>
      <c r="L120" s="9">
        <v>2</v>
      </c>
      <c r="M120" s="9">
        <v>1</v>
      </c>
      <c r="N120" s="9">
        <v>1</v>
      </c>
      <c r="O120" s="9">
        <v>2</v>
      </c>
    </row>
    <row r="121" spans="1:15" x14ac:dyDescent="0.3">
      <c r="A121" s="13">
        <v>83.953333333333333</v>
      </c>
      <c r="B121" s="17" t="s">
        <v>137</v>
      </c>
      <c r="C121" s="17">
        <f t="shared" si="4"/>
        <v>2</v>
      </c>
      <c r="D121" s="14" t="s">
        <v>9</v>
      </c>
      <c r="E121" s="14">
        <f t="shared" si="5"/>
        <v>6</v>
      </c>
      <c r="F121" s="14" t="s">
        <v>118</v>
      </c>
      <c r="G121" s="14">
        <f t="shared" si="6"/>
        <v>1</v>
      </c>
      <c r="H121" s="14" t="s">
        <v>119</v>
      </c>
      <c r="I121" s="14" t="s">
        <v>144</v>
      </c>
      <c r="J121" s="14">
        <f t="shared" si="7"/>
        <v>2</v>
      </c>
      <c r="K121" s="9">
        <v>83.953333333333333</v>
      </c>
      <c r="L121" s="9">
        <v>2</v>
      </c>
      <c r="M121" s="9">
        <v>6</v>
      </c>
      <c r="N121" s="9">
        <v>1</v>
      </c>
      <c r="O121" s="9">
        <v>2</v>
      </c>
    </row>
    <row r="122" spans="1:15" x14ac:dyDescent="0.3">
      <c r="A122" s="13">
        <v>82.320000000000007</v>
      </c>
      <c r="B122" s="17" t="s">
        <v>137</v>
      </c>
      <c r="C122" s="17">
        <f t="shared" si="4"/>
        <v>2</v>
      </c>
      <c r="D122" s="14" t="s">
        <v>9</v>
      </c>
      <c r="E122" s="14">
        <f t="shared" si="5"/>
        <v>6</v>
      </c>
      <c r="F122" s="14" t="s">
        <v>118</v>
      </c>
      <c r="G122" s="14">
        <f t="shared" si="6"/>
        <v>1</v>
      </c>
      <c r="H122" s="14" t="s">
        <v>119</v>
      </c>
      <c r="I122" s="14" t="s">
        <v>144</v>
      </c>
      <c r="J122" s="14">
        <f t="shared" si="7"/>
        <v>2</v>
      </c>
      <c r="K122" s="9">
        <v>82.320000000000007</v>
      </c>
      <c r="L122" s="9">
        <v>2</v>
      </c>
      <c r="M122" s="9">
        <v>6</v>
      </c>
      <c r="N122" s="9">
        <v>1</v>
      </c>
      <c r="O122" s="9">
        <v>2</v>
      </c>
    </row>
    <row r="123" spans="1:15" x14ac:dyDescent="0.3">
      <c r="A123" s="13">
        <v>77.42</v>
      </c>
      <c r="B123" s="17" t="s">
        <v>137</v>
      </c>
      <c r="C123" s="17">
        <f t="shared" si="4"/>
        <v>2</v>
      </c>
      <c r="D123" s="14" t="s">
        <v>9</v>
      </c>
      <c r="E123" s="14">
        <f t="shared" si="5"/>
        <v>6</v>
      </c>
      <c r="F123" s="14" t="s">
        <v>118</v>
      </c>
      <c r="G123" s="14">
        <f t="shared" si="6"/>
        <v>1</v>
      </c>
      <c r="H123" s="14" t="s">
        <v>119</v>
      </c>
      <c r="I123" s="14" t="s">
        <v>144</v>
      </c>
      <c r="J123" s="14">
        <f t="shared" si="7"/>
        <v>2</v>
      </c>
      <c r="K123" s="9">
        <v>77.42</v>
      </c>
      <c r="L123" s="9">
        <v>2</v>
      </c>
      <c r="M123" s="9">
        <v>6</v>
      </c>
      <c r="N123" s="9">
        <v>1</v>
      </c>
      <c r="O123" s="9">
        <v>2</v>
      </c>
    </row>
    <row r="124" spans="1:15" x14ac:dyDescent="0.3">
      <c r="A124" s="13">
        <v>81.013333333333321</v>
      </c>
      <c r="B124" s="17" t="s">
        <v>137</v>
      </c>
      <c r="C124" s="17">
        <f t="shared" si="4"/>
        <v>2</v>
      </c>
      <c r="D124" s="14" t="s">
        <v>9</v>
      </c>
      <c r="E124" s="14">
        <f t="shared" si="5"/>
        <v>6</v>
      </c>
      <c r="F124" s="14" t="s">
        <v>118</v>
      </c>
      <c r="G124" s="14">
        <f t="shared" si="6"/>
        <v>1</v>
      </c>
      <c r="H124" s="14" t="s">
        <v>119</v>
      </c>
      <c r="I124" s="14" t="s">
        <v>144</v>
      </c>
      <c r="J124" s="14">
        <f t="shared" si="7"/>
        <v>2</v>
      </c>
      <c r="K124" s="9">
        <v>81.013333333333321</v>
      </c>
      <c r="L124" s="9">
        <v>2</v>
      </c>
      <c r="M124" s="9">
        <v>6</v>
      </c>
      <c r="N124" s="9">
        <v>1</v>
      </c>
      <c r="O124" s="9">
        <v>2</v>
      </c>
    </row>
    <row r="125" spans="1:15" x14ac:dyDescent="0.3">
      <c r="A125" s="13">
        <v>81.993333333333325</v>
      </c>
      <c r="B125" s="17" t="s">
        <v>137</v>
      </c>
      <c r="C125" s="17">
        <f t="shared" si="4"/>
        <v>2</v>
      </c>
      <c r="D125" s="14" t="s">
        <v>9</v>
      </c>
      <c r="E125" s="14">
        <f t="shared" si="5"/>
        <v>6</v>
      </c>
      <c r="F125" s="14" t="s">
        <v>118</v>
      </c>
      <c r="G125" s="14">
        <f t="shared" si="6"/>
        <v>1</v>
      </c>
      <c r="H125" s="14" t="s">
        <v>119</v>
      </c>
      <c r="I125" s="14" t="s">
        <v>144</v>
      </c>
      <c r="J125" s="14">
        <f t="shared" si="7"/>
        <v>2</v>
      </c>
      <c r="K125" s="9">
        <v>81.993333333333325</v>
      </c>
      <c r="L125" s="9">
        <v>2</v>
      </c>
      <c r="M125" s="9">
        <v>6</v>
      </c>
      <c r="N125" s="9">
        <v>1</v>
      </c>
      <c r="O125" s="9">
        <v>2</v>
      </c>
    </row>
    <row r="126" spans="1:15" x14ac:dyDescent="0.3">
      <c r="A126" s="13">
        <v>76.113333333333344</v>
      </c>
      <c r="B126" s="17" t="s">
        <v>137</v>
      </c>
      <c r="C126" s="17">
        <f t="shared" si="4"/>
        <v>2</v>
      </c>
      <c r="D126" s="14" t="s">
        <v>9</v>
      </c>
      <c r="E126" s="14">
        <f t="shared" si="5"/>
        <v>6</v>
      </c>
      <c r="F126" s="14" t="s">
        <v>118</v>
      </c>
      <c r="G126" s="14">
        <f t="shared" si="6"/>
        <v>1</v>
      </c>
      <c r="H126" s="14" t="s">
        <v>119</v>
      </c>
      <c r="I126" s="14" t="s">
        <v>144</v>
      </c>
      <c r="J126" s="14">
        <f t="shared" si="7"/>
        <v>2</v>
      </c>
      <c r="K126" s="9">
        <v>76.113333333333344</v>
      </c>
      <c r="L126" s="9">
        <v>2</v>
      </c>
      <c r="M126" s="9">
        <v>6</v>
      </c>
      <c r="N126" s="9">
        <v>1</v>
      </c>
      <c r="O126" s="9">
        <v>2</v>
      </c>
    </row>
    <row r="127" spans="1:15" x14ac:dyDescent="0.3">
      <c r="A127" s="13">
        <v>78.400000000000006</v>
      </c>
      <c r="B127" s="17" t="s">
        <v>137</v>
      </c>
      <c r="C127" s="17">
        <f t="shared" si="4"/>
        <v>2</v>
      </c>
      <c r="D127" s="14" t="s">
        <v>9</v>
      </c>
      <c r="E127" s="14">
        <f t="shared" si="5"/>
        <v>6</v>
      </c>
      <c r="F127" s="14" t="s">
        <v>118</v>
      </c>
      <c r="G127" s="14">
        <f t="shared" si="6"/>
        <v>1</v>
      </c>
      <c r="H127" s="14" t="s">
        <v>119</v>
      </c>
      <c r="I127" s="14" t="s">
        <v>144</v>
      </c>
      <c r="J127" s="14">
        <f t="shared" si="7"/>
        <v>2</v>
      </c>
      <c r="K127" s="9">
        <v>78.400000000000006</v>
      </c>
      <c r="L127" s="9">
        <v>2</v>
      </c>
      <c r="M127" s="9">
        <v>6</v>
      </c>
      <c r="N127" s="9">
        <v>1</v>
      </c>
      <c r="O127" s="9">
        <v>2</v>
      </c>
    </row>
    <row r="128" spans="1:15" x14ac:dyDescent="0.3">
      <c r="A128" s="13">
        <v>89.93</v>
      </c>
      <c r="B128" s="17" t="s">
        <v>137</v>
      </c>
      <c r="C128" s="17">
        <f t="shared" si="4"/>
        <v>2</v>
      </c>
      <c r="D128" s="14" t="s">
        <v>9</v>
      </c>
      <c r="E128" s="14">
        <f t="shared" si="5"/>
        <v>6</v>
      </c>
      <c r="F128" s="14" t="s">
        <v>118</v>
      </c>
      <c r="G128" s="14">
        <f t="shared" si="6"/>
        <v>1</v>
      </c>
      <c r="H128" s="14" t="s">
        <v>119</v>
      </c>
      <c r="I128" s="14" t="s">
        <v>144</v>
      </c>
      <c r="J128" s="14">
        <f t="shared" si="7"/>
        <v>2</v>
      </c>
      <c r="K128" s="9">
        <v>89.93</v>
      </c>
      <c r="L128" s="9">
        <v>2</v>
      </c>
      <c r="M128" s="9">
        <v>6</v>
      </c>
      <c r="N128" s="9">
        <v>1</v>
      </c>
      <c r="O128" s="9">
        <v>2</v>
      </c>
    </row>
    <row r="129" spans="1:15" x14ac:dyDescent="0.3">
      <c r="A129" s="13">
        <v>87.220000000000013</v>
      </c>
      <c r="B129" s="17" t="s">
        <v>137</v>
      </c>
      <c r="C129" s="17">
        <f t="shared" si="4"/>
        <v>2</v>
      </c>
      <c r="D129" s="14" t="s">
        <v>13</v>
      </c>
      <c r="E129" s="14">
        <f t="shared" si="5"/>
        <v>7</v>
      </c>
      <c r="F129" s="14" t="s">
        <v>118</v>
      </c>
      <c r="G129" s="14">
        <f t="shared" si="6"/>
        <v>1</v>
      </c>
      <c r="H129" s="14" t="s">
        <v>119</v>
      </c>
      <c r="I129" s="14" t="s">
        <v>144</v>
      </c>
      <c r="J129" s="14">
        <f t="shared" si="7"/>
        <v>2</v>
      </c>
      <c r="K129" s="9">
        <v>87.220000000000013</v>
      </c>
      <c r="L129" s="9">
        <v>2</v>
      </c>
      <c r="M129" s="9">
        <v>7</v>
      </c>
      <c r="N129" s="9">
        <v>1</v>
      </c>
      <c r="O129" s="9">
        <v>2</v>
      </c>
    </row>
    <row r="130" spans="1:15" x14ac:dyDescent="0.3">
      <c r="A130" s="13">
        <v>78.2</v>
      </c>
      <c r="B130" s="17" t="s">
        <v>137</v>
      </c>
      <c r="C130" s="17">
        <f t="shared" si="4"/>
        <v>2</v>
      </c>
      <c r="D130" s="14" t="s">
        <v>13</v>
      </c>
      <c r="E130" s="14">
        <f t="shared" si="5"/>
        <v>7</v>
      </c>
      <c r="F130" s="14" t="s">
        <v>118</v>
      </c>
      <c r="G130" s="14">
        <f t="shared" si="6"/>
        <v>1</v>
      </c>
      <c r="H130" s="14" t="s">
        <v>119</v>
      </c>
      <c r="I130" s="14" t="s">
        <v>144</v>
      </c>
      <c r="J130" s="14">
        <f t="shared" si="7"/>
        <v>2</v>
      </c>
      <c r="K130" s="9">
        <v>78.2</v>
      </c>
      <c r="L130" s="9">
        <v>2</v>
      </c>
      <c r="M130" s="9">
        <v>7</v>
      </c>
      <c r="N130" s="9">
        <v>1</v>
      </c>
      <c r="O130" s="9">
        <v>2</v>
      </c>
    </row>
    <row r="131" spans="1:15" x14ac:dyDescent="0.3">
      <c r="A131" s="13">
        <v>86.02000000000001</v>
      </c>
      <c r="B131" s="17" t="s">
        <v>137</v>
      </c>
      <c r="C131" s="17">
        <f t="shared" ref="C131:C194" si="8">IF(B131="Morning",1,IF(B131="Afternoon",2,IF(B131="Evening",3,IF(B131="late Evening",4,IF(B131="Break",5)))))</f>
        <v>2</v>
      </c>
      <c r="D131" s="14" t="s">
        <v>13</v>
      </c>
      <c r="E131" s="14">
        <f t="shared" ref="E131:E194" si="9">IF(D131="Greetings",1,IF(D131="Break",2,IF(D131="Closing",3,IF(D131="demonstration",4,IF(D131="Hands on",5,IF(D131="Introduction",6,IF(D131="Lecture",7,IF(D131="No Activity",8,IF(D131="Peer Learning",9)))))))))</f>
        <v>7</v>
      </c>
      <c r="F131" s="14" t="s">
        <v>118</v>
      </c>
      <c r="G131" s="14">
        <f t="shared" ref="G131:G194" si="10">IF(F131="On Campus",1,IF(F131="Off Campus",2))</f>
        <v>1</v>
      </c>
      <c r="H131" s="14" t="s">
        <v>119</v>
      </c>
      <c r="I131" s="14" t="s">
        <v>144</v>
      </c>
      <c r="J131" s="14">
        <f t="shared" ref="J131:J194" si="11">IF(I131="Tools_Digital Drawing",1,IF(I131="Spatial Design",2,IF(I131="Technical Contexts",3)))</f>
        <v>2</v>
      </c>
      <c r="K131" s="9">
        <v>86.02000000000001</v>
      </c>
      <c r="L131" s="9">
        <v>2</v>
      </c>
      <c r="M131" s="9">
        <v>7</v>
      </c>
      <c r="N131" s="9">
        <v>1</v>
      </c>
      <c r="O131" s="9">
        <v>2</v>
      </c>
    </row>
    <row r="132" spans="1:15" x14ac:dyDescent="0.3">
      <c r="A132" s="13">
        <v>79.706666666666663</v>
      </c>
      <c r="B132" s="17" t="s">
        <v>137</v>
      </c>
      <c r="C132" s="17">
        <f t="shared" si="8"/>
        <v>2</v>
      </c>
      <c r="D132" s="14" t="s">
        <v>13</v>
      </c>
      <c r="E132" s="14">
        <f t="shared" si="9"/>
        <v>7</v>
      </c>
      <c r="F132" s="14" t="s">
        <v>118</v>
      </c>
      <c r="G132" s="14">
        <f t="shared" si="10"/>
        <v>1</v>
      </c>
      <c r="H132" s="14" t="s">
        <v>119</v>
      </c>
      <c r="I132" s="14" t="s">
        <v>144</v>
      </c>
      <c r="J132" s="14">
        <f t="shared" si="11"/>
        <v>2</v>
      </c>
      <c r="K132" s="9">
        <v>79.706666666666663</v>
      </c>
      <c r="L132" s="9">
        <v>2</v>
      </c>
      <c r="M132" s="9">
        <v>7</v>
      </c>
      <c r="N132" s="9">
        <v>1</v>
      </c>
      <c r="O132" s="9">
        <v>2</v>
      </c>
    </row>
    <row r="133" spans="1:15" x14ac:dyDescent="0.3">
      <c r="A133" s="13">
        <v>82.646666666666647</v>
      </c>
      <c r="B133" s="17" t="s">
        <v>137</v>
      </c>
      <c r="C133" s="17">
        <f t="shared" si="8"/>
        <v>2</v>
      </c>
      <c r="D133" s="14" t="s">
        <v>13</v>
      </c>
      <c r="E133" s="14">
        <f t="shared" si="9"/>
        <v>7</v>
      </c>
      <c r="F133" s="14" t="s">
        <v>118</v>
      </c>
      <c r="G133" s="14">
        <f t="shared" si="10"/>
        <v>1</v>
      </c>
      <c r="H133" s="14" t="s">
        <v>119</v>
      </c>
      <c r="I133" s="14" t="s">
        <v>144</v>
      </c>
      <c r="J133" s="14">
        <f t="shared" si="11"/>
        <v>2</v>
      </c>
      <c r="K133" s="9">
        <v>82.646666666666647</v>
      </c>
      <c r="L133" s="9">
        <v>2</v>
      </c>
      <c r="M133" s="9">
        <v>7</v>
      </c>
      <c r="N133" s="9">
        <v>1</v>
      </c>
      <c r="O133" s="9">
        <v>2</v>
      </c>
    </row>
    <row r="134" spans="1:15" x14ac:dyDescent="0.3">
      <c r="A134" s="13">
        <v>78.073333333333323</v>
      </c>
      <c r="B134" s="17" t="s">
        <v>137</v>
      </c>
      <c r="C134" s="17">
        <f t="shared" si="8"/>
        <v>2</v>
      </c>
      <c r="D134" s="14" t="s">
        <v>13</v>
      </c>
      <c r="E134" s="14">
        <f t="shared" si="9"/>
        <v>7</v>
      </c>
      <c r="F134" s="14" t="s">
        <v>118</v>
      </c>
      <c r="G134" s="14">
        <f t="shared" si="10"/>
        <v>1</v>
      </c>
      <c r="H134" s="14" t="s">
        <v>119</v>
      </c>
      <c r="I134" s="14" t="s">
        <v>144</v>
      </c>
      <c r="J134" s="14">
        <f t="shared" si="11"/>
        <v>2</v>
      </c>
      <c r="K134" s="9">
        <v>78.073333333333323</v>
      </c>
      <c r="L134" s="9">
        <v>2</v>
      </c>
      <c r="M134" s="9">
        <v>7</v>
      </c>
      <c r="N134" s="9">
        <v>1</v>
      </c>
      <c r="O134" s="9">
        <v>2</v>
      </c>
    </row>
    <row r="135" spans="1:15" x14ac:dyDescent="0.3">
      <c r="A135" s="13">
        <v>79.38</v>
      </c>
      <c r="B135" s="17" t="s">
        <v>137</v>
      </c>
      <c r="C135" s="17">
        <f t="shared" si="8"/>
        <v>2</v>
      </c>
      <c r="D135" s="14" t="s">
        <v>13</v>
      </c>
      <c r="E135" s="14">
        <f t="shared" si="9"/>
        <v>7</v>
      </c>
      <c r="F135" s="14" t="s">
        <v>118</v>
      </c>
      <c r="G135" s="14">
        <f t="shared" si="10"/>
        <v>1</v>
      </c>
      <c r="H135" s="14" t="s">
        <v>119</v>
      </c>
      <c r="I135" s="14" t="s">
        <v>144</v>
      </c>
      <c r="J135" s="14">
        <f t="shared" si="11"/>
        <v>2</v>
      </c>
      <c r="K135" s="9">
        <v>79.38</v>
      </c>
      <c r="L135" s="9">
        <v>2</v>
      </c>
      <c r="M135" s="9">
        <v>7</v>
      </c>
      <c r="N135" s="9">
        <v>1</v>
      </c>
      <c r="O135" s="9">
        <v>2</v>
      </c>
    </row>
    <row r="136" spans="1:15" x14ac:dyDescent="0.3">
      <c r="A136" s="13">
        <v>77.74666666666667</v>
      </c>
      <c r="B136" s="17" t="s">
        <v>137</v>
      </c>
      <c r="C136" s="17">
        <f t="shared" si="8"/>
        <v>2</v>
      </c>
      <c r="D136" s="14" t="s">
        <v>13</v>
      </c>
      <c r="E136" s="14">
        <f t="shared" si="9"/>
        <v>7</v>
      </c>
      <c r="F136" s="14" t="s">
        <v>118</v>
      </c>
      <c r="G136" s="14">
        <f t="shared" si="10"/>
        <v>1</v>
      </c>
      <c r="H136" s="14" t="s">
        <v>119</v>
      </c>
      <c r="I136" s="14" t="s">
        <v>144</v>
      </c>
      <c r="J136" s="14">
        <f t="shared" si="11"/>
        <v>2</v>
      </c>
      <c r="K136" s="9">
        <v>77.74666666666667</v>
      </c>
      <c r="L136" s="9">
        <v>2</v>
      </c>
      <c r="M136" s="9">
        <v>7</v>
      </c>
      <c r="N136" s="9">
        <v>1</v>
      </c>
      <c r="O136" s="9">
        <v>2</v>
      </c>
    </row>
    <row r="137" spans="1:15" x14ac:dyDescent="0.3">
      <c r="A137" s="13">
        <v>76.766666666666666</v>
      </c>
      <c r="B137" s="17" t="s">
        <v>137</v>
      </c>
      <c r="C137" s="17">
        <f t="shared" si="8"/>
        <v>2</v>
      </c>
      <c r="D137" s="14" t="s">
        <v>13</v>
      </c>
      <c r="E137" s="14">
        <f t="shared" si="9"/>
        <v>7</v>
      </c>
      <c r="F137" s="14" t="s">
        <v>118</v>
      </c>
      <c r="G137" s="14">
        <f t="shared" si="10"/>
        <v>1</v>
      </c>
      <c r="H137" s="14" t="s">
        <v>119</v>
      </c>
      <c r="I137" s="14" t="s">
        <v>144</v>
      </c>
      <c r="J137" s="14">
        <f t="shared" si="11"/>
        <v>2</v>
      </c>
      <c r="K137" s="9">
        <v>76.766666666666666</v>
      </c>
      <c r="L137" s="9">
        <v>2</v>
      </c>
      <c r="M137" s="9">
        <v>7</v>
      </c>
      <c r="N137" s="9">
        <v>1</v>
      </c>
      <c r="O137" s="9">
        <v>2</v>
      </c>
    </row>
    <row r="138" spans="1:15" x14ac:dyDescent="0.3">
      <c r="A138" s="13">
        <v>75.460000000000008</v>
      </c>
      <c r="B138" s="17" t="s">
        <v>137</v>
      </c>
      <c r="C138" s="17">
        <f t="shared" si="8"/>
        <v>2</v>
      </c>
      <c r="D138" s="14" t="s">
        <v>13</v>
      </c>
      <c r="E138" s="14">
        <f t="shared" si="9"/>
        <v>7</v>
      </c>
      <c r="F138" s="14" t="s">
        <v>118</v>
      </c>
      <c r="G138" s="14">
        <f t="shared" si="10"/>
        <v>1</v>
      </c>
      <c r="H138" s="14" t="s">
        <v>119</v>
      </c>
      <c r="I138" s="14" t="s">
        <v>144</v>
      </c>
      <c r="J138" s="14">
        <f t="shared" si="11"/>
        <v>2</v>
      </c>
      <c r="K138" s="9">
        <v>75.460000000000008</v>
      </c>
      <c r="L138" s="9">
        <v>2</v>
      </c>
      <c r="M138" s="9">
        <v>7</v>
      </c>
      <c r="N138" s="9">
        <v>1</v>
      </c>
      <c r="O138" s="9">
        <v>2</v>
      </c>
    </row>
    <row r="139" spans="1:15" x14ac:dyDescent="0.3">
      <c r="A139" s="13">
        <v>78.073333333333323</v>
      </c>
      <c r="B139" s="17" t="s">
        <v>137</v>
      </c>
      <c r="C139" s="17">
        <f t="shared" si="8"/>
        <v>2</v>
      </c>
      <c r="D139" s="14" t="s">
        <v>13</v>
      </c>
      <c r="E139" s="14">
        <f t="shared" si="9"/>
        <v>7</v>
      </c>
      <c r="F139" s="14" t="s">
        <v>118</v>
      </c>
      <c r="G139" s="14">
        <f t="shared" si="10"/>
        <v>1</v>
      </c>
      <c r="H139" s="14" t="s">
        <v>119</v>
      </c>
      <c r="I139" s="14" t="s">
        <v>144</v>
      </c>
      <c r="J139" s="14">
        <f t="shared" si="11"/>
        <v>2</v>
      </c>
      <c r="K139" s="9">
        <v>78.073333333333323</v>
      </c>
      <c r="L139" s="9">
        <v>2</v>
      </c>
      <c r="M139" s="9">
        <v>7</v>
      </c>
      <c r="N139" s="9">
        <v>1</v>
      </c>
      <c r="O139" s="9">
        <v>2</v>
      </c>
    </row>
    <row r="140" spans="1:15" x14ac:dyDescent="0.3">
      <c r="A140" s="13">
        <v>86.02000000000001</v>
      </c>
      <c r="B140" s="17" t="s">
        <v>137</v>
      </c>
      <c r="C140" s="17">
        <f t="shared" si="8"/>
        <v>2</v>
      </c>
      <c r="D140" s="14" t="s">
        <v>13</v>
      </c>
      <c r="E140" s="14">
        <f t="shared" si="9"/>
        <v>7</v>
      </c>
      <c r="F140" s="14" t="s">
        <v>118</v>
      </c>
      <c r="G140" s="14">
        <f t="shared" si="10"/>
        <v>1</v>
      </c>
      <c r="H140" s="14" t="s">
        <v>119</v>
      </c>
      <c r="I140" s="14" t="s">
        <v>144</v>
      </c>
      <c r="J140" s="14">
        <f t="shared" si="11"/>
        <v>2</v>
      </c>
      <c r="K140" s="9">
        <v>86.02000000000001</v>
      </c>
      <c r="L140" s="9">
        <v>2</v>
      </c>
      <c r="M140" s="9">
        <v>7</v>
      </c>
      <c r="N140" s="9">
        <v>1</v>
      </c>
      <c r="O140" s="9">
        <v>2</v>
      </c>
    </row>
    <row r="141" spans="1:15" x14ac:dyDescent="0.3">
      <c r="A141" s="13">
        <v>82.646666666666647</v>
      </c>
      <c r="B141" s="17" t="s">
        <v>137</v>
      </c>
      <c r="C141" s="17">
        <f t="shared" si="8"/>
        <v>2</v>
      </c>
      <c r="D141" s="14" t="s">
        <v>13</v>
      </c>
      <c r="E141" s="14">
        <f t="shared" si="9"/>
        <v>7</v>
      </c>
      <c r="F141" s="14" t="s">
        <v>118</v>
      </c>
      <c r="G141" s="14">
        <f t="shared" si="10"/>
        <v>1</v>
      </c>
      <c r="H141" s="14" t="s">
        <v>119</v>
      </c>
      <c r="I141" s="14" t="s">
        <v>144</v>
      </c>
      <c r="J141" s="14">
        <f t="shared" si="11"/>
        <v>2</v>
      </c>
      <c r="K141" s="9">
        <v>82.646666666666647</v>
      </c>
      <c r="L141" s="9">
        <v>2</v>
      </c>
      <c r="M141" s="9">
        <v>7</v>
      </c>
      <c r="N141" s="9">
        <v>1</v>
      </c>
      <c r="O141" s="9">
        <v>2</v>
      </c>
    </row>
    <row r="142" spans="1:15" x14ac:dyDescent="0.3">
      <c r="A142" s="13">
        <v>79.177500000000009</v>
      </c>
      <c r="B142" s="17" t="s">
        <v>137</v>
      </c>
      <c r="C142" s="17">
        <f t="shared" si="8"/>
        <v>2</v>
      </c>
      <c r="D142" s="14" t="s">
        <v>13</v>
      </c>
      <c r="E142" s="14">
        <f t="shared" si="9"/>
        <v>7</v>
      </c>
      <c r="F142" s="14" t="s">
        <v>118</v>
      </c>
      <c r="G142" s="14">
        <f t="shared" si="10"/>
        <v>1</v>
      </c>
      <c r="H142" s="14" t="s">
        <v>119</v>
      </c>
      <c r="I142" s="14" t="s">
        <v>144</v>
      </c>
      <c r="J142" s="14">
        <f t="shared" si="11"/>
        <v>2</v>
      </c>
      <c r="K142" s="9">
        <v>79.177500000000009</v>
      </c>
      <c r="L142" s="9">
        <v>2</v>
      </c>
      <c r="M142" s="9">
        <v>7</v>
      </c>
      <c r="N142" s="9">
        <v>1</v>
      </c>
      <c r="O142" s="9">
        <v>2</v>
      </c>
    </row>
    <row r="143" spans="1:15" x14ac:dyDescent="0.3">
      <c r="A143" s="13">
        <v>81.993333333333325</v>
      </c>
      <c r="B143" s="17" t="s">
        <v>137</v>
      </c>
      <c r="C143" s="17">
        <f t="shared" si="8"/>
        <v>2</v>
      </c>
      <c r="D143" s="14" t="s">
        <v>13</v>
      </c>
      <c r="E143" s="14">
        <f t="shared" si="9"/>
        <v>7</v>
      </c>
      <c r="F143" s="14" t="s">
        <v>118</v>
      </c>
      <c r="G143" s="14">
        <f t="shared" si="10"/>
        <v>1</v>
      </c>
      <c r="H143" s="14" t="s">
        <v>119</v>
      </c>
      <c r="I143" s="14" t="s">
        <v>144</v>
      </c>
      <c r="J143" s="14">
        <f t="shared" si="11"/>
        <v>2</v>
      </c>
      <c r="K143" s="9">
        <v>81.993333333333325</v>
      </c>
      <c r="L143" s="9">
        <v>2</v>
      </c>
      <c r="M143" s="9">
        <v>7</v>
      </c>
      <c r="N143" s="9">
        <v>1</v>
      </c>
      <c r="O143" s="9">
        <v>2</v>
      </c>
    </row>
    <row r="144" spans="1:15" x14ac:dyDescent="0.3">
      <c r="A144" s="13">
        <v>80.155000000000001</v>
      </c>
      <c r="B144" s="17" t="s">
        <v>137</v>
      </c>
      <c r="C144" s="17">
        <f t="shared" si="8"/>
        <v>2</v>
      </c>
      <c r="D144" s="14" t="s">
        <v>13</v>
      </c>
      <c r="E144" s="14">
        <f t="shared" si="9"/>
        <v>7</v>
      </c>
      <c r="F144" s="14" t="s">
        <v>118</v>
      </c>
      <c r="G144" s="14">
        <f t="shared" si="10"/>
        <v>1</v>
      </c>
      <c r="H144" s="14" t="s">
        <v>119</v>
      </c>
      <c r="I144" s="14" t="s">
        <v>144</v>
      </c>
      <c r="J144" s="14">
        <f t="shared" si="11"/>
        <v>2</v>
      </c>
      <c r="K144" s="9">
        <v>80.155000000000001</v>
      </c>
      <c r="L144" s="9">
        <v>2</v>
      </c>
      <c r="M144" s="9">
        <v>7</v>
      </c>
      <c r="N144" s="9">
        <v>1</v>
      </c>
      <c r="O144" s="9">
        <v>2</v>
      </c>
    </row>
    <row r="145" spans="1:15" x14ac:dyDescent="0.3">
      <c r="A145" s="13">
        <v>81.013333333333321</v>
      </c>
      <c r="B145" s="17" t="s">
        <v>137</v>
      </c>
      <c r="C145" s="17">
        <f t="shared" si="8"/>
        <v>2</v>
      </c>
      <c r="D145" s="14" t="s">
        <v>13</v>
      </c>
      <c r="E145" s="14">
        <f t="shared" si="9"/>
        <v>7</v>
      </c>
      <c r="F145" s="14" t="s">
        <v>118</v>
      </c>
      <c r="G145" s="14">
        <f t="shared" si="10"/>
        <v>1</v>
      </c>
      <c r="H145" s="14" t="s">
        <v>119</v>
      </c>
      <c r="I145" s="14" t="s">
        <v>144</v>
      </c>
      <c r="J145" s="14">
        <f t="shared" si="11"/>
        <v>2</v>
      </c>
      <c r="K145" s="9">
        <v>81.013333333333321</v>
      </c>
      <c r="L145" s="9">
        <v>2</v>
      </c>
      <c r="M145" s="9">
        <v>7</v>
      </c>
      <c r="N145" s="9">
        <v>1</v>
      </c>
      <c r="O145" s="9">
        <v>2</v>
      </c>
    </row>
    <row r="146" spans="1:15" x14ac:dyDescent="0.3">
      <c r="A146" s="13">
        <v>73.826666666666654</v>
      </c>
      <c r="B146" s="17" t="s">
        <v>137</v>
      </c>
      <c r="C146" s="17">
        <f t="shared" si="8"/>
        <v>2</v>
      </c>
      <c r="D146" s="14" t="s">
        <v>13</v>
      </c>
      <c r="E146" s="14">
        <f t="shared" si="9"/>
        <v>7</v>
      </c>
      <c r="F146" s="14" t="s">
        <v>118</v>
      </c>
      <c r="G146" s="14">
        <f t="shared" si="10"/>
        <v>1</v>
      </c>
      <c r="H146" s="14" t="s">
        <v>119</v>
      </c>
      <c r="I146" s="14" t="s">
        <v>144</v>
      </c>
      <c r="J146" s="14">
        <f t="shared" si="11"/>
        <v>2</v>
      </c>
      <c r="K146" s="9">
        <v>73.826666666666654</v>
      </c>
      <c r="L146" s="9">
        <v>2</v>
      </c>
      <c r="M146" s="9">
        <v>7</v>
      </c>
      <c r="N146" s="9">
        <v>1</v>
      </c>
      <c r="O146" s="9">
        <v>2</v>
      </c>
    </row>
    <row r="147" spans="1:15" x14ac:dyDescent="0.3">
      <c r="A147" s="13">
        <v>75.786666666666662</v>
      </c>
      <c r="B147" s="17" t="s">
        <v>137</v>
      </c>
      <c r="C147" s="17">
        <f t="shared" si="8"/>
        <v>2</v>
      </c>
      <c r="D147" s="14" t="s">
        <v>13</v>
      </c>
      <c r="E147" s="14">
        <f t="shared" si="9"/>
        <v>7</v>
      </c>
      <c r="F147" s="14" t="s">
        <v>118</v>
      </c>
      <c r="G147" s="14">
        <f t="shared" si="10"/>
        <v>1</v>
      </c>
      <c r="H147" s="14" t="s">
        <v>119</v>
      </c>
      <c r="I147" s="14" t="s">
        <v>144</v>
      </c>
      <c r="J147" s="14">
        <f t="shared" si="11"/>
        <v>2</v>
      </c>
      <c r="K147" s="9">
        <v>75.786666666666662</v>
      </c>
      <c r="L147" s="9">
        <v>2</v>
      </c>
      <c r="M147" s="9">
        <v>7</v>
      </c>
      <c r="N147" s="9">
        <v>1</v>
      </c>
      <c r="O147" s="9">
        <v>2</v>
      </c>
    </row>
    <row r="148" spans="1:15" x14ac:dyDescent="0.3">
      <c r="A148" s="13">
        <v>80.155000000000001</v>
      </c>
      <c r="B148" s="17" t="s">
        <v>137</v>
      </c>
      <c r="C148" s="17">
        <f t="shared" si="8"/>
        <v>2</v>
      </c>
      <c r="D148" s="14" t="s">
        <v>13</v>
      </c>
      <c r="E148" s="14">
        <f t="shared" si="9"/>
        <v>7</v>
      </c>
      <c r="F148" s="14" t="s">
        <v>118</v>
      </c>
      <c r="G148" s="14">
        <f t="shared" si="10"/>
        <v>1</v>
      </c>
      <c r="H148" s="14" t="s">
        <v>119</v>
      </c>
      <c r="I148" s="14" t="s">
        <v>144</v>
      </c>
      <c r="J148" s="14">
        <f t="shared" si="11"/>
        <v>2</v>
      </c>
      <c r="K148" s="9">
        <v>80.155000000000001</v>
      </c>
      <c r="L148" s="9">
        <v>2</v>
      </c>
      <c r="M148" s="9">
        <v>7</v>
      </c>
      <c r="N148" s="9">
        <v>1</v>
      </c>
      <c r="O148" s="9">
        <v>2</v>
      </c>
    </row>
    <row r="149" spans="1:15" x14ac:dyDescent="0.3">
      <c r="A149" s="13">
        <v>75.786666666666662</v>
      </c>
      <c r="B149" s="17" t="s">
        <v>137</v>
      </c>
      <c r="C149" s="17">
        <f t="shared" si="8"/>
        <v>2</v>
      </c>
      <c r="D149" s="14" t="s">
        <v>13</v>
      </c>
      <c r="E149" s="14">
        <f t="shared" si="9"/>
        <v>7</v>
      </c>
      <c r="F149" s="14" t="s">
        <v>118</v>
      </c>
      <c r="G149" s="14">
        <f t="shared" si="10"/>
        <v>1</v>
      </c>
      <c r="H149" s="14" t="s">
        <v>119</v>
      </c>
      <c r="I149" s="14" t="s">
        <v>144</v>
      </c>
      <c r="J149" s="14">
        <f t="shared" si="11"/>
        <v>2</v>
      </c>
      <c r="K149" s="9">
        <v>75.786666666666662</v>
      </c>
      <c r="L149" s="9">
        <v>2</v>
      </c>
      <c r="M149" s="9">
        <v>7</v>
      </c>
      <c r="N149" s="9">
        <v>1</v>
      </c>
      <c r="O149" s="9">
        <v>2</v>
      </c>
    </row>
    <row r="150" spans="1:15" x14ac:dyDescent="0.3">
      <c r="A150" s="13">
        <v>76.113333333333344</v>
      </c>
      <c r="B150" s="17" t="s">
        <v>137</v>
      </c>
      <c r="C150" s="17">
        <f t="shared" si="8"/>
        <v>2</v>
      </c>
      <c r="D150" s="14" t="s">
        <v>13</v>
      </c>
      <c r="E150" s="14">
        <f t="shared" si="9"/>
        <v>7</v>
      </c>
      <c r="F150" s="14" t="s">
        <v>118</v>
      </c>
      <c r="G150" s="14">
        <f t="shared" si="10"/>
        <v>1</v>
      </c>
      <c r="H150" s="14" t="s">
        <v>119</v>
      </c>
      <c r="I150" s="14" t="s">
        <v>144</v>
      </c>
      <c r="J150" s="14">
        <f t="shared" si="11"/>
        <v>2</v>
      </c>
      <c r="K150" s="9">
        <v>76.113333333333344</v>
      </c>
      <c r="L150" s="9">
        <v>2</v>
      </c>
      <c r="M150" s="9">
        <v>7</v>
      </c>
      <c r="N150" s="9">
        <v>1</v>
      </c>
      <c r="O150" s="9">
        <v>2</v>
      </c>
    </row>
    <row r="151" spans="1:15" x14ac:dyDescent="0.3">
      <c r="A151" s="13">
        <v>75.13333333333334</v>
      </c>
      <c r="B151" s="17" t="s">
        <v>137</v>
      </c>
      <c r="C151" s="17">
        <f t="shared" si="8"/>
        <v>2</v>
      </c>
      <c r="D151" s="14" t="s">
        <v>13</v>
      </c>
      <c r="E151" s="14">
        <f t="shared" si="9"/>
        <v>7</v>
      </c>
      <c r="F151" s="14" t="s">
        <v>118</v>
      </c>
      <c r="G151" s="14">
        <f t="shared" si="10"/>
        <v>1</v>
      </c>
      <c r="H151" s="14" t="s">
        <v>119</v>
      </c>
      <c r="I151" s="14" t="s">
        <v>144</v>
      </c>
      <c r="J151" s="14">
        <f t="shared" si="11"/>
        <v>2</v>
      </c>
      <c r="K151" s="9">
        <v>75.13333333333334</v>
      </c>
      <c r="L151" s="9">
        <v>2</v>
      </c>
      <c r="M151" s="9">
        <v>7</v>
      </c>
      <c r="N151" s="9">
        <v>1</v>
      </c>
      <c r="O151" s="9">
        <v>2</v>
      </c>
    </row>
    <row r="152" spans="1:15" x14ac:dyDescent="0.3">
      <c r="A152" s="13">
        <v>72.193333333333342</v>
      </c>
      <c r="B152" s="17" t="s">
        <v>137</v>
      </c>
      <c r="C152" s="17">
        <f t="shared" si="8"/>
        <v>2</v>
      </c>
      <c r="D152" s="14" t="s">
        <v>13</v>
      </c>
      <c r="E152" s="14">
        <f t="shared" si="9"/>
        <v>7</v>
      </c>
      <c r="F152" s="14" t="s">
        <v>118</v>
      </c>
      <c r="G152" s="14">
        <f t="shared" si="10"/>
        <v>1</v>
      </c>
      <c r="H152" s="14" t="s">
        <v>119</v>
      </c>
      <c r="I152" s="14" t="s">
        <v>144</v>
      </c>
      <c r="J152" s="14">
        <f t="shared" si="11"/>
        <v>2</v>
      </c>
      <c r="K152" s="9">
        <v>72.193333333333342</v>
      </c>
      <c r="L152" s="9">
        <v>2</v>
      </c>
      <c r="M152" s="9">
        <v>7</v>
      </c>
      <c r="N152" s="9">
        <v>1</v>
      </c>
      <c r="O152" s="9">
        <v>2</v>
      </c>
    </row>
    <row r="153" spans="1:15" x14ac:dyDescent="0.3">
      <c r="A153" s="13">
        <v>72.846666666666664</v>
      </c>
      <c r="B153" s="17" t="s">
        <v>137</v>
      </c>
      <c r="C153" s="17">
        <f t="shared" si="8"/>
        <v>2</v>
      </c>
      <c r="D153" s="14" t="s">
        <v>13</v>
      </c>
      <c r="E153" s="14">
        <f t="shared" si="9"/>
        <v>7</v>
      </c>
      <c r="F153" s="14" t="s">
        <v>118</v>
      </c>
      <c r="G153" s="14">
        <f t="shared" si="10"/>
        <v>1</v>
      </c>
      <c r="H153" s="14" t="s">
        <v>119</v>
      </c>
      <c r="I153" s="14" t="s">
        <v>144</v>
      </c>
      <c r="J153" s="14">
        <f t="shared" si="11"/>
        <v>2</v>
      </c>
      <c r="K153" s="9">
        <v>72.846666666666664</v>
      </c>
      <c r="L153" s="9">
        <v>2</v>
      </c>
      <c r="M153" s="9">
        <v>7</v>
      </c>
      <c r="N153" s="9">
        <v>1</v>
      </c>
      <c r="O153" s="9">
        <v>2</v>
      </c>
    </row>
    <row r="154" spans="1:15" x14ac:dyDescent="0.3">
      <c r="A154" s="13">
        <v>72.52</v>
      </c>
      <c r="B154" s="17" t="s">
        <v>137</v>
      </c>
      <c r="C154" s="17">
        <f t="shared" si="8"/>
        <v>2</v>
      </c>
      <c r="D154" s="14" t="s">
        <v>13</v>
      </c>
      <c r="E154" s="14">
        <f t="shared" si="9"/>
        <v>7</v>
      </c>
      <c r="F154" s="14" t="s">
        <v>118</v>
      </c>
      <c r="G154" s="14">
        <f t="shared" si="10"/>
        <v>1</v>
      </c>
      <c r="H154" s="14" t="s">
        <v>119</v>
      </c>
      <c r="I154" s="14" t="s">
        <v>144</v>
      </c>
      <c r="J154" s="14">
        <f t="shared" si="11"/>
        <v>2</v>
      </c>
      <c r="K154" s="9">
        <v>72.52</v>
      </c>
      <c r="L154" s="9">
        <v>2</v>
      </c>
      <c r="M154" s="9">
        <v>7</v>
      </c>
      <c r="N154" s="9">
        <v>1</v>
      </c>
      <c r="O154" s="9">
        <v>2</v>
      </c>
    </row>
    <row r="155" spans="1:15" x14ac:dyDescent="0.3">
      <c r="A155" s="13">
        <v>71.539999999999992</v>
      </c>
      <c r="B155" s="17" t="s">
        <v>137</v>
      </c>
      <c r="C155" s="17">
        <f t="shared" si="8"/>
        <v>2</v>
      </c>
      <c r="D155" s="14" t="s">
        <v>13</v>
      </c>
      <c r="E155" s="14">
        <f t="shared" si="9"/>
        <v>7</v>
      </c>
      <c r="F155" s="14" t="s">
        <v>118</v>
      </c>
      <c r="G155" s="14">
        <f t="shared" si="10"/>
        <v>1</v>
      </c>
      <c r="H155" s="14" t="s">
        <v>119</v>
      </c>
      <c r="I155" s="14" t="s">
        <v>144</v>
      </c>
      <c r="J155" s="14">
        <f t="shared" si="11"/>
        <v>2</v>
      </c>
      <c r="K155" s="9">
        <v>71.539999999999992</v>
      </c>
      <c r="L155" s="9">
        <v>2</v>
      </c>
      <c r="M155" s="9">
        <v>7</v>
      </c>
      <c r="N155" s="9">
        <v>1</v>
      </c>
      <c r="O155" s="9">
        <v>2</v>
      </c>
    </row>
    <row r="156" spans="1:15" x14ac:dyDescent="0.3">
      <c r="A156" s="13">
        <v>73.173333333333332</v>
      </c>
      <c r="B156" s="17" t="s">
        <v>137</v>
      </c>
      <c r="C156" s="17">
        <f t="shared" si="8"/>
        <v>2</v>
      </c>
      <c r="D156" s="14" t="s">
        <v>13</v>
      </c>
      <c r="E156" s="14">
        <f t="shared" si="9"/>
        <v>7</v>
      </c>
      <c r="F156" s="14" t="s">
        <v>118</v>
      </c>
      <c r="G156" s="14">
        <f t="shared" si="10"/>
        <v>1</v>
      </c>
      <c r="H156" s="14" t="s">
        <v>119</v>
      </c>
      <c r="I156" s="14" t="s">
        <v>144</v>
      </c>
      <c r="J156" s="14">
        <f t="shared" si="11"/>
        <v>2</v>
      </c>
      <c r="K156" s="9">
        <v>73.173333333333332</v>
      </c>
      <c r="L156" s="9">
        <v>2</v>
      </c>
      <c r="M156" s="9">
        <v>7</v>
      </c>
      <c r="N156" s="9">
        <v>1</v>
      </c>
      <c r="O156" s="9">
        <v>2</v>
      </c>
    </row>
    <row r="157" spans="1:15" x14ac:dyDescent="0.3">
      <c r="A157" s="13">
        <v>80.155000000000001</v>
      </c>
      <c r="B157" s="17" t="s">
        <v>137</v>
      </c>
      <c r="C157" s="17">
        <f t="shared" si="8"/>
        <v>2</v>
      </c>
      <c r="D157" s="14" t="s">
        <v>10</v>
      </c>
      <c r="E157" s="14">
        <f t="shared" si="9"/>
        <v>2</v>
      </c>
      <c r="F157" s="14" t="s">
        <v>118</v>
      </c>
      <c r="G157" s="14">
        <f t="shared" si="10"/>
        <v>1</v>
      </c>
      <c r="H157" s="14" t="s">
        <v>119</v>
      </c>
      <c r="I157" s="14" t="s">
        <v>144</v>
      </c>
      <c r="J157" s="14">
        <f t="shared" si="11"/>
        <v>2</v>
      </c>
      <c r="K157" s="9">
        <v>80.155000000000001</v>
      </c>
      <c r="L157" s="9">
        <v>2</v>
      </c>
      <c r="M157" s="9">
        <v>2</v>
      </c>
      <c r="N157" s="9">
        <v>1</v>
      </c>
      <c r="O157" s="9">
        <v>2</v>
      </c>
    </row>
    <row r="158" spans="1:15" x14ac:dyDescent="0.3">
      <c r="A158" s="13">
        <v>78.2</v>
      </c>
      <c r="B158" s="17" t="s">
        <v>10</v>
      </c>
      <c r="C158" s="17">
        <f t="shared" si="8"/>
        <v>5</v>
      </c>
      <c r="D158" s="14" t="s">
        <v>10</v>
      </c>
      <c r="E158" s="14">
        <f t="shared" si="9"/>
        <v>2</v>
      </c>
      <c r="F158" s="14" t="s">
        <v>118</v>
      </c>
      <c r="G158" s="14">
        <f t="shared" si="10"/>
        <v>1</v>
      </c>
      <c r="H158" s="14" t="s">
        <v>119</v>
      </c>
      <c r="I158" s="14" t="s">
        <v>144</v>
      </c>
      <c r="J158" s="14">
        <f t="shared" si="11"/>
        <v>2</v>
      </c>
      <c r="K158" s="9">
        <v>78.2</v>
      </c>
      <c r="L158" s="9">
        <v>5</v>
      </c>
      <c r="M158" s="9">
        <v>2</v>
      </c>
      <c r="N158" s="9">
        <v>1</v>
      </c>
      <c r="O158" s="9">
        <v>2</v>
      </c>
    </row>
    <row r="159" spans="1:15" x14ac:dyDescent="0.3">
      <c r="A159" s="13">
        <v>80.155000000000001</v>
      </c>
      <c r="B159" s="17" t="s">
        <v>10</v>
      </c>
      <c r="C159" s="17">
        <f t="shared" si="8"/>
        <v>5</v>
      </c>
      <c r="D159" s="14" t="s">
        <v>10</v>
      </c>
      <c r="E159" s="14">
        <f t="shared" si="9"/>
        <v>2</v>
      </c>
      <c r="F159" s="14" t="s">
        <v>118</v>
      </c>
      <c r="G159" s="14">
        <f t="shared" si="10"/>
        <v>1</v>
      </c>
      <c r="H159" s="14" t="s">
        <v>119</v>
      </c>
      <c r="I159" s="14" t="s">
        <v>144</v>
      </c>
      <c r="J159" s="14">
        <f t="shared" si="11"/>
        <v>2</v>
      </c>
      <c r="K159" s="9">
        <v>80.155000000000001</v>
      </c>
      <c r="L159" s="9">
        <v>5</v>
      </c>
      <c r="M159" s="9">
        <v>2</v>
      </c>
      <c r="N159" s="9">
        <v>1</v>
      </c>
      <c r="O159" s="9">
        <v>2</v>
      </c>
    </row>
    <row r="160" spans="1:15" x14ac:dyDescent="0.3">
      <c r="A160" s="13">
        <v>80.155000000000001</v>
      </c>
      <c r="B160" s="17" t="s">
        <v>10</v>
      </c>
      <c r="C160" s="17">
        <f t="shared" si="8"/>
        <v>5</v>
      </c>
      <c r="D160" s="14" t="s">
        <v>10</v>
      </c>
      <c r="E160" s="14">
        <f t="shared" si="9"/>
        <v>2</v>
      </c>
      <c r="F160" s="14" t="s">
        <v>118</v>
      </c>
      <c r="G160" s="14">
        <f t="shared" si="10"/>
        <v>1</v>
      </c>
      <c r="H160" s="14" t="s">
        <v>119</v>
      </c>
      <c r="I160" s="14" t="s">
        <v>144</v>
      </c>
      <c r="J160" s="14">
        <f t="shared" si="11"/>
        <v>2</v>
      </c>
      <c r="K160" s="9">
        <v>80.155000000000001</v>
      </c>
      <c r="L160" s="9">
        <v>5</v>
      </c>
      <c r="M160" s="9">
        <v>2</v>
      </c>
      <c r="N160" s="9">
        <v>1</v>
      </c>
      <c r="O160" s="9">
        <v>2</v>
      </c>
    </row>
    <row r="161" spans="1:15" x14ac:dyDescent="0.3">
      <c r="A161" s="13">
        <v>87.974999999999994</v>
      </c>
      <c r="B161" s="17" t="s">
        <v>10</v>
      </c>
      <c r="C161" s="17">
        <f t="shared" si="8"/>
        <v>5</v>
      </c>
      <c r="D161" s="14" t="s">
        <v>10</v>
      </c>
      <c r="E161" s="14">
        <f t="shared" si="9"/>
        <v>2</v>
      </c>
      <c r="F161" s="14" t="s">
        <v>118</v>
      </c>
      <c r="G161" s="14">
        <f t="shared" si="10"/>
        <v>1</v>
      </c>
      <c r="H161" s="14" t="s">
        <v>119</v>
      </c>
      <c r="I161" s="14" t="s">
        <v>144</v>
      </c>
      <c r="J161" s="14">
        <f t="shared" si="11"/>
        <v>2</v>
      </c>
      <c r="K161" s="9">
        <v>87.974999999999994</v>
      </c>
      <c r="L161" s="9">
        <v>5</v>
      </c>
      <c r="M161" s="9">
        <v>2</v>
      </c>
      <c r="N161" s="9">
        <v>1</v>
      </c>
      <c r="O161" s="9">
        <v>2</v>
      </c>
    </row>
    <row r="162" spans="1:15" x14ac:dyDescent="0.3">
      <c r="A162" s="13">
        <v>90.907499999999999</v>
      </c>
      <c r="B162" s="17" t="s">
        <v>10</v>
      </c>
      <c r="C162" s="17">
        <f t="shared" si="8"/>
        <v>5</v>
      </c>
      <c r="D162" s="14" t="s">
        <v>10</v>
      </c>
      <c r="E162" s="14">
        <f t="shared" si="9"/>
        <v>2</v>
      </c>
      <c r="F162" s="14" t="s">
        <v>118</v>
      </c>
      <c r="G162" s="14">
        <f t="shared" si="10"/>
        <v>1</v>
      </c>
      <c r="H162" s="14" t="s">
        <v>119</v>
      </c>
      <c r="I162" s="14" t="s">
        <v>144</v>
      </c>
      <c r="J162" s="14">
        <f t="shared" si="11"/>
        <v>2</v>
      </c>
      <c r="K162" s="9">
        <v>90.907499999999999</v>
      </c>
      <c r="L162" s="9">
        <v>5</v>
      </c>
      <c r="M162" s="9">
        <v>2</v>
      </c>
      <c r="N162" s="9">
        <v>1</v>
      </c>
      <c r="O162" s="9">
        <v>2</v>
      </c>
    </row>
    <row r="163" spans="1:15" x14ac:dyDescent="0.3">
      <c r="A163" s="13">
        <v>87.974999999999994</v>
      </c>
      <c r="B163" s="17" t="s">
        <v>10</v>
      </c>
      <c r="C163" s="17">
        <f t="shared" si="8"/>
        <v>5</v>
      </c>
      <c r="D163" s="14" t="s">
        <v>10</v>
      </c>
      <c r="E163" s="14">
        <f t="shared" si="9"/>
        <v>2</v>
      </c>
      <c r="F163" s="14" t="s">
        <v>118</v>
      </c>
      <c r="G163" s="14">
        <f t="shared" si="10"/>
        <v>1</v>
      </c>
      <c r="H163" s="14" t="s">
        <v>119</v>
      </c>
      <c r="I163" s="14" t="s">
        <v>144</v>
      </c>
      <c r="J163" s="14">
        <f t="shared" si="11"/>
        <v>2</v>
      </c>
      <c r="K163" s="9">
        <v>87.974999999999994</v>
      </c>
      <c r="L163" s="9">
        <v>5</v>
      </c>
      <c r="M163" s="9">
        <v>2</v>
      </c>
      <c r="N163" s="9">
        <v>1</v>
      </c>
      <c r="O163" s="9">
        <v>2</v>
      </c>
    </row>
    <row r="164" spans="1:15" x14ac:dyDescent="0.3">
      <c r="A164" s="13">
        <v>102.6375</v>
      </c>
      <c r="B164" s="17" t="s">
        <v>10</v>
      </c>
      <c r="C164" s="17">
        <f t="shared" si="8"/>
        <v>5</v>
      </c>
      <c r="D164" s="14" t="s">
        <v>10</v>
      </c>
      <c r="E164" s="14">
        <f t="shared" si="9"/>
        <v>2</v>
      </c>
      <c r="F164" s="14" t="s">
        <v>118</v>
      </c>
      <c r="G164" s="14">
        <f t="shared" si="10"/>
        <v>1</v>
      </c>
      <c r="H164" s="14" t="s">
        <v>119</v>
      </c>
      <c r="I164" s="14" t="s">
        <v>144</v>
      </c>
      <c r="J164" s="14">
        <f t="shared" si="11"/>
        <v>2</v>
      </c>
      <c r="K164" s="9">
        <v>102.6375</v>
      </c>
      <c r="L164" s="9">
        <v>5</v>
      </c>
      <c r="M164" s="9">
        <v>2</v>
      </c>
      <c r="N164" s="9">
        <v>1</v>
      </c>
      <c r="O164" s="9">
        <v>2</v>
      </c>
    </row>
    <row r="165" spans="1:15" x14ac:dyDescent="0.3">
      <c r="A165" s="13">
        <v>96.772500000000008</v>
      </c>
      <c r="B165" s="17" t="s">
        <v>10</v>
      </c>
      <c r="C165" s="17">
        <f t="shared" si="8"/>
        <v>5</v>
      </c>
      <c r="D165" s="14" t="s">
        <v>10</v>
      </c>
      <c r="E165" s="14">
        <f t="shared" si="9"/>
        <v>2</v>
      </c>
      <c r="F165" s="14" t="s">
        <v>118</v>
      </c>
      <c r="G165" s="14">
        <f t="shared" si="10"/>
        <v>1</v>
      </c>
      <c r="H165" s="14" t="s">
        <v>119</v>
      </c>
      <c r="I165" s="14" t="s">
        <v>144</v>
      </c>
      <c r="J165" s="14">
        <f t="shared" si="11"/>
        <v>2</v>
      </c>
      <c r="K165" s="9">
        <v>96.772500000000008</v>
      </c>
      <c r="L165" s="9">
        <v>5</v>
      </c>
      <c r="M165" s="9">
        <v>2</v>
      </c>
      <c r="N165" s="9">
        <v>1</v>
      </c>
      <c r="O165" s="9">
        <v>2</v>
      </c>
    </row>
    <row r="166" spans="1:15" x14ac:dyDescent="0.3">
      <c r="A166" s="13">
        <v>82.110000000000014</v>
      </c>
      <c r="B166" s="17" t="s">
        <v>10</v>
      </c>
      <c r="C166" s="17">
        <f t="shared" si="8"/>
        <v>5</v>
      </c>
      <c r="D166" s="14" t="s">
        <v>10</v>
      </c>
      <c r="E166" s="14">
        <f t="shared" si="9"/>
        <v>2</v>
      </c>
      <c r="F166" s="14" t="s">
        <v>118</v>
      </c>
      <c r="G166" s="14">
        <f t="shared" si="10"/>
        <v>1</v>
      </c>
      <c r="H166" s="14" t="s">
        <v>119</v>
      </c>
      <c r="I166" s="14" t="s">
        <v>144</v>
      </c>
      <c r="J166" s="14">
        <f t="shared" si="11"/>
        <v>2</v>
      </c>
      <c r="K166" s="9">
        <v>82.110000000000014</v>
      </c>
      <c r="L166" s="9">
        <v>5</v>
      </c>
      <c r="M166" s="9">
        <v>2</v>
      </c>
      <c r="N166" s="9">
        <v>1</v>
      </c>
      <c r="O166" s="9">
        <v>2</v>
      </c>
    </row>
    <row r="167" spans="1:15" x14ac:dyDescent="0.3">
      <c r="A167" s="13">
        <v>83.087500000000006</v>
      </c>
      <c r="B167" s="17" t="s">
        <v>10</v>
      </c>
      <c r="C167" s="17">
        <f t="shared" si="8"/>
        <v>5</v>
      </c>
      <c r="D167" s="14" t="s">
        <v>10</v>
      </c>
      <c r="E167" s="14">
        <f t="shared" si="9"/>
        <v>2</v>
      </c>
      <c r="F167" s="14" t="s">
        <v>118</v>
      </c>
      <c r="G167" s="14">
        <f t="shared" si="10"/>
        <v>1</v>
      </c>
      <c r="H167" s="14" t="s">
        <v>119</v>
      </c>
      <c r="I167" s="14" t="s">
        <v>144</v>
      </c>
      <c r="J167" s="14">
        <f t="shared" si="11"/>
        <v>2</v>
      </c>
      <c r="K167" s="9">
        <v>83.087500000000006</v>
      </c>
      <c r="L167" s="9">
        <v>5</v>
      </c>
      <c r="M167" s="9">
        <v>2</v>
      </c>
      <c r="N167" s="9">
        <v>1</v>
      </c>
      <c r="O167" s="9">
        <v>2</v>
      </c>
    </row>
    <row r="168" spans="1:15" x14ac:dyDescent="0.3">
      <c r="A168" s="13">
        <v>79.177500000000009</v>
      </c>
      <c r="B168" s="17" t="s">
        <v>10</v>
      </c>
      <c r="C168" s="17">
        <f t="shared" si="8"/>
        <v>5</v>
      </c>
      <c r="D168" s="14" t="s">
        <v>10</v>
      </c>
      <c r="E168" s="14">
        <f t="shared" si="9"/>
        <v>2</v>
      </c>
      <c r="F168" s="14" t="s">
        <v>118</v>
      </c>
      <c r="G168" s="14">
        <f t="shared" si="10"/>
        <v>1</v>
      </c>
      <c r="H168" s="14" t="s">
        <v>119</v>
      </c>
      <c r="I168" s="14" t="s">
        <v>144</v>
      </c>
      <c r="J168" s="14">
        <f t="shared" si="11"/>
        <v>2</v>
      </c>
      <c r="K168" s="9">
        <v>79.177500000000009</v>
      </c>
      <c r="L168" s="9">
        <v>5</v>
      </c>
      <c r="M168" s="9">
        <v>2</v>
      </c>
      <c r="N168" s="9">
        <v>1</v>
      </c>
      <c r="O168" s="9">
        <v>2</v>
      </c>
    </row>
    <row r="169" spans="1:15" x14ac:dyDescent="0.3">
      <c r="A169" s="13">
        <v>71.357500000000002</v>
      </c>
      <c r="B169" s="17" t="s">
        <v>10</v>
      </c>
      <c r="C169" s="17">
        <f t="shared" si="8"/>
        <v>5</v>
      </c>
      <c r="D169" s="14" t="s">
        <v>10</v>
      </c>
      <c r="E169" s="14">
        <f t="shared" si="9"/>
        <v>2</v>
      </c>
      <c r="F169" s="14" t="s">
        <v>118</v>
      </c>
      <c r="G169" s="14">
        <f t="shared" si="10"/>
        <v>1</v>
      </c>
      <c r="H169" s="14" t="s">
        <v>119</v>
      </c>
      <c r="I169" s="14" t="s">
        <v>144</v>
      </c>
      <c r="J169" s="14">
        <f t="shared" si="11"/>
        <v>2</v>
      </c>
      <c r="K169" s="9">
        <v>71.357500000000002</v>
      </c>
      <c r="L169" s="9">
        <v>5</v>
      </c>
      <c r="M169" s="9">
        <v>2</v>
      </c>
      <c r="N169" s="9">
        <v>1</v>
      </c>
      <c r="O169" s="9">
        <v>2</v>
      </c>
    </row>
    <row r="170" spans="1:15" x14ac:dyDescent="0.3">
      <c r="A170" s="13">
        <v>79.177500000000009</v>
      </c>
      <c r="B170" s="17" t="s">
        <v>10</v>
      </c>
      <c r="C170" s="17">
        <f t="shared" si="8"/>
        <v>5</v>
      </c>
      <c r="D170" s="14" t="s">
        <v>10</v>
      </c>
      <c r="E170" s="14">
        <f t="shared" si="9"/>
        <v>2</v>
      </c>
      <c r="F170" s="14" t="s">
        <v>118</v>
      </c>
      <c r="G170" s="14">
        <f t="shared" si="10"/>
        <v>1</v>
      </c>
      <c r="H170" s="14" t="s">
        <v>119</v>
      </c>
      <c r="I170" s="14" t="s">
        <v>144</v>
      </c>
      <c r="J170" s="14">
        <f t="shared" si="11"/>
        <v>2</v>
      </c>
      <c r="K170" s="9">
        <v>79.177500000000009</v>
      </c>
      <c r="L170" s="9">
        <v>5</v>
      </c>
      <c r="M170" s="9">
        <v>2</v>
      </c>
      <c r="N170" s="9">
        <v>1</v>
      </c>
      <c r="O170" s="9">
        <v>2</v>
      </c>
    </row>
    <row r="171" spans="1:15" x14ac:dyDescent="0.3">
      <c r="A171" s="13">
        <v>113.39</v>
      </c>
      <c r="B171" s="17" t="s">
        <v>10</v>
      </c>
      <c r="C171" s="17">
        <f t="shared" si="8"/>
        <v>5</v>
      </c>
      <c r="D171" s="14" t="s">
        <v>10</v>
      </c>
      <c r="E171" s="14">
        <f t="shared" si="9"/>
        <v>2</v>
      </c>
      <c r="F171" s="14" t="s">
        <v>118</v>
      </c>
      <c r="G171" s="14">
        <f t="shared" si="10"/>
        <v>1</v>
      </c>
      <c r="H171" s="14" t="s">
        <v>119</v>
      </c>
      <c r="I171" s="14" t="s">
        <v>144</v>
      </c>
      <c r="J171" s="14">
        <f t="shared" si="11"/>
        <v>2</v>
      </c>
      <c r="K171" s="9">
        <v>113.39</v>
      </c>
      <c r="L171" s="9">
        <v>5</v>
      </c>
      <c r="M171" s="9">
        <v>2</v>
      </c>
      <c r="N171" s="9">
        <v>1</v>
      </c>
      <c r="O171" s="9">
        <v>2</v>
      </c>
    </row>
    <row r="172" spans="1:15" x14ac:dyDescent="0.3">
      <c r="A172" s="13">
        <v>94.817499999999995</v>
      </c>
      <c r="B172" s="17" t="s">
        <v>10</v>
      </c>
      <c r="C172" s="17">
        <f t="shared" si="8"/>
        <v>5</v>
      </c>
      <c r="D172" s="14" t="s">
        <v>10</v>
      </c>
      <c r="E172" s="14">
        <f t="shared" si="9"/>
        <v>2</v>
      </c>
      <c r="F172" s="14" t="s">
        <v>118</v>
      </c>
      <c r="G172" s="14">
        <f t="shared" si="10"/>
        <v>1</v>
      </c>
      <c r="H172" s="14" t="s">
        <v>119</v>
      </c>
      <c r="I172" s="14" t="s">
        <v>144</v>
      </c>
      <c r="J172" s="14">
        <f t="shared" si="11"/>
        <v>2</v>
      </c>
      <c r="K172" s="9">
        <v>94.817499999999995</v>
      </c>
      <c r="L172" s="9">
        <v>5</v>
      </c>
      <c r="M172" s="9">
        <v>2</v>
      </c>
      <c r="N172" s="9">
        <v>1</v>
      </c>
      <c r="O172" s="9">
        <v>2</v>
      </c>
    </row>
    <row r="173" spans="1:15" x14ac:dyDescent="0.3">
      <c r="A173" s="13">
        <v>86.997500000000016</v>
      </c>
      <c r="B173" s="17" t="s">
        <v>10</v>
      </c>
      <c r="C173" s="17">
        <f t="shared" si="8"/>
        <v>5</v>
      </c>
      <c r="D173" s="14" t="s">
        <v>10</v>
      </c>
      <c r="E173" s="14">
        <f t="shared" si="9"/>
        <v>2</v>
      </c>
      <c r="F173" s="14" t="s">
        <v>118</v>
      </c>
      <c r="G173" s="14">
        <f t="shared" si="10"/>
        <v>1</v>
      </c>
      <c r="H173" s="14" t="s">
        <v>119</v>
      </c>
      <c r="I173" s="14" t="s">
        <v>144</v>
      </c>
      <c r="J173" s="14">
        <f t="shared" si="11"/>
        <v>2</v>
      </c>
      <c r="K173" s="9">
        <v>86.997500000000016</v>
      </c>
      <c r="L173" s="9">
        <v>5</v>
      </c>
      <c r="M173" s="9">
        <v>2</v>
      </c>
      <c r="N173" s="9">
        <v>1</v>
      </c>
      <c r="O173" s="9">
        <v>2</v>
      </c>
    </row>
    <row r="174" spans="1:15" x14ac:dyDescent="0.3">
      <c r="A174" s="13">
        <v>87.974999999999994</v>
      </c>
      <c r="B174" s="17" t="s">
        <v>10</v>
      </c>
      <c r="C174" s="17">
        <f t="shared" si="8"/>
        <v>5</v>
      </c>
      <c r="D174" s="14" t="s">
        <v>10</v>
      </c>
      <c r="E174" s="14">
        <f t="shared" si="9"/>
        <v>2</v>
      </c>
      <c r="F174" s="14" t="s">
        <v>118</v>
      </c>
      <c r="G174" s="14">
        <f t="shared" si="10"/>
        <v>1</v>
      </c>
      <c r="H174" s="14" t="s">
        <v>119</v>
      </c>
      <c r="I174" s="14" t="s">
        <v>144</v>
      </c>
      <c r="J174" s="14">
        <f t="shared" si="11"/>
        <v>2</v>
      </c>
      <c r="K174" s="9">
        <v>87.974999999999994</v>
      </c>
      <c r="L174" s="9">
        <v>5</v>
      </c>
      <c r="M174" s="9">
        <v>2</v>
      </c>
      <c r="N174" s="9">
        <v>1</v>
      </c>
      <c r="O174" s="9">
        <v>2</v>
      </c>
    </row>
    <row r="175" spans="1:15" x14ac:dyDescent="0.3">
      <c r="A175" s="13">
        <v>68.424999999999997</v>
      </c>
      <c r="B175" s="17" t="s">
        <v>138</v>
      </c>
      <c r="C175" s="17">
        <f t="shared" si="8"/>
        <v>3</v>
      </c>
      <c r="D175" s="14" t="s">
        <v>116</v>
      </c>
      <c r="E175" s="14">
        <f t="shared" si="9"/>
        <v>9</v>
      </c>
      <c r="F175" s="14" t="s">
        <v>118</v>
      </c>
      <c r="G175" s="14">
        <f t="shared" si="10"/>
        <v>1</v>
      </c>
      <c r="H175" s="14" t="s">
        <v>119</v>
      </c>
      <c r="I175" s="14" t="s">
        <v>144</v>
      </c>
      <c r="J175" s="14">
        <f t="shared" si="11"/>
        <v>2</v>
      </c>
      <c r="K175" s="9">
        <v>68.424999999999997</v>
      </c>
      <c r="L175" s="9">
        <v>3</v>
      </c>
      <c r="M175" s="9">
        <v>9</v>
      </c>
      <c r="N175" s="9">
        <v>1</v>
      </c>
      <c r="O175" s="9">
        <v>2</v>
      </c>
    </row>
    <row r="176" spans="1:15" x14ac:dyDescent="0.3">
      <c r="A176" s="13">
        <v>86.02000000000001</v>
      </c>
      <c r="B176" s="17" t="s">
        <v>138</v>
      </c>
      <c r="C176" s="17">
        <f t="shared" si="8"/>
        <v>3</v>
      </c>
      <c r="D176" s="14" t="s">
        <v>116</v>
      </c>
      <c r="E176" s="14">
        <f t="shared" si="9"/>
        <v>9</v>
      </c>
      <c r="F176" s="14" t="s">
        <v>118</v>
      </c>
      <c r="G176" s="14">
        <f t="shared" si="10"/>
        <v>1</v>
      </c>
      <c r="H176" s="14" t="s">
        <v>119</v>
      </c>
      <c r="I176" s="14" t="s">
        <v>144</v>
      </c>
      <c r="J176" s="14">
        <f t="shared" si="11"/>
        <v>2</v>
      </c>
      <c r="K176" s="9">
        <v>86.02000000000001</v>
      </c>
      <c r="L176" s="9">
        <v>3</v>
      </c>
      <c r="M176" s="9">
        <v>9</v>
      </c>
      <c r="N176" s="9">
        <v>1</v>
      </c>
      <c r="O176" s="9">
        <v>2</v>
      </c>
    </row>
    <row r="177" spans="1:15" x14ac:dyDescent="0.3">
      <c r="A177" s="13">
        <v>79.177500000000009</v>
      </c>
      <c r="B177" s="17" t="s">
        <v>138</v>
      </c>
      <c r="C177" s="17">
        <f t="shared" si="8"/>
        <v>3</v>
      </c>
      <c r="D177" s="14" t="s">
        <v>116</v>
      </c>
      <c r="E177" s="14">
        <f t="shared" si="9"/>
        <v>9</v>
      </c>
      <c r="F177" s="14" t="s">
        <v>118</v>
      </c>
      <c r="G177" s="14">
        <f t="shared" si="10"/>
        <v>1</v>
      </c>
      <c r="H177" s="14" t="s">
        <v>119</v>
      </c>
      <c r="I177" s="14" t="s">
        <v>144</v>
      </c>
      <c r="J177" s="14">
        <f t="shared" si="11"/>
        <v>2</v>
      </c>
      <c r="K177" s="9">
        <v>79.177500000000009</v>
      </c>
      <c r="L177" s="9">
        <v>3</v>
      </c>
      <c r="M177" s="9">
        <v>9</v>
      </c>
      <c r="N177" s="9">
        <v>1</v>
      </c>
      <c r="O177" s="9">
        <v>2</v>
      </c>
    </row>
    <row r="178" spans="1:15" x14ac:dyDescent="0.3">
      <c r="A178" s="13">
        <v>85.042500000000004</v>
      </c>
      <c r="B178" s="17" t="s">
        <v>138</v>
      </c>
      <c r="C178" s="17">
        <f t="shared" si="8"/>
        <v>3</v>
      </c>
      <c r="D178" s="14" t="s">
        <v>116</v>
      </c>
      <c r="E178" s="14">
        <f t="shared" si="9"/>
        <v>9</v>
      </c>
      <c r="F178" s="14" t="s">
        <v>118</v>
      </c>
      <c r="G178" s="14">
        <f t="shared" si="10"/>
        <v>1</v>
      </c>
      <c r="H178" s="14" t="s">
        <v>119</v>
      </c>
      <c r="I178" s="14" t="s">
        <v>144</v>
      </c>
      <c r="J178" s="14">
        <f t="shared" si="11"/>
        <v>2</v>
      </c>
      <c r="K178" s="9">
        <v>85.042500000000004</v>
      </c>
      <c r="L178" s="9">
        <v>3</v>
      </c>
      <c r="M178" s="9">
        <v>9</v>
      </c>
      <c r="N178" s="9">
        <v>1</v>
      </c>
      <c r="O178" s="9">
        <v>2</v>
      </c>
    </row>
    <row r="179" spans="1:15" x14ac:dyDescent="0.3">
      <c r="A179" s="13">
        <v>83.087500000000006</v>
      </c>
      <c r="B179" s="17" t="s">
        <v>138</v>
      </c>
      <c r="C179" s="17">
        <f t="shared" si="8"/>
        <v>3</v>
      </c>
      <c r="D179" s="14" t="s">
        <v>116</v>
      </c>
      <c r="E179" s="14">
        <f t="shared" si="9"/>
        <v>9</v>
      </c>
      <c r="F179" s="14" t="s">
        <v>118</v>
      </c>
      <c r="G179" s="14">
        <f t="shared" si="10"/>
        <v>1</v>
      </c>
      <c r="H179" s="14" t="s">
        <v>119</v>
      </c>
      <c r="I179" s="14" t="s">
        <v>144</v>
      </c>
      <c r="J179" s="14">
        <f t="shared" si="11"/>
        <v>2</v>
      </c>
      <c r="K179" s="9">
        <v>83.087500000000006</v>
      </c>
      <c r="L179" s="9">
        <v>3</v>
      </c>
      <c r="M179" s="9">
        <v>9</v>
      </c>
      <c r="N179" s="9">
        <v>1</v>
      </c>
      <c r="O179" s="9">
        <v>2</v>
      </c>
    </row>
    <row r="180" spans="1:15" x14ac:dyDescent="0.3">
      <c r="A180" s="13">
        <v>82.110000000000014</v>
      </c>
      <c r="B180" s="17" t="s">
        <v>138</v>
      </c>
      <c r="C180" s="17">
        <f t="shared" si="8"/>
        <v>3</v>
      </c>
      <c r="D180" s="14" t="s">
        <v>116</v>
      </c>
      <c r="E180" s="14">
        <f t="shared" si="9"/>
        <v>9</v>
      </c>
      <c r="F180" s="14" t="s">
        <v>118</v>
      </c>
      <c r="G180" s="14">
        <f t="shared" si="10"/>
        <v>1</v>
      </c>
      <c r="H180" s="14" t="s">
        <v>119</v>
      </c>
      <c r="I180" s="14" t="s">
        <v>144</v>
      </c>
      <c r="J180" s="14">
        <f t="shared" si="11"/>
        <v>2</v>
      </c>
      <c r="K180" s="9">
        <v>82.110000000000014</v>
      </c>
      <c r="L180" s="9">
        <v>3</v>
      </c>
      <c r="M180" s="9">
        <v>9</v>
      </c>
      <c r="N180" s="9">
        <v>1</v>
      </c>
      <c r="O180" s="9">
        <v>2</v>
      </c>
    </row>
    <row r="181" spans="1:15" x14ac:dyDescent="0.3">
      <c r="A181" s="13">
        <v>86.997500000000016</v>
      </c>
      <c r="B181" s="17" t="s">
        <v>138</v>
      </c>
      <c r="C181" s="17">
        <f t="shared" si="8"/>
        <v>3</v>
      </c>
      <c r="D181" s="14" t="s">
        <v>116</v>
      </c>
      <c r="E181" s="14">
        <f t="shared" si="9"/>
        <v>9</v>
      </c>
      <c r="F181" s="14" t="s">
        <v>118</v>
      </c>
      <c r="G181" s="14">
        <f t="shared" si="10"/>
        <v>1</v>
      </c>
      <c r="H181" s="14" t="s">
        <v>119</v>
      </c>
      <c r="I181" s="14" t="s">
        <v>144</v>
      </c>
      <c r="J181" s="14">
        <f t="shared" si="11"/>
        <v>2</v>
      </c>
      <c r="K181" s="9">
        <v>86.997500000000016</v>
      </c>
      <c r="L181" s="9">
        <v>3</v>
      </c>
      <c r="M181" s="9">
        <v>9</v>
      </c>
      <c r="N181" s="9">
        <v>1</v>
      </c>
      <c r="O181" s="9">
        <v>2</v>
      </c>
    </row>
    <row r="182" spans="1:15" x14ac:dyDescent="0.3">
      <c r="A182" s="13">
        <v>79.177500000000009</v>
      </c>
      <c r="B182" s="17" t="s">
        <v>138</v>
      </c>
      <c r="C182" s="17">
        <f t="shared" si="8"/>
        <v>3</v>
      </c>
      <c r="D182" s="14" t="s">
        <v>116</v>
      </c>
      <c r="E182" s="14">
        <f t="shared" si="9"/>
        <v>9</v>
      </c>
      <c r="F182" s="14" t="s">
        <v>118</v>
      </c>
      <c r="G182" s="14">
        <f t="shared" si="10"/>
        <v>1</v>
      </c>
      <c r="H182" s="14" t="s">
        <v>119</v>
      </c>
      <c r="I182" s="14" t="s">
        <v>144</v>
      </c>
      <c r="J182" s="14">
        <f t="shared" si="11"/>
        <v>2</v>
      </c>
      <c r="K182" s="9">
        <v>79.177500000000009</v>
      </c>
      <c r="L182" s="9">
        <v>3</v>
      </c>
      <c r="M182" s="9">
        <v>9</v>
      </c>
      <c r="N182" s="9">
        <v>1</v>
      </c>
      <c r="O182" s="9">
        <v>2</v>
      </c>
    </row>
    <row r="183" spans="1:15" x14ac:dyDescent="0.3">
      <c r="A183" s="13">
        <v>80.155000000000001</v>
      </c>
      <c r="B183" s="17" t="s">
        <v>138</v>
      </c>
      <c r="C183" s="17">
        <f t="shared" si="8"/>
        <v>3</v>
      </c>
      <c r="D183" s="14" t="s">
        <v>116</v>
      </c>
      <c r="E183" s="14">
        <f t="shared" si="9"/>
        <v>9</v>
      </c>
      <c r="F183" s="14" t="s">
        <v>118</v>
      </c>
      <c r="G183" s="14">
        <f t="shared" si="10"/>
        <v>1</v>
      </c>
      <c r="H183" s="14" t="s">
        <v>119</v>
      </c>
      <c r="I183" s="14" t="s">
        <v>144</v>
      </c>
      <c r="J183" s="14">
        <f t="shared" si="11"/>
        <v>2</v>
      </c>
      <c r="K183" s="9">
        <v>80.155000000000001</v>
      </c>
      <c r="L183" s="9">
        <v>3</v>
      </c>
      <c r="M183" s="9">
        <v>9</v>
      </c>
      <c r="N183" s="9">
        <v>1</v>
      </c>
      <c r="O183" s="9">
        <v>2</v>
      </c>
    </row>
    <row r="184" spans="1:15" x14ac:dyDescent="0.3">
      <c r="A184" s="13">
        <v>87.974999999999994</v>
      </c>
      <c r="B184" s="17" t="s">
        <v>138</v>
      </c>
      <c r="C184" s="17">
        <f t="shared" si="8"/>
        <v>3</v>
      </c>
      <c r="D184" s="14" t="s">
        <v>116</v>
      </c>
      <c r="E184" s="14">
        <f t="shared" si="9"/>
        <v>9</v>
      </c>
      <c r="F184" s="14" t="s">
        <v>118</v>
      </c>
      <c r="G184" s="14">
        <f t="shared" si="10"/>
        <v>1</v>
      </c>
      <c r="H184" s="14" t="s">
        <v>119</v>
      </c>
      <c r="I184" s="14" t="s">
        <v>144</v>
      </c>
      <c r="J184" s="14">
        <f t="shared" si="11"/>
        <v>2</v>
      </c>
      <c r="K184" s="9">
        <v>87.974999999999994</v>
      </c>
      <c r="L184" s="9">
        <v>3</v>
      </c>
      <c r="M184" s="9">
        <v>9</v>
      </c>
      <c r="N184" s="9">
        <v>1</v>
      </c>
      <c r="O184" s="9">
        <v>2</v>
      </c>
    </row>
    <row r="185" spans="1:15" x14ac:dyDescent="0.3">
      <c r="A185" s="13">
        <v>80.155000000000001</v>
      </c>
      <c r="B185" s="17" t="s">
        <v>138</v>
      </c>
      <c r="C185" s="17">
        <f t="shared" si="8"/>
        <v>3</v>
      </c>
      <c r="D185" s="14" t="s">
        <v>116</v>
      </c>
      <c r="E185" s="14">
        <f t="shared" si="9"/>
        <v>9</v>
      </c>
      <c r="F185" s="14" t="s">
        <v>118</v>
      </c>
      <c r="G185" s="14">
        <f t="shared" si="10"/>
        <v>1</v>
      </c>
      <c r="H185" s="14" t="s">
        <v>119</v>
      </c>
      <c r="I185" s="14" t="s">
        <v>144</v>
      </c>
      <c r="J185" s="14">
        <f t="shared" si="11"/>
        <v>2</v>
      </c>
      <c r="K185" s="9">
        <v>80.155000000000001</v>
      </c>
      <c r="L185" s="9">
        <v>3</v>
      </c>
      <c r="M185" s="9">
        <v>9</v>
      </c>
      <c r="N185" s="9">
        <v>1</v>
      </c>
      <c r="O185" s="9">
        <v>2</v>
      </c>
    </row>
    <row r="186" spans="1:15" x14ac:dyDescent="0.3">
      <c r="A186" s="13">
        <v>72.335000000000008</v>
      </c>
      <c r="B186" s="17" t="s">
        <v>138</v>
      </c>
      <c r="C186" s="17">
        <f t="shared" si="8"/>
        <v>3</v>
      </c>
      <c r="D186" s="14" t="s">
        <v>116</v>
      </c>
      <c r="E186" s="14">
        <f t="shared" si="9"/>
        <v>9</v>
      </c>
      <c r="F186" s="14" t="s">
        <v>118</v>
      </c>
      <c r="G186" s="14">
        <f t="shared" si="10"/>
        <v>1</v>
      </c>
      <c r="H186" s="14" t="s">
        <v>119</v>
      </c>
      <c r="I186" s="14" t="s">
        <v>144</v>
      </c>
      <c r="J186" s="14">
        <f t="shared" si="11"/>
        <v>2</v>
      </c>
      <c r="K186" s="9">
        <v>72.335000000000008</v>
      </c>
      <c r="L186" s="9">
        <v>3</v>
      </c>
      <c r="M186" s="9">
        <v>9</v>
      </c>
      <c r="N186" s="9">
        <v>1</v>
      </c>
      <c r="O186" s="9">
        <v>2</v>
      </c>
    </row>
    <row r="187" spans="1:15" x14ac:dyDescent="0.3">
      <c r="A187" s="13">
        <v>83.087500000000006</v>
      </c>
      <c r="B187" s="17" t="s">
        <v>138</v>
      </c>
      <c r="C187" s="17">
        <f t="shared" si="8"/>
        <v>3</v>
      </c>
      <c r="D187" s="14" t="s">
        <v>116</v>
      </c>
      <c r="E187" s="14">
        <f t="shared" si="9"/>
        <v>9</v>
      </c>
      <c r="F187" s="14" t="s">
        <v>118</v>
      </c>
      <c r="G187" s="14">
        <f t="shared" si="10"/>
        <v>1</v>
      </c>
      <c r="H187" s="14" t="s">
        <v>119</v>
      </c>
      <c r="I187" s="14" t="s">
        <v>144</v>
      </c>
      <c r="J187" s="14">
        <f t="shared" si="11"/>
        <v>2</v>
      </c>
      <c r="K187" s="9">
        <v>83.087500000000006</v>
      </c>
      <c r="L187" s="9">
        <v>3</v>
      </c>
      <c r="M187" s="9">
        <v>9</v>
      </c>
      <c r="N187" s="9">
        <v>1</v>
      </c>
      <c r="O187" s="9">
        <v>2</v>
      </c>
    </row>
    <row r="188" spans="1:15" x14ac:dyDescent="0.3">
      <c r="A188" s="13">
        <v>89.93</v>
      </c>
      <c r="B188" s="17" t="s">
        <v>138</v>
      </c>
      <c r="C188" s="17">
        <f t="shared" si="8"/>
        <v>3</v>
      </c>
      <c r="D188" s="14" t="s">
        <v>116</v>
      </c>
      <c r="E188" s="14">
        <f t="shared" si="9"/>
        <v>9</v>
      </c>
      <c r="F188" s="14" t="s">
        <v>118</v>
      </c>
      <c r="G188" s="14">
        <f t="shared" si="10"/>
        <v>1</v>
      </c>
      <c r="H188" s="14" t="s">
        <v>119</v>
      </c>
      <c r="I188" s="14" t="s">
        <v>144</v>
      </c>
      <c r="J188" s="14">
        <f t="shared" si="11"/>
        <v>2</v>
      </c>
      <c r="K188" s="9">
        <v>89.93</v>
      </c>
      <c r="L188" s="9">
        <v>3</v>
      </c>
      <c r="M188" s="9">
        <v>9</v>
      </c>
      <c r="N188" s="9">
        <v>1</v>
      </c>
      <c r="O188" s="9">
        <v>2</v>
      </c>
    </row>
    <row r="189" spans="1:15" x14ac:dyDescent="0.3">
      <c r="A189" s="13">
        <v>85.042500000000004</v>
      </c>
      <c r="B189" s="17" t="s">
        <v>138</v>
      </c>
      <c r="C189" s="17">
        <f t="shared" si="8"/>
        <v>3</v>
      </c>
      <c r="D189" s="14" t="s">
        <v>116</v>
      </c>
      <c r="E189" s="14">
        <f t="shared" si="9"/>
        <v>9</v>
      </c>
      <c r="F189" s="14" t="s">
        <v>118</v>
      </c>
      <c r="G189" s="14">
        <f t="shared" si="10"/>
        <v>1</v>
      </c>
      <c r="H189" s="14" t="s">
        <v>119</v>
      </c>
      <c r="I189" s="14" t="s">
        <v>144</v>
      </c>
      <c r="J189" s="14">
        <f t="shared" si="11"/>
        <v>2</v>
      </c>
      <c r="K189" s="9">
        <v>85.042500000000004</v>
      </c>
      <c r="L189" s="9">
        <v>3</v>
      </c>
      <c r="M189" s="9">
        <v>9</v>
      </c>
      <c r="N189" s="9">
        <v>1</v>
      </c>
      <c r="O189" s="9">
        <v>2</v>
      </c>
    </row>
    <row r="190" spans="1:15" x14ac:dyDescent="0.3">
      <c r="A190" s="13">
        <v>77.222499999999997</v>
      </c>
      <c r="B190" s="17" t="s">
        <v>138</v>
      </c>
      <c r="C190" s="17">
        <f t="shared" si="8"/>
        <v>3</v>
      </c>
      <c r="D190" s="14" t="s">
        <v>116</v>
      </c>
      <c r="E190" s="14">
        <f t="shared" si="9"/>
        <v>9</v>
      </c>
      <c r="F190" s="14" t="s">
        <v>118</v>
      </c>
      <c r="G190" s="14">
        <f t="shared" si="10"/>
        <v>1</v>
      </c>
      <c r="H190" s="14" t="s">
        <v>119</v>
      </c>
      <c r="I190" s="14" t="s">
        <v>144</v>
      </c>
      <c r="J190" s="14">
        <f t="shared" si="11"/>
        <v>2</v>
      </c>
      <c r="K190" s="9">
        <v>77.222499999999997</v>
      </c>
      <c r="L190" s="9">
        <v>3</v>
      </c>
      <c r="M190" s="9">
        <v>9</v>
      </c>
      <c r="N190" s="9">
        <v>1</v>
      </c>
      <c r="O190" s="9">
        <v>2</v>
      </c>
    </row>
    <row r="191" spans="1:15" x14ac:dyDescent="0.3">
      <c r="A191" s="13">
        <v>85.042500000000004</v>
      </c>
      <c r="B191" s="17" t="s">
        <v>138</v>
      </c>
      <c r="C191" s="17">
        <f t="shared" si="8"/>
        <v>3</v>
      </c>
      <c r="D191" s="14" t="s">
        <v>116</v>
      </c>
      <c r="E191" s="14">
        <f t="shared" si="9"/>
        <v>9</v>
      </c>
      <c r="F191" s="14" t="s">
        <v>118</v>
      </c>
      <c r="G191" s="14">
        <f t="shared" si="10"/>
        <v>1</v>
      </c>
      <c r="H191" s="14" t="s">
        <v>119</v>
      </c>
      <c r="I191" s="14" t="s">
        <v>144</v>
      </c>
      <c r="J191" s="14">
        <f t="shared" si="11"/>
        <v>2</v>
      </c>
      <c r="K191" s="9">
        <v>85.042500000000004</v>
      </c>
      <c r="L191" s="9">
        <v>3</v>
      </c>
      <c r="M191" s="9">
        <v>9</v>
      </c>
      <c r="N191" s="9">
        <v>1</v>
      </c>
      <c r="O191" s="9">
        <v>2</v>
      </c>
    </row>
    <row r="192" spans="1:15" x14ac:dyDescent="0.3">
      <c r="A192" s="13">
        <v>87.974999999999994</v>
      </c>
      <c r="B192" s="17" t="s">
        <v>138</v>
      </c>
      <c r="C192" s="17">
        <f t="shared" si="8"/>
        <v>3</v>
      </c>
      <c r="D192" s="14" t="s">
        <v>116</v>
      </c>
      <c r="E192" s="14">
        <f t="shared" si="9"/>
        <v>9</v>
      </c>
      <c r="F192" s="14" t="s">
        <v>118</v>
      </c>
      <c r="G192" s="14">
        <f t="shared" si="10"/>
        <v>1</v>
      </c>
      <c r="H192" s="14" t="s">
        <v>119</v>
      </c>
      <c r="I192" s="14" t="s">
        <v>144</v>
      </c>
      <c r="J192" s="14">
        <f t="shared" si="11"/>
        <v>2</v>
      </c>
      <c r="K192" s="9">
        <v>87.974999999999994</v>
      </c>
      <c r="L192" s="9">
        <v>3</v>
      </c>
      <c r="M192" s="9">
        <v>9</v>
      </c>
      <c r="N192" s="9">
        <v>1</v>
      </c>
      <c r="O192" s="9">
        <v>2</v>
      </c>
    </row>
    <row r="193" spans="1:15" x14ac:dyDescent="0.3">
      <c r="A193" s="13">
        <v>94.817499999999995</v>
      </c>
      <c r="B193" s="17" t="s">
        <v>138</v>
      </c>
      <c r="C193" s="17">
        <f t="shared" si="8"/>
        <v>3</v>
      </c>
      <c r="D193" s="14" t="s">
        <v>116</v>
      </c>
      <c r="E193" s="14">
        <f t="shared" si="9"/>
        <v>9</v>
      </c>
      <c r="F193" s="14" t="s">
        <v>118</v>
      </c>
      <c r="G193" s="14">
        <f t="shared" si="10"/>
        <v>1</v>
      </c>
      <c r="H193" s="14" t="s">
        <v>119</v>
      </c>
      <c r="I193" s="14" t="s">
        <v>144</v>
      </c>
      <c r="J193" s="14">
        <f t="shared" si="11"/>
        <v>2</v>
      </c>
      <c r="K193" s="9">
        <v>94.817499999999995</v>
      </c>
      <c r="L193" s="9">
        <v>3</v>
      </c>
      <c r="M193" s="9">
        <v>9</v>
      </c>
      <c r="N193" s="9">
        <v>1</v>
      </c>
      <c r="O193" s="9">
        <v>2</v>
      </c>
    </row>
    <row r="194" spans="1:15" x14ac:dyDescent="0.3">
      <c r="A194" s="13">
        <v>95.795000000000016</v>
      </c>
      <c r="B194" s="17" t="s">
        <v>138</v>
      </c>
      <c r="C194" s="17">
        <f t="shared" si="8"/>
        <v>3</v>
      </c>
      <c r="D194" s="14" t="s">
        <v>116</v>
      </c>
      <c r="E194" s="14">
        <f t="shared" si="9"/>
        <v>9</v>
      </c>
      <c r="F194" s="14" t="s">
        <v>118</v>
      </c>
      <c r="G194" s="14">
        <f t="shared" si="10"/>
        <v>1</v>
      </c>
      <c r="H194" s="14" t="s">
        <v>119</v>
      </c>
      <c r="I194" s="14" t="s">
        <v>144</v>
      </c>
      <c r="J194" s="14">
        <f t="shared" si="11"/>
        <v>2</v>
      </c>
      <c r="K194" s="9">
        <v>95.795000000000016</v>
      </c>
      <c r="L194" s="9">
        <v>3</v>
      </c>
      <c r="M194" s="9">
        <v>9</v>
      </c>
      <c r="N194" s="9">
        <v>1</v>
      </c>
      <c r="O194" s="9">
        <v>2</v>
      </c>
    </row>
    <row r="195" spans="1:15" x14ac:dyDescent="0.3">
      <c r="A195" s="13">
        <v>96.772500000000008</v>
      </c>
      <c r="B195" s="17" t="s">
        <v>138</v>
      </c>
      <c r="C195" s="17">
        <f t="shared" ref="C195:C258" si="12">IF(B195="Morning",1,IF(B195="Afternoon",2,IF(B195="Evening",3,IF(B195="late Evening",4,IF(B195="Break",5)))))</f>
        <v>3</v>
      </c>
      <c r="D195" s="14" t="s">
        <v>116</v>
      </c>
      <c r="E195" s="14">
        <f t="shared" ref="E195:E258" si="13">IF(D195="Greetings",1,IF(D195="Break",2,IF(D195="Closing",3,IF(D195="demonstration",4,IF(D195="Hands on",5,IF(D195="Introduction",6,IF(D195="Lecture",7,IF(D195="No Activity",8,IF(D195="Peer Learning",9)))))))))</f>
        <v>9</v>
      </c>
      <c r="F195" s="14" t="s">
        <v>118</v>
      </c>
      <c r="G195" s="14">
        <f t="shared" ref="G195:G258" si="14">IF(F195="On Campus",1,IF(F195="Off Campus",2))</f>
        <v>1</v>
      </c>
      <c r="H195" s="14" t="s">
        <v>119</v>
      </c>
      <c r="I195" s="14" t="s">
        <v>144</v>
      </c>
      <c r="J195" s="14">
        <f t="shared" ref="J195:J258" si="15">IF(I195="Tools_Digital Drawing",1,IF(I195="Spatial Design",2,IF(I195="Technical Contexts",3)))</f>
        <v>2</v>
      </c>
      <c r="K195" s="9">
        <v>96.772500000000008</v>
      </c>
      <c r="L195" s="9">
        <v>3</v>
      </c>
      <c r="M195" s="9">
        <v>9</v>
      </c>
      <c r="N195" s="9">
        <v>1</v>
      </c>
      <c r="O195" s="9">
        <v>2</v>
      </c>
    </row>
    <row r="196" spans="1:15" x14ac:dyDescent="0.3">
      <c r="A196" s="13">
        <v>77.222499999999997</v>
      </c>
      <c r="B196" s="17" t="s">
        <v>138</v>
      </c>
      <c r="C196" s="17">
        <f t="shared" si="12"/>
        <v>3</v>
      </c>
      <c r="D196" s="14" t="s">
        <v>116</v>
      </c>
      <c r="E196" s="14">
        <f t="shared" si="13"/>
        <v>9</v>
      </c>
      <c r="F196" s="14" t="s">
        <v>118</v>
      </c>
      <c r="G196" s="14">
        <f t="shared" si="14"/>
        <v>1</v>
      </c>
      <c r="H196" s="14" t="s">
        <v>119</v>
      </c>
      <c r="I196" s="14" t="s">
        <v>144</v>
      </c>
      <c r="J196" s="14">
        <f t="shared" si="15"/>
        <v>2</v>
      </c>
      <c r="K196" s="9">
        <v>77.222499999999997</v>
      </c>
      <c r="L196" s="9">
        <v>3</v>
      </c>
      <c r="M196" s="9">
        <v>9</v>
      </c>
      <c r="N196" s="9">
        <v>1</v>
      </c>
      <c r="O196" s="9">
        <v>2</v>
      </c>
    </row>
    <row r="197" spans="1:15" x14ac:dyDescent="0.3">
      <c r="A197" s="13">
        <v>80.155000000000001</v>
      </c>
      <c r="B197" s="17" t="s">
        <v>138</v>
      </c>
      <c r="C197" s="17">
        <f t="shared" si="12"/>
        <v>3</v>
      </c>
      <c r="D197" s="14" t="s">
        <v>116</v>
      </c>
      <c r="E197" s="14">
        <f t="shared" si="13"/>
        <v>9</v>
      </c>
      <c r="F197" s="14" t="s">
        <v>118</v>
      </c>
      <c r="G197" s="14">
        <f t="shared" si="14"/>
        <v>1</v>
      </c>
      <c r="H197" s="14" t="s">
        <v>119</v>
      </c>
      <c r="I197" s="14" t="s">
        <v>144</v>
      </c>
      <c r="J197" s="14">
        <f t="shared" si="15"/>
        <v>2</v>
      </c>
      <c r="K197" s="9">
        <v>80.155000000000001</v>
      </c>
      <c r="L197" s="9">
        <v>3</v>
      </c>
      <c r="M197" s="9">
        <v>9</v>
      </c>
      <c r="N197" s="9">
        <v>1</v>
      </c>
      <c r="O197" s="9">
        <v>2</v>
      </c>
    </row>
    <row r="198" spans="1:15" x14ac:dyDescent="0.3">
      <c r="A198" s="13">
        <v>83.087500000000006</v>
      </c>
      <c r="B198" s="17" t="s">
        <v>138</v>
      </c>
      <c r="C198" s="17">
        <f t="shared" si="12"/>
        <v>3</v>
      </c>
      <c r="D198" s="14" t="s">
        <v>116</v>
      </c>
      <c r="E198" s="14">
        <f t="shared" si="13"/>
        <v>9</v>
      </c>
      <c r="F198" s="14" t="s">
        <v>118</v>
      </c>
      <c r="G198" s="14">
        <f t="shared" si="14"/>
        <v>1</v>
      </c>
      <c r="H198" s="14" t="s">
        <v>119</v>
      </c>
      <c r="I198" s="14" t="s">
        <v>144</v>
      </c>
      <c r="J198" s="14">
        <f t="shared" si="15"/>
        <v>2</v>
      </c>
      <c r="K198" s="9">
        <v>83.087500000000006</v>
      </c>
      <c r="L198" s="9">
        <v>3</v>
      </c>
      <c r="M198" s="9">
        <v>9</v>
      </c>
      <c r="N198" s="9">
        <v>1</v>
      </c>
      <c r="O198" s="9">
        <v>2</v>
      </c>
    </row>
    <row r="199" spans="1:15" x14ac:dyDescent="0.3">
      <c r="A199" s="13">
        <v>90.907499999999999</v>
      </c>
      <c r="B199" s="17" t="s">
        <v>138</v>
      </c>
      <c r="C199" s="17">
        <f t="shared" si="12"/>
        <v>3</v>
      </c>
      <c r="D199" s="14" t="s">
        <v>116</v>
      </c>
      <c r="E199" s="14">
        <f t="shared" si="13"/>
        <v>9</v>
      </c>
      <c r="F199" s="14" t="s">
        <v>118</v>
      </c>
      <c r="G199" s="14">
        <f t="shared" si="14"/>
        <v>1</v>
      </c>
      <c r="H199" s="14" t="s">
        <v>119</v>
      </c>
      <c r="I199" s="14" t="s">
        <v>144</v>
      </c>
      <c r="J199" s="14">
        <f t="shared" si="15"/>
        <v>2</v>
      </c>
      <c r="K199" s="9">
        <v>90.907499999999999</v>
      </c>
      <c r="L199" s="9">
        <v>3</v>
      </c>
      <c r="M199" s="9">
        <v>9</v>
      </c>
      <c r="N199" s="9">
        <v>1</v>
      </c>
      <c r="O199" s="9">
        <v>2</v>
      </c>
    </row>
    <row r="200" spans="1:15" x14ac:dyDescent="0.3">
      <c r="A200" s="13">
        <v>81.132499999999993</v>
      </c>
      <c r="B200" s="17" t="s">
        <v>138</v>
      </c>
      <c r="C200" s="17">
        <f t="shared" si="12"/>
        <v>3</v>
      </c>
      <c r="D200" s="14" t="s">
        <v>116</v>
      </c>
      <c r="E200" s="14">
        <f t="shared" si="13"/>
        <v>9</v>
      </c>
      <c r="F200" s="14" t="s">
        <v>118</v>
      </c>
      <c r="G200" s="14">
        <f t="shared" si="14"/>
        <v>1</v>
      </c>
      <c r="H200" s="14" t="s">
        <v>119</v>
      </c>
      <c r="I200" s="14" t="s">
        <v>144</v>
      </c>
      <c r="J200" s="14">
        <f t="shared" si="15"/>
        <v>2</v>
      </c>
      <c r="K200" s="9">
        <v>81.132499999999993</v>
      </c>
      <c r="L200" s="9">
        <v>3</v>
      </c>
      <c r="M200" s="9">
        <v>9</v>
      </c>
      <c r="N200" s="9">
        <v>1</v>
      </c>
      <c r="O200" s="9">
        <v>2</v>
      </c>
    </row>
    <row r="201" spans="1:15" x14ac:dyDescent="0.3">
      <c r="A201" s="13">
        <v>92.862499999999997</v>
      </c>
      <c r="B201" s="17" t="s">
        <v>138</v>
      </c>
      <c r="C201" s="17">
        <f t="shared" si="12"/>
        <v>3</v>
      </c>
      <c r="D201" s="14" t="s">
        <v>116</v>
      </c>
      <c r="E201" s="14">
        <f t="shared" si="13"/>
        <v>9</v>
      </c>
      <c r="F201" s="14" t="s">
        <v>118</v>
      </c>
      <c r="G201" s="14">
        <f t="shared" si="14"/>
        <v>1</v>
      </c>
      <c r="H201" s="14" t="s">
        <v>119</v>
      </c>
      <c r="I201" s="14" t="s">
        <v>144</v>
      </c>
      <c r="J201" s="14">
        <f t="shared" si="15"/>
        <v>2</v>
      </c>
      <c r="K201" s="9">
        <v>92.862499999999997</v>
      </c>
      <c r="L201" s="9">
        <v>3</v>
      </c>
      <c r="M201" s="9">
        <v>9</v>
      </c>
      <c r="N201" s="9">
        <v>1</v>
      </c>
      <c r="O201" s="9">
        <v>2</v>
      </c>
    </row>
    <row r="202" spans="1:15" x14ac:dyDescent="0.3">
      <c r="A202" s="13">
        <v>80.155000000000001</v>
      </c>
      <c r="B202" s="17" t="s">
        <v>138</v>
      </c>
      <c r="C202" s="17">
        <f t="shared" si="12"/>
        <v>3</v>
      </c>
      <c r="D202" s="14" t="s">
        <v>116</v>
      </c>
      <c r="E202" s="14">
        <f t="shared" si="13"/>
        <v>9</v>
      </c>
      <c r="F202" s="14" t="s">
        <v>118</v>
      </c>
      <c r="G202" s="14">
        <f t="shared" si="14"/>
        <v>1</v>
      </c>
      <c r="H202" s="14" t="s">
        <v>119</v>
      </c>
      <c r="I202" s="14" t="s">
        <v>144</v>
      </c>
      <c r="J202" s="14">
        <f t="shared" si="15"/>
        <v>2</v>
      </c>
      <c r="K202" s="9">
        <v>80.155000000000001</v>
      </c>
      <c r="L202" s="9">
        <v>3</v>
      </c>
      <c r="M202" s="9">
        <v>9</v>
      </c>
      <c r="N202" s="9">
        <v>1</v>
      </c>
      <c r="O202" s="9">
        <v>2</v>
      </c>
    </row>
    <row r="203" spans="1:15" x14ac:dyDescent="0.3">
      <c r="A203" s="13">
        <v>92.862499999999997</v>
      </c>
      <c r="B203" s="17" t="s">
        <v>138</v>
      </c>
      <c r="C203" s="17">
        <f t="shared" si="12"/>
        <v>3</v>
      </c>
      <c r="D203" s="14" t="s">
        <v>116</v>
      </c>
      <c r="E203" s="14">
        <f t="shared" si="13"/>
        <v>9</v>
      </c>
      <c r="F203" s="14" t="s">
        <v>118</v>
      </c>
      <c r="G203" s="14">
        <f t="shared" si="14"/>
        <v>1</v>
      </c>
      <c r="H203" s="14" t="s">
        <v>119</v>
      </c>
      <c r="I203" s="14" t="s">
        <v>144</v>
      </c>
      <c r="J203" s="14">
        <f t="shared" si="15"/>
        <v>2</v>
      </c>
      <c r="K203" s="9">
        <v>92.862499999999997</v>
      </c>
      <c r="L203" s="9">
        <v>3</v>
      </c>
      <c r="M203" s="9">
        <v>9</v>
      </c>
      <c r="N203" s="9">
        <v>1</v>
      </c>
      <c r="O203" s="9">
        <v>2</v>
      </c>
    </row>
    <row r="204" spans="1:15" x14ac:dyDescent="0.3">
      <c r="A204" s="13">
        <v>86.02000000000001</v>
      </c>
      <c r="B204" s="17" t="s">
        <v>138</v>
      </c>
      <c r="C204" s="17">
        <f t="shared" si="12"/>
        <v>3</v>
      </c>
      <c r="D204" s="14" t="s">
        <v>116</v>
      </c>
      <c r="E204" s="14">
        <f t="shared" si="13"/>
        <v>9</v>
      </c>
      <c r="F204" s="14" t="s">
        <v>118</v>
      </c>
      <c r="G204" s="14">
        <f t="shared" si="14"/>
        <v>1</v>
      </c>
      <c r="H204" s="14" t="s">
        <v>119</v>
      </c>
      <c r="I204" s="14" t="s">
        <v>144</v>
      </c>
      <c r="J204" s="14">
        <f t="shared" si="15"/>
        <v>2</v>
      </c>
      <c r="K204" s="9">
        <v>86.02000000000001</v>
      </c>
      <c r="L204" s="9">
        <v>3</v>
      </c>
      <c r="M204" s="9">
        <v>9</v>
      </c>
      <c r="N204" s="9">
        <v>1</v>
      </c>
      <c r="O204" s="9">
        <v>2</v>
      </c>
    </row>
    <row r="205" spans="1:15" x14ac:dyDescent="0.3">
      <c r="A205" s="13">
        <v>79.177500000000009</v>
      </c>
      <c r="B205" s="17" t="s">
        <v>138</v>
      </c>
      <c r="C205" s="17">
        <f t="shared" si="12"/>
        <v>3</v>
      </c>
      <c r="D205" s="14" t="s">
        <v>116</v>
      </c>
      <c r="E205" s="14">
        <f t="shared" si="13"/>
        <v>9</v>
      </c>
      <c r="F205" s="14" t="s">
        <v>118</v>
      </c>
      <c r="G205" s="14">
        <f t="shared" si="14"/>
        <v>1</v>
      </c>
      <c r="H205" s="14" t="s">
        <v>119</v>
      </c>
      <c r="I205" s="14" t="s">
        <v>144</v>
      </c>
      <c r="J205" s="14">
        <f t="shared" si="15"/>
        <v>2</v>
      </c>
      <c r="K205" s="9">
        <v>79.177500000000009</v>
      </c>
      <c r="L205" s="9">
        <v>3</v>
      </c>
      <c r="M205" s="9">
        <v>9</v>
      </c>
      <c r="N205" s="9">
        <v>1</v>
      </c>
      <c r="O205" s="9">
        <v>2</v>
      </c>
    </row>
    <row r="206" spans="1:15" x14ac:dyDescent="0.3">
      <c r="A206" s="13">
        <v>73.3125</v>
      </c>
      <c r="B206" s="17" t="s">
        <v>138</v>
      </c>
      <c r="C206" s="17">
        <f t="shared" si="12"/>
        <v>3</v>
      </c>
      <c r="D206" s="14" t="s">
        <v>116</v>
      </c>
      <c r="E206" s="14">
        <f t="shared" si="13"/>
        <v>9</v>
      </c>
      <c r="F206" s="14" t="s">
        <v>118</v>
      </c>
      <c r="G206" s="14">
        <f t="shared" si="14"/>
        <v>1</v>
      </c>
      <c r="H206" s="14" t="s">
        <v>119</v>
      </c>
      <c r="I206" s="14" t="s">
        <v>144</v>
      </c>
      <c r="J206" s="14">
        <f t="shared" si="15"/>
        <v>2</v>
      </c>
      <c r="K206" s="9">
        <v>73.3125</v>
      </c>
      <c r="L206" s="9">
        <v>3</v>
      </c>
      <c r="M206" s="9">
        <v>9</v>
      </c>
      <c r="N206" s="9">
        <v>1</v>
      </c>
      <c r="O206" s="9">
        <v>2</v>
      </c>
    </row>
    <row r="207" spans="1:15" x14ac:dyDescent="0.3">
      <c r="A207" s="13">
        <v>73.3125</v>
      </c>
      <c r="B207" s="17" t="s">
        <v>138</v>
      </c>
      <c r="C207" s="17">
        <f t="shared" si="12"/>
        <v>3</v>
      </c>
      <c r="D207" s="14" t="s">
        <v>116</v>
      </c>
      <c r="E207" s="14">
        <f t="shared" si="13"/>
        <v>9</v>
      </c>
      <c r="F207" s="14" t="s">
        <v>118</v>
      </c>
      <c r="G207" s="14">
        <f t="shared" si="14"/>
        <v>1</v>
      </c>
      <c r="H207" s="14" t="s">
        <v>119</v>
      </c>
      <c r="I207" s="14" t="s">
        <v>144</v>
      </c>
      <c r="J207" s="14">
        <f t="shared" si="15"/>
        <v>2</v>
      </c>
      <c r="K207" s="9">
        <v>73.3125</v>
      </c>
      <c r="L207" s="9">
        <v>3</v>
      </c>
      <c r="M207" s="9">
        <v>9</v>
      </c>
      <c r="N207" s="9">
        <v>1</v>
      </c>
      <c r="O207" s="9">
        <v>2</v>
      </c>
    </row>
    <row r="208" spans="1:15" x14ac:dyDescent="0.3">
      <c r="A208" s="13">
        <v>79.177500000000009</v>
      </c>
      <c r="B208" s="17" t="s">
        <v>138</v>
      </c>
      <c r="C208" s="17">
        <f t="shared" si="12"/>
        <v>3</v>
      </c>
      <c r="D208" s="14" t="s">
        <v>116</v>
      </c>
      <c r="E208" s="14">
        <f t="shared" si="13"/>
        <v>9</v>
      </c>
      <c r="F208" s="14" t="s">
        <v>118</v>
      </c>
      <c r="G208" s="14">
        <f t="shared" si="14"/>
        <v>1</v>
      </c>
      <c r="H208" s="14" t="s">
        <v>119</v>
      </c>
      <c r="I208" s="14" t="s">
        <v>144</v>
      </c>
      <c r="J208" s="14">
        <f t="shared" si="15"/>
        <v>2</v>
      </c>
      <c r="K208" s="9">
        <v>79.177500000000009</v>
      </c>
      <c r="L208" s="9">
        <v>3</v>
      </c>
      <c r="M208" s="9">
        <v>9</v>
      </c>
      <c r="N208" s="9">
        <v>1</v>
      </c>
      <c r="O208" s="9">
        <v>2</v>
      </c>
    </row>
    <row r="209" spans="1:15" x14ac:dyDescent="0.3">
      <c r="A209" s="13">
        <v>77.222499999999997</v>
      </c>
      <c r="B209" s="17" t="s">
        <v>138</v>
      </c>
      <c r="C209" s="17">
        <f t="shared" si="12"/>
        <v>3</v>
      </c>
      <c r="D209" s="14" t="s">
        <v>116</v>
      </c>
      <c r="E209" s="14">
        <f t="shared" si="13"/>
        <v>9</v>
      </c>
      <c r="F209" s="14" t="s">
        <v>118</v>
      </c>
      <c r="G209" s="14">
        <f t="shared" si="14"/>
        <v>1</v>
      </c>
      <c r="H209" s="14" t="s">
        <v>119</v>
      </c>
      <c r="I209" s="14" t="s">
        <v>144</v>
      </c>
      <c r="J209" s="14">
        <f t="shared" si="15"/>
        <v>2</v>
      </c>
      <c r="K209" s="9">
        <v>77.222499999999997</v>
      </c>
      <c r="L209" s="9">
        <v>3</v>
      </c>
      <c r="M209" s="9">
        <v>9</v>
      </c>
      <c r="N209" s="9">
        <v>1</v>
      </c>
      <c r="O209" s="9">
        <v>2</v>
      </c>
    </row>
    <row r="210" spans="1:15" x14ac:dyDescent="0.3">
      <c r="A210" s="13">
        <v>79.177500000000009</v>
      </c>
      <c r="B210" s="17" t="s">
        <v>138</v>
      </c>
      <c r="C210" s="17">
        <f t="shared" si="12"/>
        <v>3</v>
      </c>
      <c r="D210" s="14" t="s">
        <v>116</v>
      </c>
      <c r="E210" s="14">
        <f t="shared" si="13"/>
        <v>9</v>
      </c>
      <c r="F210" s="14" t="s">
        <v>118</v>
      </c>
      <c r="G210" s="14">
        <f t="shared" si="14"/>
        <v>1</v>
      </c>
      <c r="H210" s="14" t="s">
        <v>119</v>
      </c>
      <c r="I210" s="14" t="s">
        <v>144</v>
      </c>
      <c r="J210" s="14">
        <f t="shared" si="15"/>
        <v>2</v>
      </c>
      <c r="K210" s="9">
        <v>79.177500000000009</v>
      </c>
      <c r="L210" s="9">
        <v>3</v>
      </c>
      <c r="M210" s="9">
        <v>9</v>
      </c>
      <c r="N210" s="9">
        <v>1</v>
      </c>
      <c r="O210" s="9">
        <v>2</v>
      </c>
    </row>
    <row r="211" spans="1:15" x14ac:dyDescent="0.3">
      <c r="A211" s="13">
        <v>85.042500000000004</v>
      </c>
      <c r="B211" s="17" t="s">
        <v>138</v>
      </c>
      <c r="C211" s="17">
        <f t="shared" si="12"/>
        <v>3</v>
      </c>
      <c r="D211" s="14" t="s">
        <v>116</v>
      </c>
      <c r="E211" s="14">
        <f t="shared" si="13"/>
        <v>9</v>
      </c>
      <c r="F211" s="14" t="s">
        <v>118</v>
      </c>
      <c r="G211" s="14">
        <f t="shared" si="14"/>
        <v>1</v>
      </c>
      <c r="H211" s="14" t="s">
        <v>119</v>
      </c>
      <c r="I211" s="14" t="s">
        <v>144</v>
      </c>
      <c r="J211" s="14">
        <f t="shared" si="15"/>
        <v>2</v>
      </c>
      <c r="K211" s="9">
        <v>85.042500000000004</v>
      </c>
      <c r="L211" s="9">
        <v>3</v>
      </c>
      <c r="M211" s="9">
        <v>9</v>
      </c>
      <c r="N211" s="9">
        <v>1</v>
      </c>
      <c r="O211" s="9">
        <v>2</v>
      </c>
    </row>
    <row r="212" spans="1:15" x14ac:dyDescent="0.3">
      <c r="A212" s="13">
        <v>86.02000000000001</v>
      </c>
      <c r="B212" s="17" t="s">
        <v>138</v>
      </c>
      <c r="C212" s="17">
        <f t="shared" si="12"/>
        <v>3</v>
      </c>
      <c r="D212" s="14" t="s">
        <v>116</v>
      </c>
      <c r="E212" s="14">
        <f t="shared" si="13"/>
        <v>9</v>
      </c>
      <c r="F212" s="14" t="s">
        <v>118</v>
      </c>
      <c r="G212" s="14">
        <f t="shared" si="14"/>
        <v>1</v>
      </c>
      <c r="H212" s="14" t="s">
        <v>119</v>
      </c>
      <c r="I212" s="14" t="s">
        <v>144</v>
      </c>
      <c r="J212" s="14">
        <f t="shared" si="15"/>
        <v>2</v>
      </c>
      <c r="K212" s="9">
        <v>86.02000000000001</v>
      </c>
      <c r="L212" s="9">
        <v>3</v>
      </c>
      <c r="M212" s="9">
        <v>9</v>
      </c>
      <c r="N212" s="9">
        <v>1</v>
      </c>
      <c r="O212" s="9">
        <v>2</v>
      </c>
    </row>
    <row r="213" spans="1:15" x14ac:dyDescent="0.3">
      <c r="A213" s="13">
        <v>75.267499999999984</v>
      </c>
      <c r="B213" s="17" t="s">
        <v>138</v>
      </c>
      <c r="C213" s="17">
        <f t="shared" si="12"/>
        <v>3</v>
      </c>
      <c r="D213" s="14" t="s">
        <v>116</v>
      </c>
      <c r="E213" s="14">
        <f t="shared" si="13"/>
        <v>9</v>
      </c>
      <c r="F213" s="14" t="s">
        <v>118</v>
      </c>
      <c r="G213" s="14">
        <f t="shared" si="14"/>
        <v>1</v>
      </c>
      <c r="H213" s="14" t="s">
        <v>119</v>
      </c>
      <c r="I213" s="14" t="s">
        <v>144</v>
      </c>
      <c r="J213" s="14">
        <f t="shared" si="15"/>
        <v>2</v>
      </c>
      <c r="K213" s="9">
        <v>75.267499999999984</v>
      </c>
      <c r="L213" s="9">
        <v>3</v>
      </c>
      <c r="M213" s="9">
        <v>9</v>
      </c>
      <c r="N213" s="9">
        <v>1</v>
      </c>
      <c r="O213" s="9">
        <v>2</v>
      </c>
    </row>
    <row r="214" spans="1:15" x14ac:dyDescent="0.3">
      <c r="A214" s="13">
        <v>81.132499999999993</v>
      </c>
      <c r="B214" s="17" t="s">
        <v>138</v>
      </c>
      <c r="C214" s="17">
        <f t="shared" si="12"/>
        <v>3</v>
      </c>
      <c r="D214" s="14" t="s">
        <v>116</v>
      </c>
      <c r="E214" s="14">
        <f t="shared" si="13"/>
        <v>9</v>
      </c>
      <c r="F214" s="14" t="s">
        <v>118</v>
      </c>
      <c r="G214" s="14">
        <f t="shared" si="14"/>
        <v>1</v>
      </c>
      <c r="H214" s="14" t="s">
        <v>119</v>
      </c>
      <c r="I214" s="14" t="s">
        <v>144</v>
      </c>
      <c r="J214" s="14">
        <f t="shared" si="15"/>
        <v>2</v>
      </c>
      <c r="K214" s="9">
        <v>81.132499999999993</v>
      </c>
      <c r="L214" s="9">
        <v>3</v>
      </c>
      <c r="M214" s="9">
        <v>9</v>
      </c>
      <c r="N214" s="9">
        <v>1</v>
      </c>
      <c r="O214" s="9">
        <v>2</v>
      </c>
    </row>
    <row r="215" spans="1:15" x14ac:dyDescent="0.3">
      <c r="A215" s="13">
        <v>89.93</v>
      </c>
      <c r="B215" s="17" t="s">
        <v>138</v>
      </c>
      <c r="C215" s="17">
        <f t="shared" si="12"/>
        <v>3</v>
      </c>
      <c r="D215" s="14" t="s">
        <v>116</v>
      </c>
      <c r="E215" s="14">
        <f t="shared" si="13"/>
        <v>9</v>
      </c>
      <c r="F215" s="14" t="s">
        <v>118</v>
      </c>
      <c r="G215" s="14">
        <f t="shared" si="14"/>
        <v>1</v>
      </c>
      <c r="H215" s="14" t="s">
        <v>119</v>
      </c>
      <c r="I215" s="14" t="s">
        <v>144</v>
      </c>
      <c r="J215" s="14">
        <f t="shared" si="15"/>
        <v>2</v>
      </c>
      <c r="K215" s="9">
        <v>89.93</v>
      </c>
      <c r="L215" s="9">
        <v>3</v>
      </c>
      <c r="M215" s="9">
        <v>9</v>
      </c>
      <c r="N215" s="9">
        <v>1</v>
      </c>
      <c r="O215" s="9">
        <v>2</v>
      </c>
    </row>
    <row r="216" spans="1:15" x14ac:dyDescent="0.3">
      <c r="A216" s="13">
        <v>86.02000000000001</v>
      </c>
      <c r="B216" s="17" t="s">
        <v>138</v>
      </c>
      <c r="C216" s="17">
        <f t="shared" si="12"/>
        <v>3</v>
      </c>
      <c r="D216" s="14" t="s">
        <v>116</v>
      </c>
      <c r="E216" s="14">
        <f t="shared" si="13"/>
        <v>9</v>
      </c>
      <c r="F216" s="14" t="s">
        <v>118</v>
      </c>
      <c r="G216" s="14">
        <f t="shared" si="14"/>
        <v>1</v>
      </c>
      <c r="H216" s="14" t="s">
        <v>119</v>
      </c>
      <c r="I216" s="14" t="s">
        <v>144</v>
      </c>
      <c r="J216" s="14">
        <f t="shared" si="15"/>
        <v>2</v>
      </c>
      <c r="K216" s="9">
        <v>86.02000000000001</v>
      </c>
      <c r="L216" s="9">
        <v>3</v>
      </c>
      <c r="M216" s="9">
        <v>9</v>
      </c>
      <c r="N216" s="9">
        <v>1</v>
      </c>
      <c r="O216" s="9">
        <v>2</v>
      </c>
    </row>
    <row r="217" spans="1:15" x14ac:dyDescent="0.3">
      <c r="A217" s="13">
        <v>88.952500000000001</v>
      </c>
      <c r="B217" s="17" t="s">
        <v>138</v>
      </c>
      <c r="C217" s="17">
        <f t="shared" si="12"/>
        <v>3</v>
      </c>
      <c r="D217" s="14" t="s">
        <v>11</v>
      </c>
      <c r="E217" s="14">
        <f t="shared" si="13"/>
        <v>3</v>
      </c>
      <c r="F217" s="14" t="s">
        <v>118</v>
      </c>
      <c r="G217" s="14">
        <f t="shared" si="14"/>
        <v>1</v>
      </c>
      <c r="H217" s="14" t="s">
        <v>119</v>
      </c>
      <c r="I217" s="14" t="s">
        <v>144</v>
      </c>
      <c r="J217" s="14">
        <f t="shared" si="15"/>
        <v>2</v>
      </c>
      <c r="K217" s="9">
        <v>88.952500000000001</v>
      </c>
      <c r="L217" s="9">
        <v>3</v>
      </c>
      <c r="M217" s="9">
        <v>3</v>
      </c>
      <c r="N217" s="9">
        <v>1</v>
      </c>
      <c r="O217" s="9">
        <v>2</v>
      </c>
    </row>
    <row r="218" spans="1:15" x14ac:dyDescent="0.3">
      <c r="A218" s="13">
        <v>89.93</v>
      </c>
      <c r="B218" s="17" t="s">
        <v>138</v>
      </c>
      <c r="C218" s="17">
        <f t="shared" si="12"/>
        <v>3</v>
      </c>
      <c r="D218" s="14" t="s">
        <v>11</v>
      </c>
      <c r="E218" s="14">
        <f t="shared" si="13"/>
        <v>3</v>
      </c>
      <c r="F218" s="14" t="s">
        <v>118</v>
      </c>
      <c r="G218" s="14">
        <f t="shared" si="14"/>
        <v>1</v>
      </c>
      <c r="H218" s="14" t="s">
        <v>119</v>
      </c>
      <c r="I218" s="14" t="s">
        <v>144</v>
      </c>
      <c r="J218" s="14">
        <f t="shared" si="15"/>
        <v>2</v>
      </c>
      <c r="K218" s="9">
        <v>89.93</v>
      </c>
      <c r="L218" s="9">
        <v>3</v>
      </c>
      <c r="M218" s="9">
        <v>3</v>
      </c>
      <c r="N218" s="9">
        <v>1</v>
      </c>
      <c r="O218" s="9">
        <v>2</v>
      </c>
    </row>
    <row r="219" spans="1:15" x14ac:dyDescent="0.3">
      <c r="A219" s="13">
        <v>99.704999999999984</v>
      </c>
      <c r="B219" s="17" t="s">
        <v>138</v>
      </c>
      <c r="C219" s="17">
        <f t="shared" si="12"/>
        <v>3</v>
      </c>
      <c r="D219" s="14" t="s">
        <v>11</v>
      </c>
      <c r="E219" s="14">
        <f t="shared" si="13"/>
        <v>3</v>
      </c>
      <c r="F219" s="14" t="s">
        <v>118</v>
      </c>
      <c r="G219" s="14">
        <f t="shared" si="14"/>
        <v>1</v>
      </c>
      <c r="H219" s="14" t="s">
        <v>119</v>
      </c>
      <c r="I219" s="14" t="s">
        <v>144</v>
      </c>
      <c r="J219" s="14">
        <f t="shared" si="15"/>
        <v>2</v>
      </c>
      <c r="K219" s="9">
        <v>99.704999999999984</v>
      </c>
      <c r="L219" s="9">
        <v>3</v>
      </c>
      <c r="M219" s="9">
        <v>3</v>
      </c>
      <c r="N219" s="9">
        <v>1</v>
      </c>
      <c r="O219" s="9">
        <v>2</v>
      </c>
    </row>
    <row r="220" spans="1:15" x14ac:dyDescent="0.3">
      <c r="A220" s="13">
        <v>98.727500000000006</v>
      </c>
      <c r="B220" s="17" t="s">
        <v>138</v>
      </c>
      <c r="C220" s="17">
        <f t="shared" si="12"/>
        <v>3</v>
      </c>
      <c r="D220" s="14" t="s">
        <v>11</v>
      </c>
      <c r="E220" s="14">
        <f t="shared" si="13"/>
        <v>3</v>
      </c>
      <c r="F220" s="14" t="s">
        <v>118</v>
      </c>
      <c r="G220" s="14">
        <f t="shared" si="14"/>
        <v>1</v>
      </c>
      <c r="H220" s="14" t="s">
        <v>119</v>
      </c>
      <c r="I220" s="14" t="s">
        <v>144</v>
      </c>
      <c r="J220" s="14">
        <f t="shared" si="15"/>
        <v>2</v>
      </c>
      <c r="K220" s="9">
        <v>98.727500000000006</v>
      </c>
      <c r="L220" s="9">
        <v>3</v>
      </c>
      <c r="M220" s="9">
        <v>3</v>
      </c>
      <c r="N220" s="9">
        <v>1</v>
      </c>
      <c r="O220" s="9">
        <v>2</v>
      </c>
    </row>
    <row r="221" spans="1:15" x14ac:dyDescent="0.3">
      <c r="A221" s="13">
        <v>99.704999999999984</v>
      </c>
      <c r="B221" s="17" t="s">
        <v>138</v>
      </c>
      <c r="C221" s="17">
        <f t="shared" si="12"/>
        <v>3</v>
      </c>
      <c r="D221" s="14" t="s">
        <v>11</v>
      </c>
      <c r="E221" s="14">
        <f t="shared" si="13"/>
        <v>3</v>
      </c>
      <c r="F221" s="14" t="s">
        <v>118</v>
      </c>
      <c r="G221" s="14">
        <f t="shared" si="14"/>
        <v>1</v>
      </c>
      <c r="H221" s="14" t="s">
        <v>119</v>
      </c>
      <c r="I221" s="14" t="s">
        <v>144</v>
      </c>
      <c r="J221" s="14">
        <f t="shared" si="15"/>
        <v>2</v>
      </c>
      <c r="K221" s="9">
        <v>99.704999999999984</v>
      </c>
      <c r="L221" s="9">
        <v>3</v>
      </c>
      <c r="M221" s="9">
        <v>3</v>
      </c>
      <c r="N221" s="9">
        <v>1</v>
      </c>
      <c r="O221" s="9">
        <v>2</v>
      </c>
    </row>
    <row r="222" spans="1:15" x14ac:dyDescent="0.3">
      <c r="A222" s="13">
        <v>93.84</v>
      </c>
      <c r="B222" s="17" t="s">
        <v>137</v>
      </c>
      <c r="C222" s="17">
        <f t="shared" si="12"/>
        <v>2</v>
      </c>
      <c r="D222" s="14" t="s">
        <v>121</v>
      </c>
      <c r="E222" s="14">
        <f t="shared" si="13"/>
        <v>8</v>
      </c>
      <c r="F222" s="14" t="s">
        <v>118</v>
      </c>
      <c r="G222" s="14">
        <f t="shared" si="14"/>
        <v>1</v>
      </c>
      <c r="H222" s="14" t="s">
        <v>119</v>
      </c>
      <c r="I222" s="14" t="s">
        <v>148</v>
      </c>
      <c r="J222" s="14">
        <f t="shared" si="15"/>
        <v>1</v>
      </c>
      <c r="K222" s="9">
        <v>93.84</v>
      </c>
      <c r="L222" s="9">
        <v>2</v>
      </c>
      <c r="M222" s="9">
        <v>8</v>
      </c>
      <c r="N222" s="9">
        <v>1</v>
      </c>
      <c r="O222" s="9">
        <v>1</v>
      </c>
    </row>
    <row r="223" spans="1:15" x14ac:dyDescent="0.3">
      <c r="A223" s="13">
        <v>69.402500000000003</v>
      </c>
      <c r="B223" s="17" t="s">
        <v>137</v>
      </c>
      <c r="C223" s="17">
        <f t="shared" si="12"/>
        <v>2</v>
      </c>
      <c r="D223" s="14" t="s">
        <v>121</v>
      </c>
      <c r="E223" s="14">
        <f t="shared" si="13"/>
        <v>8</v>
      </c>
      <c r="F223" s="14" t="s">
        <v>118</v>
      </c>
      <c r="G223" s="14">
        <f t="shared" si="14"/>
        <v>1</v>
      </c>
      <c r="H223" s="14" t="s">
        <v>119</v>
      </c>
      <c r="I223" s="14" t="s">
        <v>148</v>
      </c>
      <c r="J223" s="14">
        <f t="shared" si="15"/>
        <v>1</v>
      </c>
      <c r="K223" s="9">
        <v>69.402500000000003</v>
      </c>
      <c r="L223" s="9">
        <v>2</v>
      </c>
      <c r="M223" s="9">
        <v>8</v>
      </c>
      <c r="N223" s="9">
        <v>1</v>
      </c>
      <c r="O223" s="9">
        <v>1</v>
      </c>
    </row>
    <row r="224" spans="1:15" x14ac:dyDescent="0.3">
      <c r="A224" s="13">
        <v>83.087500000000006</v>
      </c>
      <c r="B224" s="17" t="s">
        <v>137</v>
      </c>
      <c r="C224" s="17">
        <f t="shared" si="12"/>
        <v>2</v>
      </c>
      <c r="D224" s="14" t="s">
        <v>121</v>
      </c>
      <c r="E224" s="14">
        <f t="shared" si="13"/>
        <v>8</v>
      </c>
      <c r="F224" s="14" t="s">
        <v>118</v>
      </c>
      <c r="G224" s="14">
        <f t="shared" si="14"/>
        <v>1</v>
      </c>
      <c r="H224" s="14" t="s">
        <v>119</v>
      </c>
      <c r="I224" s="14" t="s">
        <v>148</v>
      </c>
      <c r="J224" s="14">
        <f t="shared" si="15"/>
        <v>1</v>
      </c>
      <c r="K224" s="9">
        <v>83.087500000000006</v>
      </c>
      <c r="L224" s="9">
        <v>2</v>
      </c>
      <c r="M224" s="9">
        <v>8</v>
      </c>
      <c r="N224" s="9">
        <v>1</v>
      </c>
      <c r="O224" s="9">
        <v>1</v>
      </c>
    </row>
    <row r="225" spans="1:15" x14ac:dyDescent="0.3">
      <c r="A225" s="13">
        <v>89.93</v>
      </c>
      <c r="B225" s="17" t="s">
        <v>137</v>
      </c>
      <c r="C225" s="17">
        <f t="shared" si="12"/>
        <v>2</v>
      </c>
      <c r="D225" s="14" t="s">
        <v>121</v>
      </c>
      <c r="E225" s="14">
        <f t="shared" si="13"/>
        <v>8</v>
      </c>
      <c r="F225" s="14" t="s">
        <v>118</v>
      </c>
      <c r="G225" s="14">
        <f t="shared" si="14"/>
        <v>1</v>
      </c>
      <c r="H225" s="14" t="s">
        <v>119</v>
      </c>
      <c r="I225" s="14" t="s">
        <v>148</v>
      </c>
      <c r="J225" s="14">
        <f t="shared" si="15"/>
        <v>1</v>
      </c>
      <c r="K225" s="9">
        <v>89.93</v>
      </c>
      <c r="L225" s="9">
        <v>2</v>
      </c>
      <c r="M225" s="9">
        <v>8</v>
      </c>
      <c r="N225" s="9">
        <v>1</v>
      </c>
      <c r="O225" s="9">
        <v>1</v>
      </c>
    </row>
    <row r="226" spans="1:15" x14ac:dyDescent="0.3">
      <c r="A226" s="13">
        <v>86.997500000000016</v>
      </c>
      <c r="B226" s="17" t="s">
        <v>137</v>
      </c>
      <c r="C226" s="17">
        <f t="shared" si="12"/>
        <v>2</v>
      </c>
      <c r="D226" s="14" t="s">
        <v>9</v>
      </c>
      <c r="E226" s="14">
        <f t="shared" si="13"/>
        <v>6</v>
      </c>
      <c r="F226" s="14" t="s">
        <v>118</v>
      </c>
      <c r="G226" s="14">
        <f t="shared" si="14"/>
        <v>1</v>
      </c>
      <c r="H226" s="14" t="s">
        <v>119</v>
      </c>
      <c r="I226" s="14" t="s">
        <v>148</v>
      </c>
      <c r="J226" s="14">
        <f t="shared" si="15"/>
        <v>1</v>
      </c>
      <c r="K226" s="9">
        <v>86.997500000000016</v>
      </c>
      <c r="L226" s="9">
        <v>2</v>
      </c>
      <c r="M226" s="9">
        <v>6</v>
      </c>
      <c r="N226" s="9">
        <v>1</v>
      </c>
      <c r="O226" s="9">
        <v>1</v>
      </c>
    </row>
    <row r="227" spans="1:15" x14ac:dyDescent="0.3">
      <c r="A227" s="13">
        <v>83.087500000000006</v>
      </c>
      <c r="B227" s="17" t="s">
        <v>137</v>
      </c>
      <c r="C227" s="17">
        <f t="shared" si="12"/>
        <v>2</v>
      </c>
      <c r="D227" s="14" t="s">
        <v>9</v>
      </c>
      <c r="E227" s="14">
        <f t="shared" si="13"/>
        <v>6</v>
      </c>
      <c r="F227" s="14" t="s">
        <v>118</v>
      </c>
      <c r="G227" s="14">
        <f t="shared" si="14"/>
        <v>1</v>
      </c>
      <c r="H227" s="14" t="s">
        <v>119</v>
      </c>
      <c r="I227" s="14" t="s">
        <v>148</v>
      </c>
      <c r="J227" s="14">
        <f t="shared" si="15"/>
        <v>1</v>
      </c>
      <c r="K227" s="9">
        <v>83.087500000000006</v>
      </c>
      <c r="L227" s="9">
        <v>2</v>
      </c>
      <c r="M227" s="9">
        <v>6</v>
      </c>
      <c r="N227" s="9">
        <v>1</v>
      </c>
      <c r="O227" s="9">
        <v>1</v>
      </c>
    </row>
    <row r="228" spans="1:15" x14ac:dyDescent="0.3">
      <c r="A228" s="13">
        <v>83.087500000000006</v>
      </c>
      <c r="B228" s="17" t="s">
        <v>137</v>
      </c>
      <c r="C228" s="17">
        <f t="shared" si="12"/>
        <v>2</v>
      </c>
      <c r="D228" s="14" t="s">
        <v>9</v>
      </c>
      <c r="E228" s="14">
        <f t="shared" si="13"/>
        <v>6</v>
      </c>
      <c r="F228" s="14" t="s">
        <v>118</v>
      </c>
      <c r="G228" s="14">
        <f t="shared" si="14"/>
        <v>1</v>
      </c>
      <c r="H228" s="14" t="s">
        <v>119</v>
      </c>
      <c r="I228" s="14" t="s">
        <v>148</v>
      </c>
      <c r="J228" s="14">
        <f t="shared" si="15"/>
        <v>1</v>
      </c>
      <c r="K228" s="9">
        <v>83.087500000000006</v>
      </c>
      <c r="L228" s="9">
        <v>2</v>
      </c>
      <c r="M228" s="9">
        <v>6</v>
      </c>
      <c r="N228" s="9">
        <v>1</v>
      </c>
      <c r="O228" s="9">
        <v>1</v>
      </c>
    </row>
    <row r="229" spans="1:15" x14ac:dyDescent="0.3">
      <c r="A229" s="13">
        <v>86.02000000000001</v>
      </c>
      <c r="B229" s="17" t="s">
        <v>137</v>
      </c>
      <c r="C229" s="17">
        <f t="shared" si="12"/>
        <v>2</v>
      </c>
      <c r="D229" s="14" t="s">
        <v>9</v>
      </c>
      <c r="E229" s="14">
        <f t="shared" si="13"/>
        <v>6</v>
      </c>
      <c r="F229" s="14" t="s">
        <v>118</v>
      </c>
      <c r="G229" s="14">
        <f t="shared" si="14"/>
        <v>1</v>
      </c>
      <c r="H229" s="14" t="s">
        <v>119</v>
      </c>
      <c r="I229" s="14" t="s">
        <v>148</v>
      </c>
      <c r="J229" s="14">
        <f t="shared" si="15"/>
        <v>1</v>
      </c>
      <c r="K229" s="9">
        <v>86.02000000000001</v>
      </c>
      <c r="L229" s="9">
        <v>2</v>
      </c>
      <c r="M229" s="9">
        <v>6</v>
      </c>
      <c r="N229" s="9">
        <v>1</v>
      </c>
      <c r="O229" s="9">
        <v>1</v>
      </c>
    </row>
    <row r="230" spans="1:15" x14ac:dyDescent="0.3">
      <c r="A230" s="13">
        <v>71.357500000000002</v>
      </c>
      <c r="B230" s="17" t="s">
        <v>137</v>
      </c>
      <c r="C230" s="17">
        <f t="shared" si="12"/>
        <v>2</v>
      </c>
      <c r="D230" s="14" t="s">
        <v>10</v>
      </c>
      <c r="E230" s="14">
        <f t="shared" si="13"/>
        <v>2</v>
      </c>
      <c r="F230" s="14" t="s">
        <v>118</v>
      </c>
      <c r="G230" s="14">
        <f t="shared" si="14"/>
        <v>1</v>
      </c>
      <c r="H230" s="14" t="s">
        <v>119</v>
      </c>
      <c r="I230" s="14" t="s">
        <v>148</v>
      </c>
      <c r="J230" s="14">
        <f t="shared" si="15"/>
        <v>1</v>
      </c>
      <c r="K230" s="9">
        <v>71.357500000000002</v>
      </c>
      <c r="L230" s="9">
        <v>2</v>
      </c>
      <c r="M230" s="9">
        <v>2</v>
      </c>
      <c r="N230" s="9">
        <v>1</v>
      </c>
      <c r="O230" s="9">
        <v>1</v>
      </c>
    </row>
    <row r="231" spans="1:15" x14ac:dyDescent="0.3">
      <c r="A231" s="13">
        <v>67.447500000000005</v>
      </c>
      <c r="B231" s="17" t="s">
        <v>137</v>
      </c>
      <c r="C231" s="17">
        <f t="shared" si="12"/>
        <v>2</v>
      </c>
      <c r="D231" s="14" t="s">
        <v>10</v>
      </c>
      <c r="E231" s="14">
        <f t="shared" si="13"/>
        <v>2</v>
      </c>
      <c r="F231" s="14" t="s">
        <v>118</v>
      </c>
      <c r="G231" s="14">
        <f t="shared" si="14"/>
        <v>1</v>
      </c>
      <c r="H231" s="14" t="s">
        <v>119</v>
      </c>
      <c r="I231" s="14" t="s">
        <v>148</v>
      </c>
      <c r="J231" s="14">
        <f t="shared" si="15"/>
        <v>1</v>
      </c>
      <c r="K231" s="9">
        <v>67.447500000000005</v>
      </c>
      <c r="L231" s="9">
        <v>2</v>
      </c>
      <c r="M231" s="9">
        <v>2</v>
      </c>
      <c r="N231" s="9">
        <v>1</v>
      </c>
      <c r="O231" s="9">
        <v>1</v>
      </c>
    </row>
    <row r="232" spans="1:15" x14ac:dyDescent="0.3">
      <c r="A232" s="13">
        <v>73.3125</v>
      </c>
      <c r="B232" s="17" t="s">
        <v>137</v>
      </c>
      <c r="C232" s="17">
        <f t="shared" si="12"/>
        <v>2</v>
      </c>
      <c r="D232" s="14" t="s">
        <v>10</v>
      </c>
      <c r="E232" s="14">
        <f t="shared" si="13"/>
        <v>2</v>
      </c>
      <c r="F232" s="14" t="s">
        <v>118</v>
      </c>
      <c r="G232" s="14">
        <f t="shared" si="14"/>
        <v>1</v>
      </c>
      <c r="H232" s="14" t="s">
        <v>119</v>
      </c>
      <c r="I232" s="14" t="s">
        <v>148</v>
      </c>
      <c r="J232" s="14">
        <f t="shared" si="15"/>
        <v>1</v>
      </c>
      <c r="K232" s="9">
        <v>73.3125</v>
      </c>
      <c r="L232" s="9">
        <v>2</v>
      </c>
      <c r="M232" s="9">
        <v>2</v>
      </c>
      <c r="N232" s="9">
        <v>1</v>
      </c>
      <c r="O232" s="9">
        <v>1</v>
      </c>
    </row>
    <row r="233" spans="1:15" x14ac:dyDescent="0.3">
      <c r="A233" s="13">
        <v>80.155000000000001</v>
      </c>
      <c r="B233" s="17" t="s">
        <v>137</v>
      </c>
      <c r="C233" s="17">
        <f t="shared" si="12"/>
        <v>2</v>
      </c>
      <c r="D233" s="14" t="s">
        <v>10</v>
      </c>
      <c r="E233" s="14">
        <f t="shared" si="13"/>
        <v>2</v>
      </c>
      <c r="F233" s="14" t="s">
        <v>118</v>
      </c>
      <c r="G233" s="14">
        <f t="shared" si="14"/>
        <v>1</v>
      </c>
      <c r="H233" s="14" t="s">
        <v>119</v>
      </c>
      <c r="I233" s="14" t="s">
        <v>148</v>
      </c>
      <c r="J233" s="14">
        <f t="shared" si="15"/>
        <v>1</v>
      </c>
      <c r="K233" s="9">
        <v>80.155000000000001</v>
      </c>
      <c r="L233" s="9">
        <v>2</v>
      </c>
      <c r="M233" s="9">
        <v>2</v>
      </c>
      <c r="N233" s="9">
        <v>1</v>
      </c>
      <c r="O233" s="9">
        <v>1</v>
      </c>
    </row>
    <row r="234" spans="1:15" x14ac:dyDescent="0.3">
      <c r="A234" s="13">
        <v>84.064999999999998</v>
      </c>
      <c r="B234" s="17" t="s">
        <v>137</v>
      </c>
      <c r="C234" s="17">
        <f t="shared" si="12"/>
        <v>2</v>
      </c>
      <c r="D234" s="14" t="s">
        <v>10</v>
      </c>
      <c r="E234" s="14">
        <f t="shared" si="13"/>
        <v>2</v>
      </c>
      <c r="F234" s="14" t="s">
        <v>118</v>
      </c>
      <c r="G234" s="14">
        <f t="shared" si="14"/>
        <v>1</v>
      </c>
      <c r="H234" s="14" t="s">
        <v>119</v>
      </c>
      <c r="I234" s="14" t="s">
        <v>148</v>
      </c>
      <c r="J234" s="14">
        <f t="shared" si="15"/>
        <v>1</v>
      </c>
      <c r="K234" s="9">
        <v>84.064999999999998</v>
      </c>
      <c r="L234" s="9">
        <v>2</v>
      </c>
      <c r="M234" s="9">
        <v>2</v>
      </c>
      <c r="N234" s="9">
        <v>1</v>
      </c>
      <c r="O234" s="9">
        <v>1</v>
      </c>
    </row>
    <row r="235" spans="1:15" x14ac:dyDescent="0.3">
      <c r="A235" s="13">
        <v>94.817499999999995</v>
      </c>
      <c r="B235" s="17" t="s">
        <v>137</v>
      </c>
      <c r="C235" s="17">
        <f t="shared" si="12"/>
        <v>2</v>
      </c>
      <c r="D235" s="14" t="s">
        <v>115</v>
      </c>
      <c r="E235" s="14">
        <f t="shared" si="13"/>
        <v>4</v>
      </c>
      <c r="F235" s="14" t="s">
        <v>118</v>
      </c>
      <c r="G235" s="14">
        <f t="shared" si="14"/>
        <v>1</v>
      </c>
      <c r="H235" s="14" t="s">
        <v>119</v>
      </c>
      <c r="I235" s="14" t="s">
        <v>148</v>
      </c>
      <c r="J235" s="14">
        <f t="shared" si="15"/>
        <v>1</v>
      </c>
      <c r="K235" s="9">
        <v>94.817499999999995</v>
      </c>
      <c r="L235" s="9">
        <v>2</v>
      </c>
      <c r="M235" s="9">
        <v>4</v>
      </c>
      <c r="N235" s="9">
        <v>1</v>
      </c>
      <c r="O235" s="9">
        <v>1</v>
      </c>
    </row>
    <row r="236" spans="1:15" x14ac:dyDescent="0.3">
      <c r="A236" s="13">
        <v>78.2</v>
      </c>
      <c r="B236" s="17" t="s">
        <v>137</v>
      </c>
      <c r="C236" s="17">
        <f t="shared" si="12"/>
        <v>2</v>
      </c>
      <c r="D236" s="14" t="s">
        <v>115</v>
      </c>
      <c r="E236" s="14">
        <f t="shared" si="13"/>
        <v>4</v>
      </c>
      <c r="F236" s="14" t="s">
        <v>118</v>
      </c>
      <c r="G236" s="14">
        <f t="shared" si="14"/>
        <v>1</v>
      </c>
      <c r="H236" s="14" t="s">
        <v>119</v>
      </c>
      <c r="I236" s="14" t="s">
        <v>148</v>
      </c>
      <c r="J236" s="14">
        <f t="shared" si="15"/>
        <v>1</v>
      </c>
      <c r="K236" s="9">
        <v>78.2</v>
      </c>
      <c r="L236" s="9">
        <v>2</v>
      </c>
      <c r="M236" s="9">
        <v>4</v>
      </c>
      <c r="N236" s="9">
        <v>1</v>
      </c>
      <c r="O236" s="9">
        <v>1</v>
      </c>
    </row>
    <row r="237" spans="1:15" x14ac:dyDescent="0.3">
      <c r="A237" s="13">
        <v>81.132499999999993</v>
      </c>
      <c r="B237" s="17" t="s">
        <v>137</v>
      </c>
      <c r="C237" s="17">
        <f t="shared" si="12"/>
        <v>2</v>
      </c>
      <c r="D237" s="14" t="s">
        <v>115</v>
      </c>
      <c r="E237" s="14">
        <f t="shared" si="13"/>
        <v>4</v>
      </c>
      <c r="F237" s="14" t="s">
        <v>118</v>
      </c>
      <c r="G237" s="14">
        <f t="shared" si="14"/>
        <v>1</v>
      </c>
      <c r="H237" s="14" t="s">
        <v>119</v>
      </c>
      <c r="I237" s="14" t="s">
        <v>148</v>
      </c>
      <c r="J237" s="14">
        <f t="shared" si="15"/>
        <v>1</v>
      </c>
      <c r="K237" s="9">
        <v>81.132499999999993</v>
      </c>
      <c r="L237" s="9">
        <v>2</v>
      </c>
      <c r="M237" s="9">
        <v>4</v>
      </c>
      <c r="N237" s="9">
        <v>1</v>
      </c>
      <c r="O237" s="9">
        <v>1</v>
      </c>
    </row>
    <row r="238" spans="1:15" x14ac:dyDescent="0.3">
      <c r="A238" s="13">
        <v>83.087500000000006</v>
      </c>
      <c r="B238" s="17" t="s">
        <v>137</v>
      </c>
      <c r="C238" s="17">
        <f t="shared" si="12"/>
        <v>2</v>
      </c>
      <c r="D238" s="14" t="s">
        <v>115</v>
      </c>
      <c r="E238" s="14">
        <f t="shared" si="13"/>
        <v>4</v>
      </c>
      <c r="F238" s="14" t="s">
        <v>118</v>
      </c>
      <c r="G238" s="14">
        <f t="shared" si="14"/>
        <v>1</v>
      </c>
      <c r="H238" s="14" t="s">
        <v>119</v>
      </c>
      <c r="I238" s="14" t="s">
        <v>148</v>
      </c>
      <c r="J238" s="14">
        <f t="shared" si="15"/>
        <v>1</v>
      </c>
      <c r="K238" s="9">
        <v>83.087500000000006</v>
      </c>
      <c r="L238" s="9">
        <v>2</v>
      </c>
      <c r="M238" s="9">
        <v>4</v>
      </c>
      <c r="N238" s="9">
        <v>1</v>
      </c>
      <c r="O238" s="9">
        <v>1</v>
      </c>
    </row>
    <row r="239" spans="1:15" x14ac:dyDescent="0.3">
      <c r="A239" s="13">
        <v>89.93</v>
      </c>
      <c r="B239" s="17" t="s">
        <v>137</v>
      </c>
      <c r="C239" s="17">
        <f t="shared" si="12"/>
        <v>2</v>
      </c>
      <c r="D239" s="14" t="s">
        <v>115</v>
      </c>
      <c r="E239" s="14">
        <f t="shared" si="13"/>
        <v>4</v>
      </c>
      <c r="F239" s="14" t="s">
        <v>118</v>
      </c>
      <c r="G239" s="14">
        <f t="shared" si="14"/>
        <v>1</v>
      </c>
      <c r="H239" s="14" t="s">
        <v>119</v>
      </c>
      <c r="I239" s="14" t="s">
        <v>148</v>
      </c>
      <c r="J239" s="14">
        <f t="shared" si="15"/>
        <v>1</v>
      </c>
      <c r="K239" s="9">
        <v>89.93</v>
      </c>
      <c r="L239" s="9">
        <v>2</v>
      </c>
      <c r="M239" s="9">
        <v>4</v>
      </c>
      <c r="N239" s="9">
        <v>1</v>
      </c>
      <c r="O239" s="9">
        <v>1</v>
      </c>
    </row>
    <row r="240" spans="1:15" x14ac:dyDescent="0.3">
      <c r="A240" s="13">
        <v>81.132499999999993</v>
      </c>
      <c r="B240" s="17" t="s">
        <v>137</v>
      </c>
      <c r="C240" s="17">
        <f t="shared" si="12"/>
        <v>2</v>
      </c>
      <c r="D240" s="14" t="s">
        <v>115</v>
      </c>
      <c r="E240" s="14">
        <f t="shared" si="13"/>
        <v>4</v>
      </c>
      <c r="F240" s="14" t="s">
        <v>118</v>
      </c>
      <c r="G240" s="14">
        <f t="shared" si="14"/>
        <v>1</v>
      </c>
      <c r="H240" s="14" t="s">
        <v>119</v>
      </c>
      <c r="I240" s="14" t="s">
        <v>148</v>
      </c>
      <c r="J240" s="14">
        <f t="shared" si="15"/>
        <v>1</v>
      </c>
      <c r="K240" s="9">
        <v>81.132499999999993</v>
      </c>
      <c r="L240" s="9">
        <v>2</v>
      </c>
      <c r="M240" s="9">
        <v>4</v>
      </c>
      <c r="N240" s="9">
        <v>1</v>
      </c>
      <c r="O240" s="9">
        <v>1</v>
      </c>
    </row>
    <row r="241" spans="1:15" x14ac:dyDescent="0.3">
      <c r="A241" s="13">
        <v>82.110000000000014</v>
      </c>
      <c r="B241" s="17" t="s">
        <v>137</v>
      </c>
      <c r="C241" s="17">
        <f t="shared" si="12"/>
        <v>2</v>
      </c>
      <c r="D241" s="14" t="s">
        <v>115</v>
      </c>
      <c r="E241" s="14">
        <f t="shared" si="13"/>
        <v>4</v>
      </c>
      <c r="F241" s="14" t="s">
        <v>118</v>
      </c>
      <c r="G241" s="14">
        <f t="shared" si="14"/>
        <v>1</v>
      </c>
      <c r="H241" s="14" t="s">
        <v>119</v>
      </c>
      <c r="I241" s="14" t="s">
        <v>148</v>
      </c>
      <c r="J241" s="14">
        <f t="shared" si="15"/>
        <v>1</v>
      </c>
      <c r="K241" s="9">
        <v>82.110000000000014</v>
      </c>
      <c r="L241" s="9">
        <v>2</v>
      </c>
      <c r="M241" s="9">
        <v>4</v>
      </c>
      <c r="N241" s="9">
        <v>1</v>
      </c>
      <c r="O241" s="9">
        <v>1</v>
      </c>
    </row>
    <row r="242" spans="1:15" x14ac:dyDescent="0.3">
      <c r="A242" s="13">
        <v>82.110000000000014</v>
      </c>
      <c r="B242" s="17" t="s">
        <v>137</v>
      </c>
      <c r="C242" s="17">
        <f t="shared" si="12"/>
        <v>2</v>
      </c>
      <c r="D242" s="14" t="s">
        <v>115</v>
      </c>
      <c r="E242" s="14">
        <f t="shared" si="13"/>
        <v>4</v>
      </c>
      <c r="F242" s="14" t="s">
        <v>118</v>
      </c>
      <c r="G242" s="14">
        <f t="shared" si="14"/>
        <v>1</v>
      </c>
      <c r="H242" s="14" t="s">
        <v>119</v>
      </c>
      <c r="I242" s="14" t="s">
        <v>148</v>
      </c>
      <c r="J242" s="14">
        <f t="shared" si="15"/>
        <v>1</v>
      </c>
      <c r="K242" s="9">
        <v>82.110000000000014</v>
      </c>
      <c r="L242" s="9">
        <v>2</v>
      </c>
      <c r="M242" s="9">
        <v>4</v>
      </c>
      <c r="N242" s="9">
        <v>1</v>
      </c>
      <c r="O242" s="9">
        <v>1</v>
      </c>
    </row>
    <row r="243" spans="1:15" x14ac:dyDescent="0.3">
      <c r="A243" s="13">
        <v>82.110000000000014</v>
      </c>
      <c r="B243" s="17" t="s">
        <v>137</v>
      </c>
      <c r="C243" s="17">
        <f t="shared" si="12"/>
        <v>2</v>
      </c>
      <c r="D243" s="14" t="s">
        <v>115</v>
      </c>
      <c r="E243" s="14">
        <f t="shared" si="13"/>
        <v>4</v>
      </c>
      <c r="F243" s="14" t="s">
        <v>118</v>
      </c>
      <c r="G243" s="14">
        <f t="shared" si="14"/>
        <v>1</v>
      </c>
      <c r="H243" s="14" t="s">
        <v>119</v>
      </c>
      <c r="I243" s="14" t="s">
        <v>148</v>
      </c>
      <c r="J243" s="14">
        <f t="shared" si="15"/>
        <v>1</v>
      </c>
      <c r="K243" s="9">
        <v>82.110000000000014</v>
      </c>
      <c r="L243" s="9">
        <v>2</v>
      </c>
      <c r="M243" s="9">
        <v>4</v>
      </c>
      <c r="N243" s="9">
        <v>1</v>
      </c>
      <c r="O243" s="9">
        <v>1</v>
      </c>
    </row>
    <row r="244" spans="1:15" x14ac:dyDescent="0.3">
      <c r="A244" s="13">
        <v>79.177500000000009</v>
      </c>
      <c r="B244" s="17" t="s">
        <v>137</v>
      </c>
      <c r="C244" s="17">
        <f t="shared" si="12"/>
        <v>2</v>
      </c>
      <c r="D244" s="14" t="s">
        <v>115</v>
      </c>
      <c r="E244" s="14">
        <f t="shared" si="13"/>
        <v>4</v>
      </c>
      <c r="F244" s="14" t="s">
        <v>118</v>
      </c>
      <c r="G244" s="14">
        <f t="shared" si="14"/>
        <v>1</v>
      </c>
      <c r="H244" s="14" t="s">
        <v>119</v>
      </c>
      <c r="I244" s="14" t="s">
        <v>148</v>
      </c>
      <c r="J244" s="14">
        <f t="shared" si="15"/>
        <v>1</v>
      </c>
      <c r="K244" s="9">
        <v>79.177500000000009</v>
      </c>
      <c r="L244" s="9">
        <v>2</v>
      </c>
      <c r="M244" s="9">
        <v>4</v>
      </c>
      <c r="N244" s="9">
        <v>1</v>
      </c>
      <c r="O244" s="9">
        <v>1</v>
      </c>
    </row>
    <row r="245" spans="1:15" x14ac:dyDescent="0.3">
      <c r="A245" s="13">
        <v>87.974999999999994</v>
      </c>
      <c r="B245" s="17" t="s">
        <v>137</v>
      </c>
      <c r="C245" s="17">
        <f t="shared" si="12"/>
        <v>2</v>
      </c>
      <c r="D245" s="14" t="s">
        <v>115</v>
      </c>
      <c r="E245" s="14">
        <f t="shared" si="13"/>
        <v>4</v>
      </c>
      <c r="F245" s="14" t="s">
        <v>118</v>
      </c>
      <c r="G245" s="14">
        <f t="shared" si="14"/>
        <v>1</v>
      </c>
      <c r="H245" s="14" t="s">
        <v>119</v>
      </c>
      <c r="I245" s="14" t="s">
        <v>148</v>
      </c>
      <c r="J245" s="14">
        <f t="shared" si="15"/>
        <v>1</v>
      </c>
      <c r="K245" s="9">
        <v>87.974999999999994</v>
      </c>
      <c r="L245" s="9">
        <v>2</v>
      </c>
      <c r="M245" s="9">
        <v>4</v>
      </c>
      <c r="N245" s="9">
        <v>1</v>
      </c>
      <c r="O245" s="9">
        <v>1</v>
      </c>
    </row>
    <row r="246" spans="1:15" x14ac:dyDescent="0.3">
      <c r="A246" s="13">
        <v>71.357500000000002</v>
      </c>
      <c r="B246" s="17" t="s">
        <v>137</v>
      </c>
      <c r="C246" s="17">
        <f t="shared" si="12"/>
        <v>2</v>
      </c>
      <c r="D246" s="14" t="s">
        <v>122</v>
      </c>
      <c r="E246" s="14">
        <f t="shared" si="13"/>
        <v>5</v>
      </c>
      <c r="F246" s="14" t="s">
        <v>118</v>
      </c>
      <c r="G246" s="14">
        <f t="shared" si="14"/>
        <v>1</v>
      </c>
      <c r="H246" s="14" t="s">
        <v>119</v>
      </c>
      <c r="I246" s="14" t="s">
        <v>148</v>
      </c>
      <c r="J246" s="14">
        <f t="shared" si="15"/>
        <v>1</v>
      </c>
      <c r="K246" s="9">
        <v>71.357500000000002</v>
      </c>
      <c r="L246" s="9">
        <v>2</v>
      </c>
      <c r="M246" s="9">
        <v>5</v>
      </c>
      <c r="N246" s="9">
        <v>1</v>
      </c>
      <c r="O246" s="9">
        <v>1</v>
      </c>
    </row>
    <row r="247" spans="1:15" x14ac:dyDescent="0.3">
      <c r="A247" s="13">
        <v>84.064999999999998</v>
      </c>
      <c r="B247" s="17" t="s">
        <v>137</v>
      </c>
      <c r="C247" s="17">
        <f t="shared" si="12"/>
        <v>2</v>
      </c>
      <c r="D247" s="14" t="s">
        <v>122</v>
      </c>
      <c r="E247" s="14">
        <f t="shared" si="13"/>
        <v>5</v>
      </c>
      <c r="F247" s="14" t="s">
        <v>118</v>
      </c>
      <c r="G247" s="14">
        <f t="shared" si="14"/>
        <v>1</v>
      </c>
      <c r="H247" s="14" t="s">
        <v>119</v>
      </c>
      <c r="I247" s="14" t="s">
        <v>148</v>
      </c>
      <c r="J247" s="14">
        <f t="shared" si="15"/>
        <v>1</v>
      </c>
      <c r="K247" s="9">
        <v>84.064999999999998</v>
      </c>
      <c r="L247" s="9">
        <v>2</v>
      </c>
      <c r="M247" s="9">
        <v>5</v>
      </c>
      <c r="N247" s="9">
        <v>1</v>
      </c>
      <c r="O247" s="9">
        <v>1</v>
      </c>
    </row>
    <row r="248" spans="1:15" x14ac:dyDescent="0.3">
      <c r="A248" s="13">
        <v>90.907499999999999</v>
      </c>
      <c r="B248" s="17" t="s">
        <v>137</v>
      </c>
      <c r="C248" s="17">
        <f t="shared" si="12"/>
        <v>2</v>
      </c>
      <c r="D248" s="14" t="s">
        <v>122</v>
      </c>
      <c r="E248" s="14">
        <f t="shared" si="13"/>
        <v>5</v>
      </c>
      <c r="F248" s="14" t="s">
        <v>118</v>
      </c>
      <c r="G248" s="14">
        <f t="shared" si="14"/>
        <v>1</v>
      </c>
      <c r="H248" s="14" t="s">
        <v>119</v>
      </c>
      <c r="I248" s="14" t="s">
        <v>148</v>
      </c>
      <c r="J248" s="14">
        <f t="shared" si="15"/>
        <v>1</v>
      </c>
      <c r="K248" s="9">
        <v>90.907499999999999</v>
      </c>
      <c r="L248" s="9">
        <v>2</v>
      </c>
      <c r="M248" s="9">
        <v>5</v>
      </c>
      <c r="N248" s="9">
        <v>1</v>
      </c>
      <c r="O248" s="9">
        <v>1</v>
      </c>
    </row>
    <row r="249" spans="1:15" x14ac:dyDescent="0.3">
      <c r="A249" s="13">
        <v>86.997500000000016</v>
      </c>
      <c r="B249" s="17" t="s">
        <v>137</v>
      </c>
      <c r="C249" s="17">
        <f t="shared" si="12"/>
        <v>2</v>
      </c>
      <c r="D249" s="14" t="s">
        <v>122</v>
      </c>
      <c r="E249" s="14">
        <f t="shared" si="13"/>
        <v>5</v>
      </c>
      <c r="F249" s="14" t="s">
        <v>118</v>
      </c>
      <c r="G249" s="14">
        <f t="shared" si="14"/>
        <v>1</v>
      </c>
      <c r="H249" s="14" t="s">
        <v>119</v>
      </c>
      <c r="I249" s="14" t="s">
        <v>148</v>
      </c>
      <c r="J249" s="14">
        <f t="shared" si="15"/>
        <v>1</v>
      </c>
      <c r="K249" s="9">
        <v>86.997500000000016</v>
      </c>
      <c r="L249" s="9">
        <v>2</v>
      </c>
      <c r="M249" s="9">
        <v>5</v>
      </c>
      <c r="N249" s="9">
        <v>1</v>
      </c>
      <c r="O249" s="9">
        <v>1</v>
      </c>
    </row>
    <row r="250" spans="1:15" x14ac:dyDescent="0.3">
      <c r="A250" s="13">
        <v>85.042500000000004</v>
      </c>
      <c r="B250" s="17" t="s">
        <v>137</v>
      </c>
      <c r="C250" s="17">
        <f t="shared" si="12"/>
        <v>2</v>
      </c>
      <c r="D250" s="14" t="s">
        <v>122</v>
      </c>
      <c r="E250" s="14">
        <f t="shared" si="13"/>
        <v>5</v>
      </c>
      <c r="F250" s="14" t="s">
        <v>118</v>
      </c>
      <c r="G250" s="14">
        <f t="shared" si="14"/>
        <v>1</v>
      </c>
      <c r="H250" s="14" t="s">
        <v>119</v>
      </c>
      <c r="I250" s="14" t="s">
        <v>148</v>
      </c>
      <c r="J250" s="14">
        <f t="shared" si="15"/>
        <v>1</v>
      </c>
      <c r="K250" s="9">
        <v>85.042500000000004</v>
      </c>
      <c r="L250" s="9">
        <v>2</v>
      </c>
      <c r="M250" s="9">
        <v>5</v>
      </c>
      <c r="N250" s="9">
        <v>1</v>
      </c>
      <c r="O250" s="9">
        <v>1</v>
      </c>
    </row>
    <row r="251" spans="1:15" x14ac:dyDescent="0.3">
      <c r="A251" s="13">
        <v>87.974999999999994</v>
      </c>
      <c r="B251" s="17" t="s">
        <v>137</v>
      </c>
      <c r="C251" s="17">
        <f t="shared" si="12"/>
        <v>2</v>
      </c>
      <c r="D251" s="14" t="s">
        <v>122</v>
      </c>
      <c r="E251" s="14">
        <f t="shared" si="13"/>
        <v>5</v>
      </c>
      <c r="F251" s="14" t="s">
        <v>118</v>
      </c>
      <c r="G251" s="14">
        <f t="shared" si="14"/>
        <v>1</v>
      </c>
      <c r="H251" s="14" t="s">
        <v>119</v>
      </c>
      <c r="I251" s="14" t="s">
        <v>148</v>
      </c>
      <c r="J251" s="14">
        <f t="shared" si="15"/>
        <v>1</v>
      </c>
      <c r="K251" s="9">
        <v>87.974999999999994</v>
      </c>
      <c r="L251" s="9">
        <v>2</v>
      </c>
      <c r="M251" s="9">
        <v>5</v>
      </c>
      <c r="N251" s="9">
        <v>1</v>
      </c>
      <c r="O251" s="9">
        <v>1</v>
      </c>
    </row>
    <row r="252" spans="1:15" x14ac:dyDescent="0.3">
      <c r="A252" s="13">
        <v>77.222499999999997</v>
      </c>
      <c r="B252" s="17" t="s">
        <v>137</v>
      </c>
      <c r="C252" s="17">
        <f t="shared" si="12"/>
        <v>2</v>
      </c>
      <c r="D252" s="14" t="s">
        <v>122</v>
      </c>
      <c r="E252" s="14">
        <f t="shared" si="13"/>
        <v>5</v>
      </c>
      <c r="F252" s="14" t="s">
        <v>118</v>
      </c>
      <c r="G252" s="14">
        <f t="shared" si="14"/>
        <v>1</v>
      </c>
      <c r="H252" s="14" t="s">
        <v>119</v>
      </c>
      <c r="I252" s="14" t="s">
        <v>148</v>
      </c>
      <c r="J252" s="14">
        <f t="shared" si="15"/>
        <v>1</v>
      </c>
      <c r="K252" s="9">
        <v>77.222499999999997</v>
      </c>
      <c r="L252" s="9">
        <v>2</v>
      </c>
      <c r="M252" s="9">
        <v>5</v>
      </c>
      <c r="N252" s="9">
        <v>1</v>
      </c>
      <c r="O252" s="9">
        <v>1</v>
      </c>
    </row>
    <row r="253" spans="1:15" x14ac:dyDescent="0.3">
      <c r="A253" s="13">
        <v>79.177500000000009</v>
      </c>
      <c r="B253" s="17" t="s">
        <v>137</v>
      </c>
      <c r="C253" s="17">
        <f t="shared" si="12"/>
        <v>2</v>
      </c>
      <c r="D253" s="14" t="s">
        <v>122</v>
      </c>
      <c r="E253" s="14">
        <f t="shared" si="13"/>
        <v>5</v>
      </c>
      <c r="F253" s="14" t="s">
        <v>118</v>
      </c>
      <c r="G253" s="14">
        <f t="shared" si="14"/>
        <v>1</v>
      </c>
      <c r="H253" s="14" t="s">
        <v>119</v>
      </c>
      <c r="I253" s="14" t="s">
        <v>148</v>
      </c>
      <c r="J253" s="14">
        <f t="shared" si="15"/>
        <v>1</v>
      </c>
      <c r="K253" s="9">
        <v>79.177500000000009</v>
      </c>
      <c r="L253" s="9">
        <v>2</v>
      </c>
      <c r="M253" s="9">
        <v>5</v>
      </c>
      <c r="N253" s="9">
        <v>1</v>
      </c>
      <c r="O253" s="9">
        <v>1</v>
      </c>
    </row>
    <row r="254" spans="1:15" x14ac:dyDescent="0.3">
      <c r="A254" s="13">
        <v>73.3125</v>
      </c>
      <c r="B254" s="17" t="s">
        <v>137</v>
      </c>
      <c r="C254" s="17">
        <f t="shared" si="12"/>
        <v>2</v>
      </c>
      <c r="D254" s="14" t="s">
        <v>122</v>
      </c>
      <c r="E254" s="14">
        <f t="shared" si="13"/>
        <v>5</v>
      </c>
      <c r="F254" s="14" t="s">
        <v>118</v>
      </c>
      <c r="G254" s="14">
        <f t="shared" si="14"/>
        <v>1</v>
      </c>
      <c r="H254" s="14" t="s">
        <v>119</v>
      </c>
      <c r="I254" s="14" t="s">
        <v>148</v>
      </c>
      <c r="J254" s="14">
        <f t="shared" si="15"/>
        <v>1</v>
      </c>
      <c r="K254" s="9">
        <v>73.3125</v>
      </c>
      <c r="L254" s="9">
        <v>2</v>
      </c>
      <c r="M254" s="9">
        <v>5</v>
      </c>
      <c r="N254" s="9">
        <v>1</v>
      </c>
      <c r="O254" s="9">
        <v>1</v>
      </c>
    </row>
    <row r="255" spans="1:15" x14ac:dyDescent="0.3">
      <c r="A255" s="13">
        <v>83.087500000000006</v>
      </c>
      <c r="B255" s="17" t="s">
        <v>10</v>
      </c>
      <c r="C255" s="17">
        <f t="shared" si="12"/>
        <v>5</v>
      </c>
      <c r="D255" s="14" t="s">
        <v>10</v>
      </c>
      <c r="E255" s="14">
        <f t="shared" si="13"/>
        <v>2</v>
      </c>
      <c r="F255" s="14" t="s">
        <v>118</v>
      </c>
      <c r="G255" s="14">
        <f t="shared" si="14"/>
        <v>1</v>
      </c>
      <c r="H255" s="14" t="s">
        <v>119</v>
      </c>
      <c r="I255" s="14" t="s">
        <v>148</v>
      </c>
      <c r="J255" s="14">
        <f t="shared" si="15"/>
        <v>1</v>
      </c>
      <c r="K255" s="9">
        <v>83.087500000000006</v>
      </c>
      <c r="L255" s="9">
        <v>5</v>
      </c>
      <c r="M255" s="9">
        <v>2</v>
      </c>
      <c r="N255" s="9">
        <v>1</v>
      </c>
      <c r="O255" s="9">
        <v>1</v>
      </c>
    </row>
    <row r="256" spans="1:15" x14ac:dyDescent="0.3">
      <c r="A256" s="13">
        <v>79.177500000000009</v>
      </c>
      <c r="B256" s="17" t="s">
        <v>10</v>
      </c>
      <c r="C256" s="17">
        <f t="shared" si="12"/>
        <v>5</v>
      </c>
      <c r="D256" s="14" t="s">
        <v>10</v>
      </c>
      <c r="E256" s="14">
        <f t="shared" si="13"/>
        <v>2</v>
      </c>
      <c r="F256" s="14" t="s">
        <v>118</v>
      </c>
      <c r="G256" s="14">
        <f t="shared" si="14"/>
        <v>1</v>
      </c>
      <c r="H256" s="14" t="s">
        <v>119</v>
      </c>
      <c r="I256" s="14" t="s">
        <v>148</v>
      </c>
      <c r="J256" s="14">
        <f t="shared" si="15"/>
        <v>1</v>
      </c>
      <c r="K256" s="9">
        <v>79.177500000000009</v>
      </c>
      <c r="L256" s="9">
        <v>5</v>
      </c>
      <c r="M256" s="9">
        <v>2</v>
      </c>
      <c r="N256" s="9">
        <v>1</v>
      </c>
      <c r="O256" s="9">
        <v>1</v>
      </c>
    </row>
    <row r="257" spans="1:15" x14ac:dyDescent="0.3">
      <c r="A257" s="13">
        <v>70.38</v>
      </c>
      <c r="B257" s="17" t="s">
        <v>10</v>
      </c>
      <c r="C257" s="17">
        <f t="shared" si="12"/>
        <v>5</v>
      </c>
      <c r="D257" s="14" t="s">
        <v>10</v>
      </c>
      <c r="E257" s="14">
        <f t="shared" si="13"/>
        <v>2</v>
      </c>
      <c r="F257" s="14" t="s">
        <v>118</v>
      </c>
      <c r="G257" s="14">
        <f t="shared" si="14"/>
        <v>1</v>
      </c>
      <c r="H257" s="14" t="s">
        <v>119</v>
      </c>
      <c r="I257" s="14" t="s">
        <v>148</v>
      </c>
      <c r="J257" s="14">
        <f t="shared" si="15"/>
        <v>1</v>
      </c>
      <c r="K257" s="9">
        <v>70.38</v>
      </c>
      <c r="L257" s="9">
        <v>5</v>
      </c>
      <c r="M257" s="9">
        <v>2</v>
      </c>
      <c r="N257" s="9">
        <v>1</v>
      </c>
      <c r="O257" s="9">
        <v>1</v>
      </c>
    </row>
    <row r="258" spans="1:15" x14ac:dyDescent="0.3">
      <c r="A258" s="13">
        <v>80.155000000000001</v>
      </c>
      <c r="B258" s="17" t="s">
        <v>10</v>
      </c>
      <c r="C258" s="17">
        <f t="shared" si="12"/>
        <v>5</v>
      </c>
      <c r="D258" s="14" t="s">
        <v>10</v>
      </c>
      <c r="E258" s="14">
        <f t="shared" si="13"/>
        <v>2</v>
      </c>
      <c r="F258" s="14" t="s">
        <v>118</v>
      </c>
      <c r="G258" s="14">
        <f t="shared" si="14"/>
        <v>1</v>
      </c>
      <c r="H258" s="14" t="s">
        <v>119</v>
      </c>
      <c r="I258" s="14" t="s">
        <v>148</v>
      </c>
      <c r="J258" s="14">
        <f t="shared" si="15"/>
        <v>1</v>
      </c>
      <c r="K258" s="9">
        <v>80.155000000000001</v>
      </c>
      <c r="L258" s="9">
        <v>5</v>
      </c>
      <c r="M258" s="9">
        <v>2</v>
      </c>
      <c r="N258" s="9">
        <v>1</v>
      </c>
      <c r="O258" s="9">
        <v>1</v>
      </c>
    </row>
    <row r="259" spans="1:15" x14ac:dyDescent="0.3">
      <c r="A259" s="13">
        <v>83.087500000000006</v>
      </c>
      <c r="B259" s="17" t="s">
        <v>10</v>
      </c>
      <c r="C259" s="17">
        <f t="shared" ref="C259:C322" si="16">IF(B259="Morning",1,IF(B259="Afternoon",2,IF(B259="Evening",3,IF(B259="late Evening",4,IF(B259="Break",5)))))</f>
        <v>5</v>
      </c>
      <c r="D259" s="14" t="s">
        <v>10</v>
      </c>
      <c r="E259" s="14">
        <f t="shared" ref="E259:E322" si="17">IF(D259="Greetings",1,IF(D259="Break",2,IF(D259="Closing",3,IF(D259="demonstration",4,IF(D259="Hands on",5,IF(D259="Introduction",6,IF(D259="Lecture",7,IF(D259="No Activity",8,IF(D259="Peer Learning",9)))))))))</f>
        <v>2</v>
      </c>
      <c r="F259" s="14" t="s">
        <v>118</v>
      </c>
      <c r="G259" s="14">
        <f t="shared" ref="G259:G322" si="18">IF(F259="On Campus",1,IF(F259="Off Campus",2))</f>
        <v>1</v>
      </c>
      <c r="H259" s="14" t="s">
        <v>119</v>
      </c>
      <c r="I259" s="14" t="s">
        <v>148</v>
      </c>
      <c r="J259" s="14">
        <f t="shared" ref="J259:J322" si="19">IF(I259="Tools_Digital Drawing",1,IF(I259="Spatial Design",2,IF(I259="Technical Contexts",3)))</f>
        <v>1</v>
      </c>
      <c r="K259" s="9">
        <v>83.087500000000006</v>
      </c>
      <c r="L259" s="9">
        <v>5</v>
      </c>
      <c r="M259" s="9">
        <v>2</v>
      </c>
      <c r="N259" s="9">
        <v>1</v>
      </c>
      <c r="O259" s="9">
        <v>1</v>
      </c>
    </row>
    <row r="260" spans="1:15" x14ac:dyDescent="0.3">
      <c r="A260" s="13">
        <v>82.110000000000014</v>
      </c>
      <c r="B260" s="17" t="s">
        <v>10</v>
      </c>
      <c r="C260" s="17">
        <f t="shared" si="16"/>
        <v>5</v>
      </c>
      <c r="D260" s="14" t="s">
        <v>10</v>
      </c>
      <c r="E260" s="14">
        <f t="shared" si="17"/>
        <v>2</v>
      </c>
      <c r="F260" s="14" t="s">
        <v>118</v>
      </c>
      <c r="G260" s="14">
        <f t="shared" si="18"/>
        <v>1</v>
      </c>
      <c r="H260" s="14" t="s">
        <v>119</v>
      </c>
      <c r="I260" s="14" t="s">
        <v>148</v>
      </c>
      <c r="J260" s="14">
        <f t="shared" si="19"/>
        <v>1</v>
      </c>
      <c r="K260" s="9">
        <v>82.110000000000014</v>
      </c>
      <c r="L260" s="9">
        <v>5</v>
      </c>
      <c r="M260" s="9">
        <v>2</v>
      </c>
      <c r="N260" s="9">
        <v>1</v>
      </c>
      <c r="O260" s="9">
        <v>1</v>
      </c>
    </row>
    <row r="261" spans="1:15" x14ac:dyDescent="0.3">
      <c r="A261" s="13">
        <v>86.997500000000016</v>
      </c>
      <c r="B261" s="17" t="s">
        <v>10</v>
      </c>
      <c r="C261" s="17">
        <f t="shared" si="16"/>
        <v>5</v>
      </c>
      <c r="D261" s="14" t="s">
        <v>10</v>
      </c>
      <c r="E261" s="14">
        <f t="shared" si="17"/>
        <v>2</v>
      </c>
      <c r="F261" s="14" t="s">
        <v>118</v>
      </c>
      <c r="G261" s="14">
        <f t="shared" si="18"/>
        <v>1</v>
      </c>
      <c r="H261" s="14" t="s">
        <v>119</v>
      </c>
      <c r="I261" s="14" t="s">
        <v>148</v>
      </c>
      <c r="J261" s="14">
        <f t="shared" si="19"/>
        <v>1</v>
      </c>
      <c r="K261" s="9">
        <v>86.997500000000016</v>
      </c>
      <c r="L261" s="9">
        <v>5</v>
      </c>
      <c r="M261" s="9">
        <v>2</v>
      </c>
      <c r="N261" s="9">
        <v>1</v>
      </c>
      <c r="O261" s="9">
        <v>1</v>
      </c>
    </row>
    <row r="262" spans="1:15" x14ac:dyDescent="0.3">
      <c r="A262" s="13">
        <v>86.997500000000016</v>
      </c>
      <c r="B262" s="17" t="s">
        <v>10</v>
      </c>
      <c r="C262" s="17">
        <f t="shared" si="16"/>
        <v>5</v>
      </c>
      <c r="D262" s="14" t="s">
        <v>10</v>
      </c>
      <c r="E262" s="14">
        <f t="shared" si="17"/>
        <v>2</v>
      </c>
      <c r="F262" s="14" t="s">
        <v>118</v>
      </c>
      <c r="G262" s="14">
        <f t="shared" si="18"/>
        <v>1</v>
      </c>
      <c r="H262" s="14" t="s">
        <v>119</v>
      </c>
      <c r="I262" s="14" t="s">
        <v>148</v>
      </c>
      <c r="J262" s="14">
        <f t="shared" si="19"/>
        <v>1</v>
      </c>
      <c r="K262" s="9">
        <v>86.997500000000016</v>
      </c>
      <c r="L262" s="9">
        <v>5</v>
      </c>
      <c r="M262" s="9">
        <v>2</v>
      </c>
      <c r="N262" s="9">
        <v>1</v>
      </c>
      <c r="O262" s="9">
        <v>1</v>
      </c>
    </row>
    <row r="263" spans="1:15" x14ac:dyDescent="0.3">
      <c r="A263" s="13">
        <v>79.177500000000009</v>
      </c>
      <c r="B263" s="17" t="s">
        <v>10</v>
      </c>
      <c r="C263" s="17">
        <f t="shared" si="16"/>
        <v>5</v>
      </c>
      <c r="D263" s="14" t="s">
        <v>10</v>
      </c>
      <c r="E263" s="14">
        <f t="shared" si="17"/>
        <v>2</v>
      </c>
      <c r="F263" s="14" t="s">
        <v>118</v>
      </c>
      <c r="G263" s="14">
        <f t="shared" si="18"/>
        <v>1</v>
      </c>
      <c r="H263" s="14" t="s">
        <v>119</v>
      </c>
      <c r="I263" s="14" t="s">
        <v>148</v>
      </c>
      <c r="J263" s="14">
        <f t="shared" si="19"/>
        <v>1</v>
      </c>
      <c r="K263" s="9">
        <v>79.177500000000009</v>
      </c>
      <c r="L263" s="9">
        <v>5</v>
      </c>
      <c r="M263" s="9">
        <v>2</v>
      </c>
      <c r="N263" s="9">
        <v>1</v>
      </c>
      <c r="O263" s="9">
        <v>1</v>
      </c>
    </row>
    <row r="264" spans="1:15" x14ac:dyDescent="0.3">
      <c r="A264" s="13">
        <v>80.155000000000001</v>
      </c>
      <c r="B264" s="17" t="s">
        <v>10</v>
      </c>
      <c r="C264" s="17">
        <f t="shared" si="16"/>
        <v>5</v>
      </c>
      <c r="D264" s="14" t="s">
        <v>10</v>
      </c>
      <c r="E264" s="14">
        <f t="shared" si="17"/>
        <v>2</v>
      </c>
      <c r="F264" s="14" t="s">
        <v>118</v>
      </c>
      <c r="G264" s="14">
        <f t="shared" si="18"/>
        <v>1</v>
      </c>
      <c r="H264" s="14" t="s">
        <v>119</v>
      </c>
      <c r="I264" s="14" t="s">
        <v>148</v>
      </c>
      <c r="J264" s="14">
        <f t="shared" si="19"/>
        <v>1</v>
      </c>
      <c r="K264" s="9">
        <v>80.155000000000001</v>
      </c>
      <c r="L264" s="9">
        <v>5</v>
      </c>
      <c r="M264" s="9">
        <v>2</v>
      </c>
      <c r="N264" s="9">
        <v>1</v>
      </c>
      <c r="O264" s="9">
        <v>1</v>
      </c>
    </row>
    <row r="265" spans="1:15" x14ac:dyDescent="0.3">
      <c r="A265" s="13">
        <v>78.2</v>
      </c>
      <c r="B265" s="17" t="s">
        <v>10</v>
      </c>
      <c r="C265" s="17">
        <f t="shared" si="16"/>
        <v>5</v>
      </c>
      <c r="D265" s="14" t="s">
        <v>10</v>
      </c>
      <c r="E265" s="14">
        <f t="shared" si="17"/>
        <v>2</v>
      </c>
      <c r="F265" s="14" t="s">
        <v>118</v>
      </c>
      <c r="G265" s="14">
        <f t="shared" si="18"/>
        <v>1</v>
      </c>
      <c r="H265" s="14" t="s">
        <v>119</v>
      </c>
      <c r="I265" s="14" t="s">
        <v>148</v>
      </c>
      <c r="J265" s="14">
        <f t="shared" si="19"/>
        <v>1</v>
      </c>
      <c r="K265" s="9">
        <v>78.2</v>
      </c>
      <c r="L265" s="9">
        <v>5</v>
      </c>
      <c r="M265" s="9">
        <v>2</v>
      </c>
      <c r="N265" s="9">
        <v>1</v>
      </c>
      <c r="O265" s="9">
        <v>1</v>
      </c>
    </row>
    <row r="266" spans="1:15" x14ac:dyDescent="0.3">
      <c r="A266" s="13">
        <v>83.087500000000006</v>
      </c>
      <c r="B266" s="17" t="s">
        <v>10</v>
      </c>
      <c r="C266" s="17">
        <f t="shared" si="16"/>
        <v>5</v>
      </c>
      <c r="D266" s="14" t="s">
        <v>10</v>
      </c>
      <c r="E266" s="14">
        <f t="shared" si="17"/>
        <v>2</v>
      </c>
      <c r="F266" s="14" t="s">
        <v>118</v>
      </c>
      <c r="G266" s="14">
        <f t="shared" si="18"/>
        <v>1</v>
      </c>
      <c r="H266" s="14" t="s">
        <v>119</v>
      </c>
      <c r="I266" s="14" t="s">
        <v>148</v>
      </c>
      <c r="J266" s="14">
        <f t="shared" si="19"/>
        <v>1</v>
      </c>
      <c r="K266" s="9">
        <v>83.087500000000006</v>
      </c>
      <c r="L266" s="9">
        <v>5</v>
      </c>
      <c r="M266" s="9">
        <v>2</v>
      </c>
      <c r="N266" s="9">
        <v>1</v>
      </c>
      <c r="O266" s="9">
        <v>1</v>
      </c>
    </row>
    <row r="267" spans="1:15" x14ac:dyDescent="0.3">
      <c r="A267" s="13">
        <v>99.704999999999984</v>
      </c>
      <c r="B267" s="17" t="s">
        <v>10</v>
      </c>
      <c r="C267" s="17">
        <f t="shared" si="16"/>
        <v>5</v>
      </c>
      <c r="D267" s="14" t="s">
        <v>10</v>
      </c>
      <c r="E267" s="14">
        <f t="shared" si="17"/>
        <v>2</v>
      </c>
      <c r="F267" s="14" t="s">
        <v>118</v>
      </c>
      <c r="G267" s="14">
        <f t="shared" si="18"/>
        <v>1</v>
      </c>
      <c r="H267" s="14" t="s">
        <v>119</v>
      </c>
      <c r="I267" s="14" t="s">
        <v>148</v>
      </c>
      <c r="J267" s="14">
        <f t="shared" si="19"/>
        <v>1</v>
      </c>
      <c r="K267" s="9">
        <v>99.704999999999984</v>
      </c>
      <c r="L267" s="9">
        <v>5</v>
      </c>
      <c r="M267" s="9">
        <v>2</v>
      </c>
      <c r="N267" s="9">
        <v>1</v>
      </c>
      <c r="O267" s="9">
        <v>1</v>
      </c>
    </row>
    <row r="268" spans="1:15" x14ac:dyDescent="0.3">
      <c r="A268" s="13">
        <v>89.93</v>
      </c>
      <c r="B268" s="17" t="s">
        <v>10</v>
      </c>
      <c r="C268" s="17">
        <f t="shared" si="16"/>
        <v>5</v>
      </c>
      <c r="D268" s="14" t="s">
        <v>10</v>
      </c>
      <c r="E268" s="14">
        <f t="shared" si="17"/>
        <v>2</v>
      </c>
      <c r="F268" s="14" t="s">
        <v>118</v>
      </c>
      <c r="G268" s="14">
        <f t="shared" si="18"/>
        <v>1</v>
      </c>
      <c r="H268" s="14" t="s">
        <v>119</v>
      </c>
      <c r="I268" s="14" t="s">
        <v>148</v>
      </c>
      <c r="J268" s="14">
        <f t="shared" si="19"/>
        <v>1</v>
      </c>
      <c r="K268" s="9">
        <v>89.93</v>
      </c>
      <c r="L268" s="9">
        <v>5</v>
      </c>
      <c r="M268" s="9">
        <v>2</v>
      </c>
      <c r="N268" s="9">
        <v>1</v>
      </c>
      <c r="O268" s="9">
        <v>1</v>
      </c>
    </row>
    <row r="269" spans="1:15" x14ac:dyDescent="0.3">
      <c r="A269" s="13">
        <v>85.042500000000004</v>
      </c>
      <c r="B269" s="17" t="s">
        <v>10</v>
      </c>
      <c r="C269" s="17">
        <f t="shared" si="16"/>
        <v>5</v>
      </c>
      <c r="D269" s="14" t="s">
        <v>10</v>
      </c>
      <c r="E269" s="14">
        <f t="shared" si="17"/>
        <v>2</v>
      </c>
      <c r="F269" s="14" t="s">
        <v>118</v>
      </c>
      <c r="G269" s="14">
        <f t="shared" si="18"/>
        <v>1</v>
      </c>
      <c r="H269" s="14" t="s">
        <v>119</v>
      </c>
      <c r="I269" s="14" t="s">
        <v>148</v>
      </c>
      <c r="J269" s="14">
        <f t="shared" si="19"/>
        <v>1</v>
      </c>
      <c r="K269" s="9">
        <v>85.042500000000004</v>
      </c>
      <c r="L269" s="9">
        <v>5</v>
      </c>
      <c r="M269" s="9">
        <v>2</v>
      </c>
      <c r="N269" s="9">
        <v>1</v>
      </c>
      <c r="O269" s="9">
        <v>1</v>
      </c>
    </row>
    <row r="270" spans="1:15" x14ac:dyDescent="0.3">
      <c r="A270" s="13">
        <v>93.84</v>
      </c>
      <c r="B270" s="17" t="s">
        <v>10</v>
      </c>
      <c r="C270" s="17">
        <f t="shared" si="16"/>
        <v>5</v>
      </c>
      <c r="D270" s="14" t="s">
        <v>10</v>
      </c>
      <c r="E270" s="14">
        <f t="shared" si="17"/>
        <v>2</v>
      </c>
      <c r="F270" s="14" t="s">
        <v>118</v>
      </c>
      <c r="G270" s="14">
        <f t="shared" si="18"/>
        <v>1</v>
      </c>
      <c r="H270" s="14" t="s">
        <v>119</v>
      </c>
      <c r="I270" s="14" t="s">
        <v>148</v>
      </c>
      <c r="J270" s="14">
        <f t="shared" si="19"/>
        <v>1</v>
      </c>
      <c r="K270" s="9">
        <v>93.84</v>
      </c>
      <c r="L270" s="9">
        <v>5</v>
      </c>
      <c r="M270" s="9">
        <v>2</v>
      </c>
      <c r="N270" s="9">
        <v>1</v>
      </c>
      <c r="O270" s="9">
        <v>1</v>
      </c>
    </row>
    <row r="271" spans="1:15" x14ac:dyDescent="0.3">
      <c r="A271" s="13">
        <v>74.290000000000006</v>
      </c>
      <c r="B271" s="17" t="s">
        <v>10</v>
      </c>
      <c r="C271" s="17">
        <f t="shared" si="16"/>
        <v>5</v>
      </c>
      <c r="D271" s="14" t="s">
        <v>10</v>
      </c>
      <c r="E271" s="14">
        <f t="shared" si="17"/>
        <v>2</v>
      </c>
      <c r="F271" s="14" t="s">
        <v>118</v>
      </c>
      <c r="G271" s="14">
        <f t="shared" si="18"/>
        <v>1</v>
      </c>
      <c r="H271" s="14" t="s">
        <v>119</v>
      </c>
      <c r="I271" s="14" t="s">
        <v>148</v>
      </c>
      <c r="J271" s="14">
        <f t="shared" si="19"/>
        <v>1</v>
      </c>
      <c r="K271" s="9">
        <v>74.290000000000006</v>
      </c>
      <c r="L271" s="9">
        <v>5</v>
      </c>
      <c r="M271" s="9">
        <v>2</v>
      </c>
      <c r="N271" s="9">
        <v>1</v>
      </c>
      <c r="O271" s="9">
        <v>1</v>
      </c>
    </row>
    <row r="272" spans="1:15" x14ac:dyDescent="0.3">
      <c r="A272" s="13">
        <v>79.177500000000009</v>
      </c>
      <c r="B272" s="17" t="s">
        <v>10</v>
      </c>
      <c r="C272" s="17">
        <f t="shared" si="16"/>
        <v>5</v>
      </c>
      <c r="D272" s="14" t="s">
        <v>10</v>
      </c>
      <c r="E272" s="14">
        <f t="shared" si="17"/>
        <v>2</v>
      </c>
      <c r="F272" s="14" t="s">
        <v>118</v>
      </c>
      <c r="G272" s="14">
        <f t="shared" si="18"/>
        <v>1</v>
      </c>
      <c r="H272" s="14" t="s">
        <v>119</v>
      </c>
      <c r="I272" s="14" t="s">
        <v>148</v>
      </c>
      <c r="J272" s="14">
        <f t="shared" si="19"/>
        <v>1</v>
      </c>
      <c r="K272" s="9">
        <v>79.177500000000009</v>
      </c>
      <c r="L272" s="9">
        <v>5</v>
      </c>
      <c r="M272" s="9">
        <v>2</v>
      </c>
      <c r="N272" s="9">
        <v>1</v>
      </c>
      <c r="O272" s="9">
        <v>1</v>
      </c>
    </row>
    <row r="273" spans="1:15" x14ac:dyDescent="0.3">
      <c r="A273" s="13">
        <v>81.132499999999993</v>
      </c>
      <c r="B273" s="17" t="s">
        <v>138</v>
      </c>
      <c r="C273" s="17">
        <f t="shared" si="16"/>
        <v>3</v>
      </c>
      <c r="D273" s="14" t="s">
        <v>10</v>
      </c>
      <c r="E273" s="14">
        <f t="shared" si="17"/>
        <v>2</v>
      </c>
      <c r="F273" s="14" t="s">
        <v>118</v>
      </c>
      <c r="G273" s="14">
        <f t="shared" si="18"/>
        <v>1</v>
      </c>
      <c r="H273" s="14" t="s">
        <v>119</v>
      </c>
      <c r="I273" s="14" t="s">
        <v>148</v>
      </c>
      <c r="J273" s="14">
        <f t="shared" si="19"/>
        <v>1</v>
      </c>
      <c r="K273" s="9">
        <v>81.132499999999993</v>
      </c>
      <c r="L273" s="9">
        <v>3</v>
      </c>
      <c r="M273" s="9">
        <v>2</v>
      </c>
      <c r="N273" s="9">
        <v>1</v>
      </c>
      <c r="O273" s="9">
        <v>1</v>
      </c>
    </row>
    <row r="274" spans="1:15" x14ac:dyDescent="0.3">
      <c r="A274" s="13">
        <v>84.064999999999998</v>
      </c>
      <c r="B274" s="17" t="s">
        <v>138</v>
      </c>
      <c r="C274" s="17">
        <f t="shared" si="16"/>
        <v>3</v>
      </c>
      <c r="D274" s="14" t="s">
        <v>10</v>
      </c>
      <c r="E274" s="14">
        <f t="shared" si="17"/>
        <v>2</v>
      </c>
      <c r="F274" s="14" t="s">
        <v>118</v>
      </c>
      <c r="G274" s="14">
        <f t="shared" si="18"/>
        <v>1</v>
      </c>
      <c r="H274" s="14" t="s">
        <v>119</v>
      </c>
      <c r="I274" s="14" t="s">
        <v>148</v>
      </c>
      <c r="J274" s="14">
        <f t="shared" si="19"/>
        <v>1</v>
      </c>
      <c r="K274" s="9">
        <v>84.064999999999998</v>
      </c>
      <c r="L274" s="9">
        <v>3</v>
      </c>
      <c r="M274" s="9">
        <v>2</v>
      </c>
      <c r="N274" s="9">
        <v>1</v>
      </c>
      <c r="O274" s="9">
        <v>1</v>
      </c>
    </row>
    <row r="275" spans="1:15" x14ac:dyDescent="0.3">
      <c r="A275" s="13">
        <v>76.24499999999999</v>
      </c>
      <c r="B275" s="17" t="s">
        <v>138</v>
      </c>
      <c r="C275" s="17">
        <f t="shared" si="16"/>
        <v>3</v>
      </c>
      <c r="D275" s="14" t="s">
        <v>9</v>
      </c>
      <c r="E275" s="14">
        <f t="shared" si="17"/>
        <v>6</v>
      </c>
      <c r="F275" s="14" t="s">
        <v>118</v>
      </c>
      <c r="G275" s="14">
        <f t="shared" si="18"/>
        <v>1</v>
      </c>
      <c r="H275" s="14" t="s">
        <v>119</v>
      </c>
      <c r="I275" s="14" t="s">
        <v>148</v>
      </c>
      <c r="J275" s="14">
        <f t="shared" si="19"/>
        <v>1</v>
      </c>
      <c r="K275" s="9">
        <v>76.24499999999999</v>
      </c>
      <c r="L275" s="9">
        <v>3</v>
      </c>
      <c r="M275" s="9">
        <v>6</v>
      </c>
      <c r="N275" s="9">
        <v>1</v>
      </c>
      <c r="O275" s="9">
        <v>1</v>
      </c>
    </row>
    <row r="276" spans="1:15" x14ac:dyDescent="0.3">
      <c r="A276" s="13">
        <v>83.087500000000006</v>
      </c>
      <c r="B276" s="17" t="s">
        <v>138</v>
      </c>
      <c r="C276" s="17">
        <f t="shared" si="16"/>
        <v>3</v>
      </c>
      <c r="D276" s="14" t="s">
        <v>9</v>
      </c>
      <c r="E276" s="14">
        <f t="shared" si="17"/>
        <v>6</v>
      </c>
      <c r="F276" s="14" t="s">
        <v>118</v>
      </c>
      <c r="G276" s="14">
        <f t="shared" si="18"/>
        <v>1</v>
      </c>
      <c r="H276" s="14" t="s">
        <v>119</v>
      </c>
      <c r="I276" s="14" t="s">
        <v>148</v>
      </c>
      <c r="J276" s="14">
        <f t="shared" si="19"/>
        <v>1</v>
      </c>
      <c r="K276" s="9">
        <v>83.087500000000006</v>
      </c>
      <c r="L276" s="9">
        <v>3</v>
      </c>
      <c r="M276" s="9">
        <v>6</v>
      </c>
      <c r="N276" s="9">
        <v>1</v>
      </c>
      <c r="O276" s="9">
        <v>1</v>
      </c>
    </row>
    <row r="277" spans="1:15" x14ac:dyDescent="0.3">
      <c r="A277" s="13">
        <v>80.155000000000001</v>
      </c>
      <c r="B277" s="17" t="s">
        <v>138</v>
      </c>
      <c r="C277" s="17">
        <f t="shared" si="16"/>
        <v>3</v>
      </c>
      <c r="D277" s="14" t="s">
        <v>9</v>
      </c>
      <c r="E277" s="14">
        <f t="shared" si="17"/>
        <v>6</v>
      </c>
      <c r="F277" s="14" t="s">
        <v>118</v>
      </c>
      <c r="G277" s="14">
        <f t="shared" si="18"/>
        <v>1</v>
      </c>
      <c r="H277" s="14" t="s">
        <v>119</v>
      </c>
      <c r="I277" s="14" t="s">
        <v>148</v>
      </c>
      <c r="J277" s="14">
        <f t="shared" si="19"/>
        <v>1</v>
      </c>
      <c r="K277" s="9">
        <v>80.155000000000001</v>
      </c>
      <c r="L277" s="9">
        <v>3</v>
      </c>
      <c r="M277" s="9">
        <v>6</v>
      </c>
      <c r="N277" s="9">
        <v>1</v>
      </c>
      <c r="O277" s="9">
        <v>1</v>
      </c>
    </row>
    <row r="278" spans="1:15" x14ac:dyDescent="0.3">
      <c r="A278" s="13">
        <v>81.132499999999993</v>
      </c>
      <c r="B278" s="17" t="s">
        <v>138</v>
      </c>
      <c r="C278" s="17">
        <f t="shared" si="16"/>
        <v>3</v>
      </c>
      <c r="D278" s="14" t="s">
        <v>9</v>
      </c>
      <c r="E278" s="14">
        <f t="shared" si="17"/>
        <v>6</v>
      </c>
      <c r="F278" s="14" t="s">
        <v>118</v>
      </c>
      <c r="G278" s="14">
        <f t="shared" si="18"/>
        <v>1</v>
      </c>
      <c r="H278" s="14" t="s">
        <v>119</v>
      </c>
      <c r="I278" s="14" t="s">
        <v>148</v>
      </c>
      <c r="J278" s="14">
        <f t="shared" si="19"/>
        <v>1</v>
      </c>
      <c r="K278" s="9">
        <v>81.132499999999993</v>
      </c>
      <c r="L278" s="9">
        <v>3</v>
      </c>
      <c r="M278" s="9">
        <v>6</v>
      </c>
      <c r="N278" s="9">
        <v>1</v>
      </c>
      <c r="O278" s="9">
        <v>1</v>
      </c>
    </row>
    <row r="279" spans="1:15" x14ac:dyDescent="0.3">
      <c r="A279" s="13">
        <v>91.885000000000005</v>
      </c>
      <c r="B279" s="17" t="s">
        <v>138</v>
      </c>
      <c r="C279" s="17">
        <f t="shared" si="16"/>
        <v>3</v>
      </c>
      <c r="D279" s="14" t="s">
        <v>9</v>
      </c>
      <c r="E279" s="14">
        <f t="shared" si="17"/>
        <v>6</v>
      </c>
      <c r="F279" s="14" t="s">
        <v>118</v>
      </c>
      <c r="G279" s="14">
        <f t="shared" si="18"/>
        <v>1</v>
      </c>
      <c r="H279" s="14" t="s">
        <v>119</v>
      </c>
      <c r="I279" s="14" t="s">
        <v>148</v>
      </c>
      <c r="J279" s="14">
        <f t="shared" si="19"/>
        <v>1</v>
      </c>
      <c r="K279" s="9">
        <v>91.885000000000005</v>
      </c>
      <c r="L279" s="9">
        <v>3</v>
      </c>
      <c r="M279" s="9">
        <v>6</v>
      </c>
      <c r="N279" s="9">
        <v>1</v>
      </c>
      <c r="O279" s="9">
        <v>1</v>
      </c>
    </row>
    <row r="280" spans="1:15" x14ac:dyDescent="0.3">
      <c r="A280" s="13">
        <v>86.02000000000001</v>
      </c>
      <c r="B280" s="17" t="s">
        <v>138</v>
      </c>
      <c r="C280" s="17">
        <f t="shared" si="16"/>
        <v>3</v>
      </c>
      <c r="D280" s="14" t="s">
        <v>9</v>
      </c>
      <c r="E280" s="14">
        <f t="shared" si="17"/>
        <v>6</v>
      </c>
      <c r="F280" s="14" t="s">
        <v>118</v>
      </c>
      <c r="G280" s="14">
        <f t="shared" si="18"/>
        <v>1</v>
      </c>
      <c r="H280" s="14" t="s">
        <v>119</v>
      </c>
      <c r="I280" s="14" t="s">
        <v>148</v>
      </c>
      <c r="J280" s="14">
        <f t="shared" si="19"/>
        <v>1</v>
      </c>
      <c r="K280" s="9">
        <v>86.02000000000001</v>
      </c>
      <c r="L280" s="9">
        <v>3</v>
      </c>
      <c r="M280" s="9">
        <v>6</v>
      </c>
      <c r="N280" s="9">
        <v>1</v>
      </c>
      <c r="O280" s="9">
        <v>1</v>
      </c>
    </row>
    <row r="281" spans="1:15" x14ac:dyDescent="0.3">
      <c r="A281" s="13">
        <v>76.24499999999999</v>
      </c>
      <c r="B281" s="17" t="s">
        <v>138</v>
      </c>
      <c r="C281" s="17">
        <f t="shared" si="16"/>
        <v>3</v>
      </c>
      <c r="D281" s="14" t="s">
        <v>9</v>
      </c>
      <c r="E281" s="14">
        <f t="shared" si="17"/>
        <v>6</v>
      </c>
      <c r="F281" s="14" t="s">
        <v>118</v>
      </c>
      <c r="G281" s="14">
        <f t="shared" si="18"/>
        <v>1</v>
      </c>
      <c r="H281" s="14" t="s">
        <v>119</v>
      </c>
      <c r="I281" s="14" t="s">
        <v>148</v>
      </c>
      <c r="J281" s="14">
        <f t="shared" si="19"/>
        <v>1</v>
      </c>
      <c r="K281" s="9">
        <v>76.24499999999999</v>
      </c>
      <c r="L281" s="9">
        <v>3</v>
      </c>
      <c r="M281" s="9">
        <v>6</v>
      </c>
      <c r="N281" s="9">
        <v>1</v>
      </c>
      <c r="O281" s="9">
        <v>1</v>
      </c>
    </row>
    <row r="282" spans="1:15" x14ac:dyDescent="0.3">
      <c r="A282" s="13">
        <v>75.267499999999984</v>
      </c>
      <c r="B282" s="17" t="s">
        <v>138</v>
      </c>
      <c r="C282" s="17">
        <f t="shared" si="16"/>
        <v>3</v>
      </c>
      <c r="D282" s="14" t="s">
        <v>9</v>
      </c>
      <c r="E282" s="14">
        <f t="shared" si="17"/>
        <v>6</v>
      </c>
      <c r="F282" s="14" t="s">
        <v>118</v>
      </c>
      <c r="G282" s="14">
        <f t="shared" si="18"/>
        <v>1</v>
      </c>
      <c r="H282" s="14" t="s">
        <v>119</v>
      </c>
      <c r="I282" s="14" t="s">
        <v>148</v>
      </c>
      <c r="J282" s="14">
        <f t="shared" si="19"/>
        <v>1</v>
      </c>
      <c r="K282" s="9">
        <v>75.267499999999984</v>
      </c>
      <c r="L282" s="9">
        <v>3</v>
      </c>
      <c r="M282" s="9">
        <v>6</v>
      </c>
      <c r="N282" s="9">
        <v>1</v>
      </c>
      <c r="O282" s="9">
        <v>1</v>
      </c>
    </row>
    <row r="283" spans="1:15" x14ac:dyDescent="0.3">
      <c r="A283" s="13">
        <v>103.61500000000001</v>
      </c>
      <c r="B283" s="17" t="s">
        <v>138</v>
      </c>
      <c r="C283" s="17">
        <f t="shared" si="16"/>
        <v>3</v>
      </c>
      <c r="D283" s="14" t="s">
        <v>115</v>
      </c>
      <c r="E283" s="14">
        <f t="shared" si="17"/>
        <v>4</v>
      </c>
      <c r="F283" s="14" t="s">
        <v>118</v>
      </c>
      <c r="G283" s="14">
        <f t="shared" si="18"/>
        <v>1</v>
      </c>
      <c r="H283" s="14" t="s">
        <v>119</v>
      </c>
      <c r="I283" s="14" t="s">
        <v>148</v>
      </c>
      <c r="J283" s="14">
        <f t="shared" si="19"/>
        <v>1</v>
      </c>
      <c r="K283" s="9">
        <v>103.61500000000001</v>
      </c>
      <c r="L283" s="9">
        <v>3</v>
      </c>
      <c r="M283" s="9">
        <v>4</v>
      </c>
      <c r="N283" s="9">
        <v>1</v>
      </c>
      <c r="O283" s="9">
        <v>1</v>
      </c>
    </row>
    <row r="284" spans="1:15" x14ac:dyDescent="0.3">
      <c r="A284" s="13">
        <v>89.93</v>
      </c>
      <c r="B284" s="17" t="s">
        <v>138</v>
      </c>
      <c r="C284" s="17">
        <f t="shared" si="16"/>
        <v>3</v>
      </c>
      <c r="D284" s="14" t="s">
        <v>115</v>
      </c>
      <c r="E284" s="14">
        <f t="shared" si="17"/>
        <v>4</v>
      </c>
      <c r="F284" s="14" t="s">
        <v>118</v>
      </c>
      <c r="G284" s="14">
        <f t="shared" si="18"/>
        <v>1</v>
      </c>
      <c r="H284" s="14" t="s">
        <v>119</v>
      </c>
      <c r="I284" s="14" t="s">
        <v>148</v>
      </c>
      <c r="J284" s="14">
        <f t="shared" si="19"/>
        <v>1</v>
      </c>
      <c r="K284" s="9">
        <v>89.93</v>
      </c>
      <c r="L284" s="9">
        <v>3</v>
      </c>
      <c r="M284" s="9">
        <v>4</v>
      </c>
      <c r="N284" s="9">
        <v>1</v>
      </c>
      <c r="O284" s="9">
        <v>1</v>
      </c>
    </row>
    <row r="285" spans="1:15" x14ac:dyDescent="0.3">
      <c r="A285" s="13">
        <v>80.155000000000001</v>
      </c>
      <c r="B285" s="17" t="s">
        <v>138</v>
      </c>
      <c r="C285" s="17">
        <f t="shared" si="16"/>
        <v>3</v>
      </c>
      <c r="D285" s="14" t="s">
        <v>115</v>
      </c>
      <c r="E285" s="14">
        <f t="shared" si="17"/>
        <v>4</v>
      </c>
      <c r="F285" s="14" t="s">
        <v>118</v>
      </c>
      <c r="G285" s="14">
        <f t="shared" si="18"/>
        <v>1</v>
      </c>
      <c r="H285" s="14" t="s">
        <v>119</v>
      </c>
      <c r="I285" s="14" t="s">
        <v>148</v>
      </c>
      <c r="J285" s="14">
        <f t="shared" si="19"/>
        <v>1</v>
      </c>
      <c r="K285" s="9">
        <v>80.155000000000001</v>
      </c>
      <c r="L285" s="9">
        <v>3</v>
      </c>
      <c r="M285" s="9">
        <v>4</v>
      </c>
      <c r="N285" s="9">
        <v>1</v>
      </c>
      <c r="O285" s="9">
        <v>1</v>
      </c>
    </row>
    <row r="286" spans="1:15" x14ac:dyDescent="0.3">
      <c r="A286" s="13">
        <v>67.447500000000005</v>
      </c>
      <c r="B286" s="17" t="s">
        <v>138</v>
      </c>
      <c r="C286" s="17">
        <f t="shared" si="16"/>
        <v>3</v>
      </c>
      <c r="D286" s="14" t="s">
        <v>115</v>
      </c>
      <c r="E286" s="14">
        <f t="shared" si="17"/>
        <v>4</v>
      </c>
      <c r="F286" s="14" t="s">
        <v>118</v>
      </c>
      <c r="G286" s="14">
        <f t="shared" si="18"/>
        <v>1</v>
      </c>
      <c r="H286" s="14" t="s">
        <v>119</v>
      </c>
      <c r="I286" s="14" t="s">
        <v>148</v>
      </c>
      <c r="J286" s="14">
        <f t="shared" si="19"/>
        <v>1</v>
      </c>
      <c r="K286" s="9">
        <v>67.447500000000005</v>
      </c>
      <c r="L286" s="9">
        <v>3</v>
      </c>
      <c r="M286" s="9">
        <v>4</v>
      </c>
      <c r="N286" s="9">
        <v>1</v>
      </c>
      <c r="O286" s="9">
        <v>1</v>
      </c>
    </row>
    <row r="287" spans="1:15" x14ac:dyDescent="0.3">
      <c r="A287" s="13">
        <v>87.974999999999994</v>
      </c>
      <c r="B287" s="17" t="s">
        <v>138</v>
      </c>
      <c r="C287" s="17">
        <f t="shared" si="16"/>
        <v>3</v>
      </c>
      <c r="D287" s="14" t="s">
        <v>115</v>
      </c>
      <c r="E287" s="14">
        <f t="shared" si="17"/>
        <v>4</v>
      </c>
      <c r="F287" s="14" t="s">
        <v>118</v>
      </c>
      <c r="G287" s="14">
        <f t="shared" si="18"/>
        <v>1</v>
      </c>
      <c r="H287" s="14" t="s">
        <v>119</v>
      </c>
      <c r="I287" s="14" t="s">
        <v>148</v>
      </c>
      <c r="J287" s="14">
        <f t="shared" si="19"/>
        <v>1</v>
      </c>
      <c r="K287" s="9">
        <v>87.974999999999994</v>
      </c>
      <c r="L287" s="9">
        <v>3</v>
      </c>
      <c r="M287" s="9">
        <v>4</v>
      </c>
      <c r="N287" s="9">
        <v>1</v>
      </c>
      <c r="O287" s="9">
        <v>1</v>
      </c>
    </row>
    <row r="288" spans="1:15" x14ac:dyDescent="0.3">
      <c r="A288" s="13">
        <v>79.177500000000009</v>
      </c>
      <c r="B288" s="17" t="s">
        <v>138</v>
      </c>
      <c r="C288" s="17">
        <f t="shared" si="16"/>
        <v>3</v>
      </c>
      <c r="D288" s="14" t="s">
        <v>115</v>
      </c>
      <c r="E288" s="14">
        <f t="shared" si="17"/>
        <v>4</v>
      </c>
      <c r="F288" s="14" t="s">
        <v>118</v>
      </c>
      <c r="G288" s="14">
        <f t="shared" si="18"/>
        <v>1</v>
      </c>
      <c r="H288" s="14" t="s">
        <v>119</v>
      </c>
      <c r="I288" s="14" t="s">
        <v>148</v>
      </c>
      <c r="J288" s="14">
        <f t="shared" si="19"/>
        <v>1</v>
      </c>
      <c r="K288" s="9">
        <v>79.177500000000009</v>
      </c>
      <c r="L288" s="9">
        <v>3</v>
      </c>
      <c r="M288" s="9">
        <v>4</v>
      </c>
      <c r="N288" s="9">
        <v>1</v>
      </c>
      <c r="O288" s="9">
        <v>1</v>
      </c>
    </row>
    <row r="289" spans="1:15" x14ac:dyDescent="0.3">
      <c r="A289" s="13">
        <v>80.155000000000001</v>
      </c>
      <c r="B289" s="17" t="s">
        <v>138</v>
      </c>
      <c r="C289" s="17">
        <f t="shared" si="16"/>
        <v>3</v>
      </c>
      <c r="D289" s="14" t="s">
        <v>115</v>
      </c>
      <c r="E289" s="14">
        <f t="shared" si="17"/>
        <v>4</v>
      </c>
      <c r="F289" s="14" t="s">
        <v>118</v>
      </c>
      <c r="G289" s="14">
        <f t="shared" si="18"/>
        <v>1</v>
      </c>
      <c r="H289" s="14" t="s">
        <v>119</v>
      </c>
      <c r="I289" s="14" t="s">
        <v>148</v>
      </c>
      <c r="J289" s="14">
        <f t="shared" si="19"/>
        <v>1</v>
      </c>
      <c r="K289" s="9">
        <v>80.155000000000001</v>
      </c>
      <c r="L289" s="9">
        <v>3</v>
      </c>
      <c r="M289" s="9">
        <v>4</v>
      </c>
      <c r="N289" s="9">
        <v>1</v>
      </c>
      <c r="O289" s="9">
        <v>1</v>
      </c>
    </row>
    <row r="290" spans="1:15" x14ac:dyDescent="0.3">
      <c r="A290" s="13">
        <v>78.2</v>
      </c>
      <c r="B290" s="17" t="s">
        <v>138</v>
      </c>
      <c r="C290" s="17">
        <f t="shared" si="16"/>
        <v>3</v>
      </c>
      <c r="D290" s="14" t="s">
        <v>115</v>
      </c>
      <c r="E290" s="14">
        <f t="shared" si="17"/>
        <v>4</v>
      </c>
      <c r="F290" s="14" t="s">
        <v>118</v>
      </c>
      <c r="G290" s="14">
        <f t="shared" si="18"/>
        <v>1</v>
      </c>
      <c r="H290" s="14" t="s">
        <v>119</v>
      </c>
      <c r="I290" s="14" t="s">
        <v>148</v>
      </c>
      <c r="J290" s="14">
        <f t="shared" si="19"/>
        <v>1</v>
      </c>
      <c r="K290" s="9">
        <v>78.2</v>
      </c>
      <c r="L290" s="9">
        <v>3</v>
      </c>
      <c r="M290" s="9">
        <v>4</v>
      </c>
      <c r="N290" s="9">
        <v>1</v>
      </c>
      <c r="O290" s="9">
        <v>1</v>
      </c>
    </row>
    <row r="291" spans="1:15" x14ac:dyDescent="0.3">
      <c r="A291" s="13">
        <v>87.974999999999994</v>
      </c>
      <c r="B291" s="17" t="s">
        <v>138</v>
      </c>
      <c r="C291" s="17">
        <f t="shared" si="16"/>
        <v>3</v>
      </c>
      <c r="D291" s="14" t="s">
        <v>115</v>
      </c>
      <c r="E291" s="14">
        <f t="shared" si="17"/>
        <v>4</v>
      </c>
      <c r="F291" s="14" t="s">
        <v>118</v>
      </c>
      <c r="G291" s="14">
        <f t="shared" si="18"/>
        <v>1</v>
      </c>
      <c r="H291" s="14" t="s">
        <v>119</v>
      </c>
      <c r="I291" s="14" t="s">
        <v>148</v>
      </c>
      <c r="J291" s="14">
        <f t="shared" si="19"/>
        <v>1</v>
      </c>
      <c r="K291" s="9">
        <v>87.974999999999994</v>
      </c>
      <c r="L291" s="9">
        <v>3</v>
      </c>
      <c r="M291" s="9">
        <v>4</v>
      </c>
      <c r="N291" s="9">
        <v>1</v>
      </c>
      <c r="O291" s="9">
        <v>1</v>
      </c>
    </row>
    <row r="292" spans="1:15" x14ac:dyDescent="0.3">
      <c r="A292" s="13">
        <v>91.885000000000005</v>
      </c>
      <c r="B292" s="17" t="s">
        <v>138</v>
      </c>
      <c r="C292" s="17">
        <f t="shared" si="16"/>
        <v>3</v>
      </c>
      <c r="D292" s="14" t="s">
        <v>115</v>
      </c>
      <c r="E292" s="14">
        <f t="shared" si="17"/>
        <v>4</v>
      </c>
      <c r="F292" s="14" t="s">
        <v>118</v>
      </c>
      <c r="G292" s="14">
        <f t="shared" si="18"/>
        <v>1</v>
      </c>
      <c r="H292" s="14" t="s">
        <v>119</v>
      </c>
      <c r="I292" s="14" t="s">
        <v>148</v>
      </c>
      <c r="J292" s="14">
        <f t="shared" si="19"/>
        <v>1</v>
      </c>
      <c r="K292" s="9">
        <v>91.885000000000005</v>
      </c>
      <c r="L292" s="9">
        <v>3</v>
      </c>
      <c r="M292" s="9">
        <v>4</v>
      </c>
      <c r="N292" s="9">
        <v>1</v>
      </c>
      <c r="O292" s="9">
        <v>1</v>
      </c>
    </row>
    <row r="293" spans="1:15" x14ac:dyDescent="0.3">
      <c r="A293" s="13">
        <v>75.267499999999984</v>
      </c>
      <c r="B293" s="17" t="s">
        <v>138</v>
      </c>
      <c r="C293" s="17">
        <f t="shared" si="16"/>
        <v>3</v>
      </c>
      <c r="D293" s="14" t="s">
        <v>122</v>
      </c>
      <c r="E293" s="14">
        <f t="shared" si="17"/>
        <v>5</v>
      </c>
      <c r="F293" s="14" t="s">
        <v>118</v>
      </c>
      <c r="G293" s="14">
        <f t="shared" si="18"/>
        <v>1</v>
      </c>
      <c r="H293" s="14" t="s">
        <v>119</v>
      </c>
      <c r="I293" s="14" t="s">
        <v>148</v>
      </c>
      <c r="J293" s="14">
        <f t="shared" si="19"/>
        <v>1</v>
      </c>
      <c r="K293" s="9">
        <v>75.267499999999984</v>
      </c>
      <c r="L293" s="9">
        <v>3</v>
      </c>
      <c r="M293" s="9">
        <v>5</v>
      </c>
      <c r="N293" s="9">
        <v>1</v>
      </c>
      <c r="O293" s="9">
        <v>1</v>
      </c>
    </row>
    <row r="294" spans="1:15" x14ac:dyDescent="0.3">
      <c r="A294" s="13">
        <v>90.907499999999999</v>
      </c>
      <c r="B294" s="17" t="s">
        <v>138</v>
      </c>
      <c r="C294" s="17">
        <f t="shared" si="16"/>
        <v>3</v>
      </c>
      <c r="D294" s="14" t="s">
        <v>122</v>
      </c>
      <c r="E294" s="14">
        <f t="shared" si="17"/>
        <v>5</v>
      </c>
      <c r="F294" s="14" t="s">
        <v>118</v>
      </c>
      <c r="G294" s="14">
        <f t="shared" si="18"/>
        <v>1</v>
      </c>
      <c r="H294" s="14" t="s">
        <v>119</v>
      </c>
      <c r="I294" s="14" t="s">
        <v>148</v>
      </c>
      <c r="J294" s="14">
        <f t="shared" si="19"/>
        <v>1</v>
      </c>
      <c r="K294" s="9">
        <v>90.907499999999999</v>
      </c>
      <c r="L294" s="9">
        <v>3</v>
      </c>
      <c r="M294" s="9">
        <v>5</v>
      </c>
      <c r="N294" s="9">
        <v>1</v>
      </c>
      <c r="O294" s="9">
        <v>1</v>
      </c>
    </row>
    <row r="295" spans="1:15" x14ac:dyDescent="0.3">
      <c r="A295" s="13">
        <v>86.997500000000016</v>
      </c>
      <c r="B295" s="17" t="s">
        <v>138</v>
      </c>
      <c r="C295" s="17">
        <f t="shared" si="16"/>
        <v>3</v>
      </c>
      <c r="D295" s="14" t="s">
        <v>122</v>
      </c>
      <c r="E295" s="14">
        <f t="shared" si="17"/>
        <v>5</v>
      </c>
      <c r="F295" s="14" t="s">
        <v>118</v>
      </c>
      <c r="G295" s="14">
        <f t="shared" si="18"/>
        <v>1</v>
      </c>
      <c r="H295" s="14" t="s">
        <v>119</v>
      </c>
      <c r="I295" s="14" t="s">
        <v>148</v>
      </c>
      <c r="J295" s="14">
        <f t="shared" si="19"/>
        <v>1</v>
      </c>
      <c r="K295" s="9">
        <v>86.997500000000016</v>
      </c>
      <c r="L295" s="9">
        <v>3</v>
      </c>
      <c r="M295" s="9">
        <v>5</v>
      </c>
      <c r="N295" s="9">
        <v>1</v>
      </c>
      <c r="O295" s="9">
        <v>1</v>
      </c>
    </row>
    <row r="296" spans="1:15" x14ac:dyDescent="0.3">
      <c r="A296" s="13">
        <v>85.042500000000004</v>
      </c>
      <c r="B296" s="17" t="s">
        <v>138</v>
      </c>
      <c r="C296" s="17">
        <f t="shared" si="16"/>
        <v>3</v>
      </c>
      <c r="D296" s="14" t="s">
        <v>122</v>
      </c>
      <c r="E296" s="14">
        <f t="shared" si="17"/>
        <v>5</v>
      </c>
      <c r="F296" s="14" t="s">
        <v>118</v>
      </c>
      <c r="G296" s="14">
        <f t="shared" si="18"/>
        <v>1</v>
      </c>
      <c r="H296" s="14" t="s">
        <v>119</v>
      </c>
      <c r="I296" s="14" t="s">
        <v>148</v>
      </c>
      <c r="J296" s="14">
        <f t="shared" si="19"/>
        <v>1</v>
      </c>
      <c r="K296" s="9">
        <v>85.042500000000004</v>
      </c>
      <c r="L296" s="9">
        <v>3</v>
      </c>
      <c r="M296" s="9">
        <v>5</v>
      </c>
      <c r="N296" s="9">
        <v>1</v>
      </c>
      <c r="O296" s="9">
        <v>1</v>
      </c>
    </row>
    <row r="297" spans="1:15" x14ac:dyDescent="0.3">
      <c r="A297" s="13">
        <v>76.24499999999999</v>
      </c>
      <c r="B297" s="17" t="s">
        <v>138</v>
      </c>
      <c r="C297" s="17">
        <f t="shared" si="16"/>
        <v>3</v>
      </c>
      <c r="D297" s="14" t="s">
        <v>122</v>
      </c>
      <c r="E297" s="14">
        <f t="shared" si="17"/>
        <v>5</v>
      </c>
      <c r="F297" s="14" t="s">
        <v>118</v>
      </c>
      <c r="G297" s="14">
        <f t="shared" si="18"/>
        <v>1</v>
      </c>
      <c r="H297" s="14" t="s">
        <v>119</v>
      </c>
      <c r="I297" s="14" t="s">
        <v>148</v>
      </c>
      <c r="J297" s="14">
        <f t="shared" si="19"/>
        <v>1</v>
      </c>
      <c r="K297" s="9">
        <v>76.24499999999999</v>
      </c>
      <c r="L297" s="9">
        <v>3</v>
      </c>
      <c r="M297" s="9">
        <v>5</v>
      </c>
      <c r="N297" s="9">
        <v>1</v>
      </c>
      <c r="O297" s="9">
        <v>1</v>
      </c>
    </row>
    <row r="298" spans="1:15" x14ac:dyDescent="0.3">
      <c r="A298" s="13">
        <v>89.93</v>
      </c>
      <c r="B298" s="17" t="s">
        <v>138</v>
      </c>
      <c r="C298" s="17">
        <f t="shared" si="16"/>
        <v>3</v>
      </c>
      <c r="D298" s="14" t="s">
        <v>122</v>
      </c>
      <c r="E298" s="14">
        <f t="shared" si="17"/>
        <v>5</v>
      </c>
      <c r="F298" s="14" t="s">
        <v>118</v>
      </c>
      <c r="G298" s="14">
        <f t="shared" si="18"/>
        <v>1</v>
      </c>
      <c r="H298" s="14" t="s">
        <v>119</v>
      </c>
      <c r="I298" s="14" t="s">
        <v>148</v>
      </c>
      <c r="J298" s="14">
        <f t="shared" si="19"/>
        <v>1</v>
      </c>
      <c r="K298" s="9">
        <v>89.93</v>
      </c>
      <c r="L298" s="9">
        <v>3</v>
      </c>
      <c r="M298" s="9">
        <v>5</v>
      </c>
      <c r="N298" s="9">
        <v>1</v>
      </c>
      <c r="O298" s="9">
        <v>1</v>
      </c>
    </row>
    <row r="299" spans="1:15" x14ac:dyDescent="0.3">
      <c r="A299" s="13">
        <v>93.84</v>
      </c>
      <c r="B299" s="17" t="s">
        <v>138</v>
      </c>
      <c r="C299" s="17">
        <f t="shared" si="16"/>
        <v>3</v>
      </c>
      <c r="D299" s="14" t="s">
        <v>122</v>
      </c>
      <c r="E299" s="14">
        <f t="shared" si="17"/>
        <v>5</v>
      </c>
      <c r="F299" s="14" t="s">
        <v>118</v>
      </c>
      <c r="G299" s="14">
        <f t="shared" si="18"/>
        <v>1</v>
      </c>
      <c r="H299" s="14" t="s">
        <v>119</v>
      </c>
      <c r="I299" s="14" t="s">
        <v>148</v>
      </c>
      <c r="J299" s="14">
        <f t="shared" si="19"/>
        <v>1</v>
      </c>
      <c r="K299" s="9">
        <v>93.84</v>
      </c>
      <c r="L299" s="9">
        <v>3</v>
      </c>
      <c r="M299" s="9">
        <v>5</v>
      </c>
      <c r="N299" s="9">
        <v>1</v>
      </c>
      <c r="O299" s="9">
        <v>1</v>
      </c>
    </row>
    <row r="300" spans="1:15" x14ac:dyDescent="0.3">
      <c r="A300" s="13">
        <v>94.817499999999995</v>
      </c>
      <c r="B300" s="17" t="s">
        <v>138</v>
      </c>
      <c r="C300" s="17">
        <f t="shared" si="16"/>
        <v>3</v>
      </c>
      <c r="D300" s="14" t="s">
        <v>122</v>
      </c>
      <c r="E300" s="14">
        <f t="shared" si="17"/>
        <v>5</v>
      </c>
      <c r="F300" s="14" t="s">
        <v>118</v>
      </c>
      <c r="G300" s="14">
        <f t="shared" si="18"/>
        <v>1</v>
      </c>
      <c r="H300" s="14" t="s">
        <v>119</v>
      </c>
      <c r="I300" s="14" t="s">
        <v>148</v>
      </c>
      <c r="J300" s="14">
        <f t="shared" si="19"/>
        <v>1</v>
      </c>
      <c r="K300" s="9">
        <v>94.817499999999995</v>
      </c>
      <c r="L300" s="9">
        <v>3</v>
      </c>
      <c r="M300" s="9">
        <v>5</v>
      </c>
      <c r="N300" s="9">
        <v>1</v>
      </c>
      <c r="O300" s="9">
        <v>1</v>
      </c>
    </row>
    <row r="301" spans="1:15" x14ac:dyDescent="0.3">
      <c r="A301" s="13">
        <v>99.704999999999984</v>
      </c>
      <c r="B301" s="17" t="s">
        <v>138</v>
      </c>
      <c r="C301" s="17">
        <f t="shared" si="16"/>
        <v>3</v>
      </c>
      <c r="D301" s="14" t="s">
        <v>11</v>
      </c>
      <c r="E301" s="14">
        <f t="shared" si="17"/>
        <v>3</v>
      </c>
      <c r="F301" s="14" t="s">
        <v>118</v>
      </c>
      <c r="G301" s="14">
        <f t="shared" si="18"/>
        <v>1</v>
      </c>
      <c r="H301" s="14" t="s">
        <v>119</v>
      </c>
      <c r="I301" s="14" t="s">
        <v>148</v>
      </c>
      <c r="J301" s="14">
        <f t="shared" si="19"/>
        <v>1</v>
      </c>
      <c r="K301" s="9">
        <v>99.704999999999984</v>
      </c>
      <c r="L301" s="9">
        <v>3</v>
      </c>
      <c r="M301" s="9">
        <v>3</v>
      </c>
      <c r="N301" s="9">
        <v>1</v>
      </c>
      <c r="O301" s="9">
        <v>1</v>
      </c>
    </row>
    <row r="302" spans="1:15" x14ac:dyDescent="0.3">
      <c r="A302" s="13">
        <v>99.704999999999984</v>
      </c>
      <c r="B302" s="17" t="s">
        <v>138</v>
      </c>
      <c r="C302" s="17">
        <f t="shared" si="16"/>
        <v>3</v>
      </c>
      <c r="D302" s="14" t="s">
        <v>11</v>
      </c>
      <c r="E302" s="14">
        <f t="shared" si="17"/>
        <v>3</v>
      </c>
      <c r="F302" s="14" t="s">
        <v>118</v>
      </c>
      <c r="G302" s="14">
        <f t="shared" si="18"/>
        <v>1</v>
      </c>
      <c r="H302" s="14" t="s">
        <v>119</v>
      </c>
      <c r="I302" s="14" t="s">
        <v>148</v>
      </c>
      <c r="J302" s="14">
        <f t="shared" si="19"/>
        <v>1</v>
      </c>
      <c r="K302" s="9">
        <v>99.704999999999984</v>
      </c>
      <c r="L302" s="9">
        <v>3</v>
      </c>
      <c r="M302" s="9">
        <v>3</v>
      </c>
      <c r="N302" s="9">
        <v>1</v>
      </c>
      <c r="O302" s="9">
        <v>1</v>
      </c>
    </row>
    <row r="303" spans="1:15" x14ac:dyDescent="0.3">
      <c r="A303" s="13">
        <v>80.155000000000001</v>
      </c>
      <c r="B303" s="17" t="s">
        <v>138</v>
      </c>
      <c r="C303" s="17">
        <f t="shared" si="16"/>
        <v>3</v>
      </c>
      <c r="D303" s="14" t="s">
        <v>11</v>
      </c>
      <c r="E303" s="14">
        <f t="shared" si="17"/>
        <v>3</v>
      </c>
      <c r="F303" s="14" t="s">
        <v>118</v>
      </c>
      <c r="G303" s="14">
        <f t="shared" si="18"/>
        <v>1</v>
      </c>
      <c r="H303" s="14" t="s">
        <v>119</v>
      </c>
      <c r="I303" s="14" t="s">
        <v>148</v>
      </c>
      <c r="J303" s="14">
        <f t="shared" si="19"/>
        <v>1</v>
      </c>
      <c r="K303" s="9">
        <v>80.155000000000001</v>
      </c>
      <c r="L303" s="9">
        <v>3</v>
      </c>
      <c r="M303" s="9">
        <v>3</v>
      </c>
      <c r="N303" s="9">
        <v>1</v>
      </c>
      <c r="O303" s="9">
        <v>1</v>
      </c>
    </row>
    <row r="304" spans="1:15" x14ac:dyDescent="0.3">
      <c r="A304" s="13">
        <v>89.93</v>
      </c>
      <c r="B304" s="17" t="s">
        <v>138</v>
      </c>
      <c r="C304" s="17">
        <f t="shared" si="16"/>
        <v>3</v>
      </c>
      <c r="D304" s="14" t="s">
        <v>11</v>
      </c>
      <c r="E304" s="14">
        <f t="shared" si="17"/>
        <v>3</v>
      </c>
      <c r="F304" s="14" t="s">
        <v>118</v>
      </c>
      <c r="G304" s="14">
        <f t="shared" si="18"/>
        <v>1</v>
      </c>
      <c r="H304" s="14" t="s">
        <v>119</v>
      </c>
      <c r="I304" s="14" t="s">
        <v>148</v>
      </c>
      <c r="J304" s="14">
        <f t="shared" si="19"/>
        <v>1</v>
      </c>
      <c r="K304" s="9">
        <v>89.93</v>
      </c>
      <c r="L304" s="9">
        <v>3</v>
      </c>
      <c r="M304" s="9">
        <v>3</v>
      </c>
      <c r="N304" s="9">
        <v>1</v>
      </c>
      <c r="O304" s="9">
        <v>1</v>
      </c>
    </row>
    <row r="305" spans="1:15" x14ac:dyDescent="0.3">
      <c r="A305" s="13">
        <v>85.042500000000004</v>
      </c>
      <c r="B305" s="17" t="s">
        <v>138</v>
      </c>
      <c r="C305" s="17">
        <f t="shared" si="16"/>
        <v>3</v>
      </c>
      <c r="D305" s="14" t="s">
        <v>11</v>
      </c>
      <c r="E305" s="14">
        <f t="shared" si="17"/>
        <v>3</v>
      </c>
      <c r="F305" s="14" t="s">
        <v>118</v>
      </c>
      <c r="G305" s="14">
        <f t="shared" si="18"/>
        <v>1</v>
      </c>
      <c r="H305" s="14" t="s">
        <v>119</v>
      </c>
      <c r="I305" s="14" t="s">
        <v>148</v>
      </c>
      <c r="J305" s="14">
        <f t="shared" si="19"/>
        <v>1</v>
      </c>
      <c r="K305" s="9">
        <v>85.042500000000004</v>
      </c>
      <c r="L305" s="9">
        <v>3</v>
      </c>
      <c r="M305" s="9">
        <v>3</v>
      </c>
      <c r="N305" s="9">
        <v>1</v>
      </c>
      <c r="O305" s="9">
        <v>1</v>
      </c>
    </row>
    <row r="306" spans="1:15" x14ac:dyDescent="0.3">
      <c r="A306" s="13">
        <v>67.878749999999997</v>
      </c>
      <c r="B306" s="17" t="s">
        <v>136</v>
      </c>
      <c r="C306" s="17">
        <f t="shared" si="16"/>
        <v>1</v>
      </c>
      <c r="D306" s="14" t="s">
        <v>8</v>
      </c>
      <c r="E306" s="14">
        <f t="shared" si="17"/>
        <v>1</v>
      </c>
      <c r="F306" s="14" t="s">
        <v>15</v>
      </c>
      <c r="G306" s="14">
        <f t="shared" si="18"/>
        <v>2</v>
      </c>
      <c r="H306" s="14" t="s">
        <v>17</v>
      </c>
      <c r="I306" s="14" t="s">
        <v>143</v>
      </c>
      <c r="J306" s="14">
        <f t="shared" si="19"/>
        <v>3</v>
      </c>
      <c r="K306" s="9">
        <v>67.878749999999997</v>
      </c>
      <c r="L306" s="9">
        <v>1</v>
      </c>
      <c r="M306" s="9">
        <v>1</v>
      </c>
      <c r="N306" s="9">
        <v>2</v>
      </c>
      <c r="O306" s="9">
        <v>3</v>
      </c>
    </row>
    <row r="307" spans="1:15" x14ac:dyDescent="0.3">
      <c r="A307" s="13">
        <v>83.055000000000007</v>
      </c>
      <c r="B307" s="17" t="s">
        <v>136</v>
      </c>
      <c r="C307" s="17">
        <f t="shared" si="16"/>
        <v>1</v>
      </c>
      <c r="D307" s="14" t="s">
        <v>8</v>
      </c>
      <c r="E307" s="14">
        <f t="shared" si="17"/>
        <v>1</v>
      </c>
      <c r="F307" s="14" t="s">
        <v>15</v>
      </c>
      <c r="G307" s="14">
        <f t="shared" si="18"/>
        <v>2</v>
      </c>
      <c r="H307" s="14" t="s">
        <v>17</v>
      </c>
      <c r="I307" s="14" t="s">
        <v>143</v>
      </c>
      <c r="J307" s="14">
        <f t="shared" si="19"/>
        <v>3</v>
      </c>
      <c r="K307" s="9">
        <v>83.055000000000007</v>
      </c>
      <c r="L307" s="9">
        <v>1</v>
      </c>
      <c r="M307" s="9">
        <v>1</v>
      </c>
      <c r="N307" s="9">
        <v>2</v>
      </c>
      <c r="O307" s="9">
        <v>3</v>
      </c>
    </row>
    <row r="308" spans="1:15" x14ac:dyDescent="0.3">
      <c r="A308" s="13">
        <v>66.894999999999996</v>
      </c>
      <c r="B308" s="17" t="s">
        <v>136</v>
      </c>
      <c r="C308" s="17">
        <f t="shared" si="16"/>
        <v>1</v>
      </c>
      <c r="D308" s="14" t="s">
        <v>8</v>
      </c>
      <c r="E308" s="14">
        <f t="shared" si="17"/>
        <v>1</v>
      </c>
      <c r="F308" s="14" t="s">
        <v>15</v>
      </c>
      <c r="G308" s="14">
        <f t="shared" si="18"/>
        <v>2</v>
      </c>
      <c r="H308" s="14" t="s">
        <v>17</v>
      </c>
      <c r="I308" s="14" t="s">
        <v>143</v>
      </c>
      <c r="J308" s="14">
        <f t="shared" si="19"/>
        <v>3</v>
      </c>
      <c r="K308" s="9">
        <v>66.894999999999996</v>
      </c>
      <c r="L308" s="9">
        <v>1</v>
      </c>
      <c r="M308" s="9">
        <v>1</v>
      </c>
      <c r="N308" s="9">
        <v>2</v>
      </c>
      <c r="O308" s="9">
        <v>3</v>
      </c>
    </row>
    <row r="309" spans="1:15" x14ac:dyDescent="0.3">
      <c r="A309" s="13">
        <v>60.217500000000001</v>
      </c>
      <c r="B309" s="17" t="s">
        <v>136</v>
      </c>
      <c r="C309" s="17">
        <f t="shared" si="16"/>
        <v>1</v>
      </c>
      <c r="D309" s="14" t="s">
        <v>8</v>
      </c>
      <c r="E309" s="14">
        <f t="shared" si="17"/>
        <v>1</v>
      </c>
      <c r="F309" s="14" t="s">
        <v>15</v>
      </c>
      <c r="G309" s="14">
        <f t="shared" si="18"/>
        <v>2</v>
      </c>
      <c r="H309" s="14" t="s">
        <v>17</v>
      </c>
      <c r="I309" s="14" t="s">
        <v>143</v>
      </c>
      <c r="J309" s="14">
        <f t="shared" si="19"/>
        <v>3</v>
      </c>
      <c r="K309" s="9">
        <v>60.217500000000001</v>
      </c>
      <c r="L309" s="9">
        <v>1</v>
      </c>
      <c r="M309" s="9">
        <v>1</v>
      </c>
      <c r="N309" s="9">
        <v>2</v>
      </c>
      <c r="O309" s="9">
        <v>3</v>
      </c>
    </row>
    <row r="310" spans="1:15" x14ac:dyDescent="0.3">
      <c r="A310" s="13">
        <v>60.217500000000001</v>
      </c>
      <c r="B310" s="17" t="s">
        <v>136</v>
      </c>
      <c r="C310" s="17">
        <f t="shared" si="16"/>
        <v>1</v>
      </c>
      <c r="D310" s="14" t="s">
        <v>8</v>
      </c>
      <c r="E310" s="14">
        <f t="shared" si="17"/>
        <v>1</v>
      </c>
      <c r="F310" s="14" t="s">
        <v>15</v>
      </c>
      <c r="G310" s="14">
        <f t="shared" si="18"/>
        <v>2</v>
      </c>
      <c r="H310" s="14" t="s">
        <v>17</v>
      </c>
      <c r="I310" s="14" t="s">
        <v>143</v>
      </c>
      <c r="J310" s="14">
        <f t="shared" si="19"/>
        <v>3</v>
      </c>
      <c r="K310" s="9">
        <v>60.217500000000001</v>
      </c>
      <c r="L310" s="9">
        <v>1</v>
      </c>
      <c r="M310" s="9">
        <v>1</v>
      </c>
      <c r="N310" s="9">
        <v>2</v>
      </c>
      <c r="O310" s="9">
        <v>3</v>
      </c>
    </row>
    <row r="311" spans="1:15" x14ac:dyDescent="0.3">
      <c r="A311" s="13">
        <v>66.403125000000017</v>
      </c>
      <c r="B311" s="17" t="s">
        <v>136</v>
      </c>
      <c r="C311" s="17">
        <f t="shared" si="16"/>
        <v>1</v>
      </c>
      <c r="D311" s="14" t="s">
        <v>8</v>
      </c>
      <c r="E311" s="14">
        <f t="shared" si="17"/>
        <v>1</v>
      </c>
      <c r="F311" s="14" t="s">
        <v>15</v>
      </c>
      <c r="G311" s="14">
        <f t="shared" si="18"/>
        <v>2</v>
      </c>
      <c r="H311" s="14" t="s">
        <v>17</v>
      </c>
      <c r="I311" s="14" t="s">
        <v>143</v>
      </c>
      <c r="J311" s="14">
        <f t="shared" si="19"/>
        <v>3</v>
      </c>
      <c r="K311" s="9">
        <v>66.403125000000017</v>
      </c>
      <c r="L311" s="9">
        <v>1</v>
      </c>
      <c r="M311" s="9">
        <v>1</v>
      </c>
      <c r="N311" s="9">
        <v>2</v>
      </c>
      <c r="O311" s="9">
        <v>3</v>
      </c>
    </row>
    <row r="312" spans="1:15" x14ac:dyDescent="0.3">
      <c r="A312" s="13">
        <v>59.246250000000003</v>
      </c>
      <c r="B312" s="17" t="s">
        <v>136</v>
      </c>
      <c r="C312" s="17">
        <f t="shared" si="16"/>
        <v>1</v>
      </c>
      <c r="D312" s="14" t="s">
        <v>8</v>
      </c>
      <c r="E312" s="14">
        <f t="shared" si="17"/>
        <v>1</v>
      </c>
      <c r="F312" s="14" t="s">
        <v>15</v>
      </c>
      <c r="G312" s="14">
        <f t="shared" si="18"/>
        <v>2</v>
      </c>
      <c r="H312" s="14" t="s">
        <v>17</v>
      </c>
      <c r="I312" s="14" t="s">
        <v>143</v>
      </c>
      <c r="J312" s="14">
        <f t="shared" si="19"/>
        <v>3</v>
      </c>
      <c r="K312" s="9">
        <v>59.246250000000003</v>
      </c>
      <c r="L312" s="9">
        <v>1</v>
      </c>
      <c r="M312" s="9">
        <v>1</v>
      </c>
      <c r="N312" s="9">
        <v>2</v>
      </c>
      <c r="O312" s="9">
        <v>3</v>
      </c>
    </row>
    <row r="313" spans="1:15" x14ac:dyDescent="0.3">
      <c r="A313" s="13">
        <v>69.354375000000005</v>
      </c>
      <c r="B313" s="17" t="s">
        <v>136</v>
      </c>
      <c r="C313" s="17">
        <f t="shared" si="16"/>
        <v>1</v>
      </c>
      <c r="D313" s="14" t="s">
        <v>8</v>
      </c>
      <c r="E313" s="14">
        <f t="shared" si="17"/>
        <v>1</v>
      </c>
      <c r="F313" s="14" t="s">
        <v>15</v>
      </c>
      <c r="G313" s="14">
        <f t="shared" si="18"/>
        <v>2</v>
      </c>
      <c r="H313" s="14" t="s">
        <v>17</v>
      </c>
      <c r="I313" s="14" t="s">
        <v>143</v>
      </c>
      <c r="J313" s="14">
        <f t="shared" si="19"/>
        <v>3</v>
      </c>
      <c r="K313" s="9">
        <v>69.354375000000005</v>
      </c>
      <c r="L313" s="9">
        <v>1</v>
      </c>
      <c r="M313" s="9">
        <v>1</v>
      </c>
      <c r="N313" s="9">
        <v>2</v>
      </c>
      <c r="O313" s="9">
        <v>3</v>
      </c>
    </row>
    <row r="314" spans="1:15" x14ac:dyDescent="0.3">
      <c r="A314" s="13">
        <v>68.862499999999997</v>
      </c>
      <c r="B314" s="17" t="s">
        <v>136</v>
      </c>
      <c r="C314" s="17">
        <f t="shared" si="16"/>
        <v>1</v>
      </c>
      <c r="D314" s="14" t="s">
        <v>8</v>
      </c>
      <c r="E314" s="14">
        <f t="shared" si="17"/>
        <v>1</v>
      </c>
      <c r="F314" s="14" t="s">
        <v>15</v>
      </c>
      <c r="G314" s="14">
        <f t="shared" si="18"/>
        <v>2</v>
      </c>
      <c r="H314" s="14" t="s">
        <v>17</v>
      </c>
      <c r="I314" s="14" t="s">
        <v>143</v>
      </c>
      <c r="J314" s="14">
        <f t="shared" si="19"/>
        <v>3</v>
      </c>
      <c r="K314" s="9">
        <v>68.862499999999997</v>
      </c>
      <c r="L314" s="9">
        <v>1</v>
      </c>
      <c r="M314" s="9">
        <v>1</v>
      </c>
      <c r="N314" s="9">
        <v>2</v>
      </c>
      <c r="O314" s="9">
        <v>3</v>
      </c>
    </row>
    <row r="315" spans="1:15" x14ac:dyDescent="0.3">
      <c r="A315" s="13">
        <v>68.370625000000004</v>
      </c>
      <c r="B315" s="17" t="s">
        <v>136</v>
      </c>
      <c r="C315" s="17">
        <f t="shared" si="16"/>
        <v>1</v>
      </c>
      <c r="D315" s="14" t="s">
        <v>8</v>
      </c>
      <c r="E315" s="14">
        <f t="shared" si="17"/>
        <v>1</v>
      </c>
      <c r="F315" s="14" t="s">
        <v>15</v>
      </c>
      <c r="G315" s="14">
        <f t="shared" si="18"/>
        <v>2</v>
      </c>
      <c r="H315" s="14" t="s">
        <v>17</v>
      </c>
      <c r="I315" s="14" t="s">
        <v>143</v>
      </c>
      <c r="J315" s="14">
        <f t="shared" si="19"/>
        <v>3</v>
      </c>
      <c r="K315" s="9">
        <v>68.370625000000004</v>
      </c>
      <c r="L315" s="9">
        <v>1</v>
      </c>
      <c r="M315" s="9">
        <v>1</v>
      </c>
      <c r="N315" s="9">
        <v>2</v>
      </c>
      <c r="O315" s="9">
        <v>3</v>
      </c>
    </row>
    <row r="316" spans="1:15" x14ac:dyDescent="0.3">
      <c r="A316" s="13">
        <v>79.100000000000009</v>
      </c>
      <c r="B316" s="17" t="s">
        <v>136</v>
      </c>
      <c r="C316" s="17">
        <f t="shared" si="16"/>
        <v>1</v>
      </c>
      <c r="D316" s="14" t="s">
        <v>8</v>
      </c>
      <c r="E316" s="14">
        <f t="shared" si="17"/>
        <v>1</v>
      </c>
      <c r="F316" s="14" t="s">
        <v>15</v>
      </c>
      <c r="G316" s="14">
        <f t="shared" si="18"/>
        <v>2</v>
      </c>
      <c r="H316" s="14" t="s">
        <v>17</v>
      </c>
      <c r="I316" s="14" t="s">
        <v>143</v>
      </c>
      <c r="J316" s="14">
        <f t="shared" si="19"/>
        <v>3</v>
      </c>
      <c r="K316" s="9">
        <v>79.100000000000009</v>
      </c>
      <c r="L316" s="9">
        <v>1</v>
      </c>
      <c r="M316" s="9">
        <v>1</v>
      </c>
      <c r="N316" s="9">
        <v>2</v>
      </c>
      <c r="O316" s="9">
        <v>3</v>
      </c>
    </row>
    <row r="317" spans="1:15" x14ac:dyDescent="0.3">
      <c r="A317" s="13">
        <v>61.188749999999999</v>
      </c>
      <c r="B317" s="17" t="s">
        <v>136</v>
      </c>
      <c r="C317" s="17">
        <f t="shared" si="16"/>
        <v>1</v>
      </c>
      <c r="D317" s="14" t="s">
        <v>8</v>
      </c>
      <c r="E317" s="14">
        <f t="shared" si="17"/>
        <v>1</v>
      </c>
      <c r="F317" s="14" t="s">
        <v>15</v>
      </c>
      <c r="G317" s="14">
        <f t="shared" si="18"/>
        <v>2</v>
      </c>
      <c r="H317" s="14" t="s">
        <v>17</v>
      </c>
      <c r="I317" s="14" t="s">
        <v>143</v>
      </c>
      <c r="J317" s="14">
        <f t="shared" si="19"/>
        <v>3</v>
      </c>
      <c r="K317" s="9">
        <v>61.188749999999999</v>
      </c>
      <c r="L317" s="9">
        <v>1</v>
      </c>
      <c r="M317" s="9">
        <v>1</v>
      </c>
      <c r="N317" s="9">
        <v>2</v>
      </c>
      <c r="O317" s="9">
        <v>3</v>
      </c>
    </row>
    <row r="318" spans="1:15" x14ac:dyDescent="0.3">
      <c r="A318" s="13">
        <v>67.878749999999997</v>
      </c>
      <c r="B318" s="17" t="s">
        <v>136</v>
      </c>
      <c r="C318" s="17">
        <f t="shared" si="16"/>
        <v>1</v>
      </c>
      <c r="D318" s="14" t="s">
        <v>8</v>
      </c>
      <c r="E318" s="14">
        <f t="shared" si="17"/>
        <v>1</v>
      </c>
      <c r="F318" s="14" t="s">
        <v>15</v>
      </c>
      <c r="G318" s="14">
        <f t="shared" si="18"/>
        <v>2</v>
      </c>
      <c r="H318" s="14" t="s">
        <v>17</v>
      </c>
      <c r="I318" s="14" t="s">
        <v>143</v>
      </c>
      <c r="J318" s="14">
        <f t="shared" si="19"/>
        <v>3</v>
      </c>
      <c r="K318" s="9">
        <v>67.878749999999997</v>
      </c>
      <c r="L318" s="9">
        <v>1</v>
      </c>
      <c r="M318" s="9">
        <v>1</v>
      </c>
      <c r="N318" s="9">
        <v>2</v>
      </c>
      <c r="O318" s="9">
        <v>3</v>
      </c>
    </row>
    <row r="319" spans="1:15" x14ac:dyDescent="0.3">
      <c r="A319" s="13">
        <v>73.78125</v>
      </c>
      <c r="B319" s="17" t="s">
        <v>136</v>
      </c>
      <c r="C319" s="17">
        <f t="shared" si="16"/>
        <v>1</v>
      </c>
      <c r="D319" s="14" t="s">
        <v>8</v>
      </c>
      <c r="E319" s="14">
        <f t="shared" si="17"/>
        <v>1</v>
      </c>
      <c r="F319" s="14" t="s">
        <v>15</v>
      </c>
      <c r="G319" s="14">
        <f t="shared" si="18"/>
        <v>2</v>
      </c>
      <c r="H319" s="14" t="s">
        <v>17</v>
      </c>
      <c r="I319" s="14" t="s">
        <v>143</v>
      </c>
      <c r="J319" s="14">
        <f t="shared" si="19"/>
        <v>3</v>
      </c>
      <c r="K319" s="9">
        <v>73.78125</v>
      </c>
      <c r="L319" s="9">
        <v>1</v>
      </c>
      <c r="M319" s="9">
        <v>1</v>
      </c>
      <c r="N319" s="9">
        <v>2</v>
      </c>
      <c r="O319" s="9">
        <v>3</v>
      </c>
    </row>
    <row r="320" spans="1:15" x14ac:dyDescent="0.3">
      <c r="A320" s="13">
        <v>68.958749999999995</v>
      </c>
      <c r="B320" s="17" t="s">
        <v>136</v>
      </c>
      <c r="C320" s="17">
        <f t="shared" si="16"/>
        <v>1</v>
      </c>
      <c r="D320" s="14" t="s">
        <v>8</v>
      </c>
      <c r="E320" s="14">
        <f t="shared" si="17"/>
        <v>1</v>
      </c>
      <c r="F320" s="14" t="s">
        <v>15</v>
      </c>
      <c r="G320" s="14">
        <f t="shared" si="18"/>
        <v>2</v>
      </c>
      <c r="H320" s="14" t="s">
        <v>17</v>
      </c>
      <c r="I320" s="14" t="s">
        <v>143</v>
      </c>
      <c r="J320" s="14">
        <f t="shared" si="19"/>
        <v>3</v>
      </c>
      <c r="K320" s="9">
        <v>68.958749999999995</v>
      </c>
      <c r="L320" s="9">
        <v>1</v>
      </c>
      <c r="M320" s="9">
        <v>1</v>
      </c>
      <c r="N320" s="9">
        <v>2</v>
      </c>
      <c r="O320" s="9">
        <v>3</v>
      </c>
    </row>
    <row r="321" spans="1:15" x14ac:dyDescent="0.3">
      <c r="A321" s="13">
        <v>76.732500000000002</v>
      </c>
      <c r="B321" s="17" t="s">
        <v>136</v>
      </c>
      <c r="C321" s="17">
        <f t="shared" si="16"/>
        <v>1</v>
      </c>
      <c r="D321" s="14" t="s">
        <v>8</v>
      </c>
      <c r="E321" s="14">
        <f t="shared" si="17"/>
        <v>1</v>
      </c>
      <c r="F321" s="14" t="s">
        <v>15</v>
      </c>
      <c r="G321" s="14">
        <f t="shared" si="18"/>
        <v>2</v>
      </c>
      <c r="H321" s="14" t="s">
        <v>17</v>
      </c>
      <c r="I321" s="14" t="s">
        <v>143</v>
      </c>
      <c r="J321" s="14">
        <f t="shared" si="19"/>
        <v>3</v>
      </c>
      <c r="K321" s="9">
        <v>76.732500000000002</v>
      </c>
      <c r="L321" s="9">
        <v>1</v>
      </c>
      <c r="M321" s="9">
        <v>1</v>
      </c>
      <c r="N321" s="9">
        <v>2</v>
      </c>
      <c r="O321" s="9">
        <v>3</v>
      </c>
    </row>
    <row r="322" spans="1:15" x14ac:dyDescent="0.3">
      <c r="A322" s="13">
        <v>92.472500000000011</v>
      </c>
      <c r="B322" s="17" t="s">
        <v>136</v>
      </c>
      <c r="C322" s="17">
        <f t="shared" si="16"/>
        <v>1</v>
      </c>
      <c r="D322" s="14" t="s">
        <v>8</v>
      </c>
      <c r="E322" s="14">
        <f t="shared" si="17"/>
        <v>1</v>
      </c>
      <c r="F322" s="14" t="s">
        <v>15</v>
      </c>
      <c r="G322" s="14">
        <f t="shared" si="18"/>
        <v>2</v>
      </c>
      <c r="H322" s="14" t="s">
        <v>17</v>
      </c>
      <c r="I322" s="14" t="s">
        <v>143</v>
      </c>
      <c r="J322" s="14">
        <f t="shared" si="19"/>
        <v>3</v>
      </c>
      <c r="K322" s="9">
        <v>92.472500000000011</v>
      </c>
      <c r="L322" s="9">
        <v>1</v>
      </c>
      <c r="M322" s="9">
        <v>1</v>
      </c>
      <c r="N322" s="9">
        <v>2</v>
      </c>
      <c r="O322" s="9">
        <v>3</v>
      </c>
    </row>
    <row r="323" spans="1:15" x14ac:dyDescent="0.3">
      <c r="A323" s="13">
        <v>99.369375000000005</v>
      </c>
      <c r="B323" s="17" t="s">
        <v>136</v>
      </c>
      <c r="C323" s="17">
        <f t="shared" ref="C323:C386" si="20">IF(B323="Morning",1,IF(B323="Afternoon",2,IF(B323="Evening",3,IF(B323="late Evening",4,IF(B323="Break",5)))))</f>
        <v>1</v>
      </c>
      <c r="D323" s="14" t="s">
        <v>8</v>
      </c>
      <c r="E323" s="14">
        <f t="shared" ref="E323:E386" si="21">IF(D323="Greetings",1,IF(D323="Break",2,IF(D323="Closing",3,IF(D323="demonstration",4,IF(D323="Hands on",5,IF(D323="Introduction",6,IF(D323="Lecture",7,IF(D323="No Activity",8,IF(D323="Peer Learning",9)))))))))</f>
        <v>1</v>
      </c>
      <c r="F323" s="14" t="s">
        <v>15</v>
      </c>
      <c r="G323" s="14">
        <f t="shared" ref="G323:G386" si="22">IF(F323="On Campus",1,IF(F323="Off Campus",2))</f>
        <v>2</v>
      </c>
      <c r="H323" s="14" t="s">
        <v>17</v>
      </c>
      <c r="I323" s="14" t="s">
        <v>143</v>
      </c>
      <c r="J323" s="14">
        <f t="shared" ref="J323:J386" si="23">IF(I323="Tools_Digital Drawing",1,IF(I323="Spatial Design",2,IF(I323="Technical Contexts",3)))</f>
        <v>3</v>
      </c>
      <c r="K323" s="9">
        <v>99.369375000000005</v>
      </c>
      <c r="L323" s="9">
        <v>1</v>
      </c>
      <c r="M323" s="9">
        <v>1</v>
      </c>
      <c r="N323" s="9">
        <v>2</v>
      </c>
      <c r="O323" s="9">
        <v>3</v>
      </c>
    </row>
    <row r="324" spans="1:15" x14ac:dyDescent="0.3">
      <c r="A324" s="13">
        <v>86.078125</v>
      </c>
      <c r="B324" s="17" t="s">
        <v>136</v>
      </c>
      <c r="C324" s="17">
        <f t="shared" si="20"/>
        <v>1</v>
      </c>
      <c r="D324" s="14" t="s">
        <v>8</v>
      </c>
      <c r="E324" s="14">
        <f t="shared" si="21"/>
        <v>1</v>
      </c>
      <c r="F324" s="14" t="s">
        <v>15</v>
      </c>
      <c r="G324" s="14">
        <f t="shared" si="22"/>
        <v>2</v>
      </c>
      <c r="H324" s="14" t="s">
        <v>17</v>
      </c>
      <c r="I324" s="14" t="s">
        <v>143</v>
      </c>
      <c r="J324" s="14">
        <f t="shared" si="23"/>
        <v>3</v>
      </c>
      <c r="K324" s="9">
        <v>86.078125</v>
      </c>
      <c r="L324" s="9">
        <v>1</v>
      </c>
      <c r="M324" s="9">
        <v>1</v>
      </c>
      <c r="N324" s="9">
        <v>2</v>
      </c>
      <c r="O324" s="9">
        <v>3</v>
      </c>
    </row>
    <row r="325" spans="1:15" x14ac:dyDescent="0.3">
      <c r="A325" s="13">
        <v>97.125</v>
      </c>
      <c r="B325" s="17" t="s">
        <v>136</v>
      </c>
      <c r="C325" s="17">
        <f t="shared" si="20"/>
        <v>1</v>
      </c>
      <c r="D325" s="14" t="s">
        <v>8</v>
      </c>
      <c r="E325" s="14">
        <f t="shared" si="21"/>
        <v>1</v>
      </c>
      <c r="F325" s="14" t="s">
        <v>15</v>
      </c>
      <c r="G325" s="14">
        <f t="shared" si="22"/>
        <v>2</v>
      </c>
      <c r="H325" s="14" t="s">
        <v>17</v>
      </c>
      <c r="I325" s="14" t="s">
        <v>143</v>
      </c>
      <c r="J325" s="14">
        <f t="shared" si="23"/>
        <v>3</v>
      </c>
      <c r="K325" s="9">
        <v>97.125</v>
      </c>
      <c r="L325" s="9">
        <v>1</v>
      </c>
      <c r="M325" s="9">
        <v>1</v>
      </c>
      <c r="N325" s="9">
        <v>2</v>
      </c>
      <c r="O325" s="9">
        <v>3</v>
      </c>
    </row>
    <row r="326" spans="1:15" x14ac:dyDescent="0.3">
      <c r="A326" s="13">
        <v>84.110624999999985</v>
      </c>
      <c r="B326" s="17" t="s">
        <v>136</v>
      </c>
      <c r="C326" s="17">
        <f t="shared" si="20"/>
        <v>1</v>
      </c>
      <c r="D326" s="14" t="s">
        <v>8</v>
      </c>
      <c r="E326" s="14">
        <f t="shared" si="21"/>
        <v>1</v>
      </c>
      <c r="F326" s="14" t="s">
        <v>15</v>
      </c>
      <c r="G326" s="14">
        <f t="shared" si="22"/>
        <v>2</v>
      </c>
      <c r="H326" s="14" t="s">
        <v>17</v>
      </c>
      <c r="I326" s="14" t="s">
        <v>143</v>
      </c>
      <c r="J326" s="14">
        <f t="shared" si="23"/>
        <v>3</v>
      </c>
      <c r="K326" s="9">
        <v>84.110624999999985</v>
      </c>
      <c r="L326" s="9">
        <v>1</v>
      </c>
      <c r="M326" s="9">
        <v>1</v>
      </c>
      <c r="N326" s="9">
        <v>2</v>
      </c>
      <c r="O326" s="9">
        <v>3</v>
      </c>
    </row>
    <row r="327" spans="1:15" x14ac:dyDescent="0.3">
      <c r="A327" s="13">
        <v>68.599999999999994</v>
      </c>
      <c r="B327" s="17" t="s">
        <v>136</v>
      </c>
      <c r="C327" s="17">
        <f t="shared" si="20"/>
        <v>1</v>
      </c>
      <c r="D327" s="14" t="s">
        <v>8</v>
      </c>
      <c r="E327" s="14">
        <f t="shared" si="21"/>
        <v>1</v>
      </c>
      <c r="F327" s="14" t="s">
        <v>15</v>
      </c>
      <c r="G327" s="14">
        <f t="shared" si="22"/>
        <v>2</v>
      </c>
      <c r="H327" s="14" t="s">
        <v>17</v>
      </c>
      <c r="I327" s="14" t="s">
        <v>143</v>
      </c>
      <c r="J327" s="14">
        <f t="shared" si="23"/>
        <v>3</v>
      </c>
      <c r="K327" s="9">
        <v>68.599999999999994</v>
      </c>
      <c r="L327" s="9">
        <v>1</v>
      </c>
      <c r="M327" s="9">
        <v>1</v>
      </c>
      <c r="N327" s="9">
        <v>2</v>
      </c>
      <c r="O327" s="9">
        <v>3</v>
      </c>
    </row>
    <row r="328" spans="1:15" x14ac:dyDescent="0.3">
      <c r="A328" s="13">
        <v>82.556250000000006</v>
      </c>
      <c r="B328" s="17" t="s">
        <v>136</v>
      </c>
      <c r="C328" s="17">
        <f t="shared" si="20"/>
        <v>1</v>
      </c>
      <c r="D328" s="14" t="s">
        <v>8</v>
      </c>
      <c r="E328" s="14">
        <f t="shared" si="21"/>
        <v>1</v>
      </c>
      <c r="F328" s="14" t="s">
        <v>15</v>
      </c>
      <c r="G328" s="14">
        <f t="shared" si="22"/>
        <v>2</v>
      </c>
      <c r="H328" s="14" t="s">
        <v>17</v>
      </c>
      <c r="I328" s="14" t="s">
        <v>143</v>
      </c>
      <c r="J328" s="14">
        <f t="shared" si="23"/>
        <v>3</v>
      </c>
      <c r="K328" s="9">
        <v>82.556250000000006</v>
      </c>
      <c r="L328" s="9">
        <v>1</v>
      </c>
      <c r="M328" s="9">
        <v>1</v>
      </c>
      <c r="N328" s="9">
        <v>2</v>
      </c>
      <c r="O328" s="9">
        <v>3</v>
      </c>
    </row>
    <row r="329" spans="1:15" x14ac:dyDescent="0.3">
      <c r="A329" s="13">
        <v>74.765000000000015</v>
      </c>
      <c r="B329" s="17" t="s">
        <v>136</v>
      </c>
      <c r="C329" s="17">
        <f t="shared" si="20"/>
        <v>1</v>
      </c>
      <c r="D329" s="14" t="s">
        <v>8</v>
      </c>
      <c r="E329" s="14">
        <f t="shared" si="21"/>
        <v>1</v>
      </c>
      <c r="F329" s="14" t="s">
        <v>15</v>
      </c>
      <c r="G329" s="14">
        <f t="shared" si="22"/>
        <v>2</v>
      </c>
      <c r="H329" s="14" t="s">
        <v>17</v>
      </c>
      <c r="I329" s="14" t="s">
        <v>143</v>
      </c>
      <c r="J329" s="14">
        <f t="shared" si="23"/>
        <v>3</v>
      </c>
      <c r="K329" s="9">
        <v>74.765000000000015</v>
      </c>
      <c r="L329" s="9">
        <v>1</v>
      </c>
      <c r="M329" s="9">
        <v>1</v>
      </c>
      <c r="N329" s="9">
        <v>2</v>
      </c>
      <c r="O329" s="9">
        <v>3</v>
      </c>
    </row>
    <row r="330" spans="1:15" x14ac:dyDescent="0.3">
      <c r="A330" s="13">
        <v>89.355000000000004</v>
      </c>
      <c r="B330" s="17" t="s">
        <v>136</v>
      </c>
      <c r="C330" s="17">
        <f t="shared" si="20"/>
        <v>1</v>
      </c>
      <c r="D330" s="14" t="s">
        <v>8</v>
      </c>
      <c r="E330" s="14">
        <f t="shared" si="21"/>
        <v>1</v>
      </c>
      <c r="F330" s="14" t="s">
        <v>15</v>
      </c>
      <c r="G330" s="14">
        <f t="shared" si="22"/>
        <v>2</v>
      </c>
      <c r="H330" s="14" t="s">
        <v>17</v>
      </c>
      <c r="I330" s="14" t="s">
        <v>143</v>
      </c>
      <c r="J330" s="14">
        <f t="shared" si="23"/>
        <v>3</v>
      </c>
      <c r="K330" s="9">
        <v>89.355000000000004</v>
      </c>
      <c r="L330" s="9">
        <v>1</v>
      </c>
      <c r="M330" s="9">
        <v>1</v>
      </c>
      <c r="N330" s="9">
        <v>2</v>
      </c>
      <c r="O330" s="9">
        <v>3</v>
      </c>
    </row>
    <row r="331" spans="1:15" x14ac:dyDescent="0.3">
      <c r="A331" s="13">
        <v>77.224375000000009</v>
      </c>
      <c r="B331" s="17" t="s">
        <v>136</v>
      </c>
      <c r="C331" s="17">
        <f t="shared" si="20"/>
        <v>1</v>
      </c>
      <c r="D331" s="14" t="s">
        <v>8</v>
      </c>
      <c r="E331" s="14">
        <f t="shared" si="21"/>
        <v>1</v>
      </c>
      <c r="F331" s="14" t="s">
        <v>15</v>
      </c>
      <c r="G331" s="14">
        <f t="shared" si="22"/>
        <v>2</v>
      </c>
      <c r="H331" s="14" t="s">
        <v>17</v>
      </c>
      <c r="I331" s="14" t="s">
        <v>143</v>
      </c>
      <c r="J331" s="14">
        <f t="shared" si="23"/>
        <v>3</v>
      </c>
      <c r="K331" s="9">
        <v>77.224375000000009</v>
      </c>
      <c r="L331" s="9">
        <v>1</v>
      </c>
      <c r="M331" s="9">
        <v>1</v>
      </c>
      <c r="N331" s="9">
        <v>2</v>
      </c>
      <c r="O331" s="9">
        <v>3</v>
      </c>
    </row>
    <row r="332" spans="1:15" x14ac:dyDescent="0.3">
      <c r="A332" s="13">
        <v>101.01</v>
      </c>
      <c r="B332" s="17" t="s">
        <v>136</v>
      </c>
      <c r="C332" s="17">
        <f t="shared" si="20"/>
        <v>1</v>
      </c>
      <c r="D332" s="14" t="s">
        <v>8</v>
      </c>
      <c r="E332" s="14">
        <f t="shared" si="21"/>
        <v>1</v>
      </c>
      <c r="F332" s="14" t="s">
        <v>15</v>
      </c>
      <c r="G332" s="14">
        <f t="shared" si="22"/>
        <v>2</v>
      </c>
      <c r="H332" s="14" t="s">
        <v>17</v>
      </c>
      <c r="I332" s="14" t="s">
        <v>143</v>
      </c>
      <c r="J332" s="14">
        <f t="shared" si="23"/>
        <v>3</v>
      </c>
      <c r="K332" s="9">
        <v>101.01</v>
      </c>
      <c r="L332" s="9">
        <v>1</v>
      </c>
      <c r="M332" s="9">
        <v>1</v>
      </c>
      <c r="N332" s="9">
        <v>2</v>
      </c>
      <c r="O332" s="9">
        <v>3</v>
      </c>
    </row>
    <row r="333" spans="1:15" x14ac:dyDescent="0.3">
      <c r="A333" s="13">
        <v>81.651250000000005</v>
      </c>
      <c r="B333" s="17" t="s">
        <v>136</v>
      </c>
      <c r="C333" s="17">
        <f t="shared" si="20"/>
        <v>1</v>
      </c>
      <c r="D333" s="14" t="s">
        <v>8</v>
      </c>
      <c r="E333" s="14">
        <f t="shared" si="21"/>
        <v>1</v>
      </c>
      <c r="F333" s="14" t="s">
        <v>15</v>
      </c>
      <c r="G333" s="14">
        <f t="shared" si="22"/>
        <v>2</v>
      </c>
      <c r="H333" s="14" t="s">
        <v>17</v>
      </c>
      <c r="I333" s="14" t="s">
        <v>143</v>
      </c>
      <c r="J333" s="14">
        <f t="shared" si="23"/>
        <v>3</v>
      </c>
      <c r="K333" s="9">
        <v>81.651250000000005</v>
      </c>
      <c r="L333" s="9">
        <v>1</v>
      </c>
      <c r="M333" s="9">
        <v>1</v>
      </c>
      <c r="N333" s="9">
        <v>2</v>
      </c>
      <c r="O333" s="9">
        <v>3</v>
      </c>
    </row>
    <row r="334" spans="1:15" x14ac:dyDescent="0.3">
      <c r="A334" s="13">
        <v>92.942499999999995</v>
      </c>
      <c r="B334" s="17" t="s">
        <v>136</v>
      </c>
      <c r="C334" s="17">
        <f t="shared" si="20"/>
        <v>1</v>
      </c>
      <c r="D334" s="14" t="s">
        <v>8</v>
      </c>
      <c r="E334" s="14">
        <f t="shared" si="21"/>
        <v>1</v>
      </c>
      <c r="F334" s="14" t="s">
        <v>15</v>
      </c>
      <c r="G334" s="14">
        <f t="shared" si="22"/>
        <v>2</v>
      </c>
      <c r="H334" s="14" t="s">
        <v>17</v>
      </c>
      <c r="I334" s="14" t="s">
        <v>143</v>
      </c>
      <c r="J334" s="14">
        <f t="shared" si="23"/>
        <v>3</v>
      </c>
      <c r="K334" s="9">
        <v>92.942499999999995</v>
      </c>
      <c r="L334" s="9">
        <v>1</v>
      </c>
      <c r="M334" s="9">
        <v>1</v>
      </c>
      <c r="N334" s="9">
        <v>2</v>
      </c>
      <c r="O334" s="9">
        <v>3</v>
      </c>
    </row>
    <row r="335" spans="1:15" x14ac:dyDescent="0.3">
      <c r="A335" s="13">
        <v>56.839999999999996</v>
      </c>
      <c r="B335" s="17" t="s">
        <v>136</v>
      </c>
      <c r="C335" s="17">
        <f t="shared" si="20"/>
        <v>1</v>
      </c>
      <c r="D335" s="14" t="s">
        <v>8</v>
      </c>
      <c r="E335" s="14">
        <f t="shared" si="21"/>
        <v>1</v>
      </c>
      <c r="F335" s="14" t="s">
        <v>15</v>
      </c>
      <c r="G335" s="14">
        <f t="shared" si="22"/>
        <v>2</v>
      </c>
      <c r="H335" s="14" t="s">
        <v>17</v>
      </c>
      <c r="I335" s="14" t="s">
        <v>143</v>
      </c>
      <c r="J335" s="14">
        <f t="shared" si="23"/>
        <v>3</v>
      </c>
      <c r="K335" s="9">
        <v>56.839999999999996</v>
      </c>
      <c r="L335" s="9">
        <v>1</v>
      </c>
      <c r="M335" s="9">
        <v>1</v>
      </c>
      <c r="N335" s="9">
        <v>2</v>
      </c>
      <c r="O335" s="9">
        <v>3</v>
      </c>
    </row>
    <row r="336" spans="1:15" x14ac:dyDescent="0.3">
      <c r="A336" s="13">
        <v>81.651250000000005</v>
      </c>
      <c r="B336" s="17" t="s">
        <v>136</v>
      </c>
      <c r="C336" s="17">
        <f t="shared" si="20"/>
        <v>1</v>
      </c>
      <c r="D336" s="14" t="s">
        <v>8</v>
      </c>
      <c r="E336" s="14">
        <f t="shared" si="21"/>
        <v>1</v>
      </c>
      <c r="F336" s="14" t="s">
        <v>15</v>
      </c>
      <c r="G336" s="14">
        <f t="shared" si="22"/>
        <v>2</v>
      </c>
      <c r="H336" s="14" t="s">
        <v>17</v>
      </c>
      <c r="I336" s="14" t="s">
        <v>143</v>
      </c>
      <c r="J336" s="14">
        <f t="shared" si="23"/>
        <v>3</v>
      </c>
      <c r="K336" s="9">
        <v>81.651250000000005</v>
      </c>
      <c r="L336" s="9">
        <v>1</v>
      </c>
      <c r="M336" s="9">
        <v>1</v>
      </c>
      <c r="N336" s="9">
        <v>2</v>
      </c>
      <c r="O336" s="9">
        <v>3</v>
      </c>
    </row>
    <row r="337" spans="1:15" x14ac:dyDescent="0.3">
      <c r="A337" s="13">
        <v>74.765000000000015</v>
      </c>
      <c r="B337" s="17" t="s">
        <v>136</v>
      </c>
      <c r="C337" s="17">
        <f t="shared" si="20"/>
        <v>1</v>
      </c>
      <c r="D337" s="14" t="s">
        <v>8</v>
      </c>
      <c r="E337" s="14">
        <f t="shared" si="21"/>
        <v>1</v>
      </c>
      <c r="F337" s="14" t="s">
        <v>15</v>
      </c>
      <c r="G337" s="14">
        <f t="shared" si="22"/>
        <v>2</v>
      </c>
      <c r="H337" s="14" t="s">
        <v>17</v>
      </c>
      <c r="I337" s="14" t="s">
        <v>143</v>
      </c>
      <c r="J337" s="14">
        <f t="shared" si="23"/>
        <v>3</v>
      </c>
      <c r="K337" s="9">
        <v>74.765000000000015</v>
      </c>
      <c r="L337" s="9">
        <v>1</v>
      </c>
      <c r="M337" s="9">
        <v>1</v>
      </c>
      <c r="N337" s="9">
        <v>2</v>
      </c>
      <c r="O337" s="9">
        <v>3</v>
      </c>
    </row>
    <row r="338" spans="1:15" x14ac:dyDescent="0.3">
      <c r="A338" s="13">
        <v>69.846249999999998</v>
      </c>
      <c r="B338" s="17" t="s">
        <v>136</v>
      </c>
      <c r="C338" s="17">
        <f t="shared" si="20"/>
        <v>1</v>
      </c>
      <c r="D338" s="14" t="s">
        <v>8</v>
      </c>
      <c r="E338" s="14">
        <f t="shared" si="21"/>
        <v>1</v>
      </c>
      <c r="F338" s="14" t="s">
        <v>15</v>
      </c>
      <c r="G338" s="14">
        <f t="shared" si="22"/>
        <v>2</v>
      </c>
      <c r="H338" s="14" t="s">
        <v>17</v>
      </c>
      <c r="I338" s="14" t="s">
        <v>143</v>
      </c>
      <c r="J338" s="14">
        <f t="shared" si="23"/>
        <v>3</v>
      </c>
      <c r="K338" s="9">
        <v>69.846249999999998</v>
      </c>
      <c r="L338" s="9">
        <v>1</v>
      </c>
      <c r="M338" s="9">
        <v>1</v>
      </c>
      <c r="N338" s="9">
        <v>2</v>
      </c>
      <c r="O338" s="9">
        <v>3</v>
      </c>
    </row>
    <row r="339" spans="1:15" x14ac:dyDescent="0.3">
      <c r="A339" s="13">
        <v>83.527500000000003</v>
      </c>
      <c r="B339" s="17" t="s">
        <v>136</v>
      </c>
      <c r="C339" s="17">
        <f t="shared" si="20"/>
        <v>1</v>
      </c>
      <c r="D339" s="14" t="s">
        <v>8</v>
      </c>
      <c r="E339" s="14">
        <f t="shared" si="21"/>
        <v>1</v>
      </c>
      <c r="F339" s="14" t="s">
        <v>15</v>
      </c>
      <c r="G339" s="14">
        <f t="shared" si="22"/>
        <v>2</v>
      </c>
      <c r="H339" s="14" t="s">
        <v>17</v>
      </c>
      <c r="I339" s="14" t="s">
        <v>143</v>
      </c>
      <c r="J339" s="14">
        <f t="shared" si="23"/>
        <v>3</v>
      </c>
      <c r="K339" s="9">
        <v>83.527500000000003</v>
      </c>
      <c r="L339" s="9">
        <v>1</v>
      </c>
      <c r="M339" s="9">
        <v>1</v>
      </c>
      <c r="N339" s="9">
        <v>2</v>
      </c>
      <c r="O339" s="9">
        <v>3</v>
      </c>
    </row>
    <row r="340" spans="1:15" x14ac:dyDescent="0.3">
      <c r="A340" s="13">
        <v>68.370625000000004</v>
      </c>
      <c r="B340" s="17" t="s">
        <v>136</v>
      </c>
      <c r="C340" s="17">
        <f t="shared" si="20"/>
        <v>1</v>
      </c>
      <c r="D340" s="14" t="s">
        <v>8</v>
      </c>
      <c r="E340" s="14">
        <f t="shared" si="21"/>
        <v>1</v>
      </c>
      <c r="F340" s="14" t="s">
        <v>15</v>
      </c>
      <c r="G340" s="14">
        <f t="shared" si="22"/>
        <v>2</v>
      </c>
      <c r="H340" s="14" t="s">
        <v>17</v>
      </c>
      <c r="I340" s="14" t="s">
        <v>143</v>
      </c>
      <c r="J340" s="14">
        <f t="shared" si="23"/>
        <v>3</v>
      </c>
      <c r="K340" s="9">
        <v>68.370625000000004</v>
      </c>
      <c r="L340" s="9">
        <v>1</v>
      </c>
      <c r="M340" s="9">
        <v>1</v>
      </c>
      <c r="N340" s="9">
        <v>2</v>
      </c>
      <c r="O340" s="9">
        <v>3</v>
      </c>
    </row>
    <row r="341" spans="1:15" x14ac:dyDescent="0.3">
      <c r="A341" s="13">
        <v>72.797499999999985</v>
      </c>
      <c r="B341" s="17" t="s">
        <v>136</v>
      </c>
      <c r="C341" s="17">
        <f t="shared" si="20"/>
        <v>1</v>
      </c>
      <c r="D341" s="14" t="s">
        <v>8</v>
      </c>
      <c r="E341" s="14">
        <f t="shared" si="21"/>
        <v>1</v>
      </c>
      <c r="F341" s="14" t="s">
        <v>15</v>
      </c>
      <c r="G341" s="14">
        <f t="shared" si="22"/>
        <v>2</v>
      </c>
      <c r="H341" s="14" t="s">
        <v>17</v>
      </c>
      <c r="I341" s="14" t="s">
        <v>143</v>
      </c>
      <c r="J341" s="14">
        <f t="shared" si="23"/>
        <v>3</v>
      </c>
      <c r="K341" s="9">
        <v>72.797499999999985</v>
      </c>
      <c r="L341" s="9">
        <v>1</v>
      </c>
      <c r="M341" s="9">
        <v>1</v>
      </c>
      <c r="N341" s="9">
        <v>2</v>
      </c>
      <c r="O341" s="9">
        <v>3</v>
      </c>
    </row>
    <row r="342" spans="1:15" x14ac:dyDescent="0.3">
      <c r="A342" s="13">
        <v>87.01</v>
      </c>
      <c r="B342" s="17" t="s">
        <v>136</v>
      </c>
      <c r="C342" s="17">
        <f t="shared" si="20"/>
        <v>1</v>
      </c>
      <c r="D342" s="14" t="s">
        <v>8</v>
      </c>
      <c r="E342" s="14">
        <f t="shared" si="21"/>
        <v>1</v>
      </c>
      <c r="F342" s="14" t="s">
        <v>15</v>
      </c>
      <c r="G342" s="14">
        <f t="shared" si="22"/>
        <v>2</v>
      </c>
      <c r="H342" s="14" t="s">
        <v>17</v>
      </c>
      <c r="I342" s="14" t="s">
        <v>143</v>
      </c>
      <c r="J342" s="14">
        <f t="shared" si="23"/>
        <v>3</v>
      </c>
      <c r="K342" s="9">
        <v>87.01</v>
      </c>
      <c r="L342" s="9">
        <v>1</v>
      </c>
      <c r="M342" s="9">
        <v>1</v>
      </c>
      <c r="N342" s="9">
        <v>2</v>
      </c>
      <c r="O342" s="9">
        <v>3</v>
      </c>
    </row>
    <row r="343" spans="1:15" x14ac:dyDescent="0.3">
      <c r="A343" s="13">
        <v>78.671250000000001</v>
      </c>
      <c r="B343" s="17" t="s">
        <v>136</v>
      </c>
      <c r="C343" s="17">
        <f t="shared" si="20"/>
        <v>1</v>
      </c>
      <c r="D343" s="14" t="s">
        <v>8</v>
      </c>
      <c r="E343" s="14">
        <f t="shared" si="21"/>
        <v>1</v>
      </c>
      <c r="F343" s="14" t="s">
        <v>15</v>
      </c>
      <c r="G343" s="14">
        <f t="shared" si="22"/>
        <v>2</v>
      </c>
      <c r="H343" s="14" t="s">
        <v>17</v>
      </c>
      <c r="I343" s="14" t="s">
        <v>143</v>
      </c>
      <c r="J343" s="14">
        <f t="shared" si="23"/>
        <v>3</v>
      </c>
      <c r="K343" s="9">
        <v>78.671250000000001</v>
      </c>
      <c r="L343" s="9">
        <v>1</v>
      </c>
      <c r="M343" s="9">
        <v>1</v>
      </c>
      <c r="N343" s="9">
        <v>2</v>
      </c>
      <c r="O343" s="9">
        <v>3</v>
      </c>
    </row>
    <row r="344" spans="1:15" x14ac:dyDescent="0.3">
      <c r="A344" s="13">
        <v>76.732500000000002</v>
      </c>
      <c r="B344" s="17" t="s">
        <v>136</v>
      </c>
      <c r="C344" s="17">
        <f t="shared" si="20"/>
        <v>1</v>
      </c>
      <c r="D344" s="14" t="s">
        <v>8</v>
      </c>
      <c r="E344" s="14">
        <f t="shared" si="21"/>
        <v>1</v>
      </c>
      <c r="F344" s="14" t="s">
        <v>15</v>
      </c>
      <c r="G344" s="14">
        <f t="shared" si="22"/>
        <v>2</v>
      </c>
      <c r="H344" s="14" t="s">
        <v>17</v>
      </c>
      <c r="I344" s="14" t="s">
        <v>143</v>
      </c>
      <c r="J344" s="14">
        <f t="shared" si="23"/>
        <v>3</v>
      </c>
      <c r="K344" s="9">
        <v>76.732500000000002</v>
      </c>
      <c r="L344" s="9">
        <v>1</v>
      </c>
      <c r="M344" s="9">
        <v>1</v>
      </c>
      <c r="N344" s="9">
        <v>2</v>
      </c>
      <c r="O344" s="9">
        <v>3</v>
      </c>
    </row>
    <row r="345" spans="1:15" x14ac:dyDescent="0.3">
      <c r="A345" s="13">
        <v>74.765000000000015</v>
      </c>
      <c r="B345" s="17" t="s">
        <v>136</v>
      </c>
      <c r="C345" s="17">
        <f t="shared" si="20"/>
        <v>1</v>
      </c>
      <c r="D345" s="14" t="s">
        <v>8</v>
      </c>
      <c r="E345" s="14">
        <f t="shared" si="21"/>
        <v>1</v>
      </c>
      <c r="F345" s="14" t="s">
        <v>15</v>
      </c>
      <c r="G345" s="14">
        <f t="shared" si="22"/>
        <v>2</v>
      </c>
      <c r="H345" s="14" t="s">
        <v>17</v>
      </c>
      <c r="I345" s="14" t="s">
        <v>143</v>
      </c>
      <c r="J345" s="14">
        <f t="shared" si="23"/>
        <v>3</v>
      </c>
      <c r="K345" s="9">
        <v>74.765000000000015</v>
      </c>
      <c r="L345" s="9">
        <v>1</v>
      </c>
      <c r="M345" s="9">
        <v>1</v>
      </c>
      <c r="N345" s="9">
        <v>2</v>
      </c>
      <c r="O345" s="9">
        <v>3</v>
      </c>
    </row>
    <row r="346" spans="1:15" x14ac:dyDescent="0.3">
      <c r="A346" s="13">
        <v>66.894999999999996</v>
      </c>
      <c r="B346" s="17" t="s">
        <v>136</v>
      </c>
      <c r="C346" s="17">
        <f t="shared" si="20"/>
        <v>1</v>
      </c>
      <c r="D346" s="14" t="s">
        <v>8</v>
      </c>
      <c r="E346" s="14">
        <f t="shared" si="21"/>
        <v>1</v>
      </c>
      <c r="F346" s="14" t="s">
        <v>15</v>
      </c>
      <c r="G346" s="14">
        <f t="shared" si="22"/>
        <v>2</v>
      </c>
      <c r="H346" s="14" t="s">
        <v>17</v>
      </c>
      <c r="I346" s="14" t="s">
        <v>143</v>
      </c>
      <c r="J346" s="14">
        <f t="shared" si="23"/>
        <v>3</v>
      </c>
      <c r="K346" s="9">
        <v>66.894999999999996</v>
      </c>
      <c r="L346" s="9">
        <v>1</v>
      </c>
      <c r="M346" s="9">
        <v>1</v>
      </c>
      <c r="N346" s="9">
        <v>2</v>
      </c>
      <c r="O346" s="9">
        <v>3</v>
      </c>
    </row>
    <row r="347" spans="1:15" x14ac:dyDescent="0.3">
      <c r="A347" s="13">
        <v>66.894999999999996</v>
      </c>
      <c r="B347" s="17" t="s">
        <v>136</v>
      </c>
      <c r="C347" s="17">
        <f t="shared" si="20"/>
        <v>1</v>
      </c>
      <c r="D347" s="14" t="s">
        <v>8</v>
      </c>
      <c r="E347" s="14">
        <f t="shared" si="21"/>
        <v>1</v>
      </c>
      <c r="F347" s="14" t="s">
        <v>15</v>
      </c>
      <c r="G347" s="14">
        <f t="shared" si="22"/>
        <v>2</v>
      </c>
      <c r="H347" s="14" t="s">
        <v>17</v>
      </c>
      <c r="I347" s="14" t="s">
        <v>143</v>
      </c>
      <c r="J347" s="14">
        <f t="shared" si="23"/>
        <v>3</v>
      </c>
      <c r="K347" s="9">
        <v>66.894999999999996</v>
      </c>
      <c r="L347" s="9">
        <v>1</v>
      </c>
      <c r="M347" s="9">
        <v>1</v>
      </c>
      <c r="N347" s="9">
        <v>2</v>
      </c>
      <c r="O347" s="9">
        <v>3</v>
      </c>
    </row>
    <row r="348" spans="1:15" x14ac:dyDescent="0.3">
      <c r="A348" s="13">
        <v>75.256875000000008</v>
      </c>
      <c r="B348" s="17" t="s">
        <v>136</v>
      </c>
      <c r="C348" s="17">
        <f t="shared" si="20"/>
        <v>1</v>
      </c>
      <c r="D348" s="14" t="s">
        <v>8</v>
      </c>
      <c r="E348" s="14">
        <f t="shared" si="21"/>
        <v>1</v>
      </c>
      <c r="F348" s="14" t="s">
        <v>15</v>
      </c>
      <c r="G348" s="14">
        <f t="shared" si="22"/>
        <v>2</v>
      </c>
      <c r="H348" s="14" t="s">
        <v>17</v>
      </c>
      <c r="I348" s="14" t="s">
        <v>143</v>
      </c>
      <c r="J348" s="14">
        <f t="shared" si="23"/>
        <v>3</v>
      </c>
      <c r="K348" s="9">
        <v>75.256875000000008</v>
      </c>
      <c r="L348" s="9">
        <v>1</v>
      </c>
      <c r="M348" s="9">
        <v>1</v>
      </c>
      <c r="N348" s="9">
        <v>2</v>
      </c>
      <c r="O348" s="9">
        <v>3</v>
      </c>
    </row>
    <row r="349" spans="1:15" x14ac:dyDescent="0.3">
      <c r="A349" s="13">
        <v>84.043750000000003</v>
      </c>
      <c r="B349" s="17" t="s">
        <v>136</v>
      </c>
      <c r="C349" s="17">
        <f t="shared" si="20"/>
        <v>1</v>
      </c>
      <c r="D349" s="14" t="s">
        <v>8</v>
      </c>
      <c r="E349" s="14">
        <f t="shared" si="21"/>
        <v>1</v>
      </c>
      <c r="F349" s="14" t="s">
        <v>15</v>
      </c>
      <c r="G349" s="14">
        <f t="shared" si="22"/>
        <v>2</v>
      </c>
      <c r="H349" s="14" t="s">
        <v>17</v>
      </c>
      <c r="I349" s="14" t="s">
        <v>143</v>
      </c>
      <c r="J349" s="14">
        <f t="shared" si="23"/>
        <v>3</v>
      </c>
      <c r="K349" s="9">
        <v>84.043750000000003</v>
      </c>
      <c r="L349" s="9">
        <v>1</v>
      </c>
      <c r="M349" s="9">
        <v>1</v>
      </c>
      <c r="N349" s="9">
        <v>2</v>
      </c>
      <c r="O349" s="9">
        <v>3</v>
      </c>
    </row>
    <row r="350" spans="1:15" x14ac:dyDescent="0.3">
      <c r="A350" s="13">
        <v>74.273125000000007</v>
      </c>
      <c r="B350" s="17" t="s">
        <v>136</v>
      </c>
      <c r="C350" s="17">
        <f t="shared" si="20"/>
        <v>1</v>
      </c>
      <c r="D350" s="14" t="s">
        <v>8</v>
      </c>
      <c r="E350" s="14">
        <f t="shared" si="21"/>
        <v>1</v>
      </c>
      <c r="F350" s="14" t="s">
        <v>15</v>
      </c>
      <c r="G350" s="14">
        <f t="shared" si="22"/>
        <v>2</v>
      </c>
      <c r="H350" s="14" t="s">
        <v>17</v>
      </c>
      <c r="I350" s="14" t="s">
        <v>143</v>
      </c>
      <c r="J350" s="14">
        <f t="shared" si="23"/>
        <v>3</v>
      </c>
      <c r="K350" s="9">
        <v>74.273125000000007</v>
      </c>
      <c r="L350" s="9">
        <v>1</v>
      </c>
      <c r="M350" s="9">
        <v>1</v>
      </c>
      <c r="N350" s="9">
        <v>2</v>
      </c>
      <c r="O350" s="9">
        <v>3</v>
      </c>
    </row>
    <row r="351" spans="1:15" x14ac:dyDescent="0.3">
      <c r="A351" s="13">
        <v>70.56</v>
      </c>
      <c r="B351" s="17" t="s">
        <v>136</v>
      </c>
      <c r="C351" s="17">
        <f t="shared" si="20"/>
        <v>1</v>
      </c>
      <c r="D351" s="14" t="s">
        <v>8</v>
      </c>
      <c r="E351" s="14">
        <f t="shared" si="21"/>
        <v>1</v>
      </c>
      <c r="F351" s="14" t="s">
        <v>15</v>
      </c>
      <c r="G351" s="14">
        <f t="shared" si="22"/>
        <v>2</v>
      </c>
      <c r="H351" s="14" t="s">
        <v>17</v>
      </c>
      <c r="I351" s="14" t="s">
        <v>143</v>
      </c>
      <c r="J351" s="14">
        <f t="shared" si="23"/>
        <v>3</v>
      </c>
      <c r="K351" s="9">
        <v>70.56</v>
      </c>
      <c r="L351" s="9">
        <v>1</v>
      </c>
      <c r="M351" s="9">
        <v>1</v>
      </c>
      <c r="N351" s="9">
        <v>2</v>
      </c>
      <c r="O351" s="9">
        <v>3</v>
      </c>
    </row>
    <row r="352" spans="1:15" x14ac:dyDescent="0.3">
      <c r="A352" s="13">
        <v>83.126874999999998</v>
      </c>
      <c r="B352" s="17" t="s">
        <v>136</v>
      </c>
      <c r="C352" s="17">
        <f t="shared" si="20"/>
        <v>1</v>
      </c>
      <c r="D352" s="14" t="s">
        <v>8</v>
      </c>
      <c r="E352" s="14">
        <f t="shared" si="21"/>
        <v>1</v>
      </c>
      <c r="F352" s="14" t="s">
        <v>15</v>
      </c>
      <c r="G352" s="14">
        <f t="shared" si="22"/>
        <v>2</v>
      </c>
      <c r="H352" s="14" t="s">
        <v>17</v>
      </c>
      <c r="I352" s="14" t="s">
        <v>143</v>
      </c>
      <c r="J352" s="14">
        <f t="shared" si="23"/>
        <v>3</v>
      </c>
      <c r="K352" s="9">
        <v>83.126874999999998</v>
      </c>
      <c r="L352" s="9">
        <v>1</v>
      </c>
      <c r="M352" s="9">
        <v>1</v>
      </c>
      <c r="N352" s="9">
        <v>2</v>
      </c>
      <c r="O352" s="9">
        <v>3</v>
      </c>
    </row>
    <row r="353" spans="1:15" x14ac:dyDescent="0.3">
      <c r="A353" s="13">
        <v>75.256875000000008</v>
      </c>
      <c r="B353" s="17" t="s">
        <v>136</v>
      </c>
      <c r="C353" s="17">
        <f t="shared" si="20"/>
        <v>1</v>
      </c>
      <c r="D353" s="14" t="s">
        <v>8</v>
      </c>
      <c r="E353" s="14">
        <f t="shared" si="21"/>
        <v>1</v>
      </c>
      <c r="F353" s="14" t="s">
        <v>15</v>
      </c>
      <c r="G353" s="14">
        <f t="shared" si="22"/>
        <v>2</v>
      </c>
      <c r="H353" s="14" t="s">
        <v>17</v>
      </c>
      <c r="I353" s="14" t="s">
        <v>143</v>
      </c>
      <c r="J353" s="14">
        <f t="shared" si="23"/>
        <v>3</v>
      </c>
      <c r="K353" s="9">
        <v>75.256875000000008</v>
      </c>
      <c r="L353" s="9">
        <v>1</v>
      </c>
      <c r="M353" s="9">
        <v>1</v>
      </c>
      <c r="N353" s="9">
        <v>2</v>
      </c>
      <c r="O353" s="9">
        <v>3</v>
      </c>
    </row>
    <row r="354" spans="1:15" x14ac:dyDescent="0.3">
      <c r="A354" s="13">
        <v>85.586250000000007</v>
      </c>
      <c r="B354" s="17" t="s">
        <v>137</v>
      </c>
      <c r="C354" s="17">
        <f t="shared" si="20"/>
        <v>2</v>
      </c>
      <c r="D354" s="14" t="s">
        <v>8</v>
      </c>
      <c r="E354" s="14">
        <f t="shared" si="21"/>
        <v>1</v>
      </c>
      <c r="F354" s="14" t="s">
        <v>15</v>
      </c>
      <c r="G354" s="14">
        <f t="shared" si="22"/>
        <v>2</v>
      </c>
      <c r="H354" s="14" t="s">
        <v>17</v>
      </c>
      <c r="I354" s="14" t="s">
        <v>143</v>
      </c>
      <c r="J354" s="14">
        <f t="shared" si="23"/>
        <v>3</v>
      </c>
      <c r="K354" s="9">
        <v>85.586250000000007</v>
      </c>
      <c r="L354" s="9">
        <v>2</v>
      </c>
      <c r="M354" s="9">
        <v>1</v>
      </c>
      <c r="N354" s="9">
        <v>2</v>
      </c>
      <c r="O354" s="9">
        <v>3</v>
      </c>
    </row>
    <row r="355" spans="1:15" x14ac:dyDescent="0.3">
      <c r="A355" s="13">
        <v>88.987499999999983</v>
      </c>
      <c r="B355" s="17" t="s">
        <v>137</v>
      </c>
      <c r="C355" s="17">
        <f t="shared" si="20"/>
        <v>2</v>
      </c>
      <c r="D355" s="14" t="s">
        <v>8</v>
      </c>
      <c r="E355" s="14">
        <f t="shared" si="21"/>
        <v>1</v>
      </c>
      <c r="F355" s="14" t="s">
        <v>15</v>
      </c>
      <c r="G355" s="14">
        <f t="shared" si="22"/>
        <v>2</v>
      </c>
      <c r="H355" s="14" t="s">
        <v>17</v>
      </c>
      <c r="I355" s="14" t="s">
        <v>143</v>
      </c>
      <c r="J355" s="14">
        <f t="shared" si="23"/>
        <v>3</v>
      </c>
      <c r="K355" s="9">
        <v>88.987499999999983</v>
      </c>
      <c r="L355" s="9">
        <v>2</v>
      </c>
      <c r="M355" s="9">
        <v>1</v>
      </c>
      <c r="N355" s="9">
        <v>2</v>
      </c>
      <c r="O355" s="9">
        <v>3</v>
      </c>
    </row>
    <row r="356" spans="1:15" x14ac:dyDescent="0.3">
      <c r="A356" s="13">
        <v>57.82</v>
      </c>
      <c r="B356" s="17" t="s">
        <v>137</v>
      </c>
      <c r="C356" s="17">
        <f t="shared" si="20"/>
        <v>2</v>
      </c>
      <c r="D356" s="14" t="s">
        <v>8</v>
      </c>
      <c r="E356" s="14">
        <f t="shared" si="21"/>
        <v>1</v>
      </c>
      <c r="F356" s="14" t="s">
        <v>15</v>
      </c>
      <c r="G356" s="14">
        <f t="shared" si="22"/>
        <v>2</v>
      </c>
      <c r="H356" s="14" t="s">
        <v>17</v>
      </c>
      <c r="I356" s="14" t="s">
        <v>143</v>
      </c>
      <c r="J356" s="14">
        <f t="shared" si="23"/>
        <v>3</v>
      </c>
      <c r="K356" s="9">
        <v>57.82</v>
      </c>
      <c r="L356" s="9">
        <v>2</v>
      </c>
      <c r="M356" s="9">
        <v>1</v>
      </c>
      <c r="N356" s="9">
        <v>2</v>
      </c>
      <c r="O356" s="9">
        <v>3</v>
      </c>
    </row>
    <row r="357" spans="1:15" x14ac:dyDescent="0.3">
      <c r="A357" s="13">
        <v>76.240624999999994</v>
      </c>
      <c r="B357" s="17" t="s">
        <v>137</v>
      </c>
      <c r="C357" s="17">
        <f t="shared" si="20"/>
        <v>2</v>
      </c>
      <c r="D357" s="14" t="s">
        <v>8</v>
      </c>
      <c r="E357" s="14">
        <f t="shared" si="21"/>
        <v>1</v>
      </c>
      <c r="F357" s="14" t="s">
        <v>15</v>
      </c>
      <c r="G357" s="14">
        <f t="shared" si="22"/>
        <v>2</v>
      </c>
      <c r="H357" s="14" t="s">
        <v>17</v>
      </c>
      <c r="I357" s="14" t="s">
        <v>143</v>
      </c>
      <c r="J357" s="14">
        <f t="shared" si="23"/>
        <v>3</v>
      </c>
      <c r="K357" s="9">
        <v>76.240624999999994</v>
      </c>
      <c r="L357" s="9">
        <v>2</v>
      </c>
      <c r="M357" s="9">
        <v>1</v>
      </c>
      <c r="N357" s="9">
        <v>2</v>
      </c>
      <c r="O357" s="9">
        <v>3</v>
      </c>
    </row>
    <row r="358" spans="1:15" x14ac:dyDescent="0.3">
      <c r="A358" s="13">
        <v>71.321875000000006</v>
      </c>
      <c r="B358" s="17" t="s">
        <v>137</v>
      </c>
      <c r="C358" s="17">
        <f t="shared" si="20"/>
        <v>2</v>
      </c>
      <c r="D358" s="14" t="s">
        <v>8</v>
      </c>
      <c r="E358" s="14">
        <f t="shared" si="21"/>
        <v>1</v>
      </c>
      <c r="F358" s="14" t="s">
        <v>15</v>
      </c>
      <c r="G358" s="14">
        <f t="shared" si="22"/>
        <v>2</v>
      </c>
      <c r="H358" s="14" t="s">
        <v>17</v>
      </c>
      <c r="I358" s="14" t="s">
        <v>143</v>
      </c>
      <c r="J358" s="14">
        <f t="shared" si="23"/>
        <v>3</v>
      </c>
      <c r="K358" s="9">
        <v>71.321875000000006</v>
      </c>
      <c r="L358" s="9">
        <v>2</v>
      </c>
      <c r="M358" s="9">
        <v>1</v>
      </c>
      <c r="N358" s="9">
        <v>2</v>
      </c>
      <c r="O358" s="9">
        <v>3</v>
      </c>
    </row>
    <row r="359" spans="1:15" x14ac:dyDescent="0.3">
      <c r="A359" s="13">
        <v>85.586250000000007</v>
      </c>
      <c r="B359" s="17" t="s">
        <v>137</v>
      </c>
      <c r="C359" s="17">
        <f t="shared" si="20"/>
        <v>2</v>
      </c>
      <c r="D359" s="14" t="s">
        <v>9</v>
      </c>
      <c r="E359" s="14">
        <f t="shared" si="21"/>
        <v>6</v>
      </c>
      <c r="F359" s="14" t="s">
        <v>15</v>
      </c>
      <c r="G359" s="14">
        <f t="shared" si="22"/>
        <v>2</v>
      </c>
      <c r="H359" s="14" t="s">
        <v>18</v>
      </c>
      <c r="I359" s="14" t="s">
        <v>143</v>
      </c>
      <c r="J359" s="14">
        <f t="shared" si="23"/>
        <v>3</v>
      </c>
      <c r="K359" s="9">
        <v>85.586250000000007</v>
      </c>
      <c r="L359" s="9">
        <v>2</v>
      </c>
      <c r="M359" s="9">
        <v>6</v>
      </c>
      <c r="N359" s="9">
        <v>2</v>
      </c>
      <c r="O359" s="9">
        <v>3</v>
      </c>
    </row>
    <row r="360" spans="1:15" x14ac:dyDescent="0.3">
      <c r="A360" s="13">
        <v>104.86</v>
      </c>
      <c r="B360" s="17" t="s">
        <v>137</v>
      </c>
      <c r="C360" s="17">
        <f t="shared" si="20"/>
        <v>2</v>
      </c>
      <c r="D360" s="14" t="s">
        <v>9</v>
      </c>
      <c r="E360" s="14">
        <f t="shared" si="21"/>
        <v>6</v>
      </c>
      <c r="F360" s="14" t="s">
        <v>15</v>
      </c>
      <c r="G360" s="14">
        <f t="shared" si="22"/>
        <v>2</v>
      </c>
      <c r="H360" s="14" t="s">
        <v>18</v>
      </c>
      <c r="I360" s="14" t="s">
        <v>143</v>
      </c>
      <c r="J360" s="14">
        <f t="shared" si="23"/>
        <v>3</v>
      </c>
      <c r="K360" s="9">
        <v>104.86</v>
      </c>
      <c r="L360" s="9">
        <v>2</v>
      </c>
      <c r="M360" s="9">
        <v>6</v>
      </c>
      <c r="N360" s="9">
        <v>2</v>
      </c>
      <c r="O360" s="9">
        <v>3</v>
      </c>
    </row>
    <row r="361" spans="1:15" x14ac:dyDescent="0.3">
      <c r="A361" s="13">
        <v>93.456249999999997</v>
      </c>
      <c r="B361" s="17" t="s">
        <v>137</v>
      </c>
      <c r="C361" s="17">
        <f t="shared" si="20"/>
        <v>2</v>
      </c>
      <c r="D361" s="14" t="s">
        <v>9</v>
      </c>
      <c r="E361" s="14">
        <f t="shared" si="21"/>
        <v>6</v>
      </c>
      <c r="F361" s="14" t="s">
        <v>15</v>
      </c>
      <c r="G361" s="14">
        <f t="shared" si="22"/>
        <v>2</v>
      </c>
      <c r="H361" s="14" t="s">
        <v>18</v>
      </c>
      <c r="I361" s="14" t="s">
        <v>143</v>
      </c>
      <c r="J361" s="14">
        <f t="shared" si="23"/>
        <v>3</v>
      </c>
      <c r="K361" s="9">
        <v>93.456249999999997</v>
      </c>
      <c r="L361" s="9">
        <v>2</v>
      </c>
      <c r="M361" s="9">
        <v>6</v>
      </c>
      <c r="N361" s="9">
        <v>2</v>
      </c>
      <c r="O361" s="9">
        <v>3</v>
      </c>
    </row>
    <row r="362" spans="1:15" x14ac:dyDescent="0.3">
      <c r="A362" s="13">
        <v>94.931875000000005</v>
      </c>
      <c r="B362" s="17" t="s">
        <v>137</v>
      </c>
      <c r="C362" s="17">
        <f t="shared" si="20"/>
        <v>2</v>
      </c>
      <c r="D362" s="14" t="s">
        <v>9</v>
      </c>
      <c r="E362" s="14">
        <f t="shared" si="21"/>
        <v>6</v>
      </c>
      <c r="F362" s="14" t="s">
        <v>15</v>
      </c>
      <c r="G362" s="14">
        <f t="shared" si="22"/>
        <v>2</v>
      </c>
      <c r="H362" s="14" t="s">
        <v>18</v>
      </c>
      <c r="I362" s="14" t="s">
        <v>143</v>
      </c>
      <c r="J362" s="14">
        <f t="shared" si="23"/>
        <v>3</v>
      </c>
      <c r="K362" s="9">
        <v>94.931875000000005</v>
      </c>
      <c r="L362" s="9">
        <v>2</v>
      </c>
      <c r="M362" s="9">
        <v>6</v>
      </c>
      <c r="N362" s="9">
        <v>2</v>
      </c>
      <c r="O362" s="9">
        <v>3</v>
      </c>
    </row>
    <row r="363" spans="1:15" x14ac:dyDescent="0.3">
      <c r="A363" s="13">
        <v>90.045000000000002</v>
      </c>
      <c r="B363" s="17" t="s">
        <v>137</v>
      </c>
      <c r="C363" s="17">
        <f t="shared" si="20"/>
        <v>2</v>
      </c>
      <c r="D363" s="14" t="s">
        <v>9</v>
      </c>
      <c r="E363" s="14">
        <f t="shared" si="21"/>
        <v>6</v>
      </c>
      <c r="F363" s="14" t="s">
        <v>15</v>
      </c>
      <c r="G363" s="14">
        <f t="shared" si="22"/>
        <v>2</v>
      </c>
      <c r="H363" s="14" t="s">
        <v>18</v>
      </c>
      <c r="I363" s="14" t="s">
        <v>143</v>
      </c>
      <c r="J363" s="14">
        <f t="shared" si="23"/>
        <v>3</v>
      </c>
      <c r="K363" s="9">
        <v>90.045000000000002</v>
      </c>
      <c r="L363" s="9">
        <v>2</v>
      </c>
      <c r="M363" s="9">
        <v>6</v>
      </c>
      <c r="N363" s="9">
        <v>2</v>
      </c>
      <c r="O363" s="9">
        <v>3</v>
      </c>
    </row>
    <row r="364" spans="1:15" x14ac:dyDescent="0.3">
      <c r="A364" s="13">
        <v>86.997500000000016</v>
      </c>
      <c r="B364" s="17" t="s">
        <v>137</v>
      </c>
      <c r="C364" s="17">
        <f t="shared" si="20"/>
        <v>2</v>
      </c>
      <c r="D364" s="14" t="s">
        <v>9</v>
      </c>
      <c r="E364" s="14">
        <f t="shared" si="21"/>
        <v>6</v>
      </c>
      <c r="F364" s="14" t="s">
        <v>15</v>
      </c>
      <c r="G364" s="14">
        <f t="shared" si="22"/>
        <v>2</v>
      </c>
      <c r="H364" s="14" t="s">
        <v>18</v>
      </c>
      <c r="I364" s="14" t="s">
        <v>143</v>
      </c>
      <c r="J364" s="14">
        <f t="shared" si="23"/>
        <v>3</v>
      </c>
      <c r="K364" s="9">
        <v>86.997500000000016</v>
      </c>
      <c r="L364" s="9">
        <v>2</v>
      </c>
      <c r="M364" s="9">
        <v>6</v>
      </c>
      <c r="N364" s="9">
        <v>2</v>
      </c>
      <c r="O364" s="9">
        <v>3</v>
      </c>
    </row>
    <row r="365" spans="1:15" x14ac:dyDescent="0.3">
      <c r="A365" s="13">
        <v>109.76</v>
      </c>
      <c r="B365" s="17" t="s">
        <v>137</v>
      </c>
      <c r="C365" s="17">
        <f t="shared" si="20"/>
        <v>2</v>
      </c>
      <c r="D365" s="14" t="s">
        <v>9</v>
      </c>
      <c r="E365" s="14">
        <f t="shared" si="21"/>
        <v>6</v>
      </c>
      <c r="F365" s="14" t="s">
        <v>15</v>
      </c>
      <c r="G365" s="14">
        <f t="shared" si="22"/>
        <v>2</v>
      </c>
      <c r="H365" s="14" t="s">
        <v>18</v>
      </c>
      <c r="I365" s="14" t="s">
        <v>143</v>
      </c>
      <c r="J365" s="14">
        <f t="shared" si="23"/>
        <v>3</v>
      </c>
      <c r="K365" s="9">
        <v>109.76</v>
      </c>
      <c r="L365" s="9">
        <v>2</v>
      </c>
      <c r="M365" s="9">
        <v>6</v>
      </c>
      <c r="N365" s="9">
        <v>2</v>
      </c>
      <c r="O365" s="9">
        <v>3</v>
      </c>
    </row>
    <row r="366" spans="1:15" x14ac:dyDescent="0.3">
      <c r="A366" s="13">
        <v>101.92</v>
      </c>
      <c r="B366" s="17" t="s">
        <v>137</v>
      </c>
      <c r="C366" s="17">
        <f t="shared" si="20"/>
        <v>2</v>
      </c>
      <c r="D366" s="14" t="s">
        <v>9</v>
      </c>
      <c r="E366" s="14">
        <f t="shared" si="21"/>
        <v>6</v>
      </c>
      <c r="F366" s="14" t="s">
        <v>15</v>
      </c>
      <c r="G366" s="14">
        <f t="shared" si="22"/>
        <v>2</v>
      </c>
      <c r="H366" s="14" t="s">
        <v>18</v>
      </c>
      <c r="I366" s="14" t="s">
        <v>143</v>
      </c>
      <c r="J366" s="14">
        <f t="shared" si="23"/>
        <v>3</v>
      </c>
      <c r="K366" s="9">
        <v>101.92</v>
      </c>
      <c r="L366" s="9">
        <v>2</v>
      </c>
      <c r="M366" s="9">
        <v>6</v>
      </c>
      <c r="N366" s="9">
        <v>2</v>
      </c>
      <c r="O366" s="9">
        <v>3</v>
      </c>
    </row>
    <row r="367" spans="1:15" x14ac:dyDescent="0.3">
      <c r="A367" s="13">
        <v>99.358750000000015</v>
      </c>
      <c r="B367" s="17" t="s">
        <v>137</v>
      </c>
      <c r="C367" s="17">
        <f t="shared" si="20"/>
        <v>2</v>
      </c>
      <c r="D367" s="14" t="s">
        <v>9</v>
      </c>
      <c r="E367" s="14">
        <f t="shared" si="21"/>
        <v>6</v>
      </c>
      <c r="F367" s="14" t="s">
        <v>15</v>
      </c>
      <c r="G367" s="14">
        <f t="shared" si="22"/>
        <v>2</v>
      </c>
      <c r="H367" s="14" t="s">
        <v>18</v>
      </c>
      <c r="I367" s="14" t="s">
        <v>143</v>
      </c>
      <c r="J367" s="14">
        <f t="shared" si="23"/>
        <v>3</v>
      </c>
      <c r="K367" s="9">
        <v>99.358750000000015</v>
      </c>
      <c r="L367" s="9">
        <v>2</v>
      </c>
      <c r="M367" s="9">
        <v>6</v>
      </c>
      <c r="N367" s="9">
        <v>2</v>
      </c>
      <c r="O367" s="9">
        <v>3</v>
      </c>
    </row>
    <row r="368" spans="1:15" x14ac:dyDescent="0.3">
      <c r="A368" s="13">
        <v>92.472500000000011</v>
      </c>
      <c r="B368" s="17" t="s">
        <v>137</v>
      </c>
      <c r="C368" s="17">
        <f t="shared" si="20"/>
        <v>2</v>
      </c>
      <c r="D368" s="14" t="s">
        <v>9</v>
      </c>
      <c r="E368" s="14">
        <f t="shared" si="21"/>
        <v>6</v>
      </c>
      <c r="F368" s="14" t="s">
        <v>15</v>
      </c>
      <c r="G368" s="14">
        <f t="shared" si="22"/>
        <v>2</v>
      </c>
      <c r="H368" s="14" t="s">
        <v>18</v>
      </c>
      <c r="I368" s="14" t="s">
        <v>143</v>
      </c>
      <c r="J368" s="14">
        <f t="shared" si="23"/>
        <v>3</v>
      </c>
      <c r="K368" s="9">
        <v>92.472500000000011</v>
      </c>
      <c r="L368" s="9">
        <v>2</v>
      </c>
      <c r="M368" s="9">
        <v>6</v>
      </c>
      <c r="N368" s="9">
        <v>2</v>
      </c>
      <c r="O368" s="9">
        <v>3</v>
      </c>
    </row>
    <row r="369" spans="1:15" x14ac:dyDescent="0.3">
      <c r="A369" s="13">
        <v>77.7</v>
      </c>
      <c r="B369" s="17" t="s">
        <v>137</v>
      </c>
      <c r="C369" s="17">
        <f t="shared" si="20"/>
        <v>2</v>
      </c>
      <c r="D369" s="14" t="s">
        <v>9</v>
      </c>
      <c r="E369" s="14">
        <f t="shared" si="21"/>
        <v>6</v>
      </c>
      <c r="F369" s="14" t="s">
        <v>15</v>
      </c>
      <c r="G369" s="14">
        <f t="shared" si="22"/>
        <v>2</v>
      </c>
      <c r="H369" s="14" t="s">
        <v>18</v>
      </c>
      <c r="I369" s="14" t="s">
        <v>143</v>
      </c>
      <c r="J369" s="14">
        <f t="shared" si="23"/>
        <v>3</v>
      </c>
      <c r="K369" s="9">
        <v>77.7</v>
      </c>
      <c r="L369" s="9">
        <v>2</v>
      </c>
      <c r="M369" s="9">
        <v>6</v>
      </c>
      <c r="N369" s="9">
        <v>2</v>
      </c>
      <c r="O369" s="9">
        <v>3</v>
      </c>
    </row>
    <row r="370" spans="1:15" x14ac:dyDescent="0.3">
      <c r="A370" s="13">
        <v>83.527500000000003</v>
      </c>
      <c r="B370" s="17" t="s">
        <v>137</v>
      </c>
      <c r="C370" s="17">
        <f t="shared" si="20"/>
        <v>2</v>
      </c>
      <c r="D370" s="14" t="s">
        <v>9</v>
      </c>
      <c r="E370" s="14">
        <f t="shared" si="21"/>
        <v>6</v>
      </c>
      <c r="F370" s="14" t="s">
        <v>15</v>
      </c>
      <c r="G370" s="14">
        <f t="shared" si="22"/>
        <v>2</v>
      </c>
      <c r="H370" s="14" t="s">
        <v>18</v>
      </c>
      <c r="I370" s="14" t="s">
        <v>143</v>
      </c>
      <c r="J370" s="14">
        <f t="shared" si="23"/>
        <v>3</v>
      </c>
      <c r="K370" s="9">
        <v>83.527500000000003</v>
      </c>
      <c r="L370" s="9">
        <v>2</v>
      </c>
      <c r="M370" s="9">
        <v>6</v>
      </c>
      <c r="N370" s="9">
        <v>2</v>
      </c>
      <c r="O370" s="9">
        <v>3</v>
      </c>
    </row>
    <row r="371" spans="1:15" x14ac:dyDescent="0.3">
      <c r="A371" s="13">
        <v>91.980624999999989</v>
      </c>
      <c r="B371" s="17" t="s">
        <v>137</v>
      </c>
      <c r="C371" s="17">
        <f t="shared" si="20"/>
        <v>2</v>
      </c>
      <c r="D371" s="14" t="s">
        <v>9</v>
      </c>
      <c r="E371" s="14">
        <f t="shared" si="21"/>
        <v>6</v>
      </c>
      <c r="F371" s="14" t="s">
        <v>15</v>
      </c>
      <c r="G371" s="14">
        <f t="shared" si="22"/>
        <v>2</v>
      </c>
      <c r="H371" s="14" t="s">
        <v>18</v>
      </c>
      <c r="I371" s="14" t="s">
        <v>143</v>
      </c>
      <c r="J371" s="14">
        <f t="shared" si="23"/>
        <v>3</v>
      </c>
      <c r="K371" s="9">
        <v>91.980624999999989</v>
      </c>
      <c r="L371" s="9">
        <v>2</v>
      </c>
      <c r="M371" s="9">
        <v>6</v>
      </c>
      <c r="N371" s="9">
        <v>2</v>
      </c>
      <c r="O371" s="9">
        <v>3</v>
      </c>
    </row>
    <row r="372" spans="1:15" x14ac:dyDescent="0.3">
      <c r="A372" s="13">
        <v>82.556250000000006</v>
      </c>
      <c r="B372" s="17" t="s">
        <v>137</v>
      </c>
      <c r="C372" s="17">
        <f t="shared" si="20"/>
        <v>2</v>
      </c>
      <c r="D372" s="14" t="s">
        <v>9</v>
      </c>
      <c r="E372" s="14">
        <f t="shared" si="21"/>
        <v>6</v>
      </c>
      <c r="F372" s="14" t="s">
        <v>15</v>
      </c>
      <c r="G372" s="14">
        <f t="shared" si="22"/>
        <v>2</v>
      </c>
      <c r="H372" s="14" t="s">
        <v>18</v>
      </c>
      <c r="I372" s="14" t="s">
        <v>143</v>
      </c>
      <c r="J372" s="14">
        <f t="shared" si="23"/>
        <v>3</v>
      </c>
      <c r="K372" s="9">
        <v>82.556250000000006</v>
      </c>
      <c r="L372" s="9">
        <v>2</v>
      </c>
      <c r="M372" s="9">
        <v>6</v>
      </c>
      <c r="N372" s="9">
        <v>2</v>
      </c>
      <c r="O372" s="9">
        <v>3</v>
      </c>
    </row>
    <row r="373" spans="1:15" x14ac:dyDescent="0.3">
      <c r="A373" s="13">
        <v>81.585000000000008</v>
      </c>
      <c r="B373" s="17" t="s">
        <v>137</v>
      </c>
      <c r="C373" s="17">
        <f t="shared" si="20"/>
        <v>2</v>
      </c>
      <c r="D373" s="14" t="s">
        <v>9</v>
      </c>
      <c r="E373" s="14">
        <f t="shared" si="21"/>
        <v>6</v>
      </c>
      <c r="F373" s="14" t="s">
        <v>15</v>
      </c>
      <c r="G373" s="14">
        <f t="shared" si="22"/>
        <v>2</v>
      </c>
      <c r="H373" s="14" t="s">
        <v>18</v>
      </c>
      <c r="I373" s="14" t="s">
        <v>143</v>
      </c>
      <c r="J373" s="14">
        <f t="shared" si="23"/>
        <v>3</v>
      </c>
      <c r="K373" s="9">
        <v>81.585000000000008</v>
      </c>
      <c r="L373" s="9">
        <v>2</v>
      </c>
      <c r="M373" s="9">
        <v>6</v>
      </c>
      <c r="N373" s="9">
        <v>2</v>
      </c>
      <c r="O373" s="9">
        <v>3</v>
      </c>
    </row>
    <row r="374" spans="1:15" x14ac:dyDescent="0.3">
      <c r="A374" s="13">
        <v>103.88</v>
      </c>
      <c r="B374" s="17" t="s">
        <v>137</v>
      </c>
      <c r="C374" s="17">
        <f t="shared" si="20"/>
        <v>2</v>
      </c>
      <c r="D374" s="14" t="s">
        <v>9</v>
      </c>
      <c r="E374" s="14">
        <f t="shared" si="21"/>
        <v>6</v>
      </c>
      <c r="F374" s="14" t="s">
        <v>15</v>
      </c>
      <c r="G374" s="14">
        <f t="shared" si="22"/>
        <v>2</v>
      </c>
      <c r="H374" s="14" t="s">
        <v>18</v>
      </c>
      <c r="I374" s="14" t="s">
        <v>143</v>
      </c>
      <c r="J374" s="14">
        <f t="shared" si="23"/>
        <v>3</v>
      </c>
      <c r="K374" s="9">
        <v>103.88</v>
      </c>
      <c r="L374" s="9">
        <v>2</v>
      </c>
      <c r="M374" s="9">
        <v>6</v>
      </c>
      <c r="N374" s="9">
        <v>2</v>
      </c>
      <c r="O374" s="9">
        <v>3</v>
      </c>
    </row>
    <row r="375" spans="1:15" x14ac:dyDescent="0.3">
      <c r="A375" s="13">
        <v>82.556250000000006</v>
      </c>
      <c r="B375" s="17" t="s">
        <v>137</v>
      </c>
      <c r="C375" s="17">
        <f t="shared" si="20"/>
        <v>2</v>
      </c>
      <c r="D375" s="14" t="s">
        <v>9</v>
      </c>
      <c r="E375" s="14">
        <f t="shared" si="21"/>
        <v>6</v>
      </c>
      <c r="F375" s="14" t="s">
        <v>15</v>
      </c>
      <c r="G375" s="14">
        <f t="shared" si="22"/>
        <v>2</v>
      </c>
      <c r="H375" s="14" t="s">
        <v>18</v>
      </c>
      <c r="I375" s="14" t="s">
        <v>143</v>
      </c>
      <c r="J375" s="14">
        <f t="shared" si="23"/>
        <v>3</v>
      </c>
      <c r="K375" s="9">
        <v>82.556250000000006</v>
      </c>
      <c r="L375" s="9">
        <v>2</v>
      </c>
      <c r="M375" s="9">
        <v>6</v>
      </c>
      <c r="N375" s="9">
        <v>2</v>
      </c>
      <c r="O375" s="9">
        <v>3</v>
      </c>
    </row>
    <row r="376" spans="1:15" x14ac:dyDescent="0.3">
      <c r="A376" s="13">
        <v>81.585000000000008</v>
      </c>
      <c r="B376" s="17" t="s">
        <v>137</v>
      </c>
      <c r="C376" s="17">
        <f t="shared" si="20"/>
        <v>2</v>
      </c>
      <c r="D376" s="14" t="s">
        <v>9</v>
      </c>
      <c r="E376" s="14">
        <f t="shared" si="21"/>
        <v>6</v>
      </c>
      <c r="F376" s="14" t="s">
        <v>15</v>
      </c>
      <c r="G376" s="14">
        <f t="shared" si="22"/>
        <v>2</v>
      </c>
      <c r="H376" s="14" t="s">
        <v>18</v>
      </c>
      <c r="I376" s="14" t="s">
        <v>143</v>
      </c>
      <c r="J376" s="14">
        <f t="shared" si="23"/>
        <v>3</v>
      </c>
      <c r="K376" s="9">
        <v>81.585000000000008</v>
      </c>
      <c r="L376" s="9">
        <v>2</v>
      </c>
      <c r="M376" s="9">
        <v>6</v>
      </c>
      <c r="N376" s="9">
        <v>2</v>
      </c>
      <c r="O376" s="9">
        <v>3</v>
      </c>
    </row>
    <row r="377" spans="1:15" x14ac:dyDescent="0.3">
      <c r="A377" s="13">
        <v>92.472500000000011</v>
      </c>
      <c r="B377" s="17" t="s">
        <v>137</v>
      </c>
      <c r="C377" s="17">
        <f t="shared" si="20"/>
        <v>2</v>
      </c>
      <c r="D377" s="14" t="s">
        <v>9</v>
      </c>
      <c r="E377" s="14">
        <f t="shared" si="21"/>
        <v>6</v>
      </c>
      <c r="F377" s="14" t="s">
        <v>15</v>
      </c>
      <c r="G377" s="14">
        <f t="shared" si="22"/>
        <v>2</v>
      </c>
      <c r="H377" s="14" t="s">
        <v>18</v>
      </c>
      <c r="I377" s="14" t="s">
        <v>143</v>
      </c>
      <c r="J377" s="14">
        <f t="shared" si="23"/>
        <v>3</v>
      </c>
      <c r="K377" s="9">
        <v>92.472500000000011</v>
      </c>
      <c r="L377" s="9">
        <v>2</v>
      </c>
      <c r="M377" s="9">
        <v>6</v>
      </c>
      <c r="N377" s="9">
        <v>2</v>
      </c>
      <c r="O377" s="9">
        <v>3</v>
      </c>
    </row>
    <row r="378" spans="1:15" x14ac:dyDescent="0.3">
      <c r="A378" s="13">
        <v>78.671250000000001</v>
      </c>
      <c r="B378" s="17" t="s">
        <v>137</v>
      </c>
      <c r="C378" s="17">
        <f t="shared" si="20"/>
        <v>2</v>
      </c>
      <c r="D378" s="14" t="s">
        <v>9</v>
      </c>
      <c r="E378" s="14">
        <f t="shared" si="21"/>
        <v>6</v>
      </c>
      <c r="F378" s="14" t="s">
        <v>15</v>
      </c>
      <c r="G378" s="14">
        <f t="shared" si="22"/>
        <v>2</v>
      </c>
      <c r="H378" s="14" t="s">
        <v>18</v>
      </c>
      <c r="I378" s="14" t="s">
        <v>143</v>
      </c>
      <c r="J378" s="14">
        <f t="shared" si="23"/>
        <v>3</v>
      </c>
      <c r="K378" s="9">
        <v>78.671250000000001</v>
      </c>
      <c r="L378" s="9">
        <v>2</v>
      </c>
      <c r="M378" s="9">
        <v>6</v>
      </c>
      <c r="N378" s="9">
        <v>2</v>
      </c>
      <c r="O378" s="9">
        <v>3</v>
      </c>
    </row>
    <row r="379" spans="1:15" x14ac:dyDescent="0.3">
      <c r="A379" s="13">
        <v>92.964375000000004</v>
      </c>
      <c r="B379" s="17" t="s">
        <v>137</v>
      </c>
      <c r="C379" s="17">
        <f t="shared" si="20"/>
        <v>2</v>
      </c>
      <c r="D379" s="14" t="s">
        <v>9</v>
      </c>
      <c r="E379" s="14">
        <f t="shared" si="21"/>
        <v>6</v>
      </c>
      <c r="F379" s="14" t="s">
        <v>15</v>
      </c>
      <c r="G379" s="14">
        <f t="shared" si="22"/>
        <v>2</v>
      </c>
      <c r="H379" s="14" t="s">
        <v>18</v>
      </c>
      <c r="I379" s="14" t="s">
        <v>143</v>
      </c>
      <c r="J379" s="14">
        <f t="shared" si="23"/>
        <v>3</v>
      </c>
      <c r="K379" s="9">
        <v>92.964375000000004</v>
      </c>
      <c r="L379" s="9">
        <v>2</v>
      </c>
      <c r="M379" s="9">
        <v>6</v>
      </c>
      <c r="N379" s="9">
        <v>2</v>
      </c>
      <c r="O379" s="9">
        <v>3</v>
      </c>
    </row>
    <row r="380" spans="1:15" x14ac:dyDescent="0.3">
      <c r="A380" s="13">
        <v>94.425624999999997</v>
      </c>
      <c r="B380" s="17" t="s">
        <v>137</v>
      </c>
      <c r="C380" s="17">
        <f t="shared" si="20"/>
        <v>2</v>
      </c>
      <c r="D380" s="14" t="s">
        <v>9</v>
      </c>
      <c r="E380" s="14">
        <f t="shared" si="21"/>
        <v>6</v>
      </c>
      <c r="F380" s="14" t="s">
        <v>15</v>
      </c>
      <c r="G380" s="14">
        <f t="shared" si="22"/>
        <v>2</v>
      </c>
      <c r="H380" s="14" t="s">
        <v>18</v>
      </c>
      <c r="I380" s="14" t="s">
        <v>143</v>
      </c>
      <c r="J380" s="14">
        <f t="shared" si="23"/>
        <v>3</v>
      </c>
      <c r="K380" s="9">
        <v>94.425624999999997</v>
      </c>
      <c r="L380" s="9">
        <v>2</v>
      </c>
      <c r="M380" s="9">
        <v>6</v>
      </c>
      <c r="N380" s="9">
        <v>2</v>
      </c>
      <c r="O380" s="9">
        <v>3</v>
      </c>
    </row>
    <row r="381" spans="1:15" x14ac:dyDescent="0.3">
      <c r="A381" s="13">
        <v>93.948125000000005</v>
      </c>
      <c r="B381" s="17" t="s">
        <v>137</v>
      </c>
      <c r="C381" s="17">
        <f t="shared" si="20"/>
        <v>2</v>
      </c>
      <c r="D381" s="14" t="s">
        <v>9</v>
      </c>
      <c r="E381" s="14">
        <f t="shared" si="21"/>
        <v>6</v>
      </c>
      <c r="F381" s="14" t="s">
        <v>15</v>
      </c>
      <c r="G381" s="14">
        <f t="shared" si="22"/>
        <v>2</v>
      </c>
      <c r="H381" s="14" t="s">
        <v>18</v>
      </c>
      <c r="I381" s="14" t="s">
        <v>143</v>
      </c>
      <c r="J381" s="14">
        <f t="shared" si="23"/>
        <v>3</v>
      </c>
      <c r="K381" s="9">
        <v>93.948125000000005</v>
      </c>
      <c r="L381" s="9">
        <v>2</v>
      </c>
      <c r="M381" s="9">
        <v>6</v>
      </c>
      <c r="N381" s="9">
        <v>2</v>
      </c>
      <c r="O381" s="9">
        <v>3</v>
      </c>
    </row>
    <row r="382" spans="1:15" x14ac:dyDescent="0.3">
      <c r="A382" s="13">
        <v>99.067499999999995</v>
      </c>
      <c r="B382" s="17" t="s">
        <v>137</v>
      </c>
      <c r="C382" s="17">
        <f t="shared" si="20"/>
        <v>2</v>
      </c>
      <c r="D382" s="14" t="s">
        <v>9</v>
      </c>
      <c r="E382" s="14">
        <f t="shared" si="21"/>
        <v>6</v>
      </c>
      <c r="F382" s="14" t="s">
        <v>15</v>
      </c>
      <c r="G382" s="14">
        <f t="shared" si="22"/>
        <v>2</v>
      </c>
      <c r="H382" s="14" t="s">
        <v>18</v>
      </c>
      <c r="I382" s="14" t="s">
        <v>143</v>
      </c>
      <c r="J382" s="14">
        <f t="shared" si="23"/>
        <v>3</v>
      </c>
      <c r="K382" s="9">
        <v>99.067499999999995</v>
      </c>
      <c r="L382" s="9">
        <v>2</v>
      </c>
      <c r="M382" s="9">
        <v>6</v>
      </c>
      <c r="N382" s="9">
        <v>2</v>
      </c>
      <c r="O382" s="9">
        <v>3</v>
      </c>
    </row>
    <row r="383" spans="1:15" x14ac:dyDescent="0.3">
      <c r="A383" s="13">
        <v>99.358750000000015</v>
      </c>
      <c r="B383" s="17" t="s">
        <v>137</v>
      </c>
      <c r="C383" s="17">
        <f t="shared" si="20"/>
        <v>2</v>
      </c>
      <c r="D383" s="14" t="s">
        <v>9</v>
      </c>
      <c r="E383" s="14">
        <f t="shared" si="21"/>
        <v>6</v>
      </c>
      <c r="F383" s="14" t="s">
        <v>15</v>
      </c>
      <c r="G383" s="14">
        <f t="shared" si="22"/>
        <v>2</v>
      </c>
      <c r="H383" s="14" t="s">
        <v>18</v>
      </c>
      <c r="I383" s="14" t="s">
        <v>143</v>
      </c>
      <c r="J383" s="14">
        <f t="shared" si="23"/>
        <v>3</v>
      </c>
      <c r="K383" s="9">
        <v>99.358750000000015</v>
      </c>
      <c r="L383" s="9">
        <v>2</v>
      </c>
      <c r="M383" s="9">
        <v>6</v>
      </c>
      <c r="N383" s="9">
        <v>2</v>
      </c>
      <c r="O383" s="9">
        <v>3</v>
      </c>
    </row>
    <row r="384" spans="1:15" x14ac:dyDescent="0.3">
      <c r="A384" s="13">
        <v>105.26125</v>
      </c>
      <c r="B384" s="17" t="s">
        <v>137</v>
      </c>
      <c r="C384" s="17">
        <f t="shared" si="20"/>
        <v>2</v>
      </c>
      <c r="D384" s="14" t="s">
        <v>9</v>
      </c>
      <c r="E384" s="14">
        <f t="shared" si="21"/>
        <v>6</v>
      </c>
      <c r="F384" s="14" t="s">
        <v>15</v>
      </c>
      <c r="G384" s="14">
        <f t="shared" si="22"/>
        <v>2</v>
      </c>
      <c r="H384" s="14" t="s">
        <v>18</v>
      </c>
      <c r="I384" s="14" t="s">
        <v>143</v>
      </c>
      <c r="J384" s="14">
        <f t="shared" si="23"/>
        <v>3</v>
      </c>
      <c r="K384" s="9">
        <v>105.26125</v>
      </c>
      <c r="L384" s="9">
        <v>2</v>
      </c>
      <c r="M384" s="9">
        <v>6</v>
      </c>
      <c r="N384" s="9">
        <v>2</v>
      </c>
      <c r="O384" s="9">
        <v>3</v>
      </c>
    </row>
    <row r="385" spans="1:15" x14ac:dyDescent="0.3">
      <c r="A385" s="13">
        <v>102.9</v>
      </c>
      <c r="B385" s="17" t="s">
        <v>137</v>
      </c>
      <c r="C385" s="17">
        <f t="shared" si="20"/>
        <v>2</v>
      </c>
      <c r="D385" s="14" t="s">
        <v>9</v>
      </c>
      <c r="E385" s="14">
        <f t="shared" si="21"/>
        <v>6</v>
      </c>
      <c r="F385" s="14" t="s">
        <v>15</v>
      </c>
      <c r="G385" s="14">
        <f t="shared" si="22"/>
        <v>2</v>
      </c>
      <c r="H385" s="14" t="s">
        <v>18</v>
      </c>
      <c r="I385" s="14" t="s">
        <v>143</v>
      </c>
      <c r="J385" s="14">
        <f t="shared" si="23"/>
        <v>3</v>
      </c>
      <c r="K385" s="9">
        <v>102.9</v>
      </c>
      <c r="L385" s="9">
        <v>2</v>
      </c>
      <c r="M385" s="9">
        <v>6</v>
      </c>
      <c r="N385" s="9">
        <v>2</v>
      </c>
      <c r="O385" s="9">
        <v>3</v>
      </c>
    </row>
    <row r="386" spans="1:15" x14ac:dyDescent="0.3">
      <c r="A386" s="13">
        <v>87.553750000000008</v>
      </c>
      <c r="B386" s="17" t="s">
        <v>137</v>
      </c>
      <c r="C386" s="17">
        <f t="shared" si="20"/>
        <v>2</v>
      </c>
      <c r="D386" s="14" t="s">
        <v>9</v>
      </c>
      <c r="E386" s="14">
        <f t="shared" si="21"/>
        <v>6</v>
      </c>
      <c r="F386" s="14" t="s">
        <v>15</v>
      </c>
      <c r="G386" s="14">
        <f t="shared" si="22"/>
        <v>2</v>
      </c>
      <c r="H386" s="14" t="s">
        <v>18</v>
      </c>
      <c r="I386" s="14" t="s">
        <v>143</v>
      </c>
      <c r="J386" s="14">
        <f t="shared" si="23"/>
        <v>3</v>
      </c>
      <c r="K386" s="9">
        <v>87.553750000000008</v>
      </c>
      <c r="L386" s="9">
        <v>2</v>
      </c>
      <c r="M386" s="9">
        <v>6</v>
      </c>
      <c r="N386" s="9">
        <v>2</v>
      </c>
      <c r="O386" s="9">
        <v>3</v>
      </c>
    </row>
    <row r="387" spans="1:15" x14ac:dyDescent="0.3">
      <c r="A387" s="13">
        <v>90.965000000000003</v>
      </c>
      <c r="B387" s="17" t="s">
        <v>137</v>
      </c>
      <c r="C387" s="17">
        <f t="shared" ref="C387:C450" si="24">IF(B387="Morning",1,IF(B387="Afternoon",2,IF(B387="Evening",3,IF(B387="late Evening",4,IF(B387="Break",5)))))</f>
        <v>2</v>
      </c>
      <c r="D387" s="14" t="s">
        <v>9</v>
      </c>
      <c r="E387" s="14">
        <f t="shared" ref="E387:E450" si="25">IF(D387="Greetings",1,IF(D387="Break",2,IF(D387="Closing",3,IF(D387="demonstration",4,IF(D387="Hands on",5,IF(D387="Introduction",6,IF(D387="Lecture",7,IF(D387="No Activity",8,IF(D387="Peer Learning",9)))))))))</f>
        <v>6</v>
      </c>
      <c r="F387" s="14" t="s">
        <v>15</v>
      </c>
      <c r="G387" s="14">
        <f t="shared" ref="G387:G450" si="26">IF(F387="On Campus",1,IF(F387="Off Campus",2))</f>
        <v>2</v>
      </c>
      <c r="H387" s="14" t="s">
        <v>18</v>
      </c>
      <c r="I387" s="14" t="s">
        <v>143</v>
      </c>
      <c r="J387" s="14">
        <f t="shared" ref="J387:J450" si="27">IF(I387="Tools_Digital Drawing",1,IF(I387="Spatial Design",2,IF(I387="Technical Contexts",3)))</f>
        <v>3</v>
      </c>
      <c r="K387" s="9">
        <v>90.965000000000003</v>
      </c>
      <c r="L387" s="9">
        <v>2</v>
      </c>
      <c r="M387" s="9">
        <v>6</v>
      </c>
      <c r="N387" s="9">
        <v>2</v>
      </c>
      <c r="O387" s="9">
        <v>3</v>
      </c>
    </row>
    <row r="388" spans="1:15" x14ac:dyDescent="0.3">
      <c r="A388" s="13">
        <v>85.47</v>
      </c>
      <c r="B388" s="17" t="s">
        <v>137</v>
      </c>
      <c r="C388" s="17">
        <f t="shared" si="24"/>
        <v>2</v>
      </c>
      <c r="D388" s="14" t="s">
        <v>9</v>
      </c>
      <c r="E388" s="14">
        <f t="shared" si="25"/>
        <v>6</v>
      </c>
      <c r="F388" s="14" t="s">
        <v>15</v>
      </c>
      <c r="G388" s="14">
        <f t="shared" si="26"/>
        <v>2</v>
      </c>
      <c r="H388" s="14" t="s">
        <v>18</v>
      </c>
      <c r="I388" s="14" t="s">
        <v>143</v>
      </c>
      <c r="J388" s="14">
        <f t="shared" si="27"/>
        <v>3</v>
      </c>
      <c r="K388" s="9">
        <v>85.47</v>
      </c>
      <c r="L388" s="9">
        <v>2</v>
      </c>
      <c r="M388" s="9">
        <v>6</v>
      </c>
      <c r="N388" s="9">
        <v>2</v>
      </c>
      <c r="O388" s="9">
        <v>3</v>
      </c>
    </row>
    <row r="389" spans="1:15" x14ac:dyDescent="0.3">
      <c r="A389" s="13">
        <v>92.964375000000004</v>
      </c>
      <c r="B389" s="17" t="s">
        <v>137</v>
      </c>
      <c r="C389" s="17">
        <f t="shared" si="24"/>
        <v>2</v>
      </c>
      <c r="D389" s="14" t="s">
        <v>9</v>
      </c>
      <c r="E389" s="14">
        <f t="shared" si="25"/>
        <v>6</v>
      </c>
      <c r="F389" s="14" t="s">
        <v>15</v>
      </c>
      <c r="G389" s="14">
        <f t="shared" si="26"/>
        <v>2</v>
      </c>
      <c r="H389" s="14" t="s">
        <v>18</v>
      </c>
      <c r="I389" s="14" t="s">
        <v>143</v>
      </c>
      <c r="J389" s="14">
        <f t="shared" si="27"/>
        <v>3</v>
      </c>
      <c r="K389" s="9">
        <v>92.964375000000004</v>
      </c>
      <c r="L389" s="9">
        <v>2</v>
      </c>
      <c r="M389" s="9">
        <v>6</v>
      </c>
      <c r="N389" s="9">
        <v>2</v>
      </c>
      <c r="O389" s="9">
        <v>3</v>
      </c>
    </row>
    <row r="390" spans="1:15" x14ac:dyDescent="0.3">
      <c r="A390" s="13">
        <v>97.391249999999985</v>
      </c>
      <c r="B390" s="17" t="s">
        <v>137</v>
      </c>
      <c r="C390" s="17">
        <f t="shared" si="24"/>
        <v>2</v>
      </c>
      <c r="D390" s="14" t="s">
        <v>9</v>
      </c>
      <c r="E390" s="14">
        <f t="shared" si="25"/>
        <v>6</v>
      </c>
      <c r="F390" s="14" t="s">
        <v>15</v>
      </c>
      <c r="G390" s="14">
        <f t="shared" si="26"/>
        <v>2</v>
      </c>
      <c r="H390" s="14" t="s">
        <v>18</v>
      </c>
      <c r="I390" s="14" t="s">
        <v>143</v>
      </c>
      <c r="J390" s="14">
        <f t="shared" si="27"/>
        <v>3</v>
      </c>
      <c r="K390" s="9">
        <v>97.391249999999985</v>
      </c>
      <c r="L390" s="9">
        <v>2</v>
      </c>
      <c r="M390" s="9">
        <v>6</v>
      </c>
      <c r="N390" s="9">
        <v>2</v>
      </c>
      <c r="O390" s="9">
        <v>3</v>
      </c>
    </row>
    <row r="391" spans="1:15" x14ac:dyDescent="0.3">
      <c r="A391" s="13">
        <v>94.44</v>
      </c>
      <c r="B391" s="17" t="s">
        <v>137</v>
      </c>
      <c r="C391" s="17">
        <f t="shared" si="24"/>
        <v>2</v>
      </c>
      <c r="D391" s="14" t="s">
        <v>9</v>
      </c>
      <c r="E391" s="14">
        <f t="shared" si="25"/>
        <v>6</v>
      </c>
      <c r="F391" s="14" t="s">
        <v>15</v>
      </c>
      <c r="G391" s="14">
        <f t="shared" si="26"/>
        <v>2</v>
      </c>
      <c r="H391" s="14" t="s">
        <v>18</v>
      </c>
      <c r="I391" s="14" t="s">
        <v>143</v>
      </c>
      <c r="J391" s="14">
        <f t="shared" si="27"/>
        <v>3</v>
      </c>
      <c r="K391" s="9">
        <v>94.44</v>
      </c>
      <c r="L391" s="9">
        <v>2</v>
      </c>
      <c r="M391" s="9">
        <v>6</v>
      </c>
      <c r="N391" s="9">
        <v>2</v>
      </c>
      <c r="O391" s="9">
        <v>3</v>
      </c>
    </row>
    <row r="392" spans="1:15" x14ac:dyDescent="0.3">
      <c r="A392" s="13">
        <v>82.556250000000006</v>
      </c>
      <c r="B392" s="17" t="s">
        <v>137</v>
      </c>
      <c r="C392" s="17">
        <f t="shared" si="24"/>
        <v>2</v>
      </c>
      <c r="D392" s="14" t="s">
        <v>9</v>
      </c>
      <c r="E392" s="14">
        <f t="shared" si="25"/>
        <v>6</v>
      </c>
      <c r="F392" s="14" t="s">
        <v>15</v>
      </c>
      <c r="G392" s="14">
        <f t="shared" si="26"/>
        <v>2</v>
      </c>
      <c r="H392" s="14" t="s">
        <v>18</v>
      </c>
      <c r="I392" s="14" t="s">
        <v>143</v>
      </c>
      <c r="J392" s="14">
        <f t="shared" si="27"/>
        <v>3</v>
      </c>
      <c r="K392" s="9">
        <v>82.556250000000006</v>
      </c>
      <c r="L392" s="9">
        <v>2</v>
      </c>
      <c r="M392" s="9">
        <v>6</v>
      </c>
      <c r="N392" s="9">
        <v>2</v>
      </c>
      <c r="O392" s="9">
        <v>3</v>
      </c>
    </row>
    <row r="393" spans="1:15" x14ac:dyDescent="0.3">
      <c r="A393" s="13">
        <v>88.383750000000006</v>
      </c>
      <c r="B393" s="17" t="s">
        <v>137</v>
      </c>
      <c r="C393" s="17">
        <f t="shared" si="24"/>
        <v>2</v>
      </c>
      <c r="D393" s="14" t="s">
        <v>9</v>
      </c>
      <c r="E393" s="14">
        <f t="shared" si="25"/>
        <v>6</v>
      </c>
      <c r="F393" s="14" t="s">
        <v>15</v>
      </c>
      <c r="G393" s="14">
        <f t="shared" si="26"/>
        <v>2</v>
      </c>
      <c r="H393" s="14" t="s">
        <v>18</v>
      </c>
      <c r="I393" s="14" t="s">
        <v>143</v>
      </c>
      <c r="J393" s="14">
        <f t="shared" si="27"/>
        <v>3</v>
      </c>
      <c r="K393" s="9">
        <v>88.383750000000006</v>
      </c>
      <c r="L393" s="9">
        <v>2</v>
      </c>
      <c r="M393" s="9">
        <v>6</v>
      </c>
      <c r="N393" s="9">
        <v>2</v>
      </c>
      <c r="O393" s="9">
        <v>3</v>
      </c>
    </row>
    <row r="394" spans="1:15" x14ac:dyDescent="0.3">
      <c r="A394" s="13">
        <v>86.441250000000011</v>
      </c>
      <c r="B394" s="17" t="s">
        <v>137</v>
      </c>
      <c r="C394" s="17">
        <f t="shared" si="24"/>
        <v>2</v>
      </c>
      <c r="D394" s="14" t="s">
        <v>9</v>
      </c>
      <c r="E394" s="14">
        <f t="shared" si="25"/>
        <v>6</v>
      </c>
      <c r="F394" s="14" t="s">
        <v>15</v>
      </c>
      <c r="G394" s="14">
        <f t="shared" si="26"/>
        <v>2</v>
      </c>
      <c r="H394" s="14" t="s">
        <v>18</v>
      </c>
      <c r="I394" s="14" t="s">
        <v>143</v>
      </c>
      <c r="J394" s="14">
        <f t="shared" si="27"/>
        <v>3</v>
      </c>
      <c r="K394" s="9">
        <v>86.441250000000011</v>
      </c>
      <c r="L394" s="9">
        <v>2</v>
      </c>
      <c r="M394" s="9">
        <v>6</v>
      </c>
      <c r="N394" s="9">
        <v>2</v>
      </c>
      <c r="O394" s="9">
        <v>3</v>
      </c>
    </row>
    <row r="395" spans="1:15" x14ac:dyDescent="0.3">
      <c r="A395" s="13">
        <v>86.441250000000011</v>
      </c>
      <c r="B395" s="17" t="s">
        <v>137</v>
      </c>
      <c r="C395" s="17">
        <f t="shared" si="24"/>
        <v>2</v>
      </c>
      <c r="D395" s="14" t="s">
        <v>9</v>
      </c>
      <c r="E395" s="14">
        <f t="shared" si="25"/>
        <v>6</v>
      </c>
      <c r="F395" s="14" t="s">
        <v>15</v>
      </c>
      <c r="G395" s="14">
        <f t="shared" si="26"/>
        <v>2</v>
      </c>
      <c r="H395" s="14" t="s">
        <v>18</v>
      </c>
      <c r="I395" s="14" t="s">
        <v>143</v>
      </c>
      <c r="J395" s="14">
        <f t="shared" si="27"/>
        <v>3</v>
      </c>
      <c r="K395" s="9">
        <v>86.441250000000011</v>
      </c>
      <c r="L395" s="9">
        <v>2</v>
      </c>
      <c r="M395" s="9">
        <v>6</v>
      </c>
      <c r="N395" s="9">
        <v>2</v>
      </c>
      <c r="O395" s="9">
        <v>3</v>
      </c>
    </row>
    <row r="396" spans="1:15" x14ac:dyDescent="0.3">
      <c r="A396" s="13">
        <v>94.44</v>
      </c>
      <c r="B396" s="17" t="s">
        <v>137</v>
      </c>
      <c r="C396" s="17">
        <f t="shared" si="24"/>
        <v>2</v>
      </c>
      <c r="D396" s="14" t="s">
        <v>9</v>
      </c>
      <c r="E396" s="14">
        <f t="shared" si="25"/>
        <v>6</v>
      </c>
      <c r="F396" s="14" t="s">
        <v>15</v>
      </c>
      <c r="G396" s="14">
        <f t="shared" si="26"/>
        <v>2</v>
      </c>
      <c r="H396" s="14" t="s">
        <v>18</v>
      </c>
      <c r="I396" s="14" t="s">
        <v>143</v>
      </c>
      <c r="J396" s="14">
        <f t="shared" si="27"/>
        <v>3</v>
      </c>
      <c r="K396" s="9">
        <v>94.44</v>
      </c>
      <c r="L396" s="9">
        <v>2</v>
      </c>
      <c r="M396" s="9">
        <v>6</v>
      </c>
      <c r="N396" s="9">
        <v>2</v>
      </c>
      <c r="O396" s="9">
        <v>3</v>
      </c>
    </row>
    <row r="397" spans="1:15" x14ac:dyDescent="0.3">
      <c r="A397" s="13">
        <v>86.441250000000011</v>
      </c>
      <c r="B397" s="17" t="s">
        <v>137</v>
      </c>
      <c r="C397" s="17">
        <f t="shared" si="24"/>
        <v>2</v>
      </c>
      <c r="D397" s="14" t="s">
        <v>9</v>
      </c>
      <c r="E397" s="14">
        <f t="shared" si="25"/>
        <v>6</v>
      </c>
      <c r="F397" s="14" t="s">
        <v>15</v>
      </c>
      <c r="G397" s="14">
        <f t="shared" si="26"/>
        <v>2</v>
      </c>
      <c r="H397" s="14" t="s">
        <v>18</v>
      </c>
      <c r="I397" s="14" t="s">
        <v>143</v>
      </c>
      <c r="J397" s="14">
        <f t="shared" si="27"/>
        <v>3</v>
      </c>
      <c r="K397" s="9">
        <v>86.441250000000011</v>
      </c>
      <c r="L397" s="9">
        <v>2</v>
      </c>
      <c r="M397" s="9">
        <v>6</v>
      </c>
      <c r="N397" s="9">
        <v>2</v>
      </c>
      <c r="O397" s="9">
        <v>3</v>
      </c>
    </row>
    <row r="398" spans="1:15" x14ac:dyDescent="0.3">
      <c r="A398" s="13">
        <v>94.211249999999993</v>
      </c>
      <c r="B398" s="17" t="s">
        <v>137</v>
      </c>
      <c r="C398" s="17">
        <f t="shared" si="24"/>
        <v>2</v>
      </c>
      <c r="D398" s="14" t="s">
        <v>9</v>
      </c>
      <c r="E398" s="14">
        <f t="shared" si="25"/>
        <v>6</v>
      </c>
      <c r="F398" s="14" t="s">
        <v>15</v>
      </c>
      <c r="G398" s="14">
        <f t="shared" si="26"/>
        <v>2</v>
      </c>
      <c r="H398" s="14" t="s">
        <v>18</v>
      </c>
      <c r="I398" s="14" t="s">
        <v>143</v>
      </c>
      <c r="J398" s="14">
        <f t="shared" si="27"/>
        <v>3</v>
      </c>
      <c r="K398" s="9">
        <v>94.211249999999993</v>
      </c>
      <c r="L398" s="9">
        <v>2</v>
      </c>
      <c r="M398" s="9">
        <v>6</v>
      </c>
      <c r="N398" s="9">
        <v>2</v>
      </c>
      <c r="O398" s="9">
        <v>3</v>
      </c>
    </row>
    <row r="399" spans="1:15" x14ac:dyDescent="0.3">
      <c r="A399" s="13">
        <v>85.47</v>
      </c>
      <c r="B399" s="17" t="s">
        <v>137</v>
      </c>
      <c r="C399" s="17">
        <f t="shared" si="24"/>
        <v>2</v>
      </c>
      <c r="D399" s="14" t="s">
        <v>9</v>
      </c>
      <c r="E399" s="14">
        <f t="shared" si="25"/>
        <v>6</v>
      </c>
      <c r="F399" s="14" t="s">
        <v>15</v>
      </c>
      <c r="G399" s="14">
        <f t="shared" si="26"/>
        <v>2</v>
      </c>
      <c r="H399" s="14" t="s">
        <v>18</v>
      </c>
      <c r="I399" s="14" t="s">
        <v>143</v>
      </c>
      <c r="J399" s="14">
        <f t="shared" si="27"/>
        <v>3</v>
      </c>
      <c r="K399" s="9">
        <v>85.47</v>
      </c>
      <c r="L399" s="9">
        <v>2</v>
      </c>
      <c r="M399" s="9">
        <v>6</v>
      </c>
      <c r="N399" s="9">
        <v>2</v>
      </c>
      <c r="O399" s="9">
        <v>3</v>
      </c>
    </row>
    <row r="400" spans="1:15" x14ac:dyDescent="0.3">
      <c r="A400" s="13">
        <v>94.931875000000005</v>
      </c>
      <c r="B400" s="17" t="s">
        <v>137</v>
      </c>
      <c r="C400" s="17">
        <f t="shared" si="24"/>
        <v>2</v>
      </c>
      <c r="D400" s="14" t="s">
        <v>9</v>
      </c>
      <c r="E400" s="14">
        <f t="shared" si="25"/>
        <v>6</v>
      </c>
      <c r="F400" s="14" t="s">
        <v>15</v>
      </c>
      <c r="G400" s="14">
        <f t="shared" si="26"/>
        <v>2</v>
      </c>
      <c r="H400" s="14" t="s">
        <v>18</v>
      </c>
      <c r="I400" s="14" t="s">
        <v>143</v>
      </c>
      <c r="J400" s="14">
        <f t="shared" si="27"/>
        <v>3</v>
      </c>
      <c r="K400" s="9">
        <v>94.931875000000005</v>
      </c>
      <c r="L400" s="9">
        <v>2</v>
      </c>
      <c r="M400" s="9">
        <v>6</v>
      </c>
      <c r="N400" s="9">
        <v>2</v>
      </c>
      <c r="O400" s="9">
        <v>3</v>
      </c>
    </row>
    <row r="401" spans="1:15" x14ac:dyDescent="0.3">
      <c r="A401" s="13">
        <v>85.52687499999999</v>
      </c>
      <c r="B401" s="17" t="s">
        <v>137</v>
      </c>
      <c r="C401" s="17">
        <f t="shared" si="24"/>
        <v>2</v>
      </c>
      <c r="D401" s="14" t="s">
        <v>9</v>
      </c>
      <c r="E401" s="14">
        <f t="shared" si="25"/>
        <v>6</v>
      </c>
      <c r="F401" s="14" t="s">
        <v>15</v>
      </c>
      <c r="G401" s="14">
        <f t="shared" si="26"/>
        <v>2</v>
      </c>
      <c r="H401" s="14" t="s">
        <v>18</v>
      </c>
      <c r="I401" s="14" t="s">
        <v>143</v>
      </c>
      <c r="J401" s="14">
        <f t="shared" si="27"/>
        <v>3</v>
      </c>
      <c r="K401" s="9">
        <v>85.52687499999999</v>
      </c>
      <c r="L401" s="9">
        <v>2</v>
      </c>
      <c r="M401" s="9">
        <v>6</v>
      </c>
      <c r="N401" s="9">
        <v>2</v>
      </c>
      <c r="O401" s="9">
        <v>3</v>
      </c>
    </row>
    <row r="402" spans="1:15" x14ac:dyDescent="0.3">
      <c r="A402" s="13">
        <v>99.358750000000015</v>
      </c>
      <c r="B402" s="17" t="s">
        <v>137</v>
      </c>
      <c r="C402" s="17">
        <f t="shared" si="24"/>
        <v>2</v>
      </c>
      <c r="D402" s="14" t="s">
        <v>9</v>
      </c>
      <c r="E402" s="14">
        <f t="shared" si="25"/>
        <v>6</v>
      </c>
      <c r="F402" s="14" t="s">
        <v>15</v>
      </c>
      <c r="G402" s="14">
        <f t="shared" si="26"/>
        <v>2</v>
      </c>
      <c r="H402" s="14" t="s">
        <v>18</v>
      </c>
      <c r="I402" s="14" t="s">
        <v>143</v>
      </c>
      <c r="J402" s="14">
        <f t="shared" si="27"/>
        <v>3</v>
      </c>
      <c r="K402" s="9">
        <v>99.358750000000015</v>
      </c>
      <c r="L402" s="9">
        <v>2</v>
      </c>
      <c r="M402" s="9">
        <v>6</v>
      </c>
      <c r="N402" s="9">
        <v>2</v>
      </c>
      <c r="O402" s="9">
        <v>3</v>
      </c>
    </row>
    <row r="403" spans="1:15" x14ac:dyDescent="0.3">
      <c r="A403" s="13">
        <v>97.125</v>
      </c>
      <c r="B403" s="17" t="s">
        <v>137</v>
      </c>
      <c r="C403" s="17">
        <f t="shared" si="24"/>
        <v>2</v>
      </c>
      <c r="D403" s="14" t="s">
        <v>9</v>
      </c>
      <c r="E403" s="14">
        <f t="shared" si="25"/>
        <v>6</v>
      </c>
      <c r="F403" s="14" t="s">
        <v>15</v>
      </c>
      <c r="G403" s="14">
        <f t="shared" si="26"/>
        <v>2</v>
      </c>
      <c r="H403" s="14" t="s">
        <v>18</v>
      </c>
      <c r="I403" s="14" t="s">
        <v>143</v>
      </c>
      <c r="J403" s="14">
        <f t="shared" si="27"/>
        <v>3</v>
      </c>
      <c r="K403" s="9">
        <v>97.125</v>
      </c>
      <c r="L403" s="9">
        <v>2</v>
      </c>
      <c r="M403" s="9">
        <v>6</v>
      </c>
      <c r="N403" s="9">
        <v>2</v>
      </c>
      <c r="O403" s="9">
        <v>3</v>
      </c>
    </row>
    <row r="404" spans="1:15" x14ac:dyDescent="0.3">
      <c r="A404" s="13">
        <v>93.240000000000009</v>
      </c>
      <c r="B404" s="17" t="s">
        <v>137</v>
      </c>
      <c r="C404" s="17">
        <f t="shared" si="24"/>
        <v>2</v>
      </c>
      <c r="D404" s="14" t="s">
        <v>9</v>
      </c>
      <c r="E404" s="14">
        <f t="shared" si="25"/>
        <v>6</v>
      </c>
      <c r="F404" s="14" t="s">
        <v>15</v>
      </c>
      <c r="G404" s="14">
        <f t="shared" si="26"/>
        <v>2</v>
      </c>
      <c r="H404" s="14" t="s">
        <v>18</v>
      </c>
      <c r="I404" s="14" t="s">
        <v>143</v>
      </c>
      <c r="J404" s="14">
        <f t="shared" si="27"/>
        <v>3</v>
      </c>
      <c r="K404" s="9">
        <v>93.240000000000009</v>
      </c>
      <c r="L404" s="9">
        <v>2</v>
      </c>
      <c r="M404" s="9">
        <v>6</v>
      </c>
      <c r="N404" s="9">
        <v>2</v>
      </c>
      <c r="O404" s="9">
        <v>3</v>
      </c>
    </row>
    <row r="405" spans="1:15" x14ac:dyDescent="0.3">
      <c r="A405" s="13">
        <v>101.81812499999999</v>
      </c>
      <c r="B405" s="17" t="s">
        <v>137</v>
      </c>
      <c r="C405" s="17">
        <f t="shared" si="24"/>
        <v>2</v>
      </c>
      <c r="D405" s="14" t="s">
        <v>9</v>
      </c>
      <c r="E405" s="14">
        <f t="shared" si="25"/>
        <v>6</v>
      </c>
      <c r="F405" s="14" t="s">
        <v>15</v>
      </c>
      <c r="G405" s="14">
        <f t="shared" si="26"/>
        <v>2</v>
      </c>
      <c r="H405" s="14" t="s">
        <v>18</v>
      </c>
      <c r="I405" s="14" t="s">
        <v>143</v>
      </c>
      <c r="J405" s="14">
        <f t="shared" si="27"/>
        <v>3</v>
      </c>
      <c r="K405" s="9">
        <v>101.81812499999999</v>
      </c>
      <c r="L405" s="9">
        <v>2</v>
      </c>
      <c r="M405" s="9">
        <v>6</v>
      </c>
      <c r="N405" s="9">
        <v>2</v>
      </c>
      <c r="O405" s="9">
        <v>3</v>
      </c>
    </row>
    <row r="406" spans="1:15" x14ac:dyDescent="0.3">
      <c r="A406" s="13">
        <v>98.866875000000007</v>
      </c>
      <c r="B406" s="17" t="s">
        <v>137</v>
      </c>
      <c r="C406" s="17">
        <f t="shared" si="24"/>
        <v>2</v>
      </c>
      <c r="D406" s="14" t="s">
        <v>9</v>
      </c>
      <c r="E406" s="14">
        <f t="shared" si="25"/>
        <v>6</v>
      </c>
      <c r="F406" s="14" t="s">
        <v>15</v>
      </c>
      <c r="G406" s="14">
        <f t="shared" si="26"/>
        <v>2</v>
      </c>
      <c r="H406" s="14" t="s">
        <v>18</v>
      </c>
      <c r="I406" s="14" t="s">
        <v>143</v>
      </c>
      <c r="J406" s="14">
        <f t="shared" si="27"/>
        <v>3</v>
      </c>
      <c r="K406" s="9">
        <v>98.866875000000007</v>
      </c>
      <c r="L406" s="9">
        <v>2</v>
      </c>
      <c r="M406" s="9">
        <v>6</v>
      </c>
      <c r="N406" s="9">
        <v>2</v>
      </c>
      <c r="O406" s="9">
        <v>3</v>
      </c>
    </row>
    <row r="407" spans="1:15" x14ac:dyDescent="0.3">
      <c r="A407" s="13">
        <v>102.9</v>
      </c>
      <c r="B407" s="17" t="s">
        <v>137</v>
      </c>
      <c r="C407" s="17">
        <f t="shared" si="24"/>
        <v>2</v>
      </c>
      <c r="D407" s="14" t="s">
        <v>9</v>
      </c>
      <c r="E407" s="14">
        <f t="shared" si="25"/>
        <v>6</v>
      </c>
      <c r="F407" s="14" t="s">
        <v>15</v>
      </c>
      <c r="G407" s="14">
        <f t="shared" si="26"/>
        <v>2</v>
      </c>
      <c r="H407" s="14" t="s">
        <v>18</v>
      </c>
      <c r="I407" s="14" t="s">
        <v>143</v>
      </c>
      <c r="J407" s="14">
        <f t="shared" si="27"/>
        <v>3</v>
      </c>
      <c r="K407" s="9">
        <v>102.9</v>
      </c>
      <c r="L407" s="9">
        <v>2</v>
      </c>
      <c r="M407" s="9">
        <v>6</v>
      </c>
      <c r="N407" s="9">
        <v>2</v>
      </c>
      <c r="O407" s="9">
        <v>3</v>
      </c>
    </row>
    <row r="408" spans="1:15" x14ac:dyDescent="0.3">
      <c r="A408" s="13">
        <v>80.257499999999993</v>
      </c>
      <c r="B408" s="17" t="s">
        <v>137</v>
      </c>
      <c r="C408" s="17">
        <f t="shared" si="24"/>
        <v>2</v>
      </c>
      <c r="D408" s="14" t="s">
        <v>9</v>
      </c>
      <c r="E408" s="14">
        <f t="shared" si="25"/>
        <v>6</v>
      </c>
      <c r="F408" s="14" t="s">
        <v>15</v>
      </c>
      <c r="G408" s="14">
        <f t="shared" si="26"/>
        <v>2</v>
      </c>
      <c r="H408" s="14" t="s">
        <v>18</v>
      </c>
      <c r="I408" s="14" t="s">
        <v>143</v>
      </c>
      <c r="J408" s="14">
        <f t="shared" si="27"/>
        <v>3</v>
      </c>
      <c r="K408" s="9">
        <v>80.257499999999993</v>
      </c>
      <c r="L408" s="9">
        <v>2</v>
      </c>
      <c r="M408" s="9">
        <v>6</v>
      </c>
      <c r="N408" s="9">
        <v>2</v>
      </c>
      <c r="O408" s="9">
        <v>3</v>
      </c>
    </row>
    <row r="409" spans="1:15" x14ac:dyDescent="0.3">
      <c r="A409" s="13">
        <v>101.92</v>
      </c>
      <c r="B409" s="17" t="s">
        <v>137</v>
      </c>
      <c r="C409" s="17">
        <f t="shared" si="24"/>
        <v>2</v>
      </c>
      <c r="D409" s="14" t="s">
        <v>9</v>
      </c>
      <c r="E409" s="14">
        <f t="shared" si="25"/>
        <v>6</v>
      </c>
      <c r="F409" s="14" t="s">
        <v>15</v>
      </c>
      <c r="G409" s="14">
        <f t="shared" si="26"/>
        <v>2</v>
      </c>
      <c r="H409" s="14" t="s">
        <v>18</v>
      </c>
      <c r="I409" s="14" t="s">
        <v>143</v>
      </c>
      <c r="J409" s="14">
        <f t="shared" si="27"/>
        <v>3</v>
      </c>
      <c r="K409" s="9">
        <v>101.92</v>
      </c>
      <c r="L409" s="9">
        <v>2</v>
      </c>
      <c r="M409" s="9">
        <v>6</v>
      </c>
      <c r="N409" s="9">
        <v>2</v>
      </c>
      <c r="O409" s="9">
        <v>3</v>
      </c>
    </row>
    <row r="410" spans="1:15" x14ac:dyDescent="0.3">
      <c r="A410" s="13">
        <v>81.236250000000013</v>
      </c>
      <c r="B410" s="17" t="s">
        <v>137</v>
      </c>
      <c r="C410" s="17">
        <f t="shared" si="24"/>
        <v>2</v>
      </c>
      <c r="D410" s="14" t="s">
        <v>9</v>
      </c>
      <c r="E410" s="14">
        <f t="shared" si="25"/>
        <v>6</v>
      </c>
      <c r="F410" s="14" t="s">
        <v>15</v>
      </c>
      <c r="G410" s="14">
        <f t="shared" si="26"/>
        <v>2</v>
      </c>
      <c r="H410" s="14" t="s">
        <v>18</v>
      </c>
      <c r="I410" s="14" t="s">
        <v>143</v>
      </c>
      <c r="J410" s="14">
        <f t="shared" si="27"/>
        <v>3</v>
      </c>
      <c r="K410" s="9">
        <v>81.236250000000013</v>
      </c>
      <c r="L410" s="9">
        <v>2</v>
      </c>
      <c r="M410" s="9">
        <v>6</v>
      </c>
      <c r="N410" s="9">
        <v>2</v>
      </c>
      <c r="O410" s="9">
        <v>3</v>
      </c>
    </row>
    <row r="411" spans="1:15" x14ac:dyDescent="0.3">
      <c r="A411" s="13">
        <v>77.7</v>
      </c>
      <c r="B411" s="17" t="s">
        <v>137</v>
      </c>
      <c r="C411" s="17">
        <f t="shared" si="24"/>
        <v>2</v>
      </c>
      <c r="D411" s="14" t="s">
        <v>9</v>
      </c>
      <c r="E411" s="14">
        <f t="shared" si="25"/>
        <v>6</v>
      </c>
      <c r="F411" s="14" t="s">
        <v>15</v>
      </c>
      <c r="G411" s="14">
        <f t="shared" si="26"/>
        <v>2</v>
      </c>
      <c r="H411" s="14" t="s">
        <v>18</v>
      </c>
      <c r="I411" s="14" t="s">
        <v>143</v>
      </c>
      <c r="J411" s="14">
        <f t="shared" si="27"/>
        <v>3</v>
      </c>
      <c r="K411" s="9">
        <v>77.7</v>
      </c>
      <c r="L411" s="9">
        <v>2</v>
      </c>
      <c r="M411" s="9">
        <v>6</v>
      </c>
      <c r="N411" s="9">
        <v>2</v>
      </c>
      <c r="O411" s="9">
        <v>3</v>
      </c>
    </row>
    <row r="412" spans="1:15" x14ac:dyDescent="0.3">
      <c r="A412" s="13">
        <v>107.80000000000001</v>
      </c>
      <c r="B412" s="17" t="s">
        <v>137</v>
      </c>
      <c r="C412" s="17">
        <f t="shared" si="24"/>
        <v>2</v>
      </c>
      <c r="D412" s="14" t="s">
        <v>9</v>
      </c>
      <c r="E412" s="14">
        <f t="shared" si="25"/>
        <v>6</v>
      </c>
      <c r="F412" s="14" t="s">
        <v>15</v>
      </c>
      <c r="G412" s="14">
        <f t="shared" si="26"/>
        <v>2</v>
      </c>
      <c r="H412" s="14" t="s">
        <v>18</v>
      </c>
      <c r="I412" s="14" t="s">
        <v>143</v>
      </c>
      <c r="J412" s="14">
        <f t="shared" si="27"/>
        <v>3</v>
      </c>
      <c r="K412" s="9">
        <v>107.80000000000001</v>
      </c>
      <c r="L412" s="9">
        <v>2</v>
      </c>
      <c r="M412" s="9">
        <v>6</v>
      </c>
      <c r="N412" s="9">
        <v>2</v>
      </c>
      <c r="O412" s="9">
        <v>3</v>
      </c>
    </row>
    <row r="413" spans="1:15" x14ac:dyDescent="0.3">
      <c r="A413" s="13">
        <v>92.472500000000011</v>
      </c>
      <c r="B413" s="17" t="s">
        <v>137</v>
      </c>
      <c r="C413" s="17">
        <f t="shared" si="24"/>
        <v>2</v>
      </c>
      <c r="D413" s="14" t="s">
        <v>9</v>
      </c>
      <c r="E413" s="14">
        <f t="shared" si="25"/>
        <v>6</v>
      </c>
      <c r="F413" s="14" t="s">
        <v>15</v>
      </c>
      <c r="G413" s="14">
        <f t="shared" si="26"/>
        <v>2</v>
      </c>
      <c r="H413" s="14" t="s">
        <v>18</v>
      </c>
      <c r="I413" s="14" t="s">
        <v>143</v>
      </c>
      <c r="J413" s="14">
        <f t="shared" si="27"/>
        <v>3</v>
      </c>
      <c r="K413" s="9">
        <v>92.472500000000011</v>
      </c>
      <c r="L413" s="9">
        <v>2</v>
      </c>
      <c r="M413" s="9">
        <v>6</v>
      </c>
      <c r="N413" s="9">
        <v>2</v>
      </c>
      <c r="O413" s="9">
        <v>3</v>
      </c>
    </row>
    <row r="414" spans="1:15" x14ac:dyDescent="0.3">
      <c r="A414" s="13">
        <v>67.987499999999997</v>
      </c>
      <c r="B414" s="17" t="s">
        <v>137</v>
      </c>
      <c r="C414" s="17">
        <f t="shared" si="24"/>
        <v>2</v>
      </c>
      <c r="D414" s="14" t="s">
        <v>9</v>
      </c>
      <c r="E414" s="14">
        <f t="shared" si="25"/>
        <v>6</v>
      </c>
      <c r="F414" s="14" t="s">
        <v>15</v>
      </c>
      <c r="G414" s="14">
        <f t="shared" si="26"/>
        <v>2</v>
      </c>
      <c r="H414" s="14" t="s">
        <v>18</v>
      </c>
      <c r="I414" s="14" t="s">
        <v>143</v>
      </c>
      <c r="J414" s="14">
        <f t="shared" si="27"/>
        <v>3</v>
      </c>
      <c r="K414" s="9">
        <v>67.987499999999997</v>
      </c>
      <c r="L414" s="9">
        <v>2</v>
      </c>
      <c r="M414" s="9">
        <v>6</v>
      </c>
      <c r="N414" s="9">
        <v>2</v>
      </c>
      <c r="O414" s="9">
        <v>3</v>
      </c>
    </row>
    <row r="415" spans="1:15" x14ac:dyDescent="0.3">
      <c r="A415" s="13">
        <v>81.056249999999991</v>
      </c>
      <c r="B415" s="17" t="s">
        <v>137</v>
      </c>
      <c r="C415" s="17">
        <f t="shared" si="24"/>
        <v>2</v>
      </c>
      <c r="D415" s="14" t="s">
        <v>9</v>
      </c>
      <c r="E415" s="14">
        <f t="shared" si="25"/>
        <v>6</v>
      </c>
      <c r="F415" s="14" t="s">
        <v>15</v>
      </c>
      <c r="G415" s="14">
        <f t="shared" si="26"/>
        <v>2</v>
      </c>
      <c r="H415" s="14" t="s">
        <v>18</v>
      </c>
      <c r="I415" s="14" t="s">
        <v>143</v>
      </c>
      <c r="J415" s="14">
        <f t="shared" si="27"/>
        <v>3</v>
      </c>
      <c r="K415" s="9">
        <v>81.056249999999991</v>
      </c>
      <c r="L415" s="9">
        <v>2</v>
      </c>
      <c r="M415" s="9">
        <v>6</v>
      </c>
      <c r="N415" s="9">
        <v>2</v>
      </c>
      <c r="O415" s="9">
        <v>3</v>
      </c>
    </row>
    <row r="416" spans="1:15" x14ac:dyDescent="0.3">
      <c r="A416" s="13">
        <v>89.976250000000007</v>
      </c>
      <c r="B416" s="17" t="s">
        <v>137</v>
      </c>
      <c r="C416" s="17">
        <f t="shared" si="24"/>
        <v>2</v>
      </c>
      <c r="D416" s="14" t="s">
        <v>9</v>
      </c>
      <c r="E416" s="14">
        <f t="shared" si="25"/>
        <v>6</v>
      </c>
      <c r="F416" s="14" t="s">
        <v>15</v>
      </c>
      <c r="G416" s="14">
        <f t="shared" si="26"/>
        <v>2</v>
      </c>
      <c r="H416" s="14" t="s">
        <v>18</v>
      </c>
      <c r="I416" s="14" t="s">
        <v>143</v>
      </c>
      <c r="J416" s="14">
        <f t="shared" si="27"/>
        <v>3</v>
      </c>
      <c r="K416" s="9">
        <v>89.976250000000007</v>
      </c>
      <c r="L416" s="9">
        <v>2</v>
      </c>
      <c r="M416" s="9">
        <v>6</v>
      </c>
      <c r="N416" s="9">
        <v>2</v>
      </c>
      <c r="O416" s="9">
        <v>3</v>
      </c>
    </row>
    <row r="417" spans="1:15" x14ac:dyDescent="0.3">
      <c r="A417" s="13">
        <v>57.303750000000001</v>
      </c>
      <c r="B417" s="17" t="s">
        <v>137</v>
      </c>
      <c r="C417" s="17">
        <f t="shared" si="24"/>
        <v>2</v>
      </c>
      <c r="D417" s="14" t="s">
        <v>9</v>
      </c>
      <c r="E417" s="14">
        <f t="shared" si="25"/>
        <v>6</v>
      </c>
      <c r="F417" s="14" t="s">
        <v>15</v>
      </c>
      <c r="G417" s="14">
        <f t="shared" si="26"/>
        <v>2</v>
      </c>
      <c r="H417" s="14" t="s">
        <v>18</v>
      </c>
      <c r="I417" s="14" t="s">
        <v>143</v>
      </c>
      <c r="J417" s="14">
        <f t="shared" si="27"/>
        <v>3</v>
      </c>
      <c r="K417" s="9">
        <v>57.303750000000001</v>
      </c>
      <c r="L417" s="9">
        <v>2</v>
      </c>
      <c r="M417" s="9">
        <v>6</v>
      </c>
      <c r="N417" s="9">
        <v>2</v>
      </c>
      <c r="O417" s="9">
        <v>3</v>
      </c>
    </row>
    <row r="418" spans="1:15" x14ac:dyDescent="0.3">
      <c r="A418" s="13">
        <v>56.332500000000003</v>
      </c>
      <c r="B418" s="17" t="s">
        <v>137</v>
      </c>
      <c r="C418" s="17">
        <f t="shared" si="24"/>
        <v>2</v>
      </c>
      <c r="D418" s="14" t="s">
        <v>9</v>
      </c>
      <c r="E418" s="14">
        <f t="shared" si="25"/>
        <v>6</v>
      </c>
      <c r="F418" s="14" t="s">
        <v>15</v>
      </c>
      <c r="G418" s="14">
        <f t="shared" si="26"/>
        <v>2</v>
      </c>
      <c r="H418" s="14" t="s">
        <v>18</v>
      </c>
      <c r="I418" s="14" t="s">
        <v>143</v>
      </c>
      <c r="J418" s="14">
        <f t="shared" si="27"/>
        <v>3</v>
      </c>
      <c r="K418" s="9">
        <v>56.332500000000003</v>
      </c>
      <c r="L418" s="9">
        <v>2</v>
      </c>
      <c r="M418" s="9">
        <v>6</v>
      </c>
      <c r="N418" s="9">
        <v>2</v>
      </c>
      <c r="O418" s="9">
        <v>3</v>
      </c>
    </row>
    <row r="419" spans="1:15" x14ac:dyDescent="0.3">
      <c r="A419" s="13">
        <v>84.110624999999985</v>
      </c>
      <c r="B419" s="17" t="s">
        <v>137</v>
      </c>
      <c r="C419" s="17">
        <f t="shared" si="24"/>
        <v>2</v>
      </c>
      <c r="D419" s="14" t="s">
        <v>9</v>
      </c>
      <c r="E419" s="14">
        <f t="shared" si="25"/>
        <v>6</v>
      </c>
      <c r="F419" s="14" t="s">
        <v>15</v>
      </c>
      <c r="G419" s="14">
        <f t="shared" si="26"/>
        <v>2</v>
      </c>
      <c r="H419" s="14" t="s">
        <v>18</v>
      </c>
      <c r="I419" s="14" t="s">
        <v>143</v>
      </c>
      <c r="J419" s="14">
        <f t="shared" si="27"/>
        <v>3</v>
      </c>
      <c r="K419" s="9">
        <v>84.110624999999985</v>
      </c>
      <c r="L419" s="9">
        <v>2</v>
      </c>
      <c r="M419" s="9">
        <v>6</v>
      </c>
      <c r="N419" s="9">
        <v>2</v>
      </c>
      <c r="O419" s="9">
        <v>3</v>
      </c>
    </row>
    <row r="420" spans="1:15" x14ac:dyDescent="0.3">
      <c r="A420" s="13">
        <v>90.326250000000002</v>
      </c>
      <c r="B420" s="17" t="s">
        <v>137</v>
      </c>
      <c r="C420" s="17">
        <f t="shared" si="24"/>
        <v>2</v>
      </c>
      <c r="D420" s="14" t="s">
        <v>9</v>
      </c>
      <c r="E420" s="14">
        <f t="shared" si="25"/>
        <v>6</v>
      </c>
      <c r="F420" s="14" t="s">
        <v>15</v>
      </c>
      <c r="G420" s="14">
        <f t="shared" si="26"/>
        <v>2</v>
      </c>
      <c r="H420" s="14" t="s">
        <v>18</v>
      </c>
      <c r="I420" s="14" t="s">
        <v>143</v>
      </c>
      <c r="J420" s="14">
        <f t="shared" si="27"/>
        <v>3</v>
      </c>
      <c r="K420" s="9">
        <v>90.326250000000002</v>
      </c>
      <c r="L420" s="9">
        <v>2</v>
      </c>
      <c r="M420" s="9">
        <v>6</v>
      </c>
      <c r="N420" s="9">
        <v>2</v>
      </c>
      <c r="O420" s="9">
        <v>3</v>
      </c>
    </row>
    <row r="421" spans="1:15" x14ac:dyDescent="0.3">
      <c r="A421" s="13">
        <v>94.211249999999993</v>
      </c>
      <c r="B421" s="17" t="s">
        <v>137</v>
      </c>
      <c r="C421" s="17">
        <f t="shared" si="24"/>
        <v>2</v>
      </c>
      <c r="D421" s="14" t="s">
        <v>9</v>
      </c>
      <c r="E421" s="14">
        <f t="shared" si="25"/>
        <v>6</v>
      </c>
      <c r="F421" s="14" t="s">
        <v>15</v>
      </c>
      <c r="G421" s="14">
        <f t="shared" si="26"/>
        <v>2</v>
      </c>
      <c r="H421" s="14" t="s">
        <v>18</v>
      </c>
      <c r="I421" s="14" t="s">
        <v>143</v>
      </c>
      <c r="J421" s="14">
        <f t="shared" si="27"/>
        <v>3</v>
      </c>
      <c r="K421" s="9">
        <v>94.211249999999993</v>
      </c>
      <c r="L421" s="9">
        <v>2</v>
      </c>
      <c r="M421" s="9">
        <v>6</v>
      </c>
      <c r="N421" s="9">
        <v>2</v>
      </c>
      <c r="O421" s="9">
        <v>3</v>
      </c>
    </row>
    <row r="422" spans="1:15" x14ac:dyDescent="0.3">
      <c r="A422" s="13">
        <v>93.240000000000009</v>
      </c>
      <c r="B422" s="17" t="s">
        <v>137</v>
      </c>
      <c r="C422" s="17">
        <f t="shared" si="24"/>
        <v>2</v>
      </c>
      <c r="D422" s="14" t="s">
        <v>9</v>
      </c>
      <c r="E422" s="14">
        <f t="shared" si="25"/>
        <v>6</v>
      </c>
      <c r="F422" s="14" t="s">
        <v>15</v>
      </c>
      <c r="G422" s="14">
        <f t="shared" si="26"/>
        <v>2</v>
      </c>
      <c r="H422" s="14" t="s">
        <v>18</v>
      </c>
      <c r="I422" s="14" t="s">
        <v>143</v>
      </c>
      <c r="J422" s="14">
        <f t="shared" si="27"/>
        <v>3</v>
      </c>
      <c r="K422" s="9">
        <v>93.240000000000009</v>
      </c>
      <c r="L422" s="9">
        <v>2</v>
      </c>
      <c r="M422" s="9">
        <v>6</v>
      </c>
      <c r="N422" s="9">
        <v>2</v>
      </c>
      <c r="O422" s="9">
        <v>3</v>
      </c>
    </row>
    <row r="423" spans="1:15" x14ac:dyDescent="0.3">
      <c r="A423" s="13">
        <v>93.240000000000009</v>
      </c>
      <c r="B423" s="17" t="s">
        <v>137</v>
      </c>
      <c r="C423" s="17">
        <f t="shared" si="24"/>
        <v>2</v>
      </c>
      <c r="D423" s="14" t="s">
        <v>9</v>
      </c>
      <c r="E423" s="14">
        <f t="shared" si="25"/>
        <v>6</v>
      </c>
      <c r="F423" s="14" t="s">
        <v>15</v>
      </c>
      <c r="G423" s="14">
        <f t="shared" si="26"/>
        <v>2</v>
      </c>
      <c r="H423" s="14" t="s">
        <v>18</v>
      </c>
      <c r="I423" s="14" t="s">
        <v>143</v>
      </c>
      <c r="J423" s="14">
        <f t="shared" si="27"/>
        <v>3</v>
      </c>
      <c r="K423" s="9">
        <v>93.240000000000009</v>
      </c>
      <c r="L423" s="9">
        <v>2</v>
      </c>
      <c r="M423" s="9">
        <v>6</v>
      </c>
      <c r="N423" s="9">
        <v>2</v>
      </c>
      <c r="O423" s="9">
        <v>3</v>
      </c>
    </row>
    <row r="424" spans="1:15" x14ac:dyDescent="0.3">
      <c r="A424" s="13">
        <v>105.753125</v>
      </c>
      <c r="B424" s="17" t="s">
        <v>137</v>
      </c>
      <c r="C424" s="17">
        <f t="shared" si="24"/>
        <v>2</v>
      </c>
      <c r="D424" s="14" t="s">
        <v>9</v>
      </c>
      <c r="E424" s="14">
        <f t="shared" si="25"/>
        <v>6</v>
      </c>
      <c r="F424" s="14" t="s">
        <v>15</v>
      </c>
      <c r="G424" s="14">
        <f t="shared" si="26"/>
        <v>2</v>
      </c>
      <c r="H424" s="14" t="s">
        <v>18</v>
      </c>
      <c r="I424" s="14" t="s">
        <v>143</v>
      </c>
      <c r="J424" s="14">
        <f t="shared" si="27"/>
        <v>3</v>
      </c>
      <c r="K424" s="9">
        <v>105.753125</v>
      </c>
      <c r="L424" s="9">
        <v>2</v>
      </c>
      <c r="M424" s="9">
        <v>6</v>
      </c>
      <c r="N424" s="9">
        <v>2</v>
      </c>
      <c r="O424" s="9">
        <v>3</v>
      </c>
    </row>
    <row r="425" spans="1:15" x14ac:dyDescent="0.3">
      <c r="A425" s="13">
        <v>101.98125</v>
      </c>
      <c r="B425" s="17" t="s">
        <v>137</v>
      </c>
      <c r="C425" s="17">
        <f t="shared" si="24"/>
        <v>2</v>
      </c>
      <c r="D425" s="14" t="s">
        <v>9</v>
      </c>
      <c r="E425" s="14">
        <f t="shared" si="25"/>
        <v>6</v>
      </c>
      <c r="F425" s="14" t="s">
        <v>15</v>
      </c>
      <c r="G425" s="14">
        <f t="shared" si="26"/>
        <v>2</v>
      </c>
      <c r="H425" s="14" t="s">
        <v>18</v>
      </c>
      <c r="I425" s="14" t="s">
        <v>143</v>
      </c>
      <c r="J425" s="14">
        <f t="shared" si="27"/>
        <v>3</v>
      </c>
      <c r="K425" s="9">
        <v>101.98125</v>
      </c>
      <c r="L425" s="9">
        <v>2</v>
      </c>
      <c r="M425" s="9">
        <v>6</v>
      </c>
      <c r="N425" s="9">
        <v>2</v>
      </c>
      <c r="O425" s="9">
        <v>3</v>
      </c>
    </row>
    <row r="426" spans="1:15" x14ac:dyDescent="0.3">
      <c r="A426" s="13">
        <v>78.300000000000011</v>
      </c>
      <c r="B426" s="17" t="s">
        <v>137</v>
      </c>
      <c r="C426" s="17">
        <f t="shared" si="24"/>
        <v>2</v>
      </c>
      <c r="D426" s="14" t="s">
        <v>9</v>
      </c>
      <c r="E426" s="14">
        <f t="shared" si="25"/>
        <v>6</v>
      </c>
      <c r="F426" s="14" t="s">
        <v>15</v>
      </c>
      <c r="G426" s="14">
        <f t="shared" si="26"/>
        <v>2</v>
      </c>
      <c r="H426" s="14" t="s">
        <v>18</v>
      </c>
      <c r="I426" s="14" t="s">
        <v>143</v>
      </c>
      <c r="J426" s="14">
        <f t="shared" si="27"/>
        <v>3</v>
      </c>
      <c r="K426" s="9">
        <v>78.300000000000011</v>
      </c>
      <c r="L426" s="9">
        <v>2</v>
      </c>
      <c r="M426" s="9">
        <v>6</v>
      </c>
      <c r="N426" s="9">
        <v>2</v>
      </c>
      <c r="O426" s="9">
        <v>3</v>
      </c>
    </row>
    <row r="427" spans="1:15" x14ac:dyDescent="0.3">
      <c r="A427" s="13">
        <v>101.98125</v>
      </c>
      <c r="B427" s="17" t="s">
        <v>137</v>
      </c>
      <c r="C427" s="17">
        <f t="shared" si="24"/>
        <v>2</v>
      </c>
      <c r="D427" s="14" t="s">
        <v>9</v>
      </c>
      <c r="E427" s="14">
        <f t="shared" si="25"/>
        <v>6</v>
      </c>
      <c r="F427" s="14" t="s">
        <v>15</v>
      </c>
      <c r="G427" s="14">
        <f t="shared" si="26"/>
        <v>2</v>
      </c>
      <c r="H427" s="14" t="s">
        <v>18</v>
      </c>
      <c r="I427" s="14" t="s">
        <v>143</v>
      </c>
      <c r="J427" s="14">
        <f t="shared" si="27"/>
        <v>3</v>
      </c>
      <c r="K427" s="9">
        <v>101.98125</v>
      </c>
      <c r="L427" s="9">
        <v>2</v>
      </c>
      <c r="M427" s="9">
        <v>6</v>
      </c>
      <c r="N427" s="9">
        <v>2</v>
      </c>
      <c r="O427" s="9">
        <v>3</v>
      </c>
    </row>
    <row r="428" spans="1:15" x14ac:dyDescent="0.3">
      <c r="A428" s="13">
        <v>90.326250000000002</v>
      </c>
      <c r="B428" s="17" t="s">
        <v>137</v>
      </c>
      <c r="C428" s="17">
        <f t="shared" si="24"/>
        <v>2</v>
      </c>
      <c r="D428" s="14" t="s">
        <v>9</v>
      </c>
      <c r="E428" s="14">
        <f t="shared" si="25"/>
        <v>6</v>
      </c>
      <c r="F428" s="14" t="s">
        <v>15</v>
      </c>
      <c r="G428" s="14">
        <f t="shared" si="26"/>
        <v>2</v>
      </c>
      <c r="H428" s="14" t="s">
        <v>18</v>
      </c>
      <c r="I428" s="14" t="s">
        <v>143</v>
      </c>
      <c r="J428" s="14">
        <f t="shared" si="27"/>
        <v>3</v>
      </c>
      <c r="K428" s="9">
        <v>90.326250000000002</v>
      </c>
      <c r="L428" s="9">
        <v>2</v>
      </c>
      <c r="M428" s="9">
        <v>6</v>
      </c>
      <c r="N428" s="9">
        <v>2</v>
      </c>
      <c r="O428" s="9">
        <v>3</v>
      </c>
    </row>
    <row r="429" spans="1:15" x14ac:dyDescent="0.3">
      <c r="A429" s="13">
        <v>101.01</v>
      </c>
      <c r="B429" s="17" t="s">
        <v>137</v>
      </c>
      <c r="C429" s="17">
        <f t="shared" si="24"/>
        <v>2</v>
      </c>
      <c r="D429" s="14" t="s">
        <v>9</v>
      </c>
      <c r="E429" s="14">
        <f t="shared" si="25"/>
        <v>6</v>
      </c>
      <c r="F429" s="14" t="s">
        <v>15</v>
      </c>
      <c r="G429" s="14">
        <f t="shared" si="26"/>
        <v>2</v>
      </c>
      <c r="H429" s="14" t="s">
        <v>18</v>
      </c>
      <c r="I429" s="14" t="s">
        <v>143</v>
      </c>
      <c r="J429" s="14">
        <f t="shared" si="27"/>
        <v>3</v>
      </c>
      <c r="K429" s="9">
        <v>101.01</v>
      </c>
      <c r="L429" s="9">
        <v>2</v>
      </c>
      <c r="M429" s="9">
        <v>6</v>
      </c>
      <c r="N429" s="9">
        <v>2</v>
      </c>
      <c r="O429" s="9">
        <v>3</v>
      </c>
    </row>
    <row r="430" spans="1:15" x14ac:dyDescent="0.3">
      <c r="A430" s="13">
        <v>98.375</v>
      </c>
      <c r="B430" s="17" t="s">
        <v>137</v>
      </c>
      <c r="C430" s="17">
        <f t="shared" si="24"/>
        <v>2</v>
      </c>
      <c r="D430" s="14" t="s">
        <v>9</v>
      </c>
      <c r="E430" s="14">
        <f t="shared" si="25"/>
        <v>6</v>
      </c>
      <c r="F430" s="14" t="s">
        <v>15</v>
      </c>
      <c r="G430" s="14">
        <f t="shared" si="26"/>
        <v>2</v>
      </c>
      <c r="H430" s="14" t="s">
        <v>18</v>
      </c>
      <c r="I430" s="14" t="s">
        <v>143</v>
      </c>
      <c r="J430" s="14">
        <f t="shared" si="27"/>
        <v>3</v>
      </c>
      <c r="K430" s="9">
        <v>98.375</v>
      </c>
      <c r="L430" s="9">
        <v>2</v>
      </c>
      <c r="M430" s="9">
        <v>6</v>
      </c>
      <c r="N430" s="9">
        <v>2</v>
      </c>
      <c r="O430" s="9">
        <v>3</v>
      </c>
    </row>
    <row r="431" spans="1:15" x14ac:dyDescent="0.3">
      <c r="A431" s="13">
        <v>98.096250000000012</v>
      </c>
      <c r="B431" s="17" t="s">
        <v>137</v>
      </c>
      <c r="C431" s="17">
        <f t="shared" si="24"/>
        <v>2</v>
      </c>
      <c r="D431" s="14" t="s">
        <v>9</v>
      </c>
      <c r="E431" s="14">
        <f t="shared" si="25"/>
        <v>6</v>
      </c>
      <c r="F431" s="14" t="s">
        <v>15</v>
      </c>
      <c r="G431" s="14">
        <f t="shared" si="26"/>
        <v>2</v>
      </c>
      <c r="H431" s="14" t="s">
        <v>18</v>
      </c>
      <c r="I431" s="14" t="s">
        <v>143</v>
      </c>
      <c r="J431" s="14">
        <f t="shared" si="27"/>
        <v>3</v>
      </c>
      <c r="K431" s="9">
        <v>98.096250000000012</v>
      </c>
      <c r="L431" s="9">
        <v>2</v>
      </c>
      <c r="M431" s="9">
        <v>6</v>
      </c>
      <c r="N431" s="9">
        <v>2</v>
      </c>
      <c r="O431" s="9">
        <v>3</v>
      </c>
    </row>
    <row r="432" spans="1:15" x14ac:dyDescent="0.3">
      <c r="A432" s="13">
        <v>106.245</v>
      </c>
      <c r="B432" s="17" t="s">
        <v>137</v>
      </c>
      <c r="C432" s="17">
        <f t="shared" si="24"/>
        <v>2</v>
      </c>
      <c r="D432" s="14" t="s">
        <v>9</v>
      </c>
      <c r="E432" s="14">
        <f t="shared" si="25"/>
        <v>6</v>
      </c>
      <c r="F432" s="14" t="s">
        <v>15</v>
      </c>
      <c r="G432" s="14">
        <f t="shared" si="26"/>
        <v>2</v>
      </c>
      <c r="H432" s="14" t="s">
        <v>18</v>
      </c>
      <c r="I432" s="14" t="s">
        <v>143</v>
      </c>
      <c r="J432" s="14">
        <f t="shared" si="27"/>
        <v>3</v>
      </c>
      <c r="K432" s="9">
        <v>106.245</v>
      </c>
      <c r="L432" s="9">
        <v>2</v>
      </c>
      <c r="M432" s="9">
        <v>6</v>
      </c>
      <c r="N432" s="9">
        <v>2</v>
      </c>
      <c r="O432" s="9">
        <v>3</v>
      </c>
    </row>
    <row r="433" spans="1:15" x14ac:dyDescent="0.3">
      <c r="A433" s="13">
        <v>77.321250000000006</v>
      </c>
      <c r="B433" s="17" t="s">
        <v>137</v>
      </c>
      <c r="C433" s="17">
        <f t="shared" si="24"/>
        <v>2</v>
      </c>
      <c r="D433" s="14" t="s">
        <v>9</v>
      </c>
      <c r="E433" s="14">
        <f t="shared" si="25"/>
        <v>6</v>
      </c>
      <c r="F433" s="14" t="s">
        <v>15</v>
      </c>
      <c r="G433" s="14">
        <f t="shared" si="26"/>
        <v>2</v>
      </c>
      <c r="H433" s="14" t="s">
        <v>18</v>
      </c>
      <c r="I433" s="14" t="s">
        <v>143</v>
      </c>
      <c r="J433" s="14">
        <f t="shared" si="27"/>
        <v>3</v>
      </c>
      <c r="K433" s="9">
        <v>77.321250000000006</v>
      </c>
      <c r="L433" s="9">
        <v>2</v>
      </c>
      <c r="M433" s="9">
        <v>6</v>
      </c>
      <c r="N433" s="9">
        <v>2</v>
      </c>
      <c r="O433" s="9">
        <v>3</v>
      </c>
    </row>
    <row r="434" spans="1:15" x14ac:dyDescent="0.3">
      <c r="A434" s="13">
        <v>102.80187500000001</v>
      </c>
      <c r="B434" s="17" t="s">
        <v>137</v>
      </c>
      <c r="C434" s="17">
        <f t="shared" si="24"/>
        <v>2</v>
      </c>
      <c r="D434" s="14" t="s">
        <v>9</v>
      </c>
      <c r="E434" s="14">
        <f t="shared" si="25"/>
        <v>6</v>
      </c>
      <c r="F434" s="14" t="s">
        <v>15</v>
      </c>
      <c r="G434" s="14">
        <f t="shared" si="26"/>
        <v>2</v>
      </c>
      <c r="H434" s="14" t="s">
        <v>18</v>
      </c>
      <c r="I434" s="14" t="s">
        <v>143</v>
      </c>
      <c r="J434" s="14">
        <f t="shared" si="27"/>
        <v>3</v>
      </c>
      <c r="K434" s="9">
        <v>102.80187500000001</v>
      </c>
      <c r="L434" s="9">
        <v>2</v>
      </c>
      <c r="M434" s="9">
        <v>6</v>
      </c>
      <c r="N434" s="9">
        <v>2</v>
      </c>
      <c r="O434" s="9">
        <v>3</v>
      </c>
    </row>
    <row r="435" spans="1:15" x14ac:dyDescent="0.3">
      <c r="A435" s="13">
        <v>84.28</v>
      </c>
      <c r="B435" s="17" t="s">
        <v>137</v>
      </c>
      <c r="C435" s="17">
        <f t="shared" si="24"/>
        <v>2</v>
      </c>
      <c r="D435" s="14" t="s">
        <v>9</v>
      </c>
      <c r="E435" s="14">
        <f t="shared" si="25"/>
        <v>6</v>
      </c>
      <c r="F435" s="14" t="s">
        <v>15</v>
      </c>
      <c r="G435" s="14">
        <f t="shared" si="26"/>
        <v>2</v>
      </c>
      <c r="H435" s="14" t="s">
        <v>18</v>
      </c>
      <c r="I435" s="14" t="s">
        <v>143</v>
      </c>
      <c r="J435" s="14">
        <f t="shared" si="27"/>
        <v>3</v>
      </c>
      <c r="K435" s="9">
        <v>84.28</v>
      </c>
      <c r="L435" s="9">
        <v>2</v>
      </c>
      <c r="M435" s="9">
        <v>6</v>
      </c>
      <c r="N435" s="9">
        <v>2</v>
      </c>
      <c r="O435" s="9">
        <v>3</v>
      </c>
    </row>
    <row r="436" spans="1:15" x14ac:dyDescent="0.3">
      <c r="A436" s="13">
        <v>112.69999999999999</v>
      </c>
      <c r="B436" s="17" t="s">
        <v>137</v>
      </c>
      <c r="C436" s="17">
        <f t="shared" si="24"/>
        <v>2</v>
      </c>
      <c r="D436" s="14" t="s">
        <v>9</v>
      </c>
      <c r="E436" s="14">
        <f t="shared" si="25"/>
        <v>6</v>
      </c>
      <c r="F436" s="14" t="s">
        <v>15</v>
      </c>
      <c r="G436" s="14">
        <f t="shared" si="26"/>
        <v>2</v>
      </c>
      <c r="H436" s="14" t="s">
        <v>18</v>
      </c>
      <c r="I436" s="14" t="s">
        <v>143</v>
      </c>
      <c r="J436" s="14">
        <f t="shared" si="27"/>
        <v>3</v>
      </c>
      <c r="K436" s="9">
        <v>112.69999999999999</v>
      </c>
      <c r="L436" s="9">
        <v>2</v>
      </c>
      <c r="M436" s="9">
        <v>6</v>
      </c>
      <c r="N436" s="9">
        <v>2</v>
      </c>
      <c r="O436" s="9">
        <v>3</v>
      </c>
    </row>
    <row r="437" spans="1:15" x14ac:dyDescent="0.3">
      <c r="A437" s="13">
        <v>110.74000000000001</v>
      </c>
      <c r="B437" s="17" t="s">
        <v>137</v>
      </c>
      <c r="C437" s="17">
        <f t="shared" si="24"/>
        <v>2</v>
      </c>
      <c r="D437" s="14" t="s">
        <v>9</v>
      </c>
      <c r="E437" s="14">
        <f t="shared" si="25"/>
        <v>6</v>
      </c>
      <c r="F437" s="14" t="s">
        <v>15</v>
      </c>
      <c r="G437" s="14">
        <f t="shared" si="26"/>
        <v>2</v>
      </c>
      <c r="H437" s="14" t="s">
        <v>18</v>
      </c>
      <c r="I437" s="14" t="s">
        <v>143</v>
      </c>
      <c r="J437" s="14">
        <f t="shared" si="27"/>
        <v>3</v>
      </c>
      <c r="K437" s="9">
        <v>110.74000000000001</v>
      </c>
      <c r="L437" s="9">
        <v>2</v>
      </c>
      <c r="M437" s="9">
        <v>6</v>
      </c>
      <c r="N437" s="9">
        <v>2</v>
      </c>
      <c r="O437" s="9">
        <v>3</v>
      </c>
    </row>
    <row r="438" spans="1:15" x14ac:dyDescent="0.3">
      <c r="A438" s="13">
        <v>101.81812499999999</v>
      </c>
      <c r="B438" s="17" t="s">
        <v>137</v>
      </c>
      <c r="C438" s="17">
        <f t="shared" si="24"/>
        <v>2</v>
      </c>
      <c r="D438" s="14" t="s">
        <v>9</v>
      </c>
      <c r="E438" s="14">
        <f t="shared" si="25"/>
        <v>6</v>
      </c>
      <c r="F438" s="14" t="s">
        <v>15</v>
      </c>
      <c r="G438" s="14">
        <f t="shared" si="26"/>
        <v>2</v>
      </c>
      <c r="H438" s="14" t="s">
        <v>18</v>
      </c>
      <c r="I438" s="14" t="s">
        <v>143</v>
      </c>
      <c r="J438" s="14">
        <f t="shared" si="27"/>
        <v>3</v>
      </c>
      <c r="K438" s="9">
        <v>101.81812499999999</v>
      </c>
      <c r="L438" s="9">
        <v>2</v>
      </c>
      <c r="M438" s="9">
        <v>6</v>
      </c>
      <c r="N438" s="9">
        <v>2</v>
      </c>
      <c r="O438" s="9">
        <v>3</v>
      </c>
    </row>
    <row r="439" spans="1:15" x14ac:dyDescent="0.3">
      <c r="A439" s="13">
        <v>95.18249999999999</v>
      </c>
      <c r="B439" s="17" t="s">
        <v>137</v>
      </c>
      <c r="C439" s="17">
        <f t="shared" si="24"/>
        <v>2</v>
      </c>
      <c r="D439" s="14" t="s">
        <v>9</v>
      </c>
      <c r="E439" s="14">
        <f t="shared" si="25"/>
        <v>6</v>
      </c>
      <c r="F439" s="14" t="s">
        <v>15</v>
      </c>
      <c r="G439" s="14">
        <f t="shared" si="26"/>
        <v>2</v>
      </c>
      <c r="H439" s="14" t="s">
        <v>18</v>
      </c>
      <c r="I439" s="14" t="s">
        <v>143</v>
      </c>
      <c r="J439" s="14">
        <f t="shared" si="27"/>
        <v>3</v>
      </c>
      <c r="K439" s="9">
        <v>95.18249999999999</v>
      </c>
      <c r="L439" s="9">
        <v>2</v>
      </c>
      <c r="M439" s="9">
        <v>6</v>
      </c>
      <c r="N439" s="9">
        <v>2</v>
      </c>
      <c r="O439" s="9">
        <v>3</v>
      </c>
    </row>
    <row r="440" spans="1:15" x14ac:dyDescent="0.3">
      <c r="A440" s="13">
        <v>103.785625</v>
      </c>
      <c r="B440" s="17" t="s">
        <v>137</v>
      </c>
      <c r="C440" s="17">
        <f t="shared" si="24"/>
        <v>2</v>
      </c>
      <c r="D440" s="14" t="s">
        <v>9</v>
      </c>
      <c r="E440" s="14">
        <f t="shared" si="25"/>
        <v>6</v>
      </c>
      <c r="F440" s="14" t="s">
        <v>15</v>
      </c>
      <c r="G440" s="14">
        <f t="shared" si="26"/>
        <v>2</v>
      </c>
      <c r="H440" s="14" t="s">
        <v>18</v>
      </c>
      <c r="I440" s="14" t="s">
        <v>143</v>
      </c>
      <c r="J440" s="14">
        <f t="shared" si="27"/>
        <v>3</v>
      </c>
      <c r="K440" s="9">
        <v>103.785625</v>
      </c>
      <c r="L440" s="9">
        <v>2</v>
      </c>
      <c r="M440" s="9">
        <v>6</v>
      </c>
      <c r="N440" s="9">
        <v>2</v>
      </c>
      <c r="O440" s="9">
        <v>3</v>
      </c>
    </row>
    <row r="441" spans="1:15" x14ac:dyDescent="0.3">
      <c r="A441" s="13">
        <v>105.753125</v>
      </c>
      <c r="B441" s="17" t="s">
        <v>137</v>
      </c>
      <c r="C441" s="17">
        <f t="shared" si="24"/>
        <v>2</v>
      </c>
      <c r="D441" s="14" t="s">
        <v>9</v>
      </c>
      <c r="E441" s="14">
        <f t="shared" si="25"/>
        <v>6</v>
      </c>
      <c r="F441" s="14" t="s">
        <v>15</v>
      </c>
      <c r="G441" s="14">
        <f t="shared" si="26"/>
        <v>2</v>
      </c>
      <c r="H441" s="14" t="s">
        <v>18</v>
      </c>
      <c r="I441" s="14" t="s">
        <v>143</v>
      </c>
      <c r="J441" s="14">
        <f t="shared" si="27"/>
        <v>3</v>
      </c>
      <c r="K441" s="9">
        <v>105.753125</v>
      </c>
      <c r="L441" s="9">
        <v>2</v>
      </c>
      <c r="M441" s="9">
        <v>6</v>
      </c>
      <c r="N441" s="9">
        <v>2</v>
      </c>
      <c r="O441" s="9">
        <v>3</v>
      </c>
    </row>
    <row r="442" spans="1:15" x14ac:dyDescent="0.3">
      <c r="A442" s="13">
        <v>104.76937500000001</v>
      </c>
      <c r="B442" s="17" t="s">
        <v>137</v>
      </c>
      <c r="C442" s="17">
        <f t="shared" si="24"/>
        <v>2</v>
      </c>
      <c r="D442" s="14" t="s">
        <v>9</v>
      </c>
      <c r="E442" s="14">
        <f t="shared" si="25"/>
        <v>6</v>
      </c>
      <c r="F442" s="14" t="s">
        <v>15</v>
      </c>
      <c r="G442" s="14">
        <f t="shared" si="26"/>
        <v>2</v>
      </c>
      <c r="H442" s="14" t="s">
        <v>18</v>
      </c>
      <c r="I442" s="14" t="s">
        <v>143</v>
      </c>
      <c r="J442" s="14">
        <f t="shared" si="27"/>
        <v>3</v>
      </c>
      <c r="K442" s="9">
        <v>104.76937500000001</v>
      </c>
      <c r="L442" s="9">
        <v>2</v>
      </c>
      <c r="M442" s="9">
        <v>6</v>
      </c>
      <c r="N442" s="9">
        <v>2</v>
      </c>
      <c r="O442" s="9">
        <v>3</v>
      </c>
    </row>
    <row r="443" spans="1:15" x14ac:dyDescent="0.3">
      <c r="A443" s="13">
        <v>89.833333333333329</v>
      </c>
      <c r="B443" s="17" t="s">
        <v>137</v>
      </c>
      <c r="C443" s="17">
        <f t="shared" si="24"/>
        <v>2</v>
      </c>
      <c r="D443" s="14" t="s">
        <v>9</v>
      </c>
      <c r="E443" s="14">
        <f t="shared" si="25"/>
        <v>6</v>
      </c>
      <c r="F443" s="14" t="s">
        <v>15</v>
      </c>
      <c r="G443" s="14">
        <f t="shared" si="26"/>
        <v>2</v>
      </c>
      <c r="H443" s="14" t="s">
        <v>18</v>
      </c>
      <c r="I443" s="14" t="s">
        <v>143</v>
      </c>
      <c r="J443" s="14">
        <f t="shared" si="27"/>
        <v>3</v>
      </c>
      <c r="K443" s="9">
        <v>89.833333333333329</v>
      </c>
      <c r="L443" s="9">
        <v>2</v>
      </c>
      <c r="M443" s="9">
        <v>6</v>
      </c>
      <c r="N443" s="9">
        <v>2</v>
      </c>
      <c r="O443" s="9">
        <v>3</v>
      </c>
    </row>
    <row r="444" spans="1:15" x14ac:dyDescent="0.3">
      <c r="A444" s="13">
        <v>101.01</v>
      </c>
      <c r="B444" s="17" t="s">
        <v>137</v>
      </c>
      <c r="C444" s="17">
        <f t="shared" si="24"/>
        <v>2</v>
      </c>
      <c r="D444" s="14" t="s">
        <v>9</v>
      </c>
      <c r="E444" s="14">
        <f t="shared" si="25"/>
        <v>6</v>
      </c>
      <c r="F444" s="14" t="s">
        <v>15</v>
      </c>
      <c r="G444" s="14">
        <f t="shared" si="26"/>
        <v>2</v>
      </c>
      <c r="H444" s="14" t="s">
        <v>18</v>
      </c>
      <c r="I444" s="14" t="s">
        <v>143</v>
      </c>
      <c r="J444" s="14">
        <f t="shared" si="27"/>
        <v>3</v>
      </c>
      <c r="K444" s="9">
        <v>101.01</v>
      </c>
      <c r="L444" s="9">
        <v>2</v>
      </c>
      <c r="M444" s="9">
        <v>6</v>
      </c>
      <c r="N444" s="9">
        <v>2</v>
      </c>
      <c r="O444" s="9">
        <v>3</v>
      </c>
    </row>
    <row r="445" spans="1:15" x14ac:dyDescent="0.3">
      <c r="A445" s="13">
        <v>100.03875000000001</v>
      </c>
      <c r="B445" s="17" t="s">
        <v>137</v>
      </c>
      <c r="C445" s="17">
        <f t="shared" si="24"/>
        <v>2</v>
      </c>
      <c r="D445" s="14" t="s">
        <v>9</v>
      </c>
      <c r="E445" s="14">
        <f t="shared" si="25"/>
        <v>6</v>
      </c>
      <c r="F445" s="14" t="s">
        <v>15</v>
      </c>
      <c r="G445" s="14">
        <f t="shared" si="26"/>
        <v>2</v>
      </c>
      <c r="H445" s="14" t="s">
        <v>18</v>
      </c>
      <c r="I445" s="14" t="s">
        <v>143</v>
      </c>
      <c r="J445" s="14">
        <f t="shared" si="27"/>
        <v>3</v>
      </c>
      <c r="K445" s="9">
        <v>100.03875000000001</v>
      </c>
      <c r="L445" s="9">
        <v>2</v>
      </c>
      <c r="M445" s="9">
        <v>6</v>
      </c>
      <c r="N445" s="9">
        <v>2</v>
      </c>
      <c r="O445" s="9">
        <v>3</v>
      </c>
    </row>
    <row r="446" spans="1:15" x14ac:dyDescent="0.3">
      <c r="A446" s="13">
        <v>103.785625</v>
      </c>
      <c r="B446" s="17" t="s">
        <v>137</v>
      </c>
      <c r="C446" s="17">
        <f t="shared" si="24"/>
        <v>2</v>
      </c>
      <c r="D446" s="14" t="s">
        <v>9</v>
      </c>
      <c r="E446" s="14">
        <f t="shared" si="25"/>
        <v>6</v>
      </c>
      <c r="F446" s="14" t="s">
        <v>15</v>
      </c>
      <c r="G446" s="14">
        <f t="shared" si="26"/>
        <v>2</v>
      </c>
      <c r="H446" s="14" t="s">
        <v>18</v>
      </c>
      <c r="I446" s="14" t="s">
        <v>143</v>
      </c>
      <c r="J446" s="14">
        <f t="shared" si="27"/>
        <v>3</v>
      </c>
      <c r="K446" s="9">
        <v>103.785625</v>
      </c>
      <c r="L446" s="9">
        <v>2</v>
      </c>
      <c r="M446" s="9">
        <v>6</v>
      </c>
      <c r="N446" s="9">
        <v>2</v>
      </c>
      <c r="O446" s="9">
        <v>3</v>
      </c>
    </row>
    <row r="447" spans="1:15" x14ac:dyDescent="0.3">
      <c r="A447" s="13">
        <v>102.80187500000001</v>
      </c>
      <c r="B447" s="17" t="s">
        <v>137</v>
      </c>
      <c r="C447" s="17">
        <f t="shared" si="24"/>
        <v>2</v>
      </c>
      <c r="D447" s="14" t="s">
        <v>9</v>
      </c>
      <c r="E447" s="14">
        <f t="shared" si="25"/>
        <v>6</v>
      </c>
      <c r="F447" s="14" t="s">
        <v>15</v>
      </c>
      <c r="G447" s="14">
        <f t="shared" si="26"/>
        <v>2</v>
      </c>
      <c r="H447" s="14" t="s">
        <v>18</v>
      </c>
      <c r="I447" s="14" t="s">
        <v>143</v>
      </c>
      <c r="J447" s="14">
        <f t="shared" si="27"/>
        <v>3</v>
      </c>
      <c r="K447" s="9">
        <v>102.80187500000001</v>
      </c>
      <c r="L447" s="9">
        <v>2</v>
      </c>
      <c r="M447" s="9">
        <v>6</v>
      </c>
      <c r="N447" s="9">
        <v>2</v>
      </c>
      <c r="O447" s="9">
        <v>3</v>
      </c>
    </row>
    <row r="448" spans="1:15" x14ac:dyDescent="0.3">
      <c r="A448" s="13">
        <v>76.24499999999999</v>
      </c>
      <c r="B448" s="17" t="s">
        <v>137</v>
      </c>
      <c r="C448" s="17">
        <f t="shared" si="24"/>
        <v>2</v>
      </c>
      <c r="D448" s="14" t="s">
        <v>9</v>
      </c>
      <c r="E448" s="14">
        <f t="shared" si="25"/>
        <v>6</v>
      </c>
      <c r="F448" s="14" t="s">
        <v>15</v>
      </c>
      <c r="G448" s="14">
        <f t="shared" si="26"/>
        <v>2</v>
      </c>
      <c r="H448" s="14" t="s">
        <v>18</v>
      </c>
      <c r="I448" s="14" t="s">
        <v>143</v>
      </c>
      <c r="J448" s="14">
        <f t="shared" si="27"/>
        <v>3</v>
      </c>
      <c r="K448" s="9">
        <v>76.24499999999999</v>
      </c>
      <c r="L448" s="9">
        <v>2</v>
      </c>
      <c r="M448" s="9">
        <v>6</v>
      </c>
      <c r="N448" s="9">
        <v>2</v>
      </c>
      <c r="O448" s="9">
        <v>3</v>
      </c>
    </row>
    <row r="449" spans="1:15" x14ac:dyDescent="0.3">
      <c r="A449" s="13">
        <v>101.32625</v>
      </c>
      <c r="B449" s="17" t="s">
        <v>137</v>
      </c>
      <c r="C449" s="17">
        <f t="shared" si="24"/>
        <v>2</v>
      </c>
      <c r="D449" s="14" t="s">
        <v>9</v>
      </c>
      <c r="E449" s="14">
        <f t="shared" si="25"/>
        <v>6</v>
      </c>
      <c r="F449" s="14" t="s">
        <v>15</v>
      </c>
      <c r="G449" s="14">
        <f t="shared" si="26"/>
        <v>2</v>
      </c>
      <c r="H449" s="14" t="s">
        <v>18</v>
      </c>
      <c r="I449" s="14" t="s">
        <v>143</v>
      </c>
      <c r="J449" s="14">
        <f t="shared" si="27"/>
        <v>3</v>
      </c>
      <c r="K449" s="9">
        <v>101.32625</v>
      </c>
      <c r="L449" s="9">
        <v>2</v>
      </c>
      <c r="M449" s="9">
        <v>6</v>
      </c>
      <c r="N449" s="9">
        <v>2</v>
      </c>
      <c r="O449" s="9">
        <v>3</v>
      </c>
    </row>
    <row r="450" spans="1:15" x14ac:dyDescent="0.3">
      <c r="A450" s="13">
        <v>108.77999999999999</v>
      </c>
      <c r="B450" s="17" t="s">
        <v>137</v>
      </c>
      <c r="C450" s="17">
        <f t="shared" si="24"/>
        <v>2</v>
      </c>
      <c r="D450" s="14" t="s">
        <v>9</v>
      </c>
      <c r="E450" s="14">
        <f t="shared" si="25"/>
        <v>6</v>
      </c>
      <c r="F450" s="14" t="s">
        <v>15</v>
      </c>
      <c r="G450" s="14">
        <f t="shared" si="26"/>
        <v>2</v>
      </c>
      <c r="H450" s="14" t="s">
        <v>18</v>
      </c>
      <c r="I450" s="14" t="s">
        <v>143</v>
      </c>
      <c r="J450" s="14">
        <f t="shared" si="27"/>
        <v>3</v>
      </c>
      <c r="K450" s="9">
        <v>108.77999999999999</v>
      </c>
      <c r="L450" s="9">
        <v>2</v>
      </c>
      <c r="M450" s="9">
        <v>6</v>
      </c>
      <c r="N450" s="9">
        <v>2</v>
      </c>
      <c r="O450" s="9">
        <v>3</v>
      </c>
    </row>
    <row r="451" spans="1:15" x14ac:dyDescent="0.3">
      <c r="A451" s="13">
        <v>97.391249999999985</v>
      </c>
      <c r="B451" s="17" t="s">
        <v>137</v>
      </c>
      <c r="C451" s="17">
        <f t="shared" ref="C451:C514" si="28">IF(B451="Morning",1,IF(B451="Afternoon",2,IF(B451="Evening",3,IF(B451="late Evening",4,IF(B451="Break",5)))))</f>
        <v>2</v>
      </c>
      <c r="D451" s="14" t="s">
        <v>9</v>
      </c>
      <c r="E451" s="14">
        <f t="shared" ref="E451:E514" si="29">IF(D451="Greetings",1,IF(D451="Break",2,IF(D451="Closing",3,IF(D451="demonstration",4,IF(D451="Hands on",5,IF(D451="Introduction",6,IF(D451="Lecture",7,IF(D451="No Activity",8,IF(D451="Peer Learning",9)))))))))</f>
        <v>6</v>
      </c>
      <c r="F451" s="14" t="s">
        <v>15</v>
      </c>
      <c r="G451" s="14">
        <f t="shared" ref="G451:G514" si="30">IF(F451="On Campus",1,IF(F451="Off Campus",2))</f>
        <v>2</v>
      </c>
      <c r="H451" s="14" t="s">
        <v>18</v>
      </c>
      <c r="I451" s="14" t="s">
        <v>143</v>
      </c>
      <c r="J451" s="14">
        <f t="shared" ref="J451:J514" si="31">IF(I451="Tools_Digital Drawing",1,IF(I451="Spatial Design",2,IF(I451="Technical Contexts",3)))</f>
        <v>3</v>
      </c>
      <c r="K451" s="9">
        <v>97.391249999999985</v>
      </c>
      <c r="L451" s="9">
        <v>2</v>
      </c>
      <c r="M451" s="9">
        <v>6</v>
      </c>
      <c r="N451" s="9">
        <v>2</v>
      </c>
      <c r="O451" s="9">
        <v>3</v>
      </c>
    </row>
    <row r="452" spans="1:15" x14ac:dyDescent="0.3">
      <c r="A452" s="13">
        <v>82.215000000000003</v>
      </c>
      <c r="B452" s="17" t="s">
        <v>137</v>
      </c>
      <c r="C452" s="17">
        <f t="shared" si="28"/>
        <v>2</v>
      </c>
      <c r="D452" s="14" t="s">
        <v>9</v>
      </c>
      <c r="E452" s="14">
        <f t="shared" si="29"/>
        <v>6</v>
      </c>
      <c r="F452" s="14" t="s">
        <v>15</v>
      </c>
      <c r="G452" s="14">
        <f t="shared" si="30"/>
        <v>2</v>
      </c>
      <c r="H452" s="14" t="s">
        <v>18</v>
      </c>
      <c r="I452" s="14" t="s">
        <v>143</v>
      </c>
      <c r="J452" s="14">
        <f t="shared" si="31"/>
        <v>3</v>
      </c>
      <c r="K452" s="9">
        <v>82.215000000000003</v>
      </c>
      <c r="L452" s="9">
        <v>2</v>
      </c>
      <c r="M452" s="9">
        <v>6</v>
      </c>
      <c r="N452" s="9">
        <v>2</v>
      </c>
      <c r="O452" s="9">
        <v>3</v>
      </c>
    </row>
    <row r="453" spans="1:15" x14ac:dyDescent="0.3">
      <c r="A453" s="13">
        <v>105.84</v>
      </c>
      <c r="B453" s="17" t="s">
        <v>137</v>
      </c>
      <c r="C453" s="17">
        <f t="shared" si="28"/>
        <v>2</v>
      </c>
      <c r="D453" s="14" t="s">
        <v>9</v>
      </c>
      <c r="E453" s="14">
        <f t="shared" si="29"/>
        <v>6</v>
      </c>
      <c r="F453" s="14" t="s">
        <v>15</v>
      </c>
      <c r="G453" s="14">
        <f t="shared" si="30"/>
        <v>2</v>
      </c>
      <c r="H453" s="14" t="s">
        <v>18</v>
      </c>
      <c r="I453" s="14" t="s">
        <v>143</v>
      </c>
      <c r="J453" s="14">
        <f t="shared" si="31"/>
        <v>3</v>
      </c>
      <c r="K453" s="9">
        <v>105.84</v>
      </c>
      <c r="L453" s="9">
        <v>2</v>
      </c>
      <c r="M453" s="9">
        <v>6</v>
      </c>
      <c r="N453" s="9">
        <v>2</v>
      </c>
      <c r="O453" s="9">
        <v>3</v>
      </c>
    </row>
    <row r="454" spans="1:15" x14ac:dyDescent="0.3">
      <c r="A454" s="13">
        <v>83.193750000000009</v>
      </c>
      <c r="B454" s="17" t="s">
        <v>137</v>
      </c>
      <c r="C454" s="17">
        <f t="shared" si="28"/>
        <v>2</v>
      </c>
      <c r="D454" s="14" t="s">
        <v>9</v>
      </c>
      <c r="E454" s="14">
        <f t="shared" si="29"/>
        <v>6</v>
      </c>
      <c r="F454" s="14" t="s">
        <v>15</v>
      </c>
      <c r="G454" s="14">
        <f t="shared" si="30"/>
        <v>2</v>
      </c>
      <c r="H454" s="14" t="s">
        <v>18</v>
      </c>
      <c r="I454" s="14" t="s">
        <v>143</v>
      </c>
      <c r="J454" s="14">
        <f t="shared" si="31"/>
        <v>3</v>
      </c>
      <c r="K454" s="9">
        <v>83.193750000000009</v>
      </c>
      <c r="L454" s="9">
        <v>2</v>
      </c>
      <c r="M454" s="9">
        <v>6</v>
      </c>
      <c r="N454" s="9">
        <v>2</v>
      </c>
      <c r="O454" s="9">
        <v>3</v>
      </c>
    </row>
    <row r="455" spans="1:15" x14ac:dyDescent="0.3">
      <c r="A455" s="13">
        <v>104.86</v>
      </c>
      <c r="B455" s="17" t="s">
        <v>137</v>
      </c>
      <c r="C455" s="17">
        <f t="shared" si="28"/>
        <v>2</v>
      </c>
      <c r="D455" s="14" t="s">
        <v>9</v>
      </c>
      <c r="E455" s="14">
        <f t="shared" si="29"/>
        <v>6</v>
      </c>
      <c r="F455" s="14" t="s">
        <v>15</v>
      </c>
      <c r="G455" s="14">
        <f t="shared" si="30"/>
        <v>2</v>
      </c>
      <c r="H455" s="14" t="s">
        <v>18</v>
      </c>
      <c r="I455" s="14" t="s">
        <v>143</v>
      </c>
      <c r="J455" s="14">
        <f t="shared" si="31"/>
        <v>3</v>
      </c>
      <c r="K455" s="9">
        <v>104.86</v>
      </c>
      <c r="L455" s="9">
        <v>2</v>
      </c>
      <c r="M455" s="9">
        <v>6</v>
      </c>
      <c r="N455" s="9">
        <v>2</v>
      </c>
      <c r="O455" s="9">
        <v>3</v>
      </c>
    </row>
    <row r="456" spans="1:15" x14ac:dyDescent="0.3">
      <c r="A456" s="13">
        <v>87.553750000000008</v>
      </c>
      <c r="B456" s="17" t="s">
        <v>137</v>
      </c>
      <c r="C456" s="17">
        <f t="shared" si="28"/>
        <v>2</v>
      </c>
      <c r="D456" s="14" t="s">
        <v>9</v>
      </c>
      <c r="E456" s="14">
        <f t="shared" si="29"/>
        <v>6</v>
      </c>
      <c r="F456" s="14" t="s">
        <v>15</v>
      </c>
      <c r="G456" s="14">
        <f t="shared" si="30"/>
        <v>2</v>
      </c>
      <c r="H456" s="14" t="s">
        <v>18</v>
      </c>
      <c r="I456" s="14" t="s">
        <v>143</v>
      </c>
      <c r="J456" s="14">
        <f t="shared" si="31"/>
        <v>3</v>
      </c>
      <c r="K456" s="9">
        <v>87.553750000000008</v>
      </c>
      <c r="L456" s="9">
        <v>2</v>
      </c>
      <c r="M456" s="9">
        <v>6</v>
      </c>
      <c r="N456" s="9">
        <v>2</v>
      </c>
      <c r="O456" s="9">
        <v>3</v>
      </c>
    </row>
    <row r="457" spans="1:15" x14ac:dyDescent="0.3">
      <c r="A457" s="13">
        <v>92.11999999999999</v>
      </c>
      <c r="B457" s="17" t="s">
        <v>137</v>
      </c>
      <c r="C457" s="17">
        <f t="shared" si="28"/>
        <v>2</v>
      </c>
      <c r="D457" s="14" t="s">
        <v>9</v>
      </c>
      <c r="E457" s="14">
        <f t="shared" si="29"/>
        <v>6</v>
      </c>
      <c r="F457" s="14" t="s">
        <v>15</v>
      </c>
      <c r="G457" s="14">
        <f t="shared" si="30"/>
        <v>2</v>
      </c>
      <c r="H457" s="14" t="s">
        <v>18</v>
      </c>
      <c r="I457" s="14" t="s">
        <v>143</v>
      </c>
      <c r="J457" s="14">
        <f t="shared" si="31"/>
        <v>3</v>
      </c>
      <c r="K457" s="9">
        <v>92.11999999999999</v>
      </c>
      <c r="L457" s="9">
        <v>2</v>
      </c>
      <c r="M457" s="9">
        <v>6</v>
      </c>
      <c r="N457" s="9">
        <v>2</v>
      </c>
      <c r="O457" s="9">
        <v>3</v>
      </c>
    </row>
    <row r="458" spans="1:15" x14ac:dyDescent="0.3">
      <c r="A458" s="13">
        <v>112.69999999999999</v>
      </c>
      <c r="B458" s="17" t="s">
        <v>137</v>
      </c>
      <c r="C458" s="17">
        <f t="shared" si="28"/>
        <v>2</v>
      </c>
      <c r="D458" s="14" t="s">
        <v>9</v>
      </c>
      <c r="E458" s="14">
        <f t="shared" si="29"/>
        <v>6</v>
      </c>
      <c r="F458" s="14" t="s">
        <v>15</v>
      </c>
      <c r="G458" s="14">
        <f t="shared" si="30"/>
        <v>2</v>
      </c>
      <c r="H458" s="14" t="s">
        <v>18</v>
      </c>
      <c r="I458" s="14" t="s">
        <v>143</v>
      </c>
      <c r="J458" s="14">
        <f t="shared" si="31"/>
        <v>3</v>
      </c>
      <c r="K458" s="9">
        <v>112.69999999999999</v>
      </c>
      <c r="L458" s="9">
        <v>2</v>
      </c>
      <c r="M458" s="9">
        <v>6</v>
      </c>
      <c r="N458" s="9">
        <v>2</v>
      </c>
      <c r="O458" s="9">
        <v>3</v>
      </c>
    </row>
    <row r="459" spans="1:15" x14ac:dyDescent="0.3">
      <c r="A459" s="13">
        <v>94.44</v>
      </c>
      <c r="B459" s="17" t="s">
        <v>137</v>
      </c>
      <c r="C459" s="17">
        <f t="shared" si="28"/>
        <v>2</v>
      </c>
      <c r="D459" s="14" t="s">
        <v>9</v>
      </c>
      <c r="E459" s="14">
        <f t="shared" si="29"/>
        <v>6</v>
      </c>
      <c r="F459" s="14" t="s">
        <v>15</v>
      </c>
      <c r="G459" s="14">
        <f t="shared" si="30"/>
        <v>2</v>
      </c>
      <c r="H459" s="14" t="s">
        <v>18</v>
      </c>
      <c r="I459" s="14" t="s">
        <v>143</v>
      </c>
      <c r="J459" s="14">
        <f t="shared" si="31"/>
        <v>3</v>
      </c>
      <c r="K459" s="9">
        <v>94.44</v>
      </c>
      <c r="L459" s="9">
        <v>2</v>
      </c>
      <c r="M459" s="9">
        <v>6</v>
      </c>
      <c r="N459" s="9">
        <v>2</v>
      </c>
      <c r="O459" s="9">
        <v>3</v>
      </c>
    </row>
    <row r="460" spans="1:15" x14ac:dyDescent="0.3">
      <c r="A460" s="13">
        <v>88.087500000000006</v>
      </c>
      <c r="B460" s="17" t="s">
        <v>137</v>
      </c>
      <c r="C460" s="17">
        <f t="shared" si="28"/>
        <v>2</v>
      </c>
      <c r="D460" s="14" t="s">
        <v>9</v>
      </c>
      <c r="E460" s="14">
        <f t="shared" si="29"/>
        <v>6</v>
      </c>
      <c r="F460" s="14" t="s">
        <v>15</v>
      </c>
      <c r="G460" s="14">
        <f t="shared" si="30"/>
        <v>2</v>
      </c>
      <c r="H460" s="14" t="s">
        <v>18</v>
      </c>
      <c r="I460" s="14" t="s">
        <v>143</v>
      </c>
      <c r="J460" s="14">
        <f t="shared" si="31"/>
        <v>3</v>
      </c>
      <c r="K460" s="9">
        <v>88.087500000000006</v>
      </c>
      <c r="L460" s="9">
        <v>2</v>
      </c>
      <c r="M460" s="9">
        <v>6</v>
      </c>
      <c r="N460" s="9">
        <v>2</v>
      </c>
      <c r="O460" s="9">
        <v>3</v>
      </c>
    </row>
    <row r="461" spans="1:15" x14ac:dyDescent="0.3">
      <c r="A461" s="13">
        <v>93.240000000000009</v>
      </c>
      <c r="B461" s="17" t="s">
        <v>137</v>
      </c>
      <c r="C461" s="17">
        <f t="shared" si="28"/>
        <v>2</v>
      </c>
      <c r="D461" s="14" t="s">
        <v>9</v>
      </c>
      <c r="E461" s="14">
        <f t="shared" si="29"/>
        <v>6</v>
      </c>
      <c r="F461" s="14" t="s">
        <v>15</v>
      </c>
      <c r="G461" s="14">
        <f t="shared" si="30"/>
        <v>2</v>
      </c>
      <c r="H461" s="14" t="s">
        <v>18</v>
      </c>
      <c r="I461" s="14" t="s">
        <v>143</v>
      </c>
      <c r="J461" s="14">
        <f t="shared" si="31"/>
        <v>3</v>
      </c>
      <c r="K461" s="9">
        <v>93.240000000000009</v>
      </c>
      <c r="L461" s="9">
        <v>2</v>
      </c>
      <c r="M461" s="9">
        <v>6</v>
      </c>
      <c r="N461" s="9">
        <v>2</v>
      </c>
      <c r="O461" s="9">
        <v>3</v>
      </c>
    </row>
    <row r="462" spans="1:15" x14ac:dyDescent="0.3">
      <c r="A462" s="13">
        <v>101.32625</v>
      </c>
      <c r="B462" s="17" t="s">
        <v>137</v>
      </c>
      <c r="C462" s="17">
        <f t="shared" si="28"/>
        <v>2</v>
      </c>
      <c r="D462" s="14" t="s">
        <v>9</v>
      </c>
      <c r="E462" s="14">
        <f t="shared" si="29"/>
        <v>6</v>
      </c>
      <c r="F462" s="14" t="s">
        <v>15</v>
      </c>
      <c r="G462" s="14">
        <f t="shared" si="30"/>
        <v>2</v>
      </c>
      <c r="H462" s="14" t="s">
        <v>18</v>
      </c>
      <c r="I462" s="14" t="s">
        <v>143</v>
      </c>
      <c r="J462" s="14">
        <f t="shared" si="31"/>
        <v>3</v>
      </c>
      <c r="K462" s="9">
        <v>101.32625</v>
      </c>
      <c r="L462" s="9">
        <v>2</v>
      </c>
      <c r="M462" s="9">
        <v>6</v>
      </c>
      <c r="N462" s="9">
        <v>2</v>
      </c>
      <c r="O462" s="9">
        <v>3</v>
      </c>
    </row>
    <row r="463" spans="1:15" x14ac:dyDescent="0.3">
      <c r="A463" s="13">
        <v>97.883125000000007</v>
      </c>
      <c r="B463" s="17" t="s">
        <v>137</v>
      </c>
      <c r="C463" s="17">
        <f t="shared" si="28"/>
        <v>2</v>
      </c>
      <c r="D463" s="14" t="s">
        <v>9</v>
      </c>
      <c r="E463" s="14">
        <f t="shared" si="29"/>
        <v>6</v>
      </c>
      <c r="F463" s="14" t="s">
        <v>15</v>
      </c>
      <c r="G463" s="14">
        <f t="shared" si="30"/>
        <v>2</v>
      </c>
      <c r="H463" s="14" t="s">
        <v>18</v>
      </c>
      <c r="I463" s="14" t="s">
        <v>143</v>
      </c>
      <c r="J463" s="14">
        <f t="shared" si="31"/>
        <v>3</v>
      </c>
      <c r="K463" s="9">
        <v>97.883125000000007</v>
      </c>
      <c r="L463" s="9">
        <v>2</v>
      </c>
      <c r="M463" s="9">
        <v>6</v>
      </c>
      <c r="N463" s="9">
        <v>2</v>
      </c>
      <c r="O463" s="9">
        <v>3</v>
      </c>
    </row>
    <row r="464" spans="1:15" x14ac:dyDescent="0.3">
      <c r="A464" s="13">
        <v>101.81812499999999</v>
      </c>
      <c r="B464" s="17" t="s">
        <v>137</v>
      </c>
      <c r="C464" s="17">
        <f t="shared" si="28"/>
        <v>2</v>
      </c>
      <c r="D464" s="14" t="s">
        <v>9</v>
      </c>
      <c r="E464" s="14">
        <f t="shared" si="29"/>
        <v>6</v>
      </c>
      <c r="F464" s="14" t="s">
        <v>15</v>
      </c>
      <c r="G464" s="14">
        <f t="shared" si="30"/>
        <v>2</v>
      </c>
      <c r="H464" s="14" t="s">
        <v>18</v>
      </c>
      <c r="I464" s="14" t="s">
        <v>143</v>
      </c>
      <c r="J464" s="14">
        <f t="shared" si="31"/>
        <v>3</v>
      </c>
      <c r="K464" s="9">
        <v>101.81812499999999</v>
      </c>
      <c r="L464" s="9">
        <v>2</v>
      </c>
      <c r="M464" s="9">
        <v>6</v>
      </c>
      <c r="N464" s="9">
        <v>2</v>
      </c>
      <c r="O464" s="9">
        <v>3</v>
      </c>
    </row>
    <row r="465" spans="1:15" x14ac:dyDescent="0.3">
      <c r="A465" s="13">
        <v>85.586666666666673</v>
      </c>
      <c r="B465" s="17" t="s">
        <v>137</v>
      </c>
      <c r="C465" s="17">
        <f t="shared" si="28"/>
        <v>2</v>
      </c>
      <c r="D465" s="14" t="s">
        <v>9</v>
      </c>
      <c r="E465" s="14">
        <f t="shared" si="29"/>
        <v>6</v>
      </c>
      <c r="F465" s="14" t="s">
        <v>15</v>
      </c>
      <c r="G465" s="14">
        <f t="shared" si="30"/>
        <v>2</v>
      </c>
      <c r="H465" s="14" t="s">
        <v>18</v>
      </c>
      <c r="I465" s="14" t="s">
        <v>143</v>
      </c>
      <c r="J465" s="14">
        <f t="shared" si="31"/>
        <v>3</v>
      </c>
      <c r="K465" s="9">
        <v>85.586666666666673</v>
      </c>
      <c r="L465" s="9">
        <v>2</v>
      </c>
      <c r="M465" s="9">
        <v>6</v>
      </c>
      <c r="N465" s="9">
        <v>2</v>
      </c>
      <c r="O465" s="9">
        <v>3</v>
      </c>
    </row>
    <row r="466" spans="1:15" x14ac:dyDescent="0.3">
      <c r="A466" s="13">
        <v>104.27749999999999</v>
      </c>
      <c r="B466" s="17" t="s">
        <v>137</v>
      </c>
      <c r="C466" s="17">
        <f t="shared" si="28"/>
        <v>2</v>
      </c>
      <c r="D466" s="14" t="s">
        <v>9</v>
      </c>
      <c r="E466" s="14">
        <f t="shared" si="29"/>
        <v>6</v>
      </c>
      <c r="F466" s="14" t="s">
        <v>15</v>
      </c>
      <c r="G466" s="14">
        <f t="shared" si="30"/>
        <v>2</v>
      </c>
      <c r="H466" s="14" t="s">
        <v>18</v>
      </c>
      <c r="I466" s="14" t="s">
        <v>143</v>
      </c>
      <c r="J466" s="14">
        <f t="shared" si="31"/>
        <v>3</v>
      </c>
      <c r="K466" s="9">
        <v>104.27749999999999</v>
      </c>
      <c r="L466" s="9">
        <v>2</v>
      </c>
      <c r="M466" s="9">
        <v>6</v>
      </c>
      <c r="N466" s="9">
        <v>2</v>
      </c>
      <c r="O466" s="9">
        <v>3</v>
      </c>
    </row>
    <row r="467" spans="1:15" x14ac:dyDescent="0.3">
      <c r="A467" s="13">
        <v>102.9</v>
      </c>
      <c r="B467" s="17" t="s">
        <v>137</v>
      </c>
      <c r="C467" s="17">
        <f t="shared" si="28"/>
        <v>2</v>
      </c>
      <c r="D467" s="14" t="s">
        <v>9</v>
      </c>
      <c r="E467" s="14">
        <f t="shared" si="29"/>
        <v>6</v>
      </c>
      <c r="F467" s="14" t="s">
        <v>15</v>
      </c>
      <c r="G467" s="14">
        <f t="shared" si="30"/>
        <v>2</v>
      </c>
      <c r="H467" s="14" t="s">
        <v>18</v>
      </c>
      <c r="I467" s="14" t="s">
        <v>143</v>
      </c>
      <c r="J467" s="14">
        <f t="shared" si="31"/>
        <v>3</v>
      </c>
      <c r="K467" s="9">
        <v>102.9</v>
      </c>
      <c r="L467" s="9">
        <v>2</v>
      </c>
      <c r="M467" s="9">
        <v>6</v>
      </c>
      <c r="N467" s="9">
        <v>2</v>
      </c>
      <c r="O467" s="9">
        <v>3</v>
      </c>
    </row>
    <row r="468" spans="1:15" x14ac:dyDescent="0.3">
      <c r="A468" s="13">
        <v>98.866875000000007</v>
      </c>
      <c r="B468" s="17" t="s">
        <v>137</v>
      </c>
      <c r="C468" s="17">
        <f t="shared" si="28"/>
        <v>2</v>
      </c>
      <c r="D468" s="14" t="s">
        <v>9</v>
      </c>
      <c r="E468" s="14">
        <f t="shared" si="29"/>
        <v>6</v>
      </c>
      <c r="F468" s="14" t="s">
        <v>15</v>
      </c>
      <c r="G468" s="14">
        <f t="shared" si="30"/>
        <v>2</v>
      </c>
      <c r="H468" s="14" t="s">
        <v>18</v>
      </c>
      <c r="I468" s="14" t="s">
        <v>143</v>
      </c>
      <c r="J468" s="14">
        <f t="shared" si="31"/>
        <v>3</v>
      </c>
      <c r="K468" s="9">
        <v>98.866875000000007</v>
      </c>
      <c r="L468" s="9">
        <v>2</v>
      </c>
      <c r="M468" s="9">
        <v>6</v>
      </c>
      <c r="N468" s="9">
        <v>2</v>
      </c>
      <c r="O468" s="9">
        <v>3</v>
      </c>
    </row>
    <row r="469" spans="1:15" x14ac:dyDescent="0.3">
      <c r="A469" s="13">
        <v>98.866875000000007</v>
      </c>
      <c r="B469" s="17" t="s">
        <v>137</v>
      </c>
      <c r="C469" s="17">
        <f t="shared" si="28"/>
        <v>2</v>
      </c>
      <c r="D469" s="14" t="s">
        <v>9</v>
      </c>
      <c r="E469" s="14">
        <f t="shared" si="29"/>
        <v>6</v>
      </c>
      <c r="F469" s="14" t="s">
        <v>15</v>
      </c>
      <c r="G469" s="14">
        <f t="shared" si="30"/>
        <v>2</v>
      </c>
      <c r="H469" s="14" t="s">
        <v>18</v>
      </c>
      <c r="I469" s="14" t="s">
        <v>143</v>
      </c>
      <c r="J469" s="14">
        <f t="shared" si="31"/>
        <v>3</v>
      </c>
      <c r="K469" s="9">
        <v>98.866875000000007</v>
      </c>
      <c r="L469" s="9">
        <v>2</v>
      </c>
      <c r="M469" s="9">
        <v>6</v>
      </c>
      <c r="N469" s="9">
        <v>2</v>
      </c>
      <c r="O469" s="9">
        <v>3</v>
      </c>
    </row>
    <row r="470" spans="1:15" x14ac:dyDescent="0.3">
      <c r="A470" s="13">
        <v>98.375</v>
      </c>
      <c r="B470" s="17" t="s">
        <v>137</v>
      </c>
      <c r="C470" s="17">
        <f t="shared" si="28"/>
        <v>2</v>
      </c>
      <c r="D470" s="14" t="s">
        <v>9</v>
      </c>
      <c r="E470" s="14">
        <f t="shared" si="29"/>
        <v>6</v>
      </c>
      <c r="F470" s="14" t="s">
        <v>15</v>
      </c>
      <c r="G470" s="14">
        <f t="shared" si="30"/>
        <v>2</v>
      </c>
      <c r="H470" s="14" t="s">
        <v>18</v>
      </c>
      <c r="I470" s="14" t="s">
        <v>143</v>
      </c>
      <c r="J470" s="14">
        <f t="shared" si="31"/>
        <v>3</v>
      </c>
      <c r="K470" s="9">
        <v>98.375</v>
      </c>
      <c r="L470" s="9">
        <v>2</v>
      </c>
      <c r="M470" s="9">
        <v>6</v>
      </c>
      <c r="N470" s="9">
        <v>2</v>
      </c>
      <c r="O470" s="9">
        <v>3</v>
      </c>
    </row>
    <row r="471" spans="1:15" x14ac:dyDescent="0.3">
      <c r="A471" s="13">
        <v>103.785625</v>
      </c>
      <c r="B471" s="17" t="s">
        <v>137</v>
      </c>
      <c r="C471" s="17">
        <f t="shared" si="28"/>
        <v>2</v>
      </c>
      <c r="D471" s="14" t="s">
        <v>9</v>
      </c>
      <c r="E471" s="14">
        <f t="shared" si="29"/>
        <v>6</v>
      </c>
      <c r="F471" s="14" t="s">
        <v>15</v>
      </c>
      <c r="G471" s="14">
        <f t="shared" si="30"/>
        <v>2</v>
      </c>
      <c r="H471" s="14" t="s">
        <v>18</v>
      </c>
      <c r="I471" s="14" t="s">
        <v>143</v>
      </c>
      <c r="J471" s="14">
        <f t="shared" si="31"/>
        <v>3</v>
      </c>
      <c r="K471" s="9">
        <v>103.785625</v>
      </c>
      <c r="L471" s="9">
        <v>2</v>
      </c>
      <c r="M471" s="9">
        <v>6</v>
      </c>
      <c r="N471" s="9">
        <v>2</v>
      </c>
      <c r="O471" s="9">
        <v>3</v>
      </c>
    </row>
    <row r="472" spans="1:15" x14ac:dyDescent="0.3">
      <c r="A472" s="13">
        <v>91.14</v>
      </c>
      <c r="B472" s="17" t="s">
        <v>137</v>
      </c>
      <c r="C472" s="17">
        <f t="shared" si="28"/>
        <v>2</v>
      </c>
      <c r="D472" s="14" t="s">
        <v>9</v>
      </c>
      <c r="E472" s="14">
        <f t="shared" si="29"/>
        <v>6</v>
      </c>
      <c r="F472" s="14" t="s">
        <v>15</v>
      </c>
      <c r="G472" s="14">
        <f t="shared" si="30"/>
        <v>2</v>
      </c>
      <c r="H472" s="14" t="s">
        <v>18</v>
      </c>
      <c r="I472" s="14" t="s">
        <v>143</v>
      </c>
      <c r="J472" s="14">
        <f t="shared" si="31"/>
        <v>3</v>
      </c>
      <c r="K472" s="9">
        <v>91.14</v>
      </c>
      <c r="L472" s="9">
        <v>2</v>
      </c>
      <c r="M472" s="9">
        <v>6</v>
      </c>
      <c r="N472" s="9">
        <v>2</v>
      </c>
      <c r="O472" s="9">
        <v>3</v>
      </c>
    </row>
    <row r="473" spans="1:15" x14ac:dyDescent="0.3">
      <c r="A473" s="13">
        <v>108.78</v>
      </c>
      <c r="B473" s="17" t="s">
        <v>137</v>
      </c>
      <c r="C473" s="17">
        <f t="shared" si="28"/>
        <v>2</v>
      </c>
      <c r="D473" s="14" t="s">
        <v>9</v>
      </c>
      <c r="E473" s="14">
        <f t="shared" si="29"/>
        <v>6</v>
      </c>
      <c r="F473" s="14" t="s">
        <v>15</v>
      </c>
      <c r="G473" s="14">
        <f t="shared" si="30"/>
        <v>2</v>
      </c>
      <c r="H473" s="14" t="s">
        <v>18</v>
      </c>
      <c r="I473" s="14" t="s">
        <v>143</v>
      </c>
      <c r="J473" s="14">
        <f t="shared" si="31"/>
        <v>3</v>
      </c>
      <c r="K473" s="9">
        <v>108.78</v>
      </c>
      <c r="L473" s="9">
        <v>2</v>
      </c>
      <c r="M473" s="9">
        <v>6</v>
      </c>
      <c r="N473" s="9">
        <v>2</v>
      </c>
      <c r="O473" s="9">
        <v>3</v>
      </c>
    </row>
    <row r="474" spans="1:15" x14ac:dyDescent="0.3">
      <c r="A474" s="13">
        <v>106.83750000000001</v>
      </c>
      <c r="B474" s="17" t="s">
        <v>137</v>
      </c>
      <c r="C474" s="17">
        <f t="shared" si="28"/>
        <v>2</v>
      </c>
      <c r="D474" s="14" t="s">
        <v>9</v>
      </c>
      <c r="E474" s="14">
        <f t="shared" si="29"/>
        <v>6</v>
      </c>
      <c r="F474" s="14" t="s">
        <v>15</v>
      </c>
      <c r="G474" s="14">
        <f t="shared" si="30"/>
        <v>2</v>
      </c>
      <c r="H474" s="14" t="s">
        <v>18</v>
      </c>
      <c r="I474" s="14" t="s">
        <v>143</v>
      </c>
      <c r="J474" s="14">
        <f t="shared" si="31"/>
        <v>3</v>
      </c>
      <c r="K474" s="9">
        <v>106.83750000000001</v>
      </c>
      <c r="L474" s="9">
        <v>2</v>
      </c>
      <c r="M474" s="9">
        <v>6</v>
      </c>
      <c r="N474" s="9">
        <v>2</v>
      </c>
      <c r="O474" s="9">
        <v>3</v>
      </c>
    </row>
    <row r="475" spans="1:15" x14ac:dyDescent="0.3">
      <c r="A475" s="13">
        <v>107.22875000000001</v>
      </c>
      <c r="B475" s="17" t="s">
        <v>137</v>
      </c>
      <c r="C475" s="17">
        <f t="shared" si="28"/>
        <v>2</v>
      </c>
      <c r="D475" s="14" t="s">
        <v>9</v>
      </c>
      <c r="E475" s="14">
        <f t="shared" si="29"/>
        <v>6</v>
      </c>
      <c r="F475" s="14" t="s">
        <v>15</v>
      </c>
      <c r="G475" s="14">
        <f t="shared" si="30"/>
        <v>2</v>
      </c>
      <c r="H475" s="14" t="s">
        <v>18</v>
      </c>
      <c r="I475" s="14" t="s">
        <v>143</v>
      </c>
      <c r="J475" s="14">
        <f t="shared" si="31"/>
        <v>3</v>
      </c>
      <c r="K475" s="9">
        <v>107.22875000000001</v>
      </c>
      <c r="L475" s="9">
        <v>2</v>
      </c>
      <c r="M475" s="9">
        <v>6</v>
      </c>
      <c r="N475" s="9">
        <v>2</v>
      </c>
      <c r="O475" s="9">
        <v>3</v>
      </c>
    </row>
    <row r="476" spans="1:15" x14ac:dyDescent="0.3">
      <c r="A476" s="13">
        <v>77.222499999999997</v>
      </c>
      <c r="B476" s="17" t="s">
        <v>137</v>
      </c>
      <c r="C476" s="17">
        <f t="shared" si="28"/>
        <v>2</v>
      </c>
      <c r="D476" s="14" t="s">
        <v>9</v>
      </c>
      <c r="E476" s="14">
        <f t="shared" si="29"/>
        <v>6</v>
      </c>
      <c r="F476" s="14" t="s">
        <v>15</v>
      </c>
      <c r="G476" s="14">
        <f t="shared" si="30"/>
        <v>2</v>
      </c>
      <c r="H476" s="14" t="s">
        <v>18</v>
      </c>
      <c r="I476" s="14" t="s">
        <v>143</v>
      </c>
      <c r="J476" s="14">
        <f t="shared" si="31"/>
        <v>3</v>
      </c>
      <c r="K476" s="9">
        <v>77.222499999999997</v>
      </c>
      <c r="L476" s="9">
        <v>2</v>
      </c>
      <c r="M476" s="9">
        <v>6</v>
      </c>
      <c r="N476" s="9">
        <v>2</v>
      </c>
      <c r="O476" s="9">
        <v>3</v>
      </c>
    </row>
    <row r="477" spans="1:15" x14ac:dyDescent="0.3">
      <c r="A477" s="13">
        <v>111.655625</v>
      </c>
      <c r="B477" s="17" t="s">
        <v>137</v>
      </c>
      <c r="C477" s="17">
        <f t="shared" si="28"/>
        <v>2</v>
      </c>
      <c r="D477" s="14" t="s">
        <v>9</v>
      </c>
      <c r="E477" s="14">
        <f t="shared" si="29"/>
        <v>6</v>
      </c>
      <c r="F477" s="14" t="s">
        <v>15</v>
      </c>
      <c r="G477" s="14">
        <f t="shared" si="30"/>
        <v>2</v>
      </c>
      <c r="H477" s="14" t="s">
        <v>18</v>
      </c>
      <c r="I477" s="14" t="s">
        <v>143</v>
      </c>
      <c r="J477" s="14">
        <f t="shared" si="31"/>
        <v>3</v>
      </c>
      <c r="K477" s="9">
        <v>111.655625</v>
      </c>
      <c r="L477" s="9">
        <v>2</v>
      </c>
      <c r="M477" s="9">
        <v>6</v>
      </c>
      <c r="N477" s="9">
        <v>2</v>
      </c>
      <c r="O477" s="9">
        <v>3</v>
      </c>
    </row>
    <row r="478" spans="1:15" x14ac:dyDescent="0.3">
      <c r="A478" s="13">
        <v>79.278750000000002</v>
      </c>
      <c r="B478" s="17" t="s">
        <v>137</v>
      </c>
      <c r="C478" s="17">
        <f t="shared" si="28"/>
        <v>2</v>
      </c>
      <c r="D478" s="14" t="s">
        <v>9</v>
      </c>
      <c r="E478" s="14">
        <f t="shared" si="29"/>
        <v>6</v>
      </c>
      <c r="F478" s="14" t="s">
        <v>15</v>
      </c>
      <c r="G478" s="14">
        <f t="shared" si="30"/>
        <v>2</v>
      </c>
      <c r="H478" s="14" t="s">
        <v>18</v>
      </c>
      <c r="I478" s="14" t="s">
        <v>143</v>
      </c>
      <c r="J478" s="14">
        <f t="shared" si="31"/>
        <v>3</v>
      </c>
      <c r="K478" s="9">
        <v>79.278750000000002</v>
      </c>
      <c r="L478" s="9">
        <v>2</v>
      </c>
      <c r="M478" s="9">
        <v>6</v>
      </c>
      <c r="N478" s="9">
        <v>2</v>
      </c>
      <c r="O478" s="9">
        <v>3</v>
      </c>
    </row>
    <row r="479" spans="1:15" x14ac:dyDescent="0.3">
      <c r="A479" s="13">
        <v>106.83750000000001</v>
      </c>
      <c r="B479" s="17" t="s">
        <v>137</v>
      </c>
      <c r="C479" s="17">
        <f t="shared" si="28"/>
        <v>2</v>
      </c>
      <c r="D479" s="14" t="s">
        <v>9</v>
      </c>
      <c r="E479" s="14">
        <f t="shared" si="29"/>
        <v>6</v>
      </c>
      <c r="F479" s="14" t="s">
        <v>15</v>
      </c>
      <c r="G479" s="14">
        <f t="shared" si="30"/>
        <v>2</v>
      </c>
      <c r="H479" s="14" t="s">
        <v>18</v>
      </c>
      <c r="I479" s="14" t="s">
        <v>143</v>
      </c>
      <c r="J479" s="14">
        <f t="shared" si="31"/>
        <v>3</v>
      </c>
      <c r="K479" s="9">
        <v>106.83750000000001</v>
      </c>
      <c r="L479" s="9">
        <v>2</v>
      </c>
      <c r="M479" s="9">
        <v>6</v>
      </c>
      <c r="N479" s="9">
        <v>2</v>
      </c>
      <c r="O479" s="9">
        <v>3</v>
      </c>
    </row>
    <row r="480" spans="1:15" x14ac:dyDescent="0.3">
      <c r="A480" s="13">
        <v>110.74000000000001</v>
      </c>
      <c r="B480" s="17" t="s">
        <v>137</v>
      </c>
      <c r="C480" s="17">
        <f t="shared" si="28"/>
        <v>2</v>
      </c>
      <c r="D480" s="14" t="s">
        <v>9</v>
      </c>
      <c r="E480" s="14">
        <f t="shared" si="29"/>
        <v>6</v>
      </c>
      <c r="F480" s="14" t="s">
        <v>15</v>
      </c>
      <c r="G480" s="14">
        <f t="shared" si="30"/>
        <v>2</v>
      </c>
      <c r="H480" s="14" t="s">
        <v>18</v>
      </c>
      <c r="I480" s="14" t="s">
        <v>143</v>
      </c>
      <c r="J480" s="14">
        <f t="shared" si="31"/>
        <v>3</v>
      </c>
      <c r="K480" s="9">
        <v>110.74000000000001</v>
      </c>
      <c r="L480" s="9">
        <v>2</v>
      </c>
      <c r="M480" s="9">
        <v>6</v>
      </c>
      <c r="N480" s="9">
        <v>2</v>
      </c>
      <c r="O480" s="9">
        <v>3</v>
      </c>
    </row>
    <row r="481" spans="1:15" x14ac:dyDescent="0.3">
      <c r="A481" s="13">
        <v>112.14750000000001</v>
      </c>
      <c r="B481" s="17" t="s">
        <v>137</v>
      </c>
      <c r="C481" s="17">
        <f t="shared" si="28"/>
        <v>2</v>
      </c>
      <c r="D481" s="14" t="s">
        <v>9</v>
      </c>
      <c r="E481" s="14">
        <f t="shared" si="29"/>
        <v>6</v>
      </c>
      <c r="F481" s="14" t="s">
        <v>15</v>
      </c>
      <c r="G481" s="14">
        <f t="shared" si="30"/>
        <v>2</v>
      </c>
      <c r="H481" s="14" t="s">
        <v>18</v>
      </c>
      <c r="I481" s="14" t="s">
        <v>143</v>
      </c>
      <c r="J481" s="14">
        <f t="shared" si="31"/>
        <v>3</v>
      </c>
      <c r="K481" s="9">
        <v>112.14750000000001</v>
      </c>
      <c r="L481" s="9">
        <v>2</v>
      </c>
      <c r="M481" s="9">
        <v>6</v>
      </c>
      <c r="N481" s="9">
        <v>2</v>
      </c>
      <c r="O481" s="9">
        <v>3</v>
      </c>
    </row>
    <row r="482" spans="1:15" x14ac:dyDescent="0.3">
      <c r="A482" s="13">
        <v>108.78</v>
      </c>
      <c r="B482" s="17" t="s">
        <v>137</v>
      </c>
      <c r="C482" s="17">
        <f t="shared" si="28"/>
        <v>2</v>
      </c>
      <c r="D482" s="14" t="s">
        <v>9</v>
      </c>
      <c r="E482" s="14">
        <f t="shared" si="29"/>
        <v>6</v>
      </c>
      <c r="F482" s="14" t="s">
        <v>15</v>
      </c>
      <c r="G482" s="14">
        <f t="shared" si="30"/>
        <v>2</v>
      </c>
      <c r="H482" s="14" t="s">
        <v>18</v>
      </c>
      <c r="I482" s="14" t="s">
        <v>143</v>
      </c>
      <c r="J482" s="14">
        <f t="shared" si="31"/>
        <v>3</v>
      </c>
      <c r="K482" s="9">
        <v>108.78</v>
      </c>
      <c r="L482" s="9">
        <v>2</v>
      </c>
      <c r="M482" s="9">
        <v>6</v>
      </c>
      <c r="N482" s="9">
        <v>2</v>
      </c>
      <c r="O482" s="9">
        <v>3</v>
      </c>
    </row>
    <row r="483" spans="1:15" x14ac:dyDescent="0.3">
      <c r="A483" s="13">
        <v>113.13124999999999</v>
      </c>
      <c r="B483" s="17" t="s">
        <v>137</v>
      </c>
      <c r="C483" s="17">
        <f t="shared" si="28"/>
        <v>2</v>
      </c>
      <c r="D483" s="14" t="s">
        <v>9</v>
      </c>
      <c r="E483" s="14">
        <f t="shared" si="29"/>
        <v>6</v>
      </c>
      <c r="F483" s="14" t="s">
        <v>15</v>
      </c>
      <c r="G483" s="14">
        <f t="shared" si="30"/>
        <v>2</v>
      </c>
      <c r="H483" s="14" t="s">
        <v>18</v>
      </c>
      <c r="I483" s="14" t="s">
        <v>143</v>
      </c>
      <c r="J483" s="14">
        <f t="shared" si="31"/>
        <v>3</v>
      </c>
      <c r="K483" s="9">
        <v>113.13124999999999</v>
      </c>
      <c r="L483" s="9">
        <v>2</v>
      </c>
      <c r="M483" s="9">
        <v>6</v>
      </c>
      <c r="N483" s="9">
        <v>2</v>
      </c>
      <c r="O483" s="9">
        <v>3</v>
      </c>
    </row>
    <row r="484" spans="1:15" x14ac:dyDescent="0.3">
      <c r="A484" s="13">
        <v>107.80000000000001</v>
      </c>
      <c r="B484" s="17" t="s">
        <v>137</v>
      </c>
      <c r="C484" s="17">
        <f t="shared" si="28"/>
        <v>2</v>
      </c>
      <c r="D484" s="14" t="s">
        <v>9</v>
      </c>
      <c r="E484" s="14">
        <f t="shared" si="29"/>
        <v>6</v>
      </c>
      <c r="F484" s="14" t="s">
        <v>15</v>
      </c>
      <c r="G484" s="14">
        <f t="shared" si="30"/>
        <v>2</v>
      </c>
      <c r="H484" s="14" t="s">
        <v>18</v>
      </c>
      <c r="I484" s="14" t="s">
        <v>143</v>
      </c>
      <c r="J484" s="14">
        <f t="shared" si="31"/>
        <v>3</v>
      </c>
      <c r="K484" s="9">
        <v>107.80000000000001</v>
      </c>
      <c r="L484" s="9">
        <v>2</v>
      </c>
      <c r="M484" s="9">
        <v>6</v>
      </c>
      <c r="N484" s="9">
        <v>2</v>
      </c>
      <c r="O484" s="9">
        <v>3</v>
      </c>
    </row>
    <row r="485" spans="1:15" x14ac:dyDescent="0.3">
      <c r="A485" s="13">
        <v>104.76937500000001</v>
      </c>
      <c r="B485" s="17" t="s">
        <v>137</v>
      </c>
      <c r="C485" s="17">
        <f t="shared" si="28"/>
        <v>2</v>
      </c>
      <c r="D485" s="14" t="s">
        <v>9</v>
      </c>
      <c r="E485" s="14">
        <f t="shared" si="29"/>
        <v>6</v>
      </c>
      <c r="F485" s="14" t="s">
        <v>15</v>
      </c>
      <c r="G485" s="14">
        <f t="shared" si="30"/>
        <v>2</v>
      </c>
      <c r="H485" s="14" t="s">
        <v>18</v>
      </c>
      <c r="I485" s="14" t="s">
        <v>143</v>
      </c>
      <c r="J485" s="14">
        <f t="shared" si="31"/>
        <v>3</v>
      </c>
      <c r="K485" s="9">
        <v>104.76937500000001</v>
      </c>
      <c r="L485" s="9">
        <v>2</v>
      </c>
      <c r="M485" s="9">
        <v>6</v>
      </c>
      <c r="N485" s="9">
        <v>2</v>
      </c>
      <c r="O485" s="9">
        <v>3</v>
      </c>
    </row>
    <row r="486" spans="1:15" x14ac:dyDescent="0.3">
      <c r="A486" s="13">
        <v>113.02666666666667</v>
      </c>
      <c r="B486" s="17" t="s">
        <v>137</v>
      </c>
      <c r="C486" s="17">
        <f t="shared" si="28"/>
        <v>2</v>
      </c>
      <c r="D486" s="14" t="s">
        <v>9</v>
      </c>
      <c r="E486" s="14">
        <f t="shared" si="29"/>
        <v>6</v>
      </c>
      <c r="F486" s="14" t="s">
        <v>15</v>
      </c>
      <c r="G486" s="14">
        <f t="shared" si="30"/>
        <v>2</v>
      </c>
      <c r="H486" s="14" t="s">
        <v>18</v>
      </c>
      <c r="I486" s="14" t="s">
        <v>143</v>
      </c>
      <c r="J486" s="14">
        <f t="shared" si="31"/>
        <v>3</v>
      </c>
      <c r="K486" s="9">
        <v>113.02666666666667</v>
      </c>
      <c r="L486" s="9">
        <v>2</v>
      </c>
      <c r="M486" s="9">
        <v>6</v>
      </c>
      <c r="N486" s="9">
        <v>2</v>
      </c>
      <c r="O486" s="9">
        <v>3</v>
      </c>
    </row>
    <row r="487" spans="1:15" x14ac:dyDescent="0.3">
      <c r="A487" s="13">
        <v>76.342500000000001</v>
      </c>
      <c r="B487" s="17" t="s">
        <v>137</v>
      </c>
      <c r="C487" s="17">
        <f t="shared" si="28"/>
        <v>2</v>
      </c>
      <c r="D487" s="14" t="s">
        <v>9</v>
      </c>
      <c r="E487" s="14">
        <f t="shared" si="29"/>
        <v>6</v>
      </c>
      <c r="F487" s="14" t="s">
        <v>15</v>
      </c>
      <c r="G487" s="14">
        <f t="shared" si="30"/>
        <v>2</v>
      </c>
      <c r="H487" s="14" t="s">
        <v>18</v>
      </c>
      <c r="I487" s="14" t="s">
        <v>143</v>
      </c>
      <c r="J487" s="14">
        <f t="shared" si="31"/>
        <v>3</v>
      </c>
      <c r="K487" s="9">
        <v>76.342500000000001</v>
      </c>
      <c r="L487" s="9">
        <v>2</v>
      </c>
      <c r="M487" s="9">
        <v>6</v>
      </c>
      <c r="N487" s="9">
        <v>2</v>
      </c>
      <c r="O487" s="9">
        <v>3</v>
      </c>
    </row>
    <row r="488" spans="1:15" x14ac:dyDescent="0.3">
      <c r="A488" s="13">
        <v>95.06</v>
      </c>
      <c r="B488" s="17" t="s">
        <v>137</v>
      </c>
      <c r="C488" s="17">
        <f t="shared" si="28"/>
        <v>2</v>
      </c>
      <c r="D488" s="14" t="s">
        <v>9</v>
      </c>
      <c r="E488" s="14">
        <f t="shared" si="29"/>
        <v>6</v>
      </c>
      <c r="F488" s="14" t="s">
        <v>15</v>
      </c>
      <c r="G488" s="14">
        <f t="shared" si="30"/>
        <v>2</v>
      </c>
      <c r="H488" s="14" t="s">
        <v>18</v>
      </c>
      <c r="I488" s="14" t="s">
        <v>143</v>
      </c>
      <c r="J488" s="14">
        <f t="shared" si="31"/>
        <v>3</v>
      </c>
      <c r="K488" s="9">
        <v>95.06</v>
      </c>
      <c r="L488" s="9">
        <v>2</v>
      </c>
      <c r="M488" s="9">
        <v>6</v>
      </c>
      <c r="N488" s="9">
        <v>2</v>
      </c>
      <c r="O488" s="9">
        <v>3</v>
      </c>
    </row>
    <row r="489" spans="1:15" x14ac:dyDescent="0.3">
      <c r="A489" s="13">
        <v>98.866875000000007</v>
      </c>
      <c r="B489" s="17" t="s">
        <v>137</v>
      </c>
      <c r="C489" s="17">
        <f t="shared" si="28"/>
        <v>2</v>
      </c>
      <c r="D489" s="14" t="s">
        <v>9</v>
      </c>
      <c r="E489" s="14">
        <f t="shared" si="29"/>
        <v>6</v>
      </c>
      <c r="F489" s="14" t="s">
        <v>15</v>
      </c>
      <c r="G489" s="14">
        <f t="shared" si="30"/>
        <v>2</v>
      </c>
      <c r="H489" s="14" t="s">
        <v>18</v>
      </c>
      <c r="I489" s="14" t="s">
        <v>143</v>
      </c>
      <c r="J489" s="14">
        <f t="shared" si="31"/>
        <v>3</v>
      </c>
      <c r="K489" s="9">
        <v>98.866875000000007</v>
      </c>
      <c r="L489" s="9">
        <v>2</v>
      </c>
      <c r="M489" s="9">
        <v>6</v>
      </c>
      <c r="N489" s="9">
        <v>2</v>
      </c>
      <c r="O489" s="9">
        <v>3</v>
      </c>
    </row>
    <row r="490" spans="1:15" x14ac:dyDescent="0.3">
      <c r="A490" s="13">
        <v>91.14</v>
      </c>
      <c r="B490" s="17" t="s">
        <v>137</v>
      </c>
      <c r="C490" s="17">
        <f t="shared" si="28"/>
        <v>2</v>
      </c>
      <c r="D490" s="14" t="s">
        <v>9</v>
      </c>
      <c r="E490" s="14">
        <f t="shared" si="29"/>
        <v>6</v>
      </c>
      <c r="F490" s="14" t="s">
        <v>15</v>
      </c>
      <c r="G490" s="14">
        <f t="shared" si="30"/>
        <v>2</v>
      </c>
      <c r="H490" s="14" t="s">
        <v>18</v>
      </c>
      <c r="I490" s="14" t="s">
        <v>143</v>
      </c>
      <c r="J490" s="14">
        <f t="shared" si="31"/>
        <v>3</v>
      </c>
      <c r="K490" s="9">
        <v>91.14</v>
      </c>
      <c r="L490" s="9">
        <v>2</v>
      </c>
      <c r="M490" s="9">
        <v>6</v>
      </c>
      <c r="N490" s="9">
        <v>2</v>
      </c>
      <c r="O490" s="9">
        <v>3</v>
      </c>
    </row>
    <row r="491" spans="1:15" x14ac:dyDescent="0.3">
      <c r="A491" s="13">
        <v>98.866875000000007</v>
      </c>
      <c r="B491" s="17" t="s">
        <v>137</v>
      </c>
      <c r="C491" s="17">
        <f t="shared" si="28"/>
        <v>2</v>
      </c>
      <c r="D491" s="14" t="s">
        <v>9</v>
      </c>
      <c r="E491" s="14">
        <f t="shared" si="29"/>
        <v>6</v>
      </c>
      <c r="F491" s="14" t="s">
        <v>15</v>
      </c>
      <c r="G491" s="14">
        <f t="shared" si="30"/>
        <v>2</v>
      </c>
      <c r="H491" s="14" t="s">
        <v>18</v>
      </c>
      <c r="I491" s="14" t="s">
        <v>143</v>
      </c>
      <c r="J491" s="14">
        <f t="shared" si="31"/>
        <v>3</v>
      </c>
      <c r="K491" s="9">
        <v>98.866875000000007</v>
      </c>
      <c r="L491" s="9">
        <v>2</v>
      </c>
      <c r="M491" s="9">
        <v>6</v>
      </c>
      <c r="N491" s="9">
        <v>2</v>
      </c>
      <c r="O491" s="9">
        <v>3</v>
      </c>
    </row>
    <row r="492" spans="1:15" x14ac:dyDescent="0.3">
      <c r="A492" s="13">
        <v>100.83437499999999</v>
      </c>
      <c r="B492" s="17" t="s">
        <v>137</v>
      </c>
      <c r="C492" s="17">
        <f t="shared" si="28"/>
        <v>2</v>
      </c>
      <c r="D492" s="14" t="s">
        <v>9</v>
      </c>
      <c r="E492" s="14">
        <f t="shared" si="29"/>
        <v>6</v>
      </c>
      <c r="F492" s="14" t="s">
        <v>15</v>
      </c>
      <c r="G492" s="14">
        <f t="shared" si="30"/>
        <v>2</v>
      </c>
      <c r="H492" s="14" t="s">
        <v>18</v>
      </c>
      <c r="I492" s="14" t="s">
        <v>143</v>
      </c>
      <c r="J492" s="14">
        <f t="shared" si="31"/>
        <v>3</v>
      </c>
      <c r="K492" s="9">
        <v>100.83437499999999</v>
      </c>
      <c r="L492" s="9">
        <v>2</v>
      </c>
      <c r="M492" s="9">
        <v>6</v>
      </c>
      <c r="N492" s="9">
        <v>2</v>
      </c>
      <c r="O492" s="9">
        <v>3</v>
      </c>
    </row>
    <row r="493" spans="1:15" x14ac:dyDescent="0.3">
      <c r="A493" s="13">
        <v>78.300000000000011</v>
      </c>
      <c r="B493" s="17" t="s">
        <v>137</v>
      </c>
      <c r="C493" s="17">
        <f t="shared" si="28"/>
        <v>2</v>
      </c>
      <c r="D493" s="14" t="s">
        <v>9</v>
      </c>
      <c r="E493" s="14">
        <f t="shared" si="29"/>
        <v>6</v>
      </c>
      <c r="F493" s="14" t="s">
        <v>15</v>
      </c>
      <c r="G493" s="14">
        <f t="shared" si="30"/>
        <v>2</v>
      </c>
      <c r="H493" s="14" t="s">
        <v>18</v>
      </c>
      <c r="I493" s="14" t="s">
        <v>143</v>
      </c>
      <c r="J493" s="14">
        <f t="shared" si="31"/>
        <v>3</v>
      </c>
      <c r="K493" s="9">
        <v>78.300000000000011</v>
      </c>
      <c r="L493" s="9">
        <v>2</v>
      </c>
      <c r="M493" s="9">
        <v>6</v>
      </c>
      <c r="N493" s="9">
        <v>2</v>
      </c>
      <c r="O493" s="9">
        <v>3</v>
      </c>
    </row>
    <row r="494" spans="1:15" x14ac:dyDescent="0.3">
      <c r="A494" s="13">
        <v>99.358750000000015</v>
      </c>
      <c r="B494" s="17" t="s">
        <v>137</v>
      </c>
      <c r="C494" s="17">
        <f t="shared" si="28"/>
        <v>2</v>
      </c>
      <c r="D494" s="14" t="s">
        <v>9</v>
      </c>
      <c r="E494" s="14">
        <f t="shared" si="29"/>
        <v>6</v>
      </c>
      <c r="F494" s="14" t="s">
        <v>15</v>
      </c>
      <c r="G494" s="14">
        <f t="shared" si="30"/>
        <v>2</v>
      </c>
      <c r="H494" s="14" t="s">
        <v>18</v>
      </c>
      <c r="I494" s="14" t="s">
        <v>143</v>
      </c>
      <c r="J494" s="14">
        <f t="shared" si="31"/>
        <v>3</v>
      </c>
      <c r="K494" s="9">
        <v>99.358750000000015</v>
      </c>
      <c r="L494" s="9">
        <v>2</v>
      </c>
      <c r="M494" s="9">
        <v>6</v>
      </c>
      <c r="N494" s="9">
        <v>2</v>
      </c>
      <c r="O494" s="9">
        <v>3</v>
      </c>
    </row>
    <row r="495" spans="1:15" x14ac:dyDescent="0.3">
      <c r="A495" s="13">
        <v>88.204999999999998</v>
      </c>
      <c r="B495" s="17" t="s">
        <v>137</v>
      </c>
      <c r="C495" s="17">
        <f t="shared" si="28"/>
        <v>2</v>
      </c>
      <c r="D495" s="14" t="s">
        <v>12</v>
      </c>
      <c r="E495" s="14">
        <f t="shared" si="29"/>
        <v>5</v>
      </c>
      <c r="F495" s="14" t="s">
        <v>15</v>
      </c>
      <c r="G495" s="14">
        <f t="shared" si="30"/>
        <v>2</v>
      </c>
      <c r="H495" s="14" t="s">
        <v>17</v>
      </c>
      <c r="I495" s="14" t="s">
        <v>143</v>
      </c>
      <c r="J495" s="14">
        <f t="shared" si="31"/>
        <v>3</v>
      </c>
      <c r="K495" s="9">
        <v>88.204999999999998</v>
      </c>
      <c r="L495" s="9">
        <v>2</v>
      </c>
      <c r="M495" s="9">
        <v>5</v>
      </c>
      <c r="N495" s="9">
        <v>2</v>
      </c>
      <c r="O495" s="9">
        <v>3</v>
      </c>
    </row>
    <row r="496" spans="1:15" x14ac:dyDescent="0.3">
      <c r="A496" s="13">
        <v>83.193750000000009</v>
      </c>
      <c r="B496" s="17" t="s">
        <v>137</v>
      </c>
      <c r="C496" s="17">
        <f t="shared" si="28"/>
        <v>2</v>
      </c>
      <c r="D496" s="14" t="s">
        <v>12</v>
      </c>
      <c r="E496" s="14">
        <f t="shared" si="29"/>
        <v>5</v>
      </c>
      <c r="F496" s="14" t="s">
        <v>15</v>
      </c>
      <c r="G496" s="14">
        <f t="shared" si="30"/>
        <v>2</v>
      </c>
      <c r="H496" s="14" t="s">
        <v>17</v>
      </c>
      <c r="I496" s="14" t="s">
        <v>143</v>
      </c>
      <c r="J496" s="14">
        <f t="shared" si="31"/>
        <v>3</v>
      </c>
      <c r="K496" s="9">
        <v>83.193750000000009</v>
      </c>
      <c r="L496" s="9">
        <v>2</v>
      </c>
      <c r="M496" s="9">
        <v>5</v>
      </c>
      <c r="N496" s="9">
        <v>2</v>
      </c>
      <c r="O496" s="9">
        <v>3</v>
      </c>
    </row>
    <row r="497" spans="1:15" x14ac:dyDescent="0.3">
      <c r="A497" s="13">
        <v>98.096250000000012</v>
      </c>
      <c r="B497" s="17" t="s">
        <v>137</v>
      </c>
      <c r="C497" s="17">
        <f t="shared" si="28"/>
        <v>2</v>
      </c>
      <c r="D497" s="14" t="s">
        <v>12</v>
      </c>
      <c r="E497" s="14">
        <f t="shared" si="29"/>
        <v>5</v>
      </c>
      <c r="F497" s="14" t="s">
        <v>15</v>
      </c>
      <c r="G497" s="14">
        <f t="shared" si="30"/>
        <v>2</v>
      </c>
      <c r="H497" s="14" t="s">
        <v>17</v>
      </c>
      <c r="I497" s="14" t="s">
        <v>143</v>
      </c>
      <c r="J497" s="14">
        <f t="shared" si="31"/>
        <v>3</v>
      </c>
      <c r="K497" s="9">
        <v>98.096250000000012</v>
      </c>
      <c r="L497" s="9">
        <v>2</v>
      </c>
      <c r="M497" s="9">
        <v>5</v>
      </c>
      <c r="N497" s="9">
        <v>2</v>
      </c>
      <c r="O497" s="9">
        <v>3</v>
      </c>
    </row>
    <row r="498" spans="1:15" x14ac:dyDescent="0.3">
      <c r="A498" s="13">
        <v>98.096250000000012</v>
      </c>
      <c r="B498" s="17" t="s">
        <v>137</v>
      </c>
      <c r="C498" s="17">
        <f t="shared" si="28"/>
        <v>2</v>
      </c>
      <c r="D498" s="14" t="s">
        <v>12</v>
      </c>
      <c r="E498" s="14">
        <f t="shared" si="29"/>
        <v>5</v>
      </c>
      <c r="F498" s="14" t="s">
        <v>15</v>
      </c>
      <c r="G498" s="14">
        <f t="shared" si="30"/>
        <v>2</v>
      </c>
      <c r="H498" s="14" t="s">
        <v>17</v>
      </c>
      <c r="I498" s="14" t="s">
        <v>143</v>
      </c>
      <c r="J498" s="14">
        <f t="shared" si="31"/>
        <v>3</v>
      </c>
      <c r="K498" s="9">
        <v>98.096250000000012</v>
      </c>
      <c r="L498" s="9">
        <v>2</v>
      </c>
      <c r="M498" s="9">
        <v>5</v>
      </c>
      <c r="N498" s="9">
        <v>2</v>
      </c>
      <c r="O498" s="9">
        <v>3</v>
      </c>
    </row>
    <row r="499" spans="1:15" x14ac:dyDescent="0.3">
      <c r="A499" s="13">
        <v>102.31</v>
      </c>
      <c r="B499" s="17" t="s">
        <v>137</v>
      </c>
      <c r="C499" s="17">
        <f t="shared" si="28"/>
        <v>2</v>
      </c>
      <c r="D499" s="14" t="s">
        <v>12</v>
      </c>
      <c r="E499" s="14">
        <f t="shared" si="29"/>
        <v>5</v>
      </c>
      <c r="F499" s="14" t="s">
        <v>15</v>
      </c>
      <c r="G499" s="14">
        <f t="shared" si="30"/>
        <v>2</v>
      </c>
      <c r="H499" s="14" t="s">
        <v>17</v>
      </c>
      <c r="I499" s="14" t="s">
        <v>143</v>
      </c>
      <c r="J499" s="14">
        <f t="shared" si="31"/>
        <v>3</v>
      </c>
      <c r="K499" s="9">
        <v>102.31</v>
      </c>
      <c r="L499" s="9">
        <v>2</v>
      </c>
      <c r="M499" s="9">
        <v>5</v>
      </c>
      <c r="N499" s="9">
        <v>2</v>
      </c>
      <c r="O499" s="9">
        <v>3</v>
      </c>
    </row>
    <row r="500" spans="1:15" x14ac:dyDescent="0.3">
      <c r="A500" s="13">
        <v>91.14</v>
      </c>
      <c r="B500" s="17" t="s">
        <v>137</v>
      </c>
      <c r="C500" s="17">
        <f t="shared" si="28"/>
        <v>2</v>
      </c>
      <c r="D500" s="14" t="s">
        <v>12</v>
      </c>
      <c r="E500" s="14">
        <f t="shared" si="29"/>
        <v>5</v>
      </c>
      <c r="F500" s="14" t="s">
        <v>15</v>
      </c>
      <c r="G500" s="14">
        <f t="shared" si="30"/>
        <v>2</v>
      </c>
      <c r="H500" s="14" t="s">
        <v>17</v>
      </c>
      <c r="I500" s="14" t="s">
        <v>143</v>
      </c>
      <c r="J500" s="14">
        <f t="shared" si="31"/>
        <v>3</v>
      </c>
      <c r="K500" s="9">
        <v>91.14</v>
      </c>
      <c r="L500" s="9">
        <v>2</v>
      </c>
      <c r="M500" s="9">
        <v>5</v>
      </c>
      <c r="N500" s="9">
        <v>2</v>
      </c>
      <c r="O500" s="9">
        <v>3</v>
      </c>
    </row>
    <row r="501" spans="1:15" x14ac:dyDescent="0.3">
      <c r="A501" s="13">
        <v>80.155000000000001</v>
      </c>
      <c r="B501" s="17" t="s">
        <v>137</v>
      </c>
      <c r="C501" s="17">
        <f t="shared" si="28"/>
        <v>2</v>
      </c>
      <c r="D501" s="14" t="s">
        <v>12</v>
      </c>
      <c r="E501" s="14">
        <f t="shared" si="29"/>
        <v>5</v>
      </c>
      <c r="F501" s="14" t="s">
        <v>15</v>
      </c>
      <c r="G501" s="14">
        <f t="shared" si="30"/>
        <v>2</v>
      </c>
      <c r="H501" s="14" t="s">
        <v>17</v>
      </c>
      <c r="I501" s="14" t="s">
        <v>143</v>
      </c>
      <c r="J501" s="14">
        <f t="shared" si="31"/>
        <v>3</v>
      </c>
      <c r="K501" s="9">
        <v>80.155000000000001</v>
      </c>
      <c r="L501" s="9">
        <v>2</v>
      </c>
      <c r="M501" s="9">
        <v>5</v>
      </c>
      <c r="N501" s="9">
        <v>2</v>
      </c>
      <c r="O501" s="9">
        <v>3</v>
      </c>
    </row>
    <row r="502" spans="1:15" x14ac:dyDescent="0.3">
      <c r="A502" s="13">
        <v>107.80000000000001</v>
      </c>
      <c r="B502" s="17" t="s">
        <v>137</v>
      </c>
      <c r="C502" s="17">
        <f t="shared" si="28"/>
        <v>2</v>
      </c>
      <c r="D502" s="14" t="s">
        <v>12</v>
      </c>
      <c r="E502" s="14">
        <f t="shared" si="29"/>
        <v>5</v>
      </c>
      <c r="F502" s="14" t="s">
        <v>15</v>
      </c>
      <c r="G502" s="14">
        <f t="shared" si="30"/>
        <v>2</v>
      </c>
      <c r="H502" s="14" t="s">
        <v>17</v>
      </c>
      <c r="I502" s="14" t="s">
        <v>143</v>
      </c>
      <c r="J502" s="14">
        <f t="shared" si="31"/>
        <v>3</v>
      </c>
      <c r="K502" s="9">
        <v>107.80000000000001</v>
      </c>
      <c r="L502" s="9">
        <v>2</v>
      </c>
      <c r="M502" s="9">
        <v>5</v>
      </c>
      <c r="N502" s="9">
        <v>2</v>
      </c>
      <c r="O502" s="9">
        <v>3</v>
      </c>
    </row>
    <row r="503" spans="1:15" x14ac:dyDescent="0.3">
      <c r="A503" s="13">
        <v>78.617500000000007</v>
      </c>
      <c r="B503" s="17" t="s">
        <v>137</v>
      </c>
      <c r="C503" s="17">
        <f t="shared" si="28"/>
        <v>2</v>
      </c>
      <c r="D503" s="14" t="s">
        <v>12</v>
      </c>
      <c r="E503" s="14">
        <f t="shared" si="29"/>
        <v>5</v>
      </c>
      <c r="F503" s="14" t="s">
        <v>15</v>
      </c>
      <c r="G503" s="14">
        <f t="shared" si="30"/>
        <v>2</v>
      </c>
      <c r="H503" s="14" t="s">
        <v>17</v>
      </c>
      <c r="I503" s="14" t="s">
        <v>143</v>
      </c>
      <c r="J503" s="14">
        <f t="shared" si="31"/>
        <v>3</v>
      </c>
      <c r="K503" s="9">
        <v>78.617500000000007</v>
      </c>
      <c r="L503" s="9">
        <v>2</v>
      </c>
      <c r="M503" s="9">
        <v>5</v>
      </c>
      <c r="N503" s="9">
        <v>2</v>
      </c>
      <c r="O503" s="9">
        <v>3</v>
      </c>
    </row>
    <row r="504" spans="1:15" x14ac:dyDescent="0.3">
      <c r="A504" s="13">
        <v>102.9525</v>
      </c>
      <c r="B504" s="17" t="s">
        <v>137</v>
      </c>
      <c r="C504" s="17">
        <f t="shared" si="28"/>
        <v>2</v>
      </c>
      <c r="D504" s="14" t="s">
        <v>12</v>
      </c>
      <c r="E504" s="14">
        <f t="shared" si="29"/>
        <v>5</v>
      </c>
      <c r="F504" s="14" t="s">
        <v>15</v>
      </c>
      <c r="G504" s="14">
        <f t="shared" si="30"/>
        <v>2</v>
      </c>
      <c r="H504" s="14" t="s">
        <v>17</v>
      </c>
      <c r="I504" s="14" t="s">
        <v>143</v>
      </c>
      <c r="J504" s="14">
        <f t="shared" si="31"/>
        <v>3</v>
      </c>
      <c r="K504" s="9">
        <v>102.9525</v>
      </c>
      <c r="L504" s="9">
        <v>2</v>
      </c>
      <c r="M504" s="9">
        <v>5</v>
      </c>
      <c r="N504" s="9">
        <v>2</v>
      </c>
      <c r="O504" s="9">
        <v>3</v>
      </c>
    </row>
    <row r="505" spans="1:15" x14ac:dyDescent="0.3">
      <c r="A505" s="13">
        <v>97.391249999999985</v>
      </c>
      <c r="B505" s="17" t="s">
        <v>137</v>
      </c>
      <c r="C505" s="17">
        <f t="shared" si="28"/>
        <v>2</v>
      </c>
      <c r="D505" s="14" t="s">
        <v>12</v>
      </c>
      <c r="E505" s="14">
        <f t="shared" si="29"/>
        <v>5</v>
      </c>
      <c r="F505" s="14" t="s">
        <v>15</v>
      </c>
      <c r="G505" s="14">
        <f t="shared" si="30"/>
        <v>2</v>
      </c>
      <c r="H505" s="14" t="s">
        <v>17</v>
      </c>
      <c r="I505" s="14" t="s">
        <v>143</v>
      </c>
      <c r="J505" s="14">
        <f t="shared" si="31"/>
        <v>3</v>
      </c>
      <c r="K505" s="9">
        <v>97.391249999999985</v>
      </c>
      <c r="L505" s="9">
        <v>2</v>
      </c>
      <c r="M505" s="9">
        <v>5</v>
      </c>
      <c r="N505" s="9">
        <v>2</v>
      </c>
      <c r="O505" s="9">
        <v>3</v>
      </c>
    </row>
    <row r="506" spans="1:15" x14ac:dyDescent="0.3">
      <c r="A506" s="13">
        <v>89.179999999999993</v>
      </c>
      <c r="B506" s="17" t="s">
        <v>137</v>
      </c>
      <c r="C506" s="17">
        <f t="shared" si="28"/>
        <v>2</v>
      </c>
      <c r="D506" s="14" t="s">
        <v>12</v>
      </c>
      <c r="E506" s="14">
        <f t="shared" si="29"/>
        <v>5</v>
      </c>
      <c r="F506" s="14" t="s">
        <v>15</v>
      </c>
      <c r="G506" s="14">
        <f t="shared" si="30"/>
        <v>2</v>
      </c>
      <c r="H506" s="14" t="s">
        <v>17</v>
      </c>
      <c r="I506" s="14" t="s">
        <v>143</v>
      </c>
      <c r="J506" s="14">
        <f t="shared" si="31"/>
        <v>3</v>
      </c>
      <c r="K506" s="9">
        <v>89.179999999999993</v>
      </c>
      <c r="L506" s="9">
        <v>2</v>
      </c>
      <c r="M506" s="9">
        <v>5</v>
      </c>
      <c r="N506" s="9">
        <v>2</v>
      </c>
      <c r="O506" s="9">
        <v>3</v>
      </c>
    </row>
    <row r="507" spans="1:15" x14ac:dyDescent="0.3">
      <c r="A507" s="13">
        <v>92.964375000000004</v>
      </c>
      <c r="B507" s="17" t="s">
        <v>137</v>
      </c>
      <c r="C507" s="17">
        <f t="shared" si="28"/>
        <v>2</v>
      </c>
      <c r="D507" s="14" t="s">
        <v>12</v>
      </c>
      <c r="E507" s="14">
        <f t="shared" si="29"/>
        <v>5</v>
      </c>
      <c r="F507" s="14" t="s">
        <v>15</v>
      </c>
      <c r="G507" s="14">
        <f t="shared" si="30"/>
        <v>2</v>
      </c>
      <c r="H507" s="14" t="s">
        <v>17</v>
      </c>
      <c r="I507" s="14" t="s">
        <v>143</v>
      </c>
      <c r="J507" s="14">
        <f t="shared" si="31"/>
        <v>3</v>
      </c>
      <c r="K507" s="9">
        <v>92.964375000000004</v>
      </c>
      <c r="L507" s="9">
        <v>2</v>
      </c>
      <c r="M507" s="9">
        <v>5</v>
      </c>
      <c r="N507" s="9">
        <v>2</v>
      </c>
      <c r="O507" s="9">
        <v>3</v>
      </c>
    </row>
    <row r="508" spans="1:15" x14ac:dyDescent="0.3">
      <c r="A508" s="13">
        <v>89.521249999999995</v>
      </c>
      <c r="B508" s="17" t="s">
        <v>137</v>
      </c>
      <c r="C508" s="17">
        <f t="shared" si="28"/>
        <v>2</v>
      </c>
      <c r="D508" s="14" t="s">
        <v>12</v>
      </c>
      <c r="E508" s="14">
        <f t="shared" si="29"/>
        <v>5</v>
      </c>
      <c r="F508" s="14" t="s">
        <v>15</v>
      </c>
      <c r="G508" s="14">
        <f t="shared" si="30"/>
        <v>2</v>
      </c>
      <c r="H508" s="14" t="s">
        <v>17</v>
      </c>
      <c r="I508" s="14" t="s">
        <v>143</v>
      </c>
      <c r="J508" s="14">
        <f t="shared" si="31"/>
        <v>3</v>
      </c>
      <c r="K508" s="9">
        <v>89.521249999999995</v>
      </c>
      <c r="L508" s="9">
        <v>2</v>
      </c>
      <c r="M508" s="9">
        <v>5</v>
      </c>
      <c r="N508" s="9">
        <v>2</v>
      </c>
      <c r="O508" s="9">
        <v>3</v>
      </c>
    </row>
    <row r="509" spans="1:15" x14ac:dyDescent="0.3">
      <c r="A509" s="13">
        <v>99.710000000000008</v>
      </c>
      <c r="B509" s="17" t="s">
        <v>137</v>
      </c>
      <c r="C509" s="17">
        <f t="shared" si="28"/>
        <v>2</v>
      </c>
      <c r="D509" s="14" t="s">
        <v>12</v>
      </c>
      <c r="E509" s="14">
        <f t="shared" si="29"/>
        <v>5</v>
      </c>
      <c r="F509" s="14" t="s">
        <v>15</v>
      </c>
      <c r="G509" s="14">
        <f t="shared" si="30"/>
        <v>2</v>
      </c>
      <c r="H509" s="14" t="s">
        <v>17</v>
      </c>
      <c r="I509" s="14" t="s">
        <v>143</v>
      </c>
      <c r="J509" s="14">
        <f t="shared" si="31"/>
        <v>3</v>
      </c>
      <c r="K509" s="9">
        <v>99.710000000000008</v>
      </c>
      <c r="L509" s="9">
        <v>2</v>
      </c>
      <c r="M509" s="9">
        <v>5</v>
      </c>
      <c r="N509" s="9">
        <v>2</v>
      </c>
      <c r="O509" s="9">
        <v>3</v>
      </c>
    </row>
    <row r="510" spans="1:15" x14ac:dyDescent="0.3">
      <c r="A510" s="13">
        <v>95.423749999999998</v>
      </c>
      <c r="B510" s="17" t="s">
        <v>137</v>
      </c>
      <c r="C510" s="17">
        <f t="shared" si="28"/>
        <v>2</v>
      </c>
      <c r="D510" s="14" t="s">
        <v>12</v>
      </c>
      <c r="E510" s="14">
        <f t="shared" si="29"/>
        <v>5</v>
      </c>
      <c r="F510" s="14" t="s">
        <v>15</v>
      </c>
      <c r="G510" s="14">
        <f t="shared" si="30"/>
        <v>2</v>
      </c>
      <c r="H510" s="14" t="s">
        <v>17</v>
      </c>
      <c r="I510" s="14" t="s">
        <v>143</v>
      </c>
      <c r="J510" s="14">
        <f t="shared" si="31"/>
        <v>3</v>
      </c>
      <c r="K510" s="9">
        <v>95.423749999999998</v>
      </c>
      <c r="L510" s="9">
        <v>2</v>
      </c>
      <c r="M510" s="9">
        <v>5</v>
      </c>
      <c r="N510" s="9">
        <v>2</v>
      </c>
      <c r="O510" s="9">
        <v>3</v>
      </c>
    </row>
    <row r="511" spans="1:15" x14ac:dyDescent="0.3">
      <c r="A511" s="13">
        <v>107.14666666666666</v>
      </c>
      <c r="B511" s="17" t="s">
        <v>137</v>
      </c>
      <c r="C511" s="17">
        <f t="shared" si="28"/>
        <v>2</v>
      </c>
      <c r="D511" s="14" t="s">
        <v>12</v>
      </c>
      <c r="E511" s="14">
        <f t="shared" si="29"/>
        <v>5</v>
      </c>
      <c r="F511" s="14" t="s">
        <v>15</v>
      </c>
      <c r="G511" s="14">
        <f t="shared" si="30"/>
        <v>2</v>
      </c>
      <c r="H511" s="14" t="s">
        <v>17</v>
      </c>
      <c r="I511" s="14" t="s">
        <v>143</v>
      </c>
      <c r="J511" s="14">
        <f t="shared" si="31"/>
        <v>3</v>
      </c>
      <c r="K511" s="9">
        <v>107.14666666666666</v>
      </c>
      <c r="L511" s="9">
        <v>2</v>
      </c>
      <c r="M511" s="9">
        <v>5</v>
      </c>
      <c r="N511" s="9">
        <v>2</v>
      </c>
      <c r="O511" s="9">
        <v>3</v>
      </c>
    </row>
    <row r="512" spans="1:15" x14ac:dyDescent="0.3">
      <c r="A512" s="13">
        <v>101.81812499999999</v>
      </c>
      <c r="B512" s="17" t="s">
        <v>137</v>
      </c>
      <c r="C512" s="17">
        <f t="shared" si="28"/>
        <v>2</v>
      </c>
      <c r="D512" s="14" t="s">
        <v>12</v>
      </c>
      <c r="E512" s="14">
        <f t="shared" si="29"/>
        <v>5</v>
      </c>
      <c r="F512" s="14" t="s">
        <v>15</v>
      </c>
      <c r="G512" s="14">
        <f t="shared" si="30"/>
        <v>2</v>
      </c>
      <c r="H512" s="14" t="s">
        <v>17</v>
      </c>
      <c r="I512" s="14" t="s">
        <v>143</v>
      </c>
      <c r="J512" s="14">
        <f t="shared" si="31"/>
        <v>3</v>
      </c>
      <c r="K512" s="9">
        <v>101.81812499999999</v>
      </c>
      <c r="L512" s="9">
        <v>2</v>
      </c>
      <c r="M512" s="9">
        <v>5</v>
      </c>
      <c r="N512" s="9">
        <v>2</v>
      </c>
      <c r="O512" s="9">
        <v>3</v>
      </c>
    </row>
    <row r="513" spans="1:15" x14ac:dyDescent="0.3">
      <c r="A513" s="13">
        <v>90.013125000000002</v>
      </c>
      <c r="B513" s="17" t="s">
        <v>137</v>
      </c>
      <c r="C513" s="17">
        <f t="shared" si="28"/>
        <v>2</v>
      </c>
      <c r="D513" s="14" t="s">
        <v>12</v>
      </c>
      <c r="E513" s="14">
        <f t="shared" si="29"/>
        <v>5</v>
      </c>
      <c r="F513" s="14" t="s">
        <v>15</v>
      </c>
      <c r="G513" s="14">
        <f t="shared" si="30"/>
        <v>2</v>
      </c>
      <c r="H513" s="14" t="s">
        <v>17</v>
      </c>
      <c r="I513" s="14" t="s">
        <v>143</v>
      </c>
      <c r="J513" s="14">
        <f t="shared" si="31"/>
        <v>3</v>
      </c>
      <c r="K513" s="9">
        <v>90.013125000000002</v>
      </c>
      <c r="L513" s="9">
        <v>2</v>
      </c>
      <c r="M513" s="9">
        <v>5</v>
      </c>
      <c r="N513" s="9">
        <v>2</v>
      </c>
      <c r="O513" s="9">
        <v>3</v>
      </c>
    </row>
    <row r="514" spans="1:15" x14ac:dyDescent="0.3">
      <c r="A514" s="13">
        <v>84.602499999999992</v>
      </c>
      <c r="B514" s="17" t="s">
        <v>137</v>
      </c>
      <c r="C514" s="17">
        <f t="shared" si="28"/>
        <v>2</v>
      </c>
      <c r="D514" s="14" t="s">
        <v>12</v>
      </c>
      <c r="E514" s="14">
        <f t="shared" si="29"/>
        <v>5</v>
      </c>
      <c r="F514" s="14" t="s">
        <v>15</v>
      </c>
      <c r="G514" s="14">
        <f t="shared" si="30"/>
        <v>2</v>
      </c>
      <c r="H514" s="14" t="s">
        <v>17</v>
      </c>
      <c r="I514" s="14" t="s">
        <v>143</v>
      </c>
      <c r="J514" s="14">
        <f t="shared" si="31"/>
        <v>3</v>
      </c>
      <c r="K514" s="9">
        <v>84.602499999999992</v>
      </c>
      <c r="L514" s="9">
        <v>2</v>
      </c>
      <c r="M514" s="9">
        <v>5</v>
      </c>
      <c r="N514" s="9">
        <v>2</v>
      </c>
      <c r="O514" s="9">
        <v>3</v>
      </c>
    </row>
    <row r="515" spans="1:15" x14ac:dyDescent="0.3">
      <c r="A515" s="13">
        <v>80.667500000000004</v>
      </c>
      <c r="B515" s="17" t="s">
        <v>137</v>
      </c>
      <c r="C515" s="17">
        <f t="shared" ref="C515:C578" si="32">IF(B515="Morning",1,IF(B515="Afternoon",2,IF(B515="Evening",3,IF(B515="late Evening",4,IF(B515="Break",5)))))</f>
        <v>2</v>
      </c>
      <c r="D515" s="14" t="s">
        <v>12</v>
      </c>
      <c r="E515" s="14">
        <f t="shared" ref="E515:E578" si="33">IF(D515="Greetings",1,IF(D515="Break",2,IF(D515="Closing",3,IF(D515="demonstration",4,IF(D515="Hands on",5,IF(D515="Introduction",6,IF(D515="Lecture",7,IF(D515="No Activity",8,IF(D515="Peer Learning",9)))))))))</f>
        <v>5</v>
      </c>
      <c r="F515" s="14" t="s">
        <v>15</v>
      </c>
      <c r="G515" s="14">
        <f t="shared" ref="G515:G578" si="34">IF(F515="On Campus",1,IF(F515="Off Campus",2))</f>
        <v>2</v>
      </c>
      <c r="H515" s="14" t="s">
        <v>17</v>
      </c>
      <c r="I515" s="14" t="s">
        <v>143</v>
      </c>
      <c r="J515" s="14">
        <f t="shared" ref="J515:J578" si="35">IF(I515="Tools_Digital Drawing",1,IF(I515="Spatial Design",2,IF(I515="Technical Contexts",3)))</f>
        <v>3</v>
      </c>
      <c r="K515" s="9">
        <v>80.667500000000004</v>
      </c>
      <c r="L515" s="9">
        <v>2</v>
      </c>
      <c r="M515" s="9">
        <v>5</v>
      </c>
      <c r="N515" s="9">
        <v>2</v>
      </c>
      <c r="O515" s="9">
        <v>3</v>
      </c>
    </row>
    <row r="516" spans="1:15" x14ac:dyDescent="0.3">
      <c r="A516" s="13">
        <v>65.66</v>
      </c>
      <c r="B516" s="17" t="s">
        <v>137</v>
      </c>
      <c r="C516" s="17">
        <f t="shared" si="32"/>
        <v>2</v>
      </c>
      <c r="D516" s="14" t="s">
        <v>12</v>
      </c>
      <c r="E516" s="14">
        <f t="shared" si="33"/>
        <v>5</v>
      </c>
      <c r="F516" s="14" t="s">
        <v>15</v>
      </c>
      <c r="G516" s="14">
        <f t="shared" si="34"/>
        <v>2</v>
      </c>
      <c r="H516" s="14" t="s">
        <v>17</v>
      </c>
      <c r="I516" s="14" t="s">
        <v>143</v>
      </c>
      <c r="J516" s="14">
        <f t="shared" si="35"/>
        <v>3</v>
      </c>
      <c r="K516" s="9">
        <v>65.66</v>
      </c>
      <c r="L516" s="9">
        <v>2</v>
      </c>
      <c r="M516" s="9">
        <v>5</v>
      </c>
      <c r="N516" s="9">
        <v>2</v>
      </c>
      <c r="O516" s="9">
        <v>3</v>
      </c>
    </row>
    <row r="517" spans="1:15" x14ac:dyDescent="0.3">
      <c r="A517" s="13">
        <v>74.273125000000007</v>
      </c>
      <c r="B517" s="17" t="s">
        <v>137</v>
      </c>
      <c r="C517" s="17">
        <f t="shared" si="32"/>
        <v>2</v>
      </c>
      <c r="D517" s="14" t="s">
        <v>12</v>
      </c>
      <c r="E517" s="14">
        <f t="shared" si="33"/>
        <v>5</v>
      </c>
      <c r="F517" s="14" t="s">
        <v>15</v>
      </c>
      <c r="G517" s="14">
        <f t="shared" si="34"/>
        <v>2</v>
      </c>
      <c r="H517" s="14" t="s">
        <v>17</v>
      </c>
      <c r="I517" s="14" t="s">
        <v>143</v>
      </c>
      <c r="J517" s="14">
        <f t="shared" si="35"/>
        <v>3</v>
      </c>
      <c r="K517" s="9">
        <v>74.273125000000007</v>
      </c>
      <c r="L517" s="9">
        <v>2</v>
      </c>
      <c r="M517" s="9">
        <v>5</v>
      </c>
      <c r="N517" s="9">
        <v>2</v>
      </c>
      <c r="O517" s="9">
        <v>3</v>
      </c>
    </row>
    <row r="518" spans="1:15" x14ac:dyDescent="0.3">
      <c r="A518" s="13">
        <v>111.39333333333333</v>
      </c>
      <c r="B518" s="17" t="s">
        <v>137</v>
      </c>
      <c r="C518" s="17">
        <f t="shared" si="32"/>
        <v>2</v>
      </c>
      <c r="D518" s="14" t="s">
        <v>12</v>
      </c>
      <c r="E518" s="14">
        <f t="shared" si="33"/>
        <v>5</v>
      </c>
      <c r="F518" s="14" t="s">
        <v>15</v>
      </c>
      <c r="G518" s="14">
        <f t="shared" si="34"/>
        <v>2</v>
      </c>
      <c r="H518" s="14" t="s">
        <v>17</v>
      </c>
      <c r="I518" s="14" t="s">
        <v>143</v>
      </c>
      <c r="J518" s="14">
        <f t="shared" si="35"/>
        <v>3</v>
      </c>
      <c r="K518" s="9">
        <v>111.39333333333333</v>
      </c>
      <c r="L518" s="9">
        <v>2</v>
      </c>
      <c r="M518" s="9">
        <v>5</v>
      </c>
      <c r="N518" s="9">
        <v>2</v>
      </c>
      <c r="O518" s="9">
        <v>3</v>
      </c>
    </row>
    <row r="519" spans="1:15" x14ac:dyDescent="0.3">
      <c r="A519" s="13">
        <v>72.305624999999992</v>
      </c>
      <c r="B519" s="17" t="s">
        <v>137</v>
      </c>
      <c r="C519" s="17">
        <f t="shared" si="32"/>
        <v>2</v>
      </c>
      <c r="D519" s="14" t="s">
        <v>12</v>
      </c>
      <c r="E519" s="14">
        <f t="shared" si="33"/>
        <v>5</v>
      </c>
      <c r="F519" s="14" t="s">
        <v>15</v>
      </c>
      <c r="G519" s="14">
        <f t="shared" si="34"/>
        <v>2</v>
      </c>
      <c r="H519" s="14" t="s">
        <v>17</v>
      </c>
      <c r="I519" s="14" t="s">
        <v>143</v>
      </c>
      <c r="J519" s="14">
        <f t="shared" si="35"/>
        <v>3</v>
      </c>
      <c r="K519" s="9">
        <v>72.305624999999992</v>
      </c>
      <c r="L519" s="9">
        <v>2</v>
      </c>
      <c r="M519" s="9">
        <v>5</v>
      </c>
      <c r="N519" s="9">
        <v>2</v>
      </c>
      <c r="O519" s="9">
        <v>3</v>
      </c>
    </row>
    <row r="520" spans="1:15" x14ac:dyDescent="0.3">
      <c r="A520" s="13">
        <v>75.748750000000001</v>
      </c>
      <c r="B520" s="17" t="s">
        <v>137</v>
      </c>
      <c r="C520" s="17">
        <f t="shared" si="32"/>
        <v>2</v>
      </c>
      <c r="D520" s="14" t="s">
        <v>12</v>
      </c>
      <c r="E520" s="14">
        <f t="shared" si="33"/>
        <v>5</v>
      </c>
      <c r="F520" s="14" t="s">
        <v>15</v>
      </c>
      <c r="G520" s="14">
        <f t="shared" si="34"/>
        <v>2</v>
      </c>
      <c r="H520" s="14" t="s">
        <v>17</v>
      </c>
      <c r="I520" s="14" t="s">
        <v>143</v>
      </c>
      <c r="J520" s="14">
        <f t="shared" si="35"/>
        <v>3</v>
      </c>
      <c r="K520" s="9">
        <v>75.748750000000001</v>
      </c>
      <c r="L520" s="9">
        <v>2</v>
      </c>
      <c r="M520" s="9">
        <v>5</v>
      </c>
      <c r="N520" s="9">
        <v>2</v>
      </c>
      <c r="O520" s="9">
        <v>3</v>
      </c>
    </row>
    <row r="521" spans="1:15" x14ac:dyDescent="0.3">
      <c r="A521" s="13">
        <v>71.813749999999999</v>
      </c>
      <c r="B521" s="17" t="s">
        <v>137</v>
      </c>
      <c r="C521" s="17">
        <f t="shared" si="32"/>
        <v>2</v>
      </c>
      <c r="D521" s="14" t="s">
        <v>12</v>
      </c>
      <c r="E521" s="14">
        <f t="shared" si="33"/>
        <v>5</v>
      </c>
      <c r="F521" s="14" t="s">
        <v>15</v>
      </c>
      <c r="G521" s="14">
        <f t="shared" si="34"/>
        <v>2</v>
      </c>
      <c r="H521" s="14" t="s">
        <v>17</v>
      </c>
      <c r="I521" s="14" t="s">
        <v>143</v>
      </c>
      <c r="J521" s="14">
        <f t="shared" si="35"/>
        <v>3</v>
      </c>
      <c r="K521" s="9">
        <v>71.813749999999999</v>
      </c>
      <c r="L521" s="9">
        <v>2</v>
      </c>
      <c r="M521" s="9">
        <v>5</v>
      </c>
      <c r="N521" s="9">
        <v>2</v>
      </c>
      <c r="O521" s="9">
        <v>3</v>
      </c>
    </row>
    <row r="522" spans="1:15" x14ac:dyDescent="0.3">
      <c r="A522" s="13">
        <v>75.256875000000008</v>
      </c>
      <c r="B522" s="17" t="s">
        <v>137</v>
      </c>
      <c r="C522" s="17">
        <f t="shared" si="32"/>
        <v>2</v>
      </c>
      <c r="D522" s="14" t="s">
        <v>12</v>
      </c>
      <c r="E522" s="14">
        <f t="shared" si="33"/>
        <v>5</v>
      </c>
      <c r="F522" s="14" t="s">
        <v>15</v>
      </c>
      <c r="G522" s="14">
        <f t="shared" si="34"/>
        <v>2</v>
      </c>
      <c r="H522" s="14" t="s">
        <v>17</v>
      </c>
      <c r="I522" s="14" t="s">
        <v>143</v>
      </c>
      <c r="J522" s="14">
        <f t="shared" si="35"/>
        <v>3</v>
      </c>
      <c r="K522" s="9">
        <v>75.256875000000008</v>
      </c>
      <c r="L522" s="9">
        <v>2</v>
      </c>
      <c r="M522" s="9">
        <v>5</v>
      </c>
      <c r="N522" s="9">
        <v>2</v>
      </c>
      <c r="O522" s="9">
        <v>3</v>
      </c>
    </row>
    <row r="523" spans="1:15" x14ac:dyDescent="0.3">
      <c r="A523" s="13">
        <v>51.94</v>
      </c>
      <c r="B523" s="17" t="s">
        <v>137</v>
      </c>
      <c r="C523" s="17">
        <f t="shared" si="32"/>
        <v>2</v>
      </c>
      <c r="D523" s="14" t="s">
        <v>12</v>
      </c>
      <c r="E523" s="14">
        <f t="shared" si="33"/>
        <v>5</v>
      </c>
      <c r="F523" s="14" t="s">
        <v>15</v>
      </c>
      <c r="G523" s="14">
        <f t="shared" si="34"/>
        <v>2</v>
      </c>
      <c r="H523" s="14" t="s">
        <v>17</v>
      </c>
      <c r="I523" s="14" t="s">
        <v>143</v>
      </c>
      <c r="J523" s="14">
        <f t="shared" si="35"/>
        <v>3</v>
      </c>
      <c r="K523" s="9">
        <v>51.94</v>
      </c>
      <c r="L523" s="9">
        <v>2</v>
      </c>
      <c r="M523" s="9">
        <v>5</v>
      </c>
      <c r="N523" s="9">
        <v>2</v>
      </c>
      <c r="O523" s="9">
        <v>3</v>
      </c>
    </row>
    <row r="524" spans="1:15" x14ac:dyDescent="0.3">
      <c r="A524" s="13">
        <v>69.846249999999998</v>
      </c>
      <c r="B524" s="17" t="s">
        <v>137</v>
      </c>
      <c r="C524" s="17">
        <f t="shared" si="32"/>
        <v>2</v>
      </c>
      <c r="D524" s="14" t="s">
        <v>12</v>
      </c>
      <c r="E524" s="14">
        <f t="shared" si="33"/>
        <v>5</v>
      </c>
      <c r="F524" s="14" t="s">
        <v>15</v>
      </c>
      <c r="G524" s="14">
        <f t="shared" si="34"/>
        <v>2</v>
      </c>
      <c r="H524" s="14" t="s">
        <v>17</v>
      </c>
      <c r="I524" s="14" t="s">
        <v>143</v>
      </c>
      <c r="J524" s="14">
        <f t="shared" si="35"/>
        <v>3</v>
      </c>
      <c r="K524" s="9">
        <v>69.846249999999998</v>
      </c>
      <c r="L524" s="9">
        <v>2</v>
      </c>
      <c r="M524" s="9">
        <v>5</v>
      </c>
      <c r="N524" s="9">
        <v>2</v>
      </c>
      <c r="O524" s="9">
        <v>3</v>
      </c>
    </row>
    <row r="525" spans="1:15" x14ac:dyDescent="0.3">
      <c r="A525" s="13">
        <v>108.45333333333335</v>
      </c>
      <c r="B525" s="17" t="s">
        <v>137</v>
      </c>
      <c r="C525" s="17">
        <f t="shared" si="32"/>
        <v>2</v>
      </c>
      <c r="D525" s="14" t="s">
        <v>12</v>
      </c>
      <c r="E525" s="14">
        <f t="shared" si="33"/>
        <v>5</v>
      </c>
      <c r="F525" s="14" t="s">
        <v>15</v>
      </c>
      <c r="G525" s="14">
        <f t="shared" si="34"/>
        <v>2</v>
      </c>
      <c r="H525" s="14" t="s">
        <v>17</v>
      </c>
      <c r="I525" s="14" t="s">
        <v>143</v>
      </c>
      <c r="J525" s="14">
        <f t="shared" si="35"/>
        <v>3</v>
      </c>
      <c r="K525" s="9">
        <v>108.45333333333335</v>
      </c>
      <c r="L525" s="9">
        <v>2</v>
      </c>
      <c r="M525" s="9">
        <v>5</v>
      </c>
      <c r="N525" s="9">
        <v>2</v>
      </c>
      <c r="O525" s="9">
        <v>3</v>
      </c>
    </row>
    <row r="526" spans="1:15" x14ac:dyDescent="0.3">
      <c r="A526" s="13">
        <v>72.84375</v>
      </c>
      <c r="B526" s="17" t="s">
        <v>137</v>
      </c>
      <c r="C526" s="17">
        <f t="shared" si="32"/>
        <v>2</v>
      </c>
      <c r="D526" s="14" t="s">
        <v>12</v>
      </c>
      <c r="E526" s="14">
        <f t="shared" si="33"/>
        <v>5</v>
      </c>
      <c r="F526" s="14" t="s">
        <v>15</v>
      </c>
      <c r="G526" s="14">
        <f t="shared" si="34"/>
        <v>2</v>
      </c>
      <c r="H526" s="14" t="s">
        <v>17</v>
      </c>
      <c r="I526" s="14" t="s">
        <v>143</v>
      </c>
      <c r="J526" s="14">
        <f t="shared" si="35"/>
        <v>3</v>
      </c>
      <c r="K526" s="9">
        <v>72.84375</v>
      </c>
      <c r="L526" s="9">
        <v>2</v>
      </c>
      <c r="M526" s="9">
        <v>5</v>
      </c>
      <c r="N526" s="9">
        <v>2</v>
      </c>
      <c r="O526" s="9">
        <v>3</v>
      </c>
    </row>
    <row r="527" spans="1:15" x14ac:dyDescent="0.3">
      <c r="A527" s="13">
        <v>65.419375000000002</v>
      </c>
      <c r="B527" s="17" t="s">
        <v>137</v>
      </c>
      <c r="C527" s="17">
        <f t="shared" si="32"/>
        <v>2</v>
      </c>
      <c r="D527" s="14" t="s">
        <v>12</v>
      </c>
      <c r="E527" s="14">
        <f t="shared" si="33"/>
        <v>5</v>
      </c>
      <c r="F527" s="14" t="s">
        <v>15</v>
      </c>
      <c r="G527" s="14">
        <f t="shared" si="34"/>
        <v>2</v>
      </c>
      <c r="H527" s="14" t="s">
        <v>17</v>
      </c>
      <c r="I527" s="14" t="s">
        <v>143</v>
      </c>
      <c r="J527" s="14">
        <f t="shared" si="35"/>
        <v>3</v>
      </c>
      <c r="K527" s="9">
        <v>65.419375000000002</v>
      </c>
      <c r="L527" s="9">
        <v>2</v>
      </c>
      <c r="M527" s="9">
        <v>5</v>
      </c>
      <c r="N527" s="9">
        <v>2</v>
      </c>
      <c r="O527" s="9">
        <v>3</v>
      </c>
    </row>
    <row r="528" spans="1:15" x14ac:dyDescent="0.3">
      <c r="A528" s="13">
        <v>58.041249999999998</v>
      </c>
      <c r="B528" s="17" t="s">
        <v>137</v>
      </c>
      <c r="C528" s="17">
        <f t="shared" si="32"/>
        <v>2</v>
      </c>
      <c r="D528" s="14" t="s">
        <v>12</v>
      </c>
      <c r="E528" s="14">
        <f t="shared" si="33"/>
        <v>5</v>
      </c>
      <c r="F528" s="14" t="s">
        <v>15</v>
      </c>
      <c r="G528" s="14">
        <f t="shared" si="34"/>
        <v>2</v>
      </c>
      <c r="H528" s="14" t="s">
        <v>17</v>
      </c>
      <c r="I528" s="14" t="s">
        <v>143</v>
      </c>
      <c r="J528" s="14">
        <f t="shared" si="35"/>
        <v>3</v>
      </c>
      <c r="K528" s="9">
        <v>58.041249999999998</v>
      </c>
      <c r="L528" s="9">
        <v>2</v>
      </c>
      <c r="M528" s="9">
        <v>5</v>
      </c>
      <c r="N528" s="9">
        <v>2</v>
      </c>
      <c r="O528" s="9">
        <v>3</v>
      </c>
    </row>
    <row r="529" spans="1:15" x14ac:dyDescent="0.3">
      <c r="A529" s="13">
        <v>51.94</v>
      </c>
      <c r="B529" s="17" t="s">
        <v>137</v>
      </c>
      <c r="C529" s="17">
        <f t="shared" si="32"/>
        <v>2</v>
      </c>
      <c r="D529" s="14" t="s">
        <v>12</v>
      </c>
      <c r="E529" s="14">
        <f t="shared" si="33"/>
        <v>5</v>
      </c>
      <c r="F529" s="14" t="s">
        <v>15</v>
      </c>
      <c r="G529" s="14">
        <f t="shared" si="34"/>
        <v>2</v>
      </c>
      <c r="H529" s="14" t="s">
        <v>17</v>
      </c>
      <c r="I529" s="14" t="s">
        <v>143</v>
      </c>
      <c r="J529" s="14">
        <f t="shared" si="35"/>
        <v>3</v>
      </c>
      <c r="K529" s="9">
        <v>51.94</v>
      </c>
      <c r="L529" s="9">
        <v>2</v>
      </c>
      <c r="M529" s="9">
        <v>5</v>
      </c>
      <c r="N529" s="9">
        <v>2</v>
      </c>
      <c r="O529" s="9">
        <v>3</v>
      </c>
    </row>
    <row r="530" spans="1:15" x14ac:dyDescent="0.3">
      <c r="A530" s="13">
        <v>79.177500000000009</v>
      </c>
      <c r="B530" s="17" t="s">
        <v>137</v>
      </c>
      <c r="C530" s="17">
        <f t="shared" si="32"/>
        <v>2</v>
      </c>
      <c r="D530" s="14" t="s">
        <v>12</v>
      </c>
      <c r="E530" s="14">
        <f t="shared" si="33"/>
        <v>5</v>
      </c>
      <c r="F530" s="14" t="s">
        <v>15</v>
      </c>
      <c r="G530" s="14">
        <f t="shared" si="34"/>
        <v>2</v>
      </c>
      <c r="H530" s="14" t="s">
        <v>17</v>
      </c>
      <c r="I530" s="14" t="s">
        <v>143</v>
      </c>
      <c r="J530" s="14">
        <f t="shared" si="35"/>
        <v>3</v>
      </c>
      <c r="K530" s="9">
        <v>79.177500000000009</v>
      </c>
      <c r="L530" s="9">
        <v>2</v>
      </c>
      <c r="M530" s="9">
        <v>5</v>
      </c>
      <c r="N530" s="9">
        <v>2</v>
      </c>
      <c r="O530" s="9">
        <v>3</v>
      </c>
    </row>
    <row r="531" spans="1:15" x14ac:dyDescent="0.3">
      <c r="A531" s="13">
        <v>66.403125000000017</v>
      </c>
      <c r="B531" s="17" t="s">
        <v>137</v>
      </c>
      <c r="C531" s="17">
        <f t="shared" si="32"/>
        <v>2</v>
      </c>
      <c r="D531" s="14" t="s">
        <v>12</v>
      </c>
      <c r="E531" s="14">
        <f t="shared" si="33"/>
        <v>5</v>
      </c>
      <c r="F531" s="14" t="s">
        <v>15</v>
      </c>
      <c r="G531" s="14">
        <f t="shared" si="34"/>
        <v>2</v>
      </c>
      <c r="H531" s="14" t="s">
        <v>17</v>
      </c>
      <c r="I531" s="14" t="s">
        <v>143</v>
      </c>
      <c r="J531" s="14">
        <f t="shared" si="35"/>
        <v>3</v>
      </c>
      <c r="K531" s="9">
        <v>66.403125000000017</v>
      </c>
      <c r="L531" s="9">
        <v>2</v>
      </c>
      <c r="M531" s="9">
        <v>5</v>
      </c>
      <c r="N531" s="9">
        <v>2</v>
      </c>
      <c r="O531" s="9">
        <v>3</v>
      </c>
    </row>
    <row r="532" spans="1:15" x14ac:dyDescent="0.3">
      <c r="A532" s="13">
        <v>62.960000000000008</v>
      </c>
      <c r="B532" s="17" t="s">
        <v>137</v>
      </c>
      <c r="C532" s="17">
        <f t="shared" si="32"/>
        <v>2</v>
      </c>
      <c r="D532" s="14" t="s">
        <v>12</v>
      </c>
      <c r="E532" s="14">
        <f t="shared" si="33"/>
        <v>5</v>
      </c>
      <c r="F532" s="14" t="s">
        <v>15</v>
      </c>
      <c r="G532" s="14">
        <f t="shared" si="34"/>
        <v>2</v>
      </c>
      <c r="H532" s="14" t="s">
        <v>17</v>
      </c>
      <c r="I532" s="14" t="s">
        <v>143</v>
      </c>
      <c r="J532" s="14">
        <f t="shared" si="35"/>
        <v>3</v>
      </c>
      <c r="K532" s="9">
        <v>62.960000000000008</v>
      </c>
      <c r="L532" s="9">
        <v>2</v>
      </c>
      <c r="M532" s="9">
        <v>5</v>
      </c>
      <c r="N532" s="9">
        <v>2</v>
      </c>
      <c r="O532" s="9">
        <v>3</v>
      </c>
    </row>
    <row r="533" spans="1:15" x14ac:dyDescent="0.3">
      <c r="A533" s="13">
        <v>99.306666666666658</v>
      </c>
      <c r="B533" s="17" t="s">
        <v>137</v>
      </c>
      <c r="C533" s="17">
        <f t="shared" si="32"/>
        <v>2</v>
      </c>
      <c r="D533" s="14" t="s">
        <v>12</v>
      </c>
      <c r="E533" s="14">
        <f t="shared" si="33"/>
        <v>5</v>
      </c>
      <c r="F533" s="14" t="s">
        <v>15</v>
      </c>
      <c r="G533" s="14">
        <f t="shared" si="34"/>
        <v>2</v>
      </c>
      <c r="H533" s="14" t="s">
        <v>17</v>
      </c>
      <c r="I533" s="14" t="s">
        <v>143</v>
      </c>
      <c r="J533" s="14">
        <f t="shared" si="35"/>
        <v>3</v>
      </c>
      <c r="K533" s="9">
        <v>99.306666666666658</v>
      </c>
      <c r="L533" s="9">
        <v>2</v>
      </c>
      <c r="M533" s="9">
        <v>5</v>
      </c>
      <c r="N533" s="9">
        <v>2</v>
      </c>
      <c r="O533" s="9">
        <v>3</v>
      </c>
    </row>
    <row r="534" spans="1:15" x14ac:dyDescent="0.3">
      <c r="A534" s="13">
        <v>55.581875000000004</v>
      </c>
      <c r="B534" s="17" t="s">
        <v>137</v>
      </c>
      <c r="C534" s="17">
        <f t="shared" si="32"/>
        <v>2</v>
      </c>
      <c r="D534" s="14" t="s">
        <v>12</v>
      </c>
      <c r="E534" s="14">
        <f t="shared" si="33"/>
        <v>5</v>
      </c>
      <c r="F534" s="14" t="s">
        <v>15</v>
      </c>
      <c r="G534" s="14">
        <f t="shared" si="34"/>
        <v>2</v>
      </c>
      <c r="H534" s="14" t="s">
        <v>17</v>
      </c>
      <c r="I534" s="14" t="s">
        <v>143</v>
      </c>
      <c r="J534" s="14">
        <f t="shared" si="35"/>
        <v>3</v>
      </c>
      <c r="K534" s="9">
        <v>55.581875000000004</v>
      </c>
      <c r="L534" s="9">
        <v>2</v>
      </c>
      <c r="M534" s="9">
        <v>5</v>
      </c>
      <c r="N534" s="9">
        <v>2</v>
      </c>
      <c r="O534" s="9">
        <v>3</v>
      </c>
    </row>
    <row r="535" spans="1:15" x14ac:dyDescent="0.3">
      <c r="A535" s="13">
        <v>54.598124999999996</v>
      </c>
      <c r="B535" s="17" t="s">
        <v>137</v>
      </c>
      <c r="C535" s="17">
        <f t="shared" si="32"/>
        <v>2</v>
      </c>
      <c r="D535" s="14" t="s">
        <v>12</v>
      </c>
      <c r="E535" s="14">
        <f t="shared" si="33"/>
        <v>5</v>
      </c>
      <c r="F535" s="14" t="s">
        <v>15</v>
      </c>
      <c r="G535" s="14">
        <f t="shared" si="34"/>
        <v>2</v>
      </c>
      <c r="H535" s="14" t="s">
        <v>17</v>
      </c>
      <c r="I535" s="14" t="s">
        <v>143</v>
      </c>
      <c r="J535" s="14">
        <f t="shared" si="35"/>
        <v>3</v>
      </c>
      <c r="K535" s="9">
        <v>54.598124999999996</v>
      </c>
      <c r="L535" s="9">
        <v>2</v>
      </c>
      <c r="M535" s="9">
        <v>5</v>
      </c>
      <c r="N535" s="9">
        <v>2</v>
      </c>
      <c r="O535" s="9">
        <v>3</v>
      </c>
    </row>
    <row r="536" spans="1:15" x14ac:dyDescent="0.3">
      <c r="A536" s="13">
        <v>80.155000000000001</v>
      </c>
      <c r="B536" s="17" t="s">
        <v>137</v>
      </c>
      <c r="C536" s="17">
        <f t="shared" si="32"/>
        <v>2</v>
      </c>
      <c r="D536" s="14" t="s">
        <v>12</v>
      </c>
      <c r="E536" s="14">
        <f t="shared" si="33"/>
        <v>5</v>
      </c>
      <c r="F536" s="14" t="s">
        <v>15</v>
      </c>
      <c r="G536" s="14">
        <f t="shared" si="34"/>
        <v>2</v>
      </c>
      <c r="H536" s="14" t="s">
        <v>17</v>
      </c>
      <c r="I536" s="14" t="s">
        <v>143</v>
      </c>
      <c r="J536" s="14">
        <f t="shared" si="35"/>
        <v>3</v>
      </c>
      <c r="K536" s="9">
        <v>80.155000000000001</v>
      </c>
      <c r="L536" s="9">
        <v>2</v>
      </c>
      <c r="M536" s="9">
        <v>5</v>
      </c>
      <c r="N536" s="9">
        <v>2</v>
      </c>
      <c r="O536" s="9">
        <v>3</v>
      </c>
    </row>
    <row r="537" spans="1:15" x14ac:dyDescent="0.3">
      <c r="A537" s="13">
        <v>60.992500000000007</v>
      </c>
      <c r="B537" s="17" t="s">
        <v>137</v>
      </c>
      <c r="C537" s="17">
        <f t="shared" si="32"/>
        <v>2</v>
      </c>
      <c r="D537" s="14" t="s">
        <v>12</v>
      </c>
      <c r="E537" s="14">
        <f t="shared" si="33"/>
        <v>5</v>
      </c>
      <c r="F537" s="14" t="s">
        <v>15</v>
      </c>
      <c r="G537" s="14">
        <f t="shared" si="34"/>
        <v>2</v>
      </c>
      <c r="H537" s="14" t="s">
        <v>17</v>
      </c>
      <c r="I537" s="14" t="s">
        <v>143</v>
      </c>
      <c r="J537" s="14">
        <f t="shared" si="35"/>
        <v>3</v>
      </c>
      <c r="K537" s="9">
        <v>60.992500000000007</v>
      </c>
      <c r="L537" s="9">
        <v>2</v>
      </c>
      <c r="M537" s="9">
        <v>5</v>
      </c>
      <c r="N537" s="9">
        <v>2</v>
      </c>
      <c r="O537" s="9">
        <v>3</v>
      </c>
    </row>
    <row r="538" spans="1:15" x14ac:dyDescent="0.3">
      <c r="A538" s="13">
        <v>61.484375</v>
      </c>
      <c r="B538" s="17" t="s">
        <v>137</v>
      </c>
      <c r="C538" s="17">
        <f t="shared" si="32"/>
        <v>2</v>
      </c>
      <c r="D538" s="14" t="s">
        <v>12</v>
      </c>
      <c r="E538" s="14">
        <f t="shared" si="33"/>
        <v>5</v>
      </c>
      <c r="F538" s="14" t="s">
        <v>15</v>
      </c>
      <c r="G538" s="14">
        <f t="shared" si="34"/>
        <v>2</v>
      </c>
      <c r="H538" s="14" t="s">
        <v>17</v>
      </c>
      <c r="I538" s="14" t="s">
        <v>143</v>
      </c>
      <c r="J538" s="14">
        <f t="shared" si="35"/>
        <v>3</v>
      </c>
      <c r="K538" s="9">
        <v>61.484375</v>
      </c>
      <c r="L538" s="9">
        <v>2</v>
      </c>
      <c r="M538" s="9">
        <v>5</v>
      </c>
      <c r="N538" s="9">
        <v>2</v>
      </c>
      <c r="O538" s="9">
        <v>3</v>
      </c>
    </row>
    <row r="539" spans="1:15" x14ac:dyDescent="0.3">
      <c r="A539" s="13">
        <v>83.193750000000009</v>
      </c>
      <c r="B539" s="17" t="s">
        <v>137</v>
      </c>
      <c r="C539" s="17">
        <f t="shared" si="32"/>
        <v>2</v>
      </c>
      <c r="D539" s="14" t="s">
        <v>12</v>
      </c>
      <c r="E539" s="14">
        <f t="shared" si="33"/>
        <v>5</v>
      </c>
      <c r="F539" s="14" t="s">
        <v>15</v>
      </c>
      <c r="G539" s="14">
        <f t="shared" si="34"/>
        <v>2</v>
      </c>
      <c r="H539" s="14" t="s">
        <v>17</v>
      </c>
      <c r="I539" s="14" t="s">
        <v>143</v>
      </c>
      <c r="J539" s="14">
        <f t="shared" si="35"/>
        <v>3</v>
      </c>
      <c r="K539" s="9">
        <v>83.193750000000009</v>
      </c>
      <c r="L539" s="9">
        <v>2</v>
      </c>
      <c r="M539" s="9">
        <v>5</v>
      </c>
      <c r="N539" s="9">
        <v>2</v>
      </c>
      <c r="O539" s="9">
        <v>3</v>
      </c>
    </row>
    <row r="540" spans="1:15" x14ac:dyDescent="0.3">
      <c r="A540" s="13">
        <v>58.041249999999998</v>
      </c>
      <c r="B540" s="17" t="s">
        <v>137</v>
      </c>
      <c r="C540" s="17">
        <f t="shared" si="32"/>
        <v>2</v>
      </c>
      <c r="D540" s="14" t="s">
        <v>12</v>
      </c>
      <c r="E540" s="14">
        <f t="shared" si="33"/>
        <v>5</v>
      </c>
      <c r="F540" s="14" t="s">
        <v>15</v>
      </c>
      <c r="G540" s="14">
        <f t="shared" si="34"/>
        <v>2</v>
      </c>
      <c r="H540" s="14" t="s">
        <v>17</v>
      </c>
      <c r="I540" s="14" t="s">
        <v>143</v>
      </c>
      <c r="J540" s="14">
        <f t="shared" si="35"/>
        <v>3</v>
      </c>
      <c r="K540" s="9">
        <v>58.041249999999998</v>
      </c>
      <c r="L540" s="9">
        <v>2</v>
      </c>
      <c r="M540" s="9">
        <v>5</v>
      </c>
      <c r="N540" s="9">
        <v>2</v>
      </c>
      <c r="O540" s="9">
        <v>3</v>
      </c>
    </row>
    <row r="541" spans="1:15" x14ac:dyDescent="0.3">
      <c r="A541" s="13">
        <v>93.605000000000004</v>
      </c>
      <c r="B541" s="17" t="s">
        <v>137</v>
      </c>
      <c r="C541" s="17">
        <f t="shared" si="32"/>
        <v>2</v>
      </c>
      <c r="D541" s="14" t="s">
        <v>12</v>
      </c>
      <c r="E541" s="14">
        <f t="shared" si="33"/>
        <v>5</v>
      </c>
      <c r="F541" s="14" t="s">
        <v>15</v>
      </c>
      <c r="G541" s="14">
        <f t="shared" si="34"/>
        <v>2</v>
      </c>
      <c r="H541" s="14" t="s">
        <v>17</v>
      </c>
      <c r="I541" s="14" t="s">
        <v>143</v>
      </c>
      <c r="J541" s="14">
        <f t="shared" si="35"/>
        <v>3</v>
      </c>
      <c r="K541" s="9">
        <v>93.605000000000004</v>
      </c>
      <c r="L541" s="9">
        <v>2</v>
      </c>
      <c r="M541" s="9">
        <v>5</v>
      </c>
      <c r="N541" s="9">
        <v>2</v>
      </c>
      <c r="O541" s="9">
        <v>3</v>
      </c>
    </row>
    <row r="542" spans="1:15" x14ac:dyDescent="0.3">
      <c r="A542" s="13">
        <v>132.94</v>
      </c>
      <c r="B542" s="17" t="s">
        <v>137</v>
      </c>
      <c r="C542" s="17">
        <f t="shared" si="32"/>
        <v>2</v>
      </c>
      <c r="D542" s="14" t="s">
        <v>12</v>
      </c>
      <c r="E542" s="14">
        <f t="shared" si="33"/>
        <v>5</v>
      </c>
      <c r="F542" s="14" t="s">
        <v>15</v>
      </c>
      <c r="G542" s="14">
        <f t="shared" si="34"/>
        <v>2</v>
      </c>
      <c r="H542" s="14" t="s">
        <v>18</v>
      </c>
      <c r="I542" s="14" t="s">
        <v>143</v>
      </c>
      <c r="J542" s="14">
        <f t="shared" si="35"/>
        <v>3</v>
      </c>
      <c r="K542" s="9">
        <v>132.94</v>
      </c>
      <c r="L542" s="9">
        <v>2</v>
      </c>
      <c r="M542" s="9">
        <v>5</v>
      </c>
      <c r="N542" s="9">
        <v>2</v>
      </c>
      <c r="O542" s="9">
        <v>3</v>
      </c>
    </row>
    <row r="543" spans="1:15" x14ac:dyDescent="0.3">
      <c r="A543" s="13">
        <v>57.303750000000001</v>
      </c>
      <c r="B543" s="17" t="s">
        <v>137</v>
      </c>
      <c r="C543" s="17">
        <f t="shared" si="32"/>
        <v>2</v>
      </c>
      <c r="D543" s="14" t="s">
        <v>12</v>
      </c>
      <c r="E543" s="14">
        <f t="shared" si="33"/>
        <v>5</v>
      </c>
      <c r="F543" s="14" t="s">
        <v>15</v>
      </c>
      <c r="G543" s="14">
        <f t="shared" si="34"/>
        <v>2</v>
      </c>
      <c r="H543" s="14" t="s">
        <v>17</v>
      </c>
      <c r="I543" s="14" t="s">
        <v>143</v>
      </c>
      <c r="J543" s="14">
        <f t="shared" si="35"/>
        <v>3</v>
      </c>
      <c r="K543" s="9">
        <v>57.303750000000001</v>
      </c>
      <c r="L543" s="9">
        <v>2</v>
      </c>
      <c r="M543" s="9">
        <v>5</v>
      </c>
      <c r="N543" s="9">
        <v>2</v>
      </c>
      <c r="O543" s="9">
        <v>3</v>
      </c>
    </row>
    <row r="544" spans="1:15" x14ac:dyDescent="0.3">
      <c r="A544" s="13">
        <v>62.468125000000001</v>
      </c>
      <c r="B544" s="17" t="s">
        <v>137</v>
      </c>
      <c r="C544" s="17">
        <f t="shared" si="32"/>
        <v>2</v>
      </c>
      <c r="D544" s="14" t="s">
        <v>12</v>
      </c>
      <c r="E544" s="14">
        <f t="shared" si="33"/>
        <v>5</v>
      </c>
      <c r="F544" s="14" t="s">
        <v>15</v>
      </c>
      <c r="G544" s="14">
        <f t="shared" si="34"/>
        <v>2</v>
      </c>
      <c r="H544" s="14" t="s">
        <v>17</v>
      </c>
      <c r="I544" s="14" t="s">
        <v>143</v>
      </c>
      <c r="J544" s="14">
        <f t="shared" si="35"/>
        <v>3</v>
      </c>
      <c r="K544" s="9">
        <v>62.468125000000001</v>
      </c>
      <c r="L544" s="9">
        <v>2</v>
      </c>
      <c r="M544" s="9">
        <v>5</v>
      </c>
      <c r="N544" s="9">
        <v>2</v>
      </c>
      <c r="O544" s="9">
        <v>3</v>
      </c>
    </row>
    <row r="545" spans="1:15" x14ac:dyDescent="0.3">
      <c r="A545" s="13">
        <v>55.581875000000004</v>
      </c>
      <c r="B545" s="17" t="s">
        <v>137</v>
      </c>
      <c r="C545" s="17">
        <f t="shared" si="32"/>
        <v>2</v>
      </c>
      <c r="D545" s="14" t="s">
        <v>12</v>
      </c>
      <c r="E545" s="14">
        <f t="shared" si="33"/>
        <v>5</v>
      </c>
      <c r="F545" s="14" t="s">
        <v>15</v>
      </c>
      <c r="G545" s="14">
        <f t="shared" si="34"/>
        <v>2</v>
      </c>
      <c r="H545" s="14" t="s">
        <v>17</v>
      </c>
      <c r="I545" s="14" t="s">
        <v>143</v>
      </c>
      <c r="J545" s="14">
        <f t="shared" si="35"/>
        <v>3</v>
      </c>
      <c r="K545" s="9">
        <v>55.581875000000004</v>
      </c>
      <c r="L545" s="9">
        <v>2</v>
      </c>
      <c r="M545" s="9">
        <v>5</v>
      </c>
      <c r="N545" s="9">
        <v>2</v>
      </c>
      <c r="O545" s="9">
        <v>3</v>
      </c>
    </row>
    <row r="546" spans="1:15" x14ac:dyDescent="0.3">
      <c r="A546" s="13">
        <v>60.008749999999992</v>
      </c>
      <c r="B546" s="17" t="s">
        <v>137</v>
      </c>
      <c r="C546" s="17">
        <f t="shared" si="32"/>
        <v>2</v>
      </c>
      <c r="D546" s="14" t="s">
        <v>12</v>
      </c>
      <c r="E546" s="14">
        <f t="shared" si="33"/>
        <v>5</v>
      </c>
      <c r="F546" s="14" t="s">
        <v>15</v>
      </c>
      <c r="G546" s="14">
        <f t="shared" si="34"/>
        <v>2</v>
      </c>
      <c r="H546" s="14" t="s">
        <v>17</v>
      </c>
      <c r="I546" s="14" t="s">
        <v>143</v>
      </c>
      <c r="J546" s="14">
        <f t="shared" si="35"/>
        <v>3</v>
      </c>
      <c r="K546" s="9">
        <v>60.008749999999992</v>
      </c>
      <c r="L546" s="9">
        <v>2</v>
      </c>
      <c r="M546" s="9">
        <v>5</v>
      </c>
      <c r="N546" s="9">
        <v>2</v>
      </c>
      <c r="O546" s="9">
        <v>3</v>
      </c>
    </row>
    <row r="547" spans="1:15" x14ac:dyDescent="0.3">
      <c r="A547" s="13">
        <v>59.246250000000003</v>
      </c>
      <c r="B547" s="17" t="s">
        <v>137</v>
      </c>
      <c r="C547" s="17">
        <f t="shared" si="32"/>
        <v>2</v>
      </c>
      <c r="D547" s="14" t="s">
        <v>12</v>
      </c>
      <c r="E547" s="14">
        <f t="shared" si="33"/>
        <v>5</v>
      </c>
      <c r="F547" s="14" t="s">
        <v>15</v>
      </c>
      <c r="G547" s="14">
        <f t="shared" si="34"/>
        <v>2</v>
      </c>
      <c r="H547" s="14" t="s">
        <v>17</v>
      </c>
      <c r="I547" s="14" t="s">
        <v>143</v>
      </c>
      <c r="J547" s="14">
        <f t="shared" si="35"/>
        <v>3</v>
      </c>
      <c r="K547" s="9">
        <v>59.246250000000003</v>
      </c>
      <c r="L547" s="9">
        <v>2</v>
      </c>
      <c r="M547" s="9">
        <v>5</v>
      </c>
      <c r="N547" s="9">
        <v>2</v>
      </c>
      <c r="O547" s="9">
        <v>3</v>
      </c>
    </row>
    <row r="548" spans="1:15" x14ac:dyDescent="0.3">
      <c r="A548" s="13">
        <v>91.885000000000005</v>
      </c>
      <c r="B548" s="17" t="s">
        <v>137</v>
      </c>
      <c r="C548" s="17">
        <f t="shared" si="32"/>
        <v>2</v>
      </c>
      <c r="D548" s="14" t="s">
        <v>12</v>
      </c>
      <c r="E548" s="14">
        <f t="shared" si="33"/>
        <v>5</v>
      </c>
      <c r="F548" s="14" t="s">
        <v>15</v>
      </c>
      <c r="G548" s="14">
        <f t="shared" si="34"/>
        <v>2</v>
      </c>
      <c r="H548" s="14" t="s">
        <v>17</v>
      </c>
      <c r="I548" s="14" t="s">
        <v>143</v>
      </c>
      <c r="J548" s="14">
        <f t="shared" si="35"/>
        <v>3</v>
      </c>
      <c r="K548" s="9">
        <v>91.885000000000005</v>
      </c>
      <c r="L548" s="9">
        <v>2</v>
      </c>
      <c r="M548" s="9">
        <v>5</v>
      </c>
      <c r="N548" s="9">
        <v>2</v>
      </c>
      <c r="O548" s="9">
        <v>3</v>
      </c>
    </row>
    <row r="549" spans="1:15" x14ac:dyDescent="0.3">
      <c r="A549" s="13">
        <v>81.651250000000005</v>
      </c>
      <c r="B549" s="17" t="s">
        <v>137</v>
      </c>
      <c r="C549" s="17">
        <f t="shared" si="32"/>
        <v>2</v>
      </c>
      <c r="D549" s="14" t="s">
        <v>12</v>
      </c>
      <c r="E549" s="14">
        <f t="shared" si="33"/>
        <v>5</v>
      </c>
      <c r="F549" s="14" t="s">
        <v>15</v>
      </c>
      <c r="G549" s="14">
        <f t="shared" si="34"/>
        <v>2</v>
      </c>
      <c r="H549" s="14" t="s">
        <v>17</v>
      </c>
      <c r="I549" s="14" t="s">
        <v>143</v>
      </c>
      <c r="J549" s="14">
        <f t="shared" si="35"/>
        <v>3</v>
      </c>
      <c r="K549" s="9">
        <v>81.651250000000005</v>
      </c>
      <c r="L549" s="9">
        <v>2</v>
      </c>
      <c r="M549" s="9">
        <v>5</v>
      </c>
      <c r="N549" s="9">
        <v>2</v>
      </c>
      <c r="O549" s="9">
        <v>3</v>
      </c>
    </row>
    <row r="550" spans="1:15" x14ac:dyDescent="0.3">
      <c r="A550" s="13">
        <v>98</v>
      </c>
      <c r="B550" s="17" t="s">
        <v>137</v>
      </c>
      <c r="C550" s="17">
        <f t="shared" si="32"/>
        <v>2</v>
      </c>
      <c r="D550" s="14" t="s">
        <v>12</v>
      </c>
      <c r="E550" s="14">
        <f t="shared" si="33"/>
        <v>5</v>
      </c>
      <c r="F550" s="14" t="s">
        <v>15</v>
      </c>
      <c r="G550" s="14">
        <f t="shared" si="34"/>
        <v>2</v>
      </c>
      <c r="H550" s="14" t="s">
        <v>17</v>
      </c>
      <c r="I550" s="14" t="s">
        <v>143</v>
      </c>
      <c r="J550" s="14">
        <f t="shared" si="35"/>
        <v>3</v>
      </c>
      <c r="K550" s="9">
        <v>98</v>
      </c>
      <c r="L550" s="9">
        <v>2</v>
      </c>
      <c r="M550" s="9">
        <v>5</v>
      </c>
      <c r="N550" s="9">
        <v>2</v>
      </c>
      <c r="O550" s="9">
        <v>3</v>
      </c>
    </row>
    <row r="551" spans="1:15" x14ac:dyDescent="0.3">
      <c r="A551" s="13">
        <v>80.667500000000004</v>
      </c>
      <c r="B551" s="17" t="s">
        <v>137</v>
      </c>
      <c r="C551" s="17">
        <f t="shared" si="32"/>
        <v>2</v>
      </c>
      <c r="D551" s="14" t="s">
        <v>12</v>
      </c>
      <c r="E551" s="14">
        <f t="shared" si="33"/>
        <v>5</v>
      </c>
      <c r="F551" s="14" t="s">
        <v>15</v>
      </c>
      <c r="G551" s="14">
        <f t="shared" si="34"/>
        <v>2</v>
      </c>
      <c r="H551" s="14" t="s">
        <v>17</v>
      </c>
      <c r="I551" s="14" t="s">
        <v>143</v>
      </c>
      <c r="J551" s="14">
        <f t="shared" si="35"/>
        <v>3</v>
      </c>
      <c r="K551" s="9">
        <v>80.667500000000004</v>
      </c>
      <c r="L551" s="9">
        <v>2</v>
      </c>
      <c r="M551" s="9">
        <v>5</v>
      </c>
      <c r="N551" s="9">
        <v>2</v>
      </c>
      <c r="O551" s="9">
        <v>3</v>
      </c>
    </row>
    <row r="552" spans="1:15" x14ac:dyDescent="0.3">
      <c r="A552" s="13">
        <v>77.658749999999998</v>
      </c>
      <c r="B552" s="17" t="s">
        <v>137</v>
      </c>
      <c r="C552" s="17">
        <f t="shared" si="32"/>
        <v>2</v>
      </c>
      <c r="D552" s="14" t="s">
        <v>12</v>
      </c>
      <c r="E552" s="14">
        <f t="shared" si="33"/>
        <v>5</v>
      </c>
      <c r="F552" s="14" t="s">
        <v>15</v>
      </c>
      <c r="G552" s="14">
        <f t="shared" si="34"/>
        <v>2</v>
      </c>
      <c r="H552" s="14" t="s">
        <v>17</v>
      </c>
      <c r="I552" s="14" t="s">
        <v>143</v>
      </c>
      <c r="J552" s="14">
        <f t="shared" si="35"/>
        <v>3</v>
      </c>
      <c r="K552" s="9">
        <v>77.658749999999998</v>
      </c>
      <c r="L552" s="9">
        <v>2</v>
      </c>
      <c r="M552" s="9">
        <v>5</v>
      </c>
      <c r="N552" s="9">
        <v>2</v>
      </c>
      <c r="O552" s="9">
        <v>3</v>
      </c>
    </row>
    <row r="553" spans="1:15" x14ac:dyDescent="0.3">
      <c r="A553" s="13">
        <v>56.332500000000003</v>
      </c>
      <c r="B553" s="17" t="s">
        <v>137</v>
      </c>
      <c r="C553" s="17">
        <f t="shared" si="32"/>
        <v>2</v>
      </c>
      <c r="D553" s="14" t="s">
        <v>12</v>
      </c>
      <c r="E553" s="14">
        <f t="shared" si="33"/>
        <v>5</v>
      </c>
      <c r="F553" s="14" t="s">
        <v>15</v>
      </c>
      <c r="G553" s="14">
        <f t="shared" si="34"/>
        <v>2</v>
      </c>
      <c r="H553" s="14" t="s">
        <v>17</v>
      </c>
      <c r="I553" s="14" t="s">
        <v>143</v>
      </c>
      <c r="J553" s="14">
        <f t="shared" si="35"/>
        <v>3</v>
      </c>
      <c r="K553" s="9">
        <v>56.332500000000003</v>
      </c>
      <c r="L553" s="9">
        <v>2</v>
      </c>
      <c r="M553" s="9">
        <v>5</v>
      </c>
      <c r="N553" s="9">
        <v>2</v>
      </c>
      <c r="O553" s="9">
        <v>3</v>
      </c>
    </row>
    <row r="554" spans="1:15" x14ac:dyDescent="0.3">
      <c r="A554" s="13">
        <v>84.602499999999992</v>
      </c>
      <c r="B554" s="17" t="s">
        <v>137</v>
      </c>
      <c r="C554" s="17">
        <f t="shared" si="32"/>
        <v>2</v>
      </c>
      <c r="D554" s="14" t="s">
        <v>12</v>
      </c>
      <c r="E554" s="14">
        <f t="shared" si="33"/>
        <v>5</v>
      </c>
      <c r="F554" s="14" t="s">
        <v>15</v>
      </c>
      <c r="G554" s="14">
        <f t="shared" si="34"/>
        <v>2</v>
      </c>
      <c r="H554" s="14" t="s">
        <v>17</v>
      </c>
      <c r="I554" s="14" t="s">
        <v>143</v>
      </c>
      <c r="J554" s="14">
        <f t="shared" si="35"/>
        <v>3</v>
      </c>
      <c r="K554" s="9">
        <v>84.602499999999992</v>
      </c>
      <c r="L554" s="9">
        <v>2</v>
      </c>
      <c r="M554" s="9">
        <v>5</v>
      </c>
      <c r="N554" s="9">
        <v>2</v>
      </c>
      <c r="O554" s="9">
        <v>3</v>
      </c>
    </row>
    <row r="555" spans="1:15" x14ac:dyDescent="0.3">
      <c r="A555" s="13">
        <v>78.617500000000007</v>
      </c>
      <c r="B555" s="17" t="s">
        <v>137</v>
      </c>
      <c r="C555" s="17">
        <f t="shared" si="32"/>
        <v>2</v>
      </c>
      <c r="D555" s="14" t="s">
        <v>12</v>
      </c>
      <c r="E555" s="14">
        <f t="shared" si="33"/>
        <v>5</v>
      </c>
      <c r="F555" s="14" t="s">
        <v>15</v>
      </c>
      <c r="G555" s="14">
        <f t="shared" si="34"/>
        <v>2</v>
      </c>
      <c r="H555" s="14" t="s">
        <v>17</v>
      </c>
      <c r="I555" s="14" t="s">
        <v>143</v>
      </c>
      <c r="J555" s="14">
        <f t="shared" si="35"/>
        <v>3</v>
      </c>
      <c r="K555" s="9">
        <v>78.617500000000007</v>
      </c>
      <c r="L555" s="9">
        <v>2</v>
      </c>
      <c r="M555" s="9">
        <v>5</v>
      </c>
      <c r="N555" s="9">
        <v>2</v>
      </c>
      <c r="O555" s="9">
        <v>3</v>
      </c>
    </row>
    <row r="556" spans="1:15" x14ac:dyDescent="0.3">
      <c r="A556" s="13">
        <v>86.078125</v>
      </c>
      <c r="B556" s="17" t="s">
        <v>137</v>
      </c>
      <c r="C556" s="17">
        <f t="shared" si="32"/>
        <v>2</v>
      </c>
      <c r="D556" s="14" t="s">
        <v>12</v>
      </c>
      <c r="E556" s="14">
        <f t="shared" si="33"/>
        <v>5</v>
      </c>
      <c r="F556" s="14" t="s">
        <v>15</v>
      </c>
      <c r="G556" s="14">
        <f t="shared" si="34"/>
        <v>2</v>
      </c>
      <c r="H556" s="14" t="s">
        <v>17</v>
      </c>
      <c r="I556" s="14" t="s">
        <v>143</v>
      </c>
      <c r="J556" s="14">
        <f t="shared" si="35"/>
        <v>3</v>
      </c>
      <c r="K556" s="9">
        <v>86.078125</v>
      </c>
      <c r="L556" s="9">
        <v>2</v>
      </c>
      <c r="M556" s="9">
        <v>5</v>
      </c>
      <c r="N556" s="9">
        <v>2</v>
      </c>
      <c r="O556" s="9">
        <v>3</v>
      </c>
    </row>
    <row r="557" spans="1:15" x14ac:dyDescent="0.3">
      <c r="A557" s="13">
        <v>77.658749999999998</v>
      </c>
      <c r="B557" s="17" t="s">
        <v>137</v>
      </c>
      <c r="C557" s="17">
        <f t="shared" si="32"/>
        <v>2</v>
      </c>
      <c r="D557" s="14" t="s">
        <v>12</v>
      </c>
      <c r="E557" s="14">
        <f t="shared" si="33"/>
        <v>5</v>
      </c>
      <c r="F557" s="14" t="s">
        <v>15</v>
      </c>
      <c r="G557" s="14">
        <f t="shared" si="34"/>
        <v>2</v>
      </c>
      <c r="H557" s="14" t="s">
        <v>17</v>
      </c>
      <c r="I557" s="14" t="s">
        <v>143</v>
      </c>
      <c r="J557" s="14">
        <f t="shared" si="35"/>
        <v>3</v>
      </c>
      <c r="K557" s="9">
        <v>77.658749999999998</v>
      </c>
      <c r="L557" s="9">
        <v>2</v>
      </c>
      <c r="M557" s="9">
        <v>5</v>
      </c>
      <c r="N557" s="9">
        <v>2</v>
      </c>
      <c r="O557" s="9">
        <v>3</v>
      </c>
    </row>
    <row r="558" spans="1:15" x14ac:dyDescent="0.3">
      <c r="A558" s="13">
        <v>90.996875000000003</v>
      </c>
      <c r="B558" s="17" t="s">
        <v>137</v>
      </c>
      <c r="C558" s="17">
        <f t="shared" si="32"/>
        <v>2</v>
      </c>
      <c r="D558" s="14" t="s">
        <v>12</v>
      </c>
      <c r="E558" s="14">
        <f t="shared" si="33"/>
        <v>5</v>
      </c>
      <c r="F558" s="14" t="s">
        <v>15</v>
      </c>
      <c r="G558" s="14">
        <f t="shared" si="34"/>
        <v>2</v>
      </c>
      <c r="H558" s="14" t="s">
        <v>17</v>
      </c>
      <c r="I558" s="14" t="s">
        <v>143</v>
      </c>
      <c r="J558" s="14">
        <f t="shared" si="35"/>
        <v>3</v>
      </c>
      <c r="K558" s="9">
        <v>90.996875000000003</v>
      </c>
      <c r="L558" s="9">
        <v>2</v>
      </c>
      <c r="M558" s="9">
        <v>5</v>
      </c>
      <c r="N558" s="9">
        <v>2</v>
      </c>
      <c r="O558" s="9">
        <v>3</v>
      </c>
    </row>
    <row r="559" spans="1:15" x14ac:dyDescent="0.3">
      <c r="A559" s="13">
        <v>113.67999999999999</v>
      </c>
      <c r="B559" s="17" t="s">
        <v>137</v>
      </c>
      <c r="C559" s="17">
        <f t="shared" si="32"/>
        <v>2</v>
      </c>
      <c r="D559" s="14" t="s">
        <v>12</v>
      </c>
      <c r="E559" s="14">
        <f t="shared" si="33"/>
        <v>5</v>
      </c>
      <c r="F559" s="14" t="s">
        <v>15</v>
      </c>
      <c r="G559" s="14">
        <f t="shared" si="34"/>
        <v>2</v>
      </c>
      <c r="H559" s="14" t="s">
        <v>17</v>
      </c>
      <c r="I559" s="14" t="s">
        <v>143</v>
      </c>
      <c r="J559" s="14">
        <f t="shared" si="35"/>
        <v>3</v>
      </c>
      <c r="K559" s="9">
        <v>113.67999999999999</v>
      </c>
      <c r="L559" s="9">
        <v>2</v>
      </c>
      <c r="M559" s="9">
        <v>5</v>
      </c>
      <c r="N559" s="9">
        <v>2</v>
      </c>
      <c r="O559" s="9">
        <v>3</v>
      </c>
    </row>
    <row r="560" spans="1:15" x14ac:dyDescent="0.3">
      <c r="A560" s="13">
        <v>99.960000000000008</v>
      </c>
      <c r="B560" s="17" t="s">
        <v>137</v>
      </c>
      <c r="C560" s="17">
        <f t="shared" si="32"/>
        <v>2</v>
      </c>
      <c r="D560" s="14" t="s">
        <v>12</v>
      </c>
      <c r="E560" s="14">
        <f t="shared" si="33"/>
        <v>5</v>
      </c>
      <c r="F560" s="14" t="s">
        <v>15</v>
      </c>
      <c r="G560" s="14">
        <f t="shared" si="34"/>
        <v>2</v>
      </c>
      <c r="H560" s="14" t="s">
        <v>17</v>
      </c>
      <c r="I560" s="14" t="s">
        <v>143</v>
      </c>
      <c r="J560" s="14">
        <f t="shared" si="35"/>
        <v>3</v>
      </c>
      <c r="K560" s="9">
        <v>99.960000000000008</v>
      </c>
      <c r="L560" s="9">
        <v>2</v>
      </c>
      <c r="M560" s="9">
        <v>5</v>
      </c>
      <c r="N560" s="9">
        <v>2</v>
      </c>
      <c r="O560" s="9">
        <v>3</v>
      </c>
    </row>
    <row r="561" spans="1:15" x14ac:dyDescent="0.3">
      <c r="A561" s="13">
        <v>79.278750000000002</v>
      </c>
      <c r="B561" s="17" t="s">
        <v>137</v>
      </c>
      <c r="C561" s="17">
        <f t="shared" si="32"/>
        <v>2</v>
      </c>
      <c r="D561" s="14" t="s">
        <v>12</v>
      </c>
      <c r="E561" s="14">
        <f t="shared" si="33"/>
        <v>5</v>
      </c>
      <c r="F561" s="14" t="s">
        <v>15</v>
      </c>
      <c r="G561" s="14">
        <f t="shared" si="34"/>
        <v>2</v>
      </c>
      <c r="H561" s="14" t="s">
        <v>17</v>
      </c>
      <c r="I561" s="14" t="s">
        <v>143</v>
      </c>
      <c r="J561" s="14">
        <f t="shared" si="35"/>
        <v>3</v>
      </c>
      <c r="K561" s="9">
        <v>79.278750000000002</v>
      </c>
      <c r="L561" s="9">
        <v>2</v>
      </c>
      <c r="M561" s="9">
        <v>5</v>
      </c>
      <c r="N561" s="9">
        <v>2</v>
      </c>
      <c r="O561" s="9">
        <v>3</v>
      </c>
    </row>
    <row r="562" spans="1:15" x14ac:dyDescent="0.3">
      <c r="A562" s="13">
        <v>80.257499999999993</v>
      </c>
      <c r="B562" s="17" t="s">
        <v>137</v>
      </c>
      <c r="C562" s="17">
        <f t="shared" si="32"/>
        <v>2</v>
      </c>
      <c r="D562" s="14" t="s">
        <v>12</v>
      </c>
      <c r="E562" s="14">
        <f t="shared" si="33"/>
        <v>5</v>
      </c>
      <c r="F562" s="14" t="s">
        <v>15</v>
      </c>
      <c r="G562" s="14">
        <f t="shared" si="34"/>
        <v>2</v>
      </c>
      <c r="H562" s="14" t="s">
        <v>17</v>
      </c>
      <c r="I562" s="14" t="s">
        <v>143</v>
      </c>
      <c r="J562" s="14">
        <f t="shared" si="35"/>
        <v>3</v>
      </c>
      <c r="K562" s="9">
        <v>80.257499999999993</v>
      </c>
      <c r="L562" s="9">
        <v>2</v>
      </c>
      <c r="M562" s="9">
        <v>5</v>
      </c>
      <c r="N562" s="9">
        <v>2</v>
      </c>
      <c r="O562" s="9">
        <v>3</v>
      </c>
    </row>
    <row r="563" spans="1:15" x14ac:dyDescent="0.3">
      <c r="A563" s="13">
        <v>80.175625000000011</v>
      </c>
      <c r="B563" s="17" t="s">
        <v>137</v>
      </c>
      <c r="C563" s="17">
        <f t="shared" si="32"/>
        <v>2</v>
      </c>
      <c r="D563" s="14" t="s">
        <v>12</v>
      </c>
      <c r="E563" s="14">
        <f t="shared" si="33"/>
        <v>5</v>
      </c>
      <c r="F563" s="14" t="s">
        <v>15</v>
      </c>
      <c r="G563" s="14">
        <f t="shared" si="34"/>
        <v>2</v>
      </c>
      <c r="H563" s="14" t="s">
        <v>17</v>
      </c>
      <c r="I563" s="14" t="s">
        <v>143</v>
      </c>
      <c r="J563" s="14">
        <f t="shared" si="35"/>
        <v>3</v>
      </c>
      <c r="K563" s="9">
        <v>80.175625000000011</v>
      </c>
      <c r="L563" s="9">
        <v>2</v>
      </c>
      <c r="M563" s="9">
        <v>5</v>
      </c>
      <c r="N563" s="9">
        <v>2</v>
      </c>
      <c r="O563" s="9">
        <v>3</v>
      </c>
    </row>
    <row r="564" spans="1:15" x14ac:dyDescent="0.3">
      <c r="A564" s="13">
        <v>90.50500000000001</v>
      </c>
      <c r="B564" s="17" t="s">
        <v>137</v>
      </c>
      <c r="C564" s="17">
        <f t="shared" si="32"/>
        <v>2</v>
      </c>
      <c r="D564" s="14" t="s">
        <v>12</v>
      </c>
      <c r="E564" s="14">
        <f t="shared" si="33"/>
        <v>5</v>
      </c>
      <c r="F564" s="14" t="s">
        <v>15</v>
      </c>
      <c r="G564" s="14">
        <f t="shared" si="34"/>
        <v>2</v>
      </c>
      <c r="H564" s="14" t="s">
        <v>17</v>
      </c>
      <c r="I564" s="14" t="s">
        <v>143</v>
      </c>
      <c r="J564" s="14">
        <f t="shared" si="35"/>
        <v>3</v>
      </c>
      <c r="K564" s="9">
        <v>90.50500000000001</v>
      </c>
      <c r="L564" s="9">
        <v>2</v>
      </c>
      <c r="M564" s="9">
        <v>5</v>
      </c>
      <c r="N564" s="9">
        <v>2</v>
      </c>
      <c r="O564" s="9">
        <v>3</v>
      </c>
    </row>
    <row r="565" spans="1:15" x14ac:dyDescent="0.3">
      <c r="A565" s="13">
        <v>79.576250000000002</v>
      </c>
      <c r="B565" s="17" t="s">
        <v>137</v>
      </c>
      <c r="C565" s="17">
        <f t="shared" si="32"/>
        <v>2</v>
      </c>
      <c r="D565" s="14" t="s">
        <v>12</v>
      </c>
      <c r="E565" s="14">
        <f t="shared" si="33"/>
        <v>5</v>
      </c>
      <c r="F565" s="14" t="s">
        <v>15</v>
      </c>
      <c r="G565" s="14">
        <f t="shared" si="34"/>
        <v>2</v>
      </c>
      <c r="H565" s="14" t="s">
        <v>17</v>
      </c>
      <c r="I565" s="14" t="s">
        <v>143</v>
      </c>
      <c r="J565" s="14">
        <f t="shared" si="35"/>
        <v>3</v>
      </c>
      <c r="K565" s="9">
        <v>79.576250000000002</v>
      </c>
      <c r="L565" s="9">
        <v>2</v>
      </c>
      <c r="M565" s="9">
        <v>5</v>
      </c>
      <c r="N565" s="9">
        <v>2</v>
      </c>
      <c r="O565" s="9">
        <v>3</v>
      </c>
    </row>
    <row r="566" spans="1:15" x14ac:dyDescent="0.3">
      <c r="A566" s="13">
        <v>83.527500000000003</v>
      </c>
      <c r="B566" s="17" t="s">
        <v>137</v>
      </c>
      <c r="C566" s="17">
        <f t="shared" si="32"/>
        <v>2</v>
      </c>
      <c r="D566" s="14" t="s">
        <v>12</v>
      </c>
      <c r="E566" s="14">
        <f t="shared" si="33"/>
        <v>5</v>
      </c>
      <c r="F566" s="14" t="s">
        <v>15</v>
      </c>
      <c r="G566" s="14">
        <f t="shared" si="34"/>
        <v>2</v>
      </c>
      <c r="H566" s="14" t="s">
        <v>17</v>
      </c>
      <c r="I566" s="14" t="s">
        <v>143</v>
      </c>
      <c r="J566" s="14">
        <f t="shared" si="35"/>
        <v>3</v>
      </c>
      <c r="K566" s="9">
        <v>83.527500000000003</v>
      </c>
      <c r="L566" s="9">
        <v>2</v>
      </c>
      <c r="M566" s="9">
        <v>5</v>
      </c>
      <c r="N566" s="9">
        <v>2</v>
      </c>
      <c r="O566" s="9">
        <v>3</v>
      </c>
    </row>
    <row r="567" spans="1:15" x14ac:dyDescent="0.3">
      <c r="A567" s="13">
        <v>95.423749999999998</v>
      </c>
      <c r="B567" s="17" t="s">
        <v>137</v>
      </c>
      <c r="C567" s="17">
        <f t="shared" si="32"/>
        <v>2</v>
      </c>
      <c r="D567" s="14" t="s">
        <v>12</v>
      </c>
      <c r="E567" s="14">
        <f t="shared" si="33"/>
        <v>5</v>
      </c>
      <c r="F567" s="14" t="s">
        <v>15</v>
      </c>
      <c r="G567" s="14">
        <f t="shared" si="34"/>
        <v>2</v>
      </c>
      <c r="H567" s="14" t="s">
        <v>17</v>
      </c>
      <c r="I567" s="14" t="s">
        <v>143</v>
      </c>
      <c r="J567" s="14">
        <f t="shared" si="35"/>
        <v>3</v>
      </c>
      <c r="K567" s="9">
        <v>95.423749999999998</v>
      </c>
      <c r="L567" s="9">
        <v>2</v>
      </c>
      <c r="M567" s="9">
        <v>5</v>
      </c>
      <c r="N567" s="9">
        <v>2</v>
      </c>
      <c r="O567" s="9">
        <v>3</v>
      </c>
    </row>
    <row r="568" spans="1:15" x14ac:dyDescent="0.3">
      <c r="A568" s="13">
        <v>85.47</v>
      </c>
      <c r="B568" s="17" t="s">
        <v>137</v>
      </c>
      <c r="C568" s="17">
        <f t="shared" si="32"/>
        <v>2</v>
      </c>
      <c r="D568" s="14" t="s">
        <v>12</v>
      </c>
      <c r="E568" s="14">
        <f t="shared" si="33"/>
        <v>5</v>
      </c>
      <c r="F568" s="14" t="s">
        <v>15</v>
      </c>
      <c r="G568" s="14">
        <f t="shared" si="34"/>
        <v>2</v>
      </c>
      <c r="H568" s="14" t="s">
        <v>17</v>
      </c>
      <c r="I568" s="14" t="s">
        <v>143</v>
      </c>
      <c r="J568" s="14">
        <f t="shared" si="35"/>
        <v>3</v>
      </c>
      <c r="K568" s="9">
        <v>85.47</v>
      </c>
      <c r="L568" s="9">
        <v>2</v>
      </c>
      <c r="M568" s="9">
        <v>5</v>
      </c>
      <c r="N568" s="9">
        <v>2</v>
      </c>
      <c r="O568" s="9">
        <v>3</v>
      </c>
    </row>
    <row r="569" spans="1:15" x14ac:dyDescent="0.3">
      <c r="A569" s="13">
        <v>94.931875000000005</v>
      </c>
      <c r="B569" s="17" t="s">
        <v>137</v>
      </c>
      <c r="C569" s="17">
        <f t="shared" si="32"/>
        <v>2</v>
      </c>
      <c r="D569" s="14" t="s">
        <v>12</v>
      </c>
      <c r="E569" s="14">
        <f t="shared" si="33"/>
        <v>5</v>
      </c>
      <c r="F569" s="14" t="s">
        <v>15</v>
      </c>
      <c r="G569" s="14">
        <f t="shared" si="34"/>
        <v>2</v>
      </c>
      <c r="H569" s="14" t="s">
        <v>17</v>
      </c>
      <c r="I569" s="14" t="s">
        <v>143</v>
      </c>
      <c r="J569" s="14">
        <f t="shared" si="35"/>
        <v>3</v>
      </c>
      <c r="K569" s="9">
        <v>94.931875000000005</v>
      </c>
      <c r="L569" s="9">
        <v>2</v>
      </c>
      <c r="M569" s="9">
        <v>5</v>
      </c>
      <c r="N569" s="9">
        <v>2</v>
      </c>
      <c r="O569" s="9">
        <v>3</v>
      </c>
    </row>
    <row r="570" spans="1:15" x14ac:dyDescent="0.3">
      <c r="A570" s="13">
        <v>77.224375000000009</v>
      </c>
      <c r="B570" s="17" t="s">
        <v>137</v>
      </c>
      <c r="C570" s="17">
        <f t="shared" si="32"/>
        <v>2</v>
      </c>
      <c r="D570" s="14" t="s">
        <v>12</v>
      </c>
      <c r="E570" s="14">
        <f t="shared" si="33"/>
        <v>5</v>
      </c>
      <c r="F570" s="14" t="s">
        <v>15</v>
      </c>
      <c r="G570" s="14">
        <f t="shared" si="34"/>
        <v>2</v>
      </c>
      <c r="H570" s="14" t="s">
        <v>17</v>
      </c>
      <c r="I570" s="14" t="s">
        <v>143</v>
      </c>
      <c r="J570" s="14">
        <f t="shared" si="35"/>
        <v>3</v>
      </c>
      <c r="K570" s="9">
        <v>77.224375000000009</v>
      </c>
      <c r="L570" s="9">
        <v>2</v>
      </c>
      <c r="M570" s="9">
        <v>5</v>
      </c>
      <c r="N570" s="9">
        <v>2</v>
      </c>
      <c r="O570" s="9">
        <v>3</v>
      </c>
    </row>
    <row r="571" spans="1:15" x14ac:dyDescent="0.3">
      <c r="A571" s="13">
        <v>87.1875</v>
      </c>
      <c r="B571" s="17" t="s">
        <v>137</v>
      </c>
      <c r="C571" s="17">
        <f t="shared" si="32"/>
        <v>2</v>
      </c>
      <c r="D571" s="14" t="s">
        <v>12</v>
      </c>
      <c r="E571" s="14">
        <f t="shared" si="33"/>
        <v>5</v>
      </c>
      <c r="F571" s="14" t="s">
        <v>15</v>
      </c>
      <c r="G571" s="14">
        <f t="shared" si="34"/>
        <v>2</v>
      </c>
      <c r="H571" s="14" t="s">
        <v>17</v>
      </c>
      <c r="I571" s="14" t="s">
        <v>143</v>
      </c>
      <c r="J571" s="14">
        <f t="shared" si="35"/>
        <v>3</v>
      </c>
      <c r="K571" s="9">
        <v>87.1875</v>
      </c>
      <c r="L571" s="9">
        <v>2</v>
      </c>
      <c r="M571" s="9">
        <v>5</v>
      </c>
      <c r="N571" s="9">
        <v>2</v>
      </c>
      <c r="O571" s="9">
        <v>3</v>
      </c>
    </row>
    <row r="572" spans="1:15" x14ac:dyDescent="0.3">
      <c r="A572" s="13">
        <v>86.13000000000001</v>
      </c>
      <c r="B572" s="17" t="s">
        <v>137</v>
      </c>
      <c r="C572" s="17">
        <f t="shared" si="32"/>
        <v>2</v>
      </c>
      <c r="D572" s="14" t="s">
        <v>12</v>
      </c>
      <c r="E572" s="14">
        <f t="shared" si="33"/>
        <v>5</v>
      </c>
      <c r="F572" s="14" t="s">
        <v>15</v>
      </c>
      <c r="G572" s="14">
        <f t="shared" si="34"/>
        <v>2</v>
      </c>
      <c r="H572" s="14" t="s">
        <v>17</v>
      </c>
      <c r="I572" s="14" t="s">
        <v>143</v>
      </c>
      <c r="J572" s="14">
        <f t="shared" si="35"/>
        <v>3</v>
      </c>
      <c r="K572" s="9">
        <v>86.13000000000001</v>
      </c>
      <c r="L572" s="9">
        <v>2</v>
      </c>
      <c r="M572" s="9">
        <v>5</v>
      </c>
      <c r="N572" s="9">
        <v>2</v>
      </c>
      <c r="O572" s="9">
        <v>3</v>
      </c>
    </row>
    <row r="573" spans="1:15" x14ac:dyDescent="0.3">
      <c r="A573" s="13">
        <v>81.159374999999997</v>
      </c>
      <c r="B573" s="17" t="s">
        <v>137</v>
      </c>
      <c r="C573" s="17">
        <f t="shared" si="32"/>
        <v>2</v>
      </c>
      <c r="D573" s="14" t="s">
        <v>12</v>
      </c>
      <c r="E573" s="14">
        <f t="shared" si="33"/>
        <v>5</v>
      </c>
      <c r="F573" s="14" t="s">
        <v>15</v>
      </c>
      <c r="G573" s="14">
        <f t="shared" si="34"/>
        <v>2</v>
      </c>
      <c r="H573" s="14" t="s">
        <v>17</v>
      </c>
      <c r="I573" s="14" t="s">
        <v>143</v>
      </c>
      <c r="J573" s="14">
        <f t="shared" si="35"/>
        <v>3</v>
      </c>
      <c r="K573" s="9">
        <v>81.159374999999997</v>
      </c>
      <c r="L573" s="9">
        <v>2</v>
      </c>
      <c r="M573" s="9">
        <v>5</v>
      </c>
      <c r="N573" s="9">
        <v>2</v>
      </c>
      <c r="O573" s="9">
        <v>3</v>
      </c>
    </row>
    <row r="574" spans="1:15" x14ac:dyDescent="0.3">
      <c r="A574" s="13">
        <v>81.236250000000013</v>
      </c>
      <c r="B574" s="17" t="s">
        <v>137</v>
      </c>
      <c r="C574" s="17">
        <f t="shared" si="32"/>
        <v>2</v>
      </c>
      <c r="D574" s="14" t="s">
        <v>12</v>
      </c>
      <c r="E574" s="14">
        <f t="shared" si="33"/>
        <v>5</v>
      </c>
      <c r="F574" s="14" t="s">
        <v>15</v>
      </c>
      <c r="G574" s="14">
        <f t="shared" si="34"/>
        <v>2</v>
      </c>
      <c r="H574" s="14" t="s">
        <v>17</v>
      </c>
      <c r="I574" s="14" t="s">
        <v>143</v>
      </c>
      <c r="J574" s="14">
        <f t="shared" si="35"/>
        <v>3</v>
      </c>
      <c r="K574" s="9">
        <v>81.236250000000013</v>
      </c>
      <c r="L574" s="9">
        <v>2</v>
      </c>
      <c r="M574" s="9">
        <v>5</v>
      </c>
      <c r="N574" s="9">
        <v>2</v>
      </c>
      <c r="O574" s="9">
        <v>3</v>
      </c>
    </row>
    <row r="575" spans="1:15" x14ac:dyDescent="0.3">
      <c r="A575" s="13">
        <v>78.617500000000007</v>
      </c>
      <c r="B575" s="17" t="s">
        <v>137</v>
      </c>
      <c r="C575" s="17">
        <f t="shared" si="32"/>
        <v>2</v>
      </c>
      <c r="D575" s="14" t="s">
        <v>12</v>
      </c>
      <c r="E575" s="14">
        <f t="shared" si="33"/>
        <v>5</v>
      </c>
      <c r="F575" s="14" t="s">
        <v>15</v>
      </c>
      <c r="G575" s="14">
        <f t="shared" si="34"/>
        <v>2</v>
      </c>
      <c r="H575" s="14" t="s">
        <v>17</v>
      </c>
      <c r="I575" s="14" t="s">
        <v>143</v>
      </c>
      <c r="J575" s="14">
        <f t="shared" si="35"/>
        <v>3</v>
      </c>
      <c r="K575" s="9">
        <v>78.617500000000007</v>
      </c>
      <c r="L575" s="9">
        <v>2</v>
      </c>
      <c r="M575" s="9">
        <v>5</v>
      </c>
      <c r="N575" s="9">
        <v>2</v>
      </c>
      <c r="O575" s="9">
        <v>3</v>
      </c>
    </row>
    <row r="576" spans="1:15" x14ac:dyDescent="0.3">
      <c r="A576" s="13">
        <v>90.013125000000002</v>
      </c>
      <c r="B576" s="17" t="s">
        <v>137</v>
      </c>
      <c r="C576" s="17">
        <f t="shared" si="32"/>
        <v>2</v>
      </c>
      <c r="D576" s="14" t="s">
        <v>12</v>
      </c>
      <c r="E576" s="14">
        <f t="shared" si="33"/>
        <v>5</v>
      </c>
      <c r="F576" s="14" t="s">
        <v>15</v>
      </c>
      <c r="G576" s="14">
        <f t="shared" si="34"/>
        <v>2</v>
      </c>
      <c r="H576" s="14" t="s">
        <v>17</v>
      </c>
      <c r="I576" s="14" t="s">
        <v>143</v>
      </c>
      <c r="J576" s="14">
        <f t="shared" si="35"/>
        <v>3</v>
      </c>
      <c r="K576" s="9">
        <v>90.013125000000002</v>
      </c>
      <c r="L576" s="9">
        <v>2</v>
      </c>
      <c r="M576" s="9">
        <v>5</v>
      </c>
      <c r="N576" s="9">
        <v>2</v>
      </c>
      <c r="O576" s="9">
        <v>3</v>
      </c>
    </row>
    <row r="577" spans="1:15" x14ac:dyDescent="0.3">
      <c r="A577" s="13">
        <v>84.602499999999992</v>
      </c>
      <c r="B577" s="17" t="s">
        <v>137</v>
      </c>
      <c r="C577" s="17">
        <f t="shared" si="32"/>
        <v>2</v>
      </c>
      <c r="D577" s="14" t="s">
        <v>12</v>
      </c>
      <c r="E577" s="14">
        <f t="shared" si="33"/>
        <v>5</v>
      </c>
      <c r="F577" s="14" t="s">
        <v>15</v>
      </c>
      <c r="G577" s="14">
        <f t="shared" si="34"/>
        <v>2</v>
      </c>
      <c r="H577" s="14" t="s">
        <v>17</v>
      </c>
      <c r="I577" s="14" t="s">
        <v>143</v>
      </c>
      <c r="J577" s="14">
        <f t="shared" si="35"/>
        <v>3</v>
      </c>
      <c r="K577" s="9">
        <v>84.602499999999992</v>
      </c>
      <c r="L577" s="9">
        <v>2</v>
      </c>
      <c r="M577" s="9">
        <v>5</v>
      </c>
      <c r="N577" s="9">
        <v>2</v>
      </c>
      <c r="O577" s="9">
        <v>3</v>
      </c>
    </row>
    <row r="578" spans="1:15" x14ac:dyDescent="0.3">
      <c r="A578" s="13">
        <v>77.321250000000006</v>
      </c>
      <c r="B578" s="17" t="s">
        <v>137</v>
      </c>
      <c r="C578" s="17">
        <f t="shared" si="32"/>
        <v>2</v>
      </c>
      <c r="D578" s="14" t="s">
        <v>12</v>
      </c>
      <c r="E578" s="14">
        <f t="shared" si="33"/>
        <v>5</v>
      </c>
      <c r="F578" s="14" t="s">
        <v>15</v>
      </c>
      <c r="G578" s="14">
        <f t="shared" si="34"/>
        <v>2</v>
      </c>
      <c r="H578" s="14" t="s">
        <v>17</v>
      </c>
      <c r="I578" s="14" t="s">
        <v>143</v>
      </c>
      <c r="J578" s="14">
        <f t="shared" si="35"/>
        <v>3</v>
      </c>
      <c r="K578" s="9">
        <v>77.321250000000006</v>
      </c>
      <c r="L578" s="9">
        <v>2</v>
      </c>
      <c r="M578" s="9">
        <v>5</v>
      </c>
      <c r="N578" s="9">
        <v>2</v>
      </c>
      <c r="O578" s="9">
        <v>3</v>
      </c>
    </row>
    <row r="579" spans="1:15" x14ac:dyDescent="0.3">
      <c r="A579" s="13">
        <v>86.570000000000007</v>
      </c>
      <c r="B579" s="17" t="s">
        <v>137</v>
      </c>
      <c r="C579" s="17">
        <f t="shared" ref="C579:C642" si="36">IF(B579="Morning",1,IF(B579="Afternoon",2,IF(B579="Evening",3,IF(B579="late Evening",4,IF(B579="Break",5)))))</f>
        <v>2</v>
      </c>
      <c r="D579" s="14" t="s">
        <v>12</v>
      </c>
      <c r="E579" s="14">
        <f t="shared" ref="E579:E642" si="37">IF(D579="Greetings",1,IF(D579="Break",2,IF(D579="Closing",3,IF(D579="demonstration",4,IF(D579="Hands on",5,IF(D579="Introduction",6,IF(D579="Lecture",7,IF(D579="No Activity",8,IF(D579="Peer Learning",9)))))))))</f>
        <v>5</v>
      </c>
      <c r="F579" s="14" t="s">
        <v>15</v>
      </c>
      <c r="G579" s="14">
        <f t="shared" ref="G579:G642" si="38">IF(F579="On Campus",1,IF(F579="Off Campus",2))</f>
        <v>2</v>
      </c>
      <c r="H579" s="14" t="s">
        <v>17</v>
      </c>
      <c r="I579" s="14" t="s">
        <v>143</v>
      </c>
      <c r="J579" s="14">
        <f t="shared" ref="J579:J642" si="39">IF(I579="Tools_Digital Drawing",1,IF(I579="Spatial Design",2,IF(I579="Technical Contexts",3)))</f>
        <v>3</v>
      </c>
      <c r="K579" s="9">
        <v>86.570000000000007</v>
      </c>
      <c r="L579" s="9">
        <v>2</v>
      </c>
      <c r="M579" s="9">
        <v>5</v>
      </c>
      <c r="N579" s="9">
        <v>2</v>
      </c>
      <c r="O579" s="9">
        <v>3</v>
      </c>
    </row>
    <row r="580" spans="1:15" x14ac:dyDescent="0.3">
      <c r="A580" s="13">
        <v>87.553750000000008</v>
      </c>
      <c r="B580" s="17" t="s">
        <v>137</v>
      </c>
      <c r="C580" s="17">
        <f t="shared" si="36"/>
        <v>2</v>
      </c>
      <c r="D580" s="14" t="s">
        <v>12</v>
      </c>
      <c r="E580" s="14">
        <f t="shared" si="37"/>
        <v>5</v>
      </c>
      <c r="F580" s="14" t="s">
        <v>15</v>
      </c>
      <c r="G580" s="14">
        <f t="shared" si="38"/>
        <v>2</v>
      </c>
      <c r="H580" s="14" t="s">
        <v>17</v>
      </c>
      <c r="I580" s="14" t="s">
        <v>143</v>
      </c>
      <c r="J580" s="14">
        <f t="shared" si="39"/>
        <v>3</v>
      </c>
      <c r="K580" s="9">
        <v>87.553750000000008</v>
      </c>
      <c r="L580" s="9">
        <v>2</v>
      </c>
      <c r="M580" s="9">
        <v>5</v>
      </c>
      <c r="N580" s="9">
        <v>2</v>
      </c>
      <c r="O580" s="9">
        <v>3</v>
      </c>
    </row>
    <row r="581" spans="1:15" x14ac:dyDescent="0.3">
      <c r="A581" s="13">
        <v>71.539999999999992</v>
      </c>
      <c r="B581" s="17" t="s">
        <v>137</v>
      </c>
      <c r="C581" s="17">
        <f t="shared" si="36"/>
        <v>2</v>
      </c>
      <c r="D581" s="14" t="s">
        <v>12</v>
      </c>
      <c r="E581" s="14">
        <f t="shared" si="37"/>
        <v>5</v>
      </c>
      <c r="F581" s="14" t="s">
        <v>15</v>
      </c>
      <c r="G581" s="14">
        <f t="shared" si="38"/>
        <v>2</v>
      </c>
      <c r="H581" s="14" t="s">
        <v>17</v>
      </c>
      <c r="I581" s="14" t="s">
        <v>143</v>
      </c>
      <c r="J581" s="14">
        <f t="shared" si="39"/>
        <v>3</v>
      </c>
      <c r="K581" s="9">
        <v>71.539999999999992</v>
      </c>
      <c r="L581" s="9">
        <v>2</v>
      </c>
      <c r="M581" s="9">
        <v>5</v>
      </c>
      <c r="N581" s="9">
        <v>2</v>
      </c>
      <c r="O581" s="9">
        <v>3</v>
      </c>
    </row>
    <row r="582" spans="1:15" x14ac:dyDescent="0.3">
      <c r="A582" s="13">
        <v>64.102499999999992</v>
      </c>
      <c r="B582" s="17" t="s">
        <v>137</v>
      </c>
      <c r="C582" s="17">
        <f t="shared" si="36"/>
        <v>2</v>
      </c>
      <c r="D582" s="14" t="s">
        <v>12</v>
      </c>
      <c r="E582" s="14">
        <f t="shared" si="37"/>
        <v>5</v>
      </c>
      <c r="F582" s="14" t="s">
        <v>15</v>
      </c>
      <c r="G582" s="14">
        <f t="shared" si="38"/>
        <v>2</v>
      </c>
      <c r="H582" s="14" t="s">
        <v>17</v>
      </c>
      <c r="I582" s="14" t="s">
        <v>143</v>
      </c>
      <c r="J582" s="14">
        <f t="shared" si="39"/>
        <v>3</v>
      </c>
      <c r="K582" s="9">
        <v>64.102499999999992</v>
      </c>
      <c r="L582" s="9">
        <v>2</v>
      </c>
      <c r="M582" s="9">
        <v>5</v>
      </c>
      <c r="N582" s="9">
        <v>2</v>
      </c>
      <c r="O582" s="9">
        <v>3</v>
      </c>
    </row>
    <row r="583" spans="1:15" x14ac:dyDescent="0.3">
      <c r="A583" s="13">
        <v>98.375</v>
      </c>
      <c r="B583" s="17" t="s">
        <v>137</v>
      </c>
      <c r="C583" s="17">
        <f t="shared" si="36"/>
        <v>2</v>
      </c>
      <c r="D583" s="14" t="s">
        <v>12</v>
      </c>
      <c r="E583" s="14">
        <f t="shared" si="37"/>
        <v>5</v>
      </c>
      <c r="F583" s="14" t="s">
        <v>15</v>
      </c>
      <c r="G583" s="14">
        <f t="shared" si="38"/>
        <v>2</v>
      </c>
      <c r="H583" s="14" t="s">
        <v>17</v>
      </c>
      <c r="I583" s="14" t="s">
        <v>143</v>
      </c>
      <c r="J583" s="14">
        <f t="shared" si="39"/>
        <v>3</v>
      </c>
      <c r="K583" s="9">
        <v>98.375</v>
      </c>
      <c r="L583" s="9">
        <v>2</v>
      </c>
      <c r="M583" s="9">
        <v>5</v>
      </c>
      <c r="N583" s="9">
        <v>2</v>
      </c>
      <c r="O583" s="9">
        <v>3</v>
      </c>
    </row>
    <row r="584" spans="1:15" x14ac:dyDescent="0.3">
      <c r="A584" s="13">
        <v>81.236250000000013</v>
      </c>
      <c r="B584" s="17" t="s">
        <v>137</v>
      </c>
      <c r="C584" s="17">
        <f t="shared" si="36"/>
        <v>2</v>
      </c>
      <c r="D584" s="14" t="s">
        <v>12</v>
      </c>
      <c r="E584" s="14">
        <f t="shared" si="37"/>
        <v>5</v>
      </c>
      <c r="F584" s="14" t="s">
        <v>15</v>
      </c>
      <c r="G584" s="14">
        <f t="shared" si="38"/>
        <v>2</v>
      </c>
      <c r="H584" s="14" t="s">
        <v>17</v>
      </c>
      <c r="I584" s="14" t="s">
        <v>143</v>
      </c>
      <c r="J584" s="14">
        <f t="shared" si="39"/>
        <v>3</v>
      </c>
      <c r="K584" s="9">
        <v>81.236250000000013</v>
      </c>
      <c r="L584" s="9">
        <v>2</v>
      </c>
      <c r="M584" s="9">
        <v>5</v>
      </c>
      <c r="N584" s="9">
        <v>2</v>
      </c>
      <c r="O584" s="9">
        <v>3</v>
      </c>
    </row>
    <row r="585" spans="1:15" x14ac:dyDescent="0.3">
      <c r="A585" s="13">
        <v>80.257499999999993</v>
      </c>
      <c r="B585" s="17" t="s">
        <v>137</v>
      </c>
      <c r="C585" s="17">
        <f t="shared" si="36"/>
        <v>2</v>
      </c>
      <c r="D585" s="14" t="s">
        <v>12</v>
      </c>
      <c r="E585" s="14">
        <f t="shared" si="37"/>
        <v>5</v>
      </c>
      <c r="F585" s="14" t="s">
        <v>15</v>
      </c>
      <c r="G585" s="14">
        <f t="shared" si="38"/>
        <v>2</v>
      </c>
      <c r="H585" s="14" t="s">
        <v>17</v>
      </c>
      <c r="I585" s="14" t="s">
        <v>143</v>
      </c>
      <c r="J585" s="14">
        <f t="shared" si="39"/>
        <v>3</v>
      </c>
      <c r="K585" s="9">
        <v>80.257499999999993</v>
      </c>
      <c r="L585" s="9">
        <v>2</v>
      </c>
      <c r="M585" s="9">
        <v>5</v>
      </c>
      <c r="N585" s="9">
        <v>2</v>
      </c>
      <c r="O585" s="9">
        <v>3</v>
      </c>
    </row>
    <row r="586" spans="1:15" x14ac:dyDescent="0.3">
      <c r="A586" s="13">
        <v>110.671875</v>
      </c>
      <c r="B586" s="17" t="s">
        <v>137</v>
      </c>
      <c r="C586" s="17">
        <f t="shared" si="36"/>
        <v>2</v>
      </c>
      <c r="D586" s="14" t="s">
        <v>12</v>
      </c>
      <c r="E586" s="14">
        <f t="shared" si="37"/>
        <v>5</v>
      </c>
      <c r="F586" s="14" t="s">
        <v>15</v>
      </c>
      <c r="G586" s="14">
        <f t="shared" si="38"/>
        <v>2</v>
      </c>
      <c r="H586" s="14" t="s">
        <v>17</v>
      </c>
      <c r="I586" s="14" t="s">
        <v>143</v>
      </c>
      <c r="J586" s="14">
        <f t="shared" si="39"/>
        <v>3</v>
      </c>
      <c r="K586" s="9">
        <v>110.671875</v>
      </c>
      <c r="L586" s="9">
        <v>2</v>
      </c>
      <c r="M586" s="9">
        <v>5</v>
      </c>
      <c r="N586" s="9">
        <v>2</v>
      </c>
      <c r="O586" s="9">
        <v>3</v>
      </c>
    </row>
    <row r="587" spans="1:15" x14ac:dyDescent="0.3">
      <c r="A587" s="13">
        <v>108.70437500000001</v>
      </c>
      <c r="B587" s="17" t="s">
        <v>137</v>
      </c>
      <c r="C587" s="17">
        <f t="shared" si="36"/>
        <v>2</v>
      </c>
      <c r="D587" s="14" t="s">
        <v>12</v>
      </c>
      <c r="E587" s="14">
        <f t="shared" si="37"/>
        <v>5</v>
      </c>
      <c r="F587" s="14" t="s">
        <v>15</v>
      </c>
      <c r="G587" s="14">
        <f t="shared" si="38"/>
        <v>2</v>
      </c>
      <c r="H587" s="14" t="s">
        <v>17</v>
      </c>
      <c r="I587" s="14" t="s">
        <v>143</v>
      </c>
      <c r="J587" s="14">
        <f t="shared" si="39"/>
        <v>3</v>
      </c>
      <c r="K587" s="9">
        <v>108.70437500000001</v>
      </c>
      <c r="L587" s="9">
        <v>2</v>
      </c>
      <c r="M587" s="9">
        <v>5</v>
      </c>
      <c r="N587" s="9">
        <v>2</v>
      </c>
      <c r="O587" s="9">
        <v>3</v>
      </c>
    </row>
    <row r="588" spans="1:15" x14ac:dyDescent="0.3">
      <c r="A588" s="13">
        <v>101.92</v>
      </c>
      <c r="B588" s="17" t="s">
        <v>137</v>
      </c>
      <c r="C588" s="17">
        <f t="shared" si="36"/>
        <v>2</v>
      </c>
      <c r="D588" s="14" t="s">
        <v>12</v>
      </c>
      <c r="E588" s="14">
        <f t="shared" si="37"/>
        <v>5</v>
      </c>
      <c r="F588" s="14" t="s">
        <v>15</v>
      </c>
      <c r="G588" s="14">
        <f t="shared" si="38"/>
        <v>2</v>
      </c>
      <c r="H588" s="14" t="s">
        <v>17</v>
      </c>
      <c r="I588" s="14" t="s">
        <v>143</v>
      </c>
      <c r="J588" s="14">
        <f t="shared" si="39"/>
        <v>3</v>
      </c>
      <c r="K588" s="9">
        <v>101.92</v>
      </c>
      <c r="L588" s="9">
        <v>2</v>
      </c>
      <c r="M588" s="9">
        <v>5</v>
      </c>
      <c r="N588" s="9">
        <v>2</v>
      </c>
      <c r="O588" s="9">
        <v>3</v>
      </c>
    </row>
    <row r="589" spans="1:15" x14ac:dyDescent="0.3">
      <c r="A589" s="13">
        <v>103.88</v>
      </c>
      <c r="B589" s="17" t="s">
        <v>137</v>
      </c>
      <c r="C589" s="17">
        <f t="shared" si="36"/>
        <v>2</v>
      </c>
      <c r="D589" s="14" t="s">
        <v>12</v>
      </c>
      <c r="E589" s="14">
        <f t="shared" si="37"/>
        <v>5</v>
      </c>
      <c r="F589" s="14" t="s">
        <v>15</v>
      </c>
      <c r="G589" s="14">
        <f t="shared" si="38"/>
        <v>2</v>
      </c>
      <c r="H589" s="14" t="s">
        <v>17</v>
      </c>
      <c r="I589" s="14" t="s">
        <v>143</v>
      </c>
      <c r="J589" s="14">
        <f t="shared" si="39"/>
        <v>3</v>
      </c>
      <c r="K589" s="9">
        <v>103.88</v>
      </c>
      <c r="L589" s="9">
        <v>2</v>
      </c>
      <c r="M589" s="9">
        <v>5</v>
      </c>
      <c r="N589" s="9">
        <v>2</v>
      </c>
      <c r="O589" s="9">
        <v>3</v>
      </c>
    </row>
    <row r="590" spans="1:15" x14ac:dyDescent="0.3">
      <c r="A590" s="13">
        <v>85.26</v>
      </c>
      <c r="B590" s="17" t="s">
        <v>137</v>
      </c>
      <c r="C590" s="17">
        <f t="shared" si="36"/>
        <v>2</v>
      </c>
      <c r="D590" s="14" t="s">
        <v>12</v>
      </c>
      <c r="E590" s="14">
        <f t="shared" si="37"/>
        <v>5</v>
      </c>
      <c r="F590" s="14" t="s">
        <v>15</v>
      </c>
      <c r="G590" s="14">
        <f t="shared" si="38"/>
        <v>2</v>
      </c>
      <c r="H590" s="14" t="s">
        <v>17</v>
      </c>
      <c r="I590" s="14" t="s">
        <v>143</v>
      </c>
      <c r="J590" s="14">
        <f t="shared" si="39"/>
        <v>3</v>
      </c>
      <c r="K590" s="9">
        <v>85.26</v>
      </c>
      <c r="L590" s="9">
        <v>2</v>
      </c>
      <c r="M590" s="9">
        <v>5</v>
      </c>
      <c r="N590" s="9">
        <v>2</v>
      </c>
      <c r="O590" s="9">
        <v>3</v>
      </c>
    </row>
    <row r="591" spans="1:15" x14ac:dyDescent="0.3">
      <c r="A591" s="13">
        <v>101.81812499999999</v>
      </c>
      <c r="B591" s="17" t="s">
        <v>137</v>
      </c>
      <c r="C591" s="17">
        <f t="shared" si="36"/>
        <v>2</v>
      </c>
      <c r="D591" s="14" t="s">
        <v>12</v>
      </c>
      <c r="E591" s="14">
        <f t="shared" si="37"/>
        <v>5</v>
      </c>
      <c r="F591" s="14" t="s">
        <v>15</v>
      </c>
      <c r="G591" s="14">
        <f t="shared" si="38"/>
        <v>2</v>
      </c>
      <c r="H591" s="14" t="s">
        <v>17</v>
      </c>
      <c r="I591" s="14" t="s">
        <v>143</v>
      </c>
      <c r="J591" s="14">
        <f t="shared" si="39"/>
        <v>3</v>
      </c>
      <c r="K591" s="9">
        <v>101.81812499999999</v>
      </c>
      <c r="L591" s="9">
        <v>2</v>
      </c>
      <c r="M591" s="9">
        <v>5</v>
      </c>
      <c r="N591" s="9">
        <v>2</v>
      </c>
      <c r="O591" s="9">
        <v>3</v>
      </c>
    </row>
    <row r="592" spans="1:15" x14ac:dyDescent="0.3">
      <c r="A592" s="13">
        <v>104.86</v>
      </c>
      <c r="B592" s="17" t="s">
        <v>137</v>
      </c>
      <c r="C592" s="17">
        <f t="shared" si="36"/>
        <v>2</v>
      </c>
      <c r="D592" s="14" t="s">
        <v>12</v>
      </c>
      <c r="E592" s="14">
        <f t="shared" si="37"/>
        <v>5</v>
      </c>
      <c r="F592" s="14" t="s">
        <v>15</v>
      </c>
      <c r="G592" s="14">
        <f t="shared" si="38"/>
        <v>2</v>
      </c>
      <c r="H592" s="14" t="s">
        <v>17</v>
      </c>
      <c r="I592" s="14" t="s">
        <v>143</v>
      </c>
      <c r="J592" s="14">
        <f t="shared" si="39"/>
        <v>3</v>
      </c>
      <c r="K592" s="9">
        <v>104.86</v>
      </c>
      <c r="L592" s="9">
        <v>2</v>
      </c>
      <c r="M592" s="9">
        <v>5</v>
      </c>
      <c r="N592" s="9">
        <v>2</v>
      </c>
      <c r="O592" s="9">
        <v>3</v>
      </c>
    </row>
    <row r="593" spans="1:15" x14ac:dyDescent="0.3">
      <c r="A593" s="13">
        <v>91.488749999999996</v>
      </c>
      <c r="B593" s="17" t="s">
        <v>137</v>
      </c>
      <c r="C593" s="17">
        <f t="shared" si="36"/>
        <v>2</v>
      </c>
      <c r="D593" s="14" t="s">
        <v>12</v>
      </c>
      <c r="E593" s="14">
        <f t="shared" si="37"/>
        <v>5</v>
      </c>
      <c r="F593" s="14" t="s">
        <v>15</v>
      </c>
      <c r="G593" s="14">
        <f t="shared" si="38"/>
        <v>2</v>
      </c>
      <c r="H593" s="14" t="s">
        <v>17</v>
      </c>
      <c r="I593" s="14" t="s">
        <v>143</v>
      </c>
      <c r="J593" s="14">
        <f t="shared" si="39"/>
        <v>3</v>
      </c>
      <c r="K593" s="9">
        <v>91.488749999999996</v>
      </c>
      <c r="L593" s="9">
        <v>2</v>
      </c>
      <c r="M593" s="9">
        <v>5</v>
      </c>
      <c r="N593" s="9">
        <v>2</v>
      </c>
      <c r="O593" s="9">
        <v>3</v>
      </c>
    </row>
    <row r="594" spans="1:15" x14ac:dyDescent="0.3">
      <c r="A594" s="13">
        <v>90.213333333333338</v>
      </c>
      <c r="B594" s="17" t="s">
        <v>137</v>
      </c>
      <c r="C594" s="17">
        <f t="shared" si="36"/>
        <v>2</v>
      </c>
      <c r="D594" s="14" t="s">
        <v>12</v>
      </c>
      <c r="E594" s="14">
        <f t="shared" si="37"/>
        <v>5</v>
      </c>
      <c r="F594" s="14" t="s">
        <v>15</v>
      </c>
      <c r="G594" s="14">
        <f t="shared" si="38"/>
        <v>2</v>
      </c>
      <c r="H594" s="14" t="s">
        <v>17</v>
      </c>
      <c r="I594" s="14" t="s">
        <v>143</v>
      </c>
      <c r="J594" s="14">
        <f t="shared" si="39"/>
        <v>3</v>
      </c>
      <c r="K594" s="9">
        <v>90.213333333333338</v>
      </c>
      <c r="L594" s="9">
        <v>2</v>
      </c>
      <c r="M594" s="9">
        <v>5</v>
      </c>
      <c r="N594" s="9">
        <v>2</v>
      </c>
      <c r="O594" s="9">
        <v>3</v>
      </c>
    </row>
    <row r="595" spans="1:15" x14ac:dyDescent="0.3">
      <c r="A595" s="13">
        <v>95.423749999999998</v>
      </c>
      <c r="B595" s="17" t="s">
        <v>137</v>
      </c>
      <c r="C595" s="17">
        <f t="shared" si="36"/>
        <v>2</v>
      </c>
      <c r="D595" s="14" t="s">
        <v>12</v>
      </c>
      <c r="E595" s="14">
        <f t="shared" si="37"/>
        <v>5</v>
      </c>
      <c r="F595" s="14" t="s">
        <v>15</v>
      </c>
      <c r="G595" s="14">
        <f t="shared" si="38"/>
        <v>2</v>
      </c>
      <c r="H595" s="14" t="s">
        <v>17</v>
      </c>
      <c r="I595" s="14" t="s">
        <v>143</v>
      </c>
      <c r="J595" s="14">
        <f t="shared" si="39"/>
        <v>3</v>
      </c>
      <c r="K595" s="9">
        <v>95.423749999999998</v>
      </c>
      <c r="L595" s="9">
        <v>2</v>
      </c>
      <c r="M595" s="9">
        <v>5</v>
      </c>
      <c r="N595" s="9">
        <v>2</v>
      </c>
      <c r="O595" s="9">
        <v>3</v>
      </c>
    </row>
    <row r="596" spans="1:15" x14ac:dyDescent="0.3">
      <c r="A596" s="13">
        <v>98.375</v>
      </c>
      <c r="B596" s="17" t="s">
        <v>137</v>
      </c>
      <c r="C596" s="17">
        <f t="shared" si="36"/>
        <v>2</v>
      </c>
      <c r="D596" s="14" t="s">
        <v>12</v>
      </c>
      <c r="E596" s="14">
        <f t="shared" si="37"/>
        <v>5</v>
      </c>
      <c r="F596" s="14" t="s">
        <v>15</v>
      </c>
      <c r="G596" s="14">
        <f t="shared" si="38"/>
        <v>2</v>
      </c>
      <c r="H596" s="14" t="s">
        <v>17</v>
      </c>
      <c r="I596" s="14" t="s">
        <v>143</v>
      </c>
      <c r="J596" s="14">
        <f t="shared" si="39"/>
        <v>3</v>
      </c>
      <c r="K596" s="9">
        <v>98.375</v>
      </c>
      <c r="L596" s="9">
        <v>2</v>
      </c>
      <c r="M596" s="9">
        <v>5</v>
      </c>
      <c r="N596" s="9">
        <v>2</v>
      </c>
      <c r="O596" s="9">
        <v>3</v>
      </c>
    </row>
    <row r="597" spans="1:15" x14ac:dyDescent="0.3">
      <c r="A597" s="13">
        <v>92.964375000000004</v>
      </c>
      <c r="B597" s="17" t="s">
        <v>137</v>
      </c>
      <c r="C597" s="17">
        <f t="shared" si="36"/>
        <v>2</v>
      </c>
      <c r="D597" s="14" t="s">
        <v>12</v>
      </c>
      <c r="E597" s="14">
        <f t="shared" si="37"/>
        <v>5</v>
      </c>
      <c r="F597" s="14" t="s">
        <v>15</v>
      </c>
      <c r="G597" s="14">
        <f t="shared" si="38"/>
        <v>2</v>
      </c>
      <c r="H597" s="14" t="s">
        <v>17</v>
      </c>
      <c r="I597" s="14" t="s">
        <v>143</v>
      </c>
      <c r="J597" s="14">
        <f t="shared" si="39"/>
        <v>3</v>
      </c>
      <c r="K597" s="9">
        <v>92.964375000000004</v>
      </c>
      <c r="L597" s="9">
        <v>2</v>
      </c>
      <c r="M597" s="9">
        <v>5</v>
      </c>
      <c r="N597" s="9">
        <v>2</v>
      </c>
      <c r="O597" s="9">
        <v>3</v>
      </c>
    </row>
    <row r="598" spans="1:15" x14ac:dyDescent="0.3">
      <c r="A598" s="13">
        <v>93.1</v>
      </c>
      <c r="B598" s="17" t="s">
        <v>137</v>
      </c>
      <c r="C598" s="17">
        <f t="shared" si="36"/>
        <v>2</v>
      </c>
      <c r="D598" s="14" t="s">
        <v>12</v>
      </c>
      <c r="E598" s="14">
        <f t="shared" si="37"/>
        <v>5</v>
      </c>
      <c r="F598" s="14" t="s">
        <v>15</v>
      </c>
      <c r="G598" s="14">
        <f t="shared" si="38"/>
        <v>2</v>
      </c>
      <c r="H598" s="14" t="s">
        <v>17</v>
      </c>
      <c r="I598" s="14" t="s">
        <v>143</v>
      </c>
      <c r="J598" s="14">
        <f t="shared" si="39"/>
        <v>3</v>
      </c>
      <c r="K598" s="9">
        <v>93.1</v>
      </c>
      <c r="L598" s="9">
        <v>2</v>
      </c>
      <c r="M598" s="9">
        <v>5</v>
      </c>
      <c r="N598" s="9">
        <v>2</v>
      </c>
      <c r="O598" s="9">
        <v>3</v>
      </c>
    </row>
    <row r="599" spans="1:15" x14ac:dyDescent="0.3">
      <c r="A599" s="13">
        <v>96.899374999999992</v>
      </c>
      <c r="B599" s="17" t="s">
        <v>137</v>
      </c>
      <c r="C599" s="17">
        <f t="shared" si="36"/>
        <v>2</v>
      </c>
      <c r="D599" s="14" t="s">
        <v>12</v>
      </c>
      <c r="E599" s="14">
        <f t="shared" si="37"/>
        <v>5</v>
      </c>
      <c r="F599" s="14" t="s">
        <v>15</v>
      </c>
      <c r="G599" s="14">
        <f t="shared" si="38"/>
        <v>2</v>
      </c>
      <c r="H599" s="14" t="s">
        <v>17</v>
      </c>
      <c r="I599" s="14" t="s">
        <v>143</v>
      </c>
      <c r="J599" s="14">
        <f t="shared" si="39"/>
        <v>3</v>
      </c>
      <c r="K599" s="9">
        <v>96.899374999999992</v>
      </c>
      <c r="L599" s="9">
        <v>2</v>
      </c>
      <c r="M599" s="9">
        <v>5</v>
      </c>
      <c r="N599" s="9">
        <v>2</v>
      </c>
      <c r="O599" s="9">
        <v>3</v>
      </c>
    </row>
    <row r="600" spans="1:15" x14ac:dyDescent="0.3">
      <c r="A600" s="13">
        <v>101.81812499999999</v>
      </c>
      <c r="B600" s="17" t="s">
        <v>137</v>
      </c>
      <c r="C600" s="17">
        <f t="shared" si="36"/>
        <v>2</v>
      </c>
      <c r="D600" s="14" t="s">
        <v>12</v>
      </c>
      <c r="E600" s="14">
        <f t="shared" si="37"/>
        <v>5</v>
      </c>
      <c r="F600" s="14" t="s">
        <v>15</v>
      </c>
      <c r="G600" s="14">
        <f t="shared" si="38"/>
        <v>2</v>
      </c>
      <c r="H600" s="14" t="s">
        <v>17</v>
      </c>
      <c r="I600" s="14" t="s">
        <v>143</v>
      </c>
      <c r="J600" s="14">
        <f t="shared" si="39"/>
        <v>3</v>
      </c>
      <c r="K600" s="9">
        <v>101.81812499999999</v>
      </c>
      <c r="L600" s="9">
        <v>2</v>
      </c>
      <c r="M600" s="9">
        <v>5</v>
      </c>
      <c r="N600" s="9">
        <v>2</v>
      </c>
      <c r="O600" s="9">
        <v>3</v>
      </c>
    </row>
    <row r="601" spans="1:15" x14ac:dyDescent="0.3">
      <c r="A601" s="13">
        <v>95.915625000000006</v>
      </c>
      <c r="B601" s="17" t="s">
        <v>137</v>
      </c>
      <c r="C601" s="17">
        <f t="shared" si="36"/>
        <v>2</v>
      </c>
      <c r="D601" s="14" t="s">
        <v>12</v>
      </c>
      <c r="E601" s="14">
        <f t="shared" si="37"/>
        <v>5</v>
      </c>
      <c r="F601" s="14" t="s">
        <v>15</v>
      </c>
      <c r="G601" s="14">
        <f t="shared" si="38"/>
        <v>2</v>
      </c>
      <c r="H601" s="14" t="s">
        <v>17</v>
      </c>
      <c r="I601" s="14" t="s">
        <v>143</v>
      </c>
      <c r="J601" s="14">
        <f t="shared" si="39"/>
        <v>3</v>
      </c>
      <c r="K601" s="9">
        <v>95.915625000000006</v>
      </c>
      <c r="L601" s="9">
        <v>2</v>
      </c>
      <c r="M601" s="9">
        <v>5</v>
      </c>
      <c r="N601" s="9">
        <v>2</v>
      </c>
      <c r="O601" s="9">
        <v>3</v>
      </c>
    </row>
    <row r="602" spans="1:15" x14ac:dyDescent="0.3">
      <c r="A602" s="13">
        <v>95.915625000000006</v>
      </c>
      <c r="B602" s="17" t="s">
        <v>137</v>
      </c>
      <c r="C602" s="17">
        <f t="shared" si="36"/>
        <v>2</v>
      </c>
      <c r="D602" s="14" t="s">
        <v>12</v>
      </c>
      <c r="E602" s="14">
        <f t="shared" si="37"/>
        <v>5</v>
      </c>
      <c r="F602" s="14" t="s">
        <v>15</v>
      </c>
      <c r="G602" s="14">
        <f t="shared" si="38"/>
        <v>2</v>
      </c>
      <c r="H602" s="14" t="s">
        <v>17</v>
      </c>
      <c r="I602" s="14" t="s">
        <v>143</v>
      </c>
      <c r="J602" s="14">
        <f t="shared" si="39"/>
        <v>3</v>
      </c>
      <c r="K602" s="9">
        <v>95.915625000000006</v>
      </c>
      <c r="L602" s="9">
        <v>2</v>
      </c>
      <c r="M602" s="9">
        <v>5</v>
      </c>
      <c r="N602" s="9">
        <v>2</v>
      </c>
      <c r="O602" s="9">
        <v>3</v>
      </c>
    </row>
    <row r="603" spans="1:15" x14ac:dyDescent="0.3">
      <c r="A603" s="13">
        <v>99.358750000000015</v>
      </c>
      <c r="B603" s="17" t="s">
        <v>137</v>
      </c>
      <c r="C603" s="17">
        <f t="shared" si="36"/>
        <v>2</v>
      </c>
      <c r="D603" s="14" t="s">
        <v>12</v>
      </c>
      <c r="E603" s="14">
        <f t="shared" si="37"/>
        <v>5</v>
      </c>
      <c r="F603" s="14" t="s">
        <v>15</v>
      </c>
      <c r="G603" s="14">
        <f t="shared" si="38"/>
        <v>2</v>
      </c>
      <c r="H603" s="14" t="s">
        <v>17</v>
      </c>
      <c r="I603" s="14" t="s">
        <v>143</v>
      </c>
      <c r="J603" s="14">
        <f t="shared" si="39"/>
        <v>3</v>
      </c>
      <c r="K603" s="9">
        <v>99.358750000000015</v>
      </c>
      <c r="L603" s="9">
        <v>2</v>
      </c>
      <c r="M603" s="9">
        <v>5</v>
      </c>
      <c r="N603" s="9">
        <v>2</v>
      </c>
      <c r="O603" s="9">
        <v>3</v>
      </c>
    </row>
    <row r="604" spans="1:15" x14ac:dyDescent="0.3">
      <c r="A604" s="13">
        <v>85.586666666666673</v>
      </c>
      <c r="B604" s="17" t="s">
        <v>137</v>
      </c>
      <c r="C604" s="17">
        <f t="shared" si="36"/>
        <v>2</v>
      </c>
      <c r="D604" s="14" t="s">
        <v>12</v>
      </c>
      <c r="E604" s="14">
        <f t="shared" si="37"/>
        <v>5</v>
      </c>
      <c r="F604" s="14" t="s">
        <v>15</v>
      </c>
      <c r="G604" s="14">
        <f t="shared" si="38"/>
        <v>2</v>
      </c>
      <c r="H604" s="14" t="s">
        <v>17</v>
      </c>
      <c r="I604" s="14" t="s">
        <v>143</v>
      </c>
      <c r="J604" s="14">
        <f t="shared" si="39"/>
        <v>3</v>
      </c>
      <c r="K604" s="9">
        <v>85.586666666666673</v>
      </c>
      <c r="L604" s="9">
        <v>2</v>
      </c>
      <c r="M604" s="9">
        <v>5</v>
      </c>
      <c r="N604" s="9">
        <v>2</v>
      </c>
      <c r="O604" s="9">
        <v>3</v>
      </c>
    </row>
    <row r="605" spans="1:15" x14ac:dyDescent="0.3">
      <c r="A605" s="13">
        <v>108.21250000000001</v>
      </c>
      <c r="B605" s="17" t="s">
        <v>137</v>
      </c>
      <c r="C605" s="17">
        <f t="shared" si="36"/>
        <v>2</v>
      </c>
      <c r="D605" s="14" t="s">
        <v>12</v>
      </c>
      <c r="E605" s="14">
        <f t="shared" si="37"/>
        <v>5</v>
      </c>
      <c r="F605" s="14" t="s">
        <v>15</v>
      </c>
      <c r="G605" s="14">
        <f t="shared" si="38"/>
        <v>2</v>
      </c>
      <c r="H605" s="14" t="s">
        <v>17</v>
      </c>
      <c r="I605" s="14" t="s">
        <v>143</v>
      </c>
      <c r="J605" s="14">
        <f t="shared" si="39"/>
        <v>3</v>
      </c>
      <c r="K605" s="9">
        <v>108.21250000000001</v>
      </c>
      <c r="L605" s="9">
        <v>2</v>
      </c>
      <c r="M605" s="9">
        <v>5</v>
      </c>
      <c r="N605" s="9">
        <v>2</v>
      </c>
      <c r="O605" s="9">
        <v>3</v>
      </c>
    </row>
    <row r="606" spans="1:15" x14ac:dyDescent="0.3">
      <c r="A606" s="13">
        <v>135.24</v>
      </c>
      <c r="B606" s="17" t="s">
        <v>137</v>
      </c>
      <c r="C606" s="17">
        <f t="shared" si="36"/>
        <v>2</v>
      </c>
      <c r="D606" s="14" t="s">
        <v>12</v>
      </c>
      <c r="E606" s="14">
        <f t="shared" si="37"/>
        <v>5</v>
      </c>
      <c r="F606" s="14" t="s">
        <v>15</v>
      </c>
      <c r="G606" s="14">
        <f t="shared" si="38"/>
        <v>2</v>
      </c>
      <c r="H606" s="14" t="s">
        <v>18</v>
      </c>
      <c r="I606" s="14" t="s">
        <v>143</v>
      </c>
      <c r="J606" s="14">
        <f t="shared" si="39"/>
        <v>3</v>
      </c>
      <c r="K606" s="9">
        <v>135.24</v>
      </c>
      <c r="L606" s="9">
        <v>2</v>
      </c>
      <c r="M606" s="9">
        <v>5</v>
      </c>
      <c r="N606" s="9">
        <v>2</v>
      </c>
      <c r="O606" s="9">
        <v>3</v>
      </c>
    </row>
    <row r="607" spans="1:15" x14ac:dyDescent="0.3">
      <c r="A607" s="13">
        <v>108.21250000000001</v>
      </c>
      <c r="B607" s="17" t="s">
        <v>137</v>
      </c>
      <c r="C607" s="17">
        <f t="shared" si="36"/>
        <v>2</v>
      </c>
      <c r="D607" s="14" t="s">
        <v>12</v>
      </c>
      <c r="E607" s="14">
        <f t="shared" si="37"/>
        <v>5</v>
      </c>
      <c r="F607" s="14" t="s">
        <v>15</v>
      </c>
      <c r="G607" s="14">
        <f t="shared" si="38"/>
        <v>2</v>
      </c>
      <c r="H607" s="14" t="s">
        <v>17</v>
      </c>
      <c r="I607" s="14" t="s">
        <v>143</v>
      </c>
      <c r="J607" s="14">
        <f t="shared" si="39"/>
        <v>3</v>
      </c>
      <c r="K607" s="9">
        <v>108.21250000000001</v>
      </c>
      <c r="L607" s="9">
        <v>2</v>
      </c>
      <c r="M607" s="9">
        <v>5</v>
      </c>
      <c r="N607" s="9">
        <v>2</v>
      </c>
      <c r="O607" s="9">
        <v>3</v>
      </c>
    </row>
    <row r="608" spans="1:15" x14ac:dyDescent="0.3">
      <c r="A608" s="13">
        <v>94.931875000000005</v>
      </c>
      <c r="B608" s="17" t="s">
        <v>137</v>
      </c>
      <c r="C608" s="17">
        <f t="shared" si="36"/>
        <v>2</v>
      </c>
      <c r="D608" s="14" t="s">
        <v>12</v>
      </c>
      <c r="E608" s="14">
        <f t="shared" si="37"/>
        <v>5</v>
      </c>
      <c r="F608" s="14" t="s">
        <v>15</v>
      </c>
      <c r="G608" s="14">
        <f t="shared" si="38"/>
        <v>2</v>
      </c>
      <c r="H608" s="14" t="s">
        <v>17</v>
      </c>
      <c r="I608" s="14" t="s">
        <v>143</v>
      </c>
      <c r="J608" s="14">
        <f t="shared" si="39"/>
        <v>3</v>
      </c>
      <c r="K608" s="9">
        <v>94.931875000000005</v>
      </c>
      <c r="L608" s="9">
        <v>2</v>
      </c>
      <c r="M608" s="9">
        <v>5</v>
      </c>
      <c r="N608" s="9">
        <v>2</v>
      </c>
      <c r="O608" s="9">
        <v>3</v>
      </c>
    </row>
    <row r="609" spans="1:15" x14ac:dyDescent="0.3">
      <c r="A609" s="13">
        <v>98.375</v>
      </c>
      <c r="B609" s="17" t="s">
        <v>137</v>
      </c>
      <c r="C609" s="17">
        <f t="shared" si="36"/>
        <v>2</v>
      </c>
      <c r="D609" s="14" t="s">
        <v>12</v>
      </c>
      <c r="E609" s="14">
        <f t="shared" si="37"/>
        <v>5</v>
      </c>
      <c r="F609" s="14" t="s">
        <v>15</v>
      </c>
      <c r="G609" s="14">
        <f t="shared" si="38"/>
        <v>2</v>
      </c>
      <c r="H609" s="14" t="s">
        <v>17</v>
      </c>
      <c r="I609" s="14" t="s">
        <v>143</v>
      </c>
      <c r="J609" s="14">
        <f t="shared" si="39"/>
        <v>3</v>
      </c>
      <c r="K609" s="9">
        <v>98.375</v>
      </c>
      <c r="L609" s="9">
        <v>2</v>
      </c>
      <c r="M609" s="9">
        <v>5</v>
      </c>
      <c r="N609" s="9">
        <v>2</v>
      </c>
      <c r="O609" s="9">
        <v>3</v>
      </c>
    </row>
    <row r="610" spans="1:15" x14ac:dyDescent="0.3">
      <c r="A610" s="13">
        <v>117.60000000000001</v>
      </c>
      <c r="B610" s="17" t="s">
        <v>137</v>
      </c>
      <c r="C610" s="17">
        <f t="shared" si="36"/>
        <v>2</v>
      </c>
      <c r="D610" s="14" t="s">
        <v>12</v>
      </c>
      <c r="E610" s="14">
        <f t="shared" si="37"/>
        <v>5</v>
      </c>
      <c r="F610" s="14" t="s">
        <v>15</v>
      </c>
      <c r="G610" s="14">
        <f t="shared" si="38"/>
        <v>2</v>
      </c>
      <c r="H610" s="14" t="s">
        <v>17</v>
      </c>
      <c r="I610" s="14" t="s">
        <v>143</v>
      </c>
      <c r="J610" s="14">
        <f t="shared" si="39"/>
        <v>3</v>
      </c>
      <c r="K610" s="9">
        <v>117.60000000000001</v>
      </c>
      <c r="L610" s="9">
        <v>2</v>
      </c>
      <c r="M610" s="9">
        <v>5</v>
      </c>
      <c r="N610" s="9">
        <v>2</v>
      </c>
      <c r="O610" s="9">
        <v>3</v>
      </c>
    </row>
    <row r="611" spans="1:15" x14ac:dyDescent="0.3">
      <c r="A611" s="13">
        <v>93.426666666666677</v>
      </c>
      <c r="B611" s="17" t="s">
        <v>137</v>
      </c>
      <c r="C611" s="17">
        <f t="shared" si="36"/>
        <v>2</v>
      </c>
      <c r="D611" s="14" t="s">
        <v>12</v>
      </c>
      <c r="E611" s="14">
        <f t="shared" si="37"/>
        <v>5</v>
      </c>
      <c r="F611" s="14" t="s">
        <v>15</v>
      </c>
      <c r="G611" s="14">
        <f t="shared" si="38"/>
        <v>2</v>
      </c>
      <c r="H611" s="14" t="s">
        <v>17</v>
      </c>
      <c r="I611" s="14" t="s">
        <v>143</v>
      </c>
      <c r="J611" s="14">
        <f t="shared" si="39"/>
        <v>3</v>
      </c>
      <c r="K611" s="9">
        <v>93.426666666666677</v>
      </c>
      <c r="L611" s="9">
        <v>2</v>
      </c>
      <c r="M611" s="9">
        <v>5</v>
      </c>
      <c r="N611" s="9">
        <v>2</v>
      </c>
      <c r="O611" s="9">
        <v>3</v>
      </c>
    </row>
    <row r="612" spans="1:15" x14ac:dyDescent="0.3">
      <c r="A612" s="13">
        <v>101.32625000000002</v>
      </c>
      <c r="B612" s="17" t="s">
        <v>137</v>
      </c>
      <c r="C612" s="17">
        <f t="shared" si="36"/>
        <v>2</v>
      </c>
      <c r="D612" s="14" t="s">
        <v>12</v>
      </c>
      <c r="E612" s="14">
        <f t="shared" si="37"/>
        <v>5</v>
      </c>
      <c r="F612" s="14" t="s">
        <v>15</v>
      </c>
      <c r="G612" s="14">
        <f t="shared" si="38"/>
        <v>2</v>
      </c>
      <c r="H612" s="14" t="s">
        <v>17</v>
      </c>
      <c r="I612" s="14" t="s">
        <v>143</v>
      </c>
      <c r="J612" s="14">
        <f t="shared" si="39"/>
        <v>3</v>
      </c>
      <c r="K612" s="9">
        <v>101.32625000000002</v>
      </c>
      <c r="L612" s="9">
        <v>2</v>
      </c>
      <c r="M612" s="9">
        <v>5</v>
      </c>
      <c r="N612" s="9">
        <v>2</v>
      </c>
      <c r="O612" s="9">
        <v>3</v>
      </c>
    </row>
    <row r="613" spans="1:15" x14ac:dyDescent="0.3">
      <c r="A613" s="13">
        <v>99.358750000000015</v>
      </c>
      <c r="B613" s="17" t="s">
        <v>137</v>
      </c>
      <c r="C613" s="17">
        <f t="shared" si="36"/>
        <v>2</v>
      </c>
      <c r="D613" s="14" t="s">
        <v>12</v>
      </c>
      <c r="E613" s="14">
        <f t="shared" si="37"/>
        <v>5</v>
      </c>
      <c r="F613" s="14" t="s">
        <v>15</v>
      </c>
      <c r="G613" s="14">
        <f t="shared" si="38"/>
        <v>2</v>
      </c>
      <c r="H613" s="14" t="s">
        <v>17</v>
      </c>
      <c r="I613" s="14" t="s">
        <v>143</v>
      </c>
      <c r="J613" s="14">
        <f t="shared" si="39"/>
        <v>3</v>
      </c>
      <c r="K613" s="9">
        <v>99.358750000000015</v>
      </c>
      <c r="L613" s="9">
        <v>2</v>
      </c>
      <c r="M613" s="9">
        <v>5</v>
      </c>
      <c r="N613" s="9">
        <v>2</v>
      </c>
      <c r="O613" s="9">
        <v>3</v>
      </c>
    </row>
    <row r="614" spans="1:15" x14ac:dyDescent="0.3">
      <c r="A614" s="13">
        <v>95.423749999999998</v>
      </c>
      <c r="B614" s="17" t="s">
        <v>137</v>
      </c>
      <c r="C614" s="17">
        <f t="shared" si="36"/>
        <v>2</v>
      </c>
      <c r="D614" s="14" t="s">
        <v>12</v>
      </c>
      <c r="E614" s="14">
        <f t="shared" si="37"/>
        <v>5</v>
      </c>
      <c r="F614" s="14" t="s">
        <v>15</v>
      </c>
      <c r="G614" s="14">
        <f t="shared" si="38"/>
        <v>2</v>
      </c>
      <c r="H614" s="14" t="s">
        <v>17</v>
      </c>
      <c r="I614" s="14" t="s">
        <v>143</v>
      </c>
      <c r="J614" s="14">
        <f t="shared" si="39"/>
        <v>3</v>
      </c>
      <c r="K614" s="9">
        <v>95.423749999999998</v>
      </c>
      <c r="L614" s="9">
        <v>2</v>
      </c>
      <c r="M614" s="9">
        <v>5</v>
      </c>
      <c r="N614" s="9">
        <v>2</v>
      </c>
      <c r="O614" s="9">
        <v>3</v>
      </c>
    </row>
    <row r="615" spans="1:15" x14ac:dyDescent="0.3">
      <c r="A615" s="13">
        <v>96.407500000000013</v>
      </c>
      <c r="B615" s="17" t="s">
        <v>137</v>
      </c>
      <c r="C615" s="17">
        <f t="shared" si="36"/>
        <v>2</v>
      </c>
      <c r="D615" s="14" t="s">
        <v>12</v>
      </c>
      <c r="E615" s="14">
        <f t="shared" si="37"/>
        <v>5</v>
      </c>
      <c r="F615" s="14" t="s">
        <v>15</v>
      </c>
      <c r="G615" s="14">
        <f t="shared" si="38"/>
        <v>2</v>
      </c>
      <c r="H615" s="14" t="s">
        <v>17</v>
      </c>
      <c r="I615" s="14" t="s">
        <v>143</v>
      </c>
      <c r="J615" s="14">
        <f t="shared" si="39"/>
        <v>3</v>
      </c>
      <c r="K615" s="9">
        <v>96.407500000000013</v>
      </c>
      <c r="L615" s="9">
        <v>2</v>
      </c>
      <c r="M615" s="9">
        <v>5</v>
      </c>
      <c r="N615" s="9">
        <v>2</v>
      </c>
      <c r="O615" s="9">
        <v>3</v>
      </c>
    </row>
    <row r="616" spans="1:15" x14ac:dyDescent="0.3">
      <c r="A616" s="13">
        <v>97.391249999999985</v>
      </c>
      <c r="B616" s="17" t="s">
        <v>137</v>
      </c>
      <c r="C616" s="17">
        <f t="shared" si="36"/>
        <v>2</v>
      </c>
      <c r="D616" s="14" t="s">
        <v>12</v>
      </c>
      <c r="E616" s="14">
        <f t="shared" si="37"/>
        <v>5</v>
      </c>
      <c r="F616" s="14" t="s">
        <v>15</v>
      </c>
      <c r="G616" s="14">
        <f t="shared" si="38"/>
        <v>2</v>
      </c>
      <c r="H616" s="14" t="s">
        <v>17</v>
      </c>
      <c r="I616" s="14" t="s">
        <v>143</v>
      </c>
      <c r="J616" s="14">
        <f t="shared" si="39"/>
        <v>3</v>
      </c>
      <c r="K616" s="9">
        <v>97.391249999999985</v>
      </c>
      <c r="L616" s="9">
        <v>2</v>
      </c>
      <c r="M616" s="9">
        <v>5</v>
      </c>
      <c r="N616" s="9">
        <v>2</v>
      </c>
      <c r="O616" s="9">
        <v>3</v>
      </c>
    </row>
    <row r="617" spans="1:15" x14ac:dyDescent="0.3">
      <c r="A617" s="13">
        <v>96.693333333333342</v>
      </c>
      <c r="B617" s="17" t="s">
        <v>137</v>
      </c>
      <c r="C617" s="17">
        <f t="shared" si="36"/>
        <v>2</v>
      </c>
      <c r="D617" s="14" t="s">
        <v>12</v>
      </c>
      <c r="E617" s="14">
        <f t="shared" si="37"/>
        <v>5</v>
      </c>
      <c r="F617" s="14" t="s">
        <v>15</v>
      </c>
      <c r="G617" s="14">
        <f t="shared" si="38"/>
        <v>2</v>
      </c>
      <c r="H617" s="14" t="s">
        <v>17</v>
      </c>
      <c r="I617" s="14" t="s">
        <v>143</v>
      </c>
      <c r="J617" s="14">
        <f t="shared" si="39"/>
        <v>3</v>
      </c>
      <c r="K617" s="9">
        <v>96.693333333333342</v>
      </c>
      <c r="L617" s="9">
        <v>2</v>
      </c>
      <c r="M617" s="9">
        <v>5</v>
      </c>
      <c r="N617" s="9">
        <v>2</v>
      </c>
      <c r="O617" s="9">
        <v>3</v>
      </c>
    </row>
    <row r="618" spans="1:15" x14ac:dyDescent="0.3">
      <c r="A618" s="13">
        <v>97.391249999999985</v>
      </c>
      <c r="B618" s="17" t="s">
        <v>137</v>
      </c>
      <c r="C618" s="17">
        <f t="shared" si="36"/>
        <v>2</v>
      </c>
      <c r="D618" s="14" t="s">
        <v>12</v>
      </c>
      <c r="E618" s="14">
        <f t="shared" si="37"/>
        <v>5</v>
      </c>
      <c r="F618" s="14" t="s">
        <v>15</v>
      </c>
      <c r="G618" s="14">
        <f t="shared" si="38"/>
        <v>2</v>
      </c>
      <c r="H618" s="14" t="s">
        <v>17</v>
      </c>
      <c r="I618" s="14" t="s">
        <v>143</v>
      </c>
      <c r="J618" s="14">
        <f t="shared" si="39"/>
        <v>3</v>
      </c>
      <c r="K618" s="9">
        <v>97.391249999999985</v>
      </c>
      <c r="L618" s="9">
        <v>2</v>
      </c>
      <c r="M618" s="9">
        <v>5</v>
      </c>
      <c r="N618" s="9">
        <v>2</v>
      </c>
      <c r="O618" s="9">
        <v>3</v>
      </c>
    </row>
    <row r="619" spans="1:15" x14ac:dyDescent="0.3">
      <c r="A619" s="13">
        <v>101.32625</v>
      </c>
      <c r="B619" s="17" t="s">
        <v>137</v>
      </c>
      <c r="C619" s="17">
        <f t="shared" si="36"/>
        <v>2</v>
      </c>
      <c r="D619" s="14" t="s">
        <v>12</v>
      </c>
      <c r="E619" s="14">
        <f t="shared" si="37"/>
        <v>5</v>
      </c>
      <c r="F619" s="14" t="s">
        <v>15</v>
      </c>
      <c r="G619" s="14">
        <f t="shared" si="38"/>
        <v>2</v>
      </c>
      <c r="H619" s="14" t="s">
        <v>17</v>
      </c>
      <c r="I619" s="14" t="s">
        <v>143</v>
      </c>
      <c r="J619" s="14">
        <f t="shared" si="39"/>
        <v>3</v>
      </c>
      <c r="K619" s="9">
        <v>101.32625</v>
      </c>
      <c r="L619" s="9">
        <v>2</v>
      </c>
      <c r="M619" s="9">
        <v>5</v>
      </c>
      <c r="N619" s="9">
        <v>2</v>
      </c>
      <c r="O619" s="9">
        <v>3</v>
      </c>
    </row>
    <row r="620" spans="1:15" x14ac:dyDescent="0.3">
      <c r="A620" s="13">
        <v>100.83437499999999</v>
      </c>
      <c r="B620" s="17" t="s">
        <v>137</v>
      </c>
      <c r="C620" s="17">
        <f t="shared" si="36"/>
        <v>2</v>
      </c>
      <c r="D620" s="14" t="s">
        <v>12</v>
      </c>
      <c r="E620" s="14">
        <f t="shared" si="37"/>
        <v>5</v>
      </c>
      <c r="F620" s="14" t="s">
        <v>15</v>
      </c>
      <c r="G620" s="14">
        <f t="shared" si="38"/>
        <v>2</v>
      </c>
      <c r="H620" s="14" t="s">
        <v>17</v>
      </c>
      <c r="I620" s="14" t="s">
        <v>143</v>
      </c>
      <c r="J620" s="14">
        <f t="shared" si="39"/>
        <v>3</v>
      </c>
      <c r="K620" s="9">
        <v>100.83437499999999</v>
      </c>
      <c r="L620" s="9">
        <v>2</v>
      </c>
      <c r="M620" s="9">
        <v>5</v>
      </c>
      <c r="N620" s="9">
        <v>2</v>
      </c>
      <c r="O620" s="9">
        <v>3</v>
      </c>
    </row>
    <row r="621" spans="1:15" x14ac:dyDescent="0.3">
      <c r="A621" s="13">
        <v>83.411249999999995</v>
      </c>
      <c r="B621" s="17" t="s">
        <v>137</v>
      </c>
      <c r="C621" s="17">
        <f t="shared" si="36"/>
        <v>2</v>
      </c>
      <c r="D621" s="14" t="s">
        <v>12</v>
      </c>
      <c r="E621" s="14">
        <f t="shared" si="37"/>
        <v>5</v>
      </c>
      <c r="F621" s="14" t="s">
        <v>15</v>
      </c>
      <c r="G621" s="14">
        <f t="shared" si="38"/>
        <v>2</v>
      </c>
      <c r="H621" s="14" t="s">
        <v>17</v>
      </c>
      <c r="I621" s="14" t="s">
        <v>143</v>
      </c>
      <c r="J621" s="14">
        <f t="shared" si="39"/>
        <v>3</v>
      </c>
      <c r="K621" s="9">
        <v>83.411249999999995</v>
      </c>
      <c r="L621" s="9">
        <v>2</v>
      </c>
      <c r="M621" s="9">
        <v>5</v>
      </c>
      <c r="N621" s="9">
        <v>2</v>
      </c>
      <c r="O621" s="9">
        <v>3</v>
      </c>
    </row>
    <row r="622" spans="1:15" x14ac:dyDescent="0.3">
      <c r="A622" s="13">
        <v>99.850625000000008</v>
      </c>
      <c r="B622" s="17" t="s">
        <v>137</v>
      </c>
      <c r="C622" s="17">
        <f t="shared" si="36"/>
        <v>2</v>
      </c>
      <c r="D622" s="14" t="s">
        <v>12</v>
      </c>
      <c r="E622" s="14">
        <f t="shared" si="37"/>
        <v>5</v>
      </c>
      <c r="F622" s="14" t="s">
        <v>15</v>
      </c>
      <c r="G622" s="14">
        <f t="shared" si="38"/>
        <v>2</v>
      </c>
      <c r="H622" s="14" t="s">
        <v>17</v>
      </c>
      <c r="I622" s="14" t="s">
        <v>143</v>
      </c>
      <c r="J622" s="14">
        <f t="shared" si="39"/>
        <v>3</v>
      </c>
      <c r="K622" s="9">
        <v>99.850625000000008</v>
      </c>
      <c r="L622" s="9">
        <v>2</v>
      </c>
      <c r="M622" s="9">
        <v>5</v>
      </c>
      <c r="N622" s="9">
        <v>2</v>
      </c>
      <c r="O622" s="9">
        <v>3</v>
      </c>
    </row>
    <row r="623" spans="1:15" x14ac:dyDescent="0.3">
      <c r="A623" s="13">
        <v>102.375</v>
      </c>
      <c r="B623" s="17" t="s">
        <v>137</v>
      </c>
      <c r="C623" s="17">
        <f t="shared" si="36"/>
        <v>2</v>
      </c>
      <c r="D623" s="14" t="s">
        <v>12</v>
      </c>
      <c r="E623" s="14">
        <f t="shared" si="37"/>
        <v>5</v>
      </c>
      <c r="F623" s="14" t="s">
        <v>15</v>
      </c>
      <c r="G623" s="14">
        <f t="shared" si="38"/>
        <v>2</v>
      </c>
      <c r="H623" s="14" t="s">
        <v>17</v>
      </c>
      <c r="I623" s="14" t="s">
        <v>143</v>
      </c>
      <c r="J623" s="14">
        <f t="shared" si="39"/>
        <v>3</v>
      </c>
      <c r="K623" s="9">
        <v>102.375</v>
      </c>
      <c r="L623" s="9">
        <v>2</v>
      </c>
      <c r="M623" s="9">
        <v>5</v>
      </c>
      <c r="N623" s="9">
        <v>2</v>
      </c>
      <c r="O623" s="9">
        <v>3</v>
      </c>
    </row>
    <row r="624" spans="1:15" x14ac:dyDescent="0.3">
      <c r="A624" s="13">
        <v>95.713333333333338</v>
      </c>
      <c r="B624" s="17" t="s">
        <v>137</v>
      </c>
      <c r="C624" s="17">
        <f t="shared" si="36"/>
        <v>2</v>
      </c>
      <c r="D624" s="14" t="s">
        <v>12</v>
      </c>
      <c r="E624" s="14">
        <f t="shared" si="37"/>
        <v>5</v>
      </c>
      <c r="F624" s="14" t="s">
        <v>15</v>
      </c>
      <c r="G624" s="14">
        <f t="shared" si="38"/>
        <v>2</v>
      </c>
      <c r="H624" s="14" t="s">
        <v>17</v>
      </c>
      <c r="I624" s="14" t="s">
        <v>143</v>
      </c>
      <c r="J624" s="14">
        <f t="shared" si="39"/>
        <v>3</v>
      </c>
      <c r="K624" s="9">
        <v>95.713333333333338</v>
      </c>
      <c r="L624" s="9">
        <v>2</v>
      </c>
      <c r="M624" s="9">
        <v>5</v>
      </c>
      <c r="N624" s="9">
        <v>2</v>
      </c>
      <c r="O624" s="9">
        <v>3</v>
      </c>
    </row>
    <row r="625" spans="1:15" x14ac:dyDescent="0.3">
      <c r="A625" s="13">
        <v>78.617500000000007</v>
      </c>
      <c r="B625" s="17" t="s">
        <v>137</v>
      </c>
      <c r="C625" s="17">
        <f t="shared" si="36"/>
        <v>2</v>
      </c>
      <c r="D625" s="14" t="s">
        <v>12</v>
      </c>
      <c r="E625" s="14">
        <f t="shared" si="37"/>
        <v>5</v>
      </c>
      <c r="F625" s="14" t="s">
        <v>15</v>
      </c>
      <c r="G625" s="14">
        <f t="shared" si="38"/>
        <v>2</v>
      </c>
      <c r="H625" s="14" t="s">
        <v>17</v>
      </c>
      <c r="I625" s="14" t="s">
        <v>143</v>
      </c>
      <c r="J625" s="14">
        <f t="shared" si="39"/>
        <v>3</v>
      </c>
      <c r="K625" s="9">
        <v>78.617500000000007</v>
      </c>
      <c r="L625" s="9">
        <v>2</v>
      </c>
      <c r="M625" s="9">
        <v>5</v>
      </c>
      <c r="N625" s="9">
        <v>2</v>
      </c>
      <c r="O625" s="9">
        <v>3</v>
      </c>
    </row>
    <row r="626" spans="1:15" x14ac:dyDescent="0.3">
      <c r="A626" s="13">
        <v>104.27749999999999</v>
      </c>
      <c r="B626" s="17" t="s">
        <v>137</v>
      </c>
      <c r="C626" s="17">
        <f t="shared" si="36"/>
        <v>2</v>
      </c>
      <c r="D626" s="14" t="s">
        <v>12</v>
      </c>
      <c r="E626" s="14">
        <f t="shared" si="37"/>
        <v>5</v>
      </c>
      <c r="F626" s="14" t="s">
        <v>15</v>
      </c>
      <c r="G626" s="14">
        <f t="shared" si="38"/>
        <v>2</v>
      </c>
      <c r="H626" s="14" t="s">
        <v>17</v>
      </c>
      <c r="I626" s="14" t="s">
        <v>143</v>
      </c>
      <c r="J626" s="14">
        <f t="shared" si="39"/>
        <v>3</v>
      </c>
      <c r="K626" s="9">
        <v>104.27749999999999</v>
      </c>
      <c r="L626" s="9">
        <v>2</v>
      </c>
      <c r="M626" s="9">
        <v>5</v>
      </c>
      <c r="N626" s="9">
        <v>2</v>
      </c>
      <c r="O626" s="9">
        <v>3</v>
      </c>
    </row>
    <row r="627" spans="1:15" x14ac:dyDescent="0.3">
      <c r="A627" s="13">
        <v>108.70437500000001</v>
      </c>
      <c r="B627" s="17" t="s">
        <v>137</v>
      </c>
      <c r="C627" s="17">
        <f t="shared" si="36"/>
        <v>2</v>
      </c>
      <c r="D627" s="14" t="s">
        <v>12</v>
      </c>
      <c r="E627" s="14">
        <f t="shared" si="37"/>
        <v>5</v>
      </c>
      <c r="F627" s="14" t="s">
        <v>15</v>
      </c>
      <c r="G627" s="14">
        <f t="shared" si="38"/>
        <v>2</v>
      </c>
      <c r="H627" s="14" t="s">
        <v>17</v>
      </c>
      <c r="I627" s="14" t="s">
        <v>143</v>
      </c>
      <c r="J627" s="14">
        <f t="shared" si="39"/>
        <v>3</v>
      </c>
      <c r="K627" s="9">
        <v>108.70437500000001</v>
      </c>
      <c r="L627" s="9">
        <v>2</v>
      </c>
      <c r="M627" s="9">
        <v>5</v>
      </c>
      <c r="N627" s="9">
        <v>2</v>
      </c>
      <c r="O627" s="9">
        <v>3</v>
      </c>
    </row>
    <row r="628" spans="1:15" x14ac:dyDescent="0.3">
      <c r="A628" s="13">
        <v>115.64</v>
      </c>
      <c r="B628" s="17" t="s">
        <v>137</v>
      </c>
      <c r="C628" s="17">
        <f t="shared" si="36"/>
        <v>2</v>
      </c>
      <c r="D628" s="14" t="s">
        <v>12</v>
      </c>
      <c r="E628" s="14">
        <f t="shared" si="37"/>
        <v>5</v>
      </c>
      <c r="F628" s="14" t="s">
        <v>15</v>
      </c>
      <c r="G628" s="14">
        <f t="shared" si="38"/>
        <v>2</v>
      </c>
      <c r="H628" s="14" t="s">
        <v>17</v>
      </c>
      <c r="I628" s="14" t="s">
        <v>143</v>
      </c>
      <c r="J628" s="14">
        <f t="shared" si="39"/>
        <v>3</v>
      </c>
      <c r="K628" s="9">
        <v>115.64</v>
      </c>
      <c r="L628" s="9">
        <v>2</v>
      </c>
      <c r="M628" s="9">
        <v>5</v>
      </c>
      <c r="N628" s="9">
        <v>2</v>
      </c>
      <c r="O628" s="9">
        <v>3</v>
      </c>
    </row>
    <row r="629" spans="1:15" x14ac:dyDescent="0.3">
      <c r="A629" s="13">
        <v>117.60000000000001</v>
      </c>
      <c r="B629" s="17" t="s">
        <v>137</v>
      </c>
      <c r="C629" s="17">
        <f t="shared" si="36"/>
        <v>2</v>
      </c>
      <c r="D629" s="14" t="s">
        <v>12</v>
      </c>
      <c r="E629" s="14">
        <f t="shared" si="37"/>
        <v>5</v>
      </c>
      <c r="F629" s="14" t="s">
        <v>15</v>
      </c>
      <c r="G629" s="14">
        <f t="shared" si="38"/>
        <v>2</v>
      </c>
      <c r="H629" s="14" t="s">
        <v>17</v>
      </c>
      <c r="I629" s="14" t="s">
        <v>143</v>
      </c>
      <c r="J629" s="14">
        <f t="shared" si="39"/>
        <v>3</v>
      </c>
      <c r="K629" s="9">
        <v>117.60000000000001</v>
      </c>
      <c r="L629" s="9">
        <v>2</v>
      </c>
      <c r="M629" s="9">
        <v>5</v>
      </c>
      <c r="N629" s="9">
        <v>2</v>
      </c>
      <c r="O629" s="9">
        <v>3</v>
      </c>
    </row>
    <row r="630" spans="1:15" x14ac:dyDescent="0.3">
      <c r="A630" s="13">
        <v>104.27749999999999</v>
      </c>
      <c r="B630" s="17" t="s">
        <v>137</v>
      </c>
      <c r="C630" s="17">
        <f t="shared" si="36"/>
        <v>2</v>
      </c>
      <c r="D630" s="14" t="s">
        <v>12</v>
      </c>
      <c r="E630" s="14">
        <f t="shared" si="37"/>
        <v>5</v>
      </c>
      <c r="F630" s="14" t="s">
        <v>15</v>
      </c>
      <c r="G630" s="14">
        <f t="shared" si="38"/>
        <v>2</v>
      </c>
      <c r="H630" s="14" t="s">
        <v>17</v>
      </c>
      <c r="I630" s="14" t="s">
        <v>143</v>
      </c>
      <c r="J630" s="14">
        <f t="shared" si="39"/>
        <v>3</v>
      </c>
      <c r="K630" s="9">
        <v>104.27749999999999</v>
      </c>
      <c r="L630" s="9">
        <v>2</v>
      </c>
      <c r="M630" s="9">
        <v>5</v>
      </c>
      <c r="N630" s="9">
        <v>2</v>
      </c>
      <c r="O630" s="9">
        <v>3</v>
      </c>
    </row>
    <row r="631" spans="1:15" x14ac:dyDescent="0.3">
      <c r="A631" s="13">
        <v>80.155000000000001</v>
      </c>
      <c r="B631" s="17" t="s">
        <v>137</v>
      </c>
      <c r="C631" s="17">
        <f t="shared" si="36"/>
        <v>2</v>
      </c>
      <c r="D631" s="14" t="s">
        <v>12</v>
      </c>
      <c r="E631" s="14">
        <f t="shared" si="37"/>
        <v>5</v>
      </c>
      <c r="F631" s="14" t="s">
        <v>15</v>
      </c>
      <c r="G631" s="14">
        <f t="shared" si="38"/>
        <v>2</v>
      </c>
      <c r="H631" s="14" t="s">
        <v>17</v>
      </c>
      <c r="I631" s="14" t="s">
        <v>143</v>
      </c>
      <c r="J631" s="14">
        <f t="shared" si="39"/>
        <v>3</v>
      </c>
      <c r="K631" s="9">
        <v>80.155000000000001</v>
      </c>
      <c r="L631" s="9">
        <v>2</v>
      </c>
      <c r="M631" s="9">
        <v>5</v>
      </c>
      <c r="N631" s="9">
        <v>2</v>
      </c>
      <c r="O631" s="9">
        <v>3</v>
      </c>
    </row>
    <row r="632" spans="1:15" x14ac:dyDescent="0.3">
      <c r="A632" s="13">
        <v>103.29375</v>
      </c>
      <c r="B632" s="17" t="s">
        <v>137</v>
      </c>
      <c r="C632" s="17">
        <f t="shared" si="36"/>
        <v>2</v>
      </c>
      <c r="D632" s="14" t="s">
        <v>12</v>
      </c>
      <c r="E632" s="14">
        <f t="shared" si="37"/>
        <v>5</v>
      </c>
      <c r="F632" s="14" t="s">
        <v>15</v>
      </c>
      <c r="G632" s="14">
        <f t="shared" si="38"/>
        <v>2</v>
      </c>
      <c r="H632" s="14" t="s">
        <v>17</v>
      </c>
      <c r="I632" s="14" t="s">
        <v>143</v>
      </c>
      <c r="J632" s="14">
        <f t="shared" si="39"/>
        <v>3</v>
      </c>
      <c r="K632" s="9">
        <v>103.29375</v>
      </c>
      <c r="L632" s="9">
        <v>2</v>
      </c>
      <c r="M632" s="9">
        <v>5</v>
      </c>
      <c r="N632" s="9">
        <v>2</v>
      </c>
      <c r="O632" s="9">
        <v>3</v>
      </c>
    </row>
    <row r="633" spans="1:15" x14ac:dyDescent="0.3">
      <c r="A633" s="13">
        <v>113.13124999999999</v>
      </c>
      <c r="B633" s="17" t="s">
        <v>137</v>
      </c>
      <c r="C633" s="17">
        <f t="shared" si="36"/>
        <v>2</v>
      </c>
      <c r="D633" s="14" t="s">
        <v>12</v>
      </c>
      <c r="E633" s="14">
        <f t="shared" si="37"/>
        <v>5</v>
      </c>
      <c r="F633" s="14" t="s">
        <v>15</v>
      </c>
      <c r="G633" s="14">
        <f t="shared" si="38"/>
        <v>2</v>
      </c>
      <c r="H633" s="14" t="s">
        <v>17</v>
      </c>
      <c r="I633" s="14" t="s">
        <v>143</v>
      </c>
      <c r="J633" s="14">
        <f t="shared" si="39"/>
        <v>3</v>
      </c>
      <c r="K633" s="9">
        <v>113.13124999999999</v>
      </c>
      <c r="L633" s="9">
        <v>2</v>
      </c>
      <c r="M633" s="9">
        <v>5</v>
      </c>
      <c r="N633" s="9">
        <v>2</v>
      </c>
      <c r="O633" s="9">
        <v>3</v>
      </c>
    </row>
    <row r="634" spans="1:15" x14ac:dyDescent="0.3">
      <c r="A634" s="13">
        <v>81.34</v>
      </c>
      <c r="B634" s="17" t="s">
        <v>137</v>
      </c>
      <c r="C634" s="17">
        <f t="shared" si="36"/>
        <v>2</v>
      </c>
      <c r="D634" s="14" t="s">
        <v>12</v>
      </c>
      <c r="E634" s="14">
        <f t="shared" si="37"/>
        <v>5</v>
      </c>
      <c r="F634" s="14" t="s">
        <v>15</v>
      </c>
      <c r="G634" s="14">
        <f t="shared" si="38"/>
        <v>2</v>
      </c>
      <c r="H634" s="14" t="s">
        <v>17</v>
      </c>
      <c r="I634" s="14" t="s">
        <v>143</v>
      </c>
      <c r="J634" s="14">
        <f t="shared" si="39"/>
        <v>3</v>
      </c>
      <c r="K634" s="9">
        <v>81.34</v>
      </c>
      <c r="L634" s="9">
        <v>2</v>
      </c>
      <c r="M634" s="9">
        <v>5</v>
      </c>
      <c r="N634" s="9">
        <v>2</v>
      </c>
      <c r="O634" s="9">
        <v>3</v>
      </c>
    </row>
    <row r="635" spans="1:15" x14ac:dyDescent="0.3">
      <c r="A635" s="13">
        <v>119.03375</v>
      </c>
      <c r="B635" s="17" t="s">
        <v>137</v>
      </c>
      <c r="C635" s="17">
        <f t="shared" si="36"/>
        <v>2</v>
      </c>
      <c r="D635" s="14" t="s">
        <v>12</v>
      </c>
      <c r="E635" s="14">
        <f t="shared" si="37"/>
        <v>5</v>
      </c>
      <c r="F635" s="14" t="s">
        <v>15</v>
      </c>
      <c r="G635" s="14">
        <f t="shared" si="38"/>
        <v>2</v>
      </c>
      <c r="H635" s="14" t="s">
        <v>17</v>
      </c>
      <c r="I635" s="14" t="s">
        <v>143</v>
      </c>
      <c r="J635" s="14">
        <f t="shared" si="39"/>
        <v>3</v>
      </c>
      <c r="K635" s="9">
        <v>119.03375</v>
      </c>
      <c r="L635" s="9">
        <v>2</v>
      </c>
      <c r="M635" s="9">
        <v>5</v>
      </c>
      <c r="N635" s="9">
        <v>2</v>
      </c>
      <c r="O635" s="9">
        <v>3</v>
      </c>
    </row>
    <row r="636" spans="1:15" x14ac:dyDescent="0.3">
      <c r="A636" s="13">
        <v>107.80875</v>
      </c>
      <c r="B636" s="17" t="s">
        <v>137</v>
      </c>
      <c r="C636" s="17">
        <f t="shared" si="36"/>
        <v>2</v>
      </c>
      <c r="D636" s="14" t="s">
        <v>12</v>
      </c>
      <c r="E636" s="14">
        <f t="shared" si="37"/>
        <v>5</v>
      </c>
      <c r="F636" s="14" t="s">
        <v>15</v>
      </c>
      <c r="G636" s="14">
        <f t="shared" si="38"/>
        <v>2</v>
      </c>
      <c r="H636" s="14" t="s">
        <v>17</v>
      </c>
      <c r="I636" s="14" t="s">
        <v>143</v>
      </c>
      <c r="J636" s="14">
        <f t="shared" si="39"/>
        <v>3</v>
      </c>
      <c r="K636" s="9">
        <v>107.80875</v>
      </c>
      <c r="L636" s="9">
        <v>2</v>
      </c>
      <c r="M636" s="9">
        <v>5</v>
      </c>
      <c r="N636" s="9">
        <v>2</v>
      </c>
      <c r="O636" s="9">
        <v>3</v>
      </c>
    </row>
    <row r="637" spans="1:15" x14ac:dyDescent="0.3">
      <c r="A637" s="13">
        <v>104.86</v>
      </c>
      <c r="B637" s="17" t="s">
        <v>137</v>
      </c>
      <c r="C637" s="17">
        <f t="shared" si="36"/>
        <v>2</v>
      </c>
      <c r="D637" s="14" t="s">
        <v>12</v>
      </c>
      <c r="E637" s="14">
        <f t="shared" si="37"/>
        <v>5</v>
      </c>
      <c r="F637" s="14" t="s">
        <v>15</v>
      </c>
      <c r="G637" s="14">
        <f t="shared" si="38"/>
        <v>2</v>
      </c>
      <c r="H637" s="14" t="s">
        <v>17</v>
      </c>
      <c r="I637" s="14" t="s">
        <v>143</v>
      </c>
      <c r="J637" s="14">
        <f t="shared" si="39"/>
        <v>3</v>
      </c>
      <c r="K637" s="9">
        <v>104.86</v>
      </c>
      <c r="L637" s="9">
        <v>2</v>
      </c>
      <c r="M637" s="9">
        <v>5</v>
      </c>
      <c r="N637" s="9">
        <v>2</v>
      </c>
      <c r="O637" s="9">
        <v>3</v>
      </c>
    </row>
    <row r="638" spans="1:15" x14ac:dyDescent="0.3">
      <c r="A638" s="13">
        <v>96.899374999999992</v>
      </c>
      <c r="B638" s="17" t="s">
        <v>137</v>
      </c>
      <c r="C638" s="17">
        <f t="shared" si="36"/>
        <v>2</v>
      </c>
      <c r="D638" s="14" t="s">
        <v>12</v>
      </c>
      <c r="E638" s="14">
        <f t="shared" si="37"/>
        <v>5</v>
      </c>
      <c r="F638" s="14" t="s">
        <v>15</v>
      </c>
      <c r="G638" s="14">
        <f t="shared" si="38"/>
        <v>2</v>
      </c>
      <c r="H638" s="14" t="s">
        <v>17</v>
      </c>
      <c r="I638" s="14" t="s">
        <v>143</v>
      </c>
      <c r="J638" s="14">
        <f t="shared" si="39"/>
        <v>3</v>
      </c>
      <c r="K638" s="9">
        <v>96.899374999999992</v>
      </c>
      <c r="L638" s="9">
        <v>2</v>
      </c>
      <c r="M638" s="9">
        <v>5</v>
      </c>
      <c r="N638" s="9">
        <v>2</v>
      </c>
      <c r="O638" s="9">
        <v>3</v>
      </c>
    </row>
    <row r="639" spans="1:15" x14ac:dyDescent="0.3">
      <c r="A639" s="13">
        <v>78.617500000000007</v>
      </c>
      <c r="B639" s="17" t="s">
        <v>137</v>
      </c>
      <c r="C639" s="17">
        <f t="shared" si="36"/>
        <v>2</v>
      </c>
      <c r="D639" s="14" t="s">
        <v>12</v>
      </c>
      <c r="E639" s="14">
        <f t="shared" si="37"/>
        <v>5</v>
      </c>
      <c r="F639" s="14" t="s">
        <v>15</v>
      </c>
      <c r="G639" s="14">
        <f t="shared" si="38"/>
        <v>2</v>
      </c>
      <c r="H639" s="14" t="s">
        <v>17</v>
      </c>
      <c r="I639" s="14" t="s">
        <v>143</v>
      </c>
      <c r="J639" s="14">
        <f t="shared" si="39"/>
        <v>3</v>
      </c>
      <c r="K639" s="9">
        <v>78.617500000000007</v>
      </c>
      <c r="L639" s="9">
        <v>2</v>
      </c>
      <c r="M639" s="9">
        <v>5</v>
      </c>
      <c r="N639" s="9">
        <v>2</v>
      </c>
      <c r="O639" s="9">
        <v>3</v>
      </c>
    </row>
    <row r="640" spans="1:15" x14ac:dyDescent="0.3">
      <c r="A640" s="13">
        <v>93.948125000000005</v>
      </c>
      <c r="B640" s="17" t="s">
        <v>137</v>
      </c>
      <c r="C640" s="17">
        <f t="shared" si="36"/>
        <v>2</v>
      </c>
      <c r="D640" s="14" t="s">
        <v>12</v>
      </c>
      <c r="E640" s="14">
        <f t="shared" si="37"/>
        <v>5</v>
      </c>
      <c r="F640" s="14" t="s">
        <v>15</v>
      </c>
      <c r="G640" s="14">
        <f t="shared" si="38"/>
        <v>2</v>
      </c>
      <c r="H640" s="14" t="s">
        <v>17</v>
      </c>
      <c r="I640" s="14" t="s">
        <v>143</v>
      </c>
      <c r="J640" s="14">
        <f t="shared" si="39"/>
        <v>3</v>
      </c>
      <c r="K640" s="9">
        <v>93.948125000000005</v>
      </c>
      <c r="L640" s="9">
        <v>2</v>
      </c>
      <c r="M640" s="9">
        <v>5</v>
      </c>
      <c r="N640" s="9">
        <v>2</v>
      </c>
      <c r="O640" s="9">
        <v>3</v>
      </c>
    </row>
    <row r="641" spans="1:15" x14ac:dyDescent="0.3">
      <c r="A641" s="13">
        <v>89.029375000000002</v>
      </c>
      <c r="B641" s="17" t="s">
        <v>137</v>
      </c>
      <c r="C641" s="17">
        <f t="shared" si="36"/>
        <v>2</v>
      </c>
      <c r="D641" s="14" t="s">
        <v>12</v>
      </c>
      <c r="E641" s="14">
        <f t="shared" si="37"/>
        <v>5</v>
      </c>
      <c r="F641" s="14" t="s">
        <v>15</v>
      </c>
      <c r="G641" s="14">
        <f t="shared" si="38"/>
        <v>2</v>
      </c>
      <c r="H641" s="14" t="s">
        <v>17</v>
      </c>
      <c r="I641" s="14" t="s">
        <v>143</v>
      </c>
      <c r="J641" s="14">
        <f t="shared" si="39"/>
        <v>3</v>
      </c>
      <c r="K641" s="9">
        <v>89.029375000000002</v>
      </c>
      <c r="L641" s="9">
        <v>2</v>
      </c>
      <c r="M641" s="9">
        <v>5</v>
      </c>
      <c r="N641" s="9">
        <v>2</v>
      </c>
      <c r="O641" s="9">
        <v>3</v>
      </c>
    </row>
    <row r="642" spans="1:15" x14ac:dyDescent="0.3">
      <c r="A642" s="13">
        <v>90.813333333333318</v>
      </c>
      <c r="B642" s="17" t="s">
        <v>137</v>
      </c>
      <c r="C642" s="17">
        <f t="shared" si="36"/>
        <v>2</v>
      </c>
      <c r="D642" s="14" t="s">
        <v>12</v>
      </c>
      <c r="E642" s="14">
        <f t="shared" si="37"/>
        <v>5</v>
      </c>
      <c r="F642" s="14" t="s">
        <v>15</v>
      </c>
      <c r="G642" s="14">
        <f t="shared" si="38"/>
        <v>2</v>
      </c>
      <c r="H642" s="14" t="s">
        <v>17</v>
      </c>
      <c r="I642" s="14" t="s">
        <v>143</v>
      </c>
      <c r="J642" s="14">
        <f t="shared" si="39"/>
        <v>3</v>
      </c>
      <c r="K642" s="9">
        <v>90.813333333333318</v>
      </c>
      <c r="L642" s="9">
        <v>2</v>
      </c>
      <c r="M642" s="9">
        <v>5</v>
      </c>
      <c r="N642" s="9">
        <v>2</v>
      </c>
      <c r="O642" s="9">
        <v>3</v>
      </c>
    </row>
    <row r="643" spans="1:15" x14ac:dyDescent="0.3">
      <c r="A643" s="13">
        <v>102.31</v>
      </c>
      <c r="B643" s="17" t="s">
        <v>137</v>
      </c>
      <c r="C643" s="17">
        <f t="shared" ref="C643:C706" si="40">IF(B643="Morning",1,IF(B643="Afternoon",2,IF(B643="Evening",3,IF(B643="late Evening",4,IF(B643="Break",5)))))</f>
        <v>2</v>
      </c>
      <c r="D643" s="14" t="s">
        <v>12</v>
      </c>
      <c r="E643" s="14">
        <f t="shared" ref="E643:E706" si="41">IF(D643="Greetings",1,IF(D643="Break",2,IF(D643="Closing",3,IF(D643="demonstration",4,IF(D643="Hands on",5,IF(D643="Introduction",6,IF(D643="Lecture",7,IF(D643="No Activity",8,IF(D643="Peer Learning",9)))))))))</f>
        <v>5</v>
      </c>
      <c r="F643" s="14" t="s">
        <v>15</v>
      </c>
      <c r="G643" s="14">
        <f t="shared" ref="G643:G706" si="42">IF(F643="On Campus",1,IF(F643="Off Campus",2))</f>
        <v>2</v>
      </c>
      <c r="H643" s="14" t="s">
        <v>17</v>
      </c>
      <c r="I643" s="14" t="s">
        <v>143</v>
      </c>
      <c r="J643" s="14">
        <f t="shared" ref="J643:J706" si="43">IF(I643="Tools_Digital Drawing",1,IF(I643="Spatial Design",2,IF(I643="Technical Contexts",3)))</f>
        <v>3</v>
      </c>
      <c r="K643" s="9">
        <v>102.31</v>
      </c>
      <c r="L643" s="9">
        <v>2</v>
      </c>
      <c r="M643" s="9">
        <v>5</v>
      </c>
      <c r="N643" s="9">
        <v>2</v>
      </c>
      <c r="O643" s="9">
        <v>3</v>
      </c>
    </row>
    <row r="644" spans="1:15" x14ac:dyDescent="0.3">
      <c r="A644" s="13">
        <v>109.19624999999999</v>
      </c>
      <c r="B644" s="17" t="s">
        <v>137</v>
      </c>
      <c r="C644" s="17">
        <f t="shared" si="40"/>
        <v>2</v>
      </c>
      <c r="D644" s="14" t="s">
        <v>12</v>
      </c>
      <c r="E644" s="14">
        <f t="shared" si="41"/>
        <v>5</v>
      </c>
      <c r="F644" s="14" t="s">
        <v>15</v>
      </c>
      <c r="G644" s="14">
        <f t="shared" si="42"/>
        <v>2</v>
      </c>
      <c r="H644" s="14" t="s">
        <v>17</v>
      </c>
      <c r="I644" s="14" t="s">
        <v>143</v>
      </c>
      <c r="J644" s="14">
        <f t="shared" si="43"/>
        <v>3</v>
      </c>
      <c r="K644" s="9">
        <v>109.19624999999999</v>
      </c>
      <c r="L644" s="9">
        <v>2</v>
      </c>
      <c r="M644" s="9">
        <v>5</v>
      </c>
      <c r="N644" s="9">
        <v>2</v>
      </c>
      <c r="O644" s="9">
        <v>3</v>
      </c>
    </row>
    <row r="645" spans="1:15" x14ac:dyDescent="0.3">
      <c r="A645" s="13">
        <v>101.32625</v>
      </c>
      <c r="B645" s="17" t="s">
        <v>137</v>
      </c>
      <c r="C645" s="17">
        <f t="shared" si="40"/>
        <v>2</v>
      </c>
      <c r="D645" s="14" t="s">
        <v>12</v>
      </c>
      <c r="E645" s="14">
        <f t="shared" si="41"/>
        <v>5</v>
      </c>
      <c r="F645" s="14" t="s">
        <v>15</v>
      </c>
      <c r="G645" s="14">
        <f t="shared" si="42"/>
        <v>2</v>
      </c>
      <c r="H645" s="14" t="s">
        <v>17</v>
      </c>
      <c r="I645" s="14" t="s">
        <v>143</v>
      </c>
      <c r="J645" s="14">
        <f t="shared" si="43"/>
        <v>3</v>
      </c>
      <c r="K645" s="9">
        <v>101.32625</v>
      </c>
      <c r="L645" s="9">
        <v>2</v>
      </c>
      <c r="M645" s="9">
        <v>5</v>
      </c>
      <c r="N645" s="9">
        <v>2</v>
      </c>
      <c r="O645" s="9">
        <v>3</v>
      </c>
    </row>
    <row r="646" spans="1:15" x14ac:dyDescent="0.3">
      <c r="A646" s="13">
        <v>101.32625</v>
      </c>
      <c r="B646" s="17" t="s">
        <v>137</v>
      </c>
      <c r="C646" s="17">
        <f t="shared" si="40"/>
        <v>2</v>
      </c>
      <c r="D646" s="14" t="s">
        <v>12</v>
      </c>
      <c r="E646" s="14">
        <f t="shared" si="41"/>
        <v>5</v>
      </c>
      <c r="F646" s="14" t="s">
        <v>15</v>
      </c>
      <c r="G646" s="14">
        <f t="shared" si="42"/>
        <v>2</v>
      </c>
      <c r="H646" s="14" t="s">
        <v>17</v>
      </c>
      <c r="I646" s="14" t="s">
        <v>143</v>
      </c>
      <c r="J646" s="14">
        <f t="shared" si="43"/>
        <v>3</v>
      </c>
      <c r="K646" s="9">
        <v>101.32625</v>
      </c>
      <c r="L646" s="9">
        <v>2</v>
      </c>
      <c r="M646" s="9">
        <v>5</v>
      </c>
      <c r="N646" s="9">
        <v>2</v>
      </c>
      <c r="O646" s="9">
        <v>3</v>
      </c>
    </row>
    <row r="647" spans="1:15" x14ac:dyDescent="0.3">
      <c r="A647" s="13">
        <v>100.83437499999999</v>
      </c>
      <c r="B647" s="17" t="s">
        <v>10</v>
      </c>
      <c r="C647" s="17">
        <f t="shared" si="40"/>
        <v>5</v>
      </c>
      <c r="D647" s="14" t="s">
        <v>12</v>
      </c>
      <c r="E647" s="14">
        <f t="shared" si="41"/>
        <v>5</v>
      </c>
      <c r="F647" s="14" t="s">
        <v>15</v>
      </c>
      <c r="G647" s="14">
        <f t="shared" si="42"/>
        <v>2</v>
      </c>
      <c r="H647" s="14" t="s">
        <v>17</v>
      </c>
      <c r="I647" s="14" t="s">
        <v>143</v>
      </c>
      <c r="J647" s="14">
        <f t="shared" si="43"/>
        <v>3</v>
      </c>
      <c r="K647" s="9">
        <v>100.83437499999999</v>
      </c>
      <c r="L647" s="9">
        <v>5</v>
      </c>
      <c r="M647" s="9">
        <v>5</v>
      </c>
      <c r="N647" s="9">
        <v>2</v>
      </c>
      <c r="O647" s="9">
        <v>3</v>
      </c>
    </row>
    <row r="648" spans="1:15" x14ac:dyDescent="0.3">
      <c r="A648" s="13">
        <v>89.833333333333329</v>
      </c>
      <c r="B648" s="17" t="s">
        <v>10</v>
      </c>
      <c r="C648" s="17">
        <f t="shared" si="40"/>
        <v>5</v>
      </c>
      <c r="D648" s="14" t="s">
        <v>12</v>
      </c>
      <c r="E648" s="14">
        <f t="shared" si="41"/>
        <v>5</v>
      </c>
      <c r="F648" s="14" t="s">
        <v>15</v>
      </c>
      <c r="G648" s="14">
        <f t="shared" si="42"/>
        <v>2</v>
      </c>
      <c r="H648" s="14" t="s">
        <v>17</v>
      </c>
      <c r="I648" s="14" t="s">
        <v>143</v>
      </c>
      <c r="J648" s="14">
        <f t="shared" si="43"/>
        <v>3</v>
      </c>
      <c r="K648" s="9">
        <v>89.833333333333329</v>
      </c>
      <c r="L648" s="9">
        <v>5</v>
      </c>
      <c r="M648" s="9">
        <v>5</v>
      </c>
      <c r="N648" s="9">
        <v>2</v>
      </c>
      <c r="O648" s="9">
        <v>3</v>
      </c>
    </row>
    <row r="649" spans="1:15" x14ac:dyDescent="0.3">
      <c r="A649" s="13">
        <v>104.27749999999999</v>
      </c>
      <c r="B649" s="17" t="s">
        <v>10</v>
      </c>
      <c r="C649" s="17">
        <f t="shared" si="40"/>
        <v>5</v>
      </c>
      <c r="D649" s="14" t="s">
        <v>12</v>
      </c>
      <c r="E649" s="14">
        <f t="shared" si="41"/>
        <v>5</v>
      </c>
      <c r="F649" s="14" t="s">
        <v>15</v>
      </c>
      <c r="G649" s="14">
        <f t="shared" si="42"/>
        <v>2</v>
      </c>
      <c r="H649" s="14" t="s">
        <v>17</v>
      </c>
      <c r="I649" s="14" t="s">
        <v>143</v>
      </c>
      <c r="J649" s="14">
        <f t="shared" si="43"/>
        <v>3</v>
      </c>
      <c r="K649" s="9">
        <v>104.27749999999999</v>
      </c>
      <c r="L649" s="9">
        <v>5</v>
      </c>
      <c r="M649" s="9">
        <v>5</v>
      </c>
      <c r="N649" s="9">
        <v>2</v>
      </c>
      <c r="O649" s="9">
        <v>3</v>
      </c>
    </row>
    <row r="650" spans="1:15" x14ac:dyDescent="0.3">
      <c r="A650" s="13">
        <v>121.49312499999999</v>
      </c>
      <c r="B650" s="17" t="s">
        <v>10</v>
      </c>
      <c r="C650" s="17">
        <f t="shared" si="40"/>
        <v>5</v>
      </c>
      <c r="D650" s="14" t="s">
        <v>12</v>
      </c>
      <c r="E650" s="14">
        <f t="shared" si="41"/>
        <v>5</v>
      </c>
      <c r="F650" s="14" t="s">
        <v>15</v>
      </c>
      <c r="G650" s="14">
        <f t="shared" si="42"/>
        <v>2</v>
      </c>
      <c r="H650" s="14" t="s">
        <v>18</v>
      </c>
      <c r="I650" s="14" t="s">
        <v>143</v>
      </c>
      <c r="J650" s="14">
        <f t="shared" si="43"/>
        <v>3</v>
      </c>
      <c r="K650" s="9">
        <v>121.49312499999999</v>
      </c>
      <c r="L650" s="9">
        <v>5</v>
      </c>
      <c r="M650" s="9">
        <v>5</v>
      </c>
      <c r="N650" s="9">
        <v>2</v>
      </c>
      <c r="O650" s="9">
        <v>3</v>
      </c>
    </row>
    <row r="651" spans="1:15" x14ac:dyDescent="0.3">
      <c r="A651" s="13">
        <v>94.08</v>
      </c>
      <c r="B651" s="17" t="s">
        <v>10</v>
      </c>
      <c r="C651" s="17">
        <f t="shared" si="40"/>
        <v>5</v>
      </c>
      <c r="D651" s="14" t="s">
        <v>12</v>
      </c>
      <c r="E651" s="14">
        <f t="shared" si="41"/>
        <v>5</v>
      </c>
      <c r="F651" s="14" t="s">
        <v>15</v>
      </c>
      <c r="G651" s="14">
        <f t="shared" si="42"/>
        <v>2</v>
      </c>
      <c r="H651" s="14" t="s">
        <v>17</v>
      </c>
      <c r="I651" s="14" t="s">
        <v>143</v>
      </c>
      <c r="J651" s="14">
        <f t="shared" si="43"/>
        <v>3</v>
      </c>
      <c r="K651" s="9">
        <v>94.08</v>
      </c>
      <c r="L651" s="9">
        <v>5</v>
      </c>
      <c r="M651" s="9">
        <v>5</v>
      </c>
      <c r="N651" s="9">
        <v>2</v>
      </c>
      <c r="O651" s="9">
        <v>3</v>
      </c>
    </row>
    <row r="652" spans="1:15" x14ac:dyDescent="0.3">
      <c r="A652" s="13">
        <v>135.00375000000003</v>
      </c>
      <c r="B652" s="17" t="s">
        <v>10</v>
      </c>
      <c r="C652" s="17">
        <f t="shared" si="40"/>
        <v>5</v>
      </c>
      <c r="D652" s="14" t="s">
        <v>12</v>
      </c>
      <c r="E652" s="14">
        <f t="shared" si="41"/>
        <v>5</v>
      </c>
      <c r="F652" s="14" t="s">
        <v>15</v>
      </c>
      <c r="G652" s="14">
        <f t="shared" si="42"/>
        <v>2</v>
      </c>
      <c r="H652" s="14" t="s">
        <v>18</v>
      </c>
      <c r="I652" s="14" t="s">
        <v>143</v>
      </c>
      <c r="J652" s="14">
        <f t="shared" si="43"/>
        <v>3</v>
      </c>
      <c r="K652" s="9">
        <v>135.00375000000003</v>
      </c>
      <c r="L652" s="9">
        <v>5</v>
      </c>
      <c r="M652" s="9">
        <v>5</v>
      </c>
      <c r="N652" s="9">
        <v>2</v>
      </c>
      <c r="O652" s="9">
        <v>3</v>
      </c>
    </row>
    <row r="653" spans="1:15" x14ac:dyDescent="0.3">
      <c r="A653" s="13">
        <v>99.358750000000015</v>
      </c>
      <c r="B653" s="17" t="s">
        <v>10</v>
      </c>
      <c r="C653" s="17">
        <f t="shared" si="40"/>
        <v>5</v>
      </c>
      <c r="D653" s="14" t="s">
        <v>12</v>
      </c>
      <c r="E653" s="14">
        <f t="shared" si="41"/>
        <v>5</v>
      </c>
      <c r="F653" s="14" t="s">
        <v>15</v>
      </c>
      <c r="G653" s="14">
        <f t="shared" si="42"/>
        <v>2</v>
      </c>
      <c r="H653" s="14" t="s">
        <v>17</v>
      </c>
      <c r="I653" s="14" t="s">
        <v>143</v>
      </c>
      <c r="J653" s="14">
        <f t="shared" si="43"/>
        <v>3</v>
      </c>
      <c r="K653" s="9">
        <v>99.358750000000015</v>
      </c>
      <c r="L653" s="9">
        <v>5</v>
      </c>
      <c r="M653" s="9">
        <v>5</v>
      </c>
      <c r="N653" s="9">
        <v>2</v>
      </c>
      <c r="O653" s="9">
        <v>3</v>
      </c>
    </row>
    <row r="654" spans="1:15" x14ac:dyDescent="0.3">
      <c r="A654" s="13">
        <v>106.68375</v>
      </c>
      <c r="B654" s="17" t="s">
        <v>10</v>
      </c>
      <c r="C654" s="17">
        <f t="shared" si="40"/>
        <v>5</v>
      </c>
      <c r="D654" s="14" t="s">
        <v>12</v>
      </c>
      <c r="E654" s="14">
        <f t="shared" si="41"/>
        <v>5</v>
      </c>
      <c r="F654" s="14" t="s">
        <v>15</v>
      </c>
      <c r="G654" s="14">
        <f t="shared" si="42"/>
        <v>2</v>
      </c>
      <c r="H654" s="14" t="s">
        <v>17</v>
      </c>
      <c r="I654" s="14" t="s">
        <v>143</v>
      </c>
      <c r="J654" s="14">
        <f t="shared" si="43"/>
        <v>3</v>
      </c>
      <c r="K654" s="9">
        <v>106.68375</v>
      </c>
      <c r="L654" s="9">
        <v>5</v>
      </c>
      <c r="M654" s="9">
        <v>5</v>
      </c>
      <c r="N654" s="9">
        <v>2</v>
      </c>
      <c r="O654" s="9">
        <v>3</v>
      </c>
    </row>
    <row r="655" spans="1:15" x14ac:dyDescent="0.3">
      <c r="A655" s="13">
        <v>91.488749999999996</v>
      </c>
      <c r="B655" s="17" t="s">
        <v>10</v>
      </c>
      <c r="C655" s="17">
        <f t="shared" si="40"/>
        <v>5</v>
      </c>
      <c r="D655" s="14" t="s">
        <v>12</v>
      </c>
      <c r="E655" s="14">
        <f t="shared" si="41"/>
        <v>5</v>
      </c>
      <c r="F655" s="14" t="s">
        <v>15</v>
      </c>
      <c r="G655" s="14">
        <f t="shared" si="42"/>
        <v>2</v>
      </c>
      <c r="H655" s="14" t="s">
        <v>17</v>
      </c>
      <c r="I655" s="14" t="s">
        <v>143</v>
      </c>
      <c r="J655" s="14">
        <f t="shared" si="43"/>
        <v>3</v>
      </c>
      <c r="K655" s="9">
        <v>91.488749999999996</v>
      </c>
      <c r="L655" s="9">
        <v>5</v>
      </c>
      <c r="M655" s="9">
        <v>5</v>
      </c>
      <c r="N655" s="9">
        <v>2</v>
      </c>
      <c r="O655" s="9">
        <v>3</v>
      </c>
    </row>
    <row r="656" spans="1:15" x14ac:dyDescent="0.3">
      <c r="A656" s="13">
        <v>94.733333333333334</v>
      </c>
      <c r="B656" s="17" t="s">
        <v>10</v>
      </c>
      <c r="C656" s="17">
        <f t="shared" si="40"/>
        <v>5</v>
      </c>
      <c r="D656" s="14" t="s">
        <v>12</v>
      </c>
      <c r="E656" s="14">
        <f t="shared" si="41"/>
        <v>5</v>
      </c>
      <c r="F656" s="14" t="s">
        <v>15</v>
      </c>
      <c r="G656" s="14">
        <f t="shared" si="42"/>
        <v>2</v>
      </c>
      <c r="H656" s="14" t="s">
        <v>17</v>
      </c>
      <c r="I656" s="14" t="s">
        <v>143</v>
      </c>
      <c r="J656" s="14">
        <f t="shared" si="43"/>
        <v>3</v>
      </c>
      <c r="K656" s="9">
        <v>94.733333333333334</v>
      </c>
      <c r="L656" s="9">
        <v>5</v>
      </c>
      <c r="M656" s="9">
        <v>5</v>
      </c>
      <c r="N656" s="9">
        <v>2</v>
      </c>
      <c r="O656" s="9">
        <v>3</v>
      </c>
    </row>
    <row r="657" spans="1:15" x14ac:dyDescent="0.3">
      <c r="A657" s="13">
        <v>84.602499999999992</v>
      </c>
      <c r="B657" s="17" t="s">
        <v>10</v>
      </c>
      <c r="C657" s="17">
        <f t="shared" si="40"/>
        <v>5</v>
      </c>
      <c r="D657" s="14" t="s">
        <v>12</v>
      </c>
      <c r="E657" s="14">
        <f t="shared" si="41"/>
        <v>5</v>
      </c>
      <c r="F657" s="14" t="s">
        <v>15</v>
      </c>
      <c r="G657" s="14">
        <f t="shared" si="42"/>
        <v>2</v>
      </c>
      <c r="H657" s="14" t="s">
        <v>17</v>
      </c>
      <c r="I657" s="14" t="s">
        <v>143</v>
      </c>
      <c r="J657" s="14">
        <f t="shared" si="43"/>
        <v>3</v>
      </c>
      <c r="K657" s="9">
        <v>84.602499999999992</v>
      </c>
      <c r="L657" s="9">
        <v>5</v>
      </c>
      <c r="M657" s="9">
        <v>5</v>
      </c>
      <c r="N657" s="9">
        <v>2</v>
      </c>
      <c r="O657" s="9">
        <v>3</v>
      </c>
    </row>
    <row r="658" spans="1:15" x14ac:dyDescent="0.3">
      <c r="A658" s="13">
        <v>77.321250000000006</v>
      </c>
      <c r="B658" s="17" t="s">
        <v>10</v>
      </c>
      <c r="C658" s="17">
        <f t="shared" si="40"/>
        <v>5</v>
      </c>
      <c r="D658" s="14" t="s">
        <v>10</v>
      </c>
      <c r="E658" s="14">
        <f t="shared" si="41"/>
        <v>2</v>
      </c>
      <c r="F658" s="14" t="s">
        <v>15</v>
      </c>
      <c r="G658" s="14">
        <f t="shared" si="42"/>
        <v>2</v>
      </c>
      <c r="H658" s="14" t="s">
        <v>17</v>
      </c>
      <c r="I658" s="14" t="s">
        <v>143</v>
      </c>
      <c r="J658" s="14">
        <f t="shared" si="43"/>
        <v>3</v>
      </c>
      <c r="K658" s="9">
        <v>77.321250000000006</v>
      </c>
      <c r="L658" s="9">
        <v>5</v>
      </c>
      <c r="M658" s="9">
        <v>2</v>
      </c>
      <c r="N658" s="9">
        <v>2</v>
      </c>
      <c r="O658" s="9">
        <v>3</v>
      </c>
    </row>
    <row r="659" spans="1:15" x14ac:dyDescent="0.3">
      <c r="A659" s="13">
        <v>83.087500000000006</v>
      </c>
      <c r="B659" s="17" t="s">
        <v>10</v>
      </c>
      <c r="C659" s="17">
        <f t="shared" si="40"/>
        <v>5</v>
      </c>
      <c r="D659" s="14" t="s">
        <v>10</v>
      </c>
      <c r="E659" s="14">
        <f t="shared" si="41"/>
        <v>2</v>
      </c>
      <c r="F659" s="14" t="s">
        <v>15</v>
      </c>
      <c r="G659" s="14">
        <f t="shared" si="42"/>
        <v>2</v>
      </c>
      <c r="H659" s="14" t="s">
        <v>17</v>
      </c>
      <c r="I659" s="14" t="s">
        <v>143</v>
      </c>
      <c r="J659" s="14">
        <f t="shared" si="43"/>
        <v>3</v>
      </c>
      <c r="K659" s="9">
        <v>83.087500000000006</v>
      </c>
      <c r="L659" s="9">
        <v>5</v>
      </c>
      <c r="M659" s="9">
        <v>2</v>
      </c>
      <c r="N659" s="9">
        <v>2</v>
      </c>
      <c r="O659" s="9">
        <v>3</v>
      </c>
    </row>
    <row r="660" spans="1:15" x14ac:dyDescent="0.3">
      <c r="A660" s="13">
        <v>80.155000000000001</v>
      </c>
      <c r="B660" s="17" t="s">
        <v>10</v>
      </c>
      <c r="C660" s="17">
        <f t="shared" si="40"/>
        <v>5</v>
      </c>
      <c r="D660" s="14" t="s">
        <v>10</v>
      </c>
      <c r="E660" s="14">
        <f t="shared" si="41"/>
        <v>2</v>
      </c>
      <c r="F660" s="14" t="s">
        <v>15</v>
      </c>
      <c r="G660" s="14">
        <f t="shared" si="42"/>
        <v>2</v>
      </c>
      <c r="H660" s="14" t="s">
        <v>17</v>
      </c>
      <c r="I660" s="14" t="s">
        <v>143</v>
      </c>
      <c r="J660" s="14">
        <f t="shared" si="43"/>
        <v>3</v>
      </c>
      <c r="K660" s="9">
        <v>80.155000000000001</v>
      </c>
      <c r="L660" s="9">
        <v>5</v>
      </c>
      <c r="M660" s="9">
        <v>2</v>
      </c>
      <c r="N660" s="9">
        <v>2</v>
      </c>
      <c r="O660" s="9">
        <v>3</v>
      </c>
    </row>
    <row r="661" spans="1:15" x14ac:dyDescent="0.3">
      <c r="A661" s="13">
        <v>80.175625000000011</v>
      </c>
      <c r="B661" s="17" t="s">
        <v>10</v>
      </c>
      <c r="C661" s="17">
        <f t="shared" si="40"/>
        <v>5</v>
      </c>
      <c r="D661" s="14" t="s">
        <v>10</v>
      </c>
      <c r="E661" s="14">
        <f t="shared" si="41"/>
        <v>2</v>
      </c>
      <c r="F661" s="14" t="s">
        <v>15</v>
      </c>
      <c r="G661" s="14">
        <f t="shared" si="42"/>
        <v>2</v>
      </c>
      <c r="H661" s="14" t="s">
        <v>17</v>
      </c>
      <c r="I661" s="14" t="s">
        <v>143</v>
      </c>
      <c r="J661" s="14">
        <f t="shared" si="43"/>
        <v>3</v>
      </c>
      <c r="K661" s="9">
        <v>80.175625000000011</v>
      </c>
      <c r="L661" s="9">
        <v>5</v>
      </c>
      <c r="M661" s="9">
        <v>2</v>
      </c>
      <c r="N661" s="9">
        <v>2</v>
      </c>
      <c r="O661" s="9">
        <v>3</v>
      </c>
    </row>
    <row r="662" spans="1:15" x14ac:dyDescent="0.3">
      <c r="A662" s="13">
        <v>82.143124999999998</v>
      </c>
      <c r="B662" s="17" t="s">
        <v>10</v>
      </c>
      <c r="C662" s="17">
        <f t="shared" si="40"/>
        <v>5</v>
      </c>
      <c r="D662" s="14" t="s">
        <v>10</v>
      </c>
      <c r="E662" s="14">
        <f t="shared" si="41"/>
        <v>2</v>
      </c>
      <c r="F662" s="14" t="s">
        <v>15</v>
      </c>
      <c r="G662" s="14">
        <f t="shared" si="42"/>
        <v>2</v>
      </c>
      <c r="H662" s="14" t="s">
        <v>17</v>
      </c>
      <c r="I662" s="14" t="s">
        <v>143</v>
      </c>
      <c r="J662" s="14">
        <f t="shared" si="43"/>
        <v>3</v>
      </c>
      <c r="K662" s="9">
        <v>82.143124999999998</v>
      </c>
      <c r="L662" s="9">
        <v>5</v>
      </c>
      <c r="M662" s="9">
        <v>2</v>
      </c>
      <c r="N662" s="9">
        <v>2</v>
      </c>
      <c r="O662" s="9">
        <v>3</v>
      </c>
    </row>
    <row r="663" spans="1:15" x14ac:dyDescent="0.3">
      <c r="A663" s="13">
        <v>90.160000000000011</v>
      </c>
      <c r="B663" s="17" t="s">
        <v>10</v>
      </c>
      <c r="C663" s="17">
        <f t="shared" si="40"/>
        <v>5</v>
      </c>
      <c r="D663" s="14" t="s">
        <v>10</v>
      </c>
      <c r="E663" s="14">
        <f t="shared" si="41"/>
        <v>2</v>
      </c>
      <c r="F663" s="14" t="s">
        <v>15</v>
      </c>
      <c r="G663" s="14">
        <f t="shared" si="42"/>
        <v>2</v>
      </c>
      <c r="H663" s="14" t="s">
        <v>17</v>
      </c>
      <c r="I663" s="14" t="s">
        <v>143</v>
      </c>
      <c r="J663" s="14">
        <f t="shared" si="43"/>
        <v>3</v>
      </c>
      <c r="K663" s="9">
        <v>90.160000000000011</v>
      </c>
      <c r="L663" s="9">
        <v>5</v>
      </c>
      <c r="M663" s="9">
        <v>2</v>
      </c>
      <c r="N663" s="9">
        <v>2</v>
      </c>
      <c r="O663" s="9">
        <v>3</v>
      </c>
    </row>
    <row r="664" spans="1:15" x14ac:dyDescent="0.3">
      <c r="A664" s="13">
        <v>78.617500000000007</v>
      </c>
      <c r="B664" s="17" t="s">
        <v>10</v>
      </c>
      <c r="C664" s="17">
        <f t="shared" si="40"/>
        <v>5</v>
      </c>
      <c r="D664" s="14" t="s">
        <v>10</v>
      </c>
      <c r="E664" s="14">
        <f t="shared" si="41"/>
        <v>2</v>
      </c>
      <c r="F664" s="14" t="s">
        <v>15</v>
      </c>
      <c r="G664" s="14">
        <f t="shared" si="42"/>
        <v>2</v>
      </c>
      <c r="H664" s="14" t="s">
        <v>17</v>
      </c>
      <c r="I664" s="14" t="s">
        <v>143</v>
      </c>
      <c r="J664" s="14">
        <f t="shared" si="43"/>
        <v>3</v>
      </c>
      <c r="K664" s="9">
        <v>78.617500000000007</v>
      </c>
      <c r="L664" s="9">
        <v>5</v>
      </c>
      <c r="M664" s="9">
        <v>2</v>
      </c>
      <c r="N664" s="9">
        <v>2</v>
      </c>
      <c r="O664" s="9">
        <v>3</v>
      </c>
    </row>
    <row r="665" spans="1:15" x14ac:dyDescent="0.3">
      <c r="A665" s="13">
        <v>79.177500000000009</v>
      </c>
      <c r="B665" s="17" t="s">
        <v>10</v>
      </c>
      <c r="C665" s="17">
        <f t="shared" si="40"/>
        <v>5</v>
      </c>
      <c r="D665" s="14" t="s">
        <v>10</v>
      </c>
      <c r="E665" s="14">
        <f t="shared" si="41"/>
        <v>2</v>
      </c>
      <c r="F665" s="14" t="s">
        <v>15</v>
      </c>
      <c r="G665" s="14">
        <f t="shared" si="42"/>
        <v>2</v>
      </c>
      <c r="H665" s="14" t="s">
        <v>17</v>
      </c>
      <c r="I665" s="14" t="s">
        <v>143</v>
      </c>
      <c r="J665" s="14">
        <f t="shared" si="43"/>
        <v>3</v>
      </c>
      <c r="K665" s="9">
        <v>79.177500000000009</v>
      </c>
      <c r="L665" s="9">
        <v>5</v>
      </c>
      <c r="M665" s="9">
        <v>2</v>
      </c>
      <c r="N665" s="9">
        <v>2</v>
      </c>
      <c r="O665" s="9">
        <v>3</v>
      </c>
    </row>
    <row r="666" spans="1:15" x14ac:dyDescent="0.3">
      <c r="A666" s="13">
        <v>93.456249999999997</v>
      </c>
      <c r="B666" s="17" t="s">
        <v>10</v>
      </c>
      <c r="C666" s="17">
        <f t="shared" si="40"/>
        <v>5</v>
      </c>
      <c r="D666" s="14" t="s">
        <v>10</v>
      </c>
      <c r="E666" s="14">
        <f t="shared" si="41"/>
        <v>2</v>
      </c>
      <c r="F666" s="14" t="s">
        <v>15</v>
      </c>
      <c r="G666" s="14">
        <f t="shared" si="42"/>
        <v>2</v>
      </c>
      <c r="H666" s="14" t="s">
        <v>17</v>
      </c>
      <c r="I666" s="14" t="s">
        <v>143</v>
      </c>
      <c r="J666" s="14">
        <f t="shared" si="43"/>
        <v>3</v>
      </c>
      <c r="K666" s="9">
        <v>93.456249999999997</v>
      </c>
      <c r="L666" s="9">
        <v>5</v>
      </c>
      <c r="M666" s="9">
        <v>2</v>
      </c>
      <c r="N666" s="9">
        <v>2</v>
      </c>
      <c r="O666" s="9">
        <v>3</v>
      </c>
    </row>
    <row r="667" spans="1:15" x14ac:dyDescent="0.3">
      <c r="A667" s="13">
        <v>94.406666666666666</v>
      </c>
      <c r="B667" s="17" t="s">
        <v>10</v>
      </c>
      <c r="C667" s="17">
        <f t="shared" si="40"/>
        <v>5</v>
      </c>
      <c r="D667" s="14" t="s">
        <v>10</v>
      </c>
      <c r="E667" s="14">
        <f t="shared" si="41"/>
        <v>2</v>
      </c>
      <c r="F667" s="14" t="s">
        <v>15</v>
      </c>
      <c r="G667" s="14">
        <f t="shared" si="42"/>
        <v>2</v>
      </c>
      <c r="H667" s="14" t="s">
        <v>17</v>
      </c>
      <c r="I667" s="14" t="s">
        <v>143</v>
      </c>
      <c r="J667" s="14">
        <f t="shared" si="43"/>
        <v>3</v>
      </c>
      <c r="K667" s="9">
        <v>94.406666666666666</v>
      </c>
      <c r="L667" s="9">
        <v>5</v>
      </c>
      <c r="M667" s="9">
        <v>2</v>
      </c>
      <c r="N667" s="9">
        <v>2</v>
      </c>
      <c r="O667" s="9">
        <v>3</v>
      </c>
    </row>
    <row r="668" spans="1:15" x14ac:dyDescent="0.3">
      <c r="A668" s="13">
        <v>79.177500000000009</v>
      </c>
      <c r="B668" s="17" t="s">
        <v>10</v>
      </c>
      <c r="C668" s="17">
        <f t="shared" si="40"/>
        <v>5</v>
      </c>
      <c r="D668" s="14" t="s">
        <v>10</v>
      </c>
      <c r="E668" s="14">
        <f t="shared" si="41"/>
        <v>2</v>
      </c>
      <c r="F668" s="14" t="s">
        <v>15</v>
      </c>
      <c r="G668" s="14">
        <f t="shared" si="42"/>
        <v>2</v>
      </c>
      <c r="H668" s="14" t="s">
        <v>17</v>
      </c>
      <c r="I668" s="14" t="s">
        <v>143</v>
      </c>
      <c r="J668" s="14">
        <f t="shared" si="43"/>
        <v>3</v>
      </c>
      <c r="K668" s="9">
        <v>79.177500000000009</v>
      </c>
      <c r="L668" s="9">
        <v>5</v>
      </c>
      <c r="M668" s="9">
        <v>2</v>
      </c>
      <c r="N668" s="9">
        <v>2</v>
      </c>
      <c r="O668" s="9">
        <v>3</v>
      </c>
    </row>
    <row r="669" spans="1:15" x14ac:dyDescent="0.3">
      <c r="A669" s="13">
        <v>91.297500000000014</v>
      </c>
      <c r="B669" s="17" t="s">
        <v>10</v>
      </c>
      <c r="C669" s="17">
        <f t="shared" si="40"/>
        <v>5</v>
      </c>
      <c r="D669" s="14" t="s">
        <v>10</v>
      </c>
      <c r="E669" s="14">
        <f t="shared" si="41"/>
        <v>2</v>
      </c>
      <c r="F669" s="14" t="s">
        <v>15</v>
      </c>
      <c r="G669" s="14">
        <f t="shared" si="42"/>
        <v>2</v>
      </c>
      <c r="H669" s="14" t="s">
        <v>17</v>
      </c>
      <c r="I669" s="14" t="s">
        <v>143</v>
      </c>
      <c r="J669" s="14">
        <f t="shared" si="43"/>
        <v>3</v>
      </c>
      <c r="K669" s="9">
        <v>91.297500000000014</v>
      </c>
      <c r="L669" s="9">
        <v>5</v>
      </c>
      <c r="M669" s="9">
        <v>2</v>
      </c>
      <c r="N669" s="9">
        <v>2</v>
      </c>
      <c r="O669" s="9">
        <v>3</v>
      </c>
    </row>
    <row r="670" spans="1:15" x14ac:dyDescent="0.3">
      <c r="A670" s="13">
        <v>99.358750000000015</v>
      </c>
      <c r="B670" s="17" t="s">
        <v>10</v>
      </c>
      <c r="C670" s="17">
        <f t="shared" si="40"/>
        <v>5</v>
      </c>
      <c r="D670" s="14" t="s">
        <v>10</v>
      </c>
      <c r="E670" s="14">
        <f t="shared" si="41"/>
        <v>2</v>
      </c>
      <c r="F670" s="14" t="s">
        <v>15</v>
      </c>
      <c r="G670" s="14">
        <f t="shared" si="42"/>
        <v>2</v>
      </c>
      <c r="H670" s="14" t="s">
        <v>18</v>
      </c>
      <c r="I670" s="14" t="s">
        <v>143</v>
      </c>
      <c r="J670" s="14">
        <f t="shared" si="43"/>
        <v>3</v>
      </c>
      <c r="K670" s="9">
        <v>99.358750000000015</v>
      </c>
      <c r="L670" s="9">
        <v>5</v>
      </c>
      <c r="M670" s="9">
        <v>2</v>
      </c>
      <c r="N670" s="9">
        <v>2</v>
      </c>
      <c r="O670" s="9">
        <v>3</v>
      </c>
    </row>
    <row r="671" spans="1:15" x14ac:dyDescent="0.3">
      <c r="A671" s="13">
        <v>90.326250000000002</v>
      </c>
      <c r="B671" s="17" t="s">
        <v>10</v>
      </c>
      <c r="C671" s="17">
        <f t="shared" si="40"/>
        <v>5</v>
      </c>
      <c r="D671" s="14" t="s">
        <v>10</v>
      </c>
      <c r="E671" s="14">
        <f t="shared" si="41"/>
        <v>2</v>
      </c>
      <c r="F671" s="14" t="s">
        <v>15</v>
      </c>
      <c r="G671" s="14">
        <f t="shared" si="42"/>
        <v>2</v>
      </c>
      <c r="H671" s="14" t="s">
        <v>17</v>
      </c>
      <c r="I671" s="14" t="s">
        <v>143</v>
      </c>
      <c r="J671" s="14">
        <f t="shared" si="43"/>
        <v>3</v>
      </c>
      <c r="K671" s="9">
        <v>90.326250000000002</v>
      </c>
      <c r="L671" s="9">
        <v>5</v>
      </c>
      <c r="M671" s="9">
        <v>2</v>
      </c>
      <c r="N671" s="9">
        <v>2</v>
      </c>
      <c r="O671" s="9">
        <v>3</v>
      </c>
    </row>
    <row r="672" spans="1:15" x14ac:dyDescent="0.3">
      <c r="A672" s="13">
        <v>111.72000000000001</v>
      </c>
      <c r="B672" s="17" t="s">
        <v>10</v>
      </c>
      <c r="C672" s="17">
        <f t="shared" si="40"/>
        <v>5</v>
      </c>
      <c r="D672" s="14" t="s">
        <v>10</v>
      </c>
      <c r="E672" s="14">
        <f t="shared" si="41"/>
        <v>2</v>
      </c>
      <c r="F672" s="14" t="s">
        <v>15</v>
      </c>
      <c r="G672" s="14">
        <f t="shared" si="42"/>
        <v>2</v>
      </c>
      <c r="H672" s="14" t="s">
        <v>18</v>
      </c>
      <c r="I672" s="14" t="s">
        <v>143</v>
      </c>
      <c r="J672" s="14">
        <f t="shared" si="43"/>
        <v>3</v>
      </c>
      <c r="K672" s="9">
        <v>111.72000000000001</v>
      </c>
      <c r="L672" s="9">
        <v>5</v>
      </c>
      <c r="M672" s="9">
        <v>2</v>
      </c>
      <c r="N672" s="9">
        <v>2</v>
      </c>
      <c r="O672" s="9">
        <v>3</v>
      </c>
    </row>
    <row r="673" spans="1:15" x14ac:dyDescent="0.3">
      <c r="A673" s="13">
        <v>80.155000000000001</v>
      </c>
      <c r="B673" s="17" t="s">
        <v>10</v>
      </c>
      <c r="C673" s="17">
        <f t="shared" si="40"/>
        <v>5</v>
      </c>
      <c r="D673" s="14" t="s">
        <v>10</v>
      </c>
      <c r="E673" s="14">
        <f t="shared" si="41"/>
        <v>2</v>
      </c>
      <c r="F673" s="14" t="s">
        <v>15</v>
      </c>
      <c r="G673" s="14">
        <f t="shared" si="42"/>
        <v>2</v>
      </c>
      <c r="H673" s="14" t="s">
        <v>17</v>
      </c>
      <c r="I673" s="14" t="s">
        <v>143</v>
      </c>
      <c r="J673" s="14">
        <f t="shared" si="43"/>
        <v>3</v>
      </c>
      <c r="K673" s="9">
        <v>80.155000000000001</v>
      </c>
      <c r="L673" s="9">
        <v>5</v>
      </c>
      <c r="M673" s="9">
        <v>2</v>
      </c>
      <c r="N673" s="9">
        <v>2</v>
      </c>
      <c r="O673" s="9">
        <v>3</v>
      </c>
    </row>
    <row r="674" spans="1:15" x14ac:dyDescent="0.3">
      <c r="A674" s="13">
        <v>103.29375</v>
      </c>
      <c r="B674" s="17" t="s">
        <v>10</v>
      </c>
      <c r="C674" s="17">
        <f t="shared" si="40"/>
        <v>5</v>
      </c>
      <c r="D674" s="14" t="s">
        <v>10</v>
      </c>
      <c r="E674" s="14">
        <f t="shared" si="41"/>
        <v>2</v>
      </c>
      <c r="F674" s="14" t="s">
        <v>15</v>
      </c>
      <c r="G674" s="14">
        <f t="shared" si="42"/>
        <v>2</v>
      </c>
      <c r="H674" s="14" t="s">
        <v>18</v>
      </c>
      <c r="I674" s="14" t="s">
        <v>143</v>
      </c>
      <c r="J674" s="14">
        <f t="shared" si="43"/>
        <v>3</v>
      </c>
      <c r="K674" s="9">
        <v>103.29375</v>
      </c>
      <c r="L674" s="9">
        <v>5</v>
      </c>
      <c r="M674" s="9">
        <v>2</v>
      </c>
      <c r="N674" s="9">
        <v>2</v>
      </c>
      <c r="O674" s="9">
        <v>3</v>
      </c>
    </row>
    <row r="675" spans="1:15" x14ac:dyDescent="0.3">
      <c r="A675" s="13">
        <v>80.257499999999993</v>
      </c>
      <c r="B675" s="17" t="s">
        <v>10</v>
      </c>
      <c r="C675" s="17">
        <f t="shared" si="40"/>
        <v>5</v>
      </c>
      <c r="D675" s="14" t="s">
        <v>10</v>
      </c>
      <c r="E675" s="14">
        <f t="shared" si="41"/>
        <v>2</v>
      </c>
      <c r="F675" s="14" t="s">
        <v>15</v>
      </c>
      <c r="G675" s="14">
        <f t="shared" si="42"/>
        <v>2</v>
      </c>
      <c r="H675" s="14" t="s">
        <v>17</v>
      </c>
      <c r="I675" s="14" t="s">
        <v>143</v>
      </c>
      <c r="J675" s="14">
        <f t="shared" si="43"/>
        <v>3</v>
      </c>
      <c r="K675" s="9">
        <v>80.257499999999993</v>
      </c>
      <c r="L675" s="9">
        <v>5</v>
      </c>
      <c r="M675" s="9">
        <v>2</v>
      </c>
      <c r="N675" s="9">
        <v>2</v>
      </c>
      <c r="O675" s="9">
        <v>3</v>
      </c>
    </row>
    <row r="676" spans="1:15" x14ac:dyDescent="0.3">
      <c r="A676" s="13">
        <v>108.70437500000001</v>
      </c>
      <c r="B676" s="17" t="s">
        <v>10</v>
      </c>
      <c r="C676" s="17">
        <f t="shared" si="40"/>
        <v>5</v>
      </c>
      <c r="D676" s="14" t="s">
        <v>10</v>
      </c>
      <c r="E676" s="14">
        <f t="shared" si="41"/>
        <v>2</v>
      </c>
      <c r="F676" s="14" t="s">
        <v>15</v>
      </c>
      <c r="G676" s="14">
        <f t="shared" si="42"/>
        <v>2</v>
      </c>
      <c r="H676" s="14" t="s">
        <v>18</v>
      </c>
      <c r="I676" s="14" t="s">
        <v>143</v>
      </c>
      <c r="J676" s="14">
        <f t="shared" si="43"/>
        <v>3</v>
      </c>
      <c r="K676" s="9">
        <v>108.70437500000001</v>
      </c>
      <c r="L676" s="9">
        <v>5</v>
      </c>
      <c r="M676" s="9">
        <v>2</v>
      </c>
      <c r="N676" s="9">
        <v>2</v>
      </c>
      <c r="O676" s="9">
        <v>3</v>
      </c>
    </row>
    <row r="677" spans="1:15" x14ac:dyDescent="0.3">
      <c r="A677" s="13">
        <v>116.62</v>
      </c>
      <c r="B677" s="17" t="s">
        <v>10</v>
      </c>
      <c r="C677" s="17">
        <f t="shared" si="40"/>
        <v>5</v>
      </c>
      <c r="D677" s="14" t="s">
        <v>10</v>
      </c>
      <c r="E677" s="14">
        <f t="shared" si="41"/>
        <v>2</v>
      </c>
      <c r="F677" s="14" t="s">
        <v>15</v>
      </c>
      <c r="G677" s="14">
        <f t="shared" si="42"/>
        <v>2</v>
      </c>
      <c r="H677" s="14" t="s">
        <v>18</v>
      </c>
      <c r="I677" s="14" t="s">
        <v>143</v>
      </c>
      <c r="J677" s="14">
        <f t="shared" si="43"/>
        <v>3</v>
      </c>
      <c r="K677" s="9">
        <v>116.62</v>
      </c>
      <c r="L677" s="9">
        <v>5</v>
      </c>
      <c r="M677" s="9">
        <v>2</v>
      </c>
      <c r="N677" s="9">
        <v>2</v>
      </c>
      <c r="O677" s="9">
        <v>3</v>
      </c>
    </row>
    <row r="678" spans="1:15" x14ac:dyDescent="0.3">
      <c r="A678" s="13">
        <v>102.80187500000001</v>
      </c>
      <c r="B678" s="17" t="s">
        <v>10</v>
      </c>
      <c r="C678" s="17">
        <f t="shared" si="40"/>
        <v>5</v>
      </c>
      <c r="D678" s="14" t="s">
        <v>10</v>
      </c>
      <c r="E678" s="14">
        <f t="shared" si="41"/>
        <v>2</v>
      </c>
      <c r="F678" s="14" t="s">
        <v>15</v>
      </c>
      <c r="G678" s="14">
        <f t="shared" si="42"/>
        <v>2</v>
      </c>
      <c r="H678" s="14" t="s">
        <v>18</v>
      </c>
      <c r="I678" s="14" t="s">
        <v>143</v>
      </c>
      <c r="J678" s="14">
        <f t="shared" si="43"/>
        <v>3</v>
      </c>
      <c r="K678" s="9">
        <v>102.80187500000001</v>
      </c>
      <c r="L678" s="9">
        <v>5</v>
      </c>
      <c r="M678" s="9">
        <v>2</v>
      </c>
      <c r="N678" s="9">
        <v>2</v>
      </c>
      <c r="O678" s="9">
        <v>3</v>
      </c>
    </row>
    <row r="679" spans="1:15" x14ac:dyDescent="0.3">
      <c r="A679" s="13">
        <v>78.671250000000001</v>
      </c>
      <c r="B679" s="17" t="s">
        <v>10</v>
      </c>
      <c r="C679" s="17">
        <f t="shared" si="40"/>
        <v>5</v>
      </c>
      <c r="D679" s="14" t="s">
        <v>10</v>
      </c>
      <c r="E679" s="14">
        <f t="shared" si="41"/>
        <v>2</v>
      </c>
      <c r="F679" s="14" t="s">
        <v>15</v>
      </c>
      <c r="G679" s="14">
        <f t="shared" si="42"/>
        <v>2</v>
      </c>
      <c r="H679" s="14" t="s">
        <v>17</v>
      </c>
      <c r="I679" s="14" t="s">
        <v>143</v>
      </c>
      <c r="J679" s="14">
        <f t="shared" si="43"/>
        <v>3</v>
      </c>
      <c r="K679" s="9">
        <v>78.671250000000001</v>
      </c>
      <c r="L679" s="9">
        <v>5</v>
      </c>
      <c r="M679" s="9">
        <v>2</v>
      </c>
      <c r="N679" s="9">
        <v>2</v>
      </c>
      <c r="O679" s="9">
        <v>3</v>
      </c>
    </row>
    <row r="680" spans="1:15" x14ac:dyDescent="0.3">
      <c r="A680" s="13">
        <v>97.883125000000007</v>
      </c>
      <c r="B680" s="17" t="s">
        <v>10</v>
      </c>
      <c r="C680" s="17">
        <f t="shared" si="40"/>
        <v>5</v>
      </c>
      <c r="D680" s="14" t="s">
        <v>10</v>
      </c>
      <c r="E680" s="14">
        <f t="shared" si="41"/>
        <v>2</v>
      </c>
      <c r="F680" s="14" t="s">
        <v>15</v>
      </c>
      <c r="G680" s="14">
        <f t="shared" si="42"/>
        <v>2</v>
      </c>
      <c r="H680" s="14" t="s">
        <v>17</v>
      </c>
      <c r="I680" s="14" t="s">
        <v>143</v>
      </c>
      <c r="J680" s="14">
        <f t="shared" si="43"/>
        <v>3</v>
      </c>
      <c r="K680" s="9">
        <v>97.883125000000007</v>
      </c>
      <c r="L680" s="9">
        <v>5</v>
      </c>
      <c r="M680" s="9">
        <v>2</v>
      </c>
      <c r="N680" s="9">
        <v>2</v>
      </c>
      <c r="O680" s="9">
        <v>3</v>
      </c>
    </row>
    <row r="681" spans="1:15" x14ac:dyDescent="0.3">
      <c r="A681" s="13">
        <v>88.087500000000006</v>
      </c>
      <c r="B681" s="17" t="s">
        <v>10</v>
      </c>
      <c r="C681" s="17">
        <f t="shared" si="40"/>
        <v>5</v>
      </c>
      <c r="D681" s="14" t="s">
        <v>10</v>
      </c>
      <c r="E681" s="14">
        <f t="shared" si="41"/>
        <v>2</v>
      </c>
      <c r="F681" s="14" t="s">
        <v>15</v>
      </c>
      <c r="G681" s="14">
        <f t="shared" si="42"/>
        <v>2</v>
      </c>
      <c r="H681" s="14" t="s">
        <v>17</v>
      </c>
      <c r="I681" s="14" t="s">
        <v>143</v>
      </c>
      <c r="J681" s="14">
        <f t="shared" si="43"/>
        <v>3</v>
      </c>
      <c r="K681" s="9">
        <v>88.087500000000006</v>
      </c>
      <c r="L681" s="9">
        <v>5</v>
      </c>
      <c r="M681" s="9">
        <v>2</v>
      </c>
      <c r="N681" s="9">
        <v>2</v>
      </c>
      <c r="O681" s="9">
        <v>3</v>
      </c>
    </row>
    <row r="682" spans="1:15" x14ac:dyDescent="0.3">
      <c r="A682" s="13">
        <v>69.491249999999994</v>
      </c>
      <c r="B682" s="17" t="s">
        <v>10</v>
      </c>
      <c r="C682" s="17">
        <f t="shared" si="40"/>
        <v>5</v>
      </c>
      <c r="D682" s="14" t="s">
        <v>10</v>
      </c>
      <c r="E682" s="14">
        <f t="shared" si="41"/>
        <v>2</v>
      </c>
      <c r="F682" s="14" t="s">
        <v>15</v>
      </c>
      <c r="G682" s="14">
        <f t="shared" si="42"/>
        <v>2</v>
      </c>
      <c r="H682" s="14" t="s">
        <v>17</v>
      </c>
      <c r="I682" s="14" t="s">
        <v>143</v>
      </c>
      <c r="J682" s="14">
        <f t="shared" si="43"/>
        <v>3</v>
      </c>
      <c r="K682" s="9">
        <v>69.491249999999994</v>
      </c>
      <c r="L682" s="9">
        <v>5</v>
      </c>
      <c r="M682" s="9">
        <v>2</v>
      </c>
      <c r="N682" s="9">
        <v>2</v>
      </c>
      <c r="O682" s="9">
        <v>3</v>
      </c>
    </row>
    <row r="683" spans="1:15" x14ac:dyDescent="0.3">
      <c r="A683" s="13">
        <v>99.358750000000001</v>
      </c>
      <c r="B683" s="17" t="s">
        <v>10</v>
      </c>
      <c r="C683" s="17">
        <f t="shared" si="40"/>
        <v>5</v>
      </c>
      <c r="D683" s="14" t="s">
        <v>10</v>
      </c>
      <c r="E683" s="14">
        <f t="shared" si="41"/>
        <v>2</v>
      </c>
      <c r="F683" s="14" t="s">
        <v>15</v>
      </c>
      <c r="G683" s="14">
        <f t="shared" si="42"/>
        <v>2</v>
      </c>
      <c r="H683" s="14" t="s">
        <v>17</v>
      </c>
      <c r="I683" s="14" t="s">
        <v>143</v>
      </c>
      <c r="J683" s="14">
        <f t="shared" si="43"/>
        <v>3</v>
      </c>
      <c r="K683" s="9">
        <v>99.358750000000001</v>
      </c>
      <c r="L683" s="9">
        <v>5</v>
      </c>
      <c r="M683" s="9">
        <v>2</v>
      </c>
      <c r="N683" s="9">
        <v>2</v>
      </c>
      <c r="O683" s="9">
        <v>3</v>
      </c>
    </row>
    <row r="684" spans="1:15" x14ac:dyDescent="0.3">
      <c r="A684" s="13">
        <v>113.67999999999999</v>
      </c>
      <c r="B684" s="17" t="s">
        <v>10</v>
      </c>
      <c r="C684" s="17">
        <f t="shared" si="40"/>
        <v>5</v>
      </c>
      <c r="D684" s="14" t="s">
        <v>10</v>
      </c>
      <c r="E684" s="14">
        <f t="shared" si="41"/>
        <v>2</v>
      </c>
      <c r="F684" s="14" t="s">
        <v>15</v>
      </c>
      <c r="G684" s="14">
        <f t="shared" si="42"/>
        <v>2</v>
      </c>
      <c r="H684" s="14" t="s">
        <v>17</v>
      </c>
      <c r="I684" s="14" t="s">
        <v>143</v>
      </c>
      <c r="J684" s="14">
        <f t="shared" si="43"/>
        <v>3</v>
      </c>
      <c r="K684" s="9">
        <v>113.67999999999999</v>
      </c>
      <c r="L684" s="9">
        <v>5</v>
      </c>
      <c r="M684" s="9">
        <v>2</v>
      </c>
      <c r="N684" s="9">
        <v>2</v>
      </c>
      <c r="O684" s="9">
        <v>3</v>
      </c>
    </row>
    <row r="685" spans="1:15" x14ac:dyDescent="0.3">
      <c r="A685" s="13">
        <v>101.81812499999999</v>
      </c>
      <c r="B685" s="17" t="s">
        <v>10</v>
      </c>
      <c r="C685" s="17">
        <f t="shared" si="40"/>
        <v>5</v>
      </c>
      <c r="D685" s="14" t="s">
        <v>10</v>
      </c>
      <c r="E685" s="14">
        <f t="shared" si="41"/>
        <v>2</v>
      </c>
      <c r="F685" s="14" t="s">
        <v>15</v>
      </c>
      <c r="G685" s="14">
        <f t="shared" si="42"/>
        <v>2</v>
      </c>
      <c r="H685" s="14" t="s">
        <v>17</v>
      </c>
      <c r="I685" s="14" t="s">
        <v>143</v>
      </c>
      <c r="J685" s="14">
        <f t="shared" si="43"/>
        <v>3</v>
      </c>
      <c r="K685" s="9">
        <v>101.81812499999999</v>
      </c>
      <c r="L685" s="9">
        <v>5</v>
      </c>
      <c r="M685" s="9">
        <v>2</v>
      </c>
      <c r="N685" s="9">
        <v>2</v>
      </c>
      <c r="O685" s="9">
        <v>3</v>
      </c>
    </row>
    <row r="686" spans="1:15" x14ac:dyDescent="0.3">
      <c r="A686" s="13">
        <v>80.257499999999993</v>
      </c>
      <c r="B686" s="17" t="s">
        <v>10</v>
      </c>
      <c r="C686" s="17">
        <f t="shared" si="40"/>
        <v>5</v>
      </c>
      <c r="D686" s="14" t="s">
        <v>10</v>
      </c>
      <c r="E686" s="14">
        <f t="shared" si="41"/>
        <v>2</v>
      </c>
      <c r="F686" s="14" t="s">
        <v>15</v>
      </c>
      <c r="G686" s="14">
        <f t="shared" si="42"/>
        <v>2</v>
      </c>
      <c r="H686" s="14" t="s">
        <v>17</v>
      </c>
      <c r="I686" s="14" t="s">
        <v>143</v>
      </c>
      <c r="J686" s="14">
        <f t="shared" si="43"/>
        <v>3</v>
      </c>
      <c r="K686" s="9">
        <v>80.257499999999993</v>
      </c>
      <c r="L686" s="9">
        <v>5</v>
      </c>
      <c r="M686" s="9">
        <v>2</v>
      </c>
      <c r="N686" s="9">
        <v>2</v>
      </c>
      <c r="O686" s="9">
        <v>3</v>
      </c>
    </row>
    <row r="687" spans="1:15" x14ac:dyDescent="0.3">
      <c r="A687" s="13">
        <v>96.899374999999992</v>
      </c>
      <c r="B687" s="17" t="s">
        <v>10</v>
      </c>
      <c r="C687" s="17">
        <f t="shared" si="40"/>
        <v>5</v>
      </c>
      <c r="D687" s="14" t="s">
        <v>10</v>
      </c>
      <c r="E687" s="14">
        <f t="shared" si="41"/>
        <v>2</v>
      </c>
      <c r="F687" s="14" t="s">
        <v>15</v>
      </c>
      <c r="G687" s="14">
        <f t="shared" si="42"/>
        <v>2</v>
      </c>
      <c r="H687" s="14" t="s">
        <v>17</v>
      </c>
      <c r="I687" s="14" t="s">
        <v>143</v>
      </c>
      <c r="J687" s="14">
        <f t="shared" si="43"/>
        <v>3</v>
      </c>
      <c r="K687" s="9">
        <v>96.899374999999992</v>
      </c>
      <c r="L687" s="9">
        <v>5</v>
      </c>
      <c r="M687" s="9">
        <v>2</v>
      </c>
      <c r="N687" s="9">
        <v>2</v>
      </c>
      <c r="O687" s="9">
        <v>3</v>
      </c>
    </row>
    <row r="688" spans="1:15" x14ac:dyDescent="0.3">
      <c r="A688" s="13">
        <v>94.44</v>
      </c>
      <c r="B688" s="17" t="s">
        <v>10</v>
      </c>
      <c r="C688" s="17">
        <f t="shared" si="40"/>
        <v>5</v>
      </c>
      <c r="D688" s="14" t="s">
        <v>10</v>
      </c>
      <c r="E688" s="14">
        <f t="shared" si="41"/>
        <v>2</v>
      </c>
      <c r="F688" s="14" t="s">
        <v>15</v>
      </c>
      <c r="G688" s="14">
        <f t="shared" si="42"/>
        <v>2</v>
      </c>
      <c r="H688" s="14" t="s">
        <v>17</v>
      </c>
      <c r="I688" s="14" t="s">
        <v>143</v>
      </c>
      <c r="J688" s="14">
        <f t="shared" si="43"/>
        <v>3</v>
      </c>
      <c r="K688" s="9">
        <v>94.44</v>
      </c>
      <c r="L688" s="9">
        <v>5</v>
      </c>
      <c r="M688" s="9">
        <v>2</v>
      </c>
      <c r="N688" s="9">
        <v>2</v>
      </c>
      <c r="O688" s="9">
        <v>3</v>
      </c>
    </row>
    <row r="689" spans="1:15" x14ac:dyDescent="0.3">
      <c r="A689" s="13">
        <v>115.97625000000001</v>
      </c>
      <c r="B689" s="17" t="s">
        <v>10</v>
      </c>
      <c r="C689" s="17">
        <f t="shared" si="40"/>
        <v>5</v>
      </c>
      <c r="D689" s="14" t="s">
        <v>10</v>
      </c>
      <c r="E689" s="14">
        <f t="shared" si="41"/>
        <v>2</v>
      </c>
      <c r="F689" s="14" t="s">
        <v>15</v>
      </c>
      <c r="G689" s="14">
        <f t="shared" si="42"/>
        <v>2</v>
      </c>
      <c r="H689" s="14" t="s">
        <v>17</v>
      </c>
      <c r="I689" s="14" t="s">
        <v>143</v>
      </c>
      <c r="J689" s="14">
        <f t="shared" si="43"/>
        <v>3</v>
      </c>
      <c r="K689" s="9">
        <v>115.97625000000001</v>
      </c>
      <c r="L689" s="9">
        <v>5</v>
      </c>
      <c r="M689" s="9">
        <v>2</v>
      </c>
      <c r="N689" s="9">
        <v>2</v>
      </c>
      <c r="O689" s="9">
        <v>3</v>
      </c>
    </row>
    <row r="690" spans="1:15" x14ac:dyDescent="0.3">
      <c r="A690" s="13">
        <v>85.328750000000014</v>
      </c>
      <c r="B690" s="17" t="s">
        <v>10</v>
      </c>
      <c r="C690" s="17">
        <f t="shared" si="40"/>
        <v>5</v>
      </c>
      <c r="D690" s="14" t="s">
        <v>10</v>
      </c>
      <c r="E690" s="14">
        <f t="shared" si="41"/>
        <v>2</v>
      </c>
      <c r="F690" s="14" t="s">
        <v>15</v>
      </c>
      <c r="G690" s="14">
        <f t="shared" si="42"/>
        <v>2</v>
      </c>
      <c r="H690" s="14" t="s">
        <v>17</v>
      </c>
      <c r="I690" s="14" t="s">
        <v>143</v>
      </c>
      <c r="J690" s="14">
        <f t="shared" si="43"/>
        <v>3</v>
      </c>
      <c r="K690" s="9">
        <v>85.328750000000014</v>
      </c>
      <c r="L690" s="9">
        <v>5</v>
      </c>
      <c r="M690" s="9">
        <v>2</v>
      </c>
      <c r="N690" s="9">
        <v>2</v>
      </c>
      <c r="O690" s="9">
        <v>3</v>
      </c>
    </row>
    <row r="691" spans="1:15" x14ac:dyDescent="0.3">
      <c r="A691" s="13">
        <v>92.998750000000001</v>
      </c>
      <c r="B691" s="17" t="s">
        <v>10</v>
      </c>
      <c r="C691" s="17">
        <f t="shared" si="40"/>
        <v>5</v>
      </c>
      <c r="D691" s="14" t="s">
        <v>10</v>
      </c>
      <c r="E691" s="14">
        <f t="shared" si="41"/>
        <v>2</v>
      </c>
      <c r="F691" s="14" t="s">
        <v>15</v>
      </c>
      <c r="G691" s="14">
        <f t="shared" si="42"/>
        <v>2</v>
      </c>
      <c r="H691" s="14" t="s">
        <v>119</v>
      </c>
      <c r="I691" s="14" t="s">
        <v>143</v>
      </c>
      <c r="J691" s="14">
        <f t="shared" si="43"/>
        <v>3</v>
      </c>
      <c r="K691" s="9">
        <v>92.998750000000001</v>
      </c>
      <c r="L691" s="9">
        <v>5</v>
      </c>
      <c r="M691" s="9">
        <v>2</v>
      </c>
      <c r="N691" s="9">
        <v>2</v>
      </c>
      <c r="O691" s="9">
        <v>3</v>
      </c>
    </row>
    <row r="692" spans="1:15" x14ac:dyDescent="0.3">
      <c r="A692" s="13">
        <v>116.62</v>
      </c>
      <c r="B692" s="17" t="s">
        <v>10</v>
      </c>
      <c r="C692" s="17">
        <f t="shared" si="40"/>
        <v>5</v>
      </c>
      <c r="D692" s="14" t="s">
        <v>10</v>
      </c>
      <c r="E692" s="14">
        <f t="shared" si="41"/>
        <v>2</v>
      </c>
      <c r="F692" s="14" t="s">
        <v>15</v>
      </c>
      <c r="G692" s="14">
        <f t="shared" si="42"/>
        <v>2</v>
      </c>
      <c r="H692" s="14" t="s">
        <v>119</v>
      </c>
      <c r="I692" s="14" t="s">
        <v>143</v>
      </c>
      <c r="J692" s="14">
        <f t="shared" si="43"/>
        <v>3</v>
      </c>
      <c r="K692" s="9">
        <v>116.62</v>
      </c>
      <c r="L692" s="9">
        <v>5</v>
      </c>
      <c r="M692" s="9">
        <v>2</v>
      </c>
      <c r="N692" s="9">
        <v>2</v>
      </c>
      <c r="O692" s="9">
        <v>3</v>
      </c>
    </row>
    <row r="693" spans="1:15" x14ac:dyDescent="0.3">
      <c r="A693" s="13">
        <v>85.47</v>
      </c>
      <c r="B693" s="17" t="s">
        <v>10</v>
      </c>
      <c r="C693" s="17">
        <f t="shared" si="40"/>
        <v>5</v>
      </c>
      <c r="D693" s="14" t="s">
        <v>10</v>
      </c>
      <c r="E693" s="14">
        <f t="shared" si="41"/>
        <v>2</v>
      </c>
      <c r="F693" s="14" t="s">
        <v>15</v>
      </c>
      <c r="G693" s="14">
        <f t="shared" si="42"/>
        <v>2</v>
      </c>
      <c r="H693" s="14" t="s">
        <v>119</v>
      </c>
      <c r="I693" s="14" t="s">
        <v>143</v>
      </c>
      <c r="J693" s="14">
        <f t="shared" si="43"/>
        <v>3</v>
      </c>
      <c r="K693" s="9">
        <v>85.47</v>
      </c>
      <c r="L693" s="9">
        <v>5</v>
      </c>
      <c r="M693" s="9">
        <v>2</v>
      </c>
      <c r="N693" s="9">
        <v>2</v>
      </c>
      <c r="O693" s="9">
        <v>3</v>
      </c>
    </row>
    <row r="694" spans="1:15" x14ac:dyDescent="0.3">
      <c r="A694" s="13">
        <v>95.06</v>
      </c>
      <c r="B694" s="17" t="s">
        <v>10</v>
      </c>
      <c r="C694" s="17">
        <f t="shared" si="40"/>
        <v>5</v>
      </c>
      <c r="D694" s="14" t="s">
        <v>10</v>
      </c>
      <c r="E694" s="14">
        <f t="shared" si="41"/>
        <v>2</v>
      </c>
      <c r="F694" s="14" t="s">
        <v>15</v>
      </c>
      <c r="G694" s="14">
        <f t="shared" si="42"/>
        <v>2</v>
      </c>
      <c r="H694" s="14" t="s">
        <v>119</v>
      </c>
      <c r="I694" s="14" t="s">
        <v>143</v>
      </c>
      <c r="J694" s="14">
        <f t="shared" si="43"/>
        <v>3</v>
      </c>
      <c r="K694" s="9">
        <v>95.06</v>
      </c>
      <c r="L694" s="9">
        <v>5</v>
      </c>
      <c r="M694" s="9">
        <v>2</v>
      </c>
      <c r="N694" s="9">
        <v>2</v>
      </c>
      <c r="O694" s="9">
        <v>3</v>
      </c>
    </row>
    <row r="695" spans="1:15" x14ac:dyDescent="0.3">
      <c r="A695" s="13">
        <v>116.62</v>
      </c>
      <c r="B695" s="17" t="s">
        <v>10</v>
      </c>
      <c r="C695" s="17">
        <f t="shared" si="40"/>
        <v>5</v>
      </c>
      <c r="D695" s="14" t="s">
        <v>10</v>
      </c>
      <c r="E695" s="14">
        <f t="shared" si="41"/>
        <v>2</v>
      </c>
      <c r="F695" s="14" t="s">
        <v>15</v>
      </c>
      <c r="G695" s="14">
        <f t="shared" si="42"/>
        <v>2</v>
      </c>
      <c r="H695" s="14" t="s">
        <v>119</v>
      </c>
      <c r="I695" s="14" t="s">
        <v>143</v>
      </c>
      <c r="J695" s="14">
        <f t="shared" si="43"/>
        <v>3</v>
      </c>
      <c r="K695" s="9">
        <v>116.62</v>
      </c>
      <c r="L695" s="9">
        <v>5</v>
      </c>
      <c r="M695" s="9">
        <v>2</v>
      </c>
      <c r="N695" s="9">
        <v>2</v>
      </c>
      <c r="O695" s="9">
        <v>3</v>
      </c>
    </row>
    <row r="696" spans="1:15" x14ac:dyDescent="0.3">
      <c r="A696" s="13">
        <v>117.60000000000001</v>
      </c>
      <c r="B696" s="17" t="s">
        <v>10</v>
      </c>
      <c r="C696" s="17">
        <f t="shared" si="40"/>
        <v>5</v>
      </c>
      <c r="D696" s="14" t="s">
        <v>10</v>
      </c>
      <c r="E696" s="14">
        <f t="shared" si="41"/>
        <v>2</v>
      </c>
      <c r="F696" s="14" t="s">
        <v>15</v>
      </c>
      <c r="G696" s="14">
        <f t="shared" si="42"/>
        <v>2</v>
      </c>
      <c r="H696" s="14" t="s">
        <v>119</v>
      </c>
      <c r="I696" s="14" t="s">
        <v>143</v>
      </c>
      <c r="J696" s="14">
        <f t="shared" si="43"/>
        <v>3</v>
      </c>
      <c r="K696" s="9">
        <v>117.60000000000001</v>
      </c>
      <c r="L696" s="9">
        <v>5</v>
      </c>
      <c r="M696" s="9">
        <v>2</v>
      </c>
      <c r="N696" s="9">
        <v>2</v>
      </c>
      <c r="O696" s="9">
        <v>3</v>
      </c>
    </row>
    <row r="697" spans="1:15" x14ac:dyDescent="0.3">
      <c r="A697" s="13">
        <v>106.245</v>
      </c>
      <c r="B697" s="17" t="s">
        <v>10</v>
      </c>
      <c r="C697" s="17">
        <f t="shared" si="40"/>
        <v>5</v>
      </c>
      <c r="D697" s="14" t="s">
        <v>10</v>
      </c>
      <c r="E697" s="14">
        <f t="shared" si="41"/>
        <v>2</v>
      </c>
      <c r="F697" s="14" t="s">
        <v>15</v>
      </c>
      <c r="G697" s="14">
        <f t="shared" si="42"/>
        <v>2</v>
      </c>
      <c r="H697" s="14" t="s">
        <v>119</v>
      </c>
      <c r="I697" s="14" t="s">
        <v>143</v>
      </c>
      <c r="J697" s="14">
        <f t="shared" si="43"/>
        <v>3</v>
      </c>
      <c r="K697" s="9">
        <v>106.245</v>
      </c>
      <c r="L697" s="9">
        <v>5</v>
      </c>
      <c r="M697" s="9">
        <v>2</v>
      </c>
      <c r="N697" s="9">
        <v>2</v>
      </c>
      <c r="O697" s="9">
        <v>3</v>
      </c>
    </row>
    <row r="698" spans="1:15" x14ac:dyDescent="0.3">
      <c r="A698" s="13">
        <v>80.257499999999993</v>
      </c>
      <c r="B698" s="17" t="s">
        <v>10</v>
      </c>
      <c r="C698" s="17">
        <f t="shared" si="40"/>
        <v>5</v>
      </c>
      <c r="D698" s="14" t="s">
        <v>10</v>
      </c>
      <c r="E698" s="14">
        <f t="shared" si="41"/>
        <v>2</v>
      </c>
      <c r="F698" s="14" t="s">
        <v>15</v>
      </c>
      <c r="G698" s="14">
        <f t="shared" si="42"/>
        <v>2</v>
      </c>
      <c r="H698" s="14" t="s">
        <v>119</v>
      </c>
      <c r="I698" s="14" t="s">
        <v>143</v>
      </c>
      <c r="J698" s="14">
        <f t="shared" si="43"/>
        <v>3</v>
      </c>
      <c r="K698" s="9">
        <v>80.257499999999993</v>
      </c>
      <c r="L698" s="9">
        <v>5</v>
      </c>
      <c r="M698" s="9">
        <v>2</v>
      </c>
      <c r="N698" s="9">
        <v>2</v>
      </c>
      <c r="O698" s="9">
        <v>3</v>
      </c>
    </row>
    <row r="699" spans="1:15" x14ac:dyDescent="0.3">
      <c r="A699" s="13">
        <v>80.257499999999993</v>
      </c>
      <c r="B699" s="17" t="s">
        <v>10</v>
      </c>
      <c r="C699" s="17">
        <f t="shared" si="40"/>
        <v>5</v>
      </c>
      <c r="D699" s="14" t="s">
        <v>10</v>
      </c>
      <c r="E699" s="14">
        <f t="shared" si="41"/>
        <v>2</v>
      </c>
      <c r="F699" s="14" t="s">
        <v>15</v>
      </c>
      <c r="G699" s="14">
        <f t="shared" si="42"/>
        <v>2</v>
      </c>
      <c r="H699" s="14" t="s">
        <v>119</v>
      </c>
      <c r="I699" s="14" t="s">
        <v>143</v>
      </c>
      <c r="J699" s="14">
        <f t="shared" si="43"/>
        <v>3</v>
      </c>
      <c r="K699" s="9">
        <v>80.257499999999993</v>
      </c>
      <c r="L699" s="9">
        <v>5</v>
      </c>
      <c r="M699" s="9">
        <v>2</v>
      </c>
      <c r="N699" s="9">
        <v>2</v>
      </c>
      <c r="O699" s="9">
        <v>3</v>
      </c>
    </row>
    <row r="700" spans="1:15" x14ac:dyDescent="0.3">
      <c r="A700" s="13">
        <v>102.31</v>
      </c>
      <c r="B700" s="17" t="s">
        <v>10</v>
      </c>
      <c r="C700" s="17">
        <f t="shared" si="40"/>
        <v>5</v>
      </c>
      <c r="D700" s="14" t="s">
        <v>10</v>
      </c>
      <c r="E700" s="14">
        <f t="shared" si="41"/>
        <v>2</v>
      </c>
      <c r="F700" s="14" t="s">
        <v>15</v>
      </c>
      <c r="G700" s="14">
        <f t="shared" si="42"/>
        <v>2</v>
      </c>
      <c r="H700" s="14" t="s">
        <v>119</v>
      </c>
      <c r="I700" s="14" t="s">
        <v>143</v>
      </c>
      <c r="J700" s="14">
        <f t="shared" si="43"/>
        <v>3</v>
      </c>
      <c r="K700" s="9">
        <v>102.31</v>
      </c>
      <c r="L700" s="9">
        <v>5</v>
      </c>
      <c r="M700" s="9">
        <v>2</v>
      </c>
      <c r="N700" s="9">
        <v>2</v>
      </c>
      <c r="O700" s="9">
        <v>3</v>
      </c>
    </row>
    <row r="701" spans="1:15" x14ac:dyDescent="0.3">
      <c r="A701" s="13">
        <v>99.358750000000015</v>
      </c>
      <c r="B701" s="17" t="s">
        <v>10</v>
      </c>
      <c r="C701" s="17">
        <f t="shared" si="40"/>
        <v>5</v>
      </c>
      <c r="D701" s="14" t="s">
        <v>10</v>
      </c>
      <c r="E701" s="14">
        <f t="shared" si="41"/>
        <v>2</v>
      </c>
      <c r="F701" s="14" t="s">
        <v>15</v>
      </c>
      <c r="G701" s="14">
        <f t="shared" si="42"/>
        <v>2</v>
      </c>
      <c r="H701" s="14" t="s">
        <v>119</v>
      </c>
      <c r="I701" s="14" t="s">
        <v>143</v>
      </c>
      <c r="J701" s="14">
        <f t="shared" si="43"/>
        <v>3</v>
      </c>
      <c r="K701" s="9">
        <v>99.358750000000015</v>
      </c>
      <c r="L701" s="9">
        <v>5</v>
      </c>
      <c r="M701" s="9">
        <v>2</v>
      </c>
      <c r="N701" s="9">
        <v>2</v>
      </c>
      <c r="O701" s="9">
        <v>3</v>
      </c>
    </row>
    <row r="702" spans="1:15" x14ac:dyDescent="0.3">
      <c r="A702" s="13">
        <v>102.31</v>
      </c>
      <c r="B702" s="17" t="s">
        <v>10</v>
      </c>
      <c r="C702" s="17">
        <f t="shared" si="40"/>
        <v>5</v>
      </c>
      <c r="D702" s="14" t="s">
        <v>10</v>
      </c>
      <c r="E702" s="14">
        <f t="shared" si="41"/>
        <v>2</v>
      </c>
      <c r="F702" s="14" t="s">
        <v>15</v>
      </c>
      <c r="G702" s="14">
        <f t="shared" si="42"/>
        <v>2</v>
      </c>
      <c r="H702" s="14" t="s">
        <v>119</v>
      </c>
      <c r="I702" s="14" t="s">
        <v>143</v>
      </c>
      <c r="J702" s="14">
        <f t="shared" si="43"/>
        <v>3</v>
      </c>
      <c r="K702" s="9">
        <v>102.31</v>
      </c>
      <c r="L702" s="9">
        <v>5</v>
      </c>
      <c r="M702" s="9">
        <v>2</v>
      </c>
      <c r="N702" s="9">
        <v>2</v>
      </c>
      <c r="O702" s="9">
        <v>3</v>
      </c>
    </row>
    <row r="703" spans="1:15" x14ac:dyDescent="0.3">
      <c r="A703" s="13">
        <v>102.31</v>
      </c>
      <c r="B703" s="17" t="s">
        <v>10</v>
      </c>
      <c r="C703" s="17">
        <f t="shared" si="40"/>
        <v>5</v>
      </c>
      <c r="D703" s="14" t="s">
        <v>10</v>
      </c>
      <c r="E703" s="14">
        <f t="shared" si="41"/>
        <v>2</v>
      </c>
      <c r="F703" s="14" t="s">
        <v>15</v>
      </c>
      <c r="G703" s="14">
        <f t="shared" si="42"/>
        <v>2</v>
      </c>
      <c r="H703" s="14" t="s">
        <v>119</v>
      </c>
      <c r="I703" s="14" t="s">
        <v>143</v>
      </c>
      <c r="J703" s="14">
        <f t="shared" si="43"/>
        <v>3</v>
      </c>
      <c r="K703" s="9">
        <v>102.31</v>
      </c>
      <c r="L703" s="9">
        <v>5</v>
      </c>
      <c r="M703" s="9">
        <v>2</v>
      </c>
      <c r="N703" s="9">
        <v>2</v>
      </c>
      <c r="O703" s="9">
        <v>3</v>
      </c>
    </row>
    <row r="704" spans="1:15" x14ac:dyDescent="0.3">
      <c r="A704" s="13">
        <v>89.18</v>
      </c>
      <c r="B704" s="17" t="s">
        <v>10</v>
      </c>
      <c r="C704" s="17">
        <f t="shared" si="40"/>
        <v>5</v>
      </c>
      <c r="D704" s="14" t="s">
        <v>10</v>
      </c>
      <c r="E704" s="14">
        <f t="shared" si="41"/>
        <v>2</v>
      </c>
      <c r="F704" s="14" t="s">
        <v>15</v>
      </c>
      <c r="G704" s="14">
        <f t="shared" si="42"/>
        <v>2</v>
      </c>
      <c r="H704" s="14" t="s">
        <v>119</v>
      </c>
      <c r="I704" s="14" t="s">
        <v>143</v>
      </c>
      <c r="J704" s="14">
        <f t="shared" si="43"/>
        <v>3</v>
      </c>
      <c r="K704" s="9">
        <v>89.18</v>
      </c>
      <c r="L704" s="9">
        <v>5</v>
      </c>
      <c r="M704" s="9">
        <v>2</v>
      </c>
      <c r="N704" s="9">
        <v>2</v>
      </c>
      <c r="O704" s="9">
        <v>3</v>
      </c>
    </row>
    <row r="705" spans="1:15" x14ac:dyDescent="0.3">
      <c r="A705" s="13">
        <v>102.31</v>
      </c>
      <c r="B705" s="17" t="s">
        <v>10</v>
      </c>
      <c r="C705" s="17">
        <f t="shared" si="40"/>
        <v>5</v>
      </c>
      <c r="D705" s="14" t="s">
        <v>10</v>
      </c>
      <c r="E705" s="14">
        <f t="shared" si="41"/>
        <v>2</v>
      </c>
      <c r="F705" s="14" t="s">
        <v>15</v>
      </c>
      <c r="G705" s="14">
        <f t="shared" si="42"/>
        <v>2</v>
      </c>
      <c r="H705" s="14" t="s">
        <v>119</v>
      </c>
      <c r="I705" s="14" t="s">
        <v>143</v>
      </c>
      <c r="J705" s="14">
        <f t="shared" si="43"/>
        <v>3</v>
      </c>
      <c r="K705" s="9">
        <v>102.31</v>
      </c>
      <c r="L705" s="9">
        <v>5</v>
      </c>
      <c r="M705" s="9">
        <v>2</v>
      </c>
      <c r="N705" s="9">
        <v>2</v>
      </c>
      <c r="O705" s="9">
        <v>3</v>
      </c>
    </row>
    <row r="706" spans="1:15" x14ac:dyDescent="0.3">
      <c r="A706" s="13">
        <v>80.257499999999993</v>
      </c>
      <c r="B706" s="17" t="s">
        <v>10</v>
      </c>
      <c r="C706" s="17">
        <f t="shared" si="40"/>
        <v>5</v>
      </c>
      <c r="D706" s="14" t="s">
        <v>10</v>
      </c>
      <c r="E706" s="14">
        <f t="shared" si="41"/>
        <v>2</v>
      </c>
      <c r="F706" s="14" t="s">
        <v>15</v>
      </c>
      <c r="G706" s="14">
        <f t="shared" si="42"/>
        <v>2</v>
      </c>
      <c r="H706" s="14" t="s">
        <v>119</v>
      </c>
      <c r="I706" s="14" t="s">
        <v>143</v>
      </c>
      <c r="J706" s="14">
        <f t="shared" si="43"/>
        <v>3</v>
      </c>
      <c r="K706" s="9">
        <v>80.257499999999993</v>
      </c>
      <c r="L706" s="9">
        <v>5</v>
      </c>
      <c r="M706" s="9">
        <v>2</v>
      </c>
      <c r="N706" s="9">
        <v>2</v>
      </c>
      <c r="O706" s="9">
        <v>3</v>
      </c>
    </row>
    <row r="707" spans="1:15" x14ac:dyDescent="0.3">
      <c r="A707" s="13">
        <v>99.067499999999995</v>
      </c>
      <c r="B707" s="17" t="s">
        <v>10</v>
      </c>
      <c r="C707" s="17">
        <f t="shared" ref="C707:C770" si="44">IF(B707="Morning",1,IF(B707="Afternoon",2,IF(B707="Evening",3,IF(B707="late Evening",4,IF(B707="Break",5)))))</f>
        <v>5</v>
      </c>
      <c r="D707" s="14" t="s">
        <v>10</v>
      </c>
      <c r="E707" s="14">
        <f t="shared" ref="E707:E770" si="45">IF(D707="Greetings",1,IF(D707="Break",2,IF(D707="Closing",3,IF(D707="demonstration",4,IF(D707="Hands on",5,IF(D707="Introduction",6,IF(D707="Lecture",7,IF(D707="No Activity",8,IF(D707="Peer Learning",9)))))))))</f>
        <v>2</v>
      </c>
      <c r="F707" s="14" t="s">
        <v>15</v>
      </c>
      <c r="G707" s="14">
        <f t="shared" ref="G707:G770" si="46">IF(F707="On Campus",1,IF(F707="Off Campus",2))</f>
        <v>2</v>
      </c>
      <c r="H707" s="14" t="s">
        <v>119</v>
      </c>
      <c r="I707" s="14" t="s">
        <v>143</v>
      </c>
      <c r="J707" s="14">
        <f t="shared" ref="J707:J770" si="47">IF(I707="Tools_Digital Drawing",1,IF(I707="Spatial Design",2,IF(I707="Technical Contexts",3)))</f>
        <v>3</v>
      </c>
      <c r="K707" s="9">
        <v>99.067499999999995</v>
      </c>
      <c r="L707" s="9">
        <v>5</v>
      </c>
      <c r="M707" s="9">
        <v>2</v>
      </c>
      <c r="N707" s="9">
        <v>2</v>
      </c>
      <c r="O707" s="9">
        <v>3</v>
      </c>
    </row>
    <row r="708" spans="1:15" x14ac:dyDescent="0.3">
      <c r="A708" s="13">
        <v>77.658749999999998</v>
      </c>
      <c r="B708" s="17" t="s">
        <v>10</v>
      </c>
      <c r="C708" s="17">
        <f t="shared" si="44"/>
        <v>5</v>
      </c>
      <c r="D708" s="14" t="s">
        <v>10</v>
      </c>
      <c r="E708" s="14">
        <f t="shared" si="45"/>
        <v>2</v>
      </c>
      <c r="F708" s="14" t="s">
        <v>15</v>
      </c>
      <c r="G708" s="14">
        <f t="shared" si="46"/>
        <v>2</v>
      </c>
      <c r="H708" s="14" t="s">
        <v>119</v>
      </c>
      <c r="I708" s="14" t="s">
        <v>143</v>
      </c>
      <c r="J708" s="14">
        <f t="shared" si="47"/>
        <v>3</v>
      </c>
      <c r="K708" s="9">
        <v>77.658749999999998</v>
      </c>
      <c r="L708" s="9">
        <v>5</v>
      </c>
      <c r="M708" s="9">
        <v>2</v>
      </c>
      <c r="N708" s="9">
        <v>2</v>
      </c>
      <c r="O708" s="9">
        <v>3</v>
      </c>
    </row>
    <row r="709" spans="1:15" x14ac:dyDescent="0.3">
      <c r="A709" s="13">
        <v>78.617500000000007</v>
      </c>
      <c r="B709" s="17" t="s">
        <v>10</v>
      </c>
      <c r="C709" s="17">
        <f t="shared" si="44"/>
        <v>5</v>
      </c>
      <c r="D709" s="14" t="s">
        <v>10</v>
      </c>
      <c r="E709" s="14">
        <f t="shared" si="45"/>
        <v>2</v>
      </c>
      <c r="F709" s="14" t="s">
        <v>15</v>
      </c>
      <c r="G709" s="14">
        <f t="shared" si="46"/>
        <v>2</v>
      </c>
      <c r="H709" s="14" t="s">
        <v>119</v>
      </c>
      <c r="I709" s="14" t="s">
        <v>143</v>
      </c>
      <c r="J709" s="14">
        <f t="shared" si="47"/>
        <v>3</v>
      </c>
      <c r="K709" s="9">
        <v>78.617500000000007</v>
      </c>
      <c r="L709" s="9">
        <v>5</v>
      </c>
      <c r="M709" s="9">
        <v>2</v>
      </c>
      <c r="N709" s="9">
        <v>2</v>
      </c>
      <c r="O709" s="9">
        <v>3</v>
      </c>
    </row>
    <row r="710" spans="1:15" x14ac:dyDescent="0.3">
      <c r="A710" s="13">
        <v>103.785625</v>
      </c>
      <c r="B710" s="17" t="s">
        <v>10</v>
      </c>
      <c r="C710" s="17">
        <f t="shared" si="44"/>
        <v>5</v>
      </c>
      <c r="D710" s="14" t="s">
        <v>10</v>
      </c>
      <c r="E710" s="14">
        <f t="shared" si="45"/>
        <v>2</v>
      </c>
      <c r="F710" s="14" t="s">
        <v>15</v>
      </c>
      <c r="G710" s="14">
        <f t="shared" si="46"/>
        <v>2</v>
      </c>
      <c r="H710" s="14" t="s">
        <v>119</v>
      </c>
      <c r="I710" s="14" t="s">
        <v>143</v>
      </c>
      <c r="J710" s="14">
        <f t="shared" si="47"/>
        <v>3</v>
      </c>
      <c r="K710" s="9">
        <v>103.785625</v>
      </c>
      <c r="L710" s="9">
        <v>5</v>
      </c>
      <c r="M710" s="9">
        <v>2</v>
      </c>
      <c r="N710" s="9">
        <v>2</v>
      </c>
      <c r="O710" s="9">
        <v>3</v>
      </c>
    </row>
    <row r="711" spans="1:15" x14ac:dyDescent="0.3">
      <c r="A711" s="13">
        <v>77.222499999999997</v>
      </c>
      <c r="B711" s="17" t="s">
        <v>10</v>
      </c>
      <c r="C711" s="17">
        <f t="shared" si="44"/>
        <v>5</v>
      </c>
      <c r="D711" s="14" t="s">
        <v>10</v>
      </c>
      <c r="E711" s="14">
        <f t="shared" si="45"/>
        <v>2</v>
      </c>
      <c r="F711" s="14" t="s">
        <v>15</v>
      </c>
      <c r="G711" s="14">
        <f t="shared" si="46"/>
        <v>2</v>
      </c>
      <c r="H711" s="14" t="s">
        <v>119</v>
      </c>
      <c r="I711" s="14" t="s">
        <v>143</v>
      </c>
      <c r="J711" s="14">
        <f t="shared" si="47"/>
        <v>3</v>
      </c>
      <c r="K711" s="9">
        <v>77.222499999999997</v>
      </c>
      <c r="L711" s="9">
        <v>5</v>
      </c>
      <c r="M711" s="9">
        <v>2</v>
      </c>
      <c r="N711" s="9">
        <v>2</v>
      </c>
      <c r="O711" s="9">
        <v>3</v>
      </c>
    </row>
    <row r="712" spans="1:15" x14ac:dyDescent="0.3">
      <c r="A712" s="13">
        <v>78.617500000000007</v>
      </c>
      <c r="B712" s="17" t="s">
        <v>10</v>
      </c>
      <c r="C712" s="17">
        <f t="shared" si="44"/>
        <v>5</v>
      </c>
      <c r="D712" s="14" t="s">
        <v>10</v>
      </c>
      <c r="E712" s="14">
        <f t="shared" si="45"/>
        <v>2</v>
      </c>
      <c r="F712" s="14" t="s">
        <v>15</v>
      </c>
      <c r="G712" s="14">
        <f t="shared" si="46"/>
        <v>2</v>
      </c>
      <c r="H712" s="14" t="s">
        <v>119</v>
      </c>
      <c r="I712" s="14" t="s">
        <v>143</v>
      </c>
      <c r="J712" s="14">
        <f t="shared" si="47"/>
        <v>3</v>
      </c>
      <c r="K712" s="9">
        <v>78.617500000000007</v>
      </c>
      <c r="L712" s="9">
        <v>5</v>
      </c>
      <c r="M712" s="9">
        <v>2</v>
      </c>
      <c r="N712" s="9">
        <v>2</v>
      </c>
      <c r="O712" s="9">
        <v>3</v>
      </c>
    </row>
    <row r="713" spans="1:15" x14ac:dyDescent="0.3">
      <c r="A713" s="13">
        <v>103.785625</v>
      </c>
      <c r="B713" s="17" t="s">
        <v>10</v>
      </c>
      <c r="C713" s="17">
        <f t="shared" si="44"/>
        <v>5</v>
      </c>
      <c r="D713" s="14" t="s">
        <v>10</v>
      </c>
      <c r="E713" s="14">
        <f t="shared" si="45"/>
        <v>2</v>
      </c>
      <c r="F713" s="14" t="s">
        <v>15</v>
      </c>
      <c r="G713" s="14">
        <f t="shared" si="46"/>
        <v>2</v>
      </c>
      <c r="H713" s="14" t="s">
        <v>119</v>
      </c>
      <c r="I713" s="14" t="s">
        <v>143</v>
      </c>
      <c r="J713" s="14">
        <f t="shared" si="47"/>
        <v>3</v>
      </c>
      <c r="K713" s="9">
        <v>103.785625</v>
      </c>
      <c r="L713" s="9">
        <v>5</v>
      </c>
      <c r="M713" s="9">
        <v>2</v>
      </c>
      <c r="N713" s="9">
        <v>2</v>
      </c>
      <c r="O713" s="9">
        <v>3</v>
      </c>
    </row>
    <row r="714" spans="1:15" x14ac:dyDescent="0.3">
      <c r="A714" s="13">
        <v>73.82374999999999</v>
      </c>
      <c r="B714" s="17" t="s">
        <v>10</v>
      </c>
      <c r="C714" s="17">
        <f t="shared" si="44"/>
        <v>5</v>
      </c>
      <c r="D714" s="14" t="s">
        <v>10</v>
      </c>
      <c r="E714" s="14">
        <f t="shared" si="45"/>
        <v>2</v>
      </c>
      <c r="F714" s="14" t="s">
        <v>15</v>
      </c>
      <c r="G714" s="14">
        <f t="shared" si="46"/>
        <v>2</v>
      </c>
      <c r="H714" s="14" t="s">
        <v>119</v>
      </c>
      <c r="I714" s="14" t="s">
        <v>143</v>
      </c>
      <c r="J714" s="14">
        <f t="shared" si="47"/>
        <v>3</v>
      </c>
      <c r="K714" s="9">
        <v>73.82374999999999</v>
      </c>
      <c r="L714" s="9">
        <v>5</v>
      </c>
      <c r="M714" s="9">
        <v>2</v>
      </c>
      <c r="N714" s="9">
        <v>2</v>
      </c>
      <c r="O714" s="9">
        <v>3</v>
      </c>
    </row>
    <row r="715" spans="1:15" x14ac:dyDescent="0.3">
      <c r="A715" s="13">
        <v>76.7</v>
      </c>
      <c r="B715" s="17" t="s">
        <v>10</v>
      </c>
      <c r="C715" s="17">
        <f t="shared" si="44"/>
        <v>5</v>
      </c>
      <c r="D715" s="14" t="s">
        <v>10</v>
      </c>
      <c r="E715" s="14">
        <f t="shared" si="45"/>
        <v>2</v>
      </c>
      <c r="F715" s="14" t="s">
        <v>15</v>
      </c>
      <c r="G715" s="14">
        <f t="shared" si="46"/>
        <v>2</v>
      </c>
      <c r="H715" s="14" t="s">
        <v>119</v>
      </c>
      <c r="I715" s="14" t="s">
        <v>143</v>
      </c>
      <c r="J715" s="14">
        <f t="shared" si="47"/>
        <v>3</v>
      </c>
      <c r="K715" s="9">
        <v>76.7</v>
      </c>
      <c r="L715" s="9">
        <v>5</v>
      </c>
      <c r="M715" s="9">
        <v>2</v>
      </c>
      <c r="N715" s="9">
        <v>2</v>
      </c>
      <c r="O715" s="9">
        <v>3</v>
      </c>
    </row>
    <row r="716" spans="1:15" x14ac:dyDescent="0.3">
      <c r="A716" s="13">
        <v>110.18</v>
      </c>
      <c r="B716" s="17" t="s">
        <v>10</v>
      </c>
      <c r="C716" s="17">
        <f t="shared" si="44"/>
        <v>5</v>
      </c>
      <c r="D716" s="14" t="s">
        <v>10</v>
      </c>
      <c r="E716" s="14">
        <f t="shared" si="45"/>
        <v>2</v>
      </c>
      <c r="F716" s="14" t="s">
        <v>15</v>
      </c>
      <c r="G716" s="14">
        <f t="shared" si="46"/>
        <v>2</v>
      </c>
      <c r="H716" s="14" t="s">
        <v>119</v>
      </c>
      <c r="I716" s="14" t="s">
        <v>143</v>
      </c>
      <c r="J716" s="14">
        <f t="shared" si="47"/>
        <v>3</v>
      </c>
      <c r="K716" s="9">
        <v>110.18</v>
      </c>
      <c r="L716" s="9">
        <v>5</v>
      </c>
      <c r="M716" s="9">
        <v>2</v>
      </c>
      <c r="N716" s="9">
        <v>2</v>
      </c>
      <c r="O716" s="9">
        <v>3</v>
      </c>
    </row>
    <row r="717" spans="1:15" x14ac:dyDescent="0.3">
      <c r="A717" s="13">
        <v>84.37</v>
      </c>
      <c r="B717" s="17" t="s">
        <v>10</v>
      </c>
      <c r="C717" s="17">
        <f t="shared" si="44"/>
        <v>5</v>
      </c>
      <c r="D717" s="14" t="s">
        <v>10</v>
      </c>
      <c r="E717" s="14">
        <f t="shared" si="45"/>
        <v>2</v>
      </c>
      <c r="F717" s="14" t="s">
        <v>15</v>
      </c>
      <c r="G717" s="14">
        <f t="shared" si="46"/>
        <v>2</v>
      </c>
      <c r="H717" s="14" t="s">
        <v>119</v>
      </c>
      <c r="I717" s="14" t="s">
        <v>143</v>
      </c>
      <c r="J717" s="14">
        <f t="shared" si="47"/>
        <v>3</v>
      </c>
      <c r="K717" s="9">
        <v>84.37</v>
      </c>
      <c r="L717" s="9">
        <v>5</v>
      </c>
      <c r="M717" s="9">
        <v>2</v>
      </c>
      <c r="N717" s="9">
        <v>2</v>
      </c>
      <c r="O717" s="9">
        <v>3</v>
      </c>
    </row>
    <row r="718" spans="1:15" x14ac:dyDescent="0.3">
      <c r="A718" s="13">
        <v>109.19624999999999</v>
      </c>
      <c r="B718" s="17" t="s">
        <v>10</v>
      </c>
      <c r="C718" s="17">
        <f t="shared" si="44"/>
        <v>5</v>
      </c>
      <c r="D718" s="14" t="s">
        <v>10</v>
      </c>
      <c r="E718" s="14">
        <f t="shared" si="45"/>
        <v>2</v>
      </c>
      <c r="F718" s="14" t="s">
        <v>15</v>
      </c>
      <c r="G718" s="14">
        <f t="shared" si="46"/>
        <v>2</v>
      </c>
      <c r="H718" s="14" t="s">
        <v>119</v>
      </c>
      <c r="I718" s="14" t="s">
        <v>143</v>
      </c>
      <c r="J718" s="14">
        <f t="shared" si="47"/>
        <v>3</v>
      </c>
      <c r="K718" s="9">
        <v>109.19624999999999</v>
      </c>
      <c r="L718" s="9">
        <v>5</v>
      </c>
      <c r="M718" s="9">
        <v>2</v>
      </c>
      <c r="N718" s="9">
        <v>2</v>
      </c>
      <c r="O718" s="9">
        <v>3</v>
      </c>
    </row>
    <row r="719" spans="1:15" x14ac:dyDescent="0.3">
      <c r="A719" s="13">
        <v>72.52</v>
      </c>
      <c r="B719" s="17" t="s">
        <v>10</v>
      </c>
      <c r="C719" s="17">
        <f t="shared" si="44"/>
        <v>5</v>
      </c>
      <c r="D719" s="14" t="s">
        <v>10</v>
      </c>
      <c r="E719" s="14">
        <f t="shared" si="45"/>
        <v>2</v>
      </c>
      <c r="F719" s="14" t="s">
        <v>15</v>
      </c>
      <c r="G719" s="14">
        <f t="shared" si="46"/>
        <v>2</v>
      </c>
      <c r="H719" s="14" t="s">
        <v>119</v>
      </c>
      <c r="I719" s="14" t="s">
        <v>143</v>
      </c>
      <c r="J719" s="14">
        <f t="shared" si="47"/>
        <v>3</v>
      </c>
      <c r="K719" s="9">
        <v>72.52</v>
      </c>
      <c r="L719" s="9">
        <v>5</v>
      </c>
      <c r="M719" s="9">
        <v>2</v>
      </c>
      <c r="N719" s="9">
        <v>2</v>
      </c>
      <c r="O719" s="9">
        <v>3</v>
      </c>
    </row>
    <row r="720" spans="1:15" x14ac:dyDescent="0.3">
      <c r="A720" s="13">
        <v>92.268749999999997</v>
      </c>
      <c r="B720" s="17" t="s">
        <v>10</v>
      </c>
      <c r="C720" s="17">
        <f t="shared" si="44"/>
        <v>5</v>
      </c>
      <c r="D720" s="14" t="s">
        <v>10</v>
      </c>
      <c r="E720" s="14">
        <f t="shared" si="45"/>
        <v>2</v>
      </c>
      <c r="F720" s="14" t="s">
        <v>15</v>
      </c>
      <c r="G720" s="14">
        <f t="shared" si="46"/>
        <v>2</v>
      </c>
      <c r="H720" s="14" t="s">
        <v>119</v>
      </c>
      <c r="I720" s="14" t="s">
        <v>143</v>
      </c>
      <c r="J720" s="14">
        <f t="shared" si="47"/>
        <v>3</v>
      </c>
      <c r="K720" s="9">
        <v>92.268749999999997</v>
      </c>
      <c r="L720" s="9">
        <v>5</v>
      </c>
      <c r="M720" s="9">
        <v>2</v>
      </c>
      <c r="N720" s="9">
        <v>2</v>
      </c>
      <c r="O720" s="9">
        <v>3</v>
      </c>
    </row>
    <row r="721" spans="1:15" x14ac:dyDescent="0.3">
      <c r="A721" s="13">
        <v>77.658749999999998</v>
      </c>
      <c r="B721" s="17" t="s">
        <v>10</v>
      </c>
      <c r="C721" s="17">
        <f t="shared" si="44"/>
        <v>5</v>
      </c>
      <c r="D721" s="14" t="s">
        <v>10</v>
      </c>
      <c r="E721" s="14">
        <f t="shared" si="45"/>
        <v>2</v>
      </c>
      <c r="F721" s="14" t="s">
        <v>15</v>
      </c>
      <c r="G721" s="14">
        <f t="shared" si="46"/>
        <v>2</v>
      </c>
      <c r="H721" s="14" t="s">
        <v>119</v>
      </c>
      <c r="I721" s="14" t="s">
        <v>143</v>
      </c>
      <c r="J721" s="14">
        <f t="shared" si="47"/>
        <v>3</v>
      </c>
      <c r="K721" s="9">
        <v>77.658749999999998</v>
      </c>
      <c r="L721" s="9">
        <v>5</v>
      </c>
      <c r="M721" s="9">
        <v>2</v>
      </c>
      <c r="N721" s="9">
        <v>2</v>
      </c>
      <c r="O721" s="9">
        <v>3</v>
      </c>
    </row>
    <row r="722" spans="1:15" x14ac:dyDescent="0.3">
      <c r="A722" s="13">
        <v>119.55999999999999</v>
      </c>
      <c r="B722" s="17" t="s">
        <v>10</v>
      </c>
      <c r="C722" s="17">
        <f t="shared" si="44"/>
        <v>5</v>
      </c>
      <c r="D722" s="14" t="s">
        <v>10</v>
      </c>
      <c r="E722" s="14">
        <f t="shared" si="45"/>
        <v>2</v>
      </c>
      <c r="F722" s="14" t="s">
        <v>15</v>
      </c>
      <c r="G722" s="14">
        <f t="shared" si="46"/>
        <v>2</v>
      </c>
      <c r="H722" s="14" t="s">
        <v>119</v>
      </c>
      <c r="I722" s="14" t="s">
        <v>143</v>
      </c>
      <c r="J722" s="14">
        <f t="shared" si="47"/>
        <v>3</v>
      </c>
      <c r="K722" s="9">
        <v>119.55999999999999</v>
      </c>
      <c r="L722" s="9">
        <v>5</v>
      </c>
      <c r="M722" s="9">
        <v>2</v>
      </c>
      <c r="N722" s="9">
        <v>2</v>
      </c>
      <c r="O722" s="9">
        <v>3</v>
      </c>
    </row>
    <row r="723" spans="1:15" x14ac:dyDescent="0.3">
      <c r="A723" s="13">
        <v>108.21250000000001</v>
      </c>
      <c r="B723" s="17" t="s">
        <v>10</v>
      </c>
      <c r="C723" s="17">
        <f t="shared" si="44"/>
        <v>5</v>
      </c>
      <c r="D723" s="14" t="s">
        <v>10</v>
      </c>
      <c r="E723" s="14">
        <f t="shared" si="45"/>
        <v>2</v>
      </c>
      <c r="F723" s="14" t="s">
        <v>15</v>
      </c>
      <c r="G723" s="14">
        <f t="shared" si="46"/>
        <v>2</v>
      </c>
      <c r="H723" s="14" t="s">
        <v>119</v>
      </c>
      <c r="I723" s="14" t="s">
        <v>143</v>
      </c>
      <c r="J723" s="14">
        <f t="shared" si="47"/>
        <v>3</v>
      </c>
      <c r="K723" s="9">
        <v>108.21250000000001</v>
      </c>
      <c r="L723" s="9">
        <v>5</v>
      </c>
      <c r="M723" s="9">
        <v>2</v>
      </c>
      <c r="N723" s="9">
        <v>2</v>
      </c>
      <c r="O723" s="9">
        <v>3</v>
      </c>
    </row>
    <row r="724" spans="1:15" x14ac:dyDescent="0.3">
      <c r="A724" s="13">
        <v>103.29375</v>
      </c>
      <c r="B724" s="17" t="s">
        <v>10</v>
      </c>
      <c r="C724" s="17">
        <f t="shared" si="44"/>
        <v>5</v>
      </c>
      <c r="D724" s="14" t="s">
        <v>10</v>
      </c>
      <c r="E724" s="14">
        <f t="shared" si="45"/>
        <v>2</v>
      </c>
      <c r="F724" s="14" t="s">
        <v>15</v>
      </c>
      <c r="G724" s="14">
        <f t="shared" si="46"/>
        <v>2</v>
      </c>
      <c r="H724" s="14" t="s">
        <v>119</v>
      </c>
      <c r="I724" s="14" t="s">
        <v>143</v>
      </c>
      <c r="J724" s="14">
        <f t="shared" si="47"/>
        <v>3</v>
      </c>
      <c r="K724" s="9">
        <v>103.29375</v>
      </c>
      <c r="L724" s="9">
        <v>5</v>
      </c>
      <c r="M724" s="9">
        <v>2</v>
      </c>
      <c r="N724" s="9">
        <v>2</v>
      </c>
      <c r="O724" s="9">
        <v>3</v>
      </c>
    </row>
    <row r="725" spans="1:15" x14ac:dyDescent="0.3">
      <c r="A725" s="13">
        <v>107.80000000000001</v>
      </c>
      <c r="B725" s="17" t="s">
        <v>10</v>
      </c>
      <c r="C725" s="17">
        <f t="shared" si="44"/>
        <v>5</v>
      </c>
      <c r="D725" s="14" t="s">
        <v>10</v>
      </c>
      <c r="E725" s="14">
        <f t="shared" si="45"/>
        <v>2</v>
      </c>
      <c r="F725" s="14" t="s">
        <v>15</v>
      </c>
      <c r="G725" s="14">
        <f t="shared" si="46"/>
        <v>2</v>
      </c>
      <c r="H725" s="14" t="s">
        <v>119</v>
      </c>
      <c r="I725" s="14" t="s">
        <v>143</v>
      </c>
      <c r="J725" s="14">
        <f t="shared" si="47"/>
        <v>3</v>
      </c>
      <c r="K725" s="9">
        <v>107.80000000000001</v>
      </c>
      <c r="L725" s="9">
        <v>5</v>
      </c>
      <c r="M725" s="9">
        <v>2</v>
      </c>
      <c r="N725" s="9">
        <v>2</v>
      </c>
      <c r="O725" s="9">
        <v>3</v>
      </c>
    </row>
    <row r="726" spans="1:15" x14ac:dyDescent="0.3">
      <c r="A726" s="13">
        <v>100.83437499999999</v>
      </c>
      <c r="B726" s="17" t="s">
        <v>10</v>
      </c>
      <c r="C726" s="17">
        <f t="shared" si="44"/>
        <v>5</v>
      </c>
      <c r="D726" s="14" t="s">
        <v>10</v>
      </c>
      <c r="E726" s="14">
        <f t="shared" si="45"/>
        <v>2</v>
      </c>
      <c r="F726" s="14" t="s">
        <v>15</v>
      </c>
      <c r="G726" s="14">
        <f t="shared" si="46"/>
        <v>2</v>
      </c>
      <c r="H726" s="14" t="s">
        <v>119</v>
      </c>
      <c r="I726" s="14" t="s">
        <v>143</v>
      </c>
      <c r="J726" s="14">
        <f t="shared" si="47"/>
        <v>3</v>
      </c>
      <c r="K726" s="9">
        <v>100.83437499999999</v>
      </c>
      <c r="L726" s="9">
        <v>5</v>
      </c>
      <c r="M726" s="9">
        <v>2</v>
      </c>
      <c r="N726" s="9">
        <v>2</v>
      </c>
      <c r="O726" s="9">
        <v>3</v>
      </c>
    </row>
    <row r="727" spans="1:15" x14ac:dyDescent="0.3">
      <c r="A727" s="13">
        <v>78.617500000000007</v>
      </c>
      <c r="B727" s="17" t="s">
        <v>10</v>
      </c>
      <c r="C727" s="17">
        <f t="shared" si="44"/>
        <v>5</v>
      </c>
      <c r="D727" s="14" t="s">
        <v>10</v>
      </c>
      <c r="E727" s="14">
        <f t="shared" si="45"/>
        <v>2</v>
      </c>
      <c r="F727" s="14" t="s">
        <v>15</v>
      </c>
      <c r="G727" s="14">
        <f t="shared" si="46"/>
        <v>2</v>
      </c>
      <c r="H727" s="14" t="s">
        <v>119</v>
      </c>
      <c r="I727" s="14" t="s">
        <v>143</v>
      </c>
      <c r="J727" s="14">
        <f t="shared" si="47"/>
        <v>3</v>
      </c>
      <c r="K727" s="9">
        <v>78.617500000000007</v>
      </c>
      <c r="L727" s="9">
        <v>5</v>
      </c>
      <c r="M727" s="9">
        <v>2</v>
      </c>
      <c r="N727" s="9">
        <v>2</v>
      </c>
      <c r="O727" s="9">
        <v>3</v>
      </c>
    </row>
    <row r="728" spans="1:15" x14ac:dyDescent="0.3">
      <c r="A728" s="13">
        <v>74.782499999999999</v>
      </c>
      <c r="B728" s="17" t="s">
        <v>10</v>
      </c>
      <c r="C728" s="17">
        <f t="shared" si="44"/>
        <v>5</v>
      </c>
      <c r="D728" s="14" t="s">
        <v>10</v>
      </c>
      <c r="E728" s="14">
        <f t="shared" si="45"/>
        <v>2</v>
      </c>
      <c r="F728" s="14" t="s">
        <v>15</v>
      </c>
      <c r="G728" s="14">
        <f t="shared" si="46"/>
        <v>2</v>
      </c>
      <c r="H728" s="14" t="s">
        <v>119</v>
      </c>
      <c r="I728" s="14" t="s">
        <v>143</v>
      </c>
      <c r="J728" s="14">
        <f t="shared" si="47"/>
        <v>3</v>
      </c>
      <c r="K728" s="9">
        <v>74.782499999999999</v>
      </c>
      <c r="L728" s="9">
        <v>5</v>
      </c>
      <c r="M728" s="9">
        <v>2</v>
      </c>
      <c r="N728" s="9">
        <v>2</v>
      </c>
      <c r="O728" s="9">
        <v>3</v>
      </c>
    </row>
    <row r="729" spans="1:15" x14ac:dyDescent="0.3">
      <c r="A729" s="13">
        <v>101.32625000000002</v>
      </c>
      <c r="B729" s="17" t="s">
        <v>10</v>
      </c>
      <c r="C729" s="17">
        <f t="shared" si="44"/>
        <v>5</v>
      </c>
      <c r="D729" s="14" t="s">
        <v>10</v>
      </c>
      <c r="E729" s="14">
        <f t="shared" si="45"/>
        <v>2</v>
      </c>
      <c r="F729" s="14" t="s">
        <v>15</v>
      </c>
      <c r="G729" s="14">
        <f t="shared" si="46"/>
        <v>2</v>
      </c>
      <c r="H729" s="14" t="s">
        <v>119</v>
      </c>
      <c r="I729" s="14" t="s">
        <v>143</v>
      </c>
      <c r="J729" s="14">
        <f t="shared" si="47"/>
        <v>3</v>
      </c>
      <c r="K729" s="9">
        <v>101.32625000000002</v>
      </c>
      <c r="L729" s="9">
        <v>5</v>
      </c>
      <c r="M729" s="9">
        <v>2</v>
      </c>
      <c r="N729" s="9">
        <v>2</v>
      </c>
      <c r="O729" s="9">
        <v>3</v>
      </c>
    </row>
    <row r="730" spans="1:15" x14ac:dyDescent="0.3">
      <c r="A730" s="13">
        <v>79.177500000000009</v>
      </c>
      <c r="B730" s="17" t="s">
        <v>10</v>
      </c>
      <c r="C730" s="17">
        <f t="shared" si="44"/>
        <v>5</v>
      </c>
      <c r="D730" s="14" t="s">
        <v>10</v>
      </c>
      <c r="E730" s="14">
        <f t="shared" si="45"/>
        <v>2</v>
      </c>
      <c r="F730" s="14" t="s">
        <v>15</v>
      </c>
      <c r="G730" s="14">
        <f t="shared" si="46"/>
        <v>2</v>
      </c>
      <c r="H730" s="14" t="s">
        <v>119</v>
      </c>
      <c r="I730" s="14" t="s">
        <v>143</v>
      </c>
      <c r="J730" s="14">
        <f t="shared" si="47"/>
        <v>3</v>
      </c>
      <c r="K730" s="9">
        <v>79.177500000000009</v>
      </c>
      <c r="L730" s="9">
        <v>5</v>
      </c>
      <c r="M730" s="9">
        <v>2</v>
      </c>
      <c r="N730" s="9">
        <v>2</v>
      </c>
      <c r="O730" s="9">
        <v>3</v>
      </c>
    </row>
    <row r="731" spans="1:15" x14ac:dyDescent="0.3">
      <c r="A731" s="13">
        <v>102.05000000000001</v>
      </c>
      <c r="B731" s="17" t="s">
        <v>10</v>
      </c>
      <c r="C731" s="17">
        <f t="shared" si="44"/>
        <v>5</v>
      </c>
      <c r="D731" s="14" t="s">
        <v>10</v>
      </c>
      <c r="E731" s="14">
        <f t="shared" si="45"/>
        <v>2</v>
      </c>
      <c r="F731" s="14" t="s">
        <v>15</v>
      </c>
      <c r="G731" s="14">
        <f t="shared" si="46"/>
        <v>2</v>
      </c>
      <c r="H731" s="14" t="s">
        <v>119</v>
      </c>
      <c r="I731" s="14" t="s">
        <v>143</v>
      </c>
      <c r="J731" s="14">
        <f t="shared" si="47"/>
        <v>3</v>
      </c>
      <c r="K731" s="9">
        <v>102.05000000000001</v>
      </c>
      <c r="L731" s="9">
        <v>5</v>
      </c>
      <c r="M731" s="9">
        <v>2</v>
      </c>
      <c r="N731" s="9">
        <v>2</v>
      </c>
      <c r="O731" s="9">
        <v>3</v>
      </c>
    </row>
    <row r="732" spans="1:15" x14ac:dyDescent="0.3">
      <c r="A732" s="13">
        <v>91.664999999999992</v>
      </c>
      <c r="B732" s="17" t="s">
        <v>10</v>
      </c>
      <c r="C732" s="17">
        <f t="shared" si="44"/>
        <v>5</v>
      </c>
      <c r="D732" s="14" t="s">
        <v>10</v>
      </c>
      <c r="E732" s="14">
        <f t="shared" si="45"/>
        <v>2</v>
      </c>
      <c r="F732" s="14" t="s">
        <v>15</v>
      </c>
      <c r="G732" s="14">
        <f t="shared" si="46"/>
        <v>2</v>
      </c>
      <c r="H732" s="14" t="s">
        <v>119</v>
      </c>
      <c r="I732" s="14" t="s">
        <v>143</v>
      </c>
      <c r="J732" s="14">
        <f t="shared" si="47"/>
        <v>3</v>
      </c>
      <c r="K732" s="9">
        <v>91.664999999999992</v>
      </c>
      <c r="L732" s="9">
        <v>5</v>
      </c>
      <c r="M732" s="9">
        <v>2</v>
      </c>
      <c r="N732" s="9">
        <v>2</v>
      </c>
      <c r="O732" s="9">
        <v>3</v>
      </c>
    </row>
    <row r="733" spans="1:15" x14ac:dyDescent="0.3">
      <c r="A733" s="13">
        <v>109.68812500000001</v>
      </c>
      <c r="B733" s="17" t="s">
        <v>10</v>
      </c>
      <c r="C733" s="17">
        <f t="shared" si="44"/>
        <v>5</v>
      </c>
      <c r="D733" s="14" t="s">
        <v>10</v>
      </c>
      <c r="E733" s="14">
        <f t="shared" si="45"/>
        <v>2</v>
      </c>
      <c r="F733" s="14" t="s">
        <v>15</v>
      </c>
      <c r="G733" s="14">
        <f t="shared" si="46"/>
        <v>2</v>
      </c>
      <c r="H733" s="14" t="s">
        <v>119</v>
      </c>
      <c r="I733" s="14" t="s">
        <v>143</v>
      </c>
      <c r="J733" s="14">
        <f t="shared" si="47"/>
        <v>3</v>
      </c>
      <c r="K733" s="9">
        <v>109.68812500000001</v>
      </c>
      <c r="L733" s="9">
        <v>5</v>
      </c>
      <c r="M733" s="9">
        <v>2</v>
      </c>
      <c r="N733" s="9">
        <v>2</v>
      </c>
      <c r="O733" s="9">
        <v>3</v>
      </c>
    </row>
    <row r="734" spans="1:15" x14ac:dyDescent="0.3">
      <c r="A734" s="13">
        <v>91.297500000000014</v>
      </c>
      <c r="B734" s="17" t="s">
        <v>10</v>
      </c>
      <c r="C734" s="17">
        <f t="shared" si="44"/>
        <v>5</v>
      </c>
      <c r="D734" s="14" t="s">
        <v>10</v>
      </c>
      <c r="E734" s="14">
        <f t="shared" si="45"/>
        <v>2</v>
      </c>
      <c r="F734" s="14" t="s">
        <v>15</v>
      </c>
      <c r="G734" s="14">
        <f t="shared" si="46"/>
        <v>2</v>
      </c>
      <c r="H734" s="14" t="s">
        <v>119</v>
      </c>
      <c r="I734" s="14" t="s">
        <v>143</v>
      </c>
      <c r="J734" s="14">
        <f t="shared" si="47"/>
        <v>3</v>
      </c>
      <c r="K734" s="9">
        <v>91.297500000000014</v>
      </c>
      <c r="L734" s="9">
        <v>5</v>
      </c>
      <c r="M734" s="9">
        <v>2</v>
      </c>
      <c r="N734" s="9">
        <v>2</v>
      </c>
      <c r="O734" s="9">
        <v>3</v>
      </c>
    </row>
    <row r="735" spans="1:15" x14ac:dyDescent="0.3">
      <c r="A735" s="13">
        <v>86.441250000000011</v>
      </c>
      <c r="B735" s="17" t="s">
        <v>10</v>
      </c>
      <c r="C735" s="17">
        <f t="shared" si="44"/>
        <v>5</v>
      </c>
      <c r="D735" s="14" t="s">
        <v>10</v>
      </c>
      <c r="E735" s="14">
        <f t="shared" si="45"/>
        <v>2</v>
      </c>
      <c r="F735" s="14" t="s">
        <v>15</v>
      </c>
      <c r="G735" s="14">
        <f t="shared" si="46"/>
        <v>2</v>
      </c>
      <c r="H735" s="14" t="s">
        <v>119</v>
      </c>
      <c r="I735" s="14" t="s">
        <v>143</v>
      </c>
      <c r="J735" s="14">
        <f t="shared" si="47"/>
        <v>3</v>
      </c>
      <c r="K735" s="9">
        <v>86.441250000000011</v>
      </c>
      <c r="L735" s="9">
        <v>5</v>
      </c>
      <c r="M735" s="9">
        <v>2</v>
      </c>
      <c r="N735" s="9">
        <v>2</v>
      </c>
      <c r="O735" s="9">
        <v>3</v>
      </c>
    </row>
    <row r="736" spans="1:15" x14ac:dyDescent="0.3">
      <c r="A736" s="13">
        <v>108.21250000000001</v>
      </c>
      <c r="B736" s="17" t="s">
        <v>10</v>
      </c>
      <c r="C736" s="17">
        <f t="shared" si="44"/>
        <v>5</v>
      </c>
      <c r="D736" s="14" t="s">
        <v>10</v>
      </c>
      <c r="E736" s="14">
        <f t="shared" si="45"/>
        <v>2</v>
      </c>
      <c r="F736" s="14" t="s">
        <v>15</v>
      </c>
      <c r="G736" s="14">
        <f t="shared" si="46"/>
        <v>2</v>
      </c>
      <c r="H736" s="14" t="s">
        <v>119</v>
      </c>
      <c r="I736" s="14" t="s">
        <v>143</v>
      </c>
      <c r="J736" s="14">
        <f t="shared" si="47"/>
        <v>3</v>
      </c>
      <c r="K736" s="9">
        <v>108.21250000000001</v>
      </c>
      <c r="L736" s="9">
        <v>5</v>
      </c>
      <c r="M736" s="9">
        <v>2</v>
      </c>
      <c r="N736" s="9">
        <v>2</v>
      </c>
      <c r="O736" s="9">
        <v>3</v>
      </c>
    </row>
    <row r="737" spans="1:15" x14ac:dyDescent="0.3">
      <c r="A737" s="13">
        <v>78.617500000000007</v>
      </c>
      <c r="B737" s="17" t="s">
        <v>10</v>
      </c>
      <c r="C737" s="17">
        <f t="shared" si="44"/>
        <v>5</v>
      </c>
      <c r="D737" s="14" t="s">
        <v>10</v>
      </c>
      <c r="E737" s="14">
        <f t="shared" si="45"/>
        <v>2</v>
      </c>
      <c r="F737" s="14" t="s">
        <v>15</v>
      </c>
      <c r="G737" s="14">
        <f t="shared" si="46"/>
        <v>2</v>
      </c>
      <c r="H737" s="14" t="s">
        <v>119</v>
      </c>
      <c r="I737" s="14" t="s">
        <v>143</v>
      </c>
      <c r="J737" s="14">
        <f t="shared" si="47"/>
        <v>3</v>
      </c>
      <c r="K737" s="9">
        <v>78.617500000000007</v>
      </c>
      <c r="L737" s="9">
        <v>5</v>
      </c>
      <c r="M737" s="9">
        <v>2</v>
      </c>
      <c r="N737" s="9">
        <v>2</v>
      </c>
      <c r="O737" s="9">
        <v>3</v>
      </c>
    </row>
    <row r="738" spans="1:15" x14ac:dyDescent="0.3">
      <c r="A738" s="13">
        <v>78.2</v>
      </c>
      <c r="B738" s="17" t="s">
        <v>10</v>
      </c>
      <c r="C738" s="17">
        <f t="shared" si="44"/>
        <v>5</v>
      </c>
      <c r="D738" s="14" t="s">
        <v>10</v>
      </c>
      <c r="E738" s="14">
        <f t="shared" si="45"/>
        <v>2</v>
      </c>
      <c r="F738" s="14" t="s">
        <v>15</v>
      </c>
      <c r="G738" s="14">
        <f t="shared" si="46"/>
        <v>2</v>
      </c>
      <c r="H738" s="14" t="s">
        <v>119</v>
      </c>
      <c r="I738" s="14" t="s">
        <v>143</v>
      </c>
      <c r="J738" s="14">
        <f t="shared" si="47"/>
        <v>3</v>
      </c>
      <c r="K738" s="9">
        <v>78.2</v>
      </c>
      <c r="L738" s="9">
        <v>5</v>
      </c>
      <c r="M738" s="9">
        <v>2</v>
      </c>
      <c r="N738" s="9">
        <v>2</v>
      </c>
      <c r="O738" s="9">
        <v>3</v>
      </c>
    </row>
    <row r="739" spans="1:15" x14ac:dyDescent="0.3">
      <c r="A739" s="13">
        <v>92.268749999999997</v>
      </c>
      <c r="B739" s="17" t="s">
        <v>10</v>
      </c>
      <c r="C739" s="17">
        <f t="shared" si="44"/>
        <v>5</v>
      </c>
      <c r="D739" s="14" t="s">
        <v>10</v>
      </c>
      <c r="E739" s="14">
        <f t="shared" si="45"/>
        <v>2</v>
      </c>
      <c r="F739" s="14" t="s">
        <v>15</v>
      </c>
      <c r="G739" s="14">
        <f t="shared" si="46"/>
        <v>2</v>
      </c>
      <c r="H739" s="14" t="s">
        <v>119</v>
      </c>
      <c r="I739" s="14" t="s">
        <v>143</v>
      </c>
      <c r="J739" s="14">
        <f t="shared" si="47"/>
        <v>3</v>
      </c>
      <c r="K739" s="9">
        <v>92.268749999999997</v>
      </c>
      <c r="L739" s="9">
        <v>5</v>
      </c>
      <c r="M739" s="9">
        <v>2</v>
      </c>
      <c r="N739" s="9">
        <v>2</v>
      </c>
      <c r="O739" s="9">
        <v>3</v>
      </c>
    </row>
    <row r="740" spans="1:15" x14ac:dyDescent="0.3">
      <c r="A740" s="13">
        <v>93.240000000000009</v>
      </c>
      <c r="B740" s="17" t="s">
        <v>10</v>
      </c>
      <c r="C740" s="17">
        <f t="shared" si="44"/>
        <v>5</v>
      </c>
      <c r="D740" s="14" t="s">
        <v>10</v>
      </c>
      <c r="E740" s="14">
        <f t="shared" si="45"/>
        <v>2</v>
      </c>
      <c r="F740" s="14" t="s">
        <v>15</v>
      </c>
      <c r="G740" s="14">
        <f t="shared" si="46"/>
        <v>2</v>
      </c>
      <c r="H740" s="14" t="s">
        <v>119</v>
      </c>
      <c r="I740" s="14" t="s">
        <v>143</v>
      </c>
      <c r="J740" s="14">
        <f t="shared" si="47"/>
        <v>3</v>
      </c>
      <c r="K740" s="9">
        <v>93.240000000000009</v>
      </c>
      <c r="L740" s="9">
        <v>5</v>
      </c>
      <c r="M740" s="9">
        <v>2</v>
      </c>
      <c r="N740" s="9">
        <v>2</v>
      </c>
      <c r="O740" s="9">
        <v>3</v>
      </c>
    </row>
    <row r="741" spans="1:15" x14ac:dyDescent="0.3">
      <c r="A741" s="13">
        <v>117.06625000000001</v>
      </c>
      <c r="B741" s="17" t="s">
        <v>10</v>
      </c>
      <c r="C741" s="17">
        <f t="shared" si="44"/>
        <v>5</v>
      </c>
      <c r="D741" s="14" t="s">
        <v>10</v>
      </c>
      <c r="E741" s="14">
        <f t="shared" si="45"/>
        <v>2</v>
      </c>
      <c r="F741" s="14" t="s">
        <v>15</v>
      </c>
      <c r="G741" s="14">
        <f t="shared" si="46"/>
        <v>2</v>
      </c>
      <c r="H741" s="14" t="s">
        <v>119</v>
      </c>
      <c r="I741" s="14" t="s">
        <v>143</v>
      </c>
      <c r="J741" s="14">
        <f t="shared" si="47"/>
        <v>3</v>
      </c>
      <c r="K741" s="9">
        <v>117.06625000000001</v>
      </c>
      <c r="L741" s="9">
        <v>5</v>
      </c>
      <c r="M741" s="9">
        <v>2</v>
      </c>
      <c r="N741" s="9">
        <v>2</v>
      </c>
      <c r="O741" s="9">
        <v>3</v>
      </c>
    </row>
    <row r="742" spans="1:15" x14ac:dyDescent="0.3">
      <c r="A742" s="13">
        <v>130.34</v>
      </c>
      <c r="B742" s="17" t="s">
        <v>10</v>
      </c>
      <c r="C742" s="17">
        <f t="shared" si="44"/>
        <v>5</v>
      </c>
      <c r="D742" s="14" t="s">
        <v>10</v>
      </c>
      <c r="E742" s="14">
        <f t="shared" si="45"/>
        <v>2</v>
      </c>
      <c r="F742" s="14" t="s">
        <v>15</v>
      </c>
      <c r="G742" s="14">
        <f t="shared" si="46"/>
        <v>2</v>
      </c>
      <c r="H742" s="14" t="s">
        <v>18</v>
      </c>
      <c r="I742" s="14" t="s">
        <v>143</v>
      </c>
      <c r="J742" s="14">
        <f t="shared" si="47"/>
        <v>3</v>
      </c>
      <c r="K742" s="9">
        <v>130.34</v>
      </c>
      <c r="L742" s="9">
        <v>5</v>
      </c>
      <c r="M742" s="9">
        <v>2</v>
      </c>
      <c r="N742" s="9">
        <v>2</v>
      </c>
      <c r="O742" s="9">
        <v>3</v>
      </c>
    </row>
    <row r="743" spans="1:15" x14ac:dyDescent="0.3">
      <c r="A743" s="13">
        <v>108.21250000000001</v>
      </c>
      <c r="B743" s="17" t="s">
        <v>10</v>
      </c>
      <c r="C743" s="17">
        <f t="shared" si="44"/>
        <v>5</v>
      </c>
      <c r="D743" s="14" t="s">
        <v>10</v>
      </c>
      <c r="E743" s="14">
        <f t="shared" si="45"/>
        <v>2</v>
      </c>
      <c r="F743" s="14" t="s">
        <v>15</v>
      </c>
      <c r="G743" s="14">
        <f t="shared" si="46"/>
        <v>2</v>
      </c>
      <c r="H743" s="14" t="s">
        <v>119</v>
      </c>
      <c r="I743" s="14" t="s">
        <v>143</v>
      </c>
      <c r="J743" s="14">
        <f t="shared" si="47"/>
        <v>3</v>
      </c>
      <c r="K743" s="9">
        <v>108.21250000000001</v>
      </c>
      <c r="L743" s="9">
        <v>5</v>
      </c>
      <c r="M743" s="9">
        <v>2</v>
      </c>
      <c r="N743" s="9">
        <v>2</v>
      </c>
      <c r="O743" s="9">
        <v>3</v>
      </c>
    </row>
    <row r="744" spans="1:15" x14ac:dyDescent="0.3">
      <c r="A744" s="13">
        <v>83.905000000000001</v>
      </c>
      <c r="B744" s="17" t="s">
        <v>10</v>
      </c>
      <c r="C744" s="17">
        <f t="shared" si="44"/>
        <v>5</v>
      </c>
      <c r="D744" s="14" t="s">
        <v>10</v>
      </c>
      <c r="E744" s="14">
        <f t="shared" si="45"/>
        <v>2</v>
      </c>
      <c r="F744" s="14" t="s">
        <v>15</v>
      </c>
      <c r="G744" s="14">
        <f t="shared" si="46"/>
        <v>2</v>
      </c>
      <c r="H744" s="14" t="s">
        <v>119</v>
      </c>
      <c r="I744" s="14" t="s">
        <v>143</v>
      </c>
      <c r="J744" s="14">
        <f t="shared" si="47"/>
        <v>3</v>
      </c>
      <c r="K744" s="9">
        <v>83.905000000000001</v>
      </c>
      <c r="L744" s="9">
        <v>5</v>
      </c>
      <c r="M744" s="9">
        <v>2</v>
      </c>
      <c r="N744" s="9">
        <v>2</v>
      </c>
      <c r="O744" s="9">
        <v>3</v>
      </c>
    </row>
    <row r="745" spans="1:15" x14ac:dyDescent="0.3">
      <c r="A745" s="13">
        <v>75.741249999999994</v>
      </c>
      <c r="B745" s="17" t="s">
        <v>10</v>
      </c>
      <c r="C745" s="17">
        <f t="shared" si="44"/>
        <v>5</v>
      </c>
      <c r="D745" s="14" t="s">
        <v>10</v>
      </c>
      <c r="E745" s="14">
        <f t="shared" si="45"/>
        <v>2</v>
      </c>
      <c r="F745" s="14" t="s">
        <v>15</v>
      </c>
      <c r="G745" s="14">
        <f t="shared" si="46"/>
        <v>2</v>
      </c>
      <c r="H745" s="14" t="s">
        <v>119</v>
      </c>
      <c r="I745" s="14" t="s">
        <v>143</v>
      </c>
      <c r="J745" s="14">
        <f t="shared" si="47"/>
        <v>3</v>
      </c>
      <c r="K745" s="9">
        <v>75.741249999999994</v>
      </c>
      <c r="L745" s="9">
        <v>5</v>
      </c>
      <c r="M745" s="9">
        <v>2</v>
      </c>
      <c r="N745" s="9">
        <v>2</v>
      </c>
      <c r="O745" s="9">
        <v>3</v>
      </c>
    </row>
    <row r="746" spans="1:15" x14ac:dyDescent="0.3">
      <c r="A746" s="13">
        <v>109.68812500000001</v>
      </c>
      <c r="B746" s="17" t="s">
        <v>10</v>
      </c>
      <c r="C746" s="17">
        <f t="shared" si="44"/>
        <v>5</v>
      </c>
      <c r="D746" s="14" t="s">
        <v>10</v>
      </c>
      <c r="E746" s="14">
        <f t="shared" si="45"/>
        <v>2</v>
      </c>
      <c r="F746" s="14" t="s">
        <v>15</v>
      </c>
      <c r="G746" s="14">
        <f t="shared" si="46"/>
        <v>2</v>
      </c>
      <c r="H746" s="14" t="s">
        <v>119</v>
      </c>
      <c r="I746" s="14" t="s">
        <v>143</v>
      </c>
      <c r="J746" s="14">
        <f t="shared" si="47"/>
        <v>3</v>
      </c>
      <c r="K746" s="9">
        <v>109.68812500000001</v>
      </c>
      <c r="L746" s="9">
        <v>5</v>
      </c>
      <c r="M746" s="9">
        <v>2</v>
      </c>
      <c r="N746" s="9">
        <v>2</v>
      </c>
      <c r="O746" s="9">
        <v>3</v>
      </c>
    </row>
    <row r="747" spans="1:15" x14ac:dyDescent="0.3">
      <c r="A747" s="13">
        <v>112.639375</v>
      </c>
      <c r="B747" s="17" t="s">
        <v>10</v>
      </c>
      <c r="C747" s="17">
        <f t="shared" si="44"/>
        <v>5</v>
      </c>
      <c r="D747" s="14" t="s">
        <v>10</v>
      </c>
      <c r="E747" s="14">
        <f t="shared" si="45"/>
        <v>2</v>
      </c>
      <c r="F747" s="14" t="s">
        <v>15</v>
      </c>
      <c r="G747" s="14">
        <f t="shared" si="46"/>
        <v>2</v>
      </c>
      <c r="H747" s="14" t="s">
        <v>119</v>
      </c>
      <c r="I747" s="14" t="s">
        <v>143</v>
      </c>
      <c r="J747" s="14">
        <f t="shared" si="47"/>
        <v>3</v>
      </c>
      <c r="K747" s="9">
        <v>112.639375</v>
      </c>
      <c r="L747" s="9">
        <v>5</v>
      </c>
      <c r="M747" s="9">
        <v>2</v>
      </c>
      <c r="N747" s="9">
        <v>2</v>
      </c>
      <c r="O747" s="9">
        <v>3</v>
      </c>
    </row>
    <row r="748" spans="1:15" x14ac:dyDescent="0.3">
      <c r="A748" s="13">
        <v>116.57437499999999</v>
      </c>
      <c r="B748" s="17" t="s">
        <v>10</v>
      </c>
      <c r="C748" s="17">
        <f t="shared" si="44"/>
        <v>5</v>
      </c>
      <c r="D748" s="14" t="s">
        <v>10</v>
      </c>
      <c r="E748" s="14">
        <f t="shared" si="45"/>
        <v>2</v>
      </c>
      <c r="F748" s="14" t="s">
        <v>15</v>
      </c>
      <c r="G748" s="14">
        <f t="shared" si="46"/>
        <v>2</v>
      </c>
      <c r="H748" s="14" t="s">
        <v>119</v>
      </c>
      <c r="I748" s="14" t="s">
        <v>143</v>
      </c>
      <c r="J748" s="14">
        <f t="shared" si="47"/>
        <v>3</v>
      </c>
      <c r="K748" s="9">
        <v>116.57437499999999</v>
      </c>
      <c r="L748" s="9">
        <v>5</v>
      </c>
      <c r="M748" s="9">
        <v>2</v>
      </c>
      <c r="N748" s="9">
        <v>2</v>
      </c>
      <c r="O748" s="9">
        <v>3</v>
      </c>
    </row>
    <row r="749" spans="1:15" x14ac:dyDescent="0.3">
      <c r="A749" s="13">
        <v>111.655625</v>
      </c>
      <c r="B749" s="17" t="s">
        <v>10</v>
      </c>
      <c r="C749" s="17">
        <f t="shared" si="44"/>
        <v>5</v>
      </c>
      <c r="D749" s="14" t="s">
        <v>10</v>
      </c>
      <c r="E749" s="14">
        <f t="shared" si="45"/>
        <v>2</v>
      </c>
      <c r="F749" s="14" t="s">
        <v>15</v>
      </c>
      <c r="G749" s="14">
        <f t="shared" si="46"/>
        <v>2</v>
      </c>
      <c r="H749" s="14" t="s">
        <v>119</v>
      </c>
      <c r="I749" s="14" t="s">
        <v>143</v>
      </c>
      <c r="J749" s="14">
        <f t="shared" si="47"/>
        <v>3</v>
      </c>
      <c r="K749" s="9">
        <v>111.655625</v>
      </c>
      <c r="L749" s="9">
        <v>5</v>
      </c>
      <c r="M749" s="9">
        <v>2</v>
      </c>
      <c r="N749" s="9">
        <v>2</v>
      </c>
      <c r="O749" s="9">
        <v>3</v>
      </c>
    </row>
    <row r="750" spans="1:15" x14ac:dyDescent="0.3">
      <c r="A750" s="13">
        <v>71.44874999999999</v>
      </c>
      <c r="B750" s="17" t="s">
        <v>10</v>
      </c>
      <c r="C750" s="17">
        <f t="shared" si="44"/>
        <v>5</v>
      </c>
      <c r="D750" s="14" t="s">
        <v>10</v>
      </c>
      <c r="E750" s="14">
        <f t="shared" si="45"/>
        <v>2</v>
      </c>
      <c r="F750" s="14" t="s">
        <v>15</v>
      </c>
      <c r="G750" s="14">
        <f t="shared" si="46"/>
        <v>2</v>
      </c>
      <c r="H750" s="14" t="s">
        <v>119</v>
      </c>
      <c r="I750" s="14" t="s">
        <v>143</v>
      </c>
      <c r="J750" s="14">
        <f t="shared" si="47"/>
        <v>3</v>
      </c>
      <c r="K750" s="9">
        <v>71.44874999999999</v>
      </c>
      <c r="L750" s="9">
        <v>5</v>
      </c>
      <c r="M750" s="9">
        <v>2</v>
      </c>
      <c r="N750" s="9">
        <v>2</v>
      </c>
      <c r="O750" s="9">
        <v>3</v>
      </c>
    </row>
    <row r="751" spans="1:15" x14ac:dyDescent="0.3">
      <c r="A751" s="13">
        <v>119.52562500000001</v>
      </c>
      <c r="B751" s="17" t="s">
        <v>10</v>
      </c>
      <c r="C751" s="17">
        <f t="shared" si="44"/>
        <v>5</v>
      </c>
      <c r="D751" s="14" t="s">
        <v>10</v>
      </c>
      <c r="E751" s="14">
        <f t="shared" si="45"/>
        <v>2</v>
      </c>
      <c r="F751" s="14" t="s">
        <v>15</v>
      </c>
      <c r="G751" s="14">
        <f t="shared" si="46"/>
        <v>2</v>
      </c>
      <c r="H751" s="14" t="s">
        <v>119</v>
      </c>
      <c r="I751" s="14" t="s">
        <v>143</v>
      </c>
      <c r="J751" s="14">
        <f t="shared" si="47"/>
        <v>3</v>
      </c>
      <c r="K751" s="9">
        <v>119.52562500000001</v>
      </c>
      <c r="L751" s="9">
        <v>5</v>
      </c>
      <c r="M751" s="9">
        <v>2</v>
      </c>
      <c r="N751" s="9">
        <v>2</v>
      </c>
      <c r="O751" s="9">
        <v>3</v>
      </c>
    </row>
    <row r="752" spans="1:15" x14ac:dyDescent="0.3">
      <c r="A752" s="13">
        <v>91.179999999999993</v>
      </c>
      <c r="B752" s="17" t="s">
        <v>10</v>
      </c>
      <c r="C752" s="17">
        <f t="shared" si="44"/>
        <v>5</v>
      </c>
      <c r="D752" s="14" t="s">
        <v>10</v>
      </c>
      <c r="E752" s="14">
        <f t="shared" si="45"/>
        <v>2</v>
      </c>
      <c r="F752" s="14" t="s">
        <v>15</v>
      </c>
      <c r="G752" s="14">
        <f t="shared" si="46"/>
        <v>2</v>
      </c>
      <c r="H752" s="14" t="s">
        <v>119</v>
      </c>
      <c r="I752" s="14" t="s">
        <v>143</v>
      </c>
      <c r="J752" s="14">
        <f t="shared" si="47"/>
        <v>3</v>
      </c>
      <c r="K752" s="9">
        <v>91.179999999999993</v>
      </c>
      <c r="L752" s="9">
        <v>5</v>
      </c>
      <c r="M752" s="9">
        <v>2</v>
      </c>
      <c r="N752" s="9">
        <v>2</v>
      </c>
      <c r="O752" s="9">
        <v>3</v>
      </c>
    </row>
    <row r="753" spans="1:15" x14ac:dyDescent="0.3">
      <c r="A753" s="13">
        <v>73.3125</v>
      </c>
      <c r="B753" s="17" t="s">
        <v>10</v>
      </c>
      <c r="C753" s="17">
        <f t="shared" si="44"/>
        <v>5</v>
      </c>
      <c r="D753" s="14" t="s">
        <v>10</v>
      </c>
      <c r="E753" s="14">
        <f t="shared" si="45"/>
        <v>2</v>
      </c>
      <c r="F753" s="14" t="s">
        <v>15</v>
      </c>
      <c r="G753" s="14">
        <f t="shared" si="46"/>
        <v>2</v>
      </c>
      <c r="H753" s="14" t="s">
        <v>119</v>
      </c>
      <c r="I753" s="14" t="s">
        <v>143</v>
      </c>
      <c r="J753" s="14">
        <f t="shared" si="47"/>
        <v>3</v>
      </c>
      <c r="K753" s="9">
        <v>73.3125</v>
      </c>
      <c r="L753" s="9">
        <v>5</v>
      </c>
      <c r="M753" s="9">
        <v>2</v>
      </c>
      <c r="N753" s="9">
        <v>2</v>
      </c>
      <c r="O753" s="9">
        <v>3</v>
      </c>
    </row>
    <row r="754" spans="1:15" x14ac:dyDescent="0.3">
      <c r="A754" s="13">
        <v>117.06625000000001</v>
      </c>
      <c r="B754" s="17" t="s">
        <v>10</v>
      </c>
      <c r="C754" s="17">
        <f t="shared" si="44"/>
        <v>5</v>
      </c>
      <c r="D754" s="14" t="s">
        <v>10</v>
      </c>
      <c r="E754" s="14">
        <f t="shared" si="45"/>
        <v>2</v>
      </c>
      <c r="F754" s="14" t="s">
        <v>15</v>
      </c>
      <c r="G754" s="14">
        <f t="shared" si="46"/>
        <v>2</v>
      </c>
      <c r="H754" s="14" t="s">
        <v>119</v>
      </c>
      <c r="I754" s="14" t="s">
        <v>143</v>
      </c>
      <c r="J754" s="14">
        <f t="shared" si="47"/>
        <v>3</v>
      </c>
      <c r="K754" s="9">
        <v>117.06625000000001</v>
      </c>
      <c r="L754" s="9">
        <v>5</v>
      </c>
      <c r="M754" s="9">
        <v>2</v>
      </c>
      <c r="N754" s="9">
        <v>2</v>
      </c>
      <c r="O754" s="9">
        <v>3</v>
      </c>
    </row>
    <row r="755" spans="1:15" x14ac:dyDescent="0.3">
      <c r="A755" s="13">
        <v>111.16375000000001</v>
      </c>
      <c r="B755" s="17" t="s">
        <v>10</v>
      </c>
      <c r="C755" s="17">
        <f t="shared" si="44"/>
        <v>5</v>
      </c>
      <c r="D755" s="14" t="s">
        <v>10</v>
      </c>
      <c r="E755" s="14">
        <f t="shared" si="45"/>
        <v>2</v>
      </c>
      <c r="F755" s="14" t="s">
        <v>15</v>
      </c>
      <c r="G755" s="14">
        <f t="shared" si="46"/>
        <v>2</v>
      </c>
      <c r="H755" s="14" t="s">
        <v>119</v>
      </c>
      <c r="I755" s="14" t="s">
        <v>143</v>
      </c>
      <c r="J755" s="14">
        <f t="shared" si="47"/>
        <v>3</v>
      </c>
      <c r="K755" s="9">
        <v>111.16375000000001</v>
      </c>
      <c r="L755" s="9">
        <v>5</v>
      </c>
      <c r="M755" s="9">
        <v>2</v>
      </c>
      <c r="N755" s="9">
        <v>2</v>
      </c>
      <c r="O755" s="9">
        <v>3</v>
      </c>
    </row>
    <row r="756" spans="1:15" x14ac:dyDescent="0.3">
      <c r="A756" s="13">
        <v>95.06</v>
      </c>
      <c r="B756" s="17" t="s">
        <v>10</v>
      </c>
      <c r="C756" s="17">
        <f t="shared" si="44"/>
        <v>5</v>
      </c>
      <c r="D756" s="14" t="s">
        <v>10</v>
      </c>
      <c r="E756" s="14">
        <f t="shared" si="45"/>
        <v>2</v>
      </c>
      <c r="F756" s="14" t="s">
        <v>15</v>
      </c>
      <c r="G756" s="14">
        <f t="shared" si="46"/>
        <v>2</v>
      </c>
      <c r="H756" s="14" t="s">
        <v>119</v>
      </c>
      <c r="I756" s="14" t="s">
        <v>143</v>
      </c>
      <c r="J756" s="14">
        <f t="shared" si="47"/>
        <v>3</v>
      </c>
      <c r="K756" s="9">
        <v>95.06</v>
      </c>
      <c r="L756" s="9">
        <v>5</v>
      </c>
      <c r="M756" s="9">
        <v>2</v>
      </c>
      <c r="N756" s="9">
        <v>2</v>
      </c>
      <c r="O756" s="9">
        <v>3</v>
      </c>
    </row>
    <row r="757" spans="1:15" x14ac:dyDescent="0.3">
      <c r="A757" s="13">
        <v>110.18</v>
      </c>
      <c r="B757" s="17" t="s">
        <v>10</v>
      </c>
      <c r="C757" s="17">
        <f t="shared" si="44"/>
        <v>5</v>
      </c>
      <c r="D757" s="14" t="s">
        <v>10</v>
      </c>
      <c r="E757" s="14">
        <f t="shared" si="45"/>
        <v>2</v>
      </c>
      <c r="F757" s="14" t="s">
        <v>15</v>
      </c>
      <c r="G757" s="14">
        <f t="shared" si="46"/>
        <v>2</v>
      </c>
      <c r="H757" s="14" t="s">
        <v>119</v>
      </c>
      <c r="I757" s="14" t="s">
        <v>143</v>
      </c>
      <c r="J757" s="14">
        <f t="shared" si="47"/>
        <v>3</v>
      </c>
      <c r="K757" s="9">
        <v>110.18</v>
      </c>
      <c r="L757" s="9">
        <v>5</v>
      </c>
      <c r="M757" s="9">
        <v>2</v>
      </c>
      <c r="N757" s="9">
        <v>2</v>
      </c>
      <c r="O757" s="9">
        <v>3</v>
      </c>
    </row>
    <row r="758" spans="1:15" x14ac:dyDescent="0.3">
      <c r="A758" s="13">
        <v>109.19624999999999</v>
      </c>
      <c r="B758" s="17" t="s">
        <v>10</v>
      </c>
      <c r="C758" s="17">
        <f t="shared" si="44"/>
        <v>5</v>
      </c>
      <c r="D758" s="14" t="s">
        <v>10</v>
      </c>
      <c r="E758" s="14">
        <f t="shared" si="45"/>
        <v>2</v>
      </c>
      <c r="F758" s="14" t="s">
        <v>15</v>
      </c>
      <c r="G758" s="14">
        <f t="shared" si="46"/>
        <v>2</v>
      </c>
      <c r="H758" s="14" t="s">
        <v>119</v>
      </c>
      <c r="I758" s="14" t="s">
        <v>143</v>
      </c>
      <c r="J758" s="14">
        <f t="shared" si="47"/>
        <v>3</v>
      </c>
      <c r="K758" s="9">
        <v>109.19624999999999</v>
      </c>
      <c r="L758" s="9">
        <v>5</v>
      </c>
      <c r="M758" s="9">
        <v>2</v>
      </c>
      <c r="N758" s="9">
        <v>2</v>
      </c>
      <c r="O758" s="9">
        <v>3</v>
      </c>
    </row>
    <row r="759" spans="1:15" x14ac:dyDescent="0.3">
      <c r="A759" s="13">
        <v>120.435</v>
      </c>
      <c r="B759" s="17" t="s">
        <v>10</v>
      </c>
      <c r="C759" s="17">
        <f t="shared" si="44"/>
        <v>5</v>
      </c>
      <c r="D759" s="14" t="s">
        <v>10</v>
      </c>
      <c r="E759" s="14">
        <f t="shared" si="45"/>
        <v>2</v>
      </c>
      <c r="F759" s="14" t="s">
        <v>15</v>
      </c>
      <c r="G759" s="14">
        <f t="shared" si="46"/>
        <v>2</v>
      </c>
      <c r="H759" s="14" t="s">
        <v>18</v>
      </c>
      <c r="I759" s="14" t="s">
        <v>143</v>
      </c>
      <c r="J759" s="14">
        <f t="shared" si="47"/>
        <v>3</v>
      </c>
      <c r="K759" s="9">
        <v>120.435</v>
      </c>
      <c r="L759" s="9">
        <v>5</v>
      </c>
      <c r="M759" s="9">
        <v>2</v>
      </c>
      <c r="N759" s="9">
        <v>2</v>
      </c>
      <c r="O759" s="9">
        <v>3</v>
      </c>
    </row>
    <row r="760" spans="1:15" x14ac:dyDescent="0.3">
      <c r="A760" s="13">
        <v>116.55000000000001</v>
      </c>
      <c r="B760" s="17" t="s">
        <v>10</v>
      </c>
      <c r="C760" s="17">
        <f t="shared" si="44"/>
        <v>5</v>
      </c>
      <c r="D760" s="14" t="s">
        <v>10</v>
      </c>
      <c r="E760" s="14">
        <f t="shared" si="45"/>
        <v>2</v>
      </c>
      <c r="F760" s="14" t="s">
        <v>15</v>
      </c>
      <c r="G760" s="14">
        <f t="shared" si="46"/>
        <v>2</v>
      </c>
      <c r="H760" s="14" t="s">
        <v>119</v>
      </c>
      <c r="I760" s="14" t="s">
        <v>143</v>
      </c>
      <c r="J760" s="14">
        <f t="shared" si="47"/>
        <v>3</v>
      </c>
      <c r="K760" s="9">
        <v>116.55000000000001</v>
      </c>
      <c r="L760" s="9">
        <v>5</v>
      </c>
      <c r="M760" s="9">
        <v>2</v>
      </c>
      <c r="N760" s="9">
        <v>2</v>
      </c>
      <c r="O760" s="9">
        <v>3</v>
      </c>
    </row>
    <row r="761" spans="1:15" x14ac:dyDescent="0.3">
      <c r="A761" s="13">
        <v>118.49250000000001</v>
      </c>
      <c r="B761" s="17" t="s">
        <v>10</v>
      </c>
      <c r="C761" s="17">
        <f t="shared" si="44"/>
        <v>5</v>
      </c>
      <c r="D761" s="14" t="s">
        <v>10</v>
      </c>
      <c r="E761" s="14">
        <f t="shared" si="45"/>
        <v>2</v>
      </c>
      <c r="F761" s="14" t="s">
        <v>15</v>
      </c>
      <c r="G761" s="14">
        <f t="shared" si="46"/>
        <v>2</v>
      </c>
      <c r="H761" s="14" t="s">
        <v>119</v>
      </c>
      <c r="I761" s="14" t="s">
        <v>143</v>
      </c>
      <c r="J761" s="14">
        <f t="shared" si="47"/>
        <v>3</v>
      </c>
      <c r="K761" s="9">
        <v>118.49250000000001</v>
      </c>
      <c r="L761" s="9">
        <v>5</v>
      </c>
      <c r="M761" s="9">
        <v>2</v>
      </c>
      <c r="N761" s="9">
        <v>2</v>
      </c>
      <c r="O761" s="9">
        <v>3</v>
      </c>
    </row>
    <row r="762" spans="1:15" x14ac:dyDescent="0.3">
      <c r="A762" s="13">
        <v>108.21250000000001</v>
      </c>
      <c r="B762" s="17" t="s">
        <v>10</v>
      </c>
      <c r="C762" s="17">
        <f t="shared" si="44"/>
        <v>5</v>
      </c>
      <c r="D762" s="14" t="s">
        <v>10</v>
      </c>
      <c r="E762" s="14">
        <f t="shared" si="45"/>
        <v>2</v>
      </c>
      <c r="F762" s="14" t="s">
        <v>15</v>
      </c>
      <c r="G762" s="14">
        <f t="shared" si="46"/>
        <v>2</v>
      </c>
      <c r="H762" s="14" t="s">
        <v>119</v>
      </c>
      <c r="I762" s="14" t="s">
        <v>143</v>
      </c>
      <c r="J762" s="14">
        <f t="shared" si="47"/>
        <v>3</v>
      </c>
      <c r="K762" s="9">
        <v>108.21250000000001</v>
      </c>
      <c r="L762" s="9">
        <v>5</v>
      </c>
      <c r="M762" s="9">
        <v>2</v>
      </c>
      <c r="N762" s="9">
        <v>2</v>
      </c>
      <c r="O762" s="9">
        <v>3</v>
      </c>
    </row>
    <row r="763" spans="1:15" x14ac:dyDescent="0.3">
      <c r="A763" s="13">
        <v>96.515000000000001</v>
      </c>
      <c r="B763" s="17" t="s">
        <v>10</v>
      </c>
      <c r="C763" s="17">
        <f t="shared" si="44"/>
        <v>5</v>
      </c>
      <c r="D763" s="14" t="s">
        <v>10</v>
      </c>
      <c r="E763" s="14">
        <f t="shared" si="45"/>
        <v>2</v>
      </c>
      <c r="F763" s="14" t="s">
        <v>15</v>
      </c>
      <c r="G763" s="14">
        <f t="shared" si="46"/>
        <v>2</v>
      </c>
      <c r="H763" s="14" t="s">
        <v>119</v>
      </c>
      <c r="I763" s="14" t="s">
        <v>143</v>
      </c>
      <c r="J763" s="14">
        <f t="shared" si="47"/>
        <v>3</v>
      </c>
      <c r="K763" s="9">
        <v>96.515000000000001</v>
      </c>
      <c r="L763" s="9">
        <v>5</v>
      </c>
      <c r="M763" s="9">
        <v>2</v>
      </c>
      <c r="N763" s="9">
        <v>2</v>
      </c>
      <c r="O763" s="9">
        <v>3</v>
      </c>
    </row>
    <row r="764" spans="1:15" x14ac:dyDescent="0.3">
      <c r="A764" s="13">
        <v>106.83750000000001</v>
      </c>
      <c r="B764" s="17" t="s">
        <v>10</v>
      </c>
      <c r="C764" s="17">
        <f t="shared" si="44"/>
        <v>5</v>
      </c>
      <c r="D764" s="14" t="s">
        <v>10</v>
      </c>
      <c r="E764" s="14">
        <f t="shared" si="45"/>
        <v>2</v>
      </c>
      <c r="F764" s="14" t="s">
        <v>15</v>
      </c>
      <c r="G764" s="14">
        <f t="shared" si="46"/>
        <v>2</v>
      </c>
      <c r="H764" s="14" t="s">
        <v>119</v>
      </c>
      <c r="I764" s="14" t="s">
        <v>143</v>
      </c>
      <c r="J764" s="14">
        <f t="shared" si="47"/>
        <v>3</v>
      </c>
      <c r="K764" s="9">
        <v>106.83750000000001</v>
      </c>
      <c r="L764" s="9">
        <v>5</v>
      </c>
      <c r="M764" s="9">
        <v>2</v>
      </c>
      <c r="N764" s="9">
        <v>2</v>
      </c>
      <c r="O764" s="9">
        <v>3</v>
      </c>
    </row>
    <row r="765" spans="1:15" x14ac:dyDescent="0.3">
      <c r="A765" s="13">
        <v>96.407500000000013</v>
      </c>
      <c r="B765" s="17" t="s">
        <v>10</v>
      </c>
      <c r="C765" s="17">
        <f t="shared" si="44"/>
        <v>5</v>
      </c>
      <c r="D765" s="14" t="s">
        <v>10</v>
      </c>
      <c r="E765" s="14">
        <f t="shared" si="45"/>
        <v>2</v>
      </c>
      <c r="F765" s="14" t="s">
        <v>15</v>
      </c>
      <c r="G765" s="14">
        <f t="shared" si="46"/>
        <v>2</v>
      </c>
      <c r="H765" s="14" t="s">
        <v>119</v>
      </c>
      <c r="I765" s="14" t="s">
        <v>143</v>
      </c>
      <c r="J765" s="14">
        <f t="shared" si="47"/>
        <v>3</v>
      </c>
      <c r="K765" s="9">
        <v>96.407500000000013</v>
      </c>
      <c r="L765" s="9">
        <v>5</v>
      </c>
      <c r="M765" s="9">
        <v>2</v>
      </c>
      <c r="N765" s="9">
        <v>2</v>
      </c>
      <c r="O765" s="9">
        <v>3</v>
      </c>
    </row>
    <row r="766" spans="1:15" x14ac:dyDescent="0.3">
      <c r="A766" s="13">
        <v>96.153750000000002</v>
      </c>
      <c r="B766" s="17" t="s">
        <v>10</v>
      </c>
      <c r="C766" s="17">
        <f t="shared" si="44"/>
        <v>5</v>
      </c>
      <c r="D766" s="14" t="s">
        <v>10</v>
      </c>
      <c r="E766" s="14">
        <f t="shared" si="45"/>
        <v>2</v>
      </c>
      <c r="F766" s="14" t="s">
        <v>15</v>
      </c>
      <c r="G766" s="14">
        <f t="shared" si="46"/>
        <v>2</v>
      </c>
      <c r="H766" s="14" t="s">
        <v>119</v>
      </c>
      <c r="I766" s="14" t="s">
        <v>143</v>
      </c>
      <c r="J766" s="14">
        <f t="shared" si="47"/>
        <v>3</v>
      </c>
      <c r="K766" s="9">
        <v>96.153750000000002</v>
      </c>
      <c r="L766" s="9">
        <v>5</v>
      </c>
      <c r="M766" s="9">
        <v>2</v>
      </c>
      <c r="N766" s="9">
        <v>2</v>
      </c>
      <c r="O766" s="9">
        <v>3</v>
      </c>
    </row>
    <row r="767" spans="1:15" x14ac:dyDescent="0.3">
      <c r="A767" s="13">
        <v>94.211249999999993</v>
      </c>
      <c r="B767" s="17" t="s">
        <v>10</v>
      </c>
      <c r="C767" s="17">
        <f t="shared" si="44"/>
        <v>5</v>
      </c>
      <c r="D767" s="14" t="s">
        <v>10</v>
      </c>
      <c r="E767" s="14">
        <f t="shared" si="45"/>
        <v>2</v>
      </c>
      <c r="F767" s="14" t="s">
        <v>15</v>
      </c>
      <c r="G767" s="14">
        <f t="shared" si="46"/>
        <v>2</v>
      </c>
      <c r="H767" s="14" t="s">
        <v>119</v>
      </c>
      <c r="I767" s="14" t="s">
        <v>143</v>
      </c>
      <c r="J767" s="14">
        <f t="shared" si="47"/>
        <v>3</v>
      </c>
      <c r="K767" s="9">
        <v>94.211249999999993</v>
      </c>
      <c r="L767" s="9">
        <v>5</v>
      </c>
      <c r="M767" s="9">
        <v>2</v>
      </c>
      <c r="N767" s="9">
        <v>2</v>
      </c>
      <c r="O767" s="9">
        <v>3</v>
      </c>
    </row>
    <row r="768" spans="1:15" x14ac:dyDescent="0.3">
      <c r="A768" s="13">
        <v>89.029375000000002</v>
      </c>
      <c r="B768" s="17" t="s">
        <v>10</v>
      </c>
      <c r="C768" s="17">
        <f t="shared" si="44"/>
        <v>5</v>
      </c>
      <c r="D768" s="14" t="s">
        <v>10</v>
      </c>
      <c r="E768" s="14">
        <f t="shared" si="45"/>
        <v>2</v>
      </c>
      <c r="F768" s="14" t="s">
        <v>15</v>
      </c>
      <c r="G768" s="14">
        <f t="shared" si="46"/>
        <v>2</v>
      </c>
      <c r="H768" s="14" t="s">
        <v>119</v>
      </c>
      <c r="I768" s="14" t="s">
        <v>143</v>
      </c>
      <c r="J768" s="14">
        <f t="shared" si="47"/>
        <v>3</v>
      </c>
      <c r="K768" s="9">
        <v>89.029375000000002</v>
      </c>
      <c r="L768" s="9">
        <v>5</v>
      </c>
      <c r="M768" s="9">
        <v>2</v>
      </c>
      <c r="N768" s="9">
        <v>2</v>
      </c>
      <c r="O768" s="9">
        <v>3</v>
      </c>
    </row>
    <row r="769" spans="1:15" x14ac:dyDescent="0.3">
      <c r="A769" s="13">
        <v>80.257499999999993</v>
      </c>
      <c r="B769" s="17" t="s">
        <v>10</v>
      </c>
      <c r="C769" s="17">
        <f t="shared" si="44"/>
        <v>5</v>
      </c>
      <c r="D769" s="14" t="s">
        <v>10</v>
      </c>
      <c r="E769" s="14">
        <f t="shared" si="45"/>
        <v>2</v>
      </c>
      <c r="F769" s="14" t="s">
        <v>15</v>
      </c>
      <c r="G769" s="14">
        <f t="shared" si="46"/>
        <v>2</v>
      </c>
      <c r="H769" s="14" t="s">
        <v>119</v>
      </c>
      <c r="I769" s="14" t="s">
        <v>143</v>
      </c>
      <c r="J769" s="14">
        <f t="shared" si="47"/>
        <v>3</v>
      </c>
      <c r="K769" s="9">
        <v>80.257499999999993</v>
      </c>
      <c r="L769" s="9">
        <v>5</v>
      </c>
      <c r="M769" s="9">
        <v>2</v>
      </c>
      <c r="N769" s="9">
        <v>2</v>
      </c>
      <c r="O769" s="9">
        <v>3</v>
      </c>
    </row>
    <row r="770" spans="1:15" x14ac:dyDescent="0.3">
      <c r="A770" s="13">
        <v>83.126874999999998</v>
      </c>
      <c r="B770" s="17" t="s">
        <v>10</v>
      </c>
      <c r="C770" s="17">
        <f t="shared" si="44"/>
        <v>5</v>
      </c>
      <c r="D770" s="14" t="s">
        <v>10</v>
      </c>
      <c r="E770" s="14">
        <f t="shared" si="45"/>
        <v>2</v>
      </c>
      <c r="F770" s="14" t="s">
        <v>15</v>
      </c>
      <c r="G770" s="14">
        <f t="shared" si="46"/>
        <v>2</v>
      </c>
      <c r="H770" s="14" t="s">
        <v>119</v>
      </c>
      <c r="I770" s="14" t="s">
        <v>143</v>
      </c>
      <c r="J770" s="14">
        <f t="shared" si="47"/>
        <v>3</v>
      </c>
      <c r="K770" s="9">
        <v>83.126874999999998</v>
      </c>
      <c r="L770" s="9">
        <v>5</v>
      </c>
      <c r="M770" s="9">
        <v>2</v>
      </c>
      <c r="N770" s="9">
        <v>2</v>
      </c>
      <c r="O770" s="9">
        <v>3</v>
      </c>
    </row>
    <row r="771" spans="1:15" x14ac:dyDescent="0.3">
      <c r="A771" s="13">
        <v>77.716250000000002</v>
      </c>
      <c r="B771" s="17" t="s">
        <v>10</v>
      </c>
      <c r="C771" s="17">
        <f t="shared" ref="C771:C834" si="48">IF(B771="Morning",1,IF(B771="Afternoon",2,IF(B771="Evening",3,IF(B771="late Evening",4,IF(B771="Break",5)))))</f>
        <v>5</v>
      </c>
      <c r="D771" s="14" t="s">
        <v>10</v>
      </c>
      <c r="E771" s="14">
        <f t="shared" ref="E771:E834" si="49">IF(D771="Greetings",1,IF(D771="Break",2,IF(D771="Closing",3,IF(D771="demonstration",4,IF(D771="Hands on",5,IF(D771="Introduction",6,IF(D771="Lecture",7,IF(D771="No Activity",8,IF(D771="Peer Learning",9)))))))))</f>
        <v>2</v>
      </c>
      <c r="F771" s="14" t="s">
        <v>15</v>
      </c>
      <c r="G771" s="14">
        <f t="shared" ref="G771:G834" si="50">IF(F771="On Campus",1,IF(F771="Off Campus",2))</f>
        <v>2</v>
      </c>
      <c r="H771" s="14" t="s">
        <v>119</v>
      </c>
      <c r="I771" s="14" t="s">
        <v>143</v>
      </c>
      <c r="J771" s="14">
        <f t="shared" ref="J771:J834" si="51">IF(I771="Tools_Digital Drawing",1,IF(I771="Spatial Design",2,IF(I771="Technical Contexts",3)))</f>
        <v>3</v>
      </c>
      <c r="K771" s="9">
        <v>77.716250000000002</v>
      </c>
      <c r="L771" s="9">
        <v>5</v>
      </c>
      <c r="M771" s="9">
        <v>2</v>
      </c>
      <c r="N771" s="9">
        <v>2</v>
      </c>
      <c r="O771" s="9">
        <v>3</v>
      </c>
    </row>
    <row r="772" spans="1:15" x14ac:dyDescent="0.3">
      <c r="A772" s="13">
        <v>81.159374999999997</v>
      </c>
      <c r="B772" s="17" t="s">
        <v>10</v>
      </c>
      <c r="C772" s="17">
        <f t="shared" si="48"/>
        <v>5</v>
      </c>
      <c r="D772" s="14" t="s">
        <v>10</v>
      </c>
      <c r="E772" s="14">
        <f t="shared" si="49"/>
        <v>2</v>
      </c>
      <c r="F772" s="14" t="s">
        <v>15</v>
      </c>
      <c r="G772" s="14">
        <f t="shared" si="50"/>
        <v>2</v>
      </c>
      <c r="H772" s="14" t="s">
        <v>119</v>
      </c>
      <c r="I772" s="14" t="s">
        <v>143</v>
      </c>
      <c r="J772" s="14">
        <f t="shared" si="51"/>
        <v>3</v>
      </c>
      <c r="K772" s="9">
        <v>81.159374999999997</v>
      </c>
      <c r="L772" s="9">
        <v>5</v>
      </c>
      <c r="M772" s="9">
        <v>2</v>
      </c>
      <c r="N772" s="9">
        <v>2</v>
      </c>
      <c r="O772" s="9">
        <v>3</v>
      </c>
    </row>
    <row r="773" spans="1:15" x14ac:dyDescent="0.3">
      <c r="A773" s="13">
        <v>93.605000000000004</v>
      </c>
      <c r="B773" s="17" t="s">
        <v>10</v>
      </c>
      <c r="C773" s="17">
        <f t="shared" si="48"/>
        <v>5</v>
      </c>
      <c r="D773" s="14" t="s">
        <v>10</v>
      </c>
      <c r="E773" s="14">
        <f t="shared" si="49"/>
        <v>2</v>
      </c>
      <c r="F773" s="14" t="s">
        <v>15</v>
      </c>
      <c r="G773" s="14">
        <f t="shared" si="50"/>
        <v>2</v>
      </c>
      <c r="H773" s="14" t="s">
        <v>119</v>
      </c>
      <c r="I773" s="14" t="s">
        <v>143</v>
      </c>
      <c r="J773" s="14">
        <f t="shared" si="51"/>
        <v>3</v>
      </c>
      <c r="K773" s="9">
        <v>93.605000000000004</v>
      </c>
      <c r="L773" s="9">
        <v>5</v>
      </c>
      <c r="M773" s="9">
        <v>2</v>
      </c>
      <c r="N773" s="9">
        <v>2</v>
      </c>
      <c r="O773" s="9">
        <v>3</v>
      </c>
    </row>
    <row r="774" spans="1:15" x14ac:dyDescent="0.3">
      <c r="A774" s="13">
        <v>79.38</v>
      </c>
      <c r="B774" s="17" t="s">
        <v>10</v>
      </c>
      <c r="C774" s="17">
        <f t="shared" si="48"/>
        <v>5</v>
      </c>
      <c r="D774" s="14" t="s">
        <v>10</v>
      </c>
      <c r="E774" s="14">
        <f t="shared" si="49"/>
        <v>2</v>
      </c>
      <c r="F774" s="14" t="s">
        <v>15</v>
      </c>
      <c r="G774" s="14">
        <f t="shared" si="50"/>
        <v>2</v>
      </c>
      <c r="H774" s="14" t="s">
        <v>119</v>
      </c>
      <c r="I774" s="14" t="s">
        <v>143</v>
      </c>
      <c r="J774" s="14">
        <f t="shared" si="51"/>
        <v>3</v>
      </c>
      <c r="K774" s="9">
        <v>79.38</v>
      </c>
      <c r="L774" s="9">
        <v>5</v>
      </c>
      <c r="M774" s="9">
        <v>2</v>
      </c>
      <c r="N774" s="9">
        <v>2</v>
      </c>
      <c r="O774" s="9">
        <v>3</v>
      </c>
    </row>
    <row r="775" spans="1:15" x14ac:dyDescent="0.3">
      <c r="A775" s="13">
        <v>72.797499999999985</v>
      </c>
      <c r="B775" s="17" t="s">
        <v>10</v>
      </c>
      <c r="C775" s="17">
        <f t="shared" si="48"/>
        <v>5</v>
      </c>
      <c r="D775" s="14" t="s">
        <v>10</v>
      </c>
      <c r="E775" s="14">
        <f t="shared" si="49"/>
        <v>2</v>
      </c>
      <c r="F775" s="14" t="s">
        <v>15</v>
      </c>
      <c r="G775" s="14">
        <f t="shared" si="50"/>
        <v>2</v>
      </c>
      <c r="H775" s="14" t="s">
        <v>119</v>
      </c>
      <c r="I775" s="14" t="s">
        <v>143</v>
      </c>
      <c r="J775" s="14">
        <f t="shared" si="51"/>
        <v>3</v>
      </c>
      <c r="K775" s="9">
        <v>72.797499999999985</v>
      </c>
      <c r="L775" s="9">
        <v>5</v>
      </c>
      <c r="M775" s="9">
        <v>2</v>
      </c>
      <c r="N775" s="9">
        <v>2</v>
      </c>
      <c r="O775" s="9">
        <v>3</v>
      </c>
    </row>
    <row r="776" spans="1:15" x14ac:dyDescent="0.3">
      <c r="A776" s="13">
        <v>96.407500000000013</v>
      </c>
      <c r="B776" s="17" t="s">
        <v>10</v>
      </c>
      <c r="C776" s="17">
        <f t="shared" si="48"/>
        <v>5</v>
      </c>
      <c r="D776" s="14" t="s">
        <v>10</v>
      </c>
      <c r="E776" s="14">
        <f t="shared" si="49"/>
        <v>2</v>
      </c>
      <c r="F776" s="14" t="s">
        <v>15</v>
      </c>
      <c r="G776" s="14">
        <f t="shared" si="50"/>
        <v>2</v>
      </c>
      <c r="H776" s="14" t="s">
        <v>119</v>
      </c>
      <c r="I776" s="14" t="s">
        <v>143</v>
      </c>
      <c r="J776" s="14">
        <f t="shared" si="51"/>
        <v>3</v>
      </c>
      <c r="K776" s="9">
        <v>96.407500000000013</v>
      </c>
      <c r="L776" s="9">
        <v>5</v>
      </c>
      <c r="M776" s="9">
        <v>2</v>
      </c>
      <c r="N776" s="9">
        <v>2</v>
      </c>
      <c r="O776" s="9">
        <v>3</v>
      </c>
    </row>
    <row r="777" spans="1:15" x14ac:dyDescent="0.3">
      <c r="A777" s="13">
        <v>103.785625</v>
      </c>
      <c r="B777" s="17" t="s">
        <v>10</v>
      </c>
      <c r="C777" s="17">
        <f t="shared" si="48"/>
        <v>5</v>
      </c>
      <c r="D777" s="14" t="s">
        <v>10</v>
      </c>
      <c r="E777" s="14">
        <f t="shared" si="49"/>
        <v>2</v>
      </c>
      <c r="F777" s="14" t="s">
        <v>15</v>
      </c>
      <c r="G777" s="14">
        <f t="shared" si="50"/>
        <v>2</v>
      </c>
      <c r="H777" s="14" t="s">
        <v>119</v>
      </c>
      <c r="I777" s="14" t="s">
        <v>143</v>
      </c>
      <c r="J777" s="14">
        <f t="shared" si="51"/>
        <v>3</v>
      </c>
      <c r="K777" s="9">
        <v>103.785625</v>
      </c>
      <c r="L777" s="9">
        <v>5</v>
      </c>
      <c r="M777" s="9">
        <v>2</v>
      </c>
      <c r="N777" s="9">
        <v>2</v>
      </c>
      <c r="O777" s="9">
        <v>3</v>
      </c>
    </row>
    <row r="778" spans="1:15" x14ac:dyDescent="0.3">
      <c r="A778" s="13">
        <v>101.01</v>
      </c>
      <c r="B778" s="17" t="s">
        <v>138</v>
      </c>
      <c r="C778" s="17">
        <f t="shared" si="48"/>
        <v>3</v>
      </c>
      <c r="D778" s="14" t="s">
        <v>10</v>
      </c>
      <c r="E778" s="14">
        <f t="shared" si="49"/>
        <v>2</v>
      </c>
      <c r="F778" s="14" t="s">
        <v>15</v>
      </c>
      <c r="G778" s="14">
        <f t="shared" si="50"/>
        <v>2</v>
      </c>
      <c r="H778" s="14" t="s">
        <v>119</v>
      </c>
      <c r="I778" s="14" t="s">
        <v>143</v>
      </c>
      <c r="J778" s="14">
        <f t="shared" si="51"/>
        <v>3</v>
      </c>
      <c r="K778" s="9">
        <v>101.01</v>
      </c>
      <c r="L778" s="9">
        <v>3</v>
      </c>
      <c r="M778" s="9">
        <v>2</v>
      </c>
      <c r="N778" s="9">
        <v>2</v>
      </c>
      <c r="O778" s="9">
        <v>3</v>
      </c>
    </row>
    <row r="779" spans="1:15" x14ac:dyDescent="0.3">
      <c r="A779" s="13">
        <v>105.26125</v>
      </c>
      <c r="B779" s="17" t="s">
        <v>138</v>
      </c>
      <c r="C779" s="17">
        <f t="shared" si="48"/>
        <v>3</v>
      </c>
      <c r="D779" s="14" t="s">
        <v>10</v>
      </c>
      <c r="E779" s="14">
        <f t="shared" si="49"/>
        <v>2</v>
      </c>
      <c r="F779" s="14" t="s">
        <v>15</v>
      </c>
      <c r="G779" s="14">
        <f t="shared" si="50"/>
        <v>2</v>
      </c>
      <c r="H779" s="14" t="s">
        <v>119</v>
      </c>
      <c r="I779" s="14" t="s">
        <v>143</v>
      </c>
      <c r="J779" s="14">
        <f t="shared" si="51"/>
        <v>3</v>
      </c>
      <c r="K779" s="9">
        <v>105.26125</v>
      </c>
      <c r="L779" s="9">
        <v>3</v>
      </c>
      <c r="M779" s="9">
        <v>2</v>
      </c>
      <c r="N779" s="9">
        <v>2</v>
      </c>
      <c r="O779" s="9">
        <v>3</v>
      </c>
    </row>
    <row r="780" spans="1:15" x14ac:dyDescent="0.3">
      <c r="A780" s="13">
        <v>116.4</v>
      </c>
      <c r="B780" s="17" t="s">
        <v>138</v>
      </c>
      <c r="C780" s="17">
        <f t="shared" si="48"/>
        <v>3</v>
      </c>
      <c r="D780" s="14" t="s">
        <v>10</v>
      </c>
      <c r="E780" s="14">
        <f t="shared" si="49"/>
        <v>2</v>
      </c>
      <c r="F780" s="14" t="s">
        <v>15</v>
      </c>
      <c r="G780" s="14">
        <f t="shared" si="50"/>
        <v>2</v>
      </c>
      <c r="H780" s="14" t="s">
        <v>119</v>
      </c>
      <c r="I780" s="14" t="s">
        <v>143</v>
      </c>
      <c r="J780" s="14">
        <f t="shared" si="51"/>
        <v>3</v>
      </c>
      <c r="K780" s="9">
        <v>116.4</v>
      </c>
      <c r="L780" s="9">
        <v>3</v>
      </c>
      <c r="M780" s="9">
        <v>2</v>
      </c>
      <c r="N780" s="9">
        <v>2</v>
      </c>
      <c r="O780" s="9">
        <v>3</v>
      </c>
    </row>
    <row r="781" spans="1:15" x14ac:dyDescent="0.3">
      <c r="A781" s="13">
        <v>102.31</v>
      </c>
      <c r="B781" s="17" t="s">
        <v>138</v>
      </c>
      <c r="C781" s="17">
        <f t="shared" si="48"/>
        <v>3</v>
      </c>
      <c r="D781" s="14" t="s">
        <v>10</v>
      </c>
      <c r="E781" s="14">
        <f t="shared" si="49"/>
        <v>2</v>
      </c>
      <c r="F781" s="14" t="s">
        <v>15</v>
      </c>
      <c r="G781" s="14">
        <f t="shared" si="50"/>
        <v>2</v>
      </c>
      <c r="H781" s="14" t="s">
        <v>119</v>
      </c>
      <c r="I781" s="14" t="s">
        <v>143</v>
      </c>
      <c r="J781" s="14">
        <f t="shared" si="51"/>
        <v>3</v>
      </c>
      <c r="K781" s="9">
        <v>102.31</v>
      </c>
      <c r="L781" s="9">
        <v>3</v>
      </c>
      <c r="M781" s="9">
        <v>2</v>
      </c>
      <c r="N781" s="9">
        <v>2</v>
      </c>
      <c r="O781" s="9">
        <v>3</v>
      </c>
    </row>
    <row r="782" spans="1:15" x14ac:dyDescent="0.3">
      <c r="A782" s="13">
        <v>103.785625</v>
      </c>
      <c r="B782" s="17" t="s">
        <v>138</v>
      </c>
      <c r="C782" s="17">
        <f t="shared" si="48"/>
        <v>3</v>
      </c>
      <c r="D782" s="14" t="s">
        <v>10</v>
      </c>
      <c r="E782" s="14">
        <f t="shared" si="49"/>
        <v>2</v>
      </c>
      <c r="F782" s="14" t="s">
        <v>15</v>
      </c>
      <c r="G782" s="14">
        <f t="shared" si="50"/>
        <v>2</v>
      </c>
      <c r="H782" s="14" t="s">
        <v>119</v>
      </c>
      <c r="I782" s="14" t="s">
        <v>143</v>
      </c>
      <c r="J782" s="14">
        <f t="shared" si="51"/>
        <v>3</v>
      </c>
      <c r="K782" s="9">
        <v>103.785625</v>
      </c>
      <c r="L782" s="9">
        <v>3</v>
      </c>
      <c r="M782" s="9">
        <v>2</v>
      </c>
      <c r="N782" s="9">
        <v>2</v>
      </c>
      <c r="O782" s="9">
        <v>3</v>
      </c>
    </row>
    <row r="783" spans="1:15" x14ac:dyDescent="0.3">
      <c r="A783" s="13">
        <v>102.9525</v>
      </c>
      <c r="B783" s="17" t="s">
        <v>138</v>
      </c>
      <c r="C783" s="17">
        <f t="shared" si="48"/>
        <v>3</v>
      </c>
      <c r="D783" s="14" t="s">
        <v>10</v>
      </c>
      <c r="E783" s="14">
        <f t="shared" si="49"/>
        <v>2</v>
      </c>
      <c r="F783" s="14" t="s">
        <v>15</v>
      </c>
      <c r="G783" s="14">
        <f t="shared" si="50"/>
        <v>2</v>
      </c>
      <c r="H783" s="14" t="s">
        <v>119</v>
      </c>
      <c r="I783" s="14" t="s">
        <v>143</v>
      </c>
      <c r="J783" s="14">
        <f t="shared" si="51"/>
        <v>3</v>
      </c>
      <c r="K783" s="9">
        <v>102.9525</v>
      </c>
      <c r="L783" s="9">
        <v>3</v>
      </c>
      <c r="M783" s="9">
        <v>2</v>
      </c>
      <c r="N783" s="9">
        <v>2</v>
      </c>
      <c r="O783" s="9">
        <v>3</v>
      </c>
    </row>
    <row r="784" spans="1:15" x14ac:dyDescent="0.3">
      <c r="A784" s="13">
        <v>108.70437500000001</v>
      </c>
      <c r="B784" s="17" t="s">
        <v>138</v>
      </c>
      <c r="C784" s="17">
        <f t="shared" si="48"/>
        <v>3</v>
      </c>
      <c r="D784" s="14" t="s">
        <v>10</v>
      </c>
      <c r="E784" s="14">
        <f t="shared" si="49"/>
        <v>2</v>
      </c>
      <c r="F784" s="14" t="s">
        <v>15</v>
      </c>
      <c r="G784" s="14">
        <f t="shared" si="50"/>
        <v>2</v>
      </c>
      <c r="H784" s="14" t="s">
        <v>119</v>
      </c>
      <c r="I784" s="14" t="s">
        <v>143</v>
      </c>
      <c r="J784" s="14">
        <f t="shared" si="51"/>
        <v>3</v>
      </c>
      <c r="K784" s="9">
        <v>108.70437500000001</v>
      </c>
      <c r="L784" s="9">
        <v>3</v>
      </c>
      <c r="M784" s="9">
        <v>2</v>
      </c>
      <c r="N784" s="9">
        <v>2</v>
      </c>
      <c r="O784" s="9">
        <v>3</v>
      </c>
    </row>
    <row r="785" spans="1:15" x14ac:dyDescent="0.3">
      <c r="A785" s="13">
        <v>110.671875</v>
      </c>
      <c r="B785" s="17" t="s">
        <v>138</v>
      </c>
      <c r="C785" s="17">
        <f t="shared" si="48"/>
        <v>3</v>
      </c>
      <c r="D785" s="14" t="s">
        <v>10</v>
      </c>
      <c r="E785" s="14">
        <f t="shared" si="49"/>
        <v>2</v>
      </c>
      <c r="F785" s="14" t="s">
        <v>15</v>
      </c>
      <c r="G785" s="14">
        <f t="shared" si="50"/>
        <v>2</v>
      </c>
      <c r="H785" s="14" t="s">
        <v>119</v>
      </c>
      <c r="I785" s="14" t="s">
        <v>143</v>
      </c>
      <c r="J785" s="14">
        <f t="shared" si="51"/>
        <v>3</v>
      </c>
      <c r="K785" s="9">
        <v>110.671875</v>
      </c>
      <c r="L785" s="9">
        <v>3</v>
      </c>
      <c r="M785" s="9">
        <v>2</v>
      </c>
      <c r="N785" s="9">
        <v>2</v>
      </c>
      <c r="O785" s="9">
        <v>3</v>
      </c>
    </row>
    <row r="786" spans="1:15" x14ac:dyDescent="0.3">
      <c r="A786" s="13">
        <v>104.76937500000001</v>
      </c>
      <c r="B786" s="17" t="s">
        <v>138</v>
      </c>
      <c r="C786" s="17">
        <f t="shared" si="48"/>
        <v>3</v>
      </c>
      <c r="D786" s="14" t="s">
        <v>10</v>
      </c>
      <c r="E786" s="14">
        <f t="shared" si="49"/>
        <v>2</v>
      </c>
      <c r="F786" s="14" t="s">
        <v>15</v>
      </c>
      <c r="G786" s="14">
        <f t="shared" si="50"/>
        <v>2</v>
      </c>
      <c r="H786" s="14" t="s">
        <v>119</v>
      </c>
      <c r="I786" s="14" t="s">
        <v>143</v>
      </c>
      <c r="J786" s="14">
        <f t="shared" si="51"/>
        <v>3</v>
      </c>
      <c r="K786" s="9">
        <v>104.76937500000001</v>
      </c>
      <c r="L786" s="9">
        <v>3</v>
      </c>
      <c r="M786" s="9">
        <v>2</v>
      </c>
      <c r="N786" s="9">
        <v>2</v>
      </c>
      <c r="O786" s="9">
        <v>3</v>
      </c>
    </row>
    <row r="787" spans="1:15" x14ac:dyDescent="0.3">
      <c r="A787" s="13">
        <v>93.605000000000004</v>
      </c>
      <c r="B787" s="17" t="s">
        <v>138</v>
      </c>
      <c r="C787" s="17">
        <f t="shared" si="48"/>
        <v>3</v>
      </c>
      <c r="D787" s="14" t="s">
        <v>10</v>
      </c>
      <c r="E787" s="14">
        <f t="shared" si="49"/>
        <v>2</v>
      </c>
      <c r="F787" s="14" t="s">
        <v>15</v>
      </c>
      <c r="G787" s="14">
        <f t="shared" si="50"/>
        <v>2</v>
      </c>
      <c r="H787" s="14" t="s">
        <v>119</v>
      </c>
      <c r="I787" s="14" t="s">
        <v>143</v>
      </c>
      <c r="J787" s="14">
        <f t="shared" si="51"/>
        <v>3</v>
      </c>
      <c r="K787" s="9">
        <v>93.605000000000004</v>
      </c>
      <c r="L787" s="9">
        <v>3</v>
      </c>
      <c r="M787" s="9">
        <v>2</v>
      </c>
      <c r="N787" s="9">
        <v>2</v>
      </c>
      <c r="O787" s="9">
        <v>3</v>
      </c>
    </row>
    <row r="788" spans="1:15" x14ac:dyDescent="0.3">
      <c r="A788" s="13">
        <v>100.03875000000001</v>
      </c>
      <c r="B788" s="17" t="s">
        <v>138</v>
      </c>
      <c r="C788" s="17">
        <f t="shared" si="48"/>
        <v>3</v>
      </c>
      <c r="D788" s="14" t="s">
        <v>10</v>
      </c>
      <c r="E788" s="14">
        <f t="shared" si="49"/>
        <v>2</v>
      </c>
      <c r="F788" s="14" t="s">
        <v>15</v>
      </c>
      <c r="G788" s="14">
        <f t="shared" si="50"/>
        <v>2</v>
      </c>
      <c r="H788" s="14" t="s">
        <v>119</v>
      </c>
      <c r="I788" s="14" t="s">
        <v>143</v>
      </c>
      <c r="J788" s="14">
        <f t="shared" si="51"/>
        <v>3</v>
      </c>
      <c r="K788" s="9">
        <v>100.03875000000001</v>
      </c>
      <c r="L788" s="9">
        <v>3</v>
      </c>
      <c r="M788" s="9">
        <v>2</v>
      </c>
      <c r="N788" s="9">
        <v>2</v>
      </c>
      <c r="O788" s="9">
        <v>3</v>
      </c>
    </row>
    <row r="789" spans="1:15" x14ac:dyDescent="0.3">
      <c r="A789" s="13">
        <v>101.32625</v>
      </c>
      <c r="B789" s="17" t="s">
        <v>138</v>
      </c>
      <c r="C789" s="17">
        <f t="shared" si="48"/>
        <v>3</v>
      </c>
      <c r="D789" s="14" t="s">
        <v>10</v>
      </c>
      <c r="E789" s="14">
        <f t="shared" si="49"/>
        <v>2</v>
      </c>
      <c r="F789" s="14" t="s">
        <v>15</v>
      </c>
      <c r="G789" s="14">
        <f t="shared" si="50"/>
        <v>2</v>
      </c>
      <c r="H789" s="14" t="s">
        <v>119</v>
      </c>
      <c r="I789" s="14" t="s">
        <v>143</v>
      </c>
      <c r="J789" s="14">
        <f t="shared" si="51"/>
        <v>3</v>
      </c>
      <c r="K789" s="9">
        <v>101.32625</v>
      </c>
      <c r="L789" s="9">
        <v>3</v>
      </c>
      <c r="M789" s="9">
        <v>2</v>
      </c>
      <c r="N789" s="9">
        <v>2</v>
      </c>
      <c r="O789" s="9">
        <v>3</v>
      </c>
    </row>
    <row r="790" spans="1:15" x14ac:dyDescent="0.3">
      <c r="A790" s="13">
        <v>99.067499999999995</v>
      </c>
      <c r="B790" s="17" t="s">
        <v>138</v>
      </c>
      <c r="C790" s="17">
        <f t="shared" si="48"/>
        <v>3</v>
      </c>
      <c r="D790" s="14" t="s">
        <v>10</v>
      </c>
      <c r="E790" s="14">
        <f t="shared" si="49"/>
        <v>2</v>
      </c>
      <c r="F790" s="14" t="s">
        <v>15</v>
      </c>
      <c r="G790" s="14">
        <f t="shared" si="50"/>
        <v>2</v>
      </c>
      <c r="H790" s="14" t="s">
        <v>119</v>
      </c>
      <c r="I790" s="14" t="s">
        <v>143</v>
      </c>
      <c r="J790" s="14">
        <f t="shared" si="51"/>
        <v>3</v>
      </c>
      <c r="K790" s="9">
        <v>99.067499999999995</v>
      </c>
      <c r="L790" s="9">
        <v>3</v>
      </c>
      <c r="M790" s="9">
        <v>2</v>
      </c>
      <c r="N790" s="9">
        <v>2</v>
      </c>
      <c r="O790" s="9">
        <v>3</v>
      </c>
    </row>
    <row r="791" spans="1:15" x14ac:dyDescent="0.3">
      <c r="A791" s="13">
        <v>80.257499999999993</v>
      </c>
      <c r="B791" s="17" t="s">
        <v>138</v>
      </c>
      <c r="C791" s="17">
        <f t="shared" si="48"/>
        <v>3</v>
      </c>
      <c r="D791" s="14" t="s">
        <v>10</v>
      </c>
      <c r="E791" s="14">
        <f t="shared" si="49"/>
        <v>2</v>
      </c>
      <c r="F791" s="14" t="s">
        <v>15</v>
      </c>
      <c r="G791" s="14">
        <f t="shared" si="50"/>
        <v>2</v>
      </c>
      <c r="H791" s="14" t="s">
        <v>119</v>
      </c>
      <c r="I791" s="14" t="s">
        <v>143</v>
      </c>
      <c r="J791" s="14">
        <f t="shared" si="51"/>
        <v>3</v>
      </c>
      <c r="K791" s="9">
        <v>80.257499999999993</v>
      </c>
      <c r="L791" s="9">
        <v>3</v>
      </c>
      <c r="M791" s="9">
        <v>2</v>
      </c>
      <c r="N791" s="9">
        <v>2</v>
      </c>
      <c r="O791" s="9">
        <v>3</v>
      </c>
    </row>
    <row r="792" spans="1:15" x14ac:dyDescent="0.3">
      <c r="A792" s="13">
        <v>104.27749999999999</v>
      </c>
      <c r="B792" s="17" t="s">
        <v>138</v>
      </c>
      <c r="C792" s="17">
        <f t="shared" si="48"/>
        <v>3</v>
      </c>
      <c r="D792" s="14" t="s">
        <v>10</v>
      </c>
      <c r="E792" s="14">
        <f t="shared" si="49"/>
        <v>2</v>
      </c>
      <c r="F792" s="14" t="s">
        <v>15</v>
      </c>
      <c r="G792" s="14">
        <f t="shared" si="50"/>
        <v>2</v>
      </c>
      <c r="H792" s="14" t="s">
        <v>119</v>
      </c>
      <c r="I792" s="14" t="s">
        <v>143</v>
      </c>
      <c r="J792" s="14">
        <f t="shared" si="51"/>
        <v>3</v>
      </c>
      <c r="K792" s="9">
        <v>104.27749999999999</v>
      </c>
      <c r="L792" s="9">
        <v>3</v>
      </c>
      <c r="M792" s="9">
        <v>2</v>
      </c>
      <c r="N792" s="9">
        <v>2</v>
      </c>
      <c r="O792" s="9">
        <v>3</v>
      </c>
    </row>
    <row r="793" spans="1:15" x14ac:dyDescent="0.3">
      <c r="A793" s="13">
        <v>108.77999999999999</v>
      </c>
      <c r="B793" s="17" t="s">
        <v>138</v>
      </c>
      <c r="C793" s="17">
        <f t="shared" si="48"/>
        <v>3</v>
      </c>
      <c r="D793" s="14" t="s">
        <v>10</v>
      </c>
      <c r="E793" s="14">
        <f t="shared" si="49"/>
        <v>2</v>
      </c>
      <c r="F793" s="14" t="s">
        <v>15</v>
      </c>
      <c r="G793" s="14">
        <f t="shared" si="50"/>
        <v>2</v>
      </c>
      <c r="H793" s="14" t="s">
        <v>119</v>
      </c>
      <c r="I793" s="14" t="s">
        <v>143</v>
      </c>
      <c r="J793" s="14">
        <f t="shared" si="51"/>
        <v>3</v>
      </c>
      <c r="K793" s="9">
        <v>108.77999999999999</v>
      </c>
      <c r="L793" s="9">
        <v>3</v>
      </c>
      <c r="M793" s="9">
        <v>2</v>
      </c>
      <c r="N793" s="9">
        <v>2</v>
      </c>
      <c r="O793" s="9">
        <v>3</v>
      </c>
    </row>
    <row r="794" spans="1:15" x14ac:dyDescent="0.3">
      <c r="A794" s="13">
        <v>105.753125</v>
      </c>
      <c r="B794" s="17" t="s">
        <v>138</v>
      </c>
      <c r="C794" s="17">
        <f t="shared" si="48"/>
        <v>3</v>
      </c>
      <c r="D794" s="14" t="s">
        <v>10</v>
      </c>
      <c r="E794" s="14">
        <f t="shared" si="49"/>
        <v>2</v>
      </c>
      <c r="F794" s="14" t="s">
        <v>15</v>
      </c>
      <c r="G794" s="14">
        <f t="shared" si="50"/>
        <v>2</v>
      </c>
      <c r="H794" s="14" t="s">
        <v>119</v>
      </c>
      <c r="I794" s="14" t="s">
        <v>143</v>
      </c>
      <c r="J794" s="14">
        <f t="shared" si="51"/>
        <v>3</v>
      </c>
      <c r="K794" s="9">
        <v>105.753125</v>
      </c>
      <c r="L794" s="9">
        <v>3</v>
      </c>
      <c r="M794" s="9">
        <v>2</v>
      </c>
      <c r="N794" s="9">
        <v>2</v>
      </c>
      <c r="O794" s="9">
        <v>3</v>
      </c>
    </row>
    <row r="795" spans="1:15" x14ac:dyDescent="0.3">
      <c r="A795" s="13">
        <v>67.533749999999998</v>
      </c>
      <c r="B795" s="17" t="s">
        <v>138</v>
      </c>
      <c r="C795" s="17">
        <f t="shared" si="48"/>
        <v>3</v>
      </c>
      <c r="D795" s="14" t="s">
        <v>10</v>
      </c>
      <c r="E795" s="14">
        <f t="shared" si="49"/>
        <v>2</v>
      </c>
      <c r="F795" s="14" t="s">
        <v>15</v>
      </c>
      <c r="G795" s="14">
        <f t="shared" si="50"/>
        <v>2</v>
      </c>
      <c r="H795" s="14" t="s">
        <v>119</v>
      </c>
      <c r="I795" s="14" t="s">
        <v>143</v>
      </c>
      <c r="J795" s="14">
        <f t="shared" si="51"/>
        <v>3</v>
      </c>
      <c r="K795" s="9">
        <v>67.533749999999998</v>
      </c>
      <c r="L795" s="9">
        <v>3</v>
      </c>
      <c r="M795" s="9">
        <v>2</v>
      </c>
      <c r="N795" s="9">
        <v>2</v>
      </c>
      <c r="O795" s="9">
        <v>3</v>
      </c>
    </row>
    <row r="796" spans="1:15" x14ac:dyDescent="0.3">
      <c r="A796" s="13">
        <v>106.736875</v>
      </c>
      <c r="B796" s="17" t="s">
        <v>138</v>
      </c>
      <c r="C796" s="17">
        <f t="shared" si="48"/>
        <v>3</v>
      </c>
      <c r="D796" s="14" t="s">
        <v>10</v>
      </c>
      <c r="E796" s="14">
        <f t="shared" si="49"/>
        <v>2</v>
      </c>
      <c r="F796" s="14" t="s">
        <v>15</v>
      </c>
      <c r="G796" s="14">
        <f t="shared" si="50"/>
        <v>2</v>
      </c>
      <c r="H796" s="14" t="s">
        <v>119</v>
      </c>
      <c r="I796" s="14" t="s">
        <v>143</v>
      </c>
      <c r="J796" s="14">
        <f t="shared" si="51"/>
        <v>3</v>
      </c>
      <c r="K796" s="9">
        <v>106.736875</v>
      </c>
      <c r="L796" s="9">
        <v>3</v>
      </c>
      <c r="M796" s="9">
        <v>2</v>
      </c>
      <c r="N796" s="9">
        <v>2</v>
      </c>
      <c r="O796" s="9">
        <v>3</v>
      </c>
    </row>
    <row r="797" spans="1:15" x14ac:dyDescent="0.3">
      <c r="A797" s="13">
        <v>86.814999999999998</v>
      </c>
      <c r="B797" s="17" t="s">
        <v>138</v>
      </c>
      <c r="C797" s="17">
        <f t="shared" si="48"/>
        <v>3</v>
      </c>
      <c r="D797" s="14" t="s">
        <v>10</v>
      </c>
      <c r="E797" s="14">
        <f t="shared" si="49"/>
        <v>2</v>
      </c>
      <c r="F797" s="14" t="s">
        <v>15</v>
      </c>
      <c r="G797" s="14">
        <f t="shared" si="50"/>
        <v>2</v>
      </c>
      <c r="H797" s="14" t="s">
        <v>119</v>
      </c>
      <c r="I797" s="14" t="s">
        <v>143</v>
      </c>
      <c r="J797" s="14">
        <f t="shared" si="51"/>
        <v>3</v>
      </c>
      <c r="K797" s="9">
        <v>86.814999999999998</v>
      </c>
      <c r="L797" s="9">
        <v>3</v>
      </c>
      <c r="M797" s="9">
        <v>2</v>
      </c>
      <c r="N797" s="9">
        <v>2</v>
      </c>
      <c r="O797" s="9">
        <v>3</v>
      </c>
    </row>
    <row r="798" spans="1:15" x14ac:dyDescent="0.3">
      <c r="A798" s="13">
        <v>80.257499999999993</v>
      </c>
      <c r="B798" s="17" t="s">
        <v>138</v>
      </c>
      <c r="C798" s="17">
        <f t="shared" si="48"/>
        <v>3</v>
      </c>
      <c r="D798" s="14" t="s">
        <v>10</v>
      </c>
      <c r="E798" s="14">
        <f t="shared" si="49"/>
        <v>2</v>
      </c>
      <c r="F798" s="14" t="s">
        <v>15</v>
      </c>
      <c r="G798" s="14">
        <f t="shared" si="50"/>
        <v>2</v>
      </c>
      <c r="H798" s="14" t="s">
        <v>119</v>
      </c>
      <c r="I798" s="14" t="s">
        <v>143</v>
      </c>
      <c r="J798" s="14">
        <f t="shared" si="51"/>
        <v>3</v>
      </c>
      <c r="K798" s="9">
        <v>80.257499999999993</v>
      </c>
      <c r="L798" s="9">
        <v>3</v>
      </c>
      <c r="M798" s="9">
        <v>2</v>
      </c>
      <c r="N798" s="9">
        <v>2</v>
      </c>
      <c r="O798" s="9">
        <v>3</v>
      </c>
    </row>
    <row r="799" spans="1:15" x14ac:dyDescent="0.3">
      <c r="A799" s="13">
        <v>106.245</v>
      </c>
      <c r="B799" s="17" t="s">
        <v>138</v>
      </c>
      <c r="C799" s="17">
        <f t="shared" si="48"/>
        <v>3</v>
      </c>
      <c r="D799" s="14" t="s">
        <v>10</v>
      </c>
      <c r="E799" s="14">
        <f t="shared" si="49"/>
        <v>2</v>
      </c>
      <c r="F799" s="14" t="s">
        <v>15</v>
      </c>
      <c r="G799" s="14">
        <f t="shared" si="50"/>
        <v>2</v>
      </c>
      <c r="H799" s="14" t="s">
        <v>119</v>
      </c>
      <c r="I799" s="14" t="s">
        <v>143</v>
      </c>
      <c r="J799" s="14">
        <f t="shared" si="51"/>
        <v>3</v>
      </c>
      <c r="K799" s="9">
        <v>106.245</v>
      </c>
      <c r="L799" s="9">
        <v>3</v>
      </c>
      <c r="M799" s="9">
        <v>2</v>
      </c>
      <c r="N799" s="9">
        <v>2</v>
      </c>
      <c r="O799" s="9">
        <v>3</v>
      </c>
    </row>
    <row r="800" spans="1:15" x14ac:dyDescent="0.3">
      <c r="A800" s="13">
        <v>104.27749999999999</v>
      </c>
      <c r="B800" s="17" t="s">
        <v>138</v>
      </c>
      <c r="C800" s="17">
        <f t="shared" si="48"/>
        <v>3</v>
      </c>
      <c r="D800" s="14" t="s">
        <v>10</v>
      </c>
      <c r="E800" s="14">
        <f t="shared" si="49"/>
        <v>2</v>
      </c>
      <c r="F800" s="14" t="s">
        <v>15</v>
      </c>
      <c r="G800" s="14">
        <f t="shared" si="50"/>
        <v>2</v>
      </c>
      <c r="H800" s="14" t="s">
        <v>119</v>
      </c>
      <c r="I800" s="14" t="s">
        <v>143</v>
      </c>
      <c r="J800" s="14">
        <f t="shared" si="51"/>
        <v>3</v>
      </c>
      <c r="K800" s="9">
        <v>104.27749999999999</v>
      </c>
      <c r="L800" s="9">
        <v>3</v>
      </c>
      <c r="M800" s="9">
        <v>2</v>
      </c>
      <c r="N800" s="9">
        <v>2</v>
      </c>
      <c r="O800" s="9">
        <v>3</v>
      </c>
    </row>
    <row r="801" spans="1:15" x14ac:dyDescent="0.3">
      <c r="A801" s="13">
        <v>122.5</v>
      </c>
      <c r="B801" s="17" t="s">
        <v>138</v>
      </c>
      <c r="C801" s="17">
        <f t="shared" si="48"/>
        <v>3</v>
      </c>
      <c r="D801" s="14" t="s">
        <v>10</v>
      </c>
      <c r="E801" s="14">
        <f t="shared" si="49"/>
        <v>2</v>
      </c>
      <c r="F801" s="14" t="s">
        <v>15</v>
      </c>
      <c r="G801" s="14">
        <f t="shared" si="50"/>
        <v>2</v>
      </c>
      <c r="H801" s="14" t="s">
        <v>18</v>
      </c>
      <c r="I801" s="14" t="s">
        <v>143</v>
      </c>
      <c r="J801" s="14">
        <f t="shared" si="51"/>
        <v>3</v>
      </c>
      <c r="K801" s="9">
        <v>122.5</v>
      </c>
      <c r="L801" s="9">
        <v>3</v>
      </c>
      <c r="M801" s="9">
        <v>2</v>
      </c>
      <c r="N801" s="9">
        <v>2</v>
      </c>
      <c r="O801" s="9">
        <v>3</v>
      </c>
    </row>
    <row r="802" spans="1:15" x14ac:dyDescent="0.3">
      <c r="A802" s="13">
        <v>98.096250000000012</v>
      </c>
      <c r="B802" s="17" t="s">
        <v>138</v>
      </c>
      <c r="C802" s="17">
        <f t="shared" si="48"/>
        <v>3</v>
      </c>
      <c r="D802" s="14" t="s">
        <v>10</v>
      </c>
      <c r="E802" s="14">
        <f t="shared" si="49"/>
        <v>2</v>
      </c>
      <c r="F802" s="14" t="s">
        <v>15</v>
      </c>
      <c r="G802" s="14">
        <f t="shared" si="50"/>
        <v>2</v>
      </c>
      <c r="H802" s="14" t="s">
        <v>119</v>
      </c>
      <c r="I802" s="14" t="s">
        <v>143</v>
      </c>
      <c r="J802" s="14">
        <f t="shared" si="51"/>
        <v>3</v>
      </c>
      <c r="K802" s="9">
        <v>98.096250000000012</v>
      </c>
      <c r="L802" s="9">
        <v>3</v>
      </c>
      <c r="M802" s="9">
        <v>2</v>
      </c>
      <c r="N802" s="9">
        <v>2</v>
      </c>
      <c r="O802" s="9">
        <v>3</v>
      </c>
    </row>
    <row r="803" spans="1:15" x14ac:dyDescent="0.3">
      <c r="A803" s="13">
        <v>100.03875000000001</v>
      </c>
      <c r="B803" s="17" t="s">
        <v>138</v>
      </c>
      <c r="C803" s="17">
        <f t="shared" si="48"/>
        <v>3</v>
      </c>
      <c r="D803" s="14" t="s">
        <v>10</v>
      </c>
      <c r="E803" s="14">
        <f t="shared" si="49"/>
        <v>2</v>
      </c>
      <c r="F803" s="14" t="s">
        <v>15</v>
      </c>
      <c r="G803" s="14">
        <f t="shared" si="50"/>
        <v>2</v>
      </c>
      <c r="H803" s="14" t="s">
        <v>119</v>
      </c>
      <c r="I803" s="14" t="s">
        <v>143</v>
      </c>
      <c r="J803" s="14">
        <f t="shared" si="51"/>
        <v>3</v>
      </c>
      <c r="K803" s="9">
        <v>100.03875000000001</v>
      </c>
      <c r="L803" s="9">
        <v>3</v>
      </c>
      <c r="M803" s="9">
        <v>2</v>
      </c>
      <c r="N803" s="9">
        <v>2</v>
      </c>
      <c r="O803" s="9">
        <v>3</v>
      </c>
    </row>
    <row r="804" spans="1:15" x14ac:dyDescent="0.3">
      <c r="A804" s="13">
        <v>80.257499999999993</v>
      </c>
      <c r="B804" s="17" t="s">
        <v>138</v>
      </c>
      <c r="C804" s="17">
        <f t="shared" si="48"/>
        <v>3</v>
      </c>
      <c r="D804" s="14" t="s">
        <v>10</v>
      </c>
      <c r="E804" s="14">
        <f t="shared" si="49"/>
        <v>2</v>
      </c>
      <c r="F804" s="14" t="s">
        <v>15</v>
      </c>
      <c r="G804" s="14">
        <f t="shared" si="50"/>
        <v>2</v>
      </c>
      <c r="H804" s="14" t="s">
        <v>119</v>
      </c>
      <c r="I804" s="14" t="s">
        <v>143</v>
      </c>
      <c r="J804" s="14">
        <f t="shared" si="51"/>
        <v>3</v>
      </c>
      <c r="K804" s="9">
        <v>80.257499999999993</v>
      </c>
      <c r="L804" s="9">
        <v>3</v>
      </c>
      <c r="M804" s="9">
        <v>2</v>
      </c>
      <c r="N804" s="9">
        <v>2</v>
      </c>
      <c r="O804" s="9">
        <v>3</v>
      </c>
    </row>
    <row r="805" spans="1:15" x14ac:dyDescent="0.3">
      <c r="A805" s="13">
        <v>113.13124999999999</v>
      </c>
      <c r="B805" s="17" t="s">
        <v>138</v>
      </c>
      <c r="C805" s="17">
        <f t="shared" si="48"/>
        <v>3</v>
      </c>
      <c r="D805" s="14" t="s">
        <v>10</v>
      </c>
      <c r="E805" s="14">
        <f t="shared" si="49"/>
        <v>2</v>
      </c>
      <c r="F805" s="14" t="s">
        <v>15</v>
      </c>
      <c r="G805" s="14">
        <f t="shared" si="50"/>
        <v>2</v>
      </c>
      <c r="H805" s="14" t="s">
        <v>119</v>
      </c>
      <c r="I805" s="14" t="s">
        <v>143</v>
      </c>
      <c r="J805" s="14">
        <f t="shared" si="51"/>
        <v>3</v>
      </c>
      <c r="K805" s="9">
        <v>113.13124999999999</v>
      </c>
      <c r="L805" s="9">
        <v>3</v>
      </c>
      <c r="M805" s="9">
        <v>2</v>
      </c>
      <c r="N805" s="9">
        <v>2</v>
      </c>
      <c r="O805" s="9">
        <v>3</v>
      </c>
    </row>
    <row r="806" spans="1:15" x14ac:dyDescent="0.3">
      <c r="A806" s="13">
        <v>118.541875</v>
      </c>
      <c r="B806" s="17" t="s">
        <v>138</v>
      </c>
      <c r="C806" s="17">
        <f t="shared" si="48"/>
        <v>3</v>
      </c>
      <c r="D806" s="14" t="s">
        <v>10</v>
      </c>
      <c r="E806" s="14">
        <f t="shared" si="49"/>
        <v>2</v>
      </c>
      <c r="F806" s="14" t="s">
        <v>15</v>
      </c>
      <c r="G806" s="14">
        <f t="shared" si="50"/>
        <v>2</v>
      </c>
      <c r="H806" s="14" t="s">
        <v>119</v>
      </c>
      <c r="I806" s="14" t="s">
        <v>143</v>
      </c>
      <c r="J806" s="14">
        <f t="shared" si="51"/>
        <v>3</v>
      </c>
      <c r="K806" s="9">
        <v>118.541875</v>
      </c>
      <c r="L806" s="9">
        <v>3</v>
      </c>
      <c r="M806" s="9">
        <v>2</v>
      </c>
      <c r="N806" s="9">
        <v>2</v>
      </c>
      <c r="O806" s="9">
        <v>3</v>
      </c>
    </row>
    <row r="807" spans="1:15" x14ac:dyDescent="0.3">
      <c r="A807" s="13">
        <v>88.27</v>
      </c>
      <c r="B807" s="17" t="s">
        <v>138</v>
      </c>
      <c r="C807" s="17">
        <f t="shared" si="48"/>
        <v>3</v>
      </c>
      <c r="D807" s="14" t="s">
        <v>10</v>
      </c>
      <c r="E807" s="14">
        <f t="shared" si="49"/>
        <v>2</v>
      </c>
      <c r="F807" s="14" t="s">
        <v>15</v>
      </c>
      <c r="G807" s="14">
        <f t="shared" si="50"/>
        <v>2</v>
      </c>
      <c r="H807" s="14" t="s">
        <v>119</v>
      </c>
      <c r="I807" s="14" t="s">
        <v>143</v>
      </c>
      <c r="J807" s="14">
        <f t="shared" si="51"/>
        <v>3</v>
      </c>
      <c r="K807" s="9">
        <v>88.27</v>
      </c>
      <c r="L807" s="9">
        <v>3</v>
      </c>
      <c r="M807" s="9">
        <v>2</v>
      </c>
      <c r="N807" s="9">
        <v>2</v>
      </c>
      <c r="O807" s="9">
        <v>3</v>
      </c>
    </row>
    <row r="808" spans="1:15" x14ac:dyDescent="0.3">
      <c r="A808" s="13">
        <v>80.257499999999993</v>
      </c>
      <c r="B808" s="17" t="s">
        <v>138</v>
      </c>
      <c r="C808" s="17">
        <f t="shared" si="48"/>
        <v>3</v>
      </c>
      <c r="D808" s="14" t="s">
        <v>10</v>
      </c>
      <c r="E808" s="14">
        <f t="shared" si="49"/>
        <v>2</v>
      </c>
      <c r="F808" s="14" t="s">
        <v>15</v>
      </c>
      <c r="G808" s="14">
        <f t="shared" si="50"/>
        <v>2</v>
      </c>
      <c r="H808" s="14" t="s">
        <v>119</v>
      </c>
      <c r="I808" s="14" t="s">
        <v>143</v>
      </c>
      <c r="J808" s="14">
        <f t="shared" si="51"/>
        <v>3</v>
      </c>
      <c r="K808" s="9">
        <v>80.257499999999993</v>
      </c>
      <c r="L808" s="9">
        <v>3</v>
      </c>
      <c r="M808" s="9">
        <v>2</v>
      </c>
      <c r="N808" s="9">
        <v>2</v>
      </c>
      <c r="O808" s="9">
        <v>3</v>
      </c>
    </row>
    <row r="809" spans="1:15" x14ac:dyDescent="0.3">
      <c r="A809" s="13">
        <v>105.86624999999999</v>
      </c>
      <c r="B809" s="17" t="s">
        <v>138</v>
      </c>
      <c r="C809" s="17">
        <f t="shared" si="48"/>
        <v>3</v>
      </c>
      <c r="D809" s="14" t="s">
        <v>10</v>
      </c>
      <c r="E809" s="14">
        <f t="shared" si="49"/>
        <v>2</v>
      </c>
      <c r="F809" s="14" t="s">
        <v>15</v>
      </c>
      <c r="G809" s="14">
        <f t="shared" si="50"/>
        <v>2</v>
      </c>
      <c r="H809" s="14" t="s">
        <v>119</v>
      </c>
      <c r="I809" s="14" t="s">
        <v>143</v>
      </c>
      <c r="J809" s="14">
        <f t="shared" si="51"/>
        <v>3</v>
      </c>
      <c r="K809" s="9">
        <v>105.86624999999999</v>
      </c>
      <c r="L809" s="9">
        <v>3</v>
      </c>
      <c r="M809" s="9">
        <v>2</v>
      </c>
      <c r="N809" s="9">
        <v>2</v>
      </c>
      <c r="O809" s="9">
        <v>3</v>
      </c>
    </row>
    <row r="810" spans="1:15" x14ac:dyDescent="0.3">
      <c r="A810" s="13">
        <v>79.278750000000002</v>
      </c>
      <c r="B810" s="17" t="s">
        <v>138</v>
      </c>
      <c r="C810" s="17">
        <f t="shared" si="48"/>
        <v>3</v>
      </c>
      <c r="D810" s="14" t="s">
        <v>10</v>
      </c>
      <c r="E810" s="14">
        <f t="shared" si="49"/>
        <v>2</v>
      </c>
      <c r="F810" s="14" t="s">
        <v>15</v>
      </c>
      <c r="G810" s="14">
        <f t="shared" si="50"/>
        <v>2</v>
      </c>
      <c r="H810" s="14" t="s">
        <v>119</v>
      </c>
      <c r="I810" s="14" t="s">
        <v>143</v>
      </c>
      <c r="J810" s="14">
        <f t="shared" si="51"/>
        <v>3</v>
      </c>
      <c r="K810" s="9">
        <v>79.278750000000002</v>
      </c>
      <c r="L810" s="9">
        <v>3</v>
      </c>
      <c r="M810" s="9">
        <v>2</v>
      </c>
      <c r="N810" s="9">
        <v>2</v>
      </c>
      <c r="O810" s="9">
        <v>3</v>
      </c>
    </row>
    <row r="811" spans="1:15" x14ac:dyDescent="0.3">
      <c r="A811" s="13">
        <v>114.606875</v>
      </c>
      <c r="B811" s="17" t="s">
        <v>138</v>
      </c>
      <c r="C811" s="17">
        <f t="shared" si="48"/>
        <v>3</v>
      </c>
      <c r="D811" s="14" t="s">
        <v>10</v>
      </c>
      <c r="E811" s="14">
        <f t="shared" si="49"/>
        <v>2</v>
      </c>
      <c r="F811" s="14" t="s">
        <v>15</v>
      </c>
      <c r="G811" s="14">
        <f t="shared" si="50"/>
        <v>2</v>
      </c>
      <c r="H811" s="14" t="s">
        <v>119</v>
      </c>
      <c r="I811" s="14" t="s">
        <v>143</v>
      </c>
      <c r="J811" s="14">
        <f t="shared" si="51"/>
        <v>3</v>
      </c>
      <c r="K811" s="9">
        <v>114.606875</v>
      </c>
      <c r="L811" s="9">
        <v>3</v>
      </c>
      <c r="M811" s="9">
        <v>2</v>
      </c>
      <c r="N811" s="9">
        <v>2</v>
      </c>
      <c r="O811" s="9">
        <v>3</v>
      </c>
    </row>
    <row r="812" spans="1:15" x14ac:dyDescent="0.3">
      <c r="A812" s="13">
        <v>79.278750000000002</v>
      </c>
      <c r="B812" s="17" t="s">
        <v>138</v>
      </c>
      <c r="C812" s="17">
        <f t="shared" si="48"/>
        <v>3</v>
      </c>
      <c r="D812" s="14" t="s">
        <v>10</v>
      </c>
      <c r="E812" s="14">
        <f t="shared" si="49"/>
        <v>2</v>
      </c>
      <c r="F812" s="14" t="s">
        <v>15</v>
      </c>
      <c r="G812" s="14">
        <f t="shared" si="50"/>
        <v>2</v>
      </c>
      <c r="H812" s="14" t="s">
        <v>119</v>
      </c>
      <c r="I812" s="14" t="s">
        <v>143</v>
      </c>
      <c r="J812" s="14">
        <f t="shared" si="51"/>
        <v>3</v>
      </c>
      <c r="K812" s="9">
        <v>79.278750000000002</v>
      </c>
      <c r="L812" s="9">
        <v>3</v>
      </c>
      <c r="M812" s="9">
        <v>2</v>
      </c>
      <c r="N812" s="9">
        <v>2</v>
      </c>
      <c r="O812" s="9">
        <v>3</v>
      </c>
    </row>
    <row r="813" spans="1:15" x14ac:dyDescent="0.3">
      <c r="A813" s="13">
        <v>115.590625</v>
      </c>
      <c r="B813" s="17" t="s">
        <v>138</v>
      </c>
      <c r="C813" s="17">
        <f t="shared" si="48"/>
        <v>3</v>
      </c>
      <c r="D813" s="14" t="s">
        <v>10</v>
      </c>
      <c r="E813" s="14">
        <f t="shared" si="49"/>
        <v>2</v>
      </c>
      <c r="F813" s="14" t="s">
        <v>15</v>
      </c>
      <c r="G813" s="14">
        <f t="shared" si="50"/>
        <v>2</v>
      </c>
      <c r="H813" s="14" t="s">
        <v>119</v>
      </c>
      <c r="I813" s="14" t="s">
        <v>143</v>
      </c>
      <c r="J813" s="14">
        <f t="shared" si="51"/>
        <v>3</v>
      </c>
      <c r="K813" s="9">
        <v>115.590625</v>
      </c>
      <c r="L813" s="9">
        <v>3</v>
      </c>
      <c r="M813" s="9">
        <v>2</v>
      </c>
      <c r="N813" s="9">
        <v>2</v>
      </c>
      <c r="O813" s="9">
        <v>3</v>
      </c>
    </row>
    <row r="814" spans="1:15" x14ac:dyDescent="0.3">
      <c r="A814" s="13">
        <v>118.05000000000001</v>
      </c>
      <c r="B814" s="17" t="s">
        <v>138</v>
      </c>
      <c r="C814" s="17">
        <f t="shared" si="48"/>
        <v>3</v>
      </c>
      <c r="D814" s="14" t="s">
        <v>10</v>
      </c>
      <c r="E814" s="14">
        <f t="shared" si="49"/>
        <v>2</v>
      </c>
      <c r="F814" s="14" t="s">
        <v>15</v>
      </c>
      <c r="G814" s="14">
        <f t="shared" si="50"/>
        <v>2</v>
      </c>
      <c r="H814" s="14" t="s">
        <v>119</v>
      </c>
      <c r="I814" s="14" t="s">
        <v>143</v>
      </c>
      <c r="J814" s="14">
        <f t="shared" si="51"/>
        <v>3</v>
      </c>
      <c r="K814" s="9">
        <v>118.05000000000001</v>
      </c>
      <c r="L814" s="9">
        <v>3</v>
      </c>
      <c r="M814" s="9">
        <v>2</v>
      </c>
      <c r="N814" s="9">
        <v>2</v>
      </c>
      <c r="O814" s="9">
        <v>3</v>
      </c>
    </row>
    <row r="815" spans="1:15" x14ac:dyDescent="0.3">
      <c r="A815" s="13">
        <v>115.590625</v>
      </c>
      <c r="B815" s="17" t="s">
        <v>138</v>
      </c>
      <c r="C815" s="17">
        <f t="shared" si="48"/>
        <v>3</v>
      </c>
      <c r="D815" s="14" t="s">
        <v>10</v>
      </c>
      <c r="E815" s="14">
        <f t="shared" si="49"/>
        <v>2</v>
      </c>
      <c r="F815" s="14" t="s">
        <v>15</v>
      </c>
      <c r="G815" s="14">
        <f t="shared" si="50"/>
        <v>2</v>
      </c>
      <c r="H815" s="14" t="s">
        <v>119</v>
      </c>
      <c r="I815" s="14" t="s">
        <v>143</v>
      </c>
      <c r="J815" s="14">
        <f t="shared" si="51"/>
        <v>3</v>
      </c>
      <c r="K815" s="9">
        <v>115.590625</v>
      </c>
      <c r="L815" s="9">
        <v>3</v>
      </c>
      <c r="M815" s="9">
        <v>2</v>
      </c>
      <c r="N815" s="9">
        <v>2</v>
      </c>
      <c r="O815" s="9">
        <v>3</v>
      </c>
    </row>
    <row r="816" spans="1:15" x14ac:dyDescent="0.3">
      <c r="A816" s="13">
        <v>116.57437499999999</v>
      </c>
      <c r="B816" s="17" t="s">
        <v>138</v>
      </c>
      <c r="C816" s="17">
        <f t="shared" si="48"/>
        <v>3</v>
      </c>
      <c r="D816" s="14" t="s">
        <v>10</v>
      </c>
      <c r="E816" s="14">
        <f t="shared" si="49"/>
        <v>2</v>
      </c>
      <c r="F816" s="14" t="s">
        <v>15</v>
      </c>
      <c r="G816" s="14">
        <f t="shared" si="50"/>
        <v>2</v>
      </c>
      <c r="H816" s="14" t="s">
        <v>119</v>
      </c>
      <c r="I816" s="14" t="s">
        <v>143</v>
      </c>
      <c r="J816" s="14">
        <f t="shared" si="51"/>
        <v>3</v>
      </c>
      <c r="K816" s="9">
        <v>116.57437499999999</v>
      </c>
      <c r="L816" s="9">
        <v>3</v>
      </c>
      <c r="M816" s="9">
        <v>2</v>
      </c>
      <c r="N816" s="9">
        <v>2</v>
      </c>
      <c r="O816" s="9">
        <v>3</v>
      </c>
    </row>
    <row r="817" spans="1:15" x14ac:dyDescent="0.3">
      <c r="A817" s="13">
        <v>102.82</v>
      </c>
      <c r="B817" s="17" t="s">
        <v>138</v>
      </c>
      <c r="C817" s="17">
        <f t="shared" si="48"/>
        <v>3</v>
      </c>
      <c r="D817" s="14" t="s">
        <v>10</v>
      </c>
      <c r="E817" s="14">
        <f t="shared" si="49"/>
        <v>2</v>
      </c>
      <c r="F817" s="14" t="s">
        <v>15</v>
      </c>
      <c r="G817" s="14">
        <f t="shared" si="50"/>
        <v>2</v>
      </c>
      <c r="H817" s="14" t="s">
        <v>119</v>
      </c>
      <c r="I817" s="14" t="s">
        <v>143</v>
      </c>
      <c r="J817" s="14">
        <f t="shared" si="51"/>
        <v>3</v>
      </c>
      <c r="K817" s="9">
        <v>102.82</v>
      </c>
      <c r="L817" s="9">
        <v>3</v>
      </c>
      <c r="M817" s="9">
        <v>2</v>
      </c>
      <c r="N817" s="9">
        <v>2</v>
      </c>
      <c r="O817" s="9">
        <v>3</v>
      </c>
    </row>
    <row r="818" spans="1:15" x14ac:dyDescent="0.3">
      <c r="A818" s="13">
        <v>73.82374999999999</v>
      </c>
      <c r="B818" s="17" t="s">
        <v>138</v>
      </c>
      <c r="C818" s="17">
        <f t="shared" si="48"/>
        <v>3</v>
      </c>
      <c r="D818" s="14" t="s">
        <v>10</v>
      </c>
      <c r="E818" s="14">
        <f t="shared" si="49"/>
        <v>2</v>
      </c>
      <c r="F818" s="14" t="s">
        <v>15</v>
      </c>
      <c r="G818" s="14">
        <f t="shared" si="50"/>
        <v>2</v>
      </c>
      <c r="H818" s="14" t="s">
        <v>119</v>
      </c>
      <c r="I818" s="14" t="s">
        <v>143</v>
      </c>
      <c r="J818" s="14">
        <f t="shared" si="51"/>
        <v>3</v>
      </c>
      <c r="K818" s="9">
        <v>73.82374999999999</v>
      </c>
      <c r="L818" s="9">
        <v>3</v>
      </c>
      <c r="M818" s="9">
        <v>2</v>
      </c>
      <c r="N818" s="9">
        <v>2</v>
      </c>
      <c r="O818" s="9">
        <v>3</v>
      </c>
    </row>
    <row r="819" spans="1:15" x14ac:dyDescent="0.3">
      <c r="A819" s="13">
        <v>121.52000000000001</v>
      </c>
      <c r="B819" s="17" t="s">
        <v>138</v>
      </c>
      <c r="C819" s="17">
        <f t="shared" si="48"/>
        <v>3</v>
      </c>
      <c r="D819" s="14" t="s">
        <v>10</v>
      </c>
      <c r="E819" s="14">
        <f t="shared" si="49"/>
        <v>2</v>
      </c>
      <c r="F819" s="14" t="s">
        <v>15</v>
      </c>
      <c r="G819" s="14">
        <f t="shared" si="50"/>
        <v>2</v>
      </c>
      <c r="H819" s="14" t="s">
        <v>18</v>
      </c>
      <c r="I819" s="14" t="s">
        <v>143</v>
      </c>
      <c r="J819" s="14">
        <f t="shared" si="51"/>
        <v>3</v>
      </c>
      <c r="K819" s="9">
        <v>121.52000000000001</v>
      </c>
      <c r="L819" s="9">
        <v>3</v>
      </c>
      <c r="M819" s="9">
        <v>2</v>
      </c>
      <c r="N819" s="9">
        <v>2</v>
      </c>
      <c r="O819" s="9">
        <v>3</v>
      </c>
    </row>
    <row r="820" spans="1:15" x14ac:dyDescent="0.3">
      <c r="A820" s="13">
        <v>116.0825</v>
      </c>
      <c r="B820" s="17" t="s">
        <v>138</v>
      </c>
      <c r="C820" s="17">
        <f t="shared" si="48"/>
        <v>3</v>
      </c>
      <c r="D820" s="14" t="s">
        <v>10</v>
      </c>
      <c r="E820" s="14">
        <f t="shared" si="49"/>
        <v>2</v>
      </c>
      <c r="F820" s="14" t="s">
        <v>15</v>
      </c>
      <c r="G820" s="14">
        <f t="shared" si="50"/>
        <v>2</v>
      </c>
      <c r="H820" s="14" t="s">
        <v>119</v>
      </c>
      <c r="I820" s="14" t="s">
        <v>143</v>
      </c>
      <c r="J820" s="14">
        <f t="shared" si="51"/>
        <v>3</v>
      </c>
      <c r="K820" s="9">
        <v>116.0825</v>
      </c>
      <c r="L820" s="9">
        <v>3</v>
      </c>
      <c r="M820" s="9">
        <v>2</v>
      </c>
      <c r="N820" s="9">
        <v>2</v>
      </c>
      <c r="O820" s="9">
        <v>3</v>
      </c>
    </row>
    <row r="821" spans="1:15" x14ac:dyDescent="0.3">
      <c r="A821" s="13">
        <v>116.0825</v>
      </c>
      <c r="B821" s="17" t="s">
        <v>138</v>
      </c>
      <c r="C821" s="17">
        <f t="shared" si="48"/>
        <v>3</v>
      </c>
      <c r="D821" s="14" t="s">
        <v>10</v>
      </c>
      <c r="E821" s="14">
        <f t="shared" si="49"/>
        <v>2</v>
      </c>
      <c r="F821" s="14" t="s">
        <v>15</v>
      </c>
      <c r="G821" s="14">
        <f t="shared" si="50"/>
        <v>2</v>
      </c>
      <c r="H821" s="14" t="s">
        <v>119</v>
      </c>
      <c r="I821" s="14" t="s">
        <v>143</v>
      </c>
      <c r="J821" s="14">
        <f t="shared" si="51"/>
        <v>3</v>
      </c>
      <c r="K821" s="9">
        <v>116.0825</v>
      </c>
      <c r="L821" s="9">
        <v>3</v>
      </c>
      <c r="M821" s="9">
        <v>2</v>
      </c>
      <c r="N821" s="9">
        <v>2</v>
      </c>
      <c r="O821" s="9">
        <v>3</v>
      </c>
    </row>
    <row r="822" spans="1:15" x14ac:dyDescent="0.3">
      <c r="A822" s="13">
        <v>103.92375</v>
      </c>
      <c r="B822" s="17" t="s">
        <v>138</v>
      </c>
      <c r="C822" s="17">
        <f t="shared" si="48"/>
        <v>3</v>
      </c>
      <c r="D822" s="14" t="s">
        <v>10</v>
      </c>
      <c r="E822" s="14">
        <f t="shared" si="49"/>
        <v>2</v>
      </c>
      <c r="F822" s="14" t="s">
        <v>15</v>
      </c>
      <c r="G822" s="14">
        <f t="shared" si="50"/>
        <v>2</v>
      </c>
      <c r="H822" s="14" t="s">
        <v>119</v>
      </c>
      <c r="I822" s="14" t="s">
        <v>143</v>
      </c>
      <c r="J822" s="14">
        <f t="shared" si="51"/>
        <v>3</v>
      </c>
      <c r="K822" s="9">
        <v>103.92375</v>
      </c>
      <c r="L822" s="9">
        <v>3</v>
      </c>
      <c r="M822" s="9">
        <v>2</v>
      </c>
      <c r="N822" s="9">
        <v>2</v>
      </c>
      <c r="O822" s="9">
        <v>3</v>
      </c>
    </row>
    <row r="823" spans="1:15" x14ac:dyDescent="0.3">
      <c r="A823" s="13">
        <v>114.606875</v>
      </c>
      <c r="B823" s="17" t="s">
        <v>138</v>
      </c>
      <c r="C823" s="17">
        <f t="shared" si="48"/>
        <v>3</v>
      </c>
      <c r="D823" s="14" t="s">
        <v>10</v>
      </c>
      <c r="E823" s="14">
        <f t="shared" si="49"/>
        <v>2</v>
      </c>
      <c r="F823" s="14" t="s">
        <v>15</v>
      </c>
      <c r="G823" s="14">
        <f t="shared" si="50"/>
        <v>2</v>
      </c>
      <c r="H823" s="14" t="s">
        <v>119</v>
      </c>
      <c r="I823" s="14" t="s">
        <v>143</v>
      </c>
      <c r="J823" s="14">
        <f t="shared" si="51"/>
        <v>3</v>
      </c>
      <c r="K823" s="9">
        <v>114.606875</v>
      </c>
      <c r="L823" s="9">
        <v>3</v>
      </c>
      <c r="M823" s="9">
        <v>2</v>
      </c>
      <c r="N823" s="9">
        <v>2</v>
      </c>
      <c r="O823" s="9">
        <v>3</v>
      </c>
    </row>
    <row r="824" spans="1:15" x14ac:dyDescent="0.3">
      <c r="A824" s="13">
        <v>76.342500000000001</v>
      </c>
      <c r="B824" s="17" t="s">
        <v>138</v>
      </c>
      <c r="C824" s="17">
        <f t="shared" si="48"/>
        <v>3</v>
      </c>
      <c r="D824" s="14" t="s">
        <v>10</v>
      </c>
      <c r="E824" s="14">
        <f t="shared" si="49"/>
        <v>2</v>
      </c>
      <c r="F824" s="14" t="s">
        <v>15</v>
      </c>
      <c r="G824" s="14">
        <f t="shared" si="50"/>
        <v>2</v>
      </c>
      <c r="H824" s="14" t="s">
        <v>119</v>
      </c>
      <c r="I824" s="14" t="s">
        <v>143</v>
      </c>
      <c r="J824" s="14">
        <f t="shared" si="51"/>
        <v>3</v>
      </c>
      <c r="K824" s="9">
        <v>76.342500000000001</v>
      </c>
      <c r="L824" s="9">
        <v>3</v>
      </c>
      <c r="M824" s="9">
        <v>2</v>
      </c>
      <c r="N824" s="9">
        <v>2</v>
      </c>
      <c r="O824" s="9">
        <v>3</v>
      </c>
    </row>
    <row r="825" spans="1:15" x14ac:dyDescent="0.3">
      <c r="A825" s="13">
        <v>105.86624999999999</v>
      </c>
      <c r="B825" s="17" t="s">
        <v>138</v>
      </c>
      <c r="C825" s="17">
        <f t="shared" si="48"/>
        <v>3</v>
      </c>
      <c r="D825" s="14" t="s">
        <v>10</v>
      </c>
      <c r="E825" s="14">
        <f t="shared" si="49"/>
        <v>2</v>
      </c>
      <c r="F825" s="14" t="s">
        <v>15</v>
      </c>
      <c r="G825" s="14">
        <f t="shared" si="50"/>
        <v>2</v>
      </c>
      <c r="H825" s="14" t="s">
        <v>119</v>
      </c>
      <c r="I825" s="14" t="s">
        <v>143</v>
      </c>
      <c r="J825" s="14">
        <f t="shared" si="51"/>
        <v>3</v>
      </c>
      <c r="K825" s="9">
        <v>105.86624999999999</v>
      </c>
      <c r="L825" s="9">
        <v>3</v>
      </c>
      <c r="M825" s="9">
        <v>2</v>
      </c>
      <c r="N825" s="9">
        <v>2</v>
      </c>
      <c r="O825" s="9">
        <v>3</v>
      </c>
    </row>
    <row r="826" spans="1:15" x14ac:dyDescent="0.3">
      <c r="A826" s="13">
        <v>103.92375</v>
      </c>
      <c r="B826" s="17" t="s">
        <v>138</v>
      </c>
      <c r="C826" s="17">
        <f t="shared" si="48"/>
        <v>3</v>
      </c>
      <c r="D826" s="14" t="s">
        <v>10</v>
      </c>
      <c r="E826" s="14">
        <f t="shared" si="49"/>
        <v>2</v>
      </c>
      <c r="F826" s="14" t="s">
        <v>15</v>
      </c>
      <c r="G826" s="14">
        <f t="shared" si="50"/>
        <v>2</v>
      </c>
      <c r="H826" s="14" t="s">
        <v>119</v>
      </c>
      <c r="I826" s="14" t="s">
        <v>143</v>
      </c>
      <c r="J826" s="14">
        <f t="shared" si="51"/>
        <v>3</v>
      </c>
      <c r="K826" s="9">
        <v>103.92375</v>
      </c>
      <c r="L826" s="9">
        <v>3</v>
      </c>
      <c r="M826" s="9">
        <v>2</v>
      </c>
      <c r="N826" s="9">
        <v>2</v>
      </c>
      <c r="O826" s="9">
        <v>3</v>
      </c>
    </row>
    <row r="827" spans="1:15" x14ac:dyDescent="0.3">
      <c r="A827" s="13">
        <v>79.278750000000002</v>
      </c>
      <c r="B827" s="17" t="s">
        <v>138</v>
      </c>
      <c r="C827" s="17">
        <f t="shared" si="48"/>
        <v>3</v>
      </c>
      <c r="D827" s="14" t="s">
        <v>10</v>
      </c>
      <c r="E827" s="14">
        <f t="shared" si="49"/>
        <v>2</v>
      </c>
      <c r="F827" s="14" t="s">
        <v>15</v>
      </c>
      <c r="G827" s="14">
        <f t="shared" si="50"/>
        <v>2</v>
      </c>
      <c r="H827" s="14" t="s">
        <v>119</v>
      </c>
      <c r="I827" s="14" t="s">
        <v>143</v>
      </c>
      <c r="J827" s="14">
        <f t="shared" si="51"/>
        <v>3</v>
      </c>
      <c r="K827" s="9">
        <v>79.278750000000002</v>
      </c>
      <c r="L827" s="9">
        <v>3</v>
      </c>
      <c r="M827" s="9">
        <v>2</v>
      </c>
      <c r="N827" s="9">
        <v>2</v>
      </c>
      <c r="O827" s="9">
        <v>3</v>
      </c>
    </row>
    <row r="828" spans="1:15" x14ac:dyDescent="0.3">
      <c r="A828" s="13">
        <v>96.896250000000009</v>
      </c>
      <c r="B828" s="17" t="s">
        <v>138</v>
      </c>
      <c r="C828" s="17">
        <f t="shared" si="48"/>
        <v>3</v>
      </c>
      <c r="D828" s="14" t="s">
        <v>10</v>
      </c>
      <c r="E828" s="14">
        <f t="shared" si="49"/>
        <v>2</v>
      </c>
      <c r="F828" s="14" t="s">
        <v>15</v>
      </c>
      <c r="G828" s="14">
        <f t="shared" si="50"/>
        <v>2</v>
      </c>
      <c r="H828" s="14" t="s">
        <v>119</v>
      </c>
      <c r="I828" s="14" t="s">
        <v>143</v>
      </c>
      <c r="J828" s="14">
        <f t="shared" si="51"/>
        <v>3</v>
      </c>
      <c r="K828" s="9">
        <v>96.896250000000009</v>
      </c>
      <c r="L828" s="9">
        <v>3</v>
      </c>
      <c r="M828" s="9">
        <v>2</v>
      </c>
      <c r="N828" s="9">
        <v>2</v>
      </c>
      <c r="O828" s="9">
        <v>3</v>
      </c>
    </row>
    <row r="829" spans="1:15" x14ac:dyDescent="0.3">
      <c r="A829" s="13">
        <v>105.26125</v>
      </c>
      <c r="B829" s="17" t="s">
        <v>138</v>
      </c>
      <c r="C829" s="17">
        <f t="shared" si="48"/>
        <v>3</v>
      </c>
      <c r="D829" s="14" t="s">
        <v>10</v>
      </c>
      <c r="E829" s="14">
        <f t="shared" si="49"/>
        <v>2</v>
      </c>
      <c r="F829" s="14" t="s">
        <v>15</v>
      </c>
      <c r="G829" s="14">
        <f t="shared" si="50"/>
        <v>2</v>
      </c>
      <c r="H829" s="14" t="s">
        <v>119</v>
      </c>
      <c r="I829" s="14" t="s">
        <v>143</v>
      </c>
      <c r="J829" s="14">
        <f t="shared" si="51"/>
        <v>3</v>
      </c>
      <c r="K829" s="9">
        <v>105.26125</v>
      </c>
      <c r="L829" s="9">
        <v>3</v>
      </c>
      <c r="M829" s="9">
        <v>2</v>
      </c>
      <c r="N829" s="9">
        <v>2</v>
      </c>
      <c r="O829" s="9">
        <v>3</v>
      </c>
    </row>
    <row r="830" spans="1:15" x14ac:dyDescent="0.3">
      <c r="A830" s="13">
        <v>87.3</v>
      </c>
      <c r="B830" s="17" t="s">
        <v>138</v>
      </c>
      <c r="C830" s="17">
        <f t="shared" si="48"/>
        <v>3</v>
      </c>
      <c r="D830" s="14" t="s">
        <v>10</v>
      </c>
      <c r="E830" s="14">
        <f t="shared" si="49"/>
        <v>2</v>
      </c>
      <c r="F830" s="14" t="s">
        <v>15</v>
      </c>
      <c r="G830" s="14">
        <f t="shared" si="50"/>
        <v>2</v>
      </c>
      <c r="H830" s="14" t="s">
        <v>119</v>
      </c>
      <c r="I830" s="14" t="s">
        <v>143</v>
      </c>
      <c r="J830" s="14">
        <f t="shared" si="51"/>
        <v>3</v>
      </c>
      <c r="K830" s="9">
        <v>87.3</v>
      </c>
      <c r="L830" s="9">
        <v>3</v>
      </c>
      <c r="M830" s="9">
        <v>2</v>
      </c>
      <c r="N830" s="9">
        <v>2</v>
      </c>
      <c r="O830" s="9">
        <v>3</v>
      </c>
    </row>
    <row r="831" spans="1:15" x14ac:dyDescent="0.3">
      <c r="A831" s="13">
        <v>104.27749999999999</v>
      </c>
      <c r="B831" s="17" t="s">
        <v>138</v>
      </c>
      <c r="C831" s="17">
        <f t="shared" si="48"/>
        <v>3</v>
      </c>
      <c r="D831" s="14" t="s">
        <v>10</v>
      </c>
      <c r="E831" s="14">
        <f t="shared" si="49"/>
        <v>2</v>
      </c>
      <c r="F831" s="14" t="s">
        <v>15</v>
      </c>
      <c r="G831" s="14">
        <f t="shared" si="50"/>
        <v>2</v>
      </c>
      <c r="H831" s="14" t="s">
        <v>119</v>
      </c>
      <c r="I831" s="14" t="s">
        <v>143</v>
      </c>
      <c r="J831" s="14">
        <f t="shared" si="51"/>
        <v>3</v>
      </c>
      <c r="K831" s="9">
        <v>104.27749999999999</v>
      </c>
      <c r="L831" s="9">
        <v>3</v>
      </c>
      <c r="M831" s="9">
        <v>2</v>
      </c>
      <c r="N831" s="9">
        <v>2</v>
      </c>
      <c r="O831" s="9">
        <v>3</v>
      </c>
    </row>
    <row r="832" spans="1:15" x14ac:dyDescent="0.3">
      <c r="A832" s="13">
        <v>109.19624999999999</v>
      </c>
      <c r="B832" s="17" t="s">
        <v>138</v>
      </c>
      <c r="C832" s="17">
        <f t="shared" si="48"/>
        <v>3</v>
      </c>
      <c r="D832" s="14" t="s">
        <v>10</v>
      </c>
      <c r="E832" s="14">
        <f t="shared" si="49"/>
        <v>2</v>
      </c>
      <c r="F832" s="14" t="s">
        <v>15</v>
      </c>
      <c r="G832" s="14">
        <f t="shared" si="50"/>
        <v>2</v>
      </c>
      <c r="H832" s="14" t="s">
        <v>119</v>
      </c>
      <c r="I832" s="14" t="s">
        <v>143</v>
      </c>
      <c r="J832" s="14">
        <f t="shared" si="51"/>
        <v>3</v>
      </c>
      <c r="K832" s="9">
        <v>109.19624999999999</v>
      </c>
      <c r="L832" s="9">
        <v>3</v>
      </c>
      <c r="M832" s="9">
        <v>2</v>
      </c>
      <c r="N832" s="9">
        <v>2</v>
      </c>
      <c r="O832" s="9">
        <v>3</v>
      </c>
    </row>
    <row r="833" spans="1:15" x14ac:dyDescent="0.3">
      <c r="A833" s="13">
        <v>111.655625</v>
      </c>
      <c r="B833" s="17" t="s">
        <v>138</v>
      </c>
      <c r="C833" s="17">
        <f t="shared" si="48"/>
        <v>3</v>
      </c>
      <c r="D833" s="14" t="s">
        <v>10</v>
      </c>
      <c r="E833" s="14">
        <f t="shared" si="49"/>
        <v>2</v>
      </c>
      <c r="F833" s="14" t="s">
        <v>15</v>
      </c>
      <c r="G833" s="14">
        <f t="shared" si="50"/>
        <v>2</v>
      </c>
      <c r="H833" s="14" t="s">
        <v>119</v>
      </c>
      <c r="I833" s="14" t="s">
        <v>143</v>
      </c>
      <c r="J833" s="14">
        <f t="shared" si="51"/>
        <v>3</v>
      </c>
      <c r="K833" s="9">
        <v>111.655625</v>
      </c>
      <c r="L833" s="9">
        <v>3</v>
      </c>
      <c r="M833" s="9">
        <v>2</v>
      </c>
      <c r="N833" s="9">
        <v>2</v>
      </c>
      <c r="O833" s="9">
        <v>3</v>
      </c>
    </row>
    <row r="834" spans="1:15" x14ac:dyDescent="0.3">
      <c r="A834" s="13">
        <v>112.14750000000001</v>
      </c>
      <c r="B834" s="17" t="s">
        <v>138</v>
      </c>
      <c r="C834" s="17">
        <f t="shared" si="48"/>
        <v>3</v>
      </c>
      <c r="D834" s="14" t="s">
        <v>10</v>
      </c>
      <c r="E834" s="14">
        <f t="shared" si="49"/>
        <v>2</v>
      </c>
      <c r="F834" s="14" t="s">
        <v>15</v>
      </c>
      <c r="G834" s="14">
        <f t="shared" si="50"/>
        <v>2</v>
      </c>
      <c r="H834" s="14" t="s">
        <v>119</v>
      </c>
      <c r="I834" s="14" t="s">
        <v>143</v>
      </c>
      <c r="J834" s="14">
        <f t="shared" si="51"/>
        <v>3</v>
      </c>
      <c r="K834" s="9">
        <v>112.14750000000001</v>
      </c>
      <c r="L834" s="9">
        <v>3</v>
      </c>
      <c r="M834" s="9">
        <v>2</v>
      </c>
      <c r="N834" s="9">
        <v>2</v>
      </c>
      <c r="O834" s="9">
        <v>3</v>
      </c>
    </row>
    <row r="835" spans="1:15" x14ac:dyDescent="0.3">
      <c r="A835" s="13">
        <v>104.89500000000001</v>
      </c>
      <c r="B835" s="17" t="s">
        <v>138</v>
      </c>
      <c r="C835" s="17">
        <f t="shared" ref="C835:C898" si="52">IF(B835="Morning",1,IF(B835="Afternoon",2,IF(B835="Evening",3,IF(B835="late Evening",4,IF(B835="Break",5)))))</f>
        <v>3</v>
      </c>
      <c r="D835" s="14" t="s">
        <v>10</v>
      </c>
      <c r="E835" s="14">
        <f t="shared" ref="E835:E898" si="53">IF(D835="Greetings",1,IF(D835="Break",2,IF(D835="Closing",3,IF(D835="demonstration",4,IF(D835="Hands on",5,IF(D835="Introduction",6,IF(D835="Lecture",7,IF(D835="No Activity",8,IF(D835="Peer Learning",9)))))))))</f>
        <v>2</v>
      </c>
      <c r="F835" s="14" t="s">
        <v>15</v>
      </c>
      <c r="G835" s="14">
        <f t="shared" ref="G835:G898" si="54">IF(F835="On Campus",1,IF(F835="Off Campus",2))</f>
        <v>2</v>
      </c>
      <c r="H835" s="14" t="s">
        <v>119</v>
      </c>
      <c r="I835" s="14" t="s">
        <v>143</v>
      </c>
      <c r="J835" s="14">
        <f t="shared" ref="J835:J898" si="55">IF(I835="Tools_Digital Drawing",1,IF(I835="Spatial Design",2,IF(I835="Technical Contexts",3)))</f>
        <v>3</v>
      </c>
      <c r="K835" s="9">
        <v>104.89500000000001</v>
      </c>
      <c r="L835" s="9">
        <v>3</v>
      </c>
      <c r="M835" s="9">
        <v>2</v>
      </c>
      <c r="N835" s="9">
        <v>2</v>
      </c>
      <c r="O835" s="9">
        <v>3</v>
      </c>
    </row>
    <row r="836" spans="1:15" x14ac:dyDescent="0.3">
      <c r="A836" s="13">
        <v>105.86624999999999</v>
      </c>
      <c r="B836" s="17" t="s">
        <v>138</v>
      </c>
      <c r="C836" s="17">
        <f t="shared" si="52"/>
        <v>3</v>
      </c>
      <c r="D836" s="14" t="s">
        <v>10</v>
      </c>
      <c r="E836" s="14">
        <f t="shared" si="53"/>
        <v>2</v>
      </c>
      <c r="F836" s="14" t="s">
        <v>15</v>
      </c>
      <c r="G836" s="14">
        <f t="shared" si="54"/>
        <v>2</v>
      </c>
      <c r="H836" s="14" t="s">
        <v>119</v>
      </c>
      <c r="I836" s="14" t="s">
        <v>143</v>
      </c>
      <c r="J836" s="14">
        <f t="shared" si="55"/>
        <v>3</v>
      </c>
      <c r="K836" s="9">
        <v>105.86624999999999</v>
      </c>
      <c r="L836" s="9">
        <v>3</v>
      </c>
      <c r="M836" s="9">
        <v>2</v>
      </c>
      <c r="N836" s="9">
        <v>2</v>
      </c>
      <c r="O836" s="9">
        <v>3</v>
      </c>
    </row>
    <row r="837" spans="1:15" x14ac:dyDescent="0.3">
      <c r="A837" s="13">
        <v>111.655625</v>
      </c>
      <c r="B837" s="17" t="s">
        <v>138</v>
      </c>
      <c r="C837" s="17">
        <f t="shared" si="52"/>
        <v>3</v>
      </c>
      <c r="D837" s="14" t="s">
        <v>10</v>
      </c>
      <c r="E837" s="14">
        <f t="shared" si="53"/>
        <v>2</v>
      </c>
      <c r="F837" s="14" t="s">
        <v>15</v>
      </c>
      <c r="G837" s="14">
        <f t="shared" si="54"/>
        <v>2</v>
      </c>
      <c r="H837" s="14" t="s">
        <v>119</v>
      </c>
      <c r="I837" s="14" t="s">
        <v>143</v>
      </c>
      <c r="J837" s="14">
        <f t="shared" si="55"/>
        <v>3</v>
      </c>
      <c r="K837" s="9">
        <v>111.655625</v>
      </c>
      <c r="L837" s="9">
        <v>3</v>
      </c>
      <c r="M837" s="9">
        <v>2</v>
      </c>
      <c r="N837" s="9">
        <v>2</v>
      </c>
      <c r="O837" s="9">
        <v>3</v>
      </c>
    </row>
    <row r="838" spans="1:15" x14ac:dyDescent="0.3">
      <c r="A838" s="13">
        <v>92.635000000000005</v>
      </c>
      <c r="B838" s="17" t="s">
        <v>138</v>
      </c>
      <c r="C838" s="17">
        <f t="shared" si="52"/>
        <v>3</v>
      </c>
      <c r="D838" s="14" t="s">
        <v>10</v>
      </c>
      <c r="E838" s="14">
        <f t="shared" si="53"/>
        <v>2</v>
      </c>
      <c r="F838" s="14" t="s">
        <v>15</v>
      </c>
      <c r="G838" s="14">
        <f t="shared" si="54"/>
        <v>2</v>
      </c>
      <c r="H838" s="14" t="s">
        <v>119</v>
      </c>
      <c r="I838" s="14" t="s">
        <v>143</v>
      </c>
      <c r="J838" s="14">
        <f t="shared" si="55"/>
        <v>3</v>
      </c>
      <c r="K838" s="9">
        <v>92.635000000000005</v>
      </c>
      <c r="L838" s="9">
        <v>3</v>
      </c>
      <c r="M838" s="9">
        <v>2</v>
      </c>
      <c r="N838" s="9">
        <v>2</v>
      </c>
      <c r="O838" s="9">
        <v>3</v>
      </c>
    </row>
    <row r="839" spans="1:15" x14ac:dyDescent="0.3">
      <c r="A839" s="13">
        <v>108.70437500000001</v>
      </c>
      <c r="B839" s="17" t="s">
        <v>138</v>
      </c>
      <c r="C839" s="17">
        <f t="shared" si="52"/>
        <v>3</v>
      </c>
      <c r="D839" s="14" t="s">
        <v>10</v>
      </c>
      <c r="E839" s="14">
        <f t="shared" si="53"/>
        <v>2</v>
      </c>
      <c r="F839" s="14" t="s">
        <v>15</v>
      </c>
      <c r="G839" s="14">
        <f t="shared" si="54"/>
        <v>2</v>
      </c>
      <c r="H839" s="14" t="s">
        <v>119</v>
      </c>
      <c r="I839" s="14" t="s">
        <v>143</v>
      </c>
      <c r="J839" s="14">
        <f t="shared" si="55"/>
        <v>3</v>
      </c>
      <c r="K839" s="9">
        <v>108.70437500000001</v>
      </c>
      <c r="L839" s="9">
        <v>3</v>
      </c>
      <c r="M839" s="9">
        <v>2</v>
      </c>
      <c r="N839" s="9">
        <v>2</v>
      </c>
      <c r="O839" s="9">
        <v>3</v>
      </c>
    </row>
    <row r="840" spans="1:15" x14ac:dyDescent="0.3">
      <c r="A840" s="13">
        <v>120.435</v>
      </c>
      <c r="B840" s="17" t="s">
        <v>138</v>
      </c>
      <c r="C840" s="17">
        <f t="shared" si="52"/>
        <v>3</v>
      </c>
      <c r="D840" s="14" t="s">
        <v>10</v>
      </c>
      <c r="E840" s="14">
        <f t="shared" si="53"/>
        <v>2</v>
      </c>
      <c r="F840" s="14" t="s">
        <v>15</v>
      </c>
      <c r="G840" s="14">
        <f t="shared" si="54"/>
        <v>2</v>
      </c>
      <c r="H840" s="14" t="s">
        <v>18</v>
      </c>
      <c r="I840" s="14" t="s">
        <v>143</v>
      </c>
      <c r="J840" s="14">
        <f t="shared" si="55"/>
        <v>3</v>
      </c>
      <c r="K840" s="9">
        <v>120.435</v>
      </c>
      <c r="L840" s="9">
        <v>3</v>
      </c>
      <c r="M840" s="9">
        <v>2</v>
      </c>
      <c r="N840" s="9">
        <v>2</v>
      </c>
      <c r="O840" s="9">
        <v>3</v>
      </c>
    </row>
    <row r="841" spans="1:15" x14ac:dyDescent="0.3">
      <c r="A841" s="13">
        <v>101.92</v>
      </c>
      <c r="B841" s="17" t="s">
        <v>138</v>
      </c>
      <c r="C841" s="17">
        <f t="shared" si="52"/>
        <v>3</v>
      </c>
      <c r="D841" s="14" t="s">
        <v>10</v>
      </c>
      <c r="E841" s="14">
        <f t="shared" si="53"/>
        <v>2</v>
      </c>
      <c r="F841" s="14" t="s">
        <v>15</v>
      </c>
      <c r="G841" s="14">
        <f t="shared" si="54"/>
        <v>2</v>
      </c>
      <c r="H841" s="14" t="s">
        <v>119</v>
      </c>
      <c r="I841" s="14" t="s">
        <v>143</v>
      </c>
      <c r="J841" s="14">
        <f t="shared" si="55"/>
        <v>3</v>
      </c>
      <c r="K841" s="9">
        <v>101.92</v>
      </c>
      <c r="L841" s="9">
        <v>3</v>
      </c>
      <c r="M841" s="9">
        <v>2</v>
      </c>
      <c r="N841" s="9">
        <v>2</v>
      </c>
      <c r="O841" s="9">
        <v>3</v>
      </c>
    </row>
    <row r="842" spans="1:15" x14ac:dyDescent="0.3">
      <c r="A842" s="13">
        <v>107.72062499999998</v>
      </c>
      <c r="B842" s="17" t="s">
        <v>138</v>
      </c>
      <c r="C842" s="17">
        <f t="shared" si="52"/>
        <v>3</v>
      </c>
      <c r="D842" s="14" t="s">
        <v>10</v>
      </c>
      <c r="E842" s="14">
        <f t="shared" si="53"/>
        <v>2</v>
      </c>
      <c r="F842" s="14" t="s">
        <v>15</v>
      </c>
      <c r="G842" s="14">
        <f t="shared" si="54"/>
        <v>2</v>
      </c>
      <c r="H842" s="14" t="s">
        <v>119</v>
      </c>
      <c r="I842" s="14" t="s">
        <v>143</v>
      </c>
      <c r="J842" s="14">
        <f t="shared" si="55"/>
        <v>3</v>
      </c>
      <c r="K842" s="9">
        <v>107.72062499999998</v>
      </c>
      <c r="L842" s="9">
        <v>3</v>
      </c>
      <c r="M842" s="9">
        <v>2</v>
      </c>
      <c r="N842" s="9">
        <v>2</v>
      </c>
      <c r="O842" s="9">
        <v>3</v>
      </c>
    </row>
    <row r="843" spans="1:15" x14ac:dyDescent="0.3">
      <c r="A843" s="13">
        <v>110.671875</v>
      </c>
      <c r="B843" s="17" t="s">
        <v>138</v>
      </c>
      <c r="C843" s="17">
        <f t="shared" si="52"/>
        <v>3</v>
      </c>
      <c r="D843" s="14" t="s">
        <v>10</v>
      </c>
      <c r="E843" s="14">
        <f t="shared" si="53"/>
        <v>2</v>
      </c>
      <c r="F843" s="14" t="s">
        <v>15</v>
      </c>
      <c r="G843" s="14">
        <f t="shared" si="54"/>
        <v>2</v>
      </c>
      <c r="H843" s="14" t="s">
        <v>119</v>
      </c>
      <c r="I843" s="14" t="s">
        <v>143</v>
      </c>
      <c r="J843" s="14">
        <f t="shared" si="55"/>
        <v>3</v>
      </c>
      <c r="K843" s="9">
        <v>110.671875</v>
      </c>
      <c r="L843" s="9">
        <v>3</v>
      </c>
      <c r="M843" s="9">
        <v>2</v>
      </c>
      <c r="N843" s="9">
        <v>2</v>
      </c>
      <c r="O843" s="9">
        <v>3</v>
      </c>
    </row>
    <row r="844" spans="1:15" x14ac:dyDescent="0.3">
      <c r="A844" s="13">
        <v>111.655625</v>
      </c>
      <c r="B844" s="17" t="s">
        <v>138</v>
      </c>
      <c r="C844" s="17">
        <f t="shared" si="52"/>
        <v>3</v>
      </c>
      <c r="D844" s="14" t="s">
        <v>10</v>
      </c>
      <c r="E844" s="14">
        <f t="shared" si="53"/>
        <v>2</v>
      </c>
      <c r="F844" s="14" t="s">
        <v>15</v>
      </c>
      <c r="G844" s="14">
        <f t="shared" si="54"/>
        <v>2</v>
      </c>
      <c r="H844" s="14" t="s">
        <v>119</v>
      </c>
      <c r="I844" s="14" t="s">
        <v>143</v>
      </c>
      <c r="J844" s="14">
        <f t="shared" si="55"/>
        <v>3</v>
      </c>
      <c r="K844" s="9">
        <v>111.655625</v>
      </c>
      <c r="L844" s="9">
        <v>3</v>
      </c>
      <c r="M844" s="9">
        <v>2</v>
      </c>
      <c r="N844" s="9">
        <v>2</v>
      </c>
      <c r="O844" s="9">
        <v>3</v>
      </c>
    </row>
    <row r="845" spans="1:15" x14ac:dyDescent="0.3">
      <c r="A845" s="13">
        <v>110.671875</v>
      </c>
      <c r="B845" s="17" t="s">
        <v>138</v>
      </c>
      <c r="C845" s="17">
        <f t="shared" si="52"/>
        <v>3</v>
      </c>
      <c r="D845" s="14" t="s">
        <v>10</v>
      </c>
      <c r="E845" s="14">
        <f t="shared" si="53"/>
        <v>2</v>
      </c>
      <c r="F845" s="14" t="s">
        <v>15</v>
      </c>
      <c r="G845" s="14">
        <f t="shared" si="54"/>
        <v>2</v>
      </c>
      <c r="H845" s="14" t="s">
        <v>119</v>
      </c>
      <c r="I845" s="14" t="s">
        <v>143</v>
      </c>
      <c r="J845" s="14">
        <f t="shared" si="55"/>
        <v>3</v>
      </c>
      <c r="K845" s="9">
        <v>110.671875</v>
      </c>
      <c r="L845" s="9">
        <v>3</v>
      </c>
      <c r="M845" s="9">
        <v>2</v>
      </c>
      <c r="N845" s="9">
        <v>2</v>
      </c>
      <c r="O845" s="9">
        <v>3</v>
      </c>
    </row>
    <row r="846" spans="1:15" x14ac:dyDescent="0.3">
      <c r="A846" s="13">
        <v>93.12</v>
      </c>
      <c r="B846" s="17" t="s">
        <v>138</v>
      </c>
      <c r="C846" s="17">
        <f t="shared" si="52"/>
        <v>3</v>
      </c>
      <c r="D846" s="14" t="s">
        <v>10</v>
      </c>
      <c r="E846" s="14">
        <f t="shared" si="53"/>
        <v>2</v>
      </c>
      <c r="F846" s="14" t="s">
        <v>15</v>
      </c>
      <c r="G846" s="14">
        <f t="shared" si="54"/>
        <v>2</v>
      </c>
      <c r="H846" s="14" t="s">
        <v>119</v>
      </c>
      <c r="I846" s="14" t="s">
        <v>143</v>
      </c>
      <c r="J846" s="14">
        <f t="shared" si="55"/>
        <v>3</v>
      </c>
      <c r="K846" s="9">
        <v>93.12</v>
      </c>
      <c r="L846" s="9">
        <v>3</v>
      </c>
      <c r="M846" s="9">
        <v>2</v>
      </c>
      <c r="N846" s="9">
        <v>2</v>
      </c>
      <c r="O846" s="9">
        <v>3</v>
      </c>
    </row>
    <row r="847" spans="1:15" x14ac:dyDescent="0.3">
      <c r="A847" s="13">
        <v>101.92</v>
      </c>
      <c r="B847" s="17" t="s">
        <v>138</v>
      </c>
      <c r="C847" s="17">
        <f t="shared" si="52"/>
        <v>3</v>
      </c>
      <c r="D847" s="14" t="s">
        <v>10</v>
      </c>
      <c r="E847" s="14">
        <f t="shared" si="53"/>
        <v>2</v>
      </c>
      <c r="F847" s="14" t="s">
        <v>15</v>
      </c>
      <c r="G847" s="14">
        <f t="shared" si="54"/>
        <v>2</v>
      </c>
      <c r="H847" s="14" t="s">
        <v>119</v>
      </c>
      <c r="I847" s="14" t="s">
        <v>143</v>
      </c>
      <c r="J847" s="14">
        <f t="shared" si="55"/>
        <v>3</v>
      </c>
      <c r="K847" s="9">
        <v>101.92</v>
      </c>
      <c r="L847" s="9">
        <v>3</v>
      </c>
      <c r="M847" s="9">
        <v>2</v>
      </c>
      <c r="N847" s="9">
        <v>2</v>
      </c>
      <c r="O847" s="9">
        <v>3</v>
      </c>
    </row>
    <row r="848" spans="1:15" x14ac:dyDescent="0.3">
      <c r="A848" s="13">
        <v>111.69374999999999</v>
      </c>
      <c r="B848" s="17" t="s">
        <v>138</v>
      </c>
      <c r="C848" s="17">
        <f t="shared" si="52"/>
        <v>3</v>
      </c>
      <c r="D848" s="14" t="s">
        <v>10</v>
      </c>
      <c r="E848" s="14">
        <f t="shared" si="53"/>
        <v>2</v>
      </c>
      <c r="F848" s="14" t="s">
        <v>15</v>
      </c>
      <c r="G848" s="14">
        <f t="shared" si="54"/>
        <v>2</v>
      </c>
      <c r="H848" s="14" t="s">
        <v>119</v>
      </c>
      <c r="I848" s="14" t="s">
        <v>143</v>
      </c>
      <c r="J848" s="14">
        <f t="shared" si="55"/>
        <v>3</v>
      </c>
      <c r="K848" s="9">
        <v>111.69374999999999</v>
      </c>
      <c r="L848" s="9">
        <v>3</v>
      </c>
      <c r="M848" s="9">
        <v>2</v>
      </c>
      <c r="N848" s="9">
        <v>2</v>
      </c>
      <c r="O848" s="9">
        <v>3</v>
      </c>
    </row>
    <row r="849" spans="1:15" x14ac:dyDescent="0.3">
      <c r="A849" s="13">
        <v>108.70437500000001</v>
      </c>
      <c r="B849" s="17" t="s">
        <v>138</v>
      </c>
      <c r="C849" s="17">
        <f t="shared" si="52"/>
        <v>3</v>
      </c>
      <c r="D849" s="14" t="s">
        <v>10</v>
      </c>
      <c r="E849" s="14">
        <f t="shared" si="53"/>
        <v>2</v>
      </c>
      <c r="F849" s="14" t="s">
        <v>15</v>
      </c>
      <c r="G849" s="14">
        <f t="shared" si="54"/>
        <v>2</v>
      </c>
      <c r="H849" s="14" t="s">
        <v>119</v>
      </c>
      <c r="I849" s="14" t="s">
        <v>143</v>
      </c>
      <c r="J849" s="14">
        <f t="shared" si="55"/>
        <v>3</v>
      </c>
      <c r="K849" s="9">
        <v>108.70437500000001</v>
      </c>
      <c r="L849" s="9">
        <v>3</v>
      </c>
      <c r="M849" s="9">
        <v>2</v>
      </c>
      <c r="N849" s="9">
        <v>2</v>
      </c>
      <c r="O849" s="9">
        <v>3</v>
      </c>
    </row>
    <row r="850" spans="1:15" x14ac:dyDescent="0.3">
      <c r="A850" s="13">
        <v>78.617500000000007</v>
      </c>
      <c r="B850" s="17" t="s">
        <v>138</v>
      </c>
      <c r="C850" s="17">
        <f t="shared" si="52"/>
        <v>3</v>
      </c>
      <c r="D850" s="14" t="s">
        <v>10</v>
      </c>
      <c r="E850" s="14">
        <f t="shared" si="53"/>
        <v>2</v>
      </c>
      <c r="F850" s="14" t="s">
        <v>15</v>
      </c>
      <c r="G850" s="14">
        <f t="shared" si="54"/>
        <v>2</v>
      </c>
      <c r="H850" s="14" t="s">
        <v>119</v>
      </c>
      <c r="I850" s="14" t="s">
        <v>143</v>
      </c>
      <c r="J850" s="14">
        <f t="shared" si="55"/>
        <v>3</v>
      </c>
      <c r="K850" s="9">
        <v>78.617500000000007</v>
      </c>
      <c r="L850" s="9">
        <v>3</v>
      </c>
      <c r="M850" s="9">
        <v>2</v>
      </c>
      <c r="N850" s="9">
        <v>2</v>
      </c>
      <c r="O850" s="9">
        <v>3</v>
      </c>
    </row>
    <row r="851" spans="1:15" x14ac:dyDescent="0.3">
      <c r="A851" s="13">
        <v>122.3775</v>
      </c>
      <c r="B851" s="17" t="s">
        <v>138</v>
      </c>
      <c r="C851" s="17">
        <f t="shared" si="52"/>
        <v>3</v>
      </c>
      <c r="D851" s="14" t="s">
        <v>10</v>
      </c>
      <c r="E851" s="14">
        <f t="shared" si="53"/>
        <v>2</v>
      </c>
      <c r="F851" s="14" t="s">
        <v>15</v>
      </c>
      <c r="G851" s="14">
        <f t="shared" si="54"/>
        <v>2</v>
      </c>
      <c r="H851" s="14" t="s">
        <v>18</v>
      </c>
      <c r="I851" s="14" t="s">
        <v>143</v>
      </c>
      <c r="J851" s="14">
        <f t="shared" si="55"/>
        <v>3</v>
      </c>
      <c r="K851" s="9">
        <v>122.3775</v>
      </c>
      <c r="L851" s="9">
        <v>3</v>
      </c>
      <c r="M851" s="9">
        <v>2</v>
      </c>
      <c r="N851" s="9">
        <v>2</v>
      </c>
      <c r="O851" s="9">
        <v>3</v>
      </c>
    </row>
    <row r="852" spans="1:15" x14ac:dyDescent="0.3">
      <c r="A852" s="13">
        <v>112.14750000000001</v>
      </c>
      <c r="B852" s="17" t="s">
        <v>138</v>
      </c>
      <c r="C852" s="17">
        <f t="shared" si="52"/>
        <v>3</v>
      </c>
      <c r="D852" s="14" t="s">
        <v>10</v>
      </c>
      <c r="E852" s="14">
        <f t="shared" si="53"/>
        <v>2</v>
      </c>
      <c r="F852" s="14" t="s">
        <v>15</v>
      </c>
      <c r="G852" s="14">
        <f t="shared" si="54"/>
        <v>2</v>
      </c>
      <c r="H852" s="14" t="s">
        <v>119</v>
      </c>
      <c r="I852" s="14" t="s">
        <v>143</v>
      </c>
      <c r="J852" s="14">
        <f t="shared" si="55"/>
        <v>3</v>
      </c>
      <c r="K852" s="9">
        <v>112.14750000000001</v>
      </c>
      <c r="L852" s="9">
        <v>3</v>
      </c>
      <c r="M852" s="9">
        <v>2</v>
      </c>
      <c r="N852" s="9">
        <v>2</v>
      </c>
      <c r="O852" s="9">
        <v>3</v>
      </c>
    </row>
    <row r="853" spans="1:15" x14ac:dyDescent="0.3">
      <c r="A853" s="13">
        <v>111.16375000000001</v>
      </c>
      <c r="B853" s="17" t="s">
        <v>138</v>
      </c>
      <c r="C853" s="17">
        <f t="shared" si="52"/>
        <v>3</v>
      </c>
      <c r="D853" s="14" t="s">
        <v>10</v>
      </c>
      <c r="E853" s="14">
        <f t="shared" si="53"/>
        <v>2</v>
      </c>
      <c r="F853" s="14" t="s">
        <v>15</v>
      </c>
      <c r="G853" s="14">
        <f t="shared" si="54"/>
        <v>2</v>
      </c>
      <c r="H853" s="14" t="s">
        <v>119</v>
      </c>
      <c r="I853" s="14" t="s">
        <v>143</v>
      </c>
      <c r="J853" s="14">
        <f t="shared" si="55"/>
        <v>3</v>
      </c>
      <c r="K853" s="9">
        <v>111.16375000000001</v>
      </c>
      <c r="L853" s="9">
        <v>3</v>
      </c>
      <c r="M853" s="9">
        <v>2</v>
      </c>
      <c r="N853" s="9">
        <v>2</v>
      </c>
      <c r="O853" s="9">
        <v>3</v>
      </c>
    </row>
    <row r="854" spans="1:15" x14ac:dyDescent="0.3">
      <c r="A854" s="13">
        <v>100.83437499999999</v>
      </c>
      <c r="B854" s="17" t="s">
        <v>138</v>
      </c>
      <c r="C854" s="17">
        <f t="shared" si="52"/>
        <v>3</v>
      </c>
      <c r="D854" s="14" t="s">
        <v>10</v>
      </c>
      <c r="E854" s="14">
        <f t="shared" si="53"/>
        <v>2</v>
      </c>
      <c r="F854" s="14" t="s">
        <v>15</v>
      </c>
      <c r="G854" s="14">
        <f t="shared" si="54"/>
        <v>2</v>
      </c>
      <c r="H854" s="14" t="s">
        <v>119</v>
      </c>
      <c r="I854" s="14" t="s">
        <v>143</v>
      </c>
      <c r="J854" s="14">
        <f t="shared" si="55"/>
        <v>3</v>
      </c>
      <c r="K854" s="9">
        <v>100.83437499999999</v>
      </c>
      <c r="L854" s="9">
        <v>3</v>
      </c>
      <c r="M854" s="9">
        <v>2</v>
      </c>
      <c r="N854" s="9">
        <v>2</v>
      </c>
      <c r="O854" s="9">
        <v>3</v>
      </c>
    </row>
    <row r="855" spans="1:15" x14ac:dyDescent="0.3">
      <c r="A855" s="13">
        <v>103.92375</v>
      </c>
      <c r="B855" s="17" t="s">
        <v>138</v>
      </c>
      <c r="C855" s="17">
        <f t="shared" si="52"/>
        <v>3</v>
      </c>
      <c r="D855" s="14" t="s">
        <v>10</v>
      </c>
      <c r="E855" s="14">
        <f t="shared" si="53"/>
        <v>2</v>
      </c>
      <c r="F855" s="14" t="s">
        <v>15</v>
      </c>
      <c r="G855" s="14">
        <f t="shared" si="54"/>
        <v>2</v>
      </c>
      <c r="H855" s="14" t="s">
        <v>119</v>
      </c>
      <c r="I855" s="14" t="s">
        <v>143</v>
      </c>
      <c r="J855" s="14">
        <f t="shared" si="55"/>
        <v>3</v>
      </c>
      <c r="K855" s="9">
        <v>103.92375</v>
      </c>
      <c r="L855" s="9">
        <v>3</v>
      </c>
      <c r="M855" s="9">
        <v>2</v>
      </c>
      <c r="N855" s="9">
        <v>2</v>
      </c>
      <c r="O855" s="9">
        <v>3</v>
      </c>
    </row>
    <row r="856" spans="1:15" x14ac:dyDescent="0.3">
      <c r="A856" s="13">
        <v>105.26125</v>
      </c>
      <c r="B856" s="17" t="s">
        <v>138</v>
      </c>
      <c r="C856" s="17">
        <f t="shared" si="52"/>
        <v>3</v>
      </c>
      <c r="D856" s="14" t="s">
        <v>10</v>
      </c>
      <c r="E856" s="14">
        <f t="shared" si="53"/>
        <v>2</v>
      </c>
      <c r="F856" s="14" t="s">
        <v>15</v>
      </c>
      <c r="G856" s="14">
        <f t="shared" si="54"/>
        <v>2</v>
      </c>
      <c r="H856" s="14" t="s">
        <v>119</v>
      </c>
      <c r="I856" s="14" t="s">
        <v>143</v>
      </c>
      <c r="J856" s="14">
        <f t="shared" si="55"/>
        <v>3</v>
      </c>
      <c r="K856" s="9">
        <v>105.26125</v>
      </c>
      <c r="L856" s="9">
        <v>3</v>
      </c>
      <c r="M856" s="9">
        <v>2</v>
      </c>
      <c r="N856" s="9">
        <v>2</v>
      </c>
      <c r="O856" s="9">
        <v>3</v>
      </c>
    </row>
    <row r="857" spans="1:15" x14ac:dyDescent="0.3">
      <c r="A857" s="13">
        <v>106.42125</v>
      </c>
      <c r="B857" s="17" t="s">
        <v>138</v>
      </c>
      <c r="C857" s="17">
        <f t="shared" si="52"/>
        <v>3</v>
      </c>
      <c r="D857" s="14" t="s">
        <v>10</v>
      </c>
      <c r="E857" s="14">
        <f t="shared" si="53"/>
        <v>2</v>
      </c>
      <c r="F857" s="14" t="s">
        <v>15</v>
      </c>
      <c r="G857" s="14">
        <f t="shared" si="54"/>
        <v>2</v>
      </c>
      <c r="H857" s="14" t="s">
        <v>119</v>
      </c>
      <c r="I857" s="14" t="s">
        <v>143</v>
      </c>
      <c r="J857" s="14">
        <f t="shared" si="55"/>
        <v>3</v>
      </c>
      <c r="K857" s="9">
        <v>106.42125</v>
      </c>
      <c r="L857" s="9">
        <v>3</v>
      </c>
      <c r="M857" s="9">
        <v>2</v>
      </c>
      <c r="N857" s="9">
        <v>2</v>
      </c>
      <c r="O857" s="9">
        <v>3</v>
      </c>
    </row>
    <row r="858" spans="1:15" x14ac:dyDescent="0.3">
      <c r="A858" s="13">
        <v>64.597499999999997</v>
      </c>
      <c r="B858" s="17" t="s">
        <v>138</v>
      </c>
      <c r="C858" s="17">
        <f t="shared" si="52"/>
        <v>3</v>
      </c>
      <c r="D858" s="14" t="s">
        <v>10</v>
      </c>
      <c r="E858" s="14">
        <f t="shared" si="53"/>
        <v>2</v>
      </c>
      <c r="F858" s="14" t="s">
        <v>15</v>
      </c>
      <c r="G858" s="14">
        <f t="shared" si="54"/>
        <v>2</v>
      </c>
      <c r="H858" s="14" t="s">
        <v>119</v>
      </c>
      <c r="I858" s="14" t="s">
        <v>143</v>
      </c>
      <c r="J858" s="14">
        <f t="shared" si="55"/>
        <v>3</v>
      </c>
      <c r="K858" s="9">
        <v>64.597499999999997</v>
      </c>
      <c r="L858" s="9">
        <v>3</v>
      </c>
      <c r="M858" s="9">
        <v>2</v>
      </c>
      <c r="N858" s="9">
        <v>2</v>
      </c>
      <c r="O858" s="9">
        <v>3</v>
      </c>
    </row>
    <row r="859" spans="1:15" x14ac:dyDescent="0.3">
      <c r="A859" s="13">
        <v>109.19624999999999</v>
      </c>
      <c r="B859" s="17" t="s">
        <v>138</v>
      </c>
      <c r="C859" s="17">
        <f t="shared" si="52"/>
        <v>3</v>
      </c>
      <c r="D859" s="14" t="s">
        <v>10</v>
      </c>
      <c r="E859" s="14">
        <f t="shared" si="53"/>
        <v>2</v>
      </c>
      <c r="F859" s="14" t="s">
        <v>15</v>
      </c>
      <c r="G859" s="14">
        <f t="shared" si="54"/>
        <v>2</v>
      </c>
      <c r="H859" s="14" t="s">
        <v>119</v>
      </c>
      <c r="I859" s="14" t="s">
        <v>143</v>
      </c>
      <c r="J859" s="14">
        <f t="shared" si="55"/>
        <v>3</v>
      </c>
      <c r="K859" s="9">
        <v>109.19624999999999</v>
      </c>
      <c r="L859" s="9">
        <v>3</v>
      </c>
      <c r="M859" s="9">
        <v>2</v>
      </c>
      <c r="N859" s="9">
        <v>2</v>
      </c>
      <c r="O859" s="9">
        <v>3</v>
      </c>
    </row>
    <row r="860" spans="1:15" x14ac:dyDescent="0.3">
      <c r="A860" s="13">
        <v>101.01</v>
      </c>
      <c r="B860" s="17" t="s">
        <v>138</v>
      </c>
      <c r="C860" s="17">
        <f t="shared" si="52"/>
        <v>3</v>
      </c>
      <c r="D860" s="14" t="s">
        <v>10</v>
      </c>
      <c r="E860" s="14">
        <f t="shared" si="53"/>
        <v>2</v>
      </c>
      <c r="F860" s="14" t="s">
        <v>15</v>
      </c>
      <c r="G860" s="14">
        <f t="shared" si="54"/>
        <v>2</v>
      </c>
      <c r="H860" s="14" t="s">
        <v>119</v>
      </c>
      <c r="I860" s="14" t="s">
        <v>143</v>
      </c>
      <c r="J860" s="14">
        <f t="shared" si="55"/>
        <v>3</v>
      </c>
      <c r="K860" s="9">
        <v>101.01</v>
      </c>
      <c r="L860" s="9">
        <v>3</v>
      </c>
      <c r="M860" s="9">
        <v>2</v>
      </c>
      <c r="N860" s="9">
        <v>2</v>
      </c>
      <c r="O860" s="9">
        <v>3</v>
      </c>
    </row>
    <row r="861" spans="1:15" x14ac:dyDescent="0.3">
      <c r="A861" s="13">
        <v>109.19624999999999</v>
      </c>
      <c r="B861" s="17" t="s">
        <v>138</v>
      </c>
      <c r="C861" s="17">
        <f t="shared" si="52"/>
        <v>3</v>
      </c>
      <c r="D861" s="14" t="s">
        <v>10</v>
      </c>
      <c r="E861" s="14">
        <f t="shared" si="53"/>
        <v>2</v>
      </c>
      <c r="F861" s="14" t="s">
        <v>15</v>
      </c>
      <c r="G861" s="14">
        <f t="shared" si="54"/>
        <v>2</v>
      </c>
      <c r="H861" s="14" t="s">
        <v>119</v>
      </c>
      <c r="I861" s="14" t="s">
        <v>143</v>
      </c>
      <c r="J861" s="14">
        <f t="shared" si="55"/>
        <v>3</v>
      </c>
      <c r="K861" s="9">
        <v>109.19624999999999</v>
      </c>
      <c r="L861" s="9">
        <v>3</v>
      </c>
      <c r="M861" s="9">
        <v>2</v>
      </c>
      <c r="N861" s="9">
        <v>2</v>
      </c>
      <c r="O861" s="9">
        <v>3</v>
      </c>
    </row>
    <row r="862" spans="1:15" x14ac:dyDescent="0.3">
      <c r="A862" s="13">
        <v>88.087500000000006</v>
      </c>
      <c r="B862" s="17" t="s">
        <v>138</v>
      </c>
      <c r="C862" s="17">
        <f t="shared" si="52"/>
        <v>3</v>
      </c>
      <c r="D862" s="14" t="s">
        <v>10</v>
      </c>
      <c r="E862" s="14">
        <f t="shared" si="53"/>
        <v>2</v>
      </c>
      <c r="F862" s="14" t="s">
        <v>15</v>
      </c>
      <c r="G862" s="14">
        <f t="shared" si="54"/>
        <v>2</v>
      </c>
      <c r="H862" s="14" t="s">
        <v>119</v>
      </c>
      <c r="I862" s="14" t="s">
        <v>143</v>
      </c>
      <c r="J862" s="14">
        <f t="shared" si="55"/>
        <v>3</v>
      </c>
      <c r="K862" s="9">
        <v>88.087500000000006</v>
      </c>
      <c r="L862" s="9">
        <v>3</v>
      </c>
      <c r="M862" s="9">
        <v>2</v>
      </c>
      <c r="N862" s="9">
        <v>2</v>
      </c>
      <c r="O862" s="9">
        <v>3</v>
      </c>
    </row>
    <row r="863" spans="1:15" x14ac:dyDescent="0.3">
      <c r="A863" s="13">
        <v>99.832499999999982</v>
      </c>
      <c r="B863" s="17" t="s">
        <v>138</v>
      </c>
      <c r="C863" s="17">
        <f t="shared" si="52"/>
        <v>3</v>
      </c>
      <c r="D863" s="14" t="s">
        <v>10</v>
      </c>
      <c r="E863" s="14">
        <f t="shared" si="53"/>
        <v>2</v>
      </c>
      <c r="F863" s="14" t="s">
        <v>15</v>
      </c>
      <c r="G863" s="14">
        <f t="shared" si="54"/>
        <v>2</v>
      </c>
      <c r="H863" s="14" t="s">
        <v>119</v>
      </c>
      <c r="I863" s="14" t="s">
        <v>143</v>
      </c>
      <c r="J863" s="14">
        <f t="shared" si="55"/>
        <v>3</v>
      </c>
      <c r="K863" s="9">
        <v>99.832499999999982</v>
      </c>
      <c r="L863" s="9">
        <v>3</v>
      </c>
      <c r="M863" s="9">
        <v>2</v>
      </c>
      <c r="N863" s="9">
        <v>2</v>
      </c>
      <c r="O863" s="9">
        <v>3</v>
      </c>
    </row>
    <row r="864" spans="1:15" x14ac:dyDescent="0.3">
      <c r="A864" s="13">
        <v>122.5</v>
      </c>
      <c r="B864" s="17" t="s">
        <v>138</v>
      </c>
      <c r="C864" s="17">
        <f t="shared" si="52"/>
        <v>3</v>
      </c>
      <c r="D864" s="14" t="s">
        <v>10</v>
      </c>
      <c r="E864" s="14">
        <f t="shared" si="53"/>
        <v>2</v>
      </c>
      <c r="F864" s="14" t="s">
        <v>15</v>
      </c>
      <c r="G864" s="14">
        <f t="shared" si="54"/>
        <v>2</v>
      </c>
      <c r="H864" s="14" t="s">
        <v>18</v>
      </c>
      <c r="I864" s="14" t="s">
        <v>143</v>
      </c>
      <c r="J864" s="14">
        <f t="shared" si="55"/>
        <v>3</v>
      </c>
      <c r="K864" s="9">
        <v>122.5</v>
      </c>
      <c r="L864" s="9">
        <v>3</v>
      </c>
      <c r="M864" s="9">
        <v>2</v>
      </c>
      <c r="N864" s="9">
        <v>2</v>
      </c>
      <c r="O864" s="9">
        <v>3</v>
      </c>
    </row>
    <row r="865" spans="1:15" x14ac:dyDescent="0.3">
      <c r="A865" s="13">
        <v>119.52562500000001</v>
      </c>
      <c r="B865" s="17" t="s">
        <v>138</v>
      </c>
      <c r="C865" s="17">
        <f t="shared" si="52"/>
        <v>3</v>
      </c>
      <c r="D865" s="14" t="s">
        <v>10</v>
      </c>
      <c r="E865" s="14">
        <f t="shared" si="53"/>
        <v>2</v>
      </c>
      <c r="F865" s="14" t="s">
        <v>15</v>
      </c>
      <c r="G865" s="14">
        <f t="shared" si="54"/>
        <v>2</v>
      </c>
      <c r="H865" s="14" t="s">
        <v>119</v>
      </c>
      <c r="I865" s="14" t="s">
        <v>143</v>
      </c>
      <c r="J865" s="14">
        <f t="shared" si="55"/>
        <v>3</v>
      </c>
      <c r="K865" s="9">
        <v>119.52562500000001</v>
      </c>
      <c r="L865" s="9">
        <v>3</v>
      </c>
      <c r="M865" s="9">
        <v>2</v>
      </c>
      <c r="N865" s="9">
        <v>2</v>
      </c>
      <c r="O865" s="9">
        <v>3</v>
      </c>
    </row>
    <row r="866" spans="1:15" x14ac:dyDescent="0.3">
      <c r="A866" s="13">
        <v>101.98125</v>
      </c>
      <c r="B866" s="17" t="s">
        <v>138</v>
      </c>
      <c r="C866" s="17">
        <f t="shared" si="52"/>
        <v>3</v>
      </c>
      <c r="D866" s="14" t="s">
        <v>10</v>
      </c>
      <c r="E866" s="14">
        <f t="shared" si="53"/>
        <v>2</v>
      </c>
      <c r="F866" s="14" t="s">
        <v>15</v>
      </c>
      <c r="G866" s="14">
        <f t="shared" si="54"/>
        <v>2</v>
      </c>
      <c r="H866" s="14" t="s">
        <v>119</v>
      </c>
      <c r="I866" s="14" t="s">
        <v>143</v>
      </c>
      <c r="J866" s="14">
        <f t="shared" si="55"/>
        <v>3</v>
      </c>
      <c r="K866" s="9">
        <v>101.98125</v>
      </c>
      <c r="L866" s="9">
        <v>3</v>
      </c>
      <c r="M866" s="9">
        <v>2</v>
      </c>
      <c r="N866" s="9">
        <v>2</v>
      </c>
      <c r="O866" s="9">
        <v>3</v>
      </c>
    </row>
    <row r="867" spans="1:15" x14ac:dyDescent="0.3">
      <c r="A867" s="13">
        <v>128.37937499999998</v>
      </c>
      <c r="B867" s="17" t="s">
        <v>138</v>
      </c>
      <c r="C867" s="17">
        <f t="shared" si="52"/>
        <v>3</v>
      </c>
      <c r="D867" s="14" t="s">
        <v>10</v>
      </c>
      <c r="E867" s="14">
        <f t="shared" si="53"/>
        <v>2</v>
      </c>
      <c r="F867" s="14" t="s">
        <v>15</v>
      </c>
      <c r="G867" s="14">
        <f t="shared" si="54"/>
        <v>2</v>
      </c>
      <c r="H867" s="14" t="s">
        <v>18</v>
      </c>
      <c r="I867" s="14" t="s">
        <v>143</v>
      </c>
      <c r="J867" s="14">
        <f t="shared" si="55"/>
        <v>3</v>
      </c>
      <c r="K867" s="9">
        <v>128.37937499999998</v>
      </c>
      <c r="L867" s="9">
        <v>3</v>
      </c>
      <c r="M867" s="9">
        <v>2</v>
      </c>
      <c r="N867" s="9">
        <v>2</v>
      </c>
      <c r="O867" s="9">
        <v>3</v>
      </c>
    </row>
    <row r="868" spans="1:15" x14ac:dyDescent="0.3">
      <c r="A868" s="13">
        <v>84.39</v>
      </c>
      <c r="B868" s="17" t="s">
        <v>138</v>
      </c>
      <c r="C868" s="17">
        <f t="shared" si="52"/>
        <v>3</v>
      </c>
      <c r="D868" s="14" t="s">
        <v>10</v>
      </c>
      <c r="E868" s="14">
        <f t="shared" si="53"/>
        <v>2</v>
      </c>
      <c r="F868" s="14" t="s">
        <v>15</v>
      </c>
      <c r="G868" s="14">
        <f t="shared" si="54"/>
        <v>2</v>
      </c>
      <c r="H868" s="14" t="s">
        <v>119</v>
      </c>
      <c r="I868" s="14" t="s">
        <v>143</v>
      </c>
      <c r="J868" s="14">
        <f t="shared" si="55"/>
        <v>3</v>
      </c>
      <c r="K868" s="9">
        <v>84.39</v>
      </c>
      <c r="L868" s="9">
        <v>3</v>
      </c>
      <c r="M868" s="9">
        <v>2</v>
      </c>
      <c r="N868" s="9">
        <v>2</v>
      </c>
      <c r="O868" s="9">
        <v>3</v>
      </c>
    </row>
    <row r="869" spans="1:15" x14ac:dyDescent="0.3">
      <c r="A869" s="13">
        <v>131.82249999999999</v>
      </c>
      <c r="B869" s="17" t="s">
        <v>138</v>
      </c>
      <c r="C869" s="17">
        <f t="shared" si="52"/>
        <v>3</v>
      </c>
      <c r="D869" s="14" t="s">
        <v>10</v>
      </c>
      <c r="E869" s="14">
        <f t="shared" si="53"/>
        <v>2</v>
      </c>
      <c r="F869" s="14" t="s">
        <v>15</v>
      </c>
      <c r="G869" s="14">
        <f t="shared" si="54"/>
        <v>2</v>
      </c>
      <c r="H869" s="14" t="s">
        <v>18</v>
      </c>
      <c r="I869" s="14" t="s">
        <v>143</v>
      </c>
      <c r="J869" s="14">
        <f t="shared" si="55"/>
        <v>3</v>
      </c>
      <c r="K869" s="9">
        <v>131.82249999999999</v>
      </c>
      <c r="L869" s="9">
        <v>3</v>
      </c>
      <c r="M869" s="9">
        <v>2</v>
      </c>
      <c r="N869" s="9">
        <v>2</v>
      </c>
      <c r="O869" s="9">
        <v>3</v>
      </c>
    </row>
    <row r="870" spans="1:15" x14ac:dyDescent="0.3">
      <c r="A870" s="13">
        <v>116.57437499999999</v>
      </c>
      <c r="B870" s="17" t="s">
        <v>138</v>
      </c>
      <c r="C870" s="17">
        <f t="shared" si="52"/>
        <v>3</v>
      </c>
      <c r="D870" s="14" t="s">
        <v>10</v>
      </c>
      <c r="E870" s="14">
        <f t="shared" si="53"/>
        <v>2</v>
      </c>
      <c r="F870" s="14" t="s">
        <v>15</v>
      </c>
      <c r="G870" s="14">
        <f t="shared" si="54"/>
        <v>2</v>
      </c>
      <c r="H870" s="14" t="s">
        <v>119</v>
      </c>
      <c r="I870" s="14" t="s">
        <v>143</v>
      </c>
      <c r="J870" s="14">
        <f t="shared" si="55"/>
        <v>3</v>
      </c>
      <c r="K870" s="9">
        <v>116.57437499999999</v>
      </c>
      <c r="L870" s="9">
        <v>3</v>
      </c>
      <c r="M870" s="9">
        <v>2</v>
      </c>
      <c r="N870" s="9">
        <v>2</v>
      </c>
      <c r="O870" s="9">
        <v>3</v>
      </c>
    </row>
    <row r="871" spans="1:15" x14ac:dyDescent="0.3">
      <c r="A871" s="13">
        <v>115.590625</v>
      </c>
      <c r="B871" s="17" t="s">
        <v>138</v>
      </c>
      <c r="C871" s="17">
        <f t="shared" si="52"/>
        <v>3</v>
      </c>
      <c r="D871" s="14" t="s">
        <v>10</v>
      </c>
      <c r="E871" s="14">
        <f t="shared" si="53"/>
        <v>2</v>
      </c>
      <c r="F871" s="14" t="s">
        <v>15</v>
      </c>
      <c r="G871" s="14">
        <f t="shared" si="54"/>
        <v>2</v>
      </c>
      <c r="H871" s="14" t="s">
        <v>119</v>
      </c>
      <c r="I871" s="14" t="s">
        <v>143</v>
      </c>
      <c r="J871" s="14">
        <f t="shared" si="55"/>
        <v>3</v>
      </c>
      <c r="K871" s="9">
        <v>115.590625</v>
      </c>
      <c r="L871" s="9">
        <v>3</v>
      </c>
      <c r="M871" s="9">
        <v>2</v>
      </c>
      <c r="N871" s="9">
        <v>2</v>
      </c>
      <c r="O871" s="9">
        <v>3</v>
      </c>
    </row>
    <row r="872" spans="1:15" x14ac:dyDescent="0.3">
      <c r="A872" s="13">
        <v>111.69374999999999</v>
      </c>
      <c r="B872" s="17" t="s">
        <v>138</v>
      </c>
      <c r="C872" s="17">
        <f t="shared" si="52"/>
        <v>3</v>
      </c>
      <c r="D872" s="14" t="s">
        <v>10</v>
      </c>
      <c r="E872" s="14">
        <f t="shared" si="53"/>
        <v>2</v>
      </c>
      <c r="F872" s="14" t="s">
        <v>15</v>
      </c>
      <c r="G872" s="14">
        <f t="shared" si="54"/>
        <v>2</v>
      </c>
      <c r="H872" s="14" t="s">
        <v>119</v>
      </c>
      <c r="I872" s="14" t="s">
        <v>143</v>
      </c>
      <c r="J872" s="14">
        <f t="shared" si="55"/>
        <v>3</v>
      </c>
      <c r="K872" s="9">
        <v>111.69374999999999</v>
      </c>
      <c r="L872" s="9">
        <v>3</v>
      </c>
      <c r="M872" s="9">
        <v>2</v>
      </c>
      <c r="N872" s="9">
        <v>2</v>
      </c>
      <c r="O872" s="9">
        <v>3</v>
      </c>
    </row>
    <row r="873" spans="1:15" x14ac:dyDescent="0.3">
      <c r="A873" s="13">
        <v>108.78</v>
      </c>
      <c r="B873" s="17" t="s">
        <v>138</v>
      </c>
      <c r="C873" s="17">
        <f t="shared" si="52"/>
        <v>3</v>
      </c>
      <c r="D873" s="14" t="s">
        <v>10</v>
      </c>
      <c r="E873" s="14">
        <f t="shared" si="53"/>
        <v>2</v>
      </c>
      <c r="F873" s="14" t="s">
        <v>15</v>
      </c>
      <c r="G873" s="14">
        <f t="shared" si="54"/>
        <v>2</v>
      </c>
      <c r="H873" s="14" t="s">
        <v>119</v>
      </c>
      <c r="I873" s="14" t="s">
        <v>143</v>
      </c>
      <c r="J873" s="14">
        <f t="shared" si="55"/>
        <v>3</v>
      </c>
      <c r="K873" s="9">
        <v>108.78</v>
      </c>
      <c r="L873" s="9">
        <v>3</v>
      </c>
      <c r="M873" s="9">
        <v>2</v>
      </c>
      <c r="N873" s="9">
        <v>2</v>
      </c>
      <c r="O873" s="9">
        <v>3</v>
      </c>
    </row>
    <row r="874" spans="1:15" x14ac:dyDescent="0.3">
      <c r="A874" s="13">
        <v>108.78</v>
      </c>
      <c r="B874" s="17" t="s">
        <v>138</v>
      </c>
      <c r="C874" s="17">
        <f t="shared" si="52"/>
        <v>3</v>
      </c>
      <c r="D874" s="14" t="s">
        <v>10</v>
      </c>
      <c r="E874" s="14">
        <f t="shared" si="53"/>
        <v>2</v>
      </c>
      <c r="F874" s="14" t="s">
        <v>15</v>
      </c>
      <c r="G874" s="14">
        <f t="shared" si="54"/>
        <v>2</v>
      </c>
      <c r="H874" s="14" t="s">
        <v>119</v>
      </c>
      <c r="I874" s="14" t="s">
        <v>143</v>
      </c>
      <c r="J874" s="14">
        <f t="shared" si="55"/>
        <v>3</v>
      </c>
      <c r="K874" s="9">
        <v>108.78</v>
      </c>
      <c r="L874" s="9">
        <v>3</v>
      </c>
      <c r="M874" s="9">
        <v>2</v>
      </c>
      <c r="N874" s="9">
        <v>2</v>
      </c>
      <c r="O874" s="9">
        <v>3</v>
      </c>
    </row>
    <row r="875" spans="1:15" x14ac:dyDescent="0.3">
      <c r="A875" s="13">
        <v>75.363749999999982</v>
      </c>
      <c r="B875" s="17" t="s">
        <v>138</v>
      </c>
      <c r="C875" s="17">
        <f t="shared" si="52"/>
        <v>3</v>
      </c>
      <c r="D875" s="14" t="s">
        <v>10</v>
      </c>
      <c r="E875" s="14">
        <f t="shared" si="53"/>
        <v>2</v>
      </c>
      <c r="F875" s="14" t="s">
        <v>15</v>
      </c>
      <c r="G875" s="14">
        <f t="shared" si="54"/>
        <v>2</v>
      </c>
      <c r="H875" s="14" t="s">
        <v>119</v>
      </c>
      <c r="I875" s="14" t="s">
        <v>143</v>
      </c>
      <c r="J875" s="14">
        <f t="shared" si="55"/>
        <v>3</v>
      </c>
      <c r="K875" s="9">
        <v>75.363749999999982</v>
      </c>
      <c r="L875" s="9">
        <v>3</v>
      </c>
      <c r="M875" s="9">
        <v>2</v>
      </c>
      <c r="N875" s="9">
        <v>2</v>
      </c>
      <c r="O875" s="9">
        <v>3</v>
      </c>
    </row>
    <row r="876" spans="1:15" x14ac:dyDescent="0.3">
      <c r="A876" s="13">
        <v>108.77999999999999</v>
      </c>
      <c r="B876" s="17" t="s">
        <v>138</v>
      </c>
      <c r="C876" s="17">
        <f t="shared" si="52"/>
        <v>3</v>
      </c>
      <c r="D876" s="14" t="s">
        <v>10</v>
      </c>
      <c r="E876" s="14">
        <f t="shared" si="53"/>
        <v>2</v>
      </c>
      <c r="F876" s="14" t="s">
        <v>15</v>
      </c>
      <c r="G876" s="14">
        <f t="shared" si="54"/>
        <v>2</v>
      </c>
      <c r="H876" s="14" t="s">
        <v>119</v>
      </c>
      <c r="I876" s="14" t="s">
        <v>143</v>
      </c>
      <c r="J876" s="14">
        <f t="shared" si="55"/>
        <v>3</v>
      </c>
      <c r="K876" s="9">
        <v>108.77999999999999</v>
      </c>
      <c r="L876" s="9">
        <v>3</v>
      </c>
      <c r="M876" s="9">
        <v>2</v>
      </c>
      <c r="N876" s="9">
        <v>2</v>
      </c>
      <c r="O876" s="9">
        <v>3</v>
      </c>
    </row>
    <row r="877" spans="1:15" x14ac:dyDescent="0.3">
      <c r="A877" s="13">
        <v>110.74000000000001</v>
      </c>
      <c r="B877" s="17" t="s">
        <v>138</v>
      </c>
      <c r="C877" s="17">
        <f t="shared" si="52"/>
        <v>3</v>
      </c>
      <c r="D877" s="14" t="s">
        <v>10</v>
      </c>
      <c r="E877" s="14">
        <f t="shared" si="53"/>
        <v>2</v>
      </c>
      <c r="F877" s="14" t="s">
        <v>15</v>
      </c>
      <c r="G877" s="14">
        <f t="shared" si="54"/>
        <v>2</v>
      </c>
      <c r="H877" s="14" t="s">
        <v>119</v>
      </c>
      <c r="I877" s="14" t="s">
        <v>143</v>
      </c>
      <c r="J877" s="14">
        <f t="shared" si="55"/>
        <v>3</v>
      </c>
      <c r="K877" s="9">
        <v>110.74000000000001</v>
      </c>
      <c r="L877" s="9">
        <v>3</v>
      </c>
      <c r="M877" s="9">
        <v>2</v>
      </c>
      <c r="N877" s="9">
        <v>2</v>
      </c>
      <c r="O877" s="9">
        <v>3</v>
      </c>
    </row>
    <row r="878" spans="1:15" x14ac:dyDescent="0.3">
      <c r="A878" s="13">
        <v>90.210000000000008</v>
      </c>
      <c r="B878" s="17" t="s">
        <v>138</v>
      </c>
      <c r="C878" s="17">
        <f t="shared" si="52"/>
        <v>3</v>
      </c>
      <c r="D878" s="14" t="s">
        <v>10</v>
      </c>
      <c r="E878" s="14">
        <f t="shared" si="53"/>
        <v>2</v>
      </c>
      <c r="F878" s="14" t="s">
        <v>15</v>
      </c>
      <c r="G878" s="14">
        <f t="shared" si="54"/>
        <v>2</v>
      </c>
      <c r="H878" s="14" t="s">
        <v>119</v>
      </c>
      <c r="I878" s="14" t="s">
        <v>143</v>
      </c>
      <c r="J878" s="14">
        <f t="shared" si="55"/>
        <v>3</v>
      </c>
      <c r="K878" s="9">
        <v>90.210000000000008</v>
      </c>
      <c r="L878" s="9">
        <v>3</v>
      </c>
      <c r="M878" s="9">
        <v>2</v>
      </c>
      <c r="N878" s="9">
        <v>2</v>
      </c>
      <c r="O878" s="9">
        <v>3</v>
      </c>
    </row>
    <row r="879" spans="1:15" x14ac:dyDescent="0.3">
      <c r="A879" s="13">
        <v>106.82000000000001</v>
      </c>
      <c r="B879" s="17" t="s">
        <v>138</v>
      </c>
      <c r="C879" s="17">
        <f t="shared" si="52"/>
        <v>3</v>
      </c>
      <c r="D879" s="14" t="s">
        <v>10</v>
      </c>
      <c r="E879" s="14">
        <f t="shared" si="53"/>
        <v>2</v>
      </c>
      <c r="F879" s="14" t="s">
        <v>15</v>
      </c>
      <c r="G879" s="14">
        <f t="shared" si="54"/>
        <v>2</v>
      </c>
      <c r="H879" s="14" t="s">
        <v>119</v>
      </c>
      <c r="I879" s="14" t="s">
        <v>143</v>
      </c>
      <c r="J879" s="14">
        <f t="shared" si="55"/>
        <v>3</v>
      </c>
      <c r="K879" s="9">
        <v>106.82000000000001</v>
      </c>
      <c r="L879" s="9">
        <v>3</v>
      </c>
      <c r="M879" s="9">
        <v>2</v>
      </c>
      <c r="N879" s="9">
        <v>2</v>
      </c>
      <c r="O879" s="9">
        <v>3</v>
      </c>
    </row>
    <row r="880" spans="1:15" x14ac:dyDescent="0.3">
      <c r="A880" s="13">
        <v>78.617500000000007</v>
      </c>
      <c r="B880" s="17" t="s">
        <v>138</v>
      </c>
      <c r="C880" s="17">
        <f t="shared" si="52"/>
        <v>3</v>
      </c>
      <c r="D880" s="14" t="s">
        <v>10</v>
      </c>
      <c r="E880" s="14">
        <f t="shared" si="53"/>
        <v>2</v>
      </c>
      <c r="F880" s="14" t="s">
        <v>15</v>
      </c>
      <c r="G880" s="14">
        <f t="shared" si="54"/>
        <v>2</v>
      </c>
      <c r="H880" s="14" t="s">
        <v>119</v>
      </c>
      <c r="I880" s="14" t="s">
        <v>143</v>
      </c>
      <c r="J880" s="14">
        <f t="shared" si="55"/>
        <v>3</v>
      </c>
      <c r="K880" s="9">
        <v>78.617500000000007</v>
      </c>
      <c r="L880" s="9">
        <v>3</v>
      </c>
      <c r="M880" s="9">
        <v>2</v>
      </c>
      <c r="N880" s="9">
        <v>2</v>
      </c>
      <c r="O880" s="9">
        <v>3</v>
      </c>
    </row>
    <row r="881" spans="1:15" x14ac:dyDescent="0.3">
      <c r="A881" s="13">
        <v>107.80000000000001</v>
      </c>
      <c r="B881" s="17" t="s">
        <v>138</v>
      </c>
      <c r="C881" s="17">
        <f t="shared" si="52"/>
        <v>3</v>
      </c>
      <c r="D881" s="14" t="s">
        <v>10</v>
      </c>
      <c r="E881" s="14">
        <f t="shared" si="53"/>
        <v>2</v>
      </c>
      <c r="F881" s="14" t="s">
        <v>15</v>
      </c>
      <c r="G881" s="14">
        <f t="shared" si="54"/>
        <v>2</v>
      </c>
      <c r="H881" s="14" t="s">
        <v>119</v>
      </c>
      <c r="I881" s="14" t="s">
        <v>143</v>
      </c>
      <c r="J881" s="14">
        <f t="shared" si="55"/>
        <v>3</v>
      </c>
      <c r="K881" s="9">
        <v>107.80000000000001</v>
      </c>
      <c r="L881" s="9">
        <v>3</v>
      </c>
      <c r="M881" s="9">
        <v>2</v>
      </c>
      <c r="N881" s="9">
        <v>2</v>
      </c>
      <c r="O881" s="9">
        <v>3</v>
      </c>
    </row>
    <row r="882" spans="1:15" x14ac:dyDescent="0.3">
      <c r="A882" s="13">
        <v>107.80000000000001</v>
      </c>
      <c r="B882" s="17" t="s">
        <v>138</v>
      </c>
      <c r="C882" s="17">
        <f t="shared" si="52"/>
        <v>3</v>
      </c>
      <c r="D882" s="14" t="s">
        <v>10</v>
      </c>
      <c r="E882" s="14">
        <f t="shared" si="53"/>
        <v>2</v>
      </c>
      <c r="F882" s="14" t="s">
        <v>15</v>
      </c>
      <c r="G882" s="14">
        <f t="shared" si="54"/>
        <v>2</v>
      </c>
      <c r="H882" s="14" t="s">
        <v>119</v>
      </c>
      <c r="I882" s="14" t="s">
        <v>143</v>
      </c>
      <c r="J882" s="14">
        <f t="shared" si="55"/>
        <v>3</v>
      </c>
      <c r="K882" s="9">
        <v>107.80000000000001</v>
      </c>
      <c r="L882" s="9">
        <v>3</v>
      </c>
      <c r="M882" s="9">
        <v>2</v>
      </c>
      <c r="N882" s="9">
        <v>2</v>
      </c>
      <c r="O882" s="9">
        <v>3</v>
      </c>
    </row>
    <row r="883" spans="1:15" x14ac:dyDescent="0.3">
      <c r="A883" s="13">
        <v>78.300000000000011</v>
      </c>
      <c r="B883" s="17" t="s">
        <v>138</v>
      </c>
      <c r="C883" s="17">
        <f t="shared" si="52"/>
        <v>3</v>
      </c>
      <c r="D883" s="14" t="s">
        <v>10</v>
      </c>
      <c r="E883" s="14">
        <f t="shared" si="53"/>
        <v>2</v>
      </c>
      <c r="F883" s="14" t="s">
        <v>15</v>
      </c>
      <c r="G883" s="14">
        <f t="shared" si="54"/>
        <v>2</v>
      </c>
      <c r="H883" s="14" t="s">
        <v>119</v>
      </c>
      <c r="I883" s="14" t="s">
        <v>143</v>
      </c>
      <c r="J883" s="14">
        <f t="shared" si="55"/>
        <v>3</v>
      </c>
      <c r="K883" s="9">
        <v>78.300000000000011</v>
      </c>
      <c r="L883" s="9">
        <v>3</v>
      </c>
      <c r="M883" s="9">
        <v>2</v>
      </c>
      <c r="N883" s="9">
        <v>2</v>
      </c>
      <c r="O883" s="9">
        <v>3</v>
      </c>
    </row>
    <row r="884" spans="1:15" x14ac:dyDescent="0.3">
      <c r="A884" s="13">
        <v>106.82000000000001</v>
      </c>
      <c r="B884" s="17" t="s">
        <v>138</v>
      </c>
      <c r="C884" s="17">
        <f t="shared" si="52"/>
        <v>3</v>
      </c>
      <c r="D884" s="14" t="s">
        <v>10</v>
      </c>
      <c r="E884" s="14">
        <f t="shared" si="53"/>
        <v>2</v>
      </c>
      <c r="F884" s="14" t="s">
        <v>15</v>
      </c>
      <c r="G884" s="14">
        <f t="shared" si="54"/>
        <v>2</v>
      </c>
      <c r="H884" s="14" t="s">
        <v>119</v>
      </c>
      <c r="I884" s="14" t="s">
        <v>143</v>
      </c>
      <c r="J884" s="14">
        <f t="shared" si="55"/>
        <v>3</v>
      </c>
      <c r="K884" s="9">
        <v>106.82000000000001</v>
      </c>
      <c r="L884" s="9">
        <v>3</v>
      </c>
      <c r="M884" s="9">
        <v>2</v>
      </c>
      <c r="N884" s="9">
        <v>2</v>
      </c>
      <c r="O884" s="9">
        <v>3</v>
      </c>
    </row>
    <row r="885" spans="1:15" x14ac:dyDescent="0.3">
      <c r="A885" s="13">
        <v>84.172499999999999</v>
      </c>
      <c r="B885" s="17" t="s">
        <v>138</v>
      </c>
      <c r="C885" s="17">
        <f t="shared" si="52"/>
        <v>3</v>
      </c>
      <c r="D885" s="14" t="s">
        <v>10</v>
      </c>
      <c r="E885" s="14">
        <f t="shared" si="53"/>
        <v>2</v>
      </c>
      <c r="F885" s="14" t="s">
        <v>15</v>
      </c>
      <c r="G885" s="14">
        <f t="shared" si="54"/>
        <v>2</v>
      </c>
      <c r="H885" s="14" t="s">
        <v>119</v>
      </c>
      <c r="I885" s="14" t="s">
        <v>143</v>
      </c>
      <c r="J885" s="14">
        <f t="shared" si="55"/>
        <v>3</v>
      </c>
      <c r="K885" s="9">
        <v>84.172499999999999</v>
      </c>
      <c r="L885" s="9">
        <v>3</v>
      </c>
      <c r="M885" s="9">
        <v>2</v>
      </c>
      <c r="N885" s="9">
        <v>2</v>
      </c>
      <c r="O885" s="9">
        <v>3</v>
      </c>
    </row>
    <row r="886" spans="1:15" x14ac:dyDescent="0.3">
      <c r="A886" s="13">
        <v>81.493750000000006</v>
      </c>
      <c r="B886" s="17" t="s">
        <v>138</v>
      </c>
      <c r="C886" s="17">
        <f t="shared" si="52"/>
        <v>3</v>
      </c>
      <c r="D886" s="14" t="s">
        <v>10</v>
      </c>
      <c r="E886" s="14">
        <f t="shared" si="53"/>
        <v>2</v>
      </c>
      <c r="F886" s="14" t="s">
        <v>15</v>
      </c>
      <c r="G886" s="14">
        <f t="shared" si="54"/>
        <v>2</v>
      </c>
      <c r="H886" s="14" t="s">
        <v>119</v>
      </c>
      <c r="I886" s="14" t="s">
        <v>143</v>
      </c>
      <c r="J886" s="14">
        <f t="shared" si="55"/>
        <v>3</v>
      </c>
      <c r="K886" s="9">
        <v>81.493750000000006</v>
      </c>
      <c r="L886" s="9">
        <v>3</v>
      </c>
      <c r="M886" s="9">
        <v>2</v>
      </c>
      <c r="N886" s="9">
        <v>2</v>
      </c>
      <c r="O886" s="9">
        <v>3</v>
      </c>
    </row>
    <row r="887" spans="1:15" x14ac:dyDescent="0.3">
      <c r="A887" s="13">
        <v>105.84</v>
      </c>
      <c r="B887" s="17" t="s">
        <v>138</v>
      </c>
      <c r="C887" s="17">
        <f t="shared" si="52"/>
        <v>3</v>
      </c>
      <c r="D887" s="14" t="s">
        <v>10</v>
      </c>
      <c r="E887" s="14">
        <f t="shared" si="53"/>
        <v>2</v>
      </c>
      <c r="F887" s="14" t="s">
        <v>15</v>
      </c>
      <c r="G887" s="14">
        <f t="shared" si="54"/>
        <v>2</v>
      </c>
      <c r="H887" s="14" t="s">
        <v>119</v>
      </c>
      <c r="I887" s="14" t="s">
        <v>143</v>
      </c>
      <c r="J887" s="14">
        <f t="shared" si="55"/>
        <v>3</v>
      </c>
      <c r="K887" s="9">
        <v>105.84</v>
      </c>
      <c r="L887" s="9">
        <v>3</v>
      </c>
      <c r="M887" s="9">
        <v>2</v>
      </c>
      <c r="N887" s="9">
        <v>2</v>
      </c>
      <c r="O887" s="9">
        <v>3</v>
      </c>
    </row>
    <row r="888" spans="1:15" x14ac:dyDescent="0.3">
      <c r="A888" s="13">
        <v>85.36</v>
      </c>
      <c r="B888" s="17" t="s">
        <v>138</v>
      </c>
      <c r="C888" s="17">
        <f t="shared" si="52"/>
        <v>3</v>
      </c>
      <c r="D888" s="14" t="s">
        <v>10</v>
      </c>
      <c r="E888" s="14">
        <f t="shared" si="53"/>
        <v>2</v>
      </c>
      <c r="F888" s="14" t="s">
        <v>15</v>
      </c>
      <c r="G888" s="14">
        <f t="shared" si="54"/>
        <v>2</v>
      </c>
      <c r="H888" s="14" t="s">
        <v>119</v>
      </c>
      <c r="I888" s="14" t="s">
        <v>143</v>
      </c>
      <c r="J888" s="14">
        <f t="shared" si="55"/>
        <v>3</v>
      </c>
      <c r="K888" s="9">
        <v>85.36</v>
      </c>
      <c r="L888" s="9">
        <v>3</v>
      </c>
      <c r="M888" s="9">
        <v>2</v>
      </c>
      <c r="N888" s="9">
        <v>2</v>
      </c>
      <c r="O888" s="9">
        <v>3</v>
      </c>
    </row>
    <row r="889" spans="1:15" x14ac:dyDescent="0.3">
      <c r="A889" s="13">
        <v>107.80000000000001</v>
      </c>
      <c r="B889" s="17" t="s">
        <v>138</v>
      </c>
      <c r="C889" s="17">
        <f t="shared" si="52"/>
        <v>3</v>
      </c>
      <c r="D889" s="14" t="s">
        <v>10</v>
      </c>
      <c r="E889" s="14">
        <f t="shared" si="53"/>
        <v>2</v>
      </c>
      <c r="F889" s="14" t="s">
        <v>15</v>
      </c>
      <c r="G889" s="14">
        <f t="shared" si="54"/>
        <v>2</v>
      </c>
      <c r="H889" s="14" t="s">
        <v>119</v>
      </c>
      <c r="I889" s="14" t="s">
        <v>143</v>
      </c>
      <c r="J889" s="14">
        <f t="shared" si="55"/>
        <v>3</v>
      </c>
      <c r="K889" s="9">
        <v>107.80000000000001</v>
      </c>
      <c r="L889" s="9">
        <v>3</v>
      </c>
      <c r="M889" s="9">
        <v>2</v>
      </c>
      <c r="N889" s="9">
        <v>2</v>
      </c>
      <c r="O889" s="9">
        <v>3</v>
      </c>
    </row>
    <row r="890" spans="1:15" x14ac:dyDescent="0.3">
      <c r="A890" s="13">
        <v>80.257499999999993</v>
      </c>
      <c r="B890" s="17" t="s">
        <v>138</v>
      </c>
      <c r="C890" s="17">
        <f t="shared" si="52"/>
        <v>3</v>
      </c>
      <c r="D890" s="14" t="s">
        <v>10</v>
      </c>
      <c r="E890" s="14">
        <f t="shared" si="53"/>
        <v>2</v>
      </c>
      <c r="F890" s="14" t="s">
        <v>15</v>
      </c>
      <c r="G890" s="14">
        <f t="shared" si="54"/>
        <v>2</v>
      </c>
      <c r="H890" s="14" t="s">
        <v>119</v>
      </c>
      <c r="I890" s="14" t="s">
        <v>143</v>
      </c>
      <c r="J890" s="14">
        <f t="shared" si="55"/>
        <v>3</v>
      </c>
      <c r="K890" s="9">
        <v>80.257499999999993</v>
      </c>
      <c r="L890" s="9">
        <v>3</v>
      </c>
      <c r="M890" s="9">
        <v>2</v>
      </c>
      <c r="N890" s="9">
        <v>2</v>
      </c>
      <c r="O890" s="9">
        <v>3</v>
      </c>
    </row>
    <row r="891" spans="1:15" x14ac:dyDescent="0.3">
      <c r="A891" s="13">
        <v>104.86</v>
      </c>
      <c r="B891" s="17" t="s">
        <v>138</v>
      </c>
      <c r="C891" s="17">
        <f t="shared" si="52"/>
        <v>3</v>
      </c>
      <c r="D891" s="14" t="s">
        <v>10</v>
      </c>
      <c r="E891" s="14">
        <f t="shared" si="53"/>
        <v>2</v>
      </c>
      <c r="F891" s="14" t="s">
        <v>15</v>
      </c>
      <c r="G891" s="14">
        <f t="shared" si="54"/>
        <v>2</v>
      </c>
      <c r="H891" s="14" t="s">
        <v>119</v>
      </c>
      <c r="I891" s="14" t="s">
        <v>143</v>
      </c>
      <c r="J891" s="14">
        <f t="shared" si="55"/>
        <v>3</v>
      </c>
      <c r="K891" s="9">
        <v>104.86</v>
      </c>
      <c r="L891" s="9">
        <v>3</v>
      </c>
      <c r="M891" s="9">
        <v>2</v>
      </c>
      <c r="N891" s="9">
        <v>2</v>
      </c>
      <c r="O891" s="9">
        <v>3</v>
      </c>
    </row>
    <row r="892" spans="1:15" x14ac:dyDescent="0.3">
      <c r="A892" s="13">
        <v>103.88</v>
      </c>
      <c r="B892" s="17" t="s">
        <v>138</v>
      </c>
      <c r="C892" s="17">
        <f t="shared" si="52"/>
        <v>3</v>
      </c>
      <c r="D892" s="14" t="s">
        <v>10</v>
      </c>
      <c r="E892" s="14">
        <f t="shared" si="53"/>
        <v>2</v>
      </c>
      <c r="F892" s="14" t="s">
        <v>15</v>
      </c>
      <c r="G892" s="14">
        <f t="shared" si="54"/>
        <v>2</v>
      </c>
      <c r="H892" s="14" t="s">
        <v>119</v>
      </c>
      <c r="I892" s="14" t="s">
        <v>143</v>
      </c>
      <c r="J892" s="14">
        <f t="shared" si="55"/>
        <v>3</v>
      </c>
      <c r="K892" s="9">
        <v>103.88</v>
      </c>
      <c r="L892" s="9">
        <v>3</v>
      </c>
      <c r="M892" s="9">
        <v>2</v>
      </c>
      <c r="N892" s="9">
        <v>2</v>
      </c>
      <c r="O892" s="9">
        <v>3</v>
      </c>
    </row>
    <row r="893" spans="1:15" x14ac:dyDescent="0.3">
      <c r="A893" s="13">
        <v>79.642500000000013</v>
      </c>
      <c r="B893" s="17" t="s">
        <v>138</v>
      </c>
      <c r="C893" s="17">
        <f t="shared" si="52"/>
        <v>3</v>
      </c>
      <c r="D893" s="14" t="s">
        <v>10</v>
      </c>
      <c r="E893" s="14">
        <f t="shared" si="53"/>
        <v>2</v>
      </c>
      <c r="F893" s="14" t="s">
        <v>15</v>
      </c>
      <c r="G893" s="14">
        <f t="shared" si="54"/>
        <v>2</v>
      </c>
      <c r="H893" s="14" t="s">
        <v>119</v>
      </c>
      <c r="I893" s="14" t="s">
        <v>143</v>
      </c>
      <c r="J893" s="14">
        <f t="shared" si="55"/>
        <v>3</v>
      </c>
      <c r="K893" s="9">
        <v>79.642500000000013</v>
      </c>
      <c r="L893" s="9">
        <v>3</v>
      </c>
      <c r="M893" s="9">
        <v>2</v>
      </c>
      <c r="N893" s="9">
        <v>2</v>
      </c>
      <c r="O893" s="9">
        <v>3</v>
      </c>
    </row>
    <row r="894" spans="1:15" x14ac:dyDescent="0.3">
      <c r="A894" s="13">
        <v>77.658749999999998</v>
      </c>
      <c r="B894" s="17" t="s">
        <v>138</v>
      </c>
      <c r="C894" s="17">
        <f t="shared" si="52"/>
        <v>3</v>
      </c>
      <c r="D894" s="14" t="s">
        <v>10</v>
      </c>
      <c r="E894" s="14">
        <f t="shared" si="53"/>
        <v>2</v>
      </c>
      <c r="F894" s="14" t="s">
        <v>15</v>
      </c>
      <c r="G894" s="14">
        <f t="shared" si="54"/>
        <v>2</v>
      </c>
      <c r="H894" s="14" t="s">
        <v>119</v>
      </c>
      <c r="I894" s="14" t="s">
        <v>143</v>
      </c>
      <c r="J894" s="14">
        <f t="shared" si="55"/>
        <v>3</v>
      </c>
      <c r="K894" s="9">
        <v>77.658749999999998</v>
      </c>
      <c r="L894" s="9">
        <v>3</v>
      </c>
      <c r="M894" s="9">
        <v>2</v>
      </c>
      <c r="N894" s="9">
        <v>2</v>
      </c>
      <c r="O894" s="9">
        <v>3</v>
      </c>
    </row>
    <row r="895" spans="1:15" x14ac:dyDescent="0.3">
      <c r="A895" s="13">
        <v>87.412499999999994</v>
      </c>
      <c r="B895" s="17" t="s">
        <v>138</v>
      </c>
      <c r="C895" s="17">
        <f t="shared" si="52"/>
        <v>3</v>
      </c>
      <c r="D895" s="14" t="s">
        <v>10</v>
      </c>
      <c r="E895" s="14">
        <f t="shared" si="53"/>
        <v>2</v>
      </c>
      <c r="F895" s="14" t="s">
        <v>15</v>
      </c>
      <c r="G895" s="14">
        <f t="shared" si="54"/>
        <v>2</v>
      </c>
      <c r="H895" s="14" t="s">
        <v>119</v>
      </c>
      <c r="I895" s="14" t="s">
        <v>143</v>
      </c>
      <c r="J895" s="14">
        <f t="shared" si="55"/>
        <v>3</v>
      </c>
      <c r="K895" s="9">
        <v>87.412499999999994</v>
      </c>
      <c r="L895" s="9">
        <v>3</v>
      </c>
      <c r="M895" s="9">
        <v>2</v>
      </c>
      <c r="N895" s="9">
        <v>2</v>
      </c>
      <c r="O895" s="9">
        <v>3</v>
      </c>
    </row>
    <row r="896" spans="1:15" x14ac:dyDescent="0.3">
      <c r="A896" s="13">
        <v>76.7</v>
      </c>
      <c r="B896" s="17" t="s">
        <v>138</v>
      </c>
      <c r="C896" s="17">
        <f t="shared" si="52"/>
        <v>3</v>
      </c>
      <c r="D896" s="14" t="s">
        <v>10</v>
      </c>
      <c r="E896" s="14">
        <f t="shared" si="53"/>
        <v>2</v>
      </c>
      <c r="F896" s="14" t="s">
        <v>15</v>
      </c>
      <c r="G896" s="14">
        <f t="shared" si="54"/>
        <v>2</v>
      </c>
      <c r="H896" s="14" t="s">
        <v>119</v>
      </c>
      <c r="I896" s="14" t="s">
        <v>143</v>
      </c>
      <c r="J896" s="14">
        <f t="shared" si="55"/>
        <v>3</v>
      </c>
      <c r="K896" s="9">
        <v>76.7</v>
      </c>
      <c r="L896" s="9">
        <v>3</v>
      </c>
      <c r="M896" s="9">
        <v>2</v>
      </c>
      <c r="N896" s="9">
        <v>2</v>
      </c>
      <c r="O896" s="9">
        <v>3</v>
      </c>
    </row>
    <row r="897" spans="1:15" x14ac:dyDescent="0.3">
      <c r="A897" s="13">
        <v>96.899374999999992</v>
      </c>
      <c r="B897" s="17" t="s">
        <v>138</v>
      </c>
      <c r="C897" s="17">
        <f t="shared" si="52"/>
        <v>3</v>
      </c>
      <c r="D897" s="14" t="s">
        <v>10</v>
      </c>
      <c r="E897" s="14">
        <f t="shared" si="53"/>
        <v>2</v>
      </c>
      <c r="F897" s="14" t="s">
        <v>15</v>
      </c>
      <c r="G897" s="14">
        <f t="shared" si="54"/>
        <v>2</v>
      </c>
      <c r="H897" s="14" t="s">
        <v>119</v>
      </c>
      <c r="I897" s="14" t="s">
        <v>143</v>
      </c>
      <c r="J897" s="14">
        <f t="shared" si="55"/>
        <v>3</v>
      </c>
      <c r="K897" s="9">
        <v>96.899374999999992</v>
      </c>
      <c r="L897" s="9">
        <v>3</v>
      </c>
      <c r="M897" s="9">
        <v>2</v>
      </c>
      <c r="N897" s="9">
        <v>2</v>
      </c>
      <c r="O897" s="9">
        <v>3</v>
      </c>
    </row>
    <row r="898" spans="1:15" x14ac:dyDescent="0.3">
      <c r="A898" s="13">
        <v>88.087500000000006</v>
      </c>
      <c r="B898" s="17" t="s">
        <v>138</v>
      </c>
      <c r="C898" s="17">
        <f t="shared" si="52"/>
        <v>3</v>
      </c>
      <c r="D898" s="14" t="s">
        <v>10</v>
      </c>
      <c r="E898" s="14">
        <f t="shared" si="53"/>
        <v>2</v>
      </c>
      <c r="F898" s="14" t="s">
        <v>15</v>
      </c>
      <c r="G898" s="14">
        <f t="shared" si="54"/>
        <v>2</v>
      </c>
      <c r="H898" s="14" t="s">
        <v>119</v>
      </c>
      <c r="I898" s="14" t="s">
        <v>143</v>
      </c>
      <c r="J898" s="14">
        <f t="shared" si="55"/>
        <v>3</v>
      </c>
      <c r="K898" s="9">
        <v>88.087500000000006</v>
      </c>
      <c r="L898" s="9">
        <v>3</v>
      </c>
      <c r="M898" s="9">
        <v>2</v>
      </c>
      <c r="N898" s="9">
        <v>2</v>
      </c>
      <c r="O898" s="9">
        <v>3</v>
      </c>
    </row>
    <row r="899" spans="1:15" x14ac:dyDescent="0.3">
      <c r="A899" s="13">
        <v>101.32625</v>
      </c>
      <c r="B899" s="17" t="s">
        <v>138</v>
      </c>
      <c r="C899" s="17">
        <f t="shared" ref="C899:C962" si="56">IF(B899="Morning",1,IF(B899="Afternoon",2,IF(B899="Evening",3,IF(B899="late Evening",4,IF(B899="Break",5)))))</f>
        <v>3</v>
      </c>
      <c r="D899" s="14" t="s">
        <v>10</v>
      </c>
      <c r="E899" s="14">
        <f t="shared" ref="E899:E962" si="57">IF(D899="Greetings",1,IF(D899="Break",2,IF(D899="Closing",3,IF(D899="demonstration",4,IF(D899="Hands on",5,IF(D899="Introduction",6,IF(D899="Lecture",7,IF(D899="No Activity",8,IF(D899="Peer Learning",9)))))))))</f>
        <v>2</v>
      </c>
      <c r="F899" s="14" t="s">
        <v>15</v>
      </c>
      <c r="G899" s="14">
        <f t="shared" ref="G899:G962" si="58">IF(F899="On Campus",1,IF(F899="Off Campus",2))</f>
        <v>2</v>
      </c>
      <c r="H899" s="14" t="s">
        <v>119</v>
      </c>
      <c r="I899" s="14" t="s">
        <v>143</v>
      </c>
      <c r="J899" s="14">
        <f t="shared" ref="J899:J962" si="59">IF(I899="Tools_Digital Drawing",1,IF(I899="Spatial Design",2,IF(I899="Technical Contexts",3)))</f>
        <v>3</v>
      </c>
      <c r="K899" s="9">
        <v>101.32625</v>
      </c>
      <c r="L899" s="9">
        <v>3</v>
      </c>
      <c r="M899" s="9">
        <v>2</v>
      </c>
      <c r="N899" s="9">
        <v>2</v>
      </c>
      <c r="O899" s="9">
        <v>3</v>
      </c>
    </row>
    <row r="900" spans="1:15" x14ac:dyDescent="0.3">
      <c r="A900" s="13">
        <v>97.97</v>
      </c>
      <c r="B900" s="17" t="s">
        <v>138</v>
      </c>
      <c r="C900" s="17">
        <f t="shared" si="56"/>
        <v>3</v>
      </c>
      <c r="D900" s="14" t="s">
        <v>13</v>
      </c>
      <c r="E900" s="14">
        <f t="shared" si="57"/>
        <v>7</v>
      </c>
      <c r="F900" s="14" t="s">
        <v>15</v>
      </c>
      <c r="G900" s="14">
        <f t="shared" si="58"/>
        <v>2</v>
      </c>
      <c r="H900" s="14" t="s">
        <v>119</v>
      </c>
      <c r="I900" s="14" t="s">
        <v>143</v>
      </c>
      <c r="J900" s="14">
        <f t="shared" si="59"/>
        <v>3</v>
      </c>
      <c r="K900" s="9">
        <v>97.97</v>
      </c>
      <c r="L900" s="9">
        <v>3</v>
      </c>
      <c r="M900" s="9">
        <v>7</v>
      </c>
      <c r="N900" s="9">
        <v>2</v>
      </c>
      <c r="O900" s="9">
        <v>3</v>
      </c>
    </row>
    <row r="901" spans="1:15" x14ac:dyDescent="0.3">
      <c r="A901" s="13">
        <v>78.300000000000011</v>
      </c>
      <c r="B901" s="17" t="s">
        <v>138</v>
      </c>
      <c r="C901" s="17">
        <f t="shared" si="56"/>
        <v>3</v>
      </c>
      <c r="D901" s="14" t="s">
        <v>13</v>
      </c>
      <c r="E901" s="14">
        <f t="shared" si="57"/>
        <v>7</v>
      </c>
      <c r="F901" s="14" t="s">
        <v>15</v>
      </c>
      <c r="G901" s="14">
        <f t="shared" si="58"/>
        <v>2</v>
      </c>
      <c r="H901" s="14" t="s">
        <v>119</v>
      </c>
      <c r="I901" s="14" t="s">
        <v>143</v>
      </c>
      <c r="J901" s="14">
        <f t="shared" si="59"/>
        <v>3</v>
      </c>
      <c r="K901" s="9">
        <v>78.300000000000011</v>
      </c>
      <c r="L901" s="9">
        <v>3</v>
      </c>
      <c r="M901" s="9">
        <v>7</v>
      </c>
      <c r="N901" s="9">
        <v>2</v>
      </c>
      <c r="O901" s="9">
        <v>3</v>
      </c>
    </row>
    <row r="902" spans="1:15" x14ac:dyDescent="0.3">
      <c r="A902" s="13">
        <v>78.617500000000007</v>
      </c>
      <c r="B902" s="17" t="s">
        <v>138</v>
      </c>
      <c r="C902" s="17">
        <f t="shared" si="56"/>
        <v>3</v>
      </c>
      <c r="D902" s="14" t="s">
        <v>13</v>
      </c>
      <c r="E902" s="14">
        <f t="shared" si="57"/>
        <v>7</v>
      </c>
      <c r="F902" s="14" t="s">
        <v>15</v>
      </c>
      <c r="G902" s="14">
        <f t="shared" si="58"/>
        <v>2</v>
      </c>
      <c r="H902" s="14" t="s">
        <v>119</v>
      </c>
      <c r="I902" s="14" t="s">
        <v>143</v>
      </c>
      <c r="J902" s="14">
        <f t="shared" si="59"/>
        <v>3</v>
      </c>
      <c r="K902" s="9">
        <v>78.617500000000007</v>
      </c>
      <c r="L902" s="9">
        <v>3</v>
      </c>
      <c r="M902" s="9">
        <v>7</v>
      </c>
      <c r="N902" s="9">
        <v>2</v>
      </c>
      <c r="O902" s="9">
        <v>3</v>
      </c>
    </row>
    <row r="903" spans="1:15" x14ac:dyDescent="0.3">
      <c r="A903" s="13">
        <v>74.782499999999999</v>
      </c>
      <c r="B903" s="17" t="s">
        <v>138</v>
      </c>
      <c r="C903" s="17">
        <f t="shared" si="56"/>
        <v>3</v>
      </c>
      <c r="D903" s="14" t="s">
        <v>13</v>
      </c>
      <c r="E903" s="14">
        <f t="shared" si="57"/>
        <v>7</v>
      </c>
      <c r="F903" s="14" t="s">
        <v>15</v>
      </c>
      <c r="G903" s="14">
        <f t="shared" si="58"/>
        <v>2</v>
      </c>
      <c r="H903" s="14" t="s">
        <v>119</v>
      </c>
      <c r="I903" s="14" t="s">
        <v>143</v>
      </c>
      <c r="J903" s="14">
        <f t="shared" si="59"/>
        <v>3</v>
      </c>
      <c r="K903" s="9">
        <v>74.782499999999999</v>
      </c>
      <c r="L903" s="9">
        <v>3</v>
      </c>
      <c r="M903" s="9">
        <v>7</v>
      </c>
      <c r="N903" s="9">
        <v>2</v>
      </c>
      <c r="O903" s="9">
        <v>3</v>
      </c>
    </row>
    <row r="904" spans="1:15" x14ac:dyDescent="0.3">
      <c r="A904" s="13">
        <v>103.29375</v>
      </c>
      <c r="B904" s="17" t="s">
        <v>138</v>
      </c>
      <c r="C904" s="17">
        <f t="shared" si="56"/>
        <v>3</v>
      </c>
      <c r="D904" s="14" t="s">
        <v>13</v>
      </c>
      <c r="E904" s="14">
        <f t="shared" si="57"/>
        <v>7</v>
      </c>
      <c r="F904" s="14" t="s">
        <v>15</v>
      </c>
      <c r="G904" s="14">
        <f t="shared" si="58"/>
        <v>2</v>
      </c>
      <c r="H904" s="14" t="s">
        <v>119</v>
      </c>
      <c r="I904" s="14" t="s">
        <v>143</v>
      </c>
      <c r="J904" s="14">
        <f t="shared" si="59"/>
        <v>3</v>
      </c>
      <c r="K904" s="9">
        <v>103.29375</v>
      </c>
      <c r="L904" s="9">
        <v>3</v>
      </c>
      <c r="M904" s="9">
        <v>7</v>
      </c>
      <c r="N904" s="9">
        <v>2</v>
      </c>
      <c r="O904" s="9">
        <v>3</v>
      </c>
    </row>
    <row r="905" spans="1:15" x14ac:dyDescent="0.3">
      <c r="A905" s="13">
        <v>118.58</v>
      </c>
      <c r="B905" s="17" t="s">
        <v>138</v>
      </c>
      <c r="C905" s="17">
        <f t="shared" si="56"/>
        <v>3</v>
      </c>
      <c r="D905" s="14" t="s">
        <v>13</v>
      </c>
      <c r="E905" s="14">
        <f t="shared" si="57"/>
        <v>7</v>
      </c>
      <c r="F905" s="14" t="s">
        <v>15</v>
      </c>
      <c r="G905" s="14">
        <f t="shared" si="58"/>
        <v>2</v>
      </c>
      <c r="H905" s="14" t="s">
        <v>119</v>
      </c>
      <c r="I905" s="14" t="s">
        <v>143</v>
      </c>
      <c r="J905" s="14">
        <f t="shared" si="59"/>
        <v>3</v>
      </c>
      <c r="K905" s="9">
        <v>118.58</v>
      </c>
      <c r="L905" s="9">
        <v>3</v>
      </c>
      <c r="M905" s="9">
        <v>7</v>
      </c>
      <c r="N905" s="9">
        <v>2</v>
      </c>
      <c r="O905" s="9">
        <v>3</v>
      </c>
    </row>
    <row r="906" spans="1:15" x14ac:dyDescent="0.3">
      <c r="A906" s="13">
        <v>80.257499999999993</v>
      </c>
      <c r="B906" s="17" t="s">
        <v>138</v>
      </c>
      <c r="C906" s="17">
        <f t="shared" si="56"/>
        <v>3</v>
      </c>
      <c r="D906" s="14" t="s">
        <v>13</v>
      </c>
      <c r="E906" s="14">
        <f t="shared" si="57"/>
        <v>7</v>
      </c>
      <c r="F906" s="14" t="s">
        <v>15</v>
      </c>
      <c r="G906" s="14">
        <f t="shared" si="58"/>
        <v>2</v>
      </c>
      <c r="H906" s="14" t="s">
        <v>119</v>
      </c>
      <c r="I906" s="14" t="s">
        <v>143</v>
      </c>
      <c r="J906" s="14">
        <f t="shared" si="59"/>
        <v>3</v>
      </c>
      <c r="K906" s="9">
        <v>80.257499999999993</v>
      </c>
      <c r="L906" s="9">
        <v>3</v>
      </c>
      <c r="M906" s="9">
        <v>7</v>
      </c>
      <c r="N906" s="9">
        <v>2</v>
      </c>
      <c r="O906" s="9">
        <v>3</v>
      </c>
    </row>
    <row r="907" spans="1:15" x14ac:dyDescent="0.3">
      <c r="A907" s="13">
        <v>102.80187500000001</v>
      </c>
      <c r="B907" s="17" t="s">
        <v>138</v>
      </c>
      <c r="C907" s="17">
        <f t="shared" si="56"/>
        <v>3</v>
      </c>
      <c r="D907" s="14" t="s">
        <v>13</v>
      </c>
      <c r="E907" s="14">
        <f t="shared" si="57"/>
        <v>7</v>
      </c>
      <c r="F907" s="14" t="s">
        <v>15</v>
      </c>
      <c r="G907" s="14">
        <f t="shared" si="58"/>
        <v>2</v>
      </c>
      <c r="H907" s="14" t="s">
        <v>119</v>
      </c>
      <c r="I907" s="14" t="s">
        <v>143</v>
      </c>
      <c r="J907" s="14">
        <f t="shared" si="59"/>
        <v>3</v>
      </c>
      <c r="K907" s="9">
        <v>102.80187500000001</v>
      </c>
      <c r="L907" s="9">
        <v>3</v>
      </c>
      <c r="M907" s="9">
        <v>7</v>
      </c>
      <c r="N907" s="9">
        <v>2</v>
      </c>
      <c r="O907" s="9">
        <v>3</v>
      </c>
    </row>
    <row r="908" spans="1:15" x14ac:dyDescent="0.3">
      <c r="A908" s="13">
        <v>105.753125</v>
      </c>
      <c r="B908" s="17" t="s">
        <v>138</v>
      </c>
      <c r="C908" s="17">
        <f t="shared" si="56"/>
        <v>3</v>
      </c>
      <c r="D908" s="14" t="s">
        <v>13</v>
      </c>
      <c r="E908" s="14">
        <f t="shared" si="57"/>
        <v>7</v>
      </c>
      <c r="F908" s="14" t="s">
        <v>15</v>
      </c>
      <c r="G908" s="14">
        <f t="shared" si="58"/>
        <v>2</v>
      </c>
      <c r="H908" s="14" t="s">
        <v>119</v>
      </c>
      <c r="I908" s="14" t="s">
        <v>143</v>
      </c>
      <c r="J908" s="14">
        <f t="shared" si="59"/>
        <v>3</v>
      </c>
      <c r="K908" s="9">
        <v>105.753125</v>
      </c>
      <c r="L908" s="9">
        <v>3</v>
      </c>
      <c r="M908" s="9">
        <v>7</v>
      </c>
      <c r="N908" s="9">
        <v>2</v>
      </c>
      <c r="O908" s="9">
        <v>3</v>
      </c>
    </row>
    <row r="909" spans="1:15" x14ac:dyDescent="0.3">
      <c r="A909" s="13">
        <v>100.03875000000001</v>
      </c>
      <c r="B909" s="17" t="s">
        <v>138</v>
      </c>
      <c r="C909" s="17">
        <f t="shared" si="56"/>
        <v>3</v>
      </c>
      <c r="D909" s="14" t="s">
        <v>13</v>
      </c>
      <c r="E909" s="14">
        <f t="shared" si="57"/>
        <v>7</v>
      </c>
      <c r="F909" s="14" t="s">
        <v>15</v>
      </c>
      <c r="G909" s="14">
        <f t="shared" si="58"/>
        <v>2</v>
      </c>
      <c r="H909" s="14" t="s">
        <v>119</v>
      </c>
      <c r="I909" s="14" t="s">
        <v>143</v>
      </c>
      <c r="J909" s="14">
        <f t="shared" si="59"/>
        <v>3</v>
      </c>
      <c r="K909" s="9">
        <v>100.03875000000001</v>
      </c>
      <c r="L909" s="9">
        <v>3</v>
      </c>
      <c r="M909" s="9">
        <v>7</v>
      </c>
      <c r="N909" s="9">
        <v>2</v>
      </c>
      <c r="O909" s="9">
        <v>3</v>
      </c>
    </row>
    <row r="910" spans="1:15" x14ac:dyDescent="0.3">
      <c r="A910" s="13">
        <v>107.72062499999998</v>
      </c>
      <c r="B910" s="17" t="s">
        <v>138</v>
      </c>
      <c r="C910" s="17">
        <f t="shared" si="56"/>
        <v>3</v>
      </c>
      <c r="D910" s="14" t="s">
        <v>13</v>
      </c>
      <c r="E910" s="14">
        <f t="shared" si="57"/>
        <v>7</v>
      </c>
      <c r="F910" s="14" t="s">
        <v>15</v>
      </c>
      <c r="G910" s="14">
        <f t="shared" si="58"/>
        <v>2</v>
      </c>
      <c r="H910" s="14" t="s">
        <v>119</v>
      </c>
      <c r="I910" s="14" t="s">
        <v>143</v>
      </c>
      <c r="J910" s="14">
        <f t="shared" si="59"/>
        <v>3</v>
      </c>
      <c r="K910" s="9">
        <v>107.72062499999998</v>
      </c>
      <c r="L910" s="9">
        <v>3</v>
      </c>
      <c r="M910" s="9">
        <v>7</v>
      </c>
      <c r="N910" s="9">
        <v>2</v>
      </c>
      <c r="O910" s="9">
        <v>3</v>
      </c>
    </row>
    <row r="911" spans="1:15" x14ac:dyDescent="0.3">
      <c r="A911" s="13">
        <v>108.78</v>
      </c>
      <c r="B911" s="17" t="s">
        <v>138</v>
      </c>
      <c r="C911" s="17">
        <f t="shared" si="56"/>
        <v>3</v>
      </c>
      <c r="D911" s="14" t="s">
        <v>13</v>
      </c>
      <c r="E911" s="14">
        <f t="shared" si="57"/>
        <v>7</v>
      </c>
      <c r="F911" s="14" t="s">
        <v>15</v>
      </c>
      <c r="G911" s="14">
        <f t="shared" si="58"/>
        <v>2</v>
      </c>
      <c r="H911" s="14" t="s">
        <v>119</v>
      </c>
      <c r="I911" s="14" t="s">
        <v>143</v>
      </c>
      <c r="J911" s="14">
        <f t="shared" si="59"/>
        <v>3</v>
      </c>
      <c r="K911" s="9">
        <v>108.78</v>
      </c>
      <c r="L911" s="9">
        <v>3</v>
      </c>
      <c r="M911" s="9">
        <v>7</v>
      </c>
      <c r="N911" s="9">
        <v>2</v>
      </c>
      <c r="O911" s="9">
        <v>3</v>
      </c>
    </row>
    <row r="912" spans="1:15" x14ac:dyDescent="0.3">
      <c r="A912" s="13">
        <v>106.245</v>
      </c>
      <c r="B912" s="17" t="s">
        <v>138</v>
      </c>
      <c r="C912" s="17">
        <f t="shared" si="56"/>
        <v>3</v>
      </c>
      <c r="D912" s="14" t="s">
        <v>13</v>
      </c>
      <c r="E912" s="14">
        <f t="shared" si="57"/>
        <v>7</v>
      </c>
      <c r="F912" s="14" t="s">
        <v>15</v>
      </c>
      <c r="G912" s="14">
        <f t="shared" si="58"/>
        <v>2</v>
      </c>
      <c r="H912" s="14" t="s">
        <v>119</v>
      </c>
      <c r="I912" s="14" t="s">
        <v>143</v>
      </c>
      <c r="J912" s="14">
        <f t="shared" si="59"/>
        <v>3</v>
      </c>
      <c r="K912" s="9">
        <v>106.245</v>
      </c>
      <c r="L912" s="9">
        <v>3</v>
      </c>
      <c r="M912" s="9">
        <v>7</v>
      </c>
      <c r="N912" s="9">
        <v>2</v>
      </c>
      <c r="O912" s="9">
        <v>3</v>
      </c>
    </row>
    <row r="913" spans="1:15" x14ac:dyDescent="0.3">
      <c r="A913" s="13">
        <v>80.024999999999991</v>
      </c>
      <c r="B913" s="17" t="s">
        <v>138</v>
      </c>
      <c r="C913" s="17">
        <f t="shared" si="56"/>
        <v>3</v>
      </c>
      <c r="D913" s="14" t="s">
        <v>13</v>
      </c>
      <c r="E913" s="14">
        <f t="shared" si="57"/>
        <v>7</v>
      </c>
      <c r="F913" s="14" t="s">
        <v>15</v>
      </c>
      <c r="G913" s="14">
        <f t="shared" si="58"/>
        <v>2</v>
      </c>
      <c r="H913" s="14" t="s">
        <v>119</v>
      </c>
      <c r="I913" s="14" t="s">
        <v>143</v>
      </c>
      <c r="J913" s="14">
        <f t="shared" si="59"/>
        <v>3</v>
      </c>
      <c r="K913" s="9">
        <v>80.024999999999991</v>
      </c>
      <c r="L913" s="9">
        <v>3</v>
      </c>
      <c r="M913" s="9">
        <v>7</v>
      </c>
      <c r="N913" s="9">
        <v>2</v>
      </c>
      <c r="O913" s="9">
        <v>3</v>
      </c>
    </row>
    <row r="914" spans="1:15" x14ac:dyDescent="0.3">
      <c r="A914" s="13">
        <v>104.89500000000001</v>
      </c>
      <c r="B914" s="17" t="s">
        <v>138</v>
      </c>
      <c r="C914" s="17">
        <f t="shared" si="56"/>
        <v>3</v>
      </c>
      <c r="D914" s="14" t="s">
        <v>13</v>
      </c>
      <c r="E914" s="14">
        <f t="shared" si="57"/>
        <v>7</v>
      </c>
      <c r="F914" s="14" t="s">
        <v>15</v>
      </c>
      <c r="G914" s="14">
        <f t="shared" si="58"/>
        <v>2</v>
      </c>
      <c r="H914" s="14" t="s">
        <v>119</v>
      </c>
      <c r="I914" s="14" t="s">
        <v>143</v>
      </c>
      <c r="J914" s="14">
        <f t="shared" si="59"/>
        <v>3</v>
      </c>
      <c r="K914" s="9">
        <v>104.89500000000001</v>
      </c>
      <c r="L914" s="9">
        <v>3</v>
      </c>
      <c r="M914" s="9">
        <v>7</v>
      </c>
      <c r="N914" s="9">
        <v>2</v>
      </c>
      <c r="O914" s="9">
        <v>3</v>
      </c>
    </row>
    <row r="915" spans="1:15" x14ac:dyDescent="0.3">
      <c r="A915" s="13">
        <v>73.82374999999999</v>
      </c>
      <c r="B915" s="17" t="s">
        <v>138</v>
      </c>
      <c r="C915" s="17">
        <f t="shared" si="56"/>
        <v>3</v>
      </c>
      <c r="D915" s="14" t="s">
        <v>13</v>
      </c>
      <c r="E915" s="14">
        <f t="shared" si="57"/>
        <v>7</v>
      </c>
      <c r="F915" s="14" t="s">
        <v>15</v>
      </c>
      <c r="G915" s="14">
        <f t="shared" si="58"/>
        <v>2</v>
      </c>
      <c r="H915" s="14" t="s">
        <v>119</v>
      </c>
      <c r="I915" s="14" t="s">
        <v>143</v>
      </c>
      <c r="J915" s="14">
        <f t="shared" si="59"/>
        <v>3</v>
      </c>
      <c r="K915" s="9">
        <v>73.82374999999999</v>
      </c>
      <c r="L915" s="9">
        <v>3</v>
      </c>
      <c r="M915" s="9">
        <v>7</v>
      </c>
      <c r="N915" s="9">
        <v>2</v>
      </c>
      <c r="O915" s="9">
        <v>3</v>
      </c>
    </row>
    <row r="916" spans="1:15" x14ac:dyDescent="0.3">
      <c r="A916" s="13">
        <v>106.736875</v>
      </c>
      <c r="B916" s="17" t="s">
        <v>138</v>
      </c>
      <c r="C916" s="17">
        <f t="shared" si="56"/>
        <v>3</v>
      </c>
      <c r="D916" s="14" t="s">
        <v>13</v>
      </c>
      <c r="E916" s="14">
        <f t="shared" si="57"/>
        <v>7</v>
      </c>
      <c r="F916" s="14" t="s">
        <v>15</v>
      </c>
      <c r="G916" s="14">
        <f t="shared" si="58"/>
        <v>2</v>
      </c>
      <c r="H916" s="14" t="s">
        <v>119</v>
      </c>
      <c r="I916" s="14" t="s">
        <v>143</v>
      </c>
      <c r="J916" s="14">
        <f t="shared" si="59"/>
        <v>3</v>
      </c>
      <c r="K916" s="9">
        <v>106.736875</v>
      </c>
      <c r="L916" s="9">
        <v>3</v>
      </c>
      <c r="M916" s="9">
        <v>7</v>
      </c>
      <c r="N916" s="9">
        <v>2</v>
      </c>
      <c r="O916" s="9">
        <v>3</v>
      </c>
    </row>
    <row r="917" spans="1:15" x14ac:dyDescent="0.3">
      <c r="A917" s="13">
        <v>77.658749999999998</v>
      </c>
      <c r="B917" s="17" t="s">
        <v>138</v>
      </c>
      <c r="C917" s="17">
        <f t="shared" si="56"/>
        <v>3</v>
      </c>
      <c r="D917" s="14" t="s">
        <v>13</v>
      </c>
      <c r="E917" s="14">
        <f t="shared" si="57"/>
        <v>7</v>
      </c>
      <c r="F917" s="14" t="s">
        <v>15</v>
      </c>
      <c r="G917" s="14">
        <f t="shared" si="58"/>
        <v>2</v>
      </c>
      <c r="H917" s="14" t="s">
        <v>119</v>
      </c>
      <c r="I917" s="14" t="s">
        <v>143</v>
      </c>
      <c r="J917" s="14">
        <f t="shared" si="59"/>
        <v>3</v>
      </c>
      <c r="K917" s="9">
        <v>77.658749999999998</v>
      </c>
      <c r="L917" s="9">
        <v>3</v>
      </c>
      <c r="M917" s="9">
        <v>7</v>
      </c>
      <c r="N917" s="9">
        <v>2</v>
      </c>
      <c r="O917" s="9">
        <v>3</v>
      </c>
    </row>
    <row r="918" spans="1:15" x14ac:dyDescent="0.3">
      <c r="A918" s="13">
        <v>120.01749999999998</v>
      </c>
      <c r="B918" s="17" t="s">
        <v>138</v>
      </c>
      <c r="C918" s="17">
        <f t="shared" si="56"/>
        <v>3</v>
      </c>
      <c r="D918" s="14" t="s">
        <v>13</v>
      </c>
      <c r="E918" s="14">
        <f t="shared" si="57"/>
        <v>7</v>
      </c>
      <c r="F918" s="14" t="s">
        <v>15</v>
      </c>
      <c r="G918" s="14">
        <f t="shared" si="58"/>
        <v>2</v>
      </c>
      <c r="H918" s="14" t="s">
        <v>18</v>
      </c>
      <c r="I918" s="14" t="s">
        <v>143</v>
      </c>
      <c r="J918" s="14">
        <f t="shared" si="59"/>
        <v>3</v>
      </c>
      <c r="K918" s="9">
        <v>120.01749999999998</v>
      </c>
      <c r="L918" s="9">
        <v>3</v>
      </c>
      <c r="M918" s="9">
        <v>7</v>
      </c>
      <c r="N918" s="9">
        <v>2</v>
      </c>
      <c r="O918" s="9">
        <v>3</v>
      </c>
    </row>
    <row r="919" spans="1:15" x14ac:dyDescent="0.3">
      <c r="A919" s="13">
        <v>76.7</v>
      </c>
      <c r="B919" s="17" t="s">
        <v>138</v>
      </c>
      <c r="C919" s="17">
        <f t="shared" si="56"/>
        <v>3</v>
      </c>
      <c r="D919" s="14" t="s">
        <v>13</v>
      </c>
      <c r="E919" s="14">
        <f t="shared" si="57"/>
        <v>7</v>
      </c>
      <c r="F919" s="14" t="s">
        <v>15</v>
      </c>
      <c r="G919" s="14">
        <f t="shared" si="58"/>
        <v>2</v>
      </c>
      <c r="H919" s="14" t="s">
        <v>119</v>
      </c>
      <c r="I919" s="14" t="s">
        <v>143</v>
      </c>
      <c r="J919" s="14">
        <f t="shared" si="59"/>
        <v>3</v>
      </c>
      <c r="K919" s="9">
        <v>76.7</v>
      </c>
      <c r="L919" s="9">
        <v>3</v>
      </c>
      <c r="M919" s="9">
        <v>7</v>
      </c>
      <c r="N919" s="9">
        <v>2</v>
      </c>
      <c r="O919" s="9">
        <v>3</v>
      </c>
    </row>
    <row r="920" spans="1:15" x14ac:dyDescent="0.3">
      <c r="A920" s="13">
        <v>75.741249999999994</v>
      </c>
      <c r="B920" s="17" t="s">
        <v>138</v>
      </c>
      <c r="C920" s="17">
        <f t="shared" si="56"/>
        <v>3</v>
      </c>
      <c r="D920" s="14" t="s">
        <v>13</v>
      </c>
      <c r="E920" s="14">
        <f t="shared" si="57"/>
        <v>7</v>
      </c>
      <c r="F920" s="14" t="s">
        <v>15</v>
      </c>
      <c r="G920" s="14">
        <f t="shared" si="58"/>
        <v>2</v>
      </c>
      <c r="H920" s="14" t="s">
        <v>119</v>
      </c>
      <c r="I920" s="14" t="s">
        <v>143</v>
      </c>
      <c r="J920" s="14">
        <f t="shared" si="59"/>
        <v>3</v>
      </c>
      <c r="K920" s="9">
        <v>75.741249999999994</v>
      </c>
      <c r="L920" s="9">
        <v>3</v>
      </c>
      <c r="M920" s="9">
        <v>7</v>
      </c>
      <c r="N920" s="9">
        <v>2</v>
      </c>
      <c r="O920" s="9">
        <v>3</v>
      </c>
    </row>
    <row r="921" spans="1:15" x14ac:dyDescent="0.3">
      <c r="A921" s="13">
        <v>78.617500000000007</v>
      </c>
      <c r="B921" s="17" t="s">
        <v>138</v>
      </c>
      <c r="C921" s="17">
        <f t="shared" si="56"/>
        <v>3</v>
      </c>
      <c r="D921" s="14" t="s">
        <v>13</v>
      </c>
      <c r="E921" s="14">
        <f t="shared" si="57"/>
        <v>7</v>
      </c>
      <c r="F921" s="14" t="s">
        <v>15</v>
      </c>
      <c r="G921" s="14">
        <f t="shared" si="58"/>
        <v>2</v>
      </c>
      <c r="H921" s="14" t="s">
        <v>119</v>
      </c>
      <c r="I921" s="14" t="s">
        <v>143</v>
      </c>
      <c r="J921" s="14">
        <f t="shared" si="59"/>
        <v>3</v>
      </c>
      <c r="K921" s="9">
        <v>78.617500000000007</v>
      </c>
      <c r="L921" s="9">
        <v>3</v>
      </c>
      <c r="M921" s="9">
        <v>7</v>
      </c>
      <c r="N921" s="9">
        <v>2</v>
      </c>
      <c r="O921" s="9">
        <v>3</v>
      </c>
    </row>
    <row r="922" spans="1:15" x14ac:dyDescent="0.3">
      <c r="A922" s="13">
        <v>80.257499999999993</v>
      </c>
      <c r="B922" s="17" t="s">
        <v>138</v>
      </c>
      <c r="C922" s="17">
        <f t="shared" si="56"/>
        <v>3</v>
      </c>
      <c r="D922" s="14" t="s">
        <v>13</v>
      </c>
      <c r="E922" s="14">
        <f t="shared" si="57"/>
        <v>7</v>
      </c>
      <c r="F922" s="14" t="s">
        <v>15</v>
      </c>
      <c r="G922" s="14">
        <f t="shared" si="58"/>
        <v>2</v>
      </c>
      <c r="H922" s="14" t="s">
        <v>119</v>
      </c>
      <c r="I922" s="14" t="s">
        <v>143</v>
      </c>
      <c r="J922" s="14">
        <f t="shared" si="59"/>
        <v>3</v>
      </c>
      <c r="K922" s="9">
        <v>80.257499999999993</v>
      </c>
      <c r="L922" s="9">
        <v>3</v>
      </c>
      <c r="M922" s="9">
        <v>7</v>
      </c>
      <c r="N922" s="9">
        <v>2</v>
      </c>
      <c r="O922" s="9">
        <v>3</v>
      </c>
    </row>
    <row r="923" spans="1:15" x14ac:dyDescent="0.3">
      <c r="A923" s="13">
        <v>118.05000000000001</v>
      </c>
      <c r="B923" s="17" t="s">
        <v>138</v>
      </c>
      <c r="C923" s="17">
        <f t="shared" si="56"/>
        <v>3</v>
      </c>
      <c r="D923" s="14" t="s">
        <v>13</v>
      </c>
      <c r="E923" s="14">
        <f t="shared" si="57"/>
        <v>7</v>
      </c>
      <c r="F923" s="14" t="s">
        <v>15</v>
      </c>
      <c r="G923" s="14">
        <f t="shared" si="58"/>
        <v>2</v>
      </c>
      <c r="H923" s="14" t="s">
        <v>119</v>
      </c>
      <c r="I923" s="14" t="s">
        <v>143</v>
      </c>
      <c r="J923" s="14">
        <f t="shared" si="59"/>
        <v>3</v>
      </c>
      <c r="K923" s="9">
        <v>118.05000000000001</v>
      </c>
      <c r="L923" s="9">
        <v>3</v>
      </c>
      <c r="M923" s="9">
        <v>7</v>
      </c>
      <c r="N923" s="9">
        <v>2</v>
      </c>
      <c r="O923" s="9">
        <v>3</v>
      </c>
    </row>
    <row r="924" spans="1:15" x14ac:dyDescent="0.3">
      <c r="A924" s="13">
        <v>71.90625</v>
      </c>
      <c r="B924" s="17" t="s">
        <v>138</v>
      </c>
      <c r="C924" s="17">
        <f t="shared" si="56"/>
        <v>3</v>
      </c>
      <c r="D924" s="14" t="s">
        <v>13</v>
      </c>
      <c r="E924" s="14">
        <f t="shared" si="57"/>
        <v>7</v>
      </c>
      <c r="F924" s="14" t="s">
        <v>15</v>
      </c>
      <c r="G924" s="14">
        <f t="shared" si="58"/>
        <v>2</v>
      </c>
      <c r="H924" s="14" t="s">
        <v>119</v>
      </c>
      <c r="I924" s="14" t="s">
        <v>143</v>
      </c>
      <c r="J924" s="14">
        <f t="shared" si="59"/>
        <v>3</v>
      </c>
      <c r="K924" s="9">
        <v>71.90625</v>
      </c>
      <c r="L924" s="9">
        <v>3</v>
      </c>
      <c r="M924" s="9">
        <v>7</v>
      </c>
      <c r="N924" s="9">
        <v>2</v>
      </c>
      <c r="O924" s="9">
        <v>3</v>
      </c>
    </row>
    <row r="925" spans="1:15" x14ac:dyDescent="0.3">
      <c r="A925" s="13">
        <v>115.09875000000001</v>
      </c>
      <c r="B925" s="17" t="s">
        <v>138</v>
      </c>
      <c r="C925" s="17">
        <f t="shared" si="56"/>
        <v>3</v>
      </c>
      <c r="D925" s="14" t="s">
        <v>13</v>
      </c>
      <c r="E925" s="14">
        <f t="shared" si="57"/>
        <v>7</v>
      </c>
      <c r="F925" s="14" t="s">
        <v>15</v>
      </c>
      <c r="G925" s="14">
        <f t="shared" si="58"/>
        <v>2</v>
      </c>
      <c r="H925" s="14" t="s">
        <v>119</v>
      </c>
      <c r="I925" s="14" t="s">
        <v>143</v>
      </c>
      <c r="J925" s="14">
        <f t="shared" si="59"/>
        <v>3</v>
      </c>
      <c r="K925" s="9">
        <v>115.09875000000001</v>
      </c>
      <c r="L925" s="9">
        <v>3</v>
      </c>
      <c r="M925" s="9">
        <v>7</v>
      </c>
      <c r="N925" s="9">
        <v>2</v>
      </c>
      <c r="O925" s="9">
        <v>3</v>
      </c>
    </row>
    <row r="926" spans="1:15" x14ac:dyDescent="0.3">
      <c r="A926" s="13">
        <v>113.13250000000001</v>
      </c>
      <c r="B926" s="17" t="s">
        <v>138</v>
      </c>
      <c r="C926" s="17">
        <f t="shared" si="56"/>
        <v>3</v>
      </c>
      <c r="D926" s="14" t="s">
        <v>13</v>
      </c>
      <c r="E926" s="14">
        <f t="shared" si="57"/>
        <v>7</v>
      </c>
      <c r="F926" s="14" t="s">
        <v>15</v>
      </c>
      <c r="G926" s="14">
        <f t="shared" si="58"/>
        <v>2</v>
      </c>
      <c r="H926" s="14" t="s">
        <v>119</v>
      </c>
      <c r="I926" s="14" t="s">
        <v>143</v>
      </c>
      <c r="J926" s="14">
        <f t="shared" si="59"/>
        <v>3</v>
      </c>
      <c r="K926" s="9">
        <v>113.13250000000001</v>
      </c>
      <c r="L926" s="9">
        <v>3</v>
      </c>
      <c r="M926" s="9">
        <v>7</v>
      </c>
      <c r="N926" s="9">
        <v>2</v>
      </c>
      <c r="O926" s="9">
        <v>3</v>
      </c>
    </row>
    <row r="927" spans="1:15" x14ac:dyDescent="0.3">
      <c r="A927" s="13">
        <v>110.18</v>
      </c>
      <c r="B927" s="17" t="s">
        <v>138</v>
      </c>
      <c r="C927" s="17">
        <f t="shared" si="56"/>
        <v>3</v>
      </c>
      <c r="D927" s="14" t="s">
        <v>13</v>
      </c>
      <c r="E927" s="14">
        <f t="shared" si="57"/>
        <v>7</v>
      </c>
      <c r="F927" s="14" t="s">
        <v>15</v>
      </c>
      <c r="G927" s="14">
        <f t="shared" si="58"/>
        <v>2</v>
      </c>
      <c r="H927" s="14" t="s">
        <v>119</v>
      </c>
      <c r="I927" s="14" t="s">
        <v>143</v>
      </c>
      <c r="J927" s="14">
        <f t="shared" si="59"/>
        <v>3</v>
      </c>
      <c r="K927" s="9">
        <v>110.18</v>
      </c>
      <c r="L927" s="9">
        <v>3</v>
      </c>
      <c r="M927" s="9">
        <v>7</v>
      </c>
      <c r="N927" s="9">
        <v>2</v>
      </c>
      <c r="O927" s="9">
        <v>3</v>
      </c>
    </row>
    <row r="928" spans="1:15" x14ac:dyDescent="0.3">
      <c r="A928" s="13">
        <v>92.635000000000005</v>
      </c>
      <c r="B928" s="17" t="s">
        <v>138</v>
      </c>
      <c r="C928" s="17">
        <f t="shared" si="56"/>
        <v>3</v>
      </c>
      <c r="D928" s="14" t="s">
        <v>13</v>
      </c>
      <c r="E928" s="14">
        <f t="shared" si="57"/>
        <v>7</v>
      </c>
      <c r="F928" s="14" t="s">
        <v>15</v>
      </c>
      <c r="G928" s="14">
        <f t="shared" si="58"/>
        <v>2</v>
      </c>
      <c r="H928" s="14" t="s">
        <v>119</v>
      </c>
      <c r="I928" s="14" t="s">
        <v>143</v>
      </c>
      <c r="J928" s="14">
        <f t="shared" si="59"/>
        <v>3</v>
      </c>
      <c r="K928" s="9">
        <v>92.635000000000005</v>
      </c>
      <c r="L928" s="9">
        <v>3</v>
      </c>
      <c r="M928" s="9">
        <v>7</v>
      </c>
      <c r="N928" s="9">
        <v>2</v>
      </c>
      <c r="O928" s="9">
        <v>3</v>
      </c>
    </row>
    <row r="929" spans="1:15" x14ac:dyDescent="0.3">
      <c r="A929" s="13">
        <v>102.80187500000001</v>
      </c>
      <c r="B929" s="17" t="s">
        <v>138</v>
      </c>
      <c r="C929" s="17">
        <f t="shared" si="56"/>
        <v>3</v>
      </c>
      <c r="D929" s="14" t="s">
        <v>13</v>
      </c>
      <c r="E929" s="14">
        <f t="shared" si="57"/>
        <v>7</v>
      </c>
      <c r="F929" s="14" t="s">
        <v>15</v>
      </c>
      <c r="G929" s="14">
        <f t="shared" si="58"/>
        <v>2</v>
      </c>
      <c r="H929" s="14" t="s">
        <v>119</v>
      </c>
      <c r="I929" s="14" t="s">
        <v>143</v>
      </c>
      <c r="J929" s="14">
        <f t="shared" si="59"/>
        <v>3</v>
      </c>
      <c r="K929" s="9">
        <v>102.80187500000001</v>
      </c>
      <c r="L929" s="9">
        <v>3</v>
      </c>
      <c r="M929" s="9">
        <v>7</v>
      </c>
      <c r="N929" s="9">
        <v>2</v>
      </c>
      <c r="O929" s="9">
        <v>3</v>
      </c>
    </row>
    <row r="930" spans="1:15" x14ac:dyDescent="0.3">
      <c r="A930" s="13">
        <v>102.31</v>
      </c>
      <c r="B930" s="17" t="s">
        <v>138</v>
      </c>
      <c r="C930" s="17">
        <f t="shared" si="56"/>
        <v>3</v>
      </c>
      <c r="D930" s="14" t="s">
        <v>13</v>
      </c>
      <c r="E930" s="14">
        <f t="shared" si="57"/>
        <v>7</v>
      </c>
      <c r="F930" s="14" t="s">
        <v>15</v>
      </c>
      <c r="G930" s="14">
        <f t="shared" si="58"/>
        <v>2</v>
      </c>
      <c r="H930" s="14" t="s">
        <v>119</v>
      </c>
      <c r="I930" s="14" t="s">
        <v>143</v>
      </c>
      <c r="J930" s="14">
        <f t="shared" si="59"/>
        <v>3</v>
      </c>
      <c r="K930" s="9">
        <v>102.31</v>
      </c>
      <c r="L930" s="9">
        <v>3</v>
      </c>
      <c r="M930" s="9">
        <v>7</v>
      </c>
      <c r="N930" s="9">
        <v>2</v>
      </c>
      <c r="O930" s="9">
        <v>3</v>
      </c>
    </row>
    <row r="931" spans="1:15" x14ac:dyDescent="0.3">
      <c r="A931" s="13">
        <v>99.358750000000015</v>
      </c>
      <c r="B931" s="17" t="s">
        <v>138</v>
      </c>
      <c r="C931" s="17">
        <f t="shared" si="56"/>
        <v>3</v>
      </c>
      <c r="D931" s="14" t="s">
        <v>13</v>
      </c>
      <c r="E931" s="14">
        <f t="shared" si="57"/>
        <v>7</v>
      </c>
      <c r="F931" s="14" t="s">
        <v>15</v>
      </c>
      <c r="G931" s="14">
        <f t="shared" si="58"/>
        <v>2</v>
      </c>
      <c r="H931" s="14" t="s">
        <v>119</v>
      </c>
      <c r="I931" s="14" t="s">
        <v>143</v>
      </c>
      <c r="J931" s="14">
        <f t="shared" si="59"/>
        <v>3</v>
      </c>
      <c r="K931" s="9">
        <v>99.358750000000015</v>
      </c>
      <c r="L931" s="9">
        <v>3</v>
      </c>
      <c r="M931" s="9">
        <v>7</v>
      </c>
      <c r="N931" s="9">
        <v>2</v>
      </c>
      <c r="O931" s="9">
        <v>3</v>
      </c>
    </row>
    <row r="932" spans="1:15" x14ac:dyDescent="0.3">
      <c r="A932" s="13">
        <v>97.391249999999985</v>
      </c>
      <c r="B932" s="17" t="s">
        <v>138</v>
      </c>
      <c r="C932" s="17">
        <f t="shared" si="56"/>
        <v>3</v>
      </c>
      <c r="D932" s="14" t="s">
        <v>13</v>
      </c>
      <c r="E932" s="14">
        <f t="shared" si="57"/>
        <v>7</v>
      </c>
      <c r="F932" s="14" t="s">
        <v>15</v>
      </c>
      <c r="G932" s="14">
        <f t="shared" si="58"/>
        <v>2</v>
      </c>
      <c r="H932" s="14" t="s">
        <v>119</v>
      </c>
      <c r="I932" s="14" t="s">
        <v>143</v>
      </c>
      <c r="J932" s="14">
        <f t="shared" si="59"/>
        <v>3</v>
      </c>
      <c r="K932" s="9">
        <v>97.391249999999985</v>
      </c>
      <c r="L932" s="9">
        <v>3</v>
      </c>
      <c r="M932" s="9">
        <v>7</v>
      </c>
      <c r="N932" s="9">
        <v>2</v>
      </c>
      <c r="O932" s="9">
        <v>3</v>
      </c>
    </row>
    <row r="933" spans="1:15" x14ac:dyDescent="0.3">
      <c r="A933" s="13">
        <v>108.155</v>
      </c>
      <c r="B933" s="17" t="s">
        <v>138</v>
      </c>
      <c r="C933" s="17">
        <f t="shared" si="56"/>
        <v>3</v>
      </c>
      <c r="D933" s="14" t="s">
        <v>13</v>
      </c>
      <c r="E933" s="14">
        <f t="shared" si="57"/>
        <v>7</v>
      </c>
      <c r="F933" s="14" t="s">
        <v>15</v>
      </c>
      <c r="G933" s="14">
        <f t="shared" si="58"/>
        <v>2</v>
      </c>
      <c r="H933" s="14" t="s">
        <v>119</v>
      </c>
      <c r="I933" s="14" t="s">
        <v>143</v>
      </c>
      <c r="J933" s="14">
        <f t="shared" si="59"/>
        <v>3</v>
      </c>
      <c r="K933" s="9">
        <v>108.155</v>
      </c>
      <c r="L933" s="9">
        <v>3</v>
      </c>
      <c r="M933" s="9">
        <v>7</v>
      </c>
      <c r="N933" s="9">
        <v>2</v>
      </c>
      <c r="O933" s="9">
        <v>3</v>
      </c>
    </row>
    <row r="934" spans="1:15" x14ac:dyDescent="0.3">
      <c r="A934" s="13">
        <v>100.83437499999999</v>
      </c>
      <c r="B934" s="17" t="s">
        <v>138</v>
      </c>
      <c r="C934" s="17">
        <f t="shared" si="56"/>
        <v>3</v>
      </c>
      <c r="D934" s="14" t="s">
        <v>13</v>
      </c>
      <c r="E934" s="14">
        <f t="shared" si="57"/>
        <v>7</v>
      </c>
      <c r="F934" s="14" t="s">
        <v>15</v>
      </c>
      <c r="G934" s="14">
        <f t="shared" si="58"/>
        <v>2</v>
      </c>
      <c r="H934" s="14" t="s">
        <v>119</v>
      </c>
      <c r="I934" s="14" t="s">
        <v>143</v>
      </c>
      <c r="J934" s="14">
        <f t="shared" si="59"/>
        <v>3</v>
      </c>
      <c r="K934" s="9">
        <v>100.83437499999999</v>
      </c>
      <c r="L934" s="9">
        <v>3</v>
      </c>
      <c r="M934" s="9">
        <v>7</v>
      </c>
      <c r="N934" s="9">
        <v>2</v>
      </c>
      <c r="O934" s="9">
        <v>3</v>
      </c>
    </row>
    <row r="935" spans="1:15" x14ac:dyDescent="0.3">
      <c r="A935" s="13">
        <v>100.83437499999999</v>
      </c>
      <c r="B935" s="17" t="s">
        <v>138</v>
      </c>
      <c r="C935" s="17">
        <f t="shared" si="56"/>
        <v>3</v>
      </c>
      <c r="D935" s="14" t="s">
        <v>13</v>
      </c>
      <c r="E935" s="14">
        <f t="shared" si="57"/>
        <v>7</v>
      </c>
      <c r="F935" s="14" t="s">
        <v>15</v>
      </c>
      <c r="G935" s="14">
        <f t="shared" si="58"/>
        <v>2</v>
      </c>
      <c r="H935" s="14" t="s">
        <v>119</v>
      </c>
      <c r="I935" s="14" t="s">
        <v>143</v>
      </c>
      <c r="J935" s="14">
        <f t="shared" si="59"/>
        <v>3</v>
      </c>
      <c r="K935" s="9">
        <v>100.83437499999999</v>
      </c>
      <c r="L935" s="9">
        <v>3</v>
      </c>
      <c r="M935" s="9">
        <v>7</v>
      </c>
      <c r="N935" s="9">
        <v>2</v>
      </c>
      <c r="O935" s="9">
        <v>3</v>
      </c>
    </row>
    <row r="936" spans="1:15" x14ac:dyDescent="0.3">
      <c r="A936" s="13">
        <v>97.391249999999985</v>
      </c>
      <c r="B936" s="17" t="s">
        <v>138</v>
      </c>
      <c r="C936" s="17">
        <f t="shared" si="56"/>
        <v>3</v>
      </c>
      <c r="D936" s="14" t="s">
        <v>13</v>
      </c>
      <c r="E936" s="14">
        <f t="shared" si="57"/>
        <v>7</v>
      </c>
      <c r="F936" s="14" t="s">
        <v>15</v>
      </c>
      <c r="G936" s="14">
        <f t="shared" si="58"/>
        <v>2</v>
      </c>
      <c r="H936" s="14" t="s">
        <v>119</v>
      </c>
      <c r="I936" s="14" t="s">
        <v>143</v>
      </c>
      <c r="J936" s="14">
        <f t="shared" si="59"/>
        <v>3</v>
      </c>
      <c r="K936" s="9">
        <v>97.391249999999985</v>
      </c>
      <c r="L936" s="9">
        <v>3</v>
      </c>
      <c r="M936" s="9">
        <v>7</v>
      </c>
      <c r="N936" s="9">
        <v>2</v>
      </c>
      <c r="O936" s="9">
        <v>3</v>
      </c>
    </row>
    <row r="937" spans="1:15" x14ac:dyDescent="0.3">
      <c r="A937" s="13">
        <v>96.407500000000013</v>
      </c>
      <c r="B937" s="17" t="s">
        <v>138</v>
      </c>
      <c r="C937" s="17">
        <f t="shared" si="56"/>
        <v>3</v>
      </c>
      <c r="D937" s="14" t="s">
        <v>13</v>
      </c>
      <c r="E937" s="14">
        <f t="shared" si="57"/>
        <v>7</v>
      </c>
      <c r="F937" s="14" t="s">
        <v>15</v>
      </c>
      <c r="G937" s="14">
        <f t="shared" si="58"/>
        <v>2</v>
      </c>
      <c r="H937" s="14" t="s">
        <v>119</v>
      </c>
      <c r="I937" s="14" t="s">
        <v>143</v>
      </c>
      <c r="J937" s="14">
        <f t="shared" si="59"/>
        <v>3</v>
      </c>
      <c r="K937" s="9">
        <v>96.407500000000013</v>
      </c>
      <c r="L937" s="9">
        <v>3</v>
      </c>
      <c r="M937" s="9">
        <v>7</v>
      </c>
      <c r="N937" s="9">
        <v>2</v>
      </c>
      <c r="O937" s="9">
        <v>3</v>
      </c>
    </row>
    <row r="938" spans="1:15" x14ac:dyDescent="0.3">
      <c r="A938" s="13">
        <v>96.407500000000013</v>
      </c>
      <c r="B938" s="17" t="s">
        <v>138</v>
      </c>
      <c r="C938" s="17">
        <f t="shared" si="56"/>
        <v>3</v>
      </c>
      <c r="D938" s="14" t="s">
        <v>13</v>
      </c>
      <c r="E938" s="14">
        <f t="shared" si="57"/>
        <v>7</v>
      </c>
      <c r="F938" s="14" t="s">
        <v>15</v>
      </c>
      <c r="G938" s="14">
        <f t="shared" si="58"/>
        <v>2</v>
      </c>
      <c r="H938" s="14" t="s">
        <v>119</v>
      </c>
      <c r="I938" s="14" t="s">
        <v>143</v>
      </c>
      <c r="J938" s="14">
        <f t="shared" si="59"/>
        <v>3</v>
      </c>
      <c r="K938" s="9">
        <v>96.407500000000013</v>
      </c>
      <c r="L938" s="9">
        <v>3</v>
      </c>
      <c r="M938" s="9">
        <v>7</v>
      </c>
      <c r="N938" s="9">
        <v>2</v>
      </c>
      <c r="O938" s="9">
        <v>3</v>
      </c>
    </row>
    <row r="939" spans="1:15" x14ac:dyDescent="0.3">
      <c r="A939" s="13">
        <v>97.346666666666664</v>
      </c>
      <c r="B939" s="17" t="s">
        <v>138</v>
      </c>
      <c r="C939" s="17">
        <f t="shared" si="56"/>
        <v>3</v>
      </c>
      <c r="D939" s="14" t="s">
        <v>13</v>
      </c>
      <c r="E939" s="14">
        <f t="shared" si="57"/>
        <v>7</v>
      </c>
      <c r="F939" s="14" t="s">
        <v>15</v>
      </c>
      <c r="G939" s="14">
        <f t="shared" si="58"/>
        <v>2</v>
      </c>
      <c r="H939" s="14" t="s">
        <v>119</v>
      </c>
      <c r="I939" s="14" t="s">
        <v>143</v>
      </c>
      <c r="J939" s="14">
        <f t="shared" si="59"/>
        <v>3</v>
      </c>
      <c r="K939" s="9">
        <v>97.346666666666664</v>
      </c>
      <c r="L939" s="9">
        <v>3</v>
      </c>
      <c r="M939" s="9">
        <v>7</v>
      </c>
      <c r="N939" s="9">
        <v>2</v>
      </c>
      <c r="O939" s="9">
        <v>3</v>
      </c>
    </row>
    <row r="940" spans="1:15" x14ac:dyDescent="0.3">
      <c r="A940" s="13">
        <v>104.72624999999999</v>
      </c>
      <c r="B940" s="17" t="s">
        <v>138</v>
      </c>
      <c r="C940" s="17">
        <f t="shared" si="56"/>
        <v>3</v>
      </c>
      <c r="D940" s="14" t="s">
        <v>13</v>
      </c>
      <c r="E940" s="14">
        <f t="shared" si="57"/>
        <v>7</v>
      </c>
      <c r="F940" s="14" t="s">
        <v>15</v>
      </c>
      <c r="G940" s="14">
        <f t="shared" si="58"/>
        <v>2</v>
      </c>
      <c r="H940" s="14" t="s">
        <v>119</v>
      </c>
      <c r="I940" s="14" t="s">
        <v>143</v>
      </c>
      <c r="J940" s="14">
        <f t="shared" si="59"/>
        <v>3</v>
      </c>
      <c r="K940" s="9">
        <v>104.72624999999999</v>
      </c>
      <c r="L940" s="9">
        <v>3</v>
      </c>
      <c r="M940" s="9">
        <v>7</v>
      </c>
      <c r="N940" s="9">
        <v>2</v>
      </c>
      <c r="O940" s="9">
        <v>3</v>
      </c>
    </row>
    <row r="941" spans="1:15" x14ac:dyDescent="0.3">
      <c r="A941" s="13">
        <v>95.915625000000006</v>
      </c>
      <c r="B941" s="17" t="s">
        <v>138</v>
      </c>
      <c r="C941" s="17">
        <f t="shared" si="56"/>
        <v>3</v>
      </c>
      <c r="D941" s="14" t="s">
        <v>13</v>
      </c>
      <c r="E941" s="14">
        <f t="shared" si="57"/>
        <v>7</v>
      </c>
      <c r="F941" s="14" t="s">
        <v>15</v>
      </c>
      <c r="G941" s="14">
        <f t="shared" si="58"/>
        <v>2</v>
      </c>
      <c r="H941" s="14" t="s">
        <v>119</v>
      </c>
      <c r="I941" s="14" t="s">
        <v>143</v>
      </c>
      <c r="J941" s="14">
        <f t="shared" si="59"/>
        <v>3</v>
      </c>
      <c r="K941" s="9">
        <v>95.915625000000006</v>
      </c>
      <c r="L941" s="9">
        <v>3</v>
      </c>
      <c r="M941" s="9">
        <v>7</v>
      </c>
      <c r="N941" s="9">
        <v>2</v>
      </c>
      <c r="O941" s="9">
        <v>3</v>
      </c>
    </row>
    <row r="942" spans="1:15" x14ac:dyDescent="0.3">
      <c r="A942" s="13">
        <v>97.883125000000007</v>
      </c>
      <c r="B942" s="17" t="s">
        <v>138</v>
      </c>
      <c r="C942" s="17">
        <f t="shared" si="56"/>
        <v>3</v>
      </c>
      <c r="D942" s="14" t="s">
        <v>13</v>
      </c>
      <c r="E942" s="14">
        <f t="shared" si="57"/>
        <v>7</v>
      </c>
      <c r="F942" s="14" t="s">
        <v>15</v>
      </c>
      <c r="G942" s="14">
        <f t="shared" si="58"/>
        <v>2</v>
      </c>
      <c r="H942" s="14" t="s">
        <v>119</v>
      </c>
      <c r="I942" s="14" t="s">
        <v>143</v>
      </c>
      <c r="J942" s="14">
        <f t="shared" si="59"/>
        <v>3</v>
      </c>
      <c r="K942" s="9">
        <v>97.883125000000007</v>
      </c>
      <c r="L942" s="9">
        <v>3</v>
      </c>
      <c r="M942" s="9">
        <v>7</v>
      </c>
      <c r="N942" s="9">
        <v>2</v>
      </c>
      <c r="O942" s="9">
        <v>3</v>
      </c>
    </row>
    <row r="943" spans="1:15" x14ac:dyDescent="0.3">
      <c r="A943" s="13">
        <v>96.899374999999992</v>
      </c>
      <c r="B943" s="17" t="s">
        <v>138</v>
      </c>
      <c r="C943" s="17">
        <f t="shared" si="56"/>
        <v>3</v>
      </c>
      <c r="D943" s="14" t="s">
        <v>13</v>
      </c>
      <c r="E943" s="14">
        <f t="shared" si="57"/>
        <v>7</v>
      </c>
      <c r="F943" s="14" t="s">
        <v>15</v>
      </c>
      <c r="G943" s="14">
        <f t="shared" si="58"/>
        <v>2</v>
      </c>
      <c r="H943" s="14" t="s">
        <v>119</v>
      </c>
      <c r="I943" s="14" t="s">
        <v>143</v>
      </c>
      <c r="J943" s="14">
        <f t="shared" si="59"/>
        <v>3</v>
      </c>
      <c r="K943" s="9">
        <v>96.899374999999992</v>
      </c>
      <c r="L943" s="9">
        <v>3</v>
      </c>
      <c r="M943" s="9">
        <v>7</v>
      </c>
      <c r="N943" s="9">
        <v>2</v>
      </c>
      <c r="O943" s="9">
        <v>3</v>
      </c>
    </row>
    <row r="944" spans="1:15" x14ac:dyDescent="0.3">
      <c r="A944" s="13">
        <v>97.391249999999985</v>
      </c>
      <c r="B944" s="17" t="s">
        <v>138</v>
      </c>
      <c r="C944" s="17">
        <f t="shared" si="56"/>
        <v>3</v>
      </c>
      <c r="D944" s="14" t="s">
        <v>13</v>
      </c>
      <c r="E944" s="14">
        <f t="shared" si="57"/>
        <v>7</v>
      </c>
      <c r="F944" s="14" t="s">
        <v>15</v>
      </c>
      <c r="G944" s="14">
        <f t="shared" si="58"/>
        <v>2</v>
      </c>
      <c r="H944" s="14" t="s">
        <v>119</v>
      </c>
      <c r="I944" s="14" t="s">
        <v>143</v>
      </c>
      <c r="J944" s="14">
        <f t="shared" si="59"/>
        <v>3</v>
      </c>
      <c r="K944" s="9">
        <v>97.391249999999985</v>
      </c>
      <c r="L944" s="9">
        <v>3</v>
      </c>
      <c r="M944" s="9">
        <v>7</v>
      </c>
      <c r="N944" s="9">
        <v>2</v>
      </c>
      <c r="O944" s="9">
        <v>3</v>
      </c>
    </row>
    <row r="945" spans="1:15" x14ac:dyDescent="0.3">
      <c r="A945" s="13">
        <v>98.866875000000007</v>
      </c>
      <c r="B945" s="17" t="s">
        <v>138</v>
      </c>
      <c r="C945" s="17">
        <f t="shared" si="56"/>
        <v>3</v>
      </c>
      <c r="D945" s="14" t="s">
        <v>13</v>
      </c>
      <c r="E945" s="14">
        <f t="shared" si="57"/>
        <v>7</v>
      </c>
      <c r="F945" s="14" t="s">
        <v>15</v>
      </c>
      <c r="G945" s="14">
        <f t="shared" si="58"/>
        <v>2</v>
      </c>
      <c r="H945" s="14" t="s">
        <v>119</v>
      </c>
      <c r="I945" s="14" t="s">
        <v>143</v>
      </c>
      <c r="J945" s="14">
        <f t="shared" si="59"/>
        <v>3</v>
      </c>
      <c r="K945" s="9">
        <v>98.866875000000007</v>
      </c>
      <c r="L945" s="9">
        <v>3</v>
      </c>
      <c r="M945" s="9">
        <v>7</v>
      </c>
      <c r="N945" s="9">
        <v>2</v>
      </c>
      <c r="O945" s="9">
        <v>3</v>
      </c>
    </row>
    <row r="946" spans="1:15" x14ac:dyDescent="0.3">
      <c r="A946" s="13">
        <v>107.67</v>
      </c>
      <c r="B946" s="17" t="s">
        <v>138</v>
      </c>
      <c r="C946" s="17">
        <f t="shared" si="56"/>
        <v>3</v>
      </c>
      <c r="D946" s="14" t="s">
        <v>13</v>
      </c>
      <c r="E946" s="14">
        <f t="shared" si="57"/>
        <v>7</v>
      </c>
      <c r="F946" s="14" t="s">
        <v>15</v>
      </c>
      <c r="G946" s="14">
        <f t="shared" si="58"/>
        <v>2</v>
      </c>
      <c r="H946" s="14" t="s">
        <v>119</v>
      </c>
      <c r="I946" s="14" t="s">
        <v>143</v>
      </c>
      <c r="J946" s="14">
        <f t="shared" si="59"/>
        <v>3</v>
      </c>
      <c r="K946" s="9">
        <v>107.67</v>
      </c>
      <c r="L946" s="9">
        <v>3</v>
      </c>
      <c r="M946" s="9">
        <v>7</v>
      </c>
      <c r="N946" s="9">
        <v>2</v>
      </c>
      <c r="O946" s="9">
        <v>3</v>
      </c>
    </row>
    <row r="947" spans="1:15" x14ac:dyDescent="0.3">
      <c r="A947" s="13">
        <v>85.042500000000004</v>
      </c>
      <c r="B947" s="17" t="s">
        <v>138</v>
      </c>
      <c r="C947" s="17">
        <f t="shared" si="56"/>
        <v>3</v>
      </c>
      <c r="D947" s="14" t="s">
        <v>13</v>
      </c>
      <c r="E947" s="14">
        <f t="shared" si="57"/>
        <v>7</v>
      </c>
      <c r="F947" s="14" t="s">
        <v>15</v>
      </c>
      <c r="G947" s="14">
        <f t="shared" si="58"/>
        <v>2</v>
      </c>
      <c r="H947" s="14" t="s">
        <v>119</v>
      </c>
      <c r="I947" s="14" t="s">
        <v>143</v>
      </c>
      <c r="J947" s="14">
        <f t="shared" si="59"/>
        <v>3</v>
      </c>
      <c r="K947" s="9">
        <v>85.042500000000004</v>
      </c>
      <c r="L947" s="9">
        <v>3</v>
      </c>
      <c r="M947" s="9">
        <v>7</v>
      </c>
      <c r="N947" s="9">
        <v>2</v>
      </c>
      <c r="O947" s="9">
        <v>3</v>
      </c>
    </row>
    <row r="948" spans="1:15" x14ac:dyDescent="0.3">
      <c r="A948" s="13">
        <v>75.267499999999984</v>
      </c>
      <c r="B948" s="17" t="s">
        <v>138</v>
      </c>
      <c r="C948" s="17">
        <f t="shared" si="56"/>
        <v>3</v>
      </c>
      <c r="D948" s="14" t="s">
        <v>13</v>
      </c>
      <c r="E948" s="14">
        <f t="shared" si="57"/>
        <v>7</v>
      </c>
      <c r="F948" s="14" t="s">
        <v>15</v>
      </c>
      <c r="G948" s="14">
        <f t="shared" si="58"/>
        <v>2</v>
      </c>
      <c r="H948" s="14" t="s">
        <v>119</v>
      </c>
      <c r="I948" s="14" t="s">
        <v>143</v>
      </c>
      <c r="J948" s="14">
        <f t="shared" si="59"/>
        <v>3</v>
      </c>
      <c r="K948" s="9">
        <v>75.267499999999984</v>
      </c>
      <c r="L948" s="9">
        <v>3</v>
      </c>
      <c r="M948" s="9">
        <v>7</v>
      </c>
      <c r="N948" s="9">
        <v>2</v>
      </c>
      <c r="O948" s="9">
        <v>3</v>
      </c>
    </row>
    <row r="949" spans="1:15" x14ac:dyDescent="0.3">
      <c r="A949" s="13">
        <v>93.456249999999997</v>
      </c>
      <c r="B949" s="17" t="s">
        <v>138</v>
      </c>
      <c r="C949" s="17">
        <f t="shared" si="56"/>
        <v>3</v>
      </c>
      <c r="D949" s="14" t="s">
        <v>13</v>
      </c>
      <c r="E949" s="14">
        <f t="shared" si="57"/>
        <v>7</v>
      </c>
      <c r="F949" s="14" t="s">
        <v>15</v>
      </c>
      <c r="G949" s="14">
        <f t="shared" si="58"/>
        <v>2</v>
      </c>
      <c r="H949" s="14" t="s">
        <v>119</v>
      </c>
      <c r="I949" s="14" t="s">
        <v>143</v>
      </c>
      <c r="J949" s="14">
        <f t="shared" si="59"/>
        <v>3</v>
      </c>
      <c r="K949" s="9">
        <v>93.456249999999997</v>
      </c>
      <c r="L949" s="9">
        <v>3</v>
      </c>
      <c r="M949" s="9">
        <v>7</v>
      </c>
      <c r="N949" s="9">
        <v>2</v>
      </c>
      <c r="O949" s="9">
        <v>3</v>
      </c>
    </row>
    <row r="950" spans="1:15" x14ac:dyDescent="0.3">
      <c r="A950" s="13">
        <v>93.456249999999997</v>
      </c>
      <c r="B950" s="17" t="s">
        <v>138</v>
      </c>
      <c r="C950" s="17">
        <f t="shared" si="56"/>
        <v>3</v>
      </c>
      <c r="D950" s="14" t="s">
        <v>13</v>
      </c>
      <c r="E950" s="14">
        <f t="shared" si="57"/>
        <v>7</v>
      </c>
      <c r="F950" s="14" t="s">
        <v>15</v>
      </c>
      <c r="G950" s="14">
        <f t="shared" si="58"/>
        <v>2</v>
      </c>
      <c r="H950" s="14" t="s">
        <v>119</v>
      </c>
      <c r="I950" s="14" t="s">
        <v>143</v>
      </c>
      <c r="J950" s="14">
        <f t="shared" si="59"/>
        <v>3</v>
      </c>
      <c r="K950" s="9">
        <v>93.456249999999997</v>
      </c>
      <c r="L950" s="9">
        <v>3</v>
      </c>
      <c r="M950" s="9">
        <v>7</v>
      </c>
      <c r="N950" s="9">
        <v>2</v>
      </c>
      <c r="O950" s="9">
        <v>3</v>
      </c>
    </row>
    <row r="951" spans="1:15" x14ac:dyDescent="0.3">
      <c r="A951" s="13">
        <v>107.80000000000001</v>
      </c>
      <c r="B951" s="17" t="s">
        <v>138</v>
      </c>
      <c r="C951" s="17">
        <f t="shared" si="56"/>
        <v>3</v>
      </c>
      <c r="D951" s="14" t="s">
        <v>13</v>
      </c>
      <c r="E951" s="14">
        <f t="shared" si="57"/>
        <v>7</v>
      </c>
      <c r="F951" s="14" t="s">
        <v>15</v>
      </c>
      <c r="G951" s="14">
        <f t="shared" si="58"/>
        <v>2</v>
      </c>
      <c r="H951" s="14" t="s">
        <v>119</v>
      </c>
      <c r="I951" s="14" t="s">
        <v>143</v>
      </c>
      <c r="J951" s="14">
        <f t="shared" si="59"/>
        <v>3</v>
      </c>
      <c r="K951" s="9">
        <v>107.80000000000001</v>
      </c>
      <c r="L951" s="9">
        <v>3</v>
      </c>
      <c r="M951" s="9">
        <v>7</v>
      </c>
      <c r="N951" s="9">
        <v>2</v>
      </c>
      <c r="O951" s="9">
        <v>3</v>
      </c>
    </row>
    <row r="952" spans="1:15" x14ac:dyDescent="0.3">
      <c r="A952" s="13">
        <v>100.3425</v>
      </c>
      <c r="B952" s="17" t="s">
        <v>138</v>
      </c>
      <c r="C952" s="17">
        <f t="shared" si="56"/>
        <v>3</v>
      </c>
      <c r="D952" s="14" t="s">
        <v>13</v>
      </c>
      <c r="E952" s="14">
        <f t="shared" si="57"/>
        <v>7</v>
      </c>
      <c r="F952" s="14" t="s">
        <v>15</v>
      </c>
      <c r="G952" s="14">
        <f t="shared" si="58"/>
        <v>2</v>
      </c>
      <c r="H952" s="14" t="s">
        <v>119</v>
      </c>
      <c r="I952" s="14" t="s">
        <v>143</v>
      </c>
      <c r="J952" s="14">
        <f t="shared" si="59"/>
        <v>3</v>
      </c>
      <c r="K952" s="9">
        <v>100.3425</v>
      </c>
      <c r="L952" s="9">
        <v>3</v>
      </c>
      <c r="M952" s="9">
        <v>7</v>
      </c>
      <c r="N952" s="9">
        <v>2</v>
      </c>
      <c r="O952" s="9">
        <v>3</v>
      </c>
    </row>
    <row r="953" spans="1:15" x14ac:dyDescent="0.3">
      <c r="A953" s="13">
        <v>101.81812499999999</v>
      </c>
      <c r="B953" s="17" t="s">
        <v>138</v>
      </c>
      <c r="C953" s="17">
        <f t="shared" si="56"/>
        <v>3</v>
      </c>
      <c r="D953" s="14" t="s">
        <v>13</v>
      </c>
      <c r="E953" s="14">
        <f t="shared" si="57"/>
        <v>7</v>
      </c>
      <c r="F953" s="14" t="s">
        <v>15</v>
      </c>
      <c r="G953" s="14">
        <f t="shared" si="58"/>
        <v>2</v>
      </c>
      <c r="H953" s="14" t="s">
        <v>119</v>
      </c>
      <c r="I953" s="14" t="s">
        <v>143</v>
      </c>
      <c r="J953" s="14">
        <f t="shared" si="59"/>
        <v>3</v>
      </c>
      <c r="K953" s="9">
        <v>101.81812499999999</v>
      </c>
      <c r="L953" s="9">
        <v>3</v>
      </c>
      <c r="M953" s="9">
        <v>7</v>
      </c>
      <c r="N953" s="9">
        <v>2</v>
      </c>
      <c r="O953" s="9">
        <v>3</v>
      </c>
    </row>
    <row r="954" spans="1:15" x14ac:dyDescent="0.3">
      <c r="A954" s="13">
        <v>81.965000000000003</v>
      </c>
      <c r="B954" s="17" t="s">
        <v>138</v>
      </c>
      <c r="C954" s="17">
        <f t="shared" si="56"/>
        <v>3</v>
      </c>
      <c r="D954" s="14" t="s">
        <v>13</v>
      </c>
      <c r="E954" s="14">
        <f t="shared" si="57"/>
        <v>7</v>
      </c>
      <c r="F954" s="14" t="s">
        <v>15</v>
      </c>
      <c r="G954" s="14">
        <f t="shared" si="58"/>
        <v>2</v>
      </c>
      <c r="H954" s="14" t="s">
        <v>119</v>
      </c>
      <c r="I954" s="14" t="s">
        <v>143</v>
      </c>
      <c r="J954" s="14">
        <f t="shared" si="59"/>
        <v>3</v>
      </c>
      <c r="K954" s="9">
        <v>81.965000000000003</v>
      </c>
      <c r="L954" s="9">
        <v>3</v>
      </c>
      <c r="M954" s="9">
        <v>7</v>
      </c>
      <c r="N954" s="9">
        <v>2</v>
      </c>
      <c r="O954" s="9">
        <v>3</v>
      </c>
    </row>
    <row r="955" spans="1:15" x14ac:dyDescent="0.3">
      <c r="A955" s="13">
        <v>79.278750000000002</v>
      </c>
      <c r="B955" s="17" t="s">
        <v>138</v>
      </c>
      <c r="C955" s="17">
        <f t="shared" si="56"/>
        <v>3</v>
      </c>
      <c r="D955" s="14" t="s">
        <v>13</v>
      </c>
      <c r="E955" s="14">
        <f t="shared" si="57"/>
        <v>7</v>
      </c>
      <c r="F955" s="14" t="s">
        <v>15</v>
      </c>
      <c r="G955" s="14">
        <f t="shared" si="58"/>
        <v>2</v>
      </c>
      <c r="H955" s="14" t="s">
        <v>119</v>
      </c>
      <c r="I955" s="14" t="s">
        <v>143</v>
      </c>
      <c r="J955" s="14">
        <f t="shared" si="59"/>
        <v>3</v>
      </c>
      <c r="K955" s="9">
        <v>79.278750000000002</v>
      </c>
      <c r="L955" s="9">
        <v>3</v>
      </c>
      <c r="M955" s="9">
        <v>7</v>
      </c>
      <c r="N955" s="9">
        <v>2</v>
      </c>
      <c r="O955" s="9">
        <v>3</v>
      </c>
    </row>
    <row r="956" spans="1:15" x14ac:dyDescent="0.3">
      <c r="A956" s="13">
        <v>94.931875000000005</v>
      </c>
      <c r="B956" s="17" t="s">
        <v>138</v>
      </c>
      <c r="C956" s="17">
        <f t="shared" si="56"/>
        <v>3</v>
      </c>
      <c r="D956" s="14" t="s">
        <v>13</v>
      </c>
      <c r="E956" s="14">
        <f t="shared" si="57"/>
        <v>7</v>
      </c>
      <c r="F956" s="14" t="s">
        <v>15</v>
      </c>
      <c r="G956" s="14">
        <f t="shared" si="58"/>
        <v>2</v>
      </c>
      <c r="H956" s="14" t="s">
        <v>119</v>
      </c>
      <c r="I956" s="14" t="s">
        <v>143</v>
      </c>
      <c r="J956" s="14">
        <f t="shared" si="59"/>
        <v>3</v>
      </c>
      <c r="K956" s="9">
        <v>94.931875000000005</v>
      </c>
      <c r="L956" s="9">
        <v>3</v>
      </c>
      <c r="M956" s="9">
        <v>7</v>
      </c>
      <c r="N956" s="9">
        <v>2</v>
      </c>
      <c r="O956" s="9">
        <v>3</v>
      </c>
    </row>
    <row r="957" spans="1:15" x14ac:dyDescent="0.3">
      <c r="A957" s="13">
        <v>88.383750000000006</v>
      </c>
      <c r="B957" s="17" t="s">
        <v>138</v>
      </c>
      <c r="C957" s="17">
        <f t="shared" si="56"/>
        <v>3</v>
      </c>
      <c r="D957" s="14" t="s">
        <v>13</v>
      </c>
      <c r="E957" s="14">
        <f t="shared" si="57"/>
        <v>7</v>
      </c>
      <c r="F957" s="14" t="s">
        <v>15</v>
      </c>
      <c r="G957" s="14">
        <f t="shared" si="58"/>
        <v>2</v>
      </c>
      <c r="H957" s="14" t="s">
        <v>119</v>
      </c>
      <c r="I957" s="14" t="s">
        <v>143</v>
      </c>
      <c r="J957" s="14">
        <f t="shared" si="59"/>
        <v>3</v>
      </c>
      <c r="K957" s="9">
        <v>88.383750000000006</v>
      </c>
      <c r="L957" s="9">
        <v>3</v>
      </c>
      <c r="M957" s="9">
        <v>7</v>
      </c>
      <c r="N957" s="9">
        <v>2</v>
      </c>
      <c r="O957" s="9">
        <v>3</v>
      </c>
    </row>
    <row r="958" spans="1:15" x14ac:dyDescent="0.3">
      <c r="A958" s="13">
        <v>94.931875000000005</v>
      </c>
      <c r="B958" s="17" t="s">
        <v>138</v>
      </c>
      <c r="C958" s="17">
        <f t="shared" si="56"/>
        <v>3</v>
      </c>
      <c r="D958" s="14" t="s">
        <v>13</v>
      </c>
      <c r="E958" s="14">
        <f t="shared" si="57"/>
        <v>7</v>
      </c>
      <c r="F958" s="14" t="s">
        <v>15</v>
      </c>
      <c r="G958" s="14">
        <f t="shared" si="58"/>
        <v>2</v>
      </c>
      <c r="H958" s="14" t="s">
        <v>119</v>
      </c>
      <c r="I958" s="14" t="s">
        <v>143</v>
      </c>
      <c r="J958" s="14">
        <f t="shared" si="59"/>
        <v>3</v>
      </c>
      <c r="K958" s="9">
        <v>94.931875000000005</v>
      </c>
      <c r="L958" s="9">
        <v>3</v>
      </c>
      <c r="M958" s="9">
        <v>7</v>
      </c>
      <c r="N958" s="9">
        <v>2</v>
      </c>
      <c r="O958" s="9">
        <v>3</v>
      </c>
    </row>
    <row r="959" spans="1:15" x14ac:dyDescent="0.3">
      <c r="A959" s="13">
        <v>97.883125000000007</v>
      </c>
      <c r="B959" s="17" t="s">
        <v>138</v>
      </c>
      <c r="C959" s="17">
        <f t="shared" si="56"/>
        <v>3</v>
      </c>
      <c r="D959" s="14" t="s">
        <v>13</v>
      </c>
      <c r="E959" s="14">
        <f t="shared" si="57"/>
        <v>7</v>
      </c>
      <c r="F959" s="14" t="s">
        <v>15</v>
      </c>
      <c r="G959" s="14">
        <f t="shared" si="58"/>
        <v>2</v>
      </c>
      <c r="H959" s="14" t="s">
        <v>119</v>
      </c>
      <c r="I959" s="14" t="s">
        <v>143</v>
      </c>
      <c r="J959" s="14">
        <f t="shared" si="59"/>
        <v>3</v>
      </c>
      <c r="K959" s="9">
        <v>97.883125000000007</v>
      </c>
      <c r="L959" s="9">
        <v>3</v>
      </c>
      <c r="M959" s="9">
        <v>7</v>
      </c>
      <c r="N959" s="9">
        <v>2</v>
      </c>
      <c r="O959" s="9">
        <v>3</v>
      </c>
    </row>
    <row r="960" spans="1:15" x14ac:dyDescent="0.3">
      <c r="A960" s="13">
        <v>94.931875000000005</v>
      </c>
      <c r="B960" s="17" t="s">
        <v>138</v>
      </c>
      <c r="C960" s="17">
        <f t="shared" si="56"/>
        <v>3</v>
      </c>
      <c r="D960" s="14" t="s">
        <v>13</v>
      </c>
      <c r="E960" s="14">
        <f t="shared" si="57"/>
        <v>7</v>
      </c>
      <c r="F960" s="14" t="s">
        <v>15</v>
      </c>
      <c r="G960" s="14">
        <f t="shared" si="58"/>
        <v>2</v>
      </c>
      <c r="H960" s="14" t="s">
        <v>119</v>
      </c>
      <c r="I960" s="14" t="s">
        <v>143</v>
      </c>
      <c r="J960" s="14">
        <f t="shared" si="59"/>
        <v>3</v>
      </c>
      <c r="K960" s="9">
        <v>94.931875000000005</v>
      </c>
      <c r="L960" s="9">
        <v>3</v>
      </c>
      <c r="M960" s="9">
        <v>7</v>
      </c>
      <c r="N960" s="9">
        <v>2</v>
      </c>
      <c r="O960" s="9">
        <v>3</v>
      </c>
    </row>
    <row r="961" spans="1:15" x14ac:dyDescent="0.3">
      <c r="A961" s="13">
        <v>82.110000000000014</v>
      </c>
      <c r="B961" s="17" t="s">
        <v>138</v>
      </c>
      <c r="C961" s="17">
        <f t="shared" si="56"/>
        <v>3</v>
      </c>
      <c r="D961" s="14" t="s">
        <v>13</v>
      </c>
      <c r="E961" s="14">
        <f t="shared" si="57"/>
        <v>7</v>
      </c>
      <c r="F961" s="14" t="s">
        <v>15</v>
      </c>
      <c r="G961" s="14">
        <f t="shared" si="58"/>
        <v>2</v>
      </c>
      <c r="H961" s="14" t="s">
        <v>119</v>
      </c>
      <c r="I961" s="14" t="s">
        <v>143</v>
      </c>
      <c r="J961" s="14">
        <f t="shared" si="59"/>
        <v>3</v>
      </c>
      <c r="K961" s="9">
        <v>82.110000000000014</v>
      </c>
      <c r="L961" s="9">
        <v>3</v>
      </c>
      <c r="M961" s="9">
        <v>7</v>
      </c>
      <c r="N961" s="9">
        <v>2</v>
      </c>
      <c r="O961" s="9">
        <v>3</v>
      </c>
    </row>
    <row r="962" spans="1:15" x14ac:dyDescent="0.3">
      <c r="A962" s="13">
        <v>92.268749999999997</v>
      </c>
      <c r="B962" s="17" t="s">
        <v>138</v>
      </c>
      <c r="C962" s="17">
        <f t="shared" si="56"/>
        <v>3</v>
      </c>
      <c r="D962" s="14" t="s">
        <v>13</v>
      </c>
      <c r="E962" s="14">
        <f t="shared" si="57"/>
        <v>7</v>
      </c>
      <c r="F962" s="14" t="s">
        <v>15</v>
      </c>
      <c r="G962" s="14">
        <f t="shared" si="58"/>
        <v>2</v>
      </c>
      <c r="H962" s="14" t="s">
        <v>119</v>
      </c>
      <c r="I962" s="14" t="s">
        <v>143</v>
      </c>
      <c r="J962" s="14">
        <f t="shared" si="59"/>
        <v>3</v>
      </c>
      <c r="K962" s="9">
        <v>92.268749999999997</v>
      </c>
      <c r="L962" s="9">
        <v>3</v>
      </c>
      <c r="M962" s="9">
        <v>7</v>
      </c>
      <c r="N962" s="9">
        <v>2</v>
      </c>
      <c r="O962" s="9">
        <v>3</v>
      </c>
    </row>
    <row r="963" spans="1:15" x14ac:dyDescent="0.3">
      <c r="A963" s="13">
        <v>99.358750000000015</v>
      </c>
      <c r="B963" s="17" t="s">
        <v>138</v>
      </c>
      <c r="C963" s="17">
        <f t="shared" ref="C963:C1026" si="60">IF(B963="Morning",1,IF(B963="Afternoon",2,IF(B963="Evening",3,IF(B963="late Evening",4,IF(B963="Break",5)))))</f>
        <v>3</v>
      </c>
      <c r="D963" s="14" t="s">
        <v>13</v>
      </c>
      <c r="E963" s="14">
        <f t="shared" ref="E963:E1026" si="61">IF(D963="Greetings",1,IF(D963="Break",2,IF(D963="Closing",3,IF(D963="demonstration",4,IF(D963="Hands on",5,IF(D963="Introduction",6,IF(D963="Lecture",7,IF(D963="No Activity",8,IF(D963="Peer Learning",9)))))))))</f>
        <v>7</v>
      </c>
      <c r="F963" s="14" t="s">
        <v>15</v>
      </c>
      <c r="G963" s="14">
        <f t="shared" ref="G963:G1026" si="62">IF(F963="On Campus",1,IF(F963="Off Campus",2))</f>
        <v>2</v>
      </c>
      <c r="H963" s="14" t="s">
        <v>119</v>
      </c>
      <c r="I963" s="14" t="s">
        <v>143</v>
      </c>
      <c r="J963" s="14">
        <f t="shared" ref="J963:J1026" si="63">IF(I963="Tools_Digital Drawing",1,IF(I963="Spatial Design",2,IF(I963="Technical Contexts",3)))</f>
        <v>3</v>
      </c>
      <c r="K963" s="9">
        <v>99.358750000000015</v>
      </c>
      <c r="L963" s="9">
        <v>3</v>
      </c>
      <c r="M963" s="9">
        <v>7</v>
      </c>
      <c r="N963" s="9">
        <v>2</v>
      </c>
      <c r="O963" s="9">
        <v>3</v>
      </c>
    </row>
    <row r="964" spans="1:15" x14ac:dyDescent="0.3">
      <c r="A964" s="13">
        <v>98.455000000000013</v>
      </c>
      <c r="B964" s="17" t="s">
        <v>138</v>
      </c>
      <c r="C964" s="17">
        <f t="shared" si="60"/>
        <v>3</v>
      </c>
      <c r="D964" s="14" t="s">
        <v>13</v>
      </c>
      <c r="E964" s="14">
        <f t="shared" si="61"/>
        <v>7</v>
      </c>
      <c r="F964" s="14" t="s">
        <v>15</v>
      </c>
      <c r="G964" s="14">
        <f t="shared" si="62"/>
        <v>2</v>
      </c>
      <c r="H964" s="14" t="s">
        <v>119</v>
      </c>
      <c r="I964" s="14" t="s">
        <v>143</v>
      </c>
      <c r="J964" s="14">
        <f t="shared" si="63"/>
        <v>3</v>
      </c>
      <c r="K964" s="9">
        <v>98.455000000000013</v>
      </c>
      <c r="L964" s="9">
        <v>3</v>
      </c>
      <c r="M964" s="9">
        <v>7</v>
      </c>
      <c r="N964" s="9">
        <v>2</v>
      </c>
      <c r="O964" s="9">
        <v>3</v>
      </c>
    </row>
    <row r="965" spans="1:15" x14ac:dyDescent="0.3">
      <c r="A965" s="13">
        <v>88.383750000000006</v>
      </c>
      <c r="B965" s="17" t="s">
        <v>138</v>
      </c>
      <c r="C965" s="17">
        <f t="shared" si="60"/>
        <v>3</v>
      </c>
      <c r="D965" s="14" t="s">
        <v>13</v>
      </c>
      <c r="E965" s="14">
        <f t="shared" si="61"/>
        <v>7</v>
      </c>
      <c r="F965" s="14" t="s">
        <v>15</v>
      </c>
      <c r="G965" s="14">
        <f t="shared" si="62"/>
        <v>2</v>
      </c>
      <c r="H965" s="14" t="s">
        <v>119</v>
      </c>
      <c r="I965" s="14" t="s">
        <v>143</v>
      </c>
      <c r="J965" s="14">
        <f t="shared" si="63"/>
        <v>3</v>
      </c>
      <c r="K965" s="9">
        <v>88.383750000000006</v>
      </c>
      <c r="L965" s="9">
        <v>3</v>
      </c>
      <c r="M965" s="9">
        <v>7</v>
      </c>
      <c r="N965" s="9">
        <v>2</v>
      </c>
      <c r="O965" s="9">
        <v>3</v>
      </c>
    </row>
    <row r="966" spans="1:15" x14ac:dyDescent="0.3">
      <c r="A966" s="13">
        <v>91.297500000000014</v>
      </c>
      <c r="B966" s="17" t="s">
        <v>138</v>
      </c>
      <c r="C966" s="17">
        <f t="shared" si="60"/>
        <v>3</v>
      </c>
      <c r="D966" s="14" t="s">
        <v>13</v>
      </c>
      <c r="E966" s="14">
        <f t="shared" si="61"/>
        <v>7</v>
      </c>
      <c r="F966" s="14" t="s">
        <v>15</v>
      </c>
      <c r="G966" s="14">
        <f t="shared" si="62"/>
        <v>2</v>
      </c>
      <c r="H966" s="14" t="s">
        <v>119</v>
      </c>
      <c r="I966" s="14" t="s">
        <v>143</v>
      </c>
      <c r="J966" s="14">
        <f t="shared" si="63"/>
        <v>3</v>
      </c>
      <c r="K966" s="9">
        <v>91.297500000000014</v>
      </c>
      <c r="L966" s="9">
        <v>3</v>
      </c>
      <c r="M966" s="9">
        <v>7</v>
      </c>
      <c r="N966" s="9">
        <v>2</v>
      </c>
      <c r="O966" s="9">
        <v>3</v>
      </c>
    </row>
    <row r="967" spans="1:15" x14ac:dyDescent="0.3">
      <c r="A967" s="13">
        <v>99.358750000000015</v>
      </c>
      <c r="B967" s="17" t="s">
        <v>138</v>
      </c>
      <c r="C967" s="17">
        <f t="shared" si="60"/>
        <v>3</v>
      </c>
      <c r="D967" s="14" t="s">
        <v>13</v>
      </c>
      <c r="E967" s="14">
        <f t="shared" si="61"/>
        <v>7</v>
      </c>
      <c r="F967" s="14" t="s">
        <v>15</v>
      </c>
      <c r="G967" s="14">
        <f t="shared" si="62"/>
        <v>2</v>
      </c>
      <c r="H967" s="14" t="s">
        <v>119</v>
      </c>
      <c r="I967" s="14" t="s">
        <v>143</v>
      </c>
      <c r="J967" s="14">
        <f t="shared" si="63"/>
        <v>3</v>
      </c>
      <c r="K967" s="9">
        <v>99.358750000000015</v>
      </c>
      <c r="L967" s="9">
        <v>3</v>
      </c>
      <c r="M967" s="9">
        <v>7</v>
      </c>
      <c r="N967" s="9">
        <v>2</v>
      </c>
      <c r="O967" s="9">
        <v>3</v>
      </c>
    </row>
    <row r="968" spans="1:15" x14ac:dyDescent="0.3">
      <c r="A968" s="13">
        <v>96.407500000000013</v>
      </c>
      <c r="B968" s="17" t="s">
        <v>138</v>
      </c>
      <c r="C968" s="17">
        <f t="shared" si="60"/>
        <v>3</v>
      </c>
      <c r="D968" s="14" t="s">
        <v>13</v>
      </c>
      <c r="E968" s="14">
        <f t="shared" si="61"/>
        <v>7</v>
      </c>
      <c r="F968" s="14" t="s">
        <v>15</v>
      </c>
      <c r="G968" s="14">
        <f t="shared" si="62"/>
        <v>2</v>
      </c>
      <c r="H968" s="14" t="s">
        <v>119</v>
      </c>
      <c r="I968" s="14" t="s">
        <v>143</v>
      </c>
      <c r="J968" s="14">
        <f t="shared" si="63"/>
        <v>3</v>
      </c>
      <c r="K968" s="9">
        <v>96.407500000000013</v>
      </c>
      <c r="L968" s="9">
        <v>3</v>
      </c>
      <c r="M968" s="9">
        <v>7</v>
      </c>
      <c r="N968" s="9">
        <v>2</v>
      </c>
      <c r="O968" s="9">
        <v>3</v>
      </c>
    </row>
    <row r="969" spans="1:15" x14ac:dyDescent="0.3">
      <c r="A969" s="13">
        <v>92.268749999999997</v>
      </c>
      <c r="B969" s="17" t="s">
        <v>138</v>
      </c>
      <c r="C969" s="17">
        <f t="shared" si="60"/>
        <v>3</v>
      </c>
      <c r="D969" s="14" t="s">
        <v>13</v>
      </c>
      <c r="E969" s="14">
        <f t="shared" si="61"/>
        <v>7</v>
      </c>
      <c r="F969" s="14" t="s">
        <v>15</v>
      </c>
      <c r="G969" s="14">
        <f t="shared" si="62"/>
        <v>2</v>
      </c>
      <c r="H969" s="14" t="s">
        <v>119</v>
      </c>
      <c r="I969" s="14" t="s">
        <v>143</v>
      </c>
      <c r="J969" s="14">
        <f t="shared" si="63"/>
        <v>3</v>
      </c>
      <c r="K969" s="9">
        <v>92.268749999999997</v>
      </c>
      <c r="L969" s="9">
        <v>3</v>
      </c>
      <c r="M969" s="9">
        <v>7</v>
      </c>
      <c r="N969" s="9">
        <v>2</v>
      </c>
      <c r="O969" s="9">
        <v>3</v>
      </c>
    </row>
    <row r="970" spans="1:15" x14ac:dyDescent="0.3">
      <c r="A970" s="13">
        <v>94.44</v>
      </c>
      <c r="B970" s="17" t="s">
        <v>138</v>
      </c>
      <c r="C970" s="17">
        <f t="shared" si="60"/>
        <v>3</v>
      </c>
      <c r="D970" s="14" t="s">
        <v>13</v>
      </c>
      <c r="E970" s="14">
        <f t="shared" si="61"/>
        <v>7</v>
      </c>
      <c r="F970" s="14" t="s">
        <v>15</v>
      </c>
      <c r="G970" s="14">
        <f t="shared" si="62"/>
        <v>2</v>
      </c>
      <c r="H970" s="14" t="s">
        <v>119</v>
      </c>
      <c r="I970" s="14" t="s">
        <v>143</v>
      </c>
      <c r="J970" s="14">
        <f t="shared" si="63"/>
        <v>3</v>
      </c>
      <c r="K970" s="9">
        <v>94.44</v>
      </c>
      <c r="L970" s="9">
        <v>3</v>
      </c>
      <c r="M970" s="9">
        <v>7</v>
      </c>
      <c r="N970" s="9">
        <v>2</v>
      </c>
      <c r="O970" s="9">
        <v>3</v>
      </c>
    </row>
    <row r="971" spans="1:15" x14ac:dyDescent="0.3">
      <c r="A971" s="13">
        <v>93.240000000000009</v>
      </c>
      <c r="B971" s="17" t="s">
        <v>138</v>
      </c>
      <c r="C971" s="17">
        <f t="shared" si="60"/>
        <v>3</v>
      </c>
      <c r="D971" s="14" t="s">
        <v>13</v>
      </c>
      <c r="E971" s="14">
        <f t="shared" si="61"/>
        <v>7</v>
      </c>
      <c r="F971" s="14" t="s">
        <v>15</v>
      </c>
      <c r="G971" s="14">
        <f t="shared" si="62"/>
        <v>2</v>
      </c>
      <c r="H971" s="14" t="s">
        <v>119</v>
      </c>
      <c r="I971" s="14" t="s">
        <v>143</v>
      </c>
      <c r="J971" s="14">
        <f t="shared" si="63"/>
        <v>3</v>
      </c>
      <c r="K971" s="9">
        <v>93.240000000000009</v>
      </c>
      <c r="L971" s="9">
        <v>3</v>
      </c>
      <c r="M971" s="9">
        <v>7</v>
      </c>
      <c r="N971" s="9">
        <v>2</v>
      </c>
      <c r="O971" s="9">
        <v>3</v>
      </c>
    </row>
    <row r="972" spans="1:15" x14ac:dyDescent="0.3">
      <c r="A972" s="13">
        <v>91.297500000000014</v>
      </c>
      <c r="B972" s="17" t="s">
        <v>138</v>
      </c>
      <c r="C972" s="17">
        <f t="shared" si="60"/>
        <v>3</v>
      </c>
      <c r="D972" s="14" t="s">
        <v>13</v>
      </c>
      <c r="E972" s="14">
        <f t="shared" si="61"/>
        <v>7</v>
      </c>
      <c r="F972" s="14" t="s">
        <v>15</v>
      </c>
      <c r="G972" s="14">
        <f t="shared" si="62"/>
        <v>2</v>
      </c>
      <c r="H972" s="14" t="s">
        <v>119</v>
      </c>
      <c r="I972" s="14" t="s">
        <v>143</v>
      </c>
      <c r="J972" s="14">
        <f t="shared" si="63"/>
        <v>3</v>
      </c>
      <c r="K972" s="9">
        <v>91.297500000000014</v>
      </c>
      <c r="L972" s="9">
        <v>3</v>
      </c>
      <c r="M972" s="9">
        <v>7</v>
      </c>
      <c r="N972" s="9">
        <v>2</v>
      </c>
      <c r="O972" s="9">
        <v>3</v>
      </c>
    </row>
    <row r="973" spans="1:15" x14ac:dyDescent="0.3">
      <c r="A973" s="13">
        <v>91.297500000000014</v>
      </c>
      <c r="B973" s="17" t="s">
        <v>138</v>
      </c>
      <c r="C973" s="17">
        <f t="shared" si="60"/>
        <v>3</v>
      </c>
      <c r="D973" s="14" t="s">
        <v>13</v>
      </c>
      <c r="E973" s="14">
        <f t="shared" si="61"/>
        <v>7</v>
      </c>
      <c r="F973" s="14" t="s">
        <v>15</v>
      </c>
      <c r="G973" s="14">
        <f t="shared" si="62"/>
        <v>2</v>
      </c>
      <c r="H973" s="14" t="s">
        <v>119</v>
      </c>
      <c r="I973" s="14" t="s">
        <v>143</v>
      </c>
      <c r="J973" s="14">
        <f t="shared" si="63"/>
        <v>3</v>
      </c>
      <c r="K973" s="9">
        <v>91.297500000000014</v>
      </c>
      <c r="L973" s="9">
        <v>3</v>
      </c>
      <c r="M973" s="9">
        <v>7</v>
      </c>
      <c r="N973" s="9">
        <v>2</v>
      </c>
      <c r="O973" s="9">
        <v>3</v>
      </c>
    </row>
    <row r="974" spans="1:15" x14ac:dyDescent="0.3">
      <c r="A974" s="13">
        <v>92.268749999999997</v>
      </c>
      <c r="B974" s="17" t="s">
        <v>138</v>
      </c>
      <c r="C974" s="17">
        <f t="shared" si="60"/>
        <v>3</v>
      </c>
      <c r="D974" s="14" t="s">
        <v>13</v>
      </c>
      <c r="E974" s="14">
        <f t="shared" si="61"/>
        <v>7</v>
      </c>
      <c r="F974" s="14" t="s">
        <v>15</v>
      </c>
      <c r="G974" s="14">
        <f t="shared" si="62"/>
        <v>2</v>
      </c>
      <c r="H974" s="14" t="s">
        <v>119</v>
      </c>
      <c r="I974" s="14" t="s">
        <v>143</v>
      </c>
      <c r="J974" s="14">
        <f t="shared" si="63"/>
        <v>3</v>
      </c>
      <c r="K974" s="9">
        <v>92.268749999999997</v>
      </c>
      <c r="L974" s="9">
        <v>3</v>
      </c>
      <c r="M974" s="9">
        <v>7</v>
      </c>
      <c r="N974" s="9">
        <v>2</v>
      </c>
      <c r="O974" s="9">
        <v>3</v>
      </c>
    </row>
    <row r="975" spans="1:15" x14ac:dyDescent="0.3">
      <c r="A975" s="13">
        <v>94.931875000000005</v>
      </c>
      <c r="B975" s="17" t="s">
        <v>138</v>
      </c>
      <c r="C975" s="17">
        <f t="shared" si="60"/>
        <v>3</v>
      </c>
      <c r="D975" s="14" t="s">
        <v>13</v>
      </c>
      <c r="E975" s="14">
        <f t="shared" si="61"/>
        <v>7</v>
      </c>
      <c r="F975" s="14" t="s">
        <v>15</v>
      </c>
      <c r="G975" s="14">
        <f t="shared" si="62"/>
        <v>2</v>
      </c>
      <c r="H975" s="14" t="s">
        <v>119</v>
      </c>
      <c r="I975" s="14" t="s">
        <v>143</v>
      </c>
      <c r="J975" s="14">
        <f t="shared" si="63"/>
        <v>3</v>
      </c>
      <c r="K975" s="9">
        <v>94.931875000000005</v>
      </c>
      <c r="L975" s="9">
        <v>3</v>
      </c>
      <c r="M975" s="9">
        <v>7</v>
      </c>
      <c r="N975" s="9">
        <v>2</v>
      </c>
      <c r="O975" s="9">
        <v>3</v>
      </c>
    </row>
    <row r="976" spans="1:15" x14ac:dyDescent="0.3">
      <c r="A976" s="13">
        <v>91.297500000000014</v>
      </c>
      <c r="B976" s="17" t="s">
        <v>138</v>
      </c>
      <c r="C976" s="17">
        <f t="shared" si="60"/>
        <v>3</v>
      </c>
      <c r="D976" s="14" t="s">
        <v>13</v>
      </c>
      <c r="E976" s="14">
        <f t="shared" si="61"/>
        <v>7</v>
      </c>
      <c r="F976" s="14" t="s">
        <v>15</v>
      </c>
      <c r="G976" s="14">
        <f t="shared" si="62"/>
        <v>2</v>
      </c>
      <c r="H976" s="14" t="s">
        <v>119</v>
      </c>
      <c r="I976" s="14" t="s">
        <v>143</v>
      </c>
      <c r="J976" s="14">
        <f t="shared" si="63"/>
        <v>3</v>
      </c>
      <c r="K976" s="9">
        <v>91.297500000000014</v>
      </c>
      <c r="L976" s="9">
        <v>3</v>
      </c>
      <c r="M976" s="9">
        <v>7</v>
      </c>
      <c r="N976" s="9">
        <v>2</v>
      </c>
      <c r="O976" s="9">
        <v>3</v>
      </c>
    </row>
    <row r="977" spans="1:15" x14ac:dyDescent="0.3">
      <c r="A977" s="13">
        <v>93.456249999999997</v>
      </c>
      <c r="B977" s="17" t="s">
        <v>138</v>
      </c>
      <c r="C977" s="17">
        <f t="shared" si="60"/>
        <v>3</v>
      </c>
      <c r="D977" s="14" t="s">
        <v>13</v>
      </c>
      <c r="E977" s="14">
        <f t="shared" si="61"/>
        <v>7</v>
      </c>
      <c r="F977" s="14" t="s">
        <v>15</v>
      </c>
      <c r="G977" s="14">
        <f t="shared" si="62"/>
        <v>2</v>
      </c>
      <c r="H977" s="14" t="s">
        <v>119</v>
      </c>
      <c r="I977" s="14" t="s">
        <v>143</v>
      </c>
      <c r="J977" s="14">
        <f t="shared" si="63"/>
        <v>3</v>
      </c>
      <c r="K977" s="9">
        <v>93.456249999999997</v>
      </c>
      <c r="L977" s="9">
        <v>3</v>
      </c>
      <c r="M977" s="9">
        <v>7</v>
      </c>
      <c r="N977" s="9">
        <v>2</v>
      </c>
      <c r="O977" s="9">
        <v>3</v>
      </c>
    </row>
    <row r="978" spans="1:15" x14ac:dyDescent="0.3">
      <c r="A978" s="13">
        <v>101.36499999999999</v>
      </c>
      <c r="B978" s="17" t="s">
        <v>138</v>
      </c>
      <c r="C978" s="17">
        <f t="shared" si="60"/>
        <v>3</v>
      </c>
      <c r="D978" s="14" t="s">
        <v>13</v>
      </c>
      <c r="E978" s="14">
        <f t="shared" si="61"/>
        <v>7</v>
      </c>
      <c r="F978" s="14" t="s">
        <v>15</v>
      </c>
      <c r="G978" s="14">
        <f t="shared" si="62"/>
        <v>2</v>
      </c>
      <c r="H978" s="14" t="s">
        <v>119</v>
      </c>
      <c r="I978" s="14" t="s">
        <v>143</v>
      </c>
      <c r="J978" s="14">
        <f t="shared" si="63"/>
        <v>3</v>
      </c>
      <c r="K978" s="9">
        <v>101.36499999999999</v>
      </c>
      <c r="L978" s="9">
        <v>3</v>
      </c>
      <c r="M978" s="9">
        <v>7</v>
      </c>
      <c r="N978" s="9">
        <v>2</v>
      </c>
      <c r="O978" s="9">
        <v>3</v>
      </c>
    </row>
    <row r="979" spans="1:15" x14ac:dyDescent="0.3">
      <c r="A979" s="13">
        <v>88.045625000000001</v>
      </c>
      <c r="B979" s="17" t="s">
        <v>138</v>
      </c>
      <c r="C979" s="17">
        <f t="shared" si="60"/>
        <v>3</v>
      </c>
      <c r="D979" s="14" t="s">
        <v>13</v>
      </c>
      <c r="E979" s="14">
        <f t="shared" si="61"/>
        <v>7</v>
      </c>
      <c r="F979" s="14" t="s">
        <v>15</v>
      </c>
      <c r="G979" s="14">
        <f t="shared" si="62"/>
        <v>2</v>
      </c>
      <c r="H979" s="14" t="s">
        <v>119</v>
      </c>
      <c r="I979" s="14" t="s">
        <v>143</v>
      </c>
      <c r="J979" s="14">
        <f t="shared" si="63"/>
        <v>3</v>
      </c>
      <c r="K979" s="9">
        <v>88.045625000000001</v>
      </c>
      <c r="L979" s="9">
        <v>3</v>
      </c>
      <c r="M979" s="9">
        <v>7</v>
      </c>
      <c r="N979" s="9">
        <v>2</v>
      </c>
      <c r="O979" s="9">
        <v>3</v>
      </c>
    </row>
    <row r="980" spans="1:15" x14ac:dyDescent="0.3">
      <c r="A980" s="13">
        <v>87.553750000000008</v>
      </c>
      <c r="B980" s="17" t="s">
        <v>138</v>
      </c>
      <c r="C980" s="17">
        <f t="shared" si="60"/>
        <v>3</v>
      </c>
      <c r="D980" s="14" t="s">
        <v>13</v>
      </c>
      <c r="E980" s="14">
        <f t="shared" si="61"/>
        <v>7</v>
      </c>
      <c r="F980" s="14" t="s">
        <v>15</v>
      </c>
      <c r="G980" s="14">
        <f t="shared" si="62"/>
        <v>2</v>
      </c>
      <c r="H980" s="14" t="s">
        <v>119</v>
      </c>
      <c r="I980" s="14" t="s">
        <v>143</v>
      </c>
      <c r="J980" s="14">
        <f t="shared" si="63"/>
        <v>3</v>
      </c>
      <c r="K980" s="9">
        <v>87.553750000000008</v>
      </c>
      <c r="L980" s="9">
        <v>3</v>
      </c>
      <c r="M980" s="9">
        <v>7</v>
      </c>
      <c r="N980" s="9">
        <v>2</v>
      </c>
      <c r="O980" s="9">
        <v>3</v>
      </c>
    </row>
    <row r="981" spans="1:15" x14ac:dyDescent="0.3">
      <c r="A981" s="13">
        <v>90.996875000000003</v>
      </c>
      <c r="B981" s="17" t="s">
        <v>138</v>
      </c>
      <c r="C981" s="17">
        <f t="shared" si="60"/>
        <v>3</v>
      </c>
      <c r="D981" s="14" t="s">
        <v>13</v>
      </c>
      <c r="E981" s="14">
        <f t="shared" si="61"/>
        <v>7</v>
      </c>
      <c r="F981" s="14" t="s">
        <v>15</v>
      </c>
      <c r="G981" s="14">
        <f t="shared" si="62"/>
        <v>2</v>
      </c>
      <c r="H981" s="14" t="s">
        <v>119</v>
      </c>
      <c r="I981" s="14" t="s">
        <v>143</v>
      </c>
      <c r="J981" s="14">
        <f t="shared" si="63"/>
        <v>3</v>
      </c>
      <c r="K981" s="9">
        <v>90.996875000000003</v>
      </c>
      <c r="L981" s="9">
        <v>3</v>
      </c>
      <c r="M981" s="9">
        <v>7</v>
      </c>
      <c r="N981" s="9">
        <v>2</v>
      </c>
      <c r="O981" s="9">
        <v>3</v>
      </c>
    </row>
    <row r="982" spans="1:15" x14ac:dyDescent="0.3">
      <c r="A982" s="13">
        <v>87.061875000000015</v>
      </c>
      <c r="B982" s="17" t="s">
        <v>138</v>
      </c>
      <c r="C982" s="17">
        <f t="shared" si="60"/>
        <v>3</v>
      </c>
      <c r="D982" s="14" t="s">
        <v>13</v>
      </c>
      <c r="E982" s="14">
        <f t="shared" si="61"/>
        <v>7</v>
      </c>
      <c r="F982" s="14" t="s">
        <v>15</v>
      </c>
      <c r="G982" s="14">
        <f t="shared" si="62"/>
        <v>2</v>
      </c>
      <c r="H982" s="14" t="s">
        <v>119</v>
      </c>
      <c r="I982" s="14" t="s">
        <v>143</v>
      </c>
      <c r="J982" s="14">
        <f t="shared" si="63"/>
        <v>3</v>
      </c>
      <c r="K982" s="9">
        <v>87.061875000000015</v>
      </c>
      <c r="L982" s="9">
        <v>3</v>
      </c>
      <c r="M982" s="9">
        <v>7</v>
      </c>
      <c r="N982" s="9">
        <v>2</v>
      </c>
      <c r="O982" s="9">
        <v>3</v>
      </c>
    </row>
    <row r="983" spans="1:15" x14ac:dyDescent="0.3">
      <c r="A983" s="13">
        <v>90.013125000000002</v>
      </c>
      <c r="B983" s="17" t="s">
        <v>138</v>
      </c>
      <c r="C983" s="17">
        <f t="shared" si="60"/>
        <v>3</v>
      </c>
      <c r="D983" s="14" t="s">
        <v>13</v>
      </c>
      <c r="E983" s="14">
        <f t="shared" si="61"/>
        <v>7</v>
      </c>
      <c r="F983" s="14" t="s">
        <v>15</v>
      </c>
      <c r="G983" s="14">
        <f t="shared" si="62"/>
        <v>2</v>
      </c>
      <c r="H983" s="14" t="s">
        <v>119</v>
      </c>
      <c r="I983" s="14" t="s">
        <v>143</v>
      </c>
      <c r="J983" s="14">
        <f t="shared" si="63"/>
        <v>3</v>
      </c>
      <c r="K983" s="9">
        <v>90.013125000000002</v>
      </c>
      <c r="L983" s="9">
        <v>3</v>
      </c>
      <c r="M983" s="9">
        <v>7</v>
      </c>
      <c r="N983" s="9">
        <v>2</v>
      </c>
      <c r="O983" s="9">
        <v>3</v>
      </c>
    </row>
    <row r="984" spans="1:15" x14ac:dyDescent="0.3">
      <c r="A984" s="13">
        <v>98.455000000000013</v>
      </c>
      <c r="B984" s="17" t="s">
        <v>138</v>
      </c>
      <c r="C984" s="17">
        <f t="shared" si="60"/>
        <v>3</v>
      </c>
      <c r="D984" s="14" t="s">
        <v>13</v>
      </c>
      <c r="E984" s="14">
        <f t="shared" si="61"/>
        <v>7</v>
      </c>
      <c r="F984" s="14" t="s">
        <v>15</v>
      </c>
      <c r="G984" s="14">
        <f t="shared" si="62"/>
        <v>2</v>
      </c>
      <c r="H984" s="14" t="s">
        <v>119</v>
      </c>
      <c r="I984" s="14" t="s">
        <v>143</v>
      </c>
      <c r="J984" s="14">
        <f t="shared" si="63"/>
        <v>3</v>
      </c>
      <c r="K984" s="9">
        <v>98.455000000000013</v>
      </c>
      <c r="L984" s="9">
        <v>3</v>
      </c>
      <c r="M984" s="9">
        <v>7</v>
      </c>
      <c r="N984" s="9">
        <v>2</v>
      </c>
      <c r="O984" s="9">
        <v>3</v>
      </c>
    </row>
    <row r="985" spans="1:15" x14ac:dyDescent="0.3">
      <c r="A985" s="13">
        <v>79.642500000000013</v>
      </c>
      <c r="B985" s="17" t="s">
        <v>138</v>
      </c>
      <c r="C985" s="17">
        <f t="shared" si="60"/>
        <v>3</v>
      </c>
      <c r="D985" s="14" t="s">
        <v>13</v>
      </c>
      <c r="E985" s="14">
        <f t="shared" si="61"/>
        <v>7</v>
      </c>
      <c r="F985" s="14" t="s">
        <v>15</v>
      </c>
      <c r="G985" s="14">
        <f t="shared" si="62"/>
        <v>2</v>
      </c>
      <c r="H985" s="14" t="s">
        <v>119</v>
      </c>
      <c r="I985" s="14" t="s">
        <v>143</v>
      </c>
      <c r="J985" s="14">
        <f t="shared" si="63"/>
        <v>3</v>
      </c>
      <c r="K985" s="9">
        <v>79.642500000000013</v>
      </c>
      <c r="L985" s="9">
        <v>3</v>
      </c>
      <c r="M985" s="9">
        <v>7</v>
      </c>
      <c r="N985" s="9">
        <v>2</v>
      </c>
      <c r="O985" s="9">
        <v>3</v>
      </c>
    </row>
    <row r="986" spans="1:15" x14ac:dyDescent="0.3">
      <c r="A986" s="13">
        <v>86.441250000000011</v>
      </c>
      <c r="B986" s="17" t="s">
        <v>138</v>
      </c>
      <c r="C986" s="17">
        <f t="shared" si="60"/>
        <v>3</v>
      </c>
      <c r="D986" s="14" t="s">
        <v>13</v>
      </c>
      <c r="E986" s="14">
        <f t="shared" si="61"/>
        <v>7</v>
      </c>
      <c r="F986" s="14" t="s">
        <v>15</v>
      </c>
      <c r="G986" s="14">
        <f t="shared" si="62"/>
        <v>2</v>
      </c>
      <c r="H986" s="14" t="s">
        <v>119</v>
      </c>
      <c r="I986" s="14" t="s">
        <v>143</v>
      </c>
      <c r="J986" s="14">
        <f t="shared" si="63"/>
        <v>3</v>
      </c>
      <c r="K986" s="9">
        <v>86.441250000000011</v>
      </c>
      <c r="L986" s="9">
        <v>3</v>
      </c>
      <c r="M986" s="9">
        <v>7</v>
      </c>
      <c r="N986" s="9">
        <v>2</v>
      </c>
      <c r="O986" s="9">
        <v>3</v>
      </c>
    </row>
    <row r="987" spans="1:15" x14ac:dyDescent="0.3">
      <c r="A987" s="13">
        <v>91.980624999999989</v>
      </c>
      <c r="B987" s="17" t="s">
        <v>138</v>
      </c>
      <c r="C987" s="17">
        <f t="shared" si="60"/>
        <v>3</v>
      </c>
      <c r="D987" s="14" t="s">
        <v>13</v>
      </c>
      <c r="E987" s="14">
        <f t="shared" si="61"/>
        <v>7</v>
      </c>
      <c r="F987" s="14" t="s">
        <v>15</v>
      </c>
      <c r="G987" s="14">
        <f t="shared" si="62"/>
        <v>2</v>
      </c>
      <c r="H987" s="14" t="s">
        <v>119</v>
      </c>
      <c r="I987" s="14" t="s">
        <v>143</v>
      </c>
      <c r="J987" s="14">
        <f t="shared" si="63"/>
        <v>3</v>
      </c>
      <c r="K987" s="9">
        <v>91.980624999999989</v>
      </c>
      <c r="L987" s="9">
        <v>3</v>
      </c>
      <c r="M987" s="9">
        <v>7</v>
      </c>
      <c r="N987" s="9">
        <v>2</v>
      </c>
      <c r="O987" s="9">
        <v>3</v>
      </c>
    </row>
    <row r="988" spans="1:15" x14ac:dyDescent="0.3">
      <c r="A988" s="13">
        <v>92.964375000000004</v>
      </c>
      <c r="B988" s="17" t="s">
        <v>138</v>
      </c>
      <c r="C988" s="17">
        <f t="shared" si="60"/>
        <v>3</v>
      </c>
      <c r="D988" s="14" t="s">
        <v>13</v>
      </c>
      <c r="E988" s="14">
        <f t="shared" si="61"/>
        <v>7</v>
      </c>
      <c r="F988" s="14" t="s">
        <v>15</v>
      </c>
      <c r="G988" s="14">
        <f t="shared" si="62"/>
        <v>2</v>
      </c>
      <c r="H988" s="14" t="s">
        <v>119</v>
      </c>
      <c r="I988" s="14" t="s">
        <v>143</v>
      </c>
      <c r="J988" s="14">
        <f t="shared" si="63"/>
        <v>3</v>
      </c>
      <c r="K988" s="9">
        <v>92.964375000000004</v>
      </c>
      <c r="L988" s="9">
        <v>3</v>
      </c>
      <c r="M988" s="9">
        <v>7</v>
      </c>
      <c r="N988" s="9">
        <v>2</v>
      </c>
      <c r="O988" s="9">
        <v>3</v>
      </c>
    </row>
    <row r="989" spans="1:15" x14ac:dyDescent="0.3">
      <c r="A989" s="13">
        <v>88.383750000000006</v>
      </c>
      <c r="B989" s="17" t="s">
        <v>138</v>
      </c>
      <c r="C989" s="17">
        <f t="shared" si="60"/>
        <v>3</v>
      </c>
      <c r="D989" s="14" t="s">
        <v>13</v>
      </c>
      <c r="E989" s="14">
        <f t="shared" si="61"/>
        <v>7</v>
      </c>
      <c r="F989" s="14" t="s">
        <v>15</v>
      </c>
      <c r="G989" s="14">
        <f t="shared" si="62"/>
        <v>2</v>
      </c>
      <c r="H989" s="14" t="s">
        <v>119</v>
      </c>
      <c r="I989" s="14" t="s">
        <v>143</v>
      </c>
      <c r="J989" s="14">
        <f t="shared" si="63"/>
        <v>3</v>
      </c>
      <c r="K989" s="9">
        <v>88.383750000000006</v>
      </c>
      <c r="L989" s="9">
        <v>3</v>
      </c>
      <c r="M989" s="9">
        <v>7</v>
      </c>
      <c r="N989" s="9">
        <v>2</v>
      </c>
      <c r="O989" s="9">
        <v>3</v>
      </c>
    </row>
    <row r="990" spans="1:15" x14ac:dyDescent="0.3">
      <c r="A990" s="13">
        <v>100.94</v>
      </c>
      <c r="B990" s="17" t="s">
        <v>138</v>
      </c>
      <c r="C990" s="17">
        <f t="shared" si="60"/>
        <v>3</v>
      </c>
      <c r="D990" s="14" t="s">
        <v>13</v>
      </c>
      <c r="E990" s="14">
        <f t="shared" si="61"/>
        <v>7</v>
      </c>
      <c r="F990" s="14" t="s">
        <v>15</v>
      </c>
      <c r="G990" s="14">
        <f t="shared" si="62"/>
        <v>2</v>
      </c>
      <c r="H990" s="14" t="s">
        <v>119</v>
      </c>
      <c r="I990" s="14" t="s">
        <v>143</v>
      </c>
      <c r="J990" s="14">
        <f t="shared" si="63"/>
        <v>3</v>
      </c>
      <c r="K990" s="9">
        <v>100.94</v>
      </c>
      <c r="L990" s="9">
        <v>3</v>
      </c>
      <c r="M990" s="9">
        <v>7</v>
      </c>
      <c r="N990" s="9">
        <v>2</v>
      </c>
      <c r="O990" s="9">
        <v>3</v>
      </c>
    </row>
    <row r="991" spans="1:15" x14ac:dyDescent="0.3">
      <c r="A991" s="13">
        <v>95.915625000000006</v>
      </c>
      <c r="B991" s="17" t="s">
        <v>138</v>
      </c>
      <c r="C991" s="17">
        <f t="shared" si="60"/>
        <v>3</v>
      </c>
      <c r="D991" s="14" t="s">
        <v>13</v>
      </c>
      <c r="E991" s="14">
        <f t="shared" si="61"/>
        <v>7</v>
      </c>
      <c r="F991" s="14" t="s">
        <v>15</v>
      </c>
      <c r="G991" s="14">
        <f t="shared" si="62"/>
        <v>2</v>
      </c>
      <c r="H991" s="14" t="s">
        <v>119</v>
      </c>
      <c r="I991" s="14" t="s">
        <v>143</v>
      </c>
      <c r="J991" s="14">
        <f t="shared" si="63"/>
        <v>3</v>
      </c>
      <c r="K991" s="9">
        <v>95.915625000000006</v>
      </c>
      <c r="L991" s="9">
        <v>3</v>
      </c>
      <c r="M991" s="9">
        <v>7</v>
      </c>
      <c r="N991" s="9">
        <v>2</v>
      </c>
      <c r="O991" s="9">
        <v>3</v>
      </c>
    </row>
    <row r="992" spans="1:15" x14ac:dyDescent="0.3">
      <c r="A992" s="13">
        <v>78.617500000000007</v>
      </c>
      <c r="B992" s="17" t="s">
        <v>138</v>
      </c>
      <c r="C992" s="17">
        <f t="shared" si="60"/>
        <v>3</v>
      </c>
      <c r="D992" s="14" t="s">
        <v>13</v>
      </c>
      <c r="E992" s="14">
        <f t="shared" si="61"/>
        <v>7</v>
      </c>
      <c r="F992" s="14" t="s">
        <v>15</v>
      </c>
      <c r="G992" s="14">
        <f t="shared" si="62"/>
        <v>2</v>
      </c>
      <c r="H992" s="14" t="s">
        <v>119</v>
      </c>
      <c r="I992" s="14" t="s">
        <v>143</v>
      </c>
      <c r="J992" s="14">
        <f t="shared" si="63"/>
        <v>3</v>
      </c>
      <c r="K992" s="9">
        <v>78.617500000000007</v>
      </c>
      <c r="L992" s="9">
        <v>3</v>
      </c>
      <c r="M992" s="9">
        <v>7</v>
      </c>
      <c r="N992" s="9">
        <v>2</v>
      </c>
      <c r="O992" s="9">
        <v>3</v>
      </c>
    </row>
    <row r="993" spans="1:15" x14ac:dyDescent="0.3">
      <c r="A993" s="13">
        <v>89.355000000000004</v>
      </c>
      <c r="B993" s="17" t="s">
        <v>138</v>
      </c>
      <c r="C993" s="17">
        <f t="shared" si="60"/>
        <v>3</v>
      </c>
      <c r="D993" s="14" t="s">
        <v>13</v>
      </c>
      <c r="E993" s="14">
        <f t="shared" si="61"/>
        <v>7</v>
      </c>
      <c r="F993" s="14" t="s">
        <v>15</v>
      </c>
      <c r="G993" s="14">
        <f t="shared" si="62"/>
        <v>2</v>
      </c>
      <c r="H993" s="14" t="s">
        <v>119</v>
      </c>
      <c r="I993" s="14" t="s">
        <v>143</v>
      </c>
      <c r="J993" s="14">
        <f t="shared" si="63"/>
        <v>3</v>
      </c>
      <c r="K993" s="9">
        <v>89.355000000000004</v>
      </c>
      <c r="L993" s="9">
        <v>3</v>
      </c>
      <c r="M993" s="9">
        <v>7</v>
      </c>
      <c r="N993" s="9">
        <v>2</v>
      </c>
      <c r="O993" s="9">
        <v>3</v>
      </c>
    </row>
    <row r="994" spans="1:15" x14ac:dyDescent="0.3">
      <c r="A994" s="13">
        <v>91.488749999999996</v>
      </c>
      <c r="B994" s="17" t="s">
        <v>138</v>
      </c>
      <c r="C994" s="17">
        <f t="shared" si="60"/>
        <v>3</v>
      </c>
      <c r="D994" s="14" t="s">
        <v>13</v>
      </c>
      <c r="E994" s="14">
        <f t="shared" si="61"/>
        <v>7</v>
      </c>
      <c r="F994" s="14" t="s">
        <v>15</v>
      </c>
      <c r="G994" s="14">
        <f t="shared" si="62"/>
        <v>2</v>
      </c>
      <c r="H994" s="14" t="s">
        <v>119</v>
      </c>
      <c r="I994" s="14" t="s">
        <v>143</v>
      </c>
      <c r="J994" s="14">
        <f t="shared" si="63"/>
        <v>3</v>
      </c>
      <c r="K994" s="9">
        <v>91.488749999999996</v>
      </c>
      <c r="L994" s="9">
        <v>3</v>
      </c>
      <c r="M994" s="9">
        <v>7</v>
      </c>
      <c r="N994" s="9">
        <v>2</v>
      </c>
      <c r="O994" s="9">
        <v>3</v>
      </c>
    </row>
    <row r="995" spans="1:15" x14ac:dyDescent="0.3">
      <c r="A995" s="13">
        <v>94.08</v>
      </c>
      <c r="B995" s="17" t="s">
        <v>138</v>
      </c>
      <c r="C995" s="17">
        <f t="shared" si="60"/>
        <v>3</v>
      </c>
      <c r="D995" s="14" t="s">
        <v>13</v>
      </c>
      <c r="E995" s="14">
        <f t="shared" si="61"/>
        <v>7</v>
      </c>
      <c r="F995" s="14" t="s">
        <v>15</v>
      </c>
      <c r="G995" s="14">
        <f t="shared" si="62"/>
        <v>2</v>
      </c>
      <c r="H995" s="14" t="s">
        <v>119</v>
      </c>
      <c r="I995" s="14" t="s">
        <v>143</v>
      </c>
      <c r="J995" s="14">
        <f t="shared" si="63"/>
        <v>3</v>
      </c>
      <c r="K995" s="9">
        <v>94.08</v>
      </c>
      <c r="L995" s="9">
        <v>3</v>
      </c>
      <c r="M995" s="9">
        <v>7</v>
      </c>
      <c r="N995" s="9">
        <v>2</v>
      </c>
      <c r="O995" s="9">
        <v>3</v>
      </c>
    </row>
    <row r="996" spans="1:15" x14ac:dyDescent="0.3">
      <c r="A996" s="13">
        <v>100.3425</v>
      </c>
      <c r="B996" s="17" t="s">
        <v>138</v>
      </c>
      <c r="C996" s="17">
        <f t="shared" si="60"/>
        <v>3</v>
      </c>
      <c r="D996" s="14" t="s">
        <v>13</v>
      </c>
      <c r="E996" s="14">
        <f t="shared" si="61"/>
        <v>7</v>
      </c>
      <c r="F996" s="14" t="s">
        <v>15</v>
      </c>
      <c r="G996" s="14">
        <f t="shared" si="62"/>
        <v>2</v>
      </c>
      <c r="H996" s="14" t="s">
        <v>119</v>
      </c>
      <c r="I996" s="14" t="s">
        <v>143</v>
      </c>
      <c r="J996" s="14">
        <f t="shared" si="63"/>
        <v>3</v>
      </c>
      <c r="K996" s="9">
        <v>100.3425</v>
      </c>
      <c r="L996" s="9">
        <v>3</v>
      </c>
      <c r="M996" s="9">
        <v>7</v>
      </c>
      <c r="N996" s="9">
        <v>2</v>
      </c>
      <c r="O996" s="9">
        <v>3</v>
      </c>
    </row>
    <row r="997" spans="1:15" x14ac:dyDescent="0.3">
      <c r="A997" s="13">
        <v>95.545000000000002</v>
      </c>
      <c r="B997" s="17" t="s">
        <v>138</v>
      </c>
      <c r="C997" s="17">
        <f t="shared" si="60"/>
        <v>3</v>
      </c>
      <c r="D997" s="14" t="s">
        <v>13</v>
      </c>
      <c r="E997" s="14">
        <f t="shared" si="61"/>
        <v>7</v>
      </c>
      <c r="F997" s="14" t="s">
        <v>15</v>
      </c>
      <c r="G997" s="14">
        <f t="shared" si="62"/>
        <v>2</v>
      </c>
      <c r="H997" s="14" t="s">
        <v>119</v>
      </c>
      <c r="I997" s="14" t="s">
        <v>143</v>
      </c>
      <c r="J997" s="14">
        <f t="shared" si="63"/>
        <v>3</v>
      </c>
      <c r="K997" s="9">
        <v>95.545000000000002</v>
      </c>
      <c r="L997" s="9">
        <v>3</v>
      </c>
      <c r="M997" s="9">
        <v>7</v>
      </c>
      <c r="N997" s="9">
        <v>2</v>
      </c>
      <c r="O997" s="9">
        <v>3</v>
      </c>
    </row>
    <row r="998" spans="1:15" x14ac:dyDescent="0.3">
      <c r="A998" s="13">
        <v>101.98125</v>
      </c>
      <c r="B998" s="17" t="s">
        <v>138</v>
      </c>
      <c r="C998" s="17">
        <f t="shared" si="60"/>
        <v>3</v>
      </c>
      <c r="D998" s="14" t="s">
        <v>13</v>
      </c>
      <c r="E998" s="14">
        <f t="shared" si="61"/>
        <v>7</v>
      </c>
      <c r="F998" s="14" t="s">
        <v>15</v>
      </c>
      <c r="G998" s="14">
        <f t="shared" si="62"/>
        <v>2</v>
      </c>
      <c r="H998" s="14" t="s">
        <v>119</v>
      </c>
      <c r="I998" s="14" t="s">
        <v>143</v>
      </c>
      <c r="J998" s="14">
        <f t="shared" si="63"/>
        <v>3</v>
      </c>
      <c r="K998" s="9">
        <v>101.98125</v>
      </c>
      <c r="L998" s="9">
        <v>3</v>
      </c>
      <c r="M998" s="9">
        <v>7</v>
      </c>
      <c r="N998" s="9">
        <v>2</v>
      </c>
      <c r="O998" s="9">
        <v>3</v>
      </c>
    </row>
    <row r="999" spans="1:15" x14ac:dyDescent="0.3">
      <c r="A999" s="13">
        <v>75.267499999999984</v>
      </c>
      <c r="B999" s="17" t="s">
        <v>138</v>
      </c>
      <c r="C999" s="17">
        <f t="shared" si="60"/>
        <v>3</v>
      </c>
      <c r="D999" s="14" t="s">
        <v>13</v>
      </c>
      <c r="E999" s="14">
        <f t="shared" si="61"/>
        <v>7</v>
      </c>
      <c r="F999" s="14" t="s">
        <v>15</v>
      </c>
      <c r="G999" s="14">
        <f t="shared" si="62"/>
        <v>2</v>
      </c>
      <c r="H999" s="14" t="s">
        <v>119</v>
      </c>
      <c r="I999" s="14" t="s">
        <v>143</v>
      </c>
      <c r="J999" s="14">
        <f t="shared" si="63"/>
        <v>3</v>
      </c>
      <c r="K999" s="9">
        <v>75.267499999999984</v>
      </c>
      <c r="L999" s="9">
        <v>3</v>
      </c>
      <c r="M999" s="9">
        <v>7</v>
      </c>
      <c r="N999" s="9">
        <v>2</v>
      </c>
      <c r="O999" s="9">
        <v>3</v>
      </c>
    </row>
    <row r="1000" spans="1:15" x14ac:dyDescent="0.3">
      <c r="A1000" s="13">
        <v>99.067499999999995</v>
      </c>
      <c r="B1000" s="17" t="s">
        <v>138</v>
      </c>
      <c r="C1000" s="17">
        <f t="shared" si="60"/>
        <v>3</v>
      </c>
      <c r="D1000" s="14" t="s">
        <v>13</v>
      </c>
      <c r="E1000" s="14">
        <f t="shared" si="61"/>
        <v>7</v>
      </c>
      <c r="F1000" s="14" t="s">
        <v>15</v>
      </c>
      <c r="G1000" s="14">
        <f t="shared" si="62"/>
        <v>2</v>
      </c>
      <c r="H1000" s="14" t="s">
        <v>119</v>
      </c>
      <c r="I1000" s="14" t="s">
        <v>143</v>
      </c>
      <c r="J1000" s="14">
        <f t="shared" si="63"/>
        <v>3</v>
      </c>
      <c r="K1000" s="9">
        <v>99.067499999999995</v>
      </c>
      <c r="L1000" s="9">
        <v>3</v>
      </c>
      <c r="M1000" s="9">
        <v>7</v>
      </c>
      <c r="N1000" s="9">
        <v>2</v>
      </c>
      <c r="O1000" s="9">
        <v>3</v>
      </c>
    </row>
    <row r="1001" spans="1:15" x14ac:dyDescent="0.3">
      <c r="A1001" s="13">
        <v>98.866875000000007</v>
      </c>
      <c r="B1001" s="17" t="s">
        <v>138</v>
      </c>
      <c r="C1001" s="17">
        <f t="shared" si="60"/>
        <v>3</v>
      </c>
      <c r="D1001" s="14" t="s">
        <v>13</v>
      </c>
      <c r="E1001" s="14">
        <f t="shared" si="61"/>
        <v>7</v>
      </c>
      <c r="F1001" s="14" t="s">
        <v>15</v>
      </c>
      <c r="G1001" s="14">
        <f t="shared" si="62"/>
        <v>2</v>
      </c>
      <c r="H1001" s="14" t="s">
        <v>119</v>
      </c>
      <c r="I1001" s="14" t="s">
        <v>143</v>
      </c>
      <c r="J1001" s="14">
        <f t="shared" si="63"/>
        <v>3</v>
      </c>
      <c r="K1001" s="9">
        <v>98.866875000000007</v>
      </c>
      <c r="L1001" s="9">
        <v>3</v>
      </c>
      <c r="M1001" s="9">
        <v>7</v>
      </c>
      <c r="N1001" s="9">
        <v>2</v>
      </c>
      <c r="O1001" s="9">
        <v>3</v>
      </c>
    </row>
    <row r="1002" spans="1:15" x14ac:dyDescent="0.3">
      <c r="A1002" s="13">
        <v>102.9525</v>
      </c>
      <c r="B1002" s="17" t="s">
        <v>138</v>
      </c>
      <c r="C1002" s="17">
        <f t="shared" si="60"/>
        <v>3</v>
      </c>
      <c r="D1002" s="14" t="s">
        <v>13</v>
      </c>
      <c r="E1002" s="14">
        <f t="shared" si="61"/>
        <v>7</v>
      </c>
      <c r="F1002" s="14" t="s">
        <v>15</v>
      </c>
      <c r="G1002" s="14">
        <f t="shared" si="62"/>
        <v>2</v>
      </c>
      <c r="H1002" s="14" t="s">
        <v>119</v>
      </c>
      <c r="I1002" s="14" t="s">
        <v>143</v>
      </c>
      <c r="J1002" s="14">
        <f t="shared" si="63"/>
        <v>3</v>
      </c>
      <c r="K1002" s="9">
        <v>102.9525</v>
      </c>
      <c r="L1002" s="9">
        <v>3</v>
      </c>
      <c r="M1002" s="9">
        <v>7</v>
      </c>
      <c r="N1002" s="9">
        <v>2</v>
      </c>
      <c r="O1002" s="9">
        <v>3</v>
      </c>
    </row>
    <row r="1003" spans="1:15" x14ac:dyDescent="0.3">
      <c r="A1003" s="13">
        <v>95.18249999999999</v>
      </c>
      <c r="B1003" s="17" t="s">
        <v>138</v>
      </c>
      <c r="C1003" s="17">
        <f t="shared" si="60"/>
        <v>3</v>
      </c>
      <c r="D1003" s="14" t="s">
        <v>13</v>
      </c>
      <c r="E1003" s="14">
        <f t="shared" si="61"/>
        <v>7</v>
      </c>
      <c r="F1003" s="14" t="s">
        <v>15</v>
      </c>
      <c r="G1003" s="14">
        <f t="shared" si="62"/>
        <v>2</v>
      </c>
      <c r="H1003" s="14" t="s">
        <v>119</v>
      </c>
      <c r="I1003" s="14" t="s">
        <v>143</v>
      </c>
      <c r="J1003" s="14">
        <f t="shared" si="63"/>
        <v>3</v>
      </c>
      <c r="K1003" s="9">
        <v>95.18249999999999</v>
      </c>
      <c r="L1003" s="9">
        <v>3</v>
      </c>
      <c r="M1003" s="9">
        <v>7</v>
      </c>
      <c r="N1003" s="9">
        <v>2</v>
      </c>
      <c r="O1003" s="9">
        <v>3</v>
      </c>
    </row>
    <row r="1004" spans="1:15" x14ac:dyDescent="0.3">
      <c r="A1004" s="13">
        <v>102.9</v>
      </c>
      <c r="B1004" s="17" t="s">
        <v>138</v>
      </c>
      <c r="C1004" s="17">
        <f t="shared" si="60"/>
        <v>3</v>
      </c>
      <c r="D1004" s="14" t="s">
        <v>13</v>
      </c>
      <c r="E1004" s="14">
        <f t="shared" si="61"/>
        <v>7</v>
      </c>
      <c r="F1004" s="14" t="s">
        <v>15</v>
      </c>
      <c r="G1004" s="14">
        <f t="shared" si="62"/>
        <v>2</v>
      </c>
      <c r="H1004" s="14" t="s">
        <v>119</v>
      </c>
      <c r="I1004" s="14" t="s">
        <v>143</v>
      </c>
      <c r="J1004" s="14">
        <f t="shared" si="63"/>
        <v>3</v>
      </c>
      <c r="K1004" s="9">
        <v>102.9</v>
      </c>
      <c r="L1004" s="9">
        <v>3</v>
      </c>
      <c r="M1004" s="9">
        <v>7</v>
      </c>
      <c r="N1004" s="9">
        <v>2</v>
      </c>
      <c r="O1004" s="9">
        <v>3</v>
      </c>
    </row>
    <row r="1005" spans="1:15" x14ac:dyDescent="0.3">
      <c r="A1005" s="13">
        <v>100.3425</v>
      </c>
      <c r="B1005" s="17" t="s">
        <v>138</v>
      </c>
      <c r="C1005" s="17">
        <f t="shared" si="60"/>
        <v>3</v>
      </c>
      <c r="D1005" s="14" t="s">
        <v>13</v>
      </c>
      <c r="E1005" s="14">
        <f t="shared" si="61"/>
        <v>7</v>
      </c>
      <c r="F1005" s="14" t="s">
        <v>15</v>
      </c>
      <c r="G1005" s="14">
        <f t="shared" si="62"/>
        <v>2</v>
      </c>
      <c r="H1005" s="14" t="s">
        <v>119</v>
      </c>
      <c r="I1005" s="14" t="s">
        <v>143</v>
      </c>
      <c r="J1005" s="14">
        <f t="shared" si="63"/>
        <v>3</v>
      </c>
      <c r="K1005" s="9">
        <v>100.3425</v>
      </c>
      <c r="L1005" s="9">
        <v>3</v>
      </c>
      <c r="M1005" s="9">
        <v>7</v>
      </c>
      <c r="N1005" s="9">
        <v>2</v>
      </c>
      <c r="O1005" s="9">
        <v>3</v>
      </c>
    </row>
    <row r="1006" spans="1:15" x14ac:dyDescent="0.3">
      <c r="A1006" s="13">
        <v>100.94</v>
      </c>
      <c r="B1006" s="17" t="s">
        <v>138</v>
      </c>
      <c r="C1006" s="17">
        <f t="shared" si="60"/>
        <v>3</v>
      </c>
      <c r="D1006" s="14" t="s">
        <v>13</v>
      </c>
      <c r="E1006" s="14">
        <f t="shared" si="61"/>
        <v>7</v>
      </c>
      <c r="F1006" s="14" t="s">
        <v>15</v>
      </c>
      <c r="G1006" s="14">
        <f t="shared" si="62"/>
        <v>2</v>
      </c>
      <c r="H1006" s="14" t="s">
        <v>119</v>
      </c>
      <c r="I1006" s="14" t="s">
        <v>143</v>
      </c>
      <c r="J1006" s="14">
        <f t="shared" si="63"/>
        <v>3</v>
      </c>
      <c r="K1006" s="9">
        <v>100.94</v>
      </c>
      <c r="L1006" s="9">
        <v>3</v>
      </c>
      <c r="M1006" s="9">
        <v>7</v>
      </c>
      <c r="N1006" s="9">
        <v>2</v>
      </c>
      <c r="O1006" s="9">
        <v>3</v>
      </c>
    </row>
    <row r="1007" spans="1:15" x14ac:dyDescent="0.3">
      <c r="A1007" s="13">
        <v>93.240000000000009</v>
      </c>
      <c r="B1007" s="17" t="s">
        <v>138</v>
      </c>
      <c r="C1007" s="17">
        <f t="shared" si="60"/>
        <v>3</v>
      </c>
      <c r="D1007" s="14" t="s">
        <v>13</v>
      </c>
      <c r="E1007" s="14">
        <f t="shared" si="61"/>
        <v>7</v>
      </c>
      <c r="F1007" s="14" t="s">
        <v>15</v>
      </c>
      <c r="G1007" s="14">
        <f t="shared" si="62"/>
        <v>2</v>
      </c>
      <c r="H1007" s="14" t="s">
        <v>119</v>
      </c>
      <c r="I1007" s="14" t="s">
        <v>143</v>
      </c>
      <c r="J1007" s="14">
        <f t="shared" si="63"/>
        <v>3</v>
      </c>
      <c r="K1007" s="9">
        <v>93.240000000000009</v>
      </c>
      <c r="L1007" s="9">
        <v>3</v>
      </c>
      <c r="M1007" s="9">
        <v>7</v>
      </c>
      <c r="N1007" s="9">
        <v>2</v>
      </c>
      <c r="O1007" s="9">
        <v>3</v>
      </c>
    </row>
    <row r="1008" spans="1:15" x14ac:dyDescent="0.3">
      <c r="A1008" s="13">
        <v>95.18249999999999</v>
      </c>
      <c r="B1008" s="17" t="s">
        <v>138</v>
      </c>
      <c r="C1008" s="17">
        <f t="shared" si="60"/>
        <v>3</v>
      </c>
      <c r="D1008" s="14" t="s">
        <v>13</v>
      </c>
      <c r="E1008" s="14">
        <f t="shared" si="61"/>
        <v>7</v>
      </c>
      <c r="F1008" s="14" t="s">
        <v>15</v>
      </c>
      <c r="G1008" s="14">
        <f t="shared" si="62"/>
        <v>2</v>
      </c>
      <c r="H1008" s="14" t="s">
        <v>119</v>
      </c>
      <c r="I1008" s="14" t="s">
        <v>143</v>
      </c>
      <c r="J1008" s="14">
        <f t="shared" si="63"/>
        <v>3</v>
      </c>
      <c r="K1008" s="9">
        <v>95.18249999999999</v>
      </c>
      <c r="L1008" s="9">
        <v>3</v>
      </c>
      <c r="M1008" s="9">
        <v>7</v>
      </c>
      <c r="N1008" s="9">
        <v>2</v>
      </c>
      <c r="O1008" s="9">
        <v>3</v>
      </c>
    </row>
    <row r="1009" spans="1:15" x14ac:dyDescent="0.3">
      <c r="A1009" s="13">
        <v>80.155000000000001</v>
      </c>
      <c r="B1009" s="17" t="s">
        <v>138</v>
      </c>
      <c r="C1009" s="17">
        <f t="shared" si="60"/>
        <v>3</v>
      </c>
      <c r="D1009" s="14" t="s">
        <v>13</v>
      </c>
      <c r="E1009" s="14">
        <f t="shared" si="61"/>
        <v>7</v>
      </c>
      <c r="F1009" s="14" t="s">
        <v>15</v>
      </c>
      <c r="G1009" s="14">
        <f t="shared" si="62"/>
        <v>2</v>
      </c>
      <c r="H1009" s="14" t="s">
        <v>119</v>
      </c>
      <c r="I1009" s="14" t="s">
        <v>143</v>
      </c>
      <c r="J1009" s="14">
        <f t="shared" si="63"/>
        <v>3</v>
      </c>
      <c r="K1009" s="9">
        <v>80.155000000000001</v>
      </c>
      <c r="L1009" s="9">
        <v>3</v>
      </c>
      <c r="M1009" s="9">
        <v>7</v>
      </c>
      <c r="N1009" s="9">
        <v>2</v>
      </c>
      <c r="O1009" s="9">
        <v>3</v>
      </c>
    </row>
    <row r="1010" spans="1:15" x14ac:dyDescent="0.3">
      <c r="A1010" s="13">
        <v>95.18249999999999</v>
      </c>
      <c r="B1010" s="17" t="s">
        <v>138</v>
      </c>
      <c r="C1010" s="17">
        <f t="shared" si="60"/>
        <v>3</v>
      </c>
      <c r="D1010" s="14" t="s">
        <v>13</v>
      </c>
      <c r="E1010" s="14">
        <f t="shared" si="61"/>
        <v>7</v>
      </c>
      <c r="F1010" s="14" t="s">
        <v>15</v>
      </c>
      <c r="G1010" s="14">
        <f t="shared" si="62"/>
        <v>2</v>
      </c>
      <c r="H1010" s="14" t="s">
        <v>119</v>
      </c>
      <c r="I1010" s="14" t="s">
        <v>143</v>
      </c>
      <c r="J1010" s="14">
        <f t="shared" si="63"/>
        <v>3</v>
      </c>
      <c r="K1010" s="9">
        <v>95.18249999999999</v>
      </c>
      <c r="L1010" s="9">
        <v>3</v>
      </c>
      <c r="M1010" s="9">
        <v>7</v>
      </c>
      <c r="N1010" s="9">
        <v>2</v>
      </c>
      <c r="O1010" s="9">
        <v>3</v>
      </c>
    </row>
    <row r="1011" spans="1:15" x14ac:dyDescent="0.3">
      <c r="A1011" s="13">
        <v>78.617500000000007</v>
      </c>
      <c r="B1011" s="17" t="s">
        <v>138</v>
      </c>
      <c r="C1011" s="17">
        <f t="shared" si="60"/>
        <v>3</v>
      </c>
      <c r="D1011" s="14" t="s">
        <v>13</v>
      </c>
      <c r="E1011" s="14">
        <f t="shared" si="61"/>
        <v>7</v>
      </c>
      <c r="F1011" s="14" t="s">
        <v>15</v>
      </c>
      <c r="G1011" s="14">
        <f t="shared" si="62"/>
        <v>2</v>
      </c>
      <c r="H1011" s="14" t="s">
        <v>119</v>
      </c>
      <c r="I1011" s="14" t="s">
        <v>143</v>
      </c>
      <c r="J1011" s="14">
        <f t="shared" si="63"/>
        <v>3</v>
      </c>
      <c r="K1011" s="9">
        <v>78.617500000000007</v>
      </c>
      <c r="L1011" s="9">
        <v>3</v>
      </c>
      <c r="M1011" s="9">
        <v>7</v>
      </c>
      <c r="N1011" s="9">
        <v>2</v>
      </c>
      <c r="O1011" s="9">
        <v>3</v>
      </c>
    </row>
    <row r="1012" spans="1:15" x14ac:dyDescent="0.3">
      <c r="A1012" s="13">
        <v>96.899374999999992</v>
      </c>
      <c r="B1012" s="17" t="s">
        <v>138</v>
      </c>
      <c r="C1012" s="17">
        <f t="shared" si="60"/>
        <v>3</v>
      </c>
      <c r="D1012" s="14" t="s">
        <v>13</v>
      </c>
      <c r="E1012" s="14">
        <f t="shared" si="61"/>
        <v>7</v>
      </c>
      <c r="F1012" s="14" t="s">
        <v>15</v>
      </c>
      <c r="G1012" s="14">
        <f t="shared" si="62"/>
        <v>2</v>
      </c>
      <c r="H1012" s="14" t="s">
        <v>119</v>
      </c>
      <c r="I1012" s="14" t="s">
        <v>143</v>
      </c>
      <c r="J1012" s="14">
        <f t="shared" si="63"/>
        <v>3</v>
      </c>
      <c r="K1012" s="9">
        <v>96.899374999999992</v>
      </c>
      <c r="L1012" s="9">
        <v>3</v>
      </c>
      <c r="M1012" s="9">
        <v>7</v>
      </c>
      <c r="N1012" s="9">
        <v>2</v>
      </c>
      <c r="O1012" s="9">
        <v>3</v>
      </c>
    </row>
    <row r="1013" spans="1:15" x14ac:dyDescent="0.3">
      <c r="A1013" s="13">
        <v>88.383750000000006</v>
      </c>
      <c r="B1013" s="17" t="s">
        <v>138</v>
      </c>
      <c r="C1013" s="17">
        <f t="shared" si="60"/>
        <v>3</v>
      </c>
      <c r="D1013" s="14" t="s">
        <v>13</v>
      </c>
      <c r="E1013" s="14">
        <f t="shared" si="61"/>
        <v>7</v>
      </c>
      <c r="F1013" s="14" t="s">
        <v>15</v>
      </c>
      <c r="G1013" s="14">
        <f t="shared" si="62"/>
        <v>2</v>
      </c>
      <c r="H1013" s="14" t="s">
        <v>119</v>
      </c>
      <c r="I1013" s="14" t="s">
        <v>143</v>
      </c>
      <c r="J1013" s="14">
        <f t="shared" si="63"/>
        <v>3</v>
      </c>
      <c r="K1013" s="9">
        <v>88.383750000000006</v>
      </c>
      <c r="L1013" s="9">
        <v>3</v>
      </c>
      <c r="M1013" s="9">
        <v>7</v>
      </c>
      <c r="N1013" s="9">
        <v>2</v>
      </c>
      <c r="O1013" s="9">
        <v>3</v>
      </c>
    </row>
    <row r="1014" spans="1:15" x14ac:dyDescent="0.3">
      <c r="A1014" s="13">
        <v>89.521249999999995</v>
      </c>
      <c r="B1014" s="17" t="s">
        <v>138</v>
      </c>
      <c r="C1014" s="17">
        <f t="shared" si="60"/>
        <v>3</v>
      </c>
      <c r="D1014" s="14" t="s">
        <v>13</v>
      </c>
      <c r="E1014" s="14">
        <f t="shared" si="61"/>
        <v>7</v>
      </c>
      <c r="F1014" s="14" t="s">
        <v>15</v>
      </c>
      <c r="G1014" s="14">
        <f t="shared" si="62"/>
        <v>2</v>
      </c>
      <c r="H1014" s="14" t="s">
        <v>119</v>
      </c>
      <c r="I1014" s="14" t="s">
        <v>143</v>
      </c>
      <c r="J1014" s="14">
        <f t="shared" si="63"/>
        <v>3</v>
      </c>
      <c r="K1014" s="9">
        <v>89.521249999999995</v>
      </c>
      <c r="L1014" s="9">
        <v>3</v>
      </c>
      <c r="M1014" s="9">
        <v>7</v>
      </c>
      <c r="N1014" s="9">
        <v>2</v>
      </c>
      <c r="O1014" s="9">
        <v>3</v>
      </c>
    </row>
    <row r="1015" spans="1:15" x14ac:dyDescent="0.3">
      <c r="A1015" s="13">
        <v>84.172499999999999</v>
      </c>
      <c r="B1015" s="17" t="s">
        <v>138</v>
      </c>
      <c r="C1015" s="17">
        <f t="shared" si="60"/>
        <v>3</v>
      </c>
      <c r="D1015" s="14" t="s">
        <v>13</v>
      </c>
      <c r="E1015" s="14">
        <f t="shared" si="61"/>
        <v>7</v>
      </c>
      <c r="F1015" s="14" t="s">
        <v>15</v>
      </c>
      <c r="G1015" s="14">
        <f t="shared" si="62"/>
        <v>2</v>
      </c>
      <c r="H1015" s="14" t="s">
        <v>119</v>
      </c>
      <c r="I1015" s="14" t="s">
        <v>143</v>
      </c>
      <c r="J1015" s="14">
        <f t="shared" si="63"/>
        <v>3</v>
      </c>
      <c r="K1015" s="9">
        <v>84.172499999999999</v>
      </c>
      <c r="L1015" s="9">
        <v>3</v>
      </c>
      <c r="M1015" s="9">
        <v>7</v>
      </c>
      <c r="N1015" s="9">
        <v>2</v>
      </c>
      <c r="O1015" s="9">
        <v>3</v>
      </c>
    </row>
    <row r="1016" spans="1:15" x14ac:dyDescent="0.3">
      <c r="A1016" s="13">
        <v>64.515000000000001</v>
      </c>
      <c r="B1016" s="17" t="s">
        <v>138</v>
      </c>
      <c r="C1016" s="17">
        <f t="shared" si="60"/>
        <v>3</v>
      </c>
      <c r="D1016" s="14" t="s">
        <v>13</v>
      </c>
      <c r="E1016" s="14">
        <f t="shared" si="61"/>
        <v>7</v>
      </c>
      <c r="F1016" s="14" t="s">
        <v>15</v>
      </c>
      <c r="G1016" s="14">
        <f t="shared" si="62"/>
        <v>2</v>
      </c>
      <c r="H1016" s="14" t="s">
        <v>119</v>
      </c>
      <c r="I1016" s="14" t="s">
        <v>143</v>
      </c>
      <c r="J1016" s="14">
        <f t="shared" si="63"/>
        <v>3</v>
      </c>
      <c r="K1016" s="9">
        <v>64.515000000000001</v>
      </c>
      <c r="L1016" s="9">
        <v>3</v>
      </c>
      <c r="M1016" s="9">
        <v>7</v>
      </c>
      <c r="N1016" s="9">
        <v>2</v>
      </c>
      <c r="O1016" s="9">
        <v>3</v>
      </c>
    </row>
    <row r="1017" spans="1:15" x14ac:dyDescent="0.3">
      <c r="A1017" s="13">
        <v>102.58624999999999</v>
      </c>
      <c r="B1017" s="17" t="s">
        <v>138</v>
      </c>
      <c r="C1017" s="17">
        <f t="shared" si="60"/>
        <v>3</v>
      </c>
      <c r="D1017" s="14" t="s">
        <v>13</v>
      </c>
      <c r="E1017" s="14">
        <f t="shared" si="61"/>
        <v>7</v>
      </c>
      <c r="F1017" s="14" t="s">
        <v>15</v>
      </c>
      <c r="G1017" s="14">
        <f t="shared" si="62"/>
        <v>2</v>
      </c>
      <c r="H1017" s="14" t="s">
        <v>119</v>
      </c>
      <c r="I1017" s="14" t="s">
        <v>143</v>
      </c>
      <c r="J1017" s="14">
        <f t="shared" si="63"/>
        <v>3</v>
      </c>
      <c r="K1017" s="9">
        <v>102.58624999999999</v>
      </c>
      <c r="L1017" s="9">
        <v>3</v>
      </c>
      <c r="M1017" s="9">
        <v>7</v>
      </c>
      <c r="N1017" s="9">
        <v>2</v>
      </c>
      <c r="O1017" s="9">
        <v>3</v>
      </c>
    </row>
    <row r="1018" spans="1:15" x14ac:dyDescent="0.3">
      <c r="A1018" s="13">
        <v>86.078125</v>
      </c>
      <c r="B1018" s="17" t="s">
        <v>138</v>
      </c>
      <c r="C1018" s="17">
        <f t="shared" si="60"/>
        <v>3</v>
      </c>
      <c r="D1018" s="14" t="s">
        <v>13</v>
      </c>
      <c r="E1018" s="14">
        <f t="shared" si="61"/>
        <v>7</v>
      </c>
      <c r="F1018" s="14" t="s">
        <v>15</v>
      </c>
      <c r="G1018" s="14">
        <f t="shared" si="62"/>
        <v>2</v>
      </c>
      <c r="H1018" s="14" t="s">
        <v>119</v>
      </c>
      <c r="I1018" s="14" t="s">
        <v>143</v>
      </c>
      <c r="J1018" s="14">
        <f t="shared" si="63"/>
        <v>3</v>
      </c>
      <c r="K1018" s="9">
        <v>86.078125</v>
      </c>
      <c r="L1018" s="9">
        <v>3</v>
      </c>
      <c r="M1018" s="9">
        <v>7</v>
      </c>
      <c r="N1018" s="9">
        <v>2</v>
      </c>
      <c r="O1018" s="9">
        <v>3</v>
      </c>
    </row>
    <row r="1019" spans="1:15" x14ac:dyDescent="0.3">
      <c r="A1019" s="13">
        <v>97.97</v>
      </c>
      <c r="B1019" s="17" t="s">
        <v>138</v>
      </c>
      <c r="C1019" s="17">
        <f t="shared" si="60"/>
        <v>3</v>
      </c>
      <c r="D1019" s="14" t="s">
        <v>13</v>
      </c>
      <c r="E1019" s="14">
        <f t="shared" si="61"/>
        <v>7</v>
      </c>
      <c r="F1019" s="14" t="s">
        <v>15</v>
      </c>
      <c r="G1019" s="14">
        <f t="shared" si="62"/>
        <v>2</v>
      </c>
      <c r="H1019" s="14" t="s">
        <v>119</v>
      </c>
      <c r="I1019" s="14" t="s">
        <v>143</v>
      </c>
      <c r="J1019" s="14">
        <f t="shared" si="63"/>
        <v>3</v>
      </c>
      <c r="K1019" s="9">
        <v>97.97</v>
      </c>
      <c r="L1019" s="9">
        <v>3</v>
      </c>
      <c r="M1019" s="9">
        <v>7</v>
      </c>
      <c r="N1019" s="9">
        <v>2</v>
      </c>
      <c r="O1019" s="9">
        <v>3</v>
      </c>
    </row>
    <row r="1020" spans="1:15" x14ac:dyDescent="0.3">
      <c r="A1020" s="13">
        <v>80.175625000000011</v>
      </c>
      <c r="B1020" s="17" t="s">
        <v>138</v>
      </c>
      <c r="C1020" s="17">
        <f t="shared" si="60"/>
        <v>3</v>
      </c>
      <c r="D1020" s="14" t="s">
        <v>13</v>
      </c>
      <c r="E1020" s="14">
        <f t="shared" si="61"/>
        <v>7</v>
      </c>
      <c r="F1020" s="14" t="s">
        <v>15</v>
      </c>
      <c r="G1020" s="14">
        <f t="shared" si="62"/>
        <v>2</v>
      </c>
      <c r="H1020" s="14" t="s">
        <v>119</v>
      </c>
      <c r="I1020" s="14" t="s">
        <v>143</v>
      </c>
      <c r="J1020" s="14">
        <f t="shared" si="63"/>
        <v>3</v>
      </c>
      <c r="K1020" s="9">
        <v>80.175625000000011</v>
      </c>
      <c r="L1020" s="9">
        <v>3</v>
      </c>
      <c r="M1020" s="9">
        <v>7</v>
      </c>
      <c r="N1020" s="9">
        <v>2</v>
      </c>
      <c r="O1020" s="9">
        <v>3</v>
      </c>
    </row>
    <row r="1021" spans="1:15" x14ac:dyDescent="0.3">
      <c r="A1021" s="13">
        <v>82.556250000000006</v>
      </c>
      <c r="B1021" s="17" t="s">
        <v>138</v>
      </c>
      <c r="C1021" s="17">
        <f t="shared" si="60"/>
        <v>3</v>
      </c>
      <c r="D1021" s="14" t="s">
        <v>13</v>
      </c>
      <c r="E1021" s="14">
        <f t="shared" si="61"/>
        <v>7</v>
      </c>
      <c r="F1021" s="14" t="s">
        <v>15</v>
      </c>
      <c r="G1021" s="14">
        <f t="shared" si="62"/>
        <v>2</v>
      </c>
      <c r="H1021" s="14" t="s">
        <v>119</v>
      </c>
      <c r="I1021" s="14" t="s">
        <v>143</v>
      </c>
      <c r="J1021" s="14">
        <f t="shared" si="63"/>
        <v>3</v>
      </c>
      <c r="K1021" s="9">
        <v>82.556250000000006</v>
      </c>
      <c r="L1021" s="9">
        <v>3</v>
      </c>
      <c r="M1021" s="9">
        <v>7</v>
      </c>
      <c r="N1021" s="9">
        <v>2</v>
      </c>
      <c r="O1021" s="9">
        <v>3</v>
      </c>
    </row>
    <row r="1022" spans="1:15" x14ac:dyDescent="0.3">
      <c r="A1022" s="13">
        <v>82.556250000000006</v>
      </c>
      <c r="B1022" s="17" t="s">
        <v>138</v>
      </c>
      <c r="C1022" s="17">
        <f t="shared" si="60"/>
        <v>3</v>
      </c>
      <c r="D1022" s="14" t="s">
        <v>13</v>
      </c>
      <c r="E1022" s="14">
        <f t="shared" si="61"/>
        <v>7</v>
      </c>
      <c r="F1022" s="14" t="s">
        <v>15</v>
      </c>
      <c r="G1022" s="14">
        <f t="shared" si="62"/>
        <v>2</v>
      </c>
      <c r="H1022" s="14" t="s">
        <v>119</v>
      </c>
      <c r="I1022" s="14" t="s">
        <v>143</v>
      </c>
      <c r="J1022" s="14">
        <f t="shared" si="63"/>
        <v>3</v>
      </c>
      <c r="K1022" s="9">
        <v>82.556250000000006</v>
      </c>
      <c r="L1022" s="9">
        <v>3</v>
      </c>
      <c r="M1022" s="9">
        <v>7</v>
      </c>
      <c r="N1022" s="9">
        <v>2</v>
      </c>
      <c r="O1022" s="9">
        <v>3</v>
      </c>
    </row>
    <row r="1023" spans="1:15" x14ac:dyDescent="0.3">
      <c r="A1023" s="13">
        <v>85.586250000000007</v>
      </c>
      <c r="B1023" s="17" t="s">
        <v>138</v>
      </c>
      <c r="C1023" s="17">
        <f t="shared" si="60"/>
        <v>3</v>
      </c>
      <c r="D1023" s="14" t="s">
        <v>13</v>
      </c>
      <c r="E1023" s="14">
        <f t="shared" si="61"/>
        <v>7</v>
      </c>
      <c r="F1023" s="14" t="s">
        <v>15</v>
      </c>
      <c r="G1023" s="14">
        <f t="shared" si="62"/>
        <v>2</v>
      </c>
      <c r="H1023" s="14" t="s">
        <v>119</v>
      </c>
      <c r="I1023" s="14" t="s">
        <v>143</v>
      </c>
      <c r="J1023" s="14">
        <f t="shared" si="63"/>
        <v>3</v>
      </c>
      <c r="K1023" s="9">
        <v>85.586250000000007</v>
      </c>
      <c r="L1023" s="9">
        <v>3</v>
      </c>
      <c r="M1023" s="9">
        <v>7</v>
      </c>
      <c r="N1023" s="9">
        <v>2</v>
      </c>
      <c r="O1023" s="9">
        <v>3</v>
      </c>
    </row>
    <row r="1024" spans="1:15" x14ac:dyDescent="0.3">
      <c r="A1024" s="13">
        <v>77.222499999999997</v>
      </c>
      <c r="B1024" s="17" t="s">
        <v>138</v>
      </c>
      <c r="C1024" s="17">
        <f t="shared" si="60"/>
        <v>3</v>
      </c>
      <c r="D1024" s="14" t="s">
        <v>13</v>
      </c>
      <c r="E1024" s="14">
        <f t="shared" si="61"/>
        <v>7</v>
      </c>
      <c r="F1024" s="14" t="s">
        <v>15</v>
      </c>
      <c r="G1024" s="14">
        <f t="shared" si="62"/>
        <v>2</v>
      </c>
      <c r="H1024" s="14" t="s">
        <v>119</v>
      </c>
      <c r="I1024" s="14" t="s">
        <v>143</v>
      </c>
      <c r="J1024" s="14">
        <f t="shared" si="63"/>
        <v>3</v>
      </c>
      <c r="K1024" s="9">
        <v>77.222499999999997</v>
      </c>
      <c r="L1024" s="9">
        <v>3</v>
      </c>
      <c r="M1024" s="9">
        <v>7</v>
      </c>
      <c r="N1024" s="9">
        <v>2</v>
      </c>
      <c r="O1024" s="9">
        <v>3</v>
      </c>
    </row>
    <row r="1025" spans="1:15" x14ac:dyDescent="0.3">
      <c r="A1025" s="13">
        <v>83.300000000000011</v>
      </c>
      <c r="B1025" s="17" t="s">
        <v>138</v>
      </c>
      <c r="C1025" s="17">
        <f t="shared" si="60"/>
        <v>3</v>
      </c>
      <c r="D1025" s="14" t="s">
        <v>13</v>
      </c>
      <c r="E1025" s="14">
        <f t="shared" si="61"/>
        <v>7</v>
      </c>
      <c r="F1025" s="14" t="s">
        <v>15</v>
      </c>
      <c r="G1025" s="14">
        <f t="shared" si="62"/>
        <v>2</v>
      </c>
      <c r="H1025" s="14" t="s">
        <v>119</v>
      </c>
      <c r="I1025" s="14" t="s">
        <v>143</v>
      </c>
      <c r="J1025" s="14">
        <f t="shared" si="63"/>
        <v>3</v>
      </c>
      <c r="K1025" s="9">
        <v>83.300000000000011</v>
      </c>
      <c r="L1025" s="9">
        <v>3</v>
      </c>
      <c r="M1025" s="9">
        <v>7</v>
      </c>
      <c r="N1025" s="9">
        <v>2</v>
      </c>
      <c r="O1025" s="9">
        <v>3</v>
      </c>
    </row>
    <row r="1026" spans="1:15" x14ac:dyDescent="0.3">
      <c r="A1026" s="13">
        <v>80.534999999999997</v>
      </c>
      <c r="B1026" s="17" t="s">
        <v>138</v>
      </c>
      <c r="C1026" s="17">
        <f t="shared" si="60"/>
        <v>3</v>
      </c>
      <c r="D1026" s="14" t="s">
        <v>13</v>
      </c>
      <c r="E1026" s="14">
        <f t="shared" si="61"/>
        <v>7</v>
      </c>
      <c r="F1026" s="14" t="s">
        <v>15</v>
      </c>
      <c r="G1026" s="14">
        <f t="shared" si="62"/>
        <v>2</v>
      </c>
      <c r="H1026" s="14" t="s">
        <v>119</v>
      </c>
      <c r="I1026" s="14" t="s">
        <v>143</v>
      </c>
      <c r="J1026" s="14">
        <f t="shared" si="63"/>
        <v>3</v>
      </c>
      <c r="K1026" s="9">
        <v>80.534999999999997</v>
      </c>
      <c r="L1026" s="9">
        <v>3</v>
      </c>
      <c r="M1026" s="9">
        <v>7</v>
      </c>
      <c r="N1026" s="9">
        <v>2</v>
      </c>
      <c r="O1026" s="9">
        <v>3</v>
      </c>
    </row>
    <row r="1027" spans="1:15" x14ac:dyDescent="0.3">
      <c r="A1027" s="13">
        <v>80.667500000000004</v>
      </c>
      <c r="B1027" s="17" t="s">
        <v>138</v>
      </c>
      <c r="C1027" s="17">
        <f t="shared" ref="C1027:C1090" si="64">IF(B1027="Morning",1,IF(B1027="Afternoon",2,IF(B1027="Evening",3,IF(B1027="late Evening",4,IF(B1027="Break",5)))))</f>
        <v>3</v>
      </c>
      <c r="D1027" s="14" t="s">
        <v>13</v>
      </c>
      <c r="E1027" s="14">
        <f t="shared" ref="E1027:E1090" si="65">IF(D1027="Greetings",1,IF(D1027="Break",2,IF(D1027="Closing",3,IF(D1027="demonstration",4,IF(D1027="Hands on",5,IF(D1027="Introduction",6,IF(D1027="Lecture",7,IF(D1027="No Activity",8,IF(D1027="Peer Learning",9)))))))))</f>
        <v>7</v>
      </c>
      <c r="F1027" s="14" t="s">
        <v>15</v>
      </c>
      <c r="G1027" s="14">
        <f t="shared" ref="G1027:G1090" si="66">IF(F1027="On Campus",1,IF(F1027="Off Campus",2))</f>
        <v>2</v>
      </c>
      <c r="H1027" s="14" t="s">
        <v>119</v>
      </c>
      <c r="I1027" s="14" t="s">
        <v>143</v>
      </c>
      <c r="J1027" s="14">
        <f t="shared" ref="J1027:J1090" si="67">IF(I1027="Tools_Digital Drawing",1,IF(I1027="Spatial Design",2,IF(I1027="Technical Contexts",3)))</f>
        <v>3</v>
      </c>
      <c r="K1027" s="9">
        <v>80.667500000000004</v>
      </c>
      <c r="L1027" s="9">
        <v>3</v>
      </c>
      <c r="M1027" s="9">
        <v>7</v>
      </c>
      <c r="N1027" s="9">
        <v>2</v>
      </c>
      <c r="O1027" s="9">
        <v>3</v>
      </c>
    </row>
    <row r="1028" spans="1:15" x14ac:dyDescent="0.3">
      <c r="A1028" s="13">
        <v>83.618750000000006</v>
      </c>
      <c r="B1028" s="17" t="s">
        <v>139</v>
      </c>
      <c r="C1028" s="17">
        <f t="shared" si="64"/>
        <v>4</v>
      </c>
      <c r="D1028" s="14" t="s">
        <v>13</v>
      </c>
      <c r="E1028" s="14">
        <f t="shared" si="65"/>
        <v>7</v>
      </c>
      <c r="F1028" s="14" t="s">
        <v>15</v>
      </c>
      <c r="G1028" s="14">
        <f t="shared" si="66"/>
        <v>2</v>
      </c>
      <c r="H1028" s="14" t="s">
        <v>119</v>
      </c>
      <c r="I1028" s="14" t="s">
        <v>143</v>
      </c>
      <c r="J1028" s="14">
        <f t="shared" si="67"/>
        <v>3</v>
      </c>
      <c r="K1028" s="9">
        <v>83.618750000000006</v>
      </c>
      <c r="L1028" s="9">
        <v>4</v>
      </c>
      <c r="M1028" s="9">
        <v>7</v>
      </c>
      <c r="N1028" s="9">
        <v>2</v>
      </c>
      <c r="O1028" s="9">
        <v>3</v>
      </c>
    </row>
    <row r="1029" spans="1:15" x14ac:dyDescent="0.3">
      <c r="A1029" s="13">
        <v>84.875</v>
      </c>
      <c r="B1029" s="17" t="s">
        <v>139</v>
      </c>
      <c r="C1029" s="17">
        <f t="shared" si="64"/>
        <v>4</v>
      </c>
      <c r="D1029" s="14" t="s">
        <v>13</v>
      </c>
      <c r="E1029" s="14">
        <f t="shared" si="65"/>
        <v>7</v>
      </c>
      <c r="F1029" s="14" t="s">
        <v>15</v>
      </c>
      <c r="G1029" s="14">
        <f t="shared" si="66"/>
        <v>2</v>
      </c>
      <c r="H1029" s="14" t="s">
        <v>119</v>
      </c>
      <c r="I1029" s="14" t="s">
        <v>143</v>
      </c>
      <c r="J1029" s="14">
        <f t="shared" si="67"/>
        <v>3</v>
      </c>
      <c r="K1029" s="9">
        <v>84.875</v>
      </c>
      <c r="L1029" s="9">
        <v>4</v>
      </c>
      <c r="M1029" s="9">
        <v>7</v>
      </c>
      <c r="N1029" s="9">
        <v>2</v>
      </c>
      <c r="O1029" s="9">
        <v>3</v>
      </c>
    </row>
    <row r="1030" spans="1:15" x14ac:dyDescent="0.3">
      <c r="A1030" s="13">
        <v>82.635000000000005</v>
      </c>
      <c r="B1030" s="17" t="s">
        <v>139</v>
      </c>
      <c r="C1030" s="17">
        <f t="shared" si="64"/>
        <v>4</v>
      </c>
      <c r="D1030" s="14" t="s">
        <v>13</v>
      </c>
      <c r="E1030" s="14">
        <f t="shared" si="65"/>
        <v>7</v>
      </c>
      <c r="F1030" s="14" t="s">
        <v>15</v>
      </c>
      <c r="G1030" s="14">
        <f t="shared" si="66"/>
        <v>2</v>
      </c>
      <c r="H1030" s="14" t="s">
        <v>119</v>
      </c>
      <c r="I1030" s="14" t="s">
        <v>143</v>
      </c>
      <c r="J1030" s="14">
        <f t="shared" si="67"/>
        <v>3</v>
      </c>
      <c r="K1030" s="9">
        <v>82.635000000000005</v>
      </c>
      <c r="L1030" s="9">
        <v>4</v>
      </c>
      <c r="M1030" s="9">
        <v>7</v>
      </c>
      <c r="N1030" s="9">
        <v>2</v>
      </c>
      <c r="O1030" s="9">
        <v>3</v>
      </c>
    </row>
    <row r="1031" spans="1:15" x14ac:dyDescent="0.3">
      <c r="A1031" s="13">
        <v>76.240624999999994</v>
      </c>
      <c r="B1031" s="17" t="s">
        <v>139</v>
      </c>
      <c r="C1031" s="17">
        <f t="shared" si="64"/>
        <v>4</v>
      </c>
      <c r="D1031" s="14" t="s">
        <v>13</v>
      </c>
      <c r="E1031" s="14">
        <f t="shared" si="65"/>
        <v>7</v>
      </c>
      <c r="F1031" s="14" t="s">
        <v>15</v>
      </c>
      <c r="G1031" s="14">
        <f t="shared" si="66"/>
        <v>2</v>
      </c>
      <c r="H1031" s="14" t="s">
        <v>119</v>
      </c>
      <c r="I1031" s="14" t="s">
        <v>143</v>
      </c>
      <c r="J1031" s="14">
        <f t="shared" si="67"/>
        <v>3</v>
      </c>
      <c r="K1031" s="9">
        <v>76.240624999999994</v>
      </c>
      <c r="L1031" s="9">
        <v>4</v>
      </c>
      <c r="M1031" s="9">
        <v>7</v>
      </c>
      <c r="N1031" s="9">
        <v>2</v>
      </c>
      <c r="O1031" s="9">
        <v>3</v>
      </c>
    </row>
    <row r="1032" spans="1:15" x14ac:dyDescent="0.3">
      <c r="A1032" s="13">
        <v>75.748750000000001</v>
      </c>
      <c r="B1032" s="17" t="s">
        <v>139</v>
      </c>
      <c r="C1032" s="17">
        <f t="shared" si="64"/>
        <v>4</v>
      </c>
      <c r="D1032" s="14" t="s">
        <v>13</v>
      </c>
      <c r="E1032" s="14">
        <f t="shared" si="65"/>
        <v>7</v>
      </c>
      <c r="F1032" s="14" t="s">
        <v>15</v>
      </c>
      <c r="G1032" s="14">
        <f t="shared" si="66"/>
        <v>2</v>
      </c>
      <c r="H1032" s="14" t="s">
        <v>119</v>
      </c>
      <c r="I1032" s="14" t="s">
        <v>143</v>
      </c>
      <c r="J1032" s="14">
        <f t="shared" si="67"/>
        <v>3</v>
      </c>
      <c r="K1032" s="9">
        <v>75.748750000000001</v>
      </c>
      <c r="L1032" s="9">
        <v>4</v>
      </c>
      <c r="M1032" s="9">
        <v>7</v>
      </c>
      <c r="N1032" s="9">
        <v>2</v>
      </c>
      <c r="O1032" s="9">
        <v>3</v>
      </c>
    </row>
    <row r="1033" spans="1:15" x14ac:dyDescent="0.3">
      <c r="A1033" s="13">
        <v>78.20812500000001</v>
      </c>
      <c r="B1033" s="17" t="s">
        <v>139</v>
      </c>
      <c r="C1033" s="17">
        <f t="shared" si="64"/>
        <v>4</v>
      </c>
      <c r="D1033" s="14" t="s">
        <v>13</v>
      </c>
      <c r="E1033" s="14">
        <f t="shared" si="65"/>
        <v>7</v>
      </c>
      <c r="F1033" s="14" t="s">
        <v>15</v>
      </c>
      <c r="G1033" s="14">
        <f t="shared" si="66"/>
        <v>2</v>
      </c>
      <c r="H1033" s="14" t="s">
        <v>119</v>
      </c>
      <c r="I1033" s="14" t="s">
        <v>143</v>
      </c>
      <c r="J1033" s="14">
        <f t="shared" si="67"/>
        <v>3</v>
      </c>
      <c r="K1033" s="9">
        <v>78.20812500000001</v>
      </c>
      <c r="L1033" s="9">
        <v>4</v>
      </c>
      <c r="M1033" s="9">
        <v>7</v>
      </c>
      <c r="N1033" s="9">
        <v>2</v>
      </c>
      <c r="O1033" s="9">
        <v>3</v>
      </c>
    </row>
    <row r="1034" spans="1:15" x14ac:dyDescent="0.3">
      <c r="A1034" s="13">
        <v>79.191874999999996</v>
      </c>
      <c r="B1034" s="17" t="s">
        <v>139</v>
      </c>
      <c r="C1034" s="17">
        <f t="shared" si="64"/>
        <v>4</v>
      </c>
      <c r="D1034" s="14" t="s">
        <v>13</v>
      </c>
      <c r="E1034" s="14">
        <f t="shared" si="65"/>
        <v>7</v>
      </c>
      <c r="F1034" s="14" t="s">
        <v>15</v>
      </c>
      <c r="G1034" s="14">
        <f t="shared" si="66"/>
        <v>2</v>
      </c>
      <c r="H1034" s="14" t="s">
        <v>119</v>
      </c>
      <c r="I1034" s="14" t="s">
        <v>143</v>
      </c>
      <c r="J1034" s="14">
        <f t="shared" si="67"/>
        <v>3</v>
      </c>
      <c r="K1034" s="9">
        <v>79.191874999999996</v>
      </c>
      <c r="L1034" s="9">
        <v>4</v>
      </c>
      <c r="M1034" s="9">
        <v>7</v>
      </c>
      <c r="N1034" s="9">
        <v>2</v>
      </c>
      <c r="O1034" s="9">
        <v>3</v>
      </c>
    </row>
    <row r="1035" spans="1:15" x14ac:dyDescent="0.3">
      <c r="A1035" s="13">
        <v>95.06</v>
      </c>
      <c r="B1035" s="17" t="s">
        <v>139</v>
      </c>
      <c r="C1035" s="17">
        <f t="shared" si="64"/>
        <v>4</v>
      </c>
      <c r="D1035" s="14" t="s">
        <v>13</v>
      </c>
      <c r="E1035" s="14">
        <f t="shared" si="65"/>
        <v>7</v>
      </c>
      <c r="F1035" s="14" t="s">
        <v>15</v>
      </c>
      <c r="G1035" s="14">
        <f t="shared" si="66"/>
        <v>2</v>
      </c>
      <c r="H1035" s="14" t="s">
        <v>119</v>
      </c>
      <c r="I1035" s="14" t="s">
        <v>143</v>
      </c>
      <c r="J1035" s="14">
        <f t="shared" si="67"/>
        <v>3</v>
      </c>
      <c r="K1035" s="9">
        <v>95.06</v>
      </c>
      <c r="L1035" s="9">
        <v>4</v>
      </c>
      <c r="M1035" s="9">
        <v>7</v>
      </c>
      <c r="N1035" s="9">
        <v>2</v>
      </c>
      <c r="O1035" s="9">
        <v>3</v>
      </c>
    </row>
    <row r="1036" spans="1:15" x14ac:dyDescent="0.3">
      <c r="A1036" s="13">
        <v>79.683750000000003</v>
      </c>
      <c r="B1036" s="17" t="s">
        <v>139</v>
      </c>
      <c r="C1036" s="17">
        <f t="shared" si="64"/>
        <v>4</v>
      </c>
      <c r="D1036" s="14" t="s">
        <v>13</v>
      </c>
      <c r="E1036" s="14">
        <f t="shared" si="65"/>
        <v>7</v>
      </c>
      <c r="F1036" s="14" t="s">
        <v>15</v>
      </c>
      <c r="G1036" s="14">
        <f t="shared" si="66"/>
        <v>2</v>
      </c>
      <c r="H1036" s="14" t="s">
        <v>119</v>
      </c>
      <c r="I1036" s="14" t="s">
        <v>143</v>
      </c>
      <c r="J1036" s="14">
        <f t="shared" si="67"/>
        <v>3</v>
      </c>
      <c r="K1036" s="9">
        <v>79.683750000000003</v>
      </c>
      <c r="L1036" s="9">
        <v>4</v>
      </c>
      <c r="M1036" s="9">
        <v>7</v>
      </c>
      <c r="N1036" s="9">
        <v>2</v>
      </c>
      <c r="O1036" s="9">
        <v>3</v>
      </c>
    </row>
    <row r="1037" spans="1:15" x14ac:dyDescent="0.3">
      <c r="A1037" s="13">
        <v>77.716250000000002</v>
      </c>
      <c r="B1037" s="17" t="s">
        <v>139</v>
      </c>
      <c r="C1037" s="17">
        <f t="shared" si="64"/>
        <v>4</v>
      </c>
      <c r="D1037" s="14" t="s">
        <v>13</v>
      </c>
      <c r="E1037" s="14">
        <f t="shared" si="65"/>
        <v>7</v>
      </c>
      <c r="F1037" s="14" t="s">
        <v>15</v>
      </c>
      <c r="G1037" s="14">
        <f t="shared" si="66"/>
        <v>2</v>
      </c>
      <c r="H1037" s="14" t="s">
        <v>119</v>
      </c>
      <c r="I1037" s="14" t="s">
        <v>143</v>
      </c>
      <c r="J1037" s="14">
        <f t="shared" si="67"/>
        <v>3</v>
      </c>
      <c r="K1037" s="9">
        <v>77.716250000000002</v>
      </c>
      <c r="L1037" s="9">
        <v>4</v>
      </c>
      <c r="M1037" s="9">
        <v>7</v>
      </c>
      <c r="N1037" s="9">
        <v>2</v>
      </c>
      <c r="O1037" s="9">
        <v>3</v>
      </c>
    </row>
    <row r="1038" spans="1:15" x14ac:dyDescent="0.3">
      <c r="A1038" s="13">
        <v>78.20812500000001</v>
      </c>
      <c r="B1038" s="17" t="s">
        <v>139</v>
      </c>
      <c r="C1038" s="17">
        <f t="shared" si="64"/>
        <v>4</v>
      </c>
      <c r="D1038" s="14" t="s">
        <v>13</v>
      </c>
      <c r="E1038" s="14">
        <f t="shared" si="65"/>
        <v>7</v>
      </c>
      <c r="F1038" s="14" t="s">
        <v>15</v>
      </c>
      <c r="G1038" s="14">
        <f t="shared" si="66"/>
        <v>2</v>
      </c>
      <c r="H1038" s="14" t="s">
        <v>119</v>
      </c>
      <c r="I1038" s="14" t="s">
        <v>143</v>
      </c>
      <c r="J1038" s="14">
        <f t="shared" si="67"/>
        <v>3</v>
      </c>
      <c r="K1038" s="9">
        <v>78.20812500000001</v>
      </c>
      <c r="L1038" s="9">
        <v>4</v>
      </c>
      <c r="M1038" s="9">
        <v>7</v>
      </c>
      <c r="N1038" s="9">
        <v>2</v>
      </c>
      <c r="O1038" s="9">
        <v>3</v>
      </c>
    </row>
    <row r="1039" spans="1:15" x14ac:dyDescent="0.3">
      <c r="A1039" s="13">
        <v>79.683750000000003</v>
      </c>
      <c r="B1039" s="17" t="s">
        <v>139</v>
      </c>
      <c r="C1039" s="17">
        <f t="shared" si="64"/>
        <v>4</v>
      </c>
      <c r="D1039" s="14" t="s">
        <v>13</v>
      </c>
      <c r="E1039" s="14">
        <f t="shared" si="65"/>
        <v>7</v>
      </c>
      <c r="F1039" s="14" t="s">
        <v>15</v>
      </c>
      <c r="G1039" s="14">
        <f t="shared" si="66"/>
        <v>2</v>
      </c>
      <c r="H1039" s="14" t="s">
        <v>119</v>
      </c>
      <c r="I1039" s="14" t="s">
        <v>143</v>
      </c>
      <c r="J1039" s="14">
        <f t="shared" si="67"/>
        <v>3</v>
      </c>
      <c r="K1039" s="9">
        <v>79.683750000000003</v>
      </c>
      <c r="L1039" s="9">
        <v>4</v>
      </c>
      <c r="M1039" s="9">
        <v>7</v>
      </c>
      <c r="N1039" s="9">
        <v>2</v>
      </c>
      <c r="O1039" s="9">
        <v>3</v>
      </c>
    </row>
    <row r="1040" spans="1:15" x14ac:dyDescent="0.3">
      <c r="A1040" s="13">
        <v>81.651250000000005</v>
      </c>
      <c r="B1040" s="17" t="s">
        <v>139</v>
      </c>
      <c r="C1040" s="17">
        <f t="shared" si="64"/>
        <v>4</v>
      </c>
      <c r="D1040" s="14" t="s">
        <v>13</v>
      </c>
      <c r="E1040" s="14">
        <f t="shared" si="65"/>
        <v>7</v>
      </c>
      <c r="F1040" s="14" t="s">
        <v>15</v>
      </c>
      <c r="G1040" s="14">
        <f t="shared" si="66"/>
        <v>2</v>
      </c>
      <c r="H1040" s="14" t="s">
        <v>119</v>
      </c>
      <c r="I1040" s="14" t="s">
        <v>143</v>
      </c>
      <c r="J1040" s="14">
        <f t="shared" si="67"/>
        <v>3</v>
      </c>
      <c r="K1040" s="9">
        <v>81.651250000000005</v>
      </c>
      <c r="L1040" s="9">
        <v>4</v>
      </c>
      <c r="M1040" s="9">
        <v>7</v>
      </c>
      <c r="N1040" s="9">
        <v>2</v>
      </c>
      <c r="O1040" s="9">
        <v>3</v>
      </c>
    </row>
    <row r="1041" spans="1:15" x14ac:dyDescent="0.3">
      <c r="A1041" s="13">
        <v>81.965000000000003</v>
      </c>
      <c r="B1041" s="17" t="s">
        <v>139</v>
      </c>
      <c r="C1041" s="17">
        <f t="shared" si="64"/>
        <v>4</v>
      </c>
      <c r="D1041" s="14" t="s">
        <v>13</v>
      </c>
      <c r="E1041" s="14">
        <f t="shared" si="65"/>
        <v>7</v>
      </c>
      <c r="F1041" s="14" t="s">
        <v>15</v>
      </c>
      <c r="G1041" s="14">
        <f t="shared" si="66"/>
        <v>2</v>
      </c>
      <c r="H1041" s="14" t="s">
        <v>119</v>
      </c>
      <c r="I1041" s="14" t="s">
        <v>143</v>
      </c>
      <c r="J1041" s="14">
        <f t="shared" si="67"/>
        <v>3</v>
      </c>
      <c r="K1041" s="9">
        <v>81.965000000000003</v>
      </c>
      <c r="L1041" s="9">
        <v>4</v>
      </c>
      <c r="M1041" s="9">
        <v>7</v>
      </c>
      <c r="N1041" s="9">
        <v>2</v>
      </c>
      <c r="O1041" s="9">
        <v>3</v>
      </c>
    </row>
    <row r="1042" spans="1:15" x14ac:dyDescent="0.3">
      <c r="A1042" s="13">
        <v>89.179999999999993</v>
      </c>
      <c r="B1042" s="17" t="s">
        <v>139</v>
      </c>
      <c r="C1042" s="17">
        <f t="shared" si="64"/>
        <v>4</v>
      </c>
      <c r="D1042" s="14" t="s">
        <v>13</v>
      </c>
      <c r="E1042" s="14">
        <f t="shared" si="65"/>
        <v>7</v>
      </c>
      <c r="F1042" s="14" t="s">
        <v>15</v>
      </c>
      <c r="G1042" s="14">
        <f t="shared" si="66"/>
        <v>2</v>
      </c>
      <c r="H1042" s="14" t="s">
        <v>119</v>
      </c>
      <c r="I1042" s="14" t="s">
        <v>143</v>
      </c>
      <c r="J1042" s="14">
        <f t="shared" si="67"/>
        <v>3</v>
      </c>
      <c r="K1042" s="9">
        <v>89.179999999999993</v>
      </c>
      <c r="L1042" s="9">
        <v>4</v>
      </c>
      <c r="M1042" s="9">
        <v>7</v>
      </c>
      <c r="N1042" s="9">
        <v>2</v>
      </c>
      <c r="O1042" s="9">
        <v>3</v>
      </c>
    </row>
    <row r="1043" spans="1:15" x14ac:dyDescent="0.3">
      <c r="A1043" s="13">
        <v>95.06</v>
      </c>
      <c r="B1043" s="17" t="s">
        <v>139</v>
      </c>
      <c r="C1043" s="17">
        <f t="shared" si="64"/>
        <v>4</v>
      </c>
      <c r="D1043" s="14" t="s">
        <v>13</v>
      </c>
      <c r="E1043" s="14">
        <f t="shared" si="65"/>
        <v>7</v>
      </c>
      <c r="F1043" s="14" t="s">
        <v>15</v>
      </c>
      <c r="G1043" s="14">
        <f t="shared" si="66"/>
        <v>2</v>
      </c>
      <c r="H1043" s="14" t="s">
        <v>119</v>
      </c>
      <c r="I1043" s="14" t="s">
        <v>143</v>
      </c>
      <c r="J1043" s="14">
        <f t="shared" si="67"/>
        <v>3</v>
      </c>
      <c r="K1043" s="9">
        <v>95.06</v>
      </c>
      <c r="L1043" s="9">
        <v>4</v>
      </c>
      <c r="M1043" s="9">
        <v>7</v>
      </c>
      <c r="N1043" s="9">
        <v>2</v>
      </c>
      <c r="O1043" s="9">
        <v>3</v>
      </c>
    </row>
    <row r="1044" spans="1:15" x14ac:dyDescent="0.3">
      <c r="A1044" s="13">
        <v>81.651250000000005</v>
      </c>
      <c r="B1044" s="17" t="s">
        <v>139</v>
      </c>
      <c r="C1044" s="17">
        <f t="shared" si="64"/>
        <v>4</v>
      </c>
      <c r="D1044" s="14" t="s">
        <v>13</v>
      </c>
      <c r="E1044" s="14">
        <f t="shared" si="65"/>
        <v>7</v>
      </c>
      <c r="F1044" s="14" t="s">
        <v>15</v>
      </c>
      <c r="G1044" s="14">
        <f t="shared" si="66"/>
        <v>2</v>
      </c>
      <c r="H1044" s="14" t="s">
        <v>119</v>
      </c>
      <c r="I1044" s="14" t="s">
        <v>143</v>
      </c>
      <c r="J1044" s="14">
        <f t="shared" si="67"/>
        <v>3</v>
      </c>
      <c r="K1044" s="9">
        <v>81.651250000000005</v>
      </c>
      <c r="L1044" s="9">
        <v>4</v>
      </c>
      <c r="M1044" s="9">
        <v>7</v>
      </c>
      <c r="N1044" s="9">
        <v>2</v>
      </c>
      <c r="O1044" s="9">
        <v>3</v>
      </c>
    </row>
    <row r="1045" spans="1:15" x14ac:dyDescent="0.3">
      <c r="A1045" s="13">
        <v>81.651250000000005</v>
      </c>
      <c r="B1045" s="17" t="s">
        <v>139</v>
      </c>
      <c r="C1045" s="17">
        <f t="shared" si="64"/>
        <v>4</v>
      </c>
      <c r="D1045" s="14" t="s">
        <v>13</v>
      </c>
      <c r="E1045" s="14">
        <f t="shared" si="65"/>
        <v>7</v>
      </c>
      <c r="F1045" s="14" t="s">
        <v>15</v>
      </c>
      <c r="G1045" s="14">
        <f t="shared" si="66"/>
        <v>2</v>
      </c>
      <c r="H1045" s="14" t="s">
        <v>119</v>
      </c>
      <c r="I1045" s="14" t="s">
        <v>143</v>
      </c>
      <c r="J1045" s="14">
        <f t="shared" si="67"/>
        <v>3</v>
      </c>
      <c r="K1045" s="9">
        <v>81.651250000000005</v>
      </c>
      <c r="L1045" s="9">
        <v>4</v>
      </c>
      <c r="M1045" s="9">
        <v>7</v>
      </c>
      <c r="N1045" s="9">
        <v>2</v>
      </c>
      <c r="O1045" s="9">
        <v>3</v>
      </c>
    </row>
    <row r="1046" spans="1:15" x14ac:dyDescent="0.3">
      <c r="A1046" s="13">
        <v>81.159374999999997</v>
      </c>
      <c r="B1046" s="17" t="s">
        <v>139</v>
      </c>
      <c r="C1046" s="17">
        <f t="shared" si="64"/>
        <v>4</v>
      </c>
      <c r="D1046" s="14" t="s">
        <v>13</v>
      </c>
      <c r="E1046" s="14">
        <f t="shared" si="65"/>
        <v>7</v>
      </c>
      <c r="F1046" s="14" t="s">
        <v>15</v>
      </c>
      <c r="G1046" s="14">
        <f t="shared" si="66"/>
        <v>2</v>
      </c>
      <c r="H1046" s="14" t="s">
        <v>119</v>
      </c>
      <c r="I1046" s="14" t="s">
        <v>143</v>
      </c>
      <c r="J1046" s="14">
        <f t="shared" si="67"/>
        <v>3</v>
      </c>
      <c r="K1046" s="9">
        <v>81.159374999999997</v>
      </c>
      <c r="L1046" s="9">
        <v>4</v>
      </c>
      <c r="M1046" s="9">
        <v>7</v>
      </c>
      <c r="N1046" s="9">
        <v>2</v>
      </c>
      <c r="O1046" s="9">
        <v>3</v>
      </c>
    </row>
    <row r="1047" spans="1:15" x14ac:dyDescent="0.3">
      <c r="A1047" s="13">
        <v>86.570000000000007</v>
      </c>
      <c r="B1047" s="17" t="s">
        <v>139</v>
      </c>
      <c r="C1047" s="17">
        <f t="shared" si="64"/>
        <v>4</v>
      </c>
      <c r="D1047" s="14" t="s">
        <v>13</v>
      </c>
      <c r="E1047" s="14">
        <f t="shared" si="65"/>
        <v>7</v>
      </c>
      <c r="F1047" s="14" t="s">
        <v>15</v>
      </c>
      <c r="G1047" s="14">
        <f t="shared" si="66"/>
        <v>2</v>
      </c>
      <c r="H1047" s="14" t="s">
        <v>119</v>
      </c>
      <c r="I1047" s="14" t="s">
        <v>143</v>
      </c>
      <c r="J1047" s="14">
        <f t="shared" si="67"/>
        <v>3</v>
      </c>
      <c r="K1047" s="9">
        <v>86.570000000000007</v>
      </c>
      <c r="L1047" s="9">
        <v>4</v>
      </c>
      <c r="M1047" s="9">
        <v>7</v>
      </c>
      <c r="N1047" s="9">
        <v>2</v>
      </c>
      <c r="O1047" s="9">
        <v>3</v>
      </c>
    </row>
    <row r="1048" spans="1:15" x14ac:dyDescent="0.3">
      <c r="A1048" s="13">
        <v>98.455000000000013</v>
      </c>
      <c r="B1048" s="17" t="s">
        <v>139</v>
      </c>
      <c r="C1048" s="17">
        <f t="shared" si="64"/>
        <v>4</v>
      </c>
      <c r="D1048" s="14" t="s">
        <v>13</v>
      </c>
      <c r="E1048" s="14">
        <f t="shared" si="65"/>
        <v>7</v>
      </c>
      <c r="F1048" s="14" t="s">
        <v>15</v>
      </c>
      <c r="G1048" s="14">
        <f t="shared" si="66"/>
        <v>2</v>
      </c>
      <c r="H1048" s="14" t="s">
        <v>119</v>
      </c>
      <c r="I1048" s="14" t="s">
        <v>143</v>
      </c>
      <c r="J1048" s="14">
        <f t="shared" si="67"/>
        <v>3</v>
      </c>
      <c r="K1048" s="9">
        <v>98.455000000000013</v>
      </c>
      <c r="L1048" s="9">
        <v>4</v>
      </c>
      <c r="M1048" s="9">
        <v>7</v>
      </c>
      <c r="N1048" s="9">
        <v>2</v>
      </c>
      <c r="O1048" s="9">
        <v>3</v>
      </c>
    </row>
    <row r="1049" spans="1:15" x14ac:dyDescent="0.3">
      <c r="A1049" s="13">
        <v>87.061875000000015</v>
      </c>
      <c r="B1049" s="17" t="s">
        <v>139</v>
      </c>
      <c r="C1049" s="17">
        <f t="shared" si="64"/>
        <v>4</v>
      </c>
      <c r="D1049" s="14" t="s">
        <v>13</v>
      </c>
      <c r="E1049" s="14">
        <f t="shared" si="65"/>
        <v>7</v>
      </c>
      <c r="F1049" s="14" t="s">
        <v>15</v>
      </c>
      <c r="G1049" s="14">
        <f t="shared" si="66"/>
        <v>2</v>
      </c>
      <c r="H1049" s="14" t="s">
        <v>119</v>
      </c>
      <c r="I1049" s="14" t="s">
        <v>143</v>
      </c>
      <c r="J1049" s="14">
        <f t="shared" si="67"/>
        <v>3</v>
      </c>
      <c r="K1049" s="9">
        <v>87.061875000000015</v>
      </c>
      <c r="L1049" s="9">
        <v>4</v>
      </c>
      <c r="M1049" s="9">
        <v>7</v>
      </c>
      <c r="N1049" s="9">
        <v>2</v>
      </c>
      <c r="O1049" s="9">
        <v>3</v>
      </c>
    </row>
    <row r="1050" spans="1:15" x14ac:dyDescent="0.3">
      <c r="A1050" s="13">
        <v>86.570000000000007</v>
      </c>
      <c r="B1050" s="17" t="s">
        <v>139</v>
      </c>
      <c r="C1050" s="17">
        <f t="shared" si="64"/>
        <v>4</v>
      </c>
      <c r="D1050" s="14" t="s">
        <v>13</v>
      </c>
      <c r="E1050" s="14">
        <f t="shared" si="65"/>
        <v>7</v>
      </c>
      <c r="F1050" s="14" t="s">
        <v>15</v>
      </c>
      <c r="G1050" s="14">
        <f t="shared" si="66"/>
        <v>2</v>
      </c>
      <c r="H1050" s="14" t="s">
        <v>119</v>
      </c>
      <c r="I1050" s="14" t="s">
        <v>143</v>
      </c>
      <c r="J1050" s="14">
        <f t="shared" si="67"/>
        <v>3</v>
      </c>
      <c r="K1050" s="9">
        <v>86.570000000000007</v>
      </c>
      <c r="L1050" s="9">
        <v>4</v>
      </c>
      <c r="M1050" s="9">
        <v>7</v>
      </c>
      <c r="N1050" s="9">
        <v>2</v>
      </c>
      <c r="O1050" s="9">
        <v>3</v>
      </c>
    </row>
    <row r="1051" spans="1:15" x14ac:dyDescent="0.3">
      <c r="A1051" s="13">
        <v>81.585000000000008</v>
      </c>
      <c r="B1051" s="17" t="s">
        <v>139</v>
      </c>
      <c r="C1051" s="17">
        <f t="shared" si="64"/>
        <v>4</v>
      </c>
      <c r="D1051" s="14" t="s">
        <v>13</v>
      </c>
      <c r="E1051" s="14">
        <f t="shared" si="65"/>
        <v>7</v>
      </c>
      <c r="F1051" s="14" t="s">
        <v>15</v>
      </c>
      <c r="G1051" s="14">
        <f t="shared" si="66"/>
        <v>2</v>
      </c>
      <c r="H1051" s="14" t="s">
        <v>119</v>
      </c>
      <c r="I1051" s="14" t="s">
        <v>143</v>
      </c>
      <c r="J1051" s="14">
        <f t="shared" si="67"/>
        <v>3</v>
      </c>
      <c r="K1051" s="9">
        <v>81.585000000000008</v>
      </c>
      <c r="L1051" s="9">
        <v>4</v>
      </c>
      <c r="M1051" s="9">
        <v>7</v>
      </c>
      <c r="N1051" s="9">
        <v>2</v>
      </c>
      <c r="O1051" s="9">
        <v>3</v>
      </c>
    </row>
    <row r="1052" spans="1:15" x14ac:dyDescent="0.3">
      <c r="A1052" s="13">
        <v>90.013125000000002</v>
      </c>
      <c r="B1052" s="17" t="s">
        <v>139</v>
      </c>
      <c r="C1052" s="17">
        <f t="shared" si="64"/>
        <v>4</v>
      </c>
      <c r="D1052" s="14" t="s">
        <v>13</v>
      </c>
      <c r="E1052" s="14">
        <f t="shared" si="65"/>
        <v>7</v>
      </c>
      <c r="F1052" s="14" t="s">
        <v>15</v>
      </c>
      <c r="G1052" s="14">
        <f t="shared" si="66"/>
        <v>2</v>
      </c>
      <c r="H1052" s="14" t="s">
        <v>119</v>
      </c>
      <c r="I1052" s="14" t="s">
        <v>143</v>
      </c>
      <c r="J1052" s="14">
        <f t="shared" si="67"/>
        <v>3</v>
      </c>
      <c r="K1052" s="9">
        <v>90.013125000000002</v>
      </c>
      <c r="L1052" s="9">
        <v>4</v>
      </c>
      <c r="M1052" s="9">
        <v>7</v>
      </c>
      <c r="N1052" s="9">
        <v>2</v>
      </c>
      <c r="O1052" s="9">
        <v>3</v>
      </c>
    </row>
    <row r="1053" spans="1:15" x14ac:dyDescent="0.3">
      <c r="A1053" s="13">
        <v>87.061875000000015</v>
      </c>
      <c r="B1053" s="17" t="s">
        <v>139</v>
      </c>
      <c r="C1053" s="17">
        <f t="shared" si="64"/>
        <v>4</v>
      </c>
      <c r="D1053" s="14" t="s">
        <v>13</v>
      </c>
      <c r="E1053" s="14">
        <f t="shared" si="65"/>
        <v>7</v>
      </c>
      <c r="F1053" s="14" t="s">
        <v>15</v>
      </c>
      <c r="G1053" s="14">
        <f t="shared" si="66"/>
        <v>2</v>
      </c>
      <c r="H1053" s="14" t="s">
        <v>119</v>
      </c>
      <c r="I1053" s="14" t="s">
        <v>143</v>
      </c>
      <c r="J1053" s="14">
        <f t="shared" si="67"/>
        <v>3</v>
      </c>
      <c r="K1053" s="9">
        <v>87.061875000000015</v>
      </c>
      <c r="L1053" s="9">
        <v>4</v>
      </c>
      <c r="M1053" s="9">
        <v>7</v>
      </c>
      <c r="N1053" s="9">
        <v>2</v>
      </c>
      <c r="O1053" s="9">
        <v>3</v>
      </c>
    </row>
    <row r="1054" spans="1:15" x14ac:dyDescent="0.3">
      <c r="A1054" s="13">
        <v>83.256249999999994</v>
      </c>
      <c r="B1054" s="17" t="s">
        <v>139</v>
      </c>
      <c r="C1054" s="17">
        <f t="shared" si="64"/>
        <v>4</v>
      </c>
      <c r="D1054" s="14" t="s">
        <v>13</v>
      </c>
      <c r="E1054" s="14">
        <f t="shared" si="65"/>
        <v>7</v>
      </c>
      <c r="F1054" s="14" t="s">
        <v>15</v>
      </c>
      <c r="G1054" s="14">
        <f t="shared" si="66"/>
        <v>2</v>
      </c>
      <c r="H1054" s="14" t="s">
        <v>119</v>
      </c>
      <c r="I1054" s="14" t="s">
        <v>143</v>
      </c>
      <c r="J1054" s="14">
        <f t="shared" si="67"/>
        <v>3</v>
      </c>
      <c r="K1054" s="9">
        <v>83.256249999999994</v>
      </c>
      <c r="L1054" s="9">
        <v>4</v>
      </c>
      <c r="M1054" s="9">
        <v>7</v>
      </c>
      <c r="N1054" s="9">
        <v>2</v>
      </c>
      <c r="O1054" s="9">
        <v>3</v>
      </c>
    </row>
    <row r="1055" spans="1:15" x14ac:dyDescent="0.3">
      <c r="A1055" s="13">
        <v>71.872500000000002</v>
      </c>
      <c r="B1055" s="17" t="s">
        <v>139</v>
      </c>
      <c r="C1055" s="17">
        <f t="shared" si="64"/>
        <v>4</v>
      </c>
      <c r="D1055" s="14" t="s">
        <v>13</v>
      </c>
      <c r="E1055" s="14">
        <f t="shared" si="65"/>
        <v>7</v>
      </c>
      <c r="F1055" s="14" t="s">
        <v>15</v>
      </c>
      <c r="G1055" s="14">
        <f t="shared" si="66"/>
        <v>2</v>
      </c>
      <c r="H1055" s="14" t="s">
        <v>119</v>
      </c>
      <c r="I1055" s="14" t="s">
        <v>143</v>
      </c>
      <c r="J1055" s="14">
        <f t="shared" si="67"/>
        <v>3</v>
      </c>
      <c r="K1055" s="9">
        <v>71.872500000000002</v>
      </c>
      <c r="L1055" s="9">
        <v>4</v>
      </c>
      <c r="M1055" s="9">
        <v>7</v>
      </c>
      <c r="N1055" s="9">
        <v>2</v>
      </c>
      <c r="O1055" s="9">
        <v>3</v>
      </c>
    </row>
    <row r="1056" spans="1:15" x14ac:dyDescent="0.3">
      <c r="A1056" s="13">
        <v>79.191874999999996</v>
      </c>
      <c r="B1056" s="17" t="s">
        <v>139</v>
      </c>
      <c r="C1056" s="17">
        <f t="shared" si="64"/>
        <v>4</v>
      </c>
      <c r="D1056" s="14" t="s">
        <v>13</v>
      </c>
      <c r="E1056" s="14">
        <f t="shared" si="65"/>
        <v>7</v>
      </c>
      <c r="F1056" s="14" t="s">
        <v>15</v>
      </c>
      <c r="G1056" s="14">
        <f t="shared" si="66"/>
        <v>2</v>
      </c>
      <c r="H1056" s="14" t="s">
        <v>119</v>
      </c>
      <c r="I1056" s="14" t="s">
        <v>143</v>
      </c>
      <c r="J1056" s="14">
        <f t="shared" si="67"/>
        <v>3</v>
      </c>
      <c r="K1056" s="9">
        <v>79.191874999999996</v>
      </c>
      <c r="L1056" s="9">
        <v>4</v>
      </c>
      <c r="M1056" s="9">
        <v>7</v>
      </c>
      <c r="N1056" s="9">
        <v>2</v>
      </c>
      <c r="O1056" s="9">
        <v>3</v>
      </c>
    </row>
    <row r="1057" spans="1:15" x14ac:dyDescent="0.3">
      <c r="A1057" s="13">
        <v>90.694999999999993</v>
      </c>
      <c r="B1057" s="17" t="s">
        <v>139</v>
      </c>
      <c r="C1057" s="17">
        <f t="shared" si="64"/>
        <v>4</v>
      </c>
      <c r="D1057" s="14" t="s">
        <v>13</v>
      </c>
      <c r="E1057" s="14">
        <f t="shared" si="65"/>
        <v>7</v>
      </c>
      <c r="F1057" s="14" t="s">
        <v>15</v>
      </c>
      <c r="G1057" s="14">
        <f t="shared" si="66"/>
        <v>2</v>
      </c>
      <c r="H1057" s="14" t="s">
        <v>119</v>
      </c>
      <c r="I1057" s="14" t="s">
        <v>143</v>
      </c>
      <c r="J1057" s="14">
        <f t="shared" si="67"/>
        <v>3</v>
      </c>
      <c r="K1057" s="9">
        <v>90.694999999999993</v>
      </c>
      <c r="L1057" s="9">
        <v>4</v>
      </c>
      <c r="M1057" s="9">
        <v>7</v>
      </c>
      <c r="N1057" s="9">
        <v>2</v>
      </c>
      <c r="O1057" s="9">
        <v>3</v>
      </c>
    </row>
    <row r="1058" spans="1:15" x14ac:dyDescent="0.3">
      <c r="A1058" s="13">
        <v>87.553750000000008</v>
      </c>
      <c r="B1058" s="17" t="s">
        <v>139</v>
      </c>
      <c r="C1058" s="17">
        <f t="shared" si="64"/>
        <v>4</v>
      </c>
      <c r="D1058" s="14" t="s">
        <v>13</v>
      </c>
      <c r="E1058" s="14">
        <f t="shared" si="65"/>
        <v>7</v>
      </c>
      <c r="F1058" s="14" t="s">
        <v>15</v>
      </c>
      <c r="G1058" s="14">
        <f t="shared" si="66"/>
        <v>2</v>
      </c>
      <c r="H1058" s="14" t="s">
        <v>119</v>
      </c>
      <c r="I1058" s="14" t="s">
        <v>143</v>
      </c>
      <c r="J1058" s="14">
        <f t="shared" si="67"/>
        <v>3</v>
      </c>
      <c r="K1058" s="9">
        <v>87.553750000000008</v>
      </c>
      <c r="L1058" s="9">
        <v>4</v>
      </c>
      <c r="M1058" s="9">
        <v>7</v>
      </c>
      <c r="N1058" s="9">
        <v>2</v>
      </c>
      <c r="O1058" s="9">
        <v>3</v>
      </c>
    </row>
    <row r="1059" spans="1:15" x14ac:dyDescent="0.3">
      <c r="A1059" s="13">
        <v>109.75125000000001</v>
      </c>
      <c r="B1059" s="17" t="s">
        <v>139</v>
      </c>
      <c r="C1059" s="17">
        <f t="shared" si="64"/>
        <v>4</v>
      </c>
      <c r="D1059" s="14" t="s">
        <v>13</v>
      </c>
      <c r="E1059" s="14">
        <f t="shared" si="65"/>
        <v>7</v>
      </c>
      <c r="F1059" s="14" t="s">
        <v>15</v>
      </c>
      <c r="G1059" s="14">
        <f t="shared" si="66"/>
        <v>2</v>
      </c>
      <c r="H1059" s="14" t="s">
        <v>119</v>
      </c>
      <c r="I1059" s="14" t="s">
        <v>143</v>
      </c>
      <c r="J1059" s="14">
        <f t="shared" si="67"/>
        <v>3</v>
      </c>
      <c r="K1059" s="9">
        <v>109.75125000000001</v>
      </c>
      <c r="L1059" s="9">
        <v>4</v>
      </c>
      <c r="M1059" s="9">
        <v>7</v>
      </c>
      <c r="N1059" s="9">
        <v>2</v>
      </c>
      <c r="O1059" s="9">
        <v>3</v>
      </c>
    </row>
    <row r="1060" spans="1:15" x14ac:dyDescent="0.3">
      <c r="A1060" s="13">
        <v>96.899374999999992</v>
      </c>
      <c r="B1060" s="17" t="s">
        <v>139</v>
      </c>
      <c r="C1060" s="17">
        <f t="shared" si="64"/>
        <v>4</v>
      </c>
      <c r="D1060" s="14" t="s">
        <v>13</v>
      </c>
      <c r="E1060" s="14">
        <f t="shared" si="65"/>
        <v>7</v>
      </c>
      <c r="F1060" s="14" t="s">
        <v>15</v>
      </c>
      <c r="G1060" s="14">
        <f t="shared" si="66"/>
        <v>2</v>
      </c>
      <c r="H1060" s="14" t="s">
        <v>119</v>
      </c>
      <c r="I1060" s="14" t="s">
        <v>143</v>
      </c>
      <c r="J1060" s="14">
        <f t="shared" si="67"/>
        <v>3</v>
      </c>
      <c r="K1060" s="9">
        <v>96.899374999999992</v>
      </c>
      <c r="L1060" s="9">
        <v>4</v>
      </c>
      <c r="M1060" s="9">
        <v>7</v>
      </c>
      <c r="N1060" s="9">
        <v>2</v>
      </c>
      <c r="O1060" s="9">
        <v>3</v>
      </c>
    </row>
    <row r="1061" spans="1:15" x14ac:dyDescent="0.3">
      <c r="A1061" s="13">
        <v>92.268749999999997</v>
      </c>
      <c r="B1061" s="17" t="s">
        <v>139</v>
      </c>
      <c r="C1061" s="17">
        <f t="shared" si="64"/>
        <v>4</v>
      </c>
      <c r="D1061" s="14" t="s">
        <v>11</v>
      </c>
      <c r="E1061" s="14">
        <f t="shared" si="65"/>
        <v>3</v>
      </c>
      <c r="F1061" s="14" t="s">
        <v>15</v>
      </c>
      <c r="G1061" s="14">
        <f t="shared" si="66"/>
        <v>2</v>
      </c>
      <c r="H1061" s="14" t="s">
        <v>17</v>
      </c>
      <c r="I1061" s="14" t="s">
        <v>143</v>
      </c>
      <c r="J1061" s="14">
        <f t="shared" si="67"/>
        <v>3</v>
      </c>
      <c r="K1061" s="9">
        <v>92.268749999999997</v>
      </c>
      <c r="L1061" s="9">
        <v>4</v>
      </c>
      <c r="M1061" s="9">
        <v>3</v>
      </c>
      <c r="N1061" s="9">
        <v>2</v>
      </c>
      <c r="O1061" s="9">
        <v>3</v>
      </c>
    </row>
    <row r="1062" spans="1:15" x14ac:dyDescent="0.3">
      <c r="A1062" s="13">
        <v>95.265000000000001</v>
      </c>
      <c r="B1062" s="17" t="s">
        <v>139</v>
      </c>
      <c r="C1062" s="17">
        <f t="shared" si="64"/>
        <v>4</v>
      </c>
      <c r="D1062" s="14" t="s">
        <v>11</v>
      </c>
      <c r="E1062" s="14">
        <f t="shared" si="65"/>
        <v>3</v>
      </c>
      <c r="F1062" s="14" t="s">
        <v>15</v>
      </c>
      <c r="G1062" s="14">
        <f t="shared" si="66"/>
        <v>2</v>
      </c>
      <c r="H1062" s="14" t="s">
        <v>17</v>
      </c>
      <c r="I1062" s="14" t="s">
        <v>143</v>
      </c>
      <c r="J1062" s="14">
        <f t="shared" si="67"/>
        <v>3</v>
      </c>
      <c r="K1062" s="9">
        <v>95.265000000000001</v>
      </c>
      <c r="L1062" s="9">
        <v>4</v>
      </c>
      <c r="M1062" s="9">
        <v>3</v>
      </c>
      <c r="N1062" s="9">
        <v>2</v>
      </c>
      <c r="O1062" s="9">
        <v>3</v>
      </c>
    </row>
    <row r="1063" spans="1:15" x14ac:dyDescent="0.3">
      <c r="A1063" s="13">
        <v>100.5975</v>
      </c>
      <c r="B1063" s="17" t="s">
        <v>139</v>
      </c>
      <c r="C1063" s="17">
        <f t="shared" si="64"/>
        <v>4</v>
      </c>
      <c r="D1063" s="14" t="s">
        <v>11</v>
      </c>
      <c r="E1063" s="14">
        <f t="shared" si="65"/>
        <v>3</v>
      </c>
      <c r="F1063" s="14" t="s">
        <v>15</v>
      </c>
      <c r="G1063" s="14">
        <f t="shared" si="66"/>
        <v>2</v>
      </c>
      <c r="H1063" s="14" t="s">
        <v>17</v>
      </c>
      <c r="I1063" s="14" t="s">
        <v>143</v>
      </c>
      <c r="J1063" s="14">
        <f t="shared" si="67"/>
        <v>3</v>
      </c>
      <c r="K1063" s="9">
        <v>100.5975</v>
      </c>
      <c r="L1063" s="9">
        <v>4</v>
      </c>
      <c r="M1063" s="9">
        <v>3</v>
      </c>
      <c r="N1063" s="9">
        <v>2</v>
      </c>
      <c r="O1063" s="9">
        <v>3</v>
      </c>
    </row>
    <row r="1064" spans="1:15" x14ac:dyDescent="0.3">
      <c r="A1064" s="13">
        <v>97.638749999999987</v>
      </c>
      <c r="B1064" s="17" t="s">
        <v>139</v>
      </c>
      <c r="C1064" s="17">
        <f t="shared" si="64"/>
        <v>4</v>
      </c>
      <c r="D1064" s="14" t="s">
        <v>11</v>
      </c>
      <c r="E1064" s="14">
        <f t="shared" si="65"/>
        <v>3</v>
      </c>
      <c r="F1064" s="14" t="s">
        <v>15</v>
      </c>
      <c r="G1064" s="14">
        <f t="shared" si="66"/>
        <v>2</v>
      </c>
      <c r="H1064" s="14" t="s">
        <v>17</v>
      </c>
      <c r="I1064" s="14" t="s">
        <v>143</v>
      </c>
      <c r="J1064" s="14">
        <f t="shared" si="67"/>
        <v>3</v>
      </c>
      <c r="K1064" s="9">
        <v>97.638749999999987</v>
      </c>
      <c r="L1064" s="9">
        <v>4</v>
      </c>
      <c r="M1064" s="9">
        <v>3</v>
      </c>
      <c r="N1064" s="9">
        <v>2</v>
      </c>
      <c r="O1064" s="9">
        <v>3</v>
      </c>
    </row>
    <row r="1065" spans="1:15" x14ac:dyDescent="0.3">
      <c r="A1065" s="13">
        <v>77.658749999999998</v>
      </c>
      <c r="B1065" s="17" t="s">
        <v>139</v>
      </c>
      <c r="C1065" s="17">
        <f t="shared" si="64"/>
        <v>4</v>
      </c>
      <c r="D1065" s="14" t="s">
        <v>11</v>
      </c>
      <c r="E1065" s="14">
        <f t="shared" si="65"/>
        <v>3</v>
      </c>
      <c r="F1065" s="14" t="s">
        <v>15</v>
      </c>
      <c r="G1065" s="14">
        <f t="shared" si="66"/>
        <v>2</v>
      </c>
      <c r="H1065" s="14" t="s">
        <v>17</v>
      </c>
      <c r="I1065" s="14" t="s">
        <v>143</v>
      </c>
      <c r="J1065" s="14">
        <f t="shared" si="67"/>
        <v>3</v>
      </c>
      <c r="K1065" s="9">
        <v>77.658749999999998</v>
      </c>
      <c r="L1065" s="9">
        <v>4</v>
      </c>
      <c r="M1065" s="9">
        <v>3</v>
      </c>
      <c r="N1065" s="9">
        <v>2</v>
      </c>
      <c r="O1065" s="9">
        <v>3</v>
      </c>
    </row>
    <row r="1066" spans="1:15" x14ac:dyDescent="0.3">
      <c r="A1066" s="13">
        <v>95.915625000000006</v>
      </c>
      <c r="B1066" s="17" t="s">
        <v>139</v>
      </c>
      <c r="C1066" s="17">
        <f t="shared" si="64"/>
        <v>4</v>
      </c>
      <c r="D1066" s="14" t="s">
        <v>11</v>
      </c>
      <c r="E1066" s="14">
        <f t="shared" si="65"/>
        <v>3</v>
      </c>
      <c r="F1066" s="14" t="s">
        <v>15</v>
      </c>
      <c r="G1066" s="14">
        <f t="shared" si="66"/>
        <v>2</v>
      </c>
      <c r="H1066" s="14" t="s">
        <v>17</v>
      </c>
      <c r="I1066" s="14" t="s">
        <v>143</v>
      </c>
      <c r="J1066" s="14">
        <f t="shared" si="67"/>
        <v>3</v>
      </c>
      <c r="K1066" s="9">
        <v>95.915625000000006</v>
      </c>
      <c r="L1066" s="9">
        <v>4</v>
      </c>
      <c r="M1066" s="9">
        <v>3</v>
      </c>
      <c r="N1066" s="9">
        <v>2</v>
      </c>
      <c r="O1066" s="9">
        <v>3</v>
      </c>
    </row>
    <row r="1067" spans="1:15" x14ac:dyDescent="0.3">
      <c r="A1067" s="13">
        <v>89.066249999999997</v>
      </c>
      <c r="B1067" s="17" t="s">
        <v>139</v>
      </c>
      <c r="C1067" s="17">
        <f t="shared" si="64"/>
        <v>4</v>
      </c>
      <c r="D1067" s="14" t="s">
        <v>11</v>
      </c>
      <c r="E1067" s="14">
        <f t="shared" si="65"/>
        <v>3</v>
      </c>
      <c r="F1067" s="14" t="s">
        <v>15</v>
      </c>
      <c r="G1067" s="14">
        <f t="shared" si="66"/>
        <v>2</v>
      </c>
      <c r="H1067" s="14" t="s">
        <v>17</v>
      </c>
      <c r="I1067" s="14" t="s">
        <v>143</v>
      </c>
      <c r="J1067" s="14">
        <f t="shared" si="67"/>
        <v>3</v>
      </c>
      <c r="K1067" s="9">
        <v>89.066249999999997</v>
      </c>
      <c r="L1067" s="9">
        <v>4</v>
      </c>
      <c r="M1067" s="9">
        <v>3</v>
      </c>
      <c r="N1067" s="9">
        <v>2</v>
      </c>
      <c r="O1067" s="9">
        <v>3</v>
      </c>
    </row>
    <row r="1068" spans="1:15" x14ac:dyDescent="0.3">
      <c r="A1068" s="13">
        <v>96.04000000000002</v>
      </c>
      <c r="B1068" s="17" t="s">
        <v>139</v>
      </c>
      <c r="C1068" s="17">
        <f t="shared" si="64"/>
        <v>4</v>
      </c>
      <c r="D1068" s="14" t="s">
        <v>11</v>
      </c>
      <c r="E1068" s="14">
        <f t="shared" si="65"/>
        <v>3</v>
      </c>
      <c r="F1068" s="14" t="s">
        <v>15</v>
      </c>
      <c r="G1068" s="14">
        <f t="shared" si="66"/>
        <v>2</v>
      </c>
      <c r="H1068" s="14" t="s">
        <v>17</v>
      </c>
      <c r="I1068" s="14" t="s">
        <v>143</v>
      </c>
      <c r="J1068" s="14">
        <f t="shared" si="67"/>
        <v>3</v>
      </c>
      <c r="K1068" s="9">
        <v>96.04000000000002</v>
      </c>
      <c r="L1068" s="9">
        <v>4</v>
      </c>
      <c r="M1068" s="9">
        <v>3</v>
      </c>
      <c r="N1068" s="9">
        <v>2</v>
      </c>
      <c r="O1068" s="9">
        <v>3</v>
      </c>
    </row>
    <row r="1069" spans="1:15" x14ac:dyDescent="0.3">
      <c r="A1069" s="13">
        <v>84.110624999999985</v>
      </c>
      <c r="B1069" s="17" t="s">
        <v>139</v>
      </c>
      <c r="C1069" s="17">
        <f t="shared" si="64"/>
        <v>4</v>
      </c>
      <c r="D1069" s="14" t="s">
        <v>11</v>
      </c>
      <c r="E1069" s="14">
        <f t="shared" si="65"/>
        <v>3</v>
      </c>
      <c r="F1069" s="14" t="s">
        <v>15</v>
      </c>
      <c r="G1069" s="14">
        <f t="shared" si="66"/>
        <v>2</v>
      </c>
      <c r="H1069" s="14" t="s">
        <v>17</v>
      </c>
      <c r="I1069" s="14" t="s">
        <v>143</v>
      </c>
      <c r="J1069" s="14">
        <f t="shared" si="67"/>
        <v>3</v>
      </c>
      <c r="K1069" s="9">
        <v>84.110624999999985</v>
      </c>
      <c r="L1069" s="9">
        <v>4</v>
      </c>
      <c r="M1069" s="9">
        <v>3</v>
      </c>
      <c r="N1069" s="9">
        <v>2</v>
      </c>
      <c r="O1069" s="9">
        <v>3</v>
      </c>
    </row>
    <row r="1070" spans="1:15" x14ac:dyDescent="0.3">
      <c r="A1070" s="13">
        <v>90.50500000000001</v>
      </c>
      <c r="B1070" s="17" t="s">
        <v>139</v>
      </c>
      <c r="C1070" s="17">
        <f t="shared" si="64"/>
        <v>4</v>
      </c>
      <c r="D1070" s="14" t="s">
        <v>11</v>
      </c>
      <c r="E1070" s="14">
        <f t="shared" si="65"/>
        <v>3</v>
      </c>
      <c r="F1070" s="14" t="s">
        <v>15</v>
      </c>
      <c r="G1070" s="14">
        <f t="shared" si="66"/>
        <v>2</v>
      </c>
      <c r="H1070" s="14" t="s">
        <v>17</v>
      </c>
      <c r="I1070" s="14" t="s">
        <v>143</v>
      </c>
      <c r="J1070" s="14">
        <f t="shared" si="67"/>
        <v>3</v>
      </c>
      <c r="K1070" s="9">
        <v>90.50500000000001</v>
      </c>
      <c r="L1070" s="9">
        <v>4</v>
      </c>
      <c r="M1070" s="9">
        <v>3</v>
      </c>
      <c r="N1070" s="9">
        <v>2</v>
      </c>
      <c r="O1070" s="9">
        <v>3</v>
      </c>
    </row>
    <row r="1071" spans="1:15" x14ac:dyDescent="0.3">
      <c r="A1071" s="13">
        <v>77.658749999999998</v>
      </c>
      <c r="B1071" s="17" t="s">
        <v>139</v>
      </c>
      <c r="C1071" s="17">
        <f t="shared" si="64"/>
        <v>4</v>
      </c>
      <c r="D1071" s="14" t="s">
        <v>11</v>
      </c>
      <c r="E1071" s="14">
        <f t="shared" si="65"/>
        <v>3</v>
      </c>
      <c r="F1071" s="14" t="s">
        <v>15</v>
      </c>
      <c r="G1071" s="14">
        <f t="shared" si="66"/>
        <v>2</v>
      </c>
      <c r="H1071" s="14" t="s">
        <v>17</v>
      </c>
      <c r="I1071" s="14" t="s">
        <v>143</v>
      </c>
      <c r="J1071" s="14">
        <f t="shared" si="67"/>
        <v>3</v>
      </c>
      <c r="K1071" s="9">
        <v>77.658749999999998</v>
      </c>
      <c r="L1071" s="9">
        <v>4</v>
      </c>
      <c r="M1071" s="9">
        <v>3</v>
      </c>
      <c r="N1071" s="9">
        <v>2</v>
      </c>
      <c r="O1071" s="9">
        <v>3</v>
      </c>
    </row>
    <row r="1072" spans="1:15" x14ac:dyDescent="0.3">
      <c r="A1072" s="13">
        <v>78.617500000000007</v>
      </c>
      <c r="B1072" s="17" t="s">
        <v>139</v>
      </c>
      <c r="C1072" s="17">
        <f t="shared" si="64"/>
        <v>4</v>
      </c>
      <c r="D1072" s="14" t="s">
        <v>11</v>
      </c>
      <c r="E1072" s="14">
        <f t="shared" si="65"/>
        <v>3</v>
      </c>
      <c r="F1072" s="14" t="s">
        <v>15</v>
      </c>
      <c r="G1072" s="14">
        <f t="shared" si="66"/>
        <v>2</v>
      </c>
      <c r="H1072" s="14" t="s">
        <v>17</v>
      </c>
      <c r="I1072" s="14" t="s">
        <v>143</v>
      </c>
      <c r="J1072" s="14">
        <f t="shared" si="67"/>
        <v>3</v>
      </c>
      <c r="K1072" s="9">
        <v>78.617500000000007</v>
      </c>
      <c r="L1072" s="9">
        <v>4</v>
      </c>
      <c r="M1072" s="9">
        <v>3</v>
      </c>
      <c r="N1072" s="9">
        <v>2</v>
      </c>
      <c r="O1072" s="9">
        <v>3</v>
      </c>
    </row>
    <row r="1073" spans="1:15" x14ac:dyDescent="0.3">
      <c r="A1073" s="13">
        <v>98.866875000000007</v>
      </c>
      <c r="B1073" s="17" t="s">
        <v>139</v>
      </c>
      <c r="C1073" s="17">
        <f t="shared" si="64"/>
        <v>4</v>
      </c>
      <c r="D1073" s="14" t="s">
        <v>11</v>
      </c>
      <c r="E1073" s="14">
        <f t="shared" si="65"/>
        <v>3</v>
      </c>
      <c r="F1073" s="14" t="s">
        <v>15</v>
      </c>
      <c r="G1073" s="14">
        <f t="shared" si="66"/>
        <v>2</v>
      </c>
      <c r="H1073" s="14" t="s">
        <v>17</v>
      </c>
      <c r="I1073" s="14" t="s">
        <v>143</v>
      </c>
      <c r="J1073" s="14">
        <f t="shared" si="67"/>
        <v>3</v>
      </c>
      <c r="K1073" s="9">
        <v>98.866875000000007</v>
      </c>
      <c r="L1073" s="9">
        <v>4</v>
      </c>
      <c r="M1073" s="9">
        <v>3</v>
      </c>
      <c r="N1073" s="9">
        <v>2</v>
      </c>
      <c r="O1073" s="9">
        <v>3</v>
      </c>
    </row>
    <row r="1074" spans="1:15" x14ac:dyDescent="0.3">
      <c r="A1074" s="13">
        <v>98.375</v>
      </c>
      <c r="B1074" s="17" t="s">
        <v>139</v>
      </c>
      <c r="C1074" s="17">
        <f t="shared" si="64"/>
        <v>4</v>
      </c>
      <c r="D1074" s="14" t="s">
        <v>11</v>
      </c>
      <c r="E1074" s="14">
        <f t="shared" si="65"/>
        <v>3</v>
      </c>
      <c r="F1074" s="14" t="s">
        <v>15</v>
      </c>
      <c r="G1074" s="14">
        <f t="shared" si="66"/>
        <v>2</v>
      </c>
      <c r="H1074" s="14" t="s">
        <v>17</v>
      </c>
      <c r="I1074" s="14" t="s">
        <v>143</v>
      </c>
      <c r="J1074" s="14">
        <f t="shared" si="67"/>
        <v>3</v>
      </c>
      <c r="K1074" s="9">
        <v>98.375</v>
      </c>
      <c r="L1074" s="9">
        <v>4</v>
      </c>
      <c r="M1074" s="9">
        <v>3</v>
      </c>
      <c r="N1074" s="9">
        <v>2</v>
      </c>
      <c r="O1074" s="9">
        <v>3</v>
      </c>
    </row>
    <row r="1075" spans="1:15" x14ac:dyDescent="0.3">
      <c r="A1075" s="13">
        <v>92.268749999999997</v>
      </c>
      <c r="B1075" s="17" t="s">
        <v>139</v>
      </c>
      <c r="C1075" s="17">
        <f t="shared" si="64"/>
        <v>4</v>
      </c>
      <c r="D1075" s="14" t="s">
        <v>11</v>
      </c>
      <c r="E1075" s="14">
        <f t="shared" si="65"/>
        <v>3</v>
      </c>
      <c r="F1075" s="14" t="s">
        <v>15</v>
      </c>
      <c r="G1075" s="14">
        <f t="shared" si="66"/>
        <v>2</v>
      </c>
      <c r="H1075" s="14" t="s">
        <v>17</v>
      </c>
      <c r="I1075" s="14" t="s">
        <v>143</v>
      </c>
      <c r="J1075" s="14">
        <f t="shared" si="67"/>
        <v>3</v>
      </c>
      <c r="K1075" s="9">
        <v>92.268749999999997</v>
      </c>
      <c r="L1075" s="9">
        <v>4</v>
      </c>
      <c r="M1075" s="9">
        <v>3</v>
      </c>
      <c r="N1075" s="9">
        <v>2</v>
      </c>
      <c r="O1075" s="9">
        <v>3</v>
      </c>
    </row>
    <row r="1076" spans="1:15" x14ac:dyDescent="0.3">
      <c r="A1076" s="13">
        <v>87.3</v>
      </c>
      <c r="B1076" s="17" t="s">
        <v>139</v>
      </c>
      <c r="C1076" s="17">
        <f t="shared" si="64"/>
        <v>4</v>
      </c>
      <c r="D1076" s="14" t="s">
        <v>11</v>
      </c>
      <c r="E1076" s="14">
        <f t="shared" si="65"/>
        <v>3</v>
      </c>
      <c r="F1076" s="14" t="s">
        <v>15</v>
      </c>
      <c r="G1076" s="14">
        <f t="shared" si="66"/>
        <v>2</v>
      </c>
      <c r="H1076" s="14" t="s">
        <v>17</v>
      </c>
      <c r="I1076" s="14" t="s">
        <v>143</v>
      </c>
      <c r="J1076" s="14">
        <f t="shared" si="67"/>
        <v>3</v>
      </c>
      <c r="K1076" s="9">
        <v>87.3</v>
      </c>
      <c r="L1076" s="9">
        <v>4</v>
      </c>
      <c r="M1076" s="9">
        <v>3</v>
      </c>
      <c r="N1076" s="9">
        <v>2</v>
      </c>
      <c r="O1076" s="9">
        <v>3</v>
      </c>
    </row>
    <row r="1077" spans="1:15" x14ac:dyDescent="0.3">
      <c r="A1077" s="13">
        <v>95.06</v>
      </c>
      <c r="B1077" s="17" t="s">
        <v>139</v>
      </c>
      <c r="C1077" s="17">
        <f t="shared" si="64"/>
        <v>4</v>
      </c>
      <c r="D1077" s="14" t="s">
        <v>11</v>
      </c>
      <c r="E1077" s="14">
        <f t="shared" si="65"/>
        <v>3</v>
      </c>
      <c r="F1077" s="14" t="s">
        <v>15</v>
      </c>
      <c r="G1077" s="14">
        <f t="shared" si="66"/>
        <v>2</v>
      </c>
      <c r="H1077" s="14" t="s">
        <v>17</v>
      </c>
      <c r="I1077" s="14" t="s">
        <v>143</v>
      </c>
      <c r="J1077" s="14">
        <f t="shared" si="67"/>
        <v>3</v>
      </c>
      <c r="K1077" s="9">
        <v>95.06</v>
      </c>
      <c r="L1077" s="9">
        <v>4</v>
      </c>
      <c r="M1077" s="9">
        <v>3</v>
      </c>
      <c r="N1077" s="9">
        <v>2</v>
      </c>
      <c r="O1077" s="9">
        <v>3</v>
      </c>
    </row>
    <row r="1078" spans="1:15" x14ac:dyDescent="0.3">
      <c r="A1078" s="13">
        <v>84.498750000000001</v>
      </c>
      <c r="B1078" s="17" t="s">
        <v>137</v>
      </c>
      <c r="C1078" s="17">
        <f t="shared" si="64"/>
        <v>2</v>
      </c>
      <c r="D1078" s="14" t="s">
        <v>9</v>
      </c>
      <c r="E1078" s="14">
        <f t="shared" si="65"/>
        <v>6</v>
      </c>
      <c r="F1078" s="14" t="s">
        <v>15</v>
      </c>
      <c r="G1078" s="14">
        <f t="shared" si="66"/>
        <v>2</v>
      </c>
      <c r="H1078" s="14" t="s">
        <v>17</v>
      </c>
      <c r="I1078" s="14" t="s">
        <v>143</v>
      </c>
      <c r="J1078" s="14">
        <f t="shared" si="67"/>
        <v>3</v>
      </c>
      <c r="K1078" s="9">
        <v>84.498750000000001</v>
      </c>
      <c r="L1078" s="9">
        <v>2</v>
      </c>
      <c r="M1078" s="9">
        <v>6</v>
      </c>
      <c r="N1078" s="9">
        <v>2</v>
      </c>
      <c r="O1078" s="9">
        <v>3</v>
      </c>
    </row>
    <row r="1079" spans="1:15" x14ac:dyDescent="0.3">
      <c r="A1079" s="13">
        <v>98.096250000000012</v>
      </c>
      <c r="B1079" s="17" t="s">
        <v>137</v>
      </c>
      <c r="C1079" s="17">
        <f t="shared" si="64"/>
        <v>2</v>
      </c>
      <c r="D1079" s="14" t="s">
        <v>9</v>
      </c>
      <c r="E1079" s="14">
        <f t="shared" si="65"/>
        <v>6</v>
      </c>
      <c r="F1079" s="14" t="s">
        <v>15</v>
      </c>
      <c r="G1079" s="14">
        <f t="shared" si="66"/>
        <v>2</v>
      </c>
      <c r="H1079" s="14" t="s">
        <v>17</v>
      </c>
      <c r="I1079" s="14" t="s">
        <v>143</v>
      </c>
      <c r="J1079" s="14">
        <f t="shared" si="67"/>
        <v>3</v>
      </c>
      <c r="K1079" s="9">
        <v>98.096250000000012</v>
      </c>
      <c r="L1079" s="9">
        <v>2</v>
      </c>
      <c r="M1079" s="9">
        <v>6</v>
      </c>
      <c r="N1079" s="9">
        <v>2</v>
      </c>
      <c r="O1079" s="9">
        <v>3</v>
      </c>
    </row>
    <row r="1080" spans="1:15" x14ac:dyDescent="0.3">
      <c r="A1080" s="13">
        <v>89.407499999999999</v>
      </c>
      <c r="B1080" s="17" t="s">
        <v>137</v>
      </c>
      <c r="C1080" s="17">
        <f t="shared" si="64"/>
        <v>2</v>
      </c>
      <c r="D1080" s="14" t="s">
        <v>9</v>
      </c>
      <c r="E1080" s="14">
        <f t="shared" si="65"/>
        <v>6</v>
      </c>
      <c r="F1080" s="14" t="s">
        <v>15</v>
      </c>
      <c r="G1080" s="14">
        <f t="shared" si="66"/>
        <v>2</v>
      </c>
      <c r="H1080" s="14" t="s">
        <v>17</v>
      </c>
      <c r="I1080" s="14" t="s">
        <v>143</v>
      </c>
      <c r="J1080" s="14">
        <f t="shared" si="67"/>
        <v>3</v>
      </c>
      <c r="K1080" s="9">
        <v>89.407499999999999</v>
      </c>
      <c r="L1080" s="9">
        <v>2</v>
      </c>
      <c r="M1080" s="9">
        <v>6</v>
      </c>
      <c r="N1080" s="9">
        <v>2</v>
      </c>
      <c r="O1080" s="9">
        <v>3</v>
      </c>
    </row>
    <row r="1081" spans="1:15" x14ac:dyDescent="0.3">
      <c r="A1081" s="13">
        <v>95.302499999999995</v>
      </c>
      <c r="B1081" s="17" t="s">
        <v>137</v>
      </c>
      <c r="C1081" s="17">
        <f t="shared" si="64"/>
        <v>2</v>
      </c>
      <c r="D1081" s="14" t="s">
        <v>9</v>
      </c>
      <c r="E1081" s="14">
        <f t="shared" si="65"/>
        <v>6</v>
      </c>
      <c r="F1081" s="14" t="s">
        <v>15</v>
      </c>
      <c r="G1081" s="14">
        <f t="shared" si="66"/>
        <v>2</v>
      </c>
      <c r="H1081" s="14" t="s">
        <v>17</v>
      </c>
      <c r="I1081" s="14" t="s">
        <v>143</v>
      </c>
      <c r="J1081" s="14">
        <f t="shared" si="67"/>
        <v>3</v>
      </c>
      <c r="K1081" s="9">
        <v>95.302499999999995</v>
      </c>
      <c r="L1081" s="9">
        <v>2</v>
      </c>
      <c r="M1081" s="9">
        <v>6</v>
      </c>
      <c r="N1081" s="9">
        <v>2</v>
      </c>
      <c r="O1081" s="9">
        <v>3</v>
      </c>
    </row>
    <row r="1082" spans="1:15" x14ac:dyDescent="0.3">
      <c r="A1082" s="13">
        <v>92.355000000000004</v>
      </c>
      <c r="B1082" s="17" t="s">
        <v>137</v>
      </c>
      <c r="C1082" s="17">
        <f t="shared" si="64"/>
        <v>2</v>
      </c>
      <c r="D1082" s="14" t="s">
        <v>9</v>
      </c>
      <c r="E1082" s="14">
        <f t="shared" si="65"/>
        <v>6</v>
      </c>
      <c r="F1082" s="14" t="s">
        <v>15</v>
      </c>
      <c r="G1082" s="14">
        <f t="shared" si="66"/>
        <v>2</v>
      </c>
      <c r="H1082" s="14" t="s">
        <v>17</v>
      </c>
      <c r="I1082" s="14" t="s">
        <v>143</v>
      </c>
      <c r="J1082" s="14">
        <f t="shared" si="67"/>
        <v>3</v>
      </c>
      <c r="K1082" s="9">
        <v>92.355000000000004</v>
      </c>
      <c r="L1082" s="9">
        <v>2</v>
      </c>
      <c r="M1082" s="9">
        <v>6</v>
      </c>
      <c r="N1082" s="9">
        <v>2</v>
      </c>
      <c r="O1082" s="9">
        <v>3</v>
      </c>
    </row>
    <row r="1083" spans="1:15" x14ac:dyDescent="0.3">
      <c r="A1083" s="13">
        <v>87.108750000000015</v>
      </c>
      <c r="B1083" s="17" t="s">
        <v>137</v>
      </c>
      <c r="C1083" s="17">
        <f t="shared" si="64"/>
        <v>2</v>
      </c>
      <c r="D1083" s="14" t="s">
        <v>9</v>
      </c>
      <c r="E1083" s="14">
        <f t="shared" si="65"/>
        <v>6</v>
      </c>
      <c r="F1083" s="14" t="s">
        <v>15</v>
      </c>
      <c r="G1083" s="14">
        <f t="shared" si="66"/>
        <v>2</v>
      </c>
      <c r="H1083" s="14" t="s">
        <v>17</v>
      </c>
      <c r="I1083" s="14" t="s">
        <v>143</v>
      </c>
      <c r="J1083" s="14">
        <f t="shared" si="67"/>
        <v>3</v>
      </c>
      <c r="K1083" s="9">
        <v>87.108750000000015</v>
      </c>
      <c r="L1083" s="9">
        <v>2</v>
      </c>
      <c r="M1083" s="9">
        <v>6</v>
      </c>
      <c r="N1083" s="9">
        <v>2</v>
      </c>
      <c r="O1083" s="9">
        <v>3</v>
      </c>
    </row>
    <row r="1084" spans="1:15" x14ac:dyDescent="0.3">
      <c r="A1084" s="13">
        <v>85.477499999999992</v>
      </c>
      <c r="B1084" s="17" t="s">
        <v>137</v>
      </c>
      <c r="C1084" s="17">
        <f t="shared" si="64"/>
        <v>2</v>
      </c>
      <c r="D1084" s="14" t="s">
        <v>9</v>
      </c>
      <c r="E1084" s="14">
        <f t="shared" si="65"/>
        <v>6</v>
      </c>
      <c r="F1084" s="14" t="s">
        <v>15</v>
      </c>
      <c r="G1084" s="14">
        <f t="shared" si="66"/>
        <v>2</v>
      </c>
      <c r="H1084" s="14" t="s">
        <v>17</v>
      </c>
      <c r="I1084" s="14" t="s">
        <v>143</v>
      </c>
      <c r="J1084" s="14">
        <f t="shared" si="67"/>
        <v>3</v>
      </c>
      <c r="K1084" s="9">
        <v>85.477499999999992</v>
      </c>
      <c r="L1084" s="9">
        <v>2</v>
      </c>
      <c r="M1084" s="9">
        <v>6</v>
      </c>
      <c r="N1084" s="9">
        <v>2</v>
      </c>
      <c r="O1084" s="9">
        <v>3</v>
      </c>
    </row>
    <row r="1085" spans="1:15" x14ac:dyDescent="0.3">
      <c r="A1085" s="13">
        <v>94.811250000000001</v>
      </c>
      <c r="B1085" s="17" t="s">
        <v>137</v>
      </c>
      <c r="C1085" s="17">
        <f t="shared" si="64"/>
        <v>2</v>
      </c>
      <c r="D1085" s="14" t="s">
        <v>9</v>
      </c>
      <c r="E1085" s="14">
        <f t="shared" si="65"/>
        <v>6</v>
      </c>
      <c r="F1085" s="14" t="s">
        <v>15</v>
      </c>
      <c r="G1085" s="14">
        <f t="shared" si="66"/>
        <v>2</v>
      </c>
      <c r="H1085" s="14" t="s">
        <v>17</v>
      </c>
      <c r="I1085" s="14" t="s">
        <v>143</v>
      </c>
      <c r="J1085" s="14">
        <f t="shared" si="67"/>
        <v>3</v>
      </c>
      <c r="K1085" s="9">
        <v>94.811250000000001</v>
      </c>
      <c r="L1085" s="9">
        <v>2</v>
      </c>
      <c r="M1085" s="9">
        <v>6</v>
      </c>
      <c r="N1085" s="9">
        <v>2</v>
      </c>
      <c r="O1085" s="9">
        <v>3</v>
      </c>
    </row>
    <row r="1086" spans="1:15" x14ac:dyDescent="0.3">
      <c r="A1086" s="13">
        <v>86.926874999999995</v>
      </c>
      <c r="B1086" s="17" t="s">
        <v>137</v>
      </c>
      <c r="C1086" s="17">
        <f t="shared" si="64"/>
        <v>2</v>
      </c>
      <c r="D1086" s="14" t="s">
        <v>9</v>
      </c>
      <c r="E1086" s="14">
        <f t="shared" si="65"/>
        <v>6</v>
      </c>
      <c r="F1086" s="14" t="s">
        <v>15</v>
      </c>
      <c r="G1086" s="14">
        <f t="shared" si="66"/>
        <v>2</v>
      </c>
      <c r="H1086" s="14" t="s">
        <v>17</v>
      </c>
      <c r="I1086" s="14" t="s">
        <v>143</v>
      </c>
      <c r="J1086" s="14">
        <f t="shared" si="67"/>
        <v>3</v>
      </c>
      <c r="K1086" s="9">
        <v>86.926874999999995</v>
      </c>
      <c r="L1086" s="9">
        <v>2</v>
      </c>
      <c r="M1086" s="9">
        <v>6</v>
      </c>
      <c r="N1086" s="9">
        <v>2</v>
      </c>
      <c r="O1086" s="9">
        <v>3</v>
      </c>
    </row>
    <row r="1087" spans="1:15" x14ac:dyDescent="0.3">
      <c r="A1087" s="13">
        <v>103.92375</v>
      </c>
      <c r="B1087" s="17" t="s">
        <v>137</v>
      </c>
      <c r="C1087" s="17">
        <f t="shared" si="64"/>
        <v>2</v>
      </c>
      <c r="D1087" s="14" t="s">
        <v>9</v>
      </c>
      <c r="E1087" s="14">
        <f t="shared" si="65"/>
        <v>6</v>
      </c>
      <c r="F1087" s="14" t="s">
        <v>15</v>
      </c>
      <c r="G1087" s="14">
        <f t="shared" si="66"/>
        <v>2</v>
      </c>
      <c r="H1087" s="14" t="s">
        <v>17</v>
      </c>
      <c r="I1087" s="14" t="s">
        <v>143</v>
      </c>
      <c r="J1087" s="14">
        <f t="shared" si="67"/>
        <v>3</v>
      </c>
      <c r="K1087" s="9">
        <v>103.92375</v>
      </c>
      <c r="L1087" s="9">
        <v>2</v>
      </c>
      <c r="M1087" s="9">
        <v>6</v>
      </c>
      <c r="N1087" s="9">
        <v>2</v>
      </c>
      <c r="O1087" s="9">
        <v>3</v>
      </c>
    </row>
    <row r="1088" spans="1:15" x14ac:dyDescent="0.3">
      <c r="A1088" s="13">
        <v>98.25</v>
      </c>
      <c r="B1088" s="17" t="s">
        <v>137</v>
      </c>
      <c r="C1088" s="17">
        <f t="shared" si="64"/>
        <v>2</v>
      </c>
      <c r="D1088" s="14" t="s">
        <v>9</v>
      </c>
      <c r="E1088" s="14">
        <f t="shared" si="65"/>
        <v>6</v>
      </c>
      <c r="F1088" s="14" t="s">
        <v>15</v>
      </c>
      <c r="G1088" s="14">
        <f t="shared" si="66"/>
        <v>2</v>
      </c>
      <c r="H1088" s="14" t="s">
        <v>17</v>
      </c>
      <c r="I1088" s="14" t="s">
        <v>143</v>
      </c>
      <c r="J1088" s="14">
        <f t="shared" si="67"/>
        <v>3</v>
      </c>
      <c r="K1088" s="9">
        <v>98.25</v>
      </c>
      <c r="L1088" s="9">
        <v>2</v>
      </c>
      <c r="M1088" s="9">
        <v>6</v>
      </c>
      <c r="N1088" s="9">
        <v>2</v>
      </c>
      <c r="O1088" s="9">
        <v>3</v>
      </c>
    </row>
    <row r="1089" spans="1:15" x14ac:dyDescent="0.3">
      <c r="A1089" s="13">
        <v>95.302499999999995</v>
      </c>
      <c r="B1089" s="17" t="s">
        <v>137</v>
      </c>
      <c r="C1089" s="17">
        <f t="shared" si="64"/>
        <v>2</v>
      </c>
      <c r="D1089" s="14" t="s">
        <v>9</v>
      </c>
      <c r="E1089" s="14">
        <f t="shared" si="65"/>
        <v>6</v>
      </c>
      <c r="F1089" s="14" t="s">
        <v>15</v>
      </c>
      <c r="G1089" s="14">
        <f t="shared" si="66"/>
        <v>2</v>
      </c>
      <c r="H1089" s="14" t="s">
        <v>17</v>
      </c>
      <c r="I1089" s="14" t="s">
        <v>143</v>
      </c>
      <c r="J1089" s="14">
        <f t="shared" si="67"/>
        <v>3</v>
      </c>
      <c r="K1089" s="9">
        <v>95.302499999999995</v>
      </c>
      <c r="L1089" s="9">
        <v>2</v>
      </c>
      <c r="M1089" s="9">
        <v>6</v>
      </c>
      <c r="N1089" s="9">
        <v>2</v>
      </c>
      <c r="O1089" s="9">
        <v>3</v>
      </c>
    </row>
    <row r="1090" spans="1:15" x14ac:dyDescent="0.3">
      <c r="A1090" s="13">
        <v>79.582499999999996</v>
      </c>
      <c r="B1090" s="17" t="s">
        <v>137</v>
      </c>
      <c r="C1090" s="17">
        <f t="shared" si="64"/>
        <v>2</v>
      </c>
      <c r="D1090" s="14" t="s">
        <v>9</v>
      </c>
      <c r="E1090" s="14">
        <f t="shared" si="65"/>
        <v>6</v>
      </c>
      <c r="F1090" s="14" t="s">
        <v>15</v>
      </c>
      <c r="G1090" s="14">
        <f t="shared" si="66"/>
        <v>2</v>
      </c>
      <c r="H1090" s="14" t="s">
        <v>17</v>
      </c>
      <c r="I1090" s="14" t="s">
        <v>143</v>
      </c>
      <c r="J1090" s="14">
        <f t="shared" si="67"/>
        <v>3</v>
      </c>
      <c r="K1090" s="9">
        <v>79.582499999999996</v>
      </c>
      <c r="L1090" s="9">
        <v>2</v>
      </c>
      <c r="M1090" s="9">
        <v>6</v>
      </c>
      <c r="N1090" s="9">
        <v>2</v>
      </c>
      <c r="O1090" s="9">
        <v>3</v>
      </c>
    </row>
    <row r="1091" spans="1:15" x14ac:dyDescent="0.3">
      <c r="A1091" s="13">
        <v>72.213750000000005</v>
      </c>
      <c r="B1091" s="17" t="s">
        <v>137</v>
      </c>
      <c r="C1091" s="17">
        <f t="shared" ref="C1091:C1154" si="68">IF(B1091="Morning",1,IF(B1091="Afternoon",2,IF(B1091="Evening",3,IF(B1091="late Evening",4,IF(B1091="Break",5)))))</f>
        <v>2</v>
      </c>
      <c r="D1091" s="14" t="s">
        <v>9</v>
      </c>
      <c r="E1091" s="14">
        <f t="shared" ref="E1091:E1154" si="69">IF(D1091="Greetings",1,IF(D1091="Break",2,IF(D1091="Closing",3,IF(D1091="demonstration",4,IF(D1091="Hands on",5,IF(D1091="Introduction",6,IF(D1091="Lecture",7,IF(D1091="No Activity",8,IF(D1091="Peer Learning",9)))))))))</f>
        <v>6</v>
      </c>
      <c r="F1091" s="14" t="s">
        <v>15</v>
      </c>
      <c r="G1091" s="14">
        <f t="shared" ref="G1091:G1154" si="70">IF(F1091="On Campus",1,IF(F1091="Off Campus",2))</f>
        <v>2</v>
      </c>
      <c r="H1091" s="14" t="s">
        <v>17</v>
      </c>
      <c r="I1091" s="14" t="s">
        <v>143</v>
      </c>
      <c r="J1091" s="14">
        <f t="shared" ref="J1091:J1154" si="71">IF(I1091="Tools_Digital Drawing",1,IF(I1091="Spatial Design",2,IF(I1091="Technical Contexts",3)))</f>
        <v>3</v>
      </c>
      <c r="K1091" s="9">
        <v>72.213750000000005</v>
      </c>
      <c r="L1091" s="9">
        <v>2</v>
      </c>
      <c r="M1091" s="9">
        <v>6</v>
      </c>
      <c r="N1091" s="9">
        <v>2</v>
      </c>
      <c r="O1091" s="9">
        <v>3</v>
      </c>
    </row>
    <row r="1092" spans="1:15" x14ac:dyDescent="0.3">
      <c r="A1092" s="13">
        <v>65.336250000000007</v>
      </c>
      <c r="B1092" s="17" t="s">
        <v>137</v>
      </c>
      <c r="C1092" s="17">
        <f t="shared" si="68"/>
        <v>2</v>
      </c>
      <c r="D1092" s="14" t="s">
        <v>9</v>
      </c>
      <c r="E1092" s="14">
        <f t="shared" si="69"/>
        <v>6</v>
      </c>
      <c r="F1092" s="14" t="s">
        <v>15</v>
      </c>
      <c r="G1092" s="14">
        <f t="shared" si="70"/>
        <v>2</v>
      </c>
      <c r="H1092" s="14" t="s">
        <v>17</v>
      </c>
      <c r="I1092" s="14" t="s">
        <v>143</v>
      </c>
      <c r="J1092" s="14">
        <f t="shared" si="71"/>
        <v>3</v>
      </c>
      <c r="K1092" s="9">
        <v>65.336250000000007</v>
      </c>
      <c r="L1092" s="9">
        <v>2</v>
      </c>
      <c r="M1092" s="9">
        <v>6</v>
      </c>
      <c r="N1092" s="9">
        <v>2</v>
      </c>
      <c r="O1092" s="9">
        <v>3</v>
      </c>
    </row>
    <row r="1093" spans="1:15" x14ac:dyDescent="0.3">
      <c r="A1093" s="13">
        <v>120.920625</v>
      </c>
      <c r="B1093" s="17" t="s">
        <v>137</v>
      </c>
      <c r="C1093" s="17">
        <f t="shared" si="68"/>
        <v>2</v>
      </c>
      <c r="D1093" s="14" t="s">
        <v>9</v>
      </c>
      <c r="E1093" s="14">
        <f t="shared" si="69"/>
        <v>6</v>
      </c>
      <c r="F1093" s="14" t="s">
        <v>15</v>
      </c>
      <c r="G1093" s="14">
        <f t="shared" si="70"/>
        <v>2</v>
      </c>
      <c r="H1093" s="14" t="s">
        <v>18</v>
      </c>
      <c r="I1093" s="14" t="s">
        <v>143</v>
      </c>
      <c r="J1093" s="14">
        <f t="shared" si="71"/>
        <v>3</v>
      </c>
      <c r="K1093" s="9">
        <v>120.920625</v>
      </c>
      <c r="L1093" s="9">
        <v>2</v>
      </c>
      <c r="M1093" s="9">
        <v>6</v>
      </c>
      <c r="N1093" s="9">
        <v>2</v>
      </c>
      <c r="O1093" s="9">
        <v>3</v>
      </c>
    </row>
    <row r="1094" spans="1:15" x14ac:dyDescent="0.3">
      <c r="A1094" s="13">
        <v>68.958749999999995</v>
      </c>
      <c r="B1094" s="17" t="s">
        <v>137</v>
      </c>
      <c r="C1094" s="17">
        <f t="shared" si="68"/>
        <v>2</v>
      </c>
      <c r="D1094" s="14" t="s">
        <v>9</v>
      </c>
      <c r="E1094" s="14">
        <f t="shared" si="69"/>
        <v>6</v>
      </c>
      <c r="F1094" s="14" t="s">
        <v>15</v>
      </c>
      <c r="G1094" s="14">
        <f t="shared" si="70"/>
        <v>2</v>
      </c>
      <c r="H1094" s="14" t="s">
        <v>17</v>
      </c>
      <c r="I1094" s="14" t="s">
        <v>143</v>
      </c>
      <c r="J1094" s="14">
        <f t="shared" si="71"/>
        <v>3</v>
      </c>
      <c r="K1094" s="9">
        <v>68.958749999999995</v>
      </c>
      <c r="L1094" s="9">
        <v>2</v>
      </c>
      <c r="M1094" s="9">
        <v>6</v>
      </c>
      <c r="N1094" s="9">
        <v>2</v>
      </c>
      <c r="O1094" s="9">
        <v>3</v>
      </c>
    </row>
    <row r="1095" spans="1:15" x14ac:dyDescent="0.3">
      <c r="A1095" s="13">
        <v>64.844999999999999</v>
      </c>
      <c r="B1095" s="17" t="s">
        <v>137</v>
      </c>
      <c r="C1095" s="17">
        <f t="shared" si="68"/>
        <v>2</v>
      </c>
      <c r="D1095" s="14" t="s">
        <v>9</v>
      </c>
      <c r="E1095" s="14">
        <f t="shared" si="69"/>
        <v>6</v>
      </c>
      <c r="F1095" s="14" t="s">
        <v>15</v>
      </c>
      <c r="G1095" s="14">
        <f t="shared" si="70"/>
        <v>2</v>
      </c>
      <c r="H1095" s="14" t="s">
        <v>17</v>
      </c>
      <c r="I1095" s="14" t="s">
        <v>143</v>
      </c>
      <c r="J1095" s="14">
        <f t="shared" si="71"/>
        <v>3</v>
      </c>
      <c r="K1095" s="9">
        <v>64.844999999999999</v>
      </c>
      <c r="L1095" s="9">
        <v>2</v>
      </c>
      <c r="M1095" s="9">
        <v>6</v>
      </c>
      <c r="N1095" s="9">
        <v>2</v>
      </c>
      <c r="O1095" s="9">
        <v>3</v>
      </c>
    </row>
    <row r="1096" spans="1:15" x14ac:dyDescent="0.3">
      <c r="A1096" s="13">
        <v>58.725000000000001</v>
      </c>
      <c r="B1096" s="17" t="s">
        <v>137</v>
      </c>
      <c r="C1096" s="17">
        <f t="shared" si="68"/>
        <v>2</v>
      </c>
      <c r="D1096" s="14" t="s">
        <v>9</v>
      </c>
      <c r="E1096" s="14">
        <f t="shared" si="69"/>
        <v>6</v>
      </c>
      <c r="F1096" s="14" t="s">
        <v>15</v>
      </c>
      <c r="G1096" s="14">
        <f t="shared" si="70"/>
        <v>2</v>
      </c>
      <c r="H1096" s="14" t="s">
        <v>17</v>
      </c>
      <c r="I1096" s="14" t="s">
        <v>143</v>
      </c>
      <c r="J1096" s="14">
        <f t="shared" si="71"/>
        <v>3</v>
      </c>
      <c r="K1096" s="9">
        <v>58.725000000000001</v>
      </c>
      <c r="L1096" s="9">
        <v>2</v>
      </c>
      <c r="M1096" s="9">
        <v>6</v>
      </c>
      <c r="N1096" s="9">
        <v>2</v>
      </c>
      <c r="O1096" s="9">
        <v>3</v>
      </c>
    </row>
    <row r="1097" spans="1:15" x14ac:dyDescent="0.3">
      <c r="A1097" s="13">
        <v>60.423749999999998</v>
      </c>
      <c r="B1097" s="17" t="s">
        <v>137</v>
      </c>
      <c r="C1097" s="17">
        <f t="shared" si="68"/>
        <v>2</v>
      </c>
      <c r="D1097" s="14" t="s">
        <v>9</v>
      </c>
      <c r="E1097" s="14">
        <f t="shared" si="69"/>
        <v>6</v>
      </c>
      <c r="F1097" s="14" t="s">
        <v>15</v>
      </c>
      <c r="G1097" s="14">
        <f t="shared" si="70"/>
        <v>2</v>
      </c>
      <c r="H1097" s="14" t="s">
        <v>17</v>
      </c>
      <c r="I1097" s="14" t="s">
        <v>143</v>
      </c>
      <c r="J1097" s="14">
        <f t="shared" si="71"/>
        <v>3</v>
      </c>
      <c r="K1097" s="9">
        <v>60.423749999999998</v>
      </c>
      <c r="L1097" s="9">
        <v>2</v>
      </c>
      <c r="M1097" s="9">
        <v>6</v>
      </c>
      <c r="N1097" s="9">
        <v>2</v>
      </c>
      <c r="O1097" s="9">
        <v>3</v>
      </c>
    </row>
    <row r="1098" spans="1:15" x14ac:dyDescent="0.3">
      <c r="A1098" s="13">
        <v>66.81</v>
      </c>
      <c r="B1098" s="17" t="s">
        <v>137</v>
      </c>
      <c r="C1098" s="17">
        <f t="shared" si="68"/>
        <v>2</v>
      </c>
      <c r="D1098" s="14" t="s">
        <v>9</v>
      </c>
      <c r="E1098" s="14">
        <f t="shared" si="69"/>
        <v>6</v>
      </c>
      <c r="F1098" s="14" t="s">
        <v>15</v>
      </c>
      <c r="G1098" s="14">
        <f t="shared" si="70"/>
        <v>2</v>
      </c>
      <c r="H1098" s="14" t="s">
        <v>17</v>
      </c>
      <c r="I1098" s="14" t="s">
        <v>143</v>
      </c>
      <c r="J1098" s="14">
        <f t="shared" si="71"/>
        <v>3</v>
      </c>
      <c r="K1098" s="9">
        <v>66.81</v>
      </c>
      <c r="L1098" s="9">
        <v>2</v>
      </c>
      <c r="M1098" s="9">
        <v>6</v>
      </c>
      <c r="N1098" s="9">
        <v>2</v>
      </c>
      <c r="O1098" s="9">
        <v>3</v>
      </c>
    </row>
    <row r="1099" spans="1:15" x14ac:dyDescent="0.3">
      <c r="A1099" s="13">
        <v>70.740000000000009</v>
      </c>
      <c r="B1099" s="17" t="s">
        <v>137</v>
      </c>
      <c r="C1099" s="17">
        <f t="shared" si="68"/>
        <v>2</v>
      </c>
      <c r="D1099" s="14" t="s">
        <v>9</v>
      </c>
      <c r="E1099" s="14">
        <f t="shared" si="69"/>
        <v>6</v>
      </c>
      <c r="F1099" s="14" t="s">
        <v>15</v>
      </c>
      <c r="G1099" s="14">
        <f t="shared" si="70"/>
        <v>2</v>
      </c>
      <c r="H1099" s="14" t="s">
        <v>17</v>
      </c>
      <c r="I1099" s="14" t="s">
        <v>143</v>
      </c>
      <c r="J1099" s="14">
        <f t="shared" si="71"/>
        <v>3</v>
      </c>
      <c r="K1099" s="9">
        <v>70.740000000000009</v>
      </c>
      <c r="L1099" s="9">
        <v>2</v>
      </c>
      <c r="M1099" s="9">
        <v>6</v>
      </c>
      <c r="N1099" s="9">
        <v>2</v>
      </c>
      <c r="O1099" s="9">
        <v>3</v>
      </c>
    </row>
    <row r="1100" spans="1:15" x14ac:dyDescent="0.3">
      <c r="A1100" s="13">
        <v>94.211249999999993</v>
      </c>
      <c r="B1100" s="17" t="s">
        <v>137</v>
      </c>
      <c r="C1100" s="17">
        <f t="shared" si="68"/>
        <v>2</v>
      </c>
      <c r="D1100" s="14" t="s">
        <v>9</v>
      </c>
      <c r="E1100" s="14">
        <f t="shared" si="69"/>
        <v>6</v>
      </c>
      <c r="F1100" s="14" t="s">
        <v>15</v>
      </c>
      <c r="G1100" s="14">
        <f t="shared" si="70"/>
        <v>2</v>
      </c>
      <c r="H1100" s="14" t="s">
        <v>17</v>
      </c>
      <c r="I1100" s="14" t="s">
        <v>143</v>
      </c>
      <c r="J1100" s="14">
        <f t="shared" si="71"/>
        <v>3</v>
      </c>
      <c r="K1100" s="9">
        <v>94.211249999999993</v>
      </c>
      <c r="L1100" s="9">
        <v>2</v>
      </c>
      <c r="M1100" s="9">
        <v>6</v>
      </c>
      <c r="N1100" s="9">
        <v>2</v>
      </c>
      <c r="O1100" s="9">
        <v>3</v>
      </c>
    </row>
    <row r="1101" spans="1:15" x14ac:dyDescent="0.3">
      <c r="A1101" s="13">
        <v>104.895</v>
      </c>
      <c r="B1101" s="17" t="s">
        <v>137</v>
      </c>
      <c r="C1101" s="17">
        <f t="shared" si="68"/>
        <v>2</v>
      </c>
      <c r="D1101" s="14" t="s">
        <v>12</v>
      </c>
      <c r="E1101" s="14">
        <f t="shared" si="69"/>
        <v>5</v>
      </c>
      <c r="F1101" s="14" t="s">
        <v>15</v>
      </c>
      <c r="G1101" s="14">
        <f t="shared" si="70"/>
        <v>2</v>
      </c>
      <c r="H1101" s="14" t="s">
        <v>17</v>
      </c>
      <c r="I1101" s="14" t="s">
        <v>143</v>
      </c>
      <c r="J1101" s="14">
        <f t="shared" si="71"/>
        <v>3</v>
      </c>
      <c r="K1101" s="9">
        <v>104.895</v>
      </c>
      <c r="L1101" s="9">
        <v>2</v>
      </c>
      <c r="M1101" s="9">
        <v>5</v>
      </c>
      <c r="N1101" s="9">
        <v>2</v>
      </c>
      <c r="O1101" s="9">
        <v>3</v>
      </c>
    </row>
    <row r="1102" spans="1:15" x14ac:dyDescent="0.3">
      <c r="A1102" s="13">
        <v>76.635000000000005</v>
      </c>
      <c r="B1102" s="17" t="s">
        <v>137</v>
      </c>
      <c r="C1102" s="17">
        <f t="shared" si="68"/>
        <v>2</v>
      </c>
      <c r="D1102" s="14" t="s">
        <v>12</v>
      </c>
      <c r="E1102" s="14">
        <f t="shared" si="69"/>
        <v>5</v>
      </c>
      <c r="F1102" s="14" t="s">
        <v>15</v>
      </c>
      <c r="G1102" s="14">
        <f t="shared" si="70"/>
        <v>2</v>
      </c>
      <c r="H1102" s="14" t="s">
        <v>17</v>
      </c>
      <c r="I1102" s="14" t="s">
        <v>143</v>
      </c>
      <c r="J1102" s="14">
        <f t="shared" si="71"/>
        <v>3</v>
      </c>
      <c r="K1102" s="9">
        <v>76.635000000000005</v>
      </c>
      <c r="L1102" s="9">
        <v>2</v>
      </c>
      <c r="M1102" s="9">
        <v>5</v>
      </c>
      <c r="N1102" s="9">
        <v>2</v>
      </c>
      <c r="O1102" s="9">
        <v>3</v>
      </c>
    </row>
    <row r="1103" spans="1:15" x14ac:dyDescent="0.3">
      <c r="A1103" s="13">
        <v>52.447500000000005</v>
      </c>
      <c r="B1103" s="17" t="s">
        <v>137</v>
      </c>
      <c r="C1103" s="17">
        <f t="shared" si="68"/>
        <v>2</v>
      </c>
      <c r="D1103" s="14" t="s">
        <v>12</v>
      </c>
      <c r="E1103" s="14">
        <f t="shared" si="69"/>
        <v>5</v>
      </c>
      <c r="F1103" s="14" t="s">
        <v>15</v>
      </c>
      <c r="G1103" s="14">
        <f t="shared" si="70"/>
        <v>2</v>
      </c>
      <c r="H1103" s="14" t="s">
        <v>17</v>
      </c>
      <c r="I1103" s="14" t="s">
        <v>143</v>
      </c>
      <c r="J1103" s="14">
        <f t="shared" si="71"/>
        <v>3</v>
      </c>
      <c r="K1103" s="9">
        <v>52.447500000000005</v>
      </c>
      <c r="L1103" s="9">
        <v>2</v>
      </c>
      <c r="M1103" s="9">
        <v>5</v>
      </c>
      <c r="N1103" s="9">
        <v>2</v>
      </c>
      <c r="O1103" s="9">
        <v>3</v>
      </c>
    </row>
    <row r="1104" spans="1:15" x14ac:dyDescent="0.3">
      <c r="A1104" s="13">
        <v>78.617500000000007</v>
      </c>
      <c r="B1104" s="17" t="s">
        <v>137</v>
      </c>
      <c r="C1104" s="17">
        <f t="shared" si="68"/>
        <v>2</v>
      </c>
      <c r="D1104" s="14" t="s">
        <v>12</v>
      </c>
      <c r="E1104" s="14">
        <f t="shared" si="69"/>
        <v>5</v>
      </c>
      <c r="F1104" s="14" t="s">
        <v>15</v>
      </c>
      <c r="G1104" s="14">
        <f t="shared" si="70"/>
        <v>2</v>
      </c>
      <c r="H1104" s="14" t="s">
        <v>17</v>
      </c>
      <c r="I1104" s="14" t="s">
        <v>143</v>
      </c>
      <c r="J1104" s="14">
        <f t="shared" si="71"/>
        <v>3</v>
      </c>
      <c r="K1104" s="9">
        <v>78.617500000000007</v>
      </c>
      <c r="L1104" s="9">
        <v>2</v>
      </c>
      <c r="M1104" s="9">
        <v>5</v>
      </c>
      <c r="N1104" s="9">
        <v>2</v>
      </c>
      <c r="O1104" s="9">
        <v>3</v>
      </c>
    </row>
    <row r="1105" spans="1:15" x14ac:dyDescent="0.3">
      <c r="A1105" s="13">
        <v>64.353750000000005</v>
      </c>
      <c r="B1105" s="17" t="s">
        <v>137</v>
      </c>
      <c r="C1105" s="17">
        <f t="shared" si="68"/>
        <v>2</v>
      </c>
      <c r="D1105" s="14" t="s">
        <v>12</v>
      </c>
      <c r="E1105" s="14">
        <f t="shared" si="69"/>
        <v>5</v>
      </c>
      <c r="F1105" s="14" t="s">
        <v>15</v>
      </c>
      <c r="G1105" s="14">
        <f t="shared" si="70"/>
        <v>2</v>
      </c>
      <c r="H1105" s="14" t="s">
        <v>17</v>
      </c>
      <c r="I1105" s="14" t="s">
        <v>143</v>
      </c>
      <c r="J1105" s="14">
        <f t="shared" si="71"/>
        <v>3</v>
      </c>
      <c r="K1105" s="9">
        <v>64.353750000000005</v>
      </c>
      <c r="L1105" s="9">
        <v>2</v>
      </c>
      <c r="M1105" s="9">
        <v>5</v>
      </c>
      <c r="N1105" s="9">
        <v>2</v>
      </c>
      <c r="O1105" s="9">
        <v>3</v>
      </c>
    </row>
    <row r="1106" spans="1:15" x14ac:dyDescent="0.3">
      <c r="A1106" s="13">
        <v>86.46</v>
      </c>
      <c r="B1106" s="17" t="s">
        <v>137</v>
      </c>
      <c r="C1106" s="17">
        <f t="shared" si="68"/>
        <v>2</v>
      </c>
      <c r="D1106" s="14" t="s">
        <v>12</v>
      </c>
      <c r="E1106" s="14">
        <f t="shared" si="69"/>
        <v>5</v>
      </c>
      <c r="F1106" s="14" t="s">
        <v>15</v>
      </c>
      <c r="G1106" s="14">
        <f t="shared" si="70"/>
        <v>2</v>
      </c>
      <c r="H1106" s="14" t="s">
        <v>17</v>
      </c>
      <c r="I1106" s="14" t="s">
        <v>143</v>
      </c>
      <c r="J1106" s="14">
        <f t="shared" si="71"/>
        <v>3</v>
      </c>
      <c r="K1106" s="9">
        <v>86.46</v>
      </c>
      <c r="L1106" s="9">
        <v>2</v>
      </c>
      <c r="M1106" s="9">
        <v>5</v>
      </c>
      <c r="N1106" s="9">
        <v>2</v>
      </c>
      <c r="O1106" s="9">
        <v>3</v>
      </c>
    </row>
    <row r="1107" spans="1:15" x14ac:dyDescent="0.3">
      <c r="A1107" s="13">
        <v>74.782499999999999</v>
      </c>
      <c r="B1107" s="17" t="s">
        <v>137</v>
      </c>
      <c r="C1107" s="17">
        <f t="shared" si="68"/>
        <v>2</v>
      </c>
      <c r="D1107" s="14" t="s">
        <v>12</v>
      </c>
      <c r="E1107" s="14">
        <f t="shared" si="69"/>
        <v>5</v>
      </c>
      <c r="F1107" s="14" t="s">
        <v>15</v>
      </c>
      <c r="G1107" s="14">
        <f t="shared" si="70"/>
        <v>2</v>
      </c>
      <c r="H1107" s="14" t="s">
        <v>17</v>
      </c>
      <c r="I1107" s="14" t="s">
        <v>143</v>
      </c>
      <c r="J1107" s="14">
        <f t="shared" si="71"/>
        <v>3</v>
      </c>
      <c r="K1107" s="9">
        <v>74.782499999999999</v>
      </c>
      <c r="L1107" s="9">
        <v>2</v>
      </c>
      <c r="M1107" s="9">
        <v>5</v>
      </c>
      <c r="N1107" s="9">
        <v>2</v>
      </c>
      <c r="O1107" s="9">
        <v>3</v>
      </c>
    </row>
    <row r="1108" spans="1:15" x14ac:dyDescent="0.3">
      <c r="A1108" s="13">
        <v>105.1275</v>
      </c>
      <c r="B1108" s="17" t="s">
        <v>137</v>
      </c>
      <c r="C1108" s="17">
        <f t="shared" si="68"/>
        <v>2</v>
      </c>
      <c r="D1108" s="14" t="s">
        <v>12</v>
      </c>
      <c r="E1108" s="14">
        <f t="shared" si="69"/>
        <v>5</v>
      </c>
      <c r="F1108" s="14" t="s">
        <v>15</v>
      </c>
      <c r="G1108" s="14">
        <f t="shared" si="70"/>
        <v>2</v>
      </c>
      <c r="H1108" s="14" t="s">
        <v>17</v>
      </c>
      <c r="I1108" s="14" t="s">
        <v>143</v>
      </c>
      <c r="J1108" s="14">
        <f t="shared" si="71"/>
        <v>3</v>
      </c>
      <c r="K1108" s="9">
        <v>105.1275</v>
      </c>
      <c r="L1108" s="9">
        <v>2</v>
      </c>
      <c r="M1108" s="9">
        <v>5</v>
      </c>
      <c r="N1108" s="9">
        <v>2</v>
      </c>
      <c r="O1108" s="9">
        <v>3</v>
      </c>
    </row>
    <row r="1109" spans="1:15" x14ac:dyDescent="0.3">
      <c r="A1109" s="13">
        <v>113.13250000000001</v>
      </c>
      <c r="B1109" s="17" t="s">
        <v>137</v>
      </c>
      <c r="C1109" s="17">
        <f t="shared" si="68"/>
        <v>2</v>
      </c>
      <c r="D1109" s="14" t="s">
        <v>12</v>
      </c>
      <c r="E1109" s="14">
        <f t="shared" si="69"/>
        <v>5</v>
      </c>
      <c r="F1109" s="14" t="s">
        <v>15</v>
      </c>
      <c r="G1109" s="14">
        <f t="shared" si="70"/>
        <v>2</v>
      </c>
      <c r="H1109" s="14" t="s">
        <v>17</v>
      </c>
      <c r="I1109" s="14" t="s">
        <v>143</v>
      </c>
      <c r="J1109" s="14">
        <f t="shared" si="71"/>
        <v>3</v>
      </c>
      <c r="K1109" s="9">
        <v>113.13250000000001</v>
      </c>
      <c r="L1109" s="9">
        <v>2</v>
      </c>
      <c r="M1109" s="9">
        <v>5</v>
      </c>
      <c r="N1109" s="9">
        <v>2</v>
      </c>
      <c r="O1109" s="9">
        <v>3</v>
      </c>
    </row>
    <row r="1110" spans="1:15" x14ac:dyDescent="0.3">
      <c r="A1110" s="13">
        <v>130.17375000000001</v>
      </c>
      <c r="B1110" s="17" t="s">
        <v>137</v>
      </c>
      <c r="C1110" s="17">
        <f t="shared" si="68"/>
        <v>2</v>
      </c>
      <c r="D1110" s="14" t="s">
        <v>12</v>
      </c>
      <c r="E1110" s="14">
        <f t="shared" si="69"/>
        <v>5</v>
      </c>
      <c r="F1110" s="14" t="s">
        <v>15</v>
      </c>
      <c r="G1110" s="14">
        <f t="shared" si="70"/>
        <v>2</v>
      </c>
      <c r="H1110" s="14" t="s">
        <v>18</v>
      </c>
      <c r="I1110" s="14" t="s">
        <v>143</v>
      </c>
      <c r="J1110" s="14">
        <f t="shared" si="71"/>
        <v>3</v>
      </c>
      <c r="K1110" s="9">
        <v>130.17375000000001</v>
      </c>
      <c r="L1110" s="9">
        <v>2</v>
      </c>
      <c r="M1110" s="9">
        <v>5</v>
      </c>
      <c r="N1110" s="9">
        <v>2</v>
      </c>
      <c r="O1110" s="9">
        <v>3</v>
      </c>
    </row>
    <row r="1111" spans="1:15" x14ac:dyDescent="0.3">
      <c r="A1111" s="13">
        <v>131.1525</v>
      </c>
      <c r="B1111" s="17" t="s">
        <v>137</v>
      </c>
      <c r="C1111" s="17">
        <f t="shared" si="68"/>
        <v>2</v>
      </c>
      <c r="D1111" s="14" t="s">
        <v>12</v>
      </c>
      <c r="E1111" s="14">
        <f t="shared" si="69"/>
        <v>5</v>
      </c>
      <c r="F1111" s="14" t="s">
        <v>15</v>
      </c>
      <c r="G1111" s="14">
        <f t="shared" si="70"/>
        <v>2</v>
      </c>
      <c r="H1111" s="14" t="s">
        <v>18</v>
      </c>
      <c r="I1111" s="14" t="s">
        <v>143</v>
      </c>
      <c r="J1111" s="14">
        <f t="shared" si="71"/>
        <v>3</v>
      </c>
      <c r="K1111" s="9">
        <v>131.1525</v>
      </c>
      <c r="L1111" s="9">
        <v>2</v>
      </c>
      <c r="M1111" s="9">
        <v>5</v>
      </c>
      <c r="N1111" s="9">
        <v>2</v>
      </c>
      <c r="O1111" s="9">
        <v>3</v>
      </c>
    </row>
    <row r="1112" spans="1:15" x14ac:dyDescent="0.3">
      <c r="A1112" s="13">
        <v>110.25624999999999</v>
      </c>
      <c r="B1112" s="17" t="s">
        <v>137</v>
      </c>
      <c r="C1112" s="17">
        <f t="shared" si="68"/>
        <v>2</v>
      </c>
      <c r="D1112" s="14" t="s">
        <v>12</v>
      </c>
      <c r="E1112" s="14">
        <f t="shared" si="69"/>
        <v>5</v>
      </c>
      <c r="F1112" s="14" t="s">
        <v>15</v>
      </c>
      <c r="G1112" s="14">
        <f t="shared" si="70"/>
        <v>2</v>
      </c>
      <c r="H1112" s="14" t="s">
        <v>17</v>
      </c>
      <c r="I1112" s="14" t="s">
        <v>143</v>
      </c>
      <c r="J1112" s="14">
        <f t="shared" si="71"/>
        <v>3</v>
      </c>
      <c r="K1112" s="9">
        <v>110.25624999999999</v>
      </c>
      <c r="L1112" s="9">
        <v>2</v>
      </c>
      <c r="M1112" s="9">
        <v>5</v>
      </c>
      <c r="N1112" s="9">
        <v>2</v>
      </c>
      <c r="O1112" s="9">
        <v>3</v>
      </c>
    </row>
    <row r="1113" spans="1:15" x14ac:dyDescent="0.3">
      <c r="A1113" s="13">
        <v>95.302499999999995</v>
      </c>
      <c r="B1113" s="17" t="s">
        <v>137</v>
      </c>
      <c r="C1113" s="17">
        <f t="shared" si="68"/>
        <v>2</v>
      </c>
      <c r="D1113" s="14" t="s">
        <v>12</v>
      </c>
      <c r="E1113" s="14">
        <f t="shared" si="69"/>
        <v>5</v>
      </c>
      <c r="F1113" s="14" t="s">
        <v>15</v>
      </c>
      <c r="G1113" s="14">
        <f t="shared" si="70"/>
        <v>2</v>
      </c>
      <c r="H1113" s="14" t="s">
        <v>17</v>
      </c>
      <c r="I1113" s="14" t="s">
        <v>143</v>
      </c>
      <c r="J1113" s="14">
        <f t="shared" si="71"/>
        <v>3</v>
      </c>
      <c r="K1113" s="9">
        <v>95.302499999999995</v>
      </c>
      <c r="L1113" s="9">
        <v>2</v>
      </c>
      <c r="M1113" s="9">
        <v>5</v>
      </c>
      <c r="N1113" s="9">
        <v>2</v>
      </c>
      <c r="O1113" s="9">
        <v>3</v>
      </c>
    </row>
    <row r="1114" spans="1:15" x14ac:dyDescent="0.3">
      <c r="A1114" s="13">
        <v>97.610625000000013</v>
      </c>
      <c r="B1114" s="17" t="s">
        <v>137</v>
      </c>
      <c r="C1114" s="17">
        <f t="shared" si="68"/>
        <v>2</v>
      </c>
      <c r="D1114" s="14" t="s">
        <v>12</v>
      </c>
      <c r="E1114" s="14">
        <f t="shared" si="69"/>
        <v>5</v>
      </c>
      <c r="F1114" s="14" t="s">
        <v>15</v>
      </c>
      <c r="G1114" s="14">
        <f t="shared" si="70"/>
        <v>2</v>
      </c>
      <c r="H1114" s="14" t="s">
        <v>17</v>
      </c>
      <c r="I1114" s="14" t="s">
        <v>143</v>
      </c>
      <c r="J1114" s="14">
        <f t="shared" si="71"/>
        <v>3</v>
      </c>
      <c r="K1114" s="9">
        <v>97.610625000000013</v>
      </c>
      <c r="L1114" s="9">
        <v>2</v>
      </c>
      <c r="M1114" s="9">
        <v>5</v>
      </c>
      <c r="N1114" s="9">
        <v>2</v>
      </c>
      <c r="O1114" s="9">
        <v>3</v>
      </c>
    </row>
    <row r="1115" spans="1:15" x14ac:dyDescent="0.3">
      <c r="A1115" s="13">
        <v>102.18</v>
      </c>
      <c r="B1115" s="17" t="s">
        <v>137</v>
      </c>
      <c r="C1115" s="17">
        <f t="shared" si="68"/>
        <v>2</v>
      </c>
      <c r="D1115" s="14" t="s">
        <v>12</v>
      </c>
      <c r="E1115" s="14">
        <f t="shared" si="69"/>
        <v>5</v>
      </c>
      <c r="F1115" s="14" t="s">
        <v>15</v>
      </c>
      <c r="G1115" s="14">
        <f t="shared" si="70"/>
        <v>2</v>
      </c>
      <c r="H1115" s="14" t="s">
        <v>17</v>
      </c>
      <c r="I1115" s="14" t="s">
        <v>143</v>
      </c>
      <c r="J1115" s="14">
        <f t="shared" si="71"/>
        <v>3</v>
      </c>
      <c r="K1115" s="9">
        <v>102.18</v>
      </c>
      <c r="L1115" s="9">
        <v>2</v>
      </c>
      <c r="M1115" s="9">
        <v>5</v>
      </c>
      <c r="N1115" s="9">
        <v>2</v>
      </c>
      <c r="O1115" s="9">
        <v>3</v>
      </c>
    </row>
    <row r="1116" spans="1:15" x14ac:dyDescent="0.3">
      <c r="A1116" s="13">
        <v>78.617500000000007</v>
      </c>
      <c r="B1116" s="17" t="s">
        <v>137</v>
      </c>
      <c r="C1116" s="17">
        <f t="shared" si="68"/>
        <v>2</v>
      </c>
      <c r="D1116" s="14" t="s">
        <v>12</v>
      </c>
      <c r="E1116" s="14">
        <f t="shared" si="69"/>
        <v>5</v>
      </c>
      <c r="F1116" s="14" t="s">
        <v>15</v>
      </c>
      <c r="G1116" s="14">
        <f t="shared" si="70"/>
        <v>2</v>
      </c>
      <c r="H1116" s="14" t="s">
        <v>17</v>
      </c>
      <c r="I1116" s="14" t="s">
        <v>143</v>
      </c>
      <c r="J1116" s="14">
        <f t="shared" si="71"/>
        <v>3</v>
      </c>
      <c r="K1116" s="9">
        <v>78.617500000000007</v>
      </c>
      <c r="L1116" s="9">
        <v>2</v>
      </c>
      <c r="M1116" s="9">
        <v>5</v>
      </c>
      <c r="N1116" s="9">
        <v>2</v>
      </c>
      <c r="O1116" s="9">
        <v>3</v>
      </c>
    </row>
    <row r="1117" spans="1:15" x14ac:dyDescent="0.3">
      <c r="A1117" s="13">
        <v>106.11000000000001</v>
      </c>
      <c r="B1117" s="17" t="s">
        <v>137</v>
      </c>
      <c r="C1117" s="17">
        <f t="shared" si="68"/>
        <v>2</v>
      </c>
      <c r="D1117" s="14" t="s">
        <v>12</v>
      </c>
      <c r="E1117" s="14">
        <f t="shared" si="69"/>
        <v>5</v>
      </c>
      <c r="F1117" s="14" t="s">
        <v>15</v>
      </c>
      <c r="G1117" s="14">
        <f t="shared" si="70"/>
        <v>2</v>
      </c>
      <c r="H1117" s="14" t="s">
        <v>17</v>
      </c>
      <c r="I1117" s="14" t="s">
        <v>143</v>
      </c>
      <c r="J1117" s="14">
        <f t="shared" si="71"/>
        <v>3</v>
      </c>
      <c r="K1117" s="9">
        <v>106.11000000000001</v>
      </c>
      <c r="L1117" s="9">
        <v>2</v>
      </c>
      <c r="M1117" s="9">
        <v>5</v>
      </c>
      <c r="N1117" s="9">
        <v>2</v>
      </c>
      <c r="O1117" s="9">
        <v>3</v>
      </c>
    </row>
    <row r="1118" spans="1:15" x14ac:dyDescent="0.3">
      <c r="A1118" s="13">
        <v>102.67125</v>
      </c>
      <c r="B1118" s="17" t="s">
        <v>137</v>
      </c>
      <c r="C1118" s="17">
        <f t="shared" si="68"/>
        <v>2</v>
      </c>
      <c r="D1118" s="14" t="s">
        <v>12</v>
      </c>
      <c r="E1118" s="14">
        <f t="shared" si="69"/>
        <v>5</v>
      </c>
      <c r="F1118" s="14" t="s">
        <v>15</v>
      </c>
      <c r="G1118" s="14">
        <f t="shared" si="70"/>
        <v>2</v>
      </c>
      <c r="H1118" s="14" t="s">
        <v>17</v>
      </c>
      <c r="I1118" s="14" t="s">
        <v>143</v>
      </c>
      <c r="J1118" s="14">
        <f t="shared" si="71"/>
        <v>3</v>
      </c>
      <c r="K1118" s="9">
        <v>102.67125</v>
      </c>
      <c r="L1118" s="9">
        <v>2</v>
      </c>
      <c r="M1118" s="9">
        <v>5</v>
      </c>
      <c r="N1118" s="9">
        <v>2</v>
      </c>
      <c r="O1118" s="9">
        <v>3</v>
      </c>
    </row>
    <row r="1119" spans="1:15" x14ac:dyDescent="0.3">
      <c r="A1119" s="13">
        <v>95.302499999999995</v>
      </c>
      <c r="B1119" s="17" t="s">
        <v>137</v>
      </c>
      <c r="C1119" s="17">
        <f t="shared" si="68"/>
        <v>2</v>
      </c>
      <c r="D1119" s="14" t="s">
        <v>12</v>
      </c>
      <c r="E1119" s="14">
        <f t="shared" si="69"/>
        <v>5</v>
      </c>
      <c r="F1119" s="14" t="s">
        <v>15</v>
      </c>
      <c r="G1119" s="14">
        <f t="shared" si="70"/>
        <v>2</v>
      </c>
      <c r="H1119" s="14" t="s">
        <v>17</v>
      </c>
      <c r="I1119" s="14" t="s">
        <v>143</v>
      </c>
      <c r="J1119" s="14">
        <f t="shared" si="71"/>
        <v>3</v>
      </c>
      <c r="K1119" s="9">
        <v>95.302499999999995</v>
      </c>
      <c r="L1119" s="9">
        <v>2</v>
      </c>
      <c r="M1119" s="9">
        <v>5</v>
      </c>
      <c r="N1119" s="9">
        <v>2</v>
      </c>
      <c r="O1119" s="9">
        <v>3</v>
      </c>
    </row>
    <row r="1120" spans="1:15" x14ac:dyDescent="0.3">
      <c r="A1120" s="13">
        <v>95.302499999999995</v>
      </c>
      <c r="B1120" s="17" t="s">
        <v>137</v>
      </c>
      <c r="C1120" s="17">
        <f t="shared" si="68"/>
        <v>2</v>
      </c>
      <c r="D1120" s="14" t="s">
        <v>12</v>
      </c>
      <c r="E1120" s="14">
        <f t="shared" si="69"/>
        <v>5</v>
      </c>
      <c r="F1120" s="14" t="s">
        <v>15</v>
      </c>
      <c r="G1120" s="14">
        <f t="shared" si="70"/>
        <v>2</v>
      </c>
      <c r="H1120" s="14" t="s">
        <v>17</v>
      </c>
      <c r="I1120" s="14" t="s">
        <v>143</v>
      </c>
      <c r="J1120" s="14">
        <f t="shared" si="71"/>
        <v>3</v>
      </c>
      <c r="K1120" s="9">
        <v>95.302499999999995</v>
      </c>
      <c r="L1120" s="9">
        <v>2</v>
      </c>
      <c r="M1120" s="9">
        <v>5</v>
      </c>
      <c r="N1120" s="9">
        <v>2</v>
      </c>
      <c r="O1120" s="9">
        <v>3</v>
      </c>
    </row>
    <row r="1121" spans="1:15" x14ac:dyDescent="0.3">
      <c r="A1121" s="13">
        <v>92.754374999999996</v>
      </c>
      <c r="B1121" s="17" t="s">
        <v>137</v>
      </c>
      <c r="C1121" s="17">
        <f t="shared" si="68"/>
        <v>2</v>
      </c>
      <c r="D1121" s="14" t="s">
        <v>12</v>
      </c>
      <c r="E1121" s="14">
        <f t="shared" si="69"/>
        <v>5</v>
      </c>
      <c r="F1121" s="14" t="s">
        <v>15</v>
      </c>
      <c r="G1121" s="14">
        <f t="shared" si="70"/>
        <v>2</v>
      </c>
      <c r="H1121" s="14" t="s">
        <v>17</v>
      </c>
      <c r="I1121" s="14" t="s">
        <v>143</v>
      </c>
      <c r="J1121" s="14">
        <f t="shared" si="71"/>
        <v>3</v>
      </c>
      <c r="K1121" s="9">
        <v>92.754374999999996</v>
      </c>
      <c r="L1121" s="9">
        <v>2</v>
      </c>
      <c r="M1121" s="9">
        <v>5</v>
      </c>
      <c r="N1121" s="9">
        <v>2</v>
      </c>
      <c r="O1121" s="9">
        <v>3</v>
      </c>
    </row>
    <row r="1122" spans="1:15" x14ac:dyDescent="0.3">
      <c r="A1122" s="13">
        <v>104.63625</v>
      </c>
      <c r="B1122" s="17" t="s">
        <v>137</v>
      </c>
      <c r="C1122" s="17">
        <f t="shared" si="68"/>
        <v>2</v>
      </c>
      <c r="D1122" s="14" t="s">
        <v>12</v>
      </c>
      <c r="E1122" s="14">
        <f t="shared" si="69"/>
        <v>5</v>
      </c>
      <c r="F1122" s="14" t="s">
        <v>15</v>
      </c>
      <c r="G1122" s="14">
        <f t="shared" si="70"/>
        <v>2</v>
      </c>
      <c r="H1122" s="14" t="s">
        <v>17</v>
      </c>
      <c r="I1122" s="14" t="s">
        <v>143</v>
      </c>
      <c r="J1122" s="14">
        <f t="shared" si="71"/>
        <v>3</v>
      </c>
      <c r="K1122" s="9">
        <v>104.63625</v>
      </c>
      <c r="L1122" s="9">
        <v>2</v>
      </c>
      <c r="M1122" s="9">
        <v>5</v>
      </c>
      <c r="N1122" s="9">
        <v>2</v>
      </c>
      <c r="O1122" s="9">
        <v>3</v>
      </c>
    </row>
    <row r="1123" spans="1:15" x14ac:dyDescent="0.3">
      <c r="A1123" s="13">
        <v>120.38624999999999</v>
      </c>
      <c r="B1123" s="17" t="s">
        <v>137</v>
      </c>
      <c r="C1123" s="17">
        <f t="shared" si="68"/>
        <v>2</v>
      </c>
      <c r="D1123" s="14" t="s">
        <v>12</v>
      </c>
      <c r="E1123" s="14">
        <f t="shared" si="69"/>
        <v>5</v>
      </c>
      <c r="F1123" s="14" t="s">
        <v>15</v>
      </c>
      <c r="G1123" s="14">
        <f t="shared" si="70"/>
        <v>2</v>
      </c>
      <c r="H1123" s="14" t="s">
        <v>18</v>
      </c>
      <c r="I1123" s="14" t="s">
        <v>143</v>
      </c>
      <c r="J1123" s="14">
        <f t="shared" si="71"/>
        <v>3</v>
      </c>
      <c r="K1123" s="9">
        <v>120.38624999999999</v>
      </c>
      <c r="L1123" s="9">
        <v>2</v>
      </c>
      <c r="M1123" s="9">
        <v>5</v>
      </c>
      <c r="N1123" s="9">
        <v>2</v>
      </c>
      <c r="O1123" s="9">
        <v>3</v>
      </c>
    </row>
    <row r="1124" spans="1:15" x14ac:dyDescent="0.3">
      <c r="A1124" s="13">
        <v>110.04</v>
      </c>
      <c r="B1124" s="17" t="s">
        <v>137</v>
      </c>
      <c r="C1124" s="17">
        <f t="shared" si="68"/>
        <v>2</v>
      </c>
      <c r="D1124" s="14" t="s">
        <v>12</v>
      </c>
      <c r="E1124" s="14">
        <f t="shared" si="69"/>
        <v>5</v>
      </c>
      <c r="F1124" s="14" t="s">
        <v>15</v>
      </c>
      <c r="G1124" s="14">
        <f t="shared" si="70"/>
        <v>2</v>
      </c>
      <c r="H1124" s="14" t="s">
        <v>17</v>
      </c>
      <c r="I1124" s="14" t="s">
        <v>143</v>
      </c>
      <c r="J1124" s="14">
        <f t="shared" si="71"/>
        <v>3</v>
      </c>
      <c r="K1124" s="9">
        <v>110.04</v>
      </c>
      <c r="L1124" s="9">
        <v>2</v>
      </c>
      <c r="M1124" s="9">
        <v>5</v>
      </c>
      <c r="N1124" s="9">
        <v>2</v>
      </c>
      <c r="O1124" s="9">
        <v>3</v>
      </c>
    </row>
    <row r="1125" spans="1:15" x14ac:dyDescent="0.3">
      <c r="A1125" s="13">
        <v>131.1525</v>
      </c>
      <c r="B1125" s="17" t="s">
        <v>137</v>
      </c>
      <c r="C1125" s="17">
        <f t="shared" si="68"/>
        <v>2</v>
      </c>
      <c r="D1125" s="14" t="s">
        <v>12</v>
      </c>
      <c r="E1125" s="14">
        <f t="shared" si="69"/>
        <v>5</v>
      </c>
      <c r="F1125" s="14" t="s">
        <v>15</v>
      </c>
      <c r="G1125" s="14">
        <f t="shared" si="70"/>
        <v>2</v>
      </c>
      <c r="H1125" s="14" t="s">
        <v>18</v>
      </c>
      <c r="I1125" s="14" t="s">
        <v>143</v>
      </c>
      <c r="J1125" s="14">
        <f t="shared" si="71"/>
        <v>3</v>
      </c>
      <c r="K1125" s="9">
        <v>131.1525</v>
      </c>
      <c r="L1125" s="9">
        <v>2</v>
      </c>
      <c r="M1125" s="9">
        <v>5</v>
      </c>
      <c r="N1125" s="9">
        <v>2</v>
      </c>
      <c r="O1125" s="9">
        <v>3</v>
      </c>
    </row>
    <row r="1126" spans="1:15" x14ac:dyDescent="0.3">
      <c r="A1126" s="13">
        <v>112.00500000000001</v>
      </c>
      <c r="B1126" s="17" t="s">
        <v>137</v>
      </c>
      <c r="C1126" s="17">
        <f t="shared" si="68"/>
        <v>2</v>
      </c>
      <c r="D1126" s="14" t="s">
        <v>12</v>
      </c>
      <c r="E1126" s="14">
        <f t="shared" si="69"/>
        <v>5</v>
      </c>
      <c r="F1126" s="14" t="s">
        <v>15</v>
      </c>
      <c r="G1126" s="14">
        <f t="shared" si="70"/>
        <v>2</v>
      </c>
      <c r="H1126" s="14" t="s">
        <v>17</v>
      </c>
      <c r="I1126" s="14" t="s">
        <v>143</v>
      </c>
      <c r="J1126" s="14">
        <f t="shared" si="71"/>
        <v>3</v>
      </c>
      <c r="K1126" s="9">
        <v>112.00500000000001</v>
      </c>
      <c r="L1126" s="9">
        <v>2</v>
      </c>
      <c r="M1126" s="9">
        <v>5</v>
      </c>
      <c r="N1126" s="9">
        <v>2</v>
      </c>
      <c r="O1126" s="9">
        <v>3</v>
      </c>
    </row>
    <row r="1127" spans="1:15" x14ac:dyDescent="0.3">
      <c r="A1127" s="13">
        <v>108.56625</v>
      </c>
      <c r="B1127" s="17" t="s">
        <v>137</v>
      </c>
      <c r="C1127" s="17">
        <f t="shared" si="68"/>
        <v>2</v>
      </c>
      <c r="D1127" s="14" t="s">
        <v>12</v>
      </c>
      <c r="E1127" s="14">
        <f t="shared" si="69"/>
        <v>5</v>
      </c>
      <c r="F1127" s="14" t="s">
        <v>15</v>
      </c>
      <c r="G1127" s="14">
        <f t="shared" si="70"/>
        <v>2</v>
      </c>
      <c r="H1127" s="14" t="s">
        <v>17</v>
      </c>
      <c r="I1127" s="14" t="s">
        <v>143</v>
      </c>
      <c r="J1127" s="14">
        <f t="shared" si="71"/>
        <v>3</v>
      </c>
      <c r="K1127" s="9">
        <v>108.56625</v>
      </c>
      <c r="L1127" s="9">
        <v>2</v>
      </c>
      <c r="M1127" s="9">
        <v>5</v>
      </c>
      <c r="N1127" s="9">
        <v>2</v>
      </c>
      <c r="O1127" s="9">
        <v>3</v>
      </c>
    </row>
    <row r="1128" spans="1:15" x14ac:dyDescent="0.3">
      <c r="A1128" s="13">
        <v>92.268749999999997</v>
      </c>
      <c r="B1128" s="17" t="s">
        <v>137</v>
      </c>
      <c r="C1128" s="17">
        <f t="shared" si="68"/>
        <v>2</v>
      </c>
      <c r="D1128" s="14" t="s">
        <v>12</v>
      </c>
      <c r="E1128" s="14">
        <f t="shared" si="69"/>
        <v>5</v>
      </c>
      <c r="F1128" s="14" t="s">
        <v>15</v>
      </c>
      <c r="G1128" s="14">
        <f t="shared" si="70"/>
        <v>2</v>
      </c>
      <c r="H1128" s="14" t="s">
        <v>17</v>
      </c>
      <c r="I1128" s="14" t="s">
        <v>143</v>
      </c>
      <c r="J1128" s="14">
        <f t="shared" si="71"/>
        <v>3</v>
      </c>
      <c r="K1128" s="9">
        <v>92.268749999999997</v>
      </c>
      <c r="L1128" s="9">
        <v>2</v>
      </c>
      <c r="M1128" s="9">
        <v>5</v>
      </c>
      <c r="N1128" s="9">
        <v>2</v>
      </c>
      <c r="O1128" s="9">
        <v>3</v>
      </c>
    </row>
    <row r="1129" spans="1:15" x14ac:dyDescent="0.3">
      <c r="A1129" s="13">
        <v>138.00375000000003</v>
      </c>
      <c r="B1129" s="17" t="s">
        <v>137</v>
      </c>
      <c r="C1129" s="17">
        <f t="shared" si="68"/>
        <v>2</v>
      </c>
      <c r="D1129" s="14" t="s">
        <v>12</v>
      </c>
      <c r="E1129" s="14">
        <f t="shared" si="69"/>
        <v>5</v>
      </c>
      <c r="F1129" s="14" t="s">
        <v>15</v>
      </c>
      <c r="G1129" s="14">
        <f t="shared" si="70"/>
        <v>2</v>
      </c>
      <c r="H1129" s="14" t="s">
        <v>18</v>
      </c>
      <c r="I1129" s="14" t="s">
        <v>143</v>
      </c>
      <c r="J1129" s="14">
        <f t="shared" si="71"/>
        <v>3</v>
      </c>
      <c r="K1129" s="9">
        <v>138.00375000000003</v>
      </c>
      <c r="L1129" s="9">
        <v>2</v>
      </c>
      <c r="M1129" s="9">
        <v>5</v>
      </c>
      <c r="N1129" s="9">
        <v>2</v>
      </c>
      <c r="O1129" s="9">
        <v>3</v>
      </c>
    </row>
    <row r="1130" spans="1:15" x14ac:dyDescent="0.3">
      <c r="A1130" s="13">
        <v>103.16250000000001</v>
      </c>
      <c r="B1130" s="17" t="s">
        <v>137</v>
      </c>
      <c r="C1130" s="17">
        <f t="shared" si="68"/>
        <v>2</v>
      </c>
      <c r="D1130" s="14" t="s">
        <v>12</v>
      </c>
      <c r="E1130" s="14">
        <f t="shared" si="69"/>
        <v>5</v>
      </c>
      <c r="F1130" s="14" t="s">
        <v>15</v>
      </c>
      <c r="G1130" s="14">
        <f t="shared" si="70"/>
        <v>2</v>
      </c>
      <c r="H1130" s="14" t="s">
        <v>17</v>
      </c>
      <c r="I1130" s="14" t="s">
        <v>143</v>
      </c>
      <c r="J1130" s="14">
        <f t="shared" si="71"/>
        <v>3</v>
      </c>
      <c r="K1130" s="9">
        <v>103.16250000000001</v>
      </c>
      <c r="L1130" s="9">
        <v>2</v>
      </c>
      <c r="M1130" s="9">
        <v>5</v>
      </c>
      <c r="N1130" s="9">
        <v>2</v>
      </c>
      <c r="O1130" s="9">
        <v>3</v>
      </c>
    </row>
    <row r="1131" spans="1:15" x14ac:dyDescent="0.3">
      <c r="A1131" s="13">
        <v>75.757500000000007</v>
      </c>
      <c r="B1131" s="17" t="s">
        <v>137</v>
      </c>
      <c r="C1131" s="17">
        <f t="shared" si="68"/>
        <v>2</v>
      </c>
      <c r="D1131" s="14" t="s">
        <v>12</v>
      </c>
      <c r="E1131" s="14">
        <f t="shared" si="69"/>
        <v>5</v>
      </c>
      <c r="F1131" s="14" t="s">
        <v>15</v>
      </c>
      <c r="G1131" s="14">
        <f t="shared" si="70"/>
        <v>2</v>
      </c>
      <c r="H1131" s="14" t="s">
        <v>17</v>
      </c>
      <c r="I1131" s="14" t="s">
        <v>143</v>
      </c>
      <c r="J1131" s="14">
        <f t="shared" si="71"/>
        <v>3</v>
      </c>
      <c r="K1131" s="9">
        <v>75.757500000000007</v>
      </c>
      <c r="L1131" s="9">
        <v>2</v>
      </c>
      <c r="M1131" s="9">
        <v>5</v>
      </c>
      <c r="N1131" s="9">
        <v>2</v>
      </c>
      <c r="O1131" s="9">
        <v>3</v>
      </c>
    </row>
    <row r="1132" spans="1:15" x14ac:dyDescent="0.3">
      <c r="A1132" s="13">
        <v>102.18</v>
      </c>
      <c r="B1132" s="17" t="s">
        <v>137</v>
      </c>
      <c r="C1132" s="17">
        <f t="shared" si="68"/>
        <v>2</v>
      </c>
      <c r="D1132" s="14" t="s">
        <v>12</v>
      </c>
      <c r="E1132" s="14">
        <f t="shared" si="69"/>
        <v>5</v>
      </c>
      <c r="F1132" s="14" t="s">
        <v>15</v>
      </c>
      <c r="G1132" s="14">
        <f t="shared" si="70"/>
        <v>2</v>
      </c>
      <c r="H1132" s="14" t="s">
        <v>17</v>
      </c>
      <c r="I1132" s="14" t="s">
        <v>143</v>
      </c>
      <c r="J1132" s="14">
        <f t="shared" si="71"/>
        <v>3</v>
      </c>
      <c r="K1132" s="9">
        <v>102.18</v>
      </c>
      <c r="L1132" s="9">
        <v>2</v>
      </c>
      <c r="M1132" s="9">
        <v>5</v>
      </c>
      <c r="N1132" s="9">
        <v>2</v>
      </c>
      <c r="O1132" s="9">
        <v>3</v>
      </c>
    </row>
    <row r="1133" spans="1:15" x14ac:dyDescent="0.3">
      <c r="A1133" s="13">
        <v>80.534999999999997</v>
      </c>
      <c r="B1133" s="17" t="s">
        <v>137</v>
      </c>
      <c r="C1133" s="17">
        <f t="shared" si="68"/>
        <v>2</v>
      </c>
      <c r="D1133" s="14" t="s">
        <v>12</v>
      </c>
      <c r="E1133" s="14">
        <f t="shared" si="69"/>
        <v>5</v>
      </c>
      <c r="F1133" s="14" t="s">
        <v>15</v>
      </c>
      <c r="G1133" s="14">
        <f t="shared" si="70"/>
        <v>2</v>
      </c>
      <c r="H1133" s="14" t="s">
        <v>17</v>
      </c>
      <c r="I1133" s="14" t="s">
        <v>143</v>
      </c>
      <c r="J1133" s="14">
        <f t="shared" si="71"/>
        <v>3</v>
      </c>
      <c r="K1133" s="9">
        <v>80.534999999999997</v>
      </c>
      <c r="L1133" s="9">
        <v>2</v>
      </c>
      <c r="M1133" s="9">
        <v>5</v>
      </c>
      <c r="N1133" s="9">
        <v>2</v>
      </c>
      <c r="O1133" s="9">
        <v>3</v>
      </c>
    </row>
    <row r="1134" spans="1:15" x14ac:dyDescent="0.3">
      <c r="A1134" s="13">
        <v>102.67125</v>
      </c>
      <c r="B1134" s="17" t="s">
        <v>137</v>
      </c>
      <c r="C1134" s="17">
        <f t="shared" si="68"/>
        <v>2</v>
      </c>
      <c r="D1134" s="14" t="s">
        <v>12</v>
      </c>
      <c r="E1134" s="14">
        <f t="shared" si="69"/>
        <v>5</v>
      </c>
      <c r="F1134" s="14" t="s">
        <v>15</v>
      </c>
      <c r="G1134" s="14">
        <f t="shared" si="70"/>
        <v>2</v>
      </c>
      <c r="H1134" s="14" t="s">
        <v>17</v>
      </c>
      <c r="I1134" s="14" t="s">
        <v>143</v>
      </c>
      <c r="J1134" s="14">
        <f t="shared" si="71"/>
        <v>3</v>
      </c>
      <c r="K1134" s="9">
        <v>102.67125</v>
      </c>
      <c r="L1134" s="9">
        <v>2</v>
      </c>
      <c r="M1134" s="9">
        <v>5</v>
      </c>
      <c r="N1134" s="9">
        <v>2</v>
      </c>
      <c r="O1134" s="9">
        <v>3</v>
      </c>
    </row>
    <row r="1135" spans="1:15" x14ac:dyDescent="0.3">
      <c r="A1135" s="13">
        <v>110.04</v>
      </c>
      <c r="B1135" s="17" t="s">
        <v>137</v>
      </c>
      <c r="C1135" s="17">
        <f t="shared" si="68"/>
        <v>2</v>
      </c>
      <c r="D1135" s="14" t="s">
        <v>12</v>
      </c>
      <c r="E1135" s="14">
        <f t="shared" si="69"/>
        <v>5</v>
      </c>
      <c r="F1135" s="14" t="s">
        <v>15</v>
      </c>
      <c r="G1135" s="14">
        <f t="shared" si="70"/>
        <v>2</v>
      </c>
      <c r="H1135" s="14" t="s">
        <v>17</v>
      </c>
      <c r="I1135" s="14" t="s">
        <v>143</v>
      </c>
      <c r="J1135" s="14">
        <f t="shared" si="71"/>
        <v>3</v>
      </c>
      <c r="K1135" s="9">
        <v>110.04</v>
      </c>
      <c r="L1135" s="9">
        <v>2</v>
      </c>
      <c r="M1135" s="9">
        <v>5</v>
      </c>
      <c r="N1135" s="9">
        <v>2</v>
      </c>
      <c r="O1135" s="9">
        <v>3</v>
      </c>
    </row>
    <row r="1136" spans="1:15" x14ac:dyDescent="0.3">
      <c r="A1136" s="13">
        <v>127.719375</v>
      </c>
      <c r="B1136" s="17" t="s">
        <v>137</v>
      </c>
      <c r="C1136" s="17">
        <f t="shared" si="68"/>
        <v>2</v>
      </c>
      <c r="D1136" s="14" t="s">
        <v>12</v>
      </c>
      <c r="E1136" s="14">
        <f t="shared" si="69"/>
        <v>5</v>
      </c>
      <c r="F1136" s="14" t="s">
        <v>15</v>
      </c>
      <c r="G1136" s="14">
        <f t="shared" si="70"/>
        <v>2</v>
      </c>
      <c r="H1136" s="14" t="s">
        <v>18</v>
      </c>
      <c r="I1136" s="14" t="s">
        <v>143</v>
      </c>
      <c r="J1136" s="14">
        <f t="shared" si="71"/>
        <v>3</v>
      </c>
      <c r="K1136" s="9">
        <v>127.719375</v>
      </c>
      <c r="L1136" s="9">
        <v>2</v>
      </c>
      <c r="M1136" s="9">
        <v>5</v>
      </c>
      <c r="N1136" s="9">
        <v>2</v>
      </c>
      <c r="O1136" s="9">
        <v>3</v>
      </c>
    </row>
    <row r="1137" spans="1:15" x14ac:dyDescent="0.3">
      <c r="A1137" s="13">
        <v>126.25875000000001</v>
      </c>
      <c r="B1137" s="17" t="s">
        <v>137</v>
      </c>
      <c r="C1137" s="17">
        <f t="shared" si="68"/>
        <v>2</v>
      </c>
      <c r="D1137" s="14" t="s">
        <v>12</v>
      </c>
      <c r="E1137" s="14">
        <f t="shared" si="69"/>
        <v>5</v>
      </c>
      <c r="F1137" s="14" t="s">
        <v>15</v>
      </c>
      <c r="G1137" s="14">
        <f t="shared" si="70"/>
        <v>2</v>
      </c>
      <c r="H1137" s="14" t="s">
        <v>18</v>
      </c>
      <c r="I1137" s="14" t="s">
        <v>143</v>
      </c>
      <c r="J1137" s="14">
        <f t="shared" si="71"/>
        <v>3</v>
      </c>
      <c r="K1137" s="9">
        <v>126.25875000000001</v>
      </c>
      <c r="L1137" s="9">
        <v>2</v>
      </c>
      <c r="M1137" s="9">
        <v>5</v>
      </c>
      <c r="N1137" s="9">
        <v>2</v>
      </c>
      <c r="O1137" s="9">
        <v>3</v>
      </c>
    </row>
    <row r="1138" spans="1:15" x14ac:dyDescent="0.3">
      <c r="A1138" s="13">
        <v>79.38</v>
      </c>
      <c r="B1138" s="17" t="s">
        <v>137</v>
      </c>
      <c r="C1138" s="17">
        <f t="shared" si="68"/>
        <v>2</v>
      </c>
      <c r="D1138" s="14" t="s">
        <v>12</v>
      </c>
      <c r="E1138" s="14">
        <f t="shared" si="69"/>
        <v>5</v>
      </c>
      <c r="F1138" s="14" t="s">
        <v>15</v>
      </c>
      <c r="G1138" s="14">
        <f t="shared" si="70"/>
        <v>2</v>
      </c>
      <c r="H1138" s="14" t="s">
        <v>17</v>
      </c>
      <c r="I1138" s="14" t="s">
        <v>143</v>
      </c>
      <c r="J1138" s="14">
        <f t="shared" si="71"/>
        <v>3</v>
      </c>
      <c r="K1138" s="9">
        <v>79.38</v>
      </c>
      <c r="L1138" s="9">
        <v>2</v>
      </c>
      <c r="M1138" s="9">
        <v>5</v>
      </c>
      <c r="N1138" s="9">
        <v>2</v>
      </c>
      <c r="O1138" s="9">
        <v>3</v>
      </c>
    </row>
    <row r="1139" spans="1:15" x14ac:dyDescent="0.3">
      <c r="A1139" s="13">
        <v>128.21625</v>
      </c>
      <c r="B1139" s="17" t="s">
        <v>137</v>
      </c>
      <c r="C1139" s="17">
        <f t="shared" si="68"/>
        <v>2</v>
      </c>
      <c r="D1139" s="14" t="s">
        <v>12</v>
      </c>
      <c r="E1139" s="14">
        <f t="shared" si="69"/>
        <v>5</v>
      </c>
      <c r="F1139" s="14" t="s">
        <v>15</v>
      </c>
      <c r="G1139" s="14">
        <f t="shared" si="70"/>
        <v>2</v>
      </c>
      <c r="H1139" s="14" t="s">
        <v>18</v>
      </c>
      <c r="I1139" s="14" t="s">
        <v>143</v>
      </c>
      <c r="J1139" s="14">
        <f t="shared" si="71"/>
        <v>3</v>
      </c>
      <c r="K1139" s="9">
        <v>128.21625</v>
      </c>
      <c r="L1139" s="9">
        <v>2</v>
      </c>
      <c r="M1139" s="9">
        <v>5</v>
      </c>
      <c r="N1139" s="9">
        <v>2</v>
      </c>
      <c r="O1139" s="9">
        <v>3</v>
      </c>
    </row>
    <row r="1140" spans="1:15" x14ac:dyDescent="0.3">
      <c r="A1140" s="13">
        <v>136.5675</v>
      </c>
      <c r="B1140" s="17" t="s">
        <v>137</v>
      </c>
      <c r="C1140" s="17">
        <f t="shared" si="68"/>
        <v>2</v>
      </c>
      <c r="D1140" s="14" t="s">
        <v>12</v>
      </c>
      <c r="E1140" s="14">
        <f t="shared" si="69"/>
        <v>5</v>
      </c>
      <c r="F1140" s="14" t="s">
        <v>15</v>
      </c>
      <c r="G1140" s="14">
        <f t="shared" si="70"/>
        <v>2</v>
      </c>
      <c r="H1140" s="14" t="s">
        <v>18</v>
      </c>
      <c r="I1140" s="14" t="s">
        <v>143</v>
      </c>
      <c r="J1140" s="14">
        <f t="shared" si="71"/>
        <v>3</v>
      </c>
      <c r="K1140" s="9">
        <v>136.5675</v>
      </c>
      <c r="L1140" s="9">
        <v>2</v>
      </c>
      <c r="M1140" s="9">
        <v>5</v>
      </c>
      <c r="N1140" s="9">
        <v>2</v>
      </c>
      <c r="O1140" s="9">
        <v>3</v>
      </c>
    </row>
    <row r="1141" spans="1:15" x14ac:dyDescent="0.3">
      <c r="A1141" s="13">
        <v>139.02375000000001</v>
      </c>
      <c r="B1141" s="17" t="s">
        <v>137</v>
      </c>
      <c r="C1141" s="17">
        <f t="shared" si="68"/>
        <v>2</v>
      </c>
      <c r="D1141" s="14" t="s">
        <v>12</v>
      </c>
      <c r="E1141" s="14">
        <f t="shared" si="69"/>
        <v>5</v>
      </c>
      <c r="F1141" s="14" t="s">
        <v>15</v>
      </c>
      <c r="G1141" s="14">
        <f t="shared" si="70"/>
        <v>2</v>
      </c>
      <c r="H1141" s="14" t="s">
        <v>18</v>
      </c>
      <c r="I1141" s="14" t="s">
        <v>143</v>
      </c>
      <c r="J1141" s="14">
        <f t="shared" si="71"/>
        <v>3</v>
      </c>
      <c r="K1141" s="9">
        <v>139.02375000000001</v>
      </c>
      <c r="L1141" s="9">
        <v>2</v>
      </c>
      <c r="M1141" s="9">
        <v>5</v>
      </c>
      <c r="N1141" s="9">
        <v>2</v>
      </c>
      <c r="O1141" s="9">
        <v>3</v>
      </c>
    </row>
    <row r="1142" spans="1:15" x14ac:dyDescent="0.3">
      <c r="A1142" s="13">
        <v>135.09375</v>
      </c>
      <c r="B1142" s="17" t="s">
        <v>137</v>
      </c>
      <c r="C1142" s="17">
        <f t="shared" si="68"/>
        <v>2</v>
      </c>
      <c r="D1142" s="14" t="s">
        <v>12</v>
      </c>
      <c r="E1142" s="14">
        <f t="shared" si="69"/>
        <v>5</v>
      </c>
      <c r="F1142" s="14" t="s">
        <v>15</v>
      </c>
      <c r="G1142" s="14">
        <f t="shared" si="70"/>
        <v>2</v>
      </c>
      <c r="H1142" s="14" t="s">
        <v>18</v>
      </c>
      <c r="I1142" s="14" t="s">
        <v>143</v>
      </c>
      <c r="J1142" s="14">
        <f t="shared" si="71"/>
        <v>3</v>
      </c>
      <c r="K1142" s="9">
        <v>135.09375</v>
      </c>
      <c r="L1142" s="9">
        <v>2</v>
      </c>
      <c r="M1142" s="9">
        <v>5</v>
      </c>
      <c r="N1142" s="9">
        <v>2</v>
      </c>
      <c r="O1142" s="9">
        <v>3</v>
      </c>
    </row>
    <row r="1143" spans="1:15" x14ac:dyDescent="0.3">
      <c r="A1143" s="13">
        <v>122.32125000000001</v>
      </c>
      <c r="B1143" s="17" t="s">
        <v>137</v>
      </c>
      <c r="C1143" s="17">
        <f t="shared" si="68"/>
        <v>2</v>
      </c>
      <c r="D1143" s="14" t="s">
        <v>12</v>
      </c>
      <c r="E1143" s="14">
        <f t="shared" si="69"/>
        <v>5</v>
      </c>
      <c r="F1143" s="14" t="s">
        <v>15</v>
      </c>
      <c r="G1143" s="14">
        <f t="shared" si="70"/>
        <v>2</v>
      </c>
      <c r="H1143" s="14" t="s">
        <v>18</v>
      </c>
      <c r="I1143" s="14" t="s">
        <v>143</v>
      </c>
      <c r="J1143" s="14">
        <f t="shared" si="71"/>
        <v>3</v>
      </c>
      <c r="K1143" s="9">
        <v>122.32125000000001</v>
      </c>
      <c r="L1143" s="9">
        <v>2</v>
      </c>
      <c r="M1143" s="9">
        <v>5</v>
      </c>
      <c r="N1143" s="9">
        <v>2</v>
      </c>
      <c r="O1143" s="9">
        <v>3</v>
      </c>
    </row>
    <row r="1144" spans="1:15" x14ac:dyDescent="0.3">
      <c r="A1144" s="13">
        <v>85.470000000000013</v>
      </c>
      <c r="B1144" s="17" t="s">
        <v>137</v>
      </c>
      <c r="C1144" s="17">
        <f t="shared" si="68"/>
        <v>2</v>
      </c>
      <c r="D1144" s="14" t="s">
        <v>12</v>
      </c>
      <c r="E1144" s="14">
        <f t="shared" si="69"/>
        <v>5</v>
      </c>
      <c r="F1144" s="14" t="s">
        <v>15</v>
      </c>
      <c r="G1144" s="14">
        <f t="shared" si="70"/>
        <v>2</v>
      </c>
      <c r="H1144" s="14" t="s">
        <v>17</v>
      </c>
      <c r="I1144" s="14" t="s">
        <v>143</v>
      </c>
      <c r="J1144" s="14">
        <f t="shared" si="71"/>
        <v>3</v>
      </c>
      <c r="K1144" s="9">
        <v>85.470000000000013</v>
      </c>
      <c r="L1144" s="9">
        <v>2</v>
      </c>
      <c r="M1144" s="9">
        <v>5</v>
      </c>
      <c r="N1144" s="9">
        <v>2</v>
      </c>
      <c r="O1144" s="9">
        <v>3</v>
      </c>
    </row>
    <row r="1145" spans="1:15" x14ac:dyDescent="0.3">
      <c r="A1145" s="13">
        <v>78.617500000000007</v>
      </c>
      <c r="B1145" s="17" t="s">
        <v>137</v>
      </c>
      <c r="C1145" s="17">
        <f t="shared" si="68"/>
        <v>2</v>
      </c>
      <c r="D1145" s="14" t="s">
        <v>12</v>
      </c>
      <c r="E1145" s="14">
        <f t="shared" si="69"/>
        <v>5</v>
      </c>
      <c r="F1145" s="14" t="s">
        <v>15</v>
      </c>
      <c r="G1145" s="14">
        <f t="shared" si="70"/>
        <v>2</v>
      </c>
      <c r="H1145" s="14" t="s">
        <v>17</v>
      </c>
      <c r="I1145" s="14" t="s">
        <v>143</v>
      </c>
      <c r="J1145" s="14">
        <f t="shared" si="71"/>
        <v>3</v>
      </c>
      <c r="K1145" s="9">
        <v>78.617500000000007</v>
      </c>
      <c r="L1145" s="9">
        <v>2</v>
      </c>
      <c r="M1145" s="9">
        <v>5</v>
      </c>
      <c r="N1145" s="9">
        <v>2</v>
      </c>
      <c r="O1145" s="9">
        <v>3</v>
      </c>
    </row>
    <row r="1146" spans="1:15" x14ac:dyDescent="0.3">
      <c r="A1146" s="13">
        <v>122.8125</v>
      </c>
      <c r="B1146" s="17" t="s">
        <v>137</v>
      </c>
      <c r="C1146" s="17">
        <f t="shared" si="68"/>
        <v>2</v>
      </c>
      <c r="D1146" s="14" t="s">
        <v>12</v>
      </c>
      <c r="E1146" s="14">
        <f t="shared" si="69"/>
        <v>5</v>
      </c>
      <c r="F1146" s="14" t="s">
        <v>15</v>
      </c>
      <c r="G1146" s="14">
        <f t="shared" si="70"/>
        <v>2</v>
      </c>
      <c r="H1146" s="14" t="s">
        <v>18</v>
      </c>
      <c r="I1146" s="14" t="s">
        <v>143</v>
      </c>
      <c r="J1146" s="14">
        <f t="shared" si="71"/>
        <v>3</v>
      </c>
      <c r="K1146" s="9">
        <v>122.8125</v>
      </c>
      <c r="L1146" s="9">
        <v>2</v>
      </c>
      <c r="M1146" s="9">
        <v>5</v>
      </c>
      <c r="N1146" s="9">
        <v>2</v>
      </c>
      <c r="O1146" s="9">
        <v>3</v>
      </c>
    </row>
    <row r="1147" spans="1:15" x14ac:dyDescent="0.3">
      <c r="A1147" s="13">
        <v>125.26875000000001</v>
      </c>
      <c r="B1147" s="17" t="s">
        <v>137</v>
      </c>
      <c r="C1147" s="17">
        <f t="shared" si="68"/>
        <v>2</v>
      </c>
      <c r="D1147" s="14" t="s">
        <v>12</v>
      </c>
      <c r="E1147" s="14">
        <f t="shared" si="69"/>
        <v>5</v>
      </c>
      <c r="F1147" s="14" t="s">
        <v>15</v>
      </c>
      <c r="G1147" s="14">
        <f t="shared" si="70"/>
        <v>2</v>
      </c>
      <c r="H1147" s="14" t="s">
        <v>18</v>
      </c>
      <c r="I1147" s="14" t="s">
        <v>143</v>
      </c>
      <c r="J1147" s="14">
        <f t="shared" si="71"/>
        <v>3</v>
      </c>
      <c r="K1147" s="9">
        <v>125.26875000000001</v>
      </c>
      <c r="L1147" s="9">
        <v>2</v>
      </c>
      <c r="M1147" s="9">
        <v>5</v>
      </c>
      <c r="N1147" s="9">
        <v>2</v>
      </c>
      <c r="O1147" s="9">
        <v>3</v>
      </c>
    </row>
    <row r="1148" spans="1:15" x14ac:dyDescent="0.3">
      <c r="A1148" s="13">
        <v>124.7775</v>
      </c>
      <c r="B1148" s="17" t="s">
        <v>137</v>
      </c>
      <c r="C1148" s="17">
        <f t="shared" si="68"/>
        <v>2</v>
      </c>
      <c r="D1148" s="14" t="s">
        <v>12</v>
      </c>
      <c r="E1148" s="14">
        <f t="shared" si="69"/>
        <v>5</v>
      </c>
      <c r="F1148" s="14" t="s">
        <v>15</v>
      </c>
      <c r="G1148" s="14">
        <f t="shared" si="70"/>
        <v>2</v>
      </c>
      <c r="H1148" s="14" t="s">
        <v>18</v>
      </c>
      <c r="I1148" s="14" t="s">
        <v>143</v>
      </c>
      <c r="J1148" s="14">
        <f t="shared" si="71"/>
        <v>3</v>
      </c>
      <c r="K1148" s="9">
        <v>124.7775</v>
      </c>
      <c r="L1148" s="9">
        <v>2</v>
      </c>
      <c r="M1148" s="9">
        <v>5</v>
      </c>
      <c r="N1148" s="9">
        <v>2</v>
      </c>
      <c r="O1148" s="9">
        <v>3</v>
      </c>
    </row>
    <row r="1149" spans="1:15" x14ac:dyDescent="0.3">
      <c r="A1149" s="13">
        <v>121.33875</v>
      </c>
      <c r="B1149" s="17" t="s">
        <v>137</v>
      </c>
      <c r="C1149" s="17">
        <f t="shared" si="68"/>
        <v>2</v>
      </c>
      <c r="D1149" s="14" t="s">
        <v>12</v>
      </c>
      <c r="E1149" s="14">
        <f t="shared" si="69"/>
        <v>5</v>
      </c>
      <c r="F1149" s="14" t="s">
        <v>15</v>
      </c>
      <c r="G1149" s="14">
        <f t="shared" si="70"/>
        <v>2</v>
      </c>
      <c r="H1149" s="14" t="s">
        <v>18</v>
      </c>
      <c r="I1149" s="14" t="s">
        <v>143</v>
      </c>
      <c r="J1149" s="14">
        <f t="shared" si="71"/>
        <v>3</v>
      </c>
      <c r="K1149" s="9">
        <v>121.33875</v>
      </c>
      <c r="L1149" s="9">
        <v>2</v>
      </c>
      <c r="M1149" s="9">
        <v>5</v>
      </c>
      <c r="N1149" s="9">
        <v>2</v>
      </c>
      <c r="O1149" s="9">
        <v>3</v>
      </c>
    </row>
    <row r="1150" spans="1:15" x14ac:dyDescent="0.3">
      <c r="A1150" s="13">
        <v>142.89749999999998</v>
      </c>
      <c r="B1150" s="17" t="s">
        <v>137</v>
      </c>
      <c r="C1150" s="17">
        <f t="shared" si="68"/>
        <v>2</v>
      </c>
      <c r="D1150" s="14" t="s">
        <v>12</v>
      </c>
      <c r="E1150" s="14">
        <f t="shared" si="69"/>
        <v>5</v>
      </c>
      <c r="F1150" s="14" t="s">
        <v>15</v>
      </c>
      <c r="G1150" s="14">
        <f t="shared" si="70"/>
        <v>2</v>
      </c>
      <c r="H1150" s="14" t="s">
        <v>18</v>
      </c>
      <c r="I1150" s="14" t="s">
        <v>143</v>
      </c>
      <c r="J1150" s="14">
        <f t="shared" si="71"/>
        <v>3</v>
      </c>
      <c r="K1150" s="9">
        <v>142.89749999999998</v>
      </c>
      <c r="L1150" s="9">
        <v>2</v>
      </c>
      <c r="M1150" s="9">
        <v>5</v>
      </c>
      <c r="N1150" s="9">
        <v>2</v>
      </c>
      <c r="O1150" s="9">
        <v>3</v>
      </c>
    </row>
    <row r="1151" spans="1:15" x14ac:dyDescent="0.3">
      <c r="A1151" s="13">
        <v>121.40625</v>
      </c>
      <c r="B1151" s="17" t="s">
        <v>137</v>
      </c>
      <c r="C1151" s="17">
        <f t="shared" si="68"/>
        <v>2</v>
      </c>
      <c r="D1151" s="14" t="s">
        <v>12</v>
      </c>
      <c r="E1151" s="14">
        <f t="shared" si="69"/>
        <v>5</v>
      </c>
      <c r="F1151" s="14" t="s">
        <v>15</v>
      </c>
      <c r="G1151" s="14">
        <f t="shared" si="70"/>
        <v>2</v>
      </c>
      <c r="H1151" s="14" t="s">
        <v>18</v>
      </c>
      <c r="I1151" s="14" t="s">
        <v>143</v>
      </c>
      <c r="J1151" s="14">
        <f t="shared" si="71"/>
        <v>3</v>
      </c>
      <c r="K1151" s="9">
        <v>121.40625</v>
      </c>
      <c r="L1151" s="9">
        <v>2</v>
      </c>
      <c r="M1151" s="9">
        <v>5</v>
      </c>
      <c r="N1151" s="9">
        <v>2</v>
      </c>
      <c r="O1151" s="9">
        <v>3</v>
      </c>
    </row>
    <row r="1152" spans="1:15" x14ac:dyDescent="0.3">
      <c r="A1152" s="13">
        <v>129.69</v>
      </c>
      <c r="B1152" s="17" t="s">
        <v>137</v>
      </c>
      <c r="C1152" s="17">
        <f t="shared" si="68"/>
        <v>2</v>
      </c>
      <c r="D1152" s="14" t="s">
        <v>12</v>
      </c>
      <c r="E1152" s="14">
        <f t="shared" si="69"/>
        <v>5</v>
      </c>
      <c r="F1152" s="14" t="s">
        <v>15</v>
      </c>
      <c r="G1152" s="14">
        <f t="shared" si="70"/>
        <v>2</v>
      </c>
      <c r="H1152" s="14" t="s">
        <v>18</v>
      </c>
      <c r="I1152" s="14" t="s">
        <v>143</v>
      </c>
      <c r="J1152" s="14">
        <f t="shared" si="71"/>
        <v>3</v>
      </c>
      <c r="K1152" s="9">
        <v>129.69</v>
      </c>
      <c r="L1152" s="9">
        <v>2</v>
      </c>
      <c r="M1152" s="9">
        <v>5</v>
      </c>
      <c r="N1152" s="9">
        <v>2</v>
      </c>
      <c r="O1152" s="9">
        <v>3</v>
      </c>
    </row>
    <row r="1153" spans="1:15" x14ac:dyDescent="0.3">
      <c r="A1153" s="13">
        <v>119.86500000000001</v>
      </c>
      <c r="B1153" s="17" t="s">
        <v>137</v>
      </c>
      <c r="C1153" s="17">
        <f t="shared" si="68"/>
        <v>2</v>
      </c>
      <c r="D1153" s="14" t="s">
        <v>12</v>
      </c>
      <c r="E1153" s="14">
        <f t="shared" si="69"/>
        <v>5</v>
      </c>
      <c r="F1153" s="14" t="s">
        <v>15</v>
      </c>
      <c r="G1153" s="14">
        <f t="shared" si="70"/>
        <v>2</v>
      </c>
      <c r="H1153" s="14" t="s">
        <v>17</v>
      </c>
      <c r="I1153" s="14" t="s">
        <v>143</v>
      </c>
      <c r="J1153" s="14">
        <f t="shared" si="71"/>
        <v>3</v>
      </c>
      <c r="K1153" s="9">
        <v>119.86500000000001</v>
      </c>
      <c r="L1153" s="9">
        <v>2</v>
      </c>
      <c r="M1153" s="9">
        <v>5</v>
      </c>
      <c r="N1153" s="9">
        <v>2</v>
      </c>
      <c r="O1153" s="9">
        <v>3</v>
      </c>
    </row>
    <row r="1154" spans="1:15" x14ac:dyDescent="0.3">
      <c r="A1154" s="13">
        <v>129.19499999999999</v>
      </c>
      <c r="B1154" s="17" t="s">
        <v>137</v>
      </c>
      <c r="C1154" s="17">
        <f t="shared" si="68"/>
        <v>2</v>
      </c>
      <c r="D1154" s="14" t="s">
        <v>12</v>
      </c>
      <c r="E1154" s="14">
        <f t="shared" si="69"/>
        <v>5</v>
      </c>
      <c r="F1154" s="14" t="s">
        <v>15</v>
      </c>
      <c r="G1154" s="14">
        <f t="shared" si="70"/>
        <v>2</v>
      </c>
      <c r="H1154" s="14" t="s">
        <v>18</v>
      </c>
      <c r="I1154" s="14" t="s">
        <v>143</v>
      </c>
      <c r="J1154" s="14">
        <f t="shared" si="71"/>
        <v>3</v>
      </c>
      <c r="K1154" s="9">
        <v>129.19499999999999</v>
      </c>
      <c r="L1154" s="9">
        <v>2</v>
      </c>
      <c r="M1154" s="9">
        <v>5</v>
      </c>
      <c r="N1154" s="9">
        <v>2</v>
      </c>
      <c r="O1154" s="9">
        <v>3</v>
      </c>
    </row>
    <row r="1155" spans="1:15" x14ac:dyDescent="0.3">
      <c r="A1155" s="13">
        <v>94.211249999999993</v>
      </c>
      <c r="B1155" s="17" t="s">
        <v>137</v>
      </c>
      <c r="C1155" s="17">
        <f t="shared" ref="C1155:C1218" si="72">IF(B1155="Morning",1,IF(B1155="Afternoon",2,IF(B1155="Evening",3,IF(B1155="late Evening",4,IF(B1155="Break",5)))))</f>
        <v>2</v>
      </c>
      <c r="D1155" s="14" t="s">
        <v>12</v>
      </c>
      <c r="E1155" s="14">
        <f t="shared" ref="E1155:E1218" si="73">IF(D1155="Greetings",1,IF(D1155="Break",2,IF(D1155="Closing",3,IF(D1155="demonstration",4,IF(D1155="Hands on",5,IF(D1155="Introduction",6,IF(D1155="Lecture",7,IF(D1155="No Activity",8,IF(D1155="Peer Learning",9)))))))))</f>
        <v>5</v>
      </c>
      <c r="F1155" s="14" t="s">
        <v>15</v>
      </c>
      <c r="G1155" s="14">
        <f t="shared" ref="G1155:G1218" si="74">IF(F1155="On Campus",1,IF(F1155="Off Campus",2))</f>
        <v>2</v>
      </c>
      <c r="H1155" s="14" t="s">
        <v>17</v>
      </c>
      <c r="I1155" s="14" t="s">
        <v>143</v>
      </c>
      <c r="J1155" s="14">
        <f t="shared" ref="J1155:J1218" si="75">IF(I1155="Tools_Digital Drawing",1,IF(I1155="Spatial Design",2,IF(I1155="Technical Contexts",3)))</f>
        <v>3</v>
      </c>
      <c r="K1155" s="9">
        <v>94.211249999999993</v>
      </c>
      <c r="L1155" s="9">
        <v>2</v>
      </c>
      <c r="M1155" s="9">
        <v>5</v>
      </c>
      <c r="N1155" s="9">
        <v>2</v>
      </c>
      <c r="O1155" s="9">
        <v>3</v>
      </c>
    </row>
    <row r="1156" spans="1:15" x14ac:dyDescent="0.3">
      <c r="A1156" s="13">
        <v>111.02250000000001</v>
      </c>
      <c r="B1156" s="17" t="s">
        <v>137</v>
      </c>
      <c r="C1156" s="17">
        <f t="shared" si="72"/>
        <v>2</v>
      </c>
      <c r="D1156" s="14" t="s">
        <v>12</v>
      </c>
      <c r="E1156" s="14">
        <f t="shared" si="73"/>
        <v>5</v>
      </c>
      <c r="F1156" s="14" t="s">
        <v>15</v>
      </c>
      <c r="G1156" s="14">
        <f t="shared" si="74"/>
        <v>2</v>
      </c>
      <c r="H1156" s="14" t="s">
        <v>17</v>
      </c>
      <c r="I1156" s="14" t="s">
        <v>143</v>
      </c>
      <c r="J1156" s="14">
        <f t="shared" si="75"/>
        <v>3</v>
      </c>
      <c r="K1156" s="9">
        <v>111.02250000000001</v>
      </c>
      <c r="L1156" s="9">
        <v>2</v>
      </c>
      <c r="M1156" s="9">
        <v>5</v>
      </c>
      <c r="N1156" s="9">
        <v>2</v>
      </c>
      <c r="O1156" s="9">
        <v>3</v>
      </c>
    </row>
    <row r="1157" spans="1:15" x14ac:dyDescent="0.3">
      <c r="A1157" s="13">
        <v>111.51375</v>
      </c>
      <c r="B1157" s="17" t="s">
        <v>137</v>
      </c>
      <c r="C1157" s="17">
        <f t="shared" si="72"/>
        <v>2</v>
      </c>
      <c r="D1157" s="14" t="s">
        <v>12</v>
      </c>
      <c r="E1157" s="14">
        <f t="shared" si="73"/>
        <v>5</v>
      </c>
      <c r="F1157" s="14" t="s">
        <v>15</v>
      </c>
      <c r="G1157" s="14">
        <f t="shared" si="74"/>
        <v>2</v>
      </c>
      <c r="H1157" s="14" t="s">
        <v>17</v>
      </c>
      <c r="I1157" s="14" t="s">
        <v>143</v>
      </c>
      <c r="J1157" s="14">
        <f t="shared" si="75"/>
        <v>3</v>
      </c>
      <c r="K1157" s="9">
        <v>111.51375</v>
      </c>
      <c r="L1157" s="9">
        <v>2</v>
      </c>
      <c r="M1157" s="9">
        <v>5</v>
      </c>
      <c r="N1157" s="9">
        <v>2</v>
      </c>
      <c r="O1157" s="9">
        <v>3</v>
      </c>
    </row>
    <row r="1158" spans="1:15" x14ac:dyDescent="0.3">
      <c r="A1158" s="13">
        <v>82.452500000000001</v>
      </c>
      <c r="B1158" s="17" t="s">
        <v>137</v>
      </c>
      <c r="C1158" s="17">
        <f t="shared" si="72"/>
        <v>2</v>
      </c>
      <c r="D1158" s="14" t="s">
        <v>12</v>
      </c>
      <c r="E1158" s="14">
        <f t="shared" si="73"/>
        <v>5</v>
      </c>
      <c r="F1158" s="14" t="s">
        <v>15</v>
      </c>
      <c r="G1158" s="14">
        <f t="shared" si="74"/>
        <v>2</v>
      </c>
      <c r="H1158" s="14" t="s">
        <v>17</v>
      </c>
      <c r="I1158" s="14" t="s">
        <v>143</v>
      </c>
      <c r="J1158" s="14">
        <f t="shared" si="75"/>
        <v>3</v>
      </c>
      <c r="K1158" s="9">
        <v>82.452500000000001</v>
      </c>
      <c r="L1158" s="9">
        <v>2</v>
      </c>
      <c r="M1158" s="9">
        <v>5</v>
      </c>
      <c r="N1158" s="9">
        <v>2</v>
      </c>
      <c r="O1158" s="9">
        <v>3</v>
      </c>
    </row>
    <row r="1159" spans="1:15" x14ac:dyDescent="0.3">
      <c r="A1159" s="13">
        <v>114.9525</v>
      </c>
      <c r="B1159" s="17" t="s">
        <v>137</v>
      </c>
      <c r="C1159" s="17">
        <f t="shared" si="72"/>
        <v>2</v>
      </c>
      <c r="D1159" s="14" t="s">
        <v>12</v>
      </c>
      <c r="E1159" s="14">
        <f t="shared" si="73"/>
        <v>5</v>
      </c>
      <c r="F1159" s="14" t="s">
        <v>15</v>
      </c>
      <c r="G1159" s="14">
        <f t="shared" si="74"/>
        <v>2</v>
      </c>
      <c r="H1159" s="14" t="s">
        <v>17</v>
      </c>
      <c r="I1159" s="14" t="s">
        <v>143</v>
      </c>
      <c r="J1159" s="14">
        <f t="shared" si="75"/>
        <v>3</v>
      </c>
      <c r="K1159" s="9">
        <v>114.9525</v>
      </c>
      <c r="L1159" s="9">
        <v>2</v>
      </c>
      <c r="M1159" s="9">
        <v>5</v>
      </c>
      <c r="N1159" s="9">
        <v>2</v>
      </c>
      <c r="O1159" s="9">
        <v>3</v>
      </c>
    </row>
    <row r="1160" spans="1:15" x14ac:dyDescent="0.3">
      <c r="A1160" s="13">
        <v>116.064375</v>
      </c>
      <c r="B1160" s="17" t="s">
        <v>137</v>
      </c>
      <c r="C1160" s="17">
        <f t="shared" si="72"/>
        <v>2</v>
      </c>
      <c r="D1160" s="14" t="s">
        <v>12</v>
      </c>
      <c r="E1160" s="14">
        <f t="shared" si="73"/>
        <v>5</v>
      </c>
      <c r="F1160" s="14" t="s">
        <v>15</v>
      </c>
      <c r="G1160" s="14">
        <f t="shared" si="74"/>
        <v>2</v>
      </c>
      <c r="H1160" s="14" t="s">
        <v>17</v>
      </c>
      <c r="I1160" s="14" t="s">
        <v>143</v>
      </c>
      <c r="J1160" s="14">
        <f t="shared" si="75"/>
        <v>3</v>
      </c>
      <c r="K1160" s="9">
        <v>116.064375</v>
      </c>
      <c r="L1160" s="9">
        <v>2</v>
      </c>
      <c r="M1160" s="9">
        <v>5</v>
      </c>
      <c r="N1160" s="9">
        <v>2</v>
      </c>
      <c r="O1160" s="9">
        <v>3</v>
      </c>
    </row>
    <row r="1161" spans="1:15" x14ac:dyDescent="0.3">
      <c r="A1161" s="13">
        <v>121.83000000000001</v>
      </c>
      <c r="B1161" s="17" t="s">
        <v>137</v>
      </c>
      <c r="C1161" s="17">
        <f t="shared" si="72"/>
        <v>2</v>
      </c>
      <c r="D1161" s="14" t="s">
        <v>12</v>
      </c>
      <c r="E1161" s="14">
        <f t="shared" si="73"/>
        <v>5</v>
      </c>
      <c r="F1161" s="14" t="s">
        <v>15</v>
      </c>
      <c r="G1161" s="14">
        <f t="shared" si="74"/>
        <v>2</v>
      </c>
      <c r="H1161" s="14" t="s">
        <v>18</v>
      </c>
      <c r="I1161" s="14" t="s">
        <v>143</v>
      </c>
      <c r="J1161" s="14">
        <f t="shared" si="75"/>
        <v>3</v>
      </c>
      <c r="K1161" s="9">
        <v>121.83000000000001</v>
      </c>
      <c r="L1161" s="9">
        <v>2</v>
      </c>
      <c r="M1161" s="9">
        <v>5</v>
      </c>
      <c r="N1161" s="9">
        <v>2</v>
      </c>
      <c r="O1161" s="9">
        <v>3</v>
      </c>
    </row>
    <row r="1162" spans="1:15" x14ac:dyDescent="0.3">
      <c r="A1162" s="13">
        <v>121.83000000000001</v>
      </c>
      <c r="B1162" s="17" t="s">
        <v>137</v>
      </c>
      <c r="C1162" s="17">
        <f t="shared" si="72"/>
        <v>2</v>
      </c>
      <c r="D1162" s="14" t="s">
        <v>12</v>
      </c>
      <c r="E1162" s="14">
        <f t="shared" si="73"/>
        <v>5</v>
      </c>
      <c r="F1162" s="14" t="s">
        <v>15</v>
      </c>
      <c r="G1162" s="14">
        <f t="shared" si="74"/>
        <v>2</v>
      </c>
      <c r="H1162" s="14" t="s">
        <v>18</v>
      </c>
      <c r="I1162" s="14" t="s">
        <v>143</v>
      </c>
      <c r="J1162" s="14">
        <f t="shared" si="75"/>
        <v>3</v>
      </c>
      <c r="K1162" s="9">
        <v>121.83000000000001</v>
      </c>
      <c r="L1162" s="9">
        <v>2</v>
      </c>
      <c r="M1162" s="9">
        <v>5</v>
      </c>
      <c r="N1162" s="9">
        <v>2</v>
      </c>
      <c r="O1162" s="9">
        <v>3</v>
      </c>
    </row>
    <row r="1163" spans="1:15" x14ac:dyDescent="0.3">
      <c r="A1163" s="13">
        <v>100.03875000000001</v>
      </c>
      <c r="B1163" s="17" t="s">
        <v>137</v>
      </c>
      <c r="C1163" s="17">
        <f t="shared" si="72"/>
        <v>2</v>
      </c>
      <c r="D1163" s="14" t="s">
        <v>12</v>
      </c>
      <c r="E1163" s="14">
        <f t="shared" si="73"/>
        <v>5</v>
      </c>
      <c r="F1163" s="14" t="s">
        <v>15</v>
      </c>
      <c r="G1163" s="14">
        <f t="shared" si="74"/>
        <v>2</v>
      </c>
      <c r="H1163" s="14" t="s">
        <v>17</v>
      </c>
      <c r="I1163" s="14" t="s">
        <v>143</v>
      </c>
      <c r="J1163" s="14">
        <f t="shared" si="75"/>
        <v>3</v>
      </c>
      <c r="K1163" s="9">
        <v>100.03875000000001</v>
      </c>
      <c r="L1163" s="9">
        <v>2</v>
      </c>
      <c r="M1163" s="9">
        <v>5</v>
      </c>
      <c r="N1163" s="9">
        <v>2</v>
      </c>
      <c r="O1163" s="9">
        <v>3</v>
      </c>
    </row>
    <row r="1164" spans="1:15" x14ac:dyDescent="0.3">
      <c r="A1164" s="13">
        <v>119.86500000000001</v>
      </c>
      <c r="B1164" s="17" t="s">
        <v>137</v>
      </c>
      <c r="C1164" s="17">
        <f t="shared" si="72"/>
        <v>2</v>
      </c>
      <c r="D1164" s="14" t="s">
        <v>12</v>
      </c>
      <c r="E1164" s="14">
        <f t="shared" si="73"/>
        <v>5</v>
      </c>
      <c r="F1164" s="14" t="s">
        <v>15</v>
      </c>
      <c r="G1164" s="14">
        <f t="shared" si="74"/>
        <v>2</v>
      </c>
      <c r="H1164" s="14" t="s">
        <v>17</v>
      </c>
      <c r="I1164" s="14" t="s">
        <v>143</v>
      </c>
      <c r="J1164" s="14">
        <f t="shared" si="75"/>
        <v>3</v>
      </c>
      <c r="K1164" s="9">
        <v>119.86500000000001</v>
      </c>
      <c r="L1164" s="9">
        <v>2</v>
      </c>
      <c r="M1164" s="9">
        <v>5</v>
      </c>
      <c r="N1164" s="9">
        <v>2</v>
      </c>
      <c r="O1164" s="9">
        <v>3</v>
      </c>
    </row>
    <row r="1165" spans="1:15" x14ac:dyDescent="0.3">
      <c r="A1165" s="13">
        <v>106.83750000000001</v>
      </c>
      <c r="B1165" s="17" t="s">
        <v>137</v>
      </c>
      <c r="C1165" s="17">
        <f t="shared" si="72"/>
        <v>2</v>
      </c>
      <c r="D1165" s="14" t="s">
        <v>12</v>
      </c>
      <c r="E1165" s="14">
        <f t="shared" si="73"/>
        <v>5</v>
      </c>
      <c r="F1165" s="14" t="s">
        <v>15</v>
      </c>
      <c r="G1165" s="14">
        <f t="shared" si="74"/>
        <v>2</v>
      </c>
      <c r="H1165" s="14" t="s">
        <v>17</v>
      </c>
      <c r="I1165" s="14" t="s">
        <v>143</v>
      </c>
      <c r="J1165" s="14">
        <f t="shared" si="75"/>
        <v>3</v>
      </c>
      <c r="K1165" s="9">
        <v>106.83750000000001</v>
      </c>
      <c r="L1165" s="9">
        <v>2</v>
      </c>
      <c r="M1165" s="9">
        <v>5</v>
      </c>
      <c r="N1165" s="9">
        <v>2</v>
      </c>
      <c r="O1165" s="9">
        <v>3</v>
      </c>
    </row>
    <row r="1166" spans="1:15" x14ac:dyDescent="0.3">
      <c r="A1166" s="13">
        <v>111.69374999999999</v>
      </c>
      <c r="B1166" s="17" t="s">
        <v>137</v>
      </c>
      <c r="C1166" s="17">
        <f t="shared" si="72"/>
        <v>2</v>
      </c>
      <c r="D1166" s="14" t="s">
        <v>12</v>
      </c>
      <c r="E1166" s="14">
        <f t="shared" si="73"/>
        <v>5</v>
      </c>
      <c r="F1166" s="14" t="s">
        <v>15</v>
      </c>
      <c r="G1166" s="14">
        <f t="shared" si="74"/>
        <v>2</v>
      </c>
      <c r="H1166" s="14" t="s">
        <v>17</v>
      </c>
      <c r="I1166" s="14" t="s">
        <v>143</v>
      </c>
      <c r="J1166" s="14">
        <f t="shared" si="75"/>
        <v>3</v>
      </c>
      <c r="K1166" s="9">
        <v>111.69374999999999</v>
      </c>
      <c r="L1166" s="9">
        <v>2</v>
      </c>
      <c r="M1166" s="9">
        <v>5</v>
      </c>
      <c r="N1166" s="9">
        <v>2</v>
      </c>
      <c r="O1166" s="9">
        <v>3</v>
      </c>
    </row>
    <row r="1167" spans="1:15" x14ac:dyDescent="0.3">
      <c r="A1167" s="13">
        <v>118.88250000000001</v>
      </c>
      <c r="B1167" s="17" t="s">
        <v>137</v>
      </c>
      <c r="C1167" s="17">
        <f t="shared" si="72"/>
        <v>2</v>
      </c>
      <c r="D1167" s="14" t="s">
        <v>12</v>
      </c>
      <c r="E1167" s="14">
        <f t="shared" si="73"/>
        <v>5</v>
      </c>
      <c r="F1167" s="14" t="s">
        <v>15</v>
      </c>
      <c r="G1167" s="14">
        <f t="shared" si="74"/>
        <v>2</v>
      </c>
      <c r="H1167" s="14" t="s">
        <v>17</v>
      </c>
      <c r="I1167" s="14" t="s">
        <v>143</v>
      </c>
      <c r="J1167" s="14">
        <f t="shared" si="75"/>
        <v>3</v>
      </c>
      <c r="K1167" s="9">
        <v>118.88250000000001</v>
      </c>
      <c r="L1167" s="9">
        <v>2</v>
      </c>
      <c r="M1167" s="9">
        <v>5</v>
      </c>
      <c r="N1167" s="9">
        <v>2</v>
      </c>
      <c r="O1167" s="9">
        <v>3</v>
      </c>
    </row>
    <row r="1168" spans="1:15" x14ac:dyDescent="0.3">
      <c r="A1168" s="13">
        <v>125.76000000000002</v>
      </c>
      <c r="B1168" s="17" t="s">
        <v>137</v>
      </c>
      <c r="C1168" s="17">
        <f t="shared" si="72"/>
        <v>2</v>
      </c>
      <c r="D1168" s="14" t="s">
        <v>12</v>
      </c>
      <c r="E1168" s="14">
        <f t="shared" si="73"/>
        <v>5</v>
      </c>
      <c r="F1168" s="14" t="s">
        <v>15</v>
      </c>
      <c r="G1168" s="14">
        <f t="shared" si="74"/>
        <v>2</v>
      </c>
      <c r="H1168" s="14" t="s">
        <v>18</v>
      </c>
      <c r="I1168" s="14" t="s">
        <v>143</v>
      </c>
      <c r="J1168" s="14">
        <f t="shared" si="75"/>
        <v>3</v>
      </c>
      <c r="K1168" s="9">
        <v>125.76000000000002</v>
      </c>
      <c r="L1168" s="9">
        <v>2</v>
      </c>
      <c r="M1168" s="9">
        <v>5</v>
      </c>
      <c r="N1168" s="9">
        <v>2</v>
      </c>
      <c r="O1168" s="9">
        <v>3</v>
      </c>
    </row>
    <row r="1169" spans="1:15" x14ac:dyDescent="0.3">
      <c r="A1169" s="13">
        <v>87.898124999999993</v>
      </c>
      <c r="B1169" s="17" t="s">
        <v>137</v>
      </c>
      <c r="C1169" s="17">
        <f t="shared" si="72"/>
        <v>2</v>
      </c>
      <c r="D1169" s="14" t="s">
        <v>12</v>
      </c>
      <c r="E1169" s="14">
        <f t="shared" si="73"/>
        <v>5</v>
      </c>
      <c r="F1169" s="14" t="s">
        <v>15</v>
      </c>
      <c r="G1169" s="14">
        <f t="shared" si="74"/>
        <v>2</v>
      </c>
      <c r="H1169" s="14" t="s">
        <v>17</v>
      </c>
      <c r="I1169" s="14" t="s">
        <v>143</v>
      </c>
      <c r="J1169" s="14">
        <f t="shared" si="75"/>
        <v>3</v>
      </c>
      <c r="K1169" s="9">
        <v>87.898124999999993</v>
      </c>
      <c r="L1169" s="9">
        <v>2</v>
      </c>
      <c r="M1169" s="9">
        <v>5</v>
      </c>
      <c r="N1169" s="9">
        <v>2</v>
      </c>
      <c r="O1169" s="9">
        <v>3</v>
      </c>
    </row>
    <row r="1170" spans="1:15" x14ac:dyDescent="0.3">
      <c r="A1170" s="13">
        <v>122.8125</v>
      </c>
      <c r="B1170" s="17" t="s">
        <v>137</v>
      </c>
      <c r="C1170" s="17">
        <f t="shared" si="72"/>
        <v>2</v>
      </c>
      <c r="D1170" s="14" t="s">
        <v>12</v>
      </c>
      <c r="E1170" s="14">
        <f t="shared" si="73"/>
        <v>5</v>
      </c>
      <c r="F1170" s="14" t="s">
        <v>15</v>
      </c>
      <c r="G1170" s="14">
        <f t="shared" si="74"/>
        <v>2</v>
      </c>
      <c r="H1170" s="14" t="s">
        <v>18</v>
      </c>
      <c r="I1170" s="14" t="s">
        <v>143</v>
      </c>
      <c r="J1170" s="14">
        <f t="shared" si="75"/>
        <v>3</v>
      </c>
      <c r="K1170" s="9">
        <v>122.8125</v>
      </c>
      <c r="L1170" s="9">
        <v>2</v>
      </c>
      <c r="M1170" s="9">
        <v>5</v>
      </c>
      <c r="N1170" s="9">
        <v>2</v>
      </c>
      <c r="O1170" s="9">
        <v>3</v>
      </c>
    </row>
    <row r="1171" spans="1:15" x14ac:dyDescent="0.3">
      <c r="A1171" s="13">
        <v>122.34375</v>
      </c>
      <c r="B1171" s="17" t="s">
        <v>137</v>
      </c>
      <c r="C1171" s="17">
        <f t="shared" si="72"/>
        <v>2</v>
      </c>
      <c r="D1171" s="14" t="s">
        <v>12</v>
      </c>
      <c r="E1171" s="14">
        <f t="shared" si="73"/>
        <v>5</v>
      </c>
      <c r="F1171" s="14" t="s">
        <v>15</v>
      </c>
      <c r="G1171" s="14">
        <f t="shared" si="74"/>
        <v>2</v>
      </c>
      <c r="H1171" s="14" t="s">
        <v>18</v>
      </c>
      <c r="I1171" s="14" t="s">
        <v>143</v>
      </c>
      <c r="J1171" s="14">
        <f t="shared" si="75"/>
        <v>3</v>
      </c>
      <c r="K1171" s="9">
        <v>122.34375</v>
      </c>
      <c r="L1171" s="9">
        <v>2</v>
      </c>
      <c r="M1171" s="9">
        <v>5</v>
      </c>
      <c r="N1171" s="9">
        <v>2</v>
      </c>
      <c r="O1171" s="9">
        <v>3</v>
      </c>
    </row>
    <row r="1172" spans="1:15" x14ac:dyDescent="0.3">
      <c r="A1172" s="13">
        <v>122.32125000000001</v>
      </c>
      <c r="B1172" s="17" t="s">
        <v>137</v>
      </c>
      <c r="C1172" s="17">
        <f t="shared" si="72"/>
        <v>2</v>
      </c>
      <c r="D1172" s="14" t="s">
        <v>12</v>
      </c>
      <c r="E1172" s="14">
        <f t="shared" si="73"/>
        <v>5</v>
      </c>
      <c r="F1172" s="14" t="s">
        <v>15</v>
      </c>
      <c r="G1172" s="14">
        <f t="shared" si="74"/>
        <v>2</v>
      </c>
      <c r="H1172" s="14" t="s">
        <v>18</v>
      </c>
      <c r="I1172" s="14" t="s">
        <v>143</v>
      </c>
      <c r="J1172" s="14">
        <f t="shared" si="75"/>
        <v>3</v>
      </c>
      <c r="K1172" s="9">
        <v>122.32125000000001</v>
      </c>
      <c r="L1172" s="9">
        <v>2</v>
      </c>
      <c r="M1172" s="9">
        <v>5</v>
      </c>
      <c r="N1172" s="9">
        <v>2</v>
      </c>
      <c r="O1172" s="9">
        <v>3</v>
      </c>
    </row>
    <row r="1173" spans="1:15" x14ac:dyDescent="0.3">
      <c r="A1173" s="13">
        <v>133.11000000000001</v>
      </c>
      <c r="B1173" s="17" t="s">
        <v>137</v>
      </c>
      <c r="C1173" s="17">
        <f t="shared" si="72"/>
        <v>2</v>
      </c>
      <c r="D1173" s="14" t="s">
        <v>12</v>
      </c>
      <c r="E1173" s="14">
        <f t="shared" si="73"/>
        <v>5</v>
      </c>
      <c r="F1173" s="14" t="s">
        <v>15</v>
      </c>
      <c r="G1173" s="14">
        <f t="shared" si="74"/>
        <v>2</v>
      </c>
      <c r="H1173" s="14" t="s">
        <v>18</v>
      </c>
      <c r="I1173" s="14" t="s">
        <v>143</v>
      </c>
      <c r="J1173" s="14">
        <f t="shared" si="75"/>
        <v>3</v>
      </c>
      <c r="K1173" s="9">
        <v>133.11000000000001</v>
      </c>
      <c r="L1173" s="9">
        <v>2</v>
      </c>
      <c r="M1173" s="9">
        <v>5</v>
      </c>
      <c r="N1173" s="9">
        <v>2</v>
      </c>
      <c r="O1173" s="9">
        <v>3</v>
      </c>
    </row>
    <row r="1174" spans="1:15" x14ac:dyDescent="0.3">
      <c r="A1174" s="13">
        <v>106.60125000000001</v>
      </c>
      <c r="B1174" s="17" t="s">
        <v>137</v>
      </c>
      <c r="C1174" s="17">
        <f t="shared" si="72"/>
        <v>2</v>
      </c>
      <c r="D1174" s="14" t="s">
        <v>12</v>
      </c>
      <c r="E1174" s="14">
        <f t="shared" si="73"/>
        <v>5</v>
      </c>
      <c r="F1174" s="14" t="s">
        <v>15</v>
      </c>
      <c r="G1174" s="14">
        <f t="shared" si="74"/>
        <v>2</v>
      </c>
      <c r="H1174" s="14" t="s">
        <v>17</v>
      </c>
      <c r="I1174" s="14" t="s">
        <v>143</v>
      </c>
      <c r="J1174" s="14">
        <f t="shared" si="75"/>
        <v>3</v>
      </c>
      <c r="K1174" s="9">
        <v>106.60125000000001</v>
      </c>
      <c r="L1174" s="9">
        <v>2</v>
      </c>
      <c r="M1174" s="9">
        <v>5</v>
      </c>
      <c r="N1174" s="9">
        <v>2</v>
      </c>
      <c r="O1174" s="9">
        <v>3</v>
      </c>
    </row>
    <row r="1175" spans="1:15" x14ac:dyDescent="0.3">
      <c r="A1175" s="13">
        <v>100.70625000000001</v>
      </c>
      <c r="B1175" s="17" t="s">
        <v>137</v>
      </c>
      <c r="C1175" s="17">
        <f t="shared" si="72"/>
        <v>2</v>
      </c>
      <c r="D1175" s="14" t="s">
        <v>12</v>
      </c>
      <c r="E1175" s="14">
        <f t="shared" si="73"/>
        <v>5</v>
      </c>
      <c r="F1175" s="14" t="s">
        <v>15</v>
      </c>
      <c r="G1175" s="14">
        <f t="shared" si="74"/>
        <v>2</v>
      </c>
      <c r="H1175" s="14" t="s">
        <v>17</v>
      </c>
      <c r="I1175" s="14" t="s">
        <v>143</v>
      </c>
      <c r="J1175" s="14">
        <f t="shared" si="75"/>
        <v>3</v>
      </c>
      <c r="K1175" s="9">
        <v>100.70625000000001</v>
      </c>
      <c r="L1175" s="9">
        <v>2</v>
      </c>
      <c r="M1175" s="9">
        <v>5</v>
      </c>
      <c r="N1175" s="9">
        <v>2</v>
      </c>
      <c r="O1175" s="9">
        <v>3</v>
      </c>
    </row>
    <row r="1176" spans="1:15" x14ac:dyDescent="0.3">
      <c r="A1176" s="13">
        <v>98.741250000000008</v>
      </c>
      <c r="B1176" s="17" t="s">
        <v>137</v>
      </c>
      <c r="C1176" s="17">
        <f t="shared" si="72"/>
        <v>2</v>
      </c>
      <c r="D1176" s="14" t="s">
        <v>12</v>
      </c>
      <c r="E1176" s="14">
        <f t="shared" si="73"/>
        <v>5</v>
      </c>
      <c r="F1176" s="14" t="s">
        <v>15</v>
      </c>
      <c r="G1176" s="14">
        <f t="shared" si="74"/>
        <v>2</v>
      </c>
      <c r="H1176" s="14" t="s">
        <v>17</v>
      </c>
      <c r="I1176" s="14" t="s">
        <v>143</v>
      </c>
      <c r="J1176" s="14">
        <f t="shared" si="75"/>
        <v>3</v>
      </c>
      <c r="K1176" s="9">
        <v>98.741250000000008</v>
      </c>
      <c r="L1176" s="9">
        <v>2</v>
      </c>
      <c r="M1176" s="9">
        <v>5</v>
      </c>
      <c r="N1176" s="9">
        <v>2</v>
      </c>
      <c r="O1176" s="9">
        <v>3</v>
      </c>
    </row>
    <row r="1177" spans="1:15" x14ac:dyDescent="0.3">
      <c r="A1177" s="13">
        <v>103.92375</v>
      </c>
      <c r="B1177" s="17" t="s">
        <v>137</v>
      </c>
      <c r="C1177" s="17">
        <f t="shared" si="72"/>
        <v>2</v>
      </c>
      <c r="D1177" s="14" t="s">
        <v>12</v>
      </c>
      <c r="E1177" s="14">
        <f t="shared" si="73"/>
        <v>5</v>
      </c>
      <c r="F1177" s="14" t="s">
        <v>15</v>
      </c>
      <c r="G1177" s="14">
        <f t="shared" si="74"/>
        <v>2</v>
      </c>
      <c r="H1177" s="14" t="s">
        <v>17</v>
      </c>
      <c r="I1177" s="14" t="s">
        <v>143</v>
      </c>
      <c r="J1177" s="14">
        <f t="shared" si="75"/>
        <v>3</v>
      </c>
      <c r="K1177" s="9">
        <v>103.92375</v>
      </c>
      <c r="L1177" s="9">
        <v>2</v>
      </c>
      <c r="M1177" s="9">
        <v>5</v>
      </c>
      <c r="N1177" s="9">
        <v>2</v>
      </c>
      <c r="O1177" s="9">
        <v>3</v>
      </c>
    </row>
    <row r="1178" spans="1:15" x14ac:dyDescent="0.3">
      <c r="A1178" s="13">
        <v>101.79</v>
      </c>
      <c r="B1178" s="17" t="s">
        <v>137</v>
      </c>
      <c r="C1178" s="17">
        <f t="shared" si="72"/>
        <v>2</v>
      </c>
      <c r="D1178" s="14" t="s">
        <v>12</v>
      </c>
      <c r="E1178" s="14">
        <f t="shared" si="73"/>
        <v>5</v>
      </c>
      <c r="F1178" s="14" t="s">
        <v>15</v>
      </c>
      <c r="G1178" s="14">
        <f t="shared" si="74"/>
        <v>2</v>
      </c>
      <c r="H1178" s="14" t="s">
        <v>17</v>
      </c>
      <c r="I1178" s="14" t="s">
        <v>143</v>
      </c>
      <c r="J1178" s="14">
        <f t="shared" si="75"/>
        <v>3</v>
      </c>
      <c r="K1178" s="9">
        <v>101.79</v>
      </c>
      <c r="L1178" s="9">
        <v>2</v>
      </c>
      <c r="M1178" s="9">
        <v>5</v>
      </c>
      <c r="N1178" s="9">
        <v>2</v>
      </c>
      <c r="O1178" s="9">
        <v>3</v>
      </c>
    </row>
    <row r="1179" spans="1:15" x14ac:dyDescent="0.3">
      <c r="A1179" s="13">
        <v>101.79</v>
      </c>
      <c r="B1179" s="17" t="s">
        <v>137</v>
      </c>
      <c r="C1179" s="17">
        <f t="shared" si="72"/>
        <v>2</v>
      </c>
      <c r="D1179" s="14" t="s">
        <v>12</v>
      </c>
      <c r="E1179" s="14">
        <f t="shared" si="73"/>
        <v>5</v>
      </c>
      <c r="F1179" s="14" t="s">
        <v>15</v>
      </c>
      <c r="G1179" s="14">
        <f t="shared" si="74"/>
        <v>2</v>
      </c>
      <c r="H1179" s="14" t="s">
        <v>17</v>
      </c>
      <c r="I1179" s="14" t="s">
        <v>143</v>
      </c>
      <c r="J1179" s="14">
        <f t="shared" si="75"/>
        <v>3</v>
      </c>
      <c r="K1179" s="9">
        <v>101.79</v>
      </c>
      <c r="L1179" s="9">
        <v>2</v>
      </c>
      <c r="M1179" s="9">
        <v>5</v>
      </c>
      <c r="N1179" s="9">
        <v>2</v>
      </c>
      <c r="O1179" s="9">
        <v>3</v>
      </c>
    </row>
    <row r="1180" spans="1:15" x14ac:dyDescent="0.3">
      <c r="A1180" s="13">
        <v>99.232500000000002</v>
      </c>
      <c r="B1180" s="17" t="s">
        <v>137</v>
      </c>
      <c r="C1180" s="17">
        <f t="shared" si="72"/>
        <v>2</v>
      </c>
      <c r="D1180" s="14" t="s">
        <v>12</v>
      </c>
      <c r="E1180" s="14">
        <f t="shared" si="73"/>
        <v>5</v>
      </c>
      <c r="F1180" s="14" t="s">
        <v>15</v>
      </c>
      <c r="G1180" s="14">
        <f t="shared" si="74"/>
        <v>2</v>
      </c>
      <c r="H1180" s="14" t="s">
        <v>17</v>
      </c>
      <c r="I1180" s="14" t="s">
        <v>143</v>
      </c>
      <c r="J1180" s="14">
        <f t="shared" si="75"/>
        <v>3</v>
      </c>
      <c r="K1180" s="9">
        <v>99.232500000000002</v>
      </c>
      <c r="L1180" s="9">
        <v>2</v>
      </c>
      <c r="M1180" s="9">
        <v>5</v>
      </c>
      <c r="N1180" s="9">
        <v>2</v>
      </c>
      <c r="O1180" s="9">
        <v>3</v>
      </c>
    </row>
    <row r="1181" spans="1:15" x14ac:dyDescent="0.3">
      <c r="A1181" s="13">
        <v>101.98125</v>
      </c>
      <c r="B1181" s="17" t="s">
        <v>137</v>
      </c>
      <c r="C1181" s="17">
        <f t="shared" si="72"/>
        <v>2</v>
      </c>
      <c r="D1181" s="14" t="s">
        <v>12</v>
      </c>
      <c r="E1181" s="14">
        <f t="shared" si="73"/>
        <v>5</v>
      </c>
      <c r="F1181" s="14" t="s">
        <v>15</v>
      </c>
      <c r="G1181" s="14">
        <f t="shared" si="74"/>
        <v>2</v>
      </c>
      <c r="H1181" s="14" t="s">
        <v>17</v>
      </c>
      <c r="I1181" s="14" t="s">
        <v>143</v>
      </c>
      <c r="J1181" s="14">
        <f t="shared" si="75"/>
        <v>3</v>
      </c>
      <c r="K1181" s="9">
        <v>101.98125</v>
      </c>
      <c r="L1181" s="9">
        <v>2</v>
      </c>
      <c r="M1181" s="9">
        <v>5</v>
      </c>
      <c r="N1181" s="9">
        <v>2</v>
      </c>
      <c r="O1181" s="9">
        <v>3</v>
      </c>
    </row>
    <row r="1182" spans="1:15" x14ac:dyDescent="0.3">
      <c r="A1182" s="13">
        <v>103.7475</v>
      </c>
      <c r="B1182" s="17" t="s">
        <v>137</v>
      </c>
      <c r="C1182" s="17">
        <f t="shared" si="72"/>
        <v>2</v>
      </c>
      <c r="D1182" s="14" t="s">
        <v>12</v>
      </c>
      <c r="E1182" s="14">
        <f t="shared" si="73"/>
        <v>5</v>
      </c>
      <c r="F1182" s="14" t="s">
        <v>15</v>
      </c>
      <c r="G1182" s="14">
        <f t="shared" si="74"/>
        <v>2</v>
      </c>
      <c r="H1182" s="14" t="s">
        <v>17</v>
      </c>
      <c r="I1182" s="14" t="s">
        <v>143</v>
      </c>
      <c r="J1182" s="14">
        <f t="shared" si="75"/>
        <v>3</v>
      </c>
      <c r="K1182" s="9">
        <v>103.7475</v>
      </c>
      <c r="L1182" s="9">
        <v>2</v>
      </c>
      <c r="M1182" s="9">
        <v>5</v>
      </c>
      <c r="N1182" s="9">
        <v>2</v>
      </c>
      <c r="O1182" s="9">
        <v>3</v>
      </c>
    </row>
    <row r="1183" spans="1:15" x14ac:dyDescent="0.3">
      <c r="A1183" s="13">
        <v>91.297500000000014</v>
      </c>
      <c r="B1183" s="17" t="s">
        <v>137</v>
      </c>
      <c r="C1183" s="17">
        <f t="shared" si="72"/>
        <v>2</v>
      </c>
      <c r="D1183" s="14" t="s">
        <v>12</v>
      </c>
      <c r="E1183" s="14">
        <f t="shared" si="73"/>
        <v>5</v>
      </c>
      <c r="F1183" s="14" t="s">
        <v>15</v>
      </c>
      <c r="G1183" s="14">
        <f t="shared" si="74"/>
        <v>2</v>
      </c>
      <c r="H1183" s="14" t="s">
        <v>17</v>
      </c>
      <c r="I1183" s="14" t="s">
        <v>143</v>
      </c>
      <c r="J1183" s="14">
        <f t="shared" si="75"/>
        <v>3</v>
      </c>
      <c r="K1183" s="9">
        <v>91.297500000000014</v>
      </c>
      <c r="L1183" s="9">
        <v>2</v>
      </c>
      <c r="M1183" s="9">
        <v>5</v>
      </c>
      <c r="N1183" s="9">
        <v>2</v>
      </c>
      <c r="O1183" s="9">
        <v>3</v>
      </c>
    </row>
    <row r="1184" spans="1:15" x14ac:dyDescent="0.3">
      <c r="A1184" s="13">
        <v>94.811250000000001</v>
      </c>
      <c r="B1184" s="17" t="s">
        <v>137</v>
      </c>
      <c r="C1184" s="17">
        <f t="shared" si="72"/>
        <v>2</v>
      </c>
      <c r="D1184" s="14" t="s">
        <v>12</v>
      </c>
      <c r="E1184" s="14">
        <f t="shared" si="73"/>
        <v>5</v>
      </c>
      <c r="F1184" s="14" t="s">
        <v>15</v>
      </c>
      <c r="G1184" s="14">
        <f t="shared" si="74"/>
        <v>2</v>
      </c>
      <c r="H1184" s="14" t="s">
        <v>17</v>
      </c>
      <c r="I1184" s="14" t="s">
        <v>143</v>
      </c>
      <c r="J1184" s="14">
        <f t="shared" si="75"/>
        <v>3</v>
      </c>
      <c r="K1184" s="9">
        <v>94.811250000000001</v>
      </c>
      <c r="L1184" s="9">
        <v>2</v>
      </c>
      <c r="M1184" s="9">
        <v>5</v>
      </c>
      <c r="N1184" s="9">
        <v>2</v>
      </c>
      <c r="O1184" s="9">
        <v>3</v>
      </c>
    </row>
    <row r="1185" spans="1:15" x14ac:dyDescent="0.3">
      <c r="A1185" s="13">
        <v>98.853750000000005</v>
      </c>
      <c r="B1185" s="17" t="s">
        <v>137</v>
      </c>
      <c r="C1185" s="17">
        <f t="shared" si="72"/>
        <v>2</v>
      </c>
      <c r="D1185" s="14" t="s">
        <v>12</v>
      </c>
      <c r="E1185" s="14">
        <f t="shared" si="73"/>
        <v>5</v>
      </c>
      <c r="F1185" s="14" t="s">
        <v>15</v>
      </c>
      <c r="G1185" s="14">
        <f t="shared" si="74"/>
        <v>2</v>
      </c>
      <c r="H1185" s="14" t="s">
        <v>17</v>
      </c>
      <c r="I1185" s="14" t="s">
        <v>143</v>
      </c>
      <c r="J1185" s="14">
        <f t="shared" si="75"/>
        <v>3</v>
      </c>
      <c r="K1185" s="9">
        <v>98.853750000000005</v>
      </c>
      <c r="L1185" s="9">
        <v>2</v>
      </c>
      <c r="M1185" s="9">
        <v>5</v>
      </c>
      <c r="N1185" s="9">
        <v>2</v>
      </c>
      <c r="O1185" s="9">
        <v>3</v>
      </c>
    </row>
    <row r="1186" spans="1:15" x14ac:dyDescent="0.3">
      <c r="A1186" s="13">
        <v>97.875</v>
      </c>
      <c r="B1186" s="17" t="s">
        <v>137</v>
      </c>
      <c r="C1186" s="17">
        <f t="shared" si="72"/>
        <v>2</v>
      </c>
      <c r="D1186" s="14" t="s">
        <v>12</v>
      </c>
      <c r="E1186" s="14">
        <f t="shared" si="73"/>
        <v>5</v>
      </c>
      <c r="F1186" s="14" t="s">
        <v>15</v>
      </c>
      <c r="G1186" s="14">
        <f t="shared" si="74"/>
        <v>2</v>
      </c>
      <c r="H1186" s="14" t="s">
        <v>17</v>
      </c>
      <c r="I1186" s="14" t="s">
        <v>143</v>
      </c>
      <c r="J1186" s="14">
        <f t="shared" si="75"/>
        <v>3</v>
      </c>
      <c r="K1186" s="9">
        <v>97.875</v>
      </c>
      <c r="L1186" s="9">
        <v>2</v>
      </c>
      <c r="M1186" s="9">
        <v>5</v>
      </c>
      <c r="N1186" s="9">
        <v>2</v>
      </c>
      <c r="O1186" s="9">
        <v>3</v>
      </c>
    </row>
    <row r="1187" spans="1:15" x14ac:dyDescent="0.3">
      <c r="A1187" s="13">
        <v>96.776250000000005</v>
      </c>
      <c r="B1187" s="17" t="s">
        <v>137</v>
      </c>
      <c r="C1187" s="17">
        <f t="shared" si="72"/>
        <v>2</v>
      </c>
      <c r="D1187" s="14" t="s">
        <v>12</v>
      </c>
      <c r="E1187" s="14">
        <f t="shared" si="73"/>
        <v>5</v>
      </c>
      <c r="F1187" s="14" t="s">
        <v>15</v>
      </c>
      <c r="G1187" s="14">
        <f t="shared" si="74"/>
        <v>2</v>
      </c>
      <c r="H1187" s="14" t="s">
        <v>17</v>
      </c>
      <c r="I1187" s="14" t="s">
        <v>143</v>
      </c>
      <c r="J1187" s="14">
        <f t="shared" si="75"/>
        <v>3</v>
      </c>
      <c r="K1187" s="9">
        <v>96.776250000000005</v>
      </c>
      <c r="L1187" s="9">
        <v>2</v>
      </c>
      <c r="M1187" s="9">
        <v>5</v>
      </c>
      <c r="N1187" s="9">
        <v>2</v>
      </c>
      <c r="O1187" s="9">
        <v>3</v>
      </c>
    </row>
    <row r="1188" spans="1:15" x14ac:dyDescent="0.3">
      <c r="A1188" s="13">
        <v>103.65375</v>
      </c>
      <c r="B1188" s="17" t="s">
        <v>137</v>
      </c>
      <c r="C1188" s="17">
        <f t="shared" si="72"/>
        <v>2</v>
      </c>
      <c r="D1188" s="14" t="s">
        <v>12</v>
      </c>
      <c r="E1188" s="14">
        <f t="shared" si="73"/>
        <v>5</v>
      </c>
      <c r="F1188" s="14" t="s">
        <v>15</v>
      </c>
      <c r="G1188" s="14">
        <f t="shared" si="74"/>
        <v>2</v>
      </c>
      <c r="H1188" s="14" t="s">
        <v>17</v>
      </c>
      <c r="I1188" s="14" t="s">
        <v>143</v>
      </c>
      <c r="J1188" s="14">
        <f t="shared" si="75"/>
        <v>3</v>
      </c>
      <c r="K1188" s="9">
        <v>103.65375</v>
      </c>
      <c r="L1188" s="9">
        <v>2</v>
      </c>
      <c r="M1188" s="9">
        <v>5</v>
      </c>
      <c r="N1188" s="9">
        <v>2</v>
      </c>
      <c r="O1188" s="9">
        <v>3</v>
      </c>
    </row>
    <row r="1189" spans="1:15" x14ac:dyDescent="0.3">
      <c r="A1189" s="13">
        <v>109.265625</v>
      </c>
      <c r="B1189" s="17" t="s">
        <v>137</v>
      </c>
      <c r="C1189" s="17">
        <f t="shared" si="72"/>
        <v>2</v>
      </c>
      <c r="D1189" s="14" t="s">
        <v>12</v>
      </c>
      <c r="E1189" s="14">
        <f t="shared" si="73"/>
        <v>5</v>
      </c>
      <c r="F1189" s="14" t="s">
        <v>15</v>
      </c>
      <c r="G1189" s="14">
        <f t="shared" si="74"/>
        <v>2</v>
      </c>
      <c r="H1189" s="14" t="s">
        <v>17</v>
      </c>
      <c r="I1189" s="14" t="s">
        <v>143</v>
      </c>
      <c r="J1189" s="14">
        <f t="shared" si="75"/>
        <v>3</v>
      </c>
      <c r="K1189" s="9">
        <v>109.265625</v>
      </c>
      <c r="L1189" s="9">
        <v>2</v>
      </c>
      <c r="M1189" s="9">
        <v>5</v>
      </c>
      <c r="N1189" s="9">
        <v>2</v>
      </c>
      <c r="O1189" s="9">
        <v>3</v>
      </c>
    </row>
    <row r="1190" spans="1:15" x14ac:dyDescent="0.3">
      <c r="A1190" s="13">
        <v>103.7475</v>
      </c>
      <c r="B1190" s="17" t="s">
        <v>137</v>
      </c>
      <c r="C1190" s="17">
        <f t="shared" si="72"/>
        <v>2</v>
      </c>
      <c r="D1190" s="14" t="s">
        <v>12</v>
      </c>
      <c r="E1190" s="14">
        <f t="shared" si="73"/>
        <v>5</v>
      </c>
      <c r="F1190" s="14" t="s">
        <v>15</v>
      </c>
      <c r="G1190" s="14">
        <f t="shared" si="74"/>
        <v>2</v>
      </c>
      <c r="H1190" s="14" t="s">
        <v>17</v>
      </c>
      <c r="I1190" s="14" t="s">
        <v>143</v>
      </c>
      <c r="J1190" s="14">
        <f t="shared" si="75"/>
        <v>3</v>
      </c>
      <c r="K1190" s="9">
        <v>103.7475</v>
      </c>
      <c r="L1190" s="9">
        <v>2</v>
      </c>
      <c r="M1190" s="9">
        <v>5</v>
      </c>
      <c r="N1190" s="9">
        <v>2</v>
      </c>
      <c r="O1190" s="9">
        <v>3</v>
      </c>
    </row>
    <row r="1191" spans="1:15" x14ac:dyDescent="0.3">
      <c r="A1191" s="13">
        <v>109.0575</v>
      </c>
      <c r="B1191" s="17" t="s">
        <v>137</v>
      </c>
      <c r="C1191" s="17">
        <f t="shared" si="72"/>
        <v>2</v>
      </c>
      <c r="D1191" s="14" t="s">
        <v>12</v>
      </c>
      <c r="E1191" s="14">
        <f t="shared" si="73"/>
        <v>5</v>
      </c>
      <c r="F1191" s="14" t="s">
        <v>15</v>
      </c>
      <c r="G1191" s="14">
        <f t="shared" si="74"/>
        <v>2</v>
      </c>
      <c r="H1191" s="14" t="s">
        <v>17</v>
      </c>
      <c r="I1191" s="14" t="s">
        <v>143</v>
      </c>
      <c r="J1191" s="14">
        <f t="shared" si="75"/>
        <v>3</v>
      </c>
      <c r="K1191" s="9">
        <v>109.0575</v>
      </c>
      <c r="L1191" s="9">
        <v>2</v>
      </c>
      <c r="M1191" s="9">
        <v>5</v>
      </c>
      <c r="N1191" s="9">
        <v>2</v>
      </c>
      <c r="O1191" s="9">
        <v>3</v>
      </c>
    </row>
    <row r="1192" spans="1:15" x14ac:dyDescent="0.3">
      <c r="A1192" s="13">
        <v>101.79</v>
      </c>
      <c r="B1192" s="17" t="s">
        <v>137</v>
      </c>
      <c r="C1192" s="17">
        <f t="shared" si="72"/>
        <v>2</v>
      </c>
      <c r="D1192" s="14" t="s">
        <v>12</v>
      </c>
      <c r="E1192" s="14">
        <f t="shared" si="73"/>
        <v>5</v>
      </c>
      <c r="F1192" s="14" t="s">
        <v>15</v>
      </c>
      <c r="G1192" s="14">
        <f t="shared" si="74"/>
        <v>2</v>
      </c>
      <c r="H1192" s="14" t="s">
        <v>17</v>
      </c>
      <c r="I1192" s="14" t="s">
        <v>143</v>
      </c>
      <c r="J1192" s="14">
        <f t="shared" si="75"/>
        <v>3</v>
      </c>
      <c r="K1192" s="9">
        <v>101.79</v>
      </c>
      <c r="L1192" s="9">
        <v>2</v>
      </c>
      <c r="M1192" s="9">
        <v>5</v>
      </c>
      <c r="N1192" s="9">
        <v>2</v>
      </c>
      <c r="O1192" s="9">
        <v>3</v>
      </c>
    </row>
    <row r="1193" spans="1:15" x14ac:dyDescent="0.3">
      <c r="A1193" s="13">
        <v>109.62</v>
      </c>
      <c r="B1193" s="17" t="s">
        <v>137</v>
      </c>
      <c r="C1193" s="17">
        <f t="shared" si="72"/>
        <v>2</v>
      </c>
      <c r="D1193" s="14" t="s">
        <v>12</v>
      </c>
      <c r="E1193" s="14">
        <f t="shared" si="73"/>
        <v>5</v>
      </c>
      <c r="F1193" s="14" t="s">
        <v>15</v>
      </c>
      <c r="G1193" s="14">
        <f t="shared" si="74"/>
        <v>2</v>
      </c>
      <c r="H1193" s="14" t="s">
        <v>17</v>
      </c>
      <c r="I1193" s="14" t="s">
        <v>143</v>
      </c>
      <c r="J1193" s="14">
        <f t="shared" si="75"/>
        <v>3</v>
      </c>
      <c r="K1193" s="9">
        <v>109.62</v>
      </c>
      <c r="L1193" s="9">
        <v>2</v>
      </c>
      <c r="M1193" s="9">
        <v>5</v>
      </c>
      <c r="N1193" s="9">
        <v>2</v>
      </c>
      <c r="O1193" s="9">
        <v>3</v>
      </c>
    </row>
    <row r="1194" spans="1:15" x14ac:dyDescent="0.3">
      <c r="A1194" s="13">
        <v>104.63625</v>
      </c>
      <c r="B1194" s="17" t="s">
        <v>137</v>
      </c>
      <c r="C1194" s="17">
        <f t="shared" si="72"/>
        <v>2</v>
      </c>
      <c r="D1194" s="14" t="s">
        <v>12</v>
      </c>
      <c r="E1194" s="14">
        <f t="shared" si="73"/>
        <v>5</v>
      </c>
      <c r="F1194" s="14" t="s">
        <v>15</v>
      </c>
      <c r="G1194" s="14">
        <f t="shared" si="74"/>
        <v>2</v>
      </c>
      <c r="H1194" s="14" t="s">
        <v>17</v>
      </c>
      <c r="I1194" s="14" t="s">
        <v>143</v>
      </c>
      <c r="J1194" s="14">
        <f t="shared" si="75"/>
        <v>3</v>
      </c>
      <c r="K1194" s="9">
        <v>104.63625</v>
      </c>
      <c r="L1194" s="9">
        <v>2</v>
      </c>
      <c r="M1194" s="9">
        <v>5</v>
      </c>
      <c r="N1194" s="9">
        <v>2</v>
      </c>
      <c r="O1194" s="9">
        <v>3</v>
      </c>
    </row>
    <row r="1195" spans="1:15" x14ac:dyDescent="0.3">
      <c r="A1195" s="13">
        <v>104.145</v>
      </c>
      <c r="B1195" s="17" t="s">
        <v>137</v>
      </c>
      <c r="C1195" s="17">
        <f t="shared" si="72"/>
        <v>2</v>
      </c>
      <c r="D1195" s="14" t="s">
        <v>12</v>
      </c>
      <c r="E1195" s="14">
        <f t="shared" si="73"/>
        <v>5</v>
      </c>
      <c r="F1195" s="14" t="s">
        <v>15</v>
      </c>
      <c r="G1195" s="14">
        <f t="shared" si="74"/>
        <v>2</v>
      </c>
      <c r="H1195" s="14" t="s">
        <v>17</v>
      </c>
      <c r="I1195" s="14" t="s">
        <v>143</v>
      </c>
      <c r="J1195" s="14">
        <f t="shared" si="75"/>
        <v>3</v>
      </c>
      <c r="K1195" s="9">
        <v>104.145</v>
      </c>
      <c r="L1195" s="9">
        <v>2</v>
      </c>
      <c r="M1195" s="9">
        <v>5</v>
      </c>
      <c r="N1195" s="9">
        <v>2</v>
      </c>
      <c r="O1195" s="9">
        <v>3</v>
      </c>
    </row>
    <row r="1196" spans="1:15" x14ac:dyDescent="0.3">
      <c r="A1196" s="13">
        <v>85.26</v>
      </c>
      <c r="B1196" s="17" t="s">
        <v>137</v>
      </c>
      <c r="C1196" s="17">
        <f t="shared" si="72"/>
        <v>2</v>
      </c>
      <c r="D1196" s="14" t="s">
        <v>12</v>
      </c>
      <c r="E1196" s="14">
        <f t="shared" si="73"/>
        <v>5</v>
      </c>
      <c r="F1196" s="14" t="s">
        <v>15</v>
      </c>
      <c r="G1196" s="14">
        <f t="shared" si="74"/>
        <v>2</v>
      </c>
      <c r="H1196" s="14" t="s">
        <v>17</v>
      </c>
      <c r="I1196" s="14" t="s">
        <v>143</v>
      </c>
      <c r="J1196" s="14">
        <f t="shared" si="75"/>
        <v>3</v>
      </c>
      <c r="K1196" s="9">
        <v>85.26</v>
      </c>
      <c r="L1196" s="9">
        <v>2</v>
      </c>
      <c r="M1196" s="9">
        <v>5</v>
      </c>
      <c r="N1196" s="9">
        <v>2</v>
      </c>
      <c r="O1196" s="9">
        <v>3</v>
      </c>
    </row>
    <row r="1197" spans="1:15" x14ac:dyDescent="0.3">
      <c r="A1197" s="13">
        <v>109.0575</v>
      </c>
      <c r="B1197" s="17" t="s">
        <v>137</v>
      </c>
      <c r="C1197" s="17">
        <f t="shared" si="72"/>
        <v>2</v>
      </c>
      <c r="D1197" s="14" t="s">
        <v>12</v>
      </c>
      <c r="E1197" s="14">
        <f t="shared" si="73"/>
        <v>5</v>
      </c>
      <c r="F1197" s="14" t="s">
        <v>15</v>
      </c>
      <c r="G1197" s="14">
        <f t="shared" si="74"/>
        <v>2</v>
      </c>
      <c r="H1197" s="14" t="s">
        <v>17</v>
      </c>
      <c r="I1197" s="14" t="s">
        <v>143</v>
      </c>
      <c r="J1197" s="14">
        <f t="shared" si="75"/>
        <v>3</v>
      </c>
      <c r="K1197" s="9">
        <v>109.0575</v>
      </c>
      <c r="L1197" s="9">
        <v>2</v>
      </c>
      <c r="M1197" s="9">
        <v>5</v>
      </c>
      <c r="N1197" s="9">
        <v>2</v>
      </c>
      <c r="O1197" s="9">
        <v>3</v>
      </c>
    </row>
    <row r="1198" spans="1:15" x14ac:dyDescent="0.3">
      <c r="A1198" s="13">
        <v>112.98750000000001</v>
      </c>
      <c r="B1198" s="17" t="s">
        <v>137</v>
      </c>
      <c r="C1198" s="17">
        <f t="shared" si="72"/>
        <v>2</v>
      </c>
      <c r="D1198" s="14" t="s">
        <v>12</v>
      </c>
      <c r="E1198" s="14">
        <f t="shared" si="73"/>
        <v>5</v>
      </c>
      <c r="F1198" s="14" t="s">
        <v>15</v>
      </c>
      <c r="G1198" s="14">
        <f t="shared" si="74"/>
        <v>2</v>
      </c>
      <c r="H1198" s="14" t="s">
        <v>17</v>
      </c>
      <c r="I1198" s="14" t="s">
        <v>143</v>
      </c>
      <c r="J1198" s="14">
        <f t="shared" si="75"/>
        <v>3</v>
      </c>
      <c r="K1198" s="9">
        <v>112.98750000000001</v>
      </c>
      <c r="L1198" s="9">
        <v>2</v>
      </c>
      <c r="M1198" s="9">
        <v>5</v>
      </c>
      <c r="N1198" s="9">
        <v>2</v>
      </c>
      <c r="O1198" s="9">
        <v>3</v>
      </c>
    </row>
    <row r="1199" spans="1:15" x14ac:dyDescent="0.3">
      <c r="A1199" s="13">
        <v>110.72250000000001</v>
      </c>
      <c r="B1199" s="17" t="s">
        <v>137</v>
      </c>
      <c r="C1199" s="17">
        <f t="shared" si="72"/>
        <v>2</v>
      </c>
      <c r="D1199" s="14" t="s">
        <v>12</v>
      </c>
      <c r="E1199" s="14">
        <f t="shared" si="73"/>
        <v>5</v>
      </c>
      <c r="F1199" s="14" t="s">
        <v>15</v>
      </c>
      <c r="G1199" s="14">
        <f t="shared" si="74"/>
        <v>2</v>
      </c>
      <c r="H1199" s="14" t="s">
        <v>17</v>
      </c>
      <c r="I1199" s="14" t="s">
        <v>143</v>
      </c>
      <c r="J1199" s="14">
        <f t="shared" si="75"/>
        <v>3</v>
      </c>
      <c r="K1199" s="9">
        <v>110.72250000000001</v>
      </c>
      <c r="L1199" s="9">
        <v>2</v>
      </c>
      <c r="M1199" s="9">
        <v>5</v>
      </c>
      <c r="N1199" s="9">
        <v>2</v>
      </c>
      <c r="O1199" s="9">
        <v>3</v>
      </c>
    </row>
    <row r="1200" spans="1:15" x14ac:dyDescent="0.3">
      <c r="A1200" s="13">
        <v>100.21499999999999</v>
      </c>
      <c r="B1200" s="17" t="s">
        <v>137</v>
      </c>
      <c r="C1200" s="17">
        <f t="shared" si="72"/>
        <v>2</v>
      </c>
      <c r="D1200" s="14" t="s">
        <v>12</v>
      </c>
      <c r="E1200" s="14">
        <f t="shared" si="73"/>
        <v>5</v>
      </c>
      <c r="F1200" s="14" t="s">
        <v>15</v>
      </c>
      <c r="G1200" s="14">
        <f t="shared" si="74"/>
        <v>2</v>
      </c>
      <c r="H1200" s="14" t="s">
        <v>17</v>
      </c>
      <c r="I1200" s="14" t="s">
        <v>143</v>
      </c>
      <c r="J1200" s="14">
        <f t="shared" si="75"/>
        <v>3</v>
      </c>
      <c r="K1200" s="9">
        <v>100.21499999999999</v>
      </c>
      <c r="L1200" s="9">
        <v>2</v>
      </c>
      <c r="M1200" s="9">
        <v>5</v>
      </c>
      <c r="N1200" s="9">
        <v>2</v>
      </c>
      <c r="O1200" s="9">
        <v>3</v>
      </c>
    </row>
    <row r="1201" spans="1:15" x14ac:dyDescent="0.3">
      <c r="A1201" s="13">
        <v>101.19750000000002</v>
      </c>
      <c r="B1201" s="17" t="s">
        <v>137</v>
      </c>
      <c r="C1201" s="17">
        <f t="shared" si="72"/>
        <v>2</v>
      </c>
      <c r="D1201" s="14" t="s">
        <v>12</v>
      </c>
      <c r="E1201" s="14">
        <f t="shared" si="73"/>
        <v>5</v>
      </c>
      <c r="F1201" s="14" t="s">
        <v>15</v>
      </c>
      <c r="G1201" s="14">
        <f t="shared" si="74"/>
        <v>2</v>
      </c>
      <c r="H1201" s="14" t="s">
        <v>17</v>
      </c>
      <c r="I1201" s="14" t="s">
        <v>143</v>
      </c>
      <c r="J1201" s="14">
        <f t="shared" si="75"/>
        <v>3</v>
      </c>
      <c r="K1201" s="9">
        <v>101.19750000000002</v>
      </c>
      <c r="L1201" s="9">
        <v>2</v>
      </c>
      <c r="M1201" s="9">
        <v>5</v>
      </c>
      <c r="N1201" s="9">
        <v>2</v>
      </c>
      <c r="O1201" s="9">
        <v>3</v>
      </c>
    </row>
    <row r="1202" spans="1:15" x14ac:dyDescent="0.3">
      <c r="A1202" s="13">
        <v>111.69374999999999</v>
      </c>
      <c r="B1202" s="17" t="s">
        <v>137</v>
      </c>
      <c r="C1202" s="17">
        <f t="shared" si="72"/>
        <v>2</v>
      </c>
      <c r="D1202" s="14" t="s">
        <v>12</v>
      </c>
      <c r="E1202" s="14">
        <f t="shared" si="73"/>
        <v>5</v>
      </c>
      <c r="F1202" s="14" t="s">
        <v>15</v>
      </c>
      <c r="G1202" s="14">
        <f t="shared" si="74"/>
        <v>2</v>
      </c>
      <c r="H1202" s="14" t="s">
        <v>17</v>
      </c>
      <c r="I1202" s="14" t="s">
        <v>143</v>
      </c>
      <c r="J1202" s="14">
        <f t="shared" si="75"/>
        <v>3</v>
      </c>
      <c r="K1202" s="9">
        <v>111.69374999999999</v>
      </c>
      <c r="L1202" s="9">
        <v>2</v>
      </c>
      <c r="M1202" s="9">
        <v>5</v>
      </c>
      <c r="N1202" s="9">
        <v>2</v>
      </c>
      <c r="O1202" s="9">
        <v>3</v>
      </c>
    </row>
    <row r="1203" spans="1:15" x14ac:dyDescent="0.3">
      <c r="A1203" s="13">
        <v>87.108750000000015</v>
      </c>
      <c r="B1203" s="17" t="s">
        <v>137</v>
      </c>
      <c r="C1203" s="17">
        <f t="shared" si="72"/>
        <v>2</v>
      </c>
      <c r="D1203" s="14" t="s">
        <v>12</v>
      </c>
      <c r="E1203" s="14">
        <f t="shared" si="73"/>
        <v>5</v>
      </c>
      <c r="F1203" s="14" t="s">
        <v>15</v>
      </c>
      <c r="G1203" s="14">
        <f t="shared" si="74"/>
        <v>2</v>
      </c>
      <c r="H1203" s="14" t="s">
        <v>17</v>
      </c>
      <c r="I1203" s="14" t="s">
        <v>143</v>
      </c>
      <c r="J1203" s="14">
        <f t="shared" si="75"/>
        <v>3</v>
      </c>
      <c r="K1203" s="9">
        <v>87.108750000000015</v>
      </c>
      <c r="L1203" s="9">
        <v>2</v>
      </c>
      <c r="M1203" s="9">
        <v>5</v>
      </c>
      <c r="N1203" s="9">
        <v>2</v>
      </c>
      <c r="O1203" s="9">
        <v>3</v>
      </c>
    </row>
    <row r="1204" spans="1:15" x14ac:dyDescent="0.3">
      <c r="A1204" s="13">
        <v>97.267500000000013</v>
      </c>
      <c r="B1204" s="17" t="s">
        <v>137</v>
      </c>
      <c r="C1204" s="17">
        <f t="shared" si="72"/>
        <v>2</v>
      </c>
      <c r="D1204" s="14" t="s">
        <v>12</v>
      </c>
      <c r="E1204" s="14">
        <f t="shared" si="73"/>
        <v>5</v>
      </c>
      <c r="F1204" s="14" t="s">
        <v>15</v>
      </c>
      <c r="G1204" s="14">
        <f t="shared" si="74"/>
        <v>2</v>
      </c>
      <c r="H1204" s="14" t="s">
        <v>17</v>
      </c>
      <c r="I1204" s="14" t="s">
        <v>143</v>
      </c>
      <c r="J1204" s="14">
        <f t="shared" si="75"/>
        <v>3</v>
      </c>
      <c r="K1204" s="9">
        <v>97.267500000000013</v>
      </c>
      <c r="L1204" s="9">
        <v>2</v>
      </c>
      <c r="M1204" s="9">
        <v>5</v>
      </c>
      <c r="N1204" s="9">
        <v>2</v>
      </c>
      <c r="O1204" s="9">
        <v>3</v>
      </c>
    </row>
    <row r="1205" spans="1:15" x14ac:dyDescent="0.3">
      <c r="A1205" s="13">
        <v>94.320000000000007</v>
      </c>
      <c r="B1205" s="17" t="s">
        <v>137</v>
      </c>
      <c r="C1205" s="17">
        <f t="shared" si="72"/>
        <v>2</v>
      </c>
      <c r="D1205" s="14" t="s">
        <v>12</v>
      </c>
      <c r="E1205" s="14">
        <f t="shared" si="73"/>
        <v>5</v>
      </c>
      <c r="F1205" s="14" t="s">
        <v>15</v>
      </c>
      <c r="G1205" s="14">
        <f t="shared" si="74"/>
        <v>2</v>
      </c>
      <c r="H1205" s="14" t="s">
        <v>17</v>
      </c>
      <c r="I1205" s="14" t="s">
        <v>143</v>
      </c>
      <c r="J1205" s="14">
        <f t="shared" si="75"/>
        <v>3</v>
      </c>
      <c r="K1205" s="9">
        <v>94.320000000000007</v>
      </c>
      <c r="L1205" s="9">
        <v>2</v>
      </c>
      <c r="M1205" s="9">
        <v>5</v>
      </c>
      <c r="N1205" s="9">
        <v>2</v>
      </c>
      <c r="O1205" s="9">
        <v>3</v>
      </c>
    </row>
    <row r="1206" spans="1:15" x14ac:dyDescent="0.3">
      <c r="A1206" s="13">
        <v>82.452500000000001</v>
      </c>
      <c r="B1206" s="17" t="s">
        <v>137</v>
      </c>
      <c r="C1206" s="17">
        <f t="shared" si="72"/>
        <v>2</v>
      </c>
      <c r="D1206" s="14" t="s">
        <v>12</v>
      </c>
      <c r="E1206" s="14">
        <f t="shared" si="73"/>
        <v>5</v>
      </c>
      <c r="F1206" s="14" t="s">
        <v>15</v>
      </c>
      <c r="G1206" s="14">
        <f t="shared" si="74"/>
        <v>2</v>
      </c>
      <c r="H1206" s="14" t="s">
        <v>17</v>
      </c>
      <c r="I1206" s="14" t="s">
        <v>143</v>
      </c>
      <c r="J1206" s="14">
        <f t="shared" si="75"/>
        <v>3</v>
      </c>
      <c r="K1206" s="9">
        <v>82.452500000000001</v>
      </c>
      <c r="L1206" s="9">
        <v>2</v>
      </c>
      <c r="M1206" s="9">
        <v>5</v>
      </c>
      <c r="N1206" s="9">
        <v>2</v>
      </c>
      <c r="O1206" s="9">
        <v>3</v>
      </c>
    </row>
    <row r="1207" spans="1:15" x14ac:dyDescent="0.3">
      <c r="A1207" s="13">
        <v>78.300000000000011</v>
      </c>
      <c r="B1207" s="17" t="s">
        <v>137</v>
      </c>
      <c r="C1207" s="17">
        <f t="shared" si="72"/>
        <v>2</v>
      </c>
      <c r="D1207" s="14" t="s">
        <v>12</v>
      </c>
      <c r="E1207" s="14">
        <f t="shared" si="73"/>
        <v>5</v>
      </c>
      <c r="F1207" s="14" t="s">
        <v>15</v>
      </c>
      <c r="G1207" s="14">
        <f t="shared" si="74"/>
        <v>2</v>
      </c>
      <c r="H1207" s="14" t="s">
        <v>17</v>
      </c>
      <c r="I1207" s="14" t="s">
        <v>143</v>
      </c>
      <c r="J1207" s="14">
        <f t="shared" si="75"/>
        <v>3</v>
      </c>
      <c r="K1207" s="9">
        <v>78.300000000000011</v>
      </c>
      <c r="L1207" s="9">
        <v>2</v>
      </c>
      <c r="M1207" s="9">
        <v>5</v>
      </c>
      <c r="N1207" s="9">
        <v>2</v>
      </c>
      <c r="O1207" s="9">
        <v>3</v>
      </c>
    </row>
    <row r="1208" spans="1:15" x14ac:dyDescent="0.3">
      <c r="A1208" s="13">
        <v>91.863749999999996</v>
      </c>
      <c r="B1208" s="17" t="s">
        <v>137</v>
      </c>
      <c r="C1208" s="17">
        <f t="shared" si="72"/>
        <v>2</v>
      </c>
      <c r="D1208" s="14" t="s">
        <v>12</v>
      </c>
      <c r="E1208" s="14">
        <f t="shared" si="73"/>
        <v>5</v>
      </c>
      <c r="F1208" s="14" t="s">
        <v>15</v>
      </c>
      <c r="G1208" s="14">
        <f t="shared" si="74"/>
        <v>2</v>
      </c>
      <c r="H1208" s="14" t="s">
        <v>17</v>
      </c>
      <c r="I1208" s="14" t="s">
        <v>143</v>
      </c>
      <c r="J1208" s="14">
        <f t="shared" si="75"/>
        <v>3</v>
      </c>
      <c r="K1208" s="9">
        <v>91.863749999999996</v>
      </c>
      <c r="L1208" s="9">
        <v>2</v>
      </c>
      <c r="M1208" s="9">
        <v>5</v>
      </c>
      <c r="N1208" s="9">
        <v>2</v>
      </c>
      <c r="O1208" s="9">
        <v>3</v>
      </c>
    </row>
    <row r="1209" spans="1:15" x14ac:dyDescent="0.3">
      <c r="A1209" s="13">
        <v>108.294375</v>
      </c>
      <c r="B1209" s="17" t="s">
        <v>137</v>
      </c>
      <c r="C1209" s="17">
        <f t="shared" si="72"/>
        <v>2</v>
      </c>
      <c r="D1209" s="14" t="s">
        <v>12</v>
      </c>
      <c r="E1209" s="14">
        <f t="shared" si="73"/>
        <v>5</v>
      </c>
      <c r="F1209" s="14" t="s">
        <v>15</v>
      </c>
      <c r="G1209" s="14">
        <f t="shared" si="74"/>
        <v>2</v>
      </c>
      <c r="H1209" s="14" t="s">
        <v>17</v>
      </c>
      <c r="I1209" s="14" t="s">
        <v>143</v>
      </c>
      <c r="J1209" s="14">
        <f t="shared" si="75"/>
        <v>3</v>
      </c>
      <c r="K1209" s="9">
        <v>108.294375</v>
      </c>
      <c r="L1209" s="9">
        <v>2</v>
      </c>
      <c r="M1209" s="9">
        <v>5</v>
      </c>
      <c r="N1209" s="9">
        <v>2</v>
      </c>
      <c r="O1209" s="9">
        <v>3</v>
      </c>
    </row>
    <row r="1210" spans="1:15" x14ac:dyDescent="0.3">
      <c r="A1210" s="13">
        <v>109.75125000000001</v>
      </c>
      <c r="B1210" s="17" t="s">
        <v>137</v>
      </c>
      <c r="C1210" s="17">
        <f t="shared" si="72"/>
        <v>2</v>
      </c>
      <c r="D1210" s="14" t="s">
        <v>12</v>
      </c>
      <c r="E1210" s="14">
        <f t="shared" si="73"/>
        <v>5</v>
      </c>
      <c r="F1210" s="14" t="s">
        <v>15</v>
      </c>
      <c r="G1210" s="14">
        <f t="shared" si="74"/>
        <v>2</v>
      </c>
      <c r="H1210" s="14" t="s">
        <v>17</v>
      </c>
      <c r="I1210" s="14" t="s">
        <v>143</v>
      </c>
      <c r="J1210" s="14">
        <f t="shared" si="75"/>
        <v>3</v>
      </c>
      <c r="K1210" s="9">
        <v>109.75125000000001</v>
      </c>
      <c r="L1210" s="9">
        <v>2</v>
      </c>
      <c r="M1210" s="9">
        <v>5</v>
      </c>
      <c r="N1210" s="9">
        <v>2</v>
      </c>
      <c r="O1210" s="9">
        <v>3</v>
      </c>
    </row>
    <row r="1211" spans="1:15" x14ac:dyDescent="0.3">
      <c r="A1211" s="13">
        <v>89.898750000000007</v>
      </c>
      <c r="B1211" s="17" t="s">
        <v>137</v>
      </c>
      <c r="C1211" s="17">
        <f t="shared" si="72"/>
        <v>2</v>
      </c>
      <c r="D1211" s="14" t="s">
        <v>12</v>
      </c>
      <c r="E1211" s="14">
        <f t="shared" si="73"/>
        <v>5</v>
      </c>
      <c r="F1211" s="14" t="s">
        <v>15</v>
      </c>
      <c r="G1211" s="14">
        <f t="shared" si="74"/>
        <v>2</v>
      </c>
      <c r="H1211" s="14" t="s">
        <v>17</v>
      </c>
      <c r="I1211" s="14" t="s">
        <v>143</v>
      </c>
      <c r="J1211" s="14">
        <f t="shared" si="75"/>
        <v>3</v>
      </c>
      <c r="K1211" s="9">
        <v>89.898750000000007</v>
      </c>
      <c r="L1211" s="9">
        <v>2</v>
      </c>
      <c r="M1211" s="9">
        <v>5</v>
      </c>
      <c r="N1211" s="9">
        <v>2</v>
      </c>
      <c r="O1211" s="9">
        <v>3</v>
      </c>
    </row>
    <row r="1212" spans="1:15" x14ac:dyDescent="0.3">
      <c r="A1212" s="13">
        <v>88.425000000000011</v>
      </c>
      <c r="B1212" s="17" t="s">
        <v>137</v>
      </c>
      <c r="C1212" s="17">
        <f t="shared" si="72"/>
        <v>2</v>
      </c>
      <c r="D1212" s="14" t="s">
        <v>12</v>
      </c>
      <c r="E1212" s="14">
        <f t="shared" si="73"/>
        <v>5</v>
      </c>
      <c r="F1212" s="14" t="s">
        <v>15</v>
      </c>
      <c r="G1212" s="14">
        <f t="shared" si="74"/>
        <v>2</v>
      </c>
      <c r="H1212" s="14" t="s">
        <v>17</v>
      </c>
      <c r="I1212" s="14" t="s">
        <v>143</v>
      </c>
      <c r="J1212" s="14">
        <f t="shared" si="75"/>
        <v>3</v>
      </c>
      <c r="K1212" s="9">
        <v>88.425000000000011</v>
      </c>
      <c r="L1212" s="9">
        <v>2</v>
      </c>
      <c r="M1212" s="9">
        <v>5</v>
      </c>
      <c r="N1212" s="9">
        <v>2</v>
      </c>
      <c r="O1212" s="9">
        <v>3</v>
      </c>
    </row>
    <row r="1213" spans="1:15" x14ac:dyDescent="0.3">
      <c r="A1213" s="13">
        <v>75.460000000000008</v>
      </c>
      <c r="B1213" s="17" t="s">
        <v>137</v>
      </c>
      <c r="C1213" s="17">
        <f t="shared" si="72"/>
        <v>2</v>
      </c>
      <c r="D1213" s="14" t="s">
        <v>12</v>
      </c>
      <c r="E1213" s="14">
        <f t="shared" si="73"/>
        <v>5</v>
      </c>
      <c r="F1213" s="14" t="s">
        <v>15</v>
      </c>
      <c r="G1213" s="14">
        <f t="shared" si="74"/>
        <v>2</v>
      </c>
      <c r="H1213" s="14" t="s">
        <v>17</v>
      </c>
      <c r="I1213" s="14" t="s">
        <v>143</v>
      </c>
      <c r="J1213" s="14">
        <f t="shared" si="75"/>
        <v>3</v>
      </c>
      <c r="K1213" s="9">
        <v>75.460000000000008</v>
      </c>
      <c r="L1213" s="9">
        <v>2</v>
      </c>
      <c r="M1213" s="9">
        <v>5</v>
      </c>
      <c r="N1213" s="9">
        <v>2</v>
      </c>
      <c r="O1213" s="9">
        <v>3</v>
      </c>
    </row>
    <row r="1214" spans="1:15" x14ac:dyDescent="0.3">
      <c r="A1214" s="13">
        <v>82.038750000000007</v>
      </c>
      <c r="B1214" s="17" t="s">
        <v>137</v>
      </c>
      <c r="C1214" s="17">
        <f t="shared" si="72"/>
        <v>2</v>
      </c>
      <c r="D1214" s="14" t="s">
        <v>12</v>
      </c>
      <c r="E1214" s="14">
        <f t="shared" si="73"/>
        <v>5</v>
      </c>
      <c r="F1214" s="14" t="s">
        <v>15</v>
      </c>
      <c r="G1214" s="14">
        <f t="shared" si="74"/>
        <v>2</v>
      </c>
      <c r="H1214" s="14" t="s">
        <v>17</v>
      </c>
      <c r="I1214" s="14" t="s">
        <v>143</v>
      </c>
      <c r="J1214" s="14">
        <f t="shared" si="75"/>
        <v>3</v>
      </c>
      <c r="K1214" s="9">
        <v>82.038750000000007</v>
      </c>
      <c r="L1214" s="9">
        <v>2</v>
      </c>
      <c r="M1214" s="9">
        <v>5</v>
      </c>
      <c r="N1214" s="9">
        <v>2</v>
      </c>
      <c r="O1214" s="9">
        <v>3</v>
      </c>
    </row>
    <row r="1215" spans="1:15" x14ac:dyDescent="0.3">
      <c r="A1215" s="13">
        <v>79.38</v>
      </c>
      <c r="B1215" s="17" t="s">
        <v>137</v>
      </c>
      <c r="C1215" s="17">
        <f t="shared" si="72"/>
        <v>2</v>
      </c>
      <c r="D1215" s="14" t="s">
        <v>12</v>
      </c>
      <c r="E1215" s="14">
        <f t="shared" si="73"/>
        <v>5</v>
      </c>
      <c r="F1215" s="14" t="s">
        <v>15</v>
      </c>
      <c r="G1215" s="14">
        <f t="shared" si="74"/>
        <v>2</v>
      </c>
      <c r="H1215" s="14" t="s">
        <v>17</v>
      </c>
      <c r="I1215" s="14" t="s">
        <v>143</v>
      </c>
      <c r="J1215" s="14">
        <f t="shared" si="75"/>
        <v>3</v>
      </c>
      <c r="K1215" s="9">
        <v>79.38</v>
      </c>
      <c r="L1215" s="9">
        <v>2</v>
      </c>
      <c r="M1215" s="9">
        <v>5</v>
      </c>
      <c r="N1215" s="9">
        <v>2</v>
      </c>
      <c r="O1215" s="9">
        <v>3</v>
      </c>
    </row>
    <row r="1216" spans="1:15" x14ac:dyDescent="0.3">
      <c r="A1216" s="13">
        <v>86.441250000000011</v>
      </c>
      <c r="B1216" s="17" t="s">
        <v>137</v>
      </c>
      <c r="C1216" s="17">
        <f t="shared" si="72"/>
        <v>2</v>
      </c>
      <c r="D1216" s="14" t="s">
        <v>12</v>
      </c>
      <c r="E1216" s="14">
        <f t="shared" si="73"/>
        <v>5</v>
      </c>
      <c r="F1216" s="14" t="s">
        <v>15</v>
      </c>
      <c r="G1216" s="14">
        <f t="shared" si="74"/>
        <v>2</v>
      </c>
      <c r="H1216" s="14" t="s">
        <v>17</v>
      </c>
      <c r="I1216" s="14" t="s">
        <v>143</v>
      </c>
      <c r="J1216" s="14">
        <f t="shared" si="75"/>
        <v>3</v>
      </c>
      <c r="K1216" s="9">
        <v>86.441250000000011</v>
      </c>
      <c r="L1216" s="9">
        <v>2</v>
      </c>
      <c r="M1216" s="9">
        <v>5</v>
      </c>
      <c r="N1216" s="9">
        <v>2</v>
      </c>
      <c r="O1216" s="9">
        <v>3</v>
      </c>
    </row>
    <row r="1217" spans="1:15" x14ac:dyDescent="0.3">
      <c r="A1217" s="13">
        <v>96.776250000000005</v>
      </c>
      <c r="B1217" s="17" t="s">
        <v>137</v>
      </c>
      <c r="C1217" s="17">
        <f t="shared" si="72"/>
        <v>2</v>
      </c>
      <c r="D1217" s="14" t="s">
        <v>12</v>
      </c>
      <c r="E1217" s="14">
        <f t="shared" si="73"/>
        <v>5</v>
      </c>
      <c r="F1217" s="14" t="s">
        <v>15</v>
      </c>
      <c r="G1217" s="14">
        <f t="shared" si="74"/>
        <v>2</v>
      </c>
      <c r="H1217" s="14" t="s">
        <v>17</v>
      </c>
      <c r="I1217" s="14" t="s">
        <v>143</v>
      </c>
      <c r="J1217" s="14">
        <f t="shared" si="75"/>
        <v>3</v>
      </c>
      <c r="K1217" s="9">
        <v>96.776250000000005</v>
      </c>
      <c r="L1217" s="9">
        <v>2</v>
      </c>
      <c r="M1217" s="9">
        <v>5</v>
      </c>
      <c r="N1217" s="9">
        <v>2</v>
      </c>
      <c r="O1217" s="9">
        <v>3</v>
      </c>
    </row>
    <row r="1218" spans="1:15" x14ac:dyDescent="0.3">
      <c r="A1218" s="13">
        <v>94.696875000000006</v>
      </c>
      <c r="B1218" s="17" t="s">
        <v>137</v>
      </c>
      <c r="C1218" s="17">
        <f t="shared" si="72"/>
        <v>2</v>
      </c>
      <c r="D1218" s="14" t="s">
        <v>12</v>
      </c>
      <c r="E1218" s="14">
        <f t="shared" si="73"/>
        <v>5</v>
      </c>
      <c r="F1218" s="14" t="s">
        <v>15</v>
      </c>
      <c r="G1218" s="14">
        <f t="shared" si="74"/>
        <v>2</v>
      </c>
      <c r="H1218" s="14" t="s">
        <v>17</v>
      </c>
      <c r="I1218" s="14" t="s">
        <v>143</v>
      </c>
      <c r="J1218" s="14">
        <f t="shared" si="75"/>
        <v>3</v>
      </c>
      <c r="K1218" s="9">
        <v>94.696875000000006</v>
      </c>
      <c r="L1218" s="9">
        <v>2</v>
      </c>
      <c r="M1218" s="9">
        <v>5</v>
      </c>
      <c r="N1218" s="9">
        <v>2</v>
      </c>
      <c r="O1218" s="9">
        <v>3</v>
      </c>
    </row>
    <row r="1219" spans="1:15" x14ac:dyDescent="0.3">
      <c r="A1219" s="13">
        <v>92.355000000000004</v>
      </c>
      <c r="B1219" s="17" t="s">
        <v>137</v>
      </c>
      <c r="C1219" s="17">
        <f t="shared" ref="C1219:C1282" si="76">IF(B1219="Morning",1,IF(B1219="Afternoon",2,IF(B1219="Evening",3,IF(B1219="late Evening",4,IF(B1219="Break",5)))))</f>
        <v>2</v>
      </c>
      <c r="D1219" s="14" t="s">
        <v>12</v>
      </c>
      <c r="E1219" s="14">
        <f t="shared" ref="E1219:E1282" si="77">IF(D1219="Greetings",1,IF(D1219="Break",2,IF(D1219="Closing",3,IF(D1219="demonstration",4,IF(D1219="Hands on",5,IF(D1219="Introduction",6,IF(D1219="Lecture",7,IF(D1219="No Activity",8,IF(D1219="Peer Learning",9)))))))))</f>
        <v>5</v>
      </c>
      <c r="F1219" s="14" t="s">
        <v>15</v>
      </c>
      <c r="G1219" s="14">
        <f t="shared" ref="G1219:G1282" si="78">IF(F1219="On Campus",1,IF(F1219="Off Campus",2))</f>
        <v>2</v>
      </c>
      <c r="H1219" s="14" t="s">
        <v>17</v>
      </c>
      <c r="I1219" s="14" t="s">
        <v>143</v>
      </c>
      <c r="J1219" s="14">
        <f t="shared" ref="J1219:J1282" si="79">IF(I1219="Tools_Digital Drawing",1,IF(I1219="Spatial Design",2,IF(I1219="Technical Contexts",3)))</f>
        <v>3</v>
      </c>
      <c r="K1219" s="9">
        <v>92.355000000000004</v>
      </c>
      <c r="L1219" s="9">
        <v>2</v>
      </c>
      <c r="M1219" s="9">
        <v>5</v>
      </c>
      <c r="N1219" s="9">
        <v>2</v>
      </c>
      <c r="O1219" s="9">
        <v>3</v>
      </c>
    </row>
    <row r="1220" spans="1:15" x14ac:dyDescent="0.3">
      <c r="A1220" s="13">
        <v>88.425000000000011</v>
      </c>
      <c r="B1220" s="17" t="s">
        <v>137</v>
      </c>
      <c r="C1220" s="17">
        <f t="shared" si="76"/>
        <v>2</v>
      </c>
      <c r="D1220" s="14" t="s">
        <v>12</v>
      </c>
      <c r="E1220" s="14">
        <f t="shared" si="77"/>
        <v>5</v>
      </c>
      <c r="F1220" s="14" t="s">
        <v>15</v>
      </c>
      <c r="G1220" s="14">
        <f t="shared" si="78"/>
        <v>2</v>
      </c>
      <c r="H1220" s="14" t="s">
        <v>17</v>
      </c>
      <c r="I1220" s="14" t="s">
        <v>143</v>
      </c>
      <c r="J1220" s="14">
        <f t="shared" si="79"/>
        <v>3</v>
      </c>
      <c r="K1220" s="9">
        <v>88.425000000000011</v>
      </c>
      <c r="L1220" s="9">
        <v>2</v>
      </c>
      <c r="M1220" s="9">
        <v>5</v>
      </c>
      <c r="N1220" s="9">
        <v>2</v>
      </c>
      <c r="O1220" s="9">
        <v>3</v>
      </c>
    </row>
    <row r="1221" spans="1:15" x14ac:dyDescent="0.3">
      <c r="A1221" s="13">
        <v>86.951250000000002</v>
      </c>
      <c r="B1221" s="17" t="s">
        <v>137</v>
      </c>
      <c r="C1221" s="17">
        <f t="shared" si="76"/>
        <v>2</v>
      </c>
      <c r="D1221" s="14" t="s">
        <v>12</v>
      </c>
      <c r="E1221" s="14">
        <f t="shared" si="77"/>
        <v>5</v>
      </c>
      <c r="F1221" s="14" t="s">
        <v>15</v>
      </c>
      <c r="G1221" s="14">
        <f t="shared" si="78"/>
        <v>2</v>
      </c>
      <c r="H1221" s="14" t="s">
        <v>17</v>
      </c>
      <c r="I1221" s="14" t="s">
        <v>143</v>
      </c>
      <c r="J1221" s="14">
        <f t="shared" si="79"/>
        <v>3</v>
      </c>
      <c r="K1221" s="9">
        <v>86.951250000000002</v>
      </c>
      <c r="L1221" s="9">
        <v>2</v>
      </c>
      <c r="M1221" s="9">
        <v>5</v>
      </c>
      <c r="N1221" s="9">
        <v>2</v>
      </c>
      <c r="O1221" s="9">
        <v>3</v>
      </c>
    </row>
    <row r="1222" spans="1:15" x14ac:dyDescent="0.3">
      <c r="A1222" s="13">
        <v>95.793750000000017</v>
      </c>
      <c r="B1222" s="17" t="s">
        <v>137</v>
      </c>
      <c r="C1222" s="17">
        <f t="shared" si="76"/>
        <v>2</v>
      </c>
      <c r="D1222" s="14" t="s">
        <v>12</v>
      </c>
      <c r="E1222" s="14">
        <f t="shared" si="77"/>
        <v>5</v>
      </c>
      <c r="F1222" s="14" t="s">
        <v>15</v>
      </c>
      <c r="G1222" s="14">
        <f t="shared" si="78"/>
        <v>2</v>
      </c>
      <c r="H1222" s="14" t="s">
        <v>17</v>
      </c>
      <c r="I1222" s="14" t="s">
        <v>143</v>
      </c>
      <c r="J1222" s="14">
        <f t="shared" si="79"/>
        <v>3</v>
      </c>
      <c r="K1222" s="9">
        <v>95.793750000000017</v>
      </c>
      <c r="L1222" s="9">
        <v>2</v>
      </c>
      <c r="M1222" s="9">
        <v>5</v>
      </c>
      <c r="N1222" s="9">
        <v>2</v>
      </c>
      <c r="O1222" s="9">
        <v>3</v>
      </c>
    </row>
    <row r="1223" spans="1:15" x14ac:dyDescent="0.3">
      <c r="A1223" s="13">
        <v>95.793750000000017</v>
      </c>
      <c r="B1223" s="17" t="s">
        <v>137</v>
      </c>
      <c r="C1223" s="17">
        <f t="shared" si="76"/>
        <v>2</v>
      </c>
      <c r="D1223" s="14" t="s">
        <v>12</v>
      </c>
      <c r="E1223" s="14">
        <f t="shared" si="77"/>
        <v>5</v>
      </c>
      <c r="F1223" s="14" t="s">
        <v>15</v>
      </c>
      <c r="G1223" s="14">
        <f t="shared" si="78"/>
        <v>2</v>
      </c>
      <c r="H1223" s="14" t="s">
        <v>17</v>
      </c>
      <c r="I1223" s="14" t="s">
        <v>143</v>
      </c>
      <c r="J1223" s="14">
        <f t="shared" si="79"/>
        <v>3</v>
      </c>
      <c r="K1223" s="9">
        <v>95.793750000000017</v>
      </c>
      <c r="L1223" s="9">
        <v>2</v>
      </c>
      <c r="M1223" s="9">
        <v>5</v>
      </c>
      <c r="N1223" s="9">
        <v>2</v>
      </c>
      <c r="O1223" s="9">
        <v>3</v>
      </c>
    </row>
    <row r="1224" spans="1:15" x14ac:dyDescent="0.3">
      <c r="A1224" s="13">
        <v>107.80874999999999</v>
      </c>
      <c r="B1224" s="17" t="s">
        <v>137</v>
      </c>
      <c r="C1224" s="17">
        <f t="shared" si="76"/>
        <v>2</v>
      </c>
      <c r="D1224" s="14" t="s">
        <v>12</v>
      </c>
      <c r="E1224" s="14">
        <f t="shared" si="77"/>
        <v>5</v>
      </c>
      <c r="F1224" s="14" t="s">
        <v>15</v>
      </c>
      <c r="G1224" s="14">
        <f t="shared" si="78"/>
        <v>2</v>
      </c>
      <c r="H1224" s="14" t="s">
        <v>17</v>
      </c>
      <c r="I1224" s="14" t="s">
        <v>143</v>
      </c>
      <c r="J1224" s="14">
        <f t="shared" si="79"/>
        <v>3</v>
      </c>
      <c r="K1224" s="9">
        <v>107.80874999999999</v>
      </c>
      <c r="L1224" s="9">
        <v>2</v>
      </c>
      <c r="M1224" s="9">
        <v>5</v>
      </c>
      <c r="N1224" s="9">
        <v>2</v>
      </c>
      <c r="O1224" s="9">
        <v>3</v>
      </c>
    </row>
    <row r="1225" spans="1:15" x14ac:dyDescent="0.3">
      <c r="A1225" s="13">
        <v>92.355000000000004</v>
      </c>
      <c r="B1225" s="17" t="s">
        <v>137</v>
      </c>
      <c r="C1225" s="17">
        <f t="shared" si="76"/>
        <v>2</v>
      </c>
      <c r="D1225" s="14" t="s">
        <v>12</v>
      </c>
      <c r="E1225" s="14">
        <f t="shared" si="77"/>
        <v>5</v>
      </c>
      <c r="F1225" s="14" t="s">
        <v>15</v>
      </c>
      <c r="G1225" s="14">
        <f t="shared" si="78"/>
        <v>2</v>
      </c>
      <c r="H1225" s="14" t="s">
        <v>17</v>
      </c>
      <c r="I1225" s="14" t="s">
        <v>143</v>
      </c>
      <c r="J1225" s="14">
        <f t="shared" si="79"/>
        <v>3</v>
      </c>
      <c r="K1225" s="9">
        <v>92.355000000000004</v>
      </c>
      <c r="L1225" s="9">
        <v>2</v>
      </c>
      <c r="M1225" s="9">
        <v>5</v>
      </c>
      <c r="N1225" s="9">
        <v>2</v>
      </c>
      <c r="O1225" s="9">
        <v>3</v>
      </c>
    </row>
    <row r="1226" spans="1:15" x14ac:dyDescent="0.3">
      <c r="A1226" s="13">
        <v>93.337499999999991</v>
      </c>
      <c r="B1226" s="17" t="s">
        <v>137</v>
      </c>
      <c r="C1226" s="17">
        <f t="shared" si="76"/>
        <v>2</v>
      </c>
      <c r="D1226" s="14" t="s">
        <v>12</v>
      </c>
      <c r="E1226" s="14">
        <f t="shared" si="77"/>
        <v>5</v>
      </c>
      <c r="F1226" s="14" t="s">
        <v>15</v>
      </c>
      <c r="G1226" s="14">
        <f t="shared" si="78"/>
        <v>2</v>
      </c>
      <c r="H1226" s="14" t="s">
        <v>17</v>
      </c>
      <c r="I1226" s="14" t="s">
        <v>143</v>
      </c>
      <c r="J1226" s="14">
        <f t="shared" si="79"/>
        <v>3</v>
      </c>
      <c r="K1226" s="9">
        <v>93.337499999999991</v>
      </c>
      <c r="L1226" s="9">
        <v>2</v>
      </c>
      <c r="M1226" s="9">
        <v>5</v>
      </c>
      <c r="N1226" s="9">
        <v>2</v>
      </c>
      <c r="O1226" s="9">
        <v>3</v>
      </c>
    </row>
    <row r="1227" spans="1:15" x14ac:dyDescent="0.3">
      <c r="A1227" s="13">
        <v>90.39</v>
      </c>
      <c r="B1227" s="17" t="s">
        <v>137</v>
      </c>
      <c r="C1227" s="17">
        <f t="shared" si="76"/>
        <v>2</v>
      </c>
      <c r="D1227" s="14" t="s">
        <v>12</v>
      </c>
      <c r="E1227" s="14">
        <f t="shared" si="77"/>
        <v>5</v>
      </c>
      <c r="F1227" s="14" t="s">
        <v>15</v>
      </c>
      <c r="G1227" s="14">
        <f t="shared" si="78"/>
        <v>2</v>
      </c>
      <c r="H1227" s="14" t="s">
        <v>17</v>
      </c>
      <c r="I1227" s="14" t="s">
        <v>143</v>
      </c>
      <c r="J1227" s="14">
        <f t="shared" si="79"/>
        <v>3</v>
      </c>
      <c r="K1227" s="9">
        <v>90.39</v>
      </c>
      <c r="L1227" s="9">
        <v>2</v>
      </c>
      <c r="M1227" s="9">
        <v>5</v>
      </c>
      <c r="N1227" s="9">
        <v>2</v>
      </c>
      <c r="O1227" s="9">
        <v>3</v>
      </c>
    </row>
    <row r="1228" spans="1:15" x14ac:dyDescent="0.3">
      <c r="A1228" s="13">
        <v>92.846249999999998</v>
      </c>
      <c r="B1228" s="17" t="s">
        <v>137</v>
      </c>
      <c r="C1228" s="17">
        <f t="shared" si="76"/>
        <v>2</v>
      </c>
      <c r="D1228" s="14" t="s">
        <v>12</v>
      </c>
      <c r="E1228" s="14">
        <f t="shared" si="77"/>
        <v>5</v>
      </c>
      <c r="F1228" s="14" t="s">
        <v>15</v>
      </c>
      <c r="G1228" s="14">
        <f t="shared" si="78"/>
        <v>2</v>
      </c>
      <c r="H1228" s="14" t="s">
        <v>17</v>
      </c>
      <c r="I1228" s="14" t="s">
        <v>143</v>
      </c>
      <c r="J1228" s="14">
        <f t="shared" si="79"/>
        <v>3</v>
      </c>
      <c r="K1228" s="9">
        <v>92.846249999999998</v>
      </c>
      <c r="L1228" s="9">
        <v>2</v>
      </c>
      <c r="M1228" s="9">
        <v>5</v>
      </c>
      <c r="N1228" s="9">
        <v>2</v>
      </c>
      <c r="O1228" s="9">
        <v>3</v>
      </c>
    </row>
    <row r="1229" spans="1:15" x14ac:dyDescent="0.3">
      <c r="A1229" s="13">
        <v>67.987499999999997</v>
      </c>
      <c r="B1229" s="17" t="s">
        <v>137</v>
      </c>
      <c r="C1229" s="17">
        <f t="shared" si="76"/>
        <v>2</v>
      </c>
      <c r="D1229" s="14" t="s">
        <v>12</v>
      </c>
      <c r="E1229" s="14">
        <f t="shared" si="77"/>
        <v>5</v>
      </c>
      <c r="F1229" s="14" t="s">
        <v>15</v>
      </c>
      <c r="G1229" s="14">
        <f t="shared" si="78"/>
        <v>2</v>
      </c>
      <c r="H1229" s="14" t="s">
        <v>17</v>
      </c>
      <c r="I1229" s="14" t="s">
        <v>143</v>
      </c>
      <c r="J1229" s="14">
        <f t="shared" si="79"/>
        <v>3</v>
      </c>
      <c r="K1229" s="9">
        <v>67.987499999999997</v>
      </c>
      <c r="L1229" s="9">
        <v>2</v>
      </c>
      <c r="M1229" s="9">
        <v>5</v>
      </c>
      <c r="N1229" s="9">
        <v>2</v>
      </c>
      <c r="O1229" s="9">
        <v>3</v>
      </c>
    </row>
    <row r="1230" spans="1:15" x14ac:dyDescent="0.3">
      <c r="A1230" s="13">
        <v>92.355000000000004</v>
      </c>
      <c r="B1230" s="17" t="s">
        <v>137</v>
      </c>
      <c r="C1230" s="17">
        <f t="shared" si="76"/>
        <v>2</v>
      </c>
      <c r="D1230" s="14" t="s">
        <v>12</v>
      </c>
      <c r="E1230" s="14">
        <f t="shared" si="77"/>
        <v>5</v>
      </c>
      <c r="F1230" s="14" t="s">
        <v>15</v>
      </c>
      <c r="G1230" s="14">
        <f t="shared" si="78"/>
        <v>2</v>
      </c>
      <c r="H1230" s="14" t="s">
        <v>17</v>
      </c>
      <c r="I1230" s="14" t="s">
        <v>143</v>
      </c>
      <c r="J1230" s="14">
        <f t="shared" si="79"/>
        <v>3</v>
      </c>
      <c r="K1230" s="9">
        <v>92.355000000000004</v>
      </c>
      <c r="L1230" s="9">
        <v>2</v>
      </c>
      <c r="M1230" s="9">
        <v>5</v>
      </c>
      <c r="N1230" s="9">
        <v>2</v>
      </c>
      <c r="O1230" s="9">
        <v>3</v>
      </c>
    </row>
    <row r="1231" spans="1:15" x14ac:dyDescent="0.3">
      <c r="A1231" s="13">
        <v>110.236875</v>
      </c>
      <c r="B1231" s="17" t="s">
        <v>137</v>
      </c>
      <c r="C1231" s="17">
        <f t="shared" si="76"/>
        <v>2</v>
      </c>
      <c r="D1231" s="14" t="s">
        <v>12</v>
      </c>
      <c r="E1231" s="14">
        <f t="shared" si="77"/>
        <v>5</v>
      </c>
      <c r="F1231" s="14" t="s">
        <v>15</v>
      </c>
      <c r="G1231" s="14">
        <f t="shared" si="78"/>
        <v>2</v>
      </c>
      <c r="H1231" s="14" t="s">
        <v>17</v>
      </c>
      <c r="I1231" s="14" t="s">
        <v>143</v>
      </c>
      <c r="J1231" s="14">
        <f t="shared" si="79"/>
        <v>3</v>
      </c>
      <c r="K1231" s="9">
        <v>110.236875</v>
      </c>
      <c r="L1231" s="9">
        <v>2</v>
      </c>
      <c r="M1231" s="9">
        <v>5</v>
      </c>
      <c r="N1231" s="9">
        <v>2</v>
      </c>
      <c r="O1231" s="9">
        <v>3</v>
      </c>
    </row>
    <row r="1232" spans="1:15" x14ac:dyDescent="0.3">
      <c r="A1232" s="13">
        <v>89.898750000000007</v>
      </c>
      <c r="B1232" s="17" t="s">
        <v>137</v>
      </c>
      <c r="C1232" s="17">
        <f t="shared" si="76"/>
        <v>2</v>
      </c>
      <c r="D1232" s="14" t="s">
        <v>12</v>
      </c>
      <c r="E1232" s="14">
        <f t="shared" si="77"/>
        <v>5</v>
      </c>
      <c r="F1232" s="14" t="s">
        <v>15</v>
      </c>
      <c r="G1232" s="14">
        <f t="shared" si="78"/>
        <v>2</v>
      </c>
      <c r="H1232" s="14" t="s">
        <v>17</v>
      </c>
      <c r="I1232" s="14" t="s">
        <v>143</v>
      </c>
      <c r="J1232" s="14">
        <f t="shared" si="79"/>
        <v>3</v>
      </c>
      <c r="K1232" s="9">
        <v>89.898750000000007</v>
      </c>
      <c r="L1232" s="9">
        <v>2</v>
      </c>
      <c r="M1232" s="9">
        <v>5</v>
      </c>
      <c r="N1232" s="9">
        <v>2</v>
      </c>
      <c r="O1232" s="9">
        <v>3</v>
      </c>
    </row>
    <row r="1233" spans="1:15" x14ac:dyDescent="0.3">
      <c r="A1233" s="13">
        <v>112.55625000000001</v>
      </c>
      <c r="B1233" s="17" t="s">
        <v>137</v>
      </c>
      <c r="C1233" s="17">
        <f t="shared" si="76"/>
        <v>2</v>
      </c>
      <c r="D1233" s="14" t="s">
        <v>12</v>
      </c>
      <c r="E1233" s="14">
        <f t="shared" si="77"/>
        <v>5</v>
      </c>
      <c r="F1233" s="14" t="s">
        <v>15</v>
      </c>
      <c r="G1233" s="14">
        <f t="shared" si="78"/>
        <v>2</v>
      </c>
      <c r="H1233" s="14" t="s">
        <v>17</v>
      </c>
      <c r="I1233" s="14" t="s">
        <v>143</v>
      </c>
      <c r="J1233" s="14">
        <f t="shared" si="79"/>
        <v>3</v>
      </c>
      <c r="K1233" s="9">
        <v>112.55625000000001</v>
      </c>
      <c r="L1233" s="9">
        <v>2</v>
      </c>
      <c r="M1233" s="9">
        <v>5</v>
      </c>
      <c r="N1233" s="9">
        <v>2</v>
      </c>
      <c r="O1233" s="9">
        <v>3</v>
      </c>
    </row>
    <row r="1234" spans="1:15" x14ac:dyDescent="0.3">
      <c r="A1234" s="13">
        <v>89.898750000000007</v>
      </c>
      <c r="B1234" s="17" t="s">
        <v>137</v>
      </c>
      <c r="C1234" s="17">
        <f t="shared" si="76"/>
        <v>2</v>
      </c>
      <c r="D1234" s="14" t="s">
        <v>12</v>
      </c>
      <c r="E1234" s="14">
        <f t="shared" si="77"/>
        <v>5</v>
      </c>
      <c r="F1234" s="14" t="s">
        <v>15</v>
      </c>
      <c r="G1234" s="14">
        <f t="shared" si="78"/>
        <v>2</v>
      </c>
      <c r="H1234" s="14" t="s">
        <v>17</v>
      </c>
      <c r="I1234" s="14" t="s">
        <v>143</v>
      </c>
      <c r="J1234" s="14">
        <f t="shared" si="79"/>
        <v>3</v>
      </c>
      <c r="K1234" s="9">
        <v>89.898750000000007</v>
      </c>
      <c r="L1234" s="9">
        <v>2</v>
      </c>
      <c r="M1234" s="9">
        <v>5</v>
      </c>
      <c r="N1234" s="9">
        <v>2</v>
      </c>
      <c r="O1234" s="9">
        <v>3</v>
      </c>
    </row>
    <row r="1235" spans="1:15" x14ac:dyDescent="0.3">
      <c r="A1235" s="13">
        <v>92.846249999999998</v>
      </c>
      <c r="B1235" s="17" t="s">
        <v>137</v>
      </c>
      <c r="C1235" s="17">
        <f t="shared" si="76"/>
        <v>2</v>
      </c>
      <c r="D1235" s="14" t="s">
        <v>12</v>
      </c>
      <c r="E1235" s="14">
        <f t="shared" si="77"/>
        <v>5</v>
      </c>
      <c r="F1235" s="14" t="s">
        <v>15</v>
      </c>
      <c r="G1235" s="14">
        <f t="shared" si="78"/>
        <v>2</v>
      </c>
      <c r="H1235" s="14" t="s">
        <v>17</v>
      </c>
      <c r="I1235" s="14" t="s">
        <v>143</v>
      </c>
      <c r="J1235" s="14">
        <f t="shared" si="79"/>
        <v>3</v>
      </c>
      <c r="K1235" s="9">
        <v>92.846249999999998</v>
      </c>
      <c r="L1235" s="9">
        <v>2</v>
      </c>
      <c r="M1235" s="9">
        <v>5</v>
      </c>
      <c r="N1235" s="9">
        <v>2</v>
      </c>
      <c r="O1235" s="9">
        <v>3</v>
      </c>
    </row>
    <row r="1236" spans="1:15" x14ac:dyDescent="0.3">
      <c r="A1236" s="13">
        <v>94.320000000000007</v>
      </c>
      <c r="B1236" s="17" t="s">
        <v>137</v>
      </c>
      <c r="C1236" s="17">
        <f t="shared" si="76"/>
        <v>2</v>
      </c>
      <c r="D1236" s="14" t="s">
        <v>12</v>
      </c>
      <c r="E1236" s="14">
        <f t="shared" si="77"/>
        <v>5</v>
      </c>
      <c r="F1236" s="14" t="s">
        <v>15</v>
      </c>
      <c r="G1236" s="14">
        <f t="shared" si="78"/>
        <v>2</v>
      </c>
      <c r="H1236" s="14" t="s">
        <v>17</v>
      </c>
      <c r="I1236" s="14" t="s">
        <v>143</v>
      </c>
      <c r="J1236" s="14">
        <f t="shared" si="79"/>
        <v>3</v>
      </c>
      <c r="K1236" s="9">
        <v>94.320000000000007</v>
      </c>
      <c r="L1236" s="9">
        <v>2</v>
      </c>
      <c r="M1236" s="9">
        <v>5</v>
      </c>
      <c r="N1236" s="9">
        <v>2</v>
      </c>
      <c r="O1236" s="9">
        <v>3</v>
      </c>
    </row>
    <row r="1237" spans="1:15" x14ac:dyDescent="0.3">
      <c r="A1237" s="13">
        <v>96.153749999999988</v>
      </c>
      <c r="B1237" s="17" t="s">
        <v>137</v>
      </c>
      <c r="C1237" s="17">
        <f t="shared" si="76"/>
        <v>2</v>
      </c>
      <c r="D1237" s="14" t="s">
        <v>12</v>
      </c>
      <c r="E1237" s="14">
        <f t="shared" si="77"/>
        <v>5</v>
      </c>
      <c r="F1237" s="14" t="s">
        <v>15</v>
      </c>
      <c r="G1237" s="14">
        <f t="shared" si="78"/>
        <v>2</v>
      </c>
      <c r="H1237" s="14" t="s">
        <v>17</v>
      </c>
      <c r="I1237" s="14" t="s">
        <v>143</v>
      </c>
      <c r="J1237" s="14">
        <f t="shared" si="79"/>
        <v>3</v>
      </c>
      <c r="K1237" s="9">
        <v>96.153749999999988</v>
      </c>
      <c r="L1237" s="9">
        <v>2</v>
      </c>
      <c r="M1237" s="9">
        <v>5</v>
      </c>
      <c r="N1237" s="9">
        <v>2</v>
      </c>
      <c r="O1237" s="9">
        <v>3</v>
      </c>
    </row>
    <row r="1238" spans="1:15" x14ac:dyDescent="0.3">
      <c r="A1238" s="13">
        <v>59.246250000000003</v>
      </c>
      <c r="B1238" s="17" t="s">
        <v>137</v>
      </c>
      <c r="C1238" s="17">
        <f t="shared" si="76"/>
        <v>2</v>
      </c>
      <c r="D1238" s="14" t="s">
        <v>12</v>
      </c>
      <c r="E1238" s="14">
        <f t="shared" si="77"/>
        <v>5</v>
      </c>
      <c r="F1238" s="14" t="s">
        <v>15</v>
      </c>
      <c r="G1238" s="14">
        <f t="shared" si="78"/>
        <v>2</v>
      </c>
      <c r="H1238" s="14" t="s">
        <v>17</v>
      </c>
      <c r="I1238" s="14" t="s">
        <v>143</v>
      </c>
      <c r="J1238" s="14">
        <f t="shared" si="79"/>
        <v>3</v>
      </c>
      <c r="K1238" s="9">
        <v>59.246250000000003</v>
      </c>
      <c r="L1238" s="9">
        <v>2</v>
      </c>
      <c r="M1238" s="9">
        <v>5</v>
      </c>
      <c r="N1238" s="9">
        <v>2</v>
      </c>
      <c r="O1238" s="9">
        <v>3</v>
      </c>
    </row>
    <row r="1239" spans="1:15" x14ac:dyDescent="0.3">
      <c r="A1239" s="13">
        <v>91.372500000000002</v>
      </c>
      <c r="B1239" s="17" t="s">
        <v>137</v>
      </c>
      <c r="C1239" s="17">
        <f t="shared" si="76"/>
        <v>2</v>
      </c>
      <c r="D1239" s="14" t="s">
        <v>12</v>
      </c>
      <c r="E1239" s="14">
        <f t="shared" si="77"/>
        <v>5</v>
      </c>
      <c r="F1239" s="14" t="s">
        <v>15</v>
      </c>
      <c r="G1239" s="14">
        <f t="shared" si="78"/>
        <v>2</v>
      </c>
      <c r="H1239" s="14" t="s">
        <v>17</v>
      </c>
      <c r="I1239" s="14" t="s">
        <v>143</v>
      </c>
      <c r="J1239" s="14">
        <f t="shared" si="79"/>
        <v>3</v>
      </c>
      <c r="K1239" s="9">
        <v>91.372500000000002</v>
      </c>
      <c r="L1239" s="9">
        <v>2</v>
      </c>
      <c r="M1239" s="9">
        <v>5</v>
      </c>
      <c r="N1239" s="9">
        <v>2</v>
      </c>
      <c r="O1239" s="9">
        <v>3</v>
      </c>
    </row>
    <row r="1240" spans="1:15" x14ac:dyDescent="0.3">
      <c r="A1240" s="13">
        <v>86.46</v>
      </c>
      <c r="B1240" s="17" t="s">
        <v>137</v>
      </c>
      <c r="C1240" s="17">
        <f t="shared" si="76"/>
        <v>2</v>
      </c>
      <c r="D1240" s="14" t="s">
        <v>12</v>
      </c>
      <c r="E1240" s="14">
        <f t="shared" si="77"/>
        <v>5</v>
      </c>
      <c r="F1240" s="14" t="s">
        <v>15</v>
      </c>
      <c r="G1240" s="14">
        <f t="shared" si="78"/>
        <v>2</v>
      </c>
      <c r="H1240" s="14" t="s">
        <v>17</v>
      </c>
      <c r="I1240" s="14" t="s">
        <v>143</v>
      </c>
      <c r="J1240" s="14">
        <f t="shared" si="79"/>
        <v>3</v>
      </c>
      <c r="K1240" s="9">
        <v>86.46</v>
      </c>
      <c r="L1240" s="9">
        <v>2</v>
      </c>
      <c r="M1240" s="9">
        <v>5</v>
      </c>
      <c r="N1240" s="9">
        <v>2</v>
      </c>
      <c r="O1240" s="9">
        <v>3</v>
      </c>
    </row>
    <row r="1241" spans="1:15" x14ac:dyDescent="0.3">
      <c r="A1241" s="13">
        <v>87.933749999999989</v>
      </c>
      <c r="B1241" s="17" t="s">
        <v>137</v>
      </c>
      <c r="C1241" s="17">
        <f t="shared" si="76"/>
        <v>2</v>
      </c>
      <c r="D1241" s="14" t="s">
        <v>12</v>
      </c>
      <c r="E1241" s="14">
        <f t="shared" si="77"/>
        <v>5</v>
      </c>
      <c r="F1241" s="14" t="s">
        <v>15</v>
      </c>
      <c r="G1241" s="14">
        <f t="shared" si="78"/>
        <v>2</v>
      </c>
      <c r="H1241" s="14" t="s">
        <v>17</v>
      </c>
      <c r="I1241" s="14" t="s">
        <v>143</v>
      </c>
      <c r="J1241" s="14">
        <f t="shared" si="79"/>
        <v>3</v>
      </c>
      <c r="K1241" s="9">
        <v>87.933749999999989</v>
      </c>
      <c r="L1241" s="9">
        <v>2</v>
      </c>
      <c r="M1241" s="9">
        <v>5</v>
      </c>
      <c r="N1241" s="9">
        <v>2</v>
      </c>
      <c r="O1241" s="9">
        <v>3</v>
      </c>
    </row>
    <row r="1242" spans="1:15" x14ac:dyDescent="0.3">
      <c r="A1242" s="13">
        <v>85.96875</v>
      </c>
      <c r="B1242" s="17" t="s">
        <v>137</v>
      </c>
      <c r="C1242" s="17">
        <f t="shared" si="76"/>
        <v>2</v>
      </c>
      <c r="D1242" s="14" t="s">
        <v>12</v>
      </c>
      <c r="E1242" s="14">
        <f t="shared" si="77"/>
        <v>5</v>
      </c>
      <c r="F1242" s="14" t="s">
        <v>15</v>
      </c>
      <c r="G1242" s="14">
        <f t="shared" si="78"/>
        <v>2</v>
      </c>
      <c r="H1242" s="14" t="s">
        <v>17</v>
      </c>
      <c r="I1242" s="14" t="s">
        <v>143</v>
      </c>
      <c r="J1242" s="14">
        <f t="shared" si="79"/>
        <v>3</v>
      </c>
      <c r="K1242" s="9">
        <v>85.96875</v>
      </c>
      <c r="L1242" s="9">
        <v>2</v>
      </c>
      <c r="M1242" s="9">
        <v>5</v>
      </c>
      <c r="N1242" s="9">
        <v>2</v>
      </c>
      <c r="O1242" s="9">
        <v>3</v>
      </c>
    </row>
    <row r="1243" spans="1:15" x14ac:dyDescent="0.3">
      <c r="A1243" s="13">
        <v>92.754374999999996</v>
      </c>
      <c r="B1243" s="17" t="s">
        <v>137</v>
      </c>
      <c r="C1243" s="17">
        <f t="shared" si="76"/>
        <v>2</v>
      </c>
      <c r="D1243" s="14" t="s">
        <v>12</v>
      </c>
      <c r="E1243" s="14">
        <f t="shared" si="77"/>
        <v>5</v>
      </c>
      <c r="F1243" s="14" t="s">
        <v>15</v>
      </c>
      <c r="G1243" s="14">
        <f t="shared" si="78"/>
        <v>2</v>
      </c>
      <c r="H1243" s="14" t="s">
        <v>17</v>
      </c>
      <c r="I1243" s="14" t="s">
        <v>143</v>
      </c>
      <c r="J1243" s="14">
        <f t="shared" si="79"/>
        <v>3</v>
      </c>
      <c r="K1243" s="9">
        <v>92.754374999999996</v>
      </c>
      <c r="L1243" s="9">
        <v>2</v>
      </c>
      <c r="M1243" s="9">
        <v>5</v>
      </c>
      <c r="N1243" s="9">
        <v>2</v>
      </c>
      <c r="O1243" s="9">
        <v>3</v>
      </c>
    </row>
    <row r="1244" spans="1:15" x14ac:dyDescent="0.3">
      <c r="A1244" s="13">
        <v>88.916250000000019</v>
      </c>
      <c r="B1244" s="17" t="s">
        <v>137</v>
      </c>
      <c r="C1244" s="17">
        <f t="shared" si="76"/>
        <v>2</v>
      </c>
      <c r="D1244" s="14" t="s">
        <v>12</v>
      </c>
      <c r="E1244" s="14">
        <f t="shared" si="77"/>
        <v>5</v>
      </c>
      <c r="F1244" s="14" t="s">
        <v>15</v>
      </c>
      <c r="G1244" s="14">
        <f t="shared" si="78"/>
        <v>2</v>
      </c>
      <c r="H1244" s="14" t="s">
        <v>17</v>
      </c>
      <c r="I1244" s="14" t="s">
        <v>143</v>
      </c>
      <c r="J1244" s="14">
        <f t="shared" si="79"/>
        <v>3</v>
      </c>
      <c r="K1244" s="9">
        <v>88.916250000000019</v>
      </c>
      <c r="L1244" s="9">
        <v>2</v>
      </c>
      <c r="M1244" s="9">
        <v>5</v>
      </c>
      <c r="N1244" s="9">
        <v>2</v>
      </c>
      <c r="O1244" s="9">
        <v>3</v>
      </c>
    </row>
    <row r="1245" spans="1:15" x14ac:dyDescent="0.3">
      <c r="A1245" s="13">
        <v>88.425000000000011</v>
      </c>
      <c r="B1245" s="17" t="s">
        <v>137</v>
      </c>
      <c r="C1245" s="17">
        <f t="shared" si="76"/>
        <v>2</v>
      </c>
      <c r="D1245" s="14" t="s">
        <v>12</v>
      </c>
      <c r="E1245" s="14">
        <f t="shared" si="77"/>
        <v>5</v>
      </c>
      <c r="F1245" s="14" t="s">
        <v>15</v>
      </c>
      <c r="G1245" s="14">
        <f t="shared" si="78"/>
        <v>2</v>
      </c>
      <c r="H1245" s="14" t="s">
        <v>17</v>
      </c>
      <c r="I1245" s="14" t="s">
        <v>143</v>
      </c>
      <c r="J1245" s="14">
        <f t="shared" si="79"/>
        <v>3</v>
      </c>
      <c r="K1245" s="9">
        <v>88.425000000000011</v>
      </c>
      <c r="L1245" s="9">
        <v>2</v>
      </c>
      <c r="M1245" s="9">
        <v>5</v>
      </c>
      <c r="N1245" s="9">
        <v>2</v>
      </c>
      <c r="O1245" s="9">
        <v>3</v>
      </c>
    </row>
    <row r="1246" spans="1:15" x14ac:dyDescent="0.3">
      <c r="A1246" s="13">
        <v>87.933749999999989</v>
      </c>
      <c r="B1246" s="17" t="s">
        <v>137</v>
      </c>
      <c r="C1246" s="17">
        <f t="shared" si="76"/>
        <v>2</v>
      </c>
      <c r="D1246" s="14" t="s">
        <v>12</v>
      </c>
      <c r="E1246" s="14">
        <f t="shared" si="77"/>
        <v>5</v>
      </c>
      <c r="F1246" s="14" t="s">
        <v>15</v>
      </c>
      <c r="G1246" s="14">
        <f t="shared" si="78"/>
        <v>2</v>
      </c>
      <c r="H1246" s="14" t="s">
        <v>17</v>
      </c>
      <c r="I1246" s="14" t="s">
        <v>143</v>
      </c>
      <c r="J1246" s="14">
        <f t="shared" si="79"/>
        <v>3</v>
      </c>
      <c r="K1246" s="9">
        <v>87.933749999999989</v>
      </c>
      <c r="L1246" s="9">
        <v>2</v>
      </c>
      <c r="M1246" s="9">
        <v>5</v>
      </c>
      <c r="N1246" s="9">
        <v>2</v>
      </c>
      <c r="O1246" s="9">
        <v>3</v>
      </c>
    </row>
    <row r="1247" spans="1:15" x14ac:dyDescent="0.3">
      <c r="A1247" s="13">
        <v>64.102499999999992</v>
      </c>
      <c r="B1247" s="17" t="s">
        <v>137</v>
      </c>
      <c r="C1247" s="17">
        <f t="shared" si="76"/>
        <v>2</v>
      </c>
      <c r="D1247" s="14" t="s">
        <v>12</v>
      </c>
      <c r="E1247" s="14">
        <f t="shared" si="77"/>
        <v>5</v>
      </c>
      <c r="F1247" s="14" t="s">
        <v>15</v>
      </c>
      <c r="G1247" s="14">
        <f t="shared" si="78"/>
        <v>2</v>
      </c>
      <c r="H1247" s="14" t="s">
        <v>17</v>
      </c>
      <c r="I1247" s="14" t="s">
        <v>143</v>
      </c>
      <c r="J1247" s="14">
        <f t="shared" si="79"/>
        <v>3</v>
      </c>
      <c r="K1247" s="9">
        <v>64.102499999999992</v>
      </c>
      <c r="L1247" s="9">
        <v>2</v>
      </c>
      <c r="M1247" s="9">
        <v>5</v>
      </c>
      <c r="N1247" s="9">
        <v>2</v>
      </c>
      <c r="O1247" s="9">
        <v>3</v>
      </c>
    </row>
    <row r="1248" spans="1:15" x14ac:dyDescent="0.3">
      <c r="A1248" s="13">
        <v>74.786249999999995</v>
      </c>
      <c r="B1248" s="17" t="s">
        <v>137</v>
      </c>
      <c r="C1248" s="17">
        <f t="shared" si="76"/>
        <v>2</v>
      </c>
      <c r="D1248" s="14" t="s">
        <v>12</v>
      </c>
      <c r="E1248" s="14">
        <f t="shared" si="77"/>
        <v>5</v>
      </c>
      <c r="F1248" s="14" t="s">
        <v>15</v>
      </c>
      <c r="G1248" s="14">
        <f t="shared" si="78"/>
        <v>2</v>
      </c>
      <c r="H1248" s="14" t="s">
        <v>17</v>
      </c>
      <c r="I1248" s="14" t="s">
        <v>143</v>
      </c>
      <c r="J1248" s="14">
        <f t="shared" si="79"/>
        <v>3</v>
      </c>
      <c r="K1248" s="9">
        <v>74.786249999999995</v>
      </c>
      <c r="L1248" s="9">
        <v>2</v>
      </c>
      <c r="M1248" s="9">
        <v>5</v>
      </c>
      <c r="N1248" s="9">
        <v>2</v>
      </c>
      <c r="O1248" s="9">
        <v>3</v>
      </c>
    </row>
    <row r="1249" spans="1:15" x14ac:dyDescent="0.3">
      <c r="A1249" s="13">
        <v>96.776250000000005</v>
      </c>
      <c r="B1249" s="17" t="s">
        <v>137</v>
      </c>
      <c r="C1249" s="17">
        <f t="shared" si="76"/>
        <v>2</v>
      </c>
      <c r="D1249" s="14" t="s">
        <v>12</v>
      </c>
      <c r="E1249" s="14">
        <f t="shared" si="77"/>
        <v>5</v>
      </c>
      <c r="F1249" s="14" t="s">
        <v>15</v>
      </c>
      <c r="G1249" s="14">
        <f t="shared" si="78"/>
        <v>2</v>
      </c>
      <c r="H1249" s="14" t="s">
        <v>17</v>
      </c>
      <c r="I1249" s="14" t="s">
        <v>143</v>
      </c>
      <c r="J1249" s="14">
        <f t="shared" si="79"/>
        <v>3</v>
      </c>
      <c r="K1249" s="9">
        <v>96.776250000000005</v>
      </c>
      <c r="L1249" s="9">
        <v>2</v>
      </c>
      <c r="M1249" s="9">
        <v>5</v>
      </c>
      <c r="N1249" s="9">
        <v>2</v>
      </c>
      <c r="O1249" s="9">
        <v>3</v>
      </c>
    </row>
    <row r="1250" spans="1:15" x14ac:dyDescent="0.3">
      <c r="A1250" s="13">
        <v>78.617500000000007</v>
      </c>
      <c r="B1250" s="17" t="s">
        <v>137</v>
      </c>
      <c r="C1250" s="17">
        <f t="shared" si="76"/>
        <v>2</v>
      </c>
      <c r="D1250" s="14" t="s">
        <v>12</v>
      </c>
      <c r="E1250" s="14">
        <f t="shared" si="77"/>
        <v>5</v>
      </c>
      <c r="F1250" s="14" t="s">
        <v>15</v>
      </c>
      <c r="G1250" s="14">
        <f t="shared" si="78"/>
        <v>2</v>
      </c>
      <c r="H1250" s="14" t="s">
        <v>17</v>
      </c>
      <c r="I1250" s="14" t="s">
        <v>143</v>
      </c>
      <c r="J1250" s="14">
        <f t="shared" si="79"/>
        <v>3</v>
      </c>
      <c r="K1250" s="9">
        <v>78.617500000000007</v>
      </c>
      <c r="L1250" s="9">
        <v>2</v>
      </c>
      <c r="M1250" s="9">
        <v>5</v>
      </c>
      <c r="N1250" s="9">
        <v>2</v>
      </c>
      <c r="O1250" s="9">
        <v>3</v>
      </c>
    </row>
    <row r="1251" spans="1:15" x14ac:dyDescent="0.3">
      <c r="A1251" s="13">
        <v>124.30125000000001</v>
      </c>
      <c r="B1251" s="17" t="s">
        <v>137</v>
      </c>
      <c r="C1251" s="17">
        <f t="shared" si="76"/>
        <v>2</v>
      </c>
      <c r="D1251" s="14" t="s">
        <v>12</v>
      </c>
      <c r="E1251" s="14">
        <f t="shared" si="77"/>
        <v>5</v>
      </c>
      <c r="F1251" s="14" t="s">
        <v>15</v>
      </c>
      <c r="G1251" s="14">
        <f t="shared" si="78"/>
        <v>2</v>
      </c>
      <c r="H1251" s="14" t="s">
        <v>18</v>
      </c>
      <c r="I1251" s="14" t="s">
        <v>143</v>
      </c>
      <c r="J1251" s="14">
        <f t="shared" si="79"/>
        <v>3</v>
      </c>
      <c r="K1251" s="9">
        <v>124.30125000000001</v>
      </c>
      <c r="L1251" s="9">
        <v>2</v>
      </c>
      <c r="M1251" s="9">
        <v>5</v>
      </c>
      <c r="N1251" s="9">
        <v>2</v>
      </c>
      <c r="O1251" s="9">
        <v>3</v>
      </c>
    </row>
    <row r="1252" spans="1:15" x14ac:dyDescent="0.3">
      <c r="A1252" s="13">
        <v>86.926874999999995</v>
      </c>
      <c r="B1252" s="17" t="s">
        <v>137</v>
      </c>
      <c r="C1252" s="17">
        <f t="shared" si="76"/>
        <v>2</v>
      </c>
      <c r="D1252" s="14" t="s">
        <v>12</v>
      </c>
      <c r="E1252" s="14">
        <f t="shared" si="77"/>
        <v>5</v>
      </c>
      <c r="F1252" s="14" t="s">
        <v>15</v>
      </c>
      <c r="G1252" s="14">
        <f t="shared" si="78"/>
        <v>2</v>
      </c>
      <c r="H1252" s="14" t="s">
        <v>17</v>
      </c>
      <c r="I1252" s="14" t="s">
        <v>143</v>
      </c>
      <c r="J1252" s="14">
        <f t="shared" si="79"/>
        <v>3</v>
      </c>
      <c r="K1252" s="9">
        <v>86.926874999999995</v>
      </c>
      <c r="L1252" s="9">
        <v>2</v>
      </c>
      <c r="M1252" s="9">
        <v>5</v>
      </c>
      <c r="N1252" s="9">
        <v>2</v>
      </c>
      <c r="O1252" s="9">
        <v>3</v>
      </c>
    </row>
    <row r="1253" spans="1:15" x14ac:dyDescent="0.3">
      <c r="A1253" s="13">
        <v>79.38</v>
      </c>
      <c r="B1253" s="17" t="s">
        <v>137</v>
      </c>
      <c r="C1253" s="17">
        <f t="shared" si="76"/>
        <v>2</v>
      </c>
      <c r="D1253" s="14" t="s">
        <v>12</v>
      </c>
      <c r="E1253" s="14">
        <f t="shared" si="77"/>
        <v>5</v>
      </c>
      <c r="F1253" s="14" t="s">
        <v>15</v>
      </c>
      <c r="G1253" s="14">
        <f t="shared" si="78"/>
        <v>2</v>
      </c>
      <c r="H1253" s="14" t="s">
        <v>17</v>
      </c>
      <c r="I1253" s="14" t="s">
        <v>143</v>
      </c>
      <c r="J1253" s="14">
        <f t="shared" si="79"/>
        <v>3</v>
      </c>
      <c r="K1253" s="9">
        <v>79.38</v>
      </c>
      <c r="L1253" s="9">
        <v>2</v>
      </c>
      <c r="M1253" s="9">
        <v>5</v>
      </c>
      <c r="N1253" s="9">
        <v>2</v>
      </c>
      <c r="O1253" s="9">
        <v>3</v>
      </c>
    </row>
    <row r="1254" spans="1:15" x14ac:dyDescent="0.3">
      <c r="A1254" s="13">
        <v>127.23750000000001</v>
      </c>
      <c r="B1254" s="17" t="s">
        <v>137</v>
      </c>
      <c r="C1254" s="17">
        <f t="shared" si="76"/>
        <v>2</v>
      </c>
      <c r="D1254" s="14" t="s">
        <v>12</v>
      </c>
      <c r="E1254" s="14">
        <f t="shared" si="77"/>
        <v>5</v>
      </c>
      <c r="F1254" s="14" t="s">
        <v>15</v>
      </c>
      <c r="G1254" s="14">
        <f t="shared" si="78"/>
        <v>2</v>
      </c>
      <c r="H1254" s="14" t="s">
        <v>18</v>
      </c>
      <c r="I1254" s="14" t="s">
        <v>143</v>
      </c>
      <c r="J1254" s="14">
        <f t="shared" si="79"/>
        <v>3</v>
      </c>
      <c r="K1254" s="9">
        <v>127.23750000000001</v>
      </c>
      <c r="L1254" s="9">
        <v>2</v>
      </c>
      <c r="M1254" s="9">
        <v>5</v>
      </c>
      <c r="N1254" s="9">
        <v>2</v>
      </c>
      <c r="O1254" s="9">
        <v>3</v>
      </c>
    </row>
    <row r="1255" spans="1:15" x14ac:dyDescent="0.3">
      <c r="A1255" s="13">
        <v>75.460000000000008</v>
      </c>
      <c r="B1255" s="17" t="s">
        <v>137</v>
      </c>
      <c r="C1255" s="17">
        <f t="shared" si="76"/>
        <v>2</v>
      </c>
      <c r="D1255" s="14" t="s">
        <v>12</v>
      </c>
      <c r="E1255" s="14">
        <f t="shared" si="77"/>
        <v>5</v>
      </c>
      <c r="F1255" s="14" t="s">
        <v>15</v>
      </c>
      <c r="G1255" s="14">
        <f t="shared" si="78"/>
        <v>2</v>
      </c>
      <c r="H1255" s="14" t="s">
        <v>17</v>
      </c>
      <c r="I1255" s="14" t="s">
        <v>143</v>
      </c>
      <c r="J1255" s="14">
        <f t="shared" si="79"/>
        <v>3</v>
      </c>
      <c r="K1255" s="9">
        <v>75.460000000000008</v>
      </c>
      <c r="L1255" s="9">
        <v>2</v>
      </c>
      <c r="M1255" s="9">
        <v>5</v>
      </c>
      <c r="N1255" s="9">
        <v>2</v>
      </c>
      <c r="O1255" s="9">
        <v>3</v>
      </c>
    </row>
    <row r="1256" spans="1:15" x14ac:dyDescent="0.3">
      <c r="A1256" s="13">
        <v>87.412499999999994</v>
      </c>
      <c r="B1256" s="17" t="s">
        <v>137</v>
      </c>
      <c r="C1256" s="17">
        <f t="shared" si="76"/>
        <v>2</v>
      </c>
      <c r="D1256" s="14" t="s">
        <v>12</v>
      </c>
      <c r="E1256" s="14">
        <f t="shared" si="77"/>
        <v>5</v>
      </c>
      <c r="F1256" s="14" t="s">
        <v>15</v>
      </c>
      <c r="G1256" s="14">
        <f t="shared" si="78"/>
        <v>2</v>
      </c>
      <c r="H1256" s="14" t="s">
        <v>17</v>
      </c>
      <c r="I1256" s="14" t="s">
        <v>143</v>
      </c>
      <c r="J1256" s="14">
        <f t="shared" si="79"/>
        <v>3</v>
      </c>
      <c r="K1256" s="9">
        <v>87.412499999999994</v>
      </c>
      <c r="L1256" s="9">
        <v>2</v>
      </c>
      <c r="M1256" s="9">
        <v>5</v>
      </c>
      <c r="N1256" s="9">
        <v>2</v>
      </c>
      <c r="O1256" s="9">
        <v>3</v>
      </c>
    </row>
    <row r="1257" spans="1:15" x14ac:dyDescent="0.3">
      <c r="A1257" s="13">
        <v>106.11000000000001</v>
      </c>
      <c r="B1257" s="17" t="s">
        <v>137</v>
      </c>
      <c r="C1257" s="17">
        <f t="shared" si="76"/>
        <v>2</v>
      </c>
      <c r="D1257" s="14" t="s">
        <v>12</v>
      </c>
      <c r="E1257" s="14">
        <f t="shared" si="77"/>
        <v>5</v>
      </c>
      <c r="F1257" s="14" t="s">
        <v>15</v>
      </c>
      <c r="G1257" s="14">
        <f t="shared" si="78"/>
        <v>2</v>
      </c>
      <c r="H1257" s="14" t="s">
        <v>17</v>
      </c>
      <c r="I1257" s="14" t="s">
        <v>143</v>
      </c>
      <c r="J1257" s="14">
        <f t="shared" si="79"/>
        <v>3</v>
      </c>
      <c r="K1257" s="9">
        <v>106.11000000000001</v>
      </c>
      <c r="L1257" s="9">
        <v>2</v>
      </c>
      <c r="M1257" s="9">
        <v>5</v>
      </c>
      <c r="N1257" s="9">
        <v>2</v>
      </c>
      <c r="O1257" s="9">
        <v>3</v>
      </c>
    </row>
    <row r="1258" spans="1:15" x14ac:dyDescent="0.3">
      <c r="A1258" s="13">
        <v>105.1275</v>
      </c>
      <c r="B1258" s="17" t="s">
        <v>137</v>
      </c>
      <c r="C1258" s="17">
        <f t="shared" si="76"/>
        <v>2</v>
      </c>
      <c r="D1258" s="14" t="s">
        <v>12</v>
      </c>
      <c r="E1258" s="14">
        <f t="shared" si="77"/>
        <v>5</v>
      </c>
      <c r="F1258" s="14" t="s">
        <v>15</v>
      </c>
      <c r="G1258" s="14">
        <f t="shared" si="78"/>
        <v>2</v>
      </c>
      <c r="H1258" s="14" t="s">
        <v>17</v>
      </c>
      <c r="I1258" s="14" t="s">
        <v>143</v>
      </c>
      <c r="J1258" s="14">
        <f t="shared" si="79"/>
        <v>3</v>
      </c>
      <c r="K1258" s="9">
        <v>105.1275</v>
      </c>
      <c r="L1258" s="9">
        <v>2</v>
      </c>
      <c r="M1258" s="9">
        <v>5</v>
      </c>
      <c r="N1258" s="9">
        <v>2</v>
      </c>
      <c r="O1258" s="9">
        <v>3</v>
      </c>
    </row>
    <row r="1259" spans="1:15" x14ac:dyDescent="0.3">
      <c r="A1259" s="13">
        <v>95.18249999999999</v>
      </c>
      <c r="B1259" s="17" t="s">
        <v>137</v>
      </c>
      <c r="C1259" s="17">
        <f t="shared" si="76"/>
        <v>2</v>
      </c>
      <c r="D1259" s="14" t="s">
        <v>12</v>
      </c>
      <c r="E1259" s="14">
        <f t="shared" si="77"/>
        <v>5</v>
      </c>
      <c r="F1259" s="14" t="s">
        <v>15</v>
      </c>
      <c r="G1259" s="14">
        <f t="shared" si="78"/>
        <v>2</v>
      </c>
      <c r="H1259" s="14" t="s">
        <v>17</v>
      </c>
      <c r="I1259" s="14" t="s">
        <v>143</v>
      </c>
      <c r="J1259" s="14">
        <f t="shared" si="79"/>
        <v>3</v>
      </c>
      <c r="K1259" s="9">
        <v>95.18249999999999</v>
      </c>
      <c r="L1259" s="9">
        <v>2</v>
      </c>
      <c r="M1259" s="9">
        <v>5</v>
      </c>
      <c r="N1259" s="9">
        <v>2</v>
      </c>
      <c r="O1259" s="9">
        <v>3</v>
      </c>
    </row>
    <row r="1260" spans="1:15" x14ac:dyDescent="0.3">
      <c r="A1260" s="13">
        <v>104.63625</v>
      </c>
      <c r="B1260" s="17" t="s">
        <v>137</v>
      </c>
      <c r="C1260" s="17">
        <f t="shared" si="76"/>
        <v>2</v>
      </c>
      <c r="D1260" s="14" t="s">
        <v>12</v>
      </c>
      <c r="E1260" s="14">
        <f t="shared" si="77"/>
        <v>5</v>
      </c>
      <c r="F1260" s="14" t="s">
        <v>15</v>
      </c>
      <c r="G1260" s="14">
        <f t="shared" si="78"/>
        <v>2</v>
      </c>
      <c r="H1260" s="14" t="s">
        <v>17</v>
      </c>
      <c r="I1260" s="14" t="s">
        <v>143</v>
      </c>
      <c r="J1260" s="14">
        <f t="shared" si="79"/>
        <v>3</v>
      </c>
      <c r="K1260" s="9">
        <v>104.63625</v>
      </c>
      <c r="L1260" s="9">
        <v>2</v>
      </c>
      <c r="M1260" s="9">
        <v>5</v>
      </c>
      <c r="N1260" s="9">
        <v>2</v>
      </c>
      <c r="O1260" s="9">
        <v>3</v>
      </c>
    </row>
    <row r="1261" spans="1:15" x14ac:dyDescent="0.3">
      <c r="A1261" s="13">
        <v>103.65375</v>
      </c>
      <c r="B1261" s="17" t="s">
        <v>137</v>
      </c>
      <c r="C1261" s="17">
        <f t="shared" si="76"/>
        <v>2</v>
      </c>
      <c r="D1261" s="14" t="s">
        <v>12</v>
      </c>
      <c r="E1261" s="14">
        <f t="shared" si="77"/>
        <v>5</v>
      </c>
      <c r="F1261" s="14" t="s">
        <v>15</v>
      </c>
      <c r="G1261" s="14">
        <f t="shared" si="78"/>
        <v>2</v>
      </c>
      <c r="H1261" s="14" t="s">
        <v>17</v>
      </c>
      <c r="I1261" s="14" t="s">
        <v>143</v>
      </c>
      <c r="J1261" s="14">
        <f t="shared" si="79"/>
        <v>3</v>
      </c>
      <c r="K1261" s="9">
        <v>103.65375</v>
      </c>
      <c r="L1261" s="9">
        <v>2</v>
      </c>
      <c r="M1261" s="9">
        <v>5</v>
      </c>
      <c r="N1261" s="9">
        <v>2</v>
      </c>
      <c r="O1261" s="9">
        <v>3</v>
      </c>
    </row>
    <row r="1262" spans="1:15" x14ac:dyDescent="0.3">
      <c r="A1262" s="13">
        <v>105.86625000000001</v>
      </c>
      <c r="B1262" s="17" t="s">
        <v>137</v>
      </c>
      <c r="C1262" s="17">
        <f t="shared" si="76"/>
        <v>2</v>
      </c>
      <c r="D1262" s="14" t="s">
        <v>12</v>
      </c>
      <c r="E1262" s="14">
        <f t="shared" si="77"/>
        <v>5</v>
      </c>
      <c r="F1262" s="14" t="s">
        <v>15</v>
      </c>
      <c r="G1262" s="14">
        <f t="shared" si="78"/>
        <v>2</v>
      </c>
      <c r="H1262" s="14" t="s">
        <v>17</v>
      </c>
      <c r="I1262" s="14" t="s">
        <v>143</v>
      </c>
      <c r="J1262" s="14">
        <f t="shared" si="79"/>
        <v>3</v>
      </c>
      <c r="K1262" s="9">
        <v>105.86625000000001</v>
      </c>
      <c r="L1262" s="9">
        <v>2</v>
      </c>
      <c r="M1262" s="9">
        <v>5</v>
      </c>
      <c r="N1262" s="9">
        <v>2</v>
      </c>
      <c r="O1262" s="9">
        <v>3</v>
      </c>
    </row>
    <row r="1263" spans="1:15" x14ac:dyDescent="0.3">
      <c r="A1263" s="13">
        <v>102.67125</v>
      </c>
      <c r="B1263" s="17" t="s">
        <v>137</v>
      </c>
      <c r="C1263" s="17">
        <f t="shared" si="76"/>
        <v>2</v>
      </c>
      <c r="D1263" s="14" t="s">
        <v>12</v>
      </c>
      <c r="E1263" s="14">
        <f t="shared" si="77"/>
        <v>5</v>
      </c>
      <c r="F1263" s="14" t="s">
        <v>15</v>
      </c>
      <c r="G1263" s="14">
        <f t="shared" si="78"/>
        <v>2</v>
      </c>
      <c r="H1263" s="14" t="s">
        <v>17</v>
      </c>
      <c r="I1263" s="14" t="s">
        <v>143</v>
      </c>
      <c r="J1263" s="14">
        <f t="shared" si="79"/>
        <v>3</v>
      </c>
      <c r="K1263" s="9">
        <v>102.67125</v>
      </c>
      <c r="L1263" s="9">
        <v>2</v>
      </c>
      <c r="M1263" s="9">
        <v>5</v>
      </c>
      <c r="N1263" s="9">
        <v>2</v>
      </c>
      <c r="O1263" s="9">
        <v>3</v>
      </c>
    </row>
    <row r="1264" spans="1:15" x14ac:dyDescent="0.3">
      <c r="A1264" s="13">
        <v>115.49250000000001</v>
      </c>
      <c r="B1264" s="17" t="s">
        <v>137</v>
      </c>
      <c r="C1264" s="17">
        <f t="shared" si="76"/>
        <v>2</v>
      </c>
      <c r="D1264" s="14" t="s">
        <v>12</v>
      </c>
      <c r="E1264" s="14">
        <f t="shared" si="77"/>
        <v>5</v>
      </c>
      <c r="F1264" s="14" t="s">
        <v>15</v>
      </c>
      <c r="G1264" s="14">
        <f t="shared" si="78"/>
        <v>2</v>
      </c>
      <c r="H1264" s="14" t="s">
        <v>17</v>
      </c>
      <c r="I1264" s="14" t="s">
        <v>143</v>
      </c>
      <c r="J1264" s="14">
        <f t="shared" si="79"/>
        <v>3</v>
      </c>
      <c r="K1264" s="9">
        <v>115.49250000000001</v>
      </c>
      <c r="L1264" s="9">
        <v>2</v>
      </c>
      <c r="M1264" s="9">
        <v>5</v>
      </c>
      <c r="N1264" s="9">
        <v>2</v>
      </c>
      <c r="O1264" s="9">
        <v>3</v>
      </c>
    </row>
    <row r="1265" spans="1:15" x14ac:dyDescent="0.3">
      <c r="A1265" s="13">
        <v>101.19750000000002</v>
      </c>
      <c r="B1265" s="17" t="s">
        <v>137</v>
      </c>
      <c r="C1265" s="17">
        <f t="shared" si="76"/>
        <v>2</v>
      </c>
      <c r="D1265" s="14" t="s">
        <v>12</v>
      </c>
      <c r="E1265" s="14">
        <f t="shared" si="77"/>
        <v>5</v>
      </c>
      <c r="F1265" s="14" t="s">
        <v>15</v>
      </c>
      <c r="G1265" s="14">
        <f t="shared" si="78"/>
        <v>2</v>
      </c>
      <c r="H1265" s="14" t="s">
        <v>17</v>
      </c>
      <c r="I1265" s="14" t="s">
        <v>143</v>
      </c>
      <c r="J1265" s="14">
        <f t="shared" si="79"/>
        <v>3</v>
      </c>
      <c r="K1265" s="9">
        <v>101.19750000000002</v>
      </c>
      <c r="L1265" s="9">
        <v>2</v>
      </c>
      <c r="M1265" s="9">
        <v>5</v>
      </c>
      <c r="N1265" s="9">
        <v>2</v>
      </c>
      <c r="O1265" s="9">
        <v>3</v>
      </c>
    </row>
    <row r="1266" spans="1:15" x14ac:dyDescent="0.3">
      <c r="A1266" s="13">
        <v>90.160000000000011</v>
      </c>
      <c r="B1266" s="17" t="s">
        <v>137</v>
      </c>
      <c r="C1266" s="17">
        <f t="shared" si="76"/>
        <v>2</v>
      </c>
      <c r="D1266" s="14" t="s">
        <v>12</v>
      </c>
      <c r="E1266" s="14">
        <f t="shared" si="77"/>
        <v>5</v>
      </c>
      <c r="F1266" s="14" t="s">
        <v>15</v>
      </c>
      <c r="G1266" s="14">
        <f t="shared" si="78"/>
        <v>2</v>
      </c>
      <c r="H1266" s="14" t="s">
        <v>17</v>
      </c>
      <c r="I1266" s="14" t="s">
        <v>143</v>
      </c>
      <c r="J1266" s="14">
        <f t="shared" si="79"/>
        <v>3</v>
      </c>
      <c r="K1266" s="9">
        <v>90.160000000000011</v>
      </c>
      <c r="L1266" s="9">
        <v>2</v>
      </c>
      <c r="M1266" s="9">
        <v>5</v>
      </c>
      <c r="N1266" s="9">
        <v>2</v>
      </c>
      <c r="O1266" s="9">
        <v>3</v>
      </c>
    </row>
    <row r="1267" spans="1:15" x14ac:dyDescent="0.3">
      <c r="A1267" s="13">
        <v>101.19750000000002</v>
      </c>
      <c r="B1267" s="17" t="s">
        <v>137</v>
      </c>
      <c r="C1267" s="17">
        <f t="shared" si="76"/>
        <v>2</v>
      </c>
      <c r="D1267" s="14" t="s">
        <v>12</v>
      </c>
      <c r="E1267" s="14">
        <f t="shared" si="77"/>
        <v>5</v>
      </c>
      <c r="F1267" s="14" t="s">
        <v>15</v>
      </c>
      <c r="G1267" s="14">
        <f t="shared" si="78"/>
        <v>2</v>
      </c>
      <c r="H1267" s="14" t="s">
        <v>17</v>
      </c>
      <c r="I1267" s="14" t="s">
        <v>143</v>
      </c>
      <c r="J1267" s="14">
        <f t="shared" si="79"/>
        <v>3</v>
      </c>
      <c r="K1267" s="9">
        <v>101.19750000000002</v>
      </c>
      <c r="L1267" s="9">
        <v>2</v>
      </c>
      <c r="M1267" s="9">
        <v>5</v>
      </c>
      <c r="N1267" s="9">
        <v>2</v>
      </c>
      <c r="O1267" s="9">
        <v>3</v>
      </c>
    </row>
    <row r="1268" spans="1:15" x14ac:dyDescent="0.3">
      <c r="A1268" s="13">
        <v>88.383750000000006</v>
      </c>
      <c r="B1268" s="17" t="s">
        <v>137</v>
      </c>
      <c r="C1268" s="17">
        <f t="shared" si="76"/>
        <v>2</v>
      </c>
      <c r="D1268" s="14" t="s">
        <v>12</v>
      </c>
      <c r="E1268" s="14">
        <f t="shared" si="77"/>
        <v>5</v>
      </c>
      <c r="F1268" s="14" t="s">
        <v>15</v>
      </c>
      <c r="G1268" s="14">
        <f t="shared" si="78"/>
        <v>2</v>
      </c>
      <c r="H1268" s="14" t="s">
        <v>17</v>
      </c>
      <c r="I1268" s="14" t="s">
        <v>143</v>
      </c>
      <c r="J1268" s="14">
        <f t="shared" si="79"/>
        <v>3</v>
      </c>
      <c r="K1268" s="9">
        <v>88.383750000000006</v>
      </c>
      <c r="L1268" s="9">
        <v>2</v>
      </c>
      <c r="M1268" s="9">
        <v>5</v>
      </c>
      <c r="N1268" s="9">
        <v>2</v>
      </c>
      <c r="O1268" s="9">
        <v>3</v>
      </c>
    </row>
    <row r="1269" spans="1:15" x14ac:dyDescent="0.3">
      <c r="A1269" s="13">
        <v>97.267500000000013</v>
      </c>
      <c r="B1269" s="17" t="s">
        <v>137</v>
      </c>
      <c r="C1269" s="17">
        <f t="shared" si="76"/>
        <v>2</v>
      </c>
      <c r="D1269" s="14" t="s">
        <v>12</v>
      </c>
      <c r="E1269" s="14">
        <f t="shared" si="77"/>
        <v>5</v>
      </c>
      <c r="F1269" s="14" t="s">
        <v>15</v>
      </c>
      <c r="G1269" s="14">
        <f t="shared" si="78"/>
        <v>2</v>
      </c>
      <c r="H1269" s="14" t="s">
        <v>17</v>
      </c>
      <c r="I1269" s="14" t="s">
        <v>143</v>
      </c>
      <c r="J1269" s="14">
        <f t="shared" si="79"/>
        <v>3</v>
      </c>
      <c r="K1269" s="9">
        <v>97.267500000000013</v>
      </c>
      <c r="L1269" s="9">
        <v>2</v>
      </c>
      <c r="M1269" s="9">
        <v>5</v>
      </c>
      <c r="N1269" s="9">
        <v>2</v>
      </c>
      <c r="O1269" s="9">
        <v>3</v>
      </c>
    </row>
    <row r="1270" spans="1:15" x14ac:dyDescent="0.3">
      <c r="A1270" s="13">
        <v>100.70625000000001</v>
      </c>
      <c r="B1270" s="17" t="s">
        <v>137</v>
      </c>
      <c r="C1270" s="17">
        <f t="shared" si="76"/>
        <v>2</v>
      </c>
      <c r="D1270" s="14" t="s">
        <v>12</v>
      </c>
      <c r="E1270" s="14">
        <f t="shared" si="77"/>
        <v>5</v>
      </c>
      <c r="F1270" s="14" t="s">
        <v>15</v>
      </c>
      <c r="G1270" s="14">
        <f t="shared" si="78"/>
        <v>2</v>
      </c>
      <c r="H1270" s="14" t="s">
        <v>17</v>
      </c>
      <c r="I1270" s="14" t="s">
        <v>143</v>
      </c>
      <c r="J1270" s="14">
        <f t="shared" si="79"/>
        <v>3</v>
      </c>
      <c r="K1270" s="9">
        <v>100.70625000000001</v>
      </c>
      <c r="L1270" s="9">
        <v>2</v>
      </c>
      <c r="M1270" s="9">
        <v>5</v>
      </c>
      <c r="N1270" s="9">
        <v>2</v>
      </c>
      <c r="O1270" s="9">
        <v>3</v>
      </c>
    </row>
    <row r="1271" spans="1:15" x14ac:dyDescent="0.3">
      <c r="A1271" s="13">
        <v>100.03874999999999</v>
      </c>
      <c r="B1271" s="17" t="s">
        <v>137</v>
      </c>
      <c r="C1271" s="17">
        <f t="shared" si="76"/>
        <v>2</v>
      </c>
      <c r="D1271" s="14" t="s">
        <v>12</v>
      </c>
      <c r="E1271" s="14">
        <f t="shared" si="77"/>
        <v>5</v>
      </c>
      <c r="F1271" s="14" t="s">
        <v>15</v>
      </c>
      <c r="G1271" s="14">
        <f t="shared" si="78"/>
        <v>2</v>
      </c>
      <c r="H1271" s="14" t="s">
        <v>17</v>
      </c>
      <c r="I1271" s="14" t="s">
        <v>143</v>
      </c>
      <c r="J1271" s="14">
        <f t="shared" si="79"/>
        <v>3</v>
      </c>
      <c r="K1271" s="9">
        <v>100.03874999999999</v>
      </c>
      <c r="L1271" s="9">
        <v>2</v>
      </c>
      <c r="M1271" s="9">
        <v>5</v>
      </c>
      <c r="N1271" s="9">
        <v>2</v>
      </c>
      <c r="O1271" s="9">
        <v>3</v>
      </c>
    </row>
    <row r="1272" spans="1:15" x14ac:dyDescent="0.3">
      <c r="A1272" s="13">
        <v>98.25</v>
      </c>
      <c r="B1272" s="17" t="s">
        <v>137</v>
      </c>
      <c r="C1272" s="17">
        <f t="shared" si="76"/>
        <v>2</v>
      </c>
      <c r="D1272" s="14" t="s">
        <v>12</v>
      </c>
      <c r="E1272" s="14">
        <f t="shared" si="77"/>
        <v>5</v>
      </c>
      <c r="F1272" s="14" t="s">
        <v>15</v>
      </c>
      <c r="G1272" s="14">
        <f t="shared" si="78"/>
        <v>2</v>
      </c>
      <c r="H1272" s="14" t="s">
        <v>17</v>
      </c>
      <c r="I1272" s="14" t="s">
        <v>143</v>
      </c>
      <c r="J1272" s="14">
        <f t="shared" si="79"/>
        <v>3</v>
      </c>
      <c r="K1272" s="9">
        <v>98.25</v>
      </c>
      <c r="L1272" s="9">
        <v>2</v>
      </c>
      <c r="M1272" s="9">
        <v>5</v>
      </c>
      <c r="N1272" s="9">
        <v>2</v>
      </c>
      <c r="O1272" s="9">
        <v>3</v>
      </c>
    </row>
    <row r="1273" spans="1:15" x14ac:dyDescent="0.3">
      <c r="A1273" s="13">
        <v>97.758750000000006</v>
      </c>
      <c r="B1273" s="17" t="s">
        <v>137</v>
      </c>
      <c r="C1273" s="17">
        <f t="shared" si="76"/>
        <v>2</v>
      </c>
      <c r="D1273" s="14" t="s">
        <v>12</v>
      </c>
      <c r="E1273" s="14">
        <f t="shared" si="77"/>
        <v>5</v>
      </c>
      <c r="F1273" s="14" t="s">
        <v>15</v>
      </c>
      <c r="G1273" s="14">
        <f t="shared" si="78"/>
        <v>2</v>
      </c>
      <c r="H1273" s="14" t="s">
        <v>17</v>
      </c>
      <c r="I1273" s="14" t="s">
        <v>143</v>
      </c>
      <c r="J1273" s="14">
        <f t="shared" si="79"/>
        <v>3</v>
      </c>
      <c r="K1273" s="9">
        <v>97.758750000000006</v>
      </c>
      <c r="L1273" s="9">
        <v>2</v>
      </c>
      <c r="M1273" s="9">
        <v>5</v>
      </c>
      <c r="N1273" s="9">
        <v>2</v>
      </c>
      <c r="O1273" s="9">
        <v>3</v>
      </c>
    </row>
    <row r="1274" spans="1:15" x14ac:dyDescent="0.3">
      <c r="A1274" s="13">
        <v>117.45</v>
      </c>
      <c r="B1274" s="17" t="s">
        <v>137</v>
      </c>
      <c r="C1274" s="17">
        <f t="shared" si="76"/>
        <v>2</v>
      </c>
      <c r="D1274" s="14" t="s">
        <v>12</v>
      </c>
      <c r="E1274" s="14">
        <f t="shared" si="77"/>
        <v>5</v>
      </c>
      <c r="F1274" s="14" t="s">
        <v>15</v>
      </c>
      <c r="G1274" s="14">
        <f t="shared" si="78"/>
        <v>2</v>
      </c>
      <c r="H1274" s="14" t="s">
        <v>17</v>
      </c>
      <c r="I1274" s="14" t="s">
        <v>143</v>
      </c>
      <c r="J1274" s="14">
        <f t="shared" si="79"/>
        <v>3</v>
      </c>
      <c r="K1274" s="9">
        <v>117.45</v>
      </c>
      <c r="L1274" s="9">
        <v>2</v>
      </c>
      <c r="M1274" s="9">
        <v>5</v>
      </c>
      <c r="N1274" s="9">
        <v>2</v>
      </c>
      <c r="O1274" s="9">
        <v>3</v>
      </c>
    </row>
    <row r="1275" spans="1:15" x14ac:dyDescent="0.3">
      <c r="A1275" s="13">
        <v>99.232500000000002</v>
      </c>
      <c r="B1275" s="17" t="s">
        <v>137</v>
      </c>
      <c r="C1275" s="17">
        <f t="shared" si="76"/>
        <v>2</v>
      </c>
      <c r="D1275" s="14" t="s">
        <v>12</v>
      </c>
      <c r="E1275" s="14">
        <f t="shared" si="77"/>
        <v>5</v>
      </c>
      <c r="F1275" s="14" t="s">
        <v>15</v>
      </c>
      <c r="G1275" s="14">
        <f t="shared" si="78"/>
        <v>2</v>
      </c>
      <c r="H1275" s="14" t="s">
        <v>17</v>
      </c>
      <c r="I1275" s="14" t="s">
        <v>143</v>
      </c>
      <c r="J1275" s="14">
        <f t="shared" si="79"/>
        <v>3</v>
      </c>
      <c r="K1275" s="9">
        <v>99.232500000000002</v>
      </c>
      <c r="L1275" s="9">
        <v>2</v>
      </c>
      <c r="M1275" s="9">
        <v>5</v>
      </c>
      <c r="N1275" s="9">
        <v>2</v>
      </c>
      <c r="O1275" s="9">
        <v>3</v>
      </c>
    </row>
    <row r="1276" spans="1:15" x14ac:dyDescent="0.3">
      <c r="A1276" s="13">
        <v>104.63625</v>
      </c>
      <c r="B1276" s="17" t="s">
        <v>137</v>
      </c>
      <c r="C1276" s="17">
        <f t="shared" si="76"/>
        <v>2</v>
      </c>
      <c r="D1276" s="14" t="s">
        <v>12</v>
      </c>
      <c r="E1276" s="14">
        <f t="shared" si="77"/>
        <v>5</v>
      </c>
      <c r="F1276" s="14" t="s">
        <v>15</v>
      </c>
      <c r="G1276" s="14">
        <f t="shared" si="78"/>
        <v>2</v>
      </c>
      <c r="H1276" s="14" t="s">
        <v>17</v>
      </c>
      <c r="I1276" s="14" t="s">
        <v>143</v>
      </c>
      <c r="J1276" s="14">
        <f t="shared" si="79"/>
        <v>3</v>
      </c>
      <c r="K1276" s="9">
        <v>104.63625</v>
      </c>
      <c r="L1276" s="9">
        <v>2</v>
      </c>
      <c r="M1276" s="9">
        <v>5</v>
      </c>
      <c r="N1276" s="9">
        <v>2</v>
      </c>
      <c r="O1276" s="9">
        <v>3</v>
      </c>
    </row>
    <row r="1277" spans="1:15" x14ac:dyDescent="0.3">
      <c r="A1277" s="13">
        <v>93.957499999999982</v>
      </c>
      <c r="B1277" s="17" t="s">
        <v>137</v>
      </c>
      <c r="C1277" s="17">
        <f t="shared" si="76"/>
        <v>2</v>
      </c>
      <c r="D1277" s="14" t="s">
        <v>12</v>
      </c>
      <c r="E1277" s="14">
        <f t="shared" si="77"/>
        <v>5</v>
      </c>
      <c r="F1277" s="14" t="s">
        <v>15</v>
      </c>
      <c r="G1277" s="14">
        <f t="shared" si="78"/>
        <v>2</v>
      </c>
      <c r="H1277" s="14" t="s">
        <v>17</v>
      </c>
      <c r="I1277" s="14" t="s">
        <v>143</v>
      </c>
      <c r="J1277" s="14">
        <f t="shared" si="79"/>
        <v>3</v>
      </c>
      <c r="K1277" s="9">
        <v>93.957499999999982</v>
      </c>
      <c r="L1277" s="9">
        <v>2</v>
      </c>
      <c r="M1277" s="9">
        <v>5</v>
      </c>
      <c r="N1277" s="9">
        <v>2</v>
      </c>
      <c r="O1277" s="9">
        <v>3</v>
      </c>
    </row>
    <row r="1278" spans="1:15" x14ac:dyDescent="0.3">
      <c r="A1278" s="13">
        <v>109.0575</v>
      </c>
      <c r="B1278" s="17" t="s">
        <v>137</v>
      </c>
      <c r="C1278" s="17">
        <f t="shared" si="76"/>
        <v>2</v>
      </c>
      <c r="D1278" s="14" t="s">
        <v>12</v>
      </c>
      <c r="E1278" s="14">
        <f t="shared" si="77"/>
        <v>5</v>
      </c>
      <c r="F1278" s="14" t="s">
        <v>15</v>
      </c>
      <c r="G1278" s="14">
        <f t="shared" si="78"/>
        <v>2</v>
      </c>
      <c r="H1278" s="14" t="s">
        <v>17</v>
      </c>
      <c r="I1278" s="14" t="s">
        <v>143</v>
      </c>
      <c r="J1278" s="14">
        <f t="shared" si="79"/>
        <v>3</v>
      </c>
      <c r="K1278" s="9">
        <v>109.0575</v>
      </c>
      <c r="L1278" s="9">
        <v>2</v>
      </c>
      <c r="M1278" s="9">
        <v>5</v>
      </c>
      <c r="N1278" s="9">
        <v>2</v>
      </c>
      <c r="O1278" s="9">
        <v>3</v>
      </c>
    </row>
    <row r="1279" spans="1:15" x14ac:dyDescent="0.3">
      <c r="A1279" s="13">
        <v>92.754374999999996</v>
      </c>
      <c r="B1279" s="17" t="s">
        <v>137</v>
      </c>
      <c r="C1279" s="17">
        <f t="shared" si="76"/>
        <v>2</v>
      </c>
      <c r="D1279" s="14" t="s">
        <v>12</v>
      </c>
      <c r="E1279" s="14">
        <f t="shared" si="77"/>
        <v>5</v>
      </c>
      <c r="F1279" s="14" t="s">
        <v>15</v>
      </c>
      <c r="G1279" s="14">
        <f t="shared" si="78"/>
        <v>2</v>
      </c>
      <c r="H1279" s="14" t="s">
        <v>17</v>
      </c>
      <c r="I1279" s="14" t="s">
        <v>143</v>
      </c>
      <c r="J1279" s="14">
        <f t="shared" si="79"/>
        <v>3</v>
      </c>
      <c r="K1279" s="9">
        <v>92.754374999999996</v>
      </c>
      <c r="L1279" s="9">
        <v>2</v>
      </c>
      <c r="M1279" s="9">
        <v>5</v>
      </c>
      <c r="N1279" s="9">
        <v>2</v>
      </c>
      <c r="O1279" s="9">
        <v>3</v>
      </c>
    </row>
    <row r="1280" spans="1:15" x14ac:dyDescent="0.3">
      <c r="A1280" s="13">
        <v>112.00500000000001</v>
      </c>
      <c r="B1280" s="17" t="s">
        <v>137</v>
      </c>
      <c r="C1280" s="17">
        <f t="shared" si="76"/>
        <v>2</v>
      </c>
      <c r="D1280" s="14" t="s">
        <v>12</v>
      </c>
      <c r="E1280" s="14">
        <f t="shared" si="77"/>
        <v>5</v>
      </c>
      <c r="F1280" s="14" t="s">
        <v>15</v>
      </c>
      <c r="G1280" s="14">
        <f t="shared" si="78"/>
        <v>2</v>
      </c>
      <c r="H1280" s="14" t="s">
        <v>17</v>
      </c>
      <c r="I1280" s="14" t="s">
        <v>143</v>
      </c>
      <c r="J1280" s="14">
        <f t="shared" si="79"/>
        <v>3</v>
      </c>
      <c r="K1280" s="9">
        <v>112.00500000000001</v>
      </c>
      <c r="L1280" s="9">
        <v>2</v>
      </c>
      <c r="M1280" s="9">
        <v>5</v>
      </c>
      <c r="N1280" s="9">
        <v>2</v>
      </c>
      <c r="O1280" s="9">
        <v>3</v>
      </c>
    </row>
    <row r="1281" spans="1:15" x14ac:dyDescent="0.3">
      <c r="A1281" s="13">
        <v>105.61874999999999</v>
      </c>
      <c r="B1281" s="17" t="s">
        <v>137</v>
      </c>
      <c r="C1281" s="17">
        <f t="shared" si="76"/>
        <v>2</v>
      </c>
      <c r="D1281" s="14" t="s">
        <v>12</v>
      </c>
      <c r="E1281" s="14">
        <f t="shared" si="77"/>
        <v>5</v>
      </c>
      <c r="F1281" s="14" t="s">
        <v>15</v>
      </c>
      <c r="G1281" s="14">
        <f t="shared" si="78"/>
        <v>2</v>
      </c>
      <c r="H1281" s="14" t="s">
        <v>17</v>
      </c>
      <c r="I1281" s="14" t="s">
        <v>143</v>
      </c>
      <c r="J1281" s="14">
        <f t="shared" si="79"/>
        <v>3</v>
      </c>
      <c r="K1281" s="9">
        <v>105.61874999999999</v>
      </c>
      <c r="L1281" s="9">
        <v>2</v>
      </c>
      <c r="M1281" s="9">
        <v>5</v>
      </c>
      <c r="N1281" s="9">
        <v>2</v>
      </c>
      <c r="O1281" s="9">
        <v>3</v>
      </c>
    </row>
    <row r="1282" spans="1:15" x14ac:dyDescent="0.3">
      <c r="A1282" s="13">
        <v>110.53125</v>
      </c>
      <c r="B1282" s="17" t="s">
        <v>137</v>
      </c>
      <c r="C1282" s="17">
        <f t="shared" si="76"/>
        <v>2</v>
      </c>
      <c r="D1282" s="14" t="s">
        <v>12</v>
      </c>
      <c r="E1282" s="14">
        <f t="shared" si="77"/>
        <v>5</v>
      </c>
      <c r="F1282" s="14" t="s">
        <v>15</v>
      </c>
      <c r="G1282" s="14">
        <f t="shared" si="78"/>
        <v>2</v>
      </c>
      <c r="H1282" s="14" t="s">
        <v>17</v>
      </c>
      <c r="I1282" s="14" t="s">
        <v>143</v>
      </c>
      <c r="J1282" s="14">
        <f t="shared" si="79"/>
        <v>3</v>
      </c>
      <c r="K1282" s="9">
        <v>110.53125</v>
      </c>
      <c r="L1282" s="9">
        <v>2</v>
      </c>
      <c r="M1282" s="9">
        <v>5</v>
      </c>
      <c r="N1282" s="9">
        <v>2</v>
      </c>
      <c r="O1282" s="9">
        <v>3</v>
      </c>
    </row>
    <row r="1283" spans="1:15" x14ac:dyDescent="0.3">
      <c r="A1283" s="13">
        <v>99.322499999999991</v>
      </c>
      <c r="B1283" s="17" t="s">
        <v>137</v>
      </c>
      <c r="C1283" s="17">
        <f t="shared" ref="C1283:C1346" si="80">IF(B1283="Morning",1,IF(B1283="Afternoon",2,IF(B1283="Evening",3,IF(B1283="late Evening",4,IF(B1283="Break",5)))))</f>
        <v>2</v>
      </c>
      <c r="D1283" s="14" t="s">
        <v>12</v>
      </c>
      <c r="E1283" s="14">
        <f t="shared" ref="E1283:E1346" si="81">IF(D1283="Greetings",1,IF(D1283="Break",2,IF(D1283="Closing",3,IF(D1283="demonstration",4,IF(D1283="Hands on",5,IF(D1283="Introduction",6,IF(D1283="Lecture",7,IF(D1283="No Activity",8,IF(D1283="Peer Learning",9)))))))))</f>
        <v>5</v>
      </c>
      <c r="F1283" s="14" t="s">
        <v>15</v>
      </c>
      <c r="G1283" s="14">
        <f t="shared" ref="G1283:G1346" si="82">IF(F1283="On Campus",1,IF(F1283="Off Campus",2))</f>
        <v>2</v>
      </c>
      <c r="H1283" s="14" t="s">
        <v>17</v>
      </c>
      <c r="I1283" s="14" t="s">
        <v>143</v>
      </c>
      <c r="J1283" s="14">
        <f t="shared" ref="J1283:J1346" si="83">IF(I1283="Tools_Digital Drawing",1,IF(I1283="Spatial Design",2,IF(I1283="Technical Contexts",3)))</f>
        <v>3</v>
      </c>
      <c r="K1283" s="9">
        <v>99.322499999999991</v>
      </c>
      <c r="L1283" s="9">
        <v>2</v>
      </c>
      <c r="M1283" s="9">
        <v>5</v>
      </c>
      <c r="N1283" s="9">
        <v>2</v>
      </c>
      <c r="O1283" s="9">
        <v>3</v>
      </c>
    </row>
    <row r="1284" spans="1:15" x14ac:dyDescent="0.3">
      <c r="A1284" s="13">
        <v>111.57750000000001</v>
      </c>
      <c r="B1284" s="17" t="s">
        <v>137</v>
      </c>
      <c r="C1284" s="17">
        <f t="shared" si="80"/>
        <v>2</v>
      </c>
      <c r="D1284" s="14" t="s">
        <v>12</v>
      </c>
      <c r="E1284" s="14">
        <f t="shared" si="81"/>
        <v>5</v>
      </c>
      <c r="F1284" s="14" t="s">
        <v>15</v>
      </c>
      <c r="G1284" s="14">
        <f t="shared" si="82"/>
        <v>2</v>
      </c>
      <c r="H1284" s="14" t="s">
        <v>17</v>
      </c>
      <c r="I1284" s="14" t="s">
        <v>143</v>
      </c>
      <c r="J1284" s="14">
        <f t="shared" si="83"/>
        <v>3</v>
      </c>
      <c r="K1284" s="9">
        <v>111.57750000000001</v>
      </c>
      <c r="L1284" s="9">
        <v>2</v>
      </c>
      <c r="M1284" s="9">
        <v>5</v>
      </c>
      <c r="N1284" s="9">
        <v>2</v>
      </c>
      <c r="O1284" s="9">
        <v>3</v>
      </c>
    </row>
    <row r="1285" spans="1:15" x14ac:dyDescent="0.3">
      <c r="A1285" s="13">
        <v>116.55000000000001</v>
      </c>
      <c r="B1285" s="17" t="s">
        <v>137</v>
      </c>
      <c r="C1285" s="17">
        <f t="shared" si="80"/>
        <v>2</v>
      </c>
      <c r="D1285" s="14" t="s">
        <v>12</v>
      </c>
      <c r="E1285" s="14">
        <f t="shared" si="81"/>
        <v>5</v>
      </c>
      <c r="F1285" s="14" t="s">
        <v>15</v>
      </c>
      <c r="G1285" s="14">
        <f t="shared" si="82"/>
        <v>2</v>
      </c>
      <c r="H1285" s="14" t="s">
        <v>17</v>
      </c>
      <c r="I1285" s="14" t="s">
        <v>143</v>
      </c>
      <c r="J1285" s="14">
        <f t="shared" si="83"/>
        <v>3</v>
      </c>
      <c r="K1285" s="9">
        <v>116.55000000000001</v>
      </c>
      <c r="L1285" s="9">
        <v>2</v>
      </c>
      <c r="M1285" s="9">
        <v>5</v>
      </c>
      <c r="N1285" s="9">
        <v>2</v>
      </c>
      <c r="O1285" s="9">
        <v>3</v>
      </c>
    </row>
    <row r="1286" spans="1:15" x14ac:dyDescent="0.3">
      <c r="A1286" s="13">
        <v>111.51375</v>
      </c>
      <c r="B1286" s="17" t="s">
        <v>137</v>
      </c>
      <c r="C1286" s="17">
        <f t="shared" si="80"/>
        <v>2</v>
      </c>
      <c r="D1286" s="14" t="s">
        <v>12</v>
      </c>
      <c r="E1286" s="14">
        <f t="shared" si="81"/>
        <v>5</v>
      </c>
      <c r="F1286" s="14" t="s">
        <v>15</v>
      </c>
      <c r="G1286" s="14">
        <f t="shared" si="82"/>
        <v>2</v>
      </c>
      <c r="H1286" s="14" t="s">
        <v>17</v>
      </c>
      <c r="I1286" s="14" t="s">
        <v>143</v>
      </c>
      <c r="J1286" s="14">
        <f t="shared" si="83"/>
        <v>3</v>
      </c>
      <c r="K1286" s="9">
        <v>111.51375</v>
      </c>
      <c r="L1286" s="9">
        <v>2</v>
      </c>
      <c r="M1286" s="9">
        <v>5</v>
      </c>
      <c r="N1286" s="9">
        <v>2</v>
      </c>
      <c r="O1286" s="9">
        <v>3</v>
      </c>
    </row>
    <row r="1287" spans="1:15" x14ac:dyDescent="0.3">
      <c r="A1287" s="13">
        <v>95.182500000000005</v>
      </c>
      <c r="B1287" s="17" t="s">
        <v>137</v>
      </c>
      <c r="C1287" s="17">
        <f t="shared" si="80"/>
        <v>2</v>
      </c>
      <c r="D1287" s="14" t="s">
        <v>12</v>
      </c>
      <c r="E1287" s="14">
        <f t="shared" si="81"/>
        <v>5</v>
      </c>
      <c r="F1287" s="14" t="s">
        <v>15</v>
      </c>
      <c r="G1287" s="14">
        <f t="shared" si="82"/>
        <v>2</v>
      </c>
      <c r="H1287" s="14" t="s">
        <v>17</v>
      </c>
      <c r="I1287" s="14" t="s">
        <v>143</v>
      </c>
      <c r="J1287" s="14">
        <f t="shared" si="83"/>
        <v>3</v>
      </c>
      <c r="K1287" s="9">
        <v>95.182500000000005</v>
      </c>
      <c r="L1287" s="9">
        <v>2</v>
      </c>
      <c r="M1287" s="9">
        <v>5</v>
      </c>
      <c r="N1287" s="9">
        <v>2</v>
      </c>
      <c r="O1287" s="9">
        <v>3</v>
      </c>
    </row>
    <row r="1288" spans="1:15" x14ac:dyDescent="0.3">
      <c r="A1288" s="13">
        <v>93.240000000000009</v>
      </c>
      <c r="B1288" s="17" t="s">
        <v>137</v>
      </c>
      <c r="C1288" s="17">
        <f t="shared" si="80"/>
        <v>2</v>
      </c>
      <c r="D1288" s="14" t="s">
        <v>12</v>
      </c>
      <c r="E1288" s="14">
        <f t="shared" si="81"/>
        <v>5</v>
      </c>
      <c r="F1288" s="14" t="s">
        <v>15</v>
      </c>
      <c r="G1288" s="14">
        <f t="shared" si="82"/>
        <v>2</v>
      </c>
      <c r="H1288" s="14" t="s">
        <v>17</v>
      </c>
      <c r="I1288" s="14" t="s">
        <v>143</v>
      </c>
      <c r="J1288" s="14">
        <f t="shared" si="83"/>
        <v>3</v>
      </c>
      <c r="K1288" s="9">
        <v>93.240000000000009</v>
      </c>
      <c r="L1288" s="9">
        <v>2</v>
      </c>
      <c r="M1288" s="9">
        <v>5</v>
      </c>
      <c r="N1288" s="9">
        <v>2</v>
      </c>
      <c r="O1288" s="9">
        <v>3</v>
      </c>
    </row>
    <row r="1289" spans="1:15" x14ac:dyDescent="0.3">
      <c r="A1289" s="13">
        <v>112.55625000000001</v>
      </c>
      <c r="B1289" s="17" t="s">
        <v>137</v>
      </c>
      <c r="C1289" s="17">
        <f t="shared" si="80"/>
        <v>2</v>
      </c>
      <c r="D1289" s="14" t="s">
        <v>12</v>
      </c>
      <c r="E1289" s="14">
        <f t="shared" si="81"/>
        <v>5</v>
      </c>
      <c r="F1289" s="14" t="s">
        <v>15</v>
      </c>
      <c r="G1289" s="14">
        <f t="shared" si="82"/>
        <v>2</v>
      </c>
      <c r="H1289" s="14" t="s">
        <v>17</v>
      </c>
      <c r="I1289" s="14" t="s">
        <v>143</v>
      </c>
      <c r="J1289" s="14">
        <f t="shared" si="83"/>
        <v>3</v>
      </c>
      <c r="K1289" s="9">
        <v>112.55625000000001</v>
      </c>
      <c r="L1289" s="9">
        <v>2</v>
      </c>
      <c r="M1289" s="9">
        <v>5</v>
      </c>
      <c r="N1289" s="9">
        <v>2</v>
      </c>
      <c r="O1289" s="9">
        <v>3</v>
      </c>
    </row>
    <row r="1290" spans="1:15" x14ac:dyDescent="0.3">
      <c r="A1290" s="13">
        <v>89.355000000000004</v>
      </c>
      <c r="B1290" s="17" t="s">
        <v>137</v>
      </c>
      <c r="C1290" s="17">
        <f t="shared" si="80"/>
        <v>2</v>
      </c>
      <c r="D1290" s="14" t="s">
        <v>12</v>
      </c>
      <c r="E1290" s="14">
        <f t="shared" si="81"/>
        <v>5</v>
      </c>
      <c r="F1290" s="14" t="s">
        <v>15</v>
      </c>
      <c r="G1290" s="14">
        <f t="shared" si="82"/>
        <v>2</v>
      </c>
      <c r="H1290" s="14" t="s">
        <v>17</v>
      </c>
      <c r="I1290" s="14" t="s">
        <v>143</v>
      </c>
      <c r="J1290" s="14">
        <f t="shared" si="83"/>
        <v>3</v>
      </c>
      <c r="K1290" s="9">
        <v>89.355000000000004</v>
      </c>
      <c r="L1290" s="9">
        <v>2</v>
      </c>
      <c r="M1290" s="9">
        <v>5</v>
      </c>
      <c r="N1290" s="9">
        <v>2</v>
      </c>
      <c r="O1290" s="9">
        <v>3</v>
      </c>
    </row>
    <row r="1291" spans="1:15" x14ac:dyDescent="0.3">
      <c r="A1291" s="13">
        <v>99.72375000000001</v>
      </c>
      <c r="B1291" s="17" t="s">
        <v>137</v>
      </c>
      <c r="C1291" s="17">
        <f t="shared" si="80"/>
        <v>2</v>
      </c>
      <c r="D1291" s="14" t="s">
        <v>12</v>
      </c>
      <c r="E1291" s="14">
        <f t="shared" si="81"/>
        <v>5</v>
      </c>
      <c r="F1291" s="14" t="s">
        <v>15</v>
      </c>
      <c r="G1291" s="14">
        <f t="shared" si="82"/>
        <v>2</v>
      </c>
      <c r="H1291" s="14" t="s">
        <v>17</v>
      </c>
      <c r="I1291" s="14" t="s">
        <v>143</v>
      </c>
      <c r="J1291" s="14">
        <f t="shared" si="83"/>
        <v>3</v>
      </c>
      <c r="K1291" s="9">
        <v>99.72375000000001</v>
      </c>
      <c r="L1291" s="9">
        <v>2</v>
      </c>
      <c r="M1291" s="9">
        <v>5</v>
      </c>
      <c r="N1291" s="9">
        <v>2</v>
      </c>
      <c r="O1291" s="9">
        <v>3</v>
      </c>
    </row>
    <row r="1292" spans="1:15" x14ac:dyDescent="0.3">
      <c r="A1292" s="13">
        <v>99.72375000000001</v>
      </c>
      <c r="B1292" s="17" t="s">
        <v>137</v>
      </c>
      <c r="C1292" s="17">
        <f t="shared" si="80"/>
        <v>2</v>
      </c>
      <c r="D1292" s="14" t="s">
        <v>12</v>
      </c>
      <c r="E1292" s="14">
        <f t="shared" si="81"/>
        <v>5</v>
      </c>
      <c r="F1292" s="14" t="s">
        <v>15</v>
      </c>
      <c r="G1292" s="14">
        <f t="shared" si="82"/>
        <v>2</v>
      </c>
      <c r="H1292" s="14" t="s">
        <v>17</v>
      </c>
      <c r="I1292" s="14" t="s">
        <v>143</v>
      </c>
      <c r="J1292" s="14">
        <f t="shared" si="83"/>
        <v>3</v>
      </c>
      <c r="K1292" s="9">
        <v>99.72375000000001</v>
      </c>
      <c r="L1292" s="9">
        <v>2</v>
      </c>
      <c r="M1292" s="9">
        <v>5</v>
      </c>
      <c r="N1292" s="9">
        <v>2</v>
      </c>
      <c r="O1292" s="9">
        <v>3</v>
      </c>
    </row>
    <row r="1293" spans="1:15" x14ac:dyDescent="0.3">
      <c r="A1293" s="13">
        <v>98.741250000000008</v>
      </c>
      <c r="B1293" s="17" t="s">
        <v>137</v>
      </c>
      <c r="C1293" s="17">
        <f t="shared" si="80"/>
        <v>2</v>
      </c>
      <c r="D1293" s="14" t="s">
        <v>12</v>
      </c>
      <c r="E1293" s="14">
        <f t="shared" si="81"/>
        <v>5</v>
      </c>
      <c r="F1293" s="14" t="s">
        <v>15</v>
      </c>
      <c r="G1293" s="14">
        <f t="shared" si="82"/>
        <v>2</v>
      </c>
      <c r="H1293" s="14" t="s">
        <v>17</v>
      </c>
      <c r="I1293" s="14" t="s">
        <v>143</v>
      </c>
      <c r="J1293" s="14">
        <f t="shared" si="83"/>
        <v>3</v>
      </c>
      <c r="K1293" s="9">
        <v>98.741250000000008</v>
      </c>
      <c r="L1293" s="9">
        <v>2</v>
      </c>
      <c r="M1293" s="9">
        <v>5</v>
      </c>
      <c r="N1293" s="9">
        <v>2</v>
      </c>
      <c r="O1293" s="9">
        <v>3</v>
      </c>
    </row>
    <row r="1294" spans="1:15" x14ac:dyDescent="0.3">
      <c r="A1294" s="13">
        <v>83.527500000000003</v>
      </c>
      <c r="B1294" s="17" t="s">
        <v>137</v>
      </c>
      <c r="C1294" s="17">
        <f t="shared" si="80"/>
        <v>2</v>
      </c>
      <c r="D1294" s="14" t="s">
        <v>12</v>
      </c>
      <c r="E1294" s="14">
        <f t="shared" si="81"/>
        <v>5</v>
      </c>
      <c r="F1294" s="14" t="s">
        <v>15</v>
      </c>
      <c r="G1294" s="14">
        <f t="shared" si="82"/>
        <v>2</v>
      </c>
      <c r="H1294" s="14" t="s">
        <v>17</v>
      </c>
      <c r="I1294" s="14" t="s">
        <v>143</v>
      </c>
      <c r="J1294" s="14">
        <f t="shared" si="83"/>
        <v>3</v>
      </c>
      <c r="K1294" s="9">
        <v>83.527500000000003</v>
      </c>
      <c r="L1294" s="9">
        <v>2</v>
      </c>
      <c r="M1294" s="9">
        <v>5</v>
      </c>
      <c r="N1294" s="9">
        <v>2</v>
      </c>
      <c r="O1294" s="9">
        <v>3</v>
      </c>
    </row>
    <row r="1295" spans="1:15" x14ac:dyDescent="0.3">
      <c r="A1295" s="13">
        <v>97.758750000000006</v>
      </c>
      <c r="B1295" s="17" t="s">
        <v>137</v>
      </c>
      <c r="C1295" s="17">
        <f t="shared" si="80"/>
        <v>2</v>
      </c>
      <c r="D1295" s="14" t="s">
        <v>12</v>
      </c>
      <c r="E1295" s="14">
        <f t="shared" si="81"/>
        <v>5</v>
      </c>
      <c r="F1295" s="14" t="s">
        <v>15</v>
      </c>
      <c r="G1295" s="14">
        <f t="shared" si="82"/>
        <v>2</v>
      </c>
      <c r="H1295" s="14" t="s">
        <v>17</v>
      </c>
      <c r="I1295" s="14" t="s">
        <v>143</v>
      </c>
      <c r="J1295" s="14">
        <f t="shared" si="83"/>
        <v>3</v>
      </c>
      <c r="K1295" s="9">
        <v>97.758750000000006</v>
      </c>
      <c r="L1295" s="9">
        <v>2</v>
      </c>
      <c r="M1295" s="9">
        <v>5</v>
      </c>
      <c r="N1295" s="9">
        <v>2</v>
      </c>
      <c r="O1295" s="9">
        <v>3</v>
      </c>
    </row>
    <row r="1296" spans="1:15" x14ac:dyDescent="0.3">
      <c r="A1296" s="13">
        <v>97.610625000000013</v>
      </c>
      <c r="B1296" s="17" t="s">
        <v>137</v>
      </c>
      <c r="C1296" s="17">
        <f t="shared" si="80"/>
        <v>2</v>
      </c>
      <c r="D1296" s="14" t="s">
        <v>12</v>
      </c>
      <c r="E1296" s="14">
        <f t="shared" si="81"/>
        <v>5</v>
      </c>
      <c r="F1296" s="14" t="s">
        <v>15</v>
      </c>
      <c r="G1296" s="14">
        <f t="shared" si="82"/>
        <v>2</v>
      </c>
      <c r="H1296" s="14" t="s">
        <v>17</v>
      </c>
      <c r="I1296" s="14" t="s">
        <v>143</v>
      </c>
      <c r="J1296" s="14">
        <f t="shared" si="83"/>
        <v>3</v>
      </c>
      <c r="K1296" s="9">
        <v>97.610625000000013</v>
      </c>
      <c r="L1296" s="9">
        <v>2</v>
      </c>
      <c r="M1296" s="9">
        <v>5</v>
      </c>
      <c r="N1296" s="9">
        <v>2</v>
      </c>
      <c r="O1296" s="9">
        <v>3</v>
      </c>
    </row>
    <row r="1297" spans="1:15" x14ac:dyDescent="0.3">
      <c r="A1297" s="13">
        <v>102.18</v>
      </c>
      <c r="B1297" s="17" t="s">
        <v>137</v>
      </c>
      <c r="C1297" s="17">
        <f t="shared" si="80"/>
        <v>2</v>
      </c>
      <c r="D1297" s="14" t="s">
        <v>12</v>
      </c>
      <c r="E1297" s="14">
        <f t="shared" si="81"/>
        <v>5</v>
      </c>
      <c r="F1297" s="14" t="s">
        <v>15</v>
      </c>
      <c r="G1297" s="14">
        <f t="shared" si="82"/>
        <v>2</v>
      </c>
      <c r="H1297" s="14" t="s">
        <v>17</v>
      </c>
      <c r="I1297" s="14" t="s">
        <v>143</v>
      </c>
      <c r="J1297" s="14">
        <f t="shared" si="83"/>
        <v>3</v>
      </c>
      <c r="K1297" s="9">
        <v>102.18</v>
      </c>
      <c r="L1297" s="9">
        <v>2</v>
      </c>
      <c r="M1297" s="9">
        <v>5</v>
      </c>
      <c r="N1297" s="9">
        <v>2</v>
      </c>
      <c r="O1297" s="9">
        <v>3</v>
      </c>
    </row>
    <row r="1298" spans="1:15" x14ac:dyDescent="0.3">
      <c r="A1298" s="13">
        <v>85.477500000000006</v>
      </c>
      <c r="B1298" s="17" t="s">
        <v>137</v>
      </c>
      <c r="C1298" s="17">
        <f t="shared" si="80"/>
        <v>2</v>
      </c>
      <c r="D1298" s="14" t="s">
        <v>12</v>
      </c>
      <c r="E1298" s="14">
        <f t="shared" si="81"/>
        <v>5</v>
      </c>
      <c r="F1298" s="14" t="s">
        <v>15</v>
      </c>
      <c r="G1298" s="14">
        <f t="shared" si="82"/>
        <v>2</v>
      </c>
      <c r="H1298" s="14" t="s">
        <v>17</v>
      </c>
      <c r="I1298" s="14" t="s">
        <v>143</v>
      </c>
      <c r="J1298" s="14">
        <f t="shared" si="83"/>
        <v>3</v>
      </c>
      <c r="K1298" s="9">
        <v>85.477500000000006</v>
      </c>
      <c r="L1298" s="9">
        <v>2</v>
      </c>
      <c r="M1298" s="9">
        <v>5</v>
      </c>
      <c r="N1298" s="9">
        <v>2</v>
      </c>
      <c r="O1298" s="9">
        <v>3</v>
      </c>
    </row>
    <row r="1299" spans="1:15" x14ac:dyDescent="0.3">
      <c r="A1299" s="13">
        <v>90.39</v>
      </c>
      <c r="B1299" s="17" t="s">
        <v>137</v>
      </c>
      <c r="C1299" s="17">
        <f t="shared" si="80"/>
        <v>2</v>
      </c>
      <c r="D1299" s="14" t="s">
        <v>12</v>
      </c>
      <c r="E1299" s="14">
        <f t="shared" si="81"/>
        <v>5</v>
      </c>
      <c r="F1299" s="14" t="s">
        <v>15</v>
      </c>
      <c r="G1299" s="14">
        <f t="shared" si="82"/>
        <v>2</v>
      </c>
      <c r="H1299" s="14" t="s">
        <v>17</v>
      </c>
      <c r="I1299" s="14" t="s">
        <v>143</v>
      </c>
      <c r="J1299" s="14">
        <f t="shared" si="83"/>
        <v>3</v>
      </c>
      <c r="K1299" s="9">
        <v>90.39</v>
      </c>
      <c r="L1299" s="9">
        <v>2</v>
      </c>
      <c r="M1299" s="9">
        <v>5</v>
      </c>
      <c r="N1299" s="9">
        <v>2</v>
      </c>
      <c r="O1299" s="9">
        <v>3</v>
      </c>
    </row>
    <row r="1300" spans="1:15" x14ac:dyDescent="0.3">
      <c r="A1300" s="13">
        <v>76.7</v>
      </c>
      <c r="B1300" s="17" t="s">
        <v>137</v>
      </c>
      <c r="C1300" s="17">
        <f t="shared" si="80"/>
        <v>2</v>
      </c>
      <c r="D1300" s="14" t="s">
        <v>12</v>
      </c>
      <c r="E1300" s="14">
        <f t="shared" si="81"/>
        <v>5</v>
      </c>
      <c r="F1300" s="14" t="s">
        <v>15</v>
      </c>
      <c r="G1300" s="14">
        <f t="shared" si="82"/>
        <v>2</v>
      </c>
      <c r="H1300" s="14" t="s">
        <v>17</v>
      </c>
      <c r="I1300" s="14" t="s">
        <v>143</v>
      </c>
      <c r="J1300" s="14">
        <f t="shared" si="83"/>
        <v>3</v>
      </c>
      <c r="K1300" s="9">
        <v>76.7</v>
      </c>
      <c r="L1300" s="9">
        <v>2</v>
      </c>
      <c r="M1300" s="9">
        <v>5</v>
      </c>
      <c r="N1300" s="9">
        <v>2</v>
      </c>
      <c r="O1300" s="9">
        <v>3</v>
      </c>
    </row>
    <row r="1301" spans="1:15" x14ac:dyDescent="0.3">
      <c r="A1301" s="13">
        <v>78.617500000000007</v>
      </c>
      <c r="B1301" s="17" t="s">
        <v>137</v>
      </c>
      <c r="C1301" s="17">
        <f t="shared" si="80"/>
        <v>2</v>
      </c>
      <c r="D1301" s="14" t="s">
        <v>12</v>
      </c>
      <c r="E1301" s="14">
        <f t="shared" si="81"/>
        <v>5</v>
      </c>
      <c r="F1301" s="14" t="s">
        <v>15</v>
      </c>
      <c r="G1301" s="14">
        <f t="shared" si="82"/>
        <v>2</v>
      </c>
      <c r="H1301" s="14" t="s">
        <v>17</v>
      </c>
      <c r="I1301" s="14" t="s">
        <v>143</v>
      </c>
      <c r="J1301" s="14">
        <f t="shared" si="83"/>
        <v>3</v>
      </c>
      <c r="K1301" s="9">
        <v>78.617500000000007</v>
      </c>
      <c r="L1301" s="9">
        <v>2</v>
      </c>
      <c r="M1301" s="9">
        <v>5</v>
      </c>
      <c r="N1301" s="9">
        <v>2</v>
      </c>
      <c r="O1301" s="9">
        <v>3</v>
      </c>
    </row>
    <row r="1302" spans="1:15" x14ac:dyDescent="0.3">
      <c r="A1302" s="13">
        <v>87.44250000000001</v>
      </c>
      <c r="B1302" s="17" t="s">
        <v>137</v>
      </c>
      <c r="C1302" s="17">
        <f t="shared" si="80"/>
        <v>2</v>
      </c>
      <c r="D1302" s="14" t="s">
        <v>12</v>
      </c>
      <c r="E1302" s="14">
        <f t="shared" si="81"/>
        <v>5</v>
      </c>
      <c r="F1302" s="14" t="s">
        <v>15</v>
      </c>
      <c r="G1302" s="14">
        <f t="shared" si="82"/>
        <v>2</v>
      </c>
      <c r="H1302" s="14" t="s">
        <v>17</v>
      </c>
      <c r="I1302" s="14" t="s">
        <v>143</v>
      </c>
      <c r="J1302" s="14">
        <f t="shared" si="83"/>
        <v>3</v>
      </c>
      <c r="K1302" s="9">
        <v>87.44250000000001</v>
      </c>
      <c r="L1302" s="9">
        <v>2</v>
      </c>
      <c r="M1302" s="9">
        <v>5</v>
      </c>
      <c r="N1302" s="9">
        <v>2</v>
      </c>
      <c r="O1302" s="9">
        <v>3</v>
      </c>
    </row>
    <row r="1303" spans="1:15" x14ac:dyDescent="0.3">
      <c r="A1303" s="13">
        <v>83.021249999999995</v>
      </c>
      <c r="B1303" s="17" t="s">
        <v>137</v>
      </c>
      <c r="C1303" s="17">
        <f t="shared" si="80"/>
        <v>2</v>
      </c>
      <c r="D1303" s="14" t="s">
        <v>12</v>
      </c>
      <c r="E1303" s="14">
        <f t="shared" si="81"/>
        <v>5</v>
      </c>
      <c r="F1303" s="14" t="s">
        <v>15</v>
      </c>
      <c r="G1303" s="14">
        <f t="shared" si="82"/>
        <v>2</v>
      </c>
      <c r="H1303" s="14" t="s">
        <v>17</v>
      </c>
      <c r="I1303" s="14" t="s">
        <v>143</v>
      </c>
      <c r="J1303" s="14">
        <f t="shared" si="83"/>
        <v>3</v>
      </c>
      <c r="K1303" s="9">
        <v>83.021249999999995</v>
      </c>
      <c r="L1303" s="9">
        <v>2</v>
      </c>
      <c r="M1303" s="9">
        <v>5</v>
      </c>
      <c r="N1303" s="9">
        <v>2</v>
      </c>
      <c r="O1303" s="9">
        <v>3</v>
      </c>
    </row>
    <row r="1304" spans="1:15" x14ac:dyDescent="0.3">
      <c r="A1304" s="13">
        <v>95.668124999999989</v>
      </c>
      <c r="B1304" s="17" t="s">
        <v>137</v>
      </c>
      <c r="C1304" s="17">
        <f t="shared" si="80"/>
        <v>2</v>
      </c>
      <c r="D1304" s="14" t="s">
        <v>12</v>
      </c>
      <c r="E1304" s="14">
        <f t="shared" si="81"/>
        <v>5</v>
      </c>
      <c r="F1304" s="14" t="s">
        <v>15</v>
      </c>
      <c r="G1304" s="14">
        <f t="shared" si="82"/>
        <v>2</v>
      </c>
      <c r="H1304" s="14" t="s">
        <v>17</v>
      </c>
      <c r="I1304" s="14" t="s">
        <v>143</v>
      </c>
      <c r="J1304" s="14">
        <f t="shared" si="83"/>
        <v>3</v>
      </c>
      <c r="K1304" s="9">
        <v>95.668124999999989</v>
      </c>
      <c r="L1304" s="9">
        <v>2</v>
      </c>
      <c r="M1304" s="9">
        <v>5</v>
      </c>
      <c r="N1304" s="9">
        <v>2</v>
      </c>
      <c r="O1304" s="9">
        <v>3</v>
      </c>
    </row>
    <row r="1305" spans="1:15" x14ac:dyDescent="0.3">
      <c r="A1305" s="13">
        <v>114.51375</v>
      </c>
      <c r="B1305" s="17" t="s">
        <v>137</v>
      </c>
      <c r="C1305" s="17">
        <f t="shared" si="80"/>
        <v>2</v>
      </c>
      <c r="D1305" s="14" t="s">
        <v>12</v>
      </c>
      <c r="E1305" s="14">
        <f t="shared" si="81"/>
        <v>5</v>
      </c>
      <c r="F1305" s="14" t="s">
        <v>15</v>
      </c>
      <c r="G1305" s="14">
        <f t="shared" si="82"/>
        <v>2</v>
      </c>
      <c r="H1305" s="14" t="s">
        <v>17</v>
      </c>
      <c r="I1305" s="14" t="s">
        <v>143</v>
      </c>
      <c r="J1305" s="14">
        <f t="shared" si="83"/>
        <v>3</v>
      </c>
      <c r="K1305" s="9">
        <v>114.51375</v>
      </c>
      <c r="L1305" s="9">
        <v>2</v>
      </c>
      <c r="M1305" s="9">
        <v>5</v>
      </c>
      <c r="N1305" s="9">
        <v>2</v>
      </c>
      <c r="O1305" s="9">
        <v>3</v>
      </c>
    </row>
    <row r="1306" spans="1:15" x14ac:dyDescent="0.3">
      <c r="A1306" s="13">
        <v>86.951250000000002</v>
      </c>
      <c r="B1306" s="17" t="s">
        <v>137</v>
      </c>
      <c r="C1306" s="17">
        <f t="shared" si="80"/>
        <v>2</v>
      </c>
      <c r="D1306" s="14" t="s">
        <v>12</v>
      </c>
      <c r="E1306" s="14">
        <f t="shared" si="81"/>
        <v>5</v>
      </c>
      <c r="F1306" s="14" t="s">
        <v>15</v>
      </c>
      <c r="G1306" s="14">
        <f t="shared" si="82"/>
        <v>2</v>
      </c>
      <c r="H1306" s="14" t="s">
        <v>17</v>
      </c>
      <c r="I1306" s="14" t="s">
        <v>143</v>
      </c>
      <c r="J1306" s="14">
        <f t="shared" si="83"/>
        <v>3</v>
      </c>
      <c r="K1306" s="9">
        <v>86.951250000000002</v>
      </c>
      <c r="L1306" s="9">
        <v>2</v>
      </c>
      <c r="M1306" s="9">
        <v>5</v>
      </c>
      <c r="N1306" s="9">
        <v>2</v>
      </c>
      <c r="O1306" s="9">
        <v>3</v>
      </c>
    </row>
    <row r="1307" spans="1:15" x14ac:dyDescent="0.3">
      <c r="A1307" s="13">
        <v>87.44250000000001</v>
      </c>
      <c r="B1307" s="17" t="s">
        <v>137</v>
      </c>
      <c r="C1307" s="17">
        <f t="shared" si="80"/>
        <v>2</v>
      </c>
      <c r="D1307" s="14" t="s">
        <v>12</v>
      </c>
      <c r="E1307" s="14">
        <f t="shared" si="81"/>
        <v>5</v>
      </c>
      <c r="F1307" s="14" t="s">
        <v>15</v>
      </c>
      <c r="G1307" s="14">
        <f t="shared" si="82"/>
        <v>2</v>
      </c>
      <c r="H1307" s="14" t="s">
        <v>17</v>
      </c>
      <c r="I1307" s="14" t="s">
        <v>143</v>
      </c>
      <c r="J1307" s="14">
        <f t="shared" si="83"/>
        <v>3</v>
      </c>
      <c r="K1307" s="9">
        <v>87.44250000000001</v>
      </c>
      <c r="L1307" s="9">
        <v>2</v>
      </c>
      <c r="M1307" s="9">
        <v>5</v>
      </c>
      <c r="N1307" s="9">
        <v>2</v>
      </c>
      <c r="O1307" s="9">
        <v>3</v>
      </c>
    </row>
    <row r="1308" spans="1:15" x14ac:dyDescent="0.3">
      <c r="A1308" s="13">
        <v>67.016250000000014</v>
      </c>
      <c r="B1308" s="17" t="s">
        <v>137</v>
      </c>
      <c r="C1308" s="17">
        <f t="shared" si="80"/>
        <v>2</v>
      </c>
      <c r="D1308" s="14" t="s">
        <v>12</v>
      </c>
      <c r="E1308" s="14">
        <f t="shared" si="81"/>
        <v>5</v>
      </c>
      <c r="F1308" s="14" t="s">
        <v>15</v>
      </c>
      <c r="G1308" s="14">
        <f t="shared" si="82"/>
        <v>2</v>
      </c>
      <c r="H1308" s="14" t="s">
        <v>17</v>
      </c>
      <c r="I1308" s="14" t="s">
        <v>143</v>
      </c>
      <c r="J1308" s="14">
        <f t="shared" si="83"/>
        <v>3</v>
      </c>
      <c r="K1308" s="9">
        <v>67.016250000000014</v>
      </c>
      <c r="L1308" s="9">
        <v>2</v>
      </c>
      <c r="M1308" s="9">
        <v>5</v>
      </c>
      <c r="N1308" s="9">
        <v>2</v>
      </c>
      <c r="O1308" s="9">
        <v>3</v>
      </c>
    </row>
    <row r="1309" spans="1:15" x14ac:dyDescent="0.3">
      <c r="A1309" s="13">
        <v>67.987499999999997</v>
      </c>
      <c r="B1309" s="17" t="s">
        <v>137</v>
      </c>
      <c r="C1309" s="17">
        <f t="shared" si="80"/>
        <v>2</v>
      </c>
      <c r="D1309" s="14" t="s">
        <v>12</v>
      </c>
      <c r="E1309" s="14">
        <f t="shared" si="81"/>
        <v>5</v>
      </c>
      <c r="F1309" s="14" t="s">
        <v>15</v>
      </c>
      <c r="G1309" s="14">
        <f t="shared" si="82"/>
        <v>2</v>
      </c>
      <c r="H1309" s="14" t="s">
        <v>17</v>
      </c>
      <c r="I1309" s="14" t="s">
        <v>143</v>
      </c>
      <c r="J1309" s="14">
        <f t="shared" si="83"/>
        <v>3</v>
      </c>
      <c r="K1309" s="9">
        <v>67.987499999999997</v>
      </c>
      <c r="L1309" s="9">
        <v>2</v>
      </c>
      <c r="M1309" s="9">
        <v>5</v>
      </c>
      <c r="N1309" s="9">
        <v>2</v>
      </c>
      <c r="O1309" s="9">
        <v>3</v>
      </c>
    </row>
    <row r="1310" spans="1:15" x14ac:dyDescent="0.3">
      <c r="A1310" s="13">
        <v>77.658749999999998</v>
      </c>
      <c r="B1310" s="17" t="s">
        <v>137</v>
      </c>
      <c r="C1310" s="17">
        <f t="shared" si="80"/>
        <v>2</v>
      </c>
      <c r="D1310" s="14" t="s">
        <v>12</v>
      </c>
      <c r="E1310" s="14">
        <f t="shared" si="81"/>
        <v>5</v>
      </c>
      <c r="F1310" s="14" t="s">
        <v>15</v>
      </c>
      <c r="G1310" s="14">
        <f t="shared" si="82"/>
        <v>2</v>
      </c>
      <c r="H1310" s="14" t="s">
        <v>17</v>
      </c>
      <c r="I1310" s="14" t="s">
        <v>143</v>
      </c>
      <c r="J1310" s="14">
        <f t="shared" si="83"/>
        <v>3</v>
      </c>
      <c r="K1310" s="9">
        <v>77.658749999999998</v>
      </c>
      <c r="L1310" s="9">
        <v>2</v>
      </c>
      <c r="M1310" s="9">
        <v>5</v>
      </c>
      <c r="N1310" s="9">
        <v>2</v>
      </c>
      <c r="O1310" s="9">
        <v>3</v>
      </c>
    </row>
    <row r="1311" spans="1:15" x14ac:dyDescent="0.3">
      <c r="A1311" s="13">
        <v>72.84375</v>
      </c>
      <c r="B1311" s="17" t="s">
        <v>137</v>
      </c>
      <c r="C1311" s="17">
        <f t="shared" si="80"/>
        <v>2</v>
      </c>
      <c r="D1311" s="14" t="s">
        <v>12</v>
      </c>
      <c r="E1311" s="14">
        <f t="shared" si="81"/>
        <v>5</v>
      </c>
      <c r="F1311" s="14" t="s">
        <v>15</v>
      </c>
      <c r="G1311" s="14">
        <f t="shared" si="82"/>
        <v>2</v>
      </c>
      <c r="H1311" s="14" t="s">
        <v>17</v>
      </c>
      <c r="I1311" s="14" t="s">
        <v>143</v>
      </c>
      <c r="J1311" s="14">
        <f t="shared" si="83"/>
        <v>3</v>
      </c>
      <c r="K1311" s="9">
        <v>72.84375</v>
      </c>
      <c r="L1311" s="9">
        <v>2</v>
      </c>
      <c r="M1311" s="9">
        <v>5</v>
      </c>
      <c r="N1311" s="9">
        <v>2</v>
      </c>
      <c r="O1311" s="9">
        <v>3</v>
      </c>
    </row>
    <row r="1312" spans="1:15" x14ac:dyDescent="0.3">
      <c r="A1312" s="13">
        <v>75.757500000000007</v>
      </c>
      <c r="B1312" s="17" t="s">
        <v>137</v>
      </c>
      <c r="C1312" s="17">
        <f t="shared" si="80"/>
        <v>2</v>
      </c>
      <c r="D1312" s="14" t="s">
        <v>12</v>
      </c>
      <c r="E1312" s="14">
        <f t="shared" si="81"/>
        <v>5</v>
      </c>
      <c r="F1312" s="14" t="s">
        <v>15</v>
      </c>
      <c r="G1312" s="14">
        <f t="shared" si="82"/>
        <v>2</v>
      </c>
      <c r="H1312" s="14" t="s">
        <v>17</v>
      </c>
      <c r="I1312" s="14" t="s">
        <v>143</v>
      </c>
      <c r="J1312" s="14">
        <f t="shared" si="83"/>
        <v>3</v>
      </c>
      <c r="K1312" s="9">
        <v>75.757500000000007</v>
      </c>
      <c r="L1312" s="9">
        <v>2</v>
      </c>
      <c r="M1312" s="9">
        <v>5</v>
      </c>
      <c r="N1312" s="9">
        <v>2</v>
      </c>
      <c r="O1312" s="9">
        <v>3</v>
      </c>
    </row>
    <row r="1313" spans="1:15" x14ac:dyDescent="0.3">
      <c r="A1313" s="13">
        <v>88.425000000000011</v>
      </c>
      <c r="B1313" s="17" t="s">
        <v>137</v>
      </c>
      <c r="C1313" s="17">
        <f t="shared" si="80"/>
        <v>2</v>
      </c>
      <c r="D1313" s="14" t="s">
        <v>12</v>
      </c>
      <c r="E1313" s="14">
        <f t="shared" si="81"/>
        <v>5</v>
      </c>
      <c r="F1313" s="14" t="s">
        <v>15</v>
      </c>
      <c r="G1313" s="14">
        <f t="shared" si="82"/>
        <v>2</v>
      </c>
      <c r="H1313" s="14" t="s">
        <v>17</v>
      </c>
      <c r="I1313" s="14" t="s">
        <v>143</v>
      </c>
      <c r="J1313" s="14">
        <f t="shared" si="83"/>
        <v>3</v>
      </c>
      <c r="K1313" s="9">
        <v>88.425000000000011</v>
      </c>
      <c r="L1313" s="9">
        <v>2</v>
      </c>
      <c r="M1313" s="9">
        <v>5</v>
      </c>
      <c r="N1313" s="9">
        <v>2</v>
      </c>
      <c r="O1313" s="9">
        <v>3</v>
      </c>
    </row>
    <row r="1314" spans="1:15" x14ac:dyDescent="0.3">
      <c r="A1314" s="13">
        <v>85.477500000000006</v>
      </c>
      <c r="B1314" s="17" t="s">
        <v>137</v>
      </c>
      <c r="C1314" s="17">
        <f t="shared" si="80"/>
        <v>2</v>
      </c>
      <c r="D1314" s="14" t="s">
        <v>12</v>
      </c>
      <c r="E1314" s="14">
        <f t="shared" si="81"/>
        <v>5</v>
      </c>
      <c r="F1314" s="14" t="s">
        <v>15</v>
      </c>
      <c r="G1314" s="14">
        <f t="shared" si="82"/>
        <v>2</v>
      </c>
      <c r="H1314" s="14" t="s">
        <v>17</v>
      </c>
      <c r="I1314" s="14" t="s">
        <v>143</v>
      </c>
      <c r="J1314" s="14">
        <f t="shared" si="83"/>
        <v>3</v>
      </c>
      <c r="K1314" s="9">
        <v>85.477500000000006</v>
      </c>
      <c r="L1314" s="9">
        <v>2</v>
      </c>
      <c r="M1314" s="9">
        <v>5</v>
      </c>
      <c r="N1314" s="9">
        <v>2</v>
      </c>
      <c r="O1314" s="9">
        <v>3</v>
      </c>
    </row>
    <row r="1315" spans="1:15" x14ac:dyDescent="0.3">
      <c r="A1315" s="13">
        <v>81.585000000000008</v>
      </c>
      <c r="B1315" s="17" t="s">
        <v>137</v>
      </c>
      <c r="C1315" s="17">
        <f t="shared" si="80"/>
        <v>2</v>
      </c>
      <c r="D1315" s="14" t="s">
        <v>12</v>
      </c>
      <c r="E1315" s="14">
        <f t="shared" si="81"/>
        <v>5</v>
      </c>
      <c r="F1315" s="14" t="s">
        <v>15</v>
      </c>
      <c r="G1315" s="14">
        <f t="shared" si="82"/>
        <v>2</v>
      </c>
      <c r="H1315" s="14" t="s">
        <v>17</v>
      </c>
      <c r="I1315" s="14" t="s">
        <v>143</v>
      </c>
      <c r="J1315" s="14">
        <f t="shared" si="83"/>
        <v>3</v>
      </c>
      <c r="K1315" s="9">
        <v>81.585000000000008</v>
      </c>
      <c r="L1315" s="9">
        <v>2</v>
      </c>
      <c r="M1315" s="9">
        <v>5</v>
      </c>
      <c r="N1315" s="9">
        <v>2</v>
      </c>
      <c r="O1315" s="9">
        <v>3</v>
      </c>
    </row>
    <row r="1316" spans="1:15" x14ac:dyDescent="0.3">
      <c r="A1316" s="13">
        <v>84.986250000000013</v>
      </c>
      <c r="B1316" s="17" t="s">
        <v>137</v>
      </c>
      <c r="C1316" s="17">
        <f t="shared" si="80"/>
        <v>2</v>
      </c>
      <c r="D1316" s="14" t="s">
        <v>12</v>
      </c>
      <c r="E1316" s="14">
        <f t="shared" si="81"/>
        <v>5</v>
      </c>
      <c r="F1316" s="14" t="s">
        <v>15</v>
      </c>
      <c r="G1316" s="14">
        <f t="shared" si="82"/>
        <v>2</v>
      </c>
      <c r="H1316" s="14" t="s">
        <v>17</v>
      </c>
      <c r="I1316" s="14" t="s">
        <v>143</v>
      </c>
      <c r="J1316" s="14">
        <f t="shared" si="83"/>
        <v>3</v>
      </c>
      <c r="K1316" s="9">
        <v>84.986250000000013</v>
      </c>
      <c r="L1316" s="9">
        <v>2</v>
      </c>
      <c r="M1316" s="9">
        <v>5</v>
      </c>
      <c r="N1316" s="9">
        <v>2</v>
      </c>
      <c r="O1316" s="9">
        <v>3</v>
      </c>
    </row>
    <row r="1317" spans="1:15" x14ac:dyDescent="0.3">
      <c r="A1317" s="13">
        <v>92.846249999999998</v>
      </c>
      <c r="B1317" s="17" t="s">
        <v>137</v>
      </c>
      <c r="C1317" s="17">
        <f t="shared" si="80"/>
        <v>2</v>
      </c>
      <c r="D1317" s="14" t="s">
        <v>12</v>
      </c>
      <c r="E1317" s="14">
        <f t="shared" si="81"/>
        <v>5</v>
      </c>
      <c r="F1317" s="14" t="s">
        <v>15</v>
      </c>
      <c r="G1317" s="14">
        <f t="shared" si="82"/>
        <v>2</v>
      </c>
      <c r="H1317" s="14" t="s">
        <v>17</v>
      </c>
      <c r="I1317" s="14" t="s">
        <v>143</v>
      </c>
      <c r="J1317" s="14">
        <f t="shared" si="83"/>
        <v>3</v>
      </c>
      <c r="K1317" s="9">
        <v>92.846249999999998</v>
      </c>
      <c r="L1317" s="9">
        <v>2</v>
      </c>
      <c r="M1317" s="9">
        <v>5</v>
      </c>
      <c r="N1317" s="9">
        <v>2</v>
      </c>
      <c r="O1317" s="9">
        <v>3</v>
      </c>
    </row>
    <row r="1318" spans="1:15" x14ac:dyDescent="0.3">
      <c r="A1318" s="13">
        <v>86.441250000000011</v>
      </c>
      <c r="B1318" s="17" t="s">
        <v>137</v>
      </c>
      <c r="C1318" s="17">
        <f t="shared" si="80"/>
        <v>2</v>
      </c>
      <c r="D1318" s="14" t="s">
        <v>12</v>
      </c>
      <c r="E1318" s="14">
        <f t="shared" si="81"/>
        <v>5</v>
      </c>
      <c r="F1318" s="14" t="s">
        <v>15</v>
      </c>
      <c r="G1318" s="14">
        <f t="shared" si="82"/>
        <v>2</v>
      </c>
      <c r="H1318" s="14" t="s">
        <v>17</v>
      </c>
      <c r="I1318" s="14" t="s">
        <v>143</v>
      </c>
      <c r="J1318" s="14">
        <f t="shared" si="83"/>
        <v>3</v>
      </c>
      <c r="K1318" s="9">
        <v>86.441250000000011</v>
      </c>
      <c r="L1318" s="9">
        <v>2</v>
      </c>
      <c r="M1318" s="9">
        <v>5</v>
      </c>
      <c r="N1318" s="9">
        <v>2</v>
      </c>
      <c r="O1318" s="9">
        <v>3</v>
      </c>
    </row>
    <row r="1319" spans="1:15" x14ac:dyDescent="0.3">
      <c r="A1319" s="13">
        <v>96.284999999999997</v>
      </c>
      <c r="B1319" s="17" t="s">
        <v>137</v>
      </c>
      <c r="C1319" s="17">
        <f t="shared" si="80"/>
        <v>2</v>
      </c>
      <c r="D1319" s="14" t="s">
        <v>12</v>
      </c>
      <c r="E1319" s="14">
        <f t="shared" si="81"/>
        <v>5</v>
      </c>
      <c r="F1319" s="14" t="s">
        <v>15</v>
      </c>
      <c r="G1319" s="14">
        <f t="shared" si="82"/>
        <v>2</v>
      </c>
      <c r="H1319" s="14" t="s">
        <v>17</v>
      </c>
      <c r="I1319" s="14" t="s">
        <v>143</v>
      </c>
      <c r="J1319" s="14">
        <f t="shared" si="83"/>
        <v>3</v>
      </c>
      <c r="K1319" s="9">
        <v>96.284999999999997</v>
      </c>
      <c r="L1319" s="9">
        <v>2</v>
      </c>
      <c r="M1319" s="9">
        <v>5</v>
      </c>
      <c r="N1319" s="9">
        <v>2</v>
      </c>
      <c r="O1319" s="9">
        <v>3</v>
      </c>
    </row>
    <row r="1320" spans="1:15" x14ac:dyDescent="0.3">
      <c r="A1320" s="13">
        <v>79.576250000000002</v>
      </c>
      <c r="B1320" s="17" t="s">
        <v>137</v>
      </c>
      <c r="C1320" s="17">
        <f t="shared" si="80"/>
        <v>2</v>
      </c>
      <c r="D1320" s="14" t="s">
        <v>12</v>
      </c>
      <c r="E1320" s="14">
        <f t="shared" si="81"/>
        <v>5</v>
      </c>
      <c r="F1320" s="14" t="s">
        <v>15</v>
      </c>
      <c r="G1320" s="14">
        <f t="shared" si="82"/>
        <v>2</v>
      </c>
      <c r="H1320" s="14" t="s">
        <v>17</v>
      </c>
      <c r="I1320" s="14" t="s">
        <v>143</v>
      </c>
      <c r="J1320" s="14">
        <f t="shared" si="83"/>
        <v>3</v>
      </c>
      <c r="K1320" s="9">
        <v>79.576250000000002</v>
      </c>
      <c r="L1320" s="9">
        <v>2</v>
      </c>
      <c r="M1320" s="9">
        <v>5</v>
      </c>
      <c r="N1320" s="9">
        <v>2</v>
      </c>
      <c r="O1320" s="9">
        <v>3</v>
      </c>
    </row>
    <row r="1321" spans="1:15" x14ac:dyDescent="0.3">
      <c r="A1321" s="13">
        <v>99.72375000000001</v>
      </c>
      <c r="B1321" s="17" t="s">
        <v>137</v>
      </c>
      <c r="C1321" s="17">
        <f t="shared" si="80"/>
        <v>2</v>
      </c>
      <c r="D1321" s="14" t="s">
        <v>12</v>
      </c>
      <c r="E1321" s="14">
        <f t="shared" si="81"/>
        <v>5</v>
      </c>
      <c r="F1321" s="14" t="s">
        <v>15</v>
      </c>
      <c r="G1321" s="14">
        <f t="shared" si="82"/>
        <v>2</v>
      </c>
      <c r="H1321" s="14" t="s">
        <v>17</v>
      </c>
      <c r="I1321" s="14" t="s">
        <v>143</v>
      </c>
      <c r="J1321" s="14">
        <f t="shared" si="83"/>
        <v>3</v>
      </c>
      <c r="K1321" s="9">
        <v>99.72375000000001</v>
      </c>
      <c r="L1321" s="9">
        <v>2</v>
      </c>
      <c r="M1321" s="9">
        <v>5</v>
      </c>
      <c r="N1321" s="9">
        <v>2</v>
      </c>
      <c r="O1321" s="9">
        <v>3</v>
      </c>
    </row>
    <row r="1322" spans="1:15" x14ac:dyDescent="0.3">
      <c r="A1322" s="13">
        <v>93.725625000000008</v>
      </c>
      <c r="B1322" s="17" t="s">
        <v>137</v>
      </c>
      <c r="C1322" s="17">
        <f t="shared" si="80"/>
        <v>2</v>
      </c>
      <c r="D1322" s="14" t="s">
        <v>12</v>
      </c>
      <c r="E1322" s="14">
        <f t="shared" si="81"/>
        <v>5</v>
      </c>
      <c r="F1322" s="14" t="s">
        <v>15</v>
      </c>
      <c r="G1322" s="14">
        <f t="shared" si="82"/>
        <v>2</v>
      </c>
      <c r="H1322" s="14" t="s">
        <v>17</v>
      </c>
      <c r="I1322" s="14" t="s">
        <v>143</v>
      </c>
      <c r="J1322" s="14">
        <f t="shared" si="83"/>
        <v>3</v>
      </c>
      <c r="K1322" s="9">
        <v>93.725625000000008</v>
      </c>
      <c r="L1322" s="9">
        <v>2</v>
      </c>
      <c r="M1322" s="9">
        <v>5</v>
      </c>
      <c r="N1322" s="9">
        <v>2</v>
      </c>
      <c r="O1322" s="9">
        <v>3</v>
      </c>
    </row>
    <row r="1323" spans="1:15" x14ac:dyDescent="0.3">
      <c r="A1323" s="13">
        <v>105.86624999999999</v>
      </c>
      <c r="B1323" s="17" t="s">
        <v>137</v>
      </c>
      <c r="C1323" s="17">
        <f t="shared" si="80"/>
        <v>2</v>
      </c>
      <c r="D1323" s="14" t="s">
        <v>12</v>
      </c>
      <c r="E1323" s="14">
        <f t="shared" si="81"/>
        <v>5</v>
      </c>
      <c r="F1323" s="14" t="s">
        <v>15</v>
      </c>
      <c r="G1323" s="14">
        <f t="shared" si="82"/>
        <v>2</v>
      </c>
      <c r="H1323" s="14" t="s">
        <v>17</v>
      </c>
      <c r="I1323" s="14" t="s">
        <v>143</v>
      </c>
      <c r="J1323" s="14">
        <f t="shared" si="83"/>
        <v>3</v>
      </c>
      <c r="K1323" s="9">
        <v>105.86624999999999</v>
      </c>
      <c r="L1323" s="9">
        <v>2</v>
      </c>
      <c r="M1323" s="9">
        <v>5</v>
      </c>
      <c r="N1323" s="9">
        <v>2</v>
      </c>
      <c r="O1323" s="9">
        <v>3</v>
      </c>
    </row>
    <row r="1324" spans="1:15" x14ac:dyDescent="0.3">
      <c r="A1324" s="13">
        <v>99.72375000000001</v>
      </c>
      <c r="B1324" s="17" t="s">
        <v>137</v>
      </c>
      <c r="C1324" s="17">
        <f t="shared" si="80"/>
        <v>2</v>
      </c>
      <c r="D1324" s="14" t="s">
        <v>12</v>
      </c>
      <c r="E1324" s="14">
        <f t="shared" si="81"/>
        <v>5</v>
      </c>
      <c r="F1324" s="14" t="s">
        <v>15</v>
      </c>
      <c r="G1324" s="14">
        <f t="shared" si="82"/>
        <v>2</v>
      </c>
      <c r="H1324" s="14" t="s">
        <v>17</v>
      </c>
      <c r="I1324" s="14" t="s">
        <v>143</v>
      </c>
      <c r="J1324" s="14">
        <f t="shared" si="83"/>
        <v>3</v>
      </c>
      <c r="K1324" s="9">
        <v>99.72375000000001</v>
      </c>
      <c r="L1324" s="9">
        <v>2</v>
      </c>
      <c r="M1324" s="9">
        <v>5</v>
      </c>
      <c r="N1324" s="9">
        <v>2</v>
      </c>
      <c r="O1324" s="9">
        <v>3</v>
      </c>
    </row>
    <row r="1325" spans="1:15" x14ac:dyDescent="0.3">
      <c r="A1325" s="13">
        <v>100.70625000000001</v>
      </c>
      <c r="B1325" s="17" t="s">
        <v>137</v>
      </c>
      <c r="C1325" s="17">
        <f t="shared" si="80"/>
        <v>2</v>
      </c>
      <c r="D1325" s="14" t="s">
        <v>12</v>
      </c>
      <c r="E1325" s="14">
        <f t="shared" si="81"/>
        <v>5</v>
      </c>
      <c r="F1325" s="14" t="s">
        <v>15</v>
      </c>
      <c r="G1325" s="14">
        <f t="shared" si="82"/>
        <v>2</v>
      </c>
      <c r="H1325" s="14" t="s">
        <v>17</v>
      </c>
      <c r="I1325" s="14" t="s">
        <v>143</v>
      </c>
      <c r="J1325" s="14">
        <f t="shared" si="83"/>
        <v>3</v>
      </c>
      <c r="K1325" s="9">
        <v>100.70625000000001</v>
      </c>
      <c r="L1325" s="9">
        <v>2</v>
      </c>
      <c r="M1325" s="9">
        <v>5</v>
      </c>
      <c r="N1325" s="9">
        <v>2</v>
      </c>
      <c r="O1325" s="9">
        <v>3</v>
      </c>
    </row>
    <row r="1326" spans="1:15" x14ac:dyDescent="0.3">
      <c r="A1326" s="13">
        <v>100.21499999999999</v>
      </c>
      <c r="B1326" s="17" t="s">
        <v>137</v>
      </c>
      <c r="C1326" s="17">
        <f t="shared" si="80"/>
        <v>2</v>
      </c>
      <c r="D1326" s="14" t="s">
        <v>12</v>
      </c>
      <c r="E1326" s="14">
        <f t="shared" si="81"/>
        <v>5</v>
      </c>
      <c r="F1326" s="14" t="s">
        <v>15</v>
      </c>
      <c r="G1326" s="14">
        <f t="shared" si="82"/>
        <v>2</v>
      </c>
      <c r="H1326" s="14" t="s">
        <v>17</v>
      </c>
      <c r="I1326" s="14" t="s">
        <v>143</v>
      </c>
      <c r="J1326" s="14">
        <f t="shared" si="83"/>
        <v>3</v>
      </c>
      <c r="K1326" s="9">
        <v>100.21499999999999</v>
      </c>
      <c r="L1326" s="9">
        <v>2</v>
      </c>
      <c r="M1326" s="9">
        <v>5</v>
      </c>
      <c r="N1326" s="9">
        <v>2</v>
      </c>
      <c r="O1326" s="9">
        <v>3</v>
      </c>
    </row>
    <row r="1327" spans="1:15" x14ac:dyDescent="0.3">
      <c r="A1327" s="13">
        <v>103.16250000000001</v>
      </c>
      <c r="B1327" s="17" t="s">
        <v>137</v>
      </c>
      <c r="C1327" s="17">
        <f t="shared" si="80"/>
        <v>2</v>
      </c>
      <c r="D1327" s="14" t="s">
        <v>12</v>
      </c>
      <c r="E1327" s="14">
        <f t="shared" si="81"/>
        <v>5</v>
      </c>
      <c r="F1327" s="14" t="s">
        <v>15</v>
      </c>
      <c r="G1327" s="14">
        <f t="shared" si="82"/>
        <v>2</v>
      </c>
      <c r="H1327" s="14" t="s">
        <v>17</v>
      </c>
      <c r="I1327" s="14" t="s">
        <v>143</v>
      </c>
      <c r="J1327" s="14">
        <f t="shared" si="83"/>
        <v>3</v>
      </c>
      <c r="K1327" s="9">
        <v>103.16250000000001</v>
      </c>
      <c r="L1327" s="9">
        <v>2</v>
      </c>
      <c r="M1327" s="9">
        <v>5</v>
      </c>
      <c r="N1327" s="9">
        <v>2</v>
      </c>
      <c r="O1327" s="9">
        <v>3</v>
      </c>
    </row>
    <row r="1328" spans="1:15" x14ac:dyDescent="0.3">
      <c r="A1328" s="13">
        <v>102.9525</v>
      </c>
      <c r="B1328" s="17" t="s">
        <v>10</v>
      </c>
      <c r="C1328" s="17">
        <f t="shared" si="80"/>
        <v>5</v>
      </c>
      <c r="D1328" s="14" t="s">
        <v>12</v>
      </c>
      <c r="E1328" s="14">
        <f t="shared" si="81"/>
        <v>5</v>
      </c>
      <c r="F1328" s="14" t="s">
        <v>15</v>
      </c>
      <c r="G1328" s="14">
        <f t="shared" si="82"/>
        <v>2</v>
      </c>
      <c r="H1328" s="14" t="s">
        <v>17</v>
      </c>
      <c r="I1328" s="14" t="s">
        <v>143</v>
      </c>
      <c r="J1328" s="14">
        <f t="shared" si="83"/>
        <v>3</v>
      </c>
      <c r="K1328" s="9">
        <v>102.9525</v>
      </c>
      <c r="L1328" s="9">
        <v>5</v>
      </c>
      <c r="M1328" s="9">
        <v>5</v>
      </c>
      <c r="N1328" s="9">
        <v>2</v>
      </c>
      <c r="O1328" s="9">
        <v>3</v>
      </c>
    </row>
    <row r="1329" spans="1:15" x14ac:dyDescent="0.3">
      <c r="A1329" s="13">
        <v>107.58374999999999</v>
      </c>
      <c r="B1329" s="17" t="s">
        <v>10</v>
      </c>
      <c r="C1329" s="17">
        <f t="shared" si="80"/>
        <v>5</v>
      </c>
      <c r="D1329" s="14" t="s">
        <v>12</v>
      </c>
      <c r="E1329" s="14">
        <f t="shared" si="81"/>
        <v>5</v>
      </c>
      <c r="F1329" s="14" t="s">
        <v>15</v>
      </c>
      <c r="G1329" s="14">
        <f t="shared" si="82"/>
        <v>2</v>
      </c>
      <c r="H1329" s="14" t="s">
        <v>17</v>
      </c>
      <c r="I1329" s="14" t="s">
        <v>143</v>
      </c>
      <c r="J1329" s="14">
        <f t="shared" si="83"/>
        <v>3</v>
      </c>
      <c r="K1329" s="9">
        <v>107.58374999999999</v>
      </c>
      <c r="L1329" s="9">
        <v>5</v>
      </c>
      <c r="M1329" s="9">
        <v>5</v>
      </c>
      <c r="N1329" s="9">
        <v>2</v>
      </c>
      <c r="O1329" s="9">
        <v>3</v>
      </c>
    </row>
    <row r="1330" spans="1:15" x14ac:dyDescent="0.3">
      <c r="A1330" s="13">
        <v>100.52437499999999</v>
      </c>
      <c r="B1330" s="17" t="s">
        <v>10</v>
      </c>
      <c r="C1330" s="17">
        <f t="shared" si="80"/>
        <v>5</v>
      </c>
      <c r="D1330" s="14" t="s">
        <v>12</v>
      </c>
      <c r="E1330" s="14">
        <f t="shared" si="81"/>
        <v>5</v>
      </c>
      <c r="F1330" s="14" t="s">
        <v>15</v>
      </c>
      <c r="G1330" s="14">
        <f t="shared" si="82"/>
        <v>2</v>
      </c>
      <c r="H1330" s="14" t="s">
        <v>17</v>
      </c>
      <c r="I1330" s="14" t="s">
        <v>143</v>
      </c>
      <c r="J1330" s="14">
        <f t="shared" si="83"/>
        <v>3</v>
      </c>
      <c r="K1330" s="9">
        <v>100.52437499999999</v>
      </c>
      <c r="L1330" s="9">
        <v>5</v>
      </c>
      <c r="M1330" s="9">
        <v>5</v>
      </c>
      <c r="N1330" s="9">
        <v>2</v>
      </c>
      <c r="O1330" s="9">
        <v>3</v>
      </c>
    </row>
    <row r="1331" spans="1:15" x14ac:dyDescent="0.3">
      <c r="A1331" s="13">
        <v>118.88250000000001</v>
      </c>
      <c r="B1331" s="17" t="s">
        <v>10</v>
      </c>
      <c r="C1331" s="17">
        <f t="shared" si="80"/>
        <v>5</v>
      </c>
      <c r="D1331" s="14" t="s">
        <v>12</v>
      </c>
      <c r="E1331" s="14">
        <f t="shared" si="81"/>
        <v>5</v>
      </c>
      <c r="F1331" s="14" t="s">
        <v>15</v>
      </c>
      <c r="G1331" s="14">
        <f t="shared" si="82"/>
        <v>2</v>
      </c>
      <c r="H1331" s="14" t="s">
        <v>17</v>
      </c>
      <c r="I1331" s="14" t="s">
        <v>143</v>
      </c>
      <c r="J1331" s="14">
        <f t="shared" si="83"/>
        <v>3</v>
      </c>
      <c r="K1331" s="9">
        <v>118.88250000000001</v>
      </c>
      <c r="L1331" s="9">
        <v>5</v>
      </c>
      <c r="M1331" s="9">
        <v>5</v>
      </c>
      <c r="N1331" s="9">
        <v>2</v>
      </c>
      <c r="O1331" s="9">
        <v>3</v>
      </c>
    </row>
    <row r="1332" spans="1:15" x14ac:dyDescent="0.3">
      <c r="A1332" s="13">
        <v>122.8125</v>
      </c>
      <c r="B1332" s="17" t="s">
        <v>10</v>
      </c>
      <c r="C1332" s="17">
        <f t="shared" si="80"/>
        <v>5</v>
      </c>
      <c r="D1332" s="14" t="s">
        <v>12</v>
      </c>
      <c r="E1332" s="14">
        <f t="shared" si="81"/>
        <v>5</v>
      </c>
      <c r="F1332" s="14" t="s">
        <v>15</v>
      </c>
      <c r="G1332" s="14">
        <f t="shared" si="82"/>
        <v>2</v>
      </c>
      <c r="H1332" s="14" t="s">
        <v>18</v>
      </c>
      <c r="I1332" s="14" t="s">
        <v>143</v>
      </c>
      <c r="J1332" s="14">
        <f t="shared" si="83"/>
        <v>3</v>
      </c>
      <c r="K1332" s="9">
        <v>122.8125</v>
      </c>
      <c r="L1332" s="9">
        <v>5</v>
      </c>
      <c r="M1332" s="9">
        <v>5</v>
      </c>
      <c r="N1332" s="9">
        <v>2</v>
      </c>
      <c r="O1332" s="9">
        <v>3</v>
      </c>
    </row>
    <row r="1333" spans="1:15" x14ac:dyDescent="0.3">
      <c r="A1333" s="13">
        <v>74.782499999999999</v>
      </c>
      <c r="B1333" s="17" t="s">
        <v>10</v>
      </c>
      <c r="C1333" s="17">
        <f t="shared" si="80"/>
        <v>5</v>
      </c>
      <c r="D1333" s="14" t="s">
        <v>12</v>
      </c>
      <c r="E1333" s="14">
        <f t="shared" si="81"/>
        <v>5</v>
      </c>
      <c r="F1333" s="14" t="s">
        <v>15</v>
      </c>
      <c r="G1333" s="14">
        <f t="shared" si="82"/>
        <v>2</v>
      </c>
      <c r="H1333" s="14" t="s">
        <v>17</v>
      </c>
      <c r="I1333" s="14" t="s">
        <v>143</v>
      </c>
      <c r="J1333" s="14">
        <f t="shared" si="83"/>
        <v>3</v>
      </c>
      <c r="K1333" s="9">
        <v>74.782499999999999</v>
      </c>
      <c r="L1333" s="9">
        <v>5</v>
      </c>
      <c r="M1333" s="9">
        <v>5</v>
      </c>
      <c r="N1333" s="9">
        <v>2</v>
      </c>
      <c r="O1333" s="9">
        <v>3</v>
      </c>
    </row>
    <row r="1334" spans="1:15" x14ac:dyDescent="0.3">
      <c r="A1334" s="13">
        <v>128.21625</v>
      </c>
      <c r="B1334" s="17" t="s">
        <v>10</v>
      </c>
      <c r="C1334" s="17">
        <f t="shared" si="80"/>
        <v>5</v>
      </c>
      <c r="D1334" s="14" t="s">
        <v>12</v>
      </c>
      <c r="E1334" s="14">
        <f t="shared" si="81"/>
        <v>5</v>
      </c>
      <c r="F1334" s="14" t="s">
        <v>15</v>
      </c>
      <c r="G1334" s="14">
        <f t="shared" si="82"/>
        <v>2</v>
      </c>
      <c r="H1334" s="14" t="s">
        <v>18</v>
      </c>
      <c r="I1334" s="14" t="s">
        <v>143</v>
      </c>
      <c r="J1334" s="14">
        <f t="shared" si="83"/>
        <v>3</v>
      </c>
      <c r="K1334" s="9">
        <v>128.21625</v>
      </c>
      <c r="L1334" s="9">
        <v>5</v>
      </c>
      <c r="M1334" s="9">
        <v>5</v>
      </c>
      <c r="N1334" s="9">
        <v>2</v>
      </c>
      <c r="O1334" s="9">
        <v>3</v>
      </c>
    </row>
    <row r="1335" spans="1:15" x14ac:dyDescent="0.3">
      <c r="A1335" s="13">
        <v>77.658749999999998</v>
      </c>
      <c r="B1335" s="17" t="s">
        <v>10</v>
      </c>
      <c r="C1335" s="17">
        <f t="shared" si="80"/>
        <v>5</v>
      </c>
      <c r="D1335" s="14" t="s">
        <v>12</v>
      </c>
      <c r="E1335" s="14">
        <f t="shared" si="81"/>
        <v>5</v>
      </c>
      <c r="F1335" s="14" t="s">
        <v>15</v>
      </c>
      <c r="G1335" s="14">
        <f t="shared" si="82"/>
        <v>2</v>
      </c>
      <c r="H1335" s="14" t="s">
        <v>17</v>
      </c>
      <c r="I1335" s="14" t="s">
        <v>143</v>
      </c>
      <c r="J1335" s="14">
        <f t="shared" si="83"/>
        <v>3</v>
      </c>
      <c r="K1335" s="9">
        <v>77.658749999999998</v>
      </c>
      <c r="L1335" s="9">
        <v>5</v>
      </c>
      <c r="M1335" s="9">
        <v>5</v>
      </c>
      <c r="N1335" s="9">
        <v>2</v>
      </c>
      <c r="O1335" s="9">
        <v>3</v>
      </c>
    </row>
    <row r="1336" spans="1:15" x14ac:dyDescent="0.3">
      <c r="A1336" s="13">
        <v>79.576250000000002</v>
      </c>
      <c r="B1336" s="17" t="s">
        <v>10</v>
      </c>
      <c r="C1336" s="17">
        <f t="shared" si="80"/>
        <v>5</v>
      </c>
      <c r="D1336" s="14" t="s">
        <v>12</v>
      </c>
      <c r="E1336" s="14">
        <f t="shared" si="81"/>
        <v>5</v>
      </c>
      <c r="F1336" s="14" t="s">
        <v>15</v>
      </c>
      <c r="G1336" s="14">
        <f t="shared" si="82"/>
        <v>2</v>
      </c>
      <c r="H1336" s="14" t="s">
        <v>17</v>
      </c>
      <c r="I1336" s="14" t="s">
        <v>143</v>
      </c>
      <c r="J1336" s="14">
        <f t="shared" si="83"/>
        <v>3</v>
      </c>
      <c r="K1336" s="9">
        <v>79.576250000000002</v>
      </c>
      <c r="L1336" s="9">
        <v>5</v>
      </c>
      <c r="M1336" s="9">
        <v>5</v>
      </c>
      <c r="N1336" s="9">
        <v>2</v>
      </c>
      <c r="O1336" s="9">
        <v>3</v>
      </c>
    </row>
    <row r="1337" spans="1:15" x14ac:dyDescent="0.3">
      <c r="A1337" s="13">
        <v>125.26875000000001</v>
      </c>
      <c r="B1337" s="17" t="s">
        <v>10</v>
      </c>
      <c r="C1337" s="17">
        <f t="shared" si="80"/>
        <v>5</v>
      </c>
      <c r="D1337" s="14" t="s">
        <v>12</v>
      </c>
      <c r="E1337" s="14">
        <f t="shared" si="81"/>
        <v>5</v>
      </c>
      <c r="F1337" s="14" t="s">
        <v>15</v>
      </c>
      <c r="G1337" s="14">
        <f t="shared" si="82"/>
        <v>2</v>
      </c>
      <c r="H1337" s="14" t="s">
        <v>18</v>
      </c>
      <c r="I1337" s="14" t="s">
        <v>143</v>
      </c>
      <c r="J1337" s="14">
        <f t="shared" si="83"/>
        <v>3</v>
      </c>
      <c r="K1337" s="9">
        <v>125.26875000000001</v>
      </c>
      <c r="L1337" s="9">
        <v>5</v>
      </c>
      <c r="M1337" s="9">
        <v>5</v>
      </c>
      <c r="N1337" s="9">
        <v>2</v>
      </c>
      <c r="O1337" s="9">
        <v>3</v>
      </c>
    </row>
    <row r="1338" spans="1:15" x14ac:dyDescent="0.3">
      <c r="A1338" s="13">
        <v>109.54875000000001</v>
      </c>
      <c r="B1338" s="17" t="s">
        <v>10</v>
      </c>
      <c r="C1338" s="17">
        <f t="shared" si="80"/>
        <v>5</v>
      </c>
      <c r="D1338" s="14" t="s">
        <v>12</v>
      </c>
      <c r="E1338" s="14">
        <f t="shared" si="81"/>
        <v>5</v>
      </c>
      <c r="F1338" s="14" t="s">
        <v>15</v>
      </c>
      <c r="G1338" s="14">
        <f t="shared" si="82"/>
        <v>2</v>
      </c>
      <c r="H1338" s="14" t="s">
        <v>17</v>
      </c>
      <c r="I1338" s="14" t="s">
        <v>143</v>
      </c>
      <c r="J1338" s="14">
        <f t="shared" si="83"/>
        <v>3</v>
      </c>
      <c r="K1338" s="9">
        <v>109.54875000000001</v>
      </c>
      <c r="L1338" s="9">
        <v>5</v>
      </c>
      <c r="M1338" s="9">
        <v>5</v>
      </c>
      <c r="N1338" s="9">
        <v>2</v>
      </c>
      <c r="O1338" s="9">
        <v>3</v>
      </c>
    </row>
    <row r="1339" spans="1:15" x14ac:dyDescent="0.3">
      <c r="A1339" s="13">
        <v>97.125</v>
      </c>
      <c r="B1339" s="17" t="s">
        <v>10</v>
      </c>
      <c r="C1339" s="17">
        <f t="shared" si="80"/>
        <v>5</v>
      </c>
      <c r="D1339" s="14" t="s">
        <v>12</v>
      </c>
      <c r="E1339" s="14">
        <f t="shared" si="81"/>
        <v>5</v>
      </c>
      <c r="F1339" s="14" t="s">
        <v>15</v>
      </c>
      <c r="G1339" s="14">
        <f t="shared" si="82"/>
        <v>2</v>
      </c>
      <c r="H1339" s="14" t="s">
        <v>17</v>
      </c>
      <c r="I1339" s="14" t="s">
        <v>143</v>
      </c>
      <c r="J1339" s="14">
        <f t="shared" si="83"/>
        <v>3</v>
      </c>
      <c r="K1339" s="9">
        <v>97.125</v>
      </c>
      <c r="L1339" s="9">
        <v>5</v>
      </c>
      <c r="M1339" s="9">
        <v>5</v>
      </c>
      <c r="N1339" s="9">
        <v>2</v>
      </c>
      <c r="O1339" s="9">
        <v>3</v>
      </c>
    </row>
    <row r="1340" spans="1:15" x14ac:dyDescent="0.3">
      <c r="A1340" s="13">
        <v>101.01</v>
      </c>
      <c r="B1340" s="17" t="s">
        <v>10</v>
      </c>
      <c r="C1340" s="17">
        <f t="shared" si="80"/>
        <v>5</v>
      </c>
      <c r="D1340" s="14" t="s">
        <v>12</v>
      </c>
      <c r="E1340" s="14">
        <f t="shared" si="81"/>
        <v>5</v>
      </c>
      <c r="F1340" s="14" t="s">
        <v>15</v>
      </c>
      <c r="G1340" s="14">
        <f t="shared" si="82"/>
        <v>2</v>
      </c>
      <c r="H1340" s="14" t="s">
        <v>17</v>
      </c>
      <c r="I1340" s="14" t="s">
        <v>143</v>
      </c>
      <c r="J1340" s="14">
        <f t="shared" si="83"/>
        <v>3</v>
      </c>
      <c r="K1340" s="9">
        <v>101.01</v>
      </c>
      <c r="L1340" s="9">
        <v>5</v>
      </c>
      <c r="M1340" s="9">
        <v>5</v>
      </c>
      <c r="N1340" s="9">
        <v>2</v>
      </c>
      <c r="O1340" s="9">
        <v>3</v>
      </c>
    </row>
    <row r="1341" spans="1:15" x14ac:dyDescent="0.3">
      <c r="A1341" s="13">
        <v>106.60125000000001</v>
      </c>
      <c r="B1341" s="17" t="s">
        <v>10</v>
      </c>
      <c r="C1341" s="17">
        <f t="shared" si="80"/>
        <v>5</v>
      </c>
      <c r="D1341" s="14" t="s">
        <v>12</v>
      </c>
      <c r="E1341" s="14">
        <f t="shared" si="81"/>
        <v>5</v>
      </c>
      <c r="F1341" s="14" t="s">
        <v>15</v>
      </c>
      <c r="G1341" s="14">
        <f t="shared" si="82"/>
        <v>2</v>
      </c>
      <c r="H1341" s="14" t="s">
        <v>17</v>
      </c>
      <c r="I1341" s="14" t="s">
        <v>143</v>
      </c>
      <c r="J1341" s="14">
        <f t="shared" si="83"/>
        <v>3</v>
      </c>
      <c r="K1341" s="9">
        <v>106.60125000000001</v>
      </c>
      <c r="L1341" s="9">
        <v>5</v>
      </c>
      <c r="M1341" s="9">
        <v>5</v>
      </c>
      <c r="N1341" s="9">
        <v>2</v>
      </c>
      <c r="O1341" s="9">
        <v>3</v>
      </c>
    </row>
    <row r="1342" spans="1:15" x14ac:dyDescent="0.3">
      <c r="A1342" s="13">
        <v>95.18249999999999</v>
      </c>
      <c r="B1342" s="17" t="s">
        <v>10</v>
      </c>
      <c r="C1342" s="17">
        <f t="shared" si="80"/>
        <v>5</v>
      </c>
      <c r="D1342" s="14" t="s">
        <v>12</v>
      </c>
      <c r="E1342" s="14">
        <f t="shared" si="81"/>
        <v>5</v>
      </c>
      <c r="F1342" s="14" t="s">
        <v>15</v>
      </c>
      <c r="G1342" s="14">
        <f t="shared" si="82"/>
        <v>2</v>
      </c>
      <c r="H1342" s="14" t="s">
        <v>17</v>
      </c>
      <c r="I1342" s="14" t="s">
        <v>143</v>
      </c>
      <c r="J1342" s="14">
        <f t="shared" si="83"/>
        <v>3</v>
      </c>
      <c r="K1342" s="9">
        <v>95.18249999999999</v>
      </c>
      <c r="L1342" s="9">
        <v>5</v>
      </c>
      <c r="M1342" s="9">
        <v>5</v>
      </c>
      <c r="N1342" s="9">
        <v>2</v>
      </c>
      <c r="O1342" s="9">
        <v>3</v>
      </c>
    </row>
    <row r="1343" spans="1:15" x14ac:dyDescent="0.3">
      <c r="A1343" s="13">
        <v>105.86624999999999</v>
      </c>
      <c r="B1343" s="17" t="s">
        <v>10</v>
      </c>
      <c r="C1343" s="17">
        <f t="shared" si="80"/>
        <v>5</v>
      </c>
      <c r="D1343" s="14" t="s">
        <v>12</v>
      </c>
      <c r="E1343" s="14">
        <f t="shared" si="81"/>
        <v>5</v>
      </c>
      <c r="F1343" s="14" t="s">
        <v>15</v>
      </c>
      <c r="G1343" s="14">
        <f t="shared" si="82"/>
        <v>2</v>
      </c>
      <c r="H1343" s="14" t="s">
        <v>17</v>
      </c>
      <c r="I1343" s="14" t="s">
        <v>143</v>
      </c>
      <c r="J1343" s="14">
        <f t="shared" si="83"/>
        <v>3</v>
      </c>
      <c r="K1343" s="9">
        <v>105.86624999999999</v>
      </c>
      <c r="L1343" s="9">
        <v>5</v>
      </c>
      <c r="M1343" s="9">
        <v>5</v>
      </c>
      <c r="N1343" s="9">
        <v>2</v>
      </c>
      <c r="O1343" s="9">
        <v>3</v>
      </c>
    </row>
    <row r="1344" spans="1:15" x14ac:dyDescent="0.3">
      <c r="A1344" s="13">
        <v>103.16250000000001</v>
      </c>
      <c r="B1344" s="17" t="s">
        <v>10</v>
      </c>
      <c r="C1344" s="17">
        <f t="shared" si="80"/>
        <v>5</v>
      </c>
      <c r="D1344" s="14" t="s">
        <v>12</v>
      </c>
      <c r="E1344" s="14">
        <f t="shared" si="81"/>
        <v>5</v>
      </c>
      <c r="F1344" s="14" t="s">
        <v>15</v>
      </c>
      <c r="G1344" s="14">
        <f t="shared" si="82"/>
        <v>2</v>
      </c>
      <c r="H1344" s="14" t="s">
        <v>17</v>
      </c>
      <c r="I1344" s="14" t="s">
        <v>143</v>
      </c>
      <c r="J1344" s="14">
        <f t="shared" si="83"/>
        <v>3</v>
      </c>
      <c r="K1344" s="9">
        <v>103.16250000000001</v>
      </c>
      <c r="L1344" s="9">
        <v>5</v>
      </c>
      <c r="M1344" s="9">
        <v>5</v>
      </c>
      <c r="N1344" s="9">
        <v>2</v>
      </c>
      <c r="O1344" s="9">
        <v>3</v>
      </c>
    </row>
    <row r="1345" spans="1:15" x14ac:dyDescent="0.3">
      <c r="A1345" s="13">
        <v>94.211249999999993</v>
      </c>
      <c r="B1345" s="17" t="s">
        <v>10</v>
      </c>
      <c r="C1345" s="17">
        <f t="shared" si="80"/>
        <v>5</v>
      </c>
      <c r="D1345" s="14" t="s">
        <v>12</v>
      </c>
      <c r="E1345" s="14">
        <f t="shared" si="81"/>
        <v>5</v>
      </c>
      <c r="F1345" s="14" t="s">
        <v>15</v>
      </c>
      <c r="G1345" s="14">
        <f t="shared" si="82"/>
        <v>2</v>
      </c>
      <c r="H1345" s="14" t="s">
        <v>17</v>
      </c>
      <c r="I1345" s="14" t="s">
        <v>143</v>
      </c>
      <c r="J1345" s="14">
        <f t="shared" si="83"/>
        <v>3</v>
      </c>
      <c r="K1345" s="9">
        <v>94.211249999999993</v>
      </c>
      <c r="L1345" s="9">
        <v>5</v>
      </c>
      <c r="M1345" s="9">
        <v>5</v>
      </c>
      <c r="N1345" s="9">
        <v>2</v>
      </c>
      <c r="O1345" s="9">
        <v>3</v>
      </c>
    </row>
    <row r="1346" spans="1:15" x14ac:dyDescent="0.3">
      <c r="A1346" s="13">
        <v>95.91749999999999</v>
      </c>
      <c r="B1346" s="17" t="s">
        <v>10</v>
      </c>
      <c r="C1346" s="17">
        <f t="shared" si="80"/>
        <v>5</v>
      </c>
      <c r="D1346" s="14" t="s">
        <v>12</v>
      </c>
      <c r="E1346" s="14">
        <f t="shared" si="81"/>
        <v>5</v>
      </c>
      <c r="F1346" s="14" t="s">
        <v>15</v>
      </c>
      <c r="G1346" s="14">
        <f t="shared" si="82"/>
        <v>2</v>
      </c>
      <c r="H1346" s="14" t="s">
        <v>17</v>
      </c>
      <c r="I1346" s="14" t="s">
        <v>143</v>
      </c>
      <c r="J1346" s="14">
        <f t="shared" si="83"/>
        <v>3</v>
      </c>
      <c r="K1346" s="9">
        <v>95.91749999999999</v>
      </c>
      <c r="L1346" s="9">
        <v>5</v>
      </c>
      <c r="M1346" s="9">
        <v>5</v>
      </c>
      <c r="N1346" s="9">
        <v>2</v>
      </c>
      <c r="O1346" s="9">
        <v>3</v>
      </c>
    </row>
    <row r="1347" spans="1:15" x14ac:dyDescent="0.3">
      <c r="A1347" s="13">
        <v>93.337499999999991</v>
      </c>
      <c r="B1347" s="17" t="s">
        <v>10</v>
      </c>
      <c r="C1347" s="17">
        <f t="shared" ref="C1347:C1410" si="84">IF(B1347="Morning",1,IF(B1347="Afternoon",2,IF(B1347="Evening",3,IF(B1347="late Evening",4,IF(B1347="Break",5)))))</f>
        <v>5</v>
      </c>
      <c r="D1347" s="14" t="s">
        <v>12</v>
      </c>
      <c r="E1347" s="14">
        <f t="shared" ref="E1347:E1410" si="85">IF(D1347="Greetings",1,IF(D1347="Break",2,IF(D1347="Closing",3,IF(D1347="demonstration",4,IF(D1347="Hands on",5,IF(D1347="Introduction",6,IF(D1347="Lecture",7,IF(D1347="No Activity",8,IF(D1347="Peer Learning",9)))))))))</f>
        <v>5</v>
      </c>
      <c r="F1347" s="14" t="s">
        <v>15</v>
      </c>
      <c r="G1347" s="14">
        <f t="shared" ref="G1347:G1410" si="86">IF(F1347="On Campus",1,IF(F1347="Off Campus",2))</f>
        <v>2</v>
      </c>
      <c r="H1347" s="14" t="s">
        <v>17</v>
      </c>
      <c r="I1347" s="14" t="s">
        <v>143</v>
      </c>
      <c r="J1347" s="14">
        <f t="shared" ref="J1347:J1410" si="87">IF(I1347="Tools_Digital Drawing",1,IF(I1347="Spatial Design",2,IF(I1347="Technical Contexts",3)))</f>
        <v>3</v>
      </c>
      <c r="K1347" s="9">
        <v>93.337499999999991</v>
      </c>
      <c r="L1347" s="9">
        <v>5</v>
      </c>
      <c r="M1347" s="9">
        <v>5</v>
      </c>
      <c r="N1347" s="9">
        <v>2</v>
      </c>
      <c r="O1347" s="9">
        <v>3</v>
      </c>
    </row>
    <row r="1348" spans="1:15" x14ac:dyDescent="0.3">
      <c r="A1348" s="13">
        <v>90.881250000000009</v>
      </c>
      <c r="B1348" s="17" t="s">
        <v>10</v>
      </c>
      <c r="C1348" s="17">
        <f t="shared" si="84"/>
        <v>5</v>
      </c>
      <c r="D1348" s="14" t="s">
        <v>12</v>
      </c>
      <c r="E1348" s="14">
        <f t="shared" si="85"/>
        <v>5</v>
      </c>
      <c r="F1348" s="14" t="s">
        <v>15</v>
      </c>
      <c r="G1348" s="14">
        <f t="shared" si="86"/>
        <v>2</v>
      </c>
      <c r="H1348" s="14" t="s">
        <v>17</v>
      </c>
      <c r="I1348" s="14" t="s">
        <v>143</v>
      </c>
      <c r="J1348" s="14">
        <f t="shared" si="87"/>
        <v>3</v>
      </c>
      <c r="K1348" s="9">
        <v>90.881250000000009</v>
      </c>
      <c r="L1348" s="9">
        <v>5</v>
      </c>
      <c r="M1348" s="9">
        <v>5</v>
      </c>
      <c r="N1348" s="9">
        <v>2</v>
      </c>
      <c r="O1348" s="9">
        <v>3</v>
      </c>
    </row>
    <row r="1349" spans="1:15" x14ac:dyDescent="0.3">
      <c r="A1349" s="13">
        <v>85.47</v>
      </c>
      <c r="B1349" s="17" t="s">
        <v>10</v>
      </c>
      <c r="C1349" s="17">
        <f t="shared" si="84"/>
        <v>5</v>
      </c>
      <c r="D1349" s="14" t="s">
        <v>12</v>
      </c>
      <c r="E1349" s="14">
        <f t="shared" si="85"/>
        <v>5</v>
      </c>
      <c r="F1349" s="14" t="s">
        <v>15</v>
      </c>
      <c r="G1349" s="14">
        <f t="shared" si="86"/>
        <v>2</v>
      </c>
      <c r="H1349" s="14" t="s">
        <v>17</v>
      </c>
      <c r="I1349" s="14" t="s">
        <v>143</v>
      </c>
      <c r="J1349" s="14">
        <f t="shared" si="87"/>
        <v>3</v>
      </c>
      <c r="K1349" s="9">
        <v>85.47</v>
      </c>
      <c r="L1349" s="9">
        <v>5</v>
      </c>
      <c r="M1349" s="9">
        <v>5</v>
      </c>
      <c r="N1349" s="9">
        <v>2</v>
      </c>
      <c r="O1349" s="9">
        <v>3</v>
      </c>
    </row>
    <row r="1350" spans="1:15" x14ac:dyDescent="0.3">
      <c r="A1350" s="13">
        <v>97.125</v>
      </c>
      <c r="B1350" s="17" t="s">
        <v>10</v>
      </c>
      <c r="C1350" s="17">
        <f t="shared" si="84"/>
        <v>5</v>
      </c>
      <c r="D1350" s="14" t="s">
        <v>12</v>
      </c>
      <c r="E1350" s="14">
        <f t="shared" si="85"/>
        <v>5</v>
      </c>
      <c r="F1350" s="14" t="s">
        <v>15</v>
      </c>
      <c r="G1350" s="14">
        <f t="shared" si="86"/>
        <v>2</v>
      </c>
      <c r="H1350" s="14" t="s">
        <v>17</v>
      </c>
      <c r="I1350" s="14" t="s">
        <v>143</v>
      </c>
      <c r="J1350" s="14">
        <f t="shared" si="87"/>
        <v>3</v>
      </c>
      <c r="K1350" s="9">
        <v>97.125</v>
      </c>
      <c r="L1350" s="9">
        <v>5</v>
      </c>
      <c r="M1350" s="9">
        <v>5</v>
      </c>
      <c r="N1350" s="9">
        <v>2</v>
      </c>
      <c r="O1350" s="9">
        <v>3</v>
      </c>
    </row>
    <row r="1351" spans="1:15" x14ac:dyDescent="0.3">
      <c r="A1351" s="13">
        <v>77.658749999999998</v>
      </c>
      <c r="B1351" s="17" t="s">
        <v>10</v>
      </c>
      <c r="C1351" s="17">
        <f t="shared" si="84"/>
        <v>5</v>
      </c>
      <c r="D1351" s="14" t="s">
        <v>12</v>
      </c>
      <c r="E1351" s="14">
        <f t="shared" si="85"/>
        <v>5</v>
      </c>
      <c r="F1351" s="14" t="s">
        <v>15</v>
      </c>
      <c r="G1351" s="14">
        <f t="shared" si="86"/>
        <v>2</v>
      </c>
      <c r="H1351" s="14" t="s">
        <v>17</v>
      </c>
      <c r="I1351" s="14" t="s">
        <v>143</v>
      </c>
      <c r="J1351" s="14">
        <f t="shared" si="87"/>
        <v>3</v>
      </c>
      <c r="K1351" s="9">
        <v>77.658749999999998</v>
      </c>
      <c r="L1351" s="9">
        <v>5</v>
      </c>
      <c r="M1351" s="9">
        <v>5</v>
      </c>
      <c r="N1351" s="9">
        <v>2</v>
      </c>
      <c r="O1351" s="9">
        <v>3</v>
      </c>
    </row>
    <row r="1352" spans="1:15" x14ac:dyDescent="0.3">
      <c r="A1352" s="13">
        <v>79.642500000000013</v>
      </c>
      <c r="B1352" s="17" t="s">
        <v>10</v>
      </c>
      <c r="C1352" s="17">
        <f t="shared" si="84"/>
        <v>5</v>
      </c>
      <c r="D1352" s="14" t="s">
        <v>12</v>
      </c>
      <c r="E1352" s="14">
        <f t="shared" si="85"/>
        <v>5</v>
      </c>
      <c r="F1352" s="14" t="s">
        <v>15</v>
      </c>
      <c r="G1352" s="14">
        <f t="shared" si="86"/>
        <v>2</v>
      </c>
      <c r="H1352" s="14" t="s">
        <v>17</v>
      </c>
      <c r="I1352" s="14" t="s">
        <v>143</v>
      </c>
      <c r="J1352" s="14">
        <f t="shared" si="87"/>
        <v>3</v>
      </c>
      <c r="K1352" s="9">
        <v>79.642500000000013</v>
      </c>
      <c r="L1352" s="9">
        <v>5</v>
      </c>
      <c r="M1352" s="9">
        <v>5</v>
      </c>
      <c r="N1352" s="9">
        <v>2</v>
      </c>
      <c r="O1352" s="9">
        <v>3</v>
      </c>
    </row>
    <row r="1353" spans="1:15" x14ac:dyDescent="0.3">
      <c r="A1353" s="13">
        <v>89.898750000000007</v>
      </c>
      <c r="B1353" s="17" t="s">
        <v>10</v>
      </c>
      <c r="C1353" s="17">
        <f t="shared" si="84"/>
        <v>5</v>
      </c>
      <c r="D1353" s="14" t="s">
        <v>12</v>
      </c>
      <c r="E1353" s="14">
        <f t="shared" si="85"/>
        <v>5</v>
      </c>
      <c r="F1353" s="14" t="s">
        <v>15</v>
      </c>
      <c r="G1353" s="14">
        <f t="shared" si="86"/>
        <v>2</v>
      </c>
      <c r="H1353" s="14" t="s">
        <v>17</v>
      </c>
      <c r="I1353" s="14" t="s">
        <v>143</v>
      </c>
      <c r="J1353" s="14">
        <f t="shared" si="87"/>
        <v>3</v>
      </c>
      <c r="K1353" s="9">
        <v>89.898750000000007</v>
      </c>
      <c r="L1353" s="9">
        <v>5</v>
      </c>
      <c r="M1353" s="9">
        <v>5</v>
      </c>
      <c r="N1353" s="9">
        <v>2</v>
      </c>
      <c r="O1353" s="9">
        <v>3</v>
      </c>
    </row>
    <row r="1354" spans="1:15" x14ac:dyDescent="0.3">
      <c r="A1354" s="13">
        <v>92.981249999999989</v>
      </c>
      <c r="B1354" s="17" t="s">
        <v>10</v>
      </c>
      <c r="C1354" s="17">
        <f t="shared" si="84"/>
        <v>5</v>
      </c>
      <c r="D1354" s="14" t="s">
        <v>12</v>
      </c>
      <c r="E1354" s="14">
        <f t="shared" si="85"/>
        <v>5</v>
      </c>
      <c r="F1354" s="14" t="s">
        <v>15</v>
      </c>
      <c r="G1354" s="14">
        <f t="shared" si="86"/>
        <v>2</v>
      </c>
      <c r="H1354" s="14" t="s">
        <v>17</v>
      </c>
      <c r="I1354" s="14" t="s">
        <v>143</v>
      </c>
      <c r="J1354" s="14">
        <f t="shared" si="87"/>
        <v>3</v>
      </c>
      <c r="K1354" s="9">
        <v>92.981249999999989</v>
      </c>
      <c r="L1354" s="9">
        <v>5</v>
      </c>
      <c r="M1354" s="9">
        <v>5</v>
      </c>
      <c r="N1354" s="9">
        <v>2</v>
      </c>
      <c r="O1354" s="9">
        <v>3</v>
      </c>
    </row>
    <row r="1355" spans="1:15" x14ac:dyDescent="0.3">
      <c r="A1355" s="13">
        <v>78.671250000000001</v>
      </c>
      <c r="B1355" s="17" t="s">
        <v>10</v>
      </c>
      <c r="C1355" s="17">
        <f t="shared" si="84"/>
        <v>5</v>
      </c>
      <c r="D1355" s="14" t="s">
        <v>12</v>
      </c>
      <c r="E1355" s="14">
        <f t="shared" si="85"/>
        <v>5</v>
      </c>
      <c r="F1355" s="14" t="s">
        <v>15</v>
      </c>
      <c r="G1355" s="14">
        <f t="shared" si="86"/>
        <v>2</v>
      </c>
      <c r="H1355" s="14" t="s">
        <v>17</v>
      </c>
      <c r="I1355" s="14" t="s">
        <v>143</v>
      </c>
      <c r="J1355" s="14">
        <f t="shared" si="87"/>
        <v>3</v>
      </c>
      <c r="K1355" s="9">
        <v>78.671250000000001</v>
      </c>
      <c r="L1355" s="9">
        <v>5</v>
      </c>
      <c r="M1355" s="9">
        <v>5</v>
      </c>
      <c r="N1355" s="9">
        <v>2</v>
      </c>
      <c r="O1355" s="9">
        <v>3</v>
      </c>
    </row>
    <row r="1356" spans="1:15" x14ac:dyDescent="0.3">
      <c r="A1356" s="13">
        <v>85.96875</v>
      </c>
      <c r="B1356" s="17" t="s">
        <v>10</v>
      </c>
      <c r="C1356" s="17">
        <f t="shared" si="84"/>
        <v>5</v>
      </c>
      <c r="D1356" s="14" t="s">
        <v>12</v>
      </c>
      <c r="E1356" s="14">
        <f t="shared" si="85"/>
        <v>5</v>
      </c>
      <c r="F1356" s="14" t="s">
        <v>15</v>
      </c>
      <c r="G1356" s="14">
        <f t="shared" si="86"/>
        <v>2</v>
      </c>
      <c r="H1356" s="14" t="s">
        <v>17</v>
      </c>
      <c r="I1356" s="14" t="s">
        <v>143</v>
      </c>
      <c r="J1356" s="14">
        <f t="shared" si="87"/>
        <v>3</v>
      </c>
      <c r="K1356" s="9">
        <v>85.96875</v>
      </c>
      <c r="L1356" s="9">
        <v>5</v>
      </c>
      <c r="M1356" s="9">
        <v>5</v>
      </c>
      <c r="N1356" s="9">
        <v>2</v>
      </c>
      <c r="O1356" s="9">
        <v>3</v>
      </c>
    </row>
    <row r="1357" spans="1:15" x14ac:dyDescent="0.3">
      <c r="A1357" s="13">
        <v>88.916250000000019</v>
      </c>
      <c r="B1357" s="17" t="s">
        <v>10</v>
      </c>
      <c r="C1357" s="17">
        <f t="shared" si="84"/>
        <v>5</v>
      </c>
      <c r="D1357" s="14" t="s">
        <v>12</v>
      </c>
      <c r="E1357" s="14">
        <f t="shared" si="85"/>
        <v>5</v>
      </c>
      <c r="F1357" s="14" t="s">
        <v>15</v>
      </c>
      <c r="G1357" s="14">
        <f t="shared" si="86"/>
        <v>2</v>
      </c>
      <c r="H1357" s="14" t="s">
        <v>17</v>
      </c>
      <c r="I1357" s="14" t="s">
        <v>143</v>
      </c>
      <c r="J1357" s="14">
        <f t="shared" si="87"/>
        <v>3</v>
      </c>
      <c r="K1357" s="9">
        <v>88.916250000000019</v>
      </c>
      <c r="L1357" s="9">
        <v>5</v>
      </c>
      <c r="M1357" s="9">
        <v>5</v>
      </c>
      <c r="N1357" s="9">
        <v>2</v>
      </c>
      <c r="O1357" s="9">
        <v>3</v>
      </c>
    </row>
    <row r="1358" spans="1:15" x14ac:dyDescent="0.3">
      <c r="A1358" s="13">
        <v>95.793750000000017</v>
      </c>
      <c r="B1358" s="17" t="s">
        <v>10</v>
      </c>
      <c r="C1358" s="17">
        <f t="shared" si="84"/>
        <v>5</v>
      </c>
      <c r="D1358" s="14" t="s">
        <v>12</v>
      </c>
      <c r="E1358" s="14">
        <f t="shared" si="85"/>
        <v>5</v>
      </c>
      <c r="F1358" s="14" t="s">
        <v>15</v>
      </c>
      <c r="G1358" s="14">
        <f t="shared" si="86"/>
        <v>2</v>
      </c>
      <c r="H1358" s="14" t="s">
        <v>17</v>
      </c>
      <c r="I1358" s="14" t="s">
        <v>143</v>
      </c>
      <c r="J1358" s="14">
        <f t="shared" si="87"/>
        <v>3</v>
      </c>
      <c r="K1358" s="9">
        <v>95.793750000000017</v>
      </c>
      <c r="L1358" s="9">
        <v>5</v>
      </c>
      <c r="M1358" s="9">
        <v>5</v>
      </c>
      <c r="N1358" s="9">
        <v>2</v>
      </c>
      <c r="O1358" s="9">
        <v>3</v>
      </c>
    </row>
    <row r="1359" spans="1:15" x14ac:dyDescent="0.3">
      <c r="A1359" s="13">
        <v>67.112499999999997</v>
      </c>
      <c r="B1359" s="17" t="s">
        <v>10</v>
      </c>
      <c r="C1359" s="17">
        <f t="shared" si="84"/>
        <v>5</v>
      </c>
      <c r="D1359" s="14" t="s">
        <v>12</v>
      </c>
      <c r="E1359" s="14">
        <f t="shared" si="85"/>
        <v>5</v>
      </c>
      <c r="F1359" s="14" t="s">
        <v>15</v>
      </c>
      <c r="G1359" s="14">
        <f t="shared" si="86"/>
        <v>2</v>
      </c>
      <c r="H1359" s="14" t="s">
        <v>17</v>
      </c>
      <c r="I1359" s="14" t="s">
        <v>143</v>
      </c>
      <c r="J1359" s="14">
        <f t="shared" si="87"/>
        <v>3</v>
      </c>
      <c r="K1359" s="9">
        <v>67.112499999999997</v>
      </c>
      <c r="L1359" s="9">
        <v>5</v>
      </c>
      <c r="M1359" s="9">
        <v>5</v>
      </c>
      <c r="N1359" s="9">
        <v>2</v>
      </c>
      <c r="O1359" s="9">
        <v>3</v>
      </c>
    </row>
    <row r="1360" spans="1:15" x14ac:dyDescent="0.3">
      <c r="A1360" s="13">
        <v>92.355000000000004</v>
      </c>
      <c r="B1360" s="17" t="s">
        <v>10</v>
      </c>
      <c r="C1360" s="17">
        <f t="shared" si="84"/>
        <v>5</v>
      </c>
      <c r="D1360" s="14" t="s">
        <v>12</v>
      </c>
      <c r="E1360" s="14">
        <f t="shared" si="85"/>
        <v>5</v>
      </c>
      <c r="F1360" s="14" t="s">
        <v>15</v>
      </c>
      <c r="G1360" s="14">
        <f t="shared" si="86"/>
        <v>2</v>
      </c>
      <c r="H1360" s="14" t="s">
        <v>17</v>
      </c>
      <c r="I1360" s="14" t="s">
        <v>143</v>
      </c>
      <c r="J1360" s="14">
        <f t="shared" si="87"/>
        <v>3</v>
      </c>
      <c r="K1360" s="9">
        <v>92.355000000000004</v>
      </c>
      <c r="L1360" s="9">
        <v>5</v>
      </c>
      <c r="M1360" s="9">
        <v>5</v>
      </c>
      <c r="N1360" s="9">
        <v>2</v>
      </c>
      <c r="O1360" s="9">
        <v>3</v>
      </c>
    </row>
    <row r="1361" spans="1:15" x14ac:dyDescent="0.3">
      <c r="A1361" s="13">
        <v>80.613749999999996</v>
      </c>
      <c r="B1361" s="17" t="s">
        <v>10</v>
      </c>
      <c r="C1361" s="17">
        <f t="shared" si="84"/>
        <v>5</v>
      </c>
      <c r="D1361" s="14" t="s">
        <v>12</v>
      </c>
      <c r="E1361" s="14">
        <f t="shared" si="85"/>
        <v>5</v>
      </c>
      <c r="F1361" s="14" t="s">
        <v>15</v>
      </c>
      <c r="G1361" s="14">
        <f t="shared" si="86"/>
        <v>2</v>
      </c>
      <c r="H1361" s="14" t="s">
        <v>17</v>
      </c>
      <c r="I1361" s="14" t="s">
        <v>143</v>
      </c>
      <c r="J1361" s="14">
        <f t="shared" si="87"/>
        <v>3</v>
      </c>
      <c r="K1361" s="9">
        <v>80.613749999999996</v>
      </c>
      <c r="L1361" s="9">
        <v>5</v>
      </c>
      <c r="M1361" s="9">
        <v>5</v>
      </c>
      <c r="N1361" s="9">
        <v>2</v>
      </c>
      <c r="O1361" s="9">
        <v>3</v>
      </c>
    </row>
    <row r="1362" spans="1:15" x14ac:dyDescent="0.3">
      <c r="A1362" s="13">
        <v>87.108750000000015</v>
      </c>
      <c r="B1362" s="17" t="s">
        <v>10</v>
      </c>
      <c r="C1362" s="17">
        <f t="shared" si="84"/>
        <v>5</v>
      </c>
      <c r="D1362" s="14" t="s">
        <v>12</v>
      </c>
      <c r="E1362" s="14">
        <f t="shared" si="85"/>
        <v>5</v>
      </c>
      <c r="F1362" s="14" t="s">
        <v>15</v>
      </c>
      <c r="G1362" s="14">
        <f t="shared" si="86"/>
        <v>2</v>
      </c>
      <c r="H1362" s="14" t="s">
        <v>17</v>
      </c>
      <c r="I1362" s="14" t="s">
        <v>143</v>
      </c>
      <c r="J1362" s="14">
        <f t="shared" si="87"/>
        <v>3</v>
      </c>
      <c r="K1362" s="9">
        <v>87.108750000000015</v>
      </c>
      <c r="L1362" s="9">
        <v>5</v>
      </c>
      <c r="M1362" s="9">
        <v>5</v>
      </c>
      <c r="N1362" s="9">
        <v>2</v>
      </c>
      <c r="O1362" s="9">
        <v>3</v>
      </c>
    </row>
    <row r="1363" spans="1:15" x14ac:dyDescent="0.3">
      <c r="A1363" s="13">
        <v>84.495000000000005</v>
      </c>
      <c r="B1363" s="17" t="s">
        <v>10</v>
      </c>
      <c r="C1363" s="17">
        <f t="shared" si="84"/>
        <v>5</v>
      </c>
      <c r="D1363" s="14" t="s">
        <v>12</v>
      </c>
      <c r="E1363" s="14">
        <f t="shared" si="85"/>
        <v>5</v>
      </c>
      <c r="F1363" s="14" t="s">
        <v>15</v>
      </c>
      <c r="G1363" s="14">
        <f t="shared" si="86"/>
        <v>2</v>
      </c>
      <c r="H1363" s="14" t="s">
        <v>17</v>
      </c>
      <c r="I1363" s="14" t="s">
        <v>143</v>
      </c>
      <c r="J1363" s="14">
        <f t="shared" si="87"/>
        <v>3</v>
      </c>
      <c r="K1363" s="9">
        <v>84.495000000000005</v>
      </c>
      <c r="L1363" s="9">
        <v>5</v>
      </c>
      <c r="M1363" s="9">
        <v>5</v>
      </c>
      <c r="N1363" s="9">
        <v>2</v>
      </c>
      <c r="O1363" s="9">
        <v>3</v>
      </c>
    </row>
    <row r="1364" spans="1:15" x14ac:dyDescent="0.3">
      <c r="A1364" s="13">
        <v>84.495000000000005</v>
      </c>
      <c r="B1364" s="17" t="s">
        <v>10</v>
      </c>
      <c r="C1364" s="17">
        <f t="shared" si="84"/>
        <v>5</v>
      </c>
      <c r="D1364" s="14" t="s">
        <v>12</v>
      </c>
      <c r="E1364" s="14">
        <f t="shared" si="85"/>
        <v>5</v>
      </c>
      <c r="F1364" s="14" t="s">
        <v>15</v>
      </c>
      <c r="G1364" s="14">
        <f t="shared" si="86"/>
        <v>2</v>
      </c>
      <c r="H1364" s="14" t="s">
        <v>17</v>
      </c>
      <c r="I1364" s="14" t="s">
        <v>143</v>
      </c>
      <c r="J1364" s="14">
        <f t="shared" si="87"/>
        <v>3</v>
      </c>
      <c r="K1364" s="9">
        <v>84.495000000000005</v>
      </c>
      <c r="L1364" s="9">
        <v>5</v>
      </c>
      <c r="M1364" s="9">
        <v>5</v>
      </c>
      <c r="N1364" s="9">
        <v>2</v>
      </c>
      <c r="O1364" s="9">
        <v>3</v>
      </c>
    </row>
    <row r="1365" spans="1:15" x14ac:dyDescent="0.3">
      <c r="A1365" s="13">
        <v>78.617500000000007</v>
      </c>
      <c r="B1365" s="17" t="s">
        <v>10</v>
      </c>
      <c r="C1365" s="17">
        <f t="shared" si="84"/>
        <v>5</v>
      </c>
      <c r="D1365" s="14" t="s">
        <v>12</v>
      </c>
      <c r="E1365" s="14">
        <f t="shared" si="85"/>
        <v>5</v>
      </c>
      <c r="F1365" s="14" t="s">
        <v>15</v>
      </c>
      <c r="G1365" s="14">
        <f t="shared" si="86"/>
        <v>2</v>
      </c>
      <c r="H1365" s="14" t="s">
        <v>17</v>
      </c>
      <c r="I1365" s="14" t="s">
        <v>143</v>
      </c>
      <c r="J1365" s="14">
        <f t="shared" si="87"/>
        <v>3</v>
      </c>
      <c r="K1365" s="9">
        <v>78.617500000000007</v>
      </c>
      <c r="L1365" s="9">
        <v>5</v>
      </c>
      <c r="M1365" s="9">
        <v>5</v>
      </c>
      <c r="N1365" s="9">
        <v>2</v>
      </c>
      <c r="O1365" s="9">
        <v>3</v>
      </c>
    </row>
    <row r="1366" spans="1:15" x14ac:dyDescent="0.3">
      <c r="A1366" s="13">
        <v>85.96875</v>
      </c>
      <c r="B1366" s="17" t="s">
        <v>10</v>
      </c>
      <c r="C1366" s="17">
        <f t="shared" si="84"/>
        <v>5</v>
      </c>
      <c r="D1366" s="14" t="s">
        <v>12</v>
      </c>
      <c r="E1366" s="14">
        <f t="shared" si="85"/>
        <v>5</v>
      </c>
      <c r="F1366" s="14" t="s">
        <v>15</v>
      </c>
      <c r="G1366" s="14">
        <f t="shared" si="86"/>
        <v>2</v>
      </c>
      <c r="H1366" s="14" t="s">
        <v>17</v>
      </c>
      <c r="I1366" s="14" t="s">
        <v>143</v>
      </c>
      <c r="J1366" s="14">
        <f t="shared" si="87"/>
        <v>3</v>
      </c>
      <c r="K1366" s="9">
        <v>85.96875</v>
      </c>
      <c r="L1366" s="9">
        <v>5</v>
      </c>
      <c r="M1366" s="9">
        <v>5</v>
      </c>
      <c r="N1366" s="9">
        <v>2</v>
      </c>
      <c r="O1366" s="9">
        <v>3</v>
      </c>
    </row>
    <row r="1367" spans="1:15" x14ac:dyDescent="0.3">
      <c r="A1367" s="13">
        <v>84.003749999999997</v>
      </c>
      <c r="B1367" s="17" t="s">
        <v>10</v>
      </c>
      <c r="C1367" s="17">
        <f t="shared" si="84"/>
        <v>5</v>
      </c>
      <c r="D1367" s="14" t="s">
        <v>12</v>
      </c>
      <c r="E1367" s="14">
        <f t="shared" si="85"/>
        <v>5</v>
      </c>
      <c r="F1367" s="14" t="s">
        <v>15</v>
      </c>
      <c r="G1367" s="14">
        <f t="shared" si="86"/>
        <v>2</v>
      </c>
      <c r="H1367" s="14" t="s">
        <v>17</v>
      </c>
      <c r="I1367" s="14" t="s">
        <v>143</v>
      </c>
      <c r="J1367" s="14">
        <f t="shared" si="87"/>
        <v>3</v>
      </c>
      <c r="K1367" s="9">
        <v>84.003749999999997</v>
      </c>
      <c r="L1367" s="9">
        <v>5</v>
      </c>
      <c r="M1367" s="9">
        <v>5</v>
      </c>
      <c r="N1367" s="9">
        <v>2</v>
      </c>
      <c r="O1367" s="9">
        <v>3</v>
      </c>
    </row>
    <row r="1368" spans="1:15" x14ac:dyDescent="0.3">
      <c r="A1368" s="13">
        <v>69.491249999999994</v>
      </c>
      <c r="B1368" s="17" t="s">
        <v>10</v>
      </c>
      <c r="C1368" s="17">
        <f t="shared" si="84"/>
        <v>5</v>
      </c>
      <c r="D1368" s="14" t="s">
        <v>12</v>
      </c>
      <c r="E1368" s="14">
        <f t="shared" si="85"/>
        <v>5</v>
      </c>
      <c r="F1368" s="14" t="s">
        <v>15</v>
      </c>
      <c r="G1368" s="14">
        <f t="shared" si="86"/>
        <v>2</v>
      </c>
      <c r="H1368" s="14" t="s">
        <v>17</v>
      </c>
      <c r="I1368" s="14" t="s">
        <v>143</v>
      </c>
      <c r="J1368" s="14">
        <f t="shared" si="87"/>
        <v>3</v>
      </c>
      <c r="K1368" s="9">
        <v>69.491249999999994</v>
      </c>
      <c r="L1368" s="9">
        <v>5</v>
      </c>
      <c r="M1368" s="9">
        <v>5</v>
      </c>
      <c r="N1368" s="9">
        <v>2</v>
      </c>
      <c r="O1368" s="9">
        <v>3</v>
      </c>
    </row>
    <row r="1369" spans="1:15" x14ac:dyDescent="0.3">
      <c r="A1369" s="13">
        <v>106.35187499999999</v>
      </c>
      <c r="B1369" s="17" t="s">
        <v>10</v>
      </c>
      <c r="C1369" s="17">
        <f t="shared" si="84"/>
        <v>5</v>
      </c>
      <c r="D1369" s="14" t="s">
        <v>12</v>
      </c>
      <c r="E1369" s="14">
        <f t="shared" si="85"/>
        <v>5</v>
      </c>
      <c r="F1369" s="14" t="s">
        <v>15</v>
      </c>
      <c r="G1369" s="14">
        <f t="shared" si="86"/>
        <v>2</v>
      </c>
      <c r="H1369" s="14" t="s">
        <v>17</v>
      </c>
      <c r="I1369" s="14" t="s">
        <v>143</v>
      </c>
      <c r="J1369" s="14">
        <f t="shared" si="87"/>
        <v>3</v>
      </c>
      <c r="K1369" s="9">
        <v>106.35187499999999</v>
      </c>
      <c r="L1369" s="9">
        <v>5</v>
      </c>
      <c r="M1369" s="9">
        <v>5</v>
      </c>
      <c r="N1369" s="9">
        <v>2</v>
      </c>
      <c r="O1369" s="9">
        <v>3</v>
      </c>
    </row>
    <row r="1370" spans="1:15" x14ac:dyDescent="0.3">
      <c r="A1370" s="13">
        <v>79.582499999999996</v>
      </c>
      <c r="B1370" s="17" t="s">
        <v>10</v>
      </c>
      <c r="C1370" s="17">
        <f t="shared" si="84"/>
        <v>5</v>
      </c>
      <c r="D1370" s="14" t="s">
        <v>12</v>
      </c>
      <c r="E1370" s="14">
        <f t="shared" si="85"/>
        <v>5</v>
      </c>
      <c r="F1370" s="14" t="s">
        <v>15</v>
      </c>
      <c r="G1370" s="14">
        <f t="shared" si="86"/>
        <v>2</v>
      </c>
      <c r="H1370" s="14" t="s">
        <v>17</v>
      </c>
      <c r="I1370" s="14" t="s">
        <v>143</v>
      </c>
      <c r="J1370" s="14">
        <f t="shared" si="87"/>
        <v>3</v>
      </c>
      <c r="K1370" s="9">
        <v>79.582499999999996</v>
      </c>
      <c r="L1370" s="9">
        <v>5</v>
      </c>
      <c r="M1370" s="9">
        <v>5</v>
      </c>
      <c r="N1370" s="9">
        <v>2</v>
      </c>
      <c r="O1370" s="9">
        <v>3</v>
      </c>
    </row>
    <row r="1371" spans="1:15" x14ac:dyDescent="0.3">
      <c r="A1371" s="13">
        <v>76.635000000000005</v>
      </c>
      <c r="B1371" s="17" t="s">
        <v>10</v>
      </c>
      <c r="C1371" s="17">
        <f t="shared" si="84"/>
        <v>5</v>
      </c>
      <c r="D1371" s="14" t="s">
        <v>12</v>
      </c>
      <c r="E1371" s="14">
        <f t="shared" si="85"/>
        <v>5</v>
      </c>
      <c r="F1371" s="14" t="s">
        <v>15</v>
      </c>
      <c r="G1371" s="14">
        <f t="shared" si="86"/>
        <v>2</v>
      </c>
      <c r="H1371" s="14" t="s">
        <v>17</v>
      </c>
      <c r="I1371" s="14" t="s">
        <v>143</v>
      </c>
      <c r="J1371" s="14">
        <f t="shared" si="87"/>
        <v>3</v>
      </c>
      <c r="K1371" s="9">
        <v>76.635000000000005</v>
      </c>
      <c r="L1371" s="9">
        <v>5</v>
      </c>
      <c r="M1371" s="9">
        <v>5</v>
      </c>
      <c r="N1371" s="9">
        <v>2</v>
      </c>
      <c r="O1371" s="9">
        <v>3</v>
      </c>
    </row>
    <row r="1372" spans="1:15" x14ac:dyDescent="0.3">
      <c r="A1372" s="13">
        <v>72.213750000000005</v>
      </c>
      <c r="B1372" s="17" t="s">
        <v>10</v>
      </c>
      <c r="C1372" s="17">
        <f t="shared" si="84"/>
        <v>5</v>
      </c>
      <c r="D1372" s="14" t="s">
        <v>12</v>
      </c>
      <c r="E1372" s="14">
        <f t="shared" si="85"/>
        <v>5</v>
      </c>
      <c r="F1372" s="14" t="s">
        <v>15</v>
      </c>
      <c r="G1372" s="14">
        <f t="shared" si="86"/>
        <v>2</v>
      </c>
      <c r="H1372" s="14" t="s">
        <v>17</v>
      </c>
      <c r="I1372" s="14" t="s">
        <v>143</v>
      </c>
      <c r="J1372" s="14">
        <f t="shared" si="87"/>
        <v>3</v>
      </c>
      <c r="K1372" s="9">
        <v>72.213750000000005</v>
      </c>
      <c r="L1372" s="9">
        <v>5</v>
      </c>
      <c r="M1372" s="9">
        <v>5</v>
      </c>
      <c r="N1372" s="9">
        <v>2</v>
      </c>
      <c r="O1372" s="9">
        <v>3</v>
      </c>
    </row>
    <row r="1373" spans="1:15" x14ac:dyDescent="0.3">
      <c r="A1373" s="13">
        <v>72.213750000000005</v>
      </c>
      <c r="B1373" s="17" t="s">
        <v>10</v>
      </c>
      <c r="C1373" s="17">
        <f t="shared" si="84"/>
        <v>5</v>
      </c>
      <c r="D1373" s="14" t="s">
        <v>12</v>
      </c>
      <c r="E1373" s="14">
        <f t="shared" si="85"/>
        <v>5</v>
      </c>
      <c r="F1373" s="14" t="s">
        <v>15</v>
      </c>
      <c r="G1373" s="14">
        <f t="shared" si="86"/>
        <v>2</v>
      </c>
      <c r="H1373" s="14" t="s">
        <v>17</v>
      </c>
      <c r="I1373" s="14" t="s">
        <v>143</v>
      </c>
      <c r="J1373" s="14">
        <f t="shared" si="87"/>
        <v>3</v>
      </c>
      <c r="K1373" s="9">
        <v>72.213750000000005</v>
      </c>
      <c r="L1373" s="9">
        <v>5</v>
      </c>
      <c r="M1373" s="9">
        <v>5</v>
      </c>
      <c r="N1373" s="9">
        <v>2</v>
      </c>
      <c r="O1373" s="9">
        <v>3</v>
      </c>
    </row>
    <row r="1374" spans="1:15" x14ac:dyDescent="0.3">
      <c r="A1374" s="13">
        <v>74.178750000000008</v>
      </c>
      <c r="B1374" s="17" t="s">
        <v>10</v>
      </c>
      <c r="C1374" s="17">
        <f t="shared" si="84"/>
        <v>5</v>
      </c>
      <c r="D1374" s="14" t="s">
        <v>12</v>
      </c>
      <c r="E1374" s="14">
        <f t="shared" si="85"/>
        <v>5</v>
      </c>
      <c r="F1374" s="14" t="s">
        <v>15</v>
      </c>
      <c r="G1374" s="14">
        <f t="shared" si="86"/>
        <v>2</v>
      </c>
      <c r="H1374" s="14" t="s">
        <v>17</v>
      </c>
      <c r="I1374" s="14" t="s">
        <v>143</v>
      </c>
      <c r="J1374" s="14">
        <f t="shared" si="87"/>
        <v>3</v>
      </c>
      <c r="K1374" s="9">
        <v>74.178750000000008</v>
      </c>
      <c r="L1374" s="9">
        <v>5</v>
      </c>
      <c r="M1374" s="9">
        <v>5</v>
      </c>
      <c r="N1374" s="9">
        <v>2</v>
      </c>
      <c r="O1374" s="9">
        <v>3</v>
      </c>
    </row>
    <row r="1375" spans="1:15" x14ac:dyDescent="0.3">
      <c r="A1375" s="13">
        <v>103.438125</v>
      </c>
      <c r="B1375" s="17" t="s">
        <v>10</v>
      </c>
      <c r="C1375" s="17">
        <f t="shared" si="84"/>
        <v>5</v>
      </c>
      <c r="D1375" s="14" t="s">
        <v>12</v>
      </c>
      <c r="E1375" s="14">
        <f t="shared" si="85"/>
        <v>5</v>
      </c>
      <c r="F1375" s="14" t="s">
        <v>15</v>
      </c>
      <c r="G1375" s="14">
        <f t="shared" si="86"/>
        <v>2</v>
      </c>
      <c r="H1375" s="14" t="s">
        <v>17</v>
      </c>
      <c r="I1375" s="14" t="s">
        <v>143</v>
      </c>
      <c r="J1375" s="14">
        <f t="shared" si="87"/>
        <v>3</v>
      </c>
      <c r="K1375" s="9">
        <v>103.438125</v>
      </c>
      <c r="L1375" s="9">
        <v>5</v>
      </c>
      <c r="M1375" s="9">
        <v>5</v>
      </c>
      <c r="N1375" s="9">
        <v>2</v>
      </c>
      <c r="O1375" s="9">
        <v>3</v>
      </c>
    </row>
    <row r="1376" spans="1:15" x14ac:dyDescent="0.3">
      <c r="A1376" s="13">
        <v>73.196249999999992</v>
      </c>
      <c r="B1376" s="17" t="s">
        <v>10</v>
      </c>
      <c r="C1376" s="17">
        <f t="shared" si="84"/>
        <v>5</v>
      </c>
      <c r="D1376" s="14" t="s">
        <v>12</v>
      </c>
      <c r="E1376" s="14">
        <f t="shared" si="85"/>
        <v>5</v>
      </c>
      <c r="F1376" s="14" t="s">
        <v>15</v>
      </c>
      <c r="G1376" s="14">
        <f t="shared" si="86"/>
        <v>2</v>
      </c>
      <c r="H1376" s="14" t="s">
        <v>17</v>
      </c>
      <c r="I1376" s="14" t="s">
        <v>143</v>
      </c>
      <c r="J1376" s="14">
        <f t="shared" si="87"/>
        <v>3</v>
      </c>
      <c r="K1376" s="9">
        <v>73.196249999999992</v>
      </c>
      <c r="L1376" s="9">
        <v>5</v>
      </c>
      <c r="M1376" s="9">
        <v>5</v>
      </c>
      <c r="N1376" s="9">
        <v>2</v>
      </c>
      <c r="O1376" s="9">
        <v>3</v>
      </c>
    </row>
    <row r="1377" spans="1:15" x14ac:dyDescent="0.3">
      <c r="A1377" s="13">
        <v>79.091250000000002</v>
      </c>
      <c r="B1377" s="17" t="s">
        <v>10</v>
      </c>
      <c r="C1377" s="17">
        <f t="shared" si="84"/>
        <v>5</v>
      </c>
      <c r="D1377" s="14" t="s">
        <v>12</v>
      </c>
      <c r="E1377" s="14">
        <f t="shared" si="85"/>
        <v>5</v>
      </c>
      <c r="F1377" s="14" t="s">
        <v>15</v>
      </c>
      <c r="G1377" s="14">
        <f t="shared" si="86"/>
        <v>2</v>
      </c>
      <c r="H1377" s="14" t="s">
        <v>17</v>
      </c>
      <c r="I1377" s="14" t="s">
        <v>143</v>
      </c>
      <c r="J1377" s="14">
        <f t="shared" si="87"/>
        <v>3</v>
      </c>
      <c r="K1377" s="9">
        <v>79.091250000000002</v>
      </c>
      <c r="L1377" s="9">
        <v>5</v>
      </c>
      <c r="M1377" s="9">
        <v>5</v>
      </c>
      <c r="N1377" s="9">
        <v>2</v>
      </c>
      <c r="O1377" s="9">
        <v>3</v>
      </c>
    </row>
    <row r="1378" spans="1:15" x14ac:dyDescent="0.3">
      <c r="A1378" s="13">
        <v>52.852500000000006</v>
      </c>
      <c r="B1378" s="17" t="s">
        <v>10</v>
      </c>
      <c r="C1378" s="17">
        <f t="shared" si="84"/>
        <v>5</v>
      </c>
      <c r="D1378" s="14" t="s">
        <v>12</v>
      </c>
      <c r="E1378" s="14">
        <f t="shared" si="85"/>
        <v>5</v>
      </c>
      <c r="F1378" s="14" t="s">
        <v>15</v>
      </c>
      <c r="G1378" s="14">
        <f t="shared" si="86"/>
        <v>2</v>
      </c>
      <c r="H1378" s="14" t="s">
        <v>17</v>
      </c>
      <c r="I1378" s="14" t="s">
        <v>143</v>
      </c>
      <c r="J1378" s="14">
        <f t="shared" si="87"/>
        <v>3</v>
      </c>
      <c r="K1378" s="9">
        <v>52.852500000000006</v>
      </c>
      <c r="L1378" s="9">
        <v>5</v>
      </c>
      <c r="M1378" s="9">
        <v>5</v>
      </c>
      <c r="N1378" s="9">
        <v>2</v>
      </c>
      <c r="O1378" s="9">
        <v>3</v>
      </c>
    </row>
    <row r="1379" spans="1:15" x14ac:dyDescent="0.3">
      <c r="A1379" s="13">
        <v>74.178750000000008</v>
      </c>
      <c r="B1379" s="17" t="s">
        <v>10</v>
      </c>
      <c r="C1379" s="17">
        <f t="shared" si="84"/>
        <v>5</v>
      </c>
      <c r="D1379" s="14" t="s">
        <v>12</v>
      </c>
      <c r="E1379" s="14">
        <f t="shared" si="85"/>
        <v>5</v>
      </c>
      <c r="F1379" s="14" t="s">
        <v>15</v>
      </c>
      <c r="G1379" s="14">
        <f t="shared" si="86"/>
        <v>2</v>
      </c>
      <c r="H1379" s="14" t="s">
        <v>17</v>
      </c>
      <c r="I1379" s="14" t="s">
        <v>143</v>
      </c>
      <c r="J1379" s="14">
        <f t="shared" si="87"/>
        <v>3</v>
      </c>
      <c r="K1379" s="9">
        <v>74.178750000000008</v>
      </c>
      <c r="L1379" s="9">
        <v>5</v>
      </c>
      <c r="M1379" s="9">
        <v>5</v>
      </c>
      <c r="N1379" s="9">
        <v>2</v>
      </c>
      <c r="O1379" s="9">
        <v>3</v>
      </c>
    </row>
    <row r="1380" spans="1:15" x14ac:dyDescent="0.3">
      <c r="A1380" s="13">
        <v>59.703750000000007</v>
      </c>
      <c r="B1380" s="17" t="s">
        <v>10</v>
      </c>
      <c r="C1380" s="17">
        <f t="shared" si="84"/>
        <v>5</v>
      </c>
      <c r="D1380" s="14" t="s">
        <v>12</v>
      </c>
      <c r="E1380" s="14">
        <f t="shared" si="85"/>
        <v>5</v>
      </c>
      <c r="F1380" s="14" t="s">
        <v>15</v>
      </c>
      <c r="G1380" s="14">
        <f t="shared" si="86"/>
        <v>2</v>
      </c>
      <c r="H1380" s="14" t="s">
        <v>17</v>
      </c>
      <c r="I1380" s="14" t="s">
        <v>143</v>
      </c>
      <c r="J1380" s="14">
        <f t="shared" si="87"/>
        <v>3</v>
      </c>
      <c r="K1380" s="9">
        <v>59.703750000000007</v>
      </c>
      <c r="L1380" s="9">
        <v>5</v>
      </c>
      <c r="M1380" s="9">
        <v>5</v>
      </c>
      <c r="N1380" s="9">
        <v>2</v>
      </c>
      <c r="O1380" s="9">
        <v>3</v>
      </c>
    </row>
    <row r="1381" spans="1:15" x14ac:dyDescent="0.3">
      <c r="A1381" s="13">
        <v>77.126249999999999</v>
      </c>
      <c r="B1381" s="17" t="s">
        <v>10</v>
      </c>
      <c r="C1381" s="17">
        <f t="shared" si="84"/>
        <v>5</v>
      </c>
      <c r="D1381" s="14" t="s">
        <v>12</v>
      </c>
      <c r="E1381" s="14">
        <f t="shared" si="85"/>
        <v>5</v>
      </c>
      <c r="F1381" s="14" t="s">
        <v>15</v>
      </c>
      <c r="G1381" s="14">
        <f t="shared" si="86"/>
        <v>2</v>
      </c>
      <c r="H1381" s="14" t="s">
        <v>17</v>
      </c>
      <c r="I1381" s="14" t="s">
        <v>143</v>
      </c>
      <c r="J1381" s="14">
        <f t="shared" si="87"/>
        <v>3</v>
      </c>
      <c r="K1381" s="9">
        <v>77.126249999999999</v>
      </c>
      <c r="L1381" s="9">
        <v>5</v>
      </c>
      <c r="M1381" s="9">
        <v>5</v>
      </c>
      <c r="N1381" s="9">
        <v>2</v>
      </c>
      <c r="O1381" s="9">
        <v>3</v>
      </c>
    </row>
    <row r="1382" spans="1:15" x14ac:dyDescent="0.3">
      <c r="A1382" s="13">
        <v>79.091250000000002</v>
      </c>
      <c r="B1382" s="17" t="s">
        <v>10</v>
      </c>
      <c r="C1382" s="17">
        <f t="shared" si="84"/>
        <v>5</v>
      </c>
      <c r="D1382" s="14" t="s">
        <v>12</v>
      </c>
      <c r="E1382" s="14">
        <f t="shared" si="85"/>
        <v>5</v>
      </c>
      <c r="F1382" s="14" t="s">
        <v>15</v>
      </c>
      <c r="G1382" s="14">
        <f t="shared" si="86"/>
        <v>2</v>
      </c>
      <c r="H1382" s="14" t="s">
        <v>17</v>
      </c>
      <c r="I1382" s="14" t="s">
        <v>143</v>
      </c>
      <c r="J1382" s="14">
        <f t="shared" si="87"/>
        <v>3</v>
      </c>
      <c r="K1382" s="9">
        <v>79.091250000000002</v>
      </c>
      <c r="L1382" s="9">
        <v>5</v>
      </c>
      <c r="M1382" s="9">
        <v>5</v>
      </c>
      <c r="N1382" s="9">
        <v>2</v>
      </c>
      <c r="O1382" s="9">
        <v>3</v>
      </c>
    </row>
    <row r="1383" spans="1:15" x14ac:dyDescent="0.3">
      <c r="A1383" s="13">
        <v>86.926874999999995</v>
      </c>
      <c r="B1383" s="17" t="s">
        <v>10</v>
      </c>
      <c r="C1383" s="17">
        <f t="shared" si="84"/>
        <v>5</v>
      </c>
      <c r="D1383" s="14" t="s">
        <v>12</v>
      </c>
      <c r="E1383" s="14">
        <f t="shared" si="85"/>
        <v>5</v>
      </c>
      <c r="F1383" s="14" t="s">
        <v>15</v>
      </c>
      <c r="G1383" s="14">
        <f t="shared" si="86"/>
        <v>2</v>
      </c>
      <c r="H1383" s="14" t="s">
        <v>17</v>
      </c>
      <c r="I1383" s="14" t="s">
        <v>143</v>
      </c>
      <c r="J1383" s="14">
        <f t="shared" si="87"/>
        <v>3</v>
      </c>
      <c r="K1383" s="9">
        <v>86.926874999999995</v>
      </c>
      <c r="L1383" s="9">
        <v>5</v>
      </c>
      <c r="M1383" s="9">
        <v>5</v>
      </c>
      <c r="N1383" s="9">
        <v>2</v>
      </c>
      <c r="O1383" s="9">
        <v>3</v>
      </c>
    </row>
    <row r="1384" spans="1:15" x14ac:dyDescent="0.3">
      <c r="A1384" s="13">
        <v>80.073750000000004</v>
      </c>
      <c r="B1384" s="17" t="s">
        <v>10</v>
      </c>
      <c r="C1384" s="17">
        <f t="shared" si="84"/>
        <v>5</v>
      </c>
      <c r="D1384" s="14" t="s">
        <v>12</v>
      </c>
      <c r="E1384" s="14">
        <f t="shared" si="85"/>
        <v>5</v>
      </c>
      <c r="F1384" s="14" t="s">
        <v>15</v>
      </c>
      <c r="G1384" s="14">
        <f t="shared" si="86"/>
        <v>2</v>
      </c>
      <c r="H1384" s="14" t="s">
        <v>17</v>
      </c>
      <c r="I1384" s="14" t="s">
        <v>143</v>
      </c>
      <c r="J1384" s="14">
        <f t="shared" si="87"/>
        <v>3</v>
      </c>
      <c r="K1384" s="9">
        <v>80.073750000000004</v>
      </c>
      <c r="L1384" s="9">
        <v>5</v>
      </c>
      <c r="M1384" s="9">
        <v>5</v>
      </c>
      <c r="N1384" s="9">
        <v>2</v>
      </c>
      <c r="O1384" s="9">
        <v>3</v>
      </c>
    </row>
    <row r="1385" spans="1:15" x14ac:dyDescent="0.3">
      <c r="A1385" s="13">
        <v>93.960000000000008</v>
      </c>
      <c r="B1385" s="17" t="s">
        <v>10</v>
      </c>
      <c r="C1385" s="17">
        <f t="shared" si="84"/>
        <v>5</v>
      </c>
      <c r="D1385" s="14" t="s">
        <v>12</v>
      </c>
      <c r="E1385" s="14">
        <f t="shared" si="85"/>
        <v>5</v>
      </c>
      <c r="F1385" s="14" t="s">
        <v>15</v>
      </c>
      <c r="G1385" s="14">
        <f t="shared" si="86"/>
        <v>2</v>
      </c>
      <c r="H1385" s="14" t="s">
        <v>17</v>
      </c>
      <c r="I1385" s="14" t="s">
        <v>143</v>
      </c>
      <c r="J1385" s="14">
        <f t="shared" si="87"/>
        <v>3</v>
      </c>
      <c r="K1385" s="9">
        <v>93.960000000000008</v>
      </c>
      <c r="L1385" s="9">
        <v>5</v>
      </c>
      <c r="M1385" s="9">
        <v>5</v>
      </c>
      <c r="N1385" s="9">
        <v>2</v>
      </c>
      <c r="O1385" s="9">
        <v>3</v>
      </c>
    </row>
    <row r="1386" spans="1:15" x14ac:dyDescent="0.3">
      <c r="A1386" s="13">
        <v>90.39</v>
      </c>
      <c r="B1386" s="17" t="s">
        <v>10</v>
      </c>
      <c r="C1386" s="17">
        <f t="shared" si="84"/>
        <v>5</v>
      </c>
      <c r="D1386" s="14" t="s">
        <v>12</v>
      </c>
      <c r="E1386" s="14">
        <f t="shared" si="85"/>
        <v>5</v>
      </c>
      <c r="F1386" s="14" t="s">
        <v>15</v>
      </c>
      <c r="G1386" s="14">
        <f t="shared" si="86"/>
        <v>2</v>
      </c>
      <c r="H1386" s="14" t="s">
        <v>17</v>
      </c>
      <c r="I1386" s="14" t="s">
        <v>143</v>
      </c>
      <c r="J1386" s="14">
        <f t="shared" si="87"/>
        <v>3</v>
      </c>
      <c r="K1386" s="9">
        <v>90.39</v>
      </c>
      <c r="L1386" s="9">
        <v>5</v>
      </c>
      <c r="M1386" s="9">
        <v>5</v>
      </c>
      <c r="N1386" s="9">
        <v>2</v>
      </c>
      <c r="O1386" s="9">
        <v>3</v>
      </c>
    </row>
    <row r="1387" spans="1:15" x14ac:dyDescent="0.3">
      <c r="A1387" s="13">
        <v>97.875</v>
      </c>
      <c r="B1387" s="17" t="s">
        <v>10</v>
      </c>
      <c r="C1387" s="17">
        <f t="shared" si="84"/>
        <v>5</v>
      </c>
      <c r="D1387" s="14" t="s">
        <v>12</v>
      </c>
      <c r="E1387" s="14">
        <f t="shared" si="85"/>
        <v>5</v>
      </c>
      <c r="F1387" s="14" t="s">
        <v>15</v>
      </c>
      <c r="G1387" s="14">
        <f t="shared" si="86"/>
        <v>2</v>
      </c>
      <c r="H1387" s="14" t="s">
        <v>17</v>
      </c>
      <c r="I1387" s="14" t="s">
        <v>143</v>
      </c>
      <c r="J1387" s="14">
        <f t="shared" si="87"/>
        <v>3</v>
      </c>
      <c r="K1387" s="9">
        <v>97.875</v>
      </c>
      <c r="L1387" s="9">
        <v>5</v>
      </c>
      <c r="M1387" s="9">
        <v>5</v>
      </c>
      <c r="N1387" s="9">
        <v>2</v>
      </c>
      <c r="O1387" s="9">
        <v>3</v>
      </c>
    </row>
    <row r="1388" spans="1:15" x14ac:dyDescent="0.3">
      <c r="A1388" s="13">
        <v>94.811250000000001</v>
      </c>
      <c r="B1388" s="17" t="s">
        <v>10</v>
      </c>
      <c r="C1388" s="17">
        <f t="shared" si="84"/>
        <v>5</v>
      </c>
      <c r="D1388" s="14" t="s">
        <v>12</v>
      </c>
      <c r="E1388" s="14">
        <f t="shared" si="85"/>
        <v>5</v>
      </c>
      <c r="F1388" s="14" t="s">
        <v>15</v>
      </c>
      <c r="G1388" s="14">
        <f t="shared" si="86"/>
        <v>2</v>
      </c>
      <c r="H1388" s="14" t="s">
        <v>17</v>
      </c>
      <c r="I1388" s="14" t="s">
        <v>143</v>
      </c>
      <c r="J1388" s="14">
        <f t="shared" si="87"/>
        <v>3</v>
      </c>
      <c r="K1388" s="9">
        <v>94.811250000000001</v>
      </c>
      <c r="L1388" s="9">
        <v>5</v>
      </c>
      <c r="M1388" s="9">
        <v>5</v>
      </c>
      <c r="N1388" s="9">
        <v>2</v>
      </c>
      <c r="O1388" s="9">
        <v>3</v>
      </c>
    </row>
    <row r="1389" spans="1:15" x14ac:dyDescent="0.3">
      <c r="A1389" s="13">
        <v>96.284999999999997</v>
      </c>
      <c r="B1389" s="17" t="s">
        <v>10</v>
      </c>
      <c r="C1389" s="17">
        <f t="shared" si="84"/>
        <v>5</v>
      </c>
      <c r="D1389" s="14" t="s">
        <v>12</v>
      </c>
      <c r="E1389" s="14">
        <f t="shared" si="85"/>
        <v>5</v>
      </c>
      <c r="F1389" s="14" t="s">
        <v>15</v>
      </c>
      <c r="G1389" s="14">
        <f t="shared" si="86"/>
        <v>2</v>
      </c>
      <c r="H1389" s="14" t="s">
        <v>17</v>
      </c>
      <c r="I1389" s="14" t="s">
        <v>143</v>
      </c>
      <c r="J1389" s="14">
        <f t="shared" si="87"/>
        <v>3</v>
      </c>
      <c r="K1389" s="9">
        <v>96.284999999999997</v>
      </c>
      <c r="L1389" s="9">
        <v>5</v>
      </c>
      <c r="M1389" s="9">
        <v>5</v>
      </c>
      <c r="N1389" s="9">
        <v>2</v>
      </c>
      <c r="O1389" s="9">
        <v>3</v>
      </c>
    </row>
    <row r="1390" spans="1:15" x14ac:dyDescent="0.3">
      <c r="A1390" s="13">
        <v>99.232500000000002</v>
      </c>
      <c r="B1390" s="17" t="s">
        <v>10</v>
      </c>
      <c r="C1390" s="17">
        <f t="shared" si="84"/>
        <v>5</v>
      </c>
      <c r="D1390" s="14" t="s">
        <v>12</v>
      </c>
      <c r="E1390" s="14">
        <f t="shared" si="85"/>
        <v>5</v>
      </c>
      <c r="F1390" s="14" t="s">
        <v>15</v>
      </c>
      <c r="G1390" s="14">
        <f t="shared" si="86"/>
        <v>2</v>
      </c>
      <c r="H1390" s="14" t="s">
        <v>17</v>
      </c>
      <c r="I1390" s="14" t="s">
        <v>143</v>
      </c>
      <c r="J1390" s="14">
        <f t="shared" si="87"/>
        <v>3</v>
      </c>
      <c r="K1390" s="9">
        <v>99.232500000000002</v>
      </c>
      <c r="L1390" s="9">
        <v>5</v>
      </c>
      <c r="M1390" s="9">
        <v>5</v>
      </c>
      <c r="N1390" s="9">
        <v>2</v>
      </c>
      <c r="O1390" s="9">
        <v>3</v>
      </c>
    </row>
    <row r="1391" spans="1:15" x14ac:dyDescent="0.3">
      <c r="A1391" s="13">
        <v>91.783124999999998</v>
      </c>
      <c r="B1391" s="17" t="s">
        <v>10</v>
      </c>
      <c r="C1391" s="17">
        <f t="shared" si="84"/>
        <v>5</v>
      </c>
      <c r="D1391" s="14" t="s">
        <v>10</v>
      </c>
      <c r="E1391" s="14">
        <f t="shared" si="85"/>
        <v>2</v>
      </c>
      <c r="F1391" s="14" t="s">
        <v>15</v>
      </c>
      <c r="G1391" s="14">
        <f t="shared" si="86"/>
        <v>2</v>
      </c>
      <c r="H1391" s="14" t="s">
        <v>119</v>
      </c>
      <c r="I1391" s="14" t="s">
        <v>143</v>
      </c>
      <c r="J1391" s="14">
        <f t="shared" si="87"/>
        <v>3</v>
      </c>
      <c r="K1391" s="9">
        <v>91.783124999999998</v>
      </c>
      <c r="L1391" s="9">
        <v>5</v>
      </c>
      <c r="M1391" s="9">
        <v>2</v>
      </c>
      <c r="N1391" s="9">
        <v>2</v>
      </c>
      <c r="O1391" s="9">
        <v>3</v>
      </c>
    </row>
    <row r="1392" spans="1:15" x14ac:dyDescent="0.3">
      <c r="A1392" s="13">
        <v>110.59875000000001</v>
      </c>
      <c r="B1392" s="17" t="s">
        <v>10</v>
      </c>
      <c r="C1392" s="17">
        <f t="shared" si="84"/>
        <v>5</v>
      </c>
      <c r="D1392" s="14" t="s">
        <v>10</v>
      </c>
      <c r="E1392" s="14">
        <f t="shared" si="85"/>
        <v>2</v>
      </c>
      <c r="F1392" s="14" t="s">
        <v>15</v>
      </c>
      <c r="G1392" s="14">
        <f t="shared" si="86"/>
        <v>2</v>
      </c>
      <c r="H1392" s="14" t="s">
        <v>119</v>
      </c>
      <c r="I1392" s="14" t="s">
        <v>143</v>
      </c>
      <c r="J1392" s="14">
        <f t="shared" si="87"/>
        <v>3</v>
      </c>
      <c r="K1392" s="9">
        <v>110.59875000000001</v>
      </c>
      <c r="L1392" s="9">
        <v>5</v>
      </c>
      <c r="M1392" s="9">
        <v>2</v>
      </c>
      <c r="N1392" s="9">
        <v>2</v>
      </c>
      <c r="O1392" s="9">
        <v>3</v>
      </c>
    </row>
    <row r="1393" spans="1:15" x14ac:dyDescent="0.3">
      <c r="A1393" s="13">
        <v>103.7475</v>
      </c>
      <c r="B1393" s="17" t="s">
        <v>10</v>
      </c>
      <c r="C1393" s="17">
        <f t="shared" si="84"/>
        <v>5</v>
      </c>
      <c r="D1393" s="14" t="s">
        <v>10</v>
      </c>
      <c r="E1393" s="14">
        <f t="shared" si="85"/>
        <v>2</v>
      </c>
      <c r="F1393" s="14" t="s">
        <v>15</v>
      </c>
      <c r="G1393" s="14">
        <f t="shared" si="86"/>
        <v>2</v>
      </c>
      <c r="H1393" s="14" t="s">
        <v>119</v>
      </c>
      <c r="I1393" s="14" t="s">
        <v>143</v>
      </c>
      <c r="J1393" s="14">
        <f t="shared" si="87"/>
        <v>3</v>
      </c>
      <c r="K1393" s="9">
        <v>103.7475</v>
      </c>
      <c r="L1393" s="9">
        <v>5</v>
      </c>
      <c r="M1393" s="9">
        <v>2</v>
      </c>
      <c r="N1393" s="9">
        <v>2</v>
      </c>
      <c r="O1393" s="9">
        <v>3</v>
      </c>
    </row>
    <row r="1394" spans="1:15" x14ac:dyDescent="0.3">
      <c r="A1394" s="13">
        <v>103.16250000000001</v>
      </c>
      <c r="B1394" s="17" t="s">
        <v>10</v>
      </c>
      <c r="C1394" s="17">
        <f t="shared" si="84"/>
        <v>5</v>
      </c>
      <c r="D1394" s="14" t="s">
        <v>10</v>
      </c>
      <c r="E1394" s="14">
        <f t="shared" si="85"/>
        <v>2</v>
      </c>
      <c r="F1394" s="14" t="s">
        <v>15</v>
      </c>
      <c r="G1394" s="14">
        <f t="shared" si="86"/>
        <v>2</v>
      </c>
      <c r="H1394" s="14" t="s">
        <v>119</v>
      </c>
      <c r="I1394" s="14" t="s">
        <v>143</v>
      </c>
      <c r="J1394" s="14">
        <f t="shared" si="87"/>
        <v>3</v>
      </c>
      <c r="K1394" s="9">
        <v>103.16250000000001</v>
      </c>
      <c r="L1394" s="9">
        <v>5</v>
      </c>
      <c r="M1394" s="9">
        <v>2</v>
      </c>
      <c r="N1394" s="9">
        <v>2</v>
      </c>
      <c r="O1394" s="9">
        <v>3</v>
      </c>
    </row>
    <row r="1395" spans="1:15" x14ac:dyDescent="0.3">
      <c r="A1395" s="13">
        <v>105.1275</v>
      </c>
      <c r="B1395" s="17" t="s">
        <v>10</v>
      </c>
      <c r="C1395" s="17">
        <f t="shared" si="84"/>
        <v>5</v>
      </c>
      <c r="D1395" s="14" t="s">
        <v>10</v>
      </c>
      <c r="E1395" s="14">
        <f t="shared" si="85"/>
        <v>2</v>
      </c>
      <c r="F1395" s="14" t="s">
        <v>15</v>
      </c>
      <c r="G1395" s="14">
        <f t="shared" si="86"/>
        <v>2</v>
      </c>
      <c r="H1395" s="14" t="s">
        <v>119</v>
      </c>
      <c r="I1395" s="14" t="s">
        <v>143</v>
      </c>
      <c r="J1395" s="14">
        <f t="shared" si="87"/>
        <v>3</v>
      </c>
      <c r="K1395" s="9">
        <v>105.1275</v>
      </c>
      <c r="L1395" s="9">
        <v>5</v>
      </c>
      <c r="M1395" s="9">
        <v>2</v>
      </c>
      <c r="N1395" s="9">
        <v>2</v>
      </c>
      <c r="O1395" s="9">
        <v>3</v>
      </c>
    </row>
    <row r="1396" spans="1:15" x14ac:dyDescent="0.3">
      <c r="A1396" s="13">
        <v>105.70500000000001</v>
      </c>
      <c r="B1396" s="17" t="s">
        <v>10</v>
      </c>
      <c r="C1396" s="17">
        <f t="shared" si="84"/>
        <v>5</v>
      </c>
      <c r="D1396" s="14" t="s">
        <v>10</v>
      </c>
      <c r="E1396" s="14">
        <f t="shared" si="85"/>
        <v>2</v>
      </c>
      <c r="F1396" s="14" t="s">
        <v>15</v>
      </c>
      <c r="G1396" s="14">
        <f t="shared" si="86"/>
        <v>2</v>
      </c>
      <c r="H1396" s="14" t="s">
        <v>119</v>
      </c>
      <c r="I1396" s="14" t="s">
        <v>143</v>
      </c>
      <c r="J1396" s="14">
        <f t="shared" si="87"/>
        <v>3</v>
      </c>
      <c r="K1396" s="9">
        <v>105.70500000000001</v>
      </c>
      <c r="L1396" s="9">
        <v>5</v>
      </c>
      <c r="M1396" s="9">
        <v>2</v>
      </c>
      <c r="N1396" s="9">
        <v>2</v>
      </c>
      <c r="O1396" s="9">
        <v>3</v>
      </c>
    </row>
    <row r="1397" spans="1:15" x14ac:dyDescent="0.3">
      <c r="A1397" s="13">
        <v>73.82374999999999</v>
      </c>
      <c r="B1397" s="17" t="s">
        <v>10</v>
      </c>
      <c r="C1397" s="17">
        <f t="shared" si="84"/>
        <v>5</v>
      </c>
      <c r="D1397" s="14" t="s">
        <v>10</v>
      </c>
      <c r="E1397" s="14">
        <f t="shared" si="85"/>
        <v>2</v>
      </c>
      <c r="F1397" s="14" t="s">
        <v>15</v>
      </c>
      <c r="G1397" s="14">
        <f t="shared" si="86"/>
        <v>2</v>
      </c>
      <c r="H1397" s="14" t="s">
        <v>119</v>
      </c>
      <c r="I1397" s="14" t="s">
        <v>143</v>
      </c>
      <c r="J1397" s="14">
        <f t="shared" si="87"/>
        <v>3</v>
      </c>
      <c r="K1397" s="9">
        <v>73.82374999999999</v>
      </c>
      <c r="L1397" s="9">
        <v>5</v>
      </c>
      <c r="M1397" s="9">
        <v>2</v>
      </c>
      <c r="N1397" s="9">
        <v>2</v>
      </c>
      <c r="O1397" s="9">
        <v>3</v>
      </c>
    </row>
    <row r="1398" spans="1:15" x14ac:dyDescent="0.3">
      <c r="A1398" s="13">
        <v>101.19750000000002</v>
      </c>
      <c r="B1398" s="17" t="s">
        <v>10</v>
      </c>
      <c r="C1398" s="17">
        <f t="shared" si="84"/>
        <v>5</v>
      </c>
      <c r="D1398" s="14" t="s">
        <v>10</v>
      </c>
      <c r="E1398" s="14">
        <f t="shared" si="85"/>
        <v>2</v>
      </c>
      <c r="F1398" s="14" t="s">
        <v>15</v>
      </c>
      <c r="G1398" s="14">
        <f t="shared" si="86"/>
        <v>2</v>
      </c>
      <c r="H1398" s="14" t="s">
        <v>119</v>
      </c>
      <c r="I1398" s="14" t="s">
        <v>143</v>
      </c>
      <c r="J1398" s="14">
        <f t="shared" si="87"/>
        <v>3</v>
      </c>
      <c r="K1398" s="9">
        <v>101.19750000000002</v>
      </c>
      <c r="L1398" s="9">
        <v>5</v>
      </c>
      <c r="M1398" s="9">
        <v>2</v>
      </c>
      <c r="N1398" s="9">
        <v>2</v>
      </c>
      <c r="O1398" s="9">
        <v>3</v>
      </c>
    </row>
    <row r="1399" spans="1:15" x14ac:dyDescent="0.3">
      <c r="A1399" s="13">
        <v>100.70625000000001</v>
      </c>
      <c r="B1399" s="17" t="s">
        <v>10</v>
      </c>
      <c r="C1399" s="17">
        <f t="shared" si="84"/>
        <v>5</v>
      </c>
      <c r="D1399" s="14" t="s">
        <v>10</v>
      </c>
      <c r="E1399" s="14">
        <f t="shared" si="85"/>
        <v>2</v>
      </c>
      <c r="F1399" s="14" t="s">
        <v>15</v>
      </c>
      <c r="G1399" s="14">
        <f t="shared" si="86"/>
        <v>2</v>
      </c>
      <c r="H1399" s="14" t="s">
        <v>119</v>
      </c>
      <c r="I1399" s="14" t="s">
        <v>143</v>
      </c>
      <c r="J1399" s="14">
        <f t="shared" si="87"/>
        <v>3</v>
      </c>
      <c r="K1399" s="9">
        <v>100.70625000000001</v>
      </c>
      <c r="L1399" s="9">
        <v>5</v>
      </c>
      <c r="M1399" s="9">
        <v>2</v>
      </c>
      <c r="N1399" s="9">
        <v>2</v>
      </c>
      <c r="O1399" s="9">
        <v>3</v>
      </c>
    </row>
    <row r="1400" spans="1:15" x14ac:dyDescent="0.3">
      <c r="A1400" s="13">
        <v>84.37</v>
      </c>
      <c r="B1400" s="17" t="s">
        <v>10</v>
      </c>
      <c r="C1400" s="17">
        <f t="shared" si="84"/>
        <v>5</v>
      </c>
      <c r="D1400" s="14" t="s">
        <v>10</v>
      </c>
      <c r="E1400" s="14">
        <f t="shared" si="85"/>
        <v>2</v>
      </c>
      <c r="F1400" s="14" t="s">
        <v>15</v>
      </c>
      <c r="G1400" s="14">
        <f t="shared" si="86"/>
        <v>2</v>
      </c>
      <c r="H1400" s="14" t="s">
        <v>119</v>
      </c>
      <c r="I1400" s="14" t="s">
        <v>143</v>
      </c>
      <c r="J1400" s="14">
        <f t="shared" si="87"/>
        <v>3</v>
      </c>
      <c r="K1400" s="9">
        <v>84.37</v>
      </c>
      <c r="L1400" s="9">
        <v>5</v>
      </c>
      <c r="M1400" s="9">
        <v>2</v>
      </c>
      <c r="N1400" s="9">
        <v>2</v>
      </c>
      <c r="O1400" s="9">
        <v>3</v>
      </c>
    </row>
    <row r="1401" spans="1:15" x14ac:dyDescent="0.3">
      <c r="A1401" s="13">
        <v>99.067499999999995</v>
      </c>
      <c r="B1401" s="17" t="s">
        <v>10</v>
      </c>
      <c r="C1401" s="17">
        <f t="shared" si="84"/>
        <v>5</v>
      </c>
      <c r="D1401" s="14" t="s">
        <v>10</v>
      </c>
      <c r="E1401" s="14">
        <f t="shared" si="85"/>
        <v>2</v>
      </c>
      <c r="F1401" s="14" t="s">
        <v>15</v>
      </c>
      <c r="G1401" s="14">
        <f t="shared" si="86"/>
        <v>2</v>
      </c>
      <c r="H1401" s="14" t="s">
        <v>119</v>
      </c>
      <c r="I1401" s="14" t="s">
        <v>143</v>
      </c>
      <c r="J1401" s="14">
        <f t="shared" si="87"/>
        <v>3</v>
      </c>
      <c r="K1401" s="9">
        <v>99.067499999999995</v>
      </c>
      <c r="L1401" s="9">
        <v>5</v>
      </c>
      <c r="M1401" s="9">
        <v>2</v>
      </c>
      <c r="N1401" s="9">
        <v>2</v>
      </c>
      <c r="O1401" s="9">
        <v>3</v>
      </c>
    </row>
    <row r="1402" spans="1:15" x14ac:dyDescent="0.3">
      <c r="A1402" s="13">
        <v>88.869375000000005</v>
      </c>
      <c r="B1402" s="17" t="s">
        <v>10</v>
      </c>
      <c r="C1402" s="17">
        <f t="shared" si="84"/>
        <v>5</v>
      </c>
      <c r="D1402" s="14" t="s">
        <v>10</v>
      </c>
      <c r="E1402" s="14">
        <f t="shared" si="85"/>
        <v>2</v>
      </c>
      <c r="F1402" s="14" t="s">
        <v>15</v>
      </c>
      <c r="G1402" s="14">
        <f t="shared" si="86"/>
        <v>2</v>
      </c>
      <c r="H1402" s="14" t="s">
        <v>119</v>
      </c>
      <c r="I1402" s="14" t="s">
        <v>143</v>
      </c>
      <c r="J1402" s="14">
        <f t="shared" si="87"/>
        <v>3</v>
      </c>
      <c r="K1402" s="9">
        <v>88.869375000000005</v>
      </c>
      <c r="L1402" s="9">
        <v>5</v>
      </c>
      <c r="M1402" s="9">
        <v>2</v>
      </c>
      <c r="N1402" s="9">
        <v>2</v>
      </c>
      <c r="O1402" s="9">
        <v>3</v>
      </c>
    </row>
    <row r="1403" spans="1:15" x14ac:dyDescent="0.3">
      <c r="A1403" s="13">
        <v>104.63625</v>
      </c>
      <c r="B1403" s="17" t="s">
        <v>10</v>
      </c>
      <c r="C1403" s="17">
        <f t="shared" si="84"/>
        <v>5</v>
      </c>
      <c r="D1403" s="14" t="s">
        <v>10</v>
      </c>
      <c r="E1403" s="14">
        <f t="shared" si="85"/>
        <v>2</v>
      </c>
      <c r="F1403" s="14" t="s">
        <v>15</v>
      </c>
      <c r="G1403" s="14">
        <f t="shared" si="86"/>
        <v>2</v>
      </c>
      <c r="H1403" s="14" t="s">
        <v>119</v>
      </c>
      <c r="I1403" s="14" t="s">
        <v>143</v>
      </c>
      <c r="J1403" s="14">
        <f t="shared" si="87"/>
        <v>3</v>
      </c>
      <c r="K1403" s="9">
        <v>104.63625</v>
      </c>
      <c r="L1403" s="9">
        <v>5</v>
      </c>
      <c r="M1403" s="9">
        <v>2</v>
      </c>
      <c r="N1403" s="9">
        <v>2</v>
      </c>
      <c r="O1403" s="9">
        <v>3</v>
      </c>
    </row>
    <row r="1404" spans="1:15" x14ac:dyDescent="0.3">
      <c r="A1404" s="13">
        <v>98.096250000000012</v>
      </c>
      <c r="B1404" s="17" t="s">
        <v>10</v>
      </c>
      <c r="C1404" s="17">
        <f t="shared" si="84"/>
        <v>5</v>
      </c>
      <c r="D1404" s="14" t="s">
        <v>10</v>
      </c>
      <c r="E1404" s="14">
        <f t="shared" si="85"/>
        <v>2</v>
      </c>
      <c r="F1404" s="14" t="s">
        <v>15</v>
      </c>
      <c r="G1404" s="14">
        <f t="shared" si="86"/>
        <v>2</v>
      </c>
      <c r="H1404" s="14" t="s">
        <v>119</v>
      </c>
      <c r="I1404" s="14" t="s">
        <v>143</v>
      </c>
      <c r="J1404" s="14">
        <f t="shared" si="87"/>
        <v>3</v>
      </c>
      <c r="K1404" s="9">
        <v>98.096250000000012</v>
      </c>
      <c r="L1404" s="9">
        <v>5</v>
      </c>
      <c r="M1404" s="9">
        <v>2</v>
      </c>
      <c r="N1404" s="9">
        <v>2</v>
      </c>
      <c r="O1404" s="9">
        <v>3</v>
      </c>
    </row>
    <row r="1405" spans="1:15" x14ac:dyDescent="0.3">
      <c r="A1405" s="13">
        <v>101.01</v>
      </c>
      <c r="B1405" s="17" t="s">
        <v>10</v>
      </c>
      <c r="C1405" s="17">
        <f t="shared" si="84"/>
        <v>5</v>
      </c>
      <c r="D1405" s="14" t="s">
        <v>10</v>
      </c>
      <c r="E1405" s="14">
        <f t="shared" si="85"/>
        <v>2</v>
      </c>
      <c r="F1405" s="14" t="s">
        <v>15</v>
      </c>
      <c r="G1405" s="14">
        <f t="shared" si="86"/>
        <v>2</v>
      </c>
      <c r="H1405" s="14" t="s">
        <v>119</v>
      </c>
      <c r="I1405" s="14" t="s">
        <v>143</v>
      </c>
      <c r="J1405" s="14">
        <f t="shared" si="87"/>
        <v>3</v>
      </c>
      <c r="K1405" s="9">
        <v>101.01</v>
      </c>
      <c r="L1405" s="9">
        <v>5</v>
      </c>
      <c r="M1405" s="9">
        <v>2</v>
      </c>
      <c r="N1405" s="9">
        <v>2</v>
      </c>
      <c r="O1405" s="9">
        <v>3</v>
      </c>
    </row>
    <row r="1406" spans="1:15" x14ac:dyDescent="0.3">
      <c r="A1406" s="13">
        <v>102.67125</v>
      </c>
      <c r="B1406" s="17" t="s">
        <v>10</v>
      </c>
      <c r="C1406" s="17">
        <f t="shared" si="84"/>
        <v>5</v>
      </c>
      <c r="D1406" s="14" t="s">
        <v>10</v>
      </c>
      <c r="E1406" s="14">
        <f t="shared" si="85"/>
        <v>2</v>
      </c>
      <c r="F1406" s="14" t="s">
        <v>15</v>
      </c>
      <c r="G1406" s="14">
        <f t="shared" si="86"/>
        <v>2</v>
      </c>
      <c r="H1406" s="14" t="s">
        <v>119</v>
      </c>
      <c r="I1406" s="14" t="s">
        <v>143</v>
      </c>
      <c r="J1406" s="14">
        <f t="shared" si="87"/>
        <v>3</v>
      </c>
      <c r="K1406" s="9">
        <v>102.67125</v>
      </c>
      <c r="L1406" s="9">
        <v>5</v>
      </c>
      <c r="M1406" s="9">
        <v>2</v>
      </c>
      <c r="N1406" s="9">
        <v>2</v>
      </c>
      <c r="O1406" s="9">
        <v>3</v>
      </c>
    </row>
    <row r="1407" spans="1:15" x14ac:dyDescent="0.3">
      <c r="A1407" s="13">
        <v>74.782499999999999</v>
      </c>
      <c r="B1407" s="17" t="s">
        <v>10</v>
      </c>
      <c r="C1407" s="17">
        <f t="shared" si="84"/>
        <v>5</v>
      </c>
      <c r="D1407" s="14" t="s">
        <v>10</v>
      </c>
      <c r="E1407" s="14">
        <f t="shared" si="85"/>
        <v>2</v>
      </c>
      <c r="F1407" s="14" t="s">
        <v>15</v>
      </c>
      <c r="G1407" s="14">
        <f t="shared" si="86"/>
        <v>2</v>
      </c>
      <c r="H1407" s="14" t="s">
        <v>119</v>
      </c>
      <c r="I1407" s="14" t="s">
        <v>143</v>
      </c>
      <c r="J1407" s="14">
        <f t="shared" si="87"/>
        <v>3</v>
      </c>
      <c r="K1407" s="9">
        <v>74.782499999999999</v>
      </c>
      <c r="L1407" s="9">
        <v>5</v>
      </c>
      <c r="M1407" s="9">
        <v>2</v>
      </c>
      <c r="N1407" s="9">
        <v>2</v>
      </c>
      <c r="O1407" s="9">
        <v>3</v>
      </c>
    </row>
    <row r="1408" spans="1:15" x14ac:dyDescent="0.3">
      <c r="A1408" s="13">
        <v>99.232500000000002</v>
      </c>
      <c r="B1408" s="17" t="s">
        <v>10</v>
      </c>
      <c r="C1408" s="17">
        <f t="shared" si="84"/>
        <v>5</v>
      </c>
      <c r="D1408" s="14" t="s">
        <v>10</v>
      </c>
      <c r="E1408" s="14">
        <f t="shared" si="85"/>
        <v>2</v>
      </c>
      <c r="F1408" s="14" t="s">
        <v>15</v>
      </c>
      <c r="G1408" s="14">
        <f t="shared" si="86"/>
        <v>2</v>
      </c>
      <c r="H1408" s="14" t="s">
        <v>119</v>
      </c>
      <c r="I1408" s="14" t="s">
        <v>143</v>
      </c>
      <c r="J1408" s="14">
        <f t="shared" si="87"/>
        <v>3</v>
      </c>
      <c r="K1408" s="9">
        <v>99.232500000000002</v>
      </c>
      <c r="L1408" s="9">
        <v>5</v>
      </c>
      <c r="M1408" s="9">
        <v>2</v>
      </c>
      <c r="N1408" s="9">
        <v>2</v>
      </c>
      <c r="O1408" s="9">
        <v>3</v>
      </c>
    </row>
    <row r="1409" spans="1:15" x14ac:dyDescent="0.3">
      <c r="A1409" s="13">
        <v>105.61874999999999</v>
      </c>
      <c r="B1409" s="17" t="s">
        <v>10</v>
      </c>
      <c r="C1409" s="17">
        <f t="shared" si="84"/>
        <v>5</v>
      </c>
      <c r="D1409" s="14" t="s">
        <v>10</v>
      </c>
      <c r="E1409" s="14">
        <f t="shared" si="85"/>
        <v>2</v>
      </c>
      <c r="F1409" s="14" t="s">
        <v>15</v>
      </c>
      <c r="G1409" s="14">
        <f t="shared" si="86"/>
        <v>2</v>
      </c>
      <c r="H1409" s="14" t="s">
        <v>119</v>
      </c>
      <c r="I1409" s="14" t="s">
        <v>143</v>
      </c>
      <c r="J1409" s="14">
        <f t="shared" si="87"/>
        <v>3</v>
      </c>
      <c r="K1409" s="9">
        <v>105.61874999999999</v>
      </c>
      <c r="L1409" s="9">
        <v>5</v>
      </c>
      <c r="M1409" s="9">
        <v>2</v>
      </c>
      <c r="N1409" s="9">
        <v>2</v>
      </c>
      <c r="O1409" s="9">
        <v>3</v>
      </c>
    </row>
    <row r="1410" spans="1:15" x14ac:dyDescent="0.3">
      <c r="A1410" s="13">
        <v>114.46125000000001</v>
      </c>
      <c r="B1410" s="17" t="s">
        <v>10</v>
      </c>
      <c r="C1410" s="17">
        <f t="shared" si="84"/>
        <v>5</v>
      </c>
      <c r="D1410" s="14" t="s">
        <v>10</v>
      </c>
      <c r="E1410" s="14">
        <f t="shared" si="85"/>
        <v>2</v>
      </c>
      <c r="F1410" s="14" t="s">
        <v>15</v>
      </c>
      <c r="G1410" s="14">
        <f t="shared" si="86"/>
        <v>2</v>
      </c>
      <c r="H1410" s="14" t="s">
        <v>119</v>
      </c>
      <c r="I1410" s="14" t="s">
        <v>143</v>
      </c>
      <c r="J1410" s="14">
        <f t="shared" si="87"/>
        <v>3</v>
      </c>
      <c r="K1410" s="9">
        <v>114.46125000000001</v>
      </c>
      <c r="L1410" s="9">
        <v>5</v>
      </c>
      <c r="M1410" s="9">
        <v>2</v>
      </c>
      <c r="N1410" s="9">
        <v>2</v>
      </c>
      <c r="O1410" s="9">
        <v>3</v>
      </c>
    </row>
    <row r="1411" spans="1:15" x14ac:dyDescent="0.3">
      <c r="A1411" s="13">
        <v>86.926874999999995</v>
      </c>
      <c r="B1411" s="17" t="s">
        <v>10</v>
      </c>
      <c r="C1411" s="17">
        <f t="shared" ref="C1411:C1474" si="88">IF(B1411="Morning",1,IF(B1411="Afternoon",2,IF(B1411="Evening",3,IF(B1411="late Evening",4,IF(B1411="Break",5)))))</f>
        <v>5</v>
      </c>
      <c r="D1411" s="14" t="s">
        <v>10</v>
      </c>
      <c r="E1411" s="14">
        <f t="shared" ref="E1411:E1474" si="89">IF(D1411="Greetings",1,IF(D1411="Break",2,IF(D1411="Closing",3,IF(D1411="demonstration",4,IF(D1411="Hands on",5,IF(D1411="Introduction",6,IF(D1411="Lecture",7,IF(D1411="No Activity",8,IF(D1411="Peer Learning",9)))))))))</f>
        <v>2</v>
      </c>
      <c r="F1411" s="14" t="s">
        <v>15</v>
      </c>
      <c r="G1411" s="14">
        <f t="shared" ref="G1411:G1474" si="90">IF(F1411="On Campus",1,IF(F1411="Off Campus",2))</f>
        <v>2</v>
      </c>
      <c r="H1411" s="14" t="s">
        <v>119</v>
      </c>
      <c r="I1411" s="14" t="s">
        <v>143</v>
      </c>
      <c r="J1411" s="14">
        <f t="shared" ref="J1411:J1474" si="91">IF(I1411="Tools_Digital Drawing",1,IF(I1411="Spatial Design",2,IF(I1411="Technical Contexts",3)))</f>
        <v>3</v>
      </c>
      <c r="K1411" s="9">
        <v>86.926874999999995</v>
      </c>
      <c r="L1411" s="9">
        <v>5</v>
      </c>
      <c r="M1411" s="9">
        <v>2</v>
      </c>
      <c r="N1411" s="9">
        <v>2</v>
      </c>
      <c r="O1411" s="9">
        <v>3</v>
      </c>
    </row>
    <row r="1412" spans="1:15" x14ac:dyDescent="0.3">
      <c r="A1412" s="13">
        <v>137.02499999999998</v>
      </c>
      <c r="B1412" s="17" t="s">
        <v>10</v>
      </c>
      <c r="C1412" s="17">
        <f t="shared" si="88"/>
        <v>5</v>
      </c>
      <c r="D1412" s="14" t="s">
        <v>10</v>
      </c>
      <c r="E1412" s="14">
        <f t="shared" si="89"/>
        <v>2</v>
      </c>
      <c r="F1412" s="14" t="s">
        <v>15</v>
      </c>
      <c r="G1412" s="14">
        <f t="shared" si="90"/>
        <v>2</v>
      </c>
      <c r="H1412" s="14" t="s">
        <v>18</v>
      </c>
      <c r="I1412" s="14" t="s">
        <v>143</v>
      </c>
      <c r="J1412" s="14">
        <f t="shared" si="91"/>
        <v>3</v>
      </c>
      <c r="K1412" s="9">
        <v>137.02499999999998</v>
      </c>
      <c r="L1412" s="9">
        <v>5</v>
      </c>
      <c r="M1412" s="9">
        <v>2</v>
      </c>
      <c r="N1412" s="9">
        <v>2</v>
      </c>
      <c r="O1412" s="9">
        <v>3</v>
      </c>
    </row>
    <row r="1413" spans="1:15" x14ac:dyDescent="0.3">
      <c r="A1413" s="13">
        <v>74.782499999999999</v>
      </c>
      <c r="B1413" s="17" t="s">
        <v>10</v>
      </c>
      <c r="C1413" s="17">
        <f t="shared" si="88"/>
        <v>5</v>
      </c>
      <c r="D1413" s="14" t="s">
        <v>10</v>
      </c>
      <c r="E1413" s="14">
        <f t="shared" si="89"/>
        <v>2</v>
      </c>
      <c r="F1413" s="14" t="s">
        <v>15</v>
      </c>
      <c r="G1413" s="14">
        <f t="shared" si="90"/>
        <v>2</v>
      </c>
      <c r="H1413" s="14" t="s">
        <v>119</v>
      </c>
      <c r="I1413" s="14" t="s">
        <v>143</v>
      </c>
      <c r="J1413" s="14">
        <f t="shared" si="91"/>
        <v>3</v>
      </c>
      <c r="K1413" s="9">
        <v>74.782499999999999</v>
      </c>
      <c r="L1413" s="9">
        <v>5</v>
      </c>
      <c r="M1413" s="9">
        <v>2</v>
      </c>
      <c r="N1413" s="9">
        <v>2</v>
      </c>
      <c r="O1413" s="9">
        <v>3</v>
      </c>
    </row>
    <row r="1414" spans="1:15" x14ac:dyDescent="0.3">
      <c r="A1414" s="13">
        <v>117.40875</v>
      </c>
      <c r="B1414" s="17" t="s">
        <v>10</v>
      </c>
      <c r="C1414" s="17">
        <f t="shared" si="88"/>
        <v>5</v>
      </c>
      <c r="D1414" s="14" t="s">
        <v>10</v>
      </c>
      <c r="E1414" s="14">
        <f t="shared" si="89"/>
        <v>2</v>
      </c>
      <c r="F1414" s="14" t="s">
        <v>15</v>
      </c>
      <c r="G1414" s="14">
        <f t="shared" si="90"/>
        <v>2</v>
      </c>
      <c r="H1414" s="14" t="s">
        <v>119</v>
      </c>
      <c r="I1414" s="14" t="s">
        <v>143</v>
      </c>
      <c r="J1414" s="14">
        <f t="shared" si="91"/>
        <v>3</v>
      </c>
      <c r="K1414" s="9">
        <v>117.40875</v>
      </c>
      <c r="L1414" s="9">
        <v>5</v>
      </c>
      <c r="M1414" s="9">
        <v>2</v>
      </c>
      <c r="N1414" s="9">
        <v>2</v>
      </c>
      <c r="O1414" s="9">
        <v>3</v>
      </c>
    </row>
    <row r="1415" spans="1:15" x14ac:dyDescent="0.3">
      <c r="A1415" s="13">
        <v>73.82374999999999</v>
      </c>
      <c r="B1415" s="17" t="s">
        <v>10</v>
      </c>
      <c r="C1415" s="17">
        <f t="shared" si="88"/>
        <v>5</v>
      </c>
      <c r="D1415" s="14" t="s">
        <v>10</v>
      </c>
      <c r="E1415" s="14">
        <f t="shared" si="89"/>
        <v>2</v>
      </c>
      <c r="F1415" s="14" t="s">
        <v>15</v>
      </c>
      <c r="G1415" s="14">
        <f t="shared" si="90"/>
        <v>2</v>
      </c>
      <c r="H1415" s="14" t="s">
        <v>119</v>
      </c>
      <c r="I1415" s="14" t="s">
        <v>143</v>
      </c>
      <c r="J1415" s="14">
        <f t="shared" si="91"/>
        <v>3</v>
      </c>
      <c r="K1415" s="9">
        <v>73.82374999999999</v>
      </c>
      <c r="L1415" s="9">
        <v>5</v>
      </c>
      <c r="M1415" s="9">
        <v>2</v>
      </c>
      <c r="N1415" s="9">
        <v>2</v>
      </c>
      <c r="O1415" s="9">
        <v>3</v>
      </c>
    </row>
    <row r="1416" spans="1:15" x14ac:dyDescent="0.3">
      <c r="A1416" s="13">
        <v>118.88250000000001</v>
      </c>
      <c r="B1416" s="17" t="s">
        <v>10</v>
      </c>
      <c r="C1416" s="17">
        <f t="shared" si="88"/>
        <v>5</v>
      </c>
      <c r="D1416" s="14" t="s">
        <v>10</v>
      </c>
      <c r="E1416" s="14">
        <f t="shared" si="89"/>
        <v>2</v>
      </c>
      <c r="F1416" s="14" t="s">
        <v>15</v>
      </c>
      <c r="G1416" s="14">
        <f t="shared" si="90"/>
        <v>2</v>
      </c>
      <c r="H1416" s="14" t="s">
        <v>119</v>
      </c>
      <c r="I1416" s="14" t="s">
        <v>143</v>
      </c>
      <c r="J1416" s="14">
        <f t="shared" si="91"/>
        <v>3</v>
      </c>
      <c r="K1416" s="9">
        <v>118.88250000000001</v>
      </c>
      <c r="L1416" s="9">
        <v>5</v>
      </c>
      <c r="M1416" s="9">
        <v>2</v>
      </c>
      <c r="N1416" s="9">
        <v>2</v>
      </c>
      <c r="O1416" s="9">
        <v>3</v>
      </c>
    </row>
    <row r="1417" spans="1:15" x14ac:dyDescent="0.3">
      <c r="A1417" s="13">
        <v>77.658749999999998</v>
      </c>
      <c r="B1417" s="17" t="s">
        <v>10</v>
      </c>
      <c r="C1417" s="17">
        <f t="shared" si="88"/>
        <v>5</v>
      </c>
      <c r="D1417" s="14" t="s">
        <v>10</v>
      </c>
      <c r="E1417" s="14">
        <f t="shared" si="89"/>
        <v>2</v>
      </c>
      <c r="F1417" s="14" t="s">
        <v>15</v>
      </c>
      <c r="G1417" s="14">
        <f t="shared" si="90"/>
        <v>2</v>
      </c>
      <c r="H1417" s="14" t="s">
        <v>119</v>
      </c>
      <c r="I1417" s="14" t="s">
        <v>143</v>
      </c>
      <c r="J1417" s="14">
        <f t="shared" si="91"/>
        <v>3</v>
      </c>
      <c r="K1417" s="9">
        <v>77.658749999999998</v>
      </c>
      <c r="L1417" s="9">
        <v>5</v>
      </c>
      <c r="M1417" s="9">
        <v>2</v>
      </c>
      <c r="N1417" s="9">
        <v>2</v>
      </c>
      <c r="O1417" s="9">
        <v>3</v>
      </c>
    </row>
    <row r="1418" spans="1:15" x14ac:dyDescent="0.3">
      <c r="A1418" s="13">
        <v>128.21625</v>
      </c>
      <c r="B1418" s="17" t="s">
        <v>10</v>
      </c>
      <c r="C1418" s="17">
        <f t="shared" si="88"/>
        <v>5</v>
      </c>
      <c r="D1418" s="14" t="s">
        <v>10</v>
      </c>
      <c r="E1418" s="14">
        <f t="shared" si="89"/>
        <v>2</v>
      </c>
      <c r="F1418" s="14" t="s">
        <v>15</v>
      </c>
      <c r="G1418" s="14">
        <f t="shared" si="90"/>
        <v>2</v>
      </c>
      <c r="H1418" s="14" t="s">
        <v>18</v>
      </c>
      <c r="I1418" s="14" t="s">
        <v>143</v>
      </c>
      <c r="J1418" s="14">
        <f t="shared" si="91"/>
        <v>3</v>
      </c>
      <c r="K1418" s="9">
        <v>128.21625</v>
      </c>
      <c r="L1418" s="9">
        <v>5</v>
      </c>
      <c r="M1418" s="9">
        <v>2</v>
      </c>
      <c r="N1418" s="9">
        <v>2</v>
      </c>
      <c r="O1418" s="9">
        <v>3</v>
      </c>
    </row>
    <row r="1419" spans="1:15" x14ac:dyDescent="0.3">
      <c r="A1419" s="13">
        <v>113.97</v>
      </c>
      <c r="B1419" s="17" t="s">
        <v>10</v>
      </c>
      <c r="C1419" s="17">
        <f t="shared" si="88"/>
        <v>5</v>
      </c>
      <c r="D1419" s="14" t="s">
        <v>10</v>
      </c>
      <c r="E1419" s="14">
        <f t="shared" si="89"/>
        <v>2</v>
      </c>
      <c r="F1419" s="14" t="s">
        <v>15</v>
      </c>
      <c r="G1419" s="14">
        <f t="shared" si="90"/>
        <v>2</v>
      </c>
      <c r="H1419" s="14" t="s">
        <v>119</v>
      </c>
      <c r="I1419" s="14" t="s">
        <v>143</v>
      </c>
      <c r="J1419" s="14">
        <f t="shared" si="91"/>
        <v>3</v>
      </c>
      <c r="K1419" s="9">
        <v>113.97</v>
      </c>
      <c r="L1419" s="9">
        <v>5</v>
      </c>
      <c r="M1419" s="9">
        <v>2</v>
      </c>
      <c r="N1419" s="9">
        <v>2</v>
      </c>
      <c r="O1419" s="9">
        <v>3</v>
      </c>
    </row>
    <row r="1420" spans="1:15" x14ac:dyDescent="0.3">
      <c r="A1420" s="13">
        <v>109.0575</v>
      </c>
      <c r="B1420" s="17" t="s">
        <v>10</v>
      </c>
      <c r="C1420" s="17">
        <f t="shared" si="88"/>
        <v>5</v>
      </c>
      <c r="D1420" s="14" t="s">
        <v>10</v>
      </c>
      <c r="E1420" s="14">
        <f t="shared" si="89"/>
        <v>2</v>
      </c>
      <c r="F1420" s="14" t="s">
        <v>15</v>
      </c>
      <c r="G1420" s="14">
        <f t="shared" si="90"/>
        <v>2</v>
      </c>
      <c r="H1420" s="14" t="s">
        <v>119</v>
      </c>
      <c r="I1420" s="14" t="s">
        <v>143</v>
      </c>
      <c r="J1420" s="14">
        <f t="shared" si="91"/>
        <v>3</v>
      </c>
      <c r="K1420" s="9">
        <v>109.0575</v>
      </c>
      <c r="L1420" s="9">
        <v>5</v>
      </c>
      <c r="M1420" s="9">
        <v>2</v>
      </c>
      <c r="N1420" s="9">
        <v>2</v>
      </c>
      <c r="O1420" s="9">
        <v>3</v>
      </c>
    </row>
    <row r="1421" spans="1:15" x14ac:dyDescent="0.3">
      <c r="A1421" s="13">
        <v>72.865000000000009</v>
      </c>
      <c r="B1421" s="17" t="s">
        <v>10</v>
      </c>
      <c r="C1421" s="17">
        <f t="shared" si="88"/>
        <v>5</v>
      </c>
      <c r="D1421" s="14" t="s">
        <v>10</v>
      </c>
      <c r="E1421" s="14">
        <f t="shared" si="89"/>
        <v>2</v>
      </c>
      <c r="F1421" s="14" t="s">
        <v>15</v>
      </c>
      <c r="G1421" s="14">
        <f t="shared" si="90"/>
        <v>2</v>
      </c>
      <c r="H1421" s="14" t="s">
        <v>119</v>
      </c>
      <c r="I1421" s="14" t="s">
        <v>143</v>
      </c>
      <c r="J1421" s="14">
        <f t="shared" si="91"/>
        <v>3</v>
      </c>
      <c r="K1421" s="9">
        <v>72.865000000000009</v>
      </c>
      <c r="L1421" s="9">
        <v>5</v>
      </c>
      <c r="M1421" s="9">
        <v>2</v>
      </c>
      <c r="N1421" s="9">
        <v>2</v>
      </c>
      <c r="O1421" s="9">
        <v>3</v>
      </c>
    </row>
    <row r="1422" spans="1:15" x14ac:dyDescent="0.3">
      <c r="A1422" s="13">
        <v>103.92375</v>
      </c>
      <c r="B1422" s="17" t="s">
        <v>10</v>
      </c>
      <c r="C1422" s="17">
        <f t="shared" si="88"/>
        <v>5</v>
      </c>
      <c r="D1422" s="14" t="s">
        <v>10</v>
      </c>
      <c r="E1422" s="14">
        <f t="shared" si="89"/>
        <v>2</v>
      </c>
      <c r="F1422" s="14" t="s">
        <v>15</v>
      </c>
      <c r="G1422" s="14">
        <f t="shared" si="90"/>
        <v>2</v>
      </c>
      <c r="H1422" s="14" t="s">
        <v>119</v>
      </c>
      <c r="I1422" s="14" t="s">
        <v>143</v>
      </c>
      <c r="J1422" s="14">
        <f t="shared" si="91"/>
        <v>3</v>
      </c>
      <c r="K1422" s="9">
        <v>103.92375</v>
      </c>
      <c r="L1422" s="9">
        <v>5</v>
      </c>
      <c r="M1422" s="9">
        <v>2</v>
      </c>
      <c r="N1422" s="9">
        <v>2</v>
      </c>
      <c r="O1422" s="9">
        <v>3</v>
      </c>
    </row>
    <row r="1423" spans="1:15" x14ac:dyDescent="0.3">
      <c r="A1423" s="13">
        <v>107.66250000000001</v>
      </c>
      <c r="B1423" s="17" t="s">
        <v>10</v>
      </c>
      <c r="C1423" s="17">
        <f t="shared" si="88"/>
        <v>5</v>
      </c>
      <c r="D1423" s="14" t="s">
        <v>10</v>
      </c>
      <c r="E1423" s="14">
        <f t="shared" si="89"/>
        <v>2</v>
      </c>
      <c r="F1423" s="14" t="s">
        <v>15</v>
      </c>
      <c r="G1423" s="14">
        <f t="shared" si="90"/>
        <v>2</v>
      </c>
      <c r="H1423" s="14" t="s">
        <v>119</v>
      </c>
      <c r="I1423" s="14" t="s">
        <v>143</v>
      </c>
      <c r="J1423" s="14">
        <f t="shared" si="91"/>
        <v>3</v>
      </c>
      <c r="K1423" s="9">
        <v>107.66250000000001</v>
      </c>
      <c r="L1423" s="9">
        <v>5</v>
      </c>
      <c r="M1423" s="9">
        <v>2</v>
      </c>
      <c r="N1423" s="9">
        <v>2</v>
      </c>
      <c r="O1423" s="9">
        <v>3</v>
      </c>
    </row>
    <row r="1424" spans="1:15" x14ac:dyDescent="0.3">
      <c r="A1424" s="13">
        <v>85.470000000000013</v>
      </c>
      <c r="B1424" s="17" t="s">
        <v>10</v>
      </c>
      <c r="C1424" s="17">
        <f t="shared" si="88"/>
        <v>5</v>
      </c>
      <c r="D1424" s="14" t="s">
        <v>10</v>
      </c>
      <c r="E1424" s="14">
        <f t="shared" si="89"/>
        <v>2</v>
      </c>
      <c r="F1424" s="14" t="s">
        <v>15</v>
      </c>
      <c r="G1424" s="14">
        <f t="shared" si="90"/>
        <v>2</v>
      </c>
      <c r="H1424" s="14" t="s">
        <v>119</v>
      </c>
      <c r="I1424" s="14" t="s">
        <v>143</v>
      </c>
      <c r="J1424" s="14">
        <f t="shared" si="91"/>
        <v>3</v>
      </c>
      <c r="K1424" s="9">
        <v>85.470000000000013</v>
      </c>
      <c r="L1424" s="9">
        <v>5</v>
      </c>
      <c r="M1424" s="9">
        <v>2</v>
      </c>
      <c r="N1424" s="9">
        <v>2</v>
      </c>
      <c r="O1424" s="9">
        <v>3</v>
      </c>
    </row>
    <row r="1425" spans="1:15" x14ac:dyDescent="0.3">
      <c r="A1425" s="13">
        <v>104.145</v>
      </c>
      <c r="B1425" s="17" t="s">
        <v>10</v>
      </c>
      <c r="C1425" s="17">
        <f t="shared" si="88"/>
        <v>5</v>
      </c>
      <c r="D1425" s="14" t="s">
        <v>10</v>
      </c>
      <c r="E1425" s="14">
        <f t="shared" si="89"/>
        <v>2</v>
      </c>
      <c r="F1425" s="14" t="s">
        <v>15</v>
      </c>
      <c r="G1425" s="14">
        <f t="shared" si="90"/>
        <v>2</v>
      </c>
      <c r="H1425" s="14" t="s">
        <v>119</v>
      </c>
      <c r="I1425" s="14" t="s">
        <v>143</v>
      </c>
      <c r="J1425" s="14">
        <f t="shared" si="91"/>
        <v>3</v>
      </c>
      <c r="K1425" s="9">
        <v>104.145</v>
      </c>
      <c r="L1425" s="9">
        <v>5</v>
      </c>
      <c r="M1425" s="9">
        <v>2</v>
      </c>
      <c r="N1425" s="9">
        <v>2</v>
      </c>
      <c r="O1425" s="9">
        <v>3</v>
      </c>
    </row>
    <row r="1426" spans="1:15" x14ac:dyDescent="0.3">
      <c r="A1426" s="13">
        <v>78.617500000000007</v>
      </c>
      <c r="B1426" s="17" t="s">
        <v>10</v>
      </c>
      <c r="C1426" s="17">
        <f t="shared" si="88"/>
        <v>5</v>
      </c>
      <c r="D1426" s="14" t="s">
        <v>10</v>
      </c>
      <c r="E1426" s="14">
        <f t="shared" si="89"/>
        <v>2</v>
      </c>
      <c r="F1426" s="14" t="s">
        <v>15</v>
      </c>
      <c r="G1426" s="14">
        <f t="shared" si="90"/>
        <v>2</v>
      </c>
      <c r="H1426" s="14" t="s">
        <v>119</v>
      </c>
      <c r="I1426" s="14" t="s">
        <v>143</v>
      </c>
      <c r="J1426" s="14">
        <f t="shared" si="91"/>
        <v>3</v>
      </c>
      <c r="K1426" s="9">
        <v>78.617500000000007</v>
      </c>
      <c r="L1426" s="9">
        <v>5</v>
      </c>
      <c r="M1426" s="9">
        <v>2</v>
      </c>
      <c r="N1426" s="9">
        <v>2</v>
      </c>
      <c r="O1426" s="9">
        <v>3</v>
      </c>
    </row>
    <row r="1427" spans="1:15" x14ac:dyDescent="0.3">
      <c r="A1427" s="13">
        <v>94.778333333333336</v>
      </c>
      <c r="B1427" s="17" t="s">
        <v>10</v>
      </c>
      <c r="C1427" s="17">
        <f t="shared" si="88"/>
        <v>5</v>
      </c>
      <c r="D1427" s="14" t="s">
        <v>10</v>
      </c>
      <c r="E1427" s="14">
        <f t="shared" si="89"/>
        <v>2</v>
      </c>
      <c r="F1427" s="14" t="s">
        <v>15</v>
      </c>
      <c r="G1427" s="14">
        <f t="shared" si="90"/>
        <v>2</v>
      </c>
      <c r="H1427" s="14" t="s">
        <v>119</v>
      </c>
      <c r="I1427" s="14" t="s">
        <v>143</v>
      </c>
      <c r="J1427" s="14">
        <f t="shared" si="91"/>
        <v>3</v>
      </c>
      <c r="K1427" s="9">
        <v>94.778333333333336</v>
      </c>
      <c r="L1427" s="9">
        <v>5</v>
      </c>
      <c r="M1427" s="9">
        <v>2</v>
      </c>
      <c r="N1427" s="9">
        <v>2</v>
      </c>
      <c r="O1427" s="9">
        <v>3</v>
      </c>
    </row>
    <row r="1428" spans="1:15" x14ac:dyDescent="0.3">
      <c r="A1428" s="13">
        <v>88.611249999999998</v>
      </c>
      <c r="B1428" s="17" t="s">
        <v>10</v>
      </c>
      <c r="C1428" s="17">
        <f t="shared" si="88"/>
        <v>5</v>
      </c>
      <c r="D1428" s="14" t="s">
        <v>10</v>
      </c>
      <c r="E1428" s="14">
        <f t="shared" si="89"/>
        <v>2</v>
      </c>
      <c r="F1428" s="14" t="s">
        <v>15</v>
      </c>
      <c r="G1428" s="14">
        <f t="shared" si="90"/>
        <v>2</v>
      </c>
      <c r="H1428" s="14" t="s">
        <v>119</v>
      </c>
      <c r="I1428" s="14" t="s">
        <v>143</v>
      </c>
      <c r="J1428" s="14">
        <f t="shared" si="91"/>
        <v>3</v>
      </c>
      <c r="K1428" s="9">
        <v>88.611249999999998</v>
      </c>
      <c r="L1428" s="9">
        <v>5</v>
      </c>
      <c r="M1428" s="9">
        <v>2</v>
      </c>
      <c r="N1428" s="9">
        <v>2</v>
      </c>
      <c r="O1428" s="9">
        <v>3</v>
      </c>
    </row>
    <row r="1429" spans="1:15" x14ac:dyDescent="0.3">
      <c r="A1429" s="13">
        <v>88.611249999999998</v>
      </c>
      <c r="B1429" s="17" t="s">
        <v>10</v>
      </c>
      <c r="C1429" s="17">
        <f t="shared" si="88"/>
        <v>5</v>
      </c>
      <c r="D1429" s="14" t="s">
        <v>10</v>
      </c>
      <c r="E1429" s="14">
        <f t="shared" si="89"/>
        <v>2</v>
      </c>
      <c r="F1429" s="14" t="s">
        <v>15</v>
      </c>
      <c r="G1429" s="14">
        <f t="shared" si="90"/>
        <v>2</v>
      </c>
      <c r="H1429" s="14" t="s">
        <v>119</v>
      </c>
      <c r="I1429" s="14" t="s">
        <v>143</v>
      </c>
      <c r="J1429" s="14">
        <f t="shared" si="91"/>
        <v>3</v>
      </c>
      <c r="K1429" s="9">
        <v>88.611249999999998</v>
      </c>
      <c r="L1429" s="9">
        <v>5</v>
      </c>
      <c r="M1429" s="9">
        <v>2</v>
      </c>
      <c r="N1429" s="9">
        <v>2</v>
      </c>
      <c r="O1429" s="9">
        <v>3</v>
      </c>
    </row>
    <row r="1430" spans="1:15" x14ac:dyDescent="0.3">
      <c r="A1430" s="13">
        <v>103.92375</v>
      </c>
      <c r="B1430" s="17" t="s">
        <v>10</v>
      </c>
      <c r="C1430" s="17">
        <f t="shared" si="88"/>
        <v>5</v>
      </c>
      <c r="D1430" s="14" t="s">
        <v>10</v>
      </c>
      <c r="E1430" s="14">
        <f t="shared" si="89"/>
        <v>2</v>
      </c>
      <c r="F1430" s="14" t="s">
        <v>15</v>
      </c>
      <c r="G1430" s="14">
        <f t="shared" si="90"/>
        <v>2</v>
      </c>
      <c r="H1430" s="14" t="s">
        <v>119</v>
      </c>
      <c r="I1430" s="14" t="s">
        <v>143</v>
      </c>
      <c r="J1430" s="14">
        <f t="shared" si="91"/>
        <v>3</v>
      </c>
      <c r="K1430" s="9">
        <v>103.92375</v>
      </c>
      <c r="L1430" s="9">
        <v>5</v>
      </c>
      <c r="M1430" s="9">
        <v>2</v>
      </c>
      <c r="N1430" s="9">
        <v>2</v>
      </c>
      <c r="O1430" s="9">
        <v>3</v>
      </c>
    </row>
    <row r="1431" spans="1:15" x14ac:dyDescent="0.3">
      <c r="A1431" s="13">
        <v>104.84041666666667</v>
      </c>
      <c r="B1431" s="17" t="s">
        <v>10</v>
      </c>
      <c r="C1431" s="17">
        <f t="shared" si="88"/>
        <v>5</v>
      </c>
      <c r="D1431" s="14" t="s">
        <v>10</v>
      </c>
      <c r="E1431" s="14">
        <f t="shared" si="89"/>
        <v>2</v>
      </c>
      <c r="F1431" s="14" t="s">
        <v>15</v>
      </c>
      <c r="G1431" s="14">
        <f t="shared" si="90"/>
        <v>2</v>
      </c>
      <c r="H1431" s="14" t="s">
        <v>119</v>
      </c>
      <c r="I1431" s="14" t="s">
        <v>143</v>
      </c>
      <c r="J1431" s="14">
        <f t="shared" si="91"/>
        <v>3</v>
      </c>
      <c r="K1431" s="9">
        <v>104.84041666666667</v>
      </c>
      <c r="L1431" s="9">
        <v>5</v>
      </c>
      <c r="M1431" s="9">
        <v>2</v>
      </c>
      <c r="N1431" s="9">
        <v>2</v>
      </c>
      <c r="O1431" s="9">
        <v>3</v>
      </c>
    </row>
    <row r="1432" spans="1:15" x14ac:dyDescent="0.3">
      <c r="A1432" s="13">
        <v>97.019999999999982</v>
      </c>
      <c r="B1432" s="17" t="s">
        <v>10</v>
      </c>
      <c r="C1432" s="17">
        <f t="shared" si="88"/>
        <v>5</v>
      </c>
      <c r="D1432" s="14" t="s">
        <v>10</v>
      </c>
      <c r="E1432" s="14">
        <f t="shared" si="89"/>
        <v>2</v>
      </c>
      <c r="F1432" s="14" t="s">
        <v>15</v>
      </c>
      <c r="G1432" s="14">
        <f t="shared" si="90"/>
        <v>2</v>
      </c>
      <c r="H1432" s="14" t="s">
        <v>119</v>
      </c>
      <c r="I1432" s="14" t="s">
        <v>143</v>
      </c>
      <c r="J1432" s="14">
        <f t="shared" si="91"/>
        <v>3</v>
      </c>
      <c r="K1432" s="9">
        <v>97.019999999999982</v>
      </c>
      <c r="L1432" s="9">
        <v>5</v>
      </c>
      <c r="M1432" s="9">
        <v>2</v>
      </c>
      <c r="N1432" s="9">
        <v>2</v>
      </c>
      <c r="O1432" s="9">
        <v>3</v>
      </c>
    </row>
    <row r="1433" spans="1:15" x14ac:dyDescent="0.3">
      <c r="A1433" s="13">
        <v>121.76125000000002</v>
      </c>
      <c r="B1433" s="17" t="s">
        <v>10</v>
      </c>
      <c r="C1433" s="17">
        <f t="shared" si="88"/>
        <v>5</v>
      </c>
      <c r="D1433" s="14" t="s">
        <v>10</v>
      </c>
      <c r="E1433" s="14">
        <f t="shared" si="89"/>
        <v>2</v>
      </c>
      <c r="F1433" s="14" t="s">
        <v>15</v>
      </c>
      <c r="G1433" s="14">
        <f t="shared" si="90"/>
        <v>2</v>
      </c>
      <c r="H1433" s="14" t="s">
        <v>18</v>
      </c>
      <c r="I1433" s="14" t="s">
        <v>143</v>
      </c>
      <c r="J1433" s="14">
        <f t="shared" si="91"/>
        <v>3</v>
      </c>
      <c r="K1433" s="9">
        <v>121.76125000000002</v>
      </c>
      <c r="L1433" s="9">
        <v>5</v>
      </c>
      <c r="M1433" s="9">
        <v>2</v>
      </c>
      <c r="N1433" s="9">
        <v>2</v>
      </c>
      <c r="O1433" s="9">
        <v>3</v>
      </c>
    </row>
    <row r="1434" spans="1:15" x14ac:dyDescent="0.3">
      <c r="A1434" s="13">
        <v>109.54875000000001</v>
      </c>
      <c r="B1434" s="17" t="s">
        <v>10</v>
      </c>
      <c r="C1434" s="17">
        <f t="shared" si="88"/>
        <v>5</v>
      </c>
      <c r="D1434" s="14" t="s">
        <v>10</v>
      </c>
      <c r="E1434" s="14">
        <f t="shared" si="89"/>
        <v>2</v>
      </c>
      <c r="F1434" s="14" t="s">
        <v>15</v>
      </c>
      <c r="G1434" s="14">
        <f t="shared" si="90"/>
        <v>2</v>
      </c>
      <c r="H1434" s="14" t="s">
        <v>119</v>
      </c>
      <c r="I1434" s="14" t="s">
        <v>143</v>
      </c>
      <c r="J1434" s="14">
        <f t="shared" si="91"/>
        <v>3</v>
      </c>
      <c r="K1434" s="9">
        <v>109.54875000000001</v>
      </c>
      <c r="L1434" s="9">
        <v>5</v>
      </c>
      <c r="M1434" s="9">
        <v>2</v>
      </c>
      <c r="N1434" s="9">
        <v>2</v>
      </c>
      <c r="O1434" s="9">
        <v>3</v>
      </c>
    </row>
    <row r="1435" spans="1:15" x14ac:dyDescent="0.3">
      <c r="A1435" s="13">
        <v>128.49375000000001</v>
      </c>
      <c r="B1435" s="17" t="s">
        <v>10</v>
      </c>
      <c r="C1435" s="17">
        <f t="shared" si="88"/>
        <v>5</v>
      </c>
      <c r="D1435" s="14" t="s">
        <v>10</v>
      </c>
      <c r="E1435" s="14">
        <f t="shared" si="89"/>
        <v>2</v>
      </c>
      <c r="F1435" s="14" t="s">
        <v>15</v>
      </c>
      <c r="G1435" s="14">
        <f t="shared" si="90"/>
        <v>2</v>
      </c>
      <c r="H1435" s="14" t="s">
        <v>18</v>
      </c>
      <c r="I1435" s="14" t="s">
        <v>143</v>
      </c>
      <c r="J1435" s="14">
        <f t="shared" si="91"/>
        <v>3</v>
      </c>
      <c r="K1435" s="9">
        <v>128.49375000000001</v>
      </c>
      <c r="L1435" s="9">
        <v>5</v>
      </c>
      <c r="M1435" s="9">
        <v>2</v>
      </c>
      <c r="N1435" s="9">
        <v>2</v>
      </c>
      <c r="O1435" s="9">
        <v>3</v>
      </c>
    </row>
    <row r="1436" spans="1:15" x14ac:dyDescent="0.3">
      <c r="A1436" s="13">
        <v>124.31541666666666</v>
      </c>
      <c r="B1436" s="17" t="s">
        <v>10</v>
      </c>
      <c r="C1436" s="17">
        <f t="shared" si="88"/>
        <v>5</v>
      </c>
      <c r="D1436" s="14" t="s">
        <v>10</v>
      </c>
      <c r="E1436" s="14">
        <f t="shared" si="89"/>
        <v>2</v>
      </c>
      <c r="F1436" s="14" t="s">
        <v>15</v>
      </c>
      <c r="G1436" s="14">
        <f t="shared" si="90"/>
        <v>2</v>
      </c>
      <c r="H1436" s="14" t="s">
        <v>18</v>
      </c>
      <c r="I1436" s="14" t="s">
        <v>143</v>
      </c>
      <c r="J1436" s="14">
        <f t="shared" si="91"/>
        <v>3</v>
      </c>
      <c r="K1436" s="9">
        <v>124.31541666666666</v>
      </c>
      <c r="L1436" s="9">
        <v>5</v>
      </c>
      <c r="M1436" s="9">
        <v>2</v>
      </c>
      <c r="N1436" s="9">
        <v>2</v>
      </c>
      <c r="O1436" s="9">
        <v>3</v>
      </c>
    </row>
    <row r="1437" spans="1:15" x14ac:dyDescent="0.3">
      <c r="A1437" s="13">
        <v>127.51375</v>
      </c>
      <c r="B1437" s="17" t="s">
        <v>10</v>
      </c>
      <c r="C1437" s="17">
        <f t="shared" si="88"/>
        <v>5</v>
      </c>
      <c r="D1437" s="14" t="s">
        <v>10</v>
      </c>
      <c r="E1437" s="14">
        <f t="shared" si="89"/>
        <v>2</v>
      </c>
      <c r="F1437" s="14" t="s">
        <v>15</v>
      </c>
      <c r="G1437" s="14">
        <f t="shared" si="90"/>
        <v>2</v>
      </c>
      <c r="H1437" s="14" t="s">
        <v>18</v>
      </c>
      <c r="I1437" s="14" t="s">
        <v>143</v>
      </c>
      <c r="J1437" s="14">
        <f t="shared" si="91"/>
        <v>3</v>
      </c>
      <c r="K1437" s="9">
        <v>127.51375</v>
      </c>
      <c r="L1437" s="9">
        <v>5</v>
      </c>
      <c r="M1437" s="9">
        <v>2</v>
      </c>
      <c r="N1437" s="9">
        <v>2</v>
      </c>
      <c r="O1437" s="9">
        <v>3</v>
      </c>
    </row>
    <row r="1438" spans="1:15" x14ac:dyDescent="0.3">
      <c r="A1438" s="13">
        <v>120.09583333333333</v>
      </c>
      <c r="B1438" s="17" t="s">
        <v>10</v>
      </c>
      <c r="C1438" s="17">
        <f t="shared" si="88"/>
        <v>5</v>
      </c>
      <c r="D1438" s="14" t="s">
        <v>10</v>
      </c>
      <c r="E1438" s="14">
        <f t="shared" si="89"/>
        <v>2</v>
      </c>
      <c r="F1438" s="14" t="s">
        <v>15</v>
      </c>
      <c r="G1438" s="14">
        <f t="shared" si="90"/>
        <v>2</v>
      </c>
      <c r="H1438" s="14" t="s">
        <v>18</v>
      </c>
      <c r="I1438" s="14" t="s">
        <v>143</v>
      </c>
      <c r="J1438" s="14">
        <f t="shared" si="91"/>
        <v>3</v>
      </c>
      <c r="K1438" s="9">
        <v>120.09583333333333</v>
      </c>
      <c r="L1438" s="9">
        <v>5</v>
      </c>
      <c r="M1438" s="9">
        <v>2</v>
      </c>
      <c r="N1438" s="9">
        <v>2</v>
      </c>
      <c r="O1438" s="9">
        <v>3</v>
      </c>
    </row>
    <row r="1439" spans="1:15" x14ac:dyDescent="0.3">
      <c r="A1439" s="13">
        <v>100.66875</v>
      </c>
      <c r="B1439" s="17" t="s">
        <v>138</v>
      </c>
      <c r="C1439" s="17">
        <f t="shared" si="88"/>
        <v>3</v>
      </c>
      <c r="D1439" s="14" t="s">
        <v>10</v>
      </c>
      <c r="E1439" s="14">
        <f t="shared" si="89"/>
        <v>2</v>
      </c>
      <c r="F1439" s="14" t="s">
        <v>15</v>
      </c>
      <c r="G1439" s="14">
        <f t="shared" si="90"/>
        <v>2</v>
      </c>
      <c r="H1439" s="14" t="s">
        <v>119</v>
      </c>
      <c r="I1439" s="14" t="s">
        <v>143</v>
      </c>
      <c r="J1439" s="14">
        <f t="shared" si="91"/>
        <v>3</v>
      </c>
      <c r="K1439" s="9">
        <v>100.66875</v>
      </c>
      <c r="L1439" s="9">
        <v>3</v>
      </c>
      <c r="M1439" s="9">
        <v>2</v>
      </c>
      <c r="N1439" s="9">
        <v>2</v>
      </c>
      <c r="O1439" s="9">
        <v>3</v>
      </c>
    </row>
    <row r="1440" spans="1:15" x14ac:dyDescent="0.3">
      <c r="A1440" s="13">
        <v>111.98125</v>
      </c>
      <c r="B1440" s="17" t="s">
        <v>138</v>
      </c>
      <c r="C1440" s="17">
        <f t="shared" si="88"/>
        <v>3</v>
      </c>
      <c r="D1440" s="14" t="s">
        <v>10</v>
      </c>
      <c r="E1440" s="14">
        <f t="shared" si="89"/>
        <v>2</v>
      </c>
      <c r="F1440" s="14" t="s">
        <v>15</v>
      </c>
      <c r="G1440" s="14">
        <f t="shared" si="90"/>
        <v>2</v>
      </c>
      <c r="H1440" s="14" t="s">
        <v>119</v>
      </c>
      <c r="I1440" s="14" t="s">
        <v>143</v>
      </c>
      <c r="J1440" s="14">
        <f t="shared" si="91"/>
        <v>3</v>
      </c>
      <c r="K1440" s="9">
        <v>111.98125</v>
      </c>
      <c r="L1440" s="9">
        <v>3</v>
      </c>
      <c r="M1440" s="9">
        <v>2</v>
      </c>
      <c r="N1440" s="9">
        <v>2</v>
      </c>
      <c r="O1440" s="9">
        <v>3</v>
      </c>
    </row>
    <row r="1441" spans="1:15" x14ac:dyDescent="0.3">
      <c r="A1441" s="13">
        <v>106.82000000000001</v>
      </c>
      <c r="B1441" s="17" t="s">
        <v>138</v>
      </c>
      <c r="C1441" s="17">
        <f t="shared" si="88"/>
        <v>3</v>
      </c>
      <c r="D1441" s="14" t="s">
        <v>10</v>
      </c>
      <c r="E1441" s="14">
        <f t="shared" si="89"/>
        <v>2</v>
      </c>
      <c r="F1441" s="14" t="s">
        <v>15</v>
      </c>
      <c r="G1441" s="14">
        <f t="shared" si="90"/>
        <v>2</v>
      </c>
      <c r="H1441" s="14" t="s">
        <v>119</v>
      </c>
      <c r="I1441" s="14" t="s">
        <v>143</v>
      </c>
      <c r="J1441" s="14">
        <f t="shared" si="91"/>
        <v>3</v>
      </c>
      <c r="K1441" s="9">
        <v>106.82000000000001</v>
      </c>
      <c r="L1441" s="9">
        <v>3</v>
      </c>
      <c r="M1441" s="9">
        <v>2</v>
      </c>
      <c r="N1441" s="9">
        <v>2</v>
      </c>
      <c r="O1441" s="9">
        <v>3</v>
      </c>
    </row>
    <row r="1442" spans="1:15" x14ac:dyDescent="0.3">
      <c r="A1442" s="13">
        <v>100.66875</v>
      </c>
      <c r="B1442" s="17" t="s">
        <v>138</v>
      </c>
      <c r="C1442" s="17">
        <f t="shared" si="88"/>
        <v>3</v>
      </c>
      <c r="D1442" s="14" t="s">
        <v>10</v>
      </c>
      <c r="E1442" s="14">
        <f t="shared" si="89"/>
        <v>2</v>
      </c>
      <c r="F1442" s="14" t="s">
        <v>15</v>
      </c>
      <c r="G1442" s="14">
        <f t="shared" si="90"/>
        <v>2</v>
      </c>
      <c r="H1442" s="14" t="s">
        <v>119</v>
      </c>
      <c r="I1442" s="14" t="s">
        <v>143</v>
      </c>
      <c r="J1442" s="14">
        <f t="shared" si="91"/>
        <v>3</v>
      </c>
      <c r="K1442" s="9">
        <v>100.66875</v>
      </c>
      <c r="L1442" s="9">
        <v>3</v>
      </c>
      <c r="M1442" s="9">
        <v>2</v>
      </c>
      <c r="N1442" s="9">
        <v>2</v>
      </c>
      <c r="O1442" s="9">
        <v>3</v>
      </c>
    </row>
    <row r="1443" spans="1:15" x14ac:dyDescent="0.3">
      <c r="A1443" s="13">
        <v>89.179999999999993</v>
      </c>
      <c r="B1443" s="17" t="s">
        <v>138</v>
      </c>
      <c r="C1443" s="17">
        <f t="shared" si="88"/>
        <v>3</v>
      </c>
      <c r="D1443" s="14" t="s">
        <v>10</v>
      </c>
      <c r="E1443" s="14">
        <f t="shared" si="89"/>
        <v>2</v>
      </c>
      <c r="F1443" s="14" t="s">
        <v>15</v>
      </c>
      <c r="G1443" s="14">
        <f t="shared" si="90"/>
        <v>2</v>
      </c>
      <c r="H1443" s="14" t="s">
        <v>119</v>
      </c>
      <c r="I1443" s="14" t="s">
        <v>143</v>
      </c>
      <c r="J1443" s="14">
        <f t="shared" si="91"/>
        <v>3</v>
      </c>
      <c r="K1443" s="9">
        <v>89.179999999999993</v>
      </c>
      <c r="L1443" s="9">
        <v>3</v>
      </c>
      <c r="M1443" s="9">
        <v>2</v>
      </c>
      <c r="N1443" s="9">
        <v>2</v>
      </c>
      <c r="O1443" s="9">
        <v>3</v>
      </c>
    </row>
    <row r="1444" spans="1:15" x14ac:dyDescent="0.3">
      <c r="A1444" s="13">
        <v>100.66875</v>
      </c>
      <c r="B1444" s="17" t="s">
        <v>138</v>
      </c>
      <c r="C1444" s="17">
        <f t="shared" si="88"/>
        <v>3</v>
      </c>
      <c r="D1444" s="14" t="s">
        <v>10</v>
      </c>
      <c r="E1444" s="14">
        <f t="shared" si="89"/>
        <v>2</v>
      </c>
      <c r="F1444" s="14" t="s">
        <v>15</v>
      </c>
      <c r="G1444" s="14">
        <f t="shared" si="90"/>
        <v>2</v>
      </c>
      <c r="H1444" s="14" t="s">
        <v>119</v>
      </c>
      <c r="I1444" s="14" t="s">
        <v>143</v>
      </c>
      <c r="J1444" s="14">
        <f t="shared" si="91"/>
        <v>3</v>
      </c>
      <c r="K1444" s="9">
        <v>100.66875</v>
      </c>
      <c r="L1444" s="9">
        <v>3</v>
      </c>
      <c r="M1444" s="9">
        <v>2</v>
      </c>
      <c r="N1444" s="9">
        <v>2</v>
      </c>
      <c r="O1444" s="9">
        <v>3</v>
      </c>
    </row>
    <row r="1445" spans="1:15" x14ac:dyDescent="0.3">
      <c r="A1445" s="13">
        <v>101.6275</v>
      </c>
      <c r="B1445" s="17" t="s">
        <v>138</v>
      </c>
      <c r="C1445" s="17">
        <f t="shared" si="88"/>
        <v>3</v>
      </c>
      <c r="D1445" s="14" t="s">
        <v>10</v>
      </c>
      <c r="E1445" s="14">
        <f t="shared" si="89"/>
        <v>2</v>
      </c>
      <c r="F1445" s="14" t="s">
        <v>15</v>
      </c>
      <c r="G1445" s="14">
        <f t="shared" si="90"/>
        <v>2</v>
      </c>
      <c r="H1445" s="14" t="s">
        <v>119</v>
      </c>
      <c r="I1445" s="14" t="s">
        <v>143</v>
      </c>
      <c r="J1445" s="14">
        <f t="shared" si="91"/>
        <v>3</v>
      </c>
      <c r="K1445" s="9">
        <v>101.6275</v>
      </c>
      <c r="L1445" s="9">
        <v>3</v>
      </c>
      <c r="M1445" s="9">
        <v>2</v>
      </c>
      <c r="N1445" s="9">
        <v>2</v>
      </c>
      <c r="O1445" s="9">
        <v>3</v>
      </c>
    </row>
    <row r="1446" spans="1:15" x14ac:dyDescent="0.3">
      <c r="A1446" s="13">
        <v>111.65666666666667</v>
      </c>
      <c r="B1446" s="17" t="s">
        <v>138</v>
      </c>
      <c r="C1446" s="17">
        <f t="shared" si="88"/>
        <v>3</v>
      </c>
      <c r="D1446" s="14" t="s">
        <v>10</v>
      </c>
      <c r="E1446" s="14">
        <f t="shared" si="89"/>
        <v>2</v>
      </c>
      <c r="F1446" s="14" t="s">
        <v>15</v>
      </c>
      <c r="G1446" s="14">
        <f t="shared" si="90"/>
        <v>2</v>
      </c>
      <c r="H1446" s="14" t="s">
        <v>119</v>
      </c>
      <c r="I1446" s="14" t="s">
        <v>143</v>
      </c>
      <c r="J1446" s="14">
        <f t="shared" si="91"/>
        <v>3</v>
      </c>
      <c r="K1446" s="9">
        <v>111.65666666666667</v>
      </c>
      <c r="L1446" s="9">
        <v>3</v>
      </c>
      <c r="M1446" s="9">
        <v>2</v>
      </c>
      <c r="N1446" s="9">
        <v>2</v>
      </c>
      <c r="O1446" s="9">
        <v>3</v>
      </c>
    </row>
    <row r="1447" spans="1:15" x14ac:dyDescent="0.3">
      <c r="A1447" s="13">
        <v>109.70916666666666</v>
      </c>
      <c r="B1447" s="17" t="s">
        <v>138</v>
      </c>
      <c r="C1447" s="17">
        <f t="shared" si="88"/>
        <v>3</v>
      </c>
      <c r="D1447" s="14" t="s">
        <v>10</v>
      </c>
      <c r="E1447" s="14">
        <f t="shared" si="89"/>
        <v>2</v>
      </c>
      <c r="F1447" s="14" t="s">
        <v>15</v>
      </c>
      <c r="G1447" s="14">
        <f t="shared" si="90"/>
        <v>2</v>
      </c>
      <c r="H1447" s="14" t="s">
        <v>119</v>
      </c>
      <c r="I1447" s="14" t="s">
        <v>143</v>
      </c>
      <c r="J1447" s="14">
        <f t="shared" si="91"/>
        <v>3</v>
      </c>
      <c r="K1447" s="9">
        <v>109.70916666666666</v>
      </c>
      <c r="L1447" s="9">
        <v>3</v>
      </c>
      <c r="M1447" s="9">
        <v>2</v>
      </c>
      <c r="N1447" s="9">
        <v>2</v>
      </c>
      <c r="O1447" s="9">
        <v>3</v>
      </c>
    </row>
    <row r="1448" spans="1:15" x14ac:dyDescent="0.3">
      <c r="A1448" s="13">
        <v>99.710000000000008</v>
      </c>
      <c r="B1448" s="17" t="s">
        <v>138</v>
      </c>
      <c r="C1448" s="17">
        <f t="shared" si="88"/>
        <v>3</v>
      </c>
      <c r="D1448" s="14" t="s">
        <v>10</v>
      </c>
      <c r="E1448" s="14">
        <f t="shared" si="89"/>
        <v>2</v>
      </c>
      <c r="F1448" s="14" t="s">
        <v>15</v>
      </c>
      <c r="G1448" s="14">
        <f t="shared" si="90"/>
        <v>2</v>
      </c>
      <c r="H1448" s="14" t="s">
        <v>119</v>
      </c>
      <c r="I1448" s="14" t="s">
        <v>143</v>
      </c>
      <c r="J1448" s="14">
        <f t="shared" si="91"/>
        <v>3</v>
      </c>
      <c r="K1448" s="9">
        <v>99.710000000000008</v>
      </c>
      <c r="L1448" s="9">
        <v>3</v>
      </c>
      <c r="M1448" s="9">
        <v>2</v>
      </c>
      <c r="N1448" s="9">
        <v>2</v>
      </c>
      <c r="O1448" s="9">
        <v>3</v>
      </c>
    </row>
    <row r="1449" spans="1:15" x14ac:dyDescent="0.3">
      <c r="A1449" s="13">
        <v>106.13875</v>
      </c>
      <c r="B1449" s="17" t="s">
        <v>138</v>
      </c>
      <c r="C1449" s="17">
        <f t="shared" si="88"/>
        <v>3</v>
      </c>
      <c r="D1449" s="14" t="s">
        <v>10</v>
      </c>
      <c r="E1449" s="14">
        <f t="shared" si="89"/>
        <v>2</v>
      </c>
      <c r="F1449" s="14" t="s">
        <v>15</v>
      </c>
      <c r="G1449" s="14">
        <f t="shared" si="90"/>
        <v>2</v>
      </c>
      <c r="H1449" s="14" t="s">
        <v>119</v>
      </c>
      <c r="I1449" s="14" t="s">
        <v>143</v>
      </c>
      <c r="J1449" s="14">
        <f t="shared" si="91"/>
        <v>3</v>
      </c>
      <c r="K1449" s="9">
        <v>106.13875</v>
      </c>
      <c r="L1449" s="9">
        <v>3</v>
      </c>
      <c r="M1449" s="9">
        <v>2</v>
      </c>
      <c r="N1449" s="9">
        <v>2</v>
      </c>
      <c r="O1449" s="9">
        <v>3</v>
      </c>
    </row>
    <row r="1450" spans="1:15" x14ac:dyDescent="0.3">
      <c r="A1450" s="13">
        <v>107.1125</v>
      </c>
      <c r="B1450" s="17" t="s">
        <v>138</v>
      </c>
      <c r="C1450" s="17">
        <f t="shared" si="88"/>
        <v>3</v>
      </c>
      <c r="D1450" s="14" t="s">
        <v>10</v>
      </c>
      <c r="E1450" s="14">
        <f t="shared" si="89"/>
        <v>2</v>
      </c>
      <c r="F1450" s="14" t="s">
        <v>15</v>
      </c>
      <c r="G1450" s="14">
        <f t="shared" si="90"/>
        <v>2</v>
      </c>
      <c r="H1450" s="14" t="s">
        <v>119</v>
      </c>
      <c r="I1450" s="14" t="s">
        <v>143</v>
      </c>
      <c r="J1450" s="14">
        <f t="shared" si="91"/>
        <v>3</v>
      </c>
      <c r="K1450" s="9">
        <v>107.1125</v>
      </c>
      <c r="L1450" s="9">
        <v>3</v>
      </c>
      <c r="M1450" s="9">
        <v>2</v>
      </c>
      <c r="N1450" s="9">
        <v>2</v>
      </c>
      <c r="O1450" s="9">
        <v>3</v>
      </c>
    </row>
    <row r="1451" spans="1:15" x14ac:dyDescent="0.3">
      <c r="A1451" s="13">
        <v>100.66875</v>
      </c>
      <c r="B1451" s="17" t="s">
        <v>138</v>
      </c>
      <c r="C1451" s="17">
        <f t="shared" si="88"/>
        <v>3</v>
      </c>
      <c r="D1451" s="14" t="s">
        <v>10</v>
      </c>
      <c r="E1451" s="14">
        <f t="shared" si="89"/>
        <v>2</v>
      </c>
      <c r="F1451" s="14" t="s">
        <v>15</v>
      </c>
      <c r="G1451" s="14">
        <f t="shared" si="90"/>
        <v>2</v>
      </c>
      <c r="H1451" s="14" t="s">
        <v>119</v>
      </c>
      <c r="I1451" s="14" t="s">
        <v>143</v>
      </c>
      <c r="J1451" s="14">
        <f t="shared" si="91"/>
        <v>3</v>
      </c>
      <c r="K1451" s="9">
        <v>100.66875</v>
      </c>
      <c r="L1451" s="9">
        <v>3</v>
      </c>
      <c r="M1451" s="9">
        <v>2</v>
      </c>
      <c r="N1451" s="9">
        <v>2</v>
      </c>
      <c r="O1451" s="9">
        <v>3</v>
      </c>
    </row>
    <row r="1452" spans="1:15" x14ac:dyDescent="0.3">
      <c r="A1452" s="13">
        <v>99.971666666666664</v>
      </c>
      <c r="B1452" s="17" t="s">
        <v>138</v>
      </c>
      <c r="C1452" s="17">
        <f t="shared" si="88"/>
        <v>3</v>
      </c>
      <c r="D1452" s="14" t="s">
        <v>10</v>
      </c>
      <c r="E1452" s="14">
        <f t="shared" si="89"/>
        <v>2</v>
      </c>
      <c r="F1452" s="14" t="s">
        <v>15</v>
      </c>
      <c r="G1452" s="14">
        <f t="shared" si="90"/>
        <v>2</v>
      </c>
      <c r="H1452" s="14" t="s">
        <v>119</v>
      </c>
      <c r="I1452" s="14" t="s">
        <v>143</v>
      </c>
      <c r="J1452" s="14">
        <f t="shared" si="91"/>
        <v>3</v>
      </c>
      <c r="K1452" s="9">
        <v>99.971666666666664</v>
      </c>
      <c r="L1452" s="9">
        <v>3</v>
      </c>
      <c r="M1452" s="9">
        <v>2</v>
      </c>
      <c r="N1452" s="9">
        <v>2</v>
      </c>
      <c r="O1452" s="9">
        <v>3</v>
      </c>
    </row>
    <row r="1453" spans="1:15" x14ac:dyDescent="0.3">
      <c r="A1453" s="13">
        <v>102.9</v>
      </c>
      <c r="B1453" s="17" t="s">
        <v>138</v>
      </c>
      <c r="C1453" s="17">
        <f t="shared" si="88"/>
        <v>3</v>
      </c>
      <c r="D1453" s="14" t="s">
        <v>10</v>
      </c>
      <c r="E1453" s="14">
        <f t="shared" si="89"/>
        <v>2</v>
      </c>
      <c r="F1453" s="14" t="s">
        <v>15</v>
      </c>
      <c r="G1453" s="14">
        <f t="shared" si="90"/>
        <v>2</v>
      </c>
      <c r="H1453" s="14" t="s">
        <v>119</v>
      </c>
      <c r="I1453" s="14" t="s">
        <v>143</v>
      </c>
      <c r="J1453" s="14">
        <f t="shared" si="91"/>
        <v>3</v>
      </c>
      <c r="K1453" s="9">
        <v>102.9</v>
      </c>
      <c r="L1453" s="9">
        <v>3</v>
      </c>
      <c r="M1453" s="9">
        <v>2</v>
      </c>
      <c r="N1453" s="9">
        <v>2</v>
      </c>
      <c r="O1453" s="9">
        <v>3</v>
      </c>
    </row>
    <row r="1454" spans="1:15" x14ac:dyDescent="0.3">
      <c r="A1454" s="13">
        <v>100.66875</v>
      </c>
      <c r="B1454" s="17" t="s">
        <v>138</v>
      </c>
      <c r="C1454" s="17">
        <f t="shared" si="88"/>
        <v>3</v>
      </c>
      <c r="D1454" s="14" t="s">
        <v>10</v>
      </c>
      <c r="E1454" s="14">
        <f t="shared" si="89"/>
        <v>2</v>
      </c>
      <c r="F1454" s="14" t="s">
        <v>15</v>
      </c>
      <c r="G1454" s="14">
        <f t="shared" si="90"/>
        <v>2</v>
      </c>
      <c r="H1454" s="14" t="s">
        <v>119</v>
      </c>
      <c r="I1454" s="14" t="s">
        <v>143</v>
      </c>
      <c r="J1454" s="14">
        <f t="shared" si="91"/>
        <v>3</v>
      </c>
      <c r="K1454" s="9">
        <v>100.66875</v>
      </c>
      <c r="L1454" s="9">
        <v>3</v>
      </c>
      <c r="M1454" s="9">
        <v>2</v>
      </c>
      <c r="N1454" s="9">
        <v>2</v>
      </c>
      <c r="O1454" s="9">
        <v>3</v>
      </c>
    </row>
    <row r="1455" spans="1:15" x14ac:dyDescent="0.3">
      <c r="A1455" s="13">
        <v>99.647083333333327</v>
      </c>
      <c r="B1455" s="17" t="s">
        <v>138</v>
      </c>
      <c r="C1455" s="17">
        <f t="shared" si="88"/>
        <v>3</v>
      </c>
      <c r="D1455" s="14" t="s">
        <v>10</v>
      </c>
      <c r="E1455" s="14">
        <f t="shared" si="89"/>
        <v>2</v>
      </c>
      <c r="F1455" s="14" t="s">
        <v>15</v>
      </c>
      <c r="G1455" s="14">
        <f t="shared" si="90"/>
        <v>2</v>
      </c>
      <c r="H1455" s="14" t="s">
        <v>119</v>
      </c>
      <c r="I1455" s="14" t="s">
        <v>143</v>
      </c>
      <c r="J1455" s="14">
        <f t="shared" si="91"/>
        <v>3</v>
      </c>
      <c r="K1455" s="9">
        <v>99.647083333333327</v>
      </c>
      <c r="L1455" s="9">
        <v>3</v>
      </c>
      <c r="M1455" s="9">
        <v>2</v>
      </c>
      <c r="N1455" s="9">
        <v>2</v>
      </c>
      <c r="O1455" s="9">
        <v>3</v>
      </c>
    </row>
    <row r="1456" spans="1:15" x14ac:dyDescent="0.3">
      <c r="A1456" s="13">
        <v>101.6275</v>
      </c>
      <c r="B1456" s="17" t="s">
        <v>138</v>
      </c>
      <c r="C1456" s="17">
        <f t="shared" si="88"/>
        <v>3</v>
      </c>
      <c r="D1456" s="14" t="s">
        <v>10</v>
      </c>
      <c r="E1456" s="14">
        <f t="shared" si="89"/>
        <v>2</v>
      </c>
      <c r="F1456" s="14" t="s">
        <v>15</v>
      </c>
      <c r="G1456" s="14">
        <f t="shared" si="90"/>
        <v>2</v>
      </c>
      <c r="H1456" s="14" t="s">
        <v>119</v>
      </c>
      <c r="I1456" s="14" t="s">
        <v>143</v>
      </c>
      <c r="J1456" s="14">
        <f t="shared" si="91"/>
        <v>3</v>
      </c>
      <c r="K1456" s="9">
        <v>101.6275</v>
      </c>
      <c r="L1456" s="9">
        <v>3</v>
      </c>
      <c r="M1456" s="9">
        <v>2</v>
      </c>
      <c r="N1456" s="9">
        <v>2</v>
      </c>
      <c r="O1456" s="9">
        <v>3</v>
      </c>
    </row>
    <row r="1457" spans="1:15" x14ac:dyDescent="0.3">
      <c r="A1457" s="13">
        <v>95.875</v>
      </c>
      <c r="B1457" s="17" t="s">
        <v>138</v>
      </c>
      <c r="C1457" s="17">
        <f t="shared" si="88"/>
        <v>3</v>
      </c>
      <c r="D1457" s="14" t="s">
        <v>10</v>
      </c>
      <c r="E1457" s="14">
        <f t="shared" si="89"/>
        <v>2</v>
      </c>
      <c r="F1457" s="14" t="s">
        <v>15</v>
      </c>
      <c r="G1457" s="14">
        <f t="shared" si="90"/>
        <v>2</v>
      </c>
      <c r="H1457" s="14" t="s">
        <v>119</v>
      </c>
      <c r="I1457" s="14" t="s">
        <v>143</v>
      </c>
      <c r="J1457" s="14">
        <f t="shared" si="91"/>
        <v>3</v>
      </c>
      <c r="K1457" s="9">
        <v>95.875</v>
      </c>
      <c r="L1457" s="9">
        <v>3</v>
      </c>
      <c r="M1457" s="9">
        <v>2</v>
      </c>
      <c r="N1457" s="9">
        <v>2</v>
      </c>
      <c r="O1457" s="9">
        <v>3</v>
      </c>
    </row>
    <row r="1458" spans="1:15" x14ac:dyDescent="0.3">
      <c r="A1458" s="13">
        <v>104.76</v>
      </c>
      <c r="B1458" s="17" t="s">
        <v>138</v>
      </c>
      <c r="C1458" s="17">
        <f t="shared" si="88"/>
        <v>3</v>
      </c>
      <c r="D1458" s="14" t="s">
        <v>10</v>
      </c>
      <c r="E1458" s="14">
        <f t="shared" si="89"/>
        <v>2</v>
      </c>
      <c r="F1458" s="14" t="s">
        <v>15</v>
      </c>
      <c r="G1458" s="14">
        <f t="shared" si="90"/>
        <v>2</v>
      </c>
      <c r="H1458" s="14" t="s">
        <v>119</v>
      </c>
      <c r="I1458" s="14" t="s">
        <v>143</v>
      </c>
      <c r="J1458" s="14">
        <f t="shared" si="91"/>
        <v>3</v>
      </c>
      <c r="K1458" s="9">
        <v>104.76</v>
      </c>
      <c r="L1458" s="9">
        <v>3</v>
      </c>
      <c r="M1458" s="9">
        <v>2</v>
      </c>
      <c r="N1458" s="9">
        <v>2</v>
      </c>
      <c r="O1458" s="9">
        <v>3</v>
      </c>
    </row>
    <row r="1459" spans="1:15" x14ac:dyDescent="0.3">
      <c r="A1459" s="13">
        <v>86.926874999999995</v>
      </c>
      <c r="B1459" s="17" t="s">
        <v>138</v>
      </c>
      <c r="C1459" s="17">
        <f t="shared" si="88"/>
        <v>3</v>
      </c>
      <c r="D1459" s="14" t="s">
        <v>10</v>
      </c>
      <c r="E1459" s="14">
        <f t="shared" si="89"/>
        <v>2</v>
      </c>
      <c r="F1459" s="14" t="s">
        <v>15</v>
      </c>
      <c r="G1459" s="14">
        <f t="shared" si="90"/>
        <v>2</v>
      </c>
      <c r="H1459" s="14" t="s">
        <v>119</v>
      </c>
      <c r="I1459" s="14" t="s">
        <v>143</v>
      </c>
      <c r="J1459" s="14">
        <f t="shared" si="91"/>
        <v>3</v>
      </c>
      <c r="K1459" s="9">
        <v>86.926874999999995</v>
      </c>
      <c r="L1459" s="9">
        <v>3</v>
      </c>
      <c r="M1459" s="9">
        <v>2</v>
      </c>
      <c r="N1459" s="9">
        <v>2</v>
      </c>
      <c r="O1459" s="9">
        <v>3</v>
      </c>
    </row>
    <row r="1460" spans="1:15" x14ac:dyDescent="0.3">
      <c r="A1460" s="13">
        <v>96.076666666666682</v>
      </c>
      <c r="B1460" s="17" t="s">
        <v>138</v>
      </c>
      <c r="C1460" s="17">
        <f t="shared" si="88"/>
        <v>3</v>
      </c>
      <c r="D1460" s="14" t="s">
        <v>10</v>
      </c>
      <c r="E1460" s="14">
        <f t="shared" si="89"/>
        <v>2</v>
      </c>
      <c r="F1460" s="14" t="s">
        <v>15</v>
      </c>
      <c r="G1460" s="14">
        <f t="shared" si="90"/>
        <v>2</v>
      </c>
      <c r="H1460" s="14" t="s">
        <v>119</v>
      </c>
      <c r="I1460" s="14" t="s">
        <v>143</v>
      </c>
      <c r="J1460" s="14">
        <f t="shared" si="91"/>
        <v>3</v>
      </c>
      <c r="K1460" s="9">
        <v>96.076666666666682</v>
      </c>
      <c r="L1460" s="9">
        <v>3</v>
      </c>
      <c r="M1460" s="9">
        <v>2</v>
      </c>
      <c r="N1460" s="9">
        <v>2</v>
      </c>
      <c r="O1460" s="9">
        <v>3</v>
      </c>
    </row>
    <row r="1461" spans="1:15" x14ac:dyDescent="0.3">
      <c r="A1461" s="13">
        <v>91.081249999999997</v>
      </c>
      <c r="B1461" s="17" t="s">
        <v>138</v>
      </c>
      <c r="C1461" s="17">
        <f t="shared" si="88"/>
        <v>3</v>
      </c>
      <c r="D1461" s="14" t="s">
        <v>10</v>
      </c>
      <c r="E1461" s="14">
        <f t="shared" si="89"/>
        <v>2</v>
      </c>
      <c r="F1461" s="14" t="s">
        <v>15</v>
      </c>
      <c r="G1461" s="14">
        <f t="shared" si="90"/>
        <v>2</v>
      </c>
      <c r="H1461" s="14" t="s">
        <v>119</v>
      </c>
      <c r="I1461" s="14" t="s">
        <v>143</v>
      </c>
      <c r="J1461" s="14">
        <f t="shared" si="91"/>
        <v>3</v>
      </c>
      <c r="K1461" s="9">
        <v>91.081249999999997</v>
      </c>
      <c r="L1461" s="9">
        <v>3</v>
      </c>
      <c r="M1461" s="9">
        <v>2</v>
      </c>
      <c r="N1461" s="9">
        <v>2</v>
      </c>
      <c r="O1461" s="9">
        <v>3</v>
      </c>
    </row>
    <row r="1462" spans="1:15" x14ac:dyDescent="0.3">
      <c r="A1462" s="13">
        <v>89.163750000000007</v>
      </c>
      <c r="B1462" s="17" t="s">
        <v>138</v>
      </c>
      <c r="C1462" s="17">
        <f t="shared" si="88"/>
        <v>3</v>
      </c>
      <c r="D1462" s="14" t="s">
        <v>10</v>
      </c>
      <c r="E1462" s="14">
        <f t="shared" si="89"/>
        <v>2</v>
      </c>
      <c r="F1462" s="14" t="s">
        <v>15</v>
      </c>
      <c r="G1462" s="14">
        <f t="shared" si="90"/>
        <v>2</v>
      </c>
      <c r="H1462" s="14" t="s">
        <v>119</v>
      </c>
      <c r="I1462" s="14" t="s">
        <v>143</v>
      </c>
      <c r="J1462" s="14">
        <f t="shared" si="91"/>
        <v>3</v>
      </c>
      <c r="K1462" s="9">
        <v>89.163750000000007</v>
      </c>
      <c r="L1462" s="9">
        <v>3</v>
      </c>
      <c r="M1462" s="9">
        <v>2</v>
      </c>
      <c r="N1462" s="9">
        <v>2</v>
      </c>
      <c r="O1462" s="9">
        <v>3</v>
      </c>
    </row>
    <row r="1463" spans="1:15" x14ac:dyDescent="0.3">
      <c r="A1463" s="13">
        <v>96.833750000000009</v>
      </c>
      <c r="B1463" s="17" t="s">
        <v>138</v>
      </c>
      <c r="C1463" s="17">
        <f t="shared" si="88"/>
        <v>3</v>
      </c>
      <c r="D1463" s="14" t="s">
        <v>10</v>
      </c>
      <c r="E1463" s="14">
        <f t="shared" si="89"/>
        <v>2</v>
      </c>
      <c r="F1463" s="14" t="s">
        <v>15</v>
      </c>
      <c r="G1463" s="14">
        <f t="shared" si="90"/>
        <v>2</v>
      </c>
      <c r="H1463" s="14" t="s">
        <v>119</v>
      </c>
      <c r="I1463" s="14" t="s">
        <v>143</v>
      </c>
      <c r="J1463" s="14">
        <f t="shared" si="91"/>
        <v>3</v>
      </c>
      <c r="K1463" s="9">
        <v>96.833750000000009</v>
      </c>
      <c r="L1463" s="9">
        <v>3</v>
      </c>
      <c r="M1463" s="9">
        <v>2</v>
      </c>
      <c r="N1463" s="9">
        <v>2</v>
      </c>
      <c r="O1463" s="9">
        <v>3</v>
      </c>
    </row>
    <row r="1464" spans="1:15" x14ac:dyDescent="0.3">
      <c r="A1464" s="13">
        <v>92.506249999999994</v>
      </c>
      <c r="B1464" s="17" t="s">
        <v>138</v>
      </c>
      <c r="C1464" s="17">
        <f t="shared" si="88"/>
        <v>3</v>
      </c>
      <c r="D1464" s="14" t="s">
        <v>10</v>
      </c>
      <c r="E1464" s="14">
        <f t="shared" si="89"/>
        <v>2</v>
      </c>
      <c r="F1464" s="14" t="s">
        <v>15</v>
      </c>
      <c r="G1464" s="14">
        <f t="shared" si="90"/>
        <v>2</v>
      </c>
      <c r="H1464" s="14" t="s">
        <v>119</v>
      </c>
      <c r="I1464" s="14" t="s">
        <v>143</v>
      </c>
      <c r="J1464" s="14">
        <f t="shared" si="91"/>
        <v>3</v>
      </c>
      <c r="K1464" s="9">
        <v>92.506249999999994</v>
      </c>
      <c r="L1464" s="9">
        <v>3</v>
      </c>
      <c r="M1464" s="9">
        <v>2</v>
      </c>
      <c r="N1464" s="9">
        <v>2</v>
      </c>
      <c r="O1464" s="9">
        <v>3</v>
      </c>
    </row>
    <row r="1465" spans="1:15" x14ac:dyDescent="0.3">
      <c r="A1465" s="13">
        <v>98.751249999999999</v>
      </c>
      <c r="B1465" s="17" t="s">
        <v>138</v>
      </c>
      <c r="C1465" s="17">
        <f t="shared" si="88"/>
        <v>3</v>
      </c>
      <c r="D1465" s="14" t="s">
        <v>10</v>
      </c>
      <c r="E1465" s="14">
        <f t="shared" si="89"/>
        <v>2</v>
      </c>
      <c r="F1465" s="14" t="s">
        <v>15</v>
      </c>
      <c r="G1465" s="14">
        <f t="shared" si="90"/>
        <v>2</v>
      </c>
      <c r="H1465" s="14" t="s">
        <v>119</v>
      </c>
      <c r="I1465" s="14" t="s">
        <v>143</v>
      </c>
      <c r="J1465" s="14">
        <f t="shared" si="91"/>
        <v>3</v>
      </c>
      <c r="K1465" s="9">
        <v>98.751249999999999</v>
      </c>
      <c r="L1465" s="9">
        <v>3</v>
      </c>
      <c r="M1465" s="9">
        <v>2</v>
      </c>
      <c r="N1465" s="9">
        <v>2</v>
      </c>
      <c r="O1465" s="9">
        <v>3</v>
      </c>
    </row>
    <row r="1466" spans="1:15" x14ac:dyDescent="0.3">
      <c r="A1466" s="13">
        <v>96.833750000000009</v>
      </c>
      <c r="B1466" s="17" t="s">
        <v>138</v>
      </c>
      <c r="C1466" s="17">
        <f t="shared" si="88"/>
        <v>3</v>
      </c>
      <c r="D1466" s="14" t="s">
        <v>10</v>
      </c>
      <c r="E1466" s="14">
        <f t="shared" si="89"/>
        <v>2</v>
      </c>
      <c r="F1466" s="14" t="s">
        <v>15</v>
      </c>
      <c r="G1466" s="14">
        <f t="shared" si="90"/>
        <v>2</v>
      </c>
      <c r="H1466" s="14" t="s">
        <v>119</v>
      </c>
      <c r="I1466" s="14" t="s">
        <v>143</v>
      </c>
      <c r="J1466" s="14">
        <f t="shared" si="91"/>
        <v>3</v>
      </c>
      <c r="K1466" s="9">
        <v>96.833750000000009</v>
      </c>
      <c r="L1466" s="9">
        <v>3</v>
      </c>
      <c r="M1466" s="9">
        <v>2</v>
      </c>
      <c r="N1466" s="9">
        <v>2</v>
      </c>
      <c r="O1466" s="9">
        <v>3</v>
      </c>
    </row>
    <row r="1467" spans="1:15" x14ac:dyDescent="0.3">
      <c r="A1467" s="13">
        <v>89.90958333333333</v>
      </c>
      <c r="B1467" s="17" t="s">
        <v>138</v>
      </c>
      <c r="C1467" s="17">
        <f t="shared" si="88"/>
        <v>3</v>
      </c>
      <c r="D1467" s="14" t="s">
        <v>10</v>
      </c>
      <c r="E1467" s="14">
        <f t="shared" si="89"/>
        <v>2</v>
      </c>
      <c r="F1467" s="14" t="s">
        <v>15</v>
      </c>
      <c r="G1467" s="14">
        <f t="shared" si="90"/>
        <v>2</v>
      </c>
      <c r="H1467" s="14" t="s">
        <v>119</v>
      </c>
      <c r="I1467" s="14" t="s">
        <v>143</v>
      </c>
      <c r="J1467" s="14">
        <f t="shared" si="91"/>
        <v>3</v>
      </c>
      <c r="K1467" s="9">
        <v>89.90958333333333</v>
      </c>
      <c r="L1467" s="9">
        <v>3</v>
      </c>
      <c r="M1467" s="9">
        <v>2</v>
      </c>
      <c r="N1467" s="9">
        <v>2</v>
      </c>
      <c r="O1467" s="9">
        <v>3</v>
      </c>
    </row>
    <row r="1468" spans="1:15" x14ac:dyDescent="0.3">
      <c r="A1468" s="13">
        <v>97.019999999999982</v>
      </c>
      <c r="B1468" s="17" t="s">
        <v>138</v>
      </c>
      <c r="C1468" s="17">
        <f t="shared" si="88"/>
        <v>3</v>
      </c>
      <c r="D1468" s="14" t="s">
        <v>10</v>
      </c>
      <c r="E1468" s="14">
        <f t="shared" si="89"/>
        <v>2</v>
      </c>
      <c r="F1468" s="14" t="s">
        <v>15</v>
      </c>
      <c r="G1468" s="14">
        <f t="shared" si="90"/>
        <v>2</v>
      </c>
      <c r="H1468" s="14" t="s">
        <v>119</v>
      </c>
      <c r="I1468" s="14" t="s">
        <v>143</v>
      </c>
      <c r="J1468" s="14">
        <f t="shared" si="91"/>
        <v>3</v>
      </c>
      <c r="K1468" s="9">
        <v>97.019999999999982</v>
      </c>
      <c r="L1468" s="9">
        <v>3</v>
      </c>
      <c r="M1468" s="9">
        <v>2</v>
      </c>
      <c r="N1468" s="9">
        <v>2</v>
      </c>
      <c r="O1468" s="9">
        <v>3</v>
      </c>
    </row>
    <row r="1469" spans="1:15" x14ac:dyDescent="0.3">
      <c r="A1469" s="13">
        <v>99.710000000000008</v>
      </c>
      <c r="B1469" s="17" t="s">
        <v>138</v>
      </c>
      <c r="C1469" s="17">
        <f t="shared" si="88"/>
        <v>3</v>
      </c>
      <c r="D1469" s="14" t="s">
        <v>10</v>
      </c>
      <c r="E1469" s="14">
        <f t="shared" si="89"/>
        <v>2</v>
      </c>
      <c r="F1469" s="14" t="s">
        <v>15</v>
      </c>
      <c r="G1469" s="14">
        <f t="shared" si="90"/>
        <v>2</v>
      </c>
      <c r="H1469" s="14" t="s">
        <v>119</v>
      </c>
      <c r="I1469" s="14" t="s">
        <v>143</v>
      </c>
      <c r="J1469" s="14">
        <f t="shared" si="91"/>
        <v>3</v>
      </c>
      <c r="K1469" s="9">
        <v>99.710000000000008</v>
      </c>
      <c r="L1469" s="9">
        <v>3</v>
      </c>
      <c r="M1469" s="9">
        <v>2</v>
      </c>
      <c r="N1469" s="9">
        <v>2</v>
      </c>
      <c r="O1469" s="9">
        <v>3</v>
      </c>
    </row>
    <row r="1470" spans="1:15" x14ac:dyDescent="0.3">
      <c r="A1470" s="13">
        <v>114.51375</v>
      </c>
      <c r="B1470" s="17" t="s">
        <v>138</v>
      </c>
      <c r="C1470" s="17">
        <f t="shared" si="88"/>
        <v>3</v>
      </c>
      <c r="D1470" s="14" t="s">
        <v>10</v>
      </c>
      <c r="E1470" s="14">
        <f t="shared" si="89"/>
        <v>2</v>
      </c>
      <c r="F1470" s="14" t="s">
        <v>15</v>
      </c>
      <c r="G1470" s="14">
        <f t="shared" si="90"/>
        <v>2</v>
      </c>
      <c r="H1470" s="14" t="s">
        <v>119</v>
      </c>
      <c r="I1470" s="14" t="s">
        <v>143</v>
      </c>
      <c r="J1470" s="14">
        <f t="shared" si="91"/>
        <v>3</v>
      </c>
      <c r="K1470" s="9">
        <v>114.51375</v>
      </c>
      <c r="L1470" s="9">
        <v>3</v>
      </c>
      <c r="M1470" s="9">
        <v>2</v>
      </c>
      <c r="N1470" s="9">
        <v>2</v>
      </c>
      <c r="O1470" s="9">
        <v>3</v>
      </c>
    </row>
    <row r="1471" spans="1:15" x14ac:dyDescent="0.3">
      <c r="A1471" s="13">
        <v>90.811874999999986</v>
      </c>
      <c r="B1471" s="17" t="s">
        <v>138</v>
      </c>
      <c r="C1471" s="17">
        <f t="shared" si="88"/>
        <v>3</v>
      </c>
      <c r="D1471" s="14" t="s">
        <v>10</v>
      </c>
      <c r="E1471" s="14">
        <f t="shared" si="89"/>
        <v>2</v>
      </c>
      <c r="F1471" s="14" t="s">
        <v>15</v>
      </c>
      <c r="G1471" s="14">
        <f t="shared" si="90"/>
        <v>2</v>
      </c>
      <c r="H1471" s="14" t="s">
        <v>119</v>
      </c>
      <c r="I1471" s="14" t="s">
        <v>143</v>
      </c>
      <c r="J1471" s="14">
        <f t="shared" si="91"/>
        <v>3</v>
      </c>
      <c r="K1471" s="9">
        <v>90.811874999999986</v>
      </c>
      <c r="L1471" s="9">
        <v>3</v>
      </c>
      <c r="M1471" s="9">
        <v>2</v>
      </c>
      <c r="N1471" s="9">
        <v>2</v>
      </c>
      <c r="O1471" s="9">
        <v>3</v>
      </c>
    </row>
    <row r="1472" spans="1:15" x14ac:dyDescent="0.3">
      <c r="A1472" s="13">
        <v>80.36</v>
      </c>
      <c r="B1472" s="17" t="s">
        <v>138</v>
      </c>
      <c r="C1472" s="17">
        <f t="shared" si="88"/>
        <v>3</v>
      </c>
      <c r="D1472" s="14" t="s">
        <v>10</v>
      </c>
      <c r="E1472" s="14">
        <f t="shared" si="89"/>
        <v>2</v>
      </c>
      <c r="F1472" s="14" t="s">
        <v>15</v>
      </c>
      <c r="G1472" s="14">
        <f t="shared" si="90"/>
        <v>2</v>
      </c>
      <c r="H1472" s="14" t="s">
        <v>119</v>
      </c>
      <c r="I1472" s="14" t="s">
        <v>143</v>
      </c>
      <c r="J1472" s="14">
        <f t="shared" si="91"/>
        <v>3</v>
      </c>
      <c r="K1472" s="9">
        <v>80.36</v>
      </c>
      <c r="L1472" s="9">
        <v>3</v>
      </c>
      <c r="M1472" s="9">
        <v>2</v>
      </c>
      <c r="N1472" s="9">
        <v>2</v>
      </c>
      <c r="O1472" s="9">
        <v>3</v>
      </c>
    </row>
    <row r="1473" spans="1:15" x14ac:dyDescent="0.3">
      <c r="A1473" s="13">
        <v>91.532499999999999</v>
      </c>
      <c r="B1473" s="17" t="s">
        <v>138</v>
      </c>
      <c r="C1473" s="17">
        <f t="shared" si="88"/>
        <v>3</v>
      </c>
      <c r="D1473" s="14" t="s">
        <v>10</v>
      </c>
      <c r="E1473" s="14">
        <f t="shared" si="89"/>
        <v>2</v>
      </c>
      <c r="F1473" s="14" t="s">
        <v>15</v>
      </c>
      <c r="G1473" s="14">
        <f t="shared" si="90"/>
        <v>2</v>
      </c>
      <c r="H1473" s="14" t="s">
        <v>119</v>
      </c>
      <c r="I1473" s="14" t="s">
        <v>143</v>
      </c>
      <c r="J1473" s="14">
        <f t="shared" si="91"/>
        <v>3</v>
      </c>
      <c r="K1473" s="9">
        <v>91.532499999999999</v>
      </c>
      <c r="L1473" s="9">
        <v>3</v>
      </c>
      <c r="M1473" s="9">
        <v>2</v>
      </c>
      <c r="N1473" s="9">
        <v>2</v>
      </c>
      <c r="O1473" s="9">
        <v>3</v>
      </c>
    </row>
    <row r="1474" spans="1:15" x14ac:dyDescent="0.3">
      <c r="A1474" s="13">
        <v>98.751249999999999</v>
      </c>
      <c r="B1474" s="17" t="s">
        <v>138</v>
      </c>
      <c r="C1474" s="17">
        <f t="shared" si="88"/>
        <v>3</v>
      </c>
      <c r="D1474" s="14" t="s">
        <v>10</v>
      </c>
      <c r="E1474" s="14">
        <f t="shared" si="89"/>
        <v>2</v>
      </c>
      <c r="F1474" s="14" t="s">
        <v>15</v>
      </c>
      <c r="G1474" s="14">
        <f t="shared" si="90"/>
        <v>2</v>
      </c>
      <c r="H1474" s="14" t="s">
        <v>119</v>
      </c>
      <c r="I1474" s="14" t="s">
        <v>143</v>
      </c>
      <c r="J1474" s="14">
        <f t="shared" si="91"/>
        <v>3</v>
      </c>
      <c r="K1474" s="9">
        <v>98.751249999999999</v>
      </c>
      <c r="L1474" s="9">
        <v>3</v>
      </c>
      <c r="M1474" s="9">
        <v>2</v>
      </c>
      <c r="N1474" s="9">
        <v>2</v>
      </c>
      <c r="O1474" s="9">
        <v>3</v>
      </c>
    </row>
    <row r="1475" spans="1:15" x14ac:dyDescent="0.3">
      <c r="A1475" s="13">
        <v>98.751249999999999</v>
      </c>
      <c r="B1475" s="17" t="s">
        <v>138</v>
      </c>
      <c r="C1475" s="17">
        <f t="shared" ref="C1475:C1538" si="92">IF(B1475="Morning",1,IF(B1475="Afternoon",2,IF(B1475="Evening",3,IF(B1475="late Evening",4,IF(B1475="Break",5)))))</f>
        <v>3</v>
      </c>
      <c r="D1475" s="14" t="s">
        <v>10</v>
      </c>
      <c r="E1475" s="14">
        <f t="shared" ref="E1475:E1538" si="93">IF(D1475="Greetings",1,IF(D1475="Break",2,IF(D1475="Closing",3,IF(D1475="demonstration",4,IF(D1475="Hands on",5,IF(D1475="Introduction",6,IF(D1475="Lecture",7,IF(D1475="No Activity",8,IF(D1475="Peer Learning",9)))))))))</f>
        <v>2</v>
      </c>
      <c r="F1475" s="14" t="s">
        <v>15</v>
      </c>
      <c r="G1475" s="14">
        <f t="shared" ref="G1475:G1538" si="94">IF(F1475="On Campus",1,IF(F1475="Off Campus",2))</f>
        <v>2</v>
      </c>
      <c r="H1475" s="14" t="s">
        <v>119</v>
      </c>
      <c r="I1475" s="14" t="s">
        <v>143</v>
      </c>
      <c r="J1475" s="14">
        <f t="shared" ref="J1475:J1538" si="95">IF(I1475="Tools_Digital Drawing",1,IF(I1475="Spatial Design",2,IF(I1475="Technical Contexts",3)))</f>
        <v>3</v>
      </c>
      <c r="K1475" s="9">
        <v>98.751249999999999</v>
      </c>
      <c r="L1475" s="9">
        <v>3</v>
      </c>
      <c r="M1475" s="9">
        <v>2</v>
      </c>
      <c r="N1475" s="9">
        <v>2</v>
      </c>
      <c r="O1475" s="9">
        <v>3</v>
      </c>
    </row>
    <row r="1476" spans="1:15" x14ac:dyDescent="0.3">
      <c r="A1476" s="13">
        <v>99.710000000000008</v>
      </c>
      <c r="B1476" s="17" t="s">
        <v>138</v>
      </c>
      <c r="C1476" s="17">
        <f t="shared" si="92"/>
        <v>3</v>
      </c>
      <c r="D1476" s="14" t="s">
        <v>10</v>
      </c>
      <c r="E1476" s="14">
        <f t="shared" si="93"/>
        <v>2</v>
      </c>
      <c r="F1476" s="14" t="s">
        <v>15</v>
      </c>
      <c r="G1476" s="14">
        <f t="shared" si="94"/>
        <v>2</v>
      </c>
      <c r="H1476" s="14" t="s">
        <v>119</v>
      </c>
      <c r="I1476" s="14" t="s">
        <v>143</v>
      </c>
      <c r="J1476" s="14">
        <f t="shared" si="95"/>
        <v>3</v>
      </c>
      <c r="K1476" s="9">
        <v>99.710000000000008</v>
      </c>
      <c r="L1476" s="9">
        <v>3</v>
      </c>
      <c r="M1476" s="9">
        <v>2</v>
      </c>
      <c r="N1476" s="9">
        <v>2</v>
      </c>
      <c r="O1476" s="9">
        <v>3</v>
      </c>
    </row>
    <row r="1477" spans="1:15" x14ac:dyDescent="0.3">
      <c r="A1477" s="13">
        <v>93.155416666666667</v>
      </c>
      <c r="B1477" s="17" t="s">
        <v>138</v>
      </c>
      <c r="C1477" s="17">
        <f t="shared" si="92"/>
        <v>3</v>
      </c>
      <c r="D1477" s="14" t="s">
        <v>10</v>
      </c>
      <c r="E1477" s="14">
        <f t="shared" si="93"/>
        <v>2</v>
      </c>
      <c r="F1477" s="14" t="s">
        <v>15</v>
      </c>
      <c r="G1477" s="14">
        <f t="shared" si="94"/>
        <v>2</v>
      </c>
      <c r="H1477" s="14" t="s">
        <v>119</v>
      </c>
      <c r="I1477" s="14" t="s">
        <v>143</v>
      </c>
      <c r="J1477" s="14">
        <f t="shared" si="95"/>
        <v>3</v>
      </c>
      <c r="K1477" s="9">
        <v>93.155416666666667</v>
      </c>
      <c r="L1477" s="9">
        <v>3</v>
      </c>
      <c r="M1477" s="9">
        <v>2</v>
      </c>
      <c r="N1477" s="9">
        <v>2</v>
      </c>
      <c r="O1477" s="9">
        <v>3</v>
      </c>
    </row>
    <row r="1478" spans="1:15" x14ac:dyDescent="0.3">
      <c r="A1478" s="13">
        <v>95.875</v>
      </c>
      <c r="B1478" s="17" t="s">
        <v>138</v>
      </c>
      <c r="C1478" s="17">
        <f t="shared" si="92"/>
        <v>3</v>
      </c>
      <c r="D1478" s="14" t="s">
        <v>10</v>
      </c>
      <c r="E1478" s="14">
        <f t="shared" si="93"/>
        <v>2</v>
      </c>
      <c r="F1478" s="14" t="s">
        <v>15</v>
      </c>
      <c r="G1478" s="14">
        <f t="shared" si="94"/>
        <v>2</v>
      </c>
      <c r="H1478" s="14" t="s">
        <v>119</v>
      </c>
      <c r="I1478" s="14" t="s">
        <v>143</v>
      </c>
      <c r="J1478" s="14">
        <f t="shared" si="95"/>
        <v>3</v>
      </c>
      <c r="K1478" s="9">
        <v>95.875</v>
      </c>
      <c r="L1478" s="9">
        <v>3</v>
      </c>
      <c r="M1478" s="9">
        <v>2</v>
      </c>
      <c r="N1478" s="9">
        <v>2</v>
      </c>
      <c r="O1478" s="9">
        <v>3</v>
      </c>
    </row>
    <row r="1479" spans="1:15" x14ac:dyDescent="0.3">
      <c r="A1479" s="13">
        <v>98.751249999999999</v>
      </c>
      <c r="B1479" s="17" t="s">
        <v>138</v>
      </c>
      <c r="C1479" s="17">
        <f t="shared" si="92"/>
        <v>3</v>
      </c>
      <c r="D1479" s="14" t="s">
        <v>10</v>
      </c>
      <c r="E1479" s="14">
        <f t="shared" si="93"/>
        <v>2</v>
      </c>
      <c r="F1479" s="14" t="s">
        <v>15</v>
      </c>
      <c r="G1479" s="14">
        <f t="shared" si="94"/>
        <v>2</v>
      </c>
      <c r="H1479" s="14" t="s">
        <v>119</v>
      </c>
      <c r="I1479" s="14" t="s">
        <v>143</v>
      </c>
      <c r="J1479" s="14">
        <f t="shared" si="95"/>
        <v>3</v>
      </c>
      <c r="K1479" s="9">
        <v>98.751249999999999</v>
      </c>
      <c r="L1479" s="9">
        <v>3</v>
      </c>
      <c r="M1479" s="9">
        <v>2</v>
      </c>
      <c r="N1479" s="9">
        <v>2</v>
      </c>
      <c r="O1479" s="9">
        <v>3</v>
      </c>
    </row>
    <row r="1480" spans="1:15" x14ac:dyDescent="0.3">
      <c r="A1480" s="13">
        <v>98.751249999999999</v>
      </c>
      <c r="B1480" s="17" t="s">
        <v>138</v>
      </c>
      <c r="C1480" s="17">
        <f t="shared" si="92"/>
        <v>3</v>
      </c>
      <c r="D1480" s="14" t="s">
        <v>10</v>
      </c>
      <c r="E1480" s="14">
        <f t="shared" si="93"/>
        <v>2</v>
      </c>
      <c r="F1480" s="14" t="s">
        <v>15</v>
      </c>
      <c r="G1480" s="14">
        <f t="shared" si="94"/>
        <v>2</v>
      </c>
      <c r="H1480" s="14" t="s">
        <v>119</v>
      </c>
      <c r="I1480" s="14" t="s">
        <v>143</v>
      </c>
      <c r="J1480" s="14">
        <f t="shared" si="95"/>
        <v>3</v>
      </c>
      <c r="K1480" s="9">
        <v>98.751249999999999</v>
      </c>
      <c r="L1480" s="9">
        <v>3</v>
      </c>
      <c r="M1480" s="9">
        <v>2</v>
      </c>
      <c r="N1480" s="9">
        <v>2</v>
      </c>
      <c r="O1480" s="9">
        <v>3</v>
      </c>
    </row>
    <row r="1481" spans="1:15" x14ac:dyDescent="0.3">
      <c r="A1481" s="13">
        <v>92.830833333333331</v>
      </c>
      <c r="B1481" s="17" t="s">
        <v>138</v>
      </c>
      <c r="C1481" s="17">
        <f t="shared" si="92"/>
        <v>3</v>
      </c>
      <c r="D1481" s="14" t="s">
        <v>10</v>
      </c>
      <c r="E1481" s="14">
        <f t="shared" si="93"/>
        <v>2</v>
      </c>
      <c r="F1481" s="14" t="s">
        <v>15</v>
      </c>
      <c r="G1481" s="14">
        <f t="shared" si="94"/>
        <v>2</v>
      </c>
      <c r="H1481" s="14" t="s">
        <v>119</v>
      </c>
      <c r="I1481" s="14" t="s">
        <v>143</v>
      </c>
      <c r="J1481" s="14">
        <f t="shared" si="95"/>
        <v>3</v>
      </c>
      <c r="K1481" s="9">
        <v>92.830833333333331</v>
      </c>
      <c r="L1481" s="9">
        <v>3</v>
      </c>
      <c r="M1481" s="9">
        <v>2</v>
      </c>
      <c r="N1481" s="9">
        <v>2</v>
      </c>
      <c r="O1481" s="9">
        <v>3</v>
      </c>
    </row>
    <row r="1482" spans="1:15" x14ac:dyDescent="0.3">
      <c r="A1482" s="13">
        <v>101.6275</v>
      </c>
      <c r="B1482" s="17" t="s">
        <v>138</v>
      </c>
      <c r="C1482" s="17">
        <f t="shared" si="92"/>
        <v>3</v>
      </c>
      <c r="D1482" s="14" t="s">
        <v>10</v>
      </c>
      <c r="E1482" s="14">
        <f t="shared" si="93"/>
        <v>2</v>
      </c>
      <c r="F1482" s="14" t="s">
        <v>15</v>
      </c>
      <c r="G1482" s="14">
        <f t="shared" si="94"/>
        <v>2</v>
      </c>
      <c r="H1482" s="14" t="s">
        <v>119</v>
      </c>
      <c r="I1482" s="14" t="s">
        <v>143</v>
      </c>
      <c r="J1482" s="14">
        <f t="shared" si="95"/>
        <v>3</v>
      </c>
      <c r="K1482" s="9">
        <v>101.6275</v>
      </c>
      <c r="L1482" s="9">
        <v>3</v>
      </c>
      <c r="M1482" s="9">
        <v>2</v>
      </c>
      <c r="N1482" s="9">
        <v>2</v>
      </c>
      <c r="O1482" s="9">
        <v>3</v>
      </c>
    </row>
    <row r="1483" spans="1:15" x14ac:dyDescent="0.3">
      <c r="A1483" s="13">
        <v>77.481249999999989</v>
      </c>
      <c r="B1483" s="17" t="s">
        <v>138</v>
      </c>
      <c r="C1483" s="17">
        <f t="shared" si="92"/>
        <v>3</v>
      </c>
      <c r="D1483" s="14" t="s">
        <v>10</v>
      </c>
      <c r="E1483" s="14">
        <f t="shared" si="93"/>
        <v>2</v>
      </c>
      <c r="F1483" s="14" t="s">
        <v>15</v>
      </c>
      <c r="G1483" s="14">
        <f t="shared" si="94"/>
        <v>2</v>
      </c>
      <c r="H1483" s="14" t="s">
        <v>119</v>
      </c>
      <c r="I1483" s="14" t="s">
        <v>143</v>
      </c>
      <c r="J1483" s="14">
        <f t="shared" si="95"/>
        <v>3</v>
      </c>
      <c r="K1483" s="9">
        <v>77.481249999999989</v>
      </c>
      <c r="L1483" s="9">
        <v>3</v>
      </c>
      <c r="M1483" s="9">
        <v>2</v>
      </c>
      <c r="N1483" s="9">
        <v>2</v>
      </c>
      <c r="O1483" s="9">
        <v>3</v>
      </c>
    </row>
    <row r="1484" spans="1:15" x14ac:dyDescent="0.3">
      <c r="A1484" s="13">
        <v>106.68375</v>
      </c>
      <c r="B1484" s="17" t="s">
        <v>138</v>
      </c>
      <c r="C1484" s="17">
        <f t="shared" si="92"/>
        <v>3</v>
      </c>
      <c r="D1484" s="14" t="s">
        <v>10</v>
      </c>
      <c r="E1484" s="14">
        <f t="shared" si="93"/>
        <v>2</v>
      </c>
      <c r="F1484" s="14" t="s">
        <v>15</v>
      </c>
      <c r="G1484" s="14">
        <f t="shared" si="94"/>
        <v>2</v>
      </c>
      <c r="H1484" s="14" t="s">
        <v>119</v>
      </c>
      <c r="I1484" s="14" t="s">
        <v>143</v>
      </c>
      <c r="J1484" s="14">
        <f t="shared" si="95"/>
        <v>3</v>
      </c>
      <c r="K1484" s="9">
        <v>106.68375</v>
      </c>
      <c r="L1484" s="9">
        <v>3</v>
      </c>
      <c r="M1484" s="9">
        <v>2</v>
      </c>
      <c r="N1484" s="9">
        <v>2</v>
      </c>
      <c r="O1484" s="9">
        <v>3</v>
      </c>
    </row>
    <row r="1485" spans="1:15" x14ac:dyDescent="0.3">
      <c r="A1485" s="13">
        <v>104.72624999999999</v>
      </c>
      <c r="B1485" s="17" t="s">
        <v>138</v>
      </c>
      <c r="C1485" s="17">
        <f t="shared" si="92"/>
        <v>3</v>
      </c>
      <c r="D1485" s="14" t="s">
        <v>10</v>
      </c>
      <c r="E1485" s="14">
        <f t="shared" si="93"/>
        <v>2</v>
      </c>
      <c r="F1485" s="14" t="s">
        <v>15</v>
      </c>
      <c r="G1485" s="14">
        <f t="shared" si="94"/>
        <v>2</v>
      </c>
      <c r="H1485" s="14" t="s">
        <v>119</v>
      </c>
      <c r="I1485" s="14" t="s">
        <v>143</v>
      </c>
      <c r="J1485" s="14">
        <f t="shared" si="95"/>
        <v>3</v>
      </c>
      <c r="K1485" s="9">
        <v>104.72624999999999</v>
      </c>
      <c r="L1485" s="9">
        <v>3</v>
      </c>
      <c r="M1485" s="9">
        <v>2</v>
      </c>
      <c r="N1485" s="9">
        <v>2</v>
      </c>
      <c r="O1485" s="9">
        <v>3</v>
      </c>
    </row>
    <row r="1486" spans="1:15" x14ac:dyDescent="0.3">
      <c r="A1486" s="13">
        <v>100.81125000000002</v>
      </c>
      <c r="B1486" s="17" t="s">
        <v>138</v>
      </c>
      <c r="C1486" s="17">
        <f t="shared" si="92"/>
        <v>3</v>
      </c>
      <c r="D1486" s="14" t="s">
        <v>10</v>
      </c>
      <c r="E1486" s="14">
        <f t="shared" si="93"/>
        <v>2</v>
      </c>
      <c r="F1486" s="14" t="s">
        <v>15</v>
      </c>
      <c r="G1486" s="14">
        <f t="shared" si="94"/>
        <v>2</v>
      </c>
      <c r="H1486" s="14" t="s">
        <v>119</v>
      </c>
      <c r="I1486" s="14" t="s">
        <v>143</v>
      </c>
      <c r="J1486" s="14">
        <f t="shared" si="95"/>
        <v>3</v>
      </c>
      <c r="K1486" s="9">
        <v>100.81125000000002</v>
      </c>
      <c r="L1486" s="9">
        <v>3</v>
      </c>
      <c r="M1486" s="9">
        <v>2</v>
      </c>
      <c r="N1486" s="9">
        <v>2</v>
      </c>
      <c r="O1486" s="9">
        <v>3</v>
      </c>
    </row>
    <row r="1487" spans="1:15" x14ac:dyDescent="0.3">
      <c r="A1487" s="13">
        <v>81.547500000000014</v>
      </c>
      <c r="B1487" s="17" t="s">
        <v>138</v>
      </c>
      <c r="C1487" s="17">
        <f t="shared" si="92"/>
        <v>3</v>
      </c>
      <c r="D1487" s="14" t="s">
        <v>10</v>
      </c>
      <c r="E1487" s="14">
        <f t="shared" si="93"/>
        <v>2</v>
      </c>
      <c r="F1487" s="14" t="s">
        <v>15</v>
      </c>
      <c r="G1487" s="14">
        <f t="shared" si="94"/>
        <v>2</v>
      </c>
      <c r="H1487" s="14" t="s">
        <v>119</v>
      </c>
      <c r="I1487" s="14" t="s">
        <v>143</v>
      </c>
      <c r="J1487" s="14">
        <f t="shared" si="95"/>
        <v>3</v>
      </c>
      <c r="K1487" s="9">
        <v>81.547500000000014</v>
      </c>
      <c r="L1487" s="9">
        <v>3</v>
      </c>
      <c r="M1487" s="9">
        <v>2</v>
      </c>
      <c r="N1487" s="9">
        <v>2</v>
      </c>
      <c r="O1487" s="9">
        <v>3</v>
      </c>
    </row>
    <row r="1488" spans="1:15" x14ac:dyDescent="0.3">
      <c r="A1488" s="13">
        <v>89.260416666666671</v>
      </c>
      <c r="B1488" s="17" t="s">
        <v>138</v>
      </c>
      <c r="C1488" s="17">
        <f t="shared" si="92"/>
        <v>3</v>
      </c>
      <c r="D1488" s="14" t="s">
        <v>10</v>
      </c>
      <c r="E1488" s="14">
        <f t="shared" si="93"/>
        <v>2</v>
      </c>
      <c r="F1488" s="14" t="s">
        <v>15</v>
      </c>
      <c r="G1488" s="14">
        <f t="shared" si="94"/>
        <v>2</v>
      </c>
      <c r="H1488" s="14" t="s">
        <v>119</v>
      </c>
      <c r="I1488" s="14" t="s">
        <v>143</v>
      </c>
      <c r="J1488" s="14">
        <f t="shared" si="95"/>
        <v>3</v>
      </c>
      <c r="K1488" s="9">
        <v>89.260416666666671</v>
      </c>
      <c r="L1488" s="9">
        <v>3</v>
      </c>
      <c r="M1488" s="9">
        <v>2</v>
      </c>
      <c r="N1488" s="9">
        <v>2</v>
      </c>
      <c r="O1488" s="9">
        <v>3</v>
      </c>
    </row>
    <row r="1489" spans="1:15" x14ac:dyDescent="0.3">
      <c r="A1489" s="13">
        <v>98.980000000000018</v>
      </c>
      <c r="B1489" s="17" t="s">
        <v>138</v>
      </c>
      <c r="C1489" s="17">
        <f t="shared" si="92"/>
        <v>3</v>
      </c>
      <c r="D1489" s="14" t="s">
        <v>10</v>
      </c>
      <c r="E1489" s="14">
        <f t="shared" si="93"/>
        <v>2</v>
      </c>
      <c r="F1489" s="14" t="s">
        <v>15</v>
      </c>
      <c r="G1489" s="14">
        <f t="shared" si="94"/>
        <v>2</v>
      </c>
      <c r="H1489" s="14" t="s">
        <v>119</v>
      </c>
      <c r="I1489" s="14" t="s">
        <v>143</v>
      </c>
      <c r="J1489" s="14">
        <f t="shared" si="95"/>
        <v>3</v>
      </c>
      <c r="K1489" s="9">
        <v>98.980000000000018</v>
      </c>
      <c r="L1489" s="9">
        <v>3</v>
      </c>
      <c r="M1489" s="9">
        <v>2</v>
      </c>
      <c r="N1489" s="9">
        <v>2</v>
      </c>
      <c r="O1489" s="9">
        <v>3</v>
      </c>
    </row>
    <row r="1490" spans="1:15" x14ac:dyDescent="0.3">
      <c r="A1490" s="13">
        <v>98.853750000000005</v>
      </c>
      <c r="B1490" s="17" t="s">
        <v>138</v>
      </c>
      <c r="C1490" s="17">
        <f t="shared" si="92"/>
        <v>3</v>
      </c>
      <c r="D1490" s="14" t="s">
        <v>10</v>
      </c>
      <c r="E1490" s="14">
        <f t="shared" si="93"/>
        <v>2</v>
      </c>
      <c r="F1490" s="14" t="s">
        <v>15</v>
      </c>
      <c r="G1490" s="14">
        <f t="shared" si="94"/>
        <v>2</v>
      </c>
      <c r="H1490" s="14" t="s">
        <v>119</v>
      </c>
      <c r="I1490" s="14" t="s">
        <v>143</v>
      </c>
      <c r="J1490" s="14">
        <f t="shared" si="95"/>
        <v>3</v>
      </c>
      <c r="K1490" s="9">
        <v>98.853750000000005</v>
      </c>
      <c r="L1490" s="9">
        <v>3</v>
      </c>
      <c r="M1490" s="9">
        <v>2</v>
      </c>
      <c r="N1490" s="9">
        <v>2</v>
      </c>
      <c r="O1490" s="9">
        <v>3</v>
      </c>
    </row>
    <row r="1491" spans="1:15" x14ac:dyDescent="0.3">
      <c r="A1491" s="13">
        <v>103.7475</v>
      </c>
      <c r="B1491" s="17" t="s">
        <v>138</v>
      </c>
      <c r="C1491" s="17">
        <f t="shared" si="92"/>
        <v>3</v>
      </c>
      <c r="D1491" s="14" t="s">
        <v>10</v>
      </c>
      <c r="E1491" s="14">
        <f t="shared" si="93"/>
        <v>2</v>
      </c>
      <c r="F1491" s="14" t="s">
        <v>15</v>
      </c>
      <c r="G1491" s="14">
        <f t="shared" si="94"/>
        <v>2</v>
      </c>
      <c r="H1491" s="14" t="s">
        <v>119</v>
      </c>
      <c r="I1491" s="14" t="s">
        <v>143</v>
      </c>
      <c r="J1491" s="14">
        <f t="shared" si="95"/>
        <v>3</v>
      </c>
      <c r="K1491" s="9">
        <v>103.7475</v>
      </c>
      <c r="L1491" s="9">
        <v>3</v>
      </c>
      <c r="M1491" s="9">
        <v>2</v>
      </c>
      <c r="N1491" s="9">
        <v>2</v>
      </c>
      <c r="O1491" s="9">
        <v>3</v>
      </c>
    </row>
    <row r="1492" spans="1:15" x14ac:dyDescent="0.3">
      <c r="A1492" s="13">
        <v>106.68375</v>
      </c>
      <c r="B1492" s="17" t="s">
        <v>138</v>
      </c>
      <c r="C1492" s="17">
        <f t="shared" si="92"/>
        <v>3</v>
      </c>
      <c r="D1492" s="14" t="s">
        <v>10</v>
      </c>
      <c r="E1492" s="14">
        <f t="shared" si="93"/>
        <v>2</v>
      </c>
      <c r="F1492" s="14" t="s">
        <v>15</v>
      </c>
      <c r="G1492" s="14">
        <f t="shared" si="94"/>
        <v>2</v>
      </c>
      <c r="H1492" s="14" t="s">
        <v>119</v>
      </c>
      <c r="I1492" s="14" t="s">
        <v>143</v>
      </c>
      <c r="J1492" s="14">
        <f t="shared" si="95"/>
        <v>3</v>
      </c>
      <c r="K1492" s="9">
        <v>106.68375</v>
      </c>
      <c r="L1492" s="9">
        <v>3</v>
      </c>
      <c r="M1492" s="9">
        <v>2</v>
      </c>
      <c r="N1492" s="9">
        <v>2</v>
      </c>
      <c r="O1492" s="9">
        <v>3</v>
      </c>
    </row>
    <row r="1493" spans="1:15" x14ac:dyDescent="0.3">
      <c r="A1493" s="13">
        <v>107.66250000000001</v>
      </c>
      <c r="B1493" s="17" t="s">
        <v>138</v>
      </c>
      <c r="C1493" s="17">
        <f t="shared" si="92"/>
        <v>3</v>
      </c>
      <c r="D1493" s="14" t="s">
        <v>10</v>
      </c>
      <c r="E1493" s="14">
        <f t="shared" si="93"/>
        <v>2</v>
      </c>
      <c r="F1493" s="14" t="s">
        <v>15</v>
      </c>
      <c r="G1493" s="14">
        <f t="shared" si="94"/>
        <v>2</v>
      </c>
      <c r="H1493" s="14" t="s">
        <v>119</v>
      </c>
      <c r="I1493" s="14" t="s">
        <v>143</v>
      </c>
      <c r="J1493" s="14">
        <f t="shared" si="95"/>
        <v>3</v>
      </c>
      <c r="K1493" s="9">
        <v>107.66250000000001</v>
      </c>
      <c r="L1493" s="9">
        <v>3</v>
      </c>
      <c r="M1493" s="9">
        <v>2</v>
      </c>
      <c r="N1493" s="9">
        <v>2</v>
      </c>
      <c r="O1493" s="9">
        <v>3</v>
      </c>
    </row>
    <row r="1494" spans="1:15" x14ac:dyDescent="0.3">
      <c r="A1494" s="13">
        <v>87.637500000000003</v>
      </c>
      <c r="B1494" s="17" t="s">
        <v>138</v>
      </c>
      <c r="C1494" s="17">
        <f t="shared" si="92"/>
        <v>3</v>
      </c>
      <c r="D1494" s="14" t="s">
        <v>10</v>
      </c>
      <c r="E1494" s="14">
        <f t="shared" si="93"/>
        <v>2</v>
      </c>
      <c r="F1494" s="14" t="s">
        <v>15</v>
      </c>
      <c r="G1494" s="14">
        <f t="shared" si="94"/>
        <v>2</v>
      </c>
      <c r="H1494" s="14" t="s">
        <v>119</v>
      </c>
      <c r="I1494" s="14" t="s">
        <v>143</v>
      </c>
      <c r="J1494" s="14">
        <f t="shared" si="95"/>
        <v>3</v>
      </c>
      <c r="K1494" s="9">
        <v>87.637500000000003</v>
      </c>
      <c r="L1494" s="9">
        <v>3</v>
      </c>
      <c r="M1494" s="9">
        <v>2</v>
      </c>
      <c r="N1494" s="9">
        <v>2</v>
      </c>
      <c r="O1494" s="9">
        <v>3</v>
      </c>
    </row>
    <row r="1495" spans="1:15" x14ac:dyDescent="0.3">
      <c r="A1495" s="13">
        <v>107.66250000000001</v>
      </c>
      <c r="B1495" s="17" t="s">
        <v>138</v>
      </c>
      <c r="C1495" s="17">
        <f t="shared" si="92"/>
        <v>3</v>
      </c>
      <c r="D1495" s="14" t="s">
        <v>10</v>
      </c>
      <c r="E1495" s="14">
        <f t="shared" si="93"/>
        <v>2</v>
      </c>
      <c r="F1495" s="14" t="s">
        <v>15</v>
      </c>
      <c r="G1495" s="14">
        <f t="shared" si="94"/>
        <v>2</v>
      </c>
      <c r="H1495" s="14" t="s">
        <v>119</v>
      </c>
      <c r="I1495" s="14" t="s">
        <v>143</v>
      </c>
      <c r="J1495" s="14">
        <f t="shared" si="95"/>
        <v>3</v>
      </c>
      <c r="K1495" s="9">
        <v>107.66250000000001</v>
      </c>
      <c r="L1495" s="9">
        <v>3</v>
      </c>
      <c r="M1495" s="9">
        <v>2</v>
      </c>
      <c r="N1495" s="9">
        <v>2</v>
      </c>
      <c r="O1495" s="9">
        <v>3</v>
      </c>
    </row>
    <row r="1496" spans="1:15" x14ac:dyDescent="0.3">
      <c r="A1496" s="13">
        <v>74.786249999999995</v>
      </c>
      <c r="B1496" s="17" t="s">
        <v>138</v>
      </c>
      <c r="C1496" s="17">
        <f t="shared" si="92"/>
        <v>3</v>
      </c>
      <c r="D1496" s="14" t="s">
        <v>10</v>
      </c>
      <c r="E1496" s="14">
        <f t="shared" si="93"/>
        <v>2</v>
      </c>
      <c r="F1496" s="14" t="s">
        <v>15</v>
      </c>
      <c r="G1496" s="14">
        <f t="shared" si="94"/>
        <v>2</v>
      </c>
      <c r="H1496" s="14" t="s">
        <v>119</v>
      </c>
      <c r="I1496" s="14" t="s">
        <v>143</v>
      </c>
      <c r="J1496" s="14">
        <f t="shared" si="95"/>
        <v>3</v>
      </c>
      <c r="K1496" s="9">
        <v>74.786249999999995</v>
      </c>
      <c r="L1496" s="9">
        <v>3</v>
      </c>
      <c r="M1496" s="9">
        <v>2</v>
      </c>
      <c r="N1496" s="9">
        <v>2</v>
      </c>
      <c r="O1496" s="9">
        <v>3</v>
      </c>
    </row>
    <row r="1497" spans="1:15" x14ac:dyDescent="0.3">
      <c r="A1497" s="13">
        <v>98.997916666666669</v>
      </c>
      <c r="B1497" s="17" t="s">
        <v>138</v>
      </c>
      <c r="C1497" s="17">
        <f t="shared" si="92"/>
        <v>3</v>
      </c>
      <c r="D1497" s="14" t="s">
        <v>10</v>
      </c>
      <c r="E1497" s="14">
        <f t="shared" si="93"/>
        <v>2</v>
      </c>
      <c r="F1497" s="14" t="s">
        <v>15</v>
      </c>
      <c r="G1497" s="14">
        <f t="shared" si="94"/>
        <v>2</v>
      </c>
      <c r="H1497" s="14" t="s">
        <v>119</v>
      </c>
      <c r="I1497" s="14" t="s">
        <v>143</v>
      </c>
      <c r="J1497" s="14">
        <f t="shared" si="95"/>
        <v>3</v>
      </c>
      <c r="K1497" s="9">
        <v>98.997916666666669</v>
      </c>
      <c r="L1497" s="9">
        <v>3</v>
      </c>
      <c r="M1497" s="9">
        <v>2</v>
      </c>
      <c r="N1497" s="9">
        <v>2</v>
      </c>
      <c r="O1497" s="9">
        <v>3</v>
      </c>
    </row>
    <row r="1498" spans="1:15" x14ac:dyDescent="0.3">
      <c r="A1498" s="13">
        <v>100.94541666666667</v>
      </c>
      <c r="B1498" s="17" t="s">
        <v>138</v>
      </c>
      <c r="C1498" s="17">
        <f t="shared" si="92"/>
        <v>3</v>
      </c>
      <c r="D1498" s="14" t="s">
        <v>10</v>
      </c>
      <c r="E1498" s="14">
        <f t="shared" si="93"/>
        <v>2</v>
      </c>
      <c r="F1498" s="14" t="s">
        <v>15</v>
      </c>
      <c r="G1498" s="14">
        <f t="shared" si="94"/>
        <v>2</v>
      </c>
      <c r="H1498" s="14" t="s">
        <v>119</v>
      </c>
      <c r="I1498" s="14" t="s">
        <v>143</v>
      </c>
      <c r="J1498" s="14">
        <f t="shared" si="95"/>
        <v>3</v>
      </c>
      <c r="K1498" s="9">
        <v>100.94541666666667</v>
      </c>
      <c r="L1498" s="9">
        <v>3</v>
      </c>
      <c r="M1498" s="9">
        <v>2</v>
      </c>
      <c r="N1498" s="9">
        <v>2</v>
      </c>
      <c r="O1498" s="9">
        <v>3</v>
      </c>
    </row>
    <row r="1499" spans="1:15" x14ac:dyDescent="0.3">
      <c r="A1499" s="13">
        <v>96.725833333333341</v>
      </c>
      <c r="B1499" s="17" t="s">
        <v>138</v>
      </c>
      <c r="C1499" s="17">
        <f t="shared" si="92"/>
        <v>3</v>
      </c>
      <c r="D1499" s="14" t="s">
        <v>10</v>
      </c>
      <c r="E1499" s="14">
        <f t="shared" si="93"/>
        <v>2</v>
      </c>
      <c r="F1499" s="14" t="s">
        <v>15</v>
      </c>
      <c r="G1499" s="14">
        <f t="shared" si="94"/>
        <v>2</v>
      </c>
      <c r="H1499" s="14" t="s">
        <v>119</v>
      </c>
      <c r="I1499" s="14" t="s">
        <v>143</v>
      </c>
      <c r="J1499" s="14">
        <f t="shared" si="95"/>
        <v>3</v>
      </c>
      <c r="K1499" s="9">
        <v>96.725833333333341</v>
      </c>
      <c r="L1499" s="9">
        <v>3</v>
      </c>
      <c r="M1499" s="9">
        <v>2</v>
      </c>
      <c r="N1499" s="9">
        <v>2</v>
      </c>
      <c r="O1499" s="9">
        <v>3</v>
      </c>
    </row>
    <row r="1500" spans="1:15" x14ac:dyDescent="0.3">
      <c r="A1500" s="13">
        <v>90.234166666666681</v>
      </c>
      <c r="B1500" s="17" t="s">
        <v>138</v>
      </c>
      <c r="C1500" s="17">
        <f t="shared" si="92"/>
        <v>3</v>
      </c>
      <c r="D1500" s="14" t="s">
        <v>10</v>
      </c>
      <c r="E1500" s="14">
        <f t="shared" si="93"/>
        <v>2</v>
      </c>
      <c r="F1500" s="14" t="s">
        <v>15</v>
      </c>
      <c r="G1500" s="14">
        <f t="shared" si="94"/>
        <v>2</v>
      </c>
      <c r="H1500" s="14" t="s">
        <v>119</v>
      </c>
      <c r="I1500" s="14" t="s">
        <v>143</v>
      </c>
      <c r="J1500" s="14">
        <f t="shared" si="95"/>
        <v>3</v>
      </c>
      <c r="K1500" s="9">
        <v>90.234166666666681</v>
      </c>
      <c r="L1500" s="9">
        <v>3</v>
      </c>
      <c r="M1500" s="9">
        <v>2</v>
      </c>
      <c r="N1500" s="9">
        <v>2</v>
      </c>
      <c r="O1500" s="9">
        <v>3</v>
      </c>
    </row>
    <row r="1501" spans="1:15" x14ac:dyDescent="0.3">
      <c r="A1501" s="13">
        <v>106.82000000000001</v>
      </c>
      <c r="B1501" s="17" t="s">
        <v>138</v>
      </c>
      <c r="C1501" s="17">
        <f t="shared" si="92"/>
        <v>3</v>
      </c>
      <c r="D1501" s="14" t="s">
        <v>10</v>
      </c>
      <c r="E1501" s="14">
        <f t="shared" si="93"/>
        <v>2</v>
      </c>
      <c r="F1501" s="14" t="s">
        <v>15</v>
      </c>
      <c r="G1501" s="14">
        <f t="shared" si="94"/>
        <v>2</v>
      </c>
      <c r="H1501" s="14" t="s">
        <v>119</v>
      </c>
      <c r="I1501" s="14" t="s">
        <v>143</v>
      </c>
      <c r="J1501" s="14">
        <f t="shared" si="95"/>
        <v>3</v>
      </c>
      <c r="K1501" s="9">
        <v>106.82000000000001</v>
      </c>
      <c r="L1501" s="9">
        <v>3</v>
      </c>
      <c r="M1501" s="9">
        <v>2</v>
      </c>
      <c r="N1501" s="9">
        <v>2</v>
      </c>
      <c r="O1501" s="9">
        <v>3</v>
      </c>
    </row>
    <row r="1502" spans="1:15" x14ac:dyDescent="0.3">
      <c r="A1502" s="13">
        <v>90.883333333333326</v>
      </c>
      <c r="B1502" s="17" t="s">
        <v>138</v>
      </c>
      <c r="C1502" s="17">
        <f t="shared" si="92"/>
        <v>3</v>
      </c>
      <c r="D1502" s="14" t="s">
        <v>10</v>
      </c>
      <c r="E1502" s="14">
        <f t="shared" si="93"/>
        <v>2</v>
      </c>
      <c r="F1502" s="14" t="s">
        <v>15</v>
      </c>
      <c r="G1502" s="14">
        <f t="shared" si="94"/>
        <v>2</v>
      </c>
      <c r="H1502" s="14" t="s">
        <v>119</v>
      </c>
      <c r="I1502" s="14" t="s">
        <v>143</v>
      </c>
      <c r="J1502" s="14">
        <f t="shared" si="95"/>
        <v>3</v>
      </c>
      <c r="K1502" s="9">
        <v>90.883333333333326</v>
      </c>
      <c r="L1502" s="9">
        <v>3</v>
      </c>
      <c r="M1502" s="9">
        <v>2</v>
      </c>
      <c r="N1502" s="9">
        <v>2</v>
      </c>
      <c r="O1502" s="9">
        <v>3</v>
      </c>
    </row>
    <row r="1503" spans="1:15" x14ac:dyDescent="0.3">
      <c r="A1503" s="13">
        <v>91.532499999999999</v>
      </c>
      <c r="B1503" s="17" t="s">
        <v>138</v>
      </c>
      <c r="C1503" s="17">
        <f t="shared" si="92"/>
        <v>3</v>
      </c>
      <c r="D1503" s="14" t="s">
        <v>10</v>
      </c>
      <c r="E1503" s="14">
        <f t="shared" si="93"/>
        <v>2</v>
      </c>
      <c r="F1503" s="14" t="s">
        <v>15</v>
      </c>
      <c r="G1503" s="14">
        <f t="shared" si="94"/>
        <v>2</v>
      </c>
      <c r="H1503" s="14" t="s">
        <v>119</v>
      </c>
      <c r="I1503" s="14" t="s">
        <v>143</v>
      </c>
      <c r="J1503" s="14">
        <f t="shared" si="95"/>
        <v>3</v>
      </c>
      <c r="K1503" s="9">
        <v>91.532499999999999</v>
      </c>
      <c r="L1503" s="9">
        <v>3</v>
      </c>
      <c r="M1503" s="9">
        <v>2</v>
      </c>
      <c r="N1503" s="9">
        <v>2</v>
      </c>
      <c r="O1503" s="9">
        <v>3</v>
      </c>
    </row>
    <row r="1504" spans="1:15" x14ac:dyDescent="0.3">
      <c r="A1504" s="13">
        <v>101.79</v>
      </c>
      <c r="B1504" s="17" t="s">
        <v>138</v>
      </c>
      <c r="C1504" s="17">
        <f t="shared" si="92"/>
        <v>3</v>
      </c>
      <c r="D1504" s="14" t="s">
        <v>10</v>
      </c>
      <c r="E1504" s="14">
        <f t="shared" si="93"/>
        <v>2</v>
      </c>
      <c r="F1504" s="14" t="s">
        <v>15</v>
      </c>
      <c r="G1504" s="14">
        <f t="shared" si="94"/>
        <v>2</v>
      </c>
      <c r="H1504" s="14" t="s">
        <v>119</v>
      </c>
      <c r="I1504" s="14" t="s">
        <v>143</v>
      </c>
      <c r="J1504" s="14">
        <f t="shared" si="95"/>
        <v>3</v>
      </c>
      <c r="K1504" s="9">
        <v>101.79</v>
      </c>
      <c r="L1504" s="9">
        <v>3</v>
      </c>
      <c r="M1504" s="9">
        <v>2</v>
      </c>
      <c r="N1504" s="9">
        <v>2</v>
      </c>
      <c r="O1504" s="9">
        <v>3</v>
      </c>
    </row>
    <row r="1505" spans="1:15" x14ac:dyDescent="0.3">
      <c r="A1505" s="13">
        <v>96.076666666666682</v>
      </c>
      <c r="B1505" s="17" t="s">
        <v>138</v>
      </c>
      <c r="C1505" s="17">
        <f t="shared" si="92"/>
        <v>3</v>
      </c>
      <c r="D1505" s="14" t="s">
        <v>10</v>
      </c>
      <c r="E1505" s="14">
        <f t="shared" si="93"/>
        <v>2</v>
      </c>
      <c r="F1505" s="14" t="s">
        <v>15</v>
      </c>
      <c r="G1505" s="14">
        <f t="shared" si="94"/>
        <v>2</v>
      </c>
      <c r="H1505" s="14" t="s">
        <v>119</v>
      </c>
      <c r="I1505" s="14" t="s">
        <v>143</v>
      </c>
      <c r="J1505" s="14">
        <f t="shared" si="95"/>
        <v>3</v>
      </c>
      <c r="K1505" s="9">
        <v>96.076666666666682</v>
      </c>
      <c r="L1505" s="9">
        <v>3</v>
      </c>
      <c r="M1505" s="9">
        <v>2</v>
      </c>
      <c r="N1505" s="9">
        <v>2</v>
      </c>
      <c r="O1505" s="9">
        <v>3</v>
      </c>
    </row>
    <row r="1506" spans="1:15" x14ac:dyDescent="0.3">
      <c r="A1506" s="13">
        <v>109.62</v>
      </c>
      <c r="B1506" s="17" t="s">
        <v>138</v>
      </c>
      <c r="C1506" s="17">
        <f t="shared" si="92"/>
        <v>3</v>
      </c>
      <c r="D1506" s="14" t="s">
        <v>10</v>
      </c>
      <c r="E1506" s="14">
        <f t="shared" si="93"/>
        <v>2</v>
      </c>
      <c r="F1506" s="14" t="s">
        <v>15</v>
      </c>
      <c r="G1506" s="14">
        <f t="shared" si="94"/>
        <v>2</v>
      </c>
      <c r="H1506" s="14" t="s">
        <v>119</v>
      </c>
      <c r="I1506" s="14" t="s">
        <v>143</v>
      </c>
      <c r="J1506" s="14">
        <f t="shared" si="95"/>
        <v>3</v>
      </c>
      <c r="K1506" s="9">
        <v>109.62</v>
      </c>
      <c r="L1506" s="9">
        <v>3</v>
      </c>
      <c r="M1506" s="9">
        <v>2</v>
      </c>
      <c r="N1506" s="9">
        <v>2</v>
      </c>
      <c r="O1506" s="9">
        <v>3</v>
      </c>
    </row>
    <row r="1507" spans="1:15" x14ac:dyDescent="0.3">
      <c r="A1507" s="13">
        <v>106.215</v>
      </c>
      <c r="B1507" s="17" t="s">
        <v>138</v>
      </c>
      <c r="C1507" s="17">
        <f t="shared" si="92"/>
        <v>3</v>
      </c>
      <c r="D1507" s="14" t="s">
        <v>10</v>
      </c>
      <c r="E1507" s="14">
        <f t="shared" si="93"/>
        <v>2</v>
      </c>
      <c r="F1507" s="14" t="s">
        <v>15</v>
      </c>
      <c r="G1507" s="14">
        <f t="shared" si="94"/>
        <v>2</v>
      </c>
      <c r="H1507" s="14" t="s">
        <v>119</v>
      </c>
      <c r="I1507" s="14" t="s">
        <v>143</v>
      </c>
      <c r="J1507" s="14">
        <f t="shared" si="95"/>
        <v>3</v>
      </c>
      <c r="K1507" s="9">
        <v>106.215</v>
      </c>
      <c r="L1507" s="9">
        <v>3</v>
      </c>
      <c r="M1507" s="9">
        <v>2</v>
      </c>
      <c r="N1507" s="9">
        <v>2</v>
      </c>
      <c r="O1507" s="9">
        <v>3</v>
      </c>
    </row>
    <row r="1508" spans="1:15" x14ac:dyDescent="0.3">
      <c r="A1508" s="13">
        <v>101.59458333333333</v>
      </c>
      <c r="B1508" s="17" t="s">
        <v>138</v>
      </c>
      <c r="C1508" s="17">
        <f t="shared" si="92"/>
        <v>3</v>
      </c>
      <c r="D1508" s="14" t="s">
        <v>10</v>
      </c>
      <c r="E1508" s="14">
        <f t="shared" si="93"/>
        <v>2</v>
      </c>
      <c r="F1508" s="14" t="s">
        <v>15</v>
      </c>
      <c r="G1508" s="14">
        <f t="shared" si="94"/>
        <v>2</v>
      </c>
      <c r="H1508" s="14" t="s">
        <v>119</v>
      </c>
      <c r="I1508" s="14" t="s">
        <v>143</v>
      </c>
      <c r="J1508" s="14">
        <f t="shared" si="95"/>
        <v>3</v>
      </c>
      <c r="K1508" s="9">
        <v>101.59458333333333</v>
      </c>
      <c r="L1508" s="9">
        <v>3</v>
      </c>
      <c r="M1508" s="9">
        <v>2</v>
      </c>
      <c r="N1508" s="9">
        <v>2</v>
      </c>
      <c r="O1508" s="9">
        <v>3</v>
      </c>
    </row>
    <row r="1509" spans="1:15" x14ac:dyDescent="0.3">
      <c r="A1509" s="13">
        <v>97.019999999999982</v>
      </c>
      <c r="B1509" s="17" t="s">
        <v>138</v>
      </c>
      <c r="C1509" s="17">
        <f t="shared" si="92"/>
        <v>3</v>
      </c>
      <c r="D1509" s="14" t="s">
        <v>10</v>
      </c>
      <c r="E1509" s="14">
        <f t="shared" si="93"/>
        <v>2</v>
      </c>
      <c r="F1509" s="14" t="s">
        <v>15</v>
      </c>
      <c r="G1509" s="14">
        <f t="shared" si="94"/>
        <v>2</v>
      </c>
      <c r="H1509" s="14" t="s">
        <v>119</v>
      </c>
      <c r="I1509" s="14" t="s">
        <v>143</v>
      </c>
      <c r="J1509" s="14">
        <f t="shared" si="95"/>
        <v>3</v>
      </c>
      <c r="K1509" s="9">
        <v>97.019999999999982</v>
      </c>
      <c r="L1509" s="9">
        <v>3</v>
      </c>
      <c r="M1509" s="9">
        <v>2</v>
      </c>
      <c r="N1509" s="9">
        <v>2</v>
      </c>
      <c r="O1509" s="9">
        <v>3</v>
      </c>
    </row>
    <row r="1510" spans="1:15" x14ac:dyDescent="0.3">
      <c r="A1510" s="13">
        <v>96.401250000000005</v>
      </c>
      <c r="B1510" s="17" t="s">
        <v>138</v>
      </c>
      <c r="C1510" s="17">
        <f t="shared" si="92"/>
        <v>3</v>
      </c>
      <c r="D1510" s="14" t="s">
        <v>10</v>
      </c>
      <c r="E1510" s="14">
        <f t="shared" si="93"/>
        <v>2</v>
      </c>
      <c r="F1510" s="14" t="s">
        <v>15</v>
      </c>
      <c r="G1510" s="14">
        <f t="shared" si="94"/>
        <v>2</v>
      </c>
      <c r="H1510" s="14" t="s">
        <v>119</v>
      </c>
      <c r="I1510" s="14" t="s">
        <v>143</v>
      </c>
      <c r="J1510" s="14">
        <f t="shared" si="95"/>
        <v>3</v>
      </c>
      <c r="K1510" s="9">
        <v>96.401250000000005</v>
      </c>
      <c r="L1510" s="9">
        <v>3</v>
      </c>
      <c r="M1510" s="9">
        <v>2</v>
      </c>
      <c r="N1510" s="9">
        <v>2</v>
      </c>
      <c r="O1510" s="9">
        <v>3</v>
      </c>
    </row>
    <row r="1511" spans="1:15" x14ac:dyDescent="0.3">
      <c r="A1511" s="13">
        <v>98.673333333333332</v>
      </c>
      <c r="B1511" s="17" t="s">
        <v>138</v>
      </c>
      <c r="C1511" s="17">
        <f t="shared" si="92"/>
        <v>3</v>
      </c>
      <c r="D1511" s="14" t="s">
        <v>10</v>
      </c>
      <c r="E1511" s="14">
        <f t="shared" si="93"/>
        <v>2</v>
      </c>
      <c r="F1511" s="14" t="s">
        <v>15</v>
      </c>
      <c r="G1511" s="14">
        <f t="shared" si="94"/>
        <v>2</v>
      </c>
      <c r="H1511" s="14" t="s">
        <v>119</v>
      </c>
      <c r="I1511" s="14" t="s">
        <v>143</v>
      </c>
      <c r="J1511" s="14">
        <f t="shared" si="95"/>
        <v>3</v>
      </c>
      <c r="K1511" s="9">
        <v>98.673333333333332</v>
      </c>
      <c r="L1511" s="9">
        <v>3</v>
      </c>
      <c r="M1511" s="9">
        <v>2</v>
      </c>
      <c r="N1511" s="9">
        <v>2</v>
      </c>
      <c r="O1511" s="9">
        <v>3</v>
      </c>
    </row>
    <row r="1512" spans="1:15" x14ac:dyDescent="0.3">
      <c r="A1512" s="13">
        <v>97.375</v>
      </c>
      <c r="B1512" s="17" t="s">
        <v>138</v>
      </c>
      <c r="C1512" s="17">
        <f t="shared" si="92"/>
        <v>3</v>
      </c>
      <c r="D1512" s="14" t="s">
        <v>10</v>
      </c>
      <c r="E1512" s="14">
        <f t="shared" si="93"/>
        <v>2</v>
      </c>
      <c r="F1512" s="14" t="s">
        <v>15</v>
      </c>
      <c r="G1512" s="14">
        <f t="shared" si="94"/>
        <v>2</v>
      </c>
      <c r="H1512" s="14" t="s">
        <v>119</v>
      </c>
      <c r="I1512" s="14" t="s">
        <v>143</v>
      </c>
      <c r="J1512" s="14">
        <f t="shared" si="95"/>
        <v>3</v>
      </c>
      <c r="K1512" s="9">
        <v>97.375</v>
      </c>
      <c r="L1512" s="9">
        <v>3</v>
      </c>
      <c r="M1512" s="9">
        <v>2</v>
      </c>
      <c r="N1512" s="9">
        <v>2</v>
      </c>
      <c r="O1512" s="9">
        <v>3</v>
      </c>
    </row>
    <row r="1513" spans="1:15" x14ac:dyDescent="0.3">
      <c r="A1513" s="13">
        <v>101.27000000000001</v>
      </c>
      <c r="B1513" s="17" t="s">
        <v>138</v>
      </c>
      <c r="C1513" s="17">
        <f t="shared" si="92"/>
        <v>3</v>
      </c>
      <c r="D1513" s="14" t="s">
        <v>10</v>
      </c>
      <c r="E1513" s="14">
        <f t="shared" si="93"/>
        <v>2</v>
      </c>
      <c r="F1513" s="14" t="s">
        <v>15</v>
      </c>
      <c r="G1513" s="14">
        <f t="shared" si="94"/>
        <v>2</v>
      </c>
      <c r="H1513" s="14" t="s">
        <v>119</v>
      </c>
      <c r="I1513" s="14" t="s">
        <v>143</v>
      </c>
      <c r="J1513" s="14">
        <f t="shared" si="95"/>
        <v>3</v>
      </c>
      <c r="K1513" s="9">
        <v>101.27000000000001</v>
      </c>
      <c r="L1513" s="9">
        <v>3</v>
      </c>
      <c r="M1513" s="9">
        <v>2</v>
      </c>
      <c r="N1513" s="9">
        <v>2</v>
      </c>
      <c r="O1513" s="9">
        <v>3</v>
      </c>
    </row>
    <row r="1514" spans="1:15" x14ac:dyDescent="0.3">
      <c r="A1514" s="13">
        <v>115.22708333333334</v>
      </c>
      <c r="B1514" s="17" t="s">
        <v>138</v>
      </c>
      <c r="C1514" s="17">
        <f t="shared" si="92"/>
        <v>3</v>
      </c>
      <c r="D1514" s="14" t="s">
        <v>10</v>
      </c>
      <c r="E1514" s="14">
        <f t="shared" si="93"/>
        <v>2</v>
      </c>
      <c r="F1514" s="14" t="s">
        <v>15</v>
      </c>
      <c r="G1514" s="14">
        <f t="shared" si="94"/>
        <v>2</v>
      </c>
      <c r="H1514" s="14" t="s">
        <v>119</v>
      </c>
      <c r="I1514" s="14" t="s">
        <v>143</v>
      </c>
      <c r="J1514" s="14">
        <f t="shared" si="95"/>
        <v>3</v>
      </c>
      <c r="K1514" s="9">
        <v>115.22708333333334</v>
      </c>
      <c r="L1514" s="9">
        <v>3</v>
      </c>
      <c r="M1514" s="9">
        <v>2</v>
      </c>
      <c r="N1514" s="9">
        <v>2</v>
      </c>
      <c r="O1514" s="9">
        <v>3</v>
      </c>
    </row>
    <row r="1515" spans="1:15" x14ac:dyDescent="0.3">
      <c r="A1515" s="13">
        <v>119.55999999999999</v>
      </c>
      <c r="B1515" s="17" t="s">
        <v>138</v>
      </c>
      <c r="C1515" s="17">
        <f t="shared" si="92"/>
        <v>3</v>
      </c>
      <c r="D1515" s="14" t="s">
        <v>10</v>
      </c>
      <c r="E1515" s="14">
        <f t="shared" si="93"/>
        <v>2</v>
      </c>
      <c r="F1515" s="14" t="s">
        <v>15</v>
      </c>
      <c r="G1515" s="14">
        <f t="shared" si="94"/>
        <v>2</v>
      </c>
      <c r="H1515" s="14" t="s">
        <v>119</v>
      </c>
      <c r="I1515" s="14" t="s">
        <v>143</v>
      </c>
      <c r="J1515" s="14">
        <f t="shared" si="95"/>
        <v>3</v>
      </c>
      <c r="K1515" s="9">
        <v>119.55999999999999</v>
      </c>
      <c r="L1515" s="9">
        <v>3</v>
      </c>
      <c r="M1515" s="9">
        <v>2</v>
      </c>
      <c r="N1515" s="9">
        <v>2</v>
      </c>
      <c r="O1515" s="9">
        <v>3</v>
      </c>
    </row>
    <row r="1516" spans="1:15" x14ac:dyDescent="0.3">
      <c r="A1516" s="13">
        <v>123.34166666666667</v>
      </c>
      <c r="B1516" s="17" t="s">
        <v>138</v>
      </c>
      <c r="C1516" s="17">
        <f t="shared" si="92"/>
        <v>3</v>
      </c>
      <c r="D1516" s="14" t="s">
        <v>10</v>
      </c>
      <c r="E1516" s="14">
        <f t="shared" si="93"/>
        <v>2</v>
      </c>
      <c r="F1516" s="14" t="s">
        <v>15</v>
      </c>
      <c r="G1516" s="14">
        <f t="shared" si="94"/>
        <v>2</v>
      </c>
      <c r="H1516" s="14" t="s">
        <v>18</v>
      </c>
      <c r="I1516" s="14" t="s">
        <v>143</v>
      </c>
      <c r="J1516" s="14">
        <f t="shared" si="95"/>
        <v>3</v>
      </c>
      <c r="K1516" s="9">
        <v>123.34166666666667</v>
      </c>
      <c r="L1516" s="9">
        <v>3</v>
      </c>
      <c r="M1516" s="9">
        <v>2</v>
      </c>
      <c r="N1516" s="9">
        <v>2</v>
      </c>
      <c r="O1516" s="9">
        <v>3</v>
      </c>
    </row>
    <row r="1517" spans="1:15" x14ac:dyDescent="0.3">
      <c r="A1517" s="13">
        <v>126.26291666666667</v>
      </c>
      <c r="B1517" s="17" t="s">
        <v>138</v>
      </c>
      <c r="C1517" s="17">
        <f t="shared" si="92"/>
        <v>3</v>
      </c>
      <c r="D1517" s="14" t="s">
        <v>10</v>
      </c>
      <c r="E1517" s="14">
        <f t="shared" si="93"/>
        <v>2</v>
      </c>
      <c r="F1517" s="14" t="s">
        <v>15</v>
      </c>
      <c r="G1517" s="14">
        <f t="shared" si="94"/>
        <v>2</v>
      </c>
      <c r="H1517" s="14" t="s">
        <v>18</v>
      </c>
      <c r="I1517" s="14" t="s">
        <v>143</v>
      </c>
      <c r="J1517" s="14">
        <f t="shared" si="95"/>
        <v>3</v>
      </c>
      <c r="K1517" s="9">
        <v>126.26291666666667</v>
      </c>
      <c r="L1517" s="9">
        <v>3</v>
      </c>
      <c r="M1517" s="9">
        <v>2</v>
      </c>
      <c r="N1517" s="9">
        <v>2</v>
      </c>
      <c r="O1517" s="9">
        <v>3</v>
      </c>
    </row>
    <row r="1518" spans="1:15" x14ac:dyDescent="0.3">
      <c r="A1518" s="13">
        <v>127.88583333333334</v>
      </c>
      <c r="B1518" s="17" t="s">
        <v>138</v>
      </c>
      <c r="C1518" s="17">
        <f t="shared" si="92"/>
        <v>3</v>
      </c>
      <c r="D1518" s="14" t="s">
        <v>10</v>
      </c>
      <c r="E1518" s="14">
        <f t="shared" si="93"/>
        <v>2</v>
      </c>
      <c r="F1518" s="14" t="s">
        <v>15</v>
      </c>
      <c r="G1518" s="14">
        <f t="shared" si="94"/>
        <v>2</v>
      </c>
      <c r="H1518" s="14" t="s">
        <v>18</v>
      </c>
      <c r="I1518" s="14" t="s">
        <v>143</v>
      </c>
      <c r="J1518" s="14">
        <f t="shared" si="95"/>
        <v>3</v>
      </c>
      <c r="K1518" s="9">
        <v>127.88583333333334</v>
      </c>
      <c r="L1518" s="9">
        <v>3</v>
      </c>
      <c r="M1518" s="9">
        <v>2</v>
      </c>
      <c r="N1518" s="9">
        <v>2</v>
      </c>
      <c r="O1518" s="9">
        <v>3</v>
      </c>
    </row>
    <row r="1519" spans="1:15" x14ac:dyDescent="0.3">
      <c r="A1519" s="13">
        <v>126.91208333333334</v>
      </c>
      <c r="B1519" s="17" t="s">
        <v>138</v>
      </c>
      <c r="C1519" s="17">
        <f t="shared" si="92"/>
        <v>3</v>
      </c>
      <c r="D1519" s="14" t="s">
        <v>10</v>
      </c>
      <c r="E1519" s="14">
        <f t="shared" si="93"/>
        <v>2</v>
      </c>
      <c r="F1519" s="14" t="s">
        <v>15</v>
      </c>
      <c r="G1519" s="14">
        <f t="shared" si="94"/>
        <v>2</v>
      </c>
      <c r="H1519" s="14" t="s">
        <v>18</v>
      </c>
      <c r="I1519" s="14" t="s">
        <v>143</v>
      </c>
      <c r="J1519" s="14">
        <f t="shared" si="95"/>
        <v>3</v>
      </c>
      <c r="K1519" s="9">
        <v>126.91208333333334</v>
      </c>
      <c r="L1519" s="9">
        <v>3</v>
      </c>
      <c r="M1519" s="9">
        <v>2</v>
      </c>
      <c r="N1519" s="9">
        <v>2</v>
      </c>
      <c r="O1519" s="9">
        <v>3</v>
      </c>
    </row>
    <row r="1520" spans="1:15" x14ac:dyDescent="0.3">
      <c r="A1520" s="13">
        <v>130.17375000000001</v>
      </c>
      <c r="B1520" s="17" t="s">
        <v>138</v>
      </c>
      <c r="C1520" s="17">
        <f t="shared" si="92"/>
        <v>3</v>
      </c>
      <c r="D1520" s="14" t="s">
        <v>10</v>
      </c>
      <c r="E1520" s="14">
        <f t="shared" si="93"/>
        <v>2</v>
      </c>
      <c r="F1520" s="14" t="s">
        <v>15</v>
      </c>
      <c r="G1520" s="14">
        <f t="shared" si="94"/>
        <v>2</v>
      </c>
      <c r="H1520" s="14" t="s">
        <v>18</v>
      </c>
      <c r="I1520" s="14" t="s">
        <v>143</v>
      </c>
      <c r="J1520" s="14">
        <f t="shared" si="95"/>
        <v>3</v>
      </c>
      <c r="K1520" s="9">
        <v>130.17375000000001</v>
      </c>
      <c r="L1520" s="9">
        <v>3</v>
      </c>
      <c r="M1520" s="9">
        <v>2</v>
      </c>
      <c r="N1520" s="9">
        <v>2</v>
      </c>
      <c r="O1520" s="9">
        <v>3</v>
      </c>
    </row>
    <row r="1521" spans="1:15" x14ac:dyDescent="0.3">
      <c r="A1521" s="13">
        <v>127.88583333333334</v>
      </c>
      <c r="B1521" s="17" t="s">
        <v>138</v>
      </c>
      <c r="C1521" s="17">
        <f t="shared" si="92"/>
        <v>3</v>
      </c>
      <c r="D1521" s="14" t="s">
        <v>10</v>
      </c>
      <c r="E1521" s="14">
        <f t="shared" si="93"/>
        <v>2</v>
      </c>
      <c r="F1521" s="14" t="s">
        <v>15</v>
      </c>
      <c r="G1521" s="14">
        <f t="shared" si="94"/>
        <v>2</v>
      </c>
      <c r="H1521" s="14" t="s">
        <v>18</v>
      </c>
      <c r="I1521" s="14" t="s">
        <v>143</v>
      </c>
      <c r="J1521" s="14">
        <f t="shared" si="95"/>
        <v>3</v>
      </c>
      <c r="K1521" s="9">
        <v>127.88583333333334</v>
      </c>
      <c r="L1521" s="9">
        <v>3</v>
      </c>
      <c r="M1521" s="9">
        <v>2</v>
      </c>
      <c r="N1521" s="9">
        <v>2</v>
      </c>
      <c r="O1521" s="9">
        <v>3</v>
      </c>
    </row>
    <row r="1522" spans="1:15" x14ac:dyDescent="0.3">
      <c r="A1522" s="13">
        <v>90.160000000000011</v>
      </c>
      <c r="B1522" s="17" t="s">
        <v>138</v>
      </c>
      <c r="C1522" s="17">
        <f t="shared" si="92"/>
        <v>3</v>
      </c>
      <c r="D1522" s="14" t="s">
        <v>10</v>
      </c>
      <c r="E1522" s="14">
        <f t="shared" si="93"/>
        <v>2</v>
      </c>
      <c r="F1522" s="14" t="s">
        <v>15</v>
      </c>
      <c r="G1522" s="14">
        <f t="shared" si="94"/>
        <v>2</v>
      </c>
      <c r="H1522" s="14" t="s">
        <v>119</v>
      </c>
      <c r="I1522" s="14" t="s">
        <v>143</v>
      </c>
      <c r="J1522" s="14">
        <f t="shared" si="95"/>
        <v>3</v>
      </c>
      <c r="K1522" s="9">
        <v>90.160000000000011</v>
      </c>
      <c r="L1522" s="9">
        <v>3</v>
      </c>
      <c r="M1522" s="9">
        <v>2</v>
      </c>
      <c r="N1522" s="9">
        <v>2</v>
      </c>
      <c r="O1522" s="9">
        <v>3</v>
      </c>
    </row>
    <row r="1523" spans="1:15" x14ac:dyDescent="0.3">
      <c r="A1523" s="13">
        <v>131.13166666666666</v>
      </c>
      <c r="B1523" s="17" t="s">
        <v>138</v>
      </c>
      <c r="C1523" s="17">
        <f t="shared" si="92"/>
        <v>3</v>
      </c>
      <c r="D1523" s="14" t="s">
        <v>10</v>
      </c>
      <c r="E1523" s="14">
        <f t="shared" si="93"/>
        <v>2</v>
      </c>
      <c r="F1523" s="14" t="s">
        <v>15</v>
      </c>
      <c r="G1523" s="14">
        <f t="shared" si="94"/>
        <v>2</v>
      </c>
      <c r="H1523" s="14" t="s">
        <v>18</v>
      </c>
      <c r="I1523" s="14" t="s">
        <v>143</v>
      </c>
      <c r="J1523" s="14">
        <f t="shared" si="95"/>
        <v>3</v>
      </c>
      <c r="K1523" s="9">
        <v>131.13166666666666</v>
      </c>
      <c r="L1523" s="9">
        <v>3</v>
      </c>
      <c r="M1523" s="9">
        <v>2</v>
      </c>
      <c r="N1523" s="9">
        <v>2</v>
      </c>
      <c r="O1523" s="9">
        <v>3</v>
      </c>
    </row>
    <row r="1524" spans="1:15" x14ac:dyDescent="0.3">
      <c r="A1524" s="13">
        <v>115.57875</v>
      </c>
      <c r="B1524" s="17" t="s">
        <v>138</v>
      </c>
      <c r="C1524" s="17">
        <f t="shared" si="92"/>
        <v>3</v>
      </c>
      <c r="D1524" s="14" t="s">
        <v>10</v>
      </c>
      <c r="E1524" s="14">
        <f t="shared" si="93"/>
        <v>2</v>
      </c>
      <c r="F1524" s="14" t="s">
        <v>15</v>
      </c>
      <c r="G1524" s="14">
        <f t="shared" si="94"/>
        <v>2</v>
      </c>
      <c r="H1524" s="14" t="s">
        <v>119</v>
      </c>
      <c r="I1524" s="14" t="s">
        <v>143</v>
      </c>
      <c r="J1524" s="14">
        <f t="shared" si="95"/>
        <v>3</v>
      </c>
      <c r="K1524" s="9">
        <v>115.57875</v>
      </c>
      <c r="L1524" s="9">
        <v>3</v>
      </c>
      <c r="M1524" s="9">
        <v>2</v>
      </c>
      <c r="N1524" s="9">
        <v>2</v>
      </c>
      <c r="O1524" s="9">
        <v>3</v>
      </c>
    </row>
    <row r="1525" spans="1:15" x14ac:dyDescent="0.3">
      <c r="A1525" s="13">
        <v>134.70208333333335</v>
      </c>
      <c r="B1525" s="17" t="s">
        <v>138</v>
      </c>
      <c r="C1525" s="17">
        <f t="shared" si="92"/>
        <v>3</v>
      </c>
      <c r="D1525" s="14" t="s">
        <v>10</v>
      </c>
      <c r="E1525" s="14">
        <f t="shared" si="93"/>
        <v>2</v>
      </c>
      <c r="F1525" s="14" t="s">
        <v>15</v>
      </c>
      <c r="G1525" s="14">
        <f t="shared" si="94"/>
        <v>2</v>
      </c>
      <c r="H1525" s="14" t="s">
        <v>18</v>
      </c>
      <c r="I1525" s="14" t="s">
        <v>143</v>
      </c>
      <c r="J1525" s="14">
        <f t="shared" si="95"/>
        <v>3</v>
      </c>
      <c r="K1525" s="9">
        <v>134.70208333333335</v>
      </c>
      <c r="L1525" s="9">
        <v>3</v>
      </c>
      <c r="M1525" s="9">
        <v>2</v>
      </c>
      <c r="N1525" s="9">
        <v>2</v>
      </c>
      <c r="O1525" s="9">
        <v>3</v>
      </c>
    </row>
    <row r="1526" spans="1:15" x14ac:dyDescent="0.3">
      <c r="A1526" s="13">
        <v>127.23666666666666</v>
      </c>
      <c r="B1526" s="17" t="s">
        <v>138</v>
      </c>
      <c r="C1526" s="17">
        <f t="shared" si="92"/>
        <v>3</v>
      </c>
      <c r="D1526" s="14" t="s">
        <v>10</v>
      </c>
      <c r="E1526" s="14">
        <f t="shared" si="93"/>
        <v>2</v>
      </c>
      <c r="F1526" s="14" t="s">
        <v>15</v>
      </c>
      <c r="G1526" s="14">
        <f t="shared" si="94"/>
        <v>2</v>
      </c>
      <c r="H1526" s="14" t="s">
        <v>18</v>
      </c>
      <c r="I1526" s="14" t="s">
        <v>143</v>
      </c>
      <c r="J1526" s="14">
        <f t="shared" si="95"/>
        <v>3</v>
      </c>
      <c r="K1526" s="9">
        <v>127.23666666666666</v>
      </c>
      <c r="L1526" s="9">
        <v>3</v>
      </c>
      <c r="M1526" s="9">
        <v>2</v>
      </c>
      <c r="N1526" s="9">
        <v>2</v>
      </c>
      <c r="O1526" s="9">
        <v>3</v>
      </c>
    </row>
    <row r="1527" spans="1:15" x14ac:dyDescent="0.3">
      <c r="A1527" s="13">
        <v>126.25875000000001</v>
      </c>
      <c r="B1527" s="17" t="s">
        <v>138</v>
      </c>
      <c r="C1527" s="17">
        <f t="shared" si="92"/>
        <v>3</v>
      </c>
      <c r="D1527" s="14" t="s">
        <v>10</v>
      </c>
      <c r="E1527" s="14">
        <f t="shared" si="93"/>
        <v>2</v>
      </c>
      <c r="F1527" s="14" t="s">
        <v>15</v>
      </c>
      <c r="G1527" s="14">
        <f t="shared" si="94"/>
        <v>2</v>
      </c>
      <c r="H1527" s="14" t="s">
        <v>18</v>
      </c>
      <c r="I1527" s="14" t="s">
        <v>143</v>
      </c>
      <c r="J1527" s="14">
        <f t="shared" si="95"/>
        <v>3</v>
      </c>
      <c r="K1527" s="9">
        <v>126.25875000000001</v>
      </c>
      <c r="L1527" s="9">
        <v>3</v>
      </c>
      <c r="M1527" s="9">
        <v>2</v>
      </c>
      <c r="N1527" s="9">
        <v>2</v>
      </c>
      <c r="O1527" s="9">
        <v>3</v>
      </c>
    </row>
    <row r="1528" spans="1:15" x14ac:dyDescent="0.3">
      <c r="A1528" s="13">
        <v>130.48250000000002</v>
      </c>
      <c r="B1528" s="17" t="s">
        <v>138</v>
      </c>
      <c r="C1528" s="17">
        <f t="shared" si="92"/>
        <v>3</v>
      </c>
      <c r="D1528" s="14" t="s">
        <v>10</v>
      </c>
      <c r="E1528" s="14">
        <f t="shared" si="93"/>
        <v>2</v>
      </c>
      <c r="F1528" s="14" t="s">
        <v>15</v>
      </c>
      <c r="G1528" s="14">
        <f t="shared" si="94"/>
        <v>2</v>
      </c>
      <c r="H1528" s="14" t="s">
        <v>18</v>
      </c>
      <c r="I1528" s="14" t="s">
        <v>143</v>
      </c>
      <c r="J1528" s="14">
        <f t="shared" si="95"/>
        <v>3</v>
      </c>
      <c r="K1528" s="9">
        <v>130.48250000000002</v>
      </c>
      <c r="L1528" s="9">
        <v>3</v>
      </c>
      <c r="M1528" s="9">
        <v>2</v>
      </c>
      <c r="N1528" s="9">
        <v>2</v>
      </c>
      <c r="O1528" s="9">
        <v>3</v>
      </c>
    </row>
    <row r="1529" spans="1:15" x14ac:dyDescent="0.3">
      <c r="A1529" s="13">
        <v>74.480000000000018</v>
      </c>
      <c r="B1529" s="17" t="s">
        <v>138</v>
      </c>
      <c r="C1529" s="17">
        <f t="shared" si="92"/>
        <v>3</v>
      </c>
      <c r="D1529" s="14" t="s">
        <v>10</v>
      </c>
      <c r="E1529" s="14">
        <f t="shared" si="93"/>
        <v>2</v>
      </c>
      <c r="F1529" s="14" t="s">
        <v>15</v>
      </c>
      <c r="G1529" s="14">
        <f t="shared" si="94"/>
        <v>2</v>
      </c>
      <c r="H1529" s="14" t="s">
        <v>119</v>
      </c>
      <c r="I1529" s="14" t="s">
        <v>143</v>
      </c>
      <c r="J1529" s="14">
        <f t="shared" si="95"/>
        <v>3</v>
      </c>
      <c r="K1529" s="9">
        <v>74.480000000000018</v>
      </c>
      <c r="L1529" s="9">
        <v>3</v>
      </c>
      <c r="M1529" s="9">
        <v>2</v>
      </c>
      <c r="N1529" s="9">
        <v>2</v>
      </c>
      <c r="O1529" s="9">
        <v>3</v>
      </c>
    </row>
    <row r="1530" spans="1:15" x14ac:dyDescent="0.3">
      <c r="A1530" s="13">
        <v>76.342500000000001</v>
      </c>
      <c r="B1530" s="17" t="s">
        <v>138</v>
      </c>
      <c r="C1530" s="17">
        <f t="shared" si="92"/>
        <v>3</v>
      </c>
      <c r="D1530" s="14" t="s">
        <v>10</v>
      </c>
      <c r="E1530" s="14">
        <f t="shared" si="93"/>
        <v>2</v>
      </c>
      <c r="F1530" s="14" t="s">
        <v>15</v>
      </c>
      <c r="G1530" s="14">
        <f t="shared" si="94"/>
        <v>2</v>
      </c>
      <c r="H1530" s="14" t="s">
        <v>119</v>
      </c>
      <c r="I1530" s="14" t="s">
        <v>143</v>
      </c>
      <c r="J1530" s="14">
        <f t="shared" si="95"/>
        <v>3</v>
      </c>
      <c r="K1530" s="9">
        <v>76.342500000000001</v>
      </c>
      <c r="L1530" s="9">
        <v>3</v>
      </c>
      <c r="M1530" s="9">
        <v>2</v>
      </c>
      <c r="N1530" s="9">
        <v>2</v>
      </c>
      <c r="O1530" s="9">
        <v>3</v>
      </c>
    </row>
    <row r="1531" spans="1:15" x14ac:dyDescent="0.3">
      <c r="A1531" s="13">
        <v>111.33208333333333</v>
      </c>
      <c r="B1531" s="17" t="s">
        <v>138</v>
      </c>
      <c r="C1531" s="17">
        <f t="shared" si="92"/>
        <v>3</v>
      </c>
      <c r="D1531" s="14" t="s">
        <v>10</v>
      </c>
      <c r="E1531" s="14">
        <f t="shared" si="93"/>
        <v>2</v>
      </c>
      <c r="F1531" s="14" t="s">
        <v>15</v>
      </c>
      <c r="G1531" s="14">
        <f t="shared" si="94"/>
        <v>2</v>
      </c>
      <c r="H1531" s="14" t="s">
        <v>119</v>
      </c>
      <c r="I1531" s="14" t="s">
        <v>143</v>
      </c>
      <c r="J1531" s="14">
        <f t="shared" si="95"/>
        <v>3</v>
      </c>
      <c r="K1531" s="9">
        <v>111.33208333333333</v>
      </c>
      <c r="L1531" s="9">
        <v>3</v>
      </c>
      <c r="M1531" s="9">
        <v>2</v>
      </c>
      <c r="N1531" s="9">
        <v>2</v>
      </c>
      <c r="O1531" s="9">
        <v>3</v>
      </c>
    </row>
    <row r="1532" spans="1:15" x14ac:dyDescent="0.3">
      <c r="A1532" s="13">
        <v>78.400000000000006</v>
      </c>
      <c r="B1532" s="17" t="s">
        <v>138</v>
      </c>
      <c r="C1532" s="17">
        <f t="shared" si="92"/>
        <v>3</v>
      </c>
      <c r="D1532" s="14" t="s">
        <v>10</v>
      </c>
      <c r="E1532" s="14">
        <f t="shared" si="93"/>
        <v>2</v>
      </c>
      <c r="F1532" s="14" t="s">
        <v>15</v>
      </c>
      <c r="G1532" s="14">
        <f t="shared" si="94"/>
        <v>2</v>
      </c>
      <c r="H1532" s="14" t="s">
        <v>119</v>
      </c>
      <c r="I1532" s="14" t="s">
        <v>143</v>
      </c>
      <c r="J1532" s="14">
        <f t="shared" si="95"/>
        <v>3</v>
      </c>
      <c r="K1532" s="9">
        <v>78.400000000000006</v>
      </c>
      <c r="L1532" s="9">
        <v>3</v>
      </c>
      <c r="M1532" s="9">
        <v>2</v>
      </c>
      <c r="N1532" s="9">
        <v>2</v>
      </c>
      <c r="O1532" s="9">
        <v>3</v>
      </c>
    </row>
    <row r="1533" spans="1:15" x14ac:dyDescent="0.3">
      <c r="A1533" s="13">
        <v>104.049375</v>
      </c>
      <c r="B1533" s="17" t="s">
        <v>138</v>
      </c>
      <c r="C1533" s="17">
        <f t="shared" si="92"/>
        <v>3</v>
      </c>
      <c r="D1533" s="14" t="s">
        <v>10</v>
      </c>
      <c r="E1533" s="14">
        <f t="shared" si="93"/>
        <v>2</v>
      </c>
      <c r="F1533" s="14" t="s">
        <v>15</v>
      </c>
      <c r="G1533" s="14">
        <f t="shared" si="94"/>
        <v>2</v>
      </c>
      <c r="H1533" s="14" t="s">
        <v>119</v>
      </c>
      <c r="I1533" s="14" t="s">
        <v>143</v>
      </c>
      <c r="J1533" s="14">
        <f t="shared" si="95"/>
        <v>3</v>
      </c>
      <c r="K1533" s="9">
        <v>104.049375</v>
      </c>
      <c r="L1533" s="9">
        <v>3</v>
      </c>
      <c r="M1533" s="9">
        <v>2</v>
      </c>
      <c r="N1533" s="9">
        <v>2</v>
      </c>
      <c r="O1533" s="9">
        <v>3</v>
      </c>
    </row>
    <row r="1534" spans="1:15" x14ac:dyDescent="0.3">
      <c r="A1534" s="13">
        <v>124.32000000000002</v>
      </c>
      <c r="B1534" s="17" t="s">
        <v>138</v>
      </c>
      <c r="C1534" s="17">
        <f t="shared" si="92"/>
        <v>3</v>
      </c>
      <c r="D1534" s="14" t="s">
        <v>12</v>
      </c>
      <c r="E1534" s="14">
        <f t="shared" si="93"/>
        <v>5</v>
      </c>
      <c r="F1534" s="14" t="s">
        <v>15</v>
      </c>
      <c r="G1534" s="14">
        <f t="shared" si="94"/>
        <v>2</v>
      </c>
      <c r="H1534" s="14" t="s">
        <v>18</v>
      </c>
      <c r="I1534" s="14" t="s">
        <v>143</v>
      </c>
      <c r="J1534" s="14">
        <f t="shared" si="95"/>
        <v>3</v>
      </c>
      <c r="K1534" s="9">
        <v>124.32000000000002</v>
      </c>
      <c r="L1534" s="9">
        <v>3</v>
      </c>
      <c r="M1534" s="9">
        <v>5</v>
      </c>
      <c r="N1534" s="9">
        <v>2</v>
      </c>
      <c r="O1534" s="9">
        <v>3</v>
      </c>
    </row>
    <row r="1535" spans="1:15" x14ac:dyDescent="0.3">
      <c r="A1535" s="13">
        <v>106.02187499999999</v>
      </c>
      <c r="B1535" s="17" t="s">
        <v>138</v>
      </c>
      <c r="C1535" s="17">
        <f t="shared" si="92"/>
        <v>3</v>
      </c>
      <c r="D1535" s="14" t="s">
        <v>12</v>
      </c>
      <c r="E1535" s="14">
        <f t="shared" si="93"/>
        <v>5</v>
      </c>
      <c r="F1535" s="14" t="s">
        <v>15</v>
      </c>
      <c r="G1535" s="14">
        <f t="shared" si="94"/>
        <v>2</v>
      </c>
      <c r="H1535" s="14" t="s">
        <v>17</v>
      </c>
      <c r="I1535" s="14" t="s">
        <v>143</v>
      </c>
      <c r="J1535" s="14">
        <f t="shared" si="95"/>
        <v>3</v>
      </c>
      <c r="K1535" s="9">
        <v>106.02187499999999</v>
      </c>
      <c r="L1535" s="9">
        <v>3</v>
      </c>
      <c r="M1535" s="9">
        <v>5</v>
      </c>
      <c r="N1535" s="9">
        <v>2</v>
      </c>
      <c r="O1535" s="9">
        <v>3</v>
      </c>
    </row>
    <row r="1536" spans="1:15" x14ac:dyDescent="0.3">
      <c r="A1536" s="13">
        <v>103.55625000000001</v>
      </c>
      <c r="B1536" s="17" t="s">
        <v>138</v>
      </c>
      <c r="C1536" s="17">
        <f t="shared" si="92"/>
        <v>3</v>
      </c>
      <c r="D1536" s="14" t="s">
        <v>12</v>
      </c>
      <c r="E1536" s="14">
        <f t="shared" si="93"/>
        <v>5</v>
      </c>
      <c r="F1536" s="14" t="s">
        <v>15</v>
      </c>
      <c r="G1536" s="14">
        <f t="shared" si="94"/>
        <v>2</v>
      </c>
      <c r="H1536" s="14" t="s">
        <v>17</v>
      </c>
      <c r="I1536" s="14" t="s">
        <v>143</v>
      </c>
      <c r="J1536" s="14">
        <f t="shared" si="95"/>
        <v>3</v>
      </c>
      <c r="K1536" s="9">
        <v>103.55625000000001</v>
      </c>
      <c r="L1536" s="9">
        <v>3</v>
      </c>
      <c r="M1536" s="9">
        <v>5</v>
      </c>
      <c r="N1536" s="9">
        <v>2</v>
      </c>
      <c r="O1536" s="9">
        <v>3</v>
      </c>
    </row>
    <row r="1537" spans="1:15" x14ac:dyDescent="0.3">
      <c r="A1537" s="13">
        <v>121.22499999999999</v>
      </c>
      <c r="B1537" s="17" t="s">
        <v>138</v>
      </c>
      <c r="C1537" s="17">
        <f t="shared" si="92"/>
        <v>3</v>
      </c>
      <c r="D1537" s="14" t="s">
        <v>12</v>
      </c>
      <c r="E1537" s="14">
        <f t="shared" si="93"/>
        <v>5</v>
      </c>
      <c r="F1537" s="14" t="s">
        <v>15</v>
      </c>
      <c r="G1537" s="14">
        <f t="shared" si="94"/>
        <v>2</v>
      </c>
      <c r="H1537" s="14" t="s">
        <v>18</v>
      </c>
      <c r="I1537" s="14" t="s">
        <v>143</v>
      </c>
      <c r="J1537" s="14">
        <f t="shared" si="95"/>
        <v>3</v>
      </c>
      <c r="K1537" s="9">
        <v>121.22499999999999</v>
      </c>
      <c r="L1537" s="9">
        <v>3</v>
      </c>
      <c r="M1537" s="9">
        <v>5</v>
      </c>
      <c r="N1537" s="9">
        <v>2</v>
      </c>
      <c r="O1537" s="9">
        <v>3</v>
      </c>
    </row>
    <row r="1538" spans="1:15" x14ac:dyDescent="0.3">
      <c r="A1538" s="13">
        <v>114.09124999999999</v>
      </c>
      <c r="B1538" s="17" t="s">
        <v>138</v>
      </c>
      <c r="C1538" s="17">
        <f t="shared" si="92"/>
        <v>3</v>
      </c>
      <c r="D1538" s="14" t="s">
        <v>12</v>
      </c>
      <c r="E1538" s="14">
        <f t="shared" si="93"/>
        <v>5</v>
      </c>
      <c r="F1538" s="14" t="s">
        <v>15</v>
      </c>
      <c r="G1538" s="14">
        <f t="shared" si="94"/>
        <v>2</v>
      </c>
      <c r="H1538" s="14" t="s">
        <v>17</v>
      </c>
      <c r="I1538" s="14" t="s">
        <v>143</v>
      </c>
      <c r="J1538" s="14">
        <f t="shared" si="95"/>
        <v>3</v>
      </c>
      <c r="K1538" s="9">
        <v>114.09124999999999</v>
      </c>
      <c r="L1538" s="9">
        <v>3</v>
      </c>
      <c r="M1538" s="9">
        <v>5</v>
      </c>
      <c r="N1538" s="9">
        <v>2</v>
      </c>
      <c r="O1538" s="9">
        <v>3</v>
      </c>
    </row>
    <row r="1539" spans="1:15" x14ac:dyDescent="0.3">
      <c r="A1539" s="13">
        <v>114.6075</v>
      </c>
      <c r="B1539" s="17" t="s">
        <v>138</v>
      </c>
      <c r="C1539" s="17">
        <f t="shared" ref="C1539:C1602" si="96">IF(B1539="Morning",1,IF(B1539="Afternoon",2,IF(B1539="Evening",3,IF(B1539="late Evening",4,IF(B1539="Break",5)))))</f>
        <v>3</v>
      </c>
      <c r="D1539" s="14" t="s">
        <v>12</v>
      </c>
      <c r="E1539" s="14">
        <f t="shared" ref="E1539:E1602" si="97">IF(D1539="Greetings",1,IF(D1539="Break",2,IF(D1539="Closing",3,IF(D1539="demonstration",4,IF(D1539="Hands on",5,IF(D1539="Introduction",6,IF(D1539="Lecture",7,IF(D1539="No Activity",8,IF(D1539="Peer Learning",9)))))))))</f>
        <v>5</v>
      </c>
      <c r="F1539" s="14" t="s">
        <v>15</v>
      </c>
      <c r="G1539" s="14">
        <f t="shared" ref="G1539:G1602" si="98">IF(F1539="On Campus",1,IF(F1539="Off Campus",2))</f>
        <v>2</v>
      </c>
      <c r="H1539" s="14" t="s">
        <v>17</v>
      </c>
      <c r="I1539" s="14" t="s">
        <v>143</v>
      </c>
      <c r="J1539" s="14">
        <f t="shared" ref="J1539:J1602" si="99">IF(I1539="Tools_Digital Drawing",1,IF(I1539="Spatial Design",2,IF(I1539="Technical Contexts",3)))</f>
        <v>3</v>
      </c>
      <c r="K1539" s="9">
        <v>114.6075</v>
      </c>
      <c r="L1539" s="9">
        <v>3</v>
      </c>
      <c r="M1539" s="9">
        <v>5</v>
      </c>
      <c r="N1539" s="9">
        <v>2</v>
      </c>
      <c r="O1539" s="9">
        <v>3</v>
      </c>
    </row>
    <row r="1540" spans="1:15" x14ac:dyDescent="0.3">
      <c r="A1540" s="13">
        <v>109.29750000000001</v>
      </c>
      <c r="B1540" s="17" t="s">
        <v>138</v>
      </c>
      <c r="C1540" s="17">
        <f t="shared" si="96"/>
        <v>3</v>
      </c>
      <c r="D1540" s="14" t="s">
        <v>12</v>
      </c>
      <c r="E1540" s="14">
        <f t="shared" si="97"/>
        <v>5</v>
      </c>
      <c r="F1540" s="14" t="s">
        <v>15</v>
      </c>
      <c r="G1540" s="14">
        <f t="shared" si="98"/>
        <v>2</v>
      </c>
      <c r="H1540" s="14" t="s">
        <v>17</v>
      </c>
      <c r="I1540" s="14" t="s">
        <v>143</v>
      </c>
      <c r="J1540" s="14">
        <f t="shared" si="99"/>
        <v>3</v>
      </c>
      <c r="K1540" s="9">
        <v>109.29750000000001</v>
      </c>
      <c r="L1540" s="9">
        <v>3</v>
      </c>
      <c r="M1540" s="9">
        <v>5</v>
      </c>
      <c r="N1540" s="9">
        <v>2</v>
      </c>
      <c r="O1540" s="9">
        <v>3</v>
      </c>
    </row>
    <row r="1541" spans="1:15" x14ac:dyDescent="0.3">
      <c r="A1541" s="13">
        <v>110.25624999999999</v>
      </c>
      <c r="B1541" s="17" t="s">
        <v>138</v>
      </c>
      <c r="C1541" s="17">
        <f t="shared" si="96"/>
        <v>3</v>
      </c>
      <c r="D1541" s="14" t="s">
        <v>12</v>
      </c>
      <c r="E1541" s="14">
        <f t="shared" si="97"/>
        <v>5</v>
      </c>
      <c r="F1541" s="14" t="s">
        <v>15</v>
      </c>
      <c r="G1541" s="14">
        <f t="shared" si="98"/>
        <v>2</v>
      </c>
      <c r="H1541" s="14" t="s">
        <v>17</v>
      </c>
      <c r="I1541" s="14" t="s">
        <v>143</v>
      </c>
      <c r="J1541" s="14">
        <f t="shared" si="99"/>
        <v>3</v>
      </c>
      <c r="K1541" s="9">
        <v>110.25624999999999</v>
      </c>
      <c r="L1541" s="9">
        <v>3</v>
      </c>
      <c r="M1541" s="9">
        <v>5</v>
      </c>
      <c r="N1541" s="9">
        <v>2</v>
      </c>
      <c r="O1541" s="9">
        <v>3</v>
      </c>
    </row>
    <row r="1542" spans="1:15" x14ac:dyDescent="0.3">
      <c r="A1542" s="13">
        <v>102.8165625</v>
      </c>
      <c r="B1542" s="17" t="s">
        <v>138</v>
      </c>
      <c r="C1542" s="17">
        <f t="shared" si="96"/>
        <v>3</v>
      </c>
      <c r="D1542" s="14" t="s">
        <v>12</v>
      </c>
      <c r="E1542" s="14">
        <f t="shared" si="97"/>
        <v>5</v>
      </c>
      <c r="F1542" s="14" t="s">
        <v>15</v>
      </c>
      <c r="G1542" s="14">
        <f t="shared" si="98"/>
        <v>2</v>
      </c>
      <c r="H1542" s="14" t="s">
        <v>17</v>
      </c>
      <c r="I1542" s="14" t="s">
        <v>143</v>
      </c>
      <c r="J1542" s="14">
        <f t="shared" si="99"/>
        <v>3</v>
      </c>
      <c r="K1542" s="9">
        <v>102.8165625</v>
      </c>
      <c r="L1542" s="9">
        <v>3</v>
      </c>
      <c r="M1542" s="9">
        <v>5</v>
      </c>
      <c r="N1542" s="9">
        <v>2</v>
      </c>
      <c r="O1542" s="9">
        <v>3</v>
      </c>
    </row>
    <row r="1543" spans="1:15" x14ac:dyDescent="0.3">
      <c r="A1543" s="13">
        <v>110.25624999999999</v>
      </c>
      <c r="B1543" s="17" t="s">
        <v>138</v>
      </c>
      <c r="C1543" s="17">
        <f t="shared" si="96"/>
        <v>3</v>
      </c>
      <c r="D1543" s="14" t="s">
        <v>12</v>
      </c>
      <c r="E1543" s="14">
        <f t="shared" si="97"/>
        <v>5</v>
      </c>
      <c r="F1543" s="14" t="s">
        <v>15</v>
      </c>
      <c r="G1543" s="14">
        <f t="shared" si="98"/>
        <v>2</v>
      </c>
      <c r="H1543" s="14" t="s">
        <v>17</v>
      </c>
      <c r="I1543" s="14" t="s">
        <v>143</v>
      </c>
      <c r="J1543" s="14">
        <f t="shared" si="99"/>
        <v>3</v>
      </c>
      <c r="K1543" s="9">
        <v>110.25624999999999</v>
      </c>
      <c r="L1543" s="9">
        <v>3</v>
      </c>
      <c r="M1543" s="9">
        <v>5</v>
      </c>
      <c r="N1543" s="9">
        <v>2</v>
      </c>
      <c r="O1543" s="9">
        <v>3</v>
      </c>
    </row>
    <row r="1544" spans="1:15" x14ac:dyDescent="0.3">
      <c r="A1544" s="13">
        <v>135.24</v>
      </c>
      <c r="B1544" s="17" t="s">
        <v>138</v>
      </c>
      <c r="C1544" s="17">
        <f t="shared" si="96"/>
        <v>3</v>
      </c>
      <c r="D1544" s="14" t="s">
        <v>12</v>
      </c>
      <c r="E1544" s="14">
        <f t="shared" si="97"/>
        <v>5</v>
      </c>
      <c r="F1544" s="14" t="s">
        <v>15</v>
      </c>
      <c r="G1544" s="14">
        <f t="shared" si="98"/>
        <v>2</v>
      </c>
      <c r="H1544" s="14" t="s">
        <v>18</v>
      </c>
      <c r="I1544" s="14" t="s">
        <v>143</v>
      </c>
      <c r="J1544" s="14">
        <f t="shared" si="99"/>
        <v>3</v>
      </c>
      <c r="K1544" s="9">
        <v>135.24</v>
      </c>
      <c r="L1544" s="9">
        <v>3</v>
      </c>
      <c r="M1544" s="9">
        <v>5</v>
      </c>
      <c r="N1544" s="9">
        <v>2</v>
      </c>
      <c r="O1544" s="9">
        <v>3</v>
      </c>
    </row>
    <row r="1545" spans="1:15" x14ac:dyDescent="0.3">
      <c r="A1545" s="13">
        <v>105.245</v>
      </c>
      <c r="B1545" s="17" t="s">
        <v>138</v>
      </c>
      <c r="C1545" s="17">
        <f t="shared" si="96"/>
        <v>3</v>
      </c>
      <c r="D1545" s="14" t="s">
        <v>12</v>
      </c>
      <c r="E1545" s="14">
        <f t="shared" si="97"/>
        <v>5</v>
      </c>
      <c r="F1545" s="14" t="s">
        <v>15</v>
      </c>
      <c r="G1545" s="14">
        <f t="shared" si="98"/>
        <v>2</v>
      </c>
      <c r="H1545" s="14" t="s">
        <v>17</v>
      </c>
      <c r="I1545" s="14" t="s">
        <v>143</v>
      </c>
      <c r="J1545" s="14">
        <f t="shared" si="99"/>
        <v>3</v>
      </c>
      <c r="K1545" s="9">
        <v>105.245</v>
      </c>
      <c r="L1545" s="9">
        <v>3</v>
      </c>
      <c r="M1545" s="9">
        <v>5</v>
      </c>
      <c r="N1545" s="9">
        <v>2</v>
      </c>
      <c r="O1545" s="9">
        <v>3</v>
      </c>
    </row>
    <row r="1546" spans="1:15" x14ac:dyDescent="0.3">
      <c r="A1546" s="13">
        <v>106.42125</v>
      </c>
      <c r="B1546" s="17" t="s">
        <v>138</v>
      </c>
      <c r="C1546" s="17">
        <f t="shared" si="96"/>
        <v>3</v>
      </c>
      <c r="D1546" s="14" t="s">
        <v>12</v>
      </c>
      <c r="E1546" s="14">
        <f t="shared" si="97"/>
        <v>5</v>
      </c>
      <c r="F1546" s="14" t="s">
        <v>15</v>
      </c>
      <c r="G1546" s="14">
        <f t="shared" si="98"/>
        <v>2</v>
      </c>
      <c r="H1546" s="14" t="s">
        <v>17</v>
      </c>
      <c r="I1546" s="14" t="s">
        <v>143</v>
      </c>
      <c r="J1546" s="14">
        <f t="shared" si="99"/>
        <v>3</v>
      </c>
      <c r="K1546" s="9">
        <v>106.42125</v>
      </c>
      <c r="L1546" s="9">
        <v>3</v>
      </c>
      <c r="M1546" s="9">
        <v>5</v>
      </c>
      <c r="N1546" s="9">
        <v>2</v>
      </c>
      <c r="O1546" s="9">
        <v>3</v>
      </c>
    </row>
    <row r="1547" spans="1:15" x14ac:dyDescent="0.3">
      <c r="A1547" s="13">
        <v>108.33875000000002</v>
      </c>
      <c r="B1547" s="17" t="s">
        <v>138</v>
      </c>
      <c r="C1547" s="17">
        <f t="shared" si="96"/>
        <v>3</v>
      </c>
      <c r="D1547" s="14" t="s">
        <v>12</v>
      </c>
      <c r="E1547" s="14">
        <f t="shared" si="97"/>
        <v>5</v>
      </c>
      <c r="F1547" s="14" t="s">
        <v>15</v>
      </c>
      <c r="G1547" s="14">
        <f t="shared" si="98"/>
        <v>2</v>
      </c>
      <c r="H1547" s="14" t="s">
        <v>17</v>
      </c>
      <c r="I1547" s="14" t="s">
        <v>143</v>
      </c>
      <c r="J1547" s="14">
        <f t="shared" si="99"/>
        <v>3</v>
      </c>
      <c r="K1547" s="9">
        <v>108.33875000000002</v>
      </c>
      <c r="L1547" s="9">
        <v>3</v>
      </c>
      <c r="M1547" s="9">
        <v>5</v>
      </c>
      <c r="N1547" s="9">
        <v>2</v>
      </c>
      <c r="O1547" s="9">
        <v>3</v>
      </c>
    </row>
    <row r="1548" spans="1:15" x14ac:dyDescent="0.3">
      <c r="A1548" s="13">
        <v>108.33875000000002</v>
      </c>
      <c r="B1548" s="17" t="s">
        <v>138</v>
      </c>
      <c r="C1548" s="17">
        <f t="shared" si="96"/>
        <v>3</v>
      </c>
      <c r="D1548" s="14" t="s">
        <v>12</v>
      </c>
      <c r="E1548" s="14">
        <f t="shared" si="97"/>
        <v>5</v>
      </c>
      <c r="F1548" s="14" t="s">
        <v>15</v>
      </c>
      <c r="G1548" s="14">
        <f t="shared" si="98"/>
        <v>2</v>
      </c>
      <c r="H1548" s="14" t="s">
        <v>17</v>
      </c>
      <c r="I1548" s="14" t="s">
        <v>143</v>
      </c>
      <c r="J1548" s="14">
        <f t="shared" si="99"/>
        <v>3</v>
      </c>
      <c r="K1548" s="9">
        <v>108.33875000000002</v>
      </c>
      <c r="L1548" s="9">
        <v>3</v>
      </c>
      <c r="M1548" s="9">
        <v>5</v>
      </c>
      <c r="N1548" s="9">
        <v>2</v>
      </c>
      <c r="O1548" s="9">
        <v>3</v>
      </c>
    </row>
    <row r="1549" spans="1:15" x14ac:dyDescent="0.3">
      <c r="A1549" s="13">
        <v>114.89812500000001</v>
      </c>
      <c r="B1549" s="17" t="s">
        <v>138</v>
      </c>
      <c r="C1549" s="17">
        <f t="shared" si="96"/>
        <v>3</v>
      </c>
      <c r="D1549" s="14" t="s">
        <v>12</v>
      </c>
      <c r="E1549" s="14">
        <f t="shared" si="97"/>
        <v>5</v>
      </c>
      <c r="F1549" s="14" t="s">
        <v>15</v>
      </c>
      <c r="G1549" s="14">
        <f t="shared" si="98"/>
        <v>2</v>
      </c>
      <c r="H1549" s="14" t="s">
        <v>17</v>
      </c>
      <c r="I1549" s="14" t="s">
        <v>143</v>
      </c>
      <c r="J1549" s="14">
        <f t="shared" si="99"/>
        <v>3</v>
      </c>
      <c r="K1549" s="9">
        <v>114.89812500000001</v>
      </c>
      <c r="L1549" s="9">
        <v>3</v>
      </c>
      <c r="M1549" s="9">
        <v>5</v>
      </c>
      <c r="N1549" s="9">
        <v>2</v>
      </c>
      <c r="O1549" s="9">
        <v>3</v>
      </c>
    </row>
    <row r="1550" spans="1:15" x14ac:dyDescent="0.3">
      <c r="A1550" s="13">
        <v>108.33875000000002</v>
      </c>
      <c r="B1550" s="17" t="s">
        <v>138</v>
      </c>
      <c r="C1550" s="17">
        <f t="shared" si="96"/>
        <v>3</v>
      </c>
      <c r="D1550" s="14" t="s">
        <v>12</v>
      </c>
      <c r="E1550" s="14">
        <f t="shared" si="97"/>
        <v>5</v>
      </c>
      <c r="F1550" s="14" t="s">
        <v>15</v>
      </c>
      <c r="G1550" s="14">
        <f t="shared" si="98"/>
        <v>2</v>
      </c>
      <c r="H1550" s="14" t="s">
        <v>17</v>
      </c>
      <c r="I1550" s="14" t="s">
        <v>143</v>
      </c>
      <c r="J1550" s="14">
        <f t="shared" si="99"/>
        <v>3</v>
      </c>
      <c r="K1550" s="9">
        <v>108.33875000000002</v>
      </c>
      <c r="L1550" s="9">
        <v>3</v>
      </c>
      <c r="M1550" s="9">
        <v>5</v>
      </c>
      <c r="N1550" s="9">
        <v>2</v>
      </c>
      <c r="O1550" s="9">
        <v>3</v>
      </c>
    </row>
    <row r="1551" spans="1:15" x14ac:dyDescent="0.3">
      <c r="A1551" s="13">
        <v>111.215</v>
      </c>
      <c r="B1551" s="17" t="s">
        <v>138</v>
      </c>
      <c r="C1551" s="17">
        <f t="shared" si="96"/>
        <v>3</v>
      </c>
      <c r="D1551" s="14" t="s">
        <v>12</v>
      </c>
      <c r="E1551" s="14">
        <f t="shared" si="97"/>
        <v>5</v>
      </c>
      <c r="F1551" s="14" t="s">
        <v>15</v>
      </c>
      <c r="G1551" s="14">
        <f t="shared" si="98"/>
        <v>2</v>
      </c>
      <c r="H1551" s="14" t="s">
        <v>17</v>
      </c>
      <c r="I1551" s="14" t="s">
        <v>143</v>
      </c>
      <c r="J1551" s="14">
        <f t="shared" si="99"/>
        <v>3</v>
      </c>
      <c r="K1551" s="9">
        <v>111.215</v>
      </c>
      <c r="L1551" s="9">
        <v>3</v>
      </c>
      <c r="M1551" s="9">
        <v>5</v>
      </c>
      <c r="N1551" s="9">
        <v>2</v>
      </c>
      <c r="O1551" s="9">
        <v>3</v>
      </c>
    </row>
    <row r="1552" spans="1:15" x14ac:dyDescent="0.3">
      <c r="A1552" s="13">
        <v>121.52000000000001</v>
      </c>
      <c r="B1552" s="17" t="s">
        <v>138</v>
      </c>
      <c r="C1552" s="17">
        <f t="shared" si="96"/>
        <v>3</v>
      </c>
      <c r="D1552" s="14" t="s">
        <v>12</v>
      </c>
      <c r="E1552" s="14">
        <f t="shared" si="97"/>
        <v>5</v>
      </c>
      <c r="F1552" s="14" t="s">
        <v>15</v>
      </c>
      <c r="G1552" s="14">
        <f t="shared" si="98"/>
        <v>2</v>
      </c>
      <c r="H1552" s="14" t="s">
        <v>18</v>
      </c>
      <c r="I1552" s="14" t="s">
        <v>143</v>
      </c>
      <c r="J1552" s="14">
        <f t="shared" si="99"/>
        <v>3</v>
      </c>
      <c r="K1552" s="9">
        <v>121.52000000000001</v>
      </c>
      <c r="L1552" s="9">
        <v>3</v>
      </c>
      <c r="M1552" s="9">
        <v>5</v>
      </c>
      <c r="N1552" s="9">
        <v>2</v>
      </c>
      <c r="O1552" s="9">
        <v>3</v>
      </c>
    </row>
    <row r="1553" spans="1:15" x14ac:dyDescent="0.3">
      <c r="A1553" s="13">
        <v>111.215</v>
      </c>
      <c r="B1553" s="17" t="s">
        <v>138</v>
      </c>
      <c r="C1553" s="17">
        <f t="shared" si="96"/>
        <v>3</v>
      </c>
      <c r="D1553" s="14" t="s">
        <v>12</v>
      </c>
      <c r="E1553" s="14">
        <f t="shared" si="97"/>
        <v>5</v>
      </c>
      <c r="F1553" s="14" t="s">
        <v>15</v>
      </c>
      <c r="G1553" s="14">
        <f t="shared" si="98"/>
        <v>2</v>
      </c>
      <c r="H1553" s="14" t="s">
        <v>17</v>
      </c>
      <c r="I1553" s="14" t="s">
        <v>143</v>
      </c>
      <c r="J1553" s="14">
        <f t="shared" si="99"/>
        <v>3</v>
      </c>
      <c r="K1553" s="9">
        <v>111.215</v>
      </c>
      <c r="L1553" s="9">
        <v>3</v>
      </c>
      <c r="M1553" s="9">
        <v>5</v>
      </c>
      <c r="N1553" s="9">
        <v>2</v>
      </c>
      <c r="O1553" s="9">
        <v>3</v>
      </c>
    </row>
    <row r="1554" spans="1:15" x14ac:dyDescent="0.3">
      <c r="A1554" s="13">
        <v>114.15843749999999</v>
      </c>
      <c r="B1554" s="17" t="s">
        <v>138</v>
      </c>
      <c r="C1554" s="17">
        <f t="shared" si="96"/>
        <v>3</v>
      </c>
      <c r="D1554" s="14" t="s">
        <v>12</v>
      </c>
      <c r="E1554" s="14">
        <f t="shared" si="97"/>
        <v>5</v>
      </c>
      <c r="F1554" s="14" t="s">
        <v>15</v>
      </c>
      <c r="G1554" s="14">
        <f t="shared" si="98"/>
        <v>2</v>
      </c>
      <c r="H1554" s="14" t="s">
        <v>17</v>
      </c>
      <c r="I1554" s="14" t="s">
        <v>143</v>
      </c>
      <c r="J1554" s="14">
        <f t="shared" si="99"/>
        <v>3</v>
      </c>
      <c r="K1554" s="9">
        <v>114.15843749999999</v>
      </c>
      <c r="L1554" s="9">
        <v>3</v>
      </c>
      <c r="M1554" s="9">
        <v>5</v>
      </c>
      <c r="N1554" s="9">
        <v>2</v>
      </c>
      <c r="O1554" s="9">
        <v>3</v>
      </c>
    </row>
    <row r="1555" spans="1:15" x14ac:dyDescent="0.3">
      <c r="A1555" s="13">
        <v>117.60000000000001</v>
      </c>
      <c r="B1555" s="17" t="s">
        <v>138</v>
      </c>
      <c r="C1555" s="17">
        <f t="shared" si="96"/>
        <v>3</v>
      </c>
      <c r="D1555" s="14" t="s">
        <v>12</v>
      </c>
      <c r="E1555" s="14">
        <f t="shared" si="97"/>
        <v>5</v>
      </c>
      <c r="F1555" s="14" t="s">
        <v>15</v>
      </c>
      <c r="G1555" s="14">
        <f t="shared" si="98"/>
        <v>2</v>
      </c>
      <c r="H1555" s="14" t="s">
        <v>17</v>
      </c>
      <c r="I1555" s="14" t="s">
        <v>143</v>
      </c>
      <c r="J1555" s="14">
        <f t="shared" si="99"/>
        <v>3</v>
      </c>
      <c r="K1555" s="9">
        <v>117.60000000000001</v>
      </c>
      <c r="L1555" s="9">
        <v>3</v>
      </c>
      <c r="M1555" s="9">
        <v>5</v>
      </c>
      <c r="N1555" s="9">
        <v>2</v>
      </c>
      <c r="O1555" s="9">
        <v>3</v>
      </c>
    </row>
    <row r="1556" spans="1:15" x14ac:dyDescent="0.3">
      <c r="A1556" s="13">
        <v>119.55999999999999</v>
      </c>
      <c r="B1556" s="17" t="s">
        <v>138</v>
      </c>
      <c r="C1556" s="17">
        <f t="shared" si="96"/>
        <v>3</v>
      </c>
      <c r="D1556" s="14" t="s">
        <v>12</v>
      </c>
      <c r="E1556" s="14">
        <f t="shared" si="97"/>
        <v>5</v>
      </c>
      <c r="F1556" s="14" t="s">
        <v>15</v>
      </c>
      <c r="G1556" s="14">
        <f t="shared" si="98"/>
        <v>2</v>
      </c>
      <c r="H1556" s="14" t="s">
        <v>17</v>
      </c>
      <c r="I1556" s="14" t="s">
        <v>143</v>
      </c>
      <c r="J1556" s="14">
        <f t="shared" si="99"/>
        <v>3</v>
      </c>
      <c r="K1556" s="9">
        <v>119.55999999999999</v>
      </c>
      <c r="L1556" s="9">
        <v>3</v>
      </c>
      <c r="M1556" s="9">
        <v>5</v>
      </c>
      <c r="N1556" s="9">
        <v>2</v>
      </c>
      <c r="O1556" s="9">
        <v>3</v>
      </c>
    </row>
    <row r="1557" spans="1:15" x14ac:dyDescent="0.3">
      <c r="A1557" s="13">
        <v>108.64125</v>
      </c>
      <c r="B1557" s="17" t="s">
        <v>138</v>
      </c>
      <c r="C1557" s="17">
        <f t="shared" si="96"/>
        <v>3</v>
      </c>
      <c r="D1557" s="14" t="s">
        <v>12</v>
      </c>
      <c r="E1557" s="14">
        <f t="shared" si="97"/>
        <v>5</v>
      </c>
      <c r="F1557" s="14" t="s">
        <v>15</v>
      </c>
      <c r="G1557" s="14">
        <f t="shared" si="98"/>
        <v>2</v>
      </c>
      <c r="H1557" s="14" t="s">
        <v>17</v>
      </c>
      <c r="I1557" s="14" t="s">
        <v>143</v>
      </c>
      <c r="J1557" s="14">
        <f t="shared" si="99"/>
        <v>3</v>
      </c>
      <c r="K1557" s="9">
        <v>108.64125</v>
      </c>
      <c r="L1557" s="9">
        <v>3</v>
      </c>
      <c r="M1557" s="9">
        <v>5</v>
      </c>
      <c r="N1557" s="9">
        <v>2</v>
      </c>
      <c r="O1557" s="9">
        <v>3</v>
      </c>
    </row>
    <row r="1558" spans="1:15" x14ac:dyDescent="0.3">
      <c r="A1558" s="13">
        <v>121.52000000000001</v>
      </c>
      <c r="B1558" s="17" t="s">
        <v>138</v>
      </c>
      <c r="C1558" s="17">
        <f t="shared" si="96"/>
        <v>3</v>
      </c>
      <c r="D1558" s="14" t="s">
        <v>12</v>
      </c>
      <c r="E1558" s="14">
        <f t="shared" si="97"/>
        <v>5</v>
      </c>
      <c r="F1558" s="14" t="s">
        <v>15</v>
      </c>
      <c r="G1558" s="14">
        <f t="shared" si="98"/>
        <v>2</v>
      </c>
      <c r="H1558" s="14" t="s">
        <v>18</v>
      </c>
      <c r="I1558" s="14" t="s">
        <v>143</v>
      </c>
      <c r="J1558" s="14">
        <f t="shared" si="99"/>
        <v>3</v>
      </c>
      <c r="K1558" s="9">
        <v>121.52000000000001</v>
      </c>
      <c r="L1558" s="9">
        <v>3</v>
      </c>
      <c r="M1558" s="9">
        <v>5</v>
      </c>
      <c r="N1558" s="9">
        <v>2</v>
      </c>
      <c r="O1558" s="9">
        <v>3</v>
      </c>
    </row>
    <row r="1559" spans="1:15" x14ac:dyDescent="0.3">
      <c r="A1559" s="13">
        <v>113.6653125</v>
      </c>
      <c r="B1559" s="17" t="s">
        <v>138</v>
      </c>
      <c r="C1559" s="17">
        <f t="shared" si="96"/>
        <v>3</v>
      </c>
      <c r="D1559" s="14" t="s">
        <v>12</v>
      </c>
      <c r="E1559" s="14">
        <f t="shared" si="97"/>
        <v>5</v>
      </c>
      <c r="F1559" s="14" t="s">
        <v>15</v>
      </c>
      <c r="G1559" s="14">
        <f t="shared" si="98"/>
        <v>2</v>
      </c>
      <c r="H1559" s="14" t="s">
        <v>17</v>
      </c>
      <c r="I1559" s="14" t="s">
        <v>143</v>
      </c>
      <c r="J1559" s="14">
        <f t="shared" si="99"/>
        <v>3</v>
      </c>
      <c r="K1559" s="9">
        <v>113.6653125</v>
      </c>
      <c r="L1559" s="9">
        <v>3</v>
      </c>
      <c r="M1559" s="9">
        <v>5</v>
      </c>
      <c r="N1559" s="9">
        <v>2</v>
      </c>
      <c r="O1559" s="9">
        <v>3</v>
      </c>
    </row>
    <row r="1560" spans="1:15" x14ac:dyDescent="0.3">
      <c r="A1560" s="13">
        <v>120.815625</v>
      </c>
      <c r="B1560" s="17" t="s">
        <v>138</v>
      </c>
      <c r="C1560" s="17">
        <f t="shared" si="96"/>
        <v>3</v>
      </c>
      <c r="D1560" s="14" t="s">
        <v>12</v>
      </c>
      <c r="E1560" s="14">
        <f t="shared" si="97"/>
        <v>5</v>
      </c>
      <c r="F1560" s="14" t="s">
        <v>15</v>
      </c>
      <c r="G1560" s="14">
        <f t="shared" si="98"/>
        <v>2</v>
      </c>
      <c r="H1560" s="14" t="s">
        <v>18</v>
      </c>
      <c r="I1560" s="14" t="s">
        <v>143</v>
      </c>
      <c r="J1560" s="14">
        <f t="shared" si="99"/>
        <v>3</v>
      </c>
      <c r="K1560" s="9">
        <v>120.815625</v>
      </c>
      <c r="L1560" s="9">
        <v>3</v>
      </c>
      <c r="M1560" s="9">
        <v>5</v>
      </c>
      <c r="N1560" s="9">
        <v>2</v>
      </c>
      <c r="O1560" s="9">
        <v>3</v>
      </c>
    </row>
    <row r="1561" spans="1:15" x14ac:dyDescent="0.3">
      <c r="A1561" s="13">
        <v>108.33875000000002</v>
      </c>
      <c r="B1561" s="17" t="s">
        <v>138</v>
      </c>
      <c r="C1561" s="17">
        <f t="shared" si="96"/>
        <v>3</v>
      </c>
      <c r="D1561" s="14" t="s">
        <v>12</v>
      </c>
      <c r="E1561" s="14">
        <f t="shared" si="97"/>
        <v>5</v>
      </c>
      <c r="F1561" s="14" t="s">
        <v>15</v>
      </c>
      <c r="G1561" s="14">
        <f t="shared" si="98"/>
        <v>2</v>
      </c>
      <c r="H1561" s="14" t="s">
        <v>17</v>
      </c>
      <c r="I1561" s="14" t="s">
        <v>143</v>
      </c>
      <c r="J1561" s="14">
        <f t="shared" si="99"/>
        <v>3</v>
      </c>
      <c r="K1561" s="9">
        <v>108.33875000000002</v>
      </c>
      <c r="L1561" s="9">
        <v>3</v>
      </c>
      <c r="M1561" s="9">
        <v>5</v>
      </c>
      <c r="N1561" s="9">
        <v>2</v>
      </c>
      <c r="O1561" s="9">
        <v>3</v>
      </c>
    </row>
    <row r="1562" spans="1:15" x14ac:dyDescent="0.3">
      <c r="A1562" s="13">
        <v>118.35000000000001</v>
      </c>
      <c r="B1562" s="17" t="s">
        <v>138</v>
      </c>
      <c r="C1562" s="17">
        <f t="shared" si="96"/>
        <v>3</v>
      </c>
      <c r="D1562" s="14" t="s">
        <v>12</v>
      </c>
      <c r="E1562" s="14">
        <f t="shared" si="97"/>
        <v>5</v>
      </c>
      <c r="F1562" s="14" t="s">
        <v>15</v>
      </c>
      <c r="G1562" s="14">
        <f t="shared" si="98"/>
        <v>2</v>
      </c>
      <c r="H1562" s="14" t="s">
        <v>17</v>
      </c>
      <c r="I1562" s="14" t="s">
        <v>143</v>
      </c>
      <c r="J1562" s="14">
        <f t="shared" si="99"/>
        <v>3</v>
      </c>
      <c r="K1562" s="9">
        <v>118.35000000000001</v>
      </c>
      <c r="L1562" s="9">
        <v>3</v>
      </c>
      <c r="M1562" s="9">
        <v>5</v>
      </c>
      <c r="N1562" s="9">
        <v>2</v>
      </c>
      <c r="O1562" s="9">
        <v>3</v>
      </c>
    </row>
    <row r="1563" spans="1:15" x14ac:dyDescent="0.3">
      <c r="A1563" s="13">
        <v>126.42</v>
      </c>
      <c r="B1563" s="17" t="s">
        <v>138</v>
      </c>
      <c r="C1563" s="17">
        <f t="shared" si="96"/>
        <v>3</v>
      </c>
      <c r="D1563" s="14" t="s">
        <v>12</v>
      </c>
      <c r="E1563" s="14">
        <f t="shared" si="97"/>
        <v>5</v>
      </c>
      <c r="F1563" s="14" t="s">
        <v>15</v>
      </c>
      <c r="G1563" s="14">
        <f t="shared" si="98"/>
        <v>2</v>
      </c>
      <c r="H1563" s="14" t="s">
        <v>18</v>
      </c>
      <c r="I1563" s="14" t="s">
        <v>143</v>
      </c>
      <c r="J1563" s="14">
        <f t="shared" si="99"/>
        <v>3</v>
      </c>
      <c r="K1563" s="9">
        <v>126.42</v>
      </c>
      <c r="L1563" s="9">
        <v>3</v>
      </c>
      <c r="M1563" s="9">
        <v>5</v>
      </c>
      <c r="N1563" s="9">
        <v>2</v>
      </c>
      <c r="O1563" s="9">
        <v>3</v>
      </c>
    </row>
    <row r="1564" spans="1:15" x14ac:dyDescent="0.3">
      <c r="A1564" s="13">
        <v>116.1309375</v>
      </c>
      <c r="B1564" s="17" t="s">
        <v>138</v>
      </c>
      <c r="C1564" s="17">
        <f t="shared" si="96"/>
        <v>3</v>
      </c>
      <c r="D1564" s="14" t="s">
        <v>12</v>
      </c>
      <c r="E1564" s="14">
        <f t="shared" si="97"/>
        <v>5</v>
      </c>
      <c r="F1564" s="14" t="s">
        <v>15</v>
      </c>
      <c r="G1564" s="14">
        <f t="shared" si="98"/>
        <v>2</v>
      </c>
      <c r="H1564" s="14" t="s">
        <v>17</v>
      </c>
      <c r="I1564" s="14" t="s">
        <v>143</v>
      </c>
      <c r="J1564" s="14">
        <f t="shared" si="99"/>
        <v>3</v>
      </c>
      <c r="K1564" s="9">
        <v>116.1309375</v>
      </c>
      <c r="L1564" s="9">
        <v>3</v>
      </c>
      <c r="M1564" s="9">
        <v>5</v>
      </c>
      <c r="N1564" s="9">
        <v>2</v>
      </c>
      <c r="O1564" s="9">
        <v>3</v>
      </c>
    </row>
    <row r="1565" spans="1:15" x14ac:dyDescent="0.3">
      <c r="A1565" s="13">
        <v>108.33875000000002</v>
      </c>
      <c r="B1565" s="17" t="s">
        <v>138</v>
      </c>
      <c r="C1565" s="17">
        <f t="shared" si="96"/>
        <v>3</v>
      </c>
      <c r="D1565" s="14" t="s">
        <v>12</v>
      </c>
      <c r="E1565" s="14">
        <f t="shared" si="97"/>
        <v>5</v>
      </c>
      <c r="F1565" s="14" t="s">
        <v>15</v>
      </c>
      <c r="G1565" s="14">
        <f t="shared" si="98"/>
        <v>2</v>
      </c>
      <c r="H1565" s="14" t="s">
        <v>17</v>
      </c>
      <c r="I1565" s="14" t="s">
        <v>143</v>
      </c>
      <c r="J1565" s="14">
        <f t="shared" si="99"/>
        <v>3</v>
      </c>
      <c r="K1565" s="9">
        <v>108.33875000000002</v>
      </c>
      <c r="L1565" s="9">
        <v>3</v>
      </c>
      <c r="M1565" s="9">
        <v>5</v>
      </c>
      <c r="N1565" s="9">
        <v>2</v>
      </c>
      <c r="O1565" s="9">
        <v>3</v>
      </c>
    </row>
    <row r="1566" spans="1:15" x14ac:dyDescent="0.3">
      <c r="A1566" s="13">
        <v>116.3775</v>
      </c>
      <c r="B1566" s="17" t="s">
        <v>138</v>
      </c>
      <c r="C1566" s="17">
        <f t="shared" si="96"/>
        <v>3</v>
      </c>
      <c r="D1566" s="14" t="s">
        <v>12</v>
      </c>
      <c r="E1566" s="14">
        <f t="shared" si="97"/>
        <v>5</v>
      </c>
      <c r="F1566" s="14" t="s">
        <v>15</v>
      </c>
      <c r="G1566" s="14">
        <f t="shared" si="98"/>
        <v>2</v>
      </c>
      <c r="H1566" s="14" t="s">
        <v>17</v>
      </c>
      <c r="I1566" s="14" t="s">
        <v>143</v>
      </c>
      <c r="J1566" s="14">
        <f t="shared" si="99"/>
        <v>3</v>
      </c>
      <c r="K1566" s="9">
        <v>116.3775</v>
      </c>
      <c r="L1566" s="9">
        <v>3</v>
      </c>
      <c r="M1566" s="9">
        <v>5</v>
      </c>
      <c r="N1566" s="9">
        <v>2</v>
      </c>
      <c r="O1566" s="9">
        <v>3</v>
      </c>
    </row>
    <row r="1567" spans="1:15" x14ac:dyDescent="0.3">
      <c r="A1567" s="13">
        <v>124.46000000000001</v>
      </c>
      <c r="B1567" s="17" t="s">
        <v>138</v>
      </c>
      <c r="C1567" s="17">
        <f t="shared" si="96"/>
        <v>3</v>
      </c>
      <c r="D1567" s="14" t="s">
        <v>12</v>
      </c>
      <c r="E1567" s="14">
        <f t="shared" si="97"/>
        <v>5</v>
      </c>
      <c r="F1567" s="14" t="s">
        <v>15</v>
      </c>
      <c r="G1567" s="14">
        <f t="shared" si="98"/>
        <v>2</v>
      </c>
      <c r="H1567" s="14" t="s">
        <v>18</v>
      </c>
      <c r="I1567" s="14" t="s">
        <v>143</v>
      </c>
      <c r="J1567" s="14">
        <f t="shared" si="99"/>
        <v>3</v>
      </c>
      <c r="K1567" s="9">
        <v>124.46000000000001</v>
      </c>
      <c r="L1567" s="9">
        <v>3</v>
      </c>
      <c r="M1567" s="9">
        <v>5</v>
      </c>
      <c r="N1567" s="9">
        <v>2</v>
      </c>
      <c r="O1567" s="9">
        <v>3</v>
      </c>
    </row>
    <row r="1568" spans="1:15" x14ac:dyDescent="0.3">
      <c r="A1568" s="13">
        <v>114.6515625</v>
      </c>
      <c r="B1568" s="17" t="s">
        <v>138</v>
      </c>
      <c r="C1568" s="17">
        <f t="shared" si="96"/>
        <v>3</v>
      </c>
      <c r="D1568" s="14" t="s">
        <v>12</v>
      </c>
      <c r="E1568" s="14">
        <f t="shared" si="97"/>
        <v>5</v>
      </c>
      <c r="F1568" s="14" t="s">
        <v>15</v>
      </c>
      <c r="G1568" s="14">
        <f t="shared" si="98"/>
        <v>2</v>
      </c>
      <c r="H1568" s="14" t="s">
        <v>17</v>
      </c>
      <c r="I1568" s="14" t="s">
        <v>143</v>
      </c>
      <c r="J1568" s="14">
        <f t="shared" si="99"/>
        <v>3</v>
      </c>
      <c r="K1568" s="9">
        <v>114.6515625</v>
      </c>
      <c r="L1568" s="9">
        <v>3</v>
      </c>
      <c r="M1568" s="9">
        <v>5</v>
      </c>
      <c r="N1568" s="9">
        <v>2</v>
      </c>
      <c r="O1568" s="9">
        <v>3</v>
      </c>
    </row>
    <row r="1569" spans="1:15" x14ac:dyDescent="0.3">
      <c r="A1569" s="13">
        <v>121.52000000000001</v>
      </c>
      <c r="B1569" s="17" t="s">
        <v>138</v>
      </c>
      <c r="C1569" s="17">
        <f t="shared" si="96"/>
        <v>3</v>
      </c>
      <c r="D1569" s="14" t="s">
        <v>12</v>
      </c>
      <c r="E1569" s="14">
        <f t="shared" si="97"/>
        <v>5</v>
      </c>
      <c r="F1569" s="14" t="s">
        <v>15</v>
      </c>
      <c r="G1569" s="14">
        <f t="shared" si="98"/>
        <v>2</v>
      </c>
      <c r="H1569" s="14" t="s">
        <v>18</v>
      </c>
      <c r="I1569" s="14" t="s">
        <v>143</v>
      </c>
      <c r="J1569" s="14">
        <f t="shared" si="99"/>
        <v>3</v>
      </c>
      <c r="K1569" s="9">
        <v>121.52000000000001</v>
      </c>
      <c r="L1569" s="9">
        <v>3</v>
      </c>
      <c r="M1569" s="9">
        <v>5</v>
      </c>
      <c r="N1569" s="9">
        <v>2</v>
      </c>
      <c r="O1569" s="9">
        <v>3</v>
      </c>
    </row>
    <row r="1570" spans="1:15" x14ac:dyDescent="0.3">
      <c r="A1570" s="13">
        <v>121.52000000000001</v>
      </c>
      <c r="B1570" s="17" t="s">
        <v>138</v>
      </c>
      <c r="C1570" s="17">
        <f t="shared" si="96"/>
        <v>3</v>
      </c>
      <c r="D1570" s="14" t="s">
        <v>12</v>
      </c>
      <c r="E1570" s="14">
        <f t="shared" si="97"/>
        <v>5</v>
      </c>
      <c r="F1570" s="14" t="s">
        <v>15</v>
      </c>
      <c r="G1570" s="14">
        <f t="shared" si="98"/>
        <v>2</v>
      </c>
      <c r="H1570" s="14" t="s">
        <v>18</v>
      </c>
      <c r="I1570" s="14" t="s">
        <v>143</v>
      </c>
      <c r="J1570" s="14">
        <f t="shared" si="99"/>
        <v>3</v>
      </c>
      <c r="K1570" s="9">
        <v>121.52000000000001</v>
      </c>
      <c r="L1570" s="9">
        <v>3</v>
      </c>
      <c r="M1570" s="9">
        <v>5</v>
      </c>
      <c r="N1570" s="9">
        <v>2</v>
      </c>
      <c r="O1570" s="9">
        <v>3</v>
      </c>
    </row>
    <row r="1571" spans="1:15" x14ac:dyDescent="0.3">
      <c r="A1571" s="13">
        <v>117.9</v>
      </c>
      <c r="B1571" s="17" t="s">
        <v>138</v>
      </c>
      <c r="C1571" s="17">
        <f t="shared" si="96"/>
        <v>3</v>
      </c>
      <c r="D1571" s="14" t="s">
        <v>12</v>
      </c>
      <c r="E1571" s="14">
        <f t="shared" si="97"/>
        <v>5</v>
      </c>
      <c r="F1571" s="14" t="s">
        <v>15</v>
      </c>
      <c r="G1571" s="14">
        <f t="shared" si="98"/>
        <v>2</v>
      </c>
      <c r="H1571" s="14" t="s">
        <v>17</v>
      </c>
      <c r="I1571" s="14" t="s">
        <v>143</v>
      </c>
      <c r="J1571" s="14">
        <f t="shared" si="99"/>
        <v>3</v>
      </c>
      <c r="K1571" s="9">
        <v>117.9</v>
      </c>
      <c r="L1571" s="9">
        <v>3</v>
      </c>
      <c r="M1571" s="9">
        <v>5</v>
      </c>
      <c r="N1571" s="9">
        <v>2</v>
      </c>
      <c r="O1571" s="9">
        <v>3</v>
      </c>
    </row>
    <row r="1572" spans="1:15" x14ac:dyDescent="0.3">
      <c r="A1572" s="13">
        <v>118.58</v>
      </c>
      <c r="B1572" s="17" t="s">
        <v>138</v>
      </c>
      <c r="C1572" s="17">
        <f t="shared" si="96"/>
        <v>3</v>
      </c>
      <c r="D1572" s="14" t="s">
        <v>12</v>
      </c>
      <c r="E1572" s="14">
        <f t="shared" si="97"/>
        <v>5</v>
      </c>
      <c r="F1572" s="14" t="s">
        <v>15</v>
      </c>
      <c r="G1572" s="14">
        <f t="shared" si="98"/>
        <v>2</v>
      </c>
      <c r="H1572" s="14" t="s">
        <v>17</v>
      </c>
      <c r="I1572" s="14" t="s">
        <v>143</v>
      </c>
      <c r="J1572" s="14">
        <f t="shared" si="99"/>
        <v>3</v>
      </c>
      <c r="K1572" s="9">
        <v>118.58</v>
      </c>
      <c r="L1572" s="9">
        <v>3</v>
      </c>
      <c r="M1572" s="9">
        <v>5</v>
      </c>
      <c r="N1572" s="9">
        <v>2</v>
      </c>
      <c r="O1572" s="9">
        <v>3</v>
      </c>
    </row>
    <row r="1573" spans="1:15" x14ac:dyDescent="0.3">
      <c r="A1573" s="13">
        <v>113.17218749999999</v>
      </c>
      <c r="B1573" s="17" t="s">
        <v>138</v>
      </c>
      <c r="C1573" s="17">
        <f t="shared" si="96"/>
        <v>3</v>
      </c>
      <c r="D1573" s="14" t="s">
        <v>12</v>
      </c>
      <c r="E1573" s="14">
        <f t="shared" si="97"/>
        <v>5</v>
      </c>
      <c r="F1573" s="14" t="s">
        <v>15</v>
      </c>
      <c r="G1573" s="14">
        <f t="shared" si="98"/>
        <v>2</v>
      </c>
      <c r="H1573" s="14" t="s">
        <v>17</v>
      </c>
      <c r="I1573" s="14" t="s">
        <v>143</v>
      </c>
      <c r="J1573" s="14">
        <f t="shared" si="99"/>
        <v>3</v>
      </c>
      <c r="K1573" s="9">
        <v>113.17218749999999</v>
      </c>
      <c r="L1573" s="9">
        <v>3</v>
      </c>
      <c r="M1573" s="9">
        <v>5</v>
      </c>
      <c r="N1573" s="9">
        <v>2</v>
      </c>
      <c r="O1573" s="9">
        <v>3</v>
      </c>
    </row>
    <row r="1574" spans="1:15" x14ac:dyDescent="0.3">
      <c r="A1574" s="13">
        <v>117.60000000000001</v>
      </c>
      <c r="B1574" s="17" t="s">
        <v>138</v>
      </c>
      <c r="C1574" s="17">
        <f t="shared" si="96"/>
        <v>3</v>
      </c>
      <c r="D1574" s="14" t="s">
        <v>12</v>
      </c>
      <c r="E1574" s="14">
        <f t="shared" si="97"/>
        <v>5</v>
      </c>
      <c r="F1574" s="14" t="s">
        <v>15</v>
      </c>
      <c r="G1574" s="14">
        <f t="shared" si="98"/>
        <v>2</v>
      </c>
      <c r="H1574" s="14" t="s">
        <v>17</v>
      </c>
      <c r="I1574" s="14" t="s">
        <v>143</v>
      </c>
      <c r="J1574" s="14">
        <f t="shared" si="99"/>
        <v>3</v>
      </c>
      <c r="K1574" s="9">
        <v>117.60000000000001</v>
      </c>
      <c r="L1574" s="9">
        <v>3</v>
      </c>
      <c r="M1574" s="9">
        <v>5</v>
      </c>
      <c r="N1574" s="9">
        <v>2</v>
      </c>
      <c r="O1574" s="9">
        <v>3</v>
      </c>
    </row>
    <row r="1575" spans="1:15" x14ac:dyDescent="0.3">
      <c r="A1575" s="13">
        <v>117.60000000000001</v>
      </c>
      <c r="B1575" s="17" t="s">
        <v>138</v>
      </c>
      <c r="C1575" s="17">
        <f t="shared" si="96"/>
        <v>3</v>
      </c>
      <c r="D1575" s="14" t="s">
        <v>12</v>
      </c>
      <c r="E1575" s="14">
        <f t="shared" si="97"/>
        <v>5</v>
      </c>
      <c r="F1575" s="14" t="s">
        <v>15</v>
      </c>
      <c r="G1575" s="14">
        <f t="shared" si="98"/>
        <v>2</v>
      </c>
      <c r="H1575" s="14" t="s">
        <v>17</v>
      </c>
      <c r="I1575" s="14" t="s">
        <v>143</v>
      </c>
      <c r="J1575" s="14">
        <f t="shared" si="99"/>
        <v>3</v>
      </c>
      <c r="K1575" s="9">
        <v>117.60000000000001</v>
      </c>
      <c r="L1575" s="9">
        <v>3</v>
      </c>
      <c r="M1575" s="9">
        <v>5</v>
      </c>
      <c r="N1575" s="9">
        <v>2</v>
      </c>
      <c r="O1575" s="9">
        <v>3</v>
      </c>
    </row>
    <row r="1576" spans="1:15" x14ac:dyDescent="0.3">
      <c r="A1576" s="13">
        <v>108.73541666666667</v>
      </c>
      <c r="B1576" s="17" t="s">
        <v>138</v>
      </c>
      <c r="C1576" s="17">
        <f t="shared" si="96"/>
        <v>3</v>
      </c>
      <c r="D1576" s="14" t="s">
        <v>12</v>
      </c>
      <c r="E1576" s="14">
        <f t="shared" si="97"/>
        <v>5</v>
      </c>
      <c r="F1576" s="14" t="s">
        <v>15</v>
      </c>
      <c r="G1576" s="14">
        <f t="shared" si="98"/>
        <v>2</v>
      </c>
      <c r="H1576" s="14" t="s">
        <v>17</v>
      </c>
      <c r="I1576" s="14" t="s">
        <v>143</v>
      </c>
      <c r="J1576" s="14">
        <f t="shared" si="99"/>
        <v>3</v>
      </c>
      <c r="K1576" s="9">
        <v>108.73541666666667</v>
      </c>
      <c r="L1576" s="9">
        <v>3</v>
      </c>
      <c r="M1576" s="9">
        <v>5</v>
      </c>
      <c r="N1576" s="9">
        <v>2</v>
      </c>
      <c r="O1576" s="9">
        <v>3</v>
      </c>
    </row>
    <row r="1577" spans="1:15" x14ac:dyDescent="0.3">
      <c r="A1577" s="13">
        <v>117.60000000000001</v>
      </c>
      <c r="B1577" s="17" t="s">
        <v>138</v>
      </c>
      <c r="C1577" s="17">
        <f t="shared" si="96"/>
        <v>3</v>
      </c>
      <c r="D1577" s="14" t="s">
        <v>12</v>
      </c>
      <c r="E1577" s="14">
        <f t="shared" si="97"/>
        <v>5</v>
      </c>
      <c r="F1577" s="14" t="s">
        <v>15</v>
      </c>
      <c r="G1577" s="14">
        <f t="shared" si="98"/>
        <v>2</v>
      </c>
      <c r="H1577" s="14" t="s">
        <v>17</v>
      </c>
      <c r="I1577" s="14" t="s">
        <v>143</v>
      </c>
      <c r="J1577" s="14">
        <f t="shared" si="99"/>
        <v>3</v>
      </c>
      <c r="K1577" s="9">
        <v>117.60000000000001</v>
      </c>
      <c r="L1577" s="9">
        <v>3</v>
      </c>
      <c r="M1577" s="9">
        <v>5</v>
      </c>
      <c r="N1577" s="9">
        <v>2</v>
      </c>
      <c r="O1577" s="9">
        <v>3</v>
      </c>
    </row>
    <row r="1578" spans="1:15" x14ac:dyDescent="0.3">
      <c r="A1578" s="13">
        <v>116.62</v>
      </c>
      <c r="B1578" s="17" t="s">
        <v>138</v>
      </c>
      <c r="C1578" s="17">
        <f t="shared" si="96"/>
        <v>3</v>
      </c>
      <c r="D1578" s="14" t="s">
        <v>12</v>
      </c>
      <c r="E1578" s="14">
        <f t="shared" si="97"/>
        <v>5</v>
      </c>
      <c r="F1578" s="14" t="s">
        <v>15</v>
      </c>
      <c r="G1578" s="14">
        <f t="shared" si="98"/>
        <v>2</v>
      </c>
      <c r="H1578" s="14" t="s">
        <v>17</v>
      </c>
      <c r="I1578" s="14" t="s">
        <v>143</v>
      </c>
      <c r="J1578" s="14">
        <f t="shared" si="99"/>
        <v>3</v>
      </c>
      <c r="K1578" s="9">
        <v>116.62</v>
      </c>
      <c r="L1578" s="9">
        <v>3</v>
      </c>
      <c r="M1578" s="9">
        <v>5</v>
      </c>
      <c r="N1578" s="9">
        <v>2</v>
      </c>
      <c r="O1578" s="9">
        <v>3</v>
      </c>
    </row>
    <row r="1579" spans="1:15" x14ac:dyDescent="0.3">
      <c r="A1579" s="13">
        <v>116.62</v>
      </c>
      <c r="B1579" s="17" t="s">
        <v>138</v>
      </c>
      <c r="C1579" s="17">
        <f t="shared" si="96"/>
        <v>3</v>
      </c>
      <c r="D1579" s="14" t="s">
        <v>12</v>
      </c>
      <c r="E1579" s="14">
        <f t="shared" si="97"/>
        <v>5</v>
      </c>
      <c r="F1579" s="14" t="s">
        <v>15</v>
      </c>
      <c r="G1579" s="14">
        <f t="shared" si="98"/>
        <v>2</v>
      </c>
      <c r="H1579" s="14" t="s">
        <v>17</v>
      </c>
      <c r="I1579" s="14" t="s">
        <v>143</v>
      </c>
      <c r="J1579" s="14">
        <f t="shared" si="99"/>
        <v>3</v>
      </c>
      <c r="K1579" s="9">
        <v>116.62</v>
      </c>
      <c r="L1579" s="9">
        <v>3</v>
      </c>
      <c r="M1579" s="9">
        <v>5</v>
      </c>
      <c r="N1579" s="9">
        <v>2</v>
      </c>
      <c r="O1579" s="9">
        <v>3</v>
      </c>
    </row>
    <row r="1580" spans="1:15" x14ac:dyDescent="0.3">
      <c r="A1580" s="13">
        <v>110.25624999999999</v>
      </c>
      <c r="B1580" s="17" t="s">
        <v>138</v>
      </c>
      <c r="C1580" s="17">
        <f t="shared" si="96"/>
        <v>3</v>
      </c>
      <c r="D1580" s="14" t="s">
        <v>12</v>
      </c>
      <c r="E1580" s="14">
        <f t="shared" si="97"/>
        <v>5</v>
      </c>
      <c r="F1580" s="14" t="s">
        <v>15</v>
      </c>
      <c r="G1580" s="14">
        <f t="shared" si="98"/>
        <v>2</v>
      </c>
      <c r="H1580" s="14" t="s">
        <v>17</v>
      </c>
      <c r="I1580" s="14" t="s">
        <v>143</v>
      </c>
      <c r="J1580" s="14">
        <f t="shared" si="99"/>
        <v>3</v>
      </c>
      <c r="K1580" s="9">
        <v>110.25624999999999</v>
      </c>
      <c r="L1580" s="9">
        <v>3</v>
      </c>
      <c r="M1580" s="9">
        <v>5</v>
      </c>
      <c r="N1580" s="9">
        <v>2</v>
      </c>
      <c r="O1580" s="9">
        <v>3</v>
      </c>
    </row>
    <row r="1581" spans="1:15" x14ac:dyDescent="0.3">
      <c r="A1581" s="13">
        <v>111.00750000000001</v>
      </c>
      <c r="B1581" s="17" t="s">
        <v>138</v>
      </c>
      <c r="C1581" s="17">
        <f t="shared" si="96"/>
        <v>3</v>
      </c>
      <c r="D1581" s="14" t="s">
        <v>12</v>
      </c>
      <c r="E1581" s="14">
        <f t="shared" si="97"/>
        <v>5</v>
      </c>
      <c r="F1581" s="14" t="s">
        <v>15</v>
      </c>
      <c r="G1581" s="14">
        <f t="shared" si="98"/>
        <v>2</v>
      </c>
      <c r="H1581" s="14" t="s">
        <v>17</v>
      </c>
      <c r="I1581" s="14" t="s">
        <v>143</v>
      </c>
      <c r="J1581" s="14">
        <f t="shared" si="99"/>
        <v>3</v>
      </c>
      <c r="K1581" s="9">
        <v>111.00750000000001</v>
      </c>
      <c r="L1581" s="9">
        <v>3</v>
      </c>
      <c r="M1581" s="9">
        <v>5</v>
      </c>
      <c r="N1581" s="9">
        <v>2</v>
      </c>
      <c r="O1581" s="9">
        <v>3</v>
      </c>
    </row>
    <row r="1582" spans="1:15" x14ac:dyDescent="0.3">
      <c r="A1582" s="13">
        <v>119.55999999999999</v>
      </c>
      <c r="B1582" s="17" t="s">
        <v>138</v>
      </c>
      <c r="C1582" s="17">
        <f t="shared" si="96"/>
        <v>3</v>
      </c>
      <c r="D1582" s="14" t="s">
        <v>12</v>
      </c>
      <c r="E1582" s="14">
        <f t="shared" si="97"/>
        <v>5</v>
      </c>
      <c r="F1582" s="14" t="s">
        <v>15</v>
      </c>
      <c r="G1582" s="14">
        <f t="shared" si="98"/>
        <v>2</v>
      </c>
      <c r="H1582" s="14" t="s">
        <v>17</v>
      </c>
      <c r="I1582" s="14" t="s">
        <v>143</v>
      </c>
      <c r="J1582" s="14">
        <f t="shared" si="99"/>
        <v>3</v>
      </c>
      <c r="K1582" s="9">
        <v>119.55999999999999</v>
      </c>
      <c r="L1582" s="9">
        <v>3</v>
      </c>
      <c r="M1582" s="9">
        <v>5</v>
      </c>
      <c r="N1582" s="9">
        <v>2</v>
      </c>
      <c r="O1582" s="9">
        <v>3</v>
      </c>
    </row>
    <row r="1583" spans="1:15" x14ac:dyDescent="0.3">
      <c r="A1583" s="13">
        <v>117.60000000000001</v>
      </c>
      <c r="B1583" s="17" t="s">
        <v>138</v>
      </c>
      <c r="C1583" s="17">
        <f t="shared" si="96"/>
        <v>3</v>
      </c>
      <c r="D1583" s="14" t="s">
        <v>12</v>
      </c>
      <c r="E1583" s="14">
        <f t="shared" si="97"/>
        <v>5</v>
      </c>
      <c r="F1583" s="14" t="s">
        <v>15</v>
      </c>
      <c r="G1583" s="14">
        <f t="shared" si="98"/>
        <v>2</v>
      </c>
      <c r="H1583" s="14" t="s">
        <v>17</v>
      </c>
      <c r="I1583" s="14" t="s">
        <v>143</v>
      </c>
      <c r="J1583" s="14">
        <f t="shared" si="99"/>
        <v>3</v>
      </c>
      <c r="K1583" s="9">
        <v>117.60000000000001</v>
      </c>
      <c r="L1583" s="9">
        <v>3</v>
      </c>
      <c r="M1583" s="9">
        <v>5</v>
      </c>
      <c r="N1583" s="9">
        <v>2</v>
      </c>
      <c r="O1583" s="9">
        <v>3</v>
      </c>
    </row>
    <row r="1584" spans="1:15" x14ac:dyDescent="0.3">
      <c r="A1584" s="13">
        <v>109.38458333333332</v>
      </c>
      <c r="B1584" s="17" t="s">
        <v>138</v>
      </c>
      <c r="C1584" s="17">
        <f t="shared" si="96"/>
        <v>3</v>
      </c>
      <c r="D1584" s="14" t="s">
        <v>12</v>
      </c>
      <c r="E1584" s="14">
        <f t="shared" si="97"/>
        <v>5</v>
      </c>
      <c r="F1584" s="14" t="s">
        <v>15</v>
      </c>
      <c r="G1584" s="14">
        <f t="shared" si="98"/>
        <v>2</v>
      </c>
      <c r="H1584" s="14" t="s">
        <v>17</v>
      </c>
      <c r="I1584" s="14" t="s">
        <v>143</v>
      </c>
      <c r="J1584" s="14">
        <f t="shared" si="99"/>
        <v>3</v>
      </c>
      <c r="K1584" s="9">
        <v>109.38458333333332</v>
      </c>
      <c r="L1584" s="9">
        <v>3</v>
      </c>
      <c r="M1584" s="9">
        <v>5</v>
      </c>
      <c r="N1584" s="9">
        <v>2</v>
      </c>
      <c r="O1584" s="9">
        <v>3</v>
      </c>
    </row>
    <row r="1585" spans="1:15" x14ac:dyDescent="0.3">
      <c r="A1585" s="13">
        <v>116.62</v>
      </c>
      <c r="B1585" s="17" t="s">
        <v>138</v>
      </c>
      <c r="C1585" s="17">
        <f t="shared" si="96"/>
        <v>3</v>
      </c>
      <c r="D1585" s="14" t="s">
        <v>12</v>
      </c>
      <c r="E1585" s="14">
        <f t="shared" si="97"/>
        <v>5</v>
      </c>
      <c r="F1585" s="14" t="s">
        <v>15</v>
      </c>
      <c r="G1585" s="14">
        <f t="shared" si="98"/>
        <v>2</v>
      </c>
      <c r="H1585" s="14" t="s">
        <v>17</v>
      </c>
      <c r="I1585" s="14" t="s">
        <v>143</v>
      </c>
      <c r="J1585" s="14">
        <f t="shared" si="99"/>
        <v>3</v>
      </c>
      <c r="K1585" s="9">
        <v>116.62</v>
      </c>
      <c r="L1585" s="9">
        <v>3</v>
      </c>
      <c r="M1585" s="9">
        <v>5</v>
      </c>
      <c r="N1585" s="9">
        <v>2</v>
      </c>
      <c r="O1585" s="9">
        <v>3</v>
      </c>
    </row>
    <row r="1586" spans="1:15" x14ac:dyDescent="0.3">
      <c r="A1586" s="13">
        <v>115.64</v>
      </c>
      <c r="B1586" s="17" t="s">
        <v>138</v>
      </c>
      <c r="C1586" s="17">
        <f t="shared" si="96"/>
        <v>3</v>
      </c>
      <c r="D1586" s="14" t="s">
        <v>12</v>
      </c>
      <c r="E1586" s="14">
        <f t="shared" si="97"/>
        <v>5</v>
      </c>
      <c r="F1586" s="14" t="s">
        <v>15</v>
      </c>
      <c r="G1586" s="14">
        <f t="shared" si="98"/>
        <v>2</v>
      </c>
      <c r="H1586" s="14" t="s">
        <v>17</v>
      </c>
      <c r="I1586" s="14" t="s">
        <v>143</v>
      </c>
      <c r="J1586" s="14">
        <f t="shared" si="99"/>
        <v>3</v>
      </c>
      <c r="K1586" s="9">
        <v>115.64</v>
      </c>
      <c r="L1586" s="9">
        <v>3</v>
      </c>
      <c r="M1586" s="9">
        <v>5</v>
      </c>
      <c r="N1586" s="9">
        <v>2</v>
      </c>
      <c r="O1586" s="9">
        <v>3</v>
      </c>
    </row>
    <row r="1587" spans="1:15" x14ac:dyDescent="0.3">
      <c r="A1587" s="13">
        <v>111.72000000000001</v>
      </c>
      <c r="B1587" s="17" t="s">
        <v>138</v>
      </c>
      <c r="C1587" s="17">
        <f t="shared" si="96"/>
        <v>3</v>
      </c>
      <c r="D1587" s="14" t="s">
        <v>12</v>
      </c>
      <c r="E1587" s="14">
        <f t="shared" si="97"/>
        <v>5</v>
      </c>
      <c r="F1587" s="14" t="s">
        <v>15</v>
      </c>
      <c r="G1587" s="14">
        <f t="shared" si="98"/>
        <v>2</v>
      </c>
      <c r="H1587" s="14" t="s">
        <v>17</v>
      </c>
      <c r="I1587" s="14" t="s">
        <v>143</v>
      </c>
      <c r="J1587" s="14">
        <f t="shared" si="99"/>
        <v>3</v>
      </c>
      <c r="K1587" s="9">
        <v>111.72000000000001</v>
      </c>
      <c r="L1587" s="9">
        <v>3</v>
      </c>
      <c r="M1587" s="9">
        <v>5</v>
      </c>
      <c r="N1587" s="9">
        <v>2</v>
      </c>
      <c r="O1587" s="9">
        <v>3</v>
      </c>
    </row>
    <row r="1588" spans="1:15" x14ac:dyDescent="0.3">
      <c r="A1588" s="13">
        <v>112.69999999999999</v>
      </c>
      <c r="B1588" s="17" t="s">
        <v>138</v>
      </c>
      <c r="C1588" s="17">
        <f t="shared" si="96"/>
        <v>3</v>
      </c>
      <c r="D1588" s="14" t="s">
        <v>12</v>
      </c>
      <c r="E1588" s="14">
        <f t="shared" si="97"/>
        <v>5</v>
      </c>
      <c r="F1588" s="14" t="s">
        <v>15</v>
      </c>
      <c r="G1588" s="14">
        <f t="shared" si="98"/>
        <v>2</v>
      </c>
      <c r="H1588" s="14" t="s">
        <v>17</v>
      </c>
      <c r="I1588" s="14" t="s">
        <v>143</v>
      </c>
      <c r="J1588" s="14">
        <f t="shared" si="99"/>
        <v>3</v>
      </c>
      <c r="K1588" s="9">
        <v>112.69999999999999</v>
      </c>
      <c r="L1588" s="9">
        <v>3</v>
      </c>
      <c r="M1588" s="9">
        <v>5</v>
      </c>
      <c r="N1588" s="9">
        <v>2</v>
      </c>
      <c r="O1588" s="9">
        <v>3</v>
      </c>
    </row>
    <row r="1589" spans="1:15" x14ac:dyDescent="0.3">
      <c r="A1589" s="13">
        <v>108.73541666666667</v>
      </c>
      <c r="B1589" s="17" t="s">
        <v>138</v>
      </c>
      <c r="C1589" s="17">
        <f t="shared" si="96"/>
        <v>3</v>
      </c>
      <c r="D1589" s="14" t="s">
        <v>12</v>
      </c>
      <c r="E1589" s="14">
        <f t="shared" si="97"/>
        <v>5</v>
      </c>
      <c r="F1589" s="14" t="s">
        <v>15</v>
      </c>
      <c r="G1589" s="14">
        <f t="shared" si="98"/>
        <v>2</v>
      </c>
      <c r="H1589" s="14" t="s">
        <v>17</v>
      </c>
      <c r="I1589" s="14" t="s">
        <v>143</v>
      </c>
      <c r="J1589" s="14">
        <f t="shared" si="99"/>
        <v>3</v>
      </c>
      <c r="K1589" s="9">
        <v>108.73541666666667</v>
      </c>
      <c r="L1589" s="9">
        <v>3</v>
      </c>
      <c r="M1589" s="9">
        <v>5</v>
      </c>
      <c r="N1589" s="9">
        <v>2</v>
      </c>
      <c r="O1589" s="9">
        <v>3</v>
      </c>
    </row>
    <row r="1590" spans="1:15" x14ac:dyDescent="0.3">
      <c r="A1590" s="13">
        <v>110.74000000000001</v>
      </c>
      <c r="B1590" s="17" t="s">
        <v>138</v>
      </c>
      <c r="C1590" s="17">
        <f t="shared" si="96"/>
        <v>3</v>
      </c>
      <c r="D1590" s="14" t="s">
        <v>12</v>
      </c>
      <c r="E1590" s="14">
        <f t="shared" si="97"/>
        <v>5</v>
      </c>
      <c r="F1590" s="14" t="s">
        <v>15</v>
      </c>
      <c r="G1590" s="14">
        <f t="shared" si="98"/>
        <v>2</v>
      </c>
      <c r="H1590" s="14" t="s">
        <v>17</v>
      </c>
      <c r="I1590" s="14" t="s">
        <v>143</v>
      </c>
      <c r="J1590" s="14">
        <f t="shared" si="99"/>
        <v>3</v>
      </c>
      <c r="K1590" s="9">
        <v>110.74000000000001</v>
      </c>
      <c r="L1590" s="9">
        <v>3</v>
      </c>
      <c r="M1590" s="9">
        <v>5</v>
      </c>
      <c r="N1590" s="9">
        <v>2</v>
      </c>
      <c r="O1590" s="9">
        <v>3</v>
      </c>
    </row>
    <row r="1591" spans="1:15" x14ac:dyDescent="0.3">
      <c r="A1591" s="13">
        <v>124.46000000000001</v>
      </c>
      <c r="B1591" s="17" t="s">
        <v>138</v>
      </c>
      <c r="C1591" s="17">
        <f t="shared" si="96"/>
        <v>3</v>
      </c>
      <c r="D1591" s="14" t="s">
        <v>12</v>
      </c>
      <c r="E1591" s="14">
        <f t="shared" si="97"/>
        <v>5</v>
      </c>
      <c r="F1591" s="14" t="s">
        <v>15</v>
      </c>
      <c r="G1591" s="14">
        <f t="shared" si="98"/>
        <v>2</v>
      </c>
      <c r="H1591" s="14" t="s">
        <v>18</v>
      </c>
      <c r="I1591" s="14" t="s">
        <v>143</v>
      </c>
      <c r="J1591" s="14">
        <f t="shared" si="99"/>
        <v>3</v>
      </c>
      <c r="K1591" s="9">
        <v>124.46000000000001</v>
      </c>
      <c r="L1591" s="9">
        <v>3</v>
      </c>
      <c r="M1591" s="9">
        <v>5</v>
      </c>
      <c r="N1591" s="9">
        <v>2</v>
      </c>
      <c r="O1591" s="9">
        <v>3</v>
      </c>
    </row>
    <row r="1592" spans="1:15" x14ac:dyDescent="0.3">
      <c r="A1592" s="13">
        <v>106.60125000000001</v>
      </c>
      <c r="B1592" s="17" t="s">
        <v>138</v>
      </c>
      <c r="C1592" s="17">
        <f t="shared" si="96"/>
        <v>3</v>
      </c>
      <c r="D1592" s="14" t="s">
        <v>12</v>
      </c>
      <c r="E1592" s="14">
        <f t="shared" si="97"/>
        <v>5</v>
      </c>
      <c r="F1592" s="14" t="s">
        <v>15</v>
      </c>
      <c r="G1592" s="14">
        <f t="shared" si="98"/>
        <v>2</v>
      </c>
      <c r="H1592" s="14" t="s">
        <v>17</v>
      </c>
      <c r="I1592" s="14" t="s">
        <v>143</v>
      </c>
      <c r="J1592" s="14">
        <f t="shared" si="99"/>
        <v>3</v>
      </c>
      <c r="K1592" s="9">
        <v>106.60125000000001</v>
      </c>
      <c r="L1592" s="9">
        <v>3</v>
      </c>
      <c r="M1592" s="9">
        <v>5</v>
      </c>
      <c r="N1592" s="9">
        <v>2</v>
      </c>
      <c r="O1592" s="9">
        <v>3</v>
      </c>
    </row>
    <row r="1593" spans="1:15" x14ac:dyDescent="0.3">
      <c r="A1593" s="13">
        <v>121.52000000000001</v>
      </c>
      <c r="B1593" s="17" t="s">
        <v>138</v>
      </c>
      <c r="C1593" s="17">
        <f t="shared" si="96"/>
        <v>3</v>
      </c>
      <c r="D1593" s="14" t="s">
        <v>12</v>
      </c>
      <c r="E1593" s="14">
        <f t="shared" si="97"/>
        <v>5</v>
      </c>
      <c r="F1593" s="14" t="s">
        <v>15</v>
      </c>
      <c r="G1593" s="14">
        <f t="shared" si="98"/>
        <v>2</v>
      </c>
      <c r="H1593" s="14" t="s">
        <v>18</v>
      </c>
      <c r="I1593" s="14" t="s">
        <v>143</v>
      </c>
      <c r="J1593" s="14">
        <f t="shared" si="99"/>
        <v>3</v>
      </c>
      <c r="K1593" s="9">
        <v>121.52000000000001</v>
      </c>
      <c r="L1593" s="9">
        <v>3</v>
      </c>
      <c r="M1593" s="9">
        <v>5</v>
      </c>
      <c r="N1593" s="9">
        <v>2</v>
      </c>
      <c r="O1593" s="9">
        <v>3</v>
      </c>
    </row>
    <row r="1594" spans="1:15" x14ac:dyDescent="0.3">
      <c r="A1594" s="13">
        <v>123.48</v>
      </c>
      <c r="B1594" s="17" t="s">
        <v>138</v>
      </c>
      <c r="C1594" s="17">
        <f t="shared" si="96"/>
        <v>3</v>
      </c>
      <c r="D1594" s="14" t="s">
        <v>12</v>
      </c>
      <c r="E1594" s="14">
        <f t="shared" si="97"/>
        <v>5</v>
      </c>
      <c r="F1594" s="14" t="s">
        <v>15</v>
      </c>
      <c r="G1594" s="14">
        <f t="shared" si="98"/>
        <v>2</v>
      </c>
      <c r="H1594" s="14" t="s">
        <v>18</v>
      </c>
      <c r="I1594" s="14" t="s">
        <v>143</v>
      </c>
      <c r="J1594" s="14">
        <f t="shared" si="99"/>
        <v>3</v>
      </c>
      <c r="K1594" s="9">
        <v>123.48</v>
      </c>
      <c r="L1594" s="9">
        <v>3</v>
      </c>
      <c r="M1594" s="9">
        <v>5</v>
      </c>
      <c r="N1594" s="9">
        <v>2</v>
      </c>
      <c r="O1594" s="9">
        <v>3</v>
      </c>
    </row>
    <row r="1595" spans="1:15" x14ac:dyDescent="0.3">
      <c r="A1595" s="13">
        <v>103.95</v>
      </c>
      <c r="B1595" s="17" t="s">
        <v>138</v>
      </c>
      <c r="C1595" s="17">
        <f t="shared" si="96"/>
        <v>3</v>
      </c>
      <c r="D1595" s="14" t="s">
        <v>12</v>
      </c>
      <c r="E1595" s="14">
        <f t="shared" si="97"/>
        <v>5</v>
      </c>
      <c r="F1595" s="14" t="s">
        <v>15</v>
      </c>
      <c r="G1595" s="14">
        <f t="shared" si="98"/>
        <v>2</v>
      </c>
      <c r="H1595" s="14" t="s">
        <v>17</v>
      </c>
      <c r="I1595" s="14" t="s">
        <v>143</v>
      </c>
      <c r="J1595" s="14">
        <f t="shared" si="99"/>
        <v>3</v>
      </c>
      <c r="K1595" s="9">
        <v>103.95</v>
      </c>
      <c r="L1595" s="9">
        <v>3</v>
      </c>
      <c r="M1595" s="9">
        <v>5</v>
      </c>
      <c r="N1595" s="9">
        <v>2</v>
      </c>
      <c r="O1595" s="9">
        <v>3</v>
      </c>
    </row>
    <row r="1596" spans="1:15" x14ac:dyDescent="0.3">
      <c r="A1596" s="13">
        <v>80.36</v>
      </c>
      <c r="B1596" s="17" t="s">
        <v>138</v>
      </c>
      <c r="C1596" s="17">
        <f t="shared" si="96"/>
        <v>3</v>
      </c>
      <c r="D1596" s="14" t="s">
        <v>13</v>
      </c>
      <c r="E1596" s="14">
        <f t="shared" si="97"/>
        <v>7</v>
      </c>
      <c r="F1596" s="14" t="s">
        <v>15</v>
      </c>
      <c r="G1596" s="14">
        <f t="shared" si="98"/>
        <v>2</v>
      </c>
      <c r="H1596" s="14" t="s">
        <v>119</v>
      </c>
      <c r="I1596" s="14" t="s">
        <v>143</v>
      </c>
      <c r="J1596" s="14">
        <f t="shared" si="99"/>
        <v>3</v>
      </c>
      <c r="K1596" s="9">
        <v>80.36</v>
      </c>
      <c r="L1596" s="9">
        <v>3</v>
      </c>
      <c r="M1596" s="9">
        <v>7</v>
      </c>
      <c r="N1596" s="9">
        <v>2</v>
      </c>
      <c r="O1596" s="9">
        <v>3</v>
      </c>
    </row>
    <row r="1597" spans="1:15" x14ac:dyDescent="0.3">
      <c r="A1597" s="13">
        <v>78.400000000000006</v>
      </c>
      <c r="B1597" s="17" t="s">
        <v>138</v>
      </c>
      <c r="C1597" s="17">
        <f t="shared" si="96"/>
        <v>3</v>
      </c>
      <c r="D1597" s="14" t="s">
        <v>13</v>
      </c>
      <c r="E1597" s="14">
        <f t="shared" si="97"/>
        <v>7</v>
      </c>
      <c r="F1597" s="14" t="s">
        <v>15</v>
      </c>
      <c r="G1597" s="14">
        <f t="shared" si="98"/>
        <v>2</v>
      </c>
      <c r="H1597" s="14" t="s">
        <v>119</v>
      </c>
      <c r="I1597" s="14" t="s">
        <v>143</v>
      </c>
      <c r="J1597" s="14">
        <f t="shared" si="99"/>
        <v>3</v>
      </c>
      <c r="K1597" s="9">
        <v>78.400000000000006</v>
      </c>
      <c r="L1597" s="9">
        <v>3</v>
      </c>
      <c r="M1597" s="9">
        <v>7</v>
      </c>
      <c r="N1597" s="9">
        <v>2</v>
      </c>
      <c r="O1597" s="9">
        <v>3</v>
      </c>
    </row>
    <row r="1598" spans="1:15" x14ac:dyDescent="0.3">
      <c r="A1598" s="13">
        <v>108.41083333333333</v>
      </c>
      <c r="B1598" s="17" t="s">
        <v>138</v>
      </c>
      <c r="C1598" s="17">
        <f t="shared" si="96"/>
        <v>3</v>
      </c>
      <c r="D1598" s="14" t="s">
        <v>13</v>
      </c>
      <c r="E1598" s="14">
        <f t="shared" si="97"/>
        <v>7</v>
      </c>
      <c r="F1598" s="14" t="s">
        <v>15</v>
      </c>
      <c r="G1598" s="14">
        <f t="shared" si="98"/>
        <v>2</v>
      </c>
      <c r="H1598" s="14" t="s">
        <v>119</v>
      </c>
      <c r="I1598" s="14" t="s">
        <v>143</v>
      </c>
      <c r="J1598" s="14">
        <f t="shared" si="99"/>
        <v>3</v>
      </c>
      <c r="K1598" s="9">
        <v>108.41083333333333</v>
      </c>
      <c r="L1598" s="9">
        <v>3</v>
      </c>
      <c r="M1598" s="9">
        <v>7</v>
      </c>
      <c r="N1598" s="9">
        <v>2</v>
      </c>
      <c r="O1598" s="9">
        <v>3</v>
      </c>
    </row>
    <row r="1599" spans="1:15" x14ac:dyDescent="0.3">
      <c r="A1599" s="13">
        <v>78.400000000000006</v>
      </c>
      <c r="B1599" s="17" t="s">
        <v>138</v>
      </c>
      <c r="C1599" s="17">
        <f t="shared" si="96"/>
        <v>3</v>
      </c>
      <c r="D1599" s="14" t="s">
        <v>13</v>
      </c>
      <c r="E1599" s="14">
        <f t="shared" si="97"/>
        <v>7</v>
      </c>
      <c r="F1599" s="14" t="s">
        <v>15</v>
      </c>
      <c r="G1599" s="14">
        <f t="shared" si="98"/>
        <v>2</v>
      </c>
      <c r="H1599" s="14" t="s">
        <v>119</v>
      </c>
      <c r="I1599" s="14" t="s">
        <v>143</v>
      </c>
      <c r="J1599" s="14">
        <f t="shared" si="99"/>
        <v>3</v>
      </c>
      <c r="K1599" s="9">
        <v>78.400000000000006</v>
      </c>
      <c r="L1599" s="9">
        <v>3</v>
      </c>
      <c r="M1599" s="9">
        <v>7</v>
      </c>
      <c r="N1599" s="9">
        <v>2</v>
      </c>
      <c r="O1599" s="9">
        <v>3</v>
      </c>
    </row>
    <row r="1600" spans="1:15" x14ac:dyDescent="0.3">
      <c r="A1600" s="13">
        <v>110.03375000000001</v>
      </c>
      <c r="B1600" s="17" t="s">
        <v>138</v>
      </c>
      <c r="C1600" s="17">
        <f t="shared" si="96"/>
        <v>3</v>
      </c>
      <c r="D1600" s="14" t="s">
        <v>13</v>
      </c>
      <c r="E1600" s="14">
        <f t="shared" si="97"/>
        <v>7</v>
      </c>
      <c r="F1600" s="14" t="s">
        <v>15</v>
      </c>
      <c r="G1600" s="14">
        <f t="shared" si="98"/>
        <v>2</v>
      </c>
      <c r="H1600" s="14" t="s">
        <v>119</v>
      </c>
      <c r="I1600" s="14" t="s">
        <v>143</v>
      </c>
      <c r="J1600" s="14">
        <f t="shared" si="99"/>
        <v>3</v>
      </c>
      <c r="K1600" s="9">
        <v>110.03375000000001</v>
      </c>
      <c r="L1600" s="9">
        <v>3</v>
      </c>
      <c r="M1600" s="9">
        <v>7</v>
      </c>
      <c r="N1600" s="9">
        <v>2</v>
      </c>
      <c r="O1600" s="9">
        <v>3</v>
      </c>
    </row>
    <row r="1601" spans="1:15" x14ac:dyDescent="0.3">
      <c r="A1601" s="13">
        <v>110.03375000000001</v>
      </c>
      <c r="B1601" s="17" t="s">
        <v>138</v>
      </c>
      <c r="C1601" s="17">
        <f t="shared" si="96"/>
        <v>3</v>
      </c>
      <c r="D1601" s="14" t="s">
        <v>13</v>
      </c>
      <c r="E1601" s="14">
        <f t="shared" si="97"/>
        <v>7</v>
      </c>
      <c r="F1601" s="14" t="s">
        <v>15</v>
      </c>
      <c r="G1601" s="14">
        <f t="shared" si="98"/>
        <v>2</v>
      </c>
      <c r="H1601" s="14" t="s">
        <v>119</v>
      </c>
      <c r="I1601" s="14" t="s">
        <v>143</v>
      </c>
      <c r="J1601" s="14">
        <f t="shared" si="99"/>
        <v>3</v>
      </c>
      <c r="K1601" s="9">
        <v>110.03375000000001</v>
      </c>
      <c r="L1601" s="9">
        <v>3</v>
      </c>
      <c r="M1601" s="9">
        <v>7</v>
      </c>
      <c r="N1601" s="9">
        <v>2</v>
      </c>
      <c r="O1601" s="9">
        <v>3</v>
      </c>
    </row>
    <row r="1602" spans="1:15" x14ac:dyDescent="0.3">
      <c r="A1602" s="13">
        <v>116.55000000000001</v>
      </c>
      <c r="B1602" s="17" t="s">
        <v>138</v>
      </c>
      <c r="C1602" s="17">
        <f t="shared" si="96"/>
        <v>3</v>
      </c>
      <c r="D1602" s="14" t="s">
        <v>13</v>
      </c>
      <c r="E1602" s="14">
        <f t="shared" si="97"/>
        <v>7</v>
      </c>
      <c r="F1602" s="14" t="s">
        <v>15</v>
      </c>
      <c r="G1602" s="14">
        <f t="shared" si="98"/>
        <v>2</v>
      </c>
      <c r="H1602" s="14" t="s">
        <v>119</v>
      </c>
      <c r="I1602" s="14" t="s">
        <v>143</v>
      </c>
      <c r="J1602" s="14">
        <f t="shared" si="99"/>
        <v>3</v>
      </c>
      <c r="K1602" s="9">
        <v>116.55000000000001</v>
      </c>
      <c r="L1602" s="9">
        <v>3</v>
      </c>
      <c r="M1602" s="9">
        <v>7</v>
      </c>
      <c r="N1602" s="9">
        <v>2</v>
      </c>
      <c r="O1602" s="9">
        <v>3</v>
      </c>
    </row>
    <row r="1603" spans="1:15" x14ac:dyDescent="0.3">
      <c r="A1603" s="13">
        <v>109.06</v>
      </c>
      <c r="B1603" s="17" t="s">
        <v>138</v>
      </c>
      <c r="C1603" s="17">
        <f t="shared" ref="C1603:C1666" si="100">IF(B1603="Morning",1,IF(B1603="Afternoon",2,IF(B1603="Evening",3,IF(B1603="late Evening",4,IF(B1603="Break",5)))))</f>
        <v>3</v>
      </c>
      <c r="D1603" s="14" t="s">
        <v>13</v>
      </c>
      <c r="E1603" s="14">
        <f t="shared" ref="E1603:E1666" si="101">IF(D1603="Greetings",1,IF(D1603="Break",2,IF(D1603="Closing",3,IF(D1603="demonstration",4,IF(D1603="Hands on",5,IF(D1603="Introduction",6,IF(D1603="Lecture",7,IF(D1603="No Activity",8,IF(D1603="Peer Learning",9)))))))))</f>
        <v>7</v>
      </c>
      <c r="F1603" s="14" t="s">
        <v>15</v>
      </c>
      <c r="G1603" s="14">
        <f t="shared" ref="G1603:G1666" si="102">IF(F1603="On Campus",1,IF(F1603="Off Campus",2))</f>
        <v>2</v>
      </c>
      <c r="H1603" s="14" t="s">
        <v>119</v>
      </c>
      <c r="I1603" s="14" t="s">
        <v>143</v>
      </c>
      <c r="J1603" s="14">
        <f t="shared" ref="J1603:J1666" si="103">IF(I1603="Tools_Digital Drawing",1,IF(I1603="Spatial Design",2,IF(I1603="Technical Contexts",3)))</f>
        <v>3</v>
      </c>
      <c r="K1603" s="9">
        <v>109.06</v>
      </c>
      <c r="L1603" s="9">
        <v>3</v>
      </c>
      <c r="M1603" s="9">
        <v>7</v>
      </c>
      <c r="N1603" s="9">
        <v>2</v>
      </c>
      <c r="O1603" s="9">
        <v>3</v>
      </c>
    </row>
    <row r="1604" spans="1:15" x14ac:dyDescent="0.3">
      <c r="A1604" s="13">
        <v>156.80000000000001</v>
      </c>
      <c r="B1604" s="17" t="s">
        <v>138</v>
      </c>
      <c r="C1604" s="17">
        <f t="shared" si="100"/>
        <v>3</v>
      </c>
      <c r="D1604" s="14" t="s">
        <v>13</v>
      </c>
      <c r="E1604" s="14">
        <f t="shared" si="101"/>
        <v>7</v>
      </c>
      <c r="F1604" s="14" t="s">
        <v>15</v>
      </c>
      <c r="G1604" s="14">
        <f t="shared" si="102"/>
        <v>2</v>
      </c>
      <c r="H1604" s="14" t="s">
        <v>18</v>
      </c>
      <c r="I1604" s="14" t="s">
        <v>143</v>
      </c>
      <c r="J1604" s="14">
        <f t="shared" si="103"/>
        <v>3</v>
      </c>
      <c r="K1604" s="9">
        <v>156.80000000000001</v>
      </c>
      <c r="L1604" s="9">
        <v>3</v>
      </c>
      <c r="M1604" s="9">
        <v>7</v>
      </c>
      <c r="N1604" s="9">
        <v>2</v>
      </c>
      <c r="O1604" s="9">
        <v>3</v>
      </c>
    </row>
    <row r="1605" spans="1:15" x14ac:dyDescent="0.3">
      <c r="A1605" s="13">
        <v>112.66500000000001</v>
      </c>
      <c r="B1605" s="17" t="s">
        <v>138</v>
      </c>
      <c r="C1605" s="17">
        <f t="shared" si="100"/>
        <v>3</v>
      </c>
      <c r="D1605" s="14" t="s">
        <v>13</v>
      </c>
      <c r="E1605" s="14">
        <f t="shared" si="101"/>
        <v>7</v>
      </c>
      <c r="F1605" s="14" t="s">
        <v>15</v>
      </c>
      <c r="G1605" s="14">
        <f t="shared" si="102"/>
        <v>2</v>
      </c>
      <c r="H1605" s="14" t="s">
        <v>119</v>
      </c>
      <c r="I1605" s="14" t="s">
        <v>143</v>
      </c>
      <c r="J1605" s="14">
        <f t="shared" si="103"/>
        <v>3</v>
      </c>
      <c r="K1605" s="9">
        <v>112.66500000000001</v>
      </c>
      <c r="L1605" s="9">
        <v>3</v>
      </c>
      <c r="M1605" s="9">
        <v>7</v>
      </c>
      <c r="N1605" s="9">
        <v>2</v>
      </c>
      <c r="O1605" s="9">
        <v>3</v>
      </c>
    </row>
    <row r="1606" spans="1:15" x14ac:dyDescent="0.3">
      <c r="A1606" s="13">
        <v>107.80875</v>
      </c>
      <c r="B1606" s="17" t="s">
        <v>138</v>
      </c>
      <c r="C1606" s="17">
        <f t="shared" si="100"/>
        <v>3</v>
      </c>
      <c r="D1606" s="14" t="s">
        <v>13</v>
      </c>
      <c r="E1606" s="14">
        <f t="shared" si="101"/>
        <v>7</v>
      </c>
      <c r="F1606" s="14" t="s">
        <v>15</v>
      </c>
      <c r="G1606" s="14">
        <f t="shared" si="102"/>
        <v>2</v>
      </c>
      <c r="H1606" s="14" t="s">
        <v>119</v>
      </c>
      <c r="I1606" s="14" t="s">
        <v>143</v>
      </c>
      <c r="J1606" s="14">
        <f t="shared" si="103"/>
        <v>3</v>
      </c>
      <c r="K1606" s="9">
        <v>107.80875</v>
      </c>
      <c r="L1606" s="9">
        <v>3</v>
      </c>
      <c r="M1606" s="9">
        <v>7</v>
      </c>
      <c r="N1606" s="9">
        <v>2</v>
      </c>
      <c r="O1606" s="9">
        <v>3</v>
      </c>
    </row>
    <row r="1607" spans="1:15" x14ac:dyDescent="0.3">
      <c r="A1607" s="13">
        <v>103.2175</v>
      </c>
      <c r="B1607" s="17" t="s">
        <v>138</v>
      </c>
      <c r="C1607" s="17">
        <f t="shared" si="100"/>
        <v>3</v>
      </c>
      <c r="D1607" s="14" t="s">
        <v>13</v>
      </c>
      <c r="E1607" s="14">
        <f t="shared" si="101"/>
        <v>7</v>
      </c>
      <c r="F1607" s="14" t="s">
        <v>15</v>
      </c>
      <c r="G1607" s="14">
        <f t="shared" si="102"/>
        <v>2</v>
      </c>
      <c r="H1607" s="14" t="s">
        <v>119</v>
      </c>
      <c r="I1607" s="14" t="s">
        <v>143</v>
      </c>
      <c r="J1607" s="14">
        <f t="shared" si="103"/>
        <v>3</v>
      </c>
      <c r="K1607" s="9">
        <v>103.2175</v>
      </c>
      <c r="L1607" s="9">
        <v>3</v>
      </c>
      <c r="M1607" s="9">
        <v>7</v>
      </c>
      <c r="N1607" s="9">
        <v>2</v>
      </c>
      <c r="O1607" s="9">
        <v>3</v>
      </c>
    </row>
    <row r="1608" spans="1:15" x14ac:dyDescent="0.3">
      <c r="A1608" s="13">
        <v>110.72250000000001</v>
      </c>
      <c r="B1608" s="17" t="s">
        <v>138</v>
      </c>
      <c r="C1608" s="17">
        <f t="shared" si="100"/>
        <v>3</v>
      </c>
      <c r="D1608" s="14" t="s">
        <v>13</v>
      </c>
      <c r="E1608" s="14">
        <f t="shared" si="101"/>
        <v>7</v>
      </c>
      <c r="F1608" s="14" t="s">
        <v>15</v>
      </c>
      <c r="G1608" s="14">
        <f t="shared" si="102"/>
        <v>2</v>
      </c>
      <c r="H1608" s="14" t="s">
        <v>119</v>
      </c>
      <c r="I1608" s="14" t="s">
        <v>143</v>
      </c>
      <c r="J1608" s="14">
        <f t="shared" si="103"/>
        <v>3</v>
      </c>
      <c r="K1608" s="9">
        <v>110.72250000000001</v>
      </c>
      <c r="L1608" s="9">
        <v>3</v>
      </c>
      <c r="M1608" s="9">
        <v>7</v>
      </c>
      <c r="N1608" s="9">
        <v>2</v>
      </c>
      <c r="O1608" s="9">
        <v>3</v>
      </c>
    </row>
    <row r="1609" spans="1:15" x14ac:dyDescent="0.3">
      <c r="A1609" s="13">
        <v>77.42</v>
      </c>
      <c r="B1609" s="17" t="s">
        <v>138</v>
      </c>
      <c r="C1609" s="17">
        <f t="shared" si="100"/>
        <v>3</v>
      </c>
      <c r="D1609" s="14" t="s">
        <v>13</v>
      </c>
      <c r="E1609" s="14">
        <f t="shared" si="101"/>
        <v>7</v>
      </c>
      <c r="F1609" s="14" t="s">
        <v>15</v>
      </c>
      <c r="G1609" s="14">
        <f t="shared" si="102"/>
        <v>2</v>
      </c>
      <c r="H1609" s="14" t="s">
        <v>119</v>
      </c>
      <c r="I1609" s="14" t="s">
        <v>143</v>
      </c>
      <c r="J1609" s="14">
        <f t="shared" si="103"/>
        <v>3</v>
      </c>
      <c r="K1609" s="9">
        <v>77.42</v>
      </c>
      <c r="L1609" s="9">
        <v>3</v>
      </c>
      <c r="M1609" s="9">
        <v>7</v>
      </c>
      <c r="N1609" s="9">
        <v>2</v>
      </c>
      <c r="O1609" s="9">
        <v>3</v>
      </c>
    </row>
    <row r="1610" spans="1:15" x14ac:dyDescent="0.3">
      <c r="A1610" s="13">
        <v>103.86666666666666</v>
      </c>
      <c r="B1610" s="17" t="s">
        <v>138</v>
      </c>
      <c r="C1610" s="17">
        <f t="shared" si="100"/>
        <v>3</v>
      </c>
      <c r="D1610" s="14" t="s">
        <v>13</v>
      </c>
      <c r="E1610" s="14">
        <f t="shared" si="101"/>
        <v>7</v>
      </c>
      <c r="F1610" s="14" t="s">
        <v>15</v>
      </c>
      <c r="G1610" s="14">
        <f t="shared" si="102"/>
        <v>2</v>
      </c>
      <c r="H1610" s="14" t="s">
        <v>119</v>
      </c>
      <c r="I1610" s="14" t="s">
        <v>143</v>
      </c>
      <c r="J1610" s="14">
        <f t="shared" si="103"/>
        <v>3</v>
      </c>
      <c r="K1610" s="9">
        <v>103.86666666666666</v>
      </c>
      <c r="L1610" s="9">
        <v>3</v>
      </c>
      <c r="M1610" s="9">
        <v>7</v>
      </c>
      <c r="N1610" s="9">
        <v>2</v>
      </c>
      <c r="O1610" s="9">
        <v>3</v>
      </c>
    </row>
    <row r="1611" spans="1:15" x14ac:dyDescent="0.3">
      <c r="A1611" s="13">
        <v>106.13875</v>
      </c>
      <c r="B1611" s="17" t="s">
        <v>138</v>
      </c>
      <c r="C1611" s="17">
        <f t="shared" si="100"/>
        <v>3</v>
      </c>
      <c r="D1611" s="14" t="s">
        <v>13</v>
      </c>
      <c r="E1611" s="14">
        <f t="shared" si="101"/>
        <v>7</v>
      </c>
      <c r="F1611" s="14" t="s">
        <v>15</v>
      </c>
      <c r="G1611" s="14">
        <f t="shared" si="102"/>
        <v>2</v>
      </c>
      <c r="H1611" s="14" t="s">
        <v>119</v>
      </c>
      <c r="I1611" s="14" t="s">
        <v>143</v>
      </c>
      <c r="J1611" s="14">
        <f t="shared" si="103"/>
        <v>3</v>
      </c>
      <c r="K1611" s="9">
        <v>106.13875</v>
      </c>
      <c r="L1611" s="9">
        <v>3</v>
      </c>
      <c r="M1611" s="9">
        <v>7</v>
      </c>
      <c r="N1611" s="9">
        <v>2</v>
      </c>
      <c r="O1611" s="9">
        <v>3</v>
      </c>
    </row>
    <row r="1612" spans="1:15" x14ac:dyDescent="0.3">
      <c r="A1612" s="13">
        <v>98.866875000000007</v>
      </c>
      <c r="B1612" s="17" t="s">
        <v>138</v>
      </c>
      <c r="C1612" s="17">
        <f t="shared" si="100"/>
        <v>3</v>
      </c>
      <c r="D1612" s="14" t="s">
        <v>13</v>
      </c>
      <c r="E1612" s="14">
        <f t="shared" si="101"/>
        <v>7</v>
      </c>
      <c r="F1612" s="14" t="s">
        <v>15</v>
      </c>
      <c r="G1612" s="14">
        <f t="shared" si="102"/>
        <v>2</v>
      </c>
      <c r="H1612" s="14" t="s">
        <v>119</v>
      </c>
      <c r="I1612" s="14" t="s">
        <v>143</v>
      </c>
      <c r="J1612" s="14">
        <f t="shared" si="103"/>
        <v>3</v>
      </c>
      <c r="K1612" s="9">
        <v>98.866875000000007</v>
      </c>
      <c r="L1612" s="9">
        <v>3</v>
      </c>
      <c r="M1612" s="9">
        <v>7</v>
      </c>
      <c r="N1612" s="9">
        <v>2</v>
      </c>
      <c r="O1612" s="9">
        <v>3</v>
      </c>
    </row>
    <row r="1613" spans="1:15" x14ac:dyDescent="0.3">
      <c r="A1613" s="13">
        <v>108.41083333333333</v>
      </c>
      <c r="B1613" s="17" t="s">
        <v>138</v>
      </c>
      <c r="C1613" s="17">
        <f t="shared" si="100"/>
        <v>3</v>
      </c>
      <c r="D1613" s="14" t="s">
        <v>13</v>
      </c>
      <c r="E1613" s="14">
        <f t="shared" si="101"/>
        <v>7</v>
      </c>
      <c r="F1613" s="14" t="s">
        <v>15</v>
      </c>
      <c r="G1613" s="14">
        <f t="shared" si="102"/>
        <v>2</v>
      </c>
      <c r="H1613" s="14" t="s">
        <v>119</v>
      </c>
      <c r="I1613" s="14" t="s">
        <v>143</v>
      </c>
      <c r="J1613" s="14">
        <f t="shared" si="103"/>
        <v>3</v>
      </c>
      <c r="K1613" s="9">
        <v>108.41083333333333</v>
      </c>
      <c r="L1613" s="9">
        <v>3</v>
      </c>
      <c r="M1613" s="9">
        <v>7</v>
      </c>
      <c r="N1613" s="9">
        <v>2</v>
      </c>
      <c r="O1613" s="9">
        <v>3</v>
      </c>
    </row>
    <row r="1614" spans="1:15" x14ac:dyDescent="0.3">
      <c r="A1614" s="13">
        <v>109.75125000000001</v>
      </c>
      <c r="B1614" s="17" t="s">
        <v>138</v>
      </c>
      <c r="C1614" s="17">
        <f t="shared" si="100"/>
        <v>3</v>
      </c>
      <c r="D1614" s="14" t="s">
        <v>13</v>
      </c>
      <c r="E1614" s="14">
        <f t="shared" si="101"/>
        <v>7</v>
      </c>
      <c r="F1614" s="14" t="s">
        <v>15</v>
      </c>
      <c r="G1614" s="14">
        <f t="shared" si="102"/>
        <v>2</v>
      </c>
      <c r="H1614" s="14" t="s">
        <v>119</v>
      </c>
      <c r="I1614" s="14" t="s">
        <v>143</v>
      </c>
      <c r="J1614" s="14">
        <f t="shared" si="103"/>
        <v>3</v>
      </c>
      <c r="K1614" s="9">
        <v>109.75125000000001</v>
      </c>
      <c r="L1614" s="9">
        <v>3</v>
      </c>
      <c r="M1614" s="9">
        <v>7</v>
      </c>
      <c r="N1614" s="9">
        <v>2</v>
      </c>
      <c r="O1614" s="9">
        <v>3</v>
      </c>
    </row>
    <row r="1615" spans="1:15" x14ac:dyDescent="0.3">
      <c r="A1615" s="13">
        <v>115.57875</v>
      </c>
      <c r="B1615" s="17" t="s">
        <v>138</v>
      </c>
      <c r="C1615" s="17">
        <f t="shared" si="100"/>
        <v>3</v>
      </c>
      <c r="D1615" s="14" t="s">
        <v>13</v>
      </c>
      <c r="E1615" s="14">
        <f t="shared" si="101"/>
        <v>7</v>
      </c>
      <c r="F1615" s="14" t="s">
        <v>15</v>
      </c>
      <c r="G1615" s="14">
        <f t="shared" si="102"/>
        <v>2</v>
      </c>
      <c r="H1615" s="14" t="s">
        <v>119</v>
      </c>
      <c r="I1615" s="14" t="s">
        <v>143</v>
      </c>
      <c r="J1615" s="14">
        <f t="shared" si="103"/>
        <v>3</v>
      </c>
      <c r="K1615" s="9">
        <v>115.57875</v>
      </c>
      <c r="L1615" s="9">
        <v>3</v>
      </c>
      <c r="M1615" s="9">
        <v>7</v>
      </c>
      <c r="N1615" s="9">
        <v>2</v>
      </c>
      <c r="O1615" s="9">
        <v>3</v>
      </c>
    </row>
    <row r="1616" spans="1:15" x14ac:dyDescent="0.3">
      <c r="A1616" s="13">
        <v>105.81416666666667</v>
      </c>
      <c r="B1616" s="17" t="s">
        <v>138</v>
      </c>
      <c r="C1616" s="17">
        <f t="shared" si="100"/>
        <v>3</v>
      </c>
      <c r="D1616" s="14" t="s">
        <v>13</v>
      </c>
      <c r="E1616" s="14">
        <f t="shared" si="101"/>
        <v>7</v>
      </c>
      <c r="F1616" s="14" t="s">
        <v>15</v>
      </c>
      <c r="G1616" s="14">
        <f t="shared" si="102"/>
        <v>2</v>
      </c>
      <c r="H1616" s="14" t="s">
        <v>119</v>
      </c>
      <c r="I1616" s="14" t="s">
        <v>143</v>
      </c>
      <c r="J1616" s="14">
        <f t="shared" si="103"/>
        <v>3</v>
      </c>
      <c r="K1616" s="9">
        <v>105.81416666666667</v>
      </c>
      <c r="L1616" s="9">
        <v>3</v>
      </c>
      <c r="M1616" s="9">
        <v>7</v>
      </c>
      <c r="N1616" s="9">
        <v>2</v>
      </c>
      <c r="O1616" s="9">
        <v>3</v>
      </c>
    </row>
    <row r="1617" spans="1:15" x14ac:dyDescent="0.3">
      <c r="A1617" s="13">
        <v>75.460000000000008</v>
      </c>
      <c r="B1617" s="17" t="s">
        <v>138</v>
      </c>
      <c r="C1617" s="17">
        <f t="shared" si="100"/>
        <v>3</v>
      </c>
      <c r="D1617" s="14" t="s">
        <v>13</v>
      </c>
      <c r="E1617" s="14">
        <f t="shared" si="101"/>
        <v>7</v>
      </c>
      <c r="F1617" s="14" t="s">
        <v>15</v>
      </c>
      <c r="G1617" s="14">
        <f t="shared" si="102"/>
        <v>2</v>
      </c>
      <c r="H1617" s="14" t="s">
        <v>119</v>
      </c>
      <c r="I1617" s="14" t="s">
        <v>143</v>
      </c>
      <c r="J1617" s="14">
        <f t="shared" si="103"/>
        <v>3</v>
      </c>
      <c r="K1617" s="9">
        <v>75.460000000000008</v>
      </c>
      <c r="L1617" s="9">
        <v>3</v>
      </c>
      <c r="M1617" s="9">
        <v>7</v>
      </c>
      <c r="N1617" s="9">
        <v>2</v>
      </c>
      <c r="O1617" s="9">
        <v>3</v>
      </c>
    </row>
    <row r="1618" spans="1:15" x14ac:dyDescent="0.3">
      <c r="A1618" s="13">
        <v>104.76</v>
      </c>
      <c r="B1618" s="17" t="s">
        <v>138</v>
      </c>
      <c r="C1618" s="17">
        <f t="shared" si="100"/>
        <v>3</v>
      </c>
      <c r="D1618" s="14" t="s">
        <v>13</v>
      </c>
      <c r="E1618" s="14">
        <f t="shared" si="101"/>
        <v>7</v>
      </c>
      <c r="F1618" s="14" t="s">
        <v>15</v>
      </c>
      <c r="G1618" s="14">
        <f t="shared" si="102"/>
        <v>2</v>
      </c>
      <c r="H1618" s="14" t="s">
        <v>119</v>
      </c>
      <c r="I1618" s="14" t="s">
        <v>143</v>
      </c>
      <c r="J1618" s="14">
        <f t="shared" si="103"/>
        <v>3</v>
      </c>
      <c r="K1618" s="9">
        <v>104.76</v>
      </c>
      <c r="L1618" s="9">
        <v>3</v>
      </c>
      <c r="M1618" s="9">
        <v>7</v>
      </c>
      <c r="N1618" s="9">
        <v>2</v>
      </c>
      <c r="O1618" s="9">
        <v>3</v>
      </c>
    </row>
    <row r="1619" spans="1:15" x14ac:dyDescent="0.3">
      <c r="A1619" s="13">
        <v>116.55000000000001</v>
      </c>
      <c r="B1619" s="17" t="s">
        <v>138</v>
      </c>
      <c r="C1619" s="17">
        <f t="shared" si="100"/>
        <v>3</v>
      </c>
      <c r="D1619" s="14" t="s">
        <v>13</v>
      </c>
      <c r="E1619" s="14">
        <f t="shared" si="101"/>
        <v>7</v>
      </c>
      <c r="F1619" s="14" t="s">
        <v>15</v>
      </c>
      <c r="G1619" s="14">
        <f t="shared" si="102"/>
        <v>2</v>
      </c>
      <c r="H1619" s="14" t="s">
        <v>119</v>
      </c>
      <c r="I1619" s="14" t="s">
        <v>143</v>
      </c>
      <c r="J1619" s="14">
        <f t="shared" si="103"/>
        <v>3</v>
      </c>
      <c r="K1619" s="9">
        <v>116.55000000000001</v>
      </c>
      <c r="L1619" s="9">
        <v>3</v>
      </c>
      <c r="M1619" s="9">
        <v>7</v>
      </c>
      <c r="N1619" s="9">
        <v>2</v>
      </c>
      <c r="O1619" s="9">
        <v>3</v>
      </c>
    </row>
    <row r="1620" spans="1:15" x14ac:dyDescent="0.3">
      <c r="A1620" s="13">
        <v>110.03375000000001</v>
      </c>
      <c r="B1620" s="17" t="s">
        <v>138</v>
      </c>
      <c r="C1620" s="17">
        <f t="shared" si="100"/>
        <v>3</v>
      </c>
      <c r="D1620" s="14" t="s">
        <v>13</v>
      </c>
      <c r="E1620" s="14">
        <f t="shared" si="101"/>
        <v>7</v>
      </c>
      <c r="F1620" s="14" t="s">
        <v>15</v>
      </c>
      <c r="G1620" s="14">
        <f t="shared" si="102"/>
        <v>2</v>
      </c>
      <c r="H1620" s="14" t="s">
        <v>119</v>
      </c>
      <c r="I1620" s="14" t="s">
        <v>143</v>
      </c>
      <c r="J1620" s="14">
        <f t="shared" si="103"/>
        <v>3</v>
      </c>
      <c r="K1620" s="9">
        <v>110.03375000000001</v>
      </c>
      <c r="L1620" s="9">
        <v>3</v>
      </c>
      <c r="M1620" s="9">
        <v>7</v>
      </c>
      <c r="N1620" s="9">
        <v>2</v>
      </c>
      <c r="O1620" s="9">
        <v>3</v>
      </c>
    </row>
    <row r="1621" spans="1:15" x14ac:dyDescent="0.3">
      <c r="A1621" s="13">
        <v>107.76166666666667</v>
      </c>
      <c r="B1621" s="17" t="s">
        <v>138</v>
      </c>
      <c r="C1621" s="17">
        <f t="shared" si="100"/>
        <v>3</v>
      </c>
      <c r="D1621" s="14" t="s">
        <v>13</v>
      </c>
      <c r="E1621" s="14">
        <f t="shared" si="101"/>
        <v>7</v>
      </c>
      <c r="F1621" s="14" t="s">
        <v>15</v>
      </c>
      <c r="G1621" s="14">
        <f t="shared" si="102"/>
        <v>2</v>
      </c>
      <c r="H1621" s="14" t="s">
        <v>119</v>
      </c>
      <c r="I1621" s="14" t="s">
        <v>143</v>
      </c>
      <c r="J1621" s="14">
        <f t="shared" si="103"/>
        <v>3</v>
      </c>
      <c r="K1621" s="9">
        <v>107.76166666666667</v>
      </c>
      <c r="L1621" s="9">
        <v>3</v>
      </c>
      <c r="M1621" s="9">
        <v>7</v>
      </c>
      <c r="N1621" s="9">
        <v>2</v>
      </c>
      <c r="O1621" s="9">
        <v>3</v>
      </c>
    </row>
    <row r="1622" spans="1:15" x14ac:dyDescent="0.3">
      <c r="A1622" s="13">
        <v>111.69374999999999</v>
      </c>
      <c r="B1622" s="17" t="s">
        <v>138</v>
      </c>
      <c r="C1622" s="17">
        <f t="shared" si="100"/>
        <v>3</v>
      </c>
      <c r="D1622" s="14" t="s">
        <v>13</v>
      </c>
      <c r="E1622" s="14">
        <f t="shared" si="101"/>
        <v>7</v>
      </c>
      <c r="F1622" s="14" t="s">
        <v>15</v>
      </c>
      <c r="G1622" s="14">
        <f t="shared" si="102"/>
        <v>2</v>
      </c>
      <c r="H1622" s="14" t="s">
        <v>119</v>
      </c>
      <c r="I1622" s="14" t="s">
        <v>143</v>
      </c>
      <c r="J1622" s="14">
        <f t="shared" si="103"/>
        <v>3</v>
      </c>
      <c r="K1622" s="9">
        <v>111.69374999999999</v>
      </c>
      <c r="L1622" s="9">
        <v>3</v>
      </c>
      <c r="M1622" s="9">
        <v>7</v>
      </c>
      <c r="N1622" s="9">
        <v>2</v>
      </c>
      <c r="O1622" s="9">
        <v>3</v>
      </c>
    </row>
    <row r="1623" spans="1:15" x14ac:dyDescent="0.3">
      <c r="A1623" s="13">
        <v>104.86</v>
      </c>
      <c r="B1623" s="17" t="s">
        <v>138</v>
      </c>
      <c r="C1623" s="17">
        <f t="shared" si="100"/>
        <v>3</v>
      </c>
      <c r="D1623" s="14" t="s">
        <v>13</v>
      </c>
      <c r="E1623" s="14">
        <f t="shared" si="101"/>
        <v>7</v>
      </c>
      <c r="F1623" s="14" t="s">
        <v>15</v>
      </c>
      <c r="G1623" s="14">
        <f t="shared" si="102"/>
        <v>2</v>
      </c>
      <c r="H1623" s="14" t="s">
        <v>119</v>
      </c>
      <c r="I1623" s="14" t="s">
        <v>143</v>
      </c>
      <c r="J1623" s="14">
        <f t="shared" si="103"/>
        <v>3</v>
      </c>
      <c r="K1623" s="9">
        <v>104.86</v>
      </c>
      <c r="L1623" s="9">
        <v>3</v>
      </c>
      <c r="M1623" s="9">
        <v>7</v>
      </c>
      <c r="N1623" s="9">
        <v>2</v>
      </c>
      <c r="O1623" s="9">
        <v>3</v>
      </c>
    </row>
    <row r="1624" spans="1:15" x14ac:dyDescent="0.3">
      <c r="A1624" s="13">
        <v>110.68291666666667</v>
      </c>
      <c r="B1624" s="17" t="s">
        <v>138</v>
      </c>
      <c r="C1624" s="17">
        <f t="shared" si="100"/>
        <v>3</v>
      </c>
      <c r="D1624" s="14" t="s">
        <v>13</v>
      </c>
      <c r="E1624" s="14">
        <f t="shared" si="101"/>
        <v>7</v>
      </c>
      <c r="F1624" s="14" t="s">
        <v>15</v>
      </c>
      <c r="G1624" s="14">
        <f t="shared" si="102"/>
        <v>2</v>
      </c>
      <c r="H1624" s="14" t="s">
        <v>119</v>
      </c>
      <c r="I1624" s="14" t="s">
        <v>143</v>
      </c>
      <c r="J1624" s="14">
        <f t="shared" si="103"/>
        <v>3</v>
      </c>
      <c r="K1624" s="9">
        <v>110.68291666666667</v>
      </c>
      <c r="L1624" s="9">
        <v>3</v>
      </c>
      <c r="M1624" s="9">
        <v>7</v>
      </c>
      <c r="N1624" s="9">
        <v>2</v>
      </c>
      <c r="O1624" s="9">
        <v>3</v>
      </c>
    </row>
    <row r="1625" spans="1:15" x14ac:dyDescent="0.3">
      <c r="A1625" s="13">
        <v>110.72250000000001</v>
      </c>
      <c r="B1625" s="17" t="s">
        <v>138</v>
      </c>
      <c r="C1625" s="17">
        <f t="shared" si="100"/>
        <v>3</v>
      </c>
      <c r="D1625" s="14" t="s">
        <v>13</v>
      </c>
      <c r="E1625" s="14">
        <f t="shared" si="101"/>
        <v>7</v>
      </c>
      <c r="F1625" s="14" t="s">
        <v>15</v>
      </c>
      <c r="G1625" s="14">
        <f t="shared" si="102"/>
        <v>2</v>
      </c>
      <c r="H1625" s="14" t="s">
        <v>119</v>
      </c>
      <c r="I1625" s="14" t="s">
        <v>143</v>
      </c>
      <c r="J1625" s="14">
        <f t="shared" si="103"/>
        <v>3</v>
      </c>
      <c r="K1625" s="9">
        <v>110.72250000000001</v>
      </c>
      <c r="L1625" s="9">
        <v>3</v>
      </c>
      <c r="M1625" s="9">
        <v>7</v>
      </c>
      <c r="N1625" s="9">
        <v>2</v>
      </c>
      <c r="O1625" s="9">
        <v>3</v>
      </c>
    </row>
    <row r="1626" spans="1:15" x14ac:dyDescent="0.3">
      <c r="A1626" s="13">
        <v>107.80875</v>
      </c>
      <c r="B1626" s="17" t="s">
        <v>138</v>
      </c>
      <c r="C1626" s="17">
        <f t="shared" si="100"/>
        <v>3</v>
      </c>
      <c r="D1626" s="14" t="s">
        <v>13</v>
      </c>
      <c r="E1626" s="14">
        <f t="shared" si="101"/>
        <v>7</v>
      </c>
      <c r="F1626" s="14" t="s">
        <v>15</v>
      </c>
      <c r="G1626" s="14">
        <f t="shared" si="102"/>
        <v>2</v>
      </c>
      <c r="H1626" s="14" t="s">
        <v>119</v>
      </c>
      <c r="I1626" s="14" t="s">
        <v>143</v>
      </c>
      <c r="J1626" s="14">
        <f t="shared" si="103"/>
        <v>3</v>
      </c>
      <c r="K1626" s="9">
        <v>107.80875</v>
      </c>
      <c r="L1626" s="9">
        <v>3</v>
      </c>
      <c r="M1626" s="9">
        <v>7</v>
      </c>
      <c r="N1626" s="9">
        <v>2</v>
      </c>
      <c r="O1626" s="9">
        <v>3</v>
      </c>
    </row>
    <row r="1627" spans="1:15" x14ac:dyDescent="0.3">
      <c r="A1627" s="13">
        <v>111.69374999999999</v>
      </c>
      <c r="B1627" s="17" t="s">
        <v>138</v>
      </c>
      <c r="C1627" s="17">
        <f t="shared" si="100"/>
        <v>3</v>
      </c>
      <c r="D1627" s="14" t="s">
        <v>13</v>
      </c>
      <c r="E1627" s="14">
        <f t="shared" si="101"/>
        <v>7</v>
      </c>
      <c r="F1627" s="14" t="s">
        <v>15</v>
      </c>
      <c r="G1627" s="14">
        <f t="shared" si="102"/>
        <v>2</v>
      </c>
      <c r="H1627" s="14" t="s">
        <v>119</v>
      </c>
      <c r="I1627" s="14" t="s">
        <v>143</v>
      </c>
      <c r="J1627" s="14">
        <f t="shared" si="103"/>
        <v>3</v>
      </c>
      <c r="K1627" s="9">
        <v>111.69374999999999</v>
      </c>
      <c r="L1627" s="9">
        <v>3</v>
      </c>
      <c r="M1627" s="9">
        <v>7</v>
      </c>
      <c r="N1627" s="9">
        <v>2</v>
      </c>
      <c r="O1627" s="9">
        <v>3</v>
      </c>
    </row>
    <row r="1628" spans="1:15" x14ac:dyDescent="0.3">
      <c r="A1628" s="13">
        <v>111.65666666666667</v>
      </c>
      <c r="B1628" s="17" t="s">
        <v>138</v>
      </c>
      <c r="C1628" s="17">
        <f t="shared" si="100"/>
        <v>3</v>
      </c>
      <c r="D1628" s="14" t="s">
        <v>13</v>
      </c>
      <c r="E1628" s="14">
        <f t="shared" si="101"/>
        <v>7</v>
      </c>
      <c r="F1628" s="14" t="s">
        <v>15</v>
      </c>
      <c r="G1628" s="14">
        <f t="shared" si="102"/>
        <v>2</v>
      </c>
      <c r="H1628" s="14" t="s">
        <v>119</v>
      </c>
      <c r="I1628" s="14" t="s">
        <v>143</v>
      </c>
      <c r="J1628" s="14">
        <f t="shared" si="103"/>
        <v>3</v>
      </c>
      <c r="K1628" s="9">
        <v>111.65666666666667</v>
      </c>
      <c r="L1628" s="9">
        <v>3</v>
      </c>
      <c r="M1628" s="9">
        <v>7</v>
      </c>
      <c r="N1628" s="9">
        <v>2</v>
      </c>
      <c r="O1628" s="9">
        <v>3</v>
      </c>
    </row>
    <row r="1629" spans="1:15" x14ac:dyDescent="0.3">
      <c r="A1629" s="13">
        <v>105.84</v>
      </c>
      <c r="B1629" s="17" t="s">
        <v>138</v>
      </c>
      <c r="C1629" s="17">
        <f t="shared" si="100"/>
        <v>3</v>
      </c>
      <c r="D1629" s="14" t="s">
        <v>13</v>
      </c>
      <c r="E1629" s="14">
        <f t="shared" si="101"/>
        <v>7</v>
      </c>
      <c r="F1629" s="14" t="s">
        <v>15</v>
      </c>
      <c r="G1629" s="14">
        <f t="shared" si="102"/>
        <v>2</v>
      </c>
      <c r="H1629" s="14" t="s">
        <v>119</v>
      </c>
      <c r="I1629" s="14" t="s">
        <v>143</v>
      </c>
      <c r="J1629" s="14">
        <f t="shared" si="103"/>
        <v>3</v>
      </c>
      <c r="K1629" s="9">
        <v>105.84</v>
      </c>
      <c r="L1629" s="9">
        <v>3</v>
      </c>
      <c r="M1629" s="9">
        <v>7</v>
      </c>
      <c r="N1629" s="9">
        <v>2</v>
      </c>
      <c r="O1629" s="9">
        <v>3</v>
      </c>
    </row>
    <row r="1630" spans="1:15" x14ac:dyDescent="0.3">
      <c r="A1630" s="13">
        <v>106.83750000000001</v>
      </c>
      <c r="B1630" s="17" t="s">
        <v>138</v>
      </c>
      <c r="C1630" s="17">
        <f t="shared" si="100"/>
        <v>3</v>
      </c>
      <c r="D1630" s="14" t="s">
        <v>13</v>
      </c>
      <c r="E1630" s="14">
        <f t="shared" si="101"/>
        <v>7</v>
      </c>
      <c r="F1630" s="14" t="s">
        <v>15</v>
      </c>
      <c r="G1630" s="14">
        <f t="shared" si="102"/>
        <v>2</v>
      </c>
      <c r="H1630" s="14" t="s">
        <v>119</v>
      </c>
      <c r="I1630" s="14" t="s">
        <v>143</v>
      </c>
      <c r="J1630" s="14">
        <f t="shared" si="103"/>
        <v>3</v>
      </c>
      <c r="K1630" s="9">
        <v>106.83750000000001</v>
      </c>
      <c r="L1630" s="9">
        <v>3</v>
      </c>
      <c r="M1630" s="9">
        <v>7</v>
      </c>
      <c r="N1630" s="9">
        <v>2</v>
      </c>
      <c r="O1630" s="9">
        <v>3</v>
      </c>
    </row>
    <row r="1631" spans="1:15" x14ac:dyDescent="0.3">
      <c r="A1631" s="13">
        <v>109.75125000000001</v>
      </c>
      <c r="B1631" s="17" t="s">
        <v>138</v>
      </c>
      <c r="C1631" s="17">
        <f t="shared" si="100"/>
        <v>3</v>
      </c>
      <c r="D1631" s="14" t="s">
        <v>13</v>
      </c>
      <c r="E1631" s="14">
        <f t="shared" si="101"/>
        <v>7</v>
      </c>
      <c r="F1631" s="14" t="s">
        <v>15</v>
      </c>
      <c r="G1631" s="14">
        <f t="shared" si="102"/>
        <v>2</v>
      </c>
      <c r="H1631" s="14" t="s">
        <v>119</v>
      </c>
      <c r="I1631" s="14" t="s">
        <v>143</v>
      </c>
      <c r="J1631" s="14">
        <f t="shared" si="103"/>
        <v>3</v>
      </c>
      <c r="K1631" s="9">
        <v>109.75125000000001</v>
      </c>
      <c r="L1631" s="9">
        <v>3</v>
      </c>
      <c r="M1631" s="9">
        <v>7</v>
      </c>
      <c r="N1631" s="9">
        <v>2</v>
      </c>
      <c r="O1631" s="9">
        <v>3</v>
      </c>
    </row>
    <row r="1632" spans="1:15" x14ac:dyDescent="0.3">
      <c r="A1632" s="13">
        <v>110.03375000000001</v>
      </c>
      <c r="B1632" s="17" t="s">
        <v>138</v>
      </c>
      <c r="C1632" s="17">
        <f t="shared" si="100"/>
        <v>3</v>
      </c>
      <c r="D1632" s="14" t="s">
        <v>13</v>
      </c>
      <c r="E1632" s="14">
        <f t="shared" si="101"/>
        <v>7</v>
      </c>
      <c r="F1632" s="14" t="s">
        <v>15</v>
      </c>
      <c r="G1632" s="14">
        <f t="shared" si="102"/>
        <v>2</v>
      </c>
      <c r="H1632" s="14" t="s">
        <v>119</v>
      </c>
      <c r="I1632" s="14" t="s">
        <v>143</v>
      </c>
      <c r="J1632" s="14">
        <f t="shared" si="103"/>
        <v>3</v>
      </c>
      <c r="K1632" s="9">
        <v>110.03375000000001</v>
      </c>
      <c r="L1632" s="9">
        <v>3</v>
      </c>
      <c r="M1632" s="9">
        <v>7</v>
      </c>
      <c r="N1632" s="9">
        <v>2</v>
      </c>
      <c r="O1632" s="9">
        <v>3</v>
      </c>
    </row>
    <row r="1633" spans="1:15" x14ac:dyDescent="0.3">
      <c r="A1633" s="13">
        <v>107.80875</v>
      </c>
      <c r="B1633" s="17" t="s">
        <v>138</v>
      </c>
      <c r="C1633" s="17">
        <f t="shared" si="100"/>
        <v>3</v>
      </c>
      <c r="D1633" s="14" t="s">
        <v>13</v>
      </c>
      <c r="E1633" s="14">
        <f t="shared" si="101"/>
        <v>7</v>
      </c>
      <c r="F1633" s="14" t="s">
        <v>15</v>
      </c>
      <c r="G1633" s="14">
        <f t="shared" si="102"/>
        <v>2</v>
      </c>
      <c r="H1633" s="14" t="s">
        <v>119</v>
      </c>
      <c r="I1633" s="14" t="s">
        <v>143</v>
      </c>
      <c r="J1633" s="14">
        <f t="shared" si="103"/>
        <v>3</v>
      </c>
      <c r="K1633" s="9">
        <v>107.80875</v>
      </c>
      <c r="L1633" s="9">
        <v>3</v>
      </c>
      <c r="M1633" s="9">
        <v>7</v>
      </c>
      <c r="N1633" s="9">
        <v>2</v>
      </c>
      <c r="O1633" s="9">
        <v>3</v>
      </c>
    </row>
    <row r="1634" spans="1:15" x14ac:dyDescent="0.3">
      <c r="A1634" s="13">
        <v>107.80875</v>
      </c>
      <c r="B1634" s="17" t="s">
        <v>138</v>
      </c>
      <c r="C1634" s="17">
        <f t="shared" si="100"/>
        <v>3</v>
      </c>
      <c r="D1634" s="14" t="s">
        <v>13</v>
      </c>
      <c r="E1634" s="14">
        <f t="shared" si="101"/>
        <v>7</v>
      </c>
      <c r="F1634" s="14" t="s">
        <v>15</v>
      </c>
      <c r="G1634" s="14">
        <f t="shared" si="102"/>
        <v>2</v>
      </c>
      <c r="H1634" s="14" t="s">
        <v>119</v>
      </c>
      <c r="I1634" s="14" t="s">
        <v>143</v>
      </c>
      <c r="J1634" s="14">
        <f t="shared" si="103"/>
        <v>3</v>
      </c>
      <c r="K1634" s="9">
        <v>107.80875</v>
      </c>
      <c r="L1634" s="9">
        <v>3</v>
      </c>
      <c r="M1634" s="9">
        <v>7</v>
      </c>
      <c r="N1634" s="9">
        <v>2</v>
      </c>
      <c r="O1634" s="9">
        <v>3</v>
      </c>
    </row>
    <row r="1635" spans="1:15" x14ac:dyDescent="0.3">
      <c r="A1635" s="13">
        <v>106.83750000000001</v>
      </c>
      <c r="B1635" s="17" t="s">
        <v>138</v>
      </c>
      <c r="C1635" s="17">
        <f t="shared" si="100"/>
        <v>3</v>
      </c>
      <c r="D1635" s="14" t="s">
        <v>13</v>
      </c>
      <c r="E1635" s="14">
        <f t="shared" si="101"/>
        <v>7</v>
      </c>
      <c r="F1635" s="14" t="s">
        <v>15</v>
      </c>
      <c r="G1635" s="14">
        <f t="shared" si="102"/>
        <v>2</v>
      </c>
      <c r="H1635" s="14" t="s">
        <v>119</v>
      </c>
      <c r="I1635" s="14" t="s">
        <v>143</v>
      </c>
      <c r="J1635" s="14">
        <f t="shared" si="103"/>
        <v>3</v>
      </c>
      <c r="K1635" s="9">
        <v>106.83750000000001</v>
      </c>
      <c r="L1635" s="9">
        <v>3</v>
      </c>
      <c r="M1635" s="9">
        <v>7</v>
      </c>
      <c r="N1635" s="9">
        <v>2</v>
      </c>
      <c r="O1635" s="9">
        <v>3</v>
      </c>
    </row>
    <row r="1636" spans="1:15" x14ac:dyDescent="0.3">
      <c r="A1636" s="13">
        <v>113.97</v>
      </c>
      <c r="B1636" s="17" t="s">
        <v>138</v>
      </c>
      <c r="C1636" s="17">
        <f t="shared" si="100"/>
        <v>3</v>
      </c>
      <c r="D1636" s="14" t="s">
        <v>13</v>
      </c>
      <c r="E1636" s="14">
        <f t="shared" si="101"/>
        <v>7</v>
      </c>
      <c r="F1636" s="14" t="s">
        <v>15</v>
      </c>
      <c r="G1636" s="14">
        <f t="shared" si="102"/>
        <v>2</v>
      </c>
      <c r="H1636" s="14" t="s">
        <v>119</v>
      </c>
      <c r="I1636" s="14" t="s">
        <v>143</v>
      </c>
      <c r="J1636" s="14">
        <f t="shared" si="103"/>
        <v>3</v>
      </c>
      <c r="K1636" s="9">
        <v>113.97</v>
      </c>
      <c r="L1636" s="9">
        <v>3</v>
      </c>
      <c r="M1636" s="9">
        <v>7</v>
      </c>
      <c r="N1636" s="9">
        <v>2</v>
      </c>
      <c r="O1636" s="9">
        <v>3</v>
      </c>
    </row>
    <row r="1637" spans="1:15" x14ac:dyDescent="0.3">
      <c r="A1637" s="13">
        <v>106.42125</v>
      </c>
      <c r="B1637" s="17" t="s">
        <v>138</v>
      </c>
      <c r="C1637" s="17">
        <f t="shared" si="100"/>
        <v>3</v>
      </c>
      <c r="D1637" s="14" t="s">
        <v>13</v>
      </c>
      <c r="E1637" s="14">
        <f t="shared" si="101"/>
        <v>7</v>
      </c>
      <c r="F1637" s="14" t="s">
        <v>15</v>
      </c>
      <c r="G1637" s="14">
        <f t="shared" si="102"/>
        <v>2</v>
      </c>
      <c r="H1637" s="14" t="s">
        <v>119</v>
      </c>
      <c r="I1637" s="14" t="s">
        <v>143</v>
      </c>
      <c r="J1637" s="14">
        <f t="shared" si="103"/>
        <v>3</v>
      </c>
      <c r="K1637" s="9">
        <v>106.42125</v>
      </c>
      <c r="L1637" s="9">
        <v>3</v>
      </c>
      <c r="M1637" s="9">
        <v>7</v>
      </c>
      <c r="N1637" s="9">
        <v>2</v>
      </c>
      <c r="O1637" s="9">
        <v>3</v>
      </c>
    </row>
    <row r="1638" spans="1:15" x14ac:dyDescent="0.3">
      <c r="A1638" s="13">
        <v>107.80875</v>
      </c>
      <c r="B1638" s="17" t="s">
        <v>138</v>
      </c>
      <c r="C1638" s="17">
        <f t="shared" si="100"/>
        <v>3</v>
      </c>
      <c r="D1638" s="14" t="s">
        <v>13</v>
      </c>
      <c r="E1638" s="14">
        <f t="shared" si="101"/>
        <v>7</v>
      </c>
      <c r="F1638" s="14" t="s">
        <v>15</v>
      </c>
      <c r="G1638" s="14">
        <f t="shared" si="102"/>
        <v>2</v>
      </c>
      <c r="H1638" s="14" t="s">
        <v>119</v>
      </c>
      <c r="I1638" s="14" t="s">
        <v>143</v>
      </c>
      <c r="J1638" s="14">
        <f t="shared" si="103"/>
        <v>3</v>
      </c>
      <c r="K1638" s="9">
        <v>107.80875</v>
      </c>
      <c r="L1638" s="9">
        <v>3</v>
      </c>
      <c r="M1638" s="9">
        <v>7</v>
      </c>
      <c r="N1638" s="9">
        <v>2</v>
      </c>
      <c r="O1638" s="9">
        <v>3</v>
      </c>
    </row>
    <row r="1639" spans="1:15" x14ac:dyDescent="0.3">
      <c r="A1639" s="13">
        <v>110.20625</v>
      </c>
      <c r="B1639" s="17" t="s">
        <v>138</v>
      </c>
      <c r="C1639" s="17">
        <f t="shared" si="100"/>
        <v>3</v>
      </c>
      <c r="D1639" s="14" t="s">
        <v>13</v>
      </c>
      <c r="E1639" s="14">
        <f t="shared" si="101"/>
        <v>7</v>
      </c>
      <c r="F1639" s="14" t="s">
        <v>15</v>
      </c>
      <c r="G1639" s="14">
        <f t="shared" si="102"/>
        <v>2</v>
      </c>
      <c r="H1639" s="14" t="s">
        <v>119</v>
      </c>
      <c r="I1639" s="14" t="s">
        <v>143</v>
      </c>
      <c r="J1639" s="14">
        <f t="shared" si="103"/>
        <v>3</v>
      </c>
      <c r="K1639" s="9">
        <v>110.20625</v>
      </c>
      <c r="L1639" s="9">
        <v>3</v>
      </c>
      <c r="M1639" s="9">
        <v>7</v>
      </c>
      <c r="N1639" s="9">
        <v>2</v>
      </c>
      <c r="O1639" s="9">
        <v>3</v>
      </c>
    </row>
    <row r="1640" spans="1:15" x14ac:dyDescent="0.3">
      <c r="A1640" s="13">
        <v>111.00750000000001</v>
      </c>
      <c r="B1640" s="17" t="s">
        <v>138</v>
      </c>
      <c r="C1640" s="17">
        <f t="shared" si="100"/>
        <v>3</v>
      </c>
      <c r="D1640" s="14" t="s">
        <v>13</v>
      </c>
      <c r="E1640" s="14">
        <f t="shared" si="101"/>
        <v>7</v>
      </c>
      <c r="F1640" s="14" t="s">
        <v>15</v>
      </c>
      <c r="G1640" s="14">
        <f t="shared" si="102"/>
        <v>2</v>
      </c>
      <c r="H1640" s="14" t="s">
        <v>119</v>
      </c>
      <c r="I1640" s="14" t="s">
        <v>143</v>
      </c>
      <c r="J1640" s="14">
        <f t="shared" si="103"/>
        <v>3</v>
      </c>
      <c r="K1640" s="9">
        <v>111.00750000000001</v>
      </c>
      <c r="L1640" s="9">
        <v>3</v>
      </c>
      <c r="M1640" s="9">
        <v>7</v>
      </c>
      <c r="N1640" s="9">
        <v>2</v>
      </c>
      <c r="O1640" s="9">
        <v>3</v>
      </c>
    </row>
    <row r="1641" spans="1:15" x14ac:dyDescent="0.3">
      <c r="A1641" s="13">
        <v>109.38458333333332</v>
      </c>
      <c r="B1641" s="17" t="s">
        <v>138</v>
      </c>
      <c r="C1641" s="17">
        <f t="shared" si="100"/>
        <v>3</v>
      </c>
      <c r="D1641" s="14" t="s">
        <v>13</v>
      </c>
      <c r="E1641" s="14">
        <f t="shared" si="101"/>
        <v>7</v>
      </c>
      <c r="F1641" s="14" t="s">
        <v>15</v>
      </c>
      <c r="G1641" s="14">
        <f t="shared" si="102"/>
        <v>2</v>
      </c>
      <c r="H1641" s="14" t="s">
        <v>119</v>
      </c>
      <c r="I1641" s="14" t="s">
        <v>143</v>
      </c>
      <c r="J1641" s="14">
        <f t="shared" si="103"/>
        <v>3</v>
      </c>
      <c r="K1641" s="9">
        <v>109.38458333333332</v>
      </c>
      <c r="L1641" s="9">
        <v>3</v>
      </c>
      <c r="M1641" s="9">
        <v>7</v>
      </c>
      <c r="N1641" s="9">
        <v>2</v>
      </c>
      <c r="O1641" s="9">
        <v>3</v>
      </c>
    </row>
    <row r="1642" spans="1:15" x14ac:dyDescent="0.3">
      <c r="A1642" s="13">
        <v>98.980000000000018</v>
      </c>
      <c r="B1642" s="17" t="s">
        <v>138</v>
      </c>
      <c r="C1642" s="17">
        <f t="shared" si="100"/>
        <v>3</v>
      </c>
      <c r="D1642" s="14" t="s">
        <v>13</v>
      </c>
      <c r="E1642" s="14">
        <f t="shared" si="101"/>
        <v>7</v>
      </c>
      <c r="F1642" s="14" t="s">
        <v>15</v>
      </c>
      <c r="G1642" s="14">
        <f t="shared" si="102"/>
        <v>2</v>
      </c>
      <c r="H1642" s="14" t="s">
        <v>119</v>
      </c>
      <c r="I1642" s="14" t="s">
        <v>143</v>
      </c>
      <c r="J1642" s="14">
        <f t="shared" si="103"/>
        <v>3</v>
      </c>
      <c r="K1642" s="9">
        <v>98.980000000000018</v>
      </c>
      <c r="L1642" s="9">
        <v>3</v>
      </c>
      <c r="M1642" s="9">
        <v>7</v>
      </c>
      <c r="N1642" s="9">
        <v>2</v>
      </c>
      <c r="O1642" s="9">
        <v>3</v>
      </c>
    </row>
    <row r="1643" spans="1:15" x14ac:dyDescent="0.3">
      <c r="A1643" s="13">
        <v>112.955</v>
      </c>
      <c r="B1643" s="17" t="s">
        <v>138</v>
      </c>
      <c r="C1643" s="17">
        <f t="shared" si="100"/>
        <v>3</v>
      </c>
      <c r="D1643" s="14" t="s">
        <v>13</v>
      </c>
      <c r="E1643" s="14">
        <f t="shared" si="101"/>
        <v>7</v>
      </c>
      <c r="F1643" s="14" t="s">
        <v>15</v>
      </c>
      <c r="G1643" s="14">
        <f t="shared" si="102"/>
        <v>2</v>
      </c>
      <c r="H1643" s="14" t="s">
        <v>119</v>
      </c>
      <c r="I1643" s="14" t="s">
        <v>143</v>
      </c>
      <c r="J1643" s="14">
        <f t="shared" si="103"/>
        <v>3</v>
      </c>
      <c r="K1643" s="9">
        <v>112.955</v>
      </c>
      <c r="L1643" s="9">
        <v>3</v>
      </c>
      <c r="M1643" s="9">
        <v>7</v>
      </c>
      <c r="N1643" s="9">
        <v>2</v>
      </c>
      <c r="O1643" s="9">
        <v>3</v>
      </c>
    </row>
    <row r="1644" spans="1:15" x14ac:dyDescent="0.3">
      <c r="A1644" s="13">
        <v>113.60416666666667</v>
      </c>
      <c r="B1644" s="17" t="s">
        <v>138</v>
      </c>
      <c r="C1644" s="17">
        <f t="shared" si="100"/>
        <v>3</v>
      </c>
      <c r="D1644" s="14" t="s">
        <v>13</v>
      </c>
      <c r="E1644" s="14">
        <f t="shared" si="101"/>
        <v>7</v>
      </c>
      <c r="F1644" s="14" t="s">
        <v>15</v>
      </c>
      <c r="G1644" s="14">
        <f t="shared" si="102"/>
        <v>2</v>
      </c>
      <c r="H1644" s="14" t="s">
        <v>119</v>
      </c>
      <c r="I1644" s="14" t="s">
        <v>143</v>
      </c>
      <c r="J1644" s="14">
        <f t="shared" si="103"/>
        <v>3</v>
      </c>
      <c r="K1644" s="9">
        <v>113.60416666666667</v>
      </c>
      <c r="L1644" s="9">
        <v>3</v>
      </c>
      <c r="M1644" s="9">
        <v>7</v>
      </c>
      <c r="N1644" s="9">
        <v>2</v>
      </c>
      <c r="O1644" s="9">
        <v>3</v>
      </c>
    </row>
    <row r="1645" spans="1:15" x14ac:dyDescent="0.3">
      <c r="A1645" s="13">
        <v>110.59875000000001</v>
      </c>
      <c r="B1645" s="17" t="s">
        <v>138</v>
      </c>
      <c r="C1645" s="17">
        <f t="shared" si="100"/>
        <v>3</v>
      </c>
      <c r="D1645" s="14" t="s">
        <v>13</v>
      </c>
      <c r="E1645" s="14">
        <f t="shared" si="101"/>
        <v>7</v>
      </c>
      <c r="F1645" s="14" t="s">
        <v>15</v>
      </c>
      <c r="G1645" s="14">
        <f t="shared" si="102"/>
        <v>2</v>
      </c>
      <c r="H1645" s="14" t="s">
        <v>119</v>
      </c>
      <c r="I1645" s="14" t="s">
        <v>143</v>
      </c>
      <c r="J1645" s="14">
        <f t="shared" si="103"/>
        <v>3</v>
      </c>
      <c r="K1645" s="9">
        <v>110.59875000000001</v>
      </c>
      <c r="L1645" s="9">
        <v>3</v>
      </c>
      <c r="M1645" s="9">
        <v>7</v>
      </c>
      <c r="N1645" s="9">
        <v>2</v>
      </c>
      <c r="O1645" s="9">
        <v>3</v>
      </c>
    </row>
    <row r="1646" spans="1:15" x14ac:dyDescent="0.3">
      <c r="A1646" s="13">
        <v>111.65666666666667</v>
      </c>
      <c r="B1646" s="17" t="s">
        <v>138</v>
      </c>
      <c r="C1646" s="17">
        <f t="shared" si="100"/>
        <v>3</v>
      </c>
      <c r="D1646" s="14" t="s">
        <v>13</v>
      </c>
      <c r="E1646" s="14">
        <f t="shared" si="101"/>
        <v>7</v>
      </c>
      <c r="F1646" s="14" t="s">
        <v>15</v>
      </c>
      <c r="G1646" s="14">
        <f t="shared" si="102"/>
        <v>2</v>
      </c>
      <c r="H1646" s="14" t="s">
        <v>119</v>
      </c>
      <c r="I1646" s="14" t="s">
        <v>143</v>
      </c>
      <c r="J1646" s="14">
        <f t="shared" si="103"/>
        <v>3</v>
      </c>
      <c r="K1646" s="9">
        <v>111.65666666666667</v>
      </c>
      <c r="L1646" s="9">
        <v>3</v>
      </c>
      <c r="M1646" s="9">
        <v>7</v>
      </c>
      <c r="N1646" s="9">
        <v>2</v>
      </c>
      <c r="O1646" s="9">
        <v>3</v>
      </c>
    </row>
    <row r="1647" spans="1:15" x14ac:dyDescent="0.3">
      <c r="A1647" s="13">
        <v>111.00750000000001</v>
      </c>
      <c r="B1647" s="17" t="s">
        <v>138</v>
      </c>
      <c r="C1647" s="17">
        <f t="shared" si="100"/>
        <v>3</v>
      </c>
      <c r="D1647" s="14" t="s">
        <v>13</v>
      </c>
      <c r="E1647" s="14">
        <f t="shared" si="101"/>
        <v>7</v>
      </c>
      <c r="F1647" s="14" t="s">
        <v>15</v>
      </c>
      <c r="G1647" s="14">
        <f t="shared" si="102"/>
        <v>2</v>
      </c>
      <c r="H1647" s="14" t="s">
        <v>119</v>
      </c>
      <c r="I1647" s="14" t="s">
        <v>143</v>
      </c>
      <c r="J1647" s="14">
        <f t="shared" si="103"/>
        <v>3</v>
      </c>
      <c r="K1647" s="9">
        <v>111.00750000000001</v>
      </c>
      <c r="L1647" s="9">
        <v>3</v>
      </c>
      <c r="M1647" s="9">
        <v>7</v>
      </c>
      <c r="N1647" s="9">
        <v>2</v>
      </c>
      <c r="O1647" s="9">
        <v>3</v>
      </c>
    </row>
    <row r="1648" spans="1:15" x14ac:dyDescent="0.3">
      <c r="A1648" s="13">
        <v>82.320000000000007</v>
      </c>
      <c r="B1648" s="17" t="s">
        <v>138</v>
      </c>
      <c r="C1648" s="17">
        <f t="shared" si="100"/>
        <v>3</v>
      </c>
      <c r="D1648" s="14" t="s">
        <v>13</v>
      </c>
      <c r="E1648" s="14">
        <f t="shared" si="101"/>
        <v>7</v>
      </c>
      <c r="F1648" s="14" t="s">
        <v>15</v>
      </c>
      <c r="G1648" s="14">
        <f t="shared" si="102"/>
        <v>2</v>
      </c>
      <c r="H1648" s="14" t="s">
        <v>119</v>
      </c>
      <c r="I1648" s="14" t="s">
        <v>143</v>
      </c>
      <c r="J1648" s="14">
        <f t="shared" si="103"/>
        <v>3</v>
      </c>
      <c r="K1648" s="9">
        <v>82.320000000000007</v>
      </c>
      <c r="L1648" s="9">
        <v>3</v>
      </c>
      <c r="M1648" s="9">
        <v>7</v>
      </c>
      <c r="N1648" s="9">
        <v>2</v>
      </c>
      <c r="O1648" s="9">
        <v>3</v>
      </c>
    </row>
    <row r="1649" spans="1:15" x14ac:dyDescent="0.3">
      <c r="A1649" s="13">
        <v>97.875</v>
      </c>
      <c r="B1649" s="17" t="s">
        <v>138</v>
      </c>
      <c r="C1649" s="17">
        <f t="shared" si="100"/>
        <v>3</v>
      </c>
      <c r="D1649" s="14" t="s">
        <v>13</v>
      </c>
      <c r="E1649" s="14">
        <f t="shared" si="101"/>
        <v>7</v>
      </c>
      <c r="F1649" s="14" t="s">
        <v>15</v>
      </c>
      <c r="G1649" s="14">
        <f t="shared" si="102"/>
        <v>2</v>
      </c>
      <c r="H1649" s="14" t="s">
        <v>119</v>
      </c>
      <c r="I1649" s="14" t="s">
        <v>143</v>
      </c>
      <c r="J1649" s="14">
        <f t="shared" si="103"/>
        <v>3</v>
      </c>
      <c r="K1649" s="9">
        <v>97.875</v>
      </c>
      <c r="L1649" s="9">
        <v>3</v>
      </c>
      <c r="M1649" s="9">
        <v>7</v>
      </c>
      <c r="N1649" s="9">
        <v>2</v>
      </c>
      <c r="O1649" s="9">
        <v>3</v>
      </c>
    </row>
    <row r="1650" spans="1:15" x14ac:dyDescent="0.3">
      <c r="A1650" s="13">
        <v>97.875</v>
      </c>
      <c r="B1650" s="17" t="s">
        <v>138</v>
      </c>
      <c r="C1650" s="17">
        <f t="shared" si="100"/>
        <v>3</v>
      </c>
      <c r="D1650" s="14" t="s">
        <v>13</v>
      </c>
      <c r="E1650" s="14">
        <f t="shared" si="101"/>
        <v>7</v>
      </c>
      <c r="F1650" s="14" t="s">
        <v>15</v>
      </c>
      <c r="G1650" s="14">
        <f t="shared" si="102"/>
        <v>2</v>
      </c>
      <c r="H1650" s="14" t="s">
        <v>119</v>
      </c>
      <c r="I1650" s="14" t="s">
        <v>143</v>
      </c>
      <c r="J1650" s="14">
        <f t="shared" si="103"/>
        <v>3</v>
      </c>
      <c r="K1650" s="9">
        <v>97.875</v>
      </c>
      <c r="L1650" s="9">
        <v>3</v>
      </c>
      <c r="M1650" s="9">
        <v>7</v>
      </c>
      <c r="N1650" s="9">
        <v>2</v>
      </c>
      <c r="O1650" s="9">
        <v>3</v>
      </c>
    </row>
    <row r="1651" spans="1:15" x14ac:dyDescent="0.3">
      <c r="A1651" s="13">
        <v>101.59458333333333</v>
      </c>
      <c r="B1651" s="17" t="s">
        <v>138</v>
      </c>
      <c r="C1651" s="17">
        <f t="shared" si="100"/>
        <v>3</v>
      </c>
      <c r="D1651" s="14" t="s">
        <v>13</v>
      </c>
      <c r="E1651" s="14">
        <f t="shared" si="101"/>
        <v>7</v>
      </c>
      <c r="F1651" s="14" t="s">
        <v>15</v>
      </c>
      <c r="G1651" s="14">
        <f t="shared" si="102"/>
        <v>2</v>
      </c>
      <c r="H1651" s="14" t="s">
        <v>119</v>
      </c>
      <c r="I1651" s="14" t="s">
        <v>143</v>
      </c>
      <c r="J1651" s="14">
        <f t="shared" si="103"/>
        <v>3</v>
      </c>
      <c r="K1651" s="9">
        <v>101.59458333333333</v>
      </c>
      <c r="L1651" s="9">
        <v>3</v>
      </c>
      <c r="M1651" s="9">
        <v>7</v>
      </c>
      <c r="N1651" s="9">
        <v>2</v>
      </c>
      <c r="O1651" s="9">
        <v>3</v>
      </c>
    </row>
    <row r="1652" spans="1:15" x14ac:dyDescent="0.3">
      <c r="A1652" s="13">
        <v>99.960000000000008</v>
      </c>
      <c r="B1652" s="17" t="s">
        <v>138</v>
      </c>
      <c r="C1652" s="17">
        <f t="shared" si="100"/>
        <v>3</v>
      </c>
      <c r="D1652" s="14" t="s">
        <v>13</v>
      </c>
      <c r="E1652" s="14">
        <f t="shared" si="101"/>
        <v>7</v>
      </c>
      <c r="F1652" s="14" t="s">
        <v>15</v>
      </c>
      <c r="G1652" s="14">
        <f t="shared" si="102"/>
        <v>2</v>
      </c>
      <c r="H1652" s="14" t="s">
        <v>119</v>
      </c>
      <c r="I1652" s="14" t="s">
        <v>143</v>
      </c>
      <c r="J1652" s="14">
        <f t="shared" si="103"/>
        <v>3</v>
      </c>
      <c r="K1652" s="9">
        <v>99.960000000000008</v>
      </c>
      <c r="L1652" s="9">
        <v>3</v>
      </c>
      <c r="M1652" s="9">
        <v>7</v>
      </c>
      <c r="N1652" s="9">
        <v>2</v>
      </c>
      <c r="O1652" s="9">
        <v>3</v>
      </c>
    </row>
    <row r="1653" spans="1:15" x14ac:dyDescent="0.3">
      <c r="A1653" s="13">
        <v>98.096250000000012</v>
      </c>
      <c r="B1653" s="17" t="s">
        <v>138</v>
      </c>
      <c r="C1653" s="17">
        <f t="shared" si="100"/>
        <v>3</v>
      </c>
      <c r="D1653" s="14" t="s">
        <v>13</v>
      </c>
      <c r="E1653" s="14">
        <f t="shared" si="101"/>
        <v>7</v>
      </c>
      <c r="F1653" s="14" t="s">
        <v>15</v>
      </c>
      <c r="G1653" s="14">
        <f t="shared" si="102"/>
        <v>2</v>
      </c>
      <c r="H1653" s="14" t="s">
        <v>119</v>
      </c>
      <c r="I1653" s="14" t="s">
        <v>143</v>
      </c>
      <c r="J1653" s="14">
        <f t="shared" si="103"/>
        <v>3</v>
      </c>
      <c r="K1653" s="9">
        <v>98.096250000000012</v>
      </c>
      <c r="L1653" s="9">
        <v>3</v>
      </c>
      <c r="M1653" s="9">
        <v>7</v>
      </c>
      <c r="N1653" s="9">
        <v>2</v>
      </c>
      <c r="O1653" s="9">
        <v>3</v>
      </c>
    </row>
    <row r="1654" spans="1:15" x14ac:dyDescent="0.3">
      <c r="A1654" s="13">
        <v>99.067499999999995</v>
      </c>
      <c r="B1654" s="17" t="s">
        <v>138</v>
      </c>
      <c r="C1654" s="17">
        <f t="shared" si="100"/>
        <v>3</v>
      </c>
      <c r="D1654" s="14" t="s">
        <v>13</v>
      </c>
      <c r="E1654" s="14">
        <f t="shared" si="101"/>
        <v>7</v>
      </c>
      <c r="F1654" s="14" t="s">
        <v>15</v>
      </c>
      <c r="G1654" s="14">
        <f t="shared" si="102"/>
        <v>2</v>
      </c>
      <c r="H1654" s="14" t="s">
        <v>119</v>
      </c>
      <c r="I1654" s="14" t="s">
        <v>143</v>
      </c>
      <c r="J1654" s="14">
        <f t="shared" si="103"/>
        <v>3</v>
      </c>
      <c r="K1654" s="9">
        <v>99.067499999999995</v>
      </c>
      <c r="L1654" s="9">
        <v>3</v>
      </c>
      <c r="M1654" s="9">
        <v>7</v>
      </c>
      <c r="N1654" s="9">
        <v>2</v>
      </c>
      <c r="O1654" s="9">
        <v>3</v>
      </c>
    </row>
    <row r="1655" spans="1:15" x14ac:dyDescent="0.3">
      <c r="A1655" s="13">
        <v>82.320000000000007</v>
      </c>
      <c r="B1655" s="17" t="s">
        <v>138</v>
      </c>
      <c r="C1655" s="17">
        <f t="shared" si="100"/>
        <v>3</v>
      </c>
      <c r="D1655" s="14" t="s">
        <v>13</v>
      </c>
      <c r="E1655" s="14">
        <f t="shared" si="101"/>
        <v>7</v>
      </c>
      <c r="F1655" s="14" t="s">
        <v>15</v>
      </c>
      <c r="G1655" s="14">
        <f t="shared" si="102"/>
        <v>2</v>
      </c>
      <c r="H1655" s="14" t="s">
        <v>119</v>
      </c>
      <c r="I1655" s="14" t="s">
        <v>143</v>
      </c>
      <c r="J1655" s="14">
        <f t="shared" si="103"/>
        <v>3</v>
      </c>
      <c r="K1655" s="9">
        <v>82.320000000000007</v>
      </c>
      <c r="L1655" s="9">
        <v>3</v>
      </c>
      <c r="M1655" s="9">
        <v>7</v>
      </c>
      <c r="N1655" s="9">
        <v>2</v>
      </c>
      <c r="O1655" s="9">
        <v>3</v>
      </c>
    </row>
    <row r="1656" spans="1:15" x14ac:dyDescent="0.3">
      <c r="A1656" s="13">
        <v>97.699583333333337</v>
      </c>
      <c r="B1656" s="17" t="s">
        <v>138</v>
      </c>
      <c r="C1656" s="17">
        <f t="shared" si="100"/>
        <v>3</v>
      </c>
      <c r="D1656" s="14" t="s">
        <v>13</v>
      </c>
      <c r="E1656" s="14">
        <f t="shared" si="101"/>
        <v>7</v>
      </c>
      <c r="F1656" s="14" t="s">
        <v>15</v>
      </c>
      <c r="G1656" s="14">
        <f t="shared" si="102"/>
        <v>2</v>
      </c>
      <c r="H1656" s="14" t="s">
        <v>119</v>
      </c>
      <c r="I1656" s="14" t="s">
        <v>143</v>
      </c>
      <c r="J1656" s="14">
        <f t="shared" si="103"/>
        <v>3</v>
      </c>
      <c r="K1656" s="9">
        <v>97.699583333333337</v>
      </c>
      <c r="L1656" s="9">
        <v>3</v>
      </c>
      <c r="M1656" s="9">
        <v>7</v>
      </c>
      <c r="N1656" s="9">
        <v>2</v>
      </c>
      <c r="O1656" s="9">
        <v>3</v>
      </c>
    </row>
    <row r="1657" spans="1:15" x14ac:dyDescent="0.3">
      <c r="A1657" s="13">
        <v>100.94541666666667</v>
      </c>
      <c r="B1657" s="17" t="s">
        <v>138</v>
      </c>
      <c r="C1657" s="17">
        <f t="shared" si="100"/>
        <v>3</v>
      </c>
      <c r="D1657" s="14" t="s">
        <v>13</v>
      </c>
      <c r="E1657" s="14">
        <f t="shared" si="101"/>
        <v>7</v>
      </c>
      <c r="F1657" s="14" t="s">
        <v>15</v>
      </c>
      <c r="G1657" s="14">
        <f t="shared" si="102"/>
        <v>2</v>
      </c>
      <c r="H1657" s="14" t="s">
        <v>119</v>
      </c>
      <c r="I1657" s="14" t="s">
        <v>143</v>
      </c>
      <c r="J1657" s="14">
        <f t="shared" si="103"/>
        <v>3</v>
      </c>
      <c r="K1657" s="9">
        <v>100.94541666666667</v>
      </c>
      <c r="L1657" s="9">
        <v>3</v>
      </c>
      <c r="M1657" s="9">
        <v>7</v>
      </c>
      <c r="N1657" s="9">
        <v>2</v>
      </c>
      <c r="O1657" s="9">
        <v>3</v>
      </c>
    </row>
    <row r="1658" spans="1:15" x14ac:dyDescent="0.3">
      <c r="A1658" s="13">
        <v>107.185</v>
      </c>
      <c r="B1658" s="17" t="s">
        <v>138</v>
      </c>
      <c r="C1658" s="17">
        <f t="shared" si="100"/>
        <v>3</v>
      </c>
      <c r="D1658" s="14" t="s">
        <v>13</v>
      </c>
      <c r="E1658" s="14">
        <f t="shared" si="101"/>
        <v>7</v>
      </c>
      <c r="F1658" s="14" t="s">
        <v>15</v>
      </c>
      <c r="G1658" s="14">
        <f t="shared" si="102"/>
        <v>2</v>
      </c>
      <c r="H1658" s="14" t="s">
        <v>119</v>
      </c>
      <c r="I1658" s="14" t="s">
        <v>143</v>
      </c>
      <c r="J1658" s="14">
        <f t="shared" si="103"/>
        <v>3</v>
      </c>
      <c r="K1658" s="9">
        <v>107.185</v>
      </c>
      <c r="L1658" s="9">
        <v>3</v>
      </c>
      <c r="M1658" s="9">
        <v>7</v>
      </c>
      <c r="N1658" s="9">
        <v>2</v>
      </c>
      <c r="O1658" s="9">
        <v>3</v>
      </c>
    </row>
    <row r="1659" spans="1:15" x14ac:dyDescent="0.3">
      <c r="A1659" s="13">
        <v>85.47</v>
      </c>
      <c r="B1659" s="17" t="s">
        <v>138</v>
      </c>
      <c r="C1659" s="17">
        <f t="shared" si="100"/>
        <v>3</v>
      </c>
      <c r="D1659" s="14" t="s">
        <v>13</v>
      </c>
      <c r="E1659" s="14">
        <f t="shared" si="101"/>
        <v>7</v>
      </c>
      <c r="F1659" s="14" t="s">
        <v>15</v>
      </c>
      <c r="G1659" s="14">
        <f t="shared" si="102"/>
        <v>2</v>
      </c>
      <c r="H1659" s="14" t="s">
        <v>119</v>
      </c>
      <c r="I1659" s="14" t="s">
        <v>143</v>
      </c>
      <c r="J1659" s="14">
        <f t="shared" si="103"/>
        <v>3</v>
      </c>
      <c r="K1659" s="9">
        <v>85.47</v>
      </c>
      <c r="L1659" s="9">
        <v>3</v>
      </c>
      <c r="M1659" s="9">
        <v>7</v>
      </c>
      <c r="N1659" s="9">
        <v>2</v>
      </c>
      <c r="O1659" s="9">
        <v>3</v>
      </c>
    </row>
    <row r="1660" spans="1:15" x14ac:dyDescent="0.3">
      <c r="A1660" s="13">
        <v>102.24375000000001</v>
      </c>
      <c r="B1660" s="17" t="s">
        <v>138</v>
      </c>
      <c r="C1660" s="17">
        <f t="shared" si="100"/>
        <v>3</v>
      </c>
      <c r="D1660" s="14" t="s">
        <v>13</v>
      </c>
      <c r="E1660" s="14">
        <f t="shared" si="101"/>
        <v>7</v>
      </c>
      <c r="F1660" s="14" t="s">
        <v>15</v>
      </c>
      <c r="G1660" s="14">
        <f t="shared" si="102"/>
        <v>2</v>
      </c>
      <c r="H1660" s="14" t="s">
        <v>119</v>
      </c>
      <c r="I1660" s="14" t="s">
        <v>143</v>
      </c>
      <c r="J1660" s="14">
        <f t="shared" si="103"/>
        <v>3</v>
      </c>
      <c r="K1660" s="9">
        <v>102.24375000000001</v>
      </c>
      <c r="L1660" s="9">
        <v>3</v>
      </c>
      <c r="M1660" s="9">
        <v>7</v>
      </c>
      <c r="N1660" s="9">
        <v>2</v>
      </c>
      <c r="O1660" s="9">
        <v>3</v>
      </c>
    </row>
    <row r="1661" spans="1:15" x14ac:dyDescent="0.3">
      <c r="A1661" s="13">
        <v>94.211249999999993</v>
      </c>
      <c r="B1661" s="17" t="s">
        <v>138</v>
      </c>
      <c r="C1661" s="17">
        <f t="shared" si="100"/>
        <v>3</v>
      </c>
      <c r="D1661" s="14" t="s">
        <v>13</v>
      </c>
      <c r="E1661" s="14">
        <f t="shared" si="101"/>
        <v>7</v>
      </c>
      <c r="F1661" s="14" t="s">
        <v>15</v>
      </c>
      <c r="G1661" s="14">
        <f t="shared" si="102"/>
        <v>2</v>
      </c>
      <c r="H1661" s="14" t="s">
        <v>119</v>
      </c>
      <c r="I1661" s="14" t="s">
        <v>143</v>
      </c>
      <c r="J1661" s="14">
        <f t="shared" si="103"/>
        <v>3</v>
      </c>
      <c r="K1661" s="9">
        <v>94.211249999999993</v>
      </c>
      <c r="L1661" s="9">
        <v>3</v>
      </c>
      <c r="M1661" s="9">
        <v>7</v>
      </c>
      <c r="N1661" s="9">
        <v>2</v>
      </c>
      <c r="O1661" s="9">
        <v>3</v>
      </c>
    </row>
    <row r="1662" spans="1:15" x14ac:dyDescent="0.3">
      <c r="A1662" s="13">
        <v>91.297500000000014</v>
      </c>
      <c r="B1662" s="17" t="s">
        <v>138</v>
      </c>
      <c r="C1662" s="17">
        <f t="shared" si="100"/>
        <v>3</v>
      </c>
      <c r="D1662" s="14" t="s">
        <v>13</v>
      </c>
      <c r="E1662" s="14">
        <f t="shared" si="101"/>
        <v>7</v>
      </c>
      <c r="F1662" s="14" t="s">
        <v>15</v>
      </c>
      <c r="G1662" s="14">
        <f t="shared" si="102"/>
        <v>2</v>
      </c>
      <c r="H1662" s="14" t="s">
        <v>119</v>
      </c>
      <c r="I1662" s="14" t="s">
        <v>143</v>
      </c>
      <c r="J1662" s="14">
        <f t="shared" si="103"/>
        <v>3</v>
      </c>
      <c r="K1662" s="9">
        <v>91.297500000000014</v>
      </c>
      <c r="L1662" s="9">
        <v>3</v>
      </c>
      <c r="M1662" s="9">
        <v>7</v>
      </c>
      <c r="N1662" s="9">
        <v>2</v>
      </c>
      <c r="O1662" s="9">
        <v>3</v>
      </c>
    </row>
    <row r="1663" spans="1:15" x14ac:dyDescent="0.3">
      <c r="A1663" s="13">
        <v>104.51583333333333</v>
      </c>
      <c r="B1663" s="17" t="s">
        <v>138</v>
      </c>
      <c r="C1663" s="17">
        <f t="shared" si="100"/>
        <v>3</v>
      </c>
      <c r="D1663" s="14" t="s">
        <v>13</v>
      </c>
      <c r="E1663" s="14">
        <f t="shared" si="101"/>
        <v>7</v>
      </c>
      <c r="F1663" s="14" t="s">
        <v>15</v>
      </c>
      <c r="G1663" s="14">
        <f t="shared" si="102"/>
        <v>2</v>
      </c>
      <c r="H1663" s="14" t="s">
        <v>119</v>
      </c>
      <c r="I1663" s="14" t="s">
        <v>143</v>
      </c>
      <c r="J1663" s="14">
        <f t="shared" si="103"/>
        <v>3</v>
      </c>
      <c r="K1663" s="9">
        <v>104.51583333333333</v>
      </c>
      <c r="L1663" s="9">
        <v>3</v>
      </c>
      <c r="M1663" s="9">
        <v>7</v>
      </c>
      <c r="N1663" s="9">
        <v>2</v>
      </c>
      <c r="O1663" s="9">
        <v>3</v>
      </c>
    </row>
    <row r="1664" spans="1:15" x14ac:dyDescent="0.3">
      <c r="A1664" s="13">
        <v>79.38</v>
      </c>
      <c r="B1664" s="17" t="s">
        <v>138</v>
      </c>
      <c r="C1664" s="17">
        <f t="shared" si="100"/>
        <v>3</v>
      </c>
      <c r="D1664" s="14" t="s">
        <v>13</v>
      </c>
      <c r="E1664" s="14">
        <f t="shared" si="101"/>
        <v>7</v>
      </c>
      <c r="F1664" s="14" t="s">
        <v>15</v>
      </c>
      <c r="G1664" s="14">
        <f t="shared" si="102"/>
        <v>2</v>
      </c>
      <c r="H1664" s="14" t="s">
        <v>119</v>
      </c>
      <c r="I1664" s="14" t="s">
        <v>143</v>
      </c>
      <c r="J1664" s="14">
        <f t="shared" si="103"/>
        <v>3</v>
      </c>
      <c r="K1664" s="9">
        <v>79.38</v>
      </c>
      <c r="L1664" s="9">
        <v>3</v>
      </c>
      <c r="M1664" s="9">
        <v>7</v>
      </c>
      <c r="N1664" s="9">
        <v>2</v>
      </c>
      <c r="O1664" s="9">
        <v>3</v>
      </c>
    </row>
    <row r="1665" spans="1:15" x14ac:dyDescent="0.3">
      <c r="A1665" s="13">
        <v>94.211249999999993</v>
      </c>
      <c r="B1665" s="17" t="s">
        <v>138</v>
      </c>
      <c r="C1665" s="17">
        <f t="shared" si="100"/>
        <v>3</v>
      </c>
      <c r="D1665" s="14" t="s">
        <v>13</v>
      </c>
      <c r="E1665" s="14">
        <f t="shared" si="101"/>
        <v>7</v>
      </c>
      <c r="F1665" s="14" t="s">
        <v>15</v>
      </c>
      <c r="G1665" s="14">
        <f t="shared" si="102"/>
        <v>2</v>
      </c>
      <c r="H1665" s="14" t="s">
        <v>119</v>
      </c>
      <c r="I1665" s="14" t="s">
        <v>143</v>
      </c>
      <c r="J1665" s="14">
        <f t="shared" si="103"/>
        <v>3</v>
      </c>
      <c r="K1665" s="9">
        <v>94.211249999999993</v>
      </c>
      <c r="L1665" s="9">
        <v>3</v>
      </c>
      <c r="M1665" s="9">
        <v>7</v>
      </c>
      <c r="N1665" s="9">
        <v>2</v>
      </c>
      <c r="O1665" s="9">
        <v>3</v>
      </c>
    </row>
    <row r="1666" spans="1:15" x14ac:dyDescent="0.3">
      <c r="A1666" s="13">
        <v>93.240000000000009</v>
      </c>
      <c r="B1666" s="17" t="s">
        <v>138</v>
      </c>
      <c r="C1666" s="17">
        <f t="shared" si="100"/>
        <v>3</v>
      </c>
      <c r="D1666" s="14" t="s">
        <v>13</v>
      </c>
      <c r="E1666" s="14">
        <f t="shared" si="101"/>
        <v>7</v>
      </c>
      <c r="F1666" s="14" t="s">
        <v>15</v>
      </c>
      <c r="G1666" s="14">
        <f t="shared" si="102"/>
        <v>2</v>
      </c>
      <c r="H1666" s="14" t="s">
        <v>119</v>
      </c>
      <c r="I1666" s="14" t="s">
        <v>143</v>
      </c>
      <c r="J1666" s="14">
        <f t="shared" si="103"/>
        <v>3</v>
      </c>
      <c r="K1666" s="9">
        <v>93.240000000000009</v>
      </c>
      <c r="L1666" s="9">
        <v>3</v>
      </c>
      <c r="M1666" s="9">
        <v>7</v>
      </c>
      <c r="N1666" s="9">
        <v>2</v>
      </c>
      <c r="O1666" s="9">
        <v>3</v>
      </c>
    </row>
    <row r="1667" spans="1:15" x14ac:dyDescent="0.3">
      <c r="A1667" s="13">
        <v>98.673333333333332</v>
      </c>
      <c r="B1667" s="17" t="s">
        <v>138</v>
      </c>
      <c r="C1667" s="17">
        <f t="shared" ref="C1667:C1730" si="104">IF(B1667="Morning",1,IF(B1667="Afternoon",2,IF(B1667="Evening",3,IF(B1667="late Evening",4,IF(B1667="Break",5)))))</f>
        <v>3</v>
      </c>
      <c r="D1667" s="14" t="s">
        <v>13</v>
      </c>
      <c r="E1667" s="14">
        <f t="shared" ref="E1667:E1730" si="105">IF(D1667="Greetings",1,IF(D1667="Break",2,IF(D1667="Closing",3,IF(D1667="demonstration",4,IF(D1667="Hands on",5,IF(D1667="Introduction",6,IF(D1667="Lecture",7,IF(D1667="No Activity",8,IF(D1667="Peer Learning",9)))))))))</f>
        <v>7</v>
      </c>
      <c r="F1667" s="14" t="s">
        <v>15</v>
      </c>
      <c r="G1667" s="14">
        <f t="shared" ref="G1667:G1730" si="106">IF(F1667="On Campus",1,IF(F1667="Off Campus",2))</f>
        <v>2</v>
      </c>
      <c r="H1667" s="14" t="s">
        <v>119</v>
      </c>
      <c r="I1667" s="14" t="s">
        <v>143</v>
      </c>
      <c r="J1667" s="14">
        <f t="shared" ref="J1667:J1730" si="107">IF(I1667="Tools_Digital Drawing",1,IF(I1667="Spatial Design",2,IF(I1667="Technical Contexts",3)))</f>
        <v>3</v>
      </c>
      <c r="K1667" s="9">
        <v>98.673333333333332</v>
      </c>
      <c r="L1667" s="9">
        <v>3</v>
      </c>
      <c r="M1667" s="9">
        <v>7</v>
      </c>
      <c r="N1667" s="9">
        <v>2</v>
      </c>
      <c r="O1667" s="9">
        <v>3</v>
      </c>
    </row>
    <row r="1668" spans="1:15" x14ac:dyDescent="0.3">
      <c r="A1668" s="13">
        <v>94.211249999999993</v>
      </c>
      <c r="B1668" s="17" t="s">
        <v>138</v>
      </c>
      <c r="C1668" s="17">
        <f t="shared" si="104"/>
        <v>3</v>
      </c>
      <c r="D1668" s="14" t="s">
        <v>13</v>
      </c>
      <c r="E1668" s="14">
        <f t="shared" si="105"/>
        <v>7</v>
      </c>
      <c r="F1668" s="14" t="s">
        <v>15</v>
      </c>
      <c r="G1668" s="14">
        <f t="shared" si="106"/>
        <v>2</v>
      </c>
      <c r="H1668" s="14" t="s">
        <v>119</v>
      </c>
      <c r="I1668" s="14" t="s">
        <v>143</v>
      </c>
      <c r="J1668" s="14">
        <f t="shared" si="107"/>
        <v>3</v>
      </c>
      <c r="K1668" s="9">
        <v>94.211249999999993</v>
      </c>
      <c r="L1668" s="9">
        <v>3</v>
      </c>
      <c r="M1668" s="9">
        <v>7</v>
      </c>
      <c r="N1668" s="9">
        <v>2</v>
      </c>
      <c r="O1668" s="9">
        <v>3</v>
      </c>
    </row>
    <row r="1669" spans="1:15" x14ac:dyDescent="0.3">
      <c r="A1669" s="13">
        <v>101.98125</v>
      </c>
      <c r="B1669" s="17" t="s">
        <v>138</v>
      </c>
      <c r="C1669" s="17">
        <f t="shared" si="104"/>
        <v>3</v>
      </c>
      <c r="D1669" s="14" t="s">
        <v>13</v>
      </c>
      <c r="E1669" s="14">
        <f t="shared" si="105"/>
        <v>7</v>
      </c>
      <c r="F1669" s="14" t="s">
        <v>15</v>
      </c>
      <c r="G1669" s="14">
        <f t="shared" si="106"/>
        <v>2</v>
      </c>
      <c r="H1669" s="14" t="s">
        <v>119</v>
      </c>
      <c r="I1669" s="14" t="s">
        <v>143</v>
      </c>
      <c r="J1669" s="14">
        <f t="shared" si="107"/>
        <v>3</v>
      </c>
      <c r="K1669" s="9">
        <v>101.98125</v>
      </c>
      <c r="L1669" s="9">
        <v>3</v>
      </c>
      <c r="M1669" s="9">
        <v>7</v>
      </c>
      <c r="N1669" s="9">
        <v>2</v>
      </c>
      <c r="O1669" s="9">
        <v>3</v>
      </c>
    </row>
    <row r="1670" spans="1:15" x14ac:dyDescent="0.3">
      <c r="A1670" s="13">
        <v>99.647083333333327</v>
      </c>
      <c r="B1670" s="17" t="s">
        <v>138</v>
      </c>
      <c r="C1670" s="17">
        <f t="shared" si="104"/>
        <v>3</v>
      </c>
      <c r="D1670" s="14" t="s">
        <v>13</v>
      </c>
      <c r="E1670" s="14">
        <f t="shared" si="105"/>
        <v>7</v>
      </c>
      <c r="F1670" s="14" t="s">
        <v>15</v>
      </c>
      <c r="G1670" s="14">
        <f t="shared" si="106"/>
        <v>2</v>
      </c>
      <c r="H1670" s="14" t="s">
        <v>119</v>
      </c>
      <c r="I1670" s="14" t="s">
        <v>143</v>
      </c>
      <c r="J1670" s="14">
        <f t="shared" si="107"/>
        <v>3</v>
      </c>
      <c r="K1670" s="9">
        <v>99.647083333333327</v>
      </c>
      <c r="L1670" s="9">
        <v>3</v>
      </c>
      <c r="M1670" s="9">
        <v>7</v>
      </c>
      <c r="N1670" s="9">
        <v>2</v>
      </c>
      <c r="O1670" s="9">
        <v>3</v>
      </c>
    </row>
    <row r="1671" spans="1:15" x14ac:dyDescent="0.3">
      <c r="A1671" s="13">
        <v>105.86624999999999</v>
      </c>
      <c r="B1671" s="17" t="s">
        <v>138</v>
      </c>
      <c r="C1671" s="17">
        <f t="shared" si="104"/>
        <v>3</v>
      </c>
      <c r="D1671" s="14" t="s">
        <v>13</v>
      </c>
      <c r="E1671" s="14">
        <f t="shared" si="105"/>
        <v>7</v>
      </c>
      <c r="F1671" s="14" t="s">
        <v>15</v>
      </c>
      <c r="G1671" s="14">
        <f t="shared" si="106"/>
        <v>2</v>
      </c>
      <c r="H1671" s="14" t="s">
        <v>119</v>
      </c>
      <c r="I1671" s="14" t="s">
        <v>143</v>
      </c>
      <c r="J1671" s="14">
        <f t="shared" si="107"/>
        <v>3</v>
      </c>
      <c r="K1671" s="9">
        <v>105.86624999999999</v>
      </c>
      <c r="L1671" s="9">
        <v>3</v>
      </c>
      <c r="M1671" s="9">
        <v>7</v>
      </c>
      <c r="N1671" s="9">
        <v>2</v>
      </c>
      <c r="O1671" s="9">
        <v>3</v>
      </c>
    </row>
    <row r="1672" spans="1:15" x14ac:dyDescent="0.3">
      <c r="A1672" s="13">
        <v>107.80875</v>
      </c>
      <c r="B1672" s="17" t="s">
        <v>138</v>
      </c>
      <c r="C1672" s="17">
        <f t="shared" si="104"/>
        <v>3</v>
      </c>
      <c r="D1672" s="14" t="s">
        <v>13</v>
      </c>
      <c r="E1672" s="14">
        <f t="shared" si="105"/>
        <v>7</v>
      </c>
      <c r="F1672" s="14" t="s">
        <v>15</v>
      </c>
      <c r="G1672" s="14">
        <f t="shared" si="106"/>
        <v>2</v>
      </c>
      <c r="H1672" s="14" t="s">
        <v>119</v>
      </c>
      <c r="I1672" s="14" t="s">
        <v>143</v>
      </c>
      <c r="J1672" s="14">
        <f t="shared" si="107"/>
        <v>3</v>
      </c>
      <c r="K1672" s="9">
        <v>107.80875</v>
      </c>
      <c r="L1672" s="9">
        <v>3</v>
      </c>
      <c r="M1672" s="9">
        <v>7</v>
      </c>
      <c r="N1672" s="9">
        <v>2</v>
      </c>
      <c r="O1672" s="9">
        <v>3</v>
      </c>
    </row>
    <row r="1673" spans="1:15" x14ac:dyDescent="0.3">
      <c r="A1673" s="13">
        <v>101.79</v>
      </c>
      <c r="B1673" s="17" t="s">
        <v>138</v>
      </c>
      <c r="C1673" s="17">
        <f t="shared" si="104"/>
        <v>3</v>
      </c>
      <c r="D1673" s="14" t="s">
        <v>13</v>
      </c>
      <c r="E1673" s="14">
        <f t="shared" si="105"/>
        <v>7</v>
      </c>
      <c r="F1673" s="14" t="s">
        <v>15</v>
      </c>
      <c r="G1673" s="14">
        <f t="shared" si="106"/>
        <v>2</v>
      </c>
      <c r="H1673" s="14" t="s">
        <v>119</v>
      </c>
      <c r="I1673" s="14" t="s">
        <v>143</v>
      </c>
      <c r="J1673" s="14">
        <f t="shared" si="107"/>
        <v>3</v>
      </c>
      <c r="K1673" s="9">
        <v>101.79</v>
      </c>
      <c r="L1673" s="9">
        <v>3</v>
      </c>
      <c r="M1673" s="9">
        <v>7</v>
      </c>
      <c r="N1673" s="9">
        <v>2</v>
      </c>
      <c r="O1673" s="9">
        <v>3</v>
      </c>
    </row>
    <row r="1674" spans="1:15" x14ac:dyDescent="0.3">
      <c r="A1674" s="13">
        <v>106.46333333333334</v>
      </c>
      <c r="B1674" s="17" t="s">
        <v>138</v>
      </c>
      <c r="C1674" s="17">
        <f t="shared" si="104"/>
        <v>3</v>
      </c>
      <c r="D1674" s="14" t="s">
        <v>13</v>
      </c>
      <c r="E1674" s="14">
        <f t="shared" si="105"/>
        <v>7</v>
      </c>
      <c r="F1674" s="14" t="s">
        <v>15</v>
      </c>
      <c r="G1674" s="14">
        <f t="shared" si="106"/>
        <v>2</v>
      </c>
      <c r="H1674" s="14" t="s">
        <v>119</v>
      </c>
      <c r="I1674" s="14" t="s">
        <v>143</v>
      </c>
      <c r="J1674" s="14">
        <f t="shared" si="107"/>
        <v>3</v>
      </c>
      <c r="K1674" s="9">
        <v>106.46333333333334</v>
      </c>
      <c r="L1674" s="9">
        <v>3</v>
      </c>
      <c r="M1674" s="9">
        <v>7</v>
      </c>
      <c r="N1674" s="9">
        <v>2</v>
      </c>
      <c r="O1674" s="9">
        <v>3</v>
      </c>
    </row>
    <row r="1675" spans="1:15" x14ac:dyDescent="0.3">
      <c r="A1675" s="13">
        <v>107.43708333333333</v>
      </c>
      <c r="B1675" s="17" t="s">
        <v>138</v>
      </c>
      <c r="C1675" s="17">
        <f t="shared" si="104"/>
        <v>3</v>
      </c>
      <c r="D1675" s="14" t="s">
        <v>13</v>
      </c>
      <c r="E1675" s="14">
        <f t="shared" si="105"/>
        <v>7</v>
      </c>
      <c r="F1675" s="14" t="s">
        <v>15</v>
      </c>
      <c r="G1675" s="14">
        <f t="shared" si="106"/>
        <v>2</v>
      </c>
      <c r="H1675" s="14" t="s">
        <v>119</v>
      </c>
      <c r="I1675" s="14" t="s">
        <v>143</v>
      </c>
      <c r="J1675" s="14">
        <f t="shared" si="107"/>
        <v>3</v>
      </c>
      <c r="K1675" s="9">
        <v>107.43708333333333</v>
      </c>
      <c r="L1675" s="9">
        <v>3</v>
      </c>
      <c r="M1675" s="9">
        <v>7</v>
      </c>
      <c r="N1675" s="9">
        <v>2</v>
      </c>
      <c r="O1675" s="9">
        <v>3</v>
      </c>
    </row>
    <row r="1676" spans="1:15" x14ac:dyDescent="0.3">
      <c r="A1676" s="13">
        <v>81.34</v>
      </c>
      <c r="B1676" s="17" t="s">
        <v>138</v>
      </c>
      <c r="C1676" s="17">
        <f t="shared" si="104"/>
        <v>3</v>
      </c>
      <c r="D1676" s="14" t="s">
        <v>13</v>
      </c>
      <c r="E1676" s="14">
        <f t="shared" si="105"/>
        <v>7</v>
      </c>
      <c r="F1676" s="14" t="s">
        <v>15</v>
      </c>
      <c r="G1676" s="14">
        <f t="shared" si="106"/>
        <v>2</v>
      </c>
      <c r="H1676" s="14" t="s">
        <v>119</v>
      </c>
      <c r="I1676" s="14" t="s">
        <v>143</v>
      </c>
      <c r="J1676" s="14">
        <f t="shared" si="107"/>
        <v>3</v>
      </c>
      <c r="K1676" s="9">
        <v>81.34</v>
      </c>
      <c r="L1676" s="9">
        <v>3</v>
      </c>
      <c r="M1676" s="9">
        <v>7</v>
      </c>
      <c r="N1676" s="9">
        <v>2</v>
      </c>
      <c r="O1676" s="9">
        <v>3</v>
      </c>
    </row>
    <row r="1677" spans="1:15" x14ac:dyDescent="0.3">
      <c r="A1677" s="13">
        <v>108.08625000000001</v>
      </c>
      <c r="B1677" s="17" t="s">
        <v>138</v>
      </c>
      <c r="C1677" s="17">
        <f t="shared" si="104"/>
        <v>3</v>
      </c>
      <c r="D1677" s="14" t="s">
        <v>13</v>
      </c>
      <c r="E1677" s="14">
        <f t="shared" si="105"/>
        <v>7</v>
      </c>
      <c r="F1677" s="14" t="s">
        <v>15</v>
      </c>
      <c r="G1677" s="14">
        <f t="shared" si="106"/>
        <v>2</v>
      </c>
      <c r="H1677" s="14" t="s">
        <v>119</v>
      </c>
      <c r="I1677" s="14" t="s">
        <v>143</v>
      </c>
      <c r="J1677" s="14">
        <f t="shared" si="107"/>
        <v>3</v>
      </c>
      <c r="K1677" s="9">
        <v>108.08625000000001</v>
      </c>
      <c r="L1677" s="9">
        <v>3</v>
      </c>
      <c r="M1677" s="9">
        <v>7</v>
      </c>
      <c r="N1677" s="9">
        <v>2</v>
      </c>
      <c r="O1677" s="9">
        <v>3</v>
      </c>
    </row>
    <row r="1678" spans="1:15" x14ac:dyDescent="0.3">
      <c r="A1678" s="13">
        <v>102.9</v>
      </c>
      <c r="B1678" s="17" t="s">
        <v>138</v>
      </c>
      <c r="C1678" s="17">
        <f t="shared" si="104"/>
        <v>3</v>
      </c>
      <c r="D1678" s="14" t="s">
        <v>13</v>
      </c>
      <c r="E1678" s="14">
        <f t="shared" si="105"/>
        <v>7</v>
      </c>
      <c r="F1678" s="14" t="s">
        <v>15</v>
      </c>
      <c r="G1678" s="14">
        <f t="shared" si="106"/>
        <v>2</v>
      </c>
      <c r="H1678" s="14" t="s">
        <v>119</v>
      </c>
      <c r="I1678" s="14" t="s">
        <v>143</v>
      </c>
      <c r="J1678" s="14">
        <f t="shared" si="107"/>
        <v>3</v>
      </c>
      <c r="K1678" s="9">
        <v>102.9</v>
      </c>
      <c r="L1678" s="9">
        <v>3</v>
      </c>
      <c r="M1678" s="9">
        <v>7</v>
      </c>
      <c r="N1678" s="9">
        <v>2</v>
      </c>
      <c r="O1678" s="9">
        <v>3</v>
      </c>
    </row>
    <row r="1679" spans="1:15" x14ac:dyDescent="0.3">
      <c r="A1679" s="13">
        <v>105.48958333333333</v>
      </c>
      <c r="B1679" s="17" t="s">
        <v>138</v>
      </c>
      <c r="C1679" s="17">
        <f t="shared" si="104"/>
        <v>3</v>
      </c>
      <c r="D1679" s="14" t="s">
        <v>13</v>
      </c>
      <c r="E1679" s="14">
        <f t="shared" si="105"/>
        <v>7</v>
      </c>
      <c r="F1679" s="14" t="s">
        <v>15</v>
      </c>
      <c r="G1679" s="14">
        <f t="shared" si="106"/>
        <v>2</v>
      </c>
      <c r="H1679" s="14" t="s">
        <v>119</v>
      </c>
      <c r="I1679" s="14" t="s">
        <v>143</v>
      </c>
      <c r="J1679" s="14">
        <f t="shared" si="107"/>
        <v>3</v>
      </c>
      <c r="K1679" s="9">
        <v>105.48958333333333</v>
      </c>
      <c r="L1679" s="9">
        <v>3</v>
      </c>
      <c r="M1679" s="9">
        <v>7</v>
      </c>
      <c r="N1679" s="9">
        <v>2</v>
      </c>
      <c r="O1679" s="9">
        <v>3</v>
      </c>
    </row>
    <row r="1680" spans="1:15" x14ac:dyDescent="0.3">
      <c r="A1680" s="13">
        <v>112.17375</v>
      </c>
      <c r="B1680" s="17" t="s">
        <v>138</v>
      </c>
      <c r="C1680" s="17">
        <f t="shared" si="104"/>
        <v>3</v>
      </c>
      <c r="D1680" s="14" t="s">
        <v>13</v>
      </c>
      <c r="E1680" s="14">
        <f t="shared" si="105"/>
        <v>7</v>
      </c>
      <c r="F1680" s="14" t="s">
        <v>15</v>
      </c>
      <c r="G1680" s="14">
        <f t="shared" si="106"/>
        <v>2</v>
      </c>
      <c r="H1680" s="14" t="s">
        <v>119</v>
      </c>
      <c r="I1680" s="14" t="s">
        <v>143</v>
      </c>
      <c r="J1680" s="14">
        <f t="shared" si="107"/>
        <v>3</v>
      </c>
      <c r="K1680" s="9">
        <v>112.17375</v>
      </c>
      <c r="L1680" s="9">
        <v>3</v>
      </c>
      <c r="M1680" s="9">
        <v>7</v>
      </c>
      <c r="N1680" s="9">
        <v>2</v>
      </c>
      <c r="O1680" s="9">
        <v>3</v>
      </c>
    </row>
    <row r="1681" spans="1:15" x14ac:dyDescent="0.3">
      <c r="A1681" s="13">
        <v>101.27000000000001</v>
      </c>
      <c r="B1681" s="17" t="s">
        <v>138</v>
      </c>
      <c r="C1681" s="17">
        <f t="shared" si="104"/>
        <v>3</v>
      </c>
      <c r="D1681" s="14" t="s">
        <v>13</v>
      </c>
      <c r="E1681" s="14">
        <f t="shared" si="105"/>
        <v>7</v>
      </c>
      <c r="F1681" s="14" t="s">
        <v>15</v>
      </c>
      <c r="G1681" s="14">
        <f t="shared" si="106"/>
        <v>2</v>
      </c>
      <c r="H1681" s="14" t="s">
        <v>119</v>
      </c>
      <c r="I1681" s="14" t="s">
        <v>143</v>
      </c>
      <c r="J1681" s="14">
        <f t="shared" si="107"/>
        <v>3</v>
      </c>
      <c r="K1681" s="9">
        <v>101.27000000000001</v>
      </c>
      <c r="L1681" s="9">
        <v>3</v>
      </c>
      <c r="M1681" s="9">
        <v>7</v>
      </c>
      <c r="N1681" s="9">
        <v>2</v>
      </c>
      <c r="O1681" s="9">
        <v>3</v>
      </c>
    </row>
    <row r="1682" spans="1:15" x14ac:dyDescent="0.3">
      <c r="A1682" s="13">
        <v>94.453749999999999</v>
      </c>
      <c r="B1682" s="17" t="s">
        <v>138</v>
      </c>
      <c r="C1682" s="17">
        <f t="shared" si="104"/>
        <v>3</v>
      </c>
      <c r="D1682" s="14" t="s">
        <v>13</v>
      </c>
      <c r="E1682" s="14">
        <f t="shared" si="105"/>
        <v>7</v>
      </c>
      <c r="F1682" s="14" t="s">
        <v>15</v>
      </c>
      <c r="G1682" s="14">
        <f t="shared" si="106"/>
        <v>2</v>
      </c>
      <c r="H1682" s="14" t="s">
        <v>119</v>
      </c>
      <c r="I1682" s="14" t="s">
        <v>143</v>
      </c>
      <c r="J1682" s="14">
        <f t="shared" si="107"/>
        <v>3</v>
      </c>
      <c r="K1682" s="9">
        <v>94.453749999999999</v>
      </c>
      <c r="L1682" s="9">
        <v>3</v>
      </c>
      <c r="M1682" s="9">
        <v>7</v>
      </c>
      <c r="N1682" s="9">
        <v>2</v>
      </c>
      <c r="O1682" s="9">
        <v>3</v>
      </c>
    </row>
    <row r="1683" spans="1:15" x14ac:dyDescent="0.3">
      <c r="A1683" s="13">
        <v>90.883333333333326</v>
      </c>
      <c r="B1683" s="17" t="s">
        <v>138</v>
      </c>
      <c r="C1683" s="17">
        <f t="shared" si="104"/>
        <v>3</v>
      </c>
      <c r="D1683" s="14" t="s">
        <v>13</v>
      </c>
      <c r="E1683" s="14">
        <f t="shared" si="105"/>
        <v>7</v>
      </c>
      <c r="F1683" s="14" t="s">
        <v>15</v>
      </c>
      <c r="G1683" s="14">
        <f t="shared" si="106"/>
        <v>2</v>
      </c>
      <c r="H1683" s="14" t="s">
        <v>119</v>
      </c>
      <c r="I1683" s="14" t="s">
        <v>143</v>
      </c>
      <c r="J1683" s="14">
        <f t="shared" si="107"/>
        <v>3</v>
      </c>
      <c r="K1683" s="9">
        <v>90.883333333333326</v>
      </c>
      <c r="L1683" s="9">
        <v>3</v>
      </c>
      <c r="M1683" s="9">
        <v>7</v>
      </c>
      <c r="N1683" s="9">
        <v>2</v>
      </c>
      <c r="O1683" s="9">
        <v>3</v>
      </c>
    </row>
    <row r="1684" spans="1:15" x14ac:dyDescent="0.3">
      <c r="A1684" s="13">
        <v>93.155416666666667</v>
      </c>
      <c r="B1684" s="17" t="s">
        <v>138</v>
      </c>
      <c r="C1684" s="17">
        <f t="shared" si="104"/>
        <v>3</v>
      </c>
      <c r="D1684" s="14" t="s">
        <v>13</v>
      </c>
      <c r="E1684" s="14">
        <f t="shared" si="105"/>
        <v>7</v>
      </c>
      <c r="F1684" s="14" t="s">
        <v>15</v>
      </c>
      <c r="G1684" s="14">
        <f t="shared" si="106"/>
        <v>2</v>
      </c>
      <c r="H1684" s="14" t="s">
        <v>119</v>
      </c>
      <c r="I1684" s="14" t="s">
        <v>143</v>
      </c>
      <c r="J1684" s="14">
        <f t="shared" si="107"/>
        <v>3</v>
      </c>
      <c r="K1684" s="9">
        <v>93.155416666666667</v>
      </c>
      <c r="L1684" s="9">
        <v>3</v>
      </c>
      <c r="M1684" s="9">
        <v>7</v>
      </c>
      <c r="N1684" s="9">
        <v>2</v>
      </c>
      <c r="O1684" s="9">
        <v>3</v>
      </c>
    </row>
    <row r="1685" spans="1:15" x14ac:dyDescent="0.3">
      <c r="A1685" s="13">
        <v>103.88</v>
      </c>
      <c r="B1685" s="17" t="s">
        <v>138</v>
      </c>
      <c r="C1685" s="17">
        <f t="shared" si="104"/>
        <v>3</v>
      </c>
      <c r="D1685" s="14" t="s">
        <v>13</v>
      </c>
      <c r="E1685" s="14">
        <f t="shared" si="105"/>
        <v>7</v>
      </c>
      <c r="F1685" s="14" t="s">
        <v>15</v>
      </c>
      <c r="G1685" s="14">
        <f t="shared" si="106"/>
        <v>2</v>
      </c>
      <c r="H1685" s="14" t="s">
        <v>119</v>
      </c>
      <c r="I1685" s="14" t="s">
        <v>143</v>
      </c>
      <c r="J1685" s="14">
        <f t="shared" si="107"/>
        <v>3</v>
      </c>
      <c r="K1685" s="9">
        <v>103.88</v>
      </c>
      <c r="L1685" s="9">
        <v>3</v>
      </c>
      <c r="M1685" s="9">
        <v>7</v>
      </c>
      <c r="N1685" s="9">
        <v>2</v>
      </c>
      <c r="O1685" s="9">
        <v>3</v>
      </c>
    </row>
    <row r="1686" spans="1:15" x14ac:dyDescent="0.3">
      <c r="A1686" s="13">
        <v>94.129166666666663</v>
      </c>
      <c r="B1686" s="17" t="s">
        <v>138</v>
      </c>
      <c r="C1686" s="17">
        <f t="shared" si="104"/>
        <v>3</v>
      </c>
      <c r="D1686" s="14" t="s">
        <v>13</v>
      </c>
      <c r="E1686" s="14">
        <f t="shared" si="105"/>
        <v>7</v>
      </c>
      <c r="F1686" s="14" t="s">
        <v>15</v>
      </c>
      <c r="G1686" s="14">
        <f t="shared" si="106"/>
        <v>2</v>
      </c>
      <c r="H1686" s="14" t="s">
        <v>119</v>
      </c>
      <c r="I1686" s="14" t="s">
        <v>143</v>
      </c>
      <c r="J1686" s="14">
        <f t="shared" si="107"/>
        <v>3</v>
      </c>
      <c r="K1686" s="9">
        <v>94.129166666666663</v>
      </c>
      <c r="L1686" s="9">
        <v>3</v>
      </c>
      <c r="M1686" s="9">
        <v>7</v>
      </c>
      <c r="N1686" s="9">
        <v>2</v>
      </c>
      <c r="O1686" s="9">
        <v>3</v>
      </c>
    </row>
    <row r="1687" spans="1:15" x14ac:dyDescent="0.3">
      <c r="A1687" s="13">
        <v>97.875</v>
      </c>
      <c r="B1687" s="17" t="s">
        <v>138</v>
      </c>
      <c r="C1687" s="17">
        <f t="shared" si="104"/>
        <v>3</v>
      </c>
      <c r="D1687" s="14" t="s">
        <v>13</v>
      </c>
      <c r="E1687" s="14">
        <f t="shared" si="105"/>
        <v>7</v>
      </c>
      <c r="F1687" s="14" t="s">
        <v>15</v>
      </c>
      <c r="G1687" s="14">
        <f t="shared" si="106"/>
        <v>2</v>
      </c>
      <c r="H1687" s="14" t="s">
        <v>119</v>
      </c>
      <c r="I1687" s="14" t="s">
        <v>143</v>
      </c>
      <c r="J1687" s="14">
        <f t="shared" si="107"/>
        <v>3</v>
      </c>
      <c r="K1687" s="9">
        <v>97.875</v>
      </c>
      <c r="L1687" s="9">
        <v>3</v>
      </c>
      <c r="M1687" s="9">
        <v>7</v>
      </c>
      <c r="N1687" s="9">
        <v>2</v>
      </c>
      <c r="O1687" s="9">
        <v>3</v>
      </c>
    </row>
    <row r="1688" spans="1:15" x14ac:dyDescent="0.3">
      <c r="A1688" s="13">
        <v>97.019999999999982</v>
      </c>
      <c r="B1688" s="17" t="s">
        <v>138</v>
      </c>
      <c r="C1688" s="17">
        <f t="shared" si="104"/>
        <v>3</v>
      </c>
      <c r="D1688" s="14" t="s">
        <v>13</v>
      </c>
      <c r="E1688" s="14">
        <f t="shared" si="105"/>
        <v>7</v>
      </c>
      <c r="F1688" s="14" t="s">
        <v>15</v>
      </c>
      <c r="G1688" s="14">
        <f t="shared" si="106"/>
        <v>2</v>
      </c>
      <c r="H1688" s="14" t="s">
        <v>119</v>
      </c>
      <c r="I1688" s="14" t="s">
        <v>143</v>
      </c>
      <c r="J1688" s="14">
        <f t="shared" si="107"/>
        <v>3</v>
      </c>
      <c r="K1688" s="9">
        <v>97.019999999999982</v>
      </c>
      <c r="L1688" s="9">
        <v>3</v>
      </c>
      <c r="M1688" s="9">
        <v>7</v>
      </c>
      <c r="N1688" s="9">
        <v>2</v>
      </c>
      <c r="O1688" s="9">
        <v>3</v>
      </c>
    </row>
    <row r="1689" spans="1:15" x14ac:dyDescent="0.3">
      <c r="A1689" s="13">
        <v>93.48</v>
      </c>
      <c r="B1689" s="17" t="s">
        <v>138</v>
      </c>
      <c r="C1689" s="17">
        <f t="shared" si="104"/>
        <v>3</v>
      </c>
      <c r="D1689" s="14" t="s">
        <v>13</v>
      </c>
      <c r="E1689" s="14">
        <f t="shared" si="105"/>
        <v>7</v>
      </c>
      <c r="F1689" s="14" t="s">
        <v>15</v>
      </c>
      <c r="G1689" s="14">
        <f t="shared" si="106"/>
        <v>2</v>
      </c>
      <c r="H1689" s="14" t="s">
        <v>119</v>
      </c>
      <c r="I1689" s="14" t="s">
        <v>143</v>
      </c>
      <c r="J1689" s="14">
        <f t="shared" si="107"/>
        <v>3</v>
      </c>
      <c r="K1689" s="9">
        <v>93.48</v>
      </c>
      <c r="L1689" s="9">
        <v>3</v>
      </c>
      <c r="M1689" s="9">
        <v>7</v>
      </c>
      <c r="N1689" s="9">
        <v>2</v>
      </c>
      <c r="O1689" s="9">
        <v>3</v>
      </c>
    </row>
    <row r="1690" spans="1:15" x14ac:dyDescent="0.3">
      <c r="A1690" s="13">
        <v>93.155416666666667</v>
      </c>
      <c r="B1690" s="17" t="s">
        <v>138</v>
      </c>
      <c r="C1690" s="17">
        <f t="shared" si="104"/>
        <v>3</v>
      </c>
      <c r="D1690" s="14" t="s">
        <v>13</v>
      </c>
      <c r="E1690" s="14">
        <f t="shared" si="105"/>
        <v>7</v>
      </c>
      <c r="F1690" s="14" t="s">
        <v>15</v>
      </c>
      <c r="G1690" s="14">
        <f t="shared" si="106"/>
        <v>2</v>
      </c>
      <c r="H1690" s="14" t="s">
        <v>119</v>
      </c>
      <c r="I1690" s="14" t="s">
        <v>143</v>
      </c>
      <c r="J1690" s="14">
        <f t="shared" si="107"/>
        <v>3</v>
      </c>
      <c r="K1690" s="9">
        <v>93.155416666666667</v>
      </c>
      <c r="L1690" s="9">
        <v>3</v>
      </c>
      <c r="M1690" s="9">
        <v>7</v>
      </c>
      <c r="N1690" s="9">
        <v>2</v>
      </c>
      <c r="O1690" s="9">
        <v>3</v>
      </c>
    </row>
    <row r="1691" spans="1:15" x14ac:dyDescent="0.3">
      <c r="A1691" s="13">
        <v>89.90958333333333</v>
      </c>
      <c r="B1691" s="17" t="s">
        <v>138</v>
      </c>
      <c r="C1691" s="17">
        <f t="shared" si="104"/>
        <v>3</v>
      </c>
      <c r="D1691" s="14" t="s">
        <v>13</v>
      </c>
      <c r="E1691" s="14">
        <f t="shared" si="105"/>
        <v>7</v>
      </c>
      <c r="F1691" s="14" t="s">
        <v>15</v>
      </c>
      <c r="G1691" s="14">
        <f t="shared" si="106"/>
        <v>2</v>
      </c>
      <c r="H1691" s="14" t="s">
        <v>119</v>
      </c>
      <c r="I1691" s="14" t="s">
        <v>143</v>
      </c>
      <c r="J1691" s="14">
        <f t="shared" si="107"/>
        <v>3</v>
      </c>
      <c r="K1691" s="9">
        <v>89.90958333333333</v>
      </c>
      <c r="L1691" s="9">
        <v>3</v>
      </c>
      <c r="M1691" s="9">
        <v>7</v>
      </c>
      <c r="N1691" s="9">
        <v>2</v>
      </c>
      <c r="O1691" s="9">
        <v>3</v>
      </c>
    </row>
    <row r="1692" spans="1:15" x14ac:dyDescent="0.3">
      <c r="A1692" s="13">
        <v>90.234166666666681</v>
      </c>
      <c r="B1692" s="17" t="s">
        <v>138</v>
      </c>
      <c r="C1692" s="17">
        <f t="shared" si="104"/>
        <v>3</v>
      </c>
      <c r="D1692" s="14" t="s">
        <v>13</v>
      </c>
      <c r="E1692" s="14">
        <f t="shared" si="105"/>
        <v>7</v>
      </c>
      <c r="F1692" s="14" t="s">
        <v>15</v>
      </c>
      <c r="G1692" s="14">
        <f t="shared" si="106"/>
        <v>2</v>
      </c>
      <c r="H1692" s="14" t="s">
        <v>119</v>
      </c>
      <c r="I1692" s="14" t="s">
        <v>143</v>
      </c>
      <c r="J1692" s="14">
        <f t="shared" si="107"/>
        <v>3</v>
      </c>
      <c r="K1692" s="9">
        <v>90.234166666666681</v>
      </c>
      <c r="L1692" s="9">
        <v>3</v>
      </c>
      <c r="M1692" s="9">
        <v>7</v>
      </c>
      <c r="N1692" s="9">
        <v>2</v>
      </c>
      <c r="O1692" s="9">
        <v>3</v>
      </c>
    </row>
    <row r="1693" spans="1:15" x14ac:dyDescent="0.3">
      <c r="A1693" s="13">
        <v>90.160000000000011</v>
      </c>
      <c r="B1693" s="17" t="s">
        <v>138</v>
      </c>
      <c r="C1693" s="17">
        <f t="shared" si="104"/>
        <v>3</v>
      </c>
      <c r="D1693" s="14" t="s">
        <v>13</v>
      </c>
      <c r="E1693" s="14">
        <f t="shared" si="105"/>
        <v>7</v>
      </c>
      <c r="F1693" s="14" t="s">
        <v>15</v>
      </c>
      <c r="G1693" s="14">
        <f t="shared" si="106"/>
        <v>2</v>
      </c>
      <c r="H1693" s="14" t="s">
        <v>119</v>
      </c>
      <c r="I1693" s="14" t="s">
        <v>143</v>
      </c>
      <c r="J1693" s="14">
        <f t="shared" si="107"/>
        <v>3</v>
      </c>
      <c r="K1693" s="9">
        <v>90.160000000000011</v>
      </c>
      <c r="L1693" s="9">
        <v>3</v>
      </c>
      <c r="M1693" s="9">
        <v>7</v>
      </c>
      <c r="N1693" s="9">
        <v>2</v>
      </c>
      <c r="O1693" s="9">
        <v>3</v>
      </c>
    </row>
    <row r="1694" spans="1:15" x14ac:dyDescent="0.3">
      <c r="A1694" s="13">
        <v>91.207916666666677</v>
      </c>
      <c r="B1694" s="17" t="s">
        <v>138</v>
      </c>
      <c r="C1694" s="17">
        <f t="shared" si="104"/>
        <v>3</v>
      </c>
      <c r="D1694" s="14" t="s">
        <v>13</v>
      </c>
      <c r="E1694" s="14">
        <f t="shared" si="105"/>
        <v>7</v>
      </c>
      <c r="F1694" s="14" t="s">
        <v>15</v>
      </c>
      <c r="G1694" s="14">
        <f t="shared" si="106"/>
        <v>2</v>
      </c>
      <c r="H1694" s="14" t="s">
        <v>119</v>
      </c>
      <c r="I1694" s="14" t="s">
        <v>143</v>
      </c>
      <c r="J1694" s="14">
        <f t="shared" si="107"/>
        <v>3</v>
      </c>
      <c r="K1694" s="9">
        <v>91.207916666666677</v>
      </c>
      <c r="L1694" s="9">
        <v>3</v>
      </c>
      <c r="M1694" s="9">
        <v>7</v>
      </c>
      <c r="N1694" s="9">
        <v>2</v>
      </c>
      <c r="O1694" s="9">
        <v>3</v>
      </c>
    </row>
    <row r="1695" spans="1:15" x14ac:dyDescent="0.3">
      <c r="A1695" s="13">
        <v>90.558750000000003</v>
      </c>
      <c r="B1695" s="17" t="s">
        <v>138</v>
      </c>
      <c r="C1695" s="17">
        <f t="shared" si="104"/>
        <v>3</v>
      </c>
      <c r="D1695" s="14" t="s">
        <v>13</v>
      </c>
      <c r="E1695" s="14">
        <f t="shared" si="105"/>
        <v>7</v>
      </c>
      <c r="F1695" s="14" t="s">
        <v>15</v>
      </c>
      <c r="G1695" s="14">
        <f t="shared" si="106"/>
        <v>2</v>
      </c>
      <c r="H1695" s="14" t="s">
        <v>119</v>
      </c>
      <c r="I1695" s="14" t="s">
        <v>143</v>
      </c>
      <c r="J1695" s="14">
        <f t="shared" si="107"/>
        <v>3</v>
      </c>
      <c r="K1695" s="9">
        <v>90.558750000000003</v>
      </c>
      <c r="L1695" s="9">
        <v>3</v>
      </c>
      <c r="M1695" s="9">
        <v>7</v>
      </c>
      <c r="N1695" s="9">
        <v>2</v>
      </c>
      <c r="O1695" s="9">
        <v>3</v>
      </c>
    </row>
    <row r="1696" spans="1:15" x14ac:dyDescent="0.3">
      <c r="A1696" s="13">
        <v>99.710000000000008</v>
      </c>
      <c r="B1696" s="17" t="s">
        <v>138</v>
      </c>
      <c r="C1696" s="17">
        <f t="shared" si="104"/>
        <v>3</v>
      </c>
      <c r="D1696" s="14" t="s">
        <v>13</v>
      </c>
      <c r="E1696" s="14">
        <f t="shared" si="105"/>
        <v>7</v>
      </c>
      <c r="F1696" s="14" t="s">
        <v>15</v>
      </c>
      <c r="G1696" s="14">
        <f t="shared" si="106"/>
        <v>2</v>
      </c>
      <c r="H1696" s="14" t="s">
        <v>119</v>
      </c>
      <c r="I1696" s="14" t="s">
        <v>143</v>
      </c>
      <c r="J1696" s="14">
        <f t="shared" si="107"/>
        <v>3</v>
      </c>
      <c r="K1696" s="9">
        <v>99.710000000000008</v>
      </c>
      <c r="L1696" s="9">
        <v>3</v>
      </c>
      <c r="M1696" s="9">
        <v>7</v>
      </c>
      <c r="N1696" s="9">
        <v>2</v>
      </c>
      <c r="O1696" s="9">
        <v>3</v>
      </c>
    </row>
    <row r="1697" spans="1:15" x14ac:dyDescent="0.3">
      <c r="A1697" s="13">
        <v>89.993750000000006</v>
      </c>
      <c r="B1697" s="17" t="s">
        <v>138</v>
      </c>
      <c r="C1697" s="17">
        <f t="shared" si="104"/>
        <v>3</v>
      </c>
      <c r="D1697" s="14" t="s">
        <v>13</v>
      </c>
      <c r="E1697" s="14">
        <f t="shared" si="105"/>
        <v>7</v>
      </c>
      <c r="F1697" s="14" t="s">
        <v>15</v>
      </c>
      <c r="G1697" s="14">
        <f t="shared" si="106"/>
        <v>2</v>
      </c>
      <c r="H1697" s="14" t="s">
        <v>119</v>
      </c>
      <c r="I1697" s="14" t="s">
        <v>143</v>
      </c>
      <c r="J1697" s="14">
        <f t="shared" si="107"/>
        <v>3</v>
      </c>
      <c r="K1697" s="9">
        <v>89.993750000000006</v>
      </c>
      <c r="L1697" s="9">
        <v>3</v>
      </c>
      <c r="M1697" s="9">
        <v>7</v>
      </c>
      <c r="N1697" s="9">
        <v>2</v>
      </c>
      <c r="O1697" s="9">
        <v>3</v>
      </c>
    </row>
    <row r="1698" spans="1:15" x14ac:dyDescent="0.3">
      <c r="A1698" s="13">
        <v>96.833750000000009</v>
      </c>
      <c r="B1698" s="17" t="s">
        <v>138</v>
      </c>
      <c r="C1698" s="17">
        <f t="shared" si="104"/>
        <v>3</v>
      </c>
      <c r="D1698" s="14" t="s">
        <v>13</v>
      </c>
      <c r="E1698" s="14">
        <f t="shared" si="105"/>
        <v>7</v>
      </c>
      <c r="F1698" s="14" t="s">
        <v>15</v>
      </c>
      <c r="G1698" s="14">
        <f t="shared" si="106"/>
        <v>2</v>
      </c>
      <c r="H1698" s="14" t="s">
        <v>119</v>
      </c>
      <c r="I1698" s="14" t="s">
        <v>143</v>
      </c>
      <c r="J1698" s="14">
        <f t="shared" si="107"/>
        <v>3</v>
      </c>
      <c r="K1698" s="9">
        <v>96.833750000000009</v>
      </c>
      <c r="L1698" s="9">
        <v>3</v>
      </c>
      <c r="M1698" s="9">
        <v>7</v>
      </c>
      <c r="N1698" s="9">
        <v>2</v>
      </c>
      <c r="O1698" s="9">
        <v>3</v>
      </c>
    </row>
    <row r="1699" spans="1:15" x14ac:dyDescent="0.3">
      <c r="A1699" s="13">
        <v>92.830833333333331</v>
      </c>
      <c r="B1699" s="17" t="s">
        <v>138</v>
      </c>
      <c r="C1699" s="17">
        <f t="shared" si="104"/>
        <v>3</v>
      </c>
      <c r="D1699" s="14" t="s">
        <v>13</v>
      </c>
      <c r="E1699" s="14">
        <f t="shared" si="105"/>
        <v>7</v>
      </c>
      <c r="F1699" s="14" t="s">
        <v>15</v>
      </c>
      <c r="G1699" s="14">
        <f t="shared" si="106"/>
        <v>2</v>
      </c>
      <c r="H1699" s="14" t="s">
        <v>119</v>
      </c>
      <c r="I1699" s="14" t="s">
        <v>143</v>
      </c>
      <c r="J1699" s="14">
        <f t="shared" si="107"/>
        <v>3</v>
      </c>
      <c r="K1699" s="9">
        <v>92.830833333333331</v>
      </c>
      <c r="L1699" s="9">
        <v>3</v>
      </c>
      <c r="M1699" s="9">
        <v>7</v>
      </c>
      <c r="N1699" s="9">
        <v>2</v>
      </c>
      <c r="O1699" s="9">
        <v>3</v>
      </c>
    </row>
    <row r="1700" spans="1:15" x14ac:dyDescent="0.3">
      <c r="A1700" s="13">
        <v>94.129166666666663</v>
      </c>
      <c r="B1700" s="17" t="s">
        <v>138</v>
      </c>
      <c r="C1700" s="17">
        <f t="shared" si="104"/>
        <v>3</v>
      </c>
      <c r="D1700" s="14" t="s">
        <v>13</v>
      </c>
      <c r="E1700" s="14">
        <f t="shared" si="105"/>
        <v>7</v>
      </c>
      <c r="F1700" s="14" t="s">
        <v>15</v>
      </c>
      <c r="G1700" s="14">
        <f t="shared" si="106"/>
        <v>2</v>
      </c>
      <c r="H1700" s="14" t="s">
        <v>119</v>
      </c>
      <c r="I1700" s="14" t="s">
        <v>143</v>
      </c>
      <c r="J1700" s="14">
        <f t="shared" si="107"/>
        <v>3</v>
      </c>
      <c r="K1700" s="9">
        <v>94.129166666666663</v>
      </c>
      <c r="L1700" s="9">
        <v>3</v>
      </c>
      <c r="M1700" s="9">
        <v>7</v>
      </c>
      <c r="N1700" s="9">
        <v>2</v>
      </c>
      <c r="O1700" s="9">
        <v>3</v>
      </c>
    </row>
    <row r="1701" spans="1:15" x14ac:dyDescent="0.3">
      <c r="A1701" s="13">
        <v>88.199999999999989</v>
      </c>
      <c r="B1701" s="17" t="s">
        <v>138</v>
      </c>
      <c r="C1701" s="17">
        <f t="shared" si="104"/>
        <v>3</v>
      </c>
      <c r="D1701" s="14" t="s">
        <v>13</v>
      </c>
      <c r="E1701" s="14">
        <f t="shared" si="105"/>
        <v>7</v>
      </c>
      <c r="F1701" s="14" t="s">
        <v>15</v>
      </c>
      <c r="G1701" s="14">
        <f t="shared" si="106"/>
        <v>2</v>
      </c>
      <c r="H1701" s="14" t="s">
        <v>119</v>
      </c>
      <c r="I1701" s="14" t="s">
        <v>143</v>
      </c>
      <c r="J1701" s="14">
        <f t="shared" si="107"/>
        <v>3</v>
      </c>
      <c r="K1701" s="9">
        <v>88.199999999999989</v>
      </c>
      <c r="L1701" s="9">
        <v>3</v>
      </c>
      <c r="M1701" s="9">
        <v>7</v>
      </c>
      <c r="N1701" s="9">
        <v>2</v>
      </c>
      <c r="O1701" s="9">
        <v>3</v>
      </c>
    </row>
    <row r="1702" spans="1:15" x14ac:dyDescent="0.3">
      <c r="A1702" s="13">
        <v>91.857083333333335</v>
      </c>
      <c r="B1702" s="17" t="s">
        <v>138</v>
      </c>
      <c r="C1702" s="17">
        <f t="shared" si="104"/>
        <v>3</v>
      </c>
      <c r="D1702" s="14" t="s">
        <v>13</v>
      </c>
      <c r="E1702" s="14">
        <f t="shared" si="105"/>
        <v>7</v>
      </c>
      <c r="F1702" s="14" t="s">
        <v>15</v>
      </c>
      <c r="G1702" s="14">
        <f t="shared" si="106"/>
        <v>2</v>
      </c>
      <c r="H1702" s="14" t="s">
        <v>119</v>
      </c>
      <c r="I1702" s="14" t="s">
        <v>143</v>
      </c>
      <c r="J1702" s="14">
        <f t="shared" si="107"/>
        <v>3</v>
      </c>
      <c r="K1702" s="9">
        <v>91.857083333333335</v>
      </c>
      <c r="L1702" s="9">
        <v>3</v>
      </c>
      <c r="M1702" s="9">
        <v>7</v>
      </c>
      <c r="N1702" s="9">
        <v>2</v>
      </c>
      <c r="O1702" s="9">
        <v>3</v>
      </c>
    </row>
    <row r="1703" spans="1:15" x14ac:dyDescent="0.3">
      <c r="A1703" s="13">
        <v>87.962083333333339</v>
      </c>
      <c r="B1703" s="17" t="s">
        <v>138</v>
      </c>
      <c r="C1703" s="17">
        <f t="shared" si="104"/>
        <v>3</v>
      </c>
      <c r="D1703" s="14" t="s">
        <v>13</v>
      </c>
      <c r="E1703" s="14">
        <f t="shared" si="105"/>
        <v>7</v>
      </c>
      <c r="F1703" s="14" t="s">
        <v>15</v>
      </c>
      <c r="G1703" s="14">
        <f t="shared" si="106"/>
        <v>2</v>
      </c>
      <c r="H1703" s="14" t="s">
        <v>119</v>
      </c>
      <c r="I1703" s="14" t="s">
        <v>143</v>
      </c>
      <c r="J1703" s="14">
        <f t="shared" si="107"/>
        <v>3</v>
      </c>
      <c r="K1703" s="9">
        <v>87.962083333333339</v>
      </c>
      <c r="L1703" s="9">
        <v>3</v>
      </c>
      <c r="M1703" s="9">
        <v>7</v>
      </c>
      <c r="N1703" s="9">
        <v>2</v>
      </c>
      <c r="O1703" s="9">
        <v>3</v>
      </c>
    </row>
    <row r="1704" spans="1:15" x14ac:dyDescent="0.3">
      <c r="A1704" s="13">
        <v>80.61375000000001</v>
      </c>
      <c r="B1704" s="17" t="s">
        <v>138</v>
      </c>
      <c r="C1704" s="17">
        <f t="shared" si="104"/>
        <v>3</v>
      </c>
      <c r="D1704" s="14" t="s">
        <v>13</v>
      </c>
      <c r="E1704" s="14">
        <f t="shared" si="105"/>
        <v>7</v>
      </c>
      <c r="F1704" s="14" t="s">
        <v>15</v>
      </c>
      <c r="G1704" s="14">
        <f t="shared" si="106"/>
        <v>2</v>
      </c>
      <c r="H1704" s="14" t="s">
        <v>119</v>
      </c>
      <c r="I1704" s="14" t="s">
        <v>143</v>
      </c>
      <c r="J1704" s="14">
        <f t="shared" si="107"/>
        <v>3</v>
      </c>
      <c r="K1704" s="9">
        <v>80.61375000000001</v>
      </c>
      <c r="L1704" s="9">
        <v>3</v>
      </c>
      <c r="M1704" s="9">
        <v>7</v>
      </c>
      <c r="N1704" s="9">
        <v>2</v>
      </c>
      <c r="O1704" s="9">
        <v>3</v>
      </c>
    </row>
    <row r="1705" spans="1:15" x14ac:dyDescent="0.3">
      <c r="A1705" s="13">
        <v>89.260416666666671</v>
      </c>
      <c r="B1705" s="17" t="s">
        <v>138</v>
      </c>
      <c r="C1705" s="17">
        <f t="shared" si="104"/>
        <v>3</v>
      </c>
      <c r="D1705" s="14" t="s">
        <v>13</v>
      </c>
      <c r="E1705" s="14">
        <f t="shared" si="105"/>
        <v>7</v>
      </c>
      <c r="F1705" s="14" t="s">
        <v>15</v>
      </c>
      <c r="G1705" s="14">
        <f t="shared" si="106"/>
        <v>2</v>
      </c>
      <c r="H1705" s="14" t="s">
        <v>119</v>
      </c>
      <c r="I1705" s="14" t="s">
        <v>143</v>
      </c>
      <c r="J1705" s="14">
        <f t="shared" si="107"/>
        <v>3</v>
      </c>
      <c r="K1705" s="9">
        <v>89.260416666666671</v>
      </c>
      <c r="L1705" s="9">
        <v>3</v>
      </c>
      <c r="M1705" s="9">
        <v>7</v>
      </c>
      <c r="N1705" s="9">
        <v>2</v>
      </c>
      <c r="O1705" s="9">
        <v>3</v>
      </c>
    </row>
    <row r="1706" spans="1:15" x14ac:dyDescent="0.3">
      <c r="A1706" s="13">
        <v>70.56</v>
      </c>
      <c r="B1706" s="17" t="s">
        <v>138</v>
      </c>
      <c r="C1706" s="17">
        <f t="shared" si="104"/>
        <v>3</v>
      </c>
      <c r="D1706" s="14" t="s">
        <v>13</v>
      </c>
      <c r="E1706" s="14">
        <f t="shared" si="105"/>
        <v>7</v>
      </c>
      <c r="F1706" s="14" t="s">
        <v>15</v>
      </c>
      <c r="G1706" s="14">
        <f t="shared" si="106"/>
        <v>2</v>
      </c>
      <c r="H1706" s="14" t="s">
        <v>119</v>
      </c>
      <c r="I1706" s="14" t="s">
        <v>143</v>
      </c>
      <c r="J1706" s="14">
        <f t="shared" si="107"/>
        <v>3</v>
      </c>
      <c r="K1706" s="9">
        <v>70.56</v>
      </c>
      <c r="L1706" s="9">
        <v>3</v>
      </c>
      <c r="M1706" s="9">
        <v>7</v>
      </c>
      <c r="N1706" s="9">
        <v>2</v>
      </c>
      <c r="O1706" s="9">
        <v>3</v>
      </c>
    </row>
    <row r="1707" spans="1:15" x14ac:dyDescent="0.3">
      <c r="A1707" s="13">
        <v>92.830833333333331</v>
      </c>
      <c r="B1707" s="17" t="s">
        <v>138</v>
      </c>
      <c r="C1707" s="17">
        <f t="shared" si="104"/>
        <v>3</v>
      </c>
      <c r="D1707" s="14" t="s">
        <v>13</v>
      </c>
      <c r="E1707" s="14">
        <f t="shared" si="105"/>
        <v>7</v>
      </c>
      <c r="F1707" s="14" t="s">
        <v>15</v>
      </c>
      <c r="G1707" s="14">
        <f t="shared" si="106"/>
        <v>2</v>
      </c>
      <c r="H1707" s="14" t="s">
        <v>119</v>
      </c>
      <c r="I1707" s="14" t="s">
        <v>143</v>
      </c>
      <c r="J1707" s="14">
        <f t="shared" si="107"/>
        <v>3</v>
      </c>
      <c r="K1707" s="9">
        <v>92.830833333333331</v>
      </c>
      <c r="L1707" s="9">
        <v>3</v>
      </c>
      <c r="M1707" s="9">
        <v>7</v>
      </c>
      <c r="N1707" s="9">
        <v>2</v>
      </c>
      <c r="O1707" s="9">
        <v>3</v>
      </c>
    </row>
    <row r="1708" spans="1:15" x14ac:dyDescent="0.3">
      <c r="A1708" s="13">
        <v>94.453749999999999</v>
      </c>
      <c r="B1708" s="17" t="s">
        <v>138</v>
      </c>
      <c r="C1708" s="17">
        <f t="shared" si="104"/>
        <v>3</v>
      </c>
      <c r="D1708" s="14" t="s">
        <v>13</v>
      </c>
      <c r="E1708" s="14">
        <f t="shared" si="105"/>
        <v>7</v>
      </c>
      <c r="F1708" s="14" t="s">
        <v>15</v>
      </c>
      <c r="G1708" s="14">
        <f t="shared" si="106"/>
        <v>2</v>
      </c>
      <c r="H1708" s="14" t="s">
        <v>119</v>
      </c>
      <c r="I1708" s="14" t="s">
        <v>143</v>
      </c>
      <c r="J1708" s="14">
        <f t="shared" si="107"/>
        <v>3</v>
      </c>
      <c r="K1708" s="9">
        <v>94.453749999999999</v>
      </c>
      <c r="L1708" s="9">
        <v>3</v>
      </c>
      <c r="M1708" s="9">
        <v>7</v>
      </c>
      <c r="N1708" s="9">
        <v>2</v>
      </c>
      <c r="O1708" s="9">
        <v>3</v>
      </c>
    </row>
    <row r="1709" spans="1:15" x14ac:dyDescent="0.3">
      <c r="A1709" s="13">
        <v>89.179999999999993</v>
      </c>
      <c r="B1709" s="17" t="s">
        <v>138</v>
      </c>
      <c r="C1709" s="17">
        <f t="shared" si="104"/>
        <v>3</v>
      </c>
      <c r="D1709" s="14" t="s">
        <v>13</v>
      </c>
      <c r="E1709" s="14">
        <f t="shared" si="105"/>
        <v>7</v>
      </c>
      <c r="F1709" s="14" t="s">
        <v>15</v>
      </c>
      <c r="G1709" s="14">
        <f t="shared" si="106"/>
        <v>2</v>
      </c>
      <c r="H1709" s="14" t="s">
        <v>119</v>
      </c>
      <c r="I1709" s="14" t="s">
        <v>143</v>
      </c>
      <c r="J1709" s="14">
        <f t="shared" si="107"/>
        <v>3</v>
      </c>
      <c r="K1709" s="9">
        <v>89.179999999999993</v>
      </c>
      <c r="L1709" s="9">
        <v>3</v>
      </c>
      <c r="M1709" s="9">
        <v>7</v>
      </c>
      <c r="N1709" s="9">
        <v>2</v>
      </c>
      <c r="O1709" s="9">
        <v>3</v>
      </c>
    </row>
    <row r="1710" spans="1:15" x14ac:dyDescent="0.3">
      <c r="A1710" s="13">
        <v>91.207916666666677</v>
      </c>
      <c r="B1710" s="17" t="s">
        <v>138</v>
      </c>
      <c r="C1710" s="17">
        <f t="shared" si="104"/>
        <v>3</v>
      </c>
      <c r="D1710" s="14" t="s">
        <v>13</v>
      </c>
      <c r="E1710" s="14">
        <f t="shared" si="105"/>
        <v>7</v>
      </c>
      <c r="F1710" s="14" t="s">
        <v>15</v>
      </c>
      <c r="G1710" s="14">
        <f t="shared" si="106"/>
        <v>2</v>
      </c>
      <c r="H1710" s="14" t="s">
        <v>119</v>
      </c>
      <c r="I1710" s="14" t="s">
        <v>143</v>
      </c>
      <c r="J1710" s="14">
        <f t="shared" si="107"/>
        <v>3</v>
      </c>
      <c r="K1710" s="9">
        <v>91.207916666666677</v>
      </c>
      <c r="L1710" s="9">
        <v>3</v>
      </c>
      <c r="M1710" s="9">
        <v>7</v>
      </c>
      <c r="N1710" s="9">
        <v>2</v>
      </c>
      <c r="O1710" s="9">
        <v>3</v>
      </c>
    </row>
    <row r="1711" spans="1:15" x14ac:dyDescent="0.3">
      <c r="A1711" s="13">
        <v>89.260416666666671</v>
      </c>
      <c r="B1711" s="17" t="s">
        <v>138</v>
      </c>
      <c r="C1711" s="17">
        <f t="shared" si="104"/>
        <v>3</v>
      </c>
      <c r="D1711" s="14" t="s">
        <v>13</v>
      </c>
      <c r="E1711" s="14">
        <f t="shared" si="105"/>
        <v>7</v>
      </c>
      <c r="F1711" s="14" t="s">
        <v>15</v>
      </c>
      <c r="G1711" s="14">
        <f t="shared" si="106"/>
        <v>2</v>
      </c>
      <c r="H1711" s="14" t="s">
        <v>119</v>
      </c>
      <c r="I1711" s="14" t="s">
        <v>143</v>
      </c>
      <c r="J1711" s="14">
        <f t="shared" si="107"/>
        <v>3</v>
      </c>
      <c r="K1711" s="9">
        <v>89.260416666666671</v>
      </c>
      <c r="L1711" s="9">
        <v>3</v>
      </c>
      <c r="M1711" s="9">
        <v>7</v>
      </c>
      <c r="N1711" s="9">
        <v>2</v>
      </c>
      <c r="O1711" s="9">
        <v>3</v>
      </c>
    </row>
    <row r="1712" spans="1:15" x14ac:dyDescent="0.3">
      <c r="A1712" s="13">
        <v>79.38</v>
      </c>
      <c r="B1712" s="17" t="s">
        <v>138</v>
      </c>
      <c r="C1712" s="17">
        <f t="shared" si="104"/>
        <v>3</v>
      </c>
      <c r="D1712" s="14" t="s">
        <v>13</v>
      </c>
      <c r="E1712" s="14">
        <f t="shared" si="105"/>
        <v>7</v>
      </c>
      <c r="F1712" s="14" t="s">
        <v>15</v>
      </c>
      <c r="G1712" s="14">
        <f t="shared" si="106"/>
        <v>2</v>
      </c>
      <c r="H1712" s="14" t="s">
        <v>119</v>
      </c>
      <c r="I1712" s="14" t="s">
        <v>143</v>
      </c>
      <c r="J1712" s="14">
        <f t="shared" si="107"/>
        <v>3</v>
      </c>
      <c r="K1712" s="9">
        <v>79.38</v>
      </c>
      <c r="L1712" s="9">
        <v>3</v>
      </c>
      <c r="M1712" s="9">
        <v>7</v>
      </c>
      <c r="N1712" s="9">
        <v>2</v>
      </c>
      <c r="O1712" s="9">
        <v>3</v>
      </c>
    </row>
    <row r="1713" spans="1:15" x14ac:dyDescent="0.3">
      <c r="A1713" s="13">
        <v>92.149999999999991</v>
      </c>
      <c r="B1713" s="17" t="s">
        <v>138</v>
      </c>
      <c r="C1713" s="17">
        <f t="shared" si="104"/>
        <v>3</v>
      </c>
      <c r="D1713" s="14" t="s">
        <v>13</v>
      </c>
      <c r="E1713" s="14">
        <f t="shared" si="105"/>
        <v>7</v>
      </c>
      <c r="F1713" s="14" t="s">
        <v>15</v>
      </c>
      <c r="G1713" s="14">
        <f t="shared" si="106"/>
        <v>2</v>
      </c>
      <c r="H1713" s="14" t="s">
        <v>119</v>
      </c>
      <c r="I1713" s="14" t="s">
        <v>143</v>
      </c>
      <c r="J1713" s="14">
        <f t="shared" si="107"/>
        <v>3</v>
      </c>
      <c r="K1713" s="9">
        <v>92.149999999999991</v>
      </c>
      <c r="L1713" s="9">
        <v>3</v>
      </c>
      <c r="M1713" s="9">
        <v>7</v>
      </c>
      <c r="N1713" s="9">
        <v>2</v>
      </c>
      <c r="O1713" s="9">
        <v>3</v>
      </c>
    </row>
    <row r="1714" spans="1:15" x14ac:dyDescent="0.3">
      <c r="A1714" s="13">
        <v>86.98833333333333</v>
      </c>
      <c r="B1714" s="17" t="s">
        <v>138</v>
      </c>
      <c r="C1714" s="17">
        <f t="shared" si="104"/>
        <v>3</v>
      </c>
      <c r="D1714" s="14" t="s">
        <v>13</v>
      </c>
      <c r="E1714" s="14">
        <f t="shared" si="105"/>
        <v>7</v>
      </c>
      <c r="F1714" s="14" t="s">
        <v>15</v>
      </c>
      <c r="G1714" s="14">
        <f t="shared" si="106"/>
        <v>2</v>
      </c>
      <c r="H1714" s="14" t="s">
        <v>119</v>
      </c>
      <c r="I1714" s="14" t="s">
        <v>143</v>
      </c>
      <c r="J1714" s="14">
        <f t="shared" si="107"/>
        <v>3</v>
      </c>
      <c r="K1714" s="9">
        <v>86.98833333333333</v>
      </c>
      <c r="L1714" s="9">
        <v>3</v>
      </c>
      <c r="M1714" s="9">
        <v>7</v>
      </c>
      <c r="N1714" s="9">
        <v>2</v>
      </c>
      <c r="O1714" s="9">
        <v>3</v>
      </c>
    </row>
    <row r="1715" spans="1:15" x14ac:dyDescent="0.3">
      <c r="A1715" s="13">
        <v>87.637500000000003</v>
      </c>
      <c r="B1715" s="17" t="s">
        <v>139</v>
      </c>
      <c r="C1715" s="17">
        <f t="shared" si="104"/>
        <v>4</v>
      </c>
      <c r="D1715" s="14" t="s">
        <v>13</v>
      </c>
      <c r="E1715" s="14">
        <f t="shared" si="105"/>
        <v>7</v>
      </c>
      <c r="F1715" s="14" t="s">
        <v>15</v>
      </c>
      <c r="G1715" s="14">
        <f t="shared" si="106"/>
        <v>2</v>
      </c>
      <c r="H1715" s="14" t="s">
        <v>119</v>
      </c>
      <c r="I1715" s="14" t="s">
        <v>143</v>
      </c>
      <c r="J1715" s="14">
        <f t="shared" si="107"/>
        <v>3</v>
      </c>
      <c r="K1715" s="9">
        <v>87.637500000000003</v>
      </c>
      <c r="L1715" s="9">
        <v>4</v>
      </c>
      <c r="M1715" s="9">
        <v>7</v>
      </c>
      <c r="N1715" s="9">
        <v>2</v>
      </c>
      <c r="O1715" s="9">
        <v>3</v>
      </c>
    </row>
    <row r="1716" spans="1:15" x14ac:dyDescent="0.3">
      <c r="A1716" s="13">
        <v>94.08</v>
      </c>
      <c r="B1716" s="17" t="s">
        <v>139</v>
      </c>
      <c r="C1716" s="17">
        <f t="shared" si="104"/>
        <v>4</v>
      </c>
      <c r="D1716" s="14" t="s">
        <v>13</v>
      </c>
      <c r="E1716" s="14">
        <f t="shared" si="105"/>
        <v>7</v>
      </c>
      <c r="F1716" s="14" t="s">
        <v>15</v>
      </c>
      <c r="G1716" s="14">
        <f t="shared" si="106"/>
        <v>2</v>
      </c>
      <c r="H1716" s="14" t="s">
        <v>119</v>
      </c>
      <c r="I1716" s="14" t="s">
        <v>143</v>
      </c>
      <c r="J1716" s="14">
        <f t="shared" si="107"/>
        <v>3</v>
      </c>
      <c r="K1716" s="9">
        <v>94.08</v>
      </c>
      <c r="L1716" s="9">
        <v>4</v>
      </c>
      <c r="M1716" s="9">
        <v>7</v>
      </c>
      <c r="N1716" s="9">
        <v>2</v>
      </c>
      <c r="O1716" s="9">
        <v>3</v>
      </c>
    </row>
    <row r="1717" spans="1:15" x14ac:dyDescent="0.3">
      <c r="A1717" s="13">
        <v>78.671250000000001</v>
      </c>
      <c r="B1717" s="17" t="s">
        <v>139</v>
      </c>
      <c r="C1717" s="17">
        <f t="shared" si="104"/>
        <v>4</v>
      </c>
      <c r="D1717" s="14" t="s">
        <v>13</v>
      </c>
      <c r="E1717" s="14">
        <f t="shared" si="105"/>
        <v>7</v>
      </c>
      <c r="F1717" s="14" t="s">
        <v>15</v>
      </c>
      <c r="G1717" s="14">
        <f t="shared" si="106"/>
        <v>2</v>
      </c>
      <c r="H1717" s="14" t="s">
        <v>119</v>
      </c>
      <c r="I1717" s="14" t="s">
        <v>143</v>
      </c>
      <c r="J1717" s="14">
        <f t="shared" si="107"/>
        <v>3</v>
      </c>
      <c r="K1717" s="9">
        <v>78.671250000000001</v>
      </c>
      <c r="L1717" s="9">
        <v>4</v>
      </c>
      <c r="M1717" s="9">
        <v>7</v>
      </c>
      <c r="N1717" s="9">
        <v>2</v>
      </c>
      <c r="O1717" s="9">
        <v>3</v>
      </c>
    </row>
    <row r="1718" spans="1:15" x14ac:dyDescent="0.3">
      <c r="A1718" s="13">
        <v>76.728750000000005</v>
      </c>
      <c r="B1718" s="17" t="s">
        <v>139</v>
      </c>
      <c r="C1718" s="17">
        <f t="shared" si="104"/>
        <v>4</v>
      </c>
      <c r="D1718" s="14" t="s">
        <v>13</v>
      </c>
      <c r="E1718" s="14">
        <f t="shared" si="105"/>
        <v>7</v>
      </c>
      <c r="F1718" s="14" t="s">
        <v>15</v>
      </c>
      <c r="G1718" s="14">
        <f t="shared" si="106"/>
        <v>2</v>
      </c>
      <c r="H1718" s="14" t="s">
        <v>119</v>
      </c>
      <c r="I1718" s="14" t="s">
        <v>143</v>
      </c>
      <c r="J1718" s="14">
        <f t="shared" si="107"/>
        <v>3</v>
      </c>
      <c r="K1718" s="9">
        <v>76.728750000000005</v>
      </c>
      <c r="L1718" s="9">
        <v>4</v>
      </c>
      <c r="M1718" s="9">
        <v>7</v>
      </c>
      <c r="N1718" s="9">
        <v>2</v>
      </c>
      <c r="O1718" s="9">
        <v>3</v>
      </c>
    </row>
    <row r="1719" spans="1:15" x14ac:dyDescent="0.3">
      <c r="A1719" s="13">
        <v>88.286666666666662</v>
      </c>
      <c r="B1719" s="17" t="s">
        <v>139</v>
      </c>
      <c r="C1719" s="17">
        <f t="shared" si="104"/>
        <v>4</v>
      </c>
      <c r="D1719" s="14" t="s">
        <v>13</v>
      </c>
      <c r="E1719" s="14">
        <f t="shared" si="105"/>
        <v>7</v>
      </c>
      <c r="F1719" s="14" t="s">
        <v>15</v>
      </c>
      <c r="G1719" s="14">
        <f t="shared" si="106"/>
        <v>2</v>
      </c>
      <c r="H1719" s="14" t="s">
        <v>119</v>
      </c>
      <c r="I1719" s="14" t="s">
        <v>143</v>
      </c>
      <c r="J1719" s="14">
        <f t="shared" si="107"/>
        <v>3</v>
      </c>
      <c r="K1719" s="9">
        <v>88.286666666666662</v>
      </c>
      <c r="L1719" s="9">
        <v>4</v>
      </c>
      <c r="M1719" s="9">
        <v>7</v>
      </c>
      <c r="N1719" s="9">
        <v>2</v>
      </c>
      <c r="O1719" s="9">
        <v>3</v>
      </c>
    </row>
    <row r="1720" spans="1:15" x14ac:dyDescent="0.3">
      <c r="A1720" s="13">
        <v>57.303750000000001</v>
      </c>
      <c r="B1720" s="17" t="s">
        <v>139</v>
      </c>
      <c r="C1720" s="17">
        <f t="shared" si="104"/>
        <v>4</v>
      </c>
      <c r="D1720" s="14" t="s">
        <v>13</v>
      </c>
      <c r="E1720" s="14">
        <f t="shared" si="105"/>
        <v>7</v>
      </c>
      <c r="F1720" s="14" t="s">
        <v>15</v>
      </c>
      <c r="G1720" s="14">
        <f t="shared" si="106"/>
        <v>2</v>
      </c>
      <c r="H1720" s="14" t="s">
        <v>119</v>
      </c>
      <c r="I1720" s="14" t="s">
        <v>143</v>
      </c>
      <c r="J1720" s="14">
        <f t="shared" si="107"/>
        <v>3</v>
      </c>
      <c r="K1720" s="9">
        <v>57.303750000000001</v>
      </c>
      <c r="L1720" s="9">
        <v>4</v>
      </c>
      <c r="M1720" s="9">
        <v>7</v>
      </c>
      <c r="N1720" s="9">
        <v>2</v>
      </c>
      <c r="O1720" s="9">
        <v>3</v>
      </c>
    </row>
    <row r="1721" spans="1:15" x14ac:dyDescent="0.3">
      <c r="A1721" s="13">
        <v>82.444166666666675</v>
      </c>
      <c r="B1721" s="17" t="s">
        <v>139</v>
      </c>
      <c r="C1721" s="17">
        <f t="shared" si="104"/>
        <v>4</v>
      </c>
      <c r="D1721" s="14" t="s">
        <v>13</v>
      </c>
      <c r="E1721" s="14">
        <f t="shared" si="105"/>
        <v>7</v>
      </c>
      <c r="F1721" s="14" t="s">
        <v>15</v>
      </c>
      <c r="G1721" s="14">
        <f t="shared" si="106"/>
        <v>2</v>
      </c>
      <c r="H1721" s="14" t="s">
        <v>119</v>
      </c>
      <c r="I1721" s="14" t="s">
        <v>143</v>
      </c>
      <c r="J1721" s="14">
        <f t="shared" si="107"/>
        <v>3</v>
      </c>
      <c r="K1721" s="9">
        <v>82.444166666666675</v>
      </c>
      <c r="L1721" s="9">
        <v>4</v>
      </c>
      <c r="M1721" s="9">
        <v>7</v>
      </c>
      <c r="N1721" s="9">
        <v>2</v>
      </c>
      <c r="O1721" s="9">
        <v>3</v>
      </c>
    </row>
    <row r="1722" spans="1:15" x14ac:dyDescent="0.3">
      <c r="A1722" s="13">
        <v>85.040833333333325</v>
      </c>
      <c r="B1722" s="17" t="s">
        <v>139</v>
      </c>
      <c r="C1722" s="17">
        <f t="shared" si="104"/>
        <v>4</v>
      </c>
      <c r="D1722" s="14" t="s">
        <v>13</v>
      </c>
      <c r="E1722" s="14">
        <f t="shared" si="105"/>
        <v>7</v>
      </c>
      <c r="F1722" s="14" t="s">
        <v>15</v>
      </c>
      <c r="G1722" s="14">
        <f t="shared" si="106"/>
        <v>2</v>
      </c>
      <c r="H1722" s="14" t="s">
        <v>119</v>
      </c>
      <c r="I1722" s="14" t="s">
        <v>143</v>
      </c>
      <c r="J1722" s="14">
        <f t="shared" si="107"/>
        <v>3</v>
      </c>
      <c r="K1722" s="9">
        <v>85.040833333333325</v>
      </c>
      <c r="L1722" s="9">
        <v>4</v>
      </c>
      <c r="M1722" s="9">
        <v>7</v>
      </c>
      <c r="N1722" s="9">
        <v>2</v>
      </c>
      <c r="O1722" s="9">
        <v>3</v>
      </c>
    </row>
    <row r="1723" spans="1:15" x14ac:dyDescent="0.3">
      <c r="A1723" s="13">
        <v>85.96875</v>
      </c>
      <c r="B1723" s="17" t="s">
        <v>139</v>
      </c>
      <c r="C1723" s="17">
        <f t="shared" si="104"/>
        <v>4</v>
      </c>
      <c r="D1723" s="14" t="s">
        <v>13</v>
      </c>
      <c r="E1723" s="14">
        <f t="shared" si="105"/>
        <v>7</v>
      </c>
      <c r="F1723" s="14" t="s">
        <v>15</v>
      </c>
      <c r="G1723" s="14">
        <f t="shared" si="106"/>
        <v>2</v>
      </c>
      <c r="H1723" s="14" t="s">
        <v>119</v>
      </c>
      <c r="I1723" s="14" t="s">
        <v>143</v>
      </c>
      <c r="J1723" s="14">
        <f t="shared" si="107"/>
        <v>3</v>
      </c>
      <c r="K1723" s="9">
        <v>85.96875</v>
      </c>
      <c r="L1723" s="9">
        <v>4</v>
      </c>
      <c r="M1723" s="9">
        <v>7</v>
      </c>
      <c r="N1723" s="9">
        <v>2</v>
      </c>
      <c r="O1723" s="9">
        <v>3</v>
      </c>
    </row>
    <row r="1724" spans="1:15" x14ac:dyDescent="0.3">
      <c r="A1724" s="13">
        <v>85.26</v>
      </c>
      <c r="B1724" s="17" t="s">
        <v>139</v>
      </c>
      <c r="C1724" s="17">
        <f t="shared" si="104"/>
        <v>4</v>
      </c>
      <c r="D1724" s="14" t="s">
        <v>13</v>
      </c>
      <c r="E1724" s="14">
        <f t="shared" si="105"/>
        <v>7</v>
      </c>
      <c r="F1724" s="14" t="s">
        <v>15</v>
      </c>
      <c r="G1724" s="14">
        <f t="shared" si="106"/>
        <v>2</v>
      </c>
      <c r="H1724" s="14" t="s">
        <v>119</v>
      </c>
      <c r="I1724" s="14" t="s">
        <v>143</v>
      </c>
      <c r="J1724" s="14">
        <f t="shared" si="107"/>
        <v>3</v>
      </c>
      <c r="K1724" s="9">
        <v>85.26</v>
      </c>
      <c r="L1724" s="9">
        <v>4</v>
      </c>
      <c r="M1724" s="9">
        <v>7</v>
      </c>
      <c r="N1724" s="9">
        <v>2</v>
      </c>
      <c r="O1724" s="9">
        <v>3</v>
      </c>
    </row>
    <row r="1725" spans="1:15" x14ac:dyDescent="0.3">
      <c r="A1725" s="13">
        <v>86.143749999999983</v>
      </c>
      <c r="B1725" s="17" t="s">
        <v>139</v>
      </c>
      <c r="C1725" s="17">
        <f t="shared" si="104"/>
        <v>4</v>
      </c>
      <c r="D1725" s="14" t="s">
        <v>13</v>
      </c>
      <c r="E1725" s="14">
        <f t="shared" si="105"/>
        <v>7</v>
      </c>
      <c r="F1725" s="14" t="s">
        <v>15</v>
      </c>
      <c r="G1725" s="14">
        <f t="shared" si="106"/>
        <v>2</v>
      </c>
      <c r="H1725" s="14" t="s">
        <v>119</v>
      </c>
      <c r="I1725" s="14" t="s">
        <v>143</v>
      </c>
      <c r="J1725" s="14">
        <f t="shared" si="107"/>
        <v>3</v>
      </c>
      <c r="K1725" s="9">
        <v>86.143749999999983</v>
      </c>
      <c r="L1725" s="9">
        <v>4</v>
      </c>
      <c r="M1725" s="9">
        <v>7</v>
      </c>
      <c r="N1725" s="9">
        <v>2</v>
      </c>
      <c r="O1725" s="9">
        <v>3</v>
      </c>
    </row>
    <row r="1726" spans="1:15" x14ac:dyDescent="0.3">
      <c r="A1726" s="13">
        <v>87.220000000000013</v>
      </c>
      <c r="B1726" s="17" t="s">
        <v>139</v>
      </c>
      <c r="C1726" s="17">
        <f t="shared" si="104"/>
        <v>4</v>
      </c>
      <c r="D1726" s="14" t="s">
        <v>13</v>
      </c>
      <c r="E1726" s="14">
        <f t="shared" si="105"/>
        <v>7</v>
      </c>
      <c r="F1726" s="14" t="s">
        <v>15</v>
      </c>
      <c r="G1726" s="14">
        <f t="shared" si="106"/>
        <v>2</v>
      </c>
      <c r="H1726" s="14" t="s">
        <v>119</v>
      </c>
      <c r="I1726" s="14" t="s">
        <v>143</v>
      </c>
      <c r="J1726" s="14">
        <f t="shared" si="107"/>
        <v>3</v>
      </c>
      <c r="K1726" s="9">
        <v>87.220000000000013</v>
      </c>
      <c r="L1726" s="9">
        <v>4</v>
      </c>
      <c r="M1726" s="9">
        <v>7</v>
      </c>
      <c r="N1726" s="9">
        <v>2</v>
      </c>
      <c r="O1726" s="9">
        <v>3</v>
      </c>
    </row>
    <row r="1727" spans="1:15" x14ac:dyDescent="0.3">
      <c r="A1727" s="13">
        <v>90.558750000000003</v>
      </c>
      <c r="B1727" s="17" t="s">
        <v>139</v>
      </c>
      <c r="C1727" s="17">
        <f t="shared" si="104"/>
        <v>4</v>
      </c>
      <c r="D1727" s="14" t="s">
        <v>13</v>
      </c>
      <c r="E1727" s="14">
        <f t="shared" si="105"/>
        <v>7</v>
      </c>
      <c r="F1727" s="14" t="s">
        <v>15</v>
      </c>
      <c r="G1727" s="14">
        <f t="shared" si="106"/>
        <v>2</v>
      </c>
      <c r="H1727" s="14" t="s">
        <v>119</v>
      </c>
      <c r="I1727" s="14" t="s">
        <v>143</v>
      </c>
      <c r="J1727" s="14">
        <f t="shared" si="107"/>
        <v>3</v>
      </c>
      <c r="K1727" s="9">
        <v>90.558750000000003</v>
      </c>
      <c r="L1727" s="9">
        <v>4</v>
      </c>
      <c r="M1727" s="9">
        <v>7</v>
      </c>
      <c r="N1727" s="9">
        <v>2</v>
      </c>
      <c r="O1727" s="9">
        <v>3</v>
      </c>
    </row>
    <row r="1728" spans="1:15" x14ac:dyDescent="0.3">
      <c r="A1728" s="13">
        <v>90.883333333333326</v>
      </c>
      <c r="B1728" s="17" t="s">
        <v>139</v>
      </c>
      <c r="C1728" s="17">
        <f t="shared" si="104"/>
        <v>4</v>
      </c>
      <c r="D1728" s="14" t="s">
        <v>13</v>
      </c>
      <c r="E1728" s="14">
        <f t="shared" si="105"/>
        <v>7</v>
      </c>
      <c r="F1728" s="14" t="s">
        <v>15</v>
      </c>
      <c r="G1728" s="14">
        <f t="shared" si="106"/>
        <v>2</v>
      </c>
      <c r="H1728" s="14" t="s">
        <v>119</v>
      </c>
      <c r="I1728" s="14" t="s">
        <v>143</v>
      </c>
      <c r="J1728" s="14">
        <f t="shared" si="107"/>
        <v>3</v>
      </c>
      <c r="K1728" s="9">
        <v>90.883333333333326</v>
      </c>
      <c r="L1728" s="9">
        <v>4</v>
      </c>
      <c r="M1728" s="9">
        <v>7</v>
      </c>
      <c r="N1728" s="9">
        <v>2</v>
      </c>
      <c r="O1728" s="9">
        <v>3</v>
      </c>
    </row>
    <row r="1729" spans="1:15" x14ac:dyDescent="0.3">
      <c r="A1729" s="13">
        <v>77.7</v>
      </c>
      <c r="B1729" s="17" t="s">
        <v>139</v>
      </c>
      <c r="C1729" s="17">
        <f t="shared" si="104"/>
        <v>4</v>
      </c>
      <c r="D1729" s="14" t="s">
        <v>13</v>
      </c>
      <c r="E1729" s="14">
        <f t="shared" si="105"/>
        <v>7</v>
      </c>
      <c r="F1729" s="14" t="s">
        <v>15</v>
      </c>
      <c r="G1729" s="14">
        <f t="shared" si="106"/>
        <v>2</v>
      </c>
      <c r="H1729" s="14" t="s">
        <v>119</v>
      </c>
      <c r="I1729" s="14" t="s">
        <v>143</v>
      </c>
      <c r="J1729" s="14">
        <f t="shared" si="107"/>
        <v>3</v>
      </c>
      <c r="K1729" s="9">
        <v>77.7</v>
      </c>
      <c r="L1729" s="9">
        <v>4</v>
      </c>
      <c r="M1729" s="9">
        <v>7</v>
      </c>
      <c r="N1729" s="9">
        <v>2</v>
      </c>
      <c r="O1729" s="9">
        <v>3</v>
      </c>
    </row>
    <row r="1730" spans="1:15" x14ac:dyDescent="0.3">
      <c r="A1730" s="13">
        <v>71.872500000000002</v>
      </c>
      <c r="B1730" s="17" t="s">
        <v>139</v>
      </c>
      <c r="C1730" s="17">
        <f t="shared" si="104"/>
        <v>4</v>
      </c>
      <c r="D1730" s="14" t="s">
        <v>13</v>
      </c>
      <c r="E1730" s="14">
        <f t="shared" si="105"/>
        <v>7</v>
      </c>
      <c r="F1730" s="14" t="s">
        <v>15</v>
      </c>
      <c r="G1730" s="14">
        <f t="shared" si="106"/>
        <v>2</v>
      </c>
      <c r="H1730" s="14" t="s">
        <v>119</v>
      </c>
      <c r="I1730" s="14" t="s">
        <v>143</v>
      </c>
      <c r="J1730" s="14">
        <f t="shared" si="107"/>
        <v>3</v>
      </c>
      <c r="K1730" s="9">
        <v>71.872500000000002</v>
      </c>
      <c r="L1730" s="9">
        <v>4</v>
      </c>
      <c r="M1730" s="9">
        <v>7</v>
      </c>
      <c r="N1730" s="9">
        <v>2</v>
      </c>
      <c r="O1730" s="9">
        <v>3</v>
      </c>
    </row>
    <row r="1731" spans="1:15" x14ac:dyDescent="0.3">
      <c r="A1731" s="13">
        <v>87.962083333333339</v>
      </c>
      <c r="B1731" s="17" t="s">
        <v>139</v>
      </c>
      <c r="C1731" s="17">
        <f t="shared" ref="C1731:C1794" si="108">IF(B1731="Morning",1,IF(B1731="Afternoon",2,IF(B1731="Evening",3,IF(B1731="late Evening",4,IF(B1731="Break",5)))))</f>
        <v>4</v>
      </c>
      <c r="D1731" s="14" t="s">
        <v>13</v>
      </c>
      <c r="E1731" s="14">
        <f t="shared" ref="E1731:E1794" si="109">IF(D1731="Greetings",1,IF(D1731="Break",2,IF(D1731="Closing",3,IF(D1731="demonstration",4,IF(D1731="Hands on",5,IF(D1731="Introduction",6,IF(D1731="Lecture",7,IF(D1731="No Activity",8,IF(D1731="Peer Learning",9)))))))))</f>
        <v>7</v>
      </c>
      <c r="F1731" s="14" t="s">
        <v>15</v>
      </c>
      <c r="G1731" s="14">
        <f t="shared" ref="G1731:G1794" si="110">IF(F1731="On Campus",1,IF(F1731="Off Campus",2))</f>
        <v>2</v>
      </c>
      <c r="H1731" s="14" t="s">
        <v>119</v>
      </c>
      <c r="I1731" s="14" t="s">
        <v>143</v>
      </c>
      <c r="J1731" s="14">
        <f t="shared" ref="J1731:J1794" si="111">IF(I1731="Tools_Digital Drawing",1,IF(I1731="Spatial Design",2,IF(I1731="Technical Contexts",3)))</f>
        <v>3</v>
      </c>
      <c r="K1731" s="9">
        <v>87.962083333333339</v>
      </c>
      <c r="L1731" s="9">
        <v>4</v>
      </c>
      <c r="M1731" s="9">
        <v>7</v>
      </c>
      <c r="N1731" s="9">
        <v>2</v>
      </c>
      <c r="O1731" s="9">
        <v>3</v>
      </c>
    </row>
    <row r="1732" spans="1:15" x14ac:dyDescent="0.3">
      <c r="A1732" s="13">
        <v>89.584999999999994</v>
      </c>
      <c r="B1732" s="17" t="s">
        <v>139</v>
      </c>
      <c r="C1732" s="17">
        <f t="shared" si="108"/>
        <v>4</v>
      </c>
      <c r="D1732" s="14" t="s">
        <v>13</v>
      </c>
      <c r="E1732" s="14">
        <f t="shared" si="109"/>
        <v>7</v>
      </c>
      <c r="F1732" s="14" t="s">
        <v>15</v>
      </c>
      <c r="G1732" s="14">
        <f t="shared" si="110"/>
        <v>2</v>
      </c>
      <c r="H1732" s="14" t="s">
        <v>119</v>
      </c>
      <c r="I1732" s="14" t="s">
        <v>143</v>
      </c>
      <c r="J1732" s="14">
        <f t="shared" si="111"/>
        <v>3</v>
      </c>
      <c r="K1732" s="9">
        <v>89.584999999999994</v>
      </c>
      <c r="L1732" s="9">
        <v>4</v>
      </c>
      <c r="M1732" s="9">
        <v>7</v>
      </c>
      <c r="N1732" s="9">
        <v>2</v>
      </c>
      <c r="O1732" s="9">
        <v>3</v>
      </c>
    </row>
    <row r="1733" spans="1:15" x14ac:dyDescent="0.3">
      <c r="A1733" s="13">
        <v>81.585000000000008</v>
      </c>
      <c r="B1733" s="17" t="s">
        <v>139</v>
      </c>
      <c r="C1733" s="17">
        <f t="shared" si="108"/>
        <v>4</v>
      </c>
      <c r="D1733" s="14" t="s">
        <v>13</v>
      </c>
      <c r="E1733" s="14">
        <f t="shared" si="109"/>
        <v>7</v>
      </c>
      <c r="F1733" s="14" t="s">
        <v>15</v>
      </c>
      <c r="G1733" s="14">
        <f t="shared" si="110"/>
        <v>2</v>
      </c>
      <c r="H1733" s="14" t="s">
        <v>119</v>
      </c>
      <c r="I1733" s="14" t="s">
        <v>143</v>
      </c>
      <c r="J1733" s="14">
        <f t="shared" si="111"/>
        <v>3</v>
      </c>
      <c r="K1733" s="9">
        <v>81.585000000000008</v>
      </c>
      <c r="L1733" s="9">
        <v>4</v>
      </c>
      <c r="M1733" s="9">
        <v>7</v>
      </c>
      <c r="N1733" s="9">
        <v>2</v>
      </c>
      <c r="O1733" s="9">
        <v>3</v>
      </c>
    </row>
    <row r="1734" spans="1:15" x14ac:dyDescent="0.3">
      <c r="A1734" s="13">
        <v>82.556250000000006</v>
      </c>
      <c r="B1734" s="17" t="s">
        <v>139</v>
      </c>
      <c r="C1734" s="17">
        <f t="shared" si="108"/>
        <v>4</v>
      </c>
      <c r="D1734" s="14" t="s">
        <v>13</v>
      </c>
      <c r="E1734" s="14">
        <f t="shared" si="109"/>
        <v>7</v>
      </c>
      <c r="F1734" s="14" t="s">
        <v>15</v>
      </c>
      <c r="G1734" s="14">
        <f t="shared" si="110"/>
        <v>2</v>
      </c>
      <c r="H1734" s="14" t="s">
        <v>119</v>
      </c>
      <c r="I1734" s="14" t="s">
        <v>143</v>
      </c>
      <c r="J1734" s="14">
        <f t="shared" si="111"/>
        <v>3</v>
      </c>
      <c r="K1734" s="9">
        <v>82.556250000000006</v>
      </c>
      <c r="L1734" s="9">
        <v>4</v>
      </c>
      <c r="M1734" s="9">
        <v>7</v>
      </c>
      <c r="N1734" s="9">
        <v>2</v>
      </c>
      <c r="O1734" s="9">
        <v>3</v>
      </c>
    </row>
    <row r="1735" spans="1:15" x14ac:dyDescent="0.3">
      <c r="A1735" s="13">
        <v>89.260416666666671</v>
      </c>
      <c r="B1735" s="17" t="s">
        <v>139</v>
      </c>
      <c r="C1735" s="17">
        <f t="shared" si="108"/>
        <v>4</v>
      </c>
      <c r="D1735" s="14" t="s">
        <v>13</v>
      </c>
      <c r="E1735" s="14">
        <f t="shared" si="109"/>
        <v>7</v>
      </c>
      <c r="F1735" s="14" t="s">
        <v>15</v>
      </c>
      <c r="G1735" s="14">
        <f t="shared" si="110"/>
        <v>2</v>
      </c>
      <c r="H1735" s="14" t="s">
        <v>119</v>
      </c>
      <c r="I1735" s="14" t="s">
        <v>143</v>
      </c>
      <c r="J1735" s="14">
        <f t="shared" si="111"/>
        <v>3</v>
      </c>
      <c r="K1735" s="9">
        <v>89.260416666666671</v>
      </c>
      <c r="L1735" s="9">
        <v>4</v>
      </c>
      <c r="M1735" s="9">
        <v>7</v>
      </c>
      <c r="N1735" s="9">
        <v>2</v>
      </c>
      <c r="O1735" s="9">
        <v>3</v>
      </c>
    </row>
    <row r="1736" spans="1:15" x14ac:dyDescent="0.3">
      <c r="A1736" s="13">
        <v>89.179999999999993</v>
      </c>
      <c r="B1736" s="17" t="s">
        <v>139</v>
      </c>
      <c r="C1736" s="17">
        <f t="shared" si="108"/>
        <v>4</v>
      </c>
      <c r="D1736" s="14" t="s">
        <v>13</v>
      </c>
      <c r="E1736" s="14">
        <f t="shared" si="109"/>
        <v>7</v>
      </c>
      <c r="F1736" s="14" t="s">
        <v>15</v>
      </c>
      <c r="G1736" s="14">
        <f t="shared" si="110"/>
        <v>2</v>
      </c>
      <c r="H1736" s="14" t="s">
        <v>119</v>
      </c>
      <c r="I1736" s="14" t="s">
        <v>143</v>
      </c>
      <c r="J1736" s="14">
        <f t="shared" si="111"/>
        <v>3</v>
      </c>
      <c r="K1736" s="9">
        <v>89.179999999999993</v>
      </c>
      <c r="L1736" s="9">
        <v>4</v>
      </c>
      <c r="M1736" s="9">
        <v>7</v>
      </c>
      <c r="N1736" s="9">
        <v>2</v>
      </c>
      <c r="O1736" s="9">
        <v>3</v>
      </c>
    </row>
    <row r="1737" spans="1:15" x14ac:dyDescent="0.3">
      <c r="A1737" s="13">
        <v>85.47</v>
      </c>
      <c r="B1737" s="17" t="s">
        <v>139</v>
      </c>
      <c r="C1737" s="17">
        <f t="shared" si="108"/>
        <v>4</v>
      </c>
      <c r="D1737" s="14" t="s">
        <v>13</v>
      </c>
      <c r="E1737" s="14">
        <f t="shared" si="109"/>
        <v>7</v>
      </c>
      <c r="F1737" s="14" t="s">
        <v>15</v>
      </c>
      <c r="G1737" s="14">
        <f t="shared" si="110"/>
        <v>2</v>
      </c>
      <c r="H1737" s="14" t="s">
        <v>119</v>
      </c>
      <c r="I1737" s="14" t="s">
        <v>143</v>
      </c>
      <c r="J1737" s="14">
        <f t="shared" si="111"/>
        <v>3</v>
      </c>
      <c r="K1737" s="9">
        <v>85.47</v>
      </c>
      <c r="L1737" s="9">
        <v>4</v>
      </c>
      <c r="M1737" s="9">
        <v>7</v>
      </c>
      <c r="N1737" s="9">
        <v>2</v>
      </c>
      <c r="O1737" s="9">
        <v>3</v>
      </c>
    </row>
    <row r="1738" spans="1:15" x14ac:dyDescent="0.3">
      <c r="A1738" s="13">
        <v>93.804583333333326</v>
      </c>
      <c r="B1738" s="17" t="s">
        <v>139</v>
      </c>
      <c r="C1738" s="17">
        <f t="shared" si="108"/>
        <v>4</v>
      </c>
      <c r="D1738" s="14" t="s">
        <v>13</v>
      </c>
      <c r="E1738" s="14">
        <f t="shared" si="109"/>
        <v>7</v>
      </c>
      <c r="F1738" s="14" t="s">
        <v>15</v>
      </c>
      <c r="G1738" s="14">
        <f t="shared" si="110"/>
        <v>2</v>
      </c>
      <c r="H1738" s="14" t="s">
        <v>119</v>
      </c>
      <c r="I1738" s="14" t="s">
        <v>143</v>
      </c>
      <c r="J1738" s="14">
        <f t="shared" si="111"/>
        <v>3</v>
      </c>
      <c r="K1738" s="9">
        <v>93.804583333333326</v>
      </c>
      <c r="L1738" s="9">
        <v>4</v>
      </c>
      <c r="M1738" s="9">
        <v>7</v>
      </c>
      <c r="N1738" s="9">
        <v>2</v>
      </c>
      <c r="O1738" s="9">
        <v>3</v>
      </c>
    </row>
    <row r="1739" spans="1:15" x14ac:dyDescent="0.3">
      <c r="A1739" s="13">
        <v>88.204999999999998</v>
      </c>
      <c r="B1739" s="17" t="s">
        <v>139</v>
      </c>
      <c r="C1739" s="17">
        <f t="shared" si="108"/>
        <v>4</v>
      </c>
      <c r="D1739" s="14" t="s">
        <v>13</v>
      </c>
      <c r="E1739" s="14">
        <f t="shared" si="109"/>
        <v>7</v>
      </c>
      <c r="F1739" s="14" t="s">
        <v>15</v>
      </c>
      <c r="G1739" s="14">
        <f t="shared" si="110"/>
        <v>2</v>
      </c>
      <c r="H1739" s="14" t="s">
        <v>119</v>
      </c>
      <c r="I1739" s="14" t="s">
        <v>143</v>
      </c>
      <c r="J1739" s="14">
        <f t="shared" si="111"/>
        <v>3</v>
      </c>
      <c r="K1739" s="9">
        <v>88.204999999999998</v>
      </c>
      <c r="L1739" s="9">
        <v>4</v>
      </c>
      <c r="M1739" s="9">
        <v>7</v>
      </c>
      <c r="N1739" s="9">
        <v>2</v>
      </c>
      <c r="O1739" s="9">
        <v>3</v>
      </c>
    </row>
    <row r="1740" spans="1:15" x14ac:dyDescent="0.3">
      <c r="A1740" s="13">
        <v>81.585000000000008</v>
      </c>
      <c r="B1740" s="17" t="s">
        <v>139</v>
      </c>
      <c r="C1740" s="17">
        <f t="shared" si="108"/>
        <v>4</v>
      </c>
      <c r="D1740" s="14" t="s">
        <v>13</v>
      </c>
      <c r="E1740" s="14">
        <f t="shared" si="109"/>
        <v>7</v>
      </c>
      <c r="F1740" s="14" t="s">
        <v>15</v>
      </c>
      <c r="G1740" s="14">
        <f t="shared" si="110"/>
        <v>2</v>
      </c>
      <c r="H1740" s="14" t="s">
        <v>119</v>
      </c>
      <c r="I1740" s="14" t="s">
        <v>143</v>
      </c>
      <c r="J1740" s="14">
        <f t="shared" si="111"/>
        <v>3</v>
      </c>
      <c r="K1740" s="9">
        <v>81.585000000000008</v>
      </c>
      <c r="L1740" s="9">
        <v>4</v>
      </c>
      <c r="M1740" s="9">
        <v>7</v>
      </c>
      <c r="N1740" s="9">
        <v>2</v>
      </c>
      <c r="O1740" s="9">
        <v>3</v>
      </c>
    </row>
    <row r="1741" spans="1:15" x14ac:dyDescent="0.3">
      <c r="A1741" s="13">
        <v>101.79</v>
      </c>
      <c r="B1741" s="17" t="s">
        <v>139</v>
      </c>
      <c r="C1741" s="17">
        <f t="shared" si="108"/>
        <v>4</v>
      </c>
      <c r="D1741" s="14" t="s">
        <v>13</v>
      </c>
      <c r="E1741" s="14">
        <f t="shared" si="109"/>
        <v>7</v>
      </c>
      <c r="F1741" s="14" t="s">
        <v>15</v>
      </c>
      <c r="G1741" s="14">
        <f t="shared" si="110"/>
        <v>2</v>
      </c>
      <c r="H1741" s="14" t="s">
        <v>119</v>
      </c>
      <c r="I1741" s="14" t="s">
        <v>143</v>
      </c>
      <c r="J1741" s="14">
        <f t="shared" si="111"/>
        <v>3</v>
      </c>
      <c r="K1741" s="9">
        <v>101.79</v>
      </c>
      <c r="L1741" s="9">
        <v>4</v>
      </c>
      <c r="M1741" s="9">
        <v>7</v>
      </c>
      <c r="N1741" s="9">
        <v>2</v>
      </c>
      <c r="O1741" s="9">
        <v>3</v>
      </c>
    </row>
    <row r="1742" spans="1:15" x14ac:dyDescent="0.3">
      <c r="A1742" s="13">
        <v>92.998750000000001</v>
      </c>
      <c r="B1742" s="17" t="s">
        <v>139</v>
      </c>
      <c r="C1742" s="17">
        <f t="shared" si="108"/>
        <v>4</v>
      </c>
      <c r="D1742" s="14" t="s">
        <v>13</v>
      </c>
      <c r="E1742" s="14">
        <f t="shared" si="109"/>
        <v>7</v>
      </c>
      <c r="F1742" s="14" t="s">
        <v>15</v>
      </c>
      <c r="G1742" s="14">
        <f t="shared" si="110"/>
        <v>2</v>
      </c>
      <c r="H1742" s="14" t="s">
        <v>119</v>
      </c>
      <c r="I1742" s="14" t="s">
        <v>143</v>
      </c>
      <c r="J1742" s="14">
        <f t="shared" si="111"/>
        <v>3</v>
      </c>
      <c r="K1742" s="9">
        <v>92.998750000000001</v>
      </c>
      <c r="L1742" s="9">
        <v>4</v>
      </c>
      <c r="M1742" s="9">
        <v>7</v>
      </c>
      <c r="N1742" s="9">
        <v>2</v>
      </c>
      <c r="O1742" s="9">
        <v>3</v>
      </c>
    </row>
    <row r="1743" spans="1:15" x14ac:dyDescent="0.3">
      <c r="A1743" s="13">
        <v>91.532499999999999</v>
      </c>
      <c r="B1743" s="17" t="s">
        <v>139</v>
      </c>
      <c r="C1743" s="17">
        <f t="shared" si="108"/>
        <v>4</v>
      </c>
      <c r="D1743" s="14" t="s">
        <v>13</v>
      </c>
      <c r="E1743" s="14">
        <f t="shared" si="109"/>
        <v>7</v>
      </c>
      <c r="F1743" s="14" t="s">
        <v>15</v>
      </c>
      <c r="G1743" s="14">
        <f t="shared" si="110"/>
        <v>2</v>
      </c>
      <c r="H1743" s="14" t="s">
        <v>119</v>
      </c>
      <c r="I1743" s="14" t="s">
        <v>143</v>
      </c>
      <c r="J1743" s="14">
        <f t="shared" si="111"/>
        <v>3</v>
      </c>
      <c r="K1743" s="9">
        <v>91.532499999999999</v>
      </c>
      <c r="L1743" s="9">
        <v>4</v>
      </c>
      <c r="M1743" s="9">
        <v>7</v>
      </c>
      <c r="N1743" s="9">
        <v>2</v>
      </c>
      <c r="O1743" s="9">
        <v>3</v>
      </c>
    </row>
    <row r="1744" spans="1:15" x14ac:dyDescent="0.3">
      <c r="A1744" s="13">
        <v>81.585000000000008</v>
      </c>
      <c r="B1744" s="17" t="s">
        <v>139</v>
      </c>
      <c r="C1744" s="17">
        <f t="shared" si="108"/>
        <v>4</v>
      </c>
      <c r="D1744" s="14" t="s">
        <v>13</v>
      </c>
      <c r="E1744" s="14">
        <f t="shared" si="109"/>
        <v>7</v>
      </c>
      <c r="F1744" s="14" t="s">
        <v>15</v>
      </c>
      <c r="G1744" s="14">
        <f t="shared" si="110"/>
        <v>2</v>
      </c>
      <c r="H1744" s="14" t="s">
        <v>119</v>
      </c>
      <c r="I1744" s="14" t="s">
        <v>143</v>
      </c>
      <c r="J1744" s="14">
        <f t="shared" si="111"/>
        <v>3</v>
      </c>
      <c r="K1744" s="9">
        <v>81.585000000000008</v>
      </c>
      <c r="L1744" s="9">
        <v>4</v>
      </c>
      <c r="M1744" s="9">
        <v>7</v>
      </c>
      <c r="N1744" s="9">
        <v>2</v>
      </c>
      <c r="O1744" s="9">
        <v>3</v>
      </c>
    </row>
    <row r="1745" spans="1:15" x14ac:dyDescent="0.3">
      <c r="A1745" s="13">
        <v>83.527500000000003</v>
      </c>
      <c r="B1745" s="17" t="s">
        <v>139</v>
      </c>
      <c r="C1745" s="17">
        <f t="shared" si="108"/>
        <v>4</v>
      </c>
      <c r="D1745" s="14" t="s">
        <v>13</v>
      </c>
      <c r="E1745" s="14">
        <f t="shared" si="109"/>
        <v>7</v>
      </c>
      <c r="F1745" s="14" t="s">
        <v>15</v>
      </c>
      <c r="G1745" s="14">
        <f t="shared" si="110"/>
        <v>2</v>
      </c>
      <c r="H1745" s="14" t="s">
        <v>119</v>
      </c>
      <c r="I1745" s="14" t="s">
        <v>143</v>
      </c>
      <c r="J1745" s="14">
        <f t="shared" si="111"/>
        <v>3</v>
      </c>
      <c r="K1745" s="9">
        <v>83.527500000000003</v>
      </c>
      <c r="L1745" s="9">
        <v>4</v>
      </c>
      <c r="M1745" s="9">
        <v>7</v>
      </c>
      <c r="N1745" s="9">
        <v>2</v>
      </c>
      <c r="O1745" s="9">
        <v>3</v>
      </c>
    </row>
    <row r="1746" spans="1:15" x14ac:dyDescent="0.3">
      <c r="A1746" s="13">
        <v>87.246250000000003</v>
      </c>
      <c r="B1746" s="17" t="s">
        <v>139</v>
      </c>
      <c r="C1746" s="17">
        <f t="shared" si="108"/>
        <v>4</v>
      </c>
      <c r="D1746" s="14" t="s">
        <v>13</v>
      </c>
      <c r="E1746" s="14">
        <f t="shared" si="109"/>
        <v>7</v>
      </c>
      <c r="F1746" s="14" t="s">
        <v>15</v>
      </c>
      <c r="G1746" s="14">
        <f t="shared" si="110"/>
        <v>2</v>
      </c>
      <c r="H1746" s="14" t="s">
        <v>119</v>
      </c>
      <c r="I1746" s="14" t="s">
        <v>143</v>
      </c>
      <c r="J1746" s="14">
        <f t="shared" si="111"/>
        <v>3</v>
      </c>
      <c r="K1746" s="9">
        <v>87.246250000000003</v>
      </c>
      <c r="L1746" s="9">
        <v>4</v>
      </c>
      <c r="M1746" s="9">
        <v>7</v>
      </c>
      <c r="N1746" s="9">
        <v>2</v>
      </c>
      <c r="O1746" s="9">
        <v>3</v>
      </c>
    </row>
    <row r="1747" spans="1:15" x14ac:dyDescent="0.3">
      <c r="A1747" s="13">
        <v>90.234166666666681</v>
      </c>
      <c r="B1747" s="17" t="s">
        <v>139</v>
      </c>
      <c r="C1747" s="17">
        <f t="shared" si="108"/>
        <v>4</v>
      </c>
      <c r="D1747" s="14" t="s">
        <v>13</v>
      </c>
      <c r="E1747" s="14">
        <f t="shared" si="109"/>
        <v>7</v>
      </c>
      <c r="F1747" s="14" t="s">
        <v>15</v>
      </c>
      <c r="G1747" s="14">
        <f t="shared" si="110"/>
        <v>2</v>
      </c>
      <c r="H1747" s="14" t="s">
        <v>119</v>
      </c>
      <c r="I1747" s="14" t="s">
        <v>143</v>
      </c>
      <c r="J1747" s="14">
        <f t="shared" si="111"/>
        <v>3</v>
      </c>
      <c r="K1747" s="9">
        <v>90.234166666666681</v>
      </c>
      <c r="L1747" s="9">
        <v>4</v>
      </c>
      <c r="M1747" s="9">
        <v>7</v>
      </c>
      <c r="N1747" s="9">
        <v>2</v>
      </c>
      <c r="O1747" s="9">
        <v>3</v>
      </c>
    </row>
    <row r="1748" spans="1:15" x14ac:dyDescent="0.3">
      <c r="A1748" s="13">
        <v>89.90958333333333</v>
      </c>
      <c r="B1748" s="17" t="s">
        <v>139</v>
      </c>
      <c r="C1748" s="17">
        <f t="shared" si="108"/>
        <v>4</v>
      </c>
      <c r="D1748" s="14" t="s">
        <v>13</v>
      </c>
      <c r="E1748" s="14">
        <f t="shared" si="109"/>
        <v>7</v>
      </c>
      <c r="F1748" s="14" t="s">
        <v>15</v>
      </c>
      <c r="G1748" s="14">
        <f t="shared" si="110"/>
        <v>2</v>
      </c>
      <c r="H1748" s="14" t="s">
        <v>119</v>
      </c>
      <c r="I1748" s="14" t="s">
        <v>143</v>
      </c>
      <c r="J1748" s="14">
        <f t="shared" si="111"/>
        <v>3</v>
      </c>
      <c r="K1748" s="9">
        <v>89.90958333333333</v>
      </c>
      <c r="L1748" s="9">
        <v>4</v>
      </c>
      <c r="M1748" s="9">
        <v>7</v>
      </c>
      <c r="N1748" s="9">
        <v>2</v>
      </c>
      <c r="O1748" s="9">
        <v>3</v>
      </c>
    </row>
    <row r="1749" spans="1:15" x14ac:dyDescent="0.3">
      <c r="A1749" s="13">
        <v>99.424999999999997</v>
      </c>
      <c r="B1749" s="17" t="s">
        <v>139</v>
      </c>
      <c r="C1749" s="17">
        <f t="shared" si="108"/>
        <v>4</v>
      </c>
      <c r="D1749" s="14" t="s">
        <v>13</v>
      </c>
      <c r="E1749" s="14">
        <f t="shared" si="109"/>
        <v>7</v>
      </c>
      <c r="F1749" s="14" t="s">
        <v>15</v>
      </c>
      <c r="G1749" s="14">
        <f t="shared" si="110"/>
        <v>2</v>
      </c>
      <c r="H1749" s="14" t="s">
        <v>119</v>
      </c>
      <c r="I1749" s="14" t="s">
        <v>143</v>
      </c>
      <c r="J1749" s="14">
        <f t="shared" si="111"/>
        <v>3</v>
      </c>
      <c r="K1749" s="9">
        <v>99.424999999999997</v>
      </c>
      <c r="L1749" s="9">
        <v>4</v>
      </c>
      <c r="M1749" s="9">
        <v>7</v>
      </c>
      <c r="N1749" s="9">
        <v>2</v>
      </c>
      <c r="O1749" s="9">
        <v>3</v>
      </c>
    </row>
    <row r="1750" spans="1:15" x14ac:dyDescent="0.3">
      <c r="A1750" s="13">
        <v>85.26</v>
      </c>
      <c r="B1750" s="17" t="s">
        <v>139</v>
      </c>
      <c r="C1750" s="17">
        <f t="shared" si="108"/>
        <v>4</v>
      </c>
      <c r="D1750" s="14" t="s">
        <v>13</v>
      </c>
      <c r="E1750" s="14">
        <f t="shared" si="109"/>
        <v>7</v>
      </c>
      <c r="F1750" s="14" t="s">
        <v>15</v>
      </c>
      <c r="G1750" s="14">
        <f t="shared" si="110"/>
        <v>2</v>
      </c>
      <c r="H1750" s="14" t="s">
        <v>119</v>
      </c>
      <c r="I1750" s="14" t="s">
        <v>143</v>
      </c>
      <c r="J1750" s="14">
        <f t="shared" si="111"/>
        <v>3</v>
      </c>
      <c r="K1750" s="9">
        <v>85.26</v>
      </c>
      <c r="L1750" s="9">
        <v>4</v>
      </c>
      <c r="M1750" s="9">
        <v>7</v>
      </c>
      <c r="N1750" s="9">
        <v>2</v>
      </c>
      <c r="O1750" s="9">
        <v>3</v>
      </c>
    </row>
    <row r="1751" spans="1:15" x14ac:dyDescent="0.3">
      <c r="A1751" s="13">
        <v>70.901250000000005</v>
      </c>
      <c r="B1751" s="17" t="s">
        <v>139</v>
      </c>
      <c r="C1751" s="17">
        <f t="shared" si="108"/>
        <v>4</v>
      </c>
      <c r="D1751" s="14" t="s">
        <v>13</v>
      </c>
      <c r="E1751" s="14">
        <f t="shared" si="109"/>
        <v>7</v>
      </c>
      <c r="F1751" s="14" t="s">
        <v>15</v>
      </c>
      <c r="G1751" s="14">
        <f t="shared" si="110"/>
        <v>2</v>
      </c>
      <c r="H1751" s="14" t="s">
        <v>119</v>
      </c>
      <c r="I1751" s="14" t="s">
        <v>143</v>
      </c>
      <c r="J1751" s="14">
        <f t="shared" si="111"/>
        <v>3</v>
      </c>
      <c r="K1751" s="9">
        <v>70.901250000000005</v>
      </c>
      <c r="L1751" s="9">
        <v>4</v>
      </c>
      <c r="M1751" s="9">
        <v>7</v>
      </c>
      <c r="N1751" s="9">
        <v>2</v>
      </c>
      <c r="O1751" s="9">
        <v>3</v>
      </c>
    </row>
    <row r="1752" spans="1:15" x14ac:dyDescent="0.3">
      <c r="A1752" s="13">
        <v>87.637500000000003</v>
      </c>
      <c r="B1752" s="17" t="s">
        <v>139</v>
      </c>
      <c r="C1752" s="17">
        <f t="shared" si="108"/>
        <v>4</v>
      </c>
      <c r="D1752" s="14" t="s">
        <v>13</v>
      </c>
      <c r="E1752" s="14">
        <f t="shared" si="109"/>
        <v>7</v>
      </c>
      <c r="F1752" s="14" t="s">
        <v>15</v>
      </c>
      <c r="G1752" s="14">
        <f t="shared" si="110"/>
        <v>2</v>
      </c>
      <c r="H1752" s="14" t="s">
        <v>119</v>
      </c>
      <c r="I1752" s="14" t="s">
        <v>143</v>
      </c>
      <c r="J1752" s="14">
        <f t="shared" si="111"/>
        <v>3</v>
      </c>
      <c r="K1752" s="9">
        <v>87.637500000000003</v>
      </c>
      <c r="L1752" s="9">
        <v>4</v>
      </c>
      <c r="M1752" s="9">
        <v>7</v>
      </c>
      <c r="N1752" s="9">
        <v>2</v>
      </c>
      <c r="O1752" s="9">
        <v>3</v>
      </c>
    </row>
    <row r="1753" spans="1:15" x14ac:dyDescent="0.3">
      <c r="A1753" s="13">
        <v>77.7</v>
      </c>
      <c r="B1753" s="17" t="s">
        <v>139</v>
      </c>
      <c r="C1753" s="17">
        <f t="shared" si="108"/>
        <v>4</v>
      </c>
      <c r="D1753" s="14" t="s">
        <v>13</v>
      </c>
      <c r="E1753" s="14">
        <f t="shared" si="109"/>
        <v>7</v>
      </c>
      <c r="F1753" s="14" t="s">
        <v>15</v>
      </c>
      <c r="G1753" s="14">
        <f t="shared" si="110"/>
        <v>2</v>
      </c>
      <c r="H1753" s="14" t="s">
        <v>119</v>
      </c>
      <c r="I1753" s="14" t="s">
        <v>143</v>
      </c>
      <c r="J1753" s="14">
        <f t="shared" si="111"/>
        <v>3</v>
      </c>
      <c r="K1753" s="9">
        <v>77.7</v>
      </c>
      <c r="L1753" s="9">
        <v>4</v>
      </c>
      <c r="M1753" s="9">
        <v>7</v>
      </c>
      <c r="N1753" s="9">
        <v>2</v>
      </c>
      <c r="O1753" s="9">
        <v>3</v>
      </c>
    </row>
    <row r="1754" spans="1:15" x14ac:dyDescent="0.3">
      <c r="A1754" s="13">
        <v>67.016250000000014</v>
      </c>
      <c r="B1754" s="17" t="s">
        <v>139</v>
      </c>
      <c r="C1754" s="17">
        <f t="shared" si="108"/>
        <v>4</v>
      </c>
      <c r="D1754" s="14" t="s">
        <v>13</v>
      </c>
      <c r="E1754" s="14">
        <f t="shared" si="109"/>
        <v>7</v>
      </c>
      <c r="F1754" s="14" t="s">
        <v>15</v>
      </c>
      <c r="G1754" s="14">
        <f t="shared" si="110"/>
        <v>2</v>
      </c>
      <c r="H1754" s="14" t="s">
        <v>119</v>
      </c>
      <c r="I1754" s="14" t="s">
        <v>143</v>
      </c>
      <c r="J1754" s="14">
        <f t="shared" si="111"/>
        <v>3</v>
      </c>
      <c r="K1754" s="9">
        <v>67.016250000000014</v>
      </c>
      <c r="L1754" s="9">
        <v>4</v>
      </c>
      <c r="M1754" s="9">
        <v>7</v>
      </c>
      <c r="N1754" s="9">
        <v>2</v>
      </c>
      <c r="O1754" s="9">
        <v>3</v>
      </c>
    </row>
    <row r="1755" spans="1:15" x14ac:dyDescent="0.3">
      <c r="A1755" s="13">
        <v>91.207916666666677</v>
      </c>
      <c r="B1755" s="17" t="s">
        <v>139</v>
      </c>
      <c r="C1755" s="17">
        <f t="shared" si="108"/>
        <v>4</v>
      </c>
      <c r="D1755" s="14" t="s">
        <v>13</v>
      </c>
      <c r="E1755" s="14">
        <f t="shared" si="109"/>
        <v>7</v>
      </c>
      <c r="F1755" s="14" t="s">
        <v>15</v>
      </c>
      <c r="G1755" s="14">
        <f t="shared" si="110"/>
        <v>2</v>
      </c>
      <c r="H1755" s="14" t="s">
        <v>119</v>
      </c>
      <c r="I1755" s="14" t="s">
        <v>143</v>
      </c>
      <c r="J1755" s="14">
        <f t="shared" si="111"/>
        <v>3</v>
      </c>
      <c r="K1755" s="9">
        <v>91.207916666666677</v>
      </c>
      <c r="L1755" s="9">
        <v>4</v>
      </c>
      <c r="M1755" s="9">
        <v>7</v>
      </c>
      <c r="N1755" s="9">
        <v>2</v>
      </c>
      <c r="O1755" s="9">
        <v>3</v>
      </c>
    </row>
    <row r="1756" spans="1:15" x14ac:dyDescent="0.3">
      <c r="A1756" s="13">
        <v>85.69</v>
      </c>
      <c r="B1756" s="17" t="s">
        <v>139</v>
      </c>
      <c r="C1756" s="17">
        <f t="shared" si="108"/>
        <v>4</v>
      </c>
      <c r="D1756" s="14" t="s">
        <v>13</v>
      </c>
      <c r="E1756" s="14">
        <f t="shared" si="109"/>
        <v>7</v>
      </c>
      <c r="F1756" s="14" t="s">
        <v>15</v>
      </c>
      <c r="G1756" s="14">
        <f t="shared" si="110"/>
        <v>2</v>
      </c>
      <c r="H1756" s="14" t="s">
        <v>119</v>
      </c>
      <c r="I1756" s="14" t="s">
        <v>143</v>
      </c>
      <c r="J1756" s="14">
        <f t="shared" si="111"/>
        <v>3</v>
      </c>
      <c r="K1756" s="9">
        <v>85.69</v>
      </c>
      <c r="L1756" s="9">
        <v>4</v>
      </c>
      <c r="M1756" s="9">
        <v>7</v>
      </c>
      <c r="N1756" s="9">
        <v>2</v>
      </c>
      <c r="O1756" s="9">
        <v>3</v>
      </c>
    </row>
    <row r="1757" spans="1:15" x14ac:dyDescent="0.3">
      <c r="A1757" s="13">
        <v>94.129166666666663</v>
      </c>
      <c r="B1757" s="17" t="s">
        <v>139</v>
      </c>
      <c r="C1757" s="17">
        <f t="shared" si="108"/>
        <v>4</v>
      </c>
      <c r="D1757" s="14" t="s">
        <v>13</v>
      </c>
      <c r="E1757" s="14">
        <f t="shared" si="109"/>
        <v>7</v>
      </c>
      <c r="F1757" s="14" t="s">
        <v>15</v>
      </c>
      <c r="G1757" s="14">
        <f t="shared" si="110"/>
        <v>2</v>
      </c>
      <c r="H1757" s="14" t="s">
        <v>119</v>
      </c>
      <c r="I1757" s="14" t="s">
        <v>143</v>
      </c>
      <c r="J1757" s="14">
        <f t="shared" si="111"/>
        <v>3</v>
      </c>
      <c r="K1757" s="9">
        <v>94.129166666666663</v>
      </c>
      <c r="L1757" s="9">
        <v>4</v>
      </c>
      <c r="M1757" s="9">
        <v>7</v>
      </c>
      <c r="N1757" s="9">
        <v>2</v>
      </c>
      <c r="O1757" s="9">
        <v>3</v>
      </c>
    </row>
    <row r="1758" spans="1:15" x14ac:dyDescent="0.3">
      <c r="A1758" s="13">
        <v>94.778333333333336</v>
      </c>
      <c r="B1758" s="17" t="s">
        <v>139</v>
      </c>
      <c r="C1758" s="17">
        <f t="shared" si="108"/>
        <v>4</v>
      </c>
      <c r="D1758" s="14" t="s">
        <v>13</v>
      </c>
      <c r="E1758" s="14">
        <f t="shared" si="109"/>
        <v>7</v>
      </c>
      <c r="F1758" s="14" t="s">
        <v>15</v>
      </c>
      <c r="G1758" s="14">
        <f t="shared" si="110"/>
        <v>2</v>
      </c>
      <c r="H1758" s="14" t="s">
        <v>119</v>
      </c>
      <c r="I1758" s="14" t="s">
        <v>143</v>
      </c>
      <c r="J1758" s="14">
        <f t="shared" si="111"/>
        <v>3</v>
      </c>
      <c r="K1758" s="9">
        <v>94.778333333333336</v>
      </c>
      <c r="L1758" s="9">
        <v>4</v>
      </c>
      <c r="M1758" s="9">
        <v>7</v>
      </c>
      <c r="N1758" s="9">
        <v>2</v>
      </c>
      <c r="O1758" s="9">
        <v>3</v>
      </c>
    </row>
    <row r="1759" spans="1:15" x14ac:dyDescent="0.3">
      <c r="A1759" s="13">
        <v>87.220000000000013</v>
      </c>
      <c r="B1759" s="17" t="s">
        <v>139</v>
      </c>
      <c r="C1759" s="17">
        <f t="shared" si="108"/>
        <v>4</v>
      </c>
      <c r="D1759" s="14" t="s">
        <v>13</v>
      </c>
      <c r="E1759" s="14">
        <f t="shared" si="109"/>
        <v>7</v>
      </c>
      <c r="F1759" s="14" t="s">
        <v>15</v>
      </c>
      <c r="G1759" s="14">
        <f t="shared" si="110"/>
        <v>2</v>
      </c>
      <c r="H1759" s="14" t="s">
        <v>119</v>
      </c>
      <c r="I1759" s="14" t="s">
        <v>143</v>
      </c>
      <c r="J1759" s="14">
        <f t="shared" si="111"/>
        <v>3</v>
      </c>
      <c r="K1759" s="9">
        <v>87.220000000000013</v>
      </c>
      <c r="L1759" s="9">
        <v>4</v>
      </c>
      <c r="M1759" s="9">
        <v>7</v>
      </c>
      <c r="N1759" s="9">
        <v>2</v>
      </c>
      <c r="O1759" s="9">
        <v>3</v>
      </c>
    </row>
    <row r="1760" spans="1:15" x14ac:dyDescent="0.3">
      <c r="A1760" s="13">
        <v>94.938749999999999</v>
      </c>
      <c r="B1760" s="17" t="s">
        <v>139</v>
      </c>
      <c r="C1760" s="17">
        <f t="shared" si="108"/>
        <v>4</v>
      </c>
      <c r="D1760" s="14" t="s">
        <v>13</v>
      </c>
      <c r="E1760" s="14">
        <f t="shared" si="109"/>
        <v>7</v>
      </c>
      <c r="F1760" s="14" t="s">
        <v>15</v>
      </c>
      <c r="G1760" s="14">
        <f t="shared" si="110"/>
        <v>2</v>
      </c>
      <c r="H1760" s="14" t="s">
        <v>119</v>
      </c>
      <c r="I1760" s="14" t="s">
        <v>143</v>
      </c>
      <c r="J1760" s="14">
        <f t="shared" si="111"/>
        <v>3</v>
      </c>
      <c r="K1760" s="9">
        <v>94.938749999999999</v>
      </c>
      <c r="L1760" s="9">
        <v>4</v>
      </c>
      <c r="M1760" s="9">
        <v>7</v>
      </c>
      <c r="N1760" s="9">
        <v>2</v>
      </c>
      <c r="O1760" s="9">
        <v>3</v>
      </c>
    </row>
    <row r="1761" spans="1:15" x14ac:dyDescent="0.3">
      <c r="A1761" s="13">
        <v>102.76875000000001</v>
      </c>
      <c r="B1761" s="17" t="s">
        <v>139</v>
      </c>
      <c r="C1761" s="17">
        <f t="shared" si="108"/>
        <v>4</v>
      </c>
      <c r="D1761" s="14" t="s">
        <v>13</v>
      </c>
      <c r="E1761" s="14">
        <f t="shared" si="109"/>
        <v>7</v>
      </c>
      <c r="F1761" s="14" t="s">
        <v>15</v>
      </c>
      <c r="G1761" s="14">
        <f t="shared" si="110"/>
        <v>2</v>
      </c>
      <c r="H1761" s="14" t="s">
        <v>119</v>
      </c>
      <c r="I1761" s="14" t="s">
        <v>143</v>
      </c>
      <c r="J1761" s="14">
        <f t="shared" si="111"/>
        <v>3</v>
      </c>
      <c r="K1761" s="9">
        <v>102.76875000000001</v>
      </c>
      <c r="L1761" s="9">
        <v>4</v>
      </c>
      <c r="M1761" s="9">
        <v>7</v>
      </c>
      <c r="N1761" s="9">
        <v>2</v>
      </c>
      <c r="O1761" s="9">
        <v>3</v>
      </c>
    </row>
    <row r="1762" spans="1:15" x14ac:dyDescent="0.3">
      <c r="A1762" s="13">
        <v>89.407499999999999</v>
      </c>
      <c r="B1762" s="17" t="s">
        <v>139</v>
      </c>
      <c r="C1762" s="17">
        <f t="shared" si="108"/>
        <v>4</v>
      </c>
      <c r="D1762" s="14" t="s">
        <v>13</v>
      </c>
      <c r="E1762" s="14">
        <f t="shared" si="109"/>
        <v>7</v>
      </c>
      <c r="F1762" s="14" t="s">
        <v>15</v>
      </c>
      <c r="G1762" s="14">
        <f t="shared" si="110"/>
        <v>2</v>
      </c>
      <c r="H1762" s="14" t="s">
        <v>119</v>
      </c>
      <c r="I1762" s="14" t="s">
        <v>143</v>
      </c>
      <c r="J1762" s="14">
        <f t="shared" si="111"/>
        <v>3</v>
      </c>
      <c r="K1762" s="9">
        <v>89.407499999999999</v>
      </c>
      <c r="L1762" s="9">
        <v>4</v>
      </c>
      <c r="M1762" s="9">
        <v>7</v>
      </c>
      <c r="N1762" s="9">
        <v>2</v>
      </c>
      <c r="O1762" s="9">
        <v>3</v>
      </c>
    </row>
    <row r="1763" spans="1:15" x14ac:dyDescent="0.3">
      <c r="A1763" s="13">
        <v>94.916249999999991</v>
      </c>
      <c r="B1763" s="17" t="s">
        <v>139</v>
      </c>
      <c r="C1763" s="17">
        <f t="shared" si="108"/>
        <v>4</v>
      </c>
      <c r="D1763" s="14" t="s">
        <v>13</v>
      </c>
      <c r="E1763" s="14">
        <f t="shared" si="109"/>
        <v>7</v>
      </c>
      <c r="F1763" s="14" t="s">
        <v>15</v>
      </c>
      <c r="G1763" s="14">
        <f t="shared" si="110"/>
        <v>2</v>
      </c>
      <c r="H1763" s="14" t="s">
        <v>119</v>
      </c>
      <c r="I1763" s="14" t="s">
        <v>143</v>
      </c>
      <c r="J1763" s="14">
        <f t="shared" si="111"/>
        <v>3</v>
      </c>
      <c r="K1763" s="9">
        <v>94.916249999999991</v>
      </c>
      <c r="L1763" s="9">
        <v>4</v>
      </c>
      <c r="M1763" s="9">
        <v>7</v>
      </c>
      <c r="N1763" s="9">
        <v>2</v>
      </c>
      <c r="O1763" s="9">
        <v>3</v>
      </c>
    </row>
    <row r="1764" spans="1:15" x14ac:dyDescent="0.3">
      <c r="A1764" s="13">
        <v>87.587500000000006</v>
      </c>
      <c r="B1764" s="17" t="s">
        <v>139</v>
      </c>
      <c r="C1764" s="17">
        <f t="shared" si="108"/>
        <v>4</v>
      </c>
      <c r="D1764" s="14" t="s">
        <v>13</v>
      </c>
      <c r="E1764" s="14">
        <f t="shared" si="109"/>
        <v>7</v>
      </c>
      <c r="F1764" s="14" t="s">
        <v>15</v>
      </c>
      <c r="G1764" s="14">
        <f t="shared" si="110"/>
        <v>2</v>
      </c>
      <c r="H1764" s="14" t="s">
        <v>119</v>
      </c>
      <c r="I1764" s="14" t="s">
        <v>143</v>
      </c>
      <c r="J1764" s="14">
        <f t="shared" si="111"/>
        <v>3</v>
      </c>
      <c r="K1764" s="9">
        <v>87.587500000000006</v>
      </c>
      <c r="L1764" s="9">
        <v>4</v>
      </c>
      <c r="M1764" s="9">
        <v>7</v>
      </c>
      <c r="N1764" s="9">
        <v>2</v>
      </c>
      <c r="O1764" s="9">
        <v>3</v>
      </c>
    </row>
    <row r="1765" spans="1:15" x14ac:dyDescent="0.3">
      <c r="A1765" s="13">
        <v>83.093333333333334</v>
      </c>
      <c r="B1765" s="17" t="s">
        <v>139</v>
      </c>
      <c r="C1765" s="17">
        <f t="shared" si="108"/>
        <v>4</v>
      </c>
      <c r="D1765" s="14" t="s">
        <v>13</v>
      </c>
      <c r="E1765" s="14">
        <f t="shared" si="109"/>
        <v>7</v>
      </c>
      <c r="F1765" s="14" t="s">
        <v>15</v>
      </c>
      <c r="G1765" s="14">
        <f t="shared" si="110"/>
        <v>2</v>
      </c>
      <c r="H1765" s="14" t="s">
        <v>119</v>
      </c>
      <c r="I1765" s="14" t="s">
        <v>143</v>
      </c>
      <c r="J1765" s="14">
        <f t="shared" si="111"/>
        <v>3</v>
      </c>
      <c r="K1765" s="9">
        <v>83.093333333333334</v>
      </c>
      <c r="L1765" s="9">
        <v>4</v>
      </c>
      <c r="M1765" s="9">
        <v>7</v>
      </c>
      <c r="N1765" s="9">
        <v>2</v>
      </c>
      <c r="O1765" s="9">
        <v>3</v>
      </c>
    </row>
    <row r="1766" spans="1:15" x14ac:dyDescent="0.3">
      <c r="A1766" s="13">
        <v>64.102499999999992</v>
      </c>
      <c r="B1766" s="17" t="s">
        <v>139</v>
      </c>
      <c r="C1766" s="17">
        <f t="shared" si="108"/>
        <v>4</v>
      </c>
      <c r="D1766" s="14" t="s">
        <v>13</v>
      </c>
      <c r="E1766" s="14">
        <f t="shared" si="109"/>
        <v>7</v>
      </c>
      <c r="F1766" s="14" t="s">
        <v>15</v>
      </c>
      <c r="G1766" s="14">
        <f t="shared" si="110"/>
        <v>2</v>
      </c>
      <c r="H1766" s="14" t="s">
        <v>119</v>
      </c>
      <c r="I1766" s="14" t="s">
        <v>143</v>
      </c>
      <c r="J1766" s="14">
        <f t="shared" si="111"/>
        <v>3</v>
      </c>
      <c r="K1766" s="9">
        <v>64.102499999999992</v>
      </c>
      <c r="L1766" s="9">
        <v>4</v>
      </c>
      <c r="M1766" s="9">
        <v>7</v>
      </c>
      <c r="N1766" s="9">
        <v>2</v>
      </c>
      <c r="O1766" s="9">
        <v>3</v>
      </c>
    </row>
    <row r="1767" spans="1:15" x14ac:dyDescent="0.3">
      <c r="A1767" s="13">
        <v>84.067083333333329</v>
      </c>
      <c r="B1767" s="17" t="s">
        <v>139</v>
      </c>
      <c r="C1767" s="17">
        <f t="shared" si="108"/>
        <v>4</v>
      </c>
      <c r="D1767" s="14" t="s">
        <v>13</v>
      </c>
      <c r="E1767" s="14">
        <f t="shared" si="109"/>
        <v>7</v>
      </c>
      <c r="F1767" s="14" t="s">
        <v>15</v>
      </c>
      <c r="G1767" s="14">
        <f t="shared" si="110"/>
        <v>2</v>
      </c>
      <c r="H1767" s="14" t="s">
        <v>119</v>
      </c>
      <c r="I1767" s="14" t="s">
        <v>143</v>
      </c>
      <c r="J1767" s="14">
        <f t="shared" si="111"/>
        <v>3</v>
      </c>
      <c r="K1767" s="9">
        <v>84.067083333333329</v>
      </c>
      <c r="L1767" s="9">
        <v>4</v>
      </c>
      <c r="M1767" s="9">
        <v>7</v>
      </c>
      <c r="N1767" s="9">
        <v>2</v>
      </c>
      <c r="O1767" s="9">
        <v>3</v>
      </c>
    </row>
    <row r="1768" spans="1:15" x14ac:dyDescent="0.3">
      <c r="A1768" s="13">
        <v>89.90958333333333</v>
      </c>
      <c r="B1768" s="17" t="s">
        <v>139</v>
      </c>
      <c r="C1768" s="17">
        <f t="shared" si="108"/>
        <v>4</v>
      </c>
      <c r="D1768" s="14" t="s">
        <v>13</v>
      </c>
      <c r="E1768" s="14">
        <f t="shared" si="109"/>
        <v>7</v>
      </c>
      <c r="F1768" s="14" t="s">
        <v>15</v>
      </c>
      <c r="G1768" s="14">
        <f t="shared" si="110"/>
        <v>2</v>
      </c>
      <c r="H1768" s="14" t="s">
        <v>119</v>
      </c>
      <c r="I1768" s="14" t="s">
        <v>143</v>
      </c>
      <c r="J1768" s="14">
        <f t="shared" si="111"/>
        <v>3</v>
      </c>
      <c r="K1768" s="9">
        <v>89.90958333333333</v>
      </c>
      <c r="L1768" s="9">
        <v>4</v>
      </c>
      <c r="M1768" s="9">
        <v>7</v>
      </c>
      <c r="N1768" s="9">
        <v>2</v>
      </c>
      <c r="O1768" s="9">
        <v>3</v>
      </c>
    </row>
    <row r="1769" spans="1:15" x14ac:dyDescent="0.3">
      <c r="A1769" s="13">
        <v>97.019999999999982</v>
      </c>
      <c r="B1769" s="17" t="s">
        <v>139</v>
      </c>
      <c r="C1769" s="17">
        <f t="shared" si="108"/>
        <v>4</v>
      </c>
      <c r="D1769" s="14" t="s">
        <v>13</v>
      </c>
      <c r="E1769" s="14">
        <f t="shared" si="109"/>
        <v>7</v>
      </c>
      <c r="F1769" s="14" t="s">
        <v>15</v>
      </c>
      <c r="G1769" s="14">
        <f t="shared" si="110"/>
        <v>2</v>
      </c>
      <c r="H1769" s="14" t="s">
        <v>119</v>
      </c>
      <c r="I1769" s="14" t="s">
        <v>143</v>
      </c>
      <c r="J1769" s="14">
        <f t="shared" si="111"/>
        <v>3</v>
      </c>
      <c r="K1769" s="9">
        <v>97.019999999999982</v>
      </c>
      <c r="L1769" s="9">
        <v>4</v>
      </c>
      <c r="M1769" s="9">
        <v>7</v>
      </c>
      <c r="N1769" s="9">
        <v>2</v>
      </c>
      <c r="O1769" s="9">
        <v>3</v>
      </c>
    </row>
    <row r="1770" spans="1:15" x14ac:dyDescent="0.3">
      <c r="A1770" s="13">
        <v>94.938749999999999</v>
      </c>
      <c r="B1770" s="17" t="s">
        <v>139</v>
      </c>
      <c r="C1770" s="17">
        <f t="shared" si="108"/>
        <v>4</v>
      </c>
      <c r="D1770" s="14" t="s">
        <v>13</v>
      </c>
      <c r="E1770" s="14">
        <f t="shared" si="109"/>
        <v>7</v>
      </c>
      <c r="F1770" s="14" t="s">
        <v>15</v>
      </c>
      <c r="G1770" s="14">
        <f t="shared" si="110"/>
        <v>2</v>
      </c>
      <c r="H1770" s="14" t="s">
        <v>119</v>
      </c>
      <c r="I1770" s="14" t="s">
        <v>143</v>
      </c>
      <c r="J1770" s="14">
        <f t="shared" si="111"/>
        <v>3</v>
      </c>
      <c r="K1770" s="9">
        <v>94.938749999999999</v>
      </c>
      <c r="L1770" s="9">
        <v>4</v>
      </c>
      <c r="M1770" s="9">
        <v>7</v>
      </c>
      <c r="N1770" s="9">
        <v>2</v>
      </c>
      <c r="O1770" s="9">
        <v>3</v>
      </c>
    </row>
    <row r="1771" spans="1:15" x14ac:dyDescent="0.3">
      <c r="A1771" s="13">
        <v>51.47625</v>
      </c>
      <c r="B1771" s="17" t="s">
        <v>139</v>
      </c>
      <c r="C1771" s="17">
        <f t="shared" si="108"/>
        <v>4</v>
      </c>
      <c r="D1771" s="14" t="s">
        <v>13</v>
      </c>
      <c r="E1771" s="14">
        <f t="shared" si="109"/>
        <v>7</v>
      </c>
      <c r="F1771" s="14" t="s">
        <v>15</v>
      </c>
      <c r="G1771" s="14">
        <f t="shared" si="110"/>
        <v>2</v>
      </c>
      <c r="H1771" s="14" t="s">
        <v>119</v>
      </c>
      <c r="I1771" s="14" t="s">
        <v>143</v>
      </c>
      <c r="J1771" s="14">
        <f t="shared" si="111"/>
        <v>3</v>
      </c>
      <c r="K1771" s="9">
        <v>51.47625</v>
      </c>
      <c r="L1771" s="9">
        <v>4</v>
      </c>
      <c r="M1771" s="9">
        <v>7</v>
      </c>
      <c r="N1771" s="9">
        <v>2</v>
      </c>
      <c r="O1771" s="9">
        <v>3</v>
      </c>
    </row>
    <row r="1772" spans="1:15" x14ac:dyDescent="0.3">
      <c r="A1772" s="13">
        <v>94.778333333333336</v>
      </c>
      <c r="B1772" s="17" t="s">
        <v>139</v>
      </c>
      <c r="C1772" s="17">
        <f t="shared" si="108"/>
        <v>4</v>
      </c>
      <c r="D1772" s="14" t="s">
        <v>13</v>
      </c>
      <c r="E1772" s="14">
        <f t="shared" si="109"/>
        <v>7</v>
      </c>
      <c r="F1772" s="14" t="s">
        <v>15</v>
      </c>
      <c r="G1772" s="14">
        <f t="shared" si="110"/>
        <v>2</v>
      </c>
      <c r="H1772" s="14" t="s">
        <v>119</v>
      </c>
      <c r="I1772" s="14" t="s">
        <v>143</v>
      </c>
      <c r="J1772" s="14">
        <f t="shared" si="111"/>
        <v>3</v>
      </c>
      <c r="K1772" s="9">
        <v>94.778333333333336</v>
      </c>
      <c r="L1772" s="9">
        <v>4</v>
      </c>
      <c r="M1772" s="9">
        <v>7</v>
      </c>
      <c r="N1772" s="9">
        <v>2</v>
      </c>
      <c r="O1772" s="9">
        <v>3</v>
      </c>
    </row>
    <row r="1773" spans="1:15" x14ac:dyDescent="0.3">
      <c r="A1773" s="13">
        <v>53.418750000000003</v>
      </c>
      <c r="B1773" s="17" t="s">
        <v>139</v>
      </c>
      <c r="C1773" s="17">
        <f t="shared" si="108"/>
        <v>4</v>
      </c>
      <c r="D1773" s="14" t="s">
        <v>13</v>
      </c>
      <c r="E1773" s="14">
        <f t="shared" si="109"/>
        <v>7</v>
      </c>
      <c r="F1773" s="14" t="s">
        <v>15</v>
      </c>
      <c r="G1773" s="14">
        <f t="shared" si="110"/>
        <v>2</v>
      </c>
      <c r="H1773" s="14" t="s">
        <v>119</v>
      </c>
      <c r="I1773" s="14" t="s">
        <v>143</v>
      </c>
      <c r="J1773" s="14">
        <f t="shared" si="111"/>
        <v>3</v>
      </c>
      <c r="K1773" s="9">
        <v>53.418750000000003</v>
      </c>
      <c r="L1773" s="9">
        <v>4</v>
      </c>
      <c r="M1773" s="9">
        <v>7</v>
      </c>
      <c r="N1773" s="9">
        <v>2</v>
      </c>
      <c r="O1773" s="9">
        <v>3</v>
      </c>
    </row>
    <row r="1774" spans="1:15" x14ac:dyDescent="0.3">
      <c r="A1774" s="13">
        <v>85.040833333333325</v>
      </c>
      <c r="B1774" s="17" t="s">
        <v>139</v>
      </c>
      <c r="C1774" s="17">
        <f t="shared" si="108"/>
        <v>4</v>
      </c>
      <c r="D1774" s="14" t="s">
        <v>13</v>
      </c>
      <c r="E1774" s="14">
        <f t="shared" si="109"/>
        <v>7</v>
      </c>
      <c r="F1774" s="14" t="s">
        <v>15</v>
      </c>
      <c r="G1774" s="14">
        <f t="shared" si="110"/>
        <v>2</v>
      </c>
      <c r="H1774" s="14" t="s">
        <v>119</v>
      </c>
      <c r="I1774" s="14" t="s">
        <v>143</v>
      </c>
      <c r="J1774" s="14">
        <f t="shared" si="111"/>
        <v>3</v>
      </c>
      <c r="K1774" s="9">
        <v>85.040833333333325</v>
      </c>
      <c r="L1774" s="9">
        <v>4</v>
      </c>
      <c r="M1774" s="9">
        <v>7</v>
      </c>
      <c r="N1774" s="9">
        <v>2</v>
      </c>
      <c r="O1774" s="9">
        <v>3</v>
      </c>
    </row>
    <row r="1775" spans="1:15" x14ac:dyDescent="0.3">
      <c r="A1775" s="13">
        <v>86.240000000000009</v>
      </c>
      <c r="B1775" s="17" t="s">
        <v>139</v>
      </c>
      <c r="C1775" s="17">
        <f t="shared" si="108"/>
        <v>4</v>
      </c>
      <c r="D1775" s="14" t="s">
        <v>13</v>
      </c>
      <c r="E1775" s="14">
        <f t="shared" si="109"/>
        <v>7</v>
      </c>
      <c r="F1775" s="14" t="s">
        <v>15</v>
      </c>
      <c r="G1775" s="14">
        <f t="shared" si="110"/>
        <v>2</v>
      </c>
      <c r="H1775" s="14" t="s">
        <v>119</v>
      </c>
      <c r="I1775" s="14" t="s">
        <v>143</v>
      </c>
      <c r="J1775" s="14">
        <f t="shared" si="111"/>
        <v>3</v>
      </c>
      <c r="K1775" s="9">
        <v>86.240000000000009</v>
      </c>
      <c r="L1775" s="9">
        <v>4</v>
      </c>
      <c r="M1775" s="9">
        <v>7</v>
      </c>
      <c r="N1775" s="9">
        <v>2</v>
      </c>
      <c r="O1775" s="9">
        <v>3</v>
      </c>
    </row>
    <row r="1776" spans="1:15" x14ac:dyDescent="0.3">
      <c r="A1776" s="13">
        <v>92.506249999999994</v>
      </c>
      <c r="B1776" s="17" t="s">
        <v>139</v>
      </c>
      <c r="C1776" s="17">
        <f t="shared" si="108"/>
        <v>4</v>
      </c>
      <c r="D1776" s="14" t="s">
        <v>13</v>
      </c>
      <c r="E1776" s="14">
        <f t="shared" si="109"/>
        <v>7</v>
      </c>
      <c r="F1776" s="14" t="s">
        <v>15</v>
      </c>
      <c r="G1776" s="14">
        <f t="shared" si="110"/>
        <v>2</v>
      </c>
      <c r="H1776" s="14" t="s">
        <v>119</v>
      </c>
      <c r="I1776" s="14" t="s">
        <v>143</v>
      </c>
      <c r="J1776" s="14">
        <f t="shared" si="111"/>
        <v>3</v>
      </c>
      <c r="K1776" s="9">
        <v>92.506249999999994</v>
      </c>
      <c r="L1776" s="9">
        <v>4</v>
      </c>
      <c r="M1776" s="9">
        <v>7</v>
      </c>
      <c r="N1776" s="9">
        <v>2</v>
      </c>
      <c r="O1776" s="9">
        <v>3</v>
      </c>
    </row>
    <row r="1777" spans="1:15" x14ac:dyDescent="0.3">
      <c r="A1777" s="13">
        <v>86.441250000000011</v>
      </c>
      <c r="B1777" s="17" t="s">
        <v>139</v>
      </c>
      <c r="C1777" s="17">
        <f t="shared" si="108"/>
        <v>4</v>
      </c>
      <c r="D1777" s="14" t="s">
        <v>13</v>
      </c>
      <c r="E1777" s="14">
        <f t="shared" si="109"/>
        <v>7</v>
      </c>
      <c r="F1777" s="14" t="s">
        <v>15</v>
      </c>
      <c r="G1777" s="14">
        <f t="shared" si="110"/>
        <v>2</v>
      </c>
      <c r="H1777" s="14" t="s">
        <v>119</v>
      </c>
      <c r="I1777" s="14" t="s">
        <v>143</v>
      </c>
      <c r="J1777" s="14">
        <f t="shared" si="111"/>
        <v>3</v>
      </c>
      <c r="K1777" s="9">
        <v>86.441250000000011</v>
      </c>
      <c r="L1777" s="9">
        <v>4</v>
      </c>
      <c r="M1777" s="9">
        <v>7</v>
      </c>
      <c r="N1777" s="9">
        <v>2</v>
      </c>
      <c r="O1777" s="9">
        <v>3</v>
      </c>
    </row>
    <row r="1778" spans="1:15" x14ac:dyDescent="0.3">
      <c r="A1778" s="13">
        <v>91.532499999999999</v>
      </c>
      <c r="B1778" s="17" t="s">
        <v>139</v>
      </c>
      <c r="C1778" s="17">
        <f t="shared" si="108"/>
        <v>4</v>
      </c>
      <c r="D1778" s="14" t="s">
        <v>13</v>
      </c>
      <c r="E1778" s="14">
        <f t="shared" si="109"/>
        <v>7</v>
      </c>
      <c r="F1778" s="14" t="s">
        <v>15</v>
      </c>
      <c r="G1778" s="14">
        <f t="shared" si="110"/>
        <v>2</v>
      </c>
      <c r="H1778" s="14" t="s">
        <v>119</v>
      </c>
      <c r="I1778" s="14" t="s">
        <v>143</v>
      </c>
      <c r="J1778" s="14">
        <f t="shared" si="111"/>
        <v>3</v>
      </c>
      <c r="K1778" s="9">
        <v>91.532499999999999</v>
      </c>
      <c r="L1778" s="9">
        <v>4</v>
      </c>
      <c r="M1778" s="9">
        <v>7</v>
      </c>
      <c r="N1778" s="9">
        <v>2</v>
      </c>
      <c r="O1778" s="9">
        <v>3</v>
      </c>
    </row>
    <row r="1779" spans="1:15" x14ac:dyDescent="0.3">
      <c r="A1779" s="13">
        <v>92.830833333333331</v>
      </c>
      <c r="B1779" s="17" t="s">
        <v>139</v>
      </c>
      <c r="C1779" s="17">
        <f t="shared" si="108"/>
        <v>4</v>
      </c>
      <c r="D1779" s="14" t="s">
        <v>13</v>
      </c>
      <c r="E1779" s="14">
        <f t="shared" si="109"/>
        <v>7</v>
      </c>
      <c r="F1779" s="14" t="s">
        <v>15</v>
      </c>
      <c r="G1779" s="14">
        <f t="shared" si="110"/>
        <v>2</v>
      </c>
      <c r="H1779" s="14" t="s">
        <v>119</v>
      </c>
      <c r="I1779" s="14" t="s">
        <v>143</v>
      </c>
      <c r="J1779" s="14">
        <f t="shared" si="111"/>
        <v>3</v>
      </c>
      <c r="K1779" s="9">
        <v>92.830833333333331</v>
      </c>
      <c r="L1779" s="9">
        <v>4</v>
      </c>
      <c r="M1779" s="9">
        <v>7</v>
      </c>
      <c r="N1779" s="9">
        <v>2</v>
      </c>
      <c r="O1779" s="9">
        <v>3</v>
      </c>
    </row>
    <row r="1780" spans="1:15" x14ac:dyDescent="0.3">
      <c r="A1780" s="13">
        <v>104.86</v>
      </c>
      <c r="B1780" s="17" t="s">
        <v>139</v>
      </c>
      <c r="C1780" s="17">
        <f t="shared" si="108"/>
        <v>4</v>
      </c>
      <c r="D1780" s="14" t="s">
        <v>11</v>
      </c>
      <c r="E1780" s="14">
        <f t="shared" si="109"/>
        <v>3</v>
      </c>
      <c r="F1780" s="14" t="s">
        <v>15</v>
      </c>
      <c r="G1780" s="14">
        <f t="shared" si="110"/>
        <v>2</v>
      </c>
      <c r="H1780" s="14" t="s">
        <v>17</v>
      </c>
      <c r="I1780" s="14" t="s">
        <v>143</v>
      </c>
      <c r="J1780" s="14">
        <f t="shared" si="111"/>
        <v>3</v>
      </c>
      <c r="K1780" s="9">
        <v>104.86</v>
      </c>
      <c r="L1780" s="9">
        <v>4</v>
      </c>
      <c r="M1780" s="9">
        <v>3</v>
      </c>
      <c r="N1780" s="9">
        <v>2</v>
      </c>
      <c r="O1780" s="9">
        <v>3</v>
      </c>
    </row>
    <row r="1781" spans="1:15" x14ac:dyDescent="0.3">
      <c r="A1781" s="13">
        <v>90.234166666666681</v>
      </c>
      <c r="B1781" s="17" t="s">
        <v>139</v>
      </c>
      <c r="C1781" s="17">
        <f t="shared" si="108"/>
        <v>4</v>
      </c>
      <c r="D1781" s="14" t="s">
        <v>11</v>
      </c>
      <c r="E1781" s="14">
        <f t="shared" si="109"/>
        <v>3</v>
      </c>
      <c r="F1781" s="14" t="s">
        <v>15</v>
      </c>
      <c r="G1781" s="14">
        <f t="shared" si="110"/>
        <v>2</v>
      </c>
      <c r="H1781" s="14" t="s">
        <v>17</v>
      </c>
      <c r="I1781" s="14" t="s">
        <v>143</v>
      </c>
      <c r="J1781" s="14">
        <f t="shared" si="111"/>
        <v>3</v>
      </c>
      <c r="K1781" s="9">
        <v>90.234166666666681</v>
      </c>
      <c r="L1781" s="9">
        <v>4</v>
      </c>
      <c r="M1781" s="9">
        <v>3</v>
      </c>
      <c r="N1781" s="9">
        <v>2</v>
      </c>
      <c r="O1781" s="9">
        <v>3</v>
      </c>
    </row>
    <row r="1782" spans="1:15" x14ac:dyDescent="0.3">
      <c r="A1782" s="13">
        <v>107.38</v>
      </c>
      <c r="B1782" s="17" t="s">
        <v>139</v>
      </c>
      <c r="C1782" s="17">
        <f t="shared" si="108"/>
        <v>4</v>
      </c>
      <c r="D1782" s="14" t="s">
        <v>11</v>
      </c>
      <c r="E1782" s="14">
        <f t="shared" si="109"/>
        <v>3</v>
      </c>
      <c r="F1782" s="14" t="s">
        <v>15</v>
      </c>
      <c r="G1782" s="14">
        <f t="shared" si="110"/>
        <v>2</v>
      </c>
      <c r="H1782" s="14" t="s">
        <v>17</v>
      </c>
      <c r="I1782" s="14" t="s">
        <v>143</v>
      </c>
      <c r="J1782" s="14">
        <f t="shared" si="111"/>
        <v>3</v>
      </c>
      <c r="K1782" s="9">
        <v>107.38</v>
      </c>
      <c r="L1782" s="9">
        <v>4</v>
      </c>
      <c r="M1782" s="9">
        <v>3</v>
      </c>
      <c r="N1782" s="9">
        <v>2</v>
      </c>
      <c r="O1782" s="9">
        <v>3</v>
      </c>
    </row>
    <row r="1783" spans="1:15" x14ac:dyDescent="0.3">
      <c r="A1783" s="13">
        <v>90.475000000000009</v>
      </c>
      <c r="B1783" s="17" t="s">
        <v>139</v>
      </c>
      <c r="C1783" s="17">
        <f t="shared" si="108"/>
        <v>4</v>
      </c>
      <c r="D1783" s="14" t="s">
        <v>11</v>
      </c>
      <c r="E1783" s="14">
        <f t="shared" si="109"/>
        <v>3</v>
      </c>
      <c r="F1783" s="14" t="s">
        <v>15</v>
      </c>
      <c r="G1783" s="14">
        <f t="shared" si="110"/>
        <v>2</v>
      </c>
      <c r="H1783" s="14" t="s">
        <v>17</v>
      </c>
      <c r="I1783" s="14" t="s">
        <v>143</v>
      </c>
      <c r="J1783" s="14">
        <f t="shared" si="111"/>
        <v>3</v>
      </c>
      <c r="K1783" s="9">
        <v>90.475000000000009</v>
      </c>
      <c r="L1783" s="9">
        <v>4</v>
      </c>
      <c r="M1783" s="9">
        <v>3</v>
      </c>
      <c r="N1783" s="9">
        <v>2</v>
      </c>
      <c r="O1783" s="9">
        <v>3</v>
      </c>
    </row>
    <row r="1784" spans="1:15" x14ac:dyDescent="0.3">
      <c r="A1784" s="13">
        <v>62.160000000000011</v>
      </c>
      <c r="B1784" s="17" t="s">
        <v>139</v>
      </c>
      <c r="C1784" s="17">
        <f t="shared" si="108"/>
        <v>4</v>
      </c>
      <c r="D1784" s="14" t="s">
        <v>11</v>
      </c>
      <c r="E1784" s="14">
        <f t="shared" si="109"/>
        <v>3</v>
      </c>
      <c r="F1784" s="14" t="s">
        <v>15</v>
      </c>
      <c r="G1784" s="14">
        <f t="shared" si="110"/>
        <v>2</v>
      </c>
      <c r="H1784" s="14" t="s">
        <v>17</v>
      </c>
      <c r="I1784" s="14" t="s">
        <v>143</v>
      </c>
      <c r="J1784" s="14">
        <f t="shared" si="111"/>
        <v>3</v>
      </c>
      <c r="K1784" s="9">
        <v>62.160000000000011</v>
      </c>
      <c r="L1784" s="9">
        <v>4</v>
      </c>
      <c r="M1784" s="9">
        <v>3</v>
      </c>
      <c r="N1784" s="9">
        <v>2</v>
      </c>
      <c r="O1784" s="9">
        <v>3</v>
      </c>
    </row>
    <row r="1785" spans="1:15" x14ac:dyDescent="0.3">
      <c r="A1785" s="13">
        <v>93.1</v>
      </c>
      <c r="B1785" s="17" t="s">
        <v>139</v>
      </c>
      <c r="C1785" s="17">
        <f t="shared" si="108"/>
        <v>4</v>
      </c>
      <c r="D1785" s="14" t="s">
        <v>11</v>
      </c>
      <c r="E1785" s="14">
        <f t="shared" si="109"/>
        <v>3</v>
      </c>
      <c r="F1785" s="14" t="s">
        <v>15</v>
      </c>
      <c r="G1785" s="14">
        <f t="shared" si="110"/>
        <v>2</v>
      </c>
      <c r="H1785" s="14" t="s">
        <v>17</v>
      </c>
      <c r="I1785" s="14" t="s">
        <v>143</v>
      </c>
      <c r="J1785" s="14">
        <f t="shared" si="111"/>
        <v>3</v>
      </c>
      <c r="K1785" s="9">
        <v>93.1</v>
      </c>
      <c r="L1785" s="9">
        <v>4</v>
      </c>
      <c r="M1785" s="9">
        <v>3</v>
      </c>
      <c r="N1785" s="9">
        <v>2</v>
      </c>
      <c r="O1785" s="9">
        <v>3</v>
      </c>
    </row>
    <row r="1786" spans="1:15" x14ac:dyDescent="0.3">
      <c r="A1786" s="13">
        <v>70.901250000000005</v>
      </c>
      <c r="B1786" s="17" t="s">
        <v>139</v>
      </c>
      <c r="C1786" s="17">
        <f t="shared" si="108"/>
        <v>4</v>
      </c>
      <c r="D1786" s="14" t="s">
        <v>11</v>
      </c>
      <c r="E1786" s="14">
        <f t="shared" si="109"/>
        <v>3</v>
      </c>
      <c r="F1786" s="14" t="s">
        <v>15</v>
      </c>
      <c r="G1786" s="14">
        <f t="shared" si="110"/>
        <v>2</v>
      </c>
      <c r="H1786" s="14" t="s">
        <v>17</v>
      </c>
      <c r="I1786" s="14" t="s">
        <v>143</v>
      </c>
      <c r="J1786" s="14">
        <f t="shared" si="111"/>
        <v>3</v>
      </c>
      <c r="K1786" s="9">
        <v>70.901250000000005</v>
      </c>
      <c r="L1786" s="9">
        <v>4</v>
      </c>
      <c r="M1786" s="9">
        <v>3</v>
      </c>
      <c r="N1786" s="9">
        <v>2</v>
      </c>
      <c r="O1786" s="9">
        <v>3</v>
      </c>
    </row>
    <row r="1787" spans="1:15" x14ac:dyDescent="0.3">
      <c r="A1787" s="13">
        <v>103.88</v>
      </c>
      <c r="B1787" s="17" t="s">
        <v>139</v>
      </c>
      <c r="C1787" s="17">
        <f t="shared" si="108"/>
        <v>4</v>
      </c>
      <c r="D1787" s="14" t="s">
        <v>11</v>
      </c>
      <c r="E1787" s="14">
        <f t="shared" si="109"/>
        <v>3</v>
      </c>
      <c r="F1787" s="14" t="s">
        <v>15</v>
      </c>
      <c r="G1787" s="14">
        <f t="shared" si="110"/>
        <v>2</v>
      </c>
      <c r="H1787" s="14" t="s">
        <v>17</v>
      </c>
      <c r="I1787" s="14" t="s">
        <v>143</v>
      </c>
      <c r="J1787" s="14">
        <f t="shared" si="111"/>
        <v>3</v>
      </c>
      <c r="K1787" s="9">
        <v>103.88</v>
      </c>
      <c r="L1787" s="9">
        <v>4</v>
      </c>
      <c r="M1787" s="9">
        <v>3</v>
      </c>
      <c r="N1787" s="9">
        <v>2</v>
      </c>
      <c r="O1787" s="9">
        <v>3</v>
      </c>
    </row>
    <row r="1788" spans="1:15" x14ac:dyDescent="0.3">
      <c r="A1788" s="13">
        <v>91.297500000000014</v>
      </c>
      <c r="B1788" s="17" t="s">
        <v>139</v>
      </c>
      <c r="C1788" s="17">
        <f t="shared" si="108"/>
        <v>4</v>
      </c>
      <c r="D1788" s="14" t="s">
        <v>11</v>
      </c>
      <c r="E1788" s="14">
        <f t="shared" si="109"/>
        <v>3</v>
      </c>
      <c r="F1788" s="14" t="s">
        <v>15</v>
      </c>
      <c r="G1788" s="14">
        <f t="shared" si="110"/>
        <v>2</v>
      </c>
      <c r="H1788" s="14" t="s">
        <v>17</v>
      </c>
      <c r="I1788" s="14" t="s">
        <v>143</v>
      </c>
      <c r="J1788" s="14">
        <f t="shared" si="111"/>
        <v>3</v>
      </c>
      <c r="K1788" s="9">
        <v>91.297500000000014</v>
      </c>
      <c r="L1788" s="9">
        <v>4</v>
      </c>
      <c r="M1788" s="9">
        <v>3</v>
      </c>
      <c r="N1788" s="9">
        <v>2</v>
      </c>
      <c r="O1788" s="9">
        <v>3</v>
      </c>
    </row>
    <row r="1789" spans="1:15" x14ac:dyDescent="0.3">
      <c r="A1789" s="13">
        <v>90.326250000000002</v>
      </c>
      <c r="B1789" s="17" t="s">
        <v>139</v>
      </c>
      <c r="C1789" s="17">
        <f t="shared" si="108"/>
        <v>4</v>
      </c>
      <c r="D1789" s="14" t="s">
        <v>11</v>
      </c>
      <c r="E1789" s="14">
        <f t="shared" si="109"/>
        <v>3</v>
      </c>
      <c r="F1789" s="14" t="s">
        <v>15</v>
      </c>
      <c r="G1789" s="14">
        <f t="shared" si="110"/>
        <v>2</v>
      </c>
      <c r="H1789" s="14" t="s">
        <v>17</v>
      </c>
      <c r="I1789" s="14" t="s">
        <v>143</v>
      </c>
      <c r="J1789" s="14">
        <f t="shared" si="111"/>
        <v>3</v>
      </c>
      <c r="K1789" s="9">
        <v>90.326250000000002</v>
      </c>
      <c r="L1789" s="9">
        <v>4</v>
      </c>
      <c r="M1789" s="9">
        <v>3</v>
      </c>
      <c r="N1789" s="9">
        <v>2</v>
      </c>
      <c r="O1789" s="9">
        <v>3</v>
      </c>
    </row>
    <row r="1790" spans="1:15" x14ac:dyDescent="0.3">
      <c r="A1790" s="13">
        <v>88.383750000000006</v>
      </c>
      <c r="B1790" s="17" t="s">
        <v>139</v>
      </c>
      <c r="C1790" s="17">
        <f t="shared" si="108"/>
        <v>4</v>
      </c>
      <c r="D1790" s="14" t="s">
        <v>11</v>
      </c>
      <c r="E1790" s="14">
        <f t="shared" si="109"/>
        <v>3</v>
      </c>
      <c r="F1790" s="14" t="s">
        <v>15</v>
      </c>
      <c r="G1790" s="14">
        <f t="shared" si="110"/>
        <v>2</v>
      </c>
      <c r="H1790" s="14" t="s">
        <v>17</v>
      </c>
      <c r="I1790" s="14" t="s">
        <v>143</v>
      </c>
      <c r="J1790" s="14">
        <f t="shared" si="111"/>
        <v>3</v>
      </c>
      <c r="K1790" s="9">
        <v>88.383750000000006</v>
      </c>
      <c r="L1790" s="9">
        <v>4</v>
      </c>
      <c r="M1790" s="9">
        <v>3</v>
      </c>
      <c r="N1790" s="9">
        <v>2</v>
      </c>
      <c r="O1790" s="9">
        <v>3</v>
      </c>
    </row>
    <row r="1791" spans="1:15" x14ac:dyDescent="0.3">
      <c r="A1791" s="13">
        <v>86.441250000000011</v>
      </c>
      <c r="B1791" s="17" t="s">
        <v>139</v>
      </c>
      <c r="C1791" s="17">
        <f t="shared" si="108"/>
        <v>4</v>
      </c>
      <c r="D1791" s="14" t="s">
        <v>11</v>
      </c>
      <c r="E1791" s="14">
        <f t="shared" si="109"/>
        <v>3</v>
      </c>
      <c r="F1791" s="14" t="s">
        <v>15</v>
      </c>
      <c r="G1791" s="14">
        <f t="shared" si="110"/>
        <v>2</v>
      </c>
      <c r="H1791" s="14" t="s">
        <v>17</v>
      </c>
      <c r="I1791" s="14" t="s">
        <v>143</v>
      </c>
      <c r="J1791" s="14">
        <f t="shared" si="111"/>
        <v>3</v>
      </c>
      <c r="K1791" s="9">
        <v>86.441250000000011</v>
      </c>
      <c r="L1791" s="9">
        <v>4</v>
      </c>
      <c r="M1791" s="9">
        <v>3</v>
      </c>
      <c r="N1791" s="9">
        <v>2</v>
      </c>
      <c r="O1791" s="9">
        <v>3</v>
      </c>
    </row>
    <row r="1792" spans="1:15" x14ac:dyDescent="0.3">
      <c r="A1792" s="13">
        <v>98</v>
      </c>
      <c r="B1792" s="17" t="s">
        <v>139</v>
      </c>
      <c r="C1792" s="17">
        <f t="shared" si="108"/>
        <v>4</v>
      </c>
      <c r="D1792" s="14" t="s">
        <v>11</v>
      </c>
      <c r="E1792" s="14">
        <f t="shared" si="109"/>
        <v>3</v>
      </c>
      <c r="F1792" s="14" t="s">
        <v>15</v>
      </c>
      <c r="G1792" s="14">
        <f t="shared" si="110"/>
        <v>2</v>
      </c>
      <c r="H1792" s="14" t="s">
        <v>17</v>
      </c>
      <c r="I1792" s="14" t="s">
        <v>143</v>
      </c>
      <c r="J1792" s="14">
        <f t="shared" si="111"/>
        <v>3</v>
      </c>
      <c r="K1792" s="9">
        <v>98</v>
      </c>
      <c r="L1792" s="9">
        <v>4</v>
      </c>
      <c r="M1792" s="9">
        <v>3</v>
      </c>
      <c r="N1792" s="9">
        <v>2</v>
      </c>
      <c r="O1792" s="9">
        <v>3</v>
      </c>
    </row>
    <row r="1793" spans="1:15" x14ac:dyDescent="0.3">
      <c r="A1793" s="13">
        <v>82.556250000000006</v>
      </c>
      <c r="B1793" s="17" t="s">
        <v>139</v>
      </c>
      <c r="C1793" s="17">
        <f t="shared" si="108"/>
        <v>4</v>
      </c>
      <c r="D1793" s="14" t="s">
        <v>11</v>
      </c>
      <c r="E1793" s="14">
        <f t="shared" si="109"/>
        <v>3</v>
      </c>
      <c r="F1793" s="14" t="s">
        <v>15</v>
      </c>
      <c r="G1793" s="14">
        <f t="shared" si="110"/>
        <v>2</v>
      </c>
      <c r="H1793" s="14" t="s">
        <v>17</v>
      </c>
      <c r="I1793" s="14" t="s">
        <v>143</v>
      </c>
      <c r="J1793" s="14">
        <f t="shared" si="111"/>
        <v>3</v>
      </c>
      <c r="K1793" s="9">
        <v>82.556250000000006</v>
      </c>
      <c r="L1793" s="9">
        <v>4</v>
      </c>
      <c r="M1793" s="9">
        <v>3</v>
      </c>
      <c r="N1793" s="9">
        <v>2</v>
      </c>
      <c r="O1793" s="9">
        <v>3</v>
      </c>
    </row>
    <row r="1794" spans="1:15" x14ac:dyDescent="0.3">
      <c r="A1794" s="13">
        <v>107.80000000000001</v>
      </c>
      <c r="B1794" s="17" t="s">
        <v>139</v>
      </c>
      <c r="C1794" s="17">
        <f t="shared" si="108"/>
        <v>4</v>
      </c>
      <c r="D1794" s="14" t="s">
        <v>11</v>
      </c>
      <c r="E1794" s="14">
        <f t="shared" si="109"/>
        <v>3</v>
      </c>
      <c r="F1794" s="14" t="s">
        <v>15</v>
      </c>
      <c r="G1794" s="14">
        <f t="shared" si="110"/>
        <v>2</v>
      </c>
      <c r="H1794" s="14" t="s">
        <v>17</v>
      </c>
      <c r="I1794" s="14" t="s">
        <v>143</v>
      </c>
      <c r="J1794" s="14">
        <f t="shared" si="111"/>
        <v>3</v>
      </c>
      <c r="K1794" s="9">
        <v>107.80000000000001</v>
      </c>
      <c r="L1794" s="9">
        <v>4</v>
      </c>
      <c r="M1794" s="9">
        <v>3</v>
      </c>
      <c r="N1794" s="9">
        <v>2</v>
      </c>
      <c r="O1794" s="9">
        <v>3</v>
      </c>
    </row>
    <row r="1795" spans="1:15" x14ac:dyDescent="0.3">
      <c r="A1795" s="13">
        <v>76.44</v>
      </c>
      <c r="B1795" s="17" t="s">
        <v>139</v>
      </c>
      <c r="C1795" s="17">
        <f t="shared" ref="C1795:C1858" si="112">IF(B1795="Morning",1,IF(B1795="Afternoon",2,IF(B1795="Evening",3,IF(B1795="late Evening",4,IF(B1795="Break",5)))))</f>
        <v>4</v>
      </c>
      <c r="D1795" s="14" t="s">
        <v>11</v>
      </c>
      <c r="E1795" s="14">
        <f t="shared" ref="E1795:E1858" si="113">IF(D1795="Greetings",1,IF(D1795="Break",2,IF(D1795="Closing",3,IF(D1795="demonstration",4,IF(D1795="Hands on",5,IF(D1795="Introduction",6,IF(D1795="Lecture",7,IF(D1795="No Activity",8,IF(D1795="Peer Learning",9)))))))))</f>
        <v>3</v>
      </c>
      <c r="F1795" s="14" t="s">
        <v>15</v>
      </c>
      <c r="G1795" s="14">
        <f t="shared" ref="G1795:G1858" si="114">IF(F1795="On Campus",1,IF(F1795="Off Campus",2))</f>
        <v>2</v>
      </c>
      <c r="H1795" s="14" t="s">
        <v>17</v>
      </c>
      <c r="I1795" s="14" t="s">
        <v>143</v>
      </c>
      <c r="J1795" s="14">
        <f t="shared" ref="J1795:J1858" si="115">IF(I1795="Tools_Digital Drawing",1,IF(I1795="Spatial Design",2,IF(I1795="Technical Contexts",3)))</f>
        <v>3</v>
      </c>
      <c r="K1795" s="9">
        <v>76.44</v>
      </c>
      <c r="L1795" s="9">
        <v>4</v>
      </c>
      <c r="M1795" s="9">
        <v>3</v>
      </c>
      <c r="N1795" s="9">
        <v>2</v>
      </c>
      <c r="O1795" s="9">
        <v>3</v>
      </c>
    </row>
    <row r="1796" spans="1:15" x14ac:dyDescent="0.3">
      <c r="A1796" s="13">
        <v>92.268749999999997</v>
      </c>
      <c r="B1796" s="17" t="s">
        <v>139</v>
      </c>
      <c r="C1796" s="17">
        <f t="shared" si="112"/>
        <v>4</v>
      </c>
      <c r="D1796" s="14" t="s">
        <v>11</v>
      </c>
      <c r="E1796" s="14">
        <f t="shared" si="113"/>
        <v>3</v>
      </c>
      <c r="F1796" s="14" t="s">
        <v>15</v>
      </c>
      <c r="G1796" s="14">
        <f t="shared" si="114"/>
        <v>2</v>
      </c>
      <c r="H1796" s="14" t="s">
        <v>17</v>
      </c>
      <c r="I1796" s="14" t="s">
        <v>143</v>
      </c>
      <c r="J1796" s="14">
        <f t="shared" si="115"/>
        <v>3</v>
      </c>
      <c r="K1796" s="9">
        <v>92.268749999999997</v>
      </c>
      <c r="L1796" s="9">
        <v>4</v>
      </c>
      <c r="M1796" s="9">
        <v>3</v>
      </c>
      <c r="N1796" s="9">
        <v>2</v>
      </c>
      <c r="O1796" s="9">
        <v>3</v>
      </c>
    </row>
    <row r="1797" spans="1:15" x14ac:dyDescent="0.3">
      <c r="A1797" s="13">
        <v>88.383750000000006</v>
      </c>
      <c r="B1797" s="17" t="s">
        <v>139</v>
      </c>
      <c r="C1797" s="17">
        <f t="shared" si="112"/>
        <v>4</v>
      </c>
      <c r="D1797" s="14" t="s">
        <v>11</v>
      </c>
      <c r="E1797" s="14">
        <f t="shared" si="113"/>
        <v>3</v>
      </c>
      <c r="F1797" s="14" t="s">
        <v>15</v>
      </c>
      <c r="G1797" s="14">
        <f t="shared" si="114"/>
        <v>2</v>
      </c>
      <c r="H1797" s="14" t="s">
        <v>17</v>
      </c>
      <c r="I1797" s="14" t="s">
        <v>143</v>
      </c>
      <c r="J1797" s="14">
        <f t="shared" si="115"/>
        <v>3</v>
      </c>
      <c r="K1797" s="9">
        <v>88.383750000000006</v>
      </c>
      <c r="L1797" s="9">
        <v>4</v>
      </c>
      <c r="M1797" s="9">
        <v>3</v>
      </c>
      <c r="N1797" s="9">
        <v>2</v>
      </c>
      <c r="O1797" s="9">
        <v>3</v>
      </c>
    </row>
    <row r="1798" spans="1:15" x14ac:dyDescent="0.3">
      <c r="A1798" s="13">
        <v>93.240000000000009</v>
      </c>
      <c r="B1798" s="17" t="s">
        <v>139</v>
      </c>
      <c r="C1798" s="17">
        <f t="shared" si="112"/>
        <v>4</v>
      </c>
      <c r="D1798" s="14" t="s">
        <v>11</v>
      </c>
      <c r="E1798" s="14">
        <f t="shared" si="113"/>
        <v>3</v>
      </c>
      <c r="F1798" s="14" t="s">
        <v>15</v>
      </c>
      <c r="G1798" s="14">
        <f t="shared" si="114"/>
        <v>2</v>
      </c>
      <c r="H1798" s="14" t="s">
        <v>17</v>
      </c>
      <c r="I1798" s="14" t="s">
        <v>143</v>
      </c>
      <c r="J1798" s="14">
        <f t="shared" si="115"/>
        <v>3</v>
      </c>
      <c r="K1798" s="9">
        <v>93.240000000000009</v>
      </c>
      <c r="L1798" s="9">
        <v>4</v>
      </c>
      <c r="M1798" s="9">
        <v>3</v>
      </c>
      <c r="N1798" s="9">
        <v>2</v>
      </c>
      <c r="O1798" s="9">
        <v>3</v>
      </c>
    </row>
    <row r="1799" spans="1:15" x14ac:dyDescent="0.3">
      <c r="A1799" s="13">
        <v>95.18249999999999</v>
      </c>
      <c r="B1799" s="17" t="s">
        <v>139</v>
      </c>
      <c r="C1799" s="17">
        <f t="shared" si="112"/>
        <v>4</v>
      </c>
      <c r="D1799" s="14" t="s">
        <v>11</v>
      </c>
      <c r="E1799" s="14">
        <f t="shared" si="113"/>
        <v>3</v>
      </c>
      <c r="F1799" s="14" t="s">
        <v>15</v>
      </c>
      <c r="G1799" s="14">
        <f t="shared" si="114"/>
        <v>2</v>
      </c>
      <c r="H1799" s="14" t="s">
        <v>17</v>
      </c>
      <c r="I1799" s="14" t="s">
        <v>143</v>
      </c>
      <c r="J1799" s="14">
        <f t="shared" si="115"/>
        <v>3</v>
      </c>
      <c r="K1799" s="9">
        <v>95.18249999999999</v>
      </c>
      <c r="L1799" s="9">
        <v>4</v>
      </c>
      <c r="M1799" s="9">
        <v>3</v>
      </c>
      <c r="N1799" s="9">
        <v>2</v>
      </c>
      <c r="O1799" s="9">
        <v>3</v>
      </c>
    </row>
    <row r="1800" spans="1:15" x14ac:dyDescent="0.3">
      <c r="A1800" s="13">
        <v>87.412499999999994</v>
      </c>
      <c r="B1800" s="17" t="s">
        <v>139</v>
      </c>
      <c r="C1800" s="17">
        <f t="shared" si="112"/>
        <v>4</v>
      </c>
      <c r="D1800" s="14" t="s">
        <v>11</v>
      </c>
      <c r="E1800" s="14">
        <f t="shared" si="113"/>
        <v>3</v>
      </c>
      <c r="F1800" s="14" t="s">
        <v>15</v>
      </c>
      <c r="G1800" s="14">
        <f t="shared" si="114"/>
        <v>2</v>
      </c>
      <c r="H1800" s="14" t="s">
        <v>17</v>
      </c>
      <c r="I1800" s="14" t="s">
        <v>143</v>
      </c>
      <c r="J1800" s="14">
        <f t="shared" si="115"/>
        <v>3</v>
      </c>
      <c r="K1800" s="9">
        <v>87.412499999999994</v>
      </c>
      <c r="L1800" s="9">
        <v>4</v>
      </c>
      <c r="M1800" s="9">
        <v>3</v>
      </c>
      <c r="N1800" s="9">
        <v>2</v>
      </c>
      <c r="O1800" s="9">
        <v>3</v>
      </c>
    </row>
    <row r="1801" spans="1:15" x14ac:dyDescent="0.3">
      <c r="A1801" s="13">
        <v>84.279999999999987</v>
      </c>
      <c r="B1801" s="17" t="s">
        <v>139</v>
      </c>
      <c r="C1801" s="17">
        <f t="shared" si="112"/>
        <v>4</v>
      </c>
      <c r="D1801" s="14" t="s">
        <v>11</v>
      </c>
      <c r="E1801" s="14">
        <f t="shared" si="113"/>
        <v>3</v>
      </c>
      <c r="F1801" s="14" t="s">
        <v>15</v>
      </c>
      <c r="G1801" s="14">
        <f t="shared" si="114"/>
        <v>2</v>
      </c>
      <c r="H1801" s="14" t="s">
        <v>17</v>
      </c>
      <c r="I1801" s="14" t="s">
        <v>143</v>
      </c>
      <c r="J1801" s="14">
        <f t="shared" si="115"/>
        <v>3</v>
      </c>
      <c r="K1801" s="9">
        <v>84.279999999999987</v>
      </c>
      <c r="L1801" s="9">
        <v>4</v>
      </c>
      <c r="M1801" s="9">
        <v>3</v>
      </c>
      <c r="N1801" s="9">
        <v>2</v>
      </c>
      <c r="O1801" s="9">
        <v>3</v>
      </c>
    </row>
    <row r="1802" spans="1:15" x14ac:dyDescent="0.3">
      <c r="A1802" s="13">
        <v>84.498750000000001</v>
      </c>
      <c r="B1802" s="17" t="s">
        <v>139</v>
      </c>
      <c r="C1802" s="17">
        <f t="shared" si="112"/>
        <v>4</v>
      </c>
      <c r="D1802" s="14" t="s">
        <v>11</v>
      </c>
      <c r="E1802" s="14">
        <f t="shared" si="113"/>
        <v>3</v>
      </c>
      <c r="F1802" s="14" t="s">
        <v>15</v>
      </c>
      <c r="G1802" s="14">
        <f t="shared" si="114"/>
        <v>2</v>
      </c>
      <c r="H1802" s="14" t="s">
        <v>17</v>
      </c>
      <c r="I1802" s="14" t="s">
        <v>143</v>
      </c>
      <c r="J1802" s="14">
        <f t="shared" si="115"/>
        <v>3</v>
      </c>
      <c r="K1802" s="9">
        <v>84.498750000000001</v>
      </c>
      <c r="L1802" s="9">
        <v>4</v>
      </c>
      <c r="M1802" s="9">
        <v>3</v>
      </c>
      <c r="N1802" s="9">
        <v>2</v>
      </c>
      <c r="O1802" s="9">
        <v>3</v>
      </c>
    </row>
    <row r="1803" spans="1:15" x14ac:dyDescent="0.3">
      <c r="A1803" s="13">
        <v>75.757500000000007</v>
      </c>
      <c r="B1803" s="17" t="s">
        <v>139</v>
      </c>
      <c r="C1803" s="17">
        <f t="shared" si="112"/>
        <v>4</v>
      </c>
      <c r="D1803" s="14" t="s">
        <v>11</v>
      </c>
      <c r="E1803" s="14">
        <f t="shared" si="113"/>
        <v>3</v>
      </c>
      <c r="F1803" s="14" t="s">
        <v>15</v>
      </c>
      <c r="G1803" s="14">
        <f t="shared" si="114"/>
        <v>2</v>
      </c>
      <c r="H1803" s="14" t="s">
        <v>17</v>
      </c>
      <c r="I1803" s="14" t="s">
        <v>143</v>
      </c>
      <c r="J1803" s="14">
        <f t="shared" si="115"/>
        <v>3</v>
      </c>
      <c r="K1803" s="9">
        <v>75.757500000000007</v>
      </c>
      <c r="L1803" s="9">
        <v>4</v>
      </c>
      <c r="M1803" s="9">
        <v>3</v>
      </c>
      <c r="N1803" s="9">
        <v>2</v>
      </c>
      <c r="O1803" s="9">
        <v>3</v>
      </c>
    </row>
    <row r="1804" spans="1:15" x14ac:dyDescent="0.3">
      <c r="A1804" s="13">
        <v>78.671250000000001</v>
      </c>
      <c r="B1804" s="17" t="s">
        <v>139</v>
      </c>
      <c r="C1804" s="17">
        <f t="shared" si="112"/>
        <v>4</v>
      </c>
      <c r="D1804" s="14" t="s">
        <v>11</v>
      </c>
      <c r="E1804" s="14">
        <f t="shared" si="113"/>
        <v>3</v>
      </c>
      <c r="F1804" s="14" t="s">
        <v>15</v>
      </c>
      <c r="G1804" s="14">
        <f t="shared" si="114"/>
        <v>2</v>
      </c>
      <c r="H1804" s="14" t="s">
        <v>17</v>
      </c>
      <c r="I1804" s="14" t="s">
        <v>143</v>
      </c>
      <c r="J1804" s="14">
        <f t="shared" si="115"/>
        <v>3</v>
      </c>
      <c r="K1804" s="9">
        <v>78.671250000000001</v>
      </c>
      <c r="L1804" s="9">
        <v>4</v>
      </c>
      <c r="M1804" s="9">
        <v>3</v>
      </c>
      <c r="N1804" s="9">
        <v>2</v>
      </c>
      <c r="O1804" s="9">
        <v>3</v>
      </c>
    </row>
    <row r="1805" spans="1:15" x14ac:dyDescent="0.3">
      <c r="A1805" s="13">
        <v>71.872500000000002</v>
      </c>
      <c r="B1805" s="17" t="s">
        <v>139</v>
      </c>
      <c r="C1805" s="17">
        <f t="shared" si="112"/>
        <v>4</v>
      </c>
      <c r="D1805" s="14" t="s">
        <v>11</v>
      </c>
      <c r="E1805" s="14">
        <f t="shared" si="113"/>
        <v>3</v>
      </c>
      <c r="F1805" s="14" t="s">
        <v>15</v>
      </c>
      <c r="G1805" s="14">
        <f t="shared" si="114"/>
        <v>2</v>
      </c>
      <c r="H1805" s="14" t="s">
        <v>17</v>
      </c>
      <c r="I1805" s="14" t="s">
        <v>143</v>
      </c>
      <c r="J1805" s="14">
        <f t="shared" si="115"/>
        <v>3</v>
      </c>
      <c r="K1805" s="9">
        <v>71.872500000000002</v>
      </c>
      <c r="L1805" s="9">
        <v>4</v>
      </c>
      <c r="M1805" s="9">
        <v>3</v>
      </c>
      <c r="N1805" s="9">
        <v>2</v>
      </c>
      <c r="O1805" s="9">
        <v>3</v>
      </c>
    </row>
    <row r="1806" spans="1:15" x14ac:dyDescent="0.3">
      <c r="A1806" s="13">
        <v>81.34</v>
      </c>
      <c r="B1806" s="17" t="s">
        <v>139</v>
      </c>
      <c r="C1806" s="17">
        <f t="shared" si="112"/>
        <v>4</v>
      </c>
      <c r="D1806" s="14" t="s">
        <v>11</v>
      </c>
      <c r="E1806" s="14">
        <f t="shared" si="113"/>
        <v>3</v>
      </c>
      <c r="F1806" s="14" t="s">
        <v>15</v>
      </c>
      <c r="G1806" s="14">
        <f t="shared" si="114"/>
        <v>2</v>
      </c>
      <c r="H1806" s="14" t="s">
        <v>17</v>
      </c>
      <c r="I1806" s="14" t="s">
        <v>143</v>
      </c>
      <c r="J1806" s="14">
        <f t="shared" si="115"/>
        <v>3</v>
      </c>
      <c r="K1806" s="9">
        <v>81.34</v>
      </c>
      <c r="L1806" s="9">
        <v>4</v>
      </c>
      <c r="M1806" s="9">
        <v>3</v>
      </c>
      <c r="N1806" s="9">
        <v>2</v>
      </c>
      <c r="O1806" s="9">
        <v>3</v>
      </c>
    </row>
    <row r="1807" spans="1:15" x14ac:dyDescent="0.3">
      <c r="A1807" s="13">
        <v>68.958749999999995</v>
      </c>
      <c r="B1807" s="17" t="s">
        <v>139</v>
      </c>
      <c r="C1807" s="17">
        <f t="shared" si="112"/>
        <v>4</v>
      </c>
      <c r="D1807" s="14" t="s">
        <v>11</v>
      </c>
      <c r="E1807" s="14">
        <f t="shared" si="113"/>
        <v>3</v>
      </c>
      <c r="F1807" s="14" t="s">
        <v>15</v>
      </c>
      <c r="G1807" s="14">
        <f t="shared" si="114"/>
        <v>2</v>
      </c>
      <c r="H1807" s="14" t="s">
        <v>17</v>
      </c>
      <c r="I1807" s="14" t="s">
        <v>143</v>
      </c>
      <c r="J1807" s="14">
        <f t="shared" si="115"/>
        <v>3</v>
      </c>
      <c r="K1807" s="9">
        <v>68.958749999999995</v>
      </c>
      <c r="L1807" s="9">
        <v>4</v>
      </c>
      <c r="M1807" s="9">
        <v>3</v>
      </c>
      <c r="N1807" s="9">
        <v>2</v>
      </c>
      <c r="O1807" s="9">
        <v>3</v>
      </c>
    </row>
    <row r="1808" spans="1:15" x14ac:dyDescent="0.3">
      <c r="A1808" s="13">
        <v>58.275000000000006</v>
      </c>
      <c r="B1808" s="17" t="s">
        <v>139</v>
      </c>
      <c r="C1808" s="17">
        <f t="shared" si="112"/>
        <v>4</v>
      </c>
      <c r="D1808" s="14" t="s">
        <v>11</v>
      </c>
      <c r="E1808" s="14">
        <f t="shared" si="113"/>
        <v>3</v>
      </c>
      <c r="F1808" s="14" t="s">
        <v>15</v>
      </c>
      <c r="G1808" s="14">
        <f t="shared" si="114"/>
        <v>2</v>
      </c>
      <c r="H1808" s="14" t="s">
        <v>17</v>
      </c>
      <c r="I1808" s="14" t="s">
        <v>143</v>
      </c>
      <c r="J1808" s="14">
        <f t="shared" si="115"/>
        <v>3</v>
      </c>
      <c r="K1808" s="9">
        <v>58.275000000000006</v>
      </c>
      <c r="L1808" s="9">
        <v>4</v>
      </c>
      <c r="M1808" s="9">
        <v>3</v>
      </c>
      <c r="N1808" s="9">
        <v>2</v>
      </c>
      <c r="O1808" s="9">
        <v>3</v>
      </c>
    </row>
    <row r="1809" spans="1:15" x14ac:dyDescent="0.3">
      <c r="A1809" s="13">
        <v>54.39</v>
      </c>
      <c r="B1809" s="17" t="s">
        <v>139</v>
      </c>
      <c r="C1809" s="17">
        <f t="shared" si="112"/>
        <v>4</v>
      </c>
      <c r="D1809" s="14" t="s">
        <v>11</v>
      </c>
      <c r="E1809" s="14">
        <f t="shared" si="113"/>
        <v>3</v>
      </c>
      <c r="F1809" s="14" t="s">
        <v>15</v>
      </c>
      <c r="G1809" s="14">
        <f t="shared" si="114"/>
        <v>2</v>
      </c>
      <c r="H1809" s="14" t="s">
        <v>17</v>
      </c>
      <c r="I1809" s="14" t="s">
        <v>143</v>
      </c>
      <c r="J1809" s="14">
        <f t="shared" si="115"/>
        <v>3</v>
      </c>
      <c r="K1809" s="9">
        <v>54.39</v>
      </c>
      <c r="L1809" s="9">
        <v>4</v>
      </c>
      <c r="M1809" s="9">
        <v>3</v>
      </c>
      <c r="N1809" s="9">
        <v>2</v>
      </c>
      <c r="O1809" s="9">
        <v>3</v>
      </c>
    </row>
    <row r="1810" spans="1:15" x14ac:dyDescent="0.3">
      <c r="A1810" s="13">
        <v>106.82000000000001</v>
      </c>
      <c r="B1810" s="17" t="s">
        <v>139</v>
      </c>
      <c r="C1810" s="17">
        <f t="shared" si="112"/>
        <v>4</v>
      </c>
      <c r="D1810" s="14" t="s">
        <v>11</v>
      </c>
      <c r="E1810" s="14">
        <f t="shared" si="113"/>
        <v>3</v>
      </c>
      <c r="F1810" s="14" t="s">
        <v>15</v>
      </c>
      <c r="G1810" s="14">
        <f t="shared" si="114"/>
        <v>2</v>
      </c>
      <c r="H1810" s="14" t="s">
        <v>17</v>
      </c>
      <c r="I1810" s="14" t="s">
        <v>143</v>
      </c>
      <c r="J1810" s="14">
        <f t="shared" si="115"/>
        <v>3</v>
      </c>
      <c r="K1810" s="9">
        <v>106.82000000000001</v>
      </c>
      <c r="L1810" s="9">
        <v>4</v>
      </c>
      <c r="M1810" s="9">
        <v>3</v>
      </c>
      <c r="N1810" s="9">
        <v>2</v>
      </c>
      <c r="O1810" s="9">
        <v>3</v>
      </c>
    </row>
    <row r="1811" spans="1:15" x14ac:dyDescent="0.3">
      <c r="A1811" s="13">
        <v>65.07374999999999</v>
      </c>
      <c r="B1811" s="17" t="s">
        <v>139</v>
      </c>
      <c r="C1811" s="17">
        <f t="shared" si="112"/>
        <v>4</v>
      </c>
      <c r="D1811" s="14" t="s">
        <v>11</v>
      </c>
      <c r="E1811" s="14">
        <f t="shared" si="113"/>
        <v>3</v>
      </c>
      <c r="F1811" s="14" t="s">
        <v>15</v>
      </c>
      <c r="G1811" s="14">
        <f t="shared" si="114"/>
        <v>2</v>
      </c>
      <c r="H1811" s="14" t="s">
        <v>17</v>
      </c>
      <c r="I1811" s="14" t="s">
        <v>143</v>
      </c>
      <c r="J1811" s="14">
        <f t="shared" si="115"/>
        <v>3</v>
      </c>
      <c r="K1811" s="9">
        <v>65.07374999999999</v>
      </c>
      <c r="L1811" s="9">
        <v>4</v>
      </c>
      <c r="M1811" s="9">
        <v>3</v>
      </c>
      <c r="N1811" s="9">
        <v>2</v>
      </c>
      <c r="O1811" s="9">
        <v>3</v>
      </c>
    </row>
    <row r="1812" spans="1:15" x14ac:dyDescent="0.3">
      <c r="A1812" s="13">
        <v>92.04</v>
      </c>
      <c r="B1812" s="17" t="s">
        <v>136</v>
      </c>
      <c r="C1812" s="17">
        <f t="shared" si="112"/>
        <v>1</v>
      </c>
      <c r="D1812" s="14" t="s">
        <v>8</v>
      </c>
      <c r="E1812" s="14">
        <f t="shared" si="113"/>
        <v>1</v>
      </c>
      <c r="F1812" s="14" t="s">
        <v>118</v>
      </c>
      <c r="G1812" s="14">
        <f t="shared" si="114"/>
        <v>1</v>
      </c>
      <c r="H1812" s="14" t="s">
        <v>119</v>
      </c>
      <c r="I1812" s="14" t="s">
        <v>143</v>
      </c>
      <c r="J1812" s="14">
        <f t="shared" si="115"/>
        <v>3</v>
      </c>
      <c r="K1812" s="9">
        <v>92.04</v>
      </c>
      <c r="L1812" s="9">
        <v>1</v>
      </c>
      <c r="M1812" s="9">
        <v>1</v>
      </c>
      <c r="N1812" s="9">
        <v>1</v>
      </c>
      <c r="O1812" s="9">
        <v>3</v>
      </c>
    </row>
    <row r="1813" spans="1:15" x14ac:dyDescent="0.3">
      <c r="A1813" s="13">
        <v>75.741249999999994</v>
      </c>
      <c r="B1813" s="17" t="s">
        <v>136</v>
      </c>
      <c r="C1813" s="17">
        <f t="shared" si="112"/>
        <v>1</v>
      </c>
      <c r="D1813" s="14" t="s">
        <v>8</v>
      </c>
      <c r="E1813" s="14">
        <f t="shared" si="113"/>
        <v>1</v>
      </c>
      <c r="F1813" s="14" t="s">
        <v>118</v>
      </c>
      <c r="G1813" s="14">
        <f t="shared" si="114"/>
        <v>1</v>
      </c>
      <c r="H1813" s="14" t="s">
        <v>119</v>
      </c>
      <c r="I1813" s="14" t="s">
        <v>143</v>
      </c>
      <c r="J1813" s="14">
        <f t="shared" si="115"/>
        <v>3</v>
      </c>
      <c r="K1813" s="9">
        <v>75.741249999999994</v>
      </c>
      <c r="L1813" s="9">
        <v>1</v>
      </c>
      <c r="M1813" s="9">
        <v>1</v>
      </c>
      <c r="N1813" s="9">
        <v>1</v>
      </c>
      <c r="O1813" s="9">
        <v>3</v>
      </c>
    </row>
    <row r="1814" spans="1:15" x14ac:dyDescent="0.3">
      <c r="A1814" s="13">
        <v>71.90625</v>
      </c>
      <c r="B1814" s="17" t="s">
        <v>136</v>
      </c>
      <c r="C1814" s="17">
        <f t="shared" si="112"/>
        <v>1</v>
      </c>
      <c r="D1814" s="14" t="s">
        <v>8</v>
      </c>
      <c r="E1814" s="14">
        <f t="shared" si="113"/>
        <v>1</v>
      </c>
      <c r="F1814" s="14" t="s">
        <v>118</v>
      </c>
      <c r="G1814" s="14">
        <f t="shared" si="114"/>
        <v>1</v>
      </c>
      <c r="H1814" s="14" t="s">
        <v>119</v>
      </c>
      <c r="I1814" s="14" t="s">
        <v>143</v>
      </c>
      <c r="J1814" s="14">
        <f t="shared" si="115"/>
        <v>3</v>
      </c>
      <c r="K1814" s="9">
        <v>71.90625</v>
      </c>
      <c r="L1814" s="9">
        <v>1</v>
      </c>
      <c r="M1814" s="9">
        <v>1</v>
      </c>
      <c r="N1814" s="9">
        <v>1</v>
      </c>
      <c r="O1814" s="9">
        <v>3</v>
      </c>
    </row>
    <row r="1815" spans="1:15" x14ac:dyDescent="0.3">
      <c r="A1815" s="13">
        <v>79.576250000000002</v>
      </c>
      <c r="B1815" s="17" t="s">
        <v>136</v>
      </c>
      <c r="C1815" s="17">
        <f t="shared" si="112"/>
        <v>1</v>
      </c>
      <c r="D1815" s="14" t="s">
        <v>9</v>
      </c>
      <c r="E1815" s="14">
        <f t="shared" si="113"/>
        <v>6</v>
      </c>
      <c r="F1815" s="14" t="s">
        <v>118</v>
      </c>
      <c r="G1815" s="14">
        <f t="shared" si="114"/>
        <v>1</v>
      </c>
      <c r="H1815" s="14" t="s">
        <v>119</v>
      </c>
      <c r="I1815" s="14" t="s">
        <v>143</v>
      </c>
      <c r="J1815" s="14">
        <f t="shared" si="115"/>
        <v>3</v>
      </c>
      <c r="K1815" s="9">
        <v>79.576250000000002</v>
      </c>
      <c r="L1815" s="9">
        <v>1</v>
      </c>
      <c r="M1815" s="9">
        <v>6</v>
      </c>
      <c r="N1815" s="9">
        <v>1</v>
      </c>
      <c r="O1815" s="9">
        <v>3</v>
      </c>
    </row>
    <row r="1816" spans="1:15" x14ac:dyDescent="0.3">
      <c r="A1816" s="13">
        <v>85.328750000000014</v>
      </c>
      <c r="B1816" s="17" t="s">
        <v>136</v>
      </c>
      <c r="C1816" s="17">
        <f t="shared" si="112"/>
        <v>1</v>
      </c>
      <c r="D1816" s="14" t="s">
        <v>9</v>
      </c>
      <c r="E1816" s="14">
        <f t="shared" si="113"/>
        <v>6</v>
      </c>
      <c r="F1816" s="14" t="s">
        <v>118</v>
      </c>
      <c r="G1816" s="14">
        <f t="shared" si="114"/>
        <v>1</v>
      </c>
      <c r="H1816" s="14" t="s">
        <v>119</v>
      </c>
      <c r="I1816" s="14" t="s">
        <v>143</v>
      </c>
      <c r="J1816" s="14">
        <f t="shared" si="115"/>
        <v>3</v>
      </c>
      <c r="K1816" s="9">
        <v>85.328750000000014</v>
      </c>
      <c r="L1816" s="9">
        <v>1</v>
      </c>
      <c r="M1816" s="9">
        <v>6</v>
      </c>
      <c r="N1816" s="9">
        <v>1</v>
      </c>
      <c r="O1816" s="9">
        <v>3</v>
      </c>
    </row>
    <row r="1817" spans="1:15" x14ac:dyDescent="0.3">
      <c r="A1817" s="13">
        <v>83.411249999999995</v>
      </c>
      <c r="B1817" s="17" t="s">
        <v>136</v>
      </c>
      <c r="C1817" s="17">
        <f t="shared" si="112"/>
        <v>1</v>
      </c>
      <c r="D1817" s="14" t="s">
        <v>9</v>
      </c>
      <c r="E1817" s="14">
        <f t="shared" si="113"/>
        <v>6</v>
      </c>
      <c r="F1817" s="14" t="s">
        <v>118</v>
      </c>
      <c r="G1817" s="14">
        <f t="shared" si="114"/>
        <v>1</v>
      </c>
      <c r="H1817" s="14" t="s">
        <v>119</v>
      </c>
      <c r="I1817" s="14" t="s">
        <v>143</v>
      </c>
      <c r="J1817" s="14">
        <f t="shared" si="115"/>
        <v>3</v>
      </c>
      <c r="K1817" s="9">
        <v>83.411249999999995</v>
      </c>
      <c r="L1817" s="9">
        <v>1</v>
      </c>
      <c r="M1817" s="9">
        <v>6</v>
      </c>
      <c r="N1817" s="9">
        <v>1</v>
      </c>
      <c r="O1817" s="9">
        <v>3</v>
      </c>
    </row>
    <row r="1818" spans="1:15" x14ac:dyDescent="0.3">
      <c r="A1818" s="13">
        <v>87.246250000000003</v>
      </c>
      <c r="B1818" s="17" t="s">
        <v>136</v>
      </c>
      <c r="C1818" s="17">
        <f t="shared" si="112"/>
        <v>1</v>
      </c>
      <c r="D1818" s="14" t="s">
        <v>9</v>
      </c>
      <c r="E1818" s="14">
        <f t="shared" si="113"/>
        <v>6</v>
      </c>
      <c r="F1818" s="14" t="s">
        <v>118</v>
      </c>
      <c r="G1818" s="14">
        <f t="shared" si="114"/>
        <v>1</v>
      </c>
      <c r="H1818" s="14" t="s">
        <v>119</v>
      </c>
      <c r="I1818" s="14" t="s">
        <v>143</v>
      </c>
      <c r="J1818" s="14">
        <f t="shared" si="115"/>
        <v>3</v>
      </c>
      <c r="K1818" s="9">
        <v>87.246250000000003</v>
      </c>
      <c r="L1818" s="9">
        <v>1</v>
      </c>
      <c r="M1818" s="9">
        <v>6</v>
      </c>
      <c r="N1818" s="9">
        <v>1</v>
      </c>
      <c r="O1818" s="9">
        <v>3</v>
      </c>
    </row>
    <row r="1819" spans="1:15" x14ac:dyDescent="0.3">
      <c r="A1819" s="13">
        <v>86.287499999999994</v>
      </c>
      <c r="B1819" s="17" t="s">
        <v>136</v>
      </c>
      <c r="C1819" s="17">
        <f t="shared" si="112"/>
        <v>1</v>
      </c>
      <c r="D1819" s="14" t="s">
        <v>9</v>
      </c>
      <c r="E1819" s="14">
        <f t="shared" si="113"/>
        <v>6</v>
      </c>
      <c r="F1819" s="14" t="s">
        <v>118</v>
      </c>
      <c r="G1819" s="14">
        <f t="shared" si="114"/>
        <v>1</v>
      </c>
      <c r="H1819" s="14" t="s">
        <v>119</v>
      </c>
      <c r="I1819" s="14" t="s">
        <v>143</v>
      </c>
      <c r="J1819" s="14">
        <f t="shared" si="115"/>
        <v>3</v>
      </c>
      <c r="K1819" s="9">
        <v>86.287499999999994</v>
      </c>
      <c r="L1819" s="9">
        <v>1</v>
      </c>
      <c r="M1819" s="9">
        <v>6</v>
      </c>
      <c r="N1819" s="9">
        <v>1</v>
      </c>
      <c r="O1819" s="9">
        <v>3</v>
      </c>
    </row>
    <row r="1820" spans="1:15" x14ac:dyDescent="0.3">
      <c r="A1820" s="13">
        <v>84.37</v>
      </c>
      <c r="B1820" s="17" t="s">
        <v>136</v>
      </c>
      <c r="C1820" s="17">
        <f t="shared" si="112"/>
        <v>1</v>
      </c>
      <c r="D1820" s="14" t="s">
        <v>9</v>
      </c>
      <c r="E1820" s="14">
        <f t="shared" si="113"/>
        <v>6</v>
      </c>
      <c r="F1820" s="14" t="s">
        <v>118</v>
      </c>
      <c r="G1820" s="14">
        <f t="shared" si="114"/>
        <v>1</v>
      </c>
      <c r="H1820" s="14" t="s">
        <v>119</v>
      </c>
      <c r="I1820" s="14" t="s">
        <v>143</v>
      </c>
      <c r="J1820" s="14">
        <f t="shared" si="115"/>
        <v>3</v>
      </c>
      <c r="K1820" s="9">
        <v>84.37</v>
      </c>
      <c r="L1820" s="9">
        <v>1</v>
      </c>
      <c r="M1820" s="9">
        <v>6</v>
      </c>
      <c r="N1820" s="9">
        <v>1</v>
      </c>
      <c r="O1820" s="9">
        <v>3</v>
      </c>
    </row>
    <row r="1821" spans="1:15" x14ac:dyDescent="0.3">
      <c r="A1821" s="13">
        <v>77.658749999999998</v>
      </c>
      <c r="B1821" s="17" t="s">
        <v>136</v>
      </c>
      <c r="C1821" s="17">
        <f t="shared" si="112"/>
        <v>1</v>
      </c>
      <c r="D1821" s="14" t="s">
        <v>9</v>
      </c>
      <c r="E1821" s="14">
        <f t="shared" si="113"/>
        <v>6</v>
      </c>
      <c r="F1821" s="14" t="s">
        <v>118</v>
      </c>
      <c r="G1821" s="14">
        <f t="shared" si="114"/>
        <v>1</v>
      </c>
      <c r="H1821" s="14" t="s">
        <v>119</v>
      </c>
      <c r="I1821" s="14" t="s">
        <v>143</v>
      </c>
      <c r="J1821" s="14">
        <f t="shared" si="115"/>
        <v>3</v>
      </c>
      <c r="K1821" s="9">
        <v>77.658749999999998</v>
      </c>
      <c r="L1821" s="9">
        <v>1</v>
      </c>
      <c r="M1821" s="9">
        <v>6</v>
      </c>
      <c r="N1821" s="9">
        <v>1</v>
      </c>
      <c r="O1821" s="9">
        <v>3</v>
      </c>
    </row>
    <row r="1822" spans="1:15" x14ac:dyDescent="0.3">
      <c r="A1822" s="13">
        <v>73.82374999999999</v>
      </c>
      <c r="B1822" s="17" t="s">
        <v>136</v>
      </c>
      <c r="C1822" s="17">
        <f t="shared" si="112"/>
        <v>1</v>
      </c>
      <c r="D1822" s="14" t="s">
        <v>116</v>
      </c>
      <c r="E1822" s="14">
        <f t="shared" si="113"/>
        <v>9</v>
      </c>
      <c r="F1822" s="14" t="s">
        <v>118</v>
      </c>
      <c r="G1822" s="14">
        <f t="shared" si="114"/>
        <v>1</v>
      </c>
      <c r="H1822" s="14" t="s">
        <v>119</v>
      </c>
      <c r="I1822" s="14" t="s">
        <v>143</v>
      </c>
      <c r="J1822" s="14">
        <f t="shared" si="115"/>
        <v>3</v>
      </c>
      <c r="K1822" s="9">
        <v>73.82374999999999</v>
      </c>
      <c r="L1822" s="9">
        <v>1</v>
      </c>
      <c r="M1822" s="9">
        <v>9</v>
      </c>
      <c r="N1822" s="9">
        <v>1</v>
      </c>
      <c r="O1822" s="9">
        <v>3</v>
      </c>
    </row>
    <row r="1823" spans="1:15" x14ac:dyDescent="0.3">
      <c r="A1823" s="13">
        <v>74.782499999999999</v>
      </c>
      <c r="B1823" s="17" t="s">
        <v>136</v>
      </c>
      <c r="C1823" s="17">
        <f t="shared" si="112"/>
        <v>1</v>
      </c>
      <c r="D1823" s="14" t="s">
        <v>116</v>
      </c>
      <c r="E1823" s="14">
        <f t="shared" si="113"/>
        <v>9</v>
      </c>
      <c r="F1823" s="14" t="s">
        <v>118</v>
      </c>
      <c r="G1823" s="14">
        <f t="shared" si="114"/>
        <v>1</v>
      </c>
      <c r="H1823" s="14" t="s">
        <v>119</v>
      </c>
      <c r="I1823" s="14" t="s">
        <v>143</v>
      </c>
      <c r="J1823" s="14">
        <f t="shared" si="115"/>
        <v>3</v>
      </c>
      <c r="K1823" s="9">
        <v>74.782499999999999</v>
      </c>
      <c r="L1823" s="9">
        <v>1</v>
      </c>
      <c r="M1823" s="9">
        <v>9</v>
      </c>
      <c r="N1823" s="9">
        <v>1</v>
      </c>
      <c r="O1823" s="9">
        <v>3</v>
      </c>
    </row>
    <row r="1824" spans="1:15" x14ac:dyDescent="0.3">
      <c r="A1824" s="13">
        <v>73.82374999999999</v>
      </c>
      <c r="B1824" s="17" t="s">
        <v>136</v>
      </c>
      <c r="C1824" s="17">
        <f t="shared" si="112"/>
        <v>1</v>
      </c>
      <c r="D1824" s="14" t="s">
        <v>116</v>
      </c>
      <c r="E1824" s="14">
        <f t="shared" si="113"/>
        <v>9</v>
      </c>
      <c r="F1824" s="14" t="s">
        <v>118</v>
      </c>
      <c r="G1824" s="14">
        <f t="shared" si="114"/>
        <v>1</v>
      </c>
      <c r="H1824" s="14" t="s">
        <v>119</v>
      </c>
      <c r="I1824" s="14" t="s">
        <v>143</v>
      </c>
      <c r="J1824" s="14">
        <f t="shared" si="115"/>
        <v>3</v>
      </c>
      <c r="K1824" s="9">
        <v>73.82374999999999</v>
      </c>
      <c r="L1824" s="9">
        <v>1</v>
      </c>
      <c r="M1824" s="9">
        <v>9</v>
      </c>
      <c r="N1824" s="9">
        <v>1</v>
      </c>
      <c r="O1824" s="9">
        <v>3</v>
      </c>
    </row>
    <row r="1825" spans="1:15" x14ac:dyDescent="0.3">
      <c r="A1825" s="13">
        <v>71.90625</v>
      </c>
      <c r="B1825" s="17" t="s">
        <v>136</v>
      </c>
      <c r="C1825" s="17">
        <f t="shared" si="112"/>
        <v>1</v>
      </c>
      <c r="D1825" s="14" t="s">
        <v>116</v>
      </c>
      <c r="E1825" s="14">
        <f t="shared" si="113"/>
        <v>9</v>
      </c>
      <c r="F1825" s="14" t="s">
        <v>118</v>
      </c>
      <c r="G1825" s="14">
        <f t="shared" si="114"/>
        <v>1</v>
      </c>
      <c r="H1825" s="14" t="s">
        <v>119</v>
      </c>
      <c r="I1825" s="14" t="s">
        <v>143</v>
      </c>
      <c r="J1825" s="14">
        <f t="shared" si="115"/>
        <v>3</v>
      </c>
      <c r="K1825" s="9">
        <v>71.90625</v>
      </c>
      <c r="L1825" s="9">
        <v>1</v>
      </c>
      <c r="M1825" s="9">
        <v>9</v>
      </c>
      <c r="N1825" s="9">
        <v>1</v>
      </c>
      <c r="O1825" s="9">
        <v>3</v>
      </c>
    </row>
    <row r="1826" spans="1:15" x14ac:dyDescent="0.3">
      <c r="A1826" s="13">
        <v>63.277499999999996</v>
      </c>
      <c r="B1826" s="17" t="s">
        <v>136</v>
      </c>
      <c r="C1826" s="17">
        <f t="shared" si="112"/>
        <v>1</v>
      </c>
      <c r="D1826" s="14" t="s">
        <v>116</v>
      </c>
      <c r="E1826" s="14">
        <f t="shared" si="113"/>
        <v>9</v>
      </c>
      <c r="F1826" s="14" t="s">
        <v>118</v>
      </c>
      <c r="G1826" s="14">
        <f t="shared" si="114"/>
        <v>1</v>
      </c>
      <c r="H1826" s="14" t="s">
        <v>119</v>
      </c>
      <c r="I1826" s="14" t="s">
        <v>143</v>
      </c>
      <c r="J1826" s="14">
        <f t="shared" si="115"/>
        <v>3</v>
      </c>
      <c r="K1826" s="9">
        <v>63.277499999999996</v>
      </c>
      <c r="L1826" s="9">
        <v>1</v>
      </c>
      <c r="M1826" s="9">
        <v>9</v>
      </c>
      <c r="N1826" s="9">
        <v>1</v>
      </c>
      <c r="O1826" s="9">
        <v>3</v>
      </c>
    </row>
    <row r="1827" spans="1:15" x14ac:dyDescent="0.3">
      <c r="A1827" s="13">
        <v>76.7</v>
      </c>
      <c r="B1827" s="17" t="s">
        <v>136</v>
      </c>
      <c r="C1827" s="17">
        <f t="shared" si="112"/>
        <v>1</v>
      </c>
      <c r="D1827" s="14" t="s">
        <v>116</v>
      </c>
      <c r="E1827" s="14">
        <f t="shared" si="113"/>
        <v>9</v>
      </c>
      <c r="F1827" s="14" t="s">
        <v>118</v>
      </c>
      <c r="G1827" s="14">
        <f t="shared" si="114"/>
        <v>1</v>
      </c>
      <c r="H1827" s="14" t="s">
        <v>119</v>
      </c>
      <c r="I1827" s="14" t="s">
        <v>143</v>
      </c>
      <c r="J1827" s="14">
        <f t="shared" si="115"/>
        <v>3</v>
      </c>
      <c r="K1827" s="9">
        <v>76.7</v>
      </c>
      <c r="L1827" s="9">
        <v>1</v>
      </c>
      <c r="M1827" s="9">
        <v>9</v>
      </c>
      <c r="N1827" s="9">
        <v>1</v>
      </c>
      <c r="O1827" s="9">
        <v>3</v>
      </c>
    </row>
    <row r="1828" spans="1:15" x14ac:dyDescent="0.3">
      <c r="A1828" s="13">
        <v>73.82374999999999</v>
      </c>
      <c r="B1828" s="17" t="s">
        <v>136</v>
      </c>
      <c r="C1828" s="17">
        <f t="shared" si="112"/>
        <v>1</v>
      </c>
      <c r="D1828" s="14" t="s">
        <v>116</v>
      </c>
      <c r="E1828" s="14">
        <f t="shared" si="113"/>
        <v>9</v>
      </c>
      <c r="F1828" s="14" t="s">
        <v>118</v>
      </c>
      <c r="G1828" s="14">
        <f t="shared" si="114"/>
        <v>1</v>
      </c>
      <c r="H1828" s="14" t="s">
        <v>119</v>
      </c>
      <c r="I1828" s="14" t="s">
        <v>143</v>
      </c>
      <c r="J1828" s="14">
        <f t="shared" si="115"/>
        <v>3</v>
      </c>
      <c r="K1828" s="9">
        <v>73.82374999999999</v>
      </c>
      <c r="L1828" s="9">
        <v>1</v>
      </c>
      <c r="M1828" s="9">
        <v>9</v>
      </c>
      <c r="N1828" s="9">
        <v>1</v>
      </c>
      <c r="O1828" s="9">
        <v>3</v>
      </c>
    </row>
    <row r="1829" spans="1:15" x14ac:dyDescent="0.3">
      <c r="A1829" s="13">
        <v>79.576250000000002</v>
      </c>
      <c r="B1829" s="17" t="s">
        <v>136</v>
      </c>
      <c r="C1829" s="17">
        <f t="shared" si="112"/>
        <v>1</v>
      </c>
      <c r="D1829" s="14" t="s">
        <v>116</v>
      </c>
      <c r="E1829" s="14">
        <f t="shared" si="113"/>
        <v>9</v>
      </c>
      <c r="F1829" s="14" t="s">
        <v>118</v>
      </c>
      <c r="G1829" s="14">
        <f t="shared" si="114"/>
        <v>1</v>
      </c>
      <c r="H1829" s="14" t="s">
        <v>119</v>
      </c>
      <c r="I1829" s="14" t="s">
        <v>143</v>
      </c>
      <c r="J1829" s="14">
        <f t="shared" si="115"/>
        <v>3</v>
      </c>
      <c r="K1829" s="9">
        <v>79.576250000000002</v>
      </c>
      <c r="L1829" s="9">
        <v>1</v>
      </c>
      <c r="M1829" s="9">
        <v>9</v>
      </c>
      <c r="N1829" s="9">
        <v>1</v>
      </c>
      <c r="O1829" s="9">
        <v>3</v>
      </c>
    </row>
    <row r="1830" spans="1:15" x14ac:dyDescent="0.3">
      <c r="A1830" s="13">
        <v>77.658749999999998</v>
      </c>
      <c r="B1830" s="17" t="s">
        <v>136</v>
      </c>
      <c r="C1830" s="17">
        <f t="shared" si="112"/>
        <v>1</v>
      </c>
      <c r="D1830" s="14" t="s">
        <v>116</v>
      </c>
      <c r="E1830" s="14">
        <f t="shared" si="113"/>
        <v>9</v>
      </c>
      <c r="F1830" s="14" t="s">
        <v>118</v>
      </c>
      <c r="G1830" s="14">
        <f t="shared" si="114"/>
        <v>1</v>
      </c>
      <c r="H1830" s="14" t="s">
        <v>119</v>
      </c>
      <c r="I1830" s="14" t="s">
        <v>143</v>
      </c>
      <c r="J1830" s="14">
        <f t="shared" si="115"/>
        <v>3</v>
      </c>
      <c r="K1830" s="9">
        <v>77.658749999999998</v>
      </c>
      <c r="L1830" s="9">
        <v>1</v>
      </c>
      <c r="M1830" s="9">
        <v>9</v>
      </c>
      <c r="N1830" s="9">
        <v>1</v>
      </c>
      <c r="O1830" s="9">
        <v>3</v>
      </c>
    </row>
    <row r="1831" spans="1:15" x14ac:dyDescent="0.3">
      <c r="A1831" s="13">
        <v>75.741249999999994</v>
      </c>
      <c r="B1831" s="17" t="s">
        <v>136</v>
      </c>
      <c r="C1831" s="17">
        <f t="shared" si="112"/>
        <v>1</v>
      </c>
      <c r="D1831" s="14" t="s">
        <v>116</v>
      </c>
      <c r="E1831" s="14">
        <f t="shared" si="113"/>
        <v>9</v>
      </c>
      <c r="F1831" s="14" t="s">
        <v>118</v>
      </c>
      <c r="G1831" s="14">
        <f t="shared" si="114"/>
        <v>1</v>
      </c>
      <c r="H1831" s="14" t="s">
        <v>119</v>
      </c>
      <c r="I1831" s="14" t="s">
        <v>143</v>
      </c>
      <c r="J1831" s="14">
        <f t="shared" si="115"/>
        <v>3</v>
      </c>
      <c r="K1831" s="9">
        <v>75.741249999999994</v>
      </c>
      <c r="L1831" s="9">
        <v>1</v>
      </c>
      <c r="M1831" s="9">
        <v>9</v>
      </c>
      <c r="N1831" s="9">
        <v>1</v>
      </c>
      <c r="O1831" s="9">
        <v>3</v>
      </c>
    </row>
    <row r="1832" spans="1:15" x14ac:dyDescent="0.3">
      <c r="A1832" s="13">
        <v>76.7</v>
      </c>
      <c r="B1832" s="17" t="s">
        <v>136</v>
      </c>
      <c r="C1832" s="17">
        <f t="shared" si="112"/>
        <v>1</v>
      </c>
      <c r="D1832" s="14" t="s">
        <v>116</v>
      </c>
      <c r="E1832" s="14">
        <f t="shared" si="113"/>
        <v>9</v>
      </c>
      <c r="F1832" s="14" t="s">
        <v>118</v>
      </c>
      <c r="G1832" s="14">
        <f t="shared" si="114"/>
        <v>1</v>
      </c>
      <c r="H1832" s="14" t="s">
        <v>119</v>
      </c>
      <c r="I1832" s="14" t="s">
        <v>143</v>
      </c>
      <c r="J1832" s="14">
        <f t="shared" si="115"/>
        <v>3</v>
      </c>
      <c r="K1832" s="9">
        <v>76.7</v>
      </c>
      <c r="L1832" s="9">
        <v>1</v>
      </c>
      <c r="M1832" s="9">
        <v>9</v>
      </c>
      <c r="N1832" s="9">
        <v>1</v>
      </c>
      <c r="O1832" s="9">
        <v>3</v>
      </c>
    </row>
    <row r="1833" spans="1:15" x14ac:dyDescent="0.3">
      <c r="A1833" s="13">
        <v>76.7</v>
      </c>
      <c r="B1833" s="17" t="s">
        <v>136</v>
      </c>
      <c r="C1833" s="17">
        <f t="shared" si="112"/>
        <v>1</v>
      </c>
      <c r="D1833" s="14" t="s">
        <v>116</v>
      </c>
      <c r="E1833" s="14">
        <f t="shared" si="113"/>
        <v>9</v>
      </c>
      <c r="F1833" s="14" t="s">
        <v>118</v>
      </c>
      <c r="G1833" s="14">
        <f t="shared" si="114"/>
        <v>1</v>
      </c>
      <c r="H1833" s="14" t="s">
        <v>119</v>
      </c>
      <c r="I1833" s="14" t="s">
        <v>143</v>
      </c>
      <c r="J1833" s="14">
        <f t="shared" si="115"/>
        <v>3</v>
      </c>
      <c r="K1833" s="9">
        <v>76.7</v>
      </c>
      <c r="L1833" s="9">
        <v>1</v>
      </c>
      <c r="M1833" s="9">
        <v>9</v>
      </c>
      <c r="N1833" s="9">
        <v>1</v>
      </c>
      <c r="O1833" s="9">
        <v>3</v>
      </c>
    </row>
    <row r="1834" spans="1:15" x14ac:dyDescent="0.3">
      <c r="A1834" s="13">
        <v>82.452500000000001</v>
      </c>
      <c r="B1834" s="17" t="s">
        <v>136</v>
      </c>
      <c r="C1834" s="17">
        <f t="shared" si="112"/>
        <v>1</v>
      </c>
      <c r="D1834" s="14" t="s">
        <v>116</v>
      </c>
      <c r="E1834" s="14">
        <f t="shared" si="113"/>
        <v>9</v>
      </c>
      <c r="F1834" s="14" t="s">
        <v>118</v>
      </c>
      <c r="G1834" s="14">
        <f t="shared" si="114"/>
        <v>1</v>
      </c>
      <c r="H1834" s="14" t="s">
        <v>119</v>
      </c>
      <c r="I1834" s="14" t="s">
        <v>143</v>
      </c>
      <c r="J1834" s="14">
        <f t="shared" si="115"/>
        <v>3</v>
      </c>
      <c r="K1834" s="9">
        <v>82.452500000000001</v>
      </c>
      <c r="L1834" s="9">
        <v>1</v>
      </c>
      <c r="M1834" s="9">
        <v>9</v>
      </c>
      <c r="N1834" s="9">
        <v>1</v>
      </c>
      <c r="O1834" s="9">
        <v>3</v>
      </c>
    </row>
    <row r="1835" spans="1:15" x14ac:dyDescent="0.3">
      <c r="A1835" s="13">
        <v>80.534999999999997</v>
      </c>
      <c r="B1835" s="17" t="s">
        <v>136</v>
      </c>
      <c r="C1835" s="17">
        <f t="shared" si="112"/>
        <v>1</v>
      </c>
      <c r="D1835" s="14" t="s">
        <v>116</v>
      </c>
      <c r="E1835" s="14">
        <f t="shared" si="113"/>
        <v>9</v>
      </c>
      <c r="F1835" s="14" t="s">
        <v>118</v>
      </c>
      <c r="G1835" s="14">
        <f t="shared" si="114"/>
        <v>1</v>
      </c>
      <c r="H1835" s="14" t="s">
        <v>119</v>
      </c>
      <c r="I1835" s="14" t="s">
        <v>143</v>
      </c>
      <c r="J1835" s="14">
        <f t="shared" si="115"/>
        <v>3</v>
      </c>
      <c r="K1835" s="9">
        <v>80.534999999999997</v>
      </c>
      <c r="L1835" s="9">
        <v>1</v>
      </c>
      <c r="M1835" s="9">
        <v>9</v>
      </c>
      <c r="N1835" s="9">
        <v>1</v>
      </c>
      <c r="O1835" s="9">
        <v>3</v>
      </c>
    </row>
    <row r="1836" spans="1:15" x14ac:dyDescent="0.3">
      <c r="A1836" s="13">
        <v>75.741249999999994</v>
      </c>
      <c r="B1836" s="17" t="s">
        <v>136</v>
      </c>
      <c r="C1836" s="17">
        <f t="shared" si="112"/>
        <v>1</v>
      </c>
      <c r="D1836" s="14" t="s">
        <v>116</v>
      </c>
      <c r="E1836" s="14">
        <f t="shared" si="113"/>
        <v>9</v>
      </c>
      <c r="F1836" s="14" t="s">
        <v>118</v>
      </c>
      <c r="G1836" s="14">
        <f t="shared" si="114"/>
        <v>1</v>
      </c>
      <c r="H1836" s="14" t="s">
        <v>119</v>
      </c>
      <c r="I1836" s="14" t="s">
        <v>143</v>
      </c>
      <c r="J1836" s="14">
        <f t="shared" si="115"/>
        <v>3</v>
      </c>
      <c r="K1836" s="9">
        <v>75.741249999999994</v>
      </c>
      <c r="L1836" s="9">
        <v>1</v>
      </c>
      <c r="M1836" s="9">
        <v>9</v>
      </c>
      <c r="N1836" s="9">
        <v>1</v>
      </c>
      <c r="O1836" s="9">
        <v>3</v>
      </c>
    </row>
    <row r="1837" spans="1:15" x14ac:dyDescent="0.3">
      <c r="A1837" s="13">
        <v>76.7</v>
      </c>
      <c r="B1837" s="17" t="s">
        <v>136</v>
      </c>
      <c r="C1837" s="17">
        <f t="shared" si="112"/>
        <v>1</v>
      </c>
      <c r="D1837" s="14" t="s">
        <v>116</v>
      </c>
      <c r="E1837" s="14">
        <f t="shared" si="113"/>
        <v>9</v>
      </c>
      <c r="F1837" s="14" t="s">
        <v>118</v>
      </c>
      <c r="G1837" s="14">
        <f t="shared" si="114"/>
        <v>1</v>
      </c>
      <c r="H1837" s="14" t="s">
        <v>119</v>
      </c>
      <c r="I1837" s="14" t="s">
        <v>143</v>
      </c>
      <c r="J1837" s="14">
        <f t="shared" si="115"/>
        <v>3</v>
      </c>
      <c r="K1837" s="9">
        <v>76.7</v>
      </c>
      <c r="L1837" s="9">
        <v>1</v>
      </c>
      <c r="M1837" s="9">
        <v>9</v>
      </c>
      <c r="N1837" s="9">
        <v>1</v>
      </c>
      <c r="O1837" s="9">
        <v>3</v>
      </c>
    </row>
    <row r="1838" spans="1:15" x14ac:dyDescent="0.3">
      <c r="A1838" s="13">
        <v>91.081249999999997</v>
      </c>
      <c r="B1838" s="17" t="s">
        <v>136</v>
      </c>
      <c r="C1838" s="17">
        <f t="shared" si="112"/>
        <v>1</v>
      </c>
      <c r="D1838" s="14" t="s">
        <v>13</v>
      </c>
      <c r="E1838" s="14">
        <f t="shared" si="113"/>
        <v>7</v>
      </c>
      <c r="F1838" s="14" t="s">
        <v>118</v>
      </c>
      <c r="G1838" s="14">
        <f t="shared" si="114"/>
        <v>1</v>
      </c>
      <c r="H1838" s="14" t="s">
        <v>119</v>
      </c>
      <c r="I1838" s="14" t="s">
        <v>148</v>
      </c>
      <c r="J1838" s="14">
        <f t="shared" si="115"/>
        <v>1</v>
      </c>
      <c r="K1838" s="9">
        <v>91.081249999999997</v>
      </c>
      <c r="L1838" s="9">
        <v>1</v>
      </c>
      <c r="M1838" s="9">
        <v>7</v>
      </c>
      <c r="N1838" s="9">
        <v>1</v>
      </c>
      <c r="O1838" s="9">
        <v>1</v>
      </c>
    </row>
    <row r="1839" spans="1:15" x14ac:dyDescent="0.3">
      <c r="A1839" s="13">
        <v>81.493750000000006</v>
      </c>
      <c r="B1839" s="17" t="s">
        <v>136</v>
      </c>
      <c r="C1839" s="17">
        <f t="shared" si="112"/>
        <v>1</v>
      </c>
      <c r="D1839" s="14" t="s">
        <v>13</v>
      </c>
      <c r="E1839" s="14">
        <f t="shared" si="113"/>
        <v>7</v>
      </c>
      <c r="F1839" s="14" t="s">
        <v>118</v>
      </c>
      <c r="G1839" s="14">
        <f t="shared" si="114"/>
        <v>1</v>
      </c>
      <c r="H1839" s="14" t="s">
        <v>119</v>
      </c>
      <c r="I1839" s="14" t="s">
        <v>148</v>
      </c>
      <c r="J1839" s="14">
        <f t="shared" si="115"/>
        <v>1</v>
      </c>
      <c r="K1839" s="9">
        <v>81.493750000000006</v>
      </c>
      <c r="L1839" s="9">
        <v>1</v>
      </c>
      <c r="M1839" s="9">
        <v>7</v>
      </c>
      <c r="N1839" s="9">
        <v>1</v>
      </c>
      <c r="O1839" s="9">
        <v>1</v>
      </c>
    </row>
    <row r="1840" spans="1:15" x14ac:dyDescent="0.3">
      <c r="A1840" s="13">
        <v>71.90625</v>
      </c>
      <c r="B1840" s="17" t="s">
        <v>136</v>
      </c>
      <c r="C1840" s="17">
        <f t="shared" si="112"/>
        <v>1</v>
      </c>
      <c r="D1840" s="14" t="s">
        <v>13</v>
      </c>
      <c r="E1840" s="14">
        <f t="shared" si="113"/>
        <v>7</v>
      </c>
      <c r="F1840" s="14" t="s">
        <v>118</v>
      </c>
      <c r="G1840" s="14">
        <f t="shared" si="114"/>
        <v>1</v>
      </c>
      <c r="H1840" s="14" t="s">
        <v>119</v>
      </c>
      <c r="I1840" s="14" t="s">
        <v>148</v>
      </c>
      <c r="J1840" s="14">
        <f t="shared" si="115"/>
        <v>1</v>
      </c>
      <c r="K1840" s="9">
        <v>71.90625</v>
      </c>
      <c r="L1840" s="9">
        <v>1</v>
      </c>
      <c r="M1840" s="9">
        <v>7</v>
      </c>
      <c r="N1840" s="9">
        <v>1</v>
      </c>
      <c r="O1840" s="9">
        <v>1</v>
      </c>
    </row>
    <row r="1841" spans="1:15" x14ac:dyDescent="0.3">
      <c r="A1841" s="13">
        <v>84.37</v>
      </c>
      <c r="B1841" s="17" t="s">
        <v>136</v>
      </c>
      <c r="C1841" s="17">
        <f t="shared" si="112"/>
        <v>1</v>
      </c>
      <c r="D1841" s="14" t="s">
        <v>13</v>
      </c>
      <c r="E1841" s="14">
        <f t="shared" si="113"/>
        <v>7</v>
      </c>
      <c r="F1841" s="14" t="s">
        <v>118</v>
      </c>
      <c r="G1841" s="14">
        <f t="shared" si="114"/>
        <v>1</v>
      </c>
      <c r="H1841" s="14" t="s">
        <v>119</v>
      </c>
      <c r="I1841" s="14" t="s">
        <v>148</v>
      </c>
      <c r="J1841" s="14">
        <f t="shared" si="115"/>
        <v>1</v>
      </c>
      <c r="K1841" s="9">
        <v>84.37</v>
      </c>
      <c r="L1841" s="9">
        <v>1</v>
      </c>
      <c r="M1841" s="9">
        <v>7</v>
      </c>
      <c r="N1841" s="9">
        <v>1</v>
      </c>
      <c r="O1841" s="9">
        <v>1</v>
      </c>
    </row>
    <row r="1842" spans="1:15" x14ac:dyDescent="0.3">
      <c r="A1842" s="13">
        <v>86.287499999999994</v>
      </c>
      <c r="B1842" s="17" t="s">
        <v>136</v>
      </c>
      <c r="C1842" s="17">
        <f t="shared" si="112"/>
        <v>1</v>
      </c>
      <c r="D1842" s="14" t="s">
        <v>13</v>
      </c>
      <c r="E1842" s="14">
        <f t="shared" si="113"/>
        <v>7</v>
      </c>
      <c r="F1842" s="14" t="s">
        <v>118</v>
      </c>
      <c r="G1842" s="14">
        <f t="shared" si="114"/>
        <v>1</v>
      </c>
      <c r="H1842" s="14" t="s">
        <v>119</v>
      </c>
      <c r="I1842" s="14" t="s">
        <v>148</v>
      </c>
      <c r="J1842" s="14">
        <f t="shared" si="115"/>
        <v>1</v>
      </c>
      <c r="K1842" s="9">
        <v>86.287499999999994</v>
      </c>
      <c r="L1842" s="9">
        <v>1</v>
      </c>
      <c r="M1842" s="9">
        <v>7</v>
      </c>
      <c r="N1842" s="9">
        <v>1</v>
      </c>
      <c r="O1842" s="9">
        <v>1</v>
      </c>
    </row>
    <row r="1843" spans="1:15" x14ac:dyDescent="0.3">
      <c r="A1843" s="13">
        <v>80.534999999999997</v>
      </c>
      <c r="B1843" s="17" t="s">
        <v>136</v>
      </c>
      <c r="C1843" s="17">
        <f t="shared" si="112"/>
        <v>1</v>
      </c>
      <c r="D1843" s="14" t="s">
        <v>13</v>
      </c>
      <c r="E1843" s="14">
        <f t="shared" si="113"/>
        <v>7</v>
      </c>
      <c r="F1843" s="14" t="s">
        <v>118</v>
      </c>
      <c r="G1843" s="14">
        <f t="shared" si="114"/>
        <v>1</v>
      </c>
      <c r="H1843" s="14" t="s">
        <v>119</v>
      </c>
      <c r="I1843" s="14" t="s">
        <v>148</v>
      </c>
      <c r="J1843" s="14">
        <f t="shared" si="115"/>
        <v>1</v>
      </c>
      <c r="K1843" s="9">
        <v>80.534999999999997</v>
      </c>
      <c r="L1843" s="9">
        <v>1</v>
      </c>
      <c r="M1843" s="9">
        <v>7</v>
      </c>
      <c r="N1843" s="9">
        <v>1</v>
      </c>
      <c r="O1843" s="9">
        <v>1</v>
      </c>
    </row>
    <row r="1844" spans="1:15" x14ac:dyDescent="0.3">
      <c r="A1844" s="13">
        <v>90.122500000000002</v>
      </c>
      <c r="B1844" s="17" t="s">
        <v>136</v>
      </c>
      <c r="C1844" s="17">
        <f t="shared" si="112"/>
        <v>1</v>
      </c>
      <c r="D1844" s="14" t="s">
        <v>11</v>
      </c>
      <c r="E1844" s="14">
        <f t="shared" si="113"/>
        <v>3</v>
      </c>
      <c r="F1844" s="14" t="s">
        <v>118</v>
      </c>
      <c r="G1844" s="14">
        <f t="shared" si="114"/>
        <v>1</v>
      </c>
      <c r="H1844" s="14" t="s">
        <v>119</v>
      </c>
      <c r="I1844" s="14" t="s">
        <v>148</v>
      </c>
      <c r="J1844" s="14">
        <f t="shared" si="115"/>
        <v>1</v>
      </c>
      <c r="K1844" s="9">
        <v>90.122500000000002</v>
      </c>
      <c r="L1844" s="9">
        <v>1</v>
      </c>
      <c r="M1844" s="9">
        <v>3</v>
      </c>
      <c r="N1844" s="9">
        <v>1</v>
      </c>
      <c r="O1844" s="9">
        <v>1</v>
      </c>
    </row>
    <row r="1845" spans="1:15" x14ac:dyDescent="0.3">
      <c r="A1845" s="13">
        <v>85.23</v>
      </c>
      <c r="B1845" s="17" t="s">
        <v>136</v>
      </c>
      <c r="C1845" s="17">
        <f t="shared" si="112"/>
        <v>1</v>
      </c>
      <c r="D1845" s="14" t="s">
        <v>11</v>
      </c>
      <c r="E1845" s="14">
        <f t="shared" si="113"/>
        <v>3</v>
      </c>
      <c r="F1845" s="14" t="s">
        <v>118</v>
      </c>
      <c r="G1845" s="14">
        <f t="shared" si="114"/>
        <v>1</v>
      </c>
      <c r="H1845" s="14" t="s">
        <v>119</v>
      </c>
      <c r="I1845" s="14" t="s">
        <v>148</v>
      </c>
      <c r="J1845" s="14">
        <f t="shared" si="115"/>
        <v>1</v>
      </c>
      <c r="K1845" s="9">
        <v>85.23</v>
      </c>
      <c r="L1845" s="9">
        <v>1</v>
      </c>
      <c r="M1845" s="9">
        <v>3</v>
      </c>
      <c r="N1845" s="9">
        <v>1</v>
      </c>
      <c r="O1845" s="9">
        <v>1</v>
      </c>
    </row>
    <row r="1846" spans="1:15" x14ac:dyDescent="0.3">
      <c r="A1846" s="13">
        <v>87.65</v>
      </c>
      <c r="B1846" s="17" t="s">
        <v>137</v>
      </c>
      <c r="C1846" s="17">
        <f t="shared" si="112"/>
        <v>2</v>
      </c>
      <c r="D1846" s="14" t="s">
        <v>11</v>
      </c>
      <c r="E1846" s="14">
        <f t="shared" si="113"/>
        <v>3</v>
      </c>
      <c r="F1846" s="14" t="s">
        <v>118</v>
      </c>
      <c r="G1846" s="14">
        <f t="shared" si="114"/>
        <v>1</v>
      </c>
      <c r="H1846" s="14" t="s">
        <v>119</v>
      </c>
      <c r="I1846" s="14" t="s">
        <v>148</v>
      </c>
      <c r="J1846" s="14">
        <f t="shared" si="115"/>
        <v>1</v>
      </c>
      <c r="K1846" s="9">
        <v>87.65</v>
      </c>
      <c r="L1846" s="9">
        <v>2</v>
      </c>
      <c r="M1846" s="9">
        <v>3</v>
      </c>
      <c r="N1846" s="9">
        <v>1</v>
      </c>
      <c r="O1846" s="9">
        <v>1</v>
      </c>
    </row>
    <row r="1847" spans="1:15" x14ac:dyDescent="0.3">
      <c r="A1847" s="13">
        <v>64.236249999999998</v>
      </c>
      <c r="B1847" s="17" t="s">
        <v>137</v>
      </c>
      <c r="C1847" s="17">
        <f t="shared" si="112"/>
        <v>2</v>
      </c>
      <c r="D1847" s="14" t="s">
        <v>10</v>
      </c>
      <c r="E1847" s="14">
        <f t="shared" si="113"/>
        <v>2</v>
      </c>
      <c r="F1847" s="14" t="s">
        <v>118</v>
      </c>
      <c r="G1847" s="14">
        <f t="shared" si="114"/>
        <v>1</v>
      </c>
      <c r="H1847" s="14" t="s">
        <v>119</v>
      </c>
      <c r="I1847" s="14" t="s">
        <v>148</v>
      </c>
      <c r="J1847" s="14">
        <f t="shared" si="115"/>
        <v>1</v>
      </c>
      <c r="K1847" s="9">
        <v>64.236249999999998</v>
      </c>
      <c r="L1847" s="9">
        <v>2</v>
      </c>
      <c r="M1847" s="9">
        <v>2</v>
      </c>
      <c r="N1847" s="9">
        <v>1</v>
      </c>
      <c r="O1847" s="9">
        <v>1</v>
      </c>
    </row>
    <row r="1848" spans="1:15" x14ac:dyDescent="0.3">
      <c r="A1848" s="13">
        <v>70.947499999999991</v>
      </c>
      <c r="B1848" s="17" t="s">
        <v>137</v>
      </c>
      <c r="C1848" s="17">
        <f t="shared" si="112"/>
        <v>2</v>
      </c>
      <c r="D1848" s="14" t="s">
        <v>10</v>
      </c>
      <c r="E1848" s="14">
        <f t="shared" si="113"/>
        <v>2</v>
      </c>
      <c r="F1848" s="14" t="s">
        <v>118</v>
      </c>
      <c r="G1848" s="14">
        <f t="shared" si="114"/>
        <v>1</v>
      </c>
      <c r="H1848" s="14" t="s">
        <v>119</v>
      </c>
      <c r="I1848" s="14" t="s">
        <v>148</v>
      </c>
      <c r="J1848" s="14">
        <f t="shared" si="115"/>
        <v>1</v>
      </c>
      <c r="K1848" s="9">
        <v>70.947499999999991</v>
      </c>
      <c r="L1848" s="9">
        <v>2</v>
      </c>
      <c r="M1848" s="9">
        <v>2</v>
      </c>
      <c r="N1848" s="9">
        <v>1</v>
      </c>
      <c r="O1848" s="9">
        <v>1</v>
      </c>
    </row>
    <row r="1849" spans="1:15" x14ac:dyDescent="0.3">
      <c r="A1849" s="13">
        <v>63.277499999999996</v>
      </c>
      <c r="B1849" s="17" t="s">
        <v>137</v>
      </c>
      <c r="C1849" s="17">
        <f t="shared" si="112"/>
        <v>2</v>
      </c>
      <c r="D1849" s="14" t="s">
        <v>10</v>
      </c>
      <c r="E1849" s="14">
        <f t="shared" si="113"/>
        <v>2</v>
      </c>
      <c r="F1849" s="14" t="s">
        <v>118</v>
      </c>
      <c r="G1849" s="14">
        <f t="shared" si="114"/>
        <v>1</v>
      </c>
      <c r="H1849" s="14" t="s">
        <v>119</v>
      </c>
      <c r="I1849" s="14" t="s">
        <v>148</v>
      </c>
      <c r="J1849" s="14">
        <f t="shared" si="115"/>
        <v>1</v>
      </c>
      <c r="K1849" s="9">
        <v>63.277499999999996</v>
      </c>
      <c r="L1849" s="9">
        <v>2</v>
      </c>
      <c r="M1849" s="9">
        <v>2</v>
      </c>
      <c r="N1849" s="9">
        <v>1</v>
      </c>
      <c r="O1849" s="9">
        <v>1</v>
      </c>
    </row>
    <row r="1850" spans="1:15" x14ac:dyDescent="0.3">
      <c r="A1850" s="13">
        <v>85.328750000000014</v>
      </c>
      <c r="B1850" s="17" t="s">
        <v>137</v>
      </c>
      <c r="C1850" s="17">
        <f t="shared" si="112"/>
        <v>2</v>
      </c>
      <c r="D1850" s="14" t="s">
        <v>10</v>
      </c>
      <c r="E1850" s="14">
        <f t="shared" si="113"/>
        <v>2</v>
      </c>
      <c r="F1850" s="14" t="s">
        <v>118</v>
      </c>
      <c r="G1850" s="14">
        <f t="shared" si="114"/>
        <v>1</v>
      </c>
      <c r="H1850" s="14" t="s">
        <v>119</v>
      </c>
      <c r="I1850" s="14" t="s">
        <v>148</v>
      </c>
      <c r="J1850" s="14">
        <f t="shared" si="115"/>
        <v>1</v>
      </c>
      <c r="K1850" s="9">
        <v>85.328750000000014</v>
      </c>
      <c r="L1850" s="9">
        <v>2</v>
      </c>
      <c r="M1850" s="9">
        <v>2</v>
      </c>
      <c r="N1850" s="9">
        <v>1</v>
      </c>
      <c r="O1850" s="9">
        <v>1</v>
      </c>
    </row>
    <row r="1851" spans="1:15" x14ac:dyDescent="0.3">
      <c r="A1851" s="13">
        <v>76.7</v>
      </c>
      <c r="B1851" s="17" t="s">
        <v>137</v>
      </c>
      <c r="C1851" s="17">
        <f t="shared" si="112"/>
        <v>2</v>
      </c>
      <c r="D1851" s="14" t="s">
        <v>10</v>
      </c>
      <c r="E1851" s="14">
        <f t="shared" si="113"/>
        <v>2</v>
      </c>
      <c r="F1851" s="14" t="s">
        <v>118</v>
      </c>
      <c r="G1851" s="14">
        <f t="shared" si="114"/>
        <v>1</v>
      </c>
      <c r="H1851" s="14" t="s">
        <v>119</v>
      </c>
      <c r="I1851" s="14" t="s">
        <v>148</v>
      </c>
      <c r="J1851" s="14">
        <f t="shared" si="115"/>
        <v>1</v>
      </c>
      <c r="K1851" s="9">
        <v>76.7</v>
      </c>
      <c r="L1851" s="9">
        <v>2</v>
      </c>
      <c r="M1851" s="9">
        <v>2</v>
      </c>
      <c r="N1851" s="9">
        <v>1</v>
      </c>
      <c r="O1851" s="9">
        <v>1</v>
      </c>
    </row>
    <row r="1852" spans="1:15" x14ac:dyDescent="0.3">
      <c r="A1852" s="13">
        <v>86.287499999999994</v>
      </c>
      <c r="B1852" s="17" t="s">
        <v>137</v>
      </c>
      <c r="C1852" s="17">
        <f t="shared" si="112"/>
        <v>2</v>
      </c>
      <c r="D1852" s="14" t="s">
        <v>10</v>
      </c>
      <c r="E1852" s="14">
        <f t="shared" si="113"/>
        <v>2</v>
      </c>
      <c r="F1852" s="14" t="s">
        <v>118</v>
      </c>
      <c r="G1852" s="14">
        <f t="shared" si="114"/>
        <v>1</v>
      </c>
      <c r="H1852" s="14" t="s">
        <v>119</v>
      </c>
      <c r="I1852" s="14" t="s">
        <v>148</v>
      </c>
      <c r="J1852" s="14">
        <f t="shared" si="115"/>
        <v>1</v>
      </c>
      <c r="K1852" s="9">
        <v>86.287499999999994</v>
      </c>
      <c r="L1852" s="9">
        <v>2</v>
      </c>
      <c r="M1852" s="9">
        <v>2</v>
      </c>
      <c r="N1852" s="9">
        <v>1</v>
      </c>
      <c r="O1852" s="9">
        <v>1</v>
      </c>
    </row>
    <row r="1853" spans="1:15" x14ac:dyDescent="0.3">
      <c r="A1853" s="13">
        <v>78.617500000000007</v>
      </c>
      <c r="B1853" s="17" t="s">
        <v>137</v>
      </c>
      <c r="C1853" s="17">
        <f t="shared" si="112"/>
        <v>2</v>
      </c>
      <c r="D1853" s="14" t="s">
        <v>10</v>
      </c>
      <c r="E1853" s="14">
        <f t="shared" si="113"/>
        <v>2</v>
      </c>
      <c r="F1853" s="14" t="s">
        <v>118</v>
      </c>
      <c r="G1853" s="14">
        <f t="shared" si="114"/>
        <v>1</v>
      </c>
      <c r="H1853" s="14" t="s">
        <v>119</v>
      </c>
      <c r="I1853" s="14" t="s">
        <v>148</v>
      </c>
      <c r="J1853" s="14">
        <f t="shared" si="115"/>
        <v>1</v>
      </c>
      <c r="K1853" s="9">
        <v>78.617500000000007</v>
      </c>
      <c r="L1853" s="9">
        <v>2</v>
      </c>
      <c r="M1853" s="9">
        <v>2</v>
      </c>
      <c r="N1853" s="9">
        <v>1</v>
      </c>
      <c r="O1853" s="9">
        <v>1</v>
      </c>
    </row>
    <row r="1854" spans="1:15" x14ac:dyDescent="0.3">
      <c r="A1854" s="13">
        <v>75.741249999999994</v>
      </c>
      <c r="B1854" s="17" t="s">
        <v>137</v>
      </c>
      <c r="C1854" s="17">
        <f t="shared" si="112"/>
        <v>2</v>
      </c>
      <c r="D1854" s="14" t="s">
        <v>10</v>
      </c>
      <c r="E1854" s="14">
        <f t="shared" si="113"/>
        <v>2</v>
      </c>
      <c r="F1854" s="14" t="s">
        <v>118</v>
      </c>
      <c r="G1854" s="14">
        <f t="shared" si="114"/>
        <v>1</v>
      </c>
      <c r="H1854" s="14" t="s">
        <v>119</v>
      </c>
      <c r="I1854" s="14" t="s">
        <v>148</v>
      </c>
      <c r="J1854" s="14">
        <f t="shared" si="115"/>
        <v>1</v>
      </c>
      <c r="K1854" s="9">
        <v>75.741249999999994</v>
      </c>
      <c r="L1854" s="9">
        <v>2</v>
      </c>
      <c r="M1854" s="9">
        <v>2</v>
      </c>
      <c r="N1854" s="9">
        <v>1</v>
      </c>
      <c r="O1854" s="9">
        <v>1</v>
      </c>
    </row>
    <row r="1855" spans="1:15" x14ac:dyDescent="0.3">
      <c r="A1855" s="13">
        <v>74.782499999999999</v>
      </c>
      <c r="B1855" s="17" t="s">
        <v>137</v>
      </c>
      <c r="C1855" s="17">
        <f t="shared" si="112"/>
        <v>2</v>
      </c>
      <c r="D1855" s="14" t="s">
        <v>10</v>
      </c>
      <c r="E1855" s="14">
        <f t="shared" si="113"/>
        <v>2</v>
      </c>
      <c r="F1855" s="14" t="s">
        <v>118</v>
      </c>
      <c r="G1855" s="14">
        <f t="shared" si="114"/>
        <v>1</v>
      </c>
      <c r="H1855" s="14" t="s">
        <v>119</v>
      </c>
      <c r="I1855" s="14" t="s">
        <v>148</v>
      </c>
      <c r="J1855" s="14">
        <f t="shared" si="115"/>
        <v>1</v>
      </c>
      <c r="K1855" s="9">
        <v>74.782499999999999</v>
      </c>
      <c r="L1855" s="9">
        <v>2</v>
      </c>
      <c r="M1855" s="9">
        <v>2</v>
      </c>
      <c r="N1855" s="9">
        <v>1</v>
      </c>
      <c r="O1855" s="9">
        <v>1</v>
      </c>
    </row>
    <row r="1856" spans="1:15" x14ac:dyDescent="0.3">
      <c r="A1856" s="13">
        <v>73.82374999999999</v>
      </c>
      <c r="B1856" s="17" t="s">
        <v>137</v>
      </c>
      <c r="C1856" s="17">
        <f t="shared" si="112"/>
        <v>2</v>
      </c>
      <c r="D1856" s="14" t="s">
        <v>10</v>
      </c>
      <c r="E1856" s="14">
        <f t="shared" si="113"/>
        <v>2</v>
      </c>
      <c r="F1856" s="14" t="s">
        <v>118</v>
      </c>
      <c r="G1856" s="14">
        <f t="shared" si="114"/>
        <v>1</v>
      </c>
      <c r="H1856" s="14" t="s">
        <v>119</v>
      </c>
      <c r="I1856" s="14" t="s">
        <v>148</v>
      </c>
      <c r="J1856" s="14">
        <f t="shared" si="115"/>
        <v>1</v>
      </c>
      <c r="K1856" s="9">
        <v>73.82374999999999</v>
      </c>
      <c r="L1856" s="9">
        <v>2</v>
      </c>
      <c r="M1856" s="9">
        <v>2</v>
      </c>
      <c r="N1856" s="9">
        <v>1</v>
      </c>
      <c r="O1856" s="9">
        <v>1</v>
      </c>
    </row>
    <row r="1857" spans="1:15" x14ac:dyDescent="0.3">
      <c r="A1857" s="13">
        <v>72.865000000000009</v>
      </c>
      <c r="B1857" s="17" t="s">
        <v>137</v>
      </c>
      <c r="C1857" s="17">
        <f t="shared" si="112"/>
        <v>2</v>
      </c>
      <c r="D1857" s="14" t="s">
        <v>10</v>
      </c>
      <c r="E1857" s="14">
        <f t="shared" si="113"/>
        <v>2</v>
      </c>
      <c r="F1857" s="14" t="s">
        <v>118</v>
      </c>
      <c r="G1857" s="14">
        <f t="shared" si="114"/>
        <v>1</v>
      </c>
      <c r="H1857" s="14" t="s">
        <v>119</v>
      </c>
      <c r="I1857" s="14" t="s">
        <v>148</v>
      </c>
      <c r="J1857" s="14">
        <f t="shared" si="115"/>
        <v>1</v>
      </c>
      <c r="K1857" s="9">
        <v>72.865000000000009</v>
      </c>
      <c r="L1857" s="9">
        <v>2</v>
      </c>
      <c r="M1857" s="9">
        <v>2</v>
      </c>
      <c r="N1857" s="9">
        <v>1</v>
      </c>
      <c r="O1857" s="9">
        <v>1</v>
      </c>
    </row>
    <row r="1858" spans="1:15" x14ac:dyDescent="0.3">
      <c r="A1858" s="13">
        <v>82.452500000000001</v>
      </c>
      <c r="B1858" s="17" t="s">
        <v>137</v>
      </c>
      <c r="C1858" s="17">
        <f t="shared" si="112"/>
        <v>2</v>
      </c>
      <c r="D1858" s="14" t="s">
        <v>8</v>
      </c>
      <c r="E1858" s="14">
        <f t="shared" si="113"/>
        <v>1</v>
      </c>
      <c r="F1858" s="14" t="s">
        <v>118</v>
      </c>
      <c r="G1858" s="14">
        <f t="shared" si="114"/>
        <v>1</v>
      </c>
      <c r="H1858" s="14" t="s">
        <v>119</v>
      </c>
      <c r="I1858" s="14" t="s">
        <v>148</v>
      </c>
      <c r="J1858" s="14">
        <f t="shared" si="115"/>
        <v>1</v>
      </c>
      <c r="K1858" s="9">
        <v>82.452500000000001</v>
      </c>
      <c r="L1858" s="9">
        <v>2</v>
      </c>
      <c r="M1858" s="9">
        <v>1</v>
      </c>
      <c r="N1858" s="9">
        <v>1</v>
      </c>
      <c r="O1858" s="9">
        <v>1</v>
      </c>
    </row>
    <row r="1859" spans="1:15" x14ac:dyDescent="0.3">
      <c r="A1859" s="13">
        <v>90.122500000000002</v>
      </c>
      <c r="B1859" s="17" t="s">
        <v>137</v>
      </c>
      <c r="C1859" s="17">
        <f t="shared" ref="C1859:C1922" si="116">IF(B1859="Morning",1,IF(B1859="Afternoon",2,IF(B1859="Evening",3,IF(B1859="late Evening",4,IF(B1859="Break",5)))))</f>
        <v>2</v>
      </c>
      <c r="D1859" s="14" t="s">
        <v>8</v>
      </c>
      <c r="E1859" s="14">
        <f t="shared" ref="E1859:E1922" si="117">IF(D1859="Greetings",1,IF(D1859="Break",2,IF(D1859="Closing",3,IF(D1859="demonstration",4,IF(D1859="Hands on",5,IF(D1859="Introduction",6,IF(D1859="Lecture",7,IF(D1859="No Activity",8,IF(D1859="Peer Learning",9)))))))))</f>
        <v>1</v>
      </c>
      <c r="F1859" s="14" t="s">
        <v>118</v>
      </c>
      <c r="G1859" s="14">
        <f t="shared" ref="G1859:G1922" si="118">IF(F1859="On Campus",1,IF(F1859="Off Campus",2))</f>
        <v>1</v>
      </c>
      <c r="H1859" s="14" t="s">
        <v>119</v>
      </c>
      <c r="I1859" s="14" t="s">
        <v>148</v>
      </c>
      <c r="J1859" s="14">
        <f t="shared" ref="J1859:J1922" si="119">IF(I1859="Tools_Digital Drawing",1,IF(I1859="Spatial Design",2,IF(I1859="Technical Contexts",3)))</f>
        <v>1</v>
      </c>
      <c r="K1859" s="9">
        <v>90.122500000000002</v>
      </c>
      <c r="L1859" s="9">
        <v>2</v>
      </c>
      <c r="M1859" s="9">
        <v>1</v>
      </c>
      <c r="N1859" s="9">
        <v>1</v>
      </c>
      <c r="O1859" s="9">
        <v>1</v>
      </c>
    </row>
    <row r="1860" spans="1:15" x14ac:dyDescent="0.3">
      <c r="A1860" s="13">
        <v>83.411249999999995</v>
      </c>
      <c r="B1860" s="17" t="s">
        <v>137</v>
      </c>
      <c r="C1860" s="17">
        <f t="shared" si="116"/>
        <v>2</v>
      </c>
      <c r="D1860" s="14" t="s">
        <v>9</v>
      </c>
      <c r="E1860" s="14">
        <f t="shared" si="117"/>
        <v>6</v>
      </c>
      <c r="F1860" s="14" t="s">
        <v>118</v>
      </c>
      <c r="G1860" s="14">
        <f t="shared" si="118"/>
        <v>1</v>
      </c>
      <c r="H1860" s="14" t="s">
        <v>119</v>
      </c>
      <c r="I1860" s="14" t="s">
        <v>148</v>
      </c>
      <c r="J1860" s="14">
        <f t="shared" si="119"/>
        <v>1</v>
      </c>
      <c r="K1860" s="9">
        <v>83.411249999999995</v>
      </c>
      <c r="L1860" s="9">
        <v>2</v>
      </c>
      <c r="M1860" s="9">
        <v>6</v>
      </c>
      <c r="N1860" s="9">
        <v>1</v>
      </c>
      <c r="O1860" s="9">
        <v>1</v>
      </c>
    </row>
    <row r="1861" spans="1:15" x14ac:dyDescent="0.3">
      <c r="A1861" s="13">
        <v>83.411249999999995</v>
      </c>
      <c r="B1861" s="17" t="s">
        <v>137</v>
      </c>
      <c r="C1861" s="17">
        <f t="shared" si="116"/>
        <v>2</v>
      </c>
      <c r="D1861" s="14" t="s">
        <v>9</v>
      </c>
      <c r="E1861" s="14">
        <f t="shared" si="117"/>
        <v>6</v>
      </c>
      <c r="F1861" s="14" t="s">
        <v>118</v>
      </c>
      <c r="G1861" s="14">
        <f t="shared" si="118"/>
        <v>1</v>
      </c>
      <c r="H1861" s="14" t="s">
        <v>119</v>
      </c>
      <c r="I1861" s="14" t="s">
        <v>148</v>
      </c>
      <c r="J1861" s="14">
        <f t="shared" si="119"/>
        <v>1</v>
      </c>
      <c r="K1861" s="9">
        <v>83.411249999999995</v>
      </c>
      <c r="L1861" s="9">
        <v>2</v>
      </c>
      <c r="M1861" s="9">
        <v>6</v>
      </c>
      <c r="N1861" s="9">
        <v>1</v>
      </c>
      <c r="O1861" s="9">
        <v>1</v>
      </c>
    </row>
    <row r="1862" spans="1:15" x14ac:dyDescent="0.3">
      <c r="A1862" s="13">
        <v>81.493750000000006</v>
      </c>
      <c r="B1862" s="17" t="s">
        <v>137</v>
      </c>
      <c r="C1862" s="17">
        <f t="shared" si="116"/>
        <v>2</v>
      </c>
      <c r="D1862" s="14" t="s">
        <v>9</v>
      </c>
      <c r="E1862" s="14">
        <f t="shared" si="117"/>
        <v>6</v>
      </c>
      <c r="F1862" s="14" t="s">
        <v>118</v>
      </c>
      <c r="G1862" s="14">
        <f t="shared" si="118"/>
        <v>1</v>
      </c>
      <c r="H1862" s="14" t="s">
        <v>119</v>
      </c>
      <c r="I1862" s="14" t="s">
        <v>148</v>
      </c>
      <c r="J1862" s="14">
        <f t="shared" si="119"/>
        <v>1</v>
      </c>
      <c r="K1862" s="9">
        <v>81.493750000000006</v>
      </c>
      <c r="L1862" s="9">
        <v>2</v>
      </c>
      <c r="M1862" s="9">
        <v>6</v>
      </c>
      <c r="N1862" s="9">
        <v>1</v>
      </c>
      <c r="O1862" s="9">
        <v>1</v>
      </c>
    </row>
    <row r="1863" spans="1:15" x14ac:dyDescent="0.3">
      <c r="A1863" s="13">
        <v>77.658749999999998</v>
      </c>
      <c r="B1863" s="17" t="s">
        <v>137</v>
      </c>
      <c r="C1863" s="17">
        <f t="shared" si="116"/>
        <v>2</v>
      </c>
      <c r="D1863" s="14" t="s">
        <v>9</v>
      </c>
      <c r="E1863" s="14">
        <f t="shared" si="117"/>
        <v>6</v>
      </c>
      <c r="F1863" s="14" t="s">
        <v>118</v>
      </c>
      <c r="G1863" s="14">
        <f t="shared" si="118"/>
        <v>1</v>
      </c>
      <c r="H1863" s="14" t="s">
        <v>119</v>
      </c>
      <c r="I1863" s="14" t="s">
        <v>148</v>
      </c>
      <c r="J1863" s="14">
        <f t="shared" si="119"/>
        <v>1</v>
      </c>
      <c r="K1863" s="9">
        <v>77.658749999999998</v>
      </c>
      <c r="L1863" s="9">
        <v>2</v>
      </c>
      <c r="M1863" s="9">
        <v>6</v>
      </c>
      <c r="N1863" s="9">
        <v>1</v>
      </c>
      <c r="O1863" s="9">
        <v>1</v>
      </c>
    </row>
    <row r="1864" spans="1:15" x14ac:dyDescent="0.3">
      <c r="A1864" s="13">
        <v>76.7</v>
      </c>
      <c r="B1864" s="17" t="s">
        <v>137</v>
      </c>
      <c r="C1864" s="17">
        <f t="shared" si="116"/>
        <v>2</v>
      </c>
      <c r="D1864" s="14" t="s">
        <v>9</v>
      </c>
      <c r="E1864" s="14">
        <f t="shared" si="117"/>
        <v>6</v>
      </c>
      <c r="F1864" s="14" t="s">
        <v>118</v>
      </c>
      <c r="G1864" s="14">
        <f t="shared" si="118"/>
        <v>1</v>
      </c>
      <c r="H1864" s="14" t="s">
        <v>119</v>
      </c>
      <c r="I1864" s="14" t="s">
        <v>148</v>
      </c>
      <c r="J1864" s="14">
        <f t="shared" si="119"/>
        <v>1</v>
      </c>
      <c r="K1864" s="9">
        <v>76.7</v>
      </c>
      <c r="L1864" s="9">
        <v>2</v>
      </c>
      <c r="M1864" s="9">
        <v>6</v>
      </c>
      <c r="N1864" s="9">
        <v>1</v>
      </c>
      <c r="O1864" s="9">
        <v>1</v>
      </c>
    </row>
    <row r="1865" spans="1:15" x14ac:dyDescent="0.3">
      <c r="A1865" s="13">
        <v>73.82374999999999</v>
      </c>
      <c r="B1865" s="17" t="s">
        <v>137</v>
      </c>
      <c r="C1865" s="17">
        <f t="shared" si="116"/>
        <v>2</v>
      </c>
      <c r="D1865" s="14" t="s">
        <v>122</v>
      </c>
      <c r="E1865" s="14">
        <f t="shared" si="117"/>
        <v>5</v>
      </c>
      <c r="F1865" s="14" t="s">
        <v>118</v>
      </c>
      <c r="G1865" s="14">
        <f t="shared" si="118"/>
        <v>1</v>
      </c>
      <c r="H1865" s="14" t="s">
        <v>119</v>
      </c>
      <c r="I1865" s="14" t="s">
        <v>148</v>
      </c>
      <c r="J1865" s="14">
        <f t="shared" si="119"/>
        <v>1</v>
      </c>
      <c r="K1865" s="9">
        <v>73.82374999999999</v>
      </c>
      <c r="L1865" s="9">
        <v>2</v>
      </c>
      <c r="M1865" s="9">
        <v>5</v>
      </c>
      <c r="N1865" s="9">
        <v>1</v>
      </c>
      <c r="O1865" s="9">
        <v>1</v>
      </c>
    </row>
    <row r="1866" spans="1:15" x14ac:dyDescent="0.3">
      <c r="A1866" s="13">
        <v>72.865000000000009</v>
      </c>
      <c r="B1866" s="17" t="s">
        <v>137</v>
      </c>
      <c r="C1866" s="17">
        <f t="shared" si="116"/>
        <v>2</v>
      </c>
      <c r="D1866" s="14" t="s">
        <v>122</v>
      </c>
      <c r="E1866" s="14">
        <f t="shared" si="117"/>
        <v>5</v>
      </c>
      <c r="F1866" s="14" t="s">
        <v>118</v>
      </c>
      <c r="G1866" s="14">
        <f t="shared" si="118"/>
        <v>1</v>
      </c>
      <c r="H1866" s="14" t="s">
        <v>119</v>
      </c>
      <c r="I1866" s="14" t="s">
        <v>148</v>
      </c>
      <c r="J1866" s="14">
        <f t="shared" si="119"/>
        <v>1</v>
      </c>
      <c r="K1866" s="9">
        <v>72.865000000000009</v>
      </c>
      <c r="L1866" s="9">
        <v>2</v>
      </c>
      <c r="M1866" s="9">
        <v>5</v>
      </c>
      <c r="N1866" s="9">
        <v>1</v>
      </c>
      <c r="O1866" s="9">
        <v>1</v>
      </c>
    </row>
    <row r="1867" spans="1:15" x14ac:dyDescent="0.3">
      <c r="A1867" s="13">
        <v>72.865000000000009</v>
      </c>
      <c r="B1867" s="17" t="s">
        <v>137</v>
      </c>
      <c r="C1867" s="17">
        <f t="shared" si="116"/>
        <v>2</v>
      </c>
      <c r="D1867" s="14" t="s">
        <v>122</v>
      </c>
      <c r="E1867" s="14">
        <f t="shared" si="117"/>
        <v>5</v>
      </c>
      <c r="F1867" s="14" t="s">
        <v>118</v>
      </c>
      <c r="G1867" s="14">
        <f t="shared" si="118"/>
        <v>1</v>
      </c>
      <c r="H1867" s="14" t="s">
        <v>119</v>
      </c>
      <c r="I1867" s="14" t="s">
        <v>148</v>
      </c>
      <c r="J1867" s="14">
        <f t="shared" si="119"/>
        <v>1</v>
      </c>
      <c r="K1867" s="9">
        <v>72.865000000000009</v>
      </c>
      <c r="L1867" s="9">
        <v>2</v>
      </c>
      <c r="M1867" s="9">
        <v>5</v>
      </c>
      <c r="N1867" s="9">
        <v>1</v>
      </c>
      <c r="O1867" s="9">
        <v>1</v>
      </c>
    </row>
    <row r="1868" spans="1:15" x14ac:dyDescent="0.3">
      <c r="A1868" s="13">
        <v>55.607500000000002</v>
      </c>
      <c r="B1868" s="17" t="s">
        <v>137</v>
      </c>
      <c r="C1868" s="17">
        <f t="shared" si="116"/>
        <v>2</v>
      </c>
      <c r="D1868" s="14" t="s">
        <v>122</v>
      </c>
      <c r="E1868" s="14">
        <f t="shared" si="117"/>
        <v>5</v>
      </c>
      <c r="F1868" s="14" t="s">
        <v>118</v>
      </c>
      <c r="G1868" s="14">
        <f t="shared" si="118"/>
        <v>1</v>
      </c>
      <c r="H1868" s="14" t="s">
        <v>119</v>
      </c>
      <c r="I1868" s="14" t="s">
        <v>148</v>
      </c>
      <c r="J1868" s="14">
        <f t="shared" si="119"/>
        <v>1</v>
      </c>
      <c r="K1868" s="9">
        <v>55.607500000000002</v>
      </c>
      <c r="L1868" s="9">
        <v>2</v>
      </c>
      <c r="M1868" s="9">
        <v>5</v>
      </c>
      <c r="N1868" s="9">
        <v>1</v>
      </c>
      <c r="O1868" s="9">
        <v>1</v>
      </c>
    </row>
    <row r="1869" spans="1:15" x14ac:dyDescent="0.3">
      <c r="A1869" s="13">
        <v>75.741249999999994</v>
      </c>
      <c r="B1869" s="17" t="s">
        <v>137</v>
      </c>
      <c r="C1869" s="17">
        <f t="shared" si="116"/>
        <v>2</v>
      </c>
      <c r="D1869" s="14" t="s">
        <v>122</v>
      </c>
      <c r="E1869" s="14">
        <f t="shared" si="117"/>
        <v>5</v>
      </c>
      <c r="F1869" s="14" t="s">
        <v>118</v>
      </c>
      <c r="G1869" s="14">
        <f t="shared" si="118"/>
        <v>1</v>
      </c>
      <c r="H1869" s="14" t="s">
        <v>119</v>
      </c>
      <c r="I1869" s="14" t="s">
        <v>148</v>
      </c>
      <c r="J1869" s="14">
        <f t="shared" si="119"/>
        <v>1</v>
      </c>
      <c r="K1869" s="9">
        <v>75.741249999999994</v>
      </c>
      <c r="L1869" s="9">
        <v>2</v>
      </c>
      <c r="M1869" s="9">
        <v>5</v>
      </c>
      <c r="N1869" s="9">
        <v>1</v>
      </c>
      <c r="O1869" s="9">
        <v>1</v>
      </c>
    </row>
    <row r="1870" spans="1:15" x14ac:dyDescent="0.3">
      <c r="A1870" s="13">
        <v>79.576250000000002</v>
      </c>
      <c r="B1870" s="17" t="s">
        <v>137</v>
      </c>
      <c r="C1870" s="17">
        <f t="shared" si="116"/>
        <v>2</v>
      </c>
      <c r="D1870" s="14" t="s">
        <v>122</v>
      </c>
      <c r="E1870" s="14">
        <f t="shared" si="117"/>
        <v>5</v>
      </c>
      <c r="F1870" s="14" t="s">
        <v>118</v>
      </c>
      <c r="G1870" s="14">
        <f t="shared" si="118"/>
        <v>1</v>
      </c>
      <c r="H1870" s="14" t="s">
        <v>119</v>
      </c>
      <c r="I1870" s="14" t="s">
        <v>148</v>
      </c>
      <c r="J1870" s="14">
        <f t="shared" si="119"/>
        <v>1</v>
      </c>
      <c r="K1870" s="9">
        <v>79.576250000000002</v>
      </c>
      <c r="L1870" s="9">
        <v>2</v>
      </c>
      <c r="M1870" s="9">
        <v>5</v>
      </c>
      <c r="N1870" s="9">
        <v>1</v>
      </c>
      <c r="O1870" s="9">
        <v>1</v>
      </c>
    </row>
    <row r="1871" spans="1:15" x14ac:dyDescent="0.3">
      <c r="A1871" s="13">
        <v>69.03</v>
      </c>
      <c r="B1871" s="17" t="s">
        <v>137</v>
      </c>
      <c r="C1871" s="17">
        <f t="shared" si="116"/>
        <v>2</v>
      </c>
      <c r="D1871" s="14" t="s">
        <v>122</v>
      </c>
      <c r="E1871" s="14">
        <f t="shared" si="117"/>
        <v>5</v>
      </c>
      <c r="F1871" s="14" t="s">
        <v>118</v>
      </c>
      <c r="G1871" s="14">
        <f t="shared" si="118"/>
        <v>1</v>
      </c>
      <c r="H1871" s="14" t="s">
        <v>119</v>
      </c>
      <c r="I1871" s="14" t="s">
        <v>148</v>
      </c>
      <c r="J1871" s="14">
        <f t="shared" si="119"/>
        <v>1</v>
      </c>
      <c r="K1871" s="9">
        <v>69.03</v>
      </c>
      <c r="L1871" s="9">
        <v>2</v>
      </c>
      <c r="M1871" s="9">
        <v>5</v>
      </c>
      <c r="N1871" s="9">
        <v>1</v>
      </c>
      <c r="O1871" s="9">
        <v>1</v>
      </c>
    </row>
    <row r="1872" spans="1:15" x14ac:dyDescent="0.3">
      <c r="A1872" s="13">
        <v>78.617500000000007</v>
      </c>
      <c r="B1872" s="17" t="s">
        <v>137</v>
      </c>
      <c r="C1872" s="17">
        <f t="shared" si="116"/>
        <v>2</v>
      </c>
      <c r="D1872" s="14" t="s">
        <v>115</v>
      </c>
      <c r="E1872" s="14">
        <f t="shared" si="117"/>
        <v>4</v>
      </c>
      <c r="F1872" s="14" t="s">
        <v>118</v>
      </c>
      <c r="G1872" s="14">
        <f t="shared" si="118"/>
        <v>1</v>
      </c>
      <c r="H1872" s="14" t="s">
        <v>119</v>
      </c>
      <c r="I1872" s="14" t="s">
        <v>148</v>
      </c>
      <c r="J1872" s="14">
        <f t="shared" si="119"/>
        <v>1</v>
      </c>
      <c r="K1872" s="9">
        <v>78.617500000000007</v>
      </c>
      <c r="L1872" s="9">
        <v>2</v>
      </c>
      <c r="M1872" s="9">
        <v>4</v>
      </c>
      <c r="N1872" s="9">
        <v>1</v>
      </c>
      <c r="O1872" s="9">
        <v>1</v>
      </c>
    </row>
    <row r="1873" spans="1:15" x14ac:dyDescent="0.3">
      <c r="A1873" s="13">
        <v>79.576250000000002</v>
      </c>
      <c r="B1873" s="17" t="s">
        <v>137</v>
      </c>
      <c r="C1873" s="17">
        <f t="shared" si="116"/>
        <v>2</v>
      </c>
      <c r="D1873" s="14" t="s">
        <v>115</v>
      </c>
      <c r="E1873" s="14">
        <f t="shared" si="117"/>
        <v>4</v>
      </c>
      <c r="F1873" s="14" t="s">
        <v>118</v>
      </c>
      <c r="G1873" s="14">
        <f t="shared" si="118"/>
        <v>1</v>
      </c>
      <c r="H1873" s="14" t="s">
        <v>119</v>
      </c>
      <c r="I1873" s="14" t="s">
        <v>148</v>
      </c>
      <c r="J1873" s="14">
        <f t="shared" si="119"/>
        <v>1</v>
      </c>
      <c r="K1873" s="9">
        <v>79.576250000000002</v>
      </c>
      <c r="L1873" s="9">
        <v>2</v>
      </c>
      <c r="M1873" s="9">
        <v>4</v>
      </c>
      <c r="N1873" s="9">
        <v>1</v>
      </c>
      <c r="O1873" s="9">
        <v>1</v>
      </c>
    </row>
    <row r="1874" spans="1:15" x14ac:dyDescent="0.3">
      <c r="A1874" s="13">
        <v>69.03</v>
      </c>
      <c r="B1874" s="17" t="s">
        <v>137</v>
      </c>
      <c r="C1874" s="17">
        <f t="shared" si="116"/>
        <v>2</v>
      </c>
      <c r="D1874" s="14" t="s">
        <v>115</v>
      </c>
      <c r="E1874" s="14">
        <f t="shared" si="117"/>
        <v>4</v>
      </c>
      <c r="F1874" s="14" t="s">
        <v>118</v>
      </c>
      <c r="G1874" s="14">
        <f t="shared" si="118"/>
        <v>1</v>
      </c>
      <c r="H1874" s="14" t="s">
        <v>119</v>
      </c>
      <c r="I1874" s="14" t="s">
        <v>148</v>
      </c>
      <c r="J1874" s="14">
        <f t="shared" si="119"/>
        <v>1</v>
      </c>
      <c r="K1874" s="9">
        <v>69.03</v>
      </c>
      <c r="L1874" s="9">
        <v>2</v>
      </c>
      <c r="M1874" s="9">
        <v>4</v>
      </c>
      <c r="N1874" s="9">
        <v>1</v>
      </c>
      <c r="O1874" s="9">
        <v>1</v>
      </c>
    </row>
    <row r="1875" spans="1:15" x14ac:dyDescent="0.3">
      <c r="A1875" s="13">
        <v>74.782499999999999</v>
      </c>
      <c r="B1875" s="17" t="s">
        <v>137</v>
      </c>
      <c r="C1875" s="17">
        <f t="shared" si="116"/>
        <v>2</v>
      </c>
      <c r="D1875" s="14" t="s">
        <v>115</v>
      </c>
      <c r="E1875" s="14">
        <f t="shared" si="117"/>
        <v>4</v>
      </c>
      <c r="F1875" s="14" t="s">
        <v>118</v>
      </c>
      <c r="G1875" s="14">
        <f t="shared" si="118"/>
        <v>1</v>
      </c>
      <c r="H1875" s="14" t="s">
        <v>119</v>
      </c>
      <c r="I1875" s="14" t="s">
        <v>148</v>
      </c>
      <c r="J1875" s="14">
        <f t="shared" si="119"/>
        <v>1</v>
      </c>
      <c r="K1875" s="9">
        <v>74.782499999999999</v>
      </c>
      <c r="L1875" s="9">
        <v>2</v>
      </c>
      <c r="M1875" s="9">
        <v>4</v>
      </c>
      <c r="N1875" s="9">
        <v>1</v>
      </c>
      <c r="O1875" s="9">
        <v>1</v>
      </c>
    </row>
    <row r="1876" spans="1:15" x14ac:dyDescent="0.3">
      <c r="A1876" s="13">
        <v>67.112499999999997</v>
      </c>
      <c r="B1876" s="17" t="s">
        <v>137</v>
      </c>
      <c r="C1876" s="17">
        <f t="shared" si="116"/>
        <v>2</v>
      </c>
      <c r="D1876" s="14" t="s">
        <v>115</v>
      </c>
      <c r="E1876" s="14">
        <f t="shared" si="117"/>
        <v>4</v>
      </c>
      <c r="F1876" s="14" t="s">
        <v>118</v>
      </c>
      <c r="G1876" s="14">
        <f t="shared" si="118"/>
        <v>1</v>
      </c>
      <c r="H1876" s="14" t="s">
        <v>119</v>
      </c>
      <c r="I1876" s="14" t="s">
        <v>148</v>
      </c>
      <c r="J1876" s="14">
        <f t="shared" si="119"/>
        <v>1</v>
      </c>
      <c r="K1876" s="9">
        <v>67.112499999999997</v>
      </c>
      <c r="L1876" s="9">
        <v>2</v>
      </c>
      <c r="M1876" s="9">
        <v>4</v>
      </c>
      <c r="N1876" s="9">
        <v>1</v>
      </c>
      <c r="O1876" s="9">
        <v>1</v>
      </c>
    </row>
    <row r="1877" spans="1:15" x14ac:dyDescent="0.3">
      <c r="A1877" s="13">
        <v>66.153750000000002</v>
      </c>
      <c r="B1877" s="17" t="s">
        <v>137</v>
      </c>
      <c r="C1877" s="17">
        <f t="shared" si="116"/>
        <v>2</v>
      </c>
      <c r="D1877" s="14" t="s">
        <v>115</v>
      </c>
      <c r="E1877" s="14">
        <f t="shared" si="117"/>
        <v>4</v>
      </c>
      <c r="F1877" s="14" t="s">
        <v>118</v>
      </c>
      <c r="G1877" s="14">
        <f t="shared" si="118"/>
        <v>1</v>
      </c>
      <c r="H1877" s="14" t="s">
        <v>119</v>
      </c>
      <c r="I1877" s="14" t="s">
        <v>148</v>
      </c>
      <c r="J1877" s="14">
        <f t="shared" si="119"/>
        <v>1</v>
      </c>
      <c r="K1877" s="9">
        <v>66.153750000000002</v>
      </c>
      <c r="L1877" s="9">
        <v>2</v>
      </c>
      <c r="M1877" s="9">
        <v>4</v>
      </c>
      <c r="N1877" s="9">
        <v>1</v>
      </c>
      <c r="O1877" s="9">
        <v>1</v>
      </c>
    </row>
    <row r="1878" spans="1:15" x14ac:dyDescent="0.3">
      <c r="A1878" s="13">
        <v>69.03</v>
      </c>
      <c r="B1878" s="17" t="s">
        <v>137</v>
      </c>
      <c r="C1878" s="17">
        <f t="shared" si="116"/>
        <v>2</v>
      </c>
      <c r="D1878" s="14" t="s">
        <v>115</v>
      </c>
      <c r="E1878" s="14">
        <f t="shared" si="117"/>
        <v>4</v>
      </c>
      <c r="F1878" s="14" t="s">
        <v>118</v>
      </c>
      <c r="G1878" s="14">
        <f t="shared" si="118"/>
        <v>1</v>
      </c>
      <c r="H1878" s="14" t="s">
        <v>119</v>
      </c>
      <c r="I1878" s="14" t="s">
        <v>148</v>
      </c>
      <c r="J1878" s="14">
        <f t="shared" si="119"/>
        <v>1</v>
      </c>
      <c r="K1878" s="9">
        <v>69.03</v>
      </c>
      <c r="L1878" s="9">
        <v>2</v>
      </c>
      <c r="M1878" s="9">
        <v>4</v>
      </c>
      <c r="N1878" s="9">
        <v>1</v>
      </c>
      <c r="O1878" s="9">
        <v>1</v>
      </c>
    </row>
    <row r="1879" spans="1:15" x14ac:dyDescent="0.3">
      <c r="A1879" s="13">
        <v>64.236249999999998</v>
      </c>
      <c r="B1879" s="17" t="s">
        <v>137</v>
      </c>
      <c r="C1879" s="17">
        <f t="shared" si="116"/>
        <v>2</v>
      </c>
      <c r="D1879" s="14" t="s">
        <v>115</v>
      </c>
      <c r="E1879" s="14">
        <f t="shared" si="117"/>
        <v>4</v>
      </c>
      <c r="F1879" s="14" t="s">
        <v>118</v>
      </c>
      <c r="G1879" s="14">
        <f t="shared" si="118"/>
        <v>1</v>
      </c>
      <c r="H1879" s="14" t="s">
        <v>119</v>
      </c>
      <c r="I1879" s="14" t="s">
        <v>148</v>
      </c>
      <c r="J1879" s="14">
        <f t="shared" si="119"/>
        <v>1</v>
      </c>
      <c r="K1879" s="9">
        <v>64.236249999999998</v>
      </c>
      <c r="L1879" s="9">
        <v>2</v>
      </c>
      <c r="M1879" s="9">
        <v>4</v>
      </c>
      <c r="N1879" s="9">
        <v>1</v>
      </c>
      <c r="O1879" s="9">
        <v>1</v>
      </c>
    </row>
    <row r="1880" spans="1:15" x14ac:dyDescent="0.3">
      <c r="A1880" s="13">
        <v>78.617500000000007</v>
      </c>
      <c r="B1880" s="17" t="s">
        <v>137</v>
      </c>
      <c r="C1880" s="17">
        <f t="shared" si="116"/>
        <v>2</v>
      </c>
      <c r="D1880" s="14" t="s">
        <v>115</v>
      </c>
      <c r="E1880" s="14">
        <f t="shared" si="117"/>
        <v>4</v>
      </c>
      <c r="F1880" s="14" t="s">
        <v>118</v>
      </c>
      <c r="G1880" s="14">
        <f t="shared" si="118"/>
        <v>1</v>
      </c>
      <c r="H1880" s="14" t="s">
        <v>119</v>
      </c>
      <c r="I1880" s="14" t="s">
        <v>148</v>
      </c>
      <c r="J1880" s="14">
        <f t="shared" si="119"/>
        <v>1</v>
      </c>
      <c r="K1880" s="9">
        <v>78.617500000000007</v>
      </c>
      <c r="L1880" s="9">
        <v>2</v>
      </c>
      <c r="M1880" s="9">
        <v>4</v>
      </c>
      <c r="N1880" s="9">
        <v>1</v>
      </c>
      <c r="O1880" s="9">
        <v>1</v>
      </c>
    </row>
    <row r="1881" spans="1:15" x14ac:dyDescent="0.3">
      <c r="A1881" s="13">
        <v>74.782499999999999</v>
      </c>
      <c r="B1881" s="17" t="s">
        <v>137</v>
      </c>
      <c r="C1881" s="17">
        <f t="shared" si="116"/>
        <v>2</v>
      </c>
      <c r="D1881" s="14" t="s">
        <v>115</v>
      </c>
      <c r="E1881" s="14">
        <f t="shared" si="117"/>
        <v>4</v>
      </c>
      <c r="F1881" s="14" t="s">
        <v>118</v>
      </c>
      <c r="G1881" s="14">
        <f t="shared" si="118"/>
        <v>1</v>
      </c>
      <c r="H1881" s="14" t="s">
        <v>119</v>
      </c>
      <c r="I1881" s="14" t="s">
        <v>148</v>
      </c>
      <c r="J1881" s="14">
        <f t="shared" si="119"/>
        <v>1</v>
      </c>
      <c r="K1881" s="9">
        <v>74.782499999999999</v>
      </c>
      <c r="L1881" s="9">
        <v>2</v>
      </c>
      <c r="M1881" s="9">
        <v>4</v>
      </c>
      <c r="N1881" s="9">
        <v>1</v>
      </c>
      <c r="O1881" s="9">
        <v>1</v>
      </c>
    </row>
    <row r="1882" spans="1:15" x14ac:dyDescent="0.3">
      <c r="A1882" s="13">
        <v>57.525000000000006</v>
      </c>
      <c r="B1882" s="17" t="s">
        <v>137</v>
      </c>
      <c r="C1882" s="17">
        <f t="shared" si="116"/>
        <v>2</v>
      </c>
      <c r="D1882" s="14" t="s">
        <v>115</v>
      </c>
      <c r="E1882" s="14">
        <f t="shared" si="117"/>
        <v>4</v>
      </c>
      <c r="F1882" s="14" t="s">
        <v>118</v>
      </c>
      <c r="G1882" s="14">
        <f t="shared" si="118"/>
        <v>1</v>
      </c>
      <c r="H1882" s="14" t="s">
        <v>119</v>
      </c>
      <c r="I1882" s="14" t="s">
        <v>148</v>
      </c>
      <c r="J1882" s="14">
        <f t="shared" si="119"/>
        <v>1</v>
      </c>
      <c r="K1882" s="9">
        <v>57.525000000000006</v>
      </c>
      <c r="L1882" s="9">
        <v>2</v>
      </c>
      <c r="M1882" s="9">
        <v>4</v>
      </c>
      <c r="N1882" s="9">
        <v>1</v>
      </c>
      <c r="O1882" s="9">
        <v>1</v>
      </c>
    </row>
    <row r="1883" spans="1:15" x14ac:dyDescent="0.3">
      <c r="A1883" s="13">
        <v>97.79249999999999</v>
      </c>
      <c r="B1883" s="17" t="s">
        <v>137</v>
      </c>
      <c r="C1883" s="17">
        <f t="shared" si="116"/>
        <v>2</v>
      </c>
      <c r="D1883" s="14" t="s">
        <v>115</v>
      </c>
      <c r="E1883" s="14">
        <f t="shared" si="117"/>
        <v>4</v>
      </c>
      <c r="F1883" s="14" t="s">
        <v>118</v>
      </c>
      <c r="G1883" s="14">
        <f t="shared" si="118"/>
        <v>1</v>
      </c>
      <c r="H1883" s="14" t="s">
        <v>119</v>
      </c>
      <c r="I1883" s="14" t="s">
        <v>148</v>
      </c>
      <c r="J1883" s="14">
        <f t="shared" si="119"/>
        <v>1</v>
      </c>
      <c r="K1883" s="9">
        <v>97.79249999999999</v>
      </c>
      <c r="L1883" s="9">
        <v>2</v>
      </c>
      <c r="M1883" s="9">
        <v>4</v>
      </c>
      <c r="N1883" s="9">
        <v>1</v>
      </c>
      <c r="O1883" s="9">
        <v>1</v>
      </c>
    </row>
    <row r="1884" spans="1:15" x14ac:dyDescent="0.3">
      <c r="A1884" s="13">
        <v>82.452500000000001</v>
      </c>
      <c r="B1884" s="17" t="s">
        <v>137</v>
      </c>
      <c r="C1884" s="17">
        <f t="shared" si="116"/>
        <v>2</v>
      </c>
      <c r="D1884" s="14" t="s">
        <v>122</v>
      </c>
      <c r="E1884" s="14">
        <f t="shared" si="117"/>
        <v>5</v>
      </c>
      <c r="F1884" s="14" t="s">
        <v>118</v>
      </c>
      <c r="G1884" s="14">
        <f t="shared" si="118"/>
        <v>1</v>
      </c>
      <c r="H1884" s="14" t="s">
        <v>119</v>
      </c>
      <c r="I1884" s="14" t="s">
        <v>148</v>
      </c>
      <c r="J1884" s="14">
        <f t="shared" si="119"/>
        <v>1</v>
      </c>
      <c r="K1884" s="9">
        <v>82.452500000000001</v>
      </c>
      <c r="L1884" s="9">
        <v>2</v>
      </c>
      <c r="M1884" s="9">
        <v>5</v>
      </c>
      <c r="N1884" s="9">
        <v>1</v>
      </c>
      <c r="O1884" s="9">
        <v>1</v>
      </c>
    </row>
    <row r="1885" spans="1:15" x14ac:dyDescent="0.3">
      <c r="A1885" s="13">
        <v>77.658749999999998</v>
      </c>
      <c r="B1885" s="17" t="s">
        <v>137</v>
      </c>
      <c r="C1885" s="17">
        <f t="shared" si="116"/>
        <v>2</v>
      </c>
      <c r="D1885" s="14" t="s">
        <v>122</v>
      </c>
      <c r="E1885" s="14">
        <f t="shared" si="117"/>
        <v>5</v>
      </c>
      <c r="F1885" s="14" t="s">
        <v>118</v>
      </c>
      <c r="G1885" s="14">
        <f t="shared" si="118"/>
        <v>1</v>
      </c>
      <c r="H1885" s="14" t="s">
        <v>119</v>
      </c>
      <c r="I1885" s="14" t="s">
        <v>148</v>
      </c>
      <c r="J1885" s="14">
        <f t="shared" si="119"/>
        <v>1</v>
      </c>
      <c r="K1885" s="9">
        <v>77.658749999999998</v>
      </c>
      <c r="L1885" s="9">
        <v>2</v>
      </c>
      <c r="M1885" s="9">
        <v>5</v>
      </c>
      <c r="N1885" s="9">
        <v>1</v>
      </c>
      <c r="O1885" s="9">
        <v>1</v>
      </c>
    </row>
    <row r="1886" spans="1:15" x14ac:dyDescent="0.3">
      <c r="A1886" s="13">
        <v>73.82374999999999</v>
      </c>
      <c r="B1886" s="17" t="s">
        <v>137</v>
      </c>
      <c r="C1886" s="17">
        <f t="shared" si="116"/>
        <v>2</v>
      </c>
      <c r="D1886" s="14" t="s">
        <v>122</v>
      </c>
      <c r="E1886" s="14">
        <f t="shared" si="117"/>
        <v>5</v>
      </c>
      <c r="F1886" s="14" t="s">
        <v>118</v>
      </c>
      <c r="G1886" s="14">
        <f t="shared" si="118"/>
        <v>1</v>
      </c>
      <c r="H1886" s="14" t="s">
        <v>119</v>
      </c>
      <c r="I1886" s="14" t="s">
        <v>148</v>
      </c>
      <c r="J1886" s="14">
        <f t="shared" si="119"/>
        <v>1</v>
      </c>
      <c r="K1886" s="9">
        <v>73.82374999999999</v>
      </c>
      <c r="L1886" s="9">
        <v>2</v>
      </c>
      <c r="M1886" s="9">
        <v>5</v>
      </c>
      <c r="N1886" s="9">
        <v>1</v>
      </c>
      <c r="O1886" s="9">
        <v>1</v>
      </c>
    </row>
    <row r="1887" spans="1:15" x14ac:dyDescent="0.3">
      <c r="A1887" s="13">
        <v>80.534999999999997</v>
      </c>
      <c r="B1887" s="17" t="s">
        <v>137</v>
      </c>
      <c r="C1887" s="17">
        <f t="shared" si="116"/>
        <v>2</v>
      </c>
      <c r="D1887" s="14" t="s">
        <v>122</v>
      </c>
      <c r="E1887" s="14">
        <f t="shared" si="117"/>
        <v>5</v>
      </c>
      <c r="F1887" s="14" t="s">
        <v>118</v>
      </c>
      <c r="G1887" s="14">
        <f t="shared" si="118"/>
        <v>1</v>
      </c>
      <c r="H1887" s="14" t="s">
        <v>119</v>
      </c>
      <c r="I1887" s="14" t="s">
        <v>148</v>
      </c>
      <c r="J1887" s="14">
        <f t="shared" si="119"/>
        <v>1</v>
      </c>
      <c r="K1887" s="9">
        <v>80.534999999999997</v>
      </c>
      <c r="L1887" s="9">
        <v>2</v>
      </c>
      <c r="M1887" s="9">
        <v>5</v>
      </c>
      <c r="N1887" s="9">
        <v>1</v>
      </c>
      <c r="O1887" s="9">
        <v>1</v>
      </c>
    </row>
    <row r="1888" spans="1:15" x14ac:dyDescent="0.3">
      <c r="A1888" s="13">
        <v>77.658749999999998</v>
      </c>
      <c r="B1888" s="17" t="s">
        <v>137</v>
      </c>
      <c r="C1888" s="17">
        <f t="shared" si="116"/>
        <v>2</v>
      </c>
      <c r="D1888" s="14" t="s">
        <v>122</v>
      </c>
      <c r="E1888" s="14">
        <f t="shared" si="117"/>
        <v>5</v>
      </c>
      <c r="F1888" s="14" t="s">
        <v>118</v>
      </c>
      <c r="G1888" s="14">
        <f t="shared" si="118"/>
        <v>1</v>
      </c>
      <c r="H1888" s="14" t="s">
        <v>119</v>
      </c>
      <c r="I1888" s="14" t="s">
        <v>148</v>
      </c>
      <c r="J1888" s="14">
        <f t="shared" si="119"/>
        <v>1</v>
      </c>
      <c r="K1888" s="9">
        <v>77.658749999999998</v>
      </c>
      <c r="L1888" s="9">
        <v>2</v>
      </c>
      <c r="M1888" s="9">
        <v>5</v>
      </c>
      <c r="N1888" s="9">
        <v>1</v>
      </c>
      <c r="O1888" s="9">
        <v>1</v>
      </c>
    </row>
    <row r="1889" spans="1:15" x14ac:dyDescent="0.3">
      <c r="A1889" s="13">
        <v>83.411249999999995</v>
      </c>
      <c r="B1889" s="17" t="s">
        <v>137</v>
      </c>
      <c r="C1889" s="17">
        <f t="shared" si="116"/>
        <v>2</v>
      </c>
      <c r="D1889" s="14" t="s">
        <v>122</v>
      </c>
      <c r="E1889" s="14">
        <f t="shared" si="117"/>
        <v>5</v>
      </c>
      <c r="F1889" s="14" t="s">
        <v>118</v>
      </c>
      <c r="G1889" s="14">
        <f t="shared" si="118"/>
        <v>1</v>
      </c>
      <c r="H1889" s="14" t="s">
        <v>119</v>
      </c>
      <c r="I1889" s="14" t="s">
        <v>148</v>
      </c>
      <c r="J1889" s="14">
        <f t="shared" si="119"/>
        <v>1</v>
      </c>
      <c r="K1889" s="9">
        <v>83.411249999999995</v>
      </c>
      <c r="L1889" s="9">
        <v>2</v>
      </c>
      <c r="M1889" s="9">
        <v>5</v>
      </c>
      <c r="N1889" s="9">
        <v>1</v>
      </c>
      <c r="O1889" s="9">
        <v>1</v>
      </c>
    </row>
    <row r="1890" spans="1:15" x14ac:dyDescent="0.3">
      <c r="A1890" s="13">
        <v>83.411249999999995</v>
      </c>
      <c r="B1890" s="17" t="s">
        <v>137</v>
      </c>
      <c r="C1890" s="17">
        <f t="shared" si="116"/>
        <v>2</v>
      </c>
      <c r="D1890" s="14" t="s">
        <v>122</v>
      </c>
      <c r="E1890" s="14">
        <f t="shared" si="117"/>
        <v>5</v>
      </c>
      <c r="F1890" s="14" t="s">
        <v>118</v>
      </c>
      <c r="G1890" s="14">
        <f t="shared" si="118"/>
        <v>1</v>
      </c>
      <c r="H1890" s="14" t="s">
        <v>119</v>
      </c>
      <c r="I1890" s="14" t="s">
        <v>148</v>
      </c>
      <c r="J1890" s="14">
        <f t="shared" si="119"/>
        <v>1</v>
      </c>
      <c r="K1890" s="9">
        <v>83.411249999999995</v>
      </c>
      <c r="L1890" s="9">
        <v>2</v>
      </c>
      <c r="M1890" s="9">
        <v>5</v>
      </c>
      <c r="N1890" s="9">
        <v>1</v>
      </c>
      <c r="O1890" s="9">
        <v>1</v>
      </c>
    </row>
    <row r="1891" spans="1:15" x14ac:dyDescent="0.3">
      <c r="A1891" s="13">
        <v>86.287499999999994</v>
      </c>
      <c r="B1891" s="17" t="s">
        <v>137</v>
      </c>
      <c r="C1891" s="17">
        <f t="shared" si="116"/>
        <v>2</v>
      </c>
      <c r="D1891" s="14" t="s">
        <v>122</v>
      </c>
      <c r="E1891" s="14">
        <f t="shared" si="117"/>
        <v>5</v>
      </c>
      <c r="F1891" s="14" t="s">
        <v>118</v>
      </c>
      <c r="G1891" s="14">
        <f t="shared" si="118"/>
        <v>1</v>
      </c>
      <c r="H1891" s="14" t="s">
        <v>119</v>
      </c>
      <c r="I1891" s="14" t="s">
        <v>148</v>
      </c>
      <c r="J1891" s="14">
        <f t="shared" si="119"/>
        <v>1</v>
      </c>
      <c r="K1891" s="9">
        <v>86.287499999999994</v>
      </c>
      <c r="L1891" s="9">
        <v>2</v>
      </c>
      <c r="M1891" s="9">
        <v>5</v>
      </c>
      <c r="N1891" s="9">
        <v>1</v>
      </c>
      <c r="O1891" s="9">
        <v>1</v>
      </c>
    </row>
    <row r="1892" spans="1:15" x14ac:dyDescent="0.3">
      <c r="A1892" s="13">
        <v>76.7</v>
      </c>
      <c r="B1892" s="17" t="s">
        <v>137</v>
      </c>
      <c r="C1892" s="17">
        <f t="shared" si="116"/>
        <v>2</v>
      </c>
      <c r="D1892" s="14" t="s">
        <v>122</v>
      </c>
      <c r="E1892" s="14">
        <f t="shared" si="117"/>
        <v>5</v>
      </c>
      <c r="F1892" s="14" t="s">
        <v>118</v>
      </c>
      <c r="G1892" s="14">
        <f t="shared" si="118"/>
        <v>1</v>
      </c>
      <c r="H1892" s="14" t="s">
        <v>119</v>
      </c>
      <c r="I1892" s="14" t="s">
        <v>148</v>
      </c>
      <c r="J1892" s="14">
        <f t="shared" si="119"/>
        <v>1</v>
      </c>
      <c r="K1892" s="9">
        <v>76.7</v>
      </c>
      <c r="L1892" s="9">
        <v>2</v>
      </c>
      <c r="M1892" s="9">
        <v>5</v>
      </c>
      <c r="N1892" s="9">
        <v>1</v>
      </c>
      <c r="O1892" s="9">
        <v>1</v>
      </c>
    </row>
    <row r="1893" spans="1:15" x14ac:dyDescent="0.3">
      <c r="A1893" s="13">
        <v>72.865000000000009</v>
      </c>
      <c r="B1893" s="17" t="s">
        <v>137</v>
      </c>
      <c r="C1893" s="17">
        <f t="shared" si="116"/>
        <v>2</v>
      </c>
      <c r="D1893" s="14" t="s">
        <v>122</v>
      </c>
      <c r="E1893" s="14">
        <f t="shared" si="117"/>
        <v>5</v>
      </c>
      <c r="F1893" s="14" t="s">
        <v>118</v>
      </c>
      <c r="G1893" s="14">
        <f t="shared" si="118"/>
        <v>1</v>
      </c>
      <c r="H1893" s="14" t="s">
        <v>119</v>
      </c>
      <c r="I1893" s="14" t="s">
        <v>148</v>
      </c>
      <c r="J1893" s="14">
        <f t="shared" si="119"/>
        <v>1</v>
      </c>
      <c r="K1893" s="9">
        <v>72.865000000000009</v>
      </c>
      <c r="L1893" s="9">
        <v>2</v>
      </c>
      <c r="M1893" s="9">
        <v>5</v>
      </c>
      <c r="N1893" s="9">
        <v>1</v>
      </c>
      <c r="O1893" s="9">
        <v>1</v>
      </c>
    </row>
    <row r="1894" spans="1:15" x14ac:dyDescent="0.3">
      <c r="A1894" s="13">
        <v>75.741249999999994</v>
      </c>
      <c r="B1894" s="17" t="s">
        <v>137</v>
      </c>
      <c r="C1894" s="17">
        <f t="shared" si="116"/>
        <v>2</v>
      </c>
      <c r="D1894" s="14" t="s">
        <v>122</v>
      </c>
      <c r="E1894" s="14">
        <f t="shared" si="117"/>
        <v>5</v>
      </c>
      <c r="F1894" s="14" t="s">
        <v>118</v>
      </c>
      <c r="G1894" s="14">
        <f t="shared" si="118"/>
        <v>1</v>
      </c>
      <c r="H1894" s="14" t="s">
        <v>119</v>
      </c>
      <c r="I1894" s="14" t="s">
        <v>148</v>
      </c>
      <c r="J1894" s="14">
        <f t="shared" si="119"/>
        <v>1</v>
      </c>
      <c r="K1894" s="9">
        <v>75.741249999999994</v>
      </c>
      <c r="L1894" s="9">
        <v>2</v>
      </c>
      <c r="M1894" s="9">
        <v>5</v>
      </c>
      <c r="N1894" s="9">
        <v>1</v>
      </c>
      <c r="O1894" s="9">
        <v>1</v>
      </c>
    </row>
    <row r="1895" spans="1:15" x14ac:dyDescent="0.3">
      <c r="A1895" s="13">
        <v>75.741249999999994</v>
      </c>
      <c r="B1895" s="17" t="s">
        <v>137</v>
      </c>
      <c r="C1895" s="17">
        <f t="shared" si="116"/>
        <v>2</v>
      </c>
      <c r="D1895" s="14" t="s">
        <v>122</v>
      </c>
      <c r="E1895" s="14">
        <f t="shared" si="117"/>
        <v>5</v>
      </c>
      <c r="F1895" s="14" t="s">
        <v>118</v>
      </c>
      <c r="G1895" s="14">
        <f t="shared" si="118"/>
        <v>1</v>
      </c>
      <c r="H1895" s="14" t="s">
        <v>119</v>
      </c>
      <c r="I1895" s="14" t="s">
        <v>148</v>
      </c>
      <c r="J1895" s="14">
        <f t="shared" si="119"/>
        <v>1</v>
      </c>
      <c r="K1895" s="9">
        <v>75.741249999999994</v>
      </c>
      <c r="L1895" s="9">
        <v>2</v>
      </c>
      <c r="M1895" s="9">
        <v>5</v>
      </c>
      <c r="N1895" s="9">
        <v>1</v>
      </c>
      <c r="O1895" s="9">
        <v>1</v>
      </c>
    </row>
    <row r="1896" spans="1:15" x14ac:dyDescent="0.3">
      <c r="A1896" s="13">
        <v>78.617500000000007</v>
      </c>
      <c r="B1896" s="17" t="s">
        <v>137</v>
      </c>
      <c r="C1896" s="17">
        <f t="shared" si="116"/>
        <v>2</v>
      </c>
      <c r="D1896" s="14" t="s">
        <v>122</v>
      </c>
      <c r="E1896" s="14">
        <f t="shared" si="117"/>
        <v>5</v>
      </c>
      <c r="F1896" s="14" t="s">
        <v>118</v>
      </c>
      <c r="G1896" s="14">
        <f t="shared" si="118"/>
        <v>1</v>
      </c>
      <c r="H1896" s="14" t="s">
        <v>119</v>
      </c>
      <c r="I1896" s="14" t="s">
        <v>148</v>
      </c>
      <c r="J1896" s="14">
        <f t="shared" si="119"/>
        <v>1</v>
      </c>
      <c r="K1896" s="9">
        <v>78.617500000000007</v>
      </c>
      <c r="L1896" s="9">
        <v>2</v>
      </c>
      <c r="M1896" s="9">
        <v>5</v>
      </c>
      <c r="N1896" s="9">
        <v>1</v>
      </c>
      <c r="O1896" s="9">
        <v>1</v>
      </c>
    </row>
    <row r="1897" spans="1:15" x14ac:dyDescent="0.3">
      <c r="A1897" s="13">
        <v>82.452500000000001</v>
      </c>
      <c r="B1897" s="17" t="s">
        <v>137</v>
      </c>
      <c r="C1897" s="17">
        <f t="shared" si="116"/>
        <v>2</v>
      </c>
      <c r="D1897" s="14" t="s">
        <v>122</v>
      </c>
      <c r="E1897" s="14">
        <f t="shared" si="117"/>
        <v>5</v>
      </c>
      <c r="F1897" s="14" t="s">
        <v>118</v>
      </c>
      <c r="G1897" s="14">
        <f t="shared" si="118"/>
        <v>1</v>
      </c>
      <c r="H1897" s="14" t="s">
        <v>119</v>
      </c>
      <c r="I1897" s="14" t="s">
        <v>148</v>
      </c>
      <c r="J1897" s="14">
        <f t="shared" si="119"/>
        <v>1</v>
      </c>
      <c r="K1897" s="9">
        <v>82.452500000000001</v>
      </c>
      <c r="L1897" s="9">
        <v>2</v>
      </c>
      <c r="M1897" s="9">
        <v>5</v>
      </c>
      <c r="N1897" s="9">
        <v>1</v>
      </c>
      <c r="O1897" s="9">
        <v>1</v>
      </c>
    </row>
    <row r="1898" spans="1:15" x14ac:dyDescent="0.3">
      <c r="A1898" s="13">
        <v>81.493750000000006</v>
      </c>
      <c r="B1898" s="17" t="s">
        <v>137</v>
      </c>
      <c r="C1898" s="17">
        <f t="shared" si="116"/>
        <v>2</v>
      </c>
      <c r="D1898" s="14" t="s">
        <v>122</v>
      </c>
      <c r="E1898" s="14">
        <f t="shared" si="117"/>
        <v>5</v>
      </c>
      <c r="F1898" s="14" t="s">
        <v>118</v>
      </c>
      <c r="G1898" s="14">
        <f t="shared" si="118"/>
        <v>1</v>
      </c>
      <c r="H1898" s="14" t="s">
        <v>119</v>
      </c>
      <c r="I1898" s="14" t="s">
        <v>148</v>
      </c>
      <c r="J1898" s="14">
        <f t="shared" si="119"/>
        <v>1</v>
      </c>
      <c r="K1898" s="9">
        <v>81.493750000000006</v>
      </c>
      <c r="L1898" s="9">
        <v>2</v>
      </c>
      <c r="M1898" s="9">
        <v>5</v>
      </c>
      <c r="N1898" s="9">
        <v>1</v>
      </c>
      <c r="O1898" s="9">
        <v>1</v>
      </c>
    </row>
    <row r="1899" spans="1:15" x14ac:dyDescent="0.3">
      <c r="A1899" s="13">
        <v>79.576250000000002</v>
      </c>
      <c r="B1899" s="17" t="s">
        <v>137</v>
      </c>
      <c r="C1899" s="17">
        <f t="shared" si="116"/>
        <v>2</v>
      </c>
      <c r="D1899" s="14" t="s">
        <v>122</v>
      </c>
      <c r="E1899" s="14">
        <f t="shared" si="117"/>
        <v>5</v>
      </c>
      <c r="F1899" s="14" t="s">
        <v>118</v>
      </c>
      <c r="G1899" s="14">
        <f t="shared" si="118"/>
        <v>1</v>
      </c>
      <c r="H1899" s="14" t="s">
        <v>119</v>
      </c>
      <c r="I1899" s="14" t="s">
        <v>148</v>
      </c>
      <c r="J1899" s="14">
        <f t="shared" si="119"/>
        <v>1</v>
      </c>
      <c r="K1899" s="9">
        <v>79.576250000000002</v>
      </c>
      <c r="L1899" s="9">
        <v>2</v>
      </c>
      <c r="M1899" s="9">
        <v>5</v>
      </c>
      <c r="N1899" s="9">
        <v>1</v>
      </c>
      <c r="O1899" s="9">
        <v>1</v>
      </c>
    </row>
    <row r="1900" spans="1:15" x14ac:dyDescent="0.3">
      <c r="A1900" s="13">
        <v>78.617500000000007</v>
      </c>
      <c r="B1900" s="17" t="s">
        <v>137</v>
      </c>
      <c r="C1900" s="17">
        <f t="shared" si="116"/>
        <v>2</v>
      </c>
      <c r="D1900" s="14" t="s">
        <v>122</v>
      </c>
      <c r="E1900" s="14">
        <f t="shared" si="117"/>
        <v>5</v>
      </c>
      <c r="F1900" s="14" t="s">
        <v>118</v>
      </c>
      <c r="G1900" s="14">
        <f t="shared" si="118"/>
        <v>1</v>
      </c>
      <c r="H1900" s="14" t="s">
        <v>119</v>
      </c>
      <c r="I1900" s="14" t="s">
        <v>148</v>
      </c>
      <c r="J1900" s="14">
        <f t="shared" si="119"/>
        <v>1</v>
      </c>
      <c r="K1900" s="9">
        <v>78.617500000000007</v>
      </c>
      <c r="L1900" s="9">
        <v>2</v>
      </c>
      <c r="M1900" s="9">
        <v>5</v>
      </c>
      <c r="N1900" s="9">
        <v>1</v>
      </c>
      <c r="O1900" s="9">
        <v>1</v>
      </c>
    </row>
    <row r="1901" spans="1:15" x14ac:dyDescent="0.3">
      <c r="A1901" s="13">
        <v>78.617500000000007</v>
      </c>
      <c r="B1901" s="17" t="s">
        <v>10</v>
      </c>
      <c r="C1901" s="17">
        <f t="shared" si="116"/>
        <v>5</v>
      </c>
      <c r="D1901" s="14" t="s">
        <v>10</v>
      </c>
      <c r="E1901" s="14">
        <f t="shared" si="117"/>
        <v>2</v>
      </c>
      <c r="F1901" s="14" t="s">
        <v>118</v>
      </c>
      <c r="G1901" s="14">
        <f t="shared" si="118"/>
        <v>1</v>
      </c>
      <c r="H1901" s="14" t="s">
        <v>119</v>
      </c>
      <c r="I1901" s="14" t="s">
        <v>148</v>
      </c>
      <c r="J1901" s="14">
        <f t="shared" si="119"/>
        <v>1</v>
      </c>
      <c r="K1901" s="9">
        <v>78.617500000000007</v>
      </c>
      <c r="L1901" s="9">
        <v>5</v>
      </c>
      <c r="M1901" s="9">
        <v>2</v>
      </c>
      <c r="N1901" s="9">
        <v>1</v>
      </c>
      <c r="O1901" s="9">
        <v>1</v>
      </c>
    </row>
    <row r="1902" spans="1:15" x14ac:dyDescent="0.3">
      <c r="A1902" s="13">
        <v>74.782499999999999</v>
      </c>
      <c r="B1902" s="17" t="s">
        <v>10</v>
      </c>
      <c r="C1902" s="17">
        <f t="shared" si="116"/>
        <v>5</v>
      </c>
      <c r="D1902" s="14" t="s">
        <v>10</v>
      </c>
      <c r="E1902" s="14">
        <f t="shared" si="117"/>
        <v>2</v>
      </c>
      <c r="F1902" s="14" t="s">
        <v>118</v>
      </c>
      <c r="G1902" s="14">
        <f t="shared" si="118"/>
        <v>1</v>
      </c>
      <c r="H1902" s="14" t="s">
        <v>119</v>
      </c>
      <c r="I1902" s="14" t="s">
        <v>148</v>
      </c>
      <c r="J1902" s="14">
        <f t="shared" si="119"/>
        <v>1</v>
      </c>
      <c r="K1902" s="9">
        <v>74.782499999999999</v>
      </c>
      <c r="L1902" s="9">
        <v>5</v>
      </c>
      <c r="M1902" s="9">
        <v>2</v>
      </c>
      <c r="N1902" s="9">
        <v>1</v>
      </c>
      <c r="O1902" s="9">
        <v>1</v>
      </c>
    </row>
    <row r="1903" spans="1:15" x14ac:dyDescent="0.3">
      <c r="A1903" s="13">
        <v>74.782499999999999</v>
      </c>
      <c r="B1903" s="17" t="s">
        <v>10</v>
      </c>
      <c r="C1903" s="17">
        <f t="shared" si="116"/>
        <v>5</v>
      </c>
      <c r="D1903" s="14" t="s">
        <v>10</v>
      </c>
      <c r="E1903" s="14">
        <f t="shared" si="117"/>
        <v>2</v>
      </c>
      <c r="F1903" s="14" t="s">
        <v>118</v>
      </c>
      <c r="G1903" s="14">
        <f t="shared" si="118"/>
        <v>1</v>
      </c>
      <c r="H1903" s="14" t="s">
        <v>119</v>
      </c>
      <c r="I1903" s="14" t="s">
        <v>148</v>
      </c>
      <c r="J1903" s="14">
        <f t="shared" si="119"/>
        <v>1</v>
      </c>
      <c r="K1903" s="9">
        <v>74.782499999999999</v>
      </c>
      <c r="L1903" s="9">
        <v>5</v>
      </c>
      <c r="M1903" s="9">
        <v>2</v>
      </c>
      <c r="N1903" s="9">
        <v>1</v>
      </c>
      <c r="O1903" s="9">
        <v>1</v>
      </c>
    </row>
    <row r="1904" spans="1:15" x14ac:dyDescent="0.3">
      <c r="A1904" s="13">
        <v>75.741249999999994</v>
      </c>
      <c r="B1904" s="17" t="s">
        <v>10</v>
      </c>
      <c r="C1904" s="17">
        <f t="shared" si="116"/>
        <v>5</v>
      </c>
      <c r="D1904" s="14" t="s">
        <v>10</v>
      </c>
      <c r="E1904" s="14">
        <f t="shared" si="117"/>
        <v>2</v>
      </c>
      <c r="F1904" s="14" t="s">
        <v>118</v>
      </c>
      <c r="G1904" s="14">
        <f t="shared" si="118"/>
        <v>1</v>
      </c>
      <c r="H1904" s="14" t="s">
        <v>119</v>
      </c>
      <c r="I1904" s="14" t="s">
        <v>148</v>
      </c>
      <c r="J1904" s="14">
        <f t="shared" si="119"/>
        <v>1</v>
      </c>
      <c r="K1904" s="9">
        <v>75.741249999999994</v>
      </c>
      <c r="L1904" s="9">
        <v>5</v>
      </c>
      <c r="M1904" s="9">
        <v>2</v>
      </c>
      <c r="N1904" s="9">
        <v>1</v>
      </c>
      <c r="O1904" s="9">
        <v>1</v>
      </c>
    </row>
    <row r="1905" spans="1:15" x14ac:dyDescent="0.3">
      <c r="A1905" s="13">
        <v>75.741249999999994</v>
      </c>
      <c r="B1905" s="17" t="s">
        <v>10</v>
      </c>
      <c r="C1905" s="17">
        <f t="shared" si="116"/>
        <v>5</v>
      </c>
      <c r="D1905" s="14" t="s">
        <v>10</v>
      </c>
      <c r="E1905" s="14">
        <f t="shared" si="117"/>
        <v>2</v>
      </c>
      <c r="F1905" s="14" t="s">
        <v>118</v>
      </c>
      <c r="G1905" s="14">
        <f t="shared" si="118"/>
        <v>1</v>
      </c>
      <c r="H1905" s="14" t="s">
        <v>119</v>
      </c>
      <c r="I1905" s="14" t="s">
        <v>148</v>
      </c>
      <c r="J1905" s="14">
        <f t="shared" si="119"/>
        <v>1</v>
      </c>
      <c r="K1905" s="9">
        <v>75.741249999999994</v>
      </c>
      <c r="L1905" s="9">
        <v>5</v>
      </c>
      <c r="M1905" s="9">
        <v>2</v>
      </c>
      <c r="N1905" s="9">
        <v>1</v>
      </c>
      <c r="O1905" s="9">
        <v>1</v>
      </c>
    </row>
    <row r="1906" spans="1:15" x14ac:dyDescent="0.3">
      <c r="A1906" s="13">
        <v>79.576250000000002</v>
      </c>
      <c r="B1906" s="17" t="s">
        <v>10</v>
      </c>
      <c r="C1906" s="17">
        <f t="shared" si="116"/>
        <v>5</v>
      </c>
      <c r="D1906" s="14" t="s">
        <v>10</v>
      </c>
      <c r="E1906" s="14">
        <f t="shared" si="117"/>
        <v>2</v>
      </c>
      <c r="F1906" s="14" t="s">
        <v>118</v>
      </c>
      <c r="G1906" s="14">
        <f t="shared" si="118"/>
        <v>1</v>
      </c>
      <c r="H1906" s="14" t="s">
        <v>119</v>
      </c>
      <c r="I1906" s="14" t="s">
        <v>148</v>
      </c>
      <c r="J1906" s="14">
        <f t="shared" si="119"/>
        <v>1</v>
      </c>
      <c r="K1906" s="9">
        <v>79.576250000000002</v>
      </c>
      <c r="L1906" s="9">
        <v>5</v>
      </c>
      <c r="M1906" s="9">
        <v>2</v>
      </c>
      <c r="N1906" s="9">
        <v>1</v>
      </c>
      <c r="O1906" s="9">
        <v>1</v>
      </c>
    </row>
    <row r="1907" spans="1:15" x14ac:dyDescent="0.3">
      <c r="A1907" s="13">
        <v>88.204999999999998</v>
      </c>
      <c r="B1907" s="17" t="s">
        <v>10</v>
      </c>
      <c r="C1907" s="17">
        <f t="shared" si="116"/>
        <v>5</v>
      </c>
      <c r="D1907" s="14" t="s">
        <v>10</v>
      </c>
      <c r="E1907" s="14">
        <f t="shared" si="117"/>
        <v>2</v>
      </c>
      <c r="F1907" s="14" t="s">
        <v>118</v>
      </c>
      <c r="G1907" s="14">
        <f t="shared" si="118"/>
        <v>1</v>
      </c>
      <c r="H1907" s="14" t="s">
        <v>119</v>
      </c>
      <c r="I1907" s="14" t="s">
        <v>148</v>
      </c>
      <c r="J1907" s="14">
        <f t="shared" si="119"/>
        <v>1</v>
      </c>
      <c r="K1907" s="9">
        <v>88.204999999999998</v>
      </c>
      <c r="L1907" s="9">
        <v>5</v>
      </c>
      <c r="M1907" s="9">
        <v>2</v>
      </c>
      <c r="N1907" s="9">
        <v>1</v>
      </c>
      <c r="O1907" s="9">
        <v>1</v>
      </c>
    </row>
    <row r="1908" spans="1:15" x14ac:dyDescent="0.3">
      <c r="A1908" s="13">
        <v>74.782499999999999</v>
      </c>
      <c r="B1908" s="17" t="s">
        <v>10</v>
      </c>
      <c r="C1908" s="17">
        <f t="shared" si="116"/>
        <v>5</v>
      </c>
      <c r="D1908" s="14" t="s">
        <v>10</v>
      </c>
      <c r="E1908" s="14">
        <f t="shared" si="117"/>
        <v>2</v>
      </c>
      <c r="F1908" s="14" t="s">
        <v>118</v>
      </c>
      <c r="G1908" s="14">
        <f t="shared" si="118"/>
        <v>1</v>
      </c>
      <c r="H1908" s="14" t="s">
        <v>119</v>
      </c>
      <c r="I1908" s="14" t="s">
        <v>148</v>
      </c>
      <c r="J1908" s="14">
        <f t="shared" si="119"/>
        <v>1</v>
      </c>
      <c r="K1908" s="9">
        <v>74.782499999999999</v>
      </c>
      <c r="L1908" s="9">
        <v>5</v>
      </c>
      <c r="M1908" s="9">
        <v>2</v>
      </c>
      <c r="N1908" s="9">
        <v>1</v>
      </c>
      <c r="O1908" s="9">
        <v>1</v>
      </c>
    </row>
    <row r="1909" spans="1:15" x14ac:dyDescent="0.3">
      <c r="A1909" s="13">
        <v>91.081249999999997</v>
      </c>
      <c r="B1909" s="17" t="s">
        <v>10</v>
      </c>
      <c r="C1909" s="17">
        <f t="shared" si="116"/>
        <v>5</v>
      </c>
      <c r="D1909" s="14" t="s">
        <v>10</v>
      </c>
      <c r="E1909" s="14">
        <f t="shared" si="117"/>
        <v>2</v>
      </c>
      <c r="F1909" s="14" t="s">
        <v>118</v>
      </c>
      <c r="G1909" s="14">
        <f t="shared" si="118"/>
        <v>1</v>
      </c>
      <c r="H1909" s="14" t="s">
        <v>119</v>
      </c>
      <c r="I1909" s="14" t="s">
        <v>148</v>
      </c>
      <c r="J1909" s="14">
        <f t="shared" si="119"/>
        <v>1</v>
      </c>
      <c r="K1909" s="9">
        <v>91.081249999999997</v>
      </c>
      <c r="L1909" s="9">
        <v>5</v>
      </c>
      <c r="M1909" s="9">
        <v>2</v>
      </c>
      <c r="N1909" s="9">
        <v>1</v>
      </c>
      <c r="O1909" s="9">
        <v>1</v>
      </c>
    </row>
    <row r="1910" spans="1:15" x14ac:dyDescent="0.3">
      <c r="A1910" s="13">
        <v>86.287499999999994</v>
      </c>
      <c r="B1910" s="17" t="s">
        <v>10</v>
      </c>
      <c r="C1910" s="17">
        <f t="shared" si="116"/>
        <v>5</v>
      </c>
      <c r="D1910" s="14" t="s">
        <v>10</v>
      </c>
      <c r="E1910" s="14">
        <f t="shared" si="117"/>
        <v>2</v>
      </c>
      <c r="F1910" s="14" t="s">
        <v>118</v>
      </c>
      <c r="G1910" s="14">
        <f t="shared" si="118"/>
        <v>1</v>
      </c>
      <c r="H1910" s="14" t="s">
        <v>119</v>
      </c>
      <c r="I1910" s="14" t="s">
        <v>148</v>
      </c>
      <c r="J1910" s="14">
        <f t="shared" si="119"/>
        <v>1</v>
      </c>
      <c r="K1910" s="9">
        <v>86.287499999999994</v>
      </c>
      <c r="L1910" s="9">
        <v>5</v>
      </c>
      <c r="M1910" s="9">
        <v>2</v>
      </c>
      <c r="N1910" s="9">
        <v>1</v>
      </c>
      <c r="O1910" s="9">
        <v>1</v>
      </c>
    </row>
    <row r="1911" spans="1:15" x14ac:dyDescent="0.3">
      <c r="A1911" s="13">
        <v>89.163750000000007</v>
      </c>
      <c r="B1911" s="17" t="s">
        <v>10</v>
      </c>
      <c r="C1911" s="17">
        <f t="shared" si="116"/>
        <v>5</v>
      </c>
      <c r="D1911" s="14" t="s">
        <v>10</v>
      </c>
      <c r="E1911" s="14">
        <f t="shared" si="117"/>
        <v>2</v>
      </c>
      <c r="F1911" s="14" t="s">
        <v>118</v>
      </c>
      <c r="G1911" s="14">
        <f t="shared" si="118"/>
        <v>1</v>
      </c>
      <c r="H1911" s="14" t="s">
        <v>119</v>
      </c>
      <c r="I1911" s="14" t="s">
        <v>148</v>
      </c>
      <c r="J1911" s="14">
        <f t="shared" si="119"/>
        <v>1</v>
      </c>
      <c r="K1911" s="9">
        <v>89.163750000000007</v>
      </c>
      <c r="L1911" s="9">
        <v>5</v>
      </c>
      <c r="M1911" s="9">
        <v>2</v>
      </c>
      <c r="N1911" s="9">
        <v>1</v>
      </c>
      <c r="O1911" s="9">
        <v>1</v>
      </c>
    </row>
    <row r="1912" spans="1:15" x14ac:dyDescent="0.3">
      <c r="A1912" s="13">
        <v>77.658749999999998</v>
      </c>
      <c r="B1912" s="17" t="s">
        <v>10</v>
      </c>
      <c r="C1912" s="17">
        <f t="shared" si="116"/>
        <v>5</v>
      </c>
      <c r="D1912" s="14" t="s">
        <v>10</v>
      </c>
      <c r="E1912" s="14">
        <f t="shared" si="117"/>
        <v>2</v>
      </c>
      <c r="F1912" s="14" t="s">
        <v>118</v>
      </c>
      <c r="G1912" s="14">
        <f t="shared" si="118"/>
        <v>1</v>
      </c>
      <c r="H1912" s="14" t="s">
        <v>119</v>
      </c>
      <c r="I1912" s="14" t="s">
        <v>148</v>
      </c>
      <c r="J1912" s="14">
        <f t="shared" si="119"/>
        <v>1</v>
      </c>
      <c r="K1912" s="9">
        <v>77.658749999999998</v>
      </c>
      <c r="L1912" s="9">
        <v>5</v>
      </c>
      <c r="M1912" s="9">
        <v>2</v>
      </c>
      <c r="N1912" s="9">
        <v>1</v>
      </c>
      <c r="O1912" s="9">
        <v>1</v>
      </c>
    </row>
    <row r="1913" spans="1:15" x14ac:dyDescent="0.3">
      <c r="A1913" s="13">
        <v>95.875</v>
      </c>
      <c r="B1913" s="17" t="s">
        <v>10</v>
      </c>
      <c r="C1913" s="17">
        <f t="shared" si="116"/>
        <v>5</v>
      </c>
      <c r="D1913" s="14" t="s">
        <v>10</v>
      </c>
      <c r="E1913" s="14">
        <f t="shared" si="117"/>
        <v>2</v>
      </c>
      <c r="F1913" s="14" t="s">
        <v>118</v>
      </c>
      <c r="G1913" s="14">
        <f t="shared" si="118"/>
        <v>1</v>
      </c>
      <c r="H1913" s="14" t="s">
        <v>119</v>
      </c>
      <c r="I1913" s="14" t="s">
        <v>148</v>
      </c>
      <c r="J1913" s="14">
        <f t="shared" si="119"/>
        <v>1</v>
      </c>
      <c r="K1913" s="9">
        <v>95.875</v>
      </c>
      <c r="L1913" s="9">
        <v>5</v>
      </c>
      <c r="M1913" s="9">
        <v>2</v>
      </c>
      <c r="N1913" s="9">
        <v>1</v>
      </c>
      <c r="O1913" s="9">
        <v>1</v>
      </c>
    </row>
    <row r="1914" spans="1:15" x14ac:dyDescent="0.3">
      <c r="A1914" s="13">
        <v>89.163750000000007</v>
      </c>
      <c r="B1914" s="17" t="s">
        <v>10</v>
      </c>
      <c r="C1914" s="17">
        <f t="shared" si="116"/>
        <v>5</v>
      </c>
      <c r="D1914" s="14" t="s">
        <v>10</v>
      </c>
      <c r="E1914" s="14">
        <f t="shared" si="117"/>
        <v>2</v>
      </c>
      <c r="F1914" s="14" t="s">
        <v>118</v>
      </c>
      <c r="G1914" s="14">
        <f t="shared" si="118"/>
        <v>1</v>
      </c>
      <c r="H1914" s="14" t="s">
        <v>119</v>
      </c>
      <c r="I1914" s="14" t="s">
        <v>148</v>
      </c>
      <c r="J1914" s="14">
        <f t="shared" si="119"/>
        <v>1</v>
      </c>
      <c r="K1914" s="9">
        <v>89.163750000000007</v>
      </c>
      <c r="L1914" s="9">
        <v>5</v>
      </c>
      <c r="M1914" s="9">
        <v>2</v>
      </c>
      <c r="N1914" s="9">
        <v>1</v>
      </c>
      <c r="O1914" s="9">
        <v>1</v>
      </c>
    </row>
    <row r="1915" spans="1:15" x14ac:dyDescent="0.3">
      <c r="A1915" s="13">
        <v>94.916249999999991</v>
      </c>
      <c r="B1915" s="17" t="s">
        <v>10</v>
      </c>
      <c r="C1915" s="17">
        <f t="shared" si="116"/>
        <v>5</v>
      </c>
      <c r="D1915" s="14" t="s">
        <v>10</v>
      </c>
      <c r="E1915" s="14">
        <f t="shared" si="117"/>
        <v>2</v>
      </c>
      <c r="F1915" s="14" t="s">
        <v>118</v>
      </c>
      <c r="G1915" s="14">
        <f t="shared" si="118"/>
        <v>1</v>
      </c>
      <c r="H1915" s="14" t="s">
        <v>119</v>
      </c>
      <c r="I1915" s="14" t="s">
        <v>148</v>
      </c>
      <c r="J1915" s="14">
        <f t="shared" si="119"/>
        <v>1</v>
      </c>
      <c r="K1915" s="9">
        <v>94.916249999999991</v>
      </c>
      <c r="L1915" s="9">
        <v>5</v>
      </c>
      <c r="M1915" s="9">
        <v>2</v>
      </c>
      <c r="N1915" s="9">
        <v>1</v>
      </c>
      <c r="O1915" s="9">
        <v>1</v>
      </c>
    </row>
    <row r="1916" spans="1:15" x14ac:dyDescent="0.3">
      <c r="A1916" s="13">
        <v>81.493750000000006</v>
      </c>
      <c r="B1916" s="17" t="s">
        <v>10</v>
      </c>
      <c r="C1916" s="17">
        <f t="shared" si="116"/>
        <v>5</v>
      </c>
      <c r="D1916" s="14" t="s">
        <v>10</v>
      </c>
      <c r="E1916" s="14">
        <f t="shared" si="117"/>
        <v>2</v>
      </c>
      <c r="F1916" s="14" t="s">
        <v>118</v>
      </c>
      <c r="G1916" s="14">
        <f t="shared" si="118"/>
        <v>1</v>
      </c>
      <c r="H1916" s="14" t="s">
        <v>119</v>
      </c>
      <c r="I1916" s="14" t="s">
        <v>148</v>
      </c>
      <c r="J1916" s="14">
        <f t="shared" si="119"/>
        <v>1</v>
      </c>
      <c r="K1916" s="9">
        <v>81.493750000000006</v>
      </c>
      <c r="L1916" s="9">
        <v>5</v>
      </c>
      <c r="M1916" s="9">
        <v>2</v>
      </c>
      <c r="N1916" s="9">
        <v>1</v>
      </c>
      <c r="O1916" s="9">
        <v>1</v>
      </c>
    </row>
    <row r="1917" spans="1:15" x14ac:dyDescent="0.3">
      <c r="A1917" s="13">
        <v>84.37</v>
      </c>
      <c r="B1917" s="17" t="s">
        <v>10</v>
      </c>
      <c r="C1917" s="17">
        <f t="shared" si="116"/>
        <v>5</v>
      </c>
      <c r="D1917" s="14" t="s">
        <v>10</v>
      </c>
      <c r="E1917" s="14">
        <f t="shared" si="117"/>
        <v>2</v>
      </c>
      <c r="F1917" s="14" t="s">
        <v>118</v>
      </c>
      <c r="G1917" s="14">
        <f t="shared" si="118"/>
        <v>1</v>
      </c>
      <c r="H1917" s="14" t="s">
        <v>119</v>
      </c>
      <c r="I1917" s="14" t="s">
        <v>148</v>
      </c>
      <c r="J1917" s="14">
        <f t="shared" si="119"/>
        <v>1</v>
      </c>
      <c r="K1917" s="9">
        <v>84.37</v>
      </c>
      <c r="L1917" s="9">
        <v>5</v>
      </c>
      <c r="M1917" s="9">
        <v>2</v>
      </c>
      <c r="N1917" s="9">
        <v>1</v>
      </c>
      <c r="O1917" s="9">
        <v>1</v>
      </c>
    </row>
    <row r="1918" spans="1:15" x14ac:dyDescent="0.3">
      <c r="A1918" s="13">
        <v>77.658749999999998</v>
      </c>
      <c r="B1918" s="17" t="s">
        <v>10</v>
      </c>
      <c r="C1918" s="17">
        <f t="shared" si="116"/>
        <v>5</v>
      </c>
      <c r="D1918" s="14" t="s">
        <v>10</v>
      </c>
      <c r="E1918" s="14">
        <f t="shared" si="117"/>
        <v>2</v>
      </c>
      <c r="F1918" s="14" t="s">
        <v>118</v>
      </c>
      <c r="G1918" s="14">
        <f t="shared" si="118"/>
        <v>1</v>
      </c>
      <c r="H1918" s="14" t="s">
        <v>119</v>
      </c>
      <c r="I1918" s="14" t="s">
        <v>148</v>
      </c>
      <c r="J1918" s="14">
        <f t="shared" si="119"/>
        <v>1</v>
      </c>
      <c r="K1918" s="9">
        <v>77.658749999999998</v>
      </c>
      <c r="L1918" s="9">
        <v>5</v>
      </c>
      <c r="M1918" s="9">
        <v>2</v>
      </c>
      <c r="N1918" s="9">
        <v>1</v>
      </c>
      <c r="O1918" s="9">
        <v>1</v>
      </c>
    </row>
    <row r="1919" spans="1:15" x14ac:dyDescent="0.3">
      <c r="A1919" s="13">
        <v>80.534999999999997</v>
      </c>
      <c r="B1919" s="17" t="s">
        <v>138</v>
      </c>
      <c r="C1919" s="17">
        <f t="shared" si="116"/>
        <v>3</v>
      </c>
      <c r="D1919" s="14" t="s">
        <v>8</v>
      </c>
      <c r="E1919" s="14">
        <f t="shared" si="117"/>
        <v>1</v>
      </c>
      <c r="F1919" s="14" t="s">
        <v>118</v>
      </c>
      <c r="G1919" s="14">
        <f t="shared" si="118"/>
        <v>1</v>
      </c>
      <c r="H1919" s="14" t="s">
        <v>119</v>
      </c>
      <c r="I1919" s="14" t="s">
        <v>148</v>
      </c>
      <c r="J1919" s="14">
        <f t="shared" si="119"/>
        <v>1</v>
      </c>
      <c r="K1919" s="9">
        <v>80.534999999999997</v>
      </c>
      <c r="L1919" s="9">
        <v>3</v>
      </c>
      <c r="M1919" s="9">
        <v>1</v>
      </c>
      <c r="N1919" s="9">
        <v>1</v>
      </c>
      <c r="O1919" s="9">
        <v>1</v>
      </c>
    </row>
    <row r="1920" spans="1:15" x14ac:dyDescent="0.3">
      <c r="A1920" s="13">
        <v>82.452500000000001</v>
      </c>
      <c r="B1920" s="17" t="s">
        <v>138</v>
      </c>
      <c r="C1920" s="17">
        <f t="shared" si="116"/>
        <v>3</v>
      </c>
      <c r="D1920" s="14" t="s">
        <v>8</v>
      </c>
      <c r="E1920" s="14">
        <f t="shared" si="117"/>
        <v>1</v>
      </c>
      <c r="F1920" s="14" t="s">
        <v>118</v>
      </c>
      <c r="G1920" s="14">
        <f t="shared" si="118"/>
        <v>1</v>
      </c>
      <c r="H1920" s="14" t="s">
        <v>119</v>
      </c>
      <c r="I1920" s="14" t="s">
        <v>148</v>
      </c>
      <c r="J1920" s="14">
        <f t="shared" si="119"/>
        <v>1</v>
      </c>
      <c r="K1920" s="9">
        <v>82.452500000000001</v>
      </c>
      <c r="L1920" s="9">
        <v>3</v>
      </c>
      <c r="M1920" s="9">
        <v>1</v>
      </c>
      <c r="N1920" s="9">
        <v>1</v>
      </c>
      <c r="O1920" s="9">
        <v>1</v>
      </c>
    </row>
    <row r="1921" spans="1:15" x14ac:dyDescent="0.3">
      <c r="A1921" s="13">
        <v>84.37</v>
      </c>
      <c r="B1921" s="17" t="s">
        <v>138</v>
      </c>
      <c r="C1921" s="17">
        <f t="shared" si="116"/>
        <v>3</v>
      </c>
      <c r="D1921" s="14" t="s">
        <v>8</v>
      </c>
      <c r="E1921" s="14">
        <f t="shared" si="117"/>
        <v>1</v>
      </c>
      <c r="F1921" s="14" t="s">
        <v>118</v>
      </c>
      <c r="G1921" s="14">
        <f t="shared" si="118"/>
        <v>1</v>
      </c>
      <c r="H1921" s="14" t="s">
        <v>119</v>
      </c>
      <c r="I1921" s="14" t="s">
        <v>148</v>
      </c>
      <c r="J1921" s="14">
        <f t="shared" si="119"/>
        <v>1</v>
      </c>
      <c r="K1921" s="9">
        <v>84.37</v>
      </c>
      <c r="L1921" s="9">
        <v>3</v>
      </c>
      <c r="M1921" s="9">
        <v>1</v>
      </c>
      <c r="N1921" s="9">
        <v>1</v>
      </c>
      <c r="O1921" s="9">
        <v>1</v>
      </c>
    </row>
    <row r="1922" spans="1:15" x14ac:dyDescent="0.3">
      <c r="A1922" s="13">
        <v>77.658749999999998</v>
      </c>
      <c r="B1922" s="17" t="s">
        <v>138</v>
      </c>
      <c r="C1922" s="17">
        <f t="shared" si="116"/>
        <v>3</v>
      </c>
      <c r="D1922" s="14" t="s">
        <v>8</v>
      </c>
      <c r="E1922" s="14">
        <f t="shared" si="117"/>
        <v>1</v>
      </c>
      <c r="F1922" s="14" t="s">
        <v>118</v>
      </c>
      <c r="G1922" s="14">
        <f t="shared" si="118"/>
        <v>1</v>
      </c>
      <c r="H1922" s="14" t="s">
        <v>119</v>
      </c>
      <c r="I1922" s="14" t="s">
        <v>148</v>
      </c>
      <c r="J1922" s="14">
        <f t="shared" si="119"/>
        <v>1</v>
      </c>
      <c r="K1922" s="9">
        <v>77.658749999999998</v>
      </c>
      <c r="L1922" s="9">
        <v>3</v>
      </c>
      <c r="M1922" s="9">
        <v>1</v>
      </c>
      <c r="N1922" s="9">
        <v>1</v>
      </c>
      <c r="O1922" s="9">
        <v>1</v>
      </c>
    </row>
    <row r="1923" spans="1:15" x14ac:dyDescent="0.3">
      <c r="A1923" s="13">
        <v>91.081249999999997</v>
      </c>
      <c r="B1923" s="17" t="s">
        <v>138</v>
      </c>
      <c r="C1923" s="17">
        <f t="shared" ref="C1923:C1959" si="120">IF(B1923="Morning",1,IF(B1923="Afternoon",2,IF(B1923="Evening",3,IF(B1923="late Evening",4,IF(B1923="Break",5)))))</f>
        <v>3</v>
      </c>
      <c r="D1923" s="14" t="s">
        <v>115</v>
      </c>
      <c r="E1923" s="14">
        <f t="shared" ref="E1923:E1959" si="121">IF(D1923="Greetings",1,IF(D1923="Break",2,IF(D1923="Closing",3,IF(D1923="demonstration",4,IF(D1923="Hands on",5,IF(D1923="Introduction",6,IF(D1923="Lecture",7,IF(D1923="No Activity",8,IF(D1923="Peer Learning",9)))))))))</f>
        <v>4</v>
      </c>
      <c r="F1923" s="14" t="s">
        <v>118</v>
      </c>
      <c r="G1923" s="14">
        <f t="shared" ref="G1923:G1959" si="122">IF(F1923="On Campus",1,IF(F1923="Off Campus",2))</f>
        <v>1</v>
      </c>
      <c r="H1923" s="14" t="s">
        <v>119</v>
      </c>
      <c r="I1923" s="14" t="s">
        <v>148</v>
      </c>
      <c r="J1923" s="14">
        <f t="shared" ref="J1923:J1959" si="123">IF(I1923="Tools_Digital Drawing",1,IF(I1923="Spatial Design",2,IF(I1923="Technical Contexts",3)))</f>
        <v>1</v>
      </c>
      <c r="K1923" s="9">
        <v>91.081249999999997</v>
      </c>
      <c r="L1923" s="9">
        <v>3</v>
      </c>
      <c r="M1923" s="9">
        <v>4</v>
      </c>
      <c r="N1923" s="9">
        <v>1</v>
      </c>
      <c r="O1923" s="9">
        <v>1</v>
      </c>
    </row>
    <row r="1924" spans="1:15" x14ac:dyDescent="0.3">
      <c r="A1924" s="13">
        <v>85.328750000000014</v>
      </c>
      <c r="B1924" s="17" t="s">
        <v>138</v>
      </c>
      <c r="C1924" s="17">
        <f t="shared" si="120"/>
        <v>3</v>
      </c>
      <c r="D1924" s="14" t="s">
        <v>115</v>
      </c>
      <c r="E1924" s="14">
        <f t="shared" si="121"/>
        <v>4</v>
      </c>
      <c r="F1924" s="14" t="s">
        <v>118</v>
      </c>
      <c r="G1924" s="14">
        <f t="shared" si="122"/>
        <v>1</v>
      </c>
      <c r="H1924" s="14" t="s">
        <v>119</v>
      </c>
      <c r="I1924" s="14" t="s">
        <v>148</v>
      </c>
      <c r="J1924" s="14">
        <f t="shared" si="123"/>
        <v>1</v>
      </c>
      <c r="K1924" s="9">
        <v>85.328750000000014</v>
      </c>
      <c r="L1924" s="9">
        <v>3</v>
      </c>
      <c r="M1924" s="9">
        <v>4</v>
      </c>
      <c r="N1924" s="9">
        <v>1</v>
      </c>
      <c r="O1924" s="9">
        <v>1</v>
      </c>
    </row>
    <row r="1925" spans="1:15" x14ac:dyDescent="0.3">
      <c r="A1925" s="13">
        <v>80.534999999999997</v>
      </c>
      <c r="B1925" s="17" t="s">
        <v>138</v>
      </c>
      <c r="C1925" s="17">
        <f t="shared" si="120"/>
        <v>3</v>
      </c>
      <c r="D1925" s="14" t="s">
        <v>115</v>
      </c>
      <c r="E1925" s="14">
        <f t="shared" si="121"/>
        <v>4</v>
      </c>
      <c r="F1925" s="14" t="s">
        <v>118</v>
      </c>
      <c r="G1925" s="14">
        <f t="shared" si="122"/>
        <v>1</v>
      </c>
      <c r="H1925" s="14" t="s">
        <v>119</v>
      </c>
      <c r="I1925" s="14" t="s">
        <v>148</v>
      </c>
      <c r="J1925" s="14">
        <f t="shared" si="123"/>
        <v>1</v>
      </c>
      <c r="K1925" s="9">
        <v>80.534999999999997</v>
      </c>
      <c r="L1925" s="9">
        <v>3</v>
      </c>
      <c r="M1925" s="9">
        <v>4</v>
      </c>
      <c r="N1925" s="9">
        <v>1</v>
      </c>
      <c r="O1925" s="9">
        <v>1</v>
      </c>
    </row>
    <row r="1926" spans="1:15" x14ac:dyDescent="0.3">
      <c r="A1926" s="13">
        <v>54.648750000000007</v>
      </c>
      <c r="B1926" s="17" t="s">
        <v>138</v>
      </c>
      <c r="C1926" s="17">
        <f t="shared" si="120"/>
        <v>3</v>
      </c>
      <c r="D1926" s="14" t="s">
        <v>115</v>
      </c>
      <c r="E1926" s="14">
        <f t="shared" si="121"/>
        <v>4</v>
      </c>
      <c r="F1926" s="14" t="s">
        <v>118</v>
      </c>
      <c r="G1926" s="14">
        <f t="shared" si="122"/>
        <v>1</v>
      </c>
      <c r="H1926" s="14" t="s">
        <v>119</v>
      </c>
      <c r="I1926" s="14" t="s">
        <v>148</v>
      </c>
      <c r="J1926" s="14">
        <f t="shared" si="123"/>
        <v>1</v>
      </c>
      <c r="K1926" s="9">
        <v>54.648750000000007</v>
      </c>
      <c r="L1926" s="9">
        <v>3</v>
      </c>
      <c r="M1926" s="9">
        <v>4</v>
      </c>
      <c r="N1926" s="9">
        <v>1</v>
      </c>
      <c r="O1926" s="9">
        <v>1</v>
      </c>
    </row>
    <row r="1927" spans="1:15" x14ac:dyDescent="0.3">
      <c r="A1927" s="13">
        <v>80.534999999999997</v>
      </c>
      <c r="B1927" s="17" t="s">
        <v>138</v>
      </c>
      <c r="C1927" s="17">
        <f t="shared" si="120"/>
        <v>3</v>
      </c>
      <c r="D1927" s="14" t="s">
        <v>115</v>
      </c>
      <c r="E1927" s="14">
        <f t="shared" si="121"/>
        <v>4</v>
      </c>
      <c r="F1927" s="14" t="s">
        <v>118</v>
      </c>
      <c r="G1927" s="14">
        <f t="shared" si="122"/>
        <v>1</v>
      </c>
      <c r="H1927" s="14" t="s">
        <v>119</v>
      </c>
      <c r="I1927" s="14" t="s">
        <v>148</v>
      </c>
      <c r="J1927" s="14">
        <f t="shared" si="123"/>
        <v>1</v>
      </c>
      <c r="K1927" s="9">
        <v>80.534999999999997</v>
      </c>
      <c r="L1927" s="9">
        <v>3</v>
      </c>
      <c r="M1927" s="9">
        <v>4</v>
      </c>
      <c r="N1927" s="9">
        <v>1</v>
      </c>
      <c r="O1927" s="9">
        <v>1</v>
      </c>
    </row>
    <row r="1928" spans="1:15" x14ac:dyDescent="0.3">
      <c r="A1928" s="13">
        <v>76.7</v>
      </c>
      <c r="B1928" s="17" t="s">
        <v>138</v>
      </c>
      <c r="C1928" s="17">
        <f t="shared" si="120"/>
        <v>3</v>
      </c>
      <c r="D1928" s="14" t="s">
        <v>115</v>
      </c>
      <c r="E1928" s="14">
        <f t="shared" si="121"/>
        <v>4</v>
      </c>
      <c r="F1928" s="14" t="s">
        <v>118</v>
      </c>
      <c r="G1928" s="14">
        <f t="shared" si="122"/>
        <v>1</v>
      </c>
      <c r="H1928" s="14" t="s">
        <v>119</v>
      </c>
      <c r="I1928" s="14" t="s">
        <v>148</v>
      </c>
      <c r="J1928" s="14">
        <f t="shared" si="123"/>
        <v>1</v>
      </c>
      <c r="K1928" s="9">
        <v>76.7</v>
      </c>
      <c r="L1928" s="9">
        <v>3</v>
      </c>
      <c r="M1928" s="9">
        <v>4</v>
      </c>
      <c r="N1928" s="9">
        <v>1</v>
      </c>
      <c r="O1928" s="9">
        <v>1</v>
      </c>
    </row>
    <row r="1929" spans="1:15" x14ac:dyDescent="0.3">
      <c r="A1929" s="13">
        <v>78.617500000000007</v>
      </c>
      <c r="B1929" s="17" t="s">
        <v>138</v>
      </c>
      <c r="C1929" s="17">
        <f t="shared" si="120"/>
        <v>3</v>
      </c>
      <c r="D1929" s="14" t="s">
        <v>115</v>
      </c>
      <c r="E1929" s="14">
        <f t="shared" si="121"/>
        <v>4</v>
      </c>
      <c r="F1929" s="14" t="s">
        <v>118</v>
      </c>
      <c r="G1929" s="14">
        <f t="shared" si="122"/>
        <v>1</v>
      </c>
      <c r="H1929" s="14" t="s">
        <v>119</v>
      </c>
      <c r="I1929" s="14" t="s">
        <v>148</v>
      </c>
      <c r="J1929" s="14">
        <f t="shared" si="123"/>
        <v>1</v>
      </c>
      <c r="K1929" s="9">
        <v>78.617500000000007</v>
      </c>
      <c r="L1929" s="9">
        <v>3</v>
      </c>
      <c r="M1929" s="9">
        <v>4</v>
      </c>
      <c r="N1929" s="9">
        <v>1</v>
      </c>
      <c r="O1929" s="9">
        <v>1</v>
      </c>
    </row>
    <row r="1930" spans="1:15" x14ac:dyDescent="0.3">
      <c r="A1930" s="13">
        <v>74.782499999999999</v>
      </c>
      <c r="B1930" s="17" t="s">
        <v>138</v>
      </c>
      <c r="C1930" s="17">
        <f t="shared" si="120"/>
        <v>3</v>
      </c>
      <c r="D1930" s="14" t="s">
        <v>122</v>
      </c>
      <c r="E1930" s="14">
        <f t="shared" si="121"/>
        <v>5</v>
      </c>
      <c r="F1930" s="14" t="s">
        <v>118</v>
      </c>
      <c r="G1930" s="14">
        <f t="shared" si="122"/>
        <v>1</v>
      </c>
      <c r="H1930" s="14" t="s">
        <v>119</v>
      </c>
      <c r="I1930" s="14" t="s">
        <v>148</v>
      </c>
      <c r="J1930" s="14">
        <f t="shared" si="123"/>
        <v>1</v>
      </c>
      <c r="K1930" s="9">
        <v>74.782499999999999</v>
      </c>
      <c r="L1930" s="9">
        <v>3</v>
      </c>
      <c r="M1930" s="9">
        <v>5</v>
      </c>
      <c r="N1930" s="9">
        <v>1</v>
      </c>
      <c r="O1930" s="9">
        <v>1</v>
      </c>
    </row>
    <row r="1931" spans="1:15" x14ac:dyDescent="0.3">
      <c r="A1931" s="13">
        <v>69.988749999999996</v>
      </c>
      <c r="B1931" s="17" t="s">
        <v>138</v>
      </c>
      <c r="C1931" s="17">
        <f t="shared" si="120"/>
        <v>3</v>
      </c>
      <c r="D1931" s="14" t="s">
        <v>122</v>
      </c>
      <c r="E1931" s="14">
        <f t="shared" si="121"/>
        <v>5</v>
      </c>
      <c r="F1931" s="14" t="s">
        <v>118</v>
      </c>
      <c r="G1931" s="14">
        <f t="shared" si="122"/>
        <v>1</v>
      </c>
      <c r="H1931" s="14" t="s">
        <v>119</v>
      </c>
      <c r="I1931" s="14" t="s">
        <v>148</v>
      </c>
      <c r="J1931" s="14">
        <f t="shared" si="123"/>
        <v>1</v>
      </c>
      <c r="K1931" s="9">
        <v>69.988749999999996</v>
      </c>
      <c r="L1931" s="9">
        <v>3</v>
      </c>
      <c r="M1931" s="9">
        <v>5</v>
      </c>
      <c r="N1931" s="9">
        <v>1</v>
      </c>
      <c r="O1931" s="9">
        <v>1</v>
      </c>
    </row>
    <row r="1932" spans="1:15" x14ac:dyDescent="0.3">
      <c r="A1932" s="13">
        <v>72.865000000000009</v>
      </c>
      <c r="B1932" s="17" t="s">
        <v>138</v>
      </c>
      <c r="C1932" s="17">
        <f t="shared" si="120"/>
        <v>3</v>
      </c>
      <c r="D1932" s="14" t="s">
        <v>122</v>
      </c>
      <c r="E1932" s="14">
        <f t="shared" si="121"/>
        <v>5</v>
      </c>
      <c r="F1932" s="14" t="s">
        <v>118</v>
      </c>
      <c r="G1932" s="14">
        <f t="shared" si="122"/>
        <v>1</v>
      </c>
      <c r="H1932" s="14" t="s">
        <v>119</v>
      </c>
      <c r="I1932" s="14" t="s">
        <v>148</v>
      </c>
      <c r="J1932" s="14">
        <f t="shared" si="123"/>
        <v>1</v>
      </c>
      <c r="K1932" s="9">
        <v>72.865000000000009</v>
      </c>
      <c r="L1932" s="9">
        <v>3</v>
      </c>
      <c r="M1932" s="9">
        <v>5</v>
      </c>
      <c r="N1932" s="9">
        <v>1</v>
      </c>
      <c r="O1932" s="9">
        <v>1</v>
      </c>
    </row>
    <row r="1933" spans="1:15" x14ac:dyDescent="0.3">
      <c r="A1933" s="13">
        <v>78.617500000000007</v>
      </c>
      <c r="B1933" s="17" t="s">
        <v>138</v>
      </c>
      <c r="C1933" s="17">
        <f t="shared" si="120"/>
        <v>3</v>
      </c>
      <c r="D1933" s="14" t="s">
        <v>122</v>
      </c>
      <c r="E1933" s="14">
        <f t="shared" si="121"/>
        <v>5</v>
      </c>
      <c r="F1933" s="14" t="s">
        <v>118</v>
      </c>
      <c r="G1933" s="14">
        <f t="shared" si="122"/>
        <v>1</v>
      </c>
      <c r="H1933" s="14" t="s">
        <v>119</v>
      </c>
      <c r="I1933" s="14" t="s">
        <v>148</v>
      </c>
      <c r="J1933" s="14">
        <f t="shared" si="123"/>
        <v>1</v>
      </c>
      <c r="K1933" s="9">
        <v>78.617500000000007</v>
      </c>
      <c r="L1933" s="9">
        <v>3</v>
      </c>
      <c r="M1933" s="9">
        <v>5</v>
      </c>
      <c r="N1933" s="9">
        <v>1</v>
      </c>
      <c r="O1933" s="9">
        <v>1</v>
      </c>
    </row>
    <row r="1934" spans="1:15" x14ac:dyDescent="0.3">
      <c r="A1934" s="13">
        <v>79.576250000000002</v>
      </c>
      <c r="B1934" s="17" t="s">
        <v>138</v>
      </c>
      <c r="C1934" s="17">
        <f t="shared" si="120"/>
        <v>3</v>
      </c>
      <c r="D1934" s="14" t="s">
        <v>122</v>
      </c>
      <c r="E1934" s="14">
        <f t="shared" si="121"/>
        <v>5</v>
      </c>
      <c r="F1934" s="14" t="s">
        <v>118</v>
      </c>
      <c r="G1934" s="14">
        <f t="shared" si="122"/>
        <v>1</v>
      </c>
      <c r="H1934" s="14" t="s">
        <v>119</v>
      </c>
      <c r="I1934" s="14" t="s">
        <v>148</v>
      </c>
      <c r="J1934" s="14">
        <f t="shared" si="123"/>
        <v>1</v>
      </c>
      <c r="K1934" s="9">
        <v>79.576250000000002</v>
      </c>
      <c r="L1934" s="9">
        <v>3</v>
      </c>
      <c r="M1934" s="9">
        <v>5</v>
      </c>
      <c r="N1934" s="9">
        <v>1</v>
      </c>
      <c r="O1934" s="9">
        <v>1</v>
      </c>
    </row>
    <row r="1935" spans="1:15" x14ac:dyDescent="0.3">
      <c r="A1935" s="13">
        <v>80.534999999999997</v>
      </c>
      <c r="B1935" s="17" t="s">
        <v>138</v>
      </c>
      <c r="C1935" s="17">
        <f t="shared" si="120"/>
        <v>3</v>
      </c>
      <c r="D1935" s="14" t="s">
        <v>122</v>
      </c>
      <c r="E1935" s="14">
        <f t="shared" si="121"/>
        <v>5</v>
      </c>
      <c r="F1935" s="14" t="s">
        <v>118</v>
      </c>
      <c r="G1935" s="14">
        <f t="shared" si="122"/>
        <v>1</v>
      </c>
      <c r="H1935" s="14" t="s">
        <v>119</v>
      </c>
      <c r="I1935" s="14" t="s">
        <v>148</v>
      </c>
      <c r="J1935" s="14">
        <f t="shared" si="123"/>
        <v>1</v>
      </c>
      <c r="K1935" s="9">
        <v>80.534999999999997</v>
      </c>
      <c r="L1935" s="9">
        <v>3</v>
      </c>
      <c r="M1935" s="9">
        <v>5</v>
      </c>
      <c r="N1935" s="9">
        <v>1</v>
      </c>
      <c r="O1935" s="9">
        <v>1</v>
      </c>
    </row>
    <row r="1936" spans="1:15" x14ac:dyDescent="0.3">
      <c r="A1936" s="13">
        <v>79.576250000000002</v>
      </c>
      <c r="B1936" s="17" t="s">
        <v>138</v>
      </c>
      <c r="C1936" s="17">
        <f t="shared" si="120"/>
        <v>3</v>
      </c>
      <c r="D1936" s="14" t="s">
        <v>122</v>
      </c>
      <c r="E1936" s="14">
        <f t="shared" si="121"/>
        <v>5</v>
      </c>
      <c r="F1936" s="14" t="s">
        <v>118</v>
      </c>
      <c r="G1936" s="14">
        <f t="shared" si="122"/>
        <v>1</v>
      </c>
      <c r="H1936" s="14" t="s">
        <v>119</v>
      </c>
      <c r="I1936" s="14" t="s">
        <v>148</v>
      </c>
      <c r="J1936" s="14">
        <f t="shared" si="123"/>
        <v>1</v>
      </c>
      <c r="K1936" s="9">
        <v>79.576250000000002</v>
      </c>
      <c r="L1936" s="9">
        <v>3</v>
      </c>
      <c r="M1936" s="9">
        <v>5</v>
      </c>
      <c r="N1936" s="9">
        <v>1</v>
      </c>
      <c r="O1936" s="9">
        <v>1</v>
      </c>
    </row>
    <row r="1937" spans="1:15" x14ac:dyDescent="0.3">
      <c r="A1937" s="13">
        <v>79.576250000000002</v>
      </c>
      <c r="B1937" s="17" t="s">
        <v>138</v>
      </c>
      <c r="C1937" s="17">
        <f t="shared" si="120"/>
        <v>3</v>
      </c>
      <c r="D1937" s="14" t="s">
        <v>122</v>
      </c>
      <c r="E1937" s="14">
        <f t="shared" si="121"/>
        <v>5</v>
      </c>
      <c r="F1937" s="14" t="s">
        <v>118</v>
      </c>
      <c r="G1937" s="14">
        <f t="shared" si="122"/>
        <v>1</v>
      </c>
      <c r="H1937" s="14" t="s">
        <v>119</v>
      </c>
      <c r="I1937" s="14" t="s">
        <v>148</v>
      </c>
      <c r="J1937" s="14">
        <f t="shared" si="123"/>
        <v>1</v>
      </c>
      <c r="K1937" s="9">
        <v>79.576250000000002</v>
      </c>
      <c r="L1937" s="9">
        <v>3</v>
      </c>
      <c r="M1937" s="9">
        <v>5</v>
      </c>
      <c r="N1937" s="9">
        <v>1</v>
      </c>
      <c r="O1937" s="9">
        <v>1</v>
      </c>
    </row>
    <row r="1938" spans="1:15" x14ac:dyDescent="0.3">
      <c r="A1938" s="13">
        <v>79.576250000000002</v>
      </c>
      <c r="B1938" s="17" t="s">
        <v>138</v>
      </c>
      <c r="C1938" s="17">
        <f t="shared" si="120"/>
        <v>3</v>
      </c>
      <c r="D1938" s="14" t="s">
        <v>122</v>
      </c>
      <c r="E1938" s="14">
        <f t="shared" si="121"/>
        <v>5</v>
      </c>
      <c r="F1938" s="14" t="s">
        <v>118</v>
      </c>
      <c r="G1938" s="14">
        <f t="shared" si="122"/>
        <v>1</v>
      </c>
      <c r="H1938" s="14" t="s">
        <v>119</v>
      </c>
      <c r="I1938" s="14" t="s">
        <v>148</v>
      </c>
      <c r="J1938" s="14">
        <f t="shared" si="123"/>
        <v>1</v>
      </c>
      <c r="K1938" s="9">
        <v>79.576250000000002</v>
      </c>
      <c r="L1938" s="9">
        <v>3</v>
      </c>
      <c r="M1938" s="9">
        <v>5</v>
      </c>
      <c r="N1938" s="9">
        <v>1</v>
      </c>
      <c r="O1938" s="9">
        <v>1</v>
      </c>
    </row>
    <row r="1939" spans="1:15" x14ac:dyDescent="0.3">
      <c r="A1939" s="13">
        <v>80.534999999999997</v>
      </c>
      <c r="B1939" s="17" t="s">
        <v>138</v>
      </c>
      <c r="C1939" s="17">
        <f t="shared" si="120"/>
        <v>3</v>
      </c>
      <c r="D1939" s="14" t="s">
        <v>13</v>
      </c>
      <c r="E1939" s="14">
        <f t="shared" si="121"/>
        <v>7</v>
      </c>
      <c r="F1939" s="14" t="s">
        <v>118</v>
      </c>
      <c r="G1939" s="14">
        <f t="shared" si="122"/>
        <v>1</v>
      </c>
      <c r="H1939" s="14" t="s">
        <v>119</v>
      </c>
      <c r="I1939" s="14" t="s">
        <v>148</v>
      </c>
      <c r="J1939" s="14">
        <f t="shared" si="123"/>
        <v>1</v>
      </c>
      <c r="K1939" s="9">
        <v>80.534999999999997</v>
      </c>
      <c r="L1939" s="9">
        <v>3</v>
      </c>
      <c r="M1939" s="9">
        <v>7</v>
      </c>
      <c r="N1939" s="9">
        <v>1</v>
      </c>
      <c r="O1939" s="9">
        <v>1</v>
      </c>
    </row>
    <row r="1940" spans="1:15" x14ac:dyDescent="0.3">
      <c r="A1940" s="13">
        <v>78.617500000000007</v>
      </c>
      <c r="B1940" s="17" t="s">
        <v>138</v>
      </c>
      <c r="C1940" s="17">
        <f t="shared" si="120"/>
        <v>3</v>
      </c>
      <c r="D1940" s="14" t="s">
        <v>13</v>
      </c>
      <c r="E1940" s="14">
        <f t="shared" si="121"/>
        <v>7</v>
      </c>
      <c r="F1940" s="14" t="s">
        <v>118</v>
      </c>
      <c r="G1940" s="14">
        <f t="shared" si="122"/>
        <v>1</v>
      </c>
      <c r="H1940" s="14" t="s">
        <v>119</v>
      </c>
      <c r="I1940" s="14" t="s">
        <v>148</v>
      </c>
      <c r="J1940" s="14">
        <f t="shared" si="123"/>
        <v>1</v>
      </c>
      <c r="K1940" s="9">
        <v>78.617500000000007</v>
      </c>
      <c r="L1940" s="9">
        <v>3</v>
      </c>
      <c r="M1940" s="9">
        <v>7</v>
      </c>
      <c r="N1940" s="9">
        <v>1</v>
      </c>
      <c r="O1940" s="9">
        <v>1</v>
      </c>
    </row>
    <row r="1941" spans="1:15" x14ac:dyDescent="0.3">
      <c r="A1941" s="13">
        <v>78.617500000000007</v>
      </c>
      <c r="B1941" s="17" t="s">
        <v>138</v>
      </c>
      <c r="C1941" s="17">
        <f t="shared" si="120"/>
        <v>3</v>
      </c>
      <c r="D1941" s="14" t="s">
        <v>13</v>
      </c>
      <c r="E1941" s="14">
        <f t="shared" si="121"/>
        <v>7</v>
      </c>
      <c r="F1941" s="14" t="s">
        <v>118</v>
      </c>
      <c r="G1941" s="14">
        <f t="shared" si="122"/>
        <v>1</v>
      </c>
      <c r="H1941" s="14" t="s">
        <v>119</v>
      </c>
      <c r="I1941" s="14" t="s">
        <v>148</v>
      </c>
      <c r="J1941" s="14">
        <f t="shared" si="123"/>
        <v>1</v>
      </c>
      <c r="K1941" s="9">
        <v>78.617500000000007</v>
      </c>
      <c r="L1941" s="9">
        <v>3</v>
      </c>
      <c r="M1941" s="9">
        <v>7</v>
      </c>
      <c r="N1941" s="9">
        <v>1</v>
      </c>
      <c r="O1941" s="9">
        <v>1</v>
      </c>
    </row>
    <row r="1942" spans="1:15" x14ac:dyDescent="0.3">
      <c r="A1942" s="13">
        <v>81.493750000000006</v>
      </c>
      <c r="B1942" s="17" t="s">
        <v>138</v>
      </c>
      <c r="C1942" s="17">
        <f t="shared" si="120"/>
        <v>3</v>
      </c>
      <c r="D1942" s="14" t="s">
        <v>13</v>
      </c>
      <c r="E1942" s="14">
        <f t="shared" si="121"/>
        <v>7</v>
      </c>
      <c r="F1942" s="14" t="s">
        <v>118</v>
      </c>
      <c r="G1942" s="14">
        <f t="shared" si="122"/>
        <v>1</v>
      </c>
      <c r="H1942" s="14" t="s">
        <v>119</v>
      </c>
      <c r="I1942" s="14" t="s">
        <v>148</v>
      </c>
      <c r="J1942" s="14">
        <f t="shared" si="123"/>
        <v>1</v>
      </c>
      <c r="K1942" s="9">
        <v>81.493750000000006</v>
      </c>
      <c r="L1942" s="9">
        <v>3</v>
      </c>
      <c r="M1942" s="9">
        <v>7</v>
      </c>
      <c r="N1942" s="9">
        <v>1</v>
      </c>
      <c r="O1942" s="9">
        <v>1</v>
      </c>
    </row>
    <row r="1943" spans="1:15" x14ac:dyDescent="0.3">
      <c r="A1943" s="13">
        <v>85.328750000000014</v>
      </c>
      <c r="B1943" s="17" t="s">
        <v>138</v>
      </c>
      <c r="C1943" s="17">
        <f t="shared" si="120"/>
        <v>3</v>
      </c>
      <c r="D1943" s="14" t="s">
        <v>13</v>
      </c>
      <c r="E1943" s="14">
        <f t="shared" si="121"/>
        <v>7</v>
      </c>
      <c r="F1943" s="14" t="s">
        <v>118</v>
      </c>
      <c r="G1943" s="14">
        <f t="shared" si="122"/>
        <v>1</v>
      </c>
      <c r="H1943" s="14" t="s">
        <v>119</v>
      </c>
      <c r="I1943" s="14" t="s">
        <v>148</v>
      </c>
      <c r="J1943" s="14">
        <f t="shared" si="123"/>
        <v>1</v>
      </c>
      <c r="K1943" s="9">
        <v>85.328750000000014</v>
      </c>
      <c r="L1943" s="9">
        <v>3</v>
      </c>
      <c r="M1943" s="9">
        <v>7</v>
      </c>
      <c r="N1943" s="9">
        <v>1</v>
      </c>
      <c r="O1943" s="9">
        <v>1</v>
      </c>
    </row>
    <row r="1944" spans="1:15" x14ac:dyDescent="0.3">
      <c r="A1944" s="13">
        <v>88.204999999999998</v>
      </c>
      <c r="B1944" s="17" t="s">
        <v>138</v>
      </c>
      <c r="C1944" s="17">
        <f t="shared" si="120"/>
        <v>3</v>
      </c>
      <c r="D1944" s="14" t="s">
        <v>13</v>
      </c>
      <c r="E1944" s="14">
        <f t="shared" si="121"/>
        <v>7</v>
      </c>
      <c r="F1944" s="14" t="s">
        <v>118</v>
      </c>
      <c r="G1944" s="14">
        <f t="shared" si="122"/>
        <v>1</v>
      </c>
      <c r="H1944" s="14" t="s">
        <v>119</v>
      </c>
      <c r="I1944" s="14" t="s">
        <v>148</v>
      </c>
      <c r="J1944" s="14">
        <f t="shared" si="123"/>
        <v>1</v>
      </c>
      <c r="K1944" s="9">
        <v>88.204999999999998</v>
      </c>
      <c r="L1944" s="9">
        <v>3</v>
      </c>
      <c r="M1944" s="9">
        <v>7</v>
      </c>
      <c r="N1944" s="9">
        <v>1</v>
      </c>
      <c r="O1944" s="9">
        <v>1</v>
      </c>
    </row>
    <row r="1945" spans="1:15" x14ac:dyDescent="0.3">
      <c r="A1945" s="13">
        <v>86.287499999999994</v>
      </c>
      <c r="B1945" s="17" t="s">
        <v>138</v>
      </c>
      <c r="C1945" s="17">
        <f t="shared" si="120"/>
        <v>3</v>
      </c>
      <c r="D1945" s="14" t="s">
        <v>13</v>
      </c>
      <c r="E1945" s="14">
        <f t="shared" si="121"/>
        <v>7</v>
      </c>
      <c r="F1945" s="14" t="s">
        <v>118</v>
      </c>
      <c r="G1945" s="14">
        <f t="shared" si="122"/>
        <v>1</v>
      </c>
      <c r="H1945" s="14" t="s">
        <v>119</v>
      </c>
      <c r="I1945" s="14" t="s">
        <v>148</v>
      </c>
      <c r="J1945" s="14">
        <f t="shared" si="123"/>
        <v>1</v>
      </c>
      <c r="K1945" s="9">
        <v>86.287499999999994</v>
      </c>
      <c r="L1945" s="9">
        <v>3</v>
      </c>
      <c r="M1945" s="9">
        <v>7</v>
      </c>
      <c r="N1945" s="9">
        <v>1</v>
      </c>
      <c r="O1945" s="9">
        <v>1</v>
      </c>
    </row>
    <row r="1946" spans="1:15" x14ac:dyDescent="0.3">
      <c r="A1946" s="13">
        <v>90.122500000000002</v>
      </c>
      <c r="B1946" s="17" t="s">
        <v>138</v>
      </c>
      <c r="C1946" s="17">
        <f t="shared" si="120"/>
        <v>3</v>
      </c>
      <c r="D1946" s="14" t="s">
        <v>13</v>
      </c>
      <c r="E1946" s="14">
        <f t="shared" si="121"/>
        <v>7</v>
      </c>
      <c r="F1946" s="14" t="s">
        <v>118</v>
      </c>
      <c r="G1946" s="14">
        <f t="shared" si="122"/>
        <v>1</v>
      </c>
      <c r="H1946" s="14" t="s">
        <v>119</v>
      </c>
      <c r="I1946" s="14" t="s">
        <v>148</v>
      </c>
      <c r="J1946" s="14">
        <f t="shared" si="123"/>
        <v>1</v>
      </c>
      <c r="K1946" s="9">
        <v>90.122500000000002</v>
      </c>
      <c r="L1946" s="9">
        <v>3</v>
      </c>
      <c r="M1946" s="9">
        <v>7</v>
      </c>
      <c r="N1946" s="9">
        <v>1</v>
      </c>
      <c r="O1946" s="9">
        <v>1</v>
      </c>
    </row>
    <row r="1947" spans="1:15" x14ac:dyDescent="0.3">
      <c r="A1947" s="13">
        <v>86.287499999999994</v>
      </c>
      <c r="B1947" s="17" t="s">
        <v>138</v>
      </c>
      <c r="C1947" s="17">
        <f t="shared" si="120"/>
        <v>3</v>
      </c>
      <c r="D1947" s="14" t="s">
        <v>13</v>
      </c>
      <c r="E1947" s="14">
        <f t="shared" si="121"/>
        <v>7</v>
      </c>
      <c r="F1947" s="14" t="s">
        <v>118</v>
      </c>
      <c r="G1947" s="14">
        <f t="shared" si="122"/>
        <v>1</v>
      </c>
      <c r="H1947" s="14" t="s">
        <v>119</v>
      </c>
      <c r="I1947" s="14" t="s">
        <v>148</v>
      </c>
      <c r="J1947" s="14">
        <f t="shared" si="123"/>
        <v>1</v>
      </c>
      <c r="K1947" s="9">
        <v>86.287499999999994</v>
      </c>
      <c r="L1947" s="9">
        <v>3</v>
      </c>
      <c r="M1947" s="9">
        <v>7</v>
      </c>
      <c r="N1947" s="9">
        <v>1</v>
      </c>
      <c r="O1947" s="9">
        <v>1</v>
      </c>
    </row>
    <row r="1948" spans="1:15" x14ac:dyDescent="0.3">
      <c r="A1948" s="13">
        <v>92.998750000000001</v>
      </c>
      <c r="B1948" s="17" t="s">
        <v>138</v>
      </c>
      <c r="C1948" s="17">
        <f t="shared" si="120"/>
        <v>3</v>
      </c>
      <c r="D1948" s="14" t="s">
        <v>13</v>
      </c>
      <c r="E1948" s="14">
        <f t="shared" si="121"/>
        <v>7</v>
      </c>
      <c r="F1948" s="14" t="s">
        <v>118</v>
      </c>
      <c r="G1948" s="14">
        <f t="shared" si="122"/>
        <v>1</v>
      </c>
      <c r="H1948" s="14" t="s">
        <v>119</v>
      </c>
      <c r="I1948" s="14" t="s">
        <v>148</v>
      </c>
      <c r="J1948" s="14">
        <f t="shared" si="123"/>
        <v>1</v>
      </c>
      <c r="K1948" s="9">
        <v>92.998750000000001</v>
      </c>
      <c r="L1948" s="9">
        <v>3</v>
      </c>
      <c r="M1948" s="9">
        <v>7</v>
      </c>
      <c r="N1948" s="9">
        <v>1</v>
      </c>
      <c r="O1948" s="9">
        <v>1</v>
      </c>
    </row>
    <row r="1949" spans="1:15" x14ac:dyDescent="0.3">
      <c r="A1949" s="13">
        <v>82.452500000000001</v>
      </c>
      <c r="B1949" s="17" t="s">
        <v>138</v>
      </c>
      <c r="C1949" s="17">
        <f t="shared" si="120"/>
        <v>3</v>
      </c>
      <c r="D1949" s="14" t="s">
        <v>13</v>
      </c>
      <c r="E1949" s="14">
        <f t="shared" si="121"/>
        <v>7</v>
      </c>
      <c r="F1949" s="14" t="s">
        <v>118</v>
      </c>
      <c r="G1949" s="14">
        <f t="shared" si="122"/>
        <v>1</v>
      </c>
      <c r="H1949" s="14" t="s">
        <v>119</v>
      </c>
      <c r="I1949" s="14" t="s">
        <v>148</v>
      </c>
      <c r="J1949" s="14">
        <f t="shared" si="123"/>
        <v>1</v>
      </c>
      <c r="K1949" s="9">
        <v>82.452500000000001</v>
      </c>
      <c r="L1949" s="9">
        <v>3</v>
      </c>
      <c r="M1949" s="9">
        <v>7</v>
      </c>
      <c r="N1949" s="9">
        <v>1</v>
      </c>
      <c r="O1949" s="9">
        <v>1</v>
      </c>
    </row>
    <row r="1950" spans="1:15" x14ac:dyDescent="0.3">
      <c r="A1950" s="13">
        <v>80.534999999999997</v>
      </c>
      <c r="B1950" s="17" t="s">
        <v>138</v>
      </c>
      <c r="C1950" s="17">
        <f t="shared" si="120"/>
        <v>3</v>
      </c>
      <c r="D1950" s="14" t="s">
        <v>13</v>
      </c>
      <c r="E1950" s="14">
        <f t="shared" si="121"/>
        <v>7</v>
      </c>
      <c r="F1950" s="14" t="s">
        <v>118</v>
      </c>
      <c r="G1950" s="14">
        <f t="shared" si="122"/>
        <v>1</v>
      </c>
      <c r="H1950" s="14" t="s">
        <v>119</v>
      </c>
      <c r="I1950" s="14" t="s">
        <v>148</v>
      </c>
      <c r="J1950" s="14">
        <f t="shared" si="123"/>
        <v>1</v>
      </c>
      <c r="K1950" s="9">
        <v>80.534999999999997</v>
      </c>
      <c r="L1950" s="9">
        <v>3</v>
      </c>
      <c r="M1950" s="9">
        <v>7</v>
      </c>
      <c r="N1950" s="9">
        <v>1</v>
      </c>
      <c r="O1950" s="9">
        <v>1</v>
      </c>
    </row>
    <row r="1951" spans="1:15" x14ac:dyDescent="0.3">
      <c r="A1951" s="13">
        <v>79.576250000000002</v>
      </c>
      <c r="B1951" s="17" t="s">
        <v>138</v>
      </c>
      <c r="C1951" s="17">
        <f t="shared" si="120"/>
        <v>3</v>
      </c>
      <c r="D1951" s="14" t="s">
        <v>13</v>
      </c>
      <c r="E1951" s="14">
        <f t="shared" si="121"/>
        <v>7</v>
      </c>
      <c r="F1951" s="14" t="s">
        <v>118</v>
      </c>
      <c r="G1951" s="14">
        <f t="shared" si="122"/>
        <v>1</v>
      </c>
      <c r="H1951" s="14" t="s">
        <v>119</v>
      </c>
      <c r="I1951" s="14" t="s">
        <v>148</v>
      </c>
      <c r="J1951" s="14">
        <f t="shared" si="123"/>
        <v>1</v>
      </c>
      <c r="K1951" s="9">
        <v>79.576250000000002</v>
      </c>
      <c r="L1951" s="9">
        <v>3</v>
      </c>
      <c r="M1951" s="9">
        <v>7</v>
      </c>
      <c r="N1951" s="9">
        <v>1</v>
      </c>
      <c r="O1951" s="9">
        <v>1</v>
      </c>
    </row>
    <row r="1952" spans="1:15" x14ac:dyDescent="0.3">
      <c r="A1952" s="13">
        <v>79.576250000000002</v>
      </c>
      <c r="B1952" s="17" t="s">
        <v>138</v>
      </c>
      <c r="C1952" s="17">
        <f t="shared" si="120"/>
        <v>3</v>
      </c>
      <c r="D1952" s="14" t="s">
        <v>13</v>
      </c>
      <c r="E1952" s="14">
        <f t="shared" si="121"/>
        <v>7</v>
      </c>
      <c r="F1952" s="14" t="s">
        <v>118</v>
      </c>
      <c r="G1952" s="14">
        <f t="shared" si="122"/>
        <v>1</v>
      </c>
      <c r="H1952" s="14" t="s">
        <v>119</v>
      </c>
      <c r="I1952" s="14" t="s">
        <v>148</v>
      </c>
      <c r="J1952" s="14">
        <f t="shared" si="123"/>
        <v>1</v>
      </c>
      <c r="K1952" s="9">
        <v>79.576250000000002</v>
      </c>
      <c r="L1952" s="9">
        <v>3</v>
      </c>
      <c r="M1952" s="9">
        <v>7</v>
      </c>
      <c r="N1952" s="9">
        <v>1</v>
      </c>
      <c r="O1952" s="9">
        <v>1</v>
      </c>
    </row>
    <row r="1953" spans="1:15" x14ac:dyDescent="0.3">
      <c r="A1953" s="13">
        <v>75.741249999999994</v>
      </c>
      <c r="B1953" s="17" t="s">
        <v>138</v>
      </c>
      <c r="C1953" s="17">
        <f t="shared" si="120"/>
        <v>3</v>
      </c>
      <c r="D1953" s="14" t="s">
        <v>122</v>
      </c>
      <c r="E1953" s="14">
        <f t="shared" si="121"/>
        <v>5</v>
      </c>
      <c r="F1953" s="14" t="s">
        <v>118</v>
      </c>
      <c r="G1953" s="14">
        <f t="shared" si="122"/>
        <v>1</v>
      </c>
      <c r="H1953" s="14" t="s">
        <v>119</v>
      </c>
      <c r="I1953" s="14" t="s">
        <v>148</v>
      </c>
      <c r="J1953" s="14">
        <f t="shared" si="123"/>
        <v>1</v>
      </c>
      <c r="K1953" s="9">
        <v>75.741249999999994</v>
      </c>
      <c r="L1953" s="9">
        <v>3</v>
      </c>
      <c r="M1953" s="9">
        <v>5</v>
      </c>
      <c r="N1953" s="9">
        <v>1</v>
      </c>
      <c r="O1953" s="9">
        <v>1</v>
      </c>
    </row>
    <row r="1954" spans="1:15" x14ac:dyDescent="0.3">
      <c r="A1954" s="13">
        <v>76.7</v>
      </c>
      <c r="B1954" s="17" t="s">
        <v>138</v>
      </c>
      <c r="C1954" s="17">
        <f t="shared" si="120"/>
        <v>3</v>
      </c>
      <c r="D1954" s="14" t="s">
        <v>122</v>
      </c>
      <c r="E1954" s="14">
        <f t="shared" si="121"/>
        <v>5</v>
      </c>
      <c r="F1954" s="14" t="s">
        <v>118</v>
      </c>
      <c r="G1954" s="14">
        <f t="shared" si="122"/>
        <v>1</v>
      </c>
      <c r="H1954" s="14" t="s">
        <v>119</v>
      </c>
      <c r="I1954" s="14" t="s">
        <v>148</v>
      </c>
      <c r="J1954" s="14">
        <f t="shared" si="123"/>
        <v>1</v>
      </c>
      <c r="K1954" s="9">
        <v>76.7</v>
      </c>
      <c r="L1954" s="9">
        <v>3</v>
      </c>
      <c r="M1954" s="9">
        <v>5</v>
      </c>
      <c r="N1954" s="9">
        <v>1</v>
      </c>
      <c r="O1954" s="9">
        <v>1</v>
      </c>
    </row>
    <row r="1955" spans="1:15" x14ac:dyDescent="0.3">
      <c r="A1955" s="13">
        <v>83.411249999999995</v>
      </c>
      <c r="B1955" s="17" t="s">
        <v>138</v>
      </c>
      <c r="C1955" s="17">
        <f t="shared" si="120"/>
        <v>3</v>
      </c>
      <c r="D1955" s="14" t="s">
        <v>122</v>
      </c>
      <c r="E1955" s="14">
        <f t="shared" si="121"/>
        <v>5</v>
      </c>
      <c r="F1955" s="14" t="s">
        <v>118</v>
      </c>
      <c r="G1955" s="14">
        <f t="shared" si="122"/>
        <v>1</v>
      </c>
      <c r="H1955" s="14" t="s">
        <v>119</v>
      </c>
      <c r="I1955" s="14" t="s">
        <v>148</v>
      </c>
      <c r="J1955" s="14">
        <f t="shared" si="123"/>
        <v>1</v>
      </c>
      <c r="K1955" s="9">
        <v>83.411249999999995</v>
      </c>
      <c r="L1955" s="9">
        <v>3</v>
      </c>
      <c r="M1955" s="9">
        <v>5</v>
      </c>
      <c r="N1955" s="9">
        <v>1</v>
      </c>
      <c r="O1955" s="9">
        <v>1</v>
      </c>
    </row>
    <row r="1956" spans="1:15" x14ac:dyDescent="0.3">
      <c r="A1956" s="13">
        <v>86.287499999999994</v>
      </c>
      <c r="B1956" s="17" t="s">
        <v>138</v>
      </c>
      <c r="C1956" s="17">
        <f t="shared" si="120"/>
        <v>3</v>
      </c>
      <c r="D1956" s="14" t="s">
        <v>122</v>
      </c>
      <c r="E1956" s="14">
        <f t="shared" si="121"/>
        <v>5</v>
      </c>
      <c r="F1956" s="14" t="s">
        <v>118</v>
      </c>
      <c r="G1956" s="14">
        <f t="shared" si="122"/>
        <v>1</v>
      </c>
      <c r="H1956" s="14" t="s">
        <v>119</v>
      </c>
      <c r="I1956" s="14" t="s">
        <v>148</v>
      </c>
      <c r="J1956" s="14">
        <f t="shared" si="123"/>
        <v>1</v>
      </c>
      <c r="K1956" s="9">
        <v>86.287499999999994</v>
      </c>
      <c r="L1956" s="9">
        <v>3</v>
      </c>
      <c r="M1956" s="9">
        <v>5</v>
      </c>
      <c r="N1956" s="9">
        <v>1</v>
      </c>
      <c r="O1956" s="9">
        <v>1</v>
      </c>
    </row>
    <row r="1957" spans="1:15" x14ac:dyDescent="0.3">
      <c r="A1957" s="13">
        <v>84.37</v>
      </c>
      <c r="B1957" s="17" t="s">
        <v>138</v>
      </c>
      <c r="C1957" s="17">
        <f t="shared" si="120"/>
        <v>3</v>
      </c>
      <c r="D1957" s="14" t="s">
        <v>122</v>
      </c>
      <c r="E1957" s="14">
        <f t="shared" si="121"/>
        <v>5</v>
      </c>
      <c r="F1957" s="14" t="s">
        <v>118</v>
      </c>
      <c r="G1957" s="14">
        <f t="shared" si="122"/>
        <v>1</v>
      </c>
      <c r="H1957" s="14" t="s">
        <v>119</v>
      </c>
      <c r="I1957" s="14" t="s">
        <v>148</v>
      </c>
      <c r="J1957" s="14">
        <f t="shared" si="123"/>
        <v>1</v>
      </c>
      <c r="K1957" s="9">
        <v>84.37</v>
      </c>
      <c r="L1957" s="9">
        <v>3</v>
      </c>
      <c r="M1957" s="9">
        <v>5</v>
      </c>
      <c r="N1957" s="9">
        <v>1</v>
      </c>
      <c r="O1957" s="9">
        <v>1</v>
      </c>
    </row>
    <row r="1958" spans="1:15" x14ac:dyDescent="0.3">
      <c r="A1958" s="13">
        <v>88.204999999999998</v>
      </c>
      <c r="B1958" s="17" t="s">
        <v>138</v>
      </c>
      <c r="C1958" s="17">
        <f t="shared" si="120"/>
        <v>3</v>
      </c>
      <c r="D1958" s="14" t="s">
        <v>122</v>
      </c>
      <c r="E1958" s="14">
        <f t="shared" si="121"/>
        <v>5</v>
      </c>
      <c r="F1958" s="14" t="s">
        <v>118</v>
      </c>
      <c r="G1958" s="14">
        <f t="shared" si="122"/>
        <v>1</v>
      </c>
      <c r="H1958" s="14" t="s">
        <v>119</v>
      </c>
      <c r="I1958" s="14" t="s">
        <v>148</v>
      </c>
      <c r="J1958" s="14">
        <f t="shared" si="123"/>
        <v>1</v>
      </c>
      <c r="K1958" s="9">
        <v>88.204999999999998</v>
      </c>
      <c r="L1958" s="9">
        <v>3</v>
      </c>
      <c r="M1958" s="9">
        <v>5</v>
      </c>
      <c r="N1958" s="9">
        <v>1</v>
      </c>
      <c r="O1958" s="9">
        <v>1</v>
      </c>
    </row>
    <row r="1959" spans="1:15" x14ac:dyDescent="0.3">
      <c r="A1959" s="13">
        <v>79.576250000000002</v>
      </c>
      <c r="B1959" s="17" t="s">
        <v>138</v>
      </c>
      <c r="C1959" s="17">
        <f t="shared" si="120"/>
        <v>3</v>
      </c>
      <c r="D1959" s="14" t="s">
        <v>11</v>
      </c>
      <c r="E1959" s="14">
        <f t="shared" si="121"/>
        <v>3</v>
      </c>
      <c r="F1959" s="14" t="s">
        <v>118</v>
      </c>
      <c r="G1959" s="14">
        <f t="shared" si="122"/>
        <v>1</v>
      </c>
      <c r="H1959" s="14" t="s">
        <v>119</v>
      </c>
      <c r="I1959" s="14" t="s">
        <v>148</v>
      </c>
      <c r="J1959" s="14">
        <f t="shared" si="123"/>
        <v>1</v>
      </c>
      <c r="K1959" s="9">
        <v>79.576250000000002</v>
      </c>
      <c r="L1959" s="9">
        <v>3</v>
      </c>
      <c r="M1959" s="9">
        <v>3</v>
      </c>
      <c r="N1959" s="9">
        <v>1</v>
      </c>
      <c r="O1959" s="9">
        <v>1</v>
      </c>
    </row>
  </sheetData>
  <sheetProtection selectLockedCells="1" autoFilter="0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6"/>
  <sheetViews>
    <sheetView workbookViewId="0">
      <selection activeCell="F15" sqref="F15"/>
    </sheetView>
  </sheetViews>
  <sheetFormatPr defaultRowHeight="14.4" x14ac:dyDescent="0.3"/>
  <sheetData>
    <row r="1" spans="1:6" x14ac:dyDescent="0.3">
      <c r="A1" s="23"/>
      <c r="B1" s="23" t="s">
        <v>170</v>
      </c>
      <c r="C1" s="23" t="s">
        <v>169</v>
      </c>
      <c r="D1" s="23" t="s">
        <v>19</v>
      </c>
      <c r="E1" s="23" t="s">
        <v>14</v>
      </c>
      <c r="F1" s="23" t="s">
        <v>117</v>
      </c>
    </row>
    <row r="2" spans="1:6" x14ac:dyDescent="0.3">
      <c r="A2" t="s">
        <v>170</v>
      </c>
      <c r="B2">
        <v>1</v>
      </c>
    </row>
    <row r="3" spans="1:6" x14ac:dyDescent="0.3">
      <c r="A3" t="s">
        <v>169</v>
      </c>
      <c r="B3">
        <v>7.9758595414718386E-2</v>
      </c>
      <c r="C3">
        <v>1</v>
      </c>
    </row>
    <row r="4" spans="1:6" x14ac:dyDescent="0.3">
      <c r="A4" t="s">
        <v>19</v>
      </c>
      <c r="B4">
        <v>-4.3854477212609121E-2</v>
      </c>
      <c r="C4">
        <v>-0.25264638302622827</v>
      </c>
      <c r="D4">
        <v>1</v>
      </c>
    </row>
    <row r="5" spans="1:6" x14ac:dyDescent="0.3">
      <c r="A5" t="s">
        <v>14</v>
      </c>
      <c r="B5">
        <v>0.38515039601056344</v>
      </c>
      <c r="C5">
        <v>8.7616639079081793E-2</v>
      </c>
      <c r="D5">
        <v>-2.2852844504141812E-2</v>
      </c>
      <c r="E5">
        <v>1</v>
      </c>
    </row>
    <row r="6" spans="1:6" ht="15" thickBot="1" x14ac:dyDescent="0.35">
      <c r="A6" s="22" t="s">
        <v>117</v>
      </c>
      <c r="B6" s="22">
        <v>0.33128472671382181</v>
      </c>
      <c r="C6" s="22">
        <v>-2.7297768229317704E-2</v>
      </c>
      <c r="D6" s="22">
        <v>7.5749475651677708E-2</v>
      </c>
      <c r="E6" s="22">
        <v>0.88150660530185454</v>
      </c>
      <c r="F6" s="2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3"/>
  <sheetViews>
    <sheetView workbookViewId="0">
      <selection activeCell="B3" sqref="B3"/>
    </sheetView>
  </sheetViews>
  <sheetFormatPr defaultRowHeight="14.4" x14ac:dyDescent="0.3"/>
  <cols>
    <col min="2" max="3" width="11.6640625" customWidth="1"/>
  </cols>
  <sheetData>
    <row r="1" spans="1:3" x14ac:dyDescent="0.3">
      <c r="A1" s="23"/>
      <c r="B1" s="23" t="s">
        <v>194</v>
      </c>
      <c r="C1" s="23" t="s">
        <v>193</v>
      </c>
    </row>
    <row r="2" spans="1:3" x14ac:dyDescent="0.3">
      <c r="A2" t="s">
        <v>194</v>
      </c>
      <c r="B2">
        <v>1</v>
      </c>
    </row>
    <row r="3" spans="1:3" ht="15" thickBot="1" x14ac:dyDescent="0.35">
      <c r="A3" s="22" t="s">
        <v>193</v>
      </c>
      <c r="B3" s="22">
        <v>0.2562358971783254</v>
      </c>
      <c r="C3" s="22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1977"/>
  <sheetViews>
    <sheetView showGridLines="0" topLeftCell="N1" workbookViewId="0">
      <selection activeCell="U14" sqref="U14"/>
    </sheetView>
  </sheetViews>
  <sheetFormatPr defaultRowHeight="14.4" x14ac:dyDescent="0.3"/>
  <cols>
    <col min="1" max="1" width="16" style="9" bestFit="1" customWidth="1"/>
    <col min="2" max="2" width="16" style="9" customWidth="1"/>
    <col min="3" max="3" width="16.6640625" style="9" bestFit="1" customWidth="1"/>
    <col min="4" max="4" width="16.33203125" style="9" bestFit="1" customWidth="1"/>
    <col min="5" max="5" width="16.33203125" style="9" customWidth="1"/>
    <col min="6" max="8" width="16.33203125" style="9" hidden="1" customWidth="1"/>
    <col min="9" max="10" width="16.6640625" style="9" hidden="1" customWidth="1"/>
    <col min="11" max="11" width="16" style="9" hidden="1" customWidth="1"/>
    <col min="12" max="12" width="12.5546875" style="9" hidden="1" customWidth="1"/>
    <col min="13" max="13" width="16.33203125" style="9" hidden="1" customWidth="1"/>
    <col min="14" max="14" width="10.5546875" style="9" bestFit="1" customWidth="1"/>
    <col min="15" max="15" width="7.88671875" style="9" bestFit="1" customWidth="1"/>
    <col min="16" max="16" width="20.33203125" style="9" bestFit="1" customWidth="1"/>
    <col min="17" max="17" width="8.88671875" style="9"/>
    <col min="18" max="18" width="14" style="9" customWidth="1"/>
    <col min="19" max="19" width="27.88671875" style="9" customWidth="1"/>
    <col min="20" max="20" width="8.88671875" style="9"/>
    <col min="21" max="21" width="21.21875" style="9" customWidth="1"/>
    <col min="22" max="22" width="10.33203125" style="9" customWidth="1"/>
    <col min="23" max="23" width="13" style="9" customWidth="1"/>
    <col min="24" max="16384" width="8.88671875" style="9"/>
  </cols>
  <sheetData>
    <row r="1" spans="1:27" x14ac:dyDescent="0.3">
      <c r="A1" s="10" t="s">
        <v>131</v>
      </c>
      <c r="B1" s="10"/>
      <c r="C1" s="10" t="s">
        <v>133</v>
      </c>
      <c r="D1" s="10" t="s">
        <v>134</v>
      </c>
      <c r="E1" s="10" t="s">
        <v>189</v>
      </c>
      <c r="F1" s="10" t="s">
        <v>3</v>
      </c>
      <c r="G1" s="10" t="s">
        <v>4</v>
      </c>
      <c r="H1" s="10" t="s">
        <v>123</v>
      </c>
      <c r="I1" s="10" t="s">
        <v>124</v>
      </c>
      <c r="J1" s="10" t="s">
        <v>125</v>
      </c>
      <c r="K1" s="10" t="s">
        <v>5</v>
      </c>
      <c r="L1" s="10" t="s">
        <v>6</v>
      </c>
      <c r="M1" s="10" t="s">
        <v>7</v>
      </c>
      <c r="N1" s="10" t="s">
        <v>132</v>
      </c>
      <c r="O1" s="10" t="s">
        <v>135</v>
      </c>
      <c r="P1" s="10" t="s">
        <v>19</v>
      </c>
      <c r="Q1" s="10" t="s">
        <v>14</v>
      </c>
      <c r="R1" s="10" t="s">
        <v>16</v>
      </c>
      <c r="S1" s="10" t="s">
        <v>117</v>
      </c>
    </row>
    <row r="2" spans="1:27" x14ac:dyDescent="0.3">
      <c r="A2" s="11">
        <v>44627.540266203701</v>
      </c>
      <c r="B2" s="11">
        <f t="shared" ref="B2:B17" si="0">(A3-A2)*1440</f>
        <v>0.20000000484287739</v>
      </c>
      <c r="C2" s="15">
        <v>44627</v>
      </c>
      <c r="D2" s="16">
        <v>0.54026620370370371</v>
      </c>
      <c r="E2" s="33" t="str">
        <f t="shared" ref="E2:E38" si="1">TEXT(D2-$D$2,"hh:mm")</f>
        <v>00:00</v>
      </c>
      <c r="F2" s="12">
        <v>83.7</v>
      </c>
      <c r="G2" s="12">
        <v>85.56</v>
      </c>
      <c r="H2" s="12">
        <v>96.72</v>
      </c>
      <c r="I2" s="12">
        <v>88.35</v>
      </c>
      <c r="J2" s="12">
        <v>91.14</v>
      </c>
      <c r="K2" s="12">
        <v>84.63000000000001</v>
      </c>
      <c r="L2" s="12">
        <v>99.51</v>
      </c>
      <c r="M2" s="12">
        <v>93</v>
      </c>
      <c r="N2" s="13">
        <v>90.326250000000002</v>
      </c>
      <c r="O2" s="17" t="s">
        <v>137</v>
      </c>
      <c r="P2" s="14" t="s">
        <v>11</v>
      </c>
      <c r="Q2" s="14" t="s">
        <v>118</v>
      </c>
      <c r="R2" s="14" t="s">
        <v>119</v>
      </c>
      <c r="S2" s="14" t="s">
        <v>148</v>
      </c>
    </row>
    <row r="3" spans="1:27" x14ac:dyDescent="0.3">
      <c r="A3" s="11">
        <v>44627.540405092594</v>
      </c>
      <c r="B3" s="11">
        <f t="shared" si="0"/>
        <v>0.21666666492819786</v>
      </c>
      <c r="C3" s="15">
        <v>44627</v>
      </c>
      <c r="D3" s="16">
        <v>0.54040509259259262</v>
      </c>
      <c r="E3" s="33" t="str">
        <f t="shared" si="1"/>
        <v>00:00</v>
      </c>
      <c r="F3" s="12">
        <v>93.600000000000009</v>
      </c>
      <c r="G3" s="12">
        <v>95.68</v>
      </c>
      <c r="H3" s="12">
        <v>108.16</v>
      </c>
      <c r="I3" s="12">
        <v>98.8</v>
      </c>
      <c r="J3" s="12">
        <v>101.92</v>
      </c>
      <c r="K3" s="12">
        <v>94.64</v>
      </c>
      <c r="L3" s="12">
        <v>111.28</v>
      </c>
      <c r="M3" s="12">
        <v>104</v>
      </c>
      <c r="N3" s="13">
        <v>101.01</v>
      </c>
      <c r="O3" s="17" t="s">
        <v>137</v>
      </c>
      <c r="P3" s="14" t="s">
        <v>11</v>
      </c>
      <c r="Q3" s="14" t="s">
        <v>118</v>
      </c>
      <c r="R3" s="14" t="s">
        <v>119</v>
      </c>
      <c r="S3" s="14" t="s">
        <v>148</v>
      </c>
    </row>
    <row r="4" spans="1:27" ht="15" thickBot="1" x14ac:dyDescent="0.35">
      <c r="A4" s="11">
        <v>44627.540555555555</v>
      </c>
      <c r="B4" s="11">
        <f t="shared" si="0"/>
        <v>0.43333332985639572</v>
      </c>
      <c r="C4" s="15">
        <v>44627</v>
      </c>
      <c r="D4" s="16">
        <v>0.54055555555555557</v>
      </c>
      <c r="E4" s="33" t="str">
        <f t="shared" si="1"/>
        <v>00:00</v>
      </c>
      <c r="F4" s="12">
        <v>89.100000000000009</v>
      </c>
      <c r="G4" s="12">
        <v>91.08</v>
      </c>
      <c r="H4" s="12">
        <v>102.96000000000001</v>
      </c>
      <c r="I4" s="12">
        <v>94.05</v>
      </c>
      <c r="J4" s="12">
        <v>97.02</v>
      </c>
      <c r="K4" s="12">
        <v>90.09</v>
      </c>
      <c r="L4" s="12">
        <v>105.93</v>
      </c>
      <c r="M4" s="12">
        <v>99</v>
      </c>
      <c r="N4" s="13">
        <v>96.153750000000002</v>
      </c>
      <c r="O4" s="17" t="s">
        <v>137</v>
      </c>
      <c r="P4" s="14" t="s">
        <v>11</v>
      </c>
      <c r="Q4" s="14" t="s">
        <v>118</v>
      </c>
      <c r="R4" s="14" t="s">
        <v>119</v>
      </c>
      <c r="S4" s="14" t="s">
        <v>148</v>
      </c>
      <c r="U4" s="45" t="s">
        <v>190</v>
      </c>
      <c r="V4" s="45"/>
      <c r="W4" s="45"/>
      <c r="Y4" s="9" t="s">
        <v>190</v>
      </c>
    </row>
    <row r="5" spans="1:27" x14ac:dyDescent="0.3">
      <c r="A5" s="11">
        <v>44627.540856481479</v>
      </c>
      <c r="B5" s="11">
        <f t="shared" si="0"/>
        <v>0.15000000363215804</v>
      </c>
      <c r="C5" s="15">
        <v>44627</v>
      </c>
      <c r="D5" s="16">
        <v>0.54085648148148147</v>
      </c>
      <c r="E5" s="33" t="str">
        <f t="shared" si="1"/>
        <v>00:00</v>
      </c>
      <c r="F5" s="12">
        <v>85.5</v>
      </c>
      <c r="G5" s="12">
        <v>87.4</v>
      </c>
      <c r="H5" s="12">
        <v>98.8</v>
      </c>
      <c r="I5" s="12">
        <v>90.25</v>
      </c>
      <c r="J5" s="12">
        <v>93.1</v>
      </c>
      <c r="K5" s="12">
        <v>86.45</v>
      </c>
      <c r="L5" s="12">
        <v>101.65</v>
      </c>
      <c r="M5" s="12">
        <v>95</v>
      </c>
      <c r="N5" s="13">
        <v>92.268749999999997</v>
      </c>
      <c r="O5" s="17" t="s">
        <v>137</v>
      </c>
      <c r="P5" s="14" t="s">
        <v>11</v>
      </c>
      <c r="Q5" s="14" t="s">
        <v>118</v>
      </c>
      <c r="R5" s="14" t="s">
        <v>119</v>
      </c>
      <c r="S5" s="14" t="s">
        <v>148</v>
      </c>
      <c r="U5" s="34" t="s">
        <v>192</v>
      </c>
      <c r="V5" s="34"/>
      <c r="W5" s="34" t="s">
        <v>193</v>
      </c>
      <c r="Y5" s="9" t="s">
        <v>192</v>
      </c>
      <c r="Z5" s="9" t="s">
        <v>194</v>
      </c>
      <c r="AA5" s="9" t="s">
        <v>193</v>
      </c>
    </row>
    <row r="6" spans="1:27" x14ac:dyDescent="0.3">
      <c r="A6" s="11">
        <v>44627.540960648148</v>
      </c>
      <c r="B6" s="11">
        <f t="shared" si="0"/>
        <v>0.63333333469927311</v>
      </c>
      <c r="C6" s="15">
        <v>44627</v>
      </c>
      <c r="D6" s="16">
        <v>0.54096064814814815</v>
      </c>
      <c r="E6" s="33" t="str">
        <f t="shared" si="1"/>
        <v>00:01</v>
      </c>
      <c r="F6" s="12">
        <v>89.100000000000009</v>
      </c>
      <c r="G6" s="12">
        <v>91.08</v>
      </c>
      <c r="H6" s="12">
        <v>102.96000000000001</v>
      </c>
      <c r="I6" s="12">
        <v>94.05</v>
      </c>
      <c r="J6" s="12">
        <v>97.02</v>
      </c>
      <c r="K6" s="12">
        <v>90.09</v>
      </c>
      <c r="L6" s="12">
        <v>105.93</v>
      </c>
      <c r="M6" s="12">
        <v>99</v>
      </c>
      <c r="N6" s="13">
        <v>96.153750000000002</v>
      </c>
      <c r="O6" s="17" t="s">
        <v>137</v>
      </c>
      <c r="P6" s="14" t="s">
        <v>11</v>
      </c>
      <c r="Q6" s="14" t="s">
        <v>118</v>
      </c>
      <c r="R6" s="14" t="s">
        <v>119</v>
      </c>
      <c r="S6" s="14" t="s">
        <v>148</v>
      </c>
      <c r="U6" s="34" t="s">
        <v>191</v>
      </c>
      <c r="V6" s="36">
        <v>0</v>
      </c>
      <c r="W6" s="9">
        <f t="shared" ref="W6:W30" si="2">AVERAGEIF(E:E,V7,N:N)</f>
        <v>89.704453124999986</v>
      </c>
      <c r="Y6" s="9" t="s">
        <v>191</v>
      </c>
      <c r="Z6" s="36">
        <v>0</v>
      </c>
      <c r="AA6" s="9">
        <v>89.704453124999986</v>
      </c>
    </row>
    <row r="7" spans="1:27" x14ac:dyDescent="0.3">
      <c r="A7" s="11">
        <v>44627.541400462964</v>
      </c>
      <c r="B7" s="11">
        <f t="shared" si="0"/>
        <v>0.3666666685603559</v>
      </c>
      <c r="C7" s="15">
        <v>44627</v>
      </c>
      <c r="D7" s="16">
        <v>0.54140046296296296</v>
      </c>
      <c r="E7" s="33" t="str">
        <f t="shared" si="1"/>
        <v>00:01</v>
      </c>
      <c r="F7" s="12">
        <v>79.2</v>
      </c>
      <c r="G7" s="12">
        <v>80.960000000000008</v>
      </c>
      <c r="H7" s="12">
        <v>91.52000000000001</v>
      </c>
      <c r="I7" s="12">
        <v>83.6</v>
      </c>
      <c r="J7" s="12">
        <v>86.24</v>
      </c>
      <c r="K7" s="12">
        <v>80.08</v>
      </c>
      <c r="L7" s="12">
        <v>94.160000000000011</v>
      </c>
      <c r="M7" s="12">
        <v>88</v>
      </c>
      <c r="N7" s="13">
        <v>85.47</v>
      </c>
      <c r="O7" s="17" t="s">
        <v>137</v>
      </c>
      <c r="P7" s="14" t="s">
        <v>11</v>
      </c>
      <c r="Q7" s="14" t="s">
        <v>118</v>
      </c>
      <c r="R7" s="14" t="s">
        <v>119</v>
      </c>
      <c r="S7" s="14" t="s">
        <v>148</v>
      </c>
      <c r="U7" s="34" t="s">
        <v>191</v>
      </c>
      <c r="V7" s="36">
        <v>3.472222222222222E-3</v>
      </c>
      <c r="W7" s="9">
        <f t="shared" si="2"/>
        <v>89.294412878787895</v>
      </c>
      <c r="Y7" s="9" t="s">
        <v>191</v>
      </c>
      <c r="Z7" s="36">
        <v>3.472222222222222E-3</v>
      </c>
      <c r="AA7" s="9">
        <v>89.294412878787895</v>
      </c>
    </row>
    <row r="8" spans="1:27" x14ac:dyDescent="0.3">
      <c r="A8" s="11">
        <v>44627.541655092595</v>
      </c>
      <c r="B8" s="11">
        <f t="shared" si="0"/>
        <v>0.99999999278225005</v>
      </c>
      <c r="C8" s="15">
        <v>44627</v>
      </c>
      <c r="D8" s="16">
        <v>0.54165509259259259</v>
      </c>
      <c r="E8" s="33" t="str">
        <f t="shared" si="1"/>
        <v>00:02</v>
      </c>
      <c r="F8" s="12">
        <v>82.8</v>
      </c>
      <c r="G8" s="12">
        <v>84.64</v>
      </c>
      <c r="H8" s="12">
        <v>95.68</v>
      </c>
      <c r="I8" s="12">
        <v>87.399999999999991</v>
      </c>
      <c r="J8" s="12">
        <v>90.16</v>
      </c>
      <c r="K8" s="12">
        <v>83.72</v>
      </c>
      <c r="L8" s="12">
        <v>98.440000000000012</v>
      </c>
      <c r="M8" s="12">
        <v>92</v>
      </c>
      <c r="N8" s="13">
        <v>89.355000000000004</v>
      </c>
      <c r="O8" s="17" t="s">
        <v>137</v>
      </c>
      <c r="P8" s="14" t="s">
        <v>11</v>
      </c>
      <c r="Q8" s="14" t="s">
        <v>118</v>
      </c>
      <c r="R8" s="14" t="s">
        <v>119</v>
      </c>
      <c r="S8" s="14" t="s">
        <v>148</v>
      </c>
      <c r="U8" s="34" t="s">
        <v>191</v>
      </c>
      <c r="V8" s="36">
        <v>6.9444444444444441E-3</v>
      </c>
      <c r="W8" s="9">
        <f t="shared" si="2"/>
        <v>90.295849999999973</v>
      </c>
      <c r="Y8" s="9" t="s">
        <v>191</v>
      </c>
      <c r="Z8" s="36">
        <v>6.9444444444444441E-3</v>
      </c>
      <c r="AA8" s="9">
        <v>90.295849999999973</v>
      </c>
    </row>
    <row r="9" spans="1:27" x14ac:dyDescent="0.3">
      <c r="A9" s="11">
        <v>44627.542349537034</v>
      </c>
      <c r="B9" s="11">
        <f t="shared" si="0"/>
        <v>0.86666667019017041</v>
      </c>
      <c r="C9" s="15">
        <v>44627</v>
      </c>
      <c r="D9" s="16">
        <v>0.54234953703703703</v>
      </c>
      <c r="E9" s="33" t="str">
        <f t="shared" si="1"/>
        <v>00:03</v>
      </c>
      <c r="F9" s="12">
        <v>80.100000000000009</v>
      </c>
      <c r="G9" s="12">
        <v>81.88000000000001</v>
      </c>
      <c r="H9" s="12">
        <v>92.56</v>
      </c>
      <c r="I9" s="12">
        <v>84.55</v>
      </c>
      <c r="J9" s="12">
        <v>87.22</v>
      </c>
      <c r="K9" s="12">
        <v>80.990000000000009</v>
      </c>
      <c r="L9" s="12">
        <v>95.23</v>
      </c>
      <c r="M9" s="12">
        <v>89</v>
      </c>
      <c r="N9" s="13">
        <v>86.441250000000011</v>
      </c>
      <c r="O9" s="17" t="s">
        <v>10</v>
      </c>
      <c r="P9" s="14" t="s">
        <v>11</v>
      </c>
      <c r="Q9" s="14" t="s">
        <v>118</v>
      </c>
      <c r="R9" s="14" t="s">
        <v>119</v>
      </c>
      <c r="S9" s="14" t="s">
        <v>148</v>
      </c>
      <c r="U9" s="34" t="s">
        <v>191</v>
      </c>
      <c r="V9" s="36">
        <v>1.0416666666666666E-2</v>
      </c>
      <c r="W9" s="9">
        <f t="shared" si="2"/>
        <v>86.245634469696967</v>
      </c>
      <c r="Y9" s="9" t="s">
        <v>191</v>
      </c>
      <c r="Z9" s="36">
        <v>1.0416666666666666E-2</v>
      </c>
      <c r="AA9" s="9">
        <v>86.245634469696967</v>
      </c>
    </row>
    <row r="10" spans="1:27" x14ac:dyDescent="0.3">
      <c r="A10" s="11">
        <v>44627.542951388888</v>
      </c>
      <c r="B10" s="11">
        <f t="shared" si="0"/>
        <v>0.1333333330694586</v>
      </c>
      <c r="C10" s="15">
        <v>44627</v>
      </c>
      <c r="D10" s="16">
        <v>0.54295138888888894</v>
      </c>
      <c r="E10" s="33" t="str">
        <f t="shared" si="1"/>
        <v>00:03</v>
      </c>
      <c r="F10" s="12">
        <v>75.600000000000009</v>
      </c>
      <c r="G10" s="12">
        <v>77.28</v>
      </c>
      <c r="H10" s="12">
        <v>87.36</v>
      </c>
      <c r="I10" s="12">
        <v>79.8</v>
      </c>
      <c r="J10" s="12">
        <v>82.32</v>
      </c>
      <c r="K10" s="12">
        <v>76.44</v>
      </c>
      <c r="L10" s="12">
        <v>89.88000000000001</v>
      </c>
      <c r="M10" s="12">
        <v>84</v>
      </c>
      <c r="N10" s="13">
        <v>81.585000000000008</v>
      </c>
      <c r="O10" s="17" t="s">
        <v>10</v>
      </c>
      <c r="P10" s="14" t="s">
        <v>11</v>
      </c>
      <c r="Q10" s="14" t="s">
        <v>118</v>
      </c>
      <c r="R10" s="14" t="s">
        <v>119</v>
      </c>
      <c r="S10" s="14" t="s">
        <v>148</v>
      </c>
      <c r="U10" s="34" t="s">
        <v>191</v>
      </c>
      <c r="V10" s="36">
        <v>1.38888888888889E-2</v>
      </c>
      <c r="W10" s="9">
        <f t="shared" si="2"/>
        <v>86.386789772727283</v>
      </c>
      <c r="Y10" s="9" t="s">
        <v>191</v>
      </c>
      <c r="Z10" s="36">
        <v>1.38888888888889E-2</v>
      </c>
      <c r="AA10" s="9">
        <v>86.386789772727283</v>
      </c>
    </row>
    <row r="11" spans="1:27" x14ac:dyDescent="0.3">
      <c r="A11" s="11">
        <v>44627.543043981481</v>
      </c>
      <c r="B11" s="11">
        <f t="shared" si="0"/>
        <v>1.000000003259629</v>
      </c>
      <c r="C11" s="15">
        <v>44627</v>
      </c>
      <c r="D11" s="16">
        <v>0.54304398148148147</v>
      </c>
      <c r="E11" s="33" t="str">
        <f t="shared" si="1"/>
        <v>00:04</v>
      </c>
      <c r="F11" s="12">
        <v>76.5</v>
      </c>
      <c r="G11" s="12">
        <v>78.2</v>
      </c>
      <c r="H11" s="12">
        <v>88.4</v>
      </c>
      <c r="I11" s="12">
        <v>80.75</v>
      </c>
      <c r="J11" s="12">
        <v>83.3</v>
      </c>
      <c r="K11" s="12">
        <v>77.350000000000009</v>
      </c>
      <c r="L11" s="12">
        <v>90.95</v>
      </c>
      <c r="M11" s="12">
        <v>85</v>
      </c>
      <c r="N11" s="13">
        <v>82.556250000000006</v>
      </c>
      <c r="O11" s="17" t="s">
        <v>10</v>
      </c>
      <c r="P11" s="14" t="s">
        <v>11</v>
      </c>
      <c r="Q11" s="14" t="s">
        <v>118</v>
      </c>
      <c r="R11" s="14" t="s">
        <v>119</v>
      </c>
      <c r="S11" s="14" t="s">
        <v>148</v>
      </c>
      <c r="U11" s="34" t="s">
        <v>191</v>
      </c>
      <c r="V11" s="36">
        <v>1.7361111111111101E-2</v>
      </c>
      <c r="W11" s="9">
        <f t="shared" si="2"/>
        <v>86.902260416666678</v>
      </c>
      <c r="Y11" s="9" t="s">
        <v>191</v>
      </c>
      <c r="Z11" s="36">
        <v>1.7361111111111101E-2</v>
      </c>
      <c r="AA11" s="9">
        <v>86.902260416666678</v>
      </c>
    </row>
    <row r="12" spans="1:27" x14ac:dyDescent="0.3">
      <c r="A12" s="11">
        <v>44627.543738425928</v>
      </c>
      <c r="B12" s="11">
        <f t="shared" si="0"/>
        <v>0.21666666492819786</v>
      </c>
      <c r="C12" s="15">
        <v>44627</v>
      </c>
      <c r="D12" s="16">
        <v>0.54373842592592592</v>
      </c>
      <c r="E12" s="33" t="str">
        <f t="shared" si="1"/>
        <v>00:05</v>
      </c>
      <c r="F12" s="12">
        <v>84.600000000000009</v>
      </c>
      <c r="G12" s="12">
        <v>86.48</v>
      </c>
      <c r="H12" s="12">
        <v>97.76</v>
      </c>
      <c r="I12" s="12">
        <v>89.3</v>
      </c>
      <c r="J12" s="12">
        <v>92.12</v>
      </c>
      <c r="K12" s="12">
        <v>85.54</v>
      </c>
      <c r="L12" s="12">
        <v>100.58000000000001</v>
      </c>
      <c r="M12" s="12">
        <v>94</v>
      </c>
      <c r="N12" s="13">
        <v>91.297500000000014</v>
      </c>
      <c r="O12" s="17" t="s">
        <v>10</v>
      </c>
      <c r="P12" s="14" t="s">
        <v>11</v>
      </c>
      <c r="Q12" s="14" t="s">
        <v>118</v>
      </c>
      <c r="R12" s="14" t="s">
        <v>119</v>
      </c>
      <c r="S12" s="14" t="s">
        <v>148</v>
      </c>
      <c r="U12" s="34" t="s">
        <v>191</v>
      </c>
      <c r="V12" s="36">
        <v>2.0833333333333301E-2</v>
      </c>
      <c r="W12" s="9" t="e">
        <f t="shared" si="2"/>
        <v>#DIV/0!</v>
      </c>
      <c r="Z12" s="36"/>
    </row>
    <row r="13" spans="1:27" x14ac:dyDescent="0.3">
      <c r="A13" s="11">
        <v>44627.543888888889</v>
      </c>
      <c r="B13" s="11">
        <f t="shared" si="0"/>
        <v>0.78333332785405219</v>
      </c>
      <c r="C13" s="15">
        <v>44627</v>
      </c>
      <c r="D13" s="16">
        <v>0.54388888888888887</v>
      </c>
      <c r="E13" s="33" t="str">
        <f t="shared" si="1"/>
        <v>00:05</v>
      </c>
      <c r="F13" s="12">
        <v>78.3</v>
      </c>
      <c r="G13" s="12">
        <v>80.040000000000006</v>
      </c>
      <c r="H13" s="12">
        <v>90.48</v>
      </c>
      <c r="I13" s="12">
        <v>82.649999999999991</v>
      </c>
      <c r="J13" s="12">
        <v>85.26</v>
      </c>
      <c r="K13" s="12">
        <v>79.17</v>
      </c>
      <c r="L13" s="12">
        <v>93.09</v>
      </c>
      <c r="M13" s="12">
        <v>87</v>
      </c>
      <c r="N13" s="13">
        <v>84.498750000000001</v>
      </c>
      <c r="O13" s="17" t="s">
        <v>10</v>
      </c>
      <c r="P13" s="14" t="s">
        <v>11</v>
      </c>
      <c r="Q13" s="14" t="s">
        <v>118</v>
      </c>
      <c r="R13" s="14" t="s">
        <v>119</v>
      </c>
      <c r="S13" s="14" t="s">
        <v>148</v>
      </c>
      <c r="U13" s="34" t="s">
        <v>191</v>
      </c>
      <c r="V13" s="36">
        <v>2.43055555555555E-2</v>
      </c>
      <c r="W13" s="9">
        <f t="shared" si="2"/>
        <v>87.22090686274511</v>
      </c>
      <c r="Y13" s="9" t="s">
        <v>191</v>
      </c>
      <c r="Z13" s="36">
        <v>2.43055555555555E-2</v>
      </c>
      <c r="AA13" s="9">
        <v>87.22090686274511</v>
      </c>
    </row>
    <row r="14" spans="1:27" x14ac:dyDescent="0.3">
      <c r="A14" s="11">
        <v>44627.544432870367</v>
      </c>
      <c r="B14" s="11">
        <f t="shared" si="0"/>
        <v>1.000000003259629</v>
      </c>
      <c r="C14" s="15">
        <v>44627</v>
      </c>
      <c r="D14" s="16">
        <v>0.54443287037037036</v>
      </c>
      <c r="E14" s="33" t="str">
        <f t="shared" si="1"/>
        <v>00:06</v>
      </c>
      <c r="F14" s="12">
        <v>79.2</v>
      </c>
      <c r="G14" s="12">
        <v>80.960000000000008</v>
      </c>
      <c r="H14" s="12">
        <v>91.52000000000001</v>
      </c>
      <c r="I14" s="12">
        <v>83.6</v>
      </c>
      <c r="J14" s="12">
        <v>86.24</v>
      </c>
      <c r="K14" s="12">
        <v>80.08</v>
      </c>
      <c r="L14" s="12">
        <v>94.160000000000011</v>
      </c>
      <c r="M14" s="12">
        <v>88</v>
      </c>
      <c r="N14" s="13">
        <v>85.47</v>
      </c>
      <c r="O14" s="17" t="s">
        <v>10</v>
      </c>
      <c r="P14" s="14" t="s">
        <v>11</v>
      </c>
      <c r="Q14" s="14" t="s">
        <v>118</v>
      </c>
      <c r="R14" s="14" t="s">
        <v>119</v>
      </c>
      <c r="S14" s="14" t="s">
        <v>148</v>
      </c>
      <c r="U14" s="34" t="s">
        <v>191</v>
      </c>
      <c r="V14" s="36">
        <v>2.7777777777777801E-2</v>
      </c>
      <c r="W14" s="9">
        <f t="shared" si="2"/>
        <v>86.194573863636364</v>
      </c>
      <c r="Y14" s="9" t="s">
        <v>191</v>
      </c>
      <c r="Z14" s="36">
        <v>2.7777777777777801E-2</v>
      </c>
      <c r="AA14" s="9">
        <v>86.194573863636364</v>
      </c>
    </row>
    <row r="15" spans="1:27" x14ac:dyDescent="0.3">
      <c r="A15" s="11">
        <v>44627.545127314814</v>
      </c>
      <c r="B15" s="11">
        <f t="shared" si="0"/>
        <v>0.66666666534729302</v>
      </c>
      <c r="C15" s="15">
        <v>44627</v>
      </c>
      <c r="D15" s="16">
        <v>0.5451273148148148</v>
      </c>
      <c r="E15" s="33" t="str">
        <f t="shared" si="1"/>
        <v>00:07</v>
      </c>
      <c r="F15" s="12">
        <v>79.2</v>
      </c>
      <c r="G15" s="12">
        <v>80.960000000000008</v>
      </c>
      <c r="H15" s="12">
        <v>91.52000000000001</v>
      </c>
      <c r="I15" s="12">
        <v>83.6</v>
      </c>
      <c r="J15" s="12">
        <v>86.24</v>
      </c>
      <c r="K15" s="12">
        <v>80.08</v>
      </c>
      <c r="L15" s="12">
        <v>94.160000000000011</v>
      </c>
      <c r="M15" s="12">
        <v>88</v>
      </c>
      <c r="N15" s="13">
        <v>85.47</v>
      </c>
      <c r="O15" s="17" t="s">
        <v>10</v>
      </c>
      <c r="P15" s="14" t="s">
        <v>11</v>
      </c>
      <c r="Q15" s="14" t="s">
        <v>118</v>
      </c>
      <c r="R15" s="14" t="s">
        <v>119</v>
      </c>
      <c r="S15" s="14" t="s">
        <v>148</v>
      </c>
      <c r="U15" s="34" t="s">
        <v>191</v>
      </c>
      <c r="V15" s="36">
        <v>3.125E-2</v>
      </c>
      <c r="W15" s="9">
        <f t="shared" si="2"/>
        <v>89.729001736111115</v>
      </c>
      <c r="Y15" s="9" t="s">
        <v>191</v>
      </c>
      <c r="Z15" s="36">
        <v>3.125E-2</v>
      </c>
      <c r="AA15" s="9">
        <v>89.729001736111115</v>
      </c>
    </row>
    <row r="16" spans="1:27" x14ac:dyDescent="0.3">
      <c r="A16" s="11">
        <v>44627.545590277776</v>
      </c>
      <c r="B16" s="11">
        <f t="shared" si="0"/>
        <v>0.33333333791233599</v>
      </c>
      <c r="C16" s="15">
        <v>44627</v>
      </c>
      <c r="D16" s="16">
        <v>0.5455902777777778</v>
      </c>
      <c r="E16" s="33" t="str">
        <f t="shared" si="1"/>
        <v>00:07</v>
      </c>
      <c r="F16" s="12">
        <v>83.7</v>
      </c>
      <c r="G16" s="12">
        <v>85.56</v>
      </c>
      <c r="H16" s="12">
        <v>96.72</v>
      </c>
      <c r="I16" s="12">
        <v>88.35</v>
      </c>
      <c r="J16" s="12">
        <v>91.14</v>
      </c>
      <c r="K16" s="12">
        <v>84.63000000000001</v>
      </c>
      <c r="L16" s="12">
        <v>99.51</v>
      </c>
      <c r="M16" s="12">
        <v>93</v>
      </c>
      <c r="N16" s="13">
        <v>90.326250000000002</v>
      </c>
      <c r="O16" s="17" t="s">
        <v>10</v>
      </c>
      <c r="P16" s="14" t="s">
        <v>11</v>
      </c>
      <c r="Q16" s="14" t="s">
        <v>118</v>
      </c>
      <c r="R16" s="14" t="s">
        <v>119</v>
      </c>
      <c r="S16" s="14" t="s">
        <v>148</v>
      </c>
      <c r="U16" s="34" t="s">
        <v>191</v>
      </c>
      <c r="V16" s="36">
        <v>3.4722222222222203E-2</v>
      </c>
      <c r="W16" s="9">
        <f t="shared" si="2"/>
        <v>84.400701754385963</v>
      </c>
      <c r="Y16" s="9" t="s">
        <v>191</v>
      </c>
      <c r="Z16" s="36">
        <v>3.4722222222222203E-2</v>
      </c>
      <c r="AA16" s="9">
        <v>84.400701754385963</v>
      </c>
    </row>
    <row r="17" spans="1:27" x14ac:dyDescent="0.3">
      <c r="A17" s="11">
        <v>44627.54582175926</v>
      </c>
      <c r="B17" s="11">
        <f t="shared" si="0"/>
        <v>1.000000003259629</v>
      </c>
      <c r="C17" s="15">
        <v>44627</v>
      </c>
      <c r="D17" s="16">
        <v>0.54582175925925924</v>
      </c>
      <c r="E17" s="33" t="str">
        <f t="shared" si="1"/>
        <v>00:08</v>
      </c>
      <c r="F17" s="12">
        <v>81.900000000000006</v>
      </c>
      <c r="G17" s="12">
        <v>83.72</v>
      </c>
      <c r="H17" s="12">
        <v>94.64</v>
      </c>
      <c r="I17" s="12">
        <v>86.45</v>
      </c>
      <c r="J17" s="12">
        <v>89.179999999999993</v>
      </c>
      <c r="K17" s="12">
        <v>82.81</v>
      </c>
      <c r="L17" s="12">
        <v>97.37</v>
      </c>
      <c r="M17" s="12">
        <v>91</v>
      </c>
      <c r="N17" s="13">
        <v>88.383750000000006</v>
      </c>
      <c r="O17" s="17" t="s">
        <v>10</v>
      </c>
      <c r="P17" s="14" t="s">
        <v>11</v>
      </c>
      <c r="Q17" s="14" t="s">
        <v>118</v>
      </c>
      <c r="R17" s="14" t="s">
        <v>119</v>
      </c>
      <c r="S17" s="14" t="s">
        <v>148</v>
      </c>
      <c r="U17" s="34" t="s">
        <v>191</v>
      </c>
      <c r="V17" s="36">
        <v>3.8194444444444399E-2</v>
      </c>
      <c r="W17" s="9" t="e">
        <f t="shared" si="2"/>
        <v>#DIV/0!</v>
      </c>
      <c r="Z17" s="36"/>
    </row>
    <row r="18" spans="1:27" x14ac:dyDescent="0.3">
      <c r="A18" s="11">
        <v>44627.546516203707</v>
      </c>
      <c r="B18" s="11"/>
      <c r="C18" s="15">
        <v>44627</v>
      </c>
      <c r="D18" s="16">
        <v>0.54651620370370368</v>
      </c>
      <c r="E18" s="33" t="str">
        <f t="shared" si="1"/>
        <v>00:09</v>
      </c>
      <c r="F18" s="12">
        <v>83.7</v>
      </c>
      <c r="G18" s="12">
        <v>85.56</v>
      </c>
      <c r="H18" s="12">
        <v>96.72</v>
      </c>
      <c r="I18" s="12">
        <v>88.35</v>
      </c>
      <c r="J18" s="12">
        <v>91.14</v>
      </c>
      <c r="K18" s="12">
        <v>84.63000000000001</v>
      </c>
      <c r="L18" s="12">
        <v>99.51</v>
      </c>
      <c r="M18" s="12">
        <v>93</v>
      </c>
      <c r="N18" s="13">
        <v>90.326250000000002</v>
      </c>
      <c r="O18" s="17" t="s">
        <v>10</v>
      </c>
      <c r="P18" s="14" t="s">
        <v>11</v>
      </c>
      <c r="Q18" s="14" t="s">
        <v>118</v>
      </c>
      <c r="R18" s="14" t="s">
        <v>119</v>
      </c>
      <c r="S18" s="14" t="s">
        <v>148</v>
      </c>
      <c r="U18" s="34" t="s">
        <v>191</v>
      </c>
      <c r="V18" s="36">
        <v>4.1666666666666602E-2</v>
      </c>
      <c r="W18" s="9">
        <f t="shared" si="2"/>
        <v>91.006326754385967</v>
      </c>
      <c r="Y18" s="9" t="s">
        <v>191</v>
      </c>
      <c r="Z18" s="36">
        <v>4.1666666666666602E-2</v>
      </c>
      <c r="AA18" s="9">
        <v>91.006326754385967</v>
      </c>
    </row>
    <row r="19" spans="1:27" x14ac:dyDescent="0.3">
      <c r="A19" s="11">
        <v>44627.546643518515</v>
      </c>
      <c r="B19" s="11"/>
      <c r="C19" s="15">
        <v>44627</v>
      </c>
      <c r="D19" s="16">
        <v>0.54664351851851845</v>
      </c>
      <c r="E19" s="33" t="str">
        <f t="shared" si="1"/>
        <v>00:09</v>
      </c>
      <c r="F19" s="12">
        <v>96.3</v>
      </c>
      <c r="G19" s="12">
        <v>98.44</v>
      </c>
      <c r="H19" s="12">
        <v>111.28</v>
      </c>
      <c r="I19" s="12">
        <v>101.64999999999999</v>
      </c>
      <c r="J19" s="12">
        <v>104.86</v>
      </c>
      <c r="K19" s="12">
        <v>97.37</v>
      </c>
      <c r="L19" s="12">
        <v>114.49000000000001</v>
      </c>
      <c r="M19" s="12">
        <v>107</v>
      </c>
      <c r="N19" s="13">
        <v>103.92375</v>
      </c>
      <c r="O19" s="17" t="s">
        <v>10</v>
      </c>
      <c r="P19" s="14" t="s">
        <v>11</v>
      </c>
      <c r="Q19" s="14" t="s">
        <v>118</v>
      </c>
      <c r="R19" s="14" t="s">
        <v>119</v>
      </c>
      <c r="S19" s="14" t="s">
        <v>148</v>
      </c>
      <c r="U19" s="34" t="s">
        <v>191</v>
      </c>
      <c r="V19" s="36">
        <v>4.5138888888888902E-2</v>
      </c>
      <c r="W19" s="9">
        <f t="shared" si="2"/>
        <v>87.93</v>
      </c>
      <c r="Y19" s="9" t="s">
        <v>191</v>
      </c>
      <c r="Z19" s="36">
        <v>4.5138888888888902E-2</v>
      </c>
      <c r="AA19" s="9">
        <v>87.93</v>
      </c>
    </row>
    <row r="20" spans="1:27" x14ac:dyDescent="0.3">
      <c r="A20" s="11">
        <v>44627.546840277777</v>
      </c>
      <c r="B20" s="11"/>
      <c r="C20" s="15">
        <v>44627</v>
      </c>
      <c r="D20" s="16">
        <v>0.54684027777777777</v>
      </c>
      <c r="E20" s="33" t="str">
        <f t="shared" si="1"/>
        <v>00:09</v>
      </c>
      <c r="F20" s="12">
        <v>96.3</v>
      </c>
      <c r="G20" s="12">
        <v>98.44</v>
      </c>
      <c r="H20" s="12">
        <v>111.28</v>
      </c>
      <c r="I20" s="12">
        <v>101.64999999999999</v>
      </c>
      <c r="J20" s="12">
        <v>104.86</v>
      </c>
      <c r="K20" s="12">
        <v>97.37</v>
      </c>
      <c r="L20" s="12">
        <v>114.49000000000001</v>
      </c>
      <c r="M20" s="12">
        <v>107</v>
      </c>
      <c r="N20" s="13">
        <v>103.92375</v>
      </c>
      <c r="O20" s="17" t="s">
        <v>10</v>
      </c>
      <c r="P20" s="14" t="s">
        <v>11</v>
      </c>
      <c r="Q20" s="14" t="s">
        <v>118</v>
      </c>
      <c r="R20" s="14" t="s">
        <v>119</v>
      </c>
      <c r="S20" s="14" t="s">
        <v>148</v>
      </c>
      <c r="U20" s="34" t="s">
        <v>191</v>
      </c>
      <c r="V20" s="36">
        <v>4.8611111111111098E-2</v>
      </c>
      <c r="W20" s="9">
        <f t="shared" si="2"/>
        <v>91.688833333333349</v>
      </c>
      <c r="Y20" s="9" t="s">
        <v>191</v>
      </c>
      <c r="Z20" s="36">
        <v>4.8611111111111098E-2</v>
      </c>
      <c r="AA20" s="9">
        <v>91.688833333333349</v>
      </c>
    </row>
    <row r="21" spans="1:27" x14ac:dyDescent="0.3">
      <c r="A21" s="11">
        <v>44627.547164351854</v>
      </c>
      <c r="B21" s="11"/>
      <c r="C21" s="15">
        <v>44627</v>
      </c>
      <c r="D21" s="16">
        <v>0.54716435185185186</v>
      </c>
      <c r="E21" s="33" t="str">
        <f t="shared" si="1"/>
        <v>00:09</v>
      </c>
      <c r="F21" s="12">
        <v>93.600000000000009</v>
      </c>
      <c r="G21" s="12">
        <v>95.68</v>
      </c>
      <c r="H21" s="12">
        <v>108.16</v>
      </c>
      <c r="I21" s="12">
        <v>98.8</v>
      </c>
      <c r="J21" s="12">
        <v>101.92</v>
      </c>
      <c r="K21" s="12">
        <v>94.64</v>
      </c>
      <c r="L21" s="12">
        <v>111.28</v>
      </c>
      <c r="M21" s="12">
        <v>104</v>
      </c>
      <c r="N21" s="13">
        <v>101.01</v>
      </c>
      <c r="O21" s="17" t="s">
        <v>10</v>
      </c>
      <c r="P21" s="14" t="s">
        <v>11</v>
      </c>
      <c r="Q21" s="14" t="s">
        <v>118</v>
      </c>
      <c r="R21" s="14" t="s">
        <v>119</v>
      </c>
      <c r="S21" s="14" t="s">
        <v>148</v>
      </c>
      <c r="U21" s="34" t="s">
        <v>191</v>
      </c>
      <c r="V21" s="36">
        <v>5.2083333333333301E-2</v>
      </c>
      <c r="W21" s="9" t="e">
        <f t="shared" si="2"/>
        <v>#DIV/0!</v>
      </c>
      <c r="Z21" s="36"/>
    </row>
    <row r="22" spans="1:27" x14ac:dyDescent="0.3">
      <c r="A22" s="11">
        <v>44627.547210648147</v>
      </c>
      <c r="B22" s="11"/>
      <c r="C22" s="15">
        <v>44627</v>
      </c>
      <c r="D22" s="16">
        <v>0.54721064814814813</v>
      </c>
      <c r="E22" s="33" t="str">
        <f t="shared" si="1"/>
        <v>00:10</v>
      </c>
      <c r="F22" s="12">
        <v>95.4</v>
      </c>
      <c r="G22" s="12">
        <v>97.52000000000001</v>
      </c>
      <c r="H22" s="12">
        <v>110.24000000000001</v>
      </c>
      <c r="I22" s="12">
        <v>100.69999999999999</v>
      </c>
      <c r="J22" s="12">
        <v>103.88</v>
      </c>
      <c r="K22" s="12">
        <v>96.460000000000008</v>
      </c>
      <c r="L22" s="12">
        <v>113.42</v>
      </c>
      <c r="M22" s="12">
        <v>106</v>
      </c>
      <c r="N22" s="13">
        <v>102.9525</v>
      </c>
      <c r="O22" s="17" t="s">
        <v>10</v>
      </c>
      <c r="P22" s="14" t="s">
        <v>11</v>
      </c>
      <c r="Q22" s="14" t="s">
        <v>118</v>
      </c>
      <c r="R22" s="14" t="s">
        <v>119</v>
      </c>
      <c r="S22" s="14" t="s">
        <v>148</v>
      </c>
      <c r="U22" s="34" t="s">
        <v>191</v>
      </c>
      <c r="V22" s="36">
        <v>5.5555555555555497E-2</v>
      </c>
      <c r="W22" s="9">
        <f t="shared" si="2"/>
        <v>90.462777777777774</v>
      </c>
      <c r="Y22" s="9" t="s">
        <v>191</v>
      </c>
      <c r="Z22" s="36">
        <v>5.5555555555555497E-2</v>
      </c>
      <c r="AA22" s="9">
        <v>90.462777777777774</v>
      </c>
    </row>
    <row r="23" spans="1:27" x14ac:dyDescent="0.3">
      <c r="A23" s="11">
        <v>44627.547442129631</v>
      </c>
      <c r="B23" s="11"/>
      <c r="C23" s="15">
        <v>44627</v>
      </c>
      <c r="D23" s="16">
        <v>0.54744212962962957</v>
      </c>
      <c r="E23" s="33" t="str">
        <f t="shared" si="1"/>
        <v>00:10</v>
      </c>
      <c r="F23" s="12">
        <v>93.600000000000009</v>
      </c>
      <c r="G23" s="12">
        <v>95.68</v>
      </c>
      <c r="H23" s="12">
        <v>108.16</v>
      </c>
      <c r="I23" s="12">
        <v>98.8</v>
      </c>
      <c r="J23" s="12">
        <v>101.92</v>
      </c>
      <c r="K23" s="12">
        <v>94.64</v>
      </c>
      <c r="L23" s="12">
        <v>111.28</v>
      </c>
      <c r="M23" s="12">
        <v>104</v>
      </c>
      <c r="N23" s="13">
        <v>101.01</v>
      </c>
      <c r="O23" s="17" t="s">
        <v>10</v>
      </c>
      <c r="P23" s="14" t="s">
        <v>11</v>
      </c>
      <c r="Q23" s="14" t="s">
        <v>118</v>
      </c>
      <c r="R23" s="14" t="s">
        <v>119</v>
      </c>
      <c r="S23" s="14" t="s">
        <v>148</v>
      </c>
      <c r="U23" s="34" t="s">
        <v>191</v>
      </c>
      <c r="V23" s="36">
        <v>5.9027777777777797E-2</v>
      </c>
      <c r="W23" s="9">
        <f t="shared" si="2"/>
        <v>89.478501984126979</v>
      </c>
      <c r="Y23" s="9" t="s">
        <v>191</v>
      </c>
      <c r="Z23" s="36">
        <v>5.9027777777777797E-2</v>
      </c>
      <c r="AA23" s="9">
        <v>89.478501984126979</v>
      </c>
    </row>
    <row r="24" spans="1:27" x14ac:dyDescent="0.3">
      <c r="A24" s="11">
        <v>44627.547905092593</v>
      </c>
      <c r="B24" s="11"/>
      <c r="C24" s="15">
        <v>44627</v>
      </c>
      <c r="D24" s="16">
        <v>0.54790509259259257</v>
      </c>
      <c r="E24" s="33" t="str">
        <f t="shared" si="1"/>
        <v>00:11</v>
      </c>
      <c r="F24" s="12">
        <v>90.9</v>
      </c>
      <c r="G24" s="12">
        <v>92.92</v>
      </c>
      <c r="H24" s="12">
        <v>105.04</v>
      </c>
      <c r="I24" s="12">
        <v>95.949999999999989</v>
      </c>
      <c r="J24" s="12">
        <v>98.98</v>
      </c>
      <c r="K24" s="12">
        <v>91.91</v>
      </c>
      <c r="L24" s="12">
        <v>108.07000000000001</v>
      </c>
      <c r="M24" s="12">
        <v>101</v>
      </c>
      <c r="N24" s="13">
        <v>98.096250000000012</v>
      </c>
      <c r="O24" s="17" t="s">
        <v>10</v>
      </c>
      <c r="P24" s="14" t="s">
        <v>11</v>
      </c>
      <c r="Q24" s="14" t="s">
        <v>118</v>
      </c>
      <c r="R24" s="14" t="s">
        <v>119</v>
      </c>
      <c r="S24" s="14" t="s">
        <v>148</v>
      </c>
      <c r="U24" s="34" t="s">
        <v>191</v>
      </c>
      <c r="V24" s="36">
        <v>6.25E-2</v>
      </c>
      <c r="W24" s="9">
        <f t="shared" si="2"/>
        <v>84.790220588235286</v>
      </c>
      <c r="Y24" s="9" t="s">
        <v>191</v>
      </c>
      <c r="Z24" s="36">
        <v>6.25E-2</v>
      </c>
      <c r="AA24" s="9">
        <v>84.790220588235286</v>
      </c>
    </row>
    <row r="25" spans="1:27" x14ac:dyDescent="0.3">
      <c r="A25" s="11">
        <v>44627.54859953704</v>
      </c>
      <c r="B25" s="11"/>
      <c r="C25" s="15">
        <v>44627</v>
      </c>
      <c r="D25" s="16">
        <v>0.54859953703703701</v>
      </c>
      <c r="E25" s="33" t="str">
        <f t="shared" si="1"/>
        <v>00:12</v>
      </c>
      <c r="F25" s="12">
        <v>78.3</v>
      </c>
      <c r="G25" s="12">
        <v>80.040000000000006</v>
      </c>
      <c r="H25" s="12">
        <v>90.48</v>
      </c>
      <c r="I25" s="12">
        <v>82.649999999999991</v>
      </c>
      <c r="J25" s="12">
        <v>85.26</v>
      </c>
      <c r="K25" s="12">
        <v>79.17</v>
      </c>
      <c r="L25" s="12">
        <v>93.09</v>
      </c>
      <c r="M25" s="12">
        <v>87</v>
      </c>
      <c r="N25" s="13">
        <v>84.498750000000001</v>
      </c>
      <c r="O25" s="17" t="s">
        <v>10</v>
      </c>
      <c r="P25" s="14" t="s">
        <v>11</v>
      </c>
      <c r="Q25" s="14" t="s">
        <v>118</v>
      </c>
      <c r="R25" s="14" t="s">
        <v>119</v>
      </c>
      <c r="S25" s="14" t="s">
        <v>148</v>
      </c>
      <c r="U25" s="34" t="s">
        <v>191</v>
      </c>
      <c r="V25" s="36">
        <v>6.5972222222222196E-2</v>
      </c>
      <c r="W25" s="9">
        <f t="shared" si="2"/>
        <v>87.472916666666663</v>
      </c>
      <c r="Y25" s="9" t="s">
        <v>191</v>
      </c>
      <c r="Z25" s="36">
        <v>6.5972222222222196E-2</v>
      </c>
      <c r="AA25" s="9">
        <v>87.472916666666663</v>
      </c>
    </row>
    <row r="26" spans="1:27" x14ac:dyDescent="0.3">
      <c r="A26" s="11">
        <v>44627.549293981479</v>
      </c>
      <c r="B26" s="11"/>
      <c r="C26" s="15">
        <v>44627</v>
      </c>
      <c r="D26" s="16">
        <v>0.54929398148148145</v>
      </c>
      <c r="E26" s="33" t="str">
        <f t="shared" si="1"/>
        <v>00:13</v>
      </c>
      <c r="F26" s="12">
        <v>74.7</v>
      </c>
      <c r="G26" s="12">
        <v>76.36</v>
      </c>
      <c r="H26" s="12">
        <v>86.320000000000007</v>
      </c>
      <c r="I26" s="12">
        <v>78.849999999999994</v>
      </c>
      <c r="J26" s="12">
        <v>81.34</v>
      </c>
      <c r="K26" s="12">
        <v>75.53</v>
      </c>
      <c r="L26" s="12">
        <v>88.81</v>
      </c>
      <c r="M26" s="12">
        <v>83</v>
      </c>
      <c r="N26" s="13">
        <v>80.61375000000001</v>
      </c>
      <c r="O26" s="17" t="s">
        <v>10</v>
      </c>
      <c r="P26" s="14" t="s">
        <v>11</v>
      </c>
      <c r="Q26" s="14" t="s">
        <v>118</v>
      </c>
      <c r="R26" s="14" t="s">
        <v>119</v>
      </c>
      <c r="S26" s="14" t="s">
        <v>148</v>
      </c>
      <c r="U26" s="34" t="s">
        <v>191</v>
      </c>
      <c r="V26" s="36">
        <v>6.9444444444444406E-2</v>
      </c>
      <c r="W26" s="9" t="e">
        <f t="shared" si="2"/>
        <v>#DIV/0!</v>
      </c>
      <c r="Z26" s="36"/>
    </row>
    <row r="27" spans="1:27" x14ac:dyDescent="0.3">
      <c r="A27" s="11">
        <v>44627.549988425926</v>
      </c>
      <c r="B27" s="11"/>
      <c r="C27" s="15">
        <v>44627</v>
      </c>
      <c r="D27" s="16">
        <v>0.54998842592592589</v>
      </c>
      <c r="E27" s="33" t="str">
        <f t="shared" si="1"/>
        <v>00:14</v>
      </c>
      <c r="F27" s="12">
        <v>71.100000000000009</v>
      </c>
      <c r="G27" s="12">
        <v>72.680000000000007</v>
      </c>
      <c r="H27" s="12">
        <v>82.16</v>
      </c>
      <c r="I27" s="12">
        <v>75.05</v>
      </c>
      <c r="J27" s="12">
        <v>77.42</v>
      </c>
      <c r="K27" s="12">
        <v>71.89</v>
      </c>
      <c r="L27" s="12">
        <v>84.53</v>
      </c>
      <c r="M27" s="12">
        <v>79</v>
      </c>
      <c r="N27" s="13">
        <v>76.728750000000005</v>
      </c>
      <c r="O27" s="17" t="s">
        <v>10</v>
      </c>
      <c r="P27" s="14" t="s">
        <v>11</v>
      </c>
      <c r="Q27" s="14" t="s">
        <v>118</v>
      </c>
      <c r="R27" s="14" t="s">
        <v>119</v>
      </c>
      <c r="S27" s="14" t="s">
        <v>148</v>
      </c>
      <c r="U27" s="34" t="s">
        <v>191</v>
      </c>
      <c r="V27" s="36">
        <v>7.2916666666666602E-2</v>
      </c>
      <c r="W27" s="9">
        <f t="shared" si="2"/>
        <v>89.339053030303035</v>
      </c>
      <c r="Y27" s="9" t="s">
        <v>191</v>
      </c>
      <c r="Z27" s="36">
        <v>7.2916666666666602E-2</v>
      </c>
      <c r="AA27" s="9">
        <v>89.339053030303035</v>
      </c>
    </row>
    <row r="28" spans="1:27" x14ac:dyDescent="0.3">
      <c r="A28" s="11">
        <v>44627.550682870373</v>
      </c>
      <c r="B28" s="11"/>
      <c r="C28" s="15">
        <v>44627</v>
      </c>
      <c r="D28" s="16">
        <v>0.55068287037037034</v>
      </c>
      <c r="E28" s="33" t="str">
        <f t="shared" si="1"/>
        <v>00:15</v>
      </c>
      <c r="F28" s="12">
        <v>57.6</v>
      </c>
      <c r="G28" s="12">
        <v>58.88</v>
      </c>
      <c r="H28" s="12">
        <v>66.56</v>
      </c>
      <c r="I28" s="12">
        <v>60.8</v>
      </c>
      <c r="J28" s="12">
        <v>62.72</v>
      </c>
      <c r="K28" s="12">
        <v>58.24</v>
      </c>
      <c r="L28" s="12">
        <v>68.48</v>
      </c>
      <c r="M28" s="12">
        <v>64</v>
      </c>
      <c r="N28" s="13">
        <v>62.160000000000011</v>
      </c>
      <c r="O28" s="17" t="s">
        <v>10</v>
      </c>
      <c r="P28" s="14" t="s">
        <v>11</v>
      </c>
      <c r="Q28" s="14" t="s">
        <v>118</v>
      </c>
      <c r="R28" s="14" t="s">
        <v>119</v>
      </c>
      <c r="S28" s="14" t="s">
        <v>148</v>
      </c>
      <c r="U28" s="34" t="s">
        <v>191</v>
      </c>
      <c r="V28" s="36">
        <v>7.6388888888888895E-2</v>
      </c>
      <c r="W28" s="9">
        <f t="shared" si="2"/>
        <v>88.888564814814814</v>
      </c>
      <c r="Y28" s="9" t="s">
        <v>191</v>
      </c>
      <c r="Z28" s="36">
        <v>7.6388888888888895E-2</v>
      </c>
      <c r="AA28" s="9">
        <v>88.888564814814814</v>
      </c>
    </row>
    <row r="29" spans="1:27" x14ac:dyDescent="0.3">
      <c r="A29" s="11">
        <v>44627.552071759259</v>
      </c>
      <c r="B29" s="11"/>
      <c r="C29" s="15">
        <v>44627</v>
      </c>
      <c r="D29" s="16">
        <v>0.55207175925925933</v>
      </c>
      <c r="E29" s="33" t="str">
        <f t="shared" si="1"/>
        <v>00:17</v>
      </c>
      <c r="F29" s="12">
        <v>68.400000000000006</v>
      </c>
      <c r="G29" s="12">
        <v>69.92</v>
      </c>
      <c r="H29" s="12">
        <v>79.040000000000006</v>
      </c>
      <c r="I29" s="12">
        <v>72.2</v>
      </c>
      <c r="J29" s="12">
        <v>74.48</v>
      </c>
      <c r="K29" s="12">
        <v>69.16</v>
      </c>
      <c r="L29" s="12">
        <v>81.320000000000007</v>
      </c>
      <c r="M29" s="12">
        <v>76</v>
      </c>
      <c r="N29" s="13">
        <v>73.815000000000012</v>
      </c>
      <c r="O29" s="17" t="s">
        <v>10</v>
      </c>
      <c r="P29" s="14" t="s">
        <v>11</v>
      </c>
      <c r="Q29" s="14" t="s">
        <v>118</v>
      </c>
      <c r="R29" s="14" t="s">
        <v>119</v>
      </c>
      <c r="S29" s="14" t="s">
        <v>148</v>
      </c>
      <c r="U29" s="34" t="s">
        <v>191</v>
      </c>
      <c r="V29" s="36">
        <v>7.9861111111111105E-2</v>
      </c>
      <c r="W29" s="9">
        <f t="shared" si="2"/>
        <v>91.262172619047618</v>
      </c>
      <c r="Y29" s="9" t="s">
        <v>191</v>
      </c>
      <c r="Z29" s="36">
        <v>7.9861111111111105E-2</v>
      </c>
      <c r="AA29" s="9">
        <v>91.262172619047618</v>
      </c>
    </row>
    <row r="30" spans="1:27" ht="15" thickBot="1" x14ac:dyDescent="0.35">
      <c r="A30" s="11">
        <v>44627.552766203706</v>
      </c>
      <c r="B30" s="11"/>
      <c r="C30" s="15">
        <v>44627</v>
      </c>
      <c r="D30" s="16">
        <v>0.55276620370370366</v>
      </c>
      <c r="E30" s="33" t="str">
        <f t="shared" si="1"/>
        <v>00:18</v>
      </c>
      <c r="F30" s="12">
        <v>70.2</v>
      </c>
      <c r="G30" s="12">
        <v>71.760000000000005</v>
      </c>
      <c r="H30" s="12">
        <v>81.12</v>
      </c>
      <c r="I30" s="12">
        <v>74.099999999999994</v>
      </c>
      <c r="J30" s="12">
        <v>76.44</v>
      </c>
      <c r="K30" s="12">
        <v>70.98</v>
      </c>
      <c r="L30" s="12">
        <v>83.460000000000008</v>
      </c>
      <c r="M30" s="12">
        <v>78</v>
      </c>
      <c r="N30" s="13">
        <v>75.757500000000007</v>
      </c>
      <c r="O30" s="17" t="s">
        <v>10</v>
      </c>
      <c r="P30" s="14" t="s">
        <v>11</v>
      </c>
      <c r="Q30" s="14" t="s">
        <v>118</v>
      </c>
      <c r="R30" s="14" t="s">
        <v>119</v>
      </c>
      <c r="S30" s="14" t="s">
        <v>148</v>
      </c>
      <c r="U30" s="35" t="s">
        <v>191</v>
      </c>
      <c r="V30" s="37">
        <v>8.3333333333333301E-2</v>
      </c>
      <c r="W30" s="9">
        <f t="shared" si="2"/>
        <v>90.706914062500005</v>
      </c>
      <c r="Y30" s="9" t="s">
        <v>191</v>
      </c>
      <c r="Z30" s="36">
        <v>8.3333333333333301E-2</v>
      </c>
      <c r="AA30" s="9">
        <v>90.706914062500005</v>
      </c>
    </row>
    <row r="31" spans="1:27" x14ac:dyDescent="0.3">
      <c r="A31" s="11">
        <v>44627.553460648145</v>
      </c>
      <c r="B31" s="11"/>
      <c r="C31" s="15">
        <v>44627</v>
      </c>
      <c r="D31" s="16">
        <v>0.55346064814814822</v>
      </c>
      <c r="E31" s="33" t="str">
        <f t="shared" si="1"/>
        <v>00:19</v>
      </c>
      <c r="F31" s="12">
        <v>54.9</v>
      </c>
      <c r="G31" s="12">
        <v>56.120000000000005</v>
      </c>
      <c r="H31" s="12">
        <v>63.440000000000005</v>
      </c>
      <c r="I31" s="12">
        <v>57.949999999999996</v>
      </c>
      <c r="J31" s="12">
        <v>59.78</v>
      </c>
      <c r="K31" s="12">
        <v>55.510000000000005</v>
      </c>
      <c r="L31" s="12">
        <v>65.27000000000001</v>
      </c>
      <c r="M31" s="12">
        <v>61</v>
      </c>
      <c r="N31" s="13">
        <v>59.246250000000003</v>
      </c>
      <c r="O31" s="17" t="s">
        <v>10</v>
      </c>
      <c r="P31" s="14" t="s">
        <v>11</v>
      </c>
      <c r="Q31" s="14" t="s">
        <v>118</v>
      </c>
      <c r="R31" s="14" t="s">
        <v>119</v>
      </c>
      <c r="S31" s="14" t="s">
        <v>148</v>
      </c>
    </row>
    <row r="32" spans="1:27" x14ac:dyDescent="0.3">
      <c r="A32" s="11">
        <v>44627.554155092592</v>
      </c>
      <c r="B32" s="11"/>
      <c r="C32" s="15">
        <v>44627</v>
      </c>
      <c r="D32" s="16">
        <v>0.55415509259259255</v>
      </c>
      <c r="E32" s="33" t="str">
        <f t="shared" si="1"/>
        <v>00:20</v>
      </c>
      <c r="F32" s="12">
        <v>51.300000000000004</v>
      </c>
      <c r="G32" s="12">
        <v>52.440000000000005</v>
      </c>
      <c r="H32" s="12">
        <v>59.28</v>
      </c>
      <c r="I32" s="12">
        <v>54.15</v>
      </c>
      <c r="J32" s="12">
        <v>55.86</v>
      </c>
      <c r="K32" s="12">
        <v>51.870000000000005</v>
      </c>
      <c r="L32" s="12">
        <v>60.99</v>
      </c>
      <c r="M32" s="12">
        <v>57</v>
      </c>
      <c r="N32" s="13">
        <v>55.361250000000005</v>
      </c>
      <c r="O32" s="17" t="s">
        <v>10</v>
      </c>
      <c r="P32" s="14" t="s">
        <v>11</v>
      </c>
      <c r="Q32" s="14" t="s">
        <v>118</v>
      </c>
      <c r="R32" s="14" t="s">
        <v>119</v>
      </c>
      <c r="S32" s="14" t="s">
        <v>148</v>
      </c>
    </row>
    <row r="33" spans="1:19" x14ac:dyDescent="0.3">
      <c r="A33" s="11">
        <v>44627.554849537039</v>
      </c>
      <c r="B33" s="11"/>
      <c r="C33" s="15">
        <v>44627</v>
      </c>
      <c r="D33" s="16">
        <v>0.5548495370370371</v>
      </c>
      <c r="E33" s="33" t="str">
        <f t="shared" si="1"/>
        <v>00:21</v>
      </c>
      <c r="F33" s="12">
        <v>66.600000000000009</v>
      </c>
      <c r="G33" s="12">
        <v>68.08</v>
      </c>
      <c r="H33" s="12">
        <v>76.960000000000008</v>
      </c>
      <c r="I33" s="12">
        <v>70.3</v>
      </c>
      <c r="J33" s="12">
        <v>72.52</v>
      </c>
      <c r="K33" s="12">
        <v>67.34</v>
      </c>
      <c r="L33" s="12">
        <v>79.180000000000007</v>
      </c>
      <c r="M33" s="12">
        <v>74</v>
      </c>
      <c r="N33" s="13">
        <v>71.872500000000002</v>
      </c>
      <c r="O33" s="17" t="s">
        <v>10</v>
      </c>
      <c r="P33" s="14" t="s">
        <v>11</v>
      </c>
      <c r="Q33" s="14" t="s">
        <v>118</v>
      </c>
      <c r="R33" s="14" t="s">
        <v>119</v>
      </c>
      <c r="S33" s="14" t="s">
        <v>148</v>
      </c>
    </row>
    <row r="34" spans="1:19" x14ac:dyDescent="0.3">
      <c r="A34" s="11">
        <v>44627.555543981478</v>
      </c>
      <c r="B34" s="11"/>
      <c r="C34" s="15">
        <v>44627</v>
      </c>
      <c r="D34" s="16">
        <v>0.55554398148148143</v>
      </c>
      <c r="E34" s="33" t="str">
        <f t="shared" si="1"/>
        <v>00:22</v>
      </c>
      <c r="F34" s="12">
        <v>78.3</v>
      </c>
      <c r="G34" s="12">
        <v>80.040000000000006</v>
      </c>
      <c r="H34" s="12">
        <v>90.48</v>
      </c>
      <c r="I34" s="12">
        <v>82.649999999999991</v>
      </c>
      <c r="J34" s="12">
        <v>85.26</v>
      </c>
      <c r="K34" s="12">
        <v>79.17</v>
      </c>
      <c r="L34" s="12">
        <v>93.09</v>
      </c>
      <c r="M34" s="12">
        <v>87</v>
      </c>
      <c r="N34" s="13">
        <v>84.498750000000001</v>
      </c>
      <c r="O34" s="17" t="s">
        <v>10</v>
      </c>
      <c r="P34" s="14" t="s">
        <v>11</v>
      </c>
      <c r="Q34" s="14" t="s">
        <v>118</v>
      </c>
      <c r="R34" s="14" t="s">
        <v>119</v>
      </c>
      <c r="S34" s="14" t="s">
        <v>148</v>
      </c>
    </row>
    <row r="35" spans="1:19" x14ac:dyDescent="0.3">
      <c r="A35" s="11">
        <v>44627.556238425925</v>
      </c>
      <c r="B35" s="11"/>
      <c r="C35" s="15">
        <v>44627</v>
      </c>
      <c r="D35" s="16">
        <v>0.55623842592592598</v>
      </c>
      <c r="E35" s="33" t="str">
        <f t="shared" si="1"/>
        <v>00:23</v>
      </c>
      <c r="F35" s="12">
        <v>83.7</v>
      </c>
      <c r="G35" s="12">
        <v>85.56</v>
      </c>
      <c r="H35" s="12">
        <v>96.72</v>
      </c>
      <c r="I35" s="12">
        <v>88.35</v>
      </c>
      <c r="J35" s="12">
        <v>91.14</v>
      </c>
      <c r="K35" s="12">
        <v>84.63000000000001</v>
      </c>
      <c r="L35" s="12">
        <v>99.51</v>
      </c>
      <c r="M35" s="12">
        <v>93</v>
      </c>
      <c r="N35" s="13">
        <v>90.326250000000002</v>
      </c>
      <c r="O35" s="17" t="s">
        <v>10</v>
      </c>
      <c r="P35" s="14" t="s">
        <v>11</v>
      </c>
      <c r="Q35" s="14" t="s">
        <v>118</v>
      </c>
      <c r="R35" s="14" t="s">
        <v>119</v>
      </c>
      <c r="S35" s="14" t="s">
        <v>148</v>
      </c>
    </row>
    <row r="36" spans="1:19" x14ac:dyDescent="0.3">
      <c r="A36" s="11">
        <v>44627.556932870371</v>
      </c>
      <c r="B36" s="11"/>
      <c r="C36" s="15">
        <v>44627</v>
      </c>
      <c r="D36" s="16">
        <v>0.55693287037037031</v>
      </c>
      <c r="E36" s="33" t="str">
        <f t="shared" si="1"/>
        <v>00:24</v>
      </c>
      <c r="F36" s="12">
        <v>89.100000000000009</v>
      </c>
      <c r="G36" s="12">
        <v>91.08</v>
      </c>
      <c r="H36" s="12">
        <v>102.96000000000001</v>
      </c>
      <c r="I36" s="12">
        <v>94.05</v>
      </c>
      <c r="J36" s="12">
        <v>97.02</v>
      </c>
      <c r="K36" s="12">
        <v>90.09</v>
      </c>
      <c r="L36" s="12">
        <v>105.93</v>
      </c>
      <c r="M36" s="12">
        <v>99</v>
      </c>
      <c r="N36" s="13">
        <v>96.153750000000002</v>
      </c>
      <c r="O36" s="17" t="s">
        <v>10</v>
      </c>
      <c r="P36" s="14" t="s">
        <v>11</v>
      </c>
      <c r="Q36" s="14" t="s">
        <v>118</v>
      </c>
      <c r="R36" s="14" t="s">
        <v>119</v>
      </c>
      <c r="S36" s="14" t="s">
        <v>148</v>
      </c>
    </row>
    <row r="37" spans="1:19" x14ac:dyDescent="0.3">
      <c r="A37" s="11">
        <v>44627.557627314818</v>
      </c>
      <c r="B37" s="11"/>
      <c r="C37" s="15">
        <v>44627</v>
      </c>
      <c r="D37" s="16">
        <v>0.55762731481481487</v>
      </c>
      <c r="E37" s="33" t="str">
        <f t="shared" si="1"/>
        <v>00:25</v>
      </c>
      <c r="F37" s="12">
        <v>91.8</v>
      </c>
      <c r="G37" s="12">
        <v>93.84</v>
      </c>
      <c r="H37" s="12">
        <v>106.08</v>
      </c>
      <c r="I37" s="12">
        <v>96.899999999999991</v>
      </c>
      <c r="J37" s="12">
        <v>99.96</v>
      </c>
      <c r="K37" s="12">
        <v>92.820000000000007</v>
      </c>
      <c r="L37" s="12">
        <v>109.14</v>
      </c>
      <c r="M37" s="12">
        <v>102</v>
      </c>
      <c r="N37" s="13">
        <v>99.067499999999995</v>
      </c>
      <c r="O37" s="17" t="s">
        <v>10</v>
      </c>
      <c r="P37" s="14" t="s">
        <v>11</v>
      </c>
      <c r="Q37" s="14" t="s">
        <v>118</v>
      </c>
      <c r="R37" s="14" t="s">
        <v>119</v>
      </c>
      <c r="S37" s="14" t="s">
        <v>148</v>
      </c>
    </row>
    <row r="38" spans="1:19" x14ac:dyDescent="0.3">
      <c r="A38" s="11">
        <v>44627.558321759258</v>
      </c>
      <c r="B38" s="11"/>
      <c r="C38" s="15">
        <v>44627</v>
      </c>
      <c r="D38" s="16">
        <v>0.5583217592592592</v>
      </c>
      <c r="E38" s="33" t="str">
        <f t="shared" si="1"/>
        <v>00:26</v>
      </c>
      <c r="F38" s="12">
        <v>82.8</v>
      </c>
      <c r="G38" s="12">
        <v>84.64</v>
      </c>
      <c r="H38" s="12">
        <v>95.68</v>
      </c>
      <c r="I38" s="12">
        <v>87.399999999999991</v>
      </c>
      <c r="J38" s="12">
        <v>90.16</v>
      </c>
      <c r="K38" s="12">
        <v>83.72</v>
      </c>
      <c r="L38" s="12">
        <v>98.440000000000012</v>
      </c>
      <c r="M38" s="12">
        <v>92</v>
      </c>
      <c r="N38" s="13">
        <v>89.355000000000004</v>
      </c>
      <c r="O38" s="17" t="s">
        <v>10</v>
      </c>
      <c r="P38" s="14" t="s">
        <v>11</v>
      </c>
      <c r="Q38" s="14" t="s">
        <v>118</v>
      </c>
      <c r="R38" s="14" t="s">
        <v>119</v>
      </c>
      <c r="S38" s="14" t="s">
        <v>148</v>
      </c>
    </row>
    <row r="39" spans="1:19" x14ac:dyDescent="0.3">
      <c r="A39" s="11">
        <v>44628.42083333333</v>
      </c>
      <c r="B39" s="11"/>
      <c r="C39" s="15">
        <v>44628</v>
      </c>
      <c r="D39" s="16">
        <v>0.42083333333333334</v>
      </c>
      <c r="E39" s="33"/>
      <c r="F39" s="12">
        <v>78.3</v>
      </c>
      <c r="G39" s="12">
        <v>80.040000000000006</v>
      </c>
      <c r="H39" s="12">
        <v>90.48</v>
      </c>
      <c r="I39" s="12">
        <v>82.649999999999991</v>
      </c>
      <c r="J39" s="12">
        <v>85.26</v>
      </c>
      <c r="K39" s="12">
        <v>87</v>
      </c>
      <c r="L39" s="12">
        <v>93.09</v>
      </c>
      <c r="M39" s="12">
        <v>84.39</v>
      </c>
      <c r="N39" s="13">
        <v>85.15124999999999</v>
      </c>
      <c r="O39" s="17" t="s">
        <v>136</v>
      </c>
      <c r="P39" s="14" t="s">
        <v>8</v>
      </c>
      <c r="Q39" s="14" t="s">
        <v>118</v>
      </c>
      <c r="R39" s="14" t="s">
        <v>119</v>
      </c>
      <c r="S39" s="14" t="s">
        <v>144</v>
      </c>
    </row>
    <row r="40" spans="1:19" x14ac:dyDescent="0.3">
      <c r="A40" s="11">
        <v>44628.424305555556</v>
      </c>
      <c r="B40" s="11"/>
      <c r="C40" s="15">
        <v>44628</v>
      </c>
      <c r="D40" s="16">
        <v>0.42430555555555555</v>
      </c>
      <c r="E40" s="33" t="str">
        <f t="shared" ref="E40:E49" si="3">TEXT(D40-$D$39,"hh:mm")</f>
        <v>00:05</v>
      </c>
      <c r="F40" s="12">
        <v>89.100000000000009</v>
      </c>
      <c r="G40" s="12">
        <v>91.08</v>
      </c>
      <c r="H40" s="12">
        <v>102.96000000000001</v>
      </c>
      <c r="I40" s="12">
        <v>94.05</v>
      </c>
      <c r="J40" s="12">
        <v>97.02</v>
      </c>
      <c r="K40" s="12">
        <v>99</v>
      </c>
      <c r="L40" s="12">
        <v>105.93</v>
      </c>
      <c r="M40" s="12">
        <v>96.03</v>
      </c>
      <c r="N40" s="13">
        <v>96.896250000000009</v>
      </c>
      <c r="O40" s="17" t="s">
        <v>136</v>
      </c>
      <c r="P40" s="14" t="s">
        <v>8</v>
      </c>
      <c r="Q40" s="14" t="s">
        <v>118</v>
      </c>
      <c r="R40" s="14" t="s">
        <v>119</v>
      </c>
      <c r="S40" s="14" t="s">
        <v>144</v>
      </c>
    </row>
    <row r="41" spans="1:19" x14ac:dyDescent="0.3">
      <c r="A41" s="11">
        <v>44628.427777777775</v>
      </c>
      <c r="B41" s="11"/>
      <c r="C41" s="15">
        <v>44628</v>
      </c>
      <c r="D41" s="16">
        <v>0.42777777777777781</v>
      </c>
      <c r="E41" s="33" t="str">
        <f t="shared" si="3"/>
        <v>00:10</v>
      </c>
      <c r="F41" s="12">
        <v>71.100000000000009</v>
      </c>
      <c r="G41" s="12">
        <v>72.680000000000007</v>
      </c>
      <c r="H41" s="12">
        <v>82.16</v>
      </c>
      <c r="I41" s="12">
        <v>75.05</v>
      </c>
      <c r="J41" s="12">
        <v>77.42</v>
      </c>
      <c r="K41" s="12">
        <v>79</v>
      </c>
      <c r="L41" s="12">
        <v>84.53</v>
      </c>
      <c r="M41" s="12">
        <v>76.63</v>
      </c>
      <c r="N41" s="13">
        <v>77.321250000000006</v>
      </c>
      <c r="O41" s="17" t="s">
        <v>136</v>
      </c>
      <c r="P41" s="14" t="s">
        <v>8</v>
      </c>
      <c r="Q41" s="14" t="s">
        <v>118</v>
      </c>
      <c r="R41" s="14" t="s">
        <v>119</v>
      </c>
      <c r="S41" s="14" t="s">
        <v>144</v>
      </c>
    </row>
    <row r="42" spans="1:19" x14ac:dyDescent="0.3">
      <c r="A42" s="11">
        <v>44628.431250000001</v>
      </c>
      <c r="B42" s="11"/>
      <c r="C42" s="15">
        <v>44628</v>
      </c>
      <c r="D42" s="16">
        <v>0.43124999999999997</v>
      </c>
      <c r="E42" s="33" t="str">
        <f t="shared" si="3"/>
        <v>00:15</v>
      </c>
      <c r="F42" s="12">
        <v>75.600000000000009</v>
      </c>
      <c r="G42" s="12">
        <v>77.28</v>
      </c>
      <c r="H42" s="12">
        <v>87.36</v>
      </c>
      <c r="I42" s="12">
        <v>79.8</v>
      </c>
      <c r="J42" s="12">
        <v>82.32</v>
      </c>
      <c r="K42" s="12">
        <v>84</v>
      </c>
      <c r="L42" s="12">
        <v>89.88000000000001</v>
      </c>
      <c r="M42" s="12">
        <v>81.48</v>
      </c>
      <c r="N42" s="13">
        <v>82.215000000000003</v>
      </c>
      <c r="O42" s="17" t="s">
        <v>136</v>
      </c>
      <c r="P42" s="14" t="s">
        <v>8</v>
      </c>
      <c r="Q42" s="14" t="s">
        <v>118</v>
      </c>
      <c r="R42" s="14" t="s">
        <v>119</v>
      </c>
      <c r="S42" s="14" t="s">
        <v>144</v>
      </c>
    </row>
    <row r="43" spans="1:19" x14ac:dyDescent="0.3">
      <c r="A43" s="11">
        <v>44628.43472222222</v>
      </c>
      <c r="B43" s="11"/>
      <c r="C43" s="15">
        <v>44628</v>
      </c>
      <c r="D43" s="16">
        <v>0.43472222222222223</v>
      </c>
      <c r="E43" s="33" t="str">
        <f t="shared" si="3"/>
        <v>00:20</v>
      </c>
      <c r="F43" s="12">
        <v>76.5</v>
      </c>
      <c r="G43" s="12">
        <v>78.2</v>
      </c>
      <c r="H43" s="12">
        <v>88.4</v>
      </c>
      <c r="I43" s="12">
        <v>80.75</v>
      </c>
      <c r="J43" s="12">
        <v>83.3</v>
      </c>
      <c r="K43" s="12">
        <v>85</v>
      </c>
      <c r="L43" s="12">
        <v>90.95</v>
      </c>
      <c r="M43" s="12">
        <v>82.45</v>
      </c>
      <c r="N43" s="13">
        <v>83.193750000000009</v>
      </c>
      <c r="O43" s="17" t="s">
        <v>136</v>
      </c>
      <c r="P43" s="14" t="s">
        <v>8</v>
      </c>
      <c r="Q43" s="14" t="s">
        <v>118</v>
      </c>
      <c r="R43" s="14" t="s">
        <v>119</v>
      </c>
      <c r="S43" s="14" t="s">
        <v>144</v>
      </c>
    </row>
    <row r="44" spans="1:19" s="28" customFormat="1" x14ac:dyDescent="0.3">
      <c r="A44" s="11">
        <v>44628.438194444447</v>
      </c>
      <c r="B44" s="11"/>
      <c r="C44" s="15">
        <v>44628</v>
      </c>
      <c r="D44" s="16">
        <v>0.4381944444444445</v>
      </c>
      <c r="E44" s="33" t="str">
        <f t="shared" si="3"/>
        <v>00:25</v>
      </c>
      <c r="F44" s="12">
        <v>80.100000000000009</v>
      </c>
      <c r="G44" s="12">
        <v>81.88000000000001</v>
      </c>
      <c r="H44" s="12">
        <v>92.56</v>
      </c>
      <c r="I44" s="12">
        <v>84.55</v>
      </c>
      <c r="J44" s="12">
        <v>87.22</v>
      </c>
      <c r="K44" s="12">
        <v>89</v>
      </c>
      <c r="L44" s="12">
        <v>95.23</v>
      </c>
      <c r="M44" s="12">
        <v>86.33</v>
      </c>
      <c r="N44" s="13">
        <v>87.108750000000015</v>
      </c>
      <c r="O44" s="17" t="s">
        <v>137</v>
      </c>
      <c r="P44" s="14" t="s">
        <v>8</v>
      </c>
      <c r="Q44" s="14" t="s">
        <v>118</v>
      </c>
      <c r="R44" s="14" t="s">
        <v>119</v>
      </c>
      <c r="S44" s="14" t="s">
        <v>144</v>
      </c>
    </row>
    <row r="45" spans="1:19" x14ac:dyDescent="0.3">
      <c r="A45" s="11">
        <v>44628.441666666666</v>
      </c>
      <c r="B45" s="11"/>
      <c r="C45" s="15">
        <v>44628</v>
      </c>
      <c r="D45" s="16">
        <v>0.44166666666666665</v>
      </c>
      <c r="E45" s="33" t="str">
        <f t="shared" si="3"/>
        <v>00:30</v>
      </c>
      <c r="F45" s="12">
        <v>75.600000000000009</v>
      </c>
      <c r="G45" s="12">
        <v>77.28</v>
      </c>
      <c r="H45" s="12">
        <v>87.36</v>
      </c>
      <c r="I45" s="12">
        <v>79.8</v>
      </c>
      <c r="J45" s="12">
        <v>82.32</v>
      </c>
      <c r="K45" s="12">
        <v>84</v>
      </c>
      <c r="L45" s="12">
        <v>89.88000000000001</v>
      </c>
      <c r="M45" s="12">
        <v>81.48</v>
      </c>
      <c r="N45" s="13">
        <v>82.215000000000003</v>
      </c>
      <c r="O45" s="17" t="s">
        <v>137</v>
      </c>
      <c r="P45" s="14" t="s">
        <v>9</v>
      </c>
      <c r="Q45" s="14" t="s">
        <v>118</v>
      </c>
      <c r="R45" s="14" t="s">
        <v>119</v>
      </c>
      <c r="S45" s="14" t="s">
        <v>144</v>
      </c>
    </row>
    <row r="46" spans="1:19" x14ac:dyDescent="0.3">
      <c r="A46" s="11">
        <v>44628.445138888892</v>
      </c>
      <c r="B46" s="11"/>
      <c r="C46" s="15">
        <v>44628</v>
      </c>
      <c r="D46" s="16">
        <v>0.44513888888888892</v>
      </c>
      <c r="E46" s="33" t="str">
        <f t="shared" si="3"/>
        <v>00:35</v>
      </c>
      <c r="F46" s="12">
        <v>79.2</v>
      </c>
      <c r="G46" s="12">
        <v>80.960000000000008</v>
      </c>
      <c r="H46" s="12">
        <v>91.52000000000001</v>
      </c>
      <c r="I46" s="12">
        <v>83.6</v>
      </c>
      <c r="J46" s="12">
        <v>86.24</v>
      </c>
      <c r="K46" s="12">
        <v>88</v>
      </c>
      <c r="L46" s="12">
        <v>94.160000000000011</v>
      </c>
      <c r="M46" s="12">
        <v>85.36</v>
      </c>
      <c r="N46" s="13">
        <v>86.13000000000001</v>
      </c>
      <c r="O46" s="17" t="s">
        <v>137</v>
      </c>
      <c r="P46" s="14" t="s">
        <v>9</v>
      </c>
      <c r="Q46" s="14" t="s">
        <v>118</v>
      </c>
      <c r="R46" s="14" t="s">
        <v>119</v>
      </c>
      <c r="S46" s="14" t="s">
        <v>144</v>
      </c>
    </row>
    <row r="47" spans="1:19" x14ac:dyDescent="0.3">
      <c r="A47" s="11">
        <v>44628.448611111111</v>
      </c>
      <c r="B47" s="11"/>
      <c r="C47" s="15">
        <v>44628</v>
      </c>
      <c r="D47" s="16">
        <v>0.44861111111111113</v>
      </c>
      <c r="E47" s="33" t="str">
        <f t="shared" si="3"/>
        <v>00:40</v>
      </c>
      <c r="F47" s="12">
        <v>81</v>
      </c>
      <c r="G47" s="12">
        <v>82.8</v>
      </c>
      <c r="H47" s="12">
        <v>93.600000000000009</v>
      </c>
      <c r="I47" s="12">
        <v>85.5</v>
      </c>
      <c r="J47" s="12">
        <v>88.2</v>
      </c>
      <c r="K47" s="12">
        <v>90</v>
      </c>
      <c r="L47" s="12">
        <v>96.300000000000011</v>
      </c>
      <c r="M47" s="12">
        <v>87.3</v>
      </c>
      <c r="N47" s="13">
        <v>88.087500000000006</v>
      </c>
      <c r="O47" s="17" t="s">
        <v>137</v>
      </c>
      <c r="P47" s="14" t="s">
        <v>9</v>
      </c>
      <c r="Q47" s="14" t="s">
        <v>118</v>
      </c>
      <c r="R47" s="14" t="s">
        <v>119</v>
      </c>
      <c r="S47" s="14" t="s">
        <v>144</v>
      </c>
    </row>
    <row r="48" spans="1:19" x14ac:dyDescent="0.3">
      <c r="A48" s="11">
        <v>44628.45208333333</v>
      </c>
      <c r="B48" s="11"/>
      <c r="C48" s="15">
        <v>44628</v>
      </c>
      <c r="D48" s="16">
        <v>0.45208333333333334</v>
      </c>
      <c r="E48" s="33" t="str">
        <f t="shared" si="3"/>
        <v>00:45</v>
      </c>
      <c r="F48" s="12">
        <v>74.7</v>
      </c>
      <c r="G48" s="12">
        <v>76.36</v>
      </c>
      <c r="H48" s="12">
        <v>86.320000000000007</v>
      </c>
      <c r="I48" s="12">
        <v>78.849999999999994</v>
      </c>
      <c r="J48" s="12">
        <v>81.34</v>
      </c>
      <c r="K48" s="12">
        <v>83</v>
      </c>
      <c r="L48" s="12">
        <v>88.81</v>
      </c>
      <c r="M48" s="12">
        <v>80.509999999999991</v>
      </c>
      <c r="N48" s="13">
        <v>81.236250000000013</v>
      </c>
      <c r="O48" s="17" t="s">
        <v>137</v>
      </c>
      <c r="P48" s="14" t="s">
        <v>9</v>
      </c>
      <c r="Q48" s="14" t="s">
        <v>118</v>
      </c>
      <c r="R48" s="14" t="s">
        <v>119</v>
      </c>
      <c r="S48" s="14" t="s">
        <v>144</v>
      </c>
    </row>
    <row r="49" spans="1:19" x14ac:dyDescent="0.3">
      <c r="A49" s="11">
        <v>44628.455555555556</v>
      </c>
      <c r="B49" s="11"/>
      <c r="C49" s="15">
        <v>44628</v>
      </c>
      <c r="D49" s="16">
        <v>0.45555555555555555</v>
      </c>
      <c r="E49" s="33" t="str">
        <f t="shared" si="3"/>
        <v>00:50</v>
      </c>
      <c r="F49" s="12">
        <v>72.900000000000006</v>
      </c>
      <c r="G49" s="12">
        <v>74.52000000000001</v>
      </c>
      <c r="H49" s="12">
        <v>84.240000000000009</v>
      </c>
      <c r="I49" s="12">
        <v>76.95</v>
      </c>
      <c r="J49" s="12">
        <v>79.38</v>
      </c>
      <c r="K49" s="12">
        <v>81</v>
      </c>
      <c r="L49" s="12">
        <v>86.67</v>
      </c>
      <c r="M49" s="12">
        <v>78.569999999999993</v>
      </c>
      <c r="N49" s="13">
        <v>79.278750000000002</v>
      </c>
      <c r="O49" s="17" t="s">
        <v>137</v>
      </c>
      <c r="P49" s="14" t="s">
        <v>9</v>
      </c>
      <c r="Q49" s="14" t="s">
        <v>118</v>
      </c>
      <c r="R49" s="14" t="s">
        <v>119</v>
      </c>
      <c r="S49" s="14" t="s">
        <v>144</v>
      </c>
    </row>
    <row r="50" spans="1:19" x14ac:dyDescent="0.3">
      <c r="A50" s="11">
        <v>44628.459027777775</v>
      </c>
      <c r="B50" s="11"/>
      <c r="C50" s="15">
        <v>44628</v>
      </c>
      <c r="D50" s="16">
        <v>0.45902777777777781</v>
      </c>
      <c r="E50" s="33"/>
      <c r="F50" s="12">
        <v>75.600000000000009</v>
      </c>
      <c r="G50" s="12">
        <v>77.28</v>
      </c>
      <c r="H50" s="12">
        <v>87.36</v>
      </c>
      <c r="I50" s="12">
        <v>79.8</v>
      </c>
      <c r="J50" s="12">
        <v>82.32</v>
      </c>
      <c r="K50" s="12">
        <v>84</v>
      </c>
      <c r="L50" s="12">
        <v>89.88000000000001</v>
      </c>
      <c r="M50" s="12">
        <v>81.48</v>
      </c>
      <c r="N50" s="13">
        <v>82.215000000000003</v>
      </c>
      <c r="O50" s="17" t="s">
        <v>137</v>
      </c>
      <c r="P50" s="14" t="s">
        <v>10</v>
      </c>
      <c r="Q50" s="14" t="s">
        <v>118</v>
      </c>
      <c r="R50" s="14" t="s">
        <v>119</v>
      </c>
      <c r="S50" s="14" t="s">
        <v>144</v>
      </c>
    </row>
    <row r="51" spans="1:19" x14ac:dyDescent="0.3">
      <c r="A51" s="11">
        <v>44628.462500000001</v>
      </c>
      <c r="B51" s="11"/>
      <c r="C51" s="15">
        <v>44628</v>
      </c>
      <c r="D51" s="16">
        <v>0.46249999999999997</v>
      </c>
      <c r="E51" s="33"/>
      <c r="F51" s="12">
        <v>73.8</v>
      </c>
      <c r="G51" s="12">
        <v>75.44</v>
      </c>
      <c r="H51" s="12">
        <v>85.28</v>
      </c>
      <c r="I51" s="12">
        <v>77.899999999999991</v>
      </c>
      <c r="J51" s="12">
        <v>80.36</v>
      </c>
      <c r="K51" s="12">
        <v>82</v>
      </c>
      <c r="L51" s="12">
        <v>87.740000000000009</v>
      </c>
      <c r="M51" s="12">
        <v>79.539999999999992</v>
      </c>
      <c r="N51" s="13">
        <v>80.257499999999993</v>
      </c>
      <c r="O51" s="17" t="s">
        <v>137</v>
      </c>
      <c r="P51" s="14" t="s">
        <v>10</v>
      </c>
      <c r="Q51" s="14" t="s">
        <v>118</v>
      </c>
      <c r="R51" s="14" t="s">
        <v>119</v>
      </c>
      <c r="S51" s="14" t="s">
        <v>144</v>
      </c>
    </row>
    <row r="52" spans="1:19" x14ac:dyDescent="0.3">
      <c r="A52" s="11">
        <v>44628.46597222222</v>
      </c>
      <c r="B52" s="11"/>
      <c r="C52" s="15">
        <v>44628</v>
      </c>
      <c r="D52" s="16">
        <v>0.46597222222222223</v>
      </c>
      <c r="E52" s="33"/>
      <c r="F52" s="12">
        <v>81</v>
      </c>
      <c r="G52" s="12">
        <v>82.8</v>
      </c>
      <c r="H52" s="12">
        <v>93.600000000000009</v>
      </c>
      <c r="I52" s="12">
        <v>85.5</v>
      </c>
      <c r="J52" s="12">
        <v>88.2</v>
      </c>
      <c r="K52" s="12">
        <v>90</v>
      </c>
      <c r="L52" s="12">
        <v>96.300000000000011</v>
      </c>
      <c r="M52" s="12">
        <v>87.3</v>
      </c>
      <c r="N52" s="13">
        <v>88.087500000000006</v>
      </c>
      <c r="O52" s="17" t="s">
        <v>137</v>
      </c>
      <c r="P52" s="14" t="s">
        <v>10</v>
      </c>
      <c r="Q52" s="14" t="s">
        <v>118</v>
      </c>
      <c r="R52" s="14" t="s">
        <v>119</v>
      </c>
      <c r="S52" s="14" t="s">
        <v>144</v>
      </c>
    </row>
    <row r="53" spans="1:19" x14ac:dyDescent="0.3">
      <c r="A53" s="11">
        <v>44628.469444444447</v>
      </c>
      <c r="B53" s="11"/>
      <c r="C53" s="15">
        <v>44628</v>
      </c>
      <c r="D53" s="16">
        <v>0.4694444444444445</v>
      </c>
      <c r="E53" s="33"/>
      <c r="F53" s="12">
        <v>72.900000000000006</v>
      </c>
      <c r="G53" s="12">
        <v>74.52000000000001</v>
      </c>
      <c r="H53" s="12">
        <v>84.240000000000009</v>
      </c>
      <c r="I53" s="12">
        <v>76.95</v>
      </c>
      <c r="J53" s="12">
        <v>79.38</v>
      </c>
      <c r="K53" s="12">
        <v>81</v>
      </c>
      <c r="L53" s="12">
        <v>86.67</v>
      </c>
      <c r="M53" s="12">
        <v>78.569999999999993</v>
      </c>
      <c r="N53" s="13">
        <v>79.278750000000002</v>
      </c>
      <c r="O53" s="17" t="s">
        <v>137</v>
      </c>
      <c r="P53" s="14" t="s">
        <v>10</v>
      </c>
      <c r="Q53" s="14" t="s">
        <v>118</v>
      </c>
      <c r="R53" s="14" t="s">
        <v>119</v>
      </c>
      <c r="S53" s="14" t="s">
        <v>144</v>
      </c>
    </row>
    <row r="54" spans="1:19" x14ac:dyDescent="0.3">
      <c r="A54" s="11">
        <v>44628.472916666666</v>
      </c>
      <c r="B54" s="11"/>
      <c r="C54" s="15">
        <v>44628</v>
      </c>
      <c r="D54" s="16">
        <v>0.47291666666666665</v>
      </c>
      <c r="E54" s="33"/>
      <c r="F54" s="12">
        <v>79.2</v>
      </c>
      <c r="G54" s="12">
        <v>80.960000000000008</v>
      </c>
      <c r="H54" s="12">
        <v>91.52000000000001</v>
      </c>
      <c r="I54" s="12">
        <v>83.6</v>
      </c>
      <c r="J54" s="12">
        <v>86.24</v>
      </c>
      <c r="K54" s="12">
        <v>88</v>
      </c>
      <c r="L54" s="12">
        <v>94.160000000000011</v>
      </c>
      <c r="M54" s="12">
        <v>85.36</v>
      </c>
      <c r="N54" s="13">
        <v>86.13000000000001</v>
      </c>
      <c r="O54" s="17" t="s">
        <v>137</v>
      </c>
      <c r="P54" s="14" t="s">
        <v>10</v>
      </c>
      <c r="Q54" s="14" t="s">
        <v>118</v>
      </c>
      <c r="R54" s="14" t="s">
        <v>119</v>
      </c>
      <c r="S54" s="14" t="s">
        <v>144</v>
      </c>
    </row>
    <row r="55" spans="1:19" x14ac:dyDescent="0.3">
      <c r="A55" s="11">
        <v>44628.476388888892</v>
      </c>
      <c r="B55" s="11"/>
      <c r="C55" s="15">
        <v>44628</v>
      </c>
      <c r="D55" s="16">
        <v>0.47638888888888892</v>
      </c>
      <c r="E55" s="33"/>
      <c r="F55" s="12">
        <v>75.600000000000009</v>
      </c>
      <c r="G55" s="12">
        <v>77.28</v>
      </c>
      <c r="H55" s="12">
        <v>87.36</v>
      </c>
      <c r="I55" s="12">
        <v>79.8</v>
      </c>
      <c r="J55" s="12">
        <v>82.32</v>
      </c>
      <c r="K55" s="12">
        <v>84</v>
      </c>
      <c r="L55" s="12">
        <v>89.88000000000001</v>
      </c>
      <c r="M55" s="12">
        <v>81.48</v>
      </c>
      <c r="N55" s="13">
        <v>82.215000000000003</v>
      </c>
      <c r="O55" s="17" t="s">
        <v>137</v>
      </c>
      <c r="P55" s="14" t="s">
        <v>10</v>
      </c>
      <c r="Q55" s="14" t="s">
        <v>118</v>
      </c>
      <c r="R55" s="14" t="s">
        <v>119</v>
      </c>
      <c r="S55" s="14" t="s">
        <v>144</v>
      </c>
    </row>
    <row r="56" spans="1:19" x14ac:dyDescent="0.3">
      <c r="A56" s="11">
        <v>44628.479861111111</v>
      </c>
      <c r="B56" s="11"/>
      <c r="C56" s="15">
        <v>44628</v>
      </c>
      <c r="D56" s="16">
        <v>0.47986111111111113</v>
      </c>
      <c r="E56" s="33"/>
      <c r="F56" s="12">
        <v>64.8</v>
      </c>
      <c r="G56" s="12">
        <v>66.240000000000009</v>
      </c>
      <c r="H56" s="12">
        <v>74.88</v>
      </c>
      <c r="I56" s="12">
        <v>68.399999999999991</v>
      </c>
      <c r="J56" s="12">
        <v>70.56</v>
      </c>
      <c r="K56" s="12">
        <v>72</v>
      </c>
      <c r="L56" s="12">
        <v>77.040000000000006</v>
      </c>
      <c r="M56" s="12">
        <v>69.84</v>
      </c>
      <c r="N56" s="13">
        <v>70.47</v>
      </c>
      <c r="O56" s="17" t="s">
        <v>137</v>
      </c>
      <c r="P56" s="14" t="s">
        <v>10</v>
      </c>
      <c r="Q56" s="14" t="s">
        <v>118</v>
      </c>
      <c r="R56" s="14" t="s">
        <v>119</v>
      </c>
      <c r="S56" s="14" t="s">
        <v>144</v>
      </c>
    </row>
    <row r="57" spans="1:19" x14ac:dyDescent="0.3">
      <c r="A57" s="11">
        <v>44628.48333333333</v>
      </c>
      <c r="B57" s="11"/>
      <c r="C57" s="15">
        <v>44628</v>
      </c>
      <c r="D57" s="16">
        <v>0.48333333333333334</v>
      </c>
      <c r="E57" s="16"/>
      <c r="F57" s="12">
        <v>65.7</v>
      </c>
      <c r="G57" s="12">
        <v>67.16</v>
      </c>
      <c r="H57" s="12">
        <v>75.92</v>
      </c>
      <c r="I57" s="12">
        <v>69.349999999999994</v>
      </c>
      <c r="J57" s="12">
        <v>71.539999999999992</v>
      </c>
      <c r="K57" s="12">
        <v>73</v>
      </c>
      <c r="L57" s="12">
        <v>78.11</v>
      </c>
      <c r="M57" s="12">
        <v>70.81</v>
      </c>
      <c r="N57" s="13">
        <v>71.44874999999999</v>
      </c>
      <c r="O57" s="17" t="s">
        <v>137</v>
      </c>
      <c r="P57" s="14" t="s">
        <v>10</v>
      </c>
      <c r="Q57" s="14" t="s">
        <v>118</v>
      </c>
      <c r="R57" s="14" t="s">
        <v>119</v>
      </c>
      <c r="S57" s="14" t="s">
        <v>144</v>
      </c>
    </row>
    <row r="58" spans="1:19" x14ac:dyDescent="0.3">
      <c r="A58" s="11">
        <v>44628.486805555556</v>
      </c>
      <c r="B58" s="11"/>
      <c r="C58" s="15">
        <v>44628</v>
      </c>
      <c r="D58" s="16">
        <v>0.48680555555555555</v>
      </c>
      <c r="E58" s="16"/>
      <c r="F58" s="12">
        <v>63.9</v>
      </c>
      <c r="G58" s="12">
        <v>65.320000000000007</v>
      </c>
      <c r="H58" s="12">
        <v>73.84</v>
      </c>
      <c r="I58" s="12">
        <v>67.45</v>
      </c>
      <c r="J58" s="12">
        <v>69.58</v>
      </c>
      <c r="K58" s="12">
        <v>71</v>
      </c>
      <c r="L58" s="12">
        <v>75.97</v>
      </c>
      <c r="M58" s="12">
        <v>68.87</v>
      </c>
      <c r="N58" s="13">
        <v>69.491249999999994</v>
      </c>
      <c r="O58" s="17" t="s">
        <v>137</v>
      </c>
      <c r="P58" s="14" t="s">
        <v>115</v>
      </c>
      <c r="Q58" s="14" t="s">
        <v>118</v>
      </c>
      <c r="R58" s="14" t="s">
        <v>119</v>
      </c>
      <c r="S58" s="14" t="s">
        <v>144</v>
      </c>
    </row>
    <row r="59" spans="1:19" x14ac:dyDescent="0.3">
      <c r="A59" s="11">
        <v>44628.490277777775</v>
      </c>
      <c r="B59" s="11"/>
      <c r="C59" s="15">
        <v>44628</v>
      </c>
      <c r="D59" s="16">
        <v>0.49027777777777781</v>
      </c>
      <c r="E59" s="33" t="str">
        <f t="shared" ref="E59:E70" si="4">TEXT(D59-$D$58,"hh:mm")</f>
        <v>00:05</v>
      </c>
      <c r="F59" s="12">
        <v>69.3</v>
      </c>
      <c r="G59" s="12">
        <v>70.84</v>
      </c>
      <c r="H59" s="12">
        <v>80.08</v>
      </c>
      <c r="I59" s="12">
        <v>73.149999999999991</v>
      </c>
      <c r="J59" s="12">
        <v>75.459999999999994</v>
      </c>
      <c r="K59" s="12">
        <v>77</v>
      </c>
      <c r="L59" s="12">
        <v>82.39</v>
      </c>
      <c r="M59" s="12">
        <v>74.69</v>
      </c>
      <c r="N59" s="13">
        <v>75.363749999999982</v>
      </c>
      <c r="O59" s="17" t="s">
        <v>137</v>
      </c>
      <c r="P59" s="14" t="s">
        <v>115</v>
      </c>
      <c r="Q59" s="14" t="s">
        <v>118</v>
      </c>
      <c r="R59" s="14" t="s">
        <v>119</v>
      </c>
      <c r="S59" s="14" t="s">
        <v>144</v>
      </c>
    </row>
    <row r="60" spans="1:19" x14ac:dyDescent="0.3">
      <c r="A60" s="11">
        <v>44628.493750000001</v>
      </c>
      <c r="B60" s="11"/>
      <c r="C60" s="15">
        <v>44628</v>
      </c>
      <c r="D60" s="16">
        <v>0.49374999999999997</v>
      </c>
      <c r="E60" s="33" t="str">
        <f t="shared" si="4"/>
        <v>00:10</v>
      </c>
      <c r="F60" s="12">
        <v>74.7</v>
      </c>
      <c r="G60" s="12">
        <v>76.36</v>
      </c>
      <c r="H60" s="12">
        <v>86.320000000000007</v>
      </c>
      <c r="I60" s="12">
        <v>78.849999999999994</v>
      </c>
      <c r="J60" s="12">
        <v>81.34</v>
      </c>
      <c r="K60" s="12">
        <v>83</v>
      </c>
      <c r="L60" s="12">
        <v>88.81</v>
      </c>
      <c r="M60" s="12">
        <v>80.509999999999991</v>
      </c>
      <c r="N60" s="13">
        <v>81.236250000000013</v>
      </c>
      <c r="O60" s="17" t="s">
        <v>137</v>
      </c>
      <c r="P60" s="14" t="s">
        <v>115</v>
      </c>
      <c r="Q60" s="14" t="s">
        <v>118</v>
      </c>
      <c r="R60" s="14" t="s">
        <v>119</v>
      </c>
      <c r="S60" s="14" t="s">
        <v>144</v>
      </c>
    </row>
    <row r="61" spans="1:19" x14ac:dyDescent="0.3">
      <c r="A61" s="11">
        <v>44628.49722222222</v>
      </c>
      <c r="B61" s="11"/>
      <c r="C61" s="15">
        <v>44628</v>
      </c>
      <c r="D61" s="16">
        <v>0.49722222222222223</v>
      </c>
      <c r="E61" s="33" t="str">
        <f t="shared" si="4"/>
        <v>00:15</v>
      </c>
      <c r="F61" s="12">
        <v>79.2</v>
      </c>
      <c r="G61" s="12">
        <v>80.960000000000008</v>
      </c>
      <c r="H61" s="12">
        <v>91.52000000000001</v>
      </c>
      <c r="I61" s="12">
        <v>83.6</v>
      </c>
      <c r="J61" s="12">
        <v>86.24</v>
      </c>
      <c r="K61" s="12">
        <v>88</v>
      </c>
      <c r="L61" s="12">
        <v>94.160000000000011</v>
      </c>
      <c r="M61" s="12">
        <v>85.36</v>
      </c>
      <c r="N61" s="13">
        <v>86.13000000000001</v>
      </c>
      <c r="O61" s="17" t="s">
        <v>137</v>
      </c>
      <c r="P61" s="14" t="s">
        <v>115</v>
      </c>
      <c r="Q61" s="14" t="s">
        <v>118</v>
      </c>
      <c r="R61" s="14" t="s">
        <v>119</v>
      </c>
      <c r="S61" s="14" t="s">
        <v>144</v>
      </c>
    </row>
    <row r="62" spans="1:19" x14ac:dyDescent="0.3">
      <c r="A62" s="11">
        <v>44628.500694444447</v>
      </c>
      <c r="B62" s="11"/>
      <c r="C62" s="15">
        <v>44628</v>
      </c>
      <c r="D62" s="16">
        <v>0.50069444444444444</v>
      </c>
      <c r="E62" s="33" t="str">
        <f t="shared" si="4"/>
        <v>00:20</v>
      </c>
      <c r="F62" s="12">
        <v>83.7</v>
      </c>
      <c r="G62" s="12">
        <v>85.56</v>
      </c>
      <c r="H62" s="12">
        <v>96.72</v>
      </c>
      <c r="I62" s="12">
        <v>88.35</v>
      </c>
      <c r="J62" s="12">
        <v>91.14</v>
      </c>
      <c r="K62" s="12">
        <v>93</v>
      </c>
      <c r="L62" s="12">
        <v>99.51</v>
      </c>
      <c r="M62" s="12">
        <v>90.21</v>
      </c>
      <c r="N62" s="13">
        <v>91.023750000000007</v>
      </c>
      <c r="O62" s="17" t="s">
        <v>137</v>
      </c>
      <c r="P62" s="14" t="s">
        <v>115</v>
      </c>
      <c r="Q62" s="14" t="s">
        <v>118</v>
      </c>
      <c r="R62" s="14" t="s">
        <v>119</v>
      </c>
      <c r="S62" s="14" t="s">
        <v>144</v>
      </c>
    </row>
    <row r="63" spans="1:19" x14ac:dyDescent="0.3">
      <c r="A63" s="11">
        <v>44628.504166666666</v>
      </c>
      <c r="B63" s="11"/>
      <c r="C63" s="15">
        <v>44628</v>
      </c>
      <c r="D63" s="16">
        <v>0.50416666666666665</v>
      </c>
      <c r="E63" s="33" t="str">
        <f t="shared" si="4"/>
        <v>00:25</v>
      </c>
      <c r="F63" s="12">
        <v>65.7</v>
      </c>
      <c r="G63" s="12">
        <v>67.16</v>
      </c>
      <c r="H63" s="12">
        <v>75.92</v>
      </c>
      <c r="I63" s="12">
        <v>69.349999999999994</v>
      </c>
      <c r="J63" s="12">
        <v>71.539999999999992</v>
      </c>
      <c r="K63" s="12">
        <v>73</v>
      </c>
      <c r="L63" s="12">
        <v>78.11</v>
      </c>
      <c r="M63" s="12">
        <v>70.81</v>
      </c>
      <c r="N63" s="13">
        <v>71.44874999999999</v>
      </c>
      <c r="O63" s="17" t="s">
        <v>137</v>
      </c>
      <c r="P63" s="14" t="s">
        <v>115</v>
      </c>
      <c r="Q63" s="14" t="s">
        <v>118</v>
      </c>
      <c r="R63" s="14" t="s">
        <v>119</v>
      </c>
      <c r="S63" s="14" t="s">
        <v>144</v>
      </c>
    </row>
    <row r="64" spans="1:19" x14ac:dyDescent="0.3">
      <c r="A64" s="11">
        <v>44628.507638888892</v>
      </c>
      <c r="B64" s="11"/>
      <c r="C64" s="15">
        <v>44628</v>
      </c>
      <c r="D64" s="16">
        <v>0.50763888888888886</v>
      </c>
      <c r="E64" s="33" t="str">
        <f t="shared" si="4"/>
        <v>00:30</v>
      </c>
      <c r="F64" s="12">
        <v>64.8</v>
      </c>
      <c r="G64" s="12">
        <v>66.240000000000009</v>
      </c>
      <c r="H64" s="12">
        <v>74.88</v>
      </c>
      <c r="I64" s="12">
        <v>68.399999999999991</v>
      </c>
      <c r="J64" s="12">
        <v>70.56</v>
      </c>
      <c r="K64" s="12">
        <v>72</v>
      </c>
      <c r="L64" s="12">
        <v>77.040000000000006</v>
      </c>
      <c r="M64" s="12">
        <v>69.84</v>
      </c>
      <c r="N64" s="13">
        <v>70.47</v>
      </c>
      <c r="O64" s="17" t="s">
        <v>137</v>
      </c>
      <c r="P64" s="14" t="s">
        <v>115</v>
      </c>
      <c r="Q64" s="14" t="s">
        <v>118</v>
      </c>
      <c r="R64" s="14" t="s">
        <v>119</v>
      </c>
      <c r="S64" s="14" t="s">
        <v>144</v>
      </c>
    </row>
    <row r="65" spans="1:19" x14ac:dyDescent="0.3">
      <c r="A65" s="11">
        <v>44628.511111111111</v>
      </c>
      <c r="B65" s="11"/>
      <c r="C65" s="15">
        <v>44628</v>
      </c>
      <c r="D65" s="16">
        <v>0.51111111111111118</v>
      </c>
      <c r="E65" s="33" t="str">
        <f t="shared" si="4"/>
        <v>00:35</v>
      </c>
      <c r="F65" s="12">
        <v>72</v>
      </c>
      <c r="G65" s="12">
        <v>73.600000000000009</v>
      </c>
      <c r="H65" s="12">
        <v>83.2</v>
      </c>
      <c r="I65" s="12">
        <v>76</v>
      </c>
      <c r="J65" s="12">
        <v>78.400000000000006</v>
      </c>
      <c r="K65" s="12">
        <v>80</v>
      </c>
      <c r="L65" s="12">
        <v>85.600000000000009</v>
      </c>
      <c r="M65" s="12">
        <v>77.599999999999994</v>
      </c>
      <c r="N65" s="13">
        <v>78.300000000000011</v>
      </c>
      <c r="O65" s="17" t="s">
        <v>137</v>
      </c>
      <c r="P65" s="14" t="s">
        <v>115</v>
      </c>
      <c r="Q65" s="14" t="s">
        <v>118</v>
      </c>
      <c r="R65" s="14" t="s">
        <v>119</v>
      </c>
      <c r="S65" s="14" t="s">
        <v>144</v>
      </c>
    </row>
    <row r="66" spans="1:19" x14ac:dyDescent="0.3">
      <c r="A66" s="11">
        <v>44628.51458333333</v>
      </c>
      <c r="B66" s="11"/>
      <c r="C66" s="15">
        <v>44628</v>
      </c>
      <c r="D66" s="16">
        <v>0.51458333333333328</v>
      </c>
      <c r="E66" s="33" t="str">
        <f t="shared" si="4"/>
        <v>00:40</v>
      </c>
      <c r="F66" s="12">
        <v>67.5</v>
      </c>
      <c r="G66" s="12">
        <v>69</v>
      </c>
      <c r="H66" s="12">
        <v>78</v>
      </c>
      <c r="I66" s="12">
        <v>71.25</v>
      </c>
      <c r="J66" s="12">
        <v>73.5</v>
      </c>
      <c r="K66" s="12">
        <v>75</v>
      </c>
      <c r="L66" s="12">
        <v>80.25</v>
      </c>
      <c r="M66" s="12">
        <v>72.75</v>
      </c>
      <c r="N66" s="13">
        <v>73.40625</v>
      </c>
      <c r="O66" s="17" t="s">
        <v>137</v>
      </c>
      <c r="P66" s="14" t="s">
        <v>115</v>
      </c>
      <c r="Q66" s="14" t="s">
        <v>118</v>
      </c>
      <c r="R66" s="14" t="s">
        <v>119</v>
      </c>
      <c r="S66" s="14" t="s">
        <v>144</v>
      </c>
    </row>
    <row r="67" spans="1:19" x14ac:dyDescent="0.3">
      <c r="A67" s="11">
        <v>44628.518055555556</v>
      </c>
      <c r="B67" s="11"/>
      <c r="C67" s="15">
        <v>44628</v>
      </c>
      <c r="D67" s="16">
        <v>0.5180555555555556</v>
      </c>
      <c r="E67" s="33" t="str">
        <f t="shared" si="4"/>
        <v>00:45</v>
      </c>
      <c r="F67" s="12">
        <v>66.600000000000009</v>
      </c>
      <c r="G67" s="12">
        <v>68.08</v>
      </c>
      <c r="H67" s="12">
        <v>76.960000000000008</v>
      </c>
      <c r="I67" s="12">
        <v>70.3</v>
      </c>
      <c r="J67" s="12">
        <v>72.52</v>
      </c>
      <c r="K67" s="12">
        <v>74</v>
      </c>
      <c r="L67" s="12">
        <v>79.180000000000007</v>
      </c>
      <c r="M67" s="12">
        <v>71.78</v>
      </c>
      <c r="N67" s="13">
        <v>72.427499999999995</v>
      </c>
      <c r="O67" s="17" t="s">
        <v>137</v>
      </c>
      <c r="P67" s="14" t="s">
        <v>115</v>
      </c>
      <c r="Q67" s="14" t="s">
        <v>118</v>
      </c>
      <c r="R67" s="14" t="s">
        <v>119</v>
      </c>
      <c r="S67" s="14" t="s">
        <v>144</v>
      </c>
    </row>
    <row r="68" spans="1:19" x14ac:dyDescent="0.3">
      <c r="A68" s="11">
        <v>44628.521527777775</v>
      </c>
      <c r="B68" s="11"/>
      <c r="C68" s="15">
        <v>44628</v>
      </c>
      <c r="D68" s="16">
        <v>0.52152777777777781</v>
      </c>
      <c r="E68" s="33" t="str">
        <f t="shared" si="4"/>
        <v>00:50</v>
      </c>
      <c r="F68" s="12">
        <v>62.1</v>
      </c>
      <c r="G68" s="12">
        <v>63.480000000000004</v>
      </c>
      <c r="H68" s="12">
        <v>71.760000000000005</v>
      </c>
      <c r="I68" s="12">
        <v>65.55</v>
      </c>
      <c r="J68" s="12">
        <v>67.62</v>
      </c>
      <c r="K68" s="12">
        <v>69</v>
      </c>
      <c r="L68" s="12">
        <v>73.83</v>
      </c>
      <c r="M68" s="12">
        <v>66.929999999999993</v>
      </c>
      <c r="N68" s="13">
        <v>67.533749999999998</v>
      </c>
      <c r="O68" s="17" t="s">
        <v>137</v>
      </c>
      <c r="P68" s="14" t="s">
        <v>115</v>
      </c>
      <c r="Q68" s="14" t="s">
        <v>118</v>
      </c>
      <c r="R68" s="14" t="s">
        <v>119</v>
      </c>
      <c r="S68" s="14" t="s">
        <v>144</v>
      </c>
    </row>
    <row r="69" spans="1:19" x14ac:dyDescent="0.3">
      <c r="A69" s="11">
        <v>44628.525000000001</v>
      </c>
      <c r="B69" s="11"/>
      <c r="C69" s="15">
        <v>44628</v>
      </c>
      <c r="D69" s="16">
        <v>0.52500000000000002</v>
      </c>
      <c r="E69" s="33" t="str">
        <f t="shared" si="4"/>
        <v>00:55</v>
      </c>
      <c r="F69" s="12">
        <v>63</v>
      </c>
      <c r="G69" s="12">
        <v>64.400000000000006</v>
      </c>
      <c r="H69" s="12">
        <v>72.8</v>
      </c>
      <c r="I69" s="12">
        <v>66.5</v>
      </c>
      <c r="J69" s="12">
        <v>68.599999999999994</v>
      </c>
      <c r="K69" s="12">
        <v>70</v>
      </c>
      <c r="L69" s="12">
        <v>74.900000000000006</v>
      </c>
      <c r="M69" s="12">
        <v>67.899999999999991</v>
      </c>
      <c r="N69" s="13">
        <v>68.512499999999989</v>
      </c>
      <c r="O69" s="17" t="s">
        <v>137</v>
      </c>
      <c r="P69" s="14" t="s">
        <v>115</v>
      </c>
      <c r="Q69" s="14" t="s">
        <v>118</v>
      </c>
      <c r="R69" s="14" t="s">
        <v>119</v>
      </c>
      <c r="S69" s="14" t="s">
        <v>144</v>
      </c>
    </row>
    <row r="70" spans="1:19" x14ac:dyDescent="0.3">
      <c r="A70" s="11">
        <v>44628.52847222222</v>
      </c>
      <c r="B70" s="11"/>
      <c r="C70" s="15">
        <v>44628</v>
      </c>
      <c r="D70" s="16">
        <v>0.52847222222222223</v>
      </c>
      <c r="E70" s="33" t="str">
        <f t="shared" si="4"/>
        <v>01:00</v>
      </c>
      <c r="F70" s="12">
        <v>69.3</v>
      </c>
      <c r="G70" s="12">
        <v>70.84</v>
      </c>
      <c r="H70" s="12">
        <v>80.08</v>
      </c>
      <c r="I70" s="12">
        <v>73.149999999999991</v>
      </c>
      <c r="J70" s="12">
        <v>75.459999999999994</v>
      </c>
      <c r="K70" s="12">
        <v>77</v>
      </c>
      <c r="L70" s="12">
        <v>82.39</v>
      </c>
      <c r="M70" s="12">
        <v>74.69</v>
      </c>
      <c r="N70" s="13">
        <v>75.363749999999982</v>
      </c>
      <c r="O70" s="17" t="s">
        <v>137</v>
      </c>
      <c r="P70" s="14" t="s">
        <v>115</v>
      </c>
      <c r="Q70" s="14" t="s">
        <v>118</v>
      </c>
      <c r="R70" s="14" t="s">
        <v>119</v>
      </c>
      <c r="S70" s="14" t="s">
        <v>144</v>
      </c>
    </row>
    <row r="71" spans="1:19" x14ac:dyDescent="0.3">
      <c r="A71" s="11">
        <v>44628.531944444447</v>
      </c>
      <c r="B71" s="11"/>
      <c r="C71" s="15">
        <v>44628</v>
      </c>
      <c r="D71" s="16">
        <v>0.53194444444444444</v>
      </c>
      <c r="E71" s="16"/>
      <c r="F71" s="12">
        <v>65.7</v>
      </c>
      <c r="G71" s="12">
        <v>67.16</v>
      </c>
      <c r="H71" s="12">
        <v>75.92</v>
      </c>
      <c r="I71" s="12">
        <v>69.349999999999994</v>
      </c>
      <c r="J71" s="12">
        <v>71.539999999999992</v>
      </c>
      <c r="K71" s="12">
        <v>73</v>
      </c>
      <c r="L71" s="12">
        <v>78.11</v>
      </c>
      <c r="M71" s="12">
        <v>70.81</v>
      </c>
      <c r="N71" s="13">
        <v>71.44874999999999</v>
      </c>
      <c r="O71" s="17" t="s">
        <v>137</v>
      </c>
      <c r="P71" s="14" t="s">
        <v>10</v>
      </c>
      <c r="Q71" s="14" t="s">
        <v>118</v>
      </c>
      <c r="R71" s="14" t="s">
        <v>119</v>
      </c>
      <c r="S71" s="14" t="s">
        <v>144</v>
      </c>
    </row>
    <row r="72" spans="1:19" x14ac:dyDescent="0.3">
      <c r="A72" s="11">
        <v>44628.535416666666</v>
      </c>
      <c r="B72" s="11"/>
      <c r="C72" s="15">
        <v>44628</v>
      </c>
      <c r="D72" s="16">
        <v>0.53541666666666665</v>
      </c>
      <c r="E72" s="16"/>
      <c r="F72" s="12">
        <v>57.6</v>
      </c>
      <c r="G72" s="12">
        <v>58.88</v>
      </c>
      <c r="H72" s="12">
        <v>66.56</v>
      </c>
      <c r="I72" s="12">
        <v>60.8</v>
      </c>
      <c r="J72" s="12">
        <v>62.72</v>
      </c>
      <c r="K72" s="12">
        <v>64</v>
      </c>
      <c r="L72" s="12">
        <v>68.48</v>
      </c>
      <c r="M72" s="12">
        <v>62.08</v>
      </c>
      <c r="N72" s="13">
        <v>62.640000000000008</v>
      </c>
      <c r="O72" s="17" t="s">
        <v>137</v>
      </c>
      <c r="P72" s="14" t="s">
        <v>10</v>
      </c>
      <c r="Q72" s="14" t="s">
        <v>118</v>
      </c>
      <c r="R72" s="14" t="s">
        <v>119</v>
      </c>
      <c r="S72" s="14" t="s">
        <v>144</v>
      </c>
    </row>
    <row r="73" spans="1:19" x14ac:dyDescent="0.3">
      <c r="A73" s="11">
        <v>44628.538888888892</v>
      </c>
      <c r="B73" s="11"/>
      <c r="C73" s="15">
        <v>44628</v>
      </c>
      <c r="D73" s="16">
        <v>0.53888888888888886</v>
      </c>
      <c r="E73" s="16"/>
      <c r="F73" s="12">
        <v>70.2</v>
      </c>
      <c r="G73" s="12">
        <v>71.760000000000005</v>
      </c>
      <c r="H73" s="12">
        <v>81.12</v>
      </c>
      <c r="I73" s="12">
        <v>74.099999999999994</v>
      </c>
      <c r="J73" s="12">
        <v>76.44</v>
      </c>
      <c r="K73" s="12">
        <v>78</v>
      </c>
      <c r="L73" s="12">
        <v>83.460000000000008</v>
      </c>
      <c r="M73" s="12">
        <v>75.66</v>
      </c>
      <c r="N73" s="13">
        <v>76.342500000000001</v>
      </c>
      <c r="O73" s="17" t="s">
        <v>137</v>
      </c>
      <c r="P73" s="14" t="s">
        <v>10</v>
      </c>
      <c r="Q73" s="14" t="s">
        <v>118</v>
      </c>
      <c r="R73" s="14" t="s">
        <v>119</v>
      </c>
      <c r="S73" s="14" t="s">
        <v>144</v>
      </c>
    </row>
    <row r="74" spans="1:19" x14ac:dyDescent="0.3">
      <c r="A74" s="11">
        <v>44628.542361111111</v>
      </c>
      <c r="B74" s="11"/>
      <c r="C74" s="15">
        <v>44628</v>
      </c>
      <c r="D74" s="16">
        <v>0.54236111111111118</v>
      </c>
      <c r="E74" s="16"/>
      <c r="F74" s="12">
        <v>81</v>
      </c>
      <c r="G74" s="12">
        <v>82.8</v>
      </c>
      <c r="H74" s="12">
        <v>93.600000000000009</v>
      </c>
      <c r="I74" s="12">
        <v>85.5</v>
      </c>
      <c r="J74" s="12">
        <v>88.2</v>
      </c>
      <c r="K74" s="12">
        <v>90</v>
      </c>
      <c r="L74" s="12">
        <v>96.300000000000011</v>
      </c>
      <c r="M74" s="12">
        <v>87.3</v>
      </c>
      <c r="N74" s="13">
        <v>88.087500000000006</v>
      </c>
      <c r="O74" s="17" t="s">
        <v>10</v>
      </c>
      <c r="P74" s="14" t="s">
        <v>10</v>
      </c>
      <c r="Q74" s="14" t="s">
        <v>118</v>
      </c>
      <c r="R74" s="14" t="s">
        <v>119</v>
      </c>
      <c r="S74" s="14" t="s">
        <v>144</v>
      </c>
    </row>
    <row r="75" spans="1:19" s="28" customFormat="1" x14ac:dyDescent="0.3">
      <c r="A75" s="11">
        <v>44628.54583333333</v>
      </c>
      <c r="B75" s="11"/>
      <c r="C75" s="15">
        <v>44628</v>
      </c>
      <c r="D75" s="16">
        <v>0.54583333333333328</v>
      </c>
      <c r="E75" s="16"/>
      <c r="F75" s="12">
        <v>64.8</v>
      </c>
      <c r="G75" s="12">
        <v>66.240000000000009</v>
      </c>
      <c r="H75" s="12">
        <v>74.88</v>
      </c>
      <c r="I75" s="12">
        <v>68.399999999999991</v>
      </c>
      <c r="J75" s="12">
        <v>70.56</v>
      </c>
      <c r="K75" s="12">
        <v>72</v>
      </c>
      <c r="L75" s="12">
        <v>77.040000000000006</v>
      </c>
      <c r="M75" s="12">
        <v>69.84</v>
      </c>
      <c r="N75" s="13">
        <v>70.47</v>
      </c>
      <c r="O75" s="17" t="s">
        <v>10</v>
      </c>
      <c r="P75" s="14" t="s">
        <v>10</v>
      </c>
      <c r="Q75" s="14" t="s">
        <v>118</v>
      </c>
      <c r="R75" s="14" t="s">
        <v>119</v>
      </c>
      <c r="S75" s="14" t="s">
        <v>144</v>
      </c>
    </row>
    <row r="76" spans="1:19" x14ac:dyDescent="0.3">
      <c r="A76" s="11">
        <v>44628.549305555556</v>
      </c>
      <c r="B76" s="11"/>
      <c r="C76" s="15">
        <v>44628</v>
      </c>
      <c r="D76" s="16">
        <v>0.5493055555555556</v>
      </c>
      <c r="E76" s="16"/>
      <c r="F76" s="12">
        <v>63</v>
      </c>
      <c r="G76" s="12">
        <v>64.400000000000006</v>
      </c>
      <c r="H76" s="12">
        <v>72.8</v>
      </c>
      <c r="I76" s="12">
        <v>66.5</v>
      </c>
      <c r="J76" s="12">
        <v>68.599999999999994</v>
      </c>
      <c r="K76" s="12">
        <v>70</v>
      </c>
      <c r="L76" s="12">
        <v>74.900000000000006</v>
      </c>
      <c r="M76" s="12">
        <v>67.899999999999991</v>
      </c>
      <c r="N76" s="13">
        <v>68.512499999999989</v>
      </c>
      <c r="O76" s="17" t="s">
        <v>10</v>
      </c>
      <c r="P76" s="14" t="s">
        <v>10</v>
      </c>
      <c r="Q76" s="14" t="s">
        <v>118</v>
      </c>
      <c r="R76" s="14" t="s">
        <v>119</v>
      </c>
      <c r="S76" s="14" t="s">
        <v>144</v>
      </c>
    </row>
    <row r="77" spans="1:19" x14ac:dyDescent="0.3">
      <c r="A77" s="11">
        <v>44628.552777777775</v>
      </c>
      <c r="B77" s="11"/>
      <c r="C77" s="15">
        <v>44628</v>
      </c>
      <c r="D77" s="16">
        <v>0.55277777777777781</v>
      </c>
      <c r="E77" s="16"/>
      <c r="F77" s="12">
        <v>68.400000000000006</v>
      </c>
      <c r="G77" s="12">
        <v>69.92</v>
      </c>
      <c r="H77" s="12">
        <v>79.040000000000006</v>
      </c>
      <c r="I77" s="12">
        <v>72.2</v>
      </c>
      <c r="J77" s="12">
        <v>74.48</v>
      </c>
      <c r="K77" s="12">
        <v>76</v>
      </c>
      <c r="L77" s="12">
        <v>81.320000000000007</v>
      </c>
      <c r="M77" s="12">
        <v>73.72</v>
      </c>
      <c r="N77" s="13">
        <v>74.385000000000005</v>
      </c>
      <c r="O77" s="17" t="s">
        <v>10</v>
      </c>
      <c r="P77" s="14" t="s">
        <v>10</v>
      </c>
      <c r="Q77" s="14" t="s">
        <v>118</v>
      </c>
      <c r="R77" s="14" t="s">
        <v>119</v>
      </c>
      <c r="S77" s="14" t="s">
        <v>144</v>
      </c>
    </row>
    <row r="78" spans="1:19" x14ac:dyDescent="0.3">
      <c r="A78" s="11">
        <v>44628.556250000001</v>
      </c>
      <c r="B78" s="11"/>
      <c r="C78" s="15">
        <v>44628</v>
      </c>
      <c r="D78" s="16">
        <v>0.55625000000000002</v>
      </c>
      <c r="E78" s="16"/>
      <c r="F78" s="12">
        <v>77.400000000000006</v>
      </c>
      <c r="G78" s="12">
        <v>79.12</v>
      </c>
      <c r="H78" s="12">
        <v>89.44</v>
      </c>
      <c r="I78" s="12">
        <v>81.7</v>
      </c>
      <c r="J78" s="12">
        <v>84.28</v>
      </c>
      <c r="K78" s="12">
        <v>86</v>
      </c>
      <c r="L78" s="12">
        <v>92.02000000000001</v>
      </c>
      <c r="M78" s="12">
        <v>83.42</v>
      </c>
      <c r="N78" s="13">
        <v>84.172499999999999</v>
      </c>
      <c r="O78" s="17" t="s">
        <v>10</v>
      </c>
      <c r="P78" s="14" t="s">
        <v>10</v>
      </c>
      <c r="Q78" s="14" t="s">
        <v>118</v>
      </c>
      <c r="R78" s="14" t="s">
        <v>119</v>
      </c>
      <c r="S78" s="14" t="s">
        <v>144</v>
      </c>
    </row>
    <row r="79" spans="1:19" x14ac:dyDescent="0.3">
      <c r="A79" s="11">
        <v>44628.55972222222</v>
      </c>
      <c r="B79" s="11"/>
      <c r="C79" s="15">
        <v>44628</v>
      </c>
      <c r="D79" s="16">
        <v>0.55972222222222223</v>
      </c>
      <c r="E79" s="16"/>
      <c r="F79" s="12">
        <v>70.2</v>
      </c>
      <c r="G79" s="12">
        <v>71.760000000000005</v>
      </c>
      <c r="H79" s="12">
        <v>81.12</v>
      </c>
      <c r="I79" s="12">
        <v>74.099999999999994</v>
      </c>
      <c r="J79" s="12">
        <v>76.44</v>
      </c>
      <c r="K79" s="12">
        <v>78</v>
      </c>
      <c r="L79" s="12">
        <v>83.460000000000008</v>
      </c>
      <c r="M79" s="12">
        <v>75.66</v>
      </c>
      <c r="N79" s="13">
        <v>76.342500000000001</v>
      </c>
      <c r="O79" s="17" t="s">
        <v>10</v>
      </c>
      <c r="P79" s="14" t="s">
        <v>10</v>
      </c>
      <c r="Q79" s="14" t="s">
        <v>118</v>
      </c>
      <c r="R79" s="14" t="s">
        <v>119</v>
      </c>
      <c r="S79" s="14" t="s">
        <v>144</v>
      </c>
    </row>
    <row r="80" spans="1:19" x14ac:dyDescent="0.3">
      <c r="A80" s="11">
        <v>44628.563194444447</v>
      </c>
      <c r="B80" s="11"/>
      <c r="C80" s="15">
        <v>44628</v>
      </c>
      <c r="D80" s="16">
        <v>0.56319444444444444</v>
      </c>
      <c r="E80" s="16"/>
      <c r="F80" s="12">
        <v>71.100000000000009</v>
      </c>
      <c r="G80" s="12">
        <v>72.680000000000007</v>
      </c>
      <c r="H80" s="12">
        <v>82.16</v>
      </c>
      <c r="I80" s="12">
        <v>75.05</v>
      </c>
      <c r="J80" s="12">
        <v>77.42</v>
      </c>
      <c r="K80" s="12">
        <v>79</v>
      </c>
      <c r="L80" s="12">
        <v>84.53</v>
      </c>
      <c r="M80" s="12">
        <v>76.63</v>
      </c>
      <c r="N80" s="13">
        <v>77.321250000000006</v>
      </c>
      <c r="O80" s="17" t="s">
        <v>10</v>
      </c>
      <c r="P80" s="14" t="s">
        <v>10</v>
      </c>
      <c r="Q80" s="14" t="s">
        <v>118</v>
      </c>
      <c r="R80" s="14" t="s">
        <v>119</v>
      </c>
      <c r="S80" s="14" t="s">
        <v>144</v>
      </c>
    </row>
    <row r="81" spans="1:19" x14ac:dyDescent="0.3">
      <c r="A81" s="11">
        <v>44628.566666666666</v>
      </c>
      <c r="B81" s="11"/>
      <c r="C81" s="15">
        <v>44628</v>
      </c>
      <c r="D81" s="16">
        <v>0.56666666666666665</v>
      </c>
      <c r="E81" s="16"/>
      <c r="F81" s="12">
        <v>57.6</v>
      </c>
      <c r="G81" s="12">
        <v>58.88</v>
      </c>
      <c r="H81" s="12">
        <v>66.56</v>
      </c>
      <c r="I81" s="12">
        <v>60.8</v>
      </c>
      <c r="J81" s="12">
        <v>62.72</v>
      </c>
      <c r="K81" s="12">
        <v>64</v>
      </c>
      <c r="L81" s="12">
        <v>68.48</v>
      </c>
      <c r="M81" s="12">
        <v>62.08</v>
      </c>
      <c r="N81" s="13">
        <v>62.640000000000008</v>
      </c>
      <c r="O81" s="17" t="s">
        <v>10</v>
      </c>
      <c r="P81" s="14" t="s">
        <v>10</v>
      </c>
      <c r="Q81" s="14" t="s">
        <v>118</v>
      </c>
      <c r="R81" s="14" t="s">
        <v>119</v>
      </c>
      <c r="S81" s="14" t="s">
        <v>144</v>
      </c>
    </row>
    <row r="82" spans="1:19" x14ac:dyDescent="0.3">
      <c r="A82" s="11">
        <v>44628.570138888892</v>
      </c>
      <c r="B82" s="11"/>
      <c r="C82" s="15">
        <v>44628</v>
      </c>
      <c r="D82" s="16">
        <v>0.57013888888888886</v>
      </c>
      <c r="E82" s="16"/>
      <c r="F82" s="12">
        <v>65.7</v>
      </c>
      <c r="G82" s="12">
        <v>67.16</v>
      </c>
      <c r="H82" s="12">
        <v>75.92</v>
      </c>
      <c r="I82" s="12">
        <v>69.349999999999994</v>
      </c>
      <c r="J82" s="12">
        <v>71.539999999999992</v>
      </c>
      <c r="K82" s="12">
        <v>73</v>
      </c>
      <c r="L82" s="12">
        <v>78.11</v>
      </c>
      <c r="M82" s="12">
        <v>70.81</v>
      </c>
      <c r="N82" s="13">
        <v>71.44874999999999</v>
      </c>
      <c r="O82" s="17" t="s">
        <v>10</v>
      </c>
      <c r="P82" s="14" t="s">
        <v>10</v>
      </c>
      <c r="Q82" s="14" t="s">
        <v>118</v>
      </c>
      <c r="R82" s="14" t="s">
        <v>119</v>
      </c>
      <c r="S82" s="14" t="s">
        <v>144</v>
      </c>
    </row>
    <row r="83" spans="1:19" x14ac:dyDescent="0.3">
      <c r="A83" s="11">
        <v>44628.573611111111</v>
      </c>
      <c r="B83" s="11"/>
      <c r="C83" s="15">
        <v>44628</v>
      </c>
      <c r="D83" s="16">
        <v>0.57361111111111118</v>
      </c>
      <c r="E83" s="16"/>
      <c r="F83" s="12">
        <v>72</v>
      </c>
      <c r="G83" s="12">
        <v>73.600000000000009</v>
      </c>
      <c r="H83" s="12">
        <v>83.2</v>
      </c>
      <c r="I83" s="12">
        <v>76</v>
      </c>
      <c r="J83" s="12">
        <v>78.400000000000006</v>
      </c>
      <c r="K83" s="12">
        <v>80</v>
      </c>
      <c r="L83" s="12">
        <v>85.600000000000009</v>
      </c>
      <c r="M83" s="12">
        <v>77.599999999999994</v>
      </c>
      <c r="N83" s="13">
        <v>78.300000000000011</v>
      </c>
      <c r="O83" s="17" t="s">
        <v>10</v>
      </c>
      <c r="P83" s="14" t="s">
        <v>10</v>
      </c>
      <c r="Q83" s="14" t="s">
        <v>118</v>
      </c>
      <c r="R83" s="14" t="s">
        <v>119</v>
      </c>
      <c r="S83" s="14" t="s">
        <v>144</v>
      </c>
    </row>
    <row r="84" spans="1:19" x14ac:dyDescent="0.3">
      <c r="A84" s="11">
        <v>44628.57708333333</v>
      </c>
      <c r="B84" s="11"/>
      <c r="C84" s="15">
        <v>44628</v>
      </c>
      <c r="D84" s="16">
        <v>0.57708333333333328</v>
      </c>
      <c r="E84" s="16"/>
      <c r="F84" s="12">
        <v>58.5</v>
      </c>
      <c r="G84" s="12">
        <v>59.800000000000004</v>
      </c>
      <c r="H84" s="12">
        <v>67.600000000000009</v>
      </c>
      <c r="I84" s="12">
        <v>61.75</v>
      </c>
      <c r="J84" s="12">
        <v>63.699999999999996</v>
      </c>
      <c r="K84" s="12">
        <v>65</v>
      </c>
      <c r="L84" s="12">
        <v>69.55</v>
      </c>
      <c r="M84" s="12">
        <v>63.05</v>
      </c>
      <c r="N84" s="13">
        <v>63.618750000000006</v>
      </c>
      <c r="O84" s="17" t="s">
        <v>10</v>
      </c>
      <c r="P84" s="14" t="s">
        <v>10</v>
      </c>
      <c r="Q84" s="14" t="s">
        <v>118</v>
      </c>
      <c r="R84" s="14" t="s">
        <v>119</v>
      </c>
      <c r="S84" s="14" t="s">
        <v>144</v>
      </c>
    </row>
    <row r="85" spans="1:19" x14ac:dyDescent="0.3">
      <c r="A85" s="11">
        <v>44628.580555555556</v>
      </c>
      <c r="B85" s="11"/>
      <c r="C85" s="15">
        <v>44628</v>
      </c>
      <c r="D85" s="16">
        <v>0.5805555555555556</v>
      </c>
      <c r="E85" s="16"/>
      <c r="F85" s="12">
        <v>66.600000000000009</v>
      </c>
      <c r="G85" s="12">
        <v>68.08</v>
      </c>
      <c r="H85" s="12">
        <v>76.960000000000008</v>
      </c>
      <c r="I85" s="12">
        <v>70.3</v>
      </c>
      <c r="J85" s="12">
        <v>72.52</v>
      </c>
      <c r="K85" s="12">
        <v>74</v>
      </c>
      <c r="L85" s="12">
        <v>79.180000000000007</v>
      </c>
      <c r="M85" s="12">
        <v>71.78</v>
      </c>
      <c r="N85" s="13">
        <v>72.427499999999995</v>
      </c>
      <c r="O85" s="17" t="s">
        <v>10</v>
      </c>
      <c r="P85" s="14" t="s">
        <v>10</v>
      </c>
      <c r="Q85" s="14" t="s">
        <v>118</v>
      </c>
      <c r="R85" s="14" t="s">
        <v>119</v>
      </c>
      <c r="S85" s="14" t="s">
        <v>144</v>
      </c>
    </row>
    <row r="86" spans="1:19" x14ac:dyDescent="0.3">
      <c r="A86" s="11">
        <v>44628.584027777775</v>
      </c>
      <c r="B86" s="11"/>
      <c r="C86" s="15">
        <v>44628</v>
      </c>
      <c r="D86" s="16">
        <v>0.58402777777777781</v>
      </c>
      <c r="E86" s="16"/>
      <c r="F86" s="12">
        <v>72</v>
      </c>
      <c r="G86" s="12">
        <v>73.600000000000009</v>
      </c>
      <c r="H86" s="12">
        <v>83.2</v>
      </c>
      <c r="I86" s="12">
        <v>76</v>
      </c>
      <c r="J86" s="12">
        <v>78.400000000000006</v>
      </c>
      <c r="K86" s="12">
        <v>80</v>
      </c>
      <c r="L86" s="12">
        <v>85.600000000000009</v>
      </c>
      <c r="M86" s="12">
        <v>77.599999999999994</v>
      </c>
      <c r="N86" s="13">
        <v>78.300000000000011</v>
      </c>
      <c r="O86" s="17" t="s">
        <v>138</v>
      </c>
      <c r="P86" s="14" t="s">
        <v>116</v>
      </c>
      <c r="Q86" s="14" t="s">
        <v>118</v>
      </c>
      <c r="R86" s="14" t="s">
        <v>119</v>
      </c>
      <c r="S86" s="14" t="s">
        <v>144</v>
      </c>
    </row>
    <row r="87" spans="1:19" x14ac:dyDescent="0.3">
      <c r="A87" s="11">
        <v>44628.587500000001</v>
      </c>
      <c r="B87" s="11"/>
      <c r="C87" s="15">
        <v>44628</v>
      </c>
      <c r="D87" s="16">
        <v>0.58750000000000002</v>
      </c>
      <c r="E87" s="33" t="str">
        <f>TEXT(D87-$D$86,"hh:mm")</f>
        <v>00:05</v>
      </c>
      <c r="F87" s="12">
        <v>73.8</v>
      </c>
      <c r="G87" s="12">
        <v>75.44</v>
      </c>
      <c r="H87" s="12">
        <v>85.28</v>
      </c>
      <c r="I87" s="12">
        <v>77.899999999999991</v>
      </c>
      <c r="J87" s="12">
        <v>80.36</v>
      </c>
      <c r="K87" s="12">
        <v>82</v>
      </c>
      <c r="L87" s="12">
        <v>87.740000000000009</v>
      </c>
      <c r="M87" s="12">
        <v>79.539999999999992</v>
      </c>
      <c r="N87" s="13">
        <v>80.257499999999993</v>
      </c>
      <c r="O87" s="17" t="s">
        <v>138</v>
      </c>
      <c r="P87" s="14" t="s">
        <v>116</v>
      </c>
      <c r="Q87" s="14" t="s">
        <v>118</v>
      </c>
      <c r="R87" s="14" t="s">
        <v>119</v>
      </c>
      <c r="S87" s="14" t="s">
        <v>144</v>
      </c>
    </row>
    <row r="88" spans="1:19" x14ac:dyDescent="0.3">
      <c r="A88" s="11">
        <v>44628.59097222222</v>
      </c>
      <c r="B88" s="11"/>
      <c r="C88" s="15">
        <v>44628</v>
      </c>
      <c r="D88" s="16">
        <v>0.59097222222222223</v>
      </c>
      <c r="E88" s="33" t="str">
        <f>TEXT(D88-$D$86,"hh:mm")</f>
        <v>00:10</v>
      </c>
      <c r="F88" s="12">
        <v>62.1</v>
      </c>
      <c r="G88" s="12">
        <v>63.480000000000004</v>
      </c>
      <c r="H88" s="12">
        <v>71.760000000000005</v>
      </c>
      <c r="I88" s="12">
        <v>65.55</v>
      </c>
      <c r="J88" s="12">
        <v>67.62</v>
      </c>
      <c r="K88" s="12">
        <v>69</v>
      </c>
      <c r="L88" s="12">
        <v>73.83</v>
      </c>
      <c r="M88" s="12">
        <v>66.929999999999993</v>
      </c>
      <c r="N88" s="13">
        <v>67.533749999999998</v>
      </c>
      <c r="O88" s="17" t="s">
        <v>138</v>
      </c>
      <c r="P88" s="14" t="s">
        <v>116</v>
      </c>
      <c r="Q88" s="14" t="s">
        <v>118</v>
      </c>
      <c r="R88" s="14" t="s">
        <v>119</v>
      </c>
      <c r="S88" s="14" t="s">
        <v>144</v>
      </c>
    </row>
    <row r="89" spans="1:19" x14ac:dyDescent="0.3">
      <c r="A89" s="11">
        <v>44629.361805555556</v>
      </c>
      <c r="B89" s="11"/>
      <c r="C89" s="15">
        <v>44629</v>
      </c>
      <c r="D89" s="16">
        <v>0.36180555555555555</v>
      </c>
      <c r="E89" s="16"/>
      <c r="F89" s="12">
        <v>80.100000000000009</v>
      </c>
      <c r="G89" s="12">
        <v>81.88000000000001</v>
      </c>
      <c r="H89" s="12">
        <v>92.56</v>
      </c>
      <c r="I89" s="12">
        <v>84.55</v>
      </c>
      <c r="J89" s="12">
        <v>87.22</v>
      </c>
      <c r="K89" s="12">
        <v>89</v>
      </c>
      <c r="L89" s="12">
        <v>95.23</v>
      </c>
      <c r="M89" s="12">
        <v>86.33</v>
      </c>
      <c r="N89" s="13">
        <v>87.108750000000015</v>
      </c>
      <c r="O89" s="17" t="s">
        <v>136</v>
      </c>
      <c r="P89" s="14" t="s">
        <v>8</v>
      </c>
      <c r="Q89" s="14" t="s">
        <v>118</v>
      </c>
      <c r="R89" s="14" t="s">
        <v>119</v>
      </c>
      <c r="S89" s="14" t="s">
        <v>143</v>
      </c>
    </row>
    <row r="90" spans="1:19" x14ac:dyDescent="0.3">
      <c r="A90" s="11">
        <v>44629.365277777775</v>
      </c>
      <c r="B90" s="11"/>
      <c r="C90" s="15">
        <v>44629</v>
      </c>
      <c r="D90" s="16">
        <v>0.36527777777777781</v>
      </c>
      <c r="E90" s="33" t="str">
        <f t="shared" ref="E90:E109" si="5">TEXT(D90-$D$89,"hh:mm")</f>
        <v>00:05</v>
      </c>
      <c r="F90" s="12">
        <v>81</v>
      </c>
      <c r="G90" s="12">
        <v>82.8</v>
      </c>
      <c r="H90" s="12">
        <v>93.600000000000009</v>
      </c>
      <c r="I90" s="12">
        <v>85.5</v>
      </c>
      <c r="J90" s="12">
        <v>88.2</v>
      </c>
      <c r="K90" s="12">
        <v>90</v>
      </c>
      <c r="L90" s="12">
        <v>96.300000000000011</v>
      </c>
      <c r="M90" s="12">
        <v>87.3</v>
      </c>
      <c r="N90" s="13">
        <v>88.087500000000006</v>
      </c>
      <c r="O90" s="17" t="s">
        <v>136</v>
      </c>
      <c r="P90" s="14" t="s">
        <v>8</v>
      </c>
      <c r="Q90" s="14" t="s">
        <v>118</v>
      </c>
      <c r="R90" s="14" t="s">
        <v>119</v>
      </c>
      <c r="S90" s="14" t="s">
        <v>143</v>
      </c>
    </row>
    <row r="91" spans="1:19" x14ac:dyDescent="0.3">
      <c r="A91" s="11">
        <v>44629.368750000001</v>
      </c>
      <c r="B91" s="11"/>
      <c r="C91" s="15">
        <v>44629</v>
      </c>
      <c r="D91" s="16">
        <v>0.36874999999999997</v>
      </c>
      <c r="E91" s="33" t="str">
        <f t="shared" si="5"/>
        <v>00:10</v>
      </c>
      <c r="F91" s="12">
        <v>77.400000000000006</v>
      </c>
      <c r="G91" s="12">
        <v>79.12</v>
      </c>
      <c r="H91" s="12">
        <v>89.44</v>
      </c>
      <c r="I91" s="12">
        <v>81.7</v>
      </c>
      <c r="J91" s="12">
        <v>84.28</v>
      </c>
      <c r="K91" s="12">
        <v>86</v>
      </c>
      <c r="L91" s="12">
        <v>92.02000000000001</v>
      </c>
      <c r="M91" s="12">
        <v>83.42</v>
      </c>
      <c r="N91" s="13">
        <v>84.172499999999999</v>
      </c>
      <c r="O91" s="17" t="s">
        <v>136</v>
      </c>
      <c r="P91" s="14" t="s">
        <v>8</v>
      </c>
      <c r="Q91" s="14" t="s">
        <v>118</v>
      </c>
      <c r="R91" s="14" t="s">
        <v>119</v>
      </c>
      <c r="S91" s="14" t="s">
        <v>143</v>
      </c>
    </row>
    <row r="92" spans="1:19" x14ac:dyDescent="0.3">
      <c r="A92" s="11">
        <v>44629.37222222222</v>
      </c>
      <c r="B92" s="11"/>
      <c r="C92" s="15">
        <v>44629</v>
      </c>
      <c r="D92" s="16">
        <v>0.37222222222222223</v>
      </c>
      <c r="E92" s="33" t="str">
        <f t="shared" si="5"/>
        <v>00:15</v>
      </c>
      <c r="F92" s="12">
        <v>79.2</v>
      </c>
      <c r="G92" s="12">
        <v>80.960000000000008</v>
      </c>
      <c r="H92" s="12">
        <v>91.52000000000001</v>
      </c>
      <c r="I92" s="12">
        <v>83.6</v>
      </c>
      <c r="J92" s="12">
        <v>86.24</v>
      </c>
      <c r="K92" s="12">
        <v>88</v>
      </c>
      <c r="L92" s="12">
        <v>94.160000000000011</v>
      </c>
      <c r="M92" s="12">
        <v>85.36</v>
      </c>
      <c r="N92" s="13">
        <v>86.13000000000001</v>
      </c>
      <c r="O92" s="17" t="s">
        <v>136</v>
      </c>
      <c r="P92" s="14" t="s">
        <v>8</v>
      </c>
      <c r="Q92" s="14" t="s">
        <v>118</v>
      </c>
      <c r="R92" s="14" t="s">
        <v>119</v>
      </c>
      <c r="S92" s="14" t="s">
        <v>143</v>
      </c>
    </row>
    <row r="93" spans="1:19" x14ac:dyDescent="0.3">
      <c r="A93" s="11">
        <v>44629.375694444447</v>
      </c>
      <c r="B93" s="11"/>
      <c r="C93" s="15">
        <v>44629</v>
      </c>
      <c r="D93" s="16">
        <v>0.3756944444444445</v>
      </c>
      <c r="E93" s="33" t="str">
        <f t="shared" si="5"/>
        <v>00:20</v>
      </c>
      <c r="F93" s="12">
        <v>75.600000000000009</v>
      </c>
      <c r="G93" s="12">
        <v>77.28</v>
      </c>
      <c r="H93" s="12">
        <v>87.36</v>
      </c>
      <c r="I93" s="12">
        <v>79.8</v>
      </c>
      <c r="J93" s="12">
        <v>82.32</v>
      </c>
      <c r="K93" s="12">
        <v>84</v>
      </c>
      <c r="L93" s="12">
        <v>89.88000000000001</v>
      </c>
      <c r="M93" s="12">
        <v>81.48</v>
      </c>
      <c r="N93" s="13">
        <v>82.215000000000003</v>
      </c>
      <c r="O93" s="17" t="s">
        <v>136</v>
      </c>
      <c r="P93" s="14" t="s">
        <v>9</v>
      </c>
      <c r="Q93" s="14" t="s">
        <v>118</v>
      </c>
      <c r="R93" s="14" t="s">
        <v>119</v>
      </c>
      <c r="S93" s="14" t="s">
        <v>143</v>
      </c>
    </row>
    <row r="94" spans="1:19" x14ac:dyDescent="0.3">
      <c r="A94" s="11">
        <v>44629.379166666666</v>
      </c>
      <c r="B94" s="11"/>
      <c r="C94" s="15">
        <v>44629</v>
      </c>
      <c r="D94" s="16">
        <v>0.37916666666666665</v>
      </c>
      <c r="E94" s="33" t="str">
        <f t="shared" si="5"/>
        <v>00:25</v>
      </c>
      <c r="F94" s="12">
        <v>72.900000000000006</v>
      </c>
      <c r="G94" s="12">
        <v>74.52000000000001</v>
      </c>
      <c r="H94" s="12">
        <v>84.240000000000009</v>
      </c>
      <c r="I94" s="12">
        <v>76.95</v>
      </c>
      <c r="J94" s="12">
        <v>79.38</v>
      </c>
      <c r="K94" s="12">
        <v>81</v>
      </c>
      <c r="L94" s="12">
        <v>86.67</v>
      </c>
      <c r="M94" s="12">
        <v>78.569999999999993</v>
      </c>
      <c r="N94" s="13">
        <v>79.278750000000002</v>
      </c>
      <c r="O94" s="17" t="s">
        <v>136</v>
      </c>
      <c r="P94" s="14" t="s">
        <v>9</v>
      </c>
      <c r="Q94" s="14" t="s">
        <v>118</v>
      </c>
      <c r="R94" s="14" t="s">
        <v>119</v>
      </c>
      <c r="S94" s="14" t="s">
        <v>143</v>
      </c>
    </row>
    <row r="95" spans="1:19" x14ac:dyDescent="0.3">
      <c r="A95" s="11">
        <v>44629.382638888892</v>
      </c>
      <c r="B95" s="11"/>
      <c r="C95" s="15">
        <v>44629</v>
      </c>
      <c r="D95" s="16">
        <v>0.38263888888888892</v>
      </c>
      <c r="E95" s="33" t="str">
        <f t="shared" si="5"/>
        <v>00:30</v>
      </c>
      <c r="F95" s="12">
        <v>72</v>
      </c>
      <c r="G95" s="12">
        <v>73.600000000000009</v>
      </c>
      <c r="H95" s="12">
        <v>83.2</v>
      </c>
      <c r="I95" s="12">
        <v>76</v>
      </c>
      <c r="J95" s="12">
        <v>78.400000000000006</v>
      </c>
      <c r="K95" s="12">
        <v>80</v>
      </c>
      <c r="L95" s="12">
        <v>85.600000000000009</v>
      </c>
      <c r="M95" s="12">
        <v>77.599999999999994</v>
      </c>
      <c r="N95" s="13">
        <v>78.300000000000011</v>
      </c>
      <c r="O95" s="17" t="s">
        <v>136</v>
      </c>
      <c r="P95" s="14" t="s">
        <v>9</v>
      </c>
      <c r="Q95" s="14" t="s">
        <v>118</v>
      </c>
      <c r="R95" s="14" t="s">
        <v>119</v>
      </c>
      <c r="S95" s="14" t="s">
        <v>143</v>
      </c>
    </row>
    <row r="96" spans="1:19" x14ac:dyDescent="0.3">
      <c r="A96" s="11">
        <v>44629.386111111111</v>
      </c>
      <c r="B96" s="11"/>
      <c r="C96" s="15">
        <v>44629</v>
      </c>
      <c r="D96" s="16">
        <v>0.38611111111111113</v>
      </c>
      <c r="E96" s="33" t="str">
        <f t="shared" si="5"/>
        <v>00:35</v>
      </c>
      <c r="F96" s="12">
        <v>72</v>
      </c>
      <c r="G96" s="12">
        <v>73.600000000000009</v>
      </c>
      <c r="H96" s="12">
        <v>83.2</v>
      </c>
      <c r="I96" s="12">
        <v>76</v>
      </c>
      <c r="J96" s="12">
        <v>78.400000000000006</v>
      </c>
      <c r="K96" s="12">
        <v>80</v>
      </c>
      <c r="L96" s="12">
        <v>85.600000000000009</v>
      </c>
      <c r="M96" s="12">
        <v>77.599999999999994</v>
      </c>
      <c r="N96" s="13">
        <v>78.300000000000011</v>
      </c>
      <c r="O96" s="17" t="s">
        <v>136</v>
      </c>
      <c r="P96" s="14" t="s">
        <v>9</v>
      </c>
      <c r="Q96" s="14" t="s">
        <v>118</v>
      </c>
      <c r="R96" s="14" t="s">
        <v>119</v>
      </c>
      <c r="S96" s="14" t="s">
        <v>143</v>
      </c>
    </row>
    <row r="97" spans="1:19" x14ac:dyDescent="0.3">
      <c r="A97" s="11">
        <v>44629.38958333333</v>
      </c>
      <c r="B97" s="11"/>
      <c r="C97" s="15">
        <v>44629</v>
      </c>
      <c r="D97" s="16">
        <v>0.38958333333333334</v>
      </c>
      <c r="E97" s="33" t="str">
        <f t="shared" si="5"/>
        <v>00:40</v>
      </c>
      <c r="F97" s="12">
        <v>71.100000000000009</v>
      </c>
      <c r="G97" s="12">
        <v>72.680000000000007</v>
      </c>
      <c r="H97" s="12">
        <v>82.16</v>
      </c>
      <c r="I97" s="12">
        <v>75.05</v>
      </c>
      <c r="J97" s="12">
        <v>77.42</v>
      </c>
      <c r="K97" s="12">
        <v>79</v>
      </c>
      <c r="L97" s="12">
        <v>84.53</v>
      </c>
      <c r="M97" s="12">
        <v>76.63</v>
      </c>
      <c r="N97" s="13">
        <v>77.321250000000006</v>
      </c>
      <c r="O97" s="17" t="s">
        <v>136</v>
      </c>
      <c r="P97" s="14" t="s">
        <v>116</v>
      </c>
      <c r="Q97" s="14" t="s">
        <v>118</v>
      </c>
      <c r="R97" s="14" t="s">
        <v>119</v>
      </c>
      <c r="S97" s="14" t="s">
        <v>143</v>
      </c>
    </row>
    <row r="98" spans="1:19" x14ac:dyDescent="0.3">
      <c r="A98" s="11">
        <v>44629.393055555556</v>
      </c>
      <c r="B98" s="11"/>
      <c r="C98" s="15">
        <v>44629</v>
      </c>
      <c r="D98" s="16">
        <v>0.39305555555555555</v>
      </c>
      <c r="E98" s="33" t="str">
        <f t="shared" si="5"/>
        <v>00:45</v>
      </c>
      <c r="F98" s="12">
        <v>67.5</v>
      </c>
      <c r="G98" s="12">
        <v>69</v>
      </c>
      <c r="H98" s="12">
        <v>78</v>
      </c>
      <c r="I98" s="12">
        <v>71.25</v>
      </c>
      <c r="J98" s="12">
        <v>73.5</v>
      </c>
      <c r="K98" s="12">
        <v>75</v>
      </c>
      <c r="L98" s="12">
        <v>80.25</v>
      </c>
      <c r="M98" s="12">
        <v>72.75</v>
      </c>
      <c r="N98" s="13">
        <v>73.40625</v>
      </c>
      <c r="O98" s="17" t="s">
        <v>136</v>
      </c>
      <c r="P98" s="14" t="s">
        <v>116</v>
      </c>
      <c r="Q98" s="14" t="s">
        <v>118</v>
      </c>
      <c r="R98" s="14" t="s">
        <v>119</v>
      </c>
      <c r="S98" s="14" t="s">
        <v>143</v>
      </c>
    </row>
    <row r="99" spans="1:19" x14ac:dyDescent="0.3">
      <c r="A99" s="11">
        <v>44629.396527777775</v>
      </c>
      <c r="B99" s="11"/>
      <c r="C99" s="15">
        <v>44629</v>
      </c>
      <c r="D99" s="16">
        <v>0.39652777777777781</v>
      </c>
      <c r="E99" s="33" t="str">
        <f t="shared" si="5"/>
        <v>00:50</v>
      </c>
      <c r="F99" s="12">
        <v>78.3</v>
      </c>
      <c r="G99" s="12">
        <v>80.040000000000006</v>
      </c>
      <c r="H99" s="12">
        <v>90.48</v>
      </c>
      <c r="I99" s="12">
        <v>82.649999999999991</v>
      </c>
      <c r="J99" s="12">
        <v>85.26</v>
      </c>
      <c r="K99" s="12">
        <v>87</v>
      </c>
      <c r="L99" s="12">
        <v>93.09</v>
      </c>
      <c r="M99" s="12">
        <v>84.39</v>
      </c>
      <c r="N99" s="13">
        <v>85.15124999999999</v>
      </c>
      <c r="O99" s="17" t="s">
        <v>136</v>
      </c>
      <c r="P99" s="14" t="s">
        <v>116</v>
      </c>
      <c r="Q99" s="14" t="s">
        <v>118</v>
      </c>
      <c r="R99" s="14" t="s">
        <v>119</v>
      </c>
      <c r="S99" s="14" t="s">
        <v>143</v>
      </c>
    </row>
    <row r="100" spans="1:19" x14ac:dyDescent="0.3">
      <c r="A100" s="11">
        <v>44629.4</v>
      </c>
      <c r="B100" s="11"/>
      <c r="C100" s="15">
        <v>44629</v>
      </c>
      <c r="D100" s="16">
        <v>0.39999999999999997</v>
      </c>
      <c r="E100" s="33" t="str">
        <f t="shared" si="5"/>
        <v>00:55</v>
      </c>
      <c r="F100" s="12">
        <v>73.8</v>
      </c>
      <c r="G100" s="12">
        <v>75.44</v>
      </c>
      <c r="H100" s="12">
        <v>85.28</v>
      </c>
      <c r="I100" s="12">
        <v>77.899999999999991</v>
      </c>
      <c r="J100" s="12">
        <v>80.36</v>
      </c>
      <c r="K100" s="12">
        <v>82</v>
      </c>
      <c r="L100" s="12">
        <v>87.740000000000009</v>
      </c>
      <c r="M100" s="12">
        <v>79.539999999999992</v>
      </c>
      <c r="N100" s="13">
        <v>80.257499999999993</v>
      </c>
      <c r="O100" s="17" t="s">
        <v>136</v>
      </c>
      <c r="P100" s="14" t="s">
        <v>116</v>
      </c>
      <c r="Q100" s="14" t="s">
        <v>118</v>
      </c>
      <c r="R100" s="14" t="s">
        <v>119</v>
      </c>
      <c r="S100" s="14" t="s">
        <v>143</v>
      </c>
    </row>
    <row r="101" spans="1:19" x14ac:dyDescent="0.3">
      <c r="A101" s="11">
        <v>44629.40347222222</v>
      </c>
      <c r="B101" s="11"/>
      <c r="C101" s="15">
        <v>44629</v>
      </c>
      <c r="D101" s="16">
        <v>0.40347222222222223</v>
      </c>
      <c r="E101" s="33" t="str">
        <f t="shared" si="5"/>
        <v>01:00</v>
      </c>
      <c r="F101" s="12">
        <v>74.7</v>
      </c>
      <c r="G101" s="12">
        <v>76.36</v>
      </c>
      <c r="H101" s="12">
        <v>86.320000000000007</v>
      </c>
      <c r="I101" s="12">
        <v>78.849999999999994</v>
      </c>
      <c r="J101" s="12">
        <v>81.34</v>
      </c>
      <c r="K101" s="12">
        <v>83</v>
      </c>
      <c r="L101" s="12">
        <v>88.81</v>
      </c>
      <c r="M101" s="12">
        <v>80.509999999999991</v>
      </c>
      <c r="N101" s="13">
        <v>81.236250000000013</v>
      </c>
      <c r="O101" s="17" t="s">
        <v>136</v>
      </c>
      <c r="P101" s="14" t="s">
        <v>116</v>
      </c>
      <c r="Q101" s="14" t="s">
        <v>118</v>
      </c>
      <c r="R101" s="14" t="s">
        <v>119</v>
      </c>
      <c r="S101" s="14" t="s">
        <v>143</v>
      </c>
    </row>
    <row r="102" spans="1:19" x14ac:dyDescent="0.3">
      <c r="A102" s="11">
        <v>44629.406944444447</v>
      </c>
      <c r="B102" s="11"/>
      <c r="C102" s="15">
        <v>44629</v>
      </c>
      <c r="D102" s="16">
        <v>0.4069444444444445</v>
      </c>
      <c r="E102" s="33" t="str">
        <f t="shared" si="5"/>
        <v>01:05</v>
      </c>
      <c r="F102" s="12">
        <v>72.900000000000006</v>
      </c>
      <c r="G102" s="12">
        <v>74.52000000000001</v>
      </c>
      <c r="H102" s="12">
        <v>84.240000000000009</v>
      </c>
      <c r="I102" s="12">
        <v>76.95</v>
      </c>
      <c r="J102" s="12">
        <v>79.38</v>
      </c>
      <c r="K102" s="12">
        <v>81</v>
      </c>
      <c r="L102" s="12">
        <v>86.67</v>
      </c>
      <c r="M102" s="12">
        <v>78.569999999999993</v>
      </c>
      <c r="N102" s="13">
        <v>79.278750000000002</v>
      </c>
      <c r="O102" s="17" t="s">
        <v>136</v>
      </c>
      <c r="P102" s="14" t="s">
        <v>116</v>
      </c>
      <c r="Q102" s="14" t="s">
        <v>118</v>
      </c>
      <c r="R102" s="14" t="s">
        <v>119</v>
      </c>
      <c r="S102" s="14" t="s">
        <v>143</v>
      </c>
    </row>
    <row r="103" spans="1:19" x14ac:dyDescent="0.3">
      <c r="A103" s="11">
        <v>44629.410416666666</v>
      </c>
      <c r="B103" s="11"/>
      <c r="C103" s="15">
        <v>44629</v>
      </c>
      <c r="D103" s="16">
        <v>0.41041666666666665</v>
      </c>
      <c r="E103" s="33" t="str">
        <f t="shared" si="5"/>
        <v>01:10</v>
      </c>
      <c r="F103" s="12">
        <v>77.400000000000006</v>
      </c>
      <c r="G103" s="12">
        <v>79.12</v>
      </c>
      <c r="H103" s="12">
        <v>89.44</v>
      </c>
      <c r="I103" s="12">
        <v>81.7</v>
      </c>
      <c r="J103" s="12">
        <v>84.28</v>
      </c>
      <c r="K103" s="12">
        <v>86</v>
      </c>
      <c r="L103" s="12">
        <v>92.02000000000001</v>
      </c>
      <c r="M103" s="12">
        <v>83.42</v>
      </c>
      <c r="N103" s="13">
        <v>84.172499999999999</v>
      </c>
      <c r="O103" s="17" t="s">
        <v>136</v>
      </c>
      <c r="P103" s="14" t="s">
        <v>116</v>
      </c>
      <c r="Q103" s="14" t="s">
        <v>118</v>
      </c>
      <c r="R103" s="14" t="s">
        <v>119</v>
      </c>
      <c r="S103" s="14" t="s">
        <v>143</v>
      </c>
    </row>
    <row r="104" spans="1:19" x14ac:dyDescent="0.3">
      <c r="A104" s="11">
        <v>44629.413888888892</v>
      </c>
      <c r="B104" s="11"/>
      <c r="C104" s="15">
        <v>44629</v>
      </c>
      <c r="D104" s="16">
        <v>0.41388888888888892</v>
      </c>
      <c r="E104" s="33" t="str">
        <f t="shared" si="5"/>
        <v>01:15</v>
      </c>
      <c r="F104" s="12">
        <v>81</v>
      </c>
      <c r="G104" s="12">
        <v>82.8</v>
      </c>
      <c r="H104" s="12">
        <v>93.600000000000009</v>
      </c>
      <c r="I104" s="12">
        <v>85.5</v>
      </c>
      <c r="J104" s="12">
        <v>88.2</v>
      </c>
      <c r="K104" s="12">
        <v>90</v>
      </c>
      <c r="L104" s="12">
        <v>96.300000000000011</v>
      </c>
      <c r="M104" s="12">
        <v>87.3</v>
      </c>
      <c r="N104" s="13">
        <v>88.087500000000006</v>
      </c>
      <c r="O104" s="17" t="s">
        <v>136</v>
      </c>
      <c r="P104" s="14" t="s">
        <v>116</v>
      </c>
      <c r="Q104" s="14" t="s">
        <v>118</v>
      </c>
      <c r="R104" s="14" t="s">
        <v>119</v>
      </c>
      <c r="S104" s="14" t="s">
        <v>143</v>
      </c>
    </row>
    <row r="105" spans="1:19" x14ac:dyDescent="0.3">
      <c r="A105" s="11">
        <v>44629.417361111111</v>
      </c>
      <c r="B105" s="11"/>
      <c r="C105" s="15">
        <v>44629</v>
      </c>
      <c r="D105" s="16">
        <v>0.41736111111111113</v>
      </c>
      <c r="E105" s="33" t="str">
        <f t="shared" si="5"/>
        <v>01:20</v>
      </c>
      <c r="F105" s="12">
        <v>78.3</v>
      </c>
      <c r="G105" s="12">
        <v>80.040000000000006</v>
      </c>
      <c r="H105" s="12">
        <v>90.48</v>
      </c>
      <c r="I105" s="12">
        <v>82.649999999999991</v>
      </c>
      <c r="J105" s="12">
        <v>85.26</v>
      </c>
      <c r="K105" s="12">
        <v>87</v>
      </c>
      <c r="L105" s="12">
        <v>93.09</v>
      </c>
      <c r="M105" s="12">
        <v>84.39</v>
      </c>
      <c r="N105" s="13">
        <v>85.15124999999999</v>
      </c>
      <c r="O105" s="17" t="s">
        <v>136</v>
      </c>
      <c r="P105" s="14" t="s">
        <v>116</v>
      </c>
      <c r="Q105" s="14" t="s">
        <v>118</v>
      </c>
      <c r="R105" s="14" t="s">
        <v>119</v>
      </c>
      <c r="S105" s="14" t="s">
        <v>143</v>
      </c>
    </row>
    <row r="106" spans="1:19" x14ac:dyDescent="0.3">
      <c r="A106" s="11">
        <v>44629.42083333333</v>
      </c>
      <c r="B106" s="11"/>
      <c r="C106" s="15">
        <v>44629</v>
      </c>
      <c r="D106" s="16">
        <v>0.42083333333333334</v>
      </c>
      <c r="E106" s="33" t="str">
        <f t="shared" si="5"/>
        <v>01:25</v>
      </c>
      <c r="F106" s="12">
        <v>88.2</v>
      </c>
      <c r="G106" s="12">
        <v>90.160000000000011</v>
      </c>
      <c r="H106" s="12">
        <v>101.92</v>
      </c>
      <c r="I106" s="12">
        <v>93.1</v>
      </c>
      <c r="J106" s="12">
        <v>96.039999999999992</v>
      </c>
      <c r="K106" s="12">
        <v>98</v>
      </c>
      <c r="L106" s="12">
        <v>104.86</v>
      </c>
      <c r="M106" s="12">
        <v>95.06</v>
      </c>
      <c r="N106" s="13">
        <v>95.91749999999999</v>
      </c>
      <c r="O106" s="17" t="s">
        <v>136</v>
      </c>
      <c r="P106" s="14" t="s">
        <v>116</v>
      </c>
      <c r="Q106" s="14" t="s">
        <v>118</v>
      </c>
      <c r="R106" s="14" t="s">
        <v>119</v>
      </c>
      <c r="S106" s="14" t="s">
        <v>143</v>
      </c>
    </row>
    <row r="107" spans="1:19" x14ac:dyDescent="0.3">
      <c r="A107" s="11">
        <v>44629.424305555556</v>
      </c>
      <c r="B107" s="11"/>
      <c r="C107" s="15">
        <v>44629</v>
      </c>
      <c r="D107" s="16">
        <v>0.42430555555555555</v>
      </c>
      <c r="E107" s="33" t="str">
        <f t="shared" si="5"/>
        <v>01:30</v>
      </c>
      <c r="F107" s="12">
        <v>91.8</v>
      </c>
      <c r="G107" s="12">
        <v>93.84</v>
      </c>
      <c r="H107" s="12">
        <v>106.08</v>
      </c>
      <c r="I107" s="12">
        <v>96.899999999999991</v>
      </c>
      <c r="J107" s="12">
        <v>99.96</v>
      </c>
      <c r="K107" s="12">
        <v>102</v>
      </c>
      <c r="L107" s="12">
        <v>109.14</v>
      </c>
      <c r="M107" s="12">
        <v>98.94</v>
      </c>
      <c r="N107" s="13">
        <v>99.832499999999982</v>
      </c>
      <c r="O107" s="17" t="s">
        <v>136</v>
      </c>
      <c r="P107" s="14" t="s">
        <v>11</v>
      </c>
      <c r="Q107" s="14" t="s">
        <v>118</v>
      </c>
      <c r="R107" s="14" t="s">
        <v>119</v>
      </c>
      <c r="S107" s="14" t="s">
        <v>143</v>
      </c>
    </row>
    <row r="108" spans="1:19" x14ac:dyDescent="0.3">
      <c r="A108" s="11">
        <v>44629.427777777775</v>
      </c>
      <c r="B108" s="11"/>
      <c r="C108" s="15">
        <v>44629</v>
      </c>
      <c r="D108" s="16">
        <v>0.42777777777777781</v>
      </c>
      <c r="E108" s="33" t="str">
        <f t="shared" si="5"/>
        <v>01:35</v>
      </c>
      <c r="F108" s="12">
        <v>59.4</v>
      </c>
      <c r="G108" s="12">
        <v>60.720000000000006</v>
      </c>
      <c r="H108" s="12">
        <v>68.64</v>
      </c>
      <c r="I108" s="12">
        <v>62.699999999999996</v>
      </c>
      <c r="J108" s="12">
        <v>64.679999999999993</v>
      </c>
      <c r="K108" s="12">
        <v>66</v>
      </c>
      <c r="L108" s="12">
        <v>70.62</v>
      </c>
      <c r="M108" s="12">
        <v>64.02</v>
      </c>
      <c r="N108" s="13">
        <v>64.597499999999997</v>
      </c>
      <c r="O108" s="17" t="s">
        <v>136</v>
      </c>
      <c r="P108" s="14" t="s">
        <v>11</v>
      </c>
      <c r="Q108" s="14" t="s">
        <v>118</v>
      </c>
      <c r="R108" s="14" t="s">
        <v>119</v>
      </c>
      <c r="S108" s="14" t="s">
        <v>143</v>
      </c>
    </row>
    <row r="109" spans="1:19" x14ac:dyDescent="0.3">
      <c r="A109" s="11">
        <v>44629.431250000001</v>
      </c>
      <c r="B109" s="11"/>
      <c r="C109" s="15">
        <v>44629</v>
      </c>
      <c r="D109" s="16">
        <v>0.43124999999999997</v>
      </c>
      <c r="E109" s="33" t="str">
        <f t="shared" si="5"/>
        <v>01:40</v>
      </c>
      <c r="F109" s="12">
        <v>77.400000000000006</v>
      </c>
      <c r="G109" s="12">
        <v>79.12</v>
      </c>
      <c r="H109" s="12">
        <v>89.44</v>
      </c>
      <c r="I109" s="12">
        <v>81.7</v>
      </c>
      <c r="J109" s="12">
        <v>84.28</v>
      </c>
      <c r="K109" s="12">
        <v>86</v>
      </c>
      <c r="L109" s="12">
        <v>92.02000000000001</v>
      </c>
      <c r="M109" s="12">
        <v>83.42</v>
      </c>
      <c r="N109" s="13">
        <v>84.172499999999999</v>
      </c>
      <c r="O109" s="17" t="s">
        <v>136</v>
      </c>
      <c r="P109" s="14" t="s">
        <v>11</v>
      </c>
      <c r="Q109" s="14" t="s">
        <v>118</v>
      </c>
      <c r="R109" s="14" t="s">
        <v>119</v>
      </c>
      <c r="S109" s="14" t="s">
        <v>143</v>
      </c>
    </row>
    <row r="110" spans="1:19" x14ac:dyDescent="0.3">
      <c r="A110" s="11">
        <v>44630.42083333333</v>
      </c>
      <c r="B110" s="11"/>
      <c r="C110" s="15">
        <v>44630</v>
      </c>
      <c r="D110" s="16">
        <v>0.42083333333333334</v>
      </c>
      <c r="E110" s="16"/>
      <c r="F110" s="12">
        <v>72.900000000000006</v>
      </c>
      <c r="G110" s="12">
        <v>74.52000000000001</v>
      </c>
      <c r="H110" s="12">
        <v>84.240000000000009</v>
      </c>
      <c r="I110" s="12">
        <v>76.95</v>
      </c>
      <c r="J110" s="12">
        <v>79.38</v>
      </c>
      <c r="K110" s="12">
        <v>81</v>
      </c>
      <c r="L110" s="12">
        <v>81</v>
      </c>
      <c r="M110" s="12">
        <v>78.569999999999993</v>
      </c>
      <c r="N110" s="13">
        <v>78.569999999999993</v>
      </c>
      <c r="O110" s="17" t="s">
        <v>136</v>
      </c>
      <c r="P110" s="14" t="s">
        <v>8</v>
      </c>
      <c r="Q110" s="14" t="s">
        <v>118</v>
      </c>
      <c r="R110" s="14" t="s">
        <v>119</v>
      </c>
      <c r="S110" s="14" t="s">
        <v>144</v>
      </c>
    </row>
    <row r="111" spans="1:19" x14ac:dyDescent="0.3">
      <c r="A111" s="11">
        <v>44630.421423611115</v>
      </c>
      <c r="B111" s="11"/>
      <c r="C111" s="15">
        <v>44630</v>
      </c>
      <c r="D111" s="16">
        <v>0.4214236111111111</v>
      </c>
      <c r="E111" s="33" t="str">
        <f t="shared" ref="E111:E157" si="6">TEXT(D111-$D$110,"hh:mm")</f>
        <v>00:00</v>
      </c>
      <c r="F111" s="12">
        <v>73.8</v>
      </c>
      <c r="G111" s="12">
        <v>82</v>
      </c>
      <c r="H111" s="12">
        <v>85.28</v>
      </c>
      <c r="I111" s="12">
        <v>77.899999999999991</v>
      </c>
      <c r="J111" s="12">
        <v>80.36</v>
      </c>
      <c r="K111" s="12">
        <v>74.62</v>
      </c>
      <c r="L111" s="12">
        <v>87.740000000000009</v>
      </c>
      <c r="M111" s="12">
        <v>79.539999999999992</v>
      </c>
      <c r="N111" s="13">
        <v>80.155000000000001</v>
      </c>
      <c r="O111" s="17" t="s">
        <v>136</v>
      </c>
      <c r="P111" s="14" t="s">
        <v>8</v>
      </c>
      <c r="Q111" s="14" t="s">
        <v>118</v>
      </c>
      <c r="R111" s="14" t="s">
        <v>119</v>
      </c>
      <c r="S111" s="14" t="s">
        <v>144</v>
      </c>
    </row>
    <row r="112" spans="1:19" x14ac:dyDescent="0.3">
      <c r="A112" s="11">
        <v>44630.424097222225</v>
      </c>
      <c r="B112" s="11"/>
      <c r="C112" s="15">
        <v>44630</v>
      </c>
      <c r="D112" s="16">
        <v>0.42409722222222218</v>
      </c>
      <c r="E112" s="33" t="str">
        <f t="shared" si="6"/>
        <v>00:04</v>
      </c>
      <c r="F112" s="12">
        <v>78.3</v>
      </c>
      <c r="G112" s="12">
        <v>87</v>
      </c>
      <c r="H112" s="12">
        <v>90.48</v>
      </c>
      <c r="I112" s="12">
        <v>82.649999999999991</v>
      </c>
      <c r="J112" s="12">
        <v>85.26</v>
      </c>
      <c r="K112" s="12">
        <v>79.17</v>
      </c>
      <c r="L112" s="12">
        <v>93.09</v>
      </c>
      <c r="M112" s="12">
        <v>84.39</v>
      </c>
      <c r="N112" s="13">
        <v>85.042500000000004</v>
      </c>
      <c r="O112" s="17" t="s">
        <v>136</v>
      </c>
      <c r="P112" s="14" t="s">
        <v>8</v>
      </c>
      <c r="Q112" s="14" t="s">
        <v>118</v>
      </c>
      <c r="R112" s="14" t="s">
        <v>119</v>
      </c>
      <c r="S112" s="14" t="s">
        <v>144</v>
      </c>
    </row>
    <row r="113" spans="1:19" x14ac:dyDescent="0.3">
      <c r="A113" s="11">
        <v>44630.424305555556</v>
      </c>
      <c r="B113" s="11"/>
      <c r="C113" s="15">
        <v>44630</v>
      </c>
      <c r="D113" s="16">
        <v>0.42430555555555555</v>
      </c>
      <c r="E113" s="33" t="str">
        <f t="shared" si="6"/>
        <v>00:05</v>
      </c>
      <c r="F113" s="12">
        <v>80.100000000000009</v>
      </c>
      <c r="G113" s="12">
        <v>95</v>
      </c>
      <c r="H113" s="12">
        <v>92.56</v>
      </c>
      <c r="I113" s="12">
        <v>84.55</v>
      </c>
      <c r="J113" s="12">
        <v>87.22</v>
      </c>
      <c r="K113" s="12">
        <v>89</v>
      </c>
      <c r="L113" s="12">
        <v>83</v>
      </c>
      <c r="M113" s="12">
        <v>86.33</v>
      </c>
      <c r="N113" s="13">
        <v>87.220000000000013</v>
      </c>
      <c r="O113" s="17" t="s">
        <v>136</v>
      </c>
      <c r="P113" s="14" t="s">
        <v>8</v>
      </c>
      <c r="Q113" s="14" t="s">
        <v>118</v>
      </c>
      <c r="R113" s="14" t="s">
        <v>119</v>
      </c>
      <c r="S113" s="14" t="s">
        <v>144</v>
      </c>
    </row>
    <row r="114" spans="1:19" x14ac:dyDescent="0.3">
      <c r="A114" s="11">
        <v>44630.426770833335</v>
      </c>
      <c r="B114" s="11"/>
      <c r="C114" s="15">
        <v>44630</v>
      </c>
      <c r="D114" s="16">
        <v>0.42677083333333332</v>
      </c>
      <c r="E114" s="33" t="str">
        <f t="shared" si="6"/>
        <v>00:08</v>
      </c>
      <c r="F114" s="12">
        <v>72.900000000000006</v>
      </c>
      <c r="G114" s="12">
        <v>81</v>
      </c>
      <c r="H114" s="12">
        <v>84.240000000000009</v>
      </c>
      <c r="I114" s="12">
        <v>76.95</v>
      </c>
      <c r="J114" s="12">
        <v>79.38</v>
      </c>
      <c r="K114" s="12">
        <v>73.710000000000008</v>
      </c>
      <c r="L114" s="12">
        <v>86.67</v>
      </c>
      <c r="M114" s="12">
        <v>78.569999999999993</v>
      </c>
      <c r="N114" s="13">
        <v>79.177500000000009</v>
      </c>
      <c r="O114" s="17" t="s">
        <v>136</v>
      </c>
      <c r="P114" s="14" t="s">
        <v>8</v>
      </c>
      <c r="Q114" s="14" t="s">
        <v>118</v>
      </c>
      <c r="R114" s="14" t="s">
        <v>119</v>
      </c>
      <c r="S114" s="14" t="s">
        <v>144</v>
      </c>
    </row>
    <row r="115" spans="1:19" x14ac:dyDescent="0.3">
      <c r="A115" s="11">
        <v>44630.427164351851</v>
      </c>
      <c r="B115" s="11"/>
      <c r="C115" s="15">
        <v>44630</v>
      </c>
      <c r="D115" s="16">
        <v>0.42716435185185181</v>
      </c>
      <c r="E115" s="33" t="str">
        <f t="shared" si="6"/>
        <v>00:09</v>
      </c>
      <c r="F115" s="12">
        <v>73.8</v>
      </c>
      <c r="G115" s="12">
        <v>82</v>
      </c>
      <c r="H115" s="12">
        <v>85.28</v>
      </c>
      <c r="I115" s="12">
        <v>77.899999999999991</v>
      </c>
      <c r="J115" s="12">
        <v>80.36</v>
      </c>
      <c r="K115" s="12">
        <v>74.62</v>
      </c>
      <c r="L115" s="12">
        <v>87.740000000000009</v>
      </c>
      <c r="M115" s="12">
        <v>79.539999999999992</v>
      </c>
      <c r="N115" s="13">
        <v>80.155000000000001</v>
      </c>
      <c r="O115" s="17" t="s">
        <v>136</v>
      </c>
      <c r="P115" s="14" t="s">
        <v>8</v>
      </c>
      <c r="Q115" s="14" t="s">
        <v>118</v>
      </c>
      <c r="R115" s="14" t="s">
        <v>119</v>
      </c>
      <c r="S115" s="14" t="s">
        <v>144</v>
      </c>
    </row>
    <row r="116" spans="1:19" x14ac:dyDescent="0.3">
      <c r="A116" s="11">
        <v>44630.427777777775</v>
      </c>
      <c r="B116" s="11"/>
      <c r="C116" s="15">
        <v>44630</v>
      </c>
      <c r="D116" s="16">
        <v>0.42777777777777781</v>
      </c>
      <c r="E116" s="33" t="str">
        <f t="shared" si="6"/>
        <v>00:10</v>
      </c>
      <c r="F116" s="12">
        <v>75.300000000000011</v>
      </c>
      <c r="G116" s="12">
        <v>87</v>
      </c>
      <c r="H116" s="12">
        <v>87.013333333333335</v>
      </c>
      <c r="I116" s="12">
        <v>79.483333333333334</v>
      </c>
      <c r="J116" s="12">
        <v>81.993333333333339</v>
      </c>
      <c r="K116" s="12">
        <v>84</v>
      </c>
      <c r="L116" s="12">
        <v>80</v>
      </c>
      <c r="M116" s="12">
        <v>81.156666666666666</v>
      </c>
      <c r="N116" s="13">
        <v>81.993333333333325</v>
      </c>
      <c r="O116" s="17" t="s">
        <v>136</v>
      </c>
      <c r="P116" s="14" t="s">
        <v>8</v>
      </c>
      <c r="Q116" s="14" t="s">
        <v>118</v>
      </c>
      <c r="R116" s="14" t="s">
        <v>119</v>
      </c>
      <c r="S116" s="14" t="s">
        <v>144</v>
      </c>
    </row>
    <row r="117" spans="1:19" x14ac:dyDescent="0.3">
      <c r="A117" s="11">
        <v>44630.431250000001</v>
      </c>
      <c r="B117" s="11"/>
      <c r="C117" s="15">
        <v>44630</v>
      </c>
      <c r="D117" s="16">
        <v>0.43124999999999997</v>
      </c>
      <c r="E117" s="33" t="str">
        <f t="shared" si="6"/>
        <v>00:15</v>
      </c>
      <c r="F117" s="12">
        <v>73.8</v>
      </c>
      <c r="G117" s="12">
        <v>81</v>
      </c>
      <c r="H117" s="12">
        <v>85.28</v>
      </c>
      <c r="I117" s="12">
        <v>77.899999999999991</v>
      </c>
      <c r="J117" s="12">
        <v>80.36</v>
      </c>
      <c r="K117" s="12">
        <v>79</v>
      </c>
      <c r="L117" s="12">
        <v>86</v>
      </c>
      <c r="M117" s="12">
        <v>79.539999999999992</v>
      </c>
      <c r="N117" s="13">
        <v>80.36</v>
      </c>
      <c r="O117" s="17" t="s">
        <v>136</v>
      </c>
      <c r="P117" s="14" t="s">
        <v>8</v>
      </c>
      <c r="Q117" s="14" t="s">
        <v>118</v>
      </c>
      <c r="R117" s="14" t="s">
        <v>119</v>
      </c>
      <c r="S117" s="14" t="s">
        <v>144</v>
      </c>
    </row>
    <row r="118" spans="1:19" x14ac:dyDescent="0.3">
      <c r="A118" s="11">
        <v>44630.43472222222</v>
      </c>
      <c r="B118" s="11"/>
      <c r="C118" s="15">
        <v>44630</v>
      </c>
      <c r="D118" s="16">
        <v>0.43472222222222223</v>
      </c>
      <c r="E118" s="33" t="str">
        <f t="shared" si="6"/>
        <v>00:20</v>
      </c>
      <c r="F118" s="12">
        <v>78.900000000000006</v>
      </c>
      <c r="G118" s="12">
        <v>85</v>
      </c>
      <c r="H118" s="12">
        <v>91.173333333333346</v>
      </c>
      <c r="I118" s="12">
        <v>83.283333333333331</v>
      </c>
      <c r="J118" s="12">
        <v>85.913333333333341</v>
      </c>
      <c r="K118" s="12">
        <v>88</v>
      </c>
      <c r="L118" s="12">
        <v>90</v>
      </c>
      <c r="M118" s="12">
        <v>85.036666666666676</v>
      </c>
      <c r="N118" s="13">
        <v>85.913333333333327</v>
      </c>
      <c r="O118" s="17" t="s">
        <v>136</v>
      </c>
      <c r="P118" s="14" t="s">
        <v>8</v>
      </c>
      <c r="Q118" s="14" t="s">
        <v>118</v>
      </c>
      <c r="R118" s="14" t="s">
        <v>119</v>
      </c>
      <c r="S118" s="14" t="s">
        <v>144</v>
      </c>
    </row>
    <row r="119" spans="1:19" x14ac:dyDescent="0.3">
      <c r="A119" s="11">
        <v>44630.43818287037</v>
      </c>
      <c r="B119" s="11"/>
      <c r="C119" s="15">
        <v>44630</v>
      </c>
      <c r="D119" s="16">
        <v>0.43818287037037035</v>
      </c>
      <c r="E119" s="33" t="str">
        <f t="shared" si="6"/>
        <v>00:24</v>
      </c>
      <c r="F119" s="12">
        <v>75.600000000000009</v>
      </c>
      <c r="G119" s="12">
        <v>84</v>
      </c>
      <c r="H119" s="12">
        <v>87.36</v>
      </c>
      <c r="I119" s="12">
        <v>79.8</v>
      </c>
      <c r="J119" s="12">
        <v>82.32</v>
      </c>
      <c r="K119" s="12">
        <v>76.44</v>
      </c>
      <c r="L119" s="12">
        <v>89.88000000000001</v>
      </c>
      <c r="M119" s="12">
        <v>81.48</v>
      </c>
      <c r="N119" s="13">
        <v>82.110000000000014</v>
      </c>
      <c r="O119" s="17" t="s">
        <v>137</v>
      </c>
      <c r="P119" s="14" t="s">
        <v>8</v>
      </c>
      <c r="Q119" s="14" t="s">
        <v>118</v>
      </c>
      <c r="R119" s="14" t="s">
        <v>119</v>
      </c>
      <c r="S119" s="14" t="s">
        <v>144</v>
      </c>
    </row>
    <row r="120" spans="1:19" x14ac:dyDescent="0.3">
      <c r="A120" s="11">
        <v>44630.438194444447</v>
      </c>
      <c r="B120" s="11"/>
      <c r="C120" s="15">
        <v>44630</v>
      </c>
      <c r="D120" s="16">
        <v>0.4381944444444445</v>
      </c>
      <c r="E120" s="33" t="str">
        <f t="shared" si="6"/>
        <v>00:25</v>
      </c>
      <c r="F120" s="12">
        <v>76.2</v>
      </c>
      <c r="G120" s="12">
        <v>85</v>
      </c>
      <c r="H120" s="12">
        <v>88.053333333333342</v>
      </c>
      <c r="I120" s="12">
        <v>80.433333333333337</v>
      </c>
      <c r="J120" s="12">
        <v>82.973333333333343</v>
      </c>
      <c r="K120" s="12">
        <v>92</v>
      </c>
      <c r="L120" s="12">
        <v>77</v>
      </c>
      <c r="M120" s="12">
        <v>82.126666666666665</v>
      </c>
      <c r="N120" s="13">
        <v>82.973333333333343</v>
      </c>
      <c r="O120" s="17" t="s">
        <v>137</v>
      </c>
      <c r="P120" s="14" t="s">
        <v>8</v>
      </c>
      <c r="Q120" s="14" t="s">
        <v>118</v>
      </c>
      <c r="R120" s="14" t="s">
        <v>119</v>
      </c>
      <c r="S120" s="14" t="s">
        <v>144</v>
      </c>
    </row>
    <row r="121" spans="1:19" s="28" customFormat="1" x14ac:dyDescent="0.3">
      <c r="A121" s="11">
        <v>44630.441666666666</v>
      </c>
      <c r="B121" s="11"/>
      <c r="C121" s="15">
        <v>44630</v>
      </c>
      <c r="D121" s="16">
        <v>0.44166666666666665</v>
      </c>
      <c r="E121" s="33" t="str">
        <f t="shared" si="6"/>
        <v>00:30</v>
      </c>
      <c r="F121" s="12">
        <v>77.100000000000009</v>
      </c>
      <c r="G121" s="12">
        <v>88</v>
      </c>
      <c r="H121" s="12">
        <v>89.093333333333348</v>
      </c>
      <c r="I121" s="12">
        <v>81.38333333333334</v>
      </c>
      <c r="J121" s="12">
        <v>83.953333333333333</v>
      </c>
      <c r="K121" s="12">
        <v>81</v>
      </c>
      <c r="L121" s="12">
        <v>88</v>
      </c>
      <c r="M121" s="12">
        <v>83.096666666666664</v>
      </c>
      <c r="N121" s="13">
        <v>83.953333333333333</v>
      </c>
      <c r="O121" s="17" t="s">
        <v>137</v>
      </c>
      <c r="P121" s="14" t="s">
        <v>9</v>
      </c>
      <c r="Q121" s="14" t="s">
        <v>118</v>
      </c>
      <c r="R121" s="14" t="s">
        <v>119</v>
      </c>
      <c r="S121" s="14" t="s">
        <v>144</v>
      </c>
    </row>
    <row r="122" spans="1:19" x14ac:dyDescent="0.3">
      <c r="A122" s="11">
        <v>44630.445138888892</v>
      </c>
      <c r="B122" s="11"/>
      <c r="C122" s="15">
        <v>44630</v>
      </c>
      <c r="D122" s="16">
        <v>0.44513888888888892</v>
      </c>
      <c r="E122" s="33" t="str">
        <f t="shared" si="6"/>
        <v>00:35</v>
      </c>
      <c r="F122" s="12">
        <v>75.600000000000009</v>
      </c>
      <c r="G122" s="12">
        <v>89</v>
      </c>
      <c r="H122" s="12">
        <v>87.36</v>
      </c>
      <c r="I122" s="12">
        <v>79.8</v>
      </c>
      <c r="J122" s="12">
        <v>82.32</v>
      </c>
      <c r="K122" s="12">
        <v>73</v>
      </c>
      <c r="L122" s="12">
        <v>90</v>
      </c>
      <c r="M122" s="12">
        <v>81.48</v>
      </c>
      <c r="N122" s="13">
        <v>82.320000000000007</v>
      </c>
      <c r="O122" s="17" t="s">
        <v>137</v>
      </c>
      <c r="P122" s="14" t="s">
        <v>9</v>
      </c>
      <c r="Q122" s="14" t="s">
        <v>118</v>
      </c>
      <c r="R122" s="14" t="s">
        <v>119</v>
      </c>
      <c r="S122" s="14" t="s">
        <v>144</v>
      </c>
    </row>
    <row r="123" spans="1:19" x14ac:dyDescent="0.3">
      <c r="A123" s="11">
        <v>44630.448611111111</v>
      </c>
      <c r="B123" s="11"/>
      <c r="C123" s="15">
        <v>44630</v>
      </c>
      <c r="D123" s="16">
        <v>0.44861111111111113</v>
      </c>
      <c r="E123" s="33" t="str">
        <f t="shared" si="6"/>
        <v>00:40</v>
      </c>
      <c r="F123" s="12">
        <v>71.100000000000009</v>
      </c>
      <c r="G123" s="12">
        <v>85</v>
      </c>
      <c r="H123" s="12">
        <v>82.16</v>
      </c>
      <c r="I123" s="12">
        <v>75.05</v>
      </c>
      <c r="J123" s="12">
        <v>77.42</v>
      </c>
      <c r="K123" s="12">
        <v>68</v>
      </c>
      <c r="L123" s="12">
        <v>84</v>
      </c>
      <c r="M123" s="12">
        <v>76.63</v>
      </c>
      <c r="N123" s="13">
        <v>77.42</v>
      </c>
      <c r="O123" s="17" t="s">
        <v>137</v>
      </c>
      <c r="P123" s="14" t="s">
        <v>9</v>
      </c>
      <c r="Q123" s="14" t="s">
        <v>118</v>
      </c>
      <c r="R123" s="14" t="s">
        <v>119</v>
      </c>
      <c r="S123" s="14" t="s">
        <v>144</v>
      </c>
    </row>
    <row r="124" spans="1:19" x14ac:dyDescent="0.3">
      <c r="A124" s="11">
        <v>44630.45208333333</v>
      </c>
      <c r="B124" s="11"/>
      <c r="C124" s="15">
        <v>44630</v>
      </c>
      <c r="D124" s="16">
        <v>0.45208333333333334</v>
      </c>
      <c r="E124" s="33" t="str">
        <f t="shared" si="6"/>
        <v>00:45</v>
      </c>
      <c r="F124" s="12">
        <v>74.400000000000006</v>
      </c>
      <c r="G124" s="12">
        <v>81</v>
      </c>
      <c r="H124" s="12">
        <v>85.973333333333343</v>
      </c>
      <c r="I124" s="12">
        <v>78.533333333333331</v>
      </c>
      <c r="J124" s="12">
        <v>81.013333333333335</v>
      </c>
      <c r="K124" s="12">
        <v>80</v>
      </c>
      <c r="L124" s="12">
        <v>87</v>
      </c>
      <c r="M124" s="12">
        <v>80.186666666666667</v>
      </c>
      <c r="N124" s="13">
        <v>81.013333333333321</v>
      </c>
      <c r="O124" s="17" t="s">
        <v>137</v>
      </c>
      <c r="P124" s="14" t="s">
        <v>9</v>
      </c>
      <c r="Q124" s="14" t="s">
        <v>118</v>
      </c>
      <c r="R124" s="14" t="s">
        <v>119</v>
      </c>
      <c r="S124" s="14" t="s">
        <v>144</v>
      </c>
    </row>
    <row r="125" spans="1:19" x14ac:dyDescent="0.3">
      <c r="A125" s="11">
        <v>44630.455555555556</v>
      </c>
      <c r="B125" s="11"/>
      <c r="C125" s="15">
        <v>44630</v>
      </c>
      <c r="D125" s="16">
        <v>0.45555555555555555</v>
      </c>
      <c r="E125" s="33" t="str">
        <f t="shared" si="6"/>
        <v>00:50</v>
      </c>
      <c r="F125" s="12">
        <v>75.300000000000011</v>
      </c>
      <c r="G125" s="12">
        <v>93</v>
      </c>
      <c r="H125" s="12">
        <v>87.013333333333335</v>
      </c>
      <c r="I125" s="12">
        <v>79.483333333333334</v>
      </c>
      <c r="J125" s="12">
        <v>81.993333333333339</v>
      </c>
      <c r="K125" s="12">
        <v>70</v>
      </c>
      <c r="L125" s="12">
        <v>88</v>
      </c>
      <c r="M125" s="12">
        <v>81.156666666666666</v>
      </c>
      <c r="N125" s="13">
        <v>81.993333333333325</v>
      </c>
      <c r="O125" s="17" t="s">
        <v>137</v>
      </c>
      <c r="P125" s="14" t="s">
        <v>9</v>
      </c>
      <c r="Q125" s="14" t="s">
        <v>118</v>
      </c>
      <c r="R125" s="14" t="s">
        <v>119</v>
      </c>
      <c r="S125" s="14" t="s">
        <v>144</v>
      </c>
    </row>
    <row r="126" spans="1:19" x14ac:dyDescent="0.3">
      <c r="A126" s="11">
        <v>44630.459027777775</v>
      </c>
      <c r="B126" s="11"/>
      <c r="C126" s="15">
        <v>44630</v>
      </c>
      <c r="D126" s="16">
        <v>0.45902777777777781</v>
      </c>
      <c r="E126" s="33" t="str">
        <f t="shared" si="6"/>
        <v>00:55</v>
      </c>
      <c r="F126" s="12">
        <v>69.900000000000006</v>
      </c>
      <c r="G126" s="12">
        <v>81</v>
      </c>
      <c r="H126" s="12">
        <v>80.773333333333341</v>
      </c>
      <c r="I126" s="12">
        <v>73.783333333333331</v>
      </c>
      <c r="J126" s="12">
        <v>76.11333333333333</v>
      </c>
      <c r="K126" s="12">
        <v>75</v>
      </c>
      <c r="L126" s="12">
        <v>77</v>
      </c>
      <c r="M126" s="12">
        <v>75.336666666666673</v>
      </c>
      <c r="N126" s="13">
        <v>76.113333333333344</v>
      </c>
      <c r="O126" s="17" t="s">
        <v>137</v>
      </c>
      <c r="P126" s="14" t="s">
        <v>9</v>
      </c>
      <c r="Q126" s="14" t="s">
        <v>118</v>
      </c>
      <c r="R126" s="14" t="s">
        <v>119</v>
      </c>
      <c r="S126" s="14" t="s">
        <v>144</v>
      </c>
    </row>
    <row r="127" spans="1:19" x14ac:dyDescent="0.3">
      <c r="A127" s="11">
        <v>44630.462500000001</v>
      </c>
      <c r="B127" s="11"/>
      <c r="C127" s="15">
        <v>44630</v>
      </c>
      <c r="D127" s="16">
        <v>0.46249999999999997</v>
      </c>
      <c r="E127" s="33" t="str">
        <f t="shared" si="6"/>
        <v>01:00</v>
      </c>
      <c r="F127" s="12">
        <v>72</v>
      </c>
      <c r="G127" s="12">
        <v>92</v>
      </c>
      <c r="H127" s="12">
        <v>83.2</v>
      </c>
      <c r="I127" s="12">
        <v>76</v>
      </c>
      <c r="J127" s="12">
        <v>78.400000000000006</v>
      </c>
      <c r="K127" s="12">
        <v>69</v>
      </c>
      <c r="L127" s="12">
        <v>79</v>
      </c>
      <c r="M127" s="12">
        <v>77.599999999999994</v>
      </c>
      <c r="N127" s="13">
        <v>78.400000000000006</v>
      </c>
      <c r="O127" s="17" t="s">
        <v>137</v>
      </c>
      <c r="P127" s="14" t="s">
        <v>9</v>
      </c>
      <c r="Q127" s="14" t="s">
        <v>118</v>
      </c>
      <c r="R127" s="14" t="s">
        <v>119</v>
      </c>
      <c r="S127" s="14" t="s">
        <v>144</v>
      </c>
    </row>
    <row r="128" spans="1:19" x14ac:dyDescent="0.3">
      <c r="A128" s="11">
        <v>44630.465960648151</v>
      </c>
      <c r="B128" s="11"/>
      <c r="C128" s="15">
        <v>44630</v>
      </c>
      <c r="D128" s="16">
        <v>0.46596064814814814</v>
      </c>
      <c r="E128" s="33" t="str">
        <f t="shared" si="6"/>
        <v>01:04</v>
      </c>
      <c r="F128" s="12">
        <v>82.8</v>
      </c>
      <c r="G128" s="12">
        <v>92</v>
      </c>
      <c r="H128" s="12">
        <v>95.68</v>
      </c>
      <c r="I128" s="12">
        <v>87.399999999999991</v>
      </c>
      <c r="J128" s="12">
        <v>90.16</v>
      </c>
      <c r="K128" s="12">
        <v>83.72</v>
      </c>
      <c r="L128" s="12">
        <v>98.440000000000012</v>
      </c>
      <c r="M128" s="12">
        <v>89.24</v>
      </c>
      <c r="N128" s="13">
        <v>89.93</v>
      </c>
      <c r="O128" s="17" t="s">
        <v>137</v>
      </c>
      <c r="P128" s="14" t="s">
        <v>9</v>
      </c>
      <c r="Q128" s="14" t="s">
        <v>118</v>
      </c>
      <c r="R128" s="14" t="s">
        <v>119</v>
      </c>
      <c r="S128" s="14" t="s">
        <v>144</v>
      </c>
    </row>
    <row r="129" spans="1:23" x14ac:dyDescent="0.3">
      <c r="A129" s="11">
        <v>44630.46597222222</v>
      </c>
      <c r="B129" s="11"/>
      <c r="C129" s="15">
        <v>44630</v>
      </c>
      <c r="D129" s="16">
        <v>0.46597222222222223</v>
      </c>
      <c r="E129" s="33" t="str">
        <f t="shared" si="6"/>
        <v>01:05</v>
      </c>
      <c r="F129" s="12">
        <v>80.100000000000009</v>
      </c>
      <c r="G129" s="12">
        <v>90</v>
      </c>
      <c r="H129" s="12">
        <v>92.56</v>
      </c>
      <c r="I129" s="12">
        <v>84.55</v>
      </c>
      <c r="J129" s="12">
        <v>87.22</v>
      </c>
      <c r="K129" s="12">
        <v>72</v>
      </c>
      <c r="L129" s="12">
        <v>105</v>
      </c>
      <c r="M129" s="12">
        <v>86.33</v>
      </c>
      <c r="N129" s="13">
        <v>87.220000000000013</v>
      </c>
      <c r="O129" s="17" t="s">
        <v>137</v>
      </c>
      <c r="P129" s="14" t="s">
        <v>13</v>
      </c>
      <c r="Q129" s="14" t="s">
        <v>118</v>
      </c>
      <c r="R129" s="14" t="s">
        <v>119</v>
      </c>
      <c r="S129" s="14" t="s">
        <v>144</v>
      </c>
    </row>
    <row r="130" spans="1:23" x14ac:dyDescent="0.3">
      <c r="A130" s="11">
        <v>44630.46665509259</v>
      </c>
      <c r="B130" s="11"/>
      <c r="C130" s="15">
        <v>44630</v>
      </c>
      <c r="D130" s="16">
        <v>0.46665509259259258</v>
      </c>
      <c r="E130" s="33" t="str">
        <f t="shared" si="6"/>
        <v>01:05</v>
      </c>
      <c r="F130" s="12">
        <v>72</v>
      </c>
      <c r="G130" s="12">
        <v>80</v>
      </c>
      <c r="H130" s="12">
        <v>83.2</v>
      </c>
      <c r="I130" s="12">
        <v>76</v>
      </c>
      <c r="J130" s="12">
        <v>78.400000000000006</v>
      </c>
      <c r="K130" s="12">
        <v>72.8</v>
      </c>
      <c r="L130" s="12">
        <v>85.600000000000009</v>
      </c>
      <c r="M130" s="12">
        <v>77.599999999999994</v>
      </c>
      <c r="N130" s="13">
        <v>78.2</v>
      </c>
      <c r="O130" s="17" t="s">
        <v>137</v>
      </c>
      <c r="P130" s="14" t="s">
        <v>13</v>
      </c>
      <c r="Q130" s="14" t="s">
        <v>118</v>
      </c>
      <c r="R130" s="14" t="s">
        <v>119</v>
      </c>
      <c r="S130" s="14" t="s">
        <v>144</v>
      </c>
    </row>
    <row r="131" spans="1:23" x14ac:dyDescent="0.3">
      <c r="A131" s="11">
        <v>44630.469236111108</v>
      </c>
      <c r="B131" s="11"/>
      <c r="C131" s="15">
        <v>44630</v>
      </c>
      <c r="D131" s="16">
        <v>0.46923611111111113</v>
      </c>
      <c r="E131" s="33" t="str">
        <f t="shared" si="6"/>
        <v>01:09</v>
      </c>
      <c r="F131" s="12">
        <v>79.2</v>
      </c>
      <c r="G131" s="12">
        <v>88</v>
      </c>
      <c r="H131" s="12">
        <v>91.52000000000001</v>
      </c>
      <c r="I131" s="12">
        <v>83.6</v>
      </c>
      <c r="J131" s="12">
        <v>86.24</v>
      </c>
      <c r="K131" s="12">
        <v>80.08</v>
      </c>
      <c r="L131" s="12">
        <v>94.160000000000011</v>
      </c>
      <c r="M131" s="12">
        <v>85.36</v>
      </c>
      <c r="N131" s="13">
        <v>86.02000000000001</v>
      </c>
      <c r="O131" s="17" t="s">
        <v>137</v>
      </c>
      <c r="P131" s="14" t="s">
        <v>13</v>
      </c>
      <c r="Q131" s="14" t="s">
        <v>118</v>
      </c>
      <c r="R131" s="14" t="s">
        <v>119</v>
      </c>
      <c r="S131" s="14" t="s">
        <v>144</v>
      </c>
    </row>
    <row r="132" spans="1:23" x14ac:dyDescent="0.3">
      <c r="A132" s="11">
        <v>44630.469444444447</v>
      </c>
      <c r="B132" s="11"/>
      <c r="C132" s="15">
        <v>44630</v>
      </c>
      <c r="D132" s="16">
        <v>0.4694444444444445</v>
      </c>
      <c r="E132" s="33" t="str">
        <f t="shared" si="6"/>
        <v>01:10</v>
      </c>
      <c r="F132" s="12">
        <v>73.2</v>
      </c>
      <c r="G132" s="12">
        <v>85</v>
      </c>
      <c r="H132" s="12">
        <v>84.586666666666659</v>
      </c>
      <c r="I132" s="12">
        <v>77.266666666666652</v>
      </c>
      <c r="J132" s="12">
        <v>79.706666666666663</v>
      </c>
      <c r="K132" s="12">
        <v>78</v>
      </c>
      <c r="L132" s="12">
        <v>81</v>
      </c>
      <c r="M132" s="12">
        <v>78.893333333333331</v>
      </c>
      <c r="N132" s="13">
        <v>79.706666666666663</v>
      </c>
      <c r="O132" s="17" t="s">
        <v>137</v>
      </c>
      <c r="P132" s="14" t="s">
        <v>13</v>
      </c>
      <c r="Q132" s="14" t="s">
        <v>118</v>
      </c>
      <c r="R132" s="14" t="s">
        <v>119</v>
      </c>
      <c r="S132" s="14" t="s">
        <v>144</v>
      </c>
    </row>
    <row r="133" spans="1:23" x14ac:dyDescent="0.3">
      <c r="A133" s="11">
        <v>44630.472916666666</v>
      </c>
      <c r="B133" s="11"/>
      <c r="C133" s="15">
        <v>44630</v>
      </c>
      <c r="D133" s="16">
        <v>0.47291666666666665</v>
      </c>
      <c r="E133" s="33" t="str">
        <f t="shared" si="6"/>
        <v>01:15</v>
      </c>
      <c r="F133" s="12">
        <v>75.899999999999991</v>
      </c>
      <c r="G133" s="12">
        <v>93</v>
      </c>
      <c r="H133" s="12">
        <v>87.706666666666663</v>
      </c>
      <c r="I133" s="12">
        <v>80.11666666666666</v>
      </c>
      <c r="J133" s="12">
        <v>82.646666666666661</v>
      </c>
      <c r="K133" s="12">
        <v>73</v>
      </c>
      <c r="L133" s="12">
        <v>87</v>
      </c>
      <c r="M133" s="12">
        <v>81.803333333333327</v>
      </c>
      <c r="N133" s="13">
        <v>82.646666666666647</v>
      </c>
      <c r="O133" s="17" t="s">
        <v>137</v>
      </c>
      <c r="P133" s="14" t="s">
        <v>13</v>
      </c>
      <c r="Q133" s="14" t="s">
        <v>118</v>
      </c>
      <c r="R133" s="14" t="s">
        <v>119</v>
      </c>
      <c r="S133" s="14" t="s">
        <v>144</v>
      </c>
    </row>
    <row r="134" spans="1:23" x14ac:dyDescent="0.3">
      <c r="A134" s="11">
        <v>44630.476388888892</v>
      </c>
      <c r="B134" s="11"/>
      <c r="C134" s="15">
        <v>44630</v>
      </c>
      <c r="D134" s="16">
        <v>0.47638888888888892</v>
      </c>
      <c r="E134" s="33" t="str">
        <f t="shared" si="6"/>
        <v>01:20</v>
      </c>
      <c r="F134" s="12">
        <v>71.7</v>
      </c>
      <c r="G134" s="12">
        <v>87</v>
      </c>
      <c r="H134" s="12">
        <v>82.853333333333339</v>
      </c>
      <c r="I134" s="12">
        <v>75.683333333333337</v>
      </c>
      <c r="J134" s="12">
        <v>78.073333333333338</v>
      </c>
      <c r="K134" s="12">
        <v>71</v>
      </c>
      <c r="L134" s="12">
        <v>81</v>
      </c>
      <c r="M134" s="12">
        <v>77.276666666666671</v>
      </c>
      <c r="N134" s="13">
        <v>78.073333333333323</v>
      </c>
      <c r="O134" s="17" t="s">
        <v>137</v>
      </c>
      <c r="P134" s="14" t="s">
        <v>13</v>
      </c>
      <c r="Q134" s="14" t="s">
        <v>118</v>
      </c>
      <c r="R134" s="14" t="s">
        <v>119</v>
      </c>
      <c r="S134" s="14" t="s">
        <v>144</v>
      </c>
    </row>
    <row r="135" spans="1:23" x14ac:dyDescent="0.3">
      <c r="A135" s="11">
        <v>44630.479861111111</v>
      </c>
      <c r="B135" s="11"/>
      <c r="C135" s="15">
        <v>44630</v>
      </c>
      <c r="D135" s="16">
        <v>0.47986111111111113</v>
      </c>
      <c r="E135" s="33" t="str">
        <f t="shared" si="6"/>
        <v>01:25</v>
      </c>
      <c r="F135" s="12">
        <v>72.900000000000006</v>
      </c>
      <c r="G135" s="12">
        <v>94</v>
      </c>
      <c r="H135" s="12">
        <v>84.240000000000009</v>
      </c>
      <c r="I135" s="12">
        <v>76.95</v>
      </c>
      <c r="J135" s="12">
        <v>79.38</v>
      </c>
      <c r="K135" s="12">
        <v>66</v>
      </c>
      <c r="L135" s="12">
        <v>83</v>
      </c>
      <c r="M135" s="12">
        <v>78.569999999999993</v>
      </c>
      <c r="N135" s="13">
        <v>79.38</v>
      </c>
      <c r="O135" s="17" t="s">
        <v>137</v>
      </c>
      <c r="P135" s="14" t="s">
        <v>13</v>
      </c>
      <c r="Q135" s="14" t="s">
        <v>118</v>
      </c>
      <c r="R135" s="14" t="s">
        <v>119</v>
      </c>
      <c r="S135" s="14" t="s">
        <v>144</v>
      </c>
      <c r="U135" s="9" t="s">
        <v>172</v>
      </c>
    </row>
    <row r="136" spans="1:23" x14ac:dyDescent="0.3">
      <c r="A136" s="11">
        <v>44630.48333333333</v>
      </c>
      <c r="B136" s="11"/>
      <c r="C136" s="15">
        <v>44630</v>
      </c>
      <c r="D136" s="16">
        <v>0.48333333333333334</v>
      </c>
      <c r="E136" s="33" t="str">
        <f t="shared" si="6"/>
        <v>01:30</v>
      </c>
      <c r="F136" s="12">
        <v>71.399999999999991</v>
      </c>
      <c r="G136" s="12">
        <v>82</v>
      </c>
      <c r="H136" s="12">
        <v>82.506666666666661</v>
      </c>
      <c r="I136" s="12">
        <v>75.36666666666666</v>
      </c>
      <c r="J136" s="12">
        <v>77.746666666666655</v>
      </c>
      <c r="K136" s="12">
        <v>57</v>
      </c>
      <c r="L136" s="12">
        <v>99</v>
      </c>
      <c r="M136" s="12">
        <v>76.953333333333333</v>
      </c>
      <c r="N136" s="13">
        <v>77.74666666666667</v>
      </c>
      <c r="O136" s="17" t="s">
        <v>137</v>
      </c>
      <c r="P136" s="14" t="s">
        <v>13</v>
      </c>
      <c r="Q136" s="14" t="s">
        <v>118</v>
      </c>
      <c r="R136" s="14" t="s">
        <v>119</v>
      </c>
      <c r="S136" s="14" t="s">
        <v>144</v>
      </c>
      <c r="U136" s="9" t="s">
        <v>13</v>
      </c>
      <c r="W136" s="9">
        <f>AVERAGE(N132,N133,N134,N135,N136,N137,N138,N139,N140,N141,N142,N143,N144,N145,N146,N147,N148,N149,N150,N151,N152,N153,N154,N155,N156,N157,N158,N159,N1856,N1857,N1858,N1859,N1860,N1861,N1957,N1958,N1959,N1960,N1961,N1962,N1963,N1964,N1965,N1966,N1967,N1968,N1969,N1970)</f>
        <v>78.775180180180172</v>
      </c>
    </row>
    <row r="137" spans="1:23" x14ac:dyDescent="0.3">
      <c r="A137" s="11">
        <v>44630.486805555556</v>
      </c>
      <c r="B137" s="11"/>
      <c r="C137" s="15">
        <v>44630</v>
      </c>
      <c r="D137" s="16">
        <v>0.48680555555555555</v>
      </c>
      <c r="E137" s="33" t="str">
        <f t="shared" si="6"/>
        <v>01:35</v>
      </c>
      <c r="F137" s="12">
        <v>70.5</v>
      </c>
      <c r="G137" s="12">
        <v>90</v>
      </c>
      <c r="H137" s="12">
        <v>81.466666666666669</v>
      </c>
      <c r="I137" s="12">
        <v>74.416666666666657</v>
      </c>
      <c r="J137" s="12">
        <v>76.766666666666666</v>
      </c>
      <c r="K137" s="12">
        <v>60</v>
      </c>
      <c r="L137" s="12">
        <v>85</v>
      </c>
      <c r="M137" s="12">
        <v>75.98333333333332</v>
      </c>
      <c r="N137" s="13">
        <v>76.766666666666666</v>
      </c>
      <c r="O137" s="17" t="s">
        <v>137</v>
      </c>
      <c r="P137" s="14" t="s">
        <v>13</v>
      </c>
      <c r="Q137" s="14" t="s">
        <v>118</v>
      </c>
      <c r="R137" s="14" t="s">
        <v>119</v>
      </c>
      <c r="S137" s="14" t="s">
        <v>144</v>
      </c>
    </row>
    <row r="138" spans="1:23" x14ac:dyDescent="0.3">
      <c r="A138" s="11">
        <v>44630.490277777775</v>
      </c>
      <c r="B138" s="11"/>
      <c r="C138" s="15">
        <v>44630</v>
      </c>
      <c r="D138" s="16">
        <v>0.49027777777777781</v>
      </c>
      <c r="E138" s="33" t="str">
        <f t="shared" si="6"/>
        <v>01:40</v>
      </c>
      <c r="F138" s="12">
        <v>69.3</v>
      </c>
      <c r="G138" s="12">
        <v>76</v>
      </c>
      <c r="H138" s="12">
        <v>80.08</v>
      </c>
      <c r="I138" s="12">
        <v>73.149999999999991</v>
      </c>
      <c r="J138" s="12">
        <v>75.459999999999994</v>
      </c>
      <c r="K138" s="12">
        <v>68</v>
      </c>
      <c r="L138" s="12">
        <v>87</v>
      </c>
      <c r="M138" s="12">
        <v>74.69</v>
      </c>
      <c r="N138" s="13">
        <v>75.460000000000008</v>
      </c>
      <c r="O138" s="17" t="s">
        <v>137</v>
      </c>
      <c r="P138" s="14" t="s">
        <v>13</v>
      </c>
      <c r="Q138" s="14" t="s">
        <v>118</v>
      </c>
      <c r="R138" s="14" t="s">
        <v>119</v>
      </c>
      <c r="S138" s="14" t="s">
        <v>144</v>
      </c>
    </row>
    <row r="139" spans="1:23" x14ac:dyDescent="0.3">
      <c r="A139" s="11">
        <v>44630.493750000001</v>
      </c>
      <c r="B139" s="11"/>
      <c r="C139" s="15">
        <v>44630</v>
      </c>
      <c r="D139" s="16">
        <v>0.49374999999999997</v>
      </c>
      <c r="E139" s="33" t="str">
        <f t="shared" si="6"/>
        <v>01:45</v>
      </c>
      <c r="F139" s="12">
        <v>71.7</v>
      </c>
      <c r="G139" s="12">
        <v>83</v>
      </c>
      <c r="H139" s="12">
        <v>82.853333333333339</v>
      </c>
      <c r="I139" s="12">
        <v>75.683333333333337</v>
      </c>
      <c r="J139" s="12">
        <v>78.073333333333338</v>
      </c>
      <c r="K139" s="12">
        <v>69</v>
      </c>
      <c r="L139" s="12">
        <v>87</v>
      </c>
      <c r="M139" s="12">
        <v>77.276666666666671</v>
      </c>
      <c r="N139" s="13">
        <v>78.073333333333323</v>
      </c>
      <c r="O139" s="17" t="s">
        <v>137</v>
      </c>
      <c r="P139" s="14" t="s">
        <v>13</v>
      </c>
      <c r="Q139" s="14" t="s">
        <v>118</v>
      </c>
      <c r="R139" s="14" t="s">
        <v>119</v>
      </c>
      <c r="S139" s="14" t="s">
        <v>144</v>
      </c>
    </row>
    <row r="140" spans="1:23" x14ac:dyDescent="0.3">
      <c r="A140" s="11">
        <v>44630.496932870374</v>
      </c>
      <c r="B140" s="11"/>
      <c r="C140" s="15">
        <v>44630</v>
      </c>
      <c r="D140" s="16">
        <v>0.49693287037037037</v>
      </c>
      <c r="E140" s="33" t="str">
        <f t="shared" si="6"/>
        <v>01:49</v>
      </c>
      <c r="F140" s="12">
        <v>79.2</v>
      </c>
      <c r="G140" s="12">
        <v>88</v>
      </c>
      <c r="H140" s="12">
        <v>91.52000000000001</v>
      </c>
      <c r="I140" s="12">
        <v>83.6</v>
      </c>
      <c r="J140" s="12">
        <v>86.24</v>
      </c>
      <c r="K140" s="12">
        <v>80.08</v>
      </c>
      <c r="L140" s="12">
        <v>94.160000000000011</v>
      </c>
      <c r="M140" s="12">
        <v>85.36</v>
      </c>
      <c r="N140" s="13">
        <v>86.02000000000001</v>
      </c>
      <c r="O140" s="17" t="s">
        <v>137</v>
      </c>
      <c r="P140" s="14" t="s">
        <v>13</v>
      </c>
      <c r="Q140" s="14" t="s">
        <v>118</v>
      </c>
      <c r="R140" s="14" t="s">
        <v>119</v>
      </c>
      <c r="S140" s="14" t="s">
        <v>144</v>
      </c>
    </row>
    <row r="141" spans="1:23" x14ac:dyDescent="0.3">
      <c r="A141" s="11">
        <v>44630.49722222222</v>
      </c>
      <c r="B141" s="11"/>
      <c r="C141" s="15">
        <v>44630</v>
      </c>
      <c r="D141" s="16">
        <v>0.49722222222222223</v>
      </c>
      <c r="E141" s="33" t="str">
        <f t="shared" si="6"/>
        <v>01:50</v>
      </c>
      <c r="F141" s="12">
        <v>75.899999999999991</v>
      </c>
      <c r="G141" s="12">
        <v>95</v>
      </c>
      <c r="H141" s="12">
        <v>87.706666666666663</v>
      </c>
      <c r="I141" s="12">
        <v>80.11666666666666</v>
      </c>
      <c r="J141" s="12">
        <v>82.646666666666661</v>
      </c>
      <c r="K141" s="12">
        <v>77</v>
      </c>
      <c r="L141" s="12">
        <v>81</v>
      </c>
      <c r="M141" s="12">
        <v>81.803333333333327</v>
      </c>
      <c r="N141" s="13">
        <v>82.646666666666647</v>
      </c>
      <c r="O141" s="17" t="s">
        <v>137</v>
      </c>
      <c r="P141" s="14" t="s">
        <v>13</v>
      </c>
      <c r="Q141" s="14" t="s">
        <v>118</v>
      </c>
      <c r="R141" s="14" t="s">
        <v>119</v>
      </c>
      <c r="S141" s="14" t="s">
        <v>144</v>
      </c>
    </row>
    <row r="142" spans="1:23" x14ac:dyDescent="0.3">
      <c r="A142" s="11">
        <v>44630.497615740744</v>
      </c>
      <c r="B142" s="11"/>
      <c r="C142" s="15">
        <v>44630</v>
      </c>
      <c r="D142" s="16">
        <v>0.49761574074074072</v>
      </c>
      <c r="E142" s="33" t="str">
        <f t="shared" si="6"/>
        <v>01:50</v>
      </c>
      <c r="F142" s="12">
        <v>72.900000000000006</v>
      </c>
      <c r="G142" s="12">
        <v>81</v>
      </c>
      <c r="H142" s="12">
        <v>84.240000000000009</v>
      </c>
      <c r="I142" s="12">
        <v>76.95</v>
      </c>
      <c r="J142" s="12">
        <v>79.38</v>
      </c>
      <c r="K142" s="12">
        <v>73.710000000000008</v>
      </c>
      <c r="L142" s="12">
        <v>86.67</v>
      </c>
      <c r="M142" s="12">
        <v>78.569999999999993</v>
      </c>
      <c r="N142" s="13">
        <v>79.177500000000009</v>
      </c>
      <c r="O142" s="17" t="s">
        <v>137</v>
      </c>
      <c r="P142" s="14" t="s">
        <v>13</v>
      </c>
      <c r="Q142" s="14" t="s">
        <v>118</v>
      </c>
      <c r="R142" s="14" t="s">
        <v>119</v>
      </c>
      <c r="S142" s="14" t="s">
        <v>144</v>
      </c>
    </row>
    <row r="143" spans="1:23" x14ac:dyDescent="0.3">
      <c r="A143" s="11">
        <v>44630.500694444447</v>
      </c>
      <c r="B143" s="11"/>
      <c r="C143" s="15">
        <v>44630</v>
      </c>
      <c r="D143" s="16">
        <v>0.50069444444444444</v>
      </c>
      <c r="E143" s="33" t="str">
        <f t="shared" si="6"/>
        <v>01:55</v>
      </c>
      <c r="F143" s="12">
        <v>75.300000000000011</v>
      </c>
      <c r="G143" s="12">
        <v>83</v>
      </c>
      <c r="H143" s="12">
        <v>87.013333333333335</v>
      </c>
      <c r="I143" s="12">
        <v>79.483333333333334</v>
      </c>
      <c r="J143" s="12">
        <v>81.993333333333339</v>
      </c>
      <c r="K143" s="12">
        <v>81</v>
      </c>
      <c r="L143" s="12">
        <v>87</v>
      </c>
      <c r="M143" s="12">
        <v>81.156666666666666</v>
      </c>
      <c r="N143" s="13">
        <v>81.993333333333325</v>
      </c>
      <c r="O143" s="17" t="s">
        <v>137</v>
      </c>
      <c r="P143" s="14" t="s">
        <v>13</v>
      </c>
      <c r="Q143" s="14" t="s">
        <v>118</v>
      </c>
      <c r="R143" s="14" t="s">
        <v>119</v>
      </c>
      <c r="S143" s="14" t="s">
        <v>144</v>
      </c>
    </row>
    <row r="144" spans="1:23" x14ac:dyDescent="0.3">
      <c r="A144" s="11">
        <v>44630.503344907411</v>
      </c>
      <c r="B144" s="11"/>
      <c r="C144" s="15">
        <v>44630</v>
      </c>
      <c r="D144" s="16">
        <v>0.50334490740740734</v>
      </c>
      <c r="E144" s="33" t="str">
        <f t="shared" si="6"/>
        <v>01:58</v>
      </c>
      <c r="F144" s="12">
        <v>73.8</v>
      </c>
      <c r="G144" s="12">
        <v>82</v>
      </c>
      <c r="H144" s="12">
        <v>85.28</v>
      </c>
      <c r="I144" s="12">
        <v>77.899999999999991</v>
      </c>
      <c r="J144" s="12">
        <v>80.36</v>
      </c>
      <c r="K144" s="12">
        <v>74.62</v>
      </c>
      <c r="L144" s="12">
        <v>87.740000000000009</v>
      </c>
      <c r="M144" s="12">
        <v>79.539999999999992</v>
      </c>
      <c r="N144" s="13">
        <v>80.155000000000001</v>
      </c>
      <c r="O144" s="17" t="s">
        <v>137</v>
      </c>
      <c r="P144" s="14" t="s">
        <v>13</v>
      </c>
      <c r="Q144" s="14" t="s">
        <v>118</v>
      </c>
      <c r="R144" s="14" t="s">
        <v>119</v>
      </c>
      <c r="S144" s="14" t="s">
        <v>144</v>
      </c>
    </row>
    <row r="145" spans="1:19" x14ac:dyDescent="0.3">
      <c r="A145" s="11">
        <v>44630.504166666666</v>
      </c>
      <c r="B145" s="11"/>
      <c r="C145" s="15">
        <v>44630</v>
      </c>
      <c r="D145" s="16">
        <v>0.50416666666666665</v>
      </c>
      <c r="E145" s="33" t="str">
        <f t="shared" si="6"/>
        <v>02:00</v>
      </c>
      <c r="F145" s="12">
        <v>74.400000000000006</v>
      </c>
      <c r="G145" s="12">
        <v>83</v>
      </c>
      <c r="H145" s="12">
        <v>85.973333333333343</v>
      </c>
      <c r="I145" s="12">
        <v>78.533333333333331</v>
      </c>
      <c r="J145" s="12">
        <v>81.013333333333335</v>
      </c>
      <c r="K145" s="12">
        <v>67</v>
      </c>
      <c r="L145" s="12">
        <v>98</v>
      </c>
      <c r="M145" s="12">
        <v>80.186666666666667</v>
      </c>
      <c r="N145" s="13">
        <v>81.013333333333321</v>
      </c>
      <c r="O145" s="17" t="s">
        <v>137</v>
      </c>
      <c r="P145" s="14" t="s">
        <v>13</v>
      </c>
      <c r="Q145" s="14" t="s">
        <v>118</v>
      </c>
      <c r="R145" s="14" t="s">
        <v>119</v>
      </c>
      <c r="S145" s="14" t="s">
        <v>144</v>
      </c>
    </row>
    <row r="146" spans="1:19" x14ac:dyDescent="0.3">
      <c r="A146" s="11">
        <v>44630.507638888892</v>
      </c>
      <c r="B146" s="11"/>
      <c r="C146" s="15">
        <v>44630</v>
      </c>
      <c r="D146" s="16">
        <v>0.50763888888888886</v>
      </c>
      <c r="E146" s="33" t="str">
        <f t="shared" si="6"/>
        <v>02:05</v>
      </c>
      <c r="F146" s="12">
        <v>67.8</v>
      </c>
      <c r="G146" s="12">
        <v>80</v>
      </c>
      <c r="H146" s="12">
        <v>78.346666666666664</v>
      </c>
      <c r="I146" s="12">
        <v>71.566666666666663</v>
      </c>
      <c r="J146" s="12">
        <v>73.826666666666654</v>
      </c>
      <c r="K146" s="12">
        <v>67</v>
      </c>
      <c r="L146" s="12">
        <v>79</v>
      </c>
      <c r="M146" s="12">
        <v>73.073333333333323</v>
      </c>
      <c r="N146" s="13">
        <v>73.826666666666654</v>
      </c>
      <c r="O146" s="17" t="s">
        <v>137</v>
      </c>
      <c r="P146" s="14" t="s">
        <v>13</v>
      </c>
      <c r="Q146" s="14" t="s">
        <v>118</v>
      </c>
      <c r="R146" s="14" t="s">
        <v>119</v>
      </c>
      <c r="S146" s="14" t="s">
        <v>144</v>
      </c>
    </row>
    <row r="147" spans="1:19" x14ac:dyDescent="0.3">
      <c r="A147" s="11">
        <v>44630.511111111111</v>
      </c>
      <c r="B147" s="11"/>
      <c r="C147" s="15">
        <v>44630</v>
      </c>
      <c r="D147" s="16">
        <v>0.51111111111111118</v>
      </c>
      <c r="E147" s="33" t="str">
        <f t="shared" si="6"/>
        <v>02:10</v>
      </c>
      <c r="F147" s="12">
        <v>69.599999999999994</v>
      </c>
      <c r="G147" s="12">
        <v>80</v>
      </c>
      <c r="H147" s="12">
        <v>80.426666666666662</v>
      </c>
      <c r="I147" s="12">
        <v>73.466666666666654</v>
      </c>
      <c r="J147" s="12">
        <v>75.786666666666662</v>
      </c>
      <c r="K147" s="12">
        <v>69</v>
      </c>
      <c r="L147" s="12">
        <v>83</v>
      </c>
      <c r="M147" s="12">
        <v>75.013333333333321</v>
      </c>
      <c r="N147" s="13">
        <v>75.786666666666662</v>
      </c>
      <c r="O147" s="17" t="s">
        <v>137</v>
      </c>
      <c r="P147" s="14" t="s">
        <v>13</v>
      </c>
      <c r="Q147" s="14" t="s">
        <v>118</v>
      </c>
      <c r="R147" s="14" t="s">
        <v>119</v>
      </c>
      <c r="S147" s="14" t="s">
        <v>144</v>
      </c>
    </row>
    <row r="148" spans="1:19" x14ac:dyDescent="0.3">
      <c r="A148" s="11">
        <v>44630.512256944443</v>
      </c>
      <c r="B148" s="11"/>
      <c r="C148" s="15">
        <v>44630</v>
      </c>
      <c r="D148" s="16">
        <v>0.51225694444444447</v>
      </c>
      <c r="E148" s="33" t="str">
        <f t="shared" si="6"/>
        <v>02:11</v>
      </c>
      <c r="F148" s="12">
        <v>73.8</v>
      </c>
      <c r="G148" s="12">
        <v>82</v>
      </c>
      <c r="H148" s="12">
        <v>85.28</v>
      </c>
      <c r="I148" s="12">
        <v>77.899999999999991</v>
      </c>
      <c r="J148" s="12">
        <v>80.36</v>
      </c>
      <c r="K148" s="12">
        <v>74.62</v>
      </c>
      <c r="L148" s="12">
        <v>87.740000000000009</v>
      </c>
      <c r="M148" s="12">
        <v>79.539999999999992</v>
      </c>
      <c r="N148" s="13">
        <v>80.155000000000001</v>
      </c>
      <c r="O148" s="17" t="s">
        <v>137</v>
      </c>
      <c r="P148" s="14" t="s">
        <v>13</v>
      </c>
      <c r="Q148" s="14" t="s">
        <v>118</v>
      </c>
      <c r="R148" s="14" t="s">
        <v>119</v>
      </c>
      <c r="S148" s="14" t="s">
        <v>144</v>
      </c>
    </row>
    <row r="149" spans="1:19" x14ac:dyDescent="0.3">
      <c r="A149" s="11">
        <v>44630.51458333333</v>
      </c>
      <c r="B149" s="11"/>
      <c r="C149" s="15">
        <v>44630</v>
      </c>
      <c r="D149" s="16">
        <v>0.51458333333333328</v>
      </c>
      <c r="E149" s="33" t="str">
        <f t="shared" si="6"/>
        <v>02:15</v>
      </c>
      <c r="F149" s="12">
        <v>69.599999999999994</v>
      </c>
      <c r="G149" s="12">
        <v>79</v>
      </c>
      <c r="H149" s="12">
        <v>80.426666666666662</v>
      </c>
      <c r="I149" s="12">
        <v>73.466666666666654</v>
      </c>
      <c r="J149" s="12">
        <v>75.786666666666662</v>
      </c>
      <c r="K149" s="12">
        <v>69</v>
      </c>
      <c r="L149" s="12">
        <v>84</v>
      </c>
      <c r="M149" s="12">
        <v>75.013333333333321</v>
      </c>
      <c r="N149" s="13">
        <v>75.786666666666662</v>
      </c>
      <c r="O149" s="17" t="s">
        <v>137</v>
      </c>
      <c r="P149" s="14" t="s">
        <v>13</v>
      </c>
      <c r="Q149" s="14" t="s">
        <v>118</v>
      </c>
      <c r="R149" s="14" t="s">
        <v>119</v>
      </c>
      <c r="S149" s="14" t="s">
        <v>144</v>
      </c>
    </row>
    <row r="150" spans="1:19" x14ac:dyDescent="0.3">
      <c r="A150" s="11">
        <v>44630.518055555556</v>
      </c>
      <c r="B150" s="11"/>
      <c r="C150" s="15">
        <v>44630</v>
      </c>
      <c r="D150" s="16">
        <v>0.5180555555555556</v>
      </c>
      <c r="E150" s="33" t="str">
        <f t="shared" si="6"/>
        <v>02:20</v>
      </c>
      <c r="F150" s="12">
        <v>69.900000000000006</v>
      </c>
      <c r="G150" s="12">
        <v>70</v>
      </c>
      <c r="H150" s="12">
        <v>80.773333333333341</v>
      </c>
      <c r="I150" s="12">
        <v>73.783333333333331</v>
      </c>
      <c r="J150" s="12">
        <v>76.11333333333333</v>
      </c>
      <c r="K150" s="12">
        <v>74</v>
      </c>
      <c r="L150" s="12">
        <v>89</v>
      </c>
      <c r="M150" s="12">
        <v>75.336666666666673</v>
      </c>
      <c r="N150" s="13">
        <v>76.113333333333344</v>
      </c>
      <c r="O150" s="17" t="s">
        <v>137</v>
      </c>
      <c r="P150" s="14" t="s">
        <v>13</v>
      </c>
      <c r="Q150" s="14" t="s">
        <v>118</v>
      </c>
      <c r="R150" s="14" t="s">
        <v>119</v>
      </c>
      <c r="S150" s="14" t="s">
        <v>144</v>
      </c>
    </row>
    <row r="151" spans="1:19" x14ac:dyDescent="0.3">
      <c r="A151" s="11">
        <v>44630.521527777775</v>
      </c>
      <c r="B151" s="11"/>
      <c r="C151" s="15">
        <v>44630</v>
      </c>
      <c r="D151" s="16">
        <v>0.52152777777777781</v>
      </c>
      <c r="E151" s="33" t="str">
        <f t="shared" si="6"/>
        <v>02:25</v>
      </c>
      <c r="F151" s="12">
        <v>69</v>
      </c>
      <c r="G151" s="12">
        <v>74</v>
      </c>
      <c r="H151" s="12">
        <v>79.733333333333334</v>
      </c>
      <c r="I151" s="12">
        <v>72.833333333333329</v>
      </c>
      <c r="J151" s="12">
        <v>75.13333333333334</v>
      </c>
      <c r="K151" s="12">
        <v>74</v>
      </c>
      <c r="L151" s="12">
        <v>82</v>
      </c>
      <c r="M151" s="12">
        <v>74.366666666666674</v>
      </c>
      <c r="N151" s="13">
        <v>75.13333333333334</v>
      </c>
      <c r="O151" s="17" t="s">
        <v>137</v>
      </c>
      <c r="P151" s="14" t="s">
        <v>13</v>
      </c>
      <c r="Q151" s="14" t="s">
        <v>118</v>
      </c>
      <c r="R151" s="14" t="s">
        <v>119</v>
      </c>
      <c r="S151" s="14" t="s">
        <v>144</v>
      </c>
    </row>
    <row r="152" spans="1:19" x14ac:dyDescent="0.3">
      <c r="A152" s="11">
        <v>44630.525000000001</v>
      </c>
      <c r="B152" s="11"/>
      <c r="C152" s="15">
        <v>44630</v>
      </c>
      <c r="D152" s="16">
        <v>0.52500000000000002</v>
      </c>
      <c r="E152" s="33" t="str">
        <f t="shared" si="6"/>
        <v>02:30</v>
      </c>
      <c r="F152" s="12">
        <v>66.300000000000011</v>
      </c>
      <c r="G152" s="12">
        <v>73</v>
      </c>
      <c r="H152" s="12">
        <v>76.613333333333344</v>
      </c>
      <c r="I152" s="12">
        <v>69.983333333333334</v>
      </c>
      <c r="J152" s="12">
        <v>72.193333333333342</v>
      </c>
      <c r="K152" s="12">
        <v>68</v>
      </c>
      <c r="L152" s="12">
        <v>80</v>
      </c>
      <c r="M152" s="12">
        <v>71.456666666666663</v>
      </c>
      <c r="N152" s="13">
        <v>72.193333333333342</v>
      </c>
      <c r="O152" s="17" t="s">
        <v>137</v>
      </c>
      <c r="P152" s="14" t="s">
        <v>13</v>
      </c>
      <c r="Q152" s="14" t="s">
        <v>118</v>
      </c>
      <c r="R152" s="14" t="s">
        <v>119</v>
      </c>
      <c r="S152" s="14" t="s">
        <v>144</v>
      </c>
    </row>
    <row r="153" spans="1:19" x14ac:dyDescent="0.3">
      <c r="A153" s="11">
        <v>44630.52847222222</v>
      </c>
      <c r="B153" s="11"/>
      <c r="C153" s="15">
        <v>44630</v>
      </c>
      <c r="D153" s="16">
        <v>0.52847222222222223</v>
      </c>
      <c r="E153" s="33" t="str">
        <f t="shared" si="6"/>
        <v>02:35</v>
      </c>
      <c r="F153" s="12">
        <v>66.899999999999991</v>
      </c>
      <c r="G153" s="12">
        <v>69</v>
      </c>
      <c r="H153" s="12">
        <v>77.306666666666658</v>
      </c>
      <c r="I153" s="12">
        <v>70.61666666666666</v>
      </c>
      <c r="J153" s="12">
        <v>72.846666666666664</v>
      </c>
      <c r="K153" s="12">
        <v>74</v>
      </c>
      <c r="L153" s="12">
        <v>80</v>
      </c>
      <c r="M153" s="12">
        <v>72.103333333333325</v>
      </c>
      <c r="N153" s="13">
        <v>72.846666666666664</v>
      </c>
      <c r="O153" s="17" t="s">
        <v>137</v>
      </c>
      <c r="P153" s="14" t="s">
        <v>13</v>
      </c>
      <c r="Q153" s="14" t="s">
        <v>118</v>
      </c>
      <c r="R153" s="14" t="s">
        <v>119</v>
      </c>
      <c r="S153" s="14" t="s">
        <v>144</v>
      </c>
    </row>
    <row r="154" spans="1:19" x14ac:dyDescent="0.3">
      <c r="A154" s="11">
        <v>44630.531944444447</v>
      </c>
      <c r="B154" s="11"/>
      <c r="C154" s="15">
        <v>44630</v>
      </c>
      <c r="D154" s="16">
        <v>0.53194444444444444</v>
      </c>
      <c r="E154" s="33" t="str">
        <f t="shared" si="6"/>
        <v>02:40</v>
      </c>
      <c r="F154" s="12">
        <v>66.600000000000009</v>
      </c>
      <c r="G154" s="12">
        <v>65</v>
      </c>
      <c r="H154" s="12">
        <v>76.960000000000008</v>
      </c>
      <c r="I154" s="12">
        <v>70.3</v>
      </c>
      <c r="J154" s="12">
        <v>72.52</v>
      </c>
      <c r="K154" s="12">
        <v>74</v>
      </c>
      <c r="L154" s="12">
        <v>83</v>
      </c>
      <c r="M154" s="12">
        <v>71.78</v>
      </c>
      <c r="N154" s="13">
        <v>72.52</v>
      </c>
      <c r="O154" s="17" t="s">
        <v>137</v>
      </c>
      <c r="P154" s="14" t="s">
        <v>13</v>
      </c>
      <c r="Q154" s="14" t="s">
        <v>118</v>
      </c>
      <c r="R154" s="14" t="s">
        <v>119</v>
      </c>
      <c r="S154" s="14" t="s">
        <v>144</v>
      </c>
    </row>
    <row r="155" spans="1:19" x14ac:dyDescent="0.3">
      <c r="A155" s="11">
        <v>44630.535416666666</v>
      </c>
      <c r="B155" s="11"/>
      <c r="C155" s="15">
        <v>44630</v>
      </c>
      <c r="D155" s="16">
        <v>0.53541666666666665</v>
      </c>
      <c r="E155" s="33" t="str">
        <f t="shared" si="6"/>
        <v>02:45</v>
      </c>
      <c r="F155" s="12">
        <v>65.7</v>
      </c>
      <c r="G155" s="12">
        <v>67</v>
      </c>
      <c r="H155" s="12">
        <v>75.92</v>
      </c>
      <c r="I155" s="12">
        <v>69.349999999999994</v>
      </c>
      <c r="J155" s="12">
        <v>71.539999999999992</v>
      </c>
      <c r="K155" s="12">
        <v>70</v>
      </c>
      <c r="L155" s="12">
        <v>82</v>
      </c>
      <c r="M155" s="12">
        <v>70.81</v>
      </c>
      <c r="N155" s="13">
        <v>71.539999999999992</v>
      </c>
      <c r="O155" s="17" t="s">
        <v>137</v>
      </c>
      <c r="P155" s="14" t="s">
        <v>13</v>
      </c>
      <c r="Q155" s="14" t="s">
        <v>118</v>
      </c>
      <c r="R155" s="14" t="s">
        <v>119</v>
      </c>
      <c r="S155" s="14" t="s">
        <v>144</v>
      </c>
    </row>
    <row r="156" spans="1:19" x14ac:dyDescent="0.3">
      <c r="A156" s="11">
        <v>44630.538888888892</v>
      </c>
      <c r="B156" s="11"/>
      <c r="C156" s="15">
        <v>44630</v>
      </c>
      <c r="D156" s="16">
        <v>0.53888888888888886</v>
      </c>
      <c r="E156" s="33" t="str">
        <f t="shared" si="6"/>
        <v>02:50</v>
      </c>
      <c r="F156" s="12">
        <v>67.2</v>
      </c>
      <c r="G156" s="12">
        <v>65</v>
      </c>
      <c r="H156" s="12">
        <v>77.653333333333336</v>
      </c>
      <c r="I156" s="12">
        <v>70.933333333333337</v>
      </c>
      <c r="J156" s="12">
        <v>73.173333333333332</v>
      </c>
      <c r="K156" s="12">
        <v>76</v>
      </c>
      <c r="L156" s="12">
        <v>83</v>
      </c>
      <c r="M156" s="12">
        <v>72.426666666666662</v>
      </c>
      <c r="N156" s="13">
        <v>73.173333333333332</v>
      </c>
      <c r="O156" s="17" t="s">
        <v>137</v>
      </c>
      <c r="P156" s="14" t="s">
        <v>13</v>
      </c>
      <c r="Q156" s="14" t="s">
        <v>118</v>
      </c>
      <c r="R156" s="14" t="s">
        <v>119</v>
      </c>
      <c r="S156" s="14" t="s">
        <v>144</v>
      </c>
    </row>
    <row r="157" spans="1:19" x14ac:dyDescent="0.3">
      <c r="A157" s="11">
        <v>44630.540138888886</v>
      </c>
      <c r="B157" s="11"/>
      <c r="C157" s="15">
        <v>44630</v>
      </c>
      <c r="D157" s="16">
        <v>0.54013888888888884</v>
      </c>
      <c r="E157" s="33" t="str">
        <f t="shared" si="6"/>
        <v>02:51</v>
      </c>
      <c r="F157" s="12">
        <v>73.8</v>
      </c>
      <c r="G157" s="12">
        <v>82</v>
      </c>
      <c r="H157" s="12">
        <v>85.28</v>
      </c>
      <c r="I157" s="12">
        <v>77.899999999999991</v>
      </c>
      <c r="J157" s="12">
        <v>80.36</v>
      </c>
      <c r="K157" s="12">
        <v>74.62</v>
      </c>
      <c r="L157" s="12">
        <v>87.740000000000009</v>
      </c>
      <c r="M157" s="12">
        <v>79.539999999999992</v>
      </c>
      <c r="N157" s="13">
        <v>80.155000000000001</v>
      </c>
      <c r="O157" s="17" t="s">
        <v>137</v>
      </c>
      <c r="P157" s="14" t="s">
        <v>10</v>
      </c>
      <c r="Q157" s="14" t="s">
        <v>118</v>
      </c>
      <c r="R157" s="14" t="s">
        <v>119</v>
      </c>
      <c r="S157" s="14" t="s">
        <v>144</v>
      </c>
    </row>
    <row r="158" spans="1:19" x14ac:dyDescent="0.3">
      <c r="A158" s="11">
        <v>44630.542361111111</v>
      </c>
      <c r="B158" s="11"/>
      <c r="C158" s="15">
        <v>44630</v>
      </c>
      <c r="D158" s="16">
        <v>0.54236111111111118</v>
      </c>
      <c r="E158" s="16"/>
      <c r="F158" s="12">
        <v>72</v>
      </c>
      <c r="G158" s="12">
        <v>80</v>
      </c>
      <c r="H158" s="12">
        <v>83.2</v>
      </c>
      <c r="I158" s="12">
        <v>76</v>
      </c>
      <c r="J158" s="12">
        <v>78.400000000000006</v>
      </c>
      <c r="K158" s="12">
        <v>72.8</v>
      </c>
      <c r="L158" s="12">
        <v>85.600000000000009</v>
      </c>
      <c r="M158" s="12">
        <v>77.599999999999994</v>
      </c>
      <c r="N158" s="13">
        <v>78.2</v>
      </c>
      <c r="O158" s="17" t="s">
        <v>10</v>
      </c>
      <c r="P158" s="14" t="s">
        <v>10</v>
      </c>
      <c r="Q158" s="14" t="s">
        <v>118</v>
      </c>
      <c r="R158" s="14" t="s">
        <v>119</v>
      </c>
      <c r="S158" s="14" t="s">
        <v>144</v>
      </c>
    </row>
    <row r="159" spans="1:19" x14ac:dyDescent="0.3">
      <c r="A159" s="11">
        <v>44630.543981481482</v>
      </c>
      <c r="B159" s="11"/>
      <c r="C159" s="15">
        <v>44630</v>
      </c>
      <c r="D159" s="16">
        <v>0.54398148148148151</v>
      </c>
      <c r="E159" s="16"/>
      <c r="F159" s="12">
        <v>73.8</v>
      </c>
      <c r="G159" s="12">
        <v>82</v>
      </c>
      <c r="H159" s="12">
        <v>85.28</v>
      </c>
      <c r="I159" s="12">
        <v>77.899999999999991</v>
      </c>
      <c r="J159" s="12">
        <v>80.36</v>
      </c>
      <c r="K159" s="12">
        <v>74.62</v>
      </c>
      <c r="L159" s="12">
        <v>87.740000000000009</v>
      </c>
      <c r="M159" s="12">
        <v>79.539999999999992</v>
      </c>
      <c r="N159" s="13">
        <v>80.155000000000001</v>
      </c>
      <c r="O159" s="17" t="s">
        <v>10</v>
      </c>
      <c r="P159" s="14" t="s">
        <v>10</v>
      </c>
      <c r="Q159" s="14" t="s">
        <v>118</v>
      </c>
      <c r="R159" s="14" t="s">
        <v>119</v>
      </c>
      <c r="S159" s="14" t="s">
        <v>144</v>
      </c>
    </row>
    <row r="160" spans="1:19" x14ac:dyDescent="0.3">
      <c r="A160" s="11">
        <v>44630.545115740744</v>
      </c>
      <c r="B160" s="11"/>
      <c r="C160" s="15">
        <v>44630</v>
      </c>
      <c r="D160" s="16">
        <v>0.54511574074074076</v>
      </c>
      <c r="E160" s="16"/>
      <c r="F160" s="12">
        <v>73.8</v>
      </c>
      <c r="G160" s="12">
        <v>82</v>
      </c>
      <c r="H160" s="12">
        <v>85.28</v>
      </c>
      <c r="I160" s="12">
        <v>77.899999999999991</v>
      </c>
      <c r="J160" s="12">
        <v>80.36</v>
      </c>
      <c r="K160" s="12">
        <v>74.62</v>
      </c>
      <c r="L160" s="12">
        <v>87.740000000000009</v>
      </c>
      <c r="M160" s="12">
        <v>79.539999999999992</v>
      </c>
      <c r="N160" s="13">
        <v>80.155000000000001</v>
      </c>
      <c r="O160" s="17" t="s">
        <v>10</v>
      </c>
      <c r="P160" s="14" t="s">
        <v>10</v>
      </c>
      <c r="Q160" s="14" t="s">
        <v>118</v>
      </c>
      <c r="R160" s="14" t="s">
        <v>119</v>
      </c>
      <c r="S160" s="14" t="s">
        <v>144</v>
      </c>
    </row>
    <row r="161" spans="1:19" s="28" customFormat="1" x14ac:dyDescent="0.3">
      <c r="A161" s="11">
        <v>44630.54583333333</v>
      </c>
      <c r="B161" s="11"/>
      <c r="C161" s="15">
        <v>44630</v>
      </c>
      <c r="D161" s="16">
        <v>0.54583333333333328</v>
      </c>
      <c r="E161" s="16"/>
      <c r="F161" s="12">
        <v>81</v>
      </c>
      <c r="G161" s="12">
        <v>90</v>
      </c>
      <c r="H161" s="12">
        <v>93.600000000000009</v>
      </c>
      <c r="I161" s="12">
        <v>85.5</v>
      </c>
      <c r="J161" s="12">
        <v>88.2</v>
      </c>
      <c r="K161" s="12">
        <v>81.900000000000006</v>
      </c>
      <c r="L161" s="12">
        <v>96.300000000000011</v>
      </c>
      <c r="M161" s="12">
        <v>87.3</v>
      </c>
      <c r="N161" s="13">
        <v>87.974999999999994</v>
      </c>
      <c r="O161" s="17" t="s">
        <v>10</v>
      </c>
      <c r="P161" s="14" t="s">
        <v>10</v>
      </c>
      <c r="Q161" s="14" t="s">
        <v>118</v>
      </c>
      <c r="R161" s="14" t="s">
        <v>119</v>
      </c>
      <c r="S161" s="14" t="s">
        <v>144</v>
      </c>
    </row>
    <row r="162" spans="1:19" x14ac:dyDescent="0.3">
      <c r="A162" s="11">
        <v>44630.549305555556</v>
      </c>
      <c r="B162" s="11"/>
      <c r="C162" s="15">
        <v>44630</v>
      </c>
      <c r="D162" s="16">
        <v>0.5493055555555556</v>
      </c>
      <c r="E162" s="16"/>
      <c r="F162" s="12">
        <v>83.7</v>
      </c>
      <c r="G162" s="12">
        <v>93</v>
      </c>
      <c r="H162" s="12">
        <v>96.72</v>
      </c>
      <c r="I162" s="12">
        <v>88.35</v>
      </c>
      <c r="J162" s="12">
        <v>91.14</v>
      </c>
      <c r="K162" s="12">
        <v>84.63000000000001</v>
      </c>
      <c r="L162" s="12">
        <v>99.51</v>
      </c>
      <c r="M162" s="12">
        <v>90.21</v>
      </c>
      <c r="N162" s="13">
        <v>90.907499999999999</v>
      </c>
      <c r="O162" s="17" t="s">
        <v>10</v>
      </c>
      <c r="P162" s="14" t="s">
        <v>10</v>
      </c>
      <c r="Q162" s="14" t="s">
        <v>118</v>
      </c>
      <c r="R162" s="14" t="s">
        <v>119</v>
      </c>
      <c r="S162" s="14" t="s">
        <v>144</v>
      </c>
    </row>
    <row r="163" spans="1:19" x14ac:dyDescent="0.3">
      <c r="A163" s="11">
        <v>44630.552777777775</v>
      </c>
      <c r="B163" s="11"/>
      <c r="C163" s="15">
        <v>44630</v>
      </c>
      <c r="D163" s="16">
        <v>0.55277777777777781</v>
      </c>
      <c r="E163" s="16"/>
      <c r="F163" s="12">
        <v>81</v>
      </c>
      <c r="G163" s="12">
        <v>90</v>
      </c>
      <c r="H163" s="12">
        <v>93.600000000000009</v>
      </c>
      <c r="I163" s="12">
        <v>85.5</v>
      </c>
      <c r="J163" s="12">
        <v>88.2</v>
      </c>
      <c r="K163" s="12">
        <v>81.900000000000006</v>
      </c>
      <c r="L163" s="12">
        <v>96.300000000000011</v>
      </c>
      <c r="M163" s="12">
        <v>87.3</v>
      </c>
      <c r="N163" s="13">
        <v>87.974999999999994</v>
      </c>
      <c r="O163" s="17" t="s">
        <v>10</v>
      </c>
      <c r="P163" s="14" t="s">
        <v>10</v>
      </c>
      <c r="Q163" s="14" t="s">
        <v>118</v>
      </c>
      <c r="R163" s="14" t="s">
        <v>119</v>
      </c>
      <c r="S163" s="14" t="s">
        <v>144</v>
      </c>
    </row>
    <row r="164" spans="1:19" x14ac:dyDescent="0.3">
      <c r="A164" s="11">
        <v>44630.556250000001</v>
      </c>
      <c r="B164" s="11"/>
      <c r="C164" s="15">
        <v>44630</v>
      </c>
      <c r="D164" s="16">
        <v>0.55625000000000002</v>
      </c>
      <c r="E164" s="16"/>
      <c r="F164" s="12">
        <v>94.5</v>
      </c>
      <c r="G164" s="12">
        <v>105</v>
      </c>
      <c r="H164" s="12">
        <v>109.2</v>
      </c>
      <c r="I164" s="12">
        <v>99.75</v>
      </c>
      <c r="J164" s="12">
        <v>102.89999999999999</v>
      </c>
      <c r="K164" s="12">
        <v>95.55</v>
      </c>
      <c r="L164" s="12">
        <v>112.35000000000001</v>
      </c>
      <c r="M164" s="12">
        <v>101.85</v>
      </c>
      <c r="N164" s="13">
        <v>102.6375</v>
      </c>
      <c r="O164" s="17" t="s">
        <v>10</v>
      </c>
      <c r="P164" s="14" t="s">
        <v>10</v>
      </c>
      <c r="Q164" s="14" t="s">
        <v>118</v>
      </c>
      <c r="R164" s="14" t="s">
        <v>119</v>
      </c>
      <c r="S164" s="14" t="s">
        <v>144</v>
      </c>
    </row>
    <row r="165" spans="1:19" x14ac:dyDescent="0.3">
      <c r="A165" s="11">
        <v>44630.55972222222</v>
      </c>
      <c r="B165" s="11"/>
      <c r="C165" s="15">
        <v>44630</v>
      </c>
      <c r="D165" s="16">
        <v>0.55972222222222223</v>
      </c>
      <c r="E165" s="16"/>
      <c r="F165" s="12">
        <v>89.100000000000009</v>
      </c>
      <c r="G165" s="12">
        <v>99</v>
      </c>
      <c r="H165" s="12">
        <v>102.96000000000001</v>
      </c>
      <c r="I165" s="12">
        <v>94.05</v>
      </c>
      <c r="J165" s="12">
        <v>97.02</v>
      </c>
      <c r="K165" s="12">
        <v>90.09</v>
      </c>
      <c r="L165" s="12">
        <v>105.93</v>
      </c>
      <c r="M165" s="12">
        <v>96.03</v>
      </c>
      <c r="N165" s="13">
        <v>96.772500000000008</v>
      </c>
      <c r="O165" s="17" t="s">
        <v>10</v>
      </c>
      <c r="P165" s="14" t="s">
        <v>10</v>
      </c>
      <c r="Q165" s="14" t="s">
        <v>118</v>
      </c>
      <c r="R165" s="14" t="s">
        <v>119</v>
      </c>
      <c r="S165" s="14" t="s">
        <v>144</v>
      </c>
    </row>
    <row r="166" spans="1:19" x14ac:dyDescent="0.3">
      <c r="A166" s="11">
        <v>44630.559849537036</v>
      </c>
      <c r="B166" s="11"/>
      <c r="C166" s="15">
        <v>44630</v>
      </c>
      <c r="D166" s="16">
        <v>0.55984953703703699</v>
      </c>
      <c r="E166" s="16"/>
      <c r="F166" s="12">
        <v>75.600000000000009</v>
      </c>
      <c r="G166" s="12">
        <v>84</v>
      </c>
      <c r="H166" s="12">
        <v>87.36</v>
      </c>
      <c r="I166" s="12">
        <v>79.8</v>
      </c>
      <c r="J166" s="12">
        <v>82.32</v>
      </c>
      <c r="K166" s="12">
        <v>76.44</v>
      </c>
      <c r="L166" s="12">
        <v>89.88000000000001</v>
      </c>
      <c r="M166" s="12">
        <v>81.48</v>
      </c>
      <c r="N166" s="13">
        <v>82.110000000000014</v>
      </c>
      <c r="O166" s="17" t="s">
        <v>10</v>
      </c>
      <c r="P166" s="14" t="s">
        <v>10</v>
      </c>
      <c r="Q166" s="14" t="s">
        <v>118</v>
      </c>
      <c r="R166" s="14" t="s">
        <v>119</v>
      </c>
      <c r="S166" s="14" t="s">
        <v>144</v>
      </c>
    </row>
    <row r="167" spans="1:19" x14ac:dyDescent="0.3">
      <c r="A167" s="11">
        <v>44630.563194444447</v>
      </c>
      <c r="B167" s="11"/>
      <c r="C167" s="15">
        <v>44630</v>
      </c>
      <c r="D167" s="16">
        <v>0.56319444444444444</v>
      </c>
      <c r="E167" s="16"/>
      <c r="F167" s="12">
        <v>76.5</v>
      </c>
      <c r="G167" s="12">
        <v>85</v>
      </c>
      <c r="H167" s="12">
        <v>88.4</v>
      </c>
      <c r="I167" s="12">
        <v>80.75</v>
      </c>
      <c r="J167" s="12">
        <v>83.3</v>
      </c>
      <c r="K167" s="12">
        <v>77.350000000000009</v>
      </c>
      <c r="L167" s="12">
        <v>90.95</v>
      </c>
      <c r="M167" s="12">
        <v>82.45</v>
      </c>
      <c r="N167" s="13">
        <v>83.087500000000006</v>
      </c>
      <c r="O167" s="17" t="s">
        <v>10</v>
      </c>
      <c r="P167" s="14" t="s">
        <v>10</v>
      </c>
      <c r="Q167" s="14" t="s">
        <v>118</v>
      </c>
      <c r="R167" s="14" t="s">
        <v>119</v>
      </c>
      <c r="S167" s="14" t="s">
        <v>144</v>
      </c>
    </row>
    <row r="168" spans="1:19" x14ac:dyDescent="0.3">
      <c r="A168" s="11">
        <v>44630.563402777778</v>
      </c>
      <c r="B168" s="11"/>
      <c r="C168" s="15">
        <v>44630</v>
      </c>
      <c r="D168" s="16">
        <v>0.56340277777777781</v>
      </c>
      <c r="E168" s="16"/>
      <c r="F168" s="12">
        <v>72.900000000000006</v>
      </c>
      <c r="G168" s="12">
        <v>81</v>
      </c>
      <c r="H168" s="12">
        <v>84.240000000000009</v>
      </c>
      <c r="I168" s="12">
        <v>76.95</v>
      </c>
      <c r="J168" s="12">
        <v>79.38</v>
      </c>
      <c r="K168" s="12">
        <v>73.710000000000008</v>
      </c>
      <c r="L168" s="12">
        <v>86.67</v>
      </c>
      <c r="M168" s="12">
        <v>78.569999999999993</v>
      </c>
      <c r="N168" s="13">
        <v>79.177500000000009</v>
      </c>
      <c r="O168" s="17" t="s">
        <v>10</v>
      </c>
      <c r="P168" s="14" t="s">
        <v>10</v>
      </c>
      <c r="Q168" s="14" t="s">
        <v>118</v>
      </c>
      <c r="R168" s="14" t="s">
        <v>119</v>
      </c>
      <c r="S168" s="14" t="s">
        <v>144</v>
      </c>
    </row>
    <row r="169" spans="1:19" x14ac:dyDescent="0.3">
      <c r="A169" s="11">
        <v>44630.566666666666</v>
      </c>
      <c r="B169" s="11"/>
      <c r="C169" s="15">
        <v>44630</v>
      </c>
      <c r="D169" s="16">
        <v>0.56666666666666665</v>
      </c>
      <c r="E169" s="16"/>
      <c r="F169" s="12">
        <v>65.7</v>
      </c>
      <c r="G169" s="12">
        <v>73</v>
      </c>
      <c r="H169" s="12">
        <v>75.92</v>
      </c>
      <c r="I169" s="12">
        <v>69.349999999999994</v>
      </c>
      <c r="J169" s="12">
        <v>71.539999999999992</v>
      </c>
      <c r="K169" s="12">
        <v>66.430000000000007</v>
      </c>
      <c r="L169" s="12">
        <v>78.11</v>
      </c>
      <c r="M169" s="12">
        <v>70.81</v>
      </c>
      <c r="N169" s="13">
        <v>71.357500000000002</v>
      </c>
      <c r="O169" s="17" t="s">
        <v>10</v>
      </c>
      <c r="P169" s="14" t="s">
        <v>10</v>
      </c>
      <c r="Q169" s="14" t="s">
        <v>118</v>
      </c>
      <c r="R169" s="14" t="s">
        <v>119</v>
      </c>
      <c r="S169" s="14" t="s">
        <v>144</v>
      </c>
    </row>
    <row r="170" spans="1:19" x14ac:dyDescent="0.3">
      <c r="A170" s="11">
        <v>44630.56758101852</v>
      </c>
      <c r="B170" s="11"/>
      <c r="C170" s="15">
        <v>44630</v>
      </c>
      <c r="D170" s="16">
        <v>0.5675810185185185</v>
      </c>
      <c r="E170" s="16"/>
      <c r="F170" s="12">
        <v>72.900000000000006</v>
      </c>
      <c r="G170" s="12">
        <v>81</v>
      </c>
      <c r="H170" s="12">
        <v>84.240000000000009</v>
      </c>
      <c r="I170" s="12">
        <v>76.95</v>
      </c>
      <c r="J170" s="12">
        <v>79.38</v>
      </c>
      <c r="K170" s="12">
        <v>73.710000000000008</v>
      </c>
      <c r="L170" s="12">
        <v>86.67</v>
      </c>
      <c r="M170" s="12">
        <v>78.569999999999993</v>
      </c>
      <c r="N170" s="13">
        <v>79.177500000000009</v>
      </c>
      <c r="O170" s="17" t="s">
        <v>10</v>
      </c>
      <c r="P170" s="14" t="s">
        <v>10</v>
      </c>
      <c r="Q170" s="14" t="s">
        <v>118</v>
      </c>
      <c r="R170" s="14" t="s">
        <v>119</v>
      </c>
      <c r="S170" s="14" t="s">
        <v>144</v>
      </c>
    </row>
    <row r="171" spans="1:19" x14ac:dyDescent="0.3">
      <c r="A171" s="11">
        <v>44630.570173611108</v>
      </c>
      <c r="B171" s="11"/>
      <c r="C171" s="15">
        <v>44630</v>
      </c>
      <c r="D171" s="16">
        <v>0.57017361111111109</v>
      </c>
      <c r="E171" s="16"/>
      <c r="F171" s="12">
        <v>104.4</v>
      </c>
      <c r="G171" s="12">
        <v>116</v>
      </c>
      <c r="H171" s="12">
        <v>120.64</v>
      </c>
      <c r="I171" s="12">
        <v>110.19999999999999</v>
      </c>
      <c r="J171" s="12">
        <v>113.67999999999999</v>
      </c>
      <c r="K171" s="12">
        <v>105.56</v>
      </c>
      <c r="L171" s="12">
        <v>124.12</v>
      </c>
      <c r="M171" s="12">
        <v>112.52</v>
      </c>
      <c r="N171" s="13">
        <v>113.39</v>
      </c>
      <c r="O171" s="17" t="s">
        <v>10</v>
      </c>
      <c r="P171" s="14" t="s">
        <v>10</v>
      </c>
      <c r="Q171" s="14" t="s">
        <v>118</v>
      </c>
      <c r="R171" s="14" t="s">
        <v>119</v>
      </c>
      <c r="S171" s="14" t="s">
        <v>144</v>
      </c>
    </row>
    <row r="172" spans="1:19" x14ac:dyDescent="0.3">
      <c r="A172" s="11">
        <v>44630.573611111111</v>
      </c>
      <c r="B172" s="11"/>
      <c r="C172" s="15">
        <v>44630</v>
      </c>
      <c r="D172" s="16">
        <v>0.57361111111111118</v>
      </c>
      <c r="E172" s="16"/>
      <c r="F172" s="12">
        <v>87.3</v>
      </c>
      <c r="G172" s="12">
        <v>97</v>
      </c>
      <c r="H172" s="12">
        <v>100.88000000000001</v>
      </c>
      <c r="I172" s="12">
        <v>92.149999999999991</v>
      </c>
      <c r="J172" s="12">
        <v>95.06</v>
      </c>
      <c r="K172" s="12">
        <v>88.27</v>
      </c>
      <c r="L172" s="12">
        <v>103.79</v>
      </c>
      <c r="M172" s="12">
        <v>94.09</v>
      </c>
      <c r="N172" s="13">
        <v>94.817499999999995</v>
      </c>
      <c r="O172" s="17" t="s">
        <v>10</v>
      </c>
      <c r="P172" s="14" t="s">
        <v>10</v>
      </c>
      <c r="Q172" s="14" t="s">
        <v>118</v>
      </c>
      <c r="R172" s="14" t="s">
        <v>119</v>
      </c>
      <c r="S172" s="14" t="s">
        <v>144</v>
      </c>
    </row>
    <row r="173" spans="1:19" x14ac:dyDescent="0.3">
      <c r="A173" s="11">
        <v>44630.57708333333</v>
      </c>
      <c r="B173" s="11"/>
      <c r="C173" s="15">
        <v>44630</v>
      </c>
      <c r="D173" s="16">
        <v>0.57708333333333328</v>
      </c>
      <c r="E173" s="16"/>
      <c r="F173" s="12">
        <v>80.100000000000009</v>
      </c>
      <c r="G173" s="12">
        <v>89</v>
      </c>
      <c r="H173" s="12">
        <v>92.56</v>
      </c>
      <c r="I173" s="12">
        <v>84.55</v>
      </c>
      <c r="J173" s="12">
        <v>87.22</v>
      </c>
      <c r="K173" s="12">
        <v>80.990000000000009</v>
      </c>
      <c r="L173" s="12">
        <v>95.23</v>
      </c>
      <c r="M173" s="12">
        <v>86.33</v>
      </c>
      <c r="N173" s="13">
        <v>86.997500000000016</v>
      </c>
      <c r="O173" s="17" t="s">
        <v>10</v>
      </c>
      <c r="P173" s="14" t="s">
        <v>10</v>
      </c>
      <c r="Q173" s="14" t="s">
        <v>118</v>
      </c>
      <c r="R173" s="14" t="s">
        <v>119</v>
      </c>
      <c r="S173" s="14" t="s">
        <v>144</v>
      </c>
    </row>
    <row r="174" spans="1:19" x14ac:dyDescent="0.3">
      <c r="A174" s="11">
        <v>44630.580555555556</v>
      </c>
      <c r="B174" s="11"/>
      <c r="C174" s="15">
        <v>44630</v>
      </c>
      <c r="D174" s="16">
        <v>0.5805555555555556</v>
      </c>
      <c r="E174" s="16"/>
      <c r="F174" s="12">
        <v>81</v>
      </c>
      <c r="G174" s="12">
        <v>90</v>
      </c>
      <c r="H174" s="12">
        <v>93.600000000000009</v>
      </c>
      <c r="I174" s="12">
        <v>85.5</v>
      </c>
      <c r="J174" s="12">
        <v>88.2</v>
      </c>
      <c r="K174" s="12">
        <v>81.900000000000006</v>
      </c>
      <c r="L174" s="12">
        <v>96.300000000000011</v>
      </c>
      <c r="M174" s="12">
        <v>87.3</v>
      </c>
      <c r="N174" s="13">
        <v>87.974999999999994</v>
      </c>
      <c r="O174" s="17" t="s">
        <v>10</v>
      </c>
      <c r="P174" s="14" t="s">
        <v>10</v>
      </c>
      <c r="Q174" s="14" t="s">
        <v>118</v>
      </c>
      <c r="R174" s="14" t="s">
        <v>119</v>
      </c>
      <c r="S174" s="14" t="s">
        <v>144</v>
      </c>
    </row>
    <row r="175" spans="1:19" x14ac:dyDescent="0.3">
      <c r="A175" s="11">
        <v>44630.584027777775</v>
      </c>
      <c r="B175" s="11"/>
      <c r="C175" s="15">
        <v>44630</v>
      </c>
      <c r="D175" s="16">
        <v>0.58402777777777781</v>
      </c>
      <c r="E175" s="33" t="str">
        <f t="shared" ref="E175:E221" si="7">TEXT(D175-$D$174,"hh:mm")</f>
        <v>00:05</v>
      </c>
      <c r="F175" s="12">
        <v>63</v>
      </c>
      <c r="G175" s="12">
        <v>70</v>
      </c>
      <c r="H175" s="12">
        <v>72.8</v>
      </c>
      <c r="I175" s="12">
        <v>66.5</v>
      </c>
      <c r="J175" s="12">
        <v>68.599999999999994</v>
      </c>
      <c r="K175" s="12">
        <v>63.7</v>
      </c>
      <c r="L175" s="12">
        <v>74.900000000000006</v>
      </c>
      <c r="M175" s="12">
        <v>67.899999999999991</v>
      </c>
      <c r="N175" s="13">
        <v>68.424999999999997</v>
      </c>
      <c r="O175" s="17" t="s">
        <v>138</v>
      </c>
      <c r="P175" s="14" t="s">
        <v>116</v>
      </c>
      <c r="Q175" s="14" t="s">
        <v>118</v>
      </c>
      <c r="R175" s="14" t="s">
        <v>119</v>
      </c>
      <c r="S175" s="14" t="s">
        <v>144</v>
      </c>
    </row>
    <row r="176" spans="1:19" x14ac:dyDescent="0.3">
      <c r="A176" s="11">
        <v>44630.587500000001</v>
      </c>
      <c r="B176" s="11"/>
      <c r="C176" s="15">
        <v>44630</v>
      </c>
      <c r="D176" s="16">
        <v>0.58750000000000002</v>
      </c>
      <c r="E176" s="33" t="str">
        <f t="shared" si="7"/>
        <v>00:10</v>
      </c>
      <c r="F176" s="12">
        <v>79.2</v>
      </c>
      <c r="G176" s="12">
        <v>88</v>
      </c>
      <c r="H176" s="12">
        <v>91.52000000000001</v>
      </c>
      <c r="I176" s="12">
        <v>83.6</v>
      </c>
      <c r="J176" s="12">
        <v>86.24</v>
      </c>
      <c r="K176" s="12">
        <v>80.08</v>
      </c>
      <c r="L176" s="12">
        <v>94.160000000000011</v>
      </c>
      <c r="M176" s="12">
        <v>85.36</v>
      </c>
      <c r="N176" s="13">
        <v>86.02000000000001</v>
      </c>
      <c r="O176" s="17" t="s">
        <v>138</v>
      </c>
      <c r="P176" s="14" t="s">
        <v>116</v>
      </c>
      <c r="Q176" s="14" t="s">
        <v>118</v>
      </c>
      <c r="R176" s="14" t="s">
        <v>119</v>
      </c>
      <c r="S176" s="14" t="s">
        <v>144</v>
      </c>
    </row>
    <row r="177" spans="1:19" x14ac:dyDescent="0.3">
      <c r="A177" s="11">
        <v>44630.59097222222</v>
      </c>
      <c r="B177" s="11"/>
      <c r="C177" s="15">
        <v>44630</v>
      </c>
      <c r="D177" s="16">
        <v>0.59097222222222223</v>
      </c>
      <c r="E177" s="33" t="str">
        <f t="shared" si="7"/>
        <v>00:15</v>
      </c>
      <c r="F177" s="12">
        <v>72.900000000000006</v>
      </c>
      <c r="G177" s="12">
        <v>81</v>
      </c>
      <c r="H177" s="12">
        <v>84.240000000000009</v>
      </c>
      <c r="I177" s="12">
        <v>76.95</v>
      </c>
      <c r="J177" s="12">
        <v>79.38</v>
      </c>
      <c r="K177" s="12">
        <v>73.710000000000008</v>
      </c>
      <c r="L177" s="12">
        <v>86.67</v>
      </c>
      <c r="M177" s="12">
        <v>78.569999999999993</v>
      </c>
      <c r="N177" s="13">
        <v>79.177500000000009</v>
      </c>
      <c r="O177" s="17" t="s">
        <v>138</v>
      </c>
      <c r="P177" s="14" t="s">
        <v>116</v>
      </c>
      <c r="Q177" s="14" t="s">
        <v>118</v>
      </c>
      <c r="R177" s="14" t="s">
        <v>119</v>
      </c>
      <c r="S177" s="14" t="s">
        <v>144</v>
      </c>
    </row>
    <row r="178" spans="1:19" x14ac:dyDescent="0.3">
      <c r="A178" s="11">
        <v>44630.594444444447</v>
      </c>
      <c r="B178" s="11"/>
      <c r="C178" s="15">
        <v>44630</v>
      </c>
      <c r="D178" s="16">
        <v>0.59444444444444444</v>
      </c>
      <c r="E178" s="33" t="str">
        <f t="shared" si="7"/>
        <v>00:20</v>
      </c>
      <c r="F178" s="12">
        <v>78.3</v>
      </c>
      <c r="G178" s="12">
        <v>87</v>
      </c>
      <c r="H178" s="12">
        <v>90.48</v>
      </c>
      <c r="I178" s="12">
        <v>82.649999999999991</v>
      </c>
      <c r="J178" s="12">
        <v>85.26</v>
      </c>
      <c r="K178" s="12">
        <v>79.17</v>
      </c>
      <c r="L178" s="12">
        <v>93.09</v>
      </c>
      <c r="M178" s="12">
        <v>84.39</v>
      </c>
      <c r="N178" s="13">
        <v>85.042500000000004</v>
      </c>
      <c r="O178" s="17" t="s">
        <v>138</v>
      </c>
      <c r="P178" s="14" t="s">
        <v>116</v>
      </c>
      <c r="Q178" s="14" t="s">
        <v>118</v>
      </c>
      <c r="R178" s="14" t="s">
        <v>119</v>
      </c>
      <c r="S178" s="14" t="s">
        <v>144</v>
      </c>
    </row>
    <row r="179" spans="1:19" x14ac:dyDescent="0.3">
      <c r="A179" s="11">
        <v>44630.597916666666</v>
      </c>
      <c r="B179" s="11"/>
      <c r="C179" s="15">
        <v>44630</v>
      </c>
      <c r="D179" s="16">
        <v>0.59791666666666665</v>
      </c>
      <c r="E179" s="33" t="str">
        <f t="shared" si="7"/>
        <v>00:25</v>
      </c>
      <c r="F179" s="12">
        <v>76.5</v>
      </c>
      <c r="G179" s="12">
        <v>85</v>
      </c>
      <c r="H179" s="12">
        <v>88.4</v>
      </c>
      <c r="I179" s="12">
        <v>80.75</v>
      </c>
      <c r="J179" s="12">
        <v>83.3</v>
      </c>
      <c r="K179" s="12">
        <v>77.350000000000009</v>
      </c>
      <c r="L179" s="12">
        <v>90.95</v>
      </c>
      <c r="M179" s="12">
        <v>82.45</v>
      </c>
      <c r="N179" s="13">
        <v>83.087500000000006</v>
      </c>
      <c r="O179" s="17" t="s">
        <v>138</v>
      </c>
      <c r="P179" s="14" t="s">
        <v>116</v>
      </c>
      <c r="Q179" s="14" t="s">
        <v>118</v>
      </c>
      <c r="R179" s="14" t="s">
        <v>119</v>
      </c>
      <c r="S179" s="14" t="s">
        <v>144</v>
      </c>
    </row>
    <row r="180" spans="1:19" x14ac:dyDescent="0.3">
      <c r="A180" s="11">
        <v>44630.601388888892</v>
      </c>
      <c r="B180" s="11"/>
      <c r="C180" s="15">
        <v>44630</v>
      </c>
      <c r="D180" s="16">
        <v>0.60138888888888886</v>
      </c>
      <c r="E180" s="33" t="str">
        <f t="shared" si="7"/>
        <v>00:30</v>
      </c>
      <c r="F180" s="12">
        <v>75.600000000000009</v>
      </c>
      <c r="G180" s="12">
        <v>84</v>
      </c>
      <c r="H180" s="12">
        <v>87.36</v>
      </c>
      <c r="I180" s="12">
        <v>79.8</v>
      </c>
      <c r="J180" s="12">
        <v>82.32</v>
      </c>
      <c r="K180" s="12">
        <v>76.44</v>
      </c>
      <c r="L180" s="12">
        <v>89.88000000000001</v>
      </c>
      <c r="M180" s="12">
        <v>81.48</v>
      </c>
      <c r="N180" s="13">
        <v>82.110000000000014</v>
      </c>
      <c r="O180" s="17" t="s">
        <v>138</v>
      </c>
      <c r="P180" s="14" t="s">
        <v>116</v>
      </c>
      <c r="Q180" s="14" t="s">
        <v>118</v>
      </c>
      <c r="R180" s="14" t="s">
        <v>119</v>
      </c>
      <c r="S180" s="14" t="s">
        <v>144</v>
      </c>
    </row>
    <row r="181" spans="1:19" x14ac:dyDescent="0.3">
      <c r="A181" s="11">
        <v>44630.603472222225</v>
      </c>
      <c r="B181" s="11"/>
      <c r="C181" s="15">
        <v>44630</v>
      </c>
      <c r="D181" s="16">
        <v>0.60347222222222219</v>
      </c>
      <c r="E181" s="33" t="str">
        <f t="shared" si="7"/>
        <v>00:33</v>
      </c>
      <c r="F181" s="12">
        <v>80.100000000000009</v>
      </c>
      <c r="G181" s="12">
        <v>89</v>
      </c>
      <c r="H181" s="12">
        <v>92.56</v>
      </c>
      <c r="I181" s="12">
        <v>84.55</v>
      </c>
      <c r="J181" s="12">
        <v>87.22</v>
      </c>
      <c r="K181" s="12">
        <v>80.990000000000009</v>
      </c>
      <c r="L181" s="12">
        <v>95.23</v>
      </c>
      <c r="M181" s="12">
        <v>86.33</v>
      </c>
      <c r="N181" s="13">
        <v>86.997500000000016</v>
      </c>
      <c r="O181" s="17" t="s">
        <v>138</v>
      </c>
      <c r="P181" s="14" t="s">
        <v>116</v>
      </c>
      <c r="Q181" s="14" t="s">
        <v>118</v>
      </c>
      <c r="R181" s="14" t="s">
        <v>119</v>
      </c>
      <c r="S181" s="14" t="s">
        <v>144</v>
      </c>
    </row>
    <row r="182" spans="1:19" x14ac:dyDescent="0.3">
      <c r="A182" s="11">
        <v>44630.60361111111</v>
      </c>
      <c r="B182" s="11"/>
      <c r="C182" s="15">
        <v>44630</v>
      </c>
      <c r="D182" s="16">
        <v>0.6036111111111111</v>
      </c>
      <c r="E182" s="33" t="str">
        <f t="shared" si="7"/>
        <v>00:33</v>
      </c>
      <c r="F182" s="12">
        <v>72.900000000000006</v>
      </c>
      <c r="G182" s="12">
        <v>81</v>
      </c>
      <c r="H182" s="12">
        <v>84.240000000000009</v>
      </c>
      <c r="I182" s="12">
        <v>76.95</v>
      </c>
      <c r="J182" s="12">
        <v>79.38</v>
      </c>
      <c r="K182" s="12">
        <v>73.710000000000008</v>
      </c>
      <c r="L182" s="12">
        <v>86.67</v>
      </c>
      <c r="M182" s="12">
        <v>78.569999999999993</v>
      </c>
      <c r="N182" s="13">
        <v>79.177500000000009</v>
      </c>
      <c r="O182" s="17" t="s">
        <v>138</v>
      </c>
      <c r="P182" s="14" t="s">
        <v>116</v>
      </c>
      <c r="Q182" s="14" t="s">
        <v>118</v>
      </c>
      <c r="R182" s="14" t="s">
        <v>119</v>
      </c>
      <c r="S182" s="14" t="s">
        <v>144</v>
      </c>
    </row>
    <row r="183" spans="1:19" x14ac:dyDescent="0.3">
      <c r="A183" s="11">
        <v>44630.603761574072</v>
      </c>
      <c r="B183" s="11"/>
      <c r="C183" s="15">
        <v>44630</v>
      </c>
      <c r="D183" s="16">
        <v>0.60376157407407405</v>
      </c>
      <c r="E183" s="33" t="str">
        <f t="shared" si="7"/>
        <v>00:33</v>
      </c>
      <c r="F183" s="12">
        <v>73.8</v>
      </c>
      <c r="G183" s="12">
        <v>82</v>
      </c>
      <c r="H183" s="12">
        <v>85.28</v>
      </c>
      <c r="I183" s="12">
        <v>77.899999999999991</v>
      </c>
      <c r="J183" s="12">
        <v>80.36</v>
      </c>
      <c r="K183" s="12">
        <v>74.62</v>
      </c>
      <c r="L183" s="12">
        <v>87.740000000000009</v>
      </c>
      <c r="M183" s="12">
        <v>79.539999999999992</v>
      </c>
      <c r="N183" s="13">
        <v>80.155000000000001</v>
      </c>
      <c r="O183" s="17" t="s">
        <v>138</v>
      </c>
      <c r="P183" s="14" t="s">
        <v>116</v>
      </c>
      <c r="Q183" s="14" t="s">
        <v>118</v>
      </c>
      <c r="R183" s="14" t="s">
        <v>119</v>
      </c>
      <c r="S183" s="14" t="s">
        <v>144</v>
      </c>
    </row>
    <row r="184" spans="1:19" x14ac:dyDescent="0.3">
      <c r="A184" s="11">
        <v>44630.604861111111</v>
      </c>
      <c r="B184" s="11"/>
      <c r="C184" s="15">
        <v>44630</v>
      </c>
      <c r="D184" s="16">
        <v>0.60486111111111118</v>
      </c>
      <c r="E184" s="33" t="str">
        <f t="shared" si="7"/>
        <v>00:35</v>
      </c>
      <c r="F184" s="12">
        <v>81</v>
      </c>
      <c r="G184" s="12">
        <v>90</v>
      </c>
      <c r="H184" s="12">
        <v>93.600000000000009</v>
      </c>
      <c r="I184" s="12">
        <v>85.5</v>
      </c>
      <c r="J184" s="12">
        <v>88.2</v>
      </c>
      <c r="K184" s="12">
        <v>81.900000000000006</v>
      </c>
      <c r="L184" s="12">
        <v>96.300000000000011</v>
      </c>
      <c r="M184" s="12">
        <v>87.3</v>
      </c>
      <c r="N184" s="13">
        <v>87.974999999999994</v>
      </c>
      <c r="O184" s="17" t="s">
        <v>138</v>
      </c>
      <c r="P184" s="14" t="s">
        <v>116</v>
      </c>
      <c r="Q184" s="14" t="s">
        <v>118</v>
      </c>
      <c r="R184" s="14" t="s">
        <v>119</v>
      </c>
      <c r="S184" s="14" t="s">
        <v>144</v>
      </c>
    </row>
    <row r="185" spans="1:19" x14ac:dyDescent="0.3">
      <c r="A185" s="11">
        <v>44630.606261574074</v>
      </c>
      <c r="B185" s="11"/>
      <c r="C185" s="15">
        <v>44630</v>
      </c>
      <c r="D185" s="16">
        <v>0.60626157407407411</v>
      </c>
      <c r="E185" s="33" t="str">
        <f t="shared" si="7"/>
        <v>00:37</v>
      </c>
      <c r="F185" s="12">
        <v>73.8</v>
      </c>
      <c r="G185" s="12">
        <v>82</v>
      </c>
      <c r="H185" s="12">
        <v>85.28</v>
      </c>
      <c r="I185" s="12">
        <v>77.899999999999991</v>
      </c>
      <c r="J185" s="12">
        <v>80.36</v>
      </c>
      <c r="K185" s="12">
        <v>74.62</v>
      </c>
      <c r="L185" s="12">
        <v>87.740000000000009</v>
      </c>
      <c r="M185" s="12">
        <v>79.539999999999992</v>
      </c>
      <c r="N185" s="13">
        <v>80.155000000000001</v>
      </c>
      <c r="O185" s="17" t="s">
        <v>138</v>
      </c>
      <c r="P185" s="14" t="s">
        <v>116</v>
      </c>
      <c r="Q185" s="14" t="s">
        <v>118</v>
      </c>
      <c r="R185" s="14" t="s">
        <v>119</v>
      </c>
      <c r="S185" s="14" t="s">
        <v>144</v>
      </c>
    </row>
    <row r="186" spans="1:19" x14ac:dyDescent="0.3">
      <c r="A186" s="11">
        <v>44630.606782407405</v>
      </c>
      <c r="B186" s="11"/>
      <c r="C186" s="15">
        <v>44630</v>
      </c>
      <c r="D186" s="16">
        <v>0.60678240740740741</v>
      </c>
      <c r="E186" s="33" t="str">
        <f t="shared" si="7"/>
        <v>00:37</v>
      </c>
      <c r="F186" s="12">
        <v>66.600000000000009</v>
      </c>
      <c r="G186" s="12">
        <v>74</v>
      </c>
      <c r="H186" s="12">
        <v>76.960000000000008</v>
      </c>
      <c r="I186" s="12">
        <v>70.3</v>
      </c>
      <c r="J186" s="12">
        <v>72.52</v>
      </c>
      <c r="K186" s="12">
        <v>67.34</v>
      </c>
      <c r="L186" s="12">
        <v>79.180000000000007</v>
      </c>
      <c r="M186" s="12">
        <v>71.78</v>
      </c>
      <c r="N186" s="13">
        <v>72.335000000000008</v>
      </c>
      <c r="O186" s="17" t="s">
        <v>138</v>
      </c>
      <c r="P186" s="14" t="s">
        <v>116</v>
      </c>
      <c r="Q186" s="14" t="s">
        <v>118</v>
      </c>
      <c r="R186" s="14" t="s">
        <v>119</v>
      </c>
      <c r="S186" s="14" t="s">
        <v>144</v>
      </c>
    </row>
    <row r="187" spans="1:19" x14ac:dyDescent="0.3">
      <c r="A187" s="11">
        <v>44630.608043981483</v>
      </c>
      <c r="B187" s="11"/>
      <c r="C187" s="15">
        <v>44630</v>
      </c>
      <c r="D187" s="16">
        <v>0.60804398148148142</v>
      </c>
      <c r="E187" s="33" t="str">
        <f t="shared" si="7"/>
        <v>00:39</v>
      </c>
      <c r="F187" s="12">
        <v>76.5</v>
      </c>
      <c r="G187" s="12">
        <v>85</v>
      </c>
      <c r="H187" s="12">
        <v>88.4</v>
      </c>
      <c r="I187" s="12">
        <v>80.75</v>
      </c>
      <c r="J187" s="12">
        <v>83.3</v>
      </c>
      <c r="K187" s="12">
        <v>77.350000000000009</v>
      </c>
      <c r="L187" s="12">
        <v>90.95</v>
      </c>
      <c r="M187" s="12">
        <v>82.45</v>
      </c>
      <c r="N187" s="13">
        <v>83.087500000000006</v>
      </c>
      <c r="O187" s="17" t="s">
        <v>138</v>
      </c>
      <c r="P187" s="14" t="s">
        <v>116</v>
      </c>
      <c r="Q187" s="14" t="s">
        <v>118</v>
      </c>
      <c r="R187" s="14" t="s">
        <v>119</v>
      </c>
      <c r="S187" s="14" t="s">
        <v>144</v>
      </c>
    </row>
    <row r="188" spans="1:19" x14ac:dyDescent="0.3">
      <c r="A188" s="11">
        <v>44630.60833333333</v>
      </c>
      <c r="B188" s="11"/>
      <c r="C188" s="15">
        <v>44630</v>
      </c>
      <c r="D188" s="16">
        <v>0.60833333333333328</v>
      </c>
      <c r="E188" s="33" t="str">
        <f t="shared" si="7"/>
        <v>00:40</v>
      </c>
      <c r="F188" s="12">
        <v>82.8</v>
      </c>
      <c r="G188" s="12">
        <v>92</v>
      </c>
      <c r="H188" s="12">
        <v>95.68</v>
      </c>
      <c r="I188" s="12">
        <v>87.399999999999991</v>
      </c>
      <c r="J188" s="12">
        <v>90.16</v>
      </c>
      <c r="K188" s="12">
        <v>83.72</v>
      </c>
      <c r="L188" s="12">
        <v>98.440000000000012</v>
      </c>
      <c r="M188" s="12">
        <v>89.24</v>
      </c>
      <c r="N188" s="13">
        <v>89.93</v>
      </c>
      <c r="O188" s="17" t="s">
        <v>138</v>
      </c>
      <c r="P188" s="14" t="s">
        <v>116</v>
      </c>
      <c r="Q188" s="14" t="s">
        <v>118</v>
      </c>
      <c r="R188" s="14" t="s">
        <v>119</v>
      </c>
      <c r="S188" s="14" t="s">
        <v>144</v>
      </c>
    </row>
    <row r="189" spans="1:19" x14ac:dyDescent="0.3">
      <c r="A189" s="11">
        <v>44630.611805555556</v>
      </c>
      <c r="B189" s="11"/>
      <c r="C189" s="15">
        <v>44630</v>
      </c>
      <c r="D189" s="16">
        <v>0.6118055555555556</v>
      </c>
      <c r="E189" s="33" t="str">
        <f t="shared" si="7"/>
        <v>00:45</v>
      </c>
      <c r="F189" s="12">
        <v>78.3</v>
      </c>
      <c r="G189" s="12">
        <v>87</v>
      </c>
      <c r="H189" s="12">
        <v>90.48</v>
      </c>
      <c r="I189" s="12">
        <v>82.649999999999991</v>
      </c>
      <c r="J189" s="12">
        <v>85.26</v>
      </c>
      <c r="K189" s="12">
        <v>79.17</v>
      </c>
      <c r="L189" s="12">
        <v>93.09</v>
      </c>
      <c r="M189" s="12">
        <v>84.39</v>
      </c>
      <c r="N189" s="13">
        <v>85.042500000000004</v>
      </c>
      <c r="O189" s="17" t="s">
        <v>138</v>
      </c>
      <c r="P189" s="14" t="s">
        <v>116</v>
      </c>
      <c r="Q189" s="14" t="s">
        <v>118</v>
      </c>
      <c r="R189" s="14" t="s">
        <v>119</v>
      </c>
      <c r="S189" s="14" t="s">
        <v>144</v>
      </c>
    </row>
    <row r="190" spans="1:19" x14ac:dyDescent="0.3">
      <c r="A190" s="11">
        <v>44630.612453703703</v>
      </c>
      <c r="B190" s="11"/>
      <c r="C190" s="15">
        <v>44630</v>
      </c>
      <c r="D190" s="16">
        <v>0.61245370370370367</v>
      </c>
      <c r="E190" s="33" t="str">
        <f t="shared" si="7"/>
        <v>00:45</v>
      </c>
      <c r="F190" s="12">
        <v>71.100000000000009</v>
      </c>
      <c r="G190" s="12">
        <v>79</v>
      </c>
      <c r="H190" s="12">
        <v>82.16</v>
      </c>
      <c r="I190" s="12">
        <v>75.05</v>
      </c>
      <c r="J190" s="12">
        <v>77.42</v>
      </c>
      <c r="K190" s="12">
        <v>71.89</v>
      </c>
      <c r="L190" s="12">
        <v>84.53</v>
      </c>
      <c r="M190" s="12">
        <v>76.63</v>
      </c>
      <c r="N190" s="13">
        <v>77.222499999999997</v>
      </c>
      <c r="O190" s="17" t="s">
        <v>138</v>
      </c>
      <c r="P190" s="14" t="s">
        <v>116</v>
      </c>
      <c r="Q190" s="14" t="s">
        <v>118</v>
      </c>
      <c r="R190" s="14" t="s">
        <v>119</v>
      </c>
      <c r="S190" s="14" t="s">
        <v>144</v>
      </c>
    </row>
    <row r="191" spans="1:19" x14ac:dyDescent="0.3">
      <c r="A191" s="11">
        <v>44630.614861111113</v>
      </c>
      <c r="B191" s="11"/>
      <c r="C191" s="15">
        <v>44630</v>
      </c>
      <c r="D191" s="16">
        <v>0.61486111111111108</v>
      </c>
      <c r="E191" s="33" t="str">
        <f t="shared" si="7"/>
        <v>00:49</v>
      </c>
      <c r="F191" s="12">
        <v>78.3</v>
      </c>
      <c r="G191" s="12">
        <v>87</v>
      </c>
      <c r="H191" s="12">
        <v>90.48</v>
      </c>
      <c r="I191" s="12">
        <v>82.649999999999991</v>
      </c>
      <c r="J191" s="12">
        <v>85.26</v>
      </c>
      <c r="K191" s="12">
        <v>79.17</v>
      </c>
      <c r="L191" s="12">
        <v>93.09</v>
      </c>
      <c r="M191" s="12">
        <v>84.39</v>
      </c>
      <c r="N191" s="13">
        <v>85.042500000000004</v>
      </c>
      <c r="O191" s="17" t="s">
        <v>138</v>
      </c>
      <c r="P191" s="14" t="s">
        <v>116</v>
      </c>
      <c r="Q191" s="14" t="s">
        <v>118</v>
      </c>
      <c r="R191" s="14" t="s">
        <v>119</v>
      </c>
      <c r="S191" s="14" t="s">
        <v>144</v>
      </c>
    </row>
    <row r="192" spans="1:19" x14ac:dyDescent="0.3">
      <c r="A192" s="11">
        <v>44630.615277777775</v>
      </c>
      <c r="B192" s="11"/>
      <c r="C192" s="15">
        <v>44630</v>
      </c>
      <c r="D192" s="16">
        <v>0.61527777777777781</v>
      </c>
      <c r="E192" s="33" t="str">
        <f t="shared" si="7"/>
        <v>00:50</v>
      </c>
      <c r="F192" s="12">
        <v>81</v>
      </c>
      <c r="G192" s="12">
        <v>90</v>
      </c>
      <c r="H192" s="12">
        <v>93.600000000000009</v>
      </c>
      <c r="I192" s="12">
        <v>85.5</v>
      </c>
      <c r="J192" s="12">
        <v>88.2</v>
      </c>
      <c r="K192" s="12">
        <v>81.900000000000006</v>
      </c>
      <c r="L192" s="12">
        <v>96.300000000000011</v>
      </c>
      <c r="M192" s="12">
        <v>87.3</v>
      </c>
      <c r="N192" s="13">
        <v>87.974999999999994</v>
      </c>
      <c r="O192" s="17" t="s">
        <v>138</v>
      </c>
      <c r="P192" s="14" t="s">
        <v>116</v>
      </c>
      <c r="Q192" s="14" t="s">
        <v>118</v>
      </c>
      <c r="R192" s="14" t="s">
        <v>119</v>
      </c>
      <c r="S192" s="14" t="s">
        <v>144</v>
      </c>
    </row>
    <row r="193" spans="1:19" x14ac:dyDescent="0.3">
      <c r="A193" s="11">
        <v>44630.618750000001</v>
      </c>
      <c r="B193" s="11"/>
      <c r="C193" s="15">
        <v>44630</v>
      </c>
      <c r="D193" s="16">
        <v>0.61875000000000002</v>
      </c>
      <c r="E193" s="33" t="str">
        <f t="shared" si="7"/>
        <v>00:55</v>
      </c>
      <c r="F193" s="12">
        <v>87.3</v>
      </c>
      <c r="G193" s="12">
        <v>97</v>
      </c>
      <c r="H193" s="12">
        <v>100.88000000000001</v>
      </c>
      <c r="I193" s="12">
        <v>92.149999999999991</v>
      </c>
      <c r="J193" s="12">
        <v>95.06</v>
      </c>
      <c r="K193" s="12">
        <v>88.27</v>
      </c>
      <c r="L193" s="12">
        <v>103.79</v>
      </c>
      <c r="M193" s="12">
        <v>94.09</v>
      </c>
      <c r="N193" s="13">
        <v>94.817499999999995</v>
      </c>
      <c r="O193" s="17" t="s">
        <v>138</v>
      </c>
      <c r="P193" s="14" t="s">
        <v>116</v>
      </c>
      <c r="Q193" s="14" t="s">
        <v>118</v>
      </c>
      <c r="R193" s="14" t="s">
        <v>119</v>
      </c>
      <c r="S193" s="14" t="s">
        <v>144</v>
      </c>
    </row>
    <row r="194" spans="1:19" x14ac:dyDescent="0.3">
      <c r="A194" s="11">
        <v>44630.62222222222</v>
      </c>
      <c r="B194" s="11"/>
      <c r="C194" s="15">
        <v>44630</v>
      </c>
      <c r="D194" s="16">
        <v>0.62222222222222223</v>
      </c>
      <c r="E194" s="33" t="str">
        <f t="shared" si="7"/>
        <v>01:00</v>
      </c>
      <c r="F194" s="12">
        <v>88.2</v>
      </c>
      <c r="G194" s="12">
        <v>98</v>
      </c>
      <c r="H194" s="12">
        <v>101.92</v>
      </c>
      <c r="I194" s="12">
        <v>93.1</v>
      </c>
      <c r="J194" s="12">
        <v>96.039999999999992</v>
      </c>
      <c r="K194" s="12">
        <v>89.18</v>
      </c>
      <c r="L194" s="12">
        <v>104.86</v>
      </c>
      <c r="M194" s="12">
        <v>95.06</v>
      </c>
      <c r="N194" s="13">
        <v>95.795000000000016</v>
      </c>
      <c r="O194" s="17" t="s">
        <v>138</v>
      </c>
      <c r="P194" s="14" t="s">
        <v>116</v>
      </c>
      <c r="Q194" s="14" t="s">
        <v>118</v>
      </c>
      <c r="R194" s="14" t="s">
        <v>119</v>
      </c>
      <c r="S194" s="14" t="s">
        <v>144</v>
      </c>
    </row>
    <row r="195" spans="1:19" x14ac:dyDescent="0.3">
      <c r="A195" s="11">
        <v>44630.625694444447</v>
      </c>
      <c r="B195" s="11"/>
      <c r="C195" s="15">
        <v>44630</v>
      </c>
      <c r="D195" s="16">
        <v>0.62569444444444444</v>
      </c>
      <c r="E195" s="33" t="str">
        <f t="shared" si="7"/>
        <v>01:05</v>
      </c>
      <c r="F195" s="12">
        <v>89.100000000000009</v>
      </c>
      <c r="G195" s="12">
        <v>99</v>
      </c>
      <c r="H195" s="12">
        <v>102.96000000000001</v>
      </c>
      <c r="I195" s="12">
        <v>94.05</v>
      </c>
      <c r="J195" s="12">
        <v>97.02</v>
      </c>
      <c r="K195" s="12">
        <v>90.09</v>
      </c>
      <c r="L195" s="12">
        <v>105.93</v>
      </c>
      <c r="M195" s="12">
        <v>96.03</v>
      </c>
      <c r="N195" s="13">
        <v>96.772500000000008</v>
      </c>
      <c r="O195" s="17" t="s">
        <v>138</v>
      </c>
      <c r="P195" s="14" t="s">
        <v>116</v>
      </c>
      <c r="Q195" s="14" t="s">
        <v>118</v>
      </c>
      <c r="R195" s="14" t="s">
        <v>119</v>
      </c>
      <c r="S195" s="14" t="s">
        <v>144</v>
      </c>
    </row>
    <row r="196" spans="1:19" x14ac:dyDescent="0.3">
      <c r="A196" s="11">
        <v>44630.626319444447</v>
      </c>
      <c r="B196" s="11"/>
      <c r="C196" s="15">
        <v>44630</v>
      </c>
      <c r="D196" s="16">
        <v>0.62631944444444443</v>
      </c>
      <c r="E196" s="33" t="str">
        <f t="shared" si="7"/>
        <v>01:05</v>
      </c>
      <c r="F196" s="12">
        <v>71.100000000000009</v>
      </c>
      <c r="G196" s="12">
        <v>79</v>
      </c>
      <c r="H196" s="12">
        <v>82.16</v>
      </c>
      <c r="I196" s="12">
        <v>75.05</v>
      </c>
      <c r="J196" s="12">
        <v>77.42</v>
      </c>
      <c r="K196" s="12">
        <v>71.89</v>
      </c>
      <c r="L196" s="12">
        <v>84.53</v>
      </c>
      <c r="M196" s="12">
        <v>76.63</v>
      </c>
      <c r="N196" s="13">
        <v>77.222499999999997</v>
      </c>
      <c r="O196" s="17" t="s">
        <v>138</v>
      </c>
      <c r="P196" s="14" t="s">
        <v>116</v>
      </c>
      <c r="Q196" s="14" t="s">
        <v>118</v>
      </c>
      <c r="R196" s="14" t="s">
        <v>119</v>
      </c>
      <c r="S196" s="14" t="s">
        <v>144</v>
      </c>
    </row>
    <row r="197" spans="1:19" x14ac:dyDescent="0.3">
      <c r="A197" s="11">
        <v>44630.627893518518</v>
      </c>
      <c r="B197" s="11"/>
      <c r="C197" s="15">
        <v>44630</v>
      </c>
      <c r="D197" s="16">
        <v>0.62789351851851849</v>
      </c>
      <c r="E197" s="33" t="str">
        <f t="shared" si="7"/>
        <v>01:08</v>
      </c>
      <c r="F197" s="12">
        <v>73.8</v>
      </c>
      <c r="G197" s="12">
        <v>82</v>
      </c>
      <c r="H197" s="12">
        <v>85.28</v>
      </c>
      <c r="I197" s="12">
        <v>77.899999999999991</v>
      </c>
      <c r="J197" s="12">
        <v>80.36</v>
      </c>
      <c r="K197" s="12">
        <v>74.62</v>
      </c>
      <c r="L197" s="12">
        <v>87.740000000000009</v>
      </c>
      <c r="M197" s="12">
        <v>79.539999999999992</v>
      </c>
      <c r="N197" s="13">
        <v>80.155000000000001</v>
      </c>
      <c r="O197" s="17" t="s">
        <v>138</v>
      </c>
      <c r="P197" s="14" t="s">
        <v>116</v>
      </c>
      <c r="Q197" s="14" t="s">
        <v>118</v>
      </c>
      <c r="R197" s="14" t="s">
        <v>119</v>
      </c>
      <c r="S197" s="14" t="s">
        <v>144</v>
      </c>
    </row>
    <row r="198" spans="1:19" x14ac:dyDescent="0.3">
      <c r="A198" s="11">
        <v>44630.628645833334</v>
      </c>
      <c r="B198" s="11"/>
      <c r="C198" s="15">
        <v>44630</v>
      </c>
      <c r="D198" s="16">
        <v>0.62864583333333335</v>
      </c>
      <c r="E198" s="33" t="str">
        <f t="shared" si="7"/>
        <v>01:09</v>
      </c>
      <c r="F198" s="12">
        <v>76.5</v>
      </c>
      <c r="G198" s="12">
        <v>85</v>
      </c>
      <c r="H198" s="12">
        <v>88.4</v>
      </c>
      <c r="I198" s="12">
        <v>80.75</v>
      </c>
      <c r="J198" s="12">
        <v>83.3</v>
      </c>
      <c r="K198" s="12">
        <v>77.350000000000009</v>
      </c>
      <c r="L198" s="12">
        <v>90.95</v>
      </c>
      <c r="M198" s="12">
        <v>82.45</v>
      </c>
      <c r="N198" s="13">
        <v>83.087500000000006</v>
      </c>
      <c r="O198" s="17" t="s">
        <v>138</v>
      </c>
      <c r="P198" s="14" t="s">
        <v>116</v>
      </c>
      <c r="Q198" s="14" t="s">
        <v>118</v>
      </c>
      <c r="R198" s="14" t="s">
        <v>119</v>
      </c>
      <c r="S198" s="14" t="s">
        <v>144</v>
      </c>
    </row>
    <row r="199" spans="1:19" x14ac:dyDescent="0.3">
      <c r="A199" s="11">
        <v>44630.629166666666</v>
      </c>
      <c r="B199" s="11"/>
      <c r="C199" s="15">
        <v>44630</v>
      </c>
      <c r="D199" s="16">
        <v>0.62916666666666665</v>
      </c>
      <c r="E199" s="33" t="str">
        <f t="shared" si="7"/>
        <v>01:10</v>
      </c>
      <c r="F199" s="12">
        <v>83.7</v>
      </c>
      <c r="G199" s="12">
        <v>93</v>
      </c>
      <c r="H199" s="12">
        <v>96.72</v>
      </c>
      <c r="I199" s="12">
        <v>88.35</v>
      </c>
      <c r="J199" s="12">
        <v>91.14</v>
      </c>
      <c r="K199" s="12">
        <v>84.63000000000001</v>
      </c>
      <c r="L199" s="12">
        <v>99.51</v>
      </c>
      <c r="M199" s="12">
        <v>90.21</v>
      </c>
      <c r="N199" s="13">
        <v>90.907499999999999</v>
      </c>
      <c r="O199" s="17" t="s">
        <v>138</v>
      </c>
      <c r="P199" s="14" t="s">
        <v>116</v>
      </c>
      <c r="Q199" s="14" t="s">
        <v>118</v>
      </c>
      <c r="R199" s="14" t="s">
        <v>119</v>
      </c>
      <c r="S199" s="14" t="s">
        <v>144</v>
      </c>
    </row>
    <row r="200" spans="1:19" x14ac:dyDescent="0.3">
      <c r="A200" s="11">
        <v>44630.631898148145</v>
      </c>
      <c r="B200" s="11"/>
      <c r="C200" s="15">
        <v>44630</v>
      </c>
      <c r="D200" s="16">
        <v>0.63189814814814815</v>
      </c>
      <c r="E200" s="33" t="str">
        <f t="shared" si="7"/>
        <v>01:13</v>
      </c>
      <c r="F200" s="12">
        <v>74.7</v>
      </c>
      <c r="G200" s="12">
        <v>83</v>
      </c>
      <c r="H200" s="12">
        <v>86.320000000000007</v>
      </c>
      <c r="I200" s="12">
        <v>78.849999999999994</v>
      </c>
      <c r="J200" s="12">
        <v>81.34</v>
      </c>
      <c r="K200" s="12">
        <v>75.53</v>
      </c>
      <c r="L200" s="12">
        <v>88.81</v>
      </c>
      <c r="M200" s="12">
        <v>80.509999999999991</v>
      </c>
      <c r="N200" s="13">
        <v>81.132499999999993</v>
      </c>
      <c r="O200" s="17" t="s">
        <v>138</v>
      </c>
      <c r="P200" s="14" t="s">
        <v>116</v>
      </c>
      <c r="Q200" s="14" t="s">
        <v>118</v>
      </c>
      <c r="R200" s="14" t="s">
        <v>119</v>
      </c>
      <c r="S200" s="14" t="s">
        <v>144</v>
      </c>
    </row>
    <row r="201" spans="1:19" x14ac:dyDescent="0.3">
      <c r="A201" s="11">
        <v>44630.632638888892</v>
      </c>
      <c r="B201" s="11"/>
      <c r="C201" s="15">
        <v>44630</v>
      </c>
      <c r="D201" s="16">
        <v>0.63263888888888886</v>
      </c>
      <c r="E201" s="33" t="str">
        <f t="shared" si="7"/>
        <v>01:15</v>
      </c>
      <c r="F201" s="12">
        <v>85.5</v>
      </c>
      <c r="G201" s="12">
        <v>95</v>
      </c>
      <c r="H201" s="12">
        <v>98.8</v>
      </c>
      <c r="I201" s="12">
        <v>90.25</v>
      </c>
      <c r="J201" s="12">
        <v>93.1</v>
      </c>
      <c r="K201" s="12">
        <v>86.45</v>
      </c>
      <c r="L201" s="12">
        <v>101.65</v>
      </c>
      <c r="M201" s="12">
        <v>92.149999999999991</v>
      </c>
      <c r="N201" s="13">
        <v>92.862499999999997</v>
      </c>
      <c r="O201" s="17" t="s">
        <v>138</v>
      </c>
      <c r="P201" s="14" t="s">
        <v>116</v>
      </c>
      <c r="Q201" s="14" t="s">
        <v>118</v>
      </c>
      <c r="R201" s="14" t="s">
        <v>119</v>
      </c>
      <c r="S201" s="14" t="s">
        <v>144</v>
      </c>
    </row>
    <row r="202" spans="1:19" x14ac:dyDescent="0.3">
      <c r="A202" s="11">
        <v>44630.632881944446</v>
      </c>
      <c r="B202" s="11"/>
      <c r="C202" s="15">
        <v>44630</v>
      </c>
      <c r="D202" s="16">
        <v>0.63288194444444446</v>
      </c>
      <c r="E202" s="33" t="str">
        <f t="shared" si="7"/>
        <v>01:15</v>
      </c>
      <c r="F202" s="12">
        <v>73.8</v>
      </c>
      <c r="G202" s="12">
        <v>82</v>
      </c>
      <c r="H202" s="12">
        <v>85.28</v>
      </c>
      <c r="I202" s="12">
        <v>77.899999999999991</v>
      </c>
      <c r="J202" s="12">
        <v>80.36</v>
      </c>
      <c r="K202" s="12">
        <v>74.62</v>
      </c>
      <c r="L202" s="12">
        <v>87.740000000000009</v>
      </c>
      <c r="M202" s="12">
        <v>79.539999999999992</v>
      </c>
      <c r="N202" s="13">
        <v>80.155000000000001</v>
      </c>
      <c r="O202" s="17" t="s">
        <v>138</v>
      </c>
      <c r="P202" s="14" t="s">
        <v>116</v>
      </c>
      <c r="Q202" s="14" t="s">
        <v>118</v>
      </c>
      <c r="R202" s="14" t="s">
        <v>119</v>
      </c>
      <c r="S202" s="14" t="s">
        <v>144</v>
      </c>
    </row>
    <row r="203" spans="1:19" x14ac:dyDescent="0.3">
      <c r="A203" s="11">
        <v>44630.633668981478</v>
      </c>
      <c r="B203" s="11"/>
      <c r="C203" s="15">
        <v>44630</v>
      </c>
      <c r="D203" s="16">
        <v>0.63366898148148143</v>
      </c>
      <c r="E203" s="33" t="str">
        <f t="shared" si="7"/>
        <v>01:16</v>
      </c>
      <c r="F203" s="12">
        <v>85.5</v>
      </c>
      <c r="G203" s="12">
        <v>95</v>
      </c>
      <c r="H203" s="12">
        <v>98.8</v>
      </c>
      <c r="I203" s="12">
        <v>90.25</v>
      </c>
      <c r="J203" s="12">
        <v>93.1</v>
      </c>
      <c r="K203" s="12">
        <v>86.45</v>
      </c>
      <c r="L203" s="12">
        <v>101.65</v>
      </c>
      <c r="M203" s="12">
        <v>92.149999999999991</v>
      </c>
      <c r="N203" s="13">
        <v>92.862499999999997</v>
      </c>
      <c r="O203" s="17" t="s">
        <v>138</v>
      </c>
      <c r="P203" s="14" t="s">
        <v>116</v>
      </c>
      <c r="Q203" s="14" t="s">
        <v>118</v>
      </c>
      <c r="R203" s="14" t="s">
        <v>119</v>
      </c>
      <c r="S203" s="14" t="s">
        <v>144</v>
      </c>
    </row>
    <row r="204" spans="1:19" x14ac:dyDescent="0.3">
      <c r="A204" s="11">
        <v>44630.636111111111</v>
      </c>
      <c r="B204" s="11"/>
      <c r="C204" s="15">
        <v>44630</v>
      </c>
      <c r="D204" s="16">
        <v>0.63611111111111118</v>
      </c>
      <c r="E204" s="33" t="str">
        <f t="shared" si="7"/>
        <v>01:20</v>
      </c>
      <c r="F204" s="12">
        <v>79.2</v>
      </c>
      <c r="G204" s="12">
        <v>88</v>
      </c>
      <c r="H204" s="12">
        <v>91.52000000000001</v>
      </c>
      <c r="I204" s="12">
        <v>83.6</v>
      </c>
      <c r="J204" s="12">
        <v>86.24</v>
      </c>
      <c r="K204" s="12">
        <v>80.08</v>
      </c>
      <c r="L204" s="12">
        <v>94.160000000000011</v>
      </c>
      <c r="M204" s="12">
        <v>85.36</v>
      </c>
      <c r="N204" s="13">
        <v>86.02000000000001</v>
      </c>
      <c r="O204" s="17" t="s">
        <v>138</v>
      </c>
      <c r="P204" s="14" t="s">
        <v>116</v>
      </c>
      <c r="Q204" s="14" t="s">
        <v>118</v>
      </c>
      <c r="R204" s="14" t="s">
        <v>119</v>
      </c>
      <c r="S204" s="14" t="s">
        <v>144</v>
      </c>
    </row>
    <row r="205" spans="1:19" x14ac:dyDescent="0.3">
      <c r="A205" s="11">
        <v>44630.639826388891</v>
      </c>
      <c r="B205" s="11"/>
      <c r="C205" s="15">
        <v>44630</v>
      </c>
      <c r="D205" s="16">
        <v>0.63982638888888888</v>
      </c>
      <c r="E205" s="33" t="str">
        <f t="shared" si="7"/>
        <v>01:25</v>
      </c>
      <c r="F205" s="12">
        <v>72.900000000000006</v>
      </c>
      <c r="G205" s="12">
        <v>81</v>
      </c>
      <c r="H205" s="12">
        <v>84.240000000000009</v>
      </c>
      <c r="I205" s="12">
        <v>76.95</v>
      </c>
      <c r="J205" s="12">
        <v>79.38</v>
      </c>
      <c r="K205" s="12">
        <v>73.710000000000008</v>
      </c>
      <c r="L205" s="12">
        <v>86.67</v>
      </c>
      <c r="M205" s="12">
        <v>78.569999999999993</v>
      </c>
      <c r="N205" s="13">
        <v>79.177500000000009</v>
      </c>
      <c r="O205" s="17" t="s">
        <v>138</v>
      </c>
      <c r="P205" s="14" t="s">
        <v>116</v>
      </c>
      <c r="Q205" s="14" t="s">
        <v>118</v>
      </c>
      <c r="R205" s="14" t="s">
        <v>119</v>
      </c>
      <c r="S205" s="14" t="s">
        <v>144</v>
      </c>
    </row>
    <row r="206" spans="1:19" x14ac:dyDescent="0.3">
      <c r="A206" s="11">
        <v>44630.63994212963</v>
      </c>
      <c r="B206" s="11"/>
      <c r="C206" s="15">
        <v>44630</v>
      </c>
      <c r="D206" s="16">
        <v>0.6399421296296296</v>
      </c>
      <c r="E206" s="33" t="str">
        <f t="shared" si="7"/>
        <v>01:25</v>
      </c>
      <c r="F206" s="12">
        <v>67.5</v>
      </c>
      <c r="G206" s="12">
        <v>75</v>
      </c>
      <c r="H206" s="12">
        <v>78</v>
      </c>
      <c r="I206" s="12">
        <v>71.25</v>
      </c>
      <c r="J206" s="12">
        <v>73.5</v>
      </c>
      <c r="K206" s="12">
        <v>68.25</v>
      </c>
      <c r="L206" s="12">
        <v>80.25</v>
      </c>
      <c r="M206" s="12">
        <v>72.75</v>
      </c>
      <c r="N206" s="13">
        <v>73.3125</v>
      </c>
      <c r="O206" s="17" t="s">
        <v>138</v>
      </c>
      <c r="P206" s="14" t="s">
        <v>116</v>
      </c>
      <c r="Q206" s="14" t="s">
        <v>118</v>
      </c>
      <c r="R206" s="14" t="s">
        <v>119</v>
      </c>
      <c r="S206" s="14" t="s">
        <v>144</v>
      </c>
    </row>
    <row r="207" spans="1:19" x14ac:dyDescent="0.3">
      <c r="A207" s="11">
        <v>44630.640555555554</v>
      </c>
      <c r="B207" s="11"/>
      <c r="C207" s="15">
        <v>44630</v>
      </c>
      <c r="D207" s="16">
        <v>0.64055555555555554</v>
      </c>
      <c r="E207" s="33" t="str">
        <f t="shared" si="7"/>
        <v>01:26</v>
      </c>
      <c r="F207" s="12">
        <v>67.5</v>
      </c>
      <c r="G207" s="12">
        <v>75</v>
      </c>
      <c r="H207" s="12">
        <v>78</v>
      </c>
      <c r="I207" s="12">
        <v>71.25</v>
      </c>
      <c r="J207" s="12">
        <v>73.5</v>
      </c>
      <c r="K207" s="12">
        <v>68.25</v>
      </c>
      <c r="L207" s="12">
        <v>80.25</v>
      </c>
      <c r="M207" s="12">
        <v>72.75</v>
      </c>
      <c r="N207" s="13">
        <v>73.3125</v>
      </c>
      <c r="O207" s="17" t="s">
        <v>138</v>
      </c>
      <c r="P207" s="14" t="s">
        <v>116</v>
      </c>
      <c r="Q207" s="14" t="s">
        <v>118</v>
      </c>
      <c r="R207" s="14" t="s">
        <v>119</v>
      </c>
      <c r="S207" s="14" t="s">
        <v>144</v>
      </c>
    </row>
    <row r="208" spans="1:19" x14ac:dyDescent="0.3">
      <c r="A208" s="11">
        <v>44630.641331018516</v>
      </c>
      <c r="B208" s="11"/>
      <c r="C208" s="15">
        <v>44630</v>
      </c>
      <c r="D208" s="16">
        <v>0.64133101851851848</v>
      </c>
      <c r="E208" s="33" t="str">
        <f t="shared" si="7"/>
        <v>01:27</v>
      </c>
      <c r="F208" s="12">
        <v>72.900000000000006</v>
      </c>
      <c r="G208" s="12">
        <v>81</v>
      </c>
      <c r="H208" s="12">
        <v>84.240000000000009</v>
      </c>
      <c r="I208" s="12">
        <v>76.95</v>
      </c>
      <c r="J208" s="12">
        <v>79.38</v>
      </c>
      <c r="K208" s="12">
        <v>73.710000000000008</v>
      </c>
      <c r="L208" s="12">
        <v>86.67</v>
      </c>
      <c r="M208" s="12">
        <v>78.569999999999993</v>
      </c>
      <c r="N208" s="13">
        <v>79.177500000000009</v>
      </c>
      <c r="O208" s="17" t="s">
        <v>138</v>
      </c>
      <c r="P208" s="14" t="s">
        <v>116</v>
      </c>
      <c r="Q208" s="14" t="s">
        <v>118</v>
      </c>
      <c r="R208" s="14" t="s">
        <v>119</v>
      </c>
      <c r="S208" s="14" t="s">
        <v>144</v>
      </c>
    </row>
    <row r="209" spans="1:19" x14ac:dyDescent="0.3">
      <c r="A209" s="11">
        <v>44630.642638888887</v>
      </c>
      <c r="B209" s="11"/>
      <c r="C209" s="15">
        <v>44630</v>
      </c>
      <c r="D209" s="16">
        <v>0.64263888888888887</v>
      </c>
      <c r="E209" s="33" t="str">
        <f t="shared" si="7"/>
        <v>01:29</v>
      </c>
      <c r="F209" s="12">
        <v>71.100000000000009</v>
      </c>
      <c r="G209" s="12">
        <v>79</v>
      </c>
      <c r="H209" s="12">
        <v>82.16</v>
      </c>
      <c r="I209" s="12">
        <v>75.05</v>
      </c>
      <c r="J209" s="12">
        <v>77.42</v>
      </c>
      <c r="K209" s="12">
        <v>71.89</v>
      </c>
      <c r="L209" s="12">
        <v>84.53</v>
      </c>
      <c r="M209" s="12">
        <v>76.63</v>
      </c>
      <c r="N209" s="13">
        <v>77.222499999999997</v>
      </c>
      <c r="O209" s="17" t="s">
        <v>138</v>
      </c>
      <c r="P209" s="14" t="s">
        <v>116</v>
      </c>
      <c r="Q209" s="14" t="s">
        <v>118</v>
      </c>
      <c r="R209" s="14" t="s">
        <v>119</v>
      </c>
      <c r="S209" s="14" t="s">
        <v>144</v>
      </c>
    </row>
    <row r="210" spans="1:19" x14ac:dyDescent="0.3">
      <c r="A210" s="11">
        <v>44630.642766203702</v>
      </c>
      <c r="B210" s="11"/>
      <c r="C210" s="15">
        <v>44630</v>
      </c>
      <c r="D210" s="16">
        <v>0.64276620370370374</v>
      </c>
      <c r="E210" s="33" t="str">
        <f t="shared" si="7"/>
        <v>01:29</v>
      </c>
      <c r="F210" s="12">
        <v>72.900000000000006</v>
      </c>
      <c r="G210" s="12">
        <v>81</v>
      </c>
      <c r="H210" s="12">
        <v>84.240000000000009</v>
      </c>
      <c r="I210" s="12">
        <v>76.95</v>
      </c>
      <c r="J210" s="12">
        <v>79.38</v>
      </c>
      <c r="K210" s="12">
        <v>73.710000000000008</v>
      </c>
      <c r="L210" s="12">
        <v>86.67</v>
      </c>
      <c r="M210" s="12">
        <v>78.569999999999993</v>
      </c>
      <c r="N210" s="13">
        <v>79.177500000000009</v>
      </c>
      <c r="O210" s="17" t="s">
        <v>138</v>
      </c>
      <c r="P210" s="14" t="s">
        <v>116</v>
      </c>
      <c r="Q210" s="14" t="s">
        <v>118</v>
      </c>
      <c r="R210" s="14" t="s">
        <v>119</v>
      </c>
      <c r="S210" s="14" t="s">
        <v>144</v>
      </c>
    </row>
    <row r="211" spans="1:19" x14ac:dyDescent="0.3">
      <c r="A211" s="11">
        <v>44630.642997685187</v>
      </c>
      <c r="B211" s="11"/>
      <c r="C211" s="15">
        <v>44630</v>
      </c>
      <c r="D211" s="16">
        <v>0.64299768518518519</v>
      </c>
      <c r="E211" s="33" t="str">
        <f t="shared" si="7"/>
        <v>01:29</v>
      </c>
      <c r="F211" s="12">
        <v>78.3</v>
      </c>
      <c r="G211" s="12">
        <v>87</v>
      </c>
      <c r="H211" s="12">
        <v>90.48</v>
      </c>
      <c r="I211" s="12">
        <v>82.649999999999991</v>
      </c>
      <c r="J211" s="12">
        <v>85.26</v>
      </c>
      <c r="K211" s="12">
        <v>79.17</v>
      </c>
      <c r="L211" s="12">
        <v>93.09</v>
      </c>
      <c r="M211" s="12">
        <v>84.39</v>
      </c>
      <c r="N211" s="13">
        <v>85.042500000000004</v>
      </c>
      <c r="O211" s="17" t="s">
        <v>138</v>
      </c>
      <c r="P211" s="14" t="s">
        <v>116</v>
      </c>
      <c r="Q211" s="14" t="s">
        <v>118</v>
      </c>
      <c r="R211" s="14" t="s">
        <v>119</v>
      </c>
      <c r="S211" s="14" t="s">
        <v>144</v>
      </c>
    </row>
    <row r="212" spans="1:19" x14ac:dyDescent="0.3">
      <c r="A212" s="11">
        <v>44630.643055555556</v>
      </c>
      <c r="B212" s="11"/>
      <c r="C212" s="15">
        <v>44630</v>
      </c>
      <c r="D212" s="16">
        <v>0.6430555555555556</v>
      </c>
      <c r="E212" s="33" t="str">
        <f t="shared" si="7"/>
        <v>01:30</v>
      </c>
      <c r="F212" s="12">
        <v>79.2</v>
      </c>
      <c r="G212" s="12">
        <v>88</v>
      </c>
      <c r="H212" s="12">
        <v>91.52000000000001</v>
      </c>
      <c r="I212" s="12">
        <v>83.6</v>
      </c>
      <c r="J212" s="12">
        <v>86.24</v>
      </c>
      <c r="K212" s="12">
        <v>80.08</v>
      </c>
      <c r="L212" s="12">
        <v>94.160000000000011</v>
      </c>
      <c r="M212" s="12">
        <v>85.36</v>
      </c>
      <c r="N212" s="13">
        <v>86.02000000000001</v>
      </c>
      <c r="O212" s="17" t="s">
        <v>138</v>
      </c>
      <c r="P212" s="14" t="s">
        <v>116</v>
      </c>
      <c r="Q212" s="14" t="s">
        <v>118</v>
      </c>
      <c r="R212" s="14" t="s">
        <v>119</v>
      </c>
      <c r="S212" s="14" t="s">
        <v>144</v>
      </c>
    </row>
    <row r="213" spans="1:19" x14ac:dyDescent="0.3">
      <c r="A213" s="11">
        <v>44630.643182870372</v>
      </c>
      <c r="B213" s="11"/>
      <c r="C213" s="15">
        <v>44630</v>
      </c>
      <c r="D213" s="16">
        <v>0.64318287037037036</v>
      </c>
      <c r="E213" s="33" t="str">
        <f t="shared" si="7"/>
        <v>01:30</v>
      </c>
      <c r="F213" s="12">
        <v>69.3</v>
      </c>
      <c r="G213" s="12">
        <v>77</v>
      </c>
      <c r="H213" s="12">
        <v>80.08</v>
      </c>
      <c r="I213" s="12">
        <v>73.149999999999991</v>
      </c>
      <c r="J213" s="12">
        <v>75.459999999999994</v>
      </c>
      <c r="K213" s="12">
        <v>70.070000000000007</v>
      </c>
      <c r="L213" s="12">
        <v>82.39</v>
      </c>
      <c r="M213" s="12">
        <v>74.69</v>
      </c>
      <c r="N213" s="13">
        <v>75.267499999999984</v>
      </c>
      <c r="O213" s="17" t="s">
        <v>138</v>
      </c>
      <c r="P213" s="14" t="s">
        <v>116</v>
      </c>
      <c r="Q213" s="14" t="s">
        <v>118</v>
      </c>
      <c r="R213" s="14" t="s">
        <v>119</v>
      </c>
      <c r="S213" s="14" t="s">
        <v>144</v>
      </c>
    </row>
    <row r="214" spans="1:19" x14ac:dyDescent="0.3">
      <c r="A214" s="11">
        <v>44630.643831018519</v>
      </c>
      <c r="B214" s="11"/>
      <c r="C214" s="15">
        <v>44630</v>
      </c>
      <c r="D214" s="16">
        <v>0.64383101851851854</v>
      </c>
      <c r="E214" s="33" t="str">
        <f t="shared" si="7"/>
        <v>01:31</v>
      </c>
      <c r="F214" s="12">
        <v>74.7</v>
      </c>
      <c r="G214" s="12">
        <v>83</v>
      </c>
      <c r="H214" s="12">
        <v>86.320000000000007</v>
      </c>
      <c r="I214" s="12">
        <v>78.849999999999994</v>
      </c>
      <c r="J214" s="12">
        <v>81.34</v>
      </c>
      <c r="K214" s="12">
        <v>75.53</v>
      </c>
      <c r="L214" s="12">
        <v>88.81</v>
      </c>
      <c r="M214" s="12">
        <v>80.509999999999991</v>
      </c>
      <c r="N214" s="13">
        <v>81.132499999999993</v>
      </c>
      <c r="O214" s="17" t="s">
        <v>138</v>
      </c>
      <c r="P214" s="14" t="s">
        <v>116</v>
      </c>
      <c r="Q214" s="14" t="s">
        <v>118</v>
      </c>
      <c r="R214" s="14" t="s">
        <v>119</v>
      </c>
      <c r="S214" s="14" t="s">
        <v>144</v>
      </c>
    </row>
    <row r="215" spans="1:19" x14ac:dyDescent="0.3">
      <c r="A215" s="11">
        <v>44630.646203703705</v>
      </c>
      <c r="B215" s="11"/>
      <c r="C215" s="15">
        <v>44630</v>
      </c>
      <c r="D215" s="16">
        <v>0.64620370370370372</v>
      </c>
      <c r="E215" s="33" t="str">
        <f t="shared" si="7"/>
        <v>01:34</v>
      </c>
      <c r="F215" s="12">
        <v>82.8</v>
      </c>
      <c r="G215" s="12">
        <v>92</v>
      </c>
      <c r="H215" s="12">
        <v>95.68</v>
      </c>
      <c r="I215" s="12">
        <v>87.399999999999991</v>
      </c>
      <c r="J215" s="12">
        <v>90.16</v>
      </c>
      <c r="K215" s="12">
        <v>83.72</v>
      </c>
      <c r="L215" s="12">
        <v>98.440000000000012</v>
      </c>
      <c r="M215" s="12">
        <v>89.24</v>
      </c>
      <c r="N215" s="13">
        <v>89.93</v>
      </c>
      <c r="O215" s="17" t="s">
        <v>138</v>
      </c>
      <c r="P215" s="14" t="s">
        <v>116</v>
      </c>
      <c r="Q215" s="14" t="s">
        <v>118</v>
      </c>
      <c r="R215" s="14" t="s">
        <v>119</v>
      </c>
      <c r="S215" s="14" t="s">
        <v>144</v>
      </c>
    </row>
    <row r="216" spans="1:19" x14ac:dyDescent="0.3">
      <c r="A216" s="11">
        <v>44630.646527777775</v>
      </c>
      <c r="B216" s="11"/>
      <c r="C216" s="15">
        <v>44630</v>
      </c>
      <c r="D216" s="16">
        <v>0.64652777777777781</v>
      </c>
      <c r="E216" s="33" t="str">
        <f t="shared" si="7"/>
        <v>01:35</v>
      </c>
      <c r="F216" s="12">
        <v>79.2</v>
      </c>
      <c r="G216" s="12">
        <v>88</v>
      </c>
      <c r="H216" s="12">
        <v>91.52000000000001</v>
      </c>
      <c r="I216" s="12">
        <v>83.6</v>
      </c>
      <c r="J216" s="12">
        <v>86.24</v>
      </c>
      <c r="K216" s="12">
        <v>80.08</v>
      </c>
      <c r="L216" s="12">
        <v>94.160000000000011</v>
      </c>
      <c r="M216" s="12">
        <v>85.36</v>
      </c>
      <c r="N216" s="13">
        <v>86.02000000000001</v>
      </c>
      <c r="O216" s="17" t="s">
        <v>138</v>
      </c>
      <c r="P216" s="14" t="s">
        <v>116</v>
      </c>
      <c r="Q216" s="14" t="s">
        <v>118</v>
      </c>
      <c r="R216" s="14" t="s">
        <v>119</v>
      </c>
      <c r="S216" s="14" t="s">
        <v>144</v>
      </c>
    </row>
    <row r="217" spans="1:19" x14ac:dyDescent="0.3">
      <c r="A217" s="11">
        <v>44630.646689814814</v>
      </c>
      <c r="B217" s="11"/>
      <c r="C217" s="15">
        <v>44630</v>
      </c>
      <c r="D217" s="16">
        <v>0.6466898148148148</v>
      </c>
      <c r="E217" s="33" t="str">
        <f t="shared" si="7"/>
        <v>01:35</v>
      </c>
      <c r="F217" s="12">
        <v>81.900000000000006</v>
      </c>
      <c r="G217" s="12">
        <v>91</v>
      </c>
      <c r="H217" s="12">
        <v>94.64</v>
      </c>
      <c r="I217" s="12">
        <v>86.45</v>
      </c>
      <c r="J217" s="12">
        <v>89.179999999999993</v>
      </c>
      <c r="K217" s="12">
        <v>82.81</v>
      </c>
      <c r="L217" s="12">
        <v>97.37</v>
      </c>
      <c r="M217" s="12">
        <v>88.27</v>
      </c>
      <c r="N217" s="13">
        <v>88.952500000000001</v>
      </c>
      <c r="O217" s="17" t="s">
        <v>138</v>
      </c>
      <c r="P217" s="14" t="s">
        <v>11</v>
      </c>
      <c r="Q217" s="14" t="s">
        <v>118</v>
      </c>
      <c r="R217" s="14" t="s">
        <v>119</v>
      </c>
      <c r="S217" s="14" t="s">
        <v>144</v>
      </c>
    </row>
    <row r="218" spans="1:19" x14ac:dyDescent="0.3">
      <c r="A218" s="11">
        <v>44630.647974537038</v>
      </c>
      <c r="B218" s="11"/>
      <c r="C218" s="15">
        <v>44630</v>
      </c>
      <c r="D218" s="16">
        <v>0.647974537037037</v>
      </c>
      <c r="E218" s="33" t="str">
        <f t="shared" si="7"/>
        <v>01:37</v>
      </c>
      <c r="F218" s="12">
        <v>82.8</v>
      </c>
      <c r="G218" s="12">
        <v>92</v>
      </c>
      <c r="H218" s="12">
        <v>95.68</v>
      </c>
      <c r="I218" s="12">
        <v>87.399999999999991</v>
      </c>
      <c r="J218" s="12">
        <v>90.16</v>
      </c>
      <c r="K218" s="12">
        <v>83.72</v>
      </c>
      <c r="L218" s="12">
        <v>98.440000000000012</v>
      </c>
      <c r="M218" s="12">
        <v>89.24</v>
      </c>
      <c r="N218" s="13">
        <v>89.93</v>
      </c>
      <c r="O218" s="17" t="s">
        <v>138</v>
      </c>
      <c r="P218" s="14" t="s">
        <v>11</v>
      </c>
      <c r="Q218" s="14" t="s">
        <v>118</v>
      </c>
      <c r="R218" s="14" t="s">
        <v>119</v>
      </c>
      <c r="S218" s="14" t="s">
        <v>144</v>
      </c>
    </row>
    <row r="219" spans="1:19" x14ac:dyDescent="0.3">
      <c r="A219" s="11">
        <v>44630.653182870374</v>
      </c>
      <c r="B219" s="11"/>
      <c r="C219" s="15">
        <v>44630</v>
      </c>
      <c r="D219" s="16">
        <v>0.65318287037037037</v>
      </c>
      <c r="E219" s="33" t="str">
        <f t="shared" si="7"/>
        <v>01:44</v>
      </c>
      <c r="F219" s="12">
        <v>91.8</v>
      </c>
      <c r="G219" s="12">
        <v>102</v>
      </c>
      <c r="H219" s="12">
        <v>106.08</v>
      </c>
      <c r="I219" s="12">
        <v>96.899999999999991</v>
      </c>
      <c r="J219" s="12">
        <v>99.96</v>
      </c>
      <c r="K219" s="12">
        <v>92.820000000000007</v>
      </c>
      <c r="L219" s="12">
        <v>109.14</v>
      </c>
      <c r="M219" s="12">
        <v>98.94</v>
      </c>
      <c r="N219" s="13">
        <v>99.704999999999984</v>
      </c>
      <c r="O219" s="17" t="s">
        <v>138</v>
      </c>
      <c r="P219" s="14" t="s">
        <v>11</v>
      </c>
      <c r="Q219" s="14" t="s">
        <v>118</v>
      </c>
      <c r="R219" s="14" t="s">
        <v>119</v>
      </c>
      <c r="S219" s="14" t="s">
        <v>144</v>
      </c>
    </row>
    <row r="220" spans="1:19" x14ac:dyDescent="0.3">
      <c r="A220" s="11">
        <v>44630.653344907405</v>
      </c>
      <c r="B220" s="11"/>
      <c r="C220" s="15">
        <v>44630</v>
      </c>
      <c r="D220" s="16">
        <v>0.65334490740740747</v>
      </c>
      <c r="E220" s="33" t="str">
        <f t="shared" si="7"/>
        <v>01:44</v>
      </c>
      <c r="F220" s="12">
        <v>90.9</v>
      </c>
      <c r="G220" s="12">
        <v>101</v>
      </c>
      <c r="H220" s="12">
        <v>105.04</v>
      </c>
      <c r="I220" s="12">
        <v>95.949999999999989</v>
      </c>
      <c r="J220" s="12">
        <v>98.98</v>
      </c>
      <c r="K220" s="12">
        <v>91.91</v>
      </c>
      <c r="L220" s="12">
        <v>108.07000000000001</v>
      </c>
      <c r="M220" s="12">
        <v>97.97</v>
      </c>
      <c r="N220" s="13">
        <v>98.727500000000006</v>
      </c>
      <c r="O220" s="17" t="s">
        <v>138</v>
      </c>
      <c r="P220" s="14" t="s">
        <v>11</v>
      </c>
      <c r="Q220" s="14" t="s">
        <v>118</v>
      </c>
      <c r="R220" s="14" t="s">
        <v>119</v>
      </c>
      <c r="S220" s="14" t="s">
        <v>144</v>
      </c>
    </row>
    <row r="221" spans="1:19" x14ac:dyDescent="0.3">
      <c r="A221" s="11">
        <v>44630.65347222222</v>
      </c>
      <c r="B221" s="11"/>
      <c r="C221" s="15">
        <v>44630</v>
      </c>
      <c r="D221" s="16">
        <v>0.65347222222222223</v>
      </c>
      <c r="E221" s="33" t="str">
        <f t="shared" si="7"/>
        <v>01:45</v>
      </c>
      <c r="F221" s="12">
        <v>91.8</v>
      </c>
      <c r="G221" s="12">
        <v>102</v>
      </c>
      <c r="H221" s="12">
        <v>106.08</v>
      </c>
      <c r="I221" s="12">
        <v>96.899999999999991</v>
      </c>
      <c r="J221" s="12">
        <v>99.96</v>
      </c>
      <c r="K221" s="12">
        <v>92.820000000000007</v>
      </c>
      <c r="L221" s="12">
        <v>109.14</v>
      </c>
      <c r="M221" s="12">
        <v>98.94</v>
      </c>
      <c r="N221" s="13">
        <v>99.704999999999984</v>
      </c>
      <c r="O221" s="17" t="s">
        <v>138</v>
      </c>
      <c r="P221" s="14" t="s">
        <v>11</v>
      </c>
      <c r="Q221" s="14" t="s">
        <v>118</v>
      </c>
      <c r="R221" s="14" t="s">
        <v>119</v>
      </c>
      <c r="S221" s="14" t="s">
        <v>144</v>
      </c>
    </row>
    <row r="222" spans="1:19" x14ac:dyDescent="0.3">
      <c r="A222" s="11">
        <v>44631.448611111111</v>
      </c>
      <c r="B222" s="11"/>
      <c r="C222" s="15">
        <v>44631</v>
      </c>
      <c r="D222" s="16">
        <v>0.44861111111111113</v>
      </c>
      <c r="E222" s="16"/>
      <c r="F222" s="12">
        <v>86.4</v>
      </c>
      <c r="G222" s="12">
        <v>96</v>
      </c>
      <c r="H222" s="12">
        <v>99.84</v>
      </c>
      <c r="I222" s="12">
        <v>91.199999999999989</v>
      </c>
      <c r="J222" s="12">
        <v>94.08</v>
      </c>
      <c r="K222" s="12">
        <v>87.36</v>
      </c>
      <c r="L222" s="12">
        <v>102.72</v>
      </c>
      <c r="M222" s="12">
        <v>93.12</v>
      </c>
      <c r="N222" s="13">
        <v>93.84</v>
      </c>
      <c r="O222" s="17" t="s">
        <v>137</v>
      </c>
      <c r="P222" s="14" t="s">
        <v>121</v>
      </c>
      <c r="Q222" s="14" t="s">
        <v>118</v>
      </c>
      <c r="R222" s="14" t="s">
        <v>119</v>
      </c>
      <c r="S222" s="14" t="s">
        <v>148</v>
      </c>
    </row>
    <row r="223" spans="1:19" x14ac:dyDescent="0.3">
      <c r="A223" s="11">
        <v>44631.45208333333</v>
      </c>
      <c r="B223" s="11"/>
      <c r="C223" s="15">
        <v>44631</v>
      </c>
      <c r="D223" s="16">
        <v>0.45208333333333334</v>
      </c>
      <c r="E223" s="33" t="str">
        <f t="shared" ref="E223:E254" si="8">TEXT(D223-$D$222,"hh:mm")</f>
        <v>00:05</v>
      </c>
      <c r="F223" s="12">
        <v>63.9</v>
      </c>
      <c r="G223" s="12">
        <v>71</v>
      </c>
      <c r="H223" s="12">
        <v>73.84</v>
      </c>
      <c r="I223" s="12">
        <v>67.45</v>
      </c>
      <c r="J223" s="12">
        <v>69.58</v>
      </c>
      <c r="K223" s="12">
        <v>64.61</v>
      </c>
      <c r="L223" s="12">
        <v>75.97</v>
      </c>
      <c r="M223" s="12">
        <v>68.87</v>
      </c>
      <c r="N223" s="13">
        <v>69.402500000000003</v>
      </c>
      <c r="O223" s="17" t="s">
        <v>137</v>
      </c>
      <c r="P223" s="14" t="s">
        <v>121</v>
      </c>
      <c r="Q223" s="14" t="s">
        <v>118</v>
      </c>
      <c r="R223" s="14" t="s">
        <v>119</v>
      </c>
      <c r="S223" s="14" t="s">
        <v>148</v>
      </c>
    </row>
    <row r="224" spans="1:19" x14ac:dyDescent="0.3">
      <c r="A224" s="11">
        <v>44631.455555555556</v>
      </c>
      <c r="B224" s="11"/>
      <c r="C224" s="15">
        <v>44631</v>
      </c>
      <c r="D224" s="16">
        <v>0.45555555555555555</v>
      </c>
      <c r="E224" s="33" t="str">
        <f t="shared" si="8"/>
        <v>00:10</v>
      </c>
      <c r="F224" s="12">
        <v>76.5</v>
      </c>
      <c r="G224" s="12">
        <v>85</v>
      </c>
      <c r="H224" s="12">
        <v>88.4</v>
      </c>
      <c r="I224" s="12">
        <v>80.75</v>
      </c>
      <c r="J224" s="12">
        <v>83.3</v>
      </c>
      <c r="K224" s="12">
        <v>77.350000000000009</v>
      </c>
      <c r="L224" s="12">
        <v>90.95</v>
      </c>
      <c r="M224" s="12">
        <v>82.45</v>
      </c>
      <c r="N224" s="13">
        <v>83.087500000000006</v>
      </c>
      <c r="O224" s="17" t="s">
        <v>137</v>
      </c>
      <c r="P224" s="14" t="s">
        <v>121</v>
      </c>
      <c r="Q224" s="14" t="s">
        <v>118</v>
      </c>
      <c r="R224" s="14" t="s">
        <v>119</v>
      </c>
      <c r="S224" s="14" t="s">
        <v>148</v>
      </c>
    </row>
    <row r="225" spans="1:19" x14ac:dyDescent="0.3">
      <c r="A225" s="11">
        <v>44631.459027777775</v>
      </c>
      <c r="B225" s="11"/>
      <c r="C225" s="15">
        <v>44631</v>
      </c>
      <c r="D225" s="16">
        <v>0.45902777777777781</v>
      </c>
      <c r="E225" s="33" t="str">
        <f t="shared" si="8"/>
        <v>00:15</v>
      </c>
      <c r="F225" s="12">
        <v>82.8</v>
      </c>
      <c r="G225" s="12">
        <v>92</v>
      </c>
      <c r="H225" s="12">
        <v>95.68</v>
      </c>
      <c r="I225" s="12">
        <v>87.399999999999991</v>
      </c>
      <c r="J225" s="12">
        <v>90.16</v>
      </c>
      <c r="K225" s="12">
        <v>83.72</v>
      </c>
      <c r="L225" s="12">
        <v>98.440000000000012</v>
      </c>
      <c r="M225" s="12">
        <v>89.24</v>
      </c>
      <c r="N225" s="13">
        <v>89.93</v>
      </c>
      <c r="O225" s="17" t="s">
        <v>137</v>
      </c>
      <c r="P225" s="14" t="s">
        <v>121</v>
      </c>
      <c r="Q225" s="14" t="s">
        <v>118</v>
      </c>
      <c r="R225" s="14" t="s">
        <v>119</v>
      </c>
      <c r="S225" s="14" t="s">
        <v>148</v>
      </c>
    </row>
    <row r="226" spans="1:19" x14ac:dyDescent="0.3">
      <c r="A226" s="11">
        <v>44631.462500000001</v>
      </c>
      <c r="B226" s="11"/>
      <c r="C226" s="15">
        <v>44631</v>
      </c>
      <c r="D226" s="16">
        <v>0.46249999999999997</v>
      </c>
      <c r="E226" s="33" t="str">
        <f t="shared" si="8"/>
        <v>00:20</v>
      </c>
      <c r="F226" s="12">
        <v>80.100000000000009</v>
      </c>
      <c r="G226" s="12">
        <v>89</v>
      </c>
      <c r="H226" s="12">
        <v>92.56</v>
      </c>
      <c r="I226" s="12">
        <v>84.55</v>
      </c>
      <c r="J226" s="12">
        <v>87.22</v>
      </c>
      <c r="K226" s="12">
        <v>80.990000000000009</v>
      </c>
      <c r="L226" s="12">
        <v>95.23</v>
      </c>
      <c r="M226" s="12">
        <v>86.33</v>
      </c>
      <c r="N226" s="13">
        <v>86.997500000000016</v>
      </c>
      <c r="O226" s="17" t="s">
        <v>137</v>
      </c>
      <c r="P226" s="14" t="s">
        <v>9</v>
      </c>
      <c r="Q226" s="14" t="s">
        <v>118</v>
      </c>
      <c r="R226" s="14" t="s">
        <v>119</v>
      </c>
      <c r="S226" s="14" t="s">
        <v>148</v>
      </c>
    </row>
    <row r="227" spans="1:19" x14ac:dyDescent="0.3">
      <c r="A227" s="11">
        <v>44631.46597222222</v>
      </c>
      <c r="B227" s="11"/>
      <c r="C227" s="15">
        <v>44631</v>
      </c>
      <c r="D227" s="16">
        <v>0.46597222222222223</v>
      </c>
      <c r="E227" s="33" t="str">
        <f t="shared" si="8"/>
        <v>00:25</v>
      </c>
      <c r="F227" s="12">
        <v>76.5</v>
      </c>
      <c r="G227" s="12">
        <v>85</v>
      </c>
      <c r="H227" s="12">
        <v>88.4</v>
      </c>
      <c r="I227" s="12">
        <v>80.75</v>
      </c>
      <c r="J227" s="12">
        <v>83.3</v>
      </c>
      <c r="K227" s="12">
        <v>77.350000000000009</v>
      </c>
      <c r="L227" s="12">
        <v>90.95</v>
      </c>
      <c r="M227" s="12">
        <v>82.45</v>
      </c>
      <c r="N227" s="13">
        <v>83.087500000000006</v>
      </c>
      <c r="O227" s="17" t="s">
        <v>137</v>
      </c>
      <c r="P227" s="14" t="s">
        <v>9</v>
      </c>
      <c r="Q227" s="14" t="s">
        <v>118</v>
      </c>
      <c r="R227" s="14" t="s">
        <v>119</v>
      </c>
      <c r="S227" s="14" t="s">
        <v>148</v>
      </c>
    </row>
    <row r="228" spans="1:19" x14ac:dyDescent="0.3">
      <c r="A228" s="11">
        <v>44631.469444444447</v>
      </c>
      <c r="B228" s="11"/>
      <c r="C228" s="15">
        <v>44631</v>
      </c>
      <c r="D228" s="16">
        <v>0.4694444444444445</v>
      </c>
      <c r="E228" s="33" t="str">
        <f t="shared" si="8"/>
        <v>00:30</v>
      </c>
      <c r="F228" s="12">
        <v>76.5</v>
      </c>
      <c r="G228" s="12">
        <v>85</v>
      </c>
      <c r="H228" s="12">
        <v>88.4</v>
      </c>
      <c r="I228" s="12">
        <v>80.75</v>
      </c>
      <c r="J228" s="12">
        <v>83.3</v>
      </c>
      <c r="K228" s="12">
        <v>77.350000000000009</v>
      </c>
      <c r="L228" s="12">
        <v>90.95</v>
      </c>
      <c r="M228" s="12">
        <v>82.45</v>
      </c>
      <c r="N228" s="13">
        <v>83.087500000000006</v>
      </c>
      <c r="O228" s="17" t="s">
        <v>137</v>
      </c>
      <c r="P228" s="14" t="s">
        <v>9</v>
      </c>
      <c r="Q228" s="14" t="s">
        <v>118</v>
      </c>
      <c r="R228" s="14" t="s">
        <v>119</v>
      </c>
      <c r="S228" s="14" t="s">
        <v>148</v>
      </c>
    </row>
    <row r="229" spans="1:19" x14ac:dyDescent="0.3">
      <c r="A229" s="11">
        <v>44631.472916666666</v>
      </c>
      <c r="B229" s="11"/>
      <c r="C229" s="15">
        <v>44631</v>
      </c>
      <c r="D229" s="16">
        <v>0.47291666666666665</v>
      </c>
      <c r="E229" s="33" t="str">
        <f t="shared" si="8"/>
        <v>00:35</v>
      </c>
      <c r="F229" s="12">
        <v>79.2</v>
      </c>
      <c r="G229" s="12">
        <v>88</v>
      </c>
      <c r="H229" s="12">
        <v>91.52000000000001</v>
      </c>
      <c r="I229" s="12">
        <v>83.6</v>
      </c>
      <c r="J229" s="12">
        <v>86.24</v>
      </c>
      <c r="K229" s="12">
        <v>80.08</v>
      </c>
      <c r="L229" s="12">
        <v>94.160000000000011</v>
      </c>
      <c r="M229" s="12">
        <v>85.36</v>
      </c>
      <c r="N229" s="13">
        <v>86.02000000000001</v>
      </c>
      <c r="O229" s="17" t="s">
        <v>137</v>
      </c>
      <c r="P229" s="14" t="s">
        <v>9</v>
      </c>
      <c r="Q229" s="14" t="s">
        <v>118</v>
      </c>
      <c r="R229" s="14" t="s">
        <v>119</v>
      </c>
      <c r="S229" s="14" t="s">
        <v>148</v>
      </c>
    </row>
    <row r="230" spans="1:19" x14ac:dyDescent="0.3">
      <c r="A230" s="11">
        <v>44631.476388888892</v>
      </c>
      <c r="B230" s="11"/>
      <c r="C230" s="15">
        <v>44631</v>
      </c>
      <c r="D230" s="16">
        <v>0.47638888888888892</v>
      </c>
      <c r="E230" s="33" t="str">
        <f t="shared" si="8"/>
        <v>00:40</v>
      </c>
      <c r="F230" s="12">
        <v>65.7</v>
      </c>
      <c r="G230" s="12">
        <v>73</v>
      </c>
      <c r="H230" s="12">
        <v>75.92</v>
      </c>
      <c r="I230" s="12">
        <v>69.349999999999994</v>
      </c>
      <c r="J230" s="12">
        <v>71.539999999999992</v>
      </c>
      <c r="K230" s="12">
        <v>66.430000000000007</v>
      </c>
      <c r="L230" s="12">
        <v>78.11</v>
      </c>
      <c r="M230" s="12">
        <v>70.81</v>
      </c>
      <c r="N230" s="13">
        <v>71.357500000000002</v>
      </c>
      <c r="O230" s="17" t="s">
        <v>137</v>
      </c>
      <c r="P230" s="14" t="s">
        <v>10</v>
      </c>
      <c r="Q230" s="14" t="s">
        <v>118</v>
      </c>
      <c r="R230" s="14" t="s">
        <v>119</v>
      </c>
      <c r="S230" s="14" t="s">
        <v>148</v>
      </c>
    </row>
    <row r="231" spans="1:19" x14ac:dyDescent="0.3">
      <c r="A231" s="11">
        <v>44631.479861111111</v>
      </c>
      <c r="B231" s="11"/>
      <c r="C231" s="15">
        <v>44631</v>
      </c>
      <c r="D231" s="16">
        <v>0.47986111111111113</v>
      </c>
      <c r="E231" s="33" t="str">
        <f t="shared" si="8"/>
        <v>00:45</v>
      </c>
      <c r="F231" s="12">
        <v>62.1</v>
      </c>
      <c r="G231" s="12">
        <v>69</v>
      </c>
      <c r="H231" s="12">
        <v>71.760000000000005</v>
      </c>
      <c r="I231" s="12">
        <v>65.55</v>
      </c>
      <c r="J231" s="12">
        <v>67.62</v>
      </c>
      <c r="K231" s="12">
        <v>62.79</v>
      </c>
      <c r="L231" s="12">
        <v>73.83</v>
      </c>
      <c r="M231" s="12">
        <v>66.929999999999993</v>
      </c>
      <c r="N231" s="13">
        <v>67.447500000000005</v>
      </c>
      <c r="O231" s="17" t="s">
        <v>137</v>
      </c>
      <c r="P231" s="14" t="s">
        <v>10</v>
      </c>
      <c r="Q231" s="14" t="s">
        <v>118</v>
      </c>
      <c r="R231" s="14" t="s">
        <v>119</v>
      </c>
      <c r="S231" s="14" t="s">
        <v>148</v>
      </c>
    </row>
    <row r="232" spans="1:19" x14ac:dyDescent="0.3">
      <c r="A232" s="11">
        <v>44631.480023148149</v>
      </c>
      <c r="B232" s="11"/>
      <c r="C232" s="15">
        <v>44631</v>
      </c>
      <c r="D232" s="16">
        <v>0.48002314814814812</v>
      </c>
      <c r="E232" s="33" t="str">
        <f t="shared" si="8"/>
        <v>00:45</v>
      </c>
      <c r="F232" s="12">
        <v>67.5</v>
      </c>
      <c r="G232" s="12">
        <v>75</v>
      </c>
      <c r="H232" s="12">
        <v>78</v>
      </c>
      <c r="I232" s="12">
        <v>71.25</v>
      </c>
      <c r="J232" s="12">
        <v>73.5</v>
      </c>
      <c r="K232" s="12">
        <v>68.25</v>
      </c>
      <c r="L232" s="12">
        <v>80.25</v>
      </c>
      <c r="M232" s="12">
        <v>72.75</v>
      </c>
      <c r="N232" s="13">
        <v>73.3125</v>
      </c>
      <c r="O232" s="17" t="s">
        <v>137</v>
      </c>
      <c r="P232" s="14" t="s">
        <v>10</v>
      </c>
      <c r="Q232" s="14" t="s">
        <v>118</v>
      </c>
      <c r="R232" s="14" t="s">
        <v>119</v>
      </c>
      <c r="S232" s="14" t="s">
        <v>148</v>
      </c>
    </row>
    <row r="233" spans="1:19" x14ac:dyDescent="0.3">
      <c r="A233" s="11">
        <v>44631.482777777775</v>
      </c>
      <c r="B233" s="11"/>
      <c r="C233" s="15">
        <v>44631</v>
      </c>
      <c r="D233" s="16">
        <v>0.48277777777777775</v>
      </c>
      <c r="E233" s="33" t="str">
        <f t="shared" si="8"/>
        <v>00:49</v>
      </c>
      <c r="F233" s="12">
        <v>73.8</v>
      </c>
      <c r="G233" s="12">
        <v>82</v>
      </c>
      <c r="H233" s="12">
        <v>85.28</v>
      </c>
      <c r="I233" s="12">
        <v>77.899999999999991</v>
      </c>
      <c r="J233" s="12">
        <v>80.36</v>
      </c>
      <c r="K233" s="12">
        <v>74.62</v>
      </c>
      <c r="L233" s="12">
        <v>87.740000000000009</v>
      </c>
      <c r="M233" s="12">
        <v>79.539999999999992</v>
      </c>
      <c r="N233" s="13">
        <v>80.155000000000001</v>
      </c>
      <c r="O233" s="17" t="s">
        <v>137</v>
      </c>
      <c r="P233" s="14" t="s">
        <v>10</v>
      </c>
      <c r="Q233" s="14" t="s">
        <v>118</v>
      </c>
      <c r="R233" s="14" t="s">
        <v>119</v>
      </c>
      <c r="S233" s="14" t="s">
        <v>148</v>
      </c>
    </row>
    <row r="234" spans="1:19" x14ac:dyDescent="0.3">
      <c r="A234" s="11">
        <v>44631.483101851853</v>
      </c>
      <c r="B234" s="11"/>
      <c r="C234" s="15">
        <v>44631</v>
      </c>
      <c r="D234" s="16">
        <v>0.48310185185185189</v>
      </c>
      <c r="E234" s="33" t="str">
        <f t="shared" si="8"/>
        <v>00:49</v>
      </c>
      <c r="F234" s="12">
        <v>77.400000000000006</v>
      </c>
      <c r="G234" s="12">
        <v>86</v>
      </c>
      <c r="H234" s="12">
        <v>89.44</v>
      </c>
      <c r="I234" s="12">
        <v>81.7</v>
      </c>
      <c r="J234" s="12">
        <v>84.28</v>
      </c>
      <c r="K234" s="12">
        <v>78.260000000000005</v>
      </c>
      <c r="L234" s="12">
        <v>92.02000000000001</v>
      </c>
      <c r="M234" s="12">
        <v>83.42</v>
      </c>
      <c r="N234" s="13">
        <v>84.064999999999998</v>
      </c>
      <c r="O234" s="17" t="s">
        <v>137</v>
      </c>
      <c r="P234" s="14" t="s">
        <v>10</v>
      </c>
      <c r="Q234" s="14" t="s">
        <v>118</v>
      </c>
      <c r="R234" s="14" t="s">
        <v>119</v>
      </c>
      <c r="S234" s="14" t="s">
        <v>148</v>
      </c>
    </row>
    <row r="235" spans="1:19" x14ac:dyDescent="0.3">
      <c r="A235" s="11">
        <v>44631.48333333333</v>
      </c>
      <c r="B235" s="11"/>
      <c r="C235" s="15">
        <v>44631</v>
      </c>
      <c r="D235" s="16">
        <v>0.48333333333333334</v>
      </c>
      <c r="E235" s="33" t="str">
        <f t="shared" si="8"/>
        <v>00:50</v>
      </c>
      <c r="F235" s="12">
        <v>87.3</v>
      </c>
      <c r="G235" s="12">
        <v>97</v>
      </c>
      <c r="H235" s="12">
        <v>100.88000000000001</v>
      </c>
      <c r="I235" s="12">
        <v>92.149999999999991</v>
      </c>
      <c r="J235" s="12">
        <v>95.06</v>
      </c>
      <c r="K235" s="12">
        <v>88.27</v>
      </c>
      <c r="L235" s="12">
        <v>103.79</v>
      </c>
      <c r="M235" s="12">
        <v>94.09</v>
      </c>
      <c r="N235" s="13">
        <v>94.817499999999995</v>
      </c>
      <c r="O235" s="17" t="s">
        <v>137</v>
      </c>
      <c r="P235" s="14" t="s">
        <v>115</v>
      </c>
      <c r="Q235" s="14" t="s">
        <v>118</v>
      </c>
      <c r="R235" s="14" t="s">
        <v>119</v>
      </c>
      <c r="S235" s="14" t="s">
        <v>148</v>
      </c>
    </row>
    <row r="236" spans="1:19" x14ac:dyDescent="0.3">
      <c r="A236" s="11">
        <v>44631.486805555556</v>
      </c>
      <c r="B236" s="11"/>
      <c r="C236" s="15">
        <v>44631</v>
      </c>
      <c r="D236" s="16">
        <v>0.48680555555555555</v>
      </c>
      <c r="E236" s="33" t="str">
        <f t="shared" si="8"/>
        <v>00:55</v>
      </c>
      <c r="F236" s="12">
        <v>72</v>
      </c>
      <c r="G236" s="12">
        <v>80</v>
      </c>
      <c r="H236" s="12">
        <v>83.2</v>
      </c>
      <c r="I236" s="12">
        <v>76</v>
      </c>
      <c r="J236" s="12">
        <v>78.400000000000006</v>
      </c>
      <c r="K236" s="12">
        <v>72.8</v>
      </c>
      <c r="L236" s="12">
        <v>85.600000000000009</v>
      </c>
      <c r="M236" s="12">
        <v>77.599999999999994</v>
      </c>
      <c r="N236" s="13">
        <v>78.2</v>
      </c>
      <c r="O236" s="17" t="s">
        <v>137</v>
      </c>
      <c r="P236" s="14" t="s">
        <v>115</v>
      </c>
      <c r="Q236" s="14" t="s">
        <v>118</v>
      </c>
      <c r="R236" s="14" t="s">
        <v>119</v>
      </c>
      <c r="S236" s="14" t="s">
        <v>148</v>
      </c>
    </row>
    <row r="237" spans="1:19" x14ac:dyDescent="0.3">
      <c r="A237" s="11">
        <v>44631.487372685187</v>
      </c>
      <c r="B237" s="11"/>
      <c r="C237" s="15">
        <v>44631</v>
      </c>
      <c r="D237" s="16">
        <v>0.48737268518518517</v>
      </c>
      <c r="E237" s="33" t="str">
        <f t="shared" si="8"/>
        <v>00:55</v>
      </c>
      <c r="F237" s="12">
        <v>74.7</v>
      </c>
      <c r="G237" s="12">
        <v>83</v>
      </c>
      <c r="H237" s="12">
        <v>86.320000000000007</v>
      </c>
      <c r="I237" s="12">
        <v>78.849999999999994</v>
      </c>
      <c r="J237" s="12">
        <v>81.34</v>
      </c>
      <c r="K237" s="12">
        <v>75.53</v>
      </c>
      <c r="L237" s="12">
        <v>88.81</v>
      </c>
      <c r="M237" s="12">
        <v>80.509999999999991</v>
      </c>
      <c r="N237" s="13">
        <v>81.132499999999993</v>
      </c>
      <c r="O237" s="17" t="s">
        <v>137</v>
      </c>
      <c r="P237" s="14" t="s">
        <v>115</v>
      </c>
      <c r="Q237" s="14" t="s">
        <v>118</v>
      </c>
      <c r="R237" s="14" t="s">
        <v>119</v>
      </c>
      <c r="S237" s="14" t="s">
        <v>148</v>
      </c>
    </row>
    <row r="238" spans="1:19" x14ac:dyDescent="0.3">
      <c r="A238" s="11">
        <v>44631.490277777775</v>
      </c>
      <c r="B238" s="11"/>
      <c r="C238" s="15">
        <v>44631</v>
      </c>
      <c r="D238" s="16">
        <v>0.49027777777777781</v>
      </c>
      <c r="E238" s="33" t="str">
        <f t="shared" si="8"/>
        <v>01:00</v>
      </c>
      <c r="F238" s="12">
        <v>76.5</v>
      </c>
      <c r="G238" s="12">
        <v>85</v>
      </c>
      <c r="H238" s="12">
        <v>88.4</v>
      </c>
      <c r="I238" s="12">
        <v>80.75</v>
      </c>
      <c r="J238" s="12">
        <v>83.3</v>
      </c>
      <c r="K238" s="12">
        <v>77.350000000000009</v>
      </c>
      <c r="L238" s="12">
        <v>90.95</v>
      </c>
      <c r="M238" s="12">
        <v>82.45</v>
      </c>
      <c r="N238" s="13">
        <v>83.087500000000006</v>
      </c>
      <c r="O238" s="17" t="s">
        <v>137</v>
      </c>
      <c r="P238" s="14" t="s">
        <v>115</v>
      </c>
      <c r="Q238" s="14" t="s">
        <v>118</v>
      </c>
      <c r="R238" s="14" t="s">
        <v>119</v>
      </c>
      <c r="S238" s="14" t="s">
        <v>148</v>
      </c>
    </row>
    <row r="239" spans="1:19" s="28" customFormat="1" x14ac:dyDescent="0.3">
      <c r="A239" s="11">
        <v>44631.493750000001</v>
      </c>
      <c r="B239" s="11"/>
      <c r="C239" s="15">
        <v>44631</v>
      </c>
      <c r="D239" s="16">
        <v>0.49374999999999997</v>
      </c>
      <c r="E239" s="33" t="str">
        <f t="shared" si="8"/>
        <v>01:05</v>
      </c>
      <c r="F239" s="12">
        <v>82.8</v>
      </c>
      <c r="G239" s="12">
        <v>92</v>
      </c>
      <c r="H239" s="12">
        <v>95.68</v>
      </c>
      <c r="I239" s="12">
        <v>87.399999999999991</v>
      </c>
      <c r="J239" s="12">
        <v>90.16</v>
      </c>
      <c r="K239" s="12">
        <v>83.72</v>
      </c>
      <c r="L239" s="12">
        <v>98.440000000000012</v>
      </c>
      <c r="M239" s="12">
        <v>89.24</v>
      </c>
      <c r="N239" s="13">
        <v>89.93</v>
      </c>
      <c r="O239" s="17" t="s">
        <v>137</v>
      </c>
      <c r="P239" s="14" t="s">
        <v>115</v>
      </c>
      <c r="Q239" s="14" t="s">
        <v>118</v>
      </c>
      <c r="R239" s="14" t="s">
        <v>119</v>
      </c>
      <c r="S239" s="14" t="s">
        <v>148</v>
      </c>
    </row>
    <row r="240" spans="1:19" x14ac:dyDescent="0.3">
      <c r="A240" s="11">
        <v>44631.495636574073</v>
      </c>
      <c r="B240" s="11"/>
      <c r="C240" s="15">
        <v>44631</v>
      </c>
      <c r="D240" s="16">
        <v>0.49563657407407408</v>
      </c>
      <c r="E240" s="33" t="str">
        <f t="shared" si="8"/>
        <v>01:07</v>
      </c>
      <c r="F240" s="12">
        <v>74.7</v>
      </c>
      <c r="G240" s="12">
        <v>83</v>
      </c>
      <c r="H240" s="12">
        <v>86.320000000000007</v>
      </c>
      <c r="I240" s="12">
        <v>78.849999999999994</v>
      </c>
      <c r="J240" s="12">
        <v>81.34</v>
      </c>
      <c r="K240" s="12">
        <v>75.53</v>
      </c>
      <c r="L240" s="12">
        <v>88.81</v>
      </c>
      <c r="M240" s="12">
        <v>80.509999999999991</v>
      </c>
      <c r="N240" s="13">
        <v>81.132499999999993</v>
      </c>
      <c r="O240" s="17" t="s">
        <v>137</v>
      </c>
      <c r="P240" s="14" t="s">
        <v>115</v>
      </c>
      <c r="Q240" s="14" t="s">
        <v>118</v>
      </c>
      <c r="R240" s="14" t="s">
        <v>119</v>
      </c>
      <c r="S240" s="14" t="s">
        <v>148</v>
      </c>
    </row>
    <row r="241" spans="1:19" x14ac:dyDescent="0.3">
      <c r="A241" s="11">
        <v>44631.49722222222</v>
      </c>
      <c r="B241" s="11"/>
      <c r="C241" s="15">
        <v>44631</v>
      </c>
      <c r="D241" s="16">
        <v>0.49722222222222223</v>
      </c>
      <c r="E241" s="33" t="str">
        <f t="shared" si="8"/>
        <v>01:10</v>
      </c>
      <c r="F241" s="12">
        <v>75.600000000000009</v>
      </c>
      <c r="G241" s="12">
        <v>84</v>
      </c>
      <c r="H241" s="12">
        <v>87.36</v>
      </c>
      <c r="I241" s="12">
        <v>79.8</v>
      </c>
      <c r="J241" s="12">
        <v>82.32</v>
      </c>
      <c r="K241" s="12">
        <v>76.44</v>
      </c>
      <c r="L241" s="12">
        <v>89.88000000000001</v>
      </c>
      <c r="M241" s="12">
        <v>81.48</v>
      </c>
      <c r="N241" s="13">
        <v>82.110000000000014</v>
      </c>
      <c r="O241" s="17" t="s">
        <v>137</v>
      </c>
      <c r="P241" s="14" t="s">
        <v>115</v>
      </c>
      <c r="Q241" s="14" t="s">
        <v>118</v>
      </c>
      <c r="R241" s="14" t="s">
        <v>119</v>
      </c>
      <c r="S241" s="14" t="s">
        <v>148</v>
      </c>
    </row>
    <row r="242" spans="1:19" x14ac:dyDescent="0.3">
      <c r="A242" s="11">
        <v>44631.500694444447</v>
      </c>
      <c r="B242" s="11"/>
      <c r="C242" s="15">
        <v>44631</v>
      </c>
      <c r="D242" s="16">
        <v>0.50069444444444444</v>
      </c>
      <c r="E242" s="33" t="str">
        <f t="shared" si="8"/>
        <v>01:15</v>
      </c>
      <c r="F242" s="12">
        <v>75.600000000000009</v>
      </c>
      <c r="G242" s="12">
        <v>84</v>
      </c>
      <c r="H242" s="12">
        <v>87.36</v>
      </c>
      <c r="I242" s="12">
        <v>79.8</v>
      </c>
      <c r="J242" s="12">
        <v>82.32</v>
      </c>
      <c r="K242" s="12">
        <v>76.44</v>
      </c>
      <c r="L242" s="12">
        <v>89.88000000000001</v>
      </c>
      <c r="M242" s="12">
        <v>81.48</v>
      </c>
      <c r="N242" s="13">
        <v>82.110000000000014</v>
      </c>
      <c r="O242" s="17" t="s">
        <v>137</v>
      </c>
      <c r="P242" s="14" t="s">
        <v>115</v>
      </c>
      <c r="Q242" s="14" t="s">
        <v>118</v>
      </c>
      <c r="R242" s="14" t="s">
        <v>119</v>
      </c>
      <c r="S242" s="14" t="s">
        <v>148</v>
      </c>
    </row>
    <row r="243" spans="1:19" x14ac:dyDescent="0.3">
      <c r="A243" s="11">
        <v>44631.504166666666</v>
      </c>
      <c r="B243" s="11"/>
      <c r="C243" s="15">
        <v>44631</v>
      </c>
      <c r="D243" s="16">
        <v>0.50416666666666665</v>
      </c>
      <c r="E243" s="33" t="str">
        <f t="shared" si="8"/>
        <v>01:20</v>
      </c>
      <c r="F243" s="12">
        <v>75.600000000000009</v>
      </c>
      <c r="G243" s="12">
        <v>84</v>
      </c>
      <c r="H243" s="12">
        <v>87.36</v>
      </c>
      <c r="I243" s="12">
        <v>79.8</v>
      </c>
      <c r="J243" s="12">
        <v>82.32</v>
      </c>
      <c r="K243" s="12">
        <v>76.44</v>
      </c>
      <c r="L243" s="12">
        <v>89.88000000000001</v>
      </c>
      <c r="M243" s="12">
        <v>81.48</v>
      </c>
      <c r="N243" s="13">
        <v>82.110000000000014</v>
      </c>
      <c r="O243" s="17" t="s">
        <v>137</v>
      </c>
      <c r="P243" s="14" t="s">
        <v>115</v>
      </c>
      <c r="Q243" s="14" t="s">
        <v>118</v>
      </c>
      <c r="R243" s="14" t="s">
        <v>119</v>
      </c>
      <c r="S243" s="14" t="s">
        <v>148</v>
      </c>
    </row>
    <row r="244" spans="1:19" x14ac:dyDescent="0.3">
      <c r="A244" s="11">
        <v>44631.507638888892</v>
      </c>
      <c r="B244" s="11"/>
      <c r="C244" s="15">
        <v>44631</v>
      </c>
      <c r="D244" s="16">
        <v>0.50763888888888886</v>
      </c>
      <c r="E244" s="33" t="str">
        <f t="shared" si="8"/>
        <v>01:25</v>
      </c>
      <c r="F244" s="12">
        <v>72.900000000000006</v>
      </c>
      <c r="G244" s="12">
        <v>81</v>
      </c>
      <c r="H244" s="12">
        <v>84.240000000000009</v>
      </c>
      <c r="I244" s="12">
        <v>76.95</v>
      </c>
      <c r="J244" s="12">
        <v>79.38</v>
      </c>
      <c r="K244" s="12">
        <v>73.710000000000008</v>
      </c>
      <c r="L244" s="12">
        <v>86.67</v>
      </c>
      <c r="M244" s="12">
        <v>78.569999999999993</v>
      </c>
      <c r="N244" s="13">
        <v>79.177500000000009</v>
      </c>
      <c r="O244" s="17" t="s">
        <v>137</v>
      </c>
      <c r="P244" s="14" t="s">
        <v>115</v>
      </c>
      <c r="Q244" s="14" t="s">
        <v>118</v>
      </c>
      <c r="R244" s="14" t="s">
        <v>119</v>
      </c>
      <c r="S244" s="14" t="s">
        <v>148</v>
      </c>
    </row>
    <row r="245" spans="1:19" x14ac:dyDescent="0.3">
      <c r="A245" s="11">
        <v>44631.511111111111</v>
      </c>
      <c r="B245" s="11"/>
      <c r="C245" s="15">
        <v>44631</v>
      </c>
      <c r="D245" s="16">
        <v>0.51111111111111118</v>
      </c>
      <c r="E245" s="33" t="str">
        <f t="shared" si="8"/>
        <v>01:30</v>
      </c>
      <c r="F245" s="12">
        <v>81</v>
      </c>
      <c r="G245" s="12">
        <v>90</v>
      </c>
      <c r="H245" s="12">
        <v>93.600000000000009</v>
      </c>
      <c r="I245" s="12">
        <v>85.5</v>
      </c>
      <c r="J245" s="12">
        <v>88.2</v>
      </c>
      <c r="K245" s="12">
        <v>81.900000000000006</v>
      </c>
      <c r="L245" s="12">
        <v>96.300000000000011</v>
      </c>
      <c r="M245" s="12">
        <v>87.3</v>
      </c>
      <c r="N245" s="13">
        <v>87.974999999999994</v>
      </c>
      <c r="O245" s="17" t="s">
        <v>137</v>
      </c>
      <c r="P245" s="14" t="s">
        <v>115</v>
      </c>
      <c r="Q245" s="14" t="s">
        <v>118</v>
      </c>
      <c r="R245" s="14" t="s">
        <v>119</v>
      </c>
      <c r="S245" s="14" t="s">
        <v>148</v>
      </c>
    </row>
    <row r="246" spans="1:19" x14ac:dyDescent="0.3">
      <c r="A246" s="11">
        <v>44631.51458333333</v>
      </c>
      <c r="B246" s="11"/>
      <c r="C246" s="15">
        <v>44631</v>
      </c>
      <c r="D246" s="16">
        <v>0.51458333333333328</v>
      </c>
      <c r="E246" s="33" t="str">
        <f t="shared" si="8"/>
        <v>01:35</v>
      </c>
      <c r="F246" s="12">
        <v>65.7</v>
      </c>
      <c r="G246" s="12">
        <v>73</v>
      </c>
      <c r="H246" s="12">
        <v>75.92</v>
      </c>
      <c r="I246" s="12">
        <v>69.349999999999994</v>
      </c>
      <c r="J246" s="12">
        <v>71.539999999999992</v>
      </c>
      <c r="K246" s="12">
        <v>66.430000000000007</v>
      </c>
      <c r="L246" s="12">
        <v>78.11</v>
      </c>
      <c r="M246" s="12">
        <v>70.81</v>
      </c>
      <c r="N246" s="13">
        <v>71.357500000000002</v>
      </c>
      <c r="O246" s="17" t="s">
        <v>137</v>
      </c>
      <c r="P246" s="14" t="s">
        <v>122</v>
      </c>
      <c r="Q246" s="14" t="s">
        <v>118</v>
      </c>
      <c r="R246" s="14" t="s">
        <v>119</v>
      </c>
      <c r="S246" s="14" t="s">
        <v>148</v>
      </c>
    </row>
    <row r="247" spans="1:19" x14ac:dyDescent="0.3">
      <c r="A247" s="11">
        <v>44631.518055555556</v>
      </c>
      <c r="B247" s="11"/>
      <c r="C247" s="15">
        <v>44631</v>
      </c>
      <c r="D247" s="16">
        <v>0.5180555555555556</v>
      </c>
      <c r="E247" s="33" t="str">
        <f t="shared" si="8"/>
        <v>01:40</v>
      </c>
      <c r="F247" s="12">
        <v>77.400000000000006</v>
      </c>
      <c r="G247" s="12">
        <v>86</v>
      </c>
      <c r="H247" s="12">
        <v>89.44</v>
      </c>
      <c r="I247" s="12">
        <v>81.7</v>
      </c>
      <c r="J247" s="12">
        <v>84.28</v>
      </c>
      <c r="K247" s="12">
        <v>78.260000000000005</v>
      </c>
      <c r="L247" s="12">
        <v>92.02000000000001</v>
      </c>
      <c r="M247" s="12">
        <v>83.42</v>
      </c>
      <c r="N247" s="13">
        <v>84.064999999999998</v>
      </c>
      <c r="O247" s="17" t="s">
        <v>137</v>
      </c>
      <c r="P247" s="14" t="s">
        <v>122</v>
      </c>
      <c r="Q247" s="14" t="s">
        <v>118</v>
      </c>
      <c r="R247" s="14" t="s">
        <v>119</v>
      </c>
      <c r="S247" s="14" t="s">
        <v>148</v>
      </c>
    </row>
    <row r="248" spans="1:19" x14ac:dyDescent="0.3">
      <c r="A248" s="11">
        <v>44631.521527777775</v>
      </c>
      <c r="B248" s="11"/>
      <c r="C248" s="15">
        <v>44631</v>
      </c>
      <c r="D248" s="16">
        <v>0.52152777777777781</v>
      </c>
      <c r="E248" s="33" t="str">
        <f t="shared" si="8"/>
        <v>01:45</v>
      </c>
      <c r="F248" s="12">
        <v>83.7</v>
      </c>
      <c r="G248" s="12">
        <v>93</v>
      </c>
      <c r="H248" s="12">
        <v>96.72</v>
      </c>
      <c r="I248" s="12">
        <v>88.35</v>
      </c>
      <c r="J248" s="12">
        <v>91.14</v>
      </c>
      <c r="K248" s="12">
        <v>84.63000000000001</v>
      </c>
      <c r="L248" s="12">
        <v>99.51</v>
      </c>
      <c r="M248" s="12">
        <v>90.21</v>
      </c>
      <c r="N248" s="13">
        <v>90.907499999999999</v>
      </c>
      <c r="O248" s="17" t="s">
        <v>137</v>
      </c>
      <c r="P248" s="14" t="s">
        <v>122</v>
      </c>
      <c r="Q248" s="14" t="s">
        <v>118</v>
      </c>
      <c r="R248" s="14" t="s">
        <v>119</v>
      </c>
      <c r="S248" s="14" t="s">
        <v>148</v>
      </c>
    </row>
    <row r="249" spans="1:19" x14ac:dyDescent="0.3">
      <c r="A249" s="11">
        <v>44631.525000000001</v>
      </c>
      <c r="B249" s="11"/>
      <c r="C249" s="15">
        <v>44631</v>
      </c>
      <c r="D249" s="16">
        <v>0.52500000000000002</v>
      </c>
      <c r="E249" s="33" t="str">
        <f t="shared" si="8"/>
        <v>01:50</v>
      </c>
      <c r="F249" s="12">
        <v>80.100000000000009</v>
      </c>
      <c r="G249" s="12">
        <v>89</v>
      </c>
      <c r="H249" s="12">
        <v>92.56</v>
      </c>
      <c r="I249" s="12">
        <v>84.55</v>
      </c>
      <c r="J249" s="12">
        <v>87.22</v>
      </c>
      <c r="K249" s="12">
        <v>80.990000000000009</v>
      </c>
      <c r="L249" s="12">
        <v>95.23</v>
      </c>
      <c r="M249" s="12">
        <v>86.33</v>
      </c>
      <c r="N249" s="13">
        <v>86.997500000000016</v>
      </c>
      <c r="O249" s="17" t="s">
        <v>137</v>
      </c>
      <c r="P249" s="14" t="s">
        <v>122</v>
      </c>
      <c r="Q249" s="14" t="s">
        <v>118</v>
      </c>
      <c r="R249" s="14" t="s">
        <v>119</v>
      </c>
      <c r="S249" s="14" t="s">
        <v>148</v>
      </c>
    </row>
    <row r="250" spans="1:19" x14ac:dyDescent="0.3">
      <c r="A250" s="11">
        <v>44631.52847222222</v>
      </c>
      <c r="B250" s="11"/>
      <c r="C250" s="15">
        <v>44631</v>
      </c>
      <c r="D250" s="16">
        <v>0.52847222222222223</v>
      </c>
      <c r="E250" s="33" t="str">
        <f t="shared" si="8"/>
        <v>01:55</v>
      </c>
      <c r="F250" s="12">
        <v>78.3</v>
      </c>
      <c r="G250" s="12">
        <v>87</v>
      </c>
      <c r="H250" s="12">
        <v>90.48</v>
      </c>
      <c r="I250" s="12">
        <v>82.649999999999991</v>
      </c>
      <c r="J250" s="12">
        <v>85.26</v>
      </c>
      <c r="K250" s="12">
        <v>79.17</v>
      </c>
      <c r="L250" s="12">
        <v>93.09</v>
      </c>
      <c r="M250" s="12">
        <v>84.39</v>
      </c>
      <c r="N250" s="13">
        <v>85.042500000000004</v>
      </c>
      <c r="O250" s="17" t="s">
        <v>137</v>
      </c>
      <c r="P250" s="14" t="s">
        <v>122</v>
      </c>
      <c r="Q250" s="14" t="s">
        <v>118</v>
      </c>
      <c r="R250" s="14" t="s">
        <v>119</v>
      </c>
      <c r="S250" s="14" t="s">
        <v>148</v>
      </c>
    </row>
    <row r="251" spans="1:19" x14ac:dyDescent="0.3">
      <c r="A251" s="11">
        <v>44631.531944444447</v>
      </c>
      <c r="B251" s="11"/>
      <c r="C251" s="15">
        <v>44631</v>
      </c>
      <c r="D251" s="16">
        <v>0.53194444444444444</v>
      </c>
      <c r="E251" s="33" t="str">
        <f t="shared" si="8"/>
        <v>02:00</v>
      </c>
      <c r="F251" s="12">
        <v>81</v>
      </c>
      <c r="G251" s="12">
        <v>90</v>
      </c>
      <c r="H251" s="12">
        <v>93.600000000000009</v>
      </c>
      <c r="I251" s="12">
        <v>85.5</v>
      </c>
      <c r="J251" s="12">
        <v>88.2</v>
      </c>
      <c r="K251" s="12">
        <v>81.900000000000006</v>
      </c>
      <c r="L251" s="12">
        <v>96.300000000000011</v>
      </c>
      <c r="M251" s="12">
        <v>87.3</v>
      </c>
      <c r="N251" s="13">
        <v>87.974999999999994</v>
      </c>
      <c r="O251" s="17" t="s">
        <v>137</v>
      </c>
      <c r="P251" s="14" t="s">
        <v>122</v>
      </c>
      <c r="Q251" s="14" t="s">
        <v>118</v>
      </c>
      <c r="R251" s="14" t="s">
        <v>119</v>
      </c>
      <c r="S251" s="14" t="s">
        <v>148</v>
      </c>
    </row>
    <row r="252" spans="1:19" x14ac:dyDescent="0.3">
      <c r="A252" s="11">
        <v>44631.535416666666</v>
      </c>
      <c r="B252" s="11"/>
      <c r="C252" s="15">
        <v>44631</v>
      </c>
      <c r="D252" s="16">
        <v>0.53541666666666665</v>
      </c>
      <c r="E252" s="33" t="str">
        <f t="shared" si="8"/>
        <v>02:05</v>
      </c>
      <c r="F252" s="12">
        <v>71.100000000000009</v>
      </c>
      <c r="G252" s="12">
        <v>79</v>
      </c>
      <c r="H252" s="12">
        <v>82.16</v>
      </c>
      <c r="I252" s="12">
        <v>75.05</v>
      </c>
      <c r="J252" s="12">
        <v>77.42</v>
      </c>
      <c r="K252" s="12">
        <v>71.89</v>
      </c>
      <c r="L252" s="12">
        <v>84.53</v>
      </c>
      <c r="M252" s="12">
        <v>76.63</v>
      </c>
      <c r="N252" s="13">
        <v>77.222499999999997</v>
      </c>
      <c r="O252" s="17" t="s">
        <v>137</v>
      </c>
      <c r="P252" s="14" t="s">
        <v>122</v>
      </c>
      <c r="Q252" s="14" t="s">
        <v>118</v>
      </c>
      <c r="R252" s="14" t="s">
        <v>119</v>
      </c>
      <c r="S252" s="14" t="s">
        <v>148</v>
      </c>
    </row>
    <row r="253" spans="1:19" x14ac:dyDescent="0.3">
      <c r="A253" s="11">
        <v>44631.537766203706</v>
      </c>
      <c r="B253" s="11"/>
      <c r="C253" s="15">
        <v>44631</v>
      </c>
      <c r="D253" s="16">
        <v>0.53776620370370376</v>
      </c>
      <c r="E253" s="33" t="str">
        <f t="shared" si="8"/>
        <v>02:08</v>
      </c>
      <c r="F253" s="12">
        <v>72.900000000000006</v>
      </c>
      <c r="G253" s="12">
        <v>81</v>
      </c>
      <c r="H253" s="12">
        <v>84.240000000000009</v>
      </c>
      <c r="I253" s="12">
        <v>76.95</v>
      </c>
      <c r="J253" s="12">
        <v>79.38</v>
      </c>
      <c r="K253" s="12">
        <v>73.710000000000008</v>
      </c>
      <c r="L253" s="12">
        <v>86.67</v>
      </c>
      <c r="M253" s="12">
        <v>78.569999999999993</v>
      </c>
      <c r="N253" s="13">
        <v>79.177500000000009</v>
      </c>
      <c r="O253" s="17" t="s">
        <v>137</v>
      </c>
      <c r="P253" s="14" t="s">
        <v>122</v>
      </c>
      <c r="Q253" s="14" t="s">
        <v>118</v>
      </c>
      <c r="R253" s="14" t="s">
        <v>119</v>
      </c>
      <c r="S253" s="14" t="s">
        <v>148</v>
      </c>
    </row>
    <row r="254" spans="1:19" x14ac:dyDescent="0.3">
      <c r="A254" s="11">
        <v>44631.538888888892</v>
      </c>
      <c r="B254" s="11"/>
      <c r="C254" s="15">
        <v>44631</v>
      </c>
      <c r="D254" s="16">
        <v>0.53888888888888886</v>
      </c>
      <c r="E254" s="33" t="str">
        <f t="shared" si="8"/>
        <v>02:10</v>
      </c>
      <c r="F254" s="12">
        <v>67.5</v>
      </c>
      <c r="G254" s="12">
        <v>75</v>
      </c>
      <c r="H254" s="12">
        <v>78</v>
      </c>
      <c r="I254" s="12">
        <v>71.25</v>
      </c>
      <c r="J254" s="12">
        <v>73.5</v>
      </c>
      <c r="K254" s="12">
        <v>68.25</v>
      </c>
      <c r="L254" s="12">
        <v>80.25</v>
      </c>
      <c r="M254" s="12">
        <v>72.75</v>
      </c>
      <c r="N254" s="13">
        <v>73.3125</v>
      </c>
      <c r="O254" s="17" t="s">
        <v>137</v>
      </c>
      <c r="P254" s="14" t="s">
        <v>122</v>
      </c>
      <c r="Q254" s="14" t="s">
        <v>118</v>
      </c>
      <c r="R254" s="14" t="s">
        <v>119</v>
      </c>
      <c r="S254" s="14" t="s">
        <v>148</v>
      </c>
    </row>
    <row r="255" spans="1:19" x14ac:dyDescent="0.3">
      <c r="A255" s="11">
        <v>44631.542361111111</v>
      </c>
      <c r="B255" s="11"/>
      <c r="C255" s="15">
        <v>44631</v>
      </c>
      <c r="D255" s="16">
        <v>0.54236111111111118</v>
      </c>
      <c r="E255" s="16"/>
      <c r="F255" s="12">
        <v>76.5</v>
      </c>
      <c r="G255" s="12">
        <v>85</v>
      </c>
      <c r="H255" s="12">
        <v>88.4</v>
      </c>
      <c r="I255" s="12">
        <v>80.75</v>
      </c>
      <c r="J255" s="12">
        <v>83.3</v>
      </c>
      <c r="K255" s="12">
        <v>77.350000000000009</v>
      </c>
      <c r="L255" s="12">
        <v>90.95</v>
      </c>
      <c r="M255" s="12">
        <v>82.45</v>
      </c>
      <c r="N255" s="13">
        <v>83.087500000000006</v>
      </c>
      <c r="O255" s="17" t="s">
        <v>10</v>
      </c>
      <c r="P255" s="14" t="s">
        <v>10</v>
      </c>
      <c r="Q255" s="14" t="s">
        <v>118</v>
      </c>
      <c r="R255" s="14" t="s">
        <v>119</v>
      </c>
      <c r="S255" s="14" t="s">
        <v>148</v>
      </c>
    </row>
    <row r="256" spans="1:19" x14ac:dyDescent="0.3">
      <c r="A256" s="11">
        <v>44631.54583333333</v>
      </c>
      <c r="B256" s="11"/>
      <c r="C256" s="15">
        <v>44631</v>
      </c>
      <c r="D256" s="16">
        <v>0.54583333333333328</v>
      </c>
      <c r="E256" s="16"/>
      <c r="F256" s="12">
        <v>72.900000000000006</v>
      </c>
      <c r="G256" s="12">
        <v>81</v>
      </c>
      <c r="H256" s="12">
        <v>84.240000000000009</v>
      </c>
      <c r="I256" s="12">
        <v>76.95</v>
      </c>
      <c r="J256" s="12">
        <v>79.38</v>
      </c>
      <c r="K256" s="12">
        <v>73.710000000000008</v>
      </c>
      <c r="L256" s="12">
        <v>86.67</v>
      </c>
      <c r="M256" s="12">
        <v>78.569999999999993</v>
      </c>
      <c r="N256" s="13">
        <v>79.177500000000009</v>
      </c>
      <c r="O256" s="17" t="s">
        <v>10</v>
      </c>
      <c r="P256" s="14" t="s">
        <v>10</v>
      </c>
      <c r="Q256" s="14" t="s">
        <v>118</v>
      </c>
      <c r="R256" s="14" t="s">
        <v>119</v>
      </c>
      <c r="S256" s="14" t="s">
        <v>148</v>
      </c>
    </row>
    <row r="257" spans="1:19" x14ac:dyDescent="0.3">
      <c r="A257" s="11">
        <v>44631.549305555556</v>
      </c>
      <c r="B257" s="11"/>
      <c r="C257" s="15">
        <v>44631</v>
      </c>
      <c r="D257" s="16">
        <v>0.5493055555555556</v>
      </c>
      <c r="E257" s="16"/>
      <c r="F257" s="12">
        <v>64.8</v>
      </c>
      <c r="G257" s="12">
        <v>72</v>
      </c>
      <c r="H257" s="12">
        <v>74.88</v>
      </c>
      <c r="I257" s="12">
        <v>68.399999999999991</v>
      </c>
      <c r="J257" s="12">
        <v>70.56</v>
      </c>
      <c r="K257" s="12">
        <v>65.52</v>
      </c>
      <c r="L257" s="12">
        <v>77.040000000000006</v>
      </c>
      <c r="M257" s="12">
        <v>69.84</v>
      </c>
      <c r="N257" s="13">
        <v>70.38</v>
      </c>
      <c r="O257" s="17" t="s">
        <v>10</v>
      </c>
      <c r="P257" s="14" t="s">
        <v>10</v>
      </c>
      <c r="Q257" s="14" t="s">
        <v>118</v>
      </c>
      <c r="R257" s="14" t="s">
        <v>119</v>
      </c>
      <c r="S257" s="14" t="s">
        <v>148</v>
      </c>
    </row>
    <row r="258" spans="1:19" x14ac:dyDescent="0.3">
      <c r="A258" s="11">
        <v>44631.54960648148</v>
      </c>
      <c r="B258" s="11"/>
      <c r="C258" s="15">
        <v>44631</v>
      </c>
      <c r="D258" s="16">
        <v>0.5496064814814815</v>
      </c>
      <c r="E258" s="16"/>
      <c r="F258" s="12">
        <v>73.8</v>
      </c>
      <c r="G258" s="12">
        <v>82</v>
      </c>
      <c r="H258" s="12">
        <v>85.28</v>
      </c>
      <c r="I258" s="12">
        <v>77.899999999999991</v>
      </c>
      <c r="J258" s="12">
        <v>80.36</v>
      </c>
      <c r="K258" s="12">
        <v>74.62</v>
      </c>
      <c r="L258" s="12">
        <v>87.740000000000009</v>
      </c>
      <c r="M258" s="12">
        <v>79.539999999999992</v>
      </c>
      <c r="N258" s="13">
        <v>80.155000000000001</v>
      </c>
      <c r="O258" s="17" t="s">
        <v>10</v>
      </c>
      <c r="P258" s="14" t="s">
        <v>10</v>
      </c>
      <c r="Q258" s="14" t="s">
        <v>118</v>
      </c>
      <c r="R258" s="14" t="s">
        <v>119</v>
      </c>
      <c r="S258" s="14" t="s">
        <v>148</v>
      </c>
    </row>
    <row r="259" spans="1:19" x14ac:dyDescent="0.3">
      <c r="A259" s="11">
        <v>44631.552777777775</v>
      </c>
      <c r="B259" s="11"/>
      <c r="C259" s="15">
        <v>44631</v>
      </c>
      <c r="D259" s="16">
        <v>0.55277777777777781</v>
      </c>
      <c r="E259" s="16"/>
      <c r="F259" s="12">
        <v>76.5</v>
      </c>
      <c r="G259" s="12">
        <v>85</v>
      </c>
      <c r="H259" s="12">
        <v>88.4</v>
      </c>
      <c r="I259" s="12">
        <v>80.75</v>
      </c>
      <c r="J259" s="12">
        <v>83.3</v>
      </c>
      <c r="K259" s="12">
        <v>77.350000000000009</v>
      </c>
      <c r="L259" s="12">
        <v>90.95</v>
      </c>
      <c r="M259" s="12">
        <v>82.45</v>
      </c>
      <c r="N259" s="13">
        <v>83.087500000000006</v>
      </c>
      <c r="O259" s="17" t="s">
        <v>10</v>
      </c>
      <c r="P259" s="14" t="s">
        <v>10</v>
      </c>
      <c r="Q259" s="14" t="s">
        <v>118</v>
      </c>
      <c r="R259" s="14" t="s">
        <v>119</v>
      </c>
      <c r="S259" s="14" t="s">
        <v>148</v>
      </c>
    </row>
    <row r="260" spans="1:19" s="28" customFormat="1" x14ac:dyDescent="0.3">
      <c r="A260" s="11">
        <v>44631.556250000001</v>
      </c>
      <c r="B260" s="11"/>
      <c r="C260" s="15">
        <v>44631</v>
      </c>
      <c r="D260" s="16">
        <v>0.55625000000000002</v>
      </c>
      <c r="E260" s="16"/>
      <c r="F260" s="12">
        <v>75.600000000000009</v>
      </c>
      <c r="G260" s="12">
        <v>84</v>
      </c>
      <c r="H260" s="12">
        <v>87.36</v>
      </c>
      <c r="I260" s="12">
        <v>79.8</v>
      </c>
      <c r="J260" s="12">
        <v>82.32</v>
      </c>
      <c r="K260" s="12">
        <v>76.44</v>
      </c>
      <c r="L260" s="12">
        <v>89.88000000000001</v>
      </c>
      <c r="M260" s="12">
        <v>81.48</v>
      </c>
      <c r="N260" s="13">
        <v>82.110000000000014</v>
      </c>
      <c r="O260" s="17" t="s">
        <v>10</v>
      </c>
      <c r="P260" s="14" t="s">
        <v>10</v>
      </c>
      <c r="Q260" s="14" t="s">
        <v>118</v>
      </c>
      <c r="R260" s="14" t="s">
        <v>119</v>
      </c>
      <c r="S260" s="14" t="s">
        <v>148</v>
      </c>
    </row>
    <row r="261" spans="1:19" x14ac:dyDescent="0.3">
      <c r="A261" s="11">
        <v>44631.55972222222</v>
      </c>
      <c r="B261" s="11"/>
      <c r="C261" s="15">
        <v>44631</v>
      </c>
      <c r="D261" s="16">
        <v>0.55972222222222223</v>
      </c>
      <c r="E261" s="16"/>
      <c r="F261" s="12">
        <v>80.100000000000009</v>
      </c>
      <c r="G261" s="12">
        <v>89</v>
      </c>
      <c r="H261" s="12">
        <v>92.56</v>
      </c>
      <c r="I261" s="12">
        <v>84.55</v>
      </c>
      <c r="J261" s="12">
        <v>87.22</v>
      </c>
      <c r="K261" s="12">
        <v>80.990000000000009</v>
      </c>
      <c r="L261" s="12">
        <v>95.23</v>
      </c>
      <c r="M261" s="12">
        <v>86.33</v>
      </c>
      <c r="N261" s="13">
        <v>86.997500000000016</v>
      </c>
      <c r="O261" s="17" t="s">
        <v>10</v>
      </c>
      <c r="P261" s="14" t="s">
        <v>10</v>
      </c>
      <c r="Q261" s="14" t="s">
        <v>118</v>
      </c>
      <c r="R261" s="14" t="s">
        <v>119</v>
      </c>
      <c r="S261" s="14" t="s">
        <v>148</v>
      </c>
    </row>
    <row r="262" spans="1:19" x14ac:dyDescent="0.3">
      <c r="A262" s="11">
        <v>44631.563194444447</v>
      </c>
      <c r="B262" s="11"/>
      <c r="C262" s="15">
        <v>44631</v>
      </c>
      <c r="D262" s="16">
        <v>0.56319444444444444</v>
      </c>
      <c r="E262" s="16"/>
      <c r="F262" s="12">
        <v>80.100000000000009</v>
      </c>
      <c r="G262" s="12">
        <v>89</v>
      </c>
      <c r="H262" s="12">
        <v>92.56</v>
      </c>
      <c r="I262" s="12">
        <v>84.55</v>
      </c>
      <c r="J262" s="12">
        <v>87.22</v>
      </c>
      <c r="K262" s="12">
        <v>80.990000000000009</v>
      </c>
      <c r="L262" s="12">
        <v>95.23</v>
      </c>
      <c r="M262" s="12">
        <v>86.33</v>
      </c>
      <c r="N262" s="13">
        <v>86.997500000000016</v>
      </c>
      <c r="O262" s="17" t="s">
        <v>10</v>
      </c>
      <c r="P262" s="14" t="s">
        <v>10</v>
      </c>
      <c r="Q262" s="14" t="s">
        <v>118</v>
      </c>
      <c r="R262" s="14" t="s">
        <v>119</v>
      </c>
      <c r="S262" s="14" t="s">
        <v>148</v>
      </c>
    </row>
    <row r="263" spans="1:19" x14ac:dyDescent="0.3">
      <c r="A263" s="11">
        <v>44631.565474537034</v>
      </c>
      <c r="B263" s="11"/>
      <c r="C263" s="15">
        <v>44631</v>
      </c>
      <c r="D263" s="16">
        <v>0.56547453703703698</v>
      </c>
      <c r="E263" s="16"/>
      <c r="F263" s="12">
        <v>72.900000000000006</v>
      </c>
      <c r="G263" s="12">
        <v>81</v>
      </c>
      <c r="H263" s="12">
        <v>84.240000000000009</v>
      </c>
      <c r="I263" s="12">
        <v>76.95</v>
      </c>
      <c r="J263" s="12">
        <v>79.38</v>
      </c>
      <c r="K263" s="12">
        <v>73.710000000000008</v>
      </c>
      <c r="L263" s="12">
        <v>86.67</v>
      </c>
      <c r="M263" s="12">
        <v>78.569999999999993</v>
      </c>
      <c r="N263" s="13">
        <v>79.177500000000009</v>
      </c>
      <c r="O263" s="17" t="s">
        <v>10</v>
      </c>
      <c r="P263" s="14" t="s">
        <v>10</v>
      </c>
      <c r="Q263" s="14" t="s">
        <v>118</v>
      </c>
      <c r="R263" s="14" t="s">
        <v>119</v>
      </c>
      <c r="S263" s="14" t="s">
        <v>148</v>
      </c>
    </row>
    <row r="264" spans="1:19" x14ac:dyDescent="0.3">
      <c r="A264" s="11">
        <v>44631.566076388888</v>
      </c>
      <c r="B264" s="11"/>
      <c r="C264" s="15">
        <v>44631</v>
      </c>
      <c r="D264" s="16">
        <v>0.56607638888888889</v>
      </c>
      <c r="E264" s="16"/>
      <c r="F264" s="12">
        <v>73.8</v>
      </c>
      <c r="G264" s="12">
        <v>82</v>
      </c>
      <c r="H264" s="12">
        <v>85.28</v>
      </c>
      <c r="I264" s="12">
        <v>77.899999999999991</v>
      </c>
      <c r="J264" s="12">
        <v>80.36</v>
      </c>
      <c r="K264" s="12">
        <v>74.62</v>
      </c>
      <c r="L264" s="12">
        <v>87.740000000000009</v>
      </c>
      <c r="M264" s="12">
        <v>79.539999999999992</v>
      </c>
      <c r="N264" s="13">
        <v>80.155000000000001</v>
      </c>
      <c r="O264" s="17" t="s">
        <v>10</v>
      </c>
      <c r="P264" s="14" t="s">
        <v>10</v>
      </c>
      <c r="Q264" s="14" t="s">
        <v>118</v>
      </c>
      <c r="R264" s="14" t="s">
        <v>119</v>
      </c>
      <c r="S264" s="14" t="s">
        <v>148</v>
      </c>
    </row>
    <row r="265" spans="1:19" x14ac:dyDescent="0.3">
      <c r="A265" s="11">
        <v>44631.566666666666</v>
      </c>
      <c r="B265" s="11"/>
      <c r="C265" s="15">
        <v>44631</v>
      </c>
      <c r="D265" s="16">
        <v>0.56666666666666665</v>
      </c>
      <c r="E265" s="16"/>
      <c r="F265" s="12">
        <v>72</v>
      </c>
      <c r="G265" s="12">
        <v>80</v>
      </c>
      <c r="H265" s="12">
        <v>83.2</v>
      </c>
      <c r="I265" s="12">
        <v>76</v>
      </c>
      <c r="J265" s="12">
        <v>78.400000000000006</v>
      </c>
      <c r="K265" s="12">
        <v>72.8</v>
      </c>
      <c r="L265" s="12">
        <v>85.600000000000009</v>
      </c>
      <c r="M265" s="12">
        <v>77.599999999999994</v>
      </c>
      <c r="N265" s="13">
        <v>78.2</v>
      </c>
      <c r="O265" s="17" t="s">
        <v>10</v>
      </c>
      <c r="P265" s="14" t="s">
        <v>10</v>
      </c>
      <c r="Q265" s="14" t="s">
        <v>118</v>
      </c>
      <c r="R265" s="14" t="s">
        <v>119</v>
      </c>
      <c r="S265" s="14" t="s">
        <v>148</v>
      </c>
    </row>
    <row r="266" spans="1:19" x14ac:dyDescent="0.3">
      <c r="A266" s="11">
        <v>44631.570138888892</v>
      </c>
      <c r="B266" s="11"/>
      <c r="C266" s="15">
        <v>44631</v>
      </c>
      <c r="D266" s="16">
        <v>0.57013888888888886</v>
      </c>
      <c r="E266" s="16"/>
      <c r="F266" s="12">
        <v>76.5</v>
      </c>
      <c r="G266" s="12">
        <v>85</v>
      </c>
      <c r="H266" s="12">
        <v>88.4</v>
      </c>
      <c r="I266" s="12">
        <v>80.75</v>
      </c>
      <c r="J266" s="12">
        <v>83.3</v>
      </c>
      <c r="K266" s="12">
        <v>77.350000000000009</v>
      </c>
      <c r="L266" s="12">
        <v>90.95</v>
      </c>
      <c r="M266" s="12">
        <v>82.45</v>
      </c>
      <c r="N266" s="13">
        <v>83.087500000000006</v>
      </c>
      <c r="O266" s="17" t="s">
        <v>10</v>
      </c>
      <c r="P266" s="14" t="s">
        <v>10</v>
      </c>
      <c r="Q266" s="14" t="s">
        <v>118</v>
      </c>
      <c r="R266" s="14" t="s">
        <v>119</v>
      </c>
      <c r="S266" s="14" t="s">
        <v>148</v>
      </c>
    </row>
    <row r="267" spans="1:19" x14ac:dyDescent="0.3">
      <c r="A267" s="11">
        <v>44631.573611111111</v>
      </c>
      <c r="B267" s="11"/>
      <c r="C267" s="15">
        <v>44631</v>
      </c>
      <c r="D267" s="16">
        <v>0.57361111111111118</v>
      </c>
      <c r="E267" s="16"/>
      <c r="F267" s="12">
        <v>91.8</v>
      </c>
      <c r="G267" s="12">
        <v>102</v>
      </c>
      <c r="H267" s="12">
        <v>106.08</v>
      </c>
      <c r="I267" s="12">
        <v>96.899999999999991</v>
      </c>
      <c r="J267" s="12">
        <v>99.96</v>
      </c>
      <c r="K267" s="12">
        <v>92.820000000000007</v>
      </c>
      <c r="L267" s="12">
        <v>109.14</v>
      </c>
      <c r="M267" s="12">
        <v>98.94</v>
      </c>
      <c r="N267" s="13">
        <v>99.704999999999984</v>
      </c>
      <c r="O267" s="17" t="s">
        <v>10</v>
      </c>
      <c r="P267" s="14" t="s">
        <v>10</v>
      </c>
      <c r="Q267" s="14" t="s">
        <v>118</v>
      </c>
      <c r="R267" s="14" t="s">
        <v>119</v>
      </c>
      <c r="S267" s="14" t="s">
        <v>148</v>
      </c>
    </row>
    <row r="268" spans="1:19" x14ac:dyDescent="0.3">
      <c r="A268" s="11">
        <v>44631.575671296298</v>
      </c>
      <c r="B268" s="11"/>
      <c r="C268" s="15">
        <v>44631</v>
      </c>
      <c r="D268" s="16">
        <v>0.57567129629629632</v>
      </c>
      <c r="E268" s="16"/>
      <c r="F268" s="12">
        <v>82.8</v>
      </c>
      <c r="G268" s="12">
        <v>92</v>
      </c>
      <c r="H268" s="12">
        <v>95.68</v>
      </c>
      <c r="I268" s="12">
        <v>87.399999999999991</v>
      </c>
      <c r="J268" s="12">
        <v>90.16</v>
      </c>
      <c r="K268" s="12">
        <v>83.72</v>
      </c>
      <c r="L268" s="12">
        <v>98.440000000000012</v>
      </c>
      <c r="M268" s="12">
        <v>89.24</v>
      </c>
      <c r="N268" s="13">
        <v>89.93</v>
      </c>
      <c r="O268" s="17" t="s">
        <v>10</v>
      </c>
      <c r="P268" s="14" t="s">
        <v>10</v>
      </c>
      <c r="Q268" s="14" t="s">
        <v>118</v>
      </c>
      <c r="R268" s="14" t="s">
        <v>119</v>
      </c>
      <c r="S268" s="14" t="s">
        <v>148</v>
      </c>
    </row>
    <row r="269" spans="1:19" x14ac:dyDescent="0.3">
      <c r="A269" s="11">
        <v>44631.57708333333</v>
      </c>
      <c r="B269" s="11"/>
      <c r="C269" s="15">
        <v>44631</v>
      </c>
      <c r="D269" s="16">
        <v>0.57708333333333328</v>
      </c>
      <c r="E269" s="16"/>
      <c r="F269" s="12">
        <v>78.3</v>
      </c>
      <c r="G269" s="12">
        <v>87</v>
      </c>
      <c r="H269" s="12">
        <v>90.48</v>
      </c>
      <c r="I269" s="12">
        <v>82.649999999999991</v>
      </c>
      <c r="J269" s="12">
        <v>85.26</v>
      </c>
      <c r="K269" s="12">
        <v>79.17</v>
      </c>
      <c r="L269" s="12">
        <v>93.09</v>
      </c>
      <c r="M269" s="12">
        <v>84.39</v>
      </c>
      <c r="N269" s="13">
        <v>85.042500000000004</v>
      </c>
      <c r="O269" s="17" t="s">
        <v>10</v>
      </c>
      <c r="P269" s="14" t="s">
        <v>10</v>
      </c>
      <c r="Q269" s="14" t="s">
        <v>118</v>
      </c>
      <c r="R269" s="14" t="s">
        <v>119</v>
      </c>
      <c r="S269" s="14" t="s">
        <v>148</v>
      </c>
    </row>
    <row r="270" spans="1:19" x14ac:dyDescent="0.3">
      <c r="A270" s="11">
        <v>44631.580555555556</v>
      </c>
      <c r="B270" s="11"/>
      <c r="C270" s="15">
        <v>44631</v>
      </c>
      <c r="D270" s="16">
        <v>0.5805555555555556</v>
      </c>
      <c r="E270" s="16"/>
      <c r="F270" s="12">
        <v>86.4</v>
      </c>
      <c r="G270" s="12">
        <v>96</v>
      </c>
      <c r="H270" s="12">
        <v>99.84</v>
      </c>
      <c r="I270" s="12">
        <v>91.199999999999989</v>
      </c>
      <c r="J270" s="12">
        <v>94.08</v>
      </c>
      <c r="K270" s="12">
        <v>87.36</v>
      </c>
      <c r="L270" s="12">
        <v>102.72</v>
      </c>
      <c r="M270" s="12">
        <v>93.12</v>
      </c>
      <c r="N270" s="13">
        <v>93.84</v>
      </c>
      <c r="O270" s="17" t="s">
        <v>10</v>
      </c>
      <c r="P270" s="14" t="s">
        <v>10</v>
      </c>
      <c r="Q270" s="14" t="s">
        <v>118</v>
      </c>
      <c r="R270" s="14" t="s">
        <v>119</v>
      </c>
      <c r="S270" s="14" t="s">
        <v>148</v>
      </c>
    </row>
    <row r="271" spans="1:19" x14ac:dyDescent="0.3">
      <c r="A271" s="11">
        <v>44631.581076388888</v>
      </c>
      <c r="B271" s="11"/>
      <c r="C271" s="15">
        <v>44631</v>
      </c>
      <c r="D271" s="16">
        <v>0.58107638888888891</v>
      </c>
      <c r="E271" s="16"/>
      <c r="F271" s="12">
        <v>68.400000000000006</v>
      </c>
      <c r="G271" s="12">
        <v>76</v>
      </c>
      <c r="H271" s="12">
        <v>79.040000000000006</v>
      </c>
      <c r="I271" s="12">
        <v>72.2</v>
      </c>
      <c r="J271" s="12">
        <v>74.48</v>
      </c>
      <c r="K271" s="12">
        <v>69.16</v>
      </c>
      <c r="L271" s="12">
        <v>81.320000000000007</v>
      </c>
      <c r="M271" s="12">
        <v>73.72</v>
      </c>
      <c r="N271" s="13">
        <v>74.290000000000006</v>
      </c>
      <c r="O271" s="17" t="s">
        <v>10</v>
      </c>
      <c r="P271" s="14" t="s">
        <v>10</v>
      </c>
      <c r="Q271" s="14" t="s">
        <v>118</v>
      </c>
      <c r="R271" s="14" t="s">
        <v>119</v>
      </c>
      <c r="S271" s="14" t="s">
        <v>148</v>
      </c>
    </row>
    <row r="272" spans="1:19" x14ac:dyDescent="0.3">
      <c r="A272" s="11">
        <v>44631.581967592596</v>
      </c>
      <c r="B272" s="11"/>
      <c r="C272" s="15">
        <v>44631</v>
      </c>
      <c r="D272" s="16">
        <v>0.58196759259259256</v>
      </c>
      <c r="E272" s="16"/>
      <c r="F272" s="12">
        <v>72.900000000000006</v>
      </c>
      <c r="G272" s="12">
        <v>81</v>
      </c>
      <c r="H272" s="12">
        <v>84.240000000000009</v>
      </c>
      <c r="I272" s="12">
        <v>76.95</v>
      </c>
      <c r="J272" s="12">
        <v>79.38</v>
      </c>
      <c r="K272" s="12">
        <v>73.710000000000008</v>
      </c>
      <c r="L272" s="12">
        <v>86.67</v>
      </c>
      <c r="M272" s="12">
        <v>78.569999999999993</v>
      </c>
      <c r="N272" s="13">
        <v>79.177500000000009</v>
      </c>
      <c r="O272" s="17" t="s">
        <v>10</v>
      </c>
      <c r="P272" s="14" t="s">
        <v>10</v>
      </c>
      <c r="Q272" s="14" t="s">
        <v>118</v>
      </c>
      <c r="R272" s="14" t="s">
        <v>119</v>
      </c>
      <c r="S272" s="14" t="s">
        <v>148</v>
      </c>
    </row>
    <row r="273" spans="1:19" x14ac:dyDescent="0.3">
      <c r="A273" s="11">
        <v>44631.584027777775</v>
      </c>
      <c r="B273" s="11"/>
      <c r="C273" s="15">
        <v>44631</v>
      </c>
      <c r="D273" s="16">
        <v>0.58402777777777781</v>
      </c>
      <c r="E273" s="16"/>
      <c r="F273" s="12">
        <v>74.7</v>
      </c>
      <c r="G273" s="12">
        <v>83</v>
      </c>
      <c r="H273" s="12">
        <v>86.320000000000007</v>
      </c>
      <c r="I273" s="12">
        <v>78.849999999999994</v>
      </c>
      <c r="J273" s="12">
        <v>81.34</v>
      </c>
      <c r="K273" s="12">
        <v>75.53</v>
      </c>
      <c r="L273" s="12">
        <v>88.81</v>
      </c>
      <c r="M273" s="12">
        <v>80.509999999999991</v>
      </c>
      <c r="N273" s="13">
        <v>81.132499999999993</v>
      </c>
      <c r="O273" s="17" t="s">
        <v>138</v>
      </c>
      <c r="P273" s="14" t="s">
        <v>10</v>
      </c>
      <c r="Q273" s="14" t="s">
        <v>118</v>
      </c>
      <c r="R273" s="14" t="s">
        <v>119</v>
      </c>
      <c r="S273" s="14" t="s">
        <v>148</v>
      </c>
    </row>
    <row r="274" spans="1:19" x14ac:dyDescent="0.3">
      <c r="A274" s="11">
        <v>44631.587500000001</v>
      </c>
      <c r="B274" s="11"/>
      <c r="C274" s="15">
        <v>44631</v>
      </c>
      <c r="D274" s="16">
        <v>0.58750000000000002</v>
      </c>
      <c r="E274" s="33" t="str">
        <f t="shared" ref="E274:E305" si="9">TEXT(D274-$D$273,"hh:mm")</f>
        <v>00:05</v>
      </c>
      <c r="F274" s="12">
        <v>77.400000000000006</v>
      </c>
      <c r="G274" s="12">
        <v>86</v>
      </c>
      <c r="H274" s="12">
        <v>89.44</v>
      </c>
      <c r="I274" s="12">
        <v>81.7</v>
      </c>
      <c r="J274" s="12">
        <v>84.28</v>
      </c>
      <c r="K274" s="12">
        <v>78.260000000000005</v>
      </c>
      <c r="L274" s="12">
        <v>92.02000000000001</v>
      </c>
      <c r="M274" s="12">
        <v>83.42</v>
      </c>
      <c r="N274" s="13">
        <v>84.064999999999998</v>
      </c>
      <c r="O274" s="17" t="s">
        <v>138</v>
      </c>
      <c r="P274" s="14" t="s">
        <v>10</v>
      </c>
      <c r="Q274" s="14" t="s">
        <v>118</v>
      </c>
      <c r="R274" s="14" t="s">
        <v>119</v>
      </c>
      <c r="S274" s="14" t="s">
        <v>148</v>
      </c>
    </row>
    <row r="275" spans="1:19" x14ac:dyDescent="0.3">
      <c r="A275" s="11">
        <v>44631.59097222222</v>
      </c>
      <c r="B275" s="11"/>
      <c r="C275" s="15">
        <v>44631</v>
      </c>
      <c r="D275" s="16">
        <v>0.59097222222222223</v>
      </c>
      <c r="E275" s="33" t="str">
        <f t="shared" si="9"/>
        <v>00:10</v>
      </c>
      <c r="F275" s="12">
        <v>70.2</v>
      </c>
      <c r="G275" s="12">
        <v>78</v>
      </c>
      <c r="H275" s="12">
        <v>81.12</v>
      </c>
      <c r="I275" s="12">
        <v>74.099999999999994</v>
      </c>
      <c r="J275" s="12">
        <v>76.44</v>
      </c>
      <c r="K275" s="12">
        <v>70.98</v>
      </c>
      <c r="L275" s="12">
        <v>83.460000000000008</v>
      </c>
      <c r="M275" s="12">
        <v>75.66</v>
      </c>
      <c r="N275" s="13">
        <v>76.24499999999999</v>
      </c>
      <c r="O275" s="17" t="s">
        <v>138</v>
      </c>
      <c r="P275" s="14" t="s">
        <v>9</v>
      </c>
      <c r="Q275" s="14" t="s">
        <v>118</v>
      </c>
      <c r="R275" s="14" t="s">
        <v>119</v>
      </c>
      <c r="S275" s="14" t="s">
        <v>148</v>
      </c>
    </row>
    <row r="276" spans="1:19" x14ac:dyDescent="0.3">
      <c r="A276" s="11">
        <v>44631.594444444447</v>
      </c>
      <c r="B276" s="11"/>
      <c r="C276" s="15">
        <v>44631</v>
      </c>
      <c r="D276" s="16">
        <v>0.59444444444444444</v>
      </c>
      <c r="E276" s="33" t="str">
        <f t="shared" si="9"/>
        <v>00:15</v>
      </c>
      <c r="F276" s="12">
        <v>76.5</v>
      </c>
      <c r="G276" s="12">
        <v>85</v>
      </c>
      <c r="H276" s="12">
        <v>88.4</v>
      </c>
      <c r="I276" s="12">
        <v>80.75</v>
      </c>
      <c r="J276" s="12">
        <v>83.3</v>
      </c>
      <c r="K276" s="12">
        <v>77.350000000000009</v>
      </c>
      <c r="L276" s="12">
        <v>90.95</v>
      </c>
      <c r="M276" s="12">
        <v>82.45</v>
      </c>
      <c r="N276" s="13">
        <v>83.087500000000006</v>
      </c>
      <c r="O276" s="17" t="s">
        <v>138</v>
      </c>
      <c r="P276" s="14" t="s">
        <v>9</v>
      </c>
      <c r="Q276" s="14" t="s">
        <v>118</v>
      </c>
      <c r="R276" s="14" t="s">
        <v>119</v>
      </c>
      <c r="S276" s="14" t="s">
        <v>148</v>
      </c>
    </row>
    <row r="277" spans="1:19" x14ac:dyDescent="0.3">
      <c r="A277" s="11">
        <v>44631.594687500001</v>
      </c>
      <c r="B277" s="11"/>
      <c r="C277" s="15">
        <v>44631</v>
      </c>
      <c r="D277" s="16">
        <v>0.59468750000000004</v>
      </c>
      <c r="E277" s="33" t="str">
        <f t="shared" si="9"/>
        <v>00:15</v>
      </c>
      <c r="F277" s="12">
        <v>73.8</v>
      </c>
      <c r="G277" s="12">
        <v>82</v>
      </c>
      <c r="H277" s="12">
        <v>85.28</v>
      </c>
      <c r="I277" s="12">
        <v>77.899999999999991</v>
      </c>
      <c r="J277" s="12">
        <v>80.36</v>
      </c>
      <c r="K277" s="12">
        <v>74.62</v>
      </c>
      <c r="L277" s="12">
        <v>87.740000000000009</v>
      </c>
      <c r="M277" s="12">
        <v>79.539999999999992</v>
      </c>
      <c r="N277" s="13">
        <v>80.155000000000001</v>
      </c>
      <c r="O277" s="17" t="s">
        <v>138</v>
      </c>
      <c r="P277" s="14" t="s">
        <v>9</v>
      </c>
      <c r="Q277" s="14" t="s">
        <v>118</v>
      </c>
      <c r="R277" s="14" t="s">
        <v>119</v>
      </c>
      <c r="S277" s="14" t="s">
        <v>148</v>
      </c>
    </row>
    <row r="278" spans="1:19" x14ac:dyDescent="0.3">
      <c r="A278" s="11">
        <v>44631.594849537039</v>
      </c>
      <c r="B278" s="11"/>
      <c r="C278" s="15">
        <v>44631</v>
      </c>
      <c r="D278" s="16">
        <v>0.59484953703703702</v>
      </c>
      <c r="E278" s="33" t="str">
        <f t="shared" si="9"/>
        <v>00:15</v>
      </c>
      <c r="F278" s="12">
        <v>74.7</v>
      </c>
      <c r="G278" s="12">
        <v>83</v>
      </c>
      <c r="H278" s="12">
        <v>86.320000000000007</v>
      </c>
      <c r="I278" s="12">
        <v>78.849999999999994</v>
      </c>
      <c r="J278" s="12">
        <v>81.34</v>
      </c>
      <c r="K278" s="12">
        <v>75.53</v>
      </c>
      <c r="L278" s="12">
        <v>88.81</v>
      </c>
      <c r="M278" s="12">
        <v>80.509999999999991</v>
      </c>
      <c r="N278" s="13">
        <v>81.132499999999993</v>
      </c>
      <c r="O278" s="17" t="s">
        <v>138</v>
      </c>
      <c r="P278" s="14" t="s">
        <v>9</v>
      </c>
      <c r="Q278" s="14" t="s">
        <v>118</v>
      </c>
      <c r="R278" s="14" t="s">
        <v>119</v>
      </c>
      <c r="S278" s="14" t="s">
        <v>148</v>
      </c>
    </row>
    <row r="279" spans="1:19" s="28" customFormat="1" x14ac:dyDescent="0.3">
      <c r="A279" s="11">
        <v>44631.597986111112</v>
      </c>
      <c r="B279" s="11"/>
      <c r="C279" s="15">
        <v>44631</v>
      </c>
      <c r="D279" s="16">
        <v>0.59798611111111111</v>
      </c>
      <c r="E279" s="33" t="str">
        <f t="shared" si="9"/>
        <v>00:20</v>
      </c>
      <c r="F279" s="12">
        <v>84.600000000000009</v>
      </c>
      <c r="G279" s="12">
        <v>94</v>
      </c>
      <c r="H279" s="12">
        <v>97.76</v>
      </c>
      <c r="I279" s="12">
        <v>89.3</v>
      </c>
      <c r="J279" s="12">
        <v>92.12</v>
      </c>
      <c r="K279" s="12">
        <v>85.54</v>
      </c>
      <c r="L279" s="12">
        <v>100.58000000000001</v>
      </c>
      <c r="M279" s="12">
        <v>91.179999999999993</v>
      </c>
      <c r="N279" s="13">
        <v>91.885000000000005</v>
      </c>
      <c r="O279" s="17" t="s">
        <v>138</v>
      </c>
      <c r="P279" s="14" t="s">
        <v>9</v>
      </c>
      <c r="Q279" s="14" t="s">
        <v>118</v>
      </c>
      <c r="R279" s="14" t="s">
        <v>119</v>
      </c>
      <c r="S279" s="14" t="s">
        <v>148</v>
      </c>
    </row>
    <row r="280" spans="1:19" x14ac:dyDescent="0.3">
      <c r="A280" s="11">
        <v>44631.600034722222</v>
      </c>
      <c r="B280" s="11"/>
      <c r="C280" s="15">
        <v>44631</v>
      </c>
      <c r="D280" s="16">
        <v>0.60003472222222221</v>
      </c>
      <c r="E280" s="33" t="str">
        <f t="shared" si="9"/>
        <v>00:23</v>
      </c>
      <c r="F280" s="12">
        <v>79.2</v>
      </c>
      <c r="G280" s="12">
        <v>88</v>
      </c>
      <c r="H280" s="12">
        <v>91.52000000000001</v>
      </c>
      <c r="I280" s="12">
        <v>83.6</v>
      </c>
      <c r="J280" s="12">
        <v>86.24</v>
      </c>
      <c r="K280" s="12">
        <v>80.08</v>
      </c>
      <c r="L280" s="12">
        <v>94.160000000000011</v>
      </c>
      <c r="M280" s="12">
        <v>85.36</v>
      </c>
      <c r="N280" s="13">
        <v>86.02000000000001</v>
      </c>
      <c r="O280" s="17" t="s">
        <v>138</v>
      </c>
      <c r="P280" s="14" t="s">
        <v>9</v>
      </c>
      <c r="Q280" s="14" t="s">
        <v>118</v>
      </c>
      <c r="R280" s="14" t="s">
        <v>119</v>
      </c>
      <c r="S280" s="14" t="s">
        <v>148</v>
      </c>
    </row>
    <row r="281" spans="1:19" x14ac:dyDescent="0.3">
      <c r="A281" s="11">
        <v>44631.600312499999</v>
      </c>
      <c r="B281" s="11"/>
      <c r="C281" s="15">
        <v>44631</v>
      </c>
      <c r="D281" s="16">
        <v>0.60031250000000003</v>
      </c>
      <c r="E281" s="33" t="str">
        <f t="shared" si="9"/>
        <v>00:23</v>
      </c>
      <c r="F281" s="12">
        <v>70.2</v>
      </c>
      <c r="G281" s="12">
        <v>78</v>
      </c>
      <c r="H281" s="12">
        <v>81.12</v>
      </c>
      <c r="I281" s="12">
        <v>74.099999999999994</v>
      </c>
      <c r="J281" s="12">
        <v>76.44</v>
      </c>
      <c r="K281" s="12">
        <v>70.98</v>
      </c>
      <c r="L281" s="12">
        <v>83.460000000000008</v>
      </c>
      <c r="M281" s="12">
        <v>75.66</v>
      </c>
      <c r="N281" s="13">
        <v>76.24499999999999</v>
      </c>
      <c r="O281" s="17" t="s">
        <v>138</v>
      </c>
      <c r="P281" s="14" t="s">
        <v>9</v>
      </c>
      <c r="Q281" s="14" t="s">
        <v>118</v>
      </c>
      <c r="R281" s="14" t="s">
        <v>119</v>
      </c>
      <c r="S281" s="14" t="s">
        <v>148</v>
      </c>
    </row>
    <row r="282" spans="1:19" x14ac:dyDescent="0.3">
      <c r="A282" s="11">
        <v>44631.601388888892</v>
      </c>
      <c r="B282" s="11"/>
      <c r="C282" s="15">
        <v>44631</v>
      </c>
      <c r="D282" s="16">
        <v>0.60138888888888886</v>
      </c>
      <c r="E282" s="33" t="str">
        <f t="shared" si="9"/>
        <v>00:25</v>
      </c>
      <c r="F282" s="12">
        <v>69.3</v>
      </c>
      <c r="G282" s="12">
        <v>77</v>
      </c>
      <c r="H282" s="12">
        <v>80.08</v>
      </c>
      <c r="I282" s="12">
        <v>73.149999999999991</v>
      </c>
      <c r="J282" s="12">
        <v>75.459999999999994</v>
      </c>
      <c r="K282" s="12">
        <v>70.070000000000007</v>
      </c>
      <c r="L282" s="12">
        <v>82.39</v>
      </c>
      <c r="M282" s="12">
        <v>74.69</v>
      </c>
      <c r="N282" s="13">
        <v>75.267499999999984</v>
      </c>
      <c r="O282" s="17" t="s">
        <v>138</v>
      </c>
      <c r="P282" s="14" t="s">
        <v>9</v>
      </c>
      <c r="Q282" s="14" t="s">
        <v>118</v>
      </c>
      <c r="R282" s="14" t="s">
        <v>119</v>
      </c>
      <c r="S282" s="14" t="s">
        <v>148</v>
      </c>
    </row>
    <row r="283" spans="1:19" x14ac:dyDescent="0.3">
      <c r="A283" s="11">
        <v>44631.604861111111</v>
      </c>
      <c r="B283" s="11"/>
      <c r="C283" s="15">
        <v>44631</v>
      </c>
      <c r="D283" s="16">
        <v>0.60486111111111118</v>
      </c>
      <c r="E283" s="33" t="str">
        <f t="shared" si="9"/>
        <v>00:30</v>
      </c>
      <c r="F283" s="12">
        <v>95.4</v>
      </c>
      <c r="G283" s="12">
        <v>106</v>
      </c>
      <c r="H283" s="12">
        <v>110.24000000000001</v>
      </c>
      <c r="I283" s="12">
        <v>100.69999999999999</v>
      </c>
      <c r="J283" s="12">
        <v>103.88</v>
      </c>
      <c r="K283" s="12">
        <v>96.460000000000008</v>
      </c>
      <c r="L283" s="12">
        <v>113.42</v>
      </c>
      <c r="M283" s="12">
        <v>102.82</v>
      </c>
      <c r="N283" s="13">
        <v>103.61500000000001</v>
      </c>
      <c r="O283" s="17" t="s">
        <v>138</v>
      </c>
      <c r="P283" s="14" t="s">
        <v>115</v>
      </c>
      <c r="Q283" s="14" t="s">
        <v>118</v>
      </c>
      <c r="R283" s="14" t="s">
        <v>119</v>
      </c>
      <c r="S283" s="14" t="s">
        <v>148</v>
      </c>
    </row>
    <row r="284" spans="1:19" x14ac:dyDescent="0.3">
      <c r="A284" s="11">
        <v>44631.60833333333</v>
      </c>
      <c r="B284" s="11"/>
      <c r="C284" s="15">
        <v>44631</v>
      </c>
      <c r="D284" s="16">
        <v>0.60833333333333328</v>
      </c>
      <c r="E284" s="33" t="str">
        <f t="shared" si="9"/>
        <v>00:35</v>
      </c>
      <c r="F284" s="12">
        <v>82.8</v>
      </c>
      <c r="G284" s="12">
        <v>92</v>
      </c>
      <c r="H284" s="12">
        <v>95.68</v>
      </c>
      <c r="I284" s="12">
        <v>87.399999999999991</v>
      </c>
      <c r="J284" s="12">
        <v>90.16</v>
      </c>
      <c r="K284" s="12">
        <v>83.72</v>
      </c>
      <c r="L284" s="12">
        <v>98.440000000000012</v>
      </c>
      <c r="M284" s="12">
        <v>89.24</v>
      </c>
      <c r="N284" s="13">
        <v>89.93</v>
      </c>
      <c r="O284" s="17" t="s">
        <v>138</v>
      </c>
      <c r="P284" s="14" t="s">
        <v>115</v>
      </c>
      <c r="Q284" s="14" t="s">
        <v>118</v>
      </c>
      <c r="R284" s="14" t="s">
        <v>119</v>
      </c>
      <c r="S284" s="14" t="s">
        <v>148</v>
      </c>
    </row>
    <row r="285" spans="1:19" x14ac:dyDescent="0.3">
      <c r="A285" s="11">
        <v>44631.611805555556</v>
      </c>
      <c r="B285" s="11"/>
      <c r="C285" s="15">
        <v>44631</v>
      </c>
      <c r="D285" s="16">
        <v>0.6118055555555556</v>
      </c>
      <c r="E285" s="33" t="str">
        <f t="shared" si="9"/>
        <v>00:40</v>
      </c>
      <c r="F285" s="12">
        <v>73.8</v>
      </c>
      <c r="G285" s="12">
        <v>82</v>
      </c>
      <c r="H285" s="12">
        <v>85.28</v>
      </c>
      <c r="I285" s="12">
        <v>77.899999999999991</v>
      </c>
      <c r="J285" s="12">
        <v>80.36</v>
      </c>
      <c r="K285" s="12">
        <v>74.62</v>
      </c>
      <c r="L285" s="12">
        <v>87.740000000000009</v>
      </c>
      <c r="M285" s="12">
        <v>79.539999999999992</v>
      </c>
      <c r="N285" s="13">
        <v>80.155000000000001</v>
      </c>
      <c r="O285" s="17" t="s">
        <v>138</v>
      </c>
      <c r="P285" s="14" t="s">
        <v>115</v>
      </c>
      <c r="Q285" s="14" t="s">
        <v>118</v>
      </c>
      <c r="R285" s="14" t="s">
        <v>119</v>
      </c>
      <c r="S285" s="14" t="s">
        <v>148</v>
      </c>
    </row>
    <row r="286" spans="1:19" x14ac:dyDescent="0.3">
      <c r="A286" s="11">
        <v>44631.615277777775</v>
      </c>
      <c r="B286" s="11"/>
      <c r="C286" s="15">
        <v>44631</v>
      </c>
      <c r="D286" s="16">
        <v>0.61527777777777781</v>
      </c>
      <c r="E286" s="33" t="str">
        <f t="shared" si="9"/>
        <v>00:45</v>
      </c>
      <c r="F286" s="12">
        <v>62.1</v>
      </c>
      <c r="G286" s="12">
        <v>69</v>
      </c>
      <c r="H286" s="12">
        <v>71.760000000000005</v>
      </c>
      <c r="I286" s="12">
        <v>65.55</v>
      </c>
      <c r="J286" s="12">
        <v>67.62</v>
      </c>
      <c r="K286" s="12">
        <v>62.79</v>
      </c>
      <c r="L286" s="12">
        <v>73.83</v>
      </c>
      <c r="M286" s="12">
        <v>66.929999999999993</v>
      </c>
      <c r="N286" s="13">
        <v>67.447500000000005</v>
      </c>
      <c r="O286" s="17" t="s">
        <v>138</v>
      </c>
      <c r="P286" s="14" t="s">
        <v>115</v>
      </c>
      <c r="Q286" s="14" t="s">
        <v>118</v>
      </c>
      <c r="R286" s="14" t="s">
        <v>119</v>
      </c>
      <c r="S286" s="14" t="s">
        <v>148</v>
      </c>
    </row>
    <row r="287" spans="1:19" x14ac:dyDescent="0.3">
      <c r="A287" s="11">
        <v>44631.618750000001</v>
      </c>
      <c r="B287" s="11"/>
      <c r="C287" s="15">
        <v>44631</v>
      </c>
      <c r="D287" s="16">
        <v>0.61875000000000002</v>
      </c>
      <c r="E287" s="33" t="str">
        <f t="shared" si="9"/>
        <v>00:50</v>
      </c>
      <c r="F287" s="12">
        <v>81</v>
      </c>
      <c r="G287" s="12">
        <v>90</v>
      </c>
      <c r="H287" s="12">
        <v>93.600000000000009</v>
      </c>
      <c r="I287" s="12">
        <v>85.5</v>
      </c>
      <c r="J287" s="12">
        <v>88.2</v>
      </c>
      <c r="K287" s="12">
        <v>81.900000000000006</v>
      </c>
      <c r="L287" s="12">
        <v>96.300000000000011</v>
      </c>
      <c r="M287" s="12">
        <v>87.3</v>
      </c>
      <c r="N287" s="13">
        <v>87.974999999999994</v>
      </c>
      <c r="O287" s="17" t="s">
        <v>138</v>
      </c>
      <c r="P287" s="14" t="s">
        <v>115</v>
      </c>
      <c r="Q287" s="14" t="s">
        <v>118</v>
      </c>
      <c r="R287" s="14" t="s">
        <v>119</v>
      </c>
      <c r="S287" s="14" t="s">
        <v>148</v>
      </c>
    </row>
    <row r="288" spans="1:19" x14ac:dyDescent="0.3">
      <c r="A288" s="11">
        <v>44631.620405092595</v>
      </c>
      <c r="B288" s="11"/>
      <c r="C288" s="15">
        <v>44631</v>
      </c>
      <c r="D288" s="16">
        <v>0.62040509259259258</v>
      </c>
      <c r="E288" s="33" t="str">
        <f t="shared" si="9"/>
        <v>00:52</v>
      </c>
      <c r="F288" s="12">
        <v>72.900000000000006</v>
      </c>
      <c r="G288" s="12">
        <v>81</v>
      </c>
      <c r="H288" s="12">
        <v>84.240000000000009</v>
      </c>
      <c r="I288" s="12">
        <v>76.95</v>
      </c>
      <c r="J288" s="12">
        <v>79.38</v>
      </c>
      <c r="K288" s="12">
        <v>73.710000000000008</v>
      </c>
      <c r="L288" s="12">
        <v>86.67</v>
      </c>
      <c r="M288" s="12">
        <v>78.569999999999993</v>
      </c>
      <c r="N288" s="13">
        <v>79.177500000000009</v>
      </c>
      <c r="O288" s="17" t="s">
        <v>138</v>
      </c>
      <c r="P288" s="14" t="s">
        <v>115</v>
      </c>
      <c r="Q288" s="14" t="s">
        <v>118</v>
      </c>
      <c r="R288" s="14" t="s">
        <v>119</v>
      </c>
      <c r="S288" s="14" t="s">
        <v>148</v>
      </c>
    </row>
    <row r="289" spans="1:19" x14ac:dyDescent="0.3">
      <c r="A289" s="11">
        <v>44631.62222222222</v>
      </c>
      <c r="B289" s="11"/>
      <c r="C289" s="15">
        <v>44631</v>
      </c>
      <c r="D289" s="16">
        <v>0.62222222222222223</v>
      </c>
      <c r="E289" s="33" t="str">
        <f t="shared" si="9"/>
        <v>00:55</v>
      </c>
      <c r="F289" s="12">
        <v>73.8</v>
      </c>
      <c r="G289" s="12">
        <v>82</v>
      </c>
      <c r="H289" s="12">
        <v>85.28</v>
      </c>
      <c r="I289" s="12">
        <v>77.899999999999991</v>
      </c>
      <c r="J289" s="12">
        <v>80.36</v>
      </c>
      <c r="K289" s="12">
        <v>74.62</v>
      </c>
      <c r="L289" s="12">
        <v>87.740000000000009</v>
      </c>
      <c r="M289" s="12">
        <v>79.539999999999992</v>
      </c>
      <c r="N289" s="13">
        <v>80.155000000000001</v>
      </c>
      <c r="O289" s="17" t="s">
        <v>138</v>
      </c>
      <c r="P289" s="14" t="s">
        <v>115</v>
      </c>
      <c r="Q289" s="14" t="s">
        <v>118</v>
      </c>
      <c r="R289" s="14" t="s">
        <v>119</v>
      </c>
      <c r="S289" s="14" t="s">
        <v>148</v>
      </c>
    </row>
    <row r="290" spans="1:19" x14ac:dyDescent="0.3">
      <c r="A290" s="11">
        <v>44631.623530092591</v>
      </c>
      <c r="B290" s="11"/>
      <c r="C290" s="15">
        <v>44631</v>
      </c>
      <c r="D290" s="16">
        <v>0.62353009259259262</v>
      </c>
      <c r="E290" s="33" t="str">
        <f t="shared" si="9"/>
        <v>00:56</v>
      </c>
      <c r="F290" s="12">
        <v>72</v>
      </c>
      <c r="G290" s="12">
        <v>80</v>
      </c>
      <c r="H290" s="12">
        <v>83.2</v>
      </c>
      <c r="I290" s="12">
        <v>76</v>
      </c>
      <c r="J290" s="12">
        <v>78.400000000000006</v>
      </c>
      <c r="K290" s="12">
        <v>72.8</v>
      </c>
      <c r="L290" s="12">
        <v>85.600000000000009</v>
      </c>
      <c r="M290" s="12">
        <v>77.599999999999994</v>
      </c>
      <c r="N290" s="13">
        <v>78.2</v>
      </c>
      <c r="O290" s="17" t="s">
        <v>138</v>
      </c>
      <c r="P290" s="14" t="s">
        <v>115</v>
      </c>
      <c r="Q290" s="14" t="s">
        <v>118</v>
      </c>
      <c r="R290" s="14" t="s">
        <v>119</v>
      </c>
      <c r="S290" s="14" t="s">
        <v>148</v>
      </c>
    </row>
    <row r="291" spans="1:19" x14ac:dyDescent="0.3">
      <c r="A291" s="11">
        <v>44631.625694444447</v>
      </c>
      <c r="B291" s="11"/>
      <c r="C291" s="15">
        <v>44631</v>
      </c>
      <c r="D291" s="16">
        <v>0.62569444444444444</v>
      </c>
      <c r="E291" s="33" t="str">
        <f t="shared" si="9"/>
        <v>01:00</v>
      </c>
      <c r="F291" s="12">
        <v>81</v>
      </c>
      <c r="G291" s="12">
        <v>90</v>
      </c>
      <c r="H291" s="12">
        <v>93.600000000000009</v>
      </c>
      <c r="I291" s="12">
        <v>85.5</v>
      </c>
      <c r="J291" s="12">
        <v>88.2</v>
      </c>
      <c r="K291" s="12">
        <v>81.900000000000006</v>
      </c>
      <c r="L291" s="12">
        <v>96.300000000000011</v>
      </c>
      <c r="M291" s="12">
        <v>87.3</v>
      </c>
      <c r="N291" s="13">
        <v>87.974999999999994</v>
      </c>
      <c r="O291" s="17" t="s">
        <v>138</v>
      </c>
      <c r="P291" s="14" t="s">
        <v>115</v>
      </c>
      <c r="Q291" s="14" t="s">
        <v>118</v>
      </c>
      <c r="R291" s="14" t="s">
        <v>119</v>
      </c>
      <c r="S291" s="14" t="s">
        <v>148</v>
      </c>
    </row>
    <row r="292" spans="1:19" x14ac:dyDescent="0.3">
      <c r="A292" s="11">
        <v>44631.629166666666</v>
      </c>
      <c r="B292" s="11"/>
      <c r="C292" s="15">
        <v>44631</v>
      </c>
      <c r="D292" s="16">
        <v>0.62916666666666665</v>
      </c>
      <c r="E292" s="33" t="str">
        <f t="shared" si="9"/>
        <v>01:05</v>
      </c>
      <c r="F292" s="12">
        <v>84.600000000000009</v>
      </c>
      <c r="G292" s="12">
        <v>94</v>
      </c>
      <c r="H292" s="12">
        <v>97.76</v>
      </c>
      <c r="I292" s="12">
        <v>89.3</v>
      </c>
      <c r="J292" s="12">
        <v>92.12</v>
      </c>
      <c r="K292" s="12">
        <v>85.54</v>
      </c>
      <c r="L292" s="12">
        <v>100.58000000000001</v>
      </c>
      <c r="M292" s="12">
        <v>91.179999999999993</v>
      </c>
      <c r="N292" s="13">
        <v>91.885000000000005</v>
      </c>
      <c r="O292" s="17" t="s">
        <v>138</v>
      </c>
      <c r="P292" s="14" t="s">
        <v>115</v>
      </c>
      <c r="Q292" s="14" t="s">
        <v>118</v>
      </c>
      <c r="R292" s="14" t="s">
        <v>119</v>
      </c>
      <c r="S292" s="14" t="s">
        <v>148</v>
      </c>
    </row>
    <row r="293" spans="1:19" x14ac:dyDescent="0.3">
      <c r="A293" s="11">
        <v>44631.632638888892</v>
      </c>
      <c r="B293" s="11"/>
      <c r="C293" s="15">
        <v>44631</v>
      </c>
      <c r="D293" s="16">
        <v>0.63263888888888886</v>
      </c>
      <c r="E293" s="33" t="str">
        <f t="shared" si="9"/>
        <v>01:10</v>
      </c>
      <c r="F293" s="12">
        <v>69.3</v>
      </c>
      <c r="G293" s="12">
        <v>77</v>
      </c>
      <c r="H293" s="12">
        <v>80.08</v>
      </c>
      <c r="I293" s="12">
        <v>73.149999999999991</v>
      </c>
      <c r="J293" s="12">
        <v>75.459999999999994</v>
      </c>
      <c r="K293" s="12">
        <v>70.070000000000007</v>
      </c>
      <c r="L293" s="12">
        <v>82.39</v>
      </c>
      <c r="M293" s="12">
        <v>74.69</v>
      </c>
      <c r="N293" s="13">
        <v>75.267499999999984</v>
      </c>
      <c r="O293" s="17" t="s">
        <v>138</v>
      </c>
      <c r="P293" s="14" t="s">
        <v>122</v>
      </c>
      <c r="Q293" s="14" t="s">
        <v>118</v>
      </c>
      <c r="R293" s="14" t="s">
        <v>119</v>
      </c>
      <c r="S293" s="14" t="s">
        <v>148</v>
      </c>
    </row>
    <row r="294" spans="1:19" x14ac:dyDescent="0.3">
      <c r="A294" s="11">
        <v>44631.636111111111</v>
      </c>
      <c r="B294" s="11"/>
      <c r="C294" s="15">
        <v>44631</v>
      </c>
      <c r="D294" s="16">
        <v>0.63611111111111118</v>
      </c>
      <c r="E294" s="33" t="str">
        <f t="shared" si="9"/>
        <v>01:15</v>
      </c>
      <c r="F294" s="12">
        <v>83.7</v>
      </c>
      <c r="G294" s="12">
        <v>93</v>
      </c>
      <c r="H294" s="12">
        <v>96.72</v>
      </c>
      <c r="I294" s="12">
        <v>88.35</v>
      </c>
      <c r="J294" s="12">
        <v>91.14</v>
      </c>
      <c r="K294" s="12">
        <v>84.63000000000001</v>
      </c>
      <c r="L294" s="12">
        <v>99.51</v>
      </c>
      <c r="M294" s="12">
        <v>90.21</v>
      </c>
      <c r="N294" s="13">
        <v>90.907499999999999</v>
      </c>
      <c r="O294" s="17" t="s">
        <v>138</v>
      </c>
      <c r="P294" s="14" t="s">
        <v>122</v>
      </c>
      <c r="Q294" s="14" t="s">
        <v>118</v>
      </c>
      <c r="R294" s="14" t="s">
        <v>119</v>
      </c>
      <c r="S294" s="14" t="s">
        <v>148</v>
      </c>
    </row>
    <row r="295" spans="1:19" x14ac:dyDescent="0.3">
      <c r="A295" s="11">
        <v>44631.63958333333</v>
      </c>
      <c r="B295" s="11"/>
      <c r="C295" s="15">
        <v>44631</v>
      </c>
      <c r="D295" s="16">
        <v>0.63958333333333328</v>
      </c>
      <c r="E295" s="33" t="str">
        <f t="shared" si="9"/>
        <v>01:20</v>
      </c>
      <c r="F295" s="12">
        <v>80.100000000000009</v>
      </c>
      <c r="G295" s="12">
        <v>89</v>
      </c>
      <c r="H295" s="12">
        <v>92.56</v>
      </c>
      <c r="I295" s="12">
        <v>84.55</v>
      </c>
      <c r="J295" s="12">
        <v>87.22</v>
      </c>
      <c r="K295" s="12">
        <v>80.990000000000009</v>
      </c>
      <c r="L295" s="12">
        <v>95.23</v>
      </c>
      <c r="M295" s="12">
        <v>86.33</v>
      </c>
      <c r="N295" s="13">
        <v>86.997500000000016</v>
      </c>
      <c r="O295" s="17" t="s">
        <v>138</v>
      </c>
      <c r="P295" s="14" t="s">
        <v>122</v>
      </c>
      <c r="Q295" s="14" t="s">
        <v>118</v>
      </c>
      <c r="R295" s="14" t="s">
        <v>119</v>
      </c>
      <c r="S295" s="14" t="s">
        <v>148</v>
      </c>
    </row>
    <row r="296" spans="1:19" x14ac:dyDescent="0.3">
      <c r="A296" s="11">
        <v>44631.643055555556</v>
      </c>
      <c r="B296" s="11"/>
      <c r="C296" s="15">
        <v>44631</v>
      </c>
      <c r="D296" s="16">
        <v>0.6430555555555556</v>
      </c>
      <c r="E296" s="33" t="str">
        <f t="shared" si="9"/>
        <v>01:25</v>
      </c>
      <c r="F296" s="12">
        <v>78.3</v>
      </c>
      <c r="G296" s="12">
        <v>87</v>
      </c>
      <c r="H296" s="12">
        <v>90.48</v>
      </c>
      <c r="I296" s="12">
        <v>82.649999999999991</v>
      </c>
      <c r="J296" s="12">
        <v>85.26</v>
      </c>
      <c r="K296" s="12">
        <v>79.17</v>
      </c>
      <c r="L296" s="12">
        <v>93.09</v>
      </c>
      <c r="M296" s="12">
        <v>84.39</v>
      </c>
      <c r="N296" s="13">
        <v>85.042500000000004</v>
      </c>
      <c r="O296" s="17" t="s">
        <v>138</v>
      </c>
      <c r="P296" s="14" t="s">
        <v>122</v>
      </c>
      <c r="Q296" s="14" t="s">
        <v>118</v>
      </c>
      <c r="R296" s="14" t="s">
        <v>119</v>
      </c>
      <c r="S296" s="14" t="s">
        <v>148</v>
      </c>
    </row>
    <row r="297" spans="1:19" x14ac:dyDescent="0.3">
      <c r="A297" s="11">
        <v>44631.646215277775</v>
      </c>
      <c r="B297" s="11"/>
      <c r="C297" s="15">
        <v>44631</v>
      </c>
      <c r="D297" s="16">
        <v>0.64621527777777776</v>
      </c>
      <c r="E297" s="33" t="str">
        <f t="shared" si="9"/>
        <v>01:29</v>
      </c>
      <c r="F297" s="12">
        <v>70.2</v>
      </c>
      <c r="G297" s="12">
        <v>78</v>
      </c>
      <c r="H297" s="12">
        <v>81.12</v>
      </c>
      <c r="I297" s="12">
        <v>74.099999999999994</v>
      </c>
      <c r="J297" s="12">
        <v>76.44</v>
      </c>
      <c r="K297" s="12">
        <v>70.98</v>
      </c>
      <c r="L297" s="12">
        <v>83.460000000000008</v>
      </c>
      <c r="M297" s="12">
        <v>75.66</v>
      </c>
      <c r="N297" s="13">
        <v>76.24499999999999</v>
      </c>
      <c r="O297" s="17" t="s">
        <v>138</v>
      </c>
      <c r="P297" s="14" t="s">
        <v>122</v>
      </c>
      <c r="Q297" s="14" t="s">
        <v>118</v>
      </c>
      <c r="R297" s="14" t="s">
        <v>119</v>
      </c>
      <c r="S297" s="14" t="s">
        <v>148</v>
      </c>
    </row>
    <row r="298" spans="1:19" x14ac:dyDescent="0.3">
      <c r="A298" s="11">
        <v>44631.646319444444</v>
      </c>
      <c r="B298" s="11"/>
      <c r="C298" s="15">
        <v>44631</v>
      </c>
      <c r="D298" s="16">
        <v>0.64631944444444445</v>
      </c>
      <c r="E298" s="33" t="str">
        <f t="shared" si="9"/>
        <v>01:29</v>
      </c>
      <c r="F298" s="12">
        <v>82.8</v>
      </c>
      <c r="G298" s="12">
        <v>92</v>
      </c>
      <c r="H298" s="12">
        <v>95.68</v>
      </c>
      <c r="I298" s="12">
        <v>87.399999999999991</v>
      </c>
      <c r="J298" s="12">
        <v>90.16</v>
      </c>
      <c r="K298" s="12">
        <v>83.72</v>
      </c>
      <c r="L298" s="12">
        <v>98.440000000000012</v>
      </c>
      <c r="M298" s="12">
        <v>89.24</v>
      </c>
      <c r="N298" s="13">
        <v>89.93</v>
      </c>
      <c r="O298" s="17" t="s">
        <v>138</v>
      </c>
      <c r="P298" s="14" t="s">
        <v>122</v>
      </c>
      <c r="Q298" s="14" t="s">
        <v>118</v>
      </c>
      <c r="R298" s="14" t="s">
        <v>119</v>
      </c>
      <c r="S298" s="14" t="s">
        <v>148</v>
      </c>
    </row>
    <row r="299" spans="1:19" x14ac:dyDescent="0.3">
      <c r="A299" s="11">
        <v>44631.646527777775</v>
      </c>
      <c r="B299" s="11"/>
      <c r="C299" s="15">
        <v>44631</v>
      </c>
      <c r="D299" s="16">
        <v>0.64652777777777781</v>
      </c>
      <c r="E299" s="33" t="str">
        <f t="shared" si="9"/>
        <v>01:30</v>
      </c>
      <c r="F299" s="12">
        <v>86.4</v>
      </c>
      <c r="G299" s="12">
        <v>96</v>
      </c>
      <c r="H299" s="12">
        <v>99.84</v>
      </c>
      <c r="I299" s="12">
        <v>91.199999999999989</v>
      </c>
      <c r="J299" s="12">
        <v>94.08</v>
      </c>
      <c r="K299" s="12">
        <v>87.36</v>
      </c>
      <c r="L299" s="12">
        <v>102.72</v>
      </c>
      <c r="M299" s="12">
        <v>93.12</v>
      </c>
      <c r="N299" s="13">
        <v>93.84</v>
      </c>
      <c r="O299" s="17" t="s">
        <v>138</v>
      </c>
      <c r="P299" s="14" t="s">
        <v>122</v>
      </c>
      <c r="Q299" s="14" t="s">
        <v>118</v>
      </c>
      <c r="R299" s="14" t="s">
        <v>119</v>
      </c>
      <c r="S299" s="14" t="s">
        <v>148</v>
      </c>
    </row>
    <row r="300" spans="1:19" x14ac:dyDescent="0.3">
      <c r="A300" s="11">
        <v>44631.65</v>
      </c>
      <c r="B300" s="11"/>
      <c r="C300" s="15">
        <v>44631</v>
      </c>
      <c r="D300" s="16">
        <v>0.65</v>
      </c>
      <c r="E300" s="33" t="str">
        <f t="shared" si="9"/>
        <v>01:35</v>
      </c>
      <c r="F300" s="12">
        <v>87.3</v>
      </c>
      <c r="G300" s="12">
        <v>97</v>
      </c>
      <c r="H300" s="12">
        <v>100.88000000000001</v>
      </c>
      <c r="I300" s="12">
        <v>92.149999999999991</v>
      </c>
      <c r="J300" s="12">
        <v>95.06</v>
      </c>
      <c r="K300" s="12">
        <v>88.27</v>
      </c>
      <c r="L300" s="12">
        <v>103.79</v>
      </c>
      <c r="M300" s="12">
        <v>94.09</v>
      </c>
      <c r="N300" s="13">
        <v>94.817499999999995</v>
      </c>
      <c r="O300" s="17" t="s">
        <v>138</v>
      </c>
      <c r="P300" s="14" t="s">
        <v>122</v>
      </c>
      <c r="Q300" s="14" t="s">
        <v>118</v>
      </c>
      <c r="R300" s="14" t="s">
        <v>119</v>
      </c>
      <c r="S300" s="14" t="s">
        <v>148</v>
      </c>
    </row>
    <row r="301" spans="1:19" x14ac:dyDescent="0.3">
      <c r="A301" s="11">
        <v>44631.65152777778</v>
      </c>
      <c r="B301" s="11"/>
      <c r="C301" s="15">
        <v>44631</v>
      </c>
      <c r="D301" s="16">
        <v>0.65152777777777782</v>
      </c>
      <c r="E301" s="33" t="str">
        <f t="shared" si="9"/>
        <v>01:37</v>
      </c>
      <c r="F301" s="12">
        <v>91.8</v>
      </c>
      <c r="G301" s="12">
        <v>102</v>
      </c>
      <c r="H301" s="12">
        <v>106.08</v>
      </c>
      <c r="I301" s="12">
        <v>96.899999999999991</v>
      </c>
      <c r="J301" s="12">
        <v>99.96</v>
      </c>
      <c r="K301" s="12">
        <v>92.820000000000007</v>
      </c>
      <c r="L301" s="12">
        <v>109.14</v>
      </c>
      <c r="M301" s="12">
        <v>98.94</v>
      </c>
      <c r="N301" s="13">
        <v>99.704999999999984</v>
      </c>
      <c r="O301" s="17" t="s">
        <v>138</v>
      </c>
      <c r="P301" s="14" t="s">
        <v>11</v>
      </c>
      <c r="Q301" s="14" t="s">
        <v>118</v>
      </c>
      <c r="R301" s="14" t="s">
        <v>119</v>
      </c>
      <c r="S301" s="14" t="s">
        <v>148</v>
      </c>
    </row>
    <row r="302" spans="1:19" x14ac:dyDescent="0.3">
      <c r="A302" s="11">
        <v>44631.65347222222</v>
      </c>
      <c r="B302" s="11"/>
      <c r="C302" s="15">
        <v>44631</v>
      </c>
      <c r="D302" s="16">
        <v>0.65347222222222223</v>
      </c>
      <c r="E302" s="33" t="str">
        <f t="shared" si="9"/>
        <v>01:40</v>
      </c>
      <c r="F302" s="12">
        <v>91.8</v>
      </c>
      <c r="G302" s="12">
        <v>102</v>
      </c>
      <c r="H302" s="12">
        <v>106.08</v>
      </c>
      <c r="I302" s="12">
        <v>96.899999999999991</v>
      </c>
      <c r="J302" s="12">
        <v>99.96</v>
      </c>
      <c r="K302" s="12">
        <v>92.820000000000007</v>
      </c>
      <c r="L302" s="12">
        <v>109.14</v>
      </c>
      <c r="M302" s="12">
        <v>98.94</v>
      </c>
      <c r="N302" s="13">
        <v>99.704999999999984</v>
      </c>
      <c r="O302" s="17" t="s">
        <v>138</v>
      </c>
      <c r="P302" s="14" t="s">
        <v>11</v>
      </c>
      <c r="Q302" s="14" t="s">
        <v>118</v>
      </c>
      <c r="R302" s="14" t="s">
        <v>119</v>
      </c>
      <c r="S302" s="14" t="s">
        <v>148</v>
      </c>
    </row>
    <row r="303" spans="1:19" x14ac:dyDescent="0.3">
      <c r="A303" s="11">
        <v>44631.654479166667</v>
      </c>
      <c r="B303" s="11"/>
      <c r="C303" s="15">
        <v>44631</v>
      </c>
      <c r="D303" s="16">
        <v>0.65447916666666661</v>
      </c>
      <c r="E303" s="33" t="str">
        <f t="shared" si="9"/>
        <v>01:41</v>
      </c>
      <c r="F303" s="12">
        <v>73.8</v>
      </c>
      <c r="G303" s="12">
        <v>82</v>
      </c>
      <c r="H303" s="12">
        <v>85.28</v>
      </c>
      <c r="I303" s="12">
        <v>77.899999999999991</v>
      </c>
      <c r="J303" s="12">
        <v>80.36</v>
      </c>
      <c r="K303" s="12">
        <v>74.62</v>
      </c>
      <c r="L303" s="12">
        <v>87.740000000000009</v>
      </c>
      <c r="M303" s="12">
        <v>79.539999999999992</v>
      </c>
      <c r="N303" s="13">
        <v>80.155000000000001</v>
      </c>
      <c r="O303" s="17" t="s">
        <v>138</v>
      </c>
      <c r="P303" s="14" t="s">
        <v>11</v>
      </c>
      <c r="Q303" s="14" t="s">
        <v>118</v>
      </c>
      <c r="R303" s="14" t="s">
        <v>119</v>
      </c>
      <c r="S303" s="14" t="s">
        <v>148</v>
      </c>
    </row>
    <row r="304" spans="1:19" x14ac:dyDescent="0.3">
      <c r="A304" s="11">
        <v>44631.656944444447</v>
      </c>
      <c r="B304" s="11"/>
      <c r="C304" s="15">
        <v>44631</v>
      </c>
      <c r="D304" s="16">
        <v>0.65694444444444444</v>
      </c>
      <c r="E304" s="33" t="str">
        <f t="shared" si="9"/>
        <v>01:45</v>
      </c>
      <c r="F304" s="12">
        <v>82.8</v>
      </c>
      <c r="G304" s="12">
        <v>92</v>
      </c>
      <c r="H304" s="12">
        <v>95.68</v>
      </c>
      <c r="I304" s="12">
        <v>87.399999999999991</v>
      </c>
      <c r="J304" s="12">
        <v>90.16</v>
      </c>
      <c r="K304" s="12">
        <v>83.72</v>
      </c>
      <c r="L304" s="12">
        <v>98.440000000000012</v>
      </c>
      <c r="M304" s="12">
        <v>89.24</v>
      </c>
      <c r="N304" s="13">
        <v>89.93</v>
      </c>
      <c r="O304" s="17" t="s">
        <v>138</v>
      </c>
      <c r="P304" s="14" t="s">
        <v>11</v>
      </c>
      <c r="Q304" s="14" t="s">
        <v>118</v>
      </c>
      <c r="R304" s="14" t="s">
        <v>119</v>
      </c>
      <c r="S304" s="14" t="s">
        <v>148</v>
      </c>
    </row>
    <row r="305" spans="1:19" x14ac:dyDescent="0.3">
      <c r="A305" s="11">
        <v>44631.660416666666</v>
      </c>
      <c r="B305" s="11"/>
      <c r="C305" s="15">
        <v>44631</v>
      </c>
      <c r="D305" s="16">
        <v>0.66041666666666665</v>
      </c>
      <c r="E305" s="33" t="str">
        <f t="shared" si="9"/>
        <v>01:50</v>
      </c>
      <c r="F305" s="12">
        <v>78.3</v>
      </c>
      <c r="G305" s="12">
        <v>87</v>
      </c>
      <c r="H305" s="12">
        <v>90.48</v>
      </c>
      <c r="I305" s="12">
        <v>82.649999999999991</v>
      </c>
      <c r="J305" s="12">
        <v>85.26</v>
      </c>
      <c r="K305" s="12">
        <v>79.17</v>
      </c>
      <c r="L305" s="12">
        <v>93.09</v>
      </c>
      <c r="M305" s="12">
        <v>84.39</v>
      </c>
      <c r="N305" s="13">
        <v>85.042500000000004</v>
      </c>
      <c r="O305" s="17" t="s">
        <v>138</v>
      </c>
      <c r="P305" s="14" t="s">
        <v>11</v>
      </c>
      <c r="Q305" s="14" t="s">
        <v>118</v>
      </c>
      <c r="R305" s="14" t="s">
        <v>119</v>
      </c>
      <c r="S305" s="14" t="s">
        <v>148</v>
      </c>
    </row>
    <row r="306" spans="1:19" x14ac:dyDescent="0.3">
      <c r="A306" s="11">
        <v>44634.417349537034</v>
      </c>
      <c r="B306" s="11"/>
      <c r="C306" s="15">
        <v>44634</v>
      </c>
      <c r="D306" s="16">
        <v>0.41734953703703703</v>
      </c>
      <c r="E306" s="16"/>
      <c r="F306" s="12">
        <v>75</v>
      </c>
      <c r="G306" s="12">
        <v>63.480000000000004</v>
      </c>
      <c r="H306" s="12">
        <v>71.760000000000005</v>
      </c>
      <c r="I306" s="12">
        <v>65.55</v>
      </c>
      <c r="J306" s="12">
        <v>67.62</v>
      </c>
      <c r="K306" s="12">
        <v>62.79</v>
      </c>
      <c r="L306" s="12">
        <v>73.83</v>
      </c>
      <c r="M306" s="12">
        <v>63</v>
      </c>
      <c r="N306" s="13">
        <v>67.878749999999997</v>
      </c>
      <c r="O306" s="17" t="s">
        <v>136</v>
      </c>
      <c r="P306" s="14" t="s">
        <v>8</v>
      </c>
      <c r="Q306" s="14" t="s">
        <v>15</v>
      </c>
      <c r="R306" s="14" t="s">
        <v>17</v>
      </c>
      <c r="S306" s="14" t="s">
        <v>143</v>
      </c>
    </row>
    <row r="307" spans="1:19" x14ac:dyDescent="0.3">
      <c r="A307" s="11">
        <v>44634.417361111111</v>
      </c>
      <c r="B307" s="11"/>
      <c r="C307" s="15">
        <v>44634</v>
      </c>
      <c r="D307" s="16">
        <v>0.41736111111111113</v>
      </c>
      <c r="E307" s="33" t="str">
        <f t="shared" ref="E307:E370" si="10">TEXT(D307-$D$306,"hh:mm")</f>
        <v>00:00</v>
      </c>
      <c r="F307" s="12">
        <v>75.600000000000009</v>
      </c>
      <c r="G307" s="12">
        <v>78</v>
      </c>
      <c r="H307" s="12">
        <v>87.36</v>
      </c>
      <c r="I307" s="12">
        <v>79.8</v>
      </c>
      <c r="J307" s="12">
        <v>82.32</v>
      </c>
      <c r="K307" s="12">
        <v>90</v>
      </c>
      <c r="L307" s="12">
        <v>89.88000000000001</v>
      </c>
      <c r="M307" s="12">
        <v>81.48</v>
      </c>
      <c r="N307" s="13">
        <v>83.055000000000007</v>
      </c>
      <c r="O307" s="17" t="s">
        <v>136</v>
      </c>
      <c r="P307" s="14" t="s">
        <v>8</v>
      </c>
      <c r="Q307" s="14" t="s">
        <v>15</v>
      </c>
      <c r="R307" s="14" t="s">
        <v>17</v>
      </c>
      <c r="S307" s="14" t="s">
        <v>143</v>
      </c>
    </row>
    <row r="308" spans="1:19" x14ac:dyDescent="0.3">
      <c r="A308" s="11">
        <v>44634.418043981481</v>
      </c>
      <c r="B308" s="11"/>
      <c r="C308" s="15">
        <v>44634</v>
      </c>
      <c r="D308" s="16">
        <v>0.41804398148148153</v>
      </c>
      <c r="E308" s="33" t="str">
        <f t="shared" si="10"/>
        <v>00:01</v>
      </c>
      <c r="F308" s="12">
        <v>73</v>
      </c>
      <c r="G308" s="12">
        <v>62.56</v>
      </c>
      <c r="H308" s="12">
        <v>70.72</v>
      </c>
      <c r="I308" s="12">
        <v>64.599999999999994</v>
      </c>
      <c r="J308" s="12">
        <v>66.64</v>
      </c>
      <c r="K308" s="12">
        <v>61.88</v>
      </c>
      <c r="L308" s="12">
        <v>72.760000000000005</v>
      </c>
      <c r="M308" s="12">
        <v>63</v>
      </c>
      <c r="N308" s="13">
        <v>66.894999999999996</v>
      </c>
      <c r="O308" s="17" t="s">
        <v>136</v>
      </c>
      <c r="P308" s="14" t="s">
        <v>8</v>
      </c>
      <c r="Q308" s="14" t="s">
        <v>15</v>
      </c>
      <c r="R308" s="14" t="s">
        <v>17</v>
      </c>
      <c r="S308" s="14" t="s">
        <v>143</v>
      </c>
    </row>
    <row r="309" spans="1:19" x14ac:dyDescent="0.3">
      <c r="A309" s="11">
        <v>44634.418067129627</v>
      </c>
      <c r="B309" s="11"/>
      <c r="C309" s="15">
        <v>44634</v>
      </c>
      <c r="D309" s="16">
        <v>0.41806712962962966</v>
      </c>
      <c r="E309" s="33" t="str">
        <f t="shared" si="10"/>
        <v>00:01</v>
      </c>
      <c r="F309" s="12">
        <v>55.800000000000004</v>
      </c>
      <c r="G309" s="12">
        <v>57.04</v>
      </c>
      <c r="H309" s="12">
        <v>64.48</v>
      </c>
      <c r="I309" s="12">
        <v>58.9</v>
      </c>
      <c r="J309" s="12">
        <v>60.76</v>
      </c>
      <c r="K309" s="12">
        <v>56.42</v>
      </c>
      <c r="L309" s="12">
        <v>66.34</v>
      </c>
      <c r="M309" s="12">
        <v>62</v>
      </c>
      <c r="N309" s="13">
        <v>60.217500000000001</v>
      </c>
      <c r="O309" s="17" t="s">
        <v>136</v>
      </c>
      <c r="P309" s="14" t="s">
        <v>8</v>
      </c>
      <c r="Q309" s="14" t="s">
        <v>15</v>
      </c>
      <c r="R309" s="14" t="s">
        <v>17</v>
      </c>
      <c r="S309" s="14" t="s">
        <v>143</v>
      </c>
    </row>
    <row r="310" spans="1:19" x14ac:dyDescent="0.3">
      <c r="A310" s="11">
        <v>44634.418206018519</v>
      </c>
      <c r="B310" s="11"/>
      <c r="C310" s="15">
        <v>44634</v>
      </c>
      <c r="D310" s="16">
        <v>0.41820601851851852</v>
      </c>
      <c r="E310" s="33" t="str">
        <f t="shared" si="10"/>
        <v>00:01</v>
      </c>
      <c r="F310" s="12">
        <v>55.800000000000004</v>
      </c>
      <c r="G310" s="12">
        <v>57.04</v>
      </c>
      <c r="H310" s="12">
        <v>64.48</v>
      </c>
      <c r="I310" s="12">
        <v>58.9</v>
      </c>
      <c r="J310" s="12">
        <v>60.76</v>
      </c>
      <c r="K310" s="12">
        <v>56.42</v>
      </c>
      <c r="L310" s="12">
        <v>66.34</v>
      </c>
      <c r="M310" s="12">
        <v>62</v>
      </c>
      <c r="N310" s="13">
        <v>60.217500000000001</v>
      </c>
      <c r="O310" s="17" t="s">
        <v>136</v>
      </c>
      <c r="P310" s="14" t="s">
        <v>8</v>
      </c>
      <c r="Q310" s="14" t="s">
        <v>15</v>
      </c>
      <c r="R310" s="14" t="s">
        <v>17</v>
      </c>
      <c r="S310" s="14" t="s">
        <v>143</v>
      </c>
    </row>
    <row r="311" spans="1:19" x14ac:dyDescent="0.3">
      <c r="A311" s="11">
        <v>44634.418738425928</v>
      </c>
      <c r="B311" s="11"/>
      <c r="C311" s="15">
        <v>44634</v>
      </c>
      <c r="D311" s="16">
        <v>0.41873842592592592</v>
      </c>
      <c r="E311" s="33" t="str">
        <f t="shared" si="10"/>
        <v>00:02</v>
      </c>
      <c r="F311" s="12">
        <v>75</v>
      </c>
      <c r="G311" s="12">
        <v>62.1</v>
      </c>
      <c r="H311" s="12">
        <v>70.2</v>
      </c>
      <c r="I311" s="12">
        <v>64.125</v>
      </c>
      <c r="J311" s="12">
        <v>66.150000000000006</v>
      </c>
      <c r="K311" s="12">
        <v>61.425000000000004</v>
      </c>
      <c r="L311" s="12">
        <v>72.225000000000009</v>
      </c>
      <c r="M311" s="12">
        <v>60</v>
      </c>
      <c r="N311" s="13">
        <v>66.403125000000017</v>
      </c>
      <c r="O311" s="17" t="s">
        <v>136</v>
      </c>
      <c r="P311" s="14" t="s">
        <v>8</v>
      </c>
      <c r="Q311" s="14" t="s">
        <v>15</v>
      </c>
      <c r="R311" s="14" t="s">
        <v>17</v>
      </c>
      <c r="S311" s="14" t="s">
        <v>143</v>
      </c>
    </row>
    <row r="312" spans="1:19" x14ac:dyDescent="0.3">
      <c r="A312" s="11">
        <v>44634.419062499997</v>
      </c>
      <c r="B312" s="11"/>
      <c r="C312" s="15">
        <v>44634</v>
      </c>
      <c r="D312" s="16">
        <v>0.41906249999999995</v>
      </c>
      <c r="E312" s="33" t="str">
        <f t="shared" si="10"/>
        <v>00:02</v>
      </c>
      <c r="F312" s="12">
        <v>54.9</v>
      </c>
      <c r="G312" s="12">
        <v>56.120000000000005</v>
      </c>
      <c r="H312" s="12">
        <v>63.440000000000005</v>
      </c>
      <c r="I312" s="12">
        <v>57.949999999999996</v>
      </c>
      <c r="J312" s="12">
        <v>59.78</v>
      </c>
      <c r="K312" s="12">
        <v>55.510000000000005</v>
      </c>
      <c r="L312" s="12">
        <v>65.27000000000001</v>
      </c>
      <c r="M312" s="12">
        <v>61</v>
      </c>
      <c r="N312" s="13">
        <v>59.246250000000003</v>
      </c>
      <c r="O312" s="17" t="s">
        <v>136</v>
      </c>
      <c r="P312" s="14" t="s">
        <v>8</v>
      </c>
      <c r="Q312" s="14" t="s">
        <v>15</v>
      </c>
      <c r="R312" s="14" t="s">
        <v>17</v>
      </c>
      <c r="S312" s="14" t="s">
        <v>143</v>
      </c>
    </row>
    <row r="313" spans="1:19" s="28" customFormat="1" x14ac:dyDescent="0.3">
      <c r="A313" s="11">
        <v>44634.419432870367</v>
      </c>
      <c r="B313" s="11"/>
      <c r="C313" s="15">
        <v>44634</v>
      </c>
      <c r="D313" s="16">
        <v>0.41943287037037041</v>
      </c>
      <c r="E313" s="33" t="str">
        <f t="shared" si="10"/>
        <v>00:03</v>
      </c>
      <c r="F313" s="12">
        <v>75</v>
      </c>
      <c r="G313" s="12">
        <v>64.86</v>
      </c>
      <c r="H313" s="12">
        <v>73.320000000000007</v>
      </c>
      <c r="I313" s="12">
        <v>66.974999999999994</v>
      </c>
      <c r="J313" s="12">
        <v>69.09</v>
      </c>
      <c r="K313" s="12">
        <v>64.155000000000001</v>
      </c>
      <c r="L313" s="12">
        <v>75.435000000000002</v>
      </c>
      <c r="M313" s="12">
        <v>66</v>
      </c>
      <c r="N313" s="13">
        <v>69.354375000000005</v>
      </c>
      <c r="O313" s="17" t="s">
        <v>136</v>
      </c>
      <c r="P313" s="14" t="s">
        <v>8</v>
      </c>
      <c r="Q313" s="14" t="s">
        <v>15</v>
      </c>
      <c r="R313" s="14" t="s">
        <v>17</v>
      </c>
      <c r="S313" s="14" t="s">
        <v>143</v>
      </c>
    </row>
    <row r="314" spans="1:19" x14ac:dyDescent="0.3">
      <c r="A314" s="11">
        <v>44634.420127314814</v>
      </c>
      <c r="B314" s="11"/>
      <c r="C314" s="15">
        <v>44634</v>
      </c>
      <c r="D314" s="16">
        <v>0.4201273148148148</v>
      </c>
      <c r="E314" s="33" t="str">
        <f t="shared" si="10"/>
        <v>00:04</v>
      </c>
      <c r="F314" s="12">
        <v>78</v>
      </c>
      <c r="G314" s="12">
        <v>64.400000000000006</v>
      </c>
      <c r="H314" s="12">
        <v>72.8</v>
      </c>
      <c r="I314" s="12">
        <v>66.5</v>
      </c>
      <c r="J314" s="12">
        <v>68.599999999999994</v>
      </c>
      <c r="K314" s="12">
        <v>63.7</v>
      </c>
      <c r="L314" s="12">
        <v>74.900000000000006</v>
      </c>
      <c r="M314" s="12">
        <v>62</v>
      </c>
      <c r="N314" s="13">
        <v>68.862499999999997</v>
      </c>
      <c r="O314" s="17" t="s">
        <v>136</v>
      </c>
      <c r="P314" s="14" t="s">
        <v>8</v>
      </c>
      <c r="Q314" s="14" t="s">
        <v>15</v>
      </c>
      <c r="R314" s="14" t="s">
        <v>17</v>
      </c>
      <c r="S314" s="14" t="s">
        <v>143</v>
      </c>
    </row>
    <row r="315" spans="1:19" x14ac:dyDescent="0.3">
      <c r="A315" s="11">
        <v>44634.42082175926</v>
      </c>
      <c r="B315" s="11"/>
      <c r="C315" s="15">
        <v>44634</v>
      </c>
      <c r="D315" s="16">
        <v>0.4208217592592593</v>
      </c>
      <c r="E315" s="33" t="str">
        <f t="shared" si="10"/>
        <v>00:05</v>
      </c>
      <c r="F315" s="12">
        <v>78</v>
      </c>
      <c r="G315" s="12">
        <v>63.940000000000005</v>
      </c>
      <c r="H315" s="12">
        <v>72.28</v>
      </c>
      <c r="I315" s="12">
        <v>66.024999999999991</v>
      </c>
      <c r="J315" s="12">
        <v>68.11</v>
      </c>
      <c r="K315" s="12">
        <v>63.245000000000005</v>
      </c>
      <c r="L315" s="12">
        <v>74.365000000000009</v>
      </c>
      <c r="M315" s="12">
        <v>61</v>
      </c>
      <c r="N315" s="13">
        <v>68.370625000000004</v>
      </c>
      <c r="O315" s="17" t="s">
        <v>136</v>
      </c>
      <c r="P315" s="14" t="s">
        <v>8</v>
      </c>
      <c r="Q315" s="14" t="s">
        <v>15</v>
      </c>
      <c r="R315" s="14" t="s">
        <v>17</v>
      </c>
      <c r="S315" s="14" t="s">
        <v>143</v>
      </c>
    </row>
    <row r="316" spans="1:19" x14ac:dyDescent="0.3">
      <c r="A316" s="11">
        <v>44634.42083333333</v>
      </c>
      <c r="B316" s="11"/>
      <c r="C316" s="15">
        <v>44634</v>
      </c>
      <c r="D316" s="16">
        <v>0.42083333333333334</v>
      </c>
      <c r="E316" s="33" t="str">
        <f t="shared" si="10"/>
        <v>00:05</v>
      </c>
      <c r="F316" s="12">
        <v>72</v>
      </c>
      <c r="G316" s="12">
        <v>76</v>
      </c>
      <c r="H316" s="12">
        <v>83.2</v>
      </c>
      <c r="I316" s="12">
        <v>76</v>
      </c>
      <c r="J316" s="12">
        <v>78.400000000000006</v>
      </c>
      <c r="K316" s="12">
        <v>84</v>
      </c>
      <c r="L316" s="12">
        <v>85.600000000000009</v>
      </c>
      <c r="M316" s="12">
        <v>77.599999999999994</v>
      </c>
      <c r="N316" s="13">
        <v>79.100000000000009</v>
      </c>
      <c r="O316" s="17" t="s">
        <v>136</v>
      </c>
      <c r="P316" s="14" t="s">
        <v>8</v>
      </c>
      <c r="Q316" s="14" t="s">
        <v>15</v>
      </c>
      <c r="R316" s="14" t="s">
        <v>17</v>
      </c>
      <c r="S316" s="14" t="s">
        <v>143</v>
      </c>
    </row>
    <row r="317" spans="1:19" x14ac:dyDescent="0.3">
      <c r="A317" s="11">
        <v>44634.420983796299</v>
      </c>
      <c r="B317" s="11"/>
      <c r="C317" s="15">
        <v>44634</v>
      </c>
      <c r="D317" s="16">
        <v>0.42098379629629629</v>
      </c>
      <c r="E317" s="33" t="str">
        <f t="shared" si="10"/>
        <v>00:05</v>
      </c>
      <c r="F317" s="12">
        <v>56.7</v>
      </c>
      <c r="G317" s="12">
        <v>57.96</v>
      </c>
      <c r="H317" s="12">
        <v>65.52</v>
      </c>
      <c r="I317" s="12">
        <v>59.849999999999994</v>
      </c>
      <c r="J317" s="12">
        <v>61.74</v>
      </c>
      <c r="K317" s="12">
        <v>57.330000000000005</v>
      </c>
      <c r="L317" s="12">
        <v>67.410000000000011</v>
      </c>
      <c r="M317" s="12">
        <v>63</v>
      </c>
      <c r="N317" s="13">
        <v>61.188749999999999</v>
      </c>
      <c r="O317" s="17" t="s">
        <v>136</v>
      </c>
      <c r="P317" s="14" t="s">
        <v>8</v>
      </c>
      <c r="Q317" s="14" t="s">
        <v>15</v>
      </c>
      <c r="R317" s="14" t="s">
        <v>17</v>
      </c>
      <c r="S317" s="14" t="s">
        <v>143</v>
      </c>
    </row>
    <row r="318" spans="1:19" x14ac:dyDescent="0.3">
      <c r="A318" s="11">
        <v>44634.421516203707</v>
      </c>
      <c r="B318" s="11"/>
      <c r="C318" s="15">
        <v>44634</v>
      </c>
      <c r="D318" s="16">
        <v>0.42151620370370368</v>
      </c>
      <c r="E318" s="33" t="str">
        <f t="shared" si="10"/>
        <v>00:06</v>
      </c>
      <c r="F318" s="12">
        <v>76</v>
      </c>
      <c r="G318" s="12">
        <v>63.480000000000004</v>
      </c>
      <c r="H318" s="12">
        <v>71.760000000000005</v>
      </c>
      <c r="I318" s="12">
        <v>65.55</v>
      </c>
      <c r="J318" s="12">
        <v>67.62</v>
      </c>
      <c r="K318" s="12">
        <v>62.79</v>
      </c>
      <c r="L318" s="12">
        <v>73.83</v>
      </c>
      <c r="M318" s="12">
        <v>62</v>
      </c>
      <c r="N318" s="13">
        <v>67.878749999999997</v>
      </c>
      <c r="O318" s="17" t="s">
        <v>136</v>
      </c>
      <c r="P318" s="14" t="s">
        <v>8</v>
      </c>
      <c r="Q318" s="14" t="s">
        <v>15</v>
      </c>
      <c r="R318" s="14" t="s">
        <v>17</v>
      </c>
      <c r="S318" s="14" t="s">
        <v>143</v>
      </c>
    </row>
    <row r="319" spans="1:19" x14ac:dyDescent="0.3">
      <c r="A319" s="11">
        <v>44634.422210648147</v>
      </c>
      <c r="B319" s="11"/>
      <c r="C319" s="15">
        <v>44634</v>
      </c>
      <c r="D319" s="16">
        <v>0.42221064814814818</v>
      </c>
      <c r="E319" s="33" t="str">
        <f t="shared" si="10"/>
        <v>00:07</v>
      </c>
      <c r="F319" s="12">
        <v>80</v>
      </c>
      <c r="G319" s="12">
        <v>69</v>
      </c>
      <c r="H319" s="12">
        <v>78</v>
      </c>
      <c r="I319" s="12">
        <v>71.25</v>
      </c>
      <c r="J319" s="12">
        <v>73.5</v>
      </c>
      <c r="K319" s="12">
        <v>68.25</v>
      </c>
      <c r="L319" s="12">
        <v>80.25</v>
      </c>
      <c r="M319" s="12">
        <v>70</v>
      </c>
      <c r="N319" s="13">
        <v>73.78125</v>
      </c>
      <c r="O319" s="17" t="s">
        <v>136</v>
      </c>
      <c r="P319" s="14" t="s">
        <v>8</v>
      </c>
      <c r="Q319" s="14" t="s">
        <v>15</v>
      </c>
      <c r="R319" s="14" t="s">
        <v>17</v>
      </c>
      <c r="S319" s="14" t="s">
        <v>143</v>
      </c>
    </row>
    <row r="320" spans="1:19" x14ac:dyDescent="0.3">
      <c r="A320" s="11">
        <v>44634.422905092593</v>
      </c>
      <c r="B320" s="11"/>
      <c r="C320" s="15">
        <v>44634</v>
      </c>
      <c r="D320" s="16">
        <v>0.42290509259259257</v>
      </c>
      <c r="E320" s="33" t="str">
        <f t="shared" si="10"/>
        <v>00:08</v>
      </c>
      <c r="F320" s="12">
        <v>63.9</v>
      </c>
      <c r="G320" s="12">
        <v>65.320000000000007</v>
      </c>
      <c r="H320" s="12">
        <v>73.84</v>
      </c>
      <c r="I320" s="12">
        <v>67.45</v>
      </c>
      <c r="J320" s="12">
        <v>69.58</v>
      </c>
      <c r="K320" s="12">
        <v>64.61</v>
      </c>
      <c r="L320" s="12">
        <v>75.97</v>
      </c>
      <c r="M320" s="12">
        <v>71</v>
      </c>
      <c r="N320" s="13">
        <v>68.958749999999995</v>
      </c>
      <c r="O320" s="17" t="s">
        <v>136</v>
      </c>
      <c r="P320" s="14" t="s">
        <v>8</v>
      </c>
      <c r="Q320" s="14" t="s">
        <v>15</v>
      </c>
      <c r="R320" s="14" t="s">
        <v>17</v>
      </c>
      <c r="S320" s="14" t="s">
        <v>143</v>
      </c>
    </row>
    <row r="321" spans="1:19" x14ac:dyDescent="0.3">
      <c r="A321" s="11">
        <v>44634.42359953704</v>
      </c>
      <c r="B321" s="11"/>
      <c r="C321" s="15">
        <v>44634</v>
      </c>
      <c r="D321" s="16">
        <v>0.42359953703703707</v>
      </c>
      <c r="E321" s="33" t="str">
        <f t="shared" si="10"/>
        <v>00:09</v>
      </c>
      <c r="F321" s="12">
        <v>77</v>
      </c>
      <c r="G321" s="12">
        <v>71.760000000000005</v>
      </c>
      <c r="H321" s="12">
        <v>81.12</v>
      </c>
      <c r="I321" s="12">
        <v>74.099999999999994</v>
      </c>
      <c r="J321" s="12">
        <v>76.44</v>
      </c>
      <c r="K321" s="12">
        <v>70.98</v>
      </c>
      <c r="L321" s="12">
        <v>83.460000000000008</v>
      </c>
      <c r="M321" s="12">
        <v>79</v>
      </c>
      <c r="N321" s="13">
        <v>76.732500000000002</v>
      </c>
      <c r="O321" s="17" t="s">
        <v>136</v>
      </c>
      <c r="P321" s="14" t="s">
        <v>8</v>
      </c>
      <c r="Q321" s="14" t="s">
        <v>15</v>
      </c>
      <c r="R321" s="14" t="s">
        <v>17</v>
      </c>
      <c r="S321" s="14" t="s">
        <v>143</v>
      </c>
    </row>
    <row r="322" spans="1:19" x14ac:dyDescent="0.3">
      <c r="A322" s="11">
        <v>44634.424293981479</v>
      </c>
      <c r="B322" s="11"/>
      <c r="C322" s="15">
        <v>44634</v>
      </c>
      <c r="D322" s="16">
        <v>0.42429398148148145</v>
      </c>
      <c r="E322" s="33" t="str">
        <f t="shared" si="10"/>
        <v>00:10</v>
      </c>
      <c r="F322" s="12">
        <v>86</v>
      </c>
      <c r="G322" s="12">
        <v>86.48</v>
      </c>
      <c r="H322" s="12">
        <v>97.76</v>
      </c>
      <c r="I322" s="12">
        <v>89.3</v>
      </c>
      <c r="J322" s="12">
        <v>92.12</v>
      </c>
      <c r="K322" s="12">
        <v>85.54</v>
      </c>
      <c r="L322" s="12">
        <v>100.58000000000001</v>
      </c>
      <c r="M322" s="12">
        <v>102</v>
      </c>
      <c r="N322" s="13">
        <v>92.472500000000011</v>
      </c>
      <c r="O322" s="17" t="s">
        <v>136</v>
      </c>
      <c r="P322" s="14" t="s">
        <v>8</v>
      </c>
      <c r="Q322" s="14" t="s">
        <v>15</v>
      </c>
      <c r="R322" s="14" t="s">
        <v>17</v>
      </c>
      <c r="S322" s="14" t="s">
        <v>143</v>
      </c>
    </row>
    <row r="323" spans="1:19" x14ac:dyDescent="0.3">
      <c r="A323" s="11">
        <v>44634.424305555556</v>
      </c>
      <c r="B323" s="11"/>
      <c r="C323" s="15">
        <v>44634</v>
      </c>
      <c r="D323" s="16">
        <v>0.42430555555555555</v>
      </c>
      <c r="E323" s="33" t="str">
        <f t="shared" si="10"/>
        <v>00:10</v>
      </c>
      <c r="F323" s="12">
        <v>90.45</v>
      </c>
      <c r="G323" s="12">
        <v>93</v>
      </c>
      <c r="H323" s="12">
        <v>104.52000000000001</v>
      </c>
      <c r="I323" s="12">
        <v>95.474999999999994</v>
      </c>
      <c r="J323" s="12">
        <v>98.49</v>
      </c>
      <c r="K323" s="12">
        <v>108</v>
      </c>
      <c r="L323" s="12">
        <v>107.53500000000001</v>
      </c>
      <c r="M323" s="12">
        <v>97.484999999999999</v>
      </c>
      <c r="N323" s="13">
        <v>99.369375000000005</v>
      </c>
      <c r="O323" s="17" t="s">
        <v>136</v>
      </c>
      <c r="P323" s="14" t="s">
        <v>8</v>
      </c>
      <c r="Q323" s="14" t="s">
        <v>15</v>
      </c>
      <c r="R323" s="14" t="s">
        <v>17</v>
      </c>
      <c r="S323" s="14" t="s">
        <v>143</v>
      </c>
    </row>
    <row r="324" spans="1:19" x14ac:dyDescent="0.3">
      <c r="A324" s="11">
        <v>44634.424988425926</v>
      </c>
      <c r="B324" s="11"/>
      <c r="C324" s="15">
        <v>44634</v>
      </c>
      <c r="D324" s="16">
        <v>0.42498842592592595</v>
      </c>
      <c r="E324" s="33" t="str">
        <f t="shared" si="10"/>
        <v>00:11</v>
      </c>
      <c r="F324" s="12">
        <v>83</v>
      </c>
      <c r="G324" s="12">
        <v>80.5</v>
      </c>
      <c r="H324" s="12">
        <v>91</v>
      </c>
      <c r="I324" s="12">
        <v>83.125</v>
      </c>
      <c r="J324" s="12">
        <v>85.75</v>
      </c>
      <c r="K324" s="12">
        <v>79.625</v>
      </c>
      <c r="L324" s="12">
        <v>93.625</v>
      </c>
      <c r="M324" s="12">
        <v>92</v>
      </c>
      <c r="N324" s="13">
        <v>86.078125</v>
      </c>
      <c r="O324" s="17" t="s">
        <v>136</v>
      </c>
      <c r="P324" s="14" t="s">
        <v>8</v>
      </c>
      <c r="Q324" s="14" t="s">
        <v>15</v>
      </c>
      <c r="R324" s="14" t="s">
        <v>17</v>
      </c>
      <c r="S324" s="14" t="s">
        <v>143</v>
      </c>
    </row>
    <row r="325" spans="1:19" x14ac:dyDescent="0.3">
      <c r="A325" s="11">
        <v>44634.425173611111</v>
      </c>
      <c r="B325" s="11"/>
      <c r="C325" s="15">
        <v>44634</v>
      </c>
      <c r="D325" s="16">
        <v>0.42517361111111113</v>
      </c>
      <c r="E325" s="33" t="str">
        <f t="shared" si="10"/>
        <v>00:11</v>
      </c>
      <c r="F325" s="12">
        <v>90</v>
      </c>
      <c r="G325" s="12">
        <v>92</v>
      </c>
      <c r="H325" s="12">
        <v>104</v>
      </c>
      <c r="I325" s="12">
        <v>95</v>
      </c>
      <c r="J325" s="12">
        <v>98</v>
      </c>
      <c r="K325" s="12">
        <v>91</v>
      </c>
      <c r="L325" s="12">
        <v>107</v>
      </c>
      <c r="M325" s="12">
        <v>100</v>
      </c>
      <c r="N325" s="13">
        <v>97.125</v>
      </c>
      <c r="O325" s="17" t="s">
        <v>136</v>
      </c>
      <c r="P325" s="14" t="s">
        <v>8</v>
      </c>
      <c r="Q325" s="14" t="s">
        <v>15</v>
      </c>
      <c r="R325" s="14" t="s">
        <v>17</v>
      </c>
      <c r="S325" s="14" t="s">
        <v>143</v>
      </c>
    </row>
    <row r="326" spans="1:19" x14ac:dyDescent="0.3">
      <c r="A326" s="11">
        <v>44634.425682870373</v>
      </c>
      <c r="B326" s="11"/>
      <c r="C326" s="15">
        <v>44634</v>
      </c>
      <c r="D326" s="16">
        <v>0.42568287037037034</v>
      </c>
      <c r="E326" s="33" t="str">
        <f t="shared" si="10"/>
        <v>00:12</v>
      </c>
      <c r="F326" s="12">
        <v>76</v>
      </c>
      <c r="G326" s="12">
        <v>78.66</v>
      </c>
      <c r="H326" s="12">
        <v>88.92</v>
      </c>
      <c r="I326" s="12">
        <v>81.224999999999994</v>
      </c>
      <c r="J326" s="12">
        <v>83.789999999999992</v>
      </c>
      <c r="K326" s="12">
        <v>77.805000000000007</v>
      </c>
      <c r="L326" s="12">
        <v>91.484999999999999</v>
      </c>
      <c r="M326" s="12">
        <v>95</v>
      </c>
      <c r="N326" s="13">
        <v>84.110624999999985</v>
      </c>
      <c r="O326" s="17" t="s">
        <v>136</v>
      </c>
      <c r="P326" s="14" t="s">
        <v>8</v>
      </c>
      <c r="Q326" s="14" t="s">
        <v>15</v>
      </c>
      <c r="R326" s="14" t="s">
        <v>17</v>
      </c>
      <c r="S326" s="14" t="s">
        <v>143</v>
      </c>
    </row>
    <row r="327" spans="1:19" x14ac:dyDescent="0.3">
      <c r="A327" s="11">
        <v>44634.425752314812</v>
      </c>
      <c r="B327" s="11"/>
      <c r="C327" s="15">
        <v>44634</v>
      </c>
      <c r="D327" s="16">
        <v>0.42575231481481479</v>
      </c>
      <c r="E327" s="33" t="str">
        <f t="shared" si="10"/>
        <v>00:12</v>
      </c>
      <c r="F327" s="12">
        <v>70</v>
      </c>
      <c r="G327" s="12">
        <v>64.400000000000006</v>
      </c>
      <c r="H327" s="12">
        <v>72.8</v>
      </c>
      <c r="I327" s="12">
        <v>66.5</v>
      </c>
      <c r="J327" s="12">
        <v>68.599999999999994</v>
      </c>
      <c r="K327" s="12">
        <v>63.7</v>
      </c>
      <c r="L327" s="12">
        <v>74.900000000000006</v>
      </c>
      <c r="M327" s="12">
        <v>67.899999999999991</v>
      </c>
      <c r="N327" s="13">
        <v>68.599999999999994</v>
      </c>
      <c r="O327" s="17" t="s">
        <v>136</v>
      </c>
      <c r="P327" s="14" t="s">
        <v>8</v>
      </c>
      <c r="Q327" s="14" t="s">
        <v>15</v>
      </c>
      <c r="R327" s="14" t="s">
        <v>17</v>
      </c>
      <c r="S327" s="14" t="s">
        <v>143</v>
      </c>
    </row>
    <row r="328" spans="1:19" x14ac:dyDescent="0.3">
      <c r="A328" s="11">
        <v>44634.425821759258</v>
      </c>
      <c r="B328" s="11"/>
      <c r="C328" s="15">
        <v>44634</v>
      </c>
      <c r="D328" s="16">
        <v>0.42582175925925925</v>
      </c>
      <c r="E328" s="33" t="str">
        <f t="shared" si="10"/>
        <v>00:12</v>
      </c>
      <c r="F328" s="12">
        <v>76.5</v>
      </c>
      <c r="G328" s="12">
        <v>78.2</v>
      </c>
      <c r="H328" s="12">
        <v>88.4</v>
      </c>
      <c r="I328" s="12">
        <v>80.75</v>
      </c>
      <c r="J328" s="12">
        <v>83.3</v>
      </c>
      <c r="K328" s="12">
        <v>77.350000000000009</v>
      </c>
      <c r="L328" s="12">
        <v>90.95</v>
      </c>
      <c r="M328" s="12">
        <v>85</v>
      </c>
      <c r="N328" s="13">
        <v>82.556250000000006</v>
      </c>
      <c r="O328" s="17" t="s">
        <v>136</v>
      </c>
      <c r="P328" s="14" t="s">
        <v>8</v>
      </c>
      <c r="Q328" s="14" t="s">
        <v>15</v>
      </c>
      <c r="R328" s="14" t="s">
        <v>17</v>
      </c>
      <c r="S328" s="14" t="s">
        <v>143</v>
      </c>
    </row>
    <row r="329" spans="1:19" x14ac:dyDescent="0.3">
      <c r="A329" s="11">
        <v>44634.426377314812</v>
      </c>
      <c r="B329" s="11"/>
      <c r="C329" s="15">
        <v>44634</v>
      </c>
      <c r="D329" s="16">
        <v>0.42637731481481483</v>
      </c>
      <c r="E329" s="33" t="str">
        <f t="shared" si="10"/>
        <v>00:13</v>
      </c>
      <c r="F329" s="12">
        <v>67</v>
      </c>
      <c r="G329" s="12">
        <v>69.92</v>
      </c>
      <c r="H329" s="12">
        <v>79.040000000000006</v>
      </c>
      <c r="I329" s="12">
        <v>72.2</v>
      </c>
      <c r="J329" s="12">
        <v>74.48</v>
      </c>
      <c r="K329" s="12">
        <v>69.16</v>
      </c>
      <c r="L329" s="12">
        <v>81.320000000000007</v>
      </c>
      <c r="M329" s="12">
        <v>85</v>
      </c>
      <c r="N329" s="13">
        <v>74.765000000000015</v>
      </c>
      <c r="O329" s="17" t="s">
        <v>136</v>
      </c>
      <c r="P329" s="14" t="s">
        <v>8</v>
      </c>
      <c r="Q329" s="14" t="s">
        <v>15</v>
      </c>
      <c r="R329" s="14" t="s">
        <v>17</v>
      </c>
      <c r="S329" s="14" t="s">
        <v>143</v>
      </c>
    </row>
    <row r="330" spans="1:19" x14ac:dyDescent="0.3">
      <c r="A330" s="11">
        <v>44634.427002314813</v>
      </c>
      <c r="B330" s="11"/>
      <c r="C330" s="15">
        <v>44634</v>
      </c>
      <c r="D330" s="16">
        <v>0.42700231481481482</v>
      </c>
      <c r="E330" s="33" t="str">
        <f t="shared" si="10"/>
        <v>00:13</v>
      </c>
      <c r="F330" s="12">
        <v>82.8</v>
      </c>
      <c r="G330" s="12">
        <v>84.64</v>
      </c>
      <c r="H330" s="12">
        <v>95.68</v>
      </c>
      <c r="I330" s="12">
        <v>87.399999999999991</v>
      </c>
      <c r="J330" s="12">
        <v>90.16</v>
      </c>
      <c r="K330" s="12">
        <v>83.72</v>
      </c>
      <c r="L330" s="12">
        <v>98.440000000000012</v>
      </c>
      <c r="M330" s="12">
        <v>92</v>
      </c>
      <c r="N330" s="13">
        <v>89.355000000000004</v>
      </c>
      <c r="O330" s="17" t="s">
        <v>136</v>
      </c>
      <c r="P330" s="14" t="s">
        <v>8</v>
      </c>
      <c r="Q330" s="14" t="s">
        <v>15</v>
      </c>
      <c r="R330" s="14" t="s">
        <v>17</v>
      </c>
      <c r="S330" s="14" t="s">
        <v>143</v>
      </c>
    </row>
    <row r="331" spans="1:19" x14ac:dyDescent="0.3">
      <c r="A331" s="11">
        <v>44634.427071759259</v>
      </c>
      <c r="B331" s="11"/>
      <c r="C331" s="15">
        <v>44634</v>
      </c>
      <c r="D331" s="16">
        <v>0.42707175925925928</v>
      </c>
      <c r="E331" s="33" t="str">
        <f t="shared" si="10"/>
        <v>00:14</v>
      </c>
      <c r="F331" s="12">
        <v>67</v>
      </c>
      <c r="G331" s="12">
        <v>72.22</v>
      </c>
      <c r="H331" s="12">
        <v>81.64</v>
      </c>
      <c r="I331" s="12">
        <v>74.575000000000003</v>
      </c>
      <c r="J331" s="12">
        <v>76.929999999999993</v>
      </c>
      <c r="K331" s="12">
        <v>71.435000000000002</v>
      </c>
      <c r="L331" s="12">
        <v>83.995000000000005</v>
      </c>
      <c r="M331" s="12">
        <v>90</v>
      </c>
      <c r="N331" s="13">
        <v>77.224375000000009</v>
      </c>
      <c r="O331" s="17" t="s">
        <v>136</v>
      </c>
      <c r="P331" s="14" t="s">
        <v>8</v>
      </c>
      <c r="Q331" s="14" t="s">
        <v>15</v>
      </c>
      <c r="R331" s="14" t="s">
        <v>17</v>
      </c>
      <c r="S331" s="14" t="s">
        <v>143</v>
      </c>
    </row>
    <row r="332" spans="1:19" x14ac:dyDescent="0.3">
      <c r="A332" s="11">
        <v>44634.427465277775</v>
      </c>
      <c r="B332" s="11"/>
      <c r="C332" s="15">
        <v>44634</v>
      </c>
      <c r="D332" s="16">
        <v>0.42746527777777782</v>
      </c>
      <c r="E332" s="33" t="str">
        <f t="shared" si="10"/>
        <v>00:14</v>
      </c>
      <c r="F332" s="12">
        <v>93.600000000000009</v>
      </c>
      <c r="G332" s="12">
        <v>95.68</v>
      </c>
      <c r="H332" s="12">
        <v>108.16</v>
      </c>
      <c r="I332" s="12">
        <v>98.8</v>
      </c>
      <c r="J332" s="12">
        <v>101.92</v>
      </c>
      <c r="K332" s="12">
        <v>94.64</v>
      </c>
      <c r="L332" s="12">
        <v>111.28</v>
      </c>
      <c r="M332" s="12">
        <v>104</v>
      </c>
      <c r="N332" s="13">
        <v>101.01</v>
      </c>
      <c r="O332" s="17" t="s">
        <v>136</v>
      </c>
      <c r="P332" s="14" t="s">
        <v>8</v>
      </c>
      <c r="Q332" s="14" t="s">
        <v>15</v>
      </c>
      <c r="R332" s="14" t="s">
        <v>17</v>
      </c>
      <c r="S332" s="14" t="s">
        <v>143</v>
      </c>
    </row>
    <row r="333" spans="1:19" x14ac:dyDescent="0.3">
      <c r="A333" s="11">
        <v>44634.427766203706</v>
      </c>
      <c r="B333" s="11"/>
      <c r="C333" s="15">
        <v>44634</v>
      </c>
      <c r="D333" s="16">
        <v>0.42776620370370372</v>
      </c>
      <c r="E333" s="33" t="str">
        <f t="shared" si="10"/>
        <v>00:15</v>
      </c>
      <c r="F333" s="12">
        <v>63</v>
      </c>
      <c r="G333" s="12">
        <v>76.36</v>
      </c>
      <c r="H333" s="12">
        <v>86.320000000000007</v>
      </c>
      <c r="I333" s="12">
        <v>78.849999999999994</v>
      </c>
      <c r="J333" s="12">
        <v>81.34</v>
      </c>
      <c r="K333" s="12">
        <v>75.53</v>
      </c>
      <c r="L333" s="12">
        <v>88.81</v>
      </c>
      <c r="M333" s="12">
        <v>103</v>
      </c>
      <c r="N333" s="13">
        <v>81.651250000000005</v>
      </c>
      <c r="O333" s="17" t="s">
        <v>136</v>
      </c>
      <c r="P333" s="14" t="s">
        <v>8</v>
      </c>
      <c r="Q333" s="14" t="s">
        <v>15</v>
      </c>
      <c r="R333" s="14" t="s">
        <v>17</v>
      </c>
      <c r="S333" s="14" t="s">
        <v>143</v>
      </c>
    </row>
    <row r="334" spans="1:19" x14ac:dyDescent="0.3">
      <c r="A334" s="11">
        <v>44634.427777777775</v>
      </c>
      <c r="B334" s="11"/>
      <c r="C334" s="15">
        <v>44634</v>
      </c>
      <c r="D334" s="16">
        <v>0.42777777777777781</v>
      </c>
      <c r="E334" s="33" t="str">
        <f t="shared" si="10"/>
        <v>00:15</v>
      </c>
      <c r="F334" s="12">
        <v>84.600000000000009</v>
      </c>
      <c r="G334" s="12">
        <v>85</v>
      </c>
      <c r="H334" s="12">
        <v>97.76</v>
      </c>
      <c r="I334" s="12">
        <v>89.3</v>
      </c>
      <c r="J334" s="12">
        <v>92.12</v>
      </c>
      <c r="K334" s="12">
        <v>103</v>
      </c>
      <c r="L334" s="12">
        <v>100.58000000000001</v>
      </c>
      <c r="M334" s="12">
        <v>91.179999999999993</v>
      </c>
      <c r="N334" s="13">
        <v>92.942499999999995</v>
      </c>
      <c r="O334" s="17" t="s">
        <v>136</v>
      </c>
      <c r="P334" s="14" t="s">
        <v>8</v>
      </c>
      <c r="Q334" s="14" t="s">
        <v>15</v>
      </c>
      <c r="R334" s="14" t="s">
        <v>17</v>
      </c>
      <c r="S334" s="14" t="s">
        <v>143</v>
      </c>
    </row>
    <row r="335" spans="1:19" x14ac:dyDescent="0.3">
      <c r="A335" s="11">
        <v>44634.427789351852</v>
      </c>
      <c r="B335" s="11"/>
      <c r="C335" s="15">
        <v>44634</v>
      </c>
      <c r="D335" s="16">
        <v>0.42778935185185185</v>
      </c>
      <c r="E335" s="33" t="str">
        <f t="shared" si="10"/>
        <v>00:15</v>
      </c>
      <c r="F335" s="12">
        <v>58</v>
      </c>
      <c r="G335" s="12">
        <v>53.36</v>
      </c>
      <c r="H335" s="12">
        <v>60.32</v>
      </c>
      <c r="I335" s="12">
        <v>55.099999999999994</v>
      </c>
      <c r="J335" s="12">
        <v>56.839999999999996</v>
      </c>
      <c r="K335" s="12">
        <v>52.78</v>
      </c>
      <c r="L335" s="12">
        <v>62.06</v>
      </c>
      <c r="M335" s="12">
        <v>56.26</v>
      </c>
      <c r="N335" s="13">
        <v>56.839999999999996</v>
      </c>
      <c r="O335" s="17" t="s">
        <v>136</v>
      </c>
      <c r="P335" s="14" t="s">
        <v>8</v>
      </c>
      <c r="Q335" s="14" t="s">
        <v>15</v>
      </c>
      <c r="R335" s="14" t="s">
        <v>17</v>
      </c>
      <c r="S335" s="14" t="s">
        <v>143</v>
      </c>
    </row>
    <row r="336" spans="1:19" x14ac:dyDescent="0.3">
      <c r="A336" s="11">
        <v>44634.428460648145</v>
      </c>
      <c r="B336" s="11"/>
      <c r="C336" s="15">
        <v>44634</v>
      </c>
      <c r="D336" s="16">
        <v>0.42846064814814816</v>
      </c>
      <c r="E336" s="33" t="str">
        <f t="shared" si="10"/>
        <v>00:16</v>
      </c>
      <c r="F336" s="12">
        <v>69</v>
      </c>
      <c r="G336" s="12">
        <v>76.36</v>
      </c>
      <c r="H336" s="12">
        <v>86.320000000000007</v>
      </c>
      <c r="I336" s="12">
        <v>78.849999999999994</v>
      </c>
      <c r="J336" s="12">
        <v>81.34</v>
      </c>
      <c r="K336" s="12">
        <v>75.53</v>
      </c>
      <c r="L336" s="12">
        <v>88.81</v>
      </c>
      <c r="M336" s="12">
        <v>97</v>
      </c>
      <c r="N336" s="13">
        <v>81.651250000000005</v>
      </c>
      <c r="O336" s="17" t="s">
        <v>136</v>
      </c>
      <c r="P336" s="14" t="s">
        <v>8</v>
      </c>
      <c r="Q336" s="14" t="s">
        <v>15</v>
      </c>
      <c r="R336" s="14" t="s">
        <v>17</v>
      </c>
      <c r="S336" s="14" t="s">
        <v>143</v>
      </c>
    </row>
    <row r="337" spans="1:19" x14ac:dyDescent="0.3">
      <c r="A337" s="11">
        <v>44634.429155092592</v>
      </c>
      <c r="B337" s="11"/>
      <c r="C337" s="15">
        <v>44634</v>
      </c>
      <c r="D337" s="16">
        <v>0.4291550925925926</v>
      </c>
      <c r="E337" s="33" t="str">
        <f t="shared" si="10"/>
        <v>00:17</v>
      </c>
      <c r="F337" s="12">
        <v>62</v>
      </c>
      <c r="G337" s="12">
        <v>69.92</v>
      </c>
      <c r="H337" s="12">
        <v>79.040000000000006</v>
      </c>
      <c r="I337" s="12">
        <v>72.2</v>
      </c>
      <c r="J337" s="12">
        <v>74.48</v>
      </c>
      <c r="K337" s="12">
        <v>69.16</v>
      </c>
      <c r="L337" s="12">
        <v>81.320000000000007</v>
      </c>
      <c r="M337" s="12">
        <v>90</v>
      </c>
      <c r="N337" s="13">
        <v>74.765000000000015</v>
      </c>
      <c r="O337" s="17" t="s">
        <v>136</v>
      </c>
      <c r="P337" s="14" t="s">
        <v>8</v>
      </c>
      <c r="Q337" s="14" t="s">
        <v>15</v>
      </c>
      <c r="R337" s="14" t="s">
        <v>17</v>
      </c>
      <c r="S337" s="14" t="s">
        <v>143</v>
      </c>
    </row>
    <row r="338" spans="1:19" x14ac:dyDescent="0.3">
      <c r="A338" s="11">
        <v>44634.429849537039</v>
      </c>
      <c r="B338" s="11"/>
      <c r="C338" s="15">
        <v>44634</v>
      </c>
      <c r="D338" s="16">
        <v>0.42984953703703704</v>
      </c>
      <c r="E338" s="33" t="str">
        <f t="shared" si="10"/>
        <v>00:18</v>
      </c>
      <c r="F338" s="12">
        <v>60</v>
      </c>
      <c r="G338" s="12">
        <v>65.320000000000007</v>
      </c>
      <c r="H338" s="12">
        <v>73.84</v>
      </c>
      <c r="I338" s="12">
        <v>67.45</v>
      </c>
      <c r="J338" s="12">
        <v>69.58</v>
      </c>
      <c r="K338" s="12">
        <v>64.61</v>
      </c>
      <c r="L338" s="12">
        <v>75.97</v>
      </c>
      <c r="M338" s="12">
        <v>82</v>
      </c>
      <c r="N338" s="13">
        <v>69.846249999999998</v>
      </c>
      <c r="O338" s="17" t="s">
        <v>136</v>
      </c>
      <c r="P338" s="14" t="s">
        <v>8</v>
      </c>
      <c r="Q338" s="14" t="s">
        <v>15</v>
      </c>
      <c r="R338" s="14" t="s">
        <v>17</v>
      </c>
      <c r="S338" s="14" t="s">
        <v>143</v>
      </c>
    </row>
    <row r="339" spans="1:19" x14ac:dyDescent="0.3">
      <c r="A339" s="11">
        <v>44634.430254629631</v>
      </c>
      <c r="B339" s="11"/>
      <c r="C339" s="15">
        <v>44634</v>
      </c>
      <c r="D339" s="16">
        <v>0.43025462962962963</v>
      </c>
      <c r="E339" s="33" t="str">
        <f t="shared" si="10"/>
        <v>00:18</v>
      </c>
      <c r="F339" s="12">
        <v>77.400000000000006</v>
      </c>
      <c r="G339" s="12">
        <v>79.12</v>
      </c>
      <c r="H339" s="12">
        <v>89.44</v>
      </c>
      <c r="I339" s="12">
        <v>81.7</v>
      </c>
      <c r="J339" s="12">
        <v>84.28</v>
      </c>
      <c r="K339" s="12">
        <v>78.260000000000005</v>
      </c>
      <c r="L339" s="12">
        <v>92.02000000000001</v>
      </c>
      <c r="M339" s="12">
        <v>86</v>
      </c>
      <c r="N339" s="13">
        <v>83.527500000000003</v>
      </c>
      <c r="O339" s="17" t="s">
        <v>136</v>
      </c>
      <c r="P339" s="14" t="s">
        <v>8</v>
      </c>
      <c r="Q339" s="14" t="s">
        <v>15</v>
      </c>
      <c r="R339" s="14" t="s">
        <v>17</v>
      </c>
      <c r="S339" s="14" t="s">
        <v>143</v>
      </c>
    </row>
    <row r="340" spans="1:19" x14ac:dyDescent="0.3">
      <c r="A340" s="11">
        <v>44634.430543981478</v>
      </c>
      <c r="B340" s="11"/>
      <c r="C340" s="15">
        <v>44634</v>
      </c>
      <c r="D340" s="16">
        <v>0.43054398148148149</v>
      </c>
      <c r="E340" s="33" t="str">
        <f t="shared" si="10"/>
        <v>00:19</v>
      </c>
      <c r="F340" s="12">
        <v>61</v>
      </c>
      <c r="G340" s="12">
        <v>63.940000000000005</v>
      </c>
      <c r="H340" s="12">
        <v>72.28</v>
      </c>
      <c r="I340" s="12">
        <v>66.024999999999991</v>
      </c>
      <c r="J340" s="12">
        <v>68.11</v>
      </c>
      <c r="K340" s="12">
        <v>63.245000000000005</v>
      </c>
      <c r="L340" s="12">
        <v>74.365000000000009</v>
      </c>
      <c r="M340" s="12">
        <v>78</v>
      </c>
      <c r="N340" s="13">
        <v>68.370625000000004</v>
      </c>
      <c r="O340" s="17" t="s">
        <v>136</v>
      </c>
      <c r="P340" s="14" t="s">
        <v>8</v>
      </c>
      <c r="Q340" s="14" t="s">
        <v>15</v>
      </c>
      <c r="R340" s="14" t="s">
        <v>17</v>
      </c>
      <c r="S340" s="14" t="s">
        <v>143</v>
      </c>
    </row>
    <row r="341" spans="1:19" x14ac:dyDescent="0.3">
      <c r="A341" s="11">
        <v>44634.431238425925</v>
      </c>
      <c r="B341" s="11"/>
      <c r="C341" s="15">
        <v>44634</v>
      </c>
      <c r="D341" s="16">
        <v>0.43123842592592593</v>
      </c>
      <c r="E341" s="33" t="str">
        <f t="shared" si="10"/>
        <v>00:20</v>
      </c>
      <c r="F341" s="12">
        <v>75</v>
      </c>
      <c r="G341" s="12">
        <v>68.08</v>
      </c>
      <c r="H341" s="12">
        <v>76.960000000000008</v>
      </c>
      <c r="I341" s="12">
        <v>70.3</v>
      </c>
      <c r="J341" s="12">
        <v>72.52</v>
      </c>
      <c r="K341" s="12">
        <v>67.34</v>
      </c>
      <c r="L341" s="12">
        <v>79.180000000000007</v>
      </c>
      <c r="M341" s="12">
        <v>73</v>
      </c>
      <c r="N341" s="13">
        <v>72.797499999999985</v>
      </c>
      <c r="O341" s="17" t="s">
        <v>136</v>
      </c>
      <c r="P341" s="14" t="s">
        <v>8</v>
      </c>
      <c r="Q341" s="14" t="s">
        <v>15</v>
      </c>
      <c r="R341" s="14" t="s">
        <v>17</v>
      </c>
      <c r="S341" s="14" t="s">
        <v>143</v>
      </c>
    </row>
    <row r="342" spans="1:19" x14ac:dyDescent="0.3">
      <c r="A342" s="11">
        <v>44634.431250000001</v>
      </c>
      <c r="B342" s="11"/>
      <c r="C342" s="15">
        <v>44634</v>
      </c>
      <c r="D342" s="16">
        <v>0.43124999999999997</v>
      </c>
      <c r="E342" s="33" t="str">
        <f t="shared" si="10"/>
        <v>00:20</v>
      </c>
      <c r="F342" s="12">
        <v>79.2</v>
      </c>
      <c r="G342" s="12">
        <v>86</v>
      </c>
      <c r="H342" s="12">
        <v>91.52000000000001</v>
      </c>
      <c r="I342" s="12">
        <v>83.6</v>
      </c>
      <c r="J342" s="12">
        <v>86.24</v>
      </c>
      <c r="K342" s="12">
        <v>90</v>
      </c>
      <c r="L342" s="12">
        <v>94.160000000000011</v>
      </c>
      <c r="M342" s="12">
        <v>85.36</v>
      </c>
      <c r="N342" s="13">
        <v>87.01</v>
      </c>
      <c r="O342" s="17" t="s">
        <v>136</v>
      </c>
      <c r="P342" s="14" t="s">
        <v>8</v>
      </c>
      <c r="Q342" s="14" t="s">
        <v>15</v>
      </c>
      <c r="R342" s="14" t="s">
        <v>17</v>
      </c>
      <c r="S342" s="14" t="s">
        <v>143</v>
      </c>
    </row>
    <row r="343" spans="1:19" x14ac:dyDescent="0.3">
      <c r="A343" s="11">
        <v>44634.431527777779</v>
      </c>
      <c r="B343" s="11"/>
      <c r="C343" s="15">
        <v>44634</v>
      </c>
      <c r="D343" s="16">
        <v>0.43152777777777779</v>
      </c>
      <c r="E343" s="33" t="str">
        <f t="shared" si="10"/>
        <v>00:20</v>
      </c>
      <c r="F343" s="12">
        <v>72.900000000000006</v>
      </c>
      <c r="G343" s="12">
        <v>74.52000000000001</v>
      </c>
      <c r="H343" s="12">
        <v>84.240000000000009</v>
      </c>
      <c r="I343" s="12">
        <v>76.95</v>
      </c>
      <c r="J343" s="12">
        <v>79.38</v>
      </c>
      <c r="K343" s="12">
        <v>73.710000000000008</v>
      </c>
      <c r="L343" s="12">
        <v>86.67</v>
      </c>
      <c r="M343" s="12">
        <v>81</v>
      </c>
      <c r="N343" s="13">
        <v>78.671250000000001</v>
      </c>
      <c r="O343" s="17" t="s">
        <v>136</v>
      </c>
      <c r="P343" s="14" t="s">
        <v>8</v>
      </c>
      <c r="Q343" s="14" t="s">
        <v>15</v>
      </c>
      <c r="R343" s="14" t="s">
        <v>17</v>
      </c>
      <c r="S343" s="14" t="s">
        <v>143</v>
      </c>
    </row>
    <row r="344" spans="1:19" x14ac:dyDescent="0.3">
      <c r="A344" s="11">
        <v>44634.431932870371</v>
      </c>
      <c r="B344" s="11"/>
      <c r="C344" s="15">
        <v>44634</v>
      </c>
      <c r="D344" s="16">
        <v>0.43193287037037037</v>
      </c>
      <c r="E344" s="33" t="str">
        <f t="shared" si="10"/>
        <v>00:21</v>
      </c>
      <c r="F344" s="12">
        <v>75</v>
      </c>
      <c r="G344" s="12">
        <v>71.760000000000005</v>
      </c>
      <c r="H344" s="12">
        <v>81.12</v>
      </c>
      <c r="I344" s="12">
        <v>74.099999999999994</v>
      </c>
      <c r="J344" s="12">
        <v>76.44</v>
      </c>
      <c r="K344" s="12">
        <v>70.98</v>
      </c>
      <c r="L344" s="12">
        <v>83.460000000000008</v>
      </c>
      <c r="M344" s="12">
        <v>81</v>
      </c>
      <c r="N344" s="13">
        <v>76.732500000000002</v>
      </c>
      <c r="O344" s="17" t="s">
        <v>136</v>
      </c>
      <c r="P344" s="14" t="s">
        <v>8</v>
      </c>
      <c r="Q344" s="14" t="s">
        <v>15</v>
      </c>
      <c r="R344" s="14" t="s">
        <v>17</v>
      </c>
      <c r="S344" s="14" t="s">
        <v>143</v>
      </c>
    </row>
    <row r="345" spans="1:19" x14ac:dyDescent="0.3">
      <c r="A345" s="11">
        <v>44634.432627314818</v>
      </c>
      <c r="B345" s="11"/>
      <c r="C345" s="15">
        <v>44634</v>
      </c>
      <c r="D345" s="16">
        <v>0.43262731481481481</v>
      </c>
      <c r="E345" s="33" t="str">
        <f t="shared" si="10"/>
        <v>00:22</v>
      </c>
      <c r="F345" s="12">
        <v>72</v>
      </c>
      <c r="G345" s="12">
        <v>69.92</v>
      </c>
      <c r="H345" s="12">
        <v>79.040000000000006</v>
      </c>
      <c r="I345" s="12">
        <v>72.2</v>
      </c>
      <c r="J345" s="12">
        <v>74.48</v>
      </c>
      <c r="K345" s="12">
        <v>69.16</v>
      </c>
      <c r="L345" s="12">
        <v>81.320000000000007</v>
      </c>
      <c r="M345" s="12">
        <v>80</v>
      </c>
      <c r="N345" s="13">
        <v>74.765000000000015</v>
      </c>
      <c r="O345" s="17" t="s">
        <v>136</v>
      </c>
      <c r="P345" s="14" t="s">
        <v>8</v>
      </c>
      <c r="Q345" s="14" t="s">
        <v>15</v>
      </c>
      <c r="R345" s="14" t="s">
        <v>17</v>
      </c>
      <c r="S345" s="14" t="s">
        <v>143</v>
      </c>
    </row>
    <row r="346" spans="1:19" x14ac:dyDescent="0.3">
      <c r="A346" s="11">
        <v>44634.433321759258</v>
      </c>
      <c r="B346" s="11"/>
      <c r="C346" s="15">
        <v>44634</v>
      </c>
      <c r="D346" s="16">
        <v>0.43332175925925925</v>
      </c>
      <c r="E346" s="33" t="str">
        <f t="shared" si="10"/>
        <v>00:23</v>
      </c>
      <c r="F346" s="12">
        <v>65</v>
      </c>
      <c r="G346" s="12">
        <v>62.56</v>
      </c>
      <c r="H346" s="12">
        <v>70.72</v>
      </c>
      <c r="I346" s="12">
        <v>64.599999999999994</v>
      </c>
      <c r="J346" s="12">
        <v>66.64</v>
      </c>
      <c r="K346" s="12">
        <v>61.88</v>
      </c>
      <c r="L346" s="12">
        <v>72.760000000000005</v>
      </c>
      <c r="M346" s="12">
        <v>71</v>
      </c>
      <c r="N346" s="13">
        <v>66.894999999999996</v>
      </c>
      <c r="O346" s="17" t="s">
        <v>136</v>
      </c>
      <c r="P346" s="14" t="s">
        <v>8</v>
      </c>
      <c r="Q346" s="14" t="s">
        <v>15</v>
      </c>
      <c r="R346" s="14" t="s">
        <v>17</v>
      </c>
      <c r="S346" s="14" t="s">
        <v>143</v>
      </c>
    </row>
    <row r="347" spans="1:19" x14ac:dyDescent="0.3">
      <c r="A347" s="11">
        <v>44634.434016203704</v>
      </c>
      <c r="B347" s="11"/>
      <c r="C347" s="15">
        <v>44634</v>
      </c>
      <c r="D347" s="16">
        <v>0.4340162037037037</v>
      </c>
      <c r="E347" s="33" t="str">
        <f t="shared" si="10"/>
        <v>00:24</v>
      </c>
      <c r="F347" s="12">
        <v>65</v>
      </c>
      <c r="G347" s="12">
        <v>62.56</v>
      </c>
      <c r="H347" s="12">
        <v>70.72</v>
      </c>
      <c r="I347" s="12">
        <v>64.599999999999994</v>
      </c>
      <c r="J347" s="12">
        <v>66.64</v>
      </c>
      <c r="K347" s="12">
        <v>61.88</v>
      </c>
      <c r="L347" s="12">
        <v>72.760000000000005</v>
      </c>
      <c r="M347" s="12">
        <v>71</v>
      </c>
      <c r="N347" s="13">
        <v>66.894999999999996</v>
      </c>
      <c r="O347" s="17" t="s">
        <v>136</v>
      </c>
      <c r="P347" s="14" t="s">
        <v>8</v>
      </c>
      <c r="Q347" s="14" t="s">
        <v>15</v>
      </c>
      <c r="R347" s="14" t="s">
        <v>17</v>
      </c>
      <c r="S347" s="14" t="s">
        <v>143</v>
      </c>
    </row>
    <row r="348" spans="1:19" x14ac:dyDescent="0.3">
      <c r="A348" s="11">
        <v>44634.434710648151</v>
      </c>
      <c r="B348" s="11"/>
      <c r="C348" s="15">
        <v>44634</v>
      </c>
      <c r="D348" s="16">
        <v>0.43471064814814814</v>
      </c>
      <c r="E348" s="33" t="str">
        <f t="shared" si="10"/>
        <v>00:25</v>
      </c>
      <c r="F348" s="12">
        <v>82</v>
      </c>
      <c r="G348" s="12">
        <v>70.38000000000001</v>
      </c>
      <c r="H348" s="12">
        <v>79.56</v>
      </c>
      <c r="I348" s="12">
        <v>72.674999999999997</v>
      </c>
      <c r="J348" s="12">
        <v>74.97</v>
      </c>
      <c r="K348" s="12">
        <v>69.615000000000009</v>
      </c>
      <c r="L348" s="12">
        <v>81.855000000000004</v>
      </c>
      <c r="M348" s="12">
        <v>71</v>
      </c>
      <c r="N348" s="13">
        <v>75.256875000000008</v>
      </c>
      <c r="O348" s="17" t="s">
        <v>136</v>
      </c>
      <c r="P348" s="14" t="s">
        <v>8</v>
      </c>
      <c r="Q348" s="14" t="s">
        <v>15</v>
      </c>
      <c r="R348" s="14" t="s">
        <v>17</v>
      </c>
      <c r="S348" s="14" t="s">
        <v>143</v>
      </c>
    </row>
    <row r="349" spans="1:19" x14ac:dyDescent="0.3">
      <c r="A349" s="11">
        <v>44634.43472222222</v>
      </c>
      <c r="B349" s="11"/>
      <c r="C349" s="15">
        <v>44634</v>
      </c>
      <c r="D349" s="16">
        <v>0.43472222222222223</v>
      </c>
      <c r="E349" s="33" t="str">
        <f t="shared" si="10"/>
        <v>00:25</v>
      </c>
      <c r="F349" s="12">
        <v>76.5</v>
      </c>
      <c r="G349" s="12">
        <v>88</v>
      </c>
      <c r="H349" s="12">
        <v>88.4</v>
      </c>
      <c r="I349" s="12">
        <v>80.75</v>
      </c>
      <c r="J349" s="12">
        <v>83.3</v>
      </c>
      <c r="K349" s="12">
        <v>82</v>
      </c>
      <c r="L349" s="12">
        <v>90.95</v>
      </c>
      <c r="M349" s="12">
        <v>82.45</v>
      </c>
      <c r="N349" s="13">
        <v>84.043750000000003</v>
      </c>
      <c r="O349" s="17" t="s">
        <v>136</v>
      </c>
      <c r="P349" s="14" t="s">
        <v>8</v>
      </c>
      <c r="Q349" s="14" t="s">
        <v>15</v>
      </c>
      <c r="R349" s="14" t="s">
        <v>17</v>
      </c>
      <c r="S349" s="14" t="s">
        <v>143</v>
      </c>
    </row>
    <row r="350" spans="1:19" x14ac:dyDescent="0.3">
      <c r="A350" s="11">
        <v>44634.43540509259</v>
      </c>
      <c r="B350" s="11"/>
      <c r="C350" s="15">
        <v>44634</v>
      </c>
      <c r="D350" s="16">
        <v>0.43540509259259258</v>
      </c>
      <c r="E350" s="33" t="str">
        <f t="shared" si="10"/>
        <v>00:26</v>
      </c>
      <c r="F350" s="12">
        <v>76</v>
      </c>
      <c r="G350" s="12">
        <v>69.460000000000008</v>
      </c>
      <c r="H350" s="12">
        <v>78.52</v>
      </c>
      <c r="I350" s="12">
        <v>71.724999999999994</v>
      </c>
      <c r="J350" s="12">
        <v>73.989999999999995</v>
      </c>
      <c r="K350" s="12">
        <v>68.704999999999998</v>
      </c>
      <c r="L350" s="12">
        <v>80.785000000000011</v>
      </c>
      <c r="M350" s="12">
        <v>75</v>
      </c>
      <c r="N350" s="13">
        <v>74.273125000000007</v>
      </c>
      <c r="O350" s="17" t="s">
        <v>136</v>
      </c>
      <c r="P350" s="14" t="s">
        <v>8</v>
      </c>
      <c r="Q350" s="14" t="s">
        <v>15</v>
      </c>
      <c r="R350" s="14" t="s">
        <v>17</v>
      </c>
      <c r="S350" s="14" t="s">
        <v>143</v>
      </c>
    </row>
    <row r="351" spans="1:19" x14ac:dyDescent="0.3">
      <c r="A351" s="11">
        <v>44634.436099537037</v>
      </c>
      <c r="B351" s="11"/>
      <c r="C351" s="15">
        <v>44634</v>
      </c>
      <c r="D351" s="16">
        <v>0.43609953703703702</v>
      </c>
      <c r="E351" s="33" t="str">
        <f t="shared" si="10"/>
        <v>00:27</v>
      </c>
      <c r="F351" s="12">
        <v>72</v>
      </c>
      <c r="G351" s="12">
        <v>66.240000000000009</v>
      </c>
      <c r="H351" s="12">
        <v>74.88</v>
      </c>
      <c r="I351" s="12">
        <v>68.399999999999991</v>
      </c>
      <c r="J351" s="12">
        <v>70.56</v>
      </c>
      <c r="K351" s="12">
        <v>65.52</v>
      </c>
      <c r="L351" s="12">
        <v>77.040000000000006</v>
      </c>
      <c r="M351" s="12">
        <v>69.84</v>
      </c>
      <c r="N351" s="13">
        <v>70.56</v>
      </c>
      <c r="O351" s="17" t="s">
        <v>136</v>
      </c>
      <c r="P351" s="14" t="s">
        <v>8</v>
      </c>
      <c r="Q351" s="14" t="s">
        <v>15</v>
      </c>
      <c r="R351" s="14" t="s">
        <v>17</v>
      </c>
      <c r="S351" s="14" t="s">
        <v>143</v>
      </c>
    </row>
    <row r="352" spans="1:19" x14ac:dyDescent="0.3">
      <c r="A352" s="11">
        <v>44634.436793981484</v>
      </c>
      <c r="B352" s="11"/>
      <c r="C352" s="15">
        <v>44634</v>
      </c>
      <c r="D352" s="16">
        <v>0.43679398148148146</v>
      </c>
      <c r="E352" s="33" t="str">
        <f t="shared" si="10"/>
        <v>00:28</v>
      </c>
      <c r="F352" s="12">
        <v>77</v>
      </c>
      <c r="G352" s="12">
        <v>77.740000000000009</v>
      </c>
      <c r="H352" s="12">
        <v>87.88000000000001</v>
      </c>
      <c r="I352" s="12">
        <v>80.274999999999991</v>
      </c>
      <c r="J352" s="12">
        <v>82.81</v>
      </c>
      <c r="K352" s="12">
        <v>76.894999999999996</v>
      </c>
      <c r="L352" s="12">
        <v>90.415000000000006</v>
      </c>
      <c r="M352" s="12">
        <v>92</v>
      </c>
      <c r="N352" s="13">
        <v>83.126874999999998</v>
      </c>
      <c r="O352" s="17" t="s">
        <v>136</v>
      </c>
      <c r="P352" s="14" t="s">
        <v>8</v>
      </c>
      <c r="Q352" s="14" t="s">
        <v>15</v>
      </c>
      <c r="R352" s="14" t="s">
        <v>17</v>
      </c>
      <c r="S352" s="14" t="s">
        <v>143</v>
      </c>
    </row>
    <row r="353" spans="1:19" x14ac:dyDescent="0.3">
      <c r="A353" s="11">
        <v>44634.437488425923</v>
      </c>
      <c r="B353" s="11"/>
      <c r="C353" s="15">
        <v>44634</v>
      </c>
      <c r="D353" s="16">
        <v>0.43748842592592596</v>
      </c>
      <c r="E353" s="33" t="str">
        <f t="shared" si="10"/>
        <v>00:29</v>
      </c>
      <c r="F353" s="12">
        <v>54</v>
      </c>
      <c r="G353" s="12">
        <v>70.38000000000001</v>
      </c>
      <c r="H353" s="12">
        <v>79.56</v>
      </c>
      <c r="I353" s="12">
        <v>72.674999999999997</v>
      </c>
      <c r="J353" s="12">
        <v>74.97</v>
      </c>
      <c r="K353" s="12">
        <v>69.615000000000009</v>
      </c>
      <c r="L353" s="12">
        <v>81.855000000000004</v>
      </c>
      <c r="M353" s="12">
        <v>99</v>
      </c>
      <c r="N353" s="13">
        <v>75.256875000000008</v>
      </c>
      <c r="O353" s="17" t="s">
        <v>136</v>
      </c>
      <c r="P353" s="14" t="s">
        <v>8</v>
      </c>
      <c r="Q353" s="14" t="s">
        <v>15</v>
      </c>
      <c r="R353" s="14" t="s">
        <v>17</v>
      </c>
      <c r="S353" s="14" t="s">
        <v>143</v>
      </c>
    </row>
    <row r="354" spans="1:19" x14ac:dyDescent="0.3">
      <c r="A354" s="11">
        <v>44634.43818287037</v>
      </c>
      <c r="B354" s="11"/>
      <c r="C354" s="15">
        <v>44634</v>
      </c>
      <c r="D354" s="16">
        <v>0.43818287037037035</v>
      </c>
      <c r="E354" s="33" t="str">
        <f t="shared" si="10"/>
        <v>00:30</v>
      </c>
      <c r="F354" s="12">
        <v>72</v>
      </c>
      <c r="G354" s="12">
        <v>80.040000000000006</v>
      </c>
      <c r="H354" s="12">
        <v>90.48</v>
      </c>
      <c r="I354" s="12">
        <v>82.649999999999991</v>
      </c>
      <c r="J354" s="12">
        <v>85.26</v>
      </c>
      <c r="K354" s="12">
        <v>79.17</v>
      </c>
      <c r="L354" s="12">
        <v>93.09</v>
      </c>
      <c r="M354" s="12">
        <v>102</v>
      </c>
      <c r="N354" s="13">
        <v>85.586250000000007</v>
      </c>
      <c r="O354" s="17" t="s">
        <v>137</v>
      </c>
      <c r="P354" s="14" t="s">
        <v>8</v>
      </c>
      <c r="Q354" s="14" t="s">
        <v>15</v>
      </c>
      <c r="R354" s="14" t="s">
        <v>17</v>
      </c>
      <c r="S354" s="14" t="s">
        <v>143</v>
      </c>
    </row>
    <row r="355" spans="1:19" x14ac:dyDescent="0.3">
      <c r="A355" s="11">
        <v>44634.438194444447</v>
      </c>
      <c r="B355" s="11"/>
      <c r="C355" s="15">
        <v>44634</v>
      </c>
      <c r="D355" s="16">
        <v>0.4381944444444445</v>
      </c>
      <c r="E355" s="33" t="str">
        <f t="shared" si="10"/>
        <v>00:30</v>
      </c>
      <c r="F355" s="12">
        <v>81</v>
      </c>
      <c r="G355" s="12">
        <v>102</v>
      </c>
      <c r="H355" s="12">
        <v>93.600000000000009</v>
      </c>
      <c r="I355" s="12">
        <v>85.5</v>
      </c>
      <c r="J355" s="12">
        <v>88.2</v>
      </c>
      <c r="K355" s="12">
        <v>78</v>
      </c>
      <c r="L355" s="12">
        <v>96.300000000000011</v>
      </c>
      <c r="M355" s="12">
        <v>87.3</v>
      </c>
      <c r="N355" s="13">
        <v>88.987499999999983</v>
      </c>
      <c r="O355" s="17" t="s">
        <v>137</v>
      </c>
      <c r="P355" s="14" t="s">
        <v>8</v>
      </c>
      <c r="Q355" s="14" t="s">
        <v>15</v>
      </c>
      <c r="R355" s="14" t="s">
        <v>17</v>
      </c>
      <c r="S355" s="14" t="s">
        <v>143</v>
      </c>
    </row>
    <row r="356" spans="1:19" x14ac:dyDescent="0.3">
      <c r="A356" s="11">
        <v>44634.438831018517</v>
      </c>
      <c r="B356" s="11"/>
      <c r="C356" s="15">
        <v>44634</v>
      </c>
      <c r="D356" s="16">
        <v>0.43883101851851852</v>
      </c>
      <c r="E356" s="33" t="str">
        <f t="shared" si="10"/>
        <v>00:30</v>
      </c>
      <c r="F356" s="12">
        <v>59</v>
      </c>
      <c r="G356" s="12">
        <v>54.28</v>
      </c>
      <c r="H356" s="12">
        <v>61.36</v>
      </c>
      <c r="I356" s="12">
        <v>56.05</v>
      </c>
      <c r="J356" s="12">
        <v>57.82</v>
      </c>
      <c r="K356" s="12">
        <v>53.690000000000005</v>
      </c>
      <c r="L356" s="12">
        <v>63.13</v>
      </c>
      <c r="M356" s="12">
        <v>57.23</v>
      </c>
      <c r="N356" s="13">
        <v>57.82</v>
      </c>
      <c r="O356" s="17" t="s">
        <v>137</v>
      </c>
      <c r="P356" s="14" t="s">
        <v>8</v>
      </c>
      <c r="Q356" s="14" t="s">
        <v>15</v>
      </c>
      <c r="R356" s="14" t="s">
        <v>17</v>
      </c>
      <c r="S356" s="14" t="s">
        <v>143</v>
      </c>
    </row>
    <row r="357" spans="1:19" x14ac:dyDescent="0.3">
      <c r="A357" s="11">
        <v>44634.438877314817</v>
      </c>
      <c r="B357" s="11"/>
      <c r="C357" s="15">
        <v>44634</v>
      </c>
      <c r="D357" s="16">
        <v>0.43887731481481485</v>
      </c>
      <c r="E357" s="33" t="str">
        <f t="shared" si="10"/>
        <v>00:31</v>
      </c>
      <c r="F357" s="12">
        <v>65</v>
      </c>
      <c r="G357" s="12">
        <v>71.3</v>
      </c>
      <c r="H357" s="12">
        <v>80.600000000000009</v>
      </c>
      <c r="I357" s="12">
        <v>73.625</v>
      </c>
      <c r="J357" s="12">
        <v>75.95</v>
      </c>
      <c r="K357" s="12">
        <v>70.525000000000006</v>
      </c>
      <c r="L357" s="12">
        <v>82.925000000000011</v>
      </c>
      <c r="M357" s="12">
        <v>90</v>
      </c>
      <c r="N357" s="13">
        <v>76.240624999999994</v>
      </c>
      <c r="O357" s="17" t="s">
        <v>137</v>
      </c>
      <c r="P357" s="14" t="s">
        <v>8</v>
      </c>
      <c r="Q357" s="14" t="s">
        <v>15</v>
      </c>
      <c r="R357" s="14" t="s">
        <v>17</v>
      </c>
      <c r="S357" s="14" t="s">
        <v>143</v>
      </c>
    </row>
    <row r="358" spans="1:19" x14ac:dyDescent="0.3">
      <c r="A358" s="11">
        <v>44634.439571759256</v>
      </c>
      <c r="B358" s="11"/>
      <c r="C358" s="15">
        <v>44634</v>
      </c>
      <c r="D358" s="16">
        <v>0.43957175925925923</v>
      </c>
      <c r="E358" s="33" t="str">
        <f t="shared" si="10"/>
        <v>00:32</v>
      </c>
      <c r="F358" s="12">
        <v>54</v>
      </c>
      <c r="G358" s="12">
        <v>66.7</v>
      </c>
      <c r="H358" s="12">
        <v>75.400000000000006</v>
      </c>
      <c r="I358" s="12">
        <v>68.875</v>
      </c>
      <c r="J358" s="12">
        <v>71.05</v>
      </c>
      <c r="K358" s="12">
        <v>65.975000000000009</v>
      </c>
      <c r="L358" s="12">
        <v>77.575000000000003</v>
      </c>
      <c r="M358" s="12">
        <v>91</v>
      </c>
      <c r="N358" s="13">
        <v>71.321875000000006</v>
      </c>
      <c r="O358" s="17" t="s">
        <v>137</v>
      </c>
      <c r="P358" s="14" t="s">
        <v>8</v>
      </c>
      <c r="Q358" s="14" t="s">
        <v>15</v>
      </c>
      <c r="R358" s="14" t="s">
        <v>17</v>
      </c>
      <c r="S358" s="14" t="s">
        <v>143</v>
      </c>
    </row>
    <row r="359" spans="1:19" x14ac:dyDescent="0.3">
      <c r="A359" s="11">
        <v>44634.440266203703</v>
      </c>
      <c r="B359" s="11"/>
      <c r="C359" s="15">
        <v>44634</v>
      </c>
      <c r="D359" s="16">
        <v>0.44026620370370373</v>
      </c>
      <c r="E359" s="33" t="str">
        <f t="shared" si="10"/>
        <v>00:33</v>
      </c>
      <c r="F359" s="12">
        <v>91</v>
      </c>
      <c r="G359" s="12">
        <v>80.040000000000006</v>
      </c>
      <c r="H359" s="12">
        <v>90.48</v>
      </c>
      <c r="I359" s="12">
        <v>82.649999999999991</v>
      </c>
      <c r="J359" s="12">
        <v>85.26</v>
      </c>
      <c r="K359" s="12">
        <v>79.17</v>
      </c>
      <c r="L359" s="12">
        <v>93.09</v>
      </c>
      <c r="M359" s="12">
        <v>83</v>
      </c>
      <c r="N359" s="13">
        <v>85.586250000000007</v>
      </c>
      <c r="O359" s="17" t="s">
        <v>137</v>
      </c>
      <c r="P359" s="14" t="s">
        <v>9</v>
      </c>
      <c r="Q359" s="14" t="s">
        <v>15</v>
      </c>
      <c r="R359" s="14" t="s">
        <v>18</v>
      </c>
      <c r="S359" s="14" t="s">
        <v>143</v>
      </c>
    </row>
    <row r="360" spans="1:19" x14ac:dyDescent="0.3">
      <c r="A360" s="11">
        <v>44634.440347222226</v>
      </c>
      <c r="B360" s="11"/>
      <c r="C360" s="15">
        <v>44634</v>
      </c>
      <c r="D360" s="16">
        <v>0.44034722222222222</v>
      </c>
      <c r="E360" s="33" t="str">
        <f t="shared" si="10"/>
        <v>00:33</v>
      </c>
      <c r="F360" s="12">
        <v>107</v>
      </c>
      <c r="G360" s="12">
        <v>98.44</v>
      </c>
      <c r="H360" s="12">
        <v>111.28</v>
      </c>
      <c r="I360" s="12">
        <v>101.64999999999999</v>
      </c>
      <c r="J360" s="12">
        <v>104.86</v>
      </c>
      <c r="K360" s="12">
        <v>97.37</v>
      </c>
      <c r="L360" s="12">
        <v>114.49000000000001</v>
      </c>
      <c r="M360" s="12">
        <v>103.78999999999999</v>
      </c>
      <c r="N360" s="13">
        <v>104.86</v>
      </c>
      <c r="O360" s="17" t="s">
        <v>137</v>
      </c>
      <c r="P360" s="14" t="s">
        <v>9</v>
      </c>
      <c r="Q360" s="14" t="s">
        <v>15</v>
      </c>
      <c r="R360" s="14" t="s">
        <v>18</v>
      </c>
      <c r="S360" s="14" t="s">
        <v>143</v>
      </c>
    </row>
    <row r="361" spans="1:19" x14ac:dyDescent="0.3">
      <c r="A361" s="11">
        <v>44634.440960648149</v>
      </c>
      <c r="B361" s="11"/>
      <c r="C361" s="15">
        <v>44634</v>
      </c>
      <c r="D361" s="16">
        <v>0.44096064814814812</v>
      </c>
      <c r="E361" s="33" t="str">
        <f t="shared" si="10"/>
        <v>00:34</v>
      </c>
      <c r="F361" s="12">
        <v>108</v>
      </c>
      <c r="G361" s="12">
        <v>87.4</v>
      </c>
      <c r="H361" s="12">
        <v>98.8</v>
      </c>
      <c r="I361" s="12">
        <v>90.25</v>
      </c>
      <c r="J361" s="12">
        <v>93.1</v>
      </c>
      <c r="K361" s="12">
        <v>86.45</v>
      </c>
      <c r="L361" s="12">
        <v>101.65</v>
      </c>
      <c r="M361" s="12">
        <v>82</v>
      </c>
      <c r="N361" s="13">
        <v>93.456249999999997</v>
      </c>
      <c r="O361" s="17" t="s">
        <v>137</v>
      </c>
      <c r="P361" s="14" t="s">
        <v>9</v>
      </c>
      <c r="Q361" s="14" t="s">
        <v>15</v>
      </c>
      <c r="R361" s="14" t="s">
        <v>18</v>
      </c>
      <c r="S361" s="14" t="s">
        <v>143</v>
      </c>
    </row>
    <row r="362" spans="1:19" x14ac:dyDescent="0.3">
      <c r="A362" s="11">
        <v>44634.441655092596</v>
      </c>
      <c r="B362" s="11"/>
      <c r="C362" s="15">
        <v>44634</v>
      </c>
      <c r="D362" s="16">
        <v>0.44165509259259261</v>
      </c>
      <c r="E362" s="33" t="str">
        <f t="shared" si="10"/>
        <v>00:35</v>
      </c>
      <c r="F362" s="12">
        <v>108</v>
      </c>
      <c r="G362" s="12">
        <v>88.78</v>
      </c>
      <c r="H362" s="12">
        <v>100.36</v>
      </c>
      <c r="I362" s="12">
        <v>91.674999999999997</v>
      </c>
      <c r="J362" s="12">
        <v>94.57</v>
      </c>
      <c r="K362" s="12">
        <v>87.814999999999998</v>
      </c>
      <c r="L362" s="12">
        <v>103.25500000000001</v>
      </c>
      <c r="M362" s="12">
        <v>85</v>
      </c>
      <c r="N362" s="13">
        <v>94.931875000000005</v>
      </c>
      <c r="O362" s="17" t="s">
        <v>137</v>
      </c>
      <c r="P362" s="14" t="s">
        <v>9</v>
      </c>
      <c r="Q362" s="14" t="s">
        <v>15</v>
      </c>
      <c r="R362" s="14" t="s">
        <v>18</v>
      </c>
      <c r="S362" s="14" t="s">
        <v>143</v>
      </c>
    </row>
    <row r="363" spans="1:19" x14ac:dyDescent="0.3">
      <c r="A363" s="11">
        <v>44634.441666666666</v>
      </c>
      <c r="B363" s="11"/>
      <c r="C363" s="15">
        <v>44634</v>
      </c>
      <c r="D363" s="16">
        <v>0.44166666666666665</v>
      </c>
      <c r="E363" s="33" t="str">
        <f t="shared" si="10"/>
        <v>00:35</v>
      </c>
      <c r="F363" s="12">
        <v>82.8</v>
      </c>
      <c r="G363" s="12">
        <v>84.64</v>
      </c>
      <c r="H363" s="12">
        <v>95.68</v>
      </c>
      <c r="I363" s="12">
        <v>87.399999999999991</v>
      </c>
      <c r="J363" s="12">
        <v>90.16</v>
      </c>
      <c r="K363" s="12">
        <v>92</v>
      </c>
      <c r="L363" s="12">
        <v>98.440000000000012</v>
      </c>
      <c r="M363" s="12">
        <v>89.24</v>
      </c>
      <c r="N363" s="13">
        <v>90.045000000000002</v>
      </c>
      <c r="O363" s="17" t="s">
        <v>137</v>
      </c>
      <c r="P363" s="14" t="s">
        <v>9</v>
      </c>
      <c r="Q363" s="14" t="s">
        <v>15</v>
      </c>
      <c r="R363" s="14" t="s">
        <v>18</v>
      </c>
      <c r="S363" s="14" t="s">
        <v>143</v>
      </c>
    </row>
    <row r="364" spans="1:19" x14ac:dyDescent="0.3">
      <c r="A364" s="11">
        <v>44634.441678240742</v>
      </c>
      <c r="B364" s="11"/>
      <c r="C364" s="15">
        <v>44634</v>
      </c>
      <c r="D364" s="16">
        <v>0.44167824074074075</v>
      </c>
      <c r="E364" s="33" t="str">
        <f t="shared" si="10"/>
        <v>00:35</v>
      </c>
      <c r="F364" s="12">
        <v>80.100000000000009</v>
      </c>
      <c r="G364" s="12">
        <v>89</v>
      </c>
      <c r="H364" s="12">
        <v>92.56</v>
      </c>
      <c r="I364" s="12">
        <v>84.55</v>
      </c>
      <c r="J364" s="12">
        <v>87.22</v>
      </c>
      <c r="K364" s="12">
        <v>80.990000000000009</v>
      </c>
      <c r="L364" s="12">
        <v>95.23</v>
      </c>
      <c r="M364" s="12">
        <v>86.33</v>
      </c>
      <c r="N364" s="13">
        <v>86.997500000000016</v>
      </c>
      <c r="O364" s="17" t="s">
        <v>137</v>
      </c>
      <c r="P364" s="14" t="s">
        <v>9</v>
      </c>
      <c r="Q364" s="14" t="s">
        <v>15</v>
      </c>
      <c r="R364" s="14" t="s">
        <v>18</v>
      </c>
      <c r="S364" s="14" t="s">
        <v>143</v>
      </c>
    </row>
    <row r="365" spans="1:19" x14ac:dyDescent="0.3">
      <c r="A365" s="11">
        <v>44634.441828703704</v>
      </c>
      <c r="B365" s="11"/>
      <c r="C365" s="15">
        <v>44634</v>
      </c>
      <c r="D365" s="16">
        <v>0.4418287037037037</v>
      </c>
      <c r="E365" s="33" t="str">
        <f t="shared" si="10"/>
        <v>00:35</v>
      </c>
      <c r="F365" s="12">
        <v>112</v>
      </c>
      <c r="G365" s="12">
        <v>103.04</v>
      </c>
      <c r="H365" s="12">
        <v>116.48</v>
      </c>
      <c r="I365" s="12">
        <v>106.39999999999999</v>
      </c>
      <c r="J365" s="12">
        <v>109.75999999999999</v>
      </c>
      <c r="K365" s="12">
        <v>101.92</v>
      </c>
      <c r="L365" s="12">
        <v>119.84</v>
      </c>
      <c r="M365" s="12">
        <v>108.64</v>
      </c>
      <c r="N365" s="13">
        <v>109.76</v>
      </c>
      <c r="O365" s="17" t="s">
        <v>137</v>
      </c>
      <c r="P365" s="14" t="s">
        <v>9</v>
      </c>
      <c r="Q365" s="14" t="s">
        <v>15</v>
      </c>
      <c r="R365" s="14" t="s">
        <v>18</v>
      </c>
      <c r="S365" s="14" t="s">
        <v>143</v>
      </c>
    </row>
    <row r="366" spans="1:19" x14ac:dyDescent="0.3">
      <c r="A366" s="11">
        <v>44634.441990740743</v>
      </c>
      <c r="B366" s="11"/>
      <c r="C366" s="15">
        <v>44634</v>
      </c>
      <c r="D366" s="16">
        <v>0.4419907407407408</v>
      </c>
      <c r="E366" s="33" t="str">
        <f t="shared" si="10"/>
        <v>00:35</v>
      </c>
      <c r="F366" s="12">
        <v>104</v>
      </c>
      <c r="G366" s="12">
        <v>95.68</v>
      </c>
      <c r="H366" s="12">
        <v>108.16</v>
      </c>
      <c r="I366" s="12">
        <v>98.8</v>
      </c>
      <c r="J366" s="12">
        <v>101.92</v>
      </c>
      <c r="K366" s="12">
        <v>94.64</v>
      </c>
      <c r="L366" s="12">
        <v>111.28</v>
      </c>
      <c r="M366" s="12">
        <v>100.88</v>
      </c>
      <c r="N366" s="13">
        <v>101.92</v>
      </c>
      <c r="O366" s="17" t="s">
        <v>137</v>
      </c>
      <c r="P366" s="14" t="s">
        <v>9</v>
      </c>
      <c r="Q366" s="14" t="s">
        <v>15</v>
      </c>
      <c r="R366" s="14" t="s">
        <v>18</v>
      </c>
      <c r="S366" s="14" t="s">
        <v>143</v>
      </c>
    </row>
    <row r="367" spans="1:19" x14ac:dyDescent="0.3">
      <c r="A367" s="11">
        <v>44634.442349537036</v>
      </c>
      <c r="B367" s="11"/>
      <c r="C367" s="15">
        <v>44634</v>
      </c>
      <c r="D367" s="16">
        <v>0.442349537037037</v>
      </c>
      <c r="E367" s="33" t="str">
        <f t="shared" si="10"/>
        <v>00:36</v>
      </c>
      <c r="F367" s="12">
        <v>107</v>
      </c>
      <c r="G367" s="12">
        <v>92.92</v>
      </c>
      <c r="H367" s="12">
        <v>105.04</v>
      </c>
      <c r="I367" s="12">
        <v>95.949999999999989</v>
      </c>
      <c r="J367" s="12">
        <v>98.98</v>
      </c>
      <c r="K367" s="12">
        <v>91.91</v>
      </c>
      <c r="L367" s="12">
        <v>108.07000000000001</v>
      </c>
      <c r="M367" s="12">
        <v>95</v>
      </c>
      <c r="N367" s="13">
        <v>99.358750000000015</v>
      </c>
      <c r="O367" s="17" t="s">
        <v>137</v>
      </c>
      <c r="P367" s="14" t="s">
        <v>9</v>
      </c>
      <c r="Q367" s="14" t="s">
        <v>15</v>
      </c>
      <c r="R367" s="14" t="s">
        <v>18</v>
      </c>
      <c r="S367" s="14" t="s">
        <v>143</v>
      </c>
    </row>
    <row r="368" spans="1:19" x14ac:dyDescent="0.3">
      <c r="A368" s="11">
        <v>44634.443043981482</v>
      </c>
      <c r="B368" s="11"/>
      <c r="C368" s="15">
        <v>44634</v>
      </c>
      <c r="D368" s="16">
        <v>0.4430439814814815</v>
      </c>
      <c r="E368" s="33" t="str">
        <f t="shared" si="10"/>
        <v>00:37</v>
      </c>
      <c r="F368" s="12">
        <v>104</v>
      </c>
      <c r="G368" s="12">
        <v>86.48</v>
      </c>
      <c r="H368" s="12">
        <v>97.76</v>
      </c>
      <c r="I368" s="12">
        <v>89.3</v>
      </c>
      <c r="J368" s="12">
        <v>92.12</v>
      </c>
      <c r="K368" s="12">
        <v>85.54</v>
      </c>
      <c r="L368" s="12">
        <v>100.58000000000001</v>
      </c>
      <c r="M368" s="12">
        <v>84</v>
      </c>
      <c r="N368" s="13">
        <v>92.472500000000011</v>
      </c>
      <c r="O368" s="17" t="s">
        <v>137</v>
      </c>
      <c r="P368" s="14" t="s">
        <v>9</v>
      </c>
      <c r="Q368" s="14" t="s">
        <v>15</v>
      </c>
      <c r="R368" s="14" t="s">
        <v>18</v>
      </c>
      <c r="S368" s="14" t="s">
        <v>143</v>
      </c>
    </row>
    <row r="369" spans="1:19" x14ac:dyDescent="0.3">
      <c r="A369" s="11">
        <v>44634.443333333336</v>
      </c>
      <c r="B369" s="11"/>
      <c r="C369" s="15">
        <v>44634</v>
      </c>
      <c r="D369" s="16">
        <v>0.44333333333333336</v>
      </c>
      <c r="E369" s="33" t="str">
        <f t="shared" si="10"/>
        <v>00:37</v>
      </c>
      <c r="F369" s="12">
        <v>72</v>
      </c>
      <c r="G369" s="12">
        <v>73.600000000000009</v>
      </c>
      <c r="H369" s="12">
        <v>83.2</v>
      </c>
      <c r="I369" s="12">
        <v>76</v>
      </c>
      <c r="J369" s="12">
        <v>78.400000000000006</v>
      </c>
      <c r="K369" s="12">
        <v>72.8</v>
      </c>
      <c r="L369" s="12">
        <v>85.600000000000009</v>
      </c>
      <c r="M369" s="12">
        <v>80</v>
      </c>
      <c r="N369" s="13">
        <v>77.7</v>
      </c>
      <c r="O369" s="17" t="s">
        <v>137</v>
      </c>
      <c r="P369" s="14" t="s">
        <v>9</v>
      </c>
      <c r="Q369" s="14" t="s">
        <v>15</v>
      </c>
      <c r="R369" s="14" t="s">
        <v>18</v>
      </c>
      <c r="S369" s="14" t="s">
        <v>143</v>
      </c>
    </row>
    <row r="370" spans="1:19" x14ac:dyDescent="0.3">
      <c r="A370" s="11">
        <v>44634.443692129629</v>
      </c>
      <c r="B370" s="11"/>
      <c r="C370" s="15">
        <v>44634</v>
      </c>
      <c r="D370" s="16">
        <v>0.44369212962962962</v>
      </c>
      <c r="E370" s="33" t="str">
        <f t="shared" si="10"/>
        <v>00:37</v>
      </c>
      <c r="F370" s="12">
        <v>77.400000000000006</v>
      </c>
      <c r="G370" s="12">
        <v>79.12</v>
      </c>
      <c r="H370" s="12">
        <v>89.44</v>
      </c>
      <c r="I370" s="12">
        <v>81.7</v>
      </c>
      <c r="J370" s="12">
        <v>84.28</v>
      </c>
      <c r="K370" s="12">
        <v>78.260000000000005</v>
      </c>
      <c r="L370" s="12">
        <v>92.02000000000001</v>
      </c>
      <c r="M370" s="12">
        <v>86</v>
      </c>
      <c r="N370" s="13">
        <v>83.527500000000003</v>
      </c>
      <c r="O370" s="17" t="s">
        <v>137</v>
      </c>
      <c r="P370" s="14" t="s">
        <v>9</v>
      </c>
      <c r="Q370" s="14" t="s">
        <v>15</v>
      </c>
      <c r="R370" s="14" t="s">
        <v>18</v>
      </c>
      <c r="S370" s="14" t="s">
        <v>143</v>
      </c>
    </row>
    <row r="371" spans="1:19" x14ac:dyDescent="0.3">
      <c r="A371" s="11">
        <v>44634.443738425929</v>
      </c>
      <c r="B371" s="11"/>
      <c r="C371" s="15">
        <v>44634</v>
      </c>
      <c r="D371" s="16">
        <v>0.44373842592592588</v>
      </c>
      <c r="E371" s="33" t="str">
        <f t="shared" ref="E371:E434" si="11">TEXT(D371-$D$306,"hh:mm")</f>
        <v>00:38</v>
      </c>
      <c r="F371" s="12">
        <v>102</v>
      </c>
      <c r="G371" s="12">
        <v>86.02000000000001</v>
      </c>
      <c r="H371" s="12">
        <v>97.240000000000009</v>
      </c>
      <c r="I371" s="12">
        <v>88.825000000000003</v>
      </c>
      <c r="J371" s="12">
        <v>91.63</v>
      </c>
      <c r="K371" s="12">
        <v>85.085000000000008</v>
      </c>
      <c r="L371" s="12">
        <v>100.045</v>
      </c>
      <c r="M371" s="12">
        <v>85</v>
      </c>
      <c r="N371" s="13">
        <v>91.980624999999989</v>
      </c>
      <c r="O371" s="17" t="s">
        <v>137</v>
      </c>
      <c r="P371" s="14" t="s">
        <v>9</v>
      </c>
      <c r="Q371" s="14" t="s">
        <v>15</v>
      </c>
      <c r="R371" s="14" t="s">
        <v>18</v>
      </c>
      <c r="S371" s="14" t="s">
        <v>143</v>
      </c>
    </row>
    <row r="372" spans="1:19" x14ac:dyDescent="0.3">
      <c r="A372" s="11">
        <v>44634.443865740737</v>
      </c>
      <c r="B372" s="11"/>
      <c r="C372" s="15">
        <v>44634</v>
      </c>
      <c r="D372" s="16">
        <v>0.44386574074074076</v>
      </c>
      <c r="E372" s="33" t="str">
        <f t="shared" si="11"/>
        <v>00:38</v>
      </c>
      <c r="F372" s="12">
        <v>76.5</v>
      </c>
      <c r="G372" s="12">
        <v>78.2</v>
      </c>
      <c r="H372" s="12">
        <v>88.4</v>
      </c>
      <c r="I372" s="12">
        <v>80.75</v>
      </c>
      <c r="J372" s="12">
        <v>83.3</v>
      </c>
      <c r="K372" s="12">
        <v>77.350000000000009</v>
      </c>
      <c r="L372" s="12">
        <v>90.95</v>
      </c>
      <c r="M372" s="12">
        <v>85</v>
      </c>
      <c r="N372" s="13">
        <v>82.556250000000006</v>
      </c>
      <c r="O372" s="17" t="s">
        <v>137</v>
      </c>
      <c r="P372" s="14" t="s">
        <v>9</v>
      </c>
      <c r="Q372" s="14" t="s">
        <v>15</v>
      </c>
      <c r="R372" s="14" t="s">
        <v>18</v>
      </c>
      <c r="S372" s="14" t="s">
        <v>143</v>
      </c>
    </row>
    <row r="373" spans="1:19" x14ac:dyDescent="0.3">
      <c r="A373" s="11">
        <v>44634.444027777776</v>
      </c>
      <c r="B373" s="11"/>
      <c r="C373" s="15">
        <v>44634</v>
      </c>
      <c r="D373" s="16">
        <v>0.44402777777777774</v>
      </c>
      <c r="E373" s="33" t="str">
        <f t="shared" si="11"/>
        <v>00:38</v>
      </c>
      <c r="F373" s="12">
        <v>75.600000000000009</v>
      </c>
      <c r="G373" s="12">
        <v>77.28</v>
      </c>
      <c r="H373" s="12">
        <v>87.36</v>
      </c>
      <c r="I373" s="12">
        <v>79.8</v>
      </c>
      <c r="J373" s="12">
        <v>82.32</v>
      </c>
      <c r="K373" s="12">
        <v>76.44</v>
      </c>
      <c r="L373" s="12">
        <v>89.88000000000001</v>
      </c>
      <c r="M373" s="12">
        <v>84</v>
      </c>
      <c r="N373" s="13">
        <v>81.585000000000008</v>
      </c>
      <c r="O373" s="17" t="s">
        <v>137</v>
      </c>
      <c r="P373" s="14" t="s">
        <v>9</v>
      </c>
      <c r="Q373" s="14" t="s">
        <v>15</v>
      </c>
      <c r="R373" s="14" t="s">
        <v>18</v>
      </c>
      <c r="S373" s="14" t="s">
        <v>143</v>
      </c>
    </row>
    <row r="374" spans="1:19" x14ac:dyDescent="0.3">
      <c r="A374" s="11">
        <v>44634.444085648145</v>
      </c>
      <c r="B374" s="11"/>
      <c r="C374" s="15">
        <v>44634</v>
      </c>
      <c r="D374" s="16">
        <v>0.44408564814814816</v>
      </c>
      <c r="E374" s="33" t="str">
        <f t="shared" si="11"/>
        <v>00:38</v>
      </c>
      <c r="F374" s="12">
        <v>106</v>
      </c>
      <c r="G374" s="12">
        <v>97.52000000000001</v>
      </c>
      <c r="H374" s="12">
        <v>110.24000000000001</v>
      </c>
      <c r="I374" s="12">
        <v>100.69999999999999</v>
      </c>
      <c r="J374" s="12">
        <v>103.88</v>
      </c>
      <c r="K374" s="12">
        <v>96.460000000000008</v>
      </c>
      <c r="L374" s="12">
        <v>113.42</v>
      </c>
      <c r="M374" s="12">
        <v>102.82</v>
      </c>
      <c r="N374" s="13">
        <v>103.88</v>
      </c>
      <c r="O374" s="17" t="s">
        <v>137</v>
      </c>
      <c r="P374" s="14" t="s">
        <v>9</v>
      </c>
      <c r="Q374" s="14" t="s">
        <v>15</v>
      </c>
      <c r="R374" s="14" t="s">
        <v>18</v>
      </c>
      <c r="S374" s="14" t="s">
        <v>143</v>
      </c>
    </row>
    <row r="375" spans="1:19" x14ac:dyDescent="0.3">
      <c r="A375" s="11">
        <v>44634.444143518522</v>
      </c>
      <c r="B375" s="11"/>
      <c r="C375" s="15">
        <v>44634</v>
      </c>
      <c r="D375" s="16">
        <v>0.44414351851851852</v>
      </c>
      <c r="E375" s="33" t="str">
        <f t="shared" si="11"/>
        <v>00:38</v>
      </c>
      <c r="F375" s="12">
        <v>76.5</v>
      </c>
      <c r="G375" s="12">
        <v>78.2</v>
      </c>
      <c r="H375" s="12">
        <v>88.4</v>
      </c>
      <c r="I375" s="12">
        <v>80.75</v>
      </c>
      <c r="J375" s="12">
        <v>83.3</v>
      </c>
      <c r="K375" s="12">
        <v>77.350000000000009</v>
      </c>
      <c r="L375" s="12">
        <v>90.95</v>
      </c>
      <c r="M375" s="12">
        <v>85</v>
      </c>
      <c r="N375" s="13">
        <v>82.556250000000006</v>
      </c>
      <c r="O375" s="17" t="s">
        <v>137</v>
      </c>
      <c r="P375" s="14" t="s">
        <v>9</v>
      </c>
      <c r="Q375" s="14" t="s">
        <v>15</v>
      </c>
      <c r="R375" s="14" t="s">
        <v>18</v>
      </c>
      <c r="S375" s="14" t="s">
        <v>143</v>
      </c>
    </row>
    <row r="376" spans="1:19" x14ac:dyDescent="0.3">
      <c r="A376" s="11">
        <v>44634.444328703707</v>
      </c>
      <c r="B376" s="11"/>
      <c r="C376" s="15">
        <v>44634</v>
      </c>
      <c r="D376" s="16">
        <v>0.44432870370370375</v>
      </c>
      <c r="E376" s="33" t="str">
        <f t="shared" si="11"/>
        <v>00:38</v>
      </c>
      <c r="F376" s="12">
        <v>75.600000000000009</v>
      </c>
      <c r="G376" s="12">
        <v>77.28</v>
      </c>
      <c r="H376" s="12">
        <v>87.36</v>
      </c>
      <c r="I376" s="12">
        <v>79.8</v>
      </c>
      <c r="J376" s="12">
        <v>82.32</v>
      </c>
      <c r="K376" s="12">
        <v>76.44</v>
      </c>
      <c r="L376" s="12">
        <v>89.88000000000001</v>
      </c>
      <c r="M376" s="12">
        <v>84</v>
      </c>
      <c r="N376" s="13">
        <v>81.585000000000008</v>
      </c>
      <c r="O376" s="17" t="s">
        <v>137</v>
      </c>
      <c r="P376" s="14" t="s">
        <v>9</v>
      </c>
      <c r="Q376" s="14" t="s">
        <v>15</v>
      </c>
      <c r="R376" s="14" t="s">
        <v>18</v>
      </c>
      <c r="S376" s="14" t="s">
        <v>143</v>
      </c>
    </row>
    <row r="377" spans="1:19" x14ac:dyDescent="0.3">
      <c r="A377" s="11">
        <v>44634.444432870368</v>
      </c>
      <c r="B377" s="11"/>
      <c r="C377" s="15">
        <v>44634</v>
      </c>
      <c r="D377" s="16">
        <v>0.44443287037037038</v>
      </c>
      <c r="E377" s="33" t="str">
        <f t="shared" si="11"/>
        <v>00:39</v>
      </c>
      <c r="F377" s="12">
        <v>104</v>
      </c>
      <c r="G377" s="12">
        <v>86.48</v>
      </c>
      <c r="H377" s="12">
        <v>97.76</v>
      </c>
      <c r="I377" s="12">
        <v>89.3</v>
      </c>
      <c r="J377" s="12">
        <v>92.12</v>
      </c>
      <c r="K377" s="12">
        <v>85.54</v>
      </c>
      <c r="L377" s="12">
        <v>100.58000000000001</v>
      </c>
      <c r="M377" s="12">
        <v>84</v>
      </c>
      <c r="N377" s="13">
        <v>92.472500000000011</v>
      </c>
      <c r="O377" s="17" t="s">
        <v>137</v>
      </c>
      <c r="P377" s="14" t="s">
        <v>9</v>
      </c>
      <c r="Q377" s="14" t="s">
        <v>15</v>
      </c>
      <c r="R377" s="14" t="s">
        <v>18</v>
      </c>
      <c r="S377" s="14" t="s">
        <v>143</v>
      </c>
    </row>
    <row r="378" spans="1:19" x14ac:dyDescent="0.3">
      <c r="A378" s="11">
        <v>44634.444710648146</v>
      </c>
      <c r="B378" s="11"/>
      <c r="C378" s="15">
        <v>44634</v>
      </c>
      <c r="D378" s="16">
        <v>0.44471064814814815</v>
      </c>
      <c r="E378" s="33" t="str">
        <f t="shared" si="11"/>
        <v>00:39</v>
      </c>
      <c r="F378" s="12">
        <v>72.900000000000006</v>
      </c>
      <c r="G378" s="12">
        <v>74.52000000000001</v>
      </c>
      <c r="H378" s="12">
        <v>84.240000000000009</v>
      </c>
      <c r="I378" s="12">
        <v>76.95</v>
      </c>
      <c r="J378" s="12">
        <v>79.38</v>
      </c>
      <c r="K378" s="12">
        <v>73.710000000000008</v>
      </c>
      <c r="L378" s="12">
        <v>86.67</v>
      </c>
      <c r="M378" s="12">
        <v>81</v>
      </c>
      <c r="N378" s="13">
        <v>78.671250000000001</v>
      </c>
      <c r="O378" s="17" t="s">
        <v>137</v>
      </c>
      <c r="P378" s="14" t="s">
        <v>9</v>
      </c>
      <c r="Q378" s="14" t="s">
        <v>15</v>
      </c>
      <c r="R378" s="14" t="s">
        <v>18</v>
      </c>
      <c r="S378" s="14" t="s">
        <v>143</v>
      </c>
    </row>
    <row r="379" spans="1:19" x14ac:dyDescent="0.3">
      <c r="A379" s="11">
        <v>44634.445127314815</v>
      </c>
      <c r="B379" s="11"/>
      <c r="C379" s="15">
        <v>44634</v>
      </c>
      <c r="D379" s="16">
        <v>0.44512731481481477</v>
      </c>
      <c r="E379" s="33" t="str">
        <f t="shared" si="11"/>
        <v>00:40</v>
      </c>
      <c r="F379" s="12">
        <v>108</v>
      </c>
      <c r="G379" s="12">
        <v>86.94</v>
      </c>
      <c r="H379" s="12">
        <v>98.28</v>
      </c>
      <c r="I379" s="12">
        <v>89.774999999999991</v>
      </c>
      <c r="J379" s="12">
        <v>92.61</v>
      </c>
      <c r="K379" s="12">
        <v>85.995000000000005</v>
      </c>
      <c r="L379" s="12">
        <v>101.11500000000001</v>
      </c>
      <c r="M379" s="12">
        <v>81</v>
      </c>
      <c r="N379" s="13">
        <v>92.964375000000004</v>
      </c>
      <c r="O379" s="17" t="s">
        <v>137</v>
      </c>
      <c r="P379" s="14" t="s">
        <v>9</v>
      </c>
      <c r="Q379" s="14" t="s">
        <v>15</v>
      </c>
      <c r="R379" s="14" t="s">
        <v>18</v>
      </c>
      <c r="S379" s="14" t="s">
        <v>143</v>
      </c>
    </row>
    <row r="380" spans="1:19" x14ac:dyDescent="0.3">
      <c r="A380" s="11">
        <v>44634.445138888892</v>
      </c>
      <c r="B380" s="11"/>
      <c r="C380" s="15">
        <v>44634</v>
      </c>
      <c r="D380" s="16">
        <v>0.44513888888888892</v>
      </c>
      <c r="E380" s="33" t="str">
        <f t="shared" si="11"/>
        <v>00:40</v>
      </c>
      <c r="F380" s="12">
        <v>85.95</v>
      </c>
      <c r="G380" s="12">
        <v>91</v>
      </c>
      <c r="H380" s="12">
        <v>99.320000000000007</v>
      </c>
      <c r="I380" s="12">
        <v>90.724999999999994</v>
      </c>
      <c r="J380" s="12">
        <v>93.59</v>
      </c>
      <c r="K380" s="12">
        <v>100</v>
      </c>
      <c r="L380" s="12">
        <v>102.185</v>
      </c>
      <c r="M380" s="12">
        <v>92.634999999999991</v>
      </c>
      <c r="N380" s="13">
        <v>94.425624999999997</v>
      </c>
      <c r="O380" s="17" t="s">
        <v>137</v>
      </c>
      <c r="P380" s="14" t="s">
        <v>9</v>
      </c>
      <c r="Q380" s="14" t="s">
        <v>15</v>
      </c>
      <c r="R380" s="14" t="s">
        <v>18</v>
      </c>
      <c r="S380" s="14" t="s">
        <v>143</v>
      </c>
    </row>
    <row r="381" spans="1:19" x14ac:dyDescent="0.3">
      <c r="A381" s="11">
        <v>44634.445821759262</v>
      </c>
      <c r="B381" s="11"/>
      <c r="C381" s="15">
        <v>44634</v>
      </c>
      <c r="D381" s="16">
        <v>0.44582175925925926</v>
      </c>
      <c r="E381" s="33" t="str">
        <f t="shared" si="11"/>
        <v>00:41</v>
      </c>
      <c r="F381" s="12">
        <v>107</v>
      </c>
      <c r="G381" s="12">
        <v>87.86</v>
      </c>
      <c r="H381" s="12">
        <v>99.320000000000007</v>
      </c>
      <c r="I381" s="12">
        <v>90.724999999999994</v>
      </c>
      <c r="J381" s="12">
        <v>93.59</v>
      </c>
      <c r="K381" s="12">
        <v>86.905000000000001</v>
      </c>
      <c r="L381" s="12">
        <v>102.185</v>
      </c>
      <c r="M381" s="12">
        <v>84</v>
      </c>
      <c r="N381" s="13">
        <v>93.948125000000005</v>
      </c>
      <c r="O381" s="17" t="s">
        <v>137</v>
      </c>
      <c r="P381" s="14" t="s">
        <v>9</v>
      </c>
      <c r="Q381" s="14" t="s">
        <v>15</v>
      </c>
      <c r="R381" s="14" t="s">
        <v>18</v>
      </c>
      <c r="S381" s="14" t="s">
        <v>143</v>
      </c>
    </row>
    <row r="382" spans="1:19" x14ac:dyDescent="0.3">
      <c r="A382" s="11">
        <v>44634.446215277778</v>
      </c>
      <c r="B382" s="11"/>
      <c r="C382" s="15">
        <v>44634</v>
      </c>
      <c r="D382" s="16">
        <v>0.44621527777777775</v>
      </c>
      <c r="E382" s="33" t="str">
        <f t="shared" si="11"/>
        <v>00:41</v>
      </c>
      <c r="F382" s="12">
        <v>91.8</v>
      </c>
      <c r="G382" s="12">
        <v>93.84</v>
      </c>
      <c r="H382" s="12">
        <v>106.08</v>
      </c>
      <c r="I382" s="12">
        <v>96.899999999999991</v>
      </c>
      <c r="J382" s="12">
        <v>99.96</v>
      </c>
      <c r="K382" s="12">
        <v>92.820000000000007</v>
      </c>
      <c r="L382" s="12">
        <v>109.14</v>
      </c>
      <c r="M382" s="12">
        <v>102</v>
      </c>
      <c r="N382" s="13">
        <v>99.067499999999995</v>
      </c>
      <c r="O382" s="17" t="s">
        <v>137</v>
      </c>
      <c r="P382" s="14" t="s">
        <v>9</v>
      </c>
      <c r="Q382" s="14" t="s">
        <v>15</v>
      </c>
      <c r="R382" s="14" t="s">
        <v>18</v>
      </c>
      <c r="S382" s="14" t="s">
        <v>143</v>
      </c>
    </row>
    <row r="383" spans="1:19" x14ac:dyDescent="0.3">
      <c r="A383" s="11">
        <v>44634.446516203701</v>
      </c>
      <c r="B383" s="11"/>
      <c r="C383" s="15">
        <v>44634</v>
      </c>
      <c r="D383" s="16">
        <v>0.44651620370370365</v>
      </c>
      <c r="E383" s="33" t="str">
        <f t="shared" si="11"/>
        <v>00:42</v>
      </c>
      <c r="F383" s="12">
        <v>107</v>
      </c>
      <c r="G383" s="12">
        <v>92.92</v>
      </c>
      <c r="H383" s="12">
        <v>105.04</v>
      </c>
      <c r="I383" s="12">
        <v>95.949999999999989</v>
      </c>
      <c r="J383" s="12">
        <v>98.98</v>
      </c>
      <c r="K383" s="12">
        <v>91.91</v>
      </c>
      <c r="L383" s="12">
        <v>108.07000000000001</v>
      </c>
      <c r="M383" s="12">
        <v>95</v>
      </c>
      <c r="N383" s="13">
        <v>99.358750000000015</v>
      </c>
      <c r="O383" s="17" t="s">
        <v>137</v>
      </c>
      <c r="P383" s="14" t="s">
        <v>9</v>
      </c>
      <c r="Q383" s="14" t="s">
        <v>15</v>
      </c>
      <c r="R383" s="14" t="s">
        <v>18</v>
      </c>
      <c r="S383" s="14" t="s">
        <v>143</v>
      </c>
    </row>
    <row r="384" spans="1:19" x14ac:dyDescent="0.3">
      <c r="A384" s="11">
        <v>44634.447210648148</v>
      </c>
      <c r="B384" s="11"/>
      <c r="C384" s="15">
        <v>44634</v>
      </c>
      <c r="D384" s="16">
        <v>0.44721064814814815</v>
      </c>
      <c r="E384" s="33" t="str">
        <f t="shared" si="11"/>
        <v>00:43</v>
      </c>
      <c r="F384" s="12">
        <v>105</v>
      </c>
      <c r="G384" s="12">
        <v>98.44</v>
      </c>
      <c r="H384" s="12">
        <v>111.28</v>
      </c>
      <c r="I384" s="12">
        <v>101.64999999999999</v>
      </c>
      <c r="J384" s="12">
        <v>104.86</v>
      </c>
      <c r="K384" s="12">
        <v>97.37</v>
      </c>
      <c r="L384" s="12">
        <v>114.49000000000001</v>
      </c>
      <c r="M384" s="12">
        <v>109</v>
      </c>
      <c r="N384" s="13">
        <v>105.26125</v>
      </c>
      <c r="O384" s="17" t="s">
        <v>137</v>
      </c>
      <c r="P384" s="14" t="s">
        <v>9</v>
      </c>
      <c r="Q384" s="14" t="s">
        <v>15</v>
      </c>
      <c r="R384" s="14" t="s">
        <v>18</v>
      </c>
      <c r="S384" s="14" t="s">
        <v>143</v>
      </c>
    </row>
    <row r="385" spans="1:19" x14ac:dyDescent="0.3">
      <c r="A385" s="11">
        <v>44634.447905092595</v>
      </c>
      <c r="B385" s="11"/>
      <c r="C385" s="15">
        <v>44634</v>
      </c>
      <c r="D385" s="16">
        <v>0.44790509259259265</v>
      </c>
      <c r="E385" s="33" t="str">
        <f t="shared" si="11"/>
        <v>00:44</v>
      </c>
      <c r="F385" s="12">
        <v>105</v>
      </c>
      <c r="G385" s="12">
        <v>96.600000000000009</v>
      </c>
      <c r="H385" s="12">
        <v>109.2</v>
      </c>
      <c r="I385" s="12">
        <v>99.75</v>
      </c>
      <c r="J385" s="12">
        <v>102.89999999999999</v>
      </c>
      <c r="K385" s="12">
        <v>95.55</v>
      </c>
      <c r="L385" s="12">
        <v>112.35000000000001</v>
      </c>
      <c r="M385" s="12">
        <v>101.85</v>
      </c>
      <c r="N385" s="13">
        <v>102.9</v>
      </c>
      <c r="O385" s="17" t="s">
        <v>137</v>
      </c>
      <c r="P385" s="14" t="s">
        <v>9</v>
      </c>
      <c r="Q385" s="14" t="s">
        <v>15</v>
      </c>
      <c r="R385" s="14" t="s">
        <v>18</v>
      </c>
      <c r="S385" s="14" t="s">
        <v>143</v>
      </c>
    </row>
    <row r="386" spans="1:19" x14ac:dyDescent="0.3">
      <c r="A386" s="11">
        <v>44634.448599537034</v>
      </c>
      <c r="B386" s="11"/>
      <c r="C386" s="15">
        <v>44634</v>
      </c>
      <c r="D386" s="16">
        <v>0.44859953703703703</v>
      </c>
      <c r="E386" s="33" t="str">
        <f t="shared" si="11"/>
        <v>00:45</v>
      </c>
      <c r="F386" s="12">
        <v>96</v>
      </c>
      <c r="G386" s="12">
        <v>81.88000000000001</v>
      </c>
      <c r="H386" s="12">
        <v>92.56</v>
      </c>
      <c r="I386" s="12">
        <v>84.55</v>
      </c>
      <c r="J386" s="12">
        <v>87.22</v>
      </c>
      <c r="K386" s="12">
        <v>80.990000000000009</v>
      </c>
      <c r="L386" s="12">
        <v>95.23</v>
      </c>
      <c r="M386" s="12">
        <v>82</v>
      </c>
      <c r="N386" s="13">
        <v>87.553750000000008</v>
      </c>
      <c r="O386" s="17" t="s">
        <v>137</v>
      </c>
      <c r="P386" s="14" t="s">
        <v>9</v>
      </c>
      <c r="Q386" s="14" t="s">
        <v>15</v>
      </c>
      <c r="R386" s="14" t="s">
        <v>18</v>
      </c>
      <c r="S386" s="14" t="s">
        <v>143</v>
      </c>
    </row>
    <row r="387" spans="1:19" x14ac:dyDescent="0.3">
      <c r="A387" s="11">
        <v>44634.448611111111</v>
      </c>
      <c r="B387" s="11"/>
      <c r="C387" s="15">
        <v>44634</v>
      </c>
      <c r="D387" s="16">
        <v>0.44861111111111113</v>
      </c>
      <c r="E387" s="33" t="str">
        <f t="shared" si="11"/>
        <v>00:45</v>
      </c>
      <c r="F387" s="12">
        <v>82.8</v>
      </c>
      <c r="G387" s="12">
        <v>80</v>
      </c>
      <c r="H387" s="12">
        <v>95.68</v>
      </c>
      <c r="I387" s="12">
        <v>87.399999999999991</v>
      </c>
      <c r="J387" s="12">
        <v>90.16</v>
      </c>
      <c r="K387" s="12">
        <v>104</v>
      </c>
      <c r="L387" s="12">
        <v>98.440000000000012</v>
      </c>
      <c r="M387" s="12">
        <v>89.24</v>
      </c>
      <c r="N387" s="13">
        <v>90.965000000000003</v>
      </c>
      <c r="O387" s="17" t="s">
        <v>137</v>
      </c>
      <c r="P387" s="14" t="s">
        <v>9</v>
      </c>
      <c r="Q387" s="14" t="s">
        <v>15</v>
      </c>
      <c r="R387" s="14" t="s">
        <v>18</v>
      </c>
      <c r="S387" s="14" t="s">
        <v>143</v>
      </c>
    </row>
    <row r="388" spans="1:19" x14ac:dyDescent="0.3">
      <c r="A388" s="11">
        <v>44634.449050925927</v>
      </c>
      <c r="B388" s="11"/>
      <c r="C388" s="15">
        <v>44634</v>
      </c>
      <c r="D388" s="16">
        <v>0.44905092592592594</v>
      </c>
      <c r="E388" s="33" t="str">
        <f t="shared" si="11"/>
        <v>00:45</v>
      </c>
      <c r="F388" s="12">
        <v>79.2</v>
      </c>
      <c r="G388" s="12">
        <v>80.960000000000008</v>
      </c>
      <c r="H388" s="12">
        <v>91.52000000000001</v>
      </c>
      <c r="I388" s="12">
        <v>83.6</v>
      </c>
      <c r="J388" s="12">
        <v>86.24</v>
      </c>
      <c r="K388" s="12">
        <v>80.08</v>
      </c>
      <c r="L388" s="12">
        <v>94.160000000000011</v>
      </c>
      <c r="M388" s="12">
        <v>88</v>
      </c>
      <c r="N388" s="13">
        <v>85.47</v>
      </c>
      <c r="O388" s="17" t="s">
        <v>137</v>
      </c>
      <c r="P388" s="14" t="s">
        <v>9</v>
      </c>
      <c r="Q388" s="14" t="s">
        <v>15</v>
      </c>
      <c r="R388" s="14" t="s">
        <v>18</v>
      </c>
      <c r="S388" s="14" t="s">
        <v>143</v>
      </c>
    </row>
    <row r="389" spans="1:19" x14ac:dyDescent="0.3">
      <c r="A389" s="11">
        <v>44634.449293981481</v>
      </c>
      <c r="B389" s="11"/>
      <c r="C389" s="15">
        <v>44634</v>
      </c>
      <c r="D389" s="16">
        <v>0.44929398148148153</v>
      </c>
      <c r="E389" s="33" t="str">
        <f t="shared" si="11"/>
        <v>00:46</v>
      </c>
      <c r="F389" s="12">
        <v>101</v>
      </c>
      <c r="G389" s="12">
        <v>86.94</v>
      </c>
      <c r="H389" s="12">
        <v>98.28</v>
      </c>
      <c r="I389" s="12">
        <v>89.774999999999991</v>
      </c>
      <c r="J389" s="12">
        <v>92.61</v>
      </c>
      <c r="K389" s="12">
        <v>85.995000000000005</v>
      </c>
      <c r="L389" s="12">
        <v>101.11500000000001</v>
      </c>
      <c r="M389" s="12">
        <v>88</v>
      </c>
      <c r="N389" s="13">
        <v>92.964375000000004</v>
      </c>
      <c r="O389" s="17" t="s">
        <v>137</v>
      </c>
      <c r="P389" s="14" t="s">
        <v>9</v>
      </c>
      <c r="Q389" s="14" t="s">
        <v>15</v>
      </c>
      <c r="R389" s="14" t="s">
        <v>18</v>
      </c>
      <c r="S389" s="14" t="s">
        <v>143</v>
      </c>
    </row>
    <row r="390" spans="1:19" x14ac:dyDescent="0.3">
      <c r="A390" s="11">
        <v>44634.449988425928</v>
      </c>
      <c r="B390" s="11"/>
      <c r="C390" s="15">
        <v>44634</v>
      </c>
      <c r="D390" s="16">
        <v>0.44998842592592592</v>
      </c>
      <c r="E390" s="33" t="str">
        <f t="shared" si="11"/>
        <v>00:47</v>
      </c>
      <c r="F390" s="12">
        <v>109</v>
      </c>
      <c r="G390" s="12">
        <v>91.08</v>
      </c>
      <c r="H390" s="12">
        <v>102.96000000000001</v>
      </c>
      <c r="I390" s="12">
        <v>94.05</v>
      </c>
      <c r="J390" s="12">
        <v>97.02</v>
      </c>
      <c r="K390" s="12">
        <v>90.09</v>
      </c>
      <c r="L390" s="12">
        <v>105.93</v>
      </c>
      <c r="M390" s="12">
        <v>89</v>
      </c>
      <c r="N390" s="13">
        <v>97.391249999999985</v>
      </c>
      <c r="O390" s="17" t="s">
        <v>137</v>
      </c>
      <c r="P390" s="14" t="s">
        <v>9</v>
      </c>
      <c r="Q390" s="14" t="s">
        <v>15</v>
      </c>
      <c r="R390" s="14" t="s">
        <v>18</v>
      </c>
      <c r="S390" s="14" t="s">
        <v>143</v>
      </c>
    </row>
    <row r="391" spans="1:19" x14ac:dyDescent="0.3">
      <c r="A391" s="11">
        <v>44634.450682870367</v>
      </c>
      <c r="B391" s="11"/>
      <c r="C391" s="15">
        <v>44634</v>
      </c>
      <c r="D391" s="16">
        <v>0.45068287037037041</v>
      </c>
      <c r="E391" s="33" t="str">
        <f t="shared" si="11"/>
        <v>00:48</v>
      </c>
      <c r="F391" s="12">
        <v>106</v>
      </c>
      <c r="G391" s="12">
        <v>88.320000000000007</v>
      </c>
      <c r="H391" s="12">
        <v>99.84</v>
      </c>
      <c r="I391" s="12">
        <v>91.199999999999989</v>
      </c>
      <c r="J391" s="12">
        <v>94.08</v>
      </c>
      <c r="K391" s="12">
        <v>87.36</v>
      </c>
      <c r="L391" s="12">
        <v>102.72</v>
      </c>
      <c r="M391" s="12">
        <v>86</v>
      </c>
      <c r="N391" s="13">
        <v>94.44</v>
      </c>
      <c r="O391" s="17" t="s">
        <v>137</v>
      </c>
      <c r="P391" s="14" t="s">
        <v>9</v>
      </c>
      <c r="Q391" s="14" t="s">
        <v>15</v>
      </c>
      <c r="R391" s="14" t="s">
        <v>18</v>
      </c>
      <c r="S391" s="14" t="s">
        <v>143</v>
      </c>
    </row>
    <row r="392" spans="1:19" x14ac:dyDescent="0.3">
      <c r="A392" s="11">
        <v>44634.450891203705</v>
      </c>
      <c r="B392" s="11"/>
      <c r="C392" s="15">
        <v>44634</v>
      </c>
      <c r="D392" s="16">
        <v>0.45089120370370367</v>
      </c>
      <c r="E392" s="33" t="str">
        <f t="shared" si="11"/>
        <v>00:48</v>
      </c>
      <c r="F392" s="12">
        <v>76.5</v>
      </c>
      <c r="G392" s="12">
        <v>78.2</v>
      </c>
      <c r="H392" s="12">
        <v>88.4</v>
      </c>
      <c r="I392" s="12">
        <v>80.75</v>
      </c>
      <c r="J392" s="12">
        <v>83.3</v>
      </c>
      <c r="K392" s="12">
        <v>77.350000000000009</v>
      </c>
      <c r="L392" s="12">
        <v>90.95</v>
      </c>
      <c r="M392" s="12">
        <v>85</v>
      </c>
      <c r="N392" s="13">
        <v>82.556250000000006</v>
      </c>
      <c r="O392" s="17" t="s">
        <v>137</v>
      </c>
      <c r="P392" s="14" t="s">
        <v>9</v>
      </c>
      <c r="Q392" s="14" t="s">
        <v>15</v>
      </c>
      <c r="R392" s="14" t="s">
        <v>18</v>
      </c>
      <c r="S392" s="14" t="s">
        <v>143</v>
      </c>
    </row>
    <row r="393" spans="1:19" x14ac:dyDescent="0.3">
      <c r="A393" s="11">
        <v>44634.45103009259</v>
      </c>
      <c r="B393" s="11"/>
      <c r="C393" s="15">
        <v>44634</v>
      </c>
      <c r="D393" s="16">
        <v>0.45103009259259258</v>
      </c>
      <c r="E393" s="33" t="str">
        <f t="shared" si="11"/>
        <v>00:48</v>
      </c>
      <c r="F393" s="12">
        <v>81.900000000000006</v>
      </c>
      <c r="G393" s="12">
        <v>83.72</v>
      </c>
      <c r="H393" s="12">
        <v>94.64</v>
      </c>
      <c r="I393" s="12">
        <v>86.45</v>
      </c>
      <c r="J393" s="12">
        <v>89.179999999999993</v>
      </c>
      <c r="K393" s="12">
        <v>82.81</v>
      </c>
      <c r="L393" s="12">
        <v>97.37</v>
      </c>
      <c r="M393" s="12">
        <v>91</v>
      </c>
      <c r="N393" s="13">
        <v>88.383750000000006</v>
      </c>
      <c r="O393" s="17" t="s">
        <v>137</v>
      </c>
      <c r="P393" s="14" t="s">
        <v>9</v>
      </c>
      <c r="Q393" s="14" t="s">
        <v>15</v>
      </c>
      <c r="R393" s="14" t="s">
        <v>18</v>
      </c>
      <c r="S393" s="14" t="s">
        <v>143</v>
      </c>
    </row>
    <row r="394" spans="1:19" x14ac:dyDescent="0.3">
      <c r="A394" s="11">
        <v>44634.451249999998</v>
      </c>
      <c r="B394" s="11"/>
      <c r="C394" s="15">
        <v>44634</v>
      </c>
      <c r="D394" s="16">
        <v>0.45124999999999998</v>
      </c>
      <c r="E394" s="33" t="str">
        <f t="shared" si="11"/>
        <v>00:48</v>
      </c>
      <c r="F394" s="12">
        <v>80.100000000000009</v>
      </c>
      <c r="G394" s="12">
        <v>81.88000000000001</v>
      </c>
      <c r="H394" s="12">
        <v>92.56</v>
      </c>
      <c r="I394" s="12">
        <v>84.55</v>
      </c>
      <c r="J394" s="12">
        <v>87.22</v>
      </c>
      <c r="K394" s="12">
        <v>80.990000000000009</v>
      </c>
      <c r="L394" s="12">
        <v>95.23</v>
      </c>
      <c r="M394" s="12">
        <v>89</v>
      </c>
      <c r="N394" s="13">
        <v>86.441250000000011</v>
      </c>
      <c r="O394" s="17" t="s">
        <v>137</v>
      </c>
      <c r="P394" s="14" t="s">
        <v>9</v>
      </c>
      <c r="Q394" s="14" t="s">
        <v>15</v>
      </c>
      <c r="R394" s="14" t="s">
        <v>18</v>
      </c>
      <c r="S394" s="14" t="s">
        <v>143</v>
      </c>
    </row>
    <row r="395" spans="1:19" x14ac:dyDescent="0.3">
      <c r="A395" s="11">
        <v>44634.451319444444</v>
      </c>
      <c r="B395" s="11"/>
      <c r="C395" s="15">
        <v>44634</v>
      </c>
      <c r="D395" s="16">
        <v>0.45131944444444444</v>
      </c>
      <c r="E395" s="33" t="str">
        <f t="shared" si="11"/>
        <v>00:48</v>
      </c>
      <c r="F395" s="12">
        <v>80.100000000000009</v>
      </c>
      <c r="G395" s="12">
        <v>81.88000000000001</v>
      </c>
      <c r="H395" s="12">
        <v>92.56</v>
      </c>
      <c r="I395" s="12">
        <v>84.55</v>
      </c>
      <c r="J395" s="12">
        <v>87.22</v>
      </c>
      <c r="K395" s="12">
        <v>80.990000000000009</v>
      </c>
      <c r="L395" s="12">
        <v>95.23</v>
      </c>
      <c r="M395" s="12">
        <v>89</v>
      </c>
      <c r="N395" s="13">
        <v>86.441250000000011</v>
      </c>
      <c r="O395" s="17" t="s">
        <v>137</v>
      </c>
      <c r="P395" s="14" t="s">
        <v>9</v>
      </c>
      <c r="Q395" s="14" t="s">
        <v>15</v>
      </c>
      <c r="R395" s="14" t="s">
        <v>18</v>
      </c>
      <c r="S395" s="14" t="s">
        <v>143</v>
      </c>
    </row>
    <row r="396" spans="1:19" x14ac:dyDescent="0.3">
      <c r="A396" s="11">
        <v>44634.451377314814</v>
      </c>
      <c r="B396" s="11"/>
      <c r="C396" s="15">
        <v>44634</v>
      </c>
      <c r="D396" s="16">
        <v>0.4513773148148148</v>
      </c>
      <c r="E396" s="33" t="str">
        <f t="shared" si="11"/>
        <v>00:49</v>
      </c>
      <c r="F396" s="12">
        <v>104</v>
      </c>
      <c r="G396" s="12">
        <v>88.320000000000007</v>
      </c>
      <c r="H396" s="12">
        <v>99.84</v>
      </c>
      <c r="I396" s="12">
        <v>91.199999999999989</v>
      </c>
      <c r="J396" s="12">
        <v>94.08</v>
      </c>
      <c r="K396" s="12">
        <v>87.36</v>
      </c>
      <c r="L396" s="12">
        <v>102.72</v>
      </c>
      <c r="M396" s="12">
        <v>88</v>
      </c>
      <c r="N396" s="13">
        <v>94.44</v>
      </c>
      <c r="O396" s="17" t="s">
        <v>137</v>
      </c>
      <c r="P396" s="14" t="s">
        <v>9</v>
      </c>
      <c r="Q396" s="14" t="s">
        <v>15</v>
      </c>
      <c r="R396" s="14" t="s">
        <v>18</v>
      </c>
      <c r="S396" s="14" t="s">
        <v>143</v>
      </c>
    </row>
    <row r="397" spans="1:19" x14ac:dyDescent="0.3">
      <c r="A397" s="11">
        <v>44634.451493055552</v>
      </c>
      <c r="B397" s="11"/>
      <c r="C397" s="15">
        <v>44634</v>
      </c>
      <c r="D397" s="16">
        <v>0.45149305555555558</v>
      </c>
      <c r="E397" s="33" t="str">
        <f t="shared" si="11"/>
        <v>00:49</v>
      </c>
      <c r="F397" s="12">
        <v>80.100000000000009</v>
      </c>
      <c r="G397" s="12">
        <v>81.88000000000001</v>
      </c>
      <c r="H397" s="12">
        <v>92.56</v>
      </c>
      <c r="I397" s="12">
        <v>84.55</v>
      </c>
      <c r="J397" s="12">
        <v>87.22</v>
      </c>
      <c r="K397" s="12">
        <v>80.990000000000009</v>
      </c>
      <c r="L397" s="12">
        <v>95.23</v>
      </c>
      <c r="M397" s="12">
        <v>89</v>
      </c>
      <c r="N397" s="13">
        <v>86.441250000000011</v>
      </c>
      <c r="O397" s="17" t="s">
        <v>137</v>
      </c>
      <c r="P397" s="14" t="s">
        <v>9</v>
      </c>
      <c r="Q397" s="14" t="s">
        <v>15</v>
      </c>
      <c r="R397" s="14" t="s">
        <v>18</v>
      </c>
      <c r="S397" s="14" t="s">
        <v>143</v>
      </c>
    </row>
    <row r="398" spans="1:19" x14ac:dyDescent="0.3">
      <c r="A398" s="11">
        <v>44634.451689814814</v>
      </c>
      <c r="B398" s="11"/>
      <c r="C398" s="15">
        <v>44634</v>
      </c>
      <c r="D398" s="16">
        <v>0.45168981481481479</v>
      </c>
      <c r="E398" s="33" t="str">
        <f t="shared" si="11"/>
        <v>00:49</v>
      </c>
      <c r="F398" s="12">
        <v>87.3</v>
      </c>
      <c r="G398" s="12">
        <v>89.240000000000009</v>
      </c>
      <c r="H398" s="12">
        <v>100.88000000000001</v>
      </c>
      <c r="I398" s="12">
        <v>92.149999999999991</v>
      </c>
      <c r="J398" s="12">
        <v>95.06</v>
      </c>
      <c r="K398" s="12">
        <v>88.27</v>
      </c>
      <c r="L398" s="12">
        <v>103.79</v>
      </c>
      <c r="M398" s="12">
        <v>97</v>
      </c>
      <c r="N398" s="13">
        <v>94.211249999999993</v>
      </c>
      <c r="O398" s="17" t="s">
        <v>137</v>
      </c>
      <c r="P398" s="14" t="s">
        <v>9</v>
      </c>
      <c r="Q398" s="14" t="s">
        <v>15</v>
      </c>
      <c r="R398" s="14" t="s">
        <v>18</v>
      </c>
      <c r="S398" s="14" t="s">
        <v>143</v>
      </c>
    </row>
    <row r="399" spans="1:19" x14ac:dyDescent="0.3">
      <c r="A399" s="11">
        <v>44634.451886574076</v>
      </c>
      <c r="B399" s="11"/>
      <c r="C399" s="15">
        <v>44634</v>
      </c>
      <c r="D399" s="16">
        <v>0.45188657407407407</v>
      </c>
      <c r="E399" s="33" t="str">
        <f t="shared" si="11"/>
        <v>00:49</v>
      </c>
      <c r="F399" s="12">
        <v>79.2</v>
      </c>
      <c r="G399" s="12">
        <v>80.960000000000008</v>
      </c>
      <c r="H399" s="12">
        <v>91.52000000000001</v>
      </c>
      <c r="I399" s="12">
        <v>83.6</v>
      </c>
      <c r="J399" s="12">
        <v>86.24</v>
      </c>
      <c r="K399" s="12">
        <v>80.08</v>
      </c>
      <c r="L399" s="12">
        <v>94.160000000000011</v>
      </c>
      <c r="M399" s="12">
        <v>88</v>
      </c>
      <c r="N399" s="13">
        <v>85.47</v>
      </c>
      <c r="O399" s="17" t="s">
        <v>137</v>
      </c>
      <c r="P399" s="14" t="s">
        <v>9</v>
      </c>
      <c r="Q399" s="14" t="s">
        <v>15</v>
      </c>
      <c r="R399" s="14" t="s">
        <v>18</v>
      </c>
      <c r="S399" s="14" t="s">
        <v>143</v>
      </c>
    </row>
    <row r="400" spans="1:19" x14ac:dyDescent="0.3">
      <c r="A400" s="11">
        <v>44634.45207175926</v>
      </c>
      <c r="B400" s="11"/>
      <c r="C400" s="15">
        <v>44634</v>
      </c>
      <c r="D400" s="16">
        <v>0.4520717592592593</v>
      </c>
      <c r="E400" s="33" t="str">
        <f t="shared" si="11"/>
        <v>00:50</v>
      </c>
      <c r="F400" s="12">
        <v>103</v>
      </c>
      <c r="G400" s="12">
        <v>88.78</v>
      </c>
      <c r="H400" s="12">
        <v>100.36</v>
      </c>
      <c r="I400" s="12">
        <v>91.674999999999997</v>
      </c>
      <c r="J400" s="12">
        <v>94.57</v>
      </c>
      <c r="K400" s="12">
        <v>87.814999999999998</v>
      </c>
      <c r="L400" s="12">
        <v>103.25500000000001</v>
      </c>
      <c r="M400" s="12">
        <v>90</v>
      </c>
      <c r="N400" s="13">
        <v>94.931875000000005</v>
      </c>
      <c r="O400" s="17" t="s">
        <v>137</v>
      </c>
      <c r="P400" s="14" t="s">
        <v>9</v>
      </c>
      <c r="Q400" s="14" t="s">
        <v>15</v>
      </c>
      <c r="R400" s="14" t="s">
        <v>18</v>
      </c>
      <c r="S400" s="14" t="s">
        <v>143</v>
      </c>
    </row>
    <row r="401" spans="1:19" x14ac:dyDescent="0.3">
      <c r="A401" s="11">
        <v>44634.45208333333</v>
      </c>
      <c r="B401" s="11"/>
      <c r="C401" s="15">
        <v>44634</v>
      </c>
      <c r="D401" s="16">
        <v>0.45208333333333334</v>
      </c>
      <c r="E401" s="33" t="str">
        <f t="shared" si="11"/>
        <v>00:50</v>
      </c>
      <c r="F401" s="12">
        <v>77.850000000000009</v>
      </c>
      <c r="G401" s="12">
        <v>67</v>
      </c>
      <c r="H401" s="12">
        <v>89.960000000000008</v>
      </c>
      <c r="I401" s="12">
        <v>82.174999999999997</v>
      </c>
      <c r="J401" s="12">
        <v>84.77</v>
      </c>
      <c r="K401" s="12">
        <v>106</v>
      </c>
      <c r="L401" s="12">
        <v>92.555000000000007</v>
      </c>
      <c r="M401" s="12">
        <v>83.905000000000001</v>
      </c>
      <c r="N401" s="13">
        <v>85.52687499999999</v>
      </c>
      <c r="O401" s="17" t="s">
        <v>137</v>
      </c>
      <c r="P401" s="14" t="s">
        <v>9</v>
      </c>
      <c r="Q401" s="14" t="s">
        <v>15</v>
      </c>
      <c r="R401" s="14" t="s">
        <v>18</v>
      </c>
      <c r="S401" s="14" t="s">
        <v>143</v>
      </c>
    </row>
    <row r="402" spans="1:19" x14ac:dyDescent="0.3">
      <c r="A402" s="11">
        <v>44634.452766203707</v>
      </c>
      <c r="B402" s="11"/>
      <c r="C402" s="15">
        <v>44634</v>
      </c>
      <c r="D402" s="16">
        <v>0.45276620370370368</v>
      </c>
      <c r="E402" s="33" t="str">
        <f t="shared" si="11"/>
        <v>00:51</v>
      </c>
      <c r="F402" s="12">
        <v>113</v>
      </c>
      <c r="G402" s="12">
        <v>92.92</v>
      </c>
      <c r="H402" s="12">
        <v>105.04</v>
      </c>
      <c r="I402" s="12">
        <v>95.949999999999989</v>
      </c>
      <c r="J402" s="12">
        <v>98.98</v>
      </c>
      <c r="K402" s="12">
        <v>91.91</v>
      </c>
      <c r="L402" s="12">
        <v>108.07000000000001</v>
      </c>
      <c r="M402" s="12">
        <v>89</v>
      </c>
      <c r="N402" s="13">
        <v>99.358750000000015</v>
      </c>
      <c r="O402" s="17" t="s">
        <v>137</v>
      </c>
      <c r="P402" s="14" t="s">
        <v>9</v>
      </c>
      <c r="Q402" s="14" t="s">
        <v>15</v>
      </c>
      <c r="R402" s="14" t="s">
        <v>18</v>
      </c>
      <c r="S402" s="14" t="s">
        <v>143</v>
      </c>
    </row>
    <row r="403" spans="1:19" x14ac:dyDescent="0.3">
      <c r="A403" s="11">
        <v>44634.452789351853</v>
      </c>
      <c r="B403" s="11"/>
      <c r="C403" s="15">
        <v>44634</v>
      </c>
      <c r="D403" s="16">
        <v>0.45278935185185182</v>
      </c>
      <c r="E403" s="33" t="str">
        <f t="shared" si="11"/>
        <v>00:51</v>
      </c>
      <c r="F403" s="12">
        <v>90</v>
      </c>
      <c r="G403" s="12">
        <v>92</v>
      </c>
      <c r="H403" s="12">
        <v>104</v>
      </c>
      <c r="I403" s="12">
        <v>95</v>
      </c>
      <c r="J403" s="12">
        <v>98</v>
      </c>
      <c r="K403" s="12">
        <v>91</v>
      </c>
      <c r="L403" s="12">
        <v>107</v>
      </c>
      <c r="M403" s="12">
        <v>100</v>
      </c>
      <c r="N403" s="13">
        <v>97.125</v>
      </c>
      <c r="O403" s="17" t="s">
        <v>137</v>
      </c>
      <c r="P403" s="14" t="s">
        <v>9</v>
      </c>
      <c r="Q403" s="14" t="s">
        <v>15</v>
      </c>
      <c r="R403" s="14" t="s">
        <v>18</v>
      </c>
      <c r="S403" s="14" t="s">
        <v>143</v>
      </c>
    </row>
    <row r="404" spans="1:19" x14ac:dyDescent="0.3">
      <c r="A404" s="11">
        <v>44634.452986111108</v>
      </c>
      <c r="B404" s="11"/>
      <c r="C404" s="15">
        <v>44634</v>
      </c>
      <c r="D404" s="16">
        <v>0.45298611111111109</v>
      </c>
      <c r="E404" s="33" t="str">
        <f t="shared" si="11"/>
        <v>00:51</v>
      </c>
      <c r="F404" s="12">
        <v>86.4</v>
      </c>
      <c r="G404" s="12">
        <v>88.320000000000007</v>
      </c>
      <c r="H404" s="12">
        <v>99.84</v>
      </c>
      <c r="I404" s="12">
        <v>91.199999999999989</v>
      </c>
      <c r="J404" s="12">
        <v>94.08</v>
      </c>
      <c r="K404" s="12">
        <v>87.36</v>
      </c>
      <c r="L404" s="12">
        <v>102.72</v>
      </c>
      <c r="M404" s="12">
        <v>96</v>
      </c>
      <c r="N404" s="13">
        <v>93.240000000000009</v>
      </c>
      <c r="O404" s="17" t="s">
        <v>137</v>
      </c>
      <c r="P404" s="14" t="s">
        <v>9</v>
      </c>
      <c r="Q404" s="14" t="s">
        <v>15</v>
      </c>
      <c r="R404" s="14" t="s">
        <v>18</v>
      </c>
      <c r="S404" s="14" t="s">
        <v>143</v>
      </c>
    </row>
    <row r="405" spans="1:19" x14ac:dyDescent="0.3">
      <c r="A405" s="11">
        <v>44634.453460648147</v>
      </c>
      <c r="B405" s="11"/>
      <c r="C405" s="15">
        <v>44634</v>
      </c>
      <c r="D405" s="16">
        <v>0.45346064814814818</v>
      </c>
      <c r="E405" s="33" t="str">
        <f t="shared" si="11"/>
        <v>00:52</v>
      </c>
      <c r="F405" s="12">
        <v>114</v>
      </c>
      <c r="G405" s="12">
        <v>95.22</v>
      </c>
      <c r="H405" s="12">
        <v>107.64</v>
      </c>
      <c r="I405" s="12">
        <v>98.324999999999989</v>
      </c>
      <c r="J405" s="12">
        <v>101.42999999999999</v>
      </c>
      <c r="K405" s="12">
        <v>94.185000000000002</v>
      </c>
      <c r="L405" s="12">
        <v>110.745</v>
      </c>
      <c r="M405" s="12">
        <v>93</v>
      </c>
      <c r="N405" s="13">
        <v>101.81812499999999</v>
      </c>
      <c r="O405" s="17" t="s">
        <v>137</v>
      </c>
      <c r="P405" s="14" t="s">
        <v>9</v>
      </c>
      <c r="Q405" s="14" t="s">
        <v>15</v>
      </c>
      <c r="R405" s="14" t="s">
        <v>18</v>
      </c>
      <c r="S405" s="14" t="s">
        <v>143</v>
      </c>
    </row>
    <row r="406" spans="1:19" x14ac:dyDescent="0.3">
      <c r="A406" s="11">
        <v>44634.454155092593</v>
      </c>
      <c r="B406" s="11"/>
      <c r="C406" s="15">
        <v>44634</v>
      </c>
      <c r="D406" s="16">
        <v>0.45415509259259257</v>
      </c>
      <c r="E406" s="33" t="str">
        <f t="shared" si="11"/>
        <v>00:53</v>
      </c>
      <c r="F406" s="12">
        <v>109</v>
      </c>
      <c r="G406" s="12">
        <v>92.460000000000008</v>
      </c>
      <c r="H406" s="12">
        <v>104.52000000000001</v>
      </c>
      <c r="I406" s="12">
        <v>95.474999999999994</v>
      </c>
      <c r="J406" s="12">
        <v>98.49</v>
      </c>
      <c r="K406" s="12">
        <v>91.454999999999998</v>
      </c>
      <c r="L406" s="12">
        <v>107.53500000000001</v>
      </c>
      <c r="M406" s="12">
        <v>92</v>
      </c>
      <c r="N406" s="13">
        <v>98.866875000000007</v>
      </c>
      <c r="O406" s="17" t="s">
        <v>137</v>
      </c>
      <c r="P406" s="14" t="s">
        <v>9</v>
      </c>
      <c r="Q406" s="14" t="s">
        <v>15</v>
      </c>
      <c r="R406" s="14" t="s">
        <v>18</v>
      </c>
      <c r="S406" s="14" t="s">
        <v>143</v>
      </c>
    </row>
    <row r="407" spans="1:19" x14ac:dyDescent="0.3">
      <c r="A407" s="11">
        <v>44634.454236111109</v>
      </c>
      <c r="B407" s="11"/>
      <c r="C407" s="15">
        <v>44634</v>
      </c>
      <c r="D407" s="16">
        <v>0.45423611111111112</v>
      </c>
      <c r="E407" s="33" t="str">
        <f t="shared" si="11"/>
        <v>00:53</v>
      </c>
      <c r="F407" s="12">
        <v>105</v>
      </c>
      <c r="G407" s="12">
        <v>96.600000000000009</v>
      </c>
      <c r="H407" s="12">
        <v>109.2</v>
      </c>
      <c r="I407" s="12">
        <v>99.75</v>
      </c>
      <c r="J407" s="12">
        <v>102.89999999999999</v>
      </c>
      <c r="K407" s="12">
        <v>95.55</v>
      </c>
      <c r="L407" s="12">
        <v>112.35000000000001</v>
      </c>
      <c r="M407" s="12">
        <v>101.85</v>
      </c>
      <c r="N407" s="13">
        <v>102.9</v>
      </c>
      <c r="O407" s="17" t="s">
        <v>137</v>
      </c>
      <c r="P407" s="14" t="s">
        <v>9</v>
      </c>
      <c r="Q407" s="14" t="s">
        <v>15</v>
      </c>
      <c r="R407" s="14" t="s">
        <v>18</v>
      </c>
      <c r="S407" s="14" t="s">
        <v>143</v>
      </c>
    </row>
    <row r="408" spans="1:19" x14ac:dyDescent="0.3">
      <c r="A408" s="11">
        <v>44634.454328703701</v>
      </c>
      <c r="B408" s="11"/>
      <c r="C408" s="15">
        <v>44634</v>
      </c>
      <c r="D408" s="16">
        <v>0.45432870370370365</v>
      </c>
      <c r="E408" s="33" t="str">
        <f t="shared" si="11"/>
        <v>00:53</v>
      </c>
      <c r="F408" s="12">
        <v>73.8</v>
      </c>
      <c r="G408" s="12">
        <v>75.44</v>
      </c>
      <c r="H408" s="12">
        <v>85.28</v>
      </c>
      <c r="I408" s="12">
        <v>77.899999999999991</v>
      </c>
      <c r="J408" s="12">
        <v>80.36</v>
      </c>
      <c r="K408" s="12">
        <v>82</v>
      </c>
      <c r="L408" s="12">
        <v>87.740000000000009</v>
      </c>
      <c r="M408" s="12">
        <v>79.539999999999992</v>
      </c>
      <c r="N408" s="13">
        <v>80.257499999999993</v>
      </c>
      <c r="O408" s="17" t="s">
        <v>137</v>
      </c>
      <c r="P408" s="14" t="s">
        <v>9</v>
      </c>
      <c r="Q408" s="14" t="s">
        <v>15</v>
      </c>
      <c r="R408" s="14" t="s">
        <v>18</v>
      </c>
      <c r="S408" s="14" t="s">
        <v>143</v>
      </c>
    </row>
    <row r="409" spans="1:19" x14ac:dyDescent="0.3">
      <c r="A409" s="11">
        <v>44634.454456018517</v>
      </c>
      <c r="B409" s="11"/>
      <c r="C409" s="15">
        <v>44634</v>
      </c>
      <c r="D409" s="16">
        <v>0.45445601851851852</v>
      </c>
      <c r="E409" s="33" t="str">
        <f t="shared" si="11"/>
        <v>00:53</v>
      </c>
      <c r="F409" s="12">
        <v>104</v>
      </c>
      <c r="G409" s="12">
        <v>95.68</v>
      </c>
      <c r="H409" s="12">
        <v>108.16</v>
      </c>
      <c r="I409" s="12">
        <v>98.8</v>
      </c>
      <c r="J409" s="12">
        <v>101.92</v>
      </c>
      <c r="K409" s="12">
        <v>94.64</v>
      </c>
      <c r="L409" s="12">
        <v>111.28</v>
      </c>
      <c r="M409" s="12">
        <v>100.88</v>
      </c>
      <c r="N409" s="13">
        <v>101.92</v>
      </c>
      <c r="O409" s="17" t="s">
        <v>137</v>
      </c>
      <c r="P409" s="14" t="s">
        <v>9</v>
      </c>
      <c r="Q409" s="14" t="s">
        <v>15</v>
      </c>
      <c r="R409" s="14" t="s">
        <v>18</v>
      </c>
      <c r="S409" s="14" t="s">
        <v>143</v>
      </c>
    </row>
    <row r="410" spans="1:19" x14ac:dyDescent="0.3">
      <c r="A410" s="11">
        <v>44634.45453703704</v>
      </c>
      <c r="B410" s="11"/>
      <c r="C410" s="15">
        <v>44634</v>
      </c>
      <c r="D410" s="16">
        <v>0.45453703703703702</v>
      </c>
      <c r="E410" s="33" t="str">
        <f t="shared" si="11"/>
        <v>00:53</v>
      </c>
      <c r="F410" s="12">
        <v>74.7</v>
      </c>
      <c r="G410" s="12">
        <v>76.36</v>
      </c>
      <c r="H410" s="12">
        <v>86.320000000000007</v>
      </c>
      <c r="I410" s="12">
        <v>78.849999999999994</v>
      </c>
      <c r="J410" s="12">
        <v>81.34</v>
      </c>
      <c r="K410" s="12">
        <v>83</v>
      </c>
      <c r="L410" s="12">
        <v>88.81</v>
      </c>
      <c r="M410" s="12">
        <v>80.509999999999991</v>
      </c>
      <c r="N410" s="13">
        <v>81.236250000000013</v>
      </c>
      <c r="O410" s="17" t="s">
        <v>137</v>
      </c>
      <c r="P410" s="14" t="s">
        <v>9</v>
      </c>
      <c r="Q410" s="14" t="s">
        <v>15</v>
      </c>
      <c r="R410" s="14" t="s">
        <v>18</v>
      </c>
      <c r="S410" s="14" t="s">
        <v>143</v>
      </c>
    </row>
    <row r="411" spans="1:19" x14ac:dyDescent="0.3">
      <c r="A411" s="11">
        <v>44634.454664351855</v>
      </c>
      <c r="B411" s="11"/>
      <c r="C411" s="15">
        <v>44634</v>
      </c>
      <c r="D411" s="16">
        <v>0.45466435185185183</v>
      </c>
      <c r="E411" s="33" t="str">
        <f t="shared" si="11"/>
        <v>00:53</v>
      </c>
      <c r="F411" s="12">
        <v>72</v>
      </c>
      <c r="G411" s="12">
        <v>73.600000000000009</v>
      </c>
      <c r="H411" s="12">
        <v>83.2</v>
      </c>
      <c r="I411" s="12">
        <v>76</v>
      </c>
      <c r="J411" s="12">
        <v>78.400000000000006</v>
      </c>
      <c r="K411" s="12">
        <v>72.8</v>
      </c>
      <c r="L411" s="12">
        <v>85.600000000000009</v>
      </c>
      <c r="M411" s="12">
        <v>80</v>
      </c>
      <c r="N411" s="13">
        <v>77.7</v>
      </c>
      <c r="O411" s="17" t="s">
        <v>137</v>
      </c>
      <c r="P411" s="14" t="s">
        <v>9</v>
      </c>
      <c r="Q411" s="14" t="s">
        <v>15</v>
      </c>
      <c r="R411" s="14" t="s">
        <v>18</v>
      </c>
      <c r="S411" s="14" t="s">
        <v>143</v>
      </c>
    </row>
    <row r="412" spans="1:19" x14ac:dyDescent="0.3">
      <c r="A412" s="11">
        <v>44634.454837962963</v>
      </c>
      <c r="B412" s="11"/>
      <c r="C412" s="15">
        <v>44634</v>
      </c>
      <c r="D412" s="16">
        <v>0.45483796296296292</v>
      </c>
      <c r="E412" s="33" t="str">
        <f t="shared" si="11"/>
        <v>00:53</v>
      </c>
      <c r="F412" s="12">
        <v>110</v>
      </c>
      <c r="G412" s="12">
        <v>101.2</v>
      </c>
      <c r="H412" s="12">
        <v>114.4</v>
      </c>
      <c r="I412" s="12">
        <v>104.5</v>
      </c>
      <c r="J412" s="12">
        <v>107.8</v>
      </c>
      <c r="K412" s="12">
        <v>100.10000000000001</v>
      </c>
      <c r="L412" s="12">
        <v>117.7</v>
      </c>
      <c r="M412" s="12">
        <v>106.7</v>
      </c>
      <c r="N412" s="13">
        <v>107.80000000000001</v>
      </c>
      <c r="O412" s="17" t="s">
        <v>137</v>
      </c>
      <c r="P412" s="14" t="s">
        <v>9</v>
      </c>
      <c r="Q412" s="14" t="s">
        <v>15</v>
      </c>
      <c r="R412" s="14" t="s">
        <v>18</v>
      </c>
      <c r="S412" s="14" t="s">
        <v>143</v>
      </c>
    </row>
    <row r="413" spans="1:19" s="28" customFormat="1" x14ac:dyDescent="0.3">
      <c r="A413" s="11">
        <v>44634.45484953704</v>
      </c>
      <c r="B413" s="11"/>
      <c r="C413" s="15">
        <v>44634</v>
      </c>
      <c r="D413" s="16">
        <v>0.45484953703703707</v>
      </c>
      <c r="E413" s="33" t="str">
        <f t="shared" si="11"/>
        <v>00:54</v>
      </c>
      <c r="F413" s="12">
        <v>106</v>
      </c>
      <c r="G413" s="12">
        <v>86.48</v>
      </c>
      <c r="H413" s="12">
        <v>97.76</v>
      </c>
      <c r="I413" s="12">
        <v>89.3</v>
      </c>
      <c r="J413" s="12">
        <v>92.12</v>
      </c>
      <c r="K413" s="12">
        <v>85.54</v>
      </c>
      <c r="L413" s="12">
        <v>100.58000000000001</v>
      </c>
      <c r="M413" s="12">
        <v>82</v>
      </c>
      <c r="N413" s="13">
        <v>92.472500000000011</v>
      </c>
      <c r="O413" s="17" t="s">
        <v>137</v>
      </c>
      <c r="P413" s="14" t="s">
        <v>9</v>
      </c>
      <c r="Q413" s="14" t="s">
        <v>15</v>
      </c>
      <c r="R413" s="14" t="s">
        <v>18</v>
      </c>
      <c r="S413" s="14" t="s">
        <v>143</v>
      </c>
    </row>
    <row r="414" spans="1:19" x14ac:dyDescent="0.3">
      <c r="A414" s="11">
        <v>44634.455439814818</v>
      </c>
      <c r="B414" s="11"/>
      <c r="C414" s="15">
        <v>44634</v>
      </c>
      <c r="D414" s="16">
        <v>0.45543981481481483</v>
      </c>
      <c r="E414" s="33" t="str">
        <f t="shared" si="11"/>
        <v>00:54</v>
      </c>
      <c r="F414" s="12">
        <v>63</v>
      </c>
      <c r="G414" s="12">
        <v>64.400000000000006</v>
      </c>
      <c r="H414" s="12">
        <v>72.8</v>
      </c>
      <c r="I414" s="12">
        <v>66.5</v>
      </c>
      <c r="J414" s="12">
        <v>68.599999999999994</v>
      </c>
      <c r="K414" s="12">
        <v>63.7</v>
      </c>
      <c r="L414" s="12">
        <v>74.900000000000006</v>
      </c>
      <c r="M414" s="12">
        <v>70</v>
      </c>
      <c r="N414" s="13">
        <v>67.987499999999997</v>
      </c>
      <c r="O414" s="17" t="s">
        <v>137</v>
      </c>
      <c r="P414" s="14" t="s">
        <v>9</v>
      </c>
      <c r="Q414" s="14" t="s">
        <v>15</v>
      </c>
      <c r="R414" s="14" t="s">
        <v>18</v>
      </c>
      <c r="S414" s="14" t="s">
        <v>143</v>
      </c>
    </row>
    <row r="415" spans="1:19" x14ac:dyDescent="0.3">
      <c r="A415" s="11">
        <v>44634.455543981479</v>
      </c>
      <c r="B415" s="11"/>
      <c r="C415" s="15">
        <v>44634</v>
      </c>
      <c r="D415" s="16">
        <v>0.45554398148148145</v>
      </c>
      <c r="E415" s="33" t="str">
        <f t="shared" si="11"/>
        <v>00:55</v>
      </c>
      <c r="F415" s="12">
        <v>74.25</v>
      </c>
      <c r="G415" s="12">
        <v>75.900000000000006</v>
      </c>
      <c r="H415" s="12">
        <v>85.8</v>
      </c>
      <c r="I415" s="12">
        <v>78.375</v>
      </c>
      <c r="J415" s="12">
        <v>80.849999999999994</v>
      </c>
      <c r="K415" s="12">
        <v>95</v>
      </c>
      <c r="L415" s="12">
        <v>88.275000000000006</v>
      </c>
      <c r="M415" s="12">
        <v>70</v>
      </c>
      <c r="N415" s="13">
        <v>81.056249999999991</v>
      </c>
      <c r="O415" s="17" t="s">
        <v>137</v>
      </c>
      <c r="P415" s="14" t="s">
        <v>9</v>
      </c>
      <c r="Q415" s="14" t="s">
        <v>15</v>
      </c>
      <c r="R415" s="14" t="s">
        <v>18</v>
      </c>
      <c r="S415" s="14" t="s">
        <v>143</v>
      </c>
    </row>
    <row r="416" spans="1:19" x14ac:dyDescent="0.3">
      <c r="A416" s="11">
        <v>44634.455555555556</v>
      </c>
      <c r="B416" s="11"/>
      <c r="C416" s="15">
        <v>44634</v>
      </c>
      <c r="D416" s="16">
        <v>0.45555555555555555</v>
      </c>
      <c r="E416" s="33" t="str">
        <f t="shared" si="11"/>
        <v>00:55</v>
      </c>
      <c r="F416" s="12">
        <v>81.900000000000006</v>
      </c>
      <c r="G416" s="12">
        <v>87</v>
      </c>
      <c r="H416" s="12">
        <v>94.64</v>
      </c>
      <c r="I416" s="12">
        <v>86.45</v>
      </c>
      <c r="J416" s="12">
        <v>89.179999999999993</v>
      </c>
      <c r="K416" s="12">
        <v>95</v>
      </c>
      <c r="L416" s="12">
        <v>97.37</v>
      </c>
      <c r="M416" s="12">
        <v>88.27</v>
      </c>
      <c r="N416" s="13">
        <v>89.976250000000007</v>
      </c>
      <c r="O416" s="17" t="s">
        <v>137</v>
      </c>
      <c r="P416" s="14" t="s">
        <v>9</v>
      </c>
      <c r="Q416" s="14" t="s">
        <v>15</v>
      </c>
      <c r="R416" s="14" t="s">
        <v>18</v>
      </c>
      <c r="S416" s="14" t="s">
        <v>143</v>
      </c>
    </row>
    <row r="417" spans="1:19" x14ac:dyDescent="0.3">
      <c r="A417" s="11">
        <v>44634.455590277779</v>
      </c>
      <c r="B417" s="11"/>
      <c r="C417" s="15">
        <v>44634</v>
      </c>
      <c r="D417" s="16">
        <v>0.45559027777777777</v>
      </c>
      <c r="E417" s="33" t="str">
        <f t="shared" si="11"/>
        <v>00:55</v>
      </c>
      <c r="F417" s="12">
        <v>53.1</v>
      </c>
      <c r="G417" s="12">
        <v>54.28</v>
      </c>
      <c r="H417" s="12">
        <v>61.36</v>
      </c>
      <c r="I417" s="12">
        <v>56.05</v>
      </c>
      <c r="J417" s="12">
        <v>57.82</v>
      </c>
      <c r="K417" s="12">
        <v>53.690000000000005</v>
      </c>
      <c r="L417" s="12">
        <v>63.13</v>
      </c>
      <c r="M417" s="12">
        <v>59</v>
      </c>
      <c r="N417" s="13">
        <v>57.303750000000001</v>
      </c>
      <c r="O417" s="17" t="s">
        <v>137</v>
      </c>
      <c r="P417" s="14" t="s">
        <v>9</v>
      </c>
      <c r="Q417" s="14" t="s">
        <v>15</v>
      </c>
      <c r="R417" s="14" t="s">
        <v>18</v>
      </c>
      <c r="S417" s="14" t="s">
        <v>143</v>
      </c>
    </row>
    <row r="418" spans="1:19" x14ac:dyDescent="0.3">
      <c r="A418" s="11">
        <v>44634.455671296295</v>
      </c>
      <c r="B418" s="11"/>
      <c r="C418" s="15">
        <v>44634</v>
      </c>
      <c r="D418" s="16">
        <v>0.45567129629629632</v>
      </c>
      <c r="E418" s="33" t="str">
        <f t="shared" si="11"/>
        <v>00:55</v>
      </c>
      <c r="F418" s="12">
        <v>52.2</v>
      </c>
      <c r="G418" s="12">
        <v>53.36</v>
      </c>
      <c r="H418" s="12">
        <v>60.32</v>
      </c>
      <c r="I418" s="12">
        <v>55.099999999999994</v>
      </c>
      <c r="J418" s="12">
        <v>56.839999999999996</v>
      </c>
      <c r="K418" s="12">
        <v>52.78</v>
      </c>
      <c r="L418" s="12">
        <v>62.06</v>
      </c>
      <c r="M418" s="12">
        <v>58</v>
      </c>
      <c r="N418" s="13">
        <v>56.332500000000003</v>
      </c>
      <c r="O418" s="17" t="s">
        <v>137</v>
      </c>
      <c r="P418" s="14" t="s">
        <v>9</v>
      </c>
      <c r="Q418" s="14" t="s">
        <v>15</v>
      </c>
      <c r="R418" s="14" t="s">
        <v>18</v>
      </c>
      <c r="S418" s="14" t="s">
        <v>143</v>
      </c>
    </row>
    <row r="419" spans="1:19" x14ac:dyDescent="0.3">
      <c r="A419" s="11">
        <v>44634.456238425926</v>
      </c>
      <c r="B419" s="11"/>
      <c r="C419" s="15">
        <v>44634</v>
      </c>
      <c r="D419" s="16">
        <v>0.45623842592592595</v>
      </c>
      <c r="E419" s="33" t="str">
        <f t="shared" si="11"/>
        <v>00:56</v>
      </c>
      <c r="F419" s="12">
        <v>113</v>
      </c>
      <c r="G419" s="12">
        <v>78.66</v>
      </c>
      <c r="H419" s="12">
        <v>88.92</v>
      </c>
      <c r="I419" s="12">
        <v>81.224999999999994</v>
      </c>
      <c r="J419" s="12">
        <v>83.789999999999992</v>
      </c>
      <c r="K419" s="12">
        <v>77.805000000000007</v>
      </c>
      <c r="L419" s="12">
        <v>91.484999999999999</v>
      </c>
      <c r="M419" s="12">
        <v>58</v>
      </c>
      <c r="N419" s="13">
        <v>84.110624999999985</v>
      </c>
      <c r="O419" s="17" t="s">
        <v>137</v>
      </c>
      <c r="P419" s="14" t="s">
        <v>9</v>
      </c>
      <c r="Q419" s="14" t="s">
        <v>15</v>
      </c>
      <c r="R419" s="14" t="s">
        <v>18</v>
      </c>
      <c r="S419" s="14" t="s">
        <v>143</v>
      </c>
    </row>
    <row r="420" spans="1:19" x14ac:dyDescent="0.3">
      <c r="A420" s="11">
        <v>44634.456388888888</v>
      </c>
      <c r="B420" s="11"/>
      <c r="C420" s="15">
        <v>44634</v>
      </c>
      <c r="D420" s="16">
        <v>0.4563888888888889</v>
      </c>
      <c r="E420" s="33" t="str">
        <f t="shared" si="11"/>
        <v>00:56</v>
      </c>
      <c r="F420" s="12">
        <v>83.7</v>
      </c>
      <c r="G420" s="12">
        <v>85.56</v>
      </c>
      <c r="H420" s="12">
        <v>96.72</v>
      </c>
      <c r="I420" s="12">
        <v>88.35</v>
      </c>
      <c r="J420" s="12">
        <v>91.14</v>
      </c>
      <c r="K420" s="12">
        <v>84.63000000000001</v>
      </c>
      <c r="L420" s="12">
        <v>99.51</v>
      </c>
      <c r="M420" s="12">
        <v>93</v>
      </c>
      <c r="N420" s="13">
        <v>90.326250000000002</v>
      </c>
      <c r="O420" s="17" t="s">
        <v>137</v>
      </c>
      <c r="P420" s="14" t="s">
        <v>9</v>
      </c>
      <c r="Q420" s="14" t="s">
        <v>15</v>
      </c>
      <c r="R420" s="14" t="s">
        <v>18</v>
      </c>
      <c r="S420" s="14" t="s">
        <v>143</v>
      </c>
    </row>
    <row r="421" spans="1:19" x14ac:dyDescent="0.3">
      <c r="A421" s="11">
        <v>44634.456516203703</v>
      </c>
      <c r="B421" s="11"/>
      <c r="C421" s="15">
        <v>44634</v>
      </c>
      <c r="D421" s="16">
        <v>0.45651620370370366</v>
      </c>
      <c r="E421" s="33" t="str">
        <f t="shared" si="11"/>
        <v>00:56</v>
      </c>
      <c r="F421" s="12">
        <v>87.3</v>
      </c>
      <c r="G421" s="12">
        <v>89.240000000000009</v>
      </c>
      <c r="H421" s="12">
        <v>100.88000000000001</v>
      </c>
      <c r="I421" s="12">
        <v>92.149999999999991</v>
      </c>
      <c r="J421" s="12">
        <v>95.06</v>
      </c>
      <c r="K421" s="12">
        <v>88.27</v>
      </c>
      <c r="L421" s="12">
        <v>103.79</v>
      </c>
      <c r="M421" s="12">
        <v>97</v>
      </c>
      <c r="N421" s="13">
        <v>94.211249999999993</v>
      </c>
      <c r="O421" s="17" t="s">
        <v>137</v>
      </c>
      <c r="P421" s="14" t="s">
        <v>9</v>
      </c>
      <c r="Q421" s="14" t="s">
        <v>15</v>
      </c>
      <c r="R421" s="14" t="s">
        <v>18</v>
      </c>
      <c r="S421" s="14" t="s">
        <v>143</v>
      </c>
    </row>
    <row r="422" spans="1:19" x14ac:dyDescent="0.3">
      <c r="A422" s="11">
        <v>44634.456631944442</v>
      </c>
      <c r="B422" s="11"/>
      <c r="C422" s="15">
        <v>44634</v>
      </c>
      <c r="D422" s="16">
        <v>0.45663194444444444</v>
      </c>
      <c r="E422" s="33" t="str">
        <f t="shared" si="11"/>
        <v>00:56</v>
      </c>
      <c r="F422" s="12">
        <v>86.4</v>
      </c>
      <c r="G422" s="12">
        <v>88.320000000000007</v>
      </c>
      <c r="H422" s="12">
        <v>99.84</v>
      </c>
      <c r="I422" s="12">
        <v>91.199999999999989</v>
      </c>
      <c r="J422" s="12">
        <v>94.08</v>
      </c>
      <c r="K422" s="12">
        <v>87.36</v>
      </c>
      <c r="L422" s="12">
        <v>102.72</v>
      </c>
      <c r="M422" s="12">
        <v>96</v>
      </c>
      <c r="N422" s="13">
        <v>93.240000000000009</v>
      </c>
      <c r="O422" s="17" t="s">
        <v>137</v>
      </c>
      <c r="P422" s="14" t="s">
        <v>9</v>
      </c>
      <c r="Q422" s="14" t="s">
        <v>15</v>
      </c>
      <c r="R422" s="14" t="s">
        <v>18</v>
      </c>
      <c r="S422" s="14" t="s">
        <v>143</v>
      </c>
    </row>
    <row r="423" spans="1:19" x14ac:dyDescent="0.3">
      <c r="A423" s="11">
        <v>44634.456793981481</v>
      </c>
      <c r="B423" s="11"/>
      <c r="C423" s="15">
        <v>44634</v>
      </c>
      <c r="D423" s="16">
        <v>0.45679398148148148</v>
      </c>
      <c r="E423" s="33" t="str">
        <f t="shared" si="11"/>
        <v>00:56</v>
      </c>
      <c r="F423" s="12">
        <v>86.4</v>
      </c>
      <c r="G423" s="12">
        <v>88.320000000000007</v>
      </c>
      <c r="H423" s="12">
        <v>99.84</v>
      </c>
      <c r="I423" s="12">
        <v>91.199999999999989</v>
      </c>
      <c r="J423" s="12">
        <v>94.08</v>
      </c>
      <c r="K423" s="12">
        <v>87.36</v>
      </c>
      <c r="L423" s="12">
        <v>102.72</v>
      </c>
      <c r="M423" s="12">
        <v>96</v>
      </c>
      <c r="N423" s="13">
        <v>93.240000000000009</v>
      </c>
      <c r="O423" s="17" t="s">
        <v>137</v>
      </c>
      <c r="P423" s="14" t="s">
        <v>9</v>
      </c>
      <c r="Q423" s="14" t="s">
        <v>15</v>
      </c>
      <c r="R423" s="14" t="s">
        <v>18</v>
      </c>
      <c r="S423" s="14" t="s">
        <v>143</v>
      </c>
    </row>
    <row r="424" spans="1:19" x14ac:dyDescent="0.3">
      <c r="A424" s="11">
        <v>44634.456932870373</v>
      </c>
      <c r="B424" s="11"/>
      <c r="C424" s="15">
        <v>44634</v>
      </c>
      <c r="D424" s="16">
        <v>0.45693287037037034</v>
      </c>
      <c r="E424" s="33" t="str">
        <f t="shared" si="11"/>
        <v>00:57</v>
      </c>
      <c r="F424" s="12">
        <v>113</v>
      </c>
      <c r="G424" s="12">
        <v>98.9</v>
      </c>
      <c r="H424" s="12">
        <v>111.8</v>
      </c>
      <c r="I424" s="12">
        <v>102.125</v>
      </c>
      <c r="J424" s="12">
        <v>105.35</v>
      </c>
      <c r="K424" s="12">
        <v>97.825000000000003</v>
      </c>
      <c r="L424" s="12">
        <v>115.02500000000001</v>
      </c>
      <c r="M424" s="12">
        <v>102</v>
      </c>
      <c r="N424" s="13">
        <v>105.753125</v>
      </c>
      <c r="O424" s="17" t="s">
        <v>137</v>
      </c>
      <c r="P424" s="14" t="s">
        <v>9</v>
      </c>
      <c r="Q424" s="14" t="s">
        <v>15</v>
      </c>
      <c r="R424" s="14" t="s">
        <v>18</v>
      </c>
      <c r="S424" s="14" t="s">
        <v>143</v>
      </c>
    </row>
    <row r="425" spans="1:19" x14ac:dyDescent="0.3">
      <c r="A425" s="11">
        <v>44634.456956018519</v>
      </c>
      <c r="B425" s="11"/>
      <c r="C425" s="15">
        <v>44634</v>
      </c>
      <c r="D425" s="16">
        <v>0.45695601851851847</v>
      </c>
      <c r="E425" s="33" t="str">
        <f t="shared" si="11"/>
        <v>00:57</v>
      </c>
      <c r="F425" s="12">
        <v>94.5</v>
      </c>
      <c r="G425" s="12">
        <v>96.600000000000009</v>
      </c>
      <c r="H425" s="12">
        <v>109.2</v>
      </c>
      <c r="I425" s="12">
        <v>99.75</v>
      </c>
      <c r="J425" s="12">
        <v>102.89999999999999</v>
      </c>
      <c r="K425" s="12">
        <v>95.55</v>
      </c>
      <c r="L425" s="12">
        <v>112.35000000000001</v>
      </c>
      <c r="M425" s="12">
        <v>105</v>
      </c>
      <c r="N425" s="13">
        <v>101.98125</v>
      </c>
      <c r="O425" s="17" t="s">
        <v>137</v>
      </c>
      <c r="P425" s="14" t="s">
        <v>9</v>
      </c>
      <c r="Q425" s="14" t="s">
        <v>15</v>
      </c>
      <c r="R425" s="14" t="s">
        <v>18</v>
      </c>
      <c r="S425" s="14" t="s">
        <v>143</v>
      </c>
    </row>
    <row r="426" spans="1:19" x14ac:dyDescent="0.3">
      <c r="A426" s="11">
        <v>44634.457002314812</v>
      </c>
      <c r="B426" s="11"/>
      <c r="C426" s="15">
        <v>44634</v>
      </c>
      <c r="D426" s="16">
        <v>0.45700231481481479</v>
      </c>
      <c r="E426" s="33" t="str">
        <f t="shared" si="11"/>
        <v>00:57</v>
      </c>
      <c r="F426" s="12">
        <v>72</v>
      </c>
      <c r="G426" s="12">
        <v>73.600000000000009</v>
      </c>
      <c r="H426" s="12">
        <v>83.2</v>
      </c>
      <c r="I426" s="12">
        <v>76</v>
      </c>
      <c r="J426" s="12">
        <v>78.400000000000006</v>
      </c>
      <c r="K426" s="12">
        <v>80</v>
      </c>
      <c r="L426" s="12">
        <v>85.600000000000009</v>
      </c>
      <c r="M426" s="12">
        <v>77.599999999999994</v>
      </c>
      <c r="N426" s="13">
        <v>78.300000000000011</v>
      </c>
      <c r="O426" s="17" t="s">
        <v>137</v>
      </c>
      <c r="P426" s="14" t="s">
        <v>9</v>
      </c>
      <c r="Q426" s="14" t="s">
        <v>15</v>
      </c>
      <c r="R426" s="14" t="s">
        <v>18</v>
      </c>
      <c r="S426" s="14" t="s">
        <v>143</v>
      </c>
    </row>
    <row r="427" spans="1:19" x14ac:dyDescent="0.3">
      <c r="A427" s="11">
        <v>44634.457048611112</v>
      </c>
      <c r="B427" s="11"/>
      <c r="C427" s="15">
        <v>44634</v>
      </c>
      <c r="D427" s="16">
        <v>0.45704861111111111</v>
      </c>
      <c r="E427" s="33" t="str">
        <f t="shared" si="11"/>
        <v>00:57</v>
      </c>
      <c r="F427" s="12">
        <v>94.5</v>
      </c>
      <c r="G427" s="12">
        <v>96.600000000000009</v>
      </c>
      <c r="H427" s="12">
        <v>109.2</v>
      </c>
      <c r="I427" s="12">
        <v>99.75</v>
      </c>
      <c r="J427" s="12">
        <v>102.89999999999999</v>
      </c>
      <c r="K427" s="12">
        <v>95.55</v>
      </c>
      <c r="L427" s="12">
        <v>112.35000000000001</v>
      </c>
      <c r="M427" s="12">
        <v>105</v>
      </c>
      <c r="N427" s="13">
        <v>101.98125</v>
      </c>
      <c r="O427" s="17" t="s">
        <v>137</v>
      </c>
      <c r="P427" s="14" t="s">
        <v>9</v>
      </c>
      <c r="Q427" s="14" t="s">
        <v>15</v>
      </c>
      <c r="R427" s="14" t="s">
        <v>18</v>
      </c>
      <c r="S427" s="14" t="s">
        <v>143</v>
      </c>
    </row>
    <row r="428" spans="1:19" x14ac:dyDescent="0.3">
      <c r="A428" s="11">
        <v>44634.457256944443</v>
      </c>
      <c r="B428" s="11"/>
      <c r="C428" s="15">
        <v>44634</v>
      </c>
      <c r="D428" s="16">
        <v>0.45725694444444448</v>
      </c>
      <c r="E428" s="33" t="str">
        <f t="shared" si="11"/>
        <v>00:57</v>
      </c>
      <c r="F428" s="12">
        <v>83.7</v>
      </c>
      <c r="G428" s="12">
        <v>85.56</v>
      </c>
      <c r="H428" s="12">
        <v>96.72</v>
      </c>
      <c r="I428" s="12">
        <v>88.35</v>
      </c>
      <c r="J428" s="12">
        <v>91.14</v>
      </c>
      <c r="K428" s="12">
        <v>84.63000000000001</v>
      </c>
      <c r="L428" s="12">
        <v>99.51</v>
      </c>
      <c r="M428" s="12">
        <v>93</v>
      </c>
      <c r="N428" s="13">
        <v>90.326250000000002</v>
      </c>
      <c r="O428" s="17" t="s">
        <v>137</v>
      </c>
      <c r="P428" s="14" t="s">
        <v>9</v>
      </c>
      <c r="Q428" s="14" t="s">
        <v>15</v>
      </c>
      <c r="R428" s="14" t="s">
        <v>18</v>
      </c>
      <c r="S428" s="14" t="s">
        <v>143</v>
      </c>
    </row>
    <row r="429" spans="1:19" x14ac:dyDescent="0.3">
      <c r="A429" s="11">
        <v>44634.457488425927</v>
      </c>
      <c r="B429" s="11"/>
      <c r="C429" s="15">
        <v>44634</v>
      </c>
      <c r="D429" s="16">
        <v>0.45748842592592592</v>
      </c>
      <c r="E429" s="33" t="str">
        <f t="shared" si="11"/>
        <v>00:57</v>
      </c>
      <c r="F429" s="12">
        <v>93.600000000000009</v>
      </c>
      <c r="G429" s="12">
        <v>95.68</v>
      </c>
      <c r="H429" s="12">
        <v>108.16</v>
      </c>
      <c r="I429" s="12">
        <v>98.8</v>
      </c>
      <c r="J429" s="12">
        <v>101.92</v>
      </c>
      <c r="K429" s="12">
        <v>94.64</v>
      </c>
      <c r="L429" s="12">
        <v>111.28</v>
      </c>
      <c r="M429" s="12">
        <v>104</v>
      </c>
      <c r="N429" s="13">
        <v>101.01</v>
      </c>
      <c r="O429" s="17" t="s">
        <v>137</v>
      </c>
      <c r="P429" s="14" t="s">
        <v>9</v>
      </c>
      <c r="Q429" s="14" t="s">
        <v>15</v>
      </c>
      <c r="R429" s="14" t="s">
        <v>18</v>
      </c>
      <c r="S429" s="14" t="s">
        <v>143</v>
      </c>
    </row>
    <row r="430" spans="1:19" x14ac:dyDescent="0.3">
      <c r="A430" s="11">
        <v>44634.457627314812</v>
      </c>
      <c r="B430" s="11"/>
      <c r="C430" s="15">
        <v>44634</v>
      </c>
      <c r="D430" s="16">
        <v>0.45762731481481483</v>
      </c>
      <c r="E430" s="33" t="str">
        <f t="shared" si="11"/>
        <v>00:58</v>
      </c>
      <c r="F430" s="12">
        <v>102</v>
      </c>
      <c r="G430" s="12">
        <v>92</v>
      </c>
      <c r="H430" s="12">
        <v>104</v>
      </c>
      <c r="I430" s="12">
        <v>95</v>
      </c>
      <c r="J430" s="12">
        <v>98</v>
      </c>
      <c r="K430" s="12">
        <v>91</v>
      </c>
      <c r="L430" s="12">
        <v>107</v>
      </c>
      <c r="M430" s="12">
        <v>98</v>
      </c>
      <c r="N430" s="13">
        <v>98.375</v>
      </c>
      <c r="O430" s="17" t="s">
        <v>137</v>
      </c>
      <c r="P430" s="14" t="s">
        <v>9</v>
      </c>
      <c r="Q430" s="14" t="s">
        <v>15</v>
      </c>
      <c r="R430" s="14" t="s">
        <v>18</v>
      </c>
      <c r="S430" s="14" t="s">
        <v>143</v>
      </c>
    </row>
    <row r="431" spans="1:19" x14ac:dyDescent="0.3">
      <c r="A431" s="11">
        <v>44634.457928240743</v>
      </c>
      <c r="B431" s="11"/>
      <c r="C431" s="15">
        <v>44634</v>
      </c>
      <c r="D431" s="16">
        <v>0.45792824074074073</v>
      </c>
      <c r="E431" s="33" t="str">
        <f t="shared" si="11"/>
        <v>00:58</v>
      </c>
      <c r="F431" s="12">
        <v>90.9</v>
      </c>
      <c r="G431" s="12">
        <v>92.92</v>
      </c>
      <c r="H431" s="12">
        <v>105.04</v>
      </c>
      <c r="I431" s="12">
        <v>95.949999999999989</v>
      </c>
      <c r="J431" s="12">
        <v>98.98</v>
      </c>
      <c r="K431" s="12">
        <v>91.91</v>
      </c>
      <c r="L431" s="12">
        <v>108.07000000000001</v>
      </c>
      <c r="M431" s="12">
        <v>101</v>
      </c>
      <c r="N431" s="13">
        <v>98.096250000000012</v>
      </c>
      <c r="O431" s="17" t="s">
        <v>137</v>
      </c>
      <c r="P431" s="14" t="s">
        <v>9</v>
      </c>
      <c r="Q431" s="14" t="s">
        <v>15</v>
      </c>
      <c r="R431" s="14" t="s">
        <v>18</v>
      </c>
      <c r="S431" s="14" t="s">
        <v>143</v>
      </c>
    </row>
    <row r="432" spans="1:19" x14ac:dyDescent="0.3">
      <c r="A432" s="11">
        <v>44634.458321759259</v>
      </c>
      <c r="B432" s="11"/>
      <c r="C432" s="15">
        <v>44634</v>
      </c>
      <c r="D432" s="16">
        <v>0.45832175925925928</v>
      </c>
      <c r="E432" s="33" t="str">
        <f t="shared" si="11"/>
        <v>00:59</v>
      </c>
      <c r="F432" s="12">
        <v>119</v>
      </c>
      <c r="G432" s="12">
        <v>99.36</v>
      </c>
      <c r="H432" s="12">
        <v>112.32000000000001</v>
      </c>
      <c r="I432" s="12">
        <v>102.6</v>
      </c>
      <c r="J432" s="12">
        <v>105.84</v>
      </c>
      <c r="K432" s="12">
        <v>98.28</v>
      </c>
      <c r="L432" s="12">
        <v>115.56</v>
      </c>
      <c r="M432" s="12">
        <v>97</v>
      </c>
      <c r="N432" s="13">
        <v>106.245</v>
      </c>
      <c r="O432" s="17" t="s">
        <v>137</v>
      </c>
      <c r="P432" s="14" t="s">
        <v>9</v>
      </c>
      <c r="Q432" s="14" t="s">
        <v>15</v>
      </c>
      <c r="R432" s="14" t="s">
        <v>18</v>
      </c>
      <c r="S432" s="14" t="s">
        <v>143</v>
      </c>
    </row>
    <row r="433" spans="1:19" x14ac:dyDescent="0.3">
      <c r="A433" s="11">
        <v>44634.458622685182</v>
      </c>
      <c r="B433" s="11"/>
      <c r="C433" s="15">
        <v>44634</v>
      </c>
      <c r="D433" s="16">
        <v>0.45862268518518517</v>
      </c>
      <c r="E433" s="33" t="str">
        <f t="shared" si="11"/>
        <v>00:59</v>
      </c>
      <c r="F433" s="12">
        <v>71.100000000000009</v>
      </c>
      <c r="G433" s="12">
        <v>72.680000000000007</v>
      </c>
      <c r="H433" s="12">
        <v>82.16</v>
      </c>
      <c r="I433" s="12">
        <v>75.05</v>
      </c>
      <c r="J433" s="12">
        <v>77.42</v>
      </c>
      <c r="K433" s="12">
        <v>79</v>
      </c>
      <c r="L433" s="12">
        <v>84.53</v>
      </c>
      <c r="M433" s="12">
        <v>76.63</v>
      </c>
      <c r="N433" s="13">
        <v>77.321250000000006</v>
      </c>
      <c r="O433" s="17" t="s">
        <v>137</v>
      </c>
      <c r="P433" s="14" t="s">
        <v>9</v>
      </c>
      <c r="Q433" s="14" t="s">
        <v>15</v>
      </c>
      <c r="R433" s="14" t="s">
        <v>18</v>
      </c>
      <c r="S433" s="14" t="s">
        <v>143</v>
      </c>
    </row>
    <row r="434" spans="1:19" x14ac:dyDescent="0.3">
      <c r="A434" s="11">
        <v>44634.459016203706</v>
      </c>
      <c r="B434" s="11"/>
      <c r="C434" s="15">
        <v>44634</v>
      </c>
      <c r="D434" s="16">
        <v>0.45901620370370372</v>
      </c>
      <c r="E434" s="33" t="str">
        <f t="shared" si="11"/>
        <v>01:00</v>
      </c>
      <c r="F434" s="12">
        <v>111</v>
      </c>
      <c r="G434" s="12">
        <v>96.14</v>
      </c>
      <c r="H434" s="12">
        <v>108.68</v>
      </c>
      <c r="I434" s="12">
        <v>99.274999999999991</v>
      </c>
      <c r="J434" s="12">
        <v>102.41</v>
      </c>
      <c r="K434" s="12">
        <v>95.094999999999999</v>
      </c>
      <c r="L434" s="12">
        <v>111.81500000000001</v>
      </c>
      <c r="M434" s="12">
        <v>98</v>
      </c>
      <c r="N434" s="13">
        <v>102.80187500000001</v>
      </c>
      <c r="O434" s="17" t="s">
        <v>137</v>
      </c>
      <c r="P434" s="14" t="s">
        <v>9</v>
      </c>
      <c r="Q434" s="14" t="s">
        <v>15</v>
      </c>
      <c r="R434" s="14" t="s">
        <v>18</v>
      </c>
      <c r="S434" s="14" t="s">
        <v>143</v>
      </c>
    </row>
    <row r="435" spans="1:19" x14ac:dyDescent="0.3">
      <c r="A435" s="11">
        <v>44634.459027777775</v>
      </c>
      <c r="B435" s="11"/>
      <c r="C435" s="15">
        <v>44634</v>
      </c>
      <c r="D435" s="16">
        <v>0.45902777777777781</v>
      </c>
      <c r="E435" s="33" t="str">
        <f t="shared" ref="E435:E498" si="12">TEXT(D435-$D$306,"hh:mm")</f>
        <v>01:00</v>
      </c>
      <c r="F435" s="12">
        <v>77.400000000000006</v>
      </c>
      <c r="G435" s="12">
        <v>93</v>
      </c>
      <c r="H435" s="12">
        <v>89.44</v>
      </c>
      <c r="I435" s="12">
        <v>81.7</v>
      </c>
      <c r="J435" s="12">
        <v>84.28</v>
      </c>
      <c r="K435" s="12">
        <v>61</v>
      </c>
      <c r="L435" s="12">
        <v>104</v>
      </c>
      <c r="M435" s="12">
        <v>83.42</v>
      </c>
      <c r="N435" s="13">
        <v>84.28</v>
      </c>
      <c r="O435" s="17" t="s">
        <v>137</v>
      </c>
      <c r="P435" s="14" t="s">
        <v>9</v>
      </c>
      <c r="Q435" s="14" t="s">
        <v>15</v>
      </c>
      <c r="R435" s="14" t="s">
        <v>18</v>
      </c>
      <c r="S435" s="14" t="s">
        <v>143</v>
      </c>
    </row>
    <row r="436" spans="1:19" x14ac:dyDescent="0.3">
      <c r="A436" s="11">
        <v>44634.459201388891</v>
      </c>
      <c r="B436" s="11"/>
      <c r="C436" s="15">
        <v>44634</v>
      </c>
      <c r="D436" s="16">
        <v>0.4592013888888889</v>
      </c>
      <c r="E436" s="33" t="str">
        <f t="shared" si="12"/>
        <v>01:00</v>
      </c>
      <c r="F436" s="12">
        <v>115</v>
      </c>
      <c r="G436" s="12">
        <v>105.80000000000001</v>
      </c>
      <c r="H436" s="12">
        <v>119.60000000000001</v>
      </c>
      <c r="I436" s="12">
        <v>109.25</v>
      </c>
      <c r="J436" s="12">
        <v>112.7</v>
      </c>
      <c r="K436" s="12">
        <v>104.65</v>
      </c>
      <c r="L436" s="12">
        <v>123.05000000000001</v>
      </c>
      <c r="M436" s="12">
        <v>111.55</v>
      </c>
      <c r="N436" s="13">
        <v>112.69999999999999</v>
      </c>
      <c r="O436" s="17" t="s">
        <v>137</v>
      </c>
      <c r="P436" s="14" t="s">
        <v>9</v>
      </c>
      <c r="Q436" s="14" t="s">
        <v>15</v>
      </c>
      <c r="R436" s="14" t="s">
        <v>18</v>
      </c>
      <c r="S436" s="14" t="s">
        <v>143</v>
      </c>
    </row>
    <row r="437" spans="1:19" x14ac:dyDescent="0.3">
      <c r="A437" s="11">
        <v>44634.459710648145</v>
      </c>
      <c r="B437" s="11"/>
      <c r="C437" s="15">
        <v>44634</v>
      </c>
      <c r="D437" s="16">
        <v>0.45971064814814816</v>
      </c>
      <c r="E437" s="33" t="str">
        <f t="shared" si="12"/>
        <v>01:01</v>
      </c>
      <c r="F437" s="12">
        <v>113</v>
      </c>
      <c r="G437" s="12">
        <v>103.96000000000001</v>
      </c>
      <c r="H437" s="12">
        <v>117.52000000000001</v>
      </c>
      <c r="I437" s="12">
        <v>107.35</v>
      </c>
      <c r="J437" s="12">
        <v>110.74</v>
      </c>
      <c r="K437" s="12">
        <v>102.83</v>
      </c>
      <c r="L437" s="12">
        <v>120.91000000000001</v>
      </c>
      <c r="M437" s="12">
        <v>109.61</v>
      </c>
      <c r="N437" s="13">
        <v>110.74000000000001</v>
      </c>
      <c r="O437" s="17" t="s">
        <v>137</v>
      </c>
      <c r="P437" s="14" t="s">
        <v>9</v>
      </c>
      <c r="Q437" s="14" t="s">
        <v>15</v>
      </c>
      <c r="R437" s="14" t="s">
        <v>18</v>
      </c>
      <c r="S437" s="14" t="s">
        <v>143</v>
      </c>
    </row>
    <row r="438" spans="1:19" x14ac:dyDescent="0.3">
      <c r="A438" s="11">
        <v>44634.460405092592</v>
      </c>
      <c r="B438" s="11"/>
      <c r="C438" s="15">
        <v>44634</v>
      </c>
      <c r="D438" s="16">
        <v>0.4604050925925926</v>
      </c>
      <c r="E438" s="33" t="str">
        <f t="shared" si="12"/>
        <v>01:02</v>
      </c>
      <c r="F438" s="12">
        <v>113</v>
      </c>
      <c r="G438" s="12">
        <v>95.22</v>
      </c>
      <c r="H438" s="12">
        <v>107.64</v>
      </c>
      <c r="I438" s="12">
        <v>98.324999999999989</v>
      </c>
      <c r="J438" s="12">
        <v>101.42999999999999</v>
      </c>
      <c r="K438" s="12">
        <v>94.185000000000002</v>
      </c>
      <c r="L438" s="12">
        <v>110.745</v>
      </c>
      <c r="M438" s="12">
        <v>94</v>
      </c>
      <c r="N438" s="13">
        <v>101.81812499999999</v>
      </c>
      <c r="O438" s="17" t="s">
        <v>137</v>
      </c>
      <c r="P438" s="14" t="s">
        <v>9</v>
      </c>
      <c r="Q438" s="14" t="s">
        <v>15</v>
      </c>
      <c r="R438" s="14" t="s">
        <v>18</v>
      </c>
      <c r="S438" s="14" t="s">
        <v>143</v>
      </c>
    </row>
    <row r="439" spans="1:19" x14ac:dyDescent="0.3">
      <c r="A439" s="11">
        <v>44634.460740740738</v>
      </c>
      <c r="B439" s="11"/>
      <c r="C439" s="15">
        <v>44634</v>
      </c>
      <c r="D439" s="16">
        <v>0.46074074074074073</v>
      </c>
      <c r="E439" s="33" t="str">
        <f t="shared" si="12"/>
        <v>01:02</v>
      </c>
      <c r="F439" s="12">
        <v>88.2</v>
      </c>
      <c r="G439" s="12">
        <v>90.160000000000011</v>
      </c>
      <c r="H439" s="12">
        <v>101.92</v>
      </c>
      <c r="I439" s="12">
        <v>93.1</v>
      </c>
      <c r="J439" s="12">
        <v>96.039999999999992</v>
      </c>
      <c r="K439" s="12">
        <v>89.18</v>
      </c>
      <c r="L439" s="12">
        <v>104.86</v>
      </c>
      <c r="M439" s="12">
        <v>98</v>
      </c>
      <c r="N439" s="13">
        <v>95.18249999999999</v>
      </c>
      <c r="O439" s="17" t="s">
        <v>137</v>
      </c>
      <c r="P439" s="14" t="s">
        <v>9</v>
      </c>
      <c r="Q439" s="14" t="s">
        <v>15</v>
      </c>
      <c r="R439" s="14" t="s">
        <v>18</v>
      </c>
      <c r="S439" s="14" t="s">
        <v>143</v>
      </c>
    </row>
    <row r="440" spans="1:19" x14ac:dyDescent="0.3">
      <c r="A440" s="11">
        <v>44634.461099537039</v>
      </c>
      <c r="B440" s="11"/>
      <c r="C440" s="15">
        <v>44634</v>
      </c>
      <c r="D440" s="16">
        <v>0.46109953703703704</v>
      </c>
      <c r="E440" s="33" t="str">
        <f t="shared" si="12"/>
        <v>01:03</v>
      </c>
      <c r="F440" s="12">
        <v>116</v>
      </c>
      <c r="G440" s="12">
        <v>97.06</v>
      </c>
      <c r="H440" s="12">
        <v>109.72</v>
      </c>
      <c r="I440" s="12">
        <v>100.22499999999999</v>
      </c>
      <c r="J440" s="12">
        <v>103.39</v>
      </c>
      <c r="K440" s="12">
        <v>96.00500000000001</v>
      </c>
      <c r="L440" s="12">
        <v>112.88500000000001</v>
      </c>
      <c r="M440" s="12">
        <v>95</v>
      </c>
      <c r="N440" s="13">
        <v>103.785625</v>
      </c>
      <c r="O440" s="17" t="s">
        <v>137</v>
      </c>
      <c r="P440" s="14" t="s">
        <v>9</v>
      </c>
      <c r="Q440" s="14" t="s">
        <v>15</v>
      </c>
      <c r="R440" s="14" t="s">
        <v>18</v>
      </c>
      <c r="S440" s="14" t="s">
        <v>143</v>
      </c>
    </row>
    <row r="441" spans="1:19" x14ac:dyDescent="0.3">
      <c r="A441" s="11">
        <v>44634.461793981478</v>
      </c>
      <c r="B441" s="11"/>
      <c r="C441" s="15">
        <v>44634</v>
      </c>
      <c r="D441" s="16">
        <v>0.46179398148148149</v>
      </c>
      <c r="E441" s="33" t="str">
        <f t="shared" si="12"/>
        <v>01:04</v>
      </c>
      <c r="F441" s="12">
        <v>113</v>
      </c>
      <c r="G441" s="12">
        <v>98.9</v>
      </c>
      <c r="H441" s="12">
        <v>111.8</v>
      </c>
      <c r="I441" s="12">
        <v>102.125</v>
      </c>
      <c r="J441" s="12">
        <v>105.35</v>
      </c>
      <c r="K441" s="12">
        <v>97.825000000000003</v>
      </c>
      <c r="L441" s="12">
        <v>115.02500000000001</v>
      </c>
      <c r="M441" s="12">
        <v>102</v>
      </c>
      <c r="N441" s="13">
        <v>105.753125</v>
      </c>
      <c r="O441" s="17" t="s">
        <v>137</v>
      </c>
      <c r="P441" s="14" t="s">
        <v>9</v>
      </c>
      <c r="Q441" s="14" t="s">
        <v>15</v>
      </c>
      <c r="R441" s="14" t="s">
        <v>18</v>
      </c>
      <c r="S441" s="14" t="s">
        <v>143</v>
      </c>
    </row>
    <row r="442" spans="1:19" x14ac:dyDescent="0.3">
      <c r="A442" s="11">
        <v>44634.462488425925</v>
      </c>
      <c r="B442" s="11"/>
      <c r="C442" s="15">
        <v>44634</v>
      </c>
      <c r="D442" s="16">
        <v>0.46248842592592593</v>
      </c>
      <c r="E442" s="33" t="str">
        <f t="shared" si="12"/>
        <v>01:05</v>
      </c>
      <c r="F442" s="12">
        <v>112</v>
      </c>
      <c r="G442" s="12">
        <v>97.98</v>
      </c>
      <c r="H442" s="12">
        <v>110.76</v>
      </c>
      <c r="I442" s="12">
        <v>101.175</v>
      </c>
      <c r="J442" s="12">
        <v>104.37</v>
      </c>
      <c r="K442" s="12">
        <v>96.915000000000006</v>
      </c>
      <c r="L442" s="12">
        <v>113.95500000000001</v>
      </c>
      <c r="M442" s="12">
        <v>101</v>
      </c>
      <c r="N442" s="13">
        <v>104.76937500000001</v>
      </c>
      <c r="O442" s="17" t="s">
        <v>137</v>
      </c>
      <c r="P442" s="14" t="s">
        <v>9</v>
      </c>
      <c r="Q442" s="14" t="s">
        <v>15</v>
      </c>
      <c r="R442" s="14" t="s">
        <v>18</v>
      </c>
      <c r="S442" s="14" t="s">
        <v>143</v>
      </c>
    </row>
    <row r="443" spans="1:19" x14ac:dyDescent="0.3">
      <c r="A443" s="11">
        <v>44634.462500000001</v>
      </c>
      <c r="B443" s="11"/>
      <c r="C443" s="15">
        <v>44634</v>
      </c>
      <c r="D443" s="16">
        <v>0.46249999999999997</v>
      </c>
      <c r="E443" s="33" t="str">
        <f t="shared" si="12"/>
        <v>01:05</v>
      </c>
      <c r="F443" s="12">
        <v>82.5</v>
      </c>
      <c r="G443" s="12">
        <v>94</v>
      </c>
      <c r="H443" s="12">
        <v>95.333333333333343</v>
      </c>
      <c r="I443" s="12">
        <v>87.083333333333329</v>
      </c>
      <c r="J443" s="12">
        <v>89.833333333333343</v>
      </c>
      <c r="K443" s="12">
        <v>93</v>
      </c>
      <c r="L443" s="12">
        <v>88</v>
      </c>
      <c r="M443" s="12">
        <v>88.916666666666671</v>
      </c>
      <c r="N443" s="13">
        <v>89.833333333333329</v>
      </c>
      <c r="O443" s="17" t="s">
        <v>137</v>
      </c>
      <c r="P443" s="14" t="s">
        <v>9</v>
      </c>
      <c r="Q443" s="14" t="s">
        <v>15</v>
      </c>
      <c r="R443" s="14" t="s">
        <v>18</v>
      </c>
      <c r="S443" s="14" t="s">
        <v>143</v>
      </c>
    </row>
    <row r="444" spans="1:19" x14ac:dyDescent="0.3">
      <c r="A444" s="11">
        <v>44634.462847222225</v>
      </c>
      <c r="B444" s="11"/>
      <c r="C444" s="15">
        <v>44634</v>
      </c>
      <c r="D444" s="16">
        <v>0.46284722222222219</v>
      </c>
      <c r="E444" s="33" t="str">
        <f t="shared" si="12"/>
        <v>01:05</v>
      </c>
      <c r="F444" s="12">
        <v>93.600000000000009</v>
      </c>
      <c r="G444" s="12">
        <v>95.68</v>
      </c>
      <c r="H444" s="12">
        <v>108.16</v>
      </c>
      <c r="I444" s="12">
        <v>98.8</v>
      </c>
      <c r="J444" s="12">
        <v>101.92</v>
      </c>
      <c r="K444" s="12">
        <v>94.64</v>
      </c>
      <c r="L444" s="12">
        <v>111.28</v>
      </c>
      <c r="M444" s="12">
        <v>104</v>
      </c>
      <c r="N444" s="13">
        <v>101.01</v>
      </c>
      <c r="O444" s="17" t="s">
        <v>137</v>
      </c>
      <c r="P444" s="14" t="s">
        <v>9</v>
      </c>
      <c r="Q444" s="14" t="s">
        <v>15</v>
      </c>
      <c r="R444" s="14" t="s">
        <v>18</v>
      </c>
      <c r="S444" s="14" t="s">
        <v>143</v>
      </c>
    </row>
    <row r="445" spans="1:19" x14ac:dyDescent="0.3">
      <c r="A445" s="11">
        <v>44634.462916666664</v>
      </c>
      <c r="B445" s="11"/>
      <c r="C445" s="15">
        <v>44634</v>
      </c>
      <c r="D445" s="16">
        <v>0.46291666666666664</v>
      </c>
      <c r="E445" s="33" t="str">
        <f t="shared" si="12"/>
        <v>01:05</v>
      </c>
      <c r="F445" s="12">
        <v>92.7</v>
      </c>
      <c r="G445" s="12">
        <v>94.76</v>
      </c>
      <c r="H445" s="12">
        <v>107.12</v>
      </c>
      <c r="I445" s="12">
        <v>97.85</v>
      </c>
      <c r="J445" s="12">
        <v>100.94</v>
      </c>
      <c r="K445" s="12">
        <v>93.73</v>
      </c>
      <c r="L445" s="12">
        <v>110.21000000000001</v>
      </c>
      <c r="M445" s="12">
        <v>103</v>
      </c>
      <c r="N445" s="13">
        <v>100.03875000000001</v>
      </c>
      <c r="O445" s="17" t="s">
        <v>137</v>
      </c>
      <c r="P445" s="14" t="s">
        <v>9</v>
      </c>
      <c r="Q445" s="14" t="s">
        <v>15</v>
      </c>
      <c r="R445" s="14" t="s">
        <v>18</v>
      </c>
      <c r="S445" s="14" t="s">
        <v>143</v>
      </c>
    </row>
    <row r="446" spans="1:19" x14ac:dyDescent="0.3">
      <c r="A446" s="11">
        <v>44634.463182870371</v>
      </c>
      <c r="B446" s="11"/>
      <c r="C446" s="15">
        <v>44634</v>
      </c>
      <c r="D446" s="16">
        <v>0.46318287037037037</v>
      </c>
      <c r="E446" s="33" t="str">
        <f t="shared" si="12"/>
        <v>01:06</v>
      </c>
      <c r="F446" s="12">
        <v>101</v>
      </c>
      <c r="G446" s="12">
        <v>97.06</v>
      </c>
      <c r="H446" s="12">
        <v>109.72</v>
      </c>
      <c r="I446" s="12">
        <v>100.22499999999999</v>
      </c>
      <c r="J446" s="12">
        <v>103.39</v>
      </c>
      <c r="K446" s="12">
        <v>96.00500000000001</v>
      </c>
      <c r="L446" s="12">
        <v>112.88500000000001</v>
      </c>
      <c r="M446" s="12">
        <v>110</v>
      </c>
      <c r="N446" s="13">
        <v>103.785625</v>
      </c>
      <c r="O446" s="17" t="s">
        <v>137</v>
      </c>
      <c r="P446" s="14" t="s">
        <v>9</v>
      </c>
      <c r="Q446" s="14" t="s">
        <v>15</v>
      </c>
      <c r="R446" s="14" t="s">
        <v>18</v>
      </c>
      <c r="S446" s="14" t="s">
        <v>143</v>
      </c>
    </row>
    <row r="447" spans="1:19" x14ac:dyDescent="0.3">
      <c r="A447" s="11">
        <v>44634.463877314818</v>
      </c>
      <c r="B447" s="11"/>
      <c r="C447" s="15">
        <v>44634</v>
      </c>
      <c r="D447" s="16">
        <v>0.46387731481481481</v>
      </c>
      <c r="E447" s="33" t="str">
        <f t="shared" si="12"/>
        <v>01:07</v>
      </c>
      <c r="F447" s="12">
        <v>105</v>
      </c>
      <c r="G447" s="12">
        <v>96.14</v>
      </c>
      <c r="H447" s="12">
        <v>108.68</v>
      </c>
      <c r="I447" s="12">
        <v>99.274999999999991</v>
      </c>
      <c r="J447" s="12">
        <v>102.41</v>
      </c>
      <c r="K447" s="12">
        <v>95.094999999999999</v>
      </c>
      <c r="L447" s="12">
        <v>111.81500000000001</v>
      </c>
      <c r="M447" s="12">
        <v>104</v>
      </c>
      <c r="N447" s="13">
        <v>102.80187500000001</v>
      </c>
      <c r="O447" s="17" t="s">
        <v>137</v>
      </c>
      <c r="P447" s="14" t="s">
        <v>9</v>
      </c>
      <c r="Q447" s="14" t="s">
        <v>15</v>
      </c>
      <c r="R447" s="14" t="s">
        <v>18</v>
      </c>
      <c r="S447" s="14" t="s">
        <v>143</v>
      </c>
    </row>
    <row r="448" spans="1:19" x14ac:dyDescent="0.3">
      <c r="A448" s="11">
        <v>44634.464143518519</v>
      </c>
      <c r="B448" s="11"/>
      <c r="C448" s="15">
        <v>44634</v>
      </c>
      <c r="D448" s="16">
        <v>0.46414351851851854</v>
      </c>
      <c r="E448" s="33" t="str">
        <f t="shared" si="12"/>
        <v>01:07</v>
      </c>
      <c r="F448" s="12">
        <v>70.2</v>
      </c>
      <c r="G448" s="12">
        <v>78</v>
      </c>
      <c r="H448" s="12">
        <v>81.12</v>
      </c>
      <c r="I448" s="12">
        <v>74.099999999999994</v>
      </c>
      <c r="J448" s="12">
        <v>76.44</v>
      </c>
      <c r="K448" s="12">
        <v>70.98</v>
      </c>
      <c r="L448" s="12">
        <v>83.460000000000008</v>
      </c>
      <c r="M448" s="12">
        <v>75.66</v>
      </c>
      <c r="N448" s="13">
        <v>76.24499999999999</v>
      </c>
      <c r="O448" s="17" t="s">
        <v>137</v>
      </c>
      <c r="P448" s="14" t="s">
        <v>9</v>
      </c>
      <c r="Q448" s="14" t="s">
        <v>15</v>
      </c>
      <c r="R448" s="14" t="s">
        <v>18</v>
      </c>
      <c r="S448" s="14" t="s">
        <v>143</v>
      </c>
    </row>
    <row r="449" spans="1:19" x14ac:dyDescent="0.3">
      <c r="A449" s="11">
        <v>44634.464571759258</v>
      </c>
      <c r="B449" s="11"/>
      <c r="C449" s="15">
        <v>44634</v>
      </c>
      <c r="D449" s="16">
        <v>0.46457175925925925</v>
      </c>
      <c r="E449" s="33" t="str">
        <f t="shared" si="12"/>
        <v>01:08</v>
      </c>
      <c r="F449" s="12">
        <v>108</v>
      </c>
      <c r="G449" s="12">
        <v>94.76</v>
      </c>
      <c r="H449" s="12">
        <v>107.12</v>
      </c>
      <c r="I449" s="12">
        <v>97.85</v>
      </c>
      <c r="J449" s="12">
        <v>100.94</v>
      </c>
      <c r="K449" s="12">
        <v>93.73</v>
      </c>
      <c r="L449" s="12">
        <v>110.21000000000001</v>
      </c>
      <c r="M449" s="12">
        <v>98</v>
      </c>
      <c r="N449" s="13">
        <v>101.32625</v>
      </c>
      <c r="O449" s="17" t="s">
        <v>137</v>
      </c>
      <c r="P449" s="14" t="s">
        <v>9</v>
      </c>
      <c r="Q449" s="14" t="s">
        <v>15</v>
      </c>
      <c r="R449" s="14" t="s">
        <v>18</v>
      </c>
      <c r="S449" s="14" t="s">
        <v>143</v>
      </c>
    </row>
    <row r="450" spans="1:19" x14ac:dyDescent="0.3">
      <c r="A450" s="11">
        <v>44634.465208333335</v>
      </c>
      <c r="B450" s="11"/>
      <c r="C450" s="15">
        <v>44634</v>
      </c>
      <c r="D450" s="16">
        <v>0.46520833333333328</v>
      </c>
      <c r="E450" s="33" t="str">
        <f t="shared" si="12"/>
        <v>01:08</v>
      </c>
      <c r="F450" s="12">
        <v>111</v>
      </c>
      <c r="G450" s="12">
        <v>102.12</v>
      </c>
      <c r="H450" s="12">
        <v>115.44</v>
      </c>
      <c r="I450" s="12">
        <v>105.44999999999999</v>
      </c>
      <c r="J450" s="12">
        <v>108.78</v>
      </c>
      <c r="K450" s="12">
        <v>101.01</v>
      </c>
      <c r="L450" s="12">
        <v>118.77000000000001</v>
      </c>
      <c r="M450" s="12">
        <v>107.67</v>
      </c>
      <c r="N450" s="13">
        <v>108.77999999999999</v>
      </c>
      <c r="O450" s="17" t="s">
        <v>137</v>
      </c>
      <c r="P450" s="14" t="s">
        <v>9</v>
      </c>
      <c r="Q450" s="14" t="s">
        <v>15</v>
      </c>
      <c r="R450" s="14" t="s">
        <v>18</v>
      </c>
      <c r="S450" s="14" t="s">
        <v>143</v>
      </c>
    </row>
    <row r="451" spans="1:19" x14ac:dyDescent="0.3">
      <c r="A451" s="11">
        <v>44634.465266203704</v>
      </c>
      <c r="B451" s="11"/>
      <c r="C451" s="15">
        <v>44634</v>
      </c>
      <c r="D451" s="16">
        <v>0.4652662037037037</v>
      </c>
      <c r="E451" s="33" t="str">
        <f t="shared" si="12"/>
        <v>01:09</v>
      </c>
      <c r="F451" s="12">
        <v>113</v>
      </c>
      <c r="G451" s="12">
        <v>91.08</v>
      </c>
      <c r="H451" s="12">
        <v>102.96000000000001</v>
      </c>
      <c r="I451" s="12">
        <v>94.05</v>
      </c>
      <c r="J451" s="12">
        <v>97.02</v>
      </c>
      <c r="K451" s="12">
        <v>90.09</v>
      </c>
      <c r="L451" s="12">
        <v>105.93</v>
      </c>
      <c r="M451" s="12">
        <v>85</v>
      </c>
      <c r="N451" s="13">
        <v>97.391249999999985</v>
      </c>
      <c r="O451" s="17" t="s">
        <v>137</v>
      </c>
      <c r="P451" s="14" t="s">
        <v>9</v>
      </c>
      <c r="Q451" s="14" t="s">
        <v>15</v>
      </c>
      <c r="R451" s="14" t="s">
        <v>18</v>
      </c>
      <c r="S451" s="14" t="s">
        <v>143</v>
      </c>
    </row>
    <row r="452" spans="1:19" x14ac:dyDescent="0.3">
      <c r="A452" s="11">
        <v>44634.465624999997</v>
      </c>
      <c r="B452" s="11"/>
      <c r="C452" s="15">
        <v>44634</v>
      </c>
      <c r="D452" s="16">
        <v>0.46562500000000001</v>
      </c>
      <c r="E452" s="33" t="str">
        <f t="shared" si="12"/>
        <v>01:09</v>
      </c>
      <c r="F452" s="12">
        <v>75.600000000000009</v>
      </c>
      <c r="G452" s="12">
        <v>77.28</v>
      </c>
      <c r="H452" s="12">
        <v>87.36</v>
      </c>
      <c r="I452" s="12">
        <v>79.8</v>
      </c>
      <c r="J452" s="12">
        <v>82.32</v>
      </c>
      <c r="K452" s="12">
        <v>84</v>
      </c>
      <c r="L452" s="12">
        <v>89.88000000000001</v>
      </c>
      <c r="M452" s="12">
        <v>81.48</v>
      </c>
      <c r="N452" s="13">
        <v>82.215000000000003</v>
      </c>
      <c r="O452" s="17" t="s">
        <v>137</v>
      </c>
      <c r="P452" s="14" t="s">
        <v>9</v>
      </c>
      <c r="Q452" s="14" t="s">
        <v>15</v>
      </c>
      <c r="R452" s="14" t="s">
        <v>18</v>
      </c>
      <c r="S452" s="14" t="s">
        <v>143</v>
      </c>
    </row>
    <row r="453" spans="1:19" x14ac:dyDescent="0.3">
      <c r="A453" s="11">
        <v>44634.465740740743</v>
      </c>
      <c r="B453" s="11"/>
      <c r="C453" s="15">
        <v>44634</v>
      </c>
      <c r="D453" s="16">
        <v>0.46574074074074073</v>
      </c>
      <c r="E453" s="33" t="str">
        <f t="shared" si="12"/>
        <v>01:09</v>
      </c>
      <c r="F453" s="12">
        <v>108</v>
      </c>
      <c r="G453" s="12">
        <v>99.36</v>
      </c>
      <c r="H453" s="12">
        <v>112.32000000000001</v>
      </c>
      <c r="I453" s="12">
        <v>102.6</v>
      </c>
      <c r="J453" s="12">
        <v>105.84</v>
      </c>
      <c r="K453" s="12">
        <v>98.28</v>
      </c>
      <c r="L453" s="12">
        <v>115.56</v>
      </c>
      <c r="M453" s="12">
        <v>104.75999999999999</v>
      </c>
      <c r="N453" s="13">
        <v>105.84</v>
      </c>
      <c r="O453" s="17" t="s">
        <v>137</v>
      </c>
      <c r="P453" s="14" t="s">
        <v>9</v>
      </c>
      <c r="Q453" s="14" t="s">
        <v>15</v>
      </c>
      <c r="R453" s="14" t="s">
        <v>18</v>
      </c>
      <c r="S453" s="14" t="s">
        <v>143</v>
      </c>
    </row>
    <row r="454" spans="1:19" x14ac:dyDescent="0.3">
      <c r="A454" s="11">
        <v>44634.465763888889</v>
      </c>
      <c r="B454" s="11"/>
      <c r="C454" s="15">
        <v>44634</v>
      </c>
      <c r="D454" s="16">
        <v>0.46576388888888887</v>
      </c>
      <c r="E454" s="33" t="str">
        <f t="shared" si="12"/>
        <v>01:09</v>
      </c>
      <c r="F454" s="12">
        <v>76.5</v>
      </c>
      <c r="G454" s="12">
        <v>78.2</v>
      </c>
      <c r="H454" s="12">
        <v>88.4</v>
      </c>
      <c r="I454" s="12">
        <v>80.75</v>
      </c>
      <c r="J454" s="12">
        <v>83.3</v>
      </c>
      <c r="K454" s="12">
        <v>85</v>
      </c>
      <c r="L454" s="12">
        <v>90.95</v>
      </c>
      <c r="M454" s="12">
        <v>82.45</v>
      </c>
      <c r="N454" s="13">
        <v>83.193750000000009</v>
      </c>
      <c r="O454" s="17" t="s">
        <v>137</v>
      </c>
      <c r="P454" s="14" t="s">
        <v>9</v>
      </c>
      <c r="Q454" s="14" t="s">
        <v>15</v>
      </c>
      <c r="R454" s="14" t="s">
        <v>18</v>
      </c>
      <c r="S454" s="14" t="s">
        <v>143</v>
      </c>
    </row>
    <row r="455" spans="1:19" x14ac:dyDescent="0.3">
      <c r="A455" s="11">
        <v>44634.465879629628</v>
      </c>
      <c r="B455" s="11"/>
      <c r="C455" s="15">
        <v>44634</v>
      </c>
      <c r="D455" s="16">
        <v>0.46587962962962964</v>
      </c>
      <c r="E455" s="33" t="str">
        <f t="shared" si="12"/>
        <v>01:09</v>
      </c>
      <c r="F455" s="12">
        <v>107</v>
      </c>
      <c r="G455" s="12">
        <v>98.44</v>
      </c>
      <c r="H455" s="12">
        <v>111.28</v>
      </c>
      <c r="I455" s="12">
        <v>101.64999999999999</v>
      </c>
      <c r="J455" s="12">
        <v>104.86</v>
      </c>
      <c r="K455" s="12">
        <v>97.37</v>
      </c>
      <c r="L455" s="12">
        <v>114.49000000000001</v>
      </c>
      <c r="M455" s="12">
        <v>103.78999999999999</v>
      </c>
      <c r="N455" s="13">
        <v>104.86</v>
      </c>
      <c r="O455" s="17" t="s">
        <v>137</v>
      </c>
      <c r="P455" s="14" t="s">
        <v>9</v>
      </c>
      <c r="Q455" s="14" t="s">
        <v>15</v>
      </c>
      <c r="R455" s="14" t="s">
        <v>18</v>
      </c>
      <c r="S455" s="14" t="s">
        <v>143</v>
      </c>
    </row>
    <row r="456" spans="1:19" x14ac:dyDescent="0.3">
      <c r="A456" s="11">
        <v>44634.465960648151</v>
      </c>
      <c r="B456" s="11"/>
      <c r="C456" s="15">
        <v>44634</v>
      </c>
      <c r="D456" s="16">
        <v>0.46596064814814814</v>
      </c>
      <c r="E456" s="33" t="str">
        <f t="shared" si="12"/>
        <v>01:10</v>
      </c>
      <c r="F456" s="12">
        <v>108</v>
      </c>
      <c r="G456" s="12">
        <v>81.88000000000001</v>
      </c>
      <c r="H456" s="12">
        <v>92.56</v>
      </c>
      <c r="I456" s="12">
        <v>84.55</v>
      </c>
      <c r="J456" s="12">
        <v>87.22</v>
      </c>
      <c r="K456" s="12">
        <v>80.990000000000009</v>
      </c>
      <c r="L456" s="12">
        <v>95.23</v>
      </c>
      <c r="M456" s="12">
        <v>70</v>
      </c>
      <c r="N456" s="13">
        <v>87.553750000000008</v>
      </c>
      <c r="O456" s="17" t="s">
        <v>137</v>
      </c>
      <c r="P456" s="14" t="s">
        <v>9</v>
      </c>
      <c r="Q456" s="14" t="s">
        <v>15</v>
      </c>
      <c r="R456" s="14" t="s">
        <v>18</v>
      </c>
      <c r="S456" s="14" t="s">
        <v>143</v>
      </c>
    </row>
    <row r="457" spans="1:19" x14ac:dyDescent="0.3">
      <c r="A457" s="11">
        <v>44634.46597222222</v>
      </c>
      <c r="B457" s="11"/>
      <c r="C457" s="15">
        <v>44634</v>
      </c>
      <c r="D457" s="16">
        <v>0.46597222222222223</v>
      </c>
      <c r="E457" s="33" t="str">
        <f t="shared" si="12"/>
        <v>01:10</v>
      </c>
      <c r="F457" s="12">
        <v>84.600000000000009</v>
      </c>
      <c r="G457" s="12">
        <v>97</v>
      </c>
      <c r="H457" s="12">
        <v>97.76</v>
      </c>
      <c r="I457" s="12">
        <v>89.3</v>
      </c>
      <c r="J457" s="12">
        <v>92.12</v>
      </c>
      <c r="K457" s="12">
        <v>84</v>
      </c>
      <c r="L457" s="12">
        <v>101</v>
      </c>
      <c r="M457" s="12">
        <v>91.179999999999993</v>
      </c>
      <c r="N457" s="13">
        <v>92.11999999999999</v>
      </c>
      <c r="O457" s="17" t="s">
        <v>137</v>
      </c>
      <c r="P457" s="14" t="s">
        <v>9</v>
      </c>
      <c r="Q457" s="14" t="s">
        <v>15</v>
      </c>
      <c r="R457" s="14" t="s">
        <v>18</v>
      </c>
      <c r="S457" s="14" t="s">
        <v>143</v>
      </c>
    </row>
    <row r="458" spans="1:19" x14ac:dyDescent="0.3">
      <c r="A458" s="11">
        <v>44634.46603009259</v>
      </c>
      <c r="B458" s="11"/>
      <c r="C458" s="15">
        <v>44634</v>
      </c>
      <c r="D458" s="16">
        <v>0.46603009259259259</v>
      </c>
      <c r="E458" s="33" t="str">
        <f t="shared" si="12"/>
        <v>01:10</v>
      </c>
      <c r="F458" s="12">
        <v>115</v>
      </c>
      <c r="G458" s="12">
        <v>105.80000000000001</v>
      </c>
      <c r="H458" s="12">
        <v>119.60000000000001</v>
      </c>
      <c r="I458" s="12">
        <v>109.25</v>
      </c>
      <c r="J458" s="12">
        <v>112.7</v>
      </c>
      <c r="K458" s="12">
        <v>104.65</v>
      </c>
      <c r="L458" s="12">
        <v>123.05000000000001</v>
      </c>
      <c r="M458" s="12">
        <v>111.55</v>
      </c>
      <c r="N458" s="13">
        <v>112.69999999999999</v>
      </c>
      <c r="O458" s="17" t="s">
        <v>137</v>
      </c>
      <c r="P458" s="14" t="s">
        <v>9</v>
      </c>
      <c r="Q458" s="14" t="s">
        <v>15</v>
      </c>
      <c r="R458" s="14" t="s">
        <v>18</v>
      </c>
      <c r="S458" s="14" t="s">
        <v>143</v>
      </c>
    </row>
    <row r="459" spans="1:19" x14ac:dyDescent="0.3">
      <c r="A459" s="11">
        <v>44634.46665509259</v>
      </c>
      <c r="B459" s="11"/>
      <c r="C459" s="15">
        <v>44634</v>
      </c>
      <c r="D459" s="16">
        <v>0.46665509259259258</v>
      </c>
      <c r="E459" s="33" t="str">
        <f t="shared" si="12"/>
        <v>01:11</v>
      </c>
      <c r="F459" s="12">
        <v>110</v>
      </c>
      <c r="G459" s="12">
        <v>88.320000000000007</v>
      </c>
      <c r="H459" s="12">
        <v>99.84</v>
      </c>
      <c r="I459" s="12">
        <v>91.199999999999989</v>
      </c>
      <c r="J459" s="12">
        <v>94.08</v>
      </c>
      <c r="K459" s="12">
        <v>87.36</v>
      </c>
      <c r="L459" s="12">
        <v>102.72</v>
      </c>
      <c r="M459" s="12">
        <v>82</v>
      </c>
      <c r="N459" s="13">
        <v>94.44</v>
      </c>
      <c r="O459" s="17" t="s">
        <v>137</v>
      </c>
      <c r="P459" s="14" t="s">
        <v>9</v>
      </c>
      <c r="Q459" s="14" t="s">
        <v>15</v>
      </c>
      <c r="R459" s="14" t="s">
        <v>18</v>
      </c>
      <c r="S459" s="14" t="s">
        <v>143</v>
      </c>
    </row>
    <row r="460" spans="1:19" x14ac:dyDescent="0.3">
      <c r="A460" s="11">
        <v>44634.46707175926</v>
      </c>
      <c r="B460" s="11"/>
      <c r="C460" s="15">
        <v>44634</v>
      </c>
      <c r="D460" s="16">
        <v>0.46707175925925926</v>
      </c>
      <c r="E460" s="33" t="str">
        <f t="shared" si="12"/>
        <v>01:11</v>
      </c>
      <c r="F460" s="12">
        <v>81</v>
      </c>
      <c r="G460" s="12">
        <v>82.8</v>
      </c>
      <c r="H460" s="12">
        <v>93.600000000000009</v>
      </c>
      <c r="I460" s="12">
        <v>85.5</v>
      </c>
      <c r="J460" s="12">
        <v>88.2</v>
      </c>
      <c r="K460" s="12">
        <v>90</v>
      </c>
      <c r="L460" s="12">
        <v>96.300000000000011</v>
      </c>
      <c r="M460" s="12">
        <v>87.3</v>
      </c>
      <c r="N460" s="13">
        <v>88.087500000000006</v>
      </c>
      <c r="O460" s="17" t="s">
        <v>137</v>
      </c>
      <c r="P460" s="14" t="s">
        <v>9</v>
      </c>
      <c r="Q460" s="14" t="s">
        <v>15</v>
      </c>
      <c r="R460" s="14" t="s">
        <v>18</v>
      </c>
      <c r="S460" s="14" t="s">
        <v>143</v>
      </c>
    </row>
    <row r="461" spans="1:19" x14ac:dyDescent="0.3">
      <c r="A461" s="11">
        <v>44634.467349537037</v>
      </c>
      <c r="B461" s="11"/>
      <c r="C461" s="15">
        <v>44634</v>
      </c>
      <c r="D461" s="16">
        <v>0.46734953703703702</v>
      </c>
      <c r="E461" s="33" t="str">
        <f t="shared" si="12"/>
        <v>01:12</v>
      </c>
      <c r="F461" s="12">
        <v>86.4</v>
      </c>
      <c r="G461" s="12">
        <v>88.320000000000007</v>
      </c>
      <c r="H461" s="12">
        <v>99.84</v>
      </c>
      <c r="I461" s="12">
        <v>91.199999999999989</v>
      </c>
      <c r="J461" s="12">
        <v>94.08</v>
      </c>
      <c r="K461" s="12">
        <v>87.36</v>
      </c>
      <c r="L461" s="12">
        <v>102.72</v>
      </c>
      <c r="M461" s="12">
        <v>96</v>
      </c>
      <c r="N461" s="13">
        <v>93.240000000000009</v>
      </c>
      <c r="O461" s="17" t="s">
        <v>137</v>
      </c>
      <c r="P461" s="14" t="s">
        <v>9</v>
      </c>
      <c r="Q461" s="14" t="s">
        <v>15</v>
      </c>
      <c r="R461" s="14" t="s">
        <v>18</v>
      </c>
      <c r="S461" s="14" t="s">
        <v>143</v>
      </c>
    </row>
    <row r="462" spans="1:19" x14ac:dyDescent="0.3">
      <c r="A462" s="11">
        <v>44634.468043981484</v>
      </c>
      <c r="B462" s="11"/>
      <c r="C462" s="15">
        <v>44634</v>
      </c>
      <c r="D462" s="16">
        <v>0.46804398148148146</v>
      </c>
      <c r="E462" s="33" t="str">
        <f t="shared" si="12"/>
        <v>01:13</v>
      </c>
      <c r="F462" s="12">
        <v>105</v>
      </c>
      <c r="G462" s="12">
        <v>94.76</v>
      </c>
      <c r="H462" s="12">
        <v>107.12</v>
      </c>
      <c r="I462" s="12">
        <v>97.85</v>
      </c>
      <c r="J462" s="12">
        <v>100.94</v>
      </c>
      <c r="K462" s="12">
        <v>93.73</v>
      </c>
      <c r="L462" s="12">
        <v>110.21000000000001</v>
      </c>
      <c r="M462" s="12">
        <v>101</v>
      </c>
      <c r="N462" s="13">
        <v>101.32625</v>
      </c>
      <c r="O462" s="17" t="s">
        <v>137</v>
      </c>
      <c r="P462" s="14" t="s">
        <v>9</v>
      </c>
      <c r="Q462" s="14" t="s">
        <v>15</v>
      </c>
      <c r="R462" s="14" t="s">
        <v>18</v>
      </c>
      <c r="S462" s="14" t="s">
        <v>143</v>
      </c>
    </row>
    <row r="463" spans="1:19" x14ac:dyDescent="0.3">
      <c r="A463" s="11">
        <v>44634.468738425923</v>
      </c>
      <c r="B463" s="11"/>
      <c r="C463" s="15">
        <v>44634</v>
      </c>
      <c r="D463" s="16">
        <v>0.46873842592592596</v>
      </c>
      <c r="E463" s="33" t="str">
        <f t="shared" si="12"/>
        <v>01:14</v>
      </c>
      <c r="F463" s="12">
        <v>104</v>
      </c>
      <c r="G463" s="12">
        <v>91.54</v>
      </c>
      <c r="H463" s="12">
        <v>103.48</v>
      </c>
      <c r="I463" s="12">
        <v>94.524999999999991</v>
      </c>
      <c r="J463" s="12">
        <v>97.51</v>
      </c>
      <c r="K463" s="12">
        <v>90.545000000000002</v>
      </c>
      <c r="L463" s="12">
        <v>106.465</v>
      </c>
      <c r="M463" s="12">
        <v>95</v>
      </c>
      <c r="N463" s="13">
        <v>97.883125000000007</v>
      </c>
      <c r="O463" s="17" t="s">
        <v>137</v>
      </c>
      <c r="P463" s="14" t="s">
        <v>9</v>
      </c>
      <c r="Q463" s="14" t="s">
        <v>15</v>
      </c>
      <c r="R463" s="14" t="s">
        <v>18</v>
      </c>
      <c r="S463" s="14" t="s">
        <v>143</v>
      </c>
    </row>
    <row r="464" spans="1:19" x14ac:dyDescent="0.3">
      <c r="A464" s="11">
        <v>44634.46943287037</v>
      </c>
      <c r="B464" s="11"/>
      <c r="C464" s="15">
        <v>44634</v>
      </c>
      <c r="D464" s="16">
        <v>0.46943287037037035</v>
      </c>
      <c r="E464" s="33" t="str">
        <f t="shared" si="12"/>
        <v>01:15</v>
      </c>
      <c r="F464" s="12">
        <v>105</v>
      </c>
      <c r="G464" s="12">
        <v>95.22</v>
      </c>
      <c r="H464" s="12">
        <v>107.64</v>
      </c>
      <c r="I464" s="12">
        <v>98.324999999999989</v>
      </c>
      <c r="J464" s="12">
        <v>101.42999999999999</v>
      </c>
      <c r="K464" s="12">
        <v>94.185000000000002</v>
      </c>
      <c r="L464" s="12">
        <v>110.745</v>
      </c>
      <c r="M464" s="12">
        <v>102</v>
      </c>
      <c r="N464" s="13">
        <v>101.81812499999999</v>
      </c>
      <c r="O464" s="17" t="s">
        <v>137</v>
      </c>
      <c r="P464" s="14" t="s">
        <v>9</v>
      </c>
      <c r="Q464" s="14" t="s">
        <v>15</v>
      </c>
      <c r="R464" s="14" t="s">
        <v>18</v>
      </c>
      <c r="S464" s="14" t="s">
        <v>143</v>
      </c>
    </row>
    <row r="465" spans="1:19" x14ac:dyDescent="0.3">
      <c r="A465" s="11">
        <v>44634.469444444447</v>
      </c>
      <c r="B465" s="11"/>
      <c r="C465" s="15">
        <v>44634</v>
      </c>
      <c r="D465" s="16">
        <v>0.4694444444444445</v>
      </c>
      <c r="E465" s="33" t="str">
        <f t="shared" si="12"/>
        <v>01:15</v>
      </c>
      <c r="F465" s="12">
        <v>78.599999999999994</v>
      </c>
      <c r="G465" s="12">
        <v>91</v>
      </c>
      <c r="H465" s="12">
        <v>90.826666666666668</v>
      </c>
      <c r="I465" s="12">
        <v>82.966666666666654</v>
      </c>
      <c r="J465" s="12">
        <v>85.586666666666659</v>
      </c>
      <c r="K465" s="12">
        <v>70</v>
      </c>
      <c r="L465" s="12">
        <v>101</v>
      </c>
      <c r="M465" s="12">
        <v>84.713333333333324</v>
      </c>
      <c r="N465" s="13">
        <v>85.586666666666673</v>
      </c>
      <c r="O465" s="17" t="s">
        <v>137</v>
      </c>
      <c r="P465" s="14" t="s">
        <v>9</v>
      </c>
      <c r="Q465" s="14" t="s">
        <v>15</v>
      </c>
      <c r="R465" s="14" t="s">
        <v>18</v>
      </c>
      <c r="S465" s="14" t="s">
        <v>143</v>
      </c>
    </row>
    <row r="466" spans="1:19" x14ac:dyDescent="0.3">
      <c r="A466" s="11">
        <v>44634.470127314817</v>
      </c>
      <c r="B466" s="11"/>
      <c r="C466" s="15">
        <v>44634</v>
      </c>
      <c r="D466" s="16">
        <v>0.47012731481481485</v>
      </c>
      <c r="E466" s="33" t="str">
        <f t="shared" si="12"/>
        <v>01:16</v>
      </c>
      <c r="F466" s="12">
        <v>112</v>
      </c>
      <c r="G466" s="12">
        <v>97.52000000000001</v>
      </c>
      <c r="H466" s="12">
        <v>110.24000000000001</v>
      </c>
      <c r="I466" s="12">
        <v>100.69999999999999</v>
      </c>
      <c r="J466" s="12">
        <v>103.88</v>
      </c>
      <c r="K466" s="12">
        <v>96.460000000000008</v>
      </c>
      <c r="L466" s="12">
        <v>113.42</v>
      </c>
      <c r="M466" s="12">
        <v>100</v>
      </c>
      <c r="N466" s="13">
        <v>104.27749999999999</v>
      </c>
      <c r="O466" s="17" t="s">
        <v>137</v>
      </c>
      <c r="P466" s="14" t="s">
        <v>9</v>
      </c>
      <c r="Q466" s="14" t="s">
        <v>15</v>
      </c>
      <c r="R466" s="14" t="s">
        <v>18</v>
      </c>
      <c r="S466" s="14" t="s">
        <v>143</v>
      </c>
    </row>
    <row r="467" spans="1:19" x14ac:dyDescent="0.3">
      <c r="A467" s="11">
        <v>44634.470717592594</v>
      </c>
      <c r="B467" s="11"/>
      <c r="C467" s="15">
        <v>44634</v>
      </c>
      <c r="D467" s="16">
        <v>0.4707175925925926</v>
      </c>
      <c r="E467" s="33" t="str">
        <f t="shared" si="12"/>
        <v>01:16</v>
      </c>
      <c r="F467" s="12">
        <v>105</v>
      </c>
      <c r="G467" s="12">
        <v>96.600000000000009</v>
      </c>
      <c r="H467" s="12">
        <v>109.2</v>
      </c>
      <c r="I467" s="12">
        <v>99.75</v>
      </c>
      <c r="J467" s="12">
        <v>102.89999999999999</v>
      </c>
      <c r="K467" s="12">
        <v>95.55</v>
      </c>
      <c r="L467" s="12">
        <v>112.35000000000001</v>
      </c>
      <c r="M467" s="12">
        <v>101.85</v>
      </c>
      <c r="N467" s="13">
        <v>102.9</v>
      </c>
      <c r="O467" s="17" t="s">
        <v>137</v>
      </c>
      <c r="P467" s="14" t="s">
        <v>9</v>
      </c>
      <c r="Q467" s="14" t="s">
        <v>15</v>
      </c>
      <c r="R467" s="14" t="s">
        <v>18</v>
      </c>
      <c r="S467" s="14" t="s">
        <v>143</v>
      </c>
    </row>
    <row r="468" spans="1:19" x14ac:dyDescent="0.3">
      <c r="A468" s="11">
        <v>44634.470821759256</v>
      </c>
      <c r="B468" s="11"/>
      <c r="C468" s="15">
        <v>44634</v>
      </c>
      <c r="D468" s="16">
        <v>0.47082175925925923</v>
      </c>
      <c r="E468" s="33" t="str">
        <f t="shared" si="12"/>
        <v>01:17</v>
      </c>
      <c r="F468" s="12">
        <v>108</v>
      </c>
      <c r="G468" s="12">
        <v>92.460000000000008</v>
      </c>
      <c r="H468" s="12">
        <v>104.52000000000001</v>
      </c>
      <c r="I468" s="12">
        <v>95.474999999999994</v>
      </c>
      <c r="J468" s="12">
        <v>98.49</v>
      </c>
      <c r="K468" s="12">
        <v>91.454999999999998</v>
      </c>
      <c r="L468" s="12">
        <v>107.53500000000001</v>
      </c>
      <c r="M468" s="12">
        <v>93</v>
      </c>
      <c r="N468" s="13">
        <v>98.866875000000007</v>
      </c>
      <c r="O468" s="17" t="s">
        <v>137</v>
      </c>
      <c r="P468" s="14" t="s">
        <v>9</v>
      </c>
      <c r="Q468" s="14" t="s">
        <v>15</v>
      </c>
      <c r="R468" s="14" t="s">
        <v>18</v>
      </c>
      <c r="S468" s="14" t="s">
        <v>143</v>
      </c>
    </row>
    <row r="469" spans="1:19" x14ac:dyDescent="0.3">
      <c r="A469" s="11">
        <v>44634.471516203703</v>
      </c>
      <c r="B469" s="11"/>
      <c r="C469" s="15">
        <v>44634</v>
      </c>
      <c r="D469" s="16">
        <v>0.47151620370370373</v>
      </c>
      <c r="E469" s="33" t="str">
        <f t="shared" si="12"/>
        <v>01:18</v>
      </c>
      <c r="F469" s="12">
        <v>105</v>
      </c>
      <c r="G469" s="12">
        <v>92.460000000000008</v>
      </c>
      <c r="H469" s="12">
        <v>104.52000000000001</v>
      </c>
      <c r="I469" s="12">
        <v>95.474999999999994</v>
      </c>
      <c r="J469" s="12">
        <v>98.49</v>
      </c>
      <c r="K469" s="12">
        <v>91.454999999999998</v>
      </c>
      <c r="L469" s="12">
        <v>107.53500000000001</v>
      </c>
      <c r="M469" s="12">
        <v>96</v>
      </c>
      <c r="N469" s="13">
        <v>98.866875000000007</v>
      </c>
      <c r="O469" s="17" t="s">
        <v>137</v>
      </c>
      <c r="P469" s="14" t="s">
        <v>9</v>
      </c>
      <c r="Q469" s="14" t="s">
        <v>15</v>
      </c>
      <c r="R469" s="14" t="s">
        <v>18</v>
      </c>
      <c r="S469" s="14" t="s">
        <v>143</v>
      </c>
    </row>
    <row r="470" spans="1:19" x14ac:dyDescent="0.3">
      <c r="A470" s="11">
        <v>44634.472210648149</v>
      </c>
      <c r="B470" s="11"/>
      <c r="C470" s="15">
        <v>44634</v>
      </c>
      <c r="D470" s="16">
        <v>0.47221064814814812</v>
      </c>
      <c r="E470" s="33" t="str">
        <f t="shared" si="12"/>
        <v>01:19</v>
      </c>
      <c r="F470" s="12">
        <v>102</v>
      </c>
      <c r="G470" s="12">
        <v>92</v>
      </c>
      <c r="H470" s="12">
        <v>104</v>
      </c>
      <c r="I470" s="12">
        <v>95</v>
      </c>
      <c r="J470" s="12">
        <v>98</v>
      </c>
      <c r="K470" s="12">
        <v>91</v>
      </c>
      <c r="L470" s="12">
        <v>107</v>
      </c>
      <c r="M470" s="12">
        <v>98</v>
      </c>
      <c r="N470" s="13">
        <v>98.375</v>
      </c>
      <c r="O470" s="17" t="s">
        <v>137</v>
      </c>
      <c r="P470" s="14" t="s">
        <v>9</v>
      </c>
      <c r="Q470" s="14" t="s">
        <v>15</v>
      </c>
      <c r="R470" s="14" t="s">
        <v>18</v>
      </c>
      <c r="S470" s="14" t="s">
        <v>143</v>
      </c>
    </row>
    <row r="471" spans="1:19" x14ac:dyDescent="0.3">
      <c r="A471" s="11">
        <v>44634.472905092596</v>
      </c>
      <c r="B471" s="11"/>
      <c r="C471" s="15">
        <v>44634</v>
      </c>
      <c r="D471" s="16">
        <v>0.47290509259259261</v>
      </c>
      <c r="E471" s="33" t="str">
        <f t="shared" si="12"/>
        <v>01:20</v>
      </c>
      <c r="F471" s="12">
        <v>102</v>
      </c>
      <c r="G471" s="12">
        <v>97.06</v>
      </c>
      <c r="H471" s="12">
        <v>109.72</v>
      </c>
      <c r="I471" s="12">
        <v>100.22499999999999</v>
      </c>
      <c r="J471" s="12">
        <v>103.39</v>
      </c>
      <c r="K471" s="12">
        <v>96.00500000000001</v>
      </c>
      <c r="L471" s="12">
        <v>112.88500000000001</v>
      </c>
      <c r="M471" s="12">
        <v>109</v>
      </c>
      <c r="N471" s="13">
        <v>103.785625</v>
      </c>
      <c r="O471" s="17" t="s">
        <v>137</v>
      </c>
      <c r="P471" s="14" t="s">
        <v>9</v>
      </c>
      <c r="Q471" s="14" t="s">
        <v>15</v>
      </c>
      <c r="R471" s="14" t="s">
        <v>18</v>
      </c>
      <c r="S471" s="14" t="s">
        <v>143</v>
      </c>
    </row>
    <row r="472" spans="1:19" x14ac:dyDescent="0.3">
      <c r="A472" s="11">
        <v>44634.472916666666</v>
      </c>
      <c r="B472" s="11"/>
      <c r="C472" s="15">
        <v>44634</v>
      </c>
      <c r="D472" s="16">
        <v>0.47291666666666665</v>
      </c>
      <c r="E472" s="33" t="str">
        <f t="shared" si="12"/>
        <v>01:20</v>
      </c>
      <c r="F472" s="12">
        <v>83.7</v>
      </c>
      <c r="G472" s="12">
        <v>99</v>
      </c>
      <c r="H472" s="12">
        <v>96.72</v>
      </c>
      <c r="I472" s="12">
        <v>88.35</v>
      </c>
      <c r="J472" s="12">
        <v>91.14</v>
      </c>
      <c r="K472" s="12">
        <v>94</v>
      </c>
      <c r="L472" s="12">
        <v>86</v>
      </c>
      <c r="M472" s="12">
        <v>90.21</v>
      </c>
      <c r="N472" s="13">
        <v>91.14</v>
      </c>
      <c r="O472" s="17" t="s">
        <v>137</v>
      </c>
      <c r="P472" s="14" t="s">
        <v>9</v>
      </c>
      <c r="Q472" s="14" t="s">
        <v>15</v>
      </c>
      <c r="R472" s="14" t="s">
        <v>18</v>
      </c>
      <c r="S472" s="14" t="s">
        <v>143</v>
      </c>
    </row>
    <row r="473" spans="1:19" x14ac:dyDescent="0.3">
      <c r="A473" s="11">
        <v>44634.472974537035</v>
      </c>
      <c r="B473" s="11"/>
      <c r="C473" s="15">
        <v>44634</v>
      </c>
      <c r="D473" s="16">
        <v>0.47297453703703707</v>
      </c>
      <c r="E473" s="33" t="str">
        <f t="shared" si="12"/>
        <v>01:20</v>
      </c>
      <c r="F473" s="12">
        <v>100.8</v>
      </c>
      <c r="G473" s="12">
        <v>103.04</v>
      </c>
      <c r="H473" s="12">
        <v>116.48</v>
      </c>
      <c r="I473" s="12">
        <v>106.39999999999999</v>
      </c>
      <c r="J473" s="12">
        <v>109.75999999999999</v>
      </c>
      <c r="K473" s="12">
        <v>101.92</v>
      </c>
      <c r="L473" s="12">
        <v>119.84</v>
      </c>
      <c r="M473" s="12">
        <v>112</v>
      </c>
      <c r="N473" s="13">
        <v>108.78</v>
      </c>
      <c r="O473" s="17" t="s">
        <v>137</v>
      </c>
      <c r="P473" s="14" t="s">
        <v>9</v>
      </c>
      <c r="Q473" s="14" t="s">
        <v>15</v>
      </c>
      <c r="R473" s="14" t="s">
        <v>18</v>
      </c>
      <c r="S473" s="14" t="s">
        <v>143</v>
      </c>
    </row>
    <row r="474" spans="1:19" x14ac:dyDescent="0.3">
      <c r="A474" s="11">
        <v>44634.473287037035</v>
      </c>
      <c r="B474" s="11"/>
      <c r="C474" s="15">
        <v>44634</v>
      </c>
      <c r="D474" s="16">
        <v>0.47328703703703701</v>
      </c>
      <c r="E474" s="33" t="str">
        <f t="shared" si="12"/>
        <v>01:20</v>
      </c>
      <c r="F474" s="12">
        <v>99</v>
      </c>
      <c r="G474" s="12">
        <v>101.2</v>
      </c>
      <c r="H474" s="12">
        <v>114.4</v>
      </c>
      <c r="I474" s="12">
        <v>104.5</v>
      </c>
      <c r="J474" s="12">
        <v>107.8</v>
      </c>
      <c r="K474" s="12">
        <v>100.10000000000001</v>
      </c>
      <c r="L474" s="12">
        <v>117.7</v>
      </c>
      <c r="M474" s="12">
        <v>110</v>
      </c>
      <c r="N474" s="13">
        <v>106.83750000000001</v>
      </c>
      <c r="O474" s="17" t="s">
        <v>137</v>
      </c>
      <c r="P474" s="14" t="s">
        <v>9</v>
      </c>
      <c r="Q474" s="14" t="s">
        <v>15</v>
      </c>
      <c r="R474" s="14" t="s">
        <v>18</v>
      </c>
      <c r="S474" s="14" t="s">
        <v>143</v>
      </c>
    </row>
    <row r="475" spans="1:19" x14ac:dyDescent="0.3">
      <c r="A475" s="11">
        <v>44634.473599537036</v>
      </c>
      <c r="B475" s="11"/>
      <c r="C475" s="15">
        <v>44634</v>
      </c>
      <c r="D475" s="16">
        <v>0.473599537037037</v>
      </c>
      <c r="E475" s="33" t="str">
        <f t="shared" si="12"/>
        <v>01:21</v>
      </c>
      <c r="F475" s="12">
        <v>110</v>
      </c>
      <c r="G475" s="12">
        <v>100.28</v>
      </c>
      <c r="H475" s="12">
        <v>113.36</v>
      </c>
      <c r="I475" s="12">
        <v>103.55</v>
      </c>
      <c r="J475" s="12">
        <v>106.82</v>
      </c>
      <c r="K475" s="12">
        <v>99.19</v>
      </c>
      <c r="L475" s="12">
        <v>116.63000000000001</v>
      </c>
      <c r="M475" s="12">
        <v>108</v>
      </c>
      <c r="N475" s="13">
        <v>107.22875000000001</v>
      </c>
      <c r="O475" s="17" t="s">
        <v>137</v>
      </c>
      <c r="P475" s="14" t="s">
        <v>9</v>
      </c>
      <c r="Q475" s="14" t="s">
        <v>15</v>
      </c>
      <c r="R475" s="14" t="s">
        <v>18</v>
      </c>
      <c r="S475" s="14" t="s">
        <v>143</v>
      </c>
    </row>
    <row r="476" spans="1:19" x14ac:dyDescent="0.3">
      <c r="A476" s="11">
        <v>44634.474062499998</v>
      </c>
      <c r="B476" s="11"/>
      <c r="C476" s="15">
        <v>44634</v>
      </c>
      <c r="D476" s="16">
        <v>0.4740625</v>
      </c>
      <c r="E476" s="33" t="str">
        <f t="shared" si="12"/>
        <v>01:21</v>
      </c>
      <c r="F476" s="12">
        <v>71.100000000000009</v>
      </c>
      <c r="G476" s="12">
        <v>79</v>
      </c>
      <c r="H476" s="12">
        <v>82.16</v>
      </c>
      <c r="I476" s="12">
        <v>75.05</v>
      </c>
      <c r="J476" s="12">
        <v>77.42</v>
      </c>
      <c r="K476" s="12">
        <v>71.89</v>
      </c>
      <c r="L476" s="12">
        <v>84.53</v>
      </c>
      <c r="M476" s="12">
        <v>76.63</v>
      </c>
      <c r="N476" s="13">
        <v>77.222499999999997</v>
      </c>
      <c r="O476" s="17" t="s">
        <v>137</v>
      </c>
      <c r="P476" s="14" t="s">
        <v>9</v>
      </c>
      <c r="Q476" s="14" t="s">
        <v>15</v>
      </c>
      <c r="R476" s="14" t="s">
        <v>18</v>
      </c>
      <c r="S476" s="14" t="s">
        <v>143</v>
      </c>
    </row>
    <row r="477" spans="1:19" x14ac:dyDescent="0.3">
      <c r="A477" s="11">
        <v>44634.474293981482</v>
      </c>
      <c r="B477" s="11"/>
      <c r="C477" s="15">
        <v>44634</v>
      </c>
      <c r="D477" s="16">
        <v>0.4742939814814815</v>
      </c>
      <c r="E477" s="33" t="str">
        <f t="shared" si="12"/>
        <v>01:22</v>
      </c>
      <c r="F477" s="12">
        <v>118</v>
      </c>
      <c r="G477" s="12">
        <v>104.42</v>
      </c>
      <c r="H477" s="12">
        <v>118.04</v>
      </c>
      <c r="I477" s="12">
        <v>107.82499999999999</v>
      </c>
      <c r="J477" s="12">
        <v>111.23</v>
      </c>
      <c r="K477" s="12">
        <v>103.285</v>
      </c>
      <c r="L477" s="12">
        <v>121.44500000000001</v>
      </c>
      <c r="M477" s="12">
        <v>109</v>
      </c>
      <c r="N477" s="13">
        <v>111.655625</v>
      </c>
      <c r="O477" s="17" t="s">
        <v>137</v>
      </c>
      <c r="P477" s="14" t="s">
        <v>9</v>
      </c>
      <c r="Q477" s="14" t="s">
        <v>15</v>
      </c>
      <c r="R477" s="14" t="s">
        <v>18</v>
      </c>
      <c r="S477" s="14" t="s">
        <v>143</v>
      </c>
    </row>
    <row r="478" spans="1:19" x14ac:dyDescent="0.3">
      <c r="A478" s="11">
        <v>44634.474490740744</v>
      </c>
      <c r="B478" s="11"/>
      <c r="C478" s="15">
        <v>44634</v>
      </c>
      <c r="D478" s="16">
        <v>0.47449074074074077</v>
      </c>
      <c r="E478" s="33" t="str">
        <f t="shared" si="12"/>
        <v>01:22</v>
      </c>
      <c r="F478" s="12">
        <v>72.900000000000006</v>
      </c>
      <c r="G478" s="12">
        <v>74.52000000000001</v>
      </c>
      <c r="H478" s="12">
        <v>84.240000000000009</v>
      </c>
      <c r="I478" s="12">
        <v>76.95</v>
      </c>
      <c r="J478" s="12">
        <v>79.38</v>
      </c>
      <c r="K478" s="12">
        <v>81</v>
      </c>
      <c r="L478" s="12">
        <v>86.67</v>
      </c>
      <c r="M478" s="12">
        <v>78.569999999999993</v>
      </c>
      <c r="N478" s="13">
        <v>79.278750000000002</v>
      </c>
      <c r="O478" s="17" t="s">
        <v>137</v>
      </c>
      <c r="P478" s="14" t="s">
        <v>9</v>
      </c>
      <c r="Q478" s="14" t="s">
        <v>15</v>
      </c>
      <c r="R478" s="14" t="s">
        <v>18</v>
      </c>
      <c r="S478" s="14" t="s">
        <v>143</v>
      </c>
    </row>
    <row r="479" spans="1:19" x14ac:dyDescent="0.3">
      <c r="A479" s="11">
        <v>44634.474583333336</v>
      </c>
      <c r="B479" s="11"/>
      <c r="C479" s="15">
        <v>44634</v>
      </c>
      <c r="D479" s="16">
        <v>0.47458333333333336</v>
      </c>
      <c r="E479" s="33" t="str">
        <f t="shared" si="12"/>
        <v>01:22</v>
      </c>
      <c r="F479" s="12">
        <v>99</v>
      </c>
      <c r="G479" s="12">
        <v>101.2</v>
      </c>
      <c r="H479" s="12">
        <v>114.4</v>
      </c>
      <c r="I479" s="12">
        <v>104.5</v>
      </c>
      <c r="J479" s="12">
        <v>107.8</v>
      </c>
      <c r="K479" s="12">
        <v>100.10000000000001</v>
      </c>
      <c r="L479" s="12">
        <v>117.7</v>
      </c>
      <c r="M479" s="12">
        <v>110</v>
      </c>
      <c r="N479" s="13">
        <v>106.83750000000001</v>
      </c>
      <c r="O479" s="17" t="s">
        <v>137</v>
      </c>
      <c r="P479" s="14" t="s">
        <v>9</v>
      </c>
      <c r="Q479" s="14" t="s">
        <v>15</v>
      </c>
      <c r="R479" s="14" t="s">
        <v>18</v>
      </c>
      <c r="S479" s="14" t="s">
        <v>143</v>
      </c>
    </row>
    <row r="480" spans="1:19" x14ac:dyDescent="0.3">
      <c r="A480" s="11">
        <v>44634.474629629629</v>
      </c>
      <c r="B480" s="11"/>
      <c r="C480" s="15">
        <v>44634</v>
      </c>
      <c r="D480" s="16">
        <v>0.47462962962962968</v>
      </c>
      <c r="E480" s="33" t="str">
        <f t="shared" si="12"/>
        <v>01:22</v>
      </c>
      <c r="F480" s="12">
        <v>113</v>
      </c>
      <c r="G480" s="12">
        <v>103.96000000000001</v>
      </c>
      <c r="H480" s="12">
        <v>117.52000000000001</v>
      </c>
      <c r="I480" s="12">
        <v>107.35</v>
      </c>
      <c r="J480" s="12">
        <v>110.74</v>
      </c>
      <c r="K480" s="12">
        <v>102.83</v>
      </c>
      <c r="L480" s="12">
        <v>120.91000000000001</v>
      </c>
      <c r="M480" s="12">
        <v>109.61</v>
      </c>
      <c r="N480" s="13">
        <v>110.74000000000001</v>
      </c>
      <c r="O480" s="17" t="s">
        <v>137</v>
      </c>
      <c r="P480" s="14" t="s">
        <v>9</v>
      </c>
      <c r="Q480" s="14" t="s">
        <v>15</v>
      </c>
      <c r="R480" s="14" t="s">
        <v>18</v>
      </c>
      <c r="S480" s="14" t="s">
        <v>143</v>
      </c>
    </row>
    <row r="481" spans="1:19" x14ac:dyDescent="0.3">
      <c r="A481" s="11">
        <v>44634.474988425929</v>
      </c>
      <c r="B481" s="11"/>
      <c r="C481" s="15">
        <v>44634</v>
      </c>
      <c r="D481" s="16">
        <v>0.47498842592592588</v>
      </c>
      <c r="E481" s="33" t="str">
        <f t="shared" si="12"/>
        <v>01:23</v>
      </c>
      <c r="F481" s="12">
        <v>116</v>
      </c>
      <c r="G481" s="12">
        <v>104.88000000000001</v>
      </c>
      <c r="H481" s="12">
        <v>118.56</v>
      </c>
      <c r="I481" s="12">
        <v>108.3</v>
      </c>
      <c r="J481" s="12">
        <v>111.72</v>
      </c>
      <c r="K481" s="12">
        <v>103.74000000000001</v>
      </c>
      <c r="L481" s="12">
        <v>121.98</v>
      </c>
      <c r="M481" s="12">
        <v>112</v>
      </c>
      <c r="N481" s="13">
        <v>112.14750000000001</v>
      </c>
      <c r="O481" s="17" t="s">
        <v>137</v>
      </c>
      <c r="P481" s="14" t="s">
        <v>9</v>
      </c>
      <c r="Q481" s="14" t="s">
        <v>15</v>
      </c>
      <c r="R481" s="14" t="s">
        <v>18</v>
      </c>
      <c r="S481" s="14" t="s">
        <v>143</v>
      </c>
    </row>
    <row r="482" spans="1:19" x14ac:dyDescent="0.3">
      <c r="A482" s="11">
        <v>44634.475671296299</v>
      </c>
      <c r="B482" s="11"/>
      <c r="C482" s="15">
        <v>44634</v>
      </c>
      <c r="D482" s="16">
        <v>0.47567129629629629</v>
      </c>
      <c r="E482" s="33" t="str">
        <f t="shared" si="12"/>
        <v>01:23</v>
      </c>
      <c r="F482" s="12">
        <v>100.8</v>
      </c>
      <c r="G482" s="12">
        <v>103.04</v>
      </c>
      <c r="H482" s="12">
        <v>116.48</v>
      </c>
      <c r="I482" s="12">
        <v>106.39999999999999</v>
      </c>
      <c r="J482" s="12">
        <v>109.75999999999999</v>
      </c>
      <c r="K482" s="12">
        <v>101.92</v>
      </c>
      <c r="L482" s="12">
        <v>119.84</v>
      </c>
      <c r="M482" s="12">
        <v>112</v>
      </c>
      <c r="N482" s="13">
        <v>108.78</v>
      </c>
      <c r="O482" s="17" t="s">
        <v>137</v>
      </c>
      <c r="P482" s="14" t="s">
        <v>9</v>
      </c>
      <c r="Q482" s="14" t="s">
        <v>15</v>
      </c>
      <c r="R482" s="14" t="s">
        <v>18</v>
      </c>
      <c r="S482" s="14" t="s">
        <v>143</v>
      </c>
    </row>
    <row r="483" spans="1:19" x14ac:dyDescent="0.3">
      <c r="A483" s="11">
        <v>44634.475682870368</v>
      </c>
      <c r="B483" s="11"/>
      <c r="C483" s="15">
        <v>44634</v>
      </c>
      <c r="D483" s="16">
        <v>0.47568287037037038</v>
      </c>
      <c r="E483" s="33" t="str">
        <f t="shared" si="12"/>
        <v>01:24</v>
      </c>
      <c r="F483" s="12">
        <v>115</v>
      </c>
      <c r="G483" s="12">
        <v>105.80000000000001</v>
      </c>
      <c r="H483" s="12">
        <v>119.60000000000001</v>
      </c>
      <c r="I483" s="12">
        <v>109.25</v>
      </c>
      <c r="J483" s="12">
        <v>112.7</v>
      </c>
      <c r="K483" s="12">
        <v>104.65</v>
      </c>
      <c r="L483" s="12">
        <v>123.05000000000001</v>
      </c>
      <c r="M483" s="12">
        <v>115</v>
      </c>
      <c r="N483" s="13">
        <v>113.13124999999999</v>
      </c>
      <c r="O483" s="17" t="s">
        <v>137</v>
      </c>
      <c r="P483" s="14" t="s">
        <v>9</v>
      </c>
      <c r="Q483" s="14" t="s">
        <v>15</v>
      </c>
      <c r="R483" s="14" t="s">
        <v>18</v>
      </c>
      <c r="S483" s="14" t="s">
        <v>143</v>
      </c>
    </row>
    <row r="484" spans="1:19" x14ac:dyDescent="0.3">
      <c r="A484" s="11">
        <v>44634.475752314815</v>
      </c>
      <c r="B484" s="11"/>
      <c r="C484" s="15">
        <v>44634</v>
      </c>
      <c r="D484" s="16">
        <v>0.47575231481481484</v>
      </c>
      <c r="E484" s="33" t="str">
        <f t="shared" si="12"/>
        <v>01:24</v>
      </c>
      <c r="F484" s="12">
        <v>110</v>
      </c>
      <c r="G484" s="12">
        <v>101.2</v>
      </c>
      <c r="H484" s="12">
        <v>114.4</v>
      </c>
      <c r="I484" s="12">
        <v>104.5</v>
      </c>
      <c r="J484" s="12">
        <v>107.8</v>
      </c>
      <c r="K484" s="12">
        <v>100.10000000000001</v>
      </c>
      <c r="L484" s="12">
        <v>117.7</v>
      </c>
      <c r="M484" s="12">
        <v>106.7</v>
      </c>
      <c r="N484" s="13">
        <v>107.80000000000001</v>
      </c>
      <c r="O484" s="17" t="s">
        <v>137</v>
      </c>
      <c r="P484" s="14" t="s">
        <v>9</v>
      </c>
      <c r="Q484" s="14" t="s">
        <v>15</v>
      </c>
      <c r="R484" s="14" t="s">
        <v>18</v>
      </c>
      <c r="S484" s="14" t="s">
        <v>143</v>
      </c>
    </row>
    <row r="485" spans="1:19" x14ac:dyDescent="0.3">
      <c r="A485" s="11">
        <v>44634.476377314815</v>
      </c>
      <c r="B485" s="11"/>
      <c r="C485" s="15">
        <v>44634</v>
      </c>
      <c r="D485" s="16">
        <v>0.47637731481481477</v>
      </c>
      <c r="E485" s="33" t="str">
        <f t="shared" si="12"/>
        <v>01:25</v>
      </c>
      <c r="F485" s="12">
        <v>108</v>
      </c>
      <c r="G485" s="12">
        <v>97.98</v>
      </c>
      <c r="H485" s="12">
        <v>110.76</v>
      </c>
      <c r="I485" s="12">
        <v>101.175</v>
      </c>
      <c r="J485" s="12">
        <v>104.37</v>
      </c>
      <c r="K485" s="12">
        <v>96.915000000000006</v>
      </c>
      <c r="L485" s="12">
        <v>113.95500000000001</v>
      </c>
      <c r="M485" s="12">
        <v>105</v>
      </c>
      <c r="N485" s="13">
        <v>104.76937500000001</v>
      </c>
      <c r="O485" s="17" t="s">
        <v>137</v>
      </c>
      <c r="P485" s="14" t="s">
        <v>9</v>
      </c>
      <c r="Q485" s="14" t="s">
        <v>15</v>
      </c>
      <c r="R485" s="14" t="s">
        <v>18</v>
      </c>
      <c r="S485" s="14" t="s">
        <v>143</v>
      </c>
    </row>
    <row r="486" spans="1:19" x14ac:dyDescent="0.3">
      <c r="A486" s="11">
        <v>44634.476388888892</v>
      </c>
      <c r="B486" s="11"/>
      <c r="C486" s="15">
        <v>44634</v>
      </c>
      <c r="D486" s="16">
        <v>0.47638888888888892</v>
      </c>
      <c r="E486" s="33" t="str">
        <f t="shared" si="12"/>
        <v>01:25</v>
      </c>
      <c r="F486" s="12">
        <v>103.8</v>
      </c>
      <c r="G486" s="12">
        <v>102</v>
      </c>
      <c r="H486" s="12">
        <v>119.94666666666667</v>
      </c>
      <c r="I486" s="12">
        <v>109.56666666666666</v>
      </c>
      <c r="J486" s="12">
        <v>113.02666666666666</v>
      </c>
      <c r="K486" s="12">
        <v>133</v>
      </c>
      <c r="L486" s="12">
        <v>111</v>
      </c>
      <c r="M486" s="12">
        <v>111.87333333333332</v>
      </c>
      <c r="N486" s="13">
        <v>113.02666666666667</v>
      </c>
      <c r="O486" s="17" t="s">
        <v>137</v>
      </c>
      <c r="P486" s="14" t="s">
        <v>9</v>
      </c>
      <c r="Q486" s="14" t="s">
        <v>15</v>
      </c>
      <c r="R486" s="14" t="s">
        <v>18</v>
      </c>
      <c r="S486" s="14" t="s">
        <v>143</v>
      </c>
    </row>
    <row r="487" spans="1:19" x14ac:dyDescent="0.3">
      <c r="A487" s="11">
        <v>44634.476724537039</v>
      </c>
      <c r="B487" s="11"/>
      <c r="C487" s="15">
        <v>44634</v>
      </c>
      <c r="D487" s="16">
        <v>0.47672453703703704</v>
      </c>
      <c r="E487" s="33" t="str">
        <f t="shared" si="12"/>
        <v>01:25</v>
      </c>
      <c r="F487" s="12">
        <v>70.2</v>
      </c>
      <c r="G487" s="12">
        <v>71.760000000000005</v>
      </c>
      <c r="H487" s="12">
        <v>81.12</v>
      </c>
      <c r="I487" s="12">
        <v>74.099999999999994</v>
      </c>
      <c r="J487" s="12">
        <v>76.44</v>
      </c>
      <c r="K487" s="12">
        <v>78</v>
      </c>
      <c r="L487" s="12">
        <v>83.460000000000008</v>
      </c>
      <c r="M487" s="12">
        <v>75.66</v>
      </c>
      <c r="N487" s="13">
        <v>76.342500000000001</v>
      </c>
      <c r="O487" s="17" t="s">
        <v>137</v>
      </c>
      <c r="P487" s="14" t="s">
        <v>9</v>
      </c>
      <c r="Q487" s="14" t="s">
        <v>15</v>
      </c>
      <c r="R487" s="14" t="s">
        <v>18</v>
      </c>
      <c r="S487" s="14" t="s">
        <v>143</v>
      </c>
    </row>
    <row r="488" spans="1:19" x14ac:dyDescent="0.3">
      <c r="A488" s="11">
        <v>44634.476759259262</v>
      </c>
      <c r="B488" s="11"/>
      <c r="C488" s="15">
        <v>44634</v>
      </c>
      <c r="D488" s="16">
        <v>0.47675925925925927</v>
      </c>
      <c r="E488" s="33" t="str">
        <f t="shared" si="12"/>
        <v>01:25</v>
      </c>
      <c r="F488" s="12">
        <v>97</v>
      </c>
      <c r="G488" s="12">
        <v>89.240000000000009</v>
      </c>
      <c r="H488" s="12">
        <v>100.88000000000001</v>
      </c>
      <c r="I488" s="12">
        <v>92.149999999999991</v>
      </c>
      <c r="J488" s="12">
        <v>95.06</v>
      </c>
      <c r="K488" s="12">
        <v>88.27</v>
      </c>
      <c r="L488" s="12">
        <v>103.79</v>
      </c>
      <c r="M488" s="12">
        <v>94.09</v>
      </c>
      <c r="N488" s="13">
        <v>95.06</v>
      </c>
      <c r="O488" s="17" t="s">
        <v>137</v>
      </c>
      <c r="P488" s="14" t="s">
        <v>9</v>
      </c>
      <c r="Q488" s="14" t="s">
        <v>15</v>
      </c>
      <c r="R488" s="14" t="s">
        <v>18</v>
      </c>
      <c r="S488" s="14" t="s">
        <v>143</v>
      </c>
    </row>
    <row r="489" spans="1:19" x14ac:dyDescent="0.3">
      <c r="A489" s="11">
        <v>44634.477071759262</v>
      </c>
      <c r="B489" s="11"/>
      <c r="C489" s="15">
        <v>44634</v>
      </c>
      <c r="D489" s="16">
        <v>0.47707175925925926</v>
      </c>
      <c r="E489" s="33" t="str">
        <f t="shared" si="12"/>
        <v>01:26</v>
      </c>
      <c r="F489" s="12">
        <v>98</v>
      </c>
      <c r="G489" s="12">
        <v>92.460000000000008</v>
      </c>
      <c r="H489" s="12">
        <v>104.52000000000001</v>
      </c>
      <c r="I489" s="12">
        <v>95.474999999999994</v>
      </c>
      <c r="J489" s="12">
        <v>98.49</v>
      </c>
      <c r="K489" s="12">
        <v>91.454999999999998</v>
      </c>
      <c r="L489" s="12">
        <v>107.53500000000001</v>
      </c>
      <c r="M489" s="12">
        <v>103</v>
      </c>
      <c r="N489" s="13">
        <v>98.866875000000007</v>
      </c>
      <c r="O489" s="17" t="s">
        <v>137</v>
      </c>
      <c r="P489" s="14" t="s">
        <v>9</v>
      </c>
      <c r="Q489" s="14" t="s">
        <v>15</v>
      </c>
      <c r="R489" s="14" t="s">
        <v>18</v>
      </c>
      <c r="S489" s="14" t="s">
        <v>143</v>
      </c>
    </row>
    <row r="490" spans="1:19" x14ac:dyDescent="0.3">
      <c r="A490" s="11">
        <v>44634.477106481485</v>
      </c>
      <c r="B490" s="11"/>
      <c r="C490" s="15">
        <v>44634</v>
      </c>
      <c r="D490" s="16">
        <v>0.47710648148148144</v>
      </c>
      <c r="E490" s="33" t="str">
        <f t="shared" si="12"/>
        <v>01:26</v>
      </c>
      <c r="F490" s="12">
        <v>93</v>
      </c>
      <c r="G490" s="12">
        <v>85.56</v>
      </c>
      <c r="H490" s="12">
        <v>96.72</v>
      </c>
      <c r="I490" s="12">
        <v>88.35</v>
      </c>
      <c r="J490" s="12">
        <v>91.14</v>
      </c>
      <c r="K490" s="12">
        <v>84.63000000000001</v>
      </c>
      <c r="L490" s="12">
        <v>99.51</v>
      </c>
      <c r="M490" s="12">
        <v>90.21</v>
      </c>
      <c r="N490" s="13">
        <v>91.14</v>
      </c>
      <c r="O490" s="17" t="s">
        <v>137</v>
      </c>
      <c r="P490" s="14" t="s">
        <v>9</v>
      </c>
      <c r="Q490" s="14" t="s">
        <v>15</v>
      </c>
      <c r="R490" s="14" t="s">
        <v>18</v>
      </c>
      <c r="S490" s="14" t="s">
        <v>143</v>
      </c>
    </row>
    <row r="491" spans="1:19" x14ac:dyDescent="0.3">
      <c r="A491" s="11">
        <v>44634.477766203701</v>
      </c>
      <c r="B491" s="11"/>
      <c r="C491" s="15">
        <v>44634</v>
      </c>
      <c r="D491" s="16">
        <v>0.47776620370370365</v>
      </c>
      <c r="E491" s="33" t="str">
        <f t="shared" si="12"/>
        <v>01:27</v>
      </c>
      <c r="F491" s="12">
        <v>104</v>
      </c>
      <c r="G491" s="12">
        <v>92.460000000000008</v>
      </c>
      <c r="H491" s="12">
        <v>104.52000000000001</v>
      </c>
      <c r="I491" s="12">
        <v>95.474999999999994</v>
      </c>
      <c r="J491" s="12">
        <v>98.49</v>
      </c>
      <c r="K491" s="12">
        <v>91.454999999999998</v>
      </c>
      <c r="L491" s="12">
        <v>107.53500000000001</v>
      </c>
      <c r="M491" s="12">
        <v>97</v>
      </c>
      <c r="N491" s="13">
        <v>98.866875000000007</v>
      </c>
      <c r="O491" s="17" t="s">
        <v>137</v>
      </c>
      <c r="P491" s="14" t="s">
        <v>9</v>
      </c>
      <c r="Q491" s="14" t="s">
        <v>15</v>
      </c>
      <c r="R491" s="14" t="s">
        <v>18</v>
      </c>
      <c r="S491" s="14" t="s">
        <v>143</v>
      </c>
    </row>
    <row r="492" spans="1:19" x14ac:dyDescent="0.3">
      <c r="A492" s="11">
        <v>44634.478460648148</v>
      </c>
      <c r="B492" s="11"/>
      <c r="C492" s="15">
        <v>44634</v>
      </c>
      <c r="D492" s="16">
        <v>0.47846064814814815</v>
      </c>
      <c r="E492" s="33" t="str">
        <f t="shared" si="12"/>
        <v>01:28</v>
      </c>
      <c r="F492" s="12">
        <v>107</v>
      </c>
      <c r="G492" s="12">
        <v>94.3</v>
      </c>
      <c r="H492" s="12">
        <v>106.60000000000001</v>
      </c>
      <c r="I492" s="12">
        <v>97.375</v>
      </c>
      <c r="J492" s="12">
        <v>100.45</v>
      </c>
      <c r="K492" s="12">
        <v>93.275000000000006</v>
      </c>
      <c r="L492" s="12">
        <v>109.67500000000001</v>
      </c>
      <c r="M492" s="12">
        <v>98</v>
      </c>
      <c r="N492" s="13">
        <v>100.83437499999999</v>
      </c>
      <c r="O492" s="17" t="s">
        <v>137</v>
      </c>
      <c r="P492" s="14" t="s">
        <v>9</v>
      </c>
      <c r="Q492" s="14" t="s">
        <v>15</v>
      </c>
      <c r="R492" s="14" t="s">
        <v>18</v>
      </c>
      <c r="S492" s="14" t="s">
        <v>143</v>
      </c>
    </row>
    <row r="493" spans="1:19" x14ac:dyDescent="0.3">
      <c r="A493" s="11">
        <v>44634.478831018518</v>
      </c>
      <c r="B493" s="11"/>
      <c r="C493" s="15">
        <v>44634</v>
      </c>
      <c r="D493" s="16">
        <v>0.4788310185185185</v>
      </c>
      <c r="E493" s="33" t="str">
        <f t="shared" si="12"/>
        <v>01:28</v>
      </c>
      <c r="F493" s="12">
        <v>72</v>
      </c>
      <c r="G493" s="12">
        <v>73.600000000000009</v>
      </c>
      <c r="H493" s="12">
        <v>83.2</v>
      </c>
      <c r="I493" s="12">
        <v>76</v>
      </c>
      <c r="J493" s="12">
        <v>78.400000000000006</v>
      </c>
      <c r="K493" s="12">
        <v>80</v>
      </c>
      <c r="L493" s="12">
        <v>85.600000000000009</v>
      </c>
      <c r="M493" s="12">
        <v>77.599999999999994</v>
      </c>
      <c r="N493" s="13">
        <v>78.300000000000011</v>
      </c>
      <c r="O493" s="17" t="s">
        <v>137</v>
      </c>
      <c r="P493" s="14" t="s">
        <v>9</v>
      </c>
      <c r="Q493" s="14" t="s">
        <v>15</v>
      </c>
      <c r="R493" s="14" t="s">
        <v>18</v>
      </c>
      <c r="S493" s="14" t="s">
        <v>143</v>
      </c>
    </row>
    <row r="494" spans="1:19" x14ac:dyDescent="0.3">
      <c r="A494" s="11">
        <v>44634.479155092595</v>
      </c>
      <c r="B494" s="11"/>
      <c r="C494" s="15">
        <v>44634</v>
      </c>
      <c r="D494" s="16">
        <v>0.47915509259259265</v>
      </c>
      <c r="E494" s="33" t="str">
        <f t="shared" si="12"/>
        <v>01:29</v>
      </c>
      <c r="F494" s="12">
        <v>103</v>
      </c>
      <c r="G494" s="12">
        <v>92.92</v>
      </c>
      <c r="H494" s="12">
        <v>105.04</v>
      </c>
      <c r="I494" s="12">
        <v>95.949999999999989</v>
      </c>
      <c r="J494" s="12">
        <v>98.98</v>
      </c>
      <c r="K494" s="12">
        <v>91.91</v>
      </c>
      <c r="L494" s="12">
        <v>108.07000000000001</v>
      </c>
      <c r="M494" s="12">
        <v>99</v>
      </c>
      <c r="N494" s="13">
        <v>99.358750000000015</v>
      </c>
      <c r="O494" s="17" t="s">
        <v>137</v>
      </c>
      <c r="P494" s="14" t="s">
        <v>9</v>
      </c>
      <c r="Q494" s="14" t="s">
        <v>15</v>
      </c>
      <c r="R494" s="14" t="s">
        <v>18</v>
      </c>
      <c r="S494" s="14" t="s">
        <v>143</v>
      </c>
    </row>
    <row r="495" spans="1:19" x14ac:dyDescent="0.3">
      <c r="A495" s="11">
        <v>44634.479502314818</v>
      </c>
      <c r="B495" s="11"/>
      <c r="C495" s="15">
        <v>44634</v>
      </c>
      <c r="D495" s="16">
        <v>0.47950231481481481</v>
      </c>
      <c r="E495" s="33" t="str">
        <f t="shared" si="12"/>
        <v>01:29</v>
      </c>
      <c r="F495" s="12">
        <v>82.8</v>
      </c>
      <c r="G495" s="12">
        <v>84.64</v>
      </c>
      <c r="H495" s="12">
        <v>95.68</v>
      </c>
      <c r="I495" s="12">
        <v>87.399999999999991</v>
      </c>
      <c r="J495" s="12">
        <v>90.16</v>
      </c>
      <c r="K495" s="12">
        <v>83.72</v>
      </c>
      <c r="L495" s="12">
        <v>92</v>
      </c>
      <c r="M495" s="12">
        <v>89.24</v>
      </c>
      <c r="N495" s="13">
        <v>88.204999999999998</v>
      </c>
      <c r="O495" s="17" t="s">
        <v>137</v>
      </c>
      <c r="P495" s="14" t="s">
        <v>12</v>
      </c>
      <c r="Q495" s="14" t="s">
        <v>15</v>
      </c>
      <c r="R495" s="14" t="s">
        <v>17</v>
      </c>
      <c r="S495" s="14" t="s">
        <v>143</v>
      </c>
    </row>
    <row r="496" spans="1:19" x14ac:dyDescent="0.3">
      <c r="A496" s="11">
        <v>44634.479525462964</v>
      </c>
      <c r="B496" s="11"/>
      <c r="C496" s="15">
        <v>44634</v>
      </c>
      <c r="D496" s="16">
        <v>0.479525462962963</v>
      </c>
      <c r="E496" s="33" t="str">
        <f t="shared" si="12"/>
        <v>01:29</v>
      </c>
      <c r="F496" s="12">
        <v>76.5</v>
      </c>
      <c r="G496" s="12">
        <v>78.2</v>
      </c>
      <c r="H496" s="12">
        <v>88.4</v>
      </c>
      <c r="I496" s="12">
        <v>80.75</v>
      </c>
      <c r="J496" s="12">
        <v>83.3</v>
      </c>
      <c r="K496" s="12">
        <v>85</v>
      </c>
      <c r="L496" s="12">
        <v>90.95</v>
      </c>
      <c r="M496" s="12">
        <v>82.45</v>
      </c>
      <c r="N496" s="13">
        <v>83.193750000000009</v>
      </c>
      <c r="O496" s="17" t="s">
        <v>137</v>
      </c>
      <c r="P496" s="14" t="s">
        <v>12</v>
      </c>
      <c r="Q496" s="14" t="s">
        <v>15</v>
      </c>
      <c r="R496" s="14" t="s">
        <v>17</v>
      </c>
      <c r="S496" s="14" t="s">
        <v>143</v>
      </c>
    </row>
    <row r="497" spans="1:19" x14ac:dyDescent="0.3">
      <c r="A497" s="11">
        <v>44634.479641203703</v>
      </c>
      <c r="B497" s="11"/>
      <c r="C497" s="15">
        <v>44634</v>
      </c>
      <c r="D497" s="16">
        <v>0.47964120370370367</v>
      </c>
      <c r="E497" s="33" t="str">
        <f t="shared" si="12"/>
        <v>01:29</v>
      </c>
      <c r="F497" s="12">
        <v>90.9</v>
      </c>
      <c r="G497" s="12">
        <v>92.92</v>
      </c>
      <c r="H497" s="12">
        <v>105.04</v>
      </c>
      <c r="I497" s="12">
        <v>95.949999999999989</v>
      </c>
      <c r="J497" s="12">
        <v>98.98</v>
      </c>
      <c r="K497" s="12">
        <v>91.91</v>
      </c>
      <c r="L497" s="12">
        <v>108.07000000000001</v>
      </c>
      <c r="M497" s="12">
        <v>101</v>
      </c>
      <c r="N497" s="13">
        <v>98.096250000000012</v>
      </c>
      <c r="O497" s="17" t="s">
        <v>137</v>
      </c>
      <c r="P497" s="14" t="s">
        <v>12</v>
      </c>
      <c r="Q497" s="14" t="s">
        <v>15</v>
      </c>
      <c r="R497" s="14" t="s">
        <v>17</v>
      </c>
      <c r="S497" s="14" t="s">
        <v>143</v>
      </c>
    </row>
    <row r="498" spans="1:19" x14ac:dyDescent="0.3">
      <c r="A498" s="11">
        <v>44634.479803240742</v>
      </c>
      <c r="B498" s="11"/>
      <c r="C498" s="15">
        <v>44634</v>
      </c>
      <c r="D498" s="16">
        <v>0.47980324074074071</v>
      </c>
      <c r="E498" s="33" t="str">
        <f t="shared" si="12"/>
        <v>01:29</v>
      </c>
      <c r="F498" s="12">
        <v>90.9</v>
      </c>
      <c r="G498" s="12">
        <v>92.92</v>
      </c>
      <c r="H498" s="12">
        <v>105.04</v>
      </c>
      <c r="I498" s="12">
        <v>95.949999999999989</v>
      </c>
      <c r="J498" s="12">
        <v>98.98</v>
      </c>
      <c r="K498" s="12">
        <v>91.91</v>
      </c>
      <c r="L498" s="12">
        <v>108.07000000000001</v>
      </c>
      <c r="M498" s="12">
        <v>101</v>
      </c>
      <c r="N498" s="13">
        <v>98.096250000000012</v>
      </c>
      <c r="O498" s="17" t="s">
        <v>137</v>
      </c>
      <c r="P498" s="14" t="s">
        <v>12</v>
      </c>
      <c r="Q498" s="14" t="s">
        <v>15</v>
      </c>
      <c r="R498" s="14" t="s">
        <v>17</v>
      </c>
      <c r="S498" s="14" t="s">
        <v>143</v>
      </c>
    </row>
    <row r="499" spans="1:19" x14ac:dyDescent="0.3">
      <c r="A499" s="11">
        <v>44634.479849537034</v>
      </c>
      <c r="B499" s="11"/>
      <c r="C499" s="15">
        <v>44634</v>
      </c>
      <c r="D499" s="16">
        <v>0.47984953703703703</v>
      </c>
      <c r="E499" s="33" t="str">
        <f t="shared" ref="E499:E562" si="13">TEXT(D499-$D$306,"hh:mm")</f>
        <v>01:30</v>
      </c>
      <c r="F499" s="12">
        <v>109</v>
      </c>
      <c r="G499" s="12">
        <v>95.68</v>
      </c>
      <c r="H499" s="12">
        <v>108.16</v>
      </c>
      <c r="I499" s="12">
        <v>98.8</v>
      </c>
      <c r="J499" s="12">
        <v>101.92</v>
      </c>
      <c r="K499" s="12">
        <v>94.64</v>
      </c>
      <c r="L499" s="12">
        <v>111.28</v>
      </c>
      <c r="M499" s="12">
        <v>99</v>
      </c>
      <c r="N499" s="13">
        <v>102.31</v>
      </c>
      <c r="O499" s="17" t="s">
        <v>137</v>
      </c>
      <c r="P499" s="14" t="s">
        <v>12</v>
      </c>
      <c r="Q499" s="14" t="s">
        <v>15</v>
      </c>
      <c r="R499" s="14" t="s">
        <v>17</v>
      </c>
      <c r="S499" s="14" t="s">
        <v>143</v>
      </c>
    </row>
    <row r="500" spans="1:19" x14ac:dyDescent="0.3">
      <c r="A500" s="11">
        <v>44634.479861111111</v>
      </c>
      <c r="B500" s="11"/>
      <c r="C500" s="15">
        <v>44634</v>
      </c>
      <c r="D500" s="16">
        <v>0.47986111111111113</v>
      </c>
      <c r="E500" s="33" t="str">
        <f t="shared" si="13"/>
        <v>01:30</v>
      </c>
      <c r="F500" s="12">
        <v>83.7</v>
      </c>
      <c r="G500" s="12">
        <v>101</v>
      </c>
      <c r="H500" s="12">
        <v>96.72</v>
      </c>
      <c r="I500" s="12">
        <v>88.35</v>
      </c>
      <c r="J500" s="12">
        <v>91.14</v>
      </c>
      <c r="K500" s="12">
        <v>88</v>
      </c>
      <c r="L500" s="12">
        <v>90</v>
      </c>
      <c r="M500" s="12">
        <v>90.21</v>
      </c>
      <c r="N500" s="13">
        <v>91.14</v>
      </c>
      <c r="O500" s="17" t="s">
        <v>137</v>
      </c>
      <c r="P500" s="14" t="s">
        <v>12</v>
      </c>
      <c r="Q500" s="14" t="s">
        <v>15</v>
      </c>
      <c r="R500" s="14" t="s">
        <v>17</v>
      </c>
      <c r="S500" s="14" t="s">
        <v>143</v>
      </c>
    </row>
    <row r="501" spans="1:19" x14ac:dyDescent="0.3">
      <c r="A501" s="11">
        <v>44634.480023148149</v>
      </c>
      <c r="B501" s="11"/>
      <c r="C501" s="15">
        <v>44634</v>
      </c>
      <c r="D501" s="16">
        <v>0.48002314814814812</v>
      </c>
      <c r="E501" s="33" t="str">
        <f t="shared" si="13"/>
        <v>01:30</v>
      </c>
      <c r="F501" s="12">
        <v>73.8</v>
      </c>
      <c r="G501" s="12">
        <v>82</v>
      </c>
      <c r="H501" s="12">
        <v>85.28</v>
      </c>
      <c r="I501" s="12">
        <v>77.899999999999991</v>
      </c>
      <c r="J501" s="12">
        <v>80.36</v>
      </c>
      <c r="K501" s="12">
        <v>74.62</v>
      </c>
      <c r="L501" s="12">
        <v>87.740000000000009</v>
      </c>
      <c r="M501" s="12">
        <v>79.539999999999992</v>
      </c>
      <c r="N501" s="13">
        <v>80.155000000000001</v>
      </c>
      <c r="O501" s="17" t="s">
        <v>137</v>
      </c>
      <c r="P501" s="14" t="s">
        <v>12</v>
      </c>
      <c r="Q501" s="14" t="s">
        <v>15</v>
      </c>
      <c r="R501" s="14" t="s">
        <v>17</v>
      </c>
      <c r="S501" s="14" t="s">
        <v>143</v>
      </c>
    </row>
    <row r="502" spans="1:19" x14ac:dyDescent="0.3">
      <c r="A502" s="11">
        <v>44634.480543981481</v>
      </c>
      <c r="B502" s="11"/>
      <c r="C502" s="15">
        <v>44634</v>
      </c>
      <c r="D502" s="16">
        <v>0.48054398148148153</v>
      </c>
      <c r="E502" s="33" t="str">
        <f t="shared" si="13"/>
        <v>01:31</v>
      </c>
      <c r="F502" s="12">
        <v>110</v>
      </c>
      <c r="G502" s="12">
        <v>101.2</v>
      </c>
      <c r="H502" s="12">
        <v>114.4</v>
      </c>
      <c r="I502" s="12">
        <v>104.5</v>
      </c>
      <c r="J502" s="12">
        <v>107.8</v>
      </c>
      <c r="K502" s="12">
        <v>100.10000000000001</v>
      </c>
      <c r="L502" s="12">
        <v>117.7</v>
      </c>
      <c r="M502" s="12">
        <v>106.7</v>
      </c>
      <c r="N502" s="13">
        <v>107.80000000000001</v>
      </c>
      <c r="O502" s="17" t="s">
        <v>137</v>
      </c>
      <c r="P502" s="14" t="s">
        <v>12</v>
      </c>
      <c r="Q502" s="14" t="s">
        <v>15</v>
      </c>
      <c r="R502" s="14" t="s">
        <v>17</v>
      </c>
      <c r="S502" s="14" t="s">
        <v>143</v>
      </c>
    </row>
    <row r="503" spans="1:19" x14ac:dyDescent="0.3">
      <c r="A503" s="11">
        <v>44634.480578703704</v>
      </c>
      <c r="B503" s="11"/>
      <c r="C503" s="15">
        <v>44634</v>
      </c>
      <c r="D503" s="16">
        <v>0.4805787037037037</v>
      </c>
      <c r="E503" s="33" t="str">
        <f t="shared" si="13"/>
        <v>01:31</v>
      </c>
      <c r="F503" s="12">
        <v>73.8</v>
      </c>
      <c r="G503" s="12">
        <v>75.44</v>
      </c>
      <c r="H503" s="12">
        <v>85.28</v>
      </c>
      <c r="I503" s="12">
        <v>77.899999999999991</v>
      </c>
      <c r="J503" s="12">
        <v>80.36</v>
      </c>
      <c r="K503" s="12">
        <v>74.62</v>
      </c>
      <c r="L503" s="12">
        <v>82</v>
      </c>
      <c r="M503" s="12">
        <v>79.539999999999992</v>
      </c>
      <c r="N503" s="13">
        <v>78.617500000000007</v>
      </c>
      <c r="O503" s="17" t="s">
        <v>137</v>
      </c>
      <c r="P503" s="14" t="s">
        <v>12</v>
      </c>
      <c r="Q503" s="14" t="s">
        <v>15</v>
      </c>
      <c r="R503" s="14" t="s">
        <v>17</v>
      </c>
      <c r="S503" s="14" t="s">
        <v>143</v>
      </c>
    </row>
    <row r="504" spans="1:19" x14ac:dyDescent="0.3">
      <c r="A504" s="11">
        <v>44634.480752314812</v>
      </c>
      <c r="B504" s="11"/>
      <c r="C504" s="15">
        <v>44634</v>
      </c>
      <c r="D504" s="16">
        <v>0.48075231481481479</v>
      </c>
      <c r="E504" s="33" t="str">
        <f t="shared" si="13"/>
        <v>01:31</v>
      </c>
      <c r="F504" s="12">
        <v>95.4</v>
      </c>
      <c r="G504" s="12">
        <v>97.52000000000001</v>
      </c>
      <c r="H504" s="12">
        <v>110.24000000000001</v>
      </c>
      <c r="I504" s="12">
        <v>100.69999999999999</v>
      </c>
      <c r="J504" s="12">
        <v>103.88</v>
      </c>
      <c r="K504" s="12">
        <v>96.460000000000008</v>
      </c>
      <c r="L504" s="12">
        <v>113.42</v>
      </c>
      <c r="M504" s="12">
        <v>106</v>
      </c>
      <c r="N504" s="13">
        <v>102.9525</v>
      </c>
      <c r="O504" s="17" t="s">
        <v>137</v>
      </c>
      <c r="P504" s="14" t="s">
        <v>12</v>
      </c>
      <c r="Q504" s="14" t="s">
        <v>15</v>
      </c>
      <c r="R504" s="14" t="s">
        <v>17</v>
      </c>
      <c r="S504" s="14" t="s">
        <v>143</v>
      </c>
    </row>
    <row r="505" spans="1:19" x14ac:dyDescent="0.3">
      <c r="A505" s="11">
        <v>44634.481238425928</v>
      </c>
      <c r="B505" s="11"/>
      <c r="C505" s="15">
        <v>44634</v>
      </c>
      <c r="D505" s="16">
        <v>0.48123842592592592</v>
      </c>
      <c r="E505" s="33" t="str">
        <f t="shared" si="13"/>
        <v>01:32</v>
      </c>
      <c r="F505" s="12">
        <v>92</v>
      </c>
      <c r="G505" s="12">
        <v>91.08</v>
      </c>
      <c r="H505" s="12">
        <v>102.96000000000001</v>
      </c>
      <c r="I505" s="12">
        <v>94.05</v>
      </c>
      <c r="J505" s="12">
        <v>97.02</v>
      </c>
      <c r="K505" s="12">
        <v>90.09</v>
      </c>
      <c r="L505" s="12">
        <v>105.93</v>
      </c>
      <c r="M505" s="12">
        <v>106</v>
      </c>
      <c r="N505" s="13">
        <v>97.391249999999985</v>
      </c>
      <c r="O505" s="17" t="s">
        <v>137</v>
      </c>
      <c r="P505" s="14" t="s">
        <v>12</v>
      </c>
      <c r="Q505" s="14" t="s">
        <v>15</v>
      </c>
      <c r="R505" s="14" t="s">
        <v>17</v>
      </c>
      <c r="S505" s="14" t="s">
        <v>143</v>
      </c>
    </row>
    <row r="506" spans="1:19" x14ac:dyDescent="0.3">
      <c r="A506" s="11">
        <v>44634.481678240743</v>
      </c>
      <c r="B506" s="11"/>
      <c r="C506" s="15">
        <v>44634</v>
      </c>
      <c r="D506" s="16">
        <v>0.48167824074074073</v>
      </c>
      <c r="E506" s="33" t="str">
        <f t="shared" si="13"/>
        <v>01:32</v>
      </c>
      <c r="F506" s="12">
        <v>91</v>
      </c>
      <c r="G506" s="12">
        <v>83.72</v>
      </c>
      <c r="H506" s="12">
        <v>94.64</v>
      </c>
      <c r="I506" s="12">
        <v>86.45</v>
      </c>
      <c r="J506" s="12">
        <v>89.179999999999993</v>
      </c>
      <c r="K506" s="12">
        <v>82.81</v>
      </c>
      <c r="L506" s="12">
        <v>97.37</v>
      </c>
      <c r="M506" s="12">
        <v>88.27</v>
      </c>
      <c r="N506" s="13">
        <v>89.179999999999993</v>
      </c>
      <c r="O506" s="17" t="s">
        <v>137</v>
      </c>
      <c r="P506" s="14" t="s">
        <v>12</v>
      </c>
      <c r="Q506" s="14" t="s">
        <v>15</v>
      </c>
      <c r="R506" s="14" t="s">
        <v>17</v>
      </c>
      <c r="S506" s="14" t="s">
        <v>143</v>
      </c>
    </row>
    <row r="507" spans="1:19" x14ac:dyDescent="0.3">
      <c r="A507" s="11">
        <v>44634.481932870367</v>
      </c>
      <c r="B507" s="11"/>
      <c r="C507" s="15">
        <v>44634</v>
      </c>
      <c r="D507" s="16">
        <v>0.48193287037037041</v>
      </c>
      <c r="E507" s="33" t="str">
        <f t="shared" si="13"/>
        <v>01:33</v>
      </c>
      <c r="F507" s="12">
        <v>85</v>
      </c>
      <c r="G507" s="12">
        <v>86.94</v>
      </c>
      <c r="H507" s="12">
        <v>98.28</v>
      </c>
      <c r="I507" s="12">
        <v>89.774999999999991</v>
      </c>
      <c r="J507" s="12">
        <v>92.61</v>
      </c>
      <c r="K507" s="12">
        <v>85.995000000000005</v>
      </c>
      <c r="L507" s="12">
        <v>101.11500000000001</v>
      </c>
      <c r="M507" s="12">
        <v>104</v>
      </c>
      <c r="N507" s="13">
        <v>92.964375000000004</v>
      </c>
      <c r="O507" s="17" t="s">
        <v>137</v>
      </c>
      <c r="P507" s="14" t="s">
        <v>12</v>
      </c>
      <c r="Q507" s="14" t="s">
        <v>15</v>
      </c>
      <c r="R507" s="14" t="s">
        <v>17</v>
      </c>
      <c r="S507" s="14" t="s">
        <v>143</v>
      </c>
    </row>
    <row r="508" spans="1:19" x14ac:dyDescent="0.3">
      <c r="A508" s="11">
        <v>44634.482627314814</v>
      </c>
      <c r="B508" s="11"/>
      <c r="C508" s="15">
        <v>44634</v>
      </c>
      <c r="D508" s="16">
        <v>0.4826273148148148</v>
      </c>
      <c r="E508" s="33" t="str">
        <f t="shared" si="13"/>
        <v>01:34</v>
      </c>
      <c r="F508" s="12">
        <v>83</v>
      </c>
      <c r="G508" s="12">
        <v>83.72</v>
      </c>
      <c r="H508" s="12">
        <v>94.64</v>
      </c>
      <c r="I508" s="12">
        <v>86.45</v>
      </c>
      <c r="J508" s="12">
        <v>89.179999999999993</v>
      </c>
      <c r="K508" s="12">
        <v>82.81</v>
      </c>
      <c r="L508" s="12">
        <v>97.37</v>
      </c>
      <c r="M508" s="12">
        <v>99</v>
      </c>
      <c r="N508" s="13">
        <v>89.521249999999995</v>
      </c>
      <c r="O508" s="17" t="s">
        <v>137</v>
      </c>
      <c r="P508" s="14" t="s">
        <v>12</v>
      </c>
      <c r="Q508" s="14" t="s">
        <v>15</v>
      </c>
      <c r="R508" s="14" t="s">
        <v>17</v>
      </c>
      <c r="S508" s="14" t="s">
        <v>143</v>
      </c>
    </row>
    <row r="509" spans="1:19" x14ac:dyDescent="0.3">
      <c r="A509" s="11">
        <v>44634.483263888891</v>
      </c>
      <c r="B509" s="11"/>
      <c r="C509" s="15">
        <v>44634</v>
      </c>
      <c r="D509" s="16">
        <v>0.48326388888888888</v>
      </c>
      <c r="E509" s="33" t="str">
        <f t="shared" si="13"/>
        <v>01:34</v>
      </c>
      <c r="F509" s="12">
        <v>93.600000000000009</v>
      </c>
      <c r="G509" s="12">
        <v>95.68</v>
      </c>
      <c r="H509" s="12">
        <v>108.16</v>
      </c>
      <c r="I509" s="12">
        <v>98.8</v>
      </c>
      <c r="J509" s="12">
        <v>101.92</v>
      </c>
      <c r="K509" s="12">
        <v>94.64</v>
      </c>
      <c r="L509" s="12">
        <v>104</v>
      </c>
      <c r="M509" s="12">
        <v>100.88</v>
      </c>
      <c r="N509" s="13">
        <v>99.710000000000008</v>
      </c>
      <c r="O509" s="17" t="s">
        <v>137</v>
      </c>
      <c r="P509" s="14" t="s">
        <v>12</v>
      </c>
      <c r="Q509" s="14" t="s">
        <v>15</v>
      </c>
      <c r="R509" s="14" t="s">
        <v>17</v>
      </c>
      <c r="S509" s="14" t="s">
        <v>143</v>
      </c>
    </row>
    <row r="510" spans="1:19" x14ac:dyDescent="0.3">
      <c r="A510" s="11">
        <v>44634.48332175926</v>
      </c>
      <c r="B510" s="11"/>
      <c r="C510" s="15">
        <v>44634</v>
      </c>
      <c r="D510" s="16">
        <v>0.4833217592592593</v>
      </c>
      <c r="E510" s="33" t="str">
        <f t="shared" si="13"/>
        <v>01:35</v>
      </c>
      <c r="F510" s="12">
        <v>92</v>
      </c>
      <c r="G510" s="12">
        <v>89.240000000000009</v>
      </c>
      <c r="H510" s="12">
        <v>100.88000000000001</v>
      </c>
      <c r="I510" s="12">
        <v>92.149999999999991</v>
      </c>
      <c r="J510" s="12">
        <v>95.06</v>
      </c>
      <c r="K510" s="12">
        <v>88.27</v>
      </c>
      <c r="L510" s="12">
        <v>103.79</v>
      </c>
      <c r="M510" s="12">
        <v>102</v>
      </c>
      <c r="N510" s="13">
        <v>95.423749999999998</v>
      </c>
      <c r="O510" s="17" t="s">
        <v>137</v>
      </c>
      <c r="P510" s="14" t="s">
        <v>12</v>
      </c>
      <c r="Q510" s="14" t="s">
        <v>15</v>
      </c>
      <c r="R510" s="14" t="s">
        <v>17</v>
      </c>
      <c r="S510" s="14" t="s">
        <v>143</v>
      </c>
    </row>
    <row r="511" spans="1:19" x14ac:dyDescent="0.3">
      <c r="A511" s="11">
        <v>44634.48333333333</v>
      </c>
      <c r="B511" s="11"/>
      <c r="C511" s="15">
        <v>44634</v>
      </c>
      <c r="D511" s="16">
        <v>0.48333333333333334</v>
      </c>
      <c r="E511" s="33" t="str">
        <f t="shared" si="13"/>
        <v>01:35</v>
      </c>
      <c r="F511" s="12">
        <v>98.399999999999991</v>
      </c>
      <c r="G511" s="12">
        <v>96</v>
      </c>
      <c r="H511" s="12">
        <v>113.70666666666666</v>
      </c>
      <c r="I511" s="12">
        <v>103.86666666666666</v>
      </c>
      <c r="J511" s="12">
        <v>107.14666666666666</v>
      </c>
      <c r="K511" s="12">
        <v>124</v>
      </c>
      <c r="L511" s="12">
        <v>108</v>
      </c>
      <c r="M511" s="12">
        <v>106.05333333333333</v>
      </c>
      <c r="N511" s="13">
        <v>107.14666666666666</v>
      </c>
      <c r="O511" s="17" t="s">
        <v>137</v>
      </c>
      <c r="P511" s="14" t="s">
        <v>12</v>
      </c>
      <c r="Q511" s="14" t="s">
        <v>15</v>
      </c>
      <c r="R511" s="14" t="s">
        <v>17</v>
      </c>
      <c r="S511" s="14" t="s">
        <v>143</v>
      </c>
    </row>
    <row r="512" spans="1:19" x14ac:dyDescent="0.3">
      <c r="A512" s="11">
        <v>44634.484016203707</v>
      </c>
      <c r="B512" s="11"/>
      <c r="C512" s="15">
        <v>44634</v>
      </c>
      <c r="D512" s="16">
        <v>0.48401620370370368</v>
      </c>
      <c r="E512" s="33" t="str">
        <f t="shared" si="13"/>
        <v>01:36</v>
      </c>
      <c r="F512" s="12">
        <v>100</v>
      </c>
      <c r="G512" s="12">
        <v>95.22</v>
      </c>
      <c r="H512" s="12">
        <v>107.64</v>
      </c>
      <c r="I512" s="12">
        <v>98.324999999999989</v>
      </c>
      <c r="J512" s="12">
        <v>101.42999999999999</v>
      </c>
      <c r="K512" s="12">
        <v>94.185000000000002</v>
      </c>
      <c r="L512" s="12">
        <v>110.745</v>
      </c>
      <c r="M512" s="12">
        <v>107</v>
      </c>
      <c r="N512" s="13">
        <v>101.81812499999999</v>
      </c>
      <c r="O512" s="17" t="s">
        <v>137</v>
      </c>
      <c r="P512" s="14" t="s">
        <v>12</v>
      </c>
      <c r="Q512" s="14" t="s">
        <v>15</v>
      </c>
      <c r="R512" s="14" t="s">
        <v>17</v>
      </c>
      <c r="S512" s="14" t="s">
        <v>143</v>
      </c>
    </row>
    <row r="513" spans="1:19" x14ac:dyDescent="0.3">
      <c r="A513" s="11">
        <v>44634.484710648147</v>
      </c>
      <c r="B513" s="11"/>
      <c r="C513" s="15">
        <v>44634</v>
      </c>
      <c r="D513" s="16">
        <v>0.48471064814814818</v>
      </c>
      <c r="E513" s="33" t="str">
        <f t="shared" si="13"/>
        <v>01:37</v>
      </c>
      <c r="F513" s="12">
        <v>84</v>
      </c>
      <c r="G513" s="12">
        <v>84.18</v>
      </c>
      <c r="H513" s="12">
        <v>95.16</v>
      </c>
      <c r="I513" s="12">
        <v>86.924999999999997</v>
      </c>
      <c r="J513" s="12">
        <v>89.67</v>
      </c>
      <c r="K513" s="12">
        <v>83.265000000000001</v>
      </c>
      <c r="L513" s="12">
        <v>97.905000000000001</v>
      </c>
      <c r="M513" s="12">
        <v>99</v>
      </c>
      <c r="N513" s="13">
        <v>90.013125000000002</v>
      </c>
      <c r="O513" s="17" t="s">
        <v>137</v>
      </c>
      <c r="P513" s="14" t="s">
        <v>12</v>
      </c>
      <c r="Q513" s="14" t="s">
        <v>15</v>
      </c>
      <c r="R513" s="14" t="s">
        <v>17</v>
      </c>
      <c r="S513" s="14" t="s">
        <v>143</v>
      </c>
    </row>
    <row r="514" spans="1:19" x14ac:dyDescent="0.3">
      <c r="A514" s="11">
        <v>44634.485405092593</v>
      </c>
      <c r="B514" s="11"/>
      <c r="C514" s="15">
        <v>44634</v>
      </c>
      <c r="D514" s="16">
        <v>0.48540509259259257</v>
      </c>
      <c r="E514" s="33" t="str">
        <f t="shared" si="13"/>
        <v>01:38</v>
      </c>
      <c r="F514" s="12">
        <v>75</v>
      </c>
      <c r="G514" s="12">
        <v>79.12</v>
      </c>
      <c r="H514" s="12">
        <v>89.44</v>
      </c>
      <c r="I514" s="12">
        <v>81.7</v>
      </c>
      <c r="J514" s="12">
        <v>84.28</v>
      </c>
      <c r="K514" s="12">
        <v>78.260000000000005</v>
      </c>
      <c r="L514" s="12">
        <v>92.02000000000001</v>
      </c>
      <c r="M514" s="12">
        <v>97</v>
      </c>
      <c r="N514" s="13">
        <v>84.602499999999992</v>
      </c>
      <c r="O514" s="17" t="s">
        <v>137</v>
      </c>
      <c r="P514" s="14" t="s">
        <v>12</v>
      </c>
      <c r="Q514" s="14" t="s">
        <v>15</v>
      </c>
      <c r="R514" s="14" t="s">
        <v>17</v>
      </c>
      <c r="S514" s="14" t="s">
        <v>143</v>
      </c>
    </row>
    <row r="515" spans="1:19" x14ac:dyDescent="0.3">
      <c r="A515" s="11">
        <v>44634.48609953704</v>
      </c>
      <c r="B515" s="11"/>
      <c r="C515" s="15">
        <v>44634</v>
      </c>
      <c r="D515" s="16">
        <v>0.48609953703703707</v>
      </c>
      <c r="E515" s="33" t="str">
        <f t="shared" si="13"/>
        <v>01:39</v>
      </c>
      <c r="F515" s="12">
        <v>67</v>
      </c>
      <c r="G515" s="12">
        <v>75.44</v>
      </c>
      <c r="H515" s="12">
        <v>85.28</v>
      </c>
      <c r="I515" s="12">
        <v>77.899999999999991</v>
      </c>
      <c r="J515" s="12">
        <v>80.36</v>
      </c>
      <c r="K515" s="12">
        <v>74.62</v>
      </c>
      <c r="L515" s="12">
        <v>87.740000000000009</v>
      </c>
      <c r="M515" s="12">
        <v>97</v>
      </c>
      <c r="N515" s="13">
        <v>80.667500000000004</v>
      </c>
      <c r="O515" s="17" t="s">
        <v>137</v>
      </c>
      <c r="P515" s="14" t="s">
        <v>12</v>
      </c>
      <c r="Q515" s="14" t="s">
        <v>15</v>
      </c>
      <c r="R515" s="14" t="s">
        <v>17</v>
      </c>
      <c r="S515" s="14" t="s">
        <v>143</v>
      </c>
    </row>
    <row r="516" spans="1:19" x14ac:dyDescent="0.3">
      <c r="A516" s="11">
        <v>44634.486168981479</v>
      </c>
      <c r="B516" s="11"/>
      <c r="C516" s="15">
        <v>44634</v>
      </c>
      <c r="D516" s="16">
        <v>0.48616898148148152</v>
      </c>
      <c r="E516" s="33" t="str">
        <f t="shared" si="13"/>
        <v>01:39</v>
      </c>
      <c r="F516" s="12">
        <v>67</v>
      </c>
      <c r="G516" s="12">
        <v>61.64</v>
      </c>
      <c r="H516" s="12">
        <v>69.680000000000007</v>
      </c>
      <c r="I516" s="12">
        <v>63.65</v>
      </c>
      <c r="J516" s="12">
        <v>65.66</v>
      </c>
      <c r="K516" s="12">
        <v>60.97</v>
      </c>
      <c r="L516" s="12">
        <v>71.69</v>
      </c>
      <c r="M516" s="12">
        <v>64.989999999999995</v>
      </c>
      <c r="N516" s="13">
        <v>65.66</v>
      </c>
      <c r="O516" s="17" t="s">
        <v>137</v>
      </c>
      <c r="P516" s="14" t="s">
        <v>12</v>
      </c>
      <c r="Q516" s="14" t="s">
        <v>15</v>
      </c>
      <c r="R516" s="14" t="s">
        <v>17</v>
      </c>
      <c r="S516" s="14" t="s">
        <v>143</v>
      </c>
    </row>
    <row r="517" spans="1:19" x14ac:dyDescent="0.3">
      <c r="A517" s="11">
        <v>44634.486793981479</v>
      </c>
      <c r="B517" s="11"/>
      <c r="C517" s="15">
        <v>44634</v>
      </c>
      <c r="D517" s="16">
        <v>0.48679398148148145</v>
      </c>
      <c r="E517" s="33" t="str">
        <f t="shared" si="13"/>
        <v>01:40</v>
      </c>
      <c r="F517" s="12">
        <v>60</v>
      </c>
      <c r="G517" s="12">
        <v>69.460000000000008</v>
      </c>
      <c r="H517" s="12">
        <v>78.52</v>
      </c>
      <c r="I517" s="12">
        <v>71.724999999999994</v>
      </c>
      <c r="J517" s="12">
        <v>73.989999999999995</v>
      </c>
      <c r="K517" s="12">
        <v>68.704999999999998</v>
      </c>
      <c r="L517" s="12">
        <v>80.785000000000011</v>
      </c>
      <c r="M517" s="12">
        <v>91</v>
      </c>
      <c r="N517" s="13">
        <v>74.273125000000007</v>
      </c>
      <c r="O517" s="17" t="s">
        <v>137</v>
      </c>
      <c r="P517" s="14" t="s">
        <v>12</v>
      </c>
      <c r="Q517" s="14" t="s">
        <v>15</v>
      </c>
      <c r="R517" s="14" t="s">
        <v>17</v>
      </c>
      <c r="S517" s="14" t="s">
        <v>143</v>
      </c>
    </row>
    <row r="518" spans="1:19" x14ac:dyDescent="0.3">
      <c r="A518" s="11">
        <v>44634.486805555556</v>
      </c>
      <c r="B518" s="11"/>
      <c r="C518" s="15">
        <v>44634</v>
      </c>
      <c r="D518" s="16">
        <v>0.48680555555555555</v>
      </c>
      <c r="E518" s="33" t="str">
        <f t="shared" si="13"/>
        <v>01:40</v>
      </c>
      <c r="F518" s="12">
        <v>102.30000000000001</v>
      </c>
      <c r="G518" s="12">
        <v>110</v>
      </c>
      <c r="H518" s="12">
        <v>118.21333333333334</v>
      </c>
      <c r="I518" s="12">
        <v>107.98333333333333</v>
      </c>
      <c r="J518" s="12">
        <v>111.39333333333333</v>
      </c>
      <c r="K518" s="12">
        <v>122</v>
      </c>
      <c r="L518" s="12">
        <v>109</v>
      </c>
      <c r="M518" s="12">
        <v>110.25666666666667</v>
      </c>
      <c r="N518" s="13">
        <v>111.39333333333333</v>
      </c>
      <c r="O518" s="17" t="s">
        <v>137</v>
      </c>
      <c r="P518" s="14" t="s">
        <v>12</v>
      </c>
      <c r="Q518" s="14" t="s">
        <v>15</v>
      </c>
      <c r="R518" s="14" t="s">
        <v>17</v>
      </c>
      <c r="S518" s="14" t="s">
        <v>143</v>
      </c>
    </row>
    <row r="519" spans="1:19" x14ac:dyDescent="0.3">
      <c r="A519" s="11">
        <v>44634.487488425926</v>
      </c>
      <c r="B519" s="11"/>
      <c r="C519" s="15">
        <v>44634</v>
      </c>
      <c r="D519" s="16">
        <v>0.48748842592592595</v>
      </c>
      <c r="E519" s="33" t="str">
        <f t="shared" si="13"/>
        <v>01:41</v>
      </c>
      <c r="F519" s="12">
        <v>59</v>
      </c>
      <c r="G519" s="12">
        <v>67.62</v>
      </c>
      <c r="H519" s="12">
        <v>76.44</v>
      </c>
      <c r="I519" s="12">
        <v>69.825000000000003</v>
      </c>
      <c r="J519" s="12">
        <v>72.03</v>
      </c>
      <c r="K519" s="12">
        <v>66.885000000000005</v>
      </c>
      <c r="L519" s="12">
        <v>78.64500000000001</v>
      </c>
      <c r="M519" s="12">
        <v>88</v>
      </c>
      <c r="N519" s="13">
        <v>72.305624999999992</v>
      </c>
      <c r="O519" s="17" t="s">
        <v>137</v>
      </c>
      <c r="P519" s="14" t="s">
        <v>12</v>
      </c>
      <c r="Q519" s="14" t="s">
        <v>15</v>
      </c>
      <c r="R519" s="14" t="s">
        <v>17</v>
      </c>
      <c r="S519" s="14" t="s">
        <v>143</v>
      </c>
    </row>
    <row r="520" spans="1:19" x14ac:dyDescent="0.3">
      <c r="A520" s="11">
        <v>44634.488182870373</v>
      </c>
      <c r="B520" s="11"/>
      <c r="C520" s="15">
        <v>44634</v>
      </c>
      <c r="D520" s="16">
        <v>0.48818287037037034</v>
      </c>
      <c r="E520" s="33" t="str">
        <f t="shared" si="13"/>
        <v>01:42</v>
      </c>
      <c r="F520" s="12">
        <v>67</v>
      </c>
      <c r="G520" s="12">
        <v>70.84</v>
      </c>
      <c r="H520" s="12">
        <v>80.08</v>
      </c>
      <c r="I520" s="12">
        <v>73.149999999999991</v>
      </c>
      <c r="J520" s="12">
        <v>75.459999999999994</v>
      </c>
      <c r="K520" s="12">
        <v>70.070000000000007</v>
      </c>
      <c r="L520" s="12">
        <v>82.39</v>
      </c>
      <c r="M520" s="12">
        <v>87</v>
      </c>
      <c r="N520" s="13">
        <v>75.748750000000001</v>
      </c>
      <c r="O520" s="17" t="s">
        <v>137</v>
      </c>
      <c r="P520" s="14" t="s">
        <v>12</v>
      </c>
      <c r="Q520" s="14" t="s">
        <v>15</v>
      </c>
      <c r="R520" s="14" t="s">
        <v>17</v>
      </c>
      <c r="S520" s="14" t="s">
        <v>143</v>
      </c>
    </row>
    <row r="521" spans="1:19" x14ac:dyDescent="0.3">
      <c r="A521" s="11">
        <v>44634.488877314812</v>
      </c>
      <c r="B521" s="11"/>
      <c r="C521" s="15">
        <v>44634</v>
      </c>
      <c r="D521" s="16">
        <v>0.48887731481481483</v>
      </c>
      <c r="E521" s="33" t="str">
        <f t="shared" si="13"/>
        <v>01:43</v>
      </c>
      <c r="F521" s="12">
        <v>63</v>
      </c>
      <c r="G521" s="12">
        <v>67.16</v>
      </c>
      <c r="H521" s="12">
        <v>75.92</v>
      </c>
      <c r="I521" s="12">
        <v>69.349999999999994</v>
      </c>
      <c r="J521" s="12">
        <v>71.539999999999992</v>
      </c>
      <c r="K521" s="12">
        <v>66.430000000000007</v>
      </c>
      <c r="L521" s="12">
        <v>78.11</v>
      </c>
      <c r="M521" s="12">
        <v>83</v>
      </c>
      <c r="N521" s="13">
        <v>71.813749999999999</v>
      </c>
      <c r="O521" s="17" t="s">
        <v>137</v>
      </c>
      <c r="P521" s="14" t="s">
        <v>12</v>
      </c>
      <c r="Q521" s="14" t="s">
        <v>15</v>
      </c>
      <c r="R521" s="14" t="s">
        <v>17</v>
      </c>
      <c r="S521" s="14" t="s">
        <v>143</v>
      </c>
    </row>
    <row r="522" spans="1:19" x14ac:dyDescent="0.3">
      <c r="A522" s="11">
        <v>44634.489571759259</v>
      </c>
      <c r="B522" s="11"/>
      <c r="C522" s="15">
        <v>44634</v>
      </c>
      <c r="D522" s="16">
        <v>0.48957175925925928</v>
      </c>
      <c r="E522" s="33" t="str">
        <f t="shared" si="13"/>
        <v>01:44</v>
      </c>
      <c r="F522" s="12">
        <v>61</v>
      </c>
      <c r="G522" s="12">
        <v>70.38000000000001</v>
      </c>
      <c r="H522" s="12">
        <v>79.56</v>
      </c>
      <c r="I522" s="12">
        <v>72.674999999999997</v>
      </c>
      <c r="J522" s="12">
        <v>74.97</v>
      </c>
      <c r="K522" s="12">
        <v>69.615000000000009</v>
      </c>
      <c r="L522" s="12">
        <v>81.855000000000004</v>
      </c>
      <c r="M522" s="12">
        <v>92</v>
      </c>
      <c r="N522" s="13">
        <v>75.256875000000008</v>
      </c>
      <c r="O522" s="17" t="s">
        <v>137</v>
      </c>
      <c r="P522" s="14" t="s">
        <v>12</v>
      </c>
      <c r="Q522" s="14" t="s">
        <v>15</v>
      </c>
      <c r="R522" s="14" t="s">
        <v>17</v>
      </c>
      <c r="S522" s="14" t="s">
        <v>143</v>
      </c>
    </row>
    <row r="523" spans="1:19" x14ac:dyDescent="0.3">
      <c r="A523" s="11">
        <v>44634.490254629629</v>
      </c>
      <c r="B523" s="11"/>
      <c r="C523" s="15">
        <v>44634</v>
      </c>
      <c r="D523" s="16">
        <v>0.49025462962962968</v>
      </c>
      <c r="E523" s="33" t="str">
        <f t="shared" si="13"/>
        <v>01:44</v>
      </c>
      <c r="F523" s="12">
        <v>53</v>
      </c>
      <c r="G523" s="12">
        <v>48.760000000000005</v>
      </c>
      <c r="H523" s="12">
        <v>55.120000000000005</v>
      </c>
      <c r="I523" s="12">
        <v>50.349999999999994</v>
      </c>
      <c r="J523" s="12">
        <v>51.94</v>
      </c>
      <c r="K523" s="12">
        <v>48.230000000000004</v>
      </c>
      <c r="L523" s="12">
        <v>56.71</v>
      </c>
      <c r="M523" s="12">
        <v>51.41</v>
      </c>
      <c r="N523" s="13">
        <v>51.94</v>
      </c>
      <c r="O523" s="17" t="s">
        <v>137</v>
      </c>
      <c r="P523" s="14" t="s">
        <v>12</v>
      </c>
      <c r="Q523" s="14" t="s">
        <v>15</v>
      </c>
      <c r="R523" s="14" t="s">
        <v>17</v>
      </c>
      <c r="S523" s="14" t="s">
        <v>143</v>
      </c>
    </row>
    <row r="524" spans="1:19" x14ac:dyDescent="0.3">
      <c r="A524" s="11">
        <v>44634.490266203706</v>
      </c>
      <c r="B524" s="11"/>
      <c r="C524" s="15">
        <v>44634</v>
      </c>
      <c r="D524" s="16">
        <v>0.49026620370370372</v>
      </c>
      <c r="E524" s="33" t="str">
        <f t="shared" si="13"/>
        <v>01:45</v>
      </c>
      <c r="F524" s="12">
        <v>57</v>
      </c>
      <c r="G524" s="12">
        <v>65.320000000000007</v>
      </c>
      <c r="H524" s="12">
        <v>73.84</v>
      </c>
      <c r="I524" s="12">
        <v>67.45</v>
      </c>
      <c r="J524" s="12">
        <v>69.58</v>
      </c>
      <c r="K524" s="12">
        <v>64.61</v>
      </c>
      <c r="L524" s="12">
        <v>75.97</v>
      </c>
      <c r="M524" s="12">
        <v>85</v>
      </c>
      <c r="N524" s="13">
        <v>69.846249999999998</v>
      </c>
      <c r="O524" s="17" t="s">
        <v>137</v>
      </c>
      <c r="P524" s="14" t="s">
        <v>12</v>
      </c>
      <c r="Q524" s="14" t="s">
        <v>15</v>
      </c>
      <c r="R524" s="14" t="s">
        <v>17</v>
      </c>
      <c r="S524" s="14" t="s">
        <v>143</v>
      </c>
    </row>
    <row r="525" spans="1:19" x14ac:dyDescent="0.3">
      <c r="A525" s="11">
        <v>44634.490277777775</v>
      </c>
      <c r="B525" s="11"/>
      <c r="C525" s="15">
        <v>44634</v>
      </c>
      <c r="D525" s="16">
        <v>0.49027777777777781</v>
      </c>
      <c r="E525" s="33" t="str">
        <f t="shared" si="13"/>
        <v>01:45</v>
      </c>
      <c r="F525" s="12">
        <v>99.600000000000009</v>
      </c>
      <c r="G525" s="12">
        <v>105</v>
      </c>
      <c r="H525" s="12">
        <v>115.09333333333335</v>
      </c>
      <c r="I525" s="12">
        <v>105.13333333333334</v>
      </c>
      <c r="J525" s="12">
        <v>108.45333333333333</v>
      </c>
      <c r="K525" s="12">
        <v>125</v>
      </c>
      <c r="L525" s="12">
        <v>102</v>
      </c>
      <c r="M525" s="12">
        <v>107.34666666666666</v>
      </c>
      <c r="N525" s="13">
        <v>108.45333333333335</v>
      </c>
      <c r="O525" s="17" t="s">
        <v>137</v>
      </c>
      <c r="P525" s="14" t="s">
        <v>12</v>
      </c>
      <c r="Q525" s="14" t="s">
        <v>15</v>
      </c>
      <c r="R525" s="14" t="s">
        <v>17</v>
      </c>
      <c r="S525" s="14" t="s">
        <v>143</v>
      </c>
    </row>
    <row r="526" spans="1:19" x14ac:dyDescent="0.3">
      <c r="A526" s="11">
        <v>44634.490601851852</v>
      </c>
      <c r="B526" s="11"/>
      <c r="C526" s="15">
        <v>44634</v>
      </c>
      <c r="D526" s="16">
        <v>0.49060185185185184</v>
      </c>
      <c r="E526" s="33" t="str">
        <f t="shared" si="13"/>
        <v>01:45</v>
      </c>
      <c r="F526" s="12">
        <v>67.5</v>
      </c>
      <c r="G526" s="12">
        <v>69</v>
      </c>
      <c r="H526" s="12">
        <v>78</v>
      </c>
      <c r="I526" s="12">
        <v>71.25</v>
      </c>
      <c r="J526" s="12">
        <v>73.5</v>
      </c>
      <c r="K526" s="12">
        <v>68.25</v>
      </c>
      <c r="L526" s="12">
        <v>80.25</v>
      </c>
      <c r="M526" s="12">
        <v>75</v>
      </c>
      <c r="N526" s="13">
        <v>72.84375</v>
      </c>
      <c r="O526" s="17" t="s">
        <v>137</v>
      </c>
      <c r="P526" s="14" t="s">
        <v>12</v>
      </c>
      <c r="Q526" s="14" t="s">
        <v>15</v>
      </c>
      <c r="R526" s="14" t="s">
        <v>17</v>
      </c>
      <c r="S526" s="14" t="s">
        <v>143</v>
      </c>
    </row>
    <row r="527" spans="1:19" x14ac:dyDescent="0.3">
      <c r="A527" s="11">
        <v>44634.490960648145</v>
      </c>
      <c r="B527" s="11"/>
      <c r="C527" s="15">
        <v>44634</v>
      </c>
      <c r="D527" s="16">
        <v>0.49096064814814816</v>
      </c>
      <c r="E527" s="33" t="str">
        <f t="shared" si="13"/>
        <v>01:46</v>
      </c>
      <c r="F527" s="12">
        <v>56</v>
      </c>
      <c r="G527" s="12">
        <v>61.18</v>
      </c>
      <c r="H527" s="12">
        <v>69.16</v>
      </c>
      <c r="I527" s="12">
        <v>63.174999999999997</v>
      </c>
      <c r="J527" s="12">
        <v>65.17</v>
      </c>
      <c r="K527" s="12">
        <v>60.515000000000001</v>
      </c>
      <c r="L527" s="12">
        <v>71.155000000000001</v>
      </c>
      <c r="M527" s="12">
        <v>77</v>
      </c>
      <c r="N527" s="13">
        <v>65.419375000000002</v>
      </c>
      <c r="O527" s="17" t="s">
        <v>137</v>
      </c>
      <c r="P527" s="14" t="s">
        <v>12</v>
      </c>
      <c r="Q527" s="14" t="s">
        <v>15</v>
      </c>
      <c r="R527" s="14" t="s">
        <v>17</v>
      </c>
      <c r="S527" s="14" t="s">
        <v>143</v>
      </c>
    </row>
    <row r="528" spans="1:19" x14ac:dyDescent="0.3">
      <c r="A528" s="11">
        <v>44634.491655092592</v>
      </c>
      <c r="B528" s="11"/>
      <c r="C528" s="15">
        <v>44634</v>
      </c>
      <c r="D528" s="16">
        <v>0.4916550925925926</v>
      </c>
      <c r="E528" s="33" t="str">
        <f t="shared" si="13"/>
        <v>01:47</v>
      </c>
      <c r="F528" s="12">
        <v>51</v>
      </c>
      <c r="G528" s="12">
        <v>54.28</v>
      </c>
      <c r="H528" s="12">
        <v>61.36</v>
      </c>
      <c r="I528" s="12">
        <v>56.05</v>
      </c>
      <c r="J528" s="12">
        <v>57.82</v>
      </c>
      <c r="K528" s="12">
        <v>53.690000000000005</v>
      </c>
      <c r="L528" s="12">
        <v>63.13</v>
      </c>
      <c r="M528" s="12">
        <v>67</v>
      </c>
      <c r="N528" s="13">
        <v>58.041249999999998</v>
      </c>
      <c r="O528" s="17" t="s">
        <v>137</v>
      </c>
      <c r="P528" s="14" t="s">
        <v>12</v>
      </c>
      <c r="Q528" s="14" t="s">
        <v>15</v>
      </c>
      <c r="R528" s="14" t="s">
        <v>17</v>
      </c>
      <c r="S528" s="14" t="s">
        <v>143</v>
      </c>
    </row>
    <row r="529" spans="1:19" x14ac:dyDescent="0.3">
      <c r="A529" s="11">
        <v>44634.492349537039</v>
      </c>
      <c r="B529" s="11"/>
      <c r="C529" s="15">
        <v>44634</v>
      </c>
      <c r="D529" s="16">
        <v>0.49234953703703704</v>
      </c>
      <c r="E529" s="33" t="str">
        <f t="shared" si="13"/>
        <v>01:48</v>
      </c>
      <c r="F529" s="12">
        <v>53</v>
      </c>
      <c r="G529" s="12">
        <v>48.760000000000005</v>
      </c>
      <c r="H529" s="12">
        <v>55.120000000000005</v>
      </c>
      <c r="I529" s="12">
        <v>50.349999999999994</v>
      </c>
      <c r="J529" s="12">
        <v>51.94</v>
      </c>
      <c r="K529" s="12">
        <v>48.230000000000004</v>
      </c>
      <c r="L529" s="12">
        <v>56.71</v>
      </c>
      <c r="M529" s="12">
        <v>51.41</v>
      </c>
      <c r="N529" s="13">
        <v>51.94</v>
      </c>
      <c r="O529" s="17" t="s">
        <v>137</v>
      </c>
      <c r="P529" s="14" t="s">
        <v>12</v>
      </c>
      <c r="Q529" s="14" t="s">
        <v>15</v>
      </c>
      <c r="R529" s="14" t="s">
        <v>17</v>
      </c>
      <c r="S529" s="14" t="s">
        <v>143</v>
      </c>
    </row>
    <row r="530" spans="1:19" x14ac:dyDescent="0.3">
      <c r="A530" s="11">
        <v>44634.492615740739</v>
      </c>
      <c r="B530" s="11"/>
      <c r="C530" s="15">
        <v>44634</v>
      </c>
      <c r="D530" s="16">
        <v>0.49261574074074077</v>
      </c>
      <c r="E530" s="33" t="str">
        <f t="shared" si="13"/>
        <v>01:48</v>
      </c>
      <c r="F530" s="12">
        <v>72.900000000000006</v>
      </c>
      <c r="G530" s="12">
        <v>81</v>
      </c>
      <c r="H530" s="12">
        <v>84.240000000000009</v>
      </c>
      <c r="I530" s="12">
        <v>76.95</v>
      </c>
      <c r="J530" s="12">
        <v>79.38</v>
      </c>
      <c r="K530" s="12">
        <v>73.710000000000008</v>
      </c>
      <c r="L530" s="12">
        <v>86.67</v>
      </c>
      <c r="M530" s="12">
        <v>78.569999999999993</v>
      </c>
      <c r="N530" s="13">
        <v>79.177500000000009</v>
      </c>
      <c r="O530" s="17" t="s">
        <v>137</v>
      </c>
      <c r="P530" s="14" t="s">
        <v>12</v>
      </c>
      <c r="Q530" s="14" t="s">
        <v>15</v>
      </c>
      <c r="R530" s="14" t="s">
        <v>17</v>
      </c>
      <c r="S530" s="14" t="s">
        <v>143</v>
      </c>
    </row>
    <row r="531" spans="1:19" x14ac:dyDescent="0.3">
      <c r="A531" s="11">
        <v>44634.493043981478</v>
      </c>
      <c r="B531" s="11"/>
      <c r="C531" s="15">
        <v>44634</v>
      </c>
      <c r="D531" s="16">
        <v>0.49304398148148149</v>
      </c>
      <c r="E531" s="33" t="str">
        <f t="shared" si="13"/>
        <v>01:49</v>
      </c>
      <c r="F531" s="12">
        <v>54</v>
      </c>
      <c r="G531" s="12">
        <v>62.1</v>
      </c>
      <c r="H531" s="12">
        <v>70.2</v>
      </c>
      <c r="I531" s="12">
        <v>64.125</v>
      </c>
      <c r="J531" s="12">
        <v>66.150000000000006</v>
      </c>
      <c r="K531" s="12">
        <v>61.425000000000004</v>
      </c>
      <c r="L531" s="12">
        <v>72.225000000000009</v>
      </c>
      <c r="M531" s="12">
        <v>81</v>
      </c>
      <c r="N531" s="13">
        <v>66.403125000000017</v>
      </c>
      <c r="O531" s="17" t="s">
        <v>137</v>
      </c>
      <c r="P531" s="14" t="s">
        <v>12</v>
      </c>
      <c r="Q531" s="14" t="s">
        <v>15</v>
      </c>
      <c r="R531" s="14" t="s">
        <v>17</v>
      </c>
      <c r="S531" s="14" t="s">
        <v>143</v>
      </c>
    </row>
    <row r="532" spans="1:19" x14ac:dyDescent="0.3">
      <c r="A532" s="11">
        <v>44634.493738425925</v>
      </c>
      <c r="B532" s="11"/>
      <c r="C532" s="15">
        <v>44634</v>
      </c>
      <c r="D532" s="16">
        <v>0.49373842592592593</v>
      </c>
      <c r="E532" s="33" t="str">
        <f t="shared" si="13"/>
        <v>01:50</v>
      </c>
      <c r="F532" s="12">
        <v>58</v>
      </c>
      <c r="G532" s="12">
        <v>58.88</v>
      </c>
      <c r="H532" s="12">
        <v>66.56</v>
      </c>
      <c r="I532" s="12">
        <v>60.8</v>
      </c>
      <c r="J532" s="12">
        <v>62.72</v>
      </c>
      <c r="K532" s="12">
        <v>58.24</v>
      </c>
      <c r="L532" s="12">
        <v>68.48</v>
      </c>
      <c r="M532" s="12">
        <v>70</v>
      </c>
      <c r="N532" s="13">
        <v>62.960000000000008</v>
      </c>
      <c r="O532" s="17" t="s">
        <v>137</v>
      </c>
      <c r="P532" s="14" t="s">
        <v>12</v>
      </c>
      <c r="Q532" s="14" t="s">
        <v>15</v>
      </c>
      <c r="R532" s="14" t="s">
        <v>17</v>
      </c>
      <c r="S532" s="14" t="s">
        <v>143</v>
      </c>
    </row>
    <row r="533" spans="1:19" x14ac:dyDescent="0.3">
      <c r="A533" s="11">
        <v>44634.493750000001</v>
      </c>
      <c r="B533" s="11"/>
      <c r="C533" s="15">
        <v>44634</v>
      </c>
      <c r="D533" s="16">
        <v>0.49374999999999997</v>
      </c>
      <c r="E533" s="33" t="str">
        <f t="shared" si="13"/>
        <v>01:50</v>
      </c>
      <c r="F533" s="12">
        <v>91.2</v>
      </c>
      <c r="G533" s="12">
        <v>78</v>
      </c>
      <c r="H533" s="12">
        <v>105.38666666666667</v>
      </c>
      <c r="I533" s="12">
        <v>96.266666666666652</v>
      </c>
      <c r="J533" s="12">
        <v>99.306666666666658</v>
      </c>
      <c r="K533" s="12">
        <v>117</v>
      </c>
      <c r="L533" s="12">
        <v>109</v>
      </c>
      <c r="M533" s="12">
        <v>98.293333333333322</v>
      </c>
      <c r="N533" s="13">
        <v>99.306666666666658</v>
      </c>
      <c r="O533" s="17" t="s">
        <v>137</v>
      </c>
      <c r="P533" s="14" t="s">
        <v>12</v>
      </c>
      <c r="Q533" s="14" t="s">
        <v>15</v>
      </c>
      <c r="R533" s="14" t="s">
        <v>17</v>
      </c>
      <c r="S533" s="14" t="s">
        <v>143</v>
      </c>
    </row>
    <row r="534" spans="1:19" x14ac:dyDescent="0.3">
      <c r="A534" s="11">
        <v>44634.494432870371</v>
      </c>
      <c r="B534" s="11"/>
      <c r="C534" s="15">
        <v>44634</v>
      </c>
      <c r="D534" s="16">
        <v>0.49443287037037037</v>
      </c>
      <c r="E534" s="33" t="str">
        <f t="shared" si="13"/>
        <v>01:51</v>
      </c>
      <c r="F534" s="12">
        <v>53</v>
      </c>
      <c r="G534" s="12">
        <v>51.980000000000004</v>
      </c>
      <c r="H534" s="12">
        <v>58.760000000000005</v>
      </c>
      <c r="I534" s="12">
        <v>53.674999999999997</v>
      </c>
      <c r="J534" s="12">
        <v>55.37</v>
      </c>
      <c r="K534" s="12">
        <v>51.414999999999999</v>
      </c>
      <c r="L534" s="12">
        <v>60.455000000000005</v>
      </c>
      <c r="M534" s="12">
        <v>60</v>
      </c>
      <c r="N534" s="13">
        <v>55.581875000000004</v>
      </c>
      <c r="O534" s="17" t="s">
        <v>137</v>
      </c>
      <c r="P534" s="14" t="s">
        <v>12</v>
      </c>
      <c r="Q534" s="14" t="s">
        <v>15</v>
      </c>
      <c r="R534" s="14" t="s">
        <v>17</v>
      </c>
      <c r="S534" s="14" t="s">
        <v>143</v>
      </c>
    </row>
    <row r="535" spans="1:19" x14ac:dyDescent="0.3">
      <c r="A535" s="11">
        <v>44634.495127314818</v>
      </c>
      <c r="B535" s="11"/>
      <c r="C535" s="15">
        <v>44634</v>
      </c>
      <c r="D535" s="16">
        <v>0.49512731481481481</v>
      </c>
      <c r="E535" s="33" t="str">
        <f t="shared" si="13"/>
        <v>01:52</v>
      </c>
      <c r="F535" s="12">
        <v>54</v>
      </c>
      <c r="G535" s="12">
        <v>51.06</v>
      </c>
      <c r="H535" s="12">
        <v>57.72</v>
      </c>
      <c r="I535" s="12">
        <v>52.724999999999994</v>
      </c>
      <c r="J535" s="12">
        <v>54.39</v>
      </c>
      <c r="K535" s="12">
        <v>50.505000000000003</v>
      </c>
      <c r="L535" s="12">
        <v>59.385000000000005</v>
      </c>
      <c r="M535" s="12">
        <v>57</v>
      </c>
      <c r="N535" s="13">
        <v>54.598124999999996</v>
      </c>
      <c r="O535" s="17" t="s">
        <v>137</v>
      </c>
      <c r="P535" s="14" t="s">
        <v>12</v>
      </c>
      <c r="Q535" s="14" t="s">
        <v>15</v>
      </c>
      <c r="R535" s="14" t="s">
        <v>17</v>
      </c>
      <c r="S535" s="14" t="s">
        <v>143</v>
      </c>
    </row>
    <row r="536" spans="1:19" x14ac:dyDescent="0.3">
      <c r="A536" s="11">
        <v>44634.495405092595</v>
      </c>
      <c r="B536" s="11"/>
      <c r="C536" s="15">
        <v>44634</v>
      </c>
      <c r="D536" s="16">
        <v>0.49540509259259258</v>
      </c>
      <c r="E536" s="33" t="str">
        <f t="shared" si="13"/>
        <v>01:52</v>
      </c>
      <c r="F536" s="12">
        <v>73.8</v>
      </c>
      <c r="G536" s="12">
        <v>82</v>
      </c>
      <c r="H536" s="12">
        <v>85.28</v>
      </c>
      <c r="I536" s="12">
        <v>77.899999999999991</v>
      </c>
      <c r="J536" s="12">
        <v>80.36</v>
      </c>
      <c r="K536" s="12">
        <v>74.62</v>
      </c>
      <c r="L536" s="12">
        <v>87.740000000000009</v>
      </c>
      <c r="M536" s="12">
        <v>79.539999999999992</v>
      </c>
      <c r="N536" s="13">
        <v>80.155000000000001</v>
      </c>
      <c r="O536" s="17" t="s">
        <v>137</v>
      </c>
      <c r="P536" s="14" t="s">
        <v>12</v>
      </c>
      <c r="Q536" s="14" t="s">
        <v>15</v>
      </c>
      <c r="R536" s="14" t="s">
        <v>17</v>
      </c>
      <c r="S536" s="14" t="s">
        <v>143</v>
      </c>
    </row>
    <row r="537" spans="1:19" x14ac:dyDescent="0.3">
      <c r="A537" s="11">
        <v>44634.495821759258</v>
      </c>
      <c r="B537" s="11"/>
      <c r="C537" s="15">
        <v>44634</v>
      </c>
      <c r="D537" s="16">
        <v>0.49582175925925925</v>
      </c>
      <c r="E537" s="33" t="str">
        <f t="shared" si="13"/>
        <v>01:53</v>
      </c>
      <c r="F537" s="12">
        <v>52</v>
      </c>
      <c r="G537" s="12">
        <v>57.04</v>
      </c>
      <c r="H537" s="12">
        <v>64.48</v>
      </c>
      <c r="I537" s="12">
        <v>58.9</v>
      </c>
      <c r="J537" s="12">
        <v>60.76</v>
      </c>
      <c r="K537" s="12">
        <v>56.42</v>
      </c>
      <c r="L537" s="12">
        <v>66.34</v>
      </c>
      <c r="M537" s="12">
        <v>72</v>
      </c>
      <c r="N537" s="13">
        <v>60.992500000000007</v>
      </c>
      <c r="O537" s="17" t="s">
        <v>137</v>
      </c>
      <c r="P537" s="14" t="s">
        <v>12</v>
      </c>
      <c r="Q537" s="14" t="s">
        <v>15</v>
      </c>
      <c r="R537" s="14" t="s">
        <v>17</v>
      </c>
      <c r="S537" s="14" t="s">
        <v>143</v>
      </c>
    </row>
    <row r="538" spans="1:19" x14ac:dyDescent="0.3">
      <c r="A538" s="11">
        <v>44634.496516203704</v>
      </c>
      <c r="B538" s="11"/>
      <c r="C538" s="15">
        <v>44634</v>
      </c>
      <c r="D538" s="16">
        <v>0.4965162037037037</v>
      </c>
      <c r="E538" s="33" t="str">
        <f t="shared" si="13"/>
        <v>01:54</v>
      </c>
      <c r="F538" s="12">
        <v>57</v>
      </c>
      <c r="G538" s="12">
        <v>57.5</v>
      </c>
      <c r="H538" s="12">
        <v>65</v>
      </c>
      <c r="I538" s="12">
        <v>59.375</v>
      </c>
      <c r="J538" s="12">
        <v>61.25</v>
      </c>
      <c r="K538" s="12">
        <v>56.875</v>
      </c>
      <c r="L538" s="12">
        <v>66.875</v>
      </c>
      <c r="M538" s="12">
        <v>68</v>
      </c>
      <c r="N538" s="13">
        <v>61.484375</v>
      </c>
      <c r="O538" s="17" t="s">
        <v>137</v>
      </c>
      <c r="P538" s="14" t="s">
        <v>12</v>
      </c>
      <c r="Q538" s="14" t="s">
        <v>15</v>
      </c>
      <c r="R538" s="14" t="s">
        <v>17</v>
      </c>
      <c r="S538" s="14" t="s">
        <v>143</v>
      </c>
    </row>
    <row r="539" spans="1:19" x14ac:dyDescent="0.3">
      <c r="A539" s="11">
        <v>44634.496759259258</v>
      </c>
      <c r="B539" s="11"/>
      <c r="C539" s="15">
        <v>44634</v>
      </c>
      <c r="D539" s="16">
        <v>0.49675925925925929</v>
      </c>
      <c r="E539" s="33" t="str">
        <f t="shared" si="13"/>
        <v>01:54</v>
      </c>
      <c r="F539" s="12">
        <v>76.5</v>
      </c>
      <c r="G539" s="12">
        <v>78.2</v>
      </c>
      <c r="H539" s="12">
        <v>88.4</v>
      </c>
      <c r="I539" s="12">
        <v>80.75</v>
      </c>
      <c r="J539" s="12">
        <v>83.3</v>
      </c>
      <c r="K539" s="12">
        <v>85</v>
      </c>
      <c r="L539" s="12">
        <v>90.95</v>
      </c>
      <c r="M539" s="12">
        <v>82.45</v>
      </c>
      <c r="N539" s="13">
        <v>83.193750000000009</v>
      </c>
      <c r="O539" s="17" t="s">
        <v>137</v>
      </c>
      <c r="P539" s="14" t="s">
        <v>12</v>
      </c>
      <c r="Q539" s="14" t="s">
        <v>15</v>
      </c>
      <c r="R539" s="14" t="s">
        <v>17</v>
      </c>
      <c r="S539" s="14" t="s">
        <v>143</v>
      </c>
    </row>
    <row r="540" spans="1:19" x14ac:dyDescent="0.3">
      <c r="A540" s="11">
        <v>44634.497210648151</v>
      </c>
      <c r="B540" s="11"/>
      <c r="C540" s="15">
        <v>44634</v>
      </c>
      <c r="D540" s="16">
        <v>0.49721064814814814</v>
      </c>
      <c r="E540" s="33" t="str">
        <f t="shared" si="13"/>
        <v>01:55</v>
      </c>
      <c r="F540" s="12">
        <v>55</v>
      </c>
      <c r="G540" s="12">
        <v>54.28</v>
      </c>
      <c r="H540" s="12">
        <v>61.36</v>
      </c>
      <c r="I540" s="12">
        <v>56.05</v>
      </c>
      <c r="J540" s="12">
        <v>57.82</v>
      </c>
      <c r="K540" s="12">
        <v>53.690000000000005</v>
      </c>
      <c r="L540" s="12">
        <v>63.13</v>
      </c>
      <c r="M540" s="12">
        <v>63</v>
      </c>
      <c r="N540" s="13">
        <v>58.041249999999998</v>
      </c>
      <c r="O540" s="17" t="s">
        <v>137</v>
      </c>
      <c r="P540" s="14" t="s">
        <v>12</v>
      </c>
      <c r="Q540" s="14" t="s">
        <v>15</v>
      </c>
      <c r="R540" s="14" t="s">
        <v>17</v>
      </c>
      <c r="S540" s="14" t="s">
        <v>143</v>
      </c>
    </row>
    <row r="541" spans="1:19" x14ac:dyDescent="0.3">
      <c r="A541" s="11">
        <v>44634.49722222222</v>
      </c>
      <c r="B541" s="11"/>
      <c r="C541" s="15">
        <v>44634</v>
      </c>
      <c r="D541" s="16">
        <v>0.49722222222222223</v>
      </c>
      <c r="E541" s="33" t="str">
        <f t="shared" si="13"/>
        <v>01:55</v>
      </c>
      <c r="F541" s="12">
        <v>86.850000000000009</v>
      </c>
      <c r="G541" s="12">
        <v>88.78</v>
      </c>
      <c r="H541" s="12">
        <v>100.36</v>
      </c>
      <c r="I541" s="12">
        <v>91.674999999999997</v>
      </c>
      <c r="J541" s="12">
        <v>94.57</v>
      </c>
      <c r="K541" s="12">
        <v>93</v>
      </c>
      <c r="L541" s="12">
        <v>100</v>
      </c>
      <c r="M541" s="12">
        <v>93.605000000000004</v>
      </c>
      <c r="N541" s="13">
        <v>93.605000000000004</v>
      </c>
      <c r="O541" s="17" t="s">
        <v>137</v>
      </c>
      <c r="P541" s="14" t="s">
        <v>12</v>
      </c>
      <c r="Q541" s="14" t="s">
        <v>15</v>
      </c>
      <c r="R541" s="14" t="s">
        <v>17</v>
      </c>
      <c r="S541" s="14" t="s">
        <v>143</v>
      </c>
    </row>
    <row r="542" spans="1:19" x14ac:dyDescent="0.3">
      <c r="A542" s="11">
        <v>44634.497314814813</v>
      </c>
      <c r="B542" s="11"/>
      <c r="C542" s="15">
        <v>44634</v>
      </c>
      <c r="D542" s="16">
        <v>0.49731481481481482</v>
      </c>
      <c r="E542" s="33" t="str">
        <f t="shared" si="13"/>
        <v>01:55</v>
      </c>
      <c r="F542" s="12">
        <v>122.4</v>
      </c>
      <c r="G542" s="12">
        <v>136</v>
      </c>
      <c r="H542" s="12">
        <v>141.44</v>
      </c>
      <c r="I542" s="12">
        <v>129.19999999999999</v>
      </c>
      <c r="J542" s="12">
        <v>133.28</v>
      </c>
      <c r="K542" s="12">
        <v>123.76</v>
      </c>
      <c r="L542" s="12">
        <v>145.52000000000001</v>
      </c>
      <c r="M542" s="12">
        <v>131.91999999999999</v>
      </c>
      <c r="N542" s="13">
        <v>132.94</v>
      </c>
      <c r="O542" s="17" t="s">
        <v>137</v>
      </c>
      <c r="P542" s="14" t="s">
        <v>12</v>
      </c>
      <c r="Q542" s="14" t="s">
        <v>15</v>
      </c>
      <c r="R542" s="14" t="s">
        <v>18</v>
      </c>
      <c r="S542" s="14" t="s">
        <v>143</v>
      </c>
    </row>
    <row r="543" spans="1:19" x14ac:dyDescent="0.3">
      <c r="A543" s="11">
        <v>44634.497430555559</v>
      </c>
      <c r="B543" s="11"/>
      <c r="C543" s="15">
        <v>44634</v>
      </c>
      <c r="D543" s="16">
        <v>0.49743055555555554</v>
      </c>
      <c r="E543" s="33" t="str">
        <f t="shared" si="13"/>
        <v>01:55</v>
      </c>
      <c r="F543" s="12">
        <v>53.1</v>
      </c>
      <c r="G543" s="12">
        <v>54.28</v>
      </c>
      <c r="H543" s="12">
        <v>61.36</v>
      </c>
      <c r="I543" s="12">
        <v>56.05</v>
      </c>
      <c r="J543" s="12">
        <v>57.82</v>
      </c>
      <c r="K543" s="12">
        <v>53.690000000000005</v>
      </c>
      <c r="L543" s="12">
        <v>63.13</v>
      </c>
      <c r="M543" s="12">
        <v>59</v>
      </c>
      <c r="N543" s="13">
        <v>57.303750000000001</v>
      </c>
      <c r="O543" s="17" t="s">
        <v>137</v>
      </c>
      <c r="P543" s="14" t="s">
        <v>12</v>
      </c>
      <c r="Q543" s="14" t="s">
        <v>15</v>
      </c>
      <c r="R543" s="14" t="s">
        <v>17</v>
      </c>
      <c r="S543" s="14" t="s">
        <v>143</v>
      </c>
    </row>
    <row r="544" spans="1:19" x14ac:dyDescent="0.3">
      <c r="A544" s="11">
        <v>44634.49790509259</v>
      </c>
      <c r="B544" s="11"/>
      <c r="C544" s="15">
        <v>44634</v>
      </c>
      <c r="D544" s="16">
        <v>0.49790509259259258</v>
      </c>
      <c r="E544" s="33" t="str">
        <f t="shared" si="13"/>
        <v>01:56</v>
      </c>
      <c r="F544" s="12">
        <v>62</v>
      </c>
      <c r="G544" s="12">
        <v>58.42</v>
      </c>
      <c r="H544" s="12">
        <v>66.040000000000006</v>
      </c>
      <c r="I544" s="12">
        <v>60.324999999999996</v>
      </c>
      <c r="J544" s="12">
        <v>62.23</v>
      </c>
      <c r="K544" s="12">
        <v>57.785000000000004</v>
      </c>
      <c r="L544" s="12">
        <v>67.945000000000007</v>
      </c>
      <c r="M544" s="12">
        <v>65</v>
      </c>
      <c r="N544" s="13">
        <v>62.468125000000001</v>
      </c>
      <c r="O544" s="17" t="s">
        <v>137</v>
      </c>
      <c r="P544" s="14" t="s">
        <v>12</v>
      </c>
      <c r="Q544" s="14" t="s">
        <v>15</v>
      </c>
      <c r="R544" s="14" t="s">
        <v>17</v>
      </c>
      <c r="S544" s="14" t="s">
        <v>143</v>
      </c>
    </row>
    <row r="545" spans="1:19" x14ac:dyDescent="0.3">
      <c r="A545" s="11">
        <v>44634.498599537037</v>
      </c>
      <c r="B545" s="11"/>
      <c r="C545" s="15">
        <v>44634</v>
      </c>
      <c r="D545" s="16">
        <v>0.49859953703703702</v>
      </c>
      <c r="E545" s="33" t="str">
        <f t="shared" si="13"/>
        <v>01:57</v>
      </c>
      <c r="F545" s="12">
        <v>59</v>
      </c>
      <c r="G545" s="12">
        <v>51.980000000000004</v>
      </c>
      <c r="H545" s="12">
        <v>58.760000000000005</v>
      </c>
      <c r="I545" s="12">
        <v>53.674999999999997</v>
      </c>
      <c r="J545" s="12">
        <v>55.37</v>
      </c>
      <c r="K545" s="12">
        <v>51.414999999999999</v>
      </c>
      <c r="L545" s="12">
        <v>60.455000000000005</v>
      </c>
      <c r="M545" s="12">
        <v>54</v>
      </c>
      <c r="N545" s="13">
        <v>55.581875000000004</v>
      </c>
      <c r="O545" s="17" t="s">
        <v>137</v>
      </c>
      <c r="P545" s="14" t="s">
        <v>12</v>
      </c>
      <c r="Q545" s="14" t="s">
        <v>15</v>
      </c>
      <c r="R545" s="14" t="s">
        <v>17</v>
      </c>
      <c r="S545" s="14" t="s">
        <v>143</v>
      </c>
    </row>
    <row r="546" spans="1:19" x14ac:dyDescent="0.3">
      <c r="A546" s="11">
        <v>44634.499293981484</v>
      </c>
      <c r="B546" s="11"/>
      <c r="C546" s="15">
        <v>44634</v>
      </c>
      <c r="D546" s="16">
        <v>0.49929398148148146</v>
      </c>
      <c r="E546" s="33" t="str">
        <f t="shared" si="13"/>
        <v>01:58</v>
      </c>
      <c r="F546" s="12">
        <v>69</v>
      </c>
      <c r="G546" s="12">
        <v>56.120000000000005</v>
      </c>
      <c r="H546" s="12">
        <v>63.440000000000005</v>
      </c>
      <c r="I546" s="12">
        <v>57.949999999999996</v>
      </c>
      <c r="J546" s="12">
        <v>59.78</v>
      </c>
      <c r="K546" s="12">
        <v>55.510000000000005</v>
      </c>
      <c r="L546" s="12">
        <v>65.27000000000001</v>
      </c>
      <c r="M546" s="12">
        <v>53</v>
      </c>
      <c r="N546" s="13">
        <v>60.008749999999992</v>
      </c>
      <c r="O546" s="17" t="s">
        <v>137</v>
      </c>
      <c r="P546" s="14" t="s">
        <v>12</v>
      </c>
      <c r="Q546" s="14" t="s">
        <v>15</v>
      </c>
      <c r="R546" s="14" t="s">
        <v>17</v>
      </c>
      <c r="S546" s="14" t="s">
        <v>143</v>
      </c>
    </row>
    <row r="547" spans="1:19" x14ac:dyDescent="0.3">
      <c r="A547" s="11">
        <v>44634.499988425923</v>
      </c>
      <c r="B547" s="11"/>
      <c r="C547" s="15">
        <v>44634</v>
      </c>
      <c r="D547" s="16">
        <v>0.49998842592592596</v>
      </c>
      <c r="E547" s="33" t="str">
        <f t="shared" si="13"/>
        <v>01:59</v>
      </c>
      <c r="F547" s="12">
        <v>54.9</v>
      </c>
      <c r="G547" s="12">
        <v>56.120000000000005</v>
      </c>
      <c r="H547" s="12">
        <v>63.440000000000005</v>
      </c>
      <c r="I547" s="12">
        <v>57.949999999999996</v>
      </c>
      <c r="J547" s="12">
        <v>59.78</v>
      </c>
      <c r="K547" s="12">
        <v>55.510000000000005</v>
      </c>
      <c r="L547" s="12">
        <v>65.27000000000001</v>
      </c>
      <c r="M547" s="12">
        <v>61</v>
      </c>
      <c r="N547" s="13">
        <v>59.246250000000003</v>
      </c>
      <c r="O547" s="17" t="s">
        <v>137</v>
      </c>
      <c r="P547" s="14" t="s">
        <v>12</v>
      </c>
      <c r="Q547" s="14" t="s">
        <v>15</v>
      </c>
      <c r="R547" s="14" t="s">
        <v>17</v>
      </c>
      <c r="S547" s="14" t="s">
        <v>143</v>
      </c>
    </row>
    <row r="548" spans="1:19" x14ac:dyDescent="0.3">
      <c r="A548" s="11">
        <v>44634.500347222223</v>
      </c>
      <c r="B548" s="11"/>
      <c r="C548" s="15">
        <v>44634</v>
      </c>
      <c r="D548" s="16">
        <v>0.50034722222222217</v>
      </c>
      <c r="E548" s="33" t="str">
        <f t="shared" si="13"/>
        <v>01:59</v>
      </c>
      <c r="F548" s="12">
        <v>84.600000000000009</v>
      </c>
      <c r="G548" s="12">
        <v>94</v>
      </c>
      <c r="H548" s="12">
        <v>97.76</v>
      </c>
      <c r="I548" s="12">
        <v>89.3</v>
      </c>
      <c r="J548" s="12">
        <v>92.12</v>
      </c>
      <c r="K548" s="12">
        <v>85.54</v>
      </c>
      <c r="L548" s="12">
        <v>100.58000000000001</v>
      </c>
      <c r="M548" s="12">
        <v>91.179999999999993</v>
      </c>
      <c r="N548" s="13">
        <v>91.885000000000005</v>
      </c>
      <c r="O548" s="17" t="s">
        <v>137</v>
      </c>
      <c r="P548" s="14" t="s">
        <v>12</v>
      </c>
      <c r="Q548" s="14" t="s">
        <v>15</v>
      </c>
      <c r="R548" s="14" t="s">
        <v>17</v>
      </c>
      <c r="S548" s="14" t="s">
        <v>143</v>
      </c>
    </row>
    <row r="549" spans="1:19" x14ac:dyDescent="0.3">
      <c r="A549" s="11">
        <v>44634.50068287037</v>
      </c>
      <c r="B549" s="11"/>
      <c r="C549" s="15">
        <v>44634</v>
      </c>
      <c r="D549" s="16">
        <v>0.5006828703703704</v>
      </c>
      <c r="E549" s="33" t="str">
        <f t="shared" si="13"/>
        <v>02:00</v>
      </c>
      <c r="F549" s="12">
        <v>100</v>
      </c>
      <c r="G549" s="12">
        <v>76.36</v>
      </c>
      <c r="H549" s="12">
        <v>86.320000000000007</v>
      </c>
      <c r="I549" s="12">
        <v>78.849999999999994</v>
      </c>
      <c r="J549" s="12">
        <v>81.34</v>
      </c>
      <c r="K549" s="12">
        <v>75.53</v>
      </c>
      <c r="L549" s="12">
        <v>88.81</v>
      </c>
      <c r="M549" s="12">
        <v>66</v>
      </c>
      <c r="N549" s="13">
        <v>81.651250000000005</v>
      </c>
      <c r="O549" s="17" t="s">
        <v>137</v>
      </c>
      <c r="P549" s="14" t="s">
        <v>12</v>
      </c>
      <c r="Q549" s="14" t="s">
        <v>15</v>
      </c>
      <c r="R549" s="14" t="s">
        <v>17</v>
      </c>
      <c r="S549" s="14" t="s">
        <v>143</v>
      </c>
    </row>
    <row r="550" spans="1:19" x14ac:dyDescent="0.3">
      <c r="A550" s="11">
        <v>44634.500694444447</v>
      </c>
      <c r="B550" s="11"/>
      <c r="C550" s="15">
        <v>44634</v>
      </c>
      <c r="D550" s="16">
        <v>0.50069444444444444</v>
      </c>
      <c r="E550" s="33" t="str">
        <f t="shared" si="13"/>
        <v>02:00</v>
      </c>
      <c r="F550" s="12">
        <v>90</v>
      </c>
      <c r="G550" s="12">
        <v>120</v>
      </c>
      <c r="H550" s="12">
        <v>104</v>
      </c>
      <c r="I550" s="12">
        <v>95</v>
      </c>
      <c r="J550" s="12">
        <v>98</v>
      </c>
      <c r="K550" s="12">
        <v>84</v>
      </c>
      <c r="L550" s="12">
        <v>96</v>
      </c>
      <c r="M550" s="12">
        <v>97</v>
      </c>
      <c r="N550" s="13">
        <v>98</v>
      </c>
      <c r="O550" s="17" t="s">
        <v>137</v>
      </c>
      <c r="P550" s="14" t="s">
        <v>12</v>
      </c>
      <c r="Q550" s="14" t="s">
        <v>15</v>
      </c>
      <c r="R550" s="14" t="s">
        <v>17</v>
      </c>
      <c r="S550" s="14" t="s">
        <v>143</v>
      </c>
    </row>
    <row r="551" spans="1:19" x14ac:dyDescent="0.3">
      <c r="A551" s="11">
        <v>44634.501377314817</v>
      </c>
      <c r="B551" s="11"/>
      <c r="C551" s="15">
        <v>44634</v>
      </c>
      <c r="D551" s="16">
        <v>0.50137731481481485</v>
      </c>
      <c r="E551" s="33" t="str">
        <f t="shared" si="13"/>
        <v>02:01</v>
      </c>
      <c r="F551" s="12">
        <v>103</v>
      </c>
      <c r="G551" s="12">
        <v>75.44</v>
      </c>
      <c r="H551" s="12">
        <v>85.28</v>
      </c>
      <c r="I551" s="12">
        <v>77.899999999999991</v>
      </c>
      <c r="J551" s="12">
        <v>80.36</v>
      </c>
      <c r="K551" s="12">
        <v>74.62</v>
      </c>
      <c r="L551" s="12">
        <v>87.740000000000009</v>
      </c>
      <c r="M551" s="12">
        <v>61</v>
      </c>
      <c r="N551" s="13">
        <v>80.667500000000004</v>
      </c>
      <c r="O551" s="17" t="s">
        <v>137</v>
      </c>
      <c r="P551" s="14" t="s">
        <v>12</v>
      </c>
      <c r="Q551" s="14" t="s">
        <v>15</v>
      </c>
      <c r="R551" s="14" t="s">
        <v>17</v>
      </c>
      <c r="S551" s="14" t="s">
        <v>143</v>
      </c>
    </row>
    <row r="552" spans="1:19" x14ac:dyDescent="0.3">
      <c r="A552" s="11">
        <v>44634.501689814817</v>
      </c>
      <c r="B552" s="11"/>
      <c r="C552" s="15">
        <v>44634</v>
      </c>
      <c r="D552" s="16">
        <v>0.50168981481481478</v>
      </c>
      <c r="E552" s="33" t="str">
        <f t="shared" si="13"/>
        <v>02:01</v>
      </c>
      <c r="F552" s="12">
        <v>72.900000000000006</v>
      </c>
      <c r="G552" s="12">
        <v>74.52000000000001</v>
      </c>
      <c r="H552" s="12">
        <v>84.240000000000009</v>
      </c>
      <c r="I552" s="12">
        <v>76.95</v>
      </c>
      <c r="J552" s="12">
        <v>79.38</v>
      </c>
      <c r="K552" s="12">
        <v>73.710000000000008</v>
      </c>
      <c r="L552" s="12">
        <v>81</v>
      </c>
      <c r="M552" s="12">
        <v>78.569999999999993</v>
      </c>
      <c r="N552" s="13">
        <v>77.658749999999998</v>
      </c>
      <c r="O552" s="17" t="s">
        <v>137</v>
      </c>
      <c r="P552" s="14" t="s">
        <v>12</v>
      </c>
      <c r="Q552" s="14" t="s">
        <v>15</v>
      </c>
      <c r="R552" s="14" t="s">
        <v>17</v>
      </c>
      <c r="S552" s="14" t="s">
        <v>143</v>
      </c>
    </row>
    <row r="553" spans="1:19" x14ac:dyDescent="0.3">
      <c r="A553" s="11">
        <v>44634.501875000002</v>
      </c>
      <c r="B553" s="11"/>
      <c r="C553" s="15">
        <v>44634</v>
      </c>
      <c r="D553" s="16">
        <v>0.50187499999999996</v>
      </c>
      <c r="E553" s="33" t="str">
        <f t="shared" si="13"/>
        <v>02:01</v>
      </c>
      <c r="F553" s="12">
        <v>52.2</v>
      </c>
      <c r="G553" s="12">
        <v>53.36</v>
      </c>
      <c r="H553" s="12">
        <v>60.32</v>
      </c>
      <c r="I553" s="12">
        <v>55.099999999999994</v>
      </c>
      <c r="J553" s="12">
        <v>56.839999999999996</v>
      </c>
      <c r="K553" s="12">
        <v>52.78</v>
      </c>
      <c r="L553" s="12">
        <v>62.06</v>
      </c>
      <c r="M553" s="12">
        <v>58</v>
      </c>
      <c r="N553" s="13">
        <v>56.332500000000003</v>
      </c>
      <c r="O553" s="17" t="s">
        <v>137</v>
      </c>
      <c r="P553" s="14" t="s">
        <v>12</v>
      </c>
      <c r="Q553" s="14" t="s">
        <v>15</v>
      </c>
      <c r="R553" s="14" t="s">
        <v>17</v>
      </c>
      <c r="S553" s="14" t="s">
        <v>143</v>
      </c>
    </row>
    <row r="554" spans="1:19" x14ac:dyDescent="0.3">
      <c r="A554" s="11">
        <v>44634.502071759256</v>
      </c>
      <c r="B554" s="11"/>
      <c r="C554" s="15">
        <v>44634</v>
      </c>
      <c r="D554" s="16">
        <v>0.50207175925925929</v>
      </c>
      <c r="E554" s="33" t="str">
        <f t="shared" si="13"/>
        <v>02:02</v>
      </c>
      <c r="F554" s="12">
        <v>112</v>
      </c>
      <c r="G554" s="12">
        <v>79.12</v>
      </c>
      <c r="H554" s="12">
        <v>89.44</v>
      </c>
      <c r="I554" s="12">
        <v>81.7</v>
      </c>
      <c r="J554" s="12">
        <v>84.28</v>
      </c>
      <c r="K554" s="12">
        <v>78.260000000000005</v>
      </c>
      <c r="L554" s="12">
        <v>92.02000000000001</v>
      </c>
      <c r="M554" s="12">
        <v>60</v>
      </c>
      <c r="N554" s="13">
        <v>84.602499999999992</v>
      </c>
      <c r="O554" s="17" t="s">
        <v>137</v>
      </c>
      <c r="P554" s="14" t="s">
        <v>12</v>
      </c>
      <c r="Q554" s="14" t="s">
        <v>15</v>
      </c>
      <c r="R554" s="14" t="s">
        <v>17</v>
      </c>
      <c r="S554" s="14" t="s">
        <v>143</v>
      </c>
    </row>
    <row r="555" spans="1:19" x14ac:dyDescent="0.3">
      <c r="A555" s="11">
        <v>44634.502615740741</v>
      </c>
      <c r="B555" s="11"/>
      <c r="C555" s="15">
        <v>44634</v>
      </c>
      <c r="D555" s="16">
        <v>0.50261574074074067</v>
      </c>
      <c r="E555" s="33" t="str">
        <f t="shared" si="13"/>
        <v>02:02</v>
      </c>
      <c r="F555" s="12">
        <v>73.8</v>
      </c>
      <c r="G555" s="12">
        <v>75.44</v>
      </c>
      <c r="H555" s="12">
        <v>85.28</v>
      </c>
      <c r="I555" s="12">
        <v>77.899999999999991</v>
      </c>
      <c r="J555" s="12">
        <v>80.36</v>
      </c>
      <c r="K555" s="12">
        <v>74.62</v>
      </c>
      <c r="L555" s="12">
        <v>82</v>
      </c>
      <c r="M555" s="12">
        <v>79.539999999999992</v>
      </c>
      <c r="N555" s="13">
        <v>78.617500000000007</v>
      </c>
      <c r="O555" s="17" t="s">
        <v>137</v>
      </c>
      <c r="P555" s="14" t="s">
        <v>12</v>
      </c>
      <c r="Q555" s="14" t="s">
        <v>15</v>
      </c>
      <c r="R555" s="14" t="s">
        <v>17</v>
      </c>
      <c r="S555" s="14" t="s">
        <v>143</v>
      </c>
    </row>
    <row r="556" spans="1:19" x14ac:dyDescent="0.3">
      <c r="A556" s="11">
        <v>44634.502766203703</v>
      </c>
      <c r="B556" s="11"/>
      <c r="C556" s="15">
        <v>44634</v>
      </c>
      <c r="D556" s="16">
        <v>0.50276620370370373</v>
      </c>
      <c r="E556" s="33" t="str">
        <f t="shared" si="13"/>
        <v>02:03</v>
      </c>
      <c r="F556" s="12">
        <v>122</v>
      </c>
      <c r="G556" s="12">
        <v>80.5</v>
      </c>
      <c r="H556" s="12">
        <v>91</v>
      </c>
      <c r="I556" s="12">
        <v>83.125</v>
      </c>
      <c r="J556" s="12">
        <v>85.75</v>
      </c>
      <c r="K556" s="12">
        <v>79.625</v>
      </c>
      <c r="L556" s="12">
        <v>93.625</v>
      </c>
      <c r="M556" s="12">
        <v>53</v>
      </c>
      <c r="N556" s="13">
        <v>86.078125</v>
      </c>
      <c r="O556" s="17" t="s">
        <v>137</v>
      </c>
      <c r="P556" s="14" t="s">
        <v>12</v>
      </c>
      <c r="Q556" s="14" t="s">
        <v>15</v>
      </c>
      <c r="R556" s="14" t="s">
        <v>17</v>
      </c>
      <c r="S556" s="14" t="s">
        <v>143</v>
      </c>
    </row>
    <row r="557" spans="1:19" x14ac:dyDescent="0.3">
      <c r="A557" s="11">
        <v>44634.502835648149</v>
      </c>
      <c r="B557" s="11"/>
      <c r="C557" s="15">
        <v>44634</v>
      </c>
      <c r="D557" s="16">
        <v>0.50283564814814818</v>
      </c>
      <c r="E557" s="33" t="str">
        <f t="shared" si="13"/>
        <v>02:03</v>
      </c>
      <c r="F557" s="12">
        <v>72.900000000000006</v>
      </c>
      <c r="G557" s="12">
        <v>74.52000000000001</v>
      </c>
      <c r="H557" s="12">
        <v>84.240000000000009</v>
      </c>
      <c r="I557" s="12">
        <v>76.95</v>
      </c>
      <c r="J557" s="12">
        <v>79.38</v>
      </c>
      <c r="K557" s="12">
        <v>73.710000000000008</v>
      </c>
      <c r="L557" s="12">
        <v>81</v>
      </c>
      <c r="M557" s="12">
        <v>78.569999999999993</v>
      </c>
      <c r="N557" s="13">
        <v>77.658749999999998</v>
      </c>
      <c r="O557" s="17" t="s">
        <v>137</v>
      </c>
      <c r="P557" s="14" t="s">
        <v>12</v>
      </c>
      <c r="Q557" s="14" t="s">
        <v>15</v>
      </c>
      <c r="R557" s="14" t="s">
        <v>17</v>
      </c>
      <c r="S557" s="14" t="s">
        <v>143</v>
      </c>
    </row>
    <row r="558" spans="1:19" x14ac:dyDescent="0.3">
      <c r="A558" s="11">
        <v>44634.503460648149</v>
      </c>
      <c r="B558" s="11"/>
      <c r="C558" s="15">
        <v>44634</v>
      </c>
      <c r="D558" s="16">
        <v>0.50346064814814817</v>
      </c>
      <c r="E558" s="33" t="str">
        <f t="shared" si="13"/>
        <v>02:04</v>
      </c>
      <c r="F558" s="12">
        <v>125</v>
      </c>
      <c r="G558" s="12">
        <v>85.100000000000009</v>
      </c>
      <c r="H558" s="12">
        <v>96.2</v>
      </c>
      <c r="I558" s="12">
        <v>87.875</v>
      </c>
      <c r="J558" s="12">
        <v>90.649999999999991</v>
      </c>
      <c r="K558" s="12">
        <v>84.174999999999997</v>
      </c>
      <c r="L558" s="12">
        <v>98.975000000000009</v>
      </c>
      <c r="M558" s="12">
        <v>60</v>
      </c>
      <c r="N558" s="13">
        <v>90.996875000000003</v>
      </c>
      <c r="O558" s="17" t="s">
        <v>137</v>
      </c>
      <c r="P558" s="14" t="s">
        <v>12</v>
      </c>
      <c r="Q558" s="14" t="s">
        <v>15</v>
      </c>
      <c r="R558" s="14" t="s">
        <v>17</v>
      </c>
      <c r="S558" s="14" t="s">
        <v>143</v>
      </c>
    </row>
    <row r="559" spans="1:19" x14ac:dyDescent="0.3">
      <c r="A559" s="11">
        <v>44634.504155092596</v>
      </c>
      <c r="B559" s="11"/>
      <c r="C559" s="15">
        <v>44634</v>
      </c>
      <c r="D559" s="16">
        <v>0.50415509259259261</v>
      </c>
      <c r="E559" s="33" t="str">
        <f t="shared" si="13"/>
        <v>02:05</v>
      </c>
      <c r="F559" s="12">
        <v>116</v>
      </c>
      <c r="G559" s="12">
        <v>106.72</v>
      </c>
      <c r="H559" s="12">
        <v>120.64</v>
      </c>
      <c r="I559" s="12">
        <v>110.19999999999999</v>
      </c>
      <c r="J559" s="12">
        <v>113.67999999999999</v>
      </c>
      <c r="K559" s="12">
        <v>105.56</v>
      </c>
      <c r="L559" s="12">
        <v>124.12</v>
      </c>
      <c r="M559" s="12">
        <v>112.52</v>
      </c>
      <c r="N559" s="13">
        <v>113.67999999999999</v>
      </c>
      <c r="O559" s="17" t="s">
        <v>137</v>
      </c>
      <c r="P559" s="14" t="s">
        <v>12</v>
      </c>
      <c r="Q559" s="14" t="s">
        <v>15</v>
      </c>
      <c r="R559" s="14" t="s">
        <v>17</v>
      </c>
      <c r="S559" s="14" t="s">
        <v>143</v>
      </c>
    </row>
    <row r="560" spans="1:19" x14ac:dyDescent="0.3">
      <c r="A560" s="11">
        <v>44634.504166666666</v>
      </c>
      <c r="B560" s="11"/>
      <c r="C560" s="15">
        <v>44634</v>
      </c>
      <c r="D560" s="16">
        <v>0.50416666666666665</v>
      </c>
      <c r="E560" s="33" t="str">
        <f t="shared" si="13"/>
        <v>02:05</v>
      </c>
      <c r="F560" s="12">
        <v>91.8</v>
      </c>
      <c r="G560" s="12">
        <v>84</v>
      </c>
      <c r="H560" s="12">
        <v>106.08</v>
      </c>
      <c r="I560" s="12">
        <v>96.899999999999991</v>
      </c>
      <c r="J560" s="12">
        <v>99.96</v>
      </c>
      <c r="K560" s="12">
        <v>128</v>
      </c>
      <c r="L560" s="12">
        <v>94</v>
      </c>
      <c r="M560" s="12">
        <v>98.94</v>
      </c>
      <c r="N560" s="13">
        <v>99.960000000000008</v>
      </c>
      <c r="O560" s="17" t="s">
        <v>137</v>
      </c>
      <c r="P560" s="14" t="s">
        <v>12</v>
      </c>
      <c r="Q560" s="14" t="s">
        <v>15</v>
      </c>
      <c r="R560" s="14" t="s">
        <v>17</v>
      </c>
      <c r="S560" s="14" t="s">
        <v>143</v>
      </c>
    </row>
    <row r="561" spans="1:19" x14ac:dyDescent="0.3">
      <c r="A561" s="11">
        <v>44634.504386574074</v>
      </c>
      <c r="B561" s="11"/>
      <c r="C561" s="15">
        <v>44634</v>
      </c>
      <c r="D561" s="16">
        <v>0.50438657407407406</v>
      </c>
      <c r="E561" s="33" t="str">
        <f t="shared" si="13"/>
        <v>02:05</v>
      </c>
      <c r="F561" s="12">
        <v>72.900000000000006</v>
      </c>
      <c r="G561" s="12">
        <v>74.52000000000001</v>
      </c>
      <c r="H561" s="12">
        <v>84.240000000000009</v>
      </c>
      <c r="I561" s="12">
        <v>76.95</v>
      </c>
      <c r="J561" s="12">
        <v>79.38</v>
      </c>
      <c r="K561" s="12">
        <v>81</v>
      </c>
      <c r="L561" s="12">
        <v>86.67</v>
      </c>
      <c r="M561" s="12">
        <v>78.569999999999993</v>
      </c>
      <c r="N561" s="13">
        <v>79.278750000000002</v>
      </c>
      <c r="O561" s="17" t="s">
        <v>137</v>
      </c>
      <c r="P561" s="14" t="s">
        <v>12</v>
      </c>
      <c r="Q561" s="14" t="s">
        <v>15</v>
      </c>
      <c r="R561" s="14" t="s">
        <v>17</v>
      </c>
      <c r="S561" s="14" t="s">
        <v>143</v>
      </c>
    </row>
    <row r="562" spans="1:19" x14ac:dyDescent="0.3">
      <c r="A562" s="11">
        <v>44634.504803240743</v>
      </c>
      <c r="B562" s="11"/>
      <c r="C562" s="15">
        <v>44634</v>
      </c>
      <c r="D562" s="16">
        <v>0.50480324074074068</v>
      </c>
      <c r="E562" s="33" t="str">
        <f t="shared" si="13"/>
        <v>02:05</v>
      </c>
      <c r="F562" s="12">
        <v>73.8</v>
      </c>
      <c r="G562" s="12">
        <v>75.44</v>
      </c>
      <c r="H562" s="12">
        <v>85.28</v>
      </c>
      <c r="I562" s="12">
        <v>77.899999999999991</v>
      </c>
      <c r="J562" s="12">
        <v>80.36</v>
      </c>
      <c r="K562" s="12">
        <v>82</v>
      </c>
      <c r="L562" s="12">
        <v>87.740000000000009</v>
      </c>
      <c r="M562" s="12">
        <v>79.539999999999992</v>
      </c>
      <c r="N562" s="13">
        <v>80.257499999999993</v>
      </c>
      <c r="O562" s="17" t="s">
        <v>137</v>
      </c>
      <c r="P562" s="14" t="s">
        <v>12</v>
      </c>
      <c r="Q562" s="14" t="s">
        <v>15</v>
      </c>
      <c r="R562" s="14" t="s">
        <v>17</v>
      </c>
      <c r="S562" s="14" t="s">
        <v>143</v>
      </c>
    </row>
    <row r="563" spans="1:19" x14ac:dyDescent="0.3">
      <c r="A563" s="11">
        <v>44634.504849537036</v>
      </c>
      <c r="B563" s="11"/>
      <c r="C563" s="15">
        <v>44634</v>
      </c>
      <c r="D563" s="16">
        <v>0.50484953703703705</v>
      </c>
      <c r="E563" s="33" t="str">
        <f t="shared" ref="E563:E626" si="14">TEXT(D563-$D$306,"hh:mm")</f>
        <v>02:06</v>
      </c>
      <c r="F563" s="12">
        <v>93</v>
      </c>
      <c r="G563" s="12">
        <v>74.98</v>
      </c>
      <c r="H563" s="12">
        <v>84.76</v>
      </c>
      <c r="I563" s="12">
        <v>77.424999999999997</v>
      </c>
      <c r="J563" s="12">
        <v>79.87</v>
      </c>
      <c r="K563" s="12">
        <v>74.165000000000006</v>
      </c>
      <c r="L563" s="12">
        <v>87.204999999999998</v>
      </c>
      <c r="M563" s="12">
        <v>70</v>
      </c>
      <c r="N563" s="13">
        <v>80.175625000000011</v>
      </c>
      <c r="O563" s="17" t="s">
        <v>137</v>
      </c>
      <c r="P563" s="14" t="s">
        <v>12</v>
      </c>
      <c r="Q563" s="14" t="s">
        <v>15</v>
      </c>
      <c r="R563" s="14" t="s">
        <v>17</v>
      </c>
      <c r="S563" s="14" t="s">
        <v>143</v>
      </c>
    </row>
    <row r="564" spans="1:19" x14ac:dyDescent="0.3">
      <c r="A564" s="11">
        <v>44634.505543981482</v>
      </c>
      <c r="B564" s="11"/>
      <c r="C564" s="15">
        <v>44634</v>
      </c>
      <c r="D564" s="16">
        <v>0.5055439814814815</v>
      </c>
      <c r="E564" s="33" t="str">
        <f t="shared" si="14"/>
        <v>02:07</v>
      </c>
      <c r="F564" s="12">
        <v>115</v>
      </c>
      <c r="G564" s="12">
        <v>84.64</v>
      </c>
      <c r="H564" s="12">
        <v>95.68</v>
      </c>
      <c r="I564" s="12">
        <v>87.399999999999991</v>
      </c>
      <c r="J564" s="12">
        <v>90.16</v>
      </c>
      <c r="K564" s="12">
        <v>83.72</v>
      </c>
      <c r="L564" s="12">
        <v>98.440000000000012</v>
      </c>
      <c r="M564" s="12">
        <v>69</v>
      </c>
      <c r="N564" s="13">
        <v>90.50500000000001</v>
      </c>
      <c r="O564" s="17" t="s">
        <v>137</v>
      </c>
      <c r="P564" s="14" t="s">
        <v>12</v>
      </c>
      <c r="Q564" s="14" t="s">
        <v>15</v>
      </c>
      <c r="R564" s="14" t="s">
        <v>17</v>
      </c>
      <c r="S564" s="14" t="s">
        <v>143</v>
      </c>
    </row>
    <row r="565" spans="1:19" x14ac:dyDescent="0.3">
      <c r="A565" s="11">
        <v>44634.506180555552</v>
      </c>
      <c r="B565" s="11"/>
      <c r="C565" s="15">
        <v>44634</v>
      </c>
      <c r="D565" s="16">
        <v>0.50618055555555552</v>
      </c>
      <c r="E565" s="33" t="str">
        <f t="shared" si="14"/>
        <v>02:07</v>
      </c>
      <c r="F565" s="12">
        <v>74.7</v>
      </c>
      <c r="G565" s="12">
        <v>76.36</v>
      </c>
      <c r="H565" s="12">
        <v>86.320000000000007</v>
      </c>
      <c r="I565" s="12">
        <v>78.849999999999994</v>
      </c>
      <c r="J565" s="12">
        <v>81.34</v>
      </c>
      <c r="K565" s="12">
        <v>75.53</v>
      </c>
      <c r="L565" s="12">
        <v>83</v>
      </c>
      <c r="M565" s="12">
        <v>80.509999999999991</v>
      </c>
      <c r="N565" s="13">
        <v>79.576250000000002</v>
      </c>
      <c r="O565" s="17" t="s">
        <v>137</v>
      </c>
      <c r="P565" s="14" t="s">
        <v>12</v>
      </c>
      <c r="Q565" s="14" t="s">
        <v>15</v>
      </c>
      <c r="R565" s="14" t="s">
        <v>17</v>
      </c>
      <c r="S565" s="14" t="s">
        <v>143</v>
      </c>
    </row>
    <row r="566" spans="1:19" x14ac:dyDescent="0.3">
      <c r="A566" s="11">
        <v>44634.506226851852</v>
      </c>
      <c r="B566" s="11"/>
      <c r="C566" s="15">
        <v>44634</v>
      </c>
      <c r="D566" s="16">
        <v>0.5062268518518519</v>
      </c>
      <c r="E566" s="33" t="str">
        <f t="shared" si="14"/>
        <v>02:07</v>
      </c>
      <c r="F566" s="12">
        <v>77.400000000000006</v>
      </c>
      <c r="G566" s="12">
        <v>79.12</v>
      </c>
      <c r="H566" s="12">
        <v>89.44</v>
      </c>
      <c r="I566" s="12">
        <v>81.7</v>
      </c>
      <c r="J566" s="12">
        <v>84.28</v>
      </c>
      <c r="K566" s="12">
        <v>78.260000000000005</v>
      </c>
      <c r="L566" s="12">
        <v>92.02000000000001</v>
      </c>
      <c r="M566" s="12">
        <v>86</v>
      </c>
      <c r="N566" s="13">
        <v>83.527500000000003</v>
      </c>
      <c r="O566" s="17" t="s">
        <v>137</v>
      </c>
      <c r="P566" s="14" t="s">
        <v>12</v>
      </c>
      <c r="Q566" s="14" t="s">
        <v>15</v>
      </c>
      <c r="R566" s="14" t="s">
        <v>17</v>
      </c>
      <c r="S566" s="14" t="s">
        <v>143</v>
      </c>
    </row>
    <row r="567" spans="1:19" x14ac:dyDescent="0.3">
      <c r="A567" s="11">
        <v>44634.506238425929</v>
      </c>
      <c r="B567" s="11"/>
      <c r="C567" s="15">
        <v>44634</v>
      </c>
      <c r="D567" s="16">
        <v>0.50623842592592594</v>
      </c>
      <c r="E567" s="33" t="str">
        <f t="shared" si="14"/>
        <v>02:08</v>
      </c>
      <c r="F567" s="12">
        <v>117</v>
      </c>
      <c r="G567" s="12">
        <v>89.240000000000009</v>
      </c>
      <c r="H567" s="12">
        <v>100.88000000000001</v>
      </c>
      <c r="I567" s="12">
        <v>92.149999999999991</v>
      </c>
      <c r="J567" s="12">
        <v>95.06</v>
      </c>
      <c r="K567" s="12">
        <v>88.27</v>
      </c>
      <c r="L567" s="12">
        <v>103.79</v>
      </c>
      <c r="M567" s="12">
        <v>77</v>
      </c>
      <c r="N567" s="13">
        <v>95.423749999999998</v>
      </c>
      <c r="O567" s="17" t="s">
        <v>137</v>
      </c>
      <c r="P567" s="14" t="s">
        <v>12</v>
      </c>
      <c r="Q567" s="14" t="s">
        <v>15</v>
      </c>
      <c r="R567" s="14" t="s">
        <v>17</v>
      </c>
      <c r="S567" s="14" t="s">
        <v>143</v>
      </c>
    </row>
    <row r="568" spans="1:19" x14ac:dyDescent="0.3">
      <c r="A568" s="11">
        <v>44634.50640046296</v>
      </c>
      <c r="B568" s="11"/>
      <c r="C568" s="15">
        <v>44634</v>
      </c>
      <c r="D568" s="16">
        <v>0.50640046296296293</v>
      </c>
      <c r="E568" s="33" t="str">
        <f t="shared" si="14"/>
        <v>02:08</v>
      </c>
      <c r="F568" s="12">
        <v>79.2</v>
      </c>
      <c r="G568" s="12">
        <v>80.960000000000008</v>
      </c>
      <c r="H568" s="12">
        <v>91.52000000000001</v>
      </c>
      <c r="I568" s="12">
        <v>83.6</v>
      </c>
      <c r="J568" s="12">
        <v>86.24</v>
      </c>
      <c r="K568" s="12">
        <v>80.08</v>
      </c>
      <c r="L568" s="12">
        <v>94.160000000000011</v>
      </c>
      <c r="M568" s="12">
        <v>88</v>
      </c>
      <c r="N568" s="13">
        <v>85.47</v>
      </c>
      <c r="O568" s="17" t="s">
        <v>137</v>
      </c>
      <c r="P568" s="14" t="s">
        <v>12</v>
      </c>
      <c r="Q568" s="14" t="s">
        <v>15</v>
      </c>
      <c r="R568" s="14" t="s">
        <v>17</v>
      </c>
      <c r="S568" s="14" t="s">
        <v>143</v>
      </c>
    </row>
    <row r="569" spans="1:19" x14ac:dyDescent="0.3">
      <c r="A569" s="11">
        <v>44634.506932870368</v>
      </c>
      <c r="B569" s="11"/>
      <c r="C569" s="15">
        <v>44634</v>
      </c>
      <c r="D569" s="16">
        <v>0.50693287037037038</v>
      </c>
      <c r="E569" s="33" t="str">
        <f t="shared" si="14"/>
        <v>02:09</v>
      </c>
      <c r="F569" s="12">
        <v>110</v>
      </c>
      <c r="G569" s="12">
        <v>88.78</v>
      </c>
      <c r="H569" s="12">
        <v>100.36</v>
      </c>
      <c r="I569" s="12">
        <v>91.674999999999997</v>
      </c>
      <c r="J569" s="12">
        <v>94.57</v>
      </c>
      <c r="K569" s="12">
        <v>87.814999999999998</v>
      </c>
      <c r="L569" s="12">
        <v>103.25500000000001</v>
      </c>
      <c r="M569" s="12">
        <v>83</v>
      </c>
      <c r="N569" s="13">
        <v>94.931875000000005</v>
      </c>
      <c r="O569" s="17" t="s">
        <v>137</v>
      </c>
      <c r="P569" s="14" t="s">
        <v>12</v>
      </c>
      <c r="Q569" s="14" t="s">
        <v>15</v>
      </c>
      <c r="R569" s="14" t="s">
        <v>17</v>
      </c>
      <c r="S569" s="14" t="s">
        <v>143</v>
      </c>
    </row>
    <row r="570" spans="1:19" x14ac:dyDescent="0.3">
      <c r="A570" s="11">
        <v>44634.507627314815</v>
      </c>
      <c r="B570" s="11"/>
      <c r="C570" s="15">
        <v>44634</v>
      </c>
      <c r="D570" s="16">
        <v>0.50762731481481482</v>
      </c>
      <c r="E570" s="33" t="str">
        <f t="shared" si="14"/>
        <v>02:10</v>
      </c>
      <c r="F570" s="12">
        <v>93</v>
      </c>
      <c r="G570" s="12">
        <v>72.22</v>
      </c>
      <c r="H570" s="12">
        <v>81.64</v>
      </c>
      <c r="I570" s="12">
        <v>74.575000000000003</v>
      </c>
      <c r="J570" s="12">
        <v>76.929999999999993</v>
      </c>
      <c r="K570" s="12">
        <v>71.435000000000002</v>
      </c>
      <c r="L570" s="12">
        <v>83.995000000000005</v>
      </c>
      <c r="M570" s="12">
        <v>64</v>
      </c>
      <c r="N570" s="13">
        <v>77.224375000000009</v>
      </c>
      <c r="O570" s="17" t="s">
        <v>137</v>
      </c>
      <c r="P570" s="14" t="s">
        <v>12</v>
      </c>
      <c r="Q570" s="14" t="s">
        <v>15</v>
      </c>
      <c r="R570" s="14" t="s">
        <v>17</v>
      </c>
      <c r="S570" s="14" t="s">
        <v>143</v>
      </c>
    </row>
    <row r="571" spans="1:19" x14ac:dyDescent="0.3">
      <c r="A571" s="11">
        <v>44634.507638888892</v>
      </c>
      <c r="B571" s="11"/>
      <c r="C571" s="15">
        <v>44634</v>
      </c>
      <c r="D571" s="16">
        <v>0.50763888888888886</v>
      </c>
      <c r="E571" s="33" t="str">
        <f t="shared" si="14"/>
        <v>02:10</v>
      </c>
      <c r="F571" s="12">
        <v>81</v>
      </c>
      <c r="G571" s="12">
        <v>90</v>
      </c>
      <c r="H571" s="12">
        <v>93.600000000000009</v>
      </c>
      <c r="I571" s="12">
        <v>85.5</v>
      </c>
      <c r="J571" s="12">
        <v>88.2</v>
      </c>
      <c r="K571" s="12">
        <v>81.900000000000006</v>
      </c>
      <c r="L571" s="12">
        <v>90</v>
      </c>
      <c r="M571" s="12">
        <v>87.3</v>
      </c>
      <c r="N571" s="13">
        <v>87.1875</v>
      </c>
      <c r="O571" s="17" t="s">
        <v>137</v>
      </c>
      <c r="P571" s="14" t="s">
        <v>12</v>
      </c>
      <c r="Q571" s="14" t="s">
        <v>15</v>
      </c>
      <c r="R571" s="14" t="s">
        <v>17</v>
      </c>
      <c r="S571" s="14" t="s">
        <v>143</v>
      </c>
    </row>
    <row r="572" spans="1:19" x14ac:dyDescent="0.3">
      <c r="A572" s="11">
        <v>44634.507731481484</v>
      </c>
      <c r="B572" s="11"/>
      <c r="C572" s="15">
        <v>44634</v>
      </c>
      <c r="D572" s="16">
        <v>0.50773148148148151</v>
      </c>
      <c r="E572" s="33" t="str">
        <f t="shared" si="14"/>
        <v>02:10</v>
      </c>
      <c r="F572" s="12">
        <v>79.2</v>
      </c>
      <c r="G572" s="12">
        <v>80.960000000000008</v>
      </c>
      <c r="H572" s="12">
        <v>91.52000000000001</v>
      </c>
      <c r="I572" s="12">
        <v>83.6</v>
      </c>
      <c r="J572" s="12">
        <v>86.24</v>
      </c>
      <c r="K572" s="12">
        <v>88</v>
      </c>
      <c r="L572" s="12">
        <v>94.160000000000011</v>
      </c>
      <c r="M572" s="12">
        <v>85.36</v>
      </c>
      <c r="N572" s="13">
        <v>86.13000000000001</v>
      </c>
      <c r="O572" s="17" t="s">
        <v>137</v>
      </c>
      <c r="P572" s="14" t="s">
        <v>12</v>
      </c>
      <c r="Q572" s="14" t="s">
        <v>15</v>
      </c>
      <c r="R572" s="14" t="s">
        <v>17</v>
      </c>
      <c r="S572" s="14" t="s">
        <v>143</v>
      </c>
    </row>
    <row r="573" spans="1:19" x14ac:dyDescent="0.3">
      <c r="A573" s="11">
        <v>44634.508321759262</v>
      </c>
      <c r="B573" s="11"/>
      <c r="C573" s="15">
        <v>44634</v>
      </c>
      <c r="D573" s="16">
        <v>0.50832175925925926</v>
      </c>
      <c r="E573" s="33" t="str">
        <f t="shared" si="14"/>
        <v>02:11</v>
      </c>
      <c r="F573" s="12">
        <v>103</v>
      </c>
      <c r="G573" s="12">
        <v>75.900000000000006</v>
      </c>
      <c r="H573" s="12">
        <v>85.8</v>
      </c>
      <c r="I573" s="12">
        <v>78.375</v>
      </c>
      <c r="J573" s="12">
        <v>80.849999999999994</v>
      </c>
      <c r="K573" s="12">
        <v>75.075000000000003</v>
      </c>
      <c r="L573" s="12">
        <v>88.275000000000006</v>
      </c>
      <c r="M573" s="12">
        <v>62</v>
      </c>
      <c r="N573" s="13">
        <v>81.159374999999997</v>
      </c>
      <c r="O573" s="17" t="s">
        <v>137</v>
      </c>
      <c r="P573" s="14" t="s">
        <v>12</v>
      </c>
      <c r="Q573" s="14" t="s">
        <v>15</v>
      </c>
      <c r="R573" s="14" t="s">
        <v>17</v>
      </c>
      <c r="S573" s="14" t="s">
        <v>143</v>
      </c>
    </row>
    <row r="574" spans="1:19" x14ac:dyDescent="0.3">
      <c r="A574" s="11">
        <v>44634.508344907408</v>
      </c>
      <c r="B574" s="11"/>
      <c r="C574" s="15">
        <v>44634</v>
      </c>
      <c r="D574" s="16">
        <v>0.50834490740740745</v>
      </c>
      <c r="E574" s="33" t="str">
        <f t="shared" si="14"/>
        <v>02:11</v>
      </c>
      <c r="F574" s="12">
        <v>74.7</v>
      </c>
      <c r="G574" s="12">
        <v>76.36</v>
      </c>
      <c r="H574" s="12">
        <v>86.320000000000007</v>
      </c>
      <c r="I574" s="12">
        <v>78.849999999999994</v>
      </c>
      <c r="J574" s="12">
        <v>81.34</v>
      </c>
      <c r="K574" s="12">
        <v>83</v>
      </c>
      <c r="L574" s="12">
        <v>88.81</v>
      </c>
      <c r="M574" s="12">
        <v>80.509999999999991</v>
      </c>
      <c r="N574" s="13">
        <v>81.236250000000013</v>
      </c>
      <c r="O574" s="17" t="s">
        <v>137</v>
      </c>
      <c r="P574" s="14" t="s">
        <v>12</v>
      </c>
      <c r="Q574" s="14" t="s">
        <v>15</v>
      </c>
      <c r="R574" s="14" t="s">
        <v>17</v>
      </c>
      <c r="S574" s="14" t="s">
        <v>143</v>
      </c>
    </row>
    <row r="575" spans="1:19" x14ac:dyDescent="0.3">
      <c r="A575" s="11">
        <v>44634.508784722224</v>
      </c>
      <c r="B575" s="11"/>
      <c r="C575" s="15">
        <v>44634</v>
      </c>
      <c r="D575" s="16">
        <v>0.50878472222222226</v>
      </c>
      <c r="E575" s="33" t="str">
        <f t="shared" si="14"/>
        <v>02:11</v>
      </c>
      <c r="F575" s="12">
        <v>73.8</v>
      </c>
      <c r="G575" s="12">
        <v>75.44</v>
      </c>
      <c r="H575" s="12">
        <v>85.28</v>
      </c>
      <c r="I575" s="12">
        <v>77.899999999999991</v>
      </c>
      <c r="J575" s="12">
        <v>80.36</v>
      </c>
      <c r="K575" s="12">
        <v>74.62</v>
      </c>
      <c r="L575" s="12">
        <v>82</v>
      </c>
      <c r="M575" s="12">
        <v>79.539999999999992</v>
      </c>
      <c r="N575" s="13">
        <v>78.617500000000007</v>
      </c>
      <c r="O575" s="17" t="s">
        <v>137</v>
      </c>
      <c r="P575" s="14" t="s">
        <v>12</v>
      </c>
      <c r="Q575" s="14" t="s">
        <v>15</v>
      </c>
      <c r="R575" s="14" t="s">
        <v>17</v>
      </c>
      <c r="S575" s="14" t="s">
        <v>143</v>
      </c>
    </row>
    <row r="576" spans="1:19" x14ac:dyDescent="0.3">
      <c r="A576" s="11">
        <v>44634.509016203701</v>
      </c>
      <c r="B576" s="11"/>
      <c r="C576" s="15">
        <v>44634</v>
      </c>
      <c r="D576" s="16">
        <v>0.50901620370370371</v>
      </c>
      <c r="E576" s="33" t="str">
        <f t="shared" si="14"/>
        <v>02:12</v>
      </c>
      <c r="F576" s="12">
        <v>122</v>
      </c>
      <c r="G576" s="12">
        <v>84.18</v>
      </c>
      <c r="H576" s="12">
        <v>95.16</v>
      </c>
      <c r="I576" s="12">
        <v>86.924999999999997</v>
      </c>
      <c r="J576" s="12">
        <v>89.67</v>
      </c>
      <c r="K576" s="12">
        <v>83.265000000000001</v>
      </c>
      <c r="L576" s="12">
        <v>97.905000000000001</v>
      </c>
      <c r="M576" s="12">
        <v>61</v>
      </c>
      <c r="N576" s="13">
        <v>90.013125000000002</v>
      </c>
      <c r="O576" s="17" t="s">
        <v>137</v>
      </c>
      <c r="P576" s="14" t="s">
        <v>12</v>
      </c>
      <c r="Q576" s="14" t="s">
        <v>15</v>
      </c>
      <c r="R576" s="14" t="s">
        <v>17</v>
      </c>
      <c r="S576" s="14" t="s">
        <v>143</v>
      </c>
    </row>
    <row r="577" spans="1:19" x14ac:dyDescent="0.3">
      <c r="A577" s="11">
        <v>44634.509710648148</v>
      </c>
      <c r="B577" s="11"/>
      <c r="C577" s="15">
        <v>44634</v>
      </c>
      <c r="D577" s="16">
        <v>0.50971064814814815</v>
      </c>
      <c r="E577" s="33" t="str">
        <f t="shared" si="14"/>
        <v>02:13</v>
      </c>
      <c r="F577" s="12">
        <v>115</v>
      </c>
      <c r="G577" s="12">
        <v>79.12</v>
      </c>
      <c r="H577" s="12">
        <v>89.44</v>
      </c>
      <c r="I577" s="12">
        <v>81.7</v>
      </c>
      <c r="J577" s="12">
        <v>84.28</v>
      </c>
      <c r="K577" s="12">
        <v>78.260000000000005</v>
      </c>
      <c r="L577" s="12">
        <v>92.02000000000001</v>
      </c>
      <c r="M577" s="12">
        <v>57</v>
      </c>
      <c r="N577" s="13">
        <v>84.602499999999992</v>
      </c>
      <c r="O577" s="17" t="s">
        <v>137</v>
      </c>
      <c r="P577" s="14" t="s">
        <v>12</v>
      </c>
      <c r="Q577" s="14" t="s">
        <v>15</v>
      </c>
      <c r="R577" s="14" t="s">
        <v>17</v>
      </c>
      <c r="S577" s="14" t="s">
        <v>143</v>
      </c>
    </row>
    <row r="578" spans="1:19" x14ac:dyDescent="0.3">
      <c r="A578" s="11">
        <v>44634.510185185187</v>
      </c>
      <c r="B578" s="11"/>
      <c r="C578" s="15">
        <v>44634</v>
      </c>
      <c r="D578" s="16">
        <v>0.51018518518518519</v>
      </c>
      <c r="E578" s="33" t="str">
        <f t="shared" si="14"/>
        <v>02:13</v>
      </c>
      <c r="F578" s="12">
        <v>71.100000000000009</v>
      </c>
      <c r="G578" s="12">
        <v>72.680000000000007</v>
      </c>
      <c r="H578" s="12">
        <v>82.16</v>
      </c>
      <c r="I578" s="12">
        <v>75.05</v>
      </c>
      <c r="J578" s="12">
        <v>77.42</v>
      </c>
      <c r="K578" s="12">
        <v>79</v>
      </c>
      <c r="L578" s="12">
        <v>84.53</v>
      </c>
      <c r="M578" s="12">
        <v>76.63</v>
      </c>
      <c r="N578" s="13">
        <v>77.321250000000006</v>
      </c>
      <c r="O578" s="17" t="s">
        <v>137</v>
      </c>
      <c r="P578" s="14" t="s">
        <v>12</v>
      </c>
      <c r="Q578" s="14" t="s">
        <v>15</v>
      </c>
      <c r="R578" s="14" t="s">
        <v>17</v>
      </c>
      <c r="S578" s="14" t="s">
        <v>143</v>
      </c>
    </row>
    <row r="579" spans="1:19" x14ac:dyDescent="0.3">
      <c r="A579" s="11">
        <v>44634.510405092595</v>
      </c>
      <c r="B579" s="11"/>
      <c r="C579" s="15">
        <v>44634</v>
      </c>
      <c r="D579" s="16">
        <v>0.51040509259259259</v>
      </c>
      <c r="E579" s="33" t="str">
        <f t="shared" si="14"/>
        <v>02:14</v>
      </c>
      <c r="F579" s="12">
        <v>110</v>
      </c>
      <c r="G579" s="12">
        <v>80.960000000000008</v>
      </c>
      <c r="H579" s="12">
        <v>91.52000000000001</v>
      </c>
      <c r="I579" s="12">
        <v>83.6</v>
      </c>
      <c r="J579" s="12">
        <v>86.24</v>
      </c>
      <c r="K579" s="12">
        <v>80.08</v>
      </c>
      <c r="L579" s="12">
        <v>94.160000000000011</v>
      </c>
      <c r="M579" s="12">
        <v>66</v>
      </c>
      <c r="N579" s="13">
        <v>86.570000000000007</v>
      </c>
      <c r="O579" s="17" t="s">
        <v>137</v>
      </c>
      <c r="P579" s="14" t="s">
        <v>12</v>
      </c>
      <c r="Q579" s="14" t="s">
        <v>15</v>
      </c>
      <c r="R579" s="14" t="s">
        <v>17</v>
      </c>
      <c r="S579" s="14" t="s">
        <v>143</v>
      </c>
    </row>
    <row r="580" spans="1:19" x14ac:dyDescent="0.3">
      <c r="A580" s="11">
        <v>44634.511099537034</v>
      </c>
      <c r="B580" s="11"/>
      <c r="C580" s="15">
        <v>44634</v>
      </c>
      <c r="D580" s="16">
        <v>0.51109953703703703</v>
      </c>
      <c r="E580" s="33" t="str">
        <f t="shared" si="14"/>
        <v>02:15</v>
      </c>
      <c r="F580" s="12">
        <v>108</v>
      </c>
      <c r="G580" s="12">
        <v>81.88000000000001</v>
      </c>
      <c r="H580" s="12">
        <v>92.56</v>
      </c>
      <c r="I580" s="12">
        <v>84.55</v>
      </c>
      <c r="J580" s="12">
        <v>87.22</v>
      </c>
      <c r="K580" s="12">
        <v>80.990000000000009</v>
      </c>
      <c r="L580" s="12">
        <v>95.23</v>
      </c>
      <c r="M580" s="12">
        <v>70</v>
      </c>
      <c r="N580" s="13">
        <v>87.553750000000008</v>
      </c>
      <c r="O580" s="17" t="s">
        <v>137</v>
      </c>
      <c r="P580" s="14" t="s">
        <v>12</v>
      </c>
      <c r="Q580" s="14" t="s">
        <v>15</v>
      </c>
      <c r="R580" s="14" t="s">
        <v>17</v>
      </c>
      <c r="S580" s="14" t="s">
        <v>143</v>
      </c>
    </row>
    <row r="581" spans="1:19" x14ac:dyDescent="0.3">
      <c r="A581" s="11">
        <v>44634.511111111111</v>
      </c>
      <c r="B581" s="11"/>
      <c r="C581" s="15">
        <v>44634</v>
      </c>
      <c r="D581" s="16">
        <v>0.51111111111111118</v>
      </c>
      <c r="E581" s="33" t="str">
        <f t="shared" si="14"/>
        <v>02:15</v>
      </c>
      <c r="F581" s="12">
        <v>65.7</v>
      </c>
      <c r="G581" s="12">
        <v>76</v>
      </c>
      <c r="H581" s="12">
        <v>75.92</v>
      </c>
      <c r="I581" s="12">
        <v>69.349999999999994</v>
      </c>
      <c r="J581" s="12">
        <v>71.539999999999992</v>
      </c>
      <c r="K581" s="12">
        <v>73</v>
      </c>
      <c r="L581" s="12">
        <v>70</v>
      </c>
      <c r="M581" s="12">
        <v>70.81</v>
      </c>
      <c r="N581" s="13">
        <v>71.539999999999992</v>
      </c>
      <c r="O581" s="17" t="s">
        <v>137</v>
      </c>
      <c r="P581" s="14" t="s">
        <v>12</v>
      </c>
      <c r="Q581" s="14" t="s">
        <v>15</v>
      </c>
      <c r="R581" s="14" t="s">
        <v>17</v>
      </c>
      <c r="S581" s="14" t="s">
        <v>143</v>
      </c>
    </row>
    <row r="582" spans="1:19" x14ac:dyDescent="0.3">
      <c r="A582" s="11">
        <v>44634.511793981481</v>
      </c>
      <c r="B582" s="11"/>
      <c r="C582" s="15">
        <v>44634</v>
      </c>
      <c r="D582" s="16">
        <v>0.51179398148148147</v>
      </c>
      <c r="E582" s="33" t="str">
        <f t="shared" si="14"/>
        <v>02:16</v>
      </c>
      <c r="F582" s="12">
        <v>59.4</v>
      </c>
      <c r="G582" s="12">
        <v>60.720000000000006</v>
      </c>
      <c r="H582" s="12">
        <v>68.64</v>
      </c>
      <c r="I582" s="12">
        <v>62.699999999999996</v>
      </c>
      <c r="J582" s="12">
        <v>64.679999999999993</v>
      </c>
      <c r="K582" s="12">
        <v>60.06</v>
      </c>
      <c r="L582" s="12">
        <v>70.62</v>
      </c>
      <c r="M582" s="12">
        <v>66</v>
      </c>
      <c r="N582" s="13">
        <v>64.102499999999992</v>
      </c>
      <c r="O582" s="17" t="s">
        <v>137</v>
      </c>
      <c r="P582" s="14" t="s">
        <v>12</v>
      </c>
      <c r="Q582" s="14" t="s">
        <v>15</v>
      </c>
      <c r="R582" s="14" t="s">
        <v>17</v>
      </c>
      <c r="S582" s="14" t="s">
        <v>143</v>
      </c>
    </row>
    <row r="583" spans="1:19" x14ac:dyDescent="0.3">
      <c r="A583" s="11">
        <v>44634.512488425928</v>
      </c>
      <c r="B583" s="11"/>
      <c r="C583" s="15">
        <v>44634</v>
      </c>
      <c r="D583" s="16">
        <v>0.51248842592592592</v>
      </c>
      <c r="E583" s="33" t="str">
        <f t="shared" si="14"/>
        <v>02:17</v>
      </c>
      <c r="F583" s="12">
        <v>100</v>
      </c>
      <c r="G583" s="12">
        <v>92</v>
      </c>
      <c r="H583" s="12">
        <v>104</v>
      </c>
      <c r="I583" s="12">
        <v>95</v>
      </c>
      <c r="J583" s="12">
        <v>98</v>
      </c>
      <c r="K583" s="12">
        <v>91</v>
      </c>
      <c r="L583" s="12">
        <v>107</v>
      </c>
      <c r="M583" s="12">
        <v>100</v>
      </c>
      <c r="N583" s="13">
        <v>98.375</v>
      </c>
      <c r="O583" s="17" t="s">
        <v>137</v>
      </c>
      <c r="P583" s="14" t="s">
        <v>12</v>
      </c>
      <c r="Q583" s="14" t="s">
        <v>15</v>
      </c>
      <c r="R583" s="14" t="s">
        <v>17</v>
      </c>
      <c r="S583" s="14" t="s">
        <v>143</v>
      </c>
    </row>
    <row r="584" spans="1:19" x14ac:dyDescent="0.3">
      <c r="A584" s="11">
        <v>44634.512685185182</v>
      </c>
      <c r="B584" s="11"/>
      <c r="C584" s="15">
        <v>44634</v>
      </c>
      <c r="D584" s="16">
        <v>0.51268518518518513</v>
      </c>
      <c r="E584" s="33" t="str">
        <f t="shared" si="14"/>
        <v>02:17</v>
      </c>
      <c r="F584" s="12">
        <v>74.7</v>
      </c>
      <c r="G584" s="12">
        <v>76.36</v>
      </c>
      <c r="H584" s="12">
        <v>86.320000000000007</v>
      </c>
      <c r="I584" s="12">
        <v>78.849999999999994</v>
      </c>
      <c r="J584" s="12">
        <v>81.34</v>
      </c>
      <c r="K584" s="12">
        <v>83</v>
      </c>
      <c r="L584" s="12">
        <v>88.81</v>
      </c>
      <c r="M584" s="12">
        <v>80.509999999999991</v>
      </c>
      <c r="N584" s="13">
        <v>81.236250000000013</v>
      </c>
      <c r="O584" s="17" t="s">
        <v>137</v>
      </c>
      <c r="P584" s="14" t="s">
        <v>12</v>
      </c>
      <c r="Q584" s="14" t="s">
        <v>15</v>
      </c>
      <c r="R584" s="14" t="s">
        <v>17</v>
      </c>
      <c r="S584" s="14" t="s">
        <v>143</v>
      </c>
    </row>
    <row r="585" spans="1:19" x14ac:dyDescent="0.3">
      <c r="A585" s="11">
        <v>44634.513148148151</v>
      </c>
      <c r="B585" s="11"/>
      <c r="C585" s="15">
        <v>44634</v>
      </c>
      <c r="D585" s="16">
        <v>0.51314814814814813</v>
      </c>
      <c r="E585" s="33" t="str">
        <f t="shared" si="14"/>
        <v>02:17</v>
      </c>
      <c r="F585" s="12">
        <v>73.8</v>
      </c>
      <c r="G585" s="12">
        <v>75.44</v>
      </c>
      <c r="H585" s="12">
        <v>85.28</v>
      </c>
      <c r="I585" s="12">
        <v>77.899999999999991</v>
      </c>
      <c r="J585" s="12">
        <v>80.36</v>
      </c>
      <c r="K585" s="12">
        <v>82</v>
      </c>
      <c r="L585" s="12">
        <v>87.740000000000009</v>
      </c>
      <c r="M585" s="12">
        <v>79.539999999999992</v>
      </c>
      <c r="N585" s="13">
        <v>80.257499999999993</v>
      </c>
      <c r="O585" s="17" t="s">
        <v>137</v>
      </c>
      <c r="P585" s="14" t="s">
        <v>12</v>
      </c>
      <c r="Q585" s="14" t="s">
        <v>15</v>
      </c>
      <c r="R585" s="14" t="s">
        <v>17</v>
      </c>
      <c r="S585" s="14" t="s">
        <v>143</v>
      </c>
    </row>
    <row r="586" spans="1:19" x14ac:dyDescent="0.3">
      <c r="A586" s="11">
        <v>44634.513182870367</v>
      </c>
      <c r="B586" s="11"/>
      <c r="C586" s="15">
        <v>44634</v>
      </c>
      <c r="D586" s="16">
        <v>0.51318287037037036</v>
      </c>
      <c r="E586" s="33" t="str">
        <f t="shared" si="14"/>
        <v>02:18</v>
      </c>
      <c r="F586" s="12">
        <v>107</v>
      </c>
      <c r="G586" s="12">
        <v>103.5</v>
      </c>
      <c r="H586" s="12">
        <v>117</v>
      </c>
      <c r="I586" s="12">
        <v>106.875</v>
      </c>
      <c r="J586" s="12">
        <v>110.25</v>
      </c>
      <c r="K586" s="12">
        <v>102.375</v>
      </c>
      <c r="L586" s="12">
        <v>120.375</v>
      </c>
      <c r="M586" s="12">
        <v>118</v>
      </c>
      <c r="N586" s="13">
        <v>110.671875</v>
      </c>
      <c r="O586" s="17" t="s">
        <v>137</v>
      </c>
      <c r="P586" s="14" t="s">
        <v>12</v>
      </c>
      <c r="Q586" s="14" t="s">
        <v>15</v>
      </c>
      <c r="R586" s="14" t="s">
        <v>17</v>
      </c>
      <c r="S586" s="14" t="s">
        <v>143</v>
      </c>
    </row>
    <row r="587" spans="1:19" x14ac:dyDescent="0.3">
      <c r="A587" s="11">
        <v>44634.513877314814</v>
      </c>
      <c r="B587" s="11"/>
      <c r="C587" s="15">
        <v>44634</v>
      </c>
      <c r="D587" s="16">
        <v>0.5138773148148148</v>
      </c>
      <c r="E587" s="33" t="str">
        <f t="shared" si="14"/>
        <v>02:19</v>
      </c>
      <c r="F587" s="12">
        <v>106</v>
      </c>
      <c r="G587" s="12">
        <v>101.66000000000001</v>
      </c>
      <c r="H587" s="12">
        <v>114.92</v>
      </c>
      <c r="I587" s="12">
        <v>104.97499999999999</v>
      </c>
      <c r="J587" s="12">
        <v>108.28999999999999</v>
      </c>
      <c r="K587" s="12">
        <v>100.55500000000001</v>
      </c>
      <c r="L587" s="12">
        <v>118.23500000000001</v>
      </c>
      <c r="M587" s="12">
        <v>115</v>
      </c>
      <c r="N587" s="13">
        <v>108.70437500000001</v>
      </c>
      <c r="O587" s="17" t="s">
        <v>137</v>
      </c>
      <c r="P587" s="14" t="s">
        <v>12</v>
      </c>
      <c r="Q587" s="14" t="s">
        <v>15</v>
      </c>
      <c r="R587" s="14" t="s">
        <v>17</v>
      </c>
      <c r="S587" s="14" t="s">
        <v>143</v>
      </c>
    </row>
    <row r="588" spans="1:19" x14ac:dyDescent="0.3">
      <c r="A588" s="11">
        <v>44634.51394675926</v>
      </c>
      <c r="B588" s="11"/>
      <c r="C588" s="15">
        <v>44634</v>
      </c>
      <c r="D588" s="16">
        <v>0.51394675925925926</v>
      </c>
      <c r="E588" s="33" t="str">
        <f t="shared" si="14"/>
        <v>02:19</v>
      </c>
      <c r="F588" s="12">
        <v>104</v>
      </c>
      <c r="G588" s="12">
        <v>95.68</v>
      </c>
      <c r="H588" s="12">
        <v>108.16</v>
      </c>
      <c r="I588" s="12">
        <v>98.8</v>
      </c>
      <c r="J588" s="12">
        <v>101.92</v>
      </c>
      <c r="K588" s="12">
        <v>94.64</v>
      </c>
      <c r="L588" s="12">
        <v>111.28</v>
      </c>
      <c r="M588" s="12">
        <v>100.88</v>
      </c>
      <c r="N588" s="13">
        <v>101.92</v>
      </c>
      <c r="O588" s="17" t="s">
        <v>137</v>
      </c>
      <c r="P588" s="14" t="s">
        <v>12</v>
      </c>
      <c r="Q588" s="14" t="s">
        <v>15</v>
      </c>
      <c r="R588" s="14" t="s">
        <v>17</v>
      </c>
      <c r="S588" s="14" t="s">
        <v>143</v>
      </c>
    </row>
    <row r="589" spans="1:19" x14ac:dyDescent="0.3">
      <c r="A589" s="11">
        <v>44634.514131944445</v>
      </c>
      <c r="B589" s="11"/>
      <c r="C589" s="15">
        <v>44634</v>
      </c>
      <c r="D589" s="16">
        <v>0.51413194444444443</v>
      </c>
      <c r="E589" s="33" t="str">
        <f t="shared" si="14"/>
        <v>02:19</v>
      </c>
      <c r="F589" s="12">
        <v>106</v>
      </c>
      <c r="G589" s="12">
        <v>97.52000000000001</v>
      </c>
      <c r="H589" s="12">
        <v>110.24000000000001</v>
      </c>
      <c r="I589" s="12">
        <v>100.69999999999999</v>
      </c>
      <c r="J589" s="12">
        <v>103.88</v>
      </c>
      <c r="K589" s="12">
        <v>96.460000000000008</v>
      </c>
      <c r="L589" s="12">
        <v>113.42</v>
      </c>
      <c r="M589" s="12">
        <v>102.82</v>
      </c>
      <c r="N589" s="13">
        <v>103.88</v>
      </c>
      <c r="O589" s="17" t="s">
        <v>137</v>
      </c>
      <c r="P589" s="14" t="s">
        <v>12</v>
      </c>
      <c r="Q589" s="14" t="s">
        <v>15</v>
      </c>
      <c r="R589" s="14" t="s">
        <v>17</v>
      </c>
      <c r="S589" s="14" t="s">
        <v>143</v>
      </c>
    </row>
    <row r="590" spans="1:19" x14ac:dyDescent="0.3">
      <c r="A590" s="11">
        <v>44634.514525462961</v>
      </c>
      <c r="B590" s="11"/>
      <c r="C590" s="15">
        <v>44634</v>
      </c>
      <c r="D590" s="16">
        <v>0.51452546296296298</v>
      </c>
      <c r="E590" s="33" t="str">
        <f t="shared" si="14"/>
        <v>02:19</v>
      </c>
      <c r="F590" s="12">
        <v>87</v>
      </c>
      <c r="G590" s="12">
        <v>80.040000000000006</v>
      </c>
      <c r="H590" s="12">
        <v>90.48</v>
      </c>
      <c r="I590" s="12">
        <v>82.649999999999991</v>
      </c>
      <c r="J590" s="12">
        <v>85.26</v>
      </c>
      <c r="K590" s="12">
        <v>79.17</v>
      </c>
      <c r="L590" s="12">
        <v>93.09</v>
      </c>
      <c r="M590" s="12">
        <v>84.39</v>
      </c>
      <c r="N590" s="13">
        <v>85.26</v>
      </c>
      <c r="O590" s="17" t="s">
        <v>137</v>
      </c>
      <c r="P590" s="14" t="s">
        <v>12</v>
      </c>
      <c r="Q590" s="14" t="s">
        <v>15</v>
      </c>
      <c r="R590" s="14" t="s">
        <v>17</v>
      </c>
      <c r="S590" s="14" t="s">
        <v>143</v>
      </c>
    </row>
    <row r="591" spans="1:19" x14ac:dyDescent="0.3">
      <c r="A591" s="11">
        <v>44634.51457175926</v>
      </c>
      <c r="B591" s="11"/>
      <c r="C591" s="15">
        <v>44634</v>
      </c>
      <c r="D591" s="16">
        <v>0.51457175925925924</v>
      </c>
      <c r="E591" s="33" t="str">
        <f t="shared" si="14"/>
        <v>02:20</v>
      </c>
      <c r="F591" s="12">
        <v>95</v>
      </c>
      <c r="G591" s="12">
        <v>95.22</v>
      </c>
      <c r="H591" s="12">
        <v>107.64</v>
      </c>
      <c r="I591" s="12">
        <v>98.324999999999989</v>
      </c>
      <c r="J591" s="12">
        <v>101.42999999999999</v>
      </c>
      <c r="K591" s="12">
        <v>94.185000000000002</v>
      </c>
      <c r="L591" s="12">
        <v>110.745</v>
      </c>
      <c r="M591" s="12">
        <v>112</v>
      </c>
      <c r="N591" s="13">
        <v>101.81812499999999</v>
      </c>
      <c r="O591" s="17" t="s">
        <v>137</v>
      </c>
      <c r="P591" s="14" t="s">
        <v>12</v>
      </c>
      <c r="Q591" s="14" t="s">
        <v>15</v>
      </c>
      <c r="R591" s="14" t="s">
        <v>17</v>
      </c>
      <c r="S591" s="14" t="s">
        <v>143</v>
      </c>
    </row>
    <row r="592" spans="1:19" x14ac:dyDescent="0.3">
      <c r="A592" s="11">
        <v>44634.51458333333</v>
      </c>
      <c r="B592" s="11"/>
      <c r="C592" s="15">
        <v>44634</v>
      </c>
      <c r="D592" s="16">
        <v>0.51458333333333328</v>
      </c>
      <c r="E592" s="33" t="str">
        <f t="shared" si="14"/>
        <v>02:20</v>
      </c>
      <c r="F592" s="12">
        <v>96.3</v>
      </c>
      <c r="G592" s="12">
        <v>103</v>
      </c>
      <c r="H592" s="12">
        <v>111.28</v>
      </c>
      <c r="I592" s="12">
        <v>101.64999999999999</v>
      </c>
      <c r="J592" s="12">
        <v>104.86</v>
      </c>
      <c r="K592" s="12">
        <v>121</v>
      </c>
      <c r="L592" s="12">
        <v>97</v>
      </c>
      <c r="M592" s="12">
        <v>103.78999999999999</v>
      </c>
      <c r="N592" s="13">
        <v>104.86</v>
      </c>
      <c r="O592" s="17" t="s">
        <v>137</v>
      </c>
      <c r="P592" s="14" t="s">
        <v>12</v>
      </c>
      <c r="Q592" s="14" t="s">
        <v>15</v>
      </c>
      <c r="R592" s="14" t="s">
        <v>17</v>
      </c>
      <c r="S592" s="14" t="s">
        <v>143</v>
      </c>
    </row>
    <row r="593" spans="1:19" x14ac:dyDescent="0.3">
      <c r="A593" s="11">
        <v>44634.515266203707</v>
      </c>
      <c r="B593" s="11"/>
      <c r="C593" s="15">
        <v>44634</v>
      </c>
      <c r="D593" s="16">
        <v>0.51526620370370368</v>
      </c>
      <c r="E593" s="33" t="str">
        <f t="shared" si="14"/>
        <v>02:21</v>
      </c>
      <c r="F593" s="12">
        <v>85</v>
      </c>
      <c r="G593" s="12">
        <v>85.56</v>
      </c>
      <c r="H593" s="12">
        <v>96.72</v>
      </c>
      <c r="I593" s="12">
        <v>88.35</v>
      </c>
      <c r="J593" s="12">
        <v>91.14</v>
      </c>
      <c r="K593" s="12">
        <v>84.63000000000001</v>
      </c>
      <c r="L593" s="12">
        <v>99.51</v>
      </c>
      <c r="M593" s="12">
        <v>101</v>
      </c>
      <c r="N593" s="13">
        <v>91.488749999999996</v>
      </c>
      <c r="O593" s="17" t="s">
        <v>137</v>
      </c>
      <c r="P593" s="14" t="s">
        <v>12</v>
      </c>
      <c r="Q593" s="14" t="s">
        <v>15</v>
      </c>
      <c r="R593" s="14" t="s">
        <v>17</v>
      </c>
      <c r="S593" s="14" t="s">
        <v>143</v>
      </c>
    </row>
    <row r="594" spans="1:19" x14ac:dyDescent="0.3">
      <c r="A594" s="11">
        <v>44634.515960648147</v>
      </c>
      <c r="B594" s="11"/>
      <c r="C594" s="15">
        <v>44634</v>
      </c>
      <c r="D594" s="16">
        <v>0.51596064814814813</v>
      </c>
      <c r="E594" s="33" t="str">
        <f t="shared" si="14"/>
        <v>02:22</v>
      </c>
      <c r="F594" s="12">
        <v>87</v>
      </c>
      <c r="G594" s="12">
        <v>83.413333333333341</v>
      </c>
      <c r="H594" s="12">
        <v>94.293333333333337</v>
      </c>
      <c r="I594" s="12">
        <v>86.13333333333334</v>
      </c>
      <c r="J594" s="12">
        <v>88.853333333333339</v>
      </c>
      <c r="K594" s="12">
        <v>81</v>
      </c>
      <c r="L594" s="12">
        <v>97.01333333333335</v>
      </c>
      <c r="M594" s="12">
        <v>104</v>
      </c>
      <c r="N594" s="13">
        <v>90.213333333333338</v>
      </c>
      <c r="O594" s="17" t="s">
        <v>137</v>
      </c>
      <c r="P594" s="14" t="s">
        <v>12</v>
      </c>
      <c r="Q594" s="14" t="s">
        <v>15</v>
      </c>
      <c r="R594" s="14" t="s">
        <v>17</v>
      </c>
      <c r="S594" s="14" t="s">
        <v>143</v>
      </c>
    </row>
    <row r="595" spans="1:19" x14ac:dyDescent="0.3">
      <c r="A595" s="11">
        <v>44634.516655092593</v>
      </c>
      <c r="B595" s="11"/>
      <c r="C595" s="15">
        <v>44634</v>
      </c>
      <c r="D595" s="16">
        <v>0.51665509259259257</v>
      </c>
      <c r="E595" s="33" t="str">
        <f t="shared" si="14"/>
        <v>02:23</v>
      </c>
      <c r="F595" s="12">
        <v>90</v>
      </c>
      <c r="G595" s="12">
        <v>89.240000000000009</v>
      </c>
      <c r="H595" s="12">
        <v>100.88000000000001</v>
      </c>
      <c r="I595" s="12">
        <v>92.149999999999991</v>
      </c>
      <c r="J595" s="12">
        <v>95.06</v>
      </c>
      <c r="K595" s="12">
        <v>88.27</v>
      </c>
      <c r="L595" s="12">
        <v>103.79</v>
      </c>
      <c r="M595" s="12">
        <v>104</v>
      </c>
      <c r="N595" s="13">
        <v>95.423749999999998</v>
      </c>
      <c r="O595" s="17" t="s">
        <v>137</v>
      </c>
      <c r="P595" s="14" t="s">
        <v>12</v>
      </c>
      <c r="Q595" s="14" t="s">
        <v>15</v>
      </c>
      <c r="R595" s="14" t="s">
        <v>17</v>
      </c>
      <c r="S595" s="14" t="s">
        <v>143</v>
      </c>
    </row>
    <row r="596" spans="1:19" x14ac:dyDescent="0.3">
      <c r="A596" s="11">
        <v>44634.51734953704</v>
      </c>
      <c r="B596" s="11"/>
      <c r="C596" s="15">
        <v>44634</v>
      </c>
      <c r="D596" s="16">
        <v>0.51734953703703701</v>
      </c>
      <c r="E596" s="33" t="str">
        <f t="shared" si="14"/>
        <v>02:24</v>
      </c>
      <c r="F596" s="12">
        <v>92</v>
      </c>
      <c r="G596" s="12">
        <v>92</v>
      </c>
      <c r="H596" s="12">
        <v>104</v>
      </c>
      <c r="I596" s="12">
        <v>95</v>
      </c>
      <c r="J596" s="12">
        <v>98</v>
      </c>
      <c r="K596" s="12">
        <v>91</v>
      </c>
      <c r="L596" s="12">
        <v>107</v>
      </c>
      <c r="M596" s="12">
        <v>108</v>
      </c>
      <c r="N596" s="13">
        <v>98.375</v>
      </c>
      <c r="O596" s="17" t="s">
        <v>137</v>
      </c>
      <c r="P596" s="14" t="s">
        <v>12</v>
      </c>
      <c r="Q596" s="14" t="s">
        <v>15</v>
      </c>
      <c r="R596" s="14" t="s">
        <v>17</v>
      </c>
      <c r="S596" s="14" t="s">
        <v>143</v>
      </c>
    </row>
    <row r="597" spans="1:19" x14ac:dyDescent="0.3">
      <c r="A597" s="11">
        <v>44634.518043981479</v>
      </c>
      <c r="B597" s="11"/>
      <c r="C597" s="15">
        <v>44634</v>
      </c>
      <c r="D597" s="16">
        <v>0.51804398148148145</v>
      </c>
      <c r="E597" s="33" t="str">
        <f t="shared" si="14"/>
        <v>02:25</v>
      </c>
      <c r="F597" s="12">
        <v>91</v>
      </c>
      <c r="G597" s="12">
        <v>86.94</v>
      </c>
      <c r="H597" s="12">
        <v>98.28</v>
      </c>
      <c r="I597" s="12">
        <v>89.774999999999991</v>
      </c>
      <c r="J597" s="12">
        <v>92.61</v>
      </c>
      <c r="K597" s="12">
        <v>85.995000000000005</v>
      </c>
      <c r="L597" s="12">
        <v>101.11500000000001</v>
      </c>
      <c r="M597" s="12">
        <v>98</v>
      </c>
      <c r="N597" s="13">
        <v>92.964375000000004</v>
      </c>
      <c r="O597" s="17" t="s">
        <v>137</v>
      </c>
      <c r="P597" s="14" t="s">
        <v>12</v>
      </c>
      <c r="Q597" s="14" t="s">
        <v>15</v>
      </c>
      <c r="R597" s="14" t="s">
        <v>17</v>
      </c>
      <c r="S597" s="14" t="s">
        <v>143</v>
      </c>
    </row>
    <row r="598" spans="1:19" x14ac:dyDescent="0.3">
      <c r="A598" s="11">
        <v>44634.518055555556</v>
      </c>
      <c r="B598" s="11"/>
      <c r="C598" s="15">
        <v>44634</v>
      </c>
      <c r="D598" s="16">
        <v>0.5180555555555556</v>
      </c>
      <c r="E598" s="33" t="str">
        <f t="shared" si="14"/>
        <v>02:25</v>
      </c>
      <c r="F598" s="12">
        <v>85.5</v>
      </c>
      <c r="G598" s="12">
        <v>99</v>
      </c>
      <c r="H598" s="12">
        <v>98.8</v>
      </c>
      <c r="I598" s="12">
        <v>90.25</v>
      </c>
      <c r="J598" s="12">
        <v>93.1</v>
      </c>
      <c r="K598" s="12">
        <v>96</v>
      </c>
      <c r="L598" s="12">
        <v>90</v>
      </c>
      <c r="M598" s="12">
        <v>92.149999999999991</v>
      </c>
      <c r="N598" s="13">
        <v>93.1</v>
      </c>
      <c r="O598" s="17" t="s">
        <v>137</v>
      </c>
      <c r="P598" s="14" t="s">
        <v>12</v>
      </c>
      <c r="Q598" s="14" t="s">
        <v>15</v>
      </c>
      <c r="R598" s="14" t="s">
        <v>17</v>
      </c>
      <c r="S598" s="14" t="s">
        <v>143</v>
      </c>
    </row>
    <row r="599" spans="1:19" x14ac:dyDescent="0.3">
      <c r="A599" s="11">
        <v>44634.518738425926</v>
      </c>
      <c r="B599" s="11"/>
      <c r="C599" s="15">
        <v>44634</v>
      </c>
      <c r="D599" s="16">
        <v>0.51873842592592589</v>
      </c>
      <c r="E599" s="33" t="str">
        <f t="shared" si="14"/>
        <v>02:26</v>
      </c>
      <c r="F599" s="12">
        <v>93</v>
      </c>
      <c r="G599" s="12">
        <v>90.62</v>
      </c>
      <c r="H599" s="12">
        <v>102.44</v>
      </c>
      <c r="I599" s="12">
        <v>93.574999999999989</v>
      </c>
      <c r="J599" s="12">
        <v>96.53</v>
      </c>
      <c r="K599" s="12">
        <v>89.635000000000005</v>
      </c>
      <c r="L599" s="12">
        <v>105.39500000000001</v>
      </c>
      <c r="M599" s="12">
        <v>104</v>
      </c>
      <c r="N599" s="13">
        <v>96.899374999999992</v>
      </c>
      <c r="O599" s="17" t="s">
        <v>137</v>
      </c>
      <c r="P599" s="14" t="s">
        <v>12</v>
      </c>
      <c r="Q599" s="14" t="s">
        <v>15</v>
      </c>
      <c r="R599" s="14" t="s">
        <v>17</v>
      </c>
      <c r="S599" s="14" t="s">
        <v>143</v>
      </c>
    </row>
    <row r="600" spans="1:19" x14ac:dyDescent="0.3">
      <c r="A600" s="11">
        <v>44634.519432870373</v>
      </c>
      <c r="B600" s="11"/>
      <c r="C600" s="15">
        <v>44634</v>
      </c>
      <c r="D600" s="16">
        <v>0.51943287037037034</v>
      </c>
      <c r="E600" s="33" t="str">
        <f t="shared" si="14"/>
        <v>02:27</v>
      </c>
      <c r="F600" s="12">
        <v>93</v>
      </c>
      <c r="G600" s="12">
        <v>95.22</v>
      </c>
      <c r="H600" s="12">
        <v>107.64</v>
      </c>
      <c r="I600" s="12">
        <v>98.324999999999989</v>
      </c>
      <c r="J600" s="12">
        <v>101.42999999999999</v>
      </c>
      <c r="K600" s="12">
        <v>94.185000000000002</v>
      </c>
      <c r="L600" s="12">
        <v>110.745</v>
      </c>
      <c r="M600" s="12">
        <v>114</v>
      </c>
      <c r="N600" s="13">
        <v>101.81812499999999</v>
      </c>
      <c r="O600" s="17" t="s">
        <v>137</v>
      </c>
      <c r="P600" s="14" t="s">
        <v>12</v>
      </c>
      <c r="Q600" s="14" t="s">
        <v>15</v>
      </c>
      <c r="R600" s="14" t="s">
        <v>17</v>
      </c>
      <c r="S600" s="14" t="s">
        <v>143</v>
      </c>
    </row>
    <row r="601" spans="1:19" x14ac:dyDescent="0.3">
      <c r="A601" s="11">
        <v>44634.520127314812</v>
      </c>
      <c r="B601" s="11"/>
      <c r="C601" s="15">
        <v>44634</v>
      </c>
      <c r="D601" s="16">
        <v>0.52012731481481478</v>
      </c>
      <c r="E601" s="33" t="str">
        <f t="shared" si="14"/>
        <v>02:28</v>
      </c>
      <c r="F601" s="12">
        <v>93</v>
      </c>
      <c r="G601" s="12">
        <v>89.7</v>
      </c>
      <c r="H601" s="12">
        <v>101.4</v>
      </c>
      <c r="I601" s="12">
        <v>92.625</v>
      </c>
      <c r="J601" s="12">
        <v>95.55</v>
      </c>
      <c r="K601" s="12">
        <v>88.725000000000009</v>
      </c>
      <c r="L601" s="12">
        <v>104.325</v>
      </c>
      <c r="M601" s="12">
        <v>102</v>
      </c>
      <c r="N601" s="13">
        <v>95.915625000000006</v>
      </c>
      <c r="O601" s="17" t="s">
        <v>137</v>
      </c>
      <c r="P601" s="14" t="s">
        <v>12</v>
      </c>
      <c r="Q601" s="14" t="s">
        <v>15</v>
      </c>
      <c r="R601" s="14" t="s">
        <v>17</v>
      </c>
      <c r="S601" s="14" t="s">
        <v>143</v>
      </c>
    </row>
    <row r="602" spans="1:19" x14ac:dyDescent="0.3">
      <c r="A602" s="11">
        <v>44634.520821759259</v>
      </c>
      <c r="B602" s="11"/>
      <c r="C602" s="15">
        <v>44634</v>
      </c>
      <c r="D602" s="16">
        <v>0.52082175925925933</v>
      </c>
      <c r="E602" s="33" t="str">
        <f t="shared" si="14"/>
        <v>02:29</v>
      </c>
      <c r="F602" s="12">
        <v>102</v>
      </c>
      <c r="G602" s="12">
        <v>89.7</v>
      </c>
      <c r="H602" s="12">
        <v>101.4</v>
      </c>
      <c r="I602" s="12">
        <v>92.625</v>
      </c>
      <c r="J602" s="12">
        <v>95.55</v>
      </c>
      <c r="K602" s="12">
        <v>88.725000000000009</v>
      </c>
      <c r="L602" s="12">
        <v>104.325</v>
      </c>
      <c r="M602" s="12">
        <v>93</v>
      </c>
      <c r="N602" s="13">
        <v>95.915625000000006</v>
      </c>
      <c r="O602" s="17" t="s">
        <v>137</v>
      </c>
      <c r="P602" s="14" t="s">
        <v>12</v>
      </c>
      <c r="Q602" s="14" t="s">
        <v>15</v>
      </c>
      <c r="R602" s="14" t="s">
        <v>17</v>
      </c>
      <c r="S602" s="14" t="s">
        <v>143</v>
      </c>
    </row>
    <row r="603" spans="1:19" x14ac:dyDescent="0.3">
      <c r="A603" s="11">
        <v>44634.521516203706</v>
      </c>
      <c r="B603" s="11"/>
      <c r="C603" s="15">
        <v>44634</v>
      </c>
      <c r="D603" s="16">
        <v>0.52151620370370366</v>
      </c>
      <c r="E603" s="33" t="str">
        <f t="shared" si="14"/>
        <v>02:30</v>
      </c>
      <c r="F603" s="12">
        <v>119</v>
      </c>
      <c r="G603" s="12">
        <v>92.92</v>
      </c>
      <c r="H603" s="12">
        <v>105.04</v>
      </c>
      <c r="I603" s="12">
        <v>95.949999999999989</v>
      </c>
      <c r="J603" s="12">
        <v>98.98</v>
      </c>
      <c r="K603" s="12">
        <v>91.91</v>
      </c>
      <c r="L603" s="12">
        <v>108.07000000000001</v>
      </c>
      <c r="M603" s="12">
        <v>83</v>
      </c>
      <c r="N603" s="13">
        <v>99.358750000000015</v>
      </c>
      <c r="O603" s="17" t="s">
        <v>137</v>
      </c>
      <c r="P603" s="14" t="s">
        <v>12</v>
      </c>
      <c r="Q603" s="14" t="s">
        <v>15</v>
      </c>
      <c r="R603" s="14" t="s">
        <v>17</v>
      </c>
      <c r="S603" s="14" t="s">
        <v>143</v>
      </c>
    </row>
    <row r="604" spans="1:19" x14ac:dyDescent="0.3">
      <c r="A604" s="11">
        <v>44634.521527777775</v>
      </c>
      <c r="B604" s="11"/>
      <c r="C604" s="15">
        <v>44634</v>
      </c>
      <c r="D604" s="16">
        <v>0.52152777777777781</v>
      </c>
      <c r="E604" s="33" t="str">
        <f t="shared" si="14"/>
        <v>02:30</v>
      </c>
      <c r="F604" s="12">
        <v>78.599999999999994</v>
      </c>
      <c r="G604" s="12">
        <v>83</v>
      </c>
      <c r="H604" s="12">
        <v>90.826666666666668</v>
      </c>
      <c r="I604" s="12">
        <v>82.966666666666654</v>
      </c>
      <c r="J604" s="12">
        <v>85.586666666666659</v>
      </c>
      <c r="K604" s="12">
        <v>95</v>
      </c>
      <c r="L604" s="12">
        <v>84</v>
      </c>
      <c r="M604" s="12">
        <v>84.713333333333324</v>
      </c>
      <c r="N604" s="13">
        <v>85.586666666666673</v>
      </c>
      <c r="O604" s="17" t="s">
        <v>137</v>
      </c>
      <c r="P604" s="14" t="s">
        <v>12</v>
      </c>
      <c r="Q604" s="14" t="s">
        <v>15</v>
      </c>
      <c r="R604" s="14" t="s">
        <v>17</v>
      </c>
      <c r="S604" s="14" t="s">
        <v>143</v>
      </c>
    </row>
    <row r="605" spans="1:19" x14ac:dyDescent="0.3">
      <c r="A605" s="11">
        <v>44634.522210648145</v>
      </c>
      <c r="B605" s="11"/>
      <c r="C605" s="15">
        <v>44634</v>
      </c>
      <c r="D605" s="16">
        <v>0.52221064814814822</v>
      </c>
      <c r="E605" s="33" t="str">
        <f t="shared" si="14"/>
        <v>02:31</v>
      </c>
      <c r="F605" s="12">
        <v>136</v>
      </c>
      <c r="G605" s="12">
        <v>101.2</v>
      </c>
      <c r="H605" s="12">
        <v>114.4</v>
      </c>
      <c r="I605" s="12">
        <v>104.5</v>
      </c>
      <c r="J605" s="12">
        <v>107.8</v>
      </c>
      <c r="K605" s="12">
        <v>100.10000000000001</v>
      </c>
      <c r="L605" s="12">
        <v>117.7</v>
      </c>
      <c r="M605" s="12">
        <v>84</v>
      </c>
      <c r="N605" s="13">
        <v>108.21250000000001</v>
      </c>
      <c r="O605" s="17" t="s">
        <v>137</v>
      </c>
      <c r="P605" s="14" t="s">
        <v>12</v>
      </c>
      <c r="Q605" s="14" t="s">
        <v>15</v>
      </c>
      <c r="R605" s="14" t="s">
        <v>17</v>
      </c>
      <c r="S605" s="14" t="s">
        <v>143</v>
      </c>
    </row>
    <row r="606" spans="1:19" x14ac:dyDescent="0.3">
      <c r="A606" s="11">
        <v>44634.522615740738</v>
      </c>
      <c r="B606" s="11"/>
      <c r="C606" s="15">
        <v>44634</v>
      </c>
      <c r="D606" s="16">
        <v>0.52261574074074069</v>
      </c>
      <c r="E606" s="33" t="str">
        <f t="shared" si="14"/>
        <v>02:31</v>
      </c>
      <c r="F606" s="12">
        <v>138</v>
      </c>
      <c r="G606" s="12">
        <v>126.96000000000001</v>
      </c>
      <c r="H606" s="12">
        <v>143.52000000000001</v>
      </c>
      <c r="I606" s="12">
        <v>131.1</v>
      </c>
      <c r="J606" s="12">
        <v>135.24</v>
      </c>
      <c r="K606" s="12">
        <v>125.58</v>
      </c>
      <c r="L606" s="12">
        <v>147.66</v>
      </c>
      <c r="M606" s="12">
        <v>133.85999999999999</v>
      </c>
      <c r="N606" s="13">
        <v>135.24</v>
      </c>
      <c r="O606" s="17" t="s">
        <v>137</v>
      </c>
      <c r="P606" s="14" t="s">
        <v>12</v>
      </c>
      <c r="Q606" s="14" t="s">
        <v>15</v>
      </c>
      <c r="R606" s="14" t="s">
        <v>18</v>
      </c>
      <c r="S606" s="14" t="s">
        <v>143</v>
      </c>
    </row>
    <row r="607" spans="1:19" x14ac:dyDescent="0.3">
      <c r="A607" s="11">
        <v>44634.522905092592</v>
      </c>
      <c r="B607" s="11"/>
      <c r="C607" s="15">
        <v>44634</v>
      </c>
      <c r="D607" s="16">
        <v>0.52290509259259255</v>
      </c>
      <c r="E607" s="33" t="str">
        <f t="shared" si="14"/>
        <v>02:32</v>
      </c>
      <c r="F607" s="12">
        <v>138</v>
      </c>
      <c r="G607" s="12">
        <v>101.2</v>
      </c>
      <c r="H607" s="12">
        <v>114.4</v>
      </c>
      <c r="I607" s="12">
        <v>104.5</v>
      </c>
      <c r="J607" s="12">
        <v>107.8</v>
      </c>
      <c r="K607" s="12">
        <v>100.10000000000001</v>
      </c>
      <c r="L607" s="12">
        <v>117.7</v>
      </c>
      <c r="M607" s="12">
        <v>82</v>
      </c>
      <c r="N607" s="13">
        <v>108.21250000000001</v>
      </c>
      <c r="O607" s="17" t="s">
        <v>137</v>
      </c>
      <c r="P607" s="14" t="s">
        <v>12</v>
      </c>
      <c r="Q607" s="14" t="s">
        <v>15</v>
      </c>
      <c r="R607" s="14" t="s">
        <v>17</v>
      </c>
      <c r="S607" s="14" t="s">
        <v>143</v>
      </c>
    </row>
    <row r="608" spans="1:19" x14ac:dyDescent="0.3">
      <c r="A608" s="11">
        <v>44634.523599537039</v>
      </c>
      <c r="B608" s="11"/>
      <c r="C608" s="15">
        <v>44634</v>
      </c>
      <c r="D608" s="16">
        <v>0.5235995370370371</v>
      </c>
      <c r="E608" s="33" t="str">
        <f t="shared" si="14"/>
        <v>02:33</v>
      </c>
      <c r="F608" s="12">
        <v>111</v>
      </c>
      <c r="G608" s="12">
        <v>88.78</v>
      </c>
      <c r="H608" s="12">
        <v>100.36</v>
      </c>
      <c r="I608" s="12">
        <v>91.674999999999997</v>
      </c>
      <c r="J608" s="12">
        <v>94.57</v>
      </c>
      <c r="K608" s="12">
        <v>87.814999999999998</v>
      </c>
      <c r="L608" s="12">
        <v>103.25500000000001</v>
      </c>
      <c r="M608" s="12">
        <v>82</v>
      </c>
      <c r="N608" s="13">
        <v>94.931875000000005</v>
      </c>
      <c r="O608" s="17" t="s">
        <v>137</v>
      </c>
      <c r="P608" s="14" t="s">
        <v>12</v>
      </c>
      <c r="Q608" s="14" t="s">
        <v>15</v>
      </c>
      <c r="R608" s="14" t="s">
        <v>17</v>
      </c>
      <c r="S608" s="14" t="s">
        <v>143</v>
      </c>
    </row>
    <row r="609" spans="1:19" x14ac:dyDescent="0.3">
      <c r="A609" s="11">
        <v>44634.524293981478</v>
      </c>
      <c r="B609" s="11"/>
      <c r="C609" s="15">
        <v>44634</v>
      </c>
      <c r="D609" s="16">
        <v>0.52429398148148143</v>
      </c>
      <c r="E609" s="33" t="str">
        <f t="shared" si="14"/>
        <v>02:34</v>
      </c>
      <c r="F609" s="12">
        <v>111</v>
      </c>
      <c r="G609" s="12">
        <v>92</v>
      </c>
      <c r="H609" s="12">
        <v>104</v>
      </c>
      <c r="I609" s="12">
        <v>95</v>
      </c>
      <c r="J609" s="12">
        <v>98</v>
      </c>
      <c r="K609" s="12">
        <v>91</v>
      </c>
      <c r="L609" s="12">
        <v>107</v>
      </c>
      <c r="M609" s="12">
        <v>89</v>
      </c>
      <c r="N609" s="13">
        <v>98.375</v>
      </c>
      <c r="O609" s="17" t="s">
        <v>137</v>
      </c>
      <c r="P609" s="14" t="s">
        <v>12</v>
      </c>
      <c r="Q609" s="14" t="s">
        <v>15</v>
      </c>
      <c r="R609" s="14" t="s">
        <v>17</v>
      </c>
      <c r="S609" s="14" t="s">
        <v>143</v>
      </c>
    </row>
    <row r="610" spans="1:19" x14ac:dyDescent="0.3">
      <c r="A610" s="11">
        <v>44634.524988425925</v>
      </c>
      <c r="B610" s="11"/>
      <c r="C610" s="15">
        <v>44634</v>
      </c>
      <c r="D610" s="16">
        <v>0.52498842592592598</v>
      </c>
      <c r="E610" s="33" t="str">
        <f t="shared" si="14"/>
        <v>02:35</v>
      </c>
      <c r="F610" s="12">
        <v>120</v>
      </c>
      <c r="G610" s="12">
        <v>110.4</v>
      </c>
      <c r="H610" s="12">
        <v>124.80000000000001</v>
      </c>
      <c r="I610" s="12">
        <v>114</v>
      </c>
      <c r="J610" s="12">
        <v>117.6</v>
      </c>
      <c r="K610" s="12">
        <v>109.2</v>
      </c>
      <c r="L610" s="12">
        <v>128.4</v>
      </c>
      <c r="M610" s="12">
        <v>116.39999999999999</v>
      </c>
      <c r="N610" s="13">
        <v>117.60000000000001</v>
      </c>
      <c r="O610" s="17" t="s">
        <v>137</v>
      </c>
      <c r="P610" s="14" t="s">
        <v>12</v>
      </c>
      <c r="Q610" s="14" t="s">
        <v>15</v>
      </c>
      <c r="R610" s="14" t="s">
        <v>17</v>
      </c>
      <c r="S610" s="14" t="s">
        <v>143</v>
      </c>
    </row>
    <row r="611" spans="1:19" x14ac:dyDescent="0.3">
      <c r="A611" s="11">
        <v>44634.525000000001</v>
      </c>
      <c r="B611" s="11"/>
      <c r="C611" s="15">
        <v>44634</v>
      </c>
      <c r="D611" s="16">
        <v>0.52500000000000002</v>
      </c>
      <c r="E611" s="33" t="str">
        <f t="shared" si="14"/>
        <v>02:35</v>
      </c>
      <c r="F611" s="12">
        <v>85.8</v>
      </c>
      <c r="G611" s="12">
        <v>105</v>
      </c>
      <c r="H611" s="12">
        <v>99.146666666666661</v>
      </c>
      <c r="I611" s="12">
        <v>90.566666666666663</v>
      </c>
      <c r="J611" s="12">
        <v>93.426666666666662</v>
      </c>
      <c r="K611" s="12">
        <v>94</v>
      </c>
      <c r="L611" s="12">
        <v>87</v>
      </c>
      <c r="M611" s="12">
        <v>92.473333333333329</v>
      </c>
      <c r="N611" s="13">
        <v>93.426666666666677</v>
      </c>
      <c r="O611" s="17" t="s">
        <v>137</v>
      </c>
      <c r="P611" s="14" t="s">
        <v>12</v>
      </c>
      <c r="Q611" s="14" t="s">
        <v>15</v>
      </c>
      <c r="R611" s="14" t="s">
        <v>17</v>
      </c>
      <c r="S611" s="14" t="s">
        <v>143</v>
      </c>
    </row>
    <row r="612" spans="1:19" x14ac:dyDescent="0.3">
      <c r="A612" s="11">
        <v>44634.525682870371</v>
      </c>
      <c r="B612" s="11"/>
      <c r="C612" s="15">
        <v>44634</v>
      </c>
      <c r="D612" s="16">
        <v>0.52568287037037031</v>
      </c>
      <c r="E612" s="33" t="str">
        <f t="shared" si="14"/>
        <v>02:36</v>
      </c>
      <c r="F612" s="12">
        <v>115</v>
      </c>
      <c r="G612" s="12">
        <v>94.76</v>
      </c>
      <c r="H612" s="12">
        <v>107.12</v>
      </c>
      <c r="I612" s="12">
        <v>97.85</v>
      </c>
      <c r="J612" s="12">
        <v>100.94</v>
      </c>
      <c r="K612" s="12">
        <v>93.73</v>
      </c>
      <c r="L612" s="12">
        <v>110.21000000000001</v>
      </c>
      <c r="M612" s="12">
        <v>91</v>
      </c>
      <c r="N612" s="13">
        <v>101.32625000000002</v>
      </c>
      <c r="O612" s="17" t="s">
        <v>137</v>
      </c>
      <c r="P612" s="14" t="s">
        <v>12</v>
      </c>
      <c r="Q612" s="14" t="s">
        <v>15</v>
      </c>
      <c r="R612" s="14" t="s">
        <v>17</v>
      </c>
      <c r="S612" s="14" t="s">
        <v>143</v>
      </c>
    </row>
    <row r="613" spans="1:19" x14ac:dyDescent="0.3">
      <c r="A613" s="11">
        <v>44634.526377314818</v>
      </c>
      <c r="B613" s="11"/>
      <c r="C613" s="15">
        <v>44634</v>
      </c>
      <c r="D613" s="16">
        <v>0.52637731481481487</v>
      </c>
      <c r="E613" s="33" t="str">
        <f t="shared" si="14"/>
        <v>02:37</v>
      </c>
      <c r="F613" s="12">
        <v>110</v>
      </c>
      <c r="G613" s="12">
        <v>92.92</v>
      </c>
      <c r="H613" s="12">
        <v>105.04</v>
      </c>
      <c r="I613" s="12">
        <v>95.949999999999989</v>
      </c>
      <c r="J613" s="12">
        <v>98.98</v>
      </c>
      <c r="K613" s="12">
        <v>91.91</v>
      </c>
      <c r="L613" s="12">
        <v>108.07000000000001</v>
      </c>
      <c r="M613" s="12">
        <v>92</v>
      </c>
      <c r="N613" s="13">
        <v>99.358750000000015</v>
      </c>
      <c r="O613" s="17" t="s">
        <v>137</v>
      </c>
      <c r="P613" s="14" t="s">
        <v>12</v>
      </c>
      <c r="Q613" s="14" t="s">
        <v>15</v>
      </c>
      <c r="R613" s="14" t="s">
        <v>17</v>
      </c>
      <c r="S613" s="14" t="s">
        <v>143</v>
      </c>
    </row>
    <row r="614" spans="1:19" x14ac:dyDescent="0.3">
      <c r="A614" s="11">
        <v>44634.527071759258</v>
      </c>
      <c r="B614" s="11"/>
      <c r="C614" s="15">
        <v>44634</v>
      </c>
      <c r="D614" s="16">
        <v>0.5270717592592592</v>
      </c>
      <c r="E614" s="33" t="str">
        <f t="shared" si="14"/>
        <v>02:38</v>
      </c>
      <c r="F614" s="12">
        <v>106</v>
      </c>
      <c r="G614" s="12">
        <v>89.240000000000009</v>
      </c>
      <c r="H614" s="12">
        <v>100.88000000000001</v>
      </c>
      <c r="I614" s="12">
        <v>92.149999999999991</v>
      </c>
      <c r="J614" s="12">
        <v>95.06</v>
      </c>
      <c r="K614" s="12">
        <v>88.27</v>
      </c>
      <c r="L614" s="12">
        <v>103.79</v>
      </c>
      <c r="M614" s="12">
        <v>88</v>
      </c>
      <c r="N614" s="13">
        <v>95.423749999999998</v>
      </c>
      <c r="O614" s="17" t="s">
        <v>137</v>
      </c>
      <c r="P614" s="14" t="s">
        <v>12</v>
      </c>
      <c r="Q614" s="14" t="s">
        <v>15</v>
      </c>
      <c r="R614" s="14" t="s">
        <v>17</v>
      </c>
      <c r="S614" s="14" t="s">
        <v>143</v>
      </c>
    </row>
    <row r="615" spans="1:19" x14ac:dyDescent="0.3">
      <c r="A615" s="11">
        <v>44634.527766203704</v>
      </c>
      <c r="B615" s="11"/>
      <c r="C615" s="15">
        <v>44634</v>
      </c>
      <c r="D615" s="16">
        <v>0.52776620370370375</v>
      </c>
      <c r="E615" s="33" t="str">
        <f t="shared" si="14"/>
        <v>02:39</v>
      </c>
      <c r="F615" s="12">
        <v>110</v>
      </c>
      <c r="G615" s="12">
        <v>90.160000000000011</v>
      </c>
      <c r="H615" s="12">
        <v>101.92</v>
      </c>
      <c r="I615" s="12">
        <v>93.1</v>
      </c>
      <c r="J615" s="12">
        <v>96.039999999999992</v>
      </c>
      <c r="K615" s="12">
        <v>89.18</v>
      </c>
      <c r="L615" s="12">
        <v>104.86</v>
      </c>
      <c r="M615" s="12">
        <v>86</v>
      </c>
      <c r="N615" s="13">
        <v>96.407500000000013</v>
      </c>
      <c r="O615" s="17" t="s">
        <v>137</v>
      </c>
      <c r="P615" s="14" t="s">
        <v>12</v>
      </c>
      <c r="Q615" s="14" t="s">
        <v>15</v>
      </c>
      <c r="R615" s="14" t="s">
        <v>17</v>
      </c>
      <c r="S615" s="14" t="s">
        <v>143</v>
      </c>
    </row>
    <row r="616" spans="1:19" x14ac:dyDescent="0.3">
      <c r="A616" s="11">
        <v>44634.528460648151</v>
      </c>
      <c r="B616" s="11"/>
      <c r="C616" s="15">
        <v>44634</v>
      </c>
      <c r="D616" s="16">
        <v>0.52846064814814808</v>
      </c>
      <c r="E616" s="33" t="str">
        <f t="shared" si="14"/>
        <v>02:40</v>
      </c>
      <c r="F616" s="12">
        <v>111</v>
      </c>
      <c r="G616" s="12">
        <v>91.08</v>
      </c>
      <c r="H616" s="12">
        <v>102.96000000000001</v>
      </c>
      <c r="I616" s="12">
        <v>94.05</v>
      </c>
      <c r="J616" s="12">
        <v>97.02</v>
      </c>
      <c r="K616" s="12">
        <v>90.09</v>
      </c>
      <c r="L616" s="12">
        <v>105.93</v>
      </c>
      <c r="M616" s="12">
        <v>87</v>
      </c>
      <c r="N616" s="13">
        <v>97.391249999999985</v>
      </c>
      <c r="O616" s="17" t="s">
        <v>137</v>
      </c>
      <c r="P616" s="14" t="s">
        <v>12</v>
      </c>
      <c r="Q616" s="14" t="s">
        <v>15</v>
      </c>
      <c r="R616" s="14" t="s">
        <v>17</v>
      </c>
      <c r="S616" s="14" t="s">
        <v>143</v>
      </c>
    </row>
    <row r="617" spans="1:19" x14ac:dyDescent="0.3">
      <c r="A617" s="11">
        <v>44634.52847222222</v>
      </c>
      <c r="B617" s="11"/>
      <c r="C617" s="15">
        <v>44634</v>
      </c>
      <c r="D617" s="16">
        <v>0.52847222222222223</v>
      </c>
      <c r="E617" s="33" t="str">
        <f t="shared" si="14"/>
        <v>02:40</v>
      </c>
      <c r="F617" s="12">
        <v>88.800000000000011</v>
      </c>
      <c r="G617" s="12">
        <v>109</v>
      </c>
      <c r="H617" s="12">
        <v>102.61333333333334</v>
      </c>
      <c r="I617" s="12">
        <v>93.733333333333334</v>
      </c>
      <c r="J617" s="12">
        <v>96.693333333333342</v>
      </c>
      <c r="K617" s="12">
        <v>92</v>
      </c>
      <c r="L617" s="12">
        <v>95</v>
      </c>
      <c r="M617" s="12">
        <v>95.706666666666663</v>
      </c>
      <c r="N617" s="13">
        <v>96.693333333333342</v>
      </c>
      <c r="O617" s="17" t="s">
        <v>137</v>
      </c>
      <c r="P617" s="14" t="s">
        <v>12</v>
      </c>
      <c r="Q617" s="14" t="s">
        <v>15</v>
      </c>
      <c r="R617" s="14" t="s">
        <v>17</v>
      </c>
      <c r="S617" s="14" t="s">
        <v>143</v>
      </c>
    </row>
    <row r="618" spans="1:19" x14ac:dyDescent="0.3">
      <c r="A618" s="11">
        <v>44634.52915509259</v>
      </c>
      <c r="B618" s="11"/>
      <c r="C618" s="15">
        <v>44634</v>
      </c>
      <c r="D618" s="16">
        <v>0.52915509259259264</v>
      </c>
      <c r="E618" s="33" t="str">
        <f t="shared" si="14"/>
        <v>02:41</v>
      </c>
      <c r="F618" s="12">
        <v>114</v>
      </c>
      <c r="G618" s="12">
        <v>91.08</v>
      </c>
      <c r="H618" s="12">
        <v>102.96000000000001</v>
      </c>
      <c r="I618" s="12">
        <v>94.05</v>
      </c>
      <c r="J618" s="12">
        <v>97.02</v>
      </c>
      <c r="K618" s="12">
        <v>90.09</v>
      </c>
      <c r="L618" s="12">
        <v>105.93</v>
      </c>
      <c r="M618" s="12">
        <v>84</v>
      </c>
      <c r="N618" s="13">
        <v>97.391249999999985</v>
      </c>
      <c r="O618" s="17" t="s">
        <v>137</v>
      </c>
      <c r="P618" s="14" t="s">
        <v>12</v>
      </c>
      <c r="Q618" s="14" t="s">
        <v>15</v>
      </c>
      <c r="R618" s="14" t="s">
        <v>17</v>
      </c>
      <c r="S618" s="14" t="s">
        <v>143</v>
      </c>
    </row>
    <row r="619" spans="1:19" x14ac:dyDescent="0.3">
      <c r="A619" s="11">
        <v>44634.529849537037</v>
      </c>
      <c r="B619" s="11"/>
      <c r="C619" s="15">
        <v>44634</v>
      </c>
      <c r="D619" s="16">
        <v>0.52984953703703697</v>
      </c>
      <c r="E619" s="33" t="str">
        <f t="shared" si="14"/>
        <v>02:42</v>
      </c>
      <c r="F619" s="12">
        <v>111</v>
      </c>
      <c r="G619" s="12">
        <v>94.76</v>
      </c>
      <c r="H619" s="12">
        <v>107.12</v>
      </c>
      <c r="I619" s="12">
        <v>97.85</v>
      </c>
      <c r="J619" s="12">
        <v>100.94</v>
      </c>
      <c r="K619" s="12">
        <v>93.73</v>
      </c>
      <c r="L619" s="12">
        <v>110.21000000000001</v>
      </c>
      <c r="M619" s="12">
        <v>95</v>
      </c>
      <c r="N619" s="13">
        <v>101.32625</v>
      </c>
      <c r="O619" s="17" t="s">
        <v>137</v>
      </c>
      <c r="P619" s="14" t="s">
        <v>12</v>
      </c>
      <c r="Q619" s="14" t="s">
        <v>15</v>
      </c>
      <c r="R619" s="14" t="s">
        <v>17</v>
      </c>
      <c r="S619" s="14" t="s">
        <v>143</v>
      </c>
    </row>
    <row r="620" spans="1:19" x14ac:dyDescent="0.3">
      <c r="A620" s="11">
        <v>44634.530543981484</v>
      </c>
      <c r="B620" s="11"/>
      <c r="C620" s="15">
        <v>44634</v>
      </c>
      <c r="D620" s="16">
        <v>0.53054398148148152</v>
      </c>
      <c r="E620" s="33" t="str">
        <f t="shared" si="14"/>
        <v>02:43</v>
      </c>
      <c r="F620" s="12">
        <v>112</v>
      </c>
      <c r="G620" s="12">
        <v>94.3</v>
      </c>
      <c r="H620" s="12">
        <v>106.60000000000001</v>
      </c>
      <c r="I620" s="12">
        <v>97.375</v>
      </c>
      <c r="J620" s="12">
        <v>100.45</v>
      </c>
      <c r="K620" s="12">
        <v>93.275000000000006</v>
      </c>
      <c r="L620" s="12">
        <v>109.67500000000001</v>
      </c>
      <c r="M620" s="12">
        <v>93</v>
      </c>
      <c r="N620" s="13">
        <v>100.83437499999999</v>
      </c>
      <c r="O620" s="17" t="s">
        <v>137</v>
      </c>
      <c r="P620" s="14" t="s">
        <v>12</v>
      </c>
      <c r="Q620" s="14" t="s">
        <v>15</v>
      </c>
      <c r="R620" s="14" t="s">
        <v>17</v>
      </c>
      <c r="S620" s="14" t="s">
        <v>143</v>
      </c>
    </row>
    <row r="621" spans="1:19" x14ac:dyDescent="0.3">
      <c r="A621" s="11">
        <v>44634.530925925923</v>
      </c>
      <c r="B621" s="11"/>
      <c r="C621" s="15">
        <v>44634</v>
      </c>
      <c r="D621" s="16">
        <v>0.53092592592592591</v>
      </c>
      <c r="E621" s="33" t="str">
        <f t="shared" si="14"/>
        <v>02:43</v>
      </c>
      <c r="F621" s="12">
        <v>78.3</v>
      </c>
      <c r="G621" s="12">
        <v>80.040000000000006</v>
      </c>
      <c r="H621" s="12">
        <v>90.48</v>
      </c>
      <c r="I621" s="12">
        <v>82.649999999999991</v>
      </c>
      <c r="J621" s="12">
        <v>85.26</v>
      </c>
      <c r="K621" s="12">
        <v>79.17</v>
      </c>
      <c r="L621" s="12">
        <v>87</v>
      </c>
      <c r="M621" s="12">
        <v>84.39</v>
      </c>
      <c r="N621" s="13">
        <v>83.411249999999995</v>
      </c>
      <c r="O621" s="17" t="s">
        <v>137</v>
      </c>
      <c r="P621" s="14" t="s">
        <v>12</v>
      </c>
      <c r="Q621" s="14" t="s">
        <v>15</v>
      </c>
      <c r="R621" s="14" t="s">
        <v>17</v>
      </c>
      <c r="S621" s="14" t="s">
        <v>143</v>
      </c>
    </row>
    <row r="622" spans="1:19" x14ac:dyDescent="0.3">
      <c r="A622" s="11">
        <v>44634.531238425923</v>
      </c>
      <c r="B622" s="11"/>
      <c r="C622" s="15">
        <v>44634</v>
      </c>
      <c r="D622" s="16">
        <v>0.53123842592592596</v>
      </c>
      <c r="E622" s="33" t="str">
        <f t="shared" si="14"/>
        <v>02:44</v>
      </c>
      <c r="F622" s="12">
        <v>109</v>
      </c>
      <c r="G622" s="12">
        <v>93.38000000000001</v>
      </c>
      <c r="H622" s="12">
        <v>105.56</v>
      </c>
      <c r="I622" s="12">
        <v>96.424999999999997</v>
      </c>
      <c r="J622" s="12">
        <v>99.47</v>
      </c>
      <c r="K622" s="12">
        <v>92.365000000000009</v>
      </c>
      <c r="L622" s="12">
        <v>108.605</v>
      </c>
      <c r="M622" s="12">
        <v>94</v>
      </c>
      <c r="N622" s="13">
        <v>99.850625000000008</v>
      </c>
      <c r="O622" s="17" t="s">
        <v>137</v>
      </c>
      <c r="P622" s="14" t="s">
        <v>12</v>
      </c>
      <c r="Q622" s="14" t="s">
        <v>15</v>
      </c>
      <c r="R622" s="14" t="s">
        <v>17</v>
      </c>
      <c r="S622" s="14" t="s">
        <v>143</v>
      </c>
    </row>
    <row r="623" spans="1:19" x14ac:dyDescent="0.3">
      <c r="A623" s="11">
        <v>44634.53193287037</v>
      </c>
      <c r="B623" s="11"/>
      <c r="C623" s="15">
        <v>44634</v>
      </c>
      <c r="D623" s="16">
        <v>0.5319328703703704</v>
      </c>
      <c r="E623" s="33" t="str">
        <f t="shared" si="14"/>
        <v>02:45</v>
      </c>
      <c r="F623" s="12">
        <v>112</v>
      </c>
      <c r="G623" s="12">
        <v>96.600000000000009</v>
      </c>
      <c r="H623" s="12">
        <v>109.2</v>
      </c>
      <c r="I623" s="12">
        <v>99.75</v>
      </c>
      <c r="J623" s="12">
        <v>102.89999999999999</v>
      </c>
      <c r="K623" s="12">
        <v>95.55</v>
      </c>
      <c r="L623" s="12">
        <v>97</v>
      </c>
      <c r="M623" s="12">
        <v>106</v>
      </c>
      <c r="N623" s="13">
        <v>102.375</v>
      </c>
      <c r="O623" s="17" t="s">
        <v>137</v>
      </c>
      <c r="P623" s="14" t="s">
        <v>12</v>
      </c>
      <c r="Q623" s="14" t="s">
        <v>15</v>
      </c>
      <c r="R623" s="14" t="s">
        <v>17</v>
      </c>
      <c r="S623" s="14" t="s">
        <v>143</v>
      </c>
    </row>
    <row r="624" spans="1:19" x14ac:dyDescent="0.3">
      <c r="A624" s="11">
        <v>44634.531944444447</v>
      </c>
      <c r="B624" s="11"/>
      <c r="C624" s="15">
        <v>44634</v>
      </c>
      <c r="D624" s="16">
        <v>0.53194444444444444</v>
      </c>
      <c r="E624" s="33" t="str">
        <f t="shared" si="14"/>
        <v>02:45</v>
      </c>
      <c r="F624" s="12">
        <v>87.9</v>
      </c>
      <c r="G624" s="12">
        <v>83</v>
      </c>
      <c r="H624" s="12">
        <v>101.57333333333334</v>
      </c>
      <c r="I624" s="12">
        <v>92.783333333333331</v>
      </c>
      <c r="J624" s="12">
        <v>95.713333333333338</v>
      </c>
      <c r="K624" s="12">
        <v>113</v>
      </c>
      <c r="L624" s="12">
        <v>97</v>
      </c>
      <c r="M624" s="12">
        <v>94.736666666666665</v>
      </c>
      <c r="N624" s="13">
        <v>95.713333333333338</v>
      </c>
      <c r="O624" s="17" t="s">
        <v>137</v>
      </c>
      <c r="P624" s="14" t="s">
        <v>12</v>
      </c>
      <c r="Q624" s="14" t="s">
        <v>15</v>
      </c>
      <c r="R624" s="14" t="s">
        <v>17</v>
      </c>
      <c r="S624" s="14" t="s">
        <v>143</v>
      </c>
    </row>
    <row r="625" spans="1:19" x14ac:dyDescent="0.3">
      <c r="A625" s="11">
        <v>44634.532592592594</v>
      </c>
      <c r="B625" s="11"/>
      <c r="C625" s="15">
        <v>44634</v>
      </c>
      <c r="D625" s="16">
        <v>0.53259259259259262</v>
      </c>
      <c r="E625" s="33" t="str">
        <f t="shared" si="14"/>
        <v>02:45</v>
      </c>
      <c r="F625" s="12">
        <v>73.8</v>
      </c>
      <c r="G625" s="12">
        <v>75.44</v>
      </c>
      <c r="H625" s="12">
        <v>85.28</v>
      </c>
      <c r="I625" s="12">
        <v>77.899999999999991</v>
      </c>
      <c r="J625" s="12">
        <v>80.36</v>
      </c>
      <c r="K625" s="12">
        <v>74.62</v>
      </c>
      <c r="L625" s="12">
        <v>82</v>
      </c>
      <c r="M625" s="12">
        <v>79.539999999999992</v>
      </c>
      <c r="N625" s="13">
        <v>78.617500000000007</v>
      </c>
      <c r="O625" s="17" t="s">
        <v>137</v>
      </c>
      <c r="P625" s="14" t="s">
        <v>12</v>
      </c>
      <c r="Q625" s="14" t="s">
        <v>15</v>
      </c>
      <c r="R625" s="14" t="s">
        <v>17</v>
      </c>
      <c r="S625" s="14" t="s">
        <v>143</v>
      </c>
    </row>
    <row r="626" spans="1:19" x14ac:dyDescent="0.3">
      <c r="A626" s="11">
        <v>44634.532627314817</v>
      </c>
      <c r="B626" s="11"/>
      <c r="C626" s="15">
        <v>44634</v>
      </c>
      <c r="D626" s="16">
        <v>0.53262731481481485</v>
      </c>
      <c r="E626" s="33" t="str">
        <f t="shared" si="14"/>
        <v>02:46</v>
      </c>
      <c r="F626" s="12">
        <v>107</v>
      </c>
      <c r="G626" s="12">
        <v>97.52000000000001</v>
      </c>
      <c r="H626" s="12">
        <v>110.24000000000001</v>
      </c>
      <c r="I626" s="12">
        <v>100.69999999999999</v>
      </c>
      <c r="J626" s="12">
        <v>103.88</v>
      </c>
      <c r="K626" s="12">
        <v>96.460000000000008</v>
      </c>
      <c r="L626" s="12">
        <v>113.42</v>
      </c>
      <c r="M626" s="12">
        <v>105</v>
      </c>
      <c r="N626" s="13">
        <v>104.27749999999999</v>
      </c>
      <c r="O626" s="17" t="s">
        <v>137</v>
      </c>
      <c r="P626" s="14" t="s">
        <v>12</v>
      </c>
      <c r="Q626" s="14" t="s">
        <v>15</v>
      </c>
      <c r="R626" s="14" t="s">
        <v>17</v>
      </c>
      <c r="S626" s="14" t="s">
        <v>143</v>
      </c>
    </row>
    <row r="627" spans="1:19" x14ac:dyDescent="0.3">
      <c r="A627" s="11">
        <v>44634.533321759256</v>
      </c>
      <c r="B627" s="11"/>
      <c r="C627" s="15">
        <v>44634</v>
      </c>
      <c r="D627" s="16">
        <v>0.53332175925925929</v>
      </c>
      <c r="E627" s="33" t="str">
        <f t="shared" ref="E627:E657" si="15">TEXT(D627-$D$306,"hh:mm")</f>
        <v>02:47</v>
      </c>
      <c r="F627" s="12">
        <v>116</v>
      </c>
      <c r="G627" s="12">
        <v>101.66000000000001</v>
      </c>
      <c r="H627" s="12">
        <v>114.92</v>
      </c>
      <c r="I627" s="12">
        <v>104.97499999999999</v>
      </c>
      <c r="J627" s="12">
        <v>108.28999999999999</v>
      </c>
      <c r="K627" s="12">
        <v>100.55500000000001</v>
      </c>
      <c r="L627" s="12">
        <v>118.23500000000001</v>
      </c>
      <c r="M627" s="12">
        <v>105</v>
      </c>
      <c r="N627" s="13">
        <v>108.70437500000001</v>
      </c>
      <c r="O627" s="17" t="s">
        <v>137</v>
      </c>
      <c r="P627" s="14" t="s">
        <v>12</v>
      </c>
      <c r="Q627" s="14" t="s">
        <v>15</v>
      </c>
      <c r="R627" s="14" t="s">
        <v>17</v>
      </c>
      <c r="S627" s="14" t="s">
        <v>143</v>
      </c>
    </row>
    <row r="628" spans="1:19" x14ac:dyDescent="0.3">
      <c r="A628" s="11">
        <v>44634.533784722225</v>
      </c>
      <c r="B628" s="11"/>
      <c r="C628" s="15">
        <v>44634</v>
      </c>
      <c r="D628" s="16">
        <v>0.53378472222222217</v>
      </c>
      <c r="E628" s="33" t="str">
        <f t="shared" si="15"/>
        <v>02:47</v>
      </c>
      <c r="F628" s="12">
        <v>118</v>
      </c>
      <c r="G628" s="12">
        <v>108.56</v>
      </c>
      <c r="H628" s="12">
        <v>122.72</v>
      </c>
      <c r="I628" s="12">
        <v>112.1</v>
      </c>
      <c r="J628" s="12">
        <v>115.64</v>
      </c>
      <c r="K628" s="12">
        <v>107.38000000000001</v>
      </c>
      <c r="L628" s="12">
        <v>126.26</v>
      </c>
      <c r="M628" s="12">
        <v>114.46</v>
      </c>
      <c r="N628" s="13">
        <v>115.64</v>
      </c>
      <c r="O628" s="17" t="s">
        <v>137</v>
      </c>
      <c r="P628" s="14" t="s">
        <v>12</v>
      </c>
      <c r="Q628" s="14" t="s">
        <v>15</v>
      </c>
      <c r="R628" s="14" t="s">
        <v>17</v>
      </c>
      <c r="S628" s="14" t="s">
        <v>143</v>
      </c>
    </row>
    <row r="629" spans="1:19" x14ac:dyDescent="0.3">
      <c r="A629" s="11">
        <v>44634.533900462964</v>
      </c>
      <c r="B629" s="11"/>
      <c r="C629" s="15">
        <v>44634</v>
      </c>
      <c r="D629" s="16">
        <v>0.53390046296296301</v>
      </c>
      <c r="E629" s="33" t="str">
        <f t="shared" si="15"/>
        <v>02:47</v>
      </c>
      <c r="F629" s="12">
        <v>120</v>
      </c>
      <c r="G629" s="12">
        <v>110.4</v>
      </c>
      <c r="H629" s="12">
        <v>124.80000000000001</v>
      </c>
      <c r="I629" s="12">
        <v>114</v>
      </c>
      <c r="J629" s="12">
        <v>117.6</v>
      </c>
      <c r="K629" s="12">
        <v>109.2</v>
      </c>
      <c r="L629" s="12">
        <v>128.4</v>
      </c>
      <c r="M629" s="12">
        <v>116.39999999999999</v>
      </c>
      <c r="N629" s="13">
        <v>117.60000000000001</v>
      </c>
      <c r="O629" s="17" t="s">
        <v>137</v>
      </c>
      <c r="P629" s="14" t="s">
        <v>12</v>
      </c>
      <c r="Q629" s="14" t="s">
        <v>15</v>
      </c>
      <c r="R629" s="14" t="s">
        <v>17</v>
      </c>
      <c r="S629" s="14" t="s">
        <v>143</v>
      </c>
    </row>
    <row r="630" spans="1:19" x14ac:dyDescent="0.3">
      <c r="A630" s="11">
        <v>44634.534016203703</v>
      </c>
      <c r="B630" s="11"/>
      <c r="C630" s="15">
        <v>44634</v>
      </c>
      <c r="D630" s="16">
        <v>0.53401620370370373</v>
      </c>
      <c r="E630" s="33" t="str">
        <f t="shared" si="15"/>
        <v>02:48</v>
      </c>
      <c r="F630" s="12">
        <v>118</v>
      </c>
      <c r="G630" s="12">
        <v>97.52000000000001</v>
      </c>
      <c r="H630" s="12">
        <v>110.24000000000001</v>
      </c>
      <c r="I630" s="12">
        <v>100.69999999999999</v>
      </c>
      <c r="J630" s="12">
        <v>103.88</v>
      </c>
      <c r="K630" s="12">
        <v>96.460000000000008</v>
      </c>
      <c r="L630" s="12">
        <v>113.42</v>
      </c>
      <c r="M630" s="12">
        <v>94</v>
      </c>
      <c r="N630" s="13">
        <v>104.27749999999999</v>
      </c>
      <c r="O630" s="17" t="s">
        <v>137</v>
      </c>
      <c r="P630" s="14" t="s">
        <v>12</v>
      </c>
      <c r="Q630" s="14" t="s">
        <v>15</v>
      </c>
      <c r="R630" s="14" t="s">
        <v>17</v>
      </c>
      <c r="S630" s="14" t="s">
        <v>143</v>
      </c>
    </row>
    <row r="631" spans="1:19" x14ac:dyDescent="0.3">
      <c r="A631" s="11">
        <v>44634.534155092595</v>
      </c>
      <c r="B631" s="11"/>
      <c r="C631" s="15">
        <v>44634</v>
      </c>
      <c r="D631" s="16">
        <v>0.53415509259259253</v>
      </c>
      <c r="E631" s="33" t="str">
        <f t="shared" si="15"/>
        <v>02:48</v>
      </c>
      <c r="F631" s="12">
        <v>73.8</v>
      </c>
      <c r="G631" s="12">
        <v>82</v>
      </c>
      <c r="H631" s="12">
        <v>85.28</v>
      </c>
      <c r="I631" s="12">
        <v>77.899999999999991</v>
      </c>
      <c r="J631" s="12">
        <v>80.36</v>
      </c>
      <c r="K631" s="12">
        <v>74.62</v>
      </c>
      <c r="L631" s="12">
        <v>87.740000000000009</v>
      </c>
      <c r="M631" s="12">
        <v>79.539999999999992</v>
      </c>
      <c r="N631" s="13">
        <v>80.155000000000001</v>
      </c>
      <c r="O631" s="17" t="s">
        <v>137</v>
      </c>
      <c r="P631" s="14" t="s">
        <v>12</v>
      </c>
      <c r="Q631" s="14" t="s">
        <v>15</v>
      </c>
      <c r="R631" s="14" t="s">
        <v>17</v>
      </c>
      <c r="S631" s="14" t="s">
        <v>143</v>
      </c>
    </row>
    <row r="632" spans="1:19" x14ac:dyDescent="0.3">
      <c r="A632" s="11">
        <v>44634.534710648149</v>
      </c>
      <c r="B632" s="11"/>
      <c r="C632" s="15">
        <v>44634</v>
      </c>
      <c r="D632" s="16">
        <v>0.53471064814814817</v>
      </c>
      <c r="E632" s="33" t="str">
        <f t="shared" si="15"/>
        <v>02:49</v>
      </c>
      <c r="F632" s="12">
        <v>120</v>
      </c>
      <c r="G632" s="12">
        <v>96.600000000000009</v>
      </c>
      <c r="H632" s="12">
        <v>109.2</v>
      </c>
      <c r="I632" s="12">
        <v>99.75</v>
      </c>
      <c r="J632" s="12">
        <v>102.89999999999999</v>
      </c>
      <c r="K632" s="12">
        <v>95.55</v>
      </c>
      <c r="L632" s="12">
        <v>112.35000000000001</v>
      </c>
      <c r="M632" s="12">
        <v>90</v>
      </c>
      <c r="N632" s="13">
        <v>103.29375</v>
      </c>
      <c r="O632" s="17" t="s">
        <v>137</v>
      </c>
      <c r="P632" s="14" t="s">
        <v>12</v>
      </c>
      <c r="Q632" s="14" t="s">
        <v>15</v>
      </c>
      <c r="R632" s="14" t="s">
        <v>17</v>
      </c>
      <c r="S632" s="14" t="s">
        <v>143</v>
      </c>
    </row>
    <row r="633" spans="1:19" x14ac:dyDescent="0.3">
      <c r="A633" s="11">
        <v>44634.535405092596</v>
      </c>
      <c r="B633" s="11"/>
      <c r="C633" s="15">
        <v>44634</v>
      </c>
      <c r="D633" s="16">
        <v>0.53540509259259261</v>
      </c>
      <c r="E633" s="33" t="str">
        <f t="shared" si="15"/>
        <v>02:50</v>
      </c>
      <c r="F633" s="12">
        <v>122</v>
      </c>
      <c r="G633" s="12">
        <v>105.80000000000001</v>
      </c>
      <c r="H633" s="12">
        <v>119.60000000000001</v>
      </c>
      <c r="I633" s="12">
        <v>109.25</v>
      </c>
      <c r="J633" s="12">
        <v>112.7</v>
      </c>
      <c r="K633" s="12">
        <v>104.65</v>
      </c>
      <c r="L633" s="12">
        <v>123.05000000000001</v>
      </c>
      <c r="M633" s="12">
        <v>108</v>
      </c>
      <c r="N633" s="13">
        <v>113.13124999999999</v>
      </c>
      <c r="O633" s="17" t="s">
        <v>137</v>
      </c>
      <c r="P633" s="14" t="s">
        <v>12</v>
      </c>
      <c r="Q633" s="14" t="s">
        <v>15</v>
      </c>
      <c r="R633" s="14" t="s">
        <v>17</v>
      </c>
      <c r="S633" s="14" t="s">
        <v>143</v>
      </c>
    </row>
    <row r="634" spans="1:19" x14ac:dyDescent="0.3">
      <c r="A634" s="11">
        <v>44634.535416666666</v>
      </c>
      <c r="B634" s="11"/>
      <c r="C634" s="15">
        <v>44634</v>
      </c>
      <c r="D634" s="16">
        <v>0.53541666666666665</v>
      </c>
      <c r="E634" s="33" t="str">
        <f t="shared" si="15"/>
        <v>02:50</v>
      </c>
      <c r="F634" s="12">
        <v>74.7</v>
      </c>
      <c r="G634" s="12">
        <v>94</v>
      </c>
      <c r="H634" s="12">
        <v>86.320000000000007</v>
      </c>
      <c r="I634" s="12">
        <v>78.849999999999994</v>
      </c>
      <c r="J634" s="12">
        <v>81.34</v>
      </c>
      <c r="K634" s="12">
        <v>73</v>
      </c>
      <c r="L634" s="12">
        <v>82</v>
      </c>
      <c r="M634" s="12">
        <v>80.509999999999991</v>
      </c>
      <c r="N634" s="13">
        <v>81.34</v>
      </c>
      <c r="O634" s="17" t="s">
        <v>137</v>
      </c>
      <c r="P634" s="14" t="s">
        <v>12</v>
      </c>
      <c r="Q634" s="14" t="s">
        <v>15</v>
      </c>
      <c r="R634" s="14" t="s">
        <v>17</v>
      </c>
      <c r="S634" s="14" t="s">
        <v>143</v>
      </c>
    </row>
    <row r="635" spans="1:19" x14ac:dyDescent="0.3">
      <c r="A635" s="11">
        <v>44634.536099537036</v>
      </c>
      <c r="B635" s="11"/>
      <c r="C635" s="15">
        <v>44634</v>
      </c>
      <c r="D635" s="16">
        <v>0.53609953703703705</v>
      </c>
      <c r="E635" s="33" t="str">
        <f t="shared" si="15"/>
        <v>02:51</v>
      </c>
      <c r="F635" s="12">
        <v>133</v>
      </c>
      <c r="G635" s="12">
        <v>111.32000000000001</v>
      </c>
      <c r="H635" s="12">
        <v>125.84</v>
      </c>
      <c r="I635" s="12">
        <v>114.94999999999999</v>
      </c>
      <c r="J635" s="12">
        <v>118.58</v>
      </c>
      <c r="K635" s="12">
        <v>110.11</v>
      </c>
      <c r="L635" s="12">
        <v>129.47</v>
      </c>
      <c r="M635" s="12">
        <v>109</v>
      </c>
      <c r="N635" s="13">
        <v>119.03375</v>
      </c>
      <c r="O635" s="17" t="s">
        <v>137</v>
      </c>
      <c r="P635" s="14" t="s">
        <v>12</v>
      </c>
      <c r="Q635" s="14" t="s">
        <v>15</v>
      </c>
      <c r="R635" s="14" t="s">
        <v>17</v>
      </c>
      <c r="S635" s="14" t="s">
        <v>143</v>
      </c>
    </row>
    <row r="636" spans="1:19" x14ac:dyDescent="0.3">
      <c r="A636" s="11">
        <v>44634.536770833336</v>
      </c>
      <c r="B636" s="11"/>
      <c r="C636" s="15">
        <v>44634</v>
      </c>
      <c r="D636" s="16">
        <v>0.53677083333333331</v>
      </c>
      <c r="E636" s="33" t="str">
        <f t="shared" si="15"/>
        <v>02:51</v>
      </c>
      <c r="F636" s="12">
        <v>99.9</v>
      </c>
      <c r="G636" s="12">
        <v>102.12</v>
      </c>
      <c r="H636" s="12">
        <v>115.44</v>
      </c>
      <c r="I636" s="12">
        <v>105.44999999999999</v>
      </c>
      <c r="J636" s="12">
        <v>108.78</v>
      </c>
      <c r="K636" s="12">
        <v>101.01</v>
      </c>
      <c r="L636" s="12">
        <v>118.77000000000001</v>
      </c>
      <c r="M636" s="12">
        <v>111</v>
      </c>
      <c r="N636" s="13">
        <v>107.80875</v>
      </c>
      <c r="O636" s="17" t="s">
        <v>137</v>
      </c>
      <c r="P636" s="14" t="s">
        <v>12</v>
      </c>
      <c r="Q636" s="14" t="s">
        <v>15</v>
      </c>
      <c r="R636" s="14" t="s">
        <v>17</v>
      </c>
      <c r="S636" s="14" t="s">
        <v>143</v>
      </c>
    </row>
    <row r="637" spans="1:19" x14ac:dyDescent="0.3">
      <c r="A637" s="11">
        <v>44634.536793981482</v>
      </c>
      <c r="B637" s="11"/>
      <c r="C637" s="15">
        <v>44634</v>
      </c>
      <c r="D637" s="16">
        <v>0.5367939814814815</v>
      </c>
      <c r="E637" s="33" t="str">
        <f t="shared" si="15"/>
        <v>02:52</v>
      </c>
      <c r="F637" s="12">
        <v>107</v>
      </c>
      <c r="G637" s="12">
        <v>98.44</v>
      </c>
      <c r="H637" s="12">
        <v>111.28</v>
      </c>
      <c r="I637" s="12">
        <v>101.64999999999999</v>
      </c>
      <c r="J637" s="12">
        <v>104.86</v>
      </c>
      <c r="K637" s="12">
        <v>97.37</v>
      </c>
      <c r="L637" s="12">
        <v>114.49000000000001</v>
      </c>
      <c r="M637" s="12">
        <v>103.78999999999999</v>
      </c>
      <c r="N637" s="13">
        <v>104.86</v>
      </c>
      <c r="O637" s="17" t="s">
        <v>137</v>
      </c>
      <c r="P637" s="14" t="s">
        <v>12</v>
      </c>
      <c r="Q637" s="14" t="s">
        <v>15</v>
      </c>
      <c r="R637" s="14" t="s">
        <v>17</v>
      </c>
      <c r="S637" s="14" t="s">
        <v>143</v>
      </c>
    </row>
    <row r="638" spans="1:19" x14ac:dyDescent="0.3">
      <c r="A638" s="11">
        <v>44634.537488425929</v>
      </c>
      <c r="B638" s="11"/>
      <c r="C638" s="15">
        <v>44634</v>
      </c>
      <c r="D638" s="16">
        <v>0.53748842592592594</v>
      </c>
      <c r="E638" s="33" t="str">
        <f t="shared" si="15"/>
        <v>02:53</v>
      </c>
      <c r="F638" s="12">
        <v>94</v>
      </c>
      <c r="G638" s="12">
        <v>90.62</v>
      </c>
      <c r="H638" s="12">
        <v>102.44</v>
      </c>
      <c r="I638" s="12">
        <v>93.574999999999989</v>
      </c>
      <c r="J638" s="12">
        <v>96.53</v>
      </c>
      <c r="K638" s="12">
        <v>89.635000000000005</v>
      </c>
      <c r="L638" s="12">
        <v>105.39500000000001</v>
      </c>
      <c r="M638" s="12">
        <v>103</v>
      </c>
      <c r="N638" s="13">
        <v>96.899374999999992</v>
      </c>
      <c r="O638" s="17" t="s">
        <v>137</v>
      </c>
      <c r="P638" s="14" t="s">
        <v>12</v>
      </c>
      <c r="Q638" s="14" t="s">
        <v>15</v>
      </c>
      <c r="R638" s="14" t="s">
        <v>17</v>
      </c>
      <c r="S638" s="14" t="s">
        <v>143</v>
      </c>
    </row>
    <row r="639" spans="1:19" x14ac:dyDescent="0.3">
      <c r="A639" s="11">
        <v>44634.53769675926</v>
      </c>
      <c r="B639" s="11"/>
      <c r="C639" s="15">
        <v>44634</v>
      </c>
      <c r="D639" s="16">
        <v>0.5376967592592593</v>
      </c>
      <c r="E639" s="33" t="str">
        <f t="shared" si="15"/>
        <v>02:53</v>
      </c>
      <c r="F639" s="12">
        <v>73.8</v>
      </c>
      <c r="G639" s="12">
        <v>75.44</v>
      </c>
      <c r="H639" s="12">
        <v>85.28</v>
      </c>
      <c r="I639" s="12">
        <v>77.899999999999991</v>
      </c>
      <c r="J639" s="12">
        <v>80.36</v>
      </c>
      <c r="K639" s="12">
        <v>74.62</v>
      </c>
      <c r="L639" s="12">
        <v>82</v>
      </c>
      <c r="M639" s="12">
        <v>79.539999999999992</v>
      </c>
      <c r="N639" s="13">
        <v>78.617500000000007</v>
      </c>
      <c r="O639" s="17" t="s">
        <v>137</v>
      </c>
      <c r="P639" s="14" t="s">
        <v>12</v>
      </c>
      <c r="Q639" s="14" t="s">
        <v>15</v>
      </c>
      <c r="R639" s="14" t="s">
        <v>17</v>
      </c>
      <c r="S639" s="14" t="s">
        <v>143</v>
      </c>
    </row>
    <row r="640" spans="1:19" x14ac:dyDescent="0.3">
      <c r="A640" s="11">
        <v>44634.538182870368</v>
      </c>
      <c r="B640" s="11"/>
      <c r="C640" s="15">
        <v>44634</v>
      </c>
      <c r="D640" s="16">
        <v>0.53818287037037038</v>
      </c>
      <c r="E640" s="33" t="str">
        <f t="shared" si="15"/>
        <v>02:54</v>
      </c>
      <c r="F640" s="12">
        <v>100</v>
      </c>
      <c r="G640" s="12">
        <v>87.86</v>
      </c>
      <c r="H640" s="12">
        <v>99.320000000000007</v>
      </c>
      <c r="I640" s="12">
        <v>90.724999999999994</v>
      </c>
      <c r="J640" s="12">
        <v>93.59</v>
      </c>
      <c r="K640" s="12">
        <v>86.905000000000001</v>
      </c>
      <c r="L640" s="12">
        <v>102.185</v>
      </c>
      <c r="M640" s="12">
        <v>91</v>
      </c>
      <c r="N640" s="13">
        <v>93.948125000000005</v>
      </c>
      <c r="O640" s="17" t="s">
        <v>137</v>
      </c>
      <c r="P640" s="14" t="s">
        <v>12</v>
      </c>
      <c r="Q640" s="14" t="s">
        <v>15</v>
      </c>
      <c r="R640" s="14" t="s">
        <v>17</v>
      </c>
      <c r="S640" s="14" t="s">
        <v>143</v>
      </c>
    </row>
    <row r="641" spans="1:19" x14ac:dyDescent="0.3">
      <c r="A641" s="11">
        <v>44634.538877314815</v>
      </c>
      <c r="B641" s="11"/>
      <c r="C641" s="15">
        <v>44634</v>
      </c>
      <c r="D641" s="16">
        <v>0.53887731481481482</v>
      </c>
      <c r="E641" s="33" t="str">
        <f t="shared" si="15"/>
        <v>02:55</v>
      </c>
      <c r="F641" s="12">
        <v>99</v>
      </c>
      <c r="G641" s="12">
        <v>83.26</v>
      </c>
      <c r="H641" s="12">
        <v>94.12</v>
      </c>
      <c r="I641" s="12">
        <v>85.974999999999994</v>
      </c>
      <c r="J641" s="12">
        <v>88.69</v>
      </c>
      <c r="K641" s="12">
        <v>82.355000000000004</v>
      </c>
      <c r="L641" s="12">
        <v>96.835000000000008</v>
      </c>
      <c r="M641" s="12">
        <v>82</v>
      </c>
      <c r="N641" s="13">
        <v>89.029375000000002</v>
      </c>
      <c r="O641" s="17" t="s">
        <v>137</v>
      </c>
      <c r="P641" s="14" t="s">
        <v>12</v>
      </c>
      <c r="Q641" s="14" t="s">
        <v>15</v>
      </c>
      <c r="R641" s="14" t="s">
        <v>17</v>
      </c>
      <c r="S641" s="14" t="s">
        <v>143</v>
      </c>
    </row>
    <row r="642" spans="1:19" x14ac:dyDescent="0.3">
      <c r="A642" s="11">
        <v>44634.538888888892</v>
      </c>
      <c r="B642" s="11"/>
      <c r="C642" s="15">
        <v>44634</v>
      </c>
      <c r="D642" s="16">
        <v>0.53888888888888886</v>
      </c>
      <c r="E642" s="33" t="str">
        <f t="shared" si="15"/>
        <v>02:55</v>
      </c>
      <c r="F642" s="12">
        <v>83.4</v>
      </c>
      <c r="G642" s="12">
        <v>94</v>
      </c>
      <c r="H642" s="12">
        <v>96.373333333333335</v>
      </c>
      <c r="I642" s="12">
        <v>88.033333333333331</v>
      </c>
      <c r="J642" s="12">
        <v>90.813333333333333</v>
      </c>
      <c r="K642" s="12">
        <v>101</v>
      </c>
      <c r="L642" s="12">
        <v>83</v>
      </c>
      <c r="M642" s="12">
        <v>89.88666666666667</v>
      </c>
      <c r="N642" s="13">
        <v>90.813333333333318</v>
      </c>
      <c r="O642" s="17" t="s">
        <v>137</v>
      </c>
      <c r="P642" s="14" t="s">
        <v>12</v>
      </c>
      <c r="Q642" s="14" t="s">
        <v>15</v>
      </c>
      <c r="R642" s="14" t="s">
        <v>17</v>
      </c>
      <c r="S642" s="14" t="s">
        <v>143</v>
      </c>
    </row>
    <row r="643" spans="1:19" x14ac:dyDescent="0.3">
      <c r="A643" s="11">
        <v>44634.539571759262</v>
      </c>
      <c r="B643" s="11"/>
      <c r="C643" s="15">
        <v>44634</v>
      </c>
      <c r="D643" s="16">
        <v>0.53957175925925926</v>
      </c>
      <c r="E643" s="33" t="str">
        <f t="shared" si="15"/>
        <v>02:56</v>
      </c>
      <c r="F643" s="12">
        <v>107</v>
      </c>
      <c r="G643" s="12">
        <v>95.68</v>
      </c>
      <c r="H643" s="12">
        <v>108.16</v>
      </c>
      <c r="I643" s="12">
        <v>98.8</v>
      </c>
      <c r="J643" s="12">
        <v>101.92</v>
      </c>
      <c r="K643" s="12">
        <v>94.64</v>
      </c>
      <c r="L643" s="12">
        <v>111.28</v>
      </c>
      <c r="M643" s="12">
        <v>101</v>
      </c>
      <c r="N643" s="13">
        <v>102.31</v>
      </c>
      <c r="O643" s="17" t="s">
        <v>137</v>
      </c>
      <c r="P643" s="14" t="s">
        <v>12</v>
      </c>
      <c r="Q643" s="14" t="s">
        <v>15</v>
      </c>
      <c r="R643" s="14" t="s">
        <v>17</v>
      </c>
      <c r="S643" s="14" t="s">
        <v>143</v>
      </c>
    </row>
    <row r="644" spans="1:19" x14ac:dyDescent="0.3">
      <c r="A644" s="11">
        <v>44634.540266203701</v>
      </c>
      <c r="B644" s="11"/>
      <c r="C644" s="15">
        <v>44634</v>
      </c>
      <c r="D644" s="16">
        <v>0.54026620370370371</v>
      </c>
      <c r="E644" s="33" t="str">
        <f t="shared" si="15"/>
        <v>02:57</v>
      </c>
      <c r="F644" s="12">
        <v>118</v>
      </c>
      <c r="G644" s="12">
        <v>102.12</v>
      </c>
      <c r="H644" s="12">
        <v>115.44</v>
      </c>
      <c r="I644" s="12">
        <v>105.44999999999999</v>
      </c>
      <c r="J644" s="12">
        <v>108.78</v>
      </c>
      <c r="K644" s="12">
        <v>101.01</v>
      </c>
      <c r="L644" s="12">
        <v>118.77000000000001</v>
      </c>
      <c r="M644" s="12">
        <v>104</v>
      </c>
      <c r="N644" s="13">
        <v>109.19624999999999</v>
      </c>
      <c r="O644" s="17" t="s">
        <v>137</v>
      </c>
      <c r="P644" s="14" t="s">
        <v>12</v>
      </c>
      <c r="Q644" s="14" t="s">
        <v>15</v>
      </c>
      <c r="R644" s="14" t="s">
        <v>17</v>
      </c>
      <c r="S644" s="14" t="s">
        <v>143</v>
      </c>
    </row>
    <row r="645" spans="1:19" x14ac:dyDescent="0.3">
      <c r="A645" s="11">
        <v>44634.540960648148</v>
      </c>
      <c r="B645" s="11"/>
      <c r="C645" s="15">
        <v>44634</v>
      </c>
      <c r="D645" s="16">
        <v>0.54096064814814815</v>
      </c>
      <c r="E645" s="33" t="str">
        <f t="shared" si="15"/>
        <v>02:58</v>
      </c>
      <c r="F645" s="12">
        <v>102</v>
      </c>
      <c r="G645" s="12">
        <v>94.76</v>
      </c>
      <c r="H645" s="12">
        <v>107.12</v>
      </c>
      <c r="I645" s="12">
        <v>97.85</v>
      </c>
      <c r="J645" s="12">
        <v>100.94</v>
      </c>
      <c r="K645" s="12">
        <v>93.73</v>
      </c>
      <c r="L645" s="12">
        <v>110.21000000000001</v>
      </c>
      <c r="M645" s="12">
        <v>104</v>
      </c>
      <c r="N645" s="13">
        <v>101.32625</v>
      </c>
      <c r="O645" s="17" t="s">
        <v>137</v>
      </c>
      <c r="P645" s="14" t="s">
        <v>12</v>
      </c>
      <c r="Q645" s="14" t="s">
        <v>15</v>
      </c>
      <c r="R645" s="14" t="s">
        <v>17</v>
      </c>
      <c r="S645" s="14" t="s">
        <v>143</v>
      </c>
    </row>
    <row r="646" spans="1:19" x14ac:dyDescent="0.3">
      <c r="A646" s="11">
        <v>44634.541655092595</v>
      </c>
      <c r="B646" s="11"/>
      <c r="C646" s="15">
        <v>44634</v>
      </c>
      <c r="D646" s="16">
        <v>0.54165509259259259</v>
      </c>
      <c r="E646" s="33" t="str">
        <f t="shared" si="15"/>
        <v>02:59</v>
      </c>
      <c r="F646" s="12">
        <v>102</v>
      </c>
      <c r="G646" s="12">
        <v>94.76</v>
      </c>
      <c r="H646" s="12">
        <v>107.12</v>
      </c>
      <c r="I646" s="12">
        <v>97.85</v>
      </c>
      <c r="J646" s="12">
        <v>100.94</v>
      </c>
      <c r="K646" s="12">
        <v>93.73</v>
      </c>
      <c r="L646" s="12">
        <v>110.21000000000001</v>
      </c>
      <c r="M646" s="12">
        <v>104</v>
      </c>
      <c r="N646" s="13">
        <v>101.32625</v>
      </c>
      <c r="O646" s="17" t="s">
        <v>137</v>
      </c>
      <c r="P646" s="14" t="s">
        <v>12</v>
      </c>
      <c r="Q646" s="14" t="s">
        <v>15</v>
      </c>
      <c r="R646" s="14" t="s">
        <v>17</v>
      </c>
      <c r="S646" s="14" t="s">
        <v>143</v>
      </c>
    </row>
    <row r="647" spans="1:19" x14ac:dyDescent="0.3">
      <c r="A647" s="11">
        <v>44634.542349537034</v>
      </c>
      <c r="B647" s="11"/>
      <c r="C647" s="15">
        <v>44634</v>
      </c>
      <c r="D647" s="16">
        <v>0.54234953703703703</v>
      </c>
      <c r="E647" s="33" t="str">
        <f t="shared" si="15"/>
        <v>03:00</v>
      </c>
      <c r="F647" s="12">
        <v>96</v>
      </c>
      <c r="G647" s="12">
        <v>94.3</v>
      </c>
      <c r="H647" s="12">
        <v>106.60000000000001</v>
      </c>
      <c r="I647" s="12">
        <v>97.375</v>
      </c>
      <c r="J647" s="12">
        <v>100.45</v>
      </c>
      <c r="K647" s="12">
        <v>93.275000000000006</v>
      </c>
      <c r="L647" s="12">
        <v>109.67500000000001</v>
      </c>
      <c r="M647" s="12">
        <v>109</v>
      </c>
      <c r="N647" s="13">
        <v>100.83437499999999</v>
      </c>
      <c r="O647" s="17" t="s">
        <v>10</v>
      </c>
      <c r="P647" s="14" t="s">
        <v>12</v>
      </c>
      <c r="Q647" s="14" t="s">
        <v>15</v>
      </c>
      <c r="R647" s="14" t="s">
        <v>17</v>
      </c>
      <c r="S647" s="14" t="s">
        <v>143</v>
      </c>
    </row>
    <row r="648" spans="1:19" x14ac:dyDescent="0.3">
      <c r="A648" s="11">
        <v>44634.542361111111</v>
      </c>
      <c r="B648" s="11"/>
      <c r="C648" s="15">
        <v>44634</v>
      </c>
      <c r="D648" s="16">
        <v>0.54236111111111118</v>
      </c>
      <c r="E648" s="33" t="str">
        <f t="shared" si="15"/>
        <v>03:00</v>
      </c>
      <c r="F648" s="12">
        <v>82.5</v>
      </c>
      <c r="G648" s="12">
        <v>91</v>
      </c>
      <c r="H648" s="12">
        <v>95.333333333333343</v>
      </c>
      <c r="I648" s="12">
        <v>87.083333333333329</v>
      </c>
      <c r="J648" s="12">
        <v>89.833333333333343</v>
      </c>
      <c r="K648" s="12">
        <v>90</v>
      </c>
      <c r="L648" s="12">
        <v>94</v>
      </c>
      <c r="M648" s="12">
        <v>88.916666666666671</v>
      </c>
      <c r="N648" s="13">
        <v>89.833333333333329</v>
      </c>
      <c r="O648" s="17" t="s">
        <v>10</v>
      </c>
      <c r="P648" s="14" t="s">
        <v>12</v>
      </c>
      <c r="Q648" s="14" t="s">
        <v>15</v>
      </c>
      <c r="R648" s="14" t="s">
        <v>17</v>
      </c>
      <c r="S648" s="14" t="s">
        <v>143</v>
      </c>
    </row>
    <row r="649" spans="1:19" x14ac:dyDescent="0.3">
      <c r="A649" s="11">
        <v>44634.543043981481</v>
      </c>
      <c r="B649" s="11"/>
      <c r="C649" s="15">
        <v>44634</v>
      </c>
      <c r="D649" s="16">
        <v>0.54304398148148147</v>
      </c>
      <c r="E649" s="33" t="str">
        <f t="shared" si="15"/>
        <v>03:01</v>
      </c>
      <c r="F649" s="12">
        <v>89</v>
      </c>
      <c r="G649" s="12">
        <v>97.52000000000001</v>
      </c>
      <c r="H649" s="12">
        <v>110.24000000000001</v>
      </c>
      <c r="I649" s="12">
        <v>100.69999999999999</v>
      </c>
      <c r="J649" s="12">
        <v>103.88</v>
      </c>
      <c r="K649" s="12">
        <v>96.460000000000008</v>
      </c>
      <c r="L649" s="12">
        <v>113.42</v>
      </c>
      <c r="M649" s="12">
        <v>123</v>
      </c>
      <c r="N649" s="13">
        <v>104.27749999999999</v>
      </c>
      <c r="O649" s="17" t="s">
        <v>10</v>
      </c>
      <c r="P649" s="14" t="s">
        <v>12</v>
      </c>
      <c r="Q649" s="14" t="s">
        <v>15</v>
      </c>
      <c r="R649" s="14" t="s">
        <v>17</v>
      </c>
      <c r="S649" s="14" t="s">
        <v>143</v>
      </c>
    </row>
    <row r="650" spans="1:19" x14ac:dyDescent="0.3">
      <c r="A650" s="11">
        <v>44634.543738425928</v>
      </c>
      <c r="B650" s="11"/>
      <c r="C650" s="15">
        <v>44634</v>
      </c>
      <c r="D650" s="16">
        <v>0.54373842592592592</v>
      </c>
      <c r="E650" s="33" t="str">
        <f t="shared" si="15"/>
        <v>03:02</v>
      </c>
      <c r="F650" s="12">
        <v>91</v>
      </c>
      <c r="G650" s="12">
        <v>113.62</v>
      </c>
      <c r="H650" s="12">
        <v>128.44</v>
      </c>
      <c r="I650" s="12">
        <v>117.32499999999999</v>
      </c>
      <c r="J650" s="12">
        <v>121.03</v>
      </c>
      <c r="K650" s="12">
        <v>112.38500000000001</v>
      </c>
      <c r="L650" s="12">
        <v>132.14500000000001</v>
      </c>
      <c r="M650" s="12">
        <v>156</v>
      </c>
      <c r="N650" s="13">
        <v>121.49312499999999</v>
      </c>
      <c r="O650" s="17" t="s">
        <v>10</v>
      </c>
      <c r="P650" s="14" t="s">
        <v>12</v>
      </c>
      <c r="Q650" s="14" t="s">
        <v>15</v>
      </c>
      <c r="R650" s="14" t="s">
        <v>18</v>
      </c>
      <c r="S650" s="14" t="s">
        <v>143</v>
      </c>
    </row>
    <row r="651" spans="1:19" x14ac:dyDescent="0.3">
      <c r="A651" s="11">
        <v>44634.543807870374</v>
      </c>
      <c r="B651" s="11"/>
      <c r="C651" s="15">
        <v>44634</v>
      </c>
      <c r="D651" s="16">
        <v>0.54380787037037037</v>
      </c>
      <c r="E651" s="33" t="str">
        <f t="shared" si="15"/>
        <v>03:02</v>
      </c>
      <c r="F651" s="12">
        <v>96</v>
      </c>
      <c r="G651" s="12">
        <v>88.320000000000007</v>
      </c>
      <c r="H651" s="12">
        <v>99.84</v>
      </c>
      <c r="I651" s="12">
        <v>91.199999999999989</v>
      </c>
      <c r="J651" s="12">
        <v>94.08</v>
      </c>
      <c r="K651" s="12">
        <v>87.36</v>
      </c>
      <c r="L651" s="12">
        <v>102.72</v>
      </c>
      <c r="M651" s="12">
        <v>93.12</v>
      </c>
      <c r="N651" s="13">
        <v>94.08</v>
      </c>
      <c r="O651" s="17" t="s">
        <v>10</v>
      </c>
      <c r="P651" s="14" t="s">
        <v>12</v>
      </c>
      <c r="Q651" s="14" t="s">
        <v>15</v>
      </c>
      <c r="R651" s="14" t="s">
        <v>17</v>
      </c>
      <c r="S651" s="14" t="s">
        <v>143</v>
      </c>
    </row>
    <row r="652" spans="1:19" x14ac:dyDescent="0.3">
      <c r="A652" s="11">
        <v>44634.544432870367</v>
      </c>
      <c r="B652" s="11"/>
      <c r="C652" s="15">
        <v>44634</v>
      </c>
      <c r="D652" s="16">
        <v>0.54443287037037036</v>
      </c>
      <c r="E652" s="33" t="str">
        <f t="shared" si="15"/>
        <v>03:03</v>
      </c>
      <c r="F652" s="12">
        <v>125.10000000000001</v>
      </c>
      <c r="G652" s="12">
        <v>127.88000000000001</v>
      </c>
      <c r="H652" s="12">
        <v>144.56</v>
      </c>
      <c r="I652" s="12">
        <v>132.04999999999998</v>
      </c>
      <c r="J652" s="12">
        <v>136.22</v>
      </c>
      <c r="K652" s="12">
        <v>126.49000000000001</v>
      </c>
      <c r="L652" s="12">
        <v>148.73000000000002</v>
      </c>
      <c r="M652" s="12">
        <v>139</v>
      </c>
      <c r="N652" s="13">
        <v>135.00375000000003</v>
      </c>
      <c r="O652" s="17" t="s">
        <v>10</v>
      </c>
      <c r="P652" s="14" t="s">
        <v>12</v>
      </c>
      <c r="Q652" s="14" t="s">
        <v>15</v>
      </c>
      <c r="R652" s="14" t="s">
        <v>18</v>
      </c>
      <c r="S652" s="14" t="s">
        <v>143</v>
      </c>
    </row>
    <row r="653" spans="1:19" x14ac:dyDescent="0.3">
      <c r="A653" s="11">
        <v>44634.545127314814</v>
      </c>
      <c r="B653" s="11"/>
      <c r="C653" s="15">
        <v>44634</v>
      </c>
      <c r="D653" s="16">
        <v>0.5451273148148148</v>
      </c>
      <c r="E653" s="33" t="str">
        <f t="shared" si="15"/>
        <v>03:04</v>
      </c>
      <c r="F653" s="12">
        <v>102</v>
      </c>
      <c r="G653" s="12">
        <v>92.92</v>
      </c>
      <c r="H653" s="12">
        <v>105.04</v>
      </c>
      <c r="I653" s="12">
        <v>95.949999999999989</v>
      </c>
      <c r="J653" s="12">
        <v>98.98</v>
      </c>
      <c r="K653" s="12">
        <v>91.91</v>
      </c>
      <c r="L653" s="12">
        <v>108.07000000000001</v>
      </c>
      <c r="M653" s="12">
        <v>100</v>
      </c>
      <c r="N653" s="13">
        <v>99.358750000000015</v>
      </c>
      <c r="O653" s="17" t="s">
        <v>10</v>
      </c>
      <c r="P653" s="14" t="s">
        <v>12</v>
      </c>
      <c r="Q653" s="14" t="s">
        <v>15</v>
      </c>
      <c r="R653" s="14" t="s">
        <v>17</v>
      </c>
      <c r="S653" s="14" t="s">
        <v>143</v>
      </c>
    </row>
    <row r="654" spans="1:19" x14ac:dyDescent="0.3">
      <c r="A654" s="11">
        <v>44634.545636574076</v>
      </c>
      <c r="B654" s="11"/>
      <c r="C654" s="15">
        <v>44634</v>
      </c>
      <c r="D654" s="16">
        <v>0.54563657407407407</v>
      </c>
      <c r="E654" s="33" t="str">
        <f t="shared" si="15"/>
        <v>03:04</v>
      </c>
      <c r="F654" s="12">
        <v>98.100000000000009</v>
      </c>
      <c r="G654" s="12">
        <v>100.28</v>
      </c>
      <c r="H654" s="12">
        <v>113.36</v>
      </c>
      <c r="I654" s="12">
        <v>103.55</v>
      </c>
      <c r="J654" s="12">
        <v>106.82</v>
      </c>
      <c r="K654" s="12">
        <v>109</v>
      </c>
      <c r="L654" s="12">
        <v>116.63000000000001</v>
      </c>
      <c r="M654" s="12">
        <v>105.73</v>
      </c>
      <c r="N654" s="13">
        <v>106.68375</v>
      </c>
      <c r="O654" s="17" t="s">
        <v>10</v>
      </c>
      <c r="P654" s="14" t="s">
        <v>12</v>
      </c>
      <c r="Q654" s="14" t="s">
        <v>15</v>
      </c>
      <c r="R654" s="14" t="s">
        <v>17</v>
      </c>
      <c r="S654" s="14" t="s">
        <v>143</v>
      </c>
    </row>
    <row r="655" spans="1:19" x14ac:dyDescent="0.3">
      <c r="A655" s="11">
        <v>44634.54582175926</v>
      </c>
      <c r="B655" s="11"/>
      <c r="C655" s="15">
        <v>44634</v>
      </c>
      <c r="D655" s="16">
        <v>0.54582175925925924</v>
      </c>
      <c r="E655" s="33" t="str">
        <f t="shared" si="15"/>
        <v>03:05</v>
      </c>
      <c r="F655" s="12">
        <v>97</v>
      </c>
      <c r="G655" s="12">
        <v>85.56</v>
      </c>
      <c r="H655" s="12">
        <v>96.72</v>
      </c>
      <c r="I655" s="12">
        <v>88.35</v>
      </c>
      <c r="J655" s="12">
        <v>91.14</v>
      </c>
      <c r="K655" s="12">
        <v>84.63000000000001</v>
      </c>
      <c r="L655" s="12">
        <v>99.51</v>
      </c>
      <c r="M655" s="12">
        <v>89</v>
      </c>
      <c r="N655" s="13">
        <v>91.488749999999996</v>
      </c>
      <c r="O655" s="17" t="s">
        <v>10</v>
      </c>
      <c r="P655" s="14" t="s">
        <v>12</v>
      </c>
      <c r="Q655" s="14" t="s">
        <v>15</v>
      </c>
      <c r="R655" s="14" t="s">
        <v>17</v>
      </c>
      <c r="S655" s="14" t="s">
        <v>143</v>
      </c>
    </row>
    <row r="656" spans="1:19" x14ac:dyDescent="0.3">
      <c r="A656" s="11">
        <v>44634.54583333333</v>
      </c>
      <c r="B656" s="11"/>
      <c r="C656" s="15">
        <v>44634</v>
      </c>
      <c r="D656" s="16">
        <v>0.54583333333333328</v>
      </c>
      <c r="E656" s="33" t="str">
        <f t="shared" si="15"/>
        <v>03:05</v>
      </c>
      <c r="F656" s="12">
        <v>87</v>
      </c>
      <c r="G656" s="12">
        <v>89</v>
      </c>
      <c r="H656" s="12">
        <v>100.53333333333335</v>
      </c>
      <c r="I656" s="12">
        <v>91.833333333333329</v>
      </c>
      <c r="J656" s="12">
        <v>94.733333333333334</v>
      </c>
      <c r="K656" s="12">
        <v>110</v>
      </c>
      <c r="L656" s="12">
        <v>91</v>
      </c>
      <c r="M656" s="12">
        <v>93.766666666666666</v>
      </c>
      <c r="N656" s="13">
        <v>94.733333333333334</v>
      </c>
      <c r="O656" s="17" t="s">
        <v>10</v>
      </c>
      <c r="P656" s="14" t="s">
        <v>12</v>
      </c>
      <c r="Q656" s="14" t="s">
        <v>15</v>
      </c>
      <c r="R656" s="14" t="s">
        <v>17</v>
      </c>
      <c r="S656" s="14" t="s">
        <v>143</v>
      </c>
    </row>
    <row r="657" spans="1:19" x14ac:dyDescent="0.3">
      <c r="A657" s="11">
        <v>44634.546516203707</v>
      </c>
      <c r="B657" s="11"/>
      <c r="C657" s="15">
        <v>44634</v>
      </c>
      <c r="D657" s="16">
        <v>0.54651620370370368</v>
      </c>
      <c r="E657" s="33" t="str">
        <f t="shared" si="15"/>
        <v>03:06</v>
      </c>
      <c r="F657" s="12">
        <v>91</v>
      </c>
      <c r="G657" s="12">
        <v>79.12</v>
      </c>
      <c r="H657" s="12">
        <v>89.44</v>
      </c>
      <c r="I657" s="12">
        <v>81.7</v>
      </c>
      <c r="J657" s="12">
        <v>84.28</v>
      </c>
      <c r="K657" s="12">
        <v>78.260000000000005</v>
      </c>
      <c r="L657" s="12">
        <v>92.02000000000001</v>
      </c>
      <c r="M657" s="12">
        <v>81</v>
      </c>
      <c r="N657" s="13">
        <v>84.602499999999992</v>
      </c>
      <c r="O657" s="17" t="s">
        <v>10</v>
      </c>
      <c r="P657" s="14" t="s">
        <v>12</v>
      </c>
      <c r="Q657" s="14" t="s">
        <v>15</v>
      </c>
      <c r="R657" s="14" t="s">
        <v>17</v>
      </c>
      <c r="S657" s="14" t="s">
        <v>143</v>
      </c>
    </row>
    <row r="658" spans="1:19" x14ac:dyDescent="0.3">
      <c r="A658" s="11">
        <v>44634.546678240738</v>
      </c>
      <c r="B658" s="11"/>
      <c r="C658" s="15">
        <v>44634</v>
      </c>
      <c r="D658" s="16">
        <v>0.54667824074074078</v>
      </c>
      <c r="E658" s="16"/>
      <c r="F658" s="12">
        <v>71.100000000000009</v>
      </c>
      <c r="G658" s="12">
        <v>72.680000000000007</v>
      </c>
      <c r="H658" s="12">
        <v>82.16</v>
      </c>
      <c r="I658" s="12">
        <v>75.05</v>
      </c>
      <c r="J658" s="12">
        <v>77.42</v>
      </c>
      <c r="K658" s="12">
        <v>79</v>
      </c>
      <c r="L658" s="12">
        <v>84.53</v>
      </c>
      <c r="M658" s="12">
        <v>76.63</v>
      </c>
      <c r="N658" s="13">
        <v>77.321250000000006</v>
      </c>
      <c r="O658" s="17" t="s">
        <v>10</v>
      </c>
      <c r="P658" s="14" t="s">
        <v>10</v>
      </c>
      <c r="Q658" s="14" t="s">
        <v>15</v>
      </c>
      <c r="R658" s="14" t="s">
        <v>17</v>
      </c>
      <c r="S658" s="14" t="s">
        <v>143</v>
      </c>
    </row>
    <row r="659" spans="1:19" x14ac:dyDescent="0.3">
      <c r="A659" s="11">
        <v>44634.546701388892</v>
      </c>
      <c r="B659" s="11"/>
      <c r="C659" s="15">
        <v>44634</v>
      </c>
      <c r="D659" s="16">
        <v>0.54670138888888886</v>
      </c>
      <c r="E659" s="16"/>
      <c r="F659" s="12">
        <v>76.5</v>
      </c>
      <c r="G659" s="12">
        <v>85</v>
      </c>
      <c r="H659" s="12">
        <v>88.4</v>
      </c>
      <c r="I659" s="12">
        <v>80.75</v>
      </c>
      <c r="J659" s="12">
        <v>83.3</v>
      </c>
      <c r="K659" s="12">
        <v>77.350000000000009</v>
      </c>
      <c r="L659" s="12">
        <v>90.95</v>
      </c>
      <c r="M659" s="12">
        <v>82.45</v>
      </c>
      <c r="N659" s="13">
        <v>83.087500000000006</v>
      </c>
      <c r="O659" s="17" t="s">
        <v>10</v>
      </c>
      <c r="P659" s="14" t="s">
        <v>10</v>
      </c>
      <c r="Q659" s="14" t="s">
        <v>15</v>
      </c>
      <c r="R659" s="14" t="s">
        <v>17</v>
      </c>
      <c r="S659" s="14" t="s">
        <v>143</v>
      </c>
    </row>
    <row r="660" spans="1:19" x14ac:dyDescent="0.3">
      <c r="A660" s="11">
        <v>44634.5471412037</v>
      </c>
      <c r="B660" s="11"/>
      <c r="C660" s="15">
        <v>44634</v>
      </c>
      <c r="D660" s="16">
        <v>0.54714120370370367</v>
      </c>
      <c r="E660" s="16"/>
      <c r="F660" s="12">
        <v>73.8</v>
      </c>
      <c r="G660" s="12">
        <v>82</v>
      </c>
      <c r="H660" s="12">
        <v>85.28</v>
      </c>
      <c r="I660" s="12">
        <v>77.899999999999991</v>
      </c>
      <c r="J660" s="12">
        <v>80.36</v>
      </c>
      <c r="K660" s="12">
        <v>74.62</v>
      </c>
      <c r="L660" s="12">
        <v>87.740000000000009</v>
      </c>
      <c r="M660" s="12">
        <v>79.539999999999992</v>
      </c>
      <c r="N660" s="13">
        <v>80.155000000000001</v>
      </c>
      <c r="O660" s="17" t="s">
        <v>10</v>
      </c>
      <c r="P660" s="14" t="s">
        <v>10</v>
      </c>
      <c r="Q660" s="14" t="s">
        <v>15</v>
      </c>
      <c r="R660" s="14" t="s">
        <v>17</v>
      </c>
      <c r="S660" s="14" t="s">
        <v>143</v>
      </c>
    </row>
    <row r="661" spans="1:19" x14ac:dyDescent="0.3">
      <c r="A661" s="11">
        <v>44634.547210648147</v>
      </c>
      <c r="B661" s="11"/>
      <c r="C661" s="15">
        <v>44634</v>
      </c>
      <c r="D661" s="16">
        <v>0.54721064814814813</v>
      </c>
      <c r="E661" s="16"/>
      <c r="F661" s="12">
        <v>93</v>
      </c>
      <c r="G661" s="12">
        <v>74.98</v>
      </c>
      <c r="H661" s="12">
        <v>84.76</v>
      </c>
      <c r="I661" s="12">
        <v>77.424999999999997</v>
      </c>
      <c r="J661" s="12">
        <v>79.87</v>
      </c>
      <c r="K661" s="12">
        <v>74.165000000000006</v>
      </c>
      <c r="L661" s="12">
        <v>87.204999999999998</v>
      </c>
      <c r="M661" s="12">
        <v>70</v>
      </c>
      <c r="N661" s="13">
        <v>80.175625000000011</v>
      </c>
      <c r="O661" s="17" t="s">
        <v>10</v>
      </c>
      <c r="P661" s="14" t="s">
        <v>10</v>
      </c>
      <c r="Q661" s="14" t="s">
        <v>15</v>
      </c>
      <c r="R661" s="14" t="s">
        <v>17</v>
      </c>
      <c r="S661" s="14" t="s">
        <v>143</v>
      </c>
    </row>
    <row r="662" spans="1:19" x14ac:dyDescent="0.3">
      <c r="A662" s="11">
        <v>44634.547905092593</v>
      </c>
      <c r="B662" s="11"/>
      <c r="C662" s="15">
        <v>44634</v>
      </c>
      <c r="D662" s="16">
        <v>0.54790509259259257</v>
      </c>
      <c r="E662" s="16"/>
      <c r="F662" s="12">
        <v>89</v>
      </c>
      <c r="G662" s="12">
        <v>76.820000000000007</v>
      </c>
      <c r="H662" s="12">
        <v>86.84</v>
      </c>
      <c r="I662" s="12">
        <v>79.325000000000003</v>
      </c>
      <c r="J662" s="12">
        <v>81.83</v>
      </c>
      <c r="K662" s="12">
        <v>75.984999999999999</v>
      </c>
      <c r="L662" s="12">
        <v>89.344999999999999</v>
      </c>
      <c r="M662" s="12">
        <v>78</v>
      </c>
      <c r="N662" s="13">
        <v>82.143124999999998</v>
      </c>
      <c r="O662" s="17" t="s">
        <v>10</v>
      </c>
      <c r="P662" s="14" t="s">
        <v>10</v>
      </c>
      <c r="Q662" s="14" t="s">
        <v>15</v>
      </c>
      <c r="R662" s="14" t="s">
        <v>17</v>
      </c>
      <c r="S662" s="14" t="s">
        <v>143</v>
      </c>
    </row>
    <row r="663" spans="1:19" x14ac:dyDescent="0.3">
      <c r="A663" s="11">
        <v>44634.54859953704</v>
      </c>
      <c r="B663" s="11"/>
      <c r="C663" s="15">
        <v>44634</v>
      </c>
      <c r="D663" s="16">
        <v>0.54859953703703701</v>
      </c>
      <c r="E663" s="16"/>
      <c r="F663" s="12">
        <v>92</v>
      </c>
      <c r="G663" s="12">
        <v>84.64</v>
      </c>
      <c r="H663" s="12">
        <v>95.68</v>
      </c>
      <c r="I663" s="12">
        <v>87.399999999999991</v>
      </c>
      <c r="J663" s="12">
        <v>90.16</v>
      </c>
      <c r="K663" s="12">
        <v>83.72</v>
      </c>
      <c r="L663" s="12">
        <v>98.440000000000012</v>
      </c>
      <c r="M663" s="12">
        <v>89.24</v>
      </c>
      <c r="N663" s="13">
        <v>90.160000000000011</v>
      </c>
      <c r="O663" s="17" t="s">
        <v>10</v>
      </c>
      <c r="P663" s="14" t="s">
        <v>10</v>
      </c>
      <c r="Q663" s="14" t="s">
        <v>15</v>
      </c>
      <c r="R663" s="14" t="s">
        <v>17</v>
      </c>
      <c r="S663" s="14" t="s">
        <v>143</v>
      </c>
    </row>
    <row r="664" spans="1:19" x14ac:dyDescent="0.3">
      <c r="A664" s="11">
        <v>44634.548715277779</v>
      </c>
      <c r="B664" s="11"/>
      <c r="C664" s="15">
        <v>44634</v>
      </c>
      <c r="D664" s="16">
        <v>0.54871527777777784</v>
      </c>
      <c r="E664" s="16"/>
      <c r="F664" s="12">
        <v>73.8</v>
      </c>
      <c r="G664" s="12">
        <v>75.44</v>
      </c>
      <c r="H664" s="12">
        <v>85.28</v>
      </c>
      <c r="I664" s="12">
        <v>77.899999999999991</v>
      </c>
      <c r="J664" s="12">
        <v>80.36</v>
      </c>
      <c r="K664" s="12">
        <v>74.62</v>
      </c>
      <c r="L664" s="12">
        <v>82</v>
      </c>
      <c r="M664" s="12">
        <v>79.539999999999992</v>
      </c>
      <c r="N664" s="13">
        <v>78.617500000000007</v>
      </c>
      <c r="O664" s="17" t="s">
        <v>10</v>
      </c>
      <c r="P664" s="14" t="s">
        <v>10</v>
      </c>
      <c r="Q664" s="14" t="s">
        <v>15</v>
      </c>
      <c r="R664" s="14" t="s">
        <v>17</v>
      </c>
      <c r="S664" s="14" t="s">
        <v>143</v>
      </c>
    </row>
    <row r="665" spans="1:19" x14ac:dyDescent="0.3">
      <c r="A665" s="11">
        <v>44634.548981481479</v>
      </c>
      <c r="B665" s="11"/>
      <c r="C665" s="15">
        <v>44634</v>
      </c>
      <c r="D665" s="16">
        <v>0.54898148148148151</v>
      </c>
      <c r="E665" s="16"/>
      <c r="F665" s="12">
        <v>72.900000000000006</v>
      </c>
      <c r="G665" s="12">
        <v>81</v>
      </c>
      <c r="H665" s="12">
        <v>84.240000000000009</v>
      </c>
      <c r="I665" s="12">
        <v>76.95</v>
      </c>
      <c r="J665" s="12">
        <v>79.38</v>
      </c>
      <c r="K665" s="12">
        <v>73.710000000000008</v>
      </c>
      <c r="L665" s="12">
        <v>86.67</v>
      </c>
      <c r="M665" s="12">
        <v>78.569999999999993</v>
      </c>
      <c r="N665" s="13">
        <v>79.177500000000009</v>
      </c>
      <c r="O665" s="17" t="s">
        <v>10</v>
      </c>
      <c r="P665" s="14" t="s">
        <v>10</v>
      </c>
      <c r="Q665" s="14" t="s">
        <v>15</v>
      </c>
      <c r="R665" s="14" t="s">
        <v>17</v>
      </c>
      <c r="S665" s="14" t="s">
        <v>143</v>
      </c>
    </row>
    <row r="666" spans="1:19" x14ac:dyDescent="0.3">
      <c r="A666" s="11">
        <v>44634.549293981479</v>
      </c>
      <c r="B666" s="11"/>
      <c r="C666" s="15">
        <v>44634</v>
      </c>
      <c r="D666" s="16">
        <v>0.54929398148148145</v>
      </c>
      <c r="E666" s="16"/>
      <c r="F666" s="12">
        <v>93</v>
      </c>
      <c r="G666" s="12">
        <v>87.4</v>
      </c>
      <c r="H666" s="12">
        <v>98.8</v>
      </c>
      <c r="I666" s="12">
        <v>90.25</v>
      </c>
      <c r="J666" s="12">
        <v>93.1</v>
      </c>
      <c r="K666" s="12">
        <v>86.45</v>
      </c>
      <c r="L666" s="12">
        <v>101.65</v>
      </c>
      <c r="M666" s="12">
        <v>97</v>
      </c>
      <c r="N666" s="13">
        <v>93.456249999999997</v>
      </c>
      <c r="O666" s="17" t="s">
        <v>10</v>
      </c>
      <c r="P666" s="14" t="s">
        <v>10</v>
      </c>
      <c r="Q666" s="14" t="s">
        <v>15</v>
      </c>
      <c r="R666" s="14" t="s">
        <v>17</v>
      </c>
      <c r="S666" s="14" t="s">
        <v>143</v>
      </c>
    </row>
    <row r="667" spans="1:19" x14ac:dyDescent="0.3">
      <c r="A667" s="11">
        <v>44634.549305555556</v>
      </c>
      <c r="B667" s="11"/>
      <c r="C667" s="15">
        <v>44634</v>
      </c>
      <c r="D667" s="16">
        <v>0.5493055555555556</v>
      </c>
      <c r="E667" s="16"/>
      <c r="F667" s="12">
        <v>86.7</v>
      </c>
      <c r="G667" s="12">
        <v>76</v>
      </c>
      <c r="H667" s="12">
        <v>100.18666666666667</v>
      </c>
      <c r="I667" s="12">
        <v>91.516666666666652</v>
      </c>
      <c r="J667" s="12">
        <v>94.406666666666666</v>
      </c>
      <c r="K667" s="12">
        <v>97</v>
      </c>
      <c r="L667" s="12">
        <v>116</v>
      </c>
      <c r="M667" s="12">
        <v>93.443333333333328</v>
      </c>
      <c r="N667" s="13">
        <v>94.406666666666666</v>
      </c>
      <c r="O667" s="17" t="s">
        <v>10</v>
      </c>
      <c r="P667" s="14" t="s">
        <v>10</v>
      </c>
      <c r="Q667" s="14" t="s">
        <v>15</v>
      </c>
      <c r="R667" s="14" t="s">
        <v>17</v>
      </c>
      <c r="S667" s="14" t="s">
        <v>143</v>
      </c>
    </row>
    <row r="668" spans="1:19" x14ac:dyDescent="0.3">
      <c r="A668" s="11">
        <v>44634.549733796295</v>
      </c>
      <c r="B668" s="11"/>
      <c r="C668" s="15">
        <v>44634</v>
      </c>
      <c r="D668" s="16">
        <v>0.54973379629629626</v>
      </c>
      <c r="E668" s="16"/>
      <c r="F668" s="12">
        <v>72.900000000000006</v>
      </c>
      <c r="G668" s="12">
        <v>81</v>
      </c>
      <c r="H668" s="12">
        <v>84.240000000000009</v>
      </c>
      <c r="I668" s="12">
        <v>76.95</v>
      </c>
      <c r="J668" s="12">
        <v>79.38</v>
      </c>
      <c r="K668" s="12">
        <v>73.710000000000008</v>
      </c>
      <c r="L668" s="12">
        <v>86.67</v>
      </c>
      <c r="M668" s="12">
        <v>78.569999999999993</v>
      </c>
      <c r="N668" s="13">
        <v>79.177500000000009</v>
      </c>
      <c r="O668" s="17" t="s">
        <v>10</v>
      </c>
      <c r="P668" s="14" t="s">
        <v>10</v>
      </c>
      <c r="Q668" s="14" t="s">
        <v>15</v>
      </c>
      <c r="R668" s="14" t="s">
        <v>17</v>
      </c>
      <c r="S668" s="14" t="s">
        <v>143</v>
      </c>
    </row>
    <row r="669" spans="1:19" x14ac:dyDescent="0.3">
      <c r="A669" s="11">
        <v>44634.549780092595</v>
      </c>
      <c r="B669" s="11"/>
      <c r="C669" s="15">
        <v>44634</v>
      </c>
      <c r="D669" s="16">
        <v>0.54978009259259253</v>
      </c>
      <c r="E669" s="16"/>
      <c r="F669" s="12">
        <v>84.600000000000009</v>
      </c>
      <c r="G669" s="12">
        <v>86.48</v>
      </c>
      <c r="H669" s="12">
        <v>97.76</v>
      </c>
      <c r="I669" s="12">
        <v>89.3</v>
      </c>
      <c r="J669" s="12">
        <v>92.12</v>
      </c>
      <c r="K669" s="12">
        <v>85.54</v>
      </c>
      <c r="L669" s="12">
        <v>100.58000000000001</v>
      </c>
      <c r="M669" s="12">
        <v>94</v>
      </c>
      <c r="N669" s="13">
        <v>91.297500000000014</v>
      </c>
      <c r="O669" s="17" t="s">
        <v>10</v>
      </c>
      <c r="P669" s="14" t="s">
        <v>10</v>
      </c>
      <c r="Q669" s="14" t="s">
        <v>15</v>
      </c>
      <c r="R669" s="14" t="s">
        <v>17</v>
      </c>
      <c r="S669" s="14" t="s">
        <v>143</v>
      </c>
    </row>
    <row r="670" spans="1:19" x14ac:dyDescent="0.3">
      <c r="A670" s="11">
        <v>44634.549988425926</v>
      </c>
      <c r="B670" s="11"/>
      <c r="C670" s="15">
        <v>44634</v>
      </c>
      <c r="D670" s="16">
        <v>0.54998842592592589</v>
      </c>
      <c r="E670" s="16"/>
      <c r="F670" s="12">
        <v>104</v>
      </c>
      <c r="G670" s="12">
        <v>92.92</v>
      </c>
      <c r="H670" s="12">
        <v>105.04</v>
      </c>
      <c r="I670" s="12">
        <v>95.949999999999989</v>
      </c>
      <c r="J670" s="12">
        <v>98.98</v>
      </c>
      <c r="K670" s="12">
        <v>91.91</v>
      </c>
      <c r="L670" s="12">
        <v>108.07000000000001</v>
      </c>
      <c r="M670" s="12">
        <v>98</v>
      </c>
      <c r="N670" s="13">
        <v>99.358750000000015</v>
      </c>
      <c r="O670" s="17" t="s">
        <v>10</v>
      </c>
      <c r="P670" s="14" t="s">
        <v>10</v>
      </c>
      <c r="Q670" s="14" t="s">
        <v>15</v>
      </c>
      <c r="R670" s="14" t="s">
        <v>18</v>
      </c>
      <c r="S670" s="14" t="s">
        <v>143</v>
      </c>
    </row>
    <row r="671" spans="1:19" x14ac:dyDescent="0.3">
      <c r="A671" s="11">
        <v>44634.550023148149</v>
      </c>
      <c r="B671" s="11"/>
      <c r="C671" s="15">
        <v>44634</v>
      </c>
      <c r="D671" s="16">
        <v>0.55002314814814812</v>
      </c>
      <c r="E671" s="16"/>
      <c r="F671" s="12">
        <v>83.7</v>
      </c>
      <c r="G671" s="12">
        <v>85.56</v>
      </c>
      <c r="H671" s="12">
        <v>96.72</v>
      </c>
      <c r="I671" s="12">
        <v>88.35</v>
      </c>
      <c r="J671" s="12">
        <v>91.14</v>
      </c>
      <c r="K671" s="12">
        <v>84.63000000000001</v>
      </c>
      <c r="L671" s="12">
        <v>99.51</v>
      </c>
      <c r="M671" s="12">
        <v>93</v>
      </c>
      <c r="N671" s="13">
        <v>90.326250000000002</v>
      </c>
      <c r="O671" s="17" t="s">
        <v>10</v>
      </c>
      <c r="P671" s="14" t="s">
        <v>10</v>
      </c>
      <c r="Q671" s="14" t="s">
        <v>15</v>
      </c>
      <c r="R671" s="14" t="s">
        <v>17</v>
      </c>
      <c r="S671" s="14" t="s">
        <v>143</v>
      </c>
    </row>
    <row r="672" spans="1:19" x14ac:dyDescent="0.3">
      <c r="A672" s="11">
        <v>44634.550104166665</v>
      </c>
      <c r="B672" s="11"/>
      <c r="C672" s="15">
        <v>44634</v>
      </c>
      <c r="D672" s="16">
        <v>0.55010416666666673</v>
      </c>
      <c r="E672" s="16"/>
      <c r="F672" s="12">
        <v>114</v>
      </c>
      <c r="G672" s="12">
        <v>104.88000000000001</v>
      </c>
      <c r="H672" s="12">
        <v>118.56</v>
      </c>
      <c r="I672" s="12">
        <v>108.3</v>
      </c>
      <c r="J672" s="12">
        <v>111.72</v>
      </c>
      <c r="K672" s="12">
        <v>103.74000000000001</v>
      </c>
      <c r="L672" s="12">
        <v>121.98</v>
      </c>
      <c r="M672" s="12">
        <v>110.58</v>
      </c>
      <c r="N672" s="13">
        <v>111.72000000000001</v>
      </c>
      <c r="O672" s="17" t="s">
        <v>10</v>
      </c>
      <c r="P672" s="14" t="s">
        <v>10</v>
      </c>
      <c r="Q672" s="14" t="s">
        <v>15</v>
      </c>
      <c r="R672" s="14" t="s">
        <v>18</v>
      </c>
      <c r="S672" s="14" t="s">
        <v>143</v>
      </c>
    </row>
    <row r="673" spans="1:19" x14ac:dyDescent="0.3">
      <c r="A673" s="11">
        <v>44634.55064814815</v>
      </c>
      <c r="B673" s="11"/>
      <c r="C673" s="15">
        <v>44634</v>
      </c>
      <c r="D673" s="16">
        <v>0.55064814814814811</v>
      </c>
      <c r="E673" s="16"/>
      <c r="F673" s="12">
        <v>73.8</v>
      </c>
      <c r="G673" s="12">
        <v>82</v>
      </c>
      <c r="H673" s="12">
        <v>85.28</v>
      </c>
      <c r="I673" s="12">
        <v>77.899999999999991</v>
      </c>
      <c r="J673" s="12">
        <v>80.36</v>
      </c>
      <c r="K673" s="12">
        <v>74.62</v>
      </c>
      <c r="L673" s="12">
        <v>87.740000000000009</v>
      </c>
      <c r="M673" s="12">
        <v>79.539999999999992</v>
      </c>
      <c r="N673" s="13">
        <v>80.155000000000001</v>
      </c>
      <c r="O673" s="17" t="s">
        <v>10</v>
      </c>
      <c r="P673" s="14" t="s">
        <v>10</v>
      </c>
      <c r="Q673" s="14" t="s">
        <v>15</v>
      </c>
      <c r="R673" s="14" t="s">
        <v>17</v>
      </c>
      <c r="S673" s="14" t="s">
        <v>143</v>
      </c>
    </row>
    <row r="674" spans="1:19" x14ac:dyDescent="0.3">
      <c r="A674" s="11">
        <v>44634.550682870373</v>
      </c>
      <c r="B674" s="11"/>
      <c r="C674" s="15">
        <v>44634</v>
      </c>
      <c r="D674" s="16">
        <v>0.55068287037037034</v>
      </c>
      <c r="E674" s="16"/>
      <c r="F674" s="12">
        <v>114</v>
      </c>
      <c r="G674" s="12">
        <v>96.600000000000009</v>
      </c>
      <c r="H674" s="12">
        <v>109.2</v>
      </c>
      <c r="I674" s="12">
        <v>99.75</v>
      </c>
      <c r="J674" s="12">
        <v>102.89999999999999</v>
      </c>
      <c r="K674" s="12">
        <v>95.55</v>
      </c>
      <c r="L674" s="12">
        <v>112.35000000000001</v>
      </c>
      <c r="M674" s="12">
        <v>96</v>
      </c>
      <c r="N674" s="13">
        <v>103.29375</v>
      </c>
      <c r="O674" s="17" t="s">
        <v>10</v>
      </c>
      <c r="P674" s="14" t="s">
        <v>10</v>
      </c>
      <c r="Q674" s="14" t="s">
        <v>15</v>
      </c>
      <c r="R674" s="14" t="s">
        <v>18</v>
      </c>
      <c r="S674" s="14" t="s">
        <v>143</v>
      </c>
    </row>
    <row r="675" spans="1:19" x14ac:dyDescent="0.3">
      <c r="A675" s="11">
        <v>44634.550833333335</v>
      </c>
      <c r="B675" s="11"/>
      <c r="C675" s="15">
        <v>44634</v>
      </c>
      <c r="D675" s="16">
        <v>0.5508333333333334</v>
      </c>
      <c r="E675" s="16"/>
      <c r="F675" s="12">
        <v>73.8</v>
      </c>
      <c r="G675" s="12">
        <v>75.44</v>
      </c>
      <c r="H675" s="12">
        <v>85.28</v>
      </c>
      <c r="I675" s="12">
        <v>77.899999999999991</v>
      </c>
      <c r="J675" s="12">
        <v>80.36</v>
      </c>
      <c r="K675" s="12">
        <v>82</v>
      </c>
      <c r="L675" s="12">
        <v>87.740000000000009</v>
      </c>
      <c r="M675" s="12">
        <v>79.539999999999992</v>
      </c>
      <c r="N675" s="13">
        <v>80.257499999999993</v>
      </c>
      <c r="O675" s="17" t="s">
        <v>10</v>
      </c>
      <c r="P675" s="14" t="s">
        <v>10</v>
      </c>
      <c r="Q675" s="14" t="s">
        <v>15</v>
      </c>
      <c r="R675" s="14" t="s">
        <v>17</v>
      </c>
      <c r="S675" s="14" t="s">
        <v>143</v>
      </c>
    </row>
    <row r="676" spans="1:19" x14ac:dyDescent="0.3">
      <c r="A676" s="11">
        <v>44634.551377314812</v>
      </c>
      <c r="B676" s="11"/>
      <c r="C676" s="15">
        <v>44634</v>
      </c>
      <c r="D676" s="16">
        <v>0.55137731481481478</v>
      </c>
      <c r="E676" s="16"/>
      <c r="F676" s="12">
        <v>124</v>
      </c>
      <c r="G676" s="12">
        <v>101.66000000000001</v>
      </c>
      <c r="H676" s="12">
        <v>114.92</v>
      </c>
      <c r="I676" s="12">
        <v>104.97499999999999</v>
      </c>
      <c r="J676" s="12">
        <v>108.28999999999999</v>
      </c>
      <c r="K676" s="12">
        <v>100.55500000000001</v>
      </c>
      <c r="L676" s="12">
        <v>118.23500000000001</v>
      </c>
      <c r="M676" s="12">
        <v>97</v>
      </c>
      <c r="N676" s="13">
        <v>108.70437500000001</v>
      </c>
      <c r="O676" s="17" t="s">
        <v>10</v>
      </c>
      <c r="P676" s="14" t="s">
        <v>10</v>
      </c>
      <c r="Q676" s="14" t="s">
        <v>15</v>
      </c>
      <c r="R676" s="14" t="s">
        <v>18</v>
      </c>
      <c r="S676" s="14" t="s">
        <v>143</v>
      </c>
    </row>
    <row r="677" spans="1:19" x14ac:dyDescent="0.3">
      <c r="A677" s="11">
        <v>44634.551759259259</v>
      </c>
      <c r="B677" s="11"/>
      <c r="C677" s="15">
        <v>44634</v>
      </c>
      <c r="D677" s="16">
        <v>0.55175925925925928</v>
      </c>
      <c r="E677" s="16"/>
      <c r="F677" s="12">
        <v>119</v>
      </c>
      <c r="G677" s="12">
        <v>109.48</v>
      </c>
      <c r="H677" s="12">
        <v>123.76</v>
      </c>
      <c r="I677" s="12">
        <v>113.05</v>
      </c>
      <c r="J677" s="12">
        <v>116.62</v>
      </c>
      <c r="K677" s="12">
        <v>108.29</v>
      </c>
      <c r="L677" s="12">
        <v>127.33000000000001</v>
      </c>
      <c r="M677" s="12">
        <v>115.42999999999999</v>
      </c>
      <c r="N677" s="13">
        <v>116.62</v>
      </c>
      <c r="O677" s="17" t="s">
        <v>10</v>
      </c>
      <c r="P677" s="14" t="s">
        <v>10</v>
      </c>
      <c r="Q677" s="14" t="s">
        <v>15</v>
      </c>
      <c r="R677" s="14" t="s">
        <v>18</v>
      </c>
      <c r="S677" s="14" t="s">
        <v>143</v>
      </c>
    </row>
    <row r="678" spans="1:19" x14ac:dyDescent="0.3">
      <c r="A678" s="11">
        <v>44634.552071759259</v>
      </c>
      <c r="B678" s="11"/>
      <c r="C678" s="15">
        <v>44634</v>
      </c>
      <c r="D678" s="16">
        <v>0.55207175925925933</v>
      </c>
      <c r="E678" s="16"/>
      <c r="F678" s="12">
        <v>119</v>
      </c>
      <c r="G678" s="12">
        <v>96.14</v>
      </c>
      <c r="H678" s="12">
        <v>108.68</v>
      </c>
      <c r="I678" s="12">
        <v>99.274999999999991</v>
      </c>
      <c r="J678" s="12">
        <v>102.41</v>
      </c>
      <c r="K678" s="12">
        <v>95.094999999999999</v>
      </c>
      <c r="L678" s="12">
        <v>111.81500000000001</v>
      </c>
      <c r="M678" s="12">
        <v>90</v>
      </c>
      <c r="N678" s="13">
        <v>102.80187500000001</v>
      </c>
      <c r="O678" s="17" t="s">
        <v>10</v>
      </c>
      <c r="P678" s="14" t="s">
        <v>10</v>
      </c>
      <c r="Q678" s="14" t="s">
        <v>15</v>
      </c>
      <c r="R678" s="14" t="s">
        <v>18</v>
      </c>
      <c r="S678" s="14" t="s">
        <v>143</v>
      </c>
    </row>
    <row r="679" spans="1:19" x14ac:dyDescent="0.3">
      <c r="A679" s="11">
        <v>44634.552407407406</v>
      </c>
      <c r="B679" s="11"/>
      <c r="C679" s="15">
        <v>44634</v>
      </c>
      <c r="D679" s="16">
        <v>0.55240740740740735</v>
      </c>
      <c r="E679" s="16"/>
      <c r="F679" s="12">
        <v>72.900000000000006</v>
      </c>
      <c r="G679" s="12">
        <v>74.52000000000001</v>
      </c>
      <c r="H679" s="12">
        <v>84.240000000000009</v>
      </c>
      <c r="I679" s="12">
        <v>76.95</v>
      </c>
      <c r="J679" s="12">
        <v>79.38</v>
      </c>
      <c r="K679" s="12">
        <v>73.710000000000008</v>
      </c>
      <c r="L679" s="12">
        <v>86.67</v>
      </c>
      <c r="M679" s="12">
        <v>81</v>
      </c>
      <c r="N679" s="13">
        <v>78.671250000000001</v>
      </c>
      <c r="O679" s="17" t="s">
        <v>10</v>
      </c>
      <c r="P679" s="14" t="s">
        <v>10</v>
      </c>
      <c r="Q679" s="14" t="s">
        <v>15</v>
      </c>
      <c r="R679" s="14" t="s">
        <v>17</v>
      </c>
      <c r="S679" s="14" t="s">
        <v>143</v>
      </c>
    </row>
    <row r="680" spans="1:19" x14ac:dyDescent="0.3">
      <c r="A680" s="11">
        <v>44634.552766203706</v>
      </c>
      <c r="B680" s="11"/>
      <c r="C680" s="15">
        <v>44634</v>
      </c>
      <c r="D680" s="16">
        <v>0.55276620370370366</v>
      </c>
      <c r="E680" s="16"/>
      <c r="F680" s="12">
        <v>119</v>
      </c>
      <c r="G680" s="12">
        <v>91.54</v>
      </c>
      <c r="H680" s="12">
        <v>103.48</v>
      </c>
      <c r="I680" s="12">
        <v>94.524999999999991</v>
      </c>
      <c r="J680" s="12">
        <v>97.51</v>
      </c>
      <c r="K680" s="12">
        <v>90.545000000000002</v>
      </c>
      <c r="L680" s="12">
        <v>106.465</v>
      </c>
      <c r="M680" s="12">
        <v>80</v>
      </c>
      <c r="N680" s="13">
        <v>97.883125000000007</v>
      </c>
      <c r="O680" s="17" t="s">
        <v>10</v>
      </c>
      <c r="P680" s="14" t="s">
        <v>10</v>
      </c>
      <c r="Q680" s="14" t="s">
        <v>15</v>
      </c>
      <c r="R680" s="14" t="s">
        <v>17</v>
      </c>
      <c r="S680" s="14" t="s">
        <v>143</v>
      </c>
    </row>
    <row r="681" spans="1:19" x14ac:dyDescent="0.3">
      <c r="A681" s="11">
        <v>44634.552777777775</v>
      </c>
      <c r="B681" s="11"/>
      <c r="C681" s="15">
        <v>44634</v>
      </c>
      <c r="D681" s="16">
        <v>0.55277777777777781</v>
      </c>
      <c r="E681" s="16"/>
      <c r="F681" s="12">
        <v>81</v>
      </c>
      <c r="G681" s="12">
        <v>82.8</v>
      </c>
      <c r="H681" s="12">
        <v>93.600000000000009</v>
      </c>
      <c r="I681" s="12">
        <v>85.5</v>
      </c>
      <c r="J681" s="12">
        <v>88.2</v>
      </c>
      <c r="K681" s="12">
        <v>90</v>
      </c>
      <c r="L681" s="12">
        <v>96.300000000000011</v>
      </c>
      <c r="M681" s="12">
        <v>87.3</v>
      </c>
      <c r="N681" s="13">
        <v>88.087500000000006</v>
      </c>
      <c r="O681" s="17" t="s">
        <v>10</v>
      </c>
      <c r="P681" s="14" t="s">
        <v>10</v>
      </c>
      <c r="Q681" s="14" t="s">
        <v>15</v>
      </c>
      <c r="R681" s="14" t="s">
        <v>17</v>
      </c>
      <c r="S681" s="14" t="s">
        <v>143</v>
      </c>
    </row>
    <row r="682" spans="1:19" x14ac:dyDescent="0.3">
      <c r="A682" s="11">
        <v>44634.55296296296</v>
      </c>
      <c r="B682" s="11"/>
      <c r="C682" s="15">
        <v>44634</v>
      </c>
      <c r="D682" s="16">
        <v>0.55296296296296299</v>
      </c>
      <c r="E682" s="16"/>
      <c r="F682" s="12">
        <v>63.9</v>
      </c>
      <c r="G682" s="12">
        <v>65.320000000000007</v>
      </c>
      <c r="H682" s="12">
        <v>73.84</v>
      </c>
      <c r="I682" s="12">
        <v>67.45</v>
      </c>
      <c r="J682" s="12">
        <v>69.58</v>
      </c>
      <c r="K682" s="12">
        <v>71</v>
      </c>
      <c r="L682" s="12">
        <v>75.97</v>
      </c>
      <c r="M682" s="12">
        <v>68.87</v>
      </c>
      <c r="N682" s="13">
        <v>69.491249999999994</v>
      </c>
      <c r="O682" s="17" t="s">
        <v>10</v>
      </c>
      <c r="P682" s="14" t="s">
        <v>10</v>
      </c>
      <c r="Q682" s="14" t="s">
        <v>15</v>
      </c>
      <c r="R682" s="14" t="s">
        <v>17</v>
      </c>
      <c r="S682" s="14" t="s">
        <v>143</v>
      </c>
    </row>
    <row r="683" spans="1:19" x14ac:dyDescent="0.3">
      <c r="A683" s="11">
        <v>44634.553460648145</v>
      </c>
      <c r="B683" s="11"/>
      <c r="C683" s="15">
        <v>44634</v>
      </c>
      <c r="D683" s="16">
        <v>0.55346064814814822</v>
      </c>
      <c r="E683" s="16"/>
      <c r="F683" s="12">
        <v>120</v>
      </c>
      <c r="G683" s="12">
        <v>92.92</v>
      </c>
      <c r="H683" s="12">
        <v>105.04</v>
      </c>
      <c r="I683" s="12">
        <v>95.949999999999989</v>
      </c>
      <c r="J683" s="12">
        <v>98.98</v>
      </c>
      <c r="K683" s="12">
        <v>91.91</v>
      </c>
      <c r="L683" s="12">
        <v>108.07000000000001</v>
      </c>
      <c r="M683" s="12">
        <v>82</v>
      </c>
      <c r="N683" s="13">
        <v>99.358750000000001</v>
      </c>
      <c r="O683" s="17" t="s">
        <v>10</v>
      </c>
      <c r="P683" s="14" t="s">
        <v>10</v>
      </c>
      <c r="Q683" s="14" t="s">
        <v>15</v>
      </c>
      <c r="R683" s="14" t="s">
        <v>17</v>
      </c>
      <c r="S683" s="14" t="s">
        <v>143</v>
      </c>
    </row>
    <row r="684" spans="1:19" x14ac:dyDescent="0.3">
      <c r="A684" s="11">
        <v>44634.553981481484</v>
      </c>
      <c r="B684" s="11"/>
      <c r="C684" s="15">
        <v>44634</v>
      </c>
      <c r="D684" s="16">
        <v>0.55398148148148152</v>
      </c>
      <c r="E684" s="16"/>
      <c r="F684" s="12">
        <v>116</v>
      </c>
      <c r="G684" s="12">
        <v>106.72</v>
      </c>
      <c r="H684" s="12">
        <v>120.64</v>
      </c>
      <c r="I684" s="12">
        <v>110.19999999999999</v>
      </c>
      <c r="J684" s="12">
        <v>113.67999999999999</v>
      </c>
      <c r="K684" s="12">
        <v>105.56</v>
      </c>
      <c r="L684" s="12">
        <v>124.12</v>
      </c>
      <c r="M684" s="12">
        <v>112.52</v>
      </c>
      <c r="N684" s="13">
        <v>113.67999999999999</v>
      </c>
      <c r="O684" s="17" t="s">
        <v>10</v>
      </c>
      <c r="P684" s="14" t="s">
        <v>10</v>
      </c>
      <c r="Q684" s="14" t="s">
        <v>15</v>
      </c>
      <c r="R684" s="14" t="s">
        <v>17</v>
      </c>
      <c r="S684" s="14" t="s">
        <v>143</v>
      </c>
    </row>
    <row r="685" spans="1:19" x14ac:dyDescent="0.3">
      <c r="A685" s="11">
        <v>44634.554155092592</v>
      </c>
      <c r="B685" s="11"/>
      <c r="C685" s="15">
        <v>44634</v>
      </c>
      <c r="D685" s="16">
        <v>0.55415509259259255</v>
      </c>
      <c r="E685" s="16"/>
      <c r="F685" s="12">
        <v>116</v>
      </c>
      <c r="G685" s="12">
        <v>95.22</v>
      </c>
      <c r="H685" s="12">
        <v>107.64</v>
      </c>
      <c r="I685" s="12">
        <v>98.324999999999989</v>
      </c>
      <c r="J685" s="12">
        <v>101.42999999999999</v>
      </c>
      <c r="K685" s="12">
        <v>94.185000000000002</v>
      </c>
      <c r="L685" s="12">
        <v>110.745</v>
      </c>
      <c r="M685" s="12">
        <v>91</v>
      </c>
      <c r="N685" s="13">
        <v>101.81812499999999</v>
      </c>
      <c r="O685" s="17" t="s">
        <v>10</v>
      </c>
      <c r="P685" s="14" t="s">
        <v>10</v>
      </c>
      <c r="Q685" s="14" t="s">
        <v>15</v>
      </c>
      <c r="R685" s="14" t="s">
        <v>17</v>
      </c>
      <c r="S685" s="14" t="s">
        <v>143</v>
      </c>
    </row>
    <row r="686" spans="1:19" x14ac:dyDescent="0.3">
      <c r="A686" s="11">
        <v>44634.554756944446</v>
      </c>
      <c r="B686" s="11"/>
      <c r="C686" s="15">
        <v>44634</v>
      </c>
      <c r="D686" s="16">
        <v>0.55475694444444446</v>
      </c>
      <c r="E686" s="16"/>
      <c r="F686" s="12">
        <v>73.8</v>
      </c>
      <c r="G686" s="12">
        <v>75.44</v>
      </c>
      <c r="H686" s="12">
        <v>85.28</v>
      </c>
      <c r="I686" s="12">
        <v>77.899999999999991</v>
      </c>
      <c r="J686" s="12">
        <v>80.36</v>
      </c>
      <c r="K686" s="12">
        <v>82</v>
      </c>
      <c r="L686" s="12">
        <v>87.740000000000009</v>
      </c>
      <c r="M686" s="12">
        <v>79.539999999999992</v>
      </c>
      <c r="N686" s="13">
        <v>80.257499999999993</v>
      </c>
      <c r="O686" s="17" t="s">
        <v>10</v>
      </c>
      <c r="P686" s="14" t="s">
        <v>10</v>
      </c>
      <c r="Q686" s="14" t="s">
        <v>15</v>
      </c>
      <c r="R686" s="14" t="s">
        <v>17</v>
      </c>
      <c r="S686" s="14" t="s">
        <v>143</v>
      </c>
    </row>
    <row r="687" spans="1:19" x14ac:dyDescent="0.3">
      <c r="A687" s="11">
        <v>44634.554849537039</v>
      </c>
      <c r="B687" s="11"/>
      <c r="C687" s="15">
        <v>44634</v>
      </c>
      <c r="D687" s="16">
        <v>0.5548495370370371</v>
      </c>
      <c r="E687" s="16"/>
      <c r="F687" s="12">
        <v>116</v>
      </c>
      <c r="G687" s="12">
        <v>90.62</v>
      </c>
      <c r="H687" s="12">
        <v>102.44</v>
      </c>
      <c r="I687" s="12">
        <v>93.574999999999989</v>
      </c>
      <c r="J687" s="12">
        <v>96.53</v>
      </c>
      <c r="K687" s="12">
        <v>89.635000000000005</v>
      </c>
      <c r="L687" s="12">
        <v>105.39500000000001</v>
      </c>
      <c r="M687" s="12">
        <v>81</v>
      </c>
      <c r="N687" s="13">
        <v>96.899374999999992</v>
      </c>
      <c r="O687" s="17" t="s">
        <v>10</v>
      </c>
      <c r="P687" s="14" t="s">
        <v>10</v>
      </c>
      <c r="Q687" s="14" t="s">
        <v>15</v>
      </c>
      <c r="R687" s="14" t="s">
        <v>17</v>
      </c>
      <c r="S687" s="14" t="s">
        <v>143</v>
      </c>
    </row>
    <row r="688" spans="1:19" x14ac:dyDescent="0.3">
      <c r="A688" s="11">
        <v>44634.555543981478</v>
      </c>
      <c r="B688" s="11"/>
      <c r="C688" s="15">
        <v>44634</v>
      </c>
      <c r="D688" s="16">
        <v>0.55554398148148143</v>
      </c>
      <c r="E688" s="16"/>
      <c r="F688" s="12">
        <v>119</v>
      </c>
      <c r="G688" s="12">
        <v>88.320000000000007</v>
      </c>
      <c r="H688" s="12">
        <v>99.84</v>
      </c>
      <c r="I688" s="12">
        <v>91.199999999999989</v>
      </c>
      <c r="J688" s="12">
        <v>94.08</v>
      </c>
      <c r="K688" s="12">
        <v>87.36</v>
      </c>
      <c r="L688" s="12">
        <v>102.72</v>
      </c>
      <c r="M688" s="12">
        <v>73</v>
      </c>
      <c r="N688" s="13">
        <v>94.44</v>
      </c>
      <c r="O688" s="17" t="s">
        <v>10</v>
      </c>
      <c r="P688" s="14" t="s">
        <v>10</v>
      </c>
      <c r="Q688" s="14" t="s">
        <v>15</v>
      </c>
      <c r="R688" s="14" t="s">
        <v>17</v>
      </c>
      <c r="S688" s="14" t="s">
        <v>143</v>
      </c>
    </row>
    <row r="689" spans="1:19" x14ac:dyDescent="0.3">
      <c r="A689" s="11">
        <v>44634.555902777778</v>
      </c>
      <c r="B689" s="11"/>
      <c r="C689" s="15">
        <v>44634</v>
      </c>
      <c r="D689" s="16">
        <v>0.55590277777777775</v>
      </c>
      <c r="E689" s="16"/>
      <c r="F689" s="12">
        <v>128</v>
      </c>
      <c r="G689" s="12">
        <v>107.64</v>
      </c>
      <c r="H689" s="12">
        <v>121.68</v>
      </c>
      <c r="I689" s="12">
        <v>111.14999999999999</v>
      </c>
      <c r="J689" s="12">
        <v>114.66</v>
      </c>
      <c r="K689" s="12">
        <v>106</v>
      </c>
      <c r="L689" s="12">
        <v>125.19000000000001</v>
      </c>
      <c r="M689" s="12">
        <v>113.49</v>
      </c>
      <c r="N689" s="13">
        <v>115.97625000000001</v>
      </c>
      <c r="O689" s="17" t="s">
        <v>10</v>
      </c>
      <c r="P689" s="14" t="s">
        <v>10</v>
      </c>
      <c r="Q689" s="14" t="s">
        <v>15</v>
      </c>
      <c r="R689" s="14" t="s">
        <v>17</v>
      </c>
      <c r="S689" s="14" t="s">
        <v>143</v>
      </c>
    </row>
    <row r="690" spans="1:19" x14ac:dyDescent="0.3">
      <c r="A690" s="11">
        <v>44634.555914351855</v>
      </c>
      <c r="B690" s="11"/>
      <c r="C690" s="15">
        <v>44634</v>
      </c>
      <c r="D690" s="16">
        <v>0.55591435185185178</v>
      </c>
      <c r="E690" s="16"/>
      <c r="F690" s="12">
        <v>80.100000000000009</v>
      </c>
      <c r="G690" s="12">
        <v>81.88000000000001</v>
      </c>
      <c r="H690" s="12">
        <v>92.56</v>
      </c>
      <c r="I690" s="12">
        <v>84.55</v>
      </c>
      <c r="J690" s="12">
        <v>87.22</v>
      </c>
      <c r="K690" s="12">
        <v>80.990000000000009</v>
      </c>
      <c r="L690" s="12">
        <v>89</v>
      </c>
      <c r="M690" s="12">
        <v>86.33</v>
      </c>
      <c r="N690" s="13">
        <v>85.328750000000014</v>
      </c>
      <c r="O690" s="17" t="s">
        <v>10</v>
      </c>
      <c r="P690" s="14" t="s">
        <v>10</v>
      </c>
      <c r="Q690" s="14" t="s">
        <v>15</v>
      </c>
      <c r="R690" s="14" t="s">
        <v>17</v>
      </c>
      <c r="S690" s="14" t="s">
        <v>143</v>
      </c>
    </row>
    <row r="691" spans="1:19" x14ac:dyDescent="0.3">
      <c r="A691" s="11">
        <v>44634.556145833332</v>
      </c>
      <c r="B691" s="11"/>
      <c r="C691" s="15">
        <v>44634</v>
      </c>
      <c r="D691" s="16">
        <v>0.55614583333333334</v>
      </c>
      <c r="E691" s="16"/>
      <c r="F691" s="12">
        <v>87.3</v>
      </c>
      <c r="G691" s="12">
        <v>89.240000000000009</v>
      </c>
      <c r="H691" s="12">
        <v>100.88000000000001</v>
      </c>
      <c r="I691" s="12">
        <v>92.149999999999991</v>
      </c>
      <c r="J691" s="12">
        <v>95.06</v>
      </c>
      <c r="K691" s="12">
        <v>88.27</v>
      </c>
      <c r="L691" s="12">
        <v>97</v>
      </c>
      <c r="M691" s="12">
        <v>94.09</v>
      </c>
      <c r="N691" s="13">
        <v>92.998750000000001</v>
      </c>
      <c r="O691" s="17" t="s">
        <v>10</v>
      </c>
      <c r="P691" s="14" t="s">
        <v>10</v>
      </c>
      <c r="Q691" s="14" t="s">
        <v>15</v>
      </c>
      <c r="R691" s="14" t="s">
        <v>119</v>
      </c>
      <c r="S691" s="14" t="s">
        <v>143</v>
      </c>
    </row>
    <row r="692" spans="1:19" x14ac:dyDescent="0.3">
      <c r="A692" s="11">
        <v>44634.556226851855</v>
      </c>
      <c r="B692" s="11"/>
      <c r="C692" s="15">
        <v>44634</v>
      </c>
      <c r="D692" s="16">
        <v>0.55622685185185183</v>
      </c>
      <c r="E692" s="16"/>
      <c r="F692" s="12">
        <v>119</v>
      </c>
      <c r="G692" s="12">
        <v>109.48</v>
      </c>
      <c r="H692" s="12">
        <v>123.76</v>
      </c>
      <c r="I692" s="12">
        <v>113.05</v>
      </c>
      <c r="J692" s="12">
        <v>116.62</v>
      </c>
      <c r="K692" s="12">
        <v>108.29</v>
      </c>
      <c r="L692" s="12">
        <v>127.33000000000001</v>
      </c>
      <c r="M692" s="12">
        <v>115.42999999999999</v>
      </c>
      <c r="N692" s="13">
        <v>116.62</v>
      </c>
      <c r="O692" s="17" t="s">
        <v>10</v>
      </c>
      <c r="P692" s="14" t="s">
        <v>10</v>
      </c>
      <c r="Q692" s="14" t="s">
        <v>15</v>
      </c>
      <c r="R692" s="14" t="s">
        <v>119</v>
      </c>
      <c r="S692" s="14" t="s">
        <v>143</v>
      </c>
    </row>
    <row r="693" spans="1:19" x14ac:dyDescent="0.3">
      <c r="A693" s="11">
        <v>44634.556238425925</v>
      </c>
      <c r="B693" s="11"/>
      <c r="C693" s="15">
        <v>44634</v>
      </c>
      <c r="D693" s="16">
        <v>0.55623842592592598</v>
      </c>
      <c r="E693" s="16"/>
      <c r="F693" s="12">
        <v>79.2</v>
      </c>
      <c r="G693" s="12">
        <v>80.960000000000008</v>
      </c>
      <c r="H693" s="12">
        <v>91.52000000000001</v>
      </c>
      <c r="I693" s="12">
        <v>83.6</v>
      </c>
      <c r="J693" s="12">
        <v>86.24</v>
      </c>
      <c r="K693" s="12">
        <v>80.08</v>
      </c>
      <c r="L693" s="12">
        <v>94.160000000000011</v>
      </c>
      <c r="M693" s="12">
        <v>88</v>
      </c>
      <c r="N693" s="13">
        <v>85.47</v>
      </c>
      <c r="O693" s="17" t="s">
        <v>10</v>
      </c>
      <c r="P693" s="14" t="s">
        <v>10</v>
      </c>
      <c r="Q693" s="14" t="s">
        <v>15</v>
      </c>
      <c r="R693" s="14" t="s">
        <v>119</v>
      </c>
      <c r="S693" s="14" t="s">
        <v>143</v>
      </c>
    </row>
    <row r="694" spans="1:19" x14ac:dyDescent="0.3">
      <c r="A694" s="11">
        <v>44634.556250000001</v>
      </c>
      <c r="B694" s="11"/>
      <c r="C694" s="15">
        <v>44634</v>
      </c>
      <c r="D694" s="16">
        <v>0.55625000000000002</v>
      </c>
      <c r="E694" s="16"/>
      <c r="F694" s="12">
        <v>87.3</v>
      </c>
      <c r="G694" s="12">
        <v>83</v>
      </c>
      <c r="H694" s="12">
        <v>100.88000000000001</v>
      </c>
      <c r="I694" s="12">
        <v>92.149999999999991</v>
      </c>
      <c r="J694" s="12">
        <v>95.06</v>
      </c>
      <c r="K694" s="12">
        <v>109</v>
      </c>
      <c r="L694" s="12">
        <v>99</v>
      </c>
      <c r="M694" s="12">
        <v>94.09</v>
      </c>
      <c r="N694" s="13">
        <v>95.06</v>
      </c>
      <c r="O694" s="17" t="s">
        <v>10</v>
      </c>
      <c r="P694" s="14" t="s">
        <v>10</v>
      </c>
      <c r="Q694" s="14" t="s">
        <v>15</v>
      </c>
      <c r="R694" s="14" t="s">
        <v>119</v>
      </c>
      <c r="S694" s="14" t="s">
        <v>143</v>
      </c>
    </row>
    <row r="695" spans="1:19" x14ac:dyDescent="0.3">
      <c r="A695" s="11">
        <v>44634.55636574074</v>
      </c>
      <c r="B695" s="11"/>
      <c r="C695" s="15">
        <v>44634</v>
      </c>
      <c r="D695" s="16">
        <v>0.55636574074074074</v>
      </c>
      <c r="E695" s="16"/>
      <c r="F695" s="12">
        <v>119</v>
      </c>
      <c r="G695" s="12">
        <v>109.48</v>
      </c>
      <c r="H695" s="12">
        <v>123.76</v>
      </c>
      <c r="I695" s="12">
        <v>113.05</v>
      </c>
      <c r="J695" s="12">
        <v>116.62</v>
      </c>
      <c r="K695" s="12">
        <v>108.29</v>
      </c>
      <c r="L695" s="12">
        <v>127.33000000000001</v>
      </c>
      <c r="M695" s="12">
        <v>115.42999999999999</v>
      </c>
      <c r="N695" s="13">
        <v>116.62</v>
      </c>
      <c r="O695" s="17" t="s">
        <v>10</v>
      </c>
      <c r="P695" s="14" t="s">
        <v>10</v>
      </c>
      <c r="Q695" s="14" t="s">
        <v>15</v>
      </c>
      <c r="R695" s="14" t="s">
        <v>119</v>
      </c>
      <c r="S695" s="14" t="s">
        <v>143</v>
      </c>
    </row>
    <row r="696" spans="1:19" x14ac:dyDescent="0.3">
      <c r="A696" s="11">
        <v>44634.556550925925</v>
      </c>
      <c r="B696" s="11"/>
      <c r="C696" s="15">
        <v>44634</v>
      </c>
      <c r="D696" s="16">
        <v>0.55655092592592592</v>
      </c>
      <c r="E696" s="16"/>
      <c r="F696" s="12">
        <v>120</v>
      </c>
      <c r="G696" s="12">
        <v>110.4</v>
      </c>
      <c r="H696" s="12">
        <v>124.80000000000001</v>
      </c>
      <c r="I696" s="12">
        <v>114</v>
      </c>
      <c r="J696" s="12">
        <v>117.6</v>
      </c>
      <c r="K696" s="12">
        <v>109.2</v>
      </c>
      <c r="L696" s="12">
        <v>128.4</v>
      </c>
      <c r="M696" s="12">
        <v>116.39999999999999</v>
      </c>
      <c r="N696" s="13">
        <v>117.60000000000001</v>
      </c>
      <c r="O696" s="17" t="s">
        <v>10</v>
      </c>
      <c r="P696" s="14" t="s">
        <v>10</v>
      </c>
      <c r="Q696" s="14" t="s">
        <v>15</v>
      </c>
      <c r="R696" s="14" t="s">
        <v>119</v>
      </c>
      <c r="S696" s="14" t="s">
        <v>143</v>
      </c>
    </row>
    <row r="697" spans="1:19" x14ac:dyDescent="0.3">
      <c r="A697" s="11">
        <v>44634.556932870371</v>
      </c>
      <c r="B697" s="11"/>
      <c r="C697" s="15">
        <v>44634</v>
      </c>
      <c r="D697" s="16">
        <v>0.55693287037037031</v>
      </c>
      <c r="E697" s="16"/>
      <c r="F697" s="12">
        <v>118</v>
      </c>
      <c r="G697" s="12">
        <v>99.36</v>
      </c>
      <c r="H697" s="12">
        <v>112.32000000000001</v>
      </c>
      <c r="I697" s="12">
        <v>102.6</v>
      </c>
      <c r="J697" s="12">
        <v>105.84</v>
      </c>
      <c r="K697" s="12">
        <v>98.28</v>
      </c>
      <c r="L697" s="12">
        <v>115.56</v>
      </c>
      <c r="M697" s="12">
        <v>98</v>
      </c>
      <c r="N697" s="13">
        <v>106.245</v>
      </c>
      <c r="O697" s="17" t="s">
        <v>10</v>
      </c>
      <c r="P697" s="14" t="s">
        <v>10</v>
      </c>
      <c r="Q697" s="14" t="s">
        <v>15</v>
      </c>
      <c r="R697" s="14" t="s">
        <v>119</v>
      </c>
      <c r="S697" s="14" t="s">
        <v>143</v>
      </c>
    </row>
    <row r="698" spans="1:19" x14ac:dyDescent="0.3">
      <c r="A698" s="11">
        <v>44634.557037037041</v>
      </c>
      <c r="B698" s="11"/>
      <c r="C698" s="15">
        <v>44634</v>
      </c>
      <c r="D698" s="16">
        <v>0.55703703703703711</v>
      </c>
      <c r="E698" s="16"/>
      <c r="F698" s="12">
        <v>73.8</v>
      </c>
      <c r="G698" s="12">
        <v>75.44</v>
      </c>
      <c r="H698" s="12">
        <v>85.28</v>
      </c>
      <c r="I698" s="12">
        <v>77.899999999999991</v>
      </c>
      <c r="J698" s="12">
        <v>80.36</v>
      </c>
      <c r="K698" s="12">
        <v>82</v>
      </c>
      <c r="L698" s="12">
        <v>87.740000000000009</v>
      </c>
      <c r="M698" s="12">
        <v>79.539999999999992</v>
      </c>
      <c r="N698" s="13">
        <v>80.257499999999993</v>
      </c>
      <c r="O698" s="17" t="s">
        <v>10</v>
      </c>
      <c r="P698" s="14" t="s">
        <v>10</v>
      </c>
      <c r="Q698" s="14" t="s">
        <v>15</v>
      </c>
      <c r="R698" s="14" t="s">
        <v>119</v>
      </c>
      <c r="S698" s="14" t="s">
        <v>143</v>
      </c>
    </row>
    <row r="699" spans="1:19" x14ac:dyDescent="0.3">
      <c r="A699" s="11">
        <v>44634.557615740741</v>
      </c>
      <c r="B699" s="11"/>
      <c r="C699" s="15">
        <v>44634</v>
      </c>
      <c r="D699" s="16">
        <v>0.55761574074074072</v>
      </c>
      <c r="E699" s="16"/>
      <c r="F699" s="12">
        <v>73.8</v>
      </c>
      <c r="G699" s="12">
        <v>75.44</v>
      </c>
      <c r="H699" s="12">
        <v>85.28</v>
      </c>
      <c r="I699" s="12">
        <v>77.899999999999991</v>
      </c>
      <c r="J699" s="12">
        <v>80.36</v>
      </c>
      <c r="K699" s="12">
        <v>82</v>
      </c>
      <c r="L699" s="12">
        <v>87.740000000000009</v>
      </c>
      <c r="M699" s="12">
        <v>79.539999999999992</v>
      </c>
      <c r="N699" s="13">
        <v>80.257499999999993</v>
      </c>
      <c r="O699" s="17" t="s">
        <v>10</v>
      </c>
      <c r="P699" s="14" t="s">
        <v>10</v>
      </c>
      <c r="Q699" s="14" t="s">
        <v>15</v>
      </c>
      <c r="R699" s="14" t="s">
        <v>119</v>
      </c>
      <c r="S699" s="14" t="s">
        <v>143</v>
      </c>
    </row>
    <row r="700" spans="1:19" x14ac:dyDescent="0.3">
      <c r="A700" s="11">
        <v>44634.557627314818</v>
      </c>
      <c r="B700" s="11"/>
      <c r="C700" s="15">
        <v>44634</v>
      </c>
      <c r="D700" s="16">
        <v>0.55762731481481487</v>
      </c>
      <c r="E700" s="16"/>
      <c r="F700" s="12">
        <v>113</v>
      </c>
      <c r="G700" s="12">
        <v>95.68</v>
      </c>
      <c r="H700" s="12">
        <v>108.16</v>
      </c>
      <c r="I700" s="12">
        <v>98.8</v>
      </c>
      <c r="J700" s="12">
        <v>101.92</v>
      </c>
      <c r="K700" s="12">
        <v>94.64</v>
      </c>
      <c r="L700" s="12">
        <v>111.28</v>
      </c>
      <c r="M700" s="12">
        <v>95</v>
      </c>
      <c r="N700" s="13">
        <v>102.31</v>
      </c>
      <c r="O700" s="17" t="s">
        <v>10</v>
      </c>
      <c r="P700" s="14" t="s">
        <v>10</v>
      </c>
      <c r="Q700" s="14" t="s">
        <v>15</v>
      </c>
      <c r="R700" s="14" t="s">
        <v>119</v>
      </c>
      <c r="S700" s="14" t="s">
        <v>143</v>
      </c>
    </row>
    <row r="701" spans="1:19" x14ac:dyDescent="0.3">
      <c r="A701" s="11">
        <v>44634.558321759258</v>
      </c>
      <c r="B701" s="11"/>
      <c r="C701" s="15">
        <v>44634</v>
      </c>
      <c r="D701" s="16">
        <v>0.5583217592592592</v>
      </c>
      <c r="E701" s="16"/>
      <c r="F701" s="12">
        <v>107</v>
      </c>
      <c r="G701" s="12">
        <v>92.92</v>
      </c>
      <c r="H701" s="12">
        <v>105.04</v>
      </c>
      <c r="I701" s="12">
        <v>95.949999999999989</v>
      </c>
      <c r="J701" s="12">
        <v>98.98</v>
      </c>
      <c r="K701" s="12">
        <v>91.91</v>
      </c>
      <c r="L701" s="12">
        <v>108.07000000000001</v>
      </c>
      <c r="M701" s="12">
        <v>95</v>
      </c>
      <c r="N701" s="13">
        <v>99.358750000000015</v>
      </c>
      <c r="O701" s="17" t="s">
        <v>10</v>
      </c>
      <c r="P701" s="14" t="s">
        <v>10</v>
      </c>
      <c r="Q701" s="14" t="s">
        <v>15</v>
      </c>
      <c r="R701" s="14" t="s">
        <v>119</v>
      </c>
      <c r="S701" s="14" t="s">
        <v>143</v>
      </c>
    </row>
    <row r="702" spans="1:19" x14ac:dyDescent="0.3">
      <c r="A702" s="11">
        <v>44634.559016203704</v>
      </c>
      <c r="B702" s="11"/>
      <c r="C702" s="15">
        <v>44634</v>
      </c>
      <c r="D702" s="16">
        <v>0.55901620370370375</v>
      </c>
      <c r="E702" s="16"/>
      <c r="F702" s="12">
        <v>109</v>
      </c>
      <c r="G702" s="12">
        <v>95.68</v>
      </c>
      <c r="H702" s="12">
        <v>108.16</v>
      </c>
      <c r="I702" s="12">
        <v>98.8</v>
      </c>
      <c r="J702" s="12">
        <v>101.92</v>
      </c>
      <c r="K702" s="12">
        <v>94.64</v>
      </c>
      <c r="L702" s="12">
        <v>111.28</v>
      </c>
      <c r="M702" s="12">
        <v>99</v>
      </c>
      <c r="N702" s="13">
        <v>102.31</v>
      </c>
      <c r="O702" s="17" t="s">
        <v>10</v>
      </c>
      <c r="P702" s="14" t="s">
        <v>10</v>
      </c>
      <c r="Q702" s="14" t="s">
        <v>15</v>
      </c>
      <c r="R702" s="14" t="s">
        <v>119</v>
      </c>
      <c r="S702" s="14" t="s">
        <v>143</v>
      </c>
    </row>
    <row r="703" spans="1:19" x14ac:dyDescent="0.3">
      <c r="A703" s="11">
        <v>44634.559710648151</v>
      </c>
      <c r="B703" s="11"/>
      <c r="C703" s="15">
        <v>44634</v>
      </c>
      <c r="D703" s="16">
        <v>0.55971064814814808</v>
      </c>
      <c r="E703" s="16"/>
      <c r="F703" s="12">
        <v>113</v>
      </c>
      <c r="G703" s="12">
        <v>95.68</v>
      </c>
      <c r="H703" s="12">
        <v>108.16</v>
      </c>
      <c r="I703" s="12">
        <v>98.8</v>
      </c>
      <c r="J703" s="12">
        <v>101.92</v>
      </c>
      <c r="K703" s="12">
        <v>94.64</v>
      </c>
      <c r="L703" s="12">
        <v>111.28</v>
      </c>
      <c r="M703" s="12">
        <v>95</v>
      </c>
      <c r="N703" s="13">
        <v>102.31</v>
      </c>
      <c r="O703" s="17" t="s">
        <v>10</v>
      </c>
      <c r="P703" s="14" t="s">
        <v>10</v>
      </c>
      <c r="Q703" s="14" t="s">
        <v>15</v>
      </c>
      <c r="R703" s="14" t="s">
        <v>119</v>
      </c>
      <c r="S703" s="14" t="s">
        <v>143</v>
      </c>
    </row>
    <row r="704" spans="1:19" x14ac:dyDescent="0.3">
      <c r="A704" s="11">
        <v>44634.55972222222</v>
      </c>
      <c r="B704" s="11"/>
      <c r="C704" s="15">
        <v>44634</v>
      </c>
      <c r="D704" s="16">
        <v>0.55972222222222223</v>
      </c>
      <c r="E704" s="16"/>
      <c r="F704" s="12">
        <v>81.900000000000006</v>
      </c>
      <c r="G704" s="12">
        <v>84</v>
      </c>
      <c r="H704" s="12">
        <v>94.64</v>
      </c>
      <c r="I704" s="12">
        <v>86.45</v>
      </c>
      <c r="J704" s="12">
        <v>89.179999999999993</v>
      </c>
      <c r="K704" s="12">
        <v>85</v>
      </c>
      <c r="L704" s="12">
        <v>104</v>
      </c>
      <c r="M704" s="12">
        <v>88.27</v>
      </c>
      <c r="N704" s="13">
        <v>89.18</v>
      </c>
      <c r="O704" s="17" t="s">
        <v>10</v>
      </c>
      <c r="P704" s="14" t="s">
        <v>10</v>
      </c>
      <c r="Q704" s="14" t="s">
        <v>15</v>
      </c>
      <c r="R704" s="14" t="s">
        <v>119</v>
      </c>
      <c r="S704" s="14" t="s">
        <v>143</v>
      </c>
    </row>
    <row r="705" spans="1:19" x14ac:dyDescent="0.3">
      <c r="A705" s="11">
        <v>44634.56040509259</v>
      </c>
      <c r="B705" s="11"/>
      <c r="C705" s="15">
        <v>44634</v>
      </c>
      <c r="D705" s="16">
        <v>0.56040509259259264</v>
      </c>
      <c r="E705" s="16"/>
      <c r="F705" s="12">
        <v>114</v>
      </c>
      <c r="G705" s="12">
        <v>95.68</v>
      </c>
      <c r="H705" s="12">
        <v>108.16</v>
      </c>
      <c r="I705" s="12">
        <v>98.8</v>
      </c>
      <c r="J705" s="12">
        <v>101.92</v>
      </c>
      <c r="K705" s="12">
        <v>94.64</v>
      </c>
      <c r="L705" s="12">
        <v>111.28</v>
      </c>
      <c r="M705" s="12">
        <v>94</v>
      </c>
      <c r="N705" s="13">
        <v>102.31</v>
      </c>
      <c r="O705" s="17" t="s">
        <v>10</v>
      </c>
      <c r="P705" s="14" t="s">
        <v>10</v>
      </c>
      <c r="Q705" s="14" t="s">
        <v>15</v>
      </c>
      <c r="R705" s="14" t="s">
        <v>119</v>
      </c>
      <c r="S705" s="14" t="s">
        <v>143</v>
      </c>
    </row>
    <row r="706" spans="1:19" x14ac:dyDescent="0.3">
      <c r="A706" s="11">
        <v>44634.560555555552</v>
      </c>
      <c r="B706" s="11"/>
      <c r="C706" s="15">
        <v>44634</v>
      </c>
      <c r="D706" s="16">
        <v>0.56055555555555558</v>
      </c>
      <c r="E706" s="16"/>
      <c r="F706" s="12">
        <v>73.8</v>
      </c>
      <c r="G706" s="12">
        <v>75.44</v>
      </c>
      <c r="H706" s="12">
        <v>85.28</v>
      </c>
      <c r="I706" s="12">
        <v>77.899999999999991</v>
      </c>
      <c r="J706" s="12">
        <v>80.36</v>
      </c>
      <c r="K706" s="12">
        <v>82</v>
      </c>
      <c r="L706" s="12">
        <v>87.740000000000009</v>
      </c>
      <c r="M706" s="12">
        <v>79.539999999999992</v>
      </c>
      <c r="N706" s="13">
        <v>80.257499999999993</v>
      </c>
      <c r="O706" s="17" t="s">
        <v>10</v>
      </c>
      <c r="P706" s="14" t="s">
        <v>10</v>
      </c>
      <c r="Q706" s="14" t="s">
        <v>15</v>
      </c>
      <c r="R706" s="14" t="s">
        <v>119</v>
      </c>
      <c r="S706" s="14" t="s">
        <v>143</v>
      </c>
    </row>
    <row r="707" spans="1:19" x14ac:dyDescent="0.3">
      <c r="A707" s="11">
        <v>44634.560752314814</v>
      </c>
      <c r="B707" s="11"/>
      <c r="C707" s="15">
        <v>44634</v>
      </c>
      <c r="D707" s="16">
        <v>0.5607523148148148</v>
      </c>
      <c r="E707" s="16"/>
      <c r="F707" s="12">
        <v>91.8</v>
      </c>
      <c r="G707" s="12">
        <v>93.84</v>
      </c>
      <c r="H707" s="12">
        <v>106.08</v>
      </c>
      <c r="I707" s="12">
        <v>96.899999999999991</v>
      </c>
      <c r="J707" s="12">
        <v>99.96</v>
      </c>
      <c r="K707" s="12">
        <v>92.820000000000007</v>
      </c>
      <c r="L707" s="12">
        <v>109.14</v>
      </c>
      <c r="M707" s="12">
        <v>102</v>
      </c>
      <c r="N707" s="13">
        <v>99.067499999999995</v>
      </c>
      <c r="O707" s="17" t="s">
        <v>10</v>
      </c>
      <c r="P707" s="14" t="s">
        <v>10</v>
      </c>
      <c r="Q707" s="14" t="s">
        <v>15</v>
      </c>
      <c r="R707" s="14" t="s">
        <v>119</v>
      </c>
      <c r="S707" s="14" t="s">
        <v>143</v>
      </c>
    </row>
    <row r="708" spans="1:19" x14ac:dyDescent="0.3">
      <c r="A708" s="11">
        <v>44634.56077546296</v>
      </c>
      <c r="B708" s="11"/>
      <c r="C708" s="15">
        <v>44634</v>
      </c>
      <c r="D708" s="16">
        <v>0.56077546296296299</v>
      </c>
      <c r="E708" s="16"/>
      <c r="F708" s="12">
        <v>72.900000000000006</v>
      </c>
      <c r="G708" s="12">
        <v>74.52000000000001</v>
      </c>
      <c r="H708" s="12">
        <v>84.240000000000009</v>
      </c>
      <c r="I708" s="12">
        <v>76.95</v>
      </c>
      <c r="J708" s="12">
        <v>79.38</v>
      </c>
      <c r="K708" s="12">
        <v>73.710000000000008</v>
      </c>
      <c r="L708" s="12">
        <v>81</v>
      </c>
      <c r="M708" s="12">
        <v>78.569999999999993</v>
      </c>
      <c r="N708" s="13">
        <v>77.658749999999998</v>
      </c>
      <c r="O708" s="17" t="s">
        <v>10</v>
      </c>
      <c r="P708" s="14" t="s">
        <v>10</v>
      </c>
      <c r="Q708" s="14" t="s">
        <v>15</v>
      </c>
      <c r="R708" s="14" t="s">
        <v>119</v>
      </c>
      <c r="S708" s="14" t="s">
        <v>143</v>
      </c>
    </row>
    <row r="709" spans="1:19" x14ac:dyDescent="0.3">
      <c r="A709" s="11">
        <v>44634.561018518521</v>
      </c>
      <c r="B709" s="11"/>
      <c r="C709" s="15">
        <v>44634</v>
      </c>
      <c r="D709" s="16">
        <v>0.56101851851851847</v>
      </c>
      <c r="E709" s="16"/>
      <c r="F709" s="12">
        <v>73.8</v>
      </c>
      <c r="G709" s="12">
        <v>75.44</v>
      </c>
      <c r="H709" s="12">
        <v>85.28</v>
      </c>
      <c r="I709" s="12">
        <v>77.899999999999991</v>
      </c>
      <c r="J709" s="12">
        <v>80.36</v>
      </c>
      <c r="K709" s="12">
        <v>74.62</v>
      </c>
      <c r="L709" s="12">
        <v>82</v>
      </c>
      <c r="M709" s="12">
        <v>79.539999999999992</v>
      </c>
      <c r="N709" s="13">
        <v>78.617500000000007</v>
      </c>
      <c r="O709" s="17" t="s">
        <v>10</v>
      </c>
      <c r="P709" s="14" t="s">
        <v>10</v>
      </c>
      <c r="Q709" s="14" t="s">
        <v>15</v>
      </c>
      <c r="R709" s="14" t="s">
        <v>119</v>
      </c>
      <c r="S709" s="14" t="s">
        <v>143</v>
      </c>
    </row>
    <row r="710" spans="1:19" x14ac:dyDescent="0.3">
      <c r="A710" s="11">
        <v>44634.561099537037</v>
      </c>
      <c r="B710" s="11"/>
      <c r="C710" s="15">
        <v>44634</v>
      </c>
      <c r="D710" s="16">
        <v>0.56109953703703697</v>
      </c>
      <c r="E710" s="16"/>
      <c r="F710" s="12">
        <v>111</v>
      </c>
      <c r="G710" s="12">
        <v>97.06</v>
      </c>
      <c r="H710" s="12">
        <v>109.72</v>
      </c>
      <c r="I710" s="12">
        <v>100.22499999999999</v>
      </c>
      <c r="J710" s="12">
        <v>103.39</v>
      </c>
      <c r="K710" s="12">
        <v>96.00500000000001</v>
      </c>
      <c r="L710" s="12">
        <v>112.88500000000001</v>
      </c>
      <c r="M710" s="12">
        <v>100</v>
      </c>
      <c r="N710" s="13">
        <v>103.785625</v>
      </c>
      <c r="O710" s="17" t="s">
        <v>10</v>
      </c>
      <c r="P710" s="14" t="s">
        <v>10</v>
      </c>
      <c r="Q710" s="14" t="s">
        <v>15</v>
      </c>
      <c r="R710" s="14" t="s">
        <v>119</v>
      </c>
      <c r="S710" s="14" t="s">
        <v>143</v>
      </c>
    </row>
    <row r="711" spans="1:19" x14ac:dyDescent="0.3">
      <c r="A711" s="11">
        <v>44634.56113425926</v>
      </c>
      <c r="B711" s="11"/>
      <c r="C711" s="15">
        <v>44634</v>
      </c>
      <c r="D711" s="16">
        <v>0.5611342592592593</v>
      </c>
      <c r="E711" s="16"/>
      <c r="F711" s="12">
        <v>71.100000000000009</v>
      </c>
      <c r="G711" s="12">
        <v>79</v>
      </c>
      <c r="H711" s="12">
        <v>82.16</v>
      </c>
      <c r="I711" s="12">
        <v>75.05</v>
      </c>
      <c r="J711" s="12">
        <v>77.42</v>
      </c>
      <c r="K711" s="12">
        <v>71.89</v>
      </c>
      <c r="L711" s="12">
        <v>84.53</v>
      </c>
      <c r="M711" s="12">
        <v>76.63</v>
      </c>
      <c r="N711" s="13">
        <v>77.222499999999997</v>
      </c>
      <c r="O711" s="17" t="s">
        <v>10</v>
      </c>
      <c r="P711" s="14" t="s">
        <v>10</v>
      </c>
      <c r="Q711" s="14" t="s">
        <v>15</v>
      </c>
      <c r="R711" s="14" t="s">
        <v>119</v>
      </c>
      <c r="S711" s="14" t="s">
        <v>143</v>
      </c>
    </row>
    <row r="712" spans="1:19" x14ac:dyDescent="0.3">
      <c r="A712" s="11">
        <v>44634.561400462961</v>
      </c>
      <c r="B712" s="11"/>
      <c r="C712" s="15">
        <v>44634</v>
      </c>
      <c r="D712" s="16">
        <v>0.56140046296296298</v>
      </c>
      <c r="E712" s="16"/>
      <c r="F712" s="12">
        <v>73.8</v>
      </c>
      <c r="G712" s="12">
        <v>75.44</v>
      </c>
      <c r="H712" s="12">
        <v>85.28</v>
      </c>
      <c r="I712" s="12">
        <v>77.899999999999991</v>
      </c>
      <c r="J712" s="12">
        <v>80.36</v>
      </c>
      <c r="K712" s="12">
        <v>74.62</v>
      </c>
      <c r="L712" s="12">
        <v>82</v>
      </c>
      <c r="M712" s="12">
        <v>79.539999999999992</v>
      </c>
      <c r="N712" s="13">
        <v>78.617500000000007</v>
      </c>
      <c r="O712" s="17" t="s">
        <v>10</v>
      </c>
      <c r="P712" s="14" t="s">
        <v>10</v>
      </c>
      <c r="Q712" s="14" t="s">
        <v>15</v>
      </c>
      <c r="R712" s="14" t="s">
        <v>119</v>
      </c>
      <c r="S712" s="14" t="s">
        <v>143</v>
      </c>
    </row>
    <row r="713" spans="1:19" x14ac:dyDescent="0.3">
      <c r="A713" s="11">
        <v>44634.561793981484</v>
      </c>
      <c r="B713" s="11"/>
      <c r="C713" s="15">
        <v>44634</v>
      </c>
      <c r="D713" s="16">
        <v>0.56179398148148152</v>
      </c>
      <c r="E713" s="16"/>
      <c r="F713" s="12">
        <v>115</v>
      </c>
      <c r="G713" s="12">
        <v>97.06</v>
      </c>
      <c r="H713" s="12">
        <v>109.72</v>
      </c>
      <c r="I713" s="12">
        <v>100.22499999999999</v>
      </c>
      <c r="J713" s="12">
        <v>103.39</v>
      </c>
      <c r="K713" s="12">
        <v>96.00500000000001</v>
      </c>
      <c r="L713" s="12">
        <v>112.88500000000001</v>
      </c>
      <c r="M713" s="12">
        <v>96</v>
      </c>
      <c r="N713" s="13">
        <v>103.785625</v>
      </c>
      <c r="O713" s="17" t="s">
        <v>10</v>
      </c>
      <c r="P713" s="14" t="s">
        <v>10</v>
      </c>
      <c r="Q713" s="14" t="s">
        <v>15</v>
      </c>
      <c r="R713" s="14" t="s">
        <v>119</v>
      </c>
      <c r="S713" s="14" t="s">
        <v>143</v>
      </c>
    </row>
    <row r="714" spans="1:19" x14ac:dyDescent="0.3">
      <c r="A714" s="11">
        <v>44634.561828703707</v>
      </c>
      <c r="B714" s="11"/>
      <c r="C714" s="15">
        <v>44634</v>
      </c>
      <c r="D714" s="16">
        <v>0.56182870370370364</v>
      </c>
      <c r="E714" s="16"/>
      <c r="F714" s="12">
        <v>69.3</v>
      </c>
      <c r="G714" s="12">
        <v>70.84</v>
      </c>
      <c r="H714" s="12">
        <v>80.08</v>
      </c>
      <c r="I714" s="12">
        <v>73.149999999999991</v>
      </c>
      <c r="J714" s="12">
        <v>75.459999999999994</v>
      </c>
      <c r="K714" s="12">
        <v>70.070000000000007</v>
      </c>
      <c r="L714" s="12">
        <v>77</v>
      </c>
      <c r="M714" s="12">
        <v>74.69</v>
      </c>
      <c r="N714" s="13">
        <v>73.82374999999999</v>
      </c>
      <c r="O714" s="17" t="s">
        <v>10</v>
      </c>
      <c r="P714" s="14" t="s">
        <v>10</v>
      </c>
      <c r="Q714" s="14" t="s">
        <v>15</v>
      </c>
      <c r="R714" s="14" t="s">
        <v>119</v>
      </c>
      <c r="S714" s="14" t="s">
        <v>143</v>
      </c>
    </row>
    <row r="715" spans="1:19" x14ac:dyDescent="0.3">
      <c r="A715" s="11">
        <v>44634.561944444446</v>
      </c>
      <c r="B715" s="11"/>
      <c r="C715" s="15">
        <v>44634</v>
      </c>
      <c r="D715" s="16">
        <v>0.56194444444444447</v>
      </c>
      <c r="E715" s="16"/>
      <c r="F715" s="12">
        <v>72</v>
      </c>
      <c r="G715" s="12">
        <v>73.600000000000009</v>
      </c>
      <c r="H715" s="12">
        <v>83.2</v>
      </c>
      <c r="I715" s="12">
        <v>76</v>
      </c>
      <c r="J715" s="12">
        <v>78.400000000000006</v>
      </c>
      <c r="K715" s="12">
        <v>72.8</v>
      </c>
      <c r="L715" s="12">
        <v>80</v>
      </c>
      <c r="M715" s="12">
        <v>77.599999999999994</v>
      </c>
      <c r="N715" s="13">
        <v>76.7</v>
      </c>
      <c r="O715" s="17" t="s">
        <v>10</v>
      </c>
      <c r="P715" s="14" t="s">
        <v>10</v>
      </c>
      <c r="Q715" s="14" t="s">
        <v>15</v>
      </c>
      <c r="R715" s="14" t="s">
        <v>119</v>
      </c>
      <c r="S715" s="14" t="s">
        <v>143</v>
      </c>
    </row>
    <row r="716" spans="1:19" x14ac:dyDescent="0.3">
      <c r="A716" s="11">
        <v>44634.562488425923</v>
      </c>
      <c r="B716" s="11"/>
      <c r="C716" s="15">
        <v>44634</v>
      </c>
      <c r="D716" s="16">
        <v>0.56248842592592596</v>
      </c>
      <c r="E716" s="16"/>
      <c r="F716" s="12">
        <v>127</v>
      </c>
      <c r="G716" s="12">
        <v>103.04</v>
      </c>
      <c r="H716" s="12">
        <v>116.48</v>
      </c>
      <c r="I716" s="12">
        <v>106.39999999999999</v>
      </c>
      <c r="J716" s="12">
        <v>109.75999999999999</v>
      </c>
      <c r="K716" s="12">
        <v>101.92</v>
      </c>
      <c r="L716" s="12">
        <v>119.84</v>
      </c>
      <c r="M716" s="12">
        <v>97</v>
      </c>
      <c r="N716" s="13">
        <v>110.18</v>
      </c>
      <c r="O716" s="17" t="s">
        <v>10</v>
      </c>
      <c r="P716" s="14" t="s">
        <v>10</v>
      </c>
      <c r="Q716" s="14" t="s">
        <v>15</v>
      </c>
      <c r="R716" s="14" t="s">
        <v>119</v>
      </c>
      <c r="S716" s="14" t="s">
        <v>143</v>
      </c>
    </row>
    <row r="717" spans="1:19" x14ac:dyDescent="0.3">
      <c r="A717" s="11">
        <v>44634.563032407408</v>
      </c>
      <c r="B717" s="11"/>
      <c r="C717" s="15">
        <v>44634</v>
      </c>
      <c r="D717" s="16">
        <v>0.56303240740740745</v>
      </c>
      <c r="E717" s="16"/>
      <c r="F717" s="12">
        <v>79.2</v>
      </c>
      <c r="G717" s="12">
        <v>80.960000000000008</v>
      </c>
      <c r="H717" s="12">
        <v>91.52000000000001</v>
      </c>
      <c r="I717" s="12">
        <v>83.6</v>
      </c>
      <c r="J717" s="12">
        <v>86.24</v>
      </c>
      <c r="K717" s="12">
        <v>80.08</v>
      </c>
      <c r="L717" s="12">
        <v>88</v>
      </c>
      <c r="M717" s="12">
        <v>85.36</v>
      </c>
      <c r="N717" s="13">
        <v>84.37</v>
      </c>
      <c r="O717" s="17" t="s">
        <v>10</v>
      </c>
      <c r="P717" s="14" t="s">
        <v>10</v>
      </c>
      <c r="Q717" s="14" t="s">
        <v>15</v>
      </c>
      <c r="R717" s="14" t="s">
        <v>119</v>
      </c>
      <c r="S717" s="14" t="s">
        <v>143</v>
      </c>
    </row>
    <row r="718" spans="1:19" x14ac:dyDescent="0.3">
      <c r="A718" s="11">
        <v>44634.56318287037</v>
      </c>
      <c r="B718" s="11"/>
      <c r="C718" s="15">
        <v>44634</v>
      </c>
      <c r="D718" s="16">
        <v>0.5631828703703704</v>
      </c>
      <c r="E718" s="16"/>
      <c r="F718" s="12">
        <v>125</v>
      </c>
      <c r="G718" s="12">
        <v>102.12</v>
      </c>
      <c r="H718" s="12">
        <v>115.44</v>
      </c>
      <c r="I718" s="12">
        <v>105.44999999999999</v>
      </c>
      <c r="J718" s="12">
        <v>108.78</v>
      </c>
      <c r="K718" s="12">
        <v>101.01</v>
      </c>
      <c r="L718" s="12">
        <v>118.77000000000001</v>
      </c>
      <c r="M718" s="12">
        <v>97</v>
      </c>
      <c r="N718" s="13">
        <v>109.19624999999999</v>
      </c>
      <c r="O718" s="17" t="s">
        <v>10</v>
      </c>
      <c r="P718" s="14" t="s">
        <v>10</v>
      </c>
      <c r="Q718" s="14" t="s">
        <v>15</v>
      </c>
      <c r="R718" s="14" t="s">
        <v>119</v>
      </c>
      <c r="S718" s="14" t="s">
        <v>143</v>
      </c>
    </row>
    <row r="719" spans="1:19" x14ac:dyDescent="0.3">
      <c r="A719" s="11">
        <v>44634.563194444447</v>
      </c>
      <c r="B719" s="11"/>
      <c r="C719" s="15">
        <v>44634</v>
      </c>
      <c r="D719" s="16">
        <v>0.56319444444444444</v>
      </c>
      <c r="E719" s="16"/>
      <c r="F719" s="12">
        <v>66.600000000000009</v>
      </c>
      <c r="G719" s="12">
        <v>55</v>
      </c>
      <c r="H719" s="12">
        <v>76.960000000000008</v>
      </c>
      <c r="I719" s="12">
        <v>70.3</v>
      </c>
      <c r="J719" s="12">
        <v>72.52</v>
      </c>
      <c r="K719" s="12">
        <v>80</v>
      </c>
      <c r="L719" s="12">
        <v>87</v>
      </c>
      <c r="M719" s="12">
        <v>71.78</v>
      </c>
      <c r="N719" s="13">
        <v>72.52</v>
      </c>
      <c r="O719" s="17" t="s">
        <v>10</v>
      </c>
      <c r="P719" s="14" t="s">
        <v>10</v>
      </c>
      <c r="Q719" s="14" t="s">
        <v>15</v>
      </c>
      <c r="R719" s="14" t="s">
        <v>119</v>
      </c>
      <c r="S719" s="14" t="s">
        <v>143</v>
      </c>
    </row>
    <row r="720" spans="1:19" x14ac:dyDescent="0.3">
      <c r="A720" s="11">
        <v>44634.563564814816</v>
      </c>
      <c r="B720" s="11"/>
      <c r="C720" s="15">
        <v>44634</v>
      </c>
      <c r="D720" s="16">
        <v>0.5635648148148148</v>
      </c>
      <c r="E720" s="16"/>
      <c r="F720" s="12">
        <v>85.5</v>
      </c>
      <c r="G720" s="12">
        <v>87.4</v>
      </c>
      <c r="H720" s="12">
        <v>98.8</v>
      </c>
      <c r="I720" s="12">
        <v>90.25</v>
      </c>
      <c r="J720" s="12">
        <v>93.1</v>
      </c>
      <c r="K720" s="12">
        <v>86.45</v>
      </c>
      <c r="L720" s="12">
        <v>101.65</v>
      </c>
      <c r="M720" s="12">
        <v>95</v>
      </c>
      <c r="N720" s="13">
        <v>92.268749999999997</v>
      </c>
      <c r="O720" s="17" t="s">
        <v>10</v>
      </c>
      <c r="P720" s="14" t="s">
        <v>10</v>
      </c>
      <c r="Q720" s="14" t="s">
        <v>15</v>
      </c>
      <c r="R720" s="14" t="s">
        <v>119</v>
      </c>
      <c r="S720" s="14" t="s">
        <v>143</v>
      </c>
    </row>
    <row r="721" spans="1:19" x14ac:dyDescent="0.3">
      <c r="A721" s="11">
        <v>44634.563576388886</v>
      </c>
      <c r="B721" s="11"/>
      <c r="C721" s="15">
        <v>44634</v>
      </c>
      <c r="D721" s="16">
        <v>0.56357638888888884</v>
      </c>
      <c r="E721" s="16"/>
      <c r="F721" s="12">
        <v>72.900000000000006</v>
      </c>
      <c r="G721" s="12">
        <v>74.52000000000001</v>
      </c>
      <c r="H721" s="12">
        <v>84.240000000000009</v>
      </c>
      <c r="I721" s="12">
        <v>76.95</v>
      </c>
      <c r="J721" s="12">
        <v>79.38</v>
      </c>
      <c r="K721" s="12">
        <v>73.710000000000008</v>
      </c>
      <c r="L721" s="12">
        <v>81</v>
      </c>
      <c r="M721" s="12">
        <v>78.569999999999993</v>
      </c>
      <c r="N721" s="13">
        <v>77.658749999999998</v>
      </c>
      <c r="O721" s="17" t="s">
        <v>10</v>
      </c>
      <c r="P721" s="14" t="s">
        <v>10</v>
      </c>
      <c r="Q721" s="14" t="s">
        <v>15</v>
      </c>
      <c r="R721" s="14" t="s">
        <v>119</v>
      </c>
      <c r="S721" s="14" t="s">
        <v>143</v>
      </c>
    </row>
    <row r="722" spans="1:19" x14ac:dyDescent="0.3">
      <c r="A722" s="11">
        <v>44634.563784722224</v>
      </c>
      <c r="B722" s="11"/>
      <c r="C722" s="15">
        <v>44634</v>
      </c>
      <c r="D722" s="16">
        <v>0.5637847222222222</v>
      </c>
      <c r="E722" s="16"/>
      <c r="F722" s="12">
        <v>122</v>
      </c>
      <c r="G722" s="12">
        <v>112.24000000000001</v>
      </c>
      <c r="H722" s="12">
        <v>126.88000000000001</v>
      </c>
      <c r="I722" s="12">
        <v>115.89999999999999</v>
      </c>
      <c r="J722" s="12">
        <v>119.56</v>
      </c>
      <c r="K722" s="12">
        <v>111.02000000000001</v>
      </c>
      <c r="L722" s="12">
        <v>130.54000000000002</v>
      </c>
      <c r="M722" s="12">
        <v>118.34</v>
      </c>
      <c r="N722" s="13">
        <v>119.55999999999999</v>
      </c>
      <c r="O722" s="17" t="s">
        <v>10</v>
      </c>
      <c r="P722" s="14" t="s">
        <v>10</v>
      </c>
      <c r="Q722" s="14" t="s">
        <v>15</v>
      </c>
      <c r="R722" s="14" t="s">
        <v>119</v>
      </c>
      <c r="S722" s="14" t="s">
        <v>143</v>
      </c>
    </row>
    <row r="723" spans="1:19" x14ac:dyDescent="0.3">
      <c r="A723" s="11">
        <v>44634.563877314817</v>
      </c>
      <c r="B723" s="11"/>
      <c r="C723" s="15">
        <v>44634</v>
      </c>
      <c r="D723" s="16">
        <v>0.56387731481481485</v>
      </c>
      <c r="E723" s="16"/>
      <c r="F723" s="12">
        <v>124</v>
      </c>
      <c r="G723" s="12">
        <v>101.2</v>
      </c>
      <c r="H723" s="12">
        <v>114.4</v>
      </c>
      <c r="I723" s="12">
        <v>104.5</v>
      </c>
      <c r="J723" s="12">
        <v>107.8</v>
      </c>
      <c r="K723" s="12">
        <v>100.10000000000001</v>
      </c>
      <c r="L723" s="12">
        <v>117.7</v>
      </c>
      <c r="M723" s="12">
        <v>96</v>
      </c>
      <c r="N723" s="13">
        <v>108.21250000000001</v>
      </c>
      <c r="O723" s="17" t="s">
        <v>10</v>
      </c>
      <c r="P723" s="14" t="s">
        <v>10</v>
      </c>
      <c r="Q723" s="14" t="s">
        <v>15</v>
      </c>
      <c r="R723" s="14" t="s">
        <v>119</v>
      </c>
      <c r="S723" s="14" t="s">
        <v>143</v>
      </c>
    </row>
    <row r="724" spans="1:19" x14ac:dyDescent="0.3">
      <c r="A724" s="11">
        <v>44634.564571759256</v>
      </c>
      <c r="B724" s="11"/>
      <c r="C724" s="15">
        <v>44634</v>
      </c>
      <c r="D724" s="16">
        <v>0.56457175925925929</v>
      </c>
      <c r="E724" s="16"/>
      <c r="F724" s="12">
        <v>112</v>
      </c>
      <c r="G724" s="12">
        <v>96.600000000000009</v>
      </c>
      <c r="H724" s="12">
        <v>109.2</v>
      </c>
      <c r="I724" s="12">
        <v>99.75</v>
      </c>
      <c r="J724" s="12">
        <v>102.89999999999999</v>
      </c>
      <c r="K724" s="12">
        <v>95.55</v>
      </c>
      <c r="L724" s="12">
        <v>112.35000000000001</v>
      </c>
      <c r="M724" s="12">
        <v>98</v>
      </c>
      <c r="N724" s="13">
        <v>103.29375</v>
      </c>
      <c r="O724" s="17" t="s">
        <v>10</v>
      </c>
      <c r="P724" s="14" t="s">
        <v>10</v>
      </c>
      <c r="Q724" s="14" t="s">
        <v>15</v>
      </c>
      <c r="R724" s="14" t="s">
        <v>119</v>
      </c>
      <c r="S724" s="14" t="s">
        <v>143</v>
      </c>
    </row>
    <row r="725" spans="1:19" x14ac:dyDescent="0.3">
      <c r="A725" s="11">
        <v>44634.565162037034</v>
      </c>
      <c r="B725" s="11"/>
      <c r="C725" s="15">
        <v>44634</v>
      </c>
      <c r="D725" s="16">
        <v>0.56516203703703705</v>
      </c>
      <c r="E725" s="16"/>
      <c r="F725" s="12">
        <v>110</v>
      </c>
      <c r="G725" s="12">
        <v>101.2</v>
      </c>
      <c r="H725" s="12">
        <v>114.4</v>
      </c>
      <c r="I725" s="12">
        <v>104.5</v>
      </c>
      <c r="J725" s="12">
        <v>107.8</v>
      </c>
      <c r="K725" s="12">
        <v>100.10000000000001</v>
      </c>
      <c r="L725" s="12">
        <v>117.7</v>
      </c>
      <c r="M725" s="12">
        <v>106.7</v>
      </c>
      <c r="N725" s="13">
        <v>107.80000000000001</v>
      </c>
      <c r="O725" s="17" t="s">
        <v>10</v>
      </c>
      <c r="P725" s="14" t="s">
        <v>10</v>
      </c>
      <c r="Q725" s="14" t="s">
        <v>15</v>
      </c>
      <c r="R725" s="14" t="s">
        <v>119</v>
      </c>
      <c r="S725" s="14" t="s">
        <v>143</v>
      </c>
    </row>
    <row r="726" spans="1:19" x14ac:dyDescent="0.3">
      <c r="A726" s="11">
        <v>44634.565266203703</v>
      </c>
      <c r="B726" s="11"/>
      <c r="C726" s="15">
        <v>44634</v>
      </c>
      <c r="D726" s="16">
        <v>0.56526620370370373</v>
      </c>
      <c r="E726" s="16"/>
      <c r="F726" s="12">
        <v>114</v>
      </c>
      <c r="G726" s="12">
        <v>94.3</v>
      </c>
      <c r="H726" s="12">
        <v>106.60000000000001</v>
      </c>
      <c r="I726" s="12">
        <v>97.375</v>
      </c>
      <c r="J726" s="12">
        <v>100.45</v>
      </c>
      <c r="K726" s="12">
        <v>93.275000000000006</v>
      </c>
      <c r="L726" s="12">
        <v>109.67500000000001</v>
      </c>
      <c r="M726" s="12">
        <v>91</v>
      </c>
      <c r="N726" s="13">
        <v>100.83437499999999</v>
      </c>
      <c r="O726" s="17" t="s">
        <v>10</v>
      </c>
      <c r="P726" s="14" t="s">
        <v>10</v>
      </c>
      <c r="Q726" s="14" t="s">
        <v>15</v>
      </c>
      <c r="R726" s="14" t="s">
        <v>119</v>
      </c>
      <c r="S726" s="14" t="s">
        <v>143</v>
      </c>
    </row>
    <row r="727" spans="1:19" x14ac:dyDescent="0.3">
      <c r="A727" s="11">
        <v>44634.565300925926</v>
      </c>
      <c r="B727" s="11"/>
      <c r="C727" s="15">
        <v>44634</v>
      </c>
      <c r="D727" s="16">
        <v>0.56530092592592596</v>
      </c>
      <c r="E727" s="16"/>
      <c r="F727" s="12">
        <v>73.8</v>
      </c>
      <c r="G727" s="12">
        <v>75.44</v>
      </c>
      <c r="H727" s="12">
        <v>85.28</v>
      </c>
      <c r="I727" s="12">
        <v>77.899999999999991</v>
      </c>
      <c r="J727" s="12">
        <v>80.36</v>
      </c>
      <c r="K727" s="12">
        <v>74.62</v>
      </c>
      <c r="L727" s="12">
        <v>82</v>
      </c>
      <c r="M727" s="12">
        <v>79.539999999999992</v>
      </c>
      <c r="N727" s="13">
        <v>78.617500000000007</v>
      </c>
      <c r="O727" s="17" t="s">
        <v>10</v>
      </c>
      <c r="P727" s="14" t="s">
        <v>10</v>
      </c>
      <c r="Q727" s="14" t="s">
        <v>15</v>
      </c>
      <c r="R727" s="14" t="s">
        <v>119</v>
      </c>
      <c r="S727" s="14" t="s">
        <v>143</v>
      </c>
    </row>
    <row r="728" spans="1:19" x14ac:dyDescent="0.3">
      <c r="A728" s="11">
        <v>44634.565474537034</v>
      </c>
      <c r="B728" s="11"/>
      <c r="C728" s="15">
        <v>44634</v>
      </c>
      <c r="D728" s="16">
        <v>0.56547453703703698</v>
      </c>
      <c r="E728" s="16"/>
      <c r="F728" s="12">
        <v>70.2</v>
      </c>
      <c r="G728" s="12">
        <v>71.760000000000005</v>
      </c>
      <c r="H728" s="12">
        <v>81.12</v>
      </c>
      <c r="I728" s="12">
        <v>74.099999999999994</v>
      </c>
      <c r="J728" s="12">
        <v>76.44</v>
      </c>
      <c r="K728" s="12">
        <v>70.98</v>
      </c>
      <c r="L728" s="12">
        <v>78</v>
      </c>
      <c r="M728" s="12">
        <v>75.66</v>
      </c>
      <c r="N728" s="13">
        <v>74.782499999999999</v>
      </c>
      <c r="O728" s="17" t="s">
        <v>10</v>
      </c>
      <c r="P728" s="14" t="s">
        <v>10</v>
      </c>
      <c r="Q728" s="14" t="s">
        <v>15</v>
      </c>
      <c r="R728" s="14" t="s">
        <v>119</v>
      </c>
      <c r="S728" s="14" t="s">
        <v>143</v>
      </c>
    </row>
    <row r="729" spans="1:19" x14ac:dyDescent="0.3">
      <c r="A729" s="11">
        <v>44634.565960648149</v>
      </c>
      <c r="B729" s="11"/>
      <c r="C729" s="15">
        <v>44634</v>
      </c>
      <c r="D729" s="16">
        <v>0.56596064814814817</v>
      </c>
      <c r="E729" s="16"/>
      <c r="F729" s="12">
        <v>116</v>
      </c>
      <c r="G729" s="12">
        <v>94.76</v>
      </c>
      <c r="H729" s="12">
        <v>107.12</v>
      </c>
      <c r="I729" s="12">
        <v>97.85</v>
      </c>
      <c r="J729" s="12">
        <v>100.94</v>
      </c>
      <c r="K729" s="12">
        <v>93.73</v>
      </c>
      <c r="L729" s="12">
        <v>110.21000000000001</v>
      </c>
      <c r="M729" s="12">
        <v>90</v>
      </c>
      <c r="N729" s="13">
        <v>101.32625000000002</v>
      </c>
      <c r="O729" s="17" t="s">
        <v>10</v>
      </c>
      <c r="P729" s="14" t="s">
        <v>10</v>
      </c>
      <c r="Q729" s="14" t="s">
        <v>15</v>
      </c>
      <c r="R729" s="14" t="s">
        <v>119</v>
      </c>
      <c r="S729" s="14" t="s">
        <v>143</v>
      </c>
    </row>
    <row r="730" spans="1:19" x14ac:dyDescent="0.3">
      <c r="A730" s="11">
        <v>44634.566284722219</v>
      </c>
      <c r="B730" s="11"/>
      <c r="C730" s="15">
        <v>44634</v>
      </c>
      <c r="D730" s="16">
        <v>0.56628472222222226</v>
      </c>
      <c r="E730" s="16"/>
      <c r="F730" s="12">
        <v>72.900000000000006</v>
      </c>
      <c r="G730" s="12">
        <v>81</v>
      </c>
      <c r="H730" s="12">
        <v>84.240000000000009</v>
      </c>
      <c r="I730" s="12">
        <v>76.95</v>
      </c>
      <c r="J730" s="12">
        <v>79.38</v>
      </c>
      <c r="K730" s="12">
        <v>73.710000000000008</v>
      </c>
      <c r="L730" s="12">
        <v>86.67</v>
      </c>
      <c r="M730" s="12">
        <v>78.569999999999993</v>
      </c>
      <c r="N730" s="13">
        <v>79.177500000000009</v>
      </c>
      <c r="O730" s="17" t="s">
        <v>10</v>
      </c>
      <c r="P730" s="14" t="s">
        <v>10</v>
      </c>
      <c r="Q730" s="14" t="s">
        <v>15</v>
      </c>
      <c r="R730" s="14" t="s">
        <v>119</v>
      </c>
      <c r="S730" s="14" t="s">
        <v>143</v>
      </c>
    </row>
    <row r="731" spans="1:19" s="28" customFormat="1" x14ac:dyDescent="0.3">
      <c r="A731" s="11">
        <v>44634.566655092596</v>
      </c>
      <c r="B731" s="11"/>
      <c r="C731" s="15">
        <v>44634</v>
      </c>
      <c r="D731" s="16">
        <v>0.56665509259259261</v>
      </c>
      <c r="E731" s="16"/>
      <c r="F731" s="12">
        <v>135</v>
      </c>
      <c r="G731" s="12">
        <v>96.293333333333337</v>
      </c>
      <c r="H731" s="12">
        <v>108.85333333333334</v>
      </c>
      <c r="I731" s="12">
        <v>99.433333333333337</v>
      </c>
      <c r="J731" s="12">
        <v>102.57333333333334</v>
      </c>
      <c r="K731" s="12">
        <v>95.24666666666667</v>
      </c>
      <c r="L731" s="12">
        <v>97</v>
      </c>
      <c r="M731" s="12">
        <v>82</v>
      </c>
      <c r="N731" s="13">
        <v>102.05000000000001</v>
      </c>
      <c r="O731" s="17" t="s">
        <v>10</v>
      </c>
      <c r="P731" s="14" t="s">
        <v>10</v>
      </c>
      <c r="Q731" s="14" t="s">
        <v>15</v>
      </c>
      <c r="R731" s="14" t="s">
        <v>119</v>
      </c>
      <c r="S731" s="14" t="s">
        <v>143</v>
      </c>
    </row>
    <row r="732" spans="1:19" x14ac:dyDescent="0.3">
      <c r="A732" s="11">
        <v>44634.566666666666</v>
      </c>
      <c r="B732" s="11"/>
      <c r="C732" s="15">
        <v>44634</v>
      </c>
      <c r="D732" s="16">
        <v>0.56666666666666665</v>
      </c>
      <c r="E732" s="16"/>
      <c r="F732" s="12">
        <v>85.05</v>
      </c>
      <c r="G732" s="12">
        <v>86.94</v>
      </c>
      <c r="H732" s="12">
        <v>98.28</v>
      </c>
      <c r="I732" s="12">
        <v>89.774999999999991</v>
      </c>
      <c r="J732" s="12">
        <v>92.61</v>
      </c>
      <c r="K732" s="12">
        <v>92</v>
      </c>
      <c r="L732" s="12">
        <v>97</v>
      </c>
      <c r="M732" s="12">
        <v>91.664999999999992</v>
      </c>
      <c r="N732" s="13">
        <v>91.664999999999992</v>
      </c>
      <c r="O732" s="17" t="s">
        <v>10</v>
      </c>
      <c r="P732" s="14" t="s">
        <v>10</v>
      </c>
      <c r="Q732" s="14" t="s">
        <v>15</v>
      </c>
      <c r="R732" s="14" t="s">
        <v>119</v>
      </c>
      <c r="S732" s="14" t="s">
        <v>143</v>
      </c>
    </row>
    <row r="733" spans="1:19" x14ac:dyDescent="0.3">
      <c r="A733" s="11">
        <v>44634.567349537036</v>
      </c>
      <c r="B733" s="11"/>
      <c r="C733" s="15">
        <v>44634</v>
      </c>
      <c r="D733" s="16">
        <v>0.56734953703703705</v>
      </c>
      <c r="E733" s="16"/>
      <c r="F733" s="12">
        <v>135</v>
      </c>
      <c r="G733" s="12">
        <v>102.58</v>
      </c>
      <c r="H733" s="12">
        <v>115.96000000000001</v>
      </c>
      <c r="I733" s="12">
        <v>105.925</v>
      </c>
      <c r="J733" s="12">
        <v>109.27</v>
      </c>
      <c r="K733" s="12">
        <v>101.465</v>
      </c>
      <c r="L733" s="12">
        <v>119.30500000000001</v>
      </c>
      <c r="M733" s="12">
        <v>88</v>
      </c>
      <c r="N733" s="13">
        <v>109.68812500000001</v>
      </c>
      <c r="O733" s="17" t="s">
        <v>10</v>
      </c>
      <c r="P733" s="14" t="s">
        <v>10</v>
      </c>
      <c r="Q733" s="14" t="s">
        <v>15</v>
      </c>
      <c r="R733" s="14" t="s">
        <v>119</v>
      </c>
      <c r="S733" s="14" t="s">
        <v>143</v>
      </c>
    </row>
    <row r="734" spans="1:19" x14ac:dyDescent="0.3">
      <c r="A734" s="11">
        <v>44634.567615740743</v>
      </c>
      <c r="B734" s="11"/>
      <c r="C734" s="15">
        <v>44634</v>
      </c>
      <c r="D734" s="16">
        <v>0.56761574074074073</v>
      </c>
      <c r="E734" s="16"/>
      <c r="F734" s="12">
        <v>84.600000000000009</v>
      </c>
      <c r="G734" s="12">
        <v>86.48</v>
      </c>
      <c r="H734" s="12">
        <v>97.76</v>
      </c>
      <c r="I734" s="12">
        <v>89.3</v>
      </c>
      <c r="J734" s="12">
        <v>92.12</v>
      </c>
      <c r="K734" s="12">
        <v>85.54</v>
      </c>
      <c r="L734" s="12">
        <v>100.58000000000001</v>
      </c>
      <c r="M734" s="12">
        <v>94</v>
      </c>
      <c r="N734" s="13">
        <v>91.297500000000014</v>
      </c>
      <c r="O734" s="17" t="s">
        <v>10</v>
      </c>
      <c r="P734" s="14" t="s">
        <v>10</v>
      </c>
      <c r="Q734" s="14" t="s">
        <v>15</v>
      </c>
      <c r="R734" s="14" t="s">
        <v>119</v>
      </c>
      <c r="S734" s="14" t="s">
        <v>143</v>
      </c>
    </row>
    <row r="735" spans="1:19" x14ac:dyDescent="0.3">
      <c r="A735" s="11">
        <v>44634.567812499998</v>
      </c>
      <c r="B735" s="11"/>
      <c r="C735" s="15">
        <v>44634</v>
      </c>
      <c r="D735" s="16">
        <v>0.56781249999999994</v>
      </c>
      <c r="E735" s="16"/>
      <c r="F735" s="12">
        <v>80.100000000000009</v>
      </c>
      <c r="G735" s="12">
        <v>81.88000000000001</v>
      </c>
      <c r="H735" s="12">
        <v>92.56</v>
      </c>
      <c r="I735" s="12">
        <v>84.55</v>
      </c>
      <c r="J735" s="12">
        <v>87.22</v>
      </c>
      <c r="K735" s="12">
        <v>80.990000000000009</v>
      </c>
      <c r="L735" s="12">
        <v>95.23</v>
      </c>
      <c r="M735" s="12">
        <v>89</v>
      </c>
      <c r="N735" s="13">
        <v>86.441250000000011</v>
      </c>
      <c r="O735" s="17" t="s">
        <v>10</v>
      </c>
      <c r="P735" s="14" t="s">
        <v>10</v>
      </c>
      <c r="Q735" s="14" t="s">
        <v>15</v>
      </c>
      <c r="R735" s="14" t="s">
        <v>119</v>
      </c>
      <c r="S735" s="14" t="s">
        <v>143</v>
      </c>
    </row>
    <row r="736" spans="1:19" s="28" customFormat="1" x14ac:dyDescent="0.3">
      <c r="A736" s="11">
        <v>44634.568043981482</v>
      </c>
      <c r="B736" s="11"/>
      <c r="C736" s="15">
        <v>44634</v>
      </c>
      <c r="D736" s="16">
        <v>0.5680439814814815</v>
      </c>
      <c r="E736" s="16"/>
      <c r="F736" s="12">
        <v>131</v>
      </c>
      <c r="G736" s="12">
        <v>101.2</v>
      </c>
      <c r="H736" s="12">
        <v>114.4</v>
      </c>
      <c r="I736" s="12">
        <v>104.5</v>
      </c>
      <c r="J736" s="12">
        <v>107.8</v>
      </c>
      <c r="K736" s="12">
        <v>100.10000000000001</v>
      </c>
      <c r="L736" s="12">
        <v>117.7</v>
      </c>
      <c r="M736" s="12">
        <v>89</v>
      </c>
      <c r="N736" s="13">
        <v>108.21250000000001</v>
      </c>
      <c r="O736" s="17" t="s">
        <v>10</v>
      </c>
      <c r="P736" s="14" t="s">
        <v>10</v>
      </c>
      <c r="Q736" s="14" t="s">
        <v>15</v>
      </c>
      <c r="R736" s="14" t="s">
        <v>119</v>
      </c>
      <c r="S736" s="14" t="s">
        <v>143</v>
      </c>
    </row>
    <row r="737" spans="1:19" x14ac:dyDescent="0.3">
      <c r="A737" s="11">
        <v>44634.568101851852</v>
      </c>
      <c r="B737" s="11"/>
      <c r="C737" s="15">
        <v>44634</v>
      </c>
      <c r="D737" s="16">
        <v>0.5681018518518518</v>
      </c>
      <c r="E737" s="16"/>
      <c r="F737" s="12">
        <v>73.8</v>
      </c>
      <c r="G737" s="12">
        <v>75.44</v>
      </c>
      <c r="H737" s="12">
        <v>85.28</v>
      </c>
      <c r="I737" s="12">
        <v>77.899999999999991</v>
      </c>
      <c r="J737" s="12">
        <v>80.36</v>
      </c>
      <c r="K737" s="12">
        <v>74.62</v>
      </c>
      <c r="L737" s="12">
        <v>82</v>
      </c>
      <c r="M737" s="12">
        <v>79.539999999999992</v>
      </c>
      <c r="N737" s="13">
        <v>78.617500000000007</v>
      </c>
      <c r="O737" s="17" t="s">
        <v>10</v>
      </c>
      <c r="P737" s="14" t="s">
        <v>10</v>
      </c>
      <c r="Q737" s="14" t="s">
        <v>15</v>
      </c>
      <c r="R737" s="14" t="s">
        <v>119</v>
      </c>
      <c r="S737" s="14" t="s">
        <v>143</v>
      </c>
    </row>
    <row r="738" spans="1:19" x14ac:dyDescent="0.3">
      <c r="A738" s="11">
        <v>44634.568229166667</v>
      </c>
      <c r="B738" s="11"/>
      <c r="C738" s="15">
        <v>44634</v>
      </c>
      <c r="D738" s="16">
        <v>0.56822916666666667</v>
      </c>
      <c r="E738" s="16"/>
      <c r="F738" s="12">
        <v>72</v>
      </c>
      <c r="G738" s="12">
        <v>80</v>
      </c>
      <c r="H738" s="12">
        <v>83.2</v>
      </c>
      <c r="I738" s="12">
        <v>76</v>
      </c>
      <c r="J738" s="12">
        <v>78.400000000000006</v>
      </c>
      <c r="K738" s="12">
        <v>72.8</v>
      </c>
      <c r="L738" s="12">
        <v>85.600000000000009</v>
      </c>
      <c r="M738" s="12">
        <v>77.599999999999994</v>
      </c>
      <c r="N738" s="13">
        <v>78.2</v>
      </c>
      <c r="O738" s="17" t="s">
        <v>10</v>
      </c>
      <c r="P738" s="14" t="s">
        <v>10</v>
      </c>
      <c r="Q738" s="14" t="s">
        <v>15</v>
      </c>
      <c r="R738" s="14" t="s">
        <v>119</v>
      </c>
      <c r="S738" s="14" t="s">
        <v>143</v>
      </c>
    </row>
    <row r="739" spans="1:19" x14ac:dyDescent="0.3">
      <c r="A739" s="11">
        <v>44634.56832175926</v>
      </c>
      <c r="B739" s="11"/>
      <c r="C739" s="15">
        <v>44634</v>
      </c>
      <c r="D739" s="16">
        <v>0.56832175925925921</v>
      </c>
      <c r="E739" s="16"/>
      <c r="F739" s="12">
        <v>85.5</v>
      </c>
      <c r="G739" s="12">
        <v>87.4</v>
      </c>
      <c r="H739" s="12">
        <v>98.8</v>
      </c>
      <c r="I739" s="12">
        <v>90.25</v>
      </c>
      <c r="J739" s="12">
        <v>93.1</v>
      </c>
      <c r="K739" s="12">
        <v>86.45</v>
      </c>
      <c r="L739" s="12">
        <v>101.65</v>
      </c>
      <c r="M739" s="12">
        <v>95</v>
      </c>
      <c r="N739" s="13">
        <v>92.268749999999997</v>
      </c>
      <c r="O739" s="17" t="s">
        <v>10</v>
      </c>
      <c r="P739" s="14" t="s">
        <v>10</v>
      </c>
      <c r="Q739" s="14" t="s">
        <v>15</v>
      </c>
      <c r="R739" s="14" t="s">
        <v>119</v>
      </c>
      <c r="S739" s="14" t="s">
        <v>143</v>
      </c>
    </row>
    <row r="740" spans="1:19" x14ac:dyDescent="0.3">
      <c r="A740" s="11">
        <v>44634.568437499998</v>
      </c>
      <c r="B740" s="11"/>
      <c r="C740" s="15">
        <v>44634</v>
      </c>
      <c r="D740" s="16">
        <v>0.56843750000000004</v>
      </c>
      <c r="E740" s="16"/>
      <c r="F740" s="12">
        <v>86.4</v>
      </c>
      <c r="G740" s="12">
        <v>88.320000000000007</v>
      </c>
      <c r="H740" s="12">
        <v>99.84</v>
      </c>
      <c r="I740" s="12">
        <v>91.199999999999989</v>
      </c>
      <c r="J740" s="12">
        <v>94.08</v>
      </c>
      <c r="K740" s="12">
        <v>87.36</v>
      </c>
      <c r="L740" s="12">
        <v>102.72</v>
      </c>
      <c r="M740" s="12">
        <v>96</v>
      </c>
      <c r="N740" s="13">
        <v>93.240000000000009</v>
      </c>
      <c r="O740" s="17" t="s">
        <v>10</v>
      </c>
      <c r="P740" s="14" t="s">
        <v>10</v>
      </c>
      <c r="Q740" s="14" t="s">
        <v>15</v>
      </c>
      <c r="R740" s="14" t="s">
        <v>119</v>
      </c>
      <c r="S740" s="14" t="s">
        <v>143</v>
      </c>
    </row>
    <row r="741" spans="1:19" x14ac:dyDescent="0.3">
      <c r="A741" s="11">
        <v>44634.568738425929</v>
      </c>
      <c r="B741" s="11"/>
      <c r="C741" s="15">
        <v>44634</v>
      </c>
      <c r="D741" s="16">
        <v>0.56873842592592594</v>
      </c>
      <c r="E741" s="16"/>
      <c r="F741" s="12">
        <v>143</v>
      </c>
      <c r="G741" s="12">
        <v>109.48</v>
      </c>
      <c r="H741" s="12">
        <v>123.76</v>
      </c>
      <c r="I741" s="12">
        <v>113.05</v>
      </c>
      <c r="J741" s="12">
        <v>116.62</v>
      </c>
      <c r="K741" s="12">
        <v>108.29</v>
      </c>
      <c r="L741" s="12">
        <v>127.33000000000001</v>
      </c>
      <c r="M741" s="12">
        <v>95</v>
      </c>
      <c r="N741" s="13">
        <v>117.06625000000001</v>
      </c>
      <c r="O741" s="17" t="s">
        <v>10</v>
      </c>
      <c r="P741" s="14" t="s">
        <v>10</v>
      </c>
      <c r="Q741" s="14" t="s">
        <v>15</v>
      </c>
      <c r="R741" s="14" t="s">
        <v>119</v>
      </c>
      <c r="S741" s="14" t="s">
        <v>143</v>
      </c>
    </row>
    <row r="742" spans="1:19" x14ac:dyDescent="0.3">
      <c r="A742" s="11">
        <v>44634.569432870368</v>
      </c>
      <c r="B742" s="11"/>
      <c r="C742" s="15">
        <v>44634</v>
      </c>
      <c r="D742" s="16">
        <v>0.56943287037037038</v>
      </c>
      <c r="E742" s="16"/>
      <c r="F742" s="12">
        <v>133</v>
      </c>
      <c r="G742" s="12">
        <v>122.36</v>
      </c>
      <c r="H742" s="12">
        <v>138.32</v>
      </c>
      <c r="I742" s="12">
        <v>126.35</v>
      </c>
      <c r="J742" s="12">
        <v>130.34</v>
      </c>
      <c r="K742" s="12">
        <v>121.03</v>
      </c>
      <c r="L742" s="12">
        <v>142.31</v>
      </c>
      <c r="M742" s="12">
        <v>129.01</v>
      </c>
      <c r="N742" s="13">
        <v>130.34</v>
      </c>
      <c r="O742" s="17" t="s">
        <v>10</v>
      </c>
      <c r="P742" s="14" t="s">
        <v>10</v>
      </c>
      <c r="Q742" s="14" t="s">
        <v>15</v>
      </c>
      <c r="R742" s="14" t="s">
        <v>18</v>
      </c>
      <c r="S742" s="14" t="s">
        <v>143</v>
      </c>
    </row>
    <row r="743" spans="1:19" x14ac:dyDescent="0.3">
      <c r="A743" s="11">
        <v>44634.570127314815</v>
      </c>
      <c r="B743" s="11"/>
      <c r="C743" s="15">
        <v>44634</v>
      </c>
      <c r="D743" s="16">
        <v>0.57012731481481482</v>
      </c>
      <c r="E743" s="16"/>
      <c r="F743" s="12">
        <v>129</v>
      </c>
      <c r="G743" s="12">
        <v>101.2</v>
      </c>
      <c r="H743" s="12">
        <v>114.4</v>
      </c>
      <c r="I743" s="12">
        <v>104.5</v>
      </c>
      <c r="J743" s="12">
        <v>107.8</v>
      </c>
      <c r="K743" s="12">
        <v>100.10000000000001</v>
      </c>
      <c r="L743" s="12">
        <v>117.7</v>
      </c>
      <c r="M743" s="12">
        <v>91</v>
      </c>
      <c r="N743" s="13">
        <v>108.21250000000001</v>
      </c>
      <c r="O743" s="17" t="s">
        <v>10</v>
      </c>
      <c r="P743" s="14" t="s">
        <v>10</v>
      </c>
      <c r="Q743" s="14" t="s">
        <v>15</v>
      </c>
      <c r="R743" s="14" t="s">
        <v>119</v>
      </c>
      <c r="S743" s="14" t="s">
        <v>143</v>
      </c>
    </row>
    <row r="744" spans="1:19" x14ac:dyDescent="0.3">
      <c r="A744" s="11">
        <v>44634.570138888892</v>
      </c>
      <c r="B744" s="11"/>
      <c r="C744" s="15">
        <v>44634</v>
      </c>
      <c r="D744" s="16">
        <v>0.57013888888888886</v>
      </c>
      <c r="E744" s="16"/>
      <c r="F744" s="12">
        <v>77.850000000000009</v>
      </c>
      <c r="G744" s="12">
        <v>79.58</v>
      </c>
      <c r="H744" s="12">
        <v>89.960000000000008</v>
      </c>
      <c r="I744" s="12">
        <v>82.174999999999997</v>
      </c>
      <c r="J744" s="12">
        <v>84.77</v>
      </c>
      <c r="K744" s="12">
        <v>78</v>
      </c>
      <c r="L744" s="12">
        <v>95</v>
      </c>
      <c r="M744" s="12">
        <v>83.905000000000001</v>
      </c>
      <c r="N744" s="13">
        <v>83.905000000000001</v>
      </c>
      <c r="O744" s="17" t="s">
        <v>10</v>
      </c>
      <c r="P744" s="14" t="s">
        <v>10</v>
      </c>
      <c r="Q744" s="14" t="s">
        <v>15</v>
      </c>
      <c r="R744" s="14" t="s">
        <v>119</v>
      </c>
      <c r="S744" s="14" t="s">
        <v>143</v>
      </c>
    </row>
    <row r="745" spans="1:19" x14ac:dyDescent="0.3">
      <c r="A745" s="11">
        <v>44634.570763888885</v>
      </c>
      <c r="B745" s="11"/>
      <c r="C745" s="15">
        <v>44634</v>
      </c>
      <c r="D745" s="16">
        <v>0.57076388888888896</v>
      </c>
      <c r="E745" s="16"/>
      <c r="F745" s="12">
        <v>71.100000000000009</v>
      </c>
      <c r="G745" s="12">
        <v>72.680000000000007</v>
      </c>
      <c r="H745" s="12">
        <v>82.16</v>
      </c>
      <c r="I745" s="12">
        <v>75.05</v>
      </c>
      <c r="J745" s="12">
        <v>77.42</v>
      </c>
      <c r="K745" s="12">
        <v>71.89</v>
      </c>
      <c r="L745" s="12">
        <v>79</v>
      </c>
      <c r="M745" s="12">
        <v>76.63</v>
      </c>
      <c r="N745" s="13">
        <v>75.741249999999994</v>
      </c>
      <c r="O745" s="17" t="s">
        <v>10</v>
      </c>
      <c r="P745" s="14" t="s">
        <v>10</v>
      </c>
      <c r="Q745" s="14" t="s">
        <v>15</v>
      </c>
      <c r="R745" s="14" t="s">
        <v>119</v>
      </c>
      <c r="S745" s="14" t="s">
        <v>143</v>
      </c>
    </row>
    <row r="746" spans="1:19" x14ac:dyDescent="0.3">
      <c r="A746" s="11">
        <v>44634.570821759262</v>
      </c>
      <c r="B746" s="11"/>
      <c r="C746" s="15">
        <v>44634</v>
      </c>
      <c r="D746" s="16">
        <v>0.57082175925925926</v>
      </c>
      <c r="E746" s="16"/>
      <c r="F746" s="12">
        <v>125</v>
      </c>
      <c r="G746" s="12">
        <v>102.58</v>
      </c>
      <c r="H746" s="12">
        <v>115.96000000000001</v>
      </c>
      <c r="I746" s="12">
        <v>105.925</v>
      </c>
      <c r="J746" s="12">
        <v>109.27</v>
      </c>
      <c r="K746" s="12">
        <v>101.465</v>
      </c>
      <c r="L746" s="12">
        <v>119.30500000000001</v>
      </c>
      <c r="M746" s="12">
        <v>98</v>
      </c>
      <c r="N746" s="13">
        <v>109.68812500000001</v>
      </c>
      <c r="O746" s="17" t="s">
        <v>10</v>
      </c>
      <c r="P746" s="14" t="s">
        <v>10</v>
      </c>
      <c r="Q746" s="14" t="s">
        <v>15</v>
      </c>
      <c r="R746" s="14" t="s">
        <v>119</v>
      </c>
      <c r="S746" s="14" t="s">
        <v>143</v>
      </c>
    </row>
    <row r="747" spans="1:19" x14ac:dyDescent="0.3">
      <c r="A747" s="11">
        <v>44634.571516203701</v>
      </c>
      <c r="B747" s="11"/>
      <c r="C747" s="15">
        <v>44634</v>
      </c>
      <c r="D747" s="16">
        <v>0.57151620370370371</v>
      </c>
      <c r="E747" s="16"/>
      <c r="F747" s="12">
        <v>125</v>
      </c>
      <c r="G747" s="12">
        <v>105.34</v>
      </c>
      <c r="H747" s="12">
        <v>119.08</v>
      </c>
      <c r="I747" s="12">
        <v>108.77499999999999</v>
      </c>
      <c r="J747" s="12">
        <v>112.21</v>
      </c>
      <c r="K747" s="12">
        <v>104.19500000000001</v>
      </c>
      <c r="L747" s="12">
        <v>122.515</v>
      </c>
      <c r="M747" s="12">
        <v>104</v>
      </c>
      <c r="N747" s="13">
        <v>112.639375</v>
      </c>
      <c r="O747" s="17" t="s">
        <v>10</v>
      </c>
      <c r="P747" s="14" t="s">
        <v>10</v>
      </c>
      <c r="Q747" s="14" t="s">
        <v>15</v>
      </c>
      <c r="R747" s="14" t="s">
        <v>119</v>
      </c>
      <c r="S747" s="14" t="s">
        <v>143</v>
      </c>
    </row>
    <row r="748" spans="1:19" x14ac:dyDescent="0.3">
      <c r="A748" s="11">
        <v>44634.572210648148</v>
      </c>
      <c r="B748" s="11"/>
      <c r="C748" s="15">
        <v>44634</v>
      </c>
      <c r="D748" s="16">
        <v>0.57221064814814815</v>
      </c>
      <c r="E748" s="16"/>
      <c r="F748" s="12">
        <v>123</v>
      </c>
      <c r="G748" s="12">
        <v>109.02000000000001</v>
      </c>
      <c r="H748" s="12">
        <v>123.24000000000001</v>
      </c>
      <c r="I748" s="12">
        <v>112.57499999999999</v>
      </c>
      <c r="J748" s="12">
        <v>116.13</v>
      </c>
      <c r="K748" s="12">
        <v>107.83500000000001</v>
      </c>
      <c r="L748" s="12">
        <v>126.795</v>
      </c>
      <c r="M748" s="12">
        <v>114</v>
      </c>
      <c r="N748" s="13">
        <v>116.57437499999999</v>
      </c>
      <c r="O748" s="17" t="s">
        <v>10</v>
      </c>
      <c r="P748" s="14" t="s">
        <v>10</v>
      </c>
      <c r="Q748" s="14" t="s">
        <v>15</v>
      </c>
      <c r="R748" s="14" t="s">
        <v>119</v>
      </c>
      <c r="S748" s="14" t="s">
        <v>143</v>
      </c>
    </row>
    <row r="749" spans="1:19" x14ac:dyDescent="0.3">
      <c r="A749" s="11">
        <v>44634.572905092595</v>
      </c>
      <c r="B749" s="11"/>
      <c r="C749" s="15">
        <v>44634</v>
      </c>
      <c r="D749" s="16">
        <v>0.57290509259259259</v>
      </c>
      <c r="E749" s="16"/>
      <c r="F749" s="12">
        <v>115</v>
      </c>
      <c r="G749" s="12">
        <v>104.42</v>
      </c>
      <c r="H749" s="12">
        <v>118.04</v>
      </c>
      <c r="I749" s="12">
        <v>107.82499999999999</v>
      </c>
      <c r="J749" s="12">
        <v>111.23</v>
      </c>
      <c r="K749" s="12">
        <v>103.285</v>
      </c>
      <c r="L749" s="12">
        <v>121.44500000000001</v>
      </c>
      <c r="M749" s="12">
        <v>112</v>
      </c>
      <c r="N749" s="13">
        <v>111.655625</v>
      </c>
      <c r="O749" s="17" t="s">
        <v>10</v>
      </c>
      <c r="P749" s="14" t="s">
        <v>10</v>
      </c>
      <c r="Q749" s="14" t="s">
        <v>15</v>
      </c>
      <c r="R749" s="14" t="s">
        <v>119</v>
      </c>
      <c r="S749" s="14" t="s">
        <v>143</v>
      </c>
    </row>
    <row r="750" spans="1:19" x14ac:dyDescent="0.3">
      <c r="A750" s="11">
        <v>44634.573136574072</v>
      </c>
      <c r="B750" s="11"/>
      <c r="C750" s="15">
        <v>44634</v>
      </c>
      <c r="D750" s="16">
        <v>0.57313657407407403</v>
      </c>
      <c r="E750" s="16"/>
      <c r="F750" s="12">
        <v>65.7</v>
      </c>
      <c r="G750" s="12">
        <v>67.16</v>
      </c>
      <c r="H750" s="12">
        <v>75.92</v>
      </c>
      <c r="I750" s="12">
        <v>69.349999999999994</v>
      </c>
      <c r="J750" s="12">
        <v>71.539999999999992</v>
      </c>
      <c r="K750" s="12">
        <v>73</v>
      </c>
      <c r="L750" s="12">
        <v>78.11</v>
      </c>
      <c r="M750" s="12">
        <v>70.81</v>
      </c>
      <c r="N750" s="13">
        <v>71.44874999999999</v>
      </c>
      <c r="O750" s="17" t="s">
        <v>10</v>
      </c>
      <c r="P750" s="14" t="s">
        <v>10</v>
      </c>
      <c r="Q750" s="14" t="s">
        <v>15</v>
      </c>
      <c r="R750" s="14" t="s">
        <v>119</v>
      </c>
      <c r="S750" s="14" t="s">
        <v>143</v>
      </c>
    </row>
    <row r="751" spans="1:19" x14ac:dyDescent="0.3">
      <c r="A751" s="11">
        <v>44634.573599537034</v>
      </c>
      <c r="B751" s="11"/>
      <c r="C751" s="15">
        <v>44634</v>
      </c>
      <c r="D751" s="16">
        <v>0.57359953703703703</v>
      </c>
      <c r="E751" s="16"/>
      <c r="F751" s="12">
        <v>123</v>
      </c>
      <c r="G751" s="12">
        <v>111.78</v>
      </c>
      <c r="H751" s="12">
        <v>126.36</v>
      </c>
      <c r="I751" s="12">
        <v>115.425</v>
      </c>
      <c r="J751" s="12">
        <v>119.07</v>
      </c>
      <c r="K751" s="12">
        <v>110.565</v>
      </c>
      <c r="L751" s="12">
        <v>130.005</v>
      </c>
      <c r="M751" s="12">
        <v>120</v>
      </c>
      <c r="N751" s="13">
        <v>119.52562500000001</v>
      </c>
      <c r="O751" s="17" t="s">
        <v>10</v>
      </c>
      <c r="P751" s="14" t="s">
        <v>10</v>
      </c>
      <c r="Q751" s="14" t="s">
        <v>15</v>
      </c>
      <c r="R751" s="14" t="s">
        <v>119</v>
      </c>
      <c r="S751" s="14" t="s">
        <v>143</v>
      </c>
    </row>
    <row r="752" spans="1:19" x14ac:dyDescent="0.3">
      <c r="A752" s="11">
        <v>44634.573611111111</v>
      </c>
      <c r="B752" s="11"/>
      <c r="C752" s="15">
        <v>44634</v>
      </c>
      <c r="D752" s="16">
        <v>0.57361111111111118</v>
      </c>
      <c r="E752" s="16"/>
      <c r="F752" s="12">
        <v>84.600000000000009</v>
      </c>
      <c r="G752" s="12">
        <v>86.48</v>
      </c>
      <c r="H752" s="12">
        <v>97.76</v>
      </c>
      <c r="I752" s="12">
        <v>89.3</v>
      </c>
      <c r="J752" s="12">
        <v>92.12</v>
      </c>
      <c r="K752" s="12">
        <v>78</v>
      </c>
      <c r="L752" s="12">
        <v>110</v>
      </c>
      <c r="M752" s="12">
        <v>91.179999999999993</v>
      </c>
      <c r="N752" s="13">
        <v>91.179999999999993</v>
      </c>
      <c r="O752" s="17" t="s">
        <v>10</v>
      </c>
      <c r="P752" s="14" t="s">
        <v>10</v>
      </c>
      <c r="Q752" s="14" t="s">
        <v>15</v>
      </c>
      <c r="R752" s="14" t="s">
        <v>119</v>
      </c>
      <c r="S752" s="14" t="s">
        <v>143</v>
      </c>
    </row>
    <row r="753" spans="1:19" x14ac:dyDescent="0.3">
      <c r="A753" s="11">
        <v>44634.573981481481</v>
      </c>
      <c r="B753" s="11"/>
      <c r="C753" s="15">
        <v>44634</v>
      </c>
      <c r="D753" s="16">
        <v>0.57398148148148154</v>
      </c>
      <c r="E753" s="16"/>
      <c r="F753" s="12">
        <v>67.5</v>
      </c>
      <c r="G753" s="12">
        <v>75</v>
      </c>
      <c r="H753" s="12">
        <v>78</v>
      </c>
      <c r="I753" s="12">
        <v>71.25</v>
      </c>
      <c r="J753" s="12">
        <v>73.5</v>
      </c>
      <c r="K753" s="12">
        <v>68.25</v>
      </c>
      <c r="L753" s="12">
        <v>80.25</v>
      </c>
      <c r="M753" s="12">
        <v>72.75</v>
      </c>
      <c r="N753" s="13">
        <v>73.3125</v>
      </c>
      <c r="O753" s="17" t="s">
        <v>10</v>
      </c>
      <c r="P753" s="14" t="s">
        <v>10</v>
      </c>
      <c r="Q753" s="14" t="s">
        <v>15</v>
      </c>
      <c r="R753" s="14" t="s">
        <v>119</v>
      </c>
      <c r="S753" s="14" t="s">
        <v>143</v>
      </c>
    </row>
    <row r="754" spans="1:19" x14ac:dyDescent="0.3">
      <c r="A754" s="11">
        <v>44634.574293981481</v>
      </c>
      <c r="B754" s="11"/>
      <c r="C754" s="15">
        <v>44634</v>
      </c>
      <c r="D754" s="16">
        <v>0.57429398148148147</v>
      </c>
      <c r="E754" s="16"/>
      <c r="F754" s="12">
        <v>120</v>
      </c>
      <c r="G754" s="12">
        <v>109.48</v>
      </c>
      <c r="H754" s="12">
        <v>123.76</v>
      </c>
      <c r="I754" s="12">
        <v>113.05</v>
      </c>
      <c r="J754" s="12">
        <v>116.62</v>
      </c>
      <c r="K754" s="12">
        <v>108.29</v>
      </c>
      <c r="L754" s="12">
        <v>127.33000000000001</v>
      </c>
      <c r="M754" s="12">
        <v>118</v>
      </c>
      <c r="N754" s="13">
        <v>117.06625000000001</v>
      </c>
      <c r="O754" s="17" t="s">
        <v>10</v>
      </c>
      <c r="P754" s="14" t="s">
        <v>10</v>
      </c>
      <c r="Q754" s="14" t="s">
        <v>15</v>
      </c>
      <c r="R754" s="14" t="s">
        <v>119</v>
      </c>
      <c r="S754" s="14" t="s">
        <v>143</v>
      </c>
    </row>
    <row r="755" spans="1:19" x14ac:dyDescent="0.3">
      <c r="A755" s="11">
        <v>44634.574988425928</v>
      </c>
      <c r="B755" s="11"/>
      <c r="C755" s="15">
        <v>44634</v>
      </c>
      <c r="D755" s="16">
        <v>0.57498842592592592</v>
      </c>
      <c r="E755" s="16"/>
      <c r="F755" s="12">
        <v>108</v>
      </c>
      <c r="G755" s="12">
        <v>103.96000000000001</v>
      </c>
      <c r="H755" s="12">
        <v>117.52000000000001</v>
      </c>
      <c r="I755" s="12">
        <v>107.35</v>
      </c>
      <c r="J755" s="12">
        <v>110.74</v>
      </c>
      <c r="K755" s="12">
        <v>102.83</v>
      </c>
      <c r="L755" s="12">
        <v>120.91000000000001</v>
      </c>
      <c r="M755" s="12">
        <v>118</v>
      </c>
      <c r="N755" s="13">
        <v>111.16375000000001</v>
      </c>
      <c r="O755" s="17" t="s">
        <v>10</v>
      </c>
      <c r="P755" s="14" t="s">
        <v>10</v>
      </c>
      <c r="Q755" s="14" t="s">
        <v>15</v>
      </c>
      <c r="R755" s="14" t="s">
        <v>119</v>
      </c>
      <c r="S755" s="14" t="s">
        <v>143</v>
      </c>
    </row>
    <row r="756" spans="1:19" x14ac:dyDescent="0.3">
      <c r="A756" s="11">
        <v>44634.57539351852</v>
      </c>
      <c r="B756" s="11"/>
      <c r="C756" s="15">
        <v>44634</v>
      </c>
      <c r="D756" s="16">
        <v>0.5753935185185185</v>
      </c>
      <c r="E756" s="16"/>
      <c r="F756" s="12">
        <v>97</v>
      </c>
      <c r="G756" s="12">
        <v>89.240000000000009</v>
      </c>
      <c r="H756" s="12">
        <v>100.88000000000001</v>
      </c>
      <c r="I756" s="12">
        <v>92.149999999999991</v>
      </c>
      <c r="J756" s="12">
        <v>95.06</v>
      </c>
      <c r="K756" s="12">
        <v>88.27</v>
      </c>
      <c r="L756" s="12">
        <v>103.79</v>
      </c>
      <c r="M756" s="12">
        <v>94.09</v>
      </c>
      <c r="N756" s="13">
        <v>95.06</v>
      </c>
      <c r="O756" s="17" t="s">
        <v>10</v>
      </c>
      <c r="P756" s="14" t="s">
        <v>10</v>
      </c>
      <c r="Q756" s="14" t="s">
        <v>15</v>
      </c>
      <c r="R756" s="14" t="s">
        <v>119</v>
      </c>
      <c r="S756" s="14" t="s">
        <v>143</v>
      </c>
    </row>
    <row r="757" spans="1:19" x14ac:dyDescent="0.3">
      <c r="A757" s="11">
        <v>44634.575682870367</v>
      </c>
      <c r="B757" s="11"/>
      <c r="C757" s="15">
        <v>44634</v>
      </c>
      <c r="D757" s="16">
        <v>0.57568287037037036</v>
      </c>
      <c r="E757" s="16"/>
      <c r="F757" s="12">
        <v>99</v>
      </c>
      <c r="G757" s="12">
        <v>103.04</v>
      </c>
      <c r="H757" s="12">
        <v>116.48</v>
      </c>
      <c r="I757" s="12">
        <v>106.39999999999999</v>
      </c>
      <c r="J757" s="12">
        <v>109.75999999999999</v>
      </c>
      <c r="K757" s="12">
        <v>101.92</v>
      </c>
      <c r="L757" s="12">
        <v>119.84</v>
      </c>
      <c r="M757" s="12">
        <v>125</v>
      </c>
      <c r="N757" s="13">
        <v>110.18</v>
      </c>
      <c r="O757" s="17" t="s">
        <v>10</v>
      </c>
      <c r="P757" s="14" t="s">
        <v>10</v>
      </c>
      <c r="Q757" s="14" t="s">
        <v>15</v>
      </c>
      <c r="R757" s="14" t="s">
        <v>119</v>
      </c>
      <c r="S757" s="14" t="s">
        <v>143</v>
      </c>
    </row>
    <row r="758" spans="1:19" x14ac:dyDescent="0.3">
      <c r="A758" s="11">
        <v>44634.576377314814</v>
      </c>
      <c r="B758" s="11"/>
      <c r="C758" s="15">
        <v>44634</v>
      </c>
      <c r="D758" s="16">
        <v>0.5763773148148148</v>
      </c>
      <c r="E758" s="16"/>
      <c r="F758" s="12">
        <v>94</v>
      </c>
      <c r="G758" s="12">
        <v>102.12</v>
      </c>
      <c r="H758" s="12">
        <v>115.44</v>
      </c>
      <c r="I758" s="12">
        <v>105.44999999999999</v>
      </c>
      <c r="J758" s="12">
        <v>108.78</v>
      </c>
      <c r="K758" s="12">
        <v>101.01</v>
      </c>
      <c r="L758" s="12">
        <v>118.77000000000001</v>
      </c>
      <c r="M758" s="12">
        <v>128</v>
      </c>
      <c r="N758" s="13">
        <v>109.19624999999999</v>
      </c>
      <c r="O758" s="17" t="s">
        <v>10</v>
      </c>
      <c r="P758" s="14" t="s">
        <v>10</v>
      </c>
      <c r="Q758" s="14" t="s">
        <v>15</v>
      </c>
      <c r="R758" s="14" t="s">
        <v>119</v>
      </c>
      <c r="S758" s="14" t="s">
        <v>143</v>
      </c>
    </row>
    <row r="759" spans="1:19" x14ac:dyDescent="0.3">
      <c r="A759" s="11">
        <v>44634.576608796298</v>
      </c>
      <c r="B759" s="11"/>
      <c r="C759" s="15">
        <v>44634</v>
      </c>
      <c r="D759" s="16">
        <v>0.57660879629629636</v>
      </c>
      <c r="E759" s="16"/>
      <c r="F759" s="12">
        <v>111.60000000000001</v>
      </c>
      <c r="G759" s="12">
        <v>114.08</v>
      </c>
      <c r="H759" s="12">
        <v>128.96</v>
      </c>
      <c r="I759" s="12">
        <v>117.8</v>
      </c>
      <c r="J759" s="12">
        <v>121.52</v>
      </c>
      <c r="K759" s="12">
        <v>112.84</v>
      </c>
      <c r="L759" s="12">
        <v>132.68</v>
      </c>
      <c r="M759" s="12">
        <v>124</v>
      </c>
      <c r="N759" s="13">
        <v>120.435</v>
      </c>
      <c r="O759" s="17" t="s">
        <v>10</v>
      </c>
      <c r="P759" s="14" t="s">
        <v>10</v>
      </c>
      <c r="Q759" s="14" t="s">
        <v>15</v>
      </c>
      <c r="R759" s="14" t="s">
        <v>18</v>
      </c>
      <c r="S759" s="14" t="s">
        <v>143</v>
      </c>
    </row>
    <row r="760" spans="1:19" x14ac:dyDescent="0.3">
      <c r="A760" s="11">
        <v>44634.57675925926</v>
      </c>
      <c r="B760" s="11"/>
      <c r="C760" s="15">
        <v>44634</v>
      </c>
      <c r="D760" s="16">
        <v>0.5767592592592593</v>
      </c>
      <c r="E760" s="16"/>
      <c r="F760" s="12">
        <v>108</v>
      </c>
      <c r="G760" s="12">
        <v>110.4</v>
      </c>
      <c r="H760" s="12">
        <v>124.80000000000001</v>
      </c>
      <c r="I760" s="12">
        <v>114</v>
      </c>
      <c r="J760" s="12">
        <v>117.6</v>
      </c>
      <c r="K760" s="12">
        <v>109.2</v>
      </c>
      <c r="L760" s="12">
        <v>128.4</v>
      </c>
      <c r="M760" s="12">
        <v>120</v>
      </c>
      <c r="N760" s="13">
        <v>116.55000000000001</v>
      </c>
      <c r="O760" s="17" t="s">
        <v>10</v>
      </c>
      <c r="P760" s="14" t="s">
        <v>10</v>
      </c>
      <c r="Q760" s="14" t="s">
        <v>15</v>
      </c>
      <c r="R760" s="14" t="s">
        <v>119</v>
      </c>
      <c r="S760" s="14" t="s">
        <v>143</v>
      </c>
    </row>
    <row r="761" spans="1:19" x14ac:dyDescent="0.3">
      <c r="A761" s="11">
        <v>44634.576886574076</v>
      </c>
      <c r="B761" s="11"/>
      <c r="C761" s="15">
        <v>44634</v>
      </c>
      <c r="D761" s="16">
        <v>0.57688657407407407</v>
      </c>
      <c r="E761" s="16"/>
      <c r="F761" s="12">
        <v>109.8</v>
      </c>
      <c r="G761" s="12">
        <v>112.24000000000001</v>
      </c>
      <c r="H761" s="12">
        <v>126.88000000000001</v>
      </c>
      <c r="I761" s="12">
        <v>115.89999999999999</v>
      </c>
      <c r="J761" s="12">
        <v>119.56</v>
      </c>
      <c r="K761" s="12">
        <v>111.02000000000001</v>
      </c>
      <c r="L761" s="12">
        <v>130.54000000000002</v>
      </c>
      <c r="M761" s="12">
        <v>122</v>
      </c>
      <c r="N761" s="13">
        <v>118.49250000000001</v>
      </c>
      <c r="O761" s="17" t="s">
        <v>10</v>
      </c>
      <c r="P761" s="14" t="s">
        <v>10</v>
      </c>
      <c r="Q761" s="14" t="s">
        <v>15</v>
      </c>
      <c r="R761" s="14" t="s">
        <v>119</v>
      </c>
      <c r="S761" s="14" t="s">
        <v>143</v>
      </c>
    </row>
    <row r="762" spans="1:19" x14ac:dyDescent="0.3">
      <c r="A762" s="11">
        <v>44634.57707175926</v>
      </c>
      <c r="B762" s="11"/>
      <c r="C762" s="15">
        <v>44634</v>
      </c>
      <c r="D762" s="16">
        <v>0.57707175925925924</v>
      </c>
      <c r="E762" s="16"/>
      <c r="F762" s="12">
        <v>97</v>
      </c>
      <c r="G762" s="12">
        <v>101.2</v>
      </c>
      <c r="H762" s="12">
        <v>114.4</v>
      </c>
      <c r="I762" s="12">
        <v>104.5</v>
      </c>
      <c r="J762" s="12">
        <v>107.8</v>
      </c>
      <c r="K762" s="12">
        <v>100.10000000000001</v>
      </c>
      <c r="L762" s="12">
        <v>117.7</v>
      </c>
      <c r="M762" s="12">
        <v>123</v>
      </c>
      <c r="N762" s="13">
        <v>108.21250000000001</v>
      </c>
      <c r="O762" s="17" t="s">
        <v>10</v>
      </c>
      <c r="P762" s="14" t="s">
        <v>10</v>
      </c>
      <c r="Q762" s="14" t="s">
        <v>15</v>
      </c>
      <c r="R762" s="14" t="s">
        <v>119</v>
      </c>
      <c r="S762" s="14" t="s">
        <v>143</v>
      </c>
    </row>
    <row r="763" spans="1:19" x14ac:dyDescent="0.3">
      <c r="A763" s="11">
        <v>44634.57708333333</v>
      </c>
      <c r="B763" s="11"/>
      <c r="C763" s="15">
        <v>44634</v>
      </c>
      <c r="D763" s="16">
        <v>0.57708333333333328</v>
      </c>
      <c r="E763" s="16"/>
      <c r="F763" s="12">
        <v>89.55</v>
      </c>
      <c r="G763" s="12">
        <v>91.54</v>
      </c>
      <c r="H763" s="12">
        <v>103.48</v>
      </c>
      <c r="I763" s="12">
        <v>94.524999999999991</v>
      </c>
      <c r="J763" s="12">
        <v>97.51</v>
      </c>
      <c r="K763" s="12">
        <v>95</v>
      </c>
      <c r="L763" s="12">
        <v>104</v>
      </c>
      <c r="M763" s="12">
        <v>96.515000000000001</v>
      </c>
      <c r="N763" s="13">
        <v>96.515000000000001</v>
      </c>
      <c r="O763" s="17" t="s">
        <v>10</v>
      </c>
      <c r="P763" s="14" t="s">
        <v>10</v>
      </c>
      <c r="Q763" s="14" t="s">
        <v>15</v>
      </c>
      <c r="R763" s="14" t="s">
        <v>119</v>
      </c>
      <c r="S763" s="14" t="s">
        <v>143</v>
      </c>
    </row>
    <row r="764" spans="1:19" x14ac:dyDescent="0.3">
      <c r="A764" s="11">
        <v>44634.577187499999</v>
      </c>
      <c r="B764" s="11"/>
      <c r="C764" s="15">
        <v>44634</v>
      </c>
      <c r="D764" s="16">
        <v>0.57718749999999996</v>
      </c>
      <c r="E764" s="16"/>
      <c r="F764" s="12">
        <v>99</v>
      </c>
      <c r="G764" s="12">
        <v>101.2</v>
      </c>
      <c r="H764" s="12">
        <v>114.4</v>
      </c>
      <c r="I764" s="12">
        <v>104.5</v>
      </c>
      <c r="J764" s="12">
        <v>107.8</v>
      </c>
      <c r="K764" s="12">
        <v>100.10000000000001</v>
      </c>
      <c r="L764" s="12">
        <v>117.7</v>
      </c>
      <c r="M764" s="12">
        <v>110</v>
      </c>
      <c r="N764" s="13">
        <v>106.83750000000001</v>
      </c>
      <c r="O764" s="17" t="s">
        <v>10</v>
      </c>
      <c r="P764" s="14" t="s">
        <v>10</v>
      </c>
      <c r="Q764" s="14" t="s">
        <v>15</v>
      </c>
      <c r="R764" s="14" t="s">
        <v>119</v>
      </c>
      <c r="S764" s="14" t="s">
        <v>143</v>
      </c>
    </row>
    <row r="765" spans="1:19" x14ac:dyDescent="0.3">
      <c r="A765" s="11">
        <v>44634.577766203707</v>
      </c>
      <c r="B765" s="11"/>
      <c r="C765" s="15">
        <v>44634</v>
      </c>
      <c r="D765" s="16">
        <v>0.57776620370370368</v>
      </c>
      <c r="E765" s="16"/>
      <c r="F765" s="12">
        <v>91</v>
      </c>
      <c r="G765" s="12">
        <v>90.160000000000011</v>
      </c>
      <c r="H765" s="12">
        <v>101.92</v>
      </c>
      <c r="I765" s="12">
        <v>93.1</v>
      </c>
      <c r="J765" s="12">
        <v>96.039999999999992</v>
      </c>
      <c r="K765" s="12">
        <v>89.18</v>
      </c>
      <c r="L765" s="12">
        <v>104.86</v>
      </c>
      <c r="M765" s="12">
        <v>105</v>
      </c>
      <c r="N765" s="13">
        <v>96.407500000000013</v>
      </c>
      <c r="O765" s="17" t="s">
        <v>10</v>
      </c>
      <c r="P765" s="14" t="s">
        <v>10</v>
      </c>
      <c r="Q765" s="14" t="s">
        <v>15</v>
      </c>
      <c r="R765" s="14" t="s">
        <v>119</v>
      </c>
      <c r="S765" s="14" t="s">
        <v>143</v>
      </c>
    </row>
    <row r="766" spans="1:19" x14ac:dyDescent="0.3">
      <c r="A766" s="11">
        <v>44634.577870370369</v>
      </c>
      <c r="B766" s="11"/>
      <c r="C766" s="15">
        <v>44634</v>
      </c>
      <c r="D766" s="16">
        <v>0.57787037037037037</v>
      </c>
      <c r="E766" s="16"/>
      <c r="F766" s="12">
        <v>89.100000000000009</v>
      </c>
      <c r="G766" s="12">
        <v>91.08</v>
      </c>
      <c r="H766" s="12">
        <v>102.96000000000001</v>
      </c>
      <c r="I766" s="12">
        <v>94.05</v>
      </c>
      <c r="J766" s="12">
        <v>97.02</v>
      </c>
      <c r="K766" s="12">
        <v>90.09</v>
      </c>
      <c r="L766" s="12">
        <v>105.93</v>
      </c>
      <c r="M766" s="12">
        <v>99</v>
      </c>
      <c r="N766" s="13">
        <v>96.153750000000002</v>
      </c>
      <c r="O766" s="17" t="s">
        <v>10</v>
      </c>
      <c r="P766" s="14" t="s">
        <v>10</v>
      </c>
      <c r="Q766" s="14" t="s">
        <v>15</v>
      </c>
      <c r="R766" s="14" t="s">
        <v>119</v>
      </c>
      <c r="S766" s="14" t="s">
        <v>143</v>
      </c>
    </row>
    <row r="767" spans="1:19" x14ac:dyDescent="0.3">
      <c r="A767" s="11">
        <v>44634.578032407408</v>
      </c>
      <c r="B767" s="11"/>
      <c r="C767" s="15">
        <v>44634</v>
      </c>
      <c r="D767" s="16">
        <v>0.57803240740740736</v>
      </c>
      <c r="E767" s="16"/>
      <c r="F767" s="12">
        <v>87.3</v>
      </c>
      <c r="G767" s="12">
        <v>89.240000000000009</v>
      </c>
      <c r="H767" s="12">
        <v>100.88000000000001</v>
      </c>
      <c r="I767" s="12">
        <v>92.149999999999991</v>
      </c>
      <c r="J767" s="12">
        <v>95.06</v>
      </c>
      <c r="K767" s="12">
        <v>88.27</v>
      </c>
      <c r="L767" s="12">
        <v>103.79</v>
      </c>
      <c r="M767" s="12">
        <v>97</v>
      </c>
      <c r="N767" s="13">
        <v>94.211249999999993</v>
      </c>
      <c r="O767" s="17" t="s">
        <v>10</v>
      </c>
      <c r="P767" s="14" t="s">
        <v>10</v>
      </c>
      <c r="Q767" s="14" t="s">
        <v>15</v>
      </c>
      <c r="R767" s="14" t="s">
        <v>119</v>
      </c>
      <c r="S767" s="14" t="s">
        <v>143</v>
      </c>
    </row>
    <row r="768" spans="1:19" x14ac:dyDescent="0.3">
      <c r="A768" s="11">
        <v>44634.578460648147</v>
      </c>
      <c r="B768" s="11"/>
      <c r="C768" s="15">
        <v>44634</v>
      </c>
      <c r="D768" s="16">
        <v>0.57846064814814813</v>
      </c>
      <c r="E768" s="16"/>
      <c r="F768" s="12">
        <v>88</v>
      </c>
      <c r="G768" s="12">
        <v>83.26</v>
      </c>
      <c r="H768" s="12">
        <v>94.12</v>
      </c>
      <c r="I768" s="12">
        <v>85.974999999999994</v>
      </c>
      <c r="J768" s="12">
        <v>88.69</v>
      </c>
      <c r="K768" s="12">
        <v>82.355000000000004</v>
      </c>
      <c r="L768" s="12">
        <v>96.835000000000008</v>
      </c>
      <c r="M768" s="12">
        <v>93</v>
      </c>
      <c r="N768" s="13">
        <v>89.029375000000002</v>
      </c>
      <c r="O768" s="17" t="s">
        <v>10</v>
      </c>
      <c r="P768" s="14" t="s">
        <v>10</v>
      </c>
      <c r="Q768" s="14" t="s">
        <v>15</v>
      </c>
      <c r="R768" s="14" t="s">
        <v>119</v>
      </c>
      <c r="S768" s="14" t="s">
        <v>143</v>
      </c>
    </row>
    <row r="769" spans="1:19" x14ac:dyDescent="0.3">
      <c r="A769" s="11">
        <v>44634.578715277778</v>
      </c>
      <c r="B769" s="11"/>
      <c r="C769" s="15">
        <v>44634</v>
      </c>
      <c r="D769" s="16">
        <v>0.57871527777777776</v>
      </c>
      <c r="E769" s="16"/>
      <c r="F769" s="12">
        <v>73.8</v>
      </c>
      <c r="G769" s="12">
        <v>75.44</v>
      </c>
      <c r="H769" s="12">
        <v>85.28</v>
      </c>
      <c r="I769" s="12">
        <v>77.899999999999991</v>
      </c>
      <c r="J769" s="12">
        <v>80.36</v>
      </c>
      <c r="K769" s="12">
        <v>82</v>
      </c>
      <c r="L769" s="12">
        <v>87.740000000000009</v>
      </c>
      <c r="M769" s="12">
        <v>79.539999999999992</v>
      </c>
      <c r="N769" s="13">
        <v>80.257499999999993</v>
      </c>
      <c r="O769" s="17" t="s">
        <v>10</v>
      </c>
      <c r="P769" s="14" t="s">
        <v>10</v>
      </c>
      <c r="Q769" s="14" t="s">
        <v>15</v>
      </c>
      <c r="R769" s="14" t="s">
        <v>119</v>
      </c>
      <c r="S769" s="14" t="s">
        <v>143</v>
      </c>
    </row>
    <row r="770" spans="1:19" x14ac:dyDescent="0.3">
      <c r="A770" s="11">
        <v>44634.579155092593</v>
      </c>
      <c r="B770" s="11"/>
      <c r="C770" s="15">
        <v>44634</v>
      </c>
      <c r="D770" s="16">
        <v>0.57915509259259257</v>
      </c>
      <c r="E770" s="16"/>
      <c r="F770" s="12">
        <v>80</v>
      </c>
      <c r="G770" s="12">
        <v>77.740000000000009</v>
      </c>
      <c r="H770" s="12">
        <v>87.88000000000001</v>
      </c>
      <c r="I770" s="12">
        <v>80.274999999999991</v>
      </c>
      <c r="J770" s="12">
        <v>82.81</v>
      </c>
      <c r="K770" s="12">
        <v>76.894999999999996</v>
      </c>
      <c r="L770" s="12">
        <v>90.415000000000006</v>
      </c>
      <c r="M770" s="12">
        <v>89</v>
      </c>
      <c r="N770" s="13">
        <v>83.126874999999998</v>
      </c>
      <c r="O770" s="17" t="s">
        <v>10</v>
      </c>
      <c r="P770" s="14" t="s">
        <v>10</v>
      </c>
      <c r="Q770" s="14" t="s">
        <v>15</v>
      </c>
      <c r="R770" s="14" t="s">
        <v>119</v>
      </c>
      <c r="S770" s="14" t="s">
        <v>143</v>
      </c>
    </row>
    <row r="771" spans="1:19" x14ac:dyDescent="0.3">
      <c r="A771" s="11">
        <v>44634.57984953704</v>
      </c>
      <c r="B771" s="11"/>
      <c r="C771" s="15">
        <v>44634</v>
      </c>
      <c r="D771" s="16">
        <v>0.57984953703703701</v>
      </c>
      <c r="E771" s="16"/>
      <c r="F771" s="12">
        <v>77</v>
      </c>
      <c r="G771" s="12">
        <v>72.680000000000007</v>
      </c>
      <c r="H771" s="12">
        <v>82.16</v>
      </c>
      <c r="I771" s="12">
        <v>75.05</v>
      </c>
      <c r="J771" s="12">
        <v>77.42</v>
      </c>
      <c r="K771" s="12">
        <v>71.89</v>
      </c>
      <c r="L771" s="12">
        <v>84.53</v>
      </c>
      <c r="M771" s="12">
        <v>81</v>
      </c>
      <c r="N771" s="13">
        <v>77.716250000000002</v>
      </c>
      <c r="O771" s="17" t="s">
        <v>10</v>
      </c>
      <c r="P771" s="14" t="s">
        <v>10</v>
      </c>
      <c r="Q771" s="14" t="s">
        <v>15</v>
      </c>
      <c r="R771" s="14" t="s">
        <v>119</v>
      </c>
      <c r="S771" s="14" t="s">
        <v>143</v>
      </c>
    </row>
    <row r="772" spans="1:19" x14ac:dyDescent="0.3">
      <c r="A772" s="11">
        <v>44634.580543981479</v>
      </c>
      <c r="B772" s="11"/>
      <c r="C772" s="15">
        <v>44634</v>
      </c>
      <c r="D772" s="16">
        <v>0.58054398148148145</v>
      </c>
      <c r="E772" s="16"/>
      <c r="F772" s="12">
        <v>90</v>
      </c>
      <c r="G772" s="12">
        <v>75.900000000000006</v>
      </c>
      <c r="H772" s="12">
        <v>85.8</v>
      </c>
      <c r="I772" s="12">
        <v>78.375</v>
      </c>
      <c r="J772" s="12">
        <v>80.849999999999994</v>
      </c>
      <c r="K772" s="12">
        <v>75.075000000000003</v>
      </c>
      <c r="L772" s="12">
        <v>88.275000000000006</v>
      </c>
      <c r="M772" s="12">
        <v>75</v>
      </c>
      <c r="N772" s="13">
        <v>81.159374999999997</v>
      </c>
      <c r="O772" s="17" t="s">
        <v>10</v>
      </c>
      <c r="P772" s="14" t="s">
        <v>10</v>
      </c>
      <c r="Q772" s="14" t="s">
        <v>15</v>
      </c>
      <c r="R772" s="14" t="s">
        <v>119</v>
      </c>
      <c r="S772" s="14" t="s">
        <v>143</v>
      </c>
    </row>
    <row r="773" spans="1:19" x14ac:dyDescent="0.3">
      <c r="A773" s="11">
        <v>44634.580555555556</v>
      </c>
      <c r="B773" s="11"/>
      <c r="C773" s="15">
        <v>44634</v>
      </c>
      <c r="D773" s="16">
        <v>0.5805555555555556</v>
      </c>
      <c r="E773" s="16"/>
      <c r="F773" s="12">
        <v>86.850000000000009</v>
      </c>
      <c r="G773" s="12">
        <v>88.78</v>
      </c>
      <c r="H773" s="12">
        <v>100.36</v>
      </c>
      <c r="I773" s="12">
        <v>91.674999999999997</v>
      </c>
      <c r="J773" s="12">
        <v>94.57</v>
      </c>
      <c r="K773" s="12">
        <v>90</v>
      </c>
      <c r="L773" s="12">
        <v>103</v>
      </c>
      <c r="M773" s="12">
        <v>93.605000000000004</v>
      </c>
      <c r="N773" s="13">
        <v>93.605000000000004</v>
      </c>
      <c r="O773" s="17" t="s">
        <v>10</v>
      </c>
      <c r="P773" s="14" t="s">
        <v>10</v>
      </c>
      <c r="Q773" s="14" t="s">
        <v>15</v>
      </c>
      <c r="R773" s="14" t="s">
        <v>119</v>
      </c>
      <c r="S773" s="14" t="s">
        <v>143</v>
      </c>
    </row>
    <row r="774" spans="1:19" x14ac:dyDescent="0.3">
      <c r="A774" s="11">
        <v>44634.581238425926</v>
      </c>
      <c r="B774" s="11"/>
      <c r="C774" s="15">
        <v>44634</v>
      </c>
      <c r="D774" s="16">
        <v>0.58123842592592589</v>
      </c>
      <c r="E774" s="16"/>
      <c r="F774" s="12">
        <v>81</v>
      </c>
      <c r="G774" s="12">
        <v>74.52000000000001</v>
      </c>
      <c r="H774" s="12">
        <v>84.240000000000009</v>
      </c>
      <c r="I774" s="12">
        <v>76.95</v>
      </c>
      <c r="J774" s="12">
        <v>79.38</v>
      </c>
      <c r="K774" s="12">
        <v>73.710000000000008</v>
      </c>
      <c r="L774" s="12">
        <v>86.67</v>
      </c>
      <c r="M774" s="12">
        <v>78.569999999999993</v>
      </c>
      <c r="N774" s="13">
        <v>79.38</v>
      </c>
      <c r="O774" s="17" t="s">
        <v>10</v>
      </c>
      <c r="P774" s="14" t="s">
        <v>10</v>
      </c>
      <c r="Q774" s="14" t="s">
        <v>15</v>
      </c>
      <c r="R774" s="14" t="s">
        <v>119</v>
      </c>
      <c r="S774" s="14" t="s">
        <v>143</v>
      </c>
    </row>
    <row r="775" spans="1:19" x14ac:dyDescent="0.3">
      <c r="A775" s="11">
        <v>44634.581932870373</v>
      </c>
      <c r="B775" s="11"/>
      <c r="C775" s="15">
        <v>44634</v>
      </c>
      <c r="D775" s="16">
        <v>0.58193287037037034</v>
      </c>
      <c r="E775" s="16"/>
      <c r="F775" s="12">
        <v>72</v>
      </c>
      <c r="G775" s="12">
        <v>68.08</v>
      </c>
      <c r="H775" s="12">
        <v>76.960000000000008</v>
      </c>
      <c r="I775" s="12">
        <v>70.3</v>
      </c>
      <c r="J775" s="12">
        <v>72.52</v>
      </c>
      <c r="K775" s="12">
        <v>67.34</v>
      </c>
      <c r="L775" s="12">
        <v>79.180000000000007</v>
      </c>
      <c r="M775" s="12">
        <v>76</v>
      </c>
      <c r="N775" s="13">
        <v>72.797499999999985</v>
      </c>
      <c r="O775" s="17" t="s">
        <v>10</v>
      </c>
      <c r="P775" s="14" t="s">
        <v>10</v>
      </c>
      <c r="Q775" s="14" t="s">
        <v>15</v>
      </c>
      <c r="R775" s="14" t="s">
        <v>119</v>
      </c>
      <c r="S775" s="14" t="s">
        <v>143</v>
      </c>
    </row>
    <row r="776" spans="1:19" x14ac:dyDescent="0.3">
      <c r="A776" s="11">
        <v>44634.582627314812</v>
      </c>
      <c r="B776" s="11"/>
      <c r="C776" s="15">
        <v>44634</v>
      </c>
      <c r="D776" s="16">
        <v>0.58262731481481478</v>
      </c>
      <c r="E776" s="16"/>
      <c r="F776" s="12">
        <v>91</v>
      </c>
      <c r="G776" s="12">
        <v>90.160000000000011</v>
      </c>
      <c r="H776" s="12">
        <v>101.92</v>
      </c>
      <c r="I776" s="12">
        <v>93.1</v>
      </c>
      <c r="J776" s="12">
        <v>96.039999999999992</v>
      </c>
      <c r="K776" s="12">
        <v>89.18</v>
      </c>
      <c r="L776" s="12">
        <v>104.86</v>
      </c>
      <c r="M776" s="12">
        <v>105</v>
      </c>
      <c r="N776" s="13">
        <v>96.407500000000013</v>
      </c>
      <c r="O776" s="17" t="s">
        <v>10</v>
      </c>
      <c r="P776" s="14" t="s">
        <v>10</v>
      </c>
      <c r="Q776" s="14" t="s">
        <v>15</v>
      </c>
      <c r="R776" s="14" t="s">
        <v>119</v>
      </c>
      <c r="S776" s="14" t="s">
        <v>143</v>
      </c>
    </row>
    <row r="777" spans="1:19" x14ac:dyDescent="0.3">
      <c r="A777" s="11">
        <v>44634.583321759259</v>
      </c>
      <c r="B777" s="11"/>
      <c r="C777" s="15">
        <v>44634</v>
      </c>
      <c r="D777" s="16">
        <v>0.58332175925925933</v>
      </c>
      <c r="E777" s="16"/>
      <c r="F777" s="12">
        <v>107</v>
      </c>
      <c r="G777" s="12">
        <v>97.06</v>
      </c>
      <c r="H777" s="12">
        <v>109.72</v>
      </c>
      <c r="I777" s="12">
        <v>100.22499999999999</v>
      </c>
      <c r="J777" s="12">
        <v>103.39</v>
      </c>
      <c r="K777" s="12">
        <v>96.00500000000001</v>
      </c>
      <c r="L777" s="12">
        <v>112.88500000000001</v>
      </c>
      <c r="M777" s="12">
        <v>104</v>
      </c>
      <c r="N777" s="13">
        <v>103.785625</v>
      </c>
      <c r="O777" s="17" t="s">
        <v>10</v>
      </c>
      <c r="P777" s="14" t="s">
        <v>10</v>
      </c>
      <c r="Q777" s="14" t="s">
        <v>15</v>
      </c>
      <c r="R777" s="14" t="s">
        <v>119</v>
      </c>
      <c r="S777" s="14" t="s">
        <v>143</v>
      </c>
    </row>
    <row r="778" spans="1:19" x14ac:dyDescent="0.3">
      <c r="A778" s="11">
        <v>44634.583912037036</v>
      </c>
      <c r="B778" s="11"/>
      <c r="C778" s="15">
        <v>44634</v>
      </c>
      <c r="D778" s="16">
        <v>0.58391203703703709</v>
      </c>
      <c r="E778" s="16"/>
      <c r="F778" s="12">
        <v>93.600000000000009</v>
      </c>
      <c r="G778" s="12">
        <v>95.68</v>
      </c>
      <c r="H778" s="12">
        <v>108.16</v>
      </c>
      <c r="I778" s="12">
        <v>98.8</v>
      </c>
      <c r="J778" s="12">
        <v>101.92</v>
      </c>
      <c r="K778" s="12">
        <v>94.64</v>
      </c>
      <c r="L778" s="12">
        <v>111.28</v>
      </c>
      <c r="M778" s="12">
        <v>104</v>
      </c>
      <c r="N778" s="13">
        <v>101.01</v>
      </c>
      <c r="O778" s="17" t="s">
        <v>138</v>
      </c>
      <c r="P778" s="14" t="s">
        <v>10</v>
      </c>
      <c r="Q778" s="14" t="s">
        <v>15</v>
      </c>
      <c r="R778" s="14" t="s">
        <v>119</v>
      </c>
      <c r="S778" s="14" t="s">
        <v>143</v>
      </c>
    </row>
    <row r="779" spans="1:19" x14ac:dyDescent="0.3">
      <c r="A779" s="11">
        <v>44634.584016203706</v>
      </c>
      <c r="B779" s="11"/>
      <c r="C779" s="15">
        <v>44634</v>
      </c>
      <c r="D779" s="16">
        <v>0.58401620370370366</v>
      </c>
      <c r="E779" s="16"/>
      <c r="F779" s="12">
        <v>108</v>
      </c>
      <c r="G779" s="12">
        <v>98.44</v>
      </c>
      <c r="H779" s="12">
        <v>111.28</v>
      </c>
      <c r="I779" s="12">
        <v>101.64999999999999</v>
      </c>
      <c r="J779" s="12">
        <v>104.86</v>
      </c>
      <c r="K779" s="12">
        <v>97.37</v>
      </c>
      <c r="L779" s="12">
        <v>114.49000000000001</v>
      </c>
      <c r="M779" s="12">
        <v>106</v>
      </c>
      <c r="N779" s="13">
        <v>105.26125</v>
      </c>
      <c r="O779" s="17" t="s">
        <v>138</v>
      </c>
      <c r="P779" s="14" t="s">
        <v>10</v>
      </c>
      <c r="Q779" s="14" t="s">
        <v>15</v>
      </c>
      <c r="R779" s="14" t="s">
        <v>119</v>
      </c>
      <c r="S779" s="14" t="s">
        <v>143</v>
      </c>
    </row>
    <row r="780" spans="1:19" x14ac:dyDescent="0.3">
      <c r="A780" s="11">
        <v>44634.584027777775</v>
      </c>
      <c r="B780" s="11"/>
      <c r="C780" s="15">
        <v>44634</v>
      </c>
      <c r="D780" s="16">
        <v>0.58402777777777781</v>
      </c>
      <c r="E780" s="16"/>
      <c r="F780" s="12">
        <v>108</v>
      </c>
      <c r="G780" s="12">
        <v>110.4</v>
      </c>
      <c r="H780" s="12">
        <v>124.80000000000001</v>
      </c>
      <c r="I780" s="12">
        <v>114</v>
      </c>
      <c r="J780" s="12">
        <v>117.6</v>
      </c>
      <c r="K780" s="12">
        <v>134</v>
      </c>
      <c r="L780" s="12">
        <v>106</v>
      </c>
      <c r="M780" s="12">
        <v>116.39999999999999</v>
      </c>
      <c r="N780" s="13">
        <v>116.4</v>
      </c>
      <c r="O780" s="17" t="s">
        <v>138</v>
      </c>
      <c r="P780" s="14" t="s">
        <v>10</v>
      </c>
      <c r="Q780" s="14" t="s">
        <v>15</v>
      </c>
      <c r="R780" s="14" t="s">
        <v>119</v>
      </c>
      <c r="S780" s="14" t="s">
        <v>143</v>
      </c>
    </row>
    <row r="781" spans="1:19" x14ac:dyDescent="0.3">
      <c r="A781" s="11">
        <v>44634.584710648145</v>
      </c>
      <c r="B781" s="11"/>
      <c r="C781" s="15">
        <v>44634</v>
      </c>
      <c r="D781" s="16">
        <v>0.58471064814814822</v>
      </c>
      <c r="E781" s="16"/>
      <c r="F781" s="12">
        <v>106</v>
      </c>
      <c r="G781" s="12">
        <v>95.68</v>
      </c>
      <c r="H781" s="12">
        <v>108.16</v>
      </c>
      <c r="I781" s="12">
        <v>98.8</v>
      </c>
      <c r="J781" s="12">
        <v>101.92</v>
      </c>
      <c r="K781" s="12">
        <v>94.64</v>
      </c>
      <c r="L781" s="12">
        <v>111.28</v>
      </c>
      <c r="M781" s="12">
        <v>102</v>
      </c>
      <c r="N781" s="13">
        <v>102.31</v>
      </c>
      <c r="O781" s="17" t="s">
        <v>138</v>
      </c>
      <c r="P781" s="14" t="s">
        <v>10</v>
      </c>
      <c r="Q781" s="14" t="s">
        <v>15</v>
      </c>
      <c r="R781" s="14" t="s">
        <v>119</v>
      </c>
      <c r="S781" s="14" t="s">
        <v>143</v>
      </c>
    </row>
    <row r="782" spans="1:19" x14ac:dyDescent="0.3">
      <c r="A782" s="11">
        <v>44634.585405092592</v>
      </c>
      <c r="B782" s="11"/>
      <c r="C782" s="15">
        <v>44634</v>
      </c>
      <c r="D782" s="16">
        <v>0.58540509259259255</v>
      </c>
      <c r="E782" s="16"/>
      <c r="F782" s="12">
        <v>111</v>
      </c>
      <c r="G782" s="12">
        <v>97.06</v>
      </c>
      <c r="H782" s="12">
        <v>109.72</v>
      </c>
      <c r="I782" s="12">
        <v>100.22499999999999</v>
      </c>
      <c r="J782" s="12">
        <v>103.39</v>
      </c>
      <c r="K782" s="12">
        <v>96.00500000000001</v>
      </c>
      <c r="L782" s="12">
        <v>112.88500000000001</v>
      </c>
      <c r="M782" s="12">
        <v>100</v>
      </c>
      <c r="N782" s="13">
        <v>103.785625</v>
      </c>
      <c r="O782" s="17" t="s">
        <v>138</v>
      </c>
      <c r="P782" s="14" t="s">
        <v>10</v>
      </c>
      <c r="Q782" s="14" t="s">
        <v>15</v>
      </c>
      <c r="R782" s="14" t="s">
        <v>119</v>
      </c>
      <c r="S782" s="14" t="s">
        <v>143</v>
      </c>
    </row>
    <row r="783" spans="1:19" x14ac:dyDescent="0.3">
      <c r="A783" s="11">
        <v>44634.585740740738</v>
      </c>
      <c r="B783" s="11"/>
      <c r="C783" s="15">
        <v>44634</v>
      </c>
      <c r="D783" s="16">
        <v>0.58574074074074078</v>
      </c>
      <c r="E783" s="16"/>
      <c r="F783" s="12">
        <v>95.4</v>
      </c>
      <c r="G783" s="12">
        <v>97.52000000000001</v>
      </c>
      <c r="H783" s="12">
        <v>110.24000000000001</v>
      </c>
      <c r="I783" s="12">
        <v>100.69999999999999</v>
      </c>
      <c r="J783" s="12">
        <v>103.88</v>
      </c>
      <c r="K783" s="12">
        <v>96.460000000000008</v>
      </c>
      <c r="L783" s="12">
        <v>113.42</v>
      </c>
      <c r="M783" s="12">
        <v>106</v>
      </c>
      <c r="N783" s="13">
        <v>102.9525</v>
      </c>
      <c r="O783" s="17" t="s">
        <v>138</v>
      </c>
      <c r="P783" s="14" t="s">
        <v>10</v>
      </c>
      <c r="Q783" s="14" t="s">
        <v>15</v>
      </c>
      <c r="R783" s="14" t="s">
        <v>119</v>
      </c>
      <c r="S783" s="14" t="s">
        <v>143</v>
      </c>
    </row>
    <row r="784" spans="1:19" x14ac:dyDescent="0.3">
      <c r="A784" s="11">
        <v>44634.586099537039</v>
      </c>
      <c r="B784" s="11"/>
      <c r="C784" s="15">
        <v>44634</v>
      </c>
      <c r="D784" s="16">
        <v>0.5860995370370371</v>
      </c>
      <c r="E784" s="16"/>
      <c r="F784" s="12">
        <v>114</v>
      </c>
      <c r="G784" s="12">
        <v>101.66000000000001</v>
      </c>
      <c r="H784" s="12">
        <v>114.92</v>
      </c>
      <c r="I784" s="12">
        <v>104.97499999999999</v>
      </c>
      <c r="J784" s="12">
        <v>108.28999999999999</v>
      </c>
      <c r="K784" s="12">
        <v>100.55500000000001</v>
      </c>
      <c r="L784" s="12">
        <v>118.23500000000001</v>
      </c>
      <c r="M784" s="12">
        <v>107</v>
      </c>
      <c r="N784" s="13">
        <v>108.70437500000001</v>
      </c>
      <c r="O784" s="17" t="s">
        <v>138</v>
      </c>
      <c r="P784" s="14" t="s">
        <v>10</v>
      </c>
      <c r="Q784" s="14" t="s">
        <v>15</v>
      </c>
      <c r="R784" s="14" t="s">
        <v>119</v>
      </c>
      <c r="S784" s="14" t="s">
        <v>143</v>
      </c>
    </row>
    <row r="785" spans="1:19" x14ac:dyDescent="0.3">
      <c r="A785" s="11">
        <v>44634.586793981478</v>
      </c>
      <c r="B785" s="11"/>
      <c r="C785" s="15">
        <v>44634</v>
      </c>
      <c r="D785" s="16">
        <v>0.58679398148148143</v>
      </c>
      <c r="E785" s="16"/>
      <c r="F785" s="12">
        <v>117</v>
      </c>
      <c r="G785" s="12">
        <v>103.5</v>
      </c>
      <c r="H785" s="12">
        <v>117</v>
      </c>
      <c r="I785" s="12">
        <v>106.875</v>
      </c>
      <c r="J785" s="12">
        <v>110.25</v>
      </c>
      <c r="K785" s="12">
        <v>102.375</v>
      </c>
      <c r="L785" s="12">
        <v>120.375</v>
      </c>
      <c r="M785" s="12">
        <v>108</v>
      </c>
      <c r="N785" s="13">
        <v>110.671875</v>
      </c>
      <c r="O785" s="17" t="s">
        <v>138</v>
      </c>
      <c r="P785" s="14" t="s">
        <v>10</v>
      </c>
      <c r="Q785" s="14" t="s">
        <v>15</v>
      </c>
      <c r="R785" s="14" t="s">
        <v>119</v>
      </c>
      <c r="S785" s="14" t="s">
        <v>143</v>
      </c>
    </row>
    <row r="786" spans="1:19" x14ac:dyDescent="0.3">
      <c r="A786" s="11">
        <v>44634.587488425925</v>
      </c>
      <c r="B786" s="11"/>
      <c r="C786" s="15">
        <v>44634</v>
      </c>
      <c r="D786" s="16">
        <v>0.58748842592592598</v>
      </c>
      <c r="E786" s="16"/>
      <c r="F786" s="12">
        <v>112</v>
      </c>
      <c r="G786" s="12">
        <v>97.98</v>
      </c>
      <c r="H786" s="12">
        <v>110.76</v>
      </c>
      <c r="I786" s="12">
        <v>101.175</v>
      </c>
      <c r="J786" s="12">
        <v>104.37</v>
      </c>
      <c r="K786" s="12">
        <v>96.915000000000006</v>
      </c>
      <c r="L786" s="12">
        <v>113.95500000000001</v>
      </c>
      <c r="M786" s="12">
        <v>101</v>
      </c>
      <c r="N786" s="13">
        <v>104.76937500000001</v>
      </c>
      <c r="O786" s="17" t="s">
        <v>138</v>
      </c>
      <c r="P786" s="14" t="s">
        <v>10</v>
      </c>
      <c r="Q786" s="14" t="s">
        <v>15</v>
      </c>
      <c r="R786" s="14" t="s">
        <v>119</v>
      </c>
      <c r="S786" s="14" t="s">
        <v>143</v>
      </c>
    </row>
    <row r="787" spans="1:19" x14ac:dyDescent="0.3">
      <c r="A787" s="11">
        <v>44634.587500000001</v>
      </c>
      <c r="B787" s="11"/>
      <c r="C787" s="15">
        <v>44634</v>
      </c>
      <c r="D787" s="16">
        <v>0.58750000000000002</v>
      </c>
      <c r="E787" s="16"/>
      <c r="F787" s="12">
        <v>86.850000000000009</v>
      </c>
      <c r="G787" s="12">
        <v>88.78</v>
      </c>
      <c r="H787" s="12">
        <v>100.36</v>
      </c>
      <c r="I787" s="12">
        <v>91.674999999999997</v>
      </c>
      <c r="J787" s="12">
        <v>94.57</v>
      </c>
      <c r="K787" s="12">
        <v>91</v>
      </c>
      <c r="L787" s="12">
        <v>102</v>
      </c>
      <c r="M787" s="12">
        <v>93.605000000000004</v>
      </c>
      <c r="N787" s="13">
        <v>93.605000000000004</v>
      </c>
      <c r="O787" s="17" t="s">
        <v>138</v>
      </c>
      <c r="P787" s="14" t="s">
        <v>10</v>
      </c>
      <c r="Q787" s="14" t="s">
        <v>15</v>
      </c>
      <c r="R787" s="14" t="s">
        <v>119</v>
      </c>
      <c r="S787" s="14" t="s">
        <v>143</v>
      </c>
    </row>
    <row r="788" spans="1:19" x14ac:dyDescent="0.3">
      <c r="A788" s="11">
        <v>44634.587673611109</v>
      </c>
      <c r="B788" s="11"/>
      <c r="C788" s="15">
        <v>44634</v>
      </c>
      <c r="D788" s="16">
        <v>0.58767361111111105</v>
      </c>
      <c r="E788" s="16"/>
      <c r="F788" s="12">
        <v>92.7</v>
      </c>
      <c r="G788" s="12">
        <v>94.76</v>
      </c>
      <c r="H788" s="12">
        <v>107.12</v>
      </c>
      <c r="I788" s="12">
        <v>97.85</v>
      </c>
      <c r="J788" s="12">
        <v>100.94</v>
      </c>
      <c r="K788" s="12">
        <v>93.73</v>
      </c>
      <c r="L788" s="12">
        <v>110.21000000000001</v>
      </c>
      <c r="M788" s="12">
        <v>103</v>
      </c>
      <c r="N788" s="13">
        <v>100.03875000000001</v>
      </c>
      <c r="O788" s="17" t="s">
        <v>138</v>
      </c>
      <c r="P788" s="14" t="s">
        <v>10</v>
      </c>
      <c r="Q788" s="14" t="s">
        <v>15</v>
      </c>
      <c r="R788" s="14" t="s">
        <v>119</v>
      </c>
      <c r="S788" s="14" t="s">
        <v>143</v>
      </c>
    </row>
    <row r="789" spans="1:19" x14ac:dyDescent="0.3">
      <c r="A789" s="11">
        <v>44634.588182870371</v>
      </c>
      <c r="B789" s="11"/>
      <c r="C789" s="15">
        <v>44634</v>
      </c>
      <c r="D789" s="16">
        <v>0.58818287037037031</v>
      </c>
      <c r="E789" s="16"/>
      <c r="F789" s="12">
        <v>103</v>
      </c>
      <c r="G789" s="12">
        <v>94.76</v>
      </c>
      <c r="H789" s="12">
        <v>107.12</v>
      </c>
      <c r="I789" s="12">
        <v>97.85</v>
      </c>
      <c r="J789" s="12">
        <v>100.94</v>
      </c>
      <c r="K789" s="12">
        <v>93.73</v>
      </c>
      <c r="L789" s="12">
        <v>110.21000000000001</v>
      </c>
      <c r="M789" s="12">
        <v>103</v>
      </c>
      <c r="N789" s="13">
        <v>101.32625</v>
      </c>
      <c r="O789" s="17" t="s">
        <v>138</v>
      </c>
      <c r="P789" s="14" t="s">
        <v>10</v>
      </c>
      <c r="Q789" s="14" t="s">
        <v>15</v>
      </c>
      <c r="R789" s="14" t="s">
        <v>119</v>
      </c>
      <c r="S789" s="14" t="s">
        <v>143</v>
      </c>
    </row>
    <row r="790" spans="1:19" s="28" customFormat="1" x14ac:dyDescent="0.3">
      <c r="A790" s="11">
        <v>44634.588877314818</v>
      </c>
      <c r="B790" s="11"/>
      <c r="C790" s="15">
        <v>44634</v>
      </c>
      <c r="D790" s="16">
        <v>0.58887731481481487</v>
      </c>
      <c r="E790" s="16"/>
      <c r="F790" s="12">
        <v>91.8</v>
      </c>
      <c r="G790" s="12">
        <v>93.84</v>
      </c>
      <c r="H790" s="12">
        <v>106.08</v>
      </c>
      <c r="I790" s="12">
        <v>96.899999999999991</v>
      </c>
      <c r="J790" s="12">
        <v>99.96</v>
      </c>
      <c r="K790" s="12">
        <v>92.820000000000007</v>
      </c>
      <c r="L790" s="12">
        <v>109.14</v>
      </c>
      <c r="M790" s="12">
        <v>102</v>
      </c>
      <c r="N790" s="13">
        <v>99.067499999999995</v>
      </c>
      <c r="O790" s="17" t="s">
        <v>138</v>
      </c>
      <c r="P790" s="14" t="s">
        <v>10</v>
      </c>
      <c r="Q790" s="14" t="s">
        <v>15</v>
      </c>
      <c r="R790" s="14" t="s">
        <v>119</v>
      </c>
      <c r="S790" s="14" t="s">
        <v>143</v>
      </c>
    </row>
    <row r="791" spans="1:19" x14ac:dyDescent="0.3">
      <c r="A791" s="11">
        <v>44634.588912037034</v>
      </c>
      <c r="B791" s="11"/>
      <c r="C791" s="15">
        <v>44634</v>
      </c>
      <c r="D791" s="16">
        <v>0.58891203703703698</v>
      </c>
      <c r="E791" s="16"/>
      <c r="F791" s="12">
        <v>73.8</v>
      </c>
      <c r="G791" s="12">
        <v>75.44</v>
      </c>
      <c r="H791" s="12">
        <v>85.28</v>
      </c>
      <c r="I791" s="12">
        <v>77.899999999999991</v>
      </c>
      <c r="J791" s="12">
        <v>80.36</v>
      </c>
      <c r="K791" s="12">
        <v>82</v>
      </c>
      <c r="L791" s="12">
        <v>87.740000000000009</v>
      </c>
      <c r="M791" s="12">
        <v>79.539999999999992</v>
      </c>
      <c r="N791" s="13">
        <v>80.257499999999993</v>
      </c>
      <c r="O791" s="17" t="s">
        <v>138</v>
      </c>
      <c r="P791" s="14" t="s">
        <v>10</v>
      </c>
      <c r="Q791" s="14" t="s">
        <v>15</v>
      </c>
      <c r="R791" s="14" t="s">
        <v>119</v>
      </c>
      <c r="S791" s="14" t="s">
        <v>143</v>
      </c>
    </row>
    <row r="792" spans="1:19" x14ac:dyDescent="0.3">
      <c r="A792" s="11">
        <v>44634.589571759258</v>
      </c>
      <c r="B792" s="11"/>
      <c r="C792" s="15">
        <v>44634</v>
      </c>
      <c r="D792" s="16">
        <v>0.5895717592592592</v>
      </c>
      <c r="E792" s="16"/>
      <c r="F792" s="12">
        <v>108</v>
      </c>
      <c r="G792" s="12">
        <v>97.52000000000001</v>
      </c>
      <c r="H792" s="12">
        <v>110.24000000000001</v>
      </c>
      <c r="I792" s="12">
        <v>100.69999999999999</v>
      </c>
      <c r="J792" s="12">
        <v>103.88</v>
      </c>
      <c r="K792" s="12">
        <v>96.460000000000008</v>
      </c>
      <c r="L792" s="12">
        <v>113.42</v>
      </c>
      <c r="M792" s="12">
        <v>104</v>
      </c>
      <c r="N792" s="13">
        <v>104.27749999999999</v>
      </c>
      <c r="O792" s="17" t="s">
        <v>138</v>
      </c>
      <c r="P792" s="14" t="s">
        <v>10</v>
      </c>
      <c r="Q792" s="14" t="s">
        <v>15</v>
      </c>
      <c r="R792" s="14" t="s">
        <v>119</v>
      </c>
      <c r="S792" s="14" t="s">
        <v>143</v>
      </c>
    </row>
    <row r="793" spans="1:19" x14ac:dyDescent="0.3">
      <c r="A793" s="11">
        <v>44634.589687500003</v>
      </c>
      <c r="B793" s="11"/>
      <c r="C793" s="15">
        <v>44634</v>
      </c>
      <c r="D793" s="16">
        <v>0.58968750000000003</v>
      </c>
      <c r="E793" s="16"/>
      <c r="F793" s="12">
        <v>111</v>
      </c>
      <c r="G793" s="12">
        <v>102.12</v>
      </c>
      <c r="H793" s="12">
        <v>115.44</v>
      </c>
      <c r="I793" s="12">
        <v>105.44999999999999</v>
      </c>
      <c r="J793" s="12">
        <v>108.78</v>
      </c>
      <c r="K793" s="12">
        <v>101.01</v>
      </c>
      <c r="L793" s="12">
        <v>118.77000000000001</v>
      </c>
      <c r="M793" s="12">
        <v>107.67</v>
      </c>
      <c r="N793" s="13">
        <v>108.77999999999999</v>
      </c>
      <c r="O793" s="17" t="s">
        <v>138</v>
      </c>
      <c r="P793" s="14" t="s">
        <v>10</v>
      </c>
      <c r="Q793" s="14" t="s">
        <v>15</v>
      </c>
      <c r="R793" s="14" t="s">
        <v>119</v>
      </c>
      <c r="S793" s="14" t="s">
        <v>143</v>
      </c>
    </row>
    <row r="794" spans="1:19" s="28" customFormat="1" x14ac:dyDescent="0.3">
      <c r="A794" s="11">
        <v>44634.590266203704</v>
      </c>
      <c r="B794" s="11"/>
      <c r="C794" s="15">
        <v>44634</v>
      </c>
      <c r="D794" s="16">
        <v>0.59026620370370375</v>
      </c>
      <c r="E794" s="16"/>
      <c r="F794" s="12">
        <v>113</v>
      </c>
      <c r="G794" s="12">
        <v>98.9</v>
      </c>
      <c r="H794" s="12">
        <v>111.8</v>
      </c>
      <c r="I794" s="12">
        <v>102.125</v>
      </c>
      <c r="J794" s="12">
        <v>105.35</v>
      </c>
      <c r="K794" s="12">
        <v>97.825000000000003</v>
      </c>
      <c r="L794" s="12">
        <v>115.02500000000001</v>
      </c>
      <c r="M794" s="12">
        <v>102</v>
      </c>
      <c r="N794" s="13">
        <v>105.753125</v>
      </c>
      <c r="O794" s="17" t="s">
        <v>138</v>
      </c>
      <c r="P794" s="14" t="s">
        <v>10</v>
      </c>
      <c r="Q794" s="14" t="s">
        <v>15</v>
      </c>
      <c r="R794" s="14" t="s">
        <v>119</v>
      </c>
      <c r="S794" s="14" t="s">
        <v>143</v>
      </c>
    </row>
    <row r="795" spans="1:19" x14ac:dyDescent="0.3">
      <c r="A795" s="11">
        <v>44634.590775462966</v>
      </c>
      <c r="B795" s="11"/>
      <c r="C795" s="15">
        <v>44634</v>
      </c>
      <c r="D795" s="16">
        <v>0.59077546296296302</v>
      </c>
      <c r="E795" s="16"/>
      <c r="F795" s="12">
        <v>62.1</v>
      </c>
      <c r="G795" s="12">
        <v>63.480000000000004</v>
      </c>
      <c r="H795" s="12">
        <v>71.760000000000005</v>
      </c>
      <c r="I795" s="12">
        <v>65.55</v>
      </c>
      <c r="J795" s="12">
        <v>67.62</v>
      </c>
      <c r="K795" s="12">
        <v>69</v>
      </c>
      <c r="L795" s="12">
        <v>73.83</v>
      </c>
      <c r="M795" s="12">
        <v>66.929999999999993</v>
      </c>
      <c r="N795" s="13">
        <v>67.533749999999998</v>
      </c>
      <c r="O795" s="17" t="s">
        <v>138</v>
      </c>
      <c r="P795" s="14" t="s">
        <v>10</v>
      </c>
      <c r="Q795" s="14" t="s">
        <v>15</v>
      </c>
      <c r="R795" s="14" t="s">
        <v>119</v>
      </c>
      <c r="S795" s="14" t="s">
        <v>143</v>
      </c>
    </row>
    <row r="796" spans="1:19" x14ac:dyDescent="0.3">
      <c r="A796" s="11">
        <v>44634.590960648151</v>
      </c>
      <c r="B796" s="11"/>
      <c r="C796" s="15">
        <v>44634</v>
      </c>
      <c r="D796" s="16">
        <v>0.59096064814814808</v>
      </c>
      <c r="E796" s="16"/>
      <c r="F796" s="12">
        <v>117</v>
      </c>
      <c r="G796" s="12">
        <v>99.820000000000007</v>
      </c>
      <c r="H796" s="12">
        <v>112.84</v>
      </c>
      <c r="I796" s="12">
        <v>103.07499999999999</v>
      </c>
      <c r="J796" s="12">
        <v>106.33</v>
      </c>
      <c r="K796" s="12">
        <v>98.734999999999999</v>
      </c>
      <c r="L796" s="12">
        <v>116.09500000000001</v>
      </c>
      <c r="M796" s="12">
        <v>100</v>
      </c>
      <c r="N796" s="13">
        <v>106.736875</v>
      </c>
      <c r="O796" s="17" t="s">
        <v>138</v>
      </c>
      <c r="P796" s="14" t="s">
        <v>10</v>
      </c>
      <c r="Q796" s="14" t="s">
        <v>15</v>
      </c>
      <c r="R796" s="14" t="s">
        <v>119</v>
      </c>
      <c r="S796" s="14" t="s">
        <v>143</v>
      </c>
    </row>
    <row r="797" spans="1:19" x14ac:dyDescent="0.3">
      <c r="A797" s="11">
        <v>44634.59097222222</v>
      </c>
      <c r="B797" s="11"/>
      <c r="C797" s="15">
        <v>44634</v>
      </c>
      <c r="D797" s="16">
        <v>0.59097222222222223</v>
      </c>
      <c r="E797" s="16"/>
      <c r="F797" s="12">
        <v>80.55</v>
      </c>
      <c r="G797" s="12">
        <v>82.34</v>
      </c>
      <c r="H797" s="12">
        <v>93.08</v>
      </c>
      <c r="I797" s="12">
        <v>85.024999999999991</v>
      </c>
      <c r="J797" s="12">
        <v>87.71</v>
      </c>
      <c r="K797" s="12">
        <v>71</v>
      </c>
      <c r="L797" s="12">
        <v>108</v>
      </c>
      <c r="M797" s="12">
        <v>86.814999999999998</v>
      </c>
      <c r="N797" s="13">
        <v>86.814999999999998</v>
      </c>
      <c r="O797" s="17" t="s">
        <v>138</v>
      </c>
      <c r="P797" s="14" t="s">
        <v>10</v>
      </c>
      <c r="Q797" s="14" t="s">
        <v>15</v>
      </c>
      <c r="R797" s="14" t="s">
        <v>119</v>
      </c>
      <c r="S797" s="14" t="s">
        <v>143</v>
      </c>
    </row>
    <row r="798" spans="1:19" x14ac:dyDescent="0.3">
      <c r="A798" s="11">
        <v>44634.591412037036</v>
      </c>
      <c r="B798" s="11"/>
      <c r="C798" s="15">
        <v>44634</v>
      </c>
      <c r="D798" s="16">
        <v>0.59141203703703704</v>
      </c>
      <c r="E798" s="16"/>
      <c r="F798" s="12">
        <v>73.8</v>
      </c>
      <c r="G798" s="12">
        <v>75.44</v>
      </c>
      <c r="H798" s="12">
        <v>85.28</v>
      </c>
      <c r="I798" s="12">
        <v>77.899999999999991</v>
      </c>
      <c r="J798" s="12">
        <v>80.36</v>
      </c>
      <c r="K798" s="12">
        <v>82</v>
      </c>
      <c r="L798" s="12">
        <v>87.740000000000009</v>
      </c>
      <c r="M798" s="12">
        <v>79.539999999999992</v>
      </c>
      <c r="N798" s="13">
        <v>80.257499999999993</v>
      </c>
      <c r="O798" s="17" t="s">
        <v>138</v>
      </c>
      <c r="P798" s="14" t="s">
        <v>10</v>
      </c>
      <c r="Q798" s="14" t="s">
        <v>15</v>
      </c>
      <c r="R798" s="14" t="s">
        <v>119</v>
      </c>
      <c r="S798" s="14" t="s">
        <v>143</v>
      </c>
    </row>
    <row r="799" spans="1:19" x14ac:dyDescent="0.3">
      <c r="A799" s="11">
        <v>44634.59165509259</v>
      </c>
      <c r="B799" s="11"/>
      <c r="C799" s="15">
        <v>44634</v>
      </c>
      <c r="D799" s="16">
        <v>0.59165509259259264</v>
      </c>
      <c r="E799" s="16"/>
      <c r="F799" s="12">
        <v>110</v>
      </c>
      <c r="G799" s="12">
        <v>99.36</v>
      </c>
      <c r="H799" s="12">
        <v>112.32000000000001</v>
      </c>
      <c r="I799" s="12">
        <v>102.6</v>
      </c>
      <c r="J799" s="12">
        <v>105.84</v>
      </c>
      <c r="K799" s="12">
        <v>98.28</v>
      </c>
      <c r="L799" s="12">
        <v>115.56</v>
      </c>
      <c r="M799" s="12">
        <v>106</v>
      </c>
      <c r="N799" s="13">
        <v>106.245</v>
      </c>
      <c r="O799" s="17" t="s">
        <v>138</v>
      </c>
      <c r="P799" s="14" t="s">
        <v>10</v>
      </c>
      <c r="Q799" s="14" t="s">
        <v>15</v>
      </c>
      <c r="R799" s="14" t="s">
        <v>119</v>
      </c>
      <c r="S799" s="14" t="s">
        <v>143</v>
      </c>
    </row>
    <row r="800" spans="1:19" x14ac:dyDescent="0.3">
      <c r="A800" s="11">
        <v>44634.592349537037</v>
      </c>
      <c r="B800" s="11"/>
      <c r="C800" s="15">
        <v>44634</v>
      </c>
      <c r="D800" s="16">
        <v>0.59234953703703697</v>
      </c>
      <c r="E800" s="16"/>
      <c r="F800" s="12">
        <v>110</v>
      </c>
      <c r="G800" s="12">
        <v>97.52000000000001</v>
      </c>
      <c r="H800" s="12">
        <v>110.24000000000001</v>
      </c>
      <c r="I800" s="12">
        <v>100.69999999999999</v>
      </c>
      <c r="J800" s="12">
        <v>103.88</v>
      </c>
      <c r="K800" s="12">
        <v>96.460000000000008</v>
      </c>
      <c r="L800" s="12">
        <v>113.42</v>
      </c>
      <c r="M800" s="12">
        <v>102</v>
      </c>
      <c r="N800" s="13">
        <v>104.27749999999999</v>
      </c>
      <c r="O800" s="17" t="s">
        <v>138</v>
      </c>
      <c r="P800" s="14" t="s">
        <v>10</v>
      </c>
      <c r="Q800" s="14" t="s">
        <v>15</v>
      </c>
      <c r="R800" s="14" t="s">
        <v>119</v>
      </c>
      <c r="S800" s="14" t="s">
        <v>143</v>
      </c>
    </row>
    <row r="801" spans="1:19" x14ac:dyDescent="0.3">
      <c r="A801" s="11">
        <v>44634.593043981484</v>
      </c>
      <c r="B801" s="11"/>
      <c r="C801" s="15">
        <v>44634</v>
      </c>
      <c r="D801" s="16">
        <v>0.59304398148148152</v>
      </c>
      <c r="E801" s="16"/>
      <c r="F801" s="12">
        <v>125</v>
      </c>
      <c r="G801" s="12">
        <v>115</v>
      </c>
      <c r="H801" s="12">
        <v>130</v>
      </c>
      <c r="I801" s="12">
        <v>118.75</v>
      </c>
      <c r="J801" s="12">
        <v>122.5</v>
      </c>
      <c r="K801" s="12">
        <v>113.75</v>
      </c>
      <c r="L801" s="12">
        <v>133.75</v>
      </c>
      <c r="M801" s="12">
        <v>121.25</v>
      </c>
      <c r="N801" s="13">
        <v>122.5</v>
      </c>
      <c r="O801" s="17" t="s">
        <v>138</v>
      </c>
      <c r="P801" s="14" t="s">
        <v>10</v>
      </c>
      <c r="Q801" s="14" t="s">
        <v>15</v>
      </c>
      <c r="R801" s="14" t="s">
        <v>18</v>
      </c>
      <c r="S801" s="14" t="s">
        <v>143</v>
      </c>
    </row>
    <row r="802" spans="1:19" x14ac:dyDescent="0.3">
      <c r="A802" s="11">
        <v>44634.593252314815</v>
      </c>
      <c r="B802" s="11"/>
      <c r="C802" s="15">
        <v>44634</v>
      </c>
      <c r="D802" s="16">
        <v>0.59325231481481489</v>
      </c>
      <c r="E802" s="16"/>
      <c r="F802" s="12">
        <v>90.9</v>
      </c>
      <c r="G802" s="12">
        <v>92.92</v>
      </c>
      <c r="H802" s="12">
        <v>105.04</v>
      </c>
      <c r="I802" s="12">
        <v>95.949999999999989</v>
      </c>
      <c r="J802" s="12">
        <v>98.98</v>
      </c>
      <c r="K802" s="12">
        <v>91.91</v>
      </c>
      <c r="L802" s="12">
        <v>108.07000000000001</v>
      </c>
      <c r="M802" s="12">
        <v>101</v>
      </c>
      <c r="N802" s="13">
        <v>98.096250000000012</v>
      </c>
      <c r="O802" s="17" t="s">
        <v>138</v>
      </c>
      <c r="P802" s="14" t="s">
        <v>10</v>
      </c>
      <c r="Q802" s="14" t="s">
        <v>15</v>
      </c>
      <c r="R802" s="14" t="s">
        <v>119</v>
      </c>
      <c r="S802" s="14" t="s">
        <v>143</v>
      </c>
    </row>
    <row r="803" spans="1:19" x14ac:dyDescent="0.3">
      <c r="A803" s="11">
        <v>44634.593611111108</v>
      </c>
      <c r="B803" s="11"/>
      <c r="C803" s="15">
        <v>44634</v>
      </c>
      <c r="D803" s="16">
        <v>0.59361111111111109</v>
      </c>
      <c r="E803" s="16"/>
      <c r="F803" s="12">
        <v>92.7</v>
      </c>
      <c r="G803" s="12">
        <v>94.76</v>
      </c>
      <c r="H803" s="12">
        <v>107.12</v>
      </c>
      <c r="I803" s="12">
        <v>97.85</v>
      </c>
      <c r="J803" s="12">
        <v>100.94</v>
      </c>
      <c r="K803" s="12">
        <v>93.73</v>
      </c>
      <c r="L803" s="12">
        <v>110.21000000000001</v>
      </c>
      <c r="M803" s="12">
        <v>103</v>
      </c>
      <c r="N803" s="13">
        <v>100.03875000000001</v>
      </c>
      <c r="O803" s="17" t="s">
        <v>138</v>
      </c>
      <c r="P803" s="14" t="s">
        <v>10</v>
      </c>
      <c r="Q803" s="14" t="s">
        <v>15</v>
      </c>
      <c r="R803" s="14" t="s">
        <v>119</v>
      </c>
      <c r="S803" s="14" t="s">
        <v>143</v>
      </c>
    </row>
    <row r="804" spans="1:19" x14ac:dyDescent="0.3">
      <c r="A804" s="11">
        <v>44634.593668981484</v>
      </c>
      <c r="B804" s="11"/>
      <c r="C804" s="15">
        <v>44634</v>
      </c>
      <c r="D804" s="16">
        <v>0.59366898148148151</v>
      </c>
      <c r="E804" s="16"/>
      <c r="F804" s="12">
        <v>73.8</v>
      </c>
      <c r="G804" s="12">
        <v>75.44</v>
      </c>
      <c r="H804" s="12">
        <v>85.28</v>
      </c>
      <c r="I804" s="12">
        <v>77.899999999999991</v>
      </c>
      <c r="J804" s="12">
        <v>80.36</v>
      </c>
      <c r="K804" s="12">
        <v>82</v>
      </c>
      <c r="L804" s="12">
        <v>87.740000000000009</v>
      </c>
      <c r="M804" s="12">
        <v>79.539999999999992</v>
      </c>
      <c r="N804" s="13">
        <v>80.257499999999993</v>
      </c>
      <c r="O804" s="17" t="s">
        <v>138</v>
      </c>
      <c r="P804" s="14" t="s">
        <v>10</v>
      </c>
      <c r="Q804" s="14" t="s">
        <v>15</v>
      </c>
      <c r="R804" s="14" t="s">
        <v>119</v>
      </c>
      <c r="S804" s="14" t="s">
        <v>143</v>
      </c>
    </row>
    <row r="805" spans="1:19" x14ac:dyDescent="0.3">
      <c r="A805" s="11">
        <v>44634.593738425923</v>
      </c>
      <c r="B805" s="11"/>
      <c r="C805" s="15">
        <v>44634</v>
      </c>
      <c r="D805" s="16">
        <v>0.59373842592592596</v>
      </c>
      <c r="E805" s="16"/>
      <c r="F805" s="12">
        <v>127</v>
      </c>
      <c r="G805" s="12">
        <v>105.80000000000001</v>
      </c>
      <c r="H805" s="12">
        <v>119.60000000000001</v>
      </c>
      <c r="I805" s="12">
        <v>109.25</v>
      </c>
      <c r="J805" s="12">
        <v>112.7</v>
      </c>
      <c r="K805" s="12">
        <v>104.65</v>
      </c>
      <c r="L805" s="12">
        <v>123.05000000000001</v>
      </c>
      <c r="M805" s="12">
        <v>103</v>
      </c>
      <c r="N805" s="13">
        <v>113.13124999999999</v>
      </c>
      <c r="O805" s="17" t="s">
        <v>138</v>
      </c>
      <c r="P805" s="14" t="s">
        <v>10</v>
      </c>
      <c r="Q805" s="14" t="s">
        <v>15</v>
      </c>
      <c r="R805" s="14" t="s">
        <v>119</v>
      </c>
      <c r="S805" s="14" t="s">
        <v>143</v>
      </c>
    </row>
    <row r="806" spans="1:19" x14ac:dyDescent="0.3">
      <c r="A806" s="11">
        <v>44634.59443287037</v>
      </c>
      <c r="B806" s="11"/>
      <c r="C806" s="15">
        <v>44634</v>
      </c>
      <c r="D806" s="16">
        <v>0.5944328703703704</v>
      </c>
      <c r="E806" s="16"/>
      <c r="F806" s="12">
        <v>135</v>
      </c>
      <c r="G806" s="12">
        <v>110.86</v>
      </c>
      <c r="H806" s="12">
        <v>125.32000000000001</v>
      </c>
      <c r="I806" s="12">
        <v>114.47499999999999</v>
      </c>
      <c r="J806" s="12">
        <v>118.09</v>
      </c>
      <c r="K806" s="12">
        <v>109.655</v>
      </c>
      <c r="L806" s="12">
        <v>128.935</v>
      </c>
      <c r="M806" s="12">
        <v>106</v>
      </c>
      <c r="N806" s="13">
        <v>118.541875</v>
      </c>
      <c r="O806" s="17" t="s">
        <v>138</v>
      </c>
      <c r="P806" s="14" t="s">
        <v>10</v>
      </c>
      <c r="Q806" s="14" t="s">
        <v>15</v>
      </c>
      <c r="R806" s="14" t="s">
        <v>119</v>
      </c>
      <c r="S806" s="14" t="s">
        <v>143</v>
      </c>
    </row>
    <row r="807" spans="1:19" x14ac:dyDescent="0.3">
      <c r="A807" s="11">
        <v>44634.594444444447</v>
      </c>
      <c r="B807" s="11"/>
      <c r="C807" s="15">
        <v>44634</v>
      </c>
      <c r="D807" s="16">
        <v>0.59444444444444444</v>
      </c>
      <c r="E807" s="16"/>
      <c r="F807" s="12">
        <v>81.900000000000006</v>
      </c>
      <c r="G807" s="12">
        <v>83.72</v>
      </c>
      <c r="H807" s="12">
        <v>94.64</v>
      </c>
      <c r="I807" s="12">
        <v>86.45</v>
      </c>
      <c r="J807" s="12">
        <v>89.179999999999993</v>
      </c>
      <c r="K807" s="12">
        <v>80</v>
      </c>
      <c r="L807" s="12">
        <v>102</v>
      </c>
      <c r="M807" s="12">
        <v>88.27</v>
      </c>
      <c r="N807" s="13">
        <v>88.27</v>
      </c>
      <c r="O807" s="17" t="s">
        <v>138</v>
      </c>
      <c r="P807" s="14" t="s">
        <v>10</v>
      </c>
      <c r="Q807" s="14" t="s">
        <v>15</v>
      </c>
      <c r="R807" s="14" t="s">
        <v>119</v>
      </c>
      <c r="S807" s="14" t="s">
        <v>143</v>
      </c>
    </row>
    <row r="808" spans="1:19" x14ac:dyDescent="0.3">
      <c r="A808" s="11">
        <v>44634.594942129632</v>
      </c>
      <c r="B808" s="11"/>
      <c r="C808" s="15">
        <v>44634</v>
      </c>
      <c r="D808" s="16">
        <v>0.59494212962962967</v>
      </c>
      <c r="E808" s="16"/>
      <c r="F808" s="12">
        <v>73.8</v>
      </c>
      <c r="G808" s="12">
        <v>75.44</v>
      </c>
      <c r="H808" s="12">
        <v>85.28</v>
      </c>
      <c r="I808" s="12">
        <v>77.899999999999991</v>
      </c>
      <c r="J808" s="12">
        <v>80.36</v>
      </c>
      <c r="K808" s="12">
        <v>82</v>
      </c>
      <c r="L808" s="12">
        <v>87.740000000000009</v>
      </c>
      <c r="M808" s="12">
        <v>79.539999999999992</v>
      </c>
      <c r="N808" s="13">
        <v>80.257499999999993</v>
      </c>
      <c r="O808" s="17" t="s">
        <v>138</v>
      </c>
      <c r="P808" s="14" t="s">
        <v>10</v>
      </c>
      <c r="Q808" s="14" t="s">
        <v>15</v>
      </c>
      <c r="R808" s="14" t="s">
        <v>119</v>
      </c>
      <c r="S808" s="14" t="s">
        <v>143</v>
      </c>
    </row>
    <row r="809" spans="1:19" x14ac:dyDescent="0.3">
      <c r="A809" s="11">
        <v>44634.595011574071</v>
      </c>
      <c r="B809" s="11"/>
      <c r="C809" s="15">
        <v>44634</v>
      </c>
      <c r="D809" s="16">
        <v>0.59501157407407412</v>
      </c>
      <c r="E809" s="16"/>
      <c r="F809" s="12">
        <v>98.100000000000009</v>
      </c>
      <c r="G809" s="12">
        <v>100.28</v>
      </c>
      <c r="H809" s="12">
        <v>113.36</v>
      </c>
      <c r="I809" s="12">
        <v>103.55</v>
      </c>
      <c r="J809" s="12">
        <v>106.82</v>
      </c>
      <c r="K809" s="12">
        <v>99.19</v>
      </c>
      <c r="L809" s="12">
        <v>116.63000000000001</v>
      </c>
      <c r="M809" s="12">
        <v>109</v>
      </c>
      <c r="N809" s="13">
        <v>105.86624999999999</v>
      </c>
      <c r="O809" s="17" t="s">
        <v>138</v>
      </c>
      <c r="P809" s="14" t="s">
        <v>10</v>
      </c>
      <c r="Q809" s="14" t="s">
        <v>15</v>
      </c>
      <c r="R809" s="14" t="s">
        <v>119</v>
      </c>
      <c r="S809" s="14" t="s">
        <v>143</v>
      </c>
    </row>
    <row r="810" spans="1:19" x14ac:dyDescent="0.3">
      <c r="A810" s="11">
        <v>44634.595092592594</v>
      </c>
      <c r="B810" s="11"/>
      <c r="C810" s="15">
        <v>44634</v>
      </c>
      <c r="D810" s="16">
        <v>0.59509259259259262</v>
      </c>
      <c r="E810" s="16"/>
      <c r="F810" s="12">
        <v>72.900000000000006</v>
      </c>
      <c r="G810" s="12">
        <v>74.52000000000001</v>
      </c>
      <c r="H810" s="12">
        <v>84.240000000000009</v>
      </c>
      <c r="I810" s="12">
        <v>76.95</v>
      </c>
      <c r="J810" s="12">
        <v>79.38</v>
      </c>
      <c r="K810" s="12">
        <v>81</v>
      </c>
      <c r="L810" s="12">
        <v>86.67</v>
      </c>
      <c r="M810" s="12">
        <v>78.569999999999993</v>
      </c>
      <c r="N810" s="13">
        <v>79.278750000000002</v>
      </c>
      <c r="O810" s="17" t="s">
        <v>138</v>
      </c>
      <c r="P810" s="14" t="s">
        <v>10</v>
      </c>
      <c r="Q810" s="14" t="s">
        <v>15</v>
      </c>
      <c r="R810" s="14" t="s">
        <v>119</v>
      </c>
      <c r="S810" s="14" t="s">
        <v>143</v>
      </c>
    </row>
    <row r="811" spans="1:19" x14ac:dyDescent="0.3">
      <c r="A811" s="11">
        <v>44634.595127314817</v>
      </c>
      <c r="B811" s="11"/>
      <c r="C811" s="15">
        <v>44634</v>
      </c>
      <c r="D811" s="16">
        <v>0.59512731481481485</v>
      </c>
      <c r="E811" s="16"/>
      <c r="F811" s="12">
        <v>127</v>
      </c>
      <c r="G811" s="12">
        <v>107.18</v>
      </c>
      <c r="H811" s="12">
        <v>121.16000000000001</v>
      </c>
      <c r="I811" s="12">
        <v>110.675</v>
      </c>
      <c r="J811" s="12">
        <v>114.17</v>
      </c>
      <c r="K811" s="12">
        <v>106.015</v>
      </c>
      <c r="L811" s="12">
        <v>124.655</v>
      </c>
      <c r="M811" s="12">
        <v>106</v>
      </c>
      <c r="N811" s="13">
        <v>114.606875</v>
      </c>
      <c r="O811" s="17" t="s">
        <v>138</v>
      </c>
      <c r="P811" s="14" t="s">
        <v>10</v>
      </c>
      <c r="Q811" s="14" t="s">
        <v>15</v>
      </c>
      <c r="R811" s="14" t="s">
        <v>119</v>
      </c>
      <c r="S811" s="14" t="s">
        <v>143</v>
      </c>
    </row>
    <row r="812" spans="1:19" x14ac:dyDescent="0.3">
      <c r="A812" s="11">
        <v>44634.595775462964</v>
      </c>
      <c r="B812" s="11"/>
      <c r="C812" s="15">
        <v>44634</v>
      </c>
      <c r="D812" s="16">
        <v>0.59577546296296291</v>
      </c>
      <c r="E812" s="16"/>
      <c r="F812" s="12">
        <v>72.900000000000006</v>
      </c>
      <c r="G812" s="12">
        <v>74.52000000000001</v>
      </c>
      <c r="H812" s="12">
        <v>84.240000000000009</v>
      </c>
      <c r="I812" s="12">
        <v>76.95</v>
      </c>
      <c r="J812" s="12">
        <v>79.38</v>
      </c>
      <c r="K812" s="12">
        <v>81</v>
      </c>
      <c r="L812" s="12">
        <v>86.67</v>
      </c>
      <c r="M812" s="12">
        <v>78.569999999999993</v>
      </c>
      <c r="N812" s="13">
        <v>79.278750000000002</v>
      </c>
      <c r="O812" s="17" t="s">
        <v>138</v>
      </c>
      <c r="P812" s="14" t="s">
        <v>10</v>
      </c>
      <c r="Q812" s="14" t="s">
        <v>15</v>
      </c>
      <c r="R812" s="14" t="s">
        <v>119</v>
      </c>
      <c r="S812" s="14" t="s">
        <v>143</v>
      </c>
    </row>
    <row r="813" spans="1:19" x14ac:dyDescent="0.3">
      <c r="A813" s="11">
        <v>44634.595821759256</v>
      </c>
      <c r="B813" s="11"/>
      <c r="C813" s="15">
        <v>44634</v>
      </c>
      <c r="D813" s="16">
        <v>0.59582175925925929</v>
      </c>
      <c r="E813" s="16"/>
      <c r="F813" s="12">
        <v>127</v>
      </c>
      <c r="G813" s="12">
        <v>108.10000000000001</v>
      </c>
      <c r="H813" s="12">
        <v>122.2</v>
      </c>
      <c r="I813" s="12">
        <v>111.625</v>
      </c>
      <c r="J813" s="12">
        <v>115.14999999999999</v>
      </c>
      <c r="K813" s="12">
        <v>106.925</v>
      </c>
      <c r="L813" s="12">
        <v>125.72500000000001</v>
      </c>
      <c r="M813" s="12">
        <v>108</v>
      </c>
      <c r="N813" s="13">
        <v>115.590625</v>
      </c>
      <c r="O813" s="17" t="s">
        <v>138</v>
      </c>
      <c r="P813" s="14" t="s">
        <v>10</v>
      </c>
      <c r="Q813" s="14" t="s">
        <v>15</v>
      </c>
      <c r="R813" s="14" t="s">
        <v>119</v>
      </c>
      <c r="S813" s="14" t="s">
        <v>143</v>
      </c>
    </row>
    <row r="814" spans="1:19" x14ac:dyDescent="0.3">
      <c r="A814" s="11">
        <v>44634.596516203703</v>
      </c>
      <c r="B814" s="11"/>
      <c r="C814" s="15">
        <v>44634</v>
      </c>
      <c r="D814" s="16">
        <v>0.59651620370370373</v>
      </c>
      <c r="E814" s="16"/>
      <c r="F814" s="12">
        <v>125</v>
      </c>
      <c r="G814" s="12">
        <v>110.4</v>
      </c>
      <c r="H814" s="12">
        <v>124.80000000000001</v>
      </c>
      <c r="I814" s="12">
        <v>114</v>
      </c>
      <c r="J814" s="12">
        <v>117.6</v>
      </c>
      <c r="K814" s="12">
        <v>109.2</v>
      </c>
      <c r="L814" s="12">
        <v>128.4</v>
      </c>
      <c r="M814" s="12">
        <v>115</v>
      </c>
      <c r="N814" s="13">
        <v>118.05000000000001</v>
      </c>
      <c r="O814" s="17" t="s">
        <v>138</v>
      </c>
      <c r="P814" s="14" t="s">
        <v>10</v>
      </c>
      <c r="Q814" s="14" t="s">
        <v>15</v>
      </c>
      <c r="R814" s="14" t="s">
        <v>119</v>
      </c>
      <c r="S814" s="14" t="s">
        <v>143</v>
      </c>
    </row>
    <row r="815" spans="1:19" x14ac:dyDescent="0.3">
      <c r="A815" s="11">
        <v>44634.597210648149</v>
      </c>
      <c r="B815" s="11"/>
      <c r="C815" s="15">
        <v>44634</v>
      </c>
      <c r="D815" s="16">
        <v>0.59721064814814817</v>
      </c>
      <c r="E815" s="16"/>
      <c r="F815" s="12">
        <v>122</v>
      </c>
      <c r="G815" s="12">
        <v>108.10000000000001</v>
      </c>
      <c r="H815" s="12">
        <v>122.2</v>
      </c>
      <c r="I815" s="12">
        <v>111.625</v>
      </c>
      <c r="J815" s="12">
        <v>115.14999999999999</v>
      </c>
      <c r="K815" s="12">
        <v>106.925</v>
      </c>
      <c r="L815" s="12">
        <v>125.72500000000001</v>
      </c>
      <c r="M815" s="12">
        <v>113</v>
      </c>
      <c r="N815" s="13">
        <v>115.590625</v>
      </c>
      <c r="O815" s="17" t="s">
        <v>138</v>
      </c>
      <c r="P815" s="14" t="s">
        <v>10</v>
      </c>
      <c r="Q815" s="14" t="s">
        <v>15</v>
      </c>
      <c r="R815" s="14" t="s">
        <v>119</v>
      </c>
      <c r="S815" s="14" t="s">
        <v>143</v>
      </c>
    </row>
    <row r="816" spans="1:19" x14ac:dyDescent="0.3">
      <c r="A816" s="11">
        <v>44634.597905092596</v>
      </c>
      <c r="B816" s="11"/>
      <c r="C816" s="15">
        <v>44634</v>
      </c>
      <c r="D816" s="16">
        <v>0.59790509259259261</v>
      </c>
      <c r="E816" s="16"/>
      <c r="F816" s="12">
        <v>125</v>
      </c>
      <c r="G816" s="12">
        <v>109.02000000000001</v>
      </c>
      <c r="H816" s="12">
        <v>123.24000000000001</v>
      </c>
      <c r="I816" s="12">
        <v>112.57499999999999</v>
      </c>
      <c r="J816" s="12">
        <v>116.13</v>
      </c>
      <c r="K816" s="12">
        <v>107.83500000000001</v>
      </c>
      <c r="L816" s="12">
        <v>126.795</v>
      </c>
      <c r="M816" s="12">
        <v>112</v>
      </c>
      <c r="N816" s="13">
        <v>116.57437499999999</v>
      </c>
      <c r="O816" s="17" t="s">
        <v>138</v>
      </c>
      <c r="P816" s="14" t="s">
        <v>10</v>
      </c>
      <c r="Q816" s="14" t="s">
        <v>15</v>
      </c>
      <c r="R816" s="14" t="s">
        <v>119</v>
      </c>
      <c r="S816" s="14" t="s">
        <v>143</v>
      </c>
    </row>
    <row r="817" spans="1:19" x14ac:dyDescent="0.3">
      <c r="A817" s="11">
        <v>44634.597916666666</v>
      </c>
      <c r="B817" s="11"/>
      <c r="C817" s="15">
        <v>44634</v>
      </c>
      <c r="D817" s="16">
        <v>0.59791666666666665</v>
      </c>
      <c r="E817" s="16"/>
      <c r="F817" s="12">
        <v>95.4</v>
      </c>
      <c r="G817" s="12">
        <v>97.52000000000001</v>
      </c>
      <c r="H817" s="12">
        <v>110.24000000000001</v>
      </c>
      <c r="I817" s="12">
        <v>100.69999999999999</v>
      </c>
      <c r="J817" s="12">
        <v>103.88</v>
      </c>
      <c r="K817" s="12">
        <v>100</v>
      </c>
      <c r="L817" s="12">
        <v>112</v>
      </c>
      <c r="M817" s="12">
        <v>102.82</v>
      </c>
      <c r="N817" s="13">
        <v>102.82</v>
      </c>
      <c r="O817" s="17" t="s">
        <v>138</v>
      </c>
      <c r="P817" s="14" t="s">
        <v>10</v>
      </c>
      <c r="Q817" s="14" t="s">
        <v>15</v>
      </c>
      <c r="R817" s="14" t="s">
        <v>119</v>
      </c>
      <c r="S817" s="14" t="s">
        <v>143</v>
      </c>
    </row>
    <row r="818" spans="1:19" x14ac:dyDescent="0.3">
      <c r="A818" s="11">
        <v>44634.598067129627</v>
      </c>
      <c r="B818" s="11"/>
      <c r="C818" s="15">
        <v>44634</v>
      </c>
      <c r="D818" s="16">
        <v>0.5980671296296296</v>
      </c>
      <c r="E818" s="16"/>
      <c r="F818" s="12">
        <v>69.3</v>
      </c>
      <c r="G818" s="12">
        <v>70.84</v>
      </c>
      <c r="H818" s="12">
        <v>80.08</v>
      </c>
      <c r="I818" s="12">
        <v>73.149999999999991</v>
      </c>
      <c r="J818" s="12">
        <v>75.459999999999994</v>
      </c>
      <c r="K818" s="12">
        <v>70.070000000000007</v>
      </c>
      <c r="L818" s="12">
        <v>77</v>
      </c>
      <c r="M818" s="12">
        <v>74.69</v>
      </c>
      <c r="N818" s="13">
        <v>73.82374999999999</v>
      </c>
      <c r="O818" s="17" t="s">
        <v>138</v>
      </c>
      <c r="P818" s="14" t="s">
        <v>10</v>
      </c>
      <c r="Q818" s="14" t="s">
        <v>15</v>
      </c>
      <c r="R818" s="14" t="s">
        <v>119</v>
      </c>
      <c r="S818" s="14" t="s">
        <v>143</v>
      </c>
    </row>
    <row r="819" spans="1:19" x14ac:dyDescent="0.3">
      <c r="A819" s="11">
        <v>44634.598460648151</v>
      </c>
      <c r="B819" s="11"/>
      <c r="C819" s="15">
        <v>44634</v>
      </c>
      <c r="D819" s="16">
        <v>0.59846064814814814</v>
      </c>
      <c r="E819" s="16"/>
      <c r="F819" s="12">
        <v>124</v>
      </c>
      <c r="G819" s="12">
        <v>114.08</v>
      </c>
      <c r="H819" s="12">
        <v>128.96</v>
      </c>
      <c r="I819" s="12">
        <v>117.8</v>
      </c>
      <c r="J819" s="12">
        <v>121.52</v>
      </c>
      <c r="K819" s="12">
        <v>112.84</v>
      </c>
      <c r="L819" s="12">
        <v>132.68</v>
      </c>
      <c r="M819" s="12">
        <v>120.28</v>
      </c>
      <c r="N819" s="13">
        <v>121.52000000000001</v>
      </c>
      <c r="O819" s="17" t="s">
        <v>138</v>
      </c>
      <c r="P819" s="14" t="s">
        <v>10</v>
      </c>
      <c r="Q819" s="14" t="s">
        <v>15</v>
      </c>
      <c r="R819" s="14" t="s">
        <v>18</v>
      </c>
      <c r="S819" s="14" t="s">
        <v>143</v>
      </c>
    </row>
    <row r="820" spans="1:19" x14ac:dyDescent="0.3">
      <c r="A820" s="11">
        <v>44634.598599537036</v>
      </c>
      <c r="B820" s="11"/>
      <c r="C820" s="15">
        <v>44634</v>
      </c>
      <c r="D820" s="16">
        <v>0.59859953703703705</v>
      </c>
      <c r="E820" s="16"/>
      <c r="F820" s="12">
        <v>124</v>
      </c>
      <c r="G820" s="12">
        <v>108.56</v>
      </c>
      <c r="H820" s="12">
        <v>122.72</v>
      </c>
      <c r="I820" s="12">
        <v>112.1</v>
      </c>
      <c r="J820" s="12">
        <v>115.64</v>
      </c>
      <c r="K820" s="12">
        <v>107.38000000000001</v>
      </c>
      <c r="L820" s="12">
        <v>126.26</v>
      </c>
      <c r="M820" s="12">
        <v>112</v>
      </c>
      <c r="N820" s="13">
        <v>116.0825</v>
      </c>
      <c r="O820" s="17" t="s">
        <v>138</v>
      </c>
      <c r="P820" s="14" t="s">
        <v>10</v>
      </c>
      <c r="Q820" s="14" t="s">
        <v>15</v>
      </c>
      <c r="R820" s="14" t="s">
        <v>119</v>
      </c>
      <c r="S820" s="14" t="s">
        <v>143</v>
      </c>
    </row>
    <row r="821" spans="1:19" x14ac:dyDescent="0.3">
      <c r="A821" s="11">
        <v>44634.599293981482</v>
      </c>
      <c r="B821" s="11"/>
      <c r="C821" s="15">
        <v>44634</v>
      </c>
      <c r="D821" s="16">
        <v>0.5992939814814815</v>
      </c>
      <c r="E821" s="16"/>
      <c r="F821" s="12">
        <v>122</v>
      </c>
      <c r="G821" s="12">
        <v>108.56</v>
      </c>
      <c r="H821" s="12">
        <v>122.72</v>
      </c>
      <c r="I821" s="12">
        <v>112.1</v>
      </c>
      <c r="J821" s="12">
        <v>115.64</v>
      </c>
      <c r="K821" s="12">
        <v>107.38000000000001</v>
      </c>
      <c r="L821" s="12">
        <v>126.26</v>
      </c>
      <c r="M821" s="12">
        <v>114</v>
      </c>
      <c r="N821" s="13">
        <v>116.0825</v>
      </c>
      <c r="O821" s="17" t="s">
        <v>138</v>
      </c>
      <c r="P821" s="14" t="s">
        <v>10</v>
      </c>
      <c r="Q821" s="14" t="s">
        <v>15</v>
      </c>
      <c r="R821" s="14" t="s">
        <v>119</v>
      </c>
      <c r="S821" s="14" t="s">
        <v>143</v>
      </c>
    </row>
    <row r="822" spans="1:19" x14ac:dyDescent="0.3">
      <c r="A822" s="11">
        <v>44634.599664351852</v>
      </c>
      <c r="B822" s="11"/>
      <c r="C822" s="15">
        <v>44634</v>
      </c>
      <c r="D822" s="16">
        <v>0.59966435185185185</v>
      </c>
      <c r="E822" s="16"/>
      <c r="F822" s="12">
        <v>96.3</v>
      </c>
      <c r="G822" s="12">
        <v>98.44</v>
      </c>
      <c r="H822" s="12">
        <v>111.28</v>
      </c>
      <c r="I822" s="12">
        <v>101.64999999999999</v>
      </c>
      <c r="J822" s="12">
        <v>104.86</v>
      </c>
      <c r="K822" s="12">
        <v>97.37</v>
      </c>
      <c r="L822" s="12">
        <v>114.49000000000001</v>
      </c>
      <c r="M822" s="12">
        <v>107</v>
      </c>
      <c r="N822" s="13">
        <v>103.92375</v>
      </c>
      <c r="O822" s="17" t="s">
        <v>138</v>
      </c>
      <c r="P822" s="14" t="s">
        <v>10</v>
      </c>
      <c r="Q822" s="14" t="s">
        <v>15</v>
      </c>
      <c r="R822" s="14" t="s">
        <v>119</v>
      </c>
      <c r="S822" s="14" t="s">
        <v>143</v>
      </c>
    </row>
    <row r="823" spans="1:19" x14ac:dyDescent="0.3">
      <c r="A823" s="11">
        <v>44634.599988425929</v>
      </c>
      <c r="B823" s="11"/>
      <c r="C823" s="15">
        <v>44634</v>
      </c>
      <c r="D823" s="16">
        <v>0.59998842592592594</v>
      </c>
      <c r="E823" s="16"/>
      <c r="F823" s="12">
        <v>124</v>
      </c>
      <c r="G823" s="12">
        <v>107.18</v>
      </c>
      <c r="H823" s="12">
        <v>121.16000000000001</v>
      </c>
      <c r="I823" s="12">
        <v>110.675</v>
      </c>
      <c r="J823" s="12">
        <v>114.17</v>
      </c>
      <c r="K823" s="12">
        <v>106.015</v>
      </c>
      <c r="L823" s="12">
        <v>124.655</v>
      </c>
      <c r="M823" s="12">
        <v>109</v>
      </c>
      <c r="N823" s="13">
        <v>114.606875</v>
      </c>
      <c r="O823" s="17" t="s">
        <v>138</v>
      </c>
      <c r="P823" s="14" t="s">
        <v>10</v>
      </c>
      <c r="Q823" s="14" t="s">
        <v>15</v>
      </c>
      <c r="R823" s="14" t="s">
        <v>119</v>
      </c>
      <c r="S823" s="14" t="s">
        <v>143</v>
      </c>
    </row>
    <row r="824" spans="1:19" x14ac:dyDescent="0.3">
      <c r="A824" s="11">
        <v>44634.600324074076</v>
      </c>
      <c r="B824" s="11"/>
      <c r="C824" s="15">
        <v>44634</v>
      </c>
      <c r="D824" s="16">
        <v>0.60032407407407407</v>
      </c>
      <c r="E824" s="16"/>
      <c r="F824" s="12">
        <v>70.2</v>
      </c>
      <c r="G824" s="12">
        <v>71.760000000000005</v>
      </c>
      <c r="H824" s="12">
        <v>81.12</v>
      </c>
      <c r="I824" s="12">
        <v>74.099999999999994</v>
      </c>
      <c r="J824" s="12">
        <v>76.44</v>
      </c>
      <c r="K824" s="12">
        <v>78</v>
      </c>
      <c r="L824" s="12">
        <v>83.460000000000008</v>
      </c>
      <c r="M824" s="12">
        <v>75.66</v>
      </c>
      <c r="N824" s="13">
        <v>76.342500000000001</v>
      </c>
      <c r="O824" s="17" t="s">
        <v>138</v>
      </c>
      <c r="P824" s="14" t="s">
        <v>10</v>
      </c>
      <c r="Q824" s="14" t="s">
        <v>15</v>
      </c>
      <c r="R824" s="14" t="s">
        <v>119</v>
      </c>
      <c r="S824" s="14" t="s">
        <v>143</v>
      </c>
    </row>
    <row r="825" spans="1:19" x14ac:dyDescent="0.3">
      <c r="A825" s="11">
        <v>44634.600624999999</v>
      </c>
      <c r="B825" s="11"/>
      <c r="C825" s="15">
        <v>44634</v>
      </c>
      <c r="D825" s="16">
        <v>0.60062499999999996</v>
      </c>
      <c r="E825" s="16"/>
      <c r="F825" s="12">
        <v>98.100000000000009</v>
      </c>
      <c r="G825" s="12">
        <v>100.28</v>
      </c>
      <c r="H825" s="12">
        <v>113.36</v>
      </c>
      <c r="I825" s="12">
        <v>103.55</v>
      </c>
      <c r="J825" s="12">
        <v>106.82</v>
      </c>
      <c r="K825" s="12">
        <v>99.19</v>
      </c>
      <c r="L825" s="12">
        <v>116.63000000000001</v>
      </c>
      <c r="M825" s="12">
        <v>109</v>
      </c>
      <c r="N825" s="13">
        <v>105.86624999999999</v>
      </c>
      <c r="O825" s="17" t="s">
        <v>138</v>
      </c>
      <c r="P825" s="14" t="s">
        <v>10</v>
      </c>
      <c r="Q825" s="14" t="s">
        <v>15</v>
      </c>
      <c r="R825" s="14" t="s">
        <v>119</v>
      </c>
      <c r="S825" s="14" t="s">
        <v>143</v>
      </c>
    </row>
    <row r="826" spans="1:19" x14ac:dyDescent="0.3">
      <c r="A826" s="11">
        <v>44634.600682870368</v>
      </c>
      <c r="B826" s="11"/>
      <c r="C826" s="15">
        <v>44634</v>
      </c>
      <c r="D826" s="16">
        <v>0.60068287037037038</v>
      </c>
      <c r="E826" s="16"/>
      <c r="F826" s="12">
        <v>96.3</v>
      </c>
      <c r="G826" s="12">
        <v>98.44</v>
      </c>
      <c r="H826" s="12">
        <v>111.28</v>
      </c>
      <c r="I826" s="12">
        <v>101.64999999999999</v>
      </c>
      <c r="J826" s="12">
        <v>104.86</v>
      </c>
      <c r="K826" s="12">
        <v>97.37</v>
      </c>
      <c r="L826" s="12">
        <v>114.49000000000001</v>
      </c>
      <c r="M826" s="12">
        <v>107</v>
      </c>
      <c r="N826" s="13">
        <v>103.92375</v>
      </c>
      <c r="O826" s="17" t="s">
        <v>138</v>
      </c>
      <c r="P826" s="14" t="s">
        <v>10</v>
      </c>
      <c r="Q826" s="14" t="s">
        <v>15</v>
      </c>
      <c r="R826" s="14" t="s">
        <v>119</v>
      </c>
      <c r="S826" s="14" t="s">
        <v>143</v>
      </c>
    </row>
    <row r="827" spans="1:19" x14ac:dyDescent="0.3">
      <c r="A827" s="11">
        <v>44634.600856481484</v>
      </c>
      <c r="B827" s="11"/>
      <c r="C827" s="15">
        <v>44634</v>
      </c>
      <c r="D827" s="16">
        <v>0.60085648148148152</v>
      </c>
      <c r="E827" s="16"/>
      <c r="F827" s="12">
        <v>72.900000000000006</v>
      </c>
      <c r="G827" s="12">
        <v>74.52000000000001</v>
      </c>
      <c r="H827" s="12">
        <v>84.240000000000009</v>
      </c>
      <c r="I827" s="12">
        <v>76.95</v>
      </c>
      <c r="J827" s="12">
        <v>79.38</v>
      </c>
      <c r="K827" s="12">
        <v>81</v>
      </c>
      <c r="L827" s="12">
        <v>86.67</v>
      </c>
      <c r="M827" s="12">
        <v>78.569999999999993</v>
      </c>
      <c r="N827" s="13">
        <v>79.278750000000002</v>
      </c>
      <c r="O827" s="17" t="s">
        <v>138</v>
      </c>
      <c r="P827" s="14" t="s">
        <v>10</v>
      </c>
      <c r="Q827" s="14" t="s">
        <v>15</v>
      </c>
      <c r="R827" s="14" t="s">
        <v>119</v>
      </c>
      <c r="S827" s="14" t="s">
        <v>143</v>
      </c>
    </row>
    <row r="828" spans="1:19" x14ac:dyDescent="0.3">
      <c r="A828" s="11">
        <v>44634.601041666669</v>
      </c>
      <c r="B828" s="11"/>
      <c r="C828" s="15">
        <v>44634</v>
      </c>
      <c r="D828" s="16">
        <v>0.6010416666666667</v>
      </c>
      <c r="E828" s="16"/>
      <c r="F828" s="12">
        <v>89.100000000000009</v>
      </c>
      <c r="G828" s="12">
        <v>91.08</v>
      </c>
      <c r="H828" s="12">
        <v>102.96000000000001</v>
      </c>
      <c r="I828" s="12">
        <v>94.05</v>
      </c>
      <c r="J828" s="12">
        <v>97.02</v>
      </c>
      <c r="K828" s="12">
        <v>99</v>
      </c>
      <c r="L828" s="12">
        <v>105.93</v>
      </c>
      <c r="M828" s="12">
        <v>96.03</v>
      </c>
      <c r="N828" s="13">
        <v>96.896250000000009</v>
      </c>
      <c r="O828" s="17" t="s">
        <v>138</v>
      </c>
      <c r="P828" s="14" t="s">
        <v>10</v>
      </c>
      <c r="Q828" s="14" t="s">
        <v>15</v>
      </c>
      <c r="R828" s="14" t="s">
        <v>119</v>
      </c>
      <c r="S828" s="14" t="s">
        <v>143</v>
      </c>
    </row>
    <row r="829" spans="1:19" x14ac:dyDescent="0.3">
      <c r="A829" s="11">
        <v>44634.601377314815</v>
      </c>
      <c r="B829" s="11"/>
      <c r="C829" s="15">
        <v>44634</v>
      </c>
      <c r="D829" s="16">
        <v>0.60137731481481482</v>
      </c>
      <c r="E829" s="16"/>
      <c r="F829" s="12">
        <v>106</v>
      </c>
      <c r="G829" s="12">
        <v>98.44</v>
      </c>
      <c r="H829" s="12">
        <v>111.28</v>
      </c>
      <c r="I829" s="12">
        <v>101.64999999999999</v>
      </c>
      <c r="J829" s="12">
        <v>104.86</v>
      </c>
      <c r="K829" s="12">
        <v>97.37</v>
      </c>
      <c r="L829" s="12">
        <v>114.49000000000001</v>
      </c>
      <c r="M829" s="12">
        <v>108</v>
      </c>
      <c r="N829" s="13">
        <v>105.26125</v>
      </c>
      <c r="O829" s="17" t="s">
        <v>138</v>
      </c>
      <c r="P829" s="14" t="s">
        <v>10</v>
      </c>
      <c r="Q829" s="14" t="s">
        <v>15</v>
      </c>
      <c r="R829" s="14" t="s">
        <v>119</v>
      </c>
      <c r="S829" s="14" t="s">
        <v>143</v>
      </c>
    </row>
    <row r="830" spans="1:19" x14ac:dyDescent="0.3">
      <c r="A830" s="11">
        <v>44634.601388888892</v>
      </c>
      <c r="B830" s="11"/>
      <c r="C830" s="15">
        <v>44634</v>
      </c>
      <c r="D830" s="16">
        <v>0.60138888888888886</v>
      </c>
      <c r="E830" s="16"/>
      <c r="F830" s="12">
        <v>81</v>
      </c>
      <c r="G830" s="12">
        <v>82.8</v>
      </c>
      <c r="H830" s="12">
        <v>93.600000000000009</v>
      </c>
      <c r="I830" s="12">
        <v>85.5</v>
      </c>
      <c r="J830" s="12">
        <v>88.2</v>
      </c>
      <c r="K830" s="12">
        <v>96</v>
      </c>
      <c r="L830" s="12">
        <v>84</v>
      </c>
      <c r="M830" s="12">
        <v>87.3</v>
      </c>
      <c r="N830" s="13">
        <v>87.3</v>
      </c>
      <c r="O830" s="17" t="s">
        <v>138</v>
      </c>
      <c r="P830" s="14" t="s">
        <v>10</v>
      </c>
      <c r="Q830" s="14" t="s">
        <v>15</v>
      </c>
      <c r="R830" s="14" t="s">
        <v>119</v>
      </c>
      <c r="S830" s="14" t="s">
        <v>143</v>
      </c>
    </row>
    <row r="831" spans="1:19" x14ac:dyDescent="0.3">
      <c r="A831" s="11">
        <v>44634.602071759262</v>
      </c>
      <c r="B831" s="11"/>
      <c r="C831" s="15">
        <v>44634</v>
      </c>
      <c r="D831" s="16">
        <v>0.60207175925925926</v>
      </c>
      <c r="E831" s="16"/>
      <c r="F831" s="12">
        <v>105</v>
      </c>
      <c r="G831" s="12">
        <v>97.52000000000001</v>
      </c>
      <c r="H831" s="12">
        <v>110.24000000000001</v>
      </c>
      <c r="I831" s="12">
        <v>100.69999999999999</v>
      </c>
      <c r="J831" s="12">
        <v>103.88</v>
      </c>
      <c r="K831" s="12">
        <v>96.460000000000008</v>
      </c>
      <c r="L831" s="12">
        <v>113.42</v>
      </c>
      <c r="M831" s="12">
        <v>107</v>
      </c>
      <c r="N831" s="13">
        <v>104.27749999999999</v>
      </c>
      <c r="O831" s="17" t="s">
        <v>138</v>
      </c>
      <c r="P831" s="14" t="s">
        <v>10</v>
      </c>
      <c r="Q831" s="14" t="s">
        <v>15</v>
      </c>
      <c r="R831" s="14" t="s">
        <v>119</v>
      </c>
      <c r="S831" s="14" t="s">
        <v>143</v>
      </c>
    </row>
    <row r="832" spans="1:19" x14ac:dyDescent="0.3">
      <c r="A832" s="11">
        <v>44634.602766203701</v>
      </c>
      <c r="B832" s="11"/>
      <c r="C832" s="15">
        <v>44634</v>
      </c>
      <c r="D832" s="16">
        <v>0.60276620370370371</v>
      </c>
      <c r="E832" s="16"/>
      <c r="F832" s="12">
        <v>110</v>
      </c>
      <c r="G832" s="12">
        <v>102.12</v>
      </c>
      <c r="H832" s="12">
        <v>115.44</v>
      </c>
      <c r="I832" s="12">
        <v>105.44999999999999</v>
      </c>
      <c r="J832" s="12">
        <v>108.78</v>
      </c>
      <c r="K832" s="12">
        <v>101.01</v>
      </c>
      <c r="L832" s="12">
        <v>118.77000000000001</v>
      </c>
      <c r="M832" s="12">
        <v>112</v>
      </c>
      <c r="N832" s="13">
        <v>109.19624999999999</v>
      </c>
      <c r="O832" s="17" t="s">
        <v>138</v>
      </c>
      <c r="P832" s="14" t="s">
        <v>10</v>
      </c>
      <c r="Q832" s="14" t="s">
        <v>15</v>
      </c>
      <c r="R832" s="14" t="s">
        <v>119</v>
      </c>
      <c r="S832" s="14" t="s">
        <v>143</v>
      </c>
    </row>
    <row r="833" spans="1:19" x14ac:dyDescent="0.3">
      <c r="A833" s="11">
        <v>44634.603460648148</v>
      </c>
      <c r="B833" s="11"/>
      <c r="C833" s="15">
        <v>44634</v>
      </c>
      <c r="D833" s="16">
        <v>0.60346064814814815</v>
      </c>
      <c r="E833" s="16"/>
      <c r="F833" s="12">
        <v>118</v>
      </c>
      <c r="G833" s="12">
        <v>104.42</v>
      </c>
      <c r="H833" s="12">
        <v>118.04</v>
      </c>
      <c r="I833" s="12">
        <v>107.82499999999999</v>
      </c>
      <c r="J833" s="12">
        <v>111.23</v>
      </c>
      <c r="K833" s="12">
        <v>103.285</v>
      </c>
      <c r="L833" s="12">
        <v>121.44500000000001</v>
      </c>
      <c r="M833" s="12">
        <v>109</v>
      </c>
      <c r="N833" s="13">
        <v>111.655625</v>
      </c>
      <c r="O833" s="17" t="s">
        <v>138</v>
      </c>
      <c r="P833" s="14" t="s">
        <v>10</v>
      </c>
      <c r="Q833" s="14" t="s">
        <v>15</v>
      </c>
      <c r="R833" s="14" t="s">
        <v>119</v>
      </c>
      <c r="S833" s="14" t="s">
        <v>143</v>
      </c>
    </row>
    <row r="834" spans="1:19" x14ac:dyDescent="0.3">
      <c r="A834" s="11">
        <v>44634.604155092595</v>
      </c>
      <c r="B834" s="11"/>
      <c r="C834" s="15">
        <v>44634</v>
      </c>
      <c r="D834" s="16">
        <v>0.60415509259259259</v>
      </c>
      <c r="E834" s="16"/>
      <c r="F834" s="12">
        <v>115</v>
      </c>
      <c r="G834" s="12">
        <v>104.88000000000001</v>
      </c>
      <c r="H834" s="12">
        <v>118.56</v>
      </c>
      <c r="I834" s="12">
        <v>108.3</v>
      </c>
      <c r="J834" s="12">
        <v>111.72</v>
      </c>
      <c r="K834" s="12">
        <v>103.74000000000001</v>
      </c>
      <c r="L834" s="12">
        <v>121.98</v>
      </c>
      <c r="M834" s="12">
        <v>113</v>
      </c>
      <c r="N834" s="13">
        <v>112.14750000000001</v>
      </c>
      <c r="O834" s="17" t="s">
        <v>138</v>
      </c>
      <c r="P834" s="14" t="s">
        <v>10</v>
      </c>
      <c r="Q834" s="14" t="s">
        <v>15</v>
      </c>
      <c r="R834" s="14" t="s">
        <v>119</v>
      </c>
      <c r="S834" s="14" t="s">
        <v>143</v>
      </c>
    </row>
    <row r="835" spans="1:19" x14ac:dyDescent="0.3">
      <c r="A835" s="11">
        <v>44634.60465277778</v>
      </c>
      <c r="B835" s="11"/>
      <c r="C835" s="15">
        <v>44634</v>
      </c>
      <c r="D835" s="16">
        <v>0.60465277777777782</v>
      </c>
      <c r="E835" s="16"/>
      <c r="F835" s="12">
        <v>97.2</v>
      </c>
      <c r="G835" s="12">
        <v>99.36</v>
      </c>
      <c r="H835" s="12">
        <v>112.32000000000001</v>
      </c>
      <c r="I835" s="12">
        <v>102.6</v>
      </c>
      <c r="J835" s="12">
        <v>105.84</v>
      </c>
      <c r="K835" s="12">
        <v>98.28</v>
      </c>
      <c r="L835" s="12">
        <v>115.56</v>
      </c>
      <c r="M835" s="12">
        <v>108</v>
      </c>
      <c r="N835" s="13">
        <v>104.89500000000001</v>
      </c>
      <c r="O835" s="17" t="s">
        <v>138</v>
      </c>
      <c r="P835" s="14" t="s">
        <v>10</v>
      </c>
      <c r="Q835" s="14" t="s">
        <v>15</v>
      </c>
      <c r="R835" s="14" t="s">
        <v>119</v>
      </c>
      <c r="S835" s="14" t="s">
        <v>143</v>
      </c>
    </row>
    <row r="836" spans="1:19" x14ac:dyDescent="0.3">
      <c r="A836" s="11">
        <v>44634.604780092595</v>
      </c>
      <c r="B836" s="11"/>
      <c r="C836" s="15">
        <v>44634</v>
      </c>
      <c r="D836" s="16">
        <v>0.60478009259259258</v>
      </c>
      <c r="E836" s="16"/>
      <c r="F836" s="12">
        <v>98.100000000000009</v>
      </c>
      <c r="G836" s="12">
        <v>100.28</v>
      </c>
      <c r="H836" s="12">
        <v>113.36</v>
      </c>
      <c r="I836" s="12">
        <v>103.55</v>
      </c>
      <c r="J836" s="12">
        <v>106.82</v>
      </c>
      <c r="K836" s="12">
        <v>99.19</v>
      </c>
      <c r="L836" s="12">
        <v>116.63000000000001</v>
      </c>
      <c r="M836" s="12">
        <v>109</v>
      </c>
      <c r="N836" s="13">
        <v>105.86624999999999</v>
      </c>
      <c r="O836" s="17" t="s">
        <v>138</v>
      </c>
      <c r="P836" s="14" t="s">
        <v>10</v>
      </c>
      <c r="Q836" s="14" t="s">
        <v>15</v>
      </c>
      <c r="R836" s="14" t="s">
        <v>119</v>
      </c>
      <c r="S836" s="14" t="s">
        <v>143</v>
      </c>
    </row>
    <row r="837" spans="1:19" x14ac:dyDescent="0.3">
      <c r="A837" s="11">
        <v>44634.604849537034</v>
      </c>
      <c r="B837" s="11"/>
      <c r="C837" s="15">
        <v>44634</v>
      </c>
      <c r="D837" s="16">
        <v>0.60484953703703703</v>
      </c>
      <c r="E837" s="16"/>
      <c r="F837" s="12">
        <v>119</v>
      </c>
      <c r="G837" s="12">
        <v>104.42</v>
      </c>
      <c r="H837" s="12">
        <v>118.04</v>
      </c>
      <c r="I837" s="12">
        <v>107.82499999999999</v>
      </c>
      <c r="J837" s="12">
        <v>111.23</v>
      </c>
      <c r="K837" s="12">
        <v>103.285</v>
      </c>
      <c r="L837" s="12">
        <v>121.44500000000001</v>
      </c>
      <c r="M837" s="12">
        <v>108</v>
      </c>
      <c r="N837" s="13">
        <v>111.655625</v>
      </c>
      <c r="O837" s="17" t="s">
        <v>138</v>
      </c>
      <c r="P837" s="14" t="s">
        <v>10</v>
      </c>
      <c r="Q837" s="14" t="s">
        <v>15</v>
      </c>
      <c r="R837" s="14" t="s">
        <v>119</v>
      </c>
      <c r="S837" s="14" t="s">
        <v>143</v>
      </c>
    </row>
    <row r="838" spans="1:19" x14ac:dyDescent="0.3">
      <c r="A838" s="11">
        <v>44634.604861111111</v>
      </c>
      <c r="B838" s="11"/>
      <c r="C838" s="15">
        <v>44634</v>
      </c>
      <c r="D838" s="16">
        <v>0.60486111111111118</v>
      </c>
      <c r="E838" s="16"/>
      <c r="F838" s="12">
        <v>85.95</v>
      </c>
      <c r="G838" s="12">
        <v>87.86</v>
      </c>
      <c r="H838" s="12">
        <v>99.320000000000007</v>
      </c>
      <c r="I838" s="12">
        <v>90.724999999999994</v>
      </c>
      <c r="J838" s="12">
        <v>93.59</v>
      </c>
      <c r="K838" s="12">
        <v>84</v>
      </c>
      <c r="L838" s="12">
        <v>107</v>
      </c>
      <c r="M838" s="12">
        <v>92.634999999999991</v>
      </c>
      <c r="N838" s="13">
        <v>92.635000000000005</v>
      </c>
      <c r="O838" s="17" t="s">
        <v>138</v>
      </c>
      <c r="P838" s="14" t="s">
        <v>10</v>
      </c>
      <c r="Q838" s="14" t="s">
        <v>15</v>
      </c>
      <c r="R838" s="14" t="s">
        <v>119</v>
      </c>
      <c r="S838" s="14" t="s">
        <v>143</v>
      </c>
    </row>
    <row r="839" spans="1:19" x14ac:dyDescent="0.3">
      <c r="A839" s="11">
        <v>44634.605543981481</v>
      </c>
      <c r="B839" s="11"/>
      <c r="C839" s="15">
        <v>44634</v>
      </c>
      <c r="D839" s="16">
        <v>0.60554398148148147</v>
      </c>
      <c r="E839" s="16"/>
      <c r="F839" s="12">
        <v>102</v>
      </c>
      <c r="G839" s="12">
        <v>101.66000000000001</v>
      </c>
      <c r="H839" s="12">
        <v>114.92</v>
      </c>
      <c r="I839" s="12">
        <v>104.97499999999999</v>
      </c>
      <c r="J839" s="12">
        <v>108.28999999999999</v>
      </c>
      <c r="K839" s="12">
        <v>100.55500000000001</v>
      </c>
      <c r="L839" s="12">
        <v>118.23500000000001</v>
      </c>
      <c r="M839" s="12">
        <v>119</v>
      </c>
      <c r="N839" s="13">
        <v>108.70437500000001</v>
      </c>
      <c r="O839" s="17" t="s">
        <v>138</v>
      </c>
      <c r="P839" s="14" t="s">
        <v>10</v>
      </c>
      <c r="Q839" s="14" t="s">
        <v>15</v>
      </c>
      <c r="R839" s="14" t="s">
        <v>119</v>
      </c>
      <c r="S839" s="14" t="s">
        <v>143</v>
      </c>
    </row>
    <row r="840" spans="1:19" x14ac:dyDescent="0.3">
      <c r="A840" s="11">
        <v>44634.605624999997</v>
      </c>
      <c r="B840" s="11"/>
      <c r="C840" s="15">
        <v>44634</v>
      </c>
      <c r="D840" s="16">
        <v>0.60562499999999997</v>
      </c>
      <c r="E840" s="16"/>
      <c r="F840" s="12">
        <v>111.60000000000001</v>
      </c>
      <c r="G840" s="12">
        <v>114.08</v>
      </c>
      <c r="H840" s="12">
        <v>128.96</v>
      </c>
      <c r="I840" s="12">
        <v>117.8</v>
      </c>
      <c r="J840" s="12">
        <v>121.52</v>
      </c>
      <c r="K840" s="12">
        <v>112.84</v>
      </c>
      <c r="L840" s="12">
        <v>132.68</v>
      </c>
      <c r="M840" s="12">
        <v>124</v>
      </c>
      <c r="N840" s="13">
        <v>120.435</v>
      </c>
      <c r="O840" s="17" t="s">
        <v>138</v>
      </c>
      <c r="P840" s="14" t="s">
        <v>10</v>
      </c>
      <c r="Q840" s="14" t="s">
        <v>15</v>
      </c>
      <c r="R840" s="14" t="s">
        <v>18</v>
      </c>
      <c r="S840" s="14" t="s">
        <v>143</v>
      </c>
    </row>
    <row r="841" spans="1:19" x14ac:dyDescent="0.3">
      <c r="A841" s="11">
        <v>44634.605740740742</v>
      </c>
      <c r="B841" s="11"/>
      <c r="C841" s="15">
        <v>44634</v>
      </c>
      <c r="D841" s="16">
        <v>0.6057407407407408</v>
      </c>
      <c r="E841" s="16"/>
      <c r="F841" s="12">
        <v>104</v>
      </c>
      <c r="G841" s="12">
        <v>95.68</v>
      </c>
      <c r="H841" s="12">
        <v>108.16</v>
      </c>
      <c r="I841" s="12">
        <v>98.8</v>
      </c>
      <c r="J841" s="12">
        <v>101.92</v>
      </c>
      <c r="K841" s="12">
        <v>94.64</v>
      </c>
      <c r="L841" s="12">
        <v>111.28</v>
      </c>
      <c r="M841" s="12">
        <v>100.88</v>
      </c>
      <c r="N841" s="13">
        <v>101.92</v>
      </c>
      <c r="O841" s="17" t="s">
        <v>138</v>
      </c>
      <c r="P841" s="14" t="s">
        <v>10</v>
      </c>
      <c r="Q841" s="14" t="s">
        <v>15</v>
      </c>
      <c r="R841" s="14" t="s">
        <v>119</v>
      </c>
      <c r="S841" s="14" t="s">
        <v>143</v>
      </c>
    </row>
    <row r="842" spans="1:19" x14ac:dyDescent="0.3">
      <c r="A842" s="11">
        <v>44634.606238425928</v>
      </c>
      <c r="B842" s="11"/>
      <c r="C842" s="15">
        <v>44634</v>
      </c>
      <c r="D842" s="16">
        <v>0.60623842592592592</v>
      </c>
      <c r="E842" s="16"/>
      <c r="F842" s="12">
        <v>102</v>
      </c>
      <c r="G842" s="12">
        <v>100.74000000000001</v>
      </c>
      <c r="H842" s="12">
        <v>113.88000000000001</v>
      </c>
      <c r="I842" s="12">
        <v>104.02499999999999</v>
      </c>
      <c r="J842" s="12">
        <v>107.31</v>
      </c>
      <c r="K842" s="12">
        <v>99.64500000000001</v>
      </c>
      <c r="L842" s="12">
        <v>117.16500000000001</v>
      </c>
      <c r="M842" s="12">
        <v>117</v>
      </c>
      <c r="N842" s="13">
        <v>107.72062499999998</v>
      </c>
      <c r="O842" s="17" t="s">
        <v>138</v>
      </c>
      <c r="P842" s="14" t="s">
        <v>10</v>
      </c>
      <c r="Q842" s="14" t="s">
        <v>15</v>
      </c>
      <c r="R842" s="14" t="s">
        <v>119</v>
      </c>
      <c r="S842" s="14" t="s">
        <v>143</v>
      </c>
    </row>
    <row r="843" spans="1:19" x14ac:dyDescent="0.3">
      <c r="A843" s="11">
        <v>44634.606932870367</v>
      </c>
      <c r="B843" s="11"/>
      <c r="C843" s="15">
        <v>44634</v>
      </c>
      <c r="D843" s="16">
        <v>0.60693287037037036</v>
      </c>
      <c r="E843" s="16"/>
      <c r="F843" s="12">
        <v>106</v>
      </c>
      <c r="G843" s="12">
        <v>103.5</v>
      </c>
      <c r="H843" s="12">
        <v>117</v>
      </c>
      <c r="I843" s="12">
        <v>106.875</v>
      </c>
      <c r="J843" s="12">
        <v>110.25</v>
      </c>
      <c r="K843" s="12">
        <v>102.375</v>
      </c>
      <c r="L843" s="12">
        <v>120.375</v>
      </c>
      <c r="M843" s="12">
        <v>119</v>
      </c>
      <c r="N843" s="13">
        <v>110.671875</v>
      </c>
      <c r="O843" s="17" t="s">
        <v>138</v>
      </c>
      <c r="P843" s="14" t="s">
        <v>10</v>
      </c>
      <c r="Q843" s="14" t="s">
        <v>15</v>
      </c>
      <c r="R843" s="14" t="s">
        <v>119</v>
      </c>
      <c r="S843" s="14" t="s">
        <v>143</v>
      </c>
    </row>
    <row r="844" spans="1:19" x14ac:dyDescent="0.3">
      <c r="A844" s="11">
        <v>44634.607627314814</v>
      </c>
      <c r="B844" s="11"/>
      <c r="C844" s="15">
        <v>44634</v>
      </c>
      <c r="D844" s="16">
        <v>0.6076273148148148</v>
      </c>
      <c r="E844" s="16"/>
      <c r="F844" s="12">
        <v>104</v>
      </c>
      <c r="G844" s="12">
        <v>104.42</v>
      </c>
      <c r="H844" s="12">
        <v>118.04</v>
      </c>
      <c r="I844" s="12">
        <v>107.82499999999999</v>
      </c>
      <c r="J844" s="12">
        <v>111.23</v>
      </c>
      <c r="K844" s="12">
        <v>103.285</v>
      </c>
      <c r="L844" s="12">
        <v>121.44500000000001</v>
      </c>
      <c r="M844" s="12">
        <v>123</v>
      </c>
      <c r="N844" s="13">
        <v>111.655625</v>
      </c>
      <c r="O844" s="17" t="s">
        <v>138</v>
      </c>
      <c r="P844" s="14" t="s">
        <v>10</v>
      </c>
      <c r="Q844" s="14" t="s">
        <v>15</v>
      </c>
      <c r="R844" s="14" t="s">
        <v>119</v>
      </c>
      <c r="S844" s="14" t="s">
        <v>143</v>
      </c>
    </row>
    <row r="845" spans="1:19" x14ac:dyDescent="0.3">
      <c r="A845" s="11">
        <v>44634.60832175926</v>
      </c>
      <c r="B845" s="11"/>
      <c r="C845" s="15">
        <v>44634</v>
      </c>
      <c r="D845" s="16">
        <v>0.60832175925925924</v>
      </c>
      <c r="E845" s="16"/>
      <c r="F845" s="12">
        <v>107</v>
      </c>
      <c r="G845" s="12">
        <v>103.5</v>
      </c>
      <c r="H845" s="12">
        <v>117</v>
      </c>
      <c r="I845" s="12">
        <v>106.875</v>
      </c>
      <c r="J845" s="12">
        <v>110.25</v>
      </c>
      <c r="K845" s="12">
        <v>102.375</v>
      </c>
      <c r="L845" s="12">
        <v>120.375</v>
      </c>
      <c r="M845" s="12">
        <v>118</v>
      </c>
      <c r="N845" s="13">
        <v>110.671875</v>
      </c>
      <c r="O845" s="17" t="s">
        <v>138</v>
      </c>
      <c r="P845" s="14" t="s">
        <v>10</v>
      </c>
      <c r="Q845" s="14" t="s">
        <v>15</v>
      </c>
      <c r="R845" s="14" t="s">
        <v>119</v>
      </c>
      <c r="S845" s="14" t="s">
        <v>143</v>
      </c>
    </row>
    <row r="846" spans="1:19" x14ac:dyDescent="0.3">
      <c r="A846" s="11">
        <v>44634.60833333333</v>
      </c>
      <c r="B846" s="11"/>
      <c r="C846" s="15">
        <v>44634</v>
      </c>
      <c r="D846" s="16">
        <v>0.60833333333333328</v>
      </c>
      <c r="E846" s="16"/>
      <c r="F846" s="12">
        <v>86.4</v>
      </c>
      <c r="G846" s="12">
        <v>88.320000000000007</v>
      </c>
      <c r="H846" s="12">
        <v>99.84</v>
      </c>
      <c r="I846" s="12">
        <v>91.199999999999989</v>
      </c>
      <c r="J846" s="12">
        <v>94.08</v>
      </c>
      <c r="K846" s="12">
        <v>101</v>
      </c>
      <c r="L846" s="12">
        <v>91</v>
      </c>
      <c r="M846" s="12">
        <v>93.12</v>
      </c>
      <c r="N846" s="13">
        <v>93.12</v>
      </c>
      <c r="O846" s="17" t="s">
        <v>138</v>
      </c>
      <c r="P846" s="14" t="s">
        <v>10</v>
      </c>
      <c r="Q846" s="14" t="s">
        <v>15</v>
      </c>
      <c r="R846" s="14" t="s">
        <v>119</v>
      </c>
      <c r="S846" s="14" t="s">
        <v>143</v>
      </c>
    </row>
    <row r="847" spans="1:19" x14ac:dyDescent="0.3">
      <c r="A847" s="11">
        <v>44634.608391203707</v>
      </c>
      <c r="B847" s="11"/>
      <c r="C847" s="15">
        <v>44634</v>
      </c>
      <c r="D847" s="16">
        <v>0.6083912037037037</v>
      </c>
      <c r="E847" s="16"/>
      <c r="F847" s="12">
        <v>104</v>
      </c>
      <c r="G847" s="12">
        <v>95.68</v>
      </c>
      <c r="H847" s="12">
        <v>108.16</v>
      </c>
      <c r="I847" s="12">
        <v>98.8</v>
      </c>
      <c r="J847" s="12">
        <v>101.92</v>
      </c>
      <c r="K847" s="12">
        <v>94.64</v>
      </c>
      <c r="L847" s="12">
        <v>111.28</v>
      </c>
      <c r="M847" s="12">
        <v>100.88</v>
      </c>
      <c r="N847" s="13">
        <v>101.92</v>
      </c>
      <c r="O847" s="17" t="s">
        <v>138</v>
      </c>
      <c r="P847" s="14" t="s">
        <v>10</v>
      </c>
      <c r="Q847" s="14" t="s">
        <v>15</v>
      </c>
      <c r="R847" s="14" t="s">
        <v>119</v>
      </c>
      <c r="S847" s="14" t="s">
        <v>143</v>
      </c>
    </row>
    <row r="848" spans="1:19" x14ac:dyDescent="0.3">
      <c r="A848" s="11">
        <v>44634.608738425923</v>
      </c>
      <c r="B848" s="11"/>
      <c r="C848" s="15">
        <v>44634</v>
      </c>
      <c r="D848" s="16">
        <v>0.60873842592592597</v>
      </c>
      <c r="E848" s="16"/>
      <c r="F848" s="12">
        <v>103.5</v>
      </c>
      <c r="G848" s="12">
        <v>105.80000000000001</v>
      </c>
      <c r="H848" s="12">
        <v>119.60000000000001</v>
      </c>
      <c r="I848" s="12">
        <v>109.25</v>
      </c>
      <c r="J848" s="12">
        <v>112.7</v>
      </c>
      <c r="K848" s="12">
        <v>104.65</v>
      </c>
      <c r="L848" s="12">
        <v>123.05000000000001</v>
      </c>
      <c r="M848" s="12">
        <v>115</v>
      </c>
      <c r="N848" s="13">
        <v>111.69374999999999</v>
      </c>
      <c r="O848" s="17" t="s">
        <v>138</v>
      </c>
      <c r="P848" s="14" t="s">
        <v>10</v>
      </c>
      <c r="Q848" s="14" t="s">
        <v>15</v>
      </c>
      <c r="R848" s="14" t="s">
        <v>119</v>
      </c>
      <c r="S848" s="14" t="s">
        <v>143</v>
      </c>
    </row>
    <row r="849" spans="1:19" s="28" customFormat="1" x14ac:dyDescent="0.3">
      <c r="A849" s="11">
        <v>44634.609016203707</v>
      </c>
      <c r="B849" s="11"/>
      <c r="C849" s="15">
        <v>44634</v>
      </c>
      <c r="D849" s="16">
        <v>0.60901620370370368</v>
      </c>
      <c r="E849" s="16"/>
      <c r="F849" s="12">
        <v>106</v>
      </c>
      <c r="G849" s="12">
        <v>101.66000000000001</v>
      </c>
      <c r="H849" s="12">
        <v>114.92</v>
      </c>
      <c r="I849" s="12">
        <v>104.97499999999999</v>
      </c>
      <c r="J849" s="12">
        <v>108.28999999999999</v>
      </c>
      <c r="K849" s="12">
        <v>100.55500000000001</v>
      </c>
      <c r="L849" s="12">
        <v>118.23500000000001</v>
      </c>
      <c r="M849" s="12">
        <v>115</v>
      </c>
      <c r="N849" s="13">
        <v>108.70437500000001</v>
      </c>
      <c r="O849" s="17" t="s">
        <v>138</v>
      </c>
      <c r="P849" s="14" t="s">
        <v>10</v>
      </c>
      <c r="Q849" s="14" t="s">
        <v>15</v>
      </c>
      <c r="R849" s="14" t="s">
        <v>119</v>
      </c>
      <c r="S849" s="14" t="s">
        <v>143</v>
      </c>
    </row>
    <row r="850" spans="1:19" x14ac:dyDescent="0.3">
      <c r="A850" s="11">
        <v>44634.609305555554</v>
      </c>
      <c r="B850" s="11"/>
      <c r="C850" s="15">
        <v>44634</v>
      </c>
      <c r="D850" s="16">
        <v>0.60930555555555554</v>
      </c>
      <c r="E850" s="16"/>
      <c r="F850" s="12">
        <v>73.8</v>
      </c>
      <c r="G850" s="12">
        <v>75.44</v>
      </c>
      <c r="H850" s="12">
        <v>85.28</v>
      </c>
      <c r="I850" s="12">
        <v>77.899999999999991</v>
      </c>
      <c r="J850" s="12">
        <v>80.36</v>
      </c>
      <c r="K850" s="12">
        <v>74.62</v>
      </c>
      <c r="L850" s="12">
        <v>82</v>
      </c>
      <c r="M850" s="12">
        <v>79.539999999999992</v>
      </c>
      <c r="N850" s="13">
        <v>78.617500000000007</v>
      </c>
      <c r="O850" s="17" t="s">
        <v>138</v>
      </c>
      <c r="P850" s="14" t="s">
        <v>10</v>
      </c>
      <c r="Q850" s="14" t="s">
        <v>15</v>
      </c>
      <c r="R850" s="14" t="s">
        <v>119</v>
      </c>
      <c r="S850" s="14" t="s">
        <v>143</v>
      </c>
    </row>
    <row r="851" spans="1:19" x14ac:dyDescent="0.3">
      <c r="A851" s="11">
        <v>44634.609317129631</v>
      </c>
      <c r="B851" s="11"/>
      <c r="C851" s="15">
        <v>44634</v>
      </c>
      <c r="D851" s="16">
        <v>0.60931712962962969</v>
      </c>
      <c r="E851" s="16"/>
      <c r="F851" s="12">
        <v>113.4</v>
      </c>
      <c r="G851" s="12">
        <v>115.92</v>
      </c>
      <c r="H851" s="12">
        <v>131.04</v>
      </c>
      <c r="I851" s="12">
        <v>119.69999999999999</v>
      </c>
      <c r="J851" s="12">
        <v>123.48</v>
      </c>
      <c r="K851" s="12">
        <v>114.66000000000001</v>
      </c>
      <c r="L851" s="12">
        <v>134.82000000000002</v>
      </c>
      <c r="M851" s="12">
        <v>126</v>
      </c>
      <c r="N851" s="13">
        <v>122.3775</v>
      </c>
      <c r="O851" s="17" t="s">
        <v>138</v>
      </c>
      <c r="P851" s="14" t="s">
        <v>10</v>
      </c>
      <c r="Q851" s="14" t="s">
        <v>15</v>
      </c>
      <c r="R851" s="14" t="s">
        <v>18</v>
      </c>
      <c r="S851" s="14" t="s">
        <v>143</v>
      </c>
    </row>
    <row r="852" spans="1:19" x14ac:dyDescent="0.3">
      <c r="A852" s="11">
        <v>44634.609710648147</v>
      </c>
      <c r="B852" s="11"/>
      <c r="C852" s="15">
        <v>44634</v>
      </c>
      <c r="D852" s="16">
        <v>0.60971064814814813</v>
      </c>
      <c r="E852" s="16"/>
      <c r="F852" s="12">
        <v>108</v>
      </c>
      <c r="G852" s="12">
        <v>104.88000000000001</v>
      </c>
      <c r="H852" s="12">
        <v>118.56</v>
      </c>
      <c r="I852" s="12">
        <v>108.3</v>
      </c>
      <c r="J852" s="12">
        <v>111.72</v>
      </c>
      <c r="K852" s="12">
        <v>103.74000000000001</v>
      </c>
      <c r="L852" s="12">
        <v>121.98</v>
      </c>
      <c r="M852" s="12">
        <v>120</v>
      </c>
      <c r="N852" s="13">
        <v>112.14750000000001</v>
      </c>
      <c r="O852" s="17" t="s">
        <v>138</v>
      </c>
      <c r="P852" s="14" t="s">
        <v>10</v>
      </c>
      <c r="Q852" s="14" t="s">
        <v>15</v>
      </c>
      <c r="R852" s="14" t="s">
        <v>119</v>
      </c>
      <c r="S852" s="14" t="s">
        <v>143</v>
      </c>
    </row>
    <row r="853" spans="1:19" x14ac:dyDescent="0.3">
      <c r="A853" s="11">
        <v>44634.610405092593</v>
      </c>
      <c r="B853" s="11"/>
      <c r="C853" s="15">
        <v>44634</v>
      </c>
      <c r="D853" s="16">
        <v>0.61040509259259257</v>
      </c>
      <c r="E853" s="16"/>
      <c r="F853" s="12">
        <v>118</v>
      </c>
      <c r="G853" s="12">
        <v>103.96000000000001</v>
      </c>
      <c r="H853" s="12">
        <v>117.52000000000001</v>
      </c>
      <c r="I853" s="12">
        <v>107.35</v>
      </c>
      <c r="J853" s="12">
        <v>110.74</v>
      </c>
      <c r="K853" s="12">
        <v>102.83</v>
      </c>
      <c r="L853" s="12">
        <v>120.91000000000001</v>
      </c>
      <c r="M853" s="12">
        <v>108</v>
      </c>
      <c r="N853" s="13">
        <v>111.16375000000001</v>
      </c>
      <c r="O853" s="17" t="s">
        <v>138</v>
      </c>
      <c r="P853" s="14" t="s">
        <v>10</v>
      </c>
      <c r="Q853" s="14" t="s">
        <v>15</v>
      </c>
      <c r="R853" s="14" t="s">
        <v>119</v>
      </c>
      <c r="S853" s="14" t="s">
        <v>143</v>
      </c>
    </row>
    <row r="854" spans="1:19" x14ac:dyDescent="0.3">
      <c r="A854" s="11">
        <v>44634.61109953704</v>
      </c>
      <c r="B854" s="11"/>
      <c r="C854" s="15">
        <v>44634</v>
      </c>
      <c r="D854" s="16">
        <v>0.61109953703703701</v>
      </c>
      <c r="E854" s="16"/>
      <c r="F854" s="12">
        <v>107</v>
      </c>
      <c r="G854" s="12">
        <v>94.3</v>
      </c>
      <c r="H854" s="12">
        <v>106.60000000000001</v>
      </c>
      <c r="I854" s="12">
        <v>97.375</v>
      </c>
      <c r="J854" s="12">
        <v>100.45</v>
      </c>
      <c r="K854" s="12">
        <v>93.275000000000006</v>
      </c>
      <c r="L854" s="12">
        <v>109.67500000000001</v>
      </c>
      <c r="M854" s="12">
        <v>98</v>
      </c>
      <c r="N854" s="13">
        <v>100.83437499999999</v>
      </c>
      <c r="O854" s="17" t="s">
        <v>138</v>
      </c>
      <c r="P854" s="14" t="s">
        <v>10</v>
      </c>
      <c r="Q854" s="14" t="s">
        <v>15</v>
      </c>
      <c r="R854" s="14" t="s">
        <v>119</v>
      </c>
      <c r="S854" s="14" t="s">
        <v>143</v>
      </c>
    </row>
    <row r="855" spans="1:19" x14ac:dyDescent="0.3">
      <c r="A855" s="11">
        <v>44634.611539351848</v>
      </c>
      <c r="B855" s="11"/>
      <c r="C855" s="15">
        <v>44634</v>
      </c>
      <c r="D855" s="16">
        <v>0.61153935185185182</v>
      </c>
      <c r="E855" s="16"/>
      <c r="F855" s="12">
        <v>96.3</v>
      </c>
      <c r="G855" s="12">
        <v>98.44</v>
      </c>
      <c r="H855" s="12">
        <v>111.28</v>
      </c>
      <c r="I855" s="12">
        <v>101.64999999999999</v>
      </c>
      <c r="J855" s="12">
        <v>104.86</v>
      </c>
      <c r="K855" s="12">
        <v>97.37</v>
      </c>
      <c r="L855" s="12">
        <v>114.49000000000001</v>
      </c>
      <c r="M855" s="12">
        <v>107</v>
      </c>
      <c r="N855" s="13">
        <v>103.92375</v>
      </c>
      <c r="O855" s="17" t="s">
        <v>138</v>
      </c>
      <c r="P855" s="14" t="s">
        <v>10</v>
      </c>
      <c r="Q855" s="14" t="s">
        <v>15</v>
      </c>
      <c r="R855" s="14" t="s">
        <v>119</v>
      </c>
      <c r="S855" s="14" t="s">
        <v>143</v>
      </c>
    </row>
    <row r="856" spans="1:19" x14ac:dyDescent="0.3">
      <c r="A856" s="11">
        <v>44634.611793981479</v>
      </c>
      <c r="B856" s="11"/>
      <c r="C856" s="15">
        <v>44634</v>
      </c>
      <c r="D856" s="16">
        <v>0.61179398148148145</v>
      </c>
      <c r="E856" s="16"/>
      <c r="F856" s="12">
        <v>113</v>
      </c>
      <c r="G856" s="12">
        <v>98.44</v>
      </c>
      <c r="H856" s="12">
        <v>111.28</v>
      </c>
      <c r="I856" s="12">
        <v>101.64999999999999</v>
      </c>
      <c r="J856" s="12">
        <v>104.86</v>
      </c>
      <c r="K856" s="12">
        <v>97.37</v>
      </c>
      <c r="L856" s="12">
        <v>114.49000000000001</v>
      </c>
      <c r="M856" s="12">
        <v>101</v>
      </c>
      <c r="N856" s="13">
        <v>105.26125</v>
      </c>
      <c r="O856" s="17" t="s">
        <v>138</v>
      </c>
      <c r="P856" s="14" t="s">
        <v>10</v>
      </c>
      <c r="Q856" s="14" t="s">
        <v>15</v>
      </c>
      <c r="R856" s="14" t="s">
        <v>119</v>
      </c>
      <c r="S856" s="14" t="s">
        <v>143</v>
      </c>
    </row>
    <row r="857" spans="1:19" x14ac:dyDescent="0.3">
      <c r="A857" s="11">
        <v>44634.611805555556</v>
      </c>
      <c r="B857" s="11"/>
      <c r="C857" s="15">
        <v>44634</v>
      </c>
      <c r="D857" s="16">
        <v>0.6118055555555556</v>
      </c>
      <c r="E857" s="16"/>
      <c r="F857" s="12">
        <v>99.9</v>
      </c>
      <c r="G857" s="12">
        <v>102.12</v>
      </c>
      <c r="H857" s="12">
        <v>115.44</v>
      </c>
      <c r="I857" s="12">
        <v>105.44999999999999</v>
      </c>
      <c r="J857" s="12">
        <v>108.78</v>
      </c>
      <c r="K857" s="12">
        <v>101.01</v>
      </c>
      <c r="L857" s="12">
        <v>111</v>
      </c>
      <c r="M857" s="12">
        <v>107.67</v>
      </c>
      <c r="N857" s="13">
        <v>106.42125</v>
      </c>
      <c r="O857" s="17" t="s">
        <v>138</v>
      </c>
      <c r="P857" s="14" t="s">
        <v>10</v>
      </c>
      <c r="Q857" s="14" t="s">
        <v>15</v>
      </c>
      <c r="R857" s="14" t="s">
        <v>119</v>
      </c>
      <c r="S857" s="14" t="s">
        <v>143</v>
      </c>
    </row>
    <row r="858" spans="1:19" x14ac:dyDescent="0.3">
      <c r="A858" s="11">
        <v>44634.611909722225</v>
      </c>
      <c r="B858" s="11"/>
      <c r="C858" s="15">
        <v>44634</v>
      </c>
      <c r="D858" s="16">
        <v>0.61190972222222217</v>
      </c>
      <c r="E858" s="16"/>
      <c r="F858" s="12">
        <v>59.4</v>
      </c>
      <c r="G858" s="12">
        <v>60.720000000000006</v>
      </c>
      <c r="H858" s="12">
        <v>68.64</v>
      </c>
      <c r="I858" s="12">
        <v>62.699999999999996</v>
      </c>
      <c r="J858" s="12">
        <v>64.679999999999993</v>
      </c>
      <c r="K858" s="12">
        <v>66</v>
      </c>
      <c r="L858" s="12">
        <v>70.62</v>
      </c>
      <c r="M858" s="12">
        <v>64.02</v>
      </c>
      <c r="N858" s="13">
        <v>64.597499999999997</v>
      </c>
      <c r="O858" s="17" t="s">
        <v>138</v>
      </c>
      <c r="P858" s="14" t="s">
        <v>10</v>
      </c>
      <c r="Q858" s="14" t="s">
        <v>15</v>
      </c>
      <c r="R858" s="14" t="s">
        <v>119</v>
      </c>
      <c r="S858" s="14" t="s">
        <v>143</v>
      </c>
    </row>
    <row r="859" spans="1:19" x14ac:dyDescent="0.3">
      <c r="A859" s="11">
        <v>44634.612488425926</v>
      </c>
      <c r="B859" s="11"/>
      <c r="C859" s="15">
        <v>44634</v>
      </c>
      <c r="D859" s="16">
        <v>0.61248842592592589</v>
      </c>
      <c r="E859" s="16"/>
      <c r="F859" s="12">
        <v>116</v>
      </c>
      <c r="G859" s="12">
        <v>102.12</v>
      </c>
      <c r="H859" s="12">
        <v>115.44</v>
      </c>
      <c r="I859" s="12">
        <v>105.44999999999999</v>
      </c>
      <c r="J859" s="12">
        <v>108.78</v>
      </c>
      <c r="K859" s="12">
        <v>101.01</v>
      </c>
      <c r="L859" s="12">
        <v>118.77000000000001</v>
      </c>
      <c r="M859" s="12">
        <v>106</v>
      </c>
      <c r="N859" s="13">
        <v>109.19624999999999</v>
      </c>
      <c r="O859" s="17" t="s">
        <v>138</v>
      </c>
      <c r="P859" s="14" t="s">
        <v>10</v>
      </c>
      <c r="Q859" s="14" t="s">
        <v>15</v>
      </c>
      <c r="R859" s="14" t="s">
        <v>119</v>
      </c>
      <c r="S859" s="14" t="s">
        <v>143</v>
      </c>
    </row>
    <row r="860" spans="1:19" x14ac:dyDescent="0.3">
      <c r="A860" s="11">
        <v>44634.612523148149</v>
      </c>
      <c r="B860" s="11"/>
      <c r="C860" s="15">
        <v>44634</v>
      </c>
      <c r="D860" s="16">
        <v>0.61252314814814812</v>
      </c>
      <c r="E860" s="16"/>
      <c r="F860" s="12">
        <v>93.600000000000009</v>
      </c>
      <c r="G860" s="12">
        <v>95.68</v>
      </c>
      <c r="H860" s="12">
        <v>108.16</v>
      </c>
      <c r="I860" s="12">
        <v>98.8</v>
      </c>
      <c r="J860" s="12">
        <v>101.92</v>
      </c>
      <c r="K860" s="12">
        <v>94.64</v>
      </c>
      <c r="L860" s="12">
        <v>111.28</v>
      </c>
      <c r="M860" s="12">
        <v>104</v>
      </c>
      <c r="N860" s="13">
        <v>101.01</v>
      </c>
      <c r="O860" s="17" t="s">
        <v>138</v>
      </c>
      <c r="P860" s="14" t="s">
        <v>10</v>
      </c>
      <c r="Q860" s="14" t="s">
        <v>15</v>
      </c>
      <c r="R860" s="14" t="s">
        <v>119</v>
      </c>
      <c r="S860" s="14" t="s">
        <v>143</v>
      </c>
    </row>
    <row r="861" spans="1:19" x14ac:dyDescent="0.3">
      <c r="A861" s="11">
        <v>44634.613182870373</v>
      </c>
      <c r="B861" s="11"/>
      <c r="C861" s="15">
        <v>44634</v>
      </c>
      <c r="D861" s="16">
        <v>0.61318287037037034</v>
      </c>
      <c r="E861" s="16"/>
      <c r="F861" s="12">
        <v>122</v>
      </c>
      <c r="G861" s="12">
        <v>102.12</v>
      </c>
      <c r="H861" s="12">
        <v>115.44</v>
      </c>
      <c r="I861" s="12">
        <v>105.44999999999999</v>
      </c>
      <c r="J861" s="12">
        <v>108.78</v>
      </c>
      <c r="K861" s="12">
        <v>101.01</v>
      </c>
      <c r="L861" s="12">
        <v>118.77000000000001</v>
      </c>
      <c r="M861" s="12">
        <v>100</v>
      </c>
      <c r="N861" s="13">
        <v>109.19624999999999</v>
      </c>
      <c r="O861" s="17" t="s">
        <v>138</v>
      </c>
      <c r="P861" s="14" t="s">
        <v>10</v>
      </c>
      <c r="Q861" s="14" t="s">
        <v>15</v>
      </c>
      <c r="R861" s="14" t="s">
        <v>119</v>
      </c>
      <c r="S861" s="14" t="s">
        <v>143</v>
      </c>
    </row>
    <row r="862" spans="1:19" x14ac:dyDescent="0.3">
      <c r="A862" s="11">
        <v>44634.613194444442</v>
      </c>
      <c r="B862" s="11"/>
      <c r="C862" s="15">
        <v>44634</v>
      </c>
      <c r="D862" s="16">
        <v>0.61319444444444449</v>
      </c>
      <c r="E862" s="16"/>
      <c r="F862" s="12">
        <v>81</v>
      </c>
      <c r="G862" s="12">
        <v>82.8</v>
      </c>
      <c r="H862" s="12">
        <v>93.600000000000009</v>
      </c>
      <c r="I862" s="12">
        <v>85.5</v>
      </c>
      <c r="J862" s="12">
        <v>88.2</v>
      </c>
      <c r="K862" s="12">
        <v>90</v>
      </c>
      <c r="L862" s="12">
        <v>96.300000000000011</v>
      </c>
      <c r="M862" s="12">
        <v>87.3</v>
      </c>
      <c r="N862" s="13">
        <v>88.087500000000006</v>
      </c>
      <c r="O862" s="17" t="s">
        <v>138</v>
      </c>
      <c r="P862" s="14" t="s">
        <v>10</v>
      </c>
      <c r="Q862" s="14" t="s">
        <v>15</v>
      </c>
      <c r="R862" s="14" t="s">
        <v>119</v>
      </c>
      <c r="S862" s="14" t="s">
        <v>143</v>
      </c>
    </row>
    <row r="863" spans="1:19" x14ac:dyDescent="0.3">
      <c r="A863" s="11">
        <v>44634.613391203704</v>
      </c>
      <c r="B863" s="11"/>
      <c r="C863" s="15">
        <v>44634</v>
      </c>
      <c r="D863" s="16">
        <v>0.6133912037037037</v>
      </c>
      <c r="E863" s="16"/>
      <c r="F863" s="12">
        <v>91.8</v>
      </c>
      <c r="G863" s="12">
        <v>93.84</v>
      </c>
      <c r="H863" s="12">
        <v>106.08</v>
      </c>
      <c r="I863" s="12">
        <v>96.899999999999991</v>
      </c>
      <c r="J863" s="12">
        <v>99.96</v>
      </c>
      <c r="K863" s="12">
        <v>102</v>
      </c>
      <c r="L863" s="12">
        <v>109.14</v>
      </c>
      <c r="M863" s="12">
        <v>98.94</v>
      </c>
      <c r="N863" s="13">
        <v>99.832499999999982</v>
      </c>
      <c r="O863" s="17" t="s">
        <v>138</v>
      </c>
      <c r="P863" s="14" t="s">
        <v>10</v>
      </c>
      <c r="Q863" s="14" t="s">
        <v>15</v>
      </c>
      <c r="R863" s="14" t="s">
        <v>119</v>
      </c>
      <c r="S863" s="14" t="s">
        <v>143</v>
      </c>
    </row>
    <row r="864" spans="1:19" x14ac:dyDescent="0.3">
      <c r="A864" s="11">
        <v>44634.613877314812</v>
      </c>
      <c r="B864" s="11"/>
      <c r="C864" s="15">
        <v>44634</v>
      </c>
      <c r="D864" s="16">
        <v>0.61387731481481478</v>
      </c>
      <c r="E864" s="16"/>
      <c r="F864" s="12">
        <v>125</v>
      </c>
      <c r="G864" s="12">
        <v>115</v>
      </c>
      <c r="H864" s="12">
        <v>130</v>
      </c>
      <c r="I864" s="12">
        <v>118.75</v>
      </c>
      <c r="J864" s="12">
        <v>122.5</v>
      </c>
      <c r="K864" s="12">
        <v>113.75</v>
      </c>
      <c r="L864" s="12">
        <v>133.75</v>
      </c>
      <c r="M864" s="12">
        <v>121.25</v>
      </c>
      <c r="N864" s="13">
        <v>122.5</v>
      </c>
      <c r="O864" s="17" t="s">
        <v>138</v>
      </c>
      <c r="P864" s="14" t="s">
        <v>10</v>
      </c>
      <c r="Q864" s="14" t="s">
        <v>15</v>
      </c>
      <c r="R864" s="14" t="s">
        <v>18</v>
      </c>
      <c r="S864" s="14" t="s">
        <v>143</v>
      </c>
    </row>
    <row r="865" spans="1:19" x14ac:dyDescent="0.3">
      <c r="A865" s="11">
        <v>44634.614571759259</v>
      </c>
      <c r="B865" s="11"/>
      <c r="C865" s="15">
        <v>44634</v>
      </c>
      <c r="D865" s="16">
        <v>0.61457175925925933</v>
      </c>
      <c r="E865" s="16"/>
      <c r="F865" s="12">
        <v>141</v>
      </c>
      <c r="G865" s="12">
        <v>111.78</v>
      </c>
      <c r="H865" s="12">
        <v>126.36</v>
      </c>
      <c r="I865" s="12">
        <v>115.425</v>
      </c>
      <c r="J865" s="12">
        <v>119.07</v>
      </c>
      <c r="K865" s="12">
        <v>110.565</v>
      </c>
      <c r="L865" s="12">
        <v>130.005</v>
      </c>
      <c r="M865" s="12">
        <v>102</v>
      </c>
      <c r="N865" s="13">
        <v>119.52562500000001</v>
      </c>
      <c r="O865" s="17" t="s">
        <v>138</v>
      </c>
      <c r="P865" s="14" t="s">
        <v>10</v>
      </c>
      <c r="Q865" s="14" t="s">
        <v>15</v>
      </c>
      <c r="R865" s="14" t="s">
        <v>119</v>
      </c>
      <c r="S865" s="14" t="s">
        <v>143</v>
      </c>
    </row>
    <row r="866" spans="1:19" x14ac:dyDescent="0.3">
      <c r="A866" s="11">
        <v>44634.614884259259</v>
      </c>
      <c r="B866" s="11"/>
      <c r="C866" s="15">
        <v>44634</v>
      </c>
      <c r="D866" s="16">
        <v>0.61488425925925927</v>
      </c>
      <c r="E866" s="16"/>
      <c r="F866" s="12">
        <v>94.5</v>
      </c>
      <c r="G866" s="12">
        <v>96.600000000000009</v>
      </c>
      <c r="H866" s="12">
        <v>109.2</v>
      </c>
      <c r="I866" s="12">
        <v>99.75</v>
      </c>
      <c r="J866" s="12">
        <v>102.89999999999999</v>
      </c>
      <c r="K866" s="12">
        <v>95.55</v>
      </c>
      <c r="L866" s="12">
        <v>112.35000000000001</v>
      </c>
      <c r="M866" s="12">
        <v>105</v>
      </c>
      <c r="N866" s="13">
        <v>101.98125</v>
      </c>
      <c r="O866" s="17" t="s">
        <v>138</v>
      </c>
      <c r="P866" s="14" t="s">
        <v>10</v>
      </c>
      <c r="Q866" s="14" t="s">
        <v>15</v>
      </c>
      <c r="R866" s="14" t="s">
        <v>119</v>
      </c>
      <c r="S866" s="14" t="s">
        <v>143</v>
      </c>
    </row>
    <row r="867" spans="1:19" x14ac:dyDescent="0.3">
      <c r="A867" s="11">
        <v>44634.615266203706</v>
      </c>
      <c r="B867" s="11"/>
      <c r="C867" s="15">
        <v>44634</v>
      </c>
      <c r="D867" s="16">
        <v>0.61526620370370366</v>
      </c>
      <c r="E867" s="16"/>
      <c r="F867" s="12">
        <v>153</v>
      </c>
      <c r="G867" s="12">
        <v>120.06</v>
      </c>
      <c r="H867" s="12">
        <v>135.72</v>
      </c>
      <c r="I867" s="12">
        <v>123.97499999999999</v>
      </c>
      <c r="J867" s="12">
        <v>127.89</v>
      </c>
      <c r="K867" s="12">
        <v>118.75500000000001</v>
      </c>
      <c r="L867" s="12">
        <v>139.63500000000002</v>
      </c>
      <c r="M867" s="12">
        <v>108</v>
      </c>
      <c r="N867" s="13">
        <v>128.37937499999998</v>
      </c>
      <c r="O867" s="17" t="s">
        <v>138</v>
      </c>
      <c r="P867" s="14" t="s">
        <v>10</v>
      </c>
      <c r="Q867" s="14" t="s">
        <v>15</v>
      </c>
      <c r="R867" s="14" t="s">
        <v>18</v>
      </c>
      <c r="S867" s="14" t="s">
        <v>143</v>
      </c>
    </row>
    <row r="868" spans="1:19" x14ac:dyDescent="0.3">
      <c r="A868" s="11">
        <v>44634.615277777775</v>
      </c>
      <c r="B868" s="11"/>
      <c r="C868" s="15">
        <v>44634</v>
      </c>
      <c r="D868" s="16">
        <v>0.61527777777777781</v>
      </c>
      <c r="E868" s="16"/>
      <c r="F868" s="12">
        <v>78.3</v>
      </c>
      <c r="G868" s="12">
        <v>80.040000000000006</v>
      </c>
      <c r="H868" s="12">
        <v>90.48</v>
      </c>
      <c r="I868" s="12">
        <v>82.649999999999991</v>
      </c>
      <c r="J868" s="12">
        <v>85.26</v>
      </c>
      <c r="K868" s="12">
        <v>91</v>
      </c>
      <c r="L868" s="12">
        <v>83</v>
      </c>
      <c r="M868" s="12">
        <v>84.39</v>
      </c>
      <c r="N868" s="13">
        <v>84.39</v>
      </c>
      <c r="O868" s="17" t="s">
        <v>138</v>
      </c>
      <c r="P868" s="14" t="s">
        <v>10</v>
      </c>
      <c r="Q868" s="14" t="s">
        <v>15</v>
      </c>
      <c r="R868" s="14" t="s">
        <v>119</v>
      </c>
      <c r="S868" s="14" t="s">
        <v>143</v>
      </c>
    </row>
    <row r="869" spans="1:19" x14ac:dyDescent="0.3">
      <c r="A869" s="11">
        <v>44634.615960648145</v>
      </c>
      <c r="B869" s="11"/>
      <c r="C869" s="15">
        <v>44634</v>
      </c>
      <c r="D869" s="16">
        <v>0.61596064814814822</v>
      </c>
      <c r="E869" s="16"/>
      <c r="F869" s="12">
        <v>157</v>
      </c>
      <c r="G869" s="12">
        <v>123.28</v>
      </c>
      <c r="H869" s="12">
        <v>139.36000000000001</v>
      </c>
      <c r="I869" s="12">
        <v>127.3</v>
      </c>
      <c r="J869" s="12">
        <v>131.32</v>
      </c>
      <c r="K869" s="12">
        <v>121.94</v>
      </c>
      <c r="L869" s="12">
        <v>143.38</v>
      </c>
      <c r="M869" s="12">
        <v>111</v>
      </c>
      <c r="N869" s="13">
        <v>131.82249999999999</v>
      </c>
      <c r="O869" s="17" t="s">
        <v>138</v>
      </c>
      <c r="P869" s="14" t="s">
        <v>10</v>
      </c>
      <c r="Q869" s="14" t="s">
        <v>15</v>
      </c>
      <c r="R869" s="14" t="s">
        <v>18</v>
      </c>
      <c r="S869" s="14" t="s">
        <v>143</v>
      </c>
    </row>
    <row r="870" spans="1:19" x14ac:dyDescent="0.3">
      <c r="A870" s="11">
        <v>44634.616655092592</v>
      </c>
      <c r="B870" s="11"/>
      <c r="C870" s="15">
        <v>44634</v>
      </c>
      <c r="D870" s="16">
        <v>0.61665509259259255</v>
      </c>
      <c r="E870" s="16"/>
      <c r="F870" s="12">
        <v>116</v>
      </c>
      <c r="G870" s="12">
        <v>109.02000000000001</v>
      </c>
      <c r="H870" s="12">
        <v>123.24000000000001</v>
      </c>
      <c r="I870" s="12">
        <v>112.57499999999999</v>
      </c>
      <c r="J870" s="12">
        <v>116.13</v>
      </c>
      <c r="K870" s="12">
        <v>107.83500000000001</v>
      </c>
      <c r="L870" s="12">
        <v>126.795</v>
      </c>
      <c r="M870" s="12">
        <v>121</v>
      </c>
      <c r="N870" s="13">
        <v>116.57437499999999</v>
      </c>
      <c r="O870" s="17" t="s">
        <v>138</v>
      </c>
      <c r="P870" s="14" t="s">
        <v>10</v>
      </c>
      <c r="Q870" s="14" t="s">
        <v>15</v>
      </c>
      <c r="R870" s="14" t="s">
        <v>119</v>
      </c>
      <c r="S870" s="14" t="s">
        <v>143</v>
      </c>
    </row>
    <row r="871" spans="1:19" x14ac:dyDescent="0.3">
      <c r="A871" s="11">
        <v>44634.617349537039</v>
      </c>
      <c r="B871" s="11"/>
      <c r="C871" s="15">
        <v>44634</v>
      </c>
      <c r="D871" s="16">
        <v>0.6173495370370371</v>
      </c>
      <c r="E871" s="16"/>
      <c r="F871" s="12">
        <v>112</v>
      </c>
      <c r="G871" s="12">
        <v>108.10000000000001</v>
      </c>
      <c r="H871" s="12">
        <v>122.2</v>
      </c>
      <c r="I871" s="12">
        <v>111.625</v>
      </c>
      <c r="J871" s="12">
        <v>115.14999999999999</v>
      </c>
      <c r="K871" s="12">
        <v>106.925</v>
      </c>
      <c r="L871" s="12">
        <v>125.72500000000001</v>
      </c>
      <c r="M871" s="12">
        <v>123</v>
      </c>
      <c r="N871" s="13">
        <v>115.590625</v>
      </c>
      <c r="O871" s="17" t="s">
        <v>138</v>
      </c>
      <c r="P871" s="14" t="s">
        <v>10</v>
      </c>
      <c r="Q871" s="14" t="s">
        <v>15</v>
      </c>
      <c r="R871" s="14" t="s">
        <v>119</v>
      </c>
      <c r="S871" s="14" t="s">
        <v>143</v>
      </c>
    </row>
    <row r="872" spans="1:19" x14ac:dyDescent="0.3">
      <c r="A872" s="11">
        <v>44634.617372685185</v>
      </c>
      <c r="B872" s="11"/>
      <c r="C872" s="15">
        <v>44634</v>
      </c>
      <c r="D872" s="16">
        <v>0.61737268518518518</v>
      </c>
      <c r="E872" s="16"/>
      <c r="F872" s="12">
        <v>103.5</v>
      </c>
      <c r="G872" s="12">
        <v>105.80000000000001</v>
      </c>
      <c r="H872" s="12">
        <v>119.60000000000001</v>
      </c>
      <c r="I872" s="12">
        <v>109.25</v>
      </c>
      <c r="J872" s="12">
        <v>112.7</v>
      </c>
      <c r="K872" s="12">
        <v>104.65</v>
      </c>
      <c r="L872" s="12">
        <v>123.05000000000001</v>
      </c>
      <c r="M872" s="12">
        <v>115</v>
      </c>
      <c r="N872" s="13">
        <v>111.69374999999999</v>
      </c>
      <c r="O872" s="17" t="s">
        <v>138</v>
      </c>
      <c r="P872" s="14" t="s">
        <v>10</v>
      </c>
      <c r="Q872" s="14" t="s">
        <v>15</v>
      </c>
      <c r="R872" s="14" t="s">
        <v>119</v>
      </c>
      <c r="S872" s="14" t="s">
        <v>143</v>
      </c>
    </row>
    <row r="873" spans="1:19" x14ac:dyDescent="0.3">
      <c r="A873" s="11">
        <v>44634.617685185185</v>
      </c>
      <c r="B873" s="11"/>
      <c r="C873" s="15">
        <v>44634</v>
      </c>
      <c r="D873" s="16">
        <v>0.61768518518518511</v>
      </c>
      <c r="E873" s="16"/>
      <c r="F873" s="12">
        <v>100.8</v>
      </c>
      <c r="G873" s="12">
        <v>103.04</v>
      </c>
      <c r="H873" s="12">
        <v>116.48</v>
      </c>
      <c r="I873" s="12">
        <v>106.39999999999999</v>
      </c>
      <c r="J873" s="12">
        <v>109.75999999999999</v>
      </c>
      <c r="K873" s="12">
        <v>101.92</v>
      </c>
      <c r="L873" s="12">
        <v>119.84</v>
      </c>
      <c r="M873" s="12">
        <v>112</v>
      </c>
      <c r="N873" s="13">
        <v>108.78</v>
      </c>
      <c r="O873" s="17" t="s">
        <v>138</v>
      </c>
      <c r="P873" s="14" t="s">
        <v>10</v>
      </c>
      <c r="Q873" s="14" t="s">
        <v>15</v>
      </c>
      <c r="R873" s="14" t="s">
        <v>119</v>
      </c>
      <c r="S873" s="14" t="s">
        <v>143</v>
      </c>
    </row>
    <row r="874" spans="1:19" x14ac:dyDescent="0.3">
      <c r="A874" s="11">
        <v>44634.617835648147</v>
      </c>
      <c r="B874" s="11"/>
      <c r="C874" s="15">
        <v>44634</v>
      </c>
      <c r="D874" s="16">
        <v>0.61783564814814818</v>
      </c>
      <c r="E874" s="16"/>
      <c r="F874" s="12">
        <v>100.8</v>
      </c>
      <c r="G874" s="12">
        <v>103.04</v>
      </c>
      <c r="H874" s="12">
        <v>116.48</v>
      </c>
      <c r="I874" s="12">
        <v>106.39999999999999</v>
      </c>
      <c r="J874" s="12">
        <v>109.75999999999999</v>
      </c>
      <c r="K874" s="12">
        <v>101.92</v>
      </c>
      <c r="L874" s="12">
        <v>119.84</v>
      </c>
      <c r="M874" s="12">
        <v>112</v>
      </c>
      <c r="N874" s="13">
        <v>108.78</v>
      </c>
      <c r="O874" s="17" t="s">
        <v>138</v>
      </c>
      <c r="P874" s="14" t="s">
        <v>10</v>
      </c>
      <c r="Q874" s="14" t="s">
        <v>15</v>
      </c>
      <c r="R874" s="14" t="s">
        <v>119</v>
      </c>
      <c r="S874" s="14" t="s">
        <v>143</v>
      </c>
    </row>
    <row r="875" spans="1:19" x14ac:dyDescent="0.3">
      <c r="A875" s="11">
        <v>44634.617847222224</v>
      </c>
      <c r="B875" s="11"/>
      <c r="C875" s="15">
        <v>44634</v>
      </c>
      <c r="D875" s="16">
        <v>0.61784722222222221</v>
      </c>
      <c r="E875" s="16"/>
      <c r="F875" s="12">
        <v>69.3</v>
      </c>
      <c r="G875" s="12">
        <v>70.84</v>
      </c>
      <c r="H875" s="12">
        <v>80.08</v>
      </c>
      <c r="I875" s="12">
        <v>73.149999999999991</v>
      </c>
      <c r="J875" s="12">
        <v>75.459999999999994</v>
      </c>
      <c r="K875" s="12">
        <v>77</v>
      </c>
      <c r="L875" s="12">
        <v>82.39</v>
      </c>
      <c r="M875" s="12">
        <v>74.69</v>
      </c>
      <c r="N875" s="13">
        <v>75.363749999999982</v>
      </c>
      <c r="O875" s="17" t="s">
        <v>138</v>
      </c>
      <c r="P875" s="14" t="s">
        <v>10</v>
      </c>
      <c r="Q875" s="14" t="s">
        <v>15</v>
      </c>
      <c r="R875" s="14" t="s">
        <v>119</v>
      </c>
      <c r="S875" s="14" t="s">
        <v>143</v>
      </c>
    </row>
    <row r="876" spans="1:19" x14ac:dyDescent="0.3">
      <c r="A876" s="11">
        <v>44634.618043981478</v>
      </c>
      <c r="B876" s="11"/>
      <c r="C876" s="15">
        <v>44634</v>
      </c>
      <c r="D876" s="16">
        <v>0.61804398148148143</v>
      </c>
      <c r="E876" s="16"/>
      <c r="F876" s="12">
        <v>111</v>
      </c>
      <c r="G876" s="12">
        <v>102.12</v>
      </c>
      <c r="H876" s="12">
        <v>115.44</v>
      </c>
      <c r="I876" s="12">
        <v>105.44999999999999</v>
      </c>
      <c r="J876" s="12">
        <v>108.78</v>
      </c>
      <c r="K876" s="12">
        <v>101.01</v>
      </c>
      <c r="L876" s="12">
        <v>118.77000000000001</v>
      </c>
      <c r="M876" s="12">
        <v>107.67</v>
      </c>
      <c r="N876" s="13">
        <v>108.77999999999999</v>
      </c>
      <c r="O876" s="17" t="s">
        <v>138</v>
      </c>
      <c r="P876" s="14" t="s">
        <v>10</v>
      </c>
      <c r="Q876" s="14" t="s">
        <v>15</v>
      </c>
      <c r="R876" s="14" t="s">
        <v>119</v>
      </c>
      <c r="S876" s="14" t="s">
        <v>143</v>
      </c>
    </row>
    <row r="877" spans="1:19" x14ac:dyDescent="0.3">
      <c r="A877" s="11">
        <v>44634.618738425925</v>
      </c>
      <c r="B877" s="11"/>
      <c r="C877" s="15">
        <v>44634</v>
      </c>
      <c r="D877" s="16">
        <v>0.61873842592592598</v>
      </c>
      <c r="E877" s="16"/>
      <c r="F877" s="12">
        <v>113</v>
      </c>
      <c r="G877" s="12">
        <v>103.96000000000001</v>
      </c>
      <c r="H877" s="12">
        <v>117.52000000000001</v>
      </c>
      <c r="I877" s="12">
        <v>107.35</v>
      </c>
      <c r="J877" s="12">
        <v>110.74</v>
      </c>
      <c r="K877" s="12">
        <v>102.83</v>
      </c>
      <c r="L877" s="12">
        <v>120.91000000000001</v>
      </c>
      <c r="M877" s="12">
        <v>109.61</v>
      </c>
      <c r="N877" s="13">
        <v>110.74000000000001</v>
      </c>
      <c r="O877" s="17" t="s">
        <v>138</v>
      </c>
      <c r="P877" s="14" t="s">
        <v>10</v>
      </c>
      <c r="Q877" s="14" t="s">
        <v>15</v>
      </c>
      <c r="R877" s="14" t="s">
        <v>119</v>
      </c>
      <c r="S877" s="14" t="s">
        <v>143</v>
      </c>
    </row>
    <row r="878" spans="1:19" x14ac:dyDescent="0.3">
      <c r="A878" s="11">
        <v>44634.618750000001</v>
      </c>
      <c r="B878" s="11"/>
      <c r="C878" s="15">
        <v>44634</v>
      </c>
      <c r="D878" s="16">
        <v>0.61875000000000002</v>
      </c>
      <c r="E878" s="16"/>
      <c r="F878" s="12">
        <v>83.7</v>
      </c>
      <c r="G878" s="12">
        <v>85.56</v>
      </c>
      <c r="H878" s="12">
        <v>96.72</v>
      </c>
      <c r="I878" s="12">
        <v>88.35</v>
      </c>
      <c r="J878" s="12">
        <v>91.14</v>
      </c>
      <c r="K878" s="12">
        <v>105</v>
      </c>
      <c r="L878" s="12">
        <v>81</v>
      </c>
      <c r="M878" s="12">
        <v>90.21</v>
      </c>
      <c r="N878" s="13">
        <v>90.210000000000008</v>
      </c>
      <c r="O878" s="17" t="s">
        <v>138</v>
      </c>
      <c r="P878" s="14" t="s">
        <v>10</v>
      </c>
      <c r="Q878" s="14" t="s">
        <v>15</v>
      </c>
      <c r="R878" s="14" t="s">
        <v>119</v>
      </c>
      <c r="S878" s="14" t="s">
        <v>143</v>
      </c>
    </row>
    <row r="879" spans="1:19" x14ac:dyDescent="0.3">
      <c r="A879" s="11">
        <v>44634.619432870371</v>
      </c>
      <c r="B879" s="11"/>
      <c r="C879" s="15">
        <v>44634</v>
      </c>
      <c r="D879" s="16">
        <v>0.61943287037037031</v>
      </c>
      <c r="E879" s="16"/>
      <c r="F879" s="12">
        <v>109</v>
      </c>
      <c r="G879" s="12">
        <v>100.28</v>
      </c>
      <c r="H879" s="12">
        <v>113.36</v>
      </c>
      <c r="I879" s="12">
        <v>103.55</v>
      </c>
      <c r="J879" s="12">
        <v>106.82</v>
      </c>
      <c r="K879" s="12">
        <v>99.19</v>
      </c>
      <c r="L879" s="12">
        <v>116.63000000000001</v>
      </c>
      <c r="M879" s="12">
        <v>105.73</v>
      </c>
      <c r="N879" s="13">
        <v>106.82000000000001</v>
      </c>
      <c r="O879" s="17" t="s">
        <v>138</v>
      </c>
      <c r="P879" s="14" t="s">
        <v>10</v>
      </c>
      <c r="Q879" s="14" t="s">
        <v>15</v>
      </c>
      <c r="R879" s="14" t="s">
        <v>119</v>
      </c>
      <c r="S879" s="14" t="s">
        <v>143</v>
      </c>
    </row>
    <row r="880" spans="1:19" x14ac:dyDescent="0.3">
      <c r="A880" s="11">
        <v>44634.619942129626</v>
      </c>
      <c r="B880" s="11"/>
      <c r="C880" s="15">
        <v>44634</v>
      </c>
      <c r="D880" s="16">
        <v>0.61994212962962958</v>
      </c>
      <c r="E880" s="16"/>
      <c r="F880" s="12">
        <v>73.8</v>
      </c>
      <c r="G880" s="12">
        <v>75.44</v>
      </c>
      <c r="H880" s="12">
        <v>85.28</v>
      </c>
      <c r="I880" s="12">
        <v>77.899999999999991</v>
      </c>
      <c r="J880" s="12">
        <v>80.36</v>
      </c>
      <c r="K880" s="12">
        <v>74.62</v>
      </c>
      <c r="L880" s="12">
        <v>82</v>
      </c>
      <c r="M880" s="12">
        <v>79.539999999999992</v>
      </c>
      <c r="N880" s="13">
        <v>78.617500000000007</v>
      </c>
      <c r="O880" s="17" t="s">
        <v>138</v>
      </c>
      <c r="P880" s="14" t="s">
        <v>10</v>
      </c>
      <c r="Q880" s="14" t="s">
        <v>15</v>
      </c>
      <c r="R880" s="14" t="s">
        <v>119</v>
      </c>
      <c r="S880" s="14" t="s">
        <v>143</v>
      </c>
    </row>
    <row r="881" spans="1:19" x14ac:dyDescent="0.3">
      <c r="A881" s="11">
        <v>44634.620127314818</v>
      </c>
      <c r="B881" s="11"/>
      <c r="C881" s="15">
        <v>44634</v>
      </c>
      <c r="D881" s="16">
        <v>0.62012731481481487</v>
      </c>
      <c r="E881" s="16"/>
      <c r="F881" s="12">
        <v>110</v>
      </c>
      <c r="G881" s="12">
        <v>101.2</v>
      </c>
      <c r="H881" s="12">
        <v>114.4</v>
      </c>
      <c r="I881" s="12">
        <v>104.5</v>
      </c>
      <c r="J881" s="12">
        <v>107.8</v>
      </c>
      <c r="K881" s="12">
        <v>100.10000000000001</v>
      </c>
      <c r="L881" s="12">
        <v>117.7</v>
      </c>
      <c r="M881" s="12">
        <v>106.7</v>
      </c>
      <c r="N881" s="13">
        <v>107.80000000000001</v>
      </c>
      <c r="O881" s="17" t="s">
        <v>138</v>
      </c>
      <c r="P881" s="14" t="s">
        <v>10</v>
      </c>
      <c r="Q881" s="14" t="s">
        <v>15</v>
      </c>
      <c r="R881" s="14" t="s">
        <v>119</v>
      </c>
      <c r="S881" s="14" t="s">
        <v>143</v>
      </c>
    </row>
    <row r="882" spans="1:19" x14ac:dyDescent="0.3">
      <c r="A882" s="11">
        <v>44634.620821759258</v>
      </c>
      <c r="B882" s="11"/>
      <c r="C882" s="15">
        <v>44634</v>
      </c>
      <c r="D882" s="16">
        <v>0.6208217592592592</v>
      </c>
      <c r="E882" s="16"/>
      <c r="F882" s="12">
        <v>110</v>
      </c>
      <c r="G882" s="12">
        <v>101.2</v>
      </c>
      <c r="H882" s="12">
        <v>114.4</v>
      </c>
      <c r="I882" s="12">
        <v>104.5</v>
      </c>
      <c r="J882" s="12">
        <v>107.8</v>
      </c>
      <c r="K882" s="12">
        <v>100.10000000000001</v>
      </c>
      <c r="L882" s="12">
        <v>117.7</v>
      </c>
      <c r="M882" s="12">
        <v>106.7</v>
      </c>
      <c r="N882" s="13">
        <v>107.80000000000001</v>
      </c>
      <c r="O882" s="17" t="s">
        <v>138</v>
      </c>
      <c r="P882" s="14" t="s">
        <v>10</v>
      </c>
      <c r="Q882" s="14" t="s">
        <v>15</v>
      </c>
      <c r="R882" s="14" t="s">
        <v>119</v>
      </c>
      <c r="S882" s="14" t="s">
        <v>143</v>
      </c>
    </row>
    <row r="883" spans="1:19" x14ac:dyDescent="0.3">
      <c r="A883" s="11">
        <v>44634.621469907404</v>
      </c>
      <c r="B883" s="11"/>
      <c r="C883" s="15">
        <v>44634</v>
      </c>
      <c r="D883" s="16">
        <v>0.62146990740740737</v>
      </c>
      <c r="E883" s="16"/>
      <c r="F883" s="12">
        <v>72</v>
      </c>
      <c r="G883" s="12">
        <v>73.600000000000009</v>
      </c>
      <c r="H883" s="12">
        <v>83.2</v>
      </c>
      <c r="I883" s="12">
        <v>76</v>
      </c>
      <c r="J883" s="12">
        <v>78.400000000000006</v>
      </c>
      <c r="K883" s="12">
        <v>80</v>
      </c>
      <c r="L883" s="12">
        <v>85.600000000000009</v>
      </c>
      <c r="M883" s="12">
        <v>77.599999999999994</v>
      </c>
      <c r="N883" s="13">
        <v>78.300000000000011</v>
      </c>
      <c r="O883" s="17" t="s">
        <v>138</v>
      </c>
      <c r="P883" s="14" t="s">
        <v>10</v>
      </c>
      <c r="Q883" s="14" t="s">
        <v>15</v>
      </c>
      <c r="R883" s="14" t="s">
        <v>119</v>
      </c>
      <c r="S883" s="14" t="s">
        <v>143</v>
      </c>
    </row>
    <row r="884" spans="1:19" x14ac:dyDescent="0.3">
      <c r="A884" s="11">
        <v>44634.621516203704</v>
      </c>
      <c r="B884" s="11"/>
      <c r="C884" s="15">
        <v>44634</v>
      </c>
      <c r="D884" s="16">
        <v>0.62151620370370375</v>
      </c>
      <c r="E884" s="16"/>
      <c r="F884" s="12">
        <v>109</v>
      </c>
      <c r="G884" s="12">
        <v>100.28</v>
      </c>
      <c r="H884" s="12">
        <v>113.36</v>
      </c>
      <c r="I884" s="12">
        <v>103.55</v>
      </c>
      <c r="J884" s="12">
        <v>106.82</v>
      </c>
      <c r="K884" s="12">
        <v>99.19</v>
      </c>
      <c r="L884" s="12">
        <v>116.63000000000001</v>
      </c>
      <c r="M884" s="12">
        <v>105.73</v>
      </c>
      <c r="N884" s="13">
        <v>106.82000000000001</v>
      </c>
      <c r="O884" s="17" t="s">
        <v>138</v>
      </c>
      <c r="P884" s="14" t="s">
        <v>10</v>
      </c>
      <c r="Q884" s="14" t="s">
        <v>15</v>
      </c>
      <c r="R884" s="14" t="s">
        <v>119</v>
      </c>
      <c r="S884" s="14" t="s">
        <v>143</v>
      </c>
    </row>
    <row r="885" spans="1:19" x14ac:dyDescent="0.3">
      <c r="A885" s="11">
        <v>44634.621701388889</v>
      </c>
      <c r="B885" s="11"/>
      <c r="C885" s="15">
        <v>44634</v>
      </c>
      <c r="D885" s="16">
        <v>0.62170138888888882</v>
      </c>
      <c r="E885" s="16"/>
      <c r="F885" s="12">
        <v>77.400000000000006</v>
      </c>
      <c r="G885" s="12">
        <v>79.12</v>
      </c>
      <c r="H885" s="12">
        <v>89.44</v>
      </c>
      <c r="I885" s="12">
        <v>81.7</v>
      </c>
      <c r="J885" s="12">
        <v>84.28</v>
      </c>
      <c r="K885" s="12">
        <v>86</v>
      </c>
      <c r="L885" s="12">
        <v>92.02000000000001</v>
      </c>
      <c r="M885" s="12">
        <v>83.42</v>
      </c>
      <c r="N885" s="13">
        <v>84.172499999999999</v>
      </c>
      <c r="O885" s="17" t="s">
        <v>138</v>
      </c>
      <c r="P885" s="14" t="s">
        <v>10</v>
      </c>
      <c r="Q885" s="14" t="s">
        <v>15</v>
      </c>
      <c r="R885" s="14" t="s">
        <v>119</v>
      </c>
      <c r="S885" s="14" t="s">
        <v>143</v>
      </c>
    </row>
    <row r="886" spans="1:19" x14ac:dyDescent="0.3">
      <c r="A886" s="11">
        <v>44634.621724537035</v>
      </c>
      <c r="B886" s="11"/>
      <c r="C886" s="15">
        <v>44634</v>
      </c>
      <c r="D886" s="16">
        <v>0.62172453703703701</v>
      </c>
      <c r="E886" s="16"/>
      <c r="F886" s="12">
        <v>76.5</v>
      </c>
      <c r="G886" s="12">
        <v>78.2</v>
      </c>
      <c r="H886" s="12">
        <v>88.4</v>
      </c>
      <c r="I886" s="12">
        <v>80.75</v>
      </c>
      <c r="J886" s="12">
        <v>83.3</v>
      </c>
      <c r="K886" s="12">
        <v>77.350000000000009</v>
      </c>
      <c r="L886" s="12">
        <v>85</v>
      </c>
      <c r="M886" s="12">
        <v>82.45</v>
      </c>
      <c r="N886" s="13">
        <v>81.493750000000006</v>
      </c>
      <c r="O886" s="17" t="s">
        <v>138</v>
      </c>
      <c r="P886" s="14" t="s">
        <v>10</v>
      </c>
      <c r="Q886" s="14" t="s">
        <v>15</v>
      </c>
      <c r="R886" s="14" t="s">
        <v>119</v>
      </c>
      <c r="S886" s="14" t="s">
        <v>143</v>
      </c>
    </row>
    <row r="887" spans="1:19" x14ac:dyDescent="0.3">
      <c r="A887" s="11">
        <v>44634.622210648151</v>
      </c>
      <c r="B887" s="11"/>
      <c r="C887" s="15">
        <v>44634</v>
      </c>
      <c r="D887" s="16">
        <v>0.62221064814814808</v>
      </c>
      <c r="E887" s="16"/>
      <c r="F887" s="12">
        <v>108</v>
      </c>
      <c r="G887" s="12">
        <v>99.36</v>
      </c>
      <c r="H887" s="12">
        <v>112.32000000000001</v>
      </c>
      <c r="I887" s="12">
        <v>102.6</v>
      </c>
      <c r="J887" s="12">
        <v>105.84</v>
      </c>
      <c r="K887" s="12">
        <v>98.28</v>
      </c>
      <c r="L887" s="12">
        <v>115.56</v>
      </c>
      <c r="M887" s="12">
        <v>104.75999999999999</v>
      </c>
      <c r="N887" s="13">
        <v>105.84</v>
      </c>
      <c r="O887" s="17" t="s">
        <v>138</v>
      </c>
      <c r="P887" s="14" t="s">
        <v>10</v>
      </c>
      <c r="Q887" s="14" t="s">
        <v>15</v>
      </c>
      <c r="R887" s="14" t="s">
        <v>119</v>
      </c>
      <c r="S887" s="14" t="s">
        <v>143</v>
      </c>
    </row>
    <row r="888" spans="1:19" x14ac:dyDescent="0.3">
      <c r="A888" s="11">
        <v>44634.62222222222</v>
      </c>
      <c r="B888" s="11"/>
      <c r="C888" s="15">
        <v>44634</v>
      </c>
      <c r="D888" s="16">
        <v>0.62222222222222223</v>
      </c>
      <c r="E888" s="16"/>
      <c r="F888" s="12">
        <v>79.2</v>
      </c>
      <c r="G888" s="12">
        <v>80.960000000000008</v>
      </c>
      <c r="H888" s="12">
        <v>91.52000000000001</v>
      </c>
      <c r="I888" s="12">
        <v>83.6</v>
      </c>
      <c r="J888" s="12">
        <v>86.24</v>
      </c>
      <c r="K888" s="12">
        <v>88</v>
      </c>
      <c r="L888" s="12">
        <v>88</v>
      </c>
      <c r="M888" s="12">
        <v>85.36</v>
      </c>
      <c r="N888" s="13">
        <v>85.36</v>
      </c>
      <c r="O888" s="17" t="s">
        <v>138</v>
      </c>
      <c r="P888" s="14" t="s">
        <v>10</v>
      </c>
      <c r="Q888" s="14" t="s">
        <v>15</v>
      </c>
      <c r="R888" s="14" t="s">
        <v>119</v>
      </c>
      <c r="S888" s="14" t="s">
        <v>143</v>
      </c>
    </row>
    <row r="889" spans="1:19" x14ac:dyDescent="0.3">
      <c r="A889" s="11">
        <v>44634.62290509259</v>
      </c>
      <c r="B889" s="11"/>
      <c r="C889" s="15">
        <v>44634</v>
      </c>
      <c r="D889" s="16">
        <v>0.62290509259259264</v>
      </c>
      <c r="E889" s="16"/>
      <c r="F889" s="12">
        <v>110</v>
      </c>
      <c r="G889" s="12">
        <v>101.2</v>
      </c>
      <c r="H889" s="12">
        <v>114.4</v>
      </c>
      <c r="I889" s="12">
        <v>104.5</v>
      </c>
      <c r="J889" s="12">
        <v>107.8</v>
      </c>
      <c r="K889" s="12">
        <v>100.10000000000001</v>
      </c>
      <c r="L889" s="12">
        <v>117.7</v>
      </c>
      <c r="M889" s="12">
        <v>106.7</v>
      </c>
      <c r="N889" s="13">
        <v>107.80000000000001</v>
      </c>
      <c r="O889" s="17" t="s">
        <v>138</v>
      </c>
      <c r="P889" s="14" t="s">
        <v>10</v>
      </c>
      <c r="Q889" s="14" t="s">
        <v>15</v>
      </c>
      <c r="R889" s="14" t="s">
        <v>119</v>
      </c>
      <c r="S889" s="14" t="s">
        <v>143</v>
      </c>
    </row>
    <row r="890" spans="1:19" x14ac:dyDescent="0.3">
      <c r="A890" s="11">
        <v>44634.623217592591</v>
      </c>
      <c r="B890" s="11"/>
      <c r="C890" s="15">
        <v>44634</v>
      </c>
      <c r="D890" s="16">
        <v>0.62321759259259257</v>
      </c>
      <c r="E890" s="16"/>
      <c r="F890" s="12">
        <v>73.8</v>
      </c>
      <c r="G890" s="12">
        <v>75.44</v>
      </c>
      <c r="H890" s="12">
        <v>85.28</v>
      </c>
      <c r="I890" s="12">
        <v>77.899999999999991</v>
      </c>
      <c r="J890" s="12">
        <v>80.36</v>
      </c>
      <c r="K890" s="12">
        <v>82</v>
      </c>
      <c r="L890" s="12">
        <v>87.740000000000009</v>
      </c>
      <c r="M890" s="12">
        <v>79.539999999999992</v>
      </c>
      <c r="N890" s="13">
        <v>80.257499999999993</v>
      </c>
      <c r="O890" s="17" t="s">
        <v>138</v>
      </c>
      <c r="P890" s="14" t="s">
        <v>10</v>
      </c>
      <c r="Q890" s="14" t="s">
        <v>15</v>
      </c>
      <c r="R890" s="14" t="s">
        <v>119</v>
      </c>
      <c r="S890" s="14" t="s">
        <v>143</v>
      </c>
    </row>
    <row r="891" spans="1:19" x14ac:dyDescent="0.3">
      <c r="A891" s="11">
        <v>44634.623599537037</v>
      </c>
      <c r="B891" s="11"/>
      <c r="C891" s="15">
        <v>44634</v>
      </c>
      <c r="D891" s="16">
        <v>0.62359953703703697</v>
      </c>
      <c r="E891" s="16"/>
      <c r="F891" s="12">
        <v>107</v>
      </c>
      <c r="G891" s="12">
        <v>98.44</v>
      </c>
      <c r="H891" s="12">
        <v>111.28</v>
      </c>
      <c r="I891" s="12">
        <v>101.64999999999999</v>
      </c>
      <c r="J891" s="12">
        <v>104.86</v>
      </c>
      <c r="K891" s="12">
        <v>97.37</v>
      </c>
      <c r="L891" s="12">
        <v>114.49000000000001</v>
      </c>
      <c r="M891" s="12">
        <v>103.78999999999999</v>
      </c>
      <c r="N891" s="13">
        <v>104.86</v>
      </c>
      <c r="O891" s="17" t="s">
        <v>138</v>
      </c>
      <c r="P891" s="14" t="s">
        <v>10</v>
      </c>
      <c r="Q891" s="14" t="s">
        <v>15</v>
      </c>
      <c r="R891" s="14" t="s">
        <v>119</v>
      </c>
      <c r="S891" s="14" t="s">
        <v>143</v>
      </c>
    </row>
    <row r="892" spans="1:19" x14ac:dyDescent="0.3">
      <c r="A892" s="11">
        <v>44634.624293981484</v>
      </c>
      <c r="B892" s="11"/>
      <c r="C892" s="15">
        <v>44634</v>
      </c>
      <c r="D892" s="16">
        <v>0.62429398148148152</v>
      </c>
      <c r="E892" s="16"/>
      <c r="F892" s="12">
        <v>106</v>
      </c>
      <c r="G892" s="12">
        <v>97.52000000000001</v>
      </c>
      <c r="H892" s="12">
        <v>110.24000000000001</v>
      </c>
      <c r="I892" s="12">
        <v>100.69999999999999</v>
      </c>
      <c r="J892" s="12">
        <v>103.88</v>
      </c>
      <c r="K892" s="12">
        <v>96.460000000000008</v>
      </c>
      <c r="L892" s="12">
        <v>113.42</v>
      </c>
      <c r="M892" s="12">
        <v>102.82</v>
      </c>
      <c r="N892" s="13">
        <v>103.88</v>
      </c>
      <c r="O892" s="17" t="s">
        <v>138</v>
      </c>
      <c r="P892" s="14" t="s">
        <v>10</v>
      </c>
      <c r="Q892" s="14" t="s">
        <v>15</v>
      </c>
      <c r="R892" s="14" t="s">
        <v>119</v>
      </c>
      <c r="S892" s="14" t="s">
        <v>143</v>
      </c>
    </row>
    <row r="893" spans="1:19" x14ac:dyDescent="0.3">
      <c r="A893" s="11">
        <v>44634.624479166669</v>
      </c>
      <c r="B893" s="11"/>
      <c r="C893" s="15">
        <v>44634</v>
      </c>
      <c r="D893" s="16">
        <v>0.6244791666666667</v>
      </c>
      <c r="E893" s="16"/>
      <c r="F893" s="12">
        <v>73.8</v>
      </c>
      <c r="G893" s="12">
        <v>75.44</v>
      </c>
      <c r="H893" s="12">
        <v>85.28</v>
      </c>
      <c r="I893" s="12">
        <v>77.899999999999991</v>
      </c>
      <c r="J893" s="12">
        <v>80.36</v>
      </c>
      <c r="K893" s="12">
        <v>74.62</v>
      </c>
      <c r="L893" s="12">
        <v>87.740000000000009</v>
      </c>
      <c r="M893" s="12">
        <v>82</v>
      </c>
      <c r="N893" s="13">
        <v>79.642500000000013</v>
      </c>
      <c r="O893" s="17" t="s">
        <v>138</v>
      </c>
      <c r="P893" s="14" t="s">
        <v>10</v>
      </c>
      <c r="Q893" s="14" t="s">
        <v>15</v>
      </c>
      <c r="R893" s="14" t="s">
        <v>119</v>
      </c>
      <c r="S893" s="14" t="s">
        <v>143</v>
      </c>
    </row>
    <row r="894" spans="1:19" x14ac:dyDescent="0.3">
      <c r="A894" s="11">
        <v>44634.624814814815</v>
      </c>
      <c r="B894" s="11"/>
      <c r="C894" s="15">
        <v>44634</v>
      </c>
      <c r="D894" s="16">
        <v>0.62481481481481482</v>
      </c>
      <c r="E894" s="16"/>
      <c r="F894" s="12">
        <v>72.900000000000006</v>
      </c>
      <c r="G894" s="12">
        <v>74.52000000000001</v>
      </c>
      <c r="H894" s="12">
        <v>84.240000000000009</v>
      </c>
      <c r="I894" s="12">
        <v>76.95</v>
      </c>
      <c r="J894" s="12">
        <v>79.38</v>
      </c>
      <c r="K894" s="12">
        <v>73.710000000000008</v>
      </c>
      <c r="L894" s="12">
        <v>81</v>
      </c>
      <c r="M894" s="12">
        <v>78.569999999999993</v>
      </c>
      <c r="N894" s="13">
        <v>77.658749999999998</v>
      </c>
      <c r="O894" s="17" t="s">
        <v>138</v>
      </c>
      <c r="P894" s="14" t="s">
        <v>10</v>
      </c>
      <c r="Q894" s="14" t="s">
        <v>15</v>
      </c>
      <c r="R894" s="14" t="s">
        <v>119</v>
      </c>
      <c r="S894" s="14" t="s">
        <v>143</v>
      </c>
    </row>
    <row r="895" spans="1:19" x14ac:dyDescent="0.3">
      <c r="A895" s="11">
        <v>44634.624861111108</v>
      </c>
      <c r="B895" s="11"/>
      <c r="C895" s="15">
        <v>44634</v>
      </c>
      <c r="D895" s="16">
        <v>0.62486111111111109</v>
      </c>
      <c r="E895" s="16"/>
      <c r="F895" s="12">
        <v>81</v>
      </c>
      <c r="G895" s="12">
        <v>82.8</v>
      </c>
      <c r="H895" s="12">
        <v>93.600000000000009</v>
      </c>
      <c r="I895" s="12">
        <v>85.5</v>
      </c>
      <c r="J895" s="12">
        <v>88.2</v>
      </c>
      <c r="K895" s="12">
        <v>81.900000000000006</v>
      </c>
      <c r="L895" s="12">
        <v>96.300000000000011</v>
      </c>
      <c r="M895" s="12">
        <v>90</v>
      </c>
      <c r="N895" s="13">
        <v>87.412499999999994</v>
      </c>
      <c r="O895" s="17" t="s">
        <v>138</v>
      </c>
      <c r="P895" s="14" t="s">
        <v>10</v>
      </c>
      <c r="Q895" s="14" t="s">
        <v>15</v>
      </c>
      <c r="R895" s="14" t="s">
        <v>119</v>
      </c>
      <c r="S895" s="14" t="s">
        <v>143</v>
      </c>
    </row>
    <row r="896" spans="1:19" x14ac:dyDescent="0.3">
      <c r="A896" s="11">
        <v>44634.6249537037</v>
      </c>
      <c r="B896" s="11"/>
      <c r="C896" s="15">
        <v>44634</v>
      </c>
      <c r="D896" s="16">
        <v>0.62495370370370373</v>
      </c>
      <c r="E896" s="16"/>
      <c r="F896" s="12">
        <v>72</v>
      </c>
      <c r="G896" s="12">
        <v>73.600000000000009</v>
      </c>
      <c r="H896" s="12">
        <v>83.2</v>
      </c>
      <c r="I896" s="12">
        <v>76</v>
      </c>
      <c r="J896" s="12">
        <v>78.400000000000006</v>
      </c>
      <c r="K896" s="12">
        <v>72.8</v>
      </c>
      <c r="L896" s="12">
        <v>80</v>
      </c>
      <c r="M896" s="12">
        <v>77.599999999999994</v>
      </c>
      <c r="N896" s="13">
        <v>76.7</v>
      </c>
      <c r="O896" s="17" t="s">
        <v>138</v>
      </c>
      <c r="P896" s="14" t="s">
        <v>10</v>
      </c>
      <c r="Q896" s="14" t="s">
        <v>15</v>
      </c>
      <c r="R896" s="14" t="s">
        <v>119</v>
      </c>
      <c r="S896" s="14" t="s">
        <v>143</v>
      </c>
    </row>
    <row r="897" spans="1:19" x14ac:dyDescent="0.3">
      <c r="A897" s="11">
        <v>44634.624988425923</v>
      </c>
      <c r="B897" s="11"/>
      <c r="C897" s="15">
        <v>44634</v>
      </c>
      <c r="D897" s="16">
        <v>0.62498842592592596</v>
      </c>
      <c r="E897" s="16"/>
      <c r="F897" s="12">
        <v>109</v>
      </c>
      <c r="G897" s="12">
        <v>90.62</v>
      </c>
      <c r="H897" s="12">
        <v>102.44</v>
      </c>
      <c r="I897" s="12">
        <v>93.574999999999989</v>
      </c>
      <c r="J897" s="12">
        <v>96.53</v>
      </c>
      <c r="K897" s="12">
        <v>89.635000000000005</v>
      </c>
      <c r="L897" s="12">
        <v>105.39500000000001</v>
      </c>
      <c r="M897" s="12">
        <v>88</v>
      </c>
      <c r="N897" s="13">
        <v>96.899374999999992</v>
      </c>
      <c r="O897" s="17" t="s">
        <v>138</v>
      </c>
      <c r="P897" s="14" t="s">
        <v>10</v>
      </c>
      <c r="Q897" s="14" t="s">
        <v>15</v>
      </c>
      <c r="R897" s="14" t="s">
        <v>119</v>
      </c>
      <c r="S897" s="14" t="s">
        <v>143</v>
      </c>
    </row>
    <row r="898" spans="1:19" x14ac:dyDescent="0.3">
      <c r="A898" s="11">
        <v>44634.625486111108</v>
      </c>
      <c r="B898" s="11"/>
      <c r="C898" s="15">
        <v>44634</v>
      </c>
      <c r="D898" s="16">
        <v>0.62548611111111108</v>
      </c>
      <c r="E898" s="16"/>
      <c r="F898" s="12">
        <v>81</v>
      </c>
      <c r="G898" s="12">
        <v>82.8</v>
      </c>
      <c r="H898" s="12">
        <v>93.600000000000009</v>
      </c>
      <c r="I898" s="12">
        <v>85.5</v>
      </c>
      <c r="J898" s="12">
        <v>88.2</v>
      </c>
      <c r="K898" s="12">
        <v>90</v>
      </c>
      <c r="L898" s="12">
        <v>96.300000000000011</v>
      </c>
      <c r="M898" s="12">
        <v>87.3</v>
      </c>
      <c r="N898" s="13">
        <v>88.087500000000006</v>
      </c>
      <c r="O898" s="17" t="s">
        <v>138</v>
      </c>
      <c r="P898" s="14" t="s">
        <v>10</v>
      </c>
      <c r="Q898" s="14" t="s">
        <v>15</v>
      </c>
      <c r="R898" s="14" t="s">
        <v>119</v>
      </c>
      <c r="S898" s="14" t="s">
        <v>143</v>
      </c>
    </row>
    <row r="899" spans="1:19" x14ac:dyDescent="0.3">
      <c r="A899" s="11">
        <v>44634.62568287037</v>
      </c>
      <c r="B899" s="11"/>
      <c r="C899" s="15">
        <v>44634</v>
      </c>
      <c r="D899" s="16">
        <v>0.6256828703703704</v>
      </c>
      <c r="E899" s="16"/>
      <c r="F899" s="12">
        <v>111</v>
      </c>
      <c r="G899" s="12">
        <v>94.76</v>
      </c>
      <c r="H899" s="12">
        <v>107.12</v>
      </c>
      <c r="I899" s="12">
        <v>97.85</v>
      </c>
      <c r="J899" s="12">
        <v>100.94</v>
      </c>
      <c r="K899" s="12">
        <v>93.73</v>
      </c>
      <c r="L899" s="12">
        <v>110.21000000000001</v>
      </c>
      <c r="M899" s="12">
        <v>95</v>
      </c>
      <c r="N899" s="13">
        <v>101.32625</v>
      </c>
      <c r="O899" s="17" t="s">
        <v>138</v>
      </c>
      <c r="P899" s="14" t="s">
        <v>10</v>
      </c>
      <c r="Q899" s="14" t="s">
        <v>15</v>
      </c>
      <c r="R899" s="14" t="s">
        <v>119</v>
      </c>
      <c r="S899" s="14" t="s">
        <v>143</v>
      </c>
    </row>
    <row r="900" spans="1:19" x14ac:dyDescent="0.3">
      <c r="A900" s="11">
        <v>44634.625694444447</v>
      </c>
      <c r="B900" s="11"/>
      <c r="C900" s="15">
        <v>44634</v>
      </c>
      <c r="D900" s="16">
        <v>0.62569444444444444</v>
      </c>
      <c r="E900" s="33" t="str">
        <f t="shared" ref="E900:E931" si="16">TEXT(D900-$D$899,"hh:mm")</f>
        <v>00:00</v>
      </c>
      <c r="F900" s="12">
        <v>90.9</v>
      </c>
      <c r="G900" s="12">
        <v>92.92</v>
      </c>
      <c r="H900" s="12">
        <v>105.04</v>
      </c>
      <c r="I900" s="12">
        <v>95.949999999999989</v>
      </c>
      <c r="J900" s="12">
        <v>98.98</v>
      </c>
      <c r="K900" s="12">
        <v>85</v>
      </c>
      <c r="L900" s="12">
        <v>117</v>
      </c>
      <c r="M900" s="12">
        <v>97.97</v>
      </c>
      <c r="N900" s="13">
        <v>97.97</v>
      </c>
      <c r="O900" s="17" t="s">
        <v>138</v>
      </c>
      <c r="P900" s="14" t="s">
        <v>13</v>
      </c>
      <c r="Q900" s="14" t="s">
        <v>15</v>
      </c>
      <c r="R900" s="14" t="s">
        <v>119</v>
      </c>
      <c r="S900" s="14" t="s">
        <v>143</v>
      </c>
    </row>
    <row r="901" spans="1:19" x14ac:dyDescent="0.3">
      <c r="A901" s="11">
        <v>44634.625810185185</v>
      </c>
      <c r="B901" s="11"/>
      <c r="C901" s="15">
        <v>44634</v>
      </c>
      <c r="D901" s="16">
        <v>0.62581018518518516</v>
      </c>
      <c r="E901" s="33" t="str">
        <f t="shared" si="16"/>
        <v>00:00</v>
      </c>
      <c r="F901" s="12">
        <v>72</v>
      </c>
      <c r="G901" s="12">
        <v>73.600000000000009</v>
      </c>
      <c r="H901" s="12">
        <v>83.2</v>
      </c>
      <c r="I901" s="12">
        <v>76</v>
      </c>
      <c r="J901" s="12">
        <v>78.400000000000006</v>
      </c>
      <c r="K901" s="12">
        <v>80</v>
      </c>
      <c r="L901" s="12">
        <v>85.600000000000009</v>
      </c>
      <c r="M901" s="12">
        <v>77.599999999999994</v>
      </c>
      <c r="N901" s="13">
        <v>78.300000000000011</v>
      </c>
      <c r="O901" s="17" t="s">
        <v>138</v>
      </c>
      <c r="P901" s="14" t="s">
        <v>13</v>
      </c>
      <c r="Q901" s="14" t="s">
        <v>15</v>
      </c>
      <c r="R901" s="14" t="s">
        <v>119</v>
      </c>
      <c r="S901" s="14" t="s">
        <v>143</v>
      </c>
    </row>
    <row r="902" spans="1:19" x14ac:dyDescent="0.3">
      <c r="A902" s="11">
        <v>44634.625856481478</v>
      </c>
      <c r="B902" s="11"/>
      <c r="C902" s="15">
        <v>44634</v>
      </c>
      <c r="D902" s="16">
        <v>0.62585648148148143</v>
      </c>
      <c r="E902" s="33" t="str">
        <f t="shared" si="16"/>
        <v>00:00</v>
      </c>
      <c r="F902" s="12">
        <v>73.8</v>
      </c>
      <c r="G902" s="12">
        <v>75.44</v>
      </c>
      <c r="H902" s="12">
        <v>85.28</v>
      </c>
      <c r="I902" s="12">
        <v>77.899999999999991</v>
      </c>
      <c r="J902" s="12">
        <v>80.36</v>
      </c>
      <c r="K902" s="12">
        <v>74.62</v>
      </c>
      <c r="L902" s="12">
        <v>82</v>
      </c>
      <c r="M902" s="12">
        <v>79.539999999999992</v>
      </c>
      <c r="N902" s="13">
        <v>78.617500000000007</v>
      </c>
      <c r="O902" s="17" t="s">
        <v>138</v>
      </c>
      <c r="P902" s="14" t="s">
        <v>13</v>
      </c>
      <c r="Q902" s="14" t="s">
        <v>15</v>
      </c>
      <c r="R902" s="14" t="s">
        <v>119</v>
      </c>
      <c r="S902" s="14" t="s">
        <v>143</v>
      </c>
    </row>
    <row r="903" spans="1:19" x14ac:dyDescent="0.3">
      <c r="A903" s="11">
        <v>44634.625972222224</v>
      </c>
      <c r="B903" s="11"/>
      <c r="C903" s="15">
        <v>44634</v>
      </c>
      <c r="D903" s="16">
        <v>0.62597222222222226</v>
      </c>
      <c r="E903" s="33" t="str">
        <f t="shared" si="16"/>
        <v>00:00</v>
      </c>
      <c r="F903" s="12">
        <v>70.2</v>
      </c>
      <c r="G903" s="12">
        <v>71.760000000000005</v>
      </c>
      <c r="H903" s="12">
        <v>81.12</v>
      </c>
      <c r="I903" s="12">
        <v>74.099999999999994</v>
      </c>
      <c r="J903" s="12">
        <v>76.44</v>
      </c>
      <c r="K903" s="12">
        <v>70.98</v>
      </c>
      <c r="L903" s="12">
        <v>78</v>
      </c>
      <c r="M903" s="12">
        <v>75.66</v>
      </c>
      <c r="N903" s="13">
        <v>74.782499999999999</v>
      </c>
      <c r="O903" s="17" t="s">
        <v>138</v>
      </c>
      <c r="P903" s="14" t="s">
        <v>13</v>
      </c>
      <c r="Q903" s="14" t="s">
        <v>15</v>
      </c>
      <c r="R903" s="14" t="s">
        <v>119</v>
      </c>
      <c r="S903" s="14" t="s">
        <v>143</v>
      </c>
    </row>
    <row r="904" spans="1:19" x14ac:dyDescent="0.3">
      <c r="A904" s="11">
        <v>44634.626377314817</v>
      </c>
      <c r="B904" s="11"/>
      <c r="C904" s="15">
        <v>44634</v>
      </c>
      <c r="D904" s="16">
        <v>0.62637731481481485</v>
      </c>
      <c r="E904" s="33" t="str">
        <f t="shared" si="16"/>
        <v>00:01</v>
      </c>
      <c r="F904" s="12">
        <v>113</v>
      </c>
      <c r="G904" s="12">
        <v>96.600000000000009</v>
      </c>
      <c r="H904" s="12">
        <v>109.2</v>
      </c>
      <c r="I904" s="12">
        <v>99.75</v>
      </c>
      <c r="J904" s="12">
        <v>102.89999999999999</v>
      </c>
      <c r="K904" s="12">
        <v>95.55</v>
      </c>
      <c r="L904" s="12">
        <v>112.35000000000001</v>
      </c>
      <c r="M904" s="12">
        <v>97</v>
      </c>
      <c r="N904" s="13">
        <v>103.29375</v>
      </c>
      <c r="O904" s="17" t="s">
        <v>138</v>
      </c>
      <c r="P904" s="14" t="s">
        <v>13</v>
      </c>
      <c r="Q904" s="14" t="s">
        <v>15</v>
      </c>
      <c r="R904" s="14" t="s">
        <v>119</v>
      </c>
      <c r="S904" s="14" t="s">
        <v>143</v>
      </c>
    </row>
    <row r="905" spans="1:19" x14ac:dyDescent="0.3">
      <c r="A905" s="11">
        <v>44634.626446759263</v>
      </c>
      <c r="B905" s="11"/>
      <c r="C905" s="15">
        <v>44634</v>
      </c>
      <c r="D905" s="16">
        <v>0.62644675925925919</v>
      </c>
      <c r="E905" s="33" t="str">
        <f t="shared" si="16"/>
        <v>00:01</v>
      </c>
      <c r="F905" s="12">
        <v>121</v>
      </c>
      <c r="G905" s="12">
        <v>111.32000000000001</v>
      </c>
      <c r="H905" s="12">
        <v>125.84</v>
      </c>
      <c r="I905" s="12">
        <v>114.94999999999999</v>
      </c>
      <c r="J905" s="12">
        <v>118.58</v>
      </c>
      <c r="K905" s="12">
        <v>110.11</v>
      </c>
      <c r="L905" s="12">
        <v>129.47</v>
      </c>
      <c r="M905" s="12">
        <v>117.36999999999999</v>
      </c>
      <c r="N905" s="13">
        <v>118.58</v>
      </c>
      <c r="O905" s="17" t="s">
        <v>138</v>
      </c>
      <c r="P905" s="14" t="s">
        <v>13</v>
      </c>
      <c r="Q905" s="14" t="s">
        <v>15</v>
      </c>
      <c r="R905" s="14" t="s">
        <v>119</v>
      </c>
      <c r="S905" s="14" t="s">
        <v>143</v>
      </c>
    </row>
    <row r="906" spans="1:19" x14ac:dyDescent="0.3">
      <c r="A906" s="11">
        <v>44634.626805555556</v>
      </c>
      <c r="B906" s="11"/>
      <c r="C906" s="15">
        <v>44634</v>
      </c>
      <c r="D906" s="16">
        <v>0.6268055555555555</v>
      </c>
      <c r="E906" s="33" t="str">
        <f t="shared" si="16"/>
        <v>00:01</v>
      </c>
      <c r="F906" s="12">
        <v>73.8</v>
      </c>
      <c r="G906" s="12">
        <v>75.44</v>
      </c>
      <c r="H906" s="12">
        <v>85.28</v>
      </c>
      <c r="I906" s="12">
        <v>77.899999999999991</v>
      </c>
      <c r="J906" s="12">
        <v>80.36</v>
      </c>
      <c r="K906" s="12">
        <v>82</v>
      </c>
      <c r="L906" s="12">
        <v>87.740000000000009</v>
      </c>
      <c r="M906" s="12">
        <v>79.539999999999992</v>
      </c>
      <c r="N906" s="13">
        <v>80.257499999999993</v>
      </c>
      <c r="O906" s="17" t="s">
        <v>138</v>
      </c>
      <c r="P906" s="14" t="s">
        <v>13</v>
      </c>
      <c r="Q906" s="14" t="s">
        <v>15</v>
      </c>
      <c r="R906" s="14" t="s">
        <v>119</v>
      </c>
      <c r="S906" s="14" t="s">
        <v>143</v>
      </c>
    </row>
    <row r="907" spans="1:19" x14ac:dyDescent="0.3">
      <c r="A907" s="11">
        <v>44634.627071759256</v>
      </c>
      <c r="B907" s="11"/>
      <c r="C907" s="15">
        <v>44634</v>
      </c>
      <c r="D907" s="16">
        <v>0.62707175925925929</v>
      </c>
      <c r="E907" s="33" t="str">
        <f t="shared" si="16"/>
        <v>00:02</v>
      </c>
      <c r="F907" s="12">
        <v>111</v>
      </c>
      <c r="G907" s="12">
        <v>96.14</v>
      </c>
      <c r="H907" s="12">
        <v>108.68</v>
      </c>
      <c r="I907" s="12">
        <v>99.274999999999991</v>
      </c>
      <c r="J907" s="12">
        <v>102.41</v>
      </c>
      <c r="K907" s="12">
        <v>95.094999999999999</v>
      </c>
      <c r="L907" s="12">
        <v>111.81500000000001</v>
      </c>
      <c r="M907" s="12">
        <v>98</v>
      </c>
      <c r="N907" s="13">
        <v>102.80187500000001</v>
      </c>
      <c r="O907" s="17" t="s">
        <v>138</v>
      </c>
      <c r="P907" s="14" t="s">
        <v>13</v>
      </c>
      <c r="Q907" s="14" t="s">
        <v>15</v>
      </c>
      <c r="R907" s="14" t="s">
        <v>119</v>
      </c>
      <c r="S907" s="14" t="s">
        <v>143</v>
      </c>
    </row>
    <row r="908" spans="1:19" x14ac:dyDescent="0.3">
      <c r="A908" s="11">
        <v>44634.627766203703</v>
      </c>
      <c r="B908" s="11"/>
      <c r="C908" s="15">
        <v>44634</v>
      </c>
      <c r="D908" s="16">
        <v>0.62776620370370373</v>
      </c>
      <c r="E908" s="33" t="str">
        <f t="shared" si="16"/>
        <v>00:03</v>
      </c>
      <c r="F908" s="12">
        <v>111</v>
      </c>
      <c r="G908" s="12">
        <v>98.9</v>
      </c>
      <c r="H908" s="12">
        <v>111.8</v>
      </c>
      <c r="I908" s="12">
        <v>102.125</v>
      </c>
      <c r="J908" s="12">
        <v>105.35</v>
      </c>
      <c r="K908" s="12">
        <v>97.825000000000003</v>
      </c>
      <c r="L908" s="12">
        <v>115.02500000000001</v>
      </c>
      <c r="M908" s="12">
        <v>104</v>
      </c>
      <c r="N908" s="13">
        <v>105.753125</v>
      </c>
      <c r="O908" s="17" t="s">
        <v>138</v>
      </c>
      <c r="P908" s="14" t="s">
        <v>13</v>
      </c>
      <c r="Q908" s="14" t="s">
        <v>15</v>
      </c>
      <c r="R908" s="14" t="s">
        <v>119</v>
      </c>
      <c r="S908" s="14" t="s">
        <v>143</v>
      </c>
    </row>
    <row r="909" spans="1:19" x14ac:dyDescent="0.3">
      <c r="A909" s="11">
        <v>44634.627951388888</v>
      </c>
      <c r="B909" s="11"/>
      <c r="C909" s="15">
        <v>44634</v>
      </c>
      <c r="D909" s="16">
        <v>0.62795138888888891</v>
      </c>
      <c r="E909" s="33" t="str">
        <f t="shared" si="16"/>
        <v>00:03</v>
      </c>
      <c r="F909" s="12">
        <v>92.7</v>
      </c>
      <c r="G909" s="12">
        <v>94.76</v>
      </c>
      <c r="H909" s="12">
        <v>107.12</v>
      </c>
      <c r="I909" s="12">
        <v>97.85</v>
      </c>
      <c r="J909" s="12">
        <v>100.94</v>
      </c>
      <c r="K909" s="12">
        <v>93.73</v>
      </c>
      <c r="L909" s="12">
        <v>110.21000000000001</v>
      </c>
      <c r="M909" s="12">
        <v>103</v>
      </c>
      <c r="N909" s="13">
        <v>100.03875000000001</v>
      </c>
      <c r="O909" s="17" t="s">
        <v>138</v>
      </c>
      <c r="P909" s="14" t="s">
        <v>13</v>
      </c>
      <c r="Q909" s="14" t="s">
        <v>15</v>
      </c>
      <c r="R909" s="14" t="s">
        <v>119</v>
      </c>
      <c r="S909" s="14" t="s">
        <v>143</v>
      </c>
    </row>
    <row r="910" spans="1:19" x14ac:dyDescent="0.3">
      <c r="A910" s="11">
        <v>44634.628460648149</v>
      </c>
      <c r="B910" s="11"/>
      <c r="C910" s="15">
        <v>44634</v>
      </c>
      <c r="D910" s="16">
        <v>0.62846064814814817</v>
      </c>
      <c r="E910" s="33" t="str">
        <f t="shared" si="16"/>
        <v>00:04</v>
      </c>
      <c r="F910" s="12">
        <v>109</v>
      </c>
      <c r="G910" s="12">
        <v>100.74000000000001</v>
      </c>
      <c r="H910" s="12">
        <v>113.88000000000001</v>
      </c>
      <c r="I910" s="12">
        <v>104.02499999999999</v>
      </c>
      <c r="J910" s="12">
        <v>107.31</v>
      </c>
      <c r="K910" s="12">
        <v>99.64500000000001</v>
      </c>
      <c r="L910" s="12">
        <v>117.16500000000001</v>
      </c>
      <c r="M910" s="12">
        <v>110</v>
      </c>
      <c r="N910" s="13">
        <v>107.72062499999998</v>
      </c>
      <c r="O910" s="17" t="s">
        <v>138</v>
      </c>
      <c r="P910" s="14" t="s">
        <v>13</v>
      </c>
      <c r="Q910" s="14" t="s">
        <v>15</v>
      </c>
      <c r="R910" s="14" t="s">
        <v>119</v>
      </c>
      <c r="S910" s="14" t="s">
        <v>143</v>
      </c>
    </row>
    <row r="911" spans="1:19" x14ac:dyDescent="0.3">
      <c r="A911" s="11">
        <v>44634.628692129627</v>
      </c>
      <c r="B911" s="11"/>
      <c r="C911" s="15">
        <v>44634</v>
      </c>
      <c r="D911" s="16">
        <v>0.62869212962962961</v>
      </c>
      <c r="E911" s="33" t="str">
        <f t="shared" si="16"/>
        <v>00:04</v>
      </c>
      <c r="F911" s="12">
        <v>100.8</v>
      </c>
      <c r="G911" s="12">
        <v>103.04</v>
      </c>
      <c r="H911" s="12">
        <v>116.48</v>
      </c>
      <c r="I911" s="12">
        <v>106.39999999999999</v>
      </c>
      <c r="J911" s="12">
        <v>109.75999999999999</v>
      </c>
      <c r="K911" s="12">
        <v>101.92</v>
      </c>
      <c r="L911" s="12">
        <v>119.84</v>
      </c>
      <c r="M911" s="12">
        <v>112</v>
      </c>
      <c r="N911" s="13">
        <v>108.78</v>
      </c>
      <c r="O911" s="17" t="s">
        <v>138</v>
      </c>
      <c r="P911" s="14" t="s">
        <v>13</v>
      </c>
      <c r="Q911" s="14" t="s">
        <v>15</v>
      </c>
      <c r="R911" s="14" t="s">
        <v>119</v>
      </c>
      <c r="S911" s="14" t="s">
        <v>143</v>
      </c>
    </row>
    <row r="912" spans="1:19" x14ac:dyDescent="0.3">
      <c r="A912" s="11">
        <v>44634.629155092596</v>
      </c>
      <c r="B912" s="11"/>
      <c r="C912" s="15">
        <v>44634</v>
      </c>
      <c r="D912" s="16">
        <v>0.62915509259259261</v>
      </c>
      <c r="E912" s="33" t="str">
        <f t="shared" si="16"/>
        <v>00:05</v>
      </c>
      <c r="F912" s="12">
        <v>106</v>
      </c>
      <c r="G912" s="12">
        <v>99.36</v>
      </c>
      <c r="H912" s="12">
        <v>112.32000000000001</v>
      </c>
      <c r="I912" s="12">
        <v>102.6</v>
      </c>
      <c r="J912" s="12">
        <v>105.84</v>
      </c>
      <c r="K912" s="12">
        <v>98.28</v>
      </c>
      <c r="L912" s="12">
        <v>115.56</v>
      </c>
      <c r="M912" s="12">
        <v>110</v>
      </c>
      <c r="N912" s="13">
        <v>106.245</v>
      </c>
      <c r="O912" s="17" t="s">
        <v>138</v>
      </c>
      <c r="P912" s="14" t="s">
        <v>13</v>
      </c>
      <c r="Q912" s="14" t="s">
        <v>15</v>
      </c>
      <c r="R912" s="14" t="s">
        <v>119</v>
      </c>
      <c r="S912" s="14" t="s">
        <v>143</v>
      </c>
    </row>
    <row r="913" spans="1:19" x14ac:dyDescent="0.3">
      <c r="A913" s="11">
        <v>44634.629166666666</v>
      </c>
      <c r="B913" s="11"/>
      <c r="C913" s="15">
        <v>44634</v>
      </c>
      <c r="D913" s="16">
        <v>0.62916666666666665</v>
      </c>
      <c r="E913" s="33" t="str">
        <f t="shared" si="16"/>
        <v>00:05</v>
      </c>
      <c r="F913" s="12">
        <v>74.25</v>
      </c>
      <c r="G913" s="12">
        <v>75.900000000000006</v>
      </c>
      <c r="H913" s="12">
        <v>85.8</v>
      </c>
      <c r="I913" s="12">
        <v>78.375</v>
      </c>
      <c r="J913" s="12">
        <v>80.849999999999994</v>
      </c>
      <c r="K913" s="12">
        <v>94</v>
      </c>
      <c r="L913" s="12">
        <v>71</v>
      </c>
      <c r="M913" s="12">
        <v>80.024999999999991</v>
      </c>
      <c r="N913" s="13">
        <v>80.024999999999991</v>
      </c>
      <c r="O913" s="17" t="s">
        <v>138</v>
      </c>
      <c r="P913" s="14" t="s">
        <v>13</v>
      </c>
      <c r="Q913" s="14" t="s">
        <v>15</v>
      </c>
      <c r="R913" s="14" t="s">
        <v>119</v>
      </c>
      <c r="S913" s="14" t="s">
        <v>143</v>
      </c>
    </row>
    <row r="914" spans="1:19" x14ac:dyDescent="0.3">
      <c r="A914" s="11">
        <v>44634.629351851851</v>
      </c>
      <c r="B914" s="11"/>
      <c r="C914" s="15">
        <v>44634</v>
      </c>
      <c r="D914" s="16">
        <v>0.62935185185185183</v>
      </c>
      <c r="E914" s="33" t="str">
        <f t="shared" si="16"/>
        <v>00:05</v>
      </c>
      <c r="F914" s="12">
        <v>97.2</v>
      </c>
      <c r="G914" s="12">
        <v>99.36</v>
      </c>
      <c r="H914" s="12">
        <v>112.32000000000001</v>
      </c>
      <c r="I914" s="12">
        <v>102.6</v>
      </c>
      <c r="J914" s="12">
        <v>105.84</v>
      </c>
      <c r="K914" s="12">
        <v>98.28</v>
      </c>
      <c r="L914" s="12">
        <v>115.56</v>
      </c>
      <c r="M914" s="12">
        <v>108</v>
      </c>
      <c r="N914" s="13">
        <v>104.89500000000001</v>
      </c>
      <c r="O914" s="17" t="s">
        <v>138</v>
      </c>
      <c r="P914" s="14" t="s">
        <v>13</v>
      </c>
      <c r="Q914" s="14" t="s">
        <v>15</v>
      </c>
      <c r="R914" s="14" t="s">
        <v>119</v>
      </c>
      <c r="S914" s="14" t="s">
        <v>143</v>
      </c>
    </row>
    <row r="915" spans="1:19" x14ac:dyDescent="0.3">
      <c r="A915" s="11">
        <v>44634.629421296297</v>
      </c>
      <c r="B915" s="11"/>
      <c r="C915" s="15">
        <v>44634</v>
      </c>
      <c r="D915" s="16">
        <v>0.62942129629629628</v>
      </c>
      <c r="E915" s="33" t="str">
        <f t="shared" si="16"/>
        <v>00:05</v>
      </c>
      <c r="F915" s="12">
        <v>69.3</v>
      </c>
      <c r="G915" s="12">
        <v>70.84</v>
      </c>
      <c r="H915" s="12">
        <v>80.08</v>
      </c>
      <c r="I915" s="12">
        <v>73.149999999999991</v>
      </c>
      <c r="J915" s="12">
        <v>75.459999999999994</v>
      </c>
      <c r="K915" s="12">
        <v>70.070000000000007</v>
      </c>
      <c r="L915" s="12">
        <v>77</v>
      </c>
      <c r="M915" s="12">
        <v>74.69</v>
      </c>
      <c r="N915" s="13">
        <v>73.82374999999999</v>
      </c>
      <c r="O915" s="17" t="s">
        <v>138</v>
      </c>
      <c r="P915" s="14" t="s">
        <v>13</v>
      </c>
      <c r="Q915" s="14" t="s">
        <v>15</v>
      </c>
      <c r="R915" s="14" t="s">
        <v>119</v>
      </c>
      <c r="S915" s="14" t="s">
        <v>143</v>
      </c>
    </row>
    <row r="916" spans="1:19" x14ac:dyDescent="0.3">
      <c r="A916" s="11">
        <v>44634.629849537036</v>
      </c>
      <c r="B916" s="11"/>
      <c r="C916" s="15">
        <v>44634</v>
      </c>
      <c r="D916" s="16">
        <v>0.62984953703703705</v>
      </c>
      <c r="E916" s="33" t="str">
        <f t="shared" si="16"/>
        <v>00:06</v>
      </c>
      <c r="F916" s="12">
        <v>109</v>
      </c>
      <c r="G916" s="12">
        <v>99.820000000000007</v>
      </c>
      <c r="H916" s="12">
        <v>112.84</v>
      </c>
      <c r="I916" s="12">
        <v>103.07499999999999</v>
      </c>
      <c r="J916" s="12">
        <v>106.33</v>
      </c>
      <c r="K916" s="12">
        <v>98.734999999999999</v>
      </c>
      <c r="L916" s="12">
        <v>116.09500000000001</v>
      </c>
      <c r="M916" s="12">
        <v>108</v>
      </c>
      <c r="N916" s="13">
        <v>106.736875</v>
      </c>
      <c r="O916" s="17" t="s">
        <v>138</v>
      </c>
      <c r="P916" s="14" t="s">
        <v>13</v>
      </c>
      <c r="Q916" s="14" t="s">
        <v>15</v>
      </c>
      <c r="R916" s="14" t="s">
        <v>119</v>
      </c>
      <c r="S916" s="14" t="s">
        <v>143</v>
      </c>
    </row>
    <row r="917" spans="1:19" x14ac:dyDescent="0.3">
      <c r="A917" s="11">
        <v>44634.630474537036</v>
      </c>
      <c r="B917" s="11"/>
      <c r="C917" s="15">
        <v>44634</v>
      </c>
      <c r="D917" s="16">
        <v>0.63047453703703704</v>
      </c>
      <c r="E917" s="33" t="str">
        <f t="shared" si="16"/>
        <v>00:06</v>
      </c>
      <c r="F917" s="12">
        <v>72.900000000000006</v>
      </c>
      <c r="G917" s="12">
        <v>74.52000000000001</v>
      </c>
      <c r="H917" s="12">
        <v>84.240000000000009</v>
      </c>
      <c r="I917" s="12">
        <v>76.95</v>
      </c>
      <c r="J917" s="12">
        <v>79.38</v>
      </c>
      <c r="K917" s="12">
        <v>73.710000000000008</v>
      </c>
      <c r="L917" s="12">
        <v>81</v>
      </c>
      <c r="M917" s="12">
        <v>78.569999999999993</v>
      </c>
      <c r="N917" s="13">
        <v>77.658749999999998</v>
      </c>
      <c r="O917" s="17" t="s">
        <v>138</v>
      </c>
      <c r="P917" s="14" t="s">
        <v>13</v>
      </c>
      <c r="Q917" s="14" t="s">
        <v>15</v>
      </c>
      <c r="R917" s="14" t="s">
        <v>119</v>
      </c>
      <c r="S917" s="14" t="s">
        <v>143</v>
      </c>
    </row>
    <row r="918" spans="1:19" x14ac:dyDescent="0.3">
      <c r="A918" s="11">
        <v>44634.630543981482</v>
      </c>
      <c r="B918" s="11"/>
      <c r="C918" s="15">
        <v>44634</v>
      </c>
      <c r="D918" s="16">
        <v>0.6305439814814815</v>
      </c>
      <c r="E918" s="33" t="str">
        <f t="shared" si="16"/>
        <v>00:07</v>
      </c>
      <c r="F918" s="12">
        <v>113</v>
      </c>
      <c r="G918" s="12">
        <v>112.24000000000001</v>
      </c>
      <c r="H918" s="12">
        <v>126.88000000000001</v>
      </c>
      <c r="I918" s="12">
        <v>115.89999999999999</v>
      </c>
      <c r="J918" s="12">
        <v>119.56</v>
      </c>
      <c r="K918" s="12">
        <v>111.02000000000001</v>
      </c>
      <c r="L918" s="12">
        <v>130.54000000000002</v>
      </c>
      <c r="M918" s="12">
        <v>131</v>
      </c>
      <c r="N918" s="13">
        <v>120.01749999999998</v>
      </c>
      <c r="O918" s="17" t="s">
        <v>138</v>
      </c>
      <c r="P918" s="14" t="s">
        <v>13</v>
      </c>
      <c r="Q918" s="14" t="s">
        <v>15</v>
      </c>
      <c r="R918" s="14" t="s">
        <v>18</v>
      </c>
      <c r="S918" s="14" t="s">
        <v>143</v>
      </c>
    </row>
    <row r="919" spans="1:19" x14ac:dyDescent="0.3">
      <c r="A919" s="11">
        <v>44634.630624999998</v>
      </c>
      <c r="B919" s="11"/>
      <c r="C919" s="15">
        <v>44634</v>
      </c>
      <c r="D919" s="16">
        <v>0.63062499999999999</v>
      </c>
      <c r="E919" s="33" t="str">
        <f t="shared" si="16"/>
        <v>00:07</v>
      </c>
      <c r="F919" s="12">
        <v>72</v>
      </c>
      <c r="G919" s="12">
        <v>73.600000000000009</v>
      </c>
      <c r="H919" s="12">
        <v>83.2</v>
      </c>
      <c r="I919" s="12">
        <v>76</v>
      </c>
      <c r="J919" s="12">
        <v>78.400000000000006</v>
      </c>
      <c r="K919" s="12">
        <v>72.8</v>
      </c>
      <c r="L919" s="12">
        <v>80</v>
      </c>
      <c r="M919" s="12">
        <v>77.599999999999994</v>
      </c>
      <c r="N919" s="13">
        <v>76.7</v>
      </c>
      <c r="O919" s="17" t="s">
        <v>138</v>
      </c>
      <c r="P919" s="14" t="s">
        <v>13</v>
      </c>
      <c r="Q919" s="14" t="s">
        <v>15</v>
      </c>
      <c r="R919" s="14" t="s">
        <v>119</v>
      </c>
      <c r="S919" s="14" t="s">
        <v>143</v>
      </c>
    </row>
    <row r="920" spans="1:19" x14ac:dyDescent="0.3">
      <c r="A920" s="11">
        <v>44634.630752314813</v>
      </c>
      <c r="B920" s="11"/>
      <c r="C920" s="15">
        <v>44634</v>
      </c>
      <c r="D920" s="16">
        <v>0.63075231481481475</v>
      </c>
      <c r="E920" s="33" t="str">
        <f t="shared" si="16"/>
        <v>00:07</v>
      </c>
      <c r="F920" s="12">
        <v>71.100000000000009</v>
      </c>
      <c r="G920" s="12">
        <v>72.680000000000007</v>
      </c>
      <c r="H920" s="12">
        <v>82.16</v>
      </c>
      <c r="I920" s="12">
        <v>75.05</v>
      </c>
      <c r="J920" s="12">
        <v>77.42</v>
      </c>
      <c r="K920" s="12">
        <v>71.89</v>
      </c>
      <c r="L920" s="12">
        <v>79</v>
      </c>
      <c r="M920" s="12">
        <v>76.63</v>
      </c>
      <c r="N920" s="13">
        <v>75.741249999999994</v>
      </c>
      <c r="O920" s="17" t="s">
        <v>138</v>
      </c>
      <c r="P920" s="14" t="s">
        <v>13</v>
      </c>
      <c r="Q920" s="14" t="s">
        <v>15</v>
      </c>
      <c r="R920" s="14" t="s">
        <v>119</v>
      </c>
      <c r="S920" s="14" t="s">
        <v>143</v>
      </c>
    </row>
    <row r="921" spans="1:19" x14ac:dyDescent="0.3">
      <c r="A921" s="11">
        <v>44634.630972222221</v>
      </c>
      <c r="B921" s="11"/>
      <c r="C921" s="15">
        <v>44634</v>
      </c>
      <c r="D921" s="16">
        <v>0.63097222222222216</v>
      </c>
      <c r="E921" s="33" t="str">
        <f t="shared" si="16"/>
        <v>00:07</v>
      </c>
      <c r="F921" s="12">
        <v>73.8</v>
      </c>
      <c r="G921" s="12">
        <v>75.44</v>
      </c>
      <c r="H921" s="12">
        <v>85.28</v>
      </c>
      <c r="I921" s="12">
        <v>77.899999999999991</v>
      </c>
      <c r="J921" s="12">
        <v>80.36</v>
      </c>
      <c r="K921" s="12">
        <v>74.62</v>
      </c>
      <c r="L921" s="12">
        <v>82</v>
      </c>
      <c r="M921" s="12">
        <v>79.539999999999992</v>
      </c>
      <c r="N921" s="13">
        <v>78.617500000000007</v>
      </c>
      <c r="O921" s="17" t="s">
        <v>138</v>
      </c>
      <c r="P921" s="14" t="s">
        <v>13</v>
      </c>
      <c r="Q921" s="14" t="s">
        <v>15</v>
      </c>
      <c r="R921" s="14" t="s">
        <v>119</v>
      </c>
      <c r="S921" s="14" t="s">
        <v>143</v>
      </c>
    </row>
    <row r="922" spans="1:19" x14ac:dyDescent="0.3">
      <c r="A922" s="11">
        <v>44634.631076388891</v>
      </c>
      <c r="B922" s="11"/>
      <c r="C922" s="15">
        <v>44634</v>
      </c>
      <c r="D922" s="16">
        <v>0.63107638888888895</v>
      </c>
      <c r="E922" s="33" t="str">
        <f t="shared" si="16"/>
        <v>00:07</v>
      </c>
      <c r="F922" s="12">
        <v>73.8</v>
      </c>
      <c r="G922" s="12">
        <v>75.44</v>
      </c>
      <c r="H922" s="12">
        <v>85.28</v>
      </c>
      <c r="I922" s="12">
        <v>77.899999999999991</v>
      </c>
      <c r="J922" s="12">
        <v>80.36</v>
      </c>
      <c r="K922" s="12">
        <v>82</v>
      </c>
      <c r="L922" s="12">
        <v>87.740000000000009</v>
      </c>
      <c r="M922" s="12">
        <v>79.539999999999992</v>
      </c>
      <c r="N922" s="13">
        <v>80.257499999999993</v>
      </c>
      <c r="O922" s="17" t="s">
        <v>138</v>
      </c>
      <c r="P922" s="14" t="s">
        <v>13</v>
      </c>
      <c r="Q922" s="14" t="s">
        <v>15</v>
      </c>
      <c r="R922" s="14" t="s">
        <v>119</v>
      </c>
      <c r="S922" s="14" t="s">
        <v>143</v>
      </c>
    </row>
    <row r="923" spans="1:19" x14ac:dyDescent="0.3">
      <c r="A923" s="11">
        <v>44634.631238425929</v>
      </c>
      <c r="B923" s="11"/>
      <c r="C923" s="15">
        <v>44634</v>
      </c>
      <c r="D923" s="16">
        <v>0.63123842592592594</v>
      </c>
      <c r="E923" s="33" t="str">
        <f t="shared" si="16"/>
        <v>00:08</v>
      </c>
      <c r="F923" s="12">
        <v>113</v>
      </c>
      <c r="G923" s="12">
        <v>110.4</v>
      </c>
      <c r="H923" s="12">
        <v>124.80000000000001</v>
      </c>
      <c r="I923" s="12">
        <v>114</v>
      </c>
      <c r="J923" s="12">
        <v>117.6</v>
      </c>
      <c r="K923" s="12">
        <v>109.2</v>
      </c>
      <c r="L923" s="12">
        <v>128.4</v>
      </c>
      <c r="M923" s="12">
        <v>127</v>
      </c>
      <c r="N923" s="13">
        <v>118.05000000000001</v>
      </c>
      <c r="O923" s="17" t="s">
        <v>138</v>
      </c>
      <c r="P923" s="14" t="s">
        <v>13</v>
      </c>
      <c r="Q923" s="14" t="s">
        <v>15</v>
      </c>
      <c r="R923" s="14" t="s">
        <v>119</v>
      </c>
      <c r="S923" s="14" t="s">
        <v>143</v>
      </c>
    </row>
    <row r="924" spans="1:19" x14ac:dyDescent="0.3">
      <c r="A924" s="11">
        <v>44634.631331018521</v>
      </c>
      <c r="B924" s="11"/>
      <c r="C924" s="15">
        <v>44634</v>
      </c>
      <c r="D924" s="16">
        <v>0.63133101851851847</v>
      </c>
      <c r="E924" s="33" t="str">
        <f t="shared" si="16"/>
        <v>00:08</v>
      </c>
      <c r="F924" s="12">
        <v>67.5</v>
      </c>
      <c r="G924" s="12">
        <v>69</v>
      </c>
      <c r="H924" s="12">
        <v>78</v>
      </c>
      <c r="I924" s="12">
        <v>71.25</v>
      </c>
      <c r="J924" s="12">
        <v>73.5</v>
      </c>
      <c r="K924" s="12">
        <v>68.25</v>
      </c>
      <c r="L924" s="12">
        <v>75</v>
      </c>
      <c r="M924" s="12">
        <v>72.75</v>
      </c>
      <c r="N924" s="13">
        <v>71.90625</v>
      </c>
      <c r="O924" s="17" t="s">
        <v>138</v>
      </c>
      <c r="P924" s="14" t="s">
        <v>13</v>
      </c>
      <c r="Q924" s="14" t="s">
        <v>15</v>
      </c>
      <c r="R924" s="14" t="s">
        <v>119</v>
      </c>
      <c r="S924" s="14" t="s">
        <v>143</v>
      </c>
    </row>
    <row r="925" spans="1:19" x14ac:dyDescent="0.3">
      <c r="A925" s="11">
        <v>44634.631932870368</v>
      </c>
      <c r="B925" s="11"/>
      <c r="C925" s="15">
        <v>44634</v>
      </c>
      <c r="D925" s="16">
        <v>0.63193287037037038</v>
      </c>
      <c r="E925" s="33" t="str">
        <f t="shared" si="16"/>
        <v>00:09</v>
      </c>
      <c r="F925" s="12">
        <v>106</v>
      </c>
      <c r="G925" s="12">
        <v>107.64</v>
      </c>
      <c r="H925" s="12">
        <v>121.68</v>
      </c>
      <c r="I925" s="12">
        <v>111.14999999999999</v>
      </c>
      <c r="J925" s="12">
        <v>114.66</v>
      </c>
      <c r="K925" s="12">
        <v>106.47</v>
      </c>
      <c r="L925" s="12">
        <v>125.19000000000001</v>
      </c>
      <c r="M925" s="12">
        <v>128</v>
      </c>
      <c r="N925" s="13">
        <v>115.09875000000001</v>
      </c>
      <c r="O925" s="17" t="s">
        <v>138</v>
      </c>
      <c r="P925" s="14" t="s">
        <v>13</v>
      </c>
      <c r="Q925" s="14" t="s">
        <v>15</v>
      </c>
      <c r="R925" s="14" t="s">
        <v>119</v>
      </c>
      <c r="S925" s="14" t="s">
        <v>143</v>
      </c>
    </row>
    <row r="926" spans="1:19" x14ac:dyDescent="0.3">
      <c r="A926" s="11">
        <v>44634.632372685184</v>
      </c>
      <c r="B926" s="11"/>
      <c r="C926" s="15">
        <v>44634</v>
      </c>
      <c r="D926" s="16">
        <v>0.63237268518518519</v>
      </c>
      <c r="E926" s="33" t="str">
        <f t="shared" si="16"/>
        <v>00:09</v>
      </c>
      <c r="F926" s="12">
        <v>106.2</v>
      </c>
      <c r="G926" s="12">
        <v>108.56</v>
      </c>
      <c r="H926" s="12">
        <v>122.72</v>
      </c>
      <c r="I926" s="12">
        <v>112.1</v>
      </c>
      <c r="J926" s="12">
        <v>115.64</v>
      </c>
      <c r="K926" s="12">
        <v>107.38000000000001</v>
      </c>
      <c r="L926" s="12">
        <v>118</v>
      </c>
      <c r="M926" s="12">
        <v>114.46</v>
      </c>
      <c r="N926" s="13">
        <v>113.13250000000001</v>
      </c>
      <c r="O926" s="17" t="s">
        <v>138</v>
      </c>
      <c r="P926" s="14" t="s">
        <v>13</v>
      </c>
      <c r="Q926" s="14" t="s">
        <v>15</v>
      </c>
      <c r="R926" s="14" t="s">
        <v>119</v>
      </c>
      <c r="S926" s="14" t="s">
        <v>143</v>
      </c>
    </row>
    <row r="927" spans="1:19" x14ac:dyDescent="0.3">
      <c r="A927" s="11">
        <v>44634.632627314815</v>
      </c>
      <c r="B927" s="11"/>
      <c r="C927" s="15">
        <v>44634</v>
      </c>
      <c r="D927" s="16">
        <v>0.63262731481481482</v>
      </c>
      <c r="E927" s="33" t="str">
        <f t="shared" si="16"/>
        <v>00:10</v>
      </c>
      <c r="F927" s="12">
        <v>108</v>
      </c>
      <c r="G927" s="12">
        <v>103.04</v>
      </c>
      <c r="H927" s="12">
        <v>116.48</v>
      </c>
      <c r="I927" s="12">
        <v>106.39999999999999</v>
      </c>
      <c r="J927" s="12">
        <v>109.75999999999999</v>
      </c>
      <c r="K927" s="12">
        <v>101.92</v>
      </c>
      <c r="L927" s="12">
        <v>119.84</v>
      </c>
      <c r="M927" s="12">
        <v>116</v>
      </c>
      <c r="N927" s="13">
        <v>110.18</v>
      </c>
      <c r="O927" s="17" t="s">
        <v>138</v>
      </c>
      <c r="P927" s="14" t="s">
        <v>13</v>
      </c>
      <c r="Q927" s="14" t="s">
        <v>15</v>
      </c>
      <c r="R927" s="14" t="s">
        <v>119</v>
      </c>
      <c r="S927" s="14" t="s">
        <v>143</v>
      </c>
    </row>
    <row r="928" spans="1:19" x14ac:dyDescent="0.3">
      <c r="A928" s="11">
        <v>44634.632638888892</v>
      </c>
      <c r="B928" s="11"/>
      <c r="C928" s="15">
        <v>44634</v>
      </c>
      <c r="D928" s="16">
        <v>0.63263888888888886</v>
      </c>
      <c r="E928" s="33" t="str">
        <f t="shared" si="16"/>
        <v>00:10</v>
      </c>
      <c r="F928" s="12">
        <v>85.95</v>
      </c>
      <c r="G928" s="12">
        <v>87.86</v>
      </c>
      <c r="H928" s="12">
        <v>99.320000000000007</v>
      </c>
      <c r="I928" s="12">
        <v>90.724999999999994</v>
      </c>
      <c r="J928" s="12">
        <v>93.59</v>
      </c>
      <c r="K928" s="12">
        <v>78</v>
      </c>
      <c r="L928" s="12">
        <v>113</v>
      </c>
      <c r="M928" s="12">
        <v>92.634999999999991</v>
      </c>
      <c r="N928" s="13">
        <v>92.635000000000005</v>
      </c>
      <c r="O928" s="17" t="s">
        <v>138</v>
      </c>
      <c r="P928" s="14" t="s">
        <v>13</v>
      </c>
      <c r="Q928" s="14" t="s">
        <v>15</v>
      </c>
      <c r="R928" s="14" t="s">
        <v>119</v>
      </c>
      <c r="S928" s="14" t="s">
        <v>143</v>
      </c>
    </row>
    <row r="929" spans="1:19" x14ac:dyDescent="0.3">
      <c r="A929" s="11">
        <v>44634.634016203701</v>
      </c>
      <c r="B929" s="11"/>
      <c r="C929" s="15">
        <v>44634</v>
      </c>
      <c r="D929" s="16">
        <v>0.63401620370370371</v>
      </c>
      <c r="E929" s="33" t="str">
        <f t="shared" si="16"/>
        <v>00:12</v>
      </c>
      <c r="F929" s="12">
        <v>106</v>
      </c>
      <c r="G929" s="12">
        <v>96.14</v>
      </c>
      <c r="H929" s="12">
        <v>108.68</v>
      </c>
      <c r="I929" s="12">
        <v>99.274999999999991</v>
      </c>
      <c r="J929" s="12">
        <v>102.41</v>
      </c>
      <c r="K929" s="12">
        <v>95.094999999999999</v>
      </c>
      <c r="L929" s="12">
        <v>111.81500000000001</v>
      </c>
      <c r="M929" s="12">
        <v>103</v>
      </c>
      <c r="N929" s="13">
        <v>102.80187500000001</v>
      </c>
      <c r="O929" s="17" t="s">
        <v>138</v>
      </c>
      <c r="P929" s="14" t="s">
        <v>13</v>
      </c>
      <c r="Q929" s="14" t="s">
        <v>15</v>
      </c>
      <c r="R929" s="14" t="s">
        <v>119</v>
      </c>
      <c r="S929" s="14" t="s">
        <v>143</v>
      </c>
    </row>
    <row r="930" spans="1:19" x14ac:dyDescent="0.3">
      <c r="A930" s="11">
        <v>44634.634710648148</v>
      </c>
      <c r="B930" s="11"/>
      <c r="C930" s="15">
        <v>44634</v>
      </c>
      <c r="D930" s="16">
        <v>0.63471064814814815</v>
      </c>
      <c r="E930" s="33" t="str">
        <f t="shared" si="16"/>
        <v>00:13</v>
      </c>
      <c r="F930" s="12">
        <v>107</v>
      </c>
      <c r="G930" s="12">
        <v>95.68</v>
      </c>
      <c r="H930" s="12">
        <v>108.16</v>
      </c>
      <c r="I930" s="12">
        <v>98.8</v>
      </c>
      <c r="J930" s="12">
        <v>101.92</v>
      </c>
      <c r="K930" s="12">
        <v>94.64</v>
      </c>
      <c r="L930" s="12">
        <v>111.28</v>
      </c>
      <c r="M930" s="12">
        <v>101</v>
      </c>
      <c r="N930" s="13">
        <v>102.31</v>
      </c>
      <c r="O930" s="17" t="s">
        <v>138</v>
      </c>
      <c r="P930" s="14" t="s">
        <v>13</v>
      </c>
      <c r="Q930" s="14" t="s">
        <v>15</v>
      </c>
      <c r="R930" s="14" t="s">
        <v>119</v>
      </c>
      <c r="S930" s="14" t="s">
        <v>143</v>
      </c>
    </row>
    <row r="931" spans="1:19" x14ac:dyDescent="0.3">
      <c r="A931" s="11">
        <v>44634.635405092595</v>
      </c>
      <c r="B931" s="11"/>
      <c r="C931" s="15">
        <v>44634</v>
      </c>
      <c r="D931" s="16">
        <v>0.63540509259259259</v>
      </c>
      <c r="E931" s="33" t="str">
        <f t="shared" si="16"/>
        <v>00:14</v>
      </c>
      <c r="F931" s="12">
        <v>103</v>
      </c>
      <c r="G931" s="12">
        <v>92.92</v>
      </c>
      <c r="H931" s="12">
        <v>105.04</v>
      </c>
      <c r="I931" s="12">
        <v>95.949999999999989</v>
      </c>
      <c r="J931" s="12">
        <v>98.98</v>
      </c>
      <c r="K931" s="12">
        <v>91.91</v>
      </c>
      <c r="L931" s="12">
        <v>108.07000000000001</v>
      </c>
      <c r="M931" s="12">
        <v>99</v>
      </c>
      <c r="N931" s="13">
        <v>99.358750000000015</v>
      </c>
      <c r="O931" s="17" t="s">
        <v>138</v>
      </c>
      <c r="P931" s="14" t="s">
        <v>13</v>
      </c>
      <c r="Q931" s="14" t="s">
        <v>15</v>
      </c>
      <c r="R931" s="14" t="s">
        <v>119</v>
      </c>
      <c r="S931" s="14" t="s">
        <v>143</v>
      </c>
    </row>
    <row r="932" spans="1:19" x14ac:dyDescent="0.3">
      <c r="A932" s="11">
        <v>44634.636099537034</v>
      </c>
      <c r="B932" s="11"/>
      <c r="C932" s="15">
        <v>44634</v>
      </c>
      <c r="D932" s="16">
        <v>0.63609953703703703</v>
      </c>
      <c r="E932" s="33" t="str">
        <f t="shared" ref="E932:E963" si="17">TEXT(D932-$D$899,"hh:mm")</f>
        <v>00:15</v>
      </c>
      <c r="F932" s="12">
        <v>99</v>
      </c>
      <c r="G932" s="12">
        <v>91.08</v>
      </c>
      <c r="H932" s="12">
        <v>102.96000000000001</v>
      </c>
      <c r="I932" s="12">
        <v>94.05</v>
      </c>
      <c r="J932" s="12">
        <v>97.02</v>
      </c>
      <c r="K932" s="12">
        <v>90.09</v>
      </c>
      <c r="L932" s="12">
        <v>105.93</v>
      </c>
      <c r="M932" s="12">
        <v>99</v>
      </c>
      <c r="N932" s="13">
        <v>97.391249999999985</v>
      </c>
      <c r="O932" s="17" t="s">
        <v>138</v>
      </c>
      <c r="P932" s="14" t="s">
        <v>13</v>
      </c>
      <c r="Q932" s="14" t="s">
        <v>15</v>
      </c>
      <c r="R932" s="14" t="s">
        <v>119</v>
      </c>
      <c r="S932" s="14" t="s">
        <v>143</v>
      </c>
    </row>
    <row r="933" spans="1:19" x14ac:dyDescent="0.3">
      <c r="A933" s="11">
        <v>44634.636111111111</v>
      </c>
      <c r="B933" s="11"/>
      <c r="C933" s="15">
        <v>44634</v>
      </c>
      <c r="D933" s="16">
        <v>0.63611111111111118</v>
      </c>
      <c r="E933" s="33" t="str">
        <f t="shared" si="17"/>
        <v>00:15</v>
      </c>
      <c r="F933" s="12">
        <v>100.35000000000001</v>
      </c>
      <c r="G933" s="12">
        <v>102.58</v>
      </c>
      <c r="H933" s="12">
        <v>115.96000000000001</v>
      </c>
      <c r="I933" s="12">
        <v>105.925</v>
      </c>
      <c r="J933" s="12">
        <v>109.27</v>
      </c>
      <c r="K933" s="12">
        <v>113</v>
      </c>
      <c r="L933" s="12">
        <v>110</v>
      </c>
      <c r="M933" s="12">
        <v>108.155</v>
      </c>
      <c r="N933" s="13">
        <v>108.155</v>
      </c>
      <c r="O933" s="17" t="s">
        <v>138</v>
      </c>
      <c r="P933" s="14" t="s">
        <v>13</v>
      </c>
      <c r="Q933" s="14" t="s">
        <v>15</v>
      </c>
      <c r="R933" s="14" t="s">
        <v>119</v>
      </c>
      <c r="S933" s="14" t="s">
        <v>143</v>
      </c>
    </row>
    <row r="934" spans="1:19" x14ac:dyDescent="0.3">
      <c r="A934" s="11">
        <v>44634.636793981481</v>
      </c>
      <c r="B934" s="11"/>
      <c r="C934" s="15">
        <v>44634</v>
      </c>
      <c r="D934" s="16">
        <v>0.63679398148148147</v>
      </c>
      <c r="E934" s="33" t="str">
        <f t="shared" si="17"/>
        <v>00:16</v>
      </c>
      <c r="F934" s="12">
        <v>107</v>
      </c>
      <c r="G934" s="12">
        <v>94.3</v>
      </c>
      <c r="H934" s="12">
        <v>106.60000000000001</v>
      </c>
      <c r="I934" s="12">
        <v>97.375</v>
      </c>
      <c r="J934" s="12">
        <v>100.45</v>
      </c>
      <c r="K934" s="12">
        <v>93.275000000000006</v>
      </c>
      <c r="L934" s="12">
        <v>109.67500000000001</v>
      </c>
      <c r="M934" s="12">
        <v>98</v>
      </c>
      <c r="N934" s="13">
        <v>100.83437499999999</v>
      </c>
      <c r="O934" s="17" t="s">
        <v>138</v>
      </c>
      <c r="P934" s="14" t="s">
        <v>13</v>
      </c>
      <c r="Q934" s="14" t="s">
        <v>15</v>
      </c>
      <c r="R934" s="14" t="s">
        <v>119</v>
      </c>
      <c r="S934" s="14" t="s">
        <v>143</v>
      </c>
    </row>
    <row r="935" spans="1:19" x14ac:dyDescent="0.3">
      <c r="A935" s="11">
        <v>44634.637488425928</v>
      </c>
      <c r="B935" s="11"/>
      <c r="C935" s="15">
        <v>44634</v>
      </c>
      <c r="D935" s="16">
        <v>0.63748842592592592</v>
      </c>
      <c r="E935" s="33" t="str">
        <f t="shared" si="17"/>
        <v>00:17</v>
      </c>
      <c r="F935" s="12">
        <v>106</v>
      </c>
      <c r="G935" s="12">
        <v>94.3</v>
      </c>
      <c r="H935" s="12">
        <v>106.60000000000001</v>
      </c>
      <c r="I935" s="12">
        <v>97.375</v>
      </c>
      <c r="J935" s="12">
        <v>100.45</v>
      </c>
      <c r="K935" s="12">
        <v>93.275000000000006</v>
      </c>
      <c r="L935" s="12">
        <v>109.67500000000001</v>
      </c>
      <c r="M935" s="12">
        <v>99</v>
      </c>
      <c r="N935" s="13">
        <v>100.83437499999999</v>
      </c>
      <c r="O935" s="17" t="s">
        <v>138</v>
      </c>
      <c r="P935" s="14" t="s">
        <v>13</v>
      </c>
      <c r="Q935" s="14" t="s">
        <v>15</v>
      </c>
      <c r="R935" s="14" t="s">
        <v>119</v>
      </c>
      <c r="S935" s="14" t="s">
        <v>143</v>
      </c>
    </row>
    <row r="936" spans="1:19" x14ac:dyDescent="0.3">
      <c r="A936" s="11">
        <v>44634.638182870367</v>
      </c>
      <c r="B936" s="11"/>
      <c r="C936" s="15">
        <v>44634</v>
      </c>
      <c r="D936" s="16">
        <v>0.63818287037037036</v>
      </c>
      <c r="E936" s="33" t="str">
        <f t="shared" si="17"/>
        <v>00:18</v>
      </c>
      <c r="F936" s="12">
        <v>102</v>
      </c>
      <c r="G936" s="12">
        <v>91.08</v>
      </c>
      <c r="H936" s="12">
        <v>102.96000000000001</v>
      </c>
      <c r="I936" s="12">
        <v>94.05</v>
      </c>
      <c r="J936" s="12">
        <v>97.02</v>
      </c>
      <c r="K936" s="12">
        <v>90.09</v>
      </c>
      <c r="L936" s="12">
        <v>105.93</v>
      </c>
      <c r="M936" s="12">
        <v>96</v>
      </c>
      <c r="N936" s="13">
        <v>97.391249999999985</v>
      </c>
      <c r="O936" s="17" t="s">
        <v>138</v>
      </c>
      <c r="P936" s="14" t="s">
        <v>13</v>
      </c>
      <c r="Q936" s="14" t="s">
        <v>15</v>
      </c>
      <c r="R936" s="14" t="s">
        <v>119</v>
      </c>
      <c r="S936" s="14" t="s">
        <v>143</v>
      </c>
    </row>
    <row r="937" spans="1:19" x14ac:dyDescent="0.3">
      <c r="A937" s="11">
        <v>44634.638877314814</v>
      </c>
      <c r="B937" s="11"/>
      <c r="C937" s="15">
        <v>44634</v>
      </c>
      <c r="D937" s="16">
        <v>0.6388773148148148</v>
      </c>
      <c r="E937" s="33" t="str">
        <f t="shared" si="17"/>
        <v>00:19</v>
      </c>
      <c r="F937" s="12">
        <v>102</v>
      </c>
      <c r="G937" s="12">
        <v>90.160000000000011</v>
      </c>
      <c r="H937" s="12">
        <v>101.92</v>
      </c>
      <c r="I937" s="12">
        <v>93.1</v>
      </c>
      <c r="J937" s="12">
        <v>96.039999999999992</v>
      </c>
      <c r="K937" s="12">
        <v>89.18</v>
      </c>
      <c r="L937" s="12">
        <v>104.86</v>
      </c>
      <c r="M937" s="12">
        <v>94</v>
      </c>
      <c r="N937" s="13">
        <v>96.407500000000013</v>
      </c>
      <c r="O937" s="17" t="s">
        <v>138</v>
      </c>
      <c r="P937" s="14" t="s">
        <v>13</v>
      </c>
      <c r="Q937" s="14" t="s">
        <v>15</v>
      </c>
      <c r="R937" s="14" t="s">
        <v>119</v>
      </c>
      <c r="S937" s="14" t="s">
        <v>143</v>
      </c>
    </row>
    <row r="938" spans="1:19" x14ac:dyDescent="0.3">
      <c r="A938" s="11">
        <v>44634.63957175926</v>
      </c>
      <c r="B938" s="11"/>
      <c r="C938" s="15">
        <v>44634</v>
      </c>
      <c r="D938" s="16">
        <v>0.63957175925925924</v>
      </c>
      <c r="E938" s="33" t="str">
        <f t="shared" si="17"/>
        <v>00:20</v>
      </c>
      <c r="F938" s="12">
        <v>101</v>
      </c>
      <c r="G938" s="12">
        <v>90.160000000000011</v>
      </c>
      <c r="H938" s="12">
        <v>101.92</v>
      </c>
      <c r="I938" s="12">
        <v>93.1</v>
      </c>
      <c r="J938" s="12">
        <v>96.039999999999992</v>
      </c>
      <c r="K938" s="12">
        <v>89.18</v>
      </c>
      <c r="L938" s="12">
        <v>104.86</v>
      </c>
      <c r="M938" s="12">
        <v>95</v>
      </c>
      <c r="N938" s="13">
        <v>96.407500000000013</v>
      </c>
      <c r="O938" s="17" t="s">
        <v>138</v>
      </c>
      <c r="P938" s="14" t="s">
        <v>13</v>
      </c>
      <c r="Q938" s="14" t="s">
        <v>15</v>
      </c>
      <c r="R938" s="14" t="s">
        <v>119</v>
      </c>
      <c r="S938" s="14" t="s">
        <v>143</v>
      </c>
    </row>
    <row r="939" spans="1:19" x14ac:dyDescent="0.3">
      <c r="A939" s="11">
        <v>44634.63958333333</v>
      </c>
      <c r="B939" s="11"/>
      <c r="C939" s="15">
        <v>44634</v>
      </c>
      <c r="D939" s="16">
        <v>0.63958333333333328</v>
      </c>
      <c r="E939" s="33" t="str">
        <f t="shared" si="17"/>
        <v>00:20</v>
      </c>
      <c r="F939" s="12">
        <v>89.399999999999991</v>
      </c>
      <c r="G939" s="12">
        <v>80</v>
      </c>
      <c r="H939" s="12">
        <v>103.30666666666667</v>
      </c>
      <c r="I939" s="12">
        <v>94.36666666666666</v>
      </c>
      <c r="J939" s="12">
        <v>97.346666666666664</v>
      </c>
      <c r="K939" s="12">
        <v>111</v>
      </c>
      <c r="L939" s="12">
        <v>107</v>
      </c>
      <c r="M939" s="12">
        <v>96.353333333333325</v>
      </c>
      <c r="N939" s="13">
        <v>97.346666666666664</v>
      </c>
      <c r="O939" s="17" t="s">
        <v>138</v>
      </c>
      <c r="P939" s="14" t="s">
        <v>13</v>
      </c>
      <c r="Q939" s="14" t="s">
        <v>15</v>
      </c>
      <c r="R939" s="14" t="s">
        <v>119</v>
      </c>
      <c r="S939" s="14" t="s">
        <v>143</v>
      </c>
    </row>
    <row r="940" spans="1:19" x14ac:dyDescent="0.3">
      <c r="A940" s="11">
        <v>44634.63989583333</v>
      </c>
      <c r="B940" s="11"/>
      <c r="C940" s="15">
        <v>44634</v>
      </c>
      <c r="D940" s="16">
        <v>0.63989583333333333</v>
      </c>
      <c r="E940" s="33" t="str">
        <f t="shared" si="17"/>
        <v>00:20</v>
      </c>
      <c r="F940" s="12">
        <v>96.3</v>
      </c>
      <c r="G940" s="12">
        <v>98.44</v>
      </c>
      <c r="H940" s="12">
        <v>111.28</v>
      </c>
      <c r="I940" s="12">
        <v>101.64999999999999</v>
      </c>
      <c r="J940" s="12">
        <v>104.86</v>
      </c>
      <c r="K940" s="12">
        <v>107</v>
      </c>
      <c r="L940" s="12">
        <v>114.49000000000001</v>
      </c>
      <c r="M940" s="12">
        <v>103.78999999999999</v>
      </c>
      <c r="N940" s="13">
        <v>104.72624999999999</v>
      </c>
      <c r="O940" s="17" t="s">
        <v>138</v>
      </c>
      <c r="P940" s="14" t="s">
        <v>13</v>
      </c>
      <c r="Q940" s="14" t="s">
        <v>15</v>
      </c>
      <c r="R940" s="14" t="s">
        <v>119</v>
      </c>
      <c r="S940" s="14" t="s">
        <v>143</v>
      </c>
    </row>
    <row r="941" spans="1:19" x14ac:dyDescent="0.3">
      <c r="A941" s="11">
        <v>44634.640266203707</v>
      </c>
      <c r="B941" s="11"/>
      <c r="C941" s="15">
        <v>44634</v>
      </c>
      <c r="D941" s="16">
        <v>0.64026620370370368</v>
      </c>
      <c r="E941" s="33" t="str">
        <f t="shared" si="17"/>
        <v>00:21</v>
      </c>
      <c r="F941" s="12">
        <v>98</v>
      </c>
      <c r="G941" s="12">
        <v>89.7</v>
      </c>
      <c r="H941" s="12">
        <v>101.4</v>
      </c>
      <c r="I941" s="12">
        <v>92.625</v>
      </c>
      <c r="J941" s="12">
        <v>95.55</v>
      </c>
      <c r="K941" s="12">
        <v>88.725000000000009</v>
      </c>
      <c r="L941" s="12">
        <v>104.325</v>
      </c>
      <c r="M941" s="12">
        <v>97</v>
      </c>
      <c r="N941" s="13">
        <v>95.915625000000006</v>
      </c>
      <c r="O941" s="17" t="s">
        <v>138</v>
      </c>
      <c r="P941" s="14" t="s">
        <v>13</v>
      </c>
      <c r="Q941" s="14" t="s">
        <v>15</v>
      </c>
      <c r="R941" s="14" t="s">
        <v>119</v>
      </c>
      <c r="S941" s="14" t="s">
        <v>143</v>
      </c>
    </row>
    <row r="942" spans="1:19" x14ac:dyDescent="0.3">
      <c r="A942" s="11">
        <v>44634.640960648147</v>
      </c>
      <c r="B942" s="11"/>
      <c r="C942" s="15">
        <v>44634</v>
      </c>
      <c r="D942" s="16">
        <v>0.64096064814814813</v>
      </c>
      <c r="E942" s="33" t="str">
        <f t="shared" si="17"/>
        <v>00:22</v>
      </c>
      <c r="F942" s="12">
        <v>103</v>
      </c>
      <c r="G942" s="12">
        <v>91.54</v>
      </c>
      <c r="H942" s="12">
        <v>103.48</v>
      </c>
      <c r="I942" s="12">
        <v>94.524999999999991</v>
      </c>
      <c r="J942" s="12">
        <v>97.51</v>
      </c>
      <c r="K942" s="12">
        <v>90.545000000000002</v>
      </c>
      <c r="L942" s="12">
        <v>106.465</v>
      </c>
      <c r="M942" s="12">
        <v>96</v>
      </c>
      <c r="N942" s="13">
        <v>97.883125000000007</v>
      </c>
      <c r="O942" s="17" t="s">
        <v>138</v>
      </c>
      <c r="P942" s="14" t="s">
        <v>13</v>
      </c>
      <c r="Q942" s="14" t="s">
        <v>15</v>
      </c>
      <c r="R942" s="14" t="s">
        <v>119</v>
      </c>
      <c r="S942" s="14" t="s">
        <v>143</v>
      </c>
    </row>
    <row r="943" spans="1:19" x14ac:dyDescent="0.3">
      <c r="A943" s="11">
        <v>44634.641655092593</v>
      </c>
      <c r="B943" s="11"/>
      <c r="C943" s="15">
        <v>44634</v>
      </c>
      <c r="D943" s="16">
        <v>0.64165509259259257</v>
      </c>
      <c r="E943" s="33" t="str">
        <f t="shared" si="17"/>
        <v>00:23</v>
      </c>
      <c r="F943" s="12">
        <v>105</v>
      </c>
      <c r="G943" s="12">
        <v>90.62</v>
      </c>
      <c r="H943" s="12">
        <v>102.44</v>
      </c>
      <c r="I943" s="12">
        <v>93.574999999999989</v>
      </c>
      <c r="J943" s="12">
        <v>96.53</v>
      </c>
      <c r="K943" s="12">
        <v>89.635000000000005</v>
      </c>
      <c r="L943" s="12">
        <v>105.39500000000001</v>
      </c>
      <c r="M943" s="12">
        <v>92</v>
      </c>
      <c r="N943" s="13">
        <v>96.899374999999992</v>
      </c>
      <c r="O943" s="17" t="s">
        <v>138</v>
      </c>
      <c r="P943" s="14" t="s">
        <v>13</v>
      </c>
      <c r="Q943" s="14" t="s">
        <v>15</v>
      </c>
      <c r="R943" s="14" t="s">
        <v>119</v>
      </c>
      <c r="S943" s="14" t="s">
        <v>143</v>
      </c>
    </row>
    <row r="944" spans="1:19" x14ac:dyDescent="0.3">
      <c r="A944" s="11">
        <v>44634.64234953704</v>
      </c>
      <c r="B944" s="11"/>
      <c r="C944" s="15">
        <v>44634</v>
      </c>
      <c r="D944" s="16">
        <v>0.64234953703703701</v>
      </c>
      <c r="E944" s="33" t="str">
        <f t="shared" si="17"/>
        <v>00:24</v>
      </c>
      <c r="F944" s="12">
        <v>103</v>
      </c>
      <c r="G944" s="12">
        <v>91.08</v>
      </c>
      <c r="H944" s="12">
        <v>102.96000000000001</v>
      </c>
      <c r="I944" s="12">
        <v>94.05</v>
      </c>
      <c r="J944" s="12">
        <v>97.02</v>
      </c>
      <c r="K944" s="12">
        <v>90.09</v>
      </c>
      <c r="L944" s="12">
        <v>105.93</v>
      </c>
      <c r="M944" s="12">
        <v>95</v>
      </c>
      <c r="N944" s="13">
        <v>97.391249999999985</v>
      </c>
      <c r="O944" s="17" t="s">
        <v>138</v>
      </c>
      <c r="P944" s="14" t="s">
        <v>13</v>
      </c>
      <c r="Q944" s="14" t="s">
        <v>15</v>
      </c>
      <c r="R944" s="14" t="s">
        <v>119</v>
      </c>
      <c r="S944" s="14" t="s">
        <v>143</v>
      </c>
    </row>
    <row r="945" spans="1:19" x14ac:dyDescent="0.3">
      <c r="A945" s="11">
        <v>44634.643043981479</v>
      </c>
      <c r="B945" s="11"/>
      <c r="C945" s="15">
        <v>44634</v>
      </c>
      <c r="D945" s="16">
        <v>0.64304398148148145</v>
      </c>
      <c r="E945" s="33" t="str">
        <f t="shared" si="17"/>
        <v>00:25</v>
      </c>
      <c r="F945" s="12">
        <v>105</v>
      </c>
      <c r="G945" s="12">
        <v>92.460000000000008</v>
      </c>
      <c r="H945" s="12">
        <v>104.52000000000001</v>
      </c>
      <c r="I945" s="12">
        <v>95.474999999999994</v>
      </c>
      <c r="J945" s="12">
        <v>98.49</v>
      </c>
      <c r="K945" s="12">
        <v>91.454999999999998</v>
      </c>
      <c r="L945" s="12">
        <v>107.53500000000001</v>
      </c>
      <c r="M945" s="12">
        <v>96</v>
      </c>
      <c r="N945" s="13">
        <v>98.866875000000007</v>
      </c>
      <c r="O945" s="17" t="s">
        <v>138</v>
      </c>
      <c r="P945" s="14" t="s">
        <v>13</v>
      </c>
      <c r="Q945" s="14" t="s">
        <v>15</v>
      </c>
      <c r="R945" s="14" t="s">
        <v>119</v>
      </c>
      <c r="S945" s="14" t="s">
        <v>143</v>
      </c>
    </row>
    <row r="946" spans="1:19" x14ac:dyDescent="0.3">
      <c r="A946" s="11">
        <v>44634.643055555556</v>
      </c>
      <c r="B946" s="11"/>
      <c r="C946" s="15">
        <v>44634</v>
      </c>
      <c r="D946" s="16">
        <v>0.6430555555555556</v>
      </c>
      <c r="E946" s="33" t="str">
        <f t="shared" si="17"/>
        <v>00:25</v>
      </c>
      <c r="F946" s="12">
        <v>99.9</v>
      </c>
      <c r="G946" s="12">
        <v>102.12</v>
      </c>
      <c r="H946" s="12">
        <v>115.44</v>
      </c>
      <c r="I946" s="12">
        <v>105.44999999999999</v>
      </c>
      <c r="J946" s="12">
        <v>108.78</v>
      </c>
      <c r="K946" s="12">
        <v>108</v>
      </c>
      <c r="L946" s="12">
        <v>114</v>
      </c>
      <c r="M946" s="12">
        <v>107.67</v>
      </c>
      <c r="N946" s="13">
        <v>107.67</v>
      </c>
      <c r="O946" s="17" t="s">
        <v>138</v>
      </c>
      <c r="P946" s="14" t="s">
        <v>13</v>
      </c>
      <c r="Q946" s="14" t="s">
        <v>15</v>
      </c>
      <c r="R946" s="14" t="s">
        <v>119</v>
      </c>
      <c r="S946" s="14" t="s">
        <v>143</v>
      </c>
    </row>
    <row r="947" spans="1:19" x14ac:dyDescent="0.3">
      <c r="A947" s="11">
        <v>44634.643113425926</v>
      </c>
      <c r="B947" s="11"/>
      <c r="C947" s="15">
        <v>44634</v>
      </c>
      <c r="D947" s="16">
        <v>0.64311342592592591</v>
      </c>
      <c r="E947" s="33" t="str">
        <f t="shared" si="17"/>
        <v>00:25</v>
      </c>
      <c r="F947" s="12">
        <v>78.3</v>
      </c>
      <c r="G947" s="12">
        <v>87</v>
      </c>
      <c r="H947" s="12">
        <v>90.48</v>
      </c>
      <c r="I947" s="12">
        <v>82.649999999999991</v>
      </c>
      <c r="J947" s="12">
        <v>85.26</v>
      </c>
      <c r="K947" s="12">
        <v>79.17</v>
      </c>
      <c r="L947" s="12">
        <v>93.09</v>
      </c>
      <c r="M947" s="12">
        <v>84.39</v>
      </c>
      <c r="N947" s="13">
        <v>85.042500000000004</v>
      </c>
      <c r="O947" s="17" t="s">
        <v>138</v>
      </c>
      <c r="P947" s="14" t="s">
        <v>13</v>
      </c>
      <c r="Q947" s="14" t="s">
        <v>15</v>
      </c>
      <c r="R947" s="14" t="s">
        <v>119</v>
      </c>
      <c r="S947" s="14" t="s">
        <v>143</v>
      </c>
    </row>
    <row r="948" spans="1:19" x14ac:dyDescent="0.3">
      <c r="A948" s="11">
        <v>44634.643229166664</v>
      </c>
      <c r="B948" s="11"/>
      <c r="C948" s="15">
        <v>44634</v>
      </c>
      <c r="D948" s="16">
        <v>0.64322916666666663</v>
      </c>
      <c r="E948" s="33" t="str">
        <f t="shared" si="17"/>
        <v>00:25</v>
      </c>
      <c r="F948" s="12">
        <v>69.3</v>
      </c>
      <c r="G948" s="12">
        <v>77</v>
      </c>
      <c r="H948" s="12">
        <v>80.08</v>
      </c>
      <c r="I948" s="12">
        <v>73.149999999999991</v>
      </c>
      <c r="J948" s="12">
        <v>75.459999999999994</v>
      </c>
      <c r="K948" s="12">
        <v>70.070000000000007</v>
      </c>
      <c r="L948" s="12">
        <v>82.39</v>
      </c>
      <c r="M948" s="12">
        <v>74.69</v>
      </c>
      <c r="N948" s="13">
        <v>75.267499999999984</v>
      </c>
      <c r="O948" s="17" t="s">
        <v>138</v>
      </c>
      <c r="P948" s="14" t="s">
        <v>13</v>
      </c>
      <c r="Q948" s="14" t="s">
        <v>15</v>
      </c>
      <c r="R948" s="14" t="s">
        <v>119</v>
      </c>
      <c r="S948" s="14" t="s">
        <v>143</v>
      </c>
    </row>
    <row r="949" spans="1:19" x14ac:dyDescent="0.3">
      <c r="A949" s="11">
        <v>44634.643738425926</v>
      </c>
      <c r="B949" s="11"/>
      <c r="C949" s="15">
        <v>44634</v>
      </c>
      <c r="D949" s="16">
        <v>0.64373842592592589</v>
      </c>
      <c r="E949" s="33" t="str">
        <f t="shared" si="17"/>
        <v>00:26</v>
      </c>
      <c r="F949" s="12">
        <v>97</v>
      </c>
      <c r="G949" s="12">
        <v>87.4</v>
      </c>
      <c r="H949" s="12">
        <v>98.8</v>
      </c>
      <c r="I949" s="12">
        <v>90.25</v>
      </c>
      <c r="J949" s="12">
        <v>93.1</v>
      </c>
      <c r="K949" s="12">
        <v>86.45</v>
      </c>
      <c r="L949" s="12">
        <v>101.65</v>
      </c>
      <c r="M949" s="12">
        <v>93</v>
      </c>
      <c r="N949" s="13">
        <v>93.456249999999997</v>
      </c>
      <c r="O949" s="17" t="s">
        <v>138</v>
      </c>
      <c r="P949" s="14" t="s">
        <v>13</v>
      </c>
      <c r="Q949" s="14" t="s">
        <v>15</v>
      </c>
      <c r="R949" s="14" t="s">
        <v>119</v>
      </c>
      <c r="S949" s="14" t="s">
        <v>143</v>
      </c>
    </row>
    <row r="950" spans="1:19" x14ac:dyDescent="0.3">
      <c r="A950" s="11">
        <v>44634.644432870373</v>
      </c>
      <c r="B950" s="11"/>
      <c r="C950" s="15">
        <v>44634</v>
      </c>
      <c r="D950" s="16">
        <v>0.64443287037037034</v>
      </c>
      <c r="E950" s="33" t="str">
        <f t="shared" si="17"/>
        <v>00:27</v>
      </c>
      <c r="F950" s="12">
        <v>99</v>
      </c>
      <c r="G950" s="12">
        <v>87.4</v>
      </c>
      <c r="H950" s="12">
        <v>98.8</v>
      </c>
      <c r="I950" s="12">
        <v>90.25</v>
      </c>
      <c r="J950" s="12">
        <v>93.1</v>
      </c>
      <c r="K950" s="12">
        <v>86.45</v>
      </c>
      <c r="L950" s="12">
        <v>101.65</v>
      </c>
      <c r="M950" s="12">
        <v>91</v>
      </c>
      <c r="N950" s="13">
        <v>93.456249999999997</v>
      </c>
      <c r="O950" s="17" t="s">
        <v>138</v>
      </c>
      <c r="P950" s="14" t="s">
        <v>13</v>
      </c>
      <c r="Q950" s="14" t="s">
        <v>15</v>
      </c>
      <c r="R950" s="14" t="s">
        <v>119</v>
      </c>
      <c r="S950" s="14" t="s">
        <v>143</v>
      </c>
    </row>
    <row r="951" spans="1:19" x14ac:dyDescent="0.3">
      <c r="A951" s="11">
        <v>44634.645775462966</v>
      </c>
      <c r="B951" s="11"/>
      <c r="C951" s="15">
        <v>44634</v>
      </c>
      <c r="D951" s="16">
        <v>0.64577546296296295</v>
      </c>
      <c r="E951" s="33" t="str">
        <f t="shared" si="17"/>
        <v>00:28</v>
      </c>
      <c r="F951" s="12">
        <v>110</v>
      </c>
      <c r="G951" s="12">
        <v>101.2</v>
      </c>
      <c r="H951" s="12">
        <v>114.4</v>
      </c>
      <c r="I951" s="12">
        <v>104.5</v>
      </c>
      <c r="J951" s="12">
        <v>107.8</v>
      </c>
      <c r="K951" s="12">
        <v>100.10000000000001</v>
      </c>
      <c r="L951" s="12">
        <v>117.7</v>
      </c>
      <c r="M951" s="12">
        <v>106.7</v>
      </c>
      <c r="N951" s="13">
        <v>107.80000000000001</v>
      </c>
      <c r="O951" s="17" t="s">
        <v>138</v>
      </c>
      <c r="P951" s="14" t="s">
        <v>13</v>
      </c>
      <c r="Q951" s="14" t="s">
        <v>15</v>
      </c>
      <c r="R951" s="14" t="s">
        <v>119</v>
      </c>
      <c r="S951" s="14" t="s">
        <v>143</v>
      </c>
    </row>
    <row r="952" spans="1:19" x14ac:dyDescent="0.3">
      <c r="A952" s="11">
        <v>44634.645821759259</v>
      </c>
      <c r="B952" s="11"/>
      <c r="C952" s="15">
        <v>44634</v>
      </c>
      <c r="D952" s="16">
        <v>0.64582175925925933</v>
      </c>
      <c r="E952" s="33" t="str">
        <f t="shared" si="17"/>
        <v>00:29</v>
      </c>
      <c r="F952" s="12">
        <v>107</v>
      </c>
      <c r="G952" s="12">
        <v>93.84</v>
      </c>
      <c r="H952" s="12">
        <v>106.08</v>
      </c>
      <c r="I952" s="12">
        <v>96.899999999999991</v>
      </c>
      <c r="J952" s="12">
        <v>99.96</v>
      </c>
      <c r="K952" s="12">
        <v>92.820000000000007</v>
      </c>
      <c r="L952" s="12">
        <v>109.14</v>
      </c>
      <c r="M952" s="12">
        <v>97</v>
      </c>
      <c r="N952" s="13">
        <v>100.3425</v>
      </c>
      <c r="O952" s="17" t="s">
        <v>138</v>
      </c>
      <c r="P952" s="14" t="s">
        <v>13</v>
      </c>
      <c r="Q952" s="14" t="s">
        <v>15</v>
      </c>
      <c r="R952" s="14" t="s">
        <v>119</v>
      </c>
      <c r="S952" s="14" t="s">
        <v>143</v>
      </c>
    </row>
    <row r="953" spans="1:19" x14ac:dyDescent="0.3">
      <c r="A953" s="11">
        <v>44634.646516203706</v>
      </c>
      <c r="B953" s="11"/>
      <c r="C953" s="15">
        <v>44634</v>
      </c>
      <c r="D953" s="16">
        <v>0.64651620370370366</v>
      </c>
      <c r="E953" s="33" t="str">
        <f t="shared" si="17"/>
        <v>00:30</v>
      </c>
      <c r="F953" s="12">
        <v>110</v>
      </c>
      <c r="G953" s="12">
        <v>95.22</v>
      </c>
      <c r="H953" s="12">
        <v>107.64</v>
      </c>
      <c r="I953" s="12">
        <v>98.324999999999989</v>
      </c>
      <c r="J953" s="12">
        <v>101.42999999999999</v>
      </c>
      <c r="K953" s="12">
        <v>94.185000000000002</v>
      </c>
      <c r="L953" s="12">
        <v>110.745</v>
      </c>
      <c r="M953" s="12">
        <v>97</v>
      </c>
      <c r="N953" s="13">
        <v>101.81812499999999</v>
      </c>
      <c r="O953" s="17" t="s">
        <v>138</v>
      </c>
      <c r="P953" s="14" t="s">
        <v>13</v>
      </c>
      <c r="Q953" s="14" t="s">
        <v>15</v>
      </c>
      <c r="R953" s="14" t="s">
        <v>119</v>
      </c>
      <c r="S953" s="14" t="s">
        <v>143</v>
      </c>
    </row>
    <row r="954" spans="1:19" x14ac:dyDescent="0.3">
      <c r="A954" s="11">
        <v>44634.646527777775</v>
      </c>
      <c r="B954" s="11"/>
      <c r="C954" s="15">
        <v>44634</v>
      </c>
      <c r="D954" s="16">
        <v>0.64652777777777781</v>
      </c>
      <c r="E954" s="33" t="str">
        <f t="shared" si="17"/>
        <v>00:30</v>
      </c>
      <c r="F954" s="12">
        <v>76.05</v>
      </c>
      <c r="G954" s="12">
        <v>77.740000000000009</v>
      </c>
      <c r="H954" s="12">
        <v>87.88000000000001</v>
      </c>
      <c r="I954" s="12">
        <v>80.274999999999991</v>
      </c>
      <c r="J954" s="12">
        <v>82.81</v>
      </c>
      <c r="K954" s="12">
        <v>91</v>
      </c>
      <c r="L954" s="12">
        <v>78</v>
      </c>
      <c r="M954" s="12">
        <v>81.965000000000003</v>
      </c>
      <c r="N954" s="13">
        <v>81.965000000000003</v>
      </c>
      <c r="O954" s="17" t="s">
        <v>138</v>
      </c>
      <c r="P954" s="14" t="s">
        <v>13</v>
      </c>
      <c r="Q954" s="14" t="s">
        <v>15</v>
      </c>
      <c r="R954" s="14" t="s">
        <v>119</v>
      </c>
      <c r="S954" s="14" t="s">
        <v>143</v>
      </c>
    </row>
    <row r="955" spans="1:19" x14ac:dyDescent="0.3">
      <c r="A955" s="11">
        <v>44634.646678240744</v>
      </c>
      <c r="B955" s="11"/>
      <c r="C955" s="15">
        <v>44634</v>
      </c>
      <c r="D955" s="16">
        <v>0.64667824074074076</v>
      </c>
      <c r="E955" s="33" t="str">
        <f t="shared" si="17"/>
        <v>00:30</v>
      </c>
      <c r="F955" s="12">
        <v>72.900000000000006</v>
      </c>
      <c r="G955" s="12">
        <v>74.52000000000001</v>
      </c>
      <c r="H955" s="12">
        <v>84.240000000000009</v>
      </c>
      <c r="I955" s="12">
        <v>76.95</v>
      </c>
      <c r="J955" s="12">
        <v>79.38</v>
      </c>
      <c r="K955" s="12">
        <v>81</v>
      </c>
      <c r="L955" s="12">
        <v>86.67</v>
      </c>
      <c r="M955" s="12">
        <v>78.569999999999993</v>
      </c>
      <c r="N955" s="13">
        <v>79.278750000000002</v>
      </c>
      <c r="O955" s="17" t="s">
        <v>138</v>
      </c>
      <c r="P955" s="14" t="s">
        <v>13</v>
      </c>
      <c r="Q955" s="14" t="s">
        <v>15</v>
      </c>
      <c r="R955" s="14" t="s">
        <v>119</v>
      </c>
      <c r="S955" s="14" t="s">
        <v>143</v>
      </c>
    </row>
    <row r="956" spans="1:19" x14ac:dyDescent="0.3">
      <c r="A956" s="11">
        <v>44634.647210648145</v>
      </c>
      <c r="B956" s="11"/>
      <c r="C956" s="15">
        <v>44634</v>
      </c>
      <c r="D956" s="16">
        <v>0.64721064814814822</v>
      </c>
      <c r="E956" s="33" t="str">
        <f t="shared" si="17"/>
        <v>00:31</v>
      </c>
      <c r="F956" s="12">
        <v>100</v>
      </c>
      <c r="G956" s="12">
        <v>88.78</v>
      </c>
      <c r="H956" s="12">
        <v>100.36</v>
      </c>
      <c r="I956" s="12">
        <v>91.674999999999997</v>
      </c>
      <c r="J956" s="12">
        <v>94.57</v>
      </c>
      <c r="K956" s="12">
        <v>87.814999999999998</v>
      </c>
      <c r="L956" s="12">
        <v>103.25500000000001</v>
      </c>
      <c r="M956" s="12">
        <v>93</v>
      </c>
      <c r="N956" s="13">
        <v>94.931875000000005</v>
      </c>
      <c r="O956" s="17" t="s">
        <v>138</v>
      </c>
      <c r="P956" s="14" t="s">
        <v>13</v>
      </c>
      <c r="Q956" s="14" t="s">
        <v>15</v>
      </c>
      <c r="R956" s="14" t="s">
        <v>119</v>
      </c>
      <c r="S956" s="14" t="s">
        <v>143</v>
      </c>
    </row>
    <row r="957" spans="1:19" x14ac:dyDescent="0.3">
      <c r="A957" s="11">
        <v>44634.647604166668</v>
      </c>
      <c r="B957" s="11"/>
      <c r="C957" s="15">
        <v>44634</v>
      </c>
      <c r="D957" s="16">
        <v>0.64760416666666665</v>
      </c>
      <c r="E957" s="33" t="str">
        <f t="shared" si="17"/>
        <v>00:31</v>
      </c>
      <c r="F957" s="12">
        <v>81.900000000000006</v>
      </c>
      <c r="G957" s="12">
        <v>83.72</v>
      </c>
      <c r="H957" s="12">
        <v>94.64</v>
      </c>
      <c r="I957" s="12">
        <v>86.45</v>
      </c>
      <c r="J957" s="12">
        <v>89.179999999999993</v>
      </c>
      <c r="K957" s="12">
        <v>82.81</v>
      </c>
      <c r="L957" s="12">
        <v>97.37</v>
      </c>
      <c r="M957" s="12">
        <v>91</v>
      </c>
      <c r="N957" s="13">
        <v>88.383750000000006</v>
      </c>
      <c r="O957" s="17" t="s">
        <v>138</v>
      </c>
      <c r="P957" s="14" t="s">
        <v>13</v>
      </c>
      <c r="Q957" s="14" t="s">
        <v>15</v>
      </c>
      <c r="R957" s="14" t="s">
        <v>119</v>
      </c>
      <c r="S957" s="14" t="s">
        <v>143</v>
      </c>
    </row>
    <row r="958" spans="1:19" x14ac:dyDescent="0.3">
      <c r="A958" s="11">
        <v>44634.647905092592</v>
      </c>
      <c r="B958" s="11"/>
      <c r="C958" s="15">
        <v>44634</v>
      </c>
      <c r="D958" s="16">
        <v>0.64790509259259255</v>
      </c>
      <c r="E958" s="33" t="str">
        <f t="shared" si="17"/>
        <v>00:32</v>
      </c>
      <c r="F958" s="12">
        <v>100</v>
      </c>
      <c r="G958" s="12">
        <v>88.78</v>
      </c>
      <c r="H958" s="12">
        <v>100.36</v>
      </c>
      <c r="I958" s="12">
        <v>91.674999999999997</v>
      </c>
      <c r="J958" s="12">
        <v>94.57</v>
      </c>
      <c r="K958" s="12">
        <v>87.814999999999998</v>
      </c>
      <c r="L958" s="12">
        <v>103.25500000000001</v>
      </c>
      <c r="M958" s="12">
        <v>93</v>
      </c>
      <c r="N958" s="13">
        <v>94.931875000000005</v>
      </c>
      <c r="O958" s="17" t="s">
        <v>138</v>
      </c>
      <c r="P958" s="14" t="s">
        <v>13</v>
      </c>
      <c r="Q958" s="14" t="s">
        <v>15</v>
      </c>
      <c r="R958" s="14" t="s">
        <v>119</v>
      </c>
      <c r="S958" s="14" t="s">
        <v>143</v>
      </c>
    </row>
    <row r="959" spans="1:19" s="28" customFormat="1" x14ac:dyDescent="0.3">
      <c r="A959" s="11">
        <v>44634.648599537039</v>
      </c>
      <c r="B959" s="11"/>
      <c r="C959" s="15">
        <v>44634</v>
      </c>
      <c r="D959" s="16">
        <v>0.6485995370370371</v>
      </c>
      <c r="E959" s="33" t="str">
        <f t="shared" si="17"/>
        <v>00:33</v>
      </c>
      <c r="F959" s="12">
        <v>102</v>
      </c>
      <c r="G959" s="12">
        <v>91.54</v>
      </c>
      <c r="H959" s="12">
        <v>103.48</v>
      </c>
      <c r="I959" s="12">
        <v>94.524999999999991</v>
      </c>
      <c r="J959" s="12">
        <v>97.51</v>
      </c>
      <c r="K959" s="12">
        <v>90.545000000000002</v>
      </c>
      <c r="L959" s="12">
        <v>106.465</v>
      </c>
      <c r="M959" s="12">
        <v>97</v>
      </c>
      <c r="N959" s="13">
        <v>97.883125000000007</v>
      </c>
      <c r="O959" s="17" t="s">
        <v>138</v>
      </c>
      <c r="P959" s="14" t="s">
        <v>13</v>
      </c>
      <c r="Q959" s="14" t="s">
        <v>15</v>
      </c>
      <c r="R959" s="14" t="s">
        <v>119</v>
      </c>
      <c r="S959" s="14" t="s">
        <v>143</v>
      </c>
    </row>
    <row r="960" spans="1:19" x14ac:dyDescent="0.3">
      <c r="A960" s="11">
        <v>44634.649293981478</v>
      </c>
      <c r="B960" s="11"/>
      <c r="C960" s="15">
        <v>44634</v>
      </c>
      <c r="D960" s="16">
        <v>0.64929398148148143</v>
      </c>
      <c r="E960" s="33" t="str">
        <f t="shared" si="17"/>
        <v>00:34</v>
      </c>
      <c r="F960" s="12">
        <v>101</v>
      </c>
      <c r="G960" s="12">
        <v>88.78</v>
      </c>
      <c r="H960" s="12">
        <v>100.36</v>
      </c>
      <c r="I960" s="12">
        <v>91.674999999999997</v>
      </c>
      <c r="J960" s="12">
        <v>94.57</v>
      </c>
      <c r="K960" s="12">
        <v>87.814999999999998</v>
      </c>
      <c r="L960" s="12">
        <v>103.25500000000001</v>
      </c>
      <c r="M960" s="12">
        <v>92</v>
      </c>
      <c r="N960" s="13">
        <v>94.931875000000005</v>
      </c>
      <c r="O960" s="17" t="s">
        <v>138</v>
      </c>
      <c r="P960" s="14" t="s">
        <v>13</v>
      </c>
      <c r="Q960" s="14" t="s">
        <v>15</v>
      </c>
      <c r="R960" s="14" t="s">
        <v>119</v>
      </c>
      <c r="S960" s="14" t="s">
        <v>143</v>
      </c>
    </row>
    <row r="961" spans="1:19" x14ac:dyDescent="0.3">
      <c r="A961" s="11">
        <v>44634.649363425924</v>
      </c>
      <c r="B961" s="11"/>
      <c r="C961" s="15">
        <v>44634</v>
      </c>
      <c r="D961" s="16">
        <v>0.64936342592592589</v>
      </c>
      <c r="E961" s="33" t="str">
        <f t="shared" si="17"/>
        <v>00:34</v>
      </c>
      <c r="F961" s="12">
        <v>75.600000000000009</v>
      </c>
      <c r="G961" s="12">
        <v>84</v>
      </c>
      <c r="H961" s="12">
        <v>87.36</v>
      </c>
      <c r="I961" s="12">
        <v>79.8</v>
      </c>
      <c r="J961" s="12">
        <v>82.32</v>
      </c>
      <c r="K961" s="12">
        <v>76.44</v>
      </c>
      <c r="L961" s="12">
        <v>89.88000000000001</v>
      </c>
      <c r="M961" s="12">
        <v>81.48</v>
      </c>
      <c r="N961" s="13">
        <v>82.110000000000014</v>
      </c>
      <c r="O961" s="17" t="s">
        <v>138</v>
      </c>
      <c r="P961" s="14" t="s">
        <v>13</v>
      </c>
      <c r="Q961" s="14" t="s">
        <v>15</v>
      </c>
      <c r="R961" s="14" t="s">
        <v>119</v>
      </c>
      <c r="S961" s="14" t="s">
        <v>143</v>
      </c>
    </row>
    <row r="962" spans="1:19" x14ac:dyDescent="0.3">
      <c r="A962" s="11">
        <v>44634.649768518517</v>
      </c>
      <c r="B962" s="11"/>
      <c r="C962" s="15">
        <v>44634</v>
      </c>
      <c r="D962" s="16">
        <v>0.64976851851851858</v>
      </c>
      <c r="E962" s="33" t="str">
        <f t="shared" si="17"/>
        <v>00:34</v>
      </c>
      <c r="F962" s="12">
        <v>85.5</v>
      </c>
      <c r="G962" s="12">
        <v>87.4</v>
      </c>
      <c r="H962" s="12">
        <v>98.8</v>
      </c>
      <c r="I962" s="12">
        <v>90.25</v>
      </c>
      <c r="J962" s="12">
        <v>93.1</v>
      </c>
      <c r="K962" s="12">
        <v>86.45</v>
      </c>
      <c r="L962" s="12">
        <v>101.65</v>
      </c>
      <c r="M962" s="12">
        <v>95</v>
      </c>
      <c r="N962" s="13">
        <v>92.268749999999997</v>
      </c>
      <c r="O962" s="17" t="s">
        <v>138</v>
      </c>
      <c r="P962" s="14" t="s">
        <v>13</v>
      </c>
      <c r="Q962" s="14" t="s">
        <v>15</v>
      </c>
      <c r="R962" s="14" t="s">
        <v>119</v>
      </c>
      <c r="S962" s="14" t="s">
        <v>143</v>
      </c>
    </row>
    <row r="963" spans="1:19" x14ac:dyDescent="0.3">
      <c r="A963" s="11">
        <v>44634.649988425925</v>
      </c>
      <c r="B963" s="11"/>
      <c r="C963" s="15">
        <v>44634</v>
      </c>
      <c r="D963" s="16">
        <v>0.64998842592592598</v>
      </c>
      <c r="E963" s="33" t="str">
        <f t="shared" si="17"/>
        <v>00:35</v>
      </c>
      <c r="F963" s="12">
        <v>106</v>
      </c>
      <c r="G963" s="12">
        <v>92.92</v>
      </c>
      <c r="H963" s="12">
        <v>105.04</v>
      </c>
      <c r="I963" s="12">
        <v>95.949999999999989</v>
      </c>
      <c r="J963" s="12">
        <v>98.98</v>
      </c>
      <c r="K963" s="12">
        <v>91.91</v>
      </c>
      <c r="L963" s="12">
        <v>108.07000000000001</v>
      </c>
      <c r="M963" s="12">
        <v>96</v>
      </c>
      <c r="N963" s="13">
        <v>99.358750000000015</v>
      </c>
      <c r="O963" s="17" t="s">
        <v>138</v>
      </c>
      <c r="P963" s="14" t="s">
        <v>13</v>
      </c>
      <c r="Q963" s="14" t="s">
        <v>15</v>
      </c>
      <c r="R963" s="14" t="s">
        <v>119</v>
      </c>
      <c r="S963" s="14" t="s">
        <v>143</v>
      </c>
    </row>
    <row r="964" spans="1:19" x14ac:dyDescent="0.3">
      <c r="A964" s="11">
        <v>44634.65</v>
      </c>
      <c r="B964" s="11"/>
      <c r="C964" s="15">
        <v>44634</v>
      </c>
      <c r="D964" s="16">
        <v>0.65</v>
      </c>
      <c r="E964" s="33" t="str">
        <f t="shared" ref="E964:E995" si="18">TEXT(D964-$D$899,"hh:mm")</f>
        <v>00:35</v>
      </c>
      <c r="F964" s="12">
        <v>91.350000000000009</v>
      </c>
      <c r="G964" s="12">
        <v>93.38000000000001</v>
      </c>
      <c r="H964" s="12">
        <v>105.56</v>
      </c>
      <c r="I964" s="12">
        <v>96.424999999999997</v>
      </c>
      <c r="J964" s="12">
        <v>99.47</v>
      </c>
      <c r="K964" s="12">
        <v>98</v>
      </c>
      <c r="L964" s="12">
        <v>105</v>
      </c>
      <c r="M964" s="12">
        <v>98.454999999999998</v>
      </c>
      <c r="N964" s="13">
        <v>98.455000000000013</v>
      </c>
      <c r="O964" s="17" t="s">
        <v>138</v>
      </c>
      <c r="P964" s="14" t="s">
        <v>13</v>
      </c>
      <c r="Q964" s="14" t="s">
        <v>15</v>
      </c>
      <c r="R964" s="14" t="s">
        <v>119</v>
      </c>
      <c r="S964" s="14" t="s">
        <v>143</v>
      </c>
    </row>
    <row r="965" spans="1:19" x14ac:dyDescent="0.3">
      <c r="A965" s="11">
        <v>44634.650011574071</v>
      </c>
      <c r="B965" s="11"/>
      <c r="C965" s="15">
        <v>44634</v>
      </c>
      <c r="D965" s="16">
        <v>0.65001157407407406</v>
      </c>
      <c r="E965" s="33" t="str">
        <f t="shared" si="18"/>
        <v>00:35</v>
      </c>
      <c r="F965" s="12">
        <v>81.900000000000006</v>
      </c>
      <c r="G965" s="12">
        <v>83.72</v>
      </c>
      <c r="H965" s="12">
        <v>94.64</v>
      </c>
      <c r="I965" s="12">
        <v>86.45</v>
      </c>
      <c r="J965" s="12">
        <v>89.179999999999993</v>
      </c>
      <c r="K965" s="12">
        <v>82.81</v>
      </c>
      <c r="L965" s="12">
        <v>97.37</v>
      </c>
      <c r="M965" s="12">
        <v>91</v>
      </c>
      <c r="N965" s="13">
        <v>88.383750000000006</v>
      </c>
      <c r="O965" s="17" t="s">
        <v>138</v>
      </c>
      <c r="P965" s="14" t="s">
        <v>13</v>
      </c>
      <c r="Q965" s="14" t="s">
        <v>15</v>
      </c>
      <c r="R965" s="14" t="s">
        <v>119</v>
      </c>
      <c r="S965" s="14" t="s">
        <v>143</v>
      </c>
    </row>
    <row r="966" spans="1:19" x14ac:dyDescent="0.3">
      <c r="A966" s="11">
        <v>44634.650567129633</v>
      </c>
      <c r="B966" s="11"/>
      <c r="C966" s="15">
        <v>44634</v>
      </c>
      <c r="D966" s="16">
        <v>0.6505671296296297</v>
      </c>
      <c r="E966" s="33" t="str">
        <f t="shared" si="18"/>
        <v>00:35</v>
      </c>
      <c r="F966" s="12">
        <v>84.600000000000009</v>
      </c>
      <c r="G966" s="12">
        <v>86.48</v>
      </c>
      <c r="H966" s="12">
        <v>97.76</v>
      </c>
      <c r="I966" s="12">
        <v>89.3</v>
      </c>
      <c r="J966" s="12">
        <v>92.12</v>
      </c>
      <c r="K966" s="12">
        <v>85.54</v>
      </c>
      <c r="L966" s="12">
        <v>100.58000000000001</v>
      </c>
      <c r="M966" s="12">
        <v>94</v>
      </c>
      <c r="N966" s="13">
        <v>91.297500000000014</v>
      </c>
      <c r="O966" s="17" t="s">
        <v>138</v>
      </c>
      <c r="P966" s="14" t="s">
        <v>13</v>
      </c>
      <c r="Q966" s="14" t="s">
        <v>15</v>
      </c>
      <c r="R966" s="14" t="s">
        <v>119</v>
      </c>
      <c r="S966" s="14" t="s">
        <v>143</v>
      </c>
    </row>
    <row r="967" spans="1:19" x14ac:dyDescent="0.3">
      <c r="A967" s="11">
        <v>44634.650682870371</v>
      </c>
      <c r="B967" s="11"/>
      <c r="C967" s="15">
        <v>44634</v>
      </c>
      <c r="D967" s="16">
        <v>0.65068287037037031</v>
      </c>
      <c r="E967" s="33" t="str">
        <f t="shared" si="18"/>
        <v>00:36</v>
      </c>
      <c r="F967" s="12">
        <v>108</v>
      </c>
      <c r="G967" s="12">
        <v>92.92</v>
      </c>
      <c r="H967" s="12">
        <v>105.04</v>
      </c>
      <c r="I967" s="12">
        <v>95.949999999999989</v>
      </c>
      <c r="J967" s="12">
        <v>98.98</v>
      </c>
      <c r="K967" s="12">
        <v>91.91</v>
      </c>
      <c r="L967" s="12">
        <v>108.07000000000001</v>
      </c>
      <c r="M967" s="12">
        <v>94</v>
      </c>
      <c r="N967" s="13">
        <v>99.358750000000015</v>
      </c>
      <c r="O967" s="17" t="s">
        <v>138</v>
      </c>
      <c r="P967" s="14" t="s">
        <v>13</v>
      </c>
      <c r="Q967" s="14" t="s">
        <v>15</v>
      </c>
      <c r="R967" s="14" t="s">
        <v>119</v>
      </c>
      <c r="S967" s="14" t="s">
        <v>143</v>
      </c>
    </row>
    <row r="968" spans="1:19" x14ac:dyDescent="0.3">
      <c r="A968" s="11">
        <v>44634.651377314818</v>
      </c>
      <c r="B968" s="11"/>
      <c r="C968" s="15">
        <v>44634</v>
      </c>
      <c r="D968" s="16">
        <v>0.65137731481481487</v>
      </c>
      <c r="E968" s="33" t="str">
        <f t="shared" si="18"/>
        <v>00:37</v>
      </c>
      <c r="F968" s="12">
        <v>104</v>
      </c>
      <c r="G968" s="12">
        <v>90.160000000000011</v>
      </c>
      <c r="H968" s="12">
        <v>101.92</v>
      </c>
      <c r="I968" s="12">
        <v>93.1</v>
      </c>
      <c r="J968" s="12">
        <v>96.039999999999992</v>
      </c>
      <c r="K968" s="12">
        <v>89.18</v>
      </c>
      <c r="L968" s="12">
        <v>104.86</v>
      </c>
      <c r="M968" s="12">
        <v>92</v>
      </c>
      <c r="N968" s="13">
        <v>96.407500000000013</v>
      </c>
      <c r="O968" s="17" t="s">
        <v>138</v>
      </c>
      <c r="P968" s="14" t="s">
        <v>13</v>
      </c>
      <c r="Q968" s="14" t="s">
        <v>15</v>
      </c>
      <c r="R968" s="14" t="s">
        <v>119</v>
      </c>
      <c r="S968" s="14" t="s">
        <v>143</v>
      </c>
    </row>
    <row r="969" spans="1:19" x14ac:dyDescent="0.3">
      <c r="A969" s="11">
        <v>44634.651701388888</v>
      </c>
      <c r="B969" s="11"/>
      <c r="C969" s="15">
        <v>44634</v>
      </c>
      <c r="D969" s="16">
        <v>0.65170138888888884</v>
      </c>
      <c r="E969" s="33" t="str">
        <f t="shared" si="18"/>
        <v>00:37</v>
      </c>
      <c r="F969" s="12">
        <v>85.5</v>
      </c>
      <c r="G969" s="12">
        <v>87.4</v>
      </c>
      <c r="H969" s="12">
        <v>98.8</v>
      </c>
      <c r="I969" s="12">
        <v>90.25</v>
      </c>
      <c r="J969" s="12">
        <v>93.1</v>
      </c>
      <c r="K969" s="12">
        <v>86.45</v>
      </c>
      <c r="L969" s="12">
        <v>101.65</v>
      </c>
      <c r="M969" s="12">
        <v>95</v>
      </c>
      <c r="N969" s="13">
        <v>92.268749999999997</v>
      </c>
      <c r="O969" s="17" t="s">
        <v>138</v>
      </c>
      <c r="P969" s="14" t="s">
        <v>13</v>
      </c>
      <c r="Q969" s="14" t="s">
        <v>15</v>
      </c>
      <c r="R969" s="14" t="s">
        <v>119</v>
      </c>
      <c r="S969" s="14" t="s">
        <v>143</v>
      </c>
    </row>
    <row r="970" spans="1:19" x14ac:dyDescent="0.3">
      <c r="A970" s="11">
        <v>44634.652071759258</v>
      </c>
      <c r="B970" s="11"/>
      <c r="C970" s="15">
        <v>44634</v>
      </c>
      <c r="D970" s="16">
        <v>0.6520717592592592</v>
      </c>
      <c r="E970" s="33" t="str">
        <f t="shared" si="18"/>
        <v>00:38</v>
      </c>
      <c r="F970" s="12">
        <v>99</v>
      </c>
      <c r="G970" s="12">
        <v>88.320000000000007</v>
      </c>
      <c r="H970" s="12">
        <v>99.84</v>
      </c>
      <c r="I970" s="12">
        <v>91.199999999999989</v>
      </c>
      <c r="J970" s="12">
        <v>94.08</v>
      </c>
      <c r="K970" s="12">
        <v>87.36</v>
      </c>
      <c r="L970" s="12">
        <v>102.72</v>
      </c>
      <c r="M970" s="12">
        <v>93</v>
      </c>
      <c r="N970" s="13">
        <v>94.44</v>
      </c>
      <c r="O970" s="17" t="s">
        <v>138</v>
      </c>
      <c r="P970" s="14" t="s">
        <v>13</v>
      </c>
      <c r="Q970" s="14" t="s">
        <v>15</v>
      </c>
      <c r="R970" s="14" t="s">
        <v>119</v>
      </c>
      <c r="S970" s="14" t="s">
        <v>143</v>
      </c>
    </row>
    <row r="971" spans="1:19" x14ac:dyDescent="0.3">
      <c r="A971" s="11">
        <v>44634.652129629627</v>
      </c>
      <c r="B971" s="11"/>
      <c r="C971" s="15">
        <v>44634</v>
      </c>
      <c r="D971" s="16">
        <v>0.65212962962962961</v>
      </c>
      <c r="E971" s="33" t="str">
        <f t="shared" si="18"/>
        <v>00:38</v>
      </c>
      <c r="F971" s="12">
        <v>86.4</v>
      </c>
      <c r="G971" s="12">
        <v>88.320000000000007</v>
      </c>
      <c r="H971" s="12">
        <v>99.84</v>
      </c>
      <c r="I971" s="12">
        <v>91.199999999999989</v>
      </c>
      <c r="J971" s="12">
        <v>94.08</v>
      </c>
      <c r="K971" s="12">
        <v>87.36</v>
      </c>
      <c r="L971" s="12">
        <v>102.72</v>
      </c>
      <c r="M971" s="12">
        <v>96</v>
      </c>
      <c r="N971" s="13">
        <v>93.240000000000009</v>
      </c>
      <c r="O971" s="17" t="s">
        <v>138</v>
      </c>
      <c r="P971" s="14" t="s">
        <v>13</v>
      </c>
      <c r="Q971" s="14" t="s">
        <v>15</v>
      </c>
      <c r="R971" s="14" t="s">
        <v>119</v>
      </c>
      <c r="S971" s="14" t="s">
        <v>143</v>
      </c>
    </row>
    <row r="972" spans="1:19" x14ac:dyDescent="0.3">
      <c r="A972" s="11">
        <v>44634.65221064815</v>
      </c>
      <c r="B972" s="11"/>
      <c r="C972" s="15">
        <v>44634</v>
      </c>
      <c r="D972" s="16">
        <v>0.65221064814814811</v>
      </c>
      <c r="E972" s="33" t="str">
        <f t="shared" si="18"/>
        <v>00:38</v>
      </c>
      <c r="F972" s="12">
        <v>84.600000000000009</v>
      </c>
      <c r="G972" s="12">
        <v>86.48</v>
      </c>
      <c r="H972" s="12">
        <v>97.76</v>
      </c>
      <c r="I972" s="12">
        <v>89.3</v>
      </c>
      <c r="J972" s="12">
        <v>92.12</v>
      </c>
      <c r="K972" s="12">
        <v>85.54</v>
      </c>
      <c r="L972" s="12">
        <v>100.58000000000001</v>
      </c>
      <c r="M972" s="12">
        <v>94</v>
      </c>
      <c r="N972" s="13">
        <v>91.297500000000014</v>
      </c>
      <c r="O972" s="17" t="s">
        <v>138</v>
      </c>
      <c r="P972" s="14" t="s">
        <v>13</v>
      </c>
      <c r="Q972" s="14" t="s">
        <v>15</v>
      </c>
      <c r="R972" s="14" t="s">
        <v>119</v>
      </c>
      <c r="S972" s="14" t="s">
        <v>143</v>
      </c>
    </row>
    <row r="973" spans="1:19" x14ac:dyDescent="0.3">
      <c r="A973" s="11">
        <v>44634.652418981481</v>
      </c>
      <c r="B973" s="11"/>
      <c r="C973" s="15">
        <v>44634</v>
      </c>
      <c r="D973" s="16">
        <v>0.65241898148148147</v>
      </c>
      <c r="E973" s="33" t="str">
        <f t="shared" si="18"/>
        <v>00:38</v>
      </c>
      <c r="F973" s="12">
        <v>84.600000000000009</v>
      </c>
      <c r="G973" s="12">
        <v>86.48</v>
      </c>
      <c r="H973" s="12">
        <v>97.76</v>
      </c>
      <c r="I973" s="12">
        <v>89.3</v>
      </c>
      <c r="J973" s="12">
        <v>92.12</v>
      </c>
      <c r="K973" s="12">
        <v>85.54</v>
      </c>
      <c r="L973" s="12">
        <v>100.58000000000001</v>
      </c>
      <c r="M973" s="12">
        <v>94</v>
      </c>
      <c r="N973" s="13">
        <v>91.297500000000014</v>
      </c>
      <c r="O973" s="17" t="s">
        <v>138</v>
      </c>
      <c r="P973" s="14" t="s">
        <v>13</v>
      </c>
      <c r="Q973" s="14" t="s">
        <v>15</v>
      </c>
      <c r="R973" s="14" t="s">
        <v>119</v>
      </c>
      <c r="S973" s="14" t="s">
        <v>143</v>
      </c>
    </row>
    <row r="974" spans="1:19" x14ac:dyDescent="0.3">
      <c r="A974" s="11">
        <v>44634.652685185189</v>
      </c>
      <c r="B974" s="11"/>
      <c r="C974" s="15">
        <v>44634</v>
      </c>
      <c r="D974" s="16">
        <v>0.65268518518518526</v>
      </c>
      <c r="E974" s="33" t="str">
        <f t="shared" si="18"/>
        <v>00:38</v>
      </c>
      <c r="F974" s="12">
        <v>85.5</v>
      </c>
      <c r="G974" s="12">
        <v>87.4</v>
      </c>
      <c r="H974" s="12">
        <v>98.8</v>
      </c>
      <c r="I974" s="12">
        <v>90.25</v>
      </c>
      <c r="J974" s="12">
        <v>93.1</v>
      </c>
      <c r="K974" s="12">
        <v>86.45</v>
      </c>
      <c r="L974" s="12">
        <v>101.65</v>
      </c>
      <c r="M974" s="12">
        <v>95</v>
      </c>
      <c r="N974" s="13">
        <v>92.268749999999997</v>
      </c>
      <c r="O974" s="17" t="s">
        <v>138</v>
      </c>
      <c r="P974" s="14" t="s">
        <v>13</v>
      </c>
      <c r="Q974" s="14" t="s">
        <v>15</v>
      </c>
      <c r="R974" s="14" t="s">
        <v>119</v>
      </c>
      <c r="S974" s="14" t="s">
        <v>143</v>
      </c>
    </row>
    <row r="975" spans="1:19" x14ac:dyDescent="0.3">
      <c r="A975" s="11">
        <v>44634.652766203704</v>
      </c>
      <c r="B975" s="11"/>
      <c r="C975" s="15">
        <v>44634</v>
      </c>
      <c r="D975" s="16">
        <v>0.65276620370370375</v>
      </c>
      <c r="E975" s="33" t="str">
        <f t="shared" si="18"/>
        <v>00:39</v>
      </c>
      <c r="F975" s="12">
        <v>99</v>
      </c>
      <c r="G975" s="12">
        <v>88.78</v>
      </c>
      <c r="H975" s="12">
        <v>100.36</v>
      </c>
      <c r="I975" s="12">
        <v>91.674999999999997</v>
      </c>
      <c r="J975" s="12">
        <v>94.57</v>
      </c>
      <c r="K975" s="12">
        <v>87.814999999999998</v>
      </c>
      <c r="L975" s="12">
        <v>103.25500000000001</v>
      </c>
      <c r="M975" s="12">
        <v>94</v>
      </c>
      <c r="N975" s="13">
        <v>94.931875000000005</v>
      </c>
      <c r="O975" s="17" t="s">
        <v>138</v>
      </c>
      <c r="P975" s="14" t="s">
        <v>13</v>
      </c>
      <c r="Q975" s="14" t="s">
        <v>15</v>
      </c>
      <c r="R975" s="14" t="s">
        <v>119</v>
      </c>
      <c r="S975" s="14" t="s">
        <v>143</v>
      </c>
    </row>
    <row r="976" spans="1:19" x14ac:dyDescent="0.3">
      <c r="A976" s="11">
        <v>44634.65284722222</v>
      </c>
      <c r="B976" s="11"/>
      <c r="C976" s="15">
        <v>44634</v>
      </c>
      <c r="D976" s="16">
        <v>0.65284722222222225</v>
      </c>
      <c r="E976" s="33" t="str">
        <f t="shared" si="18"/>
        <v>00:39</v>
      </c>
      <c r="F976" s="12">
        <v>84.600000000000009</v>
      </c>
      <c r="G976" s="12">
        <v>86.48</v>
      </c>
      <c r="H976" s="12">
        <v>97.76</v>
      </c>
      <c r="I976" s="12">
        <v>89.3</v>
      </c>
      <c r="J976" s="12">
        <v>92.12</v>
      </c>
      <c r="K976" s="12">
        <v>85.54</v>
      </c>
      <c r="L976" s="12">
        <v>100.58000000000001</v>
      </c>
      <c r="M976" s="12">
        <v>94</v>
      </c>
      <c r="N976" s="13">
        <v>91.297500000000014</v>
      </c>
      <c r="O976" s="17" t="s">
        <v>138</v>
      </c>
      <c r="P976" s="14" t="s">
        <v>13</v>
      </c>
      <c r="Q976" s="14" t="s">
        <v>15</v>
      </c>
      <c r="R976" s="14" t="s">
        <v>119</v>
      </c>
      <c r="S976" s="14" t="s">
        <v>143</v>
      </c>
    </row>
    <row r="977" spans="1:19" x14ac:dyDescent="0.3">
      <c r="A977" s="11">
        <v>44634.653460648151</v>
      </c>
      <c r="B977" s="11"/>
      <c r="C977" s="15">
        <v>44634</v>
      </c>
      <c r="D977" s="16">
        <v>0.65346064814814808</v>
      </c>
      <c r="E977" s="33" t="str">
        <f t="shared" si="18"/>
        <v>00:40</v>
      </c>
      <c r="F977" s="12">
        <v>101</v>
      </c>
      <c r="G977" s="12">
        <v>87.4</v>
      </c>
      <c r="H977" s="12">
        <v>98.8</v>
      </c>
      <c r="I977" s="12">
        <v>90.25</v>
      </c>
      <c r="J977" s="12">
        <v>93.1</v>
      </c>
      <c r="K977" s="12">
        <v>86.45</v>
      </c>
      <c r="L977" s="12">
        <v>101.65</v>
      </c>
      <c r="M977" s="12">
        <v>89</v>
      </c>
      <c r="N977" s="13">
        <v>93.456249999999997</v>
      </c>
      <c r="O977" s="17" t="s">
        <v>138</v>
      </c>
      <c r="P977" s="14" t="s">
        <v>13</v>
      </c>
      <c r="Q977" s="14" t="s">
        <v>15</v>
      </c>
      <c r="R977" s="14" t="s">
        <v>119</v>
      </c>
      <c r="S977" s="14" t="s">
        <v>143</v>
      </c>
    </row>
    <row r="978" spans="1:19" x14ac:dyDescent="0.3">
      <c r="A978" s="11">
        <v>44634.65347222222</v>
      </c>
      <c r="B978" s="11"/>
      <c r="C978" s="15">
        <v>44634</v>
      </c>
      <c r="D978" s="16">
        <v>0.65347222222222223</v>
      </c>
      <c r="E978" s="33" t="str">
        <f t="shared" si="18"/>
        <v>00:40</v>
      </c>
      <c r="F978" s="12">
        <v>94.05</v>
      </c>
      <c r="G978" s="12">
        <v>96.14</v>
      </c>
      <c r="H978" s="12">
        <v>108.68</v>
      </c>
      <c r="I978" s="12">
        <v>99.274999999999991</v>
      </c>
      <c r="J978" s="12">
        <v>102.41</v>
      </c>
      <c r="K978" s="12">
        <v>101</v>
      </c>
      <c r="L978" s="12">
        <v>108</v>
      </c>
      <c r="M978" s="12">
        <v>101.36499999999999</v>
      </c>
      <c r="N978" s="13">
        <v>101.36499999999999</v>
      </c>
      <c r="O978" s="17" t="s">
        <v>138</v>
      </c>
      <c r="P978" s="14" t="s">
        <v>13</v>
      </c>
      <c r="Q978" s="14" t="s">
        <v>15</v>
      </c>
      <c r="R978" s="14" t="s">
        <v>119</v>
      </c>
      <c r="S978" s="14" t="s">
        <v>143</v>
      </c>
    </row>
    <row r="979" spans="1:19" x14ac:dyDescent="0.3">
      <c r="A979" s="11">
        <v>44634.65415509259</v>
      </c>
      <c r="B979" s="11"/>
      <c r="C979" s="15">
        <v>44634</v>
      </c>
      <c r="D979" s="16">
        <v>0.65415509259259264</v>
      </c>
      <c r="E979" s="33" t="str">
        <f t="shared" si="18"/>
        <v>00:41</v>
      </c>
      <c r="F979" s="12">
        <v>97</v>
      </c>
      <c r="G979" s="12">
        <v>82.34</v>
      </c>
      <c r="H979" s="12">
        <v>93.08</v>
      </c>
      <c r="I979" s="12">
        <v>85.024999999999991</v>
      </c>
      <c r="J979" s="12">
        <v>87.71</v>
      </c>
      <c r="K979" s="12">
        <v>81.445000000000007</v>
      </c>
      <c r="L979" s="12">
        <v>95.765000000000001</v>
      </c>
      <c r="M979" s="12">
        <v>82</v>
      </c>
      <c r="N979" s="13">
        <v>88.045625000000001</v>
      </c>
      <c r="O979" s="17" t="s">
        <v>138</v>
      </c>
      <c r="P979" s="14" t="s">
        <v>13</v>
      </c>
      <c r="Q979" s="14" t="s">
        <v>15</v>
      </c>
      <c r="R979" s="14" t="s">
        <v>119</v>
      </c>
      <c r="S979" s="14" t="s">
        <v>143</v>
      </c>
    </row>
    <row r="980" spans="1:19" x14ac:dyDescent="0.3">
      <c r="A980" s="11">
        <v>44634.654849537037</v>
      </c>
      <c r="B980" s="11"/>
      <c r="C980" s="15">
        <v>44634</v>
      </c>
      <c r="D980" s="16">
        <v>0.65484953703703697</v>
      </c>
      <c r="E980" s="33" t="str">
        <f t="shared" si="18"/>
        <v>00:42</v>
      </c>
      <c r="F980" s="12">
        <v>95</v>
      </c>
      <c r="G980" s="12">
        <v>81.88000000000001</v>
      </c>
      <c r="H980" s="12">
        <v>92.56</v>
      </c>
      <c r="I980" s="12">
        <v>84.55</v>
      </c>
      <c r="J980" s="12">
        <v>87.22</v>
      </c>
      <c r="K980" s="12">
        <v>80.990000000000009</v>
      </c>
      <c r="L980" s="12">
        <v>95.23</v>
      </c>
      <c r="M980" s="12">
        <v>83</v>
      </c>
      <c r="N980" s="13">
        <v>87.553750000000008</v>
      </c>
      <c r="O980" s="17" t="s">
        <v>138</v>
      </c>
      <c r="P980" s="14" t="s">
        <v>13</v>
      </c>
      <c r="Q980" s="14" t="s">
        <v>15</v>
      </c>
      <c r="R980" s="14" t="s">
        <v>119</v>
      </c>
      <c r="S980" s="14" t="s">
        <v>143</v>
      </c>
    </row>
    <row r="981" spans="1:19" x14ac:dyDescent="0.3">
      <c r="A981" s="11">
        <v>44634.655543981484</v>
      </c>
      <c r="B981" s="11"/>
      <c r="C981" s="15">
        <v>44634</v>
      </c>
      <c r="D981" s="16">
        <v>0.65554398148148152</v>
      </c>
      <c r="E981" s="33" t="str">
        <f t="shared" si="18"/>
        <v>00:43</v>
      </c>
      <c r="F981" s="12">
        <v>93</v>
      </c>
      <c r="G981" s="12">
        <v>85.100000000000009</v>
      </c>
      <c r="H981" s="12">
        <v>96.2</v>
      </c>
      <c r="I981" s="12">
        <v>87.875</v>
      </c>
      <c r="J981" s="12">
        <v>90.649999999999991</v>
      </c>
      <c r="K981" s="12">
        <v>84.174999999999997</v>
      </c>
      <c r="L981" s="12">
        <v>98.975000000000009</v>
      </c>
      <c r="M981" s="12">
        <v>92</v>
      </c>
      <c r="N981" s="13">
        <v>90.996875000000003</v>
      </c>
      <c r="O981" s="17" t="s">
        <v>138</v>
      </c>
      <c r="P981" s="14" t="s">
        <v>13</v>
      </c>
      <c r="Q981" s="14" t="s">
        <v>15</v>
      </c>
      <c r="R981" s="14" t="s">
        <v>119</v>
      </c>
      <c r="S981" s="14" t="s">
        <v>143</v>
      </c>
    </row>
    <row r="982" spans="1:19" x14ac:dyDescent="0.3">
      <c r="A982" s="11">
        <v>44634.656238425923</v>
      </c>
      <c r="B982" s="11"/>
      <c r="C982" s="15">
        <v>44634</v>
      </c>
      <c r="D982" s="16">
        <v>0.65623842592592596</v>
      </c>
      <c r="E982" s="33" t="str">
        <f t="shared" si="18"/>
        <v>00:44</v>
      </c>
      <c r="F982" s="12">
        <v>91</v>
      </c>
      <c r="G982" s="12">
        <v>81.42</v>
      </c>
      <c r="H982" s="12">
        <v>92.04</v>
      </c>
      <c r="I982" s="12">
        <v>84.075000000000003</v>
      </c>
      <c r="J982" s="12">
        <v>86.73</v>
      </c>
      <c r="K982" s="12">
        <v>80.534999999999997</v>
      </c>
      <c r="L982" s="12">
        <v>94.695000000000007</v>
      </c>
      <c r="M982" s="12">
        <v>86</v>
      </c>
      <c r="N982" s="13">
        <v>87.061875000000015</v>
      </c>
      <c r="O982" s="17" t="s">
        <v>138</v>
      </c>
      <c r="P982" s="14" t="s">
        <v>13</v>
      </c>
      <c r="Q982" s="14" t="s">
        <v>15</v>
      </c>
      <c r="R982" s="14" t="s">
        <v>119</v>
      </c>
      <c r="S982" s="14" t="s">
        <v>143</v>
      </c>
    </row>
    <row r="983" spans="1:19" x14ac:dyDescent="0.3">
      <c r="A983" s="11">
        <v>44634.65693287037</v>
      </c>
      <c r="B983" s="11"/>
      <c r="C983" s="15">
        <v>44634</v>
      </c>
      <c r="D983" s="16">
        <v>0.6569328703703704</v>
      </c>
      <c r="E983" s="33" t="str">
        <f t="shared" si="18"/>
        <v>00:45</v>
      </c>
      <c r="F983" s="12">
        <v>96</v>
      </c>
      <c r="G983" s="12">
        <v>84.18</v>
      </c>
      <c r="H983" s="12">
        <v>95.16</v>
      </c>
      <c r="I983" s="12">
        <v>86.924999999999997</v>
      </c>
      <c r="J983" s="12">
        <v>89.67</v>
      </c>
      <c r="K983" s="12">
        <v>83.265000000000001</v>
      </c>
      <c r="L983" s="12">
        <v>97.905000000000001</v>
      </c>
      <c r="M983" s="12">
        <v>87</v>
      </c>
      <c r="N983" s="13">
        <v>90.013125000000002</v>
      </c>
      <c r="O983" s="17" t="s">
        <v>138</v>
      </c>
      <c r="P983" s="14" t="s">
        <v>13</v>
      </c>
      <c r="Q983" s="14" t="s">
        <v>15</v>
      </c>
      <c r="R983" s="14" t="s">
        <v>119</v>
      </c>
      <c r="S983" s="14" t="s">
        <v>143</v>
      </c>
    </row>
    <row r="984" spans="1:19" x14ac:dyDescent="0.3">
      <c r="A984" s="11">
        <v>44634.656944444447</v>
      </c>
      <c r="B984" s="11"/>
      <c r="C984" s="15">
        <v>44634</v>
      </c>
      <c r="D984" s="16">
        <v>0.65694444444444444</v>
      </c>
      <c r="E984" s="33" t="str">
        <f t="shared" si="18"/>
        <v>00:45</v>
      </c>
      <c r="F984" s="12">
        <v>91.350000000000009</v>
      </c>
      <c r="G984" s="12">
        <v>93.38000000000001</v>
      </c>
      <c r="H984" s="12">
        <v>105.56</v>
      </c>
      <c r="I984" s="12">
        <v>96.424999999999997</v>
      </c>
      <c r="J984" s="12">
        <v>99.47</v>
      </c>
      <c r="K984" s="12">
        <v>98</v>
      </c>
      <c r="L984" s="12">
        <v>105</v>
      </c>
      <c r="M984" s="12">
        <v>98.454999999999998</v>
      </c>
      <c r="N984" s="13">
        <v>98.455000000000013</v>
      </c>
      <c r="O984" s="17" t="s">
        <v>138</v>
      </c>
      <c r="P984" s="14" t="s">
        <v>13</v>
      </c>
      <c r="Q984" s="14" t="s">
        <v>15</v>
      </c>
      <c r="R984" s="14" t="s">
        <v>119</v>
      </c>
      <c r="S984" s="14" t="s">
        <v>143</v>
      </c>
    </row>
    <row r="985" spans="1:19" x14ac:dyDescent="0.3">
      <c r="A985" s="11">
        <v>44634.657094907408</v>
      </c>
      <c r="B985" s="11"/>
      <c r="C985" s="15">
        <v>44634</v>
      </c>
      <c r="D985" s="16">
        <v>0.65709490740740739</v>
      </c>
      <c r="E985" s="33" t="str">
        <f t="shared" si="18"/>
        <v>00:45</v>
      </c>
      <c r="F985" s="12">
        <v>73.8</v>
      </c>
      <c r="G985" s="12">
        <v>75.44</v>
      </c>
      <c r="H985" s="12">
        <v>85.28</v>
      </c>
      <c r="I985" s="12">
        <v>77.899999999999991</v>
      </c>
      <c r="J985" s="12">
        <v>80.36</v>
      </c>
      <c r="K985" s="12">
        <v>74.62</v>
      </c>
      <c r="L985" s="12">
        <v>87.740000000000009</v>
      </c>
      <c r="M985" s="12">
        <v>82</v>
      </c>
      <c r="N985" s="13">
        <v>79.642500000000013</v>
      </c>
      <c r="O985" s="17" t="s">
        <v>138</v>
      </c>
      <c r="P985" s="14" t="s">
        <v>13</v>
      </c>
      <c r="Q985" s="14" t="s">
        <v>15</v>
      </c>
      <c r="R985" s="14" t="s">
        <v>119</v>
      </c>
      <c r="S985" s="14" t="s">
        <v>143</v>
      </c>
    </row>
    <row r="986" spans="1:19" x14ac:dyDescent="0.3">
      <c r="A986" s="11">
        <v>44634.657569444447</v>
      </c>
      <c r="B986" s="11"/>
      <c r="C986" s="15">
        <v>44634</v>
      </c>
      <c r="D986" s="16">
        <v>0.65756944444444443</v>
      </c>
      <c r="E986" s="33" t="str">
        <f t="shared" si="18"/>
        <v>00:45</v>
      </c>
      <c r="F986" s="12">
        <v>80.100000000000009</v>
      </c>
      <c r="G986" s="12">
        <v>81.88000000000001</v>
      </c>
      <c r="H986" s="12">
        <v>92.56</v>
      </c>
      <c r="I986" s="12">
        <v>84.55</v>
      </c>
      <c r="J986" s="12">
        <v>87.22</v>
      </c>
      <c r="K986" s="12">
        <v>80.990000000000009</v>
      </c>
      <c r="L986" s="12">
        <v>95.23</v>
      </c>
      <c r="M986" s="12">
        <v>89</v>
      </c>
      <c r="N986" s="13">
        <v>86.441250000000011</v>
      </c>
      <c r="O986" s="17" t="s">
        <v>138</v>
      </c>
      <c r="P986" s="14" t="s">
        <v>13</v>
      </c>
      <c r="Q986" s="14" t="s">
        <v>15</v>
      </c>
      <c r="R986" s="14" t="s">
        <v>119</v>
      </c>
      <c r="S986" s="14" t="s">
        <v>143</v>
      </c>
    </row>
    <row r="987" spans="1:19" x14ac:dyDescent="0.3">
      <c r="A987" s="11">
        <v>44634.657627314817</v>
      </c>
      <c r="B987" s="11"/>
      <c r="C987" s="15">
        <v>44634</v>
      </c>
      <c r="D987" s="16">
        <v>0.65762731481481485</v>
      </c>
      <c r="E987" s="33" t="str">
        <f t="shared" si="18"/>
        <v>00:46</v>
      </c>
      <c r="F987" s="12">
        <v>101</v>
      </c>
      <c r="G987" s="12">
        <v>86.02000000000001</v>
      </c>
      <c r="H987" s="12">
        <v>97.240000000000009</v>
      </c>
      <c r="I987" s="12">
        <v>88.825000000000003</v>
      </c>
      <c r="J987" s="12">
        <v>91.63</v>
      </c>
      <c r="K987" s="12">
        <v>85.085000000000008</v>
      </c>
      <c r="L987" s="12">
        <v>100.045</v>
      </c>
      <c r="M987" s="12">
        <v>86</v>
      </c>
      <c r="N987" s="13">
        <v>91.980624999999989</v>
      </c>
      <c r="O987" s="17" t="s">
        <v>138</v>
      </c>
      <c r="P987" s="14" t="s">
        <v>13</v>
      </c>
      <c r="Q987" s="14" t="s">
        <v>15</v>
      </c>
      <c r="R987" s="14" t="s">
        <v>119</v>
      </c>
      <c r="S987" s="14" t="s">
        <v>143</v>
      </c>
    </row>
    <row r="988" spans="1:19" x14ac:dyDescent="0.3">
      <c r="A988" s="11">
        <v>44634.658321759256</v>
      </c>
      <c r="B988" s="11"/>
      <c r="C988" s="15">
        <v>44634</v>
      </c>
      <c r="D988" s="16">
        <v>0.65832175925925929</v>
      </c>
      <c r="E988" s="33" t="str">
        <f t="shared" si="18"/>
        <v>00:47</v>
      </c>
      <c r="F988" s="12">
        <v>101</v>
      </c>
      <c r="G988" s="12">
        <v>86.94</v>
      </c>
      <c r="H988" s="12">
        <v>98.28</v>
      </c>
      <c r="I988" s="12">
        <v>89.774999999999991</v>
      </c>
      <c r="J988" s="12">
        <v>92.61</v>
      </c>
      <c r="K988" s="12">
        <v>85.995000000000005</v>
      </c>
      <c r="L988" s="12">
        <v>101.11500000000001</v>
      </c>
      <c r="M988" s="12">
        <v>88</v>
      </c>
      <c r="N988" s="13">
        <v>92.964375000000004</v>
      </c>
      <c r="O988" s="17" t="s">
        <v>138</v>
      </c>
      <c r="P988" s="14" t="s">
        <v>13</v>
      </c>
      <c r="Q988" s="14" t="s">
        <v>15</v>
      </c>
      <c r="R988" s="14" t="s">
        <v>119</v>
      </c>
      <c r="S988" s="14" t="s">
        <v>143</v>
      </c>
    </row>
    <row r="989" spans="1:19" x14ac:dyDescent="0.3">
      <c r="A989" s="11">
        <v>44634.658576388887</v>
      </c>
      <c r="B989" s="11"/>
      <c r="C989" s="15">
        <v>44634</v>
      </c>
      <c r="D989" s="16">
        <v>0.65857638888888892</v>
      </c>
      <c r="E989" s="33" t="str">
        <f t="shared" si="18"/>
        <v>00:47</v>
      </c>
      <c r="F989" s="12">
        <v>81.900000000000006</v>
      </c>
      <c r="G989" s="12">
        <v>83.72</v>
      </c>
      <c r="H989" s="12">
        <v>94.64</v>
      </c>
      <c r="I989" s="12">
        <v>86.45</v>
      </c>
      <c r="J989" s="12">
        <v>89.179999999999993</v>
      </c>
      <c r="K989" s="12">
        <v>82.81</v>
      </c>
      <c r="L989" s="12">
        <v>97.37</v>
      </c>
      <c r="M989" s="12">
        <v>91</v>
      </c>
      <c r="N989" s="13">
        <v>88.383750000000006</v>
      </c>
      <c r="O989" s="17" t="s">
        <v>138</v>
      </c>
      <c r="P989" s="14" t="s">
        <v>13</v>
      </c>
      <c r="Q989" s="14" t="s">
        <v>15</v>
      </c>
      <c r="R989" s="14" t="s">
        <v>119</v>
      </c>
      <c r="S989" s="14" t="s">
        <v>143</v>
      </c>
    </row>
    <row r="990" spans="1:19" x14ac:dyDescent="0.3">
      <c r="A990" s="11">
        <v>44634.658668981479</v>
      </c>
      <c r="B990" s="11"/>
      <c r="C990" s="15">
        <v>44634</v>
      </c>
      <c r="D990" s="16">
        <v>0.65866898148148145</v>
      </c>
      <c r="E990" s="33" t="str">
        <f t="shared" si="18"/>
        <v>00:47</v>
      </c>
      <c r="F990" s="12">
        <v>103</v>
      </c>
      <c r="G990" s="12">
        <v>94.76</v>
      </c>
      <c r="H990" s="12">
        <v>107.12</v>
      </c>
      <c r="I990" s="12">
        <v>97.85</v>
      </c>
      <c r="J990" s="12">
        <v>100.94</v>
      </c>
      <c r="K990" s="12">
        <v>93.73</v>
      </c>
      <c r="L990" s="12">
        <v>110.21000000000001</v>
      </c>
      <c r="M990" s="12">
        <v>99.91</v>
      </c>
      <c r="N990" s="13">
        <v>100.94</v>
      </c>
      <c r="O990" s="17" t="s">
        <v>138</v>
      </c>
      <c r="P990" s="14" t="s">
        <v>13</v>
      </c>
      <c r="Q990" s="14" t="s">
        <v>15</v>
      </c>
      <c r="R990" s="14" t="s">
        <v>119</v>
      </c>
      <c r="S990" s="14" t="s">
        <v>143</v>
      </c>
    </row>
    <row r="991" spans="1:19" x14ac:dyDescent="0.3">
      <c r="A991" s="11">
        <v>44634.659016203703</v>
      </c>
      <c r="B991" s="11"/>
      <c r="C991" s="15">
        <v>44634</v>
      </c>
      <c r="D991" s="16">
        <v>0.65901620370370373</v>
      </c>
      <c r="E991" s="33" t="str">
        <f t="shared" si="18"/>
        <v>00:48</v>
      </c>
      <c r="F991" s="12">
        <v>104</v>
      </c>
      <c r="G991" s="12">
        <v>89.7</v>
      </c>
      <c r="H991" s="12">
        <v>101.4</v>
      </c>
      <c r="I991" s="12">
        <v>92.625</v>
      </c>
      <c r="J991" s="12">
        <v>95.55</v>
      </c>
      <c r="K991" s="12">
        <v>88.725000000000009</v>
      </c>
      <c r="L991" s="12">
        <v>104.325</v>
      </c>
      <c r="M991" s="12">
        <v>91</v>
      </c>
      <c r="N991" s="13">
        <v>95.915625000000006</v>
      </c>
      <c r="O991" s="17" t="s">
        <v>138</v>
      </c>
      <c r="P991" s="14" t="s">
        <v>13</v>
      </c>
      <c r="Q991" s="14" t="s">
        <v>15</v>
      </c>
      <c r="R991" s="14" t="s">
        <v>119</v>
      </c>
      <c r="S991" s="14" t="s">
        <v>143</v>
      </c>
    </row>
    <row r="992" spans="1:19" x14ac:dyDescent="0.3">
      <c r="A992" s="11">
        <v>44634.659085648149</v>
      </c>
      <c r="B992" s="11"/>
      <c r="C992" s="15">
        <v>44634</v>
      </c>
      <c r="D992" s="16">
        <v>0.65908564814814818</v>
      </c>
      <c r="E992" s="33" t="str">
        <f t="shared" si="18"/>
        <v>00:48</v>
      </c>
      <c r="F992" s="12">
        <v>73.8</v>
      </c>
      <c r="G992" s="12">
        <v>75.44</v>
      </c>
      <c r="H992" s="12">
        <v>85.28</v>
      </c>
      <c r="I992" s="12">
        <v>77.899999999999991</v>
      </c>
      <c r="J992" s="12">
        <v>80.36</v>
      </c>
      <c r="K992" s="12">
        <v>74.62</v>
      </c>
      <c r="L992" s="12">
        <v>82</v>
      </c>
      <c r="M992" s="12">
        <v>79.539999999999992</v>
      </c>
      <c r="N992" s="13">
        <v>78.617500000000007</v>
      </c>
      <c r="O992" s="17" t="s">
        <v>138</v>
      </c>
      <c r="P992" s="14" t="s">
        <v>13</v>
      </c>
      <c r="Q992" s="14" t="s">
        <v>15</v>
      </c>
      <c r="R992" s="14" t="s">
        <v>119</v>
      </c>
      <c r="S992" s="14" t="s">
        <v>143</v>
      </c>
    </row>
    <row r="993" spans="1:19" x14ac:dyDescent="0.3">
      <c r="A993" s="11">
        <v>44634.659120370372</v>
      </c>
      <c r="B993" s="11"/>
      <c r="C993" s="15">
        <v>44634</v>
      </c>
      <c r="D993" s="16">
        <v>0.65912037037037041</v>
      </c>
      <c r="E993" s="33" t="str">
        <f t="shared" si="18"/>
        <v>00:48</v>
      </c>
      <c r="F993" s="12">
        <v>82.8</v>
      </c>
      <c r="G993" s="12">
        <v>84.64</v>
      </c>
      <c r="H993" s="12">
        <v>95.68</v>
      </c>
      <c r="I993" s="12">
        <v>87.399999999999991</v>
      </c>
      <c r="J993" s="12">
        <v>90.16</v>
      </c>
      <c r="K993" s="12">
        <v>83.72</v>
      </c>
      <c r="L993" s="12">
        <v>98.440000000000012</v>
      </c>
      <c r="M993" s="12">
        <v>92</v>
      </c>
      <c r="N993" s="13">
        <v>89.355000000000004</v>
      </c>
      <c r="O993" s="17" t="s">
        <v>138</v>
      </c>
      <c r="P993" s="14" t="s">
        <v>13</v>
      </c>
      <c r="Q993" s="14" t="s">
        <v>15</v>
      </c>
      <c r="R993" s="14" t="s">
        <v>119</v>
      </c>
      <c r="S993" s="14" t="s">
        <v>143</v>
      </c>
    </row>
    <row r="994" spans="1:19" x14ac:dyDescent="0.3">
      <c r="A994" s="11">
        <v>44634.659710648149</v>
      </c>
      <c r="B994" s="11"/>
      <c r="C994" s="15">
        <v>44634</v>
      </c>
      <c r="D994" s="16">
        <v>0.65971064814814817</v>
      </c>
      <c r="E994" s="33" t="str">
        <f t="shared" si="18"/>
        <v>00:49</v>
      </c>
      <c r="F994" s="12">
        <v>94</v>
      </c>
      <c r="G994" s="12">
        <v>85.56</v>
      </c>
      <c r="H994" s="12">
        <v>96.72</v>
      </c>
      <c r="I994" s="12">
        <v>88.35</v>
      </c>
      <c r="J994" s="12">
        <v>91.14</v>
      </c>
      <c r="K994" s="12">
        <v>84.63000000000001</v>
      </c>
      <c r="L994" s="12">
        <v>99.51</v>
      </c>
      <c r="M994" s="12">
        <v>92</v>
      </c>
      <c r="N994" s="13">
        <v>91.488749999999996</v>
      </c>
      <c r="O994" s="17" t="s">
        <v>138</v>
      </c>
      <c r="P994" s="14" t="s">
        <v>13</v>
      </c>
      <c r="Q994" s="14" t="s">
        <v>15</v>
      </c>
      <c r="R994" s="14" t="s">
        <v>119</v>
      </c>
      <c r="S994" s="14" t="s">
        <v>143</v>
      </c>
    </row>
    <row r="995" spans="1:19" x14ac:dyDescent="0.3">
      <c r="A995" s="11">
        <v>44634.659884259258</v>
      </c>
      <c r="B995" s="11"/>
      <c r="C995" s="15">
        <v>44634</v>
      </c>
      <c r="D995" s="16">
        <v>0.6598842592592592</v>
      </c>
      <c r="E995" s="33" t="str">
        <f t="shared" si="18"/>
        <v>00:49</v>
      </c>
      <c r="F995" s="12">
        <v>96</v>
      </c>
      <c r="G995" s="12">
        <v>88.320000000000007</v>
      </c>
      <c r="H995" s="12">
        <v>99.84</v>
      </c>
      <c r="I995" s="12">
        <v>91.199999999999989</v>
      </c>
      <c r="J995" s="12">
        <v>94.08</v>
      </c>
      <c r="K995" s="12">
        <v>87.36</v>
      </c>
      <c r="L995" s="12">
        <v>102.72</v>
      </c>
      <c r="M995" s="12">
        <v>93.12</v>
      </c>
      <c r="N995" s="13">
        <v>94.08</v>
      </c>
      <c r="O995" s="17" t="s">
        <v>138</v>
      </c>
      <c r="P995" s="14" t="s">
        <v>13</v>
      </c>
      <c r="Q995" s="14" t="s">
        <v>15</v>
      </c>
      <c r="R995" s="14" t="s">
        <v>119</v>
      </c>
      <c r="S995" s="14" t="s">
        <v>143</v>
      </c>
    </row>
    <row r="996" spans="1:19" x14ac:dyDescent="0.3">
      <c r="A996" s="11">
        <v>44634.660405092596</v>
      </c>
      <c r="B996" s="11"/>
      <c r="C996" s="15">
        <v>44634</v>
      </c>
      <c r="D996" s="16">
        <v>0.66040509259259261</v>
      </c>
      <c r="E996" s="33" t="str">
        <f t="shared" ref="E996:E1027" si="19">TEXT(D996-$D$899,"hh:mm")</f>
        <v>00:50</v>
      </c>
      <c r="F996" s="12">
        <v>104</v>
      </c>
      <c r="G996" s="12">
        <v>93.84</v>
      </c>
      <c r="H996" s="12">
        <v>106.08</v>
      </c>
      <c r="I996" s="12">
        <v>96.899999999999991</v>
      </c>
      <c r="J996" s="12">
        <v>99.96</v>
      </c>
      <c r="K996" s="12">
        <v>92.820000000000007</v>
      </c>
      <c r="L996" s="12">
        <v>109.14</v>
      </c>
      <c r="M996" s="12">
        <v>100</v>
      </c>
      <c r="N996" s="13">
        <v>100.3425</v>
      </c>
      <c r="O996" s="17" t="s">
        <v>138</v>
      </c>
      <c r="P996" s="14" t="s">
        <v>13</v>
      </c>
      <c r="Q996" s="14" t="s">
        <v>15</v>
      </c>
      <c r="R996" s="14" t="s">
        <v>119</v>
      </c>
      <c r="S996" s="14" t="s">
        <v>143</v>
      </c>
    </row>
    <row r="997" spans="1:19" x14ac:dyDescent="0.3">
      <c r="A997" s="11">
        <v>44634.660416666666</v>
      </c>
      <c r="B997" s="11"/>
      <c r="C997" s="15">
        <v>44634</v>
      </c>
      <c r="D997" s="16">
        <v>0.66041666666666665</v>
      </c>
      <c r="E997" s="33" t="str">
        <f t="shared" si="19"/>
        <v>00:50</v>
      </c>
      <c r="F997" s="12">
        <v>88.65</v>
      </c>
      <c r="G997" s="12">
        <v>90.62</v>
      </c>
      <c r="H997" s="12">
        <v>102.44</v>
      </c>
      <c r="I997" s="12">
        <v>93.574999999999989</v>
      </c>
      <c r="J997" s="12">
        <v>96.53</v>
      </c>
      <c r="K997" s="12">
        <v>91</v>
      </c>
      <c r="L997" s="12">
        <v>106</v>
      </c>
      <c r="M997" s="12">
        <v>95.545000000000002</v>
      </c>
      <c r="N997" s="13">
        <v>95.545000000000002</v>
      </c>
      <c r="O997" s="17" t="s">
        <v>138</v>
      </c>
      <c r="P997" s="14" t="s">
        <v>13</v>
      </c>
      <c r="Q997" s="14" t="s">
        <v>15</v>
      </c>
      <c r="R997" s="14" t="s">
        <v>119</v>
      </c>
      <c r="S997" s="14" t="s">
        <v>143</v>
      </c>
    </row>
    <row r="998" spans="1:19" x14ac:dyDescent="0.3">
      <c r="A998" s="11">
        <v>44634.660451388889</v>
      </c>
      <c r="B998" s="11"/>
      <c r="C998" s="15">
        <v>44634</v>
      </c>
      <c r="D998" s="16">
        <v>0.66045138888888888</v>
      </c>
      <c r="E998" s="33" t="str">
        <f t="shared" si="19"/>
        <v>00:50</v>
      </c>
      <c r="F998" s="12">
        <v>94.5</v>
      </c>
      <c r="G998" s="12">
        <v>96.600000000000009</v>
      </c>
      <c r="H998" s="12">
        <v>109.2</v>
      </c>
      <c r="I998" s="12">
        <v>99.75</v>
      </c>
      <c r="J998" s="12">
        <v>102.89999999999999</v>
      </c>
      <c r="K998" s="12">
        <v>95.55</v>
      </c>
      <c r="L998" s="12">
        <v>112.35000000000001</v>
      </c>
      <c r="M998" s="12">
        <v>105</v>
      </c>
      <c r="N998" s="13">
        <v>101.98125</v>
      </c>
      <c r="O998" s="17" t="s">
        <v>138</v>
      </c>
      <c r="P998" s="14" t="s">
        <v>13</v>
      </c>
      <c r="Q998" s="14" t="s">
        <v>15</v>
      </c>
      <c r="R998" s="14" t="s">
        <v>119</v>
      </c>
      <c r="S998" s="14" t="s">
        <v>143</v>
      </c>
    </row>
    <row r="999" spans="1:19" x14ac:dyDescent="0.3">
      <c r="A999" s="11">
        <v>44634.660740740743</v>
      </c>
      <c r="B999" s="11"/>
      <c r="C999" s="15">
        <v>44634</v>
      </c>
      <c r="D999" s="16">
        <v>0.66074074074074074</v>
      </c>
      <c r="E999" s="33" t="str">
        <f t="shared" si="19"/>
        <v>00:50</v>
      </c>
      <c r="F999" s="12">
        <v>69.3</v>
      </c>
      <c r="G999" s="12">
        <v>77</v>
      </c>
      <c r="H999" s="12">
        <v>80.08</v>
      </c>
      <c r="I999" s="12">
        <v>73.149999999999991</v>
      </c>
      <c r="J999" s="12">
        <v>75.459999999999994</v>
      </c>
      <c r="K999" s="12">
        <v>70.070000000000007</v>
      </c>
      <c r="L999" s="12">
        <v>82.39</v>
      </c>
      <c r="M999" s="12">
        <v>74.69</v>
      </c>
      <c r="N999" s="13">
        <v>75.267499999999984</v>
      </c>
      <c r="O999" s="17" t="s">
        <v>138</v>
      </c>
      <c r="P999" s="14" t="s">
        <v>13</v>
      </c>
      <c r="Q999" s="14" t="s">
        <v>15</v>
      </c>
      <c r="R999" s="14" t="s">
        <v>119</v>
      </c>
      <c r="S999" s="14" t="s">
        <v>143</v>
      </c>
    </row>
    <row r="1000" spans="1:19" x14ac:dyDescent="0.3">
      <c r="A1000" s="11">
        <v>44634.660891203705</v>
      </c>
      <c r="B1000" s="11"/>
      <c r="C1000" s="15">
        <v>44634</v>
      </c>
      <c r="D1000" s="16">
        <v>0.66089120370370369</v>
      </c>
      <c r="E1000" s="33" t="str">
        <f t="shared" si="19"/>
        <v>00:50</v>
      </c>
      <c r="F1000" s="12">
        <v>91.8</v>
      </c>
      <c r="G1000" s="12">
        <v>93.84</v>
      </c>
      <c r="H1000" s="12">
        <v>106.08</v>
      </c>
      <c r="I1000" s="12">
        <v>96.899999999999991</v>
      </c>
      <c r="J1000" s="12">
        <v>99.96</v>
      </c>
      <c r="K1000" s="12">
        <v>92.820000000000007</v>
      </c>
      <c r="L1000" s="12">
        <v>109.14</v>
      </c>
      <c r="M1000" s="12">
        <v>102</v>
      </c>
      <c r="N1000" s="13">
        <v>99.067499999999995</v>
      </c>
      <c r="O1000" s="17" t="s">
        <v>138</v>
      </c>
      <c r="P1000" s="14" t="s">
        <v>13</v>
      </c>
      <c r="Q1000" s="14" t="s">
        <v>15</v>
      </c>
      <c r="R1000" s="14" t="s">
        <v>119</v>
      </c>
      <c r="S1000" s="14" t="s">
        <v>143</v>
      </c>
    </row>
    <row r="1001" spans="1:19" x14ac:dyDescent="0.3">
      <c r="A1001" s="11">
        <v>44634.661099537036</v>
      </c>
      <c r="B1001" s="11"/>
      <c r="C1001" s="15">
        <v>44634</v>
      </c>
      <c r="D1001" s="16">
        <v>0.66109953703703705</v>
      </c>
      <c r="E1001" s="33" t="str">
        <f t="shared" si="19"/>
        <v>00:51</v>
      </c>
      <c r="F1001" s="12">
        <v>96</v>
      </c>
      <c r="G1001" s="12">
        <v>92.460000000000008</v>
      </c>
      <c r="H1001" s="12">
        <v>104.52000000000001</v>
      </c>
      <c r="I1001" s="12">
        <v>95.474999999999994</v>
      </c>
      <c r="J1001" s="12">
        <v>98.49</v>
      </c>
      <c r="K1001" s="12">
        <v>91.454999999999998</v>
      </c>
      <c r="L1001" s="12">
        <v>107.53500000000001</v>
      </c>
      <c r="M1001" s="12">
        <v>105</v>
      </c>
      <c r="N1001" s="13">
        <v>98.866875000000007</v>
      </c>
      <c r="O1001" s="17" t="s">
        <v>138</v>
      </c>
      <c r="P1001" s="14" t="s">
        <v>13</v>
      </c>
      <c r="Q1001" s="14" t="s">
        <v>15</v>
      </c>
      <c r="R1001" s="14" t="s">
        <v>119</v>
      </c>
      <c r="S1001" s="14" t="s">
        <v>143</v>
      </c>
    </row>
    <row r="1002" spans="1:19" x14ac:dyDescent="0.3">
      <c r="A1002" s="11">
        <v>44634.661400462966</v>
      </c>
      <c r="B1002" s="11"/>
      <c r="C1002" s="15">
        <v>44634</v>
      </c>
      <c r="D1002" s="16">
        <v>0.66140046296296295</v>
      </c>
      <c r="E1002" s="33" t="str">
        <f t="shared" si="19"/>
        <v>00:51</v>
      </c>
      <c r="F1002" s="12">
        <v>95.4</v>
      </c>
      <c r="G1002" s="12">
        <v>97.52000000000001</v>
      </c>
      <c r="H1002" s="12">
        <v>110.24000000000001</v>
      </c>
      <c r="I1002" s="12">
        <v>100.69999999999999</v>
      </c>
      <c r="J1002" s="12">
        <v>103.88</v>
      </c>
      <c r="K1002" s="12">
        <v>96.460000000000008</v>
      </c>
      <c r="L1002" s="12">
        <v>113.42</v>
      </c>
      <c r="M1002" s="12">
        <v>106</v>
      </c>
      <c r="N1002" s="13">
        <v>102.9525</v>
      </c>
      <c r="O1002" s="17" t="s">
        <v>138</v>
      </c>
      <c r="P1002" s="14" t="s">
        <v>13</v>
      </c>
      <c r="Q1002" s="14" t="s">
        <v>15</v>
      </c>
      <c r="R1002" s="14" t="s">
        <v>119</v>
      </c>
      <c r="S1002" s="14" t="s">
        <v>143</v>
      </c>
    </row>
    <row r="1003" spans="1:19" x14ac:dyDescent="0.3">
      <c r="A1003" s="11">
        <v>44634.661527777775</v>
      </c>
      <c r="B1003" s="11"/>
      <c r="C1003" s="15">
        <v>44634</v>
      </c>
      <c r="D1003" s="16">
        <v>0.66152777777777783</v>
      </c>
      <c r="E1003" s="33" t="str">
        <f t="shared" si="19"/>
        <v>00:51</v>
      </c>
      <c r="F1003" s="12">
        <v>88.2</v>
      </c>
      <c r="G1003" s="12">
        <v>90.160000000000011</v>
      </c>
      <c r="H1003" s="12">
        <v>101.92</v>
      </c>
      <c r="I1003" s="12">
        <v>93.1</v>
      </c>
      <c r="J1003" s="12">
        <v>96.039999999999992</v>
      </c>
      <c r="K1003" s="12">
        <v>89.18</v>
      </c>
      <c r="L1003" s="12">
        <v>104.86</v>
      </c>
      <c r="M1003" s="12">
        <v>98</v>
      </c>
      <c r="N1003" s="13">
        <v>95.18249999999999</v>
      </c>
      <c r="O1003" s="17" t="s">
        <v>138</v>
      </c>
      <c r="P1003" s="14" t="s">
        <v>13</v>
      </c>
      <c r="Q1003" s="14" t="s">
        <v>15</v>
      </c>
      <c r="R1003" s="14" t="s">
        <v>119</v>
      </c>
      <c r="S1003" s="14" t="s">
        <v>143</v>
      </c>
    </row>
    <row r="1004" spans="1:19" x14ac:dyDescent="0.3">
      <c r="A1004" s="11">
        <v>44634.661631944444</v>
      </c>
      <c r="B1004" s="11"/>
      <c r="C1004" s="15">
        <v>44634</v>
      </c>
      <c r="D1004" s="16">
        <v>0.6616319444444444</v>
      </c>
      <c r="E1004" s="33" t="str">
        <f t="shared" si="19"/>
        <v>00:51</v>
      </c>
      <c r="F1004" s="12">
        <v>105</v>
      </c>
      <c r="G1004" s="12">
        <v>96.600000000000009</v>
      </c>
      <c r="H1004" s="12">
        <v>109.2</v>
      </c>
      <c r="I1004" s="12">
        <v>99.75</v>
      </c>
      <c r="J1004" s="12">
        <v>102.89999999999999</v>
      </c>
      <c r="K1004" s="12">
        <v>95.55</v>
      </c>
      <c r="L1004" s="12">
        <v>112.35000000000001</v>
      </c>
      <c r="M1004" s="12">
        <v>101.85</v>
      </c>
      <c r="N1004" s="13">
        <v>102.9</v>
      </c>
      <c r="O1004" s="17" t="s">
        <v>138</v>
      </c>
      <c r="P1004" s="14" t="s">
        <v>13</v>
      </c>
      <c r="Q1004" s="14" t="s">
        <v>15</v>
      </c>
      <c r="R1004" s="14" t="s">
        <v>119</v>
      </c>
      <c r="S1004" s="14" t="s">
        <v>143</v>
      </c>
    </row>
    <row r="1005" spans="1:19" x14ac:dyDescent="0.3">
      <c r="A1005" s="11">
        <v>44634.661793981482</v>
      </c>
      <c r="B1005" s="11"/>
      <c r="C1005" s="15">
        <v>44634</v>
      </c>
      <c r="D1005" s="16">
        <v>0.6617939814814815</v>
      </c>
      <c r="E1005" s="33" t="str">
        <f t="shared" si="19"/>
        <v>00:52</v>
      </c>
      <c r="F1005" s="12">
        <v>102</v>
      </c>
      <c r="G1005" s="12">
        <v>93.84</v>
      </c>
      <c r="H1005" s="12">
        <v>106.08</v>
      </c>
      <c r="I1005" s="12">
        <v>96.899999999999991</v>
      </c>
      <c r="J1005" s="12">
        <v>99.96</v>
      </c>
      <c r="K1005" s="12">
        <v>92.820000000000007</v>
      </c>
      <c r="L1005" s="12">
        <v>109.14</v>
      </c>
      <c r="M1005" s="12">
        <v>102</v>
      </c>
      <c r="N1005" s="13">
        <v>100.3425</v>
      </c>
      <c r="O1005" s="17" t="s">
        <v>138</v>
      </c>
      <c r="P1005" s="14" t="s">
        <v>13</v>
      </c>
      <c r="Q1005" s="14" t="s">
        <v>15</v>
      </c>
      <c r="R1005" s="14" t="s">
        <v>119</v>
      </c>
      <c r="S1005" s="14" t="s">
        <v>143</v>
      </c>
    </row>
    <row r="1006" spans="1:19" x14ac:dyDescent="0.3">
      <c r="A1006" s="11">
        <v>44634.661944444444</v>
      </c>
      <c r="B1006" s="11"/>
      <c r="C1006" s="15">
        <v>44634</v>
      </c>
      <c r="D1006" s="16">
        <v>0.66194444444444445</v>
      </c>
      <c r="E1006" s="33" t="str">
        <f t="shared" si="19"/>
        <v>00:52</v>
      </c>
      <c r="F1006" s="12">
        <v>103</v>
      </c>
      <c r="G1006" s="12">
        <v>94.76</v>
      </c>
      <c r="H1006" s="12">
        <v>107.12</v>
      </c>
      <c r="I1006" s="12">
        <v>97.85</v>
      </c>
      <c r="J1006" s="12">
        <v>100.94</v>
      </c>
      <c r="K1006" s="12">
        <v>93.73</v>
      </c>
      <c r="L1006" s="12">
        <v>110.21000000000001</v>
      </c>
      <c r="M1006" s="12">
        <v>99.91</v>
      </c>
      <c r="N1006" s="13">
        <v>100.94</v>
      </c>
      <c r="O1006" s="17" t="s">
        <v>138</v>
      </c>
      <c r="P1006" s="14" t="s">
        <v>13</v>
      </c>
      <c r="Q1006" s="14" t="s">
        <v>15</v>
      </c>
      <c r="R1006" s="14" t="s">
        <v>119</v>
      </c>
      <c r="S1006" s="14" t="s">
        <v>143</v>
      </c>
    </row>
    <row r="1007" spans="1:19" x14ac:dyDescent="0.3">
      <c r="A1007" s="11">
        <v>44634.662002314813</v>
      </c>
      <c r="B1007" s="11"/>
      <c r="C1007" s="15">
        <v>44634</v>
      </c>
      <c r="D1007" s="16">
        <v>0.66200231481481475</v>
      </c>
      <c r="E1007" s="33" t="str">
        <f t="shared" si="19"/>
        <v>00:52</v>
      </c>
      <c r="F1007" s="12">
        <v>86.4</v>
      </c>
      <c r="G1007" s="12">
        <v>88.320000000000007</v>
      </c>
      <c r="H1007" s="12">
        <v>99.84</v>
      </c>
      <c r="I1007" s="12">
        <v>91.199999999999989</v>
      </c>
      <c r="J1007" s="12">
        <v>94.08</v>
      </c>
      <c r="K1007" s="12">
        <v>87.36</v>
      </c>
      <c r="L1007" s="12">
        <v>102.72</v>
      </c>
      <c r="M1007" s="12">
        <v>96</v>
      </c>
      <c r="N1007" s="13">
        <v>93.240000000000009</v>
      </c>
      <c r="O1007" s="17" t="s">
        <v>138</v>
      </c>
      <c r="P1007" s="14" t="s">
        <v>13</v>
      </c>
      <c r="Q1007" s="14" t="s">
        <v>15</v>
      </c>
      <c r="R1007" s="14" t="s">
        <v>119</v>
      </c>
      <c r="S1007" s="14" t="s">
        <v>143</v>
      </c>
    </row>
    <row r="1008" spans="1:19" x14ac:dyDescent="0.3">
      <c r="A1008" s="11">
        <v>44634.662280092591</v>
      </c>
      <c r="B1008" s="11"/>
      <c r="C1008" s="15">
        <v>44634</v>
      </c>
      <c r="D1008" s="16">
        <v>0.66228009259259257</v>
      </c>
      <c r="E1008" s="33" t="str">
        <f t="shared" si="19"/>
        <v>00:52</v>
      </c>
      <c r="F1008" s="12">
        <v>88.2</v>
      </c>
      <c r="G1008" s="12">
        <v>90.160000000000011</v>
      </c>
      <c r="H1008" s="12">
        <v>101.92</v>
      </c>
      <c r="I1008" s="12">
        <v>93.1</v>
      </c>
      <c r="J1008" s="12">
        <v>96.039999999999992</v>
      </c>
      <c r="K1008" s="12">
        <v>89.18</v>
      </c>
      <c r="L1008" s="12">
        <v>104.86</v>
      </c>
      <c r="M1008" s="12">
        <v>98</v>
      </c>
      <c r="N1008" s="13">
        <v>95.18249999999999</v>
      </c>
      <c r="O1008" s="17" t="s">
        <v>138</v>
      </c>
      <c r="P1008" s="14" t="s">
        <v>13</v>
      </c>
      <c r="Q1008" s="14" t="s">
        <v>15</v>
      </c>
      <c r="R1008" s="14" t="s">
        <v>119</v>
      </c>
      <c r="S1008" s="14" t="s">
        <v>143</v>
      </c>
    </row>
    <row r="1009" spans="1:19" x14ac:dyDescent="0.3">
      <c r="A1009" s="11">
        <v>44634.662326388891</v>
      </c>
      <c r="B1009" s="11"/>
      <c r="C1009" s="15">
        <v>44634</v>
      </c>
      <c r="D1009" s="16">
        <v>0.66232638888888895</v>
      </c>
      <c r="E1009" s="33" t="str">
        <f t="shared" si="19"/>
        <v>00:52</v>
      </c>
      <c r="F1009" s="12">
        <v>73.8</v>
      </c>
      <c r="G1009" s="12">
        <v>82</v>
      </c>
      <c r="H1009" s="12">
        <v>85.28</v>
      </c>
      <c r="I1009" s="12">
        <v>77.899999999999991</v>
      </c>
      <c r="J1009" s="12">
        <v>80.36</v>
      </c>
      <c r="K1009" s="12">
        <v>74.62</v>
      </c>
      <c r="L1009" s="12">
        <v>87.740000000000009</v>
      </c>
      <c r="M1009" s="12">
        <v>79.539999999999992</v>
      </c>
      <c r="N1009" s="13">
        <v>80.155000000000001</v>
      </c>
      <c r="O1009" s="17" t="s">
        <v>138</v>
      </c>
      <c r="P1009" s="14" t="s">
        <v>13</v>
      </c>
      <c r="Q1009" s="14" t="s">
        <v>15</v>
      </c>
      <c r="R1009" s="14" t="s">
        <v>119</v>
      </c>
      <c r="S1009" s="14" t="s">
        <v>143</v>
      </c>
    </row>
    <row r="1010" spans="1:19" x14ac:dyDescent="0.3">
      <c r="A1010" s="11">
        <v>44634.662418981483</v>
      </c>
      <c r="B1010" s="11"/>
      <c r="C1010" s="15">
        <v>44634</v>
      </c>
      <c r="D1010" s="16">
        <v>0.66241898148148148</v>
      </c>
      <c r="E1010" s="33" t="str">
        <f t="shared" si="19"/>
        <v>00:52</v>
      </c>
      <c r="F1010" s="12">
        <v>88.2</v>
      </c>
      <c r="G1010" s="12">
        <v>90.160000000000011</v>
      </c>
      <c r="H1010" s="12">
        <v>101.92</v>
      </c>
      <c r="I1010" s="12">
        <v>93.1</v>
      </c>
      <c r="J1010" s="12">
        <v>96.039999999999992</v>
      </c>
      <c r="K1010" s="12">
        <v>89.18</v>
      </c>
      <c r="L1010" s="12">
        <v>104.86</v>
      </c>
      <c r="M1010" s="12">
        <v>98</v>
      </c>
      <c r="N1010" s="13">
        <v>95.18249999999999</v>
      </c>
      <c r="O1010" s="17" t="s">
        <v>138</v>
      </c>
      <c r="P1010" s="14" t="s">
        <v>13</v>
      </c>
      <c r="Q1010" s="14" t="s">
        <v>15</v>
      </c>
      <c r="R1010" s="14" t="s">
        <v>119</v>
      </c>
      <c r="S1010" s="14" t="s">
        <v>143</v>
      </c>
    </row>
    <row r="1011" spans="1:19" x14ac:dyDescent="0.3">
      <c r="A1011" s="11">
        <v>44634.662430555552</v>
      </c>
      <c r="B1011" s="11"/>
      <c r="C1011" s="15">
        <v>44634</v>
      </c>
      <c r="D1011" s="16">
        <v>0.66243055555555552</v>
      </c>
      <c r="E1011" s="33" t="str">
        <f t="shared" si="19"/>
        <v>00:52</v>
      </c>
      <c r="F1011" s="12">
        <v>73.8</v>
      </c>
      <c r="G1011" s="12">
        <v>75.44</v>
      </c>
      <c r="H1011" s="12">
        <v>85.28</v>
      </c>
      <c r="I1011" s="12">
        <v>77.899999999999991</v>
      </c>
      <c r="J1011" s="12">
        <v>80.36</v>
      </c>
      <c r="K1011" s="12">
        <v>74.62</v>
      </c>
      <c r="L1011" s="12">
        <v>82</v>
      </c>
      <c r="M1011" s="12">
        <v>79.539999999999992</v>
      </c>
      <c r="N1011" s="13">
        <v>78.617500000000007</v>
      </c>
      <c r="O1011" s="17" t="s">
        <v>138</v>
      </c>
      <c r="P1011" s="14" t="s">
        <v>13</v>
      </c>
      <c r="Q1011" s="14" t="s">
        <v>15</v>
      </c>
      <c r="R1011" s="14" t="s">
        <v>119</v>
      </c>
      <c r="S1011" s="14" t="s">
        <v>143</v>
      </c>
    </row>
    <row r="1012" spans="1:19" x14ac:dyDescent="0.3">
      <c r="A1012" s="11">
        <v>44634.662488425929</v>
      </c>
      <c r="B1012" s="11"/>
      <c r="C1012" s="15">
        <v>44634</v>
      </c>
      <c r="D1012" s="16">
        <v>0.66248842592592594</v>
      </c>
      <c r="E1012" s="33" t="str">
        <f t="shared" si="19"/>
        <v>00:53</v>
      </c>
      <c r="F1012" s="12">
        <v>100</v>
      </c>
      <c r="G1012" s="12">
        <v>90.62</v>
      </c>
      <c r="H1012" s="12">
        <v>102.44</v>
      </c>
      <c r="I1012" s="12">
        <v>93.574999999999989</v>
      </c>
      <c r="J1012" s="12">
        <v>96.53</v>
      </c>
      <c r="K1012" s="12">
        <v>89.635000000000005</v>
      </c>
      <c r="L1012" s="12">
        <v>105.39500000000001</v>
      </c>
      <c r="M1012" s="12">
        <v>97</v>
      </c>
      <c r="N1012" s="13">
        <v>96.899374999999992</v>
      </c>
      <c r="O1012" s="17" t="s">
        <v>138</v>
      </c>
      <c r="P1012" s="14" t="s">
        <v>13</v>
      </c>
      <c r="Q1012" s="14" t="s">
        <v>15</v>
      </c>
      <c r="R1012" s="14" t="s">
        <v>119</v>
      </c>
      <c r="S1012" s="14" t="s">
        <v>143</v>
      </c>
    </row>
    <row r="1013" spans="1:19" x14ac:dyDescent="0.3">
      <c r="A1013" s="11">
        <v>44634.662962962961</v>
      </c>
      <c r="B1013" s="11"/>
      <c r="C1013" s="15">
        <v>44634</v>
      </c>
      <c r="D1013" s="16">
        <v>0.66296296296296298</v>
      </c>
      <c r="E1013" s="33" t="str">
        <f t="shared" si="19"/>
        <v>00:53</v>
      </c>
      <c r="F1013" s="12">
        <v>81.900000000000006</v>
      </c>
      <c r="G1013" s="12">
        <v>83.72</v>
      </c>
      <c r="H1013" s="12">
        <v>94.64</v>
      </c>
      <c r="I1013" s="12">
        <v>86.45</v>
      </c>
      <c r="J1013" s="12">
        <v>89.179999999999993</v>
      </c>
      <c r="K1013" s="12">
        <v>82.81</v>
      </c>
      <c r="L1013" s="12">
        <v>97.37</v>
      </c>
      <c r="M1013" s="12">
        <v>91</v>
      </c>
      <c r="N1013" s="13">
        <v>88.383750000000006</v>
      </c>
      <c r="O1013" s="17" t="s">
        <v>138</v>
      </c>
      <c r="P1013" s="14" t="s">
        <v>13</v>
      </c>
      <c r="Q1013" s="14" t="s">
        <v>15</v>
      </c>
      <c r="R1013" s="14" t="s">
        <v>119</v>
      </c>
      <c r="S1013" s="14" t="s">
        <v>143</v>
      </c>
    </row>
    <row r="1014" spans="1:19" x14ac:dyDescent="0.3">
      <c r="A1014" s="11">
        <v>44634.663182870368</v>
      </c>
      <c r="B1014" s="11"/>
      <c r="C1014" s="15">
        <v>44634</v>
      </c>
      <c r="D1014" s="16">
        <v>0.66318287037037038</v>
      </c>
      <c r="E1014" s="33" t="str">
        <f t="shared" si="19"/>
        <v>00:54</v>
      </c>
      <c r="F1014" s="12">
        <v>92</v>
      </c>
      <c r="G1014" s="12">
        <v>83.72</v>
      </c>
      <c r="H1014" s="12">
        <v>94.64</v>
      </c>
      <c r="I1014" s="12">
        <v>86.45</v>
      </c>
      <c r="J1014" s="12">
        <v>89.179999999999993</v>
      </c>
      <c r="K1014" s="12">
        <v>82.81</v>
      </c>
      <c r="L1014" s="12">
        <v>97.37</v>
      </c>
      <c r="M1014" s="12">
        <v>90</v>
      </c>
      <c r="N1014" s="13">
        <v>89.521249999999995</v>
      </c>
      <c r="O1014" s="17" t="s">
        <v>138</v>
      </c>
      <c r="P1014" s="14" t="s">
        <v>13</v>
      </c>
      <c r="Q1014" s="14" t="s">
        <v>15</v>
      </c>
      <c r="R1014" s="14" t="s">
        <v>119</v>
      </c>
      <c r="S1014" s="14" t="s">
        <v>143</v>
      </c>
    </row>
    <row r="1015" spans="1:19" x14ac:dyDescent="0.3">
      <c r="A1015" s="11">
        <v>44634.663530092592</v>
      </c>
      <c r="B1015" s="11"/>
      <c r="C1015" s="15">
        <v>44634</v>
      </c>
      <c r="D1015" s="16">
        <v>0.66353009259259255</v>
      </c>
      <c r="E1015" s="33" t="str">
        <f t="shared" si="19"/>
        <v>00:54</v>
      </c>
      <c r="F1015" s="12">
        <v>77.400000000000006</v>
      </c>
      <c r="G1015" s="12">
        <v>79.12</v>
      </c>
      <c r="H1015" s="12">
        <v>89.44</v>
      </c>
      <c r="I1015" s="12">
        <v>81.7</v>
      </c>
      <c r="J1015" s="12">
        <v>84.28</v>
      </c>
      <c r="K1015" s="12">
        <v>86</v>
      </c>
      <c r="L1015" s="12">
        <v>92.02000000000001</v>
      </c>
      <c r="M1015" s="12">
        <v>83.42</v>
      </c>
      <c r="N1015" s="13">
        <v>84.172499999999999</v>
      </c>
      <c r="O1015" s="17" t="s">
        <v>138</v>
      </c>
      <c r="P1015" s="14" t="s">
        <v>13</v>
      </c>
      <c r="Q1015" s="14" t="s">
        <v>15</v>
      </c>
      <c r="R1015" s="14" t="s">
        <v>119</v>
      </c>
      <c r="S1015" s="14" t="s">
        <v>143</v>
      </c>
    </row>
    <row r="1016" spans="1:19" x14ac:dyDescent="0.3">
      <c r="A1016" s="11">
        <v>44634.663634259261</v>
      </c>
      <c r="B1016" s="11"/>
      <c r="C1016" s="15">
        <v>44634</v>
      </c>
      <c r="D1016" s="16">
        <v>0.66363425925925923</v>
      </c>
      <c r="E1016" s="33" t="str">
        <f t="shared" si="19"/>
        <v>00:54</v>
      </c>
      <c r="F1016" s="12">
        <v>59.4</v>
      </c>
      <c r="G1016" s="12">
        <v>66</v>
      </c>
      <c r="H1016" s="12">
        <v>68.64</v>
      </c>
      <c r="I1016" s="12">
        <v>62.699999999999996</v>
      </c>
      <c r="J1016" s="12">
        <v>64.679999999999993</v>
      </c>
      <c r="K1016" s="12">
        <v>60.06</v>
      </c>
      <c r="L1016" s="12">
        <v>70.62</v>
      </c>
      <c r="M1016" s="12">
        <v>64.02</v>
      </c>
      <c r="N1016" s="13">
        <v>64.515000000000001</v>
      </c>
      <c r="O1016" s="17" t="s">
        <v>138</v>
      </c>
      <c r="P1016" s="14" t="s">
        <v>13</v>
      </c>
      <c r="Q1016" s="14" t="s">
        <v>15</v>
      </c>
      <c r="R1016" s="14" t="s">
        <v>119</v>
      </c>
      <c r="S1016" s="14" t="s">
        <v>143</v>
      </c>
    </row>
    <row r="1017" spans="1:19" x14ac:dyDescent="0.3">
      <c r="A1017" s="11">
        <v>44634.663807870369</v>
      </c>
      <c r="B1017" s="11"/>
      <c r="C1017" s="15">
        <v>44634</v>
      </c>
      <c r="D1017" s="16">
        <v>0.66380787037037037</v>
      </c>
      <c r="E1017" s="33" t="str">
        <f t="shared" si="19"/>
        <v>00:54</v>
      </c>
      <c r="F1017" s="12">
        <v>96.3</v>
      </c>
      <c r="G1017" s="12">
        <v>98.44</v>
      </c>
      <c r="H1017" s="12">
        <v>111.28</v>
      </c>
      <c r="I1017" s="12">
        <v>101.64999999999999</v>
      </c>
      <c r="J1017" s="12">
        <v>104.86</v>
      </c>
      <c r="K1017" s="12">
        <v>97.37</v>
      </c>
      <c r="L1017" s="12">
        <v>107</v>
      </c>
      <c r="M1017" s="12">
        <v>103.78999999999999</v>
      </c>
      <c r="N1017" s="13">
        <v>102.58624999999999</v>
      </c>
      <c r="O1017" s="17" t="s">
        <v>138</v>
      </c>
      <c r="P1017" s="14" t="s">
        <v>13</v>
      </c>
      <c r="Q1017" s="14" t="s">
        <v>15</v>
      </c>
      <c r="R1017" s="14" t="s">
        <v>119</v>
      </c>
      <c r="S1017" s="14" t="s">
        <v>143</v>
      </c>
    </row>
    <row r="1018" spans="1:19" x14ac:dyDescent="0.3">
      <c r="A1018" s="11">
        <v>44634.663877314815</v>
      </c>
      <c r="B1018" s="11"/>
      <c r="C1018" s="15">
        <v>44634</v>
      </c>
      <c r="D1018" s="16">
        <v>0.66387731481481482</v>
      </c>
      <c r="E1018" s="33" t="str">
        <f t="shared" si="19"/>
        <v>00:55</v>
      </c>
      <c r="F1018" s="12">
        <v>89</v>
      </c>
      <c r="G1018" s="12">
        <v>80.5</v>
      </c>
      <c r="H1018" s="12">
        <v>91</v>
      </c>
      <c r="I1018" s="12">
        <v>83.125</v>
      </c>
      <c r="J1018" s="12">
        <v>85.75</v>
      </c>
      <c r="K1018" s="12">
        <v>79.625</v>
      </c>
      <c r="L1018" s="12">
        <v>93.625</v>
      </c>
      <c r="M1018" s="12">
        <v>86</v>
      </c>
      <c r="N1018" s="13">
        <v>86.078125</v>
      </c>
      <c r="O1018" s="17" t="s">
        <v>138</v>
      </c>
      <c r="P1018" s="14" t="s">
        <v>13</v>
      </c>
      <c r="Q1018" s="14" t="s">
        <v>15</v>
      </c>
      <c r="R1018" s="14" t="s">
        <v>119</v>
      </c>
      <c r="S1018" s="14" t="s">
        <v>143</v>
      </c>
    </row>
    <row r="1019" spans="1:19" x14ac:dyDescent="0.3">
      <c r="A1019" s="11">
        <v>44634.663888888892</v>
      </c>
      <c r="B1019" s="11"/>
      <c r="C1019" s="15">
        <v>44634</v>
      </c>
      <c r="D1019" s="16">
        <v>0.66388888888888886</v>
      </c>
      <c r="E1019" s="33" t="str">
        <f t="shared" si="19"/>
        <v>00:55</v>
      </c>
      <c r="F1019" s="12">
        <v>90.9</v>
      </c>
      <c r="G1019" s="12">
        <v>92.92</v>
      </c>
      <c r="H1019" s="12">
        <v>105.04</v>
      </c>
      <c r="I1019" s="12">
        <v>95.949999999999989</v>
      </c>
      <c r="J1019" s="12">
        <v>98.98</v>
      </c>
      <c r="K1019" s="12">
        <v>94</v>
      </c>
      <c r="L1019" s="12">
        <v>108</v>
      </c>
      <c r="M1019" s="12">
        <v>97.97</v>
      </c>
      <c r="N1019" s="13">
        <v>97.97</v>
      </c>
      <c r="O1019" s="17" t="s">
        <v>138</v>
      </c>
      <c r="P1019" s="14" t="s">
        <v>13</v>
      </c>
      <c r="Q1019" s="14" t="s">
        <v>15</v>
      </c>
      <c r="R1019" s="14" t="s">
        <v>119</v>
      </c>
      <c r="S1019" s="14" t="s">
        <v>143</v>
      </c>
    </row>
    <row r="1020" spans="1:19" x14ac:dyDescent="0.3">
      <c r="A1020" s="11">
        <v>44634.664571759262</v>
      </c>
      <c r="B1020" s="11"/>
      <c r="C1020" s="15">
        <v>44634</v>
      </c>
      <c r="D1020" s="16">
        <v>0.66457175925925926</v>
      </c>
      <c r="E1020" s="33" t="str">
        <f t="shared" si="19"/>
        <v>00:56</v>
      </c>
      <c r="F1020" s="12">
        <v>86</v>
      </c>
      <c r="G1020" s="12">
        <v>74.98</v>
      </c>
      <c r="H1020" s="12">
        <v>84.76</v>
      </c>
      <c r="I1020" s="12">
        <v>77.424999999999997</v>
      </c>
      <c r="J1020" s="12">
        <v>79.87</v>
      </c>
      <c r="K1020" s="12">
        <v>74.165000000000006</v>
      </c>
      <c r="L1020" s="12">
        <v>87.204999999999998</v>
      </c>
      <c r="M1020" s="12">
        <v>77</v>
      </c>
      <c r="N1020" s="13">
        <v>80.175625000000011</v>
      </c>
      <c r="O1020" s="17" t="s">
        <v>138</v>
      </c>
      <c r="P1020" s="14" t="s">
        <v>13</v>
      </c>
      <c r="Q1020" s="14" t="s">
        <v>15</v>
      </c>
      <c r="R1020" s="14" t="s">
        <v>119</v>
      </c>
      <c r="S1020" s="14" t="s">
        <v>143</v>
      </c>
    </row>
    <row r="1021" spans="1:19" x14ac:dyDescent="0.3">
      <c r="A1021" s="11">
        <v>44634.664687500001</v>
      </c>
      <c r="B1021" s="11"/>
      <c r="C1021" s="15">
        <v>44634</v>
      </c>
      <c r="D1021" s="16">
        <v>0.66468749999999999</v>
      </c>
      <c r="E1021" s="33" t="str">
        <f t="shared" si="19"/>
        <v>00:56</v>
      </c>
      <c r="F1021" s="12">
        <v>76.5</v>
      </c>
      <c r="G1021" s="12">
        <v>78.2</v>
      </c>
      <c r="H1021" s="12">
        <v>88.4</v>
      </c>
      <c r="I1021" s="12">
        <v>80.75</v>
      </c>
      <c r="J1021" s="12">
        <v>83.3</v>
      </c>
      <c r="K1021" s="12">
        <v>77.350000000000009</v>
      </c>
      <c r="L1021" s="12">
        <v>90.95</v>
      </c>
      <c r="M1021" s="12">
        <v>85</v>
      </c>
      <c r="N1021" s="13">
        <v>82.556250000000006</v>
      </c>
      <c r="O1021" s="17" t="s">
        <v>138</v>
      </c>
      <c r="P1021" s="14" t="s">
        <v>13</v>
      </c>
      <c r="Q1021" s="14" t="s">
        <v>15</v>
      </c>
      <c r="R1021" s="14" t="s">
        <v>119</v>
      </c>
      <c r="S1021" s="14" t="s">
        <v>143</v>
      </c>
    </row>
    <row r="1022" spans="1:19" x14ac:dyDescent="0.3">
      <c r="A1022" s="11">
        <v>44634.664872685185</v>
      </c>
      <c r="B1022" s="11"/>
      <c r="C1022" s="15">
        <v>44634</v>
      </c>
      <c r="D1022" s="16">
        <v>0.66487268518518516</v>
      </c>
      <c r="E1022" s="33" t="str">
        <f t="shared" si="19"/>
        <v>00:56</v>
      </c>
      <c r="F1022" s="12">
        <v>76.5</v>
      </c>
      <c r="G1022" s="12">
        <v>78.2</v>
      </c>
      <c r="H1022" s="12">
        <v>88.4</v>
      </c>
      <c r="I1022" s="12">
        <v>80.75</v>
      </c>
      <c r="J1022" s="12">
        <v>83.3</v>
      </c>
      <c r="K1022" s="12">
        <v>77.350000000000009</v>
      </c>
      <c r="L1022" s="12">
        <v>90.95</v>
      </c>
      <c r="M1022" s="12">
        <v>85</v>
      </c>
      <c r="N1022" s="13">
        <v>82.556250000000006</v>
      </c>
      <c r="O1022" s="17" t="s">
        <v>138</v>
      </c>
      <c r="P1022" s="14" t="s">
        <v>13</v>
      </c>
      <c r="Q1022" s="14" t="s">
        <v>15</v>
      </c>
      <c r="R1022" s="14" t="s">
        <v>119</v>
      </c>
      <c r="S1022" s="14" t="s">
        <v>143</v>
      </c>
    </row>
    <row r="1023" spans="1:19" x14ac:dyDescent="0.3">
      <c r="A1023" s="11">
        <v>44634.665266203701</v>
      </c>
      <c r="B1023" s="11"/>
      <c r="C1023" s="15">
        <v>44634</v>
      </c>
      <c r="D1023" s="16">
        <v>0.66526620370370371</v>
      </c>
      <c r="E1023" s="33" t="str">
        <f t="shared" si="19"/>
        <v>00:57</v>
      </c>
      <c r="F1023" s="12">
        <v>88</v>
      </c>
      <c r="G1023" s="12">
        <v>80.040000000000006</v>
      </c>
      <c r="H1023" s="12">
        <v>90.48</v>
      </c>
      <c r="I1023" s="12">
        <v>82.649999999999991</v>
      </c>
      <c r="J1023" s="12">
        <v>85.26</v>
      </c>
      <c r="K1023" s="12">
        <v>79.17</v>
      </c>
      <c r="L1023" s="12">
        <v>93.09</v>
      </c>
      <c r="M1023" s="12">
        <v>86</v>
      </c>
      <c r="N1023" s="13">
        <v>85.586250000000007</v>
      </c>
      <c r="O1023" s="17" t="s">
        <v>138</v>
      </c>
      <c r="P1023" s="14" t="s">
        <v>13</v>
      </c>
      <c r="Q1023" s="14" t="s">
        <v>15</v>
      </c>
      <c r="R1023" s="14" t="s">
        <v>119</v>
      </c>
      <c r="S1023" s="14" t="s">
        <v>143</v>
      </c>
    </row>
    <row r="1024" spans="1:19" x14ac:dyDescent="0.3">
      <c r="A1024" s="11">
        <v>44634.665821759256</v>
      </c>
      <c r="B1024" s="11"/>
      <c r="C1024" s="15">
        <v>44634</v>
      </c>
      <c r="D1024" s="16">
        <v>0.66582175925925924</v>
      </c>
      <c r="E1024" s="33" t="str">
        <f t="shared" si="19"/>
        <v>00:57</v>
      </c>
      <c r="F1024" s="12">
        <v>71.100000000000009</v>
      </c>
      <c r="G1024" s="12">
        <v>79</v>
      </c>
      <c r="H1024" s="12">
        <v>82.16</v>
      </c>
      <c r="I1024" s="12">
        <v>75.05</v>
      </c>
      <c r="J1024" s="12">
        <v>77.42</v>
      </c>
      <c r="K1024" s="12">
        <v>71.89</v>
      </c>
      <c r="L1024" s="12">
        <v>84.53</v>
      </c>
      <c r="M1024" s="12">
        <v>76.63</v>
      </c>
      <c r="N1024" s="13">
        <v>77.222499999999997</v>
      </c>
      <c r="O1024" s="17" t="s">
        <v>138</v>
      </c>
      <c r="P1024" s="14" t="s">
        <v>13</v>
      </c>
      <c r="Q1024" s="14" t="s">
        <v>15</v>
      </c>
      <c r="R1024" s="14" t="s">
        <v>119</v>
      </c>
      <c r="S1024" s="14" t="s">
        <v>143</v>
      </c>
    </row>
    <row r="1025" spans="1:19" x14ac:dyDescent="0.3">
      <c r="A1025" s="11">
        <v>44634.665960648148</v>
      </c>
      <c r="B1025" s="11"/>
      <c r="C1025" s="15">
        <v>44634</v>
      </c>
      <c r="D1025" s="16">
        <v>0.66596064814814815</v>
      </c>
      <c r="E1025" s="33" t="str">
        <f t="shared" si="19"/>
        <v>00:58</v>
      </c>
      <c r="F1025" s="12">
        <v>85</v>
      </c>
      <c r="G1025" s="12">
        <v>78.2</v>
      </c>
      <c r="H1025" s="12">
        <v>88.4</v>
      </c>
      <c r="I1025" s="12">
        <v>80.75</v>
      </c>
      <c r="J1025" s="12">
        <v>83.3</v>
      </c>
      <c r="K1025" s="12">
        <v>77.350000000000009</v>
      </c>
      <c r="L1025" s="12">
        <v>90.95</v>
      </c>
      <c r="M1025" s="12">
        <v>82.45</v>
      </c>
      <c r="N1025" s="13">
        <v>83.300000000000011</v>
      </c>
      <c r="O1025" s="17" t="s">
        <v>138</v>
      </c>
      <c r="P1025" s="14" t="s">
        <v>13</v>
      </c>
      <c r="Q1025" s="14" t="s">
        <v>15</v>
      </c>
      <c r="R1025" s="14" t="s">
        <v>119</v>
      </c>
      <c r="S1025" s="14" t="s">
        <v>143</v>
      </c>
    </row>
    <row r="1026" spans="1:19" x14ac:dyDescent="0.3">
      <c r="A1026" s="11">
        <v>44634.666574074072</v>
      </c>
      <c r="B1026" s="11"/>
      <c r="C1026" s="15">
        <v>44634</v>
      </c>
      <c r="D1026" s="16">
        <v>0.6665740740740741</v>
      </c>
      <c r="E1026" s="33" t="str">
        <f t="shared" si="19"/>
        <v>00:58</v>
      </c>
      <c r="F1026" s="12">
        <v>75.600000000000009</v>
      </c>
      <c r="G1026" s="12">
        <v>77.28</v>
      </c>
      <c r="H1026" s="12">
        <v>87.36</v>
      </c>
      <c r="I1026" s="12">
        <v>79.8</v>
      </c>
      <c r="J1026" s="12">
        <v>82.32</v>
      </c>
      <c r="K1026" s="12">
        <v>76.44</v>
      </c>
      <c r="L1026" s="12">
        <v>84</v>
      </c>
      <c r="M1026" s="12">
        <v>81.48</v>
      </c>
      <c r="N1026" s="13">
        <v>80.534999999999997</v>
      </c>
      <c r="O1026" s="17" t="s">
        <v>138</v>
      </c>
      <c r="P1026" s="14" t="s">
        <v>13</v>
      </c>
      <c r="Q1026" s="14" t="s">
        <v>15</v>
      </c>
      <c r="R1026" s="14" t="s">
        <v>119</v>
      </c>
      <c r="S1026" s="14" t="s">
        <v>143</v>
      </c>
    </row>
    <row r="1027" spans="1:19" x14ac:dyDescent="0.3">
      <c r="A1027" s="11">
        <v>44634.666655092595</v>
      </c>
      <c r="B1027" s="11"/>
      <c r="C1027" s="15">
        <v>44634</v>
      </c>
      <c r="D1027" s="16">
        <v>0.66665509259259259</v>
      </c>
      <c r="E1027" s="33" t="str">
        <f t="shared" si="19"/>
        <v>00:59</v>
      </c>
      <c r="F1027" s="12">
        <v>85</v>
      </c>
      <c r="G1027" s="12">
        <v>75.44</v>
      </c>
      <c r="H1027" s="12">
        <v>85.28</v>
      </c>
      <c r="I1027" s="12">
        <v>77.899999999999991</v>
      </c>
      <c r="J1027" s="12">
        <v>80.36</v>
      </c>
      <c r="K1027" s="12">
        <v>74.62</v>
      </c>
      <c r="L1027" s="12">
        <v>87.740000000000009</v>
      </c>
      <c r="M1027" s="12">
        <v>79</v>
      </c>
      <c r="N1027" s="13">
        <v>80.667500000000004</v>
      </c>
      <c r="O1027" s="17" t="s">
        <v>138</v>
      </c>
      <c r="P1027" s="14" t="s">
        <v>13</v>
      </c>
      <c r="Q1027" s="14" t="s">
        <v>15</v>
      </c>
      <c r="R1027" s="14" t="s">
        <v>119</v>
      </c>
      <c r="S1027" s="14" t="s">
        <v>143</v>
      </c>
    </row>
    <row r="1028" spans="1:19" x14ac:dyDescent="0.3">
      <c r="A1028" s="11">
        <v>44634.667349537034</v>
      </c>
      <c r="B1028" s="11"/>
      <c r="C1028" s="15">
        <v>44634</v>
      </c>
      <c r="D1028" s="16">
        <v>0.66734953703703714</v>
      </c>
      <c r="E1028" s="33" t="str">
        <f t="shared" ref="E1028:E1059" si="20">TEXT(D1028-$D$899,"hh:mm")</f>
        <v>01:00</v>
      </c>
      <c r="F1028" s="12">
        <v>85</v>
      </c>
      <c r="G1028" s="12">
        <v>78.2</v>
      </c>
      <c r="H1028" s="12">
        <v>88.4</v>
      </c>
      <c r="I1028" s="12">
        <v>80.75</v>
      </c>
      <c r="J1028" s="12">
        <v>83.3</v>
      </c>
      <c r="K1028" s="12">
        <v>77.350000000000009</v>
      </c>
      <c r="L1028" s="12">
        <v>90.95</v>
      </c>
      <c r="M1028" s="12">
        <v>85</v>
      </c>
      <c r="N1028" s="13">
        <v>83.618750000000006</v>
      </c>
      <c r="O1028" s="17" t="s">
        <v>139</v>
      </c>
      <c r="P1028" s="14" t="s">
        <v>13</v>
      </c>
      <c r="Q1028" s="14" t="s">
        <v>15</v>
      </c>
      <c r="R1028" s="14" t="s">
        <v>119</v>
      </c>
      <c r="S1028" s="14" t="s">
        <v>143</v>
      </c>
    </row>
    <row r="1029" spans="1:19" x14ac:dyDescent="0.3">
      <c r="A1029" s="11">
        <v>44634.667361111111</v>
      </c>
      <c r="B1029" s="11"/>
      <c r="C1029" s="15">
        <v>44634</v>
      </c>
      <c r="D1029" s="16">
        <v>0.66736111111111107</v>
      </c>
      <c r="E1029" s="33" t="str">
        <f t="shared" si="20"/>
        <v>01:00</v>
      </c>
      <c r="F1029" s="12">
        <v>78.75</v>
      </c>
      <c r="G1029" s="12">
        <v>80.5</v>
      </c>
      <c r="H1029" s="12">
        <v>91</v>
      </c>
      <c r="I1029" s="12">
        <v>83.125</v>
      </c>
      <c r="J1029" s="12">
        <v>85.75</v>
      </c>
      <c r="K1029" s="12">
        <v>99</v>
      </c>
      <c r="L1029" s="12">
        <v>76</v>
      </c>
      <c r="M1029" s="12">
        <v>84.875</v>
      </c>
      <c r="N1029" s="13">
        <v>84.875</v>
      </c>
      <c r="O1029" s="17" t="s">
        <v>139</v>
      </c>
      <c r="P1029" s="14" t="s">
        <v>13</v>
      </c>
      <c r="Q1029" s="14" t="s">
        <v>15</v>
      </c>
      <c r="R1029" s="14" t="s">
        <v>119</v>
      </c>
      <c r="S1029" s="14" t="s">
        <v>143</v>
      </c>
    </row>
    <row r="1030" spans="1:19" x14ac:dyDescent="0.3">
      <c r="A1030" s="11">
        <v>44634.668043981481</v>
      </c>
      <c r="B1030" s="11"/>
      <c r="C1030" s="15">
        <v>44634</v>
      </c>
      <c r="D1030" s="16">
        <v>0.66804398148148147</v>
      </c>
      <c r="E1030" s="33" t="str">
        <f t="shared" si="20"/>
        <v>01:01</v>
      </c>
      <c r="F1030" s="12">
        <v>86</v>
      </c>
      <c r="G1030" s="12">
        <v>77.28</v>
      </c>
      <c r="H1030" s="12">
        <v>87.36</v>
      </c>
      <c r="I1030" s="12">
        <v>79.8</v>
      </c>
      <c r="J1030" s="12">
        <v>82.32</v>
      </c>
      <c r="K1030" s="12">
        <v>76.44</v>
      </c>
      <c r="L1030" s="12">
        <v>89.88000000000001</v>
      </c>
      <c r="M1030" s="12">
        <v>82</v>
      </c>
      <c r="N1030" s="13">
        <v>82.635000000000005</v>
      </c>
      <c r="O1030" s="17" t="s">
        <v>139</v>
      </c>
      <c r="P1030" s="14" t="s">
        <v>13</v>
      </c>
      <c r="Q1030" s="14" t="s">
        <v>15</v>
      </c>
      <c r="R1030" s="14" t="s">
        <v>119</v>
      </c>
      <c r="S1030" s="14" t="s">
        <v>143</v>
      </c>
    </row>
    <row r="1031" spans="1:19" x14ac:dyDescent="0.3">
      <c r="A1031" s="11">
        <v>44634.668738425928</v>
      </c>
      <c r="B1031" s="11"/>
      <c r="C1031" s="15">
        <v>44634</v>
      </c>
      <c r="D1031" s="16">
        <v>0.66873842592592592</v>
      </c>
      <c r="E1031" s="33" t="str">
        <f t="shared" si="20"/>
        <v>01:02</v>
      </c>
      <c r="F1031" s="12">
        <v>83</v>
      </c>
      <c r="G1031" s="12">
        <v>71.3</v>
      </c>
      <c r="H1031" s="12">
        <v>80.600000000000009</v>
      </c>
      <c r="I1031" s="12">
        <v>73.625</v>
      </c>
      <c r="J1031" s="12">
        <v>75.95</v>
      </c>
      <c r="K1031" s="12">
        <v>70.525000000000006</v>
      </c>
      <c r="L1031" s="12">
        <v>82.925000000000011</v>
      </c>
      <c r="M1031" s="12">
        <v>72</v>
      </c>
      <c r="N1031" s="13">
        <v>76.240624999999994</v>
      </c>
      <c r="O1031" s="17" t="s">
        <v>139</v>
      </c>
      <c r="P1031" s="14" t="s">
        <v>13</v>
      </c>
      <c r="Q1031" s="14" t="s">
        <v>15</v>
      </c>
      <c r="R1031" s="14" t="s">
        <v>119</v>
      </c>
      <c r="S1031" s="14" t="s">
        <v>143</v>
      </c>
    </row>
    <row r="1032" spans="1:19" x14ac:dyDescent="0.3">
      <c r="A1032" s="11">
        <v>44634.669432870367</v>
      </c>
      <c r="B1032" s="11"/>
      <c r="C1032" s="15">
        <v>44634</v>
      </c>
      <c r="D1032" s="16">
        <v>0.66943287037037036</v>
      </c>
      <c r="E1032" s="33" t="str">
        <f t="shared" si="20"/>
        <v>01:03</v>
      </c>
      <c r="F1032" s="12">
        <v>78</v>
      </c>
      <c r="G1032" s="12">
        <v>70.84</v>
      </c>
      <c r="H1032" s="12">
        <v>80.08</v>
      </c>
      <c r="I1032" s="12">
        <v>73.149999999999991</v>
      </c>
      <c r="J1032" s="12">
        <v>75.459999999999994</v>
      </c>
      <c r="K1032" s="12">
        <v>70.070000000000007</v>
      </c>
      <c r="L1032" s="12">
        <v>82.39</v>
      </c>
      <c r="M1032" s="12">
        <v>76</v>
      </c>
      <c r="N1032" s="13">
        <v>75.748750000000001</v>
      </c>
      <c r="O1032" s="17" t="s">
        <v>139</v>
      </c>
      <c r="P1032" s="14" t="s">
        <v>13</v>
      </c>
      <c r="Q1032" s="14" t="s">
        <v>15</v>
      </c>
      <c r="R1032" s="14" t="s">
        <v>119</v>
      </c>
      <c r="S1032" s="14" t="s">
        <v>143</v>
      </c>
    </row>
    <row r="1033" spans="1:19" x14ac:dyDescent="0.3">
      <c r="A1033" s="11">
        <v>44634.670127314814</v>
      </c>
      <c r="B1033" s="11"/>
      <c r="C1033" s="15">
        <v>44634</v>
      </c>
      <c r="D1033" s="16">
        <v>0.67012731481481491</v>
      </c>
      <c r="E1033" s="33" t="str">
        <f t="shared" si="20"/>
        <v>01:04</v>
      </c>
      <c r="F1033" s="12">
        <v>83</v>
      </c>
      <c r="G1033" s="12">
        <v>73.14</v>
      </c>
      <c r="H1033" s="12">
        <v>82.68</v>
      </c>
      <c r="I1033" s="12">
        <v>75.524999999999991</v>
      </c>
      <c r="J1033" s="12">
        <v>77.91</v>
      </c>
      <c r="K1033" s="12">
        <v>72.344999999999999</v>
      </c>
      <c r="L1033" s="12">
        <v>85.065000000000012</v>
      </c>
      <c r="M1033" s="12">
        <v>76</v>
      </c>
      <c r="N1033" s="13">
        <v>78.20812500000001</v>
      </c>
      <c r="O1033" s="17" t="s">
        <v>139</v>
      </c>
      <c r="P1033" s="14" t="s">
        <v>13</v>
      </c>
      <c r="Q1033" s="14" t="s">
        <v>15</v>
      </c>
      <c r="R1033" s="14" t="s">
        <v>119</v>
      </c>
      <c r="S1033" s="14" t="s">
        <v>143</v>
      </c>
    </row>
    <row r="1034" spans="1:19" x14ac:dyDescent="0.3">
      <c r="A1034" s="11">
        <v>44634.67082175926</v>
      </c>
      <c r="B1034" s="11"/>
      <c r="C1034" s="15">
        <v>44634</v>
      </c>
      <c r="D1034" s="16">
        <v>0.67082175925925924</v>
      </c>
      <c r="E1034" s="33" t="str">
        <f t="shared" si="20"/>
        <v>01:05</v>
      </c>
      <c r="F1034" s="12">
        <v>86</v>
      </c>
      <c r="G1034" s="12">
        <v>74.06</v>
      </c>
      <c r="H1034" s="12">
        <v>83.72</v>
      </c>
      <c r="I1034" s="12">
        <v>76.474999999999994</v>
      </c>
      <c r="J1034" s="12">
        <v>78.89</v>
      </c>
      <c r="K1034" s="12">
        <v>73.254999999999995</v>
      </c>
      <c r="L1034" s="12">
        <v>86.135000000000005</v>
      </c>
      <c r="M1034" s="12">
        <v>75</v>
      </c>
      <c r="N1034" s="13">
        <v>79.191874999999996</v>
      </c>
      <c r="O1034" s="17" t="s">
        <v>139</v>
      </c>
      <c r="P1034" s="14" t="s">
        <v>13</v>
      </c>
      <c r="Q1034" s="14" t="s">
        <v>15</v>
      </c>
      <c r="R1034" s="14" t="s">
        <v>119</v>
      </c>
      <c r="S1034" s="14" t="s">
        <v>143</v>
      </c>
    </row>
    <row r="1035" spans="1:19" x14ac:dyDescent="0.3">
      <c r="A1035" s="11">
        <v>44634.67083333333</v>
      </c>
      <c r="B1035" s="11"/>
      <c r="C1035" s="15">
        <v>44634</v>
      </c>
      <c r="D1035" s="16">
        <v>0.67083333333333339</v>
      </c>
      <c r="E1035" s="33" t="str">
        <f t="shared" si="20"/>
        <v>01:05</v>
      </c>
      <c r="F1035" s="12">
        <v>88.2</v>
      </c>
      <c r="G1035" s="12">
        <v>90.160000000000011</v>
      </c>
      <c r="H1035" s="12">
        <v>101.92</v>
      </c>
      <c r="I1035" s="12">
        <v>93.1</v>
      </c>
      <c r="J1035" s="12">
        <v>96.039999999999992</v>
      </c>
      <c r="K1035" s="12">
        <v>93</v>
      </c>
      <c r="L1035" s="12">
        <v>103</v>
      </c>
      <c r="M1035" s="12">
        <v>95.06</v>
      </c>
      <c r="N1035" s="13">
        <v>95.06</v>
      </c>
      <c r="O1035" s="17" t="s">
        <v>139</v>
      </c>
      <c r="P1035" s="14" t="s">
        <v>13</v>
      </c>
      <c r="Q1035" s="14" t="s">
        <v>15</v>
      </c>
      <c r="R1035" s="14" t="s">
        <v>119</v>
      </c>
      <c r="S1035" s="14" t="s">
        <v>143</v>
      </c>
    </row>
    <row r="1036" spans="1:19" x14ac:dyDescent="0.3">
      <c r="A1036" s="11">
        <v>44634.671516203707</v>
      </c>
      <c r="B1036" s="11"/>
      <c r="C1036" s="15">
        <v>44634</v>
      </c>
      <c r="D1036" s="16">
        <v>0.67151620370370368</v>
      </c>
      <c r="E1036" s="33" t="str">
        <f t="shared" si="20"/>
        <v>01:06</v>
      </c>
      <c r="F1036" s="12">
        <v>88</v>
      </c>
      <c r="G1036" s="12">
        <v>74.52000000000001</v>
      </c>
      <c r="H1036" s="12">
        <v>84.240000000000009</v>
      </c>
      <c r="I1036" s="12">
        <v>76.95</v>
      </c>
      <c r="J1036" s="12">
        <v>79.38</v>
      </c>
      <c r="K1036" s="12">
        <v>73.710000000000008</v>
      </c>
      <c r="L1036" s="12">
        <v>86.67</v>
      </c>
      <c r="M1036" s="12">
        <v>74</v>
      </c>
      <c r="N1036" s="13">
        <v>79.683750000000003</v>
      </c>
      <c r="O1036" s="17" t="s">
        <v>139</v>
      </c>
      <c r="P1036" s="14" t="s">
        <v>13</v>
      </c>
      <c r="Q1036" s="14" t="s">
        <v>15</v>
      </c>
      <c r="R1036" s="14" t="s">
        <v>119</v>
      </c>
      <c r="S1036" s="14" t="s">
        <v>143</v>
      </c>
    </row>
    <row r="1037" spans="1:19" x14ac:dyDescent="0.3">
      <c r="A1037" s="11">
        <v>44634.672210648147</v>
      </c>
      <c r="B1037" s="11"/>
      <c r="C1037" s="15">
        <v>44634</v>
      </c>
      <c r="D1037" s="16">
        <v>0.67221064814814813</v>
      </c>
      <c r="E1037" s="33" t="str">
        <f t="shared" si="20"/>
        <v>01:07</v>
      </c>
      <c r="F1037" s="12">
        <v>86</v>
      </c>
      <c r="G1037" s="12">
        <v>72.680000000000007</v>
      </c>
      <c r="H1037" s="12">
        <v>82.16</v>
      </c>
      <c r="I1037" s="12">
        <v>75.05</v>
      </c>
      <c r="J1037" s="12">
        <v>77.42</v>
      </c>
      <c r="K1037" s="12">
        <v>71.89</v>
      </c>
      <c r="L1037" s="12">
        <v>84.53</v>
      </c>
      <c r="M1037" s="12">
        <v>72</v>
      </c>
      <c r="N1037" s="13">
        <v>77.716250000000002</v>
      </c>
      <c r="O1037" s="17" t="s">
        <v>139</v>
      </c>
      <c r="P1037" s="14" t="s">
        <v>13</v>
      </c>
      <c r="Q1037" s="14" t="s">
        <v>15</v>
      </c>
      <c r="R1037" s="14" t="s">
        <v>119</v>
      </c>
      <c r="S1037" s="14" t="s">
        <v>143</v>
      </c>
    </row>
    <row r="1038" spans="1:19" x14ac:dyDescent="0.3">
      <c r="A1038" s="11">
        <v>44634.672905092593</v>
      </c>
      <c r="B1038" s="11"/>
      <c r="C1038" s="15">
        <v>44634</v>
      </c>
      <c r="D1038" s="16">
        <v>0.67290509259259268</v>
      </c>
      <c r="E1038" s="33" t="str">
        <f t="shared" si="20"/>
        <v>01:08</v>
      </c>
      <c r="F1038" s="12">
        <v>82</v>
      </c>
      <c r="G1038" s="12">
        <v>73.14</v>
      </c>
      <c r="H1038" s="12">
        <v>82.68</v>
      </c>
      <c r="I1038" s="12">
        <v>75.524999999999991</v>
      </c>
      <c r="J1038" s="12">
        <v>77.91</v>
      </c>
      <c r="K1038" s="12">
        <v>72.344999999999999</v>
      </c>
      <c r="L1038" s="12">
        <v>85.065000000000012</v>
      </c>
      <c r="M1038" s="12">
        <v>77</v>
      </c>
      <c r="N1038" s="13">
        <v>78.20812500000001</v>
      </c>
      <c r="O1038" s="17" t="s">
        <v>139</v>
      </c>
      <c r="P1038" s="14" t="s">
        <v>13</v>
      </c>
      <c r="Q1038" s="14" t="s">
        <v>15</v>
      </c>
      <c r="R1038" s="14" t="s">
        <v>119</v>
      </c>
      <c r="S1038" s="14" t="s">
        <v>143</v>
      </c>
    </row>
    <row r="1039" spans="1:19" x14ac:dyDescent="0.3">
      <c r="A1039" s="11">
        <v>44634.67359953704</v>
      </c>
      <c r="B1039" s="11"/>
      <c r="C1039" s="15">
        <v>44634</v>
      </c>
      <c r="D1039" s="16">
        <v>0.67359953703703701</v>
      </c>
      <c r="E1039" s="33" t="str">
        <f t="shared" si="20"/>
        <v>01:09</v>
      </c>
      <c r="F1039" s="12">
        <v>85</v>
      </c>
      <c r="G1039" s="12">
        <v>74.52000000000001</v>
      </c>
      <c r="H1039" s="12">
        <v>84.240000000000009</v>
      </c>
      <c r="I1039" s="12">
        <v>76.95</v>
      </c>
      <c r="J1039" s="12">
        <v>79.38</v>
      </c>
      <c r="K1039" s="12">
        <v>73.710000000000008</v>
      </c>
      <c r="L1039" s="12">
        <v>86.67</v>
      </c>
      <c r="M1039" s="12">
        <v>77</v>
      </c>
      <c r="N1039" s="13">
        <v>79.683750000000003</v>
      </c>
      <c r="O1039" s="17" t="s">
        <v>139</v>
      </c>
      <c r="P1039" s="14" t="s">
        <v>13</v>
      </c>
      <c r="Q1039" s="14" t="s">
        <v>15</v>
      </c>
      <c r="R1039" s="14" t="s">
        <v>119</v>
      </c>
      <c r="S1039" s="14" t="s">
        <v>143</v>
      </c>
    </row>
    <row r="1040" spans="1:19" x14ac:dyDescent="0.3">
      <c r="A1040" s="11">
        <v>44634.674293981479</v>
      </c>
      <c r="B1040" s="11"/>
      <c r="C1040" s="15">
        <v>44634</v>
      </c>
      <c r="D1040" s="16">
        <v>0.67429398148148145</v>
      </c>
      <c r="E1040" s="33" t="str">
        <f t="shared" si="20"/>
        <v>01:10</v>
      </c>
      <c r="F1040" s="12">
        <v>89</v>
      </c>
      <c r="G1040" s="12">
        <v>76.36</v>
      </c>
      <c r="H1040" s="12">
        <v>86.320000000000007</v>
      </c>
      <c r="I1040" s="12">
        <v>78.849999999999994</v>
      </c>
      <c r="J1040" s="12">
        <v>81.34</v>
      </c>
      <c r="K1040" s="12">
        <v>75.53</v>
      </c>
      <c r="L1040" s="12">
        <v>88.81</v>
      </c>
      <c r="M1040" s="12">
        <v>77</v>
      </c>
      <c r="N1040" s="13">
        <v>81.651250000000005</v>
      </c>
      <c r="O1040" s="17" t="s">
        <v>139</v>
      </c>
      <c r="P1040" s="14" t="s">
        <v>13</v>
      </c>
      <c r="Q1040" s="14" t="s">
        <v>15</v>
      </c>
      <c r="R1040" s="14" t="s">
        <v>119</v>
      </c>
      <c r="S1040" s="14" t="s">
        <v>143</v>
      </c>
    </row>
    <row r="1041" spans="1:19" x14ac:dyDescent="0.3">
      <c r="A1041" s="11">
        <v>44634.674305555556</v>
      </c>
      <c r="B1041" s="11"/>
      <c r="C1041" s="15">
        <v>44634</v>
      </c>
      <c r="D1041" s="16">
        <v>0.6743055555555556</v>
      </c>
      <c r="E1041" s="33" t="str">
        <f t="shared" si="20"/>
        <v>01:10</v>
      </c>
      <c r="F1041" s="12">
        <v>76.05</v>
      </c>
      <c r="G1041" s="12">
        <v>77.740000000000009</v>
      </c>
      <c r="H1041" s="12">
        <v>87.88000000000001</v>
      </c>
      <c r="I1041" s="12">
        <v>80.274999999999991</v>
      </c>
      <c r="J1041" s="12">
        <v>82.81</v>
      </c>
      <c r="K1041" s="12">
        <v>95</v>
      </c>
      <c r="L1041" s="12">
        <v>74</v>
      </c>
      <c r="M1041" s="12">
        <v>81.965000000000003</v>
      </c>
      <c r="N1041" s="13">
        <v>81.965000000000003</v>
      </c>
      <c r="O1041" s="17" t="s">
        <v>139</v>
      </c>
      <c r="P1041" s="14" t="s">
        <v>13</v>
      </c>
      <c r="Q1041" s="14" t="s">
        <v>15</v>
      </c>
      <c r="R1041" s="14" t="s">
        <v>119</v>
      </c>
      <c r="S1041" s="14" t="s">
        <v>143</v>
      </c>
    </row>
    <row r="1042" spans="1:19" x14ac:dyDescent="0.3">
      <c r="A1042" s="11">
        <v>44634.674340277779</v>
      </c>
      <c r="B1042" s="11"/>
      <c r="C1042" s="15">
        <v>44634</v>
      </c>
      <c r="D1042" s="16">
        <v>0.67434027777777772</v>
      </c>
      <c r="E1042" s="33" t="str">
        <f t="shared" si="20"/>
        <v>01:10</v>
      </c>
      <c r="F1042" s="12">
        <v>91</v>
      </c>
      <c r="G1042" s="12">
        <v>83.72</v>
      </c>
      <c r="H1042" s="12">
        <v>94.64</v>
      </c>
      <c r="I1042" s="12">
        <v>86.45</v>
      </c>
      <c r="J1042" s="12">
        <v>89.179999999999993</v>
      </c>
      <c r="K1042" s="12">
        <v>82.81</v>
      </c>
      <c r="L1042" s="12">
        <v>97.37</v>
      </c>
      <c r="M1042" s="12">
        <v>88.27</v>
      </c>
      <c r="N1042" s="13">
        <v>89.179999999999993</v>
      </c>
      <c r="O1042" s="17" t="s">
        <v>139</v>
      </c>
      <c r="P1042" s="14" t="s">
        <v>13</v>
      </c>
      <c r="Q1042" s="14" t="s">
        <v>15</v>
      </c>
      <c r="R1042" s="14" t="s">
        <v>119</v>
      </c>
      <c r="S1042" s="14" t="s">
        <v>143</v>
      </c>
    </row>
    <row r="1043" spans="1:19" x14ac:dyDescent="0.3">
      <c r="A1043" s="11">
        <v>44634.674456018518</v>
      </c>
      <c r="B1043" s="11"/>
      <c r="C1043" s="15">
        <v>44634</v>
      </c>
      <c r="D1043" s="16">
        <v>0.67445601851851855</v>
      </c>
      <c r="E1043" s="33" t="str">
        <f t="shared" si="20"/>
        <v>01:10</v>
      </c>
      <c r="F1043" s="12">
        <v>97</v>
      </c>
      <c r="G1043" s="12">
        <v>89.240000000000009</v>
      </c>
      <c r="H1043" s="12">
        <v>100.88000000000001</v>
      </c>
      <c r="I1043" s="12">
        <v>92.149999999999991</v>
      </c>
      <c r="J1043" s="12">
        <v>95.06</v>
      </c>
      <c r="K1043" s="12">
        <v>88.27</v>
      </c>
      <c r="L1043" s="12">
        <v>103.79</v>
      </c>
      <c r="M1043" s="12">
        <v>94.09</v>
      </c>
      <c r="N1043" s="13">
        <v>95.06</v>
      </c>
      <c r="O1043" s="17" t="s">
        <v>139</v>
      </c>
      <c r="P1043" s="14" t="s">
        <v>13</v>
      </c>
      <c r="Q1043" s="14" t="s">
        <v>15</v>
      </c>
      <c r="R1043" s="14" t="s">
        <v>119</v>
      </c>
      <c r="S1043" s="14" t="s">
        <v>143</v>
      </c>
    </row>
    <row r="1044" spans="1:19" x14ac:dyDescent="0.3">
      <c r="A1044" s="11">
        <v>44634.674988425926</v>
      </c>
      <c r="B1044" s="11"/>
      <c r="C1044" s="15">
        <v>44634</v>
      </c>
      <c r="D1044" s="16">
        <v>0.67498842592592589</v>
      </c>
      <c r="E1044" s="33" t="str">
        <f t="shared" si="20"/>
        <v>01:11</v>
      </c>
      <c r="F1044" s="12">
        <v>92</v>
      </c>
      <c r="G1044" s="12">
        <v>76.36</v>
      </c>
      <c r="H1044" s="12">
        <v>86.320000000000007</v>
      </c>
      <c r="I1044" s="12">
        <v>78.849999999999994</v>
      </c>
      <c r="J1044" s="12">
        <v>81.34</v>
      </c>
      <c r="K1044" s="12">
        <v>75.53</v>
      </c>
      <c r="L1044" s="12">
        <v>88.81</v>
      </c>
      <c r="M1044" s="12">
        <v>74</v>
      </c>
      <c r="N1044" s="13">
        <v>81.651250000000005</v>
      </c>
      <c r="O1044" s="17" t="s">
        <v>139</v>
      </c>
      <c r="P1044" s="14" t="s">
        <v>13</v>
      </c>
      <c r="Q1044" s="14" t="s">
        <v>15</v>
      </c>
      <c r="R1044" s="14" t="s">
        <v>119</v>
      </c>
      <c r="S1044" s="14" t="s">
        <v>143</v>
      </c>
    </row>
    <row r="1045" spans="1:19" x14ac:dyDescent="0.3">
      <c r="A1045" s="11">
        <v>44634.675682870373</v>
      </c>
      <c r="B1045" s="11"/>
      <c r="C1045" s="15">
        <v>44634</v>
      </c>
      <c r="D1045" s="16">
        <v>0.67568287037037045</v>
      </c>
      <c r="E1045" s="33" t="str">
        <f t="shared" si="20"/>
        <v>01:12</v>
      </c>
      <c r="F1045" s="12">
        <v>92</v>
      </c>
      <c r="G1045" s="12">
        <v>76.36</v>
      </c>
      <c r="H1045" s="12">
        <v>86.320000000000007</v>
      </c>
      <c r="I1045" s="12">
        <v>78.849999999999994</v>
      </c>
      <c r="J1045" s="12">
        <v>81.34</v>
      </c>
      <c r="K1045" s="12">
        <v>75.53</v>
      </c>
      <c r="L1045" s="12">
        <v>88.81</v>
      </c>
      <c r="M1045" s="12">
        <v>74</v>
      </c>
      <c r="N1045" s="13">
        <v>81.651250000000005</v>
      </c>
      <c r="O1045" s="17" t="s">
        <v>139</v>
      </c>
      <c r="P1045" s="14" t="s">
        <v>13</v>
      </c>
      <c r="Q1045" s="14" t="s">
        <v>15</v>
      </c>
      <c r="R1045" s="14" t="s">
        <v>119</v>
      </c>
      <c r="S1045" s="14" t="s">
        <v>143</v>
      </c>
    </row>
    <row r="1046" spans="1:19" x14ac:dyDescent="0.3">
      <c r="A1046" s="11">
        <v>44634.676377314812</v>
      </c>
      <c r="B1046" s="11"/>
      <c r="C1046" s="15">
        <v>44634</v>
      </c>
      <c r="D1046" s="16">
        <v>0.67637731481481478</v>
      </c>
      <c r="E1046" s="33" t="str">
        <f t="shared" si="20"/>
        <v>01:13</v>
      </c>
      <c r="F1046" s="12">
        <v>87</v>
      </c>
      <c r="G1046" s="12">
        <v>75.900000000000006</v>
      </c>
      <c r="H1046" s="12">
        <v>85.8</v>
      </c>
      <c r="I1046" s="12">
        <v>78.375</v>
      </c>
      <c r="J1046" s="12">
        <v>80.849999999999994</v>
      </c>
      <c r="K1046" s="12">
        <v>75.075000000000003</v>
      </c>
      <c r="L1046" s="12">
        <v>88.275000000000006</v>
      </c>
      <c r="M1046" s="12">
        <v>78</v>
      </c>
      <c r="N1046" s="13">
        <v>81.159374999999997</v>
      </c>
      <c r="O1046" s="17" t="s">
        <v>139</v>
      </c>
      <c r="P1046" s="14" t="s">
        <v>13</v>
      </c>
      <c r="Q1046" s="14" t="s">
        <v>15</v>
      </c>
      <c r="R1046" s="14" t="s">
        <v>119</v>
      </c>
      <c r="S1046" s="14" t="s">
        <v>143</v>
      </c>
    </row>
    <row r="1047" spans="1:19" x14ac:dyDescent="0.3">
      <c r="A1047" s="11">
        <v>44634.677071759259</v>
      </c>
      <c r="B1047" s="11"/>
      <c r="C1047" s="15">
        <v>44634</v>
      </c>
      <c r="D1047" s="16">
        <v>0.67707175925925922</v>
      </c>
      <c r="E1047" s="33" t="str">
        <f t="shared" si="20"/>
        <v>01:14</v>
      </c>
      <c r="F1047" s="12">
        <v>86</v>
      </c>
      <c r="G1047" s="12">
        <v>80.960000000000008</v>
      </c>
      <c r="H1047" s="12">
        <v>91.52000000000001</v>
      </c>
      <c r="I1047" s="12">
        <v>83.6</v>
      </c>
      <c r="J1047" s="12">
        <v>86.24</v>
      </c>
      <c r="K1047" s="12">
        <v>80.08</v>
      </c>
      <c r="L1047" s="12">
        <v>94.160000000000011</v>
      </c>
      <c r="M1047" s="12">
        <v>90</v>
      </c>
      <c r="N1047" s="13">
        <v>86.570000000000007</v>
      </c>
      <c r="O1047" s="17" t="s">
        <v>139</v>
      </c>
      <c r="P1047" s="14" t="s">
        <v>13</v>
      </c>
      <c r="Q1047" s="14" t="s">
        <v>15</v>
      </c>
      <c r="R1047" s="14" t="s">
        <v>119</v>
      </c>
      <c r="S1047" s="14" t="s">
        <v>143</v>
      </c>
    </row>
    <row r="1048" spans="1:19" x14ac:dyDescent="0.3">
      <c r="A1048" s="11">
        <v>44634.677777777775</v>
      </c>
      <c r="B1048" s="11"/>
      <c r="C1048" s="15">
        <v>44634</v>
      </c>
      <c r="D1048" s="16">
        <v>0.6777777777777777</v>
      </c>
      <c r="E1048" s="33" t="str">
        <f t="shared" si="20"/>
        <v>01:15</v>
      </c>
      <c r="F1048" s="12">
        <v>91.350000000000009</v>
      </c>
      <c r="G1048" s="12">
        <v>93.38000000000001</v>
      </c>
      <c r="H1048" s="12">
        <v>105.56</v>
      </c>
      <c r="I1048" s="12">
        <v>96.424999999999997</v>
      </c>
      <c r="J1048" s="12">
        <v>99.47</v>
      </c>
      <c r="K1048" s="12">
        <v>92</v>
      </c>
      <c r="L1048" s="12">
        <v>111</v>
      </c>
      <c r="M1048" s="12">
        <v>98.454999999999998</v>
      </c>
      <c r="N1048" s="13">
        <v>98.455000000000013</v>
      </c>
      <c r="O1048" s="17" t="s">
        <v>139</v>
      </c>
      <c r="P1048" s="14" t="s">
        <v>13</v>
      </c>
      <c r="Q1048" s="14" t="s">
        <v>15</v>
      </c>
      <c r="R1048" s="14" t="s">
        <v>119</v>
      </c>
      <c r="S1048" s="14" t="s">
        <v>143</v>
      </c>
    </row>
    <row r="1049" spans="1:19" x14ac:dyDescent="0.3">
      <c r="A1049" s="11">
        <v>44634.678460648145</v>
      </c>
      <c r="B1049" s="11"/>
      <c r="C1049" s="15">
        <v>44634</v>
      </c>
      <c r="D1049" s="16">
        <v>0.67846064814814822</v>
      </c>
      <c r="E1049" s="33" t="str">
        <f t="shared" si="20"/>
        <v>01:16</v>
      </c>
      <c r="F1049" s="12">
        <v>88</v>
      </c>
      <c r="G1049" s="12">
        <v>81.42</v>
      </c>
      <c r="H1049" s="12">
        <v>92.04</v>
      </c>
      <c r="I1049" s="12">
        <v>84.075000000000003</v>
      </c>
      <c r="J1049" s="12">
        <v>86.73</v>
      </c>
      <c r="K1049" s="12">
        <v>80.534999999999997</v>
      </c>
      <c r="L1049" s="12">
        <v>94.695000000000007</v>
      </c>
      <c r="M1049" s="12">
        <v>89</v>
      </c>
      <c r="N1049" s="13">
        <v>87.061875000000015</v>
      </c>
      <c r="O1049" s="17" t="s">
        <v>139</v>
      </c>
      <c r="P1049" s="14" t="s">
        <v>13</v>
      </c>
      <c r="Q1049" s="14" t="s">
        <v>15</v>
      </c>
      <c r="R1049" s="14" t="s">
        <v>119</v>
      </c>
      <c r="S1049" s="14" t="s">
        <v>143</v>
      </c>
    </row>
    <row r="1050" spans="1:19" x14ac:dyDescent="0.3">
      <c r="A1050" s="11">
        <v>44634.679155092592</v>
      </c>
      <c r="B1050" s="11"/>
      <c r="C1050" s="15">
        <v>44634</v>
      </c>
      <c r="D1050" s="16">
        <v>0.67915509259259255</v>
      </c>
      <c r="E1050" s="33" t="str">
        <f t="shared" si="20"/>
        <v>01:17</v>
      </c>
      <c r="F1050" s="12">
        <v>95</v>
      </c>
      <c r="G1050" s="12">
        <v>80.960000000000008</v>
      </c>
      <c r="H1050" s="12">
        <v>91.52000000000001</v>
      </c>
      <c r="I1050" s="12">
        <v>83.6</v>
      </c>
      <c r="J1050" s="12">
        <v>86.24</v>
      </c>
      <c r="K1050" s="12">
        <v>80.08</v>
      </c>
      <c r="L1050" s="12">
        <v>94.160000000000011</v>
      </c>
      <c r="M1050" s="12">
        <v>81</v>
      </c>
      <c r="N1050" s="13">
        <v>86.570000000000007</v>
      </c>
      <c r="O1050" s="17" t="s">
        <v>139</v>
      </c>
      <c r="P1050" s="14" t="s">
        <v>13</v>
      </c>
      <c r="Q1050" s="14" t="s">
        <v>15</v>
      </c>
      <c r="R1050" s="14" t="s">
        <v>119</v>
      </c>
      <c r="S1050" s="14" t="s">
        <v>143</v>
      </c>
    </row>
    <row r="1051" spans="1:19" x14ac:dyDescent="0.3">
      <c r="A1051" s="11">
        <v>44634.679537037038</v>
      </c>
      <c r="B1051" s="11"/>
      <c r="C1051" s="15">
        <v>44634</v>
      </c>
      <c r="D1051" s="16">
        <v>0.67953703703703694</v>
      </c>
      <c r="E1051" s="33" t="str">
        <f t="shared" si="20"/>
        <v>01:17</v>
      </c>
      <c r="F1051" s="12">
        <v>75.600000000000009</v>
      </c>
      <c r="G1051" s="12">
        <v>77.28</v>
      </c>
      <c r="H1051" s="12">
        <v>87.36</v>
      </c>
      <c r="I1051" s="12">
        <v>79.8</v>
      </c>
      <c r="J1051" s="12">
        <v>82.32</v>
      </c>
      <c r="K1051" s="12">
        <v>76.44</v>
      </c>
      <c r="L1051" s="12">
        <v>89.88000000000001</v>
      </c>
      <c r="M1051" s="12">
        <v>84</v>
      </c>
      <c r="N1051" s="13">
        <v>81.585000000000008</v>
      </c>
      <c r="O1051" s="17" t="s">
        <v>139</v>
      </c>
      <c r="P1051" s="14" t="s">
        <v>13</v>
      </c>
      <c r="Q1051" s="14" t="s">
        <v>15</v>
      </c>
      <c r="R1051" s="14" t="s">
        <v>119</v>
      </c>
      <c r="S1051" s="14" t="s">
        <v>143</v>
      </c>
    </row>
    <row r="1052" spans="1:19" x14ac:dyDescent="0.3">
      <c r="A1052" s="11">
        <v>44634.679849537039</v>
      </c>
      <c r="B1052" s="11"/>
      <c r="C1052" s="15">
        <v>44634</v>
      </c>
      <c r="D1052" s="16">
        <v>0.67984953703703699</v>
      </c>
      <c r="E1052" s="33" t="str">
        <f t="shared" si="20"/>
        <v>01:18</v>
      </c>
      <c r="F1052" s="12">
        <v>99</v>
      </c>
      <c r="G1052" s="12">
        <v>84.18</v>
      </c>
      <c r="H1052" s="12">
        <v>95.16</v>
      </c>
      <c r="I1052" s="12">
        <v>86.924999999999997</v>
      </c>
      <c r="J1052" s="12">
        <v>89.67</v>
      </c>
      <c r="K1052" s="12">
        <v>83.265000000000001</v>
      </c>
      <c r="L1052" s="12">
        <v>97.905000000000001</v>
      </c>
      <c r="M1052" s="12">
        <v>84</v>
      </c>
      <c r="N1052" s="13">
        <v>90.013125000000002</v>
      </c>
      <c r="O1052" s="17" t="s">
        <v>139</v>
      </c>
      <c r="P1052" s="14" t="s">
        <v>13</v>
      </c>
      <c r="Q1052" s="14" t="s">
        <v>15</v>
      </c>
      <c r="R1052" s="14" t="s">
        <v>119</v>
      </c>
      <c r="S1052" s="14" t="s">
        <v>143</v>
      </c>
    </row>
    <row r="1053" spans="1:19" x14ac:dyDescent="0.3">
      <c r="A1053" s="11">
        <v>44634.680543981478</v>
      </c>
      <c r="B1053" s="11"/>
      <c r="C1053" s="15">
        <v>44634</v>
      </c>
      <c r="D1053" s="16">
        <v>0.68054398148148154</v>
      </c>
      <c r="E1053" s="33" t="str">
        <f t="shared" si="20"/>
        <v>01:19</v>
      </c>
      <c r="F1053" s="12">
        <v>97</v>
      </c>
      <c r="G1053" s="12">
        <v>81.42</v>
      </c>
      <c r="H1053" s="12">
        <v>92.04</v>
      </c>
      <c r="I1053" s="12">
        <v>84.075000000000003</v>
      </c>
      <c r="J1053" s="12">
        <v>86.73</v>
      </c>
      <c r="K1053" s="12">
        <v>80.534999999999997</v>
      </c>
      <c r="L1053" s="12">
        <v>94.695000000000007</v>
      </c>
      <c r="M1053" s="12">
        <v>80</v>
      </c>
      <c r="N1053" s="13">
        <v>87.061875000000015</v>
      </c>
      <c r="O1053" s="17" t="s">
        <v>139</v>
      </c>
      <c r="P1053" s="14" t="s">
        <v>13</v>
      </c>
      <c r="Q1053" s="14" t="s">
        <v>15</v>
      </c>
      <c r="R1053" s="14" t="s">
        <v>119</v>
      </c>
      <c r="S1053" s="14" t="s">
        <v>143</v>
      </c>
    </row>
    <row r="1054" spans="1:19" x14ac:dyDescent="0.3">
      <c r="A1054" s="11">
        <v>44634.680787037039</v>
      </c>
      <c r="B1054" s="11"/>
      <c r="C1054" s="15">
        <v>44634</v>
      </c>
      <c r="D1054" s="16">
        <v>0.68078703703703702</v>
      </c>
      <c r="E1054" s="33" t="str">
        <f t="shared" si="20"/>
        <v>01:19</v>
      </c>
      <c r="F1054" s="12">
        <v>77.850000000000009</v>
      </c>
      <c r="G1054" s="12">
        <v>79.58</v>
      </c>
      <c r="H1054" s="12">
        <v>89.960000000000008</v>
      </c>
      <c r="I1054" s="12">
        <v>82.174999999999997</v>
      </c>
      <c r="J1054" s="12">
        <v>84.77</v>
      </c>
      <c r="K1054" s="12">
        <v>78.715000000000003</v>
      </c>
      <c r="L1054" s="12">
        <v>88</v>
      </c>
      <c r="M1054" s="12">
        <v>85</v>
      </c>
      <c r="N1054" s="13">
        <v>83.256249999999994</v>
      </c>
      <c r="O1054" s="17" t="s">
        <v>139</v>
      </c>
      <c r="P1054" s="14" t="s">
        <v>13</v>
      </c>
      <c r="Q1054" s="14" t="s">
        <v>15</v>
      </c>
      <c r="R1054" s="14" t="s">
        <v>119</v>
      </c>
      <c r="S1054" s="14" t="s">
        <v>143</v>
      </c>
    </row>
    <row r="1055" spans="1:19" x14ac:dyDescent="0.3">
      <c r="A1055" s="11">
        <v>44634.681018518517</v>
      </c>
      <c r="B1055" s="11"/>
      <c r="C1055" s="15">
        <v>44634</v>
      </c>
      <c r="D1055" s="16">
        <v>0.68101851851851858</v>
      </c>
      <c r="E1055" s="33" t="str">
        <f t="shared" si="20"/>
        <v>01:19</v>
      </c>
      <c r="F1055" s="12">
        <v>66.600000000000009</v>
      </c>
      <c r="G1055" s="12">
        <v>68.08</v>
      </c>
      <c r="H1055" s="12">
        <v>76.960000000000008</v>
      </c>
      <c r="I1055" s="12">
        <v>70.3</v>
      </c>
      <c r="J1055" s="12">
        <v>72.52</v>
      </c>
      <c r="K1055" s="12">
        <v>67.34</v>
      </c>
      <c r="L1055" s="12">
        <v>79.180000000000007</v>
      </c>
      <c r="M1055" s="12">
        <v>74</v>
      </c>
      <c r="N1055" s="13">
        <v>71.872500000000002</v>
      </c>
      <c r="O1055" s="17" t="s">
        <v>139</v>
      </c>
      <c r="P1055" s="14" t="s">
        <v>13</v>
      </c>
      <c r="Q1055" s="14" t="s">
        <v>15</v>
      </c>
      <c r="R1055" s="14" t="s">
        <v>119</v>
      </c>
      <c r="S1055" s="14" t="s">
        <v>143</v>
      </c>
    </row>
    <row r="1056" spans="1:19" x14ac:dyDescent="0.3">
      <c r="A1056" s="11">
        <v>44634.681238425925</v>
      </c>
      <c r="B1056" s="11"/>
      <c r="C1056" s="15">
        <v>44634</v>
      </c>
      <c r="D1056" s="16">
        <v>0.68123842592592598</v>
      </c>
      <c r="E1056" s="33" t="str">
        <f t="shared" si="20"/>
        <v>01:20</v>
      </c>
      <c r="F1056" s="12">
        <v>87</v>
      </c>
      <c r="G1056" s="12">
        <v>74.06</v>
      </c>
      <c r="H1056" s="12">
        <v>83.72</v>
      </c>
      <c r="I1056" s="12">
        <v>76.474999999999994</v>
      </c>
      <c r="J1056" s="12">
        <v>78.89</v>
      </c>
      <c r="K1056" s="12">
        <v>73.254999999999995</v>
      </c>
      <c r="L1056" s="12">
        <v>86.135000000000005</v>
      </c>
      <c r="M1056" s="12">
        <v>74</v>
      </c>
      <c r="N1056" s="13">
        <v>79.191874999999996</v>
      </c>
      <c r="O1056" s="17" t="s">
        <v>139</v>
      </c>
      <c r="P1056" s="14" t="s">
        <v>13</v>
      </c>
      <c r="Q1056" s="14" t="s">
        <v>15</v>
      </c>
      <c r="R1056" s="14" t="s">
        <v>119</v>
      </c>
      <c r="S1056" s="14" t="s">
        <v>143</v>
      </c>
    </row>
    <row r="1057" spans="1:19" x14ac:dyDescent="0.3">
      <c r="A1057" s="11">
        <v>44634.681250000001</v>
      </c>
      <c r="B1057" s="11"/>
      <c r="C1057" s="15">
        <v>44634</v>
      </c>
      <c r="D1057" s="16">
        <v>0.68125000000000002</v>
      </c>
      <c r="E1057" s="33" t="str">
        <f t="shared" si="20"/>
        <v>01:20</v>
      </c>
      <c r="F1057" s="12">
        <v>84.15</v>
      </c>
      <c r="G1057" s="12">
        <v>86.02000000000001</v>
      </c>
      <c r="H1057" s="12">
        <v>97.240000000000009</v>
      </c>
      <c r="I1057" s="12">
        <v>88.825000000000003</v>
      </c>
      <c r="J1057" s="12">
        <v>91.63</v>
      </c>
      <c r="K1057" s="12">
        <v>98</v>
      </c>
      <c r="L1057" s="12">
        <v>89</v>
      </c>
      <c r="M1057" s="12">
        <v>90.694999999999993</v>
      </c>
      <c r="N1057" s="13">
        <v>90.694999999999993</v>
      </c>
      <c r="O1057" s="17" t="s">
        <v>139</v>
      </c>
      <c r="P1057" s="14" t="s">
        <v>13</v>
      </c>
      <c r="Q1057" s="14" t="s">
        <v>15</v>
      </c>
      <c r="R1057" s="14" t="s">
        <v>119</v>
      </c>
      <c r="S1057" s="14" t="s">
        <v>143</v>
      </c>
    </row>
    <row r="1058" spans="1:19" x14ac:dyDescent="0.3">
      <c r="A1058" s="11">
        <v>44634.681932870371</v>
      </c>
      <c r="B1058" s="11"/>
      <c r="C1058" s="15">
        <v>44634</v>
      </c>
      <c r="D1058" s="16">
        <v>0.68193287037037031</v>
      </c>
      <c r="E1058" s="33" t="str">
        <f t="shared" si="20"/>
        <v>01:21</v>
      </c>
      <c r="F1058" s="12">
        <v>81</v>
      </c>
      <c r="G1058" s="12">
        <v>81.88000000000001</v>
      </c>
      <c r="H1058" s="12">
        <v>92.56</v>
      </c>
      <c r="I1058" s="12">
        <v>84.55</v>
      </c>
      <c r="J1058" s="12">
        <v>87.22</v>
      </c>
      <c r="K1058" s="12">
        <v>80.990000000000009</v>
      </c>
      <c r="L1058" s="12">
        <v>95.23</v>
      </c>
      <c r="M1058" s="12">
        <v>97</v>
      </c>
      <c r="N1058" s="13">
        <v>87.553750000000008</v>
      </c>
      <c r="O1058" s="17" t="s">
        <v>139</v>
      </c>
      <c r="P1058" s="14" t="s">
        <v>13</v>
      </c>
      <c r="Q1058" s="14" t="s">
        <v>15</v>
      </c>
      <c r="R1058" s="14" t="s">
        <v>119</v>
      </c>
      <c r="S1058" s="14" t="s">
        <v>143</v>
      </c>
    </row>
    <row r="1059" spans="1:19" x14ac:dyDescent="0.3">
      <c r="A1059" s="11">
        <v>44634.682430555556</v>
      </c>
      <c r="B1059" s="11"/>
      <c r="C1059" s="15">
        <v>44634</v>
      </c>
      <c r="D1059" s="16">
        <v>0.68243055555555554</v>
      </c>
      <c r="E1059" s="33" t="str">
        <f t="shared" si="20"/>
        <v>01:21</v>
      </c>
      <c r="F1059" s="12">
        <v>101.7</v>
      </c>
      <c r="G1059" s="12">
        <v>103.96000000000001</v>
      </c>
      <c r="H1059" s="12">
        <v>117.52000000000001</v>
      </c>
      <c r="I1059" s="12">
        <v>107.35</v>
      </c>
      <c r="J1059" s="12">
        <v>110.74</v>
      </c>
      <c r="K1059" s="12">
        <v>102.83</v>
      </c>
      <c r="L1059" s="12">
        <v>120.91000000000001</v>
      </c>
      <c r="M1059" s="12">
        <v>113</v>
      </c>
      <c r="N1059" s="13">
        <v>109.75125000000001</v>
      </c>
      <c r="O1059" s="17" t="s">
        <v>139</v>
      </c>
      <c r="P1059" s="14" t="s">
        <v>13</v>
      </c>
      <c r="Q1059" s="14" t="s">
        <v>15</v>
      </c>
      <c r="R1059" s="14" t="s">
        <v>119</v>
      </c>
      <c r="S1059" s="14" t="s">
        <v>143</v>
      </c>
    </row>
    <row r="1060" spans="1:19" x14ac:dyDescent="0.3">
      <c r="A1060" s="11">
        <v>44634.682627314818</v>
      </c>
      <c r="B1060" s="11"/>
      <c r="C1060" s="15">
        <v>44634</v>
      </c>
      <c r="D1060" s="16">
        <v>0.68262731481481476</v>
      </c>
      <c r="E1060" s="33" t="str">
        <f t="shared" ref="E1060:E1077" si="21">TEXT(D1060-$D$899,"hh:mm")</f>
        <v>01:22</v>
      </c>
      <c r="F1060" s="12">
        <v>85</v>
      </c>
      <c r="G1060" s="12">
        <v>90.62</v>
      </c>
      <c r="H1060" s="12">
        <v>102.44</v>
      </c>
      <c r="I1060" s="12">
        <v>93.574999999999989</v>
      </c>
      <c r="J1060" s="12">
        <v>96.53</v>
      </c>
      <c r="K1060" s="12">
        <v>89.635000000000005</v>
      </c>
      <c r="L1060" s="12">
        <v>105.39500000000001</v>
      </c>
      <c r="M1060" s="12">
        <v>112</v>
      </c>
      <c r="N1060" s="13">
        <v>96.899374999999992</v>
      </c>
      <c r="O1060" s="17" t="s">
        <v>139</v>
      </c>
      <c r="P1060" s="14" t="s">
        <v>13</v>
      </c>
      <c r="Q1060" s="14" t="s">
        <v>15</v>
      </c>
      <c r="R1060" s="14" t="s">
        <v>119</v>
      </c>
      <c r="S1060" s="14" t="s">
        <v>143</v>
      </c>
    </row>
    <row r="1061" spans="1:19" x14ac:dyDescent="0.3">
      <c r="A1061" s="11">
        <v>44634.682789351849</v>
      </c>
      <c r="B1061" s="11"/>
      <c r="C1061" s="15">
        <v>44634</v>
      </c>
      <c r="D1061" s="16">
        <v>0.68278935185185186</v>
      </c>
      <c r="E1061" s="33" t="str">
        <f t="shared" si="21"/>
        <v>01:22</v>
      </c>
      <c r="F1061" s="12">
        <v>85.5</v>
      </c>
      <c r="G1061" s="12">
        <v>87.4</v>
      </c>
      <c r="H1061" s="12">
        <v>98.8</v>
      </c>
      <c r="I1061" s="12">
        <v>90.25</v>
      </c>
      <c r="J1061" s="12">
        <v>93.1</v>
      </c>
      <c r="K1061" s="12">
        <v>86.45</v>
      </c>
      <c r="L1061" s="12">
        <v>101.65</v>
      </c>
      <c r="M1061" s="12">
        <v>95</v>
      </c>
      <c r="N1061" s="13">
        <v>92.268749999999997</v>
      </c>
      <c r="O1061" s="17" t="s">
        <v>139</v>
      </c>
      <c r="P1061" s="14" t="s">
        <v>11</v>
      </c>
      <c r="Q1061" s="14" t="s">
        <v>15</v>
      </c>
      <c r="R1061" s="14" t="s">
        <v>17</v>
      </c>
      <c r="S1061" s="14" t="s">
        <v>143</v>
      </c>
    </row>
    <row r="1062" spans="1:19" x14ac:dyDescent="0.3">
      <c r="A1062" s="11">
        <v>44634.683321759258</v>
      </c>
      <c r="B1062" s="11"/>
      <c r="C1062" s="15">
        <v>44634</v>
      </c>
      <c r="D1062" s="16">
        <v>0.68332175925925931</v>
      </c>
      <c r="E1062" s="33" t="str">
        <f t="shared" si="21"/>
        <v>01:23</v>
      </c>
      <c r="F1062" s="12">
        <v>100</v>
      </c>
      <c r="G1062" s="12">
        <v>89.546666666666667</v>
      </c>
      <c r="H1062" s="12">
        <v>95</v>
      </c>
      <c r="I1062" s="12">
        <v>92.466666666666654</v>
      </c>
      <c r="J1062" s="12">
        <v>95.386666666666656</v>
      </c>
      <c r="K1062" s="12">
        <v>88.573333333333338</v>
      </c>
      <c r="L1062" s="12">
        <v>104.14666666666666</v>
      </c>
      <c r="M1062" s="12">
        <v>97</v>
      </c>
      <c r="N1062" s="13">
        <v>95.265000000000001</v>
      </c>
      <c r="O1062" s="17" t="s">
        <v>139</v>
      </c>
      <c r="P1062" s="14" t="s">
        <v>11</v>
      </c>
      <c r="Q1062" s="14" t="s">
        <v>15</v>
      </c>
      <c r="R1062" s="14" t="s">
        <v>17</v>
      </c>
      <c r="S1062" s="14" t="s">
        <v>143</v>
      </c>
    </row>
    <row r="1063" spans="1:19" x14ac:dyDescent="0.3">
      <c r="A1063" s="11">
        <v>44634.683796296296</v>
      </c>
      <c r="B1063" s="11"/>
      <c r="C1063" s="15">
        <v>44634</v>
      </c>
      <c r="D1063" s="16">
        <v>0.68379629629629635</v>
      </c>
      <c r="E1063" s="33" t="str">
        <f t="shared" si="21"/>
        <v>01:23</v>
      </c>
      <c r="F1063" s="12">
        <v>106</v>
      </c>
      <c r="G1063" s="12">
        <v>93.84</v>
      </c>
      <c r="H1063" s="12">
        <v>106.08</v>
      </c>
      <c r="I1063" s="12">
        <v>98</v>
      </c>
      <c r="J1063" s="12">
        <v>99.96</v>
      </c>
      <c r="K1063" s="12">
        <v>92.820000000000007</v>
      </c>
      <c r="L1063" s="12">
        <v>109.14</v>
      </c>
      <c r="M1063" s="12">
        <v>98.94</v>
      </c>
      <c r="N1063" s="13">
        <v>100.5975</v>
      </c>
      <c r="O1063" s="17" t="s">
        <v>139</v>
      </c>
      <c r="P1063" s="14" t="s">
        <v>11</v>
      </c>
      <c r="Q1063" s="14" t="s">
        <v>15</v>
      </c>
      <c r="R1063" s="14" t="s">
        <v>17</v>
      </c>
      <c r="S1063" s="14" t="s">
        <v>143</v>
      </c>
    </row>
    <row r="1064" spans="1:19" x14ac:dyDescent="0.3">
      <c r="A1064" s="11">
        <v>44634.684016203704</v>
      </c>
      <c r="B1064" s="11"/>
      <c r="C1064" s="15">
        <v>44634</v>
      </c>
      <c r="D1064" s="16">
        <v>0.68401620370370375</v>
      </c>
      <c r="E1064" s="33" t="str">
        <f t="shared" si="21"/>
        <v>01:24</v>
      </c>
      <c r="F1064" s="12">
        <v>106</v>
      </c>
      <c r="G1064" s="12">
        <v>91.08</v>
      </c>
      <c r="H1064" s="12">
        <v>102.96000000000001</v>
      </c>
      <c r="I1064" s="12">
        <v>94.05</v>
      </c>
      <c r="J1064" s="12">
        <v>97</v>
      </c>
      <c r="K1064" s="12">
        <v>90.09</v>
      </c>
      <c r="L1064" s="12">
        <v>105.93</v>
      </c>
      <c r="M1064" s="12">
        <v>94</v>
      </c>
      <c r="N1064" s="13">
        <v>97.638749999999987</v>
      </c>
      <c r="O1064" s="17" t="s">
        <v>139</v>
      </c>
      <c r="P1064" s="14" t="s">
        <v>11</v>
      </c>
      <c r="Q1064" s="14" t="s">
        <v>15</v>
      </c>
      <c r="R1064" s="14" t="s">
        <v>17</v>
      </c>
      <c r="S1064" s="14" t="s">
        <v>143</v>
      </c>
    </row>
    <row r="1065" spans="1:19" x14ac:dyDescent="0.3">
      <c r="A1065" s="11">
        <v>44634.68408564815</v>
      </c>
      <c r="B1065" s="11"/>
      <c r="C1065" s="15">
        <v>44634</v>
      </c>
      <c r="D1065" s="16">
        <v>0.6840856481481481</v>
      </c>
      <c r="E1065" s="33" t="str">
        <f t="shared" si="21"/>
        <v>01:24</v>
      </c>
      <c r="F1065" s="12">
        <v>72.900000000000006</v>
      </c>
      <c r="G1065" s="12">
        <v>74.52000000000001</v>
      </c>
      <c r="H1065" s="12">
        <v>84.240000000000009</v>
      </c>
      <c r="I1065" s="12">
        <v>76.95</v>
      </c>
      <c r="J1065" s="12">
        <v>79.38</v>
      </c>
      <c r="K1065" s="12">
        <v>73.710000000000008</v>
      </c>
      <c r="L1065" s="12">
        <v>81</v>
      </c>
      <c r="M1065" s="12">
        <v>78.569999999999993</v>
      </c>
      <c r="N1065" s="13">
        <v>77.658749999999998</v>
      </c>
      <c r="O1065" s="17" t="s">
        <v>139</v>
      </c>
      <c r="P1065" s="14" t="s">
        <v>11</v>
      </c>
      <c r="Q1065" s="14" t="s">
        <v>15</v>
      </c>
      <c r="R1065" s="14" t="s">
        <v>17</v>
      </c>
      <c r="S1065" s="14" t="s">
        <v>143</v>
      </c>
    </row>
    <row r="1066" spans="1:19" x14ac:dyDescent="0.3">
      <c r="A1066" s="11">
        <v>44634.684710648151</v>
      </c>
      <c r="B1066" s="11"/>
      <c r="C1066" s="15">
        <v>44634</v>
      </c>
      <c r="D1066" s="16">
        <v>0.68471064814814808</v>
      </c>
      <c r="E1066" s="33" t="str">
        <f t="shared" si="21"/>
        <v>01:25</v>
      </c>
      <c r="F1066" s="12">
        <v>102</v>
      </c>
      <c r="G1066" s="12">
        <v>89.7</v>
      </c>
      <c r="H1066" s="12">
        <v>101.4</v>
      </c>
      <c r="I1066" s="12">
        <v>92.625</v>
      </c>
      <c r="J1066" s="12">
        <v>95.55</v>
      </c>
      <c r="K1066" s="12">
        <v>88.725000000000009</v>
      </c>
      <c r="L1066" s="12">
        <v>104.325</v>
      </c>
      <c r="M1066" s="12">
        <v>93</v>
      </c>
      <c r="N1066" s="13">
        <v>95.915625000000006</v>
      </c>
      <c r="O1066" s="17" t="s">
        <v>139</v>
      </c>
      <c r="P1066" s="14" t="s">
        <v>11</v>
      </c>
      <c r="Q1066" s="14" t="s">
        <v>15</v>
      </c>
      <c r="R1066" s="14" t="s">
        <v>17</v>
      </c>
      <c r="S1066" s="14" t="s">
        <v>143</v>
      </c>
    </row>
    <row r="1067" spans="1:19" x14ac:dyDescent="0.3">
      <c r="A1067" s="11">
        <v>44634.68472222222</v>
      </c>
      <c r="B1067" s="11"/>
      <c r="C1067" s="15">
        <v>44634</v>
      </c>
      <c r="D1067" s="16">
        <v>0.68472222222222223</v>
      </c>
      <c r="E1067" s="33" t="str">
        <f t="shared" si="21"/>
        <v>01:25</v>
      </c>
      <c r="F1067" s="12">
        <v>81.900000000000006</v>
      </c>
      <c r="G1067" s="12">
        <v>83.72</v>
      </c>
      <c r="H1067" s="12">
        <v>94.64</v>
      </c>
      <c r="I1067" s="12">
        <v>86.45</v>
      </c>
      <c r="J1067" s="12">
        <v>89.179999999999993</v>
      </c>
      <c r="K1067" s="12">
        <v>91</v>
      </c>
      <c r="L1067" s="12">
        <v>97.37</v>
      </c>
      <c r="M1067" s="12">
        <v>88.27</v>
      </c>
      <c r="N1067" s="13">
        <v>89.066249999999997</v>
      </c>
      <c r="O1067" s="17" t="s">
        <v>139</v>
      </c>
      <c r="P1067" s="14" t="s">
        <v>11</v>
      </c>
      <c r="Q1067" s="14" t="s">
        <v>15</v>
      </c>
      <c r="R1067" s="14" t="s">
        <v>17</v>
      </c>
      <c r="S1067" s="14" t="s">
        <v>143</v>
      </c>
    </row>
    <row r="1068" spans="1:19" x14ac:dyDescent="0.3">
      <c r="A1068" s="11">
        <v>44634.685173611113</v>
      </c>
      <c r="B1068" s="11"/>
      <c r="C1068" s="15">
        <v>44634</v>
      </c>
      <c r="D1068" s="16">
        <v>0.68517361111111119</v>
      </c>
      <c r="E1068" s="33" t="str">
        <f t="shared" si="21"/>
        <v>01:25</v>
      </c>
      <c r="F1068" s="12">
        <v>98</v>
      </c>
      <c r="G1068" s="12">
        <v>90.160000000000011</v>
      </c>
      <c r="H1068" s="12">
        <v>101.92</v>
      </c>
      <c r="I1068" s="12">
        <v>93.1</v>
      </c>
      <c r="J1068" s="12">
        <v>96.039999999999992</v>
      </c>
      <c r="K1068" s="12">
        <v>89.18</v>
      </c>
      <c r="L1068" s="12">
        <v>104.86</v>
      </c>
      <c r="M1068" s="12">
        <v>95.06</v>
      </c>
      <c r="N1068" s="13">
        <v>96.04000000000002</v>
      </c>
      <c r="O1068" s="17" t="s">
        <v>139</v>
      </c>
      <c r="P1068" s="14" t="s">
        <v>11</v>
      </c>
      <c r="Q1068" s="14" t="s">
        <v>15</v>
      </c>
      <c r="R1068" s="14" t="s">
        <v>17</v>
      </c>
      <c r="S1068" s="14" t="s">
        <v>143</v>
      </c>
    </row>
    <row r="1069" spans="1:19" x14ac:dyDescent="0.3">
      <c r="A1069" s="11">
        <v>44634.68540509259</v>
      </c>
      <c r="B1069" s="11"/>
      <c r="C1069" s="15">
        <v>44634</v>
      </c>
      <c r="D1069" s="16">
        <v>0.68540509259259252</v>
      </c>
      <c r="E1069" s="33" t="str">
        <f t="shared" si="21"/>
        <v>01:26</v>
      </c>
      <c r="F1069" s="12">
        <v>100</v>
      </c>
      <c r="G1069" s="12">
        <v>78.66</v>
      </c>
      <c r="H1069" s="12">
        <v>88.92</v>
      </c>
      <c r="I1069" s="12">
        <v>81.224999999999994</v>
      </c>
      <c r="J1069" s="12">
        <v>83.789999999999992</v>
      </c>
      <c r="K1069" s="12">
        <v>77.805000000000007</v>
      </c>
      <c r="L1069" s="12">
        <v>91.484999999999999</v>
      </c>
      <c r="M1069" s="12">
        <v>71</v>
      </c>
      <c r="N1069" s="13">
        <v>84.110624999999985</v>
      </c>
      <c r="O1069" s="17" t="s">
        <v>139</v>
      </c>
      <c r="P1069" s="14" t="s">
        <v>11</v>
      </c>
      <c r="Q1069" s="14" t="s">
        <v>15</v>
      </c>
      <c r="R1069" s="14" t="s">
        <v>17</v>
      </c>
      <c r="S1069" s="14" t="s">
        <v>143</v>
      </c>
    </row>
    <row r="1070" spans="1:19" x14ac:dyDescent="0.3">
      <c r="A1070" s="11">
        <v>44634.686099537037</v>
      </c>
      <c r="B1070" s="11"/>
      <c r="C1070" s="15">
        <v>44634</v>
      </c>
      <c r="D1070" s="16">
        <v>0.68609953703703708</v>
      </c>
      <c r="E1070" s="33" t="str">
        <f t="shared" si="21"/>
        <v>01:27</v>
      </c>
      <c r="F1070" s="12">
        <v>104</v>
      </c>
      <c r="G1070" s="12">
        <v>84.64</v>
      </c>
      <c r="H1070" s="12">
        <v>95.68</v>
      </c>
      <c r="I1070" s="12">
        <v>87.399999999999991</v>
      </c>
      <c r="J1070" s="12">
        <v>90.16</v>
      </c>
      <c r="K1070" s="12">
        <v>83.72</v>
      </c>
      <c r="L1070" s="12">
        <v>98.440000000000012</v>
      </c>
      <c r="M1070" s="12">
        <v>80</v>
      </c>
      <c r="N1070" s="13">
        <v>90.50500000000001</v>
      </c>
      <c r="O1070" s="17" t="s">
        <v>139</v>
      </c>
      <c r="P1070" s="14" t="s">
        <v>11</v>
      </c>
      <c r="Q1070" s="14" t="s">
        <v>15</v>
      </c>
      <c r="R1070" s="14" t="s">
        <v>17</v>
      </c>
      <c r="S1070" s="14" t="s">
        <v>143</v>
      </c>
    </row>
    <row r="1071" spans="1:19" x14ac:dyDescent="0.3">
      <c r="A1071" s="11">
        <v>44634.686249999999</v>
      </c>
      <c r="B1071" s="11"/>
      <c r="C1071" s="15">
        <v>44634</v>
      </c>
      <c r="D1071" s="16">
        <v>0.68624999999999992</v>
      </c>
      <c r="E1071" s="33" t="str">
        <f t="shared" si="21"/>
        <v>01:27</v>
      </c>
      <c r="F1071" s="12">
        <v>72.900000000000006</v>
      </c>
      <c r="G1071" s="12">
        <v>74.52000000000001</v>
      </c>
      <c r="H1071" s="12">
        <v>84.240000000000009</v>
      </c>
      <c r="I1071" s="12">
        <v>76.95</v>
      </c>
      <c r="J1071" s="12">
        <v>79.38</v>
      </c>
      <c r="K1071" s="12">
        <v>73.710000000000008</v>
      </c>
      <c r="L1071" s="12">
        <v>81</v>
      </c>
      <c r="M1071" s="12">
        <v>78.569999999999993</v>
      </c>
      <c r="N1071" s="13">
        <v>77.658749999999998</v>
      </c>
      <c r="O1071" s="17" t="s">
        <v>139</v>
      </c>
      <c r="P1071" s="14" t="s">
        <v>11</v>
      </c>
      <c r="Q1071" s="14" t="s">
        <v>15</v>
      </c>
      <c r="R1071" s="14" t="s">
        <v>17</v>
      </c>
      <c r="S1071" s="14" t="s">
        <v>143</v>
      </c>
    </row>
    <row r="1072" spans="1:19" x14ac:dyDescent="0.3">
      <c r="A1072" s="11">
        <v>44634.686585648145</v>
      </c>
      <c r="B1072" s="11"/>
      <c r="C1072" s="15">
        <v>44634</v>
      </c>
      <c r="D1072" s="16">
        <v>0.68658564814814815</v>
      </c>
      <c r="E1072" s="33" t="str">
        <f t="shared" si="21"/>
        <v>01:27</v>
      </c>
      <c r="F1072" s="12">
        <v>73.8</v>
      </c>
      <c r="G1072" s="12">
        <v>75.44</v>
      </c>
      <c r="H1072" s="12">
        <v>85.28</v>
      </c>
      <c r="I1072" s="12">
        <v>77.899999999999991</v>
      </c>
      <c r="J1072" s="12">
        <v>80.36</v>
      </c>
      <c r="K1072" s="12">
        <v>74.62</v>
      </c>
      <c r="L1072" s="12">
        <v>82</v>
      </c>
      <c r="M1072" s="12">
        <v>79.539999999999992</v>
      </c>
      <c r="N1072" s="13">
        <v>78.617500000000007</v>
      </c>
      <c r="O1072" s="17" t="s">
        <v>139</v>
      </c>
      <c r="P1072" s="14" t="s">
        <v>11</v>
      </c>
      <c r="Q1072" s="14" t="s">
        <v>15</v>
      </c>
      <c r="R1072" s="14" t="s">
        <v>17</v>
      </c>
      <c r="S1072" s="14" t="s">
        <v>143</v>
      </c>
    </row>
    <row r="1073" spans="1:19" x14ac:dyDescent="0.3">
      <c r="A1073" s="11">
        <v>44634.686793981484</v>
      </c>
      <c r="B1073" s="11"/>
      <c r="C1073" s="15">
        <v>44634</v>
      </c>
      <c r="D1073" s="16">
        <v>0.68679398148148152</v>
      </c>
      <c r="E1073" s="33" t="str">
        <f t="shared" si="21"/>
        <v>01:28</v>
      </c>
      <c r="F1073" s="12">
        <v>106</v>
      </c>
      <c r="G1073" s="12">
        <v>92.460000000000008</v>
      </c>
      <c r="H1073" s="12">
        <v>104.52000000000001</v>
      </c>
      <c r="I1073" s="12">
        <v>95.474999999999994</v>
      </c>
      <c r="J1073" s="12">
        <v>98.49</v>
      </c>
      <c r="K1073" s="12">
        <v>91.454999999999998</v>
      </c>
      <c r="L1073" s="12">
        <v>107.53500000000001</v>
      </c>
      <c r="M1073" s="12">
        <v>95</v>
      </c>
      <c r="N1073" s="13">
        <v>98.866875000000007</v>
      </c>
      <c r="O1073" s="17" t="s">
        <v>139</v>
      </c>
      <c r="P1073" s="14" t="s">
        <v>11</v>
      </c>
      <c r="Q1073" s="14" t="s">
        <v>15</v>
      </c>
      <c r="R1073" s="14" t="s">
        <v>17</v>
      </c>
      <c r="S1073" s="14" t="s">
        <v>143</v>
      </c>
    </row>
    <row r="1074" spans="1:19" x14ac:dyDescent="0.3">
      <c r="A1074" s="11">
        <v>44634.687488425923</v>
      </c>
      <c r="B1074" s="11"/>
      <c r="C1074" s="15">
        <v>44634</v>
      </c>
      <c r="D1074" s="16">
        <v>0.68748842592592585</v>
      </c>
      <c r="E1074" s="33" t="str">
        <f t="shared" si="21"/>
        <v>01:29</v>
      </c>
      <c r="F1074" s="12">
        <v>107</v>
      </c>
      <c r="G1074" s="12">
        <v>92</v>
      </c>
      <c r="H1074" s="12">
        <v>104</v>
      </c>
      <c r="I1074" s="12">
        <v>95</v>
      </c>
      <c r="J1074" s="12">
        <v>98</v>
      </c>
      <c r="K1074" s="12">
        <v>91</v>
      </c>
      <c r="L1074" s="12">
        <v>107</v>
      </c>
      <c r="M1074" s="12">
        <v>93</v>
      </c>
      <c r="N1074" s="13">
        <v>98.375</v>
      </c>
      <c r="O1074" s="17" t="s">
        <v>139</v>
      </c>
      <c r="P1074" s="14" t="s">
        <v>11</v>
      </c>
      <c r="Q1074" s="14" t="s">
        <v>15</v>
      </c>
      <c r="R1074" s="14" t="s">
        <v>17</v>
      </c>
      <c r="S1074" s="14" t="s">
        <v>143</v>
      </c>
    </row>
    <row r="1075" spans="1:19" x14ac:dyDescent="0.3">
      <c r="A1075" s="11">
        <v>44634.68818287037</v>
      </c>
      <c r="B1075" s="11"/>
      <c r="C1075" s="15">
        <v>44634</v>
      </c>
      <c r="D1075" s="16">
        <v>0.6881828703703704</v>
      </c>
      <c r="E1075" s="33" t="str">
        <f t="shared" si="21"/>
        <v>01:30</v>
      </c>
      <c r="F1075" s="12">
        <v>85.5</v>
      </c>
      <c r="G1075" s="12">
        <v>87.4</v>
      </c>
      <c r="H1075" s="12">
        <v>98.8</v>
      </c>
      <c r="I1075" s="12">
        <v>90.25</v>
      </c>
      <c r="J1075" s="12">
        <v>93.1</v>
      </c>
      <c r="K1075" s="12">
        <v>86.45</v>
      </c>
      <c r="L1075" s="12">
        <v>101.65</v>
      </c>
      <c r="M1075" s="12">
        <v>95</v>
      </c>
      <c r="N1075" s="13">
        <v>92.268749999999997</v>
      </c>
      <c r="O1075" s="17" t="s">
        <v>139</v>
      </c>
      <c r="P1075" s="14" t="s">
        <v>11</v>
      </c>
      <c r="Q1075" s="14" t="s">
        <v>15</v>
      </c>
      <c r="R1075" s="14" t="s">
        <v>17</v>
      </c>
      <c r="S1075" s="14" t="s">
        <v>143</v>
      </c>
    </row>
    <row r="1076" spans="1:19" x14ac:dyDescent="0.3">
      <c r="A1076" s="11">
        <v>44634.688194444447</v>
      </c>
      <c r="B1076" s="11"/>
      <c r="C1076" s="15">
        <v>44634</v>
      </c>
      <c r="D1076" s="16">
        <v>0.68819444444444444</v>
      </c>
      <c r="E1076" s="33" t="str">
        <f t="shared" si="21"/>
        <v>01:30</v>
      </c>
      <c r="F1076" s="12">
        <v>81</v>
      </c>
      <c r="G1076" s="12">
        <v>82.8</v>
      </c>
      <c r="H1076" s="12">
        <v>93.600000000000009</v>
      </c>
      <c r="I1076" s="12">
        <v>85.5</v>
      </c>
      <c r="J1076" s="12">
        <v>88.2</v>
      </c>
      <c r="K1076" s="12">
        <v>97</v>
      </c>
      <c r="L1076" s="12">
        <v>83</v>
      </c>
      <c r="M1076" s="12">
        <v>87.3</v>
      </c>
      <c r="N1076" s="13">
        <v>87.3</v>
      </c>
      <c r="O1076" s="17" t="s">
        <v>139</v>
      </c>
      <c r="P1076" s="14" t="s">
        <v>11</v>
      </c>
      <c r="Q1076" s="14" t="s">
        <v>15</v>
      </c>
      <c r="R1076" s="14" t="s">
        <v>17</v>
      </c>
      <c r="S1076" s="14" t="s">
        <v>143</v>
      </c>
    </row>
    <row r="1077" spans="1:19" x14ac:dyDescent="0.3">
      <c r="A1077" s="11">
        <v>44634.691666666666</v>
      </c>
      <c r="B1077" s="11"/>
      <c r="C1077" s="15">
        <v>44634</v>
      </c>
      <c r="D1077" s="16">
        <v>0.69166666666666676</v>
      </c>
      <c r="E1077" s="33" t="str">
        <f t="shared" si="21"/>
        <v>01:35</v>
      </c>
      <c r="F1077" s="12">
        <v>88.2</v>
      </c>
      <c r="G1077" s="12">
        <v>90.160000000000011</v>
      </c>
      <c r="H1077" s="12">
        <v>101.92</v>
      </c>
      <c r="I1077" s="12">
        <v>93.1</v>
      </c>
      <c r="J1077" s="12">
        <v>96.039999999999992</v>
      </c>
      <c r="K1077" s="12">
        <v>100</v>
      </c>
      <c r="L1077" s="12">
        <v>96</v>
      </c>
      <c r="M1077" s="12">
        <v>95.06</v>
      </c>
      <c r="N1077" s="13">
        <v>95.06</v>
      </c>
      <c r="O1077" s="17" t="s">
        <v>139</v>
      </c>
      <c r="P1077" s="14" t="s">
        <v>11</v>
      </c>
      <c r="Q1077" s="14" t="s">
        <v>15</v>
      </c>
      <c r="R1077" s="14" t="s">
        <v>17</v>
      </c>
      <c r="S1077" s="14" t="s">
        <v>143</v>
      </c>
    </row>
    <row r="1078" spans="1:19" x14ac:dyDescent="0.3">
      <c r="A1078" s="11">
        <v>44635.43818287037</v>
      </c>
      <c r="B1078" s="11"/>
      <c r="C1078" s="15">
        <v>44635</v>
      </c>
      <c r="D1078" s="16">
        <v>0.43818287037037035</v>
      </c>
      <c r="E1078" s="16"/>
      <c r="F1078" s="12">
        <v>78.3</v>
      </c>
      <c r="G1078" s="12">
        <v>80.040000000000006</v>
      </c>
      <c r="H1078" s="12">
        <v>90.48</v>
      </c>
      <c r="I1078" s="12">
        <v>82.649999999999991</v>
      </c>
      <c r="J1078" s="12">
        <v>85.26</v>
      </c>
      <c r="K1078" s="12">
        <v>79.17</v>
      </c>
      <c r="L1078" s="12">
        <v>93.09</v>
      </c>
      <c r="M1078" s="12">
        <v>87</v>
      </c>
      <c r="N1078" s="13">
        <v>84.498750000000001</v>
      </c>
      <c r="O1078" s="17" t="s">
        <v>137</v>
      </c>
      <c r="P1078" s="14" t="s">
        <v>9</v>
      </c>
      <c r="Q1078" s="14" t="s">
        <v>15</v>
      </c>
      <c r="R1078" s="14" t="s">
        <v>17</v>
      </c>
      <c r="S1078" s="14" t="s">
        <v>143</v>
      </c>
    </row>
    <row r="1079" spans="1:19" x14ac:dyDescent="0.3">
      <c r="A1079" s="11">
        <v>44635.438194444447</v>
      </c>
      <c r="B1079" s="11"/>
      <c r="C1079" s="15">
        <v>44635</v>
      </c>
      <c r="D1079" s="16">
        <v>0.4381944444444445</v>
      </c>
      <c r="E1079" s="33" t="str">
        <f t="shared" ref="E1079:E1142" si="22">TEXT(D1079-$D$1078,"hh:mm")</f>
        <v>00:00</v>
      </c>
      <c r="F1079" s="12">
        <v>95</v>
      </c>
      <c r="G1079" s="12">
        <v>92.92</v>
      </c>
      <c r="H1079" s="12">
        <v>105.04</v>
      </c>
      <c r="I1079" s="12">
        <v>95.949999999999989</v>
      </c>
      <c r="J1079" s="12">
        <v>98.98</v>
      </c>
      <c r="K1079" s="12">
        <v>91.91</v>
      </c>
      <c r="L1079" s="12">
        <v>107</v>
      </c>
      <c r="M1079" s="12">
        <v>97.97</v>
      </c>
      <c r="N1079" s="13">
        <v>98.096250000000012</v>
      </c>
      <c r="O1079" s="17" t="s">
        <v>137</v>
      </c>
      <c r="P1079" s="14" t="s">
        <v>9</v>
      </c>
      <c r="Q1079" s="14" t="s">
        <v>15</v>
      </c>
      <c r="R1079" s="14" t="s">
        <v>17</v>
      </c>
      <c r="S1079" s="14" t="s">
        <v>143</v>
      </c>
    </row>
    <row r="1080" spans="1:19" x14ac:dyDescent="0.3">
      <c r="A1080" s="11">
        <v>44635.438877314817</v>
      </c>
      <c r="B1080" s="11"/>
      <c r="C1080" s="15">
        <v>44635</v>
      </c>
      <c r="D1080" s="16">
        <v>0.43887731481481485</v>
      </c>
      <c r="E1080" s="33" t="str">
        <f t="shared" si="22"/>
        <v>00:01</v>
      </c>
      <c r="F1080" s="12">
        <v>81.900000000000006</v>
      </c>
      <c r="G1080" s="12">
        <v>83.72</v>
      </c>
      <c r="H1080" s="12">
        <v>94.64</v>
      </c>
      <c r="I1080" s="12">
        <v>86.45</v>
      </c>
      <c r="J1080" s="12">
        <v>89.179999999999993</v>
      </c>
      <c r="K1080" s="12">
        <v>102</v>
      </c>
      <c r="L1080" s="12">
        <v>97.37</v>
      </c>
      <c r="M1080" s="12">
        <v>80</v>
      </c>
      <c r="N1080" s="13">
        <v>89.407499999999999</v>
      </c>
      <c r="O1080" s="17" t="s">
        <v>137</v>
      </c>
      <c r="P1080" s="14" t="s">
        <v>9</v>
      </c>
      <c r="Q1080" s="14" t="s">
        <v>15</v>
      </c>
      <c r="R1080" s="14" t="s">
        <v>17</v>
      </c>
      <c r="S1080" s="14" t="s">
        <v>143</v>
      </c>
    </row>
    <row r="1081" spans="1:19" x14ac:dyDescent="0.3">
      <c r="A1081" s="11">
        <v>44635.439571759256</v>
      </c>
      <c r="B1081" s="11"/>
      <c r="C1081" s="15">
        <v>44635</v>
      </c>
      <c r="D1081" s="16">
        <v>0.43957175925925923</v>
      </c>
      <c r="E1081" s="33" t="str">
        <f t="shared" si="22"/>
        <v>00:02</v>
      </c>
      <c r="F1081" s="12">
        <v>87.3</v>
      </c>
      <c r="G1081" s="12">
        <v>89.240000000000009</v>
      </c>
      <c r="H1081" s="12">
        <v>100.88000000000001</v>
      </c>
      <c r="I1081" s="12">
        <v>92.149999999999991</v>
      </c>
      <c r="J1081" s="12">
        <v>95.06</v>
      </c>
      <c r="K1081" s="12">
        <v>102</v>
      </c>
      <c r="L1081" s="12">
        <v>103.79</v>
      </c>
      <c r="M1081" s="12">
        <v>92</v>
      </c>
      <c r="N1081" s="13">
        <v>95.302499999999995</v>
      </c>
      <c r="O1081" s="17" t="s">
        <v>137</v>
      </c>
      <c r="P1081" s="14" t="s">
        <v>9</v>
      </c>
      <c r="Q1081" s="14" t="s">
        <v>15</v>
      </c>
      <c r="R1081" s="14" t="s">
        <v>17</v>
      </c>
      <c r="S1081" s="14" t="s">
        <v>143</v>
      </c>
    </row>
    <row r="1082" spans="1:19" x14ac:dyDescent="0.3">
      <c r="A1082" s="11">
        <v>44635.440266203703</v>
      </c>
      <c r="B1082" s="11"/>
      <c r="C1082" s="15">
        <v>44635</v>
      </c>
      <c r="D1082" s="16">
        <v>0.44026620370370373</v>
      </c>
      <c r="E1082" s="33" t="str">
        <f t="shared" si="22"/>
        <v>00:03</v>
      </c>
      <c r="F1082" s="12">
        <v>84.600000000000009</v>
      </c>
      <c r="G1082" s="12">
        <v>86.48</v>
      </c>
      <c r="H1082" s="12">
        <v>97.76</v>
      </c>
      <c r="I1082" s="12">
        <v>89.3</v>
      </c>
      <c r="J1082" s="12">
        <v>92.12</v>
      </c>
      <c r="K1082" s="12">
        <v>96</v>
      </c>
      <c r="L1082" s="12">
        <v>100.58000000000001</v>
      </c>
      <c r="M1082" s="12">
        <v>92</v>
      </c>
      <c r="N1082" s="13">
        <v>92.355000000000004</v>
      </c>
      <c r="O1082" s="17" t="s">
        <v>137</v>
      </c>
      <c r="P1082" s="14" t="s">
        <v>9</v>
      </c>
      <c r="Q1082" s="14" t="s">
        <v>15</v>
      </c>
      <c r="R1082" s="14" t="s">
        <v>17</v>
      </c>
      <c r="S1082" s="14" t="s">
        <v>143</v>
      </c>
    </row>
    <row r="1083" spans="1:19" x14ac:dyDescent="0.3">
      <c r="A1083" s="11">
        <v>44635.440879629627</v>
      </c>
      <c r="B1083" s="11"/>
      <c r="C1083" s="15">
        <v>44635</v>
      </c>
      <c r="D1083" s="16">
        <v>0.44087962962962962</v>
      </c>
      <c r="E1083" s="33" t="str">
        <f t="shared" si="22"/>
        <v>00:03</v>
      </c>
      <c r="F1083" s="12">
        <v>80.100000000000009</v>
      </c>
      <c r="G1083" s="12">
        <v>81.88000000000001</v>
      </c>
      <c r="H1083" s="12">
        <v>92.56</v>
      </c>
      <c r="I1083" s="12">
        <v>84.55</v>
      </c>
      <c r="J1083" s="12">
        <v>87.22</v>
      </c>
      <c r="K1083" s="12">
        <v>89</v>
      </c>
      <c r="L1083" s="12">
        <v>95.23</v>
      </c>
      <c r="M1083" s="12">
        <v>86.33</v>
      </c>
      <c r="N1083" s="13">
        <v>87.108750000000015</v>
      </c>
      <c r="O1083" s="17" t="s">
        <v>137</v>
      </c>
      <c r="P1083" s="14" t="s">
        <v>9</v>
      </c>
      <c r="Q1083" s="14" t="s">
        <v>15</v>
      </c>
      <c r="R1083" s="14" t="s">
        <v>17</v>
      </c>
      <c r="S1083" s="14" t="s">
        <v>143</v>
      </c>
    </row>
    <row r="1084" spans="1:19" x14ac:dyDescent="0.3">
      <c r="A1084" s="11">
        <v>44635.440960648149</v>
      </c>
      <c r="B1084" s="11"/>
      <c r="C1084" s="15">
        <v>44635</v>
      </c>
      <c r="D1084" s="16">
        <v>0.44096064814814812</v>
      </c>
      <c r="E1084" s="33" t="str">
        <f t="shared" si="22"/>
        <v>00:04</v>
      </c>
      <c r="F1084" s="12">
        <v>78.3</v>
      </c>
      <c r="G1084" s="12">
        <v>80.040000000000006</v>
      </c>
      <c r="H1084" s="12">
        <v>90.48</v>
      </c>
      <c r="I1084" s="12">
        <v>82.649999999999991</v>
      </c>
      <c r="J1084" s="12">
        <v>85.26</v>
      </c>
      <c r="K1084" s="12">
        <v>89</v>
      </c>
      <c r="L1084" s="12">
        <v>93.09</v>
      </c>
      <c r="M1084" s="12">
        <v>85</v>
      </c>
      <c r="N1084" s="13">
        <v>85.477499999999992</v>
      </c>
      <c r="O1084" s="17" t="s">
        <v>137</v>
      </c>
      <c r="P1084" s="14" t="s">
        <v>9</v>
      </c>
      <c r="Q1084" s="14" t="s">
        <v>15</v>
      </c>
      <c r="R1084" s="14" t="s">
        <v>17</v>
      </c>
      <c r="S1084" s="14" t="s">
        <v>143</v>
      </c>
    </row>
    <row r="1085" spans="1:19" x14ac:dyDescent="0.3">
      <c r="A1085" s="11">
        <v>44635.441655092596</v>
      </c>
      <c r="B1085" s="11"/>
      <c r="C1085" s="15">
        <v>44635</v>
      </c>
      <c r="D1085" s="16">
        <v>0.44165509259259261</v>
      </c>
      <c r="E1085" s="33" t="str">
        <f t="shared" si="22"/>
        <v>00:05</v>
      </c>
      <c r="F1085" s="12">
        <v>86.850000000000009</v>
      </c>
      <c r="G1085" s="12">
        <v>88.78</v>
      </c>
      <c r="H1085" s="12">
        <v>100.36</v>
      </c>
      <c r="I1085" s="12">
        <v>91.674999999999997</v>
      </c>
      <c r="J1085" s="12">
        <v>94.57</v>
      </c>
      <c r="K1085" s="12">
        <v>92</v>
      </c>
      <c r="L1085" s="12">
        <v>103.25500000000001</v>
      </c>
      <c r="M1085" s="12">
        <v>101</v>
      </c>
      <c r="N1085" s="13">
        <v>94.811250000000001</v>
      </c>
      <c r="O1085" s="17" t="s">
        <v>137</v>
      </c>
      <c r="P1085" s="14" t="s">
        <v>9</v>
      </c>
      <c r="Q1085" s="14" t="s">
        <v>15</v>
      </c>
      <c r="R1085" s="14" t="s">
        <v>17</v>
      </c>
      <c r="S1085" s="14" t="s">
        <v>143</v>
      </c>
    </row>
    <row r="1086" spans="1:19" x14ac:dyDescent="0.3">
      <c r="A1086" s="11">
        <v>44635.441666666666</v>
      </c>
      <c r="B1086" s="11"/>
      <c r="C1086" s="15">
        <v>44635</v>
      </c>
      <c r="D1086" s="16">
        <v>0.44166666666666665</v>
      </c>
      <c r="E1086" s="33" t="str">
        <f t="shared" si="22"/>
        <v>00:05</v>
      </c>
      <c r="F1086" s="12">
        <v>85</v>
      </c>
      <c r="G1086" s="12">
        <v>82.34</v>
      </c>
      <c r="H1086" s="12">
        <v>93.08</v>
      </c>
      <c r="I1086" s="12">
        <v>85.024999999999991</v>
      </c>
      <c r="J1086" s="12">
        <v>87.71</v>
      </c>
      <c r="K1086" s="12">
        <v>81.445000000000007</v>
      </c>
      <c r="L1086" s="12">
        <v>94</v>
      </c>
      <c r="M1086" s="12">
        <v>86.814999999999998</v>
      </c>
      <c r="N1086" s="13">
        <v>86.926874999999995</v>
      </c>
      <c r="O1086" s="17" t="s">
        <v>137</v>
      </c>
      <c r="P1086" s="14" t="s">
        <v>9</v>
      </c>
      <c r="Q1086" s="14" t="s">
        <v>15</v>
      </c>
      <c r="R1086" s="14" t="s">
        <v>17</v>
      </c>
      <c r="S1086" s="14" t="s">
        <v>143</v>
      </c>
    </row>
    <row r="1087" spans="1:19" x14ac:dyDescent="0.3">
      <c r="A1087" s="11">
        <v>44635.442060185182</v>
      </c>
      <c r="B1087" s="11"/>
      <c r="C1087" s="15">
        <v>44635</v>
      </c>
      <c r="D1087" s="16">
        <v>0.44206018518518514</v>
      </c>
      <c r="E1087" s="33" t="str">
        <f t="shared" si="22"/>
        <v>00:05</v>
      </c>
      <c r="F1087" s="12">
        <v>96.3</v>
      </c>
      <c r="G1087" s="12">
        <v>98.44</v>
      </c>
      <c r="H1087" s="12">
        <v>111.28</v>
      </c>
      <c r="I1087" s="12">
        <v>101.64999999999999</v>
      </c>
      <c r="J1087" s="12">
        <v>104.86</v>
      </c>
      <c r="K1087" s="12">
        <v>97.37</v>
      </c>
      <c r="L1087" s="12">
        <v>114.49000000000001</v>
      </c>
      <c r="M1087" s="12">
        <v>107</v>
      </c>
      <c r="N1087" s="13">
        <v>103.92375</v>
      </c>
      <c r="O1087" s="17" t="s">
        <v>137</v>
      </c>
      <c r="P1087" s="14" t="s">
        <v>9</v>
      </c>
      <c r="Q1087" s="14" t="s">
        <v>15</v>
      </c>
      <c r="R1087" s="14" t="s">
        <v>17</v>
      </c>
      <c r="S1087" s="14" t="s">
        <v>143</v>
      </c>
    </row>
    <row r="1088" spans="1:19" x14ac:dyDescent="0.3">
      <c r="A1088" s="11">
        <v>44635.442349537036</v>
      </c>
      <c r="B1088" s="11"/>
      <c r="C1088" s="15">
        <v>44635</v>
      </c>
      <c r="D1088" s="16">
        <v>0.442349537037037</v>
      </c>
      <c r="E1088" s="33" t="str">
        <f t="shared" si="22"/>
        <v>00:06</v>
      </c>
      <c r="F1088" s="12">
        <v>90</v>
      </c>
      <c r="G1088" s="12">
        <v>92</v>
      </c>
      <c r="H1088" s="12">
        <v>104</v>
      </c>
      <c r="I1088" s="12">
        <v>95</v>
      </c>
      <c r="J1088" s="12">
        <v>98</v>
      </c>
      <c r="K1088" s="12">
        <v>94</v>
      </c>
      <c r="L1088" s="12">
        <v>107</v>
      </c>
      <c r="M1088" s="12">
        <v>106</v>
      </c>
      <c r="N1088" s="13">
        <v>98.25</v>
      </c>
      <c r="O1088" s="17" t="s">
        <v>137</v>
      </c>
      <c r="P1088" s="14" t="s">
        <v>9</v>
      </c>
      <c r="Q1088" s="14" t="s">
        <v>15</v>
      </c>
      <c r="R1088" s="14" t="s">
        <v>17</v>
      </c>
      <c r="S1088" s="14" t="s">
        <v>143</v>
      </c>
    </row>
    <row r="1089" spans="1:19" x14ac:dyDescent="0.3">
      <c r="A1089" s="11">
        <v>44635.443043981482</v>
      </c>
      <c r="B1089" s="11"/>
      <c r="C1089" s="15">
        <v>44635</v>
      </c>
      <c r="D1089" s="16">
        <v>0.4430439814814815</v>
      </c>
      <c r="E1089" s="33" t="str">
        <f t="shared" si="22"/>
        <v>00:07</v>
      </c>
      <c r="F1089" s="12">
        <v>87.3</v>
      </c>
      <c r="G1089" s="12">
        <v>89.240000000000009</v>
      </c>
      <c r="H1089" s="12">
        <v>100.88000000000001</v>
      </c>
      <c r="I1089" s="12">
        <v>92.149999999999991</v>
      </c>
      <c r="J1089" s="12">
        <v>95.06</v>
      </c>
      <c r="K1089" s="12">
        <v>97</v>
      </c>
      <c r="L1089" s="12">
        <v>103.79</v>
      </c>
      <c r="M1089" s="12">
        <v>97</v>
      </c>
      <c r="N1089" s="13">
        <v>95.302499999999995</v>
      </c>
      <c r="O1089" s="17" t="s">
        <v>137</v>
      </c>
      <c r="P1089" s="14" t="s">
        <v>9</v>
      </c>
      <c r="Q1089" s="14" t="s">
        <v>15</v>
      </c>
      <c r="R1089" s="14" t="s">
        <v>17</v>
      </c>
      <c r="S1089" s="14" t="s">
        <v>143</v>
      </c>
    </row>
    <row r="1090" spans="1:19" x14ac:dyDescent="0.3">
      <c r="A1090" s="11">
        <v>44635.443738425929</v>
      </c>
      <c r="B1090" s="11"/>
      <c r="C1090" s="15">
        <v>44635</v>
      </c>
      <c r="D1090" s="16">
        <v>0.44373842592592588</v>
      </c>
      <c r="E1090" s="33" t="str">
        <f t="shared" si="22"/>
        <v>00:08</v>
      </c>
      <c r="F1090" s="12">
        <v>72.900000000000006</v>
      </c>
      <c r="G1090" s="12">
        <v>74.52000000000001</v>
      </c>
      <c r="H1090" s="12">
        <v>84.240000000000009</v>
      </c>
      <c r="I1090" s="12">
        <v>76.95</v>
      </c>
      <c r="J1090" s="12">
        <v>79.38</v>
      </c>
      <c r="K1090" s="12">
        <v>80</v>
      </c>
      <c r="L1090" s="12">
        <v>86.67</v>
      </c>
      <c r="M1090" s="12">
        <v>82</v>
      </c>
      <c r="N1090" s="13">
        <v>79.582499999999996</v>
      </c>
      <c r="O1090" s="17" t="s">
        <v>137</v>
      </c>
      <c r="P1090" s="14" t="s">
        <v>9</v>
      </c>
      <c r="Q1090" s="14" t="s">
        <v>15</v>
      </c>
      <c r="R1090" s="14" t="s">
        <v>17</v>
      </c>
      <c r="S1090" s="14" t="s">
        <v>143</v>
      </c>
    </row>
    <row r="1091" spans="1:19" x14ac:dyDescent="0.3">
      <c r="A1091" s="11">
        <v>44635.444432870368</v>
      </c>
      <c r="B1091" s="11"/>
      <c r="C1091" s="15">
        <v>44635</v>
      </c>
      <c r="D1091" s="16">
        <v>0.44443287037037038</v>
      </c>
      <c r="E1091" s="33" t="str">
        <f t="shared" si="22"/>
        <v>00:09</v>
      </c>
      <c r="F1091" s="12">
        <v>66.150000000000006</v>
      </c>
      <c r="G1091" s="12">
        <v>67.62</v>
      </c>
      <c r="H1091" s="12">
        <v>76.44</v>
      </c>
      <c r="I1091" s="12">
        <v>69.825000000000003</v>
      </c>
      <c r="J1091" s="12">
        <v>72.03</v>
      </c>
      <c r="K1091" s="12">
        <v>69</v>
      </c>
      <c r="L1091" s="12">
        <v>78.64500000000001</v>
      </c>
      <c r="M1091" s="12">
        <v>78</v>
      </c>
      <c r="N1091" s="13">
        <v>72.213750000000005</v>
      </c>
      <c r="O1091" s="17" t="s">
        <v>137</v>
      </c>
      <c r="P1091" s="14" t="s">
        <v>9</v>
      </c>
      <c r="Q1091" s="14" t="s">
        <v>15</v>
      </c>
      <c r="R1091" s="14" t="s">
        <v>17</v>
      </c>
      <c r="S1091" s="14" t="s">
        <v>143</v>
      </c>
    </row>
    <row r="1092" spans="1:19" x14ac:dyDescent="0.3">
      <c r="A1092" s="11">
        <v>44635.445127314815</v>
      </c>
      <c r="B1092" s="11"/>
      <c r="C1092" s="15">
        <v>44635</v>
      </c>
      <c r="D1092" s="16">
        <v>0.44512731481481477</v>
      </c>
      <c r="E1092" s="33" t="str">
        <f t="shared" si="22"/>
        <v>00:10</v>
      </c>
      <c r="F1092" s="12">
        <v>59.85</v>
      </c>
      <c r="G1092" s="12">
        <v>61.18</v>
      </c>
      <c r="H1092" s="12">
        <v>69.16</v>
      </c>
      <c r="I1092" s="12">
        <v>63.174999999999997</v>
      </c>
      <c r="J1092" s="12">
        <v>65.17</v>
      </c>
      <c r="K1092" s="12">
        <v>60</v>
      </c>
      <c r="L1092" s="12">
        <v>71.155000000000001</v>
      </c>
      <c r="M1092" s="12">
        <v>73</v>
      </c>
      <c r="N1092" s="13">
        <v>65.336250000000007</v>
      </c>
      <c r="O1092" s="17" t="s">
        <v>137</v>
      </c>
      <c r="P1092" s="14" t="s">
        <v>9</v>
      </c>
      <c r="Q1092" s="14" t="s">
        <v>15</v>
      </c>
      <c r="R1092" s="14" t="s">
        <v>17</v>
      </c>
      <c r="S1092" s="14" t="s">
        <v>143</v>
      </c>
    </row>
    <row r="1093" spans="1:19" x14ac:dyDescent="0.3">
      <c r="A1093" s="11">
        <v>44635.445138888892</v>
      </c>
      <c r="B1093" s="11"/>
      <c r="C1093" s="15">
        <v>44635</v>
      </c>
      <c r="D1093" s="16">
        <v>0.44513888888888892</v>
      </c>
      <c r="E1093" s="33" t="str">
        <f t="shared" si="22"/>
        <v>00:10</v>
      </c>
      <c r="F1093" s="12">
        <v>117</v>
      </c>
      <c r="G1093" s="12">
        <v>114.54</v>
      </c>
      <c r="H1093" s="12">
        <v>129.48000000000002</v>
      </c>
      <c r="I1093" s="12">
        <v>118.27499999999999</v>
      </c>
      <c r="J1093" s="12">
        <v>122.00999999999999</v>
      </c>
      <c r="K1093" s="12">
        <v>113.295</v>
      </c>
      <c r="L1093" s="12">
        <v>132</v>
      </c>
      <c r="M1093" s="12">
        <v>120.765</v>
      </c>
      <c r="N1093" s="13">
        <v>120.920625</v>
      </c>
      <c r="O1093" s="17" t="s">
        <v>137</v>
      </c>
      <c r="P1093" s="14" t="s">
        <v>9</v>
      </c>
      <c r="Q1093" s="14" t="s">
        <v>15</v>
      </c>
      <c r="R1093" s="14" t="s">
        <v>18</v>
      </c>
      <c r="S1093" s="14" t="s">
        <v>143</v>
      </c>
    </row>
    <row r="1094" spans="1:19" x14ac:dyDescent="0.3">
      <c r="A1094" s="11">
        <v>44635.445335648146</v>
      </c>
      <c r="B1094" s="11"/>
      <c r="C1094" s="15">
        <v>44635</v>
      </c>
      <c r="D1094" s="16">
        <v>0.44533564814814813</v>
      </c>
      <c r="E1094" s="33" t="str">
        <f t="shared" si="22"/>
        <v>00:10</v>
      </c>
      <c r="F1094" s="12">
        <v>63.9</v>
      </c>
      <c r="G1094" s="12">
        <v>65.320000000000007</v>
      </c>
      <c r="H1094" s="12">
        <v>73.84</v>
      </c>
      <c r="I1094" s="12">
        <v>67.45</v>
      </c>
      <c r="J1094" s="12">
        <v>69.58</v>
      </c>
      <c r="K1094" s="12">
        <v>64.61</v>
      </c>
      <c r="L1094" s="12">
        <v>75.97</v>
      </c>
      <c r="M1094" s="12">
        <v>71</v>
      </c>
      <c r="N1094" s="13">
        <v>68.958749999999995</v>
      </c>
      <c r="O1094" s="17" t="s">
        <v>137</v>
      </c>
      <c r="P1094" s="14" t="s">
        <v>9</v>
      </c>
      <c r="Q1094" s="14" t="s">
        <v>15</v>
      </c>
      <c r="R1094" s="14" t="s">
        <v>17</v>
      </c>
      <c r="S1094" s="14" t="s">
        <v>143</v>
      </c>
    </row>
    <row r="1095" spans="1:19" x14ac:dyDescent="0.3">
      <c r="A1095" s="11">
        <v>44635.445821759262</v>
      </c>
      <c r="B1095" s="11"/>
      <c r="C1095" s="15">
        <v>44635</v>
      </c>
      <c r="D1095" s="16">
        <v>0.44582175925925926</v>
      </c>
      <c r="E1095" s="33" t="str">
        <f t="shared" si="22"/>
        <v>00:11</v>
      </c>
      <c r="F1095" s="12">
        <v>59.4</v>
      </c>
      <c r="G1095" s="12">
        <v>60.720000000000006</v>
      </c>
      <c r="H1095" s="12">
        <v>68.64</v>
      </c>
      <c r="I1095" s="12">
        <v>62.699999999999996</v>
      </c>
      <c r="J1095" s="12">
        <v>64.679999999999993</v>
      </c>
      <c r="K1095" s="12">
        <v>59</v>
      </c>
      <c r="L1095" s="12">
        <v>70.62</v>
      </c>
      <c r="M1095" s="12">
        <v>73</v>
      </c>
      <c r="N1095" s="13">
        <v>64.844999999999999</v>
      </c>
      <c r="O1095" s="17" t="s">
        <v>137</v>
      </c>
      <c r="P1095" s="14" t="s">
        <v>9</v>
      </c>
      <c r="Q1095" s="14" t="s">
        <v>15</v>
      </c>
      <c r="R1095" s="14" t="s">
        <v>17</v>
      </c>
      <c r="S1095" s="14" t="s">
        <v>143</v>
      </c>
    </row>
    <row r="1096" spans="1:19" x14ac:dyDescent="0.3">
      <c r="A1096" s="11">
        <v>44635.445960648147</v>
      </c>
      <c r="B1096" s="11"/>
      <c r="C1096" s="15">
        <v>44635</v>
      </c>
      <c r="D1096" s="16">
        <v>0.44596064814814818</v>
      </c>
      <c r="E1096" s="33" t="str">
        <f t="shared" si="22"/>
        <v>00:11</v>
      </c>
      <c r="F1096" s="12">
        <v>54</v>
      </c>
      <c r="G1096" s="12">
        <v>55.2</v>
      </c>
      <c r="H1096" s="12">
        <v>62.400000000000006</v>
      </c>
      <c r="I1096" s="12">
        <v>57</v>
      </c>
      <c r="J1096" s="12">
        <v>58.8</v>
      </c>
      <c r="K1096" s="12">
        <v>60</v>
      </c>
      <c r="L1096" s="12">
        <v>64.2</v>
      </c>
      <c r="M1096" s="12">
        <v>58.199999999999996</v>
      </c>
      <c r="N1096" s="13">
        <v>58.725000000000001</v>
      </c>
      <c r="O1096" s="17" t="s">
        <v>137</v>
      </c>
      <c r="P1096" s="14" t="s">
        <v>9</v>
      </c>
      <c r="Q1096" s="14" t="s">
        <v>15</v>
      </c>
      <c r="R1096" s="14" t="s">
        <v>17</v>
      </c>
      <c r="S1096" s="14" t="s">
        <v>143</v>
      </c>
    </row>
    <row r="1097" spans="1:19" x14ac:dyDescent="0.3">
      <c r="A1097" s="11">
        <v>44635.446516203701</v>
      </c>
      <c r="B1097" s="11"/>
      <c r="C1097" s="15">
        <v>44635</v>
      </c>
      <c r="D1097" s="16">
        <v>0.44651620370370365</v>
      </c>
      <c r="E1097" s="33" t="str">
        <f t="shared" si="22"/>
        <v>00:12</v>
      </c>
      <c r="F1097" s="12">
        <v>55.35</v>
      </c>
      <c r="G1097" s="12">
        <v>56.580000000000005</v>
      </c>
      <c r="H1097" s="12">
        <v>63.96</v>
      </c>
      <c r="I1097" s="12">
        <v>58.424999999999997</v>
      </c>
      <c r="J1097" s="12">
        <v>60.269999999999996</v>
      </c>
      <c r="K1097" s="12">
        <v>59</v>
      </c>
      <c r="L1097" s="12">
        <v>65.805000000000007</v>
      </c>
      <c r="M1097" s="12">
        <v>64</v>
      </c>
      <c r="N1097" s="13">
        <v>60.423749999999998</v>
      </c>
      <c r="O1097" s="17" t="s">
        <v>137</v>
      </c>
      <c r="P1097" s="14" t="s">
        <v>9</v>
      </c>
      <c r="Q1097" s="14" t="s">
        <v>15</v>
      </c>
      <c r="R1097" s="14" t="s">
        <v>17</v>
      </c>
      <c r="S1097" s="14" t="s">
        <v>143</v>
      </c>
    </row>
    <row r="1098" spans="1:19" x14ac:dyDescent="0.3">
      <c r="A1098" s="11">
        <v>44635.447210648148</v>
      </c>
      <c r="B1098" s="11"/>
      <c r="C1098" s="15">
        <v>44635</v>
      </c>
      <c r="D1098" s="16">
        <v>0.44721064814814815</v>
      </c>
      <c r="E1098" s="33" t="str">
        <f t="shared" si="22"/>
        <v>00:13</v>
      </c>
      <c r="F1098" s="12">
        <v>61.2</v>
      </c>
      <c r="G1098" s="12">
        <v>62.56</v>
      </c>
      <c r="H1098" s="12">
        <v>70.72</v>
      </c>
      <c r="I1098" s="12">
        <v>64.599999999999994</v>
      </c>
      <c r="J1098" s="12">
        <v>66.64</v>
      </c>
      <c r="K1098" s="12">
        <v>71</v>
      </c>
      <c r="L1098" s="12">
        <v>72.760000000000005</v>
      </c>
      <c r="M1098" s="12">
        <v>65</v>
      </c>
      <c r="N1098" s="13">
        <v>66.81</v>
      </c>
      <c r="O1098" s="17" t="s">
        <v>137</v>
      </c>
      <c r="P1098" s="14" t="s">
        <v>9</v>
      </c>
      <c r="Q1098" s="14" t="s">
        <v>15</v>
      </c>
      <c r="R1098" s="14" t="s">
        <v>17</v>
      </c>
      <c r="S1098" s="14" t="s">
        <v>143</v>
      </c>
    </row>
    <row r="1099" spans="1:19" x14ac:dyDescent="0.3">
      <c r="A1099" s="11">
        <v>44635.447905092595</v>
      </c>
      <c r="B1099" s="11"/>
      <c r="C1099" s="15">
        <v>44635</v>
      </c>
      <c r="D1099" s="16">
        <v>0.44790509259259265</v>
      </c>
      <c r="E1099" s="33" t="str">
        <f t="shared" si="22"/>
        <v>00:14</v>
      </c>
      <c r="F1099" s="12">
        <v>64.8</v>
      </c>
      <c r="G1099" s="12">
        <v>66.240000000000009</v>
      </c>
      <c r="H1099" s="12">
        <v>74.88</v>
      </c>
      <c r="I1099" s="12">
        <v>68.399999999999991</v>
      </c>
      <c r="J1099" s="12">
        <v>70.56</v>
      </c>
      <c r="K1099" s="12">
        <v>72</v>
      </c>
      <c r="L1099" s="12">
        <v>77.040000000000006</v>
      </c>
      <c r="M1099" s="12">
        <v>72</v>
      </c>
      <c r="N1099" s="13">
        <v>70.740000000000009</v>
      </c>
      <c r="O1099" s="17" t="s">
        <v>137</v>
      </c>
      <c r="P1099" s="14" t="s">
        <v>9</v>
      </c>
      <c r="Q1099" s="14" t="s">
        <v>15</v>
      </c>
      <c r="R1099" s="14" t="s">
        <v>17</v>
      </c>
      <c r="S1099" s="14" t="s">
        <v>143</v>
      </c>
    </row>
    <row r="1100" spans="1:19" x14ac:dyDescent="0.3">
      <c r="A1100" s="11">
        <v>44635.448599537034</v>
      </c>
      <c r="B1100" s="11"/>
      <c r="C1100" s="15">
        <v>44635</v>
      </c>
      <c r="D1100" s="16">
        <v>0.44859953703703703</v>
      </c>
      <c r="E1100" s="33" t="str">
        <f t="shared" si="22"/>
        <v>00:15</v>
      </c>
      <c r="F1100" s="12">
        <v>87.3</v>
      </c>
      <c r="G1100" s="12">
        <v>89.240000000000009</v>
      </c>
      <c r="H1100" s="12">
        <v>100.88000000000001</v>
      </c>
      <c r="I1100" s="12">
        <v>92.149999999999991</v>
      </c>
      <c r="J1100" s="12">
        <v>95.06</v>
      </c>
      <c r="K1100" s="12">
        <v>88.27</v>
      </c>
      <c r="L1100" s="12">
        <v>103.79</v>
      </c>
      <c r="M1100" s="12">
        <v>97</v>
      </c>
      <c r="N1100" s="13">
        <v>94.211249999999993</v>
      </c>
      <c r="O1100" s="17" t="s">
        <v>137</v>
      </c>
      <c r="P1100" s="14" t="s">
        <v>9</v>
      </c>
      <c r="Q1100" s="14" t="s">
        <v>15</v>
      </c>
      <c r="R1100" s="14" t="s">
        <v>17</v>
      </c>
      <c r="S1100" s="14" t="s">
        <v>143</v>
      </c>
    </row>
    <row r="1101" spans="1:19" x14ac:dyDescent="0.3">
      <c r="A1101" s="11">
        <v>44635.448611111111</v>
      </c>
      <c r="B1101" s="11"/>
      <c r="C1101" s="15">
        <v>44635</v>
      </c>
      <c r="D1101" s="16">
        <v>0.44861111111111113</v>
      </c>
      <c r="E1101" s="33" t="str">
        <f t="shared" si="22"/>
        <v>00:15</v>
      </c>
      <c r="F1101" s="12">
        <v>95</v>
      </c>
      <c r="G1101" s="12">
        <v>99.36</v>
      </c>
      <c r="H1101" s="12">
        <v>112.32000000000001</v>
      </c>
      <c r="I1101" s="12">
        <v>102.6</v>
      </c>
      <c r="J1101" s="12">
        <v>105.84</v>
      </c>
      <c r="K1101" s="12">
        <v>98.28</v>
      </c>
      <c r="L1101" s="12">
        <v>121</v>
      </c>
      <c r="M1101" s="12">
        <v>104.75999999999999</v>
      </c>
      <c r="N1101" s="13">
        <v>104.895</v>
      </c>
      <c r="O1101" s="17" t="s">
        <v>137</v>
      </c>
      <c r="P1101" s="14" t="s">
        <v>12</v>
      </c>
      <c r="Q1101" s="14" t="s">
        <v>15</v>
      </c>
      <c r="R1101" s="14" t="s">
        <v>17</v>
      </c>
      <c r="S1101" s="14" t="s">
        <v>143</v>
      </c>
    </row>
    <row r="1102" spans="1:19" x14ac:dyDescent="0.3">
      <c r="A1102" s="11">
        <v>44635.449293981481</v>
      </c>
      <c r="B1102" s="11"/>
      <c r="C1102" s="15">
        <v>44635</v>
      </c>
      <c r="D1102" s="16">
        <v>0.44929398148148153</v>
      </c>
      <c r="E1102" s="33" t="str">
        <f t="shared" si="22"/>
        <v>00:16</v>
      </c>
      <c r="F1102" s="12">
        <v>70.2</v>
      </c>
      <c r="G1102" s="12">
        <v>71.760000000000005</v>
      </c>
      <c r="H1102" s="12">
        <v>81.12</v>
      </c>
      <c r="I1102" s="12">
        <v>74.099999999999994</v>
      </c>
      <c r="J1102" s="12">
        <v>76.44</v>
      </c>
      <c r="K1102" s="12">
        <v>87</v>
      </c>
      <c r="L1102" s="12">
        <v>83.460000000000008</v>
      </c>
      <c r="M1102" s="12">
        <v>69</v>
      </c>
      <c r="N1102" s="13">
        <v>76.635000000000005</v>
      </c>
      <c r="O1102" s="17" t="s">
        <v>137</v>
      </c>
      <c r="P1102" s="14" t="s">
        <v>12</v>
      </c>
      <c r="Q1102" s="14" t="s">
        <v>15</v>
      </c>
      <c r="R1102" s="14" t="s">
        <v>17</v>
      </c>
      <c r="S1102" s="14" t="s">
        <v>143</v>
      </c>
    </row>
    <row r="1103" spans="1:19" x14ac:dyDescent="0.3">
      <c r="A1103" s="11">
        <v>44635.449837962966</v>
      </c>
      <c r="B1103" s="11"/>
      <c r="C1103" s="15">
        <v>44635</v>
      </c>
      <c r="D1103" s="16">
        <v>0.44983796296296297</v>
      </c>
      <c r="E1103" s="33" t="str">
        <f t="shared" si="22"/>
        <v>00:16</v>
      </c>
      <c r="F1103" s="12">
        <v>48.6</v>
      </c>
      <c r="G1103" s="12">
        <v>49.68</v>
      </c>
      <c r="H1103" s="12">
        <v>56.160000000000004</v>
      </c>
      <c r="I1103" s="12">
        <v>51.3</v>
      </c>
      <c r="J1103" s="12">
        <v>52.92</v>
      </c>
      <c r="K1103" s="12">
        <v>49.14</v>
      </c>
      <c r="L1103" s="12">
        <v>57.78</v>
      </c>
      <c r="M1103" s="12">
        <v>54</v>
      </c>
      <c r="N1103" s="13">
        <v>52.447500000000005</v>
      </c>
      <c r="O1103" s="17" t="s">
        <v>137</v>
      </c>
      <c r="P1103" s="14" t="s">
        <v>12</v>
      </c>
      <c r="Q1103" s="14" t="s">
        <v>15</v>
      </c>
      <c r="R1103" s="14" t="s">
        <v>17</v>
      </c>
      <c r="S1103" s="14" t="s">
        <v>143</v>
      </c>
    </row>
    <row r="1104" spans="1:19" x14ac:dyDescent="0.3">
      <c r="A1104" s="11">
        <v>44635.449953703705</v>
      </c>
      <c r="B1104" s="11"/>
      <c r="C1104" s="15">
        <v>44635</v>
      </c>
      <c r="D1104" s="16">
        <v>0.44995370370370374</v>
      </c>
      <c r="E1104" s="33" t="str">
        <f t="shared" si="22"/>
        <v>00:16</v>
      </c>
      <c r="F1104" s="12">
        <v>73.8</v>
      </c>
      <c r="G1104" s="12">
        <v>75.44</v>
      </c>
      <c r="H1104" s="12">
        <v>85.28</v>
      </c>
      <c r="I1104" s="12">
        <v>77.899999999999991</v>
      </c>
      <c r="J1104" s="12">
        <v>80.36</v>
      </c>
      <c r="K1104" s="12">
        <v>74.62</v>
      </c>
      <c r="L1104" s="12">
        <v>82</v>
      </c>
      <c r="M1104" s="12">
        <v>79.539999999999992</v>
      </c>
      <c r="N1104" s="13">
        <v>78.617500000000007</v>
      </c>
      <c r="O1104" s="17" t="s">
        <v>137</v>
      </c>
      <c r="P1104" s="14" t="s">
        <v>12</v>
      </c>
      <c r="Q1104" s="14" t="s">
        <v>15</v>
      </c>
      <c r="R1104" s="14" t="s">
        <v>17</v>
      </c>
      <c r="S1104" s="14" t="s">
        <v>143</v>
      </c>
    </row>
    <row r="1105" spans="1:19" x14ac:dyDescent="0.3">
      <c r="A1105" s="11">
        <v>44635.449988425928</v>
      </c>
      <c r="B1105" s="11"/>
      <c r="C1105" s="15">
        <v>44635</v>
      </c>
      <c r="D1105" s="16">
        <v>0.44998842592592592</v>
      </c>
      <c r="E1105" s="33" t="str">
        <f t="shared" si="22"/>
        <v>00:17</v>
      </c>
      <c r="F1105" s="12">
        <v>58.95</v>
      </c>
      <c r="G1105" s="12">
        <v>60.260000000000005</v>
      </c>
      <c r="H1105" s="12">
        <v>68.12</v>
      </c>
      <c r="I1105" s="12">
        <v>62.224999999999994</v>
      </c>
      <c r="J1105" s="12">
        <v>64.19</v>
      </c>
      <c r="K1105" s="12">
        <v>76</v>
      </c>
      <c r="L1105" s="12">
        <v>70.085000000000008</v>
      </c>
      <c r="M1105" s="12">
        <v>55</v>
      </c>
      <c r="N1105" s="13">
        <v>64.353750000000005</v>
      </c>
      <c r="O1105" s="17" t="s">
        <v>137</v>
      </c>
      <c r="P1105" s="14" t="s">
        <v>12</v>
      </c>
      <c r="Q1105" s="14" t="s">
        <v>15</v>
      </c>
      <c r="R1105" s="14" t="s">
        <v>17</v>
      </c>
      <c r="S1105" s="14" t="s">
        <v>143</v>
      </c>
    </row>
    <row r="1106" spans="1:19" x14ac:dyDescent="0.3">
      <c r="A1106" s="11">
        <v>44635.450682870367</v>
      </c>
      <c r="B1106" s="11"/>
      <c r="C1106" s="15">
        <v>44635</v>
      </c>
      <c r="D1106" s="16">
        <v>0.45068287037037041</v>
      </c>
      <c r="E1106" s="33" t="str">
        <f t="shared" si="22"/>
        <v>00:18</v>
      </c>
      <c r="F1106" s="12">
        <v>79.2</v>
      </c>
      <c r="G1106" s="12">
        <v>80.960000000000008</v>
      </c>
      <c r="H1106" s="12">
        <v>91.52000000000001</v>
      </c>
      <c r="I1106" s="12">
        <v>83.6</v>
      </c>
      <c r="J1106" s="12">
        <v>86.24</v>
      </c>
      <c r="K1106" s="12">
        <v>99</v>
      </c>
      <c r="L1106" s="12">
        <v>94.160000000000011</v>
      </c>
      <c r="M1106" s="12">
        <v>77</v>
      </c>
      <c r="N1106" s="13">
        <v>86.46</v>
      </c>
      <c r="O1106" s="17" t="s">
        <v>137</v>
      </c>
      <c r="P1106" s="14" t="s">
        <v>12</v>
      </c>
      <c r="Q1106" s="14" t="s">
        <v>15</v>
      </c>
      <c r="R1106" s="14" t="s">
        <v>17</v>
      </c>
      <c r="S1106" s="14" t="s">
        <v>143</v>
      </c>
    </row>
    <row r="1107" spans="1:19" x14ac:dyDescent="0.3">
      <c r="A1107" s="11">
        <v>44635.451006944444</v>
      </c>
      <c r="B1107" s="11"/>
      <c r="C1107" s="15">
        <v>44635</v>
      </c>
      <c r="D1107" s="16">
        <v>0.45100694444444445</v>
      </c>
      <c r="E1107" s="33" t="str">
        <f t="shared" si="22"/>
        <v>00:18</v>
      </c>
      <c r="F1107" s="12">
        <v>70.2</v>
      </c>
      <c r="G1107" s="12">
        <v>71.760000000000005</v>
      </c>
      <c r="H1107" s="12">
        <v>81.12</v>
      </c>
      <c r="I1107" s="12">
        <v>74.099999999999994</v>
      </c>
      <c r="J1107" s="12">
        <v>76.44</v>
      </c>
      <c r="K1107" s="12">
        <v>70.98</v>
      </c>
      <c r="L1107" s="12">
        <v>78</v>
      </c>
      <c r="M1107" s="12">
        <v>75.66</v>
      </c>
      <c r="N1107" s="13">
        <v>74.782499999999999</v>
      </c>
      <c r="O1107" s="17" t="s">
        <v>137</v>
      </c>
      <c r="P1107" s="14" t="s">
        <v>12</v>
      </c>
      <c r="Q1107" s="14" t="s">
        <v>15</v>
      </c>
      <c r="R1107" s="14" t="s">
        <v>17</v>
      </c>
      <c r="S1107" s="14" t="s">
        <v>143</v>
      </c>
    </row>
    <row r="1108" spans="1:19" x14ac:dyDescent="0.3">
      <c r="A1108" s="11">
        <v>44635.451377314814</v>
      </c>
      <c r="B1108" s="11"/>
      <c r="C1108" s="15">
        <v>44635</v>
      </c>
      <c r="D1108" s="16">
        <v>0.4513773148148148</v>
      </c>
      <c r="E1108" s="33" t="str">
        <f t="shared" si="22"/>
        <v>00:19</v>
      </c>
      <c r="F1108" s="12">
        <v>96.3</v>
      </c>
      <c r="G1108" s="12">
        <v>98.44</v>
      </c>
      <c r="H1108" s="12">
        <v>111.28</v>
      </c>
      <c r="I1108" s="12">
        <v>101.64999999999999</v>
      </c>
      <c r="J1108" s="12">
        <v>104.86</v>
      </c>
      <c r="K1108" s="12">
        <v>132</v>
      </c>
      <c r="L1108" s="12">
        <v>114.49000000000001</v>
      </c>
      <c r="M1108" s="12">
        <v>82</v>
      </c>
      <c r="N1108" s="13">
        <v>105.1275</v>
      </c>
      <c r="O1108" s="17" t="s">
        <v>137</v>
      </c>
      <c r="P1108" s="14" t="s">
        <v>12</v>
      </c>
      <c r="Q1108" s="14" t="s">
        <v>15</v>
      </c>
      <c r="R1108" s="14" t="s">
        <v>17</v>
      </c>
      <c r="S1108" s="14" t="s">
        <v>143</v>
      </c>
    </row>
    <row r="1109" spans="1:19" x14ac:dyDescent="0.3">
      <c r="A1109" s="11">
        <v>44635.451770833337</v>
      </c>
      <c r="B1109" s="11"/>
      <c r="C1109" s="15">
        <v>44635</v>
      </c>
      <c r="D1109" s="16">
        <v>0.45177083333333329</v>
      </c>
      <c r="E1109" s="33" t="str">
        <f t="shared" si="22"/>
        <v>00:19</v>
      </c>
      <c r="F1109" s="12">
        <v>106.2</v>
      </c>
      <c r="G1109" s="12">
        <v>108.56</v>
      </c>
      <c r="H1109" s="12">
        <v>122.72</v>
      </c>
      <c r="I1109" s="12">
        <v>112.1</v>
      </c>
      <c r="J1109" s="12">
        <v>115.64</v>
      </c>
      <c r="K1109" s="12">
        <v>107.38000000000001</v>
      </c>
      <c r="L1109" s="12">
        <v>118</v>
      </c>
      <c r="M1109" s="12">
        <v>114.46</v>
      </c>
      <c r="N1109" s="13">
        <v>113.13250000000001</v>
      </c>
      <c r="O1109" s="17" t="s">
        <v>137</v>
      </c>
      <c r="P1109" s="14" t="s">
        <v>12</v>
      </c>
      <c r="Q1109" s="14" t="s">
        <v>15</v>
      </c>
      <c r="R1109" s="14" t="s">
        <v>17</v>
      </c>
      <c r="S1109" s="14" t="s">
        <v>143</v>
      </c>
    </row>
    <row r="1110" spans="1:19" x14ac:dyDescent="0.3">
      <c r="A1110" s="11">
        <v>44635.451805555553</v>
      </c>
      <c r="B1110" s="11"/>
      <c r="C1110" s="15">
        <v>44635</v>
      </c>
      <c r="D1110" s="16">
        <v>0.45180555555555557</v>
      </c>
      <c r="E1110" s="33" t="str">
        <f t="shared" si="22"/>
        <v>00:19</v>
      </c>
      <c r="F1110" s="12">
        <v>119.7</v>
      </c>
      <c r="G1110" s="12">
        <v>122.36</v>
      </c>
      <c r="H1110" s="12">
        <v>138.32</v>
      </c>
      <c r="I1110" s="12">
        <v>126.35</v>
      </c>
      <c r="J1110" s="12">
        <v>130.34</v>
      </c>
      <c r="K1110" s="12">
        <v>133</v>
      </c>
      <c r="L1110" s="12">
        <v>142.31</v>
      </c>
      <c r="M1110" s="12">
        <v>129.01</v>
      </c>
      <c r="N1110" s="13">
        <v>130.17375000000001</v>
      </c>
      <c r="O1110" s="17" t="s">
        <v>137</v>
      </c>
      <c r="P1110" s="14" t="s">
        <v>12</v>
      </c>
      <c r="Q1110" s="14" t="s">
        <v>15</v>
      </c>
      <c r="R1110" s="14" t="s">
        <v>18</v>
      </c>
      <c r="S1110" s="14" t="s">
        <v>143</v>
      </c>
    </row>
    <row r="1111" spans="1:19" x14ac:dyDescent="0.3">
      <c r="A1111" s="11">
        <v>44635.451909722222</v>
      </c>
      <c r="B1111" s="11"/>
      <c r="C1111" s="15">
        <v>44635</v>
      </c>
      <c r="D1111" s="16">
        <v>0.4519097222222222</v>
      </c>
      <c r="E1111" s="33" t="str">
        <f t="shared" si="22"/>
        <v>00:19</v>
      </c>
      <c r="F1111" s="12">
        <v>120.60000000000001</v>
      </c>
      <c r="G1111" s="12">
        <v>123.28</v>
      </c>
      <c r="H1111" s="12">
        <v>139.36000000000001</v>
      </c>
      <c r="I1111" s="12">
        <v>127.3</v>
      </c>
      <c r="J1111" s="12">
        <v>131.32</v>
      </c>
      <c r="K1111" s="12">
        <v>134</v>
      </c>
      <c r="L1111" s="12">
        <v>143.38</v>
      </c>
      <c r="M1111" s="12">
        <v>129.97999999999999</v>
      </c>
      <c r="N1111" s="13">
        <v>131.1525</v>
      </c>
      <c r="O1111" s="17" t="s">
        <v>137</v>
      </c>
      <c r="P1111" s="14" t="s">
        <v>12</v>
      </c>
      <c r="Q1111" s="14" t="s">
        <v>15</v>
      </c>
      <c r="R1111" s="14" t="s">
        <v>18</v>
      </c>
      <c r="S1111" s="14" t="s">
        <v>143</v>
      </c>
    </row>
    <row r="1112" spans="1:19" x14ac:dyDescent="0.3">
      <c r="A1112" s="11">
        <v>44635.451921296299</v>
      </c>
      <c r="B1112" s="11"/>
      <c r="C1112" s="15">
        <v>44635</v>
      </c>
      <c r="D1112" s="16">
        <v>0.45192129629629635</v>
      </c>
      <c r="E1112" s="33" t="str">
        <f t="shared" si="22"/>
        <v>00:19</v>
      </c>
      <c r="F1112" s="12">
        <v>103.5</v>
      </c>
      <c r="G1112" s="12">
        <v>105.80000000000001</v>
      </c>
      <c r="H1112" s="12">
        <v>119.60000000000001</v>
      </c>
      <c r="I1112" s="12">
        <v>109.25</v>
      </c>
      <c r="J1112" s="12">
        <v>112.7</v>
      </c>
      <c r="K1112" s="12">
        <v>104.65</v>
      </c>
      <c r="L1112" s="12">
        <v>115</v>
      </c>
      <c r="M1112" s="12">
        <v>111.55</v>
      </c>
      <c r="N1112" s="13">
        <v>110.25624999999999</v>
      </c>
      <c r="O1112" s="17" t="s">
        <v>137</v>
      </c>
      <c r="P1112" s="14" t="s">
        <v>12</v>
      </c>
      <c r="Q1112" s="14" t="s">
        <v>15</v>
      </c>
      <c r="R1112" s="14" t="s">
        <v>17</v>
      </c>
      <c r="S1112" s="14" t="s">
        <v>143</v>
      </c>
    </row>
    <row r="1113" spans="1:19" x14ac:dyDescent="0.3">
      <c r="A1113" s="11">
        <v>44635.45207175926</v>
      </c>
      <c r="B1113" s="11"/>
      <c r="C1113" s="15">
        <v>44635</v>
      </c>
      <c r="D1113" s="16">
        <v>0.4520717592592593</v>
      </c>
      <c r="E1113" s="33" t="str">
        <f t="shared" si="22"/>
        <v>00:20</v>
      </c>
      <c r="F1113" s="12">
        <v>87.3</v>
      </c>
      <c r="G1113" s="12">
        <v>89.240000000000009</v>
      </c>
      <c r="H1113" s="12">
        <v>100.88000000000001</v>
      </c>
      <c r="I1113" s="12">
        <v>92.149999999999991</v>
      </c>
      <c r="J1113" s="12">
        <v>95.06</v>
      </c>
      <c r="K1113" s="12">
        <v>132</v>
      </c>
      <c r="L1113" s="12">
        <v>103.79</v>
      </c>
      <c r="M1113" s="12">
        <v>62</v>
      </c>
      <c r="N1113" s="13">
        <v>95.302499999999995</v>
      </c>
      <c r="O1113" s="17" t="s">
        <v>137</v>
      </c>
      <c r="P1113" s="14" t="s">
        <v>12</v>
      </c>
      <c r="Q1113" s="14" t="s">
        <v>15</v>
      </c>
      <c r="R1113" s="14" t="s">
        <v>17</v>
      </c>
      <c r="S1113" s="14" t="s">
        <v>143</v>
      </c>
    </row>
    <row r="1114" spans="1:19" x14ac:dyDescent="0.3">
      <c r="A1114" s="11">
        <v>44635.45208333333</v>
      </c>
      <c r="B1114" s="11"/>
      <c r="C1114" s="15">
        <v>44635</v>
      </c>
      <c r="D1114" s="16">
        <v>0.45208333333333334</v>
      </c>
      <c r="E1114" s="33" t="str">
        <f t="shared" si="22"/>
        <v>00:20</v>
      </c>
      <c r="F1114" s="12">
        <v>85</v>
      </c>
      <c r="G1114" s="12">
        <v>92.460000000000008</v>
      </c>
      <c r="H1114" s="12">
        <v>104.52000000000001</v>
      </c>
      <c r="I1114" s="12">
        <v>95.474999999999994</v>
      </c>
      <c r="J1114" s="12">
        <v>98.49</v>
      </c>
      <c r="K1114" s="12">
        <v>91.454999999999998</v>
      </c>
      <c r="L1114" s="12">
        <v>116</v>
      </c>
      <c r="M1114" s="12">
        <v>97.484999999999999</v>
      </c>
      <c r="N1114" s="13">
        <v>97.610625000000013</v>
      </c>
      <c r="O1114" s="17" t="s">
        <v>137</v>
      </c>
      <c r="P1114" s="14" t="s">
        <v>12</v>
      </c>
      <c r="Q1114" s="14" t="s">
        <v>15</v>
      </c>
      <c r="R1114" s="14" t="s">
        <v>17</v>
      </c>
      <c r="S1114" s="14" t="s">
        <v>143</v>
      </c>
    </row>
    <row r="1115" spans="1:19" x14ac:dyDescent="0.3">
      <c r="A1115" s="11">
        <v>44635.452766203707</v>
      </c>
      <c r="B1115" s="11"/>
      <c r="C1115" s="15">
        <v>44635</v>
      </c>
      <c r="D1115" s="16">
        <v>0.45276620370370368</v>
      </c>
      <c r="E1115" s="33" t="str">
        <f t="shared" si="22"/>
        <v>00:21</v>
      </c>
      <c r="F1115" s="12">
        <v>93.600000000000009</v>
      </c>
      <c r="G1115" s="12">
        <v>95.68</v>
      </c>
      <c r="H1115" s="12">
        <v>108.16</v>
      </c>
      <c r="I1115" s="12">
        <v>98.8</v>
      </c>
      <c r="J1115" s="12">
        <v>101.92</v>
      </c>
      <c r="K1115" s="12">
        <v>133</v>
      </c>
      <c r="L1115" s="12">
        <v>111.28</v>
      </c>
      <c r="M1115" s="12">
        <v>75</v>
      </c>
      <c r="N1115" s="13">
        <v>102.18</v>
      </c>
      <c r="O1115" s="17" t="s">
        <v>137</v>
      </c>
      <c r="P1115" s="14" t="s">
        <v>12</v>
      </c>
      <c r="Q1115" s="14" t="s">
        <v>15</v>
      </c>
      <c r="R1115" s="14" t="s">
        <v>17</v>
      </c>
      <c r="S1115" s="14" t="s">
        <v>143</v>
      </c>
    </row>
    <row r="1116" spans="1:19" x14ac:dyDescent="0.3">
      <c r="A1116" s="11">
        <v>44635.453043981484</v>
      </c>
      <c r="B1116" s="11"/>
      <c r="C1116" s="15">
        <v>44635</v>
      </c>
      <c r="D1116" s="16">
        <v>0.45304398148148151</v>
      </c>
      <c r="E1116" s="33" t="str">
        <f t="shared" si="22"/>
        <v>00:21</v>
      </c>
      <c r="F1116" s="12">
        <v>73.8</v>
      </c>
      <c r="G1116" s="12">
        <v>75.44</v>
      </c>
      <c r="H1116" s="12">
        <v>85.28</v>
      </c>
      <c r="I1116" s="12">
        <v>77.899999999999991</v>
      </c>
      <c r="J1116" s="12">
        <v>80.36</v>
      </c>
      <c r="K1116" s="12">
        <v>74.62</v>
      </c>
      <c r="L1116" s="12">
        <v>82</v>
      </c>
      <c r="M1116" s="12">
        <v>79.539999999999992</v>
      </c>
      <c r="N1116" s="13">
        <v>78.617500000000007</v>
      </c>
      <c r="O1116" s="17" t="s">
        <v>137</v>
      </c>
      <c r="P1116" s="14" t="s">
        <v>12</v>
      </c>
      <c r="Q1116" s="14" t="s">
        <v>15</v>
      </c>
      <c r="R1116" s="14" t="s">
        <v>17</v>
      </c>
      <c r="S1116" s="14" t="s">
        <v>143</v>
      </c>
    </row>
    <row r="1117" spans="1:19" x14ac:dyDescent="0.3">
      <c r="A1117" s="11">
        <v>44635.453460648147</v>
      </c>
      <c r="B1117" s="11"/>
      <c r="C1117" s="15">
        <v>44635</v>
      </c>
      <c r="D1117" s="16">
        <v>0.45346064814814818</v>
      </c>
      <c r="E1117" s="33" t="str">
        <f t="shared" si="22"/>
        <v>00:22</v>
      </c>
      <c r="F1117" s="12">
        <v>97.2</v>
      </c>
      <c r="G1117" s="12">
        <v>99.36</v>
      </c>
      <c r="H1117" s="12">
        <v>112.32000000000001</v>
      </c>
      <c r="I1117" s="12">
        <v>102.6</v>
      </c>
      <c r="J1117" s="12">
        <v>105.84</v>
      </c>
      <c r="K1117" s="12">
        <v>137</v>
      </c>
      <c r="L1117" s="12">
        <v>115.56</v>
      </c>
      <c r="M1117" s="12">
        <v>79</v>
      </c>
      <c r="N1117" s="13">
        <v>106.11000000000001</v>
      </c>
      <c r="O1117" s="17" t="s">
        <v>137</v>
      </c>
      <c r="P1117" s="14" t="s">
        <v>12</v>
      </c>
      <c r="Q1117" s="14" t="s">
        <v>15</v>
      </c>
      <c r="R1117" s="14" t="s">
        <v>17</v>
      </c>
      <c r="S1117" s="14" t="s">
        <v>143</v>
      </c>
    </row>
    <row r="1118" spans="1:19" x14ac:dyDescent="0.3">
      <c r="A1118" s="11">
        <v>44635.454155092593</v>
      </c>
      <c r="B1118" s="11"/>
      <c r="C1118" s="15">
        <v>44635</v>
      </c>
      <c r="D1118" s="16">
        <v>0.45415509259259257</v>
      </c>
      <c r="E1118" s="33" t="str">
        <f t="shared" si="22"/>
        <v>00:23</v>
      </c>
      <c r="F1118" s="12">
        <v>94.05</v>
      </c>
      <c r="G1118" s="12">
        <v>96.14</v>
      </c>
      <c r="H1118" s="12">
        <v>108.68</v>
      </c>
      <c r="I1118" s="12">
        <v>99.274999999999991</v>
      </c>
      <c r="J1118" s="12">
        <v>102.41</v>
      </c>
      <c r="K1118" s="12">
        <v>138</v>
      </c>
      <c r="L1118" s="12">
        <v>111.81500000000001</v>
      </c>
      <c r="M1118" s="12">
        <v>71</v>
      </c>
      <c r="N1118" s="13">
        <v>102.67125</v>
      </c>
      <c r="O1118" s="17" t="s">
        <v>137</v>
      </c>
      <c r="P1118" s="14" t="s">
        <v>12</v>
      </c>
      <c r="Q1118" s="14" t="s">
        <v>15</v>
      </c>
      <c r="R1118" s="14" t="s">
        <v>17</v>
      </c>
      <c r="S1118" s="14" t="s">
        <v>143</v>
      </c>
    </row>
    <row r="1119" spans="1:19" x14ac:dyDescent="0.3">
      <c r="A1119" s="11">
        <v>44635.45484953704</v>
      </c>
      <c r="B1119" s="11"/>
      <c r="C1119" s="15">
        <v>44635</v>
      </c>
      <c r="D1119" s="16">
        <v>0.45484953703703707</v>
      </c>
      <c r="E1119" s="33" t="str">
        <f t="shared" si="22"/>
        <v>00:24</v>
      </c>
      <c r="F1119" s="12">
        <v>87.3</v>
      </c>
      <c r="G1119" s="12">
        <v>89.240000000000009</v>
      </c>
      <c r="H1119" s="12">
        <v>100.88000000000001</v>
      </c>
      <c r="I1119" s="12">
        <v>92.149999999999991</v>
      </c>
      <c r="J1119" s="12">
        <v>95.06</v>
      </c>
      <c r="K1119" s="12">
        <v>134</v>
      </c>
      <c r="L1119" s="12">
        <v>103.79</v>
      </c>
      <c r="M1119" s="12">
        <v>60</v>
      </c>
      <c r="N1119" s="13">
        <v>95.302499999999995</v>
      </c>
      <c r="O1119" s="17" t="s">
        <v>137</v>
      </c>
      <c r="P1119" s="14" t="s">
        <v>12</v>
      </c>
      <c r="Q1119" s="14" t="s">
        <v>15</v>
      </c>
      <c r="R1119" s="14" t="s">
        <v>17</v>
      </c>
      <c r="S1119" s="14" t="s">
        <v>143</v>
      </c>
    </row>
    <row r="1120" spans="1:19" x14ac:dyDescent="0.3">
      <c r="A1120" s="11">
        <v>44635.455543981479</v>
      </c>
      <c r="B1120" s="11"/>
      <c r="C1120" s="15">
        <v>44635</v>
      </c>
      <c r="D1120" s="16">
        <v>0.45554398148148145</v>
      </c>
      <c r="E1120" s="33" t="str">
        <f t="shared" si="22"/>
        <v>00:25</v>
      </c>
      <c r="F1120" s="12">
        <v>87.3</v>
      </c>
      <c r="G1120" s="12">
        <v>89.240000000000009</v>
      </c>
      <c r="H1120" s="12">
        <v>100.88000000000001</v>
      </c>
      <c r="I1120" s="12">
        <v>92.149999999999991</v>
      </c>
      <c r="J1120" s="12">
        <v>95.06</v>
      </c>
      <c r="K1120" s="12">
        <v>136</v>
      </c>
      <c r="L1120" s="12">
        <v>103.79</v>
      </c>
      <c r="M1120" s="12">
        <v>58</v>
      </c>
      <c r="N1120" s="13">
        <v>95.302499999999995</v>
      </c>
      <c r="O1120" s="17" t="s">
        <v>137</v>
      </c>
      <c r="P1120" s="14" t="s">
        <v>12</v>
      </c>
      <c r="Q1120" s="14" t="s">
        <v>15</v>
      </c>
      <c r="R1120" s="14" t="s">
        <v>17</v>
      </c>
      <c r="S1120" s="14" t="s">
        <v>143</v>
      </c>
    </row>
    <row r="1121" spans="1:19" x14ac:dyDescent="0.3">
      <c r="A1121" s="11">
        <v>44635.455555555556</v>
      </c>
      <c r="B1121" s="11"/>
      <c r="C1121" s="15">
        <v>44635</v>
      </c>
      <c r="D1121" s="16">
        <v>0.45555555555555555</v>
      </c>
      <c r="E1121" s="33" t="str">
        <f t="shared" si="22"/>
        <v>00:25</v>
      </c>
      <c r="F1121" s="12">
        <v>86</v>
      </c>
      <c r="G1121" s="12">
        <v>87.86</v>
      </c>
      <c r="H1121" s="12">
        <v>99.320000000000007</v>
      </c>
      <c r="I1121" s="12">
        <v>90.724999999999994</v>
      </c>
      <c r="J1121" s="12">
        <v>93.59</v>
      </c>
      <c r="K1121" s="12">
        <v>86.905000000000001</v>
      </c>
      <c r="L1121" s="12">
        <v>105</v>
      </c>
      <c r="M1121" s="12">
        <v>92.634999999999991</v>
      </c>
      <c r="N1121" s="13">
        <v>92.754374999999996</v>
      </c>
      <c r="O1121" s="17" t="s">
        <v>137</v>
      </c>
      <c r="P1121" s="14" t="s">
        <v>12</v>
      </c>
      <c r="Q1121" s="14" t="s">
        <v>15</v>
      </c>
      <c r="R1121" s="14" t="s">
        <v>17</v>
      </c>
      <c r="S1121" s="14" t="s">
        <v>143</v>
      </c>
    </row>
    <row r="1122" spans="1:19" x14ac:dyDescent="0.3">
      <c r="A1122" s="11">
        <v>44635.456238425926</v>
      </c>
      <c r="B1122" s="11"/>
      <c r="C1122" s="15">
        <v>44635</v>
      </c>
      <c r="D1122" s="16">
        <v>0.45623842592592595</v>
      </c>
      <c r="E1122" s="33" t="str">
        <f t="shared" si="22"/>
        <v>00:26</v>
      </c>
      <c r="F1122" s="12">
        <v>95.850000000000009</v>
      </c>
      <c r="G1122" s="12">
        <v>97.98</v>
      </c>
      <c r="H1122" s="12">
        <v>110.76</v>
      </c>
      <c r="I1122" s="12">
        <v>101.175</v>
      </c>
      <c r="J1122" s="12">
        <v>104.37</v>
      </c>
      <c r="K1122" s="12">
        <v>130</v>
      </c>
      <c r="L1122" s="12">
        <v>113.95500000000001</v>
      </c>
      <c r="M1122" s="12">
        <v>83</v>
      </c>
      <c r="N1122" s="13">
        <v>104.63625</v>
      </c>
      <c r="O1122" s="17" t="s">
        <v>137</v>
      </c>
      <c r="P1122" s="14" t="s">
        <v>12</v>
      </c>
      <c r="Q1122" s="14" t="s">
        <v>15</v>
      </c>
      <c r="R1122" s="14" t="s">
        <v>17</v>
      </c>
      <c r="S1122" s="14" t="s">
        <v>143</v>
      </c>
    </row>
    <row r="1123" spans="1:19" x14ac:dyDescent="0.3">
      <c r="A1123" s="11">
        <v>44635.456597222219</v>
      </c>
      <c r="B1123" s="11"/>
      <c r="C1123" s="15">
        <v>44635</v>
      </c>
      <c r="D1123" s="16">
        <v>0.45659722222222227</v>
      </c>
      <c r="E1123" s="33" t="str">
        <f t="shared" si="22"/>
        <v>00:26</v>
      </c>
      <c r="F1123" s="12">
        <v>110.7</v>
      </c>
      <c r="G1123" s="12">
        <v>113.16000000000001</v>
      </c>
      <c r="H1123" s="12">
        <v>127.92</v>
      </c>
      <c r="I1123" s="12">
        <v>116.85</v>
      </c>
      <c r="J1123" s="12">
        <v>120.53999999999999</v>
      </c>
      <c r="K1123" s="12">
        <v>123</v>
      </c>
      <c r="L1123" s="12">
        <v>131.61000000000001</v>
      </c>
      <c r="M1123" s="12">
        <v>119.31</v>
      </c>
      <c r="N1123" s="13">
        <v>120.38624999999999</v>
      </c>
      <c r="O1123" s="17" t="s">
        <v>137</v>
      </c>
      <c r="P1123" s="14" t="s">
        <v>12</v>
      </c>
      <c r="Q1123" s="14" t="s">
        <v>15</v>
      </c>
      <c r="R1123" s="14" t="s">
        <v>18</v>
      </c>
      <c r="S1123" s="14" t="s">
        <v>143</v>
      </c>
    </row>
    <row r="1124" spans="1:19" x14ac:dyDescent="0.3">
      <c r="A1124" s="11">
        <v>44635.456932870373</v>
      </c>
      <c r="B1124" s="11"/>
      <c r="C1124" s="15">
        <v>44635</v>
      </c>
      <c r="D1124" s="16">
        <v>0.45693287037037034</v>
      </c>
      <c r="E1124" s="33" t="str">
        <f t="shared" si="22"/>
        <v>00:27</v>
      </c>
      <c r="F1124" s="12">
        <v>100.8</v>
      </c>
      <c r="G1124" s="12">
        <v>103.04</v>
      </c>
      <c r="H1124" s="12">
        <v>116.48</v>
      </c>
      <c r="I1124" s="12">
        <v>106.39999999999999</v>
      </c>
      <c r="J1124" s="12">
        <v>109.75999999999999</v>
      </c>
      <c r="K1124" s="12">
        <v>129</v>
      </c>
      <c r="L1124" s="12">
        <v>119.84</v>
      </c>
      <c r="M1124" s="12">
        <v>95</v>
      </c>
      <c r="N1124" s="13">
        <v>110.04</v>
      </c>
      <c r="O1124" s="17" t="s">
        <v>137</v>
      </c>
      <c r="P1124" s="14" t="s">
        <v>12</v>
      </c>
      <c r="Q1124" s="14" t="s">
        <v>15</v>
      </c>
      <c r="R1124" s="14" t="s">
        <v>17</v>
      </c>
      <c r="S1124" s="14" t="s">
        <v>143</v>
      </c>
    </row>
    <row r="1125" spans="1:19" x14ac:dyDescent="0.3">
      <c r="A1125" s="11">
        <v>44635.457627314812</v>
      </c>
      <c r="B1125" s="11"/>
      <c r="C1125" s="15">
        <v>44635</v>
      </c>
      <c r="D1125" s="16">
        <v>0.45762731481481483</v>
      </c>
      <c r="E1125" s="33" t="str">
        <f t="shared" si="22"/>
        <v>00:28</v>
      </c>
      <c r="F1125" s="12">
        <v>120.60000000000001</v>
      </c>
      <c r="G1125" s="12">
        <v>123.28</v>
      </c>
      <c r="H1125" s="12">
        <v>139.36000000000001</v>
      </c>
      <c r="I1125" s="12">
        <v>127.3</v>
      </c>
      <c r="J1125" s="12">
        <v>131.32</v>
      </c>
      <c r="K1125" s="12">
        <v>134</v>
      </c>
      <c r="L1125" s="12">
        <v>143.38</v>
      </c>
      <c r="M1125" s="12">
        <v>129.97999999999999</v>
      </c>
      <c r="N1125" s="13">
        <v>131.1525</v>
      </c>
      <c r="O1125" s="17" t="s">
        <v>137</v>
      </c>
      <c r="P1125" s="14" t="s">
        <v>12</v>
      </c>
      <c r="Q1125" s="14" t="s">
        <v>15</v>
      </c>
      <c r="R1125" s="14" t="s">
        <v>18</v>
      </c>
      <c r="S1125" s="14" t="s">
        <v>143</v>
      </c>
    </row>
    <row r="1126" spans="1:19" x14ac:dyDescent="0.3">
      <c r="A1126" s="11">
        <v>44635.458321759259</v>
      </c>
      <c r="B1126" s="11"/>
      <c r="C1126" s="15">
        <v>44635</v>
      </c>
      <c r="D1126" s="16">
        <v>0.45832175925925928</v>
      </c>
      <c r="E1126" s="33" t="str">
        <f t="shared" si="22"/>
        <v>00:29</v>
      </c>
      <c r="F1126" s="12">
        <v>102.60000000000001</v>
      </c>
      <c r="G1126" s="12">
        <v>104.88000000000001</v>
      </c>
      <c r="H1126" s="12">
        <v>118.56</v>
      </c>
      <c r="I1126" s="12">
        <v>108.3</v>
      </c>
      <c r="J1126" s="12">
        <v>111.72</v>
      </c>
      <c r="K1126" s="12">
        <v>136</v>
      </c>
      <c r="L1126" s="12">
        <v>121.98</v>
      </c>
      <c r="M1126" s="12">
        <v>92</v>
      </c>
      <c r="N1126" s="13">
        <v>112.00500000000001</v>
      </c>
      <c r="O1126" s="17" t="s">
        <v>137</v>
      </c>
      <c r="P1126" s="14" t="s">
        <v>12</v>
      </c>
      <c r="Q1126" s="14" t="s">
        <v>15</v>
      </c>
      <c r="R1126" s="14" t="s">
        <v>17</v>
      </c>
      <c r="S1126" s="14" t="s">
        <v>143</v>
      </c>
    </row>
    <row r="1127" spans="1:19" x14ac:dyDescent="0.3">
      <c r="A1127" s="11">
        <v>44635.459016203706</v>
      </c>
      <c r="B1127" s="11"/>
      <c r="C1127" s="15">
        <v>44635</v>
      </c>
      <c r="D1127" s="16">
        <v>0.45901620370370372</v>
      </c>
      <c r="E1127" s="33" t="str">
        <f t="shared" si="22"/>
        <v>00:30</v>
      </c>
      <c r="F1127" s="12">
        <v>99.45</v>
      </c>
      <c r="G1127" s="12">
        <v>101.66000000000001</v>
      </c>
      <c r="H1127" s="12">
        <v>114.92</v>
      </c>
      <c r="I1127" s="12">
        <v>104.97499999999999</v>
      </c>
      <c r="J1127" s="12">
        <v>108.28999999999999</v>
      </c>
      <c r="K1127" s="12">
        <v>138</v>
      </c>
      <c r="L1127" s="12">
        <v>118.23500000000001</v>
      </c>
      <c r="M1127" s="12">
        <v>83</v>
      </c>
      <c r="N1127" s="13">
        <v>108.56625</v>
      </c>
      <c r="O1127" s="17" t="s">
        <v>137</v>
      </c>
      <c r="P1127" s="14" t="s">
        <v>12</v>
      </c>
      <c r="Q1127" s="14" t="s">
        <v>15</v>
      </c>
      <c r="R1127" s="14" t="s">
        <v>17</v>
      </c>
      <c r="S1127" s="14" t="s">
        <v>143</v>
      </c>
    </row>
    <row r="1128" spans="1:19" x14ac:dyDescent="0.3">
      <c r="A1128" s="11">
        <v>44635.459027777775</v>
      </c>
      <c r="B1128" s="11"/>
      <c r="C1128" s="15">
        <v>44635</v>
      </c>
      <c r="D1128" s="16">
        <v>0.45902777777777781</v>
      </c>
      <c r="E1128" s="33" t="str">
        <f t="shared" si="22"/>
        <v>00:30</v>
      </c>
      <c r="F1128" s="12">
        <v>99</v>
      </c>
      <c r="G1128" s="12">
        <v>87.4</v>
      </c>
      <c r="H1128" s="12">
        <v>98.8</v>
      </c>
      <c r="I1128" s="12">
        <v>90.25</v>
      </c>
      <c r="J1128" s="12">
        <v>93.1</v>
      </c>
      <c r="K1128" s="12">
        <v>86.45</v>
      </c>
      <c r="L1128" s="12">
        <v>91</v>
      </c>
      <c r="M1128" s="12">
        <v>92.149999999999991</v>
      </c>
      <c r="N1128" s="13">
        <v>92.268749999999997</v>
      </c>
      <c r="O1128" s="17" t="s">
        <v>137</v>
      </c>
      <c r="P1128" s="14" t="s">
        <v>12</v>
      </c>
      <c r="Q1128" s="14" t="s">
        <v>15</v>
      </c>
      <c r="R1128" s="14" t="s">
        <v>17</v>
      </c>
      <c r="S1128" s="14" t="s">
        <v>143</v>
      </c>
    </row>
    <row r="1129" spans="1:19" x14ac:dyDescent="0.3">
      <c r="A1129" s="11">
        <v>44635.459606481483</v>
      </c>
      <c r="B1129" s="11"/>
      <c r="C1129" s="15">
        <v>44635</v>
      </c>
      <c r="D1129" s="16">
        <v>0.45960648148148148</v>
      </c>
      <c r="E1129" s="33" t="str">
        <f t="shared" si="22"/>
        <v>00:30</v>
      </c>
      <c r="F1129" s="12">
        <v>126.9</v>
      </c>
      <c r="G1129" s="12">
        <v>129.72</v>
      </c>
      <c r="H1129" s="12">
        <v>146.64000000000001</v>
      </c>
      <c r="I1129" s="12">
        <v>133.94999999999999</v>
      </c>
      <c r="J1129" s="12">
        <v>138.18</v>
      </c>
      <c r="K1129" s="12">
        <v>141</v>
      </c>
      <c r="L1129" s="12">
        <v>150.87</v>
      </c>
      <c r="M1129" s="12">
        <v>136.77000000000001</v>
      </c>
      <c r="N1129" s="13">
        <v>138.00375000000003</v>
      </c>
      <c r="O1129" s="17" t="s">
        <v>137</v>
      </c>
      <c r="P1129" s="14" t="s">
        <v>12</v>
      </c>
      <c r="Q1129" s="14" t="s">
        <v>15</v>
      </c>
      <c r="R1129" s="14" t="s">
        <v>18</v>
      </c>
      <c r="S1129" s="14" t="s">
        <v>143</v>
      </c>
    </row>
    <row r="1130" spans="1:19" x14ac:dyDescent="0.3">
      <c r="A1130" s="11">
        <v>44635.459710648145</v>
      </c>
      <c r="B1130" s="11"/>
      <c r="C1130" s="15">
        <v>44635</v>
      </c>
      <c r="D1130" s="16">
        <v>0.45971064814814816</v>
      </c>
      <c r="E1130" s="33" t="str">
        <f t="shared" si="22"/>
        <v>00:31</v>
      </c>
      <c r="F1130" s="12">
        <v>94.5</v>
      </c>
      <c r="G1130" s="12">
        <v>96.600000000000009</v>
      </c>
      <c r="H1130" s="12">
        <v>109.2</v>
      </c>
      <c r="I1130" s="12">
        <v>99.75</v>
      </c>
      <c r="J1130" s="12">
        <v>102.89999999999999</v>
      </c>
      <c r="K1130" s="12">
        <v>138</v>
      </c>
      <c r="L1130" s="12">
        <v>112.35000000000001</v>
      </c>
      <c r="M1130" s="12">
        <v>72</v>
      </c>
      <c r="N1130" s="13">
        <v>103.16250000000001</v>
      </c>
      <c r="O1130" s="17" t="s">
        <v>137</v>
      </c>
      <c r="P1130" s="14" t="s">
        <v>12</v>
      </c>
      <c r="Q1130" s="14" t="s">
        <v>15</v>
      </c>
      <c r="R1130" s="14" t="s">
        <v>17</v>
      </c>
      <c r="S1130" s="14" t="s">
        <v>143</v>
      </c>
    </row>
    <row r="1131" spans="1:19" x14ac:dyDescent="0.3">
      <c r="A1131" s="11">
        <v>44635.460405092592</v>
      </c>
      <c r="B1131" s="11"/>
      <c r="C1131" s="15">
        <v>44635</v>
      </c>
      <c r="D1131" s="16">
        <v>0.4604050925925926</v>
      </c>
      <c r="E1131" s="33" t="str">
        <f t="shared" si="22"/>
        <v>00:32</v>
      </c>
      <c r="F1131" s="12">
        <v>70.2</v>
      </c>
      <c r="G1131" s="12">
        <v>71.760000000000005</v>
      </c>
      <c r="H1131" s="12">
        <v>81.12</v>
      </c>
      <c r="I1131" s="12">
        <v>74.099999999999994</v>
      </c>
      <c r="J1131" s="12">
        <v>76.44</v>
      </c>
      <c r="K1131" s="12">
        <v>70.98</v>
      </c>
      <c r="L1131" s="12">
        <v>83.460000000000008</v>
      </c>
      <c r="M1131" s="12">
        <v>78</v>
      </c>
      <c r="N1131" s="13">
        <v>75.757500000000007</v>
      </c>
      <c r="O1131" s="17" t="s">
        <v>137</v>
      </c>
      <c r="P1131" s="14" t="s">
        <v>12</v>
      </c>
      <c r="Q1131" s="14" t="s">
        <v>15</v>
      </c>
      <c r="R1131" s="14" t="s">
        <v>17</v>
      </c>
      <c r="S1131" s="14" t="s">
        <v>143</v>
      </c>
    </row>
    <row r="1132" spans="1:19" x14ac:dyDescent="0.3">
      <c r="A1132" s="11">
        <v>44635.461099537039</v>
      </c>
      <c r="B1132" s="11"/>
      <c r="C1132" s="15">
        <v>44635</v>
      </c>
      <c r="D1132" s="16">
        <v>0.46109953703703704</v>
      </c>
      <c r="E1132" s="33" t="str">
        <f t="shared" si="22"/>
        <v>00:33</v>
      </c>
      <c r="F1132" s="12">
        <v>93.600000000000009</v>
      </c>
      <c r="G1132" s="12">
        <v>95.68</v>
      </c>
      <c r="H1132" s="12">
        <v>108.16</v>
      </c>
      <c r="I1132" s="12">
        <v>98.8</v>
      </c>
      <c r="J1132" s="12">
        <v>101.92</v>
      </c>
      <c r="K1132" s="12">
        <v>139</v>
      </c>
      <c r="L1132" s="12">
        <v>111.28</v>
      </c>
      <c r="M1132" s="12">
        <v>69</v>
      </c>
      <c r="N1132" s="13">
        <v>102.18</v>
      </c>
      <c r="O1132" s="17" t="s">
        <v>137</v>
      </c>
      <c r="P1132" s="14" t="s">
        <v>12</v>
      </c>
      <c r="Q1132" s="14" t="s">
        <v>15</v>
      </c>
      <c r="R1132" s="14" t="s">
        <v>17</v>
      </c>
      <c r="S1132" s="14" t="s">
        <v>143</v>
      </c>
    </row>
    <row r="1133" spans="1:19" x14ac:dyDescent="0.3">
      <c r="A1133" s="11">
        <v>44635.461134259262</v>
      </c>
      <c r="B1133" s="11"/>
      <c r="C1133" s="15">
        <v>44635</v>
      </c>
      <c r="D1133" s="16">
        <v>0.46113425925925927</v>
      </c>
      <c r="E1133" s="33" t="str">
        <f t="shared" si="22"/>
        <v>00:33</v>
      </c>
      <c r="F1133" s="12">
        <v>75.600000000000009</v>
      </c>
      <c r="G1133" s="12">
        <v>77.28</v>
      </c>
      <c r="H1133" s="12">
        <v>87.36</v>
      </c>
      <c r="I1133" s="12">
        <v>79.8</v>
      </c>
      <c r="J1133" s="12">
        <v>82.32</v>
      </c>
      <c r="K1133" s="12">
        <v>76.44</v>
      </c>
      <c r="L1133" s="12">
        <v>84</v>
      </c>
      <c r="M1133" s="12">
        <v>81.48</v>
      </c>
      <c r="N1133" s="13">
        <v>80.534999999999997</v>
      </c>
      <c r="O1133" s="17" t="s">
        <v>137</v>
      </c>
      <c r="P1133" s="14" t="s">
        <v>12</v>
      </c>
      <c r="Q1133" s="14" t="s">
        <v>15</v>
      </c>
      <c r="R1133" s="14" t="s">
        <v>17</v>
      </c>
      <c r="S1133" s="14" t="s">
        <v>143</v>
      </c>
    </row>
    <row r="1134" spans="1:19" x14ac:dyDescent="0.3">
      <c r="A1134" s="11">
        <v>44635.461793981478</v>
      </c>
      <c r="B1134" s="11"/>
      <c r="C1134" s="15">
        <v>44635</v>
      </c>
      <c r="D1134" s="16">
        <v>0.46179398148148149</v>
      </c>
      <c r="E1134" s="33" t="str">
        <f t="shared" si="22"/>
        <v>00:34</v>
      </c>
      <c r="F1134" s="12">
        <v>94.05</v>
      </c>
      <c r="G1134" s="12">
        <v>96.14</v>
      </c>
      <c r="H1134" s="12">
        <v>108.68</v>
      </c>
      <c r="I1134" s="12">
        <v>99.274999999999991</v>
      </c>
      <c r="J1134" s="12">
        <v>102.41</v>
      </c>
      <c r="K1134" s="12">
        <v>135</v>
      </c>
      <c r="L1134" s="12">
        <v>111.81500000000001</v>
      </c>
      <c r="M1134" s="12">
        <v>74</v>
      </c>
      <c r="N1134" s="13">
        <v>102.67125</v>
      </c>
      <c r="O1134" s="17" t="s">
        <v>137</v>
      </c>
      <c r="P1134" s="14" t="s">
        <v>12</v>
      </c>
      <c r="Q1134" s="14" t="s">
        <v>15</v>
      </c>
      <c r="R1134" s="14" t="s">
        <v>17</v>
      </c>
      <c r="S1134" s="14" t="s">
        <v>143</v>
      </c>
    </row>
    <row r="1135" spans="1:19" x14ac:dyDescent="0.3">
      <c r="A1135" s="11">
        <v>44635.462488425925</v>
      </c>
      <c r="B1135" s="11"/>
      <c r="C1135" s="15">
        <v>44635</v>
      </c>
      <c r="D1135" s="16">
        <v>0.46248842592592593</v>
      </c>
      <c r="E1135" s="33" t="str">
        <f t="shared" si="22"/>
        <v>00:35</v>
      </c>
      <c r="F1135" s="12">
        <v>100.8</v>
      </c>
      <c r="G1135" s="12">
        <v>103.04</v>
      </c>
      <c r="H1135" s="12">
        <v>116.48</v>
      </c>
      <c r="I1135" s="12">
        <v>106.39999999999999</v>
      </c>
      <c r="J1135" s="12">
        <v>109.75999999999999</v>
      </c>
      <c r="K1135" s="12">
        <v>131</v>
      </c>
      <c r="L1135" s="12">
        <v>119.84</v>
      </c>
      <c r="M1135" s="12">
        <v>93</v>
      </c>
      <c r="N1135" s="13">
        <v>110.04</v>
      </c>
      <c r="O1135" s="17" t="s">
        <v>137</v>
      </c>
      <c r="P1135" s="14" t="s">
        <v>12</v>
      </c>
      <c r="Q1135" s="14" t="s">
        <v>15</v>
      </c>
      <c r="R1135" s="14" t="s">
        <v>17</v>
      </c>
      <c r="S1135" s="14" t="s">
        <v>143</v>
      </c>
    </row>
    <row r="1136" spans="1:19" x14ac:dyDescent="0.3">
      <c r="A1136" s="11">
        <v>44635.462500000001</v>
      </c>
      <c r="B1136" s="11"/>
      <c r="C1136" s="15">
        <v>44635</v>
      </c>
      <c r="D1136" s="16">
        <v>0.46249999999999997</v>
      </c>
      <c r="E1136" s="33" t="str">
        <f t="shared" si="22"/>
        <v>00:35</v>
      </c>
      <c r="F1136" s="12">
        <v>124</v>
      </c>
      <c r="G1136" s="12">
        <v>120.98</v>
      </c>
      <c r="H1136" s="12">
        <v>136.76</v>
      </c>
      <c r="I1136" s="12">
        <v>124.925</v>
      </c>
      <c r="J1136" s="12">
        <v>128.87</v>
      </c>
      <c r="K1136" s="12">
        <v>119.66500000000001</v>
      </c>
      <c r="L1136" s="12">
        <v>139</v>
      </c>
      <c r="M1136" s="12">
        <v>127.55499999999999</v>
      </c>
      <c r="N1136" s="13">
        <v>127.719375</v>
      </c>
      <c r="O1136" s="17" t="s">
        <v>137</v>
      </c>
      <c r="P1136" s="14" t="s">
        <v>12</v>
      </c>
      <c r="Q1136" s="14" t="s">
        <v>15</v>
      </c>
      <c r="R1136" s="14" t="s">
        <v>18</v>
      </c>
      <c r="S1136" s="14" t="s">
        <v>143</v>
      </c>
    </row>
    <row r="1137" spans="1:19" x14ac:dyDescent="0.3">
      <c r="A1137" s="11">
        <v>44635.46266203704</v>
      </c>
      <c r="B1137" s="11"/>
      <c r="C1137" s="15">
        <v>44635</v>
      </c>
      <c r="D1137" s="16">
        <v>0.46266203703703707</v>
      </c>
      <c r="E1137" s="33" t="str">
        <f t="shared" si="22"/>
        <v>00:35</v>
      </c>
      <c r="F1137" s="12">
        <v>116.10000000000001</v>
      </c>
      <c r="G1137" s="12">
        <v>118.68</v>
      </c>
      <c r="H1137" s="12">
        <v>134.16</v>
      </c>
      <c r="I1137" s="12">
        <v>122.55</v>
      </c>
      <c r="J1137" s="12">
        <v>126.42</v>
      </c>
      <c r="K1137" s="12">
        <v>129</v>
      </c>
      <c r="L1137" s="12">
        <v>138.03</v>
      </c>
      <c r="M1137" s="12">
        <v>125.13</v>
      </c>
      <c r="N1137" s="13">
        <v>126.25875000000001</v>
      </c>
      <c r="O1137" s="17" t="s">
        <v>137</v>
      </c>
      <c r="P1137" s="14" t="s">
        <v>12</v>
      </c>
      <c r="Q1137" s="14" t="s">
        <v>15</v>
      </c>
      <c r="R1137" s="14" t="s">
        <v>18</v>
      </c>
      <c r="S1137" s="14" t="s">
        <v>143</v>
      </c>
    </row>
    <row r="1138" spans="1:19" x14ac:dyDescent="0.3">
      <c r="A1138" s="11">
        <v>44635.463043981479</v>
      </c>
      <c r="B1138" s="11"/>
      <c r="C1138" s="15">
        <v>44635</v>
      </c>
      <c r="D1138" s="16">
        <v>0.46304398148148151</v>
      </c>
      <c r="E1138" s="33" t="str">
        <f t="shared" si="22"/>
        <v>00:35</v>
      </c>
      <c r="F1138" s="12">
        <v>81</v>
      </c>
      <c r="G1138" s="12">
        <v>74.52000000000001</v>
      </c>
      <c r="H1138" s="12">
        <v>84.240000000000009</v>
      </c>
      <c r="I1138" s="12">
        <v>76.95</v>
      </c>
      <c r="J1138" s="12">
        <v>79.38</v>
      </c>
      <c r="K1138" s="12">
        <v>73.710000000000008</v>
      </c>
      <c r="L1138" s="12">
        <v>86.67</v>
      </c>
      <c r="M1138" s="12">
        <v>78.569999999999993</v>
      </c>
      <c r="N1138" s="13">
        <v>79.38</v>
      </c>
      <c r="O1138" s="17" t="s">
        <v>137</v>
      </c>
      <c r="P1138" s="14" t="s">
        <v>12</v>
      </c>
      <c r="Q1138" s="14" t="s">
        <v>15</v>
      </c>
      <c r="R1138" s="14" t="s">
        <v>17</v>
      </c>
      <c r="S1138" s="14" t="s">
        <v>143</v>
      </c>
    </row>
    <row r="1139" spans="1:19" x14ac:dyDescent="0.3">
      <c r="A1139" s="11">
        <v>44635.463182870371</v>
      </c>
      <c r="B1139" s="11"/>
      <c r="C1139" s="15">
        <v>44635</v>
      </c>
      <c r="D1139" s="16">
        <v>0.46318287037037037</v>
      </c>
      <c r="E1139" s="33" t="str">
        <f t="shared" si="22"/>
        <v>00:36</v>
      </c>
      <c r="F1139" s="12">
        <v>117.45</v>
      </c>
      <c r="G1139" s="12">
        <v>120.06</v>
      </c>
      <c r="H1139" s="12">
        <v>135.72</v>
      </c>
      <c r="I1139" s="12">
        <v>123.97499999999999</v>
      </c>
      <c r="J1139" s="12">
        <v>127.89</v>
      </c>
      <c r="K1139" s="12">
        <v>134</v>
      </c>
      <c r="L1139" s="12">
        <v>139.63500000000002</v>
      </c>
      <c r="M1139" s="12">
        <v>127</v>
      </c>
      <c r="N1139" s="13">
        <v>128.21625</v>
      </c>
      <c r="O1139" s="17" t="s">
        <v>137</v>
      </c>
      <c r="P1139" s="14" t="s">
        <v>12</v>
      </c>
      <c r="Q1139" s="14" t="s">
        <v>15</v>
      </c>
      <c r="R1139" s="14" t="s">
        <v>18</v>
      </c>
      <c r="S1139" s="14" t="s">
        <v>143</v>
      </c>
    </row>
    <row r="1140" spans="1:19" x14ac:dyDescent="0.3">
      <c r="A1140" s="11">
        <v>44635.463877314818</v>
      </c>
      <c r="B1140" s="11"/>
      <c r="C1140" s="15">
        <v>44635</v>
      </c>
      <c r="D1140" s="16">
        <v>0.46387731481481481</v>
      </c>
      <c r="E1140" s="33" t="str">
        <f t="shared" si="22"/>
        <v>00:37</v>
      </c>
      <c r="F1140" s="12">
        <v>125.10000000000001</v>
      </c>
      <c r="G1140" s="12">
        <v>127.88000000000001</v>
      </c>
      <c r="H1140" s="12">
        <v>144.56</v>
      </c>
      <c r="I1140" s="12">
        <v>132.04999999999998</v>
      </c>
      <c r="J1140" s="12">
        <v>136.22</v>
      </c>
      <c r="K1140" s="12">
        <v>141</v>
      </c>
      <c r="L1140" s="12">
        <v>148.73000000000002</v>
      </c>
      <c r="M1140" s="12">
        <v>137</v>
      </c>
      <c r="N1140" s="13">
        <v>136.5675</v>
      </c>
      <c r="O1140" s="17" t="s">
        <v>137</v>
      </c>
      <c r="P1140" s="14" t="s">
        <v>12</v>
      </c>
      <c r="Q1140" s="14" t="s">
        <v>15</v>
      </c>
      <c r="R1140" s="14" t="s">
        <v>18</v>
      </c>
      <c r="S1140" s="14" t="s">
        <v>143</v>
      </c>
    </row>
    <row r="1141" spans="1:19" x14ac:dyDescent="0.3">
      <c r="A1141" s="11">
        <v>44635.464571759258</v>
      </c>
      <c r="B1141" s="11"/>
      <c r="C1141" s="15">
        <v>44635</v>
      </c>
      <c r="D1141" s="16">
        <v>0.46457175925925925</v>
      </c>
      <c r="E1141" s="33" t="str">
        <f t="shared" si="22"/>
        <v>00:38</v>
      </c>
      <c r="F1141" s="12">
        <v>127.35000000000001</v>
      </c>
      <c r="G1141" s="12">
        <v>130.18</v>
      </c>
      <c r="H1141" s="12">
        <v>147.16</v>
      </c>
      <c r="I1141" s="12">
        <v>134.42499999999998</v>
      </c>
      <c r="J1141" s="12">
        <v>138.66999999999999</v>
      </c>
      <c r="K1141" s="12">
        <v>155</v>
      </c>
      <c r="L1141" s="12">
        <v>151.405</v>
      </c>
      <c r="M1141" s="12">
        <v>128</v>
      </c>
      <c r="N1141" s="13">
        <v>139.02375000000001</v>
      </c>
      <c r="O1141" s="17" t="s">
        <v>137</v>
      </c>
      <c r="P1141" s="14" t="s">
        <v>12</v>
      </c>
      <c r="Q1141" s="14" t="s">
        <v>15</v>
      </c>
      <c r="R1141" s="14" t="s">
        <v>18</v>
      </c>
      <c r="S1141" s="14" t="s">
        <v>143</v>
      </c>
    </row>
    <row r="1142" spans="1:19" x14ac:dyDescent="0.3">
      <c r="A1142" s="11">
        <v>44635.465266203704</v>
      </c>
      <c r="B1142" s="11"/>
      <c r="C1142" s="15">
        <v>44635</v>
      </c>
      <c r="D1142" s="16">
        <v>0.4652662037037037</v>
      </c>
      <c r="E1142" s="33" t="str">
        <f t="shared" si="22"/>
        <v>00:39</v>
      </c>
      <c r="F1142" s="12">
        <v>123.75</v>
      </c>
      <c r="G1142" s="12">
        <v>126.5</v>
      </c>
      <c r="H1142" s="12">
        <v>143</v>
      </c>
      <c r="I1142" s="12">
        <v>130.625</v>
      </c>
      <c r="J1142" s="12">
        <v>134.75</v>
      </c>
      <c r="K1142" s="12">
        <v>151</v>
      </c>
      <c r="L1142" s="12">
        <v>147.125</v>
      </c>
      <c r="M1142" s="12">
        <v>124</v>
      </c>
      <c r="N1142" s="13">
        <v>135.09375</v>
      </c>
      <c r="O1142" s="17" t="s">
        <v>137</v>
      </c>
      <c r="P1142" s="14" t="s">
        <v>12</v>
      </c>
      <c r="Q1142" s="14" t="s">
        <v>15</v>
      </c>
      <c r="R1142" s="14" t="s">
        <v>18</v>
      </c>
      <c r="S1142" s="14" t="s">
        <v>143</v>
      </c>
    </row>
    <row r="1143" spans="1:19" x14ac:dyDescent="0.3">
      <c r="A1143" s="11">
        <v>44635.465960648151</v>
      </c>
      <c r="B1143" s="11"/>
      <c r="C1143" s="15">
        <v>44635</v>
      </c>
      <c r="D1143" s="16">
        <v>0.46596064814814814</v>
      </c>
      <c r="E1143" s="33" t="str">
        <f t="shared" ref="E1143:E1206" si="23">TEXT(D1143-$D$1078,"hh:mm")</f>
        <v>00:40</v>
      </c>
      <c r="F1143" s="12">
        <v>112.05</v>
      </c>
      <c r="G1143" s="12">
        <v>114.54</v>
      </c>
      <c r="H1143" s="12">
        <v>129.48000000000002</v>
      </c>
      <c r="I1143" s="12">
        <v>118.27499999999999</v>
      </c>
      <c r="J1143" s="12">
        <v>122.00999999999999</v>
      </c>
      <c r="K1143" s="12">
        <v>137</v>
      </c>
      <c r="L1143" s="12">
        <v>133.215</v>
      </c>
      <c r="M1143" s="12">
        <v>112</v>
      </c>
      <c r="N1143" s="13">
        <v>122.32125000000001</v>
      </c>
      <c r="O1143" s="17" t="s">
        <v>137</v>
      </c>
      <c r="P1143" s="14" t="s">
        <v>12</v>
      </c>
      <c r="Q1143" s="14" t="s">
        <v>15</v>
      </c>
      <c r="R1143" s="14" t="s">
        <v>18</v>
      </c>
      <c r="S1143" s="14" t="s">
        <v>143</v>
      </c>
    </row>
    <row r="1144" spans="1:19" x14ac:dyDescent="0.3">
      <c r="A1144" s="11">
        <v>44635.46597222222</v>
      </c>
      <c r="B1144" s="11"/>
      <c r="C1144" s="15">
        <v>44635</v>
      </c>
      <c r="D1144" s="16">
        <v>0.46597222222222223</v>
      </c>
      <c r="E1144" s="33" t="str">
        <f t="shared" si="23"/>
        <v>00:40</v>
      </c>
      <c r="F1144" s="12">
        <v>90</v>
      </c>
      <c r="G1144" s="12">
        <v>80.960000000000008</v>
      </c>
      <c r="H1144" s="12">
        <v>91.52000000000001</v>
      </c>
      <c r="I1144" s="12">
        <v>83.6</v>
      </c>
      <c r="J1144" s="12">
        <v>86.24</v>
      </c>
      <c r="K1144" s="12">
        <v>80.08</v>
      </c>
      <c r="L1144" s="12">
        <v>86</v>
      </c>
      <c r="M1144" s="12">
        <v>85.36</v>
      </c>
      <c r="N1144" s="13">
        <v>85.470000000000013</v>
      </c>
      <c r="O1144" s="17" t="s">
        <v>137</v>
      </c>
      <c r="P1144" s="14" t="s">
        <v>12</v>
      </c>
      <c r="Q1144" s="14" t="s">
        <v>15</v>
      </c>
      <c r="R1144" s="14" t="s">
        <v>17</v>
      </c>
      <c r="S1144" s="14" t="s">
        <v>143</v>
      </c>
    </row>
    <row r="1145" spans="1:19" x14ac:dyDescent="0.3">
      <c r="A1145" s="11">
        <v>44635.466516203705</v>
      </c>
      <c r="B1145" s="11"/>
      <c r="C1145" s="15">
        <v>44635</v>
      </c>
      <c r="D1145" s="16">
        <v>0.46651620370370367</v>
      </c>
      <c r="E1145" s="33" t="str">
        <f t="shared" si="23"/>
        <v>00:40</v>
      </c>
      <c r="F1145" s="12">
        <v>73.8</v>
      </c>
      <c r="G1145" s="12">
        <v>75.44</v>
      </c>
      <c r="H1145" s="12">
        <v>85.28</v>
      </c>
      <c r="I1145" s="12">
        <v>77.899999999999991</v>
      </c>
      <c r="J1145" s="12">
        <v>80.36</v>
      </c>
      <c r="K1145" s="12">
        <v>74.62</v>
      </c>
      <c r="L1145" s="12">
        <v>82</v>
      </c>
      <c r="M1145" s="12">
        <v>79.539999999999992</v>
      </c>
      <c r="N1145" s="13">
        <v>78.617500000000007</v>
      </c>
      <c r="O1145" s="17" t="s">
        <v>137</v>
      </c>
      <c r="P1145" s="14" t="s">
        <v>12</v>
      </c>
      <c r="Q1145" s="14" t="s">
        <v>15</v>
      </c>
      <c r="R1145" s="14" t="s">
        <v>17</v>
      </c>
      <c r="S1145" s="14" t="s">
        <v>143</v>
      </c>
    </row>
    <row r="1146" spans="1:19" x14ac:dyDescent="0.3">
      <c r="A1146" s="11">
        <v>44635.46665509259</v>
      </c>
      <c r="B1146" s="11"/>
      <c r="C1146" s="15">
        <v>44635</v>
      </c>
      <c r="D1146" s="16">
        <v>0.46665509259259258</v>
      </c>
      <c r="E1146" s="33" t="str">
        <f t="shared" si="23"/>
        <v>00:41</v>
      </c>
      <c r="F1146" s="12">
        <v>112.5</v>
      </c>
      <c r="G1146" s="12">
        <v>115</v>
      </c>
      <c r="H1146" s="12">
        <v>130</v>
      </c>
      <c r="I1146" s="12">
        <v>118.75</v>
      </c>
      <c r="J1146" s="12">
        <v>122.5</v>
      </c>
      <c r="K1146" s="12">
        <v>139</v>
      </c>
      <c r="L1146" s="12">
        <v>133.75</v>
      </c>
      <c r="M1146" s="12">
        <v>111</v>
      </c>
      <c r="N1146" s="13">
        <v>122.8125</v>
      </c>
      <c r="O1146" s="17" t="s">
        <v>137</v>
      </c>
      <c r="P1146" s="14" t="s">
        <v>12</v>
      </c>
      <c r="Q1146" s="14" t="s">
        <v>15</v>
      </c>
      <c r="R1146" s="14" t="s">
        <v>18</v>
      </c>
      <c r="S1146" s="14" t="s">
        <v>143</v>
      </c>
    </row>
    <row r="1147" spans="1:19" x14ac:dyDescent="0.3">
      <c r="A1147" s="11">
        <v>44635.467349537037</v>
      </c>
      <c r="B1147" s="11"/>
      <c r="C1147" s="15">
        <v>44635</v>
      </c>
      <c r="D1147" s="16">
        <v>0.46734953703703702</v>
      </c>
      <c r="E1147" s="33" t="str">
        <f t="shared" si="23"/>
        <v>00:42</v>
      </c>
      <c r="F1147" s="12">
        <v>114.75</v>
      </c>
      <c r="G1147" s="12">
        <v>117.30000000000001</v>
      </c>
      <c r="H1147" s="12">
        <v>132.6</v>
      </c>
      <c r="I1147" s="12">
        <v>121.125</v>
      </c>
      <c r="J1147" s="12">
        <v>124.95</v>
      </c>
      <c r="K1147" s="12">
        <v>132</v>
      </c>
      <c r="L1147" s="12">
        <v>136.42500000000001</v>
      </c>
      <c r="M1147" s="12">
        <v>123</v>
      </c>
      <c r="N1147" s="13">
        <v>125.26875000000001</v>
      </c>
      <c r="O1147" s="17" t="s">
        <v>137</v>
      </c>
      <c r="P1147" s="14" t="s">
        <v>12</v>
      </c>
      <c r="Q1147" s="14" t="s">
        <v>15</v>
      </c>
      <c r="R1147" s="14" t="s">
        <v>18</v>
      </c>
      <c r="S1147" s="14" t="s">
        <v>143</v>
      </c>
    </row>
    <row r="1148" spans="1:19" x14ac:dyDescent="0.3">
      <c r="A1148" s="11">
        <v>44635.468043981484</v>
      </c>
      <c r="B1148" s="11"/>
      <c r="C1148" s="15">
        <v>44635</v>
      </c>
      <c r="D1148" s="16">
        <v>0.46804398148148146</v>
      </c>
      <c r="E1148" s="33" t="str">
        <f t="shared" si="23"/>
        <v>00:43</v>
      </c>
      <c r="F1148" s="12">
        <v>114.3</v>
      </c>
      <c r="G1148" s="12">
        <v>116.84</v>
      </c>
      <c r="H1148" s="12">
        <v>132.08000000000001</v>
      </c>
      <c r="I1148" s="12">
        <v>120.64999999999999</v>
      </c>
      <c r="J1148" s="12">
        <v>124.46</v>
      </c>
      <c r="K1148" s="12">
        <v>134</v>
      </c>
      <c r="L1148" s="12">
        <v>135.89000000000001</v>
      </c>
      <c r="M1148" s="12">
        <v>120</v>
      </c>
      <c r="N1148" s="13">
        <v>124.7775</v>
      </c>
      <c r="O1148" s="17" t="s">
        <v>137</v>
      </c>
      <c r="P1148" s="14" t="s">
        <v>12</v>
      </c>
      <c r="Q1148" s="14" t="s">
        <v>15</v>
      </c>
      <c r="R1148" s="14" t="s">
        <v>18</v>
      </c>
      <c r="S1148" s="14" t="s">
        <v>143</v>
      </c>
    </row>
    <row r="1149" spans="1:19" x14ac:dyDescent="0.3">
      <c r="A1149" s="11">
        <v>44635.468738425923</v>
      </c>
      <c r="B1149" s="11"/>
      <c r="C1149" s="15">
        <v>44635</v>
      </c>
      <c r="D1149" s="16">
        <v>0.46873842592592596</v>
      </c>
      <c r="E1149" s="33" t="str">
        <f t="shared" si="23"/>
        <v>00:44</v>
      </c>
      <c r="F1149" s="12">
        <v>111.15</v>
      </c>
      <c r="G1149" s="12">
        <v>113.62</v>
      </c>
      <c r="H1149" s="12">
        <v>128.44</v>
      </c>
      <c r="I1149" s="12">
        <v>117.32499999999999</v>
      </c>
      <c r="J1149" s="12">
        <v>121.03</v>
      </c>
      <c r="K1149" s="12">
        <v>130</v>
      </c>
      <c r="L1149" s="12">
        <v>132.14500000000001</v>
      </c>
      <c r="M1149" s="12">
        <v>117</v>
      </c>
      <c r="N1149" s="13">
        <v>121.33875</v>
      </c>
      <c r="O1149" s="17" t="s">
        <v>137</v>
      </c>
      <c r="P1149" s="14" t="s">
        <v>12</v>
      </c>
      <c r="Q1149" s="14" t="s">
        <v>15</v>
      </c>
      <c r="R1149" s="14" t="s">
        <v>18</v>
      </c>
      <c r="S1149" s="14" t="s">
        <v>143</v>
      </c>
    </row>
    <row r="1150" spans="1:19" x14ac:dyDescent="0.3">
      <c r="A1150" s="11">
        <v>44635.46943287037</v>
      </c>
      <c r="B1150" s="11"/>
      <c r="C1150" s="15">
        <v>44635</v>
      </c>
      <c r="D1150" s="16">
        <v>0.46943287037037035</v>
      </c>
      <c r="E1150" s="33" t="str">
        <f t="shared" si="23"/>
        <v>00:45</v>
      </c>
      <c r="F1150" s="12">
        <v>131.4</v>
      </c>
      <c r="G1150" s="12">
        <v>134.32</v>
      </c>
      <c r="H1150" s="12">
        <v>151.84</v>
      </c>
      <c r="I1150" s="12">
        <v>138.69999999999999</v>
      </c>
      <c r="J1150" s="12">
        <v>143.07999999999998</v>
      </c>
      <c r="K1150" s="12">
        <v>146</v>
      </c>
      <c r="L1150" s="12">
        <v>156.22</v>
      </c>
      <c r="M1150" s="12">
        <v>141.62</v>
      </c>
      <c r="N1150" s="13">
        <v>142.89749999999998</v>
      </c>
      <c r="O1150" s="17" t="s">
        <v>137</v>
      </c>
      <c r="P1150" s="14" t="s">
        <v>12</v>
      </c>
      <c r="Q1150" s="14" t="s">
        <v>15</v>
      </c>
      <c r="R1150" s="14" t="s">
        <v>18</v>
      </c>
      <c r="S1150" s="14" t="s">
        <v>143</v>
      </c>
    </row>
    <row r="1151" spans="1:19" x14ac:dyDescent="0.3">
      <c r="A1151" s="11">
        <v>44635.469444444447</v>
      </c>
      <c r="B1151" s="11"/>
      <c r="C1151" s="15">
        <v>44635</v>
      </c>
      <c r="D1151" s="16">
        <v>0.4694444444444445</v>
      </c>
      <c r="E1151" s="33" t="str">
        <f t="shared" si="23"/>
        <v>00:45</v>
      </c>
      <c r="F1151" s="12">
        <v>127</v>
      </c>
      <c r="G1151" s="12">
        <v>115</v>
      </c>
      <c r="H1151" s="12">
        <v>130</v>
      </c>
      <c r="I1151" s="12">
        <v>118.75</v>
      </c>
      <c r="J1151" s="12">
        <v>122.5</v>
      </c>
      <c r="K1151" s="12">
        <v>113.75</v>
      </c>
      <c r="L1151" s="12">
        <v>123</v>
      </c>
      <c r="M1151" s="12">
        <v>121.25</v>
      </c>
      <c r="N1151" s="13">
        <v>121.40625</v>
      </c>
      <c r="O1151" s="17" t="s">
        <v>137</v>
      </c>
      <c r="P1151" s="14" t="s">
        <v>12</v>
      </c>
      <c r="Q1151" s="14" t="s">
        <v>15</v>
      </c>
      <c r="R1151" s="14" t="s">
        <v>18</v>
      </c>
      <c r="S1151" s="14" t="s">
        <v>143</v>
      </c>
    </row>
    <row r="1152" spans="1:19" x14ac:dyDescent="0.3">
      <c r="A1152" s="11">
        <v>44635.470127314817</v>
      </c>
      <c r="B1152" s="11"/>
      <c r="C1152" s="15">
        <v>44635</v>
      </c>
      <c r="D1152" s="16">
        <v>0.47012731481481485</v>
      </c>
      <c r="E1152" s="33" t="str">
        <f t="shared" si="23"/>
        <v>00:46</v>
      </c>
      <c r="F1152" s="12">
        <v>118.8</v>
      </c>
      <c r="G1152" s="12">
        <v>121.44000000000001</v>
      </c>
      <c r="H1152" s="12">
        <v>137.28</v>
      </c>
      <c r="I1152" s="12">
        <v>125.39999999999999</v>
      </c>
      <c r="J1152" s="12">
        <v>129.35999999999999</v>
      </c>
      <c r="K1152" s="12">
        <v>143</v>
      </c>
      <c r="L1152" s="12">
        <v>141.24</v>
      </c>
      <c r="M1152" s="12">
        <v>121</v>
      </c>
      <c r="N1152" s="13">
        <v>129.69</v>
      </c>
      <c r="O1152" s="17" t="s">
        <v>137</v>
      </c>
      <c r="P1152" s="14" t="s">
        <v>12</v>
      </c>
      <c r="Q1152" s="14" t="s">
        <v>15</v>
      </c>
      <c r="R1152" s="14" t="s">
        <v>18</v>
      </c>
      <c r="S1152" s="14" t="s">
        <v>143</v>
      </c>
    </row>
    <row r="1153" spans="1:19" x14ac:dyDescent="0.3">
      <c r="A1153" s="11">
        <v>44635.470821759256</v>
      </c>
      <c r="B1153" s="11"/>
      <c r="C1153" s="15">
        <v>44635</v>
      </c>
      <c r="D1153" s="16">
        <v>0.47082175925925923</v>
      </c>
      <c r="E1153" s="33" t="str">
        <f t="shared" si="23"/>
        <v>00:47</v>
      </c>
      <c r="F1153" s="12">
        <v>109.8</v>
      </c>
      <c r="G1153" s="12">
        <v>112.24000000000001</v>
      </c>
      <c r="H1153" s="12">
        <v>126.88000000000001</v>
      </c>
      <c r="I1153" s="12">
        <v>115.89999999999999</v>
      </c>
      <c r="J1153" s="12">
        <v>119.56</v>
      </c>
      <c r="K1153" s="12">
        <v>130</v>
      </c>
      <c r="L1153" s="12">
        <v>130.54000000000002</v>
      </c>
      <c r="M1153" s="12">
        <v>114</v>
      </c>
      <c r="N1153" s="13">
        <v>119.86500000000001</v>
      </c>
      <c r="O1153" s="17" t="s">
        <v>137</v>
      </c>
      <c r="P1153" s="14" t="s">
        <v>12</v>
      </c>
      <c r="Q1153" s="14" t="s">
        <v>15</v>
      </c>
      <c r="R1153" s="14" t="s">
        <v>17</v>
      </c>
      <c r="S1153" s="14" t="s">
        <v>143</v>
      </c>
    </row>
    <row r="1154" spans="1:19" x14ac:dyDescent="0.3">
      <c r="A1154" s="11">
        <v>44635.470833333333</v>
      </c>
      <c r="B1154" s="11"/>
      <c r="C1154" s="15">
        <v>44635</v>
      </c>
      <c r="D1154" s="16">
        <v>0.47083333333333338</v>
      </c>
      <c r="E1154" s="33" t="str">
        <f t="shared" si="23"/>
        <v>00:47</v>
      </c>
      <c r="F1154" s="12">
        <v>118.8</v>
      </c>
      <c r="G1154" s="12">
        <v>121.44000000000001</v>
      </c>
      <c r="H1154" s="12">
        <v>137.28</v>
      </c>
      <c r="I1154" s="12">
        <v>125.39999999999999</v>
      </c>
      <c r="J1154" s="12">
        <v>129.35999999999999</v>
      </c>
      <c r="K1154" s="12">
        <v>132</v>
      </c>
      <c r="L1154" s="12">
        <v>141.24</v>
      </c>
      <c r="M1154" s="12">
        <v>128.04</v>
      </c>
      <c r="N1154" s="13">
        <v>129.19499999999999</v>
      </c>
      <c r="O1154" s="17" t="s">
        <v>137</v>
      </c>
      <c r="P1154" s="14" t="s">
        <v>12</v>
      </c>
      <c r="Q1154" s="14" t="s">
        <v>15</v>
      </c>
      <c r="R1154" s="14" t="s">
        <v>18</v>
      </c>
      <c r="S1154" s="14" t="s">
        <v>143</v>
      </c>
    </row>
    <row r="1155" spans="1:19" x14ac:dyDescent="0.3">
      <c r="A1155" s="11">
        <v>44635.471226851849</v>
      </c>
      <c r="B1155" s="11"/>
      <c r="C1155" s="15">
        <v>44635</v>
      </c>
      <c r="D1155" s="16">
        <v>0.47122685185185187</v>
      </c>
      <c r="E1155" s="33" t="str">
        <f t="shared" si="23"/>
        <v>00:47</v>
      </c>
      <c r="F1155" s="12">
        <v>87.3</v>
      </c>
      <c r="G1155" s="12">
        <v>89.240000000000009</v>
      </c>
      <c r="H1155" s="12">
        <v>100.88000000000001</v>
      </c>
      <c r="I1155" s="12">
        <v>92.149999999999991</v>
      </c>
      <c r="J1155" s="12">
        <v>95.06</v>
      </c>
      <c r="K1155" s="12">
        <v>88.27</v>
      </c>
      <c r="L1155" s="12">
        <v>103.79</v>
      </c>
      <c r="M1155" s="12">
        <v>97</v>
      </c>
      <c r="N1155" s="13">
        <v>94.211249999999993</v>
      </c>
      <c r="O1155" s="17" t="s">
        <v>137</v>
      </c>
      <c r="P1155" s="14" t="s">
        <v>12</v>
      </c>
      <c r="Q1155" s="14" t="s">
        <v>15</v>
      </c>
      <c r="R1155" s="14" t="s">
        <v>17</v>
      </c>
      <c r="S1155" s="14" t="s">
        <v>143</v>
      </c>
    </row>
    <row r="1156" spans="1:19" x14ac:dyDescent="0.3">
      <c r="A1156" s="11">
        <v>44635.471516203703</v>
      </c>
      <c r="B1156" s="11"/>
      <c r="C1156" s="15">
        <v>44635</v>
      </c>
      <c r="D1156" s="16">
        <v>0.47151620370370373</v>
      </c>
      <c r="E1156" s="33" t="str">
        <f t="shared" si="23"/>
        <v>00:48</v>
      </c>
      <c r="F1156" s="12">
        <v>101.7</v>
      </c>
      <c r="G1156" s="12">
        <v>103.96000000000001</v>
      </c>
      <c r="H1156" s="12">
        <v>117.52000000000001</v>
      </c>
      <c r="I1156" s="12">
        <v>107.35</v>
      </c>
      <c r="J1156" s="12">
        <v>110.74</v>
      </c>
      <c r="K1156" s="12">
        <v>128</v>
      </c>
      <c r="L1156" s="12">
        <v>120.91000000000001</v>
      </c>
      <c r="M1156" s="12">
        <v>98</v>
      </c>
      <c r="N1156" s="13">
        <v>111.02250000000001</v>
      </c>
      <c r="O1156" s="17" t="s">
        <v>137</v>
      </c>
      <c r="P1156" s="14" t="s">
        <v>12</v>
      </c>
      <c r="Q1156" s="14" t="s">
        <v>15</v>
      </c>
      <c r="R1156" s="14" t="s">
        <v>17</v>
      </c>
      <c r="S1156" s="14" t="s">
        <v>143</v>
      </c>
    </row>
    <row r="1157" spans="1:19" x14ac:dyDescent="0.3">
      <c r="A1157" s="11">
        <v>44635.472210648149</v>
      </c>
      <c r="B1157" s="11"/>
      <c r="C1157" s="15">
        <v>44635</v>
      </c>
      <c r="D1157" s="16">
        <v>0.47221064814814812</v>
      </c>
      <c r="E1157" s="33" t="str">
        <f t="shared" si="23"/>
        <v>00:49</v>
      </c>
      <c r="F1157" s="12">
        <v>102.15</v>
      </c>
      <c r="G1157" s="12">
        <v>104.42</v>
      </c>
      <c r="H1157" s="12">
        <v>118.04</v>
      </c>
      <c r="I1157" s="12">
        <v>107.82499999999999</v>
      </c>
      <c r="J1157" s="12">
        <v>111.23</v>
      </c>
      <c r="K1157" s="12">
        <v>128</v>
      </c>
      <c r="L1157" s="12">
        <v>121.44500000000001</v>
      </c>
      <c r="M1157" s="12">
        <v>99</v>
      </c>
      <c r="N1157" s="13">
        <v>111.51375</v>
      </c>
      <c r="O1157" s="17" t="s">
        <v>137</v>
      </c>
      <c r="P1157" s="14" t="s">
        <v>12</v>
      </c>
      <c r="Q1157" s="14" t="s">
        <v>15</v>
      </c>
      <c r="R1157" s="14" t="s">
        <v>17</v>
      </c>
      <c r="S1157" s="14" t="s">
        <v>143</v>
      </c>
    </row>
    <row r="1158" spans="1:19" x14ac:dyDescent="0.3">
      <c r="A1158" s="11">
        <v>44635.472534722219</v>
      </c>
      <c r="B1158" s="11"/>
      <c r="C1158" s="15">
        <v>44635</v>
      </c>
      <c r="D1158" s="16">
        <v>0.4725347222222222</v>
      </c>
      <c r="E1158" s="33" t="str">
        <f t="shared" si="23"/>
        <v>00:49</v>
      </c>
      <c r="F1158" s="12">
        <v>77.400000000000006</v>
      </c>
      <c r="G1158" s="12">
        <v>79.12</v>
      </c>
      <c r="H1158" s="12">
        <v>89.44</v>
      </c>
      <c r="I1158" s="12">
        <v>81.7</v>
      </c>
      <c r="J1158" s="12">
        <v>84.28</v>
      </c>
      <c r="K1158" s="12">
        <v>78.260000000000005</v>
      </c>
      <c r="L1158" s="12">
        <v>86</v>
      </c>
      <c r="M1158" s="12">
        <v>83.42</v>
      </c>
      <c r="N1158" s="13">
        <v>82.452500000000001</v>
      </c>
      <c r="O1158" s="17" t="s">
        <v>137</v>
      </c>
      <c r="P1158" s="14" t="s">
        <v>12</v>
      </c>
      <c r="Q1158" s="14" t="s">
        <v>15</v>
      </c>
      <c r="R1158" s="14" t="s">
        <v>17</v>
      </c>
      <c r="S1158" s="14" t="s">
        <v>143</v>
      </c>
    </row>
    <row r="1159" spans="1:19" x14ac:dyDescent="0.3">
      <c r="A1159" s="11">
        <v>44635.472905092596</v>
      </c>
      <c r="B1159" s="11"/>
      <c r="C1159" s="15">
        <v>44635</v>
      </c>
      <c r="D1159" s="16">
        <v>0.47290509259259261</v>
      </c>
      <c r="E1159" s="33" t="str">
        <f t="shared" si="23"/>
        <v>00:50</v>
      </c>
      <c r="F1159" s="12">
        <v>105.3</v>
      </c>
      <c r="G1159" s="12">
        <v>107.64</v>
      </c>
      <c r="H1159" s="12">
        <v>121.68</v>
      </c>
      <c r="I1159" s="12">
        <v>111.14999999999999</v>
      </c>
      <c r="J1159" s="12">
        <v>114.66</v>
      </c>
      <c r="K1159" s="12">
        <v>129</v>
      </c>
      <c r="L1159" s="12">
        <v>125.19000000000001</v>
      </c>
      <c r="M1159" s="12">
        <v>105</v>
      </c>
      <c r="N1159" s="13">
        <v>114.9525</v>
      </c>
      <c r="O1159" s="17" t="s">
        <v>137</v>
      </c>
      <c r="P1159" s="14" t="s">
        <v>12</v>
      </c>
      <c r="Q1159" s="14" t="s">
        <v>15</v>
      </c>
      <c r="R1159" s="14" t="s">
        <v>17</v>
      </c>
      <c r="S1159" s="14" t="s">
        <v>143</v>
      </c>
    </row>
    <row r="1160" spans="1:19" x14ac:dyDescent="0.3">
      <c r="A1160" s="11">
        <v>44635.472916666666</v>
      </c>
      <c r="B1160" s="11"/>
      <c r="C1160" s="15">
        <v>44635</v>
      </c>
      <c r="D1160" s="16">
        <v>0.47291666666666665</v>
      </c>
      <c r="E1160" s="33" t="str">
        <f t="shared" si="23"/>
        <v>00:50</v>
      </c>
      <c r="F1160" s="12">
        <v>92</v>
      </c>
      <c r="G1160" s="12">
        <v>109.94</v>
      </c>
      <c r="H1160" s="12">
        <v>124.28</v>
      </c>
      <c r="I1160" s="12">
        <v>113.52499999999999</v>
      </c>
      <c r="J1160" s="12">
        <v>117.11</v>
      </c>
      <c r="K1160" s="12">
        <v>108.745</v>
      </c>
      <c r="L1160" s="12">
        <v>147</v>
      </c>
      <c r="M1160" s="12">
        <v>115.91499999999999</v>
      </c>
      <c r="N1160" s="13">
        <v>116.064375</v>
      </c>
      <c r="O1160" s="17" t="s">
        <v>137</v>
      </c>
      <c r="P1160" s="14" t="s">
        <v>12</v>
      </c>
      <c r="Q1160" s="14" t="s">
        <v>15</v>
      </c>
      <c r="R1160" s="14" t="s">
        <v>17</v>
      </c>
      <c r="S1160" s="14" t="s">
        <v>143</v>
      </c>
    </row>
    <row r="1161" spans="1:19" x14ac:dyDescent="0.3">
      <c r="A1161" s="11">
        <v>44635.473599537036</v>
      </c>
      <c r="B1161" s="11"/>
      <c r="C1161" s="15">
        <v>44635</v>
      </c>
      <c r="D1161" s="16">
        <v>0.473599537037037</v>
      </c>
      <c r="E1161" s="33" t="str">
        <f t="shared" si="23"/>
        <v>00:51</v>
      </c>
      <c r="F1161" s="12">
        <v>111.60000000000001</v>
      </c>
      <c r="G1161" s="12">
        <v>114.08</v>
      </c>
      <c r="H1161" s="12">
        <v>128.96</v>
      </c>
      <c r="I1161" s="12">
        <v>117.8</v>
      </c>
      <c r="J1161" s="12">
        <v>121.52</v>
      </c>
      <c r="K1161" s="12">
        <v>140</v>
      </c>
      <c r="L1161" s="12">
        <v>132.68</v>
      </c>
      <c r="M1161" s="12">
        <v>108</v>
      </c>
      <c r="N1161" s="13">
        <v>121.83000000000001</v>
      </c>
      <c r="O1161" s="17" t="s">
        <v>137</v>
      </c>
      <c r="P1161" s="14" t="s">
        <v>12</v>
      </c>
      <c r="Q1161" s="14" t="s">
        <v>15</v>
      </c>
      <c r="R1161" s="14" t="s">
        <v>18</v>
      </c>
      <c r="S1161" s="14" t="s">
        <v>143</v>
      </c>
    </row>
    <row r="1162" spans="1:19" x14ac:dyDescent="0.3">
      <c r="A1162" s="11">
        <v>44635.474293981482</v>
      </c>
      <c r="B1162" s="11"/>
      <c r="C1162" s="15">
        <v>44635</v>
      </c>
      <c r="D1162" s="16">
        <v>0.4742939814814815</v>
      </c>
      <c r="E1162" s="33" t="str">
        <f t="shared" si="23"/>
        <v>00:52</v>
      </c>
      <c r="F1162" s="12">
        <v>111.60000000000001</v>
      </c>
      <c r="G1162" s="12">
        <v>114.08</v>
      </c>
      <c r="H1162" s="12">
        <v>128.96</v>
      </c>
      <c r="I1162" s="12">
        <v>117.8</v>
      </c>
      <c r="J1162" s="12">
        <v>121.52</v>
      </c>
      <c r="K1162" s="12">
        <v>144</v>
      </c>
      <c r="L1162" s="12">
        <v>132.68</v>
      </c>
      <c r="M1162" s="12">
        <v>104</v>
      </c>
      <c r="N1162" s="13">
        <v>121.83000000000001</v>
      </c>
      <c r="O1162" s="17" t="s">
        <v>137</v>
      </c>
      <c r="P1162" s="14" t="s">
        <v>12</v>
      </c>
      <c r="Q1162" s="14" t="s">
        <v>15</v>
      </c>
      <c r="R1162" s="14" t="s">
        <v>18</v>
      </c>
      <c r="S1162" s="14" t="s">
        <v>143</v>
      </c>
    </row>
    <row r="1163" spans="1:19" x14ac:dyDescent="0.3">
      <c r="A1163" s="11">
        <v>44635.474687499998</v>
      </c>
      <c r="B1163" s="11"/>
      <c r="C1163" s="15">
        <v>44635</v>
      </c>
      <c r="D1163" s="16">
        <v>0.47468749999999998</v>
      </c>
      <c r="E1163" s="33" t="str">
        <f t="shared" si="23"/>
        <v>00:52</v>
      </c>
      <c r="F1163" s="12">
        <v>92.7</v>
      </c>
      <c r="G1163" s="12">
        <v>94.76</v>
      </c>
      <c r="H1163" s="12">
        <v>107.12</v>
      </c>
      <c r="I1163" s="12">
        <v>97.85</v>
      </c>
      <c r="J1163" s="12">
        <v>100.94</v>
      </c>
      <c r="K1163" s="12">
        <v>93.73</v>
      </c>
      <c r="L1163" s="12">
        <v>110.21000000000001</v>
      </c>
      <c r="M1163" s="12">
        <v>103</v>
      </c>
      <c r="N1163" s="13">
        <v>100.03875000000001</v>
      </c>
      <c r="O1163" s="17" t="s">
        <v>137</v>
      </c>
      <c r="P1163" s="14" t="s">
        <v>12</v>
      </c>
      <c r="Q1163" s="14" t="s">
        <v>15</v>
      </c>
      <c r="R1163" s="14" t="s">
        <v>17</v>
      </c>
      <c r="S1163" s="14" t="s">
        <v>143</v>
      </c>
    </row>
    <row r="1164" spans="1:19" x14ac:dyDescent="0.3">
      <c r="A1164" s="11">
        <v>44635.474988425929</v>
      </c>
      <c r="B1164" s="11"/>
      <c r="C1164" s="15">
        <v>44635</v>
      </c>
      <c r="D1164" s="16">
        <v>0.47498842592592588</v>
      </c>
      <c r="E1164" s="33" t="str">
        <f t="shared" si="23"/>
        <v>00:53</v>
      </c>
      <c r="F1164" s="12">
        <v>109.8</v>
      </c>
      <c r="G1164" s="12">
        <v>112.24000000000001</v>
      </c>
      <c r="H1164" s="12">
        <v>126.88000000000001</v>
      </c>
      <c r="I1164" s="12">
        <v>115.89999999999999</v>
      </c>
      <c r="J1164" s="12">
        <v>119.56</v>
      </c>
      <c r="K1164" s="12">
        <v>140</v>
      </c>
      <c r="L1164" s="12">
        <v>130.54000000000002</v>
      </c>
      <c r="M1164" s="12">
        <v>104</v>
      </c>
      <c r="N1164" s="13">
        <v>119.86500000000001</v>
      </c>
      <c r="O1164" s="17" t="s">
        <v>137</v>
      </c>
      <c r="P1164" s="14" t="s">
        <v>12</v>
      </c>
      <c r="Q1164" s="14" t="s">
        <v>15</v>
      </c>
      <c r="R1164" s="14" t="s">
        <v>17</v>
      </c>
      <c r="S1164" s="14" t="s">
        <v>143</v>
      </c>
    </row>
    <row r="1165" spans="1:19" x14ac:dyDescent="0.3">
      <c r="A1165" s="11">
        <v>44635.475254629629</v>
      </c>
      <c r="B1165" s="11"/>
      <c r="C1165" s="15">
        <v>44635</v>
      </c>
      <c r="D1165" s="16">
        <v>0.47525462962962961</v>
      </c>
      <c r="E1165" s="33" t="str">
        <f t="shared" si="23"/>
        <v>00:53</v>
      </c>
      <c r="F1165" s="12">
        <v>99</v>
      </c>
      <c r="G1165" s="12">
        <v>101.2</v>
      </c>
      <c r="H1165" s="12">
        <v>114.4</v>
      </c>
      <c r="I1165" s="12">
        <v>104.5</v>
      </c>
      <c r="J1165" s="12">
        <v>107.8</v>
      </c>
      <c r="K1165" s="12">
        <v>100.10000000000001</v>
      </c>
      <c r="L1165" s="12">
        <v>117.7</v>
      </c>
      <c r="M1165" s="12">
        <v>110</v>
      </c>
      <c r="N1165" s="13">
        <v>106.83750000000001</v>
      </c>
      <c r="O1165" s="17" t="s">
        <v>137</v>
      </c>
      <c r="P1165" s="14" t="s">
        <v>12</v>
      </c>
      <c r="Q1165" s="14" t="s">
        <v>15</v>
      </c>
      <c r="R1165" s="14" t="s">
        <v>17</v>
      </c>
      <c r="S1165" s="14" t="s">
        <v>143</v>
      </c>
    </row>
    <row r="1166" spans="1:19" x14ac:dyDescent="0.3">
      <c r="A1166" s="11">
        <v>44635.475578703707</v>
      </c>
      <c r="B1166" s="11"/>
      <c r="C1166" s="15">
        <v>44635</v>
      </c>
      <c r="D1166" s="16">
        <v>0.47557870370370375</v>
      </c>
      <c r="E1166" s="33" t="str">
        <f t="shared" si="23"/>
        <v>00:53</v>
      </c>
      <c r="F1166" s="12">
        <v>103.5</v>
      </c>
      <c r="G1166" s="12">
        <v>105.80000000000001</v>
      </c>
      <c r="H1166" s="12">
        <v>119.60000000000001</v>
      </c>
      <c r="I1166" s="12">
        <v>109.25</v>
      </c>
      <c r="J1166" s="12">
        <v>112.7</v>
      </c>
      <c r="K1166" s="12">
        <v>104.65</v>
      </c>
      <c r="L1166" s="12">
        <v>123.05000000000001</v>
      </c>
      <c r="M1166" s="12">
        <v>115</v>
      </c>
      <c r="N1166" s="13">
        <v>111.69374999999999</v>
      </c>
      <c r="O1166" s="17" t="s">
        <v>137</v>
      </c>
      <c r="P1166" s="14" t="s">
        <v>12</v>
      </c>
      <c r="Q1166" s="14" t="s">
        <v>15</v>
      </c>
      <c r="R1166" s="14" t="s">
        <v>17</v>
      </c>
      <c r="S1166" s="14" t="s">
        <v>143</v>
      </c>
    </row>
    <row r="1167" spans="1:19" x14ac:dyDescent="0.3">
      <c r="A1167" s="11">
        <v>44635.475682870368</v>
      </c>
      <c r="B1167" s="11"/>
      <c r="C1167" s="15">
        <v>44635</v>
      </c>
      <c r="D1167" s="16">
        <v>0.47568287037037038</v>
      </c>
      <c r="E1167" s="33" t="str">
        <f t="shared" si="23"/>
        <v>00:54</v>
      </c>
      <c r="F1167" s="12">
        <v>108.9</v>
      </c>
      <c r="G1167" s="12">
        <v>111.32000000000001</v>
      </c>
      <c r="H1167" s="12">
        <v>125.84</v>
      </c>
      <c r="I1167" s="12">
        <v>114.94999999999999</v>
      </c>
      <c r="J1167" s="12">
        <v>118.58</v>
      </c>
      <c r="K1167" s="12">
        <v>128</v>
      </c>
      <c r="L1167" s="12">
        <v>129.47</v>
      </c>
      <c r="M1167" s="12">
        <v>114</v>
      </c>
      <c r="N1167" s="13">
        <v>118.88250000000001</v>
      </c>
      <c r="O1167" s="17" t="s">
        <v>137</v>
      </c>
      <c r="P1167" s="14" t="s">
        <v>12</v>
      </c>
      <c r="Q1167" s="14" t="s">
        <v>15</v>
      </c>
      <c r="R1167" s="14" t="s">
        <v>17</v>
      </c>
      <c r="S1167" s="14" t="s">
        <v>143</v>
      </c>
    </row>
    <row r="1168" spans="1:19" x14ac:dyDescent="0.3">
      <c r="A1168" s="11">
        <v>44635.476377314815</v>
      </c>
      <c r="B1168" s="11"/>
      <c r="C1168" s="15">
        <v>44635</v>
      </c>
      <c r="D1168" s="16">
        <v>0.47637731481481477</v>
      </c>
      <c r="E1168" s="33" t="str">
        <f t="shared" si="23"/>
        <v>00:55</v>
      </c>
      <c r="F1168" s="12">
        <v>115.2</v>
      </c>
      <c r="G1168" s="12">
        <v>117.76</v>
      </c>
      <c r="H1168" s="12">
        <v>133.12</v>
      </c>
      <c r="I1168" s="12">
        <v>121.6</v>
      </c>
      <c r="J1168" s="12">
        <v>125.44</v>
      </c>
      <c r="K1168" s="12">
        <v>135</v>
      </c>
      <c r="L1168" s="12">
        <v>136.96</v>
      </c>
      <c r="M1168" s="12">
        <v>121</v>
      </c>
      <c r="N1168" s="13">
        <v>125.76000000000002</v>
      </c>
      <c r="O1168" s="17" t="s">
        <v>137</v>
      </c>
      <c r="P1168" s="14" t="s">
        <v>12</v>
      </c>
      <c r="Q1168" s="14" t="s">
        <v>15</v>
      </c>
      <c r="R1168" s="14" t="s">
        <v>18</v>
      </c>
      <c r="S1168" s="14" t="s">
        <v>143</v>
      </c>
    </row>
    <row r="1169" spans="1:19" x14ac:dyDescent="0.3">
      <c r="A1169" s="11">
        <v>44635.476388888892</v>
      </c>
      <c r="B1169" s="11"/>
      <c r="C1169" s="15">
        <v>44635</v>
      </c>
      <c r="D1169" s="16">
        <v>0.47638888888888892</v>
      </c>
      <c r="E1169" s="33" t="str">
        <f t="shared" si="23"/>
        <v>00:55</v>
      </c>
      <c r="F1169" s="12">
        <v>102</v>
      </c>
      <c r="G1169" s="12">
        <v>83.26</v>
      </c>
      <c r="H1169" s="12">
        <v>94.12</v>
      </c>
      <c r="I1169" s="12">
        <v>85.974999999999994</v>
      </c>
      <c r="J1169" s="12">
        <v>88.69</v>
      </c>
      <c r="K1169" s="12">
        <v>82.355000000000004</v>
      </c>
      <c r="L1169" s="12">
        <v>79</v>
      </c>
      <c r="M1169" s="12">
        <v>87.784999999999997</v>
      </c>
      <c r="N1169" s="13">
        <v>87.898124999999993</v>
      </c>
      <c r="O1169" s="17" t="s">
        <v>137</v>
      </c>
      <c r="P1169" s="14" t="s">
        <v>12</v>
      </c>
      <c r="Q1169" s="14" t="s">
        <v>15</v>
      </c>
      <c r="R1169" s="14" t="s">
        <v>17</v>
      </c>
      <c r="S1169" s="14" t="s">
        <v>143</v>
      </c>
    </row>
    <row r="1170" spans="1:19" x14ac:dyDescent="0.3">
      <c r="A1170" s="11">
        <v>44635.477071759262</v>
      </c>
      <c r="B1170" s="11"/>
      <c r="C1170" s="15">
        <v>44635</v>
      </c>
      <c r="D1170" s="16">
        <v>0.47707175925925926</v>
      </c>
      <c r="E1170" s="33" t="str">
        <f t="shared" si="23"/>
        <v>00:56</v>
      </c>
      <c r="F1170" s="12">
        <v>112.5</v>
      </c>
      <c r="G1170" s="12">
        <v>115</v>
      </c>
      <c r="H1170" s="12">
        <v>130</v>
      </c>
      <c r="I1170" s="12">
        <v>118.75</v>
      </c>
      <c r="J1170" s="12">
        <v>122.5</v>
      </c>
      <c r="K1170" s="12">
        <v>131</v>
      </c>
      <c r="L1170" s="12">
        <v>133.75</v>
      </c>
      <c r="M1170" s="12">
        <v>119</v>
      </c>
      <c r="N1170" s="13">
        <v>122.8125</v>
      </c>
      <c r="O1170" s="17" t="s">
        <v>137</v>
      </c>
      <c r="P1170" s="14" t="s">
        <v>12</v>
      </c>
      <c r="Q1170" s="14" t="s">
        <v>15</v>
      </c>
      <c r="R1170" s="14" t="s">
        <v>18</v>
      </c>
      <c r="S1170" s="14" t="s">
        <v>143</v>
      </c>
    </row>
    <row r="1171" spans="1:19" x14ac:dyDescent="0.3">
      <c r="A1171" s="11">
        <v>44635.477175925924</v>
      </c>
      <c r="B1171" s="11"/>
      <c r="C1171" s="15">
        <v>44635</v>
      </c>
      <c r="D1171" s="16">
        <v>0.47717592592592589</v>
      </c>
      <c r="E1171" s="33" t="str">
        <f t="shared" si="23"/>
        <v>00:56</v>
      </c>
      <c r="F1171" s="12">
        <v>112.5</v>
      </c>
      <c r="G1171" s="12">
        <v>115</v>
      </c>
      <c r="H1171" s="12">
        <v>130</v>
      </c>
      <c r="I1171" s="12">
        <v>118.75</v>
      </c>
      <c r="J1171" s="12">
        <v>122.5</v>
      </c>
      <c r="K1171" s="12">
        <v>125</v>
      </c>
      <c r="L1171" s="12">
        <v>133.75</v>
      </c>
      <c r="M1171" s="12">
        <v>121.25</v>
      </c>
      <c r="N1171" s="13">
        <v>122.34375</v>
      </c>
      <c r="O1171" s="17" t="s">
        <v>137</v>
      </c>
      <c r="P1171" s="14" t="s">
        <v>12</v>
      </c>
      <c r="Q1171" s="14" t="s">
        <v>15</v>
      </c>
      <c r="R1171" s="14" t="s">
        <v>18</v>
      </c>
      <c r="S1171" s="14" t="s">
        <v>143</v>
      </c>
    </row>
    <row r="1172" spans="1:19" x14ac:dyDescent="0.3">
      <c r="A1172" s="11">
        <v>44635.477766203701</v>
      </c>
      <c r="B1172" s="11"/>
      <c r="C1172" s="15">
        <v>44635</v>
      </c>
      <c r="D1172" s="16">
        <v>0.47776620370370365</v>
      </c>
      <c r="E1172" s="33" t="str">
        <f t="shared" si="23"/>
        <v>00:57</v>
      </c>
      <c r="F1172" s="12">
        <v>112.05</v>
      </c>
      <c r="G1172" s="12">
        <v>114.54</v>
      </c>
      <c r="H1172" s="12">
        <v>129.48000000000002</v>
      </c>
      <c r="I1172" s="12">
        <v>118.27499999999999</v>
      </c>
      <c r="J1172" s="12">
        <v>122.00999999999999</v>
      </c>
      <c r="K1172" s="12">
        <v>139</v>
      </c>
      <c r="L1172" s="12">
        <v>133.215</v>
      </c>
      <c r="M1172" s="12">
        <v>110</v>
      </c>
      <c r="N1172" s="13">
        <v>122.32125000000001</v>
      </c>
      <c r="O1172" s="17" t="s">
        <v>137</v>
      </c>
      <c r="P1172" s="14" t="s">
        <v>12</v>
      </c>
      <c r="Q1172" s="14" t="s">
        <v>15</v>
      </c>
      <c r="R1172" s="14" t="s">
        <v>18</v>
      </c>
      <c r="S1172" s="14" t="s">
        <v>143</v>
      </c>
    </row>
    <row r="1173" spans="1:19" x14ac:dyDescent="0.3">
      <c r="A1173" s="11">
        <v>44635.478078703702</v>
      </c>
      <c r="B1173" s="11"/>
      <c r="C1173" s="15">
        <v>44635</v>
      </c>
      <c r="D1173" s="16">
        <v>0.4780787037037037</v>
      </c>
      <c r="E1173" s="33" t="str">
        <f t="shared" si="23"/>
        <v>00:57</v>
      </c>
      <c r="F1173" s="12">
        <v>122.4</v>
      </c>
      <c r="G1173" s="12">
        <v>125.12</v>
      </c>
      <c r="H1173" s="12">
        <v>141.44</v>
      </c>
      <c r="I1173" s="12">
        <v>129.19999999999999</v>
      </c>
      <c r="J1173" s="12">
        <v>133.28</v>
      </c>
      <c r="K1173" s="12">
        <v>136</v>
      </c>
      <c r="L1173" s="12">
        <v>145.52000000000001</v>
      </c>
      <c r="M1173" s="12">
        <v>131.91999999999999</v>
      </c>
      <c r="N1173" s="13">
        <v>133.11000000000001</v>
      </c>
      <c r="O1173" s="17" t="s">
        <v>137</v>
      </c>
      <c r="P1173" s="14" t="s">
        <v>12</v>
      </c>
      <c r="Q1173" s="14" t="s">
        <v>15</v>
      </c>
      <c r="R1173" s="14" t="s">
        <v>18</v>
      </c>
      <c r="S1173" s="14" t="s">
        <v>143</v>
      </c>
    </row>
    <row r="1174" spans="1:19" x14ac:dyDescent="0.3">
      <c r="A1174" s="11">
        <v>44635.478460648148</v>
      </c>
      <c r="B1174" s="11"/>
      <c r="C1174" s="15">
        <v>44635</v>
      </c>
      <c r="D1174" s="16">
        <v>0.47846064814814815</v>
      </c>
      <c r="E1174" s="33" t="str">
        <f t="shared" si="23"/>
        <v>00:58</v>
      </c>
      <c r="F1174" s="12">
        <v>97.65</v>
      </c>
      <c r="G1174" s="12">
        <v>99.820000000000007</v>
      </c>
      <c r="H1174" s="12">
        <v>112.84</v>
      </c>
      <c r="I1174" s="12">
        <v>103.07499999999999</v>
      </c>
      <c r="J1174" s="12">
        <v>106.33</v>
      </c>
      <c r="K1174" s="12">
        <v>127</v>
      </c>
      <c r="L1174" s="12">
        <v>116.09500000000001</v>
      </c>
      <c r="M1174" s="12">
        <v>90</v>
      </c>
      <c r="N1174" s="13">
        <v>106.60125000000001</v>
      </c>
      <c r="O1174" s="17" t="s">
        <v>137</v>
      </c>
      <c r="P1174" s="14" t="s">
        <v>12</v>
      </c>
      <c r="Q1174" s="14" t="s">
        <v>15</v>
      </c>
      <c r="R1174" s="14" t="s">
        <v>17</v>
      </c>
      <c r="S1174" s="14" t="s">
        <v>143</v>
      </c>
    </row>
    <row r="1175" spans="1:19" x14ac:dyDescent="0.3">
      <c r="A1175" s="11">
        <v>44635.479155092595</v>
      </c>
      <c r="B1175" s="11"/>
      <c r="C1175" s="15">
        <v>44635</v>
      </c>
      <c r="D1175" s="16">
        <v>0.47915509259259265</v>
      </c>
      <c r="E1175" s="33" t="str">
        <f t="shared" si="23"/>
        <v>00:59</v>
      </c>
      <c r="F1175" s="12">
        <v>92.25</v>
      </c>
      <c r="G1175" s="12">
        <v>94.3</v>
      </c>
      <c r="H1175" s="12">
        <v>106.60000000000001</v>
      </c>
      <c r="I1175" s="12">
        <v>97.375</v>
      </c>
      <c r="J1175" s="12">
        <v>100.45</v>
      </c>
      <c r="K1175" s="12">
        <v>113</v>
      </c>
      <c r="L1175" s="12">
        <v>109.67500000000001</v>
      </c>
      <c r="M1175" s="12">
        <v>92</v>
      </c>
      <c r="N1175" s="13">
        <v>100.70625000000001</v>
      </c>
      <c r="O1175" s="17" t="s">
        <v>137</v>
      </c>
      <c r="P1175" s="14" t="s">
        <v>12</v>
      </c>
      <c r="Q1175" s="14" t="s">
        <v>15</v>
      </c>
      <c r="R1175" s="14" t="s">
        <v>17</v>
      </c>
      <c r="S1175" s="14" t="s">
        <v>143</v>
      </c>
    </row>
    <row r="1176" spans="1:19" x14ac:dyDescent="0.3">
      <c r="A1176" s="11">
        <v>44635.479849537034</v>
      </c>
      <c r="B1176" s="11"/>
      <c r="C1176" s="15">
        <v>44635</v>
      </c>
      <c r="D1176" s="16">
        <v>0.47984953703703703</v>
      </c>
      <c r="E1176" s="33" t="str">
        <f t="shared" si="23"/>
        <v>01:00</v>
      </c>
      <c r="F1176" s="12">
        <v>90.45</v>
      </c>
      <c r="G1176" s="12">
        <v>92.460000000000008</v>
      </c>
      <c r="H1176" s="12">
        <v>104.52000000000001</v>
      </c>
      <c r="I1176" s="12">
        <v>95.474999999999994</v>
      </c>
      <c r="J1176" s="12">
        <v>98.49</v>
      </c>
      <c r="K1176" s="12">
        <v>107</v>
      </c>
      <c r="L1176" s="12">
        <v>107.53500000000001</v>
      </c>
      <c r="M1176" s="12">
        <v>94</v>
      </c>
      <c r="N1176" s="13">
        <v>98.741250000000008</v>
      </c>
      <c r="O1176" s="17" t="s">
        <v>137</v>
      </c>
      <c r="P1176" s="14" t="s">
        <v>12</v>
      </c>
      <c r="Q1176" s="14" t="s">
        <v>15</v>
      </c>
      <c r="R1176" s="14" t="s">
        <v>17</v>
      </c>
      <c r="S1176" s="14" t="s">
        <v>143</v>
      </c>
    </row>
    <row r="1177" spans="1:19" x14ac:dyDescent="0.3">
      <c r="A1177" s="11">
        <v>44635.479861111111</v>
      </c>
      <c r="B1177" s="11"/>
      <c r="C1177" s="15">
        <v>44635</v>
      </c>
      <c r="D1177" s="16">
        <v>0.47986111111111113</v>
      </c>
      <c r="E1177" s="33" t="str">
        <f t="shared" si="23"/>
        <v>01:00</v>
      </c>
      <c r="F1177" s="12">
        <v>95</v>
      </c>
      <c r="G1177" s="12">
        <v>98.44</v>
      </c>
      <c r="H1177" s="12">
        <v>111.28</v>
      </c>
      <c r="I1177" s="12">
        <v>101.64999999999999</v>
      </c>
      <c r="J1177" s="12">
        <v>104.86</v>
      </c>
      <c r="K1177" s="12">
        <v>97.37</v>
      </c>
      <c r="L1177" s="12">
        <v>119</v>
      </c>
      <c r="M1177" s="12">
        <v>103.78999999999999</v>
      </c>
      <c r="N1177" s="13">
        <v>103.92375</v>
      </c>
      <c r="O1177" s="17" t="s">
        <v>137</v>
      </c>
      <c r="P1177" s="14" t="s">
        <v>12</v>
      </c>
      <c r="Q1177" s="14" t="s">
        <v>15</v>
      </c>
      <c r="R1177" s="14" t="s">
        <v>17</v>
      </c>
      <c r="S1177" s="14" t="s">
        <v>143</v>
      </c>
    </row>
    <row r="1178" spans="1:19" x14ac:dyDescent="0.3">
      <c r="A1178" s="11">
        <v>44635.48028935185</v>
      </c>
      <c r="B1178" s="11"/>
      <c r="C1178" s="15">
        <v>44635</v>
      </c>
      <c r="D1178" s="16">
        <v>0.48028935185185184</v>
      </c>
      <c r="E1178" s="33" t="str">
        <f t="shared" si="23"/>
        <v>01:00</v>
      </c>
      <c r="F1178" s="12">
        <v>93.600000000000009</v>
      </c>
      <c r="G1178" s="12">
        <v>95.68</v>
      </c>
      <c r="H1178" s="12">
        <v>108.16</v>
      </c>
      <c r="I1178" s="12">
        <v>98.8</v>
      </c>
      <c r="J1178" s="12">
        <v>101.92</v>
      </c>
      <c r="K1178" s="12">
        <v>104</v>
      </c>
      <c r="L1178" s="12">
        <v>111.28</v>
      </c>
      <c r="M1178" s="12">
        <v>100.88</v>
      </c>
      <c r="N1178" s="13">
        <v>101.79</v>
      </c>
      <c r="O1178" s="17" t="s">
        <v>137</v>
      </c>
      <c r="P1178" s="14" t="s">
        <v>12</v>
      </c>
      <c r="Q1178" s="14" t="s">
        <v>15</v>
      </c>
      <c r="R1178" s="14" t="s">
        <v>17</v>
      </c>
      <c r="S1178" s="14" t="s">
        <v>143</v>
      </c>
    </row>
    <row r="1179" spans="1:19" x14ac:dyDescent="0.3">
      <c r="A1179" s="11">
        <v>44635.480451388888</v>
      </c>
      <c r="B1179" s="11"/>
      <c r="C1179" s="15">
        <v>44635</v>
      </c>
      <c r="D1179" s="16">
        <v>0.48045138888888889</v>
      </c>
      <c r="E1179" s="33" t="str">
        <f t="shared" si="23"/>
        <v>01:00</v>
      </c>
      <c r="F1179" s="12">
        <v>93.600000000000009</v>
      </c>
      <c r="G1179" s="12">
        <v>95.68</v>
      </c>
      <c r="H1179" s="12">
        <v>108.16</v>
      </c>
      <c r="I1179" s="12">
        <v>98.8</v>
      </c>
      <c r="J1179" s="12">
        <v>101.92</v>
      </c>
      <c r="K1179" s="12">
        <v>104</v>
      </c>
      <c r="L1179" s="12">
        <v>111.28</v>
      </c>
      <c r="M1179" s="12">
        <v>100.88</v>
      </c>
      <c r="N1179" s="13">
        <v>101.79</v>
      </c>
      <c r="O1179" s="17" t="s">
        <v>137</v>
      </c>
      <c r="P1179" s="14" t="s">
        <v>12</v>
      </c>
      <c r="Q1179" s="14" t="s">
        <v>15</v>
      </c>
      <c r="R1179" s="14" t="s">
        <v>17</v>
      </c>
      <c r="S1179" s="14" t="s">
        <v>143</v>
      </c>
    </row>
    <row r="1180" spans="1:19" x14ac:dyDescent="0.3">
      <c r="A1180" s="11">
        <v>44635.480543981481</v>
      </c>
      <c r="B1180" s="11"/>
      <c r="C1180" s="15">
        <v>44635</v>
      </c>
      <c r="D1180" s="16">
        <v>0.48054398148148153</v>
      </c>
      <c r="E1180" s="33" t="str">
        <f t="shared" si="23"/>
        <v>01:01</v>
      </c>
      <c r="F1180" s="12">
        <v>90.9</v>
      </c>
      <c r="G1180" s="12">
        <v>92.92</v>
      </c>
      <c r="H1180" s="12">
        <v>105.04</v>
      </c>
      <c r="I1180" s="12">
        <v>95.949999999999989</v>
      </c>
      <c r="J1180" s="12">
        <v>98.98</v>
      </c>
      <c r="K1180" s="12">
        <v>104</v>
      </c>
      <c r="L1180" s="12">
        <v>108.07000000000001</v>
      </c>
      <c r="M1180" s="12">
        <v>98</v>
      </c>
      <c r="N1180" s="13">
        <v>99.232500000000002</v>
      </c>
      <c r="O1180" s="17" t="s">
        <v>137</v>
      </c>
      <c r="P1180" s="14" t="s">
        <v>12</v>
      </c>
      <c r="Q1180" s="14" t="s">
        <v>15</v>
      </c>
      <c r="R1180" s="14" t="s">
        <v>17</v>
      </c>
      <c r="S1180" s="14" t="s">
        <v>143</v>
      </c>
    </row>
    <row r="1181" spans="1:19" x14ac:dyDescent="0.3">
      <c r="A1181" s="11">
        <v>44635.480740740742</v>
      </c>
      <c r="B1181" s="11"/>
      <c r="C1181" s="15">
        <v>44635</v>
      </c>
      <c r="D1181" s="16">
        <v>0.48074074074074075</v>
      </c>
      <c r="E1181" s="33" t="str">
        <f t="shared" si="23"/>
        <v>01:01</v>
      </c>
      <c r="F1181" s="12">
        <v>94.5</v>
      </c>
      <c r="G1181" s="12">
        <v>96.600000000000009</v>
      </c>
      <c r="H1181" s="12">
        <v>109.2</v>
      </c>
      <c r="I1181" s="12">
        <v>99.75</v>
      </c>
      <c r="J1181" s="12">
        <v>102.89999999999999</v>
      </c>
      <c r="K1181" s="12">
        <v>95.55</v>
      </c>
      <c r="L1181" s="12">
        <v>112.35000000000001</v>
      </c>
      <c r="M1181" s="12">
        <v>105</v>
      </c>
      <c r="N1181" s="13">
        <v>101.98125</v>
      </c>
      <c r="O1181" s="17" t="s">
        <v>137</v>
      </c>
      <c r="P1181" s="14" t="s">
        <v>12</v>
      </c>
      <c r="Q1181" s="14" t="s">
        <v>15</v>
      </c>
      <c r="R1181" s="14" t="s">
        <v>17</v>
      </c>
      <c r="S1181" s="14" t="s">
        <v>143</v>
      </c>
    </row>
    <row r="1182" spans="1:19" x14ac:dyDescent="0.3">
      <c r="A1182" s="11">
        <v>44635.480752314812</v>
      </c>
      <c r="B1182" s="11"/>
      <c r="C1182" s="15">
        <v>44635</v>
      </c>
      <c r="D1182" s="16">
        <v>0.48075231481481479</v>
      </c>
      <c r="E1182" s="33" t="str">
        <f t="shared" si="23"/>
        <v>01:01</v>
      </c>
      <c r="F1182" s="12">
        <v>95.4</v>
      </c>
      <c r="G1182" s="12">
        <v>97.52000000000001</v>
      </c>
      <c r="H1182" s="12">
        <v>110.24000000000001</v>
      </c>
      <c r="I1182" s="12">
        <v>100.69999999999999</v>
      </c>
      <c r="J1182" s="12">
        <v>103.88</v>
      </c>
      <c r="K1182" s="12">
        <v>106</v>
      </c>
      <c r="L1182" s="12">
        <v>113.42</v>
      </c>
      <c r="M1182" s="12">
        <v>102.82</v>
      </c>
      <c r="N1182" s="13">
        <v>103.7475</v>
      </c>
      <c r="O1182" s="17" t="s">
        <v>137</v>
      </c>
      <c r="P1182" s="14" t="s">
        <v>12</v>
      </c>
      <c r="Q1182" s="14" t="s">
        <v>15</v>
      </c>
      <c r="R1182" s="14" t="s">
        <v>17</v>
      </c>
      <c r="S1182" s="14" t="s">
        <v>143</v>
      </c>
    </row>
    <row r="1183" spans="1:19" x14ac:dyDescent="0.3">
      <c r="A1183" s="11">
        <v>44635.481886574074</v>
      </c>
      <c r="B1183" s="11"/>
      <c r="C1183" s="15">
        <v>44635</v>
      </c>
      <c r="D1183" s="16">
        <v>0.48188657407407409</v>
      </c>
      <c r="E1183" s="33" t="str">
        <f t="shared" si="23"/>
        <v>01:02</v>
      </c>
      <c r="F1183" s="12">
        <v>84.600000000000009</v>
      </c>
      <c r="G1183" s="12">
        <v>86.48</v>
      </c>
      <c r="H1183" s="12">
        <v>97.76</v>
      </c>
      <c r="I1183" s="12">
        <v>89.3</v>
      </c>
      <c r="J1183" s="12">
        <v>92.12</v>
      </c>
      <c r="K1183" s="12">
        <v>85.54</v>
      </c>
      <c r="L1183" s="12">
        <v>100.58000000000001</v>
      </c>
      <c r="M1183" s="12">
        <v>94</v>
      </c>
      <c r="N1183" s="13">
        <v>91.297500000000014</v>
      </c>
      <c r="O1183" s="17" t="s">
        <v>137</v>
      </c>
      <c r="P1183" s="14" t="s">
        <v>12</v>
      </c>
      <c r="Q1183" s="14" t="s">
        <v>15</v>
      </c>
      <c r="R1183" s="14" t="s">
        <v>17</v>
      </c>
      <c r="S1183" s="14" t="s">
        <v>143</v>
      </c>
    </row>
    <row r="1184" spans="1:19" x14ac:dyDescent="0.3">
      <c r="A1184" s="11">
        <v>44635.481932870367</v>
      </c>
      <c r="B1184" s="11"/>
      <c r="C1184" s="15">
        <v>44635</v>
      </c>
      <c r="D1184" s="16">
        <v>0.48193287037037041</v>
      </c>
      <c r="E1184" s="33" t="str">
        <f t="shared" si="23"/>
        <v>01:03</v>
      </c>
      <c r="F1184" s="12">
        <v>86.850000000000009</v>
      </c>
      <c r="G1184" s="12">
        <v>88.78</v>
      </c>
      <c r="H1184" s="12">
        <v>100.36</v>
      </c>
      <c r="I1184" s="12">
        <v>91.674999999999997</v>
      </c>
      <c r="J1184" s="12">
        <v>94.57</v>
      </c>
      <c r="K1184" s="12">
        <v>98</v>
      </c>
      <c r="L1184" s="12">
        <v>103.25500000000001</v>
      </c>
      <c r="M1184" s="12">
        <v>95</v>
      </c>
      <c r="N1184" s="13">
        <v>94.811250000000001</v>
      </c>
      <c r="O1184" s="17" t="s">
        <v>137</v>
      </c>
      <c r="P1184" s="14" t="s">
        <v>12</v>
      </c>
      <c r="Q1184" s="14" t="s">
        <v>15</v>
      </c>
      <c r="R1184" s="14" t="s">
        <v>17</v>
      </c>
      <c r="S1184" s="14" t="s">
        <v>143</v>
      </c>
    </row>
    <row r="1185" spans="1:19" x14ac:dyDescent="0.3">
      <c r="A1185" s="11">
        <v>44635.481956018521</v>
      </c>
      <c r="B1185" s="11"/>
      <c r="C1185" s="15">
        <v>44635</v>
      </c>
      <c r="D1185" s="16">
        <v>0.48195601851851855</v>
      </c>
      <c r="E1185" s="33" t="str">
        <f t="shared" si="23"/>
        <v>01:03</v>
      </c>
      <c r="F1185" s="12">
        <v>90.9</v>
      </c>
      <c r="G1185" s="12">
        <v>92.92</v>
      </c>
      <c r="H1185" s="12">
        <v>105.04</v>
      </c>
      <c r="I1185" s="12">
        <v>95.949999999999989</v>
      </c>
      <c r="J1185" s="12">
        <v>98.98</v>
      </c>
      <c r="K1185" s="12">
        <v>101</v>
      </c>
      <c r="L1185" s="12">
        <v>108.07000000000001</v>
      </c>
      <c r="M1185" s="12">
        <v>97.97</v>
      </c>
      <c r="N1185" s="13">
        <v>98.853750000000005</v>
      </c>
      <c r="O1185" s="17" t="s">
        <v>137</v>
      </c>
      <c r="P1185" s="14" t="s">
        <v>12</v>
      </c>
      <c r="Q1185" s="14" t="s">
        <v>15</v>
      </c>
      <c r="R1185" s="14" t="s">
        <v>17</v>
      </c>
      <c r="S1185" s="14" t="s">
        <v>143</v>
      </c>
    </row>
    <row r="1186" spans="1:19" x14ac:dyDescent="0.3">
      <c r="A1186" s="11">
        <v>44635.482534722221</v>
      </c>
      <c r="B1186" s="11"/>
      <c r="C1186" s="15">
        <v>44635</v>
      </c>
      <c r="D1186" s="16">
        <v>0.48253472222222221</v>
      </c>
      <c r="E1186" s="33" t="str">
        <f t="shared" si="23"/>
        <v>01:03</v>
      </c>
      <c r="F1186" s="12">
        <v>90</v>
      </c>
      <c r="G1186" s="12">
        <v>92</v>
      </c>
      <c r="H1186" s="12">
        <v>104</v>
      </c>
      <c r="I1186" s="12">
        <v>95</v>
      </c>
      <c r="J1186" s="12">
        <v>98</v>
      </c>
      <c r="K1186" s="12">
        <v>100</v>
      </c>
      <c r="L1186" s="12">
        <v>107</v>
      </c>
      <c r="M1186" s="12">
        <v>97</v>
      </c>
      <c r="N1186" s="13">
        <v>97.875</v>
      </c>
      <c r="O1186" s="17" t="s">
        <v>137</v>
      </c>
      <c r="P1186" s="14" t="s">
        <v>12</v>
      </c>
      <c r="Q1186" s="14" t="s">
        <v>15</v>
      </c>
      <c r="R1186" s="14" t="s">
        <v>17</v>
      </c>
      <c r="S1186" s="14" t="s">
        <v>143</v>
      </c>
    </row>
    <row r="1187" spans="1:19" x14ac:dyDescent="0.3">
      <c r="A1187" s="11">
        <v>44635.482627314814</v>
      </c>
      <c r="B1187" s="11"/>
      <c r="C1187" s="15">
        <v>44635</v>
      </c>
      <c r="D1187" s="16">
        <v>0.4826273148148148</v>
      </c>
      <c r="E1187" s="33" t="str">
        <f t="shared" si="23"/>
        <v>01:04</v>
      </c>
      <c r="F1187" s="12">
        <v>88.65</v>
      </c>
      <c r="G1187" s="12">
        <v>90.62</v>
      </c>
      <c r="H1187" s="12">
        <v>102.44</v>
      </c>
      <c r="I1187" s="12">
        <v>93.574999999999989</v>
      </c>
      <c r="J1187" s="12">
        <v>96.53</v>
      </c>
      <c r="K1187" s="12">
        <v>99</v>
      </c>
      <c r="L1187" s="12">
        <v>105.39500000000001</v>
      </c>
      <c r="M1187" s="12">
        <v>98</v>
      </c>
      <c r="N1187" s="13">
        <v>96.776250000000005</v>
      </c>
      <c r="O1187" s="17" t="s">
        <v>137</v>
      </c>
      <c r="P1187" s="14" t="s">
        <v>12</v>
      </c>
      <c r="Q1187" s="14" t="s">
        <v>15</v>
      </c>
      <c r="R1187" s="14" t="s">
        <v>17</v>
      </c>
      <c r="S1187" s="14" t="s">
        <v>143</v>
      </c>
    </row>
    <row r="1188" spans="1:19" x14ac:dyDescent="0.3">
      <c r="A1188" s="11">
        <v>44635.48332175926</v>
      </c>
      <c r="B1188" s="11"/>
      <c r="C1188" s="15">
        <v>44635</v>
      </c>
      <c r="D1188" s="16">
        <v>0.4833217592592593</v>
      </c>
      <c r="E1188" s="33" t="str">
        <f t="shared" si="23"/>
        <v>01:05</v>
      </c>
      <c r="F1188" s="12">
        <v>94.95</v>
      </c>
      <c r="G1188" s="12">
        <v>97.06</v>
      </c>
      <c r="H1188" s="12">
        <v>109.72</v>
      </c>
      <c r="I1188" s="12">
        <v>100.22499999999999</v>
      </c>
      <c r="J1188" s="12">
        <v>103.39</v>
      </c>
      <c r="K1188" s="12">
        <v>108</v>
      </c>
      <c r="L1188" s="12">
        <v>112.88500000000001</v>
      </c>
      <c r="M1188" s="12">
        <v>103</v>
      </c>
      <c r="N1188" s="13">
        <v>103.65375</v>
      </c>
      <c r="O1188" s="17" t="s">
        <v>137</v>
      </c>
      <c r="P1188" s="14" t="s">
        <v>12</v>
      </c>
      <c r="Q1188" s="14" t="s">
        <v>15</v>
      </c>
      <c r="R1188" s="14" t="s">
        <v>17</v>
      </c>
      <c r="S1188" s="14" t="s">
        <v>143</v>
      </c>
    </row>
    <row r="1189" spans="1:19" x14ac:dyDescent="0.3">
      <c r="A1189" s="11">
        <v>44635.48333333333</v>
      </c>
      <c r="B1189" s="11"/>
      <c r="C1189" s="15">
        <v>44635</v>
      </c>
      <c r="D1189" s="16">
        <v>0.48333333333333334</v>
      </c>
      <c r="E1189" s="33" t="str">
        <f t="shared" si="23"/>
        <v>01:05</v>
      </c>
      <c r="F1189" s="12">
        <v>103</v>
      </c>
      <c r="G1189" s="12">
        <v>103.5</v>
      </c>
      <c r="H1189" s="12">
        <v>117</v>
      </c>
      <c r="I1189" s="12">
        <v>106.875</v>
      </c>
      <c r="J1189" s="12">
        <v>110.25</v>
      </c>
      <c r="K1189" s="12">
        <v>102.375</v>
      </c>
      <c r="L1189" s="12">
        <v>122</v>
      </c>
      <c r="M1189" s="12">
        <v>109.125</v>
      </c>
      <c r="N1189" s="13">
        <v>109.265625</v>
      </c>
      <c r="O1189" s="17" t="s">
        <v>137</v>
      </c>
      <c r="P1189" s="14" t="s">
        <v>12</v>
      </c>
      <c r="Q1189" s="14" t="s">
        <v>15</v>
      </c>
      <c r="R1189" s="14" t="s">
        <v>17</v>
      </c>
      <c r="S1189" s="14" t="s">
        <v>143</v>
      </c>
    </row>
    <row r="1190" spans="1:19" x14ac:dyDescent="0.3">
      <c r="A1190" s="11">
        <v>44635.483611111114</v>
      </c>
      <c r="B1190" s="11"/>
      <c r="C1190" s="15">
        <v>44635</v>
      </c>
      <c r="D1190" s="16">
        <v>0.48361111111111116</v>
      </c>
      <c r="E1190" s="33" t="str">
        <f t="shared" si="23"/>
        <v>01:05</v>
      </c>
      <c r="F1190" s="12">
        <v>95.4</v>
      </c>
      <c r="G1190" s="12">
        <v>97.52000000000001</v>
      </c>
      <c r="H1190" s="12">
        <v>110.24000000000001</v>
      </c>
      <c r="I1190" s="12">
        <v>100.69999999999999</v>
      </c>
      <c r="J1190" s="12">
        <v>103.88</v>
      </c>
      <c r="K1190" s="12">
        <v>106</v>
      </c>
      <c r="L1190" s="12">
        <v>113.42</v>
      </c>
      <c r="M1190" s="12">
        <v>102.82</v>
      </c>
      <c r="N1190" s="13">
        <v>103.7475</v>
      </c>
      <c r="O1190" s="17" t="s">
        <v>137</v>
      </c>
      <c r="P1190" s="14" t="s">
        <v>12</v>
      </c>
      <c r="Q1190" s="14" t="s">
        <v>15</v>
      </c>
      <c r="R1190" s="14" t="s">
        <v>17</v>
      </c>
      <c r="S1190" s="14" t="s">
        <v>143</v>
      </c>
    </row>
    <row r="1191" spans="1:19" x14ac:dyDescent="0.3">
      <c r="A1191" s="11">
        <v>44635.484016203707</v>
      </c>
      <c r="B1191" s="11"/>
      <c r="C1191" s="15">
        <v>44635</v>
      </c>
      <c r="D1191" s="16">
        <v>0.48401620370370368</v>
      </c>
      <c r="E1191" s="33" t="str">
        <f t="shared" si="23"/>
        <v>01:06</v>
      </c>
      <c r="F1191" s="12">
        <v>99.9</v>
      </c>
      <c r="G1191" s="12">
        <v>102.12</v>
      </c>
      <c r="H1191" s="12">
        <v>115.44</v>
      </c>
      <c r="I1191" s="12">
        <v>105.44999999999999</v>
      </c>
      <c r="J1191" s="12">
        <v>108.78</v>
      </c>
      <c r="K1191" s="12">
        <v>104</v>
      </c>
      <c r="L1191" s="12">
        <v>118.77000000000001</v>
      </c>
      <c r="M1191" s="12">
        <v>118</v>
      </c>
      <c r="N1191" s="13">
        <v>109.0575</v>
      </c>
      <c r="O1191" s="17" t="s">
        <v>137</v>
      </c>
      <c r="P1191" s="14" t="s">
        <v>12</v>
      </c>
      <c r="Q1191" s="14" t="s">
        <v>15</v>
      </c>
      <c r="R1191" s="14" t="s">
        <v>17</v>
      </c>
      <c r="S1191" s="14" t="s">
        <v>143</v>
      </c>
    </row>
    <row r="1192" spans="1:19" x14ac:dyDescent="0.3">
      <c r="A1192" s="11">
        <v>44635.4840625</v>
      </c>
      <c r="B1192" s="11"/>
      <c r="C1192" s="15">
        <v>44635</v>
      </c>
      <c r="D1192" s="16">
        <v>0.48406250000000001</v>
      </c>
      <c r="E1192" s="33" t="str">
        <f t="shared" si="23"/>
        <v>01:06</v>
      </c>
      <c r="F1192" s="12">
        <v>93.600000000000009</v>
      </c>
      <c r="G1192" s="12">
        <v>95.68</v>
      </c>
      <c r="H1192" s="12">
        <v>108.16</v>
      </c>
      <c r="I1192" s="12">
        <v>98.8</v>
      </c>
      <c r="J1192" s="12">
        <v>101.92</v>
      </c>
      <c r="K1192" s="12">
        <v>104</v>
      </c>
      <c r="L1192" s="12">
        <v>111.28</v>
      </c>
      <c r="M1192" s="12">
        <v>100.88</v>
      </c>
      <c r="N1192" s="13">
        <v>101.79</v>
      </c>
      <c r="O1192" s="17" t="s">
        <v>137</v>
      </c>
      <c r="P1192" s="14" t="s">
        <v>12</v>
      </c>
      <c r="Q1192" s="14" t="s">
        <v>15</v>
      </c>
      <c r="R1192" s="14" t="s">
        <v>17</v>
      </c>
      <c r="S1192" s="14" t="s">
        <v>143</v>
      </c>
    </row>
    <row r="1193" spans="1:19" x14ac:dyDescent="0.3">
      <c r="A1193" s="11">
        <v>44635.484270833331</v>
      </c>
      <c r="B1193" s="11"/>
      <c r="C1193" s="15">
        <v>44635</v>
      </c>
      <c r="D1193" s="16">
        <v>0.48427083333333337</v>
      </c>
      <c r="E1193" s="33" t="str">
        <f t="shared" si="23"/>
        <v>01:06</v>
      </c>
      <c r="F1193" s="12">
        <v>100.8</v>
      </c>
      <c r="G1193" s="12">
        <v>103.04</v>
      </c>
      <c r="H1193" s="12">
        <v>116.48</v>
      </c>
      <c r="I1193" s="12">
        <v>106.39999999999999</v>
      </c>
      <c r="J1193" s="12">
        <v>109.75999999999999</v>
      </c>
      <c r="K1193" s="12">
        <v>112</v>
      </c>
      <c r="L1193" s="12">
        <v>119.84</v>
      </c>
      <c r="M1193" s="12">
        <v>108.64</v>
      </c>
      <c r="N1193" s="13">
        <v>109.62</v>
      </c>
      <c r="O1193" s="17" t="s">
        <v>137</v>
      </c>
      <c r="P1193" s="14" t="s">
        <v>12</v>
      </c>
      <c r="Q1193" s="14" t="s">
        <v>15</v>
      </c>
      <c r="R1193" s="14" t="s">
        <v>17</v>
      </c>
      <c r="S1193" s="14" t="s">
        <v>143</v>
      </c>
    </row>
    <row r="1194" spans="1:19" x14ac:dyDescent="0.3">
      <c r="A1194" s="11">
        <v>44635.484710648147</v>
      </c>
      <c r="B1194" s="11"/>
      <c r="C1194" s="15">
        <v>44635</v>
      </c>
      <c r="D1194" s="16">
        <v>0.48471064814814818</v>
      </c>
      <c r="E1194" s="33" t="str">
        <f t="shared" si="23"/>
        <v>01:07</v>
      </c>
      <c r="F1194" s="12">
        <v>95.850000000000009</v>
      </c>
      <c r="G1194" s="12">
        <v>97.98</v>
      </c>
      <c r="H1194" s="12">
        <v>110.76</v>
      </c>
      <c r="I1194" s="12">
        <v>101.175</v>
      </c>
      <c r="J1194" s="12">
        <v>104.37</v>
      </c>
      <c r="K1194" s="12">
        <v>110</v>
      </c>
      <c r="L1194" s="12">
        <v>113.95500000000001</v>
      </c>
      <c r="M1194" s="12">
        <v>103</v>
      </c>
      <c r="N1194" s="13">
        <v>104.63625</v>
      </c>
      <c r="O1194" s="17" t="s">
        <v>137</v>
      </c>
      <c r="P1194" s="14" t="s">
        <v>12</v>
      </c>
      <c r="Q1194" s="14" t="s">
        <v>15</v>
      </c>
      <c r="R1194" s="14" t="s">
        <v>17</v>
      </c>
      <c r="S1194" s="14" t="s">
        <v>143</v>
      </c>
    </row>
    <row r="1195" spans="1:19" x14ac:dyDescent="0.3">
      <c r="A1195" s="11">
        <v>44635.485405092593</v>
      </c>
      <c r="B1195" s="11"/>
      <c r="C1195" s="15">
        <v>44635</v>
      </c>
      <c r="D1195" s="16">
        <v>0.48540509259259257</v>
      </c>
      <c r="E1195" s="33" t="str">
        <f t="shared" si="23"/>
        <v>01:08</v>
      </c>
      <c r="F1195" s="12">
        <v>95.4</v>
      </c>
      <c r="G1195" s="12">
        <v>97.52000000000001</v>
      </c>
      <c r="H1195" s="12">
        <v>110.24000000000001</v>
      </c>
      <c r="I1195" s="12">
        <v>100.69999999999999</v>
      </c>
      <c r="J1195" s="12">
        <v>103.88</v>
      </c>
      <c r="K1195" s="12">
        <v>102</v>
      </c>
      <c r="L1195" s="12">
        <v>113.42</v>
      </c>
      <c r="M1195" s="12">
        <v>110</v>
      </c>
      <c r="N1195" s="13">
        <v>104.145</v>
      </c>
      <c r="O1195" s="17" t="s">
        <v>137</v>
      </c>
      <c r="P1195" s="14" t="s">
        <v>12</v>
      </c>
      <c r="Q1195" s="14" t="s">
        <v>15</v>
      </c>
      <c r="R1195" s="14" t="s">
        <v>17</v>
      </c>
      <c r="S1195" s="14" t="s">
        <v>143</v>
      </c>
    </row>
    <row r="1196" spans="1:19" x14ac:dyDescent="0.3">
      <c r="A1196" s="11">
        <v>44635.485486111109</v>
      </c>
      <c r="B1196" s="11"/>
      <c r="C1196" s="15">
        <v>44635</v>
      </c>
      <c r="D1196" s="16">
        <v>0.48548611111111112</v>
      </c>
      <c r="E1196" s="33" t="str">
        <f t="shared" si="23"/>
        <v>01:08</v>
      </c>
      <c r="F1196" s="12">
        <v>87</v>
      </c>
      <c r="G1196" s="12">
        <v>80.040000000000006</v>
      </c>
      <c r="H1196" s="12">
        <v>90.48</v>
      </c>
      <c r="I1196" s="12">
        <v>82.649999999999991</v>
      </c>
      <c r="J1196" s="12">
        <v>85.26</v>
      </c>
      <c r="K1196" s="12">
        <v>79.17</v>
      </c>
      <c r="L1196" s="12">
        <v>93.09</v>
      </c>
      <c r="M1196" s="12">
        <v>84.39</v>
      </c>
      <c r="N1196" s="13">
        <v>85.26</v>
      </c>
      <c r="O1196" s="17" t="s">
        <v>137</v>
      </c>
      <c r="P1196" s="14" t="s">
        <v>12</v>
      </c>
      <c r="Q1196" s="14" t="s">
        <v>15</v>
      </c>
      <c r="R1196" s="14" t="s">
        <v>17</v>
      </c>
      <c r="S1196" s="14" t="s">
        <v>143</v>
      </c>
    </row>
    <row r="1197" spans="1:19" x14ac:dyDescent="0.3">
      <c r="A1197" s="11">
        <v>44635.48609953704</v>
      </c>
      <c r="B1197" s="11"/>
      <c r="C1197" s="15">
        <v>44635</v>
      </c>
      <c r="D1197" s="16">
        <v>0.48609953703703707</v>
      </c>
      <c r="E1197" s="33" t="str">
        <f t="shared" si="23"/>
        <v>01:09</v>
      </c>
      <c r="F1197" s="12">
        <v>99.9</v>
      </c>
      <c r="G1197" s="12">
        <v>102.12</v>
      </c>
      <c r="H1197" s="12">
        <v>115.44</v>
      </c>
      <c r="I1197" s="12">
        <v>105.44999999999999</v>
      </c>
      <c r="J1197" s="12">
        <v>108.78</v>
      </c>
      <c r="K1197" s="12">
        <v>103</v>
      </c>
      <c r="L1197" s="12">
        <v>118.77000000000001</v>
      </c>
      <c r="M1197" s="12">
        <v>119</v>
      </c>
      <c r="N1197" s="13">
        <v>109.0575</v>
      </c>
      <c r="O1197" s="17" t="s">
        <v>137</v>
      </c>
      <c r="P1197" s="14" t="s">
        <v>12</v>
      </c>
      <c r="Q1197" s="14" t="s">
        <v>15</v>
      </c>
      <c r="R1197" s="14" t="s">
        <v>17</v>
      </c>
      <c r="S1197" s="14" t="s">
        <v>143</v>
      </c>
    </row>
    <row r="1198" spans="1:19" x14ac:dyDescent="0.3">
      <c r="A1198" s="11">
        <v>44635.486793981479</v>
      </c>
      <c r="B1198" s="11"/>
      <c r="C1198" s="15">
        <v>44635</v>
      </c>
      <c r="D1198" s="16">
        <v>0.48679398148148145</v>
      </c>
      <c r="E1198" s="33" t="str">
        <f t="shared" si="23"/>
        <v>01:10</v>
      </c>
      <c r="F1198" s="12">
        <v>103.5</v>
      </c>
      <c r="G1198" s="12">
        <v>105.80000000000001</v>
      </c>
      <c r="H1198" s="12">
        <v>119.60000000000001</v>
      </c>
      <c r="I1198" s="12">
        <v>109.25</v>
      </c>
      <c r="J1198" s="12">
        <v>112.7</v>
      </c>
      <c r="K1198" s="12">
        <v>113</v>
      </c>
      <c r="L1198" s="12">
        <v>123.05000000000001</v>
      </c>
      <c r="M1198" s="12">
        <v>117</v>
      </c>
      <c r="N1198" s="13">
        <v>112.98750000000001</v>
      </c>
      <c r="O1198" s="17" t="s">
        <v>137</v>
      </c>
      <c r="P1198" s="14" t="s">
        <v>12</v>
      </c>
      <c r="Q1198" s="14" t="s">
        <v>15</v>
      </c>
      <c r="R1198" s="14" t="s">
        <v>17</v>
      </c>
      <c r="S1198" s="14" t="s">
        <v>143</v>
      </c>
    </row>
    <row r="1199" spans="1:19" x14ac:dyDescent="0.3">
      <c r="A1199" s="11">
        <v>44635.486805555556</v>
      </c>
      <c r="B1199" s="11"/>
      <c r="C1199" s="15">
        <v>44635</v>
      </c>
      <c r="D1199" s="16">
        <v>0.48680555555555555</v>
      </c>
      <c r="E1199" s="33" t="str">
        <f t="shared" si="23"/>
        <v>01:10</v>
      </c>
      <c r="F1199" s="12">
        <v>106</v>
      </c>
      <c r="G1199" s="12">
        <v>104.88000000000001</v>
      </c>
      <c r="H1199" s="12">
        <v>118.56</v>
      </c>
      <c r="I1199" s="12">
        <v>108.3</v>
      </c>
      <c r="J1199" s="12">
        <v>111.72</v>
      </c>
      <c r="K1199" s="12">
        <v>103.74000000000001</v>
      </c>
      <c r="L1199" s="12">
        <v>122</v>
      </c>
      <c r="M1199" s="12">
        <v>110.58</v>
      </c>
      <c r="N1199" s="13">
        <v>110.72250000000001</v>
      </c>
      <c r="O1199" s="17" t="s">
        <v>137</v>
      </c>
      <c r="P1199" s="14" t="s">
        <v>12</v>
      </c>
      <c r="Q1199" s="14" t="s">
        <v>15</v>
      </c>
      <c r="R1199" s="14" t="s">
        <v>17</v>
      </c>
      <c r="S1199" s="14" t="s">
        <v>143</v>
      </c>
    </row>
    <row r="1200" spans="1:19" x14ac:dyDescent="0.3">
      <c r="A1200" s="11">
        <v>44635.487488425926</v>
      </c>
      <c r="B1200" s="11"/>
      <c r="C1200" s="15">
        <v>44635</v>
      </c>
      <c r="D1200" s="16">
        <v>0.48748842592592595</v>
      </c>
      <c r="E1200" s="33" t="str">
        <f t="shared" si="23"/>
        <v>01:11</v>
      </c>
      <c r="F1200" s="12">
        <v>91.8</v>
      </c>
      <c r="G1200" s="12">
        <v>93.84</v>
      </c>
      <c r="H1200" s="12">
        <v>106.08</v>
      </c>
      <c r="I1200" s="12">
        <v>96.899999999999991</v>
      </c>
      <c r="J1200" s="12">
        <v>99.96</v>
      </c>
      <c r="K1200" s="12">
        <v>99</v>
      </c>
      <c r="L1200" s="12">
        <v>109.14</v>
      </c>
      <c r="M1200" s="12">
        <v>105</v>
      </c>
      <c r="N1200" s="13">
        <v>100.21499999999999</v>
      </c>
      <c r="O1200" s="17" t="s">
        <v>137</v>
      </c>
      <c r="P1200" s="14" t="s">
        <v>12</v>
      </c>
      <c r="Q1200" s="14" t="s">
        <v>15</v>
      </c>
      <c r="R1200" s="14" t="s">
        <v>17</v>
      </c>
      <c r="S1200" s="14" t="s">
        <v>143</v>
      </c>
    </row>
    <row r="1201" spans="1:19" x14ac:dyDescent="0.3">
      <c r="A1201" s="11">
        <v>44635.488182870373</v>
      </c>
      <c r="B1201" s="11"/>
      <c r="C1201" s="15">
        <v>44635</v>
      </c>
      <c r="D1201" s="16">
        <v>0.48818287037037034</v>
      </c>
      <c r="E1201" s="33" t="str">
        <f t="shared" si="23"/>
        <v>01:12</v>
      </c>
      <c r="F1201" s="12">
        <v>92.7</v>
      </c>
      <c r="G1201" s="12">
        <v>94.76</v>
      </c>
      <c r="H1201" s="12">
        <v>107.12</v>
      </c>
      <c r="I1201" s="12">
        <v>97.85</v>
      </c>
      <c r="J1201" s="12">
        <v>100.94</v>
      </c>
      <c r="K1201" s="12">
        <v>94</v>
      </c>
      <c r="L1201" s="12">
        <v>110.21000000000001</v>
      </c>
      <c r="M1201" s="12">
        <v>112</v>
      </c>
      <c r="N1201" s="13">
        <v>101.19750000000002</v>
      </c>
      <c r="O1201" s="17" t="s">
        <v>137</v>
      </c>
      <c r="P1201" s="14" t="s">
        <v>12</v>
      </c>
      <c r="Q1201" s="14" t="s">
        <v>15</v>
      </c>
      <c r="R1201" s="14" t="s">
        <v>17</v>
      </c>
      <c r="S1201" s="14" t="s">
        <v>143</v>
      </c>
    </row>
    <row r="1202" spans="1:19" x14ac:dyDescent="0.3">
      <c r="A1202" s="11">
        <v>44635.488379629627</v>
      </c>
      <c r="B1202" s="11"/>
      <c r="C1202" s="15">
        <v>44635</v>
      </c>
      <c r="D1202" s="16">
        <v>0.48837962962962966</v>
      </c>
      <c r="E1202" s="33" t="str">
        <f t="shared" si="23"/>
        <v>01:12</v>
      </c>
      <c r="F1202" s="12">
        <v>103.5</v>
      </c>
      <c r="G1202" s="12">
        <v>105.80000000000001</v>
      </c>
      <c r="H1202" s="12">
        <v>119.60000000000001</v>
      </c>
      <c r="I1202" s="12">
        <v>109.25</v>
      </c>
      <c r="J1202" s="12">
        <v>112.7</v>
      </c>
      <c r="K1202" s="12">
        <v>104.65</v>
      </c>
      <c r="L1202" s="12">
        <v>123.05000000000001</v>
      </c>
      <c r="M1202" s="12">
        <v>115</v>
      </c>
      <c r="N1202" s="13">
        <v>111.69374999999999</v>
      </c>
      <c r="O1202" s="17" t="s">
        <v>137</v>
      </c>
      <c r="P1202" s="14" t="s">
        <v>12</v>
      </c>
      <c r="Q1202" s="14" t="s">
        <v>15</v>
      </c>
      <c r="R1202" s="14" t="s">
        <v>17</v>
      </c>
      <c r="S1202" s="14" t="s">
        <v>143</v>
      </c>
    </row>
    <row r="1203" spans="1:19" x14ac:dyDescent="0.3">
      <c r="A1203" s="11">
        <v>44635.488819444443</v>
      </c>
      <c r="B1203" s="11"/>
      <c r="C1203" s="15">
        <v>44635</v>
      </c>
      <c r="D1203" s="16">
        <v>0.48881944444444447</v>
      </c>
      <c r="E1203" s="33" t="str">
        <f t="shared" si="23"/>
        <v>01:12</v>
      </c>
      <c r="F1203" s="12">
        <v>80.100000000000009</v>
      </c>
      <c r="G1203" s="12">
        <v>81.88000000000001</v>
      </c>
      <c r="H1203" s="12">
        <v>92.56</v>
      </c>
      <c r="I1203" s="12">
        <v>84.55</v>
      </c>
      <c r="J1203" s="12">
        <v>87.22</v>
      </c>
      <c r="K1203" s="12">
        <v>89</v>
      </c>
      <c r="L1203" s="12">
        <v>95.23</v>
      </c>
      <c r="M1203" s="12">
        <v>86.33</v>
      </c>
      <c r="N1203" s="13">
        <v>87.108750000000015</v>
      </c>
      <c r="O1203" s="17" t="s">
        <v>137</v>
      </c>
      <c r="P1203" s="14" t="s">
        <v>12</v>
      </c>
      <c r="Q1203" s="14" t="s">
        <v>15</v>
      </c>
      <c r="R1203" s="14" t="s">
        <v>17</v>
      </c>
      <c r="S1203" s="14" t="s">
        <v>143</v>
      </c>
    </row>
    <row r="1204" spans="1:19" x14ac:dyDescent="0.3">
      <c r="A1204" s="11">
        <v>44635.488877314812</v>
      </c>
      <c r="B1204" s="11"/>
      <c r="C1204" s="15">
        <v>44635</v>
      </c>
      <c r="D1204" s="16">
        <v>0.48887731481481483</v>
      </c>
      <c r="E1204" s="33" t="str">
        <f t="shared" si="23"/>
        <v>01:13</v>
      </c>
      <c r="F1204" s="12">
        <v>89.100000000000009</v>
      </c>
      <c r="G1204" s="12">
        <v>91.08</v>
      </c>
      <c r="H1204" s="12">
        <v>102.96000000000001</v>
      </c>
      <c r="I1204" s="12">
        <v>94.05</v>
      </c>
      <c r="J1204" s="12">
        <v>97.02</v>
      </c>
      <c r="K1204" s="12">
        <v>86</v>
      </c>
      <c r="L1204" s="12">
        <v>105.93</v>
      </c>
      <c r="M1204" s="12">
        <v>112</v>
      </c>
      <c r="N1204" s="13">
        <v>97.267500000000013</v>
      </c>
      <c r="O1204" s="17" t="s">
        <v>137</v>
      </c>
      <c r="P1204" s="14" t="s">
        <v>12</v>
      </c>
      <c r="Q1204" s="14" t="s">
        <v>15</v>
      </c>
      <c r="R1204" s="14" t="s">
        <v>17</v>
      </c>
      <c r="S1204" s="14" t="s">
        <v>143</v>
      </c>
    </row>
    <row r="1205" spans="1:19" x14ac:dyDescent="0.3">
      <c r="A1205" s="11">
        <v>44635.489571759259</v>
      </c>
      <c r="B1205" s="11"/>
      <c r="C1205" s="15">
        <v>44635</v>
      </c>
      <c r="D1205" s="16">
        <v>0.48957175925925928</v>
      </c>
      <c r="E1205" s="33" t="str">
        <f t="shared" si="23"/>
        <v>01:14</v>
      </c>
      <c r="F1205" s="12">
        <v>86.4</v>
      </c>
      <c r="G1205" s="12">
        <v>88.320000000000007</v>
      </c>
      <c r="H1205" s="12">
        <v>99.84</v>
      </c>
      <c r="I1205" s="12">
        <v>91.199999999999989</v>
      </c>
      <c r="J1205" s="12">
        <v>94.08</v>
      </c>
      <c r="K1205" s="12">
        <v>85</v>
      </c>
      <c r="L1205" s="12">
        <v>102.72</v>
      </c>
      <c r="M1205" s="12">
        <v>107</v>
      </c>
      <c r="N1205" s="13">
        <v>94.320000000000007</v>
      </c>
      <c r="O1205" s="17" t="s">
        <v>137</v>
      </c>
      <c r="P1205" s="14" t="s">
        <v>12</v>
      </c>
      <c r="Q1205" s="14" t="s">
        <v>15</v>
      </c>
      <c r="R1205" s="14" t="s">
        <v>17</v>
      </c>
      <c r="S1205" s="14" t="s">
        <v>143</v>
      </c>
    </row>
    <row r="1206" spans="1:19" x14ac:dyDescent="0.3">
      <c r="A1206" s="11">
        <v>44635.49013888889</v>
      </c>
      <c r="B1206" s="11"/>
      <c r="C1206" s="15">
        <v>44635</v>
      </c>
      <c r="D1206" s="16">
        <v>0.4901388888888889</v>
      </c>
      <c r="E1206" s="33" t="str">
        <f t="shared" si="23"/>
        <v>01:14</v>
      </c>
      <c r="F1206" s="12">
        <v>77.400000000000006</v>
      </c>
      <c r="G1206" s="12">
        <v>79.12</v>
      </c>
      <c r="H1206" s="12">
        <v>89.44</v>
      </c>
      <c r="I1206" s="12">
        <v>81.7</v>
      </c>
      <c r="J1206" s="12">
        <v>84.28</v>
      </c>
      <c r="K1206" s="12">
        <v>78.260000000000005</v>
      </c>
      <c r="L1206" s="12">
        <v>86</v>
      </c>
      <c r="M1206" s="12">
        <v>83.42</v>
      </c>
      <c r="N1206" s="13">
        <v>82.452500000000001</v>
      </c>
      <c r="O1206" s="17" t="s">
        <v>137</v>
      </c>
      <c r="P1206" s="14" t="s">
        <v>12</v>
      </c>
      <c r="Q1206" s="14" t="s">
        <v>15</v>
      </c>
      <c r="R1206" s="14" t="s">
        <v>17</v>
      </c>
      <c r="S1206" s="14" t="s">
        <v>143</v>
      </c>
    </row>
    <row r="1207" spans="1:19" x14ac:dyDescent="0.3">
      <c r="A1207" s="11">
        <v>44635.490254629629</v>
      </c>
      <c r="B1207" s="11"/>
      <c r="C1207" s="15">
        <v>44635</v>
      </c>
      <c r="D1207" s="16">
        <v>0.49025462962962968</v>
      </c>
      <c r="E1207" s="33" t="str">
        <f t="shared" ref="E1207:E1270" si="24">TEXT(D1207-$D$1078,"hh:mm")</f>
        <v>01:14</v>
      </c>
      <c r="F1207" s="12">
        <v>72</v>
      </c>
      <c r="G1207" s="12">
        <v>73.600000000000009</v>
      </c>
      <c r="H1207" s="12">
        <v>83.2</v>
      </c>
      <c r="I1207" s="12">
        <v>76</v>
      </c>
      <c r="J1207" s="12">
        <v>78.400000000000006</v>
      </c>
      <c r="K1207" s="12">
        <v>80</v>
      </c>
      <c r="L1207" s="12">
        <v>85.600000000000009</v>
      </c>
      <c r="M1207" s="12">
        <v>77.599999999999994</v>
      </c>
      <c r="N1207" s="13">
        <v>78.300000000000011</v>
      </c>
      <c r="O1207" s="17" t="s">
        <v>137</v>
      </c>
      <c r="P1207" s="14" t="s">
        <v>12</v>
      </c>
      <c r="Q1207" s="14" t="s">
        <v>15</v>
      </c>
      <c r="R1207" s="14" t="s">
        <v>17</v>
      </c>
      <c r="S1207" s="14" t="s">
        <v>143</v>
      </c>
    </row>
    <row r="1208" spans="1:19" x14ac:dyDescent="0.3">
      <c r="A1208" s="11">
        <v>44635.490266203706</v>
      </c>
      <c r="B1208" s="11"/>
      <c r="C1208" s="15">
        <v>44635</v>
      </c>
      <c r="D1208" s="16">
        <v>0.49026620370370372</v>
      </c>
      <c r="E1208" s="33" t="str">
        <f t="shared" si="24"/>
        <v>01:15</v>
      </c>
      <c r="F1208" s="12">
        <v>84.15</v>
      </c>
      <c r="G1208" s="12">
        <v>86.02000000000001</v>
      </c>
      <c r="H1208" s="12">
        <v>97.240000000000009</v>
      </c>
      <c r="I1208" s="12">
        <v>88.825000000000003</v>
      </c>
      <c r="J1208" s="12">
        <v>91.63</v>
      </c>
      <c r="K1208" s="12">
        <v>78</v>
      </c>
      <c r="L1208" s="12">
        <v>100.045</v>
      </c>
      <c r="M1208" s="12">
        <v>109</v>
      </c>
      <c r="N1208" s="13">
        <v>91.863749999999996</v>
      </c>
      <c r="O1208" s="17" t="s">
        <v>137</v>
      </c>
      <c r="P1208" s="14" t="s">
        <v>12</v>
      </c>
      <c r="Q1208" s="14" t="s">
        <v>15</v>
      </c>
      <c r="R1208" s="14" t="s">
        <v>17</v>
      </c>
      <c r="S1208" s="14" t="s">
        <v>143</v>
      </c>
    </row>
    <row r="1209" spans="1:19" x14ac:dyDescent="0.3">
      <c r="A1209" s="11">
        <v>44635.490277777775</v>
      </c>
      <c r="B1209" s="11"/>
      <c r="C1209" s="15">
        <v>44635</v>
      </c>
      <c r="D1209" s="16">
        <v>0.49027777777777781</v>
      </c>
      <c r="E1209" s="33" t="str">
        <f t="shared" si="24"/>
        <v>01:15</v>
      </c>
      <c r="F1209" s="12">
        <v>99</v>
      </c>
      <c r="G1209" s="12">
        <v>102.58</v>
      </c>
      <c r="H1209" s="12">
        <v>115.96000000000001</v>
      </c>
      <c r="I1209" s="12">
        <v>105.925</v>
      </c>
      <c r="J1209" s="12">
        <v>109.27</v>
      </c>
      <c r="K1209" s="12">
        <v>101.465</v>
      </c>
      <c r="L1209" s="12">
        <v>124</v>
      </c>
      <c r="M1209" s="12">
        <v>108.155</v>
      </c>
      <c r="N1209" s="13">
        <v>108.294375</v>
      </c>
      <c r="O1209" s="17" t="s">
        <v>137</v>
      </c>
      <c r="P1209" s="14" t="s">
        <v>12</v>
      </c>
      <c r="Q1209" s="14" t="s">
        <v>15</v>
      </c>
      <c r="R1209" s="14" t="s">
        <v>17</v>
      </c>
      <c r="S1209" s="14" t="s">
        <v>143</v>
      </c>
    </row>
    <row r="1210" spans="1:19" x14ac:dyDescent="0.3">
      <c r="A1210" s="11">
        <v>44635.49077546296</v>
      </c>
      <c r="B1210" s="11"/>
      <c r="C1210" s="15">
        <v>44635</v>
      </c>
      <c r="D1210" s="16">
        <v>0.49077546296296298</v>
      </c>
      <c r="E1210" s="33" t="str">
        <f t="shared" si="24"/>
        <v>01:15</v>
      </c>
      <c r="F1210" s="12">
        <v>101.7</v>
      </c>
      <c r="G1210" s="12">
        <v>103.96000000000001</v>
      </c>
      <c r="H1210" s="12">
        <v>117.52000000000001</v>
      </c>
      <c r="I1210" s="12">
        <v>107.35</v>
      </c>
      <c r="J1210" s="12">
        <v>110.74</v>
      </c>
      <c r="K1210" s="12">
        <v>102.83</v>
      </c>
      <c r="L1210" s="12">
        <v>120.91000000000001</v>
      </c>
      <c r="M1210" s="12">
        <v>113</v>
      </c>
      <c r="N1210" s="13">
        <v>109.75125000000001</v>
      </c>
      <c r="O1210" s="17" t="s">
        <v>137</v>
      </c>
      <c r="P1210" s="14" t="s">
        <v>12</v>
      </c>
      <c r="Q1210" s="14" t="s">
        <v>15</v>
      </c>
      <c r="R1210" s="14" t="s">
        <v>17</v>
      </c>
      <c r="S1210" s="14" t="s">
        <v>143</v>
      </c>
    </row>
    <row r="1211" spans="1:19" x14ac:dyDescent="0.3">
      <c r="A1211" s="11">
        <v>44635.490960648145</v>
      </c>
      <c r="B1211" s="11"/>
      <c r="C1211" s="15">
        <v>44635</v>
      </c>
      <c r="D1211" s="16">
        <v>0.49096064814814816</v>
      </c>
      <c r="E1211" s="33" t="str">
        <f t="shared" si="24"/>
        <v>01:16</v>
      </c>
      <c r="F1211" s="12">
        <v>82.350000000000009</v>
      </c>
      <c r="G1211" s="12">
        <v>84.18</v>
      </c>
      <c r="H1211" s="12">
        <v>95.16</v>
      </c>
      <c r="I1211" s="12">
        <v>86.924999999999997</v>
      </c>
      <c r="J1211" s="12">
        <v>89.67</v>
      </c>
      <c r="K1211" s="12">
        <v>72</v>
      </c>
      <c r="L1211" s="12">
        <v>97.905000000000001</v>
      </c>
      <c r="M1211" s="12">
        <v>111</v>
      </c>
      <c r="N1211" s="13">
        <v>89.898750000000007</v>
      </c>
      <c r="O1211" s="17" t="s">
        <v>137</v>
      </c>
      <c r="P1211" s="14" t="s">
        <v>12</v>
      </c>
      <c r="Q1211" s="14" t="s">
        <v>15</v>
      </c>
      <c r="R1211" s="14" t="s">
        <v>17</v>
      </c>
      <c r="S1211" s="14" t="s">
        <v>143</v>
      </c>
    </row>
    <row r="1212" spans="1:19" x14ac:dyDescent="0.3">
      <c r="A1212" s="11">
        <v>44635.491655092592</v>
      </c>
      <c r="B1212" s="11"/>
      <c r="C1212" s="15">
        <v>44635</v>
      </c>
      <c r="D1212" s="16">
        <v>0.4916550925925926</v>
      </c>
      <c r="E1212" s="33" t="str">
        <f t="shared" si="24"/>
        <v>01:17</v>
      </c>
      <c r="F1212" s="12">
        <v>81</v>
      </c>
      <c r="G1212" s="12">
        <v>82.8</v>
      </c>
      <c r="H1212" s="12">
        <v>93.600000000000009</v>
      </c>
      <c r="I1212" s="12">
        <v>85.5</v>
      </c>
      <c r="J1212" s="12">
        <v>88.2</v>
      </c>
      <c r="K1212" s="12">
        <v>72</v>
      </c>
      <c r="L1212" s="12">
        <v>96.300000000000011</v>
      </c>
      <c r="M1212" s="12">
        <v>108</v>
      </c>
      <c r="N1212" s="13">
        <v>88.425000000000011</v>
      </c>
      <c r="O1212" s="17" t="s">
        <v>137</v>
      </c>
      <c r="P1212" s="14" t="s">
        <v>12</v>
      </c>
      <c r="Q1212" s="14" t="s">
        <v>15</v>
      </c>
      <c r="R1212" s="14" t="s">
        <v>17</v>
      </c>
      <c r="S1212" s="14" t="s">
        <v>143</v>
      </c>
    </row>
    <row r="1213" spans="1:19" x14ac:dyDescent="0.3">
      <c r="A1213" s="11">
        <v>44635.491875</v>
      </c>
      <c r="B1213" s="11"/>
      <c r="C1213" s="15">
        <v>44635</v>
      </c>
      <c r="D1213" s="16">
        <v>0.49187500000000001</v>
      </c>
      <c r="E1213" s="33" t="str">
        <f t="shared" si="24"/>
        <v>01:17</v>
      </c>
      <c r="F1213" s="12">
        <v>77</v>
      </c>
      <c r="G1213" s="12">
        <v>70.84</v>
      </c>
      <c r="H1213" s="12">
        <v>80.08</v>
      </c>
      <c r="I1213" s="12">
        <v>73.149999999999991</v>
      </c>
      <c r="J1213" s="12">
        <v>75.459999999999994</v>
      </c>
      <c r="K1213" s="12">
        <v>70.070000000000007</v>
      </c>
      <c r="L1213" s="12">
        <v>82.39</v>
      </c>
      <c r="M1213" s="12">
        <v>74.69</v>
      </c>
      <c r="N1213" s="13">
        <v>75.460000000000008</v>
      </c>
      <c r="O1213" s="17" t="s">
        <v>137</v>
      </c>
      <c r="P1213" s="14" t="s">
        <v>12</v>
      </c>
      <c r="Q1213" s="14" t="s">
        <v>15</v>
      </c>
      <c r="R1213" s="14" t="s">
        <v>17</v>
      </c>
      <c r="S1213" s="14" t="s">
        <v>143</v>
      </c>
    </row>
    <row r="1214" spans="1:19" x14ac:dyDescent="0.3">
      <c r="A1214" s="11">
        <v>44635.492349537039</v>
      </c>
      <c r="B1214" s="11"/>
      <c r="C1214" s="15">
        <v>44635</v>
      </c>
      <c r="D1214" s="16">
        <v>0.49234953703703704</v>
      </c>
      <c r="E1214" s="33" t="str">
        <f t="shared" si="24"/>
        <v>01:18</v>
      </c>
      <c r="F1214" s="12">
        <v>75.150000000000006</v>
      </c>
      <c r="G1214" s="12">
        <v>76.820000000000007</v>
      </c>
      <c r="H1214" s="12">
        <v>86.84</v>
      </c>
      <c r="I1214" s="12">
        <v>79.325000000000003</v>
      </c>
      <c r="J1214" s="12">
        <v>81.83</v>
      </c>
      <c r="K1214" s="12">
        <v>66</v>
      </c>
      <c r="L1214" s="12">
        <v>89.344999999999999</v>
      </c>
      <c r="M1214" s="12">
        <v>101</v>
      </c>
      <c r="N1214" s="13">
        <v>82.038750000000007</v>
      </c>
      <c r="O1214" s="17" t="s">
        <v>137</v>
      </c>
      <c r="P1214" s="14" t="s">
        <v>12</v>
      </c>
      <c r="Q1214" s="14" t="s">
        <v>15</v>
      </c>
      <c r="R1214" s="14" t="s">
        <v>17</v>
      </c>
      <c r="S1214" s="14" t="s">
        <v>143</v>
      </c>
    </row>
    <row r="1215" spans="1:19" x14ac:dyDescent="0.3">
      <c r="A1215" s="11">
        <v>44635.492731481485</v>
      </c>
      <c r="B1215" s="11"/>
      <c r="C1215" s="15">
        <v>44635</v>
      </c>
      <c r="D1215" s="16">
        <v>0.49273148148148144</v>
      </c>
      <c r="E1215" s="33" t="str">
        <f t="shared" si="24"/>
        <v>01:18</v>
      </c>
      <c r="F1215" s="12">
        <v>81</v>
      </c>
      <c r="G1215" s="12">
        <v>74.52000000000001</v>
      </c>
      <c r="H1215" s="12">
        <v>84.240000000000009</v>
      </c>
      <c r="I1215" s="12">
        <v>76.95</v>
      </c>
      <c r="J1215" s="12">
        <v>79.38</v>
      </c>
      <c r="K1215" s="12">
        <v>73.710000000000008</v>
      </c>
      <c r="L1215" s="12">
        <v>86.67</v>
      </c>
      <c r="M1215" s="12">
        <v>78.569999999999993</v>
      </c>
      <c r="N1215" s="13">
        <v>79.38</v>
      </c>
      <c r="O1215" s="17" t="s">
        <v>137</v>
      </c>
      <c r="P1215" s="14" t="s">
        <v>12</v>
      </c>
      <c r="Q1215" s="14" t="s">
        <v>15</v>
      </c>
      <c r="R1215" s="14" t="s">
        <v>17</v>
      </c>
      <c r="S1215" s="14" t="s">
        <v>143</v>
      </c>
    </row>
    <row r="1216" spans="1:19" x14ac:dyDescent="0.3">
      <c r="A1216" s="11">
        <v>44635.493043981478</v>
      </c>
      <c r="B1216" s="11"/>
      <c r="C1216" s="15">
        <v>44635</v>
      </c>
      <c r="D1216" s="16">
        <v>0.49304398148148149</v>
      </c>
      <c r="E1216" s="33" t="str">
        <f t="shared" si="24"/>
        <v>01:19</v>
      </c>
      <c r="F1216" s="12">
        <v>80.100000000000009</v>
      </c>
      <c r="G1216" s="12">
        <v>81.88000000000001</v>
      </c>
      <c r="H1216" s="12">
        <v>92.56</v>
      </c>
      <c r="I1216" s="12">
        <v>84.55</v>
      </c>
      <c r="J1216" s="12">
        <v>87.22</v>
      </c>
      <c r="K1216" s="12">
        <v>80.990000000000009</v>
      </c>
      <c r="L1216" s="12">
        <v>95.23</v>
      </c>
      <c r="M1216" s="12">
        <v>89</v>
      </c>
      <c r="N1216" s="13">
        <v>86.441250000000011</v>
      </c>
      <c r="O1216" s="17" t="s">
        <v>137</v>
      </c>
      <c r="P1216" s="14" t="s">
        <v>12</v>
      </c>
      <c r="Q1216" s="14" t="s">
        <v>15</v>
      </c>
      <c r="R1216" s="14" t="s">
        <v>17</v>
      </c>
      <c r="S1216" s="14" t="s">
        <v>143</v>
      </c>
    </row>
    <row r="1217" spans="1:19" x14ac:dyDescent="0.3">
      <c r="A1217" s="11">
        <v>44635.493738425925</v>
      </c>
      <c r="B1217" s="11"/>
      <c r="C1217" s="15">
        <v>44635</v>
      </c>
      <c r="D1217" s="16">
        <v>0.49373842592592593</v>
      </c>
      <c r="E1217" s="33" t="str">
        <f t="shared" si="24"/>
        <v>01:20</v>
      </c>
      <c r="F1217" s="12">
        <v>88.65</v>
      </c>
      <c r="G1217" s="12">
        <v>90.62</v>
      </c>
      <c r="H1217" s="12">
        <v>102.44</v>
      </c>
      <c r="I1217" s="12">
        <v>93.574999999999989</v>
      </c>
      <c r="J1217" s="12">
        <v>96.53</v>
      </c>
      <c r="K1217" s="12">
        <v>116</v>
      </c>
      <c r="L1217" s="12">
        <v>105.39500000000001</v>
      </c>
      <c r="M1217" s="12">
        <v>81</v>
      </c>
      <c r="N1217" s="13">
        <v>96.776250000000005</v>
      </c>
      <c r="O1217" s="17" t="s">
        <v>137</v>
      </c>
      <c r="P1217" s="14" t="s">
        <v>12</v>
      </c>
      <c r="Q1217" s="14" t="s">
        <v>15</v>
      </c>
      <c r="R1217" s="14" t="s">
        <v>17</v>
      </c>
      <c r="S1217" s="14" t="s">
        <v>143</v>
      </c>
    </row>
    <row r="1218" spans="1:19" x14ac:dyDescent="0.3">
      <c r="A1218" s="11">
        <v>44635.493750000001</v>
      </c>
      <c r="B1218" s="11"/>
      <c r="C1218" s="15">
        <v>44635</v>
      </c>
      <c r="D1218" s="16">
        <v>0.49374999999999997</v>
      </c>
      <c r="E1218" s="33" t="str">
        <f t="shared" si="24"/>
        <v>01:20</v>
      </c>
      <c r="F1218" s="12">
        <v>105</v>
      </c>
      <c r="G1218" s="12">
        <v>89.7</v>
      </c>
      <c r="H1218" s="12">
        <v>101.4</v>
      </c>
      <c r="I1218" s="12">
        <v>92.625</v>
      </c>
      <c r="J1218" s="12">
        <v>95.55</v>
      </c>
      <c r="K1218" s="12">
        <v>88.725000000000009</v>
      </c>
      <c r="L1218" s="12">
        <v>90</v>
      </c>
      <c r="M1218" s="12">
        <v>94.575000000000003</v>
      </c>
      <c r="N1218" s="13">
        <v>94.696875000000006</v>
      </c>
      <c r="O1218" s="17" t="s">
        <v>137</v>
      </c>
      <c r="P1218" s="14" t="s">
        <v>12</v>
      </c>
      <c r="Q1218" s="14" t="s">
        <v>15</v>
      </c>
      <c r="R1218" s="14" t="s">
        <v>17</v>
      </c>
      <c r="S1218" s="14" t="s">
        <v>143</v>
      </c>
    </row>
    <row r="1219" spans="1:19" x14ac:dyDescent="0.3">
      <c r="A1219" s="11">
        <v>44635.494432870371</v>
      </c>
      <c r="B1219" s="11"/>
      <c r="C1219" s="15">
        <v>44635</v>
      </c>
      <c r="D1219" s="16">
        <v>0.49443287037037037</v>
      </c>
      <c r="E1219" s="33" t="str">
        <f t="shared" si="24"/>
        <v>01:21</v>
      </c>
      <c r="F1219" s="12">
        <v>84.600000000000009</v>
      </c>
      <c r="G1219" s="12">
        <v>86.48</v>
      </c>
      <c r="H1219" s="12">
        <v>97.76</v>
      </c>
      <c r="I1219" s="12">
        <v>89.3</v>
      </c>
      <c r="J1219" s="12">
        <v>92.12</v>
      </c>
      <c r="K1219" s="12">
        <v>110</v>
      </c>
      <c r="L1219" s="12">
        <v>100.58000000000001</v>
      </c>
      <c r="M1219" s="12">
        <v>78</v>
      </c>
      <c r="N1219" s="13">
        <v>92.355000000000004</v>
      </c>
      <c r="O1219" s="17" t="s">
        <v>137</v>
      </c>
      <c r="P1219" s="14" t="s">
        <v>12</v>
      </c>
      <c r="Q1219" s="14" t="s">
        <v>15</v>
      </c>
      <c r="R1219" s="14" t="s">
        <v>17</v>
      </c>
      <c r="S1219" s="14" t="s">
        <v>143</v>
      </c>
    </row>
    <row r="1220" spans="1:19" x14ac:dyDescent="0.3">
      <c r="A1220" s="11">
        <v>44635.495127314818</v>
      </c>
      <c r="B1220" s="11"/>
      <c r="C1220" s="15">
        <v>44635</v>
      </c>
      <c r="D1220" s="16">
        <v>0.49512731481481481</v>
      </c>
      <c r="E1220" s="33" t="str">
        <f t="shared" si="24"/>
        <v>01:22</v>
      </c>
      <c r="F1220" s="12">
        <v>81</v>
      </c>
      <c r="G1220" s="12">
        <v>82.8</v>
      </c>
      <c r="H1220" s="12">
        <v>93.600000000000009</v>
      </c>
      <c r="I1220" s="12">
        <v>85.5</v>
      </c>
      <c r="J1220" s="12">
        <v>88.2</v>
      </c>
      <c r="K1220" s="12">
        <v>109</v>
      </c>
      <c r="L1220" s="12">
        <v>96.300000000000011</v>
      </c>
      <c r="M1220" s="12">
        <v>71</v>
      </c>
      <c r="N1220" s="13">
        <v>88.425000000000011</v>
      </c>
      <c r="O1220" s="17" t="s">
        <v>137</v>
      </c>
      <c r="P1220" s="14" t="s">
        <v>12</v>
      </c>
      <c r="Q1220" s="14" t="s">
        <v>15</v>
      </c>
      <c r="R1220" s="14" t="s">
        <v>17</v>
      </c>
      <c r="S1220" s="14" t="s">
        <v>143</v>
      </c>
    </row>
    <row r="1221" spans="1:19" x14ac:dyDescent="0.3">
      <c r="A1221" s="11">
        <v>44635.495821759258</v>
      </c>
      <c r="B1221" s="11"/>
      <c r="C1221" s="15">
        <v>44635</v>
      </c>
      <c r="D1221" s="16">
        <v>0.49582175925925925</v>
      </c>
      <c r="E1221" s="33" t="str">
        <f t="shared" si="24"/>
        <v>01:23</v>
      </c>
      <c r="F1221" s="12">
        <v>79.650000000000006</v>
      </c>
      <c r="G1221" s="12">
        <v>81.42</v>
      </c>
      <c r="H1221" s="12">
        <v>92.04</v>
      </c>
      <c r="I1221" s="12">
        <v>84.075000000000003</v>
      </c>
      <c r="J1221" s="12">
        <v>86.73</v>
      </c>
      <c r="K1221" s="12">
        <v>111</v>
      </c>
      <c r="L1221" s="12">
        <v>94.695000000000007</v>
      </c>
      <c r="M1221" s="12">
        <v>66</v>
      </c>
      <c r="N1221" s="13">
        <v>86.951250000000002</v>
      </c>
      <c r="O1221" s="17" t="s">
        <v>137</v>
      </c>
      <c r="P1221" s="14" t="s">
        <v>12</v>
      </c>
      <c r="Q1221" s="14" t="s">
        <v>15</v>
      </c>
      <c r="R1221" s="14" t="s">
        <v>17</v>
      </c>
      <c r="S1221" s="14" t="s">
        <v>143</v>
      </c>
    </row>
    <row r="1222" spans="1:19" x14ac:dyDescent="0.3">
      <c r="A1222" s="11">
        <v>44635.496516203704</v>
      </c>
      <c r="B1222" s="11"/>
      <c r="C1222" s="15">
        <v>44635</v>
      </c>
      <c r="D1222" s="16">
        <v>0.4965162037037037</v>
      </c>
      <c r="E1222" s="33" t="str">
        <f t="shared" si="24"/>
        <v>01:24</v>
      </c>
      <c r="F1222" s="12">
        <v>87.75</v>
      </c>
      <c r="G1222" s="12">
        <v>89.7</v>
      </c>
      <c r="H1222" s="12">
        <v>101.4</v>
      </c>
      <c r="I1222" s="12">
        <v>92.625</v>
      </c>
      <c r="J1222" s="12">
        <v>95.55</v>
      </c>
      <c r="K1222" s="12">
        <v>116</v>
      </c>
      <c r="L1222" s="12">
        <v>104.325</v>
      </c>
      <c r="M1222" s="12">
        <v>79</v>
      </c>
      <c r="N1222" s="13">
        <v>95.793750000000017</v>
      </c>
      <c r="O1222" s="17" t="s">
        <v>137</v>
      </c>
      <c r="P1222" s="14" t="s">
        <v>12</v>
      </c>
      <c r="Q1222" s="14" t="s">
        <v>15</v>
      </c>
      <c r="R1222" s="14" t="s">
        <v>17</v>
      </c>
      <c r="S1222" s="14" t="s">
        <v>143</v>
      </c>
    </row>
    <row r="1223" spans="1:19" x14ac:dyDescent="0.3">
      <c r="A1223" s="11">
        <v>44635.497210648151</v>
      </c>
      <c r="B1223" s="11"/>
      <c r="C1223" s="15">
        <v>44635</v>
      </c>
      <c r="D1223" s="16">
        <v>0.49721064814814814</v>
      </c>
      <c r="E1223" s="33" t="str">
        <f t="shared" si="24"/>
        <v>01:25</v>
      </c>
      <c r="F1223" s="12">
        <v>87.75</v>
      </c>
      <c r="G1223" s="12">
        <v>89.7</v>
      </c>
      <c r="H1223" s="12">
        <v>101.4</v>
      </c>
      <c r="I1223" s="12">
        <v>92.625</v>
      </c>
      <c r="J1223" s="12">
        <v>95.55</v>
      </c>
      <c r="K1223" s="12">
        <v>115</v>
      </c>
      <c r="L1223" s="12">
        <v>104.325</v>
      </c>
      <c r="M1223" s="12">
        <v>80</v>
      </c>
      <c r="N1223" s="13">
        <v>95.793750000000017</v>
      </c>
      <c r="O1223" s="17" t="s">
        <v>137</v>
      </c>
      <c r="P1223" s="14" t="s">
        <v>12</v>
      </c>
      <c r="Q1223" s="14" t="s">
        <v>15</v>
      </c>
      <c r="R1223" s="14" t="s">
        <v>17</v>
      </c>
      <c r="S1223" s="14" t="s">
        <v>143</v>
      </c>
    </row>
    <row r="1224" spans="1:19" x14ac:dyDescent="0.3">
      <c r="A1224" s="11">
        <v>44635.49722222222</v>
      </c>
      <c r="B1224" s="11"/>
      <c r="C1224" s="15">
        <v>44635</v>
      </c>
      <c r="D1224" s="16">
        <v>0.49722222222222223</v>
      </c>
      <c r="E1224" s="33" t="str">
        <f t="shared" si="24"/>
        <v>01:25</v>
      </c>
      <c r="F1224" s="12">
        <v>130</v>
      </c>
      <c r="G1224" s="12">
        <v>102.12</v>
      </c>
      <c r="H1224" s="12">
        <v>115.44</v>
      </c>
      <c r="I1224" s="12">
        <v>105.44999999999999</v>
      </c>
      <c r="J1224" s="12">
        <v>108.78</v>
      </c>
      <c r="K1224" s="12">
        <v>101.01</v>
      </c>
      <c r="L1224" s="12">
        <v>92</v>
      </c>
      <c r="M1224" s="12">
        <v>107.67</v>
      </c>
      <c r="N1224" s="13">
        <v>107.80874999999999</v>
      </c>
      <c r="O1224" s="17" t="s">
        <v>137</v>
      </c>
      <c r="P1224" s="14" t="s">
        <v>12</v>
      </c>
      <c r="Q1224" s="14" t="s">
        <v>15</v>
      </c>
      <c r="R1224" s="14" t="s">
        <v>17</v>
      </c>
      <c r="S1224" s="14" t="s">
        <v>143</v>
      </c>
    </row>
    <row r="1225" spans="1:19" x14ac:dyDescent="0.3">
      <c r="A1225" s="11">
        <v>44635.49790509259</v>
      </c>
      <c r="B1225" s="11"/>
      <c r="C1225" s="15">
        <v>44635</v>
      </c>
      <c r="D1225" s="16">
        <v>0.49790509259259258</v>
      </c>
      <c r="E1225" s="33" t="str">
        <f t="shared" si="24"/>
        <v>01:26</v>
      </c>
      <c r="F1225" s="12">
        <v>84.600000000000009</v>
      </c>
      <c r="G1225" s="12">
        <v>86.48</v>
      </c>
      <c r="H1225" s="12">
        <v>97.76</v>
      </c>
      <c r="I1225" s="12">
        <v>89.3</v>
      </c>
      <c r="J1225" s="12">
        <v>92.12</v>
      </c>
      <c r="K1225" s="12">
        <v>117</v>
      </c>
      <c r="L1225" s="12">
        <v>100.58000000000001</v>
      </c>
      <c r="M1225" s="12">
        <v>71</v>
      </c>
      <c r="N1225" s="13">
        <v>92.355000000000004</v>
      </c>
      <c r="O1225" s="17" t="s">
        <v>137</v>
      </c>
      <c r="P1225" s="14" t="s">
        <v>12</v>
      </c>
      <c r="Q1225" s="14" t="s">
        <v>15</v>
      </c>
      <c r="R1225" s="14" t="s">
        <v>17</v>
      </c>
      <c r="S1225" s="14" t="s">
        <v>143</v>
      </c>
    </row>
    <row r="1226" spans="1:19" x14ac:dyDescent="0.3">
      <c r="A1226" s="11">
        <v>44635.498599537037</v>
      </c>
      <c r="B1226" s="11"/>
      <c r="C1226" s="15">
        <v>44635</v>
      </c>
      <c r="D1226" s="16">
        <v>0.49859953703703702</v>
      </c>
      <c r="E1226" s="33" t="str">
        <f t="shared" si="24"/>
        <v>01:27</v>
      </c>
      <c r="F1226" s="12">
        <v>85.5</v>
      </c>
      <c r="G1226" s="12">
        <v>87.4</v>
      </c>
      <c r="H1226" s="12">
        <v>98.8</v>
      </c>
      <c r="I1226" s="12">
        <v>90.25</v>
      </c>
      <c r="J1226" s="12">
        <v>93.1</v>
      </c>
      <c r="K1226" s="12">
        <v>121</v>
      </c>
      <c r="L1226" s="12">
        <v>101.65</v>
      </c>
      <c r="M1226" s="12">
        <v>69</v>
      </c>
      <c r="N1226" s="13">
        <v>93.337499999999991</v>
      </c>
      <c r="O1226" s="17" t="s">
        <v>137</v>
      </c>
      <c r="P1226" s="14" t="s">
        <v>12</v>
      </c>
      <c r="Q1226" s="14" t="s">
        <v>15</v>
      </c>
      <c r="R1226" s="14" t="s">
        <v>17</v>
      </c>
      <c r="S1226" s="14" t="s">
        <v>143</v>
      </c>
    </row>
    <row r="1227" spans="1:19" x14ac:dyDescent="0.3">
      <c r="A1227" s="11">
        <v>44635.499293981484</v>
      </c>
      <c r="B1227" s="11"/>
      <c r="C1227" s="15">
        <v>44635</v>
      </c>
      <c r="D1227" s="16">
        <v>0.49929398148148146</v>
      </c>
      <c r="E1227" s="33" t="str">
        <f t="shared" si="24"/>
        <v>01:28</v>
      </c>
      <c r="F1227" s="12">
        <v>82.8</v>
      </c>
      <c r="G1227" s="12">
        <v>84.64</v>
      </c>
      <c r="H1227" s="12">
        <v>95.68</v>
      </c>
      <c r="I1227" s="12">
        <v>87.399999999999991</v>
      </c>
      <c r="J1227" s="12">
        <v>90.16</v>
      </c>
      <c r="K1227" s="12">
        <v>121</v>
      </c>
      <c r="L1227" s="12">
        <v>98.440000000000012</v>
      </c>
      <c r="M1227" s="12">
        <v>63</v>
      </c>
      <c r="N1227" s="13">
        <v>90.39</v>
      </c>
      <c r="O1227" s="17" t="s">
        <v>137</v>
      </c>
      <c r="P1227" s="14" t="s">
        <v>12</v>
      </c>
      <c r="Q1227" s="14" t="s">
        <v>15</v>
      </c>
      <c r="R1227" s="14" t="s">
        <v>17</v>
      </c>
      <c r="S1227" s="14" t="s">
        <v>143</v>
      </c>
    </row>
    <row r="1228" spans="1:19" x14ac:dyDescent="0.3">
      <c r="A1228" s="11">
        <v>44635.499988425923</v>
      </c>
      <c r="B1228" s="11"/>
      <c r="C1228" s="15">
        <v>44635</v>
      </c>
      <c r="D1228" s="16">
        <v>0.49998842592592596</v>
      </c>
      <c r="E1228" s="33" t="str">
        <f t="shared" si="24"/>
        <v>01:29</v>
      </c>
      <c r="F1228" s="12">
        <v>85.05</v>
      </c>
      <c r="G1228" s="12">
        <v>86.94</v>
      </c>
      <c r="H1228" s="12">
        <v>98.28</v>
      </c>
      <c r="I1228" s="12">
        <v>89.774999999999991</v>
      </c>
      <c r="J1228" s="12">
        <v>92.61</v>
      </c>
      <c r="K1228" s="12">
        <v>122</v>
      </c>
      <c r="L1228" s="12">
        <v>101.11500000000001</v>
      </c>
      <c r="M1228" s="12">
        <v>67</v>
      </c>
      <c r="N1228" s="13">
        <v>92.846249999999998</v>
      </c>
      <c r="O1228" s="17" t="s">
        <v>137</v>
      </c>
      <c r="P1228" s="14" t="s">
        <v>12</v>
      </c>
      <c r="Q1228" s="14" t="s">
        <v>15</v>
      </c>
      <c r="R1228" s="14" t="s">
        <v>17</v>
      </c>
      <c r="S1228" s="14" t="s">
        <v>143</v>
      </c>
    </row>
    <row r="1229" spans="1:19" x14ac:dyDescent="0.3">
      <c r="A1229" s="11">
        <v>44635.500092592592</v>
      </c>
      <c r="B1229" s="11"/>
      <c r="C1229" s="15">
        <v>44635</v>
      </c>
      <c r="D1229" s="16">
        <v>0.50009259259259264</v>
      </c>
      <c r="E1229" s="33" t="str">
        <f t="shared" si="24"/>
        <v>01:29</v>
      </c>
      <c r="F1229" s="12">
        <v>63</v>
      </c>
      <c r="G1229" s="12">
        <v>64.400000000000006</v>
      </c>
      <c r="H1229" s="12">
        <v>72.8</v>
      </c>
      <c r="I1229" s="12">
        <v>66.5</v>
      </c>
      <c r="J1229" s="12">
        <v>68.599999999999994</v>
      </c>
      <c r="K1229" s="12">
        <v>63.7</v>
      </c>
      <c r="L1229" s="12">
        <v>74.900000000000006</v>
      </c>
      <c r="M1229" s="12">
        <v>70</v>
      </c>
      <c r="N1229" s="13">
        <v>67.987499999999997</v>
      </c>
      <c r="O1229" s="17" t="s">
        <v>137</v>
      </c>
      <c r="P1229" s="14" t="s">
        <v>12</v>
      </c>
      <c r="Q1229" s="14" t="s">
        <v>15</v>
      </c>
      <c r="R1229" s="14" t="s">
        <v>17</v>
      </c>
      <c r="S1229" s="14" t="s">
        <v>143</v>
      </c>
    </row>
    <row r="1230" spans="1:19" x14ac:dyDescent="0.3">
      <c r="A1230" s="11">
        <v>44635.50068287037</v>
      </c>
      <c r="B1230" s="11"/>
      <c r="C1230" s="15">
        <v>44635</v>
      </c>
      <c r="D1230" s="16">
        <v>0.5006828703703704</v>
      </c>
      <c r="E1230" s="33" t="str">
        <f t="shared" si="24"/>
        <v>01:30</v>
      </c>
      <c r="F1230" s="12">
        <v>84.600000000000009</v>
      </c>
      <c r="G1230" s="12">
        <v>86.48</v>
      </c>
      <c r="H1230" s="12">
        <v>97.76</v>
      </c>
      <c r="I1230" s="12">
        <v>89.3</v>
      </c>
      <c r="J1230" s="12">
        <v>92.12</v>
      </c>
      <c r="K1230" s="12">
        <v>121</v>
      </c>
      <c r="L1230" s="12">
        <v>100.58000000000001</v>
      </c>
      <c r="M1230" s="12">
        <v>67</v>
      </c>
      <c r="N1230" s="13">
        <v>92.355000000000004</v>
      </c>
      <c r="O1230" s="17" t="s">
        <v>137</v>
      </c>
      <c r="P1230" s="14" t="s">
        <v>12</v>
      </c>
      <c r="Q1230" s="14" t="s">
        <v>15</v>
      </c>
      <c r="R1230" s="14" t="s">
        <v>17</v>
      </c>
      <c r="S1230" s="14" t="s">
        <v>143</v>
      </c>
    </row>
    <row r="1231" spans="1:19" x14ac:dyDescent="0.3">
      <c r="A1231" s="11">
        <v>44635.500694444447</v>
      </c>
      <c r="B1231" s="11"/>
      <c r="C1231" s="15">
        <v>44635</v>
      </c>
      <c r="D1231" s="16">
        <v>0.50069444444444444</v>
      </c>
      <c r="E1231" s="33" t="str">
        <f t="shared" si="24"/>
        <v>01:30</v>
      </c>
      <c r="F1231" s="12">
        <v>141</v>
      </c>
      <c r="G1231" s="12">
        <v>104.42</v>
      </c>
      <c r="H1231" s="12">
        <v>118.04</v>
      </c>
      <c r="I1231" s="12">
        <v>107.82499999999999</v>
      </c>
      <c r="J1231" s="12">
        <v>111.23</v>
      </c>
      <c r="K1231" s="12">
        <v>103.285</v>
      </c>
      <c r="L1231" s="12">
        <v>86</v>
      </c>
      <c r="M1231" s="12">
        <v>110.095</v>
      </c>
      <c r="N1231" s="13">
        <v>110.236875</v>
      </c>
      <c r="O1231" s="17" t="s">
        <v>137</v>
      </c>
      <c r="P1231" s="14" t="s">
        <v>12</v>
      </c>
      <c r="Q1231" s="14" t="s">
        <v>15</v>
      </c>
      <c r="R1231" s="14" t="s">
        <v>17</v>
      </c>
      <c r="S1231" s="14" t="s">
        <v>143</v>
      </c>
    </row>
    <row r="1232" spans="1:19" x14ac:dyDescent="0.3">
      <c r="A1232" s="11">
        <v>44635.501377314817</v>
      </c>
      <c r="B1232" s="11"/>
      <c r="C1232" s="15">
        <v>44635</v>
      </c>
      <c r="D1232" s="16">
        <v>0.50137731481481485</v>
      </c>
      <c r="E1232" s="33" t="str">
        <f t="shared" si="24"/>
        <v>01:31</v>
      </c>
      <c r="F1232" s="12">
        <v>82.350000000000009</v>
      </c>
      <c r="G1232" s="12">
        <v>84.18</v>
      </c>
      <c r="H1232" s="12">
        <v>95.16</v>
      </c>
      <c r="I1232" s="12">
        <v>86.924999999999997</v>
      </c>
      <c r="J1232" s="12">
        <v>89.67</v>
      </c>
      <c r="K1232" s="12">
        <v>117</v>
      </c>
      <c r="L1232" s="12">
        <v>97.905000000000001</v>
      </c>
      <c r="M1232" s="12">
        <v>66</v>
      </c>
      <c r="N1232" s="13">
        <v>89.898750000000007</v>
      </c>
      <c r="O1232" s="17" t="s">
        <v>137</v>
      </c>
      <c r="P1232" s="14" t="s">
        <v>12</v>
      </c>
      <c r="Q1232" s="14" t="s">
        <v>15</v>
      </c>
      <c r="R1232" s="14" t="s">
        <v>17</v>
      </c>
      <c r="S1232" s="14" t="s">
        <v>143</v>
      </c>
    </row>
    <row r="1233" spans="1:19" x14ac:dyDescent="0.3">
      <c r="A1233" s="11">
        <v>44635.502071759256</v>
      </c>
      <c r="B1233" s="11"/>
      <c r="C1233" s="15">
        <v>44635</v>
      </c>
      <c r="D1233" s="16">
        <v>0.50207175925925929</v>
      </c>
      <c r="E1233" s="33" t="str">
        <f t="shared" si="24"/>
        <v>01:32</v>
      </c>
      <c r="F1233" s="12">
        <v>103.5</v>
      </c>
      <c r="G1233" s="12">
        <v>105.80000000000001</v>
      </c>
      <c r="H1233" s="12">
        <v>119.60000000000001</v>
      </c>
      <c r="I1233" s="12">
        <v>109.25</v>
      </c>
      <c r="J1233" s="12">
        <v>112.7</v>
      </c>
      <c r="K1233" s="12">
        <v>115</v>
      </c>
      <c r="L1233" s="12">
        <v>123.05000000000001</v>
      </c>
      <c r="M1233" s="12">
        <v>111.55</v>
      </c>
      <c r="N1233" s="13">
        <v>112.55625000000001</v>
      </c>
      <c r="O1233" s="17" t="s">
        <v>137</v>
      </c>
      <c r="P1233" s="14" t="s">
        <v>12</v>
      </c>
      <c r="Q1233" s="14" t="s">
        <v>15</v>
      </c>
      <c r="R1233" s="14" t="s">
        <v>17</v>
      </c>
      <c r="S1233" s="14" t="s">
        <v>143</v>
      </c>
    </row>
    <row r="1234" spans="1:19" x14ac:dyDescent="0.3">
      <c r="A1234" s="11">
        <v>44635.502766203703</v>
      </c>
      <c r="B1234" s="11"/>
      <c r="C1234" s="15">
        <v>44635</v>
      </c>
      <c r="D1234" s="16">
        <v>0.50276620370370373</v>
      </c>
      <c r="E1234" s="33" t="str">
        <f t="shared" si="24"/>
        <v>01:33</v>
      </c>
      <c r="F1234" s="12">
        <v>82.350000000000009</v>
      </c>
      <c r="G1234" s="12">
        <v>84.18</v>
      </c>
      <c r="H1234" s="12">
        <v>95.16</v>
      </c>
      <c r="I1234" s="12">
        <v>86.924999999999997</v>
      </c>
      <c r="J1234" s="12">
        <v>89.67</v>
      </c>
      <c r="K1234" s="12">
        <v>125</v>
      </c>
      <c r="L1234" s="12">
        <v>97.905000000000001</v>
      </c>
      <c r="M1234" s="12">
        <v>58</v>
      </c>
      <c r="N1234" s="13">
        <v>89.898750000000007</v>
      </c>
      <c r="O1234" s="17" t="s">
        <v>137</v>
      </c>
      <c r="P1234" s="14" t="s">
        <v>12</v>
      </c>
      <c r="Q1234" s="14" t="s">
        <v>15</v>
      </c>
      <c r="R1234" s="14" t="s">
        <v>17</v>
      </c>
      <c r="S1234" s="14" t="s">
        <v>143</v>
      </c>
    </row>
    <row r="1235" spans="1:19" x14ac:dyDescent="0.3">
      <c r="A1235" s="11">
        <v>44635.503460648149</v>
      </c>
      <c r="B1235" s="11"/>
      <c r="C1235" s="15">
        <v>44635</v>
      </c>
      <c r="D1235" s="16">
        <v>0.50346064814814817</v>
      </c>
      <c r="E1235" s="33" t="str">
        <f t="shared" si="24"/>
        <v>01:34</v>
      </c>
      <c r="F1235" s="12">
        <v>85.05</v>
      </c>
      <c r="G1235" s="12">
        <v>86.94</v>
      </c>
      <c r="H1235" s="12">
        <v>98.28</v>
      </c>
      <c r="I1235" s="12">
        <v>89.774999999999991</v>
      </c>
      <c r="J1235" s="12">
        <v>92.61</v>
      </c>
      <c r="K1235" s="12">
        <v>129</v>
      </c>
      <c r="L1235" s="12">
        <v>101.11500000000001</v>
      </c>
      <c r="M1235" s="12">
        <v>60</v>
      </c>
      <c r="N1235" s="13">
        <v>92.846249999999998</v>
      </c>
      <c r="O1235" s="17" t="s">
        <v>137</v>
      </c>
      <c r="P1235" s="14" t="s">
        <v>12</v>
      </c>
      <c r="Q1235" s="14" t="s">
        <v>15</v>
      </c>
      <c r="R1235" s="14" t="s">
        <v>17</v>
      </c>
      <c r="S1235" s="14" t="s">
        <v>143</v>
      </c>
    </row>
    <row r="1236" spans="1:19" x14ac:dyDescent="0.3">
      <c r="A1236" s="11">
        <v>44635.504155092596</v>
      </c>
      <c r="B1236" s="11"/>
      <c r="C1236" s="15">
        <v>44635</v>
      </c>
      <c r="D1236" s="16">
        <v>0.50415509259259261</v>
      </c>
      <c r="E1236" s="33" t="str">
        <f t="shared" si="24"/>
        <v>01:35</v>
      </c>
      <c r="F1236" s="12">
        <v>86.4</v>
      </c>
      <c r="G1236" s="12">
        <v>88.320000000000007</v>
      </c>
      <c r="H1236" s="12">
        <v>99.84</v>
      </c>
      <c r="I1236" s="12">
        <v>91.199999999999989</v>
      </c>
      <c r="J1236" s="12">
        <v>94.08</v>
      </c>
      <c r="K1236" s="12">
        <v>130</v>
      </c>
      <c r="L1236" s="12">
        <v>102.72</v>
      </c>
      <c r="M1236" s="12">
        <v>62</v>
      </c>
      <c r="N1236" s="13">
        <v>94.320000000000007</v>
      </c>
      <c r="O1236" s="17" t="s">
        <v>137</v>
      </c>
      <c r="P1236" s="14" t="s">
        <v>12</v>
      </c>
      <c r="Q1236" s="14" t="s">
        <v>15</v>
      </c>
      <c r="R1236" s="14" t="s">
        <v>17</v>
      </c>
      <c r="S1236" s="14" t="s">
        <v>143</v>
      </c>
    </row>
    <row r="1237" spans="1:19" x14ac:dyDescent="0.3">
      <c r="A1237" s="11">
        <v>44635.504166666666</v>
      </c>
      <c r="B1237" s="11"/>
      <c r="C1237" s="15">
        <v>44635</v>
      </c>
      <c r="D1237" s="16">
        <v>0.50416666666666665</v>
      </c>
      <c r="E1237" s="33" t="str">
        <f t="shared" si="24"/>
        <v>01:35</v>
      </c>
      <c r="F1237" s="12">
        <v>111</v>
      </c>
      <c r="G1237" s="12">
        <v>91.08</v>
      </c>
      <c r="H1237" s="12">
        <v>102.96000000000001</v>
      </c>
      <c r="I1237" s="12">
        <v>94.05</v>
      </c>
      <c r="J1237" s="12">
        <v>97.02</v>
      </c>
      <c r="K1237" s="12">
        <v>90.09</v>
      </c>
      <c r="L1237" s="12">
        <v>87</v>
      </c>
      <c r="M1237" s="12">
        <v>96.03</v>
      </c>
      <c r="N1237" s="13">
        <v>96.153749999999988</v>
      </c>
      <c r="O1237" s="17" t="s">
        <v>137</v>
      </c>
      <c r="P1237" s="14" t="s">
        <v>12</v>
      </c>
      <c r="Q1237" s="14" t="s">
        <v>15</v>
      </c>
      <c r="R1237" s="14" t="s">
        <v>17</v>
      </c>
      <c r="S1237" s="14" t="s">
        <v>143</v>
      </c>
    </row>
    <row r="1238" spans="1:19" x14ac:dyDescent="0.3">
      <c r="A1238" s="11">
        <v>44635.504849537036</v>
      </c>
      <c r="B1238" s="11"/>
      <c r="C1238" s="15">
        <v>44635</v>
      </c>
      <c r="D1238" s="16">
        <v>0.50484953703703705</v>
      </c>
      <c r="E1238" s="33" t="str">
        <f t="shared" si="24"/>
        <v>01:36</v>
      </c>
      <c r="F1238" s="12">
        <v>54.9</v>
      </c>
      <c r="G1238" s="12">
        <v>56.120000000000005</v>
      </c>
      <c r="H1238" s="12">
        <v>63.440000000000005</v>
      </c>
      <c r="I1238" s="12">
        <v>57.949999999999996</v>
      </c>
      <c r="J1238" s="12">
        <v>59.78</v>
      </c>
      <c r="K1238" s="12">
        <v>55.510000000000005</v>
      </c>
      <c r="L1238" s="12">
        <v>65.27000000000001</v>
      </c>
      <c r="M1238" s="12">
        <v>61</v>
      </c>
      <c r="N1238" s="13">
        <v>59.246250000000003</v>
      </c>
      <c r="O1238" s="17" t="s">
        <v>137</v>
      </c>
      <c r="P1238" s="14" t="s">
        <v>12</v>
      </c>
      <c r="Q1238" s="14" t="s">
        <v>15</v>
      </c>
      <c r="R1238" s="14" t="s">
        <v>17</v>
      </c>
      <c r="S1238" s="14" t="s">
        <v>143</v>
      </c>
    </row>
    <row r="1239" spans="1:19" x14ac:dyDescent="0.3">
      <c r="A1239" s="11">
        <v>44635.505543981482</v>
      </c>
      <c r="B1239" s="11"/>
      <c r="C1239" s="15">
        <v>44635</v>
      </c>
      <c r="D1239" s="16">
        <v>0.5055439814814815</v>
      </c>
      <c r="E1239" s="33" t="str">
        <f t="shared" si="24"/>
        <v>01:37</v>
      </c>
      <c r="F1239" s="12">
        <v>83.7</v>
      </c>
      <c r="G1239" s="12">
        <v>85.56</v>
      </c>
      <c r="H1239" s="12">
        <v>96.72</v>
      </c>
      <c r="I1239" s="12">
        <v>88.35</v>
      </c>
      <c r="J1239" s="12">
        <v>91.14</v>
      </c>
      <c r="K1239" s="12">
        <v>125</v>
      </c>
      <c r="L1239" s="12">
        <v>99.51</v>
      </c>
      <c r="M1239" s="12">
        <v>61</v>
      </c>
      <c r="N1239" s="13">
        <v>91.372500000000002</v>
      </c>
      <c r="O1239" s="17" t="s">
        <v>137</v>
      </c>
      <c r="P1239" s="14" t="s">
        <v>12</v>
      </c>
      <c r="Q1239" s="14" t="s">
        <v>15</v>
      </c>
      <c r="R1239" s="14" t="s">
        <v>17</v>
      </c>
      <c r="S1239" s="14" t="s">
        <v>143</v>
      </c>
    </row>
    <row r="1240" spans="1:19" x14ac:dyDescent="0.3">
      <c r="A1240" s="11">
        <v>44635.506238425929</v>
      </c>
      <c r="B1240" s="11"/>
      <c r="C1240" s="15">
        <v>44635</v>
      </c>
      <c r="D1240" s="16">
        <v>0.50623842592592594</v>
      </c>
      <c r="E1240" s="33" t="str">
        <f t="shared" si="24"/>
        <v>01:38</v>
      </c>
      <c r="F1240" s="12">
        <v>79.2</v>
      </c>
      <c r="G1240" s="12">
        <v>80.960000000000008</v>
      </c>
      <c r="H1240" s="12">
        <v>91.52000000000001</v>
      </c>
      <c r="I1240" s="12">
        <v>83.6</v>
      </c>
      <c r="J1240" s="12">
        <v>86.24</v>
      </c>
      <c r="K1240" s="12">
        <v>119</v>
      </c>
      <c r="L1240" s="12">
        <v>94.160000000000011</v>
      </c>
      <c r="M1240" s="12">
        <v>57</v>
      </c>
      <c r="N1240" s="13">
        <v>86.46</v>
      </c>
      <c r="O1240" s="17" t="s">
        <v>137</v>
      </c>
      <c r="P1240" s="14" t="s">
        <v>12</v>
      </c>
      <c r="Q1240" s="14" t="s">
        <v>15</v>
      </c>
      <c r="R1240" s="14" t="s">
        <v>17</v>
      </c>
      <c r="S1240" s="14" t="s">
        <v>143</v>
      </c>
    </row>
    <row r="1241" spans="1:19" x14ac:dyDescent="0.3">
      <c r="A1241" s="11">
        <v>44635.506932870368</v>
      </c>
      <c r="B1241" s="11"/>
      <c r="C1241" s="15">
        <v>44635</v>
      </c>
      <c r="D1241" s="16">
        <v>0.50693287037037038</v>
      </c>
      <c r="E1241" s="33" t="str">
        <f t="shared" si="24"/>
        <v>01:39</v>
      </c>
      <c r="F1241" s="12">
        <v>80.55</v>
      </c>
      <c r="G1241" s="12">
        <v>82.34</v>
      </c>
      <c r="H1241" s="12">
        <v>93.08</v>
      </c>
      <c r="I1241" s="12">
        <v>85.024999999999991</v>
      </c>
      <c r="J1241" s="12">
        <v>87.71</v>
      </c>
      <c r="K1241" s="12">
        <v>113</v>
      </c>
      <c r="L1241" s="12">
        <v>95.765000000000001</v>
      </c>
      <c r="M1241" s="12">
        <v>66</v>
      </c>
      <c r="N1241" s="13">
        <v>87.933749999999989</v>
      </c>
      <c r="O1241" s="17" t="s">
        <v>137</v>
      </c>
      <c r="P1241" s="14" t="s">
        <v>12</v>
      </c>
      <c r="Q1241" s="14" t="s">
        <v>15</v>
      </c>
      <c r="R1241" s="14" t="s">
        <v>17</v>
      </c>
      <c r="S1241" s="14" t="s">
        <v>143</v>
      </c>
    </row>
    <row r="1242" spans="1:19" x14ac:dyDescent="0.3">
      <c r="A1242" s="11">
        <v>44635.507627314815</v>
      </c>
      <c r="B1242" s="11"/>
      <c r="C1242" s="15">
        <v>44635</v>
      </c>
      <c r="D1242" s="16">
        <v>0.50762731481481482</v>
      </c>
      <c r="E1242" s="33" t="str">
        <f t="shared" si="24"/>
        <v>01:40</v>
      </c>
      <c r="F1242" s="12">
        <v>78.75</v>
      </c>
      <c r="G1242" s="12">
        <v>80.5</v>
      </c>
      <c r="H1242" s="12">
        <v>91</v>
      </c>
      <c r="I1242" s="12">
        <v>83.125</v>
      </c>
      <c r="J1242" s="12">
        <v>85.75</v>
      </c>
      <c r="K1242" s="12">
        <v>108</v>
      </c>
      <c r="L1242" s="12">
        <v>93.625</v>
      </c>
      <c r="M1242" s="12">
        <v>67</v>
      </c>
      <c r="N1242" s="13">
        <v>85.96875</v>
      </c>
      <c r="O1242" s="17" t="s">
        <v>137</v>
      </c>
      <c r="P1242" s="14" t="s">
        <v>12</v>
      </c>
      <c r="Q1242" s="14" t="s">
        <v>15</v>
      </c>
      <c r="R1242" s="14" t="s">
        <v>17</v>
      </c>
      <c r="S1242" s="14" t="s">
        <v>143</v>
      </c>
    </row>
    <row r="1243" spans="1:19" x14ac:dyDescent="0.3">
      <c r="A1243" s="11">
        <v>44635.507638888892</v>
      </c>
      <c r="B1243" s="11"/>
      <c r="C1243" s="15">
        <v>44635</v>
      </c>
      <c r="D1243" s="16">
        <v>0.50763888888888886</v>
      </c>
      <c r="E1243" s="33" t="str">
        <f t="shared" si="24"/>
        <v>01:40</v>
      </c>
      <c r="F1243" s="12">
        <v>106</v>
      </c>
      <c r="G1243" s="12">
        <v>87.86</v>
      </c>
      <c r="H1243" s="12">
        <v>99.320000000000007</v>
      </c>
      <c r="I1243" s="12">
        <v>90.724999999999994</v>
      </c>
      <c r="J1243" s="12">
        <v>93.59</v>
      </c>
      <c r="K1243" s="12">
        <v>86.905000000000001</v>
      </c>
      <c r="L1243" s="12">
        <v>85</v>
      </c>
      <c r="M1243" s="12">
        <v>92.634999999999991</v>
      </c>
      <c r="N1243" s="13">
        <v>92.754374999999996</v>
      </c>
      <c r="O1243" s="17" t="s">
        <v>137</v>
      </c>
      <c r="P1243" s="14" t="s">
        <v>12</v>
      </c>
      <c r="Q1243" s="14" t="s">
        <v>15</v>
      </c>
      <c r="R1243" s="14" t="s">
        <v>17</v>
      </c>
      <c r="S1243" s="14" t="s">
        <v>143</v>
      </c>
    </row>
    <row r="1244" spans="1:19" x14ac:dyDescent="0.3">
      <c r="A1244" s="11">
        <v>44635.508321759262</v>
      </c>
      <c r="B1244" s="11"/>
      <c r="C1244" s="15">
        <v>44635</v>
      </c>
      <c r="D1244" s="16">
        <v>0.50832175925925926</v>
      </c>
      <c r="E1244" s="33" t="str">
        <f t="shared" si="24"/>
        <v>01:41</v>
      </c>
      <c r="F1244" s="12">
        <v>81.45</v>
      </c>
      <c r="G1244" s="12">
        <v>83.26</v>
      </c>
      <c r="H1244" s="12">
        <v>94.12</v>
      </c>
      <c r="I1244" s="12">
        <v>85.974999999999994</v>
      </c>
      <c r="J1244" s="12">
        <v>88.69</v>
      </c>
      <c r="K1244" s="12">
        <v>106</v>
      </c>
      <c r="L1244" s="12">
        <v>96.835000000000008</v>
      </c>
      <c r="M1244" s="12">
        <v>75</v>
      </c>
      <c r="N1244" s="13">
        <v>88.916250000000019</v>
      </c>
      <c r="O1244" s="17" t="s">
        <v>137</v>
      </c>
      <c r="P1244" s="14" t="s">
        <v>12</v>
      </c>
      <c r="Q1244" s="14" t="s">
        <v>15</v>
      </c>
      <c r="R1244" s="14" t="s">
        <v>17</v>
      </c>
      <c r="S1244" s="14" t="s">
        <v>143</v>
      </c>
    </row>
    <row r="1245" spans="1:19" x14ac:dyDescent="0.3">
      <c r="A1245" s="11">
        <v>44635.509016203701</v>
      </c>
      <c r="B1245" s="11"/>
      <c r="C1245" s="15">
        <v>44635</v>
      </c>
      <c r="D1245" s="16">
        <v>0.50901620370370371</v>
      </c>
      <c r="E1245" s="33" t="str">
        <f t="shared" si="24"/>
        <v>01:42</v>
      </c>
      <c r="F1245" s="12">
        <v>81</v>
      </c>
      <c r="G1245" s="12">
        <v>82.8</v>
      </c>
      <c r="H1245" s="12">
        <v>93.600000000000009</v>
      </c>
      <c r="I1245" s="12">
        <v>85.5</v>
      </c>
      <c r="J1245" s="12">
        <v>88.2</v>
      </c>
      <c r="K1245" s="12">
        <v>118</v>
      </c>
      <c r="L1245" s="12">
        <v>96.300000000000011</v>
      </c>
      <c r="M1245" s="12">
        <v>62</v>
      </c>
      <c r="N1245" s="13">
        <v>88.425000000000011</v>
      </c>
      <c r="O1245" s="17" t="s">
        <v>137</v>
      </c>
      <c r="P1245" s="14" t="s">
        <v>12</v>
      </c>
      <c r="Q1245" s="14" t="s">
        <v>15</v>
      </c>
      <c r="R1245" s="14" t="s">
        <v>17</v>
      </c>
      <c r="S1245" s="14" t="s">
        <v>143</v>
      </c>
    </row>
    <row r="1246" spans="1:19" x14ac:dyDescent="0.3">
      <c r="A1246" s="11">
        <v>44635.509710648148</v>
      </c>
      <c r="B1246" s="11"/>
      <c r="C1246" s="15">
        <v>44635</v>
      </c>
      <c r="D1246" s="16">
        <v>0.50971064814814815</v>
      </c>
      <c r="E1246" s="33" t="str">
        <f t="shared" si="24"/>
        <v>01:43</v>
      </c>
      <c r="F1246" s="12">
        <v>80.55</v>
      </c>
      <c r="G1246" s="12">
        <v>82.34</v>
      </c>
      <c r="H1246" s="12">
        <v>93.08</v>
      </c>
      <c r="I1246" s="12">
        <v>85.024999999999991</v>
      </c>
      <c r="J1246" s="12">
        <v>87.71</v>
      </c>
      <c r="K1246" s="12">
        <v>123</v>
      </c>
      <c r="L1246" s="12">
        <v>95.765000000000001</v>
      </c>
      <c r="M1246" s="12">
        <v>56</v>
      </c>
      <c r="N1246" s="13">
        <v>87.933749999999989</v>
      </c>
      <c r="O1246" s="17" t="s">
        <v>137</v>
      </c>
      <c r="P1246" s="14" t="s">
        <v>12</v>
      </c>
      <c r="Q1246" s="14" t="s">
        <v>15</v>
      </c>
      <c r="R1246" s="14" t="s">
        <v>17</v>
      </c>
      <c r="S1246" s="14" t="s">
        <v>143</v>
      </c>
    </row>
    <row r="1247" spans="1:19" x14ac:dyDescent="0.3">
      <c r="A1247" s="11">
        <v>44635.510104166664</v>
      </c>
      <c r="B1247" s="11"/>
      <c r="C1247" s="15">
        <v>44635</v>
      </c>
      <c r="D1247" s="16">
        <v>0.51010416666666669</v>
      </c>
      <c r="E1247" s="33" t="str">
        <f t="shared" si="24"/>
        <v>01:43</v>
      </c>
      <c r="F1247" s="12">
        <v>59.4</v>
      </c>
      <c r="G1247" s="12">
        <v>60.720000000000006</v>
      </c>
      <c r="H1247" s="12">
        <v>68.64</v>
      </c>
      <c r="I1247" s="12">
        <v>62.699999999999996</v>
      </c>
      <c r="J1247" s="12">
        <v>64.679999999999993</v>
      </c>
      <c r="K1247" s="12">
        <v>60.06</v>
      </c>
      <c r="L1247" s="12">
        <v>70.62</v>
      </c>
      <c r="M1247" s="12">
        <v>66</v>
      </c>
      <c r="N1247" s="13">
        <v>64.102499999999992</v>
      </c>
      <c r="O1247" s="17" t="s">
        <v>137</v>
      </c>
      <c r="P1247" s="14" t="s">
        <v>12</v>
      </c>
      <c r="Q1247" s="14" t="s">
        <v>15</v>
      </c>
      <c r="R1247" s="14" t="s">
        <v>17</v>
      </c>
      <c r="S1247" s="14" t="s">
        <v>143</v>
      </c>
    </row>
    <row r="1248" spans="1:19" x14ac:dyDescent="0.3">
      <c r="A1248" s="11">
        <v>44635.510231481479</v>
      </c>
      <c r="B1248" s="11"/>
      <c r="C1248" s="15">
        <v>44635</v>
      </c>
      <c r="D1248" s="16">
        <v>0.51023148148148145</v>
      </c>
      <c r="E1248" s="33" t="str">
        <f t="shared" si="24"/>
        <v>01:43</v>
      </c>
      <c r="F1248" s="12">
        <v>69.3</v>
      </c>
      <c r="G1248" s="12">
        <v>70.84</v>
      </c>
      <c r="H1248" s="12">
        <v>80.08</v>
      </c>
      <c r="I1248" s="12">
        <v>73.149999999999991</v>
      </c>
      <c r="J1248" s="12">
        <v>75.459999999999994</v>
      </c>
      <c r="K1248" s="12">
        <v>70.070000000000007</v>
      </c>
      <c r="L1248" s="12">
        <v>82.39</v>
      </c>
      <c r="M1248" s="12">
        <v>77</v>
      </c>
      <c r="N1248" s="13">
        <v>74.786249999999995</v>
      </c>
      <c r="O1248" s="17" t="s">
        <v>137</v>
      </c>
      <c r="P1248" s="14" t="s">
        <v>12</v>
      </c>
      <c r="Q1248" s="14" t="s">
        <v>15</v>
      </c>
      <c r="R1248" s="14" t="s">
        <v>17</v>
      </c>
      <c r="S1248" s="14" t="s">
        <v>143</v>
      </c>
    </row>
    <row r="1249" spans="1:19" x14ac:dyDescent="0.3">
      <c r="A1249" s="11">
        <v>44635.510405092595</v>
      </c>
      <c r="B1249" s="11"/>
      <c r="C1249" s="15">
        <v>44635</v>
      </c>
      <c r="D1249" s="16">
        <v>0.51040509259259259</v>
      </c>
      <c r="E1249" s="33" t="str">
        <f t="shared" si="24"/>
        <v>01:44</v>
      </c>
      <c r="F1249" s="12">
        <v>88.65</v>
      </c>
      <c r="G1249" s="12">
        <v>90.62</v>
      </c>
      <c r="H1249" s="12">
        <v>102.44</v>
      </c>
      <c r="I1249" s="12">
        <v>93.574999999999989</v>
      </c>
      <c r="J1249" s="12">
        <v>96.53</v>
      </c>
      <c r="K1249" s="12">
        <v>126</v>
      </c>
      <c r="L1249" s="12">
        <v>105.39500000000001</v>
      </c>
      <c r="M1249" s="12">
        <v>71</v>
      </c>
      <c r="N1249" s="13">
        <v>96.776250000000005</v>
      </c>
      <c r="O1249" s="17" t="s">
        <v>137</v>
      </c>
      <c r="P1249" s="14" t="s">
        <v>12</v>
      </c>
      <c r="Q1249" s="14" t="s">
        <v>15</v>
      </c>
      <c r="R1249" s="14" t="s">
        <v>17</v>
      </c>
      <c r="S1249" s="14" t="s">
        <v>143</v>
      </c>
    </row>
    <row r="1250" spans="1:19" x14ac:dyDescent="0.3">
      <c r="A1250" s="11">
        <v>44635.510509259257</v>
      </c>
      <c r="B1250" s="11"/>
      <c r="C1250" s="15">
        <v>44635</v>
      </c>
      <c r="D1250" s="16">
        <v>0.51050925925925927</v>
      </c>
      <c r="E1250" s="33" t="str">
        <f t="shared" si="24"/>
        <v>01:44</v>
      </c>
      <c r="F1250" s="12">
        <v>73.8</v>
      </c>
      <c r="G1250" s="12">
        <v>75.44</v>
      </c>
      <c r="H1250" s="12">
        <v>85.28</v>
      </c>
      <c r="I1250" s="12">
        <v>77.899999999999991</v>
      </c>
      <c r="J1250" s="12">
        <v>80.36</v>
      </c>
      <c r="K1250" s="12">
        <v>74.62</v>
      </c>
      <c r="L1250" s="12">
        <v>82</v>
      </c>
      <c r="M1250" s="12">
        <v>79.539999999999992</v>
      </c>
      <c r="N1250" s="13">
        <v>78.617500000000007</v>
      </c>
      <c r="O1250" s="17" t="s">
        <v>137</v>
      </c>
      <c r="P1250" s="14" t="s">
        <v>12</v>
      </c>
      <c r="Q1250" s="14" t="s">
        <v>15</v>
      </c>
      <c r="R1250" s="14" t="s">
        <v>17</v>
      </c>
      <c r="S1250" s="14" t="s">
        <v>143</v>
      </c>
    </row>
    <row r="1251" spans="1:19" x14ac:dyDescent="0.3">
      <c r="A1251" s="11">
        <v>44635.511099537034</v>
      </c>
      <c r="B1251" s="11"/>
      <c r="C1251" s="15">
        <v>44635</v>
      </c>
      <c r="D1251" s="16">
        <v>0.51109953703703703</v>
      </c>
      <c r="E1251" s="33" t="str">
        <f t="shared" si="24"/>
        <v>01:45</v>
      </c>
      <c r="F1251" s="12">
        <v>114.3</v>
      </c>
      <c r="G1251" s="12">
        <v>116.84</v>
      </c>
      <c r="H1251" s="12">
        <v>132.08000000000001</v>
      </c>
      <c r="I1251" s="12">
        <v>120.64999999999999</v>
      </c>
      <c r="J1251" s="12">
        <v>124.46</v>
      </c>
      <c r="K1251" s="12">
        <v>127</v>
      </c>
      <c r="L1251" s="12">
        <v>135.89000000000001</v>
      </c>
      <c r="M1251" s="12">
        <v>123.19</v>
      </c>
      <c r="N1251" s="13">
        <v>124.30125000000001</v>
      </c>
      <c r="O1251" s="17" t="s">
        <v>137</v>
      </c>
      <c r="P1251" s="14" t="s">
        <v>12</v>
      </c>
      <c r="Q1251" s="14" t="s">
        <v>15</v>
      </c>
      <c r="R1251" s="14" t="s">
        <v>18</v>
      </c>
      <c r="S1251" s="14" t="s">
        <v>143</v>
      </c>
    </row>
    <row r="1252" spans="1:19" x14ac:dyDescent="0.3">
      <c r="A1252" s="11">
        <v>44635.511111111111</v>
      </c>
      <c r="B1252" s="11"/>
      <c r="C1252" s="15">
        <v>44635</v>
      </c>
      <c r="D1252" s="16">
        <v>0.51111111111111118</v>
      </c>
      <c r="E1252" s="33" t="str">
        <f t="shared" si="24"/>
        <v>01:45</v>
      </c>
      <c r="F1252" s="12">
        <v>88</v>
      </c>
      <c r="G1252" s="12">
        <v>82.34</v>
      </c>
      <c r="H1252" s="12">
        <v>93.08</v>
      </c>
      <c r="I1252" s="12">
        <v>85.024999999999991</v>
      </c>
      <c r="J1252" s="12">
        <v>87.71</v>
      </c>
      <c r="K1252" s="12">
        <v>81.445000000000007</v>
      </c>
      <c r="L1252" s="12">
        <v>91</v>
      </c>
      <c r="M1252" s="12">
        <v>86.814999999999998</v>
      </c>
      <c r="N1252" s="13">
        <v>86.926874999999995</v>
      </c>
      <c r="O1252" s="17" t="s">
        <v>137</v>
      </c>
      <c r="P1252" s="14" t="s">
        <v>12</v>
      </c>
      <c r="Q1252" s="14" t="s">
        <v>15</v>
      </c>
      <c r="R1252" s="14" t="s">
        <v>17</v>
      </c>
      <c r="S1252" s="14" t="s">
        <v>143</v>
      </c>
    </row>
    <row r="1253" spans="1:19" x14ac:dyDescent="0.3">
      <c r="A1253" s="11">
        <v>44635.511296296296</v>
      </c>
      <c r="B1253" s="11"/>
      <c r="C1253" s="15">
        <v>44635</v>
      </c>
      <c r="D1253" s="16">
        <v>0.51129629629629625</v>
      </c>
      <c r="E1253" s="33" t="str">
        <f t="shared" si="24"/>
        <v>01:45</v>
      </c>
      <c r="F1253" s="12">
        <v>81</v>
      </c>
      <c r="G1253" s="12">
        <v>74.52000000000001</v>
      </c>
      <c r="H1253" s="12">
        <v>84.240000000000009</v>
      </c>
      <c r="I1253" s="12">
        <v>76.95</v>
      </c>
      <c r="J1253" s="12">
        <v>79.38</v>
      </c>
      <c r="K1253" s="12">
        <v>73.710000000000008</v>
      </c>
      <c r="L1253" s="12">
        <v>86.67</v>
      </c>
      <c r="M1253" s="12">
        <v>78.569999999999993</v>
      </c>
      <c r="N1253" s="13">
        <v>79.38</v>
      </c>
      <c r="O1253" s="17" t="s">
        <v>137</v>
      </c>
      <c r="P1253" s="14" t="s">
        <v>12</v>
      </c>
      <c r="Q1253" s="14" t="s">
        <v>15</v>
      </c>
      <c r="R1253" s="14" t="s">
        <v>17</v>
      </c>
      <c r="S1253" s="14" t="s">
        <v>143</v>
      </c>
    </row>
    <row r="1254" spans="1:19" x14ac:dyDescent="0.3">
      <c r="A1254" s="11">
        <v>44635.511793981481</v>
      </c>
      <c r="B1254" s="11"/>
      <c r="C1254" s="15">
        <v>44635</v>
      </c>
      <c r="D1254" s="16">
        <v>0.51179398148148147</v>
      </c>
      <c r="E1254" s="33" t="str">
        <f t="shared" si="24"/>
        <v>01:46</v>
      </c>
      <c r="F1254" s="12">
        <v>117</v>
      </c>
      <c r="G1254" s="12">
        <v>119.60000000000001</v>
      </c>
      <c r="H1254" s="12">
        <v>135.20000000000002</v>
      </c>
      <c r="I1254" s="12">
        <v>123.5</v>
      </c>
      <c r="J1254" s="12">
        <v>127.39999999999999</v>
      </c>
      <c r="K1254" s="12">
        <v>130</v>
      </c>
      <c r="L1254" s="12">
        <v>139.1</v>
      </c>
      <c r="M1254" s="12">
        <v>126.1</v>
      </c>
      <c r="N1254" s="13">
        <v>127.23750000000001</v>
      </c>
      <c r="O1254" s="17" t="s">
        <v>137</v>
      </c>
      <c r="P1254" s="14" t="s">
        <v>12</v>
      </c>
      <c r="Q1254" s="14" t="s">
        <v>15</v>
      </c>
      <c r="R1254" s="14" t="s">
        <v>18</v>
      </c>
      <c r="S1254" s="14" t="s">
        <v>143</v>
      </c>
    </row>
    <row r="1255" spans="1:19" x14ac:dyDescent="0.3">
      <c r="A1255" s="11">
        <v>44635.511817129627</v>
      </c>
      <c r="B1255" s="11"/>
      <c r="C1255" s="15">
        <v>44635</v>
      </c>
      <c r="D1255" s="16">
        <v>0.51181712962962966</v>
      </c>
      <c r="E1255" s="33" t="str">
        <f t="shared" si="24"/>
        <v>01:46</v>
      </c>
      <c r="F1255" s="12">
        <v>77</v>
      </c>
      <c r="G1255" s="12">
        <v>70.84</v>
      </c>
      <c r="H1255" s="12">
        <v>80.08</v>
      </c>
      <c r="I1255" s="12">
        <v>73.149999999999991</v>
      </c>
      <c r="J1255" s="12">
        <v>75.459999999999994</v>
      </c>
      <c r="K1255" s="12">
        <v>70.070000000000007</v>
      </c>
      <c r="L1255" s="12">
        <v>82.39</v>
      </c>
      <c r="M1255" s="12">
        <v>74.69</v>
      </c>
      <c r="N1255" s="13">
        <v>75.460000000000008</v>
      </c>
      <c r="O1255" s="17" t="s">
        <v>137</v>
      </c>
      <c r="P1255" s="14" t="s">
        <v>12</v>
      </c>
      <c r="Q1255" s="14" t="s">
        <v>15</v>
      </c>
      <c r="R1255" s="14" t="s">
        <v>17</v>
      </c>
      <c r="S1255" s="14" t="s">
        <v>143</v>
      </c>
    </row>
    <row r="1256" spans="1:19" x14ac:dyDescent="0.3">
      <c r="A1256" s="11">
        <v>44635.512141203704</v>
      </c>
      <c r="B1256" s="11"/>
      <c r="C1256" s="15">
        <v>44635</v>
      </c>
      <c r="D1256" s="16">
        <v>0.51214120370370375</v>
      </c>
      <c r="E1256" s="33" t="str">
        <f t="shared" si="24"/>
        <v>01:46</v>
      </c>
      <c r="F1256" s="12">
        <v>81</v>
      </c>
      <c r="G1256" s="12">
        <v>82.8</v>
      </c>
      <c r="H1256" s="12">
        <v>93.600000000000009</v>
      </c>
      <c r="I1256" s="12">
        <v>85.5</v>
      </c>
      <c r="J1256" s="12">
        <v>88.2</v>
      </c>
      <c r="K1256" s="12">
        <v>81.900000000000006</v>
      </c>
      <c r="L1256" s="12">
        <v>96.300000000000011</v>
      </c>
      <c r="M1256" s="12">
        <v>90</v>
      </c>
      <c r="N1256" s="13">
        <v>87.412499999999994</v>
      </c>
      <c r="O1256" s="17" t="s">
        <v>137</v>
      </c>
      <c r="P1256" s="14" t="s">
        <v>12</v>
      </c>
      <c r="Q1256" s="14" t="s">
        <v>15</v>
      </c>
      <c r="R1256" s="14" t="s">
        <v>17</v>
      </c>
      <c r="S1256" s="14" t="s">
        <v>143</v>
      </c>
    </row>
    <row r="1257" spans="1:19" x14ac:dyDescent="0.3">
      <c r="A1257" s="11">
        <v>44635.512488425928</v>
      </c>
      <c r="B1257" s="11"/>
      <c r="C1257" s="15">
        <v>44635</v>
      </c>
      <c r="D1257" s="16">
        <v>0.51248842592592592</v>
      </c>
      <c r="E1257" s="33" t="str">
        <f t="shared" si="24"/>
        <v>01:47</v>
      </c>
      <c r="F1257" s="12">
        <v>97.2</v>
      </c>
      <c r="G1257" s="12">
        <v>99.36</v>
      </c>
      <c r="H1257" s="12">
        <v>112.32000000000001</v>
      </c>
      <c r="I1257" s="12">
        <v>102.6</v>
      </c>
      <c r="J1257" s="12">
        <v>105.84</v>
      </c>
      <c r="K1257" s="12">
        <v>128</v>
      </c>
      <c r="L1257" s="12">
        <v>115.56</v>
      </c>
      <c r="M1257" s="12">
        <v>88</v>
      </c>
      <c r="N1257" s="13">
        <v>106.11000000000001</v>
      </c>
      <c r="O1257" s="17" t="s">
        <v>137</v>
      </c>
      <c r="P1257" s="14" t="s">
        <v>12</v>
      </c>
      <c r="Q1257" s="14" t="s">
        <v>15</v>
      </c>
      <c r="R1257" s="14" t="s">
        <v>17</v>
      </c>
      <c r="S1257" s="14" t="s">
        <v>143</v>
      </c>
    </row>
    <row r="1258" spans="1:19" x14ac:dyDescent="0.3">
      <c r="A1258" s="11">
        <v>44635.513182870367</v>
      </c>
      <c r="B1258" s="11"/>
      <c r="C1258" s="15">
        <v>44635</v>
      </c>
      <c r="D1258" s="16">
        <v>0.51318287037037036</v>
      </c>
      <c r="E1258" s="33" t="str">
        <f t="shared" si="24"/>
        <v>01:48</v>
      </c>
      <c r="F1258" s="12">
        <v>96.3</v>
      </c>
      <c r="G1258" s="12">
        <v>98.44</v>
      </c>
      <c r="H1258" s="12">
        <v>111.28</v>
      </c>
      <c r="I1258" s="12">
        <v>101.64999999999999</v>
      </c>
      <c r="J1258" s="12">
        <v>104.86</v>
      </c>
      <c r="K1258" s="12">
        <v>121</v>
      </c>
      <c r="L1258" s="12">
        <v>114.49000000000001</v>
      </c>
      <c r="M1258" s="12">
        <v>93</v>
      </c>
      <c r="N1258" s="13">
        <v>105.1275</v>
      </c>
      <c r="O1258" s="17" t="s">
        <v>137</v>
      </c>
      <c r="P1258" s="14" t="s">
        <v>12</v>
      </c>
      <c r="Q1258" s="14" t="s">
        <v>15</v>
      </c>
      <c r="R1258" s="14" t="s">
        <v>17</v>
      </c>
      <c r="S1258" s="14" t="s">
        <v>143</v>
      </c>
    </row>
    <row r="1259" spans="1:19" x14ac:dyDescent="0.3">
      <c r="A1259" s="11">
        <v>44635.513333333336</v>
      </c>
      <c r="B1259" s="11"/>
      <c r="C1259" s="15">
        <v>44635</v>
      </c>
      <c r="D1259" s="16">
        <v>0.51333333333333331</v>
      </c>
      <c r="E1259" s="33" t="str">
        <f t="shared" si="24"/>
        <v>01:48</v>
      </c>
      <c r="F1259" s="12">
        <v>88.2</v>
      </c>
      <c r="G1259" s="12">
        <v>90.160000000000011</v>
      </c>
      <c r="H1259" s="12">
        <v>101.92</v>
      </c>
      <c r="I1259" s="12">
        <v>93.1</v>
      </c>
      <c r="J1259" s="12">
        <v>96.039999999999992</v>
      </c>
      <c r="K1259" s="12">
        <v>89.18</v>
      </c>
      <c r="L1259" s="12">
        <v>104.86</v>
      </c>
      <c r="M1259" s="12">
        <v>98</v>
      </c>
      <c r="N1259" s="13">
        <v>95.18249999999999</v>
      </c>
      <c r="O1259" s="17" t="s">
        <v>137</v>
      </c>
      <c r="P1259" s="14" t="s">
        <v>12</v>
      </c>
      <c r="Q1259" s="14" t="s">
        <v>15</v>
      </c>
      <c r="R1259" s="14" t="s">
        <v>17</v>
      </c>
      <c r="S1259" s="14" t="s">
        <v>143</v>
      </c>
    </row>
    <row r="1260" spans="1:19" x14ac:dyDescent="0.3">
      <c r="A1260" s="11">
        <v>44635.513877314814</v>
      </c>
      <c r="B1260" s="11"/>
      <c r="C1260" s="15">
        <v>44635</v>
      </c>
      <c r="D1260" s="16">
        <v>0.5138773148148148</v>
      </c>
      <c r="E1260" s="33" t="str">
        <f t="shared" si="24"/>
        <v>01:49</v>
      </c>
      <c r="F1260" s="12">
        <v>95.850000000000009</v>
      </c>
      <c r="G1260" s="12">
        <v>97.98</v>
      </c>
      <c r="H1260" s="12">
        <v>110.76</v>
      </c>
      <c r="I1260" s="12">
        <v>101.175</v>
      </c>
      <c r="J1260" s="12">
        <v>104.37</v>
      </c>
      <c r="K1260" s="12">
        <v>120</v>
      </c>
      <c r="L1260" s="12">
        <v>113.95500000000001</v>
      </c>
      <c r="M1260" s="12">
        <v>93</v>
      </c>
      <c r="N1260" s="13">
        <v>104.63625</v>
      </c>
      <c r="O1260" s="17" t="s">
        <v>137</v>
      </c>
      <c r="P1260" s="14" t="s">
        <v>12</v>
      </c>
      <c r="Q1260" s="14" t="s">
        <v>15</v>
      </c>
      <c r="R1260" s="14" t="s">
        <v>17</v>
      </c>
      <c r="S1260" s="14" t="s">
        <v>143</v>
      </c>
    </row>
    <row r="1261" spans="1:19" x14ac:dyDescent="0.3">
      <c r="A1261" s="11">
        <v>44635.51457175926</v>
      </c>
      <c r="B1261" s="11"/>
      <c r="C1261" s="15">
        <v>44635</v>
      </c>
      <c r="D1261" s="16">
        <v>0.51457175925925924</v>
      </c>
      <c r="E1261" s="33" t="str">
        <f t="shared" si="24"/>
        <v>01:50</v>
      </c>
      <c r="F1261" s="12">
        <v>94.95</v>
      </c>
      <c r="G1261" s="12">
        <v>97.06</v>
      </c>
      <c r="H1261" s="12">
        <v>109.72</v>
      </c>
      <c r="I1261" s="12">
        <v>100.22499999999999</v>
      </c>
      <c r="J1261" s="12">
        <v>103.39</v>
      </c>
      <c r="K1261" s="12">
        <v>119</v>
      </c>
      <c r="L1261" s="12">
        <v>112.88500000000001</v>
      </c>
      <c r="M1261" s="12">
        <v>92</v>
      </c>
      <c r="N1261" s="13">
        <v>103.65375</v>
      </c>
      <c r="O1261" s="17" t="s">
        <v>137</v>
      </c>
      <c r="P1261" s="14" t="s">
        <v>12</v>
      </c>
      <c r="Q1261" s="14" t="s">
        <v>15</v>
      </c>
      <c r="R1261" s="14" t="s">
        <v>17</v>
      </c>
      <c r="S1261" s="14" t="s">
        <v>143</v>
      </c>
    </row>
    <row r="1262" spans="1:19" x14ac:dyDescent="0.3">
      <c r="A1262" s="11">
        <v>44635.51458333333</v>
      </c>
      <c r="B1262" s="11"/>
      <c r="C1262" s="15">
        <v>44635</v>
      </c>
      <c r="D1262" s="16">
        <v>0.51458333333333328</v>
      </c>
      <c r="E1262" s="33" t="str">
        <f t="shared" si="24"/>
        <v>01:50</v>
      </c>
      <c r="F1262" s="12">
        <v>104</v>
      </c>
      <c r="G1262" s="12">
        <v>100.28</v>
      </c>
      <c r="H1262" s="12">
        <v>113.36</v>
      </c>
      <c r="I1262" s="12">
        <v>103.55</v>
      </c>
      <c r="J1262" s="12">
        <v>106.82</v>
      </c>
      <c r="K1262" s="12">
        <v>99.19</v>
      </c>
      <c r="L1262" s="12">
        <v>114</v>
      </c>
      <c r="M1262" s="12">
        <v>105.73</v>
      </c>
      <c r="N1262" s="13">
        <v>105.86625000000001</v>
      </c>
      <c r="O1262" s="17" t="s">
        <v>137</v>
      </c>
      <c r="P1262" s="14" t="s">
        <v>12</v>
      </c>
      <c r="Q1262" s="14" t="s">
        <v>15</v>
      </c>
      <c r="R1262" s="14" t="s">
        <v>17</v>
      </c>
      <c r="S1262" s="14" t="s">
        <v>143</v>
      </c>
    </row>
    <row r="1263" spans="1:19" x14ac:dyDescent="0.3">
      <c r="A1263" s="11">
        <v>44635.515266203707</v>
      </c>
      <c r="B1263" s="11"/>
      <c r="C1263" s="15">
        <v>44635</v>
      </c>
      <c r="D1263" s="16">
        <v>0.51526620370370368</v>
      </c>
      <c r="E1263" s="33" t="str">
        <f t="shared" si="24"/>
        <v>01:51</v>
      </c>
      <c r="F1263" s="12">
        <v>94.05</v>
      </c>
      <c r="G1263" s="12">
        <v>96.14</v>
      </c>
      <c r="H1263" s="12">
        <v>108.68</v>
      </c>
      <c r="I1263" s="12">
        <v>99.274999999999991</v>
      </c>
      <c r="J1263" s="12">
        <v>102.41</v>
      </c>
      <c r="K1263" s="12">
        <v>118</v>
      </c>
      <c r="L1263" s="12">
        <v>111.81500000000001</v>
      </c>
      <c r="M1263" s="12">
        <v>91</v>
      </c>
      <c r="N1263" s="13">
        <v>102.67125</v>
      </c>
      <c r="O1263" s="17" t="s">
        <v>137</v>
      </c>
      <c r="P1263" s="14" t="s">
        <v>12</v>
      </c>
      <c r="Q1263" s="14" t="s">
        <v>15</v>
      </c>
      <c r="R1263" s="14" t="s">
        <v>17</v>
      </c>
      <c r="S1263" s="14" t="s">
        <v>143</v>
      </c>
    </row>
    <row r="1264" spans="1:19" x14ac:dyDescent="0.3">
      <c r="A1264" s="11">
        <v>44635.515335648146</v>
      </c>
      <c r="B1264" s="11"/>
      <c r="C1264" s="15">
        <v>44635</v>
      </c>
      <c r="D1264" s="16">
        <v>0.51533564814814814</v>
      </c>
      <c r="E1264" s="33" t="str">
        <f t="shared" si="24"/>
        <v>01:51</v>
      </c>
      <c r="F1264" s="12">
        <v>106.2</v>
      </c>
      <c r="G1264" s="12">
        <v>108.56</v>
      </c>
      <c r="H1264" s="12">
        <v>122.72</v>
      </c>
      <c r="I1264" s="12">
        <v>112.1</v>
      </c>
      <c r="J1264" s="12">
        <v>115.64</v>
      </c>
      <c r="K1264" s="12">
        <v>118</v>
      </c>
      <c r="L1264" s="12">
        <v>126.26</v>
      </c>
      <c r="M1264" s="12">
        <v>114.46</v>
      </c>
      <c r="N1264" s="13">
        <v>115.49250000000001</v>
      </c>
      <c r="O1264" s="17" t="s">
        <v>137</v>
      </c>
      <c r="P1264" s="14" t="s">
        <v>12</v>
      </c>
      <c r="Q1264" s="14" t="s">
        <v>15</v>
      </c>
      <c r="R1264" s="14" t="s">
        <v>17</v>
      </c>
      <c r="S1264" s="14" t="s">
        <v>143</v>
      </c>
    </row>
    <row r="1265" spans="1:19" x14ac:dyDescent="0.3">
      <c r="A1265" s="11">
        <v>44635.515960648147</v>
      </c>
      <c r="B1265" s="11"/>
      <c r="C1265" s="15">
        <v>44635</v>
      </c>
      <c r="D1265" s="16">
        <v>0.51596064814814813</v>
      </c>
      <c r="E1265" s="33" t="str">
        <f t="shared" si="24"/>
        <v>01:52</v>
      </c>
      <c r="F1265" s="12">
        <v>92.7</v>
      </c>
      <c r="G1265" s="12">
        <v>94.76</v>
      </c>
      <c r="H1265" s="12">
        <v>107.12</v>
      </c>
      <c r="I1265" s="12">
        <v>97.85</v>
      </c>
      <c r="J1265" s="12">
        <v>100.94</v>
      </c>
      <c r="K1265" s="12">
        <v>119</v>
      </c>
      <c r="L1265" s="12">
        <v>110.21000000000001</v>
      </c>
      <c r="M1265" s="12">
        <v>87</v>
      </c>
      <c r="N1265" s="13">
        <v>101.19750000000002</v>
      </c>
      <c r="O1265" s="17" t="s">
        <v>137</v>
      </c>
      <c r="P1265" s="14" t="s">
        <v>12</v>
      </c>
      <c r="Q1265" s="14" t="s">
        <v>15</v>
      </c>
      <c r="R1265" s="14" t="s">
        <v>17</v>
      </c>
      <c r="S1265" s="14" t="s">
        <v>143</v>
      </c>
    </row>
    <row r="1266" spans="1:19" x14ac:dyDescent="0.3">
      <c r="A1266" s="11">
        <v>44635.516504629632</v>
      </c>
      <c r="B1266" s="11"/>
      <c r="C1266" s="15">
        <v>44635</v>
      </c>
      <c r="D1266" s="16">
        <v>0.51650462962962962</v>
      </c>
      <c r="E1266" s="33" t="str">
        <f t="shared" si="24"/>
        <v>01:52</v>
      </c>
      <c r="F1266" s="12">
        <v>92</v>
      </c>
      <c r="G1266" s="12">
        <v>84.64</v>
      </c>
      <c r="H1266" s="12">
        <v>95.68</v>
      </c>
      <c r="I1266" s="12">
        <v>87.399999999999991</v>
      </c>
      <c r="J1266" s="12">
        <v>90.16</v>
      </c>
      <c r="K1266" s="12">
        <v>83.72</v>
      </c>
      <c r="L1266" s="12">
        <v>98.440000000000012</v>
      </c>
      <c r="M1266" s="12">
        <v>89.24</v>
      </c>
      <c r="N1266" s="13">
        <v>90.160000000000011</v>
      </c>
      <c r="O1266" s="17" t="s">
        <v>137</v>
      </c>
      <c r="P1266" s="14" t="s">
        <v>12</v>
      </c>
      <c r="Q1266" s="14" t="s">
        <v>15</v>
      </c>
      <c r="R1266" s="14" t="s">
        <v>17</v>
      </c>
      <c r="S1266" s="14" t="s">
        <v>143</v>
      </c>
    </row>
    <row r="1267" spans="1:19" x14ac:dyDescent="0.3">
      <c r="A1267" s="11">
        <v>44635.516655092593</v>
      </c>
      <c r="B1267" s="11"/>
      <c r="C1267" s="15">
        <v>44635</v>
      </c>
      <c r="D1267" s="16">
        <v>0.51665509259259257</v>
      </c>
      <c r="E1267" s="33" t="str">
        <f t="shared" si="24"/>
        <v>01:53</v>
      </c>
      <c r="F1267" s="12">
        <v>92.7</v>
      </c>
      <c r="G1267" s="12">
        <v>94.76</v>
      </c>
      <c r="H1267" s="12">
        <v>107.12</v>
      </c>
      <c r="I1267" s="12">
        <v>97.85</v>
      </c>
      <c r="J1267" s="12">
        <v>100.94</v>
      </c>
      <c r="K1267" s="12">
        <v>116</v>
      </c>
      <c r="L1267" s="12">
        <v>110.21000000000001</v>
      </c>
      <c r="M1267" s="12">
        <v>90</v>
      </c>
      <c r="N1267" s="13">
        <v>101.19750000000002</v>
      </c>
      <c r="O1267" s="17" t="s">
        <v>137</v>
      </c>
      <c r="P1267" s="14" t="s">
        <v>12</v>
      </c>
      <c r="Q1267" s="14" t="s">
        <v>15</v>
      </c>
      <c r="R1267" s="14" t="s">
        <v>17</v>
      </c>
      <c r="S1267" s="14" t="s">
        <v>143</v>
      </c>
    </row>
    <row r="1268" spans="1:19" x14ac:dyDescent="0.3">
      <c r="A1268" s="11">
        <v>44635.517106481479</v>
      </c>
      <c r="B1268" s="11"/>
      <c r="C1268" s="15">
        <v>44635</v>
      </c>
      <c r="D1268" s="16">
        <v>0.51710648148148153</v>
      </c>
      <c r="E1268" s="33" t="str">
        <f t="shared" si="24"/>
        <v>01:53</v>
      </c>
      <c r="F1268" s="12">
        <v>81.900000000000006</v>
      </c>
      <c r="G1268" s="12">
        <v>83.72</v>
      </c>
      <c r="H1268" s="12">
        <v>94.64</v>
      </c>
      <c r="I1268" s="12">
        <v>86.45</v>
      </c>
      <c r="J1268" s="12">
        <v>89.179999999999993</v>
      </c>
      <c r="K1268" s="12">
        <v>82.81</v>
      </c>
      <c r="L1268" s="12">
        <v>97.37</v>
      </c>
      <c r="M1268" s="12">
        <v>91</v>
      </c>
      <c r="N1268" s="13">
        <v>88.383750000000006</v>
      </c>
      <c r="O1268" s="17" t="s">
        <v>137</v>
      </c>
      <c r="P1268" s="14" t="s">
        <v>12</v>
      </c>
      <c r="Q1268" s="14" t="s">
        <v>15</v>
      </c>
      <c r="R1268" s="14" t="s">
        <v>17</v>
      </c>
      <c r="S1268" s="14" t="s">
        <v>143</v>
      </c>
    </row>
    <row r="1269" spans="1:19" x14ac:dyDescent="0.3">
      <c r="A1269" s="11">
        <v>44635.51734953704</v>
      </c>
      <c r="B1269" s="11"/>
      <c r="C1269" s="15">
        <v>44635</v>
      </c>
      <c r="D1269" s="16">
        <v>0.51734953703703701</v>
      </c>
      <c r="E1269" s="33" t="str">
        <f t="shared" si="24"/>
        <v>01:54</v>
      </c>
      <c r="F1269" s="12">
        <v>89.100000000000009</v>
      </c>
      <c r="G1269" s="12">
        <v>91.08</v>
      </c>
      <c r="H1269" s="12">
        <v>102.96000000000001</v>
      </c>
      <c r="I1269" s="12">
        <v>94.05</v>
      </c>
      <c r="J1269" s="12">
        <v>97.02</v>
      </c>
      <c r="K1269" s="12">
        <v>111</v>
      </c>
      <c r="L1269" s="12">
        <v>105.93</v>
      </c>
      <c r="M1269" s="12">
        <v>87</v>
      </c>
      <c r="N1269" s="13">
        <v>97.267500000000013</v>
      </c>
      <c r="O1269" s="17" t="s">
        <v>137</v>
      </c>
      <c r="P1269" s="14" t="s">
        <v>12</v>
      </c>
      <c r="Q1269" s="14" t="s">
        <v>15</v>
      </c>
      <c r="R1269" s="14" t="s">
        <v>17</v>
      </c>
      <c r="S1269" s="14" t="s">
        <v>143</v>
      </c>
    </row>
    <row r="1270" spans="1:19" x14ac:dyDescent="0.3">
      <c r="A1270" s="11">
        <v>44635.518043981479</v>
      </c>
      <c r="B1270" s="11"/>
      <c r="C1270" s="15">
        <v>44635</v>
      </c>
      <c r="D1270" s="16">
        <v>0.51804398148148145</v>
      </c>
      <c r="E1270" s="33" t="str">
        <f t="shared" si="24"/>
        <v>01:55</v>
      </c>
      <c r="F1270" s="12">
        <v>92.25</v>
      </c>
      <c r="G1270" s="12">
        <v>94.3</v>
      </c>
      <c r="H1270" s="12">
        <v>106.60000000000001</v>
      </c>
      <c r="I1270" s="12">
        <v>97.375</v>
      </c>
      <c r="J1270" s="12">
        <v>100.45</v>
      </c>
      <c r="K1270" s="12">
        <v>114</v>
      </c>
      <c r="L1270" s="12">
        <v>109.67500000000001</v>
      </c>
      <c r="M1270" s="12">
        <v>91</v>
      </c>
      <c r="N1270" s="13">
        <v>100.70625000000001</v>
      </c>
      <c r="O1270" s="17" t="s">
        <v>137</v>
      </c>
      <c r="P1270" s="14" t="s">
        <v>12</v>
      </c>
      <c r="Q1270" s="14" t="s">
        <v>15</v>
      </c>
      <c r="R1270" s="14" t="s">
        <v>17</v>
      </c>
      <c r="S1270" s="14" t="s">
        <v>143</v>
      </c>
    </row>
    <row r="1271" spans="1:19" x14ac:dyDescent="0.3">
      <c r="A1271" s="11">
        <v>44635.518055555556</v>
      </c>
      <c r="B1271" s="11"/>
      <c r="C1271" s="15">
        <v>44635</v>
      </c>
      <c r="D1271" s="16">
        <v>0.5180555555555556</v>
      </c>
      <c r="E1271" s="33" t="str">
        <f t="shared" ref="E1271:E1327" si="25">TEXT(D1271-$D$1078,"hh:mm")</f>
        <v>01:55</v>
      </c>
      <c r="F1271" s="12">
        <v>98</v>
      </c>
      <c r="G1271" s="12">
        <v>94.76</v>
      </c>
      <c r="H1271" s="12">
        <v>107.12</v>
      </c>
      <c r="I1271" s="12">
        <v>97.85</v>
      </c>
      <c r="J1271" s="12">
        <v>100.94</v>
      </c>
      <c r="K1271" s="12">
        <v>93.73</v>
      </c>
      <c r="L1271" s="12">
        <v>108</v>
      </c>
      <c r="M1271" s="12">
        <v>99.91</v>
      </c>
      <c r="N1271" s="13">
        <v>100.03874999999999</v>
      </c>
      <c r="O1271" s="17" t="s">
        <v>137</v>
      </c>
      <c r="P1271" s="14" t="s">
        <v>12</v>
      </c>
      <c r="Q1271" s="14" t="s">
        <v>15</v>
      </c>
      <c r="R1271" s="14" t="s">
        <v>17</v>
      </c>
      <c r="S1271" s="14" t="s">
        <v>143</v>
      </c>
    </row>
    <row r="1272" spans="1:19" x14ac:dyDescent="0.3">
      <c r="A1272" s="11">
        <v>44635.518738425926</v>
      </c>
      <c r="B1272" s="11"/>
      <c r="C1272" s="15">
        <v>44635</v>
      </c>
      <c r="D1272" s="16">
        <v>0.51873842592592589</v>
      </c>
      <c r="E1272" s="33" t="str">
        <f t="shared" si="25"/>
        <v>01:56</v>
      </c>
      <c r="F1272" s="12">
        <v>90</v>
      </c>
      <c r="G1272" s="12">
        <v>92</v>
      </c>
      <c r="H1272" s="12">
        <v>104</v>
      </c>
      <c r="I1272" s="12">
        <v>95</v>
      </c>
      <c r="J1272" s="12">
        <v>98</v>
      </c>
      <c r="K1272" s="12">
        <v>107</v>
      </c>
      <c r="L1272" s="12">
        <v>107</v>
      </c>
      <c r="M1272" s="12">
        <v>93</v>
      </c>
      <c r="N1272" s="13">
        <v>98.25</v>
      </c>
      <c r="O1272" s="17" t="s">
        <v>137</v>
      </c>
      <c r="P1272" s="14" t="s">
        <v>12</v>
      </c>
      <c r="Q1272" s="14" t="s">
        <v>15</v>
      </c>
      <c r="R1272" s="14" t="s">
        <v>17</v>
      </c>
      <c r="S1272" s="14" t="s">
        <v>143</v>
      </c>
    </row>
    <row r="1273" spans="1:19" x14ac:dyDescent="0.3">
      <c r="A1273" s="11">
        <v>44635.519432870373</v>
      </c>
      <c r="B1273" s="11"/>
      <c r="C1273" s="15">
        <v>44635</v>
      </c>
      <c r="D1273" s="16">
        <v>0.51943287037037034</v>
      </c>
      <c r="E1273" s="33" t="str">
        <f t="shared" si="25"/>
        <v>01:57</v>
      </c>
      <c r="F1273" s="12">
        <v>89.55</v>
      </c>
      <c r="G1273" s="12">
        <v>91.54</v>
      </c>
      <c r="H1273" s="12">
        <v>103.48</v>
      </c>
      <c r="I1273" s="12">
        <v>94.524999999999991</v>
      </c>
      <c r="J1273" s="12">
        <v>97.51</v>
      </c>
      <c r="K1273" s="12">
        <v>109</v>
      </c>
      <c r="L1273" s="12">
        <v>106.465</v>
      </c>
      <c r="M1273" s="12">
        <v>90</v>
      </c>
      <c r="N1273" s="13">
        <v>97.758750000000006</v>
      </c>
      <c r="O1273" s="17" t="s">
        <v>137</v>
      </c>
      <c r="P1273" s="14" t="s">
        <v>12</v>
      </c>
      <c r="Q1273" s="14" t="s">
        <v>15</v>
      </c>
      <c r="R1273" s="14" t="s">
        <v>17</v>
      </c>
      <c r="S1273" s="14" t="s">
        <v>143</v>
      </c>
    </row>
    <row r="1274" spans="1:19" x14ac:dyDescent="0.3">
      <c r="A1274" s="11">
        <v>44635.520104166666</v>
      </c>
      <c r="B1274" s="11"/>
      <c r="C1274" s="15">
        <v>44635</v>
      </c>
      <c r="D1274" s="16">
        <v>0.5201041666666667</v>
      </c>
      <c r="E1274" s="33" t="str">
        <f t="shared" si="25"/>
        <v>01:57</v>
      </c>
      <c r="F1274" s="12">
        <v>108</v>
      </c>
      <c r="G1274" s="12">
        <v>110.4</v>
      </c>
      <c r="H1274" s="12">
        <v>124.80000000000001</v>
      </c>
      <c r="I1274" s="12">
        <v>114</v>
      </c>
      <c r="J1274" s="12">
        <v>117.6</v>
      </c>
      <c r="K1274" s="12">
        <v>120</v>
      </c>
      <c r="L1274" s="12">
        <v>128.4</v>
      </c>
      <c r="M1274" s="12">
        <v>116.39999999999999</v>
      </c>
      <c r="N1274" s="13">
        <v>117.45</v>
      </c>
      <c r="O1274" s="17" t="s">
        <v>137</v>
      </c>
      <c r="P1274" s="14" t="s">
        <v>12</v>
      </c>
      <c r="Q1274" s="14" t="s">
        <v>15</v>
      </c>
      <c r="R1274" s="14" t="s">
        <v>17</v>
      </c>
      <c r="S1274" s="14" t="s">
        <v>143</v>
      </c>
    </row>
    <row r="1275" spans="1:19" x14ac:dyDescent="0.3">
      <c r="A1275" s="11">
        <v>44635.520127314812</v>
      </c>
      <c r="B1275" s="11"/>
      <c r="C1275" s="15">
        <v>44635</v>
      </c>
      <c r="D1275" s="16">
        <v>0.52012731481481478</v>
      </c>
      <c r="E1275" s="33" t="str">
        <f t="shared" si="25"/>
        <v>01:58</v>
      </c>
      <c r="F1275" s="12">
        <v>90.9</v>
      </c>
      <c r="G1275" s="12">
        <v>92.92</v>
      </c>
      <c r="H1275" s="12">
        <v>105.04</v>
      </c>
      <c r="I1275" s="12">
        <v>95.949999999999989</v>
      </c>
      <c r="J1275" s="12">
        <v>98.98</v>
      </c>
      <c r="K1275" s="12">
        <v>118</v>
      </c>
      <c r="L1275" s="12">
        <v>108.07000000000001</v>
      </c>
      <c r="M1275" s="12">
        <v>84</v>
      </c>
      <c r="N1275" s="13">
        <v>99.232500000000002</v>
      </c>
      <c r="O1275" s="17" t="s">
        <v>137</v>
      </c>
      <c r="P1275" s="14" t="s">
        <v>12</v>
      </c>
      <c r="Q1275" s="14" t="s">
        <v>15</v>
      </c>
      <c r="R1275" s="14" t="s">
        <v>17</v>
      </c>
      <c r="S1275" s="14" t="s">
        <v>143</v>
      </c>
    </row>
    <row r="1276" spans="1:19" x14ac:dyDescent="0.3">
      <c r="A1276" s="11">
        <v>44635.520821759259</v>
      </c>
      <c r="B1276" s="11"/>
      <c r="C1276" s="15">
        <v>44635</v>
      </c>
      <c r="D1276" s="16">
        <v>0.52082175925925933</v>
      </c>
      <c r="E1276" s="33" t="str">
        <f t="shared" si="25"/>
        <v>01:59</v>
      </c>
      <c r="F1276" s="12">
        <v>95.850000000000009</v>
      </c>
      <c r="G1276" s="12">
        <v>97.98</v>
      </c>
      <c r="H1276" s="12">
        <v>110.76</v>
      </c>
      <c r="I1276" s="12">
        <v>101.175</v>
      </c>
      <c r="J1276" s="12">
        <v>104.37</v>
      </c>
      <c r="K1276" s="12">
        <v>122</v>
      </c>
      <c r="L1276" s="12">
        <v>113.95500000000001</v>
      </c>
      <c r="M1276" s="12">
        <v>91</v>
      </c>
      <c r="N1276" s="13">
        <v>104.63625</v>
      </c>
      <c r="O1276" s="17" t="s">
        <v>137</v>
      </c>
      <c r="P1276" s="14" t="s">
        <v>12</v>
      </c>
      <c r="Q1276" s="14" t="s">
        <v>15</v>
      </c>
      <c r="R1276" s="14" t="s">
        <v>17</v>
      </c>
      <c r="S1276" s="14" t="s">
        <v>143</v>
      </c>
    </row>
    <row r="1277" spans="1:19" x14ac:dyDescent="0.3">
      <c r="A1277" s="11">
        <v>44635.520902777775</v>
      </c>
      <c r="B1277" s="11"/>
      <c r="C1277" s="15">
        <v>44635</v>
      </c>
      <c r="D1277" s="16">
        <v>0.52090277777777783</v>
      </c>
      <c r="E1277" s="33" t="str">
        <f t="shared" si="25"/>
        <v>01:59</v>
      </c>
      <c r="F1277" s="12">
        <v>88.2</v>
      </c>
      <c r="G1277" s="12">
        <v>90.160000000000011</v>
      </c>
      <c r="H1277" s="12">
        <v>101.92</v>
      </c>
      <c r="I1277" s="12">
        <v>93.1</v>
      </c>
      <c r="J1277" s="12">
        <v>96.039999999999992</v>
      </c>
      <c r="K1277" s="12">
        <v>89.18</v>
      </c>
      <c r="L1277" s="12">
        <v>98</v>
      </c>
      <c r="M1277" s="12">
        <v>95.06</v>
      </c>
      <c r="N1277" s="13">
        <v>93.957499999999982</v>
      </c>
      <c r="O1277" s="17" t="s">
        <v>137</v>
      </c>
      <c r="P1277" s="14" t="s">
        <v>12</v>
      </c>
      <c r="Q1277" s="14" t="s">
        <v>15</v>
      </c>
      <c r="R1277" s="14" t="s">
        <v>17</v>
      </c>
      <c r="S1277" s="14" t="s">
        <v>143</v>
      </c>
    </row>
    <row r="1278" spans="1:19" x14ac:dyDescent="0.3">
      <c r="A1278" s="11">
        <v>44635.521516203706</v>
      </c>
      <c r="B1278" s="11"/>
      <c r="C1278" s="15">
        <v>44635</v>
      </c>
      <c r="D1278" s="16">
        <v>0.52151620370370366</v>
      </c>
      <c r="E1278" s="33" t="str">
        <f t="shared" si="25"/>
        <v>02:00</v>
      </c>
      <c r="F1278" s="12">
        <v>99.9</v>
      </c>
      <c r="G1278" s="12">
        <v>102.12</v>
      </c>
      <c r="H1278" s="12">
        <v>115.44</v>
      </c>
      <c r="I1278" s="12">
        <v>105.44999999999999</v>
      </c>
      <c r="J1278" s="12">
        <v>108.78</v>
      </c>
      <c r="K1278" s="12">
        <v>122</v>
      </c>
      <c r="L1278" s="12">
        <v>118.77000000000001</v>
      </c>
      <c r="M1278" s="12">
        <v>100</v>
      </c>
      <c r="N1278" s="13">
        <v>109.0575</v>
      </c>
      <c r="O1278" s="17" t="s">
        <v>137</v>
      </c>
      <c r="P1278" s="14" t="s">
        <v>12</v>
      </c>
      <c r="Q1278" s="14" t="s">
        <v>15</v>
      </c>
      <c r="R1278" s="14" t="s">
        <v>17</v>
      </c>
      <c r="S1278" s="14" t="s">
        <v>143</v>
      </c>
    </row>
    <row r="1279" spans="1:19" x14ac:dyDescent="0.3">
      <c r="A1279" s="11">
        <v>44635.521527777775</v>
      </c>
      <c r="B1279" s="11"/>
      <c r="C1279" s="15">
        <v>44635</v>
      </c>
      <c r="D1279" s="16">
        <v>0.52152777777777781</v>
      </c>
      <c r="E1279" s="33" t="str">
        <f t="shared" si="25"/>
        <v>02:00</v>
      </c>
      <c r="F1279" s="12">
        <v>89</v>
      </c>
      <c r="G1279" s="12">
        <v>87.86</v>
      </c>
      <c r="H1279" s="12">
        <v>99.320000000000007</v>
      </c>
      <c r="I1279" s="12">
        <v>90.724999999999994</v>
      </c>
      <c r="J1279" s="12">
        <v>93.59</v>
      </c>
      <c r="K1279" s="12">
        <v>86.905000000000001</v>
      </c>
      <c r="L1279" s="12">
        <v>102</v>
      </c>
      <c r="M1279" s="12">
        <v>92.634999999999991</v>
      </c>
      <c r="N1279" s="13">
        <v>92.754374999999996</v>
      </c>
      <c r="O1279" s="17" t="s">
        <v>137</v>
      </c>
      <c r="P1279" s="14" t="s">
        <v>12</v>
      </c>
      <c r="Q1279" s="14" t="s">
        <v>15</v>
      </c>
      <c r="R1279" s="14" t="s">
        <v>17</v>
      </c>
      <c r="S1279" s="14" t="s">
        <v>143</v>
      </c>
    </row>
    <row r="1280" spans="1:19" x14ac:dyDescent="0.3">
      <c r="A1280" s="11">
        <v>44635.522210648145</v>
      </c>
      <c r="B1280" s="11"/>
      <c r="C1280" s="15">
        <v>44635</v>
      </c>
      <c r="D1280" s="16">
        <v>0.52221064814814822</v>
      </c>
      <c r="E1280" s="33" t="str">
        <f t="shared" si="25"/>
        <v>02:01</v>
      </c>
      <c r="F1280" s="12">
        <v>102.60000000000001</v>
      </c>
      <c r="G1280" s="12">
        <v>104.88000000000001</v>
      </c>
      <c r="H1280" s="12">
        <v>118.56</v>
      </c>
      <c r="I1280" s="12">
        <v>108.3</v>
      </c>
      <c r="J1280" s="12">
        <v>111.72</v>
      </c>
      <c r="K1280" s="12">
        <v>119</v>
      </c>
      <c r="L1280" s="12">
        <v>121.98</v>
      </c>
      <c r="M1280" s="12">
        <v>109</v>
      </c>
      <c r="N1280" s="13">
        <v>112.00500000000001</v>
      </c>
      <c r="O1280" s="17" t="s">
        <v>137</v>
      </c>
      <c r="P1280" s="14" t="s">
        <v>12</v>
      </c>
      <c r="Q1280" s="14" t="s">
        <v>15</v>
      </c>
      <c r="R1280" s="14" t="s">
        <v>17</v>
      </c>
      <c r="S1280" s="14" t="s">
        <v>143</v>
      </c>
    </row>
    <row r="1281" spans="1:19" x14ac:dyDescent="0.3">
      <c r="A1281" s="11">
        <v>44635.522905092592</v>
      </c>
      <c r="B1281" s="11"/>
      <c r="C1281" s="15">
        <v>44635</v>
      </c>
      <c r="D1281" s="16">
        <v>0.52290509259259255</v>
      </c>
      <c r="E1281" s="33" t="str">
        <f t="shared" si="25"/>
        <v>02:02</v>
      </c>
      <c r="F1281" s="12">
        <v>96.75</v>
      </c>
      <c r="G1281" s="12">
        <v>98.9</v>
      </c>
      <c r="H1281" s="12">
        <v>111.8</v>
      </c>
      <c r="I1281" s="12">
        <v>102.125</v>
      </c>
      <c r="J1281" s="12">
        <v>105.35</v>
      </c>
      <c r="K1281" s="12">
        <v>114</v>
      </c>
      <c r="L1281" s="12">
        <v>115.02500000000001</v>
      </c>
      <c r="M1281" s="12">
        <v>101</v>
      </c>
      <c r="N1281" s="13">
        <v>105.61874999999999</v>
      </c>
      <c r="O1281" s="17" t="s">
        <v>137</v>
      </c>
      <c r="P1281" s="14" t="s">
        <v>12</v>
      </c>
      <c r="Q1281" s="14" t="s">
        <v>15</v>
      </c>
      <c r="R1281" s="14" t="s">
        <v>17</v>
      </c>
      <c r="S1281" s="14" t="s">
        <v>143</v>
      </c>
    </row>
    <row r="1282" spans="1:19" x14ac:dyDescent="0.3">
      <c r="A1282" s="11">
        <v>44635.523599537039</v>
      </c>
      <c r="B1282" s="11"/>
      <c r="C1282" s="15">
        <v>44635</v>
      </c>
      <c r="D1282" s="16">
        <v>0.5235995370370371</v>
      </c>
      <c r="E1282" s="33" t="str">
        <f t="shared" si="25"/>
        <v>02:03</v>
      </c>
      <c r="F1282" s="12">
        <v>101.25</v>
      </c>
      <c r="G1282" s="12">
        <v>103.5</v>
      </c>
      <c r="H1282" s="12">
        <v>117</v>
      </c>
      <c r="I1282" s="12">
        <v>106.875</v>
      </c>
      <c r="J1282" s="12">
        <v>110.25</v>
      </c>
      <c r="K1282" s="12">
        <v>118</v>
      </c>
      <c r="L1282" s="12">
        <v>120.375</v>
      </c>
      <c r="M1282" s="12">
        <v>107</v>
      </c>
      <c r="N1282" s="13">
        <v>110.53125</v>
      </c>
      <c r="O1282" s="17" t="s">
        <v>137</v>
      </c>
      <c r="P1282" s="14" t="s">
        <v>12</v>
      </c>
      <c r="Q1282" s="14" t="s">
        <v>15</v>
      </c>
      <c r="R1282" s="14" t="s">
        <v>17</v>
      </c>
      <c r="S1282" s="14" t="s">
        <v>143</v>
      </c>
    </row>
    <row r="1283" spans="1:19" x14ac:dyDescent="0.3">
      <c r="A1283" s="11">
        <v>44635.524293981478</v>
      </c>
      <c r="B1283" s="11"/>
      <c r="C1283" s="15">
        <v>44635</v>
      </c>
      <c r="D1283" s="16">
        <v>0.52429398148148143</v>
      </c>
      <c r="E1283" s="33" t="str">
        <f t="shared" si="25"/>
        <v>02:04</v>
      </c>
      <c r="F1283" s="12">
        <v>91.8</v>
      </c>
      <c r="G1283" s="12">
        <v>93.84</v>
      </c>
      <c r="H1283" s="12">
        <v>106.08</v>
      </c>
      <c r="I1283" s="12">
        <v>96.899999999999991</v>
      </c>
      <c r="J1283" s="12">
        <v>99.96</v>
      </c>
      <c r="K1283" s="12">
        <v>114</v>
      </c>
      <c r="L1283" s="12">
        <v>82</v>
      </c>
      <c r="M1283" s="12">
        <v>110</v>
      </c>
      <c r="N1283" s="13">
        <v>99.322499999999991</v>
      </c>
      <c r="O1283" s="17" t="s">
        <v>137</v>
      </c>
      <c r="P1283" s="14" t="s">
        <v>12</v>
      </c>
      <c r="Q1283" s="14" t="s">
        <v>15</v>
      </c>
      <c r="R1283" s="14" t="s">
        <v>17</v>
      </c>
      <c r="S1283" s="14" t="s">
        <v>143</v>
      </c>
    </row>
    <row r="1284" spans="1:19" x14ac:dyDescent="0.3">
      <c r="A1284" s="11">
        <v>44635.52449074074</v>
      </c>
      <c r="B1284" s="11"/>
      <c r="C1284" s="15">
        <v>44635</v>
      </c>
      <c r="D1284" s="16">
        <v>0.52449074074074076</v>
      </c>
      <c r="E1284" s="33" t="str">
        <f t="shared" si="25"/>
        <v>02:04</v>
      </c>
      <c r="F1284" s="12">
        <v>102.60000000000001</v>
      </c>
      <c r="G1284" s="12">
        <v>104.88000000000001</v>
      </c>
      <c r="H1284" s="12">
        <v>118.56</v>
      </c>
      <c r="I1284" s="12">
        <v>108.3</v>
      </c>
      <c r="J1284" s="12">
        <v>111.72</v>
      </c>
      <c r="K1284" s="12">
        <v>114</v>
      </c>
      <c r="L1284" s="12">
        <v>121.98</v>
      </c>
      <c r="M1284" s="12">
        <v>110.58</v>
      </c>
      <c r="N1284" s="13">
        <v>111.57750000000001</v>
      </c>
      <c r="O1284" s="17" t="s">
        <v>137</v>
      </c>
      <c r="P1284" s="14" t="s">
        <v>12</v>
      </c>
      <c r="Q1284" s="14" t="s">
        <v>15</v>
      </c>
      <c r="R1284" s="14" t="s">
        <v>17</v>
      </c>
      <c r="S1284" s="14" t="s">
        <v>143</v>
      </c>
    </row>
    <row r="1285" spans="1:19" x14ac:dyDescent="0.3">
      <c r="A1285" s="11">
        <v>44635.524583333332</v>
      </c>
      <c r="B1285" s="11"/>
      <c r="C1285" s="15">
        <v>44635</v>
      </c>
      <c r="D1285" s="16">
        <v>0.52458333333333329</v>
      </c>
      <c r="E1285" s="33" t="str">
        <f t="shared" si="25"/>
        <v>02:04</v>
      </c>
      <c r="F1285" s="12">
        <v>108</v>
      </c>
      <c r="G1285" s="12">
        <v>110.4</v>
      </c>
      <c r="H1285" s="12">
        <v>124.80000000000001</v>
      </c>
      <c r="I1285" s="12">
        <v>114</v>
      </c>
      <c r="J1285" s="12">
        <v>117.6</v>
      </c>
      <c r="K1285" s="12">
        <v>109.2</v>
      </c>
      <c r="L1285" s="12">
        <v>128.4</v>
      </c>
      <c r="M1285" s="12">
        <v>120</v>
      </c>
      <c r="N1285" s="13">
        <v>116.55000000000001</v>
      </c>
      <c r="O1285" s="17" t="s">
        <v>137</v>
      </c>
      <c r="P1285" s="14" t="s">
        <v>12</v>
      </c>
      <c r="Q1285" s="14" t="s">
        <v>15</v>
      </c>
      <c r="R1285" s="14" t="s">
        <v>17</v>
      </c>
      <c r="S1285" s="14" t="s">
        <v>143</v>
      </c>
    </row>
    <row r="1286" spans="1:19" x14ac:dyDescent="0.3">
      <c r="A1286" s="11">
        <v>44635.524988425925</v>
      </c>
      <c r="B1286" s="11"/>
      <c r="C1286" s="15">
        <v>44635</v>
      </c>
      <c r="D1286" s="16">
        <v>0.52498842592592598</v>
      </c>
      <c r="E1286" s="33" t="str">
        <f t="shared" si="25"/>
        <v>02:05</v>
      </c>
      <c r="F1286" s="12">
        <v>102.15</v>
      </c>
      <c r="G1286" s="12">
        <v>104.42</v>
      </c>
      <c r="H1286" s="12">
        <v>118.04</v>
      </c>
      <c r="I1286" s="12">
        <v>107.82499999999999</v>
      </c>
      <c r="J1286" s="12">
        <v>111.23</v>
      </c>
      <c r="K1286" s="12">
        <v>114</v>
      </c>
      <c r="L1286" s="12">
        <v>121.44500000000001</v>
      </c>
      <c r="M1286" s="12">
        <v>113</v>
      </c>
      <c r="N1286" s="13">
        <v>111.51375</v>
      </c>
      <c r="O1286" s="17" t="s">
        <v>137</v>
      </c>
      <c r="P1286" s="14" t="s">
        <v>12</v>
      </c>
      <c r="Q1286" s="14" t="s">
        <v>15</v>
      </c>
      <c r="R1286" s="14" t="s">
        <v>17</v>
      </c>
      <c r="S1286" s="14" t="s">
        <v>143</v>
      </c>
    </row>
    <row r="1287" spans="1:19" x14ac:dyDescent="0.3">
      <c r="A1287" s="11">
        <v>44635.525000000001</v>
      </c>
      <c r="B1287" s="11"/>
      <c r="C1287" s="15">
        <v>44635</v>
      </c>
      <c r="D1287" s="16">
        <v>0.52500000000000002</v>
      </c>
      <c r="E1287" s="33" t="str">
        <f t="shared" si="25"/>
        <v>02:05</v>
      </c>
      <c r="F1287" s="12">
        <v>93</v>
      </c>
      <c r="G1287" s="12">
        <v>90.160000000000011</v>
      </c>
      <c r="H1287" s="12">
        <v>101.92</v>
      </c>
      <c r="I1287" s="12">
        <v>93.1</v>
      </c>
      <c r="J1287" s="12">
        <v>96.039999999999992</v>
      </c>
      <c r="K1287" s="12">
        <v>89.18</v>
      </c>
      <c r="L1287" s="12">
        <v>103</v>
      </c>
      <c r="M1287" s="12">
        <v>95.06</v>
      </c>
      <c r="N1287" s="13">
        <v>95.182500000000005</v>
      </c>
      <c r="O1287" s="17" t="s">
        <v>137</v>
      </c>
      <c r="P1287" s="14" t="s">
        <v>12</v>
      </c>
      <c r="Q1287" s="14" t="s">
        <v>15</v>
      </c>
      <c r="R1287" s="14" t="s">
        <v>17</v>
      </c>
      <c r="S1287" s="14" t="s">
        <v>143</v>
      </c>
    </row>
    <row r="1288" spans="1:19" x14ac:dyDescent="0.3">
      <c r="A1288" s="11">
        <v>44635.525682870371</v>
      </c>
      <c r="B1288" s="11"/>
      <c r="C1288" s="15">
        <v>44635</v>
      </c>
      <c r="D1288" s="16">
        <v>0.52568287037037031</v>
      </c>
      <c r="E1288" s="33" t="str">
        <f t="shared" si="25"/>
        <v>02:06</v>
      </c>
      <c r="F1288" s="12">
        <v>86.4</v>
      </c>
      <c r="G1288" s="12">
        <v>88.320000000000007</v>
      </c>
      <c r="H1288" s="12">
        <v>99.84</v>
      </c>
      <c r="I1288" s="12">
        <v>91.199999999999989</v>
      </c>
      <c r="J1288" s="12">
        <v>94.08</v>
      </c>
      <c r="K1288" s="12">
        <v>87.36</v>
      </c>
      <c r="L1288" s="12">
        <v>102.72</v>
      </c>
      <c r="M1288" s="12">
        <v>96</v>
      </c>
      <c r="N1288" s="13">
        <v>93.240000000000009</v>
      </c>
      <c r="O1288" s="17" t="s">
        <v>137</v>
      </c>
      <c r="P1288" s="14" t="s">
        <v>12</v>
      </c>
      <c r="Q1288" s="14" t="s">
        <v>15</v>
      </c>
      <c r="R1288" s="14" t="s">
        <v>17</v>
      </c>
      <c r="S1288" s="14" t="s">
        <v>143</v>
      </c>
    </row>
    <row r="1289" spans="1:19" x14ac:dyDescent="0.3">
      <c r="A1289" s="11">
        <v>44635.525983796295</v>
      </c>
      <c r="B1289" s="11"/>
      <c r="C1289" s="15">
        <v>44635</v>
      </c>
      <c r="D1289" s="16">
        <v>0.52598379629629632</v>
      </c>
      <c r="E1289" s="33" t="str">
        <f t="shared" si="25"/>
        <v>02:06</v>
      </c>
      <c r="F1289" s="12">
        <v>103.5</v>
      </c>
      <c r="G1289" s="12">
        <v>105.80000000000001</v>
      </c>
      <c r="H1289" s="12">
        <v>119.60000000000001</v>
      </c>
      <c r="I1289" s="12">
        <v>109.25</v>
      </c>
      <c r="J1289" s="12">
        <v>112.7</v>
      </c>
      <c r="K1289" s="12">
        <v>115</v>
      </c>
      <c r="L1289" s="12">
        <v>123.05000000000001</v>
      </c>
      <c r="M1289" s="12">
        <v>111.55</v>
      </c>
      <c r="N1289" s="13">
        <v>112.55625000000001</v>
      </c>
      <c r="O1289" s="17" t="s">
        <v>137</v>
      </c>
      <c r="P1289" s="14" t="s">
        <v>12</v>
      </c>
      <c r="Q1289" s="14" t="s">
        <v>15</v>
      </c>
      <c r="R1289" s="14" t="s">
        <v>17</v>
      </c>
      <c r="S1289" s="14" t="s">
        <v>143</v>
      </c>
    </row>
    <row r="1290" spans="1:19" x14ac:dyDescent="0.3">
      <c r="A1290" s="11">
        <v>44635.526365740741</v>
      </c>
      <c r="B1290" s="11"/>
      <c r="C1290" s="15">
        <v>44635</v>
      </c>
      <c r="D1290" s="16">
        <v>0.52636574074074072</v>
      </c>
      <c r="E1290" s="33" t="str">
        <f t="shared" si="25"/>
        <v>02:06</v>
      </c>
      <c r="F1290" s="12">
        <v>82.8</v>
      </c>
      <c r="G1290" s="12">
        <v>84.64</v>
      </c>
      <c r="H1290" s="12">
        <v>95.68</v>
      </c>
      <c r="I1290" s="12">
        <v>87.399999999999991</v>
      </c>
      <c r="J1290" s="12">
        <v>90.16</v>
      </c>
      <c r="K1290" s="12">
        <v>83.72</v>
      </c>
      <c r="L1290" s="12">
        <v>98.440000000000012</v>
      </c>
      <c r="M1290" s="12">
        <v>92</v>
      </c>
      <c r="N1290" s="13">
        <v>89.355000000000004</v>
      </c>
      <c r="O1290" s="17" t="s">
        <v>137</v>
      </c>
      <c r="P1290" s="14" t="s">
        <v>12</v>
      </c>
      <c r="Q1290" s="14" t="s">
        <v>15</v>
      </c>
      <c r="R1290" s="14" t="s">
        <v>17</v>
      </c>
      <c r="S1290" s="14" t="s">
        <v>143</v>
      </c>
    </row>
    <row r="1291" spans="1:19" x14ac:dyDescent="0.3">
      <c r="A1291" s="11">
        <v>44635.526377314818</v>
      </c>
      <c r="B1291" s="11"/>
      <c r="C1291" s="15">
        <v>44635</v>
      </c>
      <c r="D1291" s="16">
        <v>0.52637731481481487</v>
      </c>
      <c r="E1291" s="33" t="str">
        <f t="shared" si="25"/>
        <v>02:07</v>
      </c>
      <c r="F1291" s="12">
        <v>91.350000000000009</v>
      </c>
      <c r="G1291" s="12">
        <v>93.38000000000001</v>
      </c>
      <c r="H1291" s="12">
        <v>105.56</v>
      </c>
      <c r="I1291" s="12">
        <v>96.424999999999997</v>
      </c>
      <c r="J1291" s="12">
        <v>99.47</v>
      </c>
      <c r="K1291" s="12">
        <v>113</v>
      </c>
      <c r="L1291" s="12">
        <v>108.605</v>
      </c>
      <c r="M1291" s="12">
        <v>90</v>
      </c>
      <c r="N1291" s="13">
        <v>99.72375000000001</v>
      </c>
      <c r="O1291" s="17" t="s">
        <v>137</v>
      </c>
      <c r="P1291" s="14" t="s">
        <v>12</v>
      </c>
      <c r="Q1291" s="14" t="s">
        <v>15</v>
      </c>
      <c r="R1291" s="14" t="s">
        <v>17</v>
      </c>
      <c r="S1291" s="14" t="s">
        <v>143</v>
      </c>
    </row>
    <row r="1292" spans="1:19" x14ac:dyDescent="0.3">
      <c r="A1292" s="11">
        <v>44635.527071759258</v>
      </c>
      <c r="B1292" s="11"/>
      <c r="C1292" s="15">
        <v>44635</v>
      </c>
      <c r="D1292" s="16">
        <v>0.5270717592592592</v>
      </c>
      <c r="E1292" s="33" t="str">
        <f t="shared" si="25"/>
        <v>02:08</v>
      </c>
      <c r="F1292" s="12">
        <v>91.350000000000009</v>
      </c>
      <c r="G1292" s="12">
        <v>93.38000000000001</v>
      </c>
      <c r="H1292" s="12">
        <v>105.56</v>
      </c>
      <c r="I1292" s="12">
        <v>96.424999999999997</v>
      </c>
      <c r="J1292" s="12">
        <v>99.47</v>
      </c>
      <c r="K1292" s="12">
        <v>112</v>
      </c>
      <c r="L1292" s="12">
        <v>108.605</v>
      </c>
      <c r="M1292" s="12">
        <v>91</v>
      </c>
      <c r="N1292" s="13">
        <v>99.72375000000001</v>
      </c>
      <c r="O1292" s="17" t="s">
        <v>137</v>
      </c>
      <c r="P1292" s="14" t="s">
        <v>12</v>
      </c>
      <c r="Q1292" s="14" t="s">
        <v>15</v>
      </c>
      <c r="R1292" s="14" t="s">
        <v>17</v>
      </c>
      <c r="S1292" s="14" t="s">
        <v>143</v>
      </c>
    </row>
    <row r="1293" spans="1:19" x14ac:dyDescent="0.3">
      <c r="A1293" s="11">
        <v>44635.527766203704</v>
      </c>
      <c r="B1293" s="11"/>
      <c r="C1293" s="15">
        <v>44635</v>
      </c>
      <c r="D1293" s="16">
        <v>0.52776620370370375</v>
      </c>
      <c r="E1293" s="33" t="str">
        <f t="shared" si="25"/>
        <v>02:09</v>
      </c>
      <c r="F1293" s="12">
        <v>90.45</v>
      </c>
      <c r="G1293" s="12">
        <v>92.460000000000008</v>
      </c>
      <c r="H1293" s="12">
        <v>104.52000000000001</v>
      </c>
      <c r="I1293" s="12">
        <v>95.474999999999994</v>
      </c>
      <c r="J1293" s="12">
        <v>98.49</v>
      </c>
      <c r="K1293" s="12">
        <v>113</v>
      </c>
      <c r="L1293" s="12">
        <v>107.53500000000001</v>
      </c>
      <c r="M1293" s="12">
        <v>88</v>
      </c>
      <c r="N1293" s="13">
        <v>98.741250000000008</v>
      </c>
      <c r="O1293" s="17" t="s">
        <v>137</v>
      </c>
      <c r="P1293" s="14" t="s">
        <v>12</v>
      </c>
      <c r="Q1293" s="14" t="s">
        <v>15</v>
      </c>
      <c r="R1293" s="14" t="s">
        <v>17</v>
      </c>
      <c r="S1293" s="14" t="s">
        <v>143</v>
      </c>
    </row>
    <row r="1294" spans="1:19" x14ac:dyDescent="0.3">
      <c r="A1294" s="11">
        <v>44635.528252314813</v>
      </c>
      <c r="B1294" s="11"/>
      <c r="C1294" s="15">
        <v>44635</v>
      </c>
      <c r="D1294" s="16">
        <v>0.52825231481481483</v>
      </c>
      <c r="E1294" s="33" t="str">
        <f t="shared" si="25"/>
        <v>02:09</v>
      </c>
      <c r="F1294" s="12">
        <v>77.400000000000006</v>
      </c>
      <c r="G1294" s="12">
        <v>79.12</v>
      </c>
      <c r="H1294" s="12">
        <v>89.44</v>
      </c>
      <c r="I1294" s="12">
        <v>81.7</v>
      </c>
      <c r="J1294" s="12">
        <v>84.28</v>
      </c>
      <c r="K1294" s="12">
        <v>78.260000000000005</v>
      </c>
      <c r="L1294" s="12">
        <v>92.02000000000001</v>
      </c>
      <c r="M1294" s="12">
        <v>86</v>
      </c>
      <c r="N1294" s="13">
        <v>83.527500000000003</v>
      </c>
      <c r="O1294" s="17" t="s">
        <v>137</v>
      </c>
      <c r="P1294" s="14" t="s">
        <v>12</v>
      </c>
      <c r="Q1294" s="14" t="s">
        <v>15</v>
      </c>
      <c r="R1294" s="14" t="s">
        <v>17</v>
      </c>
      <c r="S1294" s="14" t="s">
        <v>143</v>
      </c>
    </row>
    <row r="1295" spans="1:19" x14ac:dyDescent="0.3">
      <c r="A1295" s="11">
        <v>44635.528460648151</v>
      </c>
      <c r="B1295" s="11"/>
      <c r="C1295" s="15">
        <v>44635</v>
      </c>
      <c r="D1295" s="16">
        <v>0.52846064814814808</v>
      </c>
      <c r="E1295" s="33" t="str">
        <f t="shared" si="25"/>
        <v>02:10</v>
      </c>
      <c r="F1295" s="12">
        <v>89.55</v>
      </c>
      <c r="G1295" s="12">
        <v>91.54</v>
      </c>
      <c r="H1295" s="12">
        <v>103.48</v>
      </c>
      <c r="I1295" s="12">
        <v>94.524999999999991</v>
      </c>
      <c r="J1295" s="12">
        <v>97.51</v>
      </c>
      <c r="K1295" s="12">
        <v>111</v>
      </c>
      <c r="L1295" s="12">
        <v>106.465</v>
      </c>
      <c r="M1295" s="12">
        <v>88</v>
      </c>
      <c r="N1295" s="13">
        <v>97.758750000000006</v>
      </c>
      <c r="O1295" s="17" t="s">
        <v>137</v>
      </c>
      <c r="P1295" s="14" t="s">
        <v>12</v>
      </c>
      <c r="Q1295" s="14" t="s">
        <v>15</v>
      </c>
      <c r="R1295" s="14" t="s">
        <v>17</v>
      </c>
      <c r="S1295" s="14" t="s">
        <v>143</v>
      </c>
    </row>
    <row r="1296" spans="1:19" x14ac:dyDescent="0.3">
      <c r="A1296" s="11">
        <v>44635.52847222222</v>
      </c>
      <c r="B1296" s="11"/>
      <c r="C1296" s="15">
        <v>44635</v>
      </c>
      <c r="D1296" s="16">
        <v>0.52847222222222223</v>
      </c>
      <c r="E1296" s="33" t="str">
        <f t="shared" si="25"/>
        <v>02:10</v>
      </c>
      <c r="F1296" s="12">
        <v>94</v>
      </c>
      <c r="G1296" s="12">
        <v>92.460000000000008</v>
      </c>
      <c r="H1296" s="12">
        <v>104.52000000000001</v>
      </c>
      <c r="I1296" s="12">
        <v>95.474999999999994</v>
      </c>
      <c r="J1296" s="12">
        <v>98.49</v>
      </c>
      <c r="K1296" s="12">
        <v>91.454999999999998</v>
      </c>
      <c r="L1296" s="12">
        <v>107</v>
      </c>
      <c r="M1296" s="12">
        <v>97.484999999999999</v>
      </c>
      <c r="N1296" s="13">
        <v>97.610625000000013</v>
      </c>
      <c r="O1296" s="17" t="s">
        <v>137</v>
      </c>
      <c r="P1296" s="14" t="s">
        <v>12</v>
      </c>
      <c r="Q1296" s="14" t="s">
        <v>15</v>
      </c>
      <c r="R1296" s="14" t="s">
        <v>17</v>
      </c>
      <c r="S1296" s="14" t="s">
        <v>143</v>
      </c>
    </row>
    <row r="1297" spans="1:19" x14ac:dyDescent="0.3">
      <c r="A1297" s="11">
        <v>44635.52915509259</v>
      </c>
      <c r="B1297" s="11"/>
      <c r="C1297" s="15">
        <v>44635</v>
      </c>
      <c r="D1297" s="16">
        <v>0.52915509259259264</v>
      </c>
      <c r="E1297" s="33" t="str">
        <f t="shared" si="25"/>
        <v>02:11</v>
      </c>
      <c r="F1297" s="12">
        <v>93.600000000000009</v>
      </c>
      <c r="G1297" s="12">
        <v>95.68</v>
      </c>
      <c r="H1297" s="12">
        <v>108.16</v>
      </c>
      <c r="I1297" s="12">
        <v>98.8</v>
      </c>
      <c r="J1297" s="12">
        <v>101.92</v>
      </c>
      <c r="K1297" s="12">
        <v>119</v>
      </c>
      <c r="L1297" s="12">
        <v>111.28</v>
      </c>
      <c r="M1297" s="12">
        <v>89</v>
      </c>
      <c r="N1297" s="13">
        <v>102.18</v>
      </c>
      <c r="O1297" s="17" t="s">
        <v>137</v>
      </c>
      <c r="P1297" s="14" t="s">
        <v>12</v>
      </c>
      <c r="Q1297" s="14" t="s">
        <v>15</v>
      </c>
      <c r="R1297" s="14" t="s">
        <v>17</v>
      </c>
      <c r="S1297" s="14" t="s">
        <v>143</v>
      </c>
    </row>
    <row r="1298" spans="1:19" x14ac:dyDescent="0.3">
      <c r="A1298" s="11">
        <v>44635.529849537037</v>
      </c>
      <c r="B1298" s="11"/>
      <c r="C1298" s="15">
        <v>44635</v>
      </c>
      <c r="D1298" s="16">
        <v>0.52984953703703697</v>
      </c>
      <c r="E1298" s="33" t="str">
        <f t="shared" si="25"/>
        <v>02:12</v>
      </c>
      <c r="F1298" s="12">
        <v>78.3</v>
      </c>
      <c r="G1298" s="12">
        <v>80.040000000000006</v>
      </c>
      <c r="H1298" s="12">
        <v>90.48</v>
      </c>
      <c r="I1298" s="12">
        <v>82.649999999999991</v>
      </c>
      <c r="J1298" s="12">
        <v>85.26</v>
      </c>
      <c r="K1298" s="12">
        <v>112</v>
      </c>
      <c r="L1298" s="12">
        <v>93.09</v>
      </c>
      <c r="M1298" s="12">
        <v>62</v>
      </c>
      <c r="N1298" s="13">
        <v>85.477500000000006</v>
      </c>
      <c r="O1298" s="17" t="s">
        <v>137</v>
      </c>
      <c r="P1298" s="14" t="s">
        <v>12</v>
      </c>
      <c r="Q1298" s="14" t="s">
        <v>15</v>
      </c>
      <c r="R1298" s="14" t="s">
        <v>17</v>
      </c>
      <c r="S1298" s="14" t="s">
        <v>143</v>
      </c>
    </row>
    <row r="1299" spans="1:19" x14ac:dyDescent="0.3">
      <c r="A1299" s="11">
        <v>44635.530543981484</v>
      </c>
      <c r="B1299" s="11"/>
      <c r="C1299" s="15">
        <v>44635</v>
      </c>
      <c r="D1299" s="16">
        <v>0.53054398148148152</v>
      </c>
      <c r="E1299" s="33" t="str">
        <f t="shared" si="25"/>
        <v>02:13</v>
      </c>
      <c r="F1299" s="12">
        <v>82.8</v>
      </c>
      <c r="G1299" s="12">
        <v>84.64</v>
      </c>
      <c r="H1299" s="12">
        <v>95.68</v>
      </c>
      <c r="I1299" s="12">
        <v>87.399999999999991</v>
      </c>
      <c r="J1299" s="12">
        <v>90.16</v>
      </c>
      <c r="K1299" s="12">
        <v>116</v>
      </c>
      <c r="L1299" s="12">
        <v>98.440000000000012</v>
      </c>
      <c r="M1299" s="12">
        <v>68</v>
      </c>
      <c r="N1299" s="13">
        <v>90.39</v>
      </c>
      <c r="O1299" s="17" t="s">
        <v>137</v>
      </c>
      <c r="P1299" s="14" t="s">
        <v>12</v>
      </c>
      <c r="Q1299" s="14" t="s">
        <v>15</v>
      </c>
      <c r="R1299" s="14" t="s">
        <v>17</v>
      </c>
      <c r="S1299" s="14" t="s">
        <v>143</v>
      </c>
    </row>
    <row r="1300" spans="1:19" x14ac:dyDescent="0.3">
      <c r="A1300" s="11">
        <v>44635.530798611115</v>
      </c>
      <c r="B1300" s="11"/>
      <c r="C1300" s="15">
        <v>44635</v>
      </c>
      <c r="D1300" s="16">
        <v>0.53079861111111104</v>
      </c>
      <c r="E1300" s="33" t="str">
        <f t="shared" si="25"/>
        <v>02:13</v>
      </c>
      <c r="F1300" s="12">
        <v>72</v>
      </c>
      <c r="G1300" s="12">
        <v>73.600000000000009</v>
      </c>
      <c r="H1300" s="12">
        <v>83.2</v>
      </c>
      <c r="I1300" s="12">
        <v>76</v>
      </c>
      <c r="J1300" s="12">
        <v>78.400000000000006</v>
      </c>
      <c r="K1300" s="12">
        <v>72.8</v>
      </c>
      <c r="L1300" s="12">
        <v>80</v>
      </c>
      <c r="M1300" s="12">
        <v>77.599999999999994</v>
      </c>
      <c r="N1300" s="13">
        <v>76.7</v>
      </c>
      <c r="O1300" s="17" t="s">
        <v>137</v>
      </c>
      <c r="P1300" s="14" t="s">
        <v>12</v>
      </c>
      <c r="Q1300" s="14" t="s">
        <v>15</v>
      </c>
      <c r="R1300" s="14" t="s">
        <v>17</v>
      </c>
      <c r="S1300" s="14" t="s">
        <v>143</v>
      </c>
    </row>
    <row r="1301" spans="1:19" x14ac:dyDescent="0.3">
      <c r="A1301" s="11">
        <v>44635.531018518515</v>
      </c>
      <c r="B1301" s="11"/>
      <c r="C1301" s="15">
        <v>44635</v>
      </c>
      <c r="D1301" s="16">
        <v>0.53101851851851845</v>
      </c>
      <c r="E1301" s="33" t="str">
        <f t="shared" si="25"/>
        <v>02:13</v>
      </c>
      <c r="F1301" s="12">
        <v>73.8</v>
      </c>
      <c r="G1301" s="12">
        <v>75.44</v>
      </c>
      <c r="H1301" s="12">
        <v>85.28</v>
      </c>
      <c r="I1301" s="12">
        <v>77.899999999999991</v>
      </c>
      <c r="J1301" s="12">
        <v>80.36</v>
      </c>
      <c r="K1301" s="12">
        <v>74.62</v>
      </c>
      <c r="L1301" s="12">
        <v>82</v>
      </c>
      <c r="M1301" s="12">
        <v>79.539999999999992</v>
      </c>
      <c r="N1301" s="13">
        <v>78.617500000000007</v>
      </c>
      <c r="O1301" s="17" t="s">
        <v>137</v>
      </c>
      <c r="P1301" s="14" t="s">
        <v>12</v>
      </c>
      <c r="Q1301" s="14" t="s">
        <v>15</v>
      </c>
      <c r="R1301" s="14" t="s">
        <v>17</v>
      </c>
      <c r="S1301" s="14" t="s">
        <v>143</v>
      </c>
    </row>
    <row r="1302" spans="1:19" x14ac:dyDescent="0.3">
      <c r="A1302" s="11">
        <v>44635.531238425923</v>
      </c>
      <c r="B1302" s="11"/>
      <c r="C1302" s="15">
        <v>44635</v>
      </c>
      <c r="D1302" s="16">
        <v>0.53123842592592596</v>
      </c>
      <c r="E1302" s="33" t="str">
        <f t="shared" si="25"/>
        <v>02:14</v>
      </c>
      <c r="F1302" s="12">
        <v>80.100000000000009</v>
      </c>
      <c r="G1302" s="12">
        <v>81.88000000000001</v>
      </c>
      <c r="H1302" s="12">
        <v>92.56</v>
      </c>
      <c r="I1302" s="12">
        <v>84.55</v>
      </c>
      <c r="J1302" s="12">
        <v>87.22</v>
      </c>
      <c r="K1302" s="12">
        <v>113</v>
      </c>
      <c r="L1302" s="12">
        <v>95.23</v>
      </c>
      <c r="M1302" s="12">
        <v>65</v>
      </c>
      <c r="N1302" s="13">
        <v>87.44250000000001</v>
      </c>
      <c r="O1302" s="17" t="s">
        <v>137</v>
      </c>
      <c r="P1302" s="14" t="s">
        <v>12</v>
      </c>
      <c r="Q1302" s="14" t="s">
        <v>15</v>
      </c>
      <c r="R1302" s="14" t="s">
        <v>17</v>
      </c>
      <c r="S1302" s="14" t="s">
        <v>143</v>
      </c>
    </row>
    <row r="1303" spans="1:19" x14ac:dyDescent="0.3">
      <c r="A1303" s="11">
        <v>44635.53193287037</v>
      </c>
      <c r="B1303" s="11"/>
      <c r="C1303" s="15">
        <v>44635</v>
      </c>
      <c r="D1303" s="16">
        <v>0.5319328703703704</v>
      </c>
      <c r="E1303" s="33" t="str">
        <f t="shared" si="25"/>
        <v>02:15</v>
      </c>
      <c r="F1303" s="12">
        <v>76.05</v>
      </c>
      <c r="G1303" s="12">
        <v>77.740000000000009</v>
      </c>
      <c r="H1303" s="12">
        <v>87.88000000000001</v>
      </c>
      <c r="I1303" s="12">
        <v>80.274999999999991</v>
      </c>
      <c r="J1303" s="12">
        <v>82.81</v>
      </c>
      <c r="K1303" s="12">
        <v>116</v>
      </c>
      <c r="L1303" s="12">
        <v>90.415000000000006</v>
      </c>
      <c r="M1303" s="12">
        <v>53</v>
      </c>
      <c r="N1303" s="13">
        <v>83.021249999999995</v>
      </c>
      <c r="O1303" s="17" t="s">
        <v>137</v>
      </c>
      <c r="P1303" s="14" t="s">
        <v>12</v>
      </c>
      <c r="Q1303" s="14" t="s">
        <v>15</v>
      </c>
      <c r="R1303" s="14" t="s">
        <v>17</v>
      </c>
      <c r="S1303" s="14" t="s">
        <v>143</v>
      </c>
    </row>
    <row r="1304" spans="1:19" x14ac:dyDescent="0.3">
      <c r="A1304" s="11">
        <v>44635.531944444447</v>
      </c>
      <c r="B1304" s="11"/>
      <c r="C1304" s="15">
        <v>44635</v>
      </c>
      <c r="D1304" s="16">
        <v>0.53194444444444444</v>
      </c>
      <c r="E1304" s="33" t="str">
        <f t="shared" si="25"/>
        <v>02:15</v>
      </c>
      <c r="F1304" s="12">
        <v>87</v>
      </c>
      <c r="G1304" s="12">
        <v>90.62</v>
      </c>
      <c r="H1304" s="12">
        <v>102.44</v>
      </c>
      <c r="I1304" s="12">
        <v>93.574999999999989</v>
      </c>
      <c r="J1304" s="12">
        <v>96.53</v>
      </c>
      <c r="K1304" s="12">
        <v>89.635000000000005</v>
      </c>
      <c r="L1304" s="12">
        <v>110</v>
      </c>
      <c r="M1304" s="12">
        <v>95.545000000000002</v>
      </c>
      <c r="N1304" s="13">
        <v>95.668124999999989</v>
      </c>
      <c r="O1304" s="17" t="s">
        <v>137</v>
      </c>
      <c r="P1304" s="14" t="s">
        <v>12</v>
      </c>
      <c r="Q1304" s="14" t="s">
        <v>15</v>
      </c>
      <c r="R1304" s="14" t="s">
        <v>17</v>
      </c>
      <c r="S1304" s="14" t="s">
        <v>143</v>
      </c>
    </row>
    <row r="1305" spans="1:19" x14ac:dyDescent="0.3">
      <c r="A1305" s="11">
        <v>44635.532627314817</v>
      </c>
      <c r="B1305" s="11"/>
      <c r="C1305" s="15">
        <v>44635</v>
      </c>
      <c r="D1305" s="16">
        <v>0.53262731481481485</v>
      </c>
      <c r="E1305" s="33" t="str">
        <f t="shared" si="25"/>
        <v>02:16</v>
      </c>
      <c r="F1305" s="12">
        <v>105.3</v>
      </c>
      <c r="G1305" s="12">
        <v>107.64</v>
      </c>
      <c r="H1305" s="12">
        <v>121.68</v>
      </c>
      <c r="I1305" s="12">
        <v>111.14999999999999</v>
      </c>
      <c r="J1305" s="12">
        <v>114.66</v>
      </c>
      <c r="K1305" s="12">
        <v>117</v>
      </c>
      <c r="L1305" s="12">
        <v>125.19000000000001</v>
      </c>
      <c r="M1305" s="12">
        <v>113.49</v>
      </c>
      <c r="N1305" s="13">
        <v>114.51375</v>
      </c>
      <c r="O1305" s="17" t="s">
        <v>137</v>
      </c>
      <c r="P1305" s="14" t="s">
        <v>12</v>
      </c>
      <c r="Q1305" s="14" t="s">
        <v>15</v>
      </c>
      <c r="R1305" s="14" t="s">
        <v>17</v>
      </c>
      <c r="S1305" s="14" t="s">
        <v>143</v>
      </c>
    </row>
    <row r="1306" spans="1:19" x14ac:dyDescent="0.3">
      <c r="A1306" s="11">
        <v>44635.533321759256</v>
      </c>
      <c r="B1306" s="11"/>
      <c r="C1306" s="15">
        <v>44635</v>
      </c>
      <c r="D1306" s="16">
        <v>0.53332175925925929</v>
      </c>
      <c r="E1306" s="33" t="str">
        <f t="shared" si="25"/>
        <v>02:17</v>
      </c>
      <c r="F1306" s="12">
        <v>79.650000000000006</v>
      </c>
      <c r="G1306" s="12">
        <v>81.42</v>
      </c>
      <c r="H1306" s="12">
        <v>92.04</v>
      </c>
      <c r="I1306" s="12">
        <v>84.075000000000003</v>
      </c>
      <c r="J1306" s="12">
        <v>86.73</v>
      </c>
      <c r="K1306" s="12">
        <v>119</v>
      </c>
      <c r="L1306" s="12">
        <v>94.695000000000007</v>
      </c>
      <c r="M1306" s="12">
        <v>58</v>
      </c>
      <c r="N1306" s="13">
        <v>86.951250000000002</v>
      </c>
      <c r="O1306" s="17" t="s">
        <v>137</v>
      </c>
      <c r="P1306" s="14" t="s">
        <v>12</v>
      </c>
      <c r="Q1306" s="14" t="s">
        <v>15</v>
      </c>
      <c r="R1306" s="14" t="s">
        <v>17</v>
      </c>
      <c r="S1306" s="14" t="s">
        <v>143</v>
      </c>
    </row>
    <row r="1307" spans="1:19" x14ac:dyDescent="0.3">
      <c r="A1307" s="11">
        <v>44635.534016203703</v>
      </c>
      <c r="B1307" s="11"/>
      <c r="C1307" s="15">
        <v>44635</v>
      </c>
      <c r="D1307" s="16">
        <v>0.53401620370370373</v>
      </c>
      <c r="E1307" s="33" t="str">
        <f t="shared" si="25"/>
        <v>02:18</v>
      </c>
      <c r="F1307" s="12">
        <v>80.100000000000009</v>
      </c>
      <c r="G1307" s="12">
        <v>81.88000000000001</v>
      </c>
      <c r="H1307" s="12">
        <v>92.56</v>
      </c>
      <c r="I1307" s="12">
        <v>84.55</v>
      </c>
      <c r="J1307" s="12">
        <v>87.22</v>
      </c>
      <c r="K1307" s="12">
        <v>118</v>
      </c>
      <c r="L1307" s="12">
        <v>95.23</v>
      </c>
      <c r="M1307" s="12">
        <v>60</v>
      </c>
      <c r="N1307" s="13">
        <v>87.44250000000001</v>
      </c>
      <c r="O1307" s="17" t="s">
        <v>137</v>
      </c>
      <c r="P1307" s="14" t="s">
        <v>12</v>
      </c>
      <c r="Q1307" s="14" t="s">
        <v>15</v>
      </c>
      <c r="R1307" s="14" t="s">
        <v>17</v>
      </c>
      <c r="S1307" s="14" t="s">
        <v>143</v>
      </c>
    </row>
    <row r="1308" spans="1:19" x14ac:dyDescent="0.3">
      <c r="A1308" s="11">
        <v>44635.534212962964</v>
      </c>
      <c r="B1308" s="11"/>
      <c r="C1308" s="15">
        <v>44635</v>
      </c>
      <c r="D1308" s="16">
        <v>0.53421296296296295</v>
      </c>
      <c r="E1308" s="33" t="str">
        <f t="shared" si="25"/>
        <v>02:18</v>
      </c>
      <c r="F1308" s="12">
        <v>62.1</v>
      </c>
      <c r="G1308" s="12">
        <v>63.480000000000004</v>
      </c>
      <c r="H1308" s="12">
        <v>71.760000000000005</v>
      </c>
      <c r="I1308" s="12">
        <v>65.55</v>
      </c>
      <c r="J1308" s="12">
        <v>67.62</v>
      </c>
      <c r="K1308" s="12">
        <v>62.79</v>
      </c>
      <c r="L1308" s="12">
        <v>73.83</v>
      </c>
      <c r="M1308" s="12">
        <v>69</v>
      </c>
      <c r="N1308" s="13">
        <v>67.016250000000014</v>
      </c>
      <c r="O1308" s="17" t="s">
        <v>137</v>
      </c>
      <c r="P1308" s="14" t="s">
        <v>12</v>
      </c>
      <c r="Q1308" s="14" t="s">
        <v>15</v>
      </c>
      <c r="R1308" s="14" t="s">
        <v>17</v>
      </c>
      <c r="S1308" s="14" t="s">
        <v>143</v>
      </c>
    </row>
    <row r="1309" spans="1:19" x14ac:dyDescent="0.3">
      <c r="A1309" s="11">
        <v>44635.534351851849</v>
      </c>
      <c r="B1309" s="11"/>
      <c r="C1309" s="15">
        <v>44635</v>
      </c>
      <c r="D1309" s="16">
        <v>0.53435185185185186</v>
      </c>
      <c r="E1309" s="33" t="str">
        <f t="shared" si="25"/>
        <v>02:18</v>
      </c>
      <c r="F1309" s="12">
        <v>63</v>
      </c>
      <c r="G1309" s="12">
        <v>64.400000000000006</v>
      </c>
      <c r="H1309" s="12">
        <v>72.8</v>
      </c>
      <c r="I1309" s="12">
        <v>66.5</v>
      </c>
      <c r="J1309" s="12">
        <v>68.599999999999994</v>
      </c>
      <c r="K1309" s="12">
        <v>63.7</v>
      </c>
      <c r="L1309" s="12">
        <v>74.900000000000006</v>
      </c>
      <c r="M1309" s="12">
        <v>70</v>
      </c>
      <c r="N1309" s="13">
        <v>67.987499999999997</v>
      </c>
      <c r="O1309" s="17" t="s">
        <v>137</v>
      </c>
      <c r="P1309" s="14" t="s">
        <v>12</v>
      </c>
      <c r="Q1309" s="14" t="s">
        <v>15</v>
      </c>
      <c r="R1309" s="14" t="s">
        <v>17</v>
      </c>
      <c r="S1309" s="14" t="s">
        <v>143</v>
      </c>
    </row>
    <row r="1310" spans="1:19" x14ac:dyDescent="0.3">
      <c r="A1310" s="11">
        <v>44635.534398148149</v>
      </c>
      <c r="B1310" s="11"/>
      <c r="C1310" s="15">
        <v>44635</v>
      </c>
      <c r="D1310" s="16">
        <v>0.53439814814814812</v>
      </c>
      <c r="E1310" s="33" t="str">
        <f t="shared" si="25"/>
        <v>02:18</v>
      </c>
      <c r="F1310" s="12">
        <v>72.900000000000006</v>
      </c>
      <c r="G1310" s="12">
        <v>74.52000000000001</v>
      </c>
      <c r="H1310" s="12">
        <v>84.240000000000009</v>
      </c>
      <c r="I1310" s="12">
        <v>76.95</v>
      </c>
      <c r="J1310" s="12">
        <v>79.38</v>
      </c>
      <c r="K1310" s="12">
        <v>73.710000000000008</v>
      </c>
      <c r="L1310" s="12">
        <v>81</v>
      </c>
      <c r="M1310" s="12">
        <v>78.569999999999993</v>
      </c>
      <c r="N1310" s="13">
        <v>77.658749999999998</v>
      </c>
      <c r="O1310" s="17" t="s">
        <v>137</v>
      </c>
      <c r="P1310" s="14" t="s">
        <v>12</v>
      </c>
      <c r="Q1310" s="14" t="s">
        <v>15</v>
      </c>
      <c r="R1310" s="14" t="s">
        <v>17</v>
      </c>
      <c r="S1310" s="14" t="s">
        <v>143</v>
      </c>
    </row>
    <row r="1311" spans="1:19" x14ac:dyDescent="0.3">
      <c r="A1311" s="11">
        <v>44635.534479166665</v>
      </c>
      <c r="B1311" s="11"/>
      <c r="C1311" s="15">
        <v>44635</v>
      </c>
      <c r="D1311" s="16">
        <v>0.53447916666666673</v>
      </c>
      <c r="E1311" s="33" t="str">
        <f t="shared" si="25"/>
        <v>02:18</v>
      </c>
      <c r="F1311" s="12">
        <v>67.5</v>
      </c>
      <c r="G1311" s="12">
        <v>69</v>
      </c>
      <c r="H1311" s="12">
        <v>78</v>
      </c>
      <c r="I1311" s="12">
        <v>71.25</v>
      </c>
      <c r="J1311" s="12">
        <v>73.5</v>
      </c>
      <c r="K1311" s="12">
        <v>68.25</v>
      </c>
      <c r="L1311" s="12">
        <v>80.25</v>
      </c>
      <c r="M1311" s="12">
        <v>75</v>
      </c>
      <c r="N1311" s="13">
        <v>72.84375</v>
      </c>
      <c r="O1311" s="17" t="s">
        <v>137</v>
      </c>
      <c r="P1311" s="14" t="s">
        <v>12</v>
      </c>
      <c r="Q1311" s="14" t="s">
        <v>15</v>
      </c>
      <c r="R1311" s="14" t="s">
        <v>17</v>
      </c>
      <c r="S1311" s="14" t="s">
        <v>143</v>
      </c>
    </row>
    <row r="1312" spans="1:19" x14ac:dyDescent="0.3">
      <c r="A1312" s="11">
        <v>44635.53460648148</v>
      </c>
      <c r="B1312" s="11"/>
      <c r="C1312" s="15">
        <v>44635</v>
      </c>
      <c r="D1312" s="16">
        <v>0.53460648148148149</v>
      </c>
      <c r="E1312" s="33" t="str">
        <f t="shared" si="25"/>
        <v>02:18</v>
      </c>
      <c r="F1312" s="12">
        <v>70.2</v>
      </c>
      <c r="G1312" s="12">
        <v>71.760000000000005</v>
      </c>
      <c r="H1312" s="12">
        <v>81.12</v>
      </c>
      <c r="I1312" s="12">
        <v>74.099999999999994</v>
      </c>
      <c r="J1312" s="12">
        <v>76.44</v>
      </c>
      <c r="K1312" s="12">
        <v>70.98</v>
      </c>
      <c r="L1312" s="12">
        <v>83.460000000000008</v>
      </c>
      <c r="M1312" s="12">
        <v>78</v>
      </c>
      <c r="N1312" s="13">
        <v>75.757500000000007</v>
      </c>
      <c r="O1312" s="17" t="s">
        <v>137</v>
      </c>
      <c r="P1312" s="14" t="s">
        <v>12</v>
      </c>
      <c r="Q1312" s="14" t="s">
        <v>15</v>
      </c>
      <c r="R1312" s="14" t="s">
        <v>17</v>
      </c>
      <c r="S1312" s="14" t="s">
        <v>143</v>
      </c>
    </row>
    <row r="1313" spans="1:19" x14ac:dyDescent="0.3">
      <c r="A1313" s="11">
        <v>44635.534710648149</v>
      </c>
      <c r="B1313" s="11"/>
      <c r="C1313" s="15">
        <v>44635</v>
      </c>
      <c r="D1313" s="16">
        <v>0.53471064814814817</v>
      </c>
      <c r="E1313" s="33" t="str">
        <f t="shared" si="25"/>
        <v>02:19</v>
      </c>
      <c r="F1313" s="12">
        <v>81</v>
      </c>
      <c r="G1313" s="12">
        <v>82.8</v>
      </c>
      <c r="H1313" s="12">
        <v>93.600000000000009</v>
      </c>
      <c r="I1313" s="12">
        <v>85.5</v>
      </c>
      <c r="J1313" s="12">
        <v>88.2</v>
      </c>
      <c r="K1313" s="12">
        <v>108</v>
      </c>
      <c r="L1313" s="12">
        <v>96.300000000000011</v>
      </c>
      <c r="M1313" s="12">
        <v>72</v>
      </c>
      <c r="N1313" s="13">
        <v>88.425000000000011</v>
      </c>
      <c r="O1313" s="17" t="s">
        <v>137</v>
      </c>
      <c r="P1313" s="14" t="s">
        <v>12</v>
      </c>
      <c r="Q1313" s="14" t="s">
        <v>15</v>
      </c>
      <c r="R1313" s="14" t="s">
        <v>17</v>
      </c>
      <c r="S1313" s="14" t="s">
        <v>143</v>
      </c>
    </row>
    <row r="1314" spans="1:19" x14ac:dyDescent="0.3">
      <c r="A1314" s="11">
        <v>44635.535405092596</v>
      </c>
      <c r="B1314" s="11"/>
      <c r="C1314" s="15">
        <v>44635</v>
      </c>
      <c r="D1314" s="16">
        <v>0.53540509259259261</v>
      </c>
      <c r="E1314" s="33" t="str">
        <f t="shared" si="25"/>
        <v>02:20</v>
      </c>
      <c r="F1314" s="12">
        <v>78.3</v>
      </c>
      <c r="G1314" s="12">
        <v>80.040000000000006</v>
      </c>
      <c r="H1314" s="12">
        <v>90.48</v>
      </c>
      <c r="I1314" s="12">
        <v>82.649999999999991</v>
      </c>
      <c r="J1314" s="12">
        <v>85.26</v>
      </c>
      <c r="K1314" s="12">
        <v>102</v>
      </c>
      <c r="L1314" s="12">
        <v>93.09</v>
      </c>
      <c r="M1314" s="12">
        <v>72</v>
      </c>
      <c r="N1314" s="13">
        <v>85.477500000000006</v>
      </c>
      <c r="O1314" s="17" t="s">
        <v>137</v>
      </c>
      <c r="P1314" s="14" t="s">
        <v>12</v>
      </c>
      <c r="Q1314" s="14" t="s">
        <v>15</v>
      </c>
      <c r="R1314" s="14" t="s">
        <v>17</v>
      </c>
      <c r="S1314" s="14" t="s">
        <v>143</v>
      </c>
    </row>
    <row r="1315" spans="1:19" x14ac:dyDescent="0.3">
      <c r="A1315" s="11">
        <v>44635.535416666666</v>
      </c>
      <c r="B1315" s="11"/>
      <c r="C1315" s="15">
        <v>44635</v>
      </c>
      <c r="D1315" s="16">
        <v>0.53541666666666665</v>
      </c>
      <c r="E1315" s="33" t="str">
        <f t="shared" si="25"/>
        <v>02:20</v>
      </c>
      <c r="F1315" s="12">
        <v>88</v>
      </c>
      <c r="G1315" s="12">
        <v>77.28</v>
      </c>
      <c r="H1315" s="12">
        <v>87.36</v>
      </c>
      <c r="I1315" s="12">
        <v>79.8</v>
      </c>
      <c r="J1315" s="12">
        <v>82.32</v>
      </c>
      <c r="K1315" s="12">
        <v>76.44</v>
      </c>
      <c r="L1315" s="12">
        <v>80</v>
      </c>
      <c r="M1315" s="12">
        <v>81.48</v>
      </c>
      <c r="N1315" s="13">
        <v>81.585000000000008</v>
      </c>
      <c r="O1315" s="17" t="s">
        <v>137</v>
      </c>
      <c r="P1315" s="14" t="s">
        <v>12</v>
      </c>
      <c r="Q1315" s="14" t="s">
        <v>15</v>
      </c>
      <c r="R1315" s="14" t="s">
        <v>17</v>
      </c>
      <c r="S1315" s="14" t="s">
        <v>143</v>
      </c>
    </row>
    <row r="1316" spans="1:19" x14ac:dyDescent="0.3">
      <c r="A1316" s="11">
        <v>44635.536099537036</v>
      </c>
      <c r="B1316" s="11"/>
      <c r="C1316" s="15">
        <v>44635</v>
      </c>
      <c r="D1316" s="16">
        <v>0.53609953703703705</v>
      </c>
      <c r="E1316" s="33" t="str">
        <f t="shared" si="25"/>
        <v>02:21</v>
      </c>
      <c r="F1316" s="12">
        <v>77.850000000000009</v>
      </c>
      <c r="G1316" s="12">
        <v>79.58</v>
      </c>
      <c r="H1316" s="12">
        <v>89.960000000000008</v>
      </c>
      <c r="I1316" s="12">
        <v>82.174999999999997</v>
      </c>
      <c r="J1316" s="12">
        <v>84.77</v>
      </c>
      <c r="K1316" s="12">
        <v>101</v>
      </c>
      <c r="L1316" s="12">
        <v>92.555000000000007</v>
      </c>
      <c r="M1316" s="12">
        <v>72</v>
      </c>
      <c r="N1316" s="13">
        <v>84.986250000000013</v>
      </c>
      <c r="O1316" s="17" t="s">
        <v>137</v>
      </c>
      <c r="P1316" s="14" t="s">
        <v>12</v>
      </c>
      <c r="Q1316" s="14" t="s">
        <v>15</v>
      </c>
      <c r="R1316" s="14" t="s">
        <v>17</v>
      </c>
      <c r="S1316" s="14" t="s">
        <v>143</v>
      </c>
    </row>
    <row r="1317" spans="1:19" x14ac:dyDescent="0.3">
      <c r="A1317" s="11">
        <v>44635.536793981482</v>
      </c>
      <c r="B1317" s="11"/>
      <c r="C1317" s="15">
        <v>44635</v>
      </c>
      <c r="D1317" s="16">
        <v>0.5367939814814815</v>
      </c>
      <c r="E1317" s="33" t="str">
        <f t="shared" si="25"/>
        <v>02:22</v>
      </c>
      <c r="F1317" s="12">
        <v>85.05</v>
      </c>
      <c r="G1317" s="12">
        <v>86.94</v>
      </c>
      <c r="H1317" s="12">
        <v>98.28</v>
      </c>
      <c r="I1317" s="12">
        <v>89.774999999999991</v>
      </c>
      <c r="J1317" s="12">
        <v>92.61</v>
      </c>
      <c r="K1317" s="12">
        <v>101</v>
      </c>
      <c r="L1317" s="12">
        <v>101.11500000000001</v>
      </c>
      <c r="M1317" s="12">
        <v>88</v>
      </c>
      <c r="N1317" s="13">
        <v>92.846249999999998</v>
      </c>
      <c r="O1317" s="17" t="s">
        <v>137</v>
      </c>
      <c r="P1317" s="14" t="s">
        <v>12</v>
      </c>
      <c r="Q1317" s="14" t="s">
        <v>15</v>
      </c>
      <c r="R1317" s="14" t="s">
        <v>17</v>
      </c>
      <c r="S1317" s="14" t="s">
        <v>143</v>
      </c>
    </row>
    <row r="1318" spans="1:19" x14ac:dyDescent="0.3">
      <c r="A1318" s="11">
        <v>44635.537488425929</v>
      </c>
      <c r="B1318" s="11"/>
      <c r="C1318" s="15">
        <v>44635</v>
      </c>
      <c r="D1318" s="16">
        <v>0.53748842592592594</v>
      </c>
      <c r="E1318" s="33" t="str">
        <f t="shared" si="25"/>
        <v>02:23</v>
      </c>
      <c r="F1318" s="12">
        <v>80.100000000000009</v>
      </c>
      <c r="G1318" s="12">
        <v>81.88000000000001</v>
      </c>
      <c r="H1318" s="12">
        <v>92.56</v>
      </c>
      <c r="I1318" s="12">
        <v>84.55</v>
      </c>
      <c r="J1318" s="12">
        <v>87.22</v>
      </c>
      <c r="K1318" s="12">
        <v>80.990000000000009</v>
      </c>
      <c r="L1318" s="12">
        <v>95.23</v>
      </c>
      <c r="M1318" s="12">
        <v>89</v>
      </c>
      <c r="N1318" s="13">
        <v>86.441250000000011</v>
      </c>
      <c r="O1318" s="17" t="s">
        <v>137</v>
      </c>
      <c r="P1318" s="14" t="s">
        <v>12</v>
      </c>
      <c r="Q1318" s="14" t="s">
        <v>15</v>
      </c>
      <c r="R1318" s="14" t="s">
        <v>17</v>
      </c>
      <c r="S1318" s="14" t="s">
        <v>143</v>
      </c>
    </row>
    <row r="1319" spans="1:19" x14ac:dyDescent="0.3">
      <c r="A1319" s="11">
        <v>44635.538182870368</v>
      </c>
      <c r="B1319" s="11"/>
      <c r="C1319" s="15">
        <v>44635</v>
      </c>
      <c r="D1319" s="16">
        <v>0.53818287037037038</v>
      </c>
      <c r="E1319" s="33" t="str">
        <f t="shared" si="25"/>
        <v>02:24</v>
      </c>
      <c r="F1319" s="12">
        <v>88.2</v>
      </c>
      <c r="G1319" s="12">
        <v>90.160000000000011</v>
      </c>
      <c r="H1319" s="12">
        <v>101.92</v>
      </c>
      <c r="I1319" s="12">
        <v>93.1</v>
      </c>
      <c r="J1319" s="12">
        <v>96.039999999999992</v>
      </c>
      <c r="K1319" s="12">
        <v>103</v>
      </c>
      <c r="L1319" s="12">
        <v>104.86</v>
      </c>
      <c r="M1319" s="12">
        <v>93</v>
      </c>
      <c r="N1319" s="13">
        <v>96.284999999999997</v>
      </c>
      <c r="O1319" s="17" t="s">
        <v>137</v>
      </c>
      <c r="P1319" s="14" t="s">
        <v>12</v>
      </c>
      <c r="Q1319" s="14" t="s">
        <v>15</v>
      </c>
      <c r="R1319" s="14" t="s">
        <v>17</v>
      </c>
      <c r="S1319" s="14" t="s">
        <v>143</v>
      </c>
    </row>
    <row r="1320" spans="1:19" x14ac:dyDescent="0.3">
      <c r="A1320" s="11">
        <v>44635.538321759261</v>
      </c>
      <c r="B1320" s="11"/>
      <c r="C1320" s="15">
        <v>44635</v>
      </c>
      <c r="D1320" s="16">
        <v>0.53832175925925929</v>
      </c>
      <c r="E1320" s="33" t="str">
        <f t="shared" si="25"/>
        <v>02:24</v>
      </c>
      <c r="F1320" s="12">
        <v>74.7</v>
      </c>
      <c r="G1320" s="12">
        <v>76.36</v>
      </c>
      <c r="H1320" s="12">
        <v>86.320000000000007</v>
      </c>
      <c r="I1320" s="12">
        <v>78.849999999999994</v>
      </c>
      <c r="J1320" s="12">
        <v>81.34</v>
      </c>
      <c r="K1320" s="12">
        <v>75.53</v>
      </c>
      <c r="L1320" s="12">
        <v>83</v>
      </c>
      <c r="M1320" s="12">
        <v>80.509999999999991</v>
      </c>
      <c r="N1320" s="13">
        <v>79.576250000000002</v>
      </c>
      <c r="O1320" s="17" t="s">
        <v>137</v>
      </c>
      <c r="P1320" s="14" t="s">
        <v>12</v>
      </c>
      <c r="Q1320" s="14" t="s">
        <v>15</v>
      </c>
      <c r="R1320" s="14" t="s">
        <v>17</v>
      </c>
      <c r="S1320" s="14" t="s">
        <v>143</v>
      </c>
    </row>
    <row r="1321" spans="1:19" x14ac:dyDescent="0.3">
      <c r="A1321" s="11">
        <v>44635.538877314815</v>
      </c>
      <c r="B1321" s="11"/>
      <c r="C1321" s="15">
        <v>44635</v>
      </c>
      <c r="D1321" s="16">
        <v>0.53887731481481482</v>
      </c>
      <c r="E1321" s="33" t="str">
        <f t="shared" si="25"/>
        <v>02:25</v>
      </c>
      <c r="F1321" s="12">
        <v>91.350000000000009</v>
      </c>
      <c r="G1321" s="12">
        <v>93.38000000000001</v>
      </c>
      <c r="H1321" s="12">
        <v>105.56</v>
      </c>
      <c r="I1321" s="12">
        <v>96.424999999999997</v>
      </c>
      <c r="J1321" s="12">
        <v>99.47</v>
      </c>
      <c r="K1321" s="12">
        <v>109</v>
      </c>
      <c r="L1321" s="12">
        <v>108.605</v>
      </c>
      <c r="M1321" s="12">
        <v>94</v>
      </c>
      <c r="N1321" s="13">
        <v>99.72375000000001</v>
      </c>
      <c r="O1321" s="17" t="s">
        <v>137</v>
      </c>
      <c r="P1321" s="14" t="s">
        <v>12</v>
      </c>
      <c r="Q1321" s="14" t="s">
        <v>15</v>
      </c>
      <c r="R1321" s="14" t="s">
        <v>17</v>
      </c>
      <c r="S1321" s="14" t="s">
        <v>143</v>
      </c>
    </row>
    <row r="1322" spans="1:19" x14ac:dyDescent="0.3">
      <c r="A1322" s="11">
        <v>44635.538888888892</v>
      </c>
      <c r="B1322" s="11"/>
      <c r="C1322" s="15">
        <v>44635</v>
      </c>
      <c r="D1322" s="16">
        <v>0.53888888888888886</v>
      </c>
      <c r="E1322" s="33" t="str">
        <f t="shared" si="25"/>
        <v>02:25</v>
      </c>
      <c r="F1322" s="12">
        <v>95</v>
      </c>
      <c r="G1322" s="12">
        <v>88.78</v>
      </c>
      <c r="H1322" s="12">
        <v>100.36</v>
      </c>
      <c r="I1322" s="12">
        <v>91.674999999999997</v>
      </c>
      <c r="J1322" s="12">
        <v>94.57</v>
      </c>
      <c r="K1322" s="12">
        <v>87.814999999999998</v>
      </c>
      <c r="L1322" s="12">
        <v>98</v>
      </c>
      <c r="M1322" s="12">
        <v>93.605000000000004</v>
      </c>
      <c r="N1322" s="13">
        <v>93.725625000000008</v>
      </c>
      <c r="O1322" s="17" t="s">
        <v>137</v>
      </c>
      <c r="P1322" s="14" t="s">
        <v>12</v>
      </c>
      <c r="Q1322" s="14" t="s">
        <v>15</v>
      </c>
      <c r="R1322" s="14" t="s">
        <v>17</v>
      </c>
      <c r="S1322" s="14" t="s">
        <v>143</v>
      </c>
    </row>
    <row r="1323" spans="1:19" x14ac:dyDescent="0.3">
      <c r="A1323" s="11">
        <v>44635.539548611108</v>
      </c>
      <c r="B1323" s="11"/>
      <c r="C1323" s="15">
        <v>44635</v>
      </c>
      <c r="D1323" s="16">
        <v>0.53954861111111108</v>
      </c>
      <c r="E1323" s="33" t="str">
        <f t="shared" si="25"/>
        <v>02:25</v>
      </c>
      <c r="F1323" s="12">
        <v>98.100000000000009</v>
      </c>
      <c r="G1323" s="12">
        <v>100.28</v>
      </c>
      <c r="H1323" s="12">
        <v>113.36</v>
      </c>
      <c r="I1323" s="12">
        <v>103.55</v>
      </c>
      <c r="J1323" s="12">
        <v>106.82</v>
      </c>
      <c r="K1323" s="12">
        <v>99.19</v>
      </c>
      <c r="L1323" s="12">
        <v>116.63000000000001</v>
      </c>
      <c r="M1323" s="12">
        <v>109</v>
      </c>
      <c r="N1323" s="13">
        <v>105.86624999999999</v>
      </c>
      <c r="O1323" s="17" t="s">
        <v>137</v>
      </c>
      <c r="P1323" s="14" t="s">
        <v>12</v>
      </c>
      <c r="Q1323" s="14" t="s">
        <v>15</v>
      </c>
      <c r="R1323" s="14" t="s">
        <v>17</v>
      </c>
      <c r="S1323" s="14" t="s">
        <v>143</v>
      </c>
    </row>
    <row r="1324" spans="1:19" x14ac:dyDescent="0.3">
      <c r="A1324" s="11">
        <v>44635.539571759262</v>
      </c>
      <c r="B1324" s="11"/>
      <c r="C1324" s="15">
        <v>44635</v>
      </c>
      <c r="D1324" s="16">
        <v>0.53957175925925926</v>
      </c>
      <c r="E1324" s="33" t="str">
        <f t="shared" si="25"/>
        <v>02:26</v>
      </c>
      <c r="F1324" s="12">
        <v>91.350000000000009</v>
      </c>
      <c r="G1324" s="12">
        <v>93.38000000000001</v>
      </c>
      <c r="H1324" s="12">
        <v>105.56</v>
      </c>
      <c r="I1324" s="12">
        <v>96.424999999999997</v>
      </c>
      <c r="J1324" s="12">
        <v>99.47</v>
      </c>
      <c r="K1324" s="12">
        <v>105</v>
      </c>
      <c r="L1324" s="12">
        <v>108.605</v>
      </c>
      <c r="M1324" s="12">
        <v>98</v>
      </c>
      <c r="N1324" s="13">
        <v>99.72375000000001</v>
      </c>
      <c r="O1324" s="17" t="s">
        <v>137</v>
      </c>
      <c r="P1324" s="14" t="s">
        <v>12</v>
      </c>
      <c r="Q1324" s="14" t="s">
        <v>15</v>
      </c>
      <c r="R1324" s="14" t="s">
        <v>17</v>
      </c>
      <c r="S1324" s="14" t="s">
        <v>143</v>
      </c>
    </row>
    <row r="1325" spans="1:19" x14ac:dyDescent="0.3">
      <c r="A1325" s="11">
        <v>44635.540266203701</v>
      </c>
      <c r="B1325" s="11"/>
      <c r="C1325" s="15">
        <v>44635</v>
      </c>
      <c r="D1325" s="16">
        <v>0.54026620370370371</v>
      </c>
      <c r="E1325" s="33" t="str">
        <f t="shared" si="25"/>
        <v>02:27</v>
      </c>
      <c r="F1325" s="12">
        <v>92.25</v>
      </c>
      <c r="G1325" s="12">
        <v>94.3</v>
      </c>
      <c r="H1325" s="12">
        <v>106.60000000000001</v>
      </c>
      <c r="I1325" s="12">
        <v>97.375</v>
      </c>
      <c r="J1325" s="12">
        <v>100.45</v>
      </c>
      <c r="K1325" s="12">
        <v>102</v>
      </c>
      <c r="L1325" s="12">
        <v>109.67500000000001</v>
      </c>
      <c r="M1325" s="12">
        <v>103</v>
      </c>
      <c r="N1325" s="13">
        <v>100.70625000000001</v>
      </c>
      <c r="O1325" s="17" t="s">
        <v>137</v>
      </c>
      <c r="P1325" s="14" t="s">
        <v>12</v>
      </c>
      <c r="Q1325" s="14" t="s">
        <v>15</v>
      </c>
      <c r="R1325" s="14" t="s">
        <v>17</v>
      </c>
      <c r="S1325" s="14" t="s">
        <v>143</v>
      </c>
    </row>
    <row r="1326" spans="1:19" x14ac:dyDescent="0.3">
      <c r="A1326" s="11">
        <v>44635.540960648148</v>
      </c>
      <c r="B1326" s="11"/>
      <c r="C1326" s="15">
        <v>44635</v>
      </c>
      <c r="D1326" s="16">
        <v>0.54096064814814815</v>
      </c>
      <c r="E1326" s="33" t="str">
        <f t="shared" si="25"/>
        <v>02:28</v>
      </c>
      <c r="F1326" s="12">
        <v>91.8</v>
      </c>
      <c r="G1326" s="12">
        <v>93.84</v>
      </c>
      <c r="H1326" s="12">
        <v>106.08</v>
      </c>
      <c r="I1326" s="12">
        <v>96.899999999999991</v>
      </c>
      <c r="J1326" s="12">
        <v>99.96</v>
      </c>
      <c r="K1326" s="12">
        <v>111</v>
      </c>
      <c r="L1326" s="12">
        <v>109.14</v>
      </c>
      <c r="M1326" s="12">
        <v>93</v>
      </c>
      <c r="N1326" s="13">
        <v>100.21499999999999</v>
      </c>
      <c r="O1326" s="17" t="s">
        <v>137</v>
      </c>
      <c r="P1326" s="14" t="s">
        <v>12</v>
      </c>
      <c r="Q1326" s="14" t="s">
        <v>15</v>
      </c>
      <c r="R1326" s="14" t="s">
        <v>17</v>
      </c>
      <c r="S1326" s="14" t="s">
        <v>143</v>
      </c>
    </row>
    <row r="1327" spans="1:19" x14ac:dyDescent="0.3">
      <c r="A1327" s="11">
        <v>44635.541655092595</v>
      </c>
      <c r="B1327" s="11"/>
      <c r="C1327" s="15">
        <v>44635</v>
      </c>
      <c r="D1327" s="16">
        <v>0.54165509259259259</v>
      </c>
      <c r="E1327" s="33" t="str">
        <f t="shared" si="25"/>
        <v>02:29</v>
      </c>
      <c r="F1327" s="12">
        <v>94.5</v>
      </c>
      <c r="G1327" s="12">
        <v>96.600000000000009</v>
      </c>
      <c r="H1327" s="12">
        <v>109.2</v>
      </c>
      <c r="I1327" s="12">
        <v>99.75</v>
      </c>
      <c r="J1327" s="12">
        <v>102.89999999999999</v>
      </c>
      <c r="K1327" s="12">
        <v>111</v>
      </c>
      <c r="L1327" s="12">
        <v>112.35000000000001</v>
      </c>
      <c r="M1327" s="12">
        <v>99</v>
      </c>
      <c r="N1327" s="13">
        <v>103.16250000000001</v>
      </c>
      <c r="O1327" s="17" t="s">
        <v>137</v>
      </c>
      <c r="P1327" s="14" t="s">
        <v>12</v>
      </c>
      <c r="Q1327" s="14" t="s">
        <v>15</v>
      </c>
      <c r="R1327" s="14" t="s">
        <v>17</v>
      </c>
      <c r="S1327" s="14" t="s">
        <v>143</v>
      </c>
    </row>
    <row r="1328" spans="1:19" x14ac:dyDescent="0.3">
      <c r="A1328" s="11">
        <v>44635.541967592595</v>
      </c>
      <c r="B1328" s="11"/>
      <c r="C1328" s="15">
        <v>44635</v>
      </c>
      <c r="D1328" s="16">
        <v>0.54196759259259253</v>
      </c>
      <c r="E1328" s="16"/>
      <c r="F1328" s="12">
        <v>95.4</v>
      </c>
      <c r="G1328" s="12">
        <v>97.52000000000001</v>
      </c>
      <c r="H1328" s="12">
        <v>110.24000000000001</v>
      </c>
      <c r="I1328" s="12">
        <v>100.69999999999999</v>
      </c>
      <c r="J1328" s="12">
        <v>103.88</v>
      </c>
      <c r="K1328" s="12">
        <v>96.460000000000008</v>
      </c>
      <c r="L1328" s="12">
        <v>113.42</v>
      </c>
      <c r="M1328" s="12">
        <v>106</v>
      </c>
      <c r="N1328" s="13">
        <v>102.9525</v>
      </c>
      <c r="O1328" s="17" t="s">
        <v>10</v>
      </c>
      <c r="P1328" s="14" t="s">
        <v>12</v>
      </c>
      <c r="Q1328" s="14" t="s">
        <v>15</v>
      </c>
      <c r="R1328" s="14" t="s">
        <v>17</v>
      </c>
      <c r="S1328" s="14" t="s">
        <v>143</v>
      </c>
    </row>
    <row r="1329" spans="1:19" x14ac:dyDescent="0.3">
      <c r="A1329" s="11">
        <v>44635.542349537034</v>
      </c>
      <c r="B1329" s="11"/>
      <c r="C1329" s="15">
        <v>44635</v>
      </c>
      <c r="D1329" s="16">
        <v>0.54234953703703703</v>
      </c>
      <c r="E1329" s="16"/>
      <c r="F1329" s="12">
        <v>98.55</v>
      </c>
      <c r="G1329" s="12">
        <v>100.74000000000001</v>
      </c>
      <c r="H1329" s="12">
        <v>113.88000000000001</v>
      </c>
      <c r="I1329" s="12">
        <v>104.02499999999999</v>
      </c>
      <c r="J1329" s="12">
        <v>107.31</v>
      </c>
      <c r="K1329" s="12">
        <v>118</v>
      </c>
      <c r="L1329" s="12">
        <v>117.16500000000001</v>
      </c>
      <c r="M1329" s="12">
        <v>101</v>
      </c>
      <c r="N1329" s="13">
        <v>107.58374999999999</v>
      </c>
      <c r="O1329" s="17" t="s">
        <v>10</v>
      </c>
      <c r="P1329" s="14" t="s">
        <v>12</v>
      </c>
      <c r="Q1329" s="14" t="s">
        <v>15</v>
      </c>
      <c r="R1329" s="14" t="s">
        <v>17</v>
      </c>
      <c r="S1329" s="14" t="s">
        <v>143</v>
      </c>
    </row>
    <row r="1330" spans="1:19" x14ac:dyDescent="0.3">
      <c r="A1330" s="11">
        <v>44635.542361111111</v>
      </c>
      <c r="B1330" s="11"/>
      <c r="C1330" s="15">
        <v>44635</v>
      </c>
      <c r="D1330" s="16">
        <v>0.54236111111111118</v>
      </c>
      <c r="E1330" s="16"/>
      <c r="F1330" s="12">
        <v>118</v>
      </c>
      <c r="G1330" s="12">
        <v>95.22</v>
      </c>
      <c r="H1330" s="12">
        <v>107.64</v>
      </c>
      <c r="I1330" s="12">
        <v>98.324999999999989</v>
      </c>
      <c r="J1330" s="12">
        <v>101.42999999999999</v>
      </c>
      <c r="K1330" s="12">
        <v>94.185000000000002</v>
      </c>
      <c r="L1330" s="12">
        <v>89</v>
      </c>
      <c r="M1330" s="12">
        <v>100.395</v>
      </c>
      <c r="N1330" s="13">
        <v>100.52437499999999</v>
      </c>
      <c r="O1330" s="17" t="s">
        <v>10</v>
      </c>
      <c r="P1330" s="14" t="s">
        <v>12</v>
      </c>
      <c r="Q1330" s="14" t="s">
        <v>15</v>
      </c>
      <c r="R1330" s="14" t="s">
        <v>17</v>
      </c>
      <c r="S1330" s="14" t="s">
        <v>143</v>
      </c>
    </row>
    <row r="1331" spans="1:19" x14ac:dyDescent="0.3">
      <c r="A1331" s="11">
        <v>44635.543043981481</v>
      </c>
      <c r="B1331" s="11"/>
      <c r="C1331" s="15">
        <v>44635</v>
      </c>
      <c r="D1331" s="16">
        <v>0.54304398148148147</v>
      </c>
      <c r="E1331" s="16"/>
      <c r="F1331" s="12">
        <v>108.9</v>
      </c>
      <c r="G1331" s="12">
        <v>111.32000000000001</v>
      </c>
      <c r="H1331" s="12">
        <v>125.84</v>
      </c>
      <c r="I1331" s="12">
        <v>114.94999999999999</v>
      </c>
      <c r="J1331" s="12">
        <v>118.58</v>
      </c>
      <c r="K1331" s="12">
        <v>123</v>
      </c>
      <c r="L1331" s="12">
        <v>129.47</v>
      </c>
      <c r="M1331" s="12">
        <v>119</v>
      </c>
      <c r="N1331" s="13">
        <v>118.88250000000001</v>
      </c>
      <c r="O1331" s="17" t="s">
        <v>10</v>
      </c>
      <c r="P1331" s="14" t="s">
        <v>12</v>
      </c>
      <c r="Q1331" s="14" t="s">
        <v>15</v>
      </c>
      <c r="R1331" s="14" t="s">
        <v>17</v>
      </c>
      <c r="S1331" s="14" t="s">
        <v>143</v>
      </c>
    </row>
    <row r="1332" spans="1:19" x14ac:dyDescent="0.3">
      <c r="A1332" s="11">
        <v>44635.543738425928</v>
      </c>
      <c r="B1332" s="11"/>
      <c r="C1332" s="15">
        <v>44635</v>
      </c>
      <c r="D1332" s="16">
        <v>0.54373842592592592</v>
      </c>
      <c r="E1332" s="16"/>
      <c r="F1332" s="12">
        <v>112.5</v>
      </c>
      <c r="G1332" s="12">
        <v>115</v>
      </c>
      <c r="H1332" s="12">
        <v>130</v>
      </c>
      <c r="I1332" s="12">
        <v>118.75</v>
      </c>
      <c r="J1332" s="12">
        <v>122.5</v>
      </c>
      <c r="K1332" s="12">
        <v>133</v>
      </c>
      <c r="L1332" s="12">
        <v>133.75</v>
      </c>
      <c r="M1332" s="12">
        <v>117</v>
      </c>
      <c r="N1332" s="13">
        <v>122.8125</v>
      </c>
      <c r="O1332" s="17" t="s">
        <v>10</v>
      </c>
      <c r="P1332" s="14" t="s">
        <v>12</v>
      </c>
      <c r="Q1332" s="14" t="s">
        <v>15</v>
      </c>
      <c r="R1332" s="14" t="s">
        <v>18</v>
      </c>
      <c r="S1332" s="14" t="s">
        <v>143</v>
      </c>
    </row>
    <row r="1333" spans="1:19" x14ac:dyDescent="0.3">
      <c r="A1333" s="11">
        <v>44635.544120370374</v>
      </c>
      <c r="B1333" s="11"/>
      <c r="C1333" s="15">
        <v>44635</v>
      </c>
      <c r="D1333" s="16">
        <v>0.54412037037037042</v>
      </c>
      <c r="E1333" s="16"/>
      <c r="F1333" s="12">
        <v>70.2</v>
      </c>
      <c r="G1333" s="12">
        <v>71.760000000000005</v>
      </c>
      <c r="H1333" s="12">
        <v>81.12</v>
      </c>
      <c r="I1333" s="12">
        <v>74.099999999999994</v>
      </c>
      <c r="J1333" s="12">
        <v>76.44</v>
      </c>
      <c r="K1333" s="12">
        <v>70.98</v>
      </c>
      <c r="L1333" s="12">
        <v>78</v>
      </c>
      <c r="M1333" s="12">
        <v>75.66</v>
      </c>
      <c r="N1333" s="13">
        <v>74.782499999999999</v>
      </c>
      <c r="O1333" s="17" t="s">
        <v>10</v>
      </c>
      <c r="P1333" s="14" t="s">
        <v>12</v>
      </c>
      <c r="Q1333" s="14" t="s">
        <v>15</v>
      </c>
      <c r="R1333" s="14" t="s">
        <v>17</v>
      </c>
      <c r="S1333" s="14" t="s">
        <v>143</v>
      </c>
    </row>
    <row r="1334" spans="1:19" x14ac:dyDescent="0.3">
      <c r="A1334" s="11">
        <v>44635.544432870367</v>
      </c>
      <c r="B1334" s="11"/>
      <c r="C1334" s="15">
        <v>44635</v>
      </c>
      <c r="D1334" s="16">
        <v>0.54443287037037036</v>
      </c>
      <c r="E1334" s="16"/>
      <c r="F1334" s="12">
        <v>117.9</v>
      </c>
      <c r="G1334" s="12">
        <v>120.52000000000001</v>
      </c>
      <c r="H1334" s="12">
        <v>136.24</v>
      </c>
      <c r="I1334" s="12">
        <v>124.44999999999999</v>
      </c>
      <c r="J1334" s="12">
        <v>128.38</v>
      </c>
      <c r="K1334" s="12">
        <v>131</v>
      </c>
      <c r="L1334" s="12">
        <v>140.17000000000002</v>
      </c>
      <c r="M1334" s="12">
        <v>127.07</v>
      </c>
      <c r="N1334" s="13">
        <v>128.21625</v>
      </c>
      <c r="O1334" s="17" t="s">
        <v>10</v>
      </c>
      <c r="P1334" s="14" t="s">
        <v>12</v>
      </c>
      <c r="Q1334" s="14" t="s">
        <v>15</v>
      </c>
      <c r="R1334" s="14" t="s">
        <v>18</v>
      </c>
      <c r="S1334" s="14" t="s">
        <v>143</v>
      </c>
    </row>
    <row r="1335" spans="1:19" x14ac:dyDescent="0.3">
      <c r="A1335" s="11">
        <v>44635.544652777775</v>
      </c>
      <c r="B1335" s="11"/>
      <c r="C1335" s="15">
        <v>44635</v>
      </c>
      <c r="D1335" s="16">
        <v>0.54465277777777776</v>
      </c>
      <c r="E1335" s="16"/>
      <c r="F1335" s="12">
        <v>72.900000000000006</v>
      </c>
      <c r="G1335" s="12">
        <v>74.52000000000001</v>
      </c>
      <c r="H1335" s="12">
        <v>84.240000000000009</v>
      </c>
      <c r="I1335" s="12">
        <v>76.95</v>
      </c>
      <c r="J1335" s="12">
        <v>79.38</v>
      </c>
      <c r="K1335" s="12">
        <v>73.710000000000008</v>
      </c>
      <c r="L1335" s="12">
        <v>81</v>
      </c>
      <c r="M1335" s="12">
        <v>78.569999999999993</v>
      </c>
      <c r="N1335" s="13">
        <v>77.658749999999998</v>
      </c>
      <c r="O1335" s="17" t="s">
        <v>10</v>
      </c>
      <c r="P1335" s="14" t="s">
        <v>12</v>
      </c>
      <c r="Q1335" s="14" t="s">
        <v>15</v>
      </c>
      <c r="R1335" s="14" t="s">
        <v>17</v>
      </c>
      <c r="S1335" s="14" t="s">
        <v>143</v>
      </c>
    </row>
    <row r="1336" spans="1:19" x14ac:dyDescent="0.3">
      <c r="A1336" s="11">
        <v>44635.545034722221</v>
      </c>
      <c r="B1336" s="11"/>
      <c r="C1336" s="15">
        <v>44635</v>
      </c>
      <c r="D1336" s="16">
        <v>0.54503472222222216</v>
      </c>
      <c r="E1336" s="16"/>
      <c r="F1336" s="12">
        <v>74.7</v>
      </c>
      <c r="G1336" s="12">
        <v>76.36</v>
      </c>
      <c r="H1336" s="12">
        <v>86.320000000000007</v>
      </c>
      <c r="I1336" s="12">
        <v>78.849999999999994</v>
      </c>
      <c r="J1336" s="12">
        <v>81.34</v>
      </c>
      <c r="K1336" s="12">
        <v>75.53</v>
      </c>
      <c r="L1336" s="12">
        <v>83</v>
      </c>
      <c r="M1336" s="12">
        <v>80.509999999999991</v>
      </c>
      <c r="N1336" s="13">
        <v>79.576250000000002</v>
      </c>
      <c r="O1336" s="17" t="s">
        <v>10</v>
      </c>
      <c r="P1336" s="14" t="s">
        <v>12</v>
      </c>
      <c r="Q1336" s="14" t="s">
        <v>15</v>
      </c>
      <c r="R1336" s="14" t="s">
        <v>17</v>
      </c>
      <c r="S1336" s="14" t="s">
        <v>143</v>
      </c>
    </row>
    <row r="1337" spans="1:19" x14ac:dyDescent="0.3">
      <c r="A1337" s="11">
        <v>44635.545127314814</v>
      </c>
      <c r="B1337" s="11"/>
      <c r="C1337" s="15">
        <v>44635</v>
      </c>
      <c r="D1337" s="16">
        <v>0.5451273148148148</v>
      </c>
      <c r="E1337" s="16"/>
      <c r="F1337" s="12">
        <v>114.75</v>
      </c>
      <c r="G1337" s="12">
        <v>117.30000000000001</v>
      </c>
      <c r="H1337" s="12">
        <v>132.6</v>
      </c>
      <c r="I1337" s="12">
        <v>121.125</v>
      </c>
      <c r="J1337" s="12">
        <v>124.95</v>
      </c>
      <c r="K1337" s="12">
        <v>128</v>
      </c>
      <c r="L1337" s="12">
        <v>136.42500000000001</v>
      </c>
      <c r="M1337" s="12">
        <v>127</v>
      </c>
      <c r="N1337" s="13">
        <v>125.26875000000001</v>
      </c>
      <c r="O1337" s="17" t="s">
        <v>10</v>
      </c>
      <c r="P1337" s="14" t="s">
        <v>12</v>
      </c>
      <c r="Q1337" s="14" t="s">
        <v>15</v>
      </c>
      <c r="R1337" s="14" t="s">
        <v>18</v>
      </c>
      <c r="S1337" s="14" t="s">
        <v>143</v>
      </c>
    </row>
    <row r="1338" spans="1:19" x14ac:dyDescent="0.3">
      <c r="A1338" s="11">
        <v>44635.54582175926</v>
      </c>
      <c r="B1338" s="11"/>
      <c r="C1338" s="15">
        <v>44635</v>
      </c>
      <c r="D1338" s="16">
        <v>0.54582175925925924</v>
      </c>
      <c r="E1338" s="16"/>
      <c r="F1338" s="12">
        <v>100.35000000000001</v>
      </c>
      <c r="G1338" s="12">
        <v>102.58</v>
      </c>
      <c r="H1338" s="12">
        <v>115.96000000000001</v>
      </c>
      <c r="I1338" s="12">
        <v>105.925</v>
      </c>
      <c r="J1338" s="12">
        <v>109.27</v>
      </c>
      <c r="K1338" s="12">
        <v>112</v>
      </c>
      <c r="L1338" s="12">
        <v>119.30500000000001</v>
      </c>
      <c r="M1338" s="12">
        <v>111</v>
      </c>
      <c r="N1338" s="13">
        <v>109.54875000000001</v>
      </c>
      <c r="O1338" s="17" t="s">
        <v>10</v>
      </c>
      <c r="P1338" s="14" t="s">
        <v>12</v>
      </c>
      <c r="Q1338" s="14" t="s">
        <v>15</v>
      </c>
      <c r="R1338" s="14" t="s">
        <v>17</v>
      </c>
      <c r="S1338" s="14" t="s">
        <v>143</v>
      </c>
    </row>
    <row r="1339" spans="1:19" x14ac:dyDescent="0.3">
      <c r="A1339" s="11">
        <v>44635.54583333333</v>
      </c>
      <c r="B1339" s="11"/>
      <c r="C1339" s="15">
        <v>44635</v>
      </c>
      <c r="D1339" s="16">
        <v>0.54583333333333328</v>
      </c>
      <c r="E1339" s="16"/>
      <c r="F1339" s="12">
        <v>94</v>
      </c>
      <c r="G1339" s="12">
        <v>92</v>
      </c>
      <c r="H1339" s="12">
        <v>104</v>
      </c>
      <c r="I1339" s="12">
        <v>95</v>
      </c>
      <c r="J1339" s="12">
        <v>98</v>
      </c>
      <c r="K1339" s="12">
        <v>91</v>
      </c>
      <c r="L1339" s="12">
        <v>106</v>
      </c>
      <c r="M1339" s="12">
        <v>97</v>
      </c>
      <c r="N1339" s="13">
        <v>97.125</v>
      </c>
      <c r="O1339" s="17" t="s">
        <v>10</v>
      </c>
      <c r="P1339" s="14" t="s">
        <v>12</v>
      </c>
      <c r="Q1339" s="14" t="s">
        <v>15</v>
      </c>
      <c r="R1339" s="14" t="s">
        <v>17</v>
      </c>
      <c r="S1339" s="14" t="s">
        <v>143</v>
      </c>
    </row>
    <row r="1340" spans="1:19" x14ac:dyDescent="0.3">
      <c r="A1340" s="11">
        <v>44635.546203703707</v>
      </c>
      <c r="B1340" s="11"/>
      <c r="C1340" s="15">
        <v>44635</v>
      </c>
      <c r="D1340" s="16">
        <v>0.54620370370370364</v>
      </c>
      <c r="E1340" s="16"/>
      <c r="F1340" s="12">
        <v>93.600000000000009</v>
      </c>
      <c r="G1340" s="12">
        <v>95.68</v>
      </c>
      <c r="H1340" s="12">
        <v>108.16</v>
      </c>
      <c r="I1340" s="12">
        <v>98.8</v>
      </c>
      <c r="J1340" s="12">
        <v>101.92</v>
      </c>
      <c r="K1340" s="12">
        <v>94.64</v>
      </c>
      <c r="L1340" s="12">
        <v>111.28</v>
      </c>
      <c r="M1340" s="12">
        <v>104</v>
      </c>
      <c r="N1340" s="13">
        <v>101.01</v>
      </c>
      <c r="O1340" s="17" t="s">
        <v>10</v>
      </c>
      <c r="P1340" s="14" t="s">
        <v>12</v>
      </c>
      <c r="Q1340" s="14" t="s">
        <v>15</v>
      </c>
      <c r="R1340" s="14" t="s">
        <v>17</v>
      </c>
      <c r="S1340" s="14" t="s">
        <v>143</v>
      </c>
    </row>
    <row r="1341" spans="1:19" x14ac:dyDescent="0.3">
      <c r="A1341" s="11">
        <v>44635.546516203707</v>
      </c>
      <c r="B1341" s="11"/>
      <c r="C1341" s="15">
        <v>44635</v>
      </c>
      <c r="D1341" s="16">
        <v>0.54651620370370368</v>
      </c>
      <c r="E1341" s="16"/>
      <c r="F1341" s="12">
        <v>97.65</v>
      </c>
      <c r="G1341" s="12">
        <v>99.820000000000007</v>
      </c>
      <c r="H1341" s="12">
        <v>112.84</v>
      </c>
      <c r="I1341" s="12">
        <v>103.07499999999999</v>
      </c>
      <c r="J1341" s="12">
        <v>106.33</v>
      </c>
      <c r="K1341" s="12">
        <v>117</v>
      </c>
      <c r="L1341" s="12">
        <v>116.09500000000001</v>
      </c>
      <c r="M1341" s="12">
        <v>100</v>
      </c>
      <c r="N1341" s="13">
        <v>106.60125000000001</v>
      </c>
      <c r="O1341" s="17" t="s">
        <v>10</v>
      </c>
      <c r="P1341" s="14" t="s">
        <v>12</v>
      </c>
      <c r="Q1341" s="14" t="s">
        <v>15</v>
      </c>
      <c r="R1341" s="14" t="s">
        <v>17</v>
      </c>
      <c r="S1341" s="14" t="s">
        <v>143</v>
      </c>
    </row>
    <row r="1342" spans="1:19" x14ac:dyDescent="0.3">
      <c r="A1342" s="11">
        <v>44635.546747685185</v>
      </c>
      <c r="B1342" s="11"/>
      <c r="C1342" s="15">
        <v>44635</v>
      </c>
      <c r="D1342" s="16">
        <v>0.54674768518518524</v>
      </c>
      <c r="E1342" s="16"/>
      <c r="F1342" s="12">
        <v>88.2</v>
      </c>
      <c r="G1342" s="12">
        <v>90.160000000000011</v>
      </c>
      <c r="H1342" s="12">
        <v>101.92</v>
      </c>
      <c r="I1342" s="12">
        <v>93.1</v>
      </c>
      <c r="J1342" s="12">
        <v>96.039999999999992</v>
      </c>
      <c r="K1342" s="12">
        <v>89.18</v>
      </c>
      <c r="L1342" s="12">
        <v>104.86</v>
      </c>
      <c r="M1342" s="12">
        <v>98</v>
      </c>
      <c r="N1342" s="13">
        <v>95.18249999999999</v>
      </c>
      <c r="O1342" s="17" t="s">
        <v>10</v>
      </c>
      <c r="P1342" s="14" t="s">
        <v>12</v>
      </c>
      <c r="Q1342" s="14" t="s">
        <v>15</v>
      </c>
      <c r="R1342" s="14" t="s">
        <v>17</v>
      </c>
      <c r="S1342" s="14" t="s">
        <v>143</v>
      </c>
    </row>
    <row r="1343" spans="1:19" x14ac:dyDescent="0.3">
      <c r="A1343" s="11">
        <v>44635.547013888892</v>
      </c>
      <c r="B1343" s="11"/>
      <c r="C1343" s="15">
        <v>44635</v>
      </c>
      <c r="D1343" s="16">
        <v>0.54701388888888891</v>
      </c>
      <c r="E1343" s="16"/>
      <c r="F1343" s="12">
        <v>98.100000000000009</v>
      </c>
      <c r="G1343" s="12">
        <v>100.28</v>
      </c>
      <c r="H1343" s="12">
        <v>113.36</v>
      </c>
      <c r="I1343" s="12">
        <v>103.55</v>
      </c>
      <c r="J1343" s="12">
        <v>106.82</v>
      </c>
      <c r="K1343" s="12">
        <v>99.19</v>
      </c>
      <c r="L1343" s="12">
        <v>116.63000000000001</v>
      </c>
      <c r="M1343" s="12">
        <v>109</v>
      </c>
      <c r="N1343" s="13">
        <v>105.86624999999999</v>
      </c>
      <c r="O1343" s="17" t="s">
        <v>10</v>
      </c>
      <c r="P1343" s="14" t="s">
        <v>12</v>
      </c>
      <c r="Q1343" s="14" t="s">
        <v>15</v>
      </c>
      <c r="R1343" s="14" t="s">
        <v>17</v>
      </c>
      <c r="S1343" s="14" t="s">
        <v>143</v>
      </c>
    </row>
    <row r="1344" spans="1:19" x14ac:dyDescent="0.3">
      <c r="A1344" s="11">
        <v>44635.547210648147</v>
      </c>
      <c r="B1344" s="11"/>
      <c r="C1344" s="15">
        <v>44635</v>
      </c>
      <c r="D1344" s="16">
        <v>0.54721064814814813</v>
      </c>
      <c r="E1344" s="16"/>
      <c r="F1344" s="12">
        <v>94.5</v>
      </c>
      <c r="G1344" s="12">
        <v>96.600000000000009</v>
      </c>
      <c r="H1344" s="12">
        <v>109.2</v>
      </c>
      <c r="I1344" s="12">
        <v>99.75</v>
      </c>
      <c r="J1344" s="12">
        <v>102.89999999999999</v>
      </c>
      <c r="K1344" s="12">
        <v>109</v>
      </c>
      <c r="L1344" s="12">
        <v>112.35000000000001</v>
      </c>
      <c r="M1344" s="12">
        <v>101</v>
      </c>
      <c r="N1344" s="13">
        <v>103.16250000000001</v>
      </c>
      <c r="O1344" s="17" t="s">
        <v>10</v>
      </c>
      <c r="P1344" s="14" t="s">
        <v>12</v>
      </c>
      <c r="Q1344" s="14" t="s">
        <v>15</v>
      </c>
      <c r="R1344" s="14" t="s">
        <v>17</v>
      </c>
      <c r="S1344" s="14" t="s">
        <v>143</v>
      </c>
    </row>
    <row r="1345" spans="1:19" x14ac:dyDescent="0.3">
      <c r="A1345" s="11">
        <v>44635.547546296293</v>
      </c>
      <c r="B1345" s="11"/>
      <c r="C1345" s="15">
        <v>44635</v>
      </c>
      <c r="D1345" s="16">
        <v>0.54754629629629636</v>
      </c>
      <c r="E1345" s="16"/>
      <c r="F1345" s="12">
        <v>87.3</v>
      </c>
      <c r="G1345" s="12">
        <v>89.240000000000009</v>
      </c>
      <c r="H1345" s="12">
        <v>100.88000000000001</v>
      </c>
      <c r="I1345" s="12">
        <v>92.149999999999991</v>
      </c>
      <c r="J1345" s="12">
        <v>95.06</v>
      </c>
      <c r="K1345" s="12">
        <v>88.27</v>
      </c>
      <c r="L1345" s="12">
        <v>103.79</v>
      </c>
      <c r="M1345" s="12">
        <v>97</v>
      </c>
      <c r="N1345" s="13">
        <v>94.211249999999993</v>
      </c>
      <c r="O1345" s="17" t="s">
        <v>10</v>
      </c>
      <c r="P1345" s="14" t="s">
        <v>12</v>
      </c>
      <c r="Q1345" s="14" t="s">
        <v>15</v>
      </c>
      <c r="R1345" s="14" t="s">
        <v>17</v>
      </c>
      <c r="S1345" s="14" t="s">
        <v>143</v>
      </c>
    </row>
    <row r="1346" spans="1:19" x14ac:dyDescent="0.3">
      <c r="A1346" s="11">
        <v>44635.547766203701</v>
      </c>
      <c r="B1346" s="11"/>
      <c r="C1346" s="15">
        <v>44635</v>
      </c>
      <c r="D1346" s="16">
        <v>0.54776620370370377</v>
      </c>
      <c r="E1346" s="16"/>
      <c r="F1346" s="12">
        <v>88.2</v>
      </c>
      <c r="G1346" s="12">
        <v>90.160000000000011</v>
      </c>
      <c r="H1346" s="12">
        <v>101.92</v>
      </c>
      <c r="I1346" s="12">
        <v>93.1</v>
      </c>
      <c r="J1346" s="12">
        <v>96.039999999999992</v>
      </c>
      <c r="K1346" s="12">
        <v>98</v>
      </c>
      <c r="L1346" s="12">
        <v>104.86</v>
      </c>
      <c r="M1346" s="12">
        <v>95.06</v>
      </c>
      <c r="N1346" s="13">
        <v>95.91749999999999</v>
      </c>
      <c r="O1346" s="17" t="s">
        <v>10</v>
      </c>
      <c r="P1346" s="14" t="s">
        <v>12</v>
      </c>
      <c r="Q1346" s="14" t="s">
        <v>15</v>
      </c>
      <c r="R1346" s="14" t="s">
        <v>17</v>
      </c>
      <c r="S1346" s="14" t="s">
        <v>143</v>
      </c>
    </row>
    <row r="1347" spans="1:19" x14ac:dyDescent="0.3">
      <c r="A1347" s="11">
        <v>44635.547905092593</v>
      </c>
      <c r="B1347" s="11"/>
      <c r="C1347" s="15">
        <v>44635</v>
      </c>
      <c r="D1347" s="16">
        <v>0.54790509259259257</v>
      </c>
      <c r="E1347" s="16"/>
      <c r="F1347" s="12">
        <v>85.5</v>
      </c>
      <c r="G1347" s="12">
        <v>87.4</v>
      </c>
      <c r="H1347" s="12">
        <v>98.8</v>
      </c>
      <c r="I1347" s="12">
        <v>90.25</v>
      </c>
      <c r="J1347" s="12">
        <v>93.1</v>
      </c>
      <c r="K1347" s="12">
        <v>97</v>
      </c>
      <c r="L1347" s="12">
        <v>101.65</v>
      </c>
      <c r="M1347" s="12">
        <v>93</v>
      </c>
      <c r="N1347" s="13">
        <v>93.337499999999991</v>
      </c>
      <c r="O1347" s="17" t="s">
        <v>10</v>
      </c>
      <c r="P1347" s="14" t="s">
        <v>12</v>
      </c>
      <c r="Q1347" s="14" t="s">
        <v>15</v>
      </c>
      <c r="R1347" s="14" t="s">
        <v>17</v>
      </c>
      <c r="S1347" s="14" t="s">
        <v>143</v>
      </c>
    </row>
    <row r="1348" spans="1:19" x14ac:dyDescent="0.3">
      <c r="A1348" s="11">
        <v>44635.54859953704</v>
      </c>
      <c r="B1348" s="11"/>
      <c r="C1348" s="15">
        <v>44635</v>
      </c>
      <c r="D1348" s="16">
        <v>0.54859953703703701</v>
      </c>
      <c r="E1348" s="16"/>
      <c r="F1348" s="12">
        <v>83.25</v>
      </c>
      <c r="G1348" s="12">
        <v>85.100000000000009</v>
      </c>
      <c r="H1348" s="12">
        <v>96.2</v>
      </c>
      <c r="I1348" s="12">
        <v>87.875</v>
      </c>
      <c r="J1348" s="12">
        <v>90.649999999999991</v>
      </c>
      <c r="K1348" s="12">
        <v>97</v>
      </c>
      <c r="L1348" s="12">
        <v>98.975000000000009</v>
      </c>
      <c r="M1348" s="12">
        <v>88</v>
      </c>
      <c r="N1348" s="13">
        <v>90.881250000000009</v>
      </c>
      <c r="O1348" s="17" t="s">
        <v>10</v>
      </c>
      <c r="P1348" s="14" t="s">
        <v>12</v>
      </c>
      <c r="Q1348" s="14" t="s">
        <v>15</v>
      </c>
      <c r="R1348" s="14" t="s">
        <v>17</v>
      </c>
      <c r="S1348" s="14" t="s">
        <v>143</v>
      </c>
    </row>
    <row r="1349" spans="1:19" x14ac:dyDescent="0.3">
      <c r="A1349" s="11">
        <v>44635.549293981479</v>
      </c>
      <c r="B1349" s="11"/>
      <c r="C1349" s="15">
        <v>44635</v>
      </c>
      <c r="D1349" s="16">
        <v>0.54929398148148145</v>
      </c>
      <c r="E1349" s="16"/>
      <c r="F1349" s="12">
        <v>79.2</v>
      </c>
      <c r="G1349" s="12">
        <v>80.960000000000008</v>
      </c>
      <c r="H1349" s="12">
        <v>91.52000000000001</v>
      </c>
      <c r="I1349" s="12">
        <v>83.6</v>
      </c>
      <c r="J1349" s="12">
        <v>86.24</v>
      </c>
      <c r="K1349" s="12">
        <v>80.08</v>
      </c>
      <c r="L1349" s="12">
        <v>94.160000000000011</v>
      </c>
      <c r="M1349" s="12">
        <v>88</v>
      </c>
      <c r="N1349" s="13">
        <v>85.47</v>
      </c>
      <c r="O1349" s="17" t="s">
        <v>10</v>
      </c>
      <c r="P1349" s="14" t="s">
        <v>12</v>
      </c>
      <c r="Q1349" s="14" t="s">
        <v>15</v>
      </c>
      <c r="R1349" s="14" t="s">
        <v>17</v>
      </c>
      <c r="S1349" s="14" t="s">
        <v>143</v>
      </c>
    </row>
    <row r="1350" spans="1:19" x14ac:dyDescent="0.3">
      <c r="A1350" s="11">
        <v>44635.549305555556</v>
      </c>
      <c r="B1350" s="11"/>
      <c r="C1350" s="15">
        <v>44635</v>
      </c>
      <c r="D1350" s="16">
        <v>0.5493055555555556</v>
      </c>
      <c r="E1350" s="16"/>
      <c r="F1350" s="12">
        <v>94</v>
      </c>
      <c r="G1350" s="12">
        <v>92</v>
      </c>
      <c r="H1350" s="12">
        <v>104</v>
      </c>
      <c r="I1350" s="12">
        <v>95</v>
      </c>
      <c r="J1350" s="12">
        <v>98</v>
      </c>
      <c r="K1350" s="12">
        <v>91</v>
      </c>
      <c r="L1350" s="12">
        <v>106</v>
      </c>
      <c r="M1350" s="12">
        <v>97</v>
      </c>
      <c r="N1350" s="13">
        <v>97.125</v>
      </c>
      <c r="O1350" s="17" t="s">
        <v>10</v>
      </c>
      <c r="P1350" s="14" t="s">
        <v>12</v>
      </c>
      <c r="Q1350" s="14" t="s">
        <v>15</v>
      </c>
      <c r="R1350" s="14" t="s">
        <v>17</v>
      </c>
      <c r="S1350" s="14" t="s">
        <v>143</v>
      </c>
    </row>
    <row r="1351" spans="1:19" x14ac:dyDescent="0.3">
      <c r="A1351" s="11">
        <v>44635.549467592595</v>
      </c>
      <c r="B1351" s="11"/>
      <c r="C1351" s="15">
        <v>44635</v>
      </c>
      <c r="D1351" s="16">
        <v>0.54946759259259259</v>
      </c>
      <c r="E1351" s="16"/>
      <c r="F1351" s="12">
        <v>72.900000000000006</v>
      </c>
      <c r="G1351" s="12">
        <v>74.52000000000001</v>
      </c>
      <c r="H1351" s="12">
        <v>84.240000000000009</v>
      </c>
      <c r="I1351" s="12">
        <v>76.95</v>
      </c>
      <c r="J1351" s="12">
        <v>79.38</v>
      </c>
      <c r="K1351" s="12">
        <v>73.710000000000008</v>
      </c>
      <c r="L1351" s="12">
        <v>81</v>
      </c>
      <c r="M1351" s="12">
        <v>78.569999999999993</v>
      </c>
      <c r="N1351" s="13">
        <v>77.658749999999998</v>
      </c>
      <c r="O1351" s="17" t="s">
        <v>10</v>
      </c>
      <c r="P1351" s="14" t="s">
        <v>12</v>
      </c>
      <c r="Q1351" s="14" t="s">
        <v>15</v>
      </c>
      <c r="R1351" s="14" t="s">
        <v>17</v>
      </c>
      <c r="S1351" s="14" t="s">
        <v>143</v>
      </c>
    </row>
    <row r="1352" spans="1:19" x14ac:dyDescent="0.3">
      <c r="A1352" s="11">
        <v>44635.549907407411</v>
      </c>
      <c r="B1352" s="11"/>
      <c r="C1352" s="15">
        <v>44635</v>
      </c>
      <c r="D1352" s="16">
        <v>0.5499074074074074</v>
      </c>
      <c r="E1352" s="16"/>
      <c r="F1352" s="12">
        <v>73.8</v>
      </c>
      <c r="G1352" s="12">
        <v>75.44</v>
      </c>
      <c r="H1352" s="12">
        <v>85.28</v>
      </c>
      <c r="I1352" s="12">
        <v>77.899999999999991</v>
      </c>
      <c r="J1352" s="12">
        <v>80.36</v>
      </c>
      <c r="K1352" s="12">
        <v>74.62</v>
      </c>
      <c r="L1352" s="12">
        <v>87.740000000000009</v>
      </c>
      <c r="M1352" s="12">
        <v>82</v>
      </c>
      <c r="N1352" s="13">
        <v>79.642500000000013</v>
      </c>
      <c r="O1352" s="17" t="s">
        <v>10</v>
      </c>
      <c r="P1352" s="14" t="s">
        <v>12</v>
      </c>
      <c r="Q1352" s="14" t="s">
        <v>15</v>
      </c>
      <c r="R1352" s="14" t="s">
        <v>17</v>
      </c>
      <c r="S1352" s="14" t="s">
        <v>143</v>
      </c>
    </row>
    <row r="1353" spans="1:19" x14ac:dyDescent="0.3">
      <c r="A1353" s="11">
        <v>44635.549988425926</v>
      </c>
      <c r="B1353" s="11"/>
      <c r="C1353" s="15">
        <v>44635</v>
      </c>
      <c r="D1353" s="16">
        <v>0.54998842592592589</v>
      </c>
      <c r="E1353" s="16"/>
      <c r="F1353" s="12">
        <v>82.350000000000009</v>
      </c>
      <c r="G1353" s="12">
        <v>84.18</v>
      </c>
      <c r="H1353" s="12">
        <v>95.16</v>
      </c>
      <c r="I1353" s="12">
        <v>86.924999999999997</v>
      </c>
      <c r="J1353" s="12">
        <v>89.67</v>
      </c>
      <c r="K1353" s="12">
        <v>101</v>
      </c>
      <c r="L1353" s="12">
        <v>97.905000000000001</v>
      </c>
      <c r="M1353" s="12">
        <v>82</v>
      </c>
      <c r="N1353" s="13">
        <v>89.898750000000007</v>
      </c>
      <c r="O1353" s="17" t="s">
        <v>10</v>
      </c>
      <c r="P1353" s="14" t="s">
        <v>12</v>
      </c>
      <c r="Q1353" s="14" t="s">
        <v>15</v>
      </c>
      <c r="R1353" s="14" t="s">
        <v>17</v>
      </c>
      <c r="S1353" s="14" t="s">
        <v>143</v>
      </c>
    </row>
    <row r="1354" spans="1:19" x14ac:dyDescent="0.3">
      <c r="A1354" s="11">
        <v>44635.550266203703</v>
      </c>
      <c r="B1354" s="11"/>
      <c r="C1354" s="15">
        <v>44635</v>
      </c>
      <c r="D1354" s="16">
        <v>0.55026620370370372</v>
      </c>
      <c r="E1354" s="16"/>
      <c r="F1354" s="12">
        <v>85.5</v>
      </c>
      <c r="G1354" s="12">
        <v>87.4</v>
      </c>
      <c r="H1354" s="12">
        <v>98.8</v>
      </c>
      <c r="I1354" s="12">
        <v>90.25</v>
      </c>
      <c r="J1354" s="12">
        <v>93.1</v>
      </c>
      <c r="K1354" s="12">
        <v>95</v>
      </c>
      <c r="L1354" s="12">
        <v>101.65</v>
      </c>
      <c r="M1354" s="12">
        <v>92.149999999999991</v>
      </c>
      <c r="N1354" s="13">
        <v>92.981249999999989</v>
      </c>
      <c r="O1354" s="17" t="s">
        <v>10</v>
      </c>
      <c r="P1354" s="14" t="s">
        <v>12</v>
      </c>
      <c r="Q1354" s="14" t="s">
        <v>15</v>
      </c>
      <c r="R1354" s="14" t="s">
        <v>17</v>
      </c>
      <c r="S1354" s="14" t="s">
        <v>143</v>
      </c>
    </row>
    <row r="1355" spans="1:19" x14ac:dyDescent="0.3">
      <c r="A1355" s="11">
        <v>44635.55060185185</v>
      </c>
      <c r="B1355" s="11"/>
      <c r="C1355" s="15">
        <v>44635</v>
      </c>
      <c r="D1355" s="16">
        <v>0.55060185185185184</v>
      </c>
      <c r="E1355" s="16"/>
      <c r="F1355" s="12">
        <v>72.900000000000006</v>
      </c>
      <c r="G1355" s="12">
        <v>74.52000000000001</v>
      </c>
      <c r="H1355" s="12">
        <v>84.240000000000009</v>
      </c>
      <c r="I1355" s="12">
        <v>76.95</v>
      </c>
      <c r="J1355" s="12">
        <v>79.38</v>
      </c>
      <c r="K1355" s="12">
        <v>73.710000000000008</v>
      </c>
      <c r="L1355" s="12">
        <v>86.67</v>
      </c>
      <c r="M1355" s="12">
        <v>81</v>
      </c>
      <c r="N1355" s="13">
        <v>78.671250000000001</v>
      </c>
      <c r="O1355" s="17" t="s">
        <v>10</v>
      </c>
      <c r="P1355" s="14" t="s">
        <v>12</v>
      </c>
      <c r="Q1355" s="14" t="s">
        <v>15</v>
      </c>
      <c r="R1355" s="14" t="s">
        <v>17</v>
      </c>
      <c r="S1355" s="14" t="s">
        <v>143</v>
      </c>
    </row>
    <row r="1356" spans="1:19" x14ac:dyDescent="0.3">
      <c r="A1356" s="11">
        <v>44635.550682870373</v>
      </c>
      <c r="B1356" s="11"/>
      <c r="C1356" s="15">
        <v>44635</v>
      </c>
      <c r="D1356" s="16">
        <v>0.55068287037037034</v>
      </c>
      <c r="E1356" s="16"/>
      <c r="F1356" s="12">
        <v>78.75</v>
      </c>
      <c r="G1356" s="12">
        <v>80.5</v>
      </c>
      <c r="H1356" s="12">
        <v>91</v>
      </c>
      <c r="I1356" s="12">
        <v>83.125</v>
      </c>
      <c r="J1356" s="12">
        <v>85.75</v>
      </c>
      <c r="K1356" s="12">
        <v>96</v>
      </c>
      <c r="L1356" s="12">
        <v>93.625</v>
      </c>
      <c r="M1356" s="12">
        <v>79</v>
      </c>
      <c r="N1356" s="13">
        <v>85.96875</v>
      </c>
      <c r="O1356" s="17" t="s">
        <v>10</v>
      </c>
      <c r="P1356" s="14" t="s">
        <v>12</v>
      </c>
      <c r="Q1356" s="14" t="s">
        <v>15</v>
      </c>
      <c r="R1356" s="14" t="s">
        <v>17</v>
      </c>
      <c r="S1356" s="14" t="s">
        <v>143</v>
      </c>
    </row>
    <row r="1357" spans="1:19" x14ac:dyDescent="0.3">
      <c r="A1357" s="11">
        <v>44635.551377314812</v>
      </c>
      <c r="B1357" s="11"/>
      <c r="C1357" s="15">
        <v>44635</v>
      </c>
      <c r="D1357" s="16">
        <v>0.55137731481481478</v>
      </c>
      <c r="E1357" s="16"/>
      <c r="F1357" s="12">
        <v>81.45</v>
      </c>
      <c r="G1357" s="12">
        <v>83.26</v>
      </c>
      <c r="H1357" s="12">
        <v>94.12</v>
      </c>
      <c r="I1357" s="12">
        <v>85.974999999999994</v>
      </c>
      <c r="J1357" s="12">
        <v>88.69</v>
      </c>
      <c r="K1357" s="12">
        <v>105</v>
      </c>
      <c r="L1357" s="12">
        <v>96.835000000000008</v>
      </c>
      <c r="M1357" s="12">
        <v>76</v>
      </c>
      <c r="N1357" s="13">
        <v>88.916250000000019</v>
      </c>
      <c r="O1357" s="17" t="s">
        <v>10</v>
      </c>
      <c r="P1357" s="14" t="s">
        <v>12</v>
      </c>
      <c r="Q1357" s="14" t="s">
        <v>15</v>
      </c>
      <c r="R1357" s="14" t="s">
        <v>17</v>
      </c>
      <c r="S1357" s="14" t="s">
        <v>143</v>
      </c>
    </row>
    <row r="1358" spans="1:19" x14ac:dyDescent="0.3">
      <c r="A1358" s="11">
        <v>44635.552071759259</v>
      </c>
      <c r="B1358" s="11"/>
      <c r="C1358" s="15">
        <v>44635</v>
      </c>
      <c r="D1358" s="16">
        <v>0.55207175925925933</v>
      </c>
      <c r="E1358" s="16"/>
      <c r="F1358" s="12">
        <v>87.75</v>
      </c>
      <c r="G1358" s="12">
        <v>89.7</v>
      </c>
      <c r="H1358" s="12">
        <v>101.4</v>
      </c>
      <c r="I1358" s="12">
        <v>92.625</v>
      </c>
      <c r="J1358" s="12">
        <v>95.55</v>
      </c>
      <c r="K1358" s="12">
        <v>114</v>
      </c>
      <c r="L1358" s="12">
        <v>104.325</v>
      </c>
      <c r="M1358" s="12">
        <v>81</v>
      </c>
      <c r="N1358" s="13">
        <v>95.793750000000017</v>
      </c>
      <c r="O1358" s="17" t="s">
        <v>10</v>
      </c>
      <c r="P1358" s="14" t="s">
        <v>12</v>
      </c>
      <c r="Q1358" s="14" t="s">
        <v>15</v>
      </c>
      <c r="R1358" s="14" t="s">
        <v>17</v>
      </c>
      <c r="S1358" s="14" t="s">
        <v>143</v>
      </c>
    </row>
    <row r="1359" spans="1:19" x14ac:dyDescent="0.3">
      <c r="A1359" s="11">
        <v>44635.552673611113</v>
      </c>
      <c r="B1359" s="11"/>
      <c r="C1359" s="15">
        <v>44635</v>
      </c>
      <c r="D1359" s="16">
        <v>0.55267361111111113</v>
      </c>
      <c r="E1359" s="16"/>
      <c r="F1359" s="12">
        <v>63</v>
      </c>
      <c r="G1359" s="12">
        <v>64.400000000000006</v>
      </c>
      <c r="H1359" s="12">
        <v>72.8</v>
      </c>
      <c r="I1359" s="12">
        <v>66.5</v>
      </c>
      <c r="J1359" s="12">
        <v>68.599999999999994</v>
      </c>
      <c r="K1359" s="12">
        <v>63.7</v>
      </c>
      <c r="L1359" s="12">
        <v>70</v>
      </c>
      <c r="M1359" s="12">
        <v>67.899999999999991</v>
      </c>
      <c r="N1359" s="13">
        <v>67.112499999999997</v>
      </c>
      <c r="O1359" s="17" t="s">
        <v>10</v>
      </c>
      <c r="P1359" s="14" t="s">
        <v>12</v>
      </c>
      <c r="Q1359" s="14" t="s">
        <v>15</v>
      </c>
      <c r="R1359" s="14" t="s">
        <v>17</v>
      </c>
      <c r="S1359" s="14" t="s">
        <v>143</v>
      </c>
    </row>
    <row r="1360" spans="1:19" x14ac:dyDescent="0.3">
      <c r="A1360" s="11">
        <v>44635.552766203706</v>
      </c>
      <c r="B1360" s="11"/>
      <c r="C1360" s="15">
        <v>44635</v>
      </c>
      <c r="D1360" s="16">
        <v>0.55276620370370366</v>
      </c>
      <c r="E1360" s="16"/>
      <c r="F1360" s="12">
        <v>84.600000000000009</v>
      </c>
      <c r="G1360" s="12">
        <v>86.48</v>
      </c>
      <c r="H1360" s="12">
        <v>97.76</v>
      </c>
      <c r="I1360" s="12">
        <v>89.3</v>
      </c>
      <c r="J1360" s="12">
        <v>92.12</v>
      </c>
      <c r="K1360" s="12">
        <v>99</v>
      </c>
      <c r="L1360" s="12">
        <v>100.58000000000001</v>
      </c>
      <c r="M1360" s="12">
        <v>89</v>
      </c>
      <c r="N1360" s="13">
        <v>92.355000000000004</v>
      </c>
      <c r="O1360" s="17" t="s">
        <v>10</v>
      </c>
      <c r="P1360" s="14" t="s">
        <v>12</v>
      </c>
      <c r="Q1360" s="14" t="s">
        <v>15</v>
      </c>
      <c r="R1360" s="14" t="s">
        <v>17</v>
      </c>
      <c r="S1360" s="14" t="s">
        <v>143</v>
      </c>
    </row>
    <row r="1361" spans="1:19" x14ac:dyDescent="0.3">
      <c r="A1361" s="11">
        <v>44635.552777777775</v>
      </c>
      <c r="B1361" s="11"/>
      <c r="C1361" s="15">
        <v>44635</v>
      </c>
      <c r="D1361" s="16">
        <v>0.55277777777777781</v>
      </c>
      <c r="E1361" s="16"/>
      <c r="F1361" s="12">
        <v>96</v>
      </c>
      <c r="G1361" s="12">
        <v>76.36</v>
      </c>
      <c r="H1361" s="12">
        <v>86.320000000000007</v>
      </c>
      <c r="I1361" s="12">
        <v>78.849999999999994</v>
      </c>
      <c r="J1361" s="12">
        <v>81.34</v>
      </c>
      <c r="K1361" s="12">
        <v>75.53</v>
      </c>
      <c r="L1361" s="12">
        <v>70</v>
      </c>
      <c r="M1361" s="12">
        <v>80.509999999999991</v>
      </c>
      <c r="N1361" s="13">
        <v>80.613749999999996</v>
      </c>
      <c r="O1361" s="17" t="s">
        <v>10</v>
      </c>
      <c r="P1361" s="14" t="s">
        <v>12</v>
      </c>
      <c r="Q1361" s="14" t="s">
        <v>15</v>
      </c>
      <c r="R1361" s="14" t="s">
        <v>17</v>
      </c>
      <c r="S1361" s="14" t="s">
        <v>143</v>
      </c>
    </row>
    <row r="1362" spans="1:19" x14ac:dyDescent="0.3">
      <c r="A1362" s="11">
        <v>44635.553368055553</v>
      </c>
      <c r="B1362" s="11"/>
      <c r="C1362" s="15">
        <v>44635</v>
      </c>
      <c r="D1362" s="16">
        <v>0.55336805555555557</v>
      </c>
      <c r="E1362" s="16"/>
      <c r="F1362" s="12">
        <v>80.100000000000009</v>
      </c>
      <c r="G1362" s="12">
        <v>81.88000000000001</v>
      </c>
      <c r="H1362" s="12">
        <v>92.56</v>
      </c>
      <c r="I1362" s="12">
        <v>84.55</v>
      </c>
      <c r="J1362" s="12">
        <v>87.22</v>
      </c>
      <c r="K1362" s="12">
        <v>89</v>
      </c>
      <c r="L1362" s="12">
        <v>95.23</v>
      </c>
      <c r="M1362" s="12">
        <v>86.33</v>
      </c>
      <c r="N1362" s="13">
        <v>87.108750000000015</v>
      </c>
      <c r="O1362" s="17" t="s">
        <v>10</v>
      </c>
      <c r="P1362" s="14" t="s">
        <v>12</v>
      </c>
      <c r="Q1362" s="14" t="s">
        <v>15</v>
      </c>
      <c r="R1362" s="14" t="s">
        <v>17</v>
      </c>
      <c r="S1362" s="14" t="s">
        <v>143</v>
      </c>
    </row>
    <row r="1363" spans="1:19" x14ac:dyDescent="0.3">
      <c r="A1363" s="11">
        <v>44635.553460648145</v>
      </c>
      <c r="B1363" s="11"/>
      <c r="C1363" s="15">
        <v>44635</v>
      </c>
      <c r="D1363" s="16">
        <v>0.55346064814814822</v>
      </c>
      <c r="E1363" s="16"/>
      <c r="F1363" s="12">
        <v>77.400000000000006</v>
      </c>
      <c r="G1363" s="12">
        <v>79.12</v>
      </c>
      <c r="H1363" s="12">
        <v>89.44</v>
      </c>
      <c r="I1363" s="12">
        <v>81.7</v>
      </c>
      <c r="J1363" s="12">
        <v>84.28</v>
      </c>
      <c r="K1363" s="12">
        <v>92</v>
      </c>
      <c r="L1363" s="12">
        <v>92.02000000000001</v>
      </c>
      <c r="M1363" s="12">
        <v>80</v>
      </c>
      <c r="N1363" s="13">
        <v>84.495000000000005</v>
      </c>
      <c r="O1363" s="17" t="s">
        <v>10</v>
      </c>
      <c r="P1363" s="14" t="s">
        <v>12</v>
      </c>
      <c r="Q1363" s="14" t="s">
        <v>15</v>
      </c>
      <c r="R1363" s="14" t="s">
        <v>17</v>
      </c>
      <c r="S1363" s="14" t="s">
        <v>143</v>
      </c>
    </row>
    <row r="1364" spans="1:19" x14ac:dyDescent="0.3">
      <c r="A1364" s="11">
        <v>44635.554155092592</v>
      </c>
      <c r="B1364" s="11"/>
      <c r="C1364" s="15">
        <v>44635</v>
      </c>
      <c r="D1364" s="16">
        <v>0.55415509259259255</v>
      </c>
      <c r="E1364" s="16"/>
      <c r="F1364" s="12">
        <v>77.400000000000006</v>
      </c>
      <c r="G1364" s="12">
        <v>79.12</v>
      </c>
      <c r="H1364" s="12">
        <v>89.44</v>
      </c>
      <c r="I1364" s="12">
        <v>81.7</v>
      </c>
      <c r="J1364" s="12">
        <v>84.28</v>
      </c>
      <c r="K1364" s="12">
        <v>85</v>
      </c>
      <c r="L1364" s="12">
        <v>92.02000000000001</v>
      </c>
      <c r="M1364" s="12">
        <v>87</v>
      </c>
      <c r="N1364" s="13">
        <v>84.495000000000005</v>
      </c>
      <c r="O1364" s="17" t="s">
        <v>10</v>
      </c>
      <c r="P1364" s="14" t="s">
        <v>12</v>
      </c>
      <c r="Q1364" s="14" t="s">
        <v>15</v>
      </c>
      <c r="R1364" s="14" t="s">
        <v>17</v>
      </c>
      <c r="S1364" s="14" t="s">
        <v>143</v>
      </c>
    </row>
    <row r="1365" spans="1:19" x14ac:dyDescent="0.3">
      <c r="A1365" s="11">
        <v>44635.554201388892</v>
      </c>
      <c r="B1365" s="11"/>
      <c r="C1365" s="15">
        <v>44635</v>
      </c>
      <c r="D1365" s="16">
        <v>0.55420138888888892</v>
      </c>
      <c r="E1365" s="16"/>
      <c r="F1365" s="12">
        <v>73.8</v>
      </c>
      <c r="G1365" s="12">
        <v>75.44</v>
      </c>
      <c r="H1365" s="12">
        <v>85.28</v>
      </c>
      <c r="I1365" s="12">
        <v>77.899999999999991</v>
      </c>
      <c r="J1365" s="12">
        <v>80.36</v>
      </c>
      <c r="K1365" s="12">
        <v>74.62</v>
      </c>
      <c r="L1365" s="12">
        <v>82</v>
      </c>
      <c r="M1365" s="12">
        <v>79.539999999999992</v>
      </c>
      <c r="N1365" s="13">
        <v>78.617500000000007</v>
      </c>
      <c r="O1365" s="17" t="s">
        <v>10</v>
      </c>
      <c r="P1365" s="14" t="s">
        <v>12</v>
      </c>
      <c r="Q1365" s="14" t="s">
        <v>15</v>
      </c>
      <c r="R1365" s="14" t="s">
        <v>17</v>
      </c>
      <c r="S1365" s="14" t="s">
        <v>143</v>
      </c>
    </row>
    <row r="1366" spans="1:19" x14ac:dyDescent="0.3">
      <c r="A1366" s="11">
        <v>44635.554849537039</v>
      </c>
      <c r="B1366" s="11"/>
      <c r="C1366" s="15">
        <v>44635</v>
      </c>
      <c r="D1366" s="16">
        <v>0.5548495370370371</v>
      </c>
      <c r="E1366" s="16"/>
      <c r="F1366" s="12">
        <v>78.75</v>
      </c>
      <c r="G1366" s="12">
        <v>80.5</v>
      </c>
      <c r="H1366" s="12">
        <v>91</v>
      </c>
      <c r="I1366" s="12">
        <v>83.125</v>
      </c>
      <c r="J1366" s="12">
        <v>85.75</v>
      </c>
      <c r="K1366" s="12">
        <v>79</v>
      </c>
      <c r="L1366" s="12">
        <v>93.625</v>
      </c>
      <c r="M1366" s="12">
        <v>96</v>
      </c>
      <c r="N1366" s="13">
        <v>85.96875</v>
      </c>
      <c r="O1366" s="17" t="s">
        <v>10</v>
      </c>
      <c r="P1366" s="14" t="s">
        <v>12</v>
      </c>
      <c r="Q1366" s="14" t="s">
        <v>15</v>
      </c>
      <c r="R1366" s="14" t="s">
        <v>17</v>
      </c>
      <c r="S1366" s="14" t="s">
        <v>143</v>
      </c>
    </row>
    <row r="1367" spans="1:19" x14ac:dyDescent="0.3">
      <c r="A1367" s="11">
        <v>44635.555543981478</v>
      </c>
      <c r="B1367" s="11"/>
      <c r="C1367" s="15">
        <v>44635</v>
      </c>
      <c r="D1367" s="16">
        <v>0.55554398148148143</v>
      </c>
      <c r="E1367" s="16"/>
      <c r="F1367" s="12">
        <v>76.95</v>
      </c>
      <c r="G1367" s="12">
        <v>78.66</v>
      </c>
      <c r="H1367" s="12">
        <v>88.92</v>
      </c>
      <c r="I1367" s="12">
        <v>81.224999999999994</v>
      </c>
      <c r="J1367" s="12">
        <v>83.789999999999992</v>
      </c>
      <c r="K1367" s="12">
        <v>78</v>
      </c>
      <c r="L1367" s="12">
        <v>91.484999999999999</v>
      </c>
      <c r="M1367" s="12">
        <v>93</v>
      </c>
      <c r="N1367" s="13">
        <v>84.003749999999997</v>
      </c>
      <c r="O1367" s="17" t="s">
        <v>10</v>
      </c>
      <c r="P1367" s="14" t="s">
        <v>12</v>
      </c>
      <c r="Q1367" s="14" t="s">
        <v>15</v>
      </c>
      <c r="R1367" s="14" t="s">
        <v>17</v>
      </c>
      <c r="S1367" s="14" t="s">
        <v>143</v>
      </c>
    </row>
    <row r="1368" spans="1:19" x14ac:dyDescent="0.3">
      <c r="A1368" s="11">
        <v>44635.556238425925</v>
      </c>
      <c r="B1368" s="11"/>
      <c r="C1368" s="15">
        <v>44635</v>
      </c>
      <c r="D1368" s="16">
        <v>0.55623842592592598</v>
      </c>
      <c r="E1368" s="16"/>
      <c r="F1368" s="12">
        <v>63.9</v>
      </c>
      <c r="G1368" s="12">
        <v>65.320000000000007</v>
      </c>
      <c r="H1368" s="12">
        <v>73.84</v>
      </c>
      <c r="I1368" s="12">
        <v>67.45</v>
      </c>
      <c r="J1368" s="12">
        <v>69.58</v>
      </c>
      <c r="K1368" s="12">
        <v>71</v>
      </c>
      <c r="L1368" s="12">
        <v>75.97</v>
      </c>
      <c r="M1368" s="12">
        <v>68.87</v>
      </c>
      <c r="N1368" s="13">
        <v>69.491249999999994</v>
      </c>
      <c r="O1368" s="17" t="s">
        <v>10</v>
      </c>
      <c r="P1368" s="14" t="s">
        <v>12</v>
      </c>
      <c r="Q1368" s="14" t="s">
        <v>15</v>
      </c>
      <c r="R1368" s="14" t="s">
        <v>17</v>
      </c>
      <c r="S1368" s="14" t="s">
        <v>143</v>
      </c>
    </row>
    <row r="1369" spans="1:19" x14ac:dyDescent="0.3">
      <c r="A1369" s="11">
        <v>44635.556250000001</v>
      </c>
      <c r="B1369" s="11"/>
      <c r="C1369" s="15">
        <v>44635</v>
      </c>
      <c r="D1369" s="16">
        <v>0.55625000000000002</v>
      </c>
      <c r="E1369" s="16"/>
      <c r="F1369" s="12">
        <v>110</v>
      </c>
      <c r="G1369" s="12">
        <v>100.74000000000001</v>
      </c>
      <c r="H1369" s="12">
        <v>113.88000000000001</v>
      </c>
      <c r="I1369" s="12">
        <v>104.02499999999999</v>
      </c>
      <c r="J1369" s="12">
        <v>107.31</v>
      </c>
      <c r="K1369" s="12">
        <v>99.64500000000001</v>
      </c>
      <c r="L1369" s="12">
        <v>109</v>
      </c>
      <c r="M1369" s="12">
        <v>106.215</v>
      </c>
      <c r="N1369" s="13">
        <v>106.35187499999999</v>
      </c>
      <c r="O1369" s="17" t="s">
        <v>10</v>
      </c>
      <c r="P1369" s="14" t="s">
        <v>12</v>
      </c>
      <c r="Q1369" s="14" t="s">
        <v>15</v>
      </c>
      <c r="R1369" s="14" t="s">
        <v>17</v>
      </c>
      <c r="S1369" s="14" t="s">
        <v>143</v>
      </c>
    </row>
    <row r="1370" spans="1:19" x14ac:dyDescent="0.3">
      <c r="A1370" s="11">
        <v>44635.556932870371</v>
      </c>
      <c r="B1370" s="11"/>
      <c r="C1370" s="15">
        <v>44635</v>
      </c>
      <c r="D1370" s="16">
        <v>0.55693287037037031</v>
      </c>
      <c r="E1370" s="16"/>
      <c r="F1370" s="12">
        <v>72.900000000000006</v>
      </c>
      <c r="G1370" s="12">
        <v>74.52000000000001</v>
      </c>
      <c r="H1370" s="12">
        <v>84.240000000000009</v>
      </c>
      <c r="I1370" s="12">
        <v>76.95</v>
      </c>
      <c r="J1370" s="12">
        <v>79.38</v>
      </c>
      <c r="K1370" s="12">
        <v>66</v>
      </c>
      <c r="L1370" s="12">
        <v>86.67</v>
      </c>
      <c r="M1370" s="12">
        <v>96</v>
      </c>
      <c r="N1370" s="13">
        <v>79.582499999999996</v>
      </c>
      <c r="O1370" s="17" t="s">
        <v>10</v>
      </c>
      <c r="P1370" s="14" t="s">
        <v>12</v>
      </c>
      <c r="Q1370" s="14" t="s">
        <v>15</v>
      </c>
      <c r="R1370" s="14" t="s">
        <v>17</v>
      </c>
      <c r="S1370" s="14" t="s">
        <v>143</v>
      </c>
    </row>
    <row r="1371" spans="1:19" x14ac:dyDescent="0.3">
      <c r="A1371" s="11">
        <v>44635.557627314818</v>
      </c>
      <c r="B1371" s="11"/>
      <c r="C1371" s="15">
        <v>44635</v>
      </c>
      <c r="D1371" s="16">
        <v>0.55762731481481487</v>
      </c>
      <c r="E1371" s="16"/>
      <c r="F1371" s="12">
        <v>70.2</v>
      </c>
      <c r="G1371" s="12">
        <v>71.760000000000005</v>
      </c>
      <c r="H1371" s="12">
        <v>81.12</v>
      </c>
      <c r="I1371" s="12">
        <v>74.099999999999994</v>
      </c>
      <c r="J1371" s="12">
        <v>76.44</v>
      </c>
      <c r="K1371" s="12">
        <v>57</v>
      </c>
      <c r="L1371" s="12">
        <v>83.460000000000008</v>
      </c>
      <c r="M1371" s="12">
        <v>99</v>
      </c>
      <c r="N1371" s="13">
        <v>76.635000000000005</v>
      </c>
      <c r="O1371" s="17" t="s">
        <v>10</v>
      </c>
      <c r="P1371" s="14" t="s">
        <v>12</v>
      </c>
      <c r="Q1371" s="14" t="s">
        <v>15</v>
      </c>
      <c r="R1371" s="14" t="s">
        <v>17</v>
      </c>
      <c r="S1371" s="14" t="s">
        <v>143</v>
      </c>
    </row>
    <row r="1372" spans="1:19" x14ac:dyDescent="0.3">
      <c r="A1372" s="11">
        <v>44635.558321759258</v>
      </c>
      <c r="B1372" s="11"/>
      <c r="C1372" s="15">
        <v>44635</v>
      </c>
      <c r="D1372" s="16">
        <v>0.5583217592592592</v>
      </c>
      <c r="E1372" s="16"/>
      <c r="F1372" s="12">
        <v>66.150000000000006</v>
      </c>
      <c r="G1372" s="12">
        <v>67.62</v>
      </c>
      <c r="H1372" s="12">
        <v>76.44</v>
      </c>
      <c r="I1372" s="12">
        <v>69.825000000000003</v>
      </c>
      <c r="J1372" s="12">
        <v>72.03</v>
      </c>
      <c r="K1372" s="12">
        <v>48</v>
      </c>
      <c r="L1372" s="12">
        <v>78.64500000000001</v>
      </c>
      <c r="M1372" s="12">
        <v>99</v>
      </c>
      <c r="N1372" s="13">
        <v>72.213750000000005</v>
      </c>
      <c r="O1372" s="17" t="s">
        <v>10</v>
      </c>
      <c r="P1372" s="14" t="s">
        <v>12</v>
      </c>
      <c r="Q1372" s="14" t="s">
        <v>15</v>
      </c>
      <c r="R1372" s="14" t="s">
        <v>17</v>
      </c>
      <c r="S1372" s="14" t="s">
        <v>143</v>
      </c>
    </row>
    <row r="1373" spans="1:19" x14ac:dyDescent="0.3">
      <c r="A1373" s="11">
        <v>44635.559016203704</v>
      </c>
      <c r="B1373" s="11"/>
      <c r="C1373" s="15">
        <v>44635</v>
      </c>
      <c r="D1373" s="16">
        <v>0.55901620370370375</v>
      </c>
      <c r="E1373" s="16"/>
      <c r="F1373" s="12">
        <v>66.150000000000006</v>
      </c>
      <c r="G1373" s="12">
        <v>67.62</v>
      </c>
      <c r="H1373" s="12">
        <v>76.44</v>
      </c>
      <c r="I1373" s="12">
        <v>69.825000000000003</v>
      </c>
      <c r="J1373" s="12">
        <v>72.03</v>
      </c>
      <c r="K1373" s="12">
        <v>47</v>
      </c>
      <c r="L1373" s="12">
        <v>78.64500000000001</v>
      </c>
      <c r="M1373" s="12">
        <v>100</v>
      </c>
      <c r="N1373" s="13">
        <v>72.213750000000005</v>
      </c>
      <c r="O1373" s="17" t="s">
        <v>10</v>
      </c>
      <c r="P1373" s="14" t="s">
        <v>12</v>
      </c>
      <c r="Q1373" s="14" t="s">
        <v>15</v>
      </c>
      <c r="R1373" s="14" t="s">
        <v>17</v>
      </c>
      <c r="S1373" s="14" t="s">
        <v>143</v>
      </c>
    </row>
    <row r="1374" spans="1:19" x14ac:dyDescent="0.3">
      <c r="A1374" s="11">
        <v>44635.559710648151</v>
      </c>
      <c r="B1374" s="11"/>
      <c r="C1374" s="15">
        <v>44635</v>
      </c>
      <c r="D1374" s="16">
        <v>0.55971064814814808</v>
      </c>
      <c r="E1374" s="16"/>
      <c r="F1374" s="12">
        <v>67.95</v>
      </c>
      <c r="G1374" s="12">
        <v>69.460000000000008</v>
      </c>
      <c r="H1374" s="12">
        <v>78.52</v>
      </c>
      <c r="I1374" s="12">
        <v>71.724999999999994</v>
      </c>
      <c r="J1374" s="12">
        <v>73.989999999999995</v>
      </c>
      <c r="K1374" s="12">
        <v>52</v>
      </c>
      <c r="L1374" s="12">
        <v>80.785000000000011</v>
      </c>
      <c r="M1374" s="12">
        <v>99</v>
      </c>
      <c r="N1374" s="13">
        <v>74.178750000000008</v>
      </c>
      <c r="O1374" s="17" t="s">
        <v>10</v>
      </c>
      <c r="P1374" s="14" t="s">
        <v>12</v>
      </c>
      <c r="Q1374" s="14" t="s">
        <v>15</v>
      </c>
      <c r="R1374" s="14" t="s">
        <v>17</v>
      </c>
      <c r="S1374" s="14" t="s">
        <v>143</v>
      </c>
    </row>
    <row r="1375" spans="1:19" x14ac:dyDescent="0.3">
      <c r="A1375" s="11">
        <v>44635.55972222222</v>
      </c>
      <c r="B1375" s="11"/>
      <c r="C1375" s="15">
        <v>44635</v>
      </c>
      <c r="D1375" s="16">
        <v>0.55972222222222223</v>
      </c>
      <c r="E1375" s="16"/>
      <c r="F1375" s="12">
        <v>106</v>
      </c>
      <c r="G1375" s="12">
        <v>97.98</v>
      </c>
      <c r="H1375" s="12">
        <v>110.76</v>
      </c>
      <c r="I1375" s="12">
        <v>101.175</v>
      </c>
      <c r="J1375" s="12">
        <v>104.37</v>
      </c>
      <c r="K1375" s="12">
        <v>96.915000000000006</v>
      </c>
      <c r="L1375" s="12">
        <v>107</v>
      </c>
      <c r="M1375" s="12">
        <v>103.30499999999999</v>
      </c>
      <c r="N1375" s="13">
        <v>103.438125</v>
      </c>
      <c r="O1375" s="17" t="s">
        <v>10</v>
      </c>
      <c r="P1375" s="14" t="s">
        <v>12</v>
      </c>
      <c r="Q1375" s="14" t="s">
        <v>15</v>
      </c>
      <c r="R1375" s="14" t="s">
        <v>17</v>
      </c>
      <c r="S1375" s="14" t="s">
        <v>143</v>
      </c>
    </row>
    <row r="1376" spans="1:19" x14ac:dyDescent="0.3">
      <c r="A1376" s="11">
        <v>44635.56040509259</v>
      </c>
      <c r="B1376" s="11"/>
      <c r="C1376" s="15">
        <v>44635</v>
      </c>
      <c r="D1376" s="16">
        <v>0.56040509259259264</v>
      </c>
      <c r="E1376" s="16"/>
      <c r="F1376" s="12">
        <v>67.05</v>
      </c>
      <c r="G1376" s="12">
        <v>68.540000000000006</v>
      </c>
      <c r="H1376" s="12">
        <v>77.48</v>
      </c>
      <c r="I1376" s="12">
        <v>70.774999999999991</v>
      </c>
      <c r="J1376" s="12">
        <v>73.010000000000005</v>
      </c>
      <c r="K1376" s="12">
        <v>52</v>
      </c>
      <c r="L1376" s="12">
        <v>79.715000000000003</v>
      </c>
      <c r="M1376" s="12">
        <v>97</v>
      </c>
      <c r="N1376" s="13">
        <v>73.196249999999992</v>
      </c>
      <c r="O1376" s="17" t="s">
        <v>10</v>
      </c>
      <c r="P1376" s="14" t="s">
        <v>12</v>
      </c>
      <c r="Q1376" s="14" t="s">
        <v>15</v>
      </c>
      <c r="R1376" s="14" t="s">
        <v>17</v>
      </c>
      <c r="S1376" s="14" t="s">
        <v>143</v>
      </c>
    </row>
    <row r="1377" spans="1:19" x14ac:dyDescent="0.3">
      <c r="A1377" s="11">
        <v>44635.561099537037</v>
      </c>
      <c r="B1377" s="11"/>
      <c r="C1377" s="15">
        <v>44635</v>
      </c>
      <c r="D1377" s="16">
        <v>0.56109953703703697</v>
      </c>
      <c r="E1377" s="16"/>
      <c r="F1377" s="12">
        <v>72.45</v>
      </c>
      <c r="G1377" s="12">
        <v>74.06</v>
      </c>
      <c r="H1377" s="12">
        <v>83.72</v>
      </c>
      <c r="I1377" s="12">
        <v>76.474999999999994</v>
      </c>
      <c r="J1377" s="12">
        <v>78.89</v>
      </c>
      <c r="K1377" s="12">
        <v>62</v>
      </c>
      <c r="L1377" s="12">
        <v>86.135000000000005</v>
      </c>
      <c r="M1377" s="12">
        <v>99</v>
      </c>
      <c r="N1377" s="13">
        <v>79.091250000000002</v>
      </c>
      <c r="O1377" s="17" t="s">
        <v>10</v>
      </c>
      <c r="P1377" s="14" t="s">
        <v>12</v>
      </c>
      <c r="Q1377" s="14" t="s">
        <v>15</v>
      </c>
      <c r="R1377" s="14" t="s">
        <v>17</v>
      </c>
      <c r="S1377" s="14" t="s">
        <v>143</v>
      </c>
    </row>
    <row r="1378" spans="1:19" x14ac:dyDescent="0.3">
      <c r="A1378" s="11">
        <v>44635.56177083333</v>
      </c>
      <c r="B1378" s="11"/>
      <c r="C1378" s="15">
        <v>44635</v>
      </c>
      <c r="D1378" s="16">
        <v>0.56177083333333333</v>
      </c>
      <c r="E1378" s="16"/>
      <c r="F1378" s="12">
        <v>48.6</v>
      </c>
      <c r="G1378" s="12">
        <v>49.68</v>
      </c>
      <c r="H1378" s="12">
        <v>56.160000000000004</v>
      </c>
      <c r="I1378" s="12">
        <v>51.3</v>
      </c>
      <c r="J1378" s="12">
        <v>52.92</v>
      </c>
      <c r="K1378" s="12">
        <v>54</v>
      </c>
      <c r="L1378" s="12">
        <v>57.78</v>
      </c>
      <c r="M1378" s="12">
        <v>52.379999999999995</v>
      </c>
      <c r="N1378" s="13">
        <v>52.852500000000006</v>
      </c>
      <c r="O1378" s="17" t="s">
        <v>10</v>
      </c>
      <c r="P1378" s="14" t="s">
        <v>12</v>
      </c>
      <c r="Q1378" s="14" t="s">
        <v>15</v>
      </c>
      <c r="R1378" s="14" t="s">
        <v>17</v>
      </c>
      <c r="S1378" s="14" t="s">
        <v>143</v>
      </c>
    </row>
    <row r="1379" spans="1:19" x14ac:dyDescent="0.3">
      <c r="A1379" s="11">
        <v>44635.561793981484</v>
      </c>
      <c r="B1379" s="11"/>
      <c r="C1379" s="15">
        <v>44635</v>
      </c>
      <c r="D1379" s="16">
        <v>0.56179398148148152</v>
      </c>
      <c r="E1379" s="16"/>
      <c r="F1379" s="12">
        <v>67.95</v>
      </c>
      <c r="G1379" s="12">
        <v>69.460000000000008</v>
      </c>
      <c r="H1379" s="12">
        <v>78.52</v>
      </c>
      <c r="I1379" s="12">
        <v>71.724999999999994</v>
      </c>
      <c r="J1379" s="12">
        <v>73.989999999999995</v>
      </c>
      <c r="K1379" s="12">
        <v>53</v>
      </c>
      <c r="L1379" s="12">
        <v>80.785000000000011</v>
      </c>
      <c r="M1379" s="12">
        <v>98</v>
      </c>
      <c r="N1379" s="13">
        <v>74.178750000000008</v>
      </c>
      <c r="O1379" s="17" t="s">
        <v>10</v>
      </c>
      <c r="P1379" s="14" t="s">
        <v>12</v>
      </c>
      <c r="Q1379" s="14" t="s">
        <v>15</v>
      </c>
      <c r="R1379" s="14" t="s">
        <v>17</v>
      </c>
      <c r="S1379" s="14" t="s">
        <v>143</v>
      </c>
    </row>
    <row r="1380" spans="1:19" x14ac:dyDescent="0.3">
      <c r="A1380" s="11">
        <v>44635.561921296299</v>
      </c>
      <c r="B1380" s="11"/>
      <c r="C1380" s="15">
        <v>44635</v>
      </c>
      <c r="D1380" s="16">
        <v>0.56192129629629628</v>
      </c>
      <c r="E1380" s="16"/>
      <c r="F1380" s="12">
        <v>54.9</v>
      </c>
      <c r="G1380" s="12">
        <v>56.120000000000005</v>
      </c>
      <c r="H1380" s="12">
        <v>63.440000000000005</v>
      </c>
      <c r="I1380" s="12">
        <v>57.949999999999996</v>
      </c>
      <c r="J1380" s="12">
        <v>59.78</v>
      </c>
      <c r="K1380" s="12">
        <v>61</v>
      </c>
      <c r="L1380" s="12">
        <v>65.27000000000001</v>
      </c>
      <c r="M1380" s="12">
        <v>59.17</v>
      </c>
      <c r="N1380" s="13">
        <v>59.703750000000007</v>
      </c>
      <c r="O1380" s="17" t="s">
        <v>10</v>
      </c>
      <c r="P1380" s="14" t="s">
        <v>12</v>
      </c>
      <c r="Q1380" s="14" t="s">
        <v>15</v>
      </c>
      <c r="R1380" s="14" t="s">
        <v>17</v>
      </c>
      <c r="S1380" s="14" t="s">
        <v>143</v>
      </c>
    </row>
    <row r="1381" spans="1:19" x14ac:dyDescent="0.3">
      <c r="A1381" s="11">
        <v>44635.562488425923</v>
      </c>
      <c r="B1381" s="11"/>
      <c r="C1381" s="15">
        <v>44635</v>
      </c>
      <c r="D1381" s="16">
        <v>0.56248842592592596</v>
      </c>
      <c r="E1381" s="16"/>
      <c r="F1381" s="12">
        <v>70.650000000000006</v>
      </c>
      <c r="G1381" s="12">
        <v>72.22</v>
      </c>
      <c r="H1381" s="12">
        <v>81.64</v>
      </c>
      <c r="I1381" s="12">
        <v>74.575000000000003</v>
      </c>
      <c r="J1381" s="12">
        <v>76.929999999999993</v>
      </c>
      <c r="K1381" s="12">
        <v>62</v>
      </c>
      <c r="L1381" s="12">
        <v>83.995000000000005</v>
      </c>
      <c r="M1381" s="12">
        <v>95</v>
      </c>
      <c r="N1381" s="13">
        <v>77.126249999999999</v>
      </c>
      <c r="O1381" s="17" t="s">
        <v>10</v>
      </c>
      <c r="P1381" s="14" t="s">
        <v>12</v>
      </c>
      <c r="Q1381" s="14" t="s">
        <v>15</v>
      </c>
      <c r="R1381" s="14" t="s">
        <v>17</v>
      </c>
      <c r="S1381" s="14" t="s">
        <v>143</v>
      </c>
    </row>
    <row r="1382" spans="1:19" x14ac:dyDescent="0.3">
      <c r="A1382" s="11">
        <v>44635.56318287037</v>
      </c>
      <c r="B1382" s="11"/>
      <c r="C1382" s="15">
        <v>44635</v>
      </c>
      <c r="D1382" s="16">
        <v>0.5631828703703704</v>
      </c>
      <c r="E1382" s="16"/>
      <c r="F1382" s="12">
        <v>72.45</v>
      </c>
      <c r="G1382" s="12">
        <v>74.06</v>
      </c>
      <c r="H1382" s="12">
        <v>83.72</v>
      </c>
      <c r="I1382" s="12">
        <v>76.474999999999994</v>
      </c>
      <c r="J1382" s="12">
        <v>78.89</v>
      </c>
      <c r="K1382" s="12">
        <v>65</v>
      </c>
      <c r="L1382" s="12">
        <v>86.135000000000005</v>
      </c>
      <c r="M1382" s="12">
        <v>96</v>
      </c>
      <c r="N1382" s="13">
        <v>79.091250000000002</v>
      </c>
      <c r="O1382" s="17" t="s">
        <v>10</v>
      </c>
      <c r="P1382" s="14" t="s">
        <v>12</v>
      </c>
      <c r="Q1382" s="14" t="s">
        <v>15</v>
      </c>
      <c r="R1382" s="14" t="s">
        <v>17</v>
      </c>
      <c r="S1382" s="14" t="s">
        <v>143</v>
      </c>
    </row>
    <row r="1383" spans="1:19" x14ac:dyDescent="0.3">
      <c r="A1383" s="11">
        <v>44635.563194444447</v>
      </c>
      <c r="B1383" s="11"/>
      <c r="C1383" s="15">
        <v>44635</v>
      </c>
      <c r="D1383" s="16">
        <v>0.56319444444444444</v>
      </c>
      <c r="E1383" s="16"/>
      <c r="F1383" s="12">
        <v>102</v>
      </c>
      <c r="G1383" s="12">
        <v>82.34</v>
      </c>
      <c r="H1383" s="12">
        <v>93.08</v>
      </c>
      <c r="I1383" s="12">
        <v>85.024999999999991</v>
      </c>
      <c r="J1383" s="12">
        <v>87.71</v>
      </c>
      <c r="K1383" s="12">
        <v>81.445000000000007</v>
      </c>
      <c r="L1383" s="12">
        <v>77</v>
      </c>
      <c r="M1383" s="12">
        <v>86.814999999999998</v>
      </c>
      <c r="N1383" s="13">
        <v>86.926874999999995</v>
      </c>
      <c r="O1383" s="17" t="s">
        <v>10</v>
      </c>
      <c r="P1383" s="14" t="s">
        <v>12</v>
      </c>
      <c r="Q1383" s="14" t="s">
        <v>15</v>
      </c>
      <c r="R1383" s="14" t="s">
        <v>17</v>
      </c>
      <c r="S1383" s="14" t="s">
        <v>143</v>
      </c>
    </row>
    <row r="1384" spans="1:19" x14ac:dyDescent="0.3">
      <c r="A1384" s="11">
        <v>44635.563877314817</v>
      </c>
      <c r="B1384" s="11"/>
      <c r="C1384" s="15">
        <v>44635</v>
      </c>
      <c r="D1384" s="16">
        <v>0.56387731481481485</v>
      </c>
      <c r="E1384" s="16"/>
      <c r="F1384" s="12">
        <v>73.350000000000009</v>
      </c>
      <c r="G1384" s="12">
        <v>74.98</v>
      </c>
      <c r="H1384" s="12">
        <v>84.76</v>
      </c>
      <c r="I1384" s="12">
        <v>77.424999999999997</v>
      </c>
      <c r="J1384" s="12">
        <v>79.87</v>
      </c>
      <c r="K1384" s="12">
        <v>66</v>
      </c>
      <c r="L1384" s="12">
        <v>87.204999999999998</v>
      </c>
      <c r="M1384" s="12">
        <v>97</v>
      </c>
      <c r="N1384" s="13">
        <v>80.073750000000004</v>
      </c>
      <c r="O1384" s="17" t="s">
        <v>10</v>
      </c>
      <c r="P1384" s="14" t="s">
        <v>12</v>
      </c>
      <c r="Q1384" s="14" t="s">
        <v>15</v>
      </c>
      <c r="R1384" s="14" t="s">
        <v>17</v>
      </c>
      <c r="S1384" s="14" t="s">
        <v>143</v>
      </c>
    </row>
    <row r="1385" spans="1:19" x14ac:dyDescent="0.3">
      <c r="A1385" s="11">
        <v>44635.56454861111</v>
      </c>
      <c r="B1385" s="11"/>
      <c r="C1385" s="15">
        <v>44635</v>
      </c>
      <c r="D1385" s="16">
        <v>0.5645486111111111</v>
      </c>
      <c r="E1385" s="16"/>
      <c r="F1385" s="12">
        <v>86.4</v>
      </c>
      <c r="G1385" s="12">
        <v>88.320000000000007</v>
      </c>
      <c r="H1385" s="12">
        <v>99.84</v>
      </c>
      <c r="I1385" s="12">
        <v>91.199999999999989</v>
      </c>
      <c r="J1385" s="12">
        <v>94.08</v>
      </c>
      <c r="K1385" s="12">
        <v>96</v>
      </c>
      <c r="L1385" s="12">
        <v>102.72</v>
      </c>
      <c r="M1385" s="12">
        <v>93.12</v>
      </c>
      <c r="N1385" s="13">
        <v>93.960000000000008</v>
      </c>
      <c r="O1385" s="17" t="s">
        <v>10</v>
      </c>
      <c r="P1385" s="14" t="s">
        <v>12</v>
      </c>
      <c r="Q1385" s="14" t="s">
        <v>15</v>
      </c>
      <c r="R1385" s="14" t="s">
        <v>17</v>
      </c>
      <c r="S1385" s="14" t="s">
        <v>143</v>
      </c>
    </row>
    <row r="1386" spans="1:19" x14ac:dyDescent="0.3">
      <c r="A1386" s="11">
        <v>44635.564571759256</v>
      </c>
      <c r="B1386" s="11"/>
      <c r="C1386" s="15">
        <v>44635</v>
      </c>
      <c r="D1386" s="16">
        <v>0.56457175925925929</v>
      </c>
      <c r="E1386" s="16"/>
      <c r="F1386" s="12">
        <v>82.8</v>
      </c>
      <c r="G1386" s="12">
        <v>84.64</v>
      </c>
      <c r="H1386" s="12">
        <v>95.68</v>
      </c>
      <c r="I1386" s="12">
        <v>87.399999999999991</v>
      </c>
      <c r="J1386" s="12">
        <v>90.16</v>
      </c>
      <c r="K1386" s="12">
        <v>87</v>
      </c>
      <c r="L1386" s="12">
        <v>98.440000000000012</v>
      </c>
      <c r="M1386" s="12">
        <v>97</v>
      </c>
      <c r="N1386" s="13">
        <v>90.39</v>
      </c>
      <c r="O1386" s="17" t="s">
        <v>10</v>
      </c>
      <c r="P1386" s="14" t="s">
        <v>12</v>
      </c>
      <c r="Q1386" s="14" t="s">
        <v>15</v>
      </c>
      <c r="R1386" s="14" t="s">
        <v>17</v>
      </c>
      <c r="S1386" s="14" t="s">
        <v>143</v>
      </c>
    </row>
    <row r="1387" spans="1:19" x14ac:dyDescent="0.3">
      <c r="A1387" s="11">
        <v>44635.564756944441</v>
      </c>
      <c r="B1387" s="11"/>
      <c r="C1387" s="15">
        <v>44635</v>
      </c>
      <c r="D1387" s="16">
        <v>0.56475694444444446</v>
      </c>
      <c r="E1387" s="16"/>
      <c r="F1387" s="12">
        <v>90</v>
      </c>
      <c r="G1387" s="12">
        <v>92</v>
      </c>
      <c r="H1387" s="12">
        <v>104</v>
      </c>
      <c r="I1387" s="12">
        <v>95</v>
      </c>
      <c r="J1387" s="12">
        <v>98</v>
      </c>
      <c r="K1387" s="12">
        <v>100</v>
      </c>
      <c r="L1387" s="12">
        <v>107</v>
      </c>
      <c r="M1387" s="12">
        <v>97</v>
      </c>
      <c r="N1387" s="13">
        <v>97.875</v>
      </c>
      <c r="O1387" s="17" t="s">
        <v>10</v>
      </c>
      <c r="P1387" s="14" t="s">
        <v>12</v>
      </c>
      <c r="Q1387" s="14" t="s">
        <v>15</v>
      </c>
      <c r="R1387" s="14" t="s">
        <v>17</v>
      </c>
      <c r="S1387" s="14" t="s">
        <v>143</v>
      </c>
    </row>
    <row r="1388" spans="1:19" x14ac:dyDescent="0.3">
      <c r="A1388" s="11">
        <v>44635.565266203703</v>
      </c>
      <c r="B1388" s="11"/>
      <c r="C1388" s="15">
        <v>44635</v>
      </c>
      <c r="D1388" s="16">
        <v>0.56526620370370373</v>
      </c>
      <c r="E1388" s="16"/>
      <c r="F1388" s="12">
        <v>86.850000000000009</v>
      </c>
      <c r="G1388" s="12">
        <v>88.78</v>
      </c>
      <c r="H1388" s="12">
        <v>100.36</v>
      </c>
      <c r="I1388" s="12">
        <v>91.674999999999997</v>
      </c>
      <c r="J1388" s="12">
        <v>94.57</v>
      </c>
      <c r="K1388" s="12">
        <v>99</v>
      </c>
      <c r="L1388" s="12">
        <v>103.25500000000001</v>
      </c>
      <c r="M1388" s="12">
        <v>94</v>
      </c>
      <c r="N1388" s="13">
        <v>94.811250000000001</v>
      </c>
      <c r="O1388" s="17" t="s">
        <v>10</v>
      </c>
      <c r="P1388" s="14" t="s">
        <v>12</v>
      </c>
      <c r="Q1388" s="14" t="s">
        <v>15</v>
      </c>
      <c r="R1388" s="14" t="s">
        <v>17</v>
      </c>
      <c r="S1388" s="14" t="s">
        <v>143</v>
      </c>
    </row>
    <row r="1389" spans="1:19" x14ac:dyDescent="0.3">
      <c r="A1389" s="11">
        <v>44635.565960648149</v>
      </c>
      <c r="B1389" s="11"/>
      <c r="C1389" s="15">
        <v>44635</v>
      </c>
      <c r="D1389" s="16">
        <v>0.56596064814814817</v>
      </c>
      <c r="E1389" s="16"/>
      <c r="F1389" s="12">
        <v>88.2</v>
      </c>
      <c r="G1389" s="12">
        <v>90.160000000000011</v>
      </c>
      <c r="H1389" s="12">
        <v>101.92</v>
      </c>
      <c r="I1389" s="12">
        <v>93.1</v>
      </c>
      <c r="J1389" s="12">
        <v>96.039999999999992</v>
      </c>
      <c r="K1389" s="12">
        <v>102</v>
      </c>
      <c r="L1389" s="12">
        <v>104.86</v>
      </c>
      <c r="M1389" s="12">
        <v>94</v>
      </c>
      <c r="N1389" s="13">
        <v>96.284999999999997</v>
      </c>
      <c r="O1389" s="17" t="s">
        <v>10</v>
      </c>
      <c r="P1389" s="14" t="s">
        <v>12</v>
      </c>
      <c r="Q1389" s="14" t="s">
        <v>15</v>
      </c>
      <c r="R1389" s="14" t="s">
        <v>17</v>
      </c>
      <c r="S1389" s="14" t="s">
        <v>143</v>
      </c>
    </row>
    <row r="1390" spans="1:19" x14ac:dyDescent="0.3">
      <c r="A1390" s="11">
        <v>44635.566655092596</v>
      </c>
      <c r="B1390" s="11"/>
      <c r="C1390" s="15">
        <v>44635</v>
      </c>
      <c r="D1390" s="16">
        <v>0.56665509259259261</v>
      </c>
      <c r="E1390" s="16"/>
      <c r="F1390" s="12">
        <v>90.9</v>
      </c>
      <c r="G1390" s="12">
        <v>92.92</v>
      </c>
      <c r="H1390" s="12">
        <v>105.04</v>
      </c>
      <c r="I1390" s="12">
        <v>95.949999999999989</v>
      </c>
      <c r="J1390" s="12">
        <v>98.98</v>
      </c>
      <c r="K1390" s="12">
        <v>106</v>
      </c>
      <c r="L1390" s="12">
        <v>108.07000000000001</v>
      </c>
      <c r="M1390" s="12">
        <v>96</v>
      </c>
      <c r="N1390" s="13">
        <v>99.232500000000002</v>
      </c>
      <c r="O1390" s="17" t="s">
        <v>10</v>
      </c>
      <c r="P1390" s="14" t="s">
        <v>12</v>
      </c>
      <c r="Q1390" s="14" t="s">
        <v>15</v>
      </c>
      <c r="R1390" s="14" t="s">
        <v>17</v>
      </c>
      <c r="S1390" s="14" t="s">
        <v>143</v>
      </c>
    </row>
    <row r="1391" spans="1:19" x14ac:dyDescent="0.3">
      <c r="A1391" s="11">
        <v>44635.566666666666</v>
      </c>
      <c r="B1391" s="11"/>
      <c r="C1391" s="15">
        <v>44635</v>
      </c>
      <c r="D1391" s="16">
        <v>0.56666666666666665</v>
      </c>
      <c r="E1391" s="16"/>
      <c r="F1391" s="12">
        <v>107</v>
      </c>
      <c r="G1391" s="12">
        <v>86.94</v>
      </c>
      <c r="H1391" s="12">
        <v>98.28</v>
      </c>
      <c r="I1391" s="12">
        <v>89.774999999999991</v>
      </c>
      <c r="J1391" s="12">
        <v>92.61</v>
      </c>
      <c r="K1391" s="12">
        <v>85.995000000000005</v>
      </c>
      <c r="L1391" s="12">
        <v>82</v>
      </c>
      <c r="M1391" s="12">
        <v>91.664999999999992</v>
      </c>
      <c r="N1391" s="13">
        <v>91.783124999999998</v>
      </c>
      <c r="O1391" s="17" t="s">
        <v>10</v>
      </c>
      <c r="P1391" s="14" t="s">
        <v>10</v>
      </c>
      <c r="Q1391" s="14" t="s">
        <v>15</v>
      </c>
      <c r="R1391" s="14" t="s">
        <v>119</v>
      </c>
      <c r="S1391" s="14" t="s">
        <v>143</v>
      </c>
    </row>
    <row r="1392" spans="1:19" x14ac:dyDescent="0.3">
      <c r="A1392" s="11">
        <v>44635.567060185182</v>
      </c>
      <c r="B1392" s="11"/>
      <c r="C1392" s="15">
        <v>44635</v>
      </c>
      <c r="D1392" s="16">
        <v>0.56706018518518519</v>
      </c>
      <c r="E1392" s="16"/>
      <c r="F1392" s="12">
        <v>101.7</v>
      </c>
      <c r="G1392" s="12">
        <v>103.96000000000001</v>
      </c>
      <c r="H1392" s="12">
        <v>117.52000000000001</v>
      </c>
      <c r="I1392" s="12">
        <v>107.35</v>
      </c>
      <c r="J1392" s="12">
        <v>110.74</v>
      </c>
      <c r="K1392" s="12">
        <v>113</v>
      </c>
      <c r="L1392" s="12">
        <v>120.91000000000001</v>
      </c>
      <c r="M1392" s="12">
        <v>109.61</v>
      </c>
      <c r="N1392" s="13">
        <v>110.59875000000001</v>
      </c>
      <c r="O1392" s="17" t="s">
        <v>10</v>
      </c>
      <c r="P1392" s="14" t="s">
        <v>10</v>
      </c>
      <c r="Q1392" s="14" t="s">
        <v>15</v>
      </c>
      <c r="R1392" s="14" t="s">
        <v>119</v>
      </c>
      <c r="S1392" s="14" t="s">
        <v>143</v>
      </c>
    </row>
    <row r="1393" spans="1:19" x14ac:dyDescent="0.3">
      <c r="A1393" s="11">
        <v>44635.56726851852</v>
      </c>
      <c r="B1393" s="11"/>
      <c r="C1393" s="15">
        <v>44635</v>
      </c>
      <c r="D1393" s="16">
        <v>0.56726851851851856</v>
      </c>
      <c r="E1393" s="16"/>
      <c r="F1393" s="12">
        <v>95.4</v>
      </c>
      <c r="G1393" s="12">
        <v>97.52000000000001</v>
      </c>
      <c r="H1393" s="12">
        <v>110.24000000000001</v>
      </c>
      <c r="I1393" s="12">
        <v>100.69999999999999</v>
      </c>
      <c r="J1393" s="12">
        <v>103.88</v>
      </c>
      <c r="K1393" s="12">
        <v>106</v>
      </c>
      <c r="L1393" s="12">
        <v>113.42</v>
      </c>
      <c r="M1393" s="12">
        <v>102.82</v>
      </c>
      <c r="N1393" s="13">
        <v>103.7475</v>
      </c>
      <c r="O1393" s="17" t="s">
        <v>10</v>
      </c>
      <c r="P1393" s="14" t="s">
        <v>10</v>
      </c>
      <c r="Q1393" s="14" t="s">
        <v>15</v>
      </c>
      <c r="R1393" s="14" t="s">
        <v>119</v>
      </c>
      <c r="S1393" s="14" t="s">
        <v>143</v>
      </c>
    </row>
    <row r="1394" spans="1:19" x14ac:dyDescent="0.3">
      <c r="A1394" s="11">
        <v>44635.567349537036</v>
      </c>
      <c r="B1394" s="11"/>
      <c r="C1394" s="15">
        <v>44635</v>
      </c>
      <c r="D1394" s="16">
        <v>0.56734953703703705</v>
      </c>
      <c r="E1394" s="16"/>
      <c r="F1394" s="12">
        <v>94.5</v>
      </c>
      <c r="G1394" s="12">
        <v>96.600000000000009</v>
      </c>
      <c r="H1394" s="12">
        <v>109.2</v>
      </c>
      <c r="I1394" s="12">
        <v>99.75</v>
      </c>
      <c r="J1394" s="12">
        <v>102.89999999999999</v>
      </c>
      <c r="K1394" s="12">
        <v>108</v>
      </c>
      <c r="L1394" s="12">
        <v>112.35000000000001</v>
      </c>
      <c r="M1394" s="12">
        <v>102</v>
      </c>
      <c r="N1394" s="13">
        <v>103.16250000000001</v>
      </c>
      <c r="O1394" s="17" t="s">
        <v>10</v>
      </c>
      <c r="P1394" s="14" t="s">
        <v>10</v>
      </c>
      <c r="Q1394" s="14" t="s">
        <v>15</v>
      </c>
      <c r="R1394" s="14" t="s">
        <v>119</v>
      </c>
      <c r="S1394" s="14" t="s">
        <v>143</v>
      </c>
    </row>
    <row r="1395" spans="1:19" x14ac:dyDescent="0.3">
      <c r="A1395" s="11">
        <v>44635.568043981482</v>
      </c>
      <c r="B1395" s="11"/>
      <c r="C1395" s="15">
        <v>44635</v>
      </c>
      <c r="D1395" s="16">
        <v>0.5680439814814815</v>
      </c>
      <c r="E1395" s="16"/>
      <c r="F1395" s="12">
        <v>96.3</v>
      </c>
      <c r="G1395" s="12">
        <v>98.44</v>
      </c>
      <c r="H1395" s="12">
        <v>111.28</v>
      </c>
      <c r="I1395" s="12">
        <v>101.64999999999999</v>
      </c>
      <c r="J1395" s="12">
        <v>104.86</v>
      </c>
      <c r="K1395" s="12">
        <v>113</v>
      </c>
      <c r="L1395" s="12">
        <v>114.49000000000001</v>
      </c>
      <c r="M1395" s="12">
        <v>101</v>
      </c>
      <c r="N1395" s="13">
        <v>105.1275</v>
      </c>
      <c r="O1395" s="17" t="s">
        <v>10</v>
      </c>
      <c r="P1395" s="14" t="s">
        <v>10</v>
      </c>
      <c r="Q1395" s="14" t="s">
        <v>15</v>
      </c>
      <c r="R1395" s="14" t="s">
        <v>119</v>
      </c>
      <c r="S1395" s="14" t="s">
        <v>143</v>
      </c>
    </row>
    <row r="1396" spans="1:19" x14ac:dyDescent="0.3">
      <c r="A1396" s="11">
        <v>44635.568379629629</v>
      </c>
      <c r="B1396" s="11"/>
      <c r="C1396" s="15">
        <v>44635</v>
      </c>
      <c r="D1396" s="16">
        <v>0.56837962962962962</v>
      </c>
      <c r="E1396" s="16"/>
      <c r="F1396" s="12">
        <v>97.2</v>
      </c>
      <c r="G1396" s="12">
        <v>99.36</v>
      </c>
      <c r="H1396" s="12">
        <v>112.32000000000001</v>
      </c>
      <c r="I1396" s="12">
        <v>102.6</v>
      </c>
      <c r="J1396" s="12">
        <v>105.84</v>
      </c>
      <c r="K1396" s="12">
        <v>108</v>
      </c>
      <c r="L1396" s="12">
        <v>115.56</v>
      </c>
      <c r="M1396" s="12">
        <v>104.75999999999999</v>
      </c>
      <c r="N1396" s="13">
        <v>105.70500000000001</v>
      </c>
      <c r="O1396" s="17" t="s">
        <v>10</v>
      </c>
      <c r="P1396" s="14" t="s">
        <v>10</v>
      </c>
      <c r="Q1396" s="14" t="s">
        <v>15</v>
      </c>
      <c r="R1396" s="14" t="s">
        <v>119</v>
      </c>
      <c r="S1396" s="14" t="s">
        <v>143</v>
      </c>
    </row>
    <row r="1397" spans="1:19" x14ac:dyDescent="0.3">
      <c r="A1397" s="11">
        <v>44635.56858796296</v>
      </c>
      <c r="B1397" s="11"/>
      <c r="C1397" s="15">
        <v>44635</v>
      </c>
      <c r="D1397" s="16">
        <v>0.56858796296296299</v>
      </c>
      <c r="E1397" s="16"/>
      <c r="F1397" s="12">
        <v>69.3</v>
      </c>
      <c r="G1397" s="12">
        <v>70.84</v>
      </c>
      <c r="H1397" s="12">
        <v>80.08</v>
      </c>
      <c r="I1397" s="12">
        <v>73.149999999999991</v>
      </c>
      <c r="J1397" s="12">
        <v>75.459999999999994</v>
      </c>
      <c r="K1397" s="12">
        <v>70.070000000000007</v>
      </c>
      <c r="L1397" s="12">
        <v>77</v>
      </c>
      <c r="M1397" s="12">
        <v>74.69</v>
      </c>
      <c r="N1397" s="13">
        <v>73.82374999999999</v>
      </c>
      <c r="O1397" s="17" t="s">
        <v>10</v>
      </c>
      <c r="P1397" s="14" t="s">
        <v>10</v>
      </c>
      <c r="Q1397" s="14" t="s">
        <v>15</v>
      </c>
      <c r="R1397" s="14" t="s">
        <v>119</v>
      </c>
      <c r="S1397" s="14" t="s">
        <v>143</v>
      </c>
    </row>
    <row r="1398" spans="1:19" x14ac:dyDescent="0.3">
      <c r="A1398" s="11">
        <v>44635.568738425929</v>
      </c>
      <c r="B1398" s="11"/>
      <c r="C1398" s="15">
        <v>44635</v>
      </c>
      <c r="D1398" s="16">
        <v>0.56873842592592594</v>
      </c>
      <c r="E1398" s="16"/>
      <c r="F1398" s="12">
        <v>92.7</v>
      </c>
      <c r="G1398" s="12">
        <v>94.76</v>
      </c>
      <c r="H1398" s="12">
        <v>107.12</v>
      </c>
      <c r="I1398" s="12">
        <v>97.85</v>
      </c>
      <c r="J1398" s="12">
        <v>100.94</v>
      </c>
      <c r="K1398" s="12">
        <v>108</v>
      </c>
      <c r="L1398" s="12">
        <v>110.21000000000001</v>
      </c>
      <c r="M1398" s="12">
        <v>98</v>
      </c>
      <c r="N1398" s="13">
        <v>101.19750000000002</v>
      </c>
      <c r="O1398" s="17" t="s">
        <v>10</v>
      </c>
      <c r="P1398" s="14" t="s">
        <v>10</v>
      </c>
      <c r="Q1398" s="14" t="s">
        <v>15</v>
      </c>
      <c r="R1398" s="14" t="s">
        <v>119</v>
      </c>
      <c r="S1398" s="14" t="s">
        <v>143</v>
      </c>
    </row>
    <row r="1399" spans="1:19" x14ac:dyDescent="0.3">
      <c r="A1399" s="11">
        <v>44635.569432870368</v>
      </c>
      <c r="B1399" s="11"/>
      <c r="C1399" s="15">
        <v>44635</v>
      </c>
      <c r="D1399" s="16">
        <v>0.56943287037037038</v>
      </c>
      <c r="E1399" s="16"/>
      <c r="F1399" s="12">
        <v>92.25</v>
      </c>
      <c r="G1399" s="12">
        <v>94.3</v>
      </c>
      <c r="H1399" s="12">
        <v>106.60000000000001</v>
      </c>
      <c r="I1399" s="12">
        <v>97.375</v>
      </c>
      <c r="J1399" s="12">
        <v>100.45</v>
      </c>
      <c r="K1399" s="12">
        <v>106</v>
      </c>
      <c r="L1399" s="12">
        <v>109.67500000000001</v>
      </c>
      <c r="M1399" s="12">
        <v>99</v>
      </c>
      <c r="N1399" s="13">
        <v>100.70625000000001</v>
      </c>
      <c r="O1399" s="17" t="s">
        <v>10</v>
      </c>
      <c r="P1399" s="14" t="s">
        <v>10</v>
      </c>
      <c r="Q1399" s="14" t="s">
        <v>15</v>
      </c>
      <c r="R1399" s="14" t="s">
        <v>119</v>
      </c>
      <c r="S1399" s="14" t="s">
        <v>143</v>
      </c>
    </row>
    <row r="1400" spans="1:19" x14ac:dyDescent="0.3">
      <c r="A1400" s="11">
        <v>44635.569768518515</v>
      </c>
      <c r="B1400" s="11"/>
      <c r="C1400" s="15">
        <v>44635</v>
      </c>
      <c r="D1400" s="16">
        <v>0.56976851851851851</v>
      </c>
      <c r="E1400" s="16"/>
      <c r="F1400" s="12">
        <v>79.2</v>
      </c>
      <c r="G1400" s="12">
        <v>80.960000000000008</v>
      </c>
      <c r="H1400" s="12">
        <v>91.52000000000001</v>
      </c>
      <c r="I1400" s="12">
        <v>83.6</v>
      </c>
      <c r="J1400" s="12">
        <v>86.24</v>
      </c>
      <c r="K1400" s="12">
        <v>80.08</v>
      </c>
      <c r="L1400" s="12">
        <v>88</v>
      </c>
      <c r="M1400" s="12">
        <v>85.36</v>
      </c>
      <c r="N1400" s="13">
        <v>84.37</v>
      </c>
      <c r="O1400" s="17" t="s">
        <v>10</v>
      </c>
      <c r="P1400" s="14" t="s">
        <v>10</v>
      </c>
      <c r="Q1400" s="14" t="s">
        <v>15</v>
      </c>
      <c r="R1400" s="14" t="s">
        <v>119</v>
      </c>
      <c r="S1400" s="14" t="s">
        <v>143</v>
      </c>
    </row>
    <row r="1401" spans="1:19" x14ac:dyDescent="0.3">
      <c r="A1401" s="11">
        <v>44635.570127314815</v>
      </c>
      <c r="B1401" s="11"/>
      <c r="C1401" s="15">
        <v>44635</v>
      </c>
      <c r="D1401" s="16">
        <v>0.57012731481481482</v>
      </c>
      <c r="E1401" s="16"/>
      <c r="F1401" s="12">
        <v>91.8</v>
      </c>
      <c r="G1401" s="12">
        <v>93.84</v>
      </c>
      <c r="H1401" s="12">
        <v>106.08</v>
      </c>
      <c r="I1401" s="12">
        <v>96.899999999999991</v>
      </c>
      <c r="J1401" s="12">
        <v>99.96</v>
      </c>
      <c r="K1401" s="12">
        <v>92.820000000000007</v>
      </c>
      <c r="L1401" s="12">
        <v>109.14</v>
      </c>
      <c r="M1401" s="12">
        <v>102</v>
      </c>
      <c r="N1401" s="13">
        <v>99.067499999999995</v>
      </c>
      <c r="O1401" s="17" t="s">
        <v>10</v>
      </c>
      <c r="P1401" s="14" t="s">
        <v>10</v>
      </c>
      <c r="Q1401" s="14" t="s">
        <v>15</v>
      </c>
      <c r="R1401" s="14" t="s">
        <v>119</v>
      </c>
      <c r="S1401" s="14" t="s">
        <v>143</v>
      </c>
    </row>
    <row r="1402" spans="1:19" x14ac:dyDescent="0.3">
      <c r="A1402" s="11">
        <v>44635.570138888892</v>
      </c>
      <c r="B1402" s="11"/>
      <c r="C1402" s="15">
        <v>44635</v>
      </c>
      <c r="D1402" s="16">
        <v>0.57013888888888886</v>
      </c>
      <c r="E1402" s="16"/>
      <c r="F1402" s="12">
        <v>90</v>
      </c>
      <c r="G1402" s="12">
        <v>84.18</v>
      </c>
      <c r="H1402" s="12">
        <v>95.16</v>
      </c>
      <c r="I1402" s="12">
        <v>86.924999999999997</v>
      </c>
      <c r="J1402" s="12">
        <v>89.67</v>
      </c>
      <c r="K1402" s="12">
        <v>83.265000000000001</v>
      </c>
      <c r="L1402" s="12">
        <v>93</v>
      </c>
      <c r="M1402" s="12">
        <v>88.754999999999995</v>
      </c>
      <c r="N1402" s="13">
        <v>88.869375000000005</v>
      </c>
      <c r="O1402" s="17" t="s">
        <v>10</v>
      </c>
      <c r="P1402" s="14" t="s">
        <v>10</v>
      </c>
      <c r="Q1402" s="14" t="s">
        <v>15</v>
      </c>
      <c r="R1402" s="14" t="s">
        <v>119</v>
      </c>
      <c r="S1402" s="14" t="s">
        <v>143</v>
      </c>
    </row>
    <row r="1403" spans="1:19" x14ac:dyDescent="0.3">
      <c r="A1403" s="11">
        <v>44635.570821759262</v>
      </c>
      <c r="B1403" s="11"/>
      <c r="C1403" s="15">
        <v>44635</v>
      </c>
      <c r="D1403" s="16">
        <v>0.57082175925925926</v>
      </c>
      <c r="E1403" s="16"/>
      <c r="F1403" s="12">
        <v>95.850000000000009</v>
      </c>
      <c r="G1403" s="12">
        <v>97.98</v>
      </c>
      <c r="H1403" s="12">
        <v>110.76</v>
      </c>
      <c r="I1403" s="12">
        <v>101.175</v>
      </c>
      <c r="J1403" s="12">
        <v>104.37</v>
      </c>
      <c r="K1403" s="12">
        <v>112</v>
      </c>
      <c r="L1403" s="12">
        <v>113.95500000000001</v>
      </c>
      <c r="M1403" s="12">
        <v>101</v>
      </c>
      <c r="N1403" s="13">
        <v>104.63625</v>
      </c>
      <c r="O1403" s="17" t="s">
        <v>10</v>
      </c>
      <c r="P1403" s="14" t="s">
        <v>10</v>
      </c>
      <c r="Q1403" s="14" t="s">
        <v>15</v>
      </c>
      <c r="R1403" s="14" t="s">
        <v>119</v>
      </c>
      <c r="S1403" s="14" t="s">
        <v>143</v>
      </c>
    </row>
    <row r="1404" spans="1:19" x14ac:dyDescent="0.3">
      <c r="A1404" s="11">
        <v>44635.570972222224</v>
      </c>
      <c r="B1404" s="11"/>
      <c r="C1404" s="15">
        <v>44635</v>
      </c>
      <c r="D1404" s="16">
        <v>0.57097222222222221</v>
      </c>
      <c r="E1404" s="16"/>
      <c r="F1404" s="12">
        <v>90.9</v>
      </c>
      <c r="G1404" s="12">
        <v>92.92</v>
      </c>
      <c r="H1404" s="12">
        <v>105.04</v>
      </c>
      <c r="I1404" s="12">
        <v>95.949999999999989</v>
      </c>
      <c r="J1404" s="12">
        <v>98.98</v>
      </c>
      <c r="K1404" s="12">
        <v>91.91</v>
      </c>
      <c r="L1404" s="12">
        <v>108.07000000000001</v>
      </c>
      <c r="M1404" s="12">
        <v>101</v>
      </c>
      <c r="N1404" s="13">
        <v>98.096250000000012</v>
      </c>
      <c r="O1404" s="17" t="s">
        <v>10</v>
      </c>
      <c r="P1404" s="14" t="s">
        <v>10</v>
      </c>
      <c r="Q1404" s="14" t="s">
        <v>15</v>
      </c>
      <c r="R1404" s="14" t="s">
        <v>119</v>
      </c>
      <c r="S1404" s="14" t="s">
        <v>143</v>
      </c>
    </row>
    <row r="1405" spans="1:19" x14ac:dyDescent="0.3">
      <c r="A1405" s="11">
        <v>44635.571284722224</v>
      </c>
      <c r="B1405" s="11"/>
      <c r="C1405" s="15">
        <v>44635</v>
      </c>
      <c r="D1405" s="16">
        <v>0.57128472222222226</v>
      </c>
      <c r="E1405" s="16"/>
      <c r="F1405" s="12">
        <v>93.600000000000009</v>
      </c>
      <c r="G1405" s="12">
        <v>95.68</v>
      </c>
      <c r="H1405" s="12">
        <v>108.16</v>
      </c>
      <c r="I1405" s="12">
        <v>98.8</v>
      </c>
      <c r="J1405" s="12">
        <v>101.92</v>
      </c>
      <c r="K1405" s="12">
        <v>94.64</v>
      </c>
      <c r="L1405" s="12">
        <v>111.28</v>
      </c>
      <c r="M1405" s="12">
        <v>104</v>
      </c>
      <c r="N1405" s="13">
        <v>101.01</v>
      </c>
      <c r="O1405" s="17" t="s">
        <v>10</v>
      </c>
      <c r="P1405" s="14" t="s">
        <v>10</v>
      </c>
      <c r="Q1405" s="14" t="s">
        <v>15</v>
      </c>
      <c r="R1405" s="14" t="s">
        <v>119</v>
      </c>
      <c r="S1405" s="14" t="s">
        <v>143</v>
      </c>
    </row>
    <row r="1406" spans="1:19" x14ac:dyDescent="0.3">
      <c r="A1406" s="11">
        <v>44635.571516203701</v>
      </c>
      <c r="B1406" s="11"/>
      <c r="C1406" s="15">
        <v>44635</v>
      </c>
      <c r="D1406" s="16">
        <v>0.57151620370370371</v>
      </c>
      <c r="E1406" s="16"/>
      <c r="F1406" s="12">
        <v>94.05</v>
      </c>
      <c r="G1406" s="12">
        <v>96.14</v>
      </c>
      <c r="H1406" s="12">
        <v>108.68</v>
      </c>
      <c r="I1406" s="12">
        <v>99.274999999999991</v>
      </c>
      <c r="J1406" s="12">
        <v>102.41</v>
      </c>
      <c r="K1406" s="12">
        <v>106</v>
      </c>
      <c r="L1406" s="12">
        <v>111.81500000000001</v>
      </c>
      <c r="M1406" s="12">
        <v>103</v>
      </c>
      <c r="N1406" s="13">
        <v>102.67125</v>
      </c>
      <c r="O1406" s="17" t="s">
        <v>10</v>
      </c>
      <c r="P1406" s="14" t="s">
        <v>10</v>
      </c>
      <c r="Q1406" s="14" t="s">
        <v>15</v>
      </c>
      <c r="R1406" s="14" t="s">
        <v>119</v>
      </c>
      <c r="S1406" s="14" t="s">
        <v>143</v>
      </c>
    </row>
    <row r="1407" spans="1:19" x14ac:dyDescent="0.3">
      <c r="A1407" s="11">
        <v>44635.571840277778</v>
      </c>
      <c r="B1407" s="11"/>
      <c r="C1407" s="15">
        <v>44635</v>
      </c>
      <c r="D1407" s="16">
        <v>0.57184027777777779</v>
      </c>
      <c r="E1407" s="16"/>
      <c r="F1407" s="12">
        <v>70.2</v>
      </c>
      <c r="G1407" s="12">
        <v>71.760000000000005</v>
      </c>
      <c r="H1407" s="12">
        <v>81.12</v>
      </c>
      <c r="I1407" s="12">
        <v>74.099999999999994</v>
      </c>
      <c r="J1407" s="12">
        <v>76.44</v>
      </c>
      <c r="K1407" s="12">
        <v>70.98</v>
      </c>
      <c r="L1407" s="12">
        <v>78</v>
      </c>
      <c r="M1407" s="12">
        <v>75.66</v>
      </c>
      <c r="N1407" s="13">
        <v>74.782499999999999</v>
      </c>
      <c r="O1407" s="17" t="s">
        <v>10</v>
      </c>
      <c r="P1407" s="14" t="s">
        <v>10</v>
      </c>
      <c r="Q1407" s="14" t="s">
        <v>15</v>
      </c>
      <c r="R1407" s="14" t="s">
        <v>119</v>
      </c>
      <c r="S1407" s="14" t="s">
        <v>143</v>
      </c>
    </row>
    <row r="1408" spans="1:19" x14ac:dyDescent="0.3">
      <c r="A1408" s="11">
        <v>44635.572210648148</v>
      </c>
      <c r="B1408" s="11"/>
      <c r="C1408" s="15">
        <v>44635</v>
      </c>
      <c r="D1408" s="16">
        <v>0.57221064814814815</v>
      </c>
      <c r="E1408" s="16"/>
      <c r="F1408" s="12">
        <v>90.9</v>
      </c>
      <c r="G1408" s="12">
        <v>92.92</v>
      </c>
      <c r="H1408" s="12">
        <v>105.04</v>
      </c>
      <c r="I1408" s="12">
        <v>95.949999999999989</v>
      </c>
      <c r="J1408" s="12">
        <v>98.98</v>
      </c>
      <c r="K1408" s="12">
        <v>103</v>
      </c>
      <c r="L1408" s="12">
        <v>108.07000000000001</v>
      </c>
      <c r="M1408" s="12">
        <v>99</v>
      </c>
      <c r="N1408" s="13">
        <v>99.232500000000002</v>
      </c>
      <c r="O1408" s="17" t="s">
        <v>10</v>
      </c>
      <c r="P1408" s="14" t="s">
        <v>10</v>
      </c>
      <c r="Q1408" s="14" t="s">
        <v>15</v>
      </c>
      <c r="R1408" s="14" t="s">
        <v>119</v>
      </c>
      <c r="S1408" s="14" t="s">
        <v>143</v>
      </c>
    </row>
    <row r="1409" spans="1:19" x14ac:dyDescent="0.3">
      <c r="A1409" s="11">
        <v>44635.572905092595</v>
      </c>
      <c r="B1409" s="11"/>
      <c r="C1409" s="15">
        <v>44635</v>
      </c>
      <c r="D1409" s="16">
        <v>0.57290509259259259</v>
      </c>
      <c r="E1409" s="16"/>
      <c r="F1409" s="12">
        <v>96.75</v>
      </c>
      <c r="G1409" s="12">
        <v>98.9</v>
      </c>
      <c r="H1409" s="12">
        <v>111.8</v>
      </c>
      <c r="I1409" s="12">
        <v>102.125</v>
      </c>
      <c r="J1409" s="12">
        <v>105.35</v>
      </c>
      <c r="K1409" s="12">
        <v>109</v>
      </c>
      <c r="L1409" s="12">
        <v>115.02500000000001</v>
      </c>
      <c r="M1409" s="12">
        <v>106</v>
      </c>
      <c r="N1409" s="13">
        <v>105.61874999999999</v>
      </c>
      <c r="O1409" s="17" t="s">
        <v>10</v>
      </c>
      <c r="P1409" s="14" t="s">
        <v>10</v>
      </c>
      <c r="Q1409" s="14" t="s">
        <v>15</v>
      </c>
      <c r="R1409" s="14" t="s">
        <v>119</v>
      </c>
      <c r="S1409" s="14" t="s">
        <v>143</v>
      </c>
    </row>
    <row r="1410" spans="1:19" x14ac:dyDescent="0.3">
      <c r="A1410" s="11">
        <v>44635.573599537034</v>
      </c>
      <c r="B1410" s="11"/>
      <c r="C1410" s="15">
        <v>44635</v>
      </c>
      <c r="D1410" s="16">
        <v>0.57359953703703703</v>
      </c>
      <c r="E1410" s="16"/>
      <c r="F1410" s="12">
        <v>104.85000000000001</v>
      </c>
      <c r="G1410" s="12">
        <v>107.18</v>
      </c>
      <c r="H1410" s="12">
        <v>121.16000000000001</v>
      </c>
      <c r="I1410" s="12">
        <v>110.675</v>
      </c>
      <c r="J1410" s="12">
        <v>114.17</v>
      </c>
      <c r="K1410" s="12">
        <v>131</v>
      </c>
      <c r="L1410" s="12">
        <v>124.655</v>
      </c>
      <c r="M1410" s="12">
        <v>102</v>
      </c>
      <c r="N1410" s="13">
        <v>114.46125000000001</v>
      </c>
      <c r="O1410" s="17" t="s">
        <v>10</v>
      </c>
      <c r="P1410" s="14" t="s">
        <v>10</v>
      </c>
      <c r="Q1410" s="14" t="s">
        <v>15</v>
      </c>
      <c r="R1410" s="14" t="s">
        <v>119</v>
      </c>
      <c r="S1410" s="14" t="s">
        <v>143</v>
      </c>
    </row>
    <row r="1411" spans="1:19" x14ac:dyDescent="0.3">
      <c r="A1411" s="11">
        <v>44635.573611111111</v>
      </c>
      <c r="B1411" s="11"/>
      <c r="C1411" s="15">
        <v>44635</v>
      </c>
      <c r="D1411" s="16">
        <v>0.57361111111111118</v>
      </c>
      <c r="E1411" s="16"/>
      <c r="F1411" s="12">
        <v>115</v>
      </c>
      <c r="G1411" s="12">
        <v>82.34</v>
      </c>
      <c r="H1411" s="12">
        <v>93.08</v>
      </c>
      <c r="I1411" s="12">
        <v>85.024999999999991</v>
      </c>
      <c r="J1411" s="12">
        <v>87.71</v>
      </c>
      <c r="K1411" s="12">
        <v>81.445000000000007</v>
      </c>
      <c r="L1411" s="12">
        <v>64</v>
      </c>
      <c r="M1411" s="12">
        <v>86.814999999999998</v>
      </c>
      <c r="N1411" s="13">
        <v>86.926874999999995</v>
      </c>
      <c r="O1411" s="17" t="s">
        <v>10</v>
      </c>
      <c r="P1411" s="14" t="s">
        <v>10</v>
      </c>
      <c r="Q1411" s="14" t="s">
        <v>15</v>
      </c>
      <c r="R1411" s="14" t="s">
        <v>119</v>
      </c>
      <c r="S1411" s="14" t="s">
        <v>143</v>
      </c>
    </row>
    <row r="1412" spans="1:19" x14ac:dyDescent="0.3">
      <c r="A1412" s="11">
        <v>44635.573923611111</v>
      </c>
      <c r="B1412" s="11"/>
      <c r="C1412" s="15">
        <v>44635</v>
      </c>
      <c r="D1412" s="16">
        <v>0.57392361111111112</v>
      </c>
      <c r="E1412" s="16"/>
      <c r="F1412" s="12">
        <v>126</v>
      </c>
      <c r="G1412" s="12">
        <v>128.80000000000001</v>
      </c>
      <c r="H1412" s="12">
        <v>145.6</v>
      </c>
      <c r="I1412" s="12">
        <v>133</v>
      </c>
      <c r="J1412" s="12">
        <v>137.19999999999999</v>
      </c>
      <c r="K1412" s="12">
        <v>140</v>
      </c>
      <c r="L1412" s="12">
        <v>149.80000000000001</v>
      </c>
      <c r="M1412" s="12">
        <v>135.79999999999998</v>
      </c>
      <c r="N1412" s="13">
        <v>137.02499999999998</v>
      </c>
      <c r="O1412" s="17" t="s">
        <v>10</v>
      </c>
      <c r="P1412" s="14" t="s">
        <v>10</v>
      </c>
      <c r="Q1412" s="14" t="s">
        <v>15</v>
      </c>
      <c r="R1412" s="14" t="s">
        <v>18</v>
      </c>
      <c r="S1412" s="14" t="s">
        <v>143</v>
      </c>
    </row>
    <row r="1413" spans="1:19" x14ac:dyDescent="0.3">
      <c r="A1413" s="11">
        <v>44635.574004629627</v>
      </c>
      <c r="B1413" s="11"/>
      <c r="C1413" s="15">
        <v>44635</v>
      </c>
      <c r="D1413" s="16">
        <v>0.57400462962962961</v>
      </c>
      <c r="E1413" s="16"/>
      <c r="F1413" s="12">
        <v>70.2</v>
      </c>
      <c r="G1413" s="12">
        <v>71.760000000000005</v>
      </c>
      <c r="H1413" s="12">
        <v>81.12</v>
      </c>
      <c r="I1413" s="12">
        <v>74.099999999999994</v>
      </c>
      <c r="J1413" s="12">
        <v>76.44</v>
      </c>
      <c r="K1413" s="12">
        <v>70.98</v>
      </c>
      <c r="L1413" s="12">
        <v>78</v>
      </c>
      <c r="M1413" s="12">
        <v>75.66</v>
      </c>
      <c r="N1413" s="13">
        <v>74.782499999999999</v>
      </c>
      <c r="O1413" s="17" t="s">
        <v>10</v>
      </c>
      <c r="P1413" s="14" t="s">
        <v>10</v>
      </c>
      <c r="Q1413" s="14" t="s">
        <v>15</v>
      </c>
      <c r="R1413" s="14" t="s">
        <v>119</v>
      </c>
      <c r="S1413" s="14" t="s">
        <v>143</v>
      </c>
    </row>
    <row r="1414" spans="1:19" x14ac:dyDescent="0.3">
      <c r="A1414" s="11">
        <v>44635.574293981481</v>
      </c>
      <c r="B1414" s="11"/>
      <c r="C1414" s="15">
        <v>44635</v>
      </c>
      <c r="D1414" s="16">
        <v>0.57429398148148147</v>
      </c>
      <c r="E1414" s="16"/>
      <c r="F1414" s="12">
        <v>107.55</v>
      </c>
      <c r="G1414" s="12">
        <v>109.94</v>
      </c>
      <c r="H1414" s="12">
        <v>124.28</v>
      </c>
      <c r="I1414" s="12">
        <v>113.52499999999999</v>
      </c>
      <c r="J1414" s="12">
        <v>117.11</v>
      </c>
      <c r="K1414" s="12">
        <v>138</v>
      </c>
      <c r="L1414" s="12">
        <v>127.86500000000001</v>
      </c>
      <c r="M1414" s="12">
        <v>101</v>
      </c>
      <c r="N1414" s="13">
        <v>117.40875</v>
      </c>
      <c r="O1414" s="17" t="s">
        <v>10</v>
      </c>
      <c r="P1414" s="14" t="s">
        <v>10</v>
      </c>
      <c r="Q1414" s="14" t="s">
        <v>15</v>
      </c>
      <c r="R1414" s="14" t="s">
        <v>119</v>
      </c>
      <c r="S1414" s="14" t="s">
        <v>143</v>
      </c>
    </row>
    <row r="1415" spans="1:19" x14ac:dyDescent="0.3">
      <c r="A1415" s="11">
        <v>44635.57435185185</v>
      </c>
      <c r="B1415" s="11"/>
      <c r="C1415" s="15">
        <v>44635</v>
      </c>
      <c r="D1415" s="16">
        <v>0.57435185185185189</v>
      </c>
      <c r="E1415" s="16"/>
      <c r="F1415" s="12">
        <v>69.3</v>
      </c>
      <c r="G1415" s="12">
        <v>70.84</v>
      </c>
      <c r="H1415" s="12">
        <v>80.08</v>
      </c>
      <c r="I1415" s="12">
        <v>73.149999999999991</v>
      </c>
      <c r="J1415" s="12">
        <v>75.459999999999994</v>
      </c>
      <c r="K1415" s="12">
        <v>70.070000000000007</v>
      </c>
      <c r="L1415" s="12">
        <v>77</v>
      </c>
      <c r="M1415" s="12">
        <v>74.69</v>
      </c>
      <c r="N1415" s="13">
        <v>73.82374999999999</v>
      </c>
      <c r="O1415" s="17" t="s">
        <v>10</v>
      </c>
      <c r="P1415" s="14" t="s">
        <v>10</v>
      </c>
      <c r="Q1415" s="14" t="s">
        <v>15</v>
      </c>
      <c r="R1415" s="14" t="s">
        <v>119</v>
      </c>
      <c r="S1415" s="14" t="s">
        <v>143</v>
      </c>
    </row>
    <row r="1416" spans="1:19" x14ac:dyDescent="0.3">
      <c r="A1416" s="11">
        <v>44635.574988425928</v>
      </c>
      <c r="B1416" s="11"/>
      <c r="C1416" s="15">
        <v>44635</v>
      </c>
      <c r="D1416" s="16">
        <v>0.57498842592592592</v>
      </c>
      <c r="E1416" s="16"/>
      <c r="F1416" s="12">
        <v>108.9</v>
      </c>
      <c r="G1416" s="12">
        <v>111.32000000000001</v>
      </c>
      <c r="H1416" s="12">
        <v>125.84</v>
      </c>
      <c r="I1416" s="12">
        <v>114.94999999999999</v>
      </c>
      <c r="J1416" s="12">
        <v>118.58</v>
      </c>
      <c r="K1416" s="12">
        <v>141</v>
      </c>
      <c r="L1416" s="12">
        <v>129.47</v>
      </c>
      <c r="M1416" s="12">
        <v>101</v>
      </c>
      <c r="N1416" s="13">
        <v>118.88250000000001</v>
      </c>
      <c r="O1416" s="17" t="s">
        <v>10</v>
      </c>
      <c r="P1416" s="14" t="s">
        <v>10</v>
      </c>
      <c r="Q1416" s="14" t="s">
        <v>15</v>
      </c>
      <c r="R1416" s="14" t="s">
        <v>119</v>
      </c>
      <c r="S1416" s="14" t="s">
        <v>143</v>
      </c>
    </row>
    <row r="1417" spans="1:19" x14ac:dyDescent="0.3">
      <c r="A1417" s="11">
        <v>44635.575219907405</v>
      </c>
      <c r="B1417" s="11"/>
      <c r="C1417" s="15">
        <v>44635</v>
      </c>
      <c r="D1417" s="16">
        <v>0.57521990740740747</v>
      </c>
      <c r="E1417" s="16"/>
      <c r="F1417" s="12">
        <v>72.900000000000006</v>
      </c>
      <c r="G1417" s="12">
        <v>74.52000000000001</v>
      </c>
      <c r="H1417" s="12">
        <v>84.240000000000009</v>
      </c>
      <c r="I1417" s="12">
        <v>76.95</v>
      </c>
      <c r="J1417" s="12">
        <v>79.38</v>
      </c>
      <c r="K1417" s="12">
        <v>73.710000000000008</v>
      </c>
      <c r="L1417" s="12">
        <v>81</v>
      </c>
      <c r="M1417" s="12">
        <v>78.569999999999993</v>
      </c>
      <c r="N1417" s="13">
        <v>77.658749999999998</v>
      </c>
      <c r="O1417" s="17" t="s">
        <v>10</v>
      </c>
      <c r="P1417" s="14" t="s">
        <v>10</v>
      </c>
      <c r="Q1417" s="14" t="s">
        <v>15</v>
      </c>
      <c r="R1417" s="14" t="s">
        <v>119</v>
      </c>
      <c r="S1417" s="14" t="s">
        <v>143</v>
      </c>
    </row>
    <row r="1418" spans="1:19" x14ac:dyDescent="0.3">
      <c r="A1418" s="11">
        <v>44635.575312499997</v>
      </c>
      <c r="B1418" s="11"/>
      <c r="C1418" s="15">
        <v>44635</v>
      </c>
      <c r="D1418" s="16">
        <v>0.5753125</v>
      </c>
      <c r="E1418" s="16"/>
      <c r="F1418" s="12">
        <v>117.9</v>
      </c>
      <c r="G1418" s="12">
        <v>120.52000000000001</v>
      </c>
      <c r="H1418" s="12">
        <v>136.24</v>
      </c>
      <c r="I1418" s="12">
        <v>124.44999999999999</v>
      </c>
      <c r="J1418" s="12">
        <v>128.38</v>
      </c>
      <c r="K1418" s="12">
        <v>131</v>
      </c>
      <c r="L1418" s="12">
        <v>140.17000000000002</v>
      </c>
      <c r="M1418" s="12">
        <v>127.07</v>
      </c>
      <c r="N1418" s="13">
        <v>128.21625</v>
      </c>
      <c r="O1418" s="17" t="s">
        <v>10</v>
      </c>
      <c r="P1418" s="14" t="s">
        <v>10</v>
      </c>
      <c r="Q1418" s="14" t="s">
        <v>15</v>
      </c>
      <c r="R1418" s="14" t="s">
        <v>18</v>
      </c>
      <c r="S1418" s="14" t="s">
        <v>143</v>
      </c>
    </row>
    <row r="1419" spans="1:19" x14ac:dyDescent="0.3">
      <c r="A1419" s="11">
        <v>44635.575682870367</v>
      </c>
      <c r="B1419" s="11"/>
      <c r="C1419" s="15">
        <v>44635</v>
      </c>
      <c r="D1419" s="16">
        <v>0.57568287037037036</v>
      </c>
      <c r="E1419" s="16"/>
      <c r="F1419" s="12">
        <v>104.4</v>
      </c>
      <c r="G1419" s="12">
        <v>106.72</v>
      </c>
      <c r="H1419" s="12">
        <v>120.64</v>
      </c>
      <c r="I1419" s="12">
        <v>110.19999999999999</v>
      </c>
      <c r="J1419" s="12">
        <v>113.67999999999999</v>
      </c>
      <c r="K1419" s="12">
        <v>129</v>
      </c>
      <c r="L1419" s="12">
        <v>124.12</v>
      </c>
      <c r="M1419" s="12">
        <v>103</v>
      </c>
      <c r="N1419" s="13">
        <v>113.97</v>
      </c>
      <c r="O1419" s="17" t="s">
        <v>10</v>
      </c>
      <c r="P1419" s="14" t="s">
        <v>10</v>
      </c>
      <c r="Q1419" s="14" t="s">
        <v>15</v>
      </c>
      <c r="R1419" s="14" t="s">
        <v>119</v>
      </c>
      <c r="S1419" s="14" t="s">
        <v>143</v>
      </c>
    </row>
    <row r="1420" spans="1:19" x14ac:dyDescent="0.3">
      <c r="A1420" s="11">
        <v>44635.576377314814</v>
      </c>
      <c r="B1420" s="11"/>
      <c r="C1420" s="15">
        <v>44635</v>
      </c>
      <c r="D1420" s="16">
        <v>0.5763773148148148</v>
      </c>
      <c r="E1420" s="16"/>
      <c r="F1420" s="12">
        <v>99.9</v>
      </c>
      <c r="G1420" s="12">
        <v>102.12</v>
      </c>
      <c r="H1420" s="12">
        <v>115.44</v>
      </c>
      <c r="I1420" s="12">
        <v>105.44999999999999</v>
      </c>
      <c r="J1420" s="12">
        <v>108.78</v>
      </c>
      <c r="K1420" s="12">
        <v>116</v>
      </c>
      <c r="L1420" s="12">
        <v>118.77000000000001</v>
      </c>
      <c r="M1420" s="12">
        <v>106</v>
      </c>
      <c r="N1420" s="13">
        <v>109.0575</v>
      </c>
      <c r="O1420" s="17" t="s">
        <v>10</v>
      </c>
      <c r="P1420" s="14" t="s">
        <v>10</v>
      </c>
      <c r="Q1420" s="14" t="s">
        <v>15</v>
      </c>
      <c r="R1420" s="14" t="s">
        <v>119</v>
      </c>
      <c r="S1420" s="14" t="s">
        <v>143</v>
      </c>
    </row>
    <row r="1421" spans="1:19" x14ac:dyDescent="0.3">
      <c r="A1421" s="11">
        <v>44635.576608796298</v>
      </c>
      <c r="B1421" s="11"/>
      <c r="C1421" s="15">
        <v>44635</v>
      </c>
      <c r="D1421" s="16">
        <v>0.57660879629629636</v>
      </c>
      <c r="E1421" s="16"/>
      <c r="F1421" s="12">
        <v>68.400000000000006</v>
      </c>
      <c r="G1421" s="12">
        <v>69.92</v>
      </c>
      <c r="H1421" s="12">
        <v>79.040000000000006</v>
      </c>
      <c r="I1421" s="12">
        <v>72.2</v>
      </c>
      <c r="J1421" s="12">
        <v>74.48</v>
      </c>
      <c r="K1421" s="12">
        <v>69.16</v>
      </c>
      <c r="L1421" s="12">
        <v>76</v>
      </c>
      <c r="M1421" s="12">
        <v>73.72</v>
      </c>
      <c r="N1421" s="13">
        <v>72.865000000000009</v>
      </c>
      <c r="O1421" s="17" t="s">
        <v>10</v>
      </c>
      <c r="P1421" s="14" t="s">
        <v>10</v>
      </c>
      <c r="Q1421" s="14" t="s">
        <v>15</v>
      </c>
      <c r="R1421" s="14" t="s">
        <v>119</v>
      </c>
      <c r="S1421" s="14" t="s">
        <v>143</v>
      </c>
    </row>
    <row r="1422" spans="1:19" x14ac:dyDescent="0.3">
      <c r="A1422" s="11">
        <v>44635.576851851853</v>
      </c>
      <c r="B1422" s="11"/>
      <c r="C1422" s="15">
        <v>44635</v>
      </c>
      <c r="D1422" s="16">
        <v>0.57685185185185184</v>
      </c>
      <c r="E1422" s="16"/>
      <c r="F1422" s="12">
        <v>96.3</v>
      </c>
      <c r="G1422" s="12">
        <v>98.44</v>
      </c>
      <c r="H1422" s="12">
        <v>111.28</v>
      </c>
      <c r="I1422" s="12">
        <v>101.64999999999999</v>
      </c>
      <c r="J1422" s="12">
        <v>104.86</v>
      </c>
      <c r="K1422" s="12">
        <v>97.37</v>
      </c>
      <c r="L1422" s="12">
        <v>114.49000000000001</v>
      </c>
      <c r="M1422" s="12">
        <v>107</v>
      </c>
      <c r="N1422" s="13">
        <v>103.92375</v>
      </c>
      <c r="O1422" s="17" t="s">
        <v>10</v>
      </c>
      <c r="P1422" s="14" t="s">
        <v>10</v>
      </c>
      <c r="Q1422" s="14" t="s">
        <v>15</v>
      </c>
      <c r="R1422" s="14" t="s">
        <v>119</v>
      </c>
      <c r="S1422" s="14" t="s">
        <v>143</v>
      </c>
    </row>
    <row r="1423" spans="1:19" x14ac:dyDescent="0.3">
      <c r="A1423" s="11">
        <v>44635.57707175926</v>
      </c>
      <c r="B1423" s="11"/>
      <c r="C1423" s="15">
        <v>44635</v>
      </c>
      <c r="D1423" s="16">
        <v>0.57707175925925924</v>
      </c>
      <c r="E1423" s="16"/>
      <c r="F1423" s="12">
        <v>99</v>
      </c>
      <c r="G1423" s="12">
        <v>101.2</v>
      </c>
      <c r="H1423" s="12">
        <v>114.4</v>
      </c>
      <c r="I1423" s="12">
        <v>104.5</v>
      </c>
      <c r="J1423" s="12">
        <v>107.8</v>
      </c>
      <c r="K1423" s="12">
        <v>110</v>
      </c>
      <c r="L1423" s="12">
        <v>117.7</v>
      </c>
      <c r="M1423" s="12">
        <v>106.7</v>
      </c>
      <c r="N1423" s="13">
        <v>107.66250000000001</v>
      </c>
      <c r="O1423" s="17" t="s">
        <v>10</v>
      </c>
      <c r="P1423" s="14" t="s">
        <v>10</v>
      </c>
      <c r="Q1423" s="14" t="s">
        <v>15</v>
      </c>
      <c r="R1423" s="14" t="s">
        <v>119</v>
      </c>
      <c r="S1423" s="14" t="s">
        <v>143</v>
      </c>
    </row>
    <row r="1424" spans="1:19" x14ac:dyDescent="0.3">
      <c r="A1424" s="11">
        <v>44635.57708333333</v>
      </c>
      <c r="B1424" s="11"/>
      <c r="C1424" s="15">
        <v>44635</v>
      </c>
      <c r="D1424" s="16">
        <v>0.57708333333333328</v>
      </c>
      <c r="E1424" s="16"/>
      <c r="F1424" s="12">
        <v>120</v>
      </c>
      <c r="G1424" s="12">
        <v>80.960000000000008</v>
      </c>
      <c r="H1424" s="12">
        <v>91.52000000000001</v>
      </c>
      <c r="I1424" s="12">
        <v>83.6</v>
      </c>
      <c r="J1424" s="12">
        <v>86.24</v>
      </c>
      <c r="K1424" s="12">
        <v>80.08</v>
      </c>
      <c r="L1424" s="12">
        <v>56</v>
      </c>
      <c r="M1424" s="12">
        <v>85.36</v>
      </c>
      <c r="N1424" s="13">
        <v>85.470000000000013</v>
      </c>
      <c r="O1424" s="17" t="s">
        <v>10</v>
      </c>
      <c r="P1424" s="14" t="s">
        <v>10</v>
      </c>
      <c r="Q1424" s="14" t="s">
        <v>15</v>
      </c>
      <c r="R1424" s="14" t="s">
        <v>119</v>
      </c>
      <c r="S1424" s="14" t="s">
        <v>143</v>
      </c>
    </row>
    <row r="1425" spans="1:19" x14ac:dyDescent="0.3">
      <c r="A1425" s="11">
        <v>44635.577766203707</v>
      </c>
      <c r="B1425" s="11"/>
      <c r="C1425" s="15">
        <v>44635</v>
      </c>
      <c r="D1425" s="16">
        <v>0.57776620370370368</v>
      </c>
      <c r="E1425" s="16"/>
      <c r="F1425" s="12">
        <v>95.4</v>
      </c>
      <c r="G1425" s="12">
        <v>97.52000000000001</v>
      </c>
      <c r="H1425" s="12">
        <v>110.24000000000001</v>
      </c>
      <c r="I1425" s="12">
        <v>100.69999999999999</v>
      </c>
      <c r="J1425" s="12">
        <v>103.88</v>
      </c>
      <c r="K1425" s="12">
        <v>109</v>
      </c>
      <c r="L1425" s="12">
        <v>113.42</v>
      </c>
      <c r="M1425" s="12">
        <v>103</v>
      </c>
      <c r="N1425" s="13">
        <v>104.145</v>
      </c>
      <c r="O1425" s="17" t="s">
        <v>10</v>
      </c>
      <c r="P1425" s="14" t="s">
        <v>10</v>
      </c>
      <c r="Q1425" s="14" t="s">
        <v>15</v>
      </c>
      <c r="R1425" s="14" t="s">
        <v>119</v>
      </c>
      <c r="S1425" s="14" t="s">
        <v>143</v>
      </c>
    </row>
    <row r="1426" spans="1:19" x14ac:dyDescent="0.3">
      <c r="A1426" s="11">
        <v>44635.577997685185</v>
      </c>
      <c r="B1426" s="11"/>
      <c r="C1426" s="15">
        <v>44635</v>
      </c>
      <c r="D1426" s="16">
        <v>0.57799768518518524</v>
      </c>
      <c r="E1426" s="16"/>
      <c r="F1426" s="12">
        <v>73.8</v>
      </c>
      <c r="G1426" s="12">
        <v>75.44</v>
      </c>
      <c r="H1426" s="12">
        <v>85.28</v>
      </c>
      <c r="I1426" s="12">
        <v>77.899999999999991</v>
      </c>
      <c r="J1426" s="12">
        <v>80.36</v>
      </c>
      <c r="K1426" s="12">
        <v>74.62</v>
      </c>
      <c r="L1426" s="12">
        <v>82</v>
      </c>
      <c r="M1426" s="12">
        <v>79.539999999999992</v>
      </c>
      <c r="N1426" s="13">
        <v>78.617500000000007</v>
      </c>
      <c r="O1426" s="17" t="s">
        <v>10</v>
      </c>
      <c r="P1426" s="14" t="s">
        <v>10</v>
      </c>
      <c r="Q1426" s="14" t="s">
        <v>15</v>
      </c>
      <c r="R1426" s="14" t="s">
        <v>119</v>
      </c>
      <c r="S1426" s="14" t="s">
        <v>143</v>
      </c>
    </row>
    <row r="1427" spans="1:19" x14ac:dyDescent="0.3">
      <c r="A1427" s="11">
        <v>44635.578460648147</v>
      </c>
      <c r="B1427" s="11"/>
      <c r="C1427" s="15">
        <v>44635</v>
      </c>
      <c r="D1427" s="16">
        <v>0.57846064814814813</v>
      </c>
      <c r="E1427" s="16"/>
      <c r="F1427" s="12">
        <v>87.6</v>
      </c>
      <c r="G1427" s="12">
        <v>89.546666666666667</v>
      </c>
      <c r="H1427" s="12">
        <v>101.22666666666666</v>
      </c>
      <c r="I1427" s="12">
        <v>92.466666666666654</v>
      </c>
      <c r="J1427" s="12">
        <v>95.386666666666656</v>
      </c>
      <c r="K1427" s="12">
        <v>113</v>
      </c>
      <c r="L1427" s="12">
        <v>79</v>
      </c>
      <c r="M1427" s="12">
        <v>100</v>
      </c>
      <c r="N1427" s="13">
        <v>94.778333333333336</v>
      </c>
      <c r="O1427" s="17" t="s">
        <v>10</v>
      </c>
      <c r="P1427" s="14" t="s">
        <v>10</v>
      </c>
      <c r="Q1427" s="14" t="s">
        <v>15</v>
      </c>
      <c r="R1427" s="14" t="s">
        <v>119</v>
      </c>
      <c r="S1427" s="14" t="s">
        <v>143</v>
      </c>
    </row>
    <row r="1428" spans="1:19" x14ac:dyDescent="0.3">
      <c r="A1428" s="11">
        <v>44635.579155092593</v>
      </c>
      <c r="B1428" s="11"/>
      <c r="C1428" s="15">
        <v>44635</v>
      </c>
      <c r="D1428" s="16">
        <v>0.57915509259259257</v>
      </c>
      <c r="E1428" s="16"/>
      <c r="F1428" s="12">
        <v>81.900000000000006</v>
      </c>
      <c r="G1428" s="12">
        <v>83.72</v>
      </c>
      <c r="H1428" s="12">
        <v>94.64</v>
      </c>
      <c r="I1428" s="12">
        <v>86.45</v>
      </c>
      <c r="J1428" s="12">
        <v>89.179999999999993</v>
      </c>
      <c r="K1428" s="12">
        <v>110</v>
      </c>
      <c r="L1428" s="12">
        <v>63</v>
      </c>
      <c r="M1428" s="12">
        <v>100</v>
      </c>
      <c r="N1428" s="13">
        <v>88.611249999999998</v>
      </c>
      <c r="O1428" s="17" t="s">
        <v>10</v>
      </c>
      <c r="P1428" s="14" t="s">
        <v>10</v>
      </c>
      <c r="Q1428" s="14" t="s">
        <v>15</v>
      </c>
      <c r="R1428" s="14" t="s">
        <v>119</v>
      </c>
      <c r="S1428" s="14" t="s">
        <v>143</v>
      </c>
    </row>
    <row r="1429" spans="1:19" x14ac:dyDescent="0.3">
      <c r="A1429" s="11">
        <v>44635.57984953704</v>
      </c>
      <c r="B1429" s="11"/>
      <c r="C1429" s="15">
        <v>44635</v>
      </c>
      <c r="D1429" s="16">
        <v>0.57984953703703701</v>
      </c>
      <c r="E1429" s="16"/>
      <c r="F1429" s="12">
        <v>81.900000000000006</v>
      </c>
      <c r="G1429" s="12">
        <v>83.72</v>
      </c>
      <c r="H1429" s="12">
        <v>94.64</v>
      </c>
      <c r="I1429" s="12">
        <v>86.45</v>
      </c>
      <c r="J1429" s="12">
        <v>89.179999999999993</v>
      </c>
      <c r="K1429" s="12">
        <v>110</v>
      </c>
      <c r="L1429" s="12">
        <v>64</v>
      </c>
      <c r="M1429" s="12">
        <v>99</v>
      </c>
      <c r="N1429" s="13">
        <v>88.611249999999998</v>
      </c>
      <c r="O1429" s="17" t="s">
        <v>10</v>
      </c>
      <c r="P1429" s="14" t="s">
        <v>10</v>
      </c>
      <c r="Q1429" s="14" t="s">
        <v>15</v>
      </c>
      <c r="R1429" s="14" t="s">
        <v>119</v>
      </c>
      <c r="S1429" s="14" t="s">
        <v>143</v>
      </c>
    </row>
    <row r="1430" spans="1:19" x14ac:dyDescent="0.3">
      <c r="A1430" s="11">
        <v>44635.580277777779</v>
      </c>
      <c r="B1430" s="11"/>
      <c r="C1430" s="15">
        <v>44635</v>
      </c>
      <c r="D1430" s="16">
        <v>0.58027777777777778</v>
      </c>
      <c r="E1430" s="16"/>
      <c r="F1430" s="12">
        <v>96.3</v>
      </c>
      <c r="G1430" s="12">
        <v>98.44</v>
      </c>
      <c r="H1430" s="12">
        <v>111.28</v>
      </c>
      <c r="I1430" s="12">
        <v>101.64999999999999</v>
      </c>
      <c r="J1430" s="12">
        <v>104.86</v>
      </c>
      <c r="K1430" s="12">
        <v>97.37</v>
      </c>
      <c r="L1430" s="12">
        <v>114.49000000000001</v>
      </c>
      <c r="M1430" s="12">
        <v>107</v>
      </c>
      <c r="N1430" s="13">
        <v>103.92375</v>
      </c>
      <c r="O1430" s="17" t="s">
        <v>10</v>
      </c>
      <c r="P1430" s="14" t="s">
        <v>10</v>
      </c>
      <c r="Q1430" s="14" t="s">
        <v>15</v>
      </c>
      <c r="R1430" s="14" t="s">
        <v>119</v>
      </c>
      <c r="S1430" s="14" t="s">
        <v>143</v>
      </c>
    </row>
    <row r="1431" spans="1:19" x14ac:dyDescent="0.3">
      <c r="A1431" s="11">
        <v>44635.580543981479</v>
      </c>
      <c r="B1431" s="11"/>
      <c r="C1431" s="15">
        <v>44635</v>
      </c>
      <c r="D1431" s="16">
        <v>0.58054398148148145</v>
      </c>
      <c r="E1431" s="16"/>
      <c r="F1431" s="12">
        <v>96.9</v>
      </c>
      <c r="G1431" s="12">
        <v>99.053333333333342</v>
      </c>
      <c r="H1431" s="12">
        <v>111.97333333333334</v>
      </c>
      <c r="I1431" s="12">
        <v>102.28333333333333</v>
      </c>
      <c r="J1431" s="12">
        <v>105.51333333333334</v>
      </c>
      <c r="K1431" s="12">
        <v>109</v>
      </c>
      <c r="L1431" s="12">
        <v>107</v>
      </c>
      <c r="M1431" s="12">
        <v>107</v>
      </c>
      <c r="N1431" s="13">
        <v>104.84041666666667</v>
      </c>
      <c r="O1431" s="17" t="s">
        <v>10</v>
      </c>
      <c r="P1431" s="14" t="s">
        <v>10</v>
      </c>
      <c r="Q1431" s="14" t="s">
        <v>15</v>
      </c>
      <c r="R1431" s="14" t="s">
        <v>119</v>
      </c>
      <c r="S1431" s="14" t="s">
        <v>143</v>
      </c>
    </row>
    <row r="1432" spans="1:19" x14ac:dyDescent="0.3">
      <c r="A1432" s="11">
        <v>44635.580555555556</v>
      </c>
      <c r="B1432" s="11"/>
      <c r="C1432" s="15">
        <v>44635</v>
      </c>
      <c r="D1432" s="16">
        <v>0.5805555555555556</v>
      </c>
      <c r="E1432" s="16"/>
      <c r="F1432" s="12">
        <v>99</v>
      </c>
      <c r="G1432" s="12">
        <v>91.08</v>
      </c>
      <c r="H1432" s="12">
        <v>102.96000000000001</v>
      </c>
      <c r="I1432" s="12">
        <v>94.05</v>
      </c>
      <c r="J1432" s="12">
        <v>97.02</v>
      </c>
      <c r="K1432" s="12">
        <v>90.09</v>
      </c>
      <c r="L1432" s="12">
        <v>105.93</v>
      </c>
      <c r="M1432" s="12">
        <v>96.03</v>
      </c>
      <c r="N1432" s="13">
        <v>97.019999999999982</v>
      </c>
      <c r="O1432" s="17" t="s">
        <v>10</v>
      </c>
      <c r="P1432" s="14" t="s">
        <v>10</v>
      </c>
      <c r="Q1432" s="14" t="s">
        <v>15</v>
      </c>
      <c r="R1432" s="14" t="s">
        <v>119</v>
      </c>
      <c r="S1432" s="14" t="s">
        <v>143</v>
      </c>
    </row>
    <row r="1433" spans="1:19" x14ac:dyDescent="0.3">
      <c r="A1433" s="11">
        <v>44635.580960648149</v>
      </c>
      <c r="B1433" s="11"/>
      <c r="C1433" s="15">
        <v>44635</v>
      </c>
      <c r="D1433" s="16">
        <v>0.58096064814814818</v>
      </c>
      <c r="E1433" s="16"/>
      <c r="F1433" s="12">
        <v>114.3</v>
      </c>
      <c r="G1433" s="12">
        <v>116.84</v>
      </c>
      <c r="H1433" s="12">
        <v>132.08000000000001</v>
      </c>
      <c r="I1433" s="12">
        <v>120.64999999999999</v>
      </c>
      <c r="J1433" s="12">
        <v>124.46</v>
      </c>
      <c r="K1433" s="12">
        <v>115.57000000000001</v>
      </c>
      <c r="L1433" s="12">
        <v>127</v>
      </c>
      <c r="M1433" s="12">
        <v>123.19</v>
      </c>
      <c r="N1433" s="13">
        <v>121.76125000000002</v>
      </c>
      <c r="O1433" s="17" t="s">
        <v>10</v>
      </c>
      <c r="P1433" s="14" t="s">
        <v>10</v>
      </c>
      <c r="Q1433" s="14" t="s">
        <v>15</v>
      </c>
      <c r="R1433" s="14" t="s">
        <v>18</v>
      </c>
      <c r="S1433" s="14" t="s">
        <v>143</v>
      </c>
    </row>
    <row r="1434" spans="1:19" x14ac:dyDescent="0.3">
      <c r="A1434" s="11">
        <v>44635.581238425926</v>
      </c>
      <c r="B1434" s="11"/>
      <c r="C1434" s="15">
        <v>44635</v>
      </c>
      <c r="D1434" s="16">
        <v>0.58123842592592589</v>
      </c>
      <c r="E1434" s="16"/>
      <c r="F1434" s="12">
        <v>100.35000000000001</v>
      </c>
      <c r="G1434" s="12">
        <v>102.58</v>
      </c>
      <c r="H1434" s="12">
        <v>115.96000000000001</v>
      </c>
      <c r="I1434" s="12">
        <v>105.925</v>
      </c>
      <c r="J1434" s="12">
        <v>109.27</v>
      </c>
      <c r="K1434" s="12">
        <v>111</v>
      </c>
      <c r="L1434" s="12">
        <v>119.30500000000001</v>
      </c>
      <c r="M1434" s="12">
        <v>112</v>
      </c>
      <c r="N1434" s="13">
        <v>109.54875000000001</v>
      </c>
      <c r="O1434" s="17" t="s">
        <v>10</v>
      </c>
      <c r="P1434" s="14" t="s">
        <v>10</v>
      </c>
      <c r="Q1434" s="14" t="s">
        <v>15</v>
      </c>
      <c r="R1434" s="14" t="s">
        <v>119</v>
      </c>
      <c r="S1434" s="14" t="s">
        <v>143</v>
      </c>
    </row>
    <row r="1435" spans="1:19" x14ac:dyDescent="0.3">
      <c r="A1435" s="11">
        <v>44635.581932870373</v>
      </c>
      <c r="B1435" s="11"/>
      <c r="C1435" s="15">
        <v>44635</v>
      </c>
      <c r="D1435" s="16">
        <v>0.58193287037037034</v>
      </c>
      <c r="E1435" s="16"/>
      <c r="F1435" s="12">
        <v>120.15</v>
      </c>
      <c r="G1435" s="12">
        <v>122.82000000000001</v>
      </c>
      <c r="H1435" s="12">
        <v>138.84</v>
      </c>
      <c r="I1435" s="12">
        <v>126.82499999999999</v>
      </c>
      <c r="J1435" s="12">
        <v>130.82999999999998</v>
      </c>
      <c r="K1435" s="12">
        <v>121.485</v>
      </c>
      <c r="L1435" s="12">
        <v>134</v>
      </c>
      <c r="M1435" s="12">
        <v>133</v>
      </c>
      <c r="N1435" s="13">
        <v>128.49375000000001</v>
      </c>
      <c r="O1435" s="17" t="s">
        <v>10</v>
      </c>
      <c r="P1435" s="14" t="s">
        <v>10</v>
      </c>
      <c r="Q1435" s="14" t="s">
        <v>15</v>
      </c>
      <c r="R1435" s="14" t="s">
        <v>18</v>
      </c>
      <c r="S1435" s="14" t="s">
        <v>143</v>
      </c>
    </row>
    <row r="1436" spans="1:19" x14ac:dyDescent="0.3">
      <c r="A1436" s="11">
        <v>44635.582627314812</v>
      </c>
      <c r="B1436" s="11"/>
      <c r="C1436" s="15">
        <v>44635</v>
      </c>
      <c r="D1436" s="16">
        <v>0.58262731481481478</v>
      </c>
      <c r="E1436" s="16"/>
      <c r="F1436" s="12">
        <v>114.9</v>
      </c>
      <c r="G1436" s="12">
        <v>117.45333333333335</v>
      </c>
      <c r="H1436" s="12">
        <v>132.77333333333334</v>
      </c>
      <c r="I1436" s="12">
        <v>121.28333333333333</v>
      </c>
      <c r="J1436" s="12">
        <v>125.11333333333333</v>
      </c>
      <c r="K1436" s="12">
        <v>114</v>
      </c>
      <c r="L1436" s="12">
        <v>134</v>
      </c>
      <c r="M1436" s="12">
        <v>135</v>
      </c>
      <c r="N1436" s="13">
        <v>124.31541666666666</v>
      </c>
      <c r="O1436" s="17" t="s">
        <v>10</v>
      </c>
      <c r="P1436" s="14" t="s">
        <v>10</v>
      </c>
      <c r="Q1436" s="14" t="s">
        <v>15</v>
      </c>
      <c r="R1436" s="14" t="s">
        <v>18</v>
      </c>
      <c r="S1436" s="14" t="s">
        <v>143</v>
      </c>
    </row>
    <row r="1437" spans="1:19" x14ac:dyDescent="0.3">
      <c r="A1437" s="11">
        <v>44635.583009259259</v>
      </c>
      <c r="B1437" s="11"/>
      <c r="C1437" s="15">
        <v>44635</v>
      </c>
      <c r="D1437" s="16">
        <v>0.58300925925925928</v>
      </c>
      <c r="E1437" s="16"/>
      <c r="F1437" s="12">
        <v>119.7</v>
      </c>
      <c r="G1437" s="12">
        <v>122.36</v>
      </c>
      <c r="H1437" s="12">
        <v>138.32</v>
      </c>
      <c r="I1437" s="12">
        <v>126.35</v>
      </c>
      <c r="J1437" s="12">
        <v>130.34</v>
      </c>
      <c r="K1437" s="12">
        <v>121.03</v>
      </c>
      <c r="L1437" s="12">
        <v>133</v>
      </c>
      <c r="M1437" s="12">
        <v>129.01</v>
      </c>
      <c r="N1437" s="13">
        <v>127.51375</v>
      </c>
      <c r="O1437" s="17" t="s">
        <v>10</v>
      </c>
      <c r="P1437" s="14" t="s">
        <v>10</v>
      </c>
      <c r="Q1437" s="14" t="s">
        <v>15</v>
      </c>
      <c r="R1437" s="14" t="s">
        <v>18</v>
      </c>
      <c r="S1437" s="14" t="s">
        <v>143</v>
      </c>
    </row>
    <row r="1438" spans="1:19" x14ac:dyDescent="0.3">
      <c r="A1438" s="11">
        <v>44635.583321759259</v>
      </c>
      <c r="B1438" s="11"/>
      <c r="C1438" s="15">
        <v>44635</v>
      </c>
      <c r="D1438" s="16">
        <v>0.58332175925925933</v>
      </c>
      <c r="E1438" s="16"/>
      <c r="F1438" s="12">
        <v>111</v>
      </c>
      <c r="G1438" s="12">
        <v>113.46666666666667</v>
      </c>
      <c r="H1438" s="12">
        <v>128.26666666666668</v>
      </c>
      <c r="I1438" s="12">
        <v>117.16666666666666</v>
      </c>
      <c r="J1438" s="12">
        <v>120.86666666666666</v>
      </c>
      <c r="K1438" s="12">
        <v>110</v>
      </c>
      <c r="L1438" s="12">
        <v>131</v>
      </c>
      <c r="M1438" s="12">
        <v>129</v>
      </c>
      <c r="N1438" s="13">
        <v>120.09583333333333</v>
      </c>
      <c r="O1438" s="17" t="s">
        <v>10</v>
      </c>
      <c r="P1438" s="14" t="s">
        <v>10</v>
      </c>
      <c r="Q1438" s="14" t="s">
        <v>15</v>
      </c>
      <c r="R1438" s="14" t="s">
        <v>18</v>
      </c>
      <c r="S1438" s="14" t="s">
        <v>143</v>
      </c>
    </row>
    <row r="1439" spans="1:19" x14ac:dyDescent="0.3">
      <c r="A1439" s="11">
        <v>44635.583749999998</v>
      </c>
      <c r="B1439" s="11"/>
      <c r="C1439" s="15">
        <v>44635</v>
      </c>
      <c r="D1439" s="16">
        <v>0.58374999999999999</v>
      </c>
      <c r="E1439" s="16"/>
      <c r="F1439" s="12">
        <v>94.5</v>
      </c>
      <c r="G1439" s="12">
        <v>96.600000000000009</v>
      </c>
      <c r="H1439" s="12">
        <v>109.2</v>
      </c>
      <c r="I1439" s="12">
        <v>99.75</v>
      </c>
      <c r="J1439" s="12">
        <v>102.89999999999999</v>
      </c>
      <c r="K1439" s="12">
        <v>95.55</v>
      </c>
      <c r="L1439" s="12">
        <v>105</v>
      </c>
      <c r="M1439" s="12">
        <v>101.85</v>
      </c>
      <c r="N1439" s="13">
        <v>100.66875</v>
      </c>
      <c r="O1439" s="17" t="s">
        <v>138</v>
      </c>
      <c r="P1439" s="14" t="s">
        <v>10</v>
      </c>
      <c r="Q1439" s="14" t="s">
        <v>15</v>
      </c>
      <c r="R1439" s="14" t="s">
        <v>119</v>
      </c>
      <c r="S1439" s="14" t="s">
        <v>143</v>
      </c>
    </row>
    <row r="1440" spans="1:19" x14ac:dyDescent="0.3">
      <c r="A1440" s="11">
        <v>44635.584016203706</v>
      </c>
      <c r="B1440" s="11"/>
      <c r="C1440" s="15">
        <v>44635</v>
      </c>
      <c r="D1440" s="16">
        <v>0.58401620370370366</v>
      </c>
      <c r="E1440" s="16"/>
      <c r="F1440" s="12">
        <v>103.5</v>
      </c>
      <c r="G1440" s="12">
        <v>105.80000000000001</v>
      </c>
      <c r="H1440" s="12">
        <v>119.60000000000001</v>
      </c>
      <c r="I1440" s="12">
        <v>109.25</v>
      </c>
      <c r="J1440" s="12">
        <v>112.7</v>
      </c>
      <c r="K1440" s="12">
        <v>113</v>
      </c>
      <c r="L1440" s="12">
        <v>107</v>
      </c>
      <c r="M1440" s="12">
        <v>125</v>
      </c>
      <c r="N1440" s="13">
        <v>111.98125</v>
      </c>
      <c r="O1440" s="17" t="s">
        <v>138</v>
      </c>
      <c r="P1440" s="14" t="s">
        <v>10</v>
      </c>
      <c r="Q1440" s="14" t="s">
        <v>15</v>
      </c>
      <c r="R1440" s="14" t="s">
        <v>119</v>
      </c>
      <c r="S1440" s="14" t="s">
        <v>143</v>
      </c>
    </row>
    <row r="1441" spans="1:19" x14ac:dyDescent="0.3">
      <c r="A1441" s="11">
        <v>44635.584027777775</v>
      </c>
      <c r="B1441" s="11"/>
      <c r="C1441" s="15">
        <v>44635</v>
      </c>
      <c r="D1441" s="16">
        <v>0.58402777777777781</v>
      </c>
      <c r="E1441" s="16"/>
      <c r="F1441" s="12">
        <v>109</v>
      </c>
      <c r="G1441" s="12">
        <v>100.28</v>
      </c>
      <c r="H1441" s="12">
        <v>113.36</v>
      </c>
      <c r="I1441" s="12">
        <v>103.55</v>
      </c>
      <c r="J1441" s="12">
        <v>106.82</v>
      </c>
      <c r="K1441" s="12">
        <v>99.19</v>
      </c>
      <c r="L1441" s="12">
        <v>116.63000000000001</v>
      </c>
      <c r="M1441" s="12">
        <v>105.73</v>
      </c>
      <c r="N1441" s="13">
        <v>106.82000000000001</v>
      </c>
      <c r="O1441" s="17" t="s">
        <v>138</v>
      </c>
      <c r="P1441" s="14" t="s">
        <v>10</v>
      </c>
      <c r="Q1441" s="14" t="s">
        <v>15</v>
      </c>
      <c r="R1441" s="14" t="s">
        <v>119</v>
      </c>
      <c r="S1441" s="14" t="s">
        <v>143</v>
      </c>
    </row>
    <row r="1442" spans="1:19" x14ac:dyDescent="0.3">
      <c r="A1442" s="11">
        <v>44635.584201388891</v>
      </c>
      <c r="B1442" s="11"/>
      <c r="C1442" s="15">
        <v>44635</v>
      </c>
      <c r="D1442" s="16">
        <v>0.58420138888888895</v>
      </c>
      <c r="E1442" s="16"/>
      <c r="F1442" s="12">
        <v>94.5</v>
      </c>
      <c r="G1442" s="12">
        <v>96.600000000000009</v>
      </c>
      <c r="H1442" s="12">
        <v>109.2</v>
      </c>
      <c r="I1442" s="12">
        <v>99.75</v>
      </c>
      <c r="J1442" s="12">
        <v>102.89999999999999</v>
      </c>
      <c r="K1442" s="12">
        <v>95.55</v>
      </c>
      <c r="L1442" s="12">
        <v>105</v>
      </c>
      <c r="M1442" s="12">
        <v>101.85</v>
      </c>
      <c r="N1442" s="13">
        <v>100.66875</v>
      </c>
      <c r="O1442" s="17" t="s">
        <v>138</v>
      </c>
      <c r="P1442" s="14" t="s">
        <v>10</v>
      </c>
      <c r="Q1442" s="14" t="s">
        <v>15</v>
      </c>
      <c r="R1442" s="14" t="s">
        <v>119</v>
      </c>
      <c r="S1442" s="14" t="s">
        <v>143</v>
      </c>
    </row>
    <row r="1443" spans="1:19" x14ac:dyDescent="0.3">
      <c r="A1443" s="11">
        <v>44635.584282407406</v>
      </c>
      <c r="B1443" s="11"/>
      <c r="C1443" s="15">
        <v>44635</v>
      </c>
      <c r="D1443" s="16">
        <v>0.58428240740740744</v>
      </c>
      <c r="E1443" s="16"/>
      <c r="F1443" s="12">
        <v>91</v>
      </c>
      <c r="G1443" s="12">
        <v>83.72</v>
      </c>
      <c r="H1443" s="12">
        <v>94.64</v>
      </c>
      <c r="I1443" s="12">
        <v>86.45</v>
      </c>
      <c r="J1443" s="12">
        <v>89.179999999999993</v>
      </c>
      <c r="K1443" s="12">
        <v>82.81</v>
      </c>
      <c r="L1443" s="12">
        <v>97.37</v>
      </c>
      <c r="M1443" s="12">
        <v>88.27</v>
      </c>
      <c r="N1443" s="13">
        <v>89.179999999999993</v>
      </c>
      <c r="O1443" s="17" t="s">
        <v>138</v>
      </c>
      <c r="P1443" s="14" t="s">
        <v>10</v>
      </c>
      <c r="Q1443" s="14" t="s">
        <v>15</v>
      </c>
      <c r="R1443" s="14" t="s">
        <v>119</v>
      </c>
      <c r="S1443" s="14" t="s">
        <v>143</v>
      </c>
    </row>
    <row r="1444" spans="1:19" x14ac:dyDescent="0.3">
      <c r="A1444" s="11">
        <v>44635.584502314814</v>
      </c>
      <c r="B1444" s="11"/>
      <c r="C1444" s="15">
        <v>44635</v>
      </c>
      <c r="D1444" s="16">
        <v>0.58450231481481485</v>
      </c>
      <c r="E1444" s="16"/>
      <c r="F1444" s="12">
        <v>94.5</v>
      </c>
      <c r="G1444" s="12">
        <v>96.600000000000009</v>
      </c>
      <c r="H1444" s="12">
        <v>109.2</v>
      </c>
      <c r="I1444" s="12">
        <v>99.75</v>
      </c>
      <c r="J1444" s="12">
        <v>102.89999999999999</v>
      </c>
      <c r="K1444" s="12">
        <v>95.55</v>
      </c>
      <c r="L1444" s="12">
        <v>105</v>
      </c>
      <c r="M1444" s="12">
        <v>101.85</v>
      </c>
      <c r="N1444" s="13">
        <v>100.66875</v>
      </c>
      <c r="O1444" s="17" t="s">
        <v>138</v>
      </c>
      <c r="P1444" s="14" t="s">
        <v>10</v>
      </c>
      <c r="Q1444" s="14" t="s">
        <v>15</v>
      </c>
      <c r="R1444" s="14" t="s">
        <v>119</v>
      </c>
      <c r="S1444" s="14" t="s">
        <v>143</v>
      </c>
    </row>
    <row r="1445" spans="1:19" x14ac:dyDescent="0.3">
      <c r="A1445" s="11">
        <v>44635.584641203706</v>
      </c>
      <c r="B1445" s="11"/>
      <c r="C1445" s="15">
        <v>44635</v>
      </c>
      <c r="D1445" s="16">
        <v>0.58464120370370376</v>
      </c>
      <c r="E1445" s="16"/>
      <c r="F1445" s="12">
        <v>95.4</v>
      </c>
      <c r="G1445" s="12">
        <v>97.52000000000001</v>
      </c>
      <c r="H1445" s="12">
        <v>110.24000000000001</v>
      </c>
      <c r="I1445" s="12">
        <v>100.69999999999999</v>
      </c>
      <c r="J1445" s="12">
        <v>103.88</v>
      </c>
      <c r="K1445" s="12">
        <v>96.460000000000008</v>
      </c>
      <c r="L1445" s="12">
        <v>106</v>
      </c>
      <c r="M1445" s="12">
        <v>102.82</v>
      </c>
      <c r="N1445" s="13">
        <v>101.6275</v>
      </c>
      <c r="O1445" s="17" t="s">
        <v>138</v>
      </c>
      <c r="P1445" s="14" t="s">
        <v>10</v>
      </c>
      <c r="Q1445" s="14" t="s">
        <v>15</v>
      </c>
      <c r="R1445" s="14" t="s">
        <v>119</v>
      </c>
      <c r="S1445" s="14" t="s">
        <v>143</v>
      </c>
    </row>
    <row r="1446" spans="1:19" x14ac:dyDescent="0.3">
      <c r="A1446" s="11">
        <v>44635.584710648145</v>
      </c>
      <c r="B1446" s="11"/>
      <c r="C1446" s="15">
        <v>44635</v>
      </c>
      <c r="D1446" s="16">
        <v>0.58471064814814822</v>
      </c>
      <c r="E1446" s="16"/>
      <c r="F1446" s="12">
        <v>103.2</v>
      </c>
      <c r="G1446" s="12">
        <v>105.49333333333334</v>
      </c>
      <c r="H1446" s="12">
        <v>119.25333333333334</v>
      </c>
      <c r="I1446" s="12">
        <v>108.93333333333334</v>
      </c>
      <c r="J1446" s="12">
        <v>112.37333333333333</v>
      </c>
      <c r="K1446" s="12">
        <v>117</v>
      </c>
      <c r="L1446" s="12">
        <v>105</v>
      </c>
      <c r="M1446" s="12">
        <v>122</v>
      </c>
      <c r="N1446" s="13">
        <v>111.65666666666667</v>
      </c>
      <c r="O1446" s="17" t="s">
        <v>138</v>
      </c>
      <c r="P1446" s="14" t="s">
        <v>10</v>
      </c>
      <c r="Q1446" s="14" t="s">
        <v>15</v>
      </c>
      <c r="R1446" s="14" t="s">
        <v>119</v>
      </c>
      <c r="S1446" s="14" t="s">
        <v>143</v>
      </c>
    </row>
    <row r="1447" spans="1:19" x14ac:dyDescent="0.3">
      <c r="A1447" s="11">
        <v>44635.585405092592</v>
      </c>
      <c r="B1447" s="11"/>
      <c r="C1447" s="15">
        <v>44635</v>
      </c>
      <c r="D1447" s="16">
        <v>0.58540509259259255</v>
      </c>
      <c r="E1447" s="16"/>
      <c r="F1447" s="12">
        <v>101.4</v>
      </c>
      <c r="G1447" s="12">
        <v>103.65333333333334</v>
      </c>
      <c r="H1447" s="12">
        <v>117.17333333333335</v>
      </c>
      <c r="I1447" s="12">
        <v>107.03333333333333</v>
      </c>
      <c r="J1447" s="12">
        <v>110.41333333333334</v>
      </c>
      <c r="K1447" s="12">
        <v>113</v>
      </c>
      <c r="L1447" s="12">
        <v>106</v>
      </c>
      <c r="M1447" s="12">
        <v>119</v>
      </c>
      <c r="N1447" s="13">
        <v>109.70916666666666</v>
      </c>
      <c r="O1447" s="17" t="s">
        <v>138</v>
      </c>
      <c r="P1447" s="14" t="s">
        <v>10</v>
      </c>
      <c r="Q1447" s="14" t="s">
        <v>15</v>
      </c>
      <c r="R1447" s="14" t="s">
        <v>119</v>
      </c>
      <c r="S1447" s="14" t="s">
        <v>143</v>
      </c>
    </row>
    <row r="1448" spans="1:19" x14ac:dyDescent="0.3">
      <c r="A1448" s="11">
        <v>44635.585729166669</v>
      </c>
      <c r="B1448" s="11"/>
      <c r="C1448" s="15">
        <v>44635</v>
      </c>
      <c r="D1448" s="16">
        <v>0.58572916666666663</v>
      </c>
      <c r="E1448" s="16"/>
      <c r="F1448" s="12">
        <v>93.600000000000009</v>
      </c>
      <c r="G1448" s="12">
        <v>95.68</v>
      </c>
      <c r="H1448" s="12">
        <v>108.16</v>
      </c>
      <c r="I1448" s="12">
        <v>98.8</v>
      </c>
      <c r="J1448" s="12">
        <v>101.92</v>
      </c>
      <c r="K1448" s="12">
        <v>94.64</v>
      </c>
      <c r="L1448" s="12">
        <v>104</v>
      </c>
      <c r="M1448" s="12">
        <v>100.88</v>
      </c>
      <c r="N1448" s="13">
        <v>99.710000000000008</v>
      </c>
      <c r="O1448" s="17" t="s">
        <v>138</v>
      </c>
      <c r="P1448" s="14" t="s">
        <v>10</v>
      </c>
      <c r="Q1448" s="14" t="s">
        <v>15</v>
      </c>
      <c r="R1448" s="14" t="s">
        <v>119</v>
      </c>
      <c r="S1448" s="14" t="s">
        <v>143</v>
      </c>
    </row>
    <row r="1449" spans="1:19" x14ac:dyDescent="0.3">
      <c r="A1449" s="11">
        <v>44635.586099537039</v>
      </c>
      <c r="B1449" s="11"/>
      <c r="C1449" s="15">
        <v>44635</v>
      </c>
      <c r="D1449" s="16">
        <v>0.5860995370370371</v>
      </c>
      <c r="E1449" s="16"/>
      <c r="F1449" s="12">
        <v>98.100000000000009</v>
      </c>
      <c r="G1449" s="12">
        <v>100.28</v>
      </c>
      <c r="H1449" s="12">
        <v>113.36</v>
      </c>
      <c r="I1449" s="12">
        <v>103.55</v>
      </c>
      <c r="J1449" s="12">
        <v>106.82</v>
      </c>
      <c r="K1449" s="12">
        <v>114</v>
      </c>
      <c r="L1449" s="12">
        <v>103</v>
      </c>
      <c r="M1449" s="12">
        <v>110</v>
      </c>
      <c r="N1449" s="13">
        <v>106.13875</v>
      </c>
      <c r="O1449" s="17" t="s">
        <v>138</v>
      </c>
      <c r="P1449" s="14" t="s">
        <v>10</v>
      </c>
      <c r="Q1449" s="14" t="s">
        <v>15</v>
      </c>
      <c r="R1449" s="14" t="s">
        <v>119</v>
      </c>
      <c r="S1449" s="14" t="s">
        <v>143</v>
      </c>
    </row>
    <row r="1450" spans="1:19" x14ac:dyDescent="0.3">
      <c r="A1450" s="11">
        <v>44635.586793981478</v>
      </c>
      <c r="B1450" s="11"/>
      <c r="C1450" s="15">
        <v>44635</v>
      </c>
      <c r="D1450" s="16">
        <v>0.58679398148148143</v>
      </c>
      <c r="E1450" s="16"/>
      <c r="F1450" s="12">
        <v>99</v>
      </c>
      <c r="G1450" s="12">
        <v>101.2</v>
      </c>
      <c r="H1450" s="12">
        <v>114.4</v>
      </c>
      <c r="I1450" s="12">
        <v>104.5</v>
      </c>
      <c r="J1450" s="12">
        <v>107.8</v>
      </c>
      <c r="K1450" s="12">
        <v>113</v>
      </c>
      <c r="L1450" s="12">
        <v>112</v>
      </c>
      <c r="M1450" s="12">
        <v>105</v>
      </c>
      <c r="N1450" s="13">
        <v>107.1125</v>
      </c>
      <c r="O1450" s="17" t="s">
        <v>138</v>
      </c>
      <c r="P1450" s="14" t="s">
        <v>10</v>
      </c>
      <c r="Q1450" s="14" t="s">
        <v>15</v>
      </c>
      <c r="R1450" s="14" t="s">
        <v>119</v>
      </c>
      <c r="S1450" s="14" t="s">
        <v>143</v>
      </c>
    </row>
    <row r="1451" spans="1:19" x14ac:dyDescent="0.3">
      <c r="A1451" s="11">
        <v>44635.587407407409</v>
      </c>
      <c r="B1451" s="11"/>
      <c r="C1451" s="15">
        <v>44635</v>
      </c>
      <c r="D1451" s="16">
        <v>0.58740740740740738</v>
      </c>
      <c r="E1451" s="16"/>
      <c r="F1451" s="12">
        <v>94.5</v>
      </c>
      <c r="G1451" s="12">
        <v>96.600000000000009</v>
      </c>
      <c r="H1451" s="12">
        <v>109.2</v>
      </c>
      <c r="I1451" s="12">
        <v>99.75</v>
      </c>
      <c r="J1451" s="12">
        <v>102.89999999999999</v>
      </c>
      <c r="K1451" s="12">
        <v>95.55</v>
      </c>
      <c r="L1451" s="12">
        <v>105</v>
      </c>
      <c r="M1451" s="12">
        <v>101.85</v>
      </c>
      <c r="N1451" s="13">
        <v>100.66875</v>
      </c>
      <c r="O1451" s="17" t="s">
        <v>138</v>
      </c>
      <c r="P1451" s="14" t="s">
        <v>10</v>
      </c>
      <c r="Q1451" s="14" t="s">
        <v>15</v>
      </c>
      <c r="R1451" s="14" t="s">
        <v>119</v>
      </c>
      <c r="S1451" s="14" t="s">
        <v>143</v>
      </c>
    </row>
    <row r="1452" spans="1:19" x14ac:dyDescent="0.3">
      <c r="A1452" s="11">
        <v>44635.587488425925</v>
      </c>
      <c r="B1452" s="11"/>
      <c r="C1452" s="15">
        <v>44635</v>
      </c>
      <c r="D1452" s="16">
        <v>0.58748842592592598</v>
      </c>
      <c r="E1452" s="16"/>
      <c r="F1452" s="12">
        <v>92.4</v>
      </c>
      <c r="G1452" s="12">
        <v>94.453333333333347</v>
      </c>
      <c r="H1452" s="12">
        <v>106.77333333333334</v>
      </c>
      <c r="I1452" s="12">
        <v>97.533333333333331</v>
      </c>
      <c r="J1452" s="12">
        <v>100.61333333333333</v>
      </c>
      <c r="K1452" s="12">
        <v>114</v>
      </c>
      <c r="L1452" s="12">
        <v>105</v>
      </c>
      <c r="M1452" s="12">
        <v>89</v>
      </c>
      <c r="N1452" s="13">
        <v>99.971666666666664</v>
      </c>
      <c r="O1452" s="17" t="s">
        <v>138</v>
      </c>
      <c r="P1452" s="14" t="s">
        <v>10</v>
      </c>
      <c r="Q1452" s="14" t="s">
        <v>15</v>
      </c>
      <c r="R1452" s="14" t="s">
        <v>119</v>
      </c>
      <c r="S1452" s="14" t="s">
        <v>143</v>
      </c>
    </row>
    <row r="1453" spans="1:19" x14ac:dyDescent="0.3">
      <c r="A1453" s="11">
        <v>44635.587500000001</v>
      </c>
      <c r="B1453" s="11"/>
      <c r="C1453" s="15">
        <v>44635</v>
      </c>
      <c r="D1453" s="16">
        <v>0.58750000000000002</v>
      </c>
      <c r="E1453" s="16"/>
      <c r="F1453" s="12">
        <v>105</v>
      </c>
      <c r="G1453" s="12">
        <v>96.600000000000009</v>
      </c>
      <c r="H1453" s="12">
        <v>109.2</v>
      </c>
      <c r="I1453" s="12">
        <v>99.75</v>
      </c>
      <c r="J1453" s="12">
        <v>102.89999999999999</v>
      </c>
      <c r="K1453" s="12">
        <v>95.55</v>
      </c>
      <c r="L1453" s="12">
        <v>112.35000000000001</v>
      </c>
      <c r="M1453" s="12">
        <v>101.85</v>
      </c>
      <c r="N1453" s="13">
        <v>102.9</v>
      </c>
      <c r="O1453" s="17" t="s">
        <v>138</v>
      </c>
      <c r="P1453" s="14" t="s">
        <v>10</v>
      </c>
      <c r="Q1453" s="14" t="s">
        <v>15</v>
      </c>
      <c r="R1453" s="14" t="s">
        <v>119</v>
      </c>
      <c r="S1453" s="14" t="s">
        <v>143</v>
      </c>
    </row>
    <row r="1454" spans="1:19" x14ac:dyDescent="0.3">
      <c r="A1454" s="11">
        <v>44635.58803240741</v>
      </c>
      <c r="B1454" s="11"/>
      <c r="C1454" s="15">
        <v>44635</v>
      </c>
      <c r="D1454" s="16">
        <v>0.58803240740740736</v>
      </c>
      <c r="E1454" s="16"/>
      <c r="F1454" s="12">
        <v>94.5</v>
      </c>
      <c r="G1454" s="12">
        <v>96.600000000000009</v>
      </c>
      <c r="H1454" s="12">
        <v>109.2</v>
      </c>
      <c r="I1454" s="12">
        <v>99.75</v>
      </c>
      <c r="J1454" s="12">
        <v>102.89999999999999</v>
      </c>
      <c r="K1454" s="12">
        <v>95.55</v>
      </c>
      <c r="L1454" s="12">
        <v>105</v>
      </c>
      <c r="M1454" s="12">
        <v>101.85</v>
      </c>
      <c r="N1454" s="13">
        <v>100.66875</v>
      </c>
      <c r="O1454" s="17" t="s">
        <v>138</v>
      </c>
      <c r="P1454" s="14" t="s">
        <v>10</v>
      </c>
      <c r="Q1454" s="14" t="s">
        <v>15</v>
      </c>
      <c r="R1454" s="14" t="s">
        <v>119</v>
      </c>
      <c r="S1454" s="14" t="s">
        <v>143</v>
      </c>
    </row>
    <row r="1455" spans="1:19" x14ac:dyDescent="0.3">
      <c r="A1455" s="11">
        <v>44635.588182870371</v>
      </c>
      <c r="B1455" s="11"/>
      <c r="C1455" s="15">
        <v>44635</v>
      </c>
      <c r="D1455" s="16">
        <v>0.58818287037037031</v>
      </c>
      <c r="E1455" s="16"/>
      <c r="F1455" s="12">
        <v>92.1</v>
      </c>
      <c r="G1455" s="12">
        <v>94.146666666666661</v>
      </c>
      <c r="H1455" s="12">
        <v>106.42666666666666</v>
      </c>
      <c r="I1455" s="12">
        <v>97.216666666666654</v>
      </c>
      <c r="J1455" s="12">
        <v>100.28666666666666</v>
      </c>
      <c r="K1455" s="12">
        <v>113</v>
      </c>
      <c r="L1455" s="12">
        <v>105</v>
      </c>
      <c r="M1455" s="12">
        <v>89</v>
      </c>
      <c r="N1455" s="13">
        <v>99.647083333333327</v>
      </c>
      <c r="O1455" s="17" t="s">
        <v>138</v>
      </c>
      <c r="P1455" s="14" t="s">
        <v>10</v>
      </c>
      <c r="Q1455" s="14" t="s">
        <v>15</v>
      </c>
      <c r="R1455" s="14" t="s">
        <v>119</v>
      </c>
      <c r="S1455" s="14" t="s">
        <v>143</v>
      </c>
    </row>
    <row r="1456" spans="1:19" x14ac:dyDescent="0.3">
      <c r="A1456" s="11">
        <v>44635.588287037041</v>
      </c>
      <c r="B1456" s="11"/>
      <c r="C1456" s="15">
        <v>44635</v>
      </c>
      <c r="D1456" s="16">
        <v>0.58828703703703711</v>
      </c>
      <c r="E1456" s="16"/>
      <c r="F1456" s="12">
        <v>95.4</v>
      </c>
      <c r="G1456" s="12">
        <v>97.52000000000001</v>
      </c>
      <c r="H1456" s="12">
        <v>110.24000000000001</v>
      </c>
      <c r="I1456" s="12">
        <v>100.69999999999999</v>
      </c>
      <c r="J1456" s="12">
        <v>103.88</v>
      </c>
      <c r="K1456" s="12">
        <v>96.460000000000008</v>
      </c>
      <c r="L1456" s="12">
        <v>106</v>
      </c>
      <c r="M1456" s="12">
        <v>102.82</v>
      </c>
      <c r="N1456" s="13">
        <v>101.6275</v>
      </c>
      <c r="O1456" s="17" t="s">
        <v>138</v>
      </c>
      <c r="P1456" s="14" t="s">
        <v>10</v>
      </c>
      <c r="Q1456" s="14" t="s">
        <v>15</v>
      </c>
      <c r="R1456" s="14" t="s">
        <v>119</v>
      </c>
      <c r="S1456" s="14" t="s">
        <v>143</v>
      </c>
    </row>
    <row r="1457" spans="1:19" x14ac:dyDescent="0.3">
      <c r="A1457" s="11">
        <v>44635.58866898148</v>
      </c>
      <c r="B1457" s="11"/>
      <c r="C1457" s="15">
        <v>44635</v>
      </c>
      <c r="D1457" s="16">
        <v>0.5886689814814815</v>
      </c>
      <c r="E1457" s="16"/>
      <c r="F1457" s="12">
        <v>90</v>
      </c>
      <c r="G1457" s="12">
        <v>92</v>
      </c>
      <c r="H1457" s="12">
        <v>104</v>
      </c>
      <c r="I1457" s="12">
        <v>95</v>
      </c>
      <c r="J1457" s="12">
        <v>98</v>
      </c>
      <c r="K1457" s="12">
        <v>91</v>
      </c>
      <c r="L1457" s="12">
        <v>100</v>
      </c>
      <c r="M1457" s="12">
        <v>97</v>
      </c>
      <c r="N1457" s="13">
        <v>95.875</v>
      </c>
      <c r="O1457" s="17" t="s">
        <v>138</v>
      </c>
      <c r="P1457" s="14" t="s">
        <v>10</v>
      </c>
      <c r="Q1457" s="14" t="s">
        <v>15</v>
      </c>
      <c r="R1457" s="14" t="s">
        <v>119</v>
      </c>
      <c r="S1457" s="14" t="s">
        <v>143</v>
      </c>
    </row>
    <row r="1458" spans="1:19" x14ac:dyDescent="0.3">
      <c r="A1458" s="11">
        <v>44635.588877314818</v>
      </c>
      <c r="B1458" s="11"/>
      <c r="C1458" s="15">
        <v>44635</v>
      </c>
      <c r="D1458" s="16">
        <v>0.58887731481481487</v>
      </c>
      <c r="E1458" s="16"/>
      <c r="F1458" s="12">
        <v>97.2</v>
      </c>
      <c r="G1458" s="12">
        <v>99.36</v>
      </c>
      <c r="H1458" s="12">
        <v>112.32000000000001</v>
      </c>
      <c r="I1458" s="12">
        <v>102.6</v>
      </c>
      <c r="J1458" s="12">
        <v>105.84</v>
      </c>
      <c r="K1458" s="12">
        <v>114</v>
      </c>
      <c r="L1458" s="12">
        <v>102</v>
      </c>
      <c r="M1458" s="12">
        <v>104.75999999999999</v>
      </c>
      <c r="N1458" s="13">
        <v>104.76</v>
      </c>
      <c r="O1458" s="17" t="s">
        <v>138</v>
      </c>
      <c r="P1458" s="14" t="s">
        <v>10</v>
      </c>
      <c r="Q1458" s="14" t="s">
        <v>15</v>
      </c>
      <c r="R1458" s="14" t="s">
        <v>119</v>
      </c>
      <c r="S1458" s="14" t="s">
        <v>143</v>
      </c>
    </row>
    <row r="1459" spans="1:19" x14ac:dyDescent="0.3">
      <c r="A1459" s="11">
        <v>44635.589502314811</v>
      </c>
      <c r="B1459" s="11"/>
      <c r="C1459" s="15">
        <v>44635</v>
      </c>
      <c r="D1459" s="16">
        <v>0.58950231481481474</v>
      </c>
      <c r="E1459" s="16"/>
      <c r="F1459" s="12">
        <v>82</v>
      </c>
      <c r="G1459" s="12">
        <v>82.34</v>
      </c>
      <c r="H1459" s="12">
        <v>93.08</v>
      </c>
      <c r="I1459" s="12">
        <v>85.024999999999991</v>
      </c>
      <c r="J1459" s="12">
        <v>87.71</v>
      </c>
      <c r="K1459" s="12">
        <v>81.445000000000007</v>
      </c>
      <c r="L1459" s="12">
        <v>97</v>
      </c>
      <c r="M1459" s="12">
        <v>86.814999999999998</v>
      </c>
      <c r="N1459" s="13">
        <v>86.926874999999995</v>
      </c>
      <c r="O1459" s="17" t="s">
        <v>138</v>
      </c>
      <c r="P1459" s="14" t="s">
        <v>10</v>
      </c>
      <c r="Q1459" s="14" t="s">
        <v>15</v>
      </c>
      <c r="R1459" s="14" t="s">
        <v>119</v>
      </c>
      <c r="S1459" s="14" t="s">
        <v>143</v>
      </c>
    </row>
    <row r="1460" spans="1:19" x14ac:dyDescent="0.3">
      <c r="A1460" s="11">
        <v>44635.589571759258</v>
      </c>
      <c r="B1460" s="11"/>
      <c r="C1460" s="15">
        <v>44635</v>
      </c>
      <c r="D1460" s="16">
        <v>0.5895717592592592</v>
      </c>
      <c r="E1460" s="16"/>
      <c r="F1460" s="12">
        <v>88.800000000000011</v>
      </c>
      <c r="G1460" s="12">
        <v>90.773333333333341</v>
      </c>
      <c r="H1460" s="12">
        <v>102.61333333333334</v>
      </c>
      <c r="I1460" s="12">
        <v>93.733333333333334</v>
      </c>
      <c r="J1460" s="12">
        <v>96.693333333333342</v>
      </c>
      <c r="K1460" s="12">
        <v>115</v>
      </c>
      <c r="L1460" s="12">
        <v>101</v>
      </c>
      <c r="M1460" s="12">
        <v>80</v>
      </c>
      <c r="N1460" s="13">
        <v>96.076666666666682</v>
      </c>
      <c r="O1460" s="17" t="s">
        <v>138</v>
      </c>
      <c r="P1460" s="14" t="s">
        <v>10</v>
      </c>
      <c r="Q1460" s="14" t="s">
        <v>15</v>
      </c>
      <c r="R1460" s="14" t="s">
        <v>119</v>
      </c>
      <c r="S1460" s="14" t="s">
        <v>143</v>
      </c>
    </row>
    <row r="1461" spans="1:19" x14ac:dyDescent="0.3">
      <c r="A1461" s="11">
        <v>44635.589803240742</v>
      </c>
      <c r="B1461" s="11"/>
      <c r="C1461" s="15">
        <v>44635</v>
      </c>
      <c r="D1461" s="16">
        <v>0.58980324074074075</v>
      </c>
      <c r="E1461" s="16"/>
      <c r="F1461" s="12">
        <v>85.5</v>
      </c>
      <c r="G1461" s="12">
        <v>87.4</v>
      </c>
      <c r="H1461" s="12">
        <v>98.8</v>
      </c>
      <c r="I1461" s="12">
        <v>90.25</v>
      </c>
      <c r="J1461" s="12">
        <v>93.1</v>
      </c>
      <c r="K1461" s="12">
        <v>86.45</v>
      </c>
      <c r="L1461" s="12">
        <v>95</v>
      </c>
      <c r="M1461" s="12">
        <v>92.149999999999991</v>
      </c>
      <c r="N1461" s="13">
        <v>91.081249999999997</v>
      </c>
      <c r="O1461" s="17" t="s">
        <v>138</v>
      </c>
      <c r="P1461" s="14" t="s">
        <v>10</v>
      </c>
      <c r="Q1461" s="14" t="s">
        <v>15</v>
      </c>
      <c r="R1461" s="14" t="s">
        <v>119</v>
      </c>
      <c r="S1461" s="14" t="s">
        <v>143</v>
      </c>
    </row>
    <row r="1462" spans="1:19" x14ac:dyDescent="0.3">
      <c r="A1462" s="11">
        <v>44635.589930555558</v>
      </c>
      <c r="B1462" s="11"/>
      <c r="C1462" s="15">
        <v>44635</v>
      </c>
      <c r="D1462" s="16">
        <v>0.58993055555555551</v>
      </c>
      <c r="E1462" s="16"/>
      <c r="F1462" s="12">
        <v>83.7</v>
      </c>
      <c r="G1462" s="12">
        <v>85.56</v>
      </c>
      <c r="H1462" s="12">
        <v>96.72</v>
      </c>
      <c r="I1462" s="12">
        <v>88.35</v>
      </c>
      <c r="J1462" s="12">
        <v>91.14</v>
      </c>
      <c r="K1462" s="12">
        <v>84.63000000000001</v>
      </c>
      <c r="L1462" s="12">
        <v>93</v>
      </c>
      <c r="M1462" s="12">
        <v>90.21</v>
      </c>
      <c r="N1462" s="13">
        <v>89.163750000000007</v>
      </c>
      <c r="O1462" s="17" t="s">
        <v>138</v>
      </c>
      <c r="P1462" s="14" t="s">
        <v>10</v>
      </c>
      <c r="Q1462" s="14" t="s">
        <v>15</v>
      </c>
      <c r="R1462" s="14" t="s">
        <v>119</v>
      </c>
      <c r="S1462" s="14" t="s">
        <v>143</v>
      </c>
    </row>
    <row r="1463" spans="1:19" x14ac:dyDescent="0.3">
      <c r="A1463" s="11">
        <v>44635.590219907404</v>
      </c>
      <c r="B1463" s="11"/>
      <c r="C1463" s="15">
        <v>44635</v>
      </c>
      <c r="D1463" s="16">
        <v>0.59021990740740737</v>
      </c>
      <c r="E1463" s="16"/>
      <c r="F1463" s="12">
        <v>90.9</v>
      </c>
      <c r="G1463" s="12">
        <v>92.92</v>
      </c>
      <c r="H1463" s="12">
        <v>105.04</v>
      </c>
      <c r="I1463" s="12">
        <v>95.949999999999989</v>
      </c>
      <c r="J1463" s="12">
        <v>98.98</v>
      </c>
      <c r="K1463" s="12">
        <v>91.91</v>
      </c>
      <c r="L1463" s="12">
        <v>101</v>
      </c>
      <c r="M1463" s="12">
        <v>97.97</v>
      </c>
      <c r="N1463" s="13">
        <v>96.833750000000009</v>
      </c>
      <c r="O1463" s="17" t="s">
        <v>138</v>
      </c>
      <c r="P1463" s="14" t="s">
        <v>10</v>
      </c>
      <c r="Q1463" s="14" t="s">
        <v>15</v>
      </c>
      <c r="R1463" s="14" t="s">
        <v>119</v>
      </c>
      <c r="S1463" s="14" t="s">
        <v>143</v>
      </c>
    </row>
    <row r="1464" spans="1:19" x14ac:dyDescent="0.3">
      <c r="A1464" s="11">
        <v>44635.590266203704</v>
      </c>
      <c r="B1464" s="11"/>
      <c r="C1464" s="15">
        <v>44635</v>
      </c>
      <c r="D1464" s="16">
        <v>0.59026620370370375</v>
      </c>
      <c r="E1464" s="16"/>
      <c r="F1464" s="12">
        <v>85.5</v>
      </c>
      <c r="G1464" s="12">
        <v>87.4</v>
      </c>
      <c r="H1464" s="12">
        <v>98.8</v>
      </c>
      <c r="I1464" s="12">
        <v>90.25</v>
      </c>
      <c r="J1464" s="12">
        <v>93.1</v>
      </c>
      <c r="K1464" s="12">
        <v>121</v>
      </c>
      <c r="L1464" s="12">
        <v>100</v>
      </c>
      <c r="M1464" s="12">
        <v>64</v>
      </c>
      <c r="N1464" s="13">
        <v>92.506249999999994</v>
      </c>
      <c r="O1464" s="17" t="s">
        <v>138</v>
      </c>
      <c r="P1464" s="14" t="s">
        <v>10</v>
      </c>
      <c r="Q1464" s="14" t="s">
        <v>15</v>
      </c>
      <c r="R1464" s="14" t="s">
        <v>119</v>
      </c>
      <c r="S1464" s="14" t="s">
        <v>143</v>
      </c>
    </row>
    <row r="1465" spans="1:19" x14ac:dyDescent="0.3">
      <c r="A1465" s="11">
        <v>44635.59034722222</v>
      </c>
      <c r="B1465" s="11"/>
      <c r="C1465" s="15">
        <v>44635</v>
      </c>
      <c r="D1465" s="16">
        <v>0.59034722222222225</v>
      </c>
      <c r="E1465" s="16"/>
      <c r="F1465" s="12">
        <v>92.7</v>
      </c>
      <c r="G1465" s="12">
        <v>94.76</v>
      </c>
      <c r="H1465" s="12">
        <v>107.12</v>
      </c>
      <c r="I1465" s="12">
        <v>97.85</v>
      </c>
      <c r="J1465" s="12">
        <v>100.94</v>
      </c>
      <c r="K1465" s="12">
        <v>93.73</v>
      </c>
      <c r="L1465" s="12">
        <v>103</v>
      </c>
      <c r="M1465" s="12">
        <v>99.91</v>
      </c>
      <c r="N1465" s="13">
        <v>98.751249999999999</v>
      </c>
      <c r="O1465" s="17" t="s">
        <v>138</v>
      </c>
      <c r="P1465" s="14" t="s">
        <v>10</v>
      </c>
      <c r="Q1465" s="14" t="s">
        <v>15</v>
      </c>
      <c r="R1465" s="14" t="s">
        <v>119</v>
      </c>
      <c r="S1465" s="14" t="s">
        <v>143</v>
      </c>
    </row>
    <row r="1466" spans="1:19" x14ac:dyDescent="0.3">
      <c r="A1466" s="11">
        <v>44635.590462962966</v>
      </c>
      <c r="B1466" s="11"/>
      <c r="C1466" s="15">
        <v>44635</v>
      </c>
      <c r="D1466" s="16">
        <v>0.59046296296296297</v>
      </c>
      <c r="E1466" s="16"/>
      <c r="F1466" s="12">
        <v>90.9</v>
      </c>
      <c r="G1466" s="12">
        <v>92.92</v>
      </c>
      <c r="H1466" s="12">
        <v>105.04</v>
      </c>
      <c r="I1466" s="12">
        <v>95.949999999999989</v>
      </c>
      <c r="J1466" s="12">
        <v>98.98</v>
      </c>
      <c r="K1466" s="12">
        <v>91.91</v>
      </c>
      <c r="L1466" s="12">
        <v>101</v>
      </c>
      <c r="M1466" s="12">
        <v>97.97</v>
      </c>
      <c r="N1466" s="13">
        <v>96.833750000000009</v>
      </c>
      <c r="O1466" s="17" t="s">
        <v>138</v>
      </c>
      <c r="P1466" s="14" t="s">
        <v>10</v>
      </c>
      <c r="Q1466" s="14" t="s">
        <v>15</v>
      </c>
      <c r="R1466" s="14" t="s">
        <v>119</v>
      </c>
      <c r="S1466" s="14" t="s">
        <v>143</v>
      </c>
    </row>
    <row r="1467" spans="1:19" x14ac:dyDescent="0.3">
      <c r="A1467" s="11">
        <v>44635.590960648151</v>
      </c>
      <c r="B1467" s="11"/>
      <c r="C1467" s="15">
        <v>44635</v>
      </c>
      <c r="D1467" s="16">
        <v>0.59096064814814808</v>
      </c>
      <c r="E1467" s="16"/>
      <c r="F1467" s="12">
        <v>83.1</v>
      </c>
      <c r="G1467" s="12">
        <v>84.946666666666673</v>
      </c>
      <c r="H1467" s="12">
        <v>96.026666666666671</v>
      </c>
      <c r="I1467" s="12">
        <v>87.716666666666654</v>
      </c>
      <c r="J1467" s="12">
        <v>90.486666666666665</v>
      </c>
      <c r="K1467" s="12">
        <v>116</v>
      </c>
      <c r="L1467" s="12">
        <v>103</v>
      </c>
      <c r="M1467" s="12">
        <v>58</v>
      </c>
      <c r="N1467" s="13">
        <v>89.90958333333333</v>
      </c>
      <c r="O1467" s="17" t="s">
        <v>138</v>
      </c>
      <c r="P1467" s="14" t="s">
        <v>10</v>
      </c>
      <c r="Q1467" s="14" t="s">
        <v>15</v>
      </c>
      <c r="R1467" s="14" t="s">
        <v>119</v>
      </c>
      <c r="S1467" s="14" t="s">
        <v>143</v>
      </c>
    </row>
    <row r="1468" spans="1:19" x14ac:dyDescent="0.3">
      <c r="A1468" s="11">
        <v>44635.59097222222</v>
      </c>
      <c r="B1468" s="11"/>
      <c r="C1468" s="15">
        <v>44635</v>
      </c>
      <c r="D1468" s="16">
        <v>0.59097222222222223</v>
      </c>
      <c r="E1468" s="16"/>
      <c r="F1468" s="12">
        <v>99</v>
      </c>
      <c r="G1468" s="12">
        <v>91.08</v>
      </c>
      <c r="H1468" s="12">
        <v>102.96000000000001</v>
      </c>
      <c r="I1468" s="12">
        <v>94.05</v>
      </c>
      <c r="J1468" s="12">
        <v>97.02</v>
      </c>
      <c r="K1468" s="12">
        <v>90.09</v>
      </c>
      <c r="L1468" s="12">
        <v>105.93</v>
      </c>
      <c r="M1468" s="12">
        <v>96.03</v>
      </c>
      <c r="N1468" s="13">
        <v>97.019999999999982</v>
      </c>
      <c r="O1468" s="17" t="s">
        <v>138</v>
      </c>
      <c r="P1468" s="14" t="s">
        <v>10</v>
      </c>
      <c r="Q1468" s="14" t="s">
        <v>15</v>
      </c>
      <c r="R1468" s="14" t="s">
        <v>119</v>
      </c>
      <c r="S1468" s="14" t="s">
        <v>143</v>
      </c>
    </row>
    <row r="1469" spans="1:19" x14ac:dyDescent="0.3">
      <c r="A1469" s="11">
        <v>44635.591064814813</v>
      </c>
      <c r="B1469" s="11"/>
      <c r="C1469" s="15">
        <v>44635</v>
      </c>
      <c r="D1469" s="16">
        <v>0.59106481481481488</v>
      </c>
      <c r="E1469" s="16"/>
      <c r="F1469" s="12">
        <v>93.600000000000009</v>
      </c>
      <c r="G1469" s="12">
        <v>95.68</v>
      </c>
      <c r="H1469" s="12">
        <v>108.16</v>
      </c>
      <c r="I1469" s="12">
        <v>98.8</v>
      </c>
      <c r="J1469" s="12">
        <v>101.92</v>
      </c>
      <c r="K1469" s="12">
        <v>94.64</v>
      </c>
      <c r="L1469" s="12">
        <v>104</v>
      </c>
      <c r="M1469" s="12">
        <v>100.88</v>
      </c>
      <c r="N1469" s="13">
        <v>99.710000000000008</v>
      </c>
      <c r="O1469" s="17" t="s">
        <v>138</v>
      </c>
      <c r="P1469" s="14" t="s">
        <v>10</v>
      </c>
      <c r="Q1469" s="14" t="s">
        <v>15</v>
      </c>
      <c r="R1469" s="14" t="s">
        <v>119</v>
      </c>
      <c r="S1469" s="14" t="s">
        <v>143</v>
      </c>
    </row>
    <row r="1470" spans="1:19" x14ac:dyDescent="0.3">
      <c r="A1470" s="11">
        <v>44635.591354166667</v>
      </c>
      <c r="B1470" s="11"/>
      <c r="C1470" s="15">
        <v>44635</v>
      </c>
      <c r="D1470" s="16">
        <v>0.59135416666666674</v>
      </c>
      <c r="E1470" s="16"/>
      <c r="F1470" s="12">
        <v>105.3</v>
      </c>
      <c r="G1470" s="12">
        <v>107.64</v>
      </c>
      <c r="H1470" s="12">
        <v>121.68</v>
      </c>
      <c r="I1470" s="12">
        <v>111.14999999999999</v>
      </c>
      <c r="J1470" s="12">
        <v>114.66</v>
      </c>
      <c r="K1470" s="12">
        <v>117</v>
      </c>
      <c r="L1470" s="12">
        <v>125.19000000000001</v>
      </c>
      <c r="M1470" s="12">
        <v>113.49</v>
      </c>
      <c r="N1470" s="13">
        <v>114.51375</v>
      </c>
      <c r="O1470" s="17" t="s">
        <v>138</v>
      </c>
      <c r="P1470" s="14" t="s">
        <v>10</v>
      </c>
      <c r="Q1470" s="14" t="s">
        <v>15</v>
      </c>
      <c r="R1470" s="14" t="s">
        <v>119</v>
      </c>
      <c r="S1470" s="14" t="s">
        <v>143</v>
      </c>
    </row>
    <row r="1471" spans="1:19" x14ac:dyDescent="0.3">
      <c r="A1471" s="11">
        <v>44635.591400462959</v>
      </c>
      <c r="B1471" s="11"/>
      <c r="C1471" s="15">
        <v>44635</v>
      </c>
      <c r="D1471" s="16">
        <v>0.59140046296296289</v>
      </c>
      <c r="E1471" s="16"/>
      <c r="F1471" s="12">
        <v>82</v>
      </c>
      <c r="G1471" s="12">
        <v>86.02000000000001</v>
      </c>
      <c r="H1471" s="12">
        <v>97.240000000000009</v>
      </c>
      <c r="I1471" s="12">
        <v>88.825000000000003</v>
      </c>
      <c r="J1471" s="12">
        <v>91.63</v>
      </c>
      <c r="K1471" s="12">
        <v>85.085000000000008</v>
      </c>
      <c r="L1471" s="12">
        <v>105</v>
      </c>
      <c r="M1471" s="12">
        <v>90.694999999999993</v>
      </c>
      <c r="N1471" s="13">
        <v>90.811874999999986</v>
      </c>
      <c r="O1471" s="17" t="s">
        <v>138</v>
      </c>
      <c r="P1471" s="14" t="s">
        <v>10</v>
      </c>
      <c r="Q1471" s="14" t="s">
        <v>15</v>
      </c>
      <c r="R1471" s="14" t="s">
        <v>119</v>
      </c>
      <c r="S1471" s="14" t="s">
        <v>143</v>
      </c>
    </row>
    <row r="1472" spans="1:19" x14ac:dyDescent="0.3">
      <c r="A1472" s="11">
        <v>44635.591585648152</v>
      </c>
      <c r="B1472" s="11"/>
      <c r="C1472" s="15">
        <v>44635</v>
      </c>
      <c r="D1472" s="16">
        <v>0.59158564814814818</v>
      </c>
      <c r="E1472" s="16"/>
      <c r="F1472" s="12">
        <v>82</v>
      </c>
      <c r="G1472" s="12">
        <v>75.44</v>
      </c>
      <c r="H1472" s="12">
        <v>85.28</v>
      </c>
      <c r="I1472" s="12">
        <v>77.899999999999991</v>
      </c>
      <c r="J1472" s="12">
        <v>80.36</v>
      </c>
      <c r="K1472" s="12">
        <v>74.62</v>
      </c>
      <c r="L1472" s="12">
        <v>87.740000000000009</v>
      </c>
      <c r="M1472" s="12">
        <v>79.539999999999992</v>
      </c>
      <c r="N1472" s="13">
        <v>80.36</v>
      </c>
      <c r="O1472" s="17" t="s">
        <v>138</v>
      </c>
      <c r="P1472" s="14" t="s">
        <v>10</v>
      </c>
      <c r="Q1472" s="14" t="s">
        <v>15</v>
      </c>
      <c r="R1472" s="14" t="s">
        <v>119</v>
      </c>
      <c r="S1472" s="14" t="s">
        <v>143</v>
      </c>
    </row>
    <row r="1473" spans="1:19" x14ac:dyDescent="0.3">
      <c r="A1473" s="11">
        <v>44635.59165509259</v>
      </c>
      <c r="B1473" s="11"/>
      <c r="C1473" s="15">
        <v>44635</v>
      </c>
      <c r="D1473" s="16">
        <v>0.59165509259259264</v>
      </c>
      <c r="E1473" s="16"/>
      <c r="F1473" s="12">
        <v>84.600000000000009</v>
      </c>
      <c r="G1473" s="12">
        <v>86.48</v>
      </c>
      <c r="H1473" s="12">
        <v>97.76</v>
      </c>
      <c r="I1473" s="12">
        <v>89.3</v>
      </c>
      <c r="J1473" s="12">
        <v>92.12</v>
      </c>
      <c r="K1473" s="12">
        <v>116</v>
      </c>
      <c r="L1473" s="12">
        <v>103</v>
      </c>
      <c r="M1473" s="12">
        <v>63</v>
      </c>
      <c r="N1473" s="13">
        <v>91.532499999999999</v>
      </c>
      <c r="O1473" s="17" t="s">
        <v>138</v>
      </c>
      <c r="P1473" s="14" t="s">
        <v>10</v>
      </c>
      <c r="Q1473" s="14" t="s">
        <v>15</v>
      </c>
      <c r="R1473" s="14" t="s">
        <v>119</v>
      </c>
      <c r="S1473" s="14" t="s">
        <v>143</v>
      </c>
    </row>
    <row r="1474" spans="1:19" x14ac:dyDescent="0.3">
      <c r="A1474" s="11">
        <v>44635.591840277775</v>
      </c>
      <c r="B1474" s="11"/>
      <c r="C1474" s="15">
        <v>44635</v>
      </c>
      <c r="D1474" s="16">
        <v>0.59184027777777781</v>
      </c>
      <c r="E1474" s="16"/>
      <c r="F1474" s="12">
        <v>92.7</v>
      </c>
      <c r="G1474" s="12">
        <v>94.76</v>
      </c>
      <c r="H1474" s="12">
        <v>107.12</v>
      </c>
      <c r="I1474" s="12">
        <v>97.85</v>
      </c>
      <c r="J1474" s="12">
        <v>100.94</v>
      </c>
      <c r="K1474" s="12">
        <v>93.73</v>
      </c>
      <c r="L1474" s="12">
        <v>103</v>
      </c>
      <c r="M1474" s="12">
        <v>99.91</v>
      </c>
      <c r="N1474" s="13">
        <v>98.751249999999999</v>
      </c>
      <c r="O1474" s="17" t="s">
        <v>138</v>
      </c>
      <c r="P1474" s="14" t="s">
        <v>10</v>
      </c>
      <c r="Q1474" s="14" t="s">
        <v>15</v>
      </c>
      <c r="R1474" s="14" t="s">
        <v>119</v>
      </c>
      <c r="S1474" s="14" t="s">
        <v>143</v>
      </c>
    </row>
    <row r="1475" spans="1:19" x14ac:dyDescent="0.3">
      <c r="A1475" s="11">
        <v>44635.592187499999</v>
      </c>
      <c r="B1475" s="11"/>
      <c r="C1475" s="15">
        <v>44635</v>
      </c>
      <c r="D1475" s="16">
        <v>0.59218749999999998</v>
      </c>
      <c r="E1475" s="16"/>
      <c r="F1475" s="12">
        <v>92.7</v>
      </c>
      <c r="G1475" s="12">
        <v>94.76</v>
      </c>
      <c r="H1475" s="12">
        <v>107.12</v>
      </c>
      <c r="I1475" s="12">
        <v>97.85</v>
      </c>
      <c r="J1475" s="12">
        <v>100.94</v>
      </c>
      <c r="K1475" s="12">
        <v>93.73</v>
      </c>
      <c r="L1475" s="12">
        <v>103</v>
      </c>
      <c r="M1475" s="12">
        <v>99.91</v>
      </c>
      <c r="N1475" s="13">
        <v>98.751249999999999</v>
      </c>
      <c r="O1475" s="17" t="s">
        <v>138</v>
      </c>
      <c r="P1475" s="14" t="s">
        <v>10</v>
      </c>
      <c r="Q1475" s="14" t="s">
        <v>15</v>
      </c>
      <c r="R1475" s="14" t="s">
        <v>119</v>
      </c>
      <c r="S1475" s="14" t="s">
        <v>143</v>
      </c>
    </row>
    <row r="1476" spans="1:19" x14ac:dyDescent="0.3">
      <c r="A1476" s="11">
        <v>44635.592314814814</v>
      </c>
      <c r="B1476" s="11"/>
      <c r="C1476" s="15">
        <v>44635</v>
      </c>
      <c r="D1476" s="16">
        <v>0.59231481481481485</v>
      </c>
      <c r="E1476" s="16"/>
      <c r="F1476" s="12">
        <v>93.600000000000009</v>
      </c>
      <c r="G1476" s="12">
        <v>95.68</v>
      </c>
      <c r="H1476" s="12">
        <v>108.16</v>
      </c>
      <c r="I1476" s="12">
        <v>98.8</v>
      </c>
      <c r="J1476" s="12">
        <v>101.92</v>
      </c>
      <c r="K1476" s="12">
        <v>94.64</v>
      </c>
      <c r="L1476" s="12">
        <v>104</v>
      </c>
      <c r="M1476" s="12">
        <v>100.88</v>
      </c>
      <c r="N1476" s="13">
        <v>99.710000000000008</v>
      </c>
      <c r="O1476" s="17" t="s">
        <v>138</v>
      </c>
      <c r="P1476" s="14" t="s">
        <v>10</v>
      </c>
      <c r="Q1476" s="14" t="s">
        <v>15</v>
      </c>
      <c r="R1476" s="14" t="s">
        <v>119</v>
      </c>
      <c r="S1476" s="14" t="s">
        <v>143</v>
      </c>
    </row>
    <row r="1477" spans="1:19" x14ac:dyDescent="0.3">
      <c r="A1477" s="11">
        <v>44635.592349537037</v>
      </c>
      <c r="B1477" s="11"/>
      <c r="C1477" s="15">
        <v>44635</v>
      </c>
      <c r="D1477" s="16">
        <v>0.59234953703703697</v>
      </c>
      <c r="E1477" s="16"/>
      <c r="F1477" s="12">
        <v>86.100000000000009</v>
      </c>
      <c r="G1477" s="12">
        <v>88.013333333333335</v>
      </c>
      <c r="H1477" s="12">
        <v>99.493333333333339</v>
      </c>
      <c r="I1477" s="12">
        <v>90.88333333333334</v>
      </c>
      <c r="J1477" s="12">
        <v>93.75333333333333</v>
      </c>
      <c r="K1477" s="12">
        <v>113</v>
      </c>
      <c r="L1477" s="12">
        <v>101</v>
      </c>
      <c r="M1477" s="12">
        <v>73</v>
      </c>
      <c r="N1477" s="13">
        <v>93.155416666666667</v>
      </c>
      <c r="O1477" s="17" t="s">
        <v>138</v>
      </c>
      <c r="P1477" s="14" t="s">
        <v>10</v>
      </c>
      <c r="Q1477" s="14" t="s">
        <v>15</v>
      </c>
      <c r="R1477" s="14" t="s">
        <v>119</v>
      </c>
      <c r="S1477" s="14" t="s">
        <v>143</v>
      </c>
    </row>
    <row r="1478" spans="1:19" x14ac:dyDescent="0.3">
      <c r="A1478" s="11">
        <v>44635.592465277776</v>
      </c>
      <c r="B1478" s="11"/>
      <c r="C1478" s="15">
        <v>44635</v>
      </c>
      <c r="D1478" s="16">
        <v>0.5924652777777778</v>
      </c>
      <c r="E1478" s="16"/>
      <c r="F1478" s="12">
        <v>90</v>
      </c>
      <c r="G1478" s="12">
        <v>92</v>
      </c>
      <c r="H1478" s="12">
        <v>104</v>
      </c>
      <c r="I1478" s="12">
        <v>95</v>
      </c>
      <c r="J1478" s="12">
        <v>98</v>
      </c>
      <c r="K1478" s="12">
        <v>91</v>
      </c>
      <c r="L1478" s="12">
        <v>100</v>
      </c>
      <c r="M1478" s="12">
        <v>97</v>
      </c>
      <c r="N1478" s="13">
        <v>95.875</v>
      </c>
      <c r="O1478" s="17" t="s">
        <v>138</v>
      </c>
      <c r="P1478" s="14" t="s">
        <v>10</v>
      </c>
      <c r="Q1478" s="14" t="s">
        <v>15</v>
      </c>
      <c r="R1478" s="14" t="s">
        <v>119</v>
      </c>
      <c r="S1478" s="14" t="s">
        <v>143</v>
      </c>
    </row>
    <row r="1479" spans="1:19" x14ac:dyDescent="0.3">
      <c r="A1479" s="11">
        <v>44635.592627314814</v>
      </c>
      <c r="B1479" s="11"/>
      <c r="C1479" s="15">
        <v>44635</v>
      </c>
      <c r="D1479" s="16">
        <v>0.59262731481481479</v>
      </c>
      <c r="E1479" s="16"/>
      <c r="F1479" s="12">
        <v>92.7</v>
      </c>
      <c r="G1479" s="12">
        <v>94.76</v>
      </c>
      <c r="H1479" s="12">
        <v>107.12</v>
      </c>
      <c r="I1479" s="12">
        <v>97.85</v>
      </c>
      <c r="J1479" s="12">
        <v>100.94</v>
      </c>
      <c r="K1479" s="12">
        <v>93.73</v>
      </c>
      <c r="L1479" s="12">
        <v>103</v>
      </c>
      <c r="M1479" s="12">
        <v>99.91</v>
      </c>
      <c r="N1479" s="13">
        <v>98.751249999999999</v>
      </c>
      <c r="O1479" s="17" t="s">
        <v>138</v>
      </c>
      <c r="P1479" s="14" t="s">
        <v>10</v>
      </c>
      <c r="Q1479" s="14" t="s">
        <v>15</v>
      </c>
      <c r="R1479" s="14" t="s">
        <v>119</v>
      </c>
      <c r="S1479" s="14" t="s">
        <v>143</v>
      </c>
    </row>
    <row r="1480" spans="1:19" x14ac:dyDescent="0.3">
      <c r="A1480" s="11">
        <v>44635.592974537038</v>
      </c>
      <c r="B1480" s="11"/>
      <c r="C1480" s="15">
        <v>44635</v>
      </c>
      <c r="D1480" s="16">
        <v>0.59297453703703706</v>
      </c>
      <c r="E1480" s="16"/>
      <c r="F1480" s="12">
        <v>92.7</v>
      </c>
      <c r="G1480" s="12">
        <v>94.76</v>
      </c>
      <c r="H1480" s="12">
        <v>107.12</v>
      </c>
      <c r="I1480" s="12">
        <v>97.85</v>
      </c>
      <c r="J1480" s="12">
        <v>100.94</v>
      </c>
      <c r="K1480" s="12">
        <v>93.73</v>
      </c>
      <c r="L1480" s="12">
        <v>103</v>
      </c>
      <c r="M1480" s="12">
        <v>99.91</v>
      </c>
      <c r="N1480" s="13">
        <v>98.751249999999999</v>
      </c>
      <c r="O1480" s="17" t="s">
        <v>138</v>
      </c>
      <c r="P1480" s="14" t="s">
        <v>10</v>
      </c>
      <c r="Q1480" s="14" t="s">
        <v>15</v>
      </c>
      <c r="R1480" s="14" t="s">
        <v>119</v>
      </c>
      <c r="S1480" s="14" t="s">
        <v>143</v>
      </c>
    </row>
    <row r="1481" spans="1:19" x14ac:dyDescent="0.3">
      <c r="A1481" s="11">
        <v>44635.593043981484</v>
      </c>
      <c r="B1481" s="11"/>
      <c r="C1481" s="15">
        <v>44635</v>
      </c>
      <c r="D1481" s="16">
        <v>0.59304398148148152</v>
      </c>
      <c r="E1481" s="16"/>
      <c r="F1481" s="12">
        <v>85.8</v>
      </c>
      <c r="G1481" s="12">
        <v>87.706666666666663</v>
      </c>
      <c r="H1481" s="12">
        <v>99.146666666666661</v>
      </c>
      <c r="I1481" s="12">
        <v>90.566666666666663</v>
      </c>
      <c r="J1481" s="12">
        <v>93.426666666666662</v>
      </c>
      <c r="K1481" s="12">
        <v>114</v>
      </c>
      <c r="L1481" s="12">
        <v>104</v>
      </c>
      <c r="M1481" s="12">
        <v>68</v>
      </c>
      <c r="N1481" s="13">
        <v>92.830833333333331</v>
      </c>
      <c r="O1481" s="17" t="s">
        <v>138</v>
      </c>
      <c r="P1481" s="14" t="s">
        <v>10</v>
      </c>
      <c r="Q1481" s="14" t="s">
        <v>15</v>
      </c>
      <c r="R1481" s="14" t="s">
        <v>119</v>
      </c>
      <c r="S1481" s="14" t="s">
        <v>143</v>
      </c>
    </row>
    <row r="1482" spans="1:19" s="28" customFormat="1" x14ac:dyDescent="0.3">
      <c r="A1482" s="11">
        <v>44635.593240740738</v>
      </c>
      <c r="B1482" s="11"/>
      <c r="C1482" s="15">
        <v>44635</v>
      </c>
      <c r="D1482" s="16">
        <v>0.59324074074074074</v>
      </c>
      <c r="E1482" s="16"/>
      <c r="F1482" s="12">
        <v>95.4</v>
      </c>
      <c r="G1482" s="12">
        <v>97.52000000000001</v>
      </c>
      <c r="H1482" s="12">
        <v>110.24000000000001</v>
      </c>
      <c r="I1482" s="12">
        <v>100.69999999999999</v>
      </c>
      <c r="J1482" s="12">
        <v>103.88</v>
      </c>
      <c r="K1482" s="12">
        <v>96.460000000000008</v>
      </c>
      <c r="L1482" s="12">
        <v>106</v>
      </c>
      <c r="M1482" s="12">
        <v>102.82</v>
      </c>
      <c r="N1482" s="13">
        <v>101.6275</v>
      </c>
      <c r="O1482" s="17" t="s">
        <v>138</v>
      </c>
      <c r="P1482" s="14" t="s">
        <v>10</v>
      </c>
      <c r="Q1482" s="14" t="s">
        <v>15</v>
      </c>
      <c r="R1482" s="14" t="s">
        <v>119</v>
      </c>
      <c r="S1482" s="14" t="s">
        <v>143</v>
      </c>
    </row>
    <row r="1483" spans="1:19" x14ac:dyDescent="0.3">
      <c r="A1483" s="11">
        <v>44635.593738425923</v>
      </c>
      <c r="B1483" s="11"/>
      <c r="C1483" s="15">
        <v>44635</v>
      </c>
      <c r="D1483" s="16">
        <v>0.59373842592592596</v>
      </c>
      <c r="E1483" s="16"/>
      <c r="F1483" s="12">
        <v>72.45</v>
      </c>
      <c r="G1483" s="12">
        <v>74.06</v>
      </c>
      <c r="H1483" s="12">
        <v>83.72</v>
      </c>
      <c r="I1483" s="12">
        <v>76.474999999999994</v>
      </c>
      <c r="J1483" s="12">
        <v>78.89</v>
      </c>
      <c r="K1483" s="12">
        <v>73.254999999999995</v>
      </c>
      <c r="L1483" s="12">
        <v>102</v>
      </c>
      <c r="M1483" s="12">
        <v>59</v>
      </c>
      <c r="N1483" s="13">
        <v>77.481249999999989</v>
      </c>
      <c r="O1483" s="17" t="s">
        <v>138</v>
      </c>
      <c r="P1483" s="14" t="s">
        <v>10</v>
      </c>
      <c r="Q1483" s="14" t="s">
        <v>15</v>
      </c>
      <c r="R1483" s="14" t="s">
        <v>119</v>
      </c>
      <c r="S1483" s="14" t="s">
        <v>143</v>
      </c>
    </row>
    <row r="1484" spans="1:19" x14ac:dyDescent="0.3">
      <c r="A1484" s="11">
        <v>44635.593807870369</v>
      </c>
      <c r="B1484" s="11"/>
      <c r="C1484" s="15">
        <v>44635</v>
      </c>
      <c r="D1484" s="16">
        <v>0.59380787037037031</v>
      </c>
      <c r="E1484" s="16"/>
      <c r="F1484" s="12">
        <v>98.100000000000009</v>
      </c>
      <c r="G1484" s="12">
        <v>100.28</v>
      </c>
      <c r="H1484" s="12">
        <v>113.36</v>
      </c>
      <c r="I1484" s="12">
        <v>103.55</v>
      </c>
      <c r="J1484" s="12">
        <v>106.82</v>
      </c>
      <c r="K1484" s="12">
        <v>109</v>
      </c>
      <c r="L1484" s="12">
        <v>116.63000000000001</v>
      </c>
      <c r="M1484" s="12">
        <v>105.73</v>
      </c>
      <c r="N1484" s="13">
        <v>106.68375</v>
      </c>
      <c r="O1484" s="17" t="s">
        <v>138</v>
      </c>
      <c r="P1484" s="14" t="s">
        <v>10</v>
      </c>
      <c r="Q1484" s="14" t="s">
        <v>15</v>
      </c>
      <c r="R1484" s="14" t="s">
        <v>119</v>
      </c>
      <c r="S1484" s="14" t="s">
        <v>143</v>
      </c>
    </row>
    <row r="1485" spans="1:19" x14ac:dyDescent="0.3">
      <c r="A1485" s="11">
        <v>44635.593981481485</v>
      </c>
      <c r="B1485" s="11"/>
      <c r="C1485" s="15">
        <v>44635</v>
      </c>
      <c r="D1485" s="16">
        <v>0.59398148148148155</v>
      </c>
      <c r="E1485" s="16"/>
      <c r="F1485" s="12">
        <v>96.3</v>
      </c>
      <c r="G1485" s="12">
        <v>98.44</v>
      </c>
      <c r="H1485" s="12">
        <v>111.28</v>
      </c>
      <c r="I1485" s="12">
        <v>101.64999999999999</v>
      </c>
      <c r="J1485" s="12">
        <v>104.86</v>
      </c>
      <c r="K1485" s="12">
        <v>107</v>
      </c>
      <c r="L1485" s="12">
        <v>114.49000000000001</v>
      </c>
      <c r="M1485" s="12">
        <v>103.78999999999999</v>
      </c>
      <c r="N1485" s="13">
        <v>104.72624999999999</v>
      </c>
      <c r="O1485" s="17" t="s">
        <v>138</v>
      </c>
      <c r="P1485" s="14" t="s">
        <v>10</v>
      </c>
      <c r="Q1485" s="14" t="s">
        <v>15</v>
      </c>
      <c r="R1485" s="14" t="s">
        <v>119</v>
      </c>
      <c r="S1485" s="14" t="s">
        <v>143</v>
      </c>
    </row>
    <row r="1486" spans="1:19" x14ac:dyDescent="0.3">
      <c r="A1486" s="11">
        <v>44635.59412037037</v>
      </c>
      <c r="B1486" s="11"/>
      <c r="C1486" s="15">
        <v>44635</v>
      </c>
      <c r="D1486" s="16">
        <v>0.59412037037037035</v>
      </c>
      <c r="E1486" s="16"/>
      <c r="F1486" s="12">
        <v>92.7</v>
      </c>
      <c r="G1486" s="12">
        <v>94.76</v>
      </c>
      <c r="H1486" s="12">
        <v>107.12</v>
      </c>
      <c r="I1486" s="12">
        <v>97.85</v>
      </c>
      <c r="J1486" s="12">
        <v>100.94</v>
      </c>
      <c r="K1486" s="12">
        <v>103</v>
      </c>
      <c r="L1486" s="12">
        <v>110.21000000000001</v>
      </c>
      <c r="M1486" s="12">
        <v>99.91</v>
      </c>
      <c r="N1486" s="13">
        <v>100.81125000000002</v>
      </c>
      <c r="O1486" s="17" t="s">
        <v>138</v>
      </c>
      <c r="P1486" s="14" t="s">
        <v>10</v>
      </c>
      <c r="Q1486" s="14" t="s">
        <v>15</v>
      </c>
      <c r="R1486" s="14" t="s">
        <v>119</v>
      </c>
      <c r="S1486" s="14" t="s">
        <v>143</v>
      </c>
    </row>
    <row r="1487" spans="1:19" x14ac:dyDescent="0.3">
      <c r="A1487" s="11">
        <v>44635.594247685185</v>
      </c>
      <c r="B1487" s="11"/>
      <c r="C1487" s="15">
        <v>44635</v>
      </c>
      <c r="D1487" s="16">
        <v>0.59424768518518511</v>
      </c>
      <c r="E1487" s="16"/>
      <c r="F1487" s="12">
        <v>74.7</v>
      </c>
      <c r="G1487" s="12">
        <v>76.36</v>
      </c>
      <c r="H1487" s="12">
        <v>86.320000000000007</v>
      </c>
      <c r="I1487" s="12">
        <v>78.849999999999994</v>
      </c>
      <c r="J1487" s="12">
        <v>81.34</v>
      </c>
      <c r="K1487" s="12">
        <v>102</v>
      </c>
      <c r="L1487" s="12">
        <v>88.81</v>
      </c>
      <c r="M1487" s="12">
        <v>64</v>
      </c>
      <c r="N1487" s="13">
        <v>81.547500000000014</v>
      </c>
      <c r="O1487" s="17" t="s">
        <v>138</v>
      </c>
      <c r="P1487" s="14" t="s">
        <v>10</v>
      </c>
      <c r="Q1487" s="14" t="s">
        <v>15</v>
      </c>
      <c r="R1487" s="14" t="s">
        <v>119</v>
      </c>
      <c r="S1487" s="14" t="s">
        <v>143</v>
      </c>
    </row>
    <row r="1488" spans="1:19" x14ac:dyDescent="0.3">
      <c r="A1488" s="11">
        <v>44635.59443287037</v>
      </c>
      <c r="B1488" s="11"/>
      <c r="C1488" s="15">
        <v>44635</v>
      </c>
      <c r="D1488" s="16">
        <v>0.5944328703703704</v>
      </c>
      <c r="E1488" s="16"/>
      <c r="F1488" s="12">
        <v>82.5</v>
      </c>
      <c r="G1488" s="12">
        <v>84.333333333333343</v>
      </c>
      <c r="H1488" s="12">
        <v>95.333333333333343</v>
      </c>
      <c r="I1488" s="12">
        <v>87.083333333333329</v>
      </c>
      <c r="J1488" s="12">
        <v>89.833333333333343</v>
      </c>
      <c r="K1488" s="12">
        <v>103</v>
      </c>
      <c r="L1488" s="12">
        <v>105</v>
      </c>
      <c r="M1488" s="12">
        <v>67</v>
      </c>
      <c r="N1488" s="13">
        <v>89.260416666666671</v>
      </c>
      <c r="O1488" s="17" t="s">
        <v>138</v>
      </c>
      <c r="P1488" s="14" t="s">
        <v>10</v>
      </c>
      <c r="Q1488" s="14" t="s">
        <v>15</v>
      </c>
      <c r="R1488" s="14" t="s">
        <v>119</v>
      </c>
      <c r="S1488" s="14" t="s">
        <v>143</v>
      </c>
    </row>
    <row r="1489" spans="1:19" x14ac:dyDescent="0.3">
      <c r="A1489" s="11">
        <v>44635.594444444447</v>
      </c>
      <c r="B1489" s="11"/>
      <c r="C1489" s="15">
        <v>44635</v>
      </c>
      <c r="D1489" s="16">
        <v>0.59444444444444444</v>
      </c>
      <c r="E1489" s="16"/>
      <c r="F1489" s="12">
        <v>101</v>
      </c>
      <c r="G1489" s="12">
        <v>92.92</v>
      </c>
      <c r="H1489" s="12">
        <v>105.04</v>
      </c>
      <c r="I1489" s="12">
        <v>95.949999999999989</v>
      </c>
      <c r="J1489" s="12">
        <v>98.98</v>
      </c>
      <c r="K1489" s="12">
        <v>91.91</v>
      </c>
      <c r="L1489" s="12">
        <v>108.07000000000001</v>
      </c>
      <c r="M1489" s="12">
        <v>97.97</v>
      </c>
      <c r="N1489" s="13">
        <v>98.980000000000018</v>
      </c>
      <c r="O1489" s="17" t="s">
        <v>138</v>
      </c>
      <c r="P1489" s="14" t="s">
        <v>10</v>
      </c>
      <c r="Q1489" s="14" t="s">
        <v>15</v>
      </c>
      <c r="R1489" s="14" t="s">
        <v>119</v>
      </c>
      <c r="S1489" s="14" t="s">
        <v>143</v>
      </c>
    </row>
    <row r="1490" spans="1:19" x14ac:dyDescent="0.3">
      <c r="A1490" s="11">
        <v>44635.594502314816</v>
      </c>
      <c r="B1490" s="11"/>
      <c r="C1490" s="15">
        <v>44635</v>
      </c>
      <c r="D1490" s="16">
        <v>0.59450231481481486</v>
      </c>
      <c r="E1490" s="16"/>
      <c r="F1490" s="12">
        <v>90.9</v>
      </c>
      <c r="G1490" s="12">
        <v>92.92</v>
      </c>
      <c r="H1490" s="12">
        <v>105.04</v>
      </c>
      <c r="I1490" s="12">
        <v>95.949999999999989</v>
      </c>
      <c r="J1490" s="12">
        <v>98.98</v>
      </c>
      <c r="K1490" s="12">
        <v>101</v>
      </c>
      <c r="L1490" s="12">
        <v>108.07000000000001</v>
      </c>
      <c r="M1490" s="12">
        <v>97.97</v>
      </c>
      <c r="N1490" s="13">
        <v>98.853750000000005</v>
      </c>
      <c r="O1490" s="17" t="s">
        <v>138</v>
      </c>
      <c r="P1490" s="14" t="s">
        <v>10</v>
      </c>
      <c r="Q1490" s="14" t="s">
        <v>15</v>
      </c>
      <c r="R1490" s="14" t="s">
        <v>119</v>
      </c>
      <c r="S1490" s="14" t="s">
        <v>143</v>
      </c>
    </row>
    <row r="1491" spans="1:19" x14ac:dyDescent="0.3">
      <c r="A1491" s="11">
        <v>44635.594652777778</v>
      </c>
      <c r="B1491" s="11"/>
      <c r="C1491" s="15">
        <v>44635</v>
      </c>
      <c r="D1491" s="16">
        <v>0.59465277777777781</v>
      </c>
      <c r="E1491" s="16"/>
      <c r="F1491" s="12">
        <v>95.4</v>
      </c>
      <c r="G1491" s="12">
        <v>97.52000000000001</v>
      </c>
      <c r="H1491" s="12">
        <v>110.24000000000001</v>
      </c>
      <c r="I1491" s="12">
        <v>100.69999999999999</v>
      </c>
      <c r="J1491" s="12">
        <v>103.88</v>
      </c>
      <c r="K1491" s="12">
        <v>106</v>
      </c>
      <c r="L1491" s="12">
        <v>113.42</v>
      </c>
      <c r="M1491" s="12">
        <v>102.82</v>
      </c>
      <c r="N1491" s="13">
        <v>103.7475</v>
      </c>
      <c r="O1491" s="17" t="s">
        <v>138</v>
      </c>
      <c r="P1491" s="14" t="s">
        <v>10</v>
      </c>
      <c r="Q1491" s="14" t="s">
        <v>15</v>
      </c>
      <c r="R1491" s="14" t="s">
        <v>119</v>
      </c>
      <c r="S1491" s="14" t="s">
        <v>143</v>
      </c>
    </row>
    <row r="1492" spans="1:19" x14ac:dyDescent="0.3">
      <c r="A1492" s="11">
        <v>44635.594837962963</v>
      </c>
      <c r="B1492" s="11"/>
      <c r="C1492" s="15">
        <v>44635</v>
      </c>
      <c r="D1492" s="16">
        <v>0.59483796296296299</v>
      </c>
      <c r="E1492" s="16"/>
      <c r="F1492" s="12">
        <v>98.100000000000009</v>
      </c>
      <c r="G1492" s="12">
        <v>100.28</v>
      </c>
      <c r="H1492" s="12">
        <v>113.36</v>
      </c>
      <c r="I1492" s="12">
        <v>103.55</v>
      </c>
      <c r="J1492" s="12">
        <v>106.82</v>
      </c>
      <c r="K1492" s="12">
        <v>109</v>
      </c>
      <c r="L1492" s="12">
        <v>116.63000000000001</v>
      </c>
      <c r="M1492" s="12">
        <v>105.73</v>
      </c>
      <c r="N1492" s="13">
        <v>106.68375</v>
      </c>
      <c r="O1492" s="17" t="s">
        <v>138</v>
      </c>
      <c r="P1492" s="14" t="s">
        <v>10</v>
      </c>
      <c r="Q1492" s="14" t="s">
        <v>15</v>
      </c>
      <c r="R1492" s="14" t="s">
        <v>119</v>
      </c>
      <c r="S1492" s="14" t="s">
        <v>143</v>
      </c>
    </row>
    <row r="1493" spans="1:19" x14ac:dyDescent="0.3">
      <c r="A1493" s="11">
        <v>44635.594965277778</v>
      </c>
      <c r="B1493" s="11"/>
      <c r="C1493" s="15">
        <v>44635</v>
      </c>
      <c r="D1493" s="16">
        <v>0.59496527777777775</v>
      </c>
      <c r="E1493" s="16"/>
      <c r="F1493" s="12">
        <v>99</v>
      </c>
      <c r="G1493" s="12">
        <v>101.2</v>
      </c>
      <c r="H1493" s="12">
        <v>114.4</v>
      </c>
      <c r="I1493" s="12">
        <v>104.5</v>
      </c>
      <c r="J1493" s="12">
        <v>107.8</v>
      </c>
      <c r="K1493" s="12">
        <v>110</v>
      </c>
      <c r="L1493" s="12">
        <v>117.7</v>
      </c>
      <c r="M1493" s="12">
        <v>106.7</v>
      </c>
      <c r="N1493" s="13">
        <v>107.66250000000001</v>
      </c>
      <c r="O1493" s="17" t="s">
        <v>138</v>
      </c>
      <c r="P1493" s="14" t="s">
        <v>10</v>
      </c>
      <c r="Q1493" s="14" t="s">
        <v>15</v>
      </c>
      <c r="R1493" s="14" t="s">
        <v>119</v>
      </c>
      <c r="S1493" s="14" t="s">
        <v>143</v>
      </c>
    </row>
    <row r="1494" spans="1:19" x14ac:dyDescent="0.3">
      <c r="A1494" s="11">
        <v>44635.595127314817</v>
      </c>
      <c r="B1494" s="11"/>
      <c r="C1494" s="15">
        <v>44635</v>
      </c>
      <c r="D1494" s="16">
        <v>0.59512731481481485</v>
      </c>
      <c r="E1494" s="16"/>
      <c r="F1494" s="12">
        <v>81</v>
      </c>
      <c r="G1494" s="12">
        <v>82.8</v>
      </c>
      <c r="H1494" s="12">
        <v>93.600000000000009</v>
      </c>
      <c r="I1494" s="12">
        <v>85.5</v>
      </c>
      <c r="J1494" s="12">
        <v>88.2</v>
      </c>
      <c r="K1494" s="12">
        <v>107</v>
      </c>
      <c r="L1494" s="12">
        <v>107</v>
      </c>
      <c r="M1494" s="12">
        <v>56</v>
      </c>
      <c r="N1494" s="13">
        <v>87.637500000000003</v>
      </c>
      <c r="O1494" s="17" t="s">
        <v>138</v>
      </c>
      <c r="P1494" s="14" t="s">
        <v>10</v>
      </c>
      <c r="Q1494" s="14" t="s">
        <v>15</v>
      </c>
      <c r="R1494" s="14" t="s">
        <v>119</v>
      </c>
      <c r="S1494" s="14" t="s">
        <v>143</v>
      </c>
    </row>
    <row r="1495" spans="1:19" x14ac:dyDescent="0.3">
      <c r="A1495" s="11">
        <v>44635.595196759263</v>
      </c>
      <c r="B1495" s="11"/>
      <c r="C1495" s="15">
        <v>44635</v>
      </c>
      <c r="D1495" s="16">
        <v>0.59519675925925919</v>
      </c>
      <c r="E1495" s="16"/>
      <c r="F1495" s="12">
        <v>99</v>
      </c>
      <c r="G1495" s="12">
        <v>101.2</v>
      </c>
      <c r="H1495" s="12">
        <v>114.4</v>
      </c>
      <c r="I1495" s="12">
        <v>104.5</v>
      </c>
      <c r="J1495" s="12">
        <v>107.8</v>
      </c>
      <c r="K1495" s="12">
        <v>110</v>
      </c>
      <c r="L1495" s="12">
        <v>117.7</v>
      </c>
      <c r="M1495" s="12">
        <v>106.7</v>
      </c>
      <c r="N1495" s="13">
        <v>107.66250000000001</v>
      </c>
      <c r="O1495" s="17" t="s">
        <v>138</v>
      </c>
      <c r="P1495" s="14" t="s">
        <v>10</v>
      </c>
      <c r="Q1495" s="14" t="s">
        <v>15</v>
      </c>
      <c r="R1495" s="14" t="s">
        <v>119</v>
      </c>
      <c r="S1495" s="14" t="s">
        <v>143</v>
      </c>
    </row>
    <row r="1496" spans="1:19" x14ac:dyDescent="0.3">
      <c r="A1496" s="11">
        <v>44635.595555555556</v>
      </c>
      <c r="B1496" s="11"/>
      <c r="C1496" s="15">
        <v>44635</v>
      </c>
      <c r="D1496" s="16">
        <v>0.5955555555555555</v>
      </c>
      <c r="E1496" s="16"/>
      <c r="F1496" s="12">
        <v>69.3</v>
      </c>
      <c r="G1496" s="12">
        <v>70.84</v>
      </c>
      <c r="H1496" s="12">
        <v>80.08</v>
      </c>
      <c r="I1496" s="12">
        <v>73.149999999999991</v>
      </c>
      <c r="J1496" s="12">
        <v>75.459999999999994</v>
      </c>
      <c r="K1496" s="12">
        <v>70.070000000000007</v>
      </c>
      <c r="L1496" s="12">
        <v>82.39</v>
      </c>
      <c r="M1496" s="12">
        <v>77</v>
      </c>
      <c r="N1496" s="13">
        <v>74.786249999999995</v>
      </c>
      <c r="O1496" s="17" t="s">
        <v>138</v>
      </c>
      <c r="P1496" s="14" t="s">
        <v>10</v>
      </c>
      <c r="Q1496" s="14" t="s">
        <v>15</v>
      </c>
      <c r="R1496" s="14" t="s">
        <v>119</v>
      </c>
      <c r="S1496" s="14" t="s">
        <v>143</v>
      </c>
    </row>
    <row r="1497" spans="1:19" x14ac:dyDescent="0.3">
      <c r="A1497" s="11">
        <v>44635.595821759256</v>
      </c>
      <c r="B1497" s="11"/>
      <c r="C1497" s="15">
        <v>44635</v>
      </c>
      <c r="D1497" s="16">
        <v>0.59582175925925929</v>
      </c>
      <c r="E1497" s="16"/>
      <c r="F1497" s="12">
        <v>91.5</v>
      </c>
      <c r="G1497" s="12">
        <v>93.533333333333346</v>
      </c>
      <c r="H1497" s="12">
        <v>105.73333333333335</v>
      </c>
      <c r="I1497" s="12">
        <v>96.583333333333329</v>
      </c>
      <c r="J1497" s="12">
        <v>99.63333333333334</v>
      </c>
      <c r="K1497" s="12">
        <v>110</v>
      </c>
      <c r="L1497" s="12">
        <v>120</v>
      </c>
      <c r="M1497" s="12">
        <v>75</v>
      </c>
      <c r="N1497" s="13">
        <v>98.997916666666669</v>
      </c>
      <c r="O1497" s="17" t="s">
        <v>138</v>
      </c>
      <c r="P1497" s="14" t="s">
        <v>10</v>
      </c>
      <c r="Q1497" s="14" t="s">
        <v>15</v>
      </c>
      <c r="R1497" s="14" t="s">
        <v>119</v>
      </c>
      <c r="S1497" s="14" t="s">
        <v>143</v>
      </c>
    </row>
    <row r="1498" spans="1:19" x14ac:dyDescent="0.3">
      <c r="A1498" s="11">
        <v>44635.596516203703</v>
      </c>
      <c r="B1498" s="11"/>
      <c r="C1498" s="15">
        <v>44635</v>
      </c>
      <c r="D1498" s="16">
        <v>0.59651620370370373</v>
      </c>
      <c r="E1498" s="16"/>
      <c r="F1498" s="12">
        <v>93.300000000000011</v>
      </c>
      <c r="G1498" s="12">
        <v>95.373333333333335</v>
      </c>
      <c r="H1498" s="12">
        <v>107.81333333333335</v>
      </c>
      <c r="I1498" s="12">
        <v>98.483333333333334</v>
      </c>
      <c r="J1498" s="12">
        <v>101.59333333333333</v>
      </c>
      <c r="K1498" s="12">
        <v>108</v>
      </c>
      <c r="L1498" s="12">
        <v>123</v>
      </c>
      <c r="M1498" s="12">
        <v>80</v>
      </c>
      <c r="N1498" s="13">
        <v>100.94541666666667</v>
      </c>
      <c r="O1498" s="17" t="s">
        <v>138</v>
      </c>
      <c r="P1498" s="14" t="s">
        <v>10</v>
      </c>
      <c r="Q1498" s="14" t="s">
        <v>15</v>
      </c>
      <c r="R1498" s="14" t="s">
        <v>119</v>
      </c>
      <c r="S1498" s="14" t="s">
        <v>143</v>
      </c>
    </row>
    <row r="1499" spans="1:19" x14ac:dyDescent="0.3">
      <c r="A1499" s="11">
        <v>44635.597210648149</v>
      </c>
      <c r="B1499" s="11"/>
      <c r="C1499" s="15">
        <v>44635</v>
      </c>
      <c r="D1499" s="16">
        <v>0.59721064814814817</v>
      </c>
      <c r="E1499" s="16"/>
      <c r="F1499" s="12">
        <v>89.399999999999991</v>
      </c>
      <c r="G1499" s="12">
        <v>91.38666666666667</v>
      </c>
      <c r="H1499" s="12">
        <v>103.30666666666667</v>
      </c>
      <c r="I1499" s="12">
        <v>94.36666666666666</v>
      </c>
      <c r="J1499" s="12">
        <v>97.346666666666664</v>
      </c>
      <c r="K1499" s="12">
        <v>107</v>
      </c>
      <c r="L1499" s="12">
        <v>121</v>
      </c>
      <c r="M1499" s="12">
        <v>70</v>
      </c>
      <c r="N1499" s="13">
        <v>96.725833333333341</v>
      </c>
      <c r="O1499" s="17" t="s">
        <v>138</v>
      </c>
      <c r="P1499" s="14" t="s">
        <v>10</v>
      </c>
      <c r="Q1499" s="14" t="s">
        <v>15</v>
      </c>
      <c r="R1499" s="14" t="s">
        <v>119</v>
      </c>
      <c r="S1499" s="14" t="s">
        <v>143</v>
      </c>
    </row>
    <row r="1500" spans="1:19" x14ac:dyDescent="0.3">
      <c r="A1500" s="11">
        <v>44635.597905092596</v>
      </c>
      <c r="B1500" s="11"/>
      <c r="C1500" s="15">
        <v>44635</v>
      </c>
      <c r="D1500" s="16">
        <v>0.59790509259259261</v>
      </c>
      <c r="E1500" s="16"/>
      <c r="F1500" s="12">
        <v>83.4</v>
      </c>
      <c r="G1500" s="12">
        <v>85.253333333333345</v>
      </c>
      <c r="H1500" s="12">
        <v>96.373333333333335</v>
      </c>
      <c r="I1500" s="12">
        <v>88.033333333333331</v>
      </c>
      <c r="J1500" s="12">
        <v>90.813333333333333</v>
      </c>
      <c r="K1500" s="12">
        <v>106</v>
      </c>
      <c r="L1500" s="12">
        <v>110</v>
      </c>
      <c r="M1500" s="12">
        <v>62</v>
      </c>
      <c r="N1500" s="13">
        <v>90.234166666666681</v>
      </c>
      <c r="O1500" s="17" t="s">
        <v>138</v>
      </c>
      <c r="P1500" s="14" t="s">
        <v>10</v>
      </c>
      <c r="Q1500" s="14" t="s">
        <v>15</v>
      </c>
      <c r="R1500" s="14" t="s">
        <v>119</v>
      </c>
      <c r="S1500" s="14" t="s">
        <v>143</v>
      </c>
    </row>
    <row r="1501" spans="1:19" x14ac:dyDescent="0.3">
      <c r="A1501" s="11">
        <v>44635.597916666666</v>
      </c>
      <c r="B1501" s="11"/>
      <c r="C1501" s="15">
        <v>44635</v>
      </c>
      <c r="D1501" s="16">
        <v>0.59791666666666665</v>
      </c>
      <c r="E1501" s="16"/>
      <c r="F1501" s="12">
        <v>109</v>
      </c>
      <c r="G1501" s="12">
        <v>100.28</v>
      </c>
      <c r="H1501" s="12">
        <v>113.36</v>
      </c>
      <c r="I1501" s="12">
        <v>103.55</v>
      </c>
      <c r="J1501" s="12">
        <v>106.82</v>
      </c>
      <c r="K1501" s="12">
        <v>99.19</v>
      </c>
      <c r="L1501" s="12">
        <v>116.63000000000001</v>
      </c>
      <c r="M1501" s="12">
        <v>105.73</v>
      </c>
      <c r="N1501" s="13">
        <v>106.82000000000001</v>
      </c>
      <c r="O1501" s="17" t="s">
        <v>138</v>
      </c>
      <c r="P1501" s="14" t="s">
        <v>10</v>
      </c>
      <c r="Q1501" s="14" t="s">
        <v>15</v>
      </c>
      <c r="R1501" s="14" t="s">
        <v>119</v>
      </c>
      <c r="S1501" s="14" t="s">
        <v>143</v>
      </c>
    </row>
    <row r="1502" spans="1:19" x14ac:dyDescent="0.3">
      <c r="A1502" s="11">
        <v>44635.598599537036</v>
      </c>
      <c r="B1502" s="11"/>
      <c r="C1502" s="15">
        <v>44635</v>
      </c>
      <c r="D1502" s="16">
        <v>0.59859953703703705</v>
      </c>
      <c r="E1502" s="16"/>
      <c r="F1502" s="12">
        <v>84</v>
      </c>
      <c r="G1502" s="12">
        <v>85.86666666666666</v>
      </c>
      <c r="H1502" s="12">
        <v>97.066666666666663</v>
      </c>
      <c r="I1502" s="12">
        <v>88.666666666666657</v>
      </c>
      <c r="J1502" s="12">
        <v>91.466666666666654</v>
      </c>
      <c r="K1502" s="12">
        <v>105</v>
      </c>
      <c r="L1502" s="12">
        <v>107</v>
      </c>
      <c r="M1502" s="12">
        <v>68</v>
      </c>
      <c r="N1502" s="13">
        <v>90.883333333333326</v>
      </c>
      <c r="O1502" s="17" t="s">
        <v>138</v>
      </c>
      <c r="P1502" s="14" t="s">
        <v>10</v>
      </c>
      <c r="Q1502" s="14" t="s">
        <v>15</v>
      </c>
      <c r="R1502" s="14" t="s">
        <v>119</v>
      </c>
      <c r="S1502" s="14" t="s">
        <v>143</v>
      </c>
    </row>
    <row r="1503" spans="1:19" x14ac:dyDescent="0.3">
      <c r="A1503" s="11">
        <v>44635.599293981482</v>
      </c>
      <c r="B1503" s="11"/>
      <c r="C1503" s="15">
        <v>44635</v>
      </c>
      <c r="D1503" s="16">
        <v>0.5992939814814815</v>
      </c>
      <c r="E1503" s="16"/>
      <c r="F1503" s="12">
        <v>84.600000000000009</v>
      </c>
      <c r="G1503" s="12">
        <v>86.48</v>
      </c>
      <c r="H1503" s="12">
        <v>97.76</v>
      </c>
      <c r="I1503" s="12">
        <v>89.3</v>
      </c>
      <c r="J1503" s="12">
        <v>92.12</v>
      </c>
      <c r="K1503" s="12">
        <v>101</v>
      </c>
      <c r="L1503" s="12">
        <v>109</v>
      </c>
      <c r="M1503" s="12">
        <v>72</v>
      </c>
      <c r="N1503" s="13">
        <v>91.532499999999999</v>
      </c>
      <c r="O1503" s="17" t="s">
        <v>138</v>
      </c>
      <c r="P1503" s="14" t="s">
        <v>10</v>
      </c>
      <c r="Q1503" s="14" t="s">
        <v>15</v>
      </c>
      <c r="R1503" s="14" t="s">
        <v>119</v>
      </c>
      <c r="S1503" s="14" t="s">
        <v>143</v>
      </c>
    </row>
    <row r="1504" spans="1:19" x14ac:dyDescent="0.3">
      <c r="A1504" s="11">
        <v>44635.59951388889</v>
      </c>
      <c r="B1504" s="11"/>
      <c r="C1504" s="15">
        <v>44635</v>
      </c>
      <c r="D1504" s="16">
        <v>0.5995138888888889</v>
      </c>
      <c r="E1504" s="16"/>
      <c r="F1504" s="12">
        <v>93.600000000000009</v>
      </c>
      <c r="G1504" s="12">
        <v>95.68</v>
      </c>
      <c r="H1504" s="12">
        <v>108.16</v>
      </c>
      <c r="I1504" s="12">
        <v>98.8</v>
      </c>
      <c r="J1504" s="12">
        <v>101.92</v>
      </c>
      <c r="K1504" s="12">
        <v>104</v>
      </c>
      <c r="L1504" s="12">
        <v>111.28</v>
      </c>
      <c r="M1504" s="12">
        <v>100.88</v>
      </c>
      <c r="N1504" s="13">
        <v>101.79</v>
      </c>
      <c r="O1504" s="17" t="s">
        <v>138</v>
      </c>
      <c r="P1504" s="14" t="s">
        <v>10</v>
      </c>
      <c r="Q1504" s="14" t="s">
        <v>15</v>
      </c>
      <c r="R1504" s="14" t="s">
        <v>119</v>
      </c>
      <c r="S1504" s="14" t="s">
        <v>143</v>
      </c>
    </row>
    <row r="1505" spans="1:19" x14ac:dyDescent="0.3">
      <c r="A1505" s="11">
        <v>44635.599988425929</v>
      </c>
      <c r="B1505" s="11"/>
      <c r="C1505" s="15">
        <v>44635</v>
      </c>
      <c r="D1505" s="16">
        <v>0.59998842592592594</v>
      </c>
      <c r="E1505" s="16"/>
      <c r="F1505" s="12">
        <v>88.800000000000011</v>
      </c>
      <c r="G1505" s="12">
        <v>90.773333333333341</v>
      </c>
      <c r="H1505" s="12">
        <v>102.61333333333334</v>
      </c>
      <c r="I1505" s="12">
        <v>93.733333333333334</v>
      </c>
      <c r="J1505" s="12">
        <v>96.693333333333342</v>
      </c>
      <c r="K1505" s="12">
        <v>110</v>
      </c>
      <c r="L1505" s="12">
        <v>107</v>
      </c>
      <c r="M1505" s="12">
        <v>79</v>
      </c>
      <c r="N1505" s="13">
        <v>96.076666666666682</v>
      </c>
      <c r="O1505" s="17" t="s">
        <v>138</v>
      </c>
      <c r="P1505" s="14" t="s">
        <v>10</v>
      </c>
      <c r="Q1505" s="14" t="s">
        <v>15</v>
      </c>
      <c r="R1505" s="14" t="s">
        <v>119</v>
      </c>
      <c r="S1505" s="14" t="s">
        <v>143</v>
      </c>
    </row>
    <row r="1506" spans="1:19" x14ac:dyDescent="0.3">
      <c r="A1506" s="11">
        <v>44635.600057870368</v>
      </c>
      <c r="B1506" s="11"/>
      <c r="C1506" s="15">
        <v>44635</v>
      </c>
      <c r="D1506" s="16">
        <v>0.60005787037037039</v>
      </c>
      <c r="E1506" s="16"/>
      <c r="F1506" s="12">
        <v>100.8</v>
      </c>
      <c r="G1506" s="12">
        <v>103.04</v>
      </c>
      <c r="H1506" s="12">
        <v>116.48</v>
      </c>
      <c r="I1506" s="12">
        <v>106.39999999999999</v>
      </c>
      <c r="J1506" s="12">
        <v>109.75999999999999</v>
      </c>
      <c r="K1506" s="12">
        <v>112</v>
      </c>
      <c r="L1506" s="12">
        <v>119.84</v>
      </c>
      <c r="M1506" s="12">
        <v>108.64</v>
      </c>
      <c r="N1506" s="13">
        <v>109.62</v>
      </c>
      <c r="O1506" s="17" t="s">
        <v>138</v>
      </c>
      <c r="P1506" s="14" t="s">
        <v>10</v>
      </c>
      <c r="Q1506" s="14" t="s">
        <v>15</v>
      </c>
      <c r="R1506" s="14" t="s">
        <v>119</v>
      </c>
      <c r="S1506" s="14" t="s">
        <v>143</v>
      </c>
    </row>
    <row r="1507" spans="1:19" x14ac:dyDescent="0.3">
      <c r="A1507" s="11">
        <v>44635.600682870368</v>
      </c>
      <c r="B1507" s="11"/>
      <c r="C1507" s="15">
        <v>44635</v>
      </c>
      <c r="D1507" s="16">
        <v>0.60068287037037038</v>
      </c>
      <c r="E1507" s="16"/>
      <c r="F1507" s="12">
        <v>98.55</v>
      </c>
      <c r="G1507" s="12">
        <v>100.74000000000001</v>
      </c>
      <c r="H1507" s="12">
        <v>113.88000000000001</v>
      </c>
      <c r="I1507" s="12">
        <v>104.02499999999999</v>
      </c>
      <c r="J1507" s="12">
        <v>107.31</v>
      </c>
      <c r="K1507" s="12">
        <v>111</v>
      </c>
      <c r="L1507" s="12">
        <v>108</v>
      </c>
      <c r="M1507" s="12">
        <v>106.215</v>
      </c>
      <c r="N1507" s="13">
        <v>106.215</v>
      </c>
      <c r="O1507" s="17" t="s">
        <v>138</v>
      </c>
      <c r="P1507" s="14" t="s">
        <v>10</v>
      </c>
      <c r="Q1507" s="14" t="s">
        <v>15</v>
      </c>
      <c r="R1507" s="14" t="s">
        <v>119</v>
      </c>
      <c r="S1507" s="14" t="s">
        <v>143</v>
      </c>
    </row>
    <row r="1508" spans="1:19" x14ac:dyDescent="0.3">
      <c r="A1508" s="11">
        <v>44635.601377314815</v>
      </c>
      <c r="B1508" s="11"/>
      <c r="C1508" s="15">
        <v>44635</v>
      </c>
      <c r="D1508" s="16">
        <v>0.60137731481481482</v>
      </c>
      <c r="E1508" s="16"/>
      <c r="F1508" s="12">
        <v>93.899999999999991</v>
      </c>
      <c r="G1508" s="12">
        <v>95.986666666666665</v>
      </c>
      <c r="H1508" s="12">
        <v>108.50666666666666</v>
      </c>
      <c r="I1508" s="12">
        <v>99.11666666666666</v>
      </c>
      <c r="J1508" s="12">
        <v>102.24666666666666</v>
      </c>
      <c r="K1508" s="12">
        <v>92</v>
      </c>
      <c r="L1508" s="12">
        <v>108</v>
      </c>
      <c r="M1508" s="12">
        <v>113</v>
      </c>
      <c r="N1508" s="13">
        <v>101.59458333333333</v>
      </c>
      <c r="O1508" s="17" t="s">
        <v>138</v>
      </c>
      <c r="P1508" s="14" t="s">
        <v>10</v>
      </c>
      <c r="Q1508" s="14" t="s">
        <v>15</v>
      </c>
      <c r="R1508" s="14" t="s">
        <v>119</v>
      </c>
      <c r="S1508" s="14" t="s">
        <v>143</v>
      </c>
    </row>
    <row r="1509" spans="1:19" x14ac:dyDescent="0.3">
      <c r="A1509" s="11">
        <v>44635.601388888892</v>
      </c>
      <c r="B1509" s="11"/>
      <c r="C1509" s="15">
        <v>44635</v>
      </c>
      <c r="D1509" s="16">
        <v>0.60138888888888886</v>
      </c>
      <c r="E1509" s="16"/>
      <c r="F1509" s="12">
        <v>99</v>
      </c>
      <c r="G1509" s="12">
        <v>91.08</v>
      </c>
      <c r="H1509" s="12">
        <v>102.96000000000001</v>
      </c>
      <c r="I1509" s="12">
        <v>94.05</v>
      </c>
      <c r="J1509" s="12">
        <v>97.02</v>
      </c>
      <c r="K1509" s="12">
        <v>90.09</v>
      </c>
      <c r="L1509" s="12">
        <v>105.93</v>
      </c>
      <c r="M1509" s="12">
        <v>96.03</v>
      </c>
      <c r="N1509" s="13">
        <v>97.019999999999982</v>
      </c>
      <c r="O1509" s="17" t="s">
        <v>138</v>
      </c>
      <c r="P1509" s="14" t="s">
        <v>10</v>
      </c>
      <c r="Q1509" s="14" t="s">
        <v>15</v>
      </c>
      <c r="R1509" s="14" t="s">
        <v>119</v>
      </c>
      <c r="S1509" s="14" t="s">
        <v>143</v>
      </c>
    </row>
    <row r="1510" spans="1:19" x14ac:dyDescent="0.3">
      <c r="A1510" s="11">
        <v>44635.602071759262</v>
      </c>
      <c r="B1510" s="11"/>
      <c r="C1510" s="15">
        <v>44635</v>
      </c>
      <c r="D1510" s="16">
        <v>0.60207175925925926</v>
      </c>
      <c r="E1510" s="16"/>
      <c r="F1510" s="12">
        <v>89.100000000000009</v>
      </c>
      <c r="G1510" s="12">
        <v>91.08</v>
      </c>
      <c r="H1510" s="12">
        <v>102.96000000000001</v>
      </c>
      <c r="I1510" s="12">
        <v>94.05</v>
      </c>
      <c r="J1510" s="12">
        <v>97.02</v>
      </c>
      <c r="K1510" s="12">
        <v>60</v>
      </c>
      <c r="L1510" s="12">
        <v>104</v>
      </c>
      <c r="M1510" s="12">
        <v>133</v>
      </c>
      <c r="N1510" s="13">
        <v>96.401250000000005</v>
      </c>
      <c r="O1510" s="17" t="s">
        <v>138</v>
      </c>
      <c r="P1510" s="14" t="s">
        <v>10</v>
      </c>
      <c r="Q1510" s="14" t="s">
        <v>15</v>
      </c>
      <c r="R1510" s="14" t="s">
        <v>119</v>
      </c>
      <c r="S1510" s="14" t="s">
        <v>143</v>
      </c>
    </row>
    <row r="1511" spans="1:19" x14ac:dyDescent="0.3">
      <c r="A1511" s="11">
        <v>44635.602766203701</v>
      </c>
      <c r="B1511" s="11"/>
      <c r="C1511" s="15">
        <v>44635</v>
      </c>
      <c r="D1511" s="16">
        <v>0.60276620370370371</v>
      </c>
      <c r="E1511" s="16"/>
      <c r="F1511" s="12">
        <v>91.2</v>
      </c>
      <c r="G1511" s="12">
        <v>93.226666666666659</v>
      </c>
      <c r="H1511" s="12">
        <v>105.38666666666667</v>
      </c>
      <c r="I1511" s="12">
        <v>96.266666666666652</v>
      </c>
      <c r="J1511" s="12">
        <v>99.306666666666658</v>
      </c>
      <c r="K1511" s="12">
        <v>70</v>
      </c>
      <c r="L1511" s="12">
        <v>108</v>
      </c>
      <c r="M1511" s="12">
        <v>126</v>
      </c>
      <c r="N1511" s="13">
        <v>98.673333333333332</v>
      </c>
      <c r="O1511" s="17" t="s">
        <v>138</v>
      </c>
      <c r="P1511" s="14" t="s">
        <v>10</v>
      </c>
      <c r="Q1511" s="14" t="s">
        <v>15</v>
      </c>
      <c r="R1511" s="14" t="s">
        <v>119</v>
      </c>
      <c r="S1511" s="14" t="s">
        <v>143</v>
      </c>
    </row>
    <row r="1512" spans="1:19" x14ac:dyDescent="0.3">
      <c r="A1512" s="11">
        <v>44635.603460648148</v>
      </c>
      <c r="B1512" s="11"/>
      <c r="C1512" s="15">
        <v>44635</v>
      </c>
      <c r="D1512" s="16">
        <v>0.60346064814814815</v>
      </c>
      <c r="E1512" s="16"/>
      <c r="F1512" s="12">
        <v>90</v>
      </c>
      <c r="G1512" s="12">
        <v>92</v>
      </c>
      <c r="H1512" s="12">
        <v>104</v>
      </c>
      <c r="I1512" s="12">
        <v>95</v>
      </c>
      <c r="J1512" s="12">
        <v>98</v>
      </c>
      <c r="K1512" s="12">
        <v>61</v>
      </c>
      <c r="L1512" s="12">
        <v>115</v>
      </c>
      <c r="M1512" s="12">
        <v>124</v>
      </c>
      <c r="N1512" s="13">
        <v>97.375</v>
      </c>
      <c r="O1512" s="17" t="s">
        <v>138</v>
      </c>
      <c r="P1512" s="14" t="s">
        <v>10</v>
      </c>
      <c r="Q1512" s="14" t="s">
        <v>15</v>
      </c>
      <c r="R1512" s="14" t="s">
        <v>119</v>
      </c>
      <c r="S1512" s="14" t="s">
        <v>143</v>
      </c>
    </row>
    <row r="1513" spans="1:19" x14ac:dyDescent="0.3">
      <c r="A1513" s="11">
        <v>44635.604155092595</v>
      </c>
      <c r="B1513" s="11"/>
      <c r="C1513" s="15">
        <v>44635</v>
      </c>
      <c r="D1513" s="16">
        <v>0.60415509259259259</v>
      </c>
      <c r="E1513" s="16"/>
      <c r="F1513" s="12">
        <v>93.600000000000009</v>
      </c>
      <c r="G1513" s="12">
        <v>95.68</v>
      </c>
      <c r="H1513" s="12">
        <v>108.16</v>
      </c>
      <c r="I1513" s="12">
        <v>98.8</v>
      </c>
      <c r="J1513" s="12">
        <v>101.92</v>
      </c>
      <c r="K1513" s="12">
        <v>62</v>
      </c>
      <c r="L1513" s="12">
        <v>124</v>
      </c>
      <c r="M1513" s="12">
        <v>126</v>
      </c>
      <c r="N1513" s="13">
        <v>101.27000000000001</v>
      </c>
      <c r="O1513" s="17" t="s">
        <v>138</v>
      </c>
      <c r="P1513" s="14" t="s">
        <v>10</v>
      </c>
      <c r="Q1513" s="14" t="s">
        <v>15</v>
      </c>
      <c r="R1513" s="14" t="s">
        <v>119</v>
      </c>
      <c r="S1513" s="14" t="s">
        <v>143</v>
      </c>
    </row>
    <row r="1514" spans="1:19" x14ac:dyDescent="0.3">
      <c r="A1514" s="11">
        <v>44635.604849537034</v>
      </c>
      <c r="B1514" s="11"/>
      <c r="C1514" s="15">
        <v>44635</v>
      </c>
      <c r="D1514" s="16">
        <v>0.60484953703703703</v>
      </c>
      <c r="E1514" s="16"/>
      <c r="F1514" s="12">
        <v>106.5</v>
      </c>
      <c r="G1514" s="12">
        <v>108.86666666666666</v>
      </c>
      <c r="H1514" s="12">
        <v>123.06666666666666</v>
      </c>
      <c r="I1514" s="12">
        <v>112.41666666666666</v>
      </c>
      <c r="J1514" s="12">
        <v>115.96666666666665</v>
      </c>
      <c r="K1514" s="12">
        <v>85</v>
      </c>
      <c r="L1514" s="12">
        <v>142</v>
      </c>
      <c r="M1514" s="12">
        <v>128</v>
      </c>
      <c r="N1514" s="13">
        <v>115.22708333333334</v>
      </c>
      <c r="O1514" s="17" t="s">
        <v>138</v>
      </c>
      <c r="P1514" s="14" t="s">
        <v>10</v>
      </c>
      <c r="Q1514" s="14" t="s">
        <v>15</v>
      </c>
      <c r="R1514" s="14" t="s">
        <v>119</v>
      </c>
      <c r="S1514" s="14" t="s">
        <v>143</v>
      </c>
    </row>
    <row r="1515" spans="1:19" x14ac:dyDescent="0.3">
      <c r="A1515" s="11">
        <v>44635.604861111111</v>
      </c>
      <c r="B1515" s="11"/>
      <c r="C1515" s="15">
        <v>44635</v>
      </c>
      <c r="D1515" s="16">
        <v>0.60486111111111118</v>
      </c>
      <c r="E1515" s="16"/>
      <c r="F1515" s="12">
        <v>122</v>
      </c>
      <c r="G1515" s="12">
        <v>112.24000000000001</v>
      </c>
      <c r="H1515" s="12">
        <v>126.88000000000001</v>
      </c>
      <c r="I1515" s="12">
        <v>115.89999999999999</v>
      </c>
      <c r="J1515" s="12">
        <v>119.56</v>
      </c>
      <c r="K1515" s="12">
        <v>111.02000000000001</v>
      </c>
      <c r="L1515" s="12">
        <v>130.54000000000002</v>
      </c>
      <c r="M1515" s="12">
        <v>118.34</v>
      </c>
      <c r="N1515" s="13">
        <v>119.55999999999999</v>
      </c>
      <c r="O1515" s="17" t="s">
        <v>138</v>
      </c>
      <c r="P1515" s="14" t="s">
        <v>10</v>
      </c>
      <c r="Q1515" s="14" t="s">
        <v>15</v>
      </c>
      <c r="R1515" s="14" t="s">
        <v>119</v>
      </c>
      <c r="S1515" s="14" t="s">
        <v>143</v>
      </c>
    </row>
    <row r="1516" spans="1:19" x14ac:dyDescent="0.3">
      <c r="A1516" s="11">
        <v>44635.605543981481</v>
      </c>
      <c r="B1516" s="11"/>
      <c r="C1516" s="15">
        <v>44635</v>
      </c>
      <c r="D1516" s="16">
        <v>0.60554398148148147</v>
      </c>
      <c r="E1516" s="16"/>
      <c r="F1516" s="12">
        <v>114</v>
      </c>
      <c r="G1516" s="12">
        <v>116.53333333333335</v>
      </c>
      <c r="H1516" s="12">
        <v>131.73333333333335</v>
      </c>
      <c r="I1516" s="12">
        <v>120.33333333333333</v>
      </c>
      <c r="J1516" s="12">
        <v>124.13333333333334</v>
      </c>
      <c r="K1516" s="12">
        <v>115</v>
      </c>
      <c r="L1516" s="12">
        <v>137</v>
      </c>
      <c r="M1516" s="12">
        <v>128</v>
      </c>
      <c r="N1516" s="13">
        <v>123.34166666666667</v>
      </c>
      <c r="O1516" s="17" t="s">
        <v>138</v>
      </c>
      <c r="P1516" s="14" t="s">
        <v>10</v>
      </c>
      <c r="Q1516" s="14" t="s">
        <v>15</v>
      </c>
      <c r="R1516" s="14" t="s">
        <v>18</v>
      </c>
      <c r="S1516" s="14" t="s">
        <v>143</v>
      </c>
    </row>
    <row r="1517" spans="1:19" x14ac:dyDescent="0.3">
      <c r="A1517" s="11">
        <v>44635.606238425928</v>
      </c>
      <c r="B1517" s="11"/>
      <c r="C1517" s="15">
        <v>44635</v>
      </c>
      <c r="D1517" s="16">
        <v>0.60623842592592592</v>
      </c>
      <c r="E1517" s="16"/>
      <c r="F1517" s="12">
        <v>116.69999999999999</v>
      </c>
      <c r="G1517" s="12">
        <v>119.29333333333334</v>
      </c>
      <c r="H1517" s="12">
        <v>134.85333333333332</v>
      </c>
      <c r="I1517" s="12">
        <v>123.18333333333332</v>
      </c>
      <c r="J1517" s="12">
        <v>127.07333333333332</v>
      </c>
      <c r="K1517" s="12">
        <v>131</v>
      </c>
      <c r="L1517" s="12">
        <v>130</v>
      </c>
      <c r="M1517" s="12">
        <v>128</v>
      </c>
      <c r="N1517" s="13">
        <v>126.26291666666667</v>
      </c>
      <c r="O1517" s="17" t="s">
        <v>138</v>
      </c>
      <c r="P1517" s="14" t="s">
        <v>10</v>
      </c>
      <c r="Q1517" s="14" t="s">
        <v>15</v>
      </c>
      <c r="R1517" s="14" t="s">
        <v>18</v>
      </c>
      <c r="S1517" s="14" t="s">
        <v>143</v>
      </c>
    </row>
    <row r="1518" spans="1:19" x14ac:dyDescent="0.3">
      <c r="A1518" s="11">
        <v>44635.606932870367</v>
      </c>
      <c r="B1518" s="11"/>
      <c r="C1518" s="15">
        <v>44635</v>
      </c>
      <c r="D1518" s="16">
        <v>0.60693287037037036</v>
      </c>
      <c r="E1518" s="16"/>
      <c r="F1518" s="12">
        <v>118.20000000000002</v>
      </c>
      <c r="G1518" s="12">
        <v>120.82666666666668</v>
      </c>
      <c r="H1518" s="12">
        <v>136.58666666666667</v>
      </c>
      <c r="I1518" s="12">
        <v>124.76666666666667</v>
      </c>
      <c r="J1518" s="12">
        <v>128.70666666666668</v>
      </c>
      <c r="K1518" s="12">
        <v>131</v>
      </c>
      <c r="L1518" s="12">
        <v>128</v>
      </c>
      <c r="M1518" s="12">
        <v>135</v>
      </c>
      <c r="N1518" s="13">
        <v>127.88583333333334</v>
      </c>
      <c r="O1518" s="17" t="s">
        <v>138</v>
      </c>
      <c r="P1518" s="14" t="s">
        <v>10</v>
      </c>
      <c r="Q1518" s="14" t="s">
        <v>15</v>
      </c>
      <c r="R1518" s="14" t="s">
        <v>18</v>
      </c>
      <c r="S1518" s="14" t="s">
        <v>143</v>
      </c>
    </row>
    <row r="1519" spans="1:19" x14ac:dyDescent="0.3">
      <c r="A1519" s="11">
        <v>44635.607627314814</v>
      </c>
      <c r="B1519" s="11"/>
      <c r="C1519" s="15">
        <v>44635</v>
      </c>
      <c r="D1519" s="16">
        <v>0.6076273148148148</v>
      </c>
      <c r="E1519" s="16"/>
      <c r="F1519" s="12">
        <v>117.30000000000001</v>
      </c>
      <c r="G1519" s="12">
        <v>119.90666666666668</v>
      </c>
      <c r="H1519" s="12">
        <v>135.54666666666668</v>
      </c>
      <c r="I1519" s="12">
        <v>123.81666666666666</v>
      </c>
      <c r="J1519" s="12">
        <v>127.72666666666667</v>
      </c>
      <c r="K1519" s="12">
        <v>131</v>
      </c>
      <c r="L1519" s="12">
        <v>128</v>
      </c>
      <c r="M1519" s="12">
        <v>132</v>
      </c>
      <c r="N1519" s="13">
        <v>126.91208333333334</v>
      </c>
      <c r="O1519" s="17" t="s">
        <v>138</v>
      </c>
      <c r="P1519" s="14" t="s">
        <v>10</v>
      </c>
      <c r="Q1519" s="14" t="s">
        <v>15</v>
      </c>
      <c r="R1519" s="14" t="s">
        <v>18</v>
      </c>
      <c r="S1519" s="14" t="s">
        <v>143</v>
      </c>
    </row>
    <row r="1520" spans="1:19" x14ac:dyDescent="0.3">
      <c r="A1520" s="11">
        <v>44635.608124999999</v>
      </c>
      <c r="B1520" s="11"/>
      <c r="C1520" s="15">
        <v>44635</v>
      </c>
      <c r="D1520" s="16">
        <v>0.60812500000000003</v>
      </c>
      <c r="E1520" s="16"/>
      <c r="F1520" s="12">
        <v>119.7</v>
      </c>
      <c r="G1520" s="12">
        <v>122.36</v>
      </c>
      <c r="H1520" s="12">
        <v>138.32</v>
      </c>
      <c r="I1520" s="12">
        <v>126.35</v>
      </c>
      <c r="J1520" s="12">
        <v>130.34</v>
      </c>
      <c r="K1520" s="12">
        <v>133</v>
      </c>
      <c r="L1520" s="12">
        <v>142.31</v>
      </c>
      <c r="M1520" s="12">
        <v>129.01</v>
      </c>
      <c r="N1520" s="13">
        <v>130.17375000000001</v>
      </c>
      <c r="O1520" s="17" t="s">
        <v>138</v>
      </c>
      <c r="P1520" s="14" t="s">
        <v>10</v>
      </c>
      <c r="Q1520" s="14" t="s">
        <v>15</v>
      </c>
      <c r="R1520" s="14" t="s">
        <v>18</v>
      </c>
      <c r="S1520" s="14" t="s">
        <v>143</v>
      </c>
    </row>
    <row r="1521" spans="1:19" x14ac:dyDescent="0.3">
      <c r="A1521" s="11">
        <v>44635.60832175926</v>
      </c>
      <c r="B1521" s="11"/>
      <c r="C1521" s="15">
        <v>44635</v>
      </c>
      <c r="D1521" s="16">
        <v>0.60832175925925924</v>
      </c>
      <c r="E1521" s="16"/>
      <c r="F1521" s="12">
        <v>118.20000000000002</v>
      </c>
      <c r="G1521" s="12">
        <v>120.82666666666668</v>
      </c>
      <c r="H1521" s="12">
        <v>136.58666666666667</v>
      </c>
      <c r="I1521" s="12">
        <v>124.76666666666667</v>
      </c>
      <c r="J1521" s="12">
        <v>128.70666666666668</v>
      </c>
      <c r="K1521" s="12">
        <v>133</v>
      </c>
      <c r="L1521" s="12">
        <v>129</v>
      </c>
      <c r="M1521" s="12">
        <v>132</v>
      </c>
      <c r="N1521" s="13">
        <v>127.88583333333334</v>
      </c>
      <c r="O1521" s="17" t="s">
        <v>138</v>
      </c>
      <c r="P1521" s="14" t="s">
        <v>10</v>
      </c>
      <c r="Q1521" s="14" t="s">
        <v>15</v>
      </c>
      <c r="R1521" s="14" t="s">
        <v>18</v>
      </c>
      <c r="S1521" s="14" t="s">
        <v>143</v>
      </c>
    </row>
    <row r="1522" spans="1:19" x14ac:dyDescent="0.3">
      <c r="A1522" s="11">
        <v>44635.60833333333</v>
      </c>
      <c r="B1522" s="11"/>
      <c r="C1522" s="15">
        <v>44635</v>
      </c>
      <c r="D1522" s="16">
        <v>0.60833333333333328</v>
      </c>
      <c r="E1522" s="16"/>
      <c r="F1522" s="12">
        <v>92</v>
      </c>
      <c r="G1522" s="12">
        <v>84.64</v>
      </c>
      <c r="H1522" s="12">
        <v>95.68</v>
      </c>
      <c r="I1522" s="12">
        <v>87.399999999999991</v>
      </c>
      <c r="J1522" s="12">
        <v>90.16</v>
      </c>
      <c r="K1522" s="12">
        <v>83.72</v>
      </c>
      <c r="L1522" s="12">
        <v>98.440000000000012</v>
      </c>
      <c r="M1522" s="12">
        <v>89.24</v>
      </c>
      <c r="N1522" s="13">
        <v>90.160000000000011</v>
      </c>
      <c r="O1522" s="17" t="s">
        <v>138</v>
      </c>
      <c r="P1522" s="14" t="s">
        <v>10</v>
      </c>
      <c r="Q1522" s="14" t="s">
        <v>15</v>
      </c>
      <c r="R1522" s="14" t="s">
        <v>119</v>
      </c>
      <c r="S1522" s="14" t="s">
        <v>143</v>
      </c>
    </row>
    <row r="1523" spans="1:19" x14ac:dyDescent="0.3">
      <c r="A1523" s="11">
        <v>44635.609016203707</v>
      </c>
      <c r="B1523" s="11"/>
      <c r="C1523" s="15">
        <v>44635</v>
      </c>
      <c r="D1523" s="16">
        <v>0.60901620370370368</v>
      </c>
      <c r="E1523" s="16"/>
      <c r="F1523" s="12">
        <v>121.19999999999999</v>
      </c>
      <c r="G1523" s="12">
        <v>123.89333333333333</v>
      </c>
      <c r="H1523" s="12">
        <v>140.05333333333334</v>
      </c>
      <c r="I1523" s="12">
        <v>127.93333333333332</v>
      </c>
      <c r="J1523" s="12">
        <v>131.97333333333333</v>
      </c>
      <c r="K1523" s="12">
        <v>145</v>
      </c>
      <c r="L1523" s="12">
        <v>133</v>
      </c>
      <c r="M1523" s="12">
        <v>126</v>
      </c>
      <c r="N1523" s="13">
        <v>131.13166666666666</v>
      </c>
      <c r="O1523" s="17" t="s">
        <v>138</v>
      </c>
      <c r="P1523" s="14" t="s">
        <v>10</v>
      </c>
      <c r="Q1523" s="14" t="s">
        <v>15</v>
      </c>
      <c r="R1523" s="14" t="s">
        <v>18</v>
      </c>
      <c r="S1523" s="14" t="s">
        <v>143</v>
      </c>
    </row>
    <row r="1524" spans="1:19" x14ac:dyDescent="0.3">
      <c r="A1524" s="11">
        <v>44635.609537037039</v>
      </c>
      <c r="B1524" s="11"/>
      <c r="C1524" s="15">
        <v>44635</v>
      </c>
      <c r="D1524" s="16">
        <v>0.6095370370370371</v>
      </c>
      <c r="E1524" s="16"/>
      <c r="F1524" s="12">
        <v>107.10000000000001</v>
      </c>
      <c r="G1524" s="12">
        <v>109.48</v>
      </c>
      <c r="H1524" s="12">
        <v>123.76</v>
      </c>
      <c r="I1524" s="12">
        <v>113.05</v>
      </c>
      <c r="J1524" s="12">
        <v>116.62</v>
      </c>
      <c r="K1524" s="12">
        <v>108.29</v>
      </c>
      <c r="L1524" s="12">
        <v>127.33000000000001</v>
      </c>
      <c r="M1524" s="12">
        <v>119</v>
      </c>
      <c r="N1524" s="13">
        <v>115.57875</v>
      </c>
      <c r="O1524" s="17" t="s">
        <v>138</v>
      </c>
      <c r="P1524" s="14" t="s">
        <v>10</v>
      </c>
      <c r="Q1524" s="14" t="s">
        <v>15</v>
      </c>
      <c r="R1524" s="14" t="s">
        <v>119</v>
      </c>
      <c r="S1524" s="14" t="s">
        <v>143</v>
      </c>
    </row>
    <row r="1525" spans="1:19" x14ac:dyDescent="0.3">
      <c r="A1525" s="11">
        <v>44635.609710648147</v>
      </c>
      <c r="B1525" s="11"/>
      <c r="C1525" s="15">
        <v>44635</v>
      </c>
      <c r="D1525" s="16">
        <v>0.60971064814814813</v>
      </c>
      <c r="E1525" s="16"/>
      <c r="F1525" s="12">
        <v>124.50000000000001</v>
      </c>
      <c r="G1525" s="12">
        <v>127.26666666666668</v>
      </c>
      <c r="H1525" s="12">
        <v>143.86666666666667</v>
      </c>
      <c r="I1525" s="12">
        <v>131.41666666666666</v>
      </c>
      <c r="J1525" s="12">
        <v>135.56666666666666</v>
      </c>
      <c r="K1525" s="12">
        <v>145</v>
      </c>
      <c r="L1525" s="12">
        <v>141</v>
      </c>
      <c r="M1525" s="12">
        <v>129</v>
      </c>
      <c r="N1525" s="13">
        <v>134.70208333333335</v>
      </c>
      <c r="O1525" s="17" t="s">
        <v>138</v>
      </c>
      <c r="P1525" s="14" t="s">
        <v>10</v>
      </c>
      <c r="Q1525" s="14" t="s">
        <v>15</v>
      </c>
      <c r="R1525" s="14" t="s">
        <v>18</v>
      </c>
      <c r="S1525" s="14" t="s">
        <v>143</v>
      </c>
    </row>
    <row r="1526" spans="1:19" x14ac:dyDescent="0.3">
      <c r="A1526" s="11">
        <v>44635.610405092593</v>
      </c>
      <c r="B1526" s="11"/>
      <c r="C1526" s="15">
        <v>44635</v>
      </c>
      <c r="D1526" s="16">
        <v>0.61040509259259257</v>
      </c>
      <c r="E1526" s="16"/>
      <c r="F1526" s="12">
        <v>117.6</v>
      </c>
      <c r="G1526" s="12">
        <v>120.21333333333332</v>
      </c>
      <c r="H1526" s="12">
        <v>135.89333333333332</v>
      </c>
      <c r="I1526" s="12">
        <v>124.13333333333331</v>
      </c>
      <c r="J1526" s="12">
        <v>128.05333333333331</v>
      </c>
      <c r="K1526" s="12">
        <v>132</v>
      </c>
      <c r="L1526" s="12">
        <v>133</v>
      </c>
      <c r="M1526" s="12">
        <v>127</v>
      </c>
      <c r="N1526" s="13">
        <v>127.23666666666666</v>
      </c>
      <c r="O1526" s="17" t="s">
        <v>138</v>
      </c>
      <c r="P1526" s="14" t="s">
        <v>10</v>
      </c>
      <c r="Q1526" s="14" t="s">
        <v>15</v>
      </c>
      <c r="R1526" s="14" t="s">
        <v>18</v>
      </c>
      <c r="S1526" s="14" t="s">
        <v>143</v>
      </c>
    </row>
    <row r="1527" spans="1:19" x14ac:dyDescent="0.3">
      <c r="A1527" s="11">
        <v>44635.611006944448</v>
      </c>
      <c r="B1527" s="11"/>
      <c r="C1527" s="15">
        <v>44635</v>
      </c>
      <c r="D1527" s="16">
        <v>0.61100694444444448</v>
      </c>
      <c r="E1527" s="16"/>
      <c r="F1527" s="12">
        <v>116.10000000000001</v>
      </c>
      <c r="G1527" s="12">
        <v>118.68</v>
      </c>
      <c r="H1527" s="12">
        <v>134.16</v>
      </c>
      <c r="I1527" s="12">
        <v>122.55</v>
      </c>
      <c r="J1527" s="12">
        <v>126.42</v>
      </c>
      <c r="K1527" s="12">
        <v>129</v>
      </c>
      <c r="L1527" s="12">
        <v>138.03</v>
      </c>
      <c r="M1527" s="12">
        <v>125.13</v>
      </c>
      <c r="N1527" s="13">
        <v>126.25875000000001</v>
      </c>
      <c r="O1527" s="17" t="s">
        <v>138</v>
      </c>
      <c r="P1527" s="14" t="s">
        <v>10</v>
      </c>
      <c r="Q1527" s="14" t="s">
        <v>15</v>
      </c>
      <c r="R1527" s="14" t="s">
        <v>18</v>
      </c>
      <c r="S1527" s="14" t="s">
        <v>143</v>
      </c>
    </row>
    <row r="1528" spans="1:19" x14ac:dyDescent="0.3">
      <c r="A1528" s="11">
        <v>44635.61109953704</v>
      </c>
      <c r="B1528" s="11"/>
      <c r="C1528" s="15">
        <v>44635</v>
      </c>
      <c r="D1528" s="16">
        <v>0.61109953703703701</v>
      </c>
      <c r="E1528" s="16"/>
      <c r="F1528" s="12">
        <v>120.60000000000001</v>
      </c>
      <c r="G1528" s="12">
        <v>123.28</v>
      </c>
      <c r="H1528" s="12">
        <v>139.36000000000001</v>
      </c>
      <c r="I1528" s="12">
        <v>127.3</v>
      </c>
      <c r="J1528" s="12">
        <v>131.32</v>
      </c>
      <c r="K1528" s="12">
        <v>134</v>
      </c>
      <c r="L1528" s="12">
        <v>133</v>
      </c>
      <c r="M1528" s="12">
        <v>135</v>
      </c>
      <c r="N1528" s="13">
        <v>130.48250000000002</v>
      </c>
      <c r="O1528" s="17" t="s">
        <v>138</v>
      </c>
      <c r="P1528" s="14" t="s">
        <v>10</v>
      </c>
      <c r="Q1528" s="14" t="s">
        <v>15</v>
      </c>
      <c r="R1528" s="14" t="s">
        <v>18</v>
      </c>
      <c r="S1528" s="14" t="s">
        <v>143</v>
      </c>
    </row>
    <row r="1529" spans="1:19" x14ac:dyDescent="0.3">
      <c r="A1529" s="11">
        <v>44635.611435185187</v>
      </c>
      <c r="B1529" s="11"/>
      <c r="C1529" s="15">
        <v>44635</v>
      </c>
      <c r="D1529" s="16">
        <v>0.61143518518518525</v>
      </c>
      <c r="E1529" s="16"/>
      <c r="F1529" s="12">
        <v>76</v>
      </c>
      <c r="G1529" s="12">
        <v>69.92</v>
      </c>
      <c r="H1529" s="12">
        <v>79.040000000000006</v>
      </c>
      <c r="I1529" s="12">
        <v>72.2</v>
      </c>
      <c r="J1529" s="12">
        <v>74.48</v>
      </c>
      <c r="K1529" s="12">
        <v>69.16</v>
      </c>
      <c r="L1529" s="12">
        <v>81.320000000000007</v>
      </c>
      <c r="M1529" s="12">
        <v>73.72</v>
      </c>
      <c r="N1529" s="13">
        <v>74.480000000000018</v>
      </c>
      <c r="O1529" s="17" t="s">
        <v>138</v>
      </c>
      <c r="P1529" s="14" t="s">
        <v>10</v>
      </c>
      <c r="Q1529" s="14" t="s">
        <v>15</v>
      </c>
      <c r="R1529" s="14" t="s">
        <v>119</v>
      </c>
      <c r="S1529" s="14" t="s">
        <v>143</v>
      </c>
    </row>
    <row r="1530" spans="1:19" x14ac:dyDescent="0.3">
      <c r="A1530" s="11">
        <v>44635.611585648148</v>
      </c>
      <c r="B1530" s="11"/>
      <c r="C1530" s="15">
        <v>44635</v>
      </c>
      <c r="D1530" s="16">
        <v>0.6115856481481482</v>
      </c>
      <c r="E1530" s="16"/>
      <c r="F1530" s="12">
        <v>70.2</v>
      </c>
      <c r="G1530" s="12">
        <v>71.760000000000005</v>
      </c>
      <c r="H1530" s="12">
        <v>81.12</v>
      </c>
      <c r="I1530" s="12">
        <v>74.099999999999994</v>
      </c>
      <c r="J1530" s="12">
        <v>76.44</v>
      </c>
      <c r="K1530" s="12">
        <v>78</v>
      </c>
      <c r="L1530" s="12">
        <v>83.460000000000008</v>
      </c>
      <c r="M1530" s="12">
        <v>75.66</v>
      </c>
      <c r="N1530" s="13">
        <v>76.342500000000001</v>
      </c>
      <c r="O1530" s="17" t="s">
        <v>138</v>
      </c>
      <c r="P1530" s="14" t="s">
        <v>10</v>
      </c>
      <c r="Q1530" s="14" t="s">
        <v>15</v>
      </c>
      <c r="R1530" s="14" t="s">
        <v>119</v>
      </c>
      <c r="S1530" s="14" t="s">
        <v>143</v>
      </c>
    </row>
    <row r="1531" spans="1:19" x14ac:dyDescent="0.3">
      <c r="A1531" s="11">
        <v>44635.611793981479</v>
      </c>
      <c r="B1531" s="11"/>
      <c r="C1531" s="15">
        <v>44635</v>
      </c>
      <c r="D1531" s="16">
        <v>0.61179398148148145</v>
      </c>
      <c r="E1531" s="16"/>
      <c r="F1531" s="12">
        <v>102.89999999999999</v>
      </c>
      <c r="G1531" s="12">
        <v>105.18666666666667</v>
      </c>
      <c r="H1531" s="12">
        <v>118.90666666666667</v>
      </c>
      <c r="I1531" s="12">
        <v>108.61666666666666</v>
      </c>
      <c r="J1531" s="12">
        <v>112.04666666666667</v>
      </c>
      <c r="K1531" s="12">
        <v>77</v>
      </c>
      <c r="L1531" s="12">
        <v>125</v>
      </c>
      <c r="M1531" s="12">
        <v>141</v>
      </c>
      <c r="N1531" s="13">
        <v>111.33208333333333</v>
      </c>
      <c r="O1531" s="17" t="s">
        <v>138</v>
      </c>
      <c r="P1531" s="14" t="s">
        <v>10</v>
      </c>
      <c r="Q1531" s="14" t="s">
        <v>15</v>
      </c>
      <c r="R1531" s="14" t="s">
        <v>119</v>
      </c>
      <c r="S1531" s="14" t="s">
        <v>143</v>
      </c>
    </row>
    <row r="1532" spans="1:19" x14ac:dyDescent="0.3">
      <c r="A1532" s="11">
        <v>44635.612037037034</v>
      </c>
      <c r="B1532" s="11"/>
      <c r="C1532" s="15">
        <v>44635</v>
      </c>
      <c r="D1532" s="16">
        <v>0.61203703703703705</v>
      </c>
      <c r="E1532" s="16"/>
      <c r="F1532" s="12">
        <v>80</v>
      </c>
      <c r="G1532" s="12">
        <v>73.600000000000009</v>
      </c>
      <c r="H1532" s="12">
        <v>83.2</v>
      </c>
      <c r="I1532" s="12">
        <v>76</v>
      </c>
      <c r="J1532" s="12">
        <v>78.400000000000006</v>
      </c>
      <c r="K1532" s="12">
        <v>72.8</v>
      </c>
      <c r="L1532" s="12">
        <v>85.600000000000009</v>
      </c>
      <c r="M1532" s="12">
        <v>77.599999999999994</v>
      </c>
      <c r="N1532" s="13">
        <v>78.400000000000006</v>
      </c>
      <c r="O1532" s="17" t="s">
        <v>138</v>
      </c>
      <c r="P1532" s="14" t="s">
        <v>10</v>
      </c>
      <c r="Q1532" s="14" t="s">
        <v>15</v>
      </c>
      <c r="R1532" s="14" t="s">
        <v>119</v>
      </c>
      <c r="S1532" s="14" t="s">
        <v>143</v>
      </c>
    </row>
    <row r="1533" spans="1:19" x14ac:dyDescent="0.3">
      <c r="A1533" s="11">
        <v>44635.612488425926</v>
      </c>
      <c r="B1533" s="11"/>
      <c r="C1533" s="15">
        <v>44635</v>
      </c>
      <c r="D1533" s="16">
        <v>0.61248842592592589</v>
      </c>
      <c r="E1533" s="16"/>
      <c r="F1533" s="12">
        <v>90</v>
      </c>
      <c r="G1533" s="12">
        <v>97.06</v>
      </c>
      <c r="H1533" s="12">
        <v>109.72</v>
      </c>
      <c r="I1533" s="12">
        <v>100.22499999999999</v>
      </c>
      <c r="J1533" s="12">
        <v>103.39</v>
      </c>
      <c r="K1533" s="12">
        <v>73</v>
      </c>
      <c r="L1533" s="12">
        <v>122</v>
      </c>
      <c r="M1533" s="12">
        <v>137</v>
      </c>
      <c r="N1533" s="13">
        <v>104.049375</v>
      </c>
      <c r="O1533" s="17" t="s">
        <v>138</v>
      </c>
      <c r="P1533" s="14" t="s">
        <v>10</v>
      </c>
      <c r="Q1533" s="14" t="s">
        <v>15</v>
      </c>
      <c r="R1533" s="14" t="s">
        <v>119</v>
      </c>
      <c r="S1533" s="14" t="s">
        <v>143</v>
      </c>
    </row>
    <row r="1534" spans="1:19" x14ac:dyDescent="0.3">
      <c r="A1534" s="11">
        <v>44635.612615740742</v>
      </c>
      <c r="B1534" s="11"/>
      <c r="C1534" s="15">
        <v>44635</v>
      </c>
      <c r="D1534" s="16">
        <v>0.61261574074074077</v>
      </c>
      <c r="E1534" s="33" t="str">
        <f t="shared" ref="E1534:E1597" si="26">TEXT(D1534-$D$1534,"hh:mm")</f>
        <v>00:00</v>
      </c>
      <c r="F1534" s="12">
        <v>115.2</v>
      </c>
      <c r="G1534" s="12">
        <v>117.76</v>
      </c>
      <c r="H1534" s="12">
        <v>133.12</v>
      </c>
      <c r="I1534" s="12">
        <v>121.6</v>
      </c>
      <c r="J1534" s="12">
        <v>125.44</v>
      </c>
      <c r="K1534" s="12">
        <v>116.48</v>
      </c>
      <c r="L1534" s="12">
        <v>136.96</v>
      </c>
      <c r="M1534" s="12">
        <v>128</v>
      </c>
      <c r="N1534" s="13">
        <v>124.32000000000002</v>
      </c>
      <c r="O1534" s="17" t="s">
        <v>138</v>
      </c>
      <c r="P1534" s="14" t="s">
        <v>12</v>
      </c>
      <c r="Q1534" s="14" t="s">
        <v>15</v>
      </c>
      <c r="R1534" s="14" t="s">
        <v>18</v>
      </c>
      <c r="S1534" s="14" t="s">
        <v>143</v>
      </c>
    </row>
    <row r="1535" spans="1:19" x14ac:dyDescent="0.3">
      <c r="A1535" s="11">
        <v>44635.613182870373</v>
      </c>
      <c r="B1535" s="11"/>
      <c r="C1535" s="15">
        <v>44635</v>
      </c>
      <c r="D1535" s="16">
        <v>0.61318287037037034</v>
      </c>
      <c r="E1535" s="33" t="str">
        <f t="shared" si="26"/>
        <v>00:00</v>
      </c>
      <c r="F1535" s="12">
        <v>117</v>
      </c>
      <c r="G1535" s="12">
        <v>98.9</v>
      </c>
      <c r="H1535" s="12">
        <v>111.8</v>
      </c>
      <c r="I1535" s="12">
        <v>102.125</v>
      </c>
      <c r="J1535" s="12">
        <v>105.35</v>
      </c>
      <c r="K1535" s="12">
        <v>70</v>
      </c>
      <c r="L1535" s="12">
        <v>123</v>
      </c>
      <c r="M1535" s="12">
        <v>120</v>
      </c>
      <c r="N1535" s="13">
        <v>106.02187499999999</v>
      </c>
      <c r="O1535" s="17" t="s">
        <v>138</v>
      </c>
      <c r="P1535" s="14" t="s">
        <v>12</v>
      </c>
      <c r="Q1535" s="14" t="s">
        <v>15</v>
      </c>
      <c r="R1535" s="14" t="s">
        <v>17</v>
      </c>
      <c r="S1535" s="14" t="s">
        <v>143</v>
      </c>
    </row>
    <row r="1536" spans="1:19" x14ac:dyDescent="0.3">
      <c r="A1536" s="11">
        <v>44635.613877314812</v>
      </c>
      <c r="B1536" s="11"/>
      <c r="C1536" s="15">
        <v>44635</v>
      </c>
      <c r="D1536" s="16">
        <v>0.61387731481481478</v>
      </c>
      <c r="E1536" s="33" t="str">
        <f t="shared" si="26"/>
        <v>00:01</v>
      </c>
      <c r="F1536" s="12">
        <v>116</v>
      </c>
      <c r="G1536" s="12">
        <v>96.600000000000009</v>
      </c>
      <c r="H1536" s="12">
        <v>109.2</v>
      </c>
      <c r="I1536" s="12">
        <v>99.75</v>
      </c>
      <c r="J1536" s="12">
        <v>102.89999999999999</v>
      </c>
      <c r="K1536" s="12">
        <v>67</v>
      </c>
      <c r="L1536" s="12">
        <v>124</v>
      </c>
      <c r="M1536" s="12">
        <v>113</v>
      </c>
      <c r="N1536" s="13">
        <v>103.55625000000001</v>
      </c>
      <c r="O1536" s="17" t="s">
        <v>138</v>
      </c>
      <c r="P1536" s="14" t="s">
        <v>12</v>
      </c>
      <c r="Q1536" s="14" t="s">
        <v>15</v>
      </c>
      <c r="R1536" s="14" t="s">
        <v>17</v>
      </c>
      <c r="S1536" s="14" t="s">
        <v>143</v>
      </c>
    </row>
    <row r="1537" spans="1:19" x14ac:dyDescent="0.3">
      <c r="A1537" s="11">
        <v>44635.614571759259</v>
      </c>
      <c r="B1537" s="11"/>
      <c r="C1537" s="15">
        <v>44635</v>
      </c>
      <c r="D1537" s="16">
        <v>0.61457175925925933</v>
      </c>
      <c r="E1537" s="33" t="str">
        <f t="shared" si="26"/>
        <v>00:02</v>
      </c>
      <c r="F1537" s="12">
        <v>134</v>
      </c>
      <c r="G1537" s="12">
        <v>114.38666666666667</v>
      </c>
      <c r="H1537" s="12">
        <v>129.30666666666667</v>
      </c>
      <c r="I1537" s="12">
        <v>118.11666666666666</v>
      </c>
      <c r="J1537" s="12">
        <v>121.84666666666666</v>
      </c>
      <c r="K1537" s="12">
        <v>113.14333333333333</v>
      </c>
      <c r="L1537" s="12">
        <v>119</v>
      </c>
      <c r="M1537" s="12">
        <v>120</v>
      </c>
      <c r="N1537" s="13">
        <v>121.22499999999999</v>
      </c>
      <c r="O1537" s="17" t="s">
        <v>138</v>
      </c>
      <c r="P1537" s="14" t="s">
        <v>12</v>
      </c>
      <c r="Q1537" s="14" t="s">
        <v>15</v>
      </c>
      <c r="R1537" s="14" t="s">
        <v>18</v>
      </c>
      <c r="S1537" s="14" t="s">
        <v>143</v>
      </c>
    </row>
    <row r="1538" spans="1:19" x14ac:dyDescent="0.3">
      <c r="A1538" s="11">
        <v>44635.614814814813</v>
      </c>
      <c r="B1538" s="11"/>
      <c r="C1538" s="15">
        <v>44635</v>
      </c>
      <c r="D1538" s="16">
        <v>0.61481481481481481</v>
      </c>
      <c r="E1538" s="33" t="str">
        <f t="shared" si="26"/>
        <v>00:03</v>
      </c>
      <c r="F1538" s="12">
        <v>107.10000000000001</v>
      </c>
      <c r="G1538" s="12">
        <v>109.48</v>
      </c>
      <c r="H1538" s="12">
        <v>123.76</v>
      </c>
      <c r="I1538" s="12">
        <v>113.05</v>
      </c>
      <c r="J1538" s="12">
        <v>116.62</v>
      </c>
      <c r="K1538" s="12">
        <v>108.29</v>
      </c>
      <c r="L1538" s="12">
        <v>119</v>
      </c>
      <c r="M1538" s="12">
        <v>115.42999999999999</v>
      </c>
      <c r="N1538" s="13">
        <v>114.09124999999999</v>
      </c>
      <c r="O1538" s="17" t="s">
        <v>138</v>
      </c>
      <c r="P1538" s="14" t="s">
        <v>12</v>
      </c>
      <c r="Q1538" s="14" t="s">
        <v>15</v>
      </c>
      <c r="R1538" s="14" t="s">
        <v>17</v>
      </c>
      <c r="S1538" s="14" t="s">
        <v>143</v>
      </c>
    </row>
    <row r="1539" spans="1:19" x14ac:dyDescent="0.3">
      <c r="A1539" s="11">
        <v>44635.61482638889</v>
      </c>
      <c r="B1539" s="11"/>
      <c r="C1539" s="15">
        <v>44635</v>
      </c>
      <c r="D1539" s="16">
        <v>0.61482638888888885</v>
      </c>
      <c r="E1539" s="33" t="str">
        <f t="shared" si="26"/>
        <v>00:03</v>
      </c>
      <c r="F1539" s="12">
        <v>106.2</v>
      </c>
      <c r="G1539" s="12">
        <v>108.56</v>
      </c>
      <c r="H1539" s="12">
        <v>122.72</v>
      </c>
      <c r="I1539" s="12">
        <v>112.1</v>
      </c>
      <c r="J1539" s="12">
        <v>115.64</v>
      </c>
      <c r="K1539" s="12">
        <v>107.38000000000001</v>
      </c>
      <c r="L1539" s="12">
        <v>126.26</v>
      </c>
      <c r="M1539" s="12">
        <v>118</v>
      </c>
      <c r="N1539" s="13">
        <v>114.6075</v>
      </c>
      <c r="O1539" s="17" t="s">
        <v>138</v>
      </c>
      <c r="P1539" s="14" t="s">
        <v>12</v>
      </c>
      <c r="Q1539" s="14" t="s">
        <v>15</v>
      </c>
      <c r="R1539" s="14" t="s">
        <v>17</v>
      </c>
      <c r="S1539" s="14" t="s">
        <v>143</v>
      </c>
    </row>
    <row r="1540" spans="1:19" x14ac:dyDescent="0.3">
      <c r="A1540" s="11">
        <v>44635.615104166667</v>
      </c>
      <c r="B1540" s="11"/>
      <c r="C1540" s="15">
        <v>44635</v>
      </c>
      <c r="D1540" s="16">
        <v>0.61510416666666667</v>
      </c>
      <c r="E1540" s="33" t="str">
        <f t="shared" si="26"/>
        <v>00:03</v>
      </c>
      <c r="F1540" s="12">
        <v>102.60000000000001</v>
      </c>
      <c r="G1540" s="12">
        <v>104.88000000000001</v>
      </c>
      <c r="H1540" s="12">
        <v>118.56</v>
      </c>
      <c r="I1540" s="12">
        <v>108.3</v>
      </c>
      <c r="J1540" s="12">
        <v>111.72</v>
      </c>
      <c r="K1540" s="12">
        <v>103.74000000000001</v>
      </c>
      <c r="L1540" s="12">
        <v>114</v>
      </c>
      <c r="M1540" s="12">
        <v>110.58</v>
      </c>
      <c r="N1540" s="13">
        <v>109.29750000000001</v>
      </c>
      <c r="O1540" s="17" t="s">
        <v>138</v>
      </c>
      <c r="P1540" s="14" t="s">
        <v>12</v>
      </c>
      <c r="Q1540" s="14" t="s">
        <v>15</v>
      </c>
      <c r="R1540" s="14" t="s">
        <v>17</v>
      </c>
      <c r="S1540" s="14" t="s">
        <v>143</v>
      </c>
    </row>
    <row r="1541" spans="1:19" x14ac:dyDescent="0.3">
      <c r="A1541" s="11">
        <v>44635.615173611113</v>
      </c>
      <c r="B1541" s="11"/>
      <c r="C1541" s="15">
        <v>44635</v>
      </c>
      <c r="D1541" s="16">
        <v>0.61517361111111113</v>
      </c>
      <c r="E1541" s="33" t="str">
        <f t="shared" si="26"/>
        <v>00:03</v>
      </c>
      <c r="F1541" s="12">
        <v>103.5</v>
      </c>
      <c r="G1541" s="12">
        <v>105.80000000000001</v>
      </c>
      <c r="H1541" s="12">
        <v>119.60000000000001</v>
      </c>
      <c r="I1541" s="12">
        <v>109.25</v>
      </c>
      <c r="J1541" s="12">
        <v>112.7</v>
      </c>
      <c r="K1541" s="12">
        <v>104.65</v>
      </c>
      <c r="L1541" s="12">
        <v>115</v>
      </c>
      <c r="M1541" s="12">
        <v>111.55</v>
      </c>
      <c r="N1541" s="13">
        <v>110.25624999999999</v>
      </c>
      <c r="O1541" s="17" t="s">
        <v>138</v>
      </c>
      <c r="P1541" s="14" t="s">
        <v>12</v>
      </c>
      <c r="Q1541" s="14" t="s">
        <v>15</v>
      </c>
      <c r="R1541" s="14" t="s">
        <v>17</v>
      </c>
      <c r="S1541" s="14" t="s">
        <v>143</v>
      </c>
    </row>
    <row r="1542" spans="1:19" x14ac:dyDescent="0.3">
      <c r="A1542" s="11">
        <v>44635.615266203706</v>
      </c>
      <c r="B1542" s="11"/>
      <c r="C1542" s="15">
        <v>44635</v>
      </c>
      <c r="D1542" s="16">
        <v>0.61526620370370366</v>
      </c>
      <c r="E1542" s="33" t="str">
        <f t="shared" si="26"/>
        <v>00:03</v>
      </c>
      <c r="F1542" s="12">
        <v>128</v>
      </c>
      <c r="G1542" s="12">
        <v>95.910000000000011</v>
      </c>
      <c r="H1542" s="12">
        <v>108.42</v>
      </c>
      <c r="I1542" s="12">
        <v>99.037499999999994</v>
      </c>
      <c r="J1542" s="12">
        <v>102.16499999999999</v>
      </c>
      <c r="K1542" s="12">
        <v>59</v>
      </c>
      <c r="L1542" s="12">
        <v>116</v>
      </c>
      <c r="M1542" s="12">
        <v>114</v>
      </c>
      <c r="N1542" s="13">
        <v>102.8165625</v>
      </c>
      <c r="O1542" s="17" t="s">
        <v>138</v>
      </c>
      <c r="P1542" s="14" t="s">
        <v>12</v>
      </c>
      <c r="Q1542" s="14" t="s">
        <v>15</v>
      </c>
      <c r="R1542" s="14" t="s">
        <v>17</v>
      </c>
      <c r="S1542" s="14" t="s">
        <v>143</v>
      </c>
    </row>
    <row r="1543" spans="1:19" x14ac:dyDescent="0.3">
      <c r="A1543" s="11">
        <v>44635.615335648145</v>
      </c>
      <c r="B1543" s="11"/>
      <c r="C1543" s="15">
        <v>44635</v>
      </c>
      <c r="D1543" s="16">
        <v>0.61533564814814812</v>
      </c>
      <c r="E1543" s="33" t="str">
        <f t="shared" si="26"/>
        <v>00:03</v>
      </c>
      <c r="F1543" s="12">
        <v>103.5</v>
      </c>
      <c r="G1543" s="12">
        <v>105.80000000000001</v>
      </c>
      <c r="H1543" s="12">
        <v>119.60000000000001</v>
      </c>
      <c r="I1543" s="12">
        <v>109.25</v>
      </c>
      <c r="J1543" s="12">
        <v>112.7</v>
      </c>
      <c r="K1543" s="12">
        <v>104.65</v>
      </c>
      <c r="L1543" s="12">
        <v>115</v>
      </c>
      <c r="M1543" s="12">
        <v>111.55</v>
      </c>
      <c r="N1543" s="13">
        <v>110.25624999999999</v>
      </c>
      <c r="O1543" s="17" t="s">
        <v>138</v>
      </c>
      <c r="P1543" s="14" t="s">
        <v>12</v>
      </c>
      <c r="Q1543" s="14" t="s">
        <v>15</v>
      </c>
      <c r="R1543" s="14" t="s">
        <v>17</v>
      </c>
      <c r="S1543" s="14" t="s">
        <v>143</v>
      </c>
    </row>
    <row r="1544" spans="1:19" x14ac:dyDescent="0.3">
      <c r="A1544" s="11">
        <v>44635.615381944444</v>
      </c>
      <c r="B1544" s="11"/>
      <c r="C1544" s="15">
        <v>44635</v>
      </c>
      <c r="D1544" s="16">
        <v>0.6153819444444445</v>
      </c>
      <c r="E1544" s="33" t="str">
        <f t="shared" si="26"/>
        <v>00:03</v>
      </c>
      <c r="F1544" s="12">
        <v>138</v>
      </c>
      <c r="G1544" s="12">
        <v>126.96000000000001</v>
      </c>
      <c r="H1544" s="12">
        <v>143.52000000000001</v>
      </c>
      <c r="I1544" s="12">
        <v>131.1</v>
      </c>
      <c r="J1544" s="12">
        <v>135.24</v>
      </c>
      <c r="K1544" s="12">
        <v>125.58</v>
      </c>
      <c r="L1544" s="12">
        <v>147.66</v>
      </c>
      <c r="M1544" s="12">
        <v>133.85999999999999</v>
      </c>
      <c r="N1544" s="13">
        <v>135.24</v>
      </c>
      <c r="O1544" s="17" t="s">
        <v>138</v>
      </c>
      <c r="P1544" s="14" t="s">
        <v>12</v>
      </c>
      <c r="Q1544" s="14" t="s">
        <v>15</v>
      </c>
      <c r="R1544" s="14" t="s">
        <v>18</v>
      </c>
      <c r="S1544" s="14" t="s">
        <v>143</v>
      </c>
    </row>
    <row r="1545" spans="1:19" x14ac:dyDescent="0.3">
      <c r="A1545" s="11">
        <v>44635.615451388891</v>
      </c>
      <c r="B1545" s="11"/>
      <c r="C1545" s="15">
        <v>44635</v>
      </c>
      <c r="D1545" s="16">
        <v>0.61545138888888895</v>
      </c>
      <c r="E1545" s="33" t="str">
        <f t="shared" si="26"/>
        <v>00:04</v>
      </c>
      <c r="F1545" s="12">
        <v>97.65</v>
      </c>
      <c r="G1545" s="12">
        <v>99.820000000000007</v>
      </c>
      <c r="H1545" s="12">
        <v>112.84</v>
      </c>
      <c r="I1545" s="12">
        <v>103.07499999999999</v>
      </c>
      <c r="J1545" s="12">
        <v>106.33</v>
      </c>
      <c r="K1545" s="12">
        <v>105</v>
      </c>
      <c r="L1545" s="12">
        <v>112</v>
      </c>
      <c r="M1545" s="12">
        <v>105.24499999999999</v>
      </c>
      <c r="N1545" s="13">
        <v>105.245</v>
      </c>
      <c r="O1545" s="17" t="s">
        <v>138</v>
      </c>
      <c r="P1545" s="14" t="s">
        <v>12</v>
      </c>
      <c r="Q1545" s="14" t="s">
        <v>15</v>
      </c>
      <c r="R1545" s="14" t="s">
        <v>17</v>
      </c>
      <c r="S1545" s="14" t="s">
        <v>143</v>
      </c>
    </row>
    <row r="1546" spans="1:19" x14ac:dyDescent="0.3">
      <c r="A1546" s="11">
        <v>44635.615543981483</v>
      </c>
      <c r="B1546" s="11"/>
      <c r="C1546" s="15">
        <v>44635</v>
      </c>
      <c r="D1546" s="16">
        <v>0.61554398148148148</v>
      </c>
      <c r="E1546" s="33" t="str">
        <f t="shared" si="26"/>
        <v>00:04</v>
      </c>
      <c r="F1546" s="12">
        <v>99.9</v>
      </c>
      <c r="G1546" s="12">
        <v>102.12</v>
      </c>
      <c r="H1546" s="12">
        <v>115.44</v>
      </c>
      <c r="I1546" s="12">
        <v>105.44999999999999</v>
      </c>
      <c r="J1546" s="12">
        <v>108.78</v>
      </c>
      <c r="K1546" s="12">
        <v>101.01</v>
      </c>
      <c r="L1546" s="12">
        <v>111</v>
      </c>
      <c r="M1546" s="12">
        <v>107.67</v>
      </c>
      <c r="N1546" s="13">
        <v>106.42125</v>
      </c>
      <c r="O1546" s="17" t="s">
        <v>138</v>
      </c>
      <c r="P1546" s="14" t="s">
        <v>12</v>
      </c>
      <c r="Q1546" s="14" t="s">
        <v>15</v>
      </c>
      <c r="R1546" s="14" t="s">
        <v>17</v>
      </c>
      <c r="S1546" s="14" t="s">
        <v>143</v>
      </c>
    </row>
    <row r="1547" spans="1:19" x14ac:dyDescent="0.3">
      <c r="A1547" s="11">
        <v>44635.615717592591</v>
      </c>
      <c r="B1547" s="11"/>
      <c r="C1547" s="15">
        <v>44635</v>
      </c>
      <c r="D1547" s="16">
        <v>0.61571759259259262</v>
      </c>
      <c r="E1547" s="33" t="str">
        <f t="shared" si="26"/>
        <v>00:04</v>
      </c>
      <c r="F1547" s="12">
        <v>101.7</v>
      </c>
      <c r="G1547" s="12">
        <v>103.96000000000001</v>
      </c>
      <c r="H1547" s="12">
        <v>117.52000000000001</v>
      </c>
      <c r="I1547" s="12">
        <v>107.35</v>
      </c>
      <c r="J1547" s="12">
        <v>110.74</v>
      </c>
      <c r="K1547" s="12">
        <v>102.83</v>
      </c>
      <c r="L1547" s="12">
        <v>113</v>
      </c>
      <c r="M1547" s="12">
        <v>109.61</v>
      </c>
      <c r="N1547" s="13">
        <v>108.33875000000002</v>
      </c>
      <c r="O1547" s="17" t="s">
        <v>138</v>
      </c>
      <c r="P1547" s="14" t="s">
        <v>12</v>
      </c>
      <c r="Q1547" s="14" t="s">
        <v>15</v>
      </c>
      <c r="R1547" s="14" t="s">
        <v>17</v>
      </c>
      <c r="S1547" s="14" t="s">
        <v>143</v>
      </c>
    </row>
    <row r="1548" spans="1:19" x14ac:dyDescent="0.3">
      <c r="A1548" s="11">
        <v>44635.615810185183</v>
      </c>
      <c r="B1548" s="11"/>
      <c r="C1548" s="15">
        <v>44635</v>
      </c>
      <c r="D1548" s="16">
        <v>0.61581018518518515</v>
      </c>
      <c r="E1548" s="33" t="str">
        <f t="shared" si="26"/>
        <v>00:04</v>
      </c>
      <c r="F1548" s="12">
        <v>101.7</v>
      </c>
      <c r="G1548" s="12">
        <v>103.96000000000001</v>
      </c>
      <c r="H1548" s="12">
        <v>117.52000000000001</v>
      </c>
      <c r="I1548" s="12">
        <v>107.35</v>
      </c>
      <c r="J1548" s="12">
        <v>110.74</v>
      </c>
      <c r="K1548" s="12">
        <v>102.83</v>
      </c>
      <c r="L1548" s="12">
        <v>113</v>
      </c>
      <c r="M1548" s="12">
        <v>109.61</v>
      </c>
      <c r="N1548" s="13">
        <v>108.33875000000002</v>
      </c>
      <c r="O1548" s="17" t="s">
        <v>138</v>
      </c>
      <c r="P1548" s="14" t="s">
        <v>12</v>
      </c>
      <c r="Q1548" s="14" t="s">
        <v>15</v>
      </c>
      <c r="R1548" s="14" t="s">
        <v>17</v>
      </c>
      <c r="S1548" s="14" t="s">
        <v>143</v>
      </c>
    </row>
    <row r="1549" spans="1:19" x14ac:dyDescent="0.3">
      <c r="A1549" s="11">
        <v>44635.615960648145</v>
      </c>
      <c r="B1549" s="11"/>
      <c r="C1549" s="15">
        <v>44635</v>
      </c>
      <c r="D1549" s="16">
        <v>0.61596064814814822</v>
      </c>
      <c r="E1549" s="33" t="str">
        <f t="shared" si="26"/>
        <v>00:04</v>
      </c>
      <c r="F1549" s="12">
        <v>132</v>
      </c>
      <c r="G1549" s="12">
        <v>107.18</v>
      </c>
      <c r="H1549" s="12">
        <v>121.16000000000001</v>
      </c>
      <c r="I1549" s="12">
        <v>110.675</v>
      </c>
      <c r="J1549" s="12">
        <v>114.17</v>
      </c>
      <c r="K1549" s="12">
        <v>106</v>
      </c>
      <c r="L1549" s="12">
        <v>112</v>
      </c>
      <c r="M1549" s="12">
        <v>116</v>
      </c>
      <c r="N1549" s="13">
        <v>114.89812500000001</v>
      </c>
      <c r="O1549" s="17" t="s">
        <v>138</v>
      </c>
      <c r="P1549" s="14" t="s">
        <v>12</v>
      </c>
      <c r="Q1549" s="14" t="s">
        <v>15</v>
      </c>
      <c r="R1549" s="14" t="s">
        <v>17</v>
      </c>
      <c r="S1549" s="14" t="s">
        <v>143</v>
      </c>
    </row>
    <row r="1550" spans="1:19" x14ac:dyDescent="0.3">
      <c r="A1550" s="11">
        <v>44635.615972222222</v>
      </c>
      <c r="B1550" s="11"/>
      <c r="C1550" s="15">
        <v>44635</v>
      </c>
      <c r="D1550" s="16">
        <v>0.61597222222222225</v>
      </c>
      <c r="E1550" s="33" t="str">
        <f t="shared" si="26"/>
        <v>00:04</v>
      </c>
      <c r="F1550" s="12">
        <v>101.7</v>
      </c>
      <c r="G1550" s="12">
        <v>103.96000000000001</v>
      </c>
      <c r="H1550" s="12">
        <v>117.52000000000001</v>
      </c>
      <c r="I1550" s="12">
        <v>107.35</v>
      </c>
      <c r="J1550" s="12">
        <v>110.74</v>
      </c>
      <c r="K1550" s="12">
        <v>102.83</v>
      </c>
      <c r="L1550" s="12">
        <v>113</v>
      </c>
      <c r="M1550" s="12">
        <v>109.61</v>
      </c>
      <c r="N1550" s="13">
        <v>108.33875000000002</v>
      </c>
      <c r="O1550" s="17" t="s">
        <v>138</v>
      </c>
      <c r="P1550" s="14" t="s">
        <v>12</v>
      </c>
      <c r="Q1550" s="14" t="s">
        <v>15</v>
      </c>
      <c r="R1550" s="14" t="s">
        <v>17</v>
      </c>
      <c r="S1550" s="14" t="s">
        <v>143</v>
      </c>
    </row>
    <row r="1551" spans="1:19" x14ac:dyDescent="0.3">
      <c r="A1551" s="11">
        <v>44635.616354166668</v>
      </c>
      <c r="B1551" s="11"/>
      <c r="C1551" s="15">
        <v>44635</v>
      </c>
      <c r="D1551" s="16">
        <v>0.61635416666666665</v>
      </c>
      <c r="E1551" s="33" t="str">
        <f t="shared" si="26"/>
        <v>00:05</v>
      </c>
      <c r="F1551" s="12">
        <v>104.4</v>
      </c>
      <c r="G1551" s="12">
        <v>106.72</v>
      </c>
      <c r="H1551" s="12">
        <v>120.64</v>
      </c>
      <c r="I1551" s="12">
        <v>110.19999999999999</v>
      </c>
      <c r="J1551" s="12">
        <v>113.67999999999999</v>
      </c>
      <c r="K1551" s="12">
        <v>105.56</v>
      </c>
      <c r="L1551" s="12">
        <v>116</v>
      </c>
      <c r="M1551" s="12">
        <v>112.52</v>
      </c>
      <c r="N1551" s="13">
        <v>111.215</v>
      </c>
      <c r="O1551" s="17" t="s">
        <v>138</v>
      </c>
      <c r="P1551" s="14" t="s">
        <v>12</v>
      </c>
      <c r="Q1551" s="14" t="s">
        <v>15</v>
      </c>
      <c r="R1551" s="14" t="s">
        <v>17</v>
      </c>
      <c r="S1551" s="14" t="s">
        <v>143</v>
      </c>
    </row>
    <row r="1552" spans="1:19" x14ac:dyDescent="0.3">
      <c r="A1552" s="11">
        <v>44635.616412037038</v>
      </c>
      <c r="B1552" s="11"/>
      <c r="C1552" s="15">
        <v>44635</v>
      </c>
      <c r="D1552" s="16">
        <v>0.61641203703703706</v>
      </c>
      <c r="E1552" s="33" t="str">
        <f t="shared" si="26"/>
        <v>00:05</v>
      </c>
      <c r="F1552" s="12">
        <v>124</v>
      </c>
      <c r="G1552" s="12">
        <v>114.08</v>
      </c>
      <c r="H1552" s="12">
        <v>128.96</v>
      </c>
      <c r="I1552" s="12">
        <v>117.8</v>
      </c>
      <c r="J1552" s="12">
        <v>121.52</v>
      </c>
      <c r="K1552" s="12">
        <v>112.84</v>
      </c>
      <c r="L1552" s="12">
        <v>132.68</v>
      </c>
      <c r="M1552" s="12">
        <v>120.28</v>
      </c>
      <c r="N1552" s="13">
        <v>121.52000000000001</v>
      </c>
      <c r="O1552" s="17" t="s">
        <v>138</v>
      </c>
      <c r="P1552" s="14" t="s">
        <v>12</v>
      </c>
      <c r="Q1552" s="14" t="s">
        <v>15</v>
      </c>
      <c r="R1552" s="14" t="s">
        <v>18</v>
      </c>
      <c r="S1552" s="14" t="s">
        <v>143</v>
      </c>
    </row>
    <row r="1553" spans="1:19" x14ac:dyDescent="0.3">
      <c r="A1553" s="11">
        <v>44635.61645833333</v>
      </c>
      <c r="B1553" s="11"/>
      <c r="C1553" s="15">
        <v>44635</v>
      </c>
      <c r="D1553" s="16">
        <v>0.61645833333333333</v>
      </c>
      <c r="E1553" s="33" t="str">
        <f t="shared" si="26"/>
        <v>00:05</v>
      </c>
      <c r="F1553" s="12">
        <v>104.4</v>
      </c>
      <c r="G1553" s="12">
        <v>106.72</v>
      </c>
      <c r="H1553" s="12">
        <v>120.64</v>
      </c>
      <c r="I1553" s="12">
        <v>110.19999999999999</v>
      </c>
      <c r="J1553" s="12">
        <v>113.67999999999999</v>
      </c>
      <c r="K1553" s="12">
        <v>105.56</v>
      </c>
      <c r="L1553" s="12">
        <v>116</v>
      </c>
      <c r="M1553" s="12">
        <v>112.52</v>
      </c>
      <c r="N1553" s="13">
        <v>111.215</v>
      </c>
      <c r="O1553" s="17" t="s">
        <v>138</v>
      </c>
      <c r="P1553" s="14" t="s">
        <v>12</v>
      </c>
      <c r="Q1553" s="14" t="s">
        <v>15</v>
      </c>
      <c r="R1553" s="14" t="s">
        <v>17</v>
      </c>
      <c r="S1553" s="14" t="s">
        <v>143</v>
      </c>
    </row>
    <row r="1554" spans="1:19" x14ac:dyDescent="0.3">
      <c r="A1554" s="11">
        <v>44635.616655092592</v>
      </c>
      <c r="B1554" s="11"/>
      <c r="C1554" s="15">
        <v>44635</v>
      </c>
      <c r="D1554" s="16">
        <v>0.61665509259259255</v>
      </c>
      <c r="E1554" s="33" t="str">
        <f t="shared" si="26"/>
        <v>00:05</v>
      </c>
      <c r="F1554" s="12">
        <v>123</v>
      </c>
      <c r="G1554" s="12">
        <v>106.49000000000001</v>
      </c>
      <c r="H1554" s="12">
        <v>120.38000000000001</v>
      </c>
      <c r="I1554" s="12">
        <v>109.96249999999999</v>
      </c>
      <c r="J1554" s="12">
        <v>113.435</v>
      </c>
      <c r="K1554" s="12">
        <v>109</v>
      </c>
      <c r="L1554" s="12">
        <v>115</v>
      </c>
      <c r="M1554" s="12">
        <v>116</v>
      </c>
      <c r="N1554" s="13">
        <v>114.15843749999999</v>
      </c>
      <c r="O1554" s="17" t="s">
        <v>138</v>
      </c>
      <c r="P1554" s="14" t="s">
        <v>12</v>
      </c>
      <c r="Q1554" s="14" t="s">
        <v>15</v>
      </c>
      <c r="R1554" s="14" t="s">
        <v>17</v>
      </c>
      <c r="S1554" s="14" t="s">
        <v>143</v>
      </c>
    </row>
    <row r="1555" spans="1:19" x14ac:dyDescent="0.3">
      <c r="A1555" s="11">
        <v>44635.616678240738</v>
      </c>
      <c r="B1555" s="11"/>
      <c r="C1555" s="15">
        <v>44635</v>
      </c>
      <c r="D1555" s="16">
        <v>0.61667824074074074</v>
      </c>
      <c r="E1555" s="33" t="str">
        <f t="shared" si="26"/>
        <v>00:05</v>
      </c>
      <c r="F1555" s="12">
        <v>120</v>
      </c>
      <c r="G1555" s="12">
        <v>110.4</v>
      </c>
      <c r="H1555" s="12">
        <v>124.80000000000001</v>
      </c>
      <c r="I1555" s="12">
        <v>114</v>
      </c>
      <c r="J1555" s="12">
        <v>117.6</v>
      </c>
      <c r="K1555" s="12">
        <v>109.2</v>
      </c>
      <c r="L1555" s="12">
        <v>128.4</v>
      </c>
      <c r="M1555" s="12">
        <v>116.39999999999999</v>
      </c>
      <c r="N1555" s="13">
        <v>117.60000000000001</v>
      </c>
      <c r="O1555" s="17" t="s">
        <v>138</v>
      </c>
      <c r="P1555" s="14" t="s">
        <v>12</v>
      </c>
      <c r="Q1555" s="14" t="s">
        <v>15</v>
      </c>
      <c r="R1555" s="14" t="s">
        <v>17</v>
      </c>
      <c r="S1555" s="14" t="s">
        <v>143</v>
      </c>
    </row>
    <row r="1556" spans="1:19" x14ac:dyDescent="0.3">
      <c r="A1556" s="11">
        <v>44635.616828703707</v>
      </c>
      <c r="B1556" s="11"/>
      <c r="C1556" s="15">
        <v>44635</v>
      </c>
      <c r="D1556" s="16">
        <v>0.61682870370370368</v>
      </c>
      <c r="E1556" s="33" t="str">
        <f t="shared" si="26"/>
        <v>00:06</v>
      </c>
      <c r="F1556" s="12">
        <v>122</v>
      </c>
      <c r="G1556" s="12">
        <v>112.24000000000001</v>
      </c>
      <c r="H1556" s="12">
        <v>126.88000000000001</v>
      </c>
      <c r="I1556" s="12">
        <v>115.89999999999999</v>
      </c>
      <c r="J1556" s="12">
        <v>119.56</v>
      </c>
      <c r="K1556" s="12">
        <v>111.02000000000001</v>
      </c>
      <c r="L1556" s="12">
        <v>130.54000000000002</v>
      </c>
      <c r="M1556" s="12">
        <v>118.34</v>
      </c>
      <c r="N1556" s="13">
        <v>119.55999999999999</v>
      </c>
      <c r="O1556" s="17" t="s">
        <v>138</v>
      </c>
      <c r="P1556" s="14" t="s">
        <v>12</v>
      </c>
      <c r="Q1556" s="14" t="s">
        <v>15</v>
      </c>
      <c r="R1556" s="14" t="s">
        <v>17</v>
      </c>
      <c r="S1556" s="14" t="s">
        <v>143</v>
      </c>
    </row>
    <row r="1557" spans="1:19" x14ac:dyDescent="0.3">
      <c r="A1557" s="11">
        <v>44635.616886574076</v>
      </c>
      <c r="B1557" s="11"/>
      <c r="C1557" s="15">
        <v>44635</v>
      </c>
      <c r="D1557" s="16">
        <v>0.6168865740740741</v>
      </c>
      <c r="E1557" s="33" t="str">
        <f t="shared" si="26"/>
        <v>00:06</v>
      </c>
      <c r="F1557" s="12">
        <v>99.9</v>
      </c>
      <c r="G1557" s="12">
        <v>102.12</v>
      </c>
      <c r="H1557" s="12">
        <v>115.44</v>
      </c>
      <c r="I1557" s="12">
        <v>105.44999999999999</v>
      </c>
      <c r="J1557" s="12">
        <v>108.78</v>
      </c>
      <c r="K1557" s="12">
        <v>111</v>
      </c>
      <c r="L1557" s="12">
        <v>118.77000000000001</v>
      </c>
      <c r="M1557" s="12">
        <v>107.67</v>
      </c>
      <c r="N1557" s="13">
        <v>108.64125</v>
      </c>
      <c r="O1557" s="17" t="s">
        <v>138</v>
      </c>
      <c r="P1557" s="14" t="s">
        <v>12</v>
      </c>
      <c r="Q1557" s="14" t="s">
        <v>15</v>
      </c>
      <c r="R1557" s="14" t="s">
        <v>17</v>
      </c>
      <c r="S1557" s="14" t="s">
        <v>143</v>
      </c>
    </row>
    <row r="1558" spans="1:19" x14ac:dyDescent="0.3">
      <c r="A1558" s="11">
        <v>44635.617037037038</v>
      </c>
      <c r="B1558" s="11"/>
      <c r="C1558" s="15">
        <v>44635</v>
      </c>
      <c r="D1558" s="16">
        <v>0.61703703703703705</v>
      </c>
      <c r="E1558" s="33" t="str">
        <f t="shared" si="26"/>
        <v>00:06</v>
      </c>
      <c r="F1558" s="12">
        <v>124</v>
      </c>
      <c r="G1558" s="12">
        <v>114.08</v>
      </c>
      <c r="H1558" s="12">
        <v>128.96</v>
      </c>
      <c r="I1558" s="12">
        <v>117.8</v>
      </c>
      <c r="J1558" s="12">
        <v>121.52</v>
      </c>
      <c r="K1558" s="12">
        <v>112.84</v>
      </c>
      <c r="L1558" s="12">
        <v>132.68</v>
      </c>
      <c r="M1558" s="12">
        <v>120.28</v>
      </c>
      <c r="N1558" s="13">
        <v>121.52000000000001</v>
      </c>
      <c r="O1558" s="17" t="s">
        <v>138</v>
      </c>
      <c r="P1558" s="14" t="s">
        <v>12</v>
      </c>
      <c r="Q1558" s="14" t="s">
        <v>15</v>
      </c>
      <c r="R1558" s="14" t="s">
        <v>18</v>
      </c>
      <c r="S1558" s="14" t="s">
        <v>143</v>
      </c>
    </row>
    <row r="1559" spans="1:19" x14ac:dyDescent="0.3">
      <c r="A1559" s="11">
        <v>44635.617349537039</v>
      </c>
      <c r="B1559" s="11"/>
      <c r="C1559" s="15">
        <v>44635</v>
      </c>
      <c r="D1559" s="16">
        <v>0.6173495370370371</v>
      </c>
      <c r="E1559" s="33" t="str">
        <f t="shared" si="26"/>
        <v>00:06</v>
      </c>
      <c r="F1559" s="12">
        <v>123</v>
      </c>
      <c r="G1559" s="12">
        <v>106.03</v>
      </c>
      <c r="H1559" s="12">
        <v>119.86</v>
      </c>
      <c r="I1559" s="12">
        <v>109.4875</v>
      </c>
      <c r="J1559" s="12">
        <v>112.94499999999999</v>
      </c>
      <c r="K1559" s="12">
        <v>107</v>
      </c>
      <c r="L1559" s="12">
        <v>118</v>
      </c>
      <c r="M1559" s="12">
        <v>113</v>
      </c>
      <c r="N1559" s="13">
        <v>113.6653125</v>
      </c>
      <c r="O1559" s="17" t="s">
        <v>138</v>
      </c>
      <c r="P1559" s="14" t="s">
        <v>12</v>
      </c>
      <c r="Q1559" s="14" t="s">
        <v>15</v>
      </c>
      <c r="R1559" s="14" t="s">
        <v>17</v>
      </c>
      <c r="S1559" s="14" t="s">
        <v>143</v>
      </c>
    </row>
    <row r="1560" spans="1:19" x14ac:dyDescent="0.3">
      <c r="A1560" s="11">
        <v>44635.618043981478</v>
      </c>
      <c r="B1560" s="11"/>
      <c r="C1560" s="15">
        <v>44635</v>
      </c>
      <c r="D1560" s="16">
        <v>0.61804398148148143</v>
      </c>
      <c r="E1560" s="33" t="str">
        <f t="shared" si="26"/>
        <v>00:07</v>
      </c>
      <c r="F1560" s="12">
        <v>129</v>
      </c>
      <c r="G1560" s="12">
        <v>112.7</v>
      </c>
      <c r="H1560" s="12">
        <v>127.4</v>
      </c>
      <c r="I1560" s="12">
        <v>116.375</v>
      </c>
      <c r="J1560" s="12">
        <v>120.05</v>
      </c>
      <c r="K1560" s="12">
        <v>126</v>
      </c>
      <c r="L1560" s="12">
        <v>120</v>
      </c>
      <c r="M1560" s="12">
        <v>115</v>
      </c>
      <c r="N1560" s="13">
        <v>120.815625</v>
      </c>
      <c r="O1560" s="17" t="s">
        <v>138</v>
      </c>
      <c r="P1560" s="14" t="s">
        <v>12</v>
      </c>
      <c r="Q1560" s="14" t="s">
        <v>15</v>
      </c>
      <c r="R1560" s="14" t="s">
        <v>18</v>
      </c>
      <c r="S1560" s="14" t="s">
        <v>143</v>
      </c>
    </row>
    <row r="1561" spans="1:19" x14ac:dyDescent="0.3">
      <c r="A1561" s="11">
        <v>44635.618703703702</v>
      </c>
      <c r="B1561" s="11"/>
      <c r="C1561" s="15">
        <v>44635</v>
      </c>
      <c r="D1561" s="16">
        <v>0.61870370370370364</v>
      </c>
      <c r="E1561" s="33" t="str">
        <f t="shared" si="26"/>
        <v>00:08</v>
      </c>
      <c r="F1561" s="12">
        <v>101.7</v>
      </c>
      <c r="G1561" s="12">
        <v>103.96000000000001</v>
      </c>
      <c r="H1561" s="12">
        <v>117.52000000000001</v>
      </c>
      <c r="I1561" s="12">
        <v>107.35</v>
      </c>
      <c r="J1561" s="12">
        <v>110.74</v>
      </c>
      <c r="K1561" s="12">
        <v>102.83</v>
      </c>
      <c r="L1561" s="12">
        <v>113</v>
      </c>
      <c r="M1561" s="12">
        <v>109.61</v>
      </c>
      <c r="N1561" s="13">
        <v>108.33875000000002</v>
      </c>
      <c r="O1561" s="17" t="s">
        <v>138</v>
      </c>
      <c r="P1561" s="14" t="s">
        <v>12</v>
      </c>
      <c r="Q1561" s="14" t="s">
        <v>15</v>
      </c>
      <c r="R1561" s="14" t="s">
        <v>17</v>
      </c>
      <c r="S1561" s="14" t="s">
        <v>143</v>
      </c>
    </row>
    <row r="1562" spans="1:19" x14ac:dyDescent="0.3">
      <c r="A1562" s="11">
        <v>44635.618738425925</v>
      </c>
      <c r="B1562" s="11"/>
      <c r="C1562" s="15">
        <v>44635</v>
      </c>
      <c r="D1562" s="16">
        <v>0.61873842592592598</v>
      </c>
      <c r="E1562" s="33" t="str">
        <f t="shared" si="26"/>
        <v>00:08</v>
      </c>
      <c r="F1562" s="12">
        <v>128</v>
      </c>
      <c r="G1562" s="12">
        <v>110.4</v>
      </c>
      <c r="H1562" s="12">
        <v>124.80000000000001</v>
      </c>
      <c r="I1562" s="12">
        <v>114</v>
      </c>
      <c r="J1562" s="12">
        <v>117.6</v>
      </c>
      <c r="K1562" s="12">
        <v>124</v>
      </c>
      <c r="L1562" s="12">
        <v>111</v>
      </c>
      <c r="M1562" s="12">
        <v>117</v>
      </c>
      <c r="N1562" s="13">
        <v>118.35000000000001</v>
      </c>
      <c r="O1562" s="17" t="s">
        <v>138</v>
      </c>
      <c r="P1562" s="14" t="s">
        <v>12</v>
      </c>
      <c r="Q1562" s="14" t="s">
        <v>15</v>
      </c>
      <c r="R1562" s="14" t="s">
        <v>17</v>
      </c>
      <c r="S1562" s="14" t="s">
        <v>143</v>
      </c>
    </row>
    <row r="1563" spans="1:19" x14ac:dyDescent="0.3">
      <c r="A1563" s="11">
        <v>44635.61917824074</v>
      </c>
      <c r="B1563" s="11"/>
      <c r="C1563" s="15">
        <v>44635</v>
      </c>
      <c r="D1563" s="16">
        <v>0.61917824074074079</v>
      </c>
      <c r="E1563" s="33" t="str">
        <f t="shared" si="26"/>
        <v>00:09</v>
      </c>
      <c r="F1563" s="12">
        <v>129</v>
      </c>
      <c r="G1563" s="12">
        <v>118.68</v>
      </c>
      <c r="H1563" s="12">
        <v>134.16</v>
      </c>
      <c r="I1563" s="12">
        <v>122.55</v>
      </c>
      <c r="J1563" s="12">
        <v>126.42</v>
      </c>
      <c r="K1563" s="12">
        <v>117.39</v>
      </c>
      <c r="L1563" s="12">
        <v>138.03</v>
      </c>
      <c r="M1563" s="12">
        <v>125.13</v>
      </c>
      <c r="N1563" s="13">
        <v>126.42</v>
      </c>
      <c r="O1563" s="17" t="s">
        <v>138</v>
      </c>
      <c r="P1563" s="14" t="s">
        <v>12</v>
      </c>
      <c r="Q1563" s="14" t="s">
        <v>15</v>
      </c>
      <c r="R1563" s="14" t="s">
        <v>18</v>
      </c>
      <c r="S1563" s="14" t="s">
        <v>143</v>
      </c>
    </row>
    <row r="1564" spans="1:19" x14ac:dyDescent="0.3">
      <c r="A1564" s="11">
        <v>44635.619432870371</v>
      </c>
      <c r="B1564" s="11"/>
      <c r="C1564" s="15">
        <v>44635</v>
      </c>
      <c r="D1564" s="16">
        <v>0.61943287037037031</v>
      </c>
      <c r="E1564" s="33" t="str">
        <f t="shared" si="26"/>
        <v>00:09</v>
      </c>
      <c r="F1564" s="12">
        <v>128</v>
      </c>
      <c r="G1564" s="12">
        <v>108.33</v>
      </c>
      <c r="H1564" s="12">
        <v>122.46000000000001</v>
      </c>
      <c r="I1564" s="12">
        <v>111.8625</v>
      </c>
      <c r="J1564" s="12">
        <v>115.395</v>
      </c>
      <c r="K1564" s="12">
        <v>124</v>
      </c>
      <c r="L1564" s="12">
        <v>109</v>
      </c>
      <c r="M1564" s="12">
        <v>110</v>
      </c>
      <c r="N1564" s="13">
        <v>116.1309375</v>
      </c>
      <c r="O1564" s="17" t="s">
        <v>138</v>
      </c>
      <c r="P1564" s="14" t="s">
        <v>12</v>
      </c>
      <c r="Q1564" s="14" t="s">
        <v>15</v>
      </c>
      <c r="R1564" s="14" t="s">
        <v>17</v>
      </c>
      <c r="S1564" s="14" t="s">
        <v>143</v>
      </c>
    </row>
    <row r="1565" spans="1:19" x14ac:dyDescent="0.3">
      <c r="A1565" s="11">
        <v>44635.619699074072</v>
      </c>
      <c r="B1565" s="11"/>
      <c r="C1565" s="15">
        <v>44635</v>
      </c>
      <c r="D1565" s="16">
        <v>0.6196990740740741</v>
      </c>
      <c r="E1565" s="33" t="str">
        <f t="shared" si="26"/>
        <v>00:10</v>
      </c>
      <c r="F1565" s="12">
        <v>101.7</v>
      </c>
      <c r="G1565" s="12">
        <v>103.96000000000001</v>
      </c>
      <c r="H1565" s="12">
        <v>117.52000000000001</v>
      </c>
      <c r="I1565" s="12">
        <v>107.35</v>
      </c>
      <c r="J1565" s="12">
        <v>110.74</v>
      </c>
      <c r="K1565" s="12">
        <v>102.83</v>
      </c>
      <c r="L1565" s="12">
        <v>113</v>
      </c>
      <c r="M1565" s="12">
        <v>109.61</v>
      </c>
      <c r="N1565" s="13">
        <v>108.33875000000002</v>
      </c>
      <c r="O1565" s="17" t="s">
        <v>138</v>
      </c>
      <c r="P1565" s="14" t="s">
        <v>12</v>
      </c>
      <c r="Q1565" s="14" t="s">
        <v>15</v>
      </c>
      <c r="R1565" s="14" t="s">
        <v>17</v>
      </c>
      <c r="S1565" s="14" t="s">
        <v>143</v>
      </c>
    </row>
    <row r="1566" spans="1:19" x14ac:dyDescent="0.3">
      <c r="A1566" s="11">
        <v>44635.620127314818</v>
      </c>
      <c r="B1566" s="11"/>
      <c r="C1566" s="15">
        <v>44635</v>
      </c>
      <c r="D1566" s="16">
        <v>0.62012731481481487</v>
      </c>
      <c r="E1566" s="33" t="str">
        <f t="shared" si="26"/>
        <v>00:10</v>
      </c>
      <c r="F1566" s="12">
        <v>130</v>
      </c>
      <c r="G1566" s="12">
        <v>108.56</v>
      </c>
      <c r="H1566" s="12">
        <v>122.72</v>
      </c>
      <c r="I1566" s="12">
        <v>112.1</v>
      </c>
      <c r="J1566" s="12">
        <v>115.64</v>
      </c>
      <c r="K1566" s="12">
        <v>123</v>
      </c>
      <c r="L1566" s="12">
        <v>114</v>
      </c>
      <c r="M1566" s="12">
        <v>105</v>
      </c>
      <c r="N1566" s="13">
        <v>116.3775</v>
      </c>
      <c r="O1566" s="17" t="s">
        <v>138</v>
      </c>
      <c r="P1566" s="14" t="s">
        <v>12</v>
      </c>
      <c r="Q1566" s="14" t="s">
        <v>15</v>
      </c>
      <c r="R1566" s="14" t="s">
        <v>17</v>
      </c>
      <c r="S1566" s="14" t="s">
        <v>143</v>
      </c>
    </row>
    <row r="1567" spans="1:19" x14ac:dyDescent="0.3">
      <c r="A1567" s="11">
        <v>44635.620509259257</v>
      </c>
      <c r="B1567" s="11"/>
      <c r="C1567" s="15">
        <v>44635</v>
      </c>
      <c r="D1567" s="16">
        <v>0.62050925925925926</v>
      </c>
      <c r="E1567" s="33" t="str">
        <f t="shared" si="26"/>
        <v>00:11</v>
      </c>
      <c r="F1567" s="12">
        <v>127</v>
      </c>
      <c r="G1567" s="12">
        <v>116.84</v>
      </c>
      <c r="H1567" s="12">
        <v>132.08000000000001</v>
      </c>
      <c r="I1567" s="12">
        <v>120.64999999999999</v>
      </c>
      <c r="J1567" s="12">
        <v>124.46</v>
      </c>
      <c r="K1567" s="12">
        <v>115.57000000000001</v>
      </c>
      <c r="L1567" s="12">
        <v>135.89000000000001</v>
      </c>
      <c r="M1567" s="12">
        <v>123.19</v>
      </c>
      <c r="N1567" s="13">
        <v>124.46000000000001</v>
      </c>
      <c r="O1567" s="17" t="s">
        <v>138</v>
      </c>
      <c r="P1567" s="14" t="s">
        <v>12</v>
      </c>
      <c r="Q1567" s="14" t="s">
        <v>15</v>
      </c>
      <c r="R1567" s="14" t="s">
        <v>18</v>
      </c>
      <c r="S1567" s="14" t="s">
        <v>143</v>
      </c>
    </row>
    <row r="1568" spans="1:19" x14ac:dyDescent="0.3">
      <c r="A1568" s="11">
        <v>44635.620821759258</v>
      </c>
      <c r="B1568" s="11"/>
      <c r="C1568" s="15">
        <v>44635</v>
      </c>
      <c r="D1568" s="16">
        <v>0.6208217592592592</v>
      </c>
      <c r="E1568" s="33" t="str">
        <f t="shared" si="26"/>
        <v>00:11</v>
      </c>
      <c r="F1568" s="12">
        <v>126</v>
      </c>
      <c r="G1568" s="12">
        <v>106.95</v>
      </c>
      <c r="H1568" s="12">
        <v>120.9</v>
      </c>
      <c r="I1568" s="12">
        <v>110.4375</v>
      </c>
      <c r="J1568" s="12">
        <v>113.925</v>
      </c>
      <c r="K1568" s="12">
        <v>122</v>
      </c>
      <c r="L1568" s="12">
        <v>114</v>
      </c>
      <c r="M1568" s="12">
        <v>103</v>
      </c>
      <c r="N1568" s="13">
        <v>114.6515625</v>
      </c>
      <c r="O1568" s="17" t="s">
        <v>138</v>
      </c>
      <c r="P1568" s="14" t="s">
        <v>12</v>
      </c>
      <c r="Q1568" s="14" t="s">
        <v>15</v>
      </c>
      <c r="R1568" s="14" t="s">
        <v>17</v>
      </c>
      <c r="S1568" s="14" t="s">
        <v>143</v>
      </c>
    </row>
    <row r="1569" spans="1:19" x14ac:dyDescent="0.3">
      <c r="A1569" s="11">
        <v>44635.621030092596</v>
      </c>
      <c r="B1569" s="11"/>
      <c r="C1569" s="15">
        <v>44635</v>
      </c>
      <c r="D1569" s="16">
        <v>0.62103009259259256</v>
      </c>
      <c r="E1569" s="33" t="str">
        <f t="shared" si="26"/>
        <v>00:12</v>
      </c>
      <c r="F1569" s="12">
        <v>124</v>
      </c>
      <c r="G1569" s="12">
        <v>114.08</v>
      </c>
      <c r="H1569" s="12">
        <v>128.96</v>
      </c>
      <c r="I1569" s="12">
        <v>117.8</v>
      </c>
      <c r="J1569" s="12">
        <v>121.52</v>
      </c>
      <c r="K1569" s="12">
        <v>112.84</v>
      </c>
      <c r="L1569" s="12">
        <v>132.68</v>
      </c>
      <c r="M1569" s="12">
        <v>120.28</v>
      </c>
      <c r="N1569" s="13">
        <v>121.52000000000001</v>
      </c>
      <c r="O1569" s="17" t="s">
        <v>138</v>
      </c>
      <c r="P1569" s="14" t="s">
        <v>12</v>
      </c>
      <c r="Q1569" s="14" t="s">
        <v>15</v>
      </c>
      <c r="R1569" s="14" t="s">
        <v>18</v>
      </c>
      <c r="S1569" s="14" t="s">
        <v>143</v>
      </c>
    </row>
    <row r="1570" spans="1:19" x14ac:dyDescent="0.3">
      <c r="A1570" s="11">
        <v>44635.621400462966</v>
      </c>
      <c r="B1570" s="11"/>
      <c r="C1570" s="15">
        <v>44635</v>
      </c>
      <c r="D1570" s="16">
        <v>0.62140046296296292</v>
      </c>
      <c r="E1570" s="33" t="str">
        <f t="shared" si="26"/>
        <v>00:12</v>
      </c>
      <c r="F1570" s="12">
        <v>124</v>
      </c>
      <c r="G1570" s="12">
        <v>114.08</v>
      </c>
      <c r="H1570" s="12">
        <v>128.96</v>
      </c>
      <c r="I1570" s="12">
        <v>117.8</v>
      </c>
      <c r="J1570" s="12">
        <v>121.52</v>
      </c>
      <c r="K1570" s="12">
        <v>112.84</v>
      </c>
      <c r="L1570" s="12">
        <v>132.68</v>
      </c>
      <c r="M1570" s="12">
        <v>120.28</v>
      </c>
      <c r="N1570" s="13">
        <v>121.52000000000001</v>
      </c>
      <c r="O1570" s="17" t="s">
        <v>138</v>
      </c>
      <c r="P1570" s="14" t="s">
        <v>12</v>
      </c>
      <c r="Q1570" s="14" t="s">
        <v>15</v>
      </c>
      <c r="R1570" s="14" t="s">
        <v>18</v>
      </c>
      <c r="S1570" s="14" t="s">
        <v>143</v>
      </c>
    </row>
    <row r="1571" spans="1:19" x14ac:dyDescent="0.3">
      <c r="A1571" s="11">
        <v>44635.621516203704</v>
      </c>
      <c r="B1571" s="11"/>
      <c r="C1571" s="15">
        <v>44635</v>
      </c>
      <c r="D1571" s="16">
        <v>0.62151620370370375</v>
      </c>
      <c r="E1571" s="33" t="str">
        <f t="shared" si="26"/>
        <v>00:12</v>
      </c>
      <c r="F1571" s="12">
        <v>123</v>
      </c>
      <c r="G1571" s="12">
        <v>110.4</v>
      </c>
      <c r="H1571" s="12">
        <v>124.80000000000001</v>
      </c>
      <c r="I1571" s="12">
        <v>114</v>
      </c>
      <c r="J1571" s="12">
        <v>117.6</v>
      </c>
      <c r="K1571" s="12">
        <v>122</v>
      </c>
      <c r="L1571" s="12">
        <v>115</v>
      </c>
      <c r="M1571" s="12">
        <v>116.39999999999999</v>
      </c>
      <c r="N1571" s="13">
        <v>117.9</v>
      </c>
      <c r="O1571" s="17" t="s">
        <v>138</v>
      </c>
      <c r="P1571" s="14" t="s">
        <v>12</v>
      </c>
      <c r="Q1571" s="14" t="s">
        <v>15</v>
      </c>
      <c r="R1571" s="14" t="s">
        <v>17</v>
      </c>
      <c r="S1571" s="14" t="s">
        <v>143</v>
      </c>
    </row>
    <row r="1572" spans="1:19" x14ac:dyDescent="0.3">
      <c r="A1572" s="11">
        <v>44635.621770833335</v>
      </c>
      <c r="B1572" s="11"/>
      <c r="C1572" s="15">
        <v>44635</v>
      </c>
      <c r="D1572" s="16">
        <v>0.62177083333333327</v>
      </c>
      <c r="E1572" s="33" t="str">
        <f t="shared" si="26"/>
        <v>00:13</v>
      </c>
      <c r="F1572" s="12">
        <v>121</v>
      </c>
      <c r="G1572" s="12">
        <v>111.32000000000001</v>
      </c>
      <c r="H1572" s="12">
        <v>125.84</v>
      </c>
      <c r="I1572" s="12">
        <v>114.94999999999999</v>
      </c>
      <c r="J1572" s="12">
        <v>118.58</v>
      </c>
      <c r="K1572" s="12">
        <v>110.11</v>
      </c>
      <c r="L1572" s="12">
        <v>129.47</v>
      </c>
      <c r="M1572" s="12">
        <v>117.36999999999999</v>
      </c>
      <c r="N1572" s="13">
        <v>118.58</v>
      </c>
      <c r="O1572" s="17" t="s">
        <v>138</v>
      </c>
      <c r="P1572" s="14" t="s">
        <v>12</v>
      </c>
      <c r="Q1572" s="14" t="s">
        <v>15</v>
      </c>
      <c r="R1572" s="14" t="s">
        <v>17</v>
      </c>
      <c r="S1572" s="14" t="s">
        <v>143</v>
      </c>
    </row>
    <row r="1573" spans="1:19" x14ac:dyDescent="0.3">
      <c r="A1573" s="11">
        <v>44635.622210648151</v>
      </c>
      <c r="B1573" s="11"/>
      <c r="C1573" s="15">
        <v>44635</v>
      </c>
      <c r="D1573" s="16">
        <v>0.62221064814814808</v>
      </c>
      <c r="E1573" s="33" t="str">
        <f t="shared" si="26"/>
        <v>00:13</v>
      </c>
      <c r="F1573" s="12">
        <v>121</v>
      </c>
      <c r="G1573" s="12">
        <v>105.57000000000001</v>
      </c>
      <c r="H1573" s="12">
        <v>119.34</v>
      </c>
      <c r="I1573" s="12">
        <v>109.01249999999999</v>
      </c>
      <c r="J1573" s="12">
        <v>112.455</v>
      </c>
      <c r="K1573" s="12">
        <v>124</v>
      </c>
      <c r="L1573" s="12">
        <v>117</v>
      </c>
      <c r="M1573" s="12">
        <v>97</v>
      </c>
      <c r="N1573" s="13">
        <v>113.17218749999999</v>
      </c>
      <c r="O1573" s="17" t="s">
        <v>138</v>
      </c>
      <c r="P1573" s="14" t="s">
        <v>12</v>
      </c>
      <c r="Q1573" s="14" t="s">
        <v>15</v>
      </c>
      <c r="R1573" s="14" t="s">
        <v>17</v>
      </c>
      <c r="S1573" s="14" t="s">
        <v>143</v>
      </c>
    </row>
    <row r="1574" spans="1:19" x14ac:dyDescent="0.3">
      <c r="A1574" s="11">
        <v>44635.622534722221</v>
      </c>
      <c r="B1574" s="11"/>
      <c r="C1574" s="15">
        <v>44635</v>
      </c>
      <c r="D1574" s="16">
        <v>0.62253472222222228</v>
      </c>
      <c r="E1574" s="33" t="str">
        <f t="shared" si="26"/>
        <v>00:14</v>
      </c>
      <c r="F1574" s="12">
        <v>120</v>
      </c>
      <c r="G1574" s="12">
        <v>110.4</v>
      </c>
      <c r="H1574" s="12">
        <v>124.80000000000001</v>
      </c>
      <c r="I1574" s="12">
        <v>114</v>
      </c>
      <c r="J1574" s="12">
        <v>117.6</v>
      </c>
      <c r="K1574" s="12">
        <v>109.2</v>
      </c>
      <c r="L1574" s="12">
        <v>128.4</v>
      </c>
      <c r="M1574" s="12">
        <v>116.39999999999999</v>
      </c>
      <c r="N1574" s="13">
        <v>117.60000000000001</v>
      </c>
      <c r="O1574" s="17" t="s">
        <v>138</v>
      </c>
      <c r="P1574" s="14" t="s">
        <v>12</v>
      </c>
      <c r="Q1574" s="14" t="s">
        <v>15</v>
      </c>
      <c r="R1574" s="14" t="s">
        <v>17</v>
      </c>
      <c r="S1574" s="14" t="s">
        <v>143</v>
      </c>
    </row>
    <row r="1575" spans="1:19" x14ac:dyDescent="0.3">
      <c r="A1575" s="11">
        <v>44635.622812499998</v>
      </c>
      <c r="B1575" s="11"/>
      <c r="C1575" s="15">
        <v>44635</v>
      </c>
      <c r="D1575" s="16">
        <v>0.62281249999999999</v>
      </c>
      <c r="E1575" s="33" t="str">
        <f t="shared" si="26"/>
        <v>00:14</v>
      </c>
      <c r="F1575" s="12">
        <v>120</v>
      </c>
      <c r="G1575" s="12">
        <v>110.4</v>
      </c>
      <c r="H1575" s="12">
        <v>124.80000000000001</v>
      </c>
      <c r="I1575" s="12">
        <v>114</v>
      </c>
      <c r="J1575" s="12">
        <v>117.6</v>
      </c>
      <c r="K1575" s="12">
        <v>109.2</v>
      </c>
      <c r="L1575" s="12">
        <v>128.4</v>
      </c>
      <c r="M1575" s="12">
        <v>116.39999999999999</v>
      </c>
      <c r="N1575" s="13">
        <v>117.60000000000001</v>
      </c>
      <c r="O1575" s="17" t="s">
        <v>138</v>
      </c>
      <c r="P1575" s="14" t="s">
        <v>12</v>
      </c>
      <c r="Q1575" s="14" t="s">
        <v>15</v>
      </c>
      <c r="R1575" s="14" t="s">
        <v>17</v>
      </c>
      <c r="S1575" s="14" t="s">
        <v>143</v>
      </c>
    </row>
    <row r="1576" spans="1:19" x14ac:dyDescent="0.3">
      <c r="A1576" s="11">
        <v>44635.62290509259</v>
      </c>
      <c r="B1576" s="11"/>
      <c r="C1576" s="15">
        <v>44635</v>
      </c>
      <c r="D1576" s="16">
        <v>0.62290509259259264</v>
      </c>
      <c r="E1576" s="33" t="str">
        <f t="shared" si="26"/>
        <v>00:14</v>
      </c>
      <c r="F1576" s="12">
        <v>100.5</v>
      </c>
      <c r="G1576" s="12">
        <v>102.73333333333335</v>
      </c>
      <c r="H1576" s="12">
        <v>116.13333333333334</v>
      </c>
      <c r="I1576" s="12">
        <v>106.08333333333333</v>
      </c>
      <c r="J1576" s="12">
        <v>109.43333333333334</v>
      </c>
      <c r="K1576" s="12">
        <v>119</v>
      </c>
      <c r="L1576" s="12">
        <v>110</v>
      </c>
      <c r="M1576" s="12">
        <v>106</v>
      </c>
      <c r="N1576" s="13">
        <v>108.73541666666667</v>
      </c>
      <c r="O1576" s="17" t="s">
        <v>138</v>
      </c>
      <c r="P1576" s="14" t="s">
        <v>12</v>
      </c>
      <c r="Q1576" s="14" t="s">
        <v>15</v>
      </c>
      <c r="R1576" s="14" t="s">
        <v>17</v>
      </c>
      <c r="S1576" s="14" t="s">
        <v>143</v>
      </c>
    </row>
    <row r="1577" spans="1:19" x14ac:dyDescent="0.3">
      <c r="A1577" s="11">
        <v>44635.623043981483</v>
      </c>
      <c r="B1577" s="11"/>
      <c r="C1577" s="15">
        <v>44635</v>
      </c>
      <c r="D1577" s="16">
        <v>0.62304398148148155</v>
      </c>
      <c r="E1577" s="33" t="str">
        <f t="shared" si="26"/>
        <v>00:15</v>
      </c>
      <c r="F1577" s="12">
        <v>120</v>
      </c>
      <c r="G1577" s="12">
        <v>110.4</v>
      </c>
      <c r="H1577" s="12">
        <v>124.80000000000001</v>
      </c>
      <c r="I1577" s="12">
        <v>114</v>
      </c>
      <c r="J1577" s="12">
        <v>117.6</v>
      </c>
      <c r="K1577" s="12">
        <v>109.2</v>
      </c>
      <c r="L1577" s="12">
        <v>128.4</v>
      </c>
      <c r="M1577" s="12">
        <v>116.39999999999999</v>
      </c>
      <c r="N1577" s="13">
        <v>117.60000000000001</v>
      </c>
      <c r="O1577" s="17" t="s">
        <v>138</v>
      </c>
      <c r="P1577" s="14" t="s">
        <v>12</v>
      </c>
      <c r="Q1577" s="14" t="s">
        <v>15</v>
      </c>
      <c r="R1577" s="14" t="s">
        <v>17</v>
      </c>
      <c r="S1577" s="14" t="s">
        <v>143</v>
      </c>
    </row>
    <row r="1578" spans="1:19" x14ac:dyDescent="0.3">
      <c r="A1578" s="11">
        <v>44635.623287037037</v>
      </c>
      <c r="B1578" s="11"/>
      <c r="C1578" s="15">
        <v>44635</v>
      </c>
      <c r="D1578" s="16">
        <v>0.62328703703703703</v>
      </c>
      <c r="E1578" s="33" t="str">
        <f t="shared" si="26"/>
        <v>00:15</v>
      </c>
      <c r="F1578" s="12">
        <v>119</v>
      </c>
      <c r="G1578" s="12">
        <v>109.48</v>
      </c>
      <c r="H1578" s="12">
        <v>123.76</v>
      </c>
      <c r="I1578" s="12">
        <v>113.05</v>
      </c>
      <c r="J1578" s="12">
        <v>116.62</v>
      </c>
      <c r="K1578" s="12">
        <v>108.29</v>
      </c>
      <c r="L1578" s="12">
        <v>127.33000000000001</v>
      </c>
      <c r="M1578" s="12">
        <v>115.42999999999999</v>
      </c>
      <c r="N1578" s="13">
        <v>116.62</v>
      </c>
      <c r="O1578" s="17" t="s">
        <v>138</v>
      </c>
      <c r="P1578" s="14" t="s">
        <v>12</v>
      </c>
      <c r="Q1578" s="14" t="s">
        <v>15</v>
      </c>
      <c r="R1578" s="14" t="s">
        <v>17</v>
      </c>
      <c r="S1578" s="14" t="s">
        <v>143</v>
      </c>
    </row>
    <row r="1579" spans="1:19" x14ac:dyDescent="0.3">
      <c r="A1579" s="11">
        <v>44635.623449074075</v>
      </c>
      <c r="B1579" s="11"/>
      <c r="C1579" s="15">
        <v>44635</v>
      </c>
      <c r="D1579" s="16">
        <v>0.62344907407407402</v>
      </c>
      <c r="E1579" s="33" t="str">
        <f t="shared" si="26"/>
        <v>00:15</v>
      </c>
      <c r="F1579" s="12">
        <v>119</v>
      </c>
      <c r="G1579" s="12">
        <v>109.48</v>
      </c>
      <c r="H1579" s="12">
        <v>123.76</v>
      </c>
      <c r="I1579" s="12">
        <v>113.05</v>
      </c>
      <c r="J1579" s="12">
        <v>116.62</v>
      </c>
      <c r="K1579" s="12">
        <v>108.29</v>
      </c>
      <c r="L1579" s="12">
        <v>127.33000000000001</v>
      </c>
      <c r="M1579" s="12">
        <v>115.42999999999999</v>
      </c>
      <c r="N1579" s="13">
        <v>116.62</v>
      </c>
      <c r="O1579" s="17" t="s">
        <v>138</v>
      </c>
      <c r="P1579" s="14" t="s">
        <v>12</v>
      </c>
      <c r="Q1579" s="14" t="s">
        <v>15</v>
      </c>
      <c r="R1579" s="14" t="s">
        <v>17</v>
      </c>
      <c r="S1579" s="14" t="s">
        <v>143</v>
      </c>
    </row>
    <row r="1580" spans="1:19" x14ac:dyDescent="0.3">
      <c r="A1580" s="11">
        <v>44635.623530092591</v>
      </c>
      <c r="B1580" s="11"/>
      <c r="C1580" s="15">
        <v>44635</v>
      </c>
      <c r="D1580" s="16">
        <v>0.62353009259259262</v>
      </c>
      <c r="E1580" s="33" t="str">
        <f t="shared" si="26"/>
        <v>00:15</v>
      </c>
      <c r="F1580" s="12">
        <v>103.5</v>
      </c>
      <c r="G1580" s="12">
        <v>105.80000000000001</v>
      </c>
      <c r="H1580" s="12">
        <v>119.60000000000001</v>
      </c>
      <c r="I1580" s="12">
        <v>109.25</v>
      </c>
      <c r="J1580" s="12">
        <v>112.7</v>
      </c>
      <c r="K1580" s="12">
        <v>104.65</v>
      </c>
      <c r="L1580" s="12">
        <v>115</v>
      </c>
      <c r="M1580" s="12">
        <v>111.55</v>
      </c>
      <c r="N1580" s="13">
        <v>110.25624999999999</v>
      </c>
      <c r="O1580" s="17" t="s">
        <v>138</v>
      </c>
      <c r="P1580" s="14" t="s">
        <v>12</v>
      </c>
      <c r="Q1580" s="14" t="s">
        <v>15</v>
      </c>
      <c r="R1580" s="14" t="s">
        <v>17</v>
      </c>
      <c r="S1580" s="14" t="s">
        <v>143</v>
      </c>
    </row>
    <row r="1581" spans="1:19" x14ac:dyDescent="0.3">
      <c r="A1581" s="11">
        <v>44635.623599537037</v>
      </c>
      <c r="B1581" s="11"/>
      <c r="C1581" s="15">
        <v>44635</v>
      </c>
      <c r="D1581" s="16">
        <v>0.62359953703703697</v>
      </c>
      <c r="E1581" s="33" t="str">
        <f t="shared" si="26"/>
        <v>00:15</v>
      </c>
      <c r="F1581" s="12">
        <v>102.60000000000001</v>
      </c>
      <c r="G1581" s="12">
        <v>104.88000000000001</v>
      </c>
      <c r="H1581" s="12">
        <v>118.56</v>
      </c>
      <c r="I1581" s="12">
        <v>108.3</v>
      </c>
      <c r="J1581" s="12">
        <v>111.72</v>
      </c>
      <c r="K1581" s="12">
        <v>123</v>
      </c>
      <c r="L1581" s="12">
        <v>112</v>
      </c>
      <c r="M1581" s="12">
        <v>107</v>
      </c>
      <c r="N1581" s="13">
        <v>111.00750000000001</v>
      </c>
      <c r="O1581" s="17" t="s">
        <v>138</v>
      </c>
      <c r="P1581" s="14" t="s">
        <v>12</v>
      </c>
      <c r="Q1581" s="14" t="s">
        <v>15</v>
      </c>
      <c r="R1581" s="14" t="s">
        <v>17</v>
      </c>
      <c r="S1581" s="14" t="s">
        <v>143</v>
      </c>
    </row>
    <row r="1582" spans="1:19" x14ac:dyDescent="0.3">
      <c r="A1582" s="11">
        <v>44635.623854166668</v>
      </c>
      <c r="B1582" s="11"/>
      <c r="C1582" s="15">
        <v>44635</v>
      </c>
      <c r="D1582" s="16">
        <v>0.62385416666666671</v>
      </c>
      <c r="E1582" s="33" t="str">
        <f t="shared" si="26"/>
        <v>00:16</v>
      </c>
      <c r="F1582" s="12">
        <v>122</v>
      </c>
      <c r="G1582" s="12">
        <v>112.24000000000001</v>
      </c>
      <c r="H1582" s="12">
        <v>126.88000000000001</v>
      </c>
      <c r="I1582" s="12">
        <v>115.89999999999999</v>
      </c>
      <c r="J1582" s="12">
        <v>119.56</v>
      </c>
      <c r="K1582" s="12">
        <v>111.02000000000001</v>
      </c>
      <c r="L1582" s="12">
        <v>130.54000000000002</v>
      </c>
      <c r="M1582" s="12">
        <v>118.34</v>
      </c>
      <c r="N1582" s="13">
        <v>119.55999999999999</v>
      </c>
      <c r="O1582" s="17" t="s">
        <v>138</v>
      </c>
      <c r="P1582" s="14" t="s">
        <v>12</v>
      </c>
      <c r="Q1582" s="14" t="s">
        <v>15</v>
      </c>
      <c r="R1582" s="14" t="s">
        <v>17</v>
      </c>
      <c r="S1582" s="14" t="s">
        <v>143</v>
      </c>
    </row>
    <row r="1583" spans="1:19" x14ac:dyDescent="0.3">
      <c r="A1583" s="11">
        <v>44635.62400462963</v>
      </c>
      <c r="B1583" s="11"/>
      <c r="C1583" s="15">
        <v>44635</v>
      </c>
      <c r="D1583" s="16">
        <v>0.62400462962962966</v>
      </c>
      <c r="E1583" s="33" t="str">
        <f t="shared" si="26"/>
        <v>00:16</v>
      </c>
      <c r="F1583" s="12">
        <v>120</v>
      </c>
      <c r="G1583" s="12">
        <v>110.4</v>
      </c>
      <c r="H1583" s="12">
        <v>124.80000000000001</v>
      </c>
      <c r="I1583" s="12">
        <v>114</v>
      </c>
      <c r="J1583" s="12">
        <v>117.6</v>
      </c>
      <c r="K1583" s="12">
        <v>109.2</v>
      </c>
      <c r="L1583" s="12">
        <v>128.4</v>
      </c>
      <c r="M1583" s="12">
        <v>116.39999999999999</v>
      </c>
      <c r="N1583" s="13">
        <v>117.60000000000001</v>
      </c>
      <c r="O1583" s="17" t="s">
        <v>138</v>
      </c>
      <c r="P1583" s="14" t="s">
        <v>12</v>
      </c>
      <c r="Q1583" s="14" t="s">
        <v>15</v>
      </c>
      <c r="R1583" s="14" t="s">
        <v>17</v>
      </c>
      <c r="S1583" s="14" t="s">
        <v>143</v>
      </c>
    </row>
    <row r="1584" spans="1:19" x14ac:dyDescent="0.3">
      <c r="A1584" s="11">
        <v>44635.624293981484</v>
      </c>
      <c r="B1584" s="11"/>
      <c r="C1584" s="15">
        <v>44635</v>
      </c>
      <c r="D1584" s="16">
        <v>0.62429398148148152</v>
      </c>
      <c r="E1584" s="33" t="str">
        <f t="shared" si="26"/>
        <v>00:16</v>
      </c>
      <c r="F1584" s="12">
        <v>101.1</v>
      </c>
      <c r="G1584" s="12">
        <v>103.34666666666666</v>
      </c>
      <c r="H1584" s="12">
        <v>116.82666666666667</v>
      </c>
      <c r="I1584" s="12">
        <v>106.71666666666665</v>
      </c>
      <c r="J1584" s="12">
        <v>110.08666666666666</v>
      </c>
      <c r="K1584" s="12">
        <v>117</v>
      </c>
      <c r="L1584" s="12">
        <v>114</v>
      </c>
      <c r="M1584" s="12">
        <v>106</v>
      </c>
      <c r="N1584" s="13">
        <v>109.38458333333332</v>
      </c>
      <c r="O1584" s="17" t="s">
        <v>138</v>
      </c>
      <c r="P1584" s="14" t="s">
        <v>12</v>
      </c>
      <c r="Q1584" s="14" t="s">
        <v>15</v>
      </c>
      <c r="R1584" s="14" t="s">
        <v>17</v>
      </c>
      <c r="S1584" s="14" t="s">
        <v>143</v>
      </c>
    </row>
    <row r="1585" spans="1:19" x14ac:dyDescent="0.3">
      <c r="A1585" s="11">
        <v>44635.624340277776</v>
      </c>
      <c r="B1585" s="11"/>
      <c r="C1585" s="15">
        <v>44635</v>
      </c>
      <c r="D1585" s="16">
        <v>0.62434027777777779</v>
      </c>
      <c r="E1585" s="33" t="str">
        <f t="shared" si="26"/>
        <v>00:16</v>
      </c>
      <c r="F1585" s="12">
        <v>119</v>
      </c>
      <c r="G1585" s="12">
        <v>109.48</v>
      </c>
      <c r="H1585" s="12">
        <v>123.76</v>
      </c>
      <c r="I1585" s="12">
        <v>113.05</v>
      </c>
      <c r="J1585" s="12">
        <v>116.62</v>
      </c>
      <c r="K1585" s="12">
        <v>108.29</v>
      </c>
      <c r="L1585" s="12">
        <v>127.33000000000001</v>
      </c>
      <c r="M1585" s="12">
        <v>115.42999999999999</v>
      </c>
      <c r="N1585" s="13">
        <v>116.62</v>
      </c>
      <c r="O1585" s="17" t="s">
        <v>138</v>
      </c>
      <c r="P1585" s="14" t="s">
        <v>12</v>
      </c>
      <c r="Q1585" s="14" t="s">
        <v>15</v>
      </c>
      <c r="R1585" s="14" t="s">
        <v>17</v>
      </c>
      <c r="S1585" s="14" t="s">
        <v>143</v>
      </c>
    </row>
    <row r="1586" spans="1:19" x14ac:dyDescent="0.3">
      <c r="A1586" s="11">
        <v>44635.624456018515</v>
      </c>
      <c r="B1586" s="11"/>
      <c r="C1586" s="15">
        <v>44635</v>
      </c>
      <c r="D1586" s="16">
        <v>0.62445601851851851</v>
      </c>
      <c r="E1586" s="33" t="str">
        <f t="shared" si="26"/>
        <v>00:17</v>
      </c>
      <c r="F1586" s="12">
        <v>118</v>
      </c>
      <c r="G1586" s="12">
        <v>108.56</v>
      </c>
      <c r="H1586" s="12">
        <v>122.72</v>
      </c>
      <c r="I1586" s="12">
        <v>112.1</v>
      </c>
      <c r="J1586" s="12">
        <v>115.64</v>
      </c>
      <c r="K1586" s="12">
        <v>107.38000000000001</v>
      </c>
      <c r="L1586" s="12">
        <v>126.26</v>
      </c>
      <c r="M1586" s="12">
        <v>114.46</v>
      </c>
      <c r="N1586" s="13">
        <v>115.64</v>
      </c>
      <c r="O1586" s="17" t="s">
        <v>138</v>
      </c>
      <c r="P1586" s="14" t="s">
        <v>12</v>
      </c>
      <c r="Q1586" s="14" t="s">
        <v>15</v>
      </c>
      <c r="R1586" s="14" t="s">
        <v>17</v>
      </c>
      <c r="S1586" s="14" t="s">
        <v>143</v>
      </c>
    </row>
    <row r="1587" spans="1:19" x14ac:dyDescent="0.3">
      <c r="A1587" s="11">
        <v>44635.624594907407</v>
      </c>
      <c r="B1587" s="11"/>
      <c r="C1587" s="15">
        <v>44635</v>
      </c>
      <c r="D1587" s="16">
        <v>0.62459490740740742</v>
      </c>
      <c r="E1587" s="33" t="str">
        <f t="shared" si="26"/>
        <v>00:17</v>
      </c>
      <c r="F1587" s="12">
        <v>114</v>
      </c>
      <c r="G1587" s="12">
        <v>104.88000000000001</v>
      </c>
      <c r="H1587" s="12">
        <v>118.56</v>
      </c>
      <c r="I1587" s="12">
        <v>108.3</v>
      </c>
      <c r="J1587" s="12">
        <v>111.72</v>
      </c>
      <c r="K1587" s="12">
        <v>103.74000000000001</v>
      </c>
      <c r="L1587" s="12">
        <v>121.98</v>
      </c>
      <c r="M1587" s="12">
        <v>110.58</v>
      </c>
      <c r="N1587" s="13">
        <v>111.72000000000001</v>
      </c>
      <c r="O1587" s="17" t="s">
        <v>138</v>
      </c>
      <c r="P1587" s="14" t="s">
        <v>12</v>
      </c>
      <c r="Q1587" s="14" t="s">
        <v>15</v>
      </c>
      <c r="R1587" s="14" t="s">
        <v>17</v>
      </c>
      <c r="S1587" s="14" t="s">
        <v>143</v>
      </c>
    </row>
    <row r="1588" spans="1:19" x14ac:dyDescent="0.3">
      <c r="A1588" s="11">
        <v>44635.624930555554</v>
      </c>
      <c r="B1588" s="11"/>
      <c r="C1588" s="15">
        <v>44635</v>
      </c>
      <c r="D1588" s="16">
        <v>0.62493055555555554</v>
      </c>
      <c r="E1588" s="33" t="str">
        <f t="shared" si="26"/>
        <v>00:17</v>
      </c>
      <c r="F1588" s="12">
        <v>115</v>
      </c>
      <c r="G1588" s="12">
        <v>105.80000000000001</v>
      </c>
      <c r="H1588" s="12">
        <v>119.60000000000001</v>
      </c>
      <c r="I1588" s="12">
        <v>109.25</v>
      </c>
      <c r="J1588" s="12">
        <v>112.7</v>
      </c>
      <c r="K1588" s="12">
        <v>104.65</v>
      </c>
      <c r="L1588" s="12">
        <v>123.05000000000001</v>
      </c>
      <c r="M1588" s="12">
        <v>111.55</v>
      </c>
      <c r="N1588" s="13">
        <v>112.69999999999999</v>
      </c>
      <c r="O1588" s="17" t="s">
        <v>138</v>
      </c>
      <c r="P1588" s="14" t="s">
        <v>12</v>
      </c>
      <c r="Q1588" s="14" t="s">
        <v>15</v>
      </c>
      <c r="R1588" s="14" t="s">
        <v>17</v>
      </c>
      <c r="S1588" s="14" t="s">
        <v>143</v>
      </c>
    </row>
    <row r="1589" spans="1:19" x14ac:dyDescent="0.3">
      <c r="A1589" s="11">
        <v>44635.624988425923</v>
      </c>
      <c r="B1589" s="11"/>
      <c r="C1589" s="15">
        <v>44635</v>
      </c>
      <c r="D1589" s="16">
        <v>0.62498842592592596</v>
      </c>
      <c r="E1589" s="33" t="str">
        <f t="shared" si="26"/>
        <v>00:17</v>
      </c>
      <c r="F1589" s="12">
        <v>100.5</v>
      </c>
      <c r="G1589" s="12">
        <v>102.73333333333335</v>
      </c>
      <c r="H1589" s="12">
        <v>116.13333333333334</v>
      </c>
      <c r="I1589" s="12">
        <v>106.08333333333333</v>
      </c>
      <c r="J1589" s="12">
        <v>109.43333333333334</v>
      </c>
      <c r="K1589" s="12">
        <v>119</v>
      </c>
      <c r="L1589" s="12">
        <v>110</v>
      </c>
      <c r="M1589" s="12">
        <v>106</v>
      </c>
      <c r="N1589" s="13">
        <v>108.73541666666667</v>
      </c>
      <c r="O1589" s="17" t="s">
        <v>138</v>
      </c>
      <c r="P1589" s="14" t="s">
        <v>12</v>
      </c>
      <c r="Q1589" s="14" t="s">
        <v>15</v>
      </c>
      <c r="R1589" s="14" t="s">
        <v>17</v>
      </c>
      <c r="S1589" s="14" t="s">
        <v>143</v>
      </c>
    </row>
    <row r="1590" spans="1:19" x14ac:dyDescent="0.3">
      <c r="A1590" s="11">
        <v>44635.625196759262</v>
      </c>
      <c r="B1590" s="11"/>
      <c r="C1590" s="15">
        <v>44635</v>
      </c>
      <c r="D1590" s="16">
        <v>0.62519675925925922</v>
      </c>
      <c r="E1590" s="33" t="str">
        <f t="shared" si="26"/>
        <v>00:18</v>
      </c>
      <c r="F1590" s="12">
        <v>113</v>
      </c>
      <c r="G1590" s="12">
        <v>103.96000000000001</v>
      </c>
      <c r="H1590" s="12">
        <v>117.52000000000001</v>
      </c>
      <c r="I1590" s="12">
        <v>107.35</v>
      </c>
      <c r="J1590" s="12">
        <v>110.74</v>
      </c>
      <c r="K1590" s="12">
        <v>102.83</v>
      </c>
      <c r="L1590" s="12">
        <v>120.91000000000001</v>
      </c>
      <c r="M1590" s="12">
        <v>109.61</v>
      </c>
      <c r="N1590" s="13">
        <v>110.74000000000001</v>
      </c>
      <c r="O1590" s="17" t="s">
        <v>138</v>
      </c>
      <c r="P1590" s="14" t="s">
        <v>12</v>
      </c>
      <c r="Q1590" s="14" t="s">
        <v>15</v>
      </c>
      <c r="R1590" s="14" t="s">
        <v>17</v>
      </c>
      <c r="S1590" s="14" t="s">
        <v>143</v>
      </c>
    </row>
    <row r="1591" spans="1:19" x14ac:dyDescent="0.3">
      <c r="A1591" s="11">
        <v>44635.625578703701</v>
      </c>
      <c r="B1591" s="11"/>
      <c r="C1591" s="15">
        <v>44635</v>
      </c>
      <c r="D1591" s="16">
        <v>0.62557870370370372</v>
      </c>
      <c r="E1591" s="33" t="str">
        <f t="shared" si="26"/>
        <v>00:18</v>
      </c>
      <c r="F1591" s="12">
        <v>127</v>
      </c>
      <c r="G1591" s="12">
        <v>116.84</v>
      </c>
      <c r="H1591" s="12">
        <v>132.08000000000001</v>
      </c>
      <c r="I1591" s="12">
        <v>120.64999999999999</v>
      </c>
      <c r="J1591" s="12">
        <v>124.46</v>
      </c>
      <c r="K1591" s="12">
        <v>115.57000000000001</v>
      </c>
      <c r="L1591" s="12">
        <v>135.89000000000001</v>
      </c>
      <c r="M1591" s="12">
        <v>123.19</v>
      </c>
      <c r="N1591" s="13">
        <v>124.46000000000001</v>
      </c>
      <c r="O1591" s="17" t="s">
        <v>138</v>
      </c>
      <c r="P1591" s="14" t="s">
        <v>12</v>
      </c>
      <c r="Q1591" s="14" t="s">
        <v>15</v>
      </c>
      <c r="R1591" s="14" t="s">
        <v>18</v>
      </c>
      <c r="S1591" s="14" t="s">
        <v>143</v>
      </c>
    </row>
    <row r="1592" spans="1:19" x14ac:dyDescent="0.3">
      <c r="A1592" s="11">
        <v>44635.62568287037</v>
      </c>
      <c r="B1592" s="11"/>
      <c r="C1592" s="15">
        <v>44635</v>
      </c>
      <c r="D1592" s="16">
        <v>0.6256828703703704</v>
      </c>
      <c r="E1592" s="33" t="str">
        <f t="shared" si="26"/>
        <v>00:18</v>
      </c>
      <c r="F1592" s="12">
        <v>97.65</v>
      </c>
      <c r="G1592" s="12">
        <v>99.820000000000007</v>
      </c>
      <c r="H1592" s="12">
        <v>112.84</v>
      </c>
      <c r="I1592" s="12">
        <v>103.07499999999999</v>
      </c>
      <c r="J1592" s="12">
        <v>106.33</v>
      </c>
      <c r="K1592" s="12">
        <v>117</v>
      </c>
      <c r="L1592" s="12">
        <v>116.09500000000001</v>
      </c>
      <c r="M1592" s="12">
        <v>100</v>
      </c>
      <c r="N1592" s="13">
        <v>106.60125000000001</v>
      </c>
      <c r="O1592" s="17" t="s">
        <v>138</v>
      </c>
      <c r="P1592" s="14" t="s">
        <v>12</v>
      </c>
      <c r="Q1592" s="14" t="s">
        <v>15</v>
      </c>
      <c r="R1592" s="14" t="s">
        <v>17</v>
      </c>
      <c r="S1592" s="14" t="s">
        <v>143</v>
      </c>
    </row>
    <row r="1593" spans="1:19" x14ac:dyDescent="0.3">
      <c r="A1593" s="11">
        <v>44635.625891203701</v>
      </c>
      <c r="B1593" s="11"/>
      <c r="C1593" s="15">
        <v>44635</v>
      </c>
      <c r="D1593" s="16">
        <v>0.62589120370370377</v>
      </c>
      <c r="E1593" s="33" t="str">
        <f t="shared" si="26"/>
        <v>00:19</v>
      </c>
      <c r="F1593" s="12">
        <v>124</v>
      </c>
      <c r="G1593" s="12">
        <v>114.08</v>
      </c>
      <c r="H1593" s="12">
        <v>128.96</v>
      </c>
      <c r="I1593" s="12">
        <v>117.8</v>
      </c>
      <c r="J1593" s="12">
        <v>121.52</v>
      </c>
      <c r="K1593" s="12">
        <v>112.84</v>
      </c>
      <c r="L1593" s="12">
        <v>132.68</v>
      </c>
      <c r="M1593" s="12">
        <v>120.28</v>
      </c>
      <c r="N1593" s="13">
        <v>121.52000000000001</v>
      </c>
      <c r="O1593" s="17" t="s">
        <v>138</v>
      </c>
      <c r="P1593" s="14" t="s">
        <v>12</v>
      </c>
      <c r="Q1593" s="14" t="s">
        <v>15</v>
      </c>
      <c r="R1593" s="14" t="s">
        <v>18</v>
      </c>
      <c r="S1593" s="14" t="s">
        <v>143</v>
      </c>
    </row>
    <row r="1594" spans="1:19" x14ac:dyDescent="0.3">
      <c r="A1594" s="11">
        <v>44635.626331018517</v>
      </c>
      <c r="B1594" s="11"/>
      <c r="C1594" s="15">
        <v>44635</v>
      </c>
      <c r="D1594" s="16">
        <v>0.62633101851851858</v>
      </c>
      <c r="E1594" s="33" t="str">
        <f t="shared" si="26"/>
        <v>00:19</v>
      </c>
      <c r="F1594" s="12">
        <v>126</v>
      </c>
      <c r="G1594" s="12">
        <v>115.92</v>
      </c>
      <c r="H1594" s="12">
        <v>131.04</v>
      </c>
      <c r="I1594" s="12">
        <v>119.69999999999999</v>
      </c>
      <c r="J1594" s="12">
        <v>123.48</v>
      </c>
      <c r="K1594" s="12">
        <v>114.66000000000001</v>
      </c>
      <c r="L1594" s="12">
        <v>134.82000000000002</v>
      </c>
      <c r="M1594" s="12">
        <v>122.22</v>
      </c>
      <c r="N1594" s="13">
        <v>123.48</v>
      </c>
      <c r="O1594" s="17" t="s">
        <v>138</v>
      </c>
      <c r="P1594" s="14" t="s">
        <v>12</v>
      </c>
      <c r="Q1594" s="14" t="s">
        <v>15</v>
      </c>
      <c r="R1594" s="14" t="s">
        <v>18</v>
      </c>
      <c r="S1594" s="14" t="s">
        <v>143</v>
      </c>
    </row>
    <row r="1595" spans="1:19" x14ac:dyDescent="0.3">
      <c r="A1595" s="11">
        <v>44635.626377314817</v>
      </c>
      <c r="B1595" s="11"/>
      <c r="C1595" s="15">
        <v>44635</v>
      </c>
      <c r="D1595" s="16">
        <v>0.62637731481481485</v>
      </c>
      <c r="E1595" s="33" t="str">
        <f t="shared" si="26"/>
        <v>00:19</v>
      </c>
      <c r="F1595" s="12">
        <v>97.2</v>
      </c>
      <c r="G1595" s="12">
        <v>99.36</v>
      </c>
      <c r="H1595" s="12">
        <v>112.32000000000001</v>
      </c>
      <c r="I1595" s="12">
        <v>102.6</v>
      </c>
      <c r="J1595" s="12">
        <v>105.84</v>
      </c>
      <c r="K1595" s="12">
        <v>98.28</v>
      </c>
      <c r="L1595" s="12">
        <v>119</v>
      </c>
      <c r="M1595" s="12">
        <v>97</v>
      </c>
      <c r="N1595" s="13">
        <v>103.95</v>
      </c>
      <c r="O1595" s="17" t="s">
        <v>138</v>
      </c>
      <c r="P1595" s="14" t="s">
        <v>12</v>
      </c>
      <c r="Q1595" s="14" t="s">
        <v>15</v>
      </c>
      <c r="R1595" s="14" t="s">
        <v>17</v>
      </c>
      <c r="S1595" s="14" t="s">
        <v>143</v>
      </c>
    </row>
    <row r="1596" spans="1:19" x14ac:dyDescent="0.3">
      <c r="A1596" s="11">
        <v>44635.626562500001</v>
      </c>
      <c r="B1596" s="11"/>
      <c r="C1596" s="15">
        <v>44635</v>
      </c>
      <c r="D1596" s="16">
        <v>0.62656250000000002</v>
      </c>
      <c r="E1596" s="33" t="str">
        <f t="shared" si="26"/>
        <v>00:20</v>
      </c>
      <c r="F1596" s="12">
        <v>82</v>
      </c>
      <c r="G1596" s="12">
        <v>75.44</v>
      </c>
      <c r="H1596" s="12">
        <v>85.28</v>
      </c>
      <c r="I1596" s="12">
        <v>77.899999999999991</v>
      </c>
      <c r="J1596" s="12">
        <v>80.36</v>
      </c>
      <c r="K1596" s="12">
        <v>74.62</v>
      </c>
      <c r="L1596" s="12">
        <v>87.740000000000009</v>
      </c>
      <c r="M1596" s="12">
        <v>79.539999999999992</v>
      </c>
      <c r="N1596" s="13">
        <v>80.36</v>
      </c>
      <c r="O1596" s="17" t="s">
        <v>138</v>
      </c>
      <c r="P1596" s="14" t="s">
        <v>13</v>
      </c>
      <c r="Q1596" s="14" t="s">
        <v>15</v>
      </c>
      <c r="R1596" s="14" t="s">
        <v>119</v>
      </c>
      <c r="S1596" s="14" t="s">
        <v>143</v>
      </c>
    </row>
    <row r="1597" spans="1:19" x14ac:dyDescent="0.3">
      <c r="A1597" s="11">
        <v>44635.626689814817</v>
      </c>
      <c r="B1597" s="11"/>
      <c r="C1597" s="15">
        <v>44635</v>
      </c>
      <c r="D1597" s="16">
        <v>0.62668981481481478</v>
      </c>
      <c r="E1597" s="33" t="str">
        <f t="shared" si="26"/>
        <v>00:20</v>
      </c>
      <c r="F1597" s="12">
        <v>80</v>
      </c>
      <c r="G1597" s="12">
        <v>73.600000000000009</v>
      </c>
      <c r="H1597" s="12">
        <v>83.2</v>
      </c>
      <c r="I1597" s="12">
        <v>76</v>
      </c>
      <c r="J1597" s="12">
        <v>78.400000000000006</v>
      </c>
      <c r="K1597" s="12">
        <v>72.8</v>
      </c>
      <c r="L1597" s="12">
        <v>85.600000000000009</v>
      </c>
      <c r="M1597" s="12">
        <v>77.599999999999994</v>
      </c>
      <c r="N1597" s="13">
        <v>78.400000000000006</v>
      </c>
      <c r="O1597" s="17" t="s">
        <v>138</v>
      </c>
      <c r="P1597" s="14" t="s">
        <v>13</v>
      </c>
      <c r="Q1597" s="14" t="s">
        <v>15</v>
      </c>
      <c r="R1597" s="14" t="s">
        <v>119</v>
      </c>
      <c r="S1597" s="14" t="s">
        <v>143</v>
      </c>
    </row>
    <row r="1598" spans="1:19" x14ac:dyDescent="0.3">
      <c r="A1598" s="11">
        <v>44635.627071759256</v>
      </c>
      <c r="B1598" s="11"/>
      <c r="C1598" s="15">
        <v>44635</v>
      </c>
      <c r="D1598" s="16">
        <v>0.62707175925925929</v>
      </c>
      <c r="E1598" s="33" t="str">
        <f t="shared" ref="E1598:E1661" si="27">TEXT(D1598-$D$1534,"hh:mm")</f>
        <v>00:20</v>
      </c>
      <c r="F1598" s="12">
        <v>100.2</v>
      </c>
      <c r="G1598" s="12">
        <v>102.42666666666666</v>
      </c>
      <c r="H1598" s="12">
        <v>115.78666666666666</v>
      </c>
      <c r="I1598" s="12">
        <v>105.76666666666665</v>
      </c>
      <c r="J1598" s="12">
        <v>109.10666666666665</v>
      </c>
      <c r="K1598" s="12">
        <v>115</v>
      </c>
      <c r="L1598" s="12">
        <v>121</v>
      </c>
      <c r="M1598" s="12">
        <v>98</v>
      </c>
      <c r="N1598" s="13">
        <v>108.41083333333333</v>
      </c>
      <c r="O1598" s="17" t="s">
        <v>138</v>
      </c>
      <c r="P1598" s="14" t="s">
        <v>13</v>
      </c>
      <c r="Q1598" s="14" t="s">
        <v>15</v>
      </c>
      <c r="R1598" s="14" t="s">
        <v>119</v>
      </c>
      <c r="S1598" s="14" t="s">
        <v>143</v>
      </c>
    </row>
    <row r="1599" spans="1:19" x14ac:dyDescent="0.3">
      <c r="A1599" s="11">
        <v>44635.62736111111</v>
      </c>
      <c r="B1599" s="11"/>
      <c r="C1599" s="15">
        <v>44635</v>
      </c>
      <c r="D1599" s="16">
        <v>0.62736111111111115</v>
      </c>
      <c r="E1599" s="33" t="str">
        <f t="shared" si="27"/>
        <v>00:21</v>
      </c>
      <c r="F1599" s="12">
        <v>80</v>
      </c>
      <c r="G1599" s="12">
        <v>73.600000000000009</v>
      </c>
      <c r="H1599" s="12">
        <v>83.2</v>
      </c>
      <c r="I1599" s="12">
        <v>76</v>
      </c>
      <c r="J1599" s="12">
        <v>78.400000000000006</v>
      </c>
      <c r="K1599" s="12">
        <v>72.8</v>
      </c>
      <c r="L1599" s="12">
        <v>85.600000000000009</v>
      </c>
      <c r="M1599" s="12">
        <v>77.599999999999994</v>
      </c>
      <c r="N1599" s="13">
        <v>78.400000000000006</v>
      </c>
      <c r="O1599" s="17" t="s">
        <v>138</v>
      </c>
      <c r="P1599" s="14" t="s">
        <v>13</v>
      </c>
      <c r="Q1599" s="14" t="s">
        <v>15</v>
      </c>
      <c r="R1599" s="14" t="s">
        <v>119</v>
      </c>
      <c r="S1599" s="14" t="s">
        <v>143</v>
      </c>
    </row>
    <row r="1600" spans="1:19" x14ac:dyDescent="0.3">
      <c r="A1600" s="11">
        <v>44635.627766203703</v>
      </c>
      <c r="B1600" s="11"/>
      <c r="C1600" s="15">
        <v>44635</v>
      </c>
      <c r="D1600" s="16">
        <v>0.62776620370370373</v>
      </c>
      <c r="E1600" s="33" t="str">
        <f t="shared" si="27"/>
        <v>00:21</v>
      </c>
      <c r="F1600" s="12">
        <v>101.7</v>
      </c>
      <c r="G1600" s="12">
        <v>103.96000000000001</v>
      </c>
      <c r="H1600" s="12">
        <v>117.52000000000001</v>
      </c>
      <c r="I1600" s="12">
        <v>107.35</v>
      </c>
      <c r="J1600" s="12">
        <v>110.74</v>
      </c>
      <c r="K1600" s="12">
        <v>116</v>
      </c>
      <c r="L1600" s="12">
        <v>118</v>
      </c>
      <c r="M1600" s="12">
        <v>105</v>
      </c>
      <c r="N1600" s="13">
        <v>110.03375000000001</v>
      </c>
      <c r="O1600" s="17" t="s">
        <v>138</v>
      </c>
      <c r="P1600" s="14" t="s">
        <v>13</v>
      </c>
      <c r="Q1600" s="14" t="s">
        <v>15</v>
      </c>
      <c r="R1600" s="14" t="s">
        <v>119</v>
      </c>
      <c r="S1600" s="14" t="s">
        <v>143</v>
      </c>
    </row>
    <row r="1601" spans="1:19" x14ac:dyDescent="0.3">
      <c r="A1601" s="11">
        <v>44635.628460648149</v>
      </c>
      <c r="B1601" s="11"/>
      <c r="C1601" s="15">
        <v>44635</v>
      </c>
      <c r="D1601" s="16">
        <v>0.62846064814814817</v>
      </c>
      <c r="E1601" s="33" t="str">
        <f t="shared" si="27"/>
        <v>00:22</v>
      </c>
      <c r="F1601" s="12">
        <v>101.7</v>
      </c>
      <c r="G1601" s="12">
        <v>103.96000000000001</v>
      </c>
      <c r="H1601" s="12">
        <v>117.52000000000001</v>
      </c>
      <c r="I1601" s="12">
        <v>107.35</v>
      </c>
      <c r="J1601" s="12">
        <v>110.74</v>
      </c>
      <c r="K1601" s="12">
        <v>105</v>
      </c>
      <c r="L1601" s="12">
        <v>110</v>
      </c>
      <c r="M1601" s="12">
        <v>124</v>
      </c>
      <c r="N1601" s="13">
        <v>110.03375000000001</v>
      </c>
      <c r="O1601" s="17" t="s">
        <v>138</v>
      </c>
      <c r="P1601" s="14" t="s">
        <v>13</v>
      </c>
      <c r="Q1601" s="14" t="s">
        <v>15</v>
      </c>
      <c r="R1601" s="14" t="s">
        <v>119</v>
      </c>
      <c r="S1601" s="14" t="s">
        <v>143</v>
      </c>
    </row>
    <row r="1602" spans="1:19" x14ac:dyDescent="0.3">
      <c r="A1602" s="11">
        <v>44635.629131944443</v>
      </c>
      <c r="B1602" s="11"/>
      <c r="C1602" s="15">
        <v>44635</v>
      </c>
      <c r="D1602" s="16">
        <v>0.62913194444444442</v>
      </c>
      <c r="E1602" s="33" t="str">
        <f t="shared" si="27"/>
        <v>00:23</v>
      </c>
      <c r="F1602" s="12">
        <v>108</v>
      </c>
      <c r="G1602" s="12">
        <v>110.4</v>
      </c>
      <c r="H1602" s="12">
        <v>124.80000000000001</v>
      </c>
      <c r="I1602" s="12">
        <v>114</v>
      </c>
      <c r="J1602" s="12">
        <v>117.6</v>
      </c>
      <c r="K1602" s="12">
        <v>109.2</v>
      </c>
      <c r="L1602" s="12">
        <v>128.4</v>
      </c>
      <c r="M1602" s="12">
        <v>120</v>
      </c>
      <c r="N1602" s="13">
        <v>116.55000000000001</v>
      </c>
      <c r="O1602" s="17" t="s">
        <v>138</v>
      </c>
      <c r="P1602" s="14" t="s">
        <v>13</v>
      </c>
      <c r="Q1602" s="14" t="s">
        <v>15</v>
      </c>
      <c r="R1602" s="14" t="s">
        <v>119</v>
      </c>
      <c r="S1602" s="14" t="s">
        <v>143</v>
      </c>
    </row>
    <row r="1603" spans="1:19" x14ac:dyDescent="0.3">
      <c r="A1603" s="11">
        <v>44635.629155092596</v>
      </c>
      <c r="B1603" s="11"/>
      <c r="C1603" s="15">
        <v>44635</v>
      </c>
      <c r="D1603" s="16">
        <v>0.62915509259259261</v>
      </c>
      <c r="E1603" s="33" t="str">
        <f t="shared" si="27"/>
        <v>00:23</v>
      </c>
      <c r="F1603" s="12">
        <v>100.8</v>
      </c>
      <c r="G1603" s="12">
        <v>103.04</v>
      </c>
      <c r="H1603" s="12">
        <v>116.48</v>
      </c>
      <c r="I1603" s="12">
        <v>106.39999999999999</v>
      </c>
      <c r="J1603" s="12">
        <v>109.75999999999999</v>
      </c>
      <c r="K1603" s="12">
        <v>102</v>
      </c>
      <c r="L1603" s="12">
        <v>113</v>
      </c>
      <c r="M1603" s="12">
        <v>121</v>
      </c>
      <c r="N1603" s="13">
        <v>109.06</v>
      </c>
      <c r="O1603" s="17" t="s">
        <v>138</v>
      </c>
      <c r="P1603" s="14" t="s">
        <v>13</v>
      </c>
      <c r="Q1603" s="14" t="s">
        <v>15</v>
      </c>
      <c r="R1603" s="14" t="s">
        <v>119</v>
      </c>
      <c r="S1603" s="14" t="s">
        <v>143</v>
      </c>
    </row>
    <row r="1604" spans="1:19" x14ac:dyDescent="0.3">
      <c r="A1604" s="11">
        <v>44635.629166666666</v>
      </c>
      <c r="B1604" s="11"/>
      <c r="C1604" s="15">
        <v>44635</v>
      </c>
      <c r="D1604" s="16">
        <v>0.62916666666666665</v>
      </c>
      <c r="E1604" s="33" t="str">
        <f t="shared" si="27"/>
        <v>00:23</v>
      </c>
      <c r="F1604" s="12">
        <v>160</v>
      </c>
      <c r="G1604" s="12">
        <v>147.20000000000002</v>
      </c>
      <c r="H1604" s="12">
        <v>166.4</v>
      </c>
      <c r="I1604" s="12">
        <v>152</v>
      </c>
      <c r="J1604" s="12">
        <v>156.80000000000001</v>
      </c>
      <c r="K1604" s="12">
        <v>145.6</v>
      </c>
      <c r="L1604" s="12">
        <v>171.20000000000002</v>
      </c>
      <c r="M1604" s="12">
        <v>155.19999999999999</v>
      </c>
      <c r="N1604" s="13">
        <v>156.80000000000001</v>
      </c>
      <c r="O1604" s="17" t="s">
        <v>138</v>
      </c>
      <c r="P1604" s="14" t="s">
        <v>13</v>
      </c>
      <c r="Q1604" s="14" t="s">
        <v>15</v>
      </c>
      <c r="R1604" s="14" t="s">
        <v>18</v>
      </c>
      <c r="S1604" s="14" t="s">
        <v>143</v>
      </c>
    </row>
    <row r="1605" spans="1:19" x14ac:dyDescent="0.3">
      <c r="A1605" s="11">
        <v>44635.629641203705</v>
      </c>
      <c r="B1605" s="11"/>
      <c r="C1605" s="15">
        <v>44635</v>
      </c>
      <c r="D1605" s="16">
        <v>0.62964120370370369</v>
      </c>
      <c r="E1605" s="33" t="str">
        <f t="shared" si="27"/>
        <v>00:24</v>
      </c>
      <c r="F1605" s="12">
        <v>104.4</v>
      </c>
      <c r="G1605" s="12">
        <v>106.72</v>
      </c>
      <c r="H1605" s="12">
        <v>120.64</v>
      </c>
      <c r="I1605" s="12">
        <v>110.19999999999999</v>
      </c>
      <c r="J1605" s="12">
        <v>113.67999999999999</v>
      </c>
      <c r="K1605" s="12">
        <v>105.56</v>
      </c>
      <c r="L1605" s="12">
        <v>124.12</v>
      </c>
      <c r="M1605" s="12">
        <v>116</v>
      </c>
      <c r="N1605" s="13">
        <v>112.66500000000001</v>
      </c>
      <c r="O1605" s="17" t="s">
        <v>138</v>
      </c>
      <c r="P1605" s="14" t="s">
        <v>13</v>
      </c>
      <c r="Q1605" s="14" t="s">
        <v>15</v>
      </c>
      <c r="R1605" s="14" t="s">
        <v>119</v>
      </c>
      <c r="S1605" s="14" t="s">
        <v>143</v>
      </c>
    </row>
    <row r="1606" spans="1:19" x14ac:dyDescent="0.3">
      <c r="A1606" s="11">
        <v>44635.629791666666</v>
      </c>
      <c r="B1606" s="11"/>
      <c r="C1606" s="15">
        <v>44635</v>
      </c>
      <c r="D1606" s="16">
        <v>0.62979166666666664</v>
      </c>
      <c r="E1606" s="33" t="str">
        <f t="shared" si="27"/>
        <v>00:24</v>
      </c>
      <c r="F1606" s="12">
        <v>99.9</v>
      </c>
      <c r="G1606" s="12">
        <v>102.12</v>
      </c>
      <c r="H1606" s="12">
        <v>115.44</v>
      </c>
      <c r="I1606" s="12">
        <v>105.44999999999999</v>
      </c>
      <c r="J1606" s="12">
        <v>108.78</v>
      </c>
      <c r="K1606" s="12">
        <v>101.01</v>
      </c>
      <c r="L1606" s="12">
        <v>118.77000000000001</v>
      </c>
      <c r="M1606" s="12">
        <v>111</v>
      </c>
      <c r="N1606" s="13">
        <v>107.80875</v>
      </c>
      <c r="O1606" s="17" t="s">
        <v>138</v>
      </c>
      <c r="P1606" s="14" t="s">
        <v>13</v>
      </c>
      <c r="Q1606" s="14" t="s">
        <v>15</v>
      </c>
      <c r="R1606" s="14" t="s">
        <v>119</v>
      </c>
      <c r="S1606" s="14" t="s">
        <v>143</v>
      </c>
    </row>
    <row r="1607" spans="1:19" x14ac:dyDescent="0.3">
      <c r="A1607" s="11">
        <v>44635.629849537036</v>
      </c>
      <c r="B1607" s="11"/>
      <c r="C1607" s="15">
        <v>44635</v>
      </c>
      <c r="D1607" s="16">
        <v>0.62984953703703705</v>
      </c>
      <c r="E1607" s="33" t="str">
        <f t="shared" si="27"/>
        <v>00:24</v>
      </c>
      <c r="F1607" s="12">
        <v>95.4</v>
      </c>
      <c r="G1607" s="12">
        <v>97.52000000000001</v>
      </c>
      <c r="H1607" s="12">
        <v>110.24000000000001</v>
      </c>
      <c r="I1607" s="12">
        <v>100.69999999999999</v>
      </c>
      <c r="J1607" s="12">
        <v>103.88</v>
      </c>
      <c r="K1607" s="12">
        <v>100</v>
      </c>
      <c r="L1607" s="12">
        <v>103</v>
      </c>
      <c r="M1607" s="12">
        <v>115</v>
      </c>
      <c r="N1607" s="13">
        <v>103.2175</v>
      </c>
      <c r="O1607" s="17" t="s">
        <v>138</v>
      </c>
      <c r="P1607" s="14" t="s">
        <v>13</v>
      </c>
      <c r="Q1607" s="14" t="s">
        <v>15</v>
      </c>
      <c r="R1607" s="14" t="s">
        <v>119</v>
      </c>
      <c r="S1607" s="14" t="s">
        <v>143</v>
      </c>
    </row>
    <row r="1608" spans="1:19" x14ac:dyDescent="0.3">
      <c r="A1608" s="11">
        <v>44635.629988425928</v>
      </c>
      <c r="B1608" s="11"/>
      <c r="C1608" s="15">
        <v>44635</v>
      </c>
      <c r="D1608" s="16">
        <v>0.62998842592592597</v>
      </c>
      <c r="E1608" s="33" t="str">
        <f t="shared" si="27"/>
        <v>00:25</v>
      </c>
      <c r="F1608" s="12">
        <v>102.60000000000001</v>
      </c>
      <c r="G1608" s="12">
        <v>104.88000000000001</v>
      </c>
      <c r="H1608" s="12">
        <v>118.56</v>
      </c>
      <c r="I1608" s="12">
        <v>108.3</v>
      </c>
      <c r="J1608" s="12">
        <v>111.72</v>
      </c>
      <c r="K1608" s="12">
        <v>103.74000000000001</v>
      </c>
      <c r="L1608" s="12">
        <v>121.98</v>
      </c>
      <c r="M1608" s="12">
        <v>114</v>
      </c>
      <c r="N1608" s="13">
        <v>110.72250000000001</v>
      </c>
      <c r="O1608" s="17" t="s">
        <v>138</v>
      </c>
      <c r="P1608" s="14" t="s">
        <v>13</v>
      </c>
      <c r="Q1608" s="14" t="s">
        <v>15</v>
      </c>
      <c r="R1608" s="14" t="s">
        <v>119</v>
      </c>
      <c r="S1608" s="14" t="s">
        <v>143</v>
      </c>
    </row>
    <row r="1609" spans="1:19" x14ac:dyDescent="0.3">
      <c r="A1609" s="11">
        <v>44635.630162037036</v>
      </c>
      <c r="B1609" s="11"/>
      <c r="C1609" s="15">
        <v>44635</v>
      </c>
      <c r="D1609" s="16">
        <v>0.63016203703703699</v>
      </c>
      <c r="E1609" s="33" t="str">
        <f t="shared" si="27"/>
        <v>00:25</v>
      </c>
      <c r="F1609" s="12">
        <v>79</v>
      </c>
      <c r="G1609" s="12">
        <v>72.680000000000007</v>
      </c>
      <c r="H1609" s="12">
        <v>82.16</v>
      </c>
      <c r="I1609" s="12">
        <v>75.05</v>
      </c>
      <c r="J1609" s="12">
        <v>77.42</v>
      </c>
      <c r="K1609" s="12">
        <v>71.89</v>
      </c>
      <c r="L1609" s="12">
        <v>84.53</v>
      </c>
      <c r="M1609" s="12">
        <v>76.63</v>
      </c>
      <c r="N1609" s="13">
        <v>77.42</v>
      </c>
      <c r="O1609" s="17" t="s">
        <v>138</v>
      </c>
      <c r="P1609" s="14" t="s">
        <v>13</v>
      </c>
      <c r="Q1609" s="14" t="s">
        <v>15</v>
      </c>
      <c r="R1609" s="14" t="s">
        <v>119</v>
      </c>
      <c r="S1609" s="14" t="s">
        <v>143</v>
      </c>
    </row>
    <row r="1610" spans="1:19" x14ac:dyDescent="0.3">
      <c r="A1610" s="11">
        <v>44635.630543981482</v>
      </c>
      <c r="B1610" s="11"/>
      <c r="C1610" s="15">
        <v>44635</v>
      </c>
      <c r="D1610" s="16">
        <v>0.6305439814814815</v>
      </c>
      <c r="E1610" s="33" t="str">
        <f t="shared" si="27"/>
        <v>00:25</v>
      </c>
      <c r="F1610" s="12">
        <v>96</v>
      </c>
      <c r="G1610" s="12">
        <v>98.13333333333334</v>
      </c>
      <c r="H1610" s="12">
        <v>110.93333333333334</v>
      </c>
      <c r="I1610" s="12">
        <v>101.33333333333333</v>
      </c>
      <c r="J1610" s="12">
        <v>104.53333333333333</v>
      </c>
      <c r="K1610" s="12">
        <v>102</v>
      </c>
      <c r="L1610" s="12">
        <v>99</v>
      </c>
      <c r="M1610" s="12">
        <v>119</v>
      </c>
      <c r="N1610" s="13">
        <v>103.86666666666666</v>
      </c>
      <c r="O1610" s="17" t="s">
        <v>138</v>
      </c>
      <c r="P1610" s="14" t="s">
        <v>13</v>
      </c>
      <c r="Q1610" s="14" t="s">
        <v>15</v>
      </c>
      <c r="R1610" s="14" t="s">
        <v>119</v>
      </c>
      <c r="S1610" s="14" t="s">
        <v>143</v>
      </c>
    </row>
    <row r="1611" spans="1:19" x14ac:dyDescent="0.3">
      <c r="A1611" s="11">
        <v>44635.631238425929</v>
      </c>
      <c r="B1611" s="11"/>
      <c r="C1611" s="15">
        <v>44635</v>
      </c>
      <c r="D1611" s="16">
        <v>0.63123842592592594</v>
      </c>
      <c r="E1611" s="33" t="str">
        <f t="shared" si="27"/>
        <v>00:26</v>
      </c>
      <c r="F1611" s="12">
        <v>98.100000000000009</v>
      </c>
      <c r="G1611" s="12">
        <v>100.28</v>
      </c>
      <c r="H1611" s="12">
        <v>113.36</v>
      </c>
      <c r="I1611" s="12">
        <v>103.55</v>
      </c>
      <c r="J1611" s="12">
        <v>106.82</v>
      </c>
      <c r="K1611" s="12">
        <v>106</v>
      </c>
      <c r="L1611" s="12">
        <v>100</v>
      </c>
      <c r="M1611" s="12">
        <v>121</v>
      </c>
      <c r="N1611" s="13">
        <v>106.13875</v>
      </c>
      <c r="O1611" s="17" t="s">
        <v>138</v>
      </c>
      <c r="P1611" s="14" t="s">
        <v>13</v>
      </c>
      <c r="Q1611" s="14" t="s">
        <v>15</v>
      </c>
      <c r="R1611" s="14" t="s">
        <v>119</v>
      </c>
      <c r="S1611" s="14" t="s">
        <v>143</v>
      </c>
    </row>
    <row r="1612" spans="1:19" x14ac:dyDescent="0.3">
      <c r="A1612" s="11">
        <v>44635.631296296298</v>
      </c>
      <c r="B1612" s="11"/>
      <c r="C1612" s="15">
        <v>44635</v>
      </c>
      <c r="D1612" s="16">
        <v>0.63129629629629636</v>
      </c>
      <c r="E1612" s="33" t="str">
        <f t="shared" si="27"/>
        <v>00:26</v>
      </c>
      <c r="F1612" s="12">
        <v>78</v>
      </c>
      <c r="G1612" s="12">
        <v>92.460000000000008</v>
      </c>
      <c r="H1612" s="12">
        <v>104.52000000000001</v>
      </c>
      <c r="I1612" s="12">
        <v>95.474999999999994</v>
      </c>
      <c r="J1612" s="12">
        <v>98.49</v>
      </c>
      <c r="K1612" s="12">
        <v>91.454999999999998</v>
      </c>
      <c r="L1612" s="12">
        <v>107.53500000000001</v>
      </c>
      <c r="M1612" s="12">
        <v>123</v>
      </c>
      <c r="N1612" s="13">
        <v>98.866875000000007</v>
      </c>
      <c r="O1612" s="17" t="s">
        <v>138</v>
      </c>
      <c r="P1612" s="14" t="s">
        <v>13</v>
      </c>
      <c r="Q1612" s="14" t="s">
        <v>15</v>
      </c>
      <c r="R1612" s="14" t="s">
        <v>119</v>
      </c>
      <c r="S1612" s="14" t="s">
        <v>143</v>
      </c>
    </row>
    <row r="1613" spans="1:19" x14ac:dyDescent="0.3">
      <c r="A1613" s="11">
        <v>44635.631932870368</v>
      </c>
      <c r="B1613" s="11"/>
      <c r="C1613" s="15">
        <v>44635</v>
      </c>
      <c r="D1613" s="16">
        <v>0.63193287037037038</v>
      </c>
      <c r="E1613" s="33" t="str">
        <f t="shared" si="27"/>
        <v>00:27</v>
      </c>
      <c r="F1613" s="12">
        <v>100.2</v>
      </c>
      <c r="G1613" s="12">
        <v>102.42666666666666</v>
      </c>
      <c r="H1613" s="12">
        <v>115.78666666666666</v>
      </c>
      <c r="I1613" s="12">
        <v>105.76666666666665</v>
      </c>
      <c r="J1613" s="12">
        <v>109.10666666666665</v>
      </c>
      <c r="K1613" s="12">
        <v>107</v>
      </c>
      <c r="L1613" s="12">
        <v>109</v>
      </c>
      <c r="M1613" s="12">
        <v>118</v>
      </c>
      <c r="N1613" s="13">
        <v>108.41083333333333</v>
      </c>
      <c r="O1613" s="17" t="s">
        <v>138</v>
      </c>
      <c r="P1613" s="14" t="s">
        <v>13</v>
      </c>
      <c r="Q1613" s="14" t="s">
        <v>15</v>
      </c>
      <c r="R1613" s="14" t="s">
        <v>119</v>
      </c>
      <c r="S1613" s="14" t="s">
        <v>143</v>
      </c>
    </row>
    <row r="1614" spans="1:19" x14ac:dyDescent="0.3">
      <c r="A1614" s="11">
        <v>44635.632118055553</v>
      </c>
      <c r="B1614" s="11"/>
      <c r="C1614" s="15">
        <v>44635</v>
      </c>
      <c r="D1614" s="16">
        <v>0.63211805555555556</v>
      </c>
      <c r="E1614" s="33" t="str">
        <f t="shared" si="27"/>
        <v>00:28</v>
      </c>
      <c r="F1614" s="12">
        <v>101.7</v>
      </c>
      <c r="G1614" s="12">
        <v>103.96000000000001</v>
      </c>
      <c r="H1614" s="12">
        <v>117.52000000000001</v>
      </c>
      <c r="I1614" s="12">
        <v>107.35</v>
      </c>
      <c r="J1614" s="12">
        <v>110.74</v>
      </c>
      <c r="K1614" s="12">
        <v>102.83</v>
      </c>
      <c r="L1614" s="12">
        <v>120.91000000000001</v>
      </c>
      <c r="M1614" s="12">
        <v>113</v>
      </c>
      <c r="N1614" s="13">
        <v>109.75125000000001</v>
      </c>
      <c r="O1614" s="17" t="s">
        <v>138</v>
      </c>
      <c r="P1614" s="14" t="s">
        <v>13</v>
      </c>
      <c r="Q1614" s="14" t="s">
        <v>15</v>
      </c>
      <c r="R1614" s="14" t="s">
        <v>119</v>
      </c>
      <c r="S1614" s="14" t="s">
        <v>143</v>
      </c>
    </row>
    <row r="1615" spans="1:19" x14ac:dyDescent="0.3">
      <c r="A1615" s="11">
        <v>44635.632569444446</v>
      </c>
      <c r="B1615" s="11"/>
      <c r="C1615" s="15">
        <v>44635</v>
      </c>
      <c r="D1615" s="16">
        <v>0.63256944444444441</v>
      </c>
      <c r="E1615" s="33" t="str">
        <f t="shared" si="27"/>
        <v>00:28</v>
      </c>
      <c r="F1615" s="12">
        <v>107.10000000000001</v>
      </c>
      <c r="G1615" s="12">
        <v>109.48</v>
      </c>
      <c r="H1615" s="12">
        <v>123.76</v>
      </c>
      <c r="I1615" s="12">
        <v>113.05</v>
      </c>
      <c r="J1615" s="12">
        <v>116.62</v>
      </c>
      <c r="K1615" s="12">
        <v>108.29</v>
      </c>
      <c r="L1615" s="12">
        <v>127.33000000000001</v>
      </c>
      <c r="M1615" s="12">
        <v>119</v>
      </c>
      <c r="N1615" s="13">
        <v>115.57875</v>
      </c>
      <c r="O1615" s="17" t="s">
        <v>138</v>
      </c>
      <c r="P1615" s="14" t="s">
        <v>13</v>
      </c>
      <c r="Q1615" s="14" t="s">
        <v>15</v>
      </c>
      <c r="R1615" s="14" t="s">
        <v>119</v>
      </c>
      <c r="S1615" s="14" t="s">
        <v>143</v>
      </c>
    </row>
    <row r="1616" spans="1:19" x14ac:dyDescent="0.3">
      <c r="A1616" s="11">
        <v>44635.632627314815</v>
      </c>
      <c r="B1616" s="11"/>
      <c r="C1616" s="15">
        <v>44635</v>
      </c>
      <c r="D1616" s="16">
        <v>0.63262731481481482</v>
      </c>
      <c r="E1616" s="33" t="str">
        <f t="shared" si="27"/>
        <v>00:28</v>
      </c>
      <c r="F1616" s="12">
        <v>97.800000000000011</v>
      </c>
      <c r="G1616" s="12">
        <v>99.973333333333343</v>
      </c>
      <c r="H1616" s="12">
        <v>113.01333333333334</v>
      </c>
      <c r="I1616" s="12">
        <v>103.23333333333333</v>
      </c>
      <c r="J1616" s="12">
        <v>106.49333333333334</v>
      </c>
      <c r="K1616" s="12">
        <v>110</v>
      </c>
      <c r="L1616" s="12">
        <v>103</v>
      </c>
      <c r="M1616" s="12">
        <v>113</v>
      </c>
      <c r="N1616" s="13">
        <v>105.81416666666667</v>
      </c>
      <c r="O1616" s="17" t="s">
        <v>138</v>
      </c>
      <c r="P1616" s="14" t="s">
        <v>13</v>
      </c>
      <c r="Q1616" s="14" t="s">
        <v>15</v>
      </c>
      <c r="R1616" s="14" t="s">
        <v>119</v>
      </c>
      <c r="S1616" s="14" t="s">
        <v>143</v>
      </c>
    </row>
    <row r="1617" spans="1:19" x14ac:dyDescent="0.3">
      <c r="A1617" s="11">
        <v>44635.632638888892</v>
      </c>
      <c r="B1617" s="11"/>
      <c r="C1617" s="15">
        <v>44635</v>
      </c>
      <c r="D1617" s="16">
        <v>0.63263888888888886</v>
      </c>
      <c r="E1617" s="33" t="str">
        <f t="shared" si="27"/>
        <v>00:28</v>
      </c>
      <c r="F1617" s="12">
        <v>77</v>
      </c>
      <c r="G1617" s="12">
        <v>70.84</v>
      </c>
      <c r="H1617" s="12">
        <v>80.08</v>
      </c>
      <c r="I1617" s="12">
        <v>73.149999999999991</v>
      </c>
      <c r="J1617" s="12">
        <v>75.459999999999994</v>
      </c>
      <c r="K1617" s="12">
        <v>70.070000000000007</v>
      </c>
      <c r="L1617" s="12">
        <v>82.39</v>
      </c>
      <c r="M1617" s="12">
        <v>74.69</v>
      </c>
      <c r="N1617" s="13">
        <v>75.460000000000008</v>
      </c>
      <c r="O1617" s="17" t="s">
        <v>138</v>
      </c>
      <c r="P1617" s="14" t="s">
        <v>13</v>
      </c>
      <c r="Q1617" s="14" t="s">
        <v>15</v>
      </c>
      <c r="R1617" s="14" t="s">
        <v>119</v>
      </c>
      <c r="S1617" s="14" t="s">
        <v>143</v>
      </c>
    </row>
    <row r="1618" spans="1:19" x14ac:dyDescent="0.3">
      <c r="A1618" s="11">
        <v>44635.633321759262</v>
      </c>
      <c r="B1618" s="11"/>
      <c r="C1618" s="15">
        <v>44635</v>
      </c>
      <c r="D1618" s="16">
        <v>0.63332175925925926</v>
      </c>
      <c r="E1618" s="33" t="str">
        <f t="shared" si="27"/>
        <v>00:29</v>
      </c>
      <c r="F1618" s="12">
        <v>97.2</v>
      </c>
      <c r="G1618" s="12">
        <v>99.36</v>
      </c>
      <c r="H1618" s="12">
        <v>112.32000000000001</v>
      </c>
      <c r="I1618" s="12">
        <v>102.6</v>
      </c>
      <c r="J1618" s="12">
        <v>105.84</v>
      </c>
      <c r="K1618" s="12">
        <v>104</v>
      </c>
      <c r="L1618" s="12">
        <v>112</v>
      </c>
      <c r="M1618" s="12">
        <v>104.75999999999999</v>
      </c>
      <c r="N1618" s="13">
        <v>104.76</v>
      </c>
      <c r="O1618" s="17" t="s">
        <v>138</v>
      </c>
      <c r="P1618" s="14" t="s">
        <v>13</v>
      </c>
      <c r="Q1618" s="14" t="s">
        <v>15</v>
      </c>
      <c r="R1618" s="14" t="s">
        <v>119</v>
      </c>
      <c r="S1618" s="14" t="s">
        <v>143</v>
      </c>
    </row>
    <row r="1619" spans="1:19" x14ac:dyDescent="0.3">
      <c r="A1619" s="11">
        <v>44635.633368055554</v>
      </c>
      <c r="B1619" s="11"/>
      <c r="C1619" s="15">
        <v>44635</v>
      </c>
      <c r="D1619" s="16">
        <v>0.63336805555555553</v>
      </c>
      <c r="E1619" s="33" t="str">
        <f t="shared" si="27"/>
        <v>00:29</v>
      </c>
      <c r="F1619" s="12">
        <v>108</v>
      </c>
      <c r="G1619" s="12">
        <v>110.4</v>
      </c>
      <c r="H1619" s="12">
        <v>124.80000000000001</v>
      </c>
      <c r="I1619" s="12">
        <v>114</v>
      </c>
      <c r="J1619" s="12">
        <v>117.6</v>
      </c>
      <c r="K1619" s="12">
        <v>109.2</v>
      </c>
      <c r="L1619" s="12">
        <v>128.4</v>
      </c>
      <c r="M1619" s="12">
        <v>120</v>
      </c>
      <c r="N1619" s="13">
        <v>116.55000000000001</v>
      </c>
      <c r="O1619" s="17" t="s">
        <v>138</v>
      </c>
      <c r="P1619" s="14" t="s">
        <v>13</v>
      </c>
      <c r="Q1619" s="14" t="s">
        <v>15</v>
      </c>
      <c r="R1619" s="14" t="s">
        <v>119</v>
      </c>
      <c r="S1619" s="14" t="s">
        <v>143</v>
      </c>
    </row>
    <row r="1620" spans="1:19" x14ac:dyDescent="0.3">
      <c r="A1620" s="11">
        <v>44635.634016203701</v>
      </c>
      <c r="B1620" s="11"/>
      <c r="C1620" s="15">
        <v>44635</v>
      </c>
      <c r="D1620" s="16">
        <v>0.63401620370370371</v>
      </c>
      <c r="E1620" s="33" t="str">
        <f t="shared" si="27"/>
        <v>00:30</v>
      </c>
      <c r="F1620" s="12">
        <v>101.7</v>
      </c>
      <c r="G1620" s="12">
        <v>103.96000000000001</v>
      </c>
      <c r="H1620" s="12">
        <v>117.52000000000001</v>
      </c>
      <c r="I1620" s="12">
        <v>107.35</v>
      </c>
      <c r="J1620" s="12">
        <v>110.74</v>
      </c>
      <c r="K1620" s="12">
        <v>113</v>
      </c>
      <c r="L1620" s="12">
        <v>115</v>
      </c>
      <c r="M1620" s="12">
        <v>111</v>
      </c>
      <c r="N1620" s="13">
        <v>110.03375000000001</v>
      </c>
      <c r="O1620" s="17" t="s">
        <v>138</v>
      </c>
      <c r="P1620" s="14" t="s">
        <v>13</v>
      </c>
      <c r="Q1620" s="14" t="s">
        <v>15</v>
      </c>
      <c r="R1620" s="14" t="s">
        <v>119</v>
      </c>
      <c r="S1620" s="14" t="s">
        <v>143</v>
      </c>
    </row>
    <row r="1621" spans="1:19" x14ac:dyDescent="0.3">
      <c r="A1621" s="11">
        <v>44635.634710648148</v>
      </c>
      <c r="B1621" s="11"/>
      <c r="C1621" s="15">
        <v>44635</v>
      </c>
      <c r="D1621" s="16">
        <v>0.63471064814814815</v>
      </c>
      <c r="E1621" s="33" t="str">
        <f t="shared" si="27"/>
        <v>00:31</v>
      </c>
      <c r="F1621" s="12">
        <v>99.600000000000009</v>
      </c>
      <c r="G1621" s="12">
        <v>101.81333333333335</v>
      </c>
      <c r="H1621" s="12">
        <v>115.09333333333335</v>
      </c>
      <c r="I1621" s="12">
        <v>105.13333333333334</v>
      </c>
      <c r="J1621" s="12">
        <v>108.45333333333333</v>
      </c>
      <c r="K1621" s="12">
        <v>115</v>
      </c>
      <c r="L1621" s="12">
        <v>110</v>
      </c>
      <c r="M1621" s="12">
        <v>107</v>
      </c>
      <c r="N1621" s="13">
        <v>107.76166666666667</v>
      </c>
      <c r="O1621" s="17" t="s">
        <v>138</v>
      </c>
      <c r="P1621" s="14" t="s">
        <v>13</v>
      </c>
      <c r="Q1621" s="14" t="s">
        <v>15</v>
      </c>
      <c r="R1621" s="14" t="s">
        <v>119</v>
      </c>
      <c r="S1621" s="14" t="s">
        <v>143</v>
      </c>
    </row>
    <row r="1622" spans="1:19" x14ac:dyDescent="0.3">
      <c r="A1622" s="11">
        <v>44635.63521990741</v>
      </c>
      <c r="B1622" s="11"/>
      <c r="C1622" s="15">
        <v>44635</v>
      </c>
      <c r="D1622" s="16">
        <v>0.63521990740740741</v>
      </c>
      <c r="E1622" s="33" t="str">
        <f t="shared" si="27"/>
        <v>00:32</v>
      </c>
      <c r="F1622" s="12">
        <v>103.5</v>
      </c>
      <c r="G1622" s="12">
        <v>105.80000000000001</v>
      </c>
      <c r="H1622" s="12">
        <v>119.60000000000001</v>
      </c>
      <c r="I1622" s="12">
        <v>109.25</v>
      </c>
      <c r="J1622" s="12">
        <v>112.7</v>
      </c>
      <c r="K1622" s="12">
        <v>104.65</v>
      </c>
      <c r="L1622" s="12">
        <v>123.05000000000001</v>
      </c>
      <c r="M1622" s="12">
        <v>115</v>
      </c>
      <c r="N1622" s="13">
        <v>111.69374999999999</v>
      </c>
      <c r="O1622" s="17" t="s">
        <v>138</v>
      </c>
      <c r="P1622" s="14" t="s">
        <v>13</v>
      </c>
      <c r="Q1622" s="14" t="s">
        <v>15</v>
      </c>
      <c r="R1622" s="14" t="s">
        <v>119</v>
      </c>
      <c r="S1622" s="14" t="s">
        <v>143</v>
      </c>
    </row>
    <row r="1623" spans="1:19" x14ac:dyDescent="0.3">
      <c r="A1623" s="11">
        <v>44635.635381944441</v>
      </c>
      <c r="B1623" s="11"/>
      <c r="C1623" s="15">
        <v>44635</v>
      </c>
      <c r="D1623" s="16">
        <v>0.63538194444444451</v>
      </c>
      <c r="E1623" s="33" t="str">
        <f t="shared" si="27"/>
        <v>00:32</v>
      </c>
      <c r="F1623" s="12">
        <v>107</v>
      </c>
      <c r="G1623" s="12">
        <v>98.44</v>
      </c>
      <c r="H1623" s="12">
        <v>111.28</v>
      </c>
      <c r="I1623" s="12">
        <v>101.64999999999999</v>
      </c>
      <c r="J1623" s="12">
        <v>104.86</v>
      </c>
      <c r="K1623" s="12">
        <v>97.37</v>
      </c>
      <c r="L1623" s="12">
        <v>114.49000000000001</v>
      </c>
      <c r="M1623" s="12">
        <v>103.78999999999999</v>
      </c>
      <c r="N1623" s="13">
        <v>104.86</v>
      </c>
      <c r="O1623" s="17" t="s">
        <v>138</v>
      </c>
      <c r="P1623" s="14" t="s">
        <v>13</v>
      </c>
      <c r="Q1623" s="14" t="s">
        <v>15</v>
      </c>
      <c r="R1623" s="14" t="s">
        <v>119</v>
      </c>
      <c r="S1623" s="14" t="s">
        <v>143</v>
      </c>
    </row>
    <row r="1624" spans="1:19" x14ac:dyDescent="0.3">
      <c r="A1624" s="11">
        <v>44635.635405092595</v>
      </c>
      <c r="B1624" s="11"/>
      <c r="C1624" s="15">
        <v>44635</v>
      </c>
      <c r="D1624" s="16">
        <v>0.63540509259259259</v>
      </c>
      <c r="E1624" s="33" t="str">
        <f t="shared" si="27"/>
        <v>00:32</v>
      </c>
      <c r="F1624" s="12">
        <v>102.30000000000001</v>
      </c>
      <c r="G1624" s="12">
        <v>104.57333333333334</v>
      </c>
      <c r="H1624" s="12">
        <v>118.21333333333334</v>
      </c>
      <c r="I1624" s="12">
        <v>107.98333333333333</v>
      </c>
      <c r="J1624" s="12">
        <v>111.39333333333333</v>
      </c>
      <c r="K1624" s="12">
        <v>120</v>
      </c>
      <c r="L1624" s="12">
        <v>113</v>
      </c>
      <c r="M1624" s="12">
        <v>108</v>
      </c>
      <c r="N1624" s="13">
        <v>110.68291666666667</v>
      </c>
      <c r="O1624" s="17" t="s">
        <v>138</v>
      </c>
      <c r="P1624" s="14" t="s">
        <v>13</v>
      </c>
      <c r="Q1624" s="14" t="s">
        <v>15</v>
      </c>
      <c r="R1624" s="14" t="s">
        <v>119</v>
      </c>
      <c r="S1624" s="14" t="s">
        <v>143</v>
      </c>
    </row>
    <row r="1625" spans="1:19" x14ac:dyDescent="0.3">
      <c r="A1625" s="11">
        <v>44635.63553240741</v>
      </c>
      <c r="B1625" s="11"/>
      <c r="C1625" s="15">
        <v>44635</v>
      </c>
      <c r="D1625" s="16">
        <v>0.63553240740740746</v>
      </c>
      <c r="E1625" s="33" t="str">
        <f t="shared" si="27"/>
        <v>00:33</v>
      </c>
      <c r="F1625" s="12">
        <v>102.60000000000001</v>
      </c>
      <c r="G1625" s="12">
        <v>104.88000000000001</v>
      </c>
      <c r="H1625" s="12">
        <v>118.56</v>
      </c>
      <c r="I1625" s="12">
        <v>108.3</v>
      </c>
      <c r="J1625" s="12">
        <v>111.72</v>
      </c>
      <c r="K1625" s="12">
        <v>103.74000000000001</v>
      </c>
      <c r="L1625" s="12">
        <v>121.98</v>
      </c>
      <c r="M1625" s="12">
        <v>114</v>
      </c>
      <c r="N1625" s="13">
        <v>110.72250000000001</v>
      </c>
      <c r="O1625" s="17" t="s">
        <v>138</v>
      </c>
      <c r="P1625" s="14" t="s">
        <v>13</v>
      </c>
      <c r="Q1625" s="14" t="s">
        <v>15</v>
      </c>
      <c r="R1625" s="14" t="s">
        <v>119</v>
      </c>
      <c r="S1625" s="14" t="s">
        <v>143</v>
      </c>
    </row>
    <row r="1626" spans="1:19" x14ac:dyDescent="0.3">
      <c r="A1626" s="11">
        <v>44635.635648148149</v>
      </c>
      <c r="B1626" s="11"/>
      <c r="C1626" s="15">
        <v>44635</v>
      </c>
      <c r="D1626" s="16">
        <v>0.63564814814814818</v>
      </c>
      <c r="E1626" s="33" t="str">
        <f t="shared" si="27"/>
        <v>00:33</v>
      </c>
      <c r="F1626" s="12">
        <v>99.9</v>
      </c>
      <c r="G1626" s="12">
        <v>102.12</v>
      </c>
      <c r="H1626" s="12">
        <v>115.44</v>
      </c>
      <c r="I1626" s="12">
        <v>105.44999999999999</v>
      </c>
      <c r="J1626" s="12">
        <v>108.78</v>
      </c>
      <c r="K1626" s="12">
        <v>101.01</v>
      </c>
      <c r="L1626" s="12">
        <v>118.77000000000001</v>
      </c>
      <c r="M1626" s="12">
        <v>111</v>
      </c>
      <c r="N1626" s="13">
        <v>107.80875</v>
      </c>
      <c r="O1626" s="17" t="s">
        <v>138</v>
      </c>
      <c r="P1626" s="14" t="s">
        <v>13</v>
      </c>
      <c r="Q1626" s="14" t="s">
        <v>15</v>
      </c>
      <c r="R1626" s="14" t="s">
        <v>119</v>
      </c>
      <c r="S1626" s="14" t="s">
        <v>143</v>
      </c>
    </row>
    <row r="1627" spans="1:19" x14ac:dyDescent="0.3">
      <c r="A1627" s="11">
        <v>44635.635914351849</v>
      </c>
      <c r="B1627" s="11"/>
      <c r="C1627" s="15">
        <v>44635</v>
      </c>
      <c r="D1627" s="16">
        <v>0.63591435185185186</v>
      </c>
      <c r="E1627" s="33" t="str">
        <f t="shared" si="27"/>
        <v>00:33</v>
      </c>
      <c r="F1627" s="12">
        <v>103.5</v>
      </c>
      <c r="G1627" s="12">
        <v>105.80000000000001</v>
      </c>
      <c r="H1627" s="12">
        <v>119.60000000000001</v>
      </c>
      <c r="I1627" s="12">
        <v>109.25</v>
      </c>
      <c r="J1627" s="12">
        <v>112.7</v>
      </c>
      <c r="K1627" s="12">
        <v>104.65</v>
      </c>
      <c r="L1627" s="12">
        <v>123.05000000000001</v>
      </c>
      <c r="M1627" s="12">
        <v>115</v>
      </c>
      <c r="N1627" s="13">
        <v>111.69374999999999</v>
      </c>
      <c r="O1627" s="17" t="s">
        <v>138</v>
      </c>
      <c r="P1627" s="14" t="s">
        <v>13</v>
      </c>
      <c r="Q1627" s="14" t="s">
        <v>15</v>
      </c>
      <c r="R1627" s="14" t="s">
        <v>119</v>
      </c>
      <c r="S1627" s="14" t="s">
        <v>143</v>
      </c>
    </row>
    <row r="1628" spans="1:19" x14ac:dyDescent="0.3">
      <c r="A1628" s="11">
        <v>44635.636099537034</v>
      </c>
      <c r="B1628" s="11"/>
      <c r="C1628" s="15">
        <v>44635</v>
      </c>
      <c r="D1628" s="16">
        <v>0.63609953703703703</v>
      </c>
      <c r="E1628" s="33" t="str">
        <f t="shared" si="27"/>
        <v>00:33</v>
      </c>
      <c r="F1628" s="12">
        <v>103.2</v>
      </c>
      <c r="G1628" s="12">
        <v>105.49333333333334</v>
      </c>
      <c r="H1628" s="12">
        <v>119.25333333333334</v>
      </c>
      <c r="I1628" s="12">
        <v>108.93333333333334</v>
      </c>
      <c r="J1628" s="12">
        <v>112.37333333333333</v>
      </c>
      <c r="K1628" s="12">
        <v>118</v>
      </c>
      <c r="L1628" s="12">
        <v>113</v>
      </c>
      <c r="M1628" s="12">
        <v>113</v>
      </c>
      <c r="N1628" s="13">
        <v>111.65666666666667</v>
      </c>
      <c r="O1628" s="17" t="s">
        <v>138</v>
      </c>
      <c r="P1628" s="14" t="s">
        <v>13</v>
      </c>
      <c r="Q1628" s="14" t="s">
        <v>15</v>
      </c>
      <c r="R1628" s="14" t="s">
        <v>119</v>
      </c>
      <c r="S1628" s="14" t="s">
        <v>143</v>
      </c>
    </row>
    <row r="1629" spans="1:19" x14ac:dyDescent="0.3">
      <c r="A1629" s="11">
        <v>44635.636111111111</v>
      </c>
      <c r="B1629" s="11"/>
      <c r="C1629" s="15">
        <v>44635</v>
      </c>
      <c r="D1629" s="16">
        <v>0.63611111111111118</v>
      </c>
      <c r="E1629" s="33" t="str">
        <f t="shared" si="27"/>
        <v>00:33</v>
      </c>
      <c r="F1629" s="12">
        <v>108</v>
      </c>
      <c r="G1629" s="12">
        <v>99.36</v>
      </c>
      <c r="H1629" s="12">
        <v>112.32000000000001</v>
      </c>
      <c r="I1629" s="12">
        <v>102.6</v>
      </c>
      <c r="J1629" s="12">
        <v>105.84</v>
      </c>
      <c r="K1629" s="12">
        <v>98.28</v>
      </c>
      <c r="L1629" s="12">
        <v>115.56</v>
      </c>
      <c r="M1629" s="12">
        <v>104.75999999999999</v>
      </c>
      <c r="N1629" s="13">
        <v>105.84</v>
      </c>
      <c r="O1629" s="17" t="s">
        <v>138</v>
      </c>
      <c r="P1629" s="14" t="s">
        <v>13</v>
      </c>
      <c r="Q1629" s="14" t="s">
        <v>15</v>
      </c>
      <c r="R1629" s="14" t="s">
        <v>119</v>
      </c>
      <c r="S1629" s="14" t="s">
        <v>143</v>
      </c>
    </row>
    <row r="1630" spans="1:19" x14ac:dyDescent="0.3">
      <c r="A1630" s="11">
        <v>44635.636377314811</v>
      </c>
      <c r="B1630" s="11"/>
      <c r="C1630" s="15">
        <v>44635</v>
      </c>
      <c r="D1630" s="16">
        <v>0.63637731481481474</v>
      </c>
      <c r="E1630" s="33" t="str">
        <f t="shared" si="27"/>
        <v>00:34</v>
      </c>
      <c r="F1630" s="12">
        <v>99</v>
      </c>
      <c r="G1630" s="12">
        <v>101.2</v>
      </c>
      <c r="H1630" s="12">
        <v>114.4</v>
      </c>
      <c r="I1630" s="12">
        <v>104.5</v>
      </c>
      <c r="J1630" s="12">
        <v>107.8</v>
      </c>
      <c r="K1630" s="12">
        <v>100.10000000000001</v>
      </c>
      <c r="L1630" s="12">
        <v>117.7</v>
      </c>
      <c r="M1630" s="12">
        <v>110</v>
      </c>
      <c r="N1630" s="13">
        <v>106.83750000000001</v>
      </c>
      <c r="O1630" s="17" t="s">
        <v>138</v>
      </c>
      <c r="P1630" s="14" t="s">
        <v>13</v>
      </c>
      <c r="Q1630" s="14" t="s">
        <v>15</v>
      </c>
      <c r="R1630" s="14" t="s">
        <v>119</v>
      </c>
      <c r="S1630" s="14" t="s">
        <v>143</v>
      </c>
    </row>
    <row r="1631" spans="1:19" x14ac:dyDescent="0.3">
      <c r="A1631" s="11">
        <v>44635.636608796296</v>
      </c>
      <c r="B1631" s="11"/>
      <c r="C1631" s="15">
        <v>44635</v>
      </c>
      <c r="D1631" s="16">
        <v>0.6366087962962963</v>
      </c>
      <c r="E1631" s="33" t="str">
        <f t="shared" si="27"/>
        <v>00:34</v>
      </c>
      <c r="F1631" s="12">
        <v>101.7</v>
      </c>
      <c r="G1631" s="12">
        <v>103.96000000000001</v>
      </c>
      <c r="H1631" s="12">
        <v>117.52000000000001</v>
      </c>
      <c r="I1631" s="12">
        <v>107.35</v>
      </c>
      <c r="J1631" s="12">
        <v>110.74</v>
      </c>
      <c r="K1631" s="12">
        <v>102.83</v>
      </c>
      <c r="L1631" s="12">
        <v>120.91000000000001</v>
      </c>
      <c r="M1631" s="12">
        <v>113</v>
      </c>
      <c r="N1631" s="13">
        <v>109.75125000000001</v>
      </c>
      <c r="O1631" s="17" t="s">
        <v>138</v>
      </c>
      <c r="P1631" s="14" t="s">
        <v>13</v>
      </c>
      <c r="Q1631" s="14" t="s">
        <v>15</v>
      </c>
      <c r="R1631" s="14" t="s">
        <v>119</v>
      </c>
      <c r="S1631" s="14" t="s">
        <v>143</v>
      </c>
    </row>
    <row r="1632" spans="1:19" x14ac:dyDescent="0.3">
      <c r="A1632" s="11">
        <v>44635.636793981481</v>
      </c>
      <c r="B1632" s="11"/>
      <c r="C1632" s="15">
        <v>44635</v>
      </c>
      <c r="D1632" s="16">
        <v>0.63679398148148147</v>
      </c>
      <c r="E1632" s="33" t="str">
        <f t="shared" si="27"/>
        <v>00:34</v>
      </c>
      <c r="F1632" s="12">
        <v>101.7</v>
      </c>
      <c r="G1632" s="12">
        <v>103.96000000000001</v>
      </c>
      <c r="H1632" s="12">
        <v>117.52000000000001</v>
      </c>
      <c r="I1632" s="12">
        <v>107.35</v>
      </c>
      <c r="J1632" s="12">
        <v>110.74</v>
      </c>
      <c r="K1632" s="12">
        <v>117</v>
      </c>
      <c r="L1632" s="12">
        <v>111</v>
      </c>
      <c r="M1632" s="12">
        <v>111</v>
      </c>
      <c r="N1632" s="13">
        <v>110.03375000000001</v>
      </c>
      <c r="O1632" s="17" t="s">
        <v>138</v>
      </c>
      <c r="P1632" s="14" t="s">
        <v>13</v>
      </c>
      <c r="Q1632" s="14" t="s">
        <v>15</v>
      </c>
      <c r="R1632" s="14" t="s">
        <v>119</v>
      </c>
      <c r="S1632" s="14" t="s">
        <v>143</v>
      </c>
    </row>
    <row r="1633" spans="1:19" x14ac:dyDescent="0.3">
      <c r="A1633" s="11">
        <v>44635.636863425927</v>
      </c>
      <c r="B1633" s="11"/>
      <c r="C1633" s="15">
        <v>44635</v>
      </c>
      <c r="D1633" s="16">
        <v>0.63686342592592593</v>
      </c>
      <c r="E1633" s="33" t="str">
        <f t="shared" si="27"/>
        <v>00:34</v>
      </c>
      <c r="F1633" s="12">
        <v>99.9</v>
      </c>
      <c r="G1633" s="12">
        <v>102.12</v>
      </c>
      <c r="H1633" s="12">
        <v>115.44</v>
      </c>
      <c r="I1633" s="12">
        <v>105.44999999999999</v>
      </c>
      <c r="J1633" s="12">
        <v>108.78</v>
      </c>
      <c r="K1633" s="12">
        <v>101.01</v>
      </c>
      <c r="L1633" s="12">
        <v>118.77000000000001</v>
      </c>
      <c r="M1633" s="12">
        <v>111</v>
      </c>
      <c r="N1633" s="13">
        <v>107.80875</v>
      </c>
      <c r="O1633" s="17" t="s">
        <v>138</v>
      </c>
      <c r="P1633" s="14" t="s">
        <v>13</v>
      </c>
      <c r="Q1633" s="14" t="s">
        <v>15</v>
      </c>
      <c r="R1633" s="14" t="s">
        <v>119</v>
      </c>
      <c r="S1633" s="14" t="s">
        <v>143</v>
      </c>
    </row>
    <row r="1634" spans="1:19" x14ac:dyDescent="0.3">
      <c r="A1634" s="11">
        <v>44635.636944444443</v>
      </c>
      <c r="B1634" s="11"/>
      <c r="C1634" s="15">
        <v>44635</v>
      </c>
      <c r="D1634" s="16">
        <v>0.63694444444444442</v>
      </c>
      <c r="E1634" s="33" t="str">
        <f t="shared" si="27"/>
        <v>00:35</v>
      </c>
      <c r="F1634" s="12">
        <v>99.9</v>
      </c>
      <c r="G1634" s="12">
        <v>102.12</v>
      </c>
      <c r="H1634" s="12">
        <v>115.44</v>
      </c>
      <c r="I1634" s="12">
        <v>105.44999999999999</v>
      </c>
      <c r="J1634" s="12">
        <v>108.78</v>
      </c>
      <c r="K1634" s="12">
        <v>101.01</v>
      </c>
      <c r="L1634" s="12">
        <v>118.77000000000001</v>
      </c>
      <c r="M1634" s="12">
        <v>111</v>
      </c>
      <c r="N1634" s="13">
        <v>107.80875</v>
      </c>
      <c r="O1634" s="17" t="s">
        <v>138</v>
      </c>
      <c r="P1634" s="14" t="s">
        <v>13</v>
      </c>
      <c r="Q1634" s="14" t="s">
        <v>15</v>
      </c>
      <c r="R1634" s="14" t="s">
        <v>119</v>
      </c>
      <c r="S1634" s="14" t="s">
        <v>143</v>
      </c>
    </row>
    <row r="1635" spans="1:19" x14ac:dyDescent="0.3">
      <c r="A1635" s="11">
        <v>44635.637175925927</v>
      </c>
      <c r="B1635" s="11"/>
      <c r="C1635" s="15">
        <v>44635</v>
      </c>
      <c r="D1635" s="16">
        <v>0.63717592592592587</v>
      </c>
      <c r="E1635" s="33" t="str">
        <f t="shared" si="27"/>
        <v>00:35</v>
      </c>
      <c r="F1635" s="12">
        <v>99</v>
      </c>
      <c r="G1635" s="12">
        <v>101.2</v>
      </c>
      <c r="H1635" s="12">
        <v>114.4</v>
      </c>
      <c r="I1635" s="12">
        <v>104.5</v>
      </c>
      <c r="J1635" s="12">
        <v>107.8</v>
      </c>
      <c r="K1635" s="12">
        <v>100.10000000000001</v>
      </c>
      <c r="L1635" s="12">
        <v>117.7</v>
      </c>
      <c r="M1635" s="12">
        <v>110</v>
      </c>
      <c r="N1635" s="13">
        <v>106.83750000000001</v>
      </c>
      <c r="O1635" s="17" t="s">
        <v>138</v>
      </c>
      <c r="P1635" s="14" t="s">
        <v>13</v>
      </c>
      <c r="Q1635" s="14" t="s">
        <v>15</v>
      </c>
      <c r="R1635" s="14" t="s">
        <v>119</v>
      </c>
      <c r="S1635" s="14" t="s">
        <v>143</v>
      </c>
    </row>
    <row r="1636" spans="1:19" x14ac:dyDescent="0.3">
      <c r="A1636" s="11">
        <v>44635.637488425928</v>
      </c>
      <c r="B1636" s="11"/>
      <c r="C1636" s="15">
        <v>44635</v>
      </c>
      <c r="D1636" s="16">
        <v>0.63748842592592592</v>
      </c>
      <c r="E1636" s="33" t="str">
        <f t="shared" si="27"/>
        <v>00:35</v>
      </c>
      <c r="F1636" s="12">
        <v>104.4</v>
      </c>
      <c r="G1636" s="12">
        <v>106.72</v>
      </c>
      <c r="H1636" s="12">
        <v>120.64</v>
      </c>
      <c r="I1636" s="12">
        <v>110.19999999999999</v>
      </c>
      <c r="J1636" s="12">
        <v>113.67999999999999</v>
      </c>
      <c r="K1636" s="12">
        <v>122</v>
      </c>
      <c r="L1636" s="12">
        <v>124.12</v>
      </c>
      <c r="M1636" s="12">
        <v>110</v>
      </c>
      <c r="N1636" s="13">
        <v>113.97</v>
      </c>
      <c r="O1636" s="17" t="s">
        <v>138</v>
      </c>
      <c r="P1636" s="14" t="s">
        <v>13</v>
      </c>
      <c r="Q1636" s="14" t="s">
        <v>15</v>
      </c>
      <c r="R1636" s="14" t="s">
        <v>119</v>
      </c>
      <c r="S1636" s="14" t="s">
        <v>143</v>
      </c>
    </row>
    <row r="1637" spans="1:19" x14ac:dyDescent="0.3">
      <c r="A1637" s="11">
        <v>44635.637627314813</v>
      </c>
      <c r="B1637" s="11"/>
      <c r="C1637" s="15">
        <v>44635</v>
      </c>
      <c r="D1637" s="16">
        <v>0.63762731481481483</v>
      </c>
      <c r="E1637" s="33" t="str">
        <f t="shared" si="27"/>
        <v>00:36</v>
      </c>
      <c r="F1637" s="12">
        <v>99.9</v>
      </c>
      <c r="G1637" s="12">
        <v>102.12</v>
      </c>
      <c r="H1637" s="12">
        <v>115.44</v>
      </c>
      <c r="I1637" s="12">
        <v>105.44999999999999</v>
      </c>
      <c r="J1637" s="12">
        <v>108.78</v>
      </c>
      <c r="K1637" s="12">
        <v>101.01</v>
      </c>
      <c r="L1637" s="12">
        <v>111</v>
      </c>
      <c r="M1637" s="12">
        <v>107.67</v>
      </c>
      <c r="N1637" s="13">
        <v>106.42125</v>
      </c>
      <c r="O1637" s="17" t="s">
        <v>138</v>
      </c>
      <c r="P1637" s="14" t="s">
        <v>13</v>
      </c>
      <c r="Q1637" s="14" t="s">
        <v>15</v>
      </c>
      <c r="R1637" s="14" t="s">
        <v>119</v>
      </c>
      <c r="S1637" s="14" t="s">
        <v>143</v>
      </c>
    </row>
    <row r="1638" spans="1:19" x14ac:dyDescent="0.3">
      <c r="A1638" s="11">
        <v>44635.637685185182</v>
      </c>
      <c r="B1638" s="11"/>
      <c r="C1638" s="15">
        <v>44635</v>
      </c>
      <c r="D1638" s="16">
        <v>0.63768518518518513</v>
      </c>
      <c r="E1638" s="33" t="str">
        <f t="shared" si="27"/>
        <v>00:36</v>
      </c>
      <c r="F1638" s="12">
        <v>99.9</v>
      </c>
      <c r="G1638" s="12">
        <v>102.12</v>
      </c>
      <c r="H1638" s="12">
        <v>115.44</v>
      </c>
      <c r="I1638" s="12">
        <v>105.44999999999999</v>
      </c>
      <c r="J1638" s="12">
        <v>108.78</v>
      </c>
      <c r="K1638" s="12">
        <v>101.01</v>
      </c>
      <c r="L1638" s="12">
        <v>118.77000000000001</v>
      </c>
      <c r="M1638" s="12">
        <v>111</v>
      </c>
      <c r="N1638" s="13">
        <v>107.80875</v>
      </c>
      <c r="O1638" s="17" t="s">
        <v>138</v>
      </c>
      <c r="P1638" s="14" t="s">
        <v>13</v>
      </c>
      <c r="Q1638" s="14" t="s">
        <v>15</v>
      </c>
      <c r="R1638" s="14" t="s">
        <v>119</v>
      </c>
      <c r="S1638" s="14" t="s">
        <v>143</v>
      </c>
    </row>
    <row r="1639" spans="1:19" x14ac:dyDescent="0.3">
      <c r="A1639" s="11">
        <v>44635.638182870367</v>
      </c>
      <c r="B1639" s="11"/>
      <c r="C1639" s="15">
        <v>44635</v>
      </c>
      <c r="D1639" s="16">
        <v>0.63818287037037036</v>
      </c>
      <c r="E1639" s="33" t="str">
        <f t="shared" si="27"/>
        <v>00:36</v>
      </c>
      <c r="F1639" s="12">
        <v>103.05</v>
      </c>
      <c r="G1639" s="12">
        <v>105.34</v>
      </c>
      <c r="H1639" s="12">
        <v>119.08</v>
      </c>
      <c r="I1639" s="12">
        <v>108.77499999999999</v>
      </c>
      <c r="J1639" s="12">
        <v>112.21</v>
      </c>
      <c r="K1639" s="12">
        <v>104.19500000000001</v>
      </c>
      <c r="L1639" s="12">
        <v>113</v>
      </c>
      <c r="M1639" s="12">
        <v>116</v>
      </c>
      <c r="N1639" s="13">
        <v>110.20625</v>
      </c>
      <c r="O1639" s="17" t="s">
        <v>138</v>
      </c>
      <c r="P1639" s="14" t="s">
        <v>13</v>
      </c>
      <c r="Q1639" s="14" t="s">
        <v>15</v>
      </c>
      <c r="R1639" s="14" t="s">
        <v>119</v>
      </c>
      <c r="S1639" s="14" t="s">
        <v>143</v>
      </c>
    </row>
    <row r="1640" spans="1:19" x14ac:dyDescent="0.3">
      <c r="A1640" s="11">
        <v>44635.638877314814</v>
      </c>
      <c r="B1640" s="11"/>
      <c r="C1640" s="15">
        <v>44635</v>
      </c>
      <c r="D1640" s="16">
        <v>0.6388773148148148</v>
      </c>
      <c r="E1640" s="33" t="str">
        <f t="shared" si="27"/>
        <v>00:37</v>
      </c>
      <c r="F1640" s="12">
        <v>102.60000000000001</v>
      </c>
      <c r="G1640" s="12">
        <v>104.88000000000001</v>
      </c>
      <c r="H1640" s="12">
        <v>118.56</v>
      </c>
      <c r="I1640" s="12">
        <v>108.3</v>
      </c>
      <c r="J1640" s="12">
        <v>111.72</v>
      </c>
      <c r="K1640" s="12">
        <v>120</v>
      </c>
      <c r="L1640" s="12">
        <v>112</v>
      </c>
      <c r="M1640" s="12">
        <v>110</v>
      </c>
      <c r="N1640" s="13">
        <v>111.00750000000001</v>
      </c>
      <c r="O1640" s="17" t="s">
        <v>138</v>
      </c>
      <c r="P1640" s="14" t="s">
        <v>13</v>
      </c>
      <c r="Q1640" s="14" t="s">
        <v>15</v>
      </c>
      <c r="R1640" s="14" t="s">
        <v>119</v>
      </c>
      <c r="S1640" s="14" t="s">
        <v>143</v>
      </c>
    </row>
    <row r="1641" spans="1:19" x14ac:dyDescent="0.3">
      <c r="A1641" s="11">
        <v>44635.63957175926</v>
      </c>
      <c r="B1641" s="11"/>
      <c r="C1641" s="15">
        <v>44635</v>
      </c>
      <c r="D1641" s="16">
        <v>0.63957175925925924</v>
      </c>
      <c r="E1641" s="33" t="str">
        <f t="shared" si="27"/>
        <v>00:38</v>
      </c>
      <c r="F1641" s="12">
        <v>101.1</v>
      </c>
      <c r="G1641" s="12">
        <v>103.34666666666666</v>
      </c>
      <c r="H1641" s="12">
        <v>116.82666666666667</v>
      </c>
      <c r="I1641" s="12">
        <v>106.71666666666665</v>
      </c>
      <c r="J1641" s="12">
        <v>110.08666666666666</v>
      </c>
      <c r="K1641" s="12">
        <v>113</v>
      </c>
      <c r="L1641" s="12">
        <v>115</v>
      </c>
      <c r="M1641" s="12">
        <v>109</v>
      </c>
      <c r="N1641" s="13">
        <v>109.38458333333332</v>
      </c>
      <c r="O1641" s="17" t="s">
        <v>138</v>
      </c>
      <c r="P1641" s="14" t="s">
        <v>13</v>
      </c>
      <c r="Q1641" s="14" t="s">
        <v>15</v>
      </c>
      <c r="R1641" s="14" t="s">
        <v>119</v>
      </c>
      <c r="S1641" s="14" t="s">
        <v>143</v>
      </c>
    </row>
    <row r="1642" spans="1:19" x14ac:dyDescent="0.3">
      <c r="A1642" s="11">
        <v>44635.63958333333</v>
      </c>
      <c r="B1642" s="11"/>
      <c r="C1642" s="15">
        <v>44635</v>
      </c>
      <c r="D1642" s="16">
        <v>0.63958333333333328</v>
      </c>
      <c r="E1642" s="33" t="str">
        <f t="shared" si="27"/>
        <v>00:38</v>
      </c>
      <c r="F1642" s="12">
        <v>101</v>
      </c>
      <c r="G1642" s="12">
        <v>92.92</v>
      </c>
      <c r="H1642" s="12">
        <v>105.04</v>
      </c>
      <c r="I1642" s="12">
        <v>95.949999999999989</v>
      </c>
      <c r="J1642" s="12">
        <v>98.98</v>
      </c>
      <c r="K1642" s="12">
        <v>91.91</v>
      </c>
      <c r="L1642" s="12">
        <v>108.07000000000001</v>
      </c>
      <c r="M1642" s="12">
        <v>97.97</v>
      </c>
      <c r="N1642" s="13">
        <v>98.980000000000018</v>
      </c>
      <c r="O1642" s="17" t="s">
        <v>138</v>
      </c>
      <c r="P1642" s="14" t="s">
        <v>13</v>
      </c>
      <c r="Q1642" s="14" t="s">
        <v>15</v>
      </c>
      <c r="R1642" s="14" t="s">
        <v>119</v>
      </c>
      <c r="S1642" s="14" t="s">
        <v>143</v>
      </c>
    </row>
    <row r="1643" spans="1:19" x14ac:dyDescent="0.3">
      <c r="A1643" s="11">
        <v>44635.640266203707</v>
      </c>
      <c r="B1643" s="11"/>
      <c r="C1643" s="15">
        <v>44635</v>
      </c>
      <c r="D1643" s="16">
        <v>0.64026620370370368</v>
      </c>
      <c r="E1643" s="33" t="str">
        <f t="shared" si="27"/>
        <v>00:39</v>
      </c>
      <c r="F1643" s="12">
        <v>104.4</v>
      </c>
      <c r="G1643" s="12">
        <v>106.72</v>
      </c>
      <c r="H1643" s="12">
        <v>120.64</v>
      </c>
      <c r="I1643" s="12">
        <v>110.19999999999999</v>
      </c>
      <c r="J1643" s="12">
        <v>113.67999999999999</v>
      </c>
      <c r="K1643" s="12">
        <v>122</v>
      </c>
      <c r="L1643" s="12">
        <v>112</v>
      </c>
      <c r="M1643" s="12">
        <v>114</v>
      </c>
      <c r="N1643" s="13">
        <v>112.955</v>
      </c>
      <c r="O1643" s="17" t="s">
        <v>138</v>
      </c>
      <c r="P1643" s="14" t="s">
        <v>13</v>
      </c>
      <c r="Q1643" s="14" t="s">
        <v>15</v>
      </c>
      <c r="R1643" s="14" t="s">
        <v>119</v>
      </c>
      <c r="S1643" s="14" t="s">
        <v>143</v>
      </c>
    </row>
    <row r="1644" spans="1:19" s="28" customFormat="1" x14ac:dyDescent="0.3">
      <c r="A1644" s="11">
        <v>44635.640960648147</v>
      </c>
      <c r="B1644" s="11"/>
      <c r="C1644" s="15">
        <v>44635</v>
      </c>
      <c r="D1644" s="16">
        <v>0.64096064814814813</v>
      </c>
      <c r="E1644" s="33" t="str">
        <f t="shared" si="27"/>
        <v>00:40</v>
      </c>
      <c r="F1644" s="12">
        <v>105</v>
      </c>
      <c r="G1644" s="12">
        <v>107.33333333333334</v>
      </c>
      <c r="H1644" s="12">
        <v>121.33333333333334</v>
      </c>
      <c r="I1644" s="12">
        <v>110.83333333333333</v>
      </c>
      <c r="J1644" s="12">
        <v>114.33333333333334</v>
      </c>
      <c r="K1644" s="12">
        <v>120</v>
      </c>
      <c r="L1644" s="12">
        <v>115</v>
      </c>
      <c r="M1644" s="12">
        <v>115</v>
      </c>
      <c r="N1644" s="13">
        <v>113.60416666666667</v>
      </c>
      <c r="O1644" s="17" t="s">
        <v>138</v>
      </c>
      <c r="P1644" s="14" t="s">
        <v>13</v>
      </c>
      <c r="Q1644" s="14" t="s">
        <v>15</v>
      </c>
      <c r="R1644" s="14" t="s">
        <v>119</v>
      </c>
      <c r="S1644" s="14" t="s">
        <v>143</v>
      </c>
    </row>
    <row r="1645" spans="1:19" x14ac:dyDescent="0.3">
      <c r="A1645" s="11">
        <v>44635.641319444447</v>
      </c>
      <c r="B1645" s="11"/>
      <c r="C1645" s="15">
        <v>44635</v>
      </c>
      <c r="D1645" s="16">
        <v>0.64131944444444444</v>
      </c>
      <c r="E1645" s="33" t="str">
        <f t="shared" si="27"/>
        <v>00:41</v>
      </c>
      <c r="F1645" s="12">
        <v>101.7</v>
      </c>
      <c r="G1645" s="12">
        <v>103.96000000000001</v>
      </c>
      <c r="H1645" s="12">
        <v>117.52000000000001</v>
      </c>
      <c r="I1645" s="12">
        <v>107.35</v>
      </c>
      <c r="J1645" s="12">
        <v>110.74</v>
      </c>
      <c r="K1645" s="12">
        <v>113</v>
      </c>
      <c r="L1645" s="12">
        <v>120.91000000000001</v>
      </c>
      <c r="M1645" s="12">
        <v>109.61</v>
      </c>
      <c r="N1645" s="13">
        <v>110.59875000000001</v>
      </c>
      <c r="O1645" s="17" t="s">
        <v>138</v>
      </c>
      <c r="P1645" s="14" t="s">
        <v>13</v>
      </c>
      <c r="Q1645" s="14" t="s">
        <v>15</v>
      </c>
      <c r="R1645" s="14" t="s">
        <v>119</v>
      </c>
      <c r="S1645" s="14" t="s">
        <v>143</v>
      </c>
    </row>
    <row r="1646" spans="1:19" x14ac:dyDescent="0.3">
      <c r="A1646" s="11">
        <v>44635.641655092593</v>
      </c>
      <c r="B1646" s="11"/>
      <c r="C1646" s="15">
        <v>44635</v>
      </c>
      <c r="D1646" s="16">
        <v>0.64165509259259257</v>
      </c>
      <c r="E1646" s="33" t="str">
        <f t="shared" si="27"/>
        <v>00:41</v>
      </c>
      <c r="F1646" s="12">
        <v>103.2</v>
      </c>
      <c r="G1646" s="12">
        <v>105.49333333333334</v>
      </c>
      <c r="H1646" s="12">
        <v>119.25333333333334</v>
      </c>
      <c r="I1646" s="12">
        <v>108.93333333333334</v>
      </c>
      <c r="J1646" s="12">
        <v>112.37333333333333</v>
      </c>
      <c r="K1646" s="12">
        <v>113</v>
      </c>
      <c r="L1646" s="12">
        <v>119</v>
      </c>
      <c r="M1646" s="12">
        <v>112</v>
      </c>
      <c r="N1646" s="13">
        <v>111.65666666666667</v>
      </c>
      <c r="O1646" s="17" t="s">
        <v>138</v>
      </c>
      <c r="P1646" s="14" t="s">
        <v>13</v>
      </c>
      <c r="Q1646" s="14" t="s">
        <v>15</v>
      </c>
      <c r="R1646" s="14" t="s">
        <v>119</v>
      </c>
      <c r="S1646" s="14" t="s">
        <v>143</v>
      </c>
    </row>
    <row r="1647" spans="1:19" x14ac:dyDescent="0.3">
      <c r="A1647" s="11">
        <v>44635.64234953704</v>
      </c>
      <c r="B1647" s="11"/>
      <c r="C1647" s="15">
        <v>44635</v>
      </c>
      <c r="D1647" s="16">
        <v>0.64234953703703701</v>
      </c>
      <c r="E1647" s="33" t="str">
        <f t="shared" si="27"/>
        <v>00:42</v>
      </c>
      <c r="F1647" s="12">
        <v>102.60000000000001</v>
      </c>
      <c r="G1647" s="12">
        <v>104.88000000000001</v>
      </c>
      <c r="H1647" s="12">
        <v>118.56</v>
      </c>
      <c r="I1647" s="12">
        <v>108.3</v>
      </c>
      <c r="J1647" s="12">
        <v>111.72</v>
      </c>
      <c r="K1647" s="12">
        <v>116</v>
      </c>
      <c r="L1647" s="12">
        <v>121</v>
      </c>
      <c r="M1647" s="12">
        <v>105</v>
      </c>
      <c r="N1647" s="13">
        <v>111.00750000000001</v>
      </c>
      <c r="O1647" s="17" t="s">
        <v>138</v>
      </c>
      <c r="P1647" s="14" t="s">
        <v>13</v>
      </c>
      <c r="Q1647" s="14" t="s">
        <v>15</v>
      </c>
      <c r="R1647" s="14" t="s">
        <v>119</v>
      </c>
      <c r="S1647" s="14" t="s">
        <v>143</v>
      </c>
    </row>
    <row r="1648" spans="1:19" x14ac:dyDescent="0.3">
      <c r="A1648" s="11">
        <v>44635.642557870371</v>
      </c>
      <c r="B1648" s="11"/>
      <c r="C1648" s="15">
        <v>44635</v>
      </c>
      <c r="D1648" s="16">
        <v>0.64255787037037038</v>
      </c>
      <c r="E1648" s="33" t="str">
        <f t="shared" si="27"/>
        <v>00:43</v>
      </c>
      <c r="F1648" s="12">
        <v>84</v>
      </c>
      <c r="G1648" s="12">
        <v>77.28</v>
      </c>
      <c r="H1648" s="12">
        <v>87.36</v>
      </c>
      <c r="I1648" s="12">
        <v>79.8</v>
      </c>
      <c r="J1648" s="12">
        <v>82.32</v>
      </c>
      <c r="K1648" s="12">
        <v>76.44</v>
      </c>
      <c r="L1648" s="12">
        <v>89.88000000000001</v>
      </c>
      <c r="M1648" s="12">
        <v>81.48</v>
      </c>
      <c r="N1648" s="13">
        <v>82.320000000000007</v>
      </c>
      <c r="O1648" s="17" t="s">
        <v>138</v>
      </c>
      <c r="P1648" s="14" t="s">
        <v>13</v>
      </c>
      <c r="Q1648" s="14" t="s">
        <v>15</v>
      </c>
      <c r="R1648" s="14" t="s">
        <v>119</v>
      </c>
      <c r="S1648" s="14" t="s">
        <v>143</v>
      </c>
    </row>
    <row r="1649" spans="1:19" x14ac:dyDescent="0.3">
      <c r="A1649" s="11">
        <v>44635.642696759256</v>
      </c>
      <c r="B1649" s="11"/>
      <c r="C1649" s="15">
        <v>44635</v>
      </c>
      <c r="D1649" s="16">
        <v>0.64269675925925929</v>
      </c>
      <c r="E1649" s="33" t="str">
        <f t="shared" si="27"/>
        <v>00:43</v>
      </c>
      <c r="F1649" s="12">
        <v>90</v>
      </c>
      <c r="G1649" s="12">
        <v>92</v>
      </c>
      <c r="H1649" s="12">
        <v>104</v>
      </c>
      <c r="I1649" s="12">
        <v>95</v>
      </c>
      <c r="J1649" s="12">
        <v>98</v>
      </c>
      <c r="K1649" s="12">
        <v>100</v>
      </c>
      <c r="L1649" s="12">
        <v>107</v>
      </c>
      <c r="M1649" s="12">
        <v>97</v>
      </c>
      <c r="N1649" s="13">
        <v>97.875</v>
      </c>
      <c r="O1649" s="17" t="s">
        <v>138</v>
      </c>
      <c r="P1649" s="14" t="s">
        <v>13</v>
      </c>
      <c r="Q1649" s="14" t="s">
        <v>15</v>
      </c>
      <c r="R1649" s="14" t="s">
        <v>119</v>
      </c>
      <c r="S1649" s="14" t="s">
        <v>143</v>
      </c>
    </row>
    <row r="1650" spans="1:19" x14ac:dyDescent="0.3">
      <c r="A1650" s="11">
        <v>44635.642997685187</v>
      </c>
      <c r="B1650" s="11"/>
      <c r="C1650" s="15">
        <v>44635</v>
      </c>
      <c r="D1650" s="16">
        <v>0.64299768518518519</v>
      </c>
      <c r="E1650" s="33" t="str">
        <f t="shared" si="27"/>
        <v>00:43</v>
      </c>
      <c r="F1650" s="12">
        <v>90</v>
      </c>
      <c r="G1650" s="12">
        <v>92</v>
      </c>
      <c r="H1650" s="12">
        <v>104</v>
      </c>
      <c r="I1650" s="12">
        <v>95</v>
      </c>
      <c r="J1650" s="12">
        <v>98</v>
      </c>
      <c r="K1650" s="12">
        <v>100</v>
      </c>
      <c r="L1650" s="12">
        <v>107</v>
      </c>
      <c r="M1650" s="12">
        <v>97</v>
      </c>
      <c r="N1650" s="13">
        <v>97.875</v>
      </c>
      <c r="O1650" s="17" t="s">
        <v>138</v>
      </c>
      <c r="P1650" s="14" t="s">
        <v>13</v>
      </c>
      <c r="Q1650" s="14" t="s">
        <v>15</v>
      </c>
      <c r="R1650" s="14" t="s">
        <v>119</v>
      </c>
      <c r="S1650" s="14" t="s">
        <v>143</v>
      </c>
    </row>
    <row r="1651" spans="1:19" x14ac:dyDescent="0.3">
      <c r="A1651" s="11">
        <v>44635.643043981479</v>
      </c>
      <c r="B1651" s="11"/>
      <c r="C1651" s="15">
        <v>44635</v>
      </c>
      <c r="D1651" s="16">
        <v>0.64304398148148145</v>
      </c>
      <c r="E1651" s="33" t="str">
        <f t="shared" si="27"/>
        <v>00:43</v>
      </c>
      <c r="F1651" s="12">
        <v>93.899999999999991</v>
      </c>
      <c r="G1651" s="12">
        <v>95.986666666666665</v>
      </c>
      <c r="H1651" s="12">
        <v>108.50666666666666</v>
      </c>
      <c r="I1651" s="12">
        <v>99.11666666666666</v>
      </c>
      <c r="J1651" s="12">
        <v>102.24666666666666</v>
      </c>
      <c r="K1651" s="12">
        <v>104</v>
      </c>
      <c r="L1651" s="12">
        <v>108</v>
      </c>
      <c r="M1651" s="12">
        <v>101</v>
      </c>
      <c r="N1651" s="13">
        <v>101.59458333333333</v>
      </c>
      <c r="O1651" s="17" t="s">
        <v>138</v>
      </c>
      <c r="P1651" s="14" t="s">
        <v>13</v>
      </c>
      <c r="Q1651" s="14" t="s">
        <v>15</v>
      </c>
      <c r="R1651" s="14" t="s">
        <v>119</v>
      </c>
      <c r="S1651" s="14" t="s">
        <v>143</v>
      </c>
    </row>
    <row r="1652" spans="1:19" x14ac:dyDescent="0.3">
      <c r="A1652" s="11">
        <v>44635.643055555556</v>
      </c>
      <c r="B1652" s="11"/>
      <c r="C1652" s="15">
        <v>44635</v>
      </c>
      <c r="D1652" s="16">
        <v>0.6430555555555556</v>
      </c>
      <c r="E1652" s="33" t="str">
        <f t="shared" si="27"/>
        <v>00:43</v>
      </c>
      <c r="F1652" s="12">
        <v>102</v>
      </c>
      <c r="G1652" s="12">
        <v>93.84</v>
      </c>
      <c r="H1652" s="12">
        <v>106.08</v>
      </c>
      <c r="I1652" s="12">
        <v>96.899999999999991</v>
      </c>
      <c r="J1652" s="12">
        <v>99.96</v>
      </c>
      <c r="K1652" s="12">
        <v>92.820000000000007</v>
      </c>
      <c r="L1652" s="12">
        <v>109.14</v>
      </c>
      <c r="M1652" s="12">
        <v>98.94</v>
      </c>
      <c r="N1652" s="13">
        <v>99.960000000000008</v>
      </c>
      <c r="O1652" s="17" t="s">
        <v>138</v>
      </c>
      <c r="P1652" s="14" t="s">
        <v>13</v>
      </c>
      <c r="Q1652" s="14" t="s">
        <v>15</v>
      </c>
      <c r="R1652" s="14" t="s">
        <v>119</v>
      </c>
      <c r="S1652" s="14" t="s">
        <v>143</v>
      </c>
    </row>
    <row r="1653" spans="1:19" x14ac:dyDescent="0.3">
      <c r="A1653" s="11">
        <v>44635.643148148149</v>
      </c>
      <c r="B1653" s="11"/>
      <c r="C1653" s="15">
        <v>44635</v>
      </c>
      <c r="D1653" s="16">
        <v>0.64314814814814814</v>
      </c>
      <c r="E1653" s="33" t="str">
        <f t="shared" si="27"/>
        <v>00:43</v>
      </c>
      <c r="F1653" s="12">
        <v>90.9</v>
      </c>
      <c r="G1653" s="12">
        <v>92.92</v>
      </c>
      <c r="H1653" s="12">
        <v>105.04</v>
      </c>
      <c r="I1653" s="12">
        <v>95.949999999999989</v>
      </c>
      <c r="J1653" s="12">
        <v>98.98</v>
      </c>
      <c r="K1653" s="12">
        <v>91.91</v>
      </c>
      <c r="L1653" s="12">
        <v>108.07000000000001</v>
      </c>
      <c r="M1653" s="12">
        <v>101</v>
      </c>
      <c r="N1653" s="13">
        <v>98.096250000000012</v>
      </c>
      <c r="O1653" s="17" t="s">
        <v>138</v>
      </c>
      <c r="P1653" s="14" t="s">
        <v>13</v>
      </c>
      <c r="Q1653" s="14" t="s">
        <v>15</v>
      </c>
      <c r="R1653" s="14" t="s">
        <v>119</v>
      </c>
      <c r="S1653" s="14" t="s">
        <v>143</v>
      </c>
    </row>
    <row r="1654" spans="1:19" x14ac:dyDescent="0.3">
      <c r="A1654" s="11">
        <v>44635.643437500003</v>
      </c>
      <c r="B1654" s="11"/>
      <c r="C1654" s="15">
        <v>44635</v>
      </c>
      <c r="D1654" s="16">
        <v>0.6434375</v>
      </c>
      <c r="E1654" s="33" t="str">
        <f t="shared" si="27"/>
        <v>00:44</v>
      </c>
      <c r="F1654" s="12">
        <v>91.8</v>
      </c>
      <c r="G1654" s="12">
        <v>93.84</v>
      </c>
      <c r="H1654" s="12">
        <v>106.08</v>
      </c>
      <c r="I1654" s="12">
        <v>96.899999999999991</v>
      </c>
      <c r="J1654" s="12">
        <v>99.96</v>
      </c>
      <c r="K1654" s="12">
        <v>92.820000000000007</v>
      </c>
      <c r="L1654" s="12">
        <v>109.14</v>
      </c>
      <c r="M1654" s="12">
        <v>102</v>
      </c>
      <c r="N1654" s="13">
        <v>99.067499999999995</v>
      </c>
      <c r="O1654" s="17" t="s">
        <v>138</v>
      </c>
      <c r="P1654" s="14" t="s">
        <v>13</v>
      </c>
      <c r="Q1654" s="14" t="s">
        <v>15</v>
      </c>
      <c r="R1654" s="14" t="s">
        <v>119</v>
      </c>
      <c r="S1654" s="14" t="s">
        <v>143</v>
      </c>
    </row>
    <row r="1655" spans="1:19" x14ac:dyDescent="0.3">
      <c r="A1655" s="11">
        <v>44635.643483796295</v>
      </c>
      <c r="B1655" s="11"/>
      <c r="C1655" s="15">
        <v>44635</v>
      </c>
      <c r="D1655" s="16">
        <v>0.64348379629629626</v>
      </c>
      <c r="E1655" s="33" t="str">
        <f t="shared" si="27"/>
        <v>00:44</v>
      </c>
      <c r="F1655" s="12">
        <v>84</v>
      </c>
      <c r="G1655" s="12">
        <v>77.28</v>
      </c>
      <c r="H1655" s="12">
        <v>87.36</v>
      </c>
      <c r="I1655" s="12">
        <v>79.8</v>
      </c>
      <c r="J1655" s="12">
        <v>82.32</v>
      </c>
      <c r="K1655" s="12">
        <v>76.44</v>
      </c>
      <c r="L1655" s="12">
        <v>89.88000000000001</v>
      </c>
      <c r="M1655" s="12">
        <v>81.48</v>
      </c>
      <c r="N1655" s="13">
        <v>82.320000000000007</v>
      </c>
      <c r="O1655" s="17" t="s">
        <v>138</v>
      </c>
      <c r="P1655" s="14" t="s">
        <v>13</v>
      </c>
      <c r="Q1655" s="14" t="s">
        <v>15</v>
      </c>
      <c r="R1655" s="14" t="s">
        <v>119</v>
      </c>
      <c r="S1655" s="14" t="s">
        <v>143</v>
      </c>
    </row>
    <row r="1656" spans="1:19" x14ac:dyDescent="0.3">
      <c r="A1656" s="11">
        <v>44635.643738425926</v>
      </c>
      <c r="B1656" s="11"/>
      <c r="C1656" s="15">
        <v>44635</v>
      </c>
      <c r="D1656" s="16">
        <v>0.64373842592592589</v>
      </c>
      <c r="E1656" s="33" t="str">
        <f t="shared" si="27"/>
        <v>00:44</v>
      </c>
      <c r="F1656" s="12">
        <v>90.3</v>
      </c>
      <c r="G1656" s="12">
        <v>92.306666666666672</v>
      </c>
      <c r="H1656" s="12">
        <v>104.34666666666666</v>
      </c>
      <c r="I1656" s="12">
        <v>95.316666666666663</v>
      </c>
      <c r="J1656" s="12">
        <v>98.326666666666654</v>
      </c>
      <c r="K1656" s="12">
        <v>95</v>
      </c>
      <c r="L1656" s="12">
        <v>105</v>
      </c>
      <c r="M1656" s="12">
        <v>101</v>
      </c>
      <c r="N1656" s="13">
        <v>97.699583333333337</v>
      </c>
      <c r="O1656" s="17" t="s">
        <v>138</v>
      </c>
      <c r="P1656" s="14" t="s">
        <v>13</v>
      </c>
      <c r="Q1656" s="14" t="s">
        <v>15</v>
      </c>
      <c r="R1656" s="14" t="s">
        <v>119</v>
      </c>
      <c r="S1656" s="14" t="s">
        <v>143</v>
      </c>
    </row>
    <row r="1657" spans="1:19" x14ac:dyDescent="0.3">
      <c r="A1657" s="11">
        <v>44635.644432870373</v>
      </c>
      <c r="B1657" s="11"/>
      <c r="C1657" s="15">
        <v>44635</v>
      </c>
      <c r="D1657" s="16">
        <v>0.64443287037037034</v>
      </c>
      <c r="E1657" s="33" t="str">
        <f t="shared" si="27"/>
        <v>00:45</v>
      </c>
      <c r="F1657" s="12">
        <v>93.300000000000011</v>
      </c>
      <c r="G1657" s="12">
        <v>95.373333333333335</v>
      </c>
      <c r="H1657" s="12">
        <v>107.81333333333335</v>
      </c>
      <c r="I1657" s="12">
        <v>98.483333333333334</v>
      </c>
      <c r="J1657" s="12">
        <v>101.59333333333333</v>
      </c>
      <c r="K1657" s="12">
        <v>108</v>
      </c>
      <c r="L1657" s="12">
        <v>103</v>
      </c>
      <c r="M1657" s="12">
        <v>100</v>
      </c>
      <c r="N1657" s="13">
        <v>100.94541666666667</v>
      </c>
      <c r="O1657" s="17" t="s">
        <v>138</v>
      </c>
      <c r="P1657" s="14" t="s">
        <v>13</v>
      </c>
      <c r="Q1657" s="14" t="s">
        <v>15</v>
      </c>
      <c r="R1657" s="14" t="s">
        <v>119</v>
      </c>
      <c r="S1657" s="14" t="s">
        <v>143</v>
      </c>
    </row>
    <row r="1658" spans="1:19" x14ac:dyDescent="0.3">
      <c r="A1658" s="11">
        <v>44635.645127314812</v>
      </c>
      <c r="B1658" s="11"/>
      <c r="C1658" s="15">
        <v>44635</v>
      </c>
      <c r="D1658" s="16">
        <v>0.64512731481481478</v>
      </c>
      <c r="E1658" s="33" t="str">
        <f t="shared" si="27"/>
        <v>00:46</v>
      </c>
      <c r="F1658" s="12">
        <v>99.45</v>
      </c>
      <c r="G1658" s="12">
        <v>101.66000000000001</v>
      </c>
      <c r="H1658" s="12">
        <v>114.92</v>
      </c>
      <c r="I1658" s="12">
        <v>104.97499999999999</v>
      </c>
      <c r="J1658" s="12">
        <v>108.28999999999999</v>
      </c>
      <c r="K1658" s="12">
        <v>113</v>
      </c>
      <c r="L1658" s="12">
        <v>108</v>
      </c>
      <c r="M1658" s="12">
        <v>107.185</v>
      </c>
      <c r="N1658" s="13">
        <v>107.185</v>
      </c>
      <c r="O1658" s="17" t="s">
        <v>138</v>
      </c>
      <c r="P1658" s="14" t="s">
        <v>13</v>
      </c>
      <c r="Q1658" s="14" t="s">
        <v>15</v>
      </c>
      <c r="R1658" s="14" t="s">
        <v>119</v>
      </c>
      <c r="S1658" s="14" t="s">
        <v>143</v>
      </c>
    </row>
    <row r="1659" spans="1:19" x14ac:dyDescent="0.3">
      <c r="A1659" s="11">
        <v>44635.64576388889</v>
      </c>
      <c r="B1659" s="11"/>
      <c r="C1659" s="15">
        <v>44635</v>
      </c>
      <c r="D1659" s="16">
        <v>0.64576388888888892</v>
      </c>
      <c r="E1659" s="33" t="str">
        <f t="shared" si="27"/>
        <v>00:47</v>
      </c>
      <c r="F1659" s="12">
        <v>79.2</v>
      </c>
      <c r="G1659" s="12">
        <v>80.960000000000008</v>
      </c>
      <c r="H1659" s="12">
        <v>91.52000000000001</v>
      </c>
      <c r="I1659" s="12">
        <v>83.6</v>
      </c>
      <c r="J1659" s="12">
        <v>86.24</v>
      </c>
      <c r="K1659" s="12">
        <v>80.08</v>
      </c>
      <c r="L1659" s="12">
        <v>94.160000000000011</v>
      </c>
      <c r="M1659" s="12">
        <v>88</v>
      </c>
      <c r="N1659" s="13">
        <v>85.47</v>
      </c>
      <c r="O1659" s="17" t="s">
        <v>138</v>
      </c>
      <c r="P1659" s="14" t="s">
        <v>13</v>
      </c>
      <c r="Q1659" s="14" t="s">
        <v>15</v>
      </c>
      <c r="R1659" s="14" t="s">
        <v>119</v>
      </c>
      <c r="S1659" s="14" t="s">
        <v>143</v>
      </c>
    </row>
    <row r="1660" spans="1:19" x14ac:dyDescent="0.3">
      <c r="A1660" s="11">
        <v>44635.645821759259</v>
      </c>
      <c r="B1660" s="11"/>
      <c r="C1660" s="15">
        <v>44635</v>
      </c>
      <c r="D1660" s="16">
        <v>0.64582175925925933</v>
      </c>
      <c r="E1660" s="33" t="str">
        <f t="shared" si="27"/>
        <v>00:47</v>
      </c>
      <c r="F1660" s="12">
        <v>94.5</v>
      </c>
      <c r="G1660" s="12">
        <v>96.600000000000009</v>
      </c>
      <c r="H1660" s="12">
        <v>109.2</v>
      </c>
      <c r="I1660" s="12">
        <v>99.75</v>
      </c>
      <c r="J1660" s="12">
        <v>102.89999999999999</v>
      </c>
      <c r="K1660" s="12">
        <v>118</v>
      </c>
      <c r="L1660" s="12">
        <v>108</v>
      </c>
      <c r="M1660" s="12">
        <v>89</v>
      </c>
      <c r="N1660" s="13">
        <v>102.24375000000001</v>
      </c>
      <c r="O1660" s="17" t="s">
        <v>138</v>
      </c>
      <c r="P1660" s="14" t="s">
        <v>13</v>
      </c>
      <c r="Q1660" s="14" t="s">
        <v>15</v>
      </c>
      <c r="R1660" s="14" t="s">
        <v>119</v>
      </c>
      <c r="S1660" s="14" t="s">
        <v>143</v>
      </c>
    </row>
    <row r="1661" spans="1:19" x14ac:dyDescent="0.3">
      <c r="A1661" s="11">
        <v>44635.645983796298</v>
      </c>
      <c r="B1661" s="11"/>
      <c r="C1661" s="15">
        <v>44635</v>
      </c>
      <c r="D1661" s="16">
        <v>0.64598379629629632</v>
      </c>
      <c r="E1661" s="33" t="str">
        <f t="shared" si="27"/>
        <v>00:48</v>
      </c>
      <c r="F1661" s="12">
        <v>87.3</v>
      </c>
      <c r="G1661" s="12">
        <v>89.240000000000009</v>
      </c>
      <c r="H1661" s="12">
        <v>100.88000000000001</v>
      </c>
      <c r="I1661" s="12">
        <v>92.149999999999991</v>
      </c>
      <c r="J1661" s="12">
        <v>95.06</v>
      </c>
      <c r="K1661" s="12">
        <v>88.27</v>
      </c>
      <c r="L1661" s="12">
        <v>103.79</v>
      </c>
      <c r="M1661" s="12">
        <v>97</v>
      </c>
      <c r="N1661" s="13">
        <v>94.211249999999993</v>
      </c>
      <c r="O1661" s="17" t="s">
        <v>138</v>
      </c>
      <c r="P1661" s="14" t="s">
        <v>13</v>
      </c>
      <c r="Q1661" s="14" t="s">
        <v>15</v>
      </c>
      <c r="R1661" s="14" t="s">
        <v>119</v>
      </c>
      <c r="S1661" s="14" t="s">
        <v>143</v>
      </c>
    </row>
    <row r="1662" spans="1:19" x14ac:dyDescent="0.3">
      <c r="A1662" s="11">
        <v>44635.646423611113</v>
      </c>
      <c r="B1662" s="11"/>
      <c r="C1662" s="15">
        <v>44635</v>
      </c>
      <c r="D1662" s="16">
        <v>0.64642361111111113</v>
      </c>
      <c r="E1662" s="33" t="str">
        <f t="shared" ref="E1662:E1725" si="28">TEXT(D1662-$D$1534,"hh:mm")</f>
        <v>00:48</v>
      </c>
      <c r="F1662" s="12">
        <v>84.600000000000009</v>
      </c>
      <c r="G1662" s="12">
        <v>86.48</v>
      </c>
      <c r="H1662" s="12">
        <v>97.76</v>
      </c>
      <c r="I1662" s="12">
        <v>89.3</v>
      </c>
      <c r="J1662" s="12">
        <v>92.12</v>
      </c>
      <c r="K1662" s="12">
        <v>85.54</v>
      </c>
      <c r="L1662" s="12">
        <v>100.58000000000001</v>
      </c>
      <c r="M1662" s="12">
        <v>94</v>
      </c>
      <c r="N1662" s="13">
        <v>91.297500000000014</v>
      </c>
      <c r="O1662" s="17" t="s">
        <v>138</v>
      </c>
      <c r="P1662" s="14" t="s">
        <v>13</v>
      </c>
      <c r="Q1662" s="14" t="s">
        <v>15</v>
      </c>
      <c r="R1662" s="14" t="s">
        <v>119</v>
      </c>
      <c r="S1662" s="14" t="s">
        <v>143</v>
      </c>
    </row>
    <row r="1663" spans="1:19" x14ac:dyDescent="0.3">
      <c r="A1663" s="11">
        <v>44635.646516203706</v>
      </c>
      <c r="B1663" s="11"/>
      <c r="C1663" s="15">
        <v>44635</v>
      </c>
      <c r="D1663" s="16">
        <v>0.64651620370370366</v>
      </c>
      <c r="E1663" s="33" t="str">
        <f t="shared" si="28"/>
        <v>00:48</v>
      </c>
      <c r="F1663" s="12">
        <v>96.6</v>
      </c>
      <c r="G1663" s="12">
        <v>98.74666666666667</v>
      </c>
      <c r="H1663" s="12">
        <v>111.62666666666667</v>
      </c>
      <c r="I1663" s="12">
        <v>101.96666666666665</v>
      </c>
      <c r="J1663" s="12">
        <v>105.18666666666665</v>
      </c>
      <c r="K1663" s="12">
        <v>120</v>
      </c>
      <c r="L1663" s="12">
        <v>109</v>
      </c>
      <c r="M1663" s="12">
        <v>93</v>
      </c>
      <c r="N1663" s="13">
        <v>104.51583333333333</v>
      </c>
      <c r="O1663" s="17" t="s">
        <v>138</v>
      </c>
      <c r="P1663" s="14" t="s">
        <v>13</v>
      </c>
      <c r="Q1663" s="14" t="s">
        <v>15</v>
      </c>
      <c r="R1663" s="14" t="s">
        <v>119</v>
      </c>
      <c r="S1663" s="14" t="s">
        <v>143</v>
      </c>
    </row>
    <row r="1664" spans="1:19" x14ac:dyDescent="0.3">
      <c r="A1664" s="11">
        <v>44635.646527777775</v>
      </c>
      <c r="B1664" s="11"/>
      <c r="C1664" s="15">
        <v>44635</v>
      </c>
      <c r="D1664" s="16">
        <v>0.64652777777777781</v>
      </c>
      <c r="E1664" s="33" t="str">
        <f t="shared" si="28"/>
        <v>00:48</v>
      </c>
      <c r="F1664" s="12">
        <v>81</v>
      </c>
      <c r="G1664" s="12">
        <v>74.52000000000001</v>
      </c>
      <c r="H1664" s="12">
        <v>84.240000000000009</v>
      </c>
      <c r="I1664" s="12">
        <v>76.95</v>
      </c>
      <c r="J1664" s="12">
        <v>79.38</v>
      </c>
      <c r="K1664" s="12">
        <v>73.710000000000008</v>
      </c>
      <c r="L1664" s="12">
        <v>86.67</v>
      </c>
      <c r="M1664" s="12">
        <v>78.569999999999993</v>
      </c>
      <c r="N1664" s="13">
        <v>79.38</v>
      </c>
      <c r="O1664" s="17" t="s">
        <v>138</v>
      </c>
      <c r="P1664" s="14" t="s">
        <v>13</v>
      </c>
      <c r="Q1664" s="14" t="s">
        <v>15</v>
      </c>
      <c r="R1664" s="14" t="s">
        <v>119</v>
      </c>
      <c r="S1664" s="14" t="s">
        <v>143</v>
      </c>
    </row>
    <row r="1665" spans="1:19" x14ac:dyDescent="0.3">
      <c r="A1665" s="11">
        <v>44635.646724537037</v>
      </c>
      <c r="B1665" s="11"/>
      <c r="C1665" s="15">
        <v>44635</v>
      </c>
      <c r="D1665" s="16">
        <v>0.64672453703703703</v>
      </c>
      <c r="E1665" s="33" t="str">
        <f t="shared" si="28"/>
        <v>00:49</v>
      </c>
      <c r="F1665" s="12">
        <v>87.3</v>
      </c>
      <c r="G1665" s="12">
        <v>89.240000000000009</v>
      </c>
      <c r="H1665" s="12">
        <v>100.88000000000001</v>
      </c>
      <c r="I1665" s="12">
        <v>92.149999999999991</v>
      </c>
      <c r="J1665" s="12">
        <v>95.06</v>
      </c>
      <c r="K1665" s="12">
        <v>88.27</v>
      </c>
      <c r="L1665" s="12">
        <v>103.79</v>
      </c>
      <c r="M1665" s="12">
        <v>97</v>
      </c>
      <c r="N1665" s="13">
        <v>94.211249999999993</v>
      </c>
      <c r="O1665" s="17" t="s">
        <v>138</v>
      </c>
      <c r="P1665" s="14" t="s">
        <v>13</v>
      </c>
      <c r="Q1665" s="14" t="s">
        <v>15</v>
      </c>
      <c r="R1665" s="14" t="s">
        <v>119</v>
      </c>
      <c r="S1665" s="14" t="s">
        <v>143</v>
      </c>
    </row>
    <row r="1666" spans="1:19" x14ac:dyDescent="0.3">
      <c r="A1666" s="11">
        <v>44635.64702546296</v>
      </c>
      <c r="B1666" s="11"/>
      <c r="C1666" s="15">
        <v>44635</v>
      </c>
      <c r="D1666" s="16">
        <v>0.64702546296296293</v>
      </c>
      <c r="E1666" s="33" t="str">
        <f t="shared" si="28"/>
        <v>00:49</v>
      </c>
      <c r="F1666" s="12">
        <v>86.4</v>
      </c>
      <c r="G1666" s="12">
        <v>88.320000000000007</v>
      </c>
      <c r="H1666" s="12">
        <v>99.84</v>
      </c>
      <c r="I1666" s="12">
        <v>91.199999999999989</v>
      </c>
      <c r="J1666" s="12">
        <v>94.08</v>
      </c>
      <c r="K1666" s="12">
        <v>87.36</v>
      </c>
      <c r="L1666" s="12">
        <v>102.72</v>
      </c>
      <c r="M1666" s="12">
        <v>96</v>
      </c>
      <c r="N1666" s="13">
        <v>93.240000000000009</v>
      </c>
      <c r="O1666" s="17" t="s">
        <v>138</v>
      </c>
      <c r="P1666" s="14" t="s">
        <v>13</v>
      </c>
      <c r="Q1666" s="14" t="s">
        <v>15</v>
      </c>
      <c r="R1666" s="14" t="s">
        <v>119</v>
      </c>
      <c r="S1666" s="14" t="s">
        <v>143</v>
      </c>
    </row>
    <row r="1667" spans="1:19" x14ac:dyDescent="0.3">
      <c r="A1667" s="11">
        <v>44635.647210648145</v>
      </c>
      <c r="B1667" s="11"/>
      <c r="C1667" s="15">
        <v>44635</v>
      </c>
      <c r="D1667" s="16">
        <v>0.64721064814814822</v>
      </c>
      <c r="E1667" s="33" t="str">
        <f t="shared" si="28"/>
        <v>00:49</v>
      </c>
      <c r="F1667" s="12">
        <v>91.2</v>
      </c>
      <c r="G1667" s="12">
        <v>93.226666666666659</v>
      </c>
      <c r="H1667" s="12">
        <v>105.38666666666667</v>
      </c>
      <c r="I1667" s="12">
        <v>96.266666666666652</v>
      </c>
      <c r="J1667" s="12">
        <v>99.306666666666658</v>
      </c>
      <c r="K1667" s="12">
        <v>105</v>
      </c>
      <c r="L1667" s="12">
        <v>106</v>
      </c>
      <c r="M1667" s="12">
        <v>93</v>
      </c>
      <c r="N1667" s="13">
        <v>98.673333333333332</v>
      </c>
      <c r="O1667" s="17" t="s">
        <v>138</v>
      </c>
      <c r="P1667" s="14" t="s">
        <v>13</v>
      </c>
      <c r="Q1667" s="14" t="s">
        <v>15</v>
      </c>
      <c r="R1667" s="14" t="s">
        <v>119</v>
      </c>
      <c r="S1667" s="14" t="s">
        <v>143</v>
      </c>
    </row>
    <row r="1668" spans="1:19" x14ac:dyDescent="0.3">
      <c r="A1668" s="11">
        <v>44635.647650462961</v>
      </c>
      <c r="B1668" s="11"/>
      <c r="C1668" s="15">
        <v>44635</v>
      </c>
      <c r="D1668" s="16">
        <v>0.64765046296296302</v>
      </c>
      <c r="E1668" s="33" t="str">
        <f t="shared" si="28"/>
        <v>00:50</v>
      </c>
      <c r="F1668" s="12">
        <v>87.3</v>
      </c>
      <c r="G1668" s="12">
        <v>89.240000000000009</v>
      </c>
      <c r="H1668" s="12">
        <v>100.88000000000001</v>
      </c>
      <c r="I1668" s="12">
        <v>92.149999999999991</v>
      </c>
      <c r="J1668" s="12">
        <v>95.06</v>
      </c>
      <c r="K1668" s="12">
        <v>88.27</v>
      </c>
      <c r="L1668" s="12">
        <v>103.79</v>
      </c>
      <c r="M1668" s="12">
        <v>97</v>
      </c>
      <c r="N1668" s="13">
        <v>94.211249999999993</v>
      </c>
      <c r="O1668" s="17" t="s">
        <v>138</v>
      </c>
      <c r="P1668" s="14" t="s">
        <v>13</v>
      </c>
      <c r="Q1668" s="14" t="s">
        <v>15</v>
      </c>
      <c r="R1668" s="14" t="s">
        <v>119</v>
      </c>
      <c r="S1668" s="14" t="s">
        <v>143</v>
      </c>
    </row>
    <row r="1669" spans="1:19" x14ac:dyDescent="0.3">
      <c r="A1669" s="11">
        <v>44635.647893518515</v>
      </c>
      <c r="B1669" s="11"/>
      <c r="C1669" s="15">
        <v>44635</v>
      </c>
      <c r="D1669" s="16">
        <v>0.64789351851851851</v>
      </c>
      <c r="E1669" s="33" t="str">
        <f t="shared" si="28"/>
        <v>00:50</v>
      </c>
      <c r="F1669" s="12">
        <v>94.5</v>
      </c>
      <c r="G1669" s="12">
        <v>96.600000000000009</v>
      </c>
      <c r="H1669" s="12">
        <v>109.2</v>
      </c>
      <c r="I1669" s="12">
        <v>99.75</v>
      </c>
      <c r="J1669" s="12">
        <v>102.89999999999999</v>
      </c>
      <c r="K1669" s="12">
        <v>95.55</v>
      </c>
      <c r="L1669" s="12">
        <v>112.35000000000001</v>
      </c>
      <c r="M1669" s="12">
        <v>105</v>
      </c>
      <c r="N1669" s="13">
        <v>101.98125</v>
      </c>
      <c r="O1669" s="17" t="s">
        <v>138</v>
      </c>
      <c r="P1669" s="14" t="s">
        <v>13</v>
      </c>
      <c r="Q1669" s="14" t="s">
        <v>15</v>
      </c>
      <c r="R1669" s="14" t="s">
        <v>119</v>
      </c>
      <c r="S1669" s="14" t="s">
        <v>143</v>
      </c>
    </row>
    <row r="1670" spans="1:19" x14ac:dyDescent="0.3">
      <c r="A1670" s="11">
        <v>44635.647905092592</v>
      </c>
      <c r="B1670" s="11"/>
      <c r="C1670" s="15">
        <v>44635</v>
      </c>
      <c r="D1670" s="16">
        <v>0.64790509259259255</v>
      </c>
      <c r="E1670" s="33" t="str">
        <f t="shared" si="28"/>
        <v>00:50</v>
      </c>
      <c r="F1670" s="12">
        <v>92.1</v>
      </c>
      <c r="G1670" s="12">
        <v>94.146666666666661</v>
      </c>
      <c r="H1670" s="12">
        <v>106.42666666666666</v>
      </c>
      <c r="I1670" s="12">
        <v>97.216666666666654</v>
      </c>
      <c r="J1670" s="12">
        <v>100.28666666666666</v>
      </c>
      <c r="K1670" s="12">
        <v>105</v>
      </c>
      <c r="L1670" s="12">
        <v>106</v>
      </c>
      <c r="M1670" s="12">
        <v>96</v>
      </c>
      <c r="N1670" s="13">
        <v>99.647083333333327</v>
      </c>
      <c r="O1670" s="17" t="s">
        <v>138</v>
      </c>
      <c r="P1670" s="14" t="s">
        <v>13</v>
      </c>
      <c r="Q1670" s="14" t="s">
        <v>15</v>
      </c>
      <c r="R1670" s="14" t="s">
        <v>119</v>
      </c>
      <c r="S1670" s="14" t="s">
        <v>143</v>
      </c>
    </row>
    <row r="1671" spans="1:19" x14ac:dyDescent="0.3">
      <c r="A1671" s="11">
        <v>44635.648356481484</v>
      </c>
      <c r="B1671" s="11"/>
      <c r="C1671" s="15">
        <v>44635</v>
      </c>
      <c r="D1671" s="16">
        <v>0.64835648148148151</v>
      </c>
      <c r="E1671" s="33" t="str">
        <f t="shared" si="28"/>
        <v>00:51</v>
      </c>
      <c r="F1671" s="12">
        <v>98.100000000000009</v>
      </c>
      <c r="G1671" s="12">
        <v>100.28</v>
      </c>
      <c r="H1671" s="12">
        <v>113.36</v>
      </c>
      <c r="I1671" s="12">
        <v>103.55</v>
      </c>
      <c r="J1671" s="12">
        <v>106.82</v>
      </c>
      <c r="K1671" s="12">
        <v>99.19</v>
      </c>
      <c r="L1671" s="12">
        <v>116.63000000000001</v>
      </c>
      <c r="M1671" s="12">
        <v>109</v>
      </c>
      <c r="N1671" s="13">
        <v>105.86624999999999</v>
      </c>
      <c r="O1671" s="17" t="s">
        <v>138</v>
      </c>
      <c r="P1671" s="14" t="s">
        <v>13</v>
      </c>
      <c r="Q1671" s="14" t="s">
        <v>15</v>
      </c>
      <c r="R1671" s="14" t="s">
        <v>119</v>
      </c>
      <c r="S1671" s="14" t="s">
        <v>143</v>
      </c>
    </row>
    <row r="1672" spans="1:19" x14ac:dyDescent="0.3">
      <c r="A1672" s="11">
        <v>44635.648495370369</v>
      </c>
      <c r="B1672" s="11"/>
      <c r="C1672" s="15">
        <v>44635</v>
      </c>
      <c r="D1672" s="16">
        <v>0.64849537037037031</v>
      </c>
      <c r="E1672" s="33" t="str">
        <f t="shared" si="28"/>
        <v>00:51</v>
      </c>
      <c r="F1672" s="12">
        <v>99.9</v>
      </c>
      <c r="G1672" s="12">
        <v>102.12</v>
      </c>
      <c r="H1672" s="12">
        <v>115.44</v>
      </c>
      <c r="I1672" s="12">
        <v>105.44999999999999</v>
      </c>
      <c r="J1672" s="12">
        <v>108.78</v>
      </c>
      <c r="K1672" s="12">
        <v>101.01</v>
      </c>
      <c r="L1672" s="12">
        <v>118.77000000000001</v>
      </c>
      <c r="M1672" s="12">
        <v>111</v>
      </c>
      <c r="N1672" s="13">
        <v>107.80875</v>
      </c>
      <c r="O1672" s="17" t="s">
        <v>138</v>
      </c>
      <c r="P1672" s="14" t="s">
        <v>13</v>
      </c>
      <c r="Q1672" s="14" t="s">
        <v>15</v>
      </c>
      <c r="R1672" s="14" t="s">
        <v>119</v>
      </c>
      <c r="S1672" s="14" t="s">
        <v>143</v>
      </c>
    </row>
    <row r="1673" spans="1:19" x14ac:dyDescent="0.3">
      <c r="A1673" s="11">
        <v>44635.648564814815</v>
      </c>
      <c r="B1673" s="11"/>
      <c r="C1673" s="15">
        <v>44635</v>
      </c>
      <c r="D1673" s="16">
        <v>0.64856481481481476</v>
      </c>
      <c r="E1673" s="33" t="str">
        <f t="shared" si="28"/>
        <v>00:51</v>
      </c>
      <c r="F1673" s="12">
        <v>93.600000000000009</v>
      </c>
      <c r="G1673" s="12">
        <v>95.68</v>
      </c>
      <c r="H1673" s="12">
        <v>108.16</v>
      </c>
      <c r="I1673" s="12">
        <v>98.8</v>
      </c>
      <c r="J1673" s="12">
        <v>101.92</v>
      </c>
      <c r="K1673" s="12">
        <v>104</v>
      </c>
      <c r="L1673" s="12">
        <v>111.28</v>
      </c>
      <c r="M1673" s="12">
        <v>100.88</v>
      </c>
      <c r="N1673" s="13">
        <v>101.79</v>
      </c>
      <c r="O1673" s="17" t="s">
        <v>138</v>
      </c>
      <c r="P1673" s="14" t="s">
        <v>13</v>
      </c>
      <c r="Q1673" s="14" t="s">
        <v>15</v>
      </c>
      <c r="R1673" s="14" t="s">
        <v>119</v>
      </c>
      <c r="S1673" s="14" t="s">
        <v>143</v>
      </c>
    </row>
    <row r="1674" spans="1:19" x14ac:dyDescent="0.3">
      <c r="A1674" s="11">
        <v>44635.648599537039</v>
      </c>
      <c r="B1674" s="11"/>
      <c r="C1674" s="15">
        <v>44635</v>
      </c>
      <c r="D1674" s="16">
        <v>0.6485995370370371</v>
      </c>
      <c r="E1674" s="33" t="str">
        <f t="shared" si="28"/>
        <v>00:51</v>
      </c>
      <c r="F1674" s="12">
        <v>98.399999999999991</v>
      </c>
      <c r="G1674" s="12">
        <v>100.58666666666667</v>
      </c>
      <c r="H1674" s="12">
        <v>113.70666666666666</v>
      </c>
      <c r="I1674" s="12">
        <v>103.86666666666666</v>
      </c>
      <c r="J1674" s="12">
        <v>107.14666666666666</v>
      </c>
      <c r="K1674" s="12">
        <v>108</v>
      </c>
      <c r="L1674" s="12">
        <v>111</v>
      </c>
      <c r="M1674" s="12">
        <v>109</v>
      </c>
      <c r="N1674" s="13">
        <v>106.46333333333334</v>
      </c>
      <c r="O1674" s="17" t="s">
        <v>138</v>
      </c>
      <c r="P1674" s="14" t="s">
        <v>13</v>
      </c>
      <c r="Q1674" s="14" t="s">
        <v>15</v>
      </c>
      <c r="R1674" s="14" t="s">
        <v>119</v>
      </c>
      <c r="S1674" s="14" t="s">
        <v>143</v>
      </c>
    </row>
    <row r="1675" spans="1:19" x14ac:dyDescent="0.3">
      <c r="A1675" s="11">
        <v>44635.649293981478</v>
      </c>
      <c r="B1675" s="11"/>
      <c r="C1675" s="15">
        <v>44635</v>
      </c>
      <c r="D1675" s="16">
        <v>0.64929398148148143</v>
      </c>
      <c r="E1675" s="33" t="str">
        <f t="shared" si="28"/>
        <v>00:52</v>
      </c>
      <c r="F1675" s="12">
        <v>99.3</v>
      </c>
      <c r="G1675" s="12">
        <v>101.50666666666666</v>
      </c>
      <c r="H1675" s="12">
        <v>114.74666666666667</v>
      </c>
      <c r="I1675" s="12">
        <v>104.81666666666666</v>
      </c>
      <c r="J1675" s="12">
        <v>108.12666666666667</v>
      </c>
      <c r="K1675" s="12">
        <v>104</v>
      </c>
      <c r="L1675" s="12">
        <v>113</v>
      </c>
      <c r="M1675" s="12">
        <v>114</v>
      </c>
      <c r="N1675" s="13">
        <v>107.43708333333333</v>
      </c>
      <c r="O1675" s="17" t="s">
        <v>138</v>
      </c>
      <c r="P1675" s="14" t="s">
        <v>13</v>
      </c>
      <c r="Q1675" s="14" t="s">
        <v>15</v>
      </c>
      <c r="R1675" s="14" t="s">
        <v>119</v>
      </c>
      <c r="S1675" s="14" t="s">
        <v>143</v>
      </c>
    </row>
    <row r="1676" spans="1:19" x14ac:dyDescent="0.3">
      <c r="A1676" s="11">
        <v>44635.649444444447</v>
      </c>
      <c r="B1676" s="11"/>
      <c r="C1676" s="15">
        <v>44635</v>
      </c>
      <c r="D1676" s="16">
        <v>0.64944444444444438</v>
      </c>
      <c r="E1676" s="33" t="str">
        <f t="shared" si="28"/>
        <v>00:53</v>
      </c>
      <c r="F1676" s="12">
        <v>83</v>
      </c>
      <c r="G1676" s="12">
        <v>76.36</v>
      </c>
      <c r="H1676" s="12">
        <v>86.320000000000007</v>
      </c>
      <c r="I1676" s="12">
        <v>78.849999999999994</v>
      </c>
      <c r="J1676" s="12">
        <v>81.34</v>
      </c>
      <c r="K1676" s="12">
        <v>75.53</v>
      </c>
      <c r="L1676" s="12">
        <v>88.81</v>
      </c>
      <c r="M1676" s="12">
        <v>80.509999999999991</v>
      </c>
      <c r="N1676" s="13">
        <v>81.34</v>
      </c>
      <c r="O1676" s="17" t="s">
        <v>138</v>
      </c>
      <c r="P1676" s="14" t="s">
        <v>13</v>
      </c>
      <c r="Q1676" s="14" t="s">
        <v>15</v>
      </c>
      <c r="R1676" s="14" t="s">
        <v>119</v>
      </c>
      <c r="S1676" s="14" t="s">
        <v>143</v>
      </c>
    </row>
    <row r="1677" spans="1:19" x14ac:dyDescent="0.3">
      <c r="A1677" s="11">
        <v>44635.649988425925</v>
      </c>
      <c r="B1677" s="11"/>
      <c r="C1677" s="15">
        <v>44635</v>
      </c>
      <c r="D1677" s="16">
        <v>0.64998842592592598</v>
      </c>
      <c r="E1677" s="33" t="str">
        <f t="shared" si="28"/>
        <v>00:53</v>
      </c>
      <c r="F1677" s="12">
        <v>99.9</v>
      </c>
      <c r="G1677" s="12">
        <v>102.12</v>
      </c>
      <c r="H1677" s="12">
        <v>115.44</v>
      </c>
      <c r="I1677" s="12">
        <v>105.44999999999999</v>
      </c>
      <c r="J1677" s="12">
        <v>108.78</v>
      </c>
      <c r="K1677" s="12">
        <v>107</v>
      </c>
      <c r="L1677" s="12">
        <v>118</v>
      </c>
      <c r="M1677" s="12">
        <v>108</v>
      </c>
      <c r="N1677" s="13">
        <v>108.08625000000001</v>
      </c>
      <c r="O1677" s="17" t="s">
        <v>138</v>
      </c>
      <c r="P1677" s="14" t="s">
        <v>13</v>
      </c>
      <c r="Q1677" s="14" t="s">
        <v>15</v>
      </c>
      <c r="R1677" s="14" t="s">
        <v>119</v>
      </c>
      <c r="S1677" s="14" t="s">
        <v>143</v>
      </c>
    </row>
    <row r="1678" spans="1:19" x14ac:dyDescent="0.3">
      <c r="A1678" s="11">
        <v>44635.65</v>
      </c>
      <c r="B1678" s="11"/>
      <c r="C1678" s="15">
        <v>44635</v>
      </c>
      <c r="D1678" s="16">
        <v>0.65</v>
      </c>
      <c r="E1678" s="33" t="str">
        <f t="shared" si="28"/>
        <v>00:53</v>
      </c>
      <c r="F1678" s="12">
        <v>105</v>
      </c>
      <c r="G1678" s="12">
        <v>96.600000000000009</v>
      </c>
      <c r="H1678" s="12">
        <v>109.2</v>
      </c>
      <c r="I1678" s="12">
        <v>99.75</v>
      </c>
      <c r="J1678" s="12">
        <v>102.89999999999999</v>
      </c>
      <c r="K1678" s="12">
        <v>95.55</v>
      </c>
      <c r="L1678" s="12">
        <v>112.35000000000001</v>
      </c>
      <c r="M1678" s="12">
        <v>101.85</v>
      </c>
      <c r="N1678" s="13">
        <v>102.9</v>
      </c>
      <c r="O1678" s="17" t="s">
        <v>138</v>
      </c>
      <c r="P1678" s="14" t="s">
        <v>13</v>
      </c>
      <c r="Q1678" s="14" t="s">
        <v>15</v>
      </c>
      <c r="R1678" s="14" t="s">
        <v>119</v>
      </c>
      <c r="S1678" s="14" t="s">
        <v>143</v>
      </c>
    </row>
    <row r="1679" spans="1:19" x14ac:dyDescent="0.3">
      <c r="A1679" s="11">
        <v>44635.650682870371</v>
      </c>
      <c r="B1679" s="11"/>
      <c r="C1679" s="15">
        <v>44635</v>
      </c>
      <c r="D1679" s="16">
        <v>0.65068287037037031</v>
      </c>
      <c r="E1679" s="33" t="str">
        <f t="shared" si="28"/>
        <v>00:54</v>
      </c>
      <c r="F1679" s="12">
        <v>97.5</v>
      </c>
      <c r="G1679" s="12">
        <v>99.666666666666671</v>
      </c>
      <c r="H1679" s="12">
        <v>112.66666666666667</v>
      </c>
      <c r="I1679" s="12">
        <v>102.91666666666666</v>
      </c>
      <c r="J1679" s="12">
        <v>106.16666666666666</v>
      </c>
      <c r="K1679" s="12">
        <v>100</v>
      </c>
      <c r="L1679" s="12">
        <v>122</v>
      </c>
      <c r="M1679" s="12">
        <v>103</v>
      </c>
      <c r="N1679" s="13">
        <v>105.48958333333333</v>
      </c>
      <c r="O1679" s="17" t="s">
        <v>138</v>
      </c>
      <c r="P1679" s="14" t="s">
        <v>13</v>
      </c>
      <c r="Q1679" s="14" t="s">
        <v>15</v>
      </c>
      <c r="R1679" s="14" t="s">
        <v>119</v>
      </c>
      <c r="S1679" s="14" t="s">
        <v>143</v>
      </c>
    </row>
    <row r="1680" spans="1:19" x14ac:dyDescent="0.3">
      <c r="A1680" s="11">
        <v>44635.650868055556</v>
      </c>
      <c r="B1680" s="11"/>
      <c r="C1680" s="15">
        <v>44635</v>
      </c>
      <c r="D1680" s="16">
        <v>0.6508680555555556</v>
      </c>
      <c r="E1680" s="33" t="str">
        <f t="shared" si="28"/>
        <v>00:55</v>
      </c>
      <c r="F1680" s="12">
        <v>105.3</v>
      </c>
      <c r="G1680" s="12">
        <v>107.64</v>
      </c>
      <c r="H1680" s="12">
        <v>121.68</v>
      </c>
      <c r="I1680" s="12">
        <v>111.14999999999999</v>
      </c>
      <c r="J1680" s="12">
        <v>114.66</v>
      </c>
      <c r="K1680" s="12">
        <v>106.47</v>
      </c>
      <c r="L1680" s="12">
        <v>117</v>
      </c>
      <c r="M1680" s="12">
        <v>113.49</v>
      </c>
      <c r="N1680" s="13">
        <v>112.17375</v>
      </c>
      <c r="O1680" s="17" t="s">
        <v>138</v>
      </c>
      <c r="P1680" s="14" t="s">
        <v>13</v>
      </c>
      <c r="Q1680" s="14" t="s">
        <v>15</v>
      </c>
      <c r="R1680" s="14" t="s">
        <v>119</v>
      </c>
      <c r="S1680" s="14" t="s">
        <v>143</v>
      </c>
    </row>
    <row r="1681" spans="1:19" x14ac:dyDescent="0.3">
      <c r="A1681" s="11">
        <v>44635.651377314818</v>
      </c>
      <c r="B1681" s="11"/>
      <c r="C1681" s="15">
        <v>44635</v>
      </c>
      <c r="D1681" s="16">
        <v>0.65137731481481487</v>
      </c>
      <c r="E1681" s="33" t="str">
        <f t="shared" si="28"/>
        <v>00:55</v>
      </c>
      <c r="F1681" s="12">
        <v>93.600000000000009</v>
      </c>
      <c r="G1681" s="12">
        <v>95.68</v>
      </c>
      <c r="H1681" s="12">
        <v>108.16</v>
      </c>
      <c r="I1681" s="12">
        <v>98.8</v>
      </c>
      <c r="J1681" s="12">
        <v>101.92</v>
      </c>
      <c r="K1681" s="12">
        <v>104</v>
      </c>
      <c r="L1681" s="12">
        <v>114</v>
      </c>
      <c r="M1681" s="12">
        <v>94</v>
      </c>
      <c r="N1681" s="13">
        <v>101.27000000000001</v>
      </c>
      <c r="O1681" s="17" t="s">
        <v>138</v>
      </c>
      <c r="P1681" s="14" t="s">
        <v>13</v>
      </c>
      <c r="Q1681" s="14" t="s">
        <v>15</v>
      </c>
      <c r="R1681" s="14" t="s">
        <v>119</v>
      </c>
      <c r="S1681" s="14" t="s">
        <v>143</v>
      </c>
    </row>
    <row r="1682" spans="1:19" x14ac:dyDescent="0.3">
      <c r="A1682" s="11">
        <v>44635.652071759258</v>
      </c>
      <c r="B1682" s="11"/>
      <c r="C1682" s="15">
        <v>44635</v>
      </c>
      <c r="D1682" s="16">
        <v>0.6520717592592592</v>
      </c>
      <c r="E1682" s="33" t="str">
        <f t="shared" si="28"/>
        <v>00:56</v>
      </c>
      <c r="F1682" s="12">
        <v>87.3</v>
      </c>
      <c r="G1682" s="12">
        <v>89.240000000000009</v>
      </c>
      <c r="H1682" s="12">
        <v>100.88000000000001</v>
      </c>
      <c r="I1682" s="12">
        <v>92.149999999999991</v>
      </c>
      <c r="J1682" s="12">
        <v>95.06</v>
      </c>
      <c r="K1682" s="12">
        <v>102</v>
      </c>
      <c r="L1682" s="12">
        <v>97</v>
      </c>
      <c r="M1682" s="12">
        <v>92</v>
      </c>
      <c r="N1682" s="13">
        <v>94.453749999999999</v>
      </c>
      <c r="O1682" s="17" t="s">
        <v>138</v>
      </c>
      <c r="P1682" s="14" t="s">
        <v>13</v>
      </c>
      <c r="Q1682" s="14" t="s">
        <v>15</v>
      </c>
      <c r="R1682" s="14" t="s">
        <v>119</v>
      </c>
      <c r="S1682" s="14" t="s">
        <v>143</v>
      </c>
    </row>
    <row r="1683" spans="1:19" x14ac:dyDescent="0.3">
      <c r="A1683" s="11">
        <v>44635.652766203704</v>
      </c>
      <c r="B1683" s="11"/>
      <c r="C1683" s="15">
        <v>44635</v>
      </c>
      <c r="D1683" s="16">
        <v>0.65276620370370375</v>
      </c>
      <c r="E1683" s="33" t="str">
        <f t="shared" si="28"/>
        <v>00:57</v>
      </c>
      <c r="F1683" s="12">
        <v>84</v>
      </c>
      <c r="G1683" s="12">
        <v>85.86666666666666</v>
      </c>
      <c r="H1683" s="12">
        <v>97.066666666666663</v>
      </c>
      <c r="I1683" s="12">
        <v>88.666666666666657</v>
      </c>
      <c r="J1683" s="12">
        <v>91.466666666666654</v>
      </c>
      <c r="K1683" s="12">
        <v>99</v>
      </c>
      <c r="L1683" s="12">
        <v>91</v>
      </c>
      <c r="M1683" s="12">
        <v>90</v>
      </c>
      <c r="N1683" s="13">
        <v>90.883333333333326</v>
      </c>
      <c r="O1683" s="17" t="s">
        <v>138</v>
      </c>
      <c r="P1683" s="14" t="s">
        <v>13</v>
      </c>
      <c r="Q1683" s="14" t="s">
        <v>15</v>
      </c>
      <c r="R1683" s="14" t="s">
        <v>119</v>
      </c>
      <c r="S1683" s="14" t="s">
        <v>143</v>
      </c>
    </row>
    <row r="1684" spans="1:19" x14ac:dyDescent="0.3">
      <c r="A1684" s="11">
        <v>44635.653460648151</v>
      </c>
      <c r="B1684" s="11"/>
      <c r="C1684" s="15">
        <v>44635</v>
      </c>
      <c r="D1684" s="16">
        <v>0.65346064814814808</v>
      </c>
      <c r="E1684" s="33" t="str">
        <f t="shared" si="28"/>
        <v>00:58</v>
      </c>
      <c r="F1684" s="12">
        <v>86.100000000000009</v>
      </c>
      <c r="G1684" s="12">
        <v>88.013333333333335</v>
      </c>
      <c r="H1684" s="12">
        <v>99.493333333333339</v>
      </c>
      <c r="I1684" s="12">
        <v>90.88333333333334</v>
      </c>
      <c r="J1684" s="12">
        <v>93.75333333333333</v>
      </c>
      <c r="K1684" s="12">
        <v>101</v>
      </c>
      <c r="L1684" s="12">
        <v>98</v>
      </c>
      <c r="M1684" s="12">
        <v>88</v>
      </c>
      <c r="N1684" s="13">
        <v>93.155416666666667</v>
      </c>
      <c r="O1684" s="17" t="s">
        <v>138</v>
      </c>
      <c r="P1684" s="14" t="s">
        <v>13</v>
      </c>
      <c r="Q1684" s="14" t="s">
        <v>15</v>
      </c>
      <c r="R1684" s="14" t="s">
        <v>119</v>
      </c>
      <c r="S1684" s="14" t="s">
        <v>143</v>
      </c>
    </row>
    <row r="1685" spans="1:19" x14ac:dyDescent="0.3">
      <c r="A1685" s="11">
        <v>44635.65347222222</v>
      </c>
      <c r="B1685" s="11"/>
      <c r="C1685" s="15">
        <v>44635</v>
      </c>
      <c r="D1685" s="16">
        <v>0.65347222222222223</v>
      </c>
      <c r="E1685" s="33" t="str">
        <f t="shared" si="28"/>
        <v>00:58</v>
      </c>
      <c r="F1685" s="12">
        <v>106</v>
      </c>
      <c r="G1685" s="12">
        <v>97.52000000000001</v>
      </c>
      <c r="H1685" s="12">
        <v>110.24000000000001</v>
      </c>
      <c r="I1685" s="12">
        <v>100.69999999999999</v>
      </c>
      <c r="J1685" s="12">
        <v>103.88</v>
      </c>
      <c r="K1685" s="12">
        <v>96.460000000000008</v>
      </c>
      <c r="L1685" s="12">
        <v>113.42</v>
      </c>
      <c r="M1685" s="12">
        <v>102.82</v>
      </c>
      <c r="N1685" s="13">
        <v>103.88</v>
      </c>
      <c r="O1685" s="17" t="s">
        <v>138</v>
      </c>
      <c r="P1685" s="14" t="s">
        <v>13</v>
      </c>
      <c r="Q1685" s="14" t="s">
        <v>15</v>
      </c>
      <c r="R1685" s="14" t="s">
        <v>119</v>
      </c>
      <c r="S1685" s="14" t="s">
        <v>143</v>
      </c>
    </row>
    <row r="1686" spans="1:19" x14ac:dyDescent="0.3">
      <c r="A1686" s="11">
        <v>44635.65415509259</v>
      </c>
      <c r="B1686" s="11"/>
      <c r="C1686" s="15">
        <v>44635</v>
      </c>
      <c r="D1686" s="16">
        <v>0.65415509259259264</v>
      </c>
      <c r="E1686" s="33" t="str">
        <f t="shared" si="28"/>
        <v>00:59</v>
      </c>
      <c r="F1686" s="12">
        <v>87</v>
      </c>
      <c r="G1686" s="12">
        <v>88.933333333333337</v>
      </c>
      <c r="H1686" s="12">
        <v>100.53333333333335</v>
      </c>
      <c r="I1686" s="12">
        <v>91.833333333333329</v>
      </c>
      <c r="J1686" s="12">
        <v>94.733333333333334</v>
      </c>
      <c r="K1686" s="12">
        <v>98</v>
      </c>
      <c r="L1686" s="12">
        <v>99</v>
      </c>
      <c r="M1686" s="12">
        <v>93</v>
      </c>
      <c r="N1686" s="13">
        <v>94.129166666666663</v>
      </c>
      <c r="O1686" s="17" t="s">
        <v>138</v>
      </c>
      <c r="P1686" s="14" t="s">
        <v>13</v>
      </c>
      <c r="Q1686" s="14" t="s">
        <v>15</v>
      </c>
      <c r="R1686" s="14" t="s">
        <v>119</v>
      </c>
      <c r="S1686" s="14" t="s">
        <v>143</v>
      </c>
    </row>
    <row r="1687" spans="1:19" x14ac:dyDescent="0.3">
      <c r="A1687" s="11">
        <v>44635.654803240737</v>
      </c>
      <c r="B1687" s="11"/>
      <c r="C1687" s="15">
        <v>44635</v>
      </c>
      <c r="D1687" s="16">
        <v>0.65480324074074081</v>
      </c>
      <c r="E1687" s="33" t="str">
        <f t="shared" si="28"/>
        <v>01:00</v>
      </c>
      <c r="F1687" s="12">
        <v>90</v>
      </c>
      <c r="G1687" s="12">
        <v>92</v>
      </c>
      <c r="H1687" s="12">
        <v>104</v>
      </c>
      <c r="I1687" s="12">
        <v>95</v>
      </c>
      <c r="J1687" s="12">
        <v>98</v>
      </c>
      <c r="K1687" s="12">
        <v>100</v>
      </c>
      <c r="L1687" s="12">
        <v>107</v>
      </c>
      <c r="M1687" s="12">
        <v>97</v>
      </c>
      <c r="N1687" s="13">
        <v>97.875</v>
      </c>
      <c r="O1687" s="17" t="s">
        <v>138</v>
      </c>
      <c r="P1687" s="14" t="s">
        <v>13</v>
      </c>
      <c r="Q1687" s="14" t="s">
        <v>15</v>
      </c>
      <c r="R1687" s="14" t="s">
        <v>119</v>
      </c>
      <c r="S1687" s="14" t="s">
        <v>143</v>
      </c>
    </row>
    <row r="1688" spans="1:19" x14ac:dyDescent="0.3">
      <c r="A1688" s="11">
        <v>44635.654814814814</v>
      </c>
      <c r="B1688" s="11"/>
      <c r="C1688" s="15">
        <v>44635</v>
      </c>
      <c r="D1688" s="16">
        <v>0.65481481481481485</v>
      </c>
      <c r="E1688" s="33" t="str">
        <f t="shared" si="28"/>
        <v>01:00</v>
      </c>
      <c r="F1688" s="12">
        <v>99</v>
      </c>
      <c r="G1688" s="12">
        <v>91.08</v>
      </c>
      <c r="H1688" s="12">
        <v>102.96000000000001</v>
      </c>
      <c r="I1688" s="12">
        <v>94.05</v>
      </c>
      <c r="J1688" s="12">
        <v>97.02</v>
      </c>
      <c r="K1688" s="12">
        <v>90.09</v>
      </c>
      <c r="L1688" s="12">
        <v>105.93</v>
      </c>
      <c r="M1688" s="12">
        <v>96.03</v>
      </c>
      <c r="N1688" s="13">
        <v>97.019999999999982</v>
      </c>
      <c r="O1688" s="17" t="s">
        <v>138</v>
      </c>
      <c r="P1688" s="14" t="s">
        <v>13</v>
      </c>
      <c r="Q1688" s="14" t="s">
        <v>15</v>
      </c>
      <c r="R1688" s="14" t="s">
        <v>119</v>
      </c>
      <c r="S1688" s="14" t="s">
        <v>143</v>
      </c>
    </row>
    <row r="1689" spans="1:19" x14ac:dyDescent="0.3">
      <c r="A1689" s="11">
        <v>44635.654849537037</v>
      </c>
      <c r="B1689" s="11"/>
      <c r="C1689" s="15">
        <v>44635</v>
      </c>
      <c r="D1689" s="16">
        <v>0.65484953703703697</v>
      </c>
      <c r="E1689" s="33" t="str">
        <f t="shared" si="28"/>
        <v>01:00</v>
      </c>
      <c r="F1689" s="12">
        <v>86.4</v>
      </c>
      <c r="G1689" s="12">
        <v>88.320000000000007</v>
      </c>
      <c r="H1689" s="12">
        <v>99.84</v>
      </c>
      <c r="I1689" s="12">
        <v>91.199999999999989</v>
      </c>
      <c r="J1689" s="12">
        <v>94.08</v>
      </c>
      <c r="K1689" s="12">
        <v>99</v>
      </c>
      <c r="L1689" s="12">
        <v>100</v>
      </c>
      <c r="M1689" s="12">
        <v>89</v>
      </c>
      <c r="N1689" s="13">
        <v>93.48</v>
      </c>
      <c r="O1689" s="17" t="s">
        <v>138</v>
      </c>
      <c r="P1689" s="14" t="s">
        <v>13</v>
      </c>
      <c r="Q1689" s="14" t="s">
        <v>15</v>
      </c>
      <c r="R1689" s="14" t="s">
        <v>119</v>
      </c>
      <c r="S1689" s="14" t="s">
        <v>143</v>
      </c>
    </row>
    <row r="1690" spans="1:19" x14ac:dyDescent="0.3">
      <c r="A1690" s="11">
        <v>44635.655543981484</v>
      </c>
      <c r="B1690" s="11"/>
      <c r="C1690" s="15">
        <v>44635</v>
      </c>
      <c r="D1690" s="16">
        <v>0.65554398148148152</v>
      </c>
      <c r="E1690" s="33" t="str">
        <f t="shared" si="28"/>
        <v>01:01</v>
      </c>
      <c r="F1690" s="12">
        <v>86.100000000000009</v>
      </c>
      <c r="G1690" s="12">
        <v>88.013333333333335</v>
      </c>
      <c r="H1690" s="12">
        <v>99.493333333333339</v>
      </c>
      <c r="I1690" s="12">
        <v>90.88333333333334</v>
      </c>
      <c r="J1690" s="12">
        <v>93.75333333333333</v>
      </c>
      <c r="K1690" s="12">
        <v>97</v>
      </c>
      <c r="L1690" s="12">
        <v>98</v>
      </c>
      <c r="M1690" s="12">
        <v>92</v>
      </c>
      <c r="N1690" s="13">
        <v>93.155416666666667</v>
      </c>
      <c r="O1690" s="17" t="s">
        <v>138</v>
      </c>
      <c r="P1690" s="14" t="s">
        <v>13</v>
      </c>
      <c r="Q1690" s="14" t="s">
        <v>15</v>
      </c>
      <c r="R1690" s="14" t="s">
        <v>119</v>
      </c>
      <c r="S1690" s="14" t="s">
        <v>143</v>
      </c>
    </row>
    <row r="1691" spans="1:19" x14ac:dyDescent="0.3">
      <c r="A1691" s="11">
        <v>44635.656238425923</v>
      </c>
      <c r="B1691" s="11"/>
      <c r="C1691" s="15">
        <v>44635</v>
      </c>
      <c r="D1691" s="16">
        <v>0.65623842592592596</v>
      </c>
      <c r="E1691" s="33" t="str">
        <f t="shared" si="28"/>
        <v>01:02</v>
      </c>
      <c r="F1691" s="12">
        <v>83.1</v>
      </c>
      <c r="G1691" s="12">
        <v>84.946666666666673</v>
      </c>
      <c r="H1691" s="12">
        <v>96.026666666666671</v>
      </c>
      <c r="I1691" s="12">
        <v>87.716666666666654</v>
      </c>
      <c r="J1691" s="12">
        <v>90.486666666666665</v>
      </c>
      <c r="K1691" s="12">
        <v>92</v>
      </c>
      <c r="L1691" s="12">
        <v>98</v>
      </c>
      <c r="M1691" s="12">
        <v>87</v>
      </c>
      <c r="N1691" s="13">
        <v>89.90958333333333</v>
      </c>
      <c r="O1691" s="17" t="s">
        <v>138</v>
      </c>
      <c r="P1691" s="14" t="s">
        <v>13</v>
      </c>
      <c r="Q1691" s="14" t="s">
        <v>15</v>
      </c>
      <c r="R1691" s="14" t="s">
        <v>119</v>
      </c>
      <c r="S1691" s="14" t="s">
        <v>143</v>
      </c>
    </row>
    <row r="1692" spans="1:19" x14ac:dyDescent="0.3">
      <c r="A1692" s="11">
        <v>44635.65693287037</v>
      </c>
      <c r="B1692" s="11"/>
      <c r="C1692" s="15">
        <v>44635</v>
      </c>
      <c r="D1692" s="16">
        <v>0.6569328703703704</v>
      </c>
      <c r="E1692" s="33" t="str">
        <f t="shared" si="28"/>
        <v>01:03</v>
      </c>
      <c r="F1692" s="12">
        <v>83.4</v>
      </c>
      <c r="G1692" s="12">
        <v>85.253333333333345</v>
      </c>
      <c r="H1692" s="12">
        <v>96.373333333333335</v>
      </c>
      <c r="I1692" s="12">
        <v>88.033333333333331</v>
      </c>
      <c r="J1692" s="12">
        <v>90.813333333333333</v>
      </c>
      <c r="K1692" s="12">
        <v>97</v>
      </c>
      <c r="L1692" s="12">
        <v>97</v>
      </c>
      <c r="M1692" s="12">
        <v>84</v>
      </c>
      <c r="N1692" s="13">
        <v>90.234166666666681</v>
      </c>
      <c r="O1692" s="17" t="s">
        <v>138</v>
      </c>
      <c r="P1692" s="14" t="s">
        <v>13</v>
      </c>
      <c r="Q1692" s="14" t="s">
        <v>15</v>
      </c>
      <c r="R1692" s="14" t="s">
        <v>119</v>
      </c>
      <c r="S1692" s="14" t="s">
        <v>143</v>
      </c>
    </row>
    <row r="1693" spans="1:19" x14ac:dyDescent="0.3">
      <c r="A1693" s="11">
        <v>44635.656944444447</v>
      </c>
      <c r="B1693" s="11"/>
      <c r="C1693" s="15">
        <v>44635</v>
      </c>
      <c r="D1693" s="16">
        <v>0.65694444444444444</v>
      </c>
      <c r="E1693" s="33" t="str">
        <f t="shared" si="28"/>
        <v>01:03</v>
      </c>
      <c r="F1693" s="12">
        <v>92</v>
      </c>
      <c r="G1693" s="12">
        <v>84.64</v>
      </c>
      <c r="H1693" s="12">
        <v>95.68</v>
      </c>
      <c r="I1693" s="12">
        <v>87.399999999999991</v>
      </c>
      <c r="J1693" s="12">
        <v>90.16</v>
      </c>
      <c r="K1693" s="12">
        <v>83.72</v>
      </c>
      <c r="L1693" s="12">
        <v>98.440000000000012</v>
      </c>
      <c r="M1693" s="12">
        <v>89.24</v>
      </c>
      <c r="N1693" s="13">
        <v>90.160000000000011</v>
      </c>
      <c r="O1693" s="17" t="s">
        <v>138</v>
      </c>
      <c r="P1693" s="14" t="s">
        <v>13</v>
      </c>
      <c r="Q1693" s="14" t="s">
        <v>15</v>
      </c>
      <c r="R1693" s="14" t="s">
        <v>119</v>
      </c>
      <c r="S1693" s="14" t="s">
        <v>143</v>
      </c>
    </row>
    <row r="1694" spans="1:19" x14ac:dyDescent="0.3">
      <c r="A1694" s="11">
        <v>44635.657627314817</v>
      </c>
      <c r="B1694" s="11"/>
      <c r="C1694" s="15">
        <v>44635</v>
      </c>
      <c r="D1694" s="16">
        <v>0.65762731481481485</v>
      </c>
      <c r="E1694" s="33" t="str">
        <f t="shared" si="28"/>
        <v>01:04</v>
      </c>
      <c r="F1694" s="12">
        <v>84.300000000000011</v>
      </c>
      <c r="G1694" s="12">
        <v>86.173333333333346</v>
      </c>
      <c r="H1694" s="12">
        <v>97.413333333333341</v>
      </c>
      <c r="I1694" s="12">
        <v>88.983333333333334</v>
      </c>
      <c r="J1694" s="12">
        <v>91.793333333333337</v>
      </c>
      <c r="K1694" s="12">
        <v>98</v>
      </c>
      <c r="L1694" s="12">
        <v>101</v>
      </c>
      <c r="M1694" s="12">
        <v>82</v>
      </c>
      <c r="N1694" s="13">
        <v>91.207916666666677</v>
      </c>
      <c r="O1694" s="17" t="s">
        <v>138</v>
      </c>
      <c r="P1694" s="14" t="s">
        <v>13</v>
      </c>
      <c r="Q1694" s="14" t="s">
        <v>15</v>
      </c>
      <c r="R1694" s="14" t="s">
        <v>119</v>
      </c>
      <c r="S1694" s="14" t="s">
        <v>143</v>
      </c>
    </row>
    <row r="1695" spans="1:19" x14ac:dyDescent="0.3">
      <c r="A1695" s="11">
        <v>44635.658321759256</v>
      </c>
      <c r="B1695" s="11"/>
      <c r="C1695" s="15">
        <v>44635</v>
      </c>
      <c r="D1695" s="16">
        <v>0.65832175925925929</v>
      </c>
      <c r="E1695" s="33" t="str">
        <f t="shared" si="28"/>
        <v>01:05</v>
      </c>
      <c r="F1695" s="12">
        <v>83.7</v>
      </c>
      <c r="G1695" s="12">
        <v>85.56</v>
      </c>
      <c r="H1695" s="12">
        <v>96.72</v>
      </c>
      <c r="I1695" s="12">
        <v>88.35</v>
      </c>
      <c r="J1695" s="12">
        <v>91.14</v>
      </c>
      <c r="K1695" s="12">
        <v>95</v>
      </c>
      <c r="L1695" s="12">
        <v>101</v>
      </c>
      <c r="M1695" s="12">
        <v>83</v>
      </c>
      <c r="N1695" s="13">
        <v>90.558750000000003</v>
      </c>
      <c r="O1695" s="17" t="s">
        <v>138</v>
      </c>
      <c r="P1695" s="14" t="s">
        <v>13</v>
      </c>
      <c r="Q1695" s="14" t="s">
        <v>15</v>
      </c>
      <c r="R1695" s="14" t="s">
        <v>119</v>
      </c>
      <c r="S1695" s="14" t="s">
        <v>143</v>
      </c>
    </row>
    <row r="1696" spans="1:19" x14ac:dyDescent="0.3">
      <c r="A1696" s="11">
        <v>44635.658599537041</v>
      </c>
      <c r="B1696" s="11"/>
      <c r="C1696" s="15">
        <v>44635</v>
      </c>
      <c r="D1696" s="16">
        <v>0.65859953703703711</v>
      </c>
      <c r="E1696" s="33" t="str">
        <f t="shared" si="28"/>
        <v>01:06</v>
      </c>
      <c r="F1696" s="12">
        <v>93.600000000000009</v>
      </c>
      <c r="G1696" s="12">
        <v>95.68</v>
      </c>
      <c r="H1696" s="12">
        <v>108.16</v>
      </c>
      <c r="I1696" s="12">
        <v>98.8</v>
      </c>
      <c r="J1696" s="12">
        <v>101.92</v>
      </c>
      <c r="K1696" s="12">
        <v>94.64</v>
      </c>
      <c r="L1696" s="12">
        <v>104</v>
      </c>
      <c r="M1696" s="12">
        <v>100.88</v>
      </c>
      <c r="N1696" s="13">
        <v>99.710000000000008</v>
      </c>
      <c r="O1696" s="17" t="s">
        <v>138</v>
      </c>
      <c r="P1696" s="14" t="s">
        <v>13</v>
      </c>
      <c r="Q1696" s="14" t="s">
        <v>15</v>
      </c>
      <c r="R1696" s="14" t="s">
        <v>119</v>
      </c>
      <c r="S1696" s="14" t="s">
        <v>143</v>
      </c>
    </row>
    <row r="1697" spans="1:19" x14ac:dyDescent="0.3">
      <c r="A1697" s="11">
        <v>44635.659016203703</v>
      </c>
      <c r="B1697" s="11"/>
      <c r="C1697" s="15">
        <v>44635</v>
      </c>
      <c r="D1697" s="16">
        <v>0.65901620370370373</v>
      </c>
      <c r="E1697" s="33" t="str">
        <f t="shared" si="28"/>
        <v>01:06</v>
      </c>
      <c r="F1697" s="12">
        <v>84.15</v>
      </c>
      <c r="G1697" s="12">
        <v>86.02000000000001</v>
      </c>
      <c r="H1697" s="12">
        <v>97.240000000000009</v>
      </c>
      <c r="I1697" s="12">
        <v>88.825000000000003</v>
      </c>
      <c r="J1697" s="12">
        <v>91.63</v>
      </c>
      <c r="K1697" s="12">
        <v>85.085000000000008</v>
      </c>
      <c r="L1697" s="12">
        <v>103</v>
      </c>
      <c r="M1697" s="12">
        <v>84</v>
      </c>
      <c r="N1697" s="13">
        <v>89.993750000000006</v>
      </c>
      <c r="O1697" s="17" t="s">
        <v>138</v>
      </c>
      <c r="P1697" s="14" t="s">
        <v>13</v>
      </c>
      <c r="Q1697" s="14" t="s">
        <v>15</v>
      </c>
      <c r="R1697" s="14" t="s">
        <v>119</v>
      </c>
      <c r="S1697" s="14" t="s">
        <v>143</v>
      </c>
    </row>
    <row r="1698" spans="1:19" x14ac:dyDescent="0.3">
      <c r="A1698" s="11">
        <v>44635.659525462965</v>
      </c>
      <c r="B1698" s="11"/>
      <c r="C1698" s="15">
        <v>44635</v>
      </c>
      <c r="D1698" s="16">
        <v>0.65952546296296299</v>
      </c>
      <c r="E1698" s="33" t="str">
        <f t="shared" si="28"/>
        <v>01:07</v>
      </c>
      <c r="F1698" s="12">
        <v>90.9</v>
      </c>
      <c r="G1698" s="12">
        <v>92.92</v>
      </c>
      <c r="H1698" s="12">
        <v>105.04</v>
      </c>
      <c r="I1698" s="12">
        <v>95.949999999999989</v>
      </c>
      <c r="J1698" s="12">
        <v>98.98</v>
      </c>
      <c r="K1698" s="12">
        <v>91.91</v>
      </c>
      <c r="L1698" s="12">
        <v>101</v>
      </c>
      <c r="M1698" s="12">
        <v>97.97</v>
      </c>
      <c r="N1698" s="13">
        <v>96.833750000000009</v>
      </c>
      <c r="O1698" s="17" t="s">
        <v>138</v>
      </c>
      <c r="P1698" s="14" t="s">
        <v>13</v>
      </c>
      <c r="Q1698" s="14" t="s">
        <v>15</v>
      </c>
      <c r="R1698" s="14" t="s">
        <v>119</v>
      </c>
      <c r="S1698" s="14" t="s">
        <v>143</v>
      </c>
    </row>
    <row r="1699" spans="1:19" x14ac:dyDescent="0.3">
      <c r="A1699" s="11">
        <v>44635.659710648149</v>
      </c>
      <c r="B1699" s="11"/>
      <c r="C1699" s="15">
        <v>44635</v>
      </c>
      <c r="D1699" s="16">
        <v>0.65971064814814817</v>
      </c>
      <c r="E1699" s="33" t="str">
        <f t="shared" si="28"/>
        <v>01:07</v>
      </c>
      <c r="F1699" s="12">
        <v>85.8</v>
      </c>
      <c r="G1699" s="12">
        <v>87.706666666666663</v>
      </c>
      <c r="H1699" s="12">
        <v>99.146666666666661</v>
      </c>
      <c r="I1699" s="12">
        <v>90.566666666666663</v>
      </c>
      <c r="J1699" s="12">
        <v>93.426666666666662</v>
      </c>
      <c r="K1699" s="12">
        <v>99</v>
      </c>
      <c r="L1699" s="12">
        <v>100</v>
      </c>
      <c r="M1699" s="12">
        <v>87</v>
      </c>
      <c r="N1699" s="13">
        <v>92.830833333333331</v>
      </c>
      <c r="O1699" s="17" t="s">
        <v>138</v>
      </c>
      <c r="P1699" s="14" t="s">
        <v>13</v>
      </c>
      <c r="Q1699" s="14" t="s">
        <v>15</v>
      </c>
      <c r="R1699" s="14" t="s">
        <v>119</v>
      </c>
      <c r="S1699" s="14" t="s">
        <v>143</v>
      </c>
    </row>
    <row r="1700" spans="1:19" x14ac:dyDescent="0.3">
      <c r="A1700" s="11">
        <v>44635.660405092596</v>
      </c>
      <c r="B1700" s="11"/>
      <c r="C1700" s="15">
        <v>44635</v>
      </c>
      <c r="D1700" s="16">
        <v>0.66040509259259261</v>
      </c>
      <c r="E1700" s="33" t="str">
        <f t="shared" si="28"/>
        <v>01:08</v>
      </c>
      <c r="F1700" s="12">
        <v>87</v>
      </c>
      <c r="G1700" s="12">
        <v>88.933333333333337</v>
      </c>
      <c r="H1700" s="12">
        <v>100.53333333333335</v>
      </c>
      <c r="I1700" s="12">
        <v>91.833333333333329</v>
      </c>
      <c r="J1700" s="12">
        <v>94.733333333333334</v>
      </c>
      <c r="K1700" s="12">
        <v>101</v>
      </c>
      <c r="L1700" s="12">
        <v>101</v>
      </c>
      <c r="M1700" s="12">
        <v>88</v>
      </c>
      <c r="N1700" s="13">
        <v>94.129166666666663</v>
      </c>
      <c r="O1700" s="17" t="s">
        <v>138</v>
      </c>
      <c r="P1700" s="14" t="s">
        <v>13</v>
      </c>
      <c r="Q1700" s="14" t="s">
        <v>15</v>
      </c>
      <c r="R1700" s="14" t="s">
        <v>119</v>
      </c>
      <c r="S1700" s="14" t="s">
        <v>143</v>
      </c>
    </row>
    <row r="1701" spans="1:19" x14ac:dyDescent="0.3">
      <c r="A1701" s="11">
        <v>44635.660416666666</v>
      </c>
      <c r="B1701" s="11"/>
      <c r="C1701" s="15">
        <v>44635</v>
      </c>
      <c r="D1701" s="16">
        <v>0.66041666666666665</v>
      </c>
      <c r="E1701" s="33" t="str">
        <f t="shared" si="28"/>
        <v>01:08</v>
      </c>
      <c r="F1701" s="12">
        <v>90</v>
      </c>
      <c r="G1701" s="12">
        <v>82.8</v>
      </c>
      <c r="H1701" s="12">
        <v>93.600000000000009</v>
      </c>
      <c r="I1701" s="12">
        <v>85.5</v>
      </c>
      <c r="J1701" s="12">
        <v>88.2</v>
      </c>
      <c r="K1701" s="12">
        <v>81.900000000000006</v>
      </c>
      <c r="L1701" s="12">
        <v>96.300000000000011</v>
      </c>
      <c r="M1701" s="12">
        <v>87.3</v>
      </c>
      <c r="N1701" s="13">
        <v>88.199999999999989</v>
      </c>
      <c r="O1701" s="17" t="s">
        <v>138</v>
      </c>
      <c r="P1701" s="14" t="s">
        <v>13</v>
      </c>
      <c r="Q1701" s="14" t="s">
        <v>15</v>
      </c>
      <c r="R1701" s="14" t="s">
        <v>119</v>
      </c>
      <c r="S1701" s="14" t="s">
        <v>143</v>
      </c>
    </row>
    <row r="1702" spans="1:19" x14ac:dyDescent="0.3">
      <c r="A1702" s="11">
        <v>44635.661099537036</v>
      </c>
      <c r="B1702" s="11"/>
      <c r="C1702" s="15">
        <v>44635</v>
      </c>
      <c r="D1702" s="16">
        <v>0.66109953703703705</v>
      </c>
      <c r="E1702" s="33" t="str">
        <f t="shared" si="28"/>
        <v>01:09</v>
      </c>
      <c r="F1702" s="12">
        <v>84.899999999999991</v>
      </c>
      <c r="G1702" s="12">
        <v>86.786666666666662</v>
      </c>
      <c r="H1702" s="12">
        <v>98.106666666666669</v>
      </c>
      <c r="I1702" s="12">
        <v>89.61666666666666</v>
      </c>
      <c r="J1702" s="12">
        <v>92.446666666666658</v>
      </c>
      <c r="K1702" s="12">
        <v>100</v>
      </c>
      <c r="L1702" s="12">
        <v>94</v>
      </c>
      <c r="M1702" s="12">
        <v>89</v>
      </c>
      <c r="N1702" s="13">
        <v>91.857083333333335</v>
      </c>
      <c r="O1702" s="17" t="s">
        <v>138</v>
      </c>
      <c r="P1702" s="14" t="s">
        <v>13</v>
      </c>
      <c r="Q1702" s="14" t="s">
        <v>15</v>
      </c>
      <c r="R1702" s="14" t="s">
        <v>119</v>
      </c>
      <c r="S1702" s="14" t="s">
        <v>143</v>
      </c>
    </row>
    <row r="1703" spans="1:19" x14ac:dyDescent="0.3">
      <c r="A1703" s="11">
        <v>44635.661793981482</v>
      </c>
      <c r="B1703" s="11"/>
      <c r="C1703" s="15">
        <v>44635</v>
      </c>
      <c r="D1703" s="16">
        <v>0.6617939814814815</v>
      </c>
      <c r="E1703" s="33" t="str">
        <f t="shared" si="28"/>
        <v>01:10</v>
      </c>
      <c r="F1703" s="12">
        <v>81.3</v>
      </c>
      <c r="G1703" s="12">
        <v>83.106666666666669</v>
      </c>
      <c r="H1703" s="12">
        <v>93.946666666666658</v>
      </c>
      <c r="I1703" s="12">
        <v>85.816666666666663</v>
      </c>
      <c r="J1703" s="12">
        <v>88.526666666666657</v>
      </c>
      <c r="K1703" s="12">
        <v>94</v>
      </c>
      <c r="L1703" s="12">
        <v>94</v>
      </c>
      <c r="M1703" s="12">
        <v>83</v>
      </c>
      <c r="N1703" s="13">
        <v>87.962083333333339</v>
      </c>
      <c r="O1703" s="17" t="s">
        <v>138</v>
      </c>
      <c r="P1703" s="14" t="s">
        <v>13</v>
      </c>
      <c r="Q1703" s="14" t="s">
        <v>15</v>
      </c>
      <c r="R1703" s="14" t="s">
        <v>119</v>
      </c>
      <c r="S1703" s="14" t="s">
        <v>143</v>
      </c>
    </row>
    <row r="1704" spans="1:19" x14ac:dyDescent="0.3">
      <c r="A1704" s="11">
        <v>44635.661863425928</v>
      </c>
      <c r="B1704" s="11"/>
      <c r="C1704" s="15">
        <v>44635</v>
      </c>
      <c r="D1704" s="16">
        <v>0.66186342592592595</v>
      </c>
      <c r="E1704" s="33" t="str">
        <f t="shared" si="28"/>
        <v>01:10</v>
      </c>
      <c r="F1704" s="12">
        <v>74.7</v>
      </c>
      <c r="G1704" s="12">
        <v>76.36</v>
      </c>
      <c r="H1704" s="12">
        <v>86.320000000000007</v>
      </c>
      <c r="I1704" s="12">
        <v>78.849999999999994</v>
      </c>
      <c r="J1704" s="12">
        <v>81.34</v>
      </c>
      <c r="K1704" s="12">
        <v>75.53</v>
      </c>
      <c r="L1704" s="12">
        <v>88.81</v>
      </c>
      <c r="M1704" s="12">
        <v>83</v>
      </c>
      <c r="N1704" s="13">
        <v>80.61375000000001</v>
      </c>
      <c r="O1704" s="17" t="s">
        <v>138</v>
      </c>
      <c r="P1704" s="14" t="s">
        <v>13</v>
      </c>
      <c r="Q1704" s="14" t="s">
        <v>15</v>
      </c>
      <c r="R1704" s="14" t="s">
        <v>119</v>
      </c>
      <c r="S1704" s="14" t="s">
        <v>143</v>
      </c>
    </row>
    <row r="1705" spans="1:19" x14ac:dyDescent="0.3">
      <c r="A1705" s="11">
        <v>44635.662488425929</v>
      </c>
      <c r="B1705" s="11"/>
      <c r="C1705" s="15">
        <v>44635</v>
      </c>
      <c r="D1705" s="16">
        <v>0.66248842592592594</v>
      </c>
      <c r="E1705" s="33" t="str">
        <f t="shared" si="28"/>
        <v>01:11</v>
      </c>
      <c r="F1705" s="12">
        <v>82.5</v>
      </c>
      <c r="G1705" s="12">
        <v>84.333333333333343</v>
      </c>
      <c r="H1705" s="12">
        <v>95.333333333333343</v>
      </c>
      <c r="I1705" s="12">
        <v>87.083333333333329</v>
      </c>
      <c r="J1705" s="12">
        <v>89.833333333333343</v>
      </c>
      <c r="K1705" s="12">
        <v>94</v>
      </c>
      <c r="L1705" s="12">
        <v>95</v>
      </c>
      <c r="M1705" s="12">
        <v>86</v>
      </c>
      <c r="N1705" s="13">
        <v>89.260416666666671</v>
      </c>
      <c r="O1705" s="17" t="s">
        <v>138</v>
      </c>
      <c r="P1705" s="14" t="s">
        <v>13</v>
      </c>
      <c r="Q1705" s="14" t="s">
        <v>15</v>
      </c>
      <c r="R1705" s="14" t="s">
        <v>119</v>
      </c>
      <c r="S1705" s="14" t="s">
        <v>143</v>
      </c>
    </row>
    <row r="1706" spans="1:19" x14ac:dyDescent="0.3">
      <c r="A1706" s="11">
        <v>44635.663055555553</v>
      </c>
      <c r="B1706" s="11"/>
      <c r="C1706" s="15">
        <v>44635</v>
      </c>
      <c r="D1706" s="16">
        <v>0.66305555555555562</v>
      </c>
      <c r="E1706" s="33" t="str">
        <f t="shared" si="28"/>
        <v>01:12</v>
      </c>
      <c r="F1706" s="12">
        <v>72</v>
      </c>
      <c r="G1706" s="12">
        <v>66.240000000000009</v>
      </c>
      <c r="H1706" s="12">
        <v>74.88</v>
      </c>
      <c r="I1706" s="12">
        <v>68.399999999999991</v>
      </c>
      <c r="J1706" s="12">
        <v>70.56</v>
      </c>
      <c r="K1706" s="12">
        <v>65.52</v>
      </c>
      <c r="L1706" s="12">
        <v>77.040000000000006</v>
      </c>
      <c r="M1706" s="12">
        <v>69.84</v>
      </c>
      <c r="N1706" s="13">
        <v>70.56</v>
      </c>
      <c r="O1706" s="17" t="s">
        <v>138</v>
      </c>
      <c r="P1706" s="14" t="s">
        <v>13</v>
      </c>
      <c r="Q1706" s="14" t="s">
        <v>15</v>
      </c>
      <c r="R1706" s="14" t="s">
        <v>119</v>
      </c>
      <c r="S1706" s="14" t="s">
        <v>143</v>
      </c>
    </row>
    <row r="1707" spans="1:19" x14ac:dyDescent="0.3">
      <c r="A1707" s="11">
        <v>44635.663182870368</v>
      </c>
      <c r="B1707" s="11"/>
      <c r="C1707" s="15">
        <v>44635</v>
      </c>
      <c r="D1707" s="16">
        <v>0.66318287037037038</v>
      </c>
      <c r="E1707" s="33" t="str">
        <f t="shared" si="28"/>
        <v>01:12</v>
      </c>
      <c r="F1707" s="12">
        <v>85.8</v>
      </c>
      <c r="G1707" s="12">
        <v>87.706666666666663</v>
      </c>
      <c r="H1707" s="12">
        <v>99.146666666666661</v>
      </c>
      <c r="I1707" s="12">
        <v>90.566666666666663</v>
      </c>
      <c r="J1707" s="12">
        <v>93.426666666666662</v>
      </c>
      <c r="K1707" s="12">
        <v>103</v>
      </c>
      <c r="L1707" s="12">
        <v>95</v>
      </c>
      <c r="M1707" s="12">
        <v>88</v>
      </c>
      <c r="N1707" s="13">
        <v>92.830833333333331</v>
      </c>
      <c r="O1707" s="17" t="s">
        <v>138</v>
      </c>
      <c r="P1707" s="14" t="s">
        <v>13</v>
      </c>
      <c r="Q1707" s="14" t="s">
        <v>15</v>
      </c>
      <c r="R1707" s="14" t="s">
        <v>119</v>
      </c>
      <c r="S1707" s="14" t="s">
        <v>143</v>
      </c>
    </row>
    <row r="1708" spans="1:19" x14ac:dyDescent="0.3">
      <c r="A1708" s="11">
        <v>44635.663877314815</v>
      </c>
      <c r="B1708" s="11"/>
      <c r="C1708" s="15">
        <v>44635</v>
      </c>
      <c r="D1708" s="16">
        <v>0.66387731481481482</v>
      </c>
      <c r="E1708" s="33" t="str">
        <f t="shared" si="28"/>
        <v>01:13</v>
      </c>
      <c r="F1708" s="12">
        <v>87.3</v>
      </c>
      <c r="G1708" s="12">
        <v>89.240000000000009</v>
      </c>
      <c r="H1708" s="12">
        <v>100.88000000000001</v>
      </c>
      <c r="I1708" s="12">
        <v>92.149999999999991</v>
      </c>
      <c r="J1708" s="12">
        <v>95.06</v>
      </c>
      <c r="K1708" s="12">
        <v>99</v>
      </c>
      <c r="L1708" s="12">
        <v>101</v>
      </c>
      <c r="M1708" s="12">
        <v>91</v>
      </c>
      <c r="N1708" s="13">
        <v>94.453749999999999</v>
      </c>
      <c r="O1708" s="17" t="s">
        <v>138</v>
      </c>
      <c r="P1708" s="14" t="s">
        <v>13</v>
      </c>
      <c r="Q1708" s="14" t="s">
        <v>15</v>
      </c>
      <c r="R1708" s="14" t="s">
        <v>119</v>
      </c>
      <c r="S1708" s="14" t="s">
        <v>143</v>
      </c>
    </row>
    <row r="1709" spans="1:19" x14ac:dyDescent="0.3">
      <c r="A1709" s="11">
        <v>44635.663888888892</v>
      </c>
      <c r="B1709" s="11"/>
      <c r="C1709" s="15">
        <v>44635</v>
      </c>
      <c r="D1709" s="16">
        <v>0.66388888888888886</v>
      </c>
      <c r="E1709" s="33" t="str">
        <f t="shared" si="28"/>
        <v>01:13</v>
      </c>
      <c r="F1709" s="12">
        <v>91</v>
      </c>
      <c r="G1709" s="12">
        <v>83.72</v>
      </c>
      <c r="H1709" s="12">
        <v>94.64</v>
      </c>
      <c r="I1709" s="12">
        <v>86.45</v>
      </c>
      <c r="J1709" s="12">
        <v>89.179999999999993</v>
      </c>
      <c r="K1709" s="12">
        <v>82.81</v>
      </c>
      <c r="L1709" s="12">
        <v>97.37</v>
      </c>
      <c r="M1709" s="12">
        <v>88.27</v>
      </c>
      <c r="N1709" s="13">
        <v>89.179999999999993</v>
      </c>
      <c r="O1709" s="17" t="s">
        <v>138</v>
      </c>
      <c r="P1709" s="14" t="s">
        <v>13</v>
      </c>
      <c r="Q1709" s="14" t="s">
        <v>15</v>
      </c>
      <c r="R1709" s="14" t="s">
        <v>119</v>
      </c>
      <c r="S1709" s="14" t="s">
        <v>143</v>
      </c>
    </row>
    <row r="1710" spans="1:19" x14ac:dyDescent="0.3">
      <c r="A1710" s="11">
        <v>44635.664571759262</v>
      </c>
      <c r="B1710" s="11"/>
      <c r="C1710" s="15">
        <v>44635</v>
      </c>
      <c r="D1710" s="16">
        <v>0.66457175925925926</v>
      </c>
      <c r="E1710" s="33" t="str">
        <f t="shared" si="28"/>
        <v>01:14</v>
      </c>
      <c r="F1710" s="12">
        <v>84.300000000000011</v>
      </c>
      <c r="G1710" s="12">
        <v>86.173333333333346</v>
      </c>
      <c r="H1710" s="12">
        <v>97.413333333333341</v>
      </c>
      <c r="I1710" s="12">
        <v>88.983333333333334</v>
      </c>
      <c r="J1710" s="12">
        <v>91.793333333333337</v>
      </c>
      <c r="K1710" s="12">
        <v>93</v>
      </c>
      <c r="L1710" s="12">
        <v>97</v>
      </c>
      <c r="M1710" s="12">
        <v>91</v>
      </c>
      <c r="N1710" s="13">
        <v>91.207916666666677</v>
      </c>
      <c r="O1710" s="17" t="s">
        <v>138</v>
      </c>
      <c r="P1710" s="14" t="s">
        <v>13</v>
      </c>
      <c r="Q1710" s="14" t="s">
        <v>15</v>
      </c>
      <c r="R1710" s="14" t="s">
        <v>119</v>
      </c>
      <c r="S1710" s="14" t="s">
        <v>143</v>
      </c>
    </row>
    <row r="1711" spans="1:19" x14ac:dyDescent="0.3">
      <c r="A1711" s="11">
        <v>44635.665266203701</v>
      </c>
      <c r="B1711" s="11"/>
      <c r="C1711" s="15">
        <v>44635</v>
      </c>
      <c r="D1711" s="16">
        <v>0.66526620370370371</v>
      </c>
      <c r="E1711" s="33" t="str">
        <f t="shared" si="28"/>
        <v>01:15</v>
      </c>
      <c r="F1711" s="12">
        <v>82.5</v>
      </c>
      <c r="G1711" s="12">
        <v>84.333333333333343</v>
      </c>
      <c r="H1711" s="12">
        <v>95.333333333333343</v>
      </c>
      <c r="I1711" s="12">
        <v>87.083333333333329</v>
      </c>
      <c r="J1711" s="12">
        <v>89.833333333333343</v>
      </c>
      <c r="K1711" s="12">
        <v>93</v>
      </c>
      <c r="L1711" s="12">
        <v>96</v>
      </c>
      <c r="M1711" s="12">
        <v>86</v>
      </c>
      <c r="N1711" s="13">
        <v>89.260416666666671</v>
      </c>
      <c r="O1711" s="17" t="s">
        <v>138</v>
      </c>
      <c r="P1711" s="14" t="s">
        <v>13</v>
      </c>
      <c r="Q1711" s="14" t="s">
        <v>15</v>
      </c>
      <c r="R1711" s="14" t="s">
        <v>119</v>
      </c>
      <c r="S1711" s="14" t="s">
        <v>143</v>
      </c>
    </row>
    <row r="1712" spans="1:19" x14ac:dyDescent="0.3">
      <c r="A1712" s="11">
        <v>44635.665844907409</v>
      </c>
      <c r="B1712" s="11"/>
      <c r="C1712" s="15">
        <v>44635</v>
      </c>
      <c r="D1712" s="16">
        <v>0.66584490740740743</v>
      </c>
      <c r="E1712" s="33" t="str">
        <f t="shared" si="28"/>
        <v>01:16</v>
      </c>
      <c r="F1712" s="12">
        <v>81</v>
      </c>
      <c r="G1712" s="12">
        <v>74.52000000000001</v>
      </c>
      <c r="H1712" s="12">
        <v>84.240000000000009</v>
      </c>
      <c r="I1712" s="12">
        <v>76.95</v>
      </c>
      <c r="J1712" s="12">
        <v>79.38</v>
      </c>
      <c r="K1712" s="12">
        <v>73.710000000000008</v>
      </c>
      <c r="L1712" s="12">
        <v>86.67</v>
      </c>
      <c r="M1712" s="12">
        <v>78.569999999999993</v>
      </c>
      <c r="N1712" s="13">
        <v>79.38</v>
      </c>
      <c r="O1712" s="17" t="s">
        <v>138</v>
      </c>
      <c r="P1712" s="14" t="s">
        <v>13</v>
      </c>
      <c r="Q1712" s="14" t="s">
        <v>15</v>
      </c>
      <c r="R1712" s="14" t="s">
        <v>119</v>
      </c>
      <c r="S1712" s="14" t="s">
        <v>143</v>
      </c>
    </row>
    <row r="1713" spans="1:19" x14ac:dyDescent="0.3">
      <c r="A1713" s="11">
        <v>44635.665960648148</v>
      </c>
      <c r="B1713" s="11"/>
      <c r="C1713" s="15">
        <v>44635</v>
      </c>
      <c r="D1713" s="16">
        <v>0.66596064814814815</v>
      </c>
      <c r="E1713" s="33" t="str">
        <f t="shared" si="28"/>
        <v>01:16</v>
      </c>
      <c r="F1713" s="12">
        <v>85.5</v>
      </c>
      <c r="G1713" s="12">
        <v>87.4</v>
      </c>
      <c r="H1713" s="12">
        <v>98.8</v>
      </c>
      <c r="I1713" s="12">
        <v>90.25</v>
      </c>
      <c r="J1713" s="12">
        <v>93.1</v>
      </c>
      <c r="K1713" s="12">
        <v>95</v>
      </c>
      <c r="L1713" s="12">
        <v>95</v>
      </c>
      <c r="M1713" s="12">
        <v>92.149999999999991</v>
      </c>
      <c r="N1713" s="13">
        <v>92.149999999999991</v>
      </c>
      <c r="O1713" s="17" t="s">
        <v>138</v>
      </c>
      <c r="P1713" s="14" t="s">
        <v>13</v>
      </c>
      <c r="Q1713" s="14" t="s">
        <v>15</v>
      </c>
      <c r="R1713" s="14" t="s">
        <v>119</v>
      </c>
      <c r="S1713" s="14" t="s">
        <v>143</v>
      </c>
    </row>
    <row r="1714" spans="1:19" x14ac:dyDescent="0.3">
      <c r="A1714" s="11">
        <v>44635.666655092595</v>
      </c>
      <c r="B1714" s="11"/>
      <c r="C1714" s="15">
        <v>44635</v>
      </c>
      <c r="D1714" s="16">
        <v>0.66665509259259259</v>
      </c>
      <c r="E1714" s="33" t="str">
        <f t="shared" si="28"/>
        <v>01:17</v>
      </c>
      <c r="F1714" s="12">
        <v>80.399999999999991</v>
      </c>
      <c r="G1714" s="12">
        <v>82.186666666666667</v>
      </c>
      <c r="H1714" s="12">
        <v>92.906666666666666</v>
      </c>
      <c r="I1714" s="12">
        <v>84.86666666666666</v>
      </c>
      <c r="J1714" s="12">
        <v>87.546666666666667</v>
      </c>
      <c r="K1714" s="12">
        <v>98</v>
      </c>
      <c r="L1714" s="12">
        <v>94</v>
      </c>
      <c r="M1714" s="12">
        <v>76</v>
      </c>
      <c r="N1714" s="13">
        <v>86.98833333333333</v>
      </c>
      <c r="O1714" s="17" t="s">
        <v>138</v>
      </c>
      <c r="P1714" s="14" t="s">
        <v>13</v>
      </c>
      <c r="Q1714" s="14" t="s">
        <v>15</v>
      </c>
      <c r="R1714" s="14" t="s">
        <v>119</v>
      </c>
      <c r="S1714" s="14" t="s">
        <v>143</v>
      </c>
    </row>
    <row r="1715" spans="1:19" x14ac:dyDescent="0.3">
      <c r="A1715" s="11">
        <v>44635.667349537034</v>
      </c>
      <c r="B1715" s="11"/>
      <c r="C1715" s="15">
        <v>44635</v>
      </c>
      <c r="D1715" s="16">
        <v>0.66734953703703714</v>
      </c>
      <c r="E1715" s="33" t="str">
        <f t="shared" si="28"/>
        <v>01:18</v>
      </c>
      <c r="F1715" s="12">
        <v>81</v>
      </c>
      <c r="G1715" s="12">
        <v>82.8</v>
      </c>
      <c r="H1715" s="12">
        <v>93.600000000000009</v>
      </c>
      <c r="I1715" s="12">
        <v>85.5</v>
      </c>
      <c r="J1715" s="12">
        <v>88.2</v>
      </c>
      <c r="K1715" s="12">
        <v>96</v>
      </c>
      <c r="L1715" s="12">
        <v>99</v>
      </c>
      <c r="M1715" s="12">
        <v>75</v>
      </c>
      <c r="N1715" s="13">
        <v>87.637500000000003</v>
      </c>
      <c r="O1715" s="17" t="s">
        <v>139</v>
      </c>
      <c r="P1715" s="14" t="s">
        <v>13</v>
      </c>
      <c r="Q1715" s="14" t="s">
        <v>15</v>
      </c>
      <c r="R1715" s="14" t="s">
        <v>119</v>
      </c>
      <c r="S1715" s="14" t="s">
        <v>143</v>
      </c>
    </row>
    <row r="1716" spans="1:19" x14ac:dyDescent="0.3">
      <c r="A1716" s="11">
        <v>44635.667361111111</v>
      </c>
      <c r="B1716" s="11"/>
      <c r="C1716" s="15">
        <v>44635</v>
      </c>
      <c r="D1716" s="16">
        <v>0.66736111111111107</v>
      </c>
      <c r="E1716" s="33" t="str">
        <f t="shared" si="28"/>
        <v>01:18</v>
      </c>
      <c r="F1716" s="12">
        <v>96</v>
      </c>
      <c r="G1716" s="12">
        <v>88.320000000000007</v>
      </c>
      <c r="H1716" s="12">
        <v>99.84</v>
      </c>
      <c r="I1716" s="12">
        <v>91.199999999999989</v>
      </c>
      <c r="J1716" s="12">
        <v>94.08</v>
      </c>
      <c r="K1716" s="12">
        <v>87.36</v>
      </c>
      <c r="L1716" s="12">
        <v>102.72</v>
      </c>
      <c r="M1716" s="12">
        <v>93.12</v>
      </c>
      <c r="N1716" s="13">
        <v>94.08</v>
      </c>
      <c r="O1716" s="17" t="s">
        <v>139</v>
      </c>
      <c r="P1716" s="14" t="s">
        <v>13</v>
      </c>
      <c r="Q1716" s="14" t="s">
        <v>15</v>
      </c>
      <c r="R1716" s="14" t="s">
        <v>119</v>
      </c>
      <c r="S1716" s="14" t="s">
        <v>143</v>
      </c>
    </row>
    <row r="1717" spans="1:19" x14ac:dyDescent="0.3">
      <c r="A1717" s="11">
        <v>44635.667812500003</v>
      </c>
      <c r="B1717" s="11"/>
      <c r="C1717" s="15">
        <v>44635</v>
      </c>
      <c r="D1717" s="16">
        <v>0.66781250000000003</v>
      </c>
      <c r="E1717" s="33" t="str">
        <f t="shared" si="28"/>
        <v>01:19</v>
      </c>
      <c r="F1717" s="12">
        <v>72.900000000000006</v>
      </c>
      <c r="G1717" s="12">
        <v>74.52000000000001</v>
      </c>
      <c r="H1717" s="12">
        <v>84.240000000000009</v>
      </c>
      <c r="I1717" s="12">
        <v>76.95</v>
      </c>
      <c r="J1717" s="12">
        <v>79.38</v>
      </c>
      <c r="K1717" s="12">
        <v>73.710000000000008</v>
      </c>
      <c r="L1717" s="12">
        <v>86.67</v>
      </c>
      <c r="M1717" s="12">
        <v>81</v>
      </c>
      <c r="N1717" s="13">
        <v>78.671250000000001</v>
      </c>
      <c r="O1717" s="17" t="s">
        <v>139</v>
      </c>
      <c r="P1717" s="14" t="s">
        <v>13</v>
      </c>
      <c r="Q1717" s="14" t="s">
        <v>15</v>
      </c>
      <c r="R1717" s="14" t="s">
        <v>119</v>
      </c>
      <c r="S1717" s="14" t="s">
        <v>143</v>
      </c>
    </row>
    <row r="1718" spans="1:19" x14ac:dyDescent="0.3">
      <c r="A1718" s="11">
        <v>44635.667916666665</v>
      </c>
      <c r="B1718" s="11"/>
      <c r="C1718" s="15">
        <v>44635</v>
      </c>
      <c r="D1718" s="16">
        <v>0.66791666666666671</v>
      </c>
      <c r="E1718" s="33" t="str">
        <f t="shared" si="28"/>
        <v>01:19</v>
      </c>
      <c r="F1718" s="12">
        <v>71.100000000000009</v>
      </c>
      <c r="G1718" s="12">
        <v>72.680000000000007</v>
      </c>
      <c r="H1718" s="12">
        <v>82.16</v>
      </c>
      <c r="I1718" s="12">
        <v>75.05</v>
      </c>
      <c r="J1718" s="12">
        <v>77.42</v>
      </c>
      <c r="K1718" s="12">
        <v>71.89</v>
      </c>
      <c r="L1718" s="12">
        <v>84.53</v>
      </c>
      <c r="M1718" s="12">
        <v>79</v>
      </c>
      <c r="N1718" s="13">
        <v>76.728750000000005</v>
      </c>
      <c r="O1718" s="17" t="s">
        <v>139</v>
      </c>
      <c r="P1718" s="14" t="s">
        <v>13</v>
      </c>
      <c r="Q1718" s="14" t="s">
        <v>15</v>
      </c>
      <c r="R1718" s="14" t="s">
        <v>119</v>
      </c>
      <c r="S1718" s="14" t="s">
        <v>143</v>
      </c>
    </row>
    <row r="1719" spans="1:19" x14ac:dyDescent="0.3">
      <c r="A1719" s="11">
        <v>44635.668043981481</v>
      </c>
      <c r="B1719" s="11"/>
      <c r="C1719" s="15">
        <v>44635</v>
      </c>
      <c r="D1719" s="16">
        <v>0.66804398148148147</v>
      </c>
      <c r="E1719" s="33" t="str">
        <f t="shared" si="28"/>
        <v>01:19</v>
      </c>
      <c r="F1719" s="12">
        <v>81.600000000000009</v>
      </c>
      <c r="G1719" s="12">
        <v>83.413333333333341</v>
      </c>
      <c r="H1719" s="12">
        <v>94.293333333333337</v>
      </c>
      <c r="I1719" s="12">
        <v>86.13333333333334</v>
      </c>
      <c r="J1719" s="12">
        <v>88.853333333333339</v>
      </c>
      <c r="K1719" s="12">
        <v>93</v>
      </c>
      <c r="L1719" s="12">
        <v>99</v>
      </c>
      <c r="M1719" s="12">
        <v>80</v>
      </c>
      <c r="N1719" s="13">
        <v>88.286666666666662</v>
      </c>
      <c r="O1719" s="17" t="s">
        <v>139</v>
      </c>
      <c r="P1719" s="14" t="s">
        <v>13</v>
      </c>
      <c r="Q1719" s="14" t="s">
        <v>15</v>
      </c>
      <c r="R1719" s="14" t="s">
        <v>119</v>
      </c>
      <c r="S1719" s="14" t="s">
        <v>143</v>
      </c>
    </row>
    <row r="1720" spans="1:19" x14ac:dyDescent="0.3">
      <c r="A1720" s="11">
        <v>44635.668587962966</v>
      </c>
      <c r="B1720" s="11"/>
      <c r="C1720" s="15">
        <v>44635</v>
      </c>
      <c r="D1720" s="16">
        <v>0.66858796296296286</v>
      </c>
      <c r="E1720" s="33" t="str">
        <f t="shared" si="28"/>
        <v>01:20</v>
      </c>
      <c r="F1720" s="12">
        <v>53.1</v>
      </c>
      <c r="G1720" s="12">
        <v>54.28</v>
      </c>
      <c r="H1720" s="12">
        <v>61.36</v>
      </c>
      <c r="I1720" s="12">
        <v>56.05</v>
      </c>
      <c r="J1720" s="12">
        <v>57.82</v>
      </c>
      <c r="K1720" s="12">
        <v>53.690000000000005</v>
      </c>
      <c r="L1720" s="12">
        <v>63.13</v>
      </c>
      <c r="M1720" s="12">
        <v>59</v>
      </c>
      <c r="N1720" s="13">
        <v>57.303750000000001</v>
      </c>
      <c r="O1720" s="17" t="s">
        <v>139</v>
      </c>
      <c r="P1720" s="14" t="s">
        <v>13</v>
      </c>
      <c r="Q1720" s="14" t="s">
        <v>15</v>
      </c>
      <c r="R1720" s="14" t="s">
        <v>119</v>
      </c>
      <c r="S1720" s="14" t="s">
        <v>143</v>
      </c>
    </row>
    <row r="1721" spans="1:19" x14ac:dyDescent="0.3">
      <c r="A1721" s="11">
        <v>44635.668738425928</v>
      </c>
      <c r="B1721" s="11"/>
      <c r="C1721" s="15">
        <v>44635</v>
      </c>
      <c r="D1721" s="16">
        <v>0.66873842592592592</v>
      </c>
      <c r="E1721" s="33" t="str">
        <f t="shared" si="28"/>
        <v>01:20</v>
      </c>
      <c r="F1721" s="12">
        <v>76.2</v>
      </c>
      <c r="G1721" s="12">
        <v>77.893333333333345</v>
      </c>
      <c r="H1721" s="12">
        <v>88.053333333333342</v>
      </c>
      <c r="I1721" s="12">
        <v>80.433333333333337</v>
      </c>
      <c r="J1721" s="12">
        <v>82.973333333333343</v>
      </c>
      <c r="K1721" s="12">
        <v>97</v>
      </c>
      <c r="L1721" s="12">
        <v>93</v>
      </c>
      <c r="M1721" s="12">
        <v>64</v>
      </c>
      <c r="N1721" s="13">
        <v>82.444166666666675</v>
      </c>
      <c r="O1721" s="17" t="s">
        <v>139</v>
      </c>
      <c r="P1721" s="14" t="s">
        <v>13</v>
      </c>
      <c r="Q1721" s="14" t="s">
        <v>15</v>
      </c>
      <c r="R1721" s="14" t="s">
        <v>119</v>
      </c>
      <c r="S1721" s="14" t="s">
        <v>143</v>
      </c>
    </row>
    <row r="1722" spans="1:19" x14ac:dyDescent="0.3">
      <c r="A1722" s="11">
        <v>44635.669432870367</v>
      </c>
      <c r="B1722" s="11"/>
      <c r="C1722" s="15">
        <v>44635</v>
      </c>
      <c r="D1722" s="16">
        <v>0.66943287037037036</v>
      </c>
      <c r="E1722" s="33" t="str">
        <f t="shared" si="28"/>
        <v>01:21</v>
      </c>
      <c r="F1722" s="12">
        <v>78.599999999999994</v>
      </c>
      <c r="G1722" s="12">
        <v>80.346666666666664</v>
      </c>
      <c r="H1722" s="12">
        <v>90.826666666666668</v>
      </c>
      <c r="I1722" s="12">
        <v>82.966666666666654</v>
      </c>
      <c r="J1722" s="12">
        <v>85.586666666666659</v>
      </c>
      <c r="K1722" s="12">
        <v>93</v>
      </c>
      <c r="L1722" s="12">
        <v>95</v>
      </c>
      <c r="M1722" s="12">
        <v>74</v>
      </c>
      <c r="N1722" s="13">
        <v>85.040833333333325</v>
      </c>
      <c r="O1722" s="17" t="s">
        <v>139</v>
      </c>
      <c r="P1722" s="14" t="s">
        <v>13</v>
      </c>
      <c r="Q1722" s="14" t="s">
        <v>15</v>
      </c>
      <c r="R1722" s="14" t="s">
        <v>119</v>
      </c>
      <c r="S1722" s="14" t="s">
        <v>143</v>
      </c>
    </row>
    <row r="1723" spans="1:19" x14ac:dyDescent="0.3">
      <c r="A1723" s="11">
        <v>44635.670127314814</v>
      </c>
      <c r="B1723" s="11"/>
      <c r="C1723" s="15">
        <v>44635</v>
      </c>
      <c r="D1723" s="16">
        <v>0.67012731481481491</v>
      </c>
      <c r="E1723" s="33" t="str">
        <f t="shared" si="28"/>
        <v>01:22</v>
      </c>
      <c r="F1723" s="12">
        <v>78.75</v>
      </c>
      <c r="G1723" s="12">
        <v>80.5</v>
      </c>
      <c r="H1723" s="12">
        <v>91</v>
      </c>
      <c r="I1723" s="12">
        <v>83.125</v>
      </c>
      <c r="J1723" s="12">
        <v>85.75</v>
      </c>
      <c r="K1723" s="12">
        <v>97</v>
      </c>
      <c r="L1723" s="12">
        <v>93.625</v>
      </c>
      <c r="M1723" s="12">
        <v>78</v>
      </c>
      <c r="N1723" s="13">
        <v>85.96875</v>
      </c>
      <c r="O1723" s="17" t="s">
        <v>139</v>
      </c>
      <c r="P1723" s="14" t="s">
        <v>13</v>
      </c>
      <c r="Q1723" s="14" t="s">
        <v>15</v>
      </c>
      <c r="R1723" s="14" t="s">
        <v>119</v>
      </c>
      <c r="S1723" s="14" t="s">
        <v>143</v>
      </c>
    </row>
    <row r="1724" spans="1:19" x14ac:dyDescent="0.3">
      <c r="A1724" s="11">
        <v>44635.670532407406</v>
      </c>
      <c r="B1724" s="11"/>
      <c r="C1724" s="15">
        <v>44635</v>
      </c>
      <c r="D1724" s="16">
        <v>0.67053240740740738</v>
      </c>
      <c r="E1724" s="33" t="str">
        <f t="shared" si="28"/>
        <v>01:23</v>
      </c>
      <c r="F1724" s="12">
        <v>87</v>
      </c>
      <c r="G1724" s="12">
        <v>80.040000000000006</v>
      </c>
      <c r="H1724" s="12">
        <v>90.48</v>
      </c>
      <c r="I1724" s="12">
        <v>82.649999999999991</v>
      </c>
      <c r="J1724" s="12">
        <v>85.26</v>
      </c>
      <c r="K1724" s="12">
        <v>79.17</v>
      </c>
      <c r="L1724" s="12">
        <v>93.09</v>
      </c>
      <c r="M1724" s="12">
        <v>84.39</v>
      </c>
      <c r="N1724" s="13">
        <v>85.26</v>
      </c>
      <c r="O1724" s="17" t="s">
        <v>139</v>
      </c>
      <c r="P1724" s="14" t="s">
        <v>13</v>
      </c>
      <c r="Q1724" s="14" t="s">
        <v>15</v>
      </c>
      <c r="R1724" s="14" t="s">
        <v>119</v>
      </c>
      <c r="S1724" s="14" t="s">
        <v>143</v>
      </c>
    </row>
    <row r="1725" spans="1:19" x14ac:dyDescent="0.3">
      <c r="A1725" s="11">
        <v>44635.67082175926</v>
      </c>
      <c r="B1725" s="11"/>
      <c r="C1725" s="15">
        <v>44635</v>
      </c>
      <c r="D1725" s="16">
        <v>0.67082175925925924</v>
      </c>
      <c r="E1725" s="33" t="str">
        <f t="shared" si="28"/>
        <v>01:23</v>
      </c>
      <c r="F1725" s="12">
        <v>80.55</v>
      </c>
      <c r="G1725" s="12">
        <v>82.34</v>
      </c>
      <c r="H1725" s="12">
        <v>93.08</v>
      </c>
      <c r="I1725" s="12">
        <v>85.024999999999991</v>
      </c>
      <c r="J1725" s="12">
        <v>87.71</v>
      </c>
      <c r="K1725" s="12">
        <v>81.445000000000007</v>
      </c>
      <c r="L1725" s="12">
        <v>98</v>
      </c>
      <c r="M1725" s="12">
        <v>81</v>
      </c>
      <c r="N1725" s="13">
        <v>86.143749999999983</v>
      </c>
      <c r="O1725" s="17" t="s">
        <v>139</v>
      </c>
      <c r="P1725" s="14" t="s">
        <v>13</v>
      </c>
      <c r="Q1725" s="14" t="s">
        <v>15</v>
      </c>
      <c r="R1725" s="14" t="s">
        <v>119</v>
      </c>
      <c r="S1725" s="14" t="s">
        <v>143</v>
      </c>
    </row>
    <row r="1726" spans="1:19" x14ac:dyDescent="0.3">
      <c r="A1726" s="11">
        <v>44635.67083333333</v>
      </c>
      <c r="B1726" s="11"/>
      <c r="C1726" s="15">
        <v>44635</v>
      </c>
      <c r="D1726" s="16">
        <v>0.67083333333333339</v>
      </c>
      <c r="E1726" s="33" t="str">
        <f t="shared" ref="E1726:E1789" si="29">TEXT(D1726-$D$1534,"hh:mm")</f>
        <v>01:23</v>
      </c>
      <c r="F1726" s="12">
        <v>89</v>
      </c>
      <c r="G1726" s="12">
        <v>81.88000000000001</v>
      </c>
      <c r="H1726" s="12">
        <v>92.56</v>
      </c>
      <c r="I1726" s="12">
        <v>84.55</v>
      </c>
      <c r="J1726" s="12">
        <v>87.22</v>
      </c>
      <c r="K1726" s="12">
        <v>80.990000000000009</v>
      </c>
      <c r="L1726" s="12">
        <v>95.23</v>
      </c>
      <c r="M1726" s="12">
        <v>86.33</v>
      </c>
      <c r="N1726" s="13">
        <v>87.220000000000013</v>
      </c>
      <c r="O1726" s="17" t="s">
        <v>139</v>
      </c>
      <c r="P1726" s="14" t="s">
        <v>13</v>
      </c>
      <c r="Q1726" s="14" t="s">
        <v>15</v>
      </c>
      <c r="R1726" s="14" t="s">
        <v>119</v>
      </c>
      <c r="S1726" s="14" t="s">
        <v>143</v>
      </c>
    </row>
    <row r="1727" spans="1:19" x14ac:dyDescent="0.3">
      <c r="A1727" s="11">
        <v>44635.671516203707</v>
      </c>
      <c r="B1727" s="11"/>
      <c r="C1727" s="15">
        <v>44635</v>
      </c>
      <c r="D1727" s="16">
        <v>0.67151620370370368</v>
      </c>
      <c r="E1727" s="33" t="str">
        <f t="shared" si="29"/>
        <v>01:24</v>
      </c>
      <c r="F1727" s="12">
        <v>83.7</v>
      </c>
      <c r="G1727" s="12">
        <v>85.56</v>
      </c>
      <c r="H1727" s="12">
        <v>96.72</v>
      </c>
      <c r="I1727" s="12">
        <v>88.35</v>
      </c>
      <c r="J1727" s="12">
        <v>91.14</v>
      </c>
      <c r="K1727" s="12">
        <v>96</v>
      </c>
      <c r="L1727" s="12">
        <v>101</v>
      </c>
      <c r="M1727" s="12">
        <v>82</v>
      </c>
      <c r="N1727" s="13">
        <v>90.558750000000003</v>
      </c>
      <c r="O1727" s="17" t="s">
        <v>139</v>
      </c>
      <c r="P1727" s="14" t="s">
        <v>13</v>
      </c>
      <c r="Q1727" s="14" t="s">
        <v>15</v>
      </c>
      <c r="R1727" s="14" t="s">
        <v>119</v>
      </c>
      <c r="S1727" s="14" t="s">
        <v>143</v>
      </c>
    </row>
    <row r="1728" spans="1:19" x14ac:dyDescent="0.3">
      <c r="A1728" s="11">
        <v>44635.672210648147</v>
      </c>
      <c r="B1728" s="11"/>
      <c r="C1728" s="15">
        <v>44635</v>
      </c>
      <c r="D1728" s="16">
        <v>0.67221064814814813</v>
      </c>
      <c r="E1728" s="33" t="str">
        <f t="shared" si="29"/>
        <v>01:25</v>
      </c>
      <c r="F1728" s="12">
        <v>84</v>
      </c>
      <c r="G1728" s="12">
        <v>85.86666666666666</v>
      </c>
      <c r="H1728" s="12">
        <v>97.066666666666663</v>
      </c>
      <c r="I1728" s="12">
        <v>88.666666666666657</v>
      </c>
      <c r="J1728" s="12">
        <v>91.466666666666654</v>
      </c>
      <c r="K1728" s="12">
        <v>96</v>
      </c>
      <c r="L1728" s="12">
        <v>101</v>
      </c>
      <c r="M1728" s="12">
        <v>83</v>
      </c>
      <c r="N1728" s="13">
        <v>90.883333333333326</v>
      </c>
      <c r="O1728" s="17" t="s">
        <v>139</v>
      </c>
      <c r="P1728" s="14" t="s">
        <v>13</v>
      </c>
      <c r="Q1728" s="14" t="s">
        <v>15</v>
      </c>
      <c r="R1728" s="14" t="s">
        <v>119</v>
      </c>
      <c r="S1728" s="14" t="s">
        <v>143</v>
      </c>
    </row>
    <row r="1729" spans="1:19" x14ac:dyDescent="0.3">
      <c r="A1729" s="11">
        <v>44635.672511574077</v>
      </c>
      <c r="B1729" s="11"/>
      <c r="C1729" s="15">
        <v>44635</v>
      </c>
      <c r="D1729" s="16">
        <v>0.67251157407407414</v>
      </c>
      <c r="E1729" s="33" t="str">
        <f t="shared" si="29"/>
        <v>01:26</v>
      </c>
      <c r="F1729" s="12">
        <v>72</v>
      </c>
      <c r="G1729" s="12">
        <v>73.600000000000009</v>
      </c>
      <c r="H1729" s="12">
        <v>83.2</v>
      </c>
      <c r="I1729" s="12">
        <v>76</v>
      </c>
      <c r="J1729" s="12">
        <v>78.400000000000006</v>
      </c>
      <c r="K1729" s="12">
        <v>72.8</v>
      </c>
      <c r="L1729" s="12">
        <v>85.600000000000009</v>
      </c>
      <c r="M1729" s="12">
        <v>80</v>
      </c>
      <c r="N1729" s="13">
        <v>77.7</v>
      </c>
      <c r="O1729" s="17" t="s">
        <v>139</v>
      </c>
      <c r="P1729" s="14" t="s">
        <v>13</v>
      </c>
      <c r="Q1729" s="14" t="s">
        <v>15</v>
      </c>
      <c r="R1729" s="14" t="s">
        <v>119</v>
      </c>
      <c r="S1729" s="14" t="s">
        <v>143</v>
      </c>
    </row>
    <row r="1730" spans="1:19" x14ac:dyDescent="0.3">
      <c r="A1730" s="11">
        <v>44635.672743055555</v>
      </c>
      <c r="B1730" s="11"/>
      <c r="C1730" s="15">
        <v>44635</v>
      </c>
      <c r="D1730" s="16">
        <v>0.67274305555555547</v>
      </c>
      <c r="E1730" s="33" t="str">
        <f t="shared" si="29"/>
        <v>01:26</v>
      </c>
      <c r="F1730" s="12">
        <v>66.600000000000009</v>
      </c>
      <c r="G1730" s="12">
        <v>68.08</v>
      </c>
      <c r="H1730" s="12">
        <v>76.960000000000008</v>
      </c>
      <c r="I1730" s="12">
        <v>70.3</v>
      </c>
      <c r="J1730" s="12">
        <v>72.52</v>
      </c>
      <c r="K1730" s="12">
        <v>67.34</v>
      </c>
      <c r="L1730" s="12">
        <v>79.180000000000007</v>
      </c>
      <c r="M1730" s="12">
        <v>74</v>
      </c>
      <c r="N1730" s="13">
        <v>71.872500000000002</v>
      </c>
      <c r="O1730" s="17" t="s">
        <v>139</v>
      </c>
      <c r="P1730" s="14" t="s">
        <v>13</v>
      </c>
      <c r="Q1730" s="14" t="s">
        <v>15</v>
      </c>
      <c r="R1730" s="14" t="s">
        <v>119</v>
      </c>
      <c r="S1730" s="14" t="s">
        <v>143</v>
      </c>
    </row>
    <row r="1731" spans="1:19" x14ac:dyDescent="0.3">
      <c r="A1731" s="11">
        <v>44635.672905092593</v>
      </c>
      <c r="B1731" s="11"/>
      <c r="C1731" s="15">
        <v>44635</v>
      </c>
      <c r="D1731" s="16">
        <v>0.67290509259259268</v>
      </c>
      <c r="E1731" s="33" t="str">
        <f t="shared" si="29"/>
        <v>01:26</v>
      </c>
      <c r="F1731" s="12">
        <v>81.3</v>
      </c>
      <c r="G1731" s="12">
        <v>83.106666666666669</v>
      </c>
      <c r="H1731" s="12">
        <v>93.946666666666658</v>
      </c>
      <c r="I1731" s="12">
        <v>85.816666666666663</v>
      </c>
      <c r="J1731" s="12">
        <v>88.526666666666657</v>
      </c>
      <c r="K1731" s="12">
        <v>91</v>
      </c>
      <c r="L1731" s="12">
        <v>102</v>
      </c>
      <c r="M1731" s="12">
        <v>78</v>
      </c>
      <c r="N1731" s="13">
        <v>87.962083333333339</v>
      </c>
      <c r="O1731" s="17" t="s">
        <v>139</v>
      </c>
      <c r="P1731" s="14" t="s">
        <v>13</v>
      </c>
      <c r="Q1731" s="14" t="s">
        <v>15</v>
      </c>
      <c r="R1731" s="14" t="s">
        <v>119</v>
      </c>
      <c r="S1731" s="14" t="s">
        <v>143</v>
      </c>
    </row>
    <row r="1732" spans="1:19" x14ac:dyDescent="0.3">
      <c r="A1732" s="11">
        <v>44635.67359953704</v>
      </c>
      <c r="B1732" s="11"/>
      <c r="C1732" s="15">
        <v>44635</v>
      </c>
      <c r="D1732" s="16">
        <v>0.67359953703703701</v>
      </c>
      <c r="E1732" s="33" t="str">
        <f t="shared" si="29"/>
        <v>01:27</v>
      </c>
      <c r="F1732" s="12">
        <v>82.8</v>
      </c>
      <c r="G1732" s="12">
        <v>84.64</v>
      </c>
      <c r="H1732" s="12">
        <v>95.68</v>
      </c>
      <c r="I1732" s="12">
        <v>87.399999999999991</v>
      </c>
      <c r="J1732" s="12">
        <v>90.16</v>
      </c>
      <c r="K1732" s="12">
        <v>96</v>
      </c>
      <c r="L1732" s="12">
        <v>99</v>
      </c>
      <c r="M1732" s="12">
        <v>81</v>
      </c>
      <c r="N1732" s="13">
        <v>89.584999999999994</v>
      </c>
      <c r="O1732" s="17" t="s">
        <v>139</v>
      </c>
      <c r="P1732" s="14" t="s">
        <v>13</v>
      </c>
      <c r="Q1732" s="14" t="s">
        <v>15</v>
      </c>
      <c r="R1732" s="14" t="s">
        <v>119</v>
      </c>
      <c r="S1732" s="14" t="s">
        <v>143</v>
      </c>
    </row>
    <row r="1733" spans="1:19" x14ac:dyDescent="0.3">
      <c r="A1733" s="11">
        <v>44635.674050925925</v>
      </c>
      <c r="B1733" s="11"/>
      <c r="C1733" s="15">
        <v>44635</v>
      </c>
      <c r="D1733" s="16">
        <v>0.67405092592592597</v>
      </c>
      <c r="E1733" s="33" t="str">
        <f t="shared" si="29"/>
        <v>01:28</v>
      </c>
      <c r="F1733" s="12">
        <v>75.600000000000009</v>
      </c>
      <c r="G1733" s="12">
        <v>77.28</v>
      </c>
      <c r="H1733" s="12">
        <v>87.36</v>
      </c>
      <c r="I1733" s="12">
        <v>79.8</v>
      </c>
      <c r="J1733" s="12">
        <v>82.32</v>
      </c>
      <c r="K1733" s="12">
        <v>76.44</v>
      </c>
      <c r="L1733" s="12">
        <v>89.88000000000001</v>
      </c>
      <c r="M1733" s="12">
        <v>84</v>
      </c>
      <c r="N1733" s="13">
        <v>81.585000000000008</v>
      </c>
      <c r="O1733" s="17" t="s">
        <v>139</v>
      </c>
      <c r="P1733" s="14" t="s">
        <v>13</v>
      </c>
      <c r="Q1733" s="14" t="s">
        <v>15</v>
      </c>
      <c r="R1733" s="14" t="s">
        <v>119</v>
      </c>
      <c r="S1733" s="14" t="s">
        <v>143</v>
      </c>
    </row>
    <row r="1734" spans="1:19" x14ac:dyDescent="0.3">
      <c r="A1734" s="11">
        <v>44635.67423611111</v>
      </c>
      <c r="B1734" s="11"/>
      <c r="C1734" s="15">
        <v>44635</v>
      </c>
      <c r="D1734" s="16">
        <v>0.67423611111111115</v>
      </c>
      <c r="E1734" s="33" t="str">
        <f t="shared" si="29"/>
        <v>01:28</v>
      </c>
      <c r="F1734" s="12">
        <v>76.5</v>
      </c>
      <c r="G1734" s="12">
        <v>78.2</v>
      </c>
      <c r="H1734" s="12">
        <v>88.4</v>
      </c>
      <c r="I1734" s="12">
        <v>80.75</v>
      </c>
      <c r="J1734" s="12">
        <v>83.3</v>
      </c>
      <c r="K1734" s="12">
        <v>77.350000000000009</v>
      </c>
      <c r="L1734" s="12">
        <v>90.95</v>
      </c>
      <c r="M1734" s="12">
        <v>85</v>
      </c>
      <c r="N1734" s="13">
        <v>82.556250000000006</v>
      </c>
      <c r="O1734" s="17" t="s">
        <v>139</v>
      </c>
      <c r="P1734" s="14" t="s">
        <v>13</v>
      </c>
      <c r="Q1734" s="14" t="s">
        <v>15</v>
      </c>
      <c r="R1734" s="14" t="s">
        <v>119</v>
      </c>
      <c r="S1734" s="14" t="s">
        <v>143</v>
      </c>
    </row>
    <row r="1735" spans="1:19" x14ac:dyDescent="0.3">
      <c r="A1735" s="11">
        <v>44635.674293981479</v>
      </c>
      <c r="B1735" s="11"/>
      <c r="C1735" s="15">
        <v>44635</v>
      </c>
      <c r="D1735" s="16">
        <v>0.67429398148148145</v>
      </c>
      <c r="E1735" s="33" t="str">
        <f t="shared" si="29"/>
        <v>01:28</v>
      </c>
      <c r="F1735" s="12">
        <v>82.5</v>
      </c>
      <c r="G1735" s="12">
        <v>84.333333333333343</v>
      </c>
      <c r="H1735" s="12">
        <v>95.333333333333343</v>
      </c>
      <c r="I1735" s="12">
        <v>87.083333333333329</v>
      </c>
      <c r="J1735" s="12">
        <v>89.833333333333343</v>
      </c>
      <c r="K1735" s="12">
        <v>99</v>
      </c>
      <c r="L1735" s="12">
        <v>93</v>
      </c>
      <c r="M1735" s="12">
        <v>83</v>
      </c>
      <c r="N1735" s="13">
        <v>89.260416666666671</v>
      </c>
      <c r="O1735" s="17" t="s">
        <v>139</v>
      </c>
      <c r="P1735" s="14" t="s">
        <v>13</v>
      </c>
      <c r="Q1735" s="14" t="s">
        <v>15</v>
      </c>
      <c r="R1735" s="14" t="s">
        <v>119</v>
      </c>
      <c r="S1735" s="14" t="s">
        <v>143</v>
      </c>
    </row>
    <row r="1736" spans="1:19" x14ac:dyDescent="0.3">
      <c r="A1736" s="11">
        <v>44635.674305555556</v>
      </c>
      <c r="B1736" s="11"/>
      <c r="C1736" s="15">
        <v>44635</v>
      </c>
      <c r="D1736" s="16">
        <v>0.6743055555555556</v>
      </c>
      <c r="E1736" s="33" t="str">
        <f t="shared" si="29"/>
        <v>01:28</v>
      </c>
      <c r="F1736" s="12">
        <v>91</v>
      </c>
      <c r="G1736" s="12">
        <v>83.72</v>
      </c>
      <c r="H1736" s="12">
        <v>94.64</v>
      </c>
      <c r="I1736" s="12">
        <v>86.45</v>
      </c>
      <c r="J1736" s="12">
        <v>89.179999999999993</v>
      </c>
      <c r="K1736" s="12">
        <v>82.81</v>
      </c>
      <c r="L1736" s="12">
        <v>97.37</v>
      </c>
      <c r="M1736" s="12">
        <v>88.27</v>
      </c>
      <c r="N1736" s="13">
        <v>89.179999999999993</v>
      </c>
      <c r="O1736" s="17" t="s">
        <v>139</v>
      </c>
      <c r="P1736" s="14" t="s">
        <v>13</v>
      </c>
      <c r="Q1736" s="14" t="s">
        <v>15</v>
      </c>
      <c r="R1736" s="14" t="s">
        <v>119</v>
      </c>
      <c r="S1736" s="14" t="s">
        <v>143</v>
      </c>
    </row>
    <row r="1737" spans="1:19" x14ac:dyDescent="0.3">
      <c r="A1737" s="11">
        <v>44635.674513888887</v>
      </c>
      <c r="B1737" s="11"/>
      <c r="C1737" s="15">
        <v>44635</v>
      </c>
      <c r="D1737" s="16">
        <v>0.67451388888888886</v>
      </c>
      <c r="E1737" s="33" t="str">
        <f t="shared" si="29"/>
        <v>01:29</v>
      </c>
      <c r="F1737" s="12">
        <v>79.2</v>
      </c>
      <c r="G1737" s="12">
        <v>80.960000000000008</v>
      </c>
      <c r="H1737" s="12">
        <v>91.52000000000001</v>
      </c>
      <c r="I1737" s="12">
        <v>83.6</v>
      </c>
      <c r="J1737" s="12">
        <v>86.24</v>
      </c>
      <c r="K1737" s="12">
        <v>80.08</v>
      </c>
      <c r="L1737" s="12">
        <v>94.160000000000011</v>
      </c>
      <c r="M1737" s="12">
        <v>88</v>
      </c>
      <c r="N1737" s="13">
        <v>85.47</v>
      </c>
      <c r="O1737" s="17" t="s">
        <v>139</v>
      </c>
      <c r="P1737" s="14" t="s">
        <v>13</v>
      </c>
      <c r="Q1737" s="14" t="s">
        <v>15</v>
      </c>
      <c r="R1737" s="14" t="s">
        <v>119</v>
      </c>
      <c r="S1737" s="14" t="s">
        <v>143</v>
      </c>
    </row>
    <row r="1738" spans="1:19" x14ac:dyDescent="0.3">
      <c r="A1738" s="11">
        <v>44635.674988425926</v>
      </c>
      <c r="B1738" s="11"/>
      <c r="C1738" s="15">
        <v>44635</v>
      </c>
      <c r="D1738" s="16">
        <v>0.67498842592592589</v>
      </c>
      <c r="E1738" s="33" t="str">
        <f t="shared" si="29"/>
        <v>01:29</v>
      </c>
      <c r="F1738" s="12">
        <v>86.7</v>
      </c>
      <c r="G1738" s="12">
        <v>88.626666666666665</v>
      </c>
      <c r="H1738" s="12">
        <v>100.18666666666667</v>
      </c>
      <c r="I1738" s="12">
        <v>91.516666666666652</v>
      </c>
      <c r="J1738" s="12">
        <v>94.406666666666666</v>
      </c>
      <c r="K1738" s="12">
        <v>103</v>
      </c>
      <c r="L1738" s="12">
        <v>98</v>
      </c>
      <c r="M1738" s="12">
        <v>88</v>
      </c>
      <c r="N1738" s="13">
        <v>93.804583333333326</v>
      </c>
      <c r="O1738" s="17" t="s">
        <v>139</v>
      </c>
      <c r="P1738" s="14" t="s">
        <v>13</v>
      </c>
      <c r="Q1738" s="14" t="s">
        <v>15</v>
      </c>
      <c r="R1738" s="14" t="s">
        <v>119</v>
      </c>
      <c r="S1738" s="14" t="s">
        <v>143</v>
      </c>
    </row>
    <row r="1739" spans="1:19" x14ac:dyDescent="0.3">
      <c r="A1739" s="11">
        <v>44635.67527777778</v>
      </c>
      <c r="B1739" s="11"/>
      <c r="C1739" s="15">
        <v>44635</v>
      </c>
      <c r="D1739" s="16">
        <v>0.67527777777777775</v>
      </c>
      <c r="E1739" s="33" t="str">
        <f t="shared" si="29"/>
        <v>01:30</v>
      </c>
      <c r="F1739" s="12">
        <v>82.8</v>
      </c>
      <c r="G1739" s="12">
        <v>84.64</v>
      </c>
      <c r="H1739" s="12">
        <v>95.68</v>
      </c>
      <c r="I1739" s="12">
        <v>87.399999999999991</v>
      </c>
      <c r="J1739" s="12">
        <v>90.16</v>
      </c>
      <c r="K1739" s="12">
        <v>83.72</v>
      </c>
      <c r="L1739" s="12">
        <v>92</v>
      </c>
      <c r="M1739" s="12">
        <v>89.24</v>
      </c>
      <c r="N1739" s="13">
        <v>88.204999999999998</v>
      </c>
      <c r="O1739" s="17" t="s">
        <v>139</v>
      </c>
      <c r="P1739" s="14" t="s">
        <v>13</v>
      </c>
      <c r="Q1739" s="14" t="s">
        <v>15</v>
      </c>
      <c r="R1739" s="14" t="s">
        <v>119</v>
      </c>
      <c r="S1739" s="14" t="s">
        <v>143</v>
      </c>
    </row>
    <row r="1740" spans="1:19" x14ac:dyDescent="0.3">
      <c r="A1740" s="11">
        <v>44635.675370370373</v>
      </c>
      <c r="B1740" s="11"/>
      <c r="C1740" s="15">
        <v>44635</v>
      </c>
      <c r="D1740" s="16">
        <v>0.6753703703703704</v>
      </c>
      <c r="E1740" s="33" t="str">
        <f t="shared" si="29"/>
        <v>01:30</v>
      </c>
      <c r="F1740" s="12">
        <v>75.600000000000009</v>
      </c>
      <c r="G1740" s="12">
        <v>77.28</v>
      </c>
      <c r="H1740" s="12">
        <v>87.36</v>
      </c>
      <c r="I1740" s="12">
        <v>79.8</v>
      </c>
      <c r="J1740" s="12">
        <v>82.32</v>
      </c>
      <c r="K1740" s="12">
        <v>76.44</v>
      </c>
      <c r="L1740" s="12">
        <v>89.88000000000001</v>
      </c>
      <c r="M1740" s="12">
        <v>84</v>
      </c>
      <c r="N1740" s="13">
        <v>81.585000000000008</v>
      </c>
      <c r="O1740" s="17" t="s">
        <v>139</v>
      </c>
      <c r="P1740" s="14" t="s">
        <v>13</v>
      </c>
      <c r="Q1740" s="14" t="s">
        <v>15</v>
      </c>
      <c r="R1740" s="14" t="s">
        <v>119</v>
      </c>
      <c r="S1740" s="14" t="s">
        <v>143</v>
      </c>
    </row>
    <row r="1741" spans="1:19" x14ac:dyDescent="0.3">
      <c r="A1741" s="11">
        <v>44635.675393518519</v>
      </c>
      <c r="B1741" s="11"/>
      <c r="C1741" s="15">
        <v>44635</v>
      </c>
      <c r="D1741" s="16">
        <v>0.67539351851851848</v>
      </c>
      <c r="E1741" s="33" t="str">
        <f t="shared" si="29"/>
        <v>01:30</v>
      </c>
      <c r="F1741" s="12">
        <v>93.600000000000009</v>
      </c>
      <c r="G1741" s="12">
        <v>95.68</v>
      </c>
      <c r="H1741" s="12">
        <v>108.16</v>
      </c>
      <c r="I1741" s="12">
        <v>98.8</v>
      </c>
      <c r="J1741" s="12">
        <v>101.92</v>
      </c>
      <c r="K1741" s="12">
        <v>104</v>
      </c>
      <c r="L1741" s="12">
        <v>111.28</v>
      </c>
      <c r="M1741" s="12">
        <v>100.88</v>
      </c>
      <c r="N1741" s="13">
        <v>101.79</v>
      </c>
      <c r="O1741" s="17" t="s">
        <v>139</v>
      </c>
      <c r="P1741" s="14" t="s">
        <v>13</v>
      </c>
      <c r="Q1741" s="14" t="s">
        <v>15</v>
      </c>
      <c r="R1741" s="14" t="s">
        <v>119</v>
      </c>
      <c r="S1741" s="14" t="s">
        <v>143</v>
      </c>
    </row>
    <row r="1742" spans="1:19" x14ac:dyDescent="0.3">
      <c r="A1742" s="11">
        <v>44635.675555555557</v>
      </c>
      <c r="B1742" s="11"/>
      <c r="C1742" s="15">
        <v>44635</v>
      </c>
      <c r="D1742" s="16">
        <v>0.67555555555555558</v>
      </c>
      <c r="E1742" s="33" t="str">
        <f t="shared" si="29"/>
        <v>01:30</v>
      </c>
      <c r="F1742" s="12">
        <v>87.3</v>
      </c>
      <c r="G1742" s="12">
        <v>89.240000000000009</v>
      </c>
      <c r="H1742" s="12">
        <v>100.88000000000001</v>
      </c>
      <c r="I1742" s="12">
        <v>92.149999999999991</v>
      </c>
      <c r="J1742" s="12">
        <v>95.06</v>
      </c>
      <c r="K1742" s="12">
        <v>88.27</v>
      </c>
      <c r="L1742" s="12">
        <v>97</v>
      </c>
      <c r="M1742" s="12">
        <v>94.09</v>
      </c>
      <c r="N1742" s="13">
        <v>92.998750000000001</v>
      </c>
      <c r="O1742" s="17" t="s">
        <v>139</v>
      </c>
      <c r="P1742" s="14" t="s">
        <v>13</v>
      </c>
      <c r="Q1742" s="14" t="s">
        <v>15</v>
      </c>
      <c r="R1742" s="14" t="s">
        <v>119</v>
      </c>
      <c r="S1742" s="14" t="s">
        <v>143</v>
      </c>
    </row>
    <row r="1743" spans="1:19" x14ac:dyDescent="0.3">
      <c r="A1743" s="11">
        <v>44635.675682870373</v>
      </c>
      <c r="B1743" s="11"/>
      <c r="C1743" s="15">
        <v>44635</v>
      </c>
      <c r="D1743" s="16">
        <v>0.67568287037037045</v>
      </c>
      <c r="E1743" s="33" t="str">
        <f t="shared" si="29"/>
        <v>01:30</v>
      </c>
      <c r="F1743" s="12">
        <v>84.600000000000009</v>
      </c>
      <c r="G1743" s="12">
        <v>86.48</v>
      </c>
      <c r="H1743" s="12">
        <v>97.76</v>
      </c>
      <c r="I1743" s="12">
        <v>89.3</v>
      </c>
      <c r="J1743" s="12">
        <v>92.12</v>
      </c>
      <c r="K1743" s="12">
        <v>104</v>
      </c>
      <c r="L1743" s="12">
        <v>94</v>
      </c>
      <c r="M1743" s="12">
        <v>84</v>
      </c>
      <c r="N1743" s="13">
        <v>91.532499999999999</v>
      </c>
      <c r="O1743" s="17" t="s">
        <v>139</v>
      </c>
      <c r="P1743" s="14" t="s">
        <v>13</v>
      </c>
      <c r="Q1743" s="14" t="s">
        <v>15</v>
      </c>
      <c r="R1743" s="14" t="s">
        <v>119</v>
      </c>
      <c r="S1743" s="14" t="s">
        <v>143</v>
      </c>
    </row>
    <row r="1744" spans="1:19" x14ac:dyDescent="0.3">
      <c r="A1744" s="11">
        <v>44635.675787037035</v>
      </c>
      <c r="B1744" s="11"/>
      <c r="C1744" s="15">
        <v>44635</v>
      </c>
      <c r="D1744" s="16">
        <v>0.67578703703703702</v>
      </c>
      <c r="E1744" s="33" t="str">
        <f t="shared" si="29"/>
        <v>01:30</v>
      </c>
      <c r="F1744" s="12">
        <v>75.600000000000009</v>
      </c>
      <c r="G1744" s="12">
        <v>77.28</v>
      </c>
      <c r="H1744" s="12">
        <v>87.36</v>
      </c>
      <c r="I1744" s="12">
        <v>79.8</v>
      </c>
      <c r="J1744" s="12">
        <v>82.32</v>
      </c>
      <c r="K1744" s="12">
        <v>76.44</v>
      </c>
      <c r="L1744" s="12">
        <v>89.88000000000001</v>
      </c>
      <c r="M1744" s="12">
        <v>84</v>
      </c>
      <c r="N1744" s="13">
        <v>81.585000000000008</v>
      </c>
      <c r="O1744" s="17" t="s">
        <v>139</v>
      </c>
      <c r="P1744" s="14" t="s">
        <v>13</v>
      </c>
      <c r="Q1744" s="14" t="s">
        <v>15</v>
      </c>
      <c r="R1744" s="14" t="s">
        <v>119</v>
      </c>
      <c r="S1744" s="14" t="s">
        <v>143</v>
      </c>
    </row>
    <row r="1745" spans="1:19" x14ac:dyDescent="0.3">
      <c r="A1745" s="11">
        <v>44635.67597222222</v>
      </c>
      <c r="B1745" s="11"/>
      <c r="C1745" s="15">
        <v>44635</v>
      </c>
      <c r="D1745" s="16">
        <v>0.6759722222222222</v>
      </c>
      <c r="E1745" s="33" t="str">
        <f t="shared" si="29"/>
        <v>01:31</v>
      </c>
      <c r="F1745" s="12">
        <v>77.400000000000006</v>
      </c>
      <c r="G1745" s="12">
        <v>79.12</v>
      </c>
      <c r="H1745" s="12">
        <v>89.44</v>
      </c>
      <c r="I1745" s="12">
        <v>81.7</v>
      </c>
      <c r="J1745" s="12">
        <v>84.28</v>
      </c>
      <c r="K1745" s="12">
        <v>78.260000000000005</v>
      </c>
      <c r="L1745" s="12">
        <v>92.02000000000001</v>
      </c>
      <c r="M1745" s="12">
        <v>86</v>
      </c>
      <c r="N1745" s="13">
        <v>83.527500000000003</v>
      </c>
      <c r="O1745" s="17" t="s">
        <v>139</v>
      </c>
      <c r="P1745" s="14" t="s">
        <v>13</v>
      </c>
      <c r="Q1745" s="14" t="s">
        <v>15</v>
      </c>
      <c r="R1745" s="14" t="s">
        <v>119</v>
      </c>
      <c r="S1745" s="14" t="s">
        <v>143</v>
      </c>
    </row>
    <row r="1746" spans="1:19" x14ac:dyDescent="0.3">
      <c r="A1746" s="11">
        <v>44635.675995370373</v>
      </c>
      <c r="B1746" s="11"/>
      <c r="C1746" s="15">
        <v>44635</v>
      </c>
      <c r="D1746" s="16">
        <v>0.67599537037037039</v>
      </c>
      <c r="E1746" s="33" t="str">
        <f t="shared" si="29"/>
        <v>01:31</v>
      </c>
      <c r="F1746" s="12">
        <v>81.900000000000006</v>
      </c>
      <c r="G1746" s="12">
        <v>83.72</v>
      </c>
      <c r="H1746" s="12">
        <v>94.64</v>
      </c>
      <c r="I1746" s="12">
        <v>86.45</v>
      </c>
      <c r="J1746" s="12">
        <v>89.179999999999993</v>
      </c>
      <c r="K1746" s="12">
        <v>82.81</v>
      </c>
      <c r="L1746" s="12">
        <v>91</v>
      </c>
      <c r="M1746" s="12">
        <v>88.27</v>
      </c>
      <c r="N1746" s="13">
        <v>87.246250000000003</v>
      </c>
      <c r="O1746" s="17" t="s">
        <v>139</v>
      </c>
      <c r="P1746" s="14" t="s">
        <v>13</v>
      </c>
      <c r="Q1746" s="14" t="s">
        <v>15</v>
      </c>
      <c r="R1746" s="14" t="s">
        <v>119</v>
      </c>
      <c r="S1746" s="14" t="s">
        <v>143</v>
      </c>
    </row>
    <row r="1747" spans="1:19" x14ac:dyDescent="0.3">
      <c r="A1747" s="11">
        <v>44635.676377314812</v>
      </c>
      <c r="B1747" s="11"/>
      <c r="C1747" s="15">
        <v>44635</v>
      </c>
      <c r="D1747" s="16">
        <v>0.67637731481481478</v>
      </c>
      <c r="E1747" s="33" t="str">
        <f t="shared" si="29"/>
        <v>01:31</v>
      </c>
      <c r="F1747" s="12">
        <v>83.4</v>
      </c>
      <c r="G1747" s="12">
        <v>85.253333333333345</v>
      </c>
      <c r="H1747" s="12">
        <v>96.373333333333335</v>
      </c>
      <c r="I1747" s="12">
        <v>88.033333333333331</v>
      </c>
      <c r="J1747" s="12">
        <v>90.813333333333333</v>
      </c>
      <c r="K1747" s="12">
        <v>98</v>
      </c>
      <c r="L1747" s="12">
        <v>95</v>
      </c>
      <c r="M1747" s="12">
        <v>85</v>
      </c>
      <c r="N1747" s="13">
        <v>90.234166666666681</v>
      </c>
      <c r="O1747" s="17" t="s">
        <v>139</v>
      </c>
      <c r="P1747" s="14" t="s">
        <v>13</v>
      </c>
      <c r="Q1747" s="14" t="s">
        <v>15</v>
      </c>
      <c r="R1747" s="14" t="s">
        <v>119</v>
      </c>
      <c r="S1747" s="14" t="s">
        <v>143</v>
      </c>
    </row>
    <row r="1748" spans="1:19" x14ac:dyDescent="0.3">
      <c r="A1748" s="11">
        <v>44635.677071759259</v>
      </c>
      <c r="B1748" s="11"/>
      <c r="C1748" s="15">
        <v>44635</v>
      </c>
      <c r="D1748" s="16">
        <v>0.67707175925925922</v>
      </c>
      <c r="E1748" s="33" t="str">
        <f t="shared" si="29"/>
        <v>01:32</v>
      </c>
      <c r="F1748" s="12">
        <v>83.1</v>
      </c>
      <c r="G1748" s="12">
        <v>84.946666666666673</v>
      </c>
      <c r="H1748" s="12">
        <v>96.026666666666671</v>
      </c>
      <c r="I1748" s="12">
        <v>87.716666666666654</v>
      </c>
      <c r="J1748" s="12">
        <v>90.486666666666665</v>
      </c>
      <c r="K1748" s="12">
        <v>96</v>
      </c>
      <c r="L1748" s="12">
        <v>101</v>
      </c>
      <c r="M1748" s="12">
        <v>80</v>
      </c>
      <c r="N1748" s="13">
        <v>89.90958333333333</v>
      </c>
      <c r="O1748" s="17" t="s">
        <v>139</v>
      </c>
      <c r="P1748" s="14" t="s">
        <v>13</v>
      </c>
      <c r="Q1748" s="14" t="s">
        <v>15</v>
      </c>
      <c r="R1748" s="14" t="s">
        <v>119</v>
      </c>
      <c r="S1748" s="14" t="s">
        <v>143</v>
      </c>
    </row>
    <row r="1749" spans="1:19" x14ac:dyDescent="0.3">
      <c r="A1749" s="11">
        <v>44635.677766203706</v>
      </c>
      <c r="B1749" s="11"/>
      <c r="C1749" s="15">
        <v>44635</v>
      </c>
      <c r="D1749" s="16">
        <v>0.67776620370370377</v>
      </c>
      <c r="E1749" s="33" t="str">
        <f t="shared" si="29"/>
        <v>01:33</v>
      </c>
      <c r="F1749" s="12">
        <v>92.25</v>
      </c>
      <c r="G1749" s="12">
        <v>94.3</v>
      </c>
      <c r="H1749" s="12">
        <v>106.60000000000001</v>
      </c>
      <c r="I1749" s="12">
        <v>97.375</v>
      </c>
      <c r="J1749" s="12">
        <v>100.45</v>
      </c>
      <c r="K1749" s="12">
        <v>100</v>
      </c>
      <c r="L1749" s="12">
        <v>105</v>
      </c>
      <c r="M1749" s="12">
        <v>99.424999999999997</v>
      </c>
      <c r="N1749" s="13">
        <v>99.424999999999997</v>
      </c>
      <c r="O1749" s="17" t="s">
        <v>139</v>
      </c>
      <c r="P1749" s="14" t="s">
        <v>13</v>
      </c>
      <c r="Q1749" s="14" t="s">
        <v>15</v>
      </c>
      <c r="R1749" s="14" t="s">
        <v>119</v>
      </c>
      <c r="S1749" s="14" t="s">
        <v>143</v>
      </c>
    </row>
    <row r="1750" spans="1:19" x14ac:dyDescent="0.3">
      <c r="A1750" s="11">
        <v>44635.677777777775</v>
      </c>
      <c r="B1750" s="11"/>
      <c r="C1750" s="15">
        <v>44635</v>
      </c>
      <c r="D1750" s="16">
        <v>0.6777777777777777</v>
      </c>
      <c r="E1750" s="33" t="str">
        <f t="shared" si="29"/>
        <v>01:33</v>
      </c>
      <c r="F1750" s="12">
        <v>87</v>
      </c>
      <c r="G1750" s="12">
        <v>80.040000000000006</v>
      </c>
      <c r="H1750" s="12">
        <v>90.48</v>
      </c>
      <c r="I1750" s="12">
        <v>82.649999999999991</v>
      </c>
      <c r="J1750" s="12">
        <v>85.26</v>
      </c>
      <c r="K1750" s="12">
        <v>79.17</v>
      </c>
      <c r="L1750" s="12">
        <v>93.09</v>
      </c>
      <c r="M1750" s="12">
        <v>84.39</v>
      </c>
      <c r="N1750" s="13">
        <v>85.26</v>
      </c>
      <c r="O1750" s="17" t="s">
        <v>139</v>
      </c>
      <c r="P1750" s="14" t="s">
        <v>13</v>
      </c>
      <c r="Q1750" s="14" t="s">
        <v>15</v>
      </c>
      <c r="R1750" s="14" t="s">
        <v>119</v>
      </c>
      <c r="S1750" s="14" t="s">
        <v>143</v>
      </c>
    </row>
    <row r="1751" spans="1:19" x14ac:dyDescent="0.3">
      <c r="A1751" s="11">
        <v>44635.678078703706</v>
      </c>
      <c r="B1751" s="11"/>
      <c r="C1751" s="15">
        <v>44635</v>
      </c>
      <c r="D1751" s="16">
        <v>0.6780787037037036</v>
      </c>
      <c r="E1751" s="33" t="str">
        <f t="shared" si="29"/>
        <v>01:34</v>
      </c>
      <c r="F1751" s="12">
        <v>65.7</v>
      </c>
      <c r="G1751" s="12">
        <v>67.16</v>
      </c>
      <c r="H1751" s="12">
        <v>75.92</v>
      </c>
      <c r="I1751" s="12">
        <v>69.349999999999994</v>
      </c>
      <c r="J1751" s="12">
        <v>71.539999999999992</v>
      </c>
      <c r="K1751" s="12">
        <v>66.430000000000007</v>
      </c>
      <c r="L1751" s="12">
        <v>78.11</v>
      </c>
      <c r="M1751" s="12">
        <v>73</v>
      </c>
      <c r="N1751" s="13">
        <v>70.901250000000005</v>
      </c>
      <c r="O1751" s="17" t="s">
        <v>139</v>
      </c>
      <c r="P1751" s="14" t="s">
        <v>13</v>
      </c>
      <c r="Q1751" s="14" t="s">
        <v>15</v>
      </c>
      <c r="R1751" s="14" t="s">
        <v>119</v>
      </c>
      <c r="S1751" s="14" t="s">
        <v>143</v>
      </c>
    </row>
    <row r="1752" spans="1:19" x14ac:dyDescent="0.3">
      <c r="A1752" s="11">
        <v>44635.678460648145</v>
      </c>
      <c r="B1752" s="11"/>
      <c r="C1752" s="15">
        <v>44635</v>
      </c>
      <c r="D1752" s="16">
        <v>0.67846064814814822</v>
      </c>
      <c r="E1752" s="33" t="str">
        <f t="shared" si="29"/>
        <v>01:34</v>
      </c>
      <c r="F1752" s="12">
        <v>81</v>
      </c>
      <c r="G1752" s="12">
        <v>82.8</v>
      </c>
      <c r="H1752" s="12">
        <v>93.600000000000009</v>
      </c>
      <c r="I1752" s="12">
        <v>85.5</v>
      </c>
      <c r="J1752" s="12">
        <v>88.2</v>
      </c>
      <c r="K1752" s="12">
        <v>98</v>
      </c>
      <c r="L1752" s="12">
        <v>98</v>
      </c>
      <c r="M1752" s="12">
        <v>74</v>
      </c>
      <c r="N1752" s="13">
        <v>87.637500000000003</v>
      </c>
      <c r="O1752" s="17" t="s">
        <v>139</v>
      </c>
      <c r="P1752" s="14" t="s">
        <v>13</v>
      </c>
      <c r="Q1752" s="14" t="s">
        <v>15</v>
      </c>
      <c r="R1752" s="14" t="s">
        <v>119</v>
      </c>
      <c r="S1752" s="14" t="s">
        <v>143</v>
      </c>
    </row>
    <row r="1753" spans="1:19" x14ac:dyDescent="0.3">
      <c r="A1753" s="11">
        <v>44635.678680555553</v>
      </c>
      <c r="B1753" s="11"/>
      <c r="C1753" s="15">
        <v>44635</v>
      </c>
      <c r="D1753" s="16">
        <v>0.67868055555555562</v>
      </c>
      <c r="E1753" s="33" t="str">
        <f t="shared" si="29"/>
        <v>01:35</v>
      </c>
      <c r="F1753" s="12">
        <v>72</v>
      </c>
      <c r="G1753" s="12">
        <v>73.600000000000009</v>
      </c>
      <c r="H1753" s="12">
        <v>83.2</v>
      </c>
      <c r="I1753" s="12">
        <v>76</v>
      </c>
      <c r="J1753" s="12">
        <v>78.400000000000006</v>
      </c>
      <c r="K1753" s="12">
        <v>72.8</v>
      </c>
      <c r="L1753" s="12">
        <v>85.600000000000009</v>
      </c>
      <c r="M1753" s="12">
        <v>80</v>
      </c>
      <c r="N1753" s="13">
        <v>77.7</v>
      </c>
      <c r="O1753" s="17" t="s">
        <v>139</v>
      </c>
      <c r="P1753" s="14" t="s">
        <v>13</v>
      </c>
      <c r="Q1753" s="14" t="s">
        <v>15</v>
      </c>
      <c r="R1753" s="14" t="s">
        <v>119</v>
      </c>
      <c r="S1753" s="14" t="s">
        <v>143</v>
      </c>
    </row>
    <row r="1754" spans="1:19" x14ac:dyDescent="0.3">
      <c r="A1754" s="11">
        <v>44635.678981481484</v>
      </c>
      <c r="B1754" s="11"/>
      <c r="C1754" s="15">
        <v>44635</v>
      </c>
      <c r="D1754" s="16">
        <v>0.67898148148148152</v>
      </c>
      <c r="E1754" s="33" t="str">
        <f t="shared" si="29"/>
        <v>01:35</v>
      </c>
      <c r="F1754" s="12">
        <v>62.1</v>
      </c>
      <c r="G1754" s="12">
        <v>63.480000000000004</v>
      </c>
      <c r="H1754" s="12">
        <v>71.760000000000005</v>
      </c>
      <c r="I1754" s="12">
        <v>65.55</v>
      </c>
      <c r="J1754" s="12">
        <v>67.62</v>
      </c>
      <c r="K1754" s="12">
        <v>62.79</v>
      </c>
      <c r="L1754" s="12">
        <v>73.83</v>
      </c>
      <c r="M1754" s="12">
        <v>69</v>
      </c>
      <c r="N1754" s="13">
        <v>67.016250000000014</v>
      </c>
      <c r="O1754" s="17" t="s">
        <v>139</v>
      </c>
      <c r="P1754" s="14" t="s">
        <v>13</v>
      </c>
      <c r="Q1754" s="14" t="s">
        <v>15</v>
      </c>
      <c r="R1754" s="14" t="s">
        <v>119</v>
      </c>
      <c r="S1754" s="14" t="s">
        <v>143</v>
      </c>
    </row>
    <row r="1755" spans="1:19" x14ac:dyDescent="0.3">
      <c r="A1755" s="11">
        <v>44635.679155092592</v>
      </c>
      <c r="B1755" s="11"/>
      <c r="C1755" s="15">
        <v>44635</v>
      </c>
      <c r="D1755" s="16">
        <v>0.67915509259259255</v>
      </c>
      <c r="E1755" s="33" t="str">
        <f t="shared" si="29"/>
        <v>01:35</v>
      </c>
      <c r="F1755" s="12">
        <v>84.300000000000011</v>
      </c>
      <c r="G1755" s="12">
        <v>86.173333333333346</v>
      </c>
      <c r="H1755" s="12">
        <v>97.413333333333341</v>
      </c>
      <c r="I1755" s="12">
        <v>88.983333333333334</v>
      </c>
      <c r="J1755" s="12">
        <v>91.793333333333337</v>
      </c>
      <c r="K1755" s="12">
        <v>105</v>
      </c>
      <c r="L1755" s="12">
        <v>102</v>
      </c>
      <c r="M1755" s="12">
        <v>74</v>
      </c>
      <c r="N1755" s="13">
        <v>91.207916666666677</v>
      </c>
      <c r="O1755" s="17" t="s">
        <v>139</v>
      </c>
      <c r="P1755" s="14" t="s">
        <v>13</v>
      </c>
      <c r="Q1755" s="14" t="s">
        <v>15</v>
      </c>
      <c r="R1755" s="14" t="s">
        <v>119</v>
      </c>
      <c r="S1755" s="14" t="s">
        <v>143</v>
      </c>
    </row>
    <row r="1756" spans="1:19" x14ac:dyDescent="0.3">
      <c r="A1756" s="11">
        <v>44635.679849537039</v>
      </c>
      <c r="B1756" s="11"/>
      <c r="C1756" s="15">
        <v>44635</v>
      </c>
      <c r="D1756" s="16">
        <v>0.67984953703703699</v>
      </c>
      <c r="E1756" s="33" t="str">
        <f t="shared" si="29"/>
        <v>01:36</v>
      </c>
      <c r="F1756" s="12">
        <v>79.2</v>
      </c>
      <c r="G1756" s="12">
        <v>80.960000000000008</v>
      </c>
      <c r="H1756" s="12">
        <v>91.52000000000001</v>
      </c>
      <c r="I1756" s="12">
        <v>83.6</v>
      </c>
      <c r="J1756" s="12">
        <v>86.24</v>
      </c>
      <c r="K1756" s="12">
        <v>102</v>
      </c>
      <c r="L1756" s="12">
        <v>98</v>
      </c>
      <c r="M1756" s="12">
        <v>64</v>
      </c>
      <c r="N1756" s="13">
        <v>85.69</v>
      </c>
      <c r="O1756" s="17" t="s">
        <v>139</v>
      </c>
      <c r="P1756" s="14" t="s">
        <v>13</v>
      </c>
      <c r="Q1756" s="14" t="s">
        <v>15</v>
      </c>
      <c r="R1756" s="14" t="s">
        <v>119</v>
      </c>
      <c r="S1756" s="14" t="s">
        <v>143</v>
      </c>
    </row>
    <row r="1757" spans="1:19" x14ac:dyDescent="0.3">
      <c r="A1757" s="11">
        <v>44635.680543981478</v>
      </c>
      <c r="B1757" s="11"/>
      <c r="C1757" s="15">
        <v>44635</v>
      </c>
      <c r="D1757" s="16">
        <v>0.68054398148148154</v>
      </c>
      <c r="E1757" s="33" t="str">
        <f t="shared" si="29"/>
        <v>01:37</v>
      </c>
      <c r="F1757" s="12">
        <v>87</v>
      </c>
      <c r="G1757" s="12">
        <v>88.933333333333337</v>
      </c>
      <c r="H1757" s="12">
        <v>100.53333333333335</v>
      </c>
      <c r="I1757" s="12">
        <v>91.833333333333329</v>
      </c>
      <c r="J1757" s="12">
        <v>94.733333333333334</v>
      </c>
      <c r="K1757" s="12">
        <v>101</v>
      </c>
      <c r="L1757" s="12">
        <v>103</v>
      </c>
      <c r="M1757" s="12">
        <v>86</v>
      </c>
      <c r="N1757" s="13">
        <v>94.129166666666663</v>
      </c>
      <c r="O1757" s="17" t="s">
        <v>139</v>
      </c>
      <c r="P1757" s="14" t="s">
        <v>13</v>
      </c>
      <c r="Q1757" s="14" t="s">
        <v>15</v>
      </c>
      <c r="R1757" s="14" t="s">
        <v>119</v>
      </c>
      <c r="S1757" s="14" t="s">
        <v>143</v>
      </c>
    </row>
    <row r="1758" spans="1:19" x14ac:dyDescent="0.3">
      <c r="A1758" s="11">
        <v>44635.681238425925</v>
      </c>
      <c r="B1758" s="11"/>
      <c r="C1758" s="15">
        <v>44635</v>
      </c>
      <c r="D1758" s="16">
        <v>0.68123842592592598</v>
      </c>
      <c r="E1758" s="33" t="str">
        <f t="shared" si="29"/>
        <v>01:38</v>
      </c>
      <c r="F1758" s="12">
        <v>87.6</v>
      </c>
      <c r="G1758" s="12">
        <v>89.546666666666667</v>
      </c>
      <c r="H1758" s="12">
        <v>101.22666666666666</v>
      </c>
      <c r="I1758" s="12">
        <v>92.466666666666654</v>
      </c>
      <c r="J1758" s="12">
        <v>95.386666666666656</v>
      </c>
      <c r="K1758" s="12">
        <v>96</v>
      </c>
      <c r="L1758" s="12">
        <v>110</v>
      </c>
      <c r="M1758" s="12">
        <v>86</v>
      </c>
      <c r="N1758" s="13">
        <v>94.778333333333336</v>
      </c>
      <c r="O1758" s="17" t="s">
        <v>139</v>
      </c>
      <c r="P1758" s="14" t="s">
        <v>13</v>
      </c>
      <c r="Q1758" s="14" t="s">
        <v>15</v>
      </c>
      <c r="R1758" s="14" t="s">
        <v>119</v>
      </c>
      <c r="S1758" s="14" t="s">
        <v>143</v>
      </c>
    </row>
    <row r="1759" spans="1:19" x14ac:dyDescent="0.3">
      <c r="A1759" s="11">
        <v>44635.681250000001</v>
      </c>
      <c r="B1759" s="11"/>
      <c r="C1759" s="15">
        <v>44635</v>
      </c>
      <c r="D1759" s="16">
        <v>0.68125000000000002</v>
      </c>
      <c r="E1759" s="33" t="str">
        <f t="shared" si="29"/>
        <v>01:38</v>
      </c>
      <c r="F1759" s="12">
        <v>89</v>
      </c>
      <c r="G1759" s="12">
        <v>81.88000000000001</v>
      </c>
      <c r="H1759" s="12">
        <v>92.56</v>
      </c>
      <c r="I1759" s="12">
        <v>84.55</v>
      </c>
      <c r="J1759" s="12">
        <v>87.22</v>
      </c>
      <c r="K1759" s="12">
        <v>80.990000000000009</v>
      </c>
      <c r="L1759" s="12">
        <v>95.23</v>
      </c>
      <c r="M1759" s="12">
        <v>86.33</v>
      </c>
      <c r="N1759" s="13">
        <v>87.220000000000013</v>
      </c>
      <c r="O1759" s="17" t="s">
        <v>139</v>
      </c>
      <c r="P1759" s="14" t="s">
        <v>13</v>
      </c>
      <c r="Q1759" s="14" t="s">
        <v>15</v>
      </c>
      <c r="R1759" s="14" t="s">
        <v>119</v>
      </c>
      <c r="S1759" s="14" t="s">
        <v>143</v>
      </c>
    </row>
    <row r="1760" spans="1:19" x14ac:dyDescent="0.3">
      <c r="A1760" s="11">
        <v>44635.681296296294</v>
      </c>
      <c r="B1760" s="11"/>
      <c r="C1760" s="15">
        <v>44635</v>
      </c>
      <c r="D1760" s="16">
        <v>0.6812962962962964</v>
      </c>
      <c r="E1760" s="33" t="str">
        <f t="shared" si="29"/>
        <v>01:38</v>
      </c>
      <c r="F1760" s="12">
        <v>87.3</v>
      </c>
      <c r="G1760" s="12">
        <v>89.240000000000009</v>
      </c>
      <c r="H1760" s="12">
        <v>100.88000000000001</v>
      </c>
      <c r="I1760" s="12">
        <v>92.149999999999991</v>
      </c>
      <c r="J1760" s="12">
        <v>95.06</v>
      </c>
      <c r="K1760" s="12">
        <v>97</v>
      </c>
      <c r="L1760" s="12">
        <v>103.79</v>
      </c>
      <c r="M1760" s="12">
        <v>94.09</v>
      </c>
      <c r="N1760" s="13">
        <v>94.938749999999999</v>
      </c>
      <c r="O1760" s="17" t="s">
        <v>139</v>
      </c>
      <c r="P1760" s="14" t="s">
        <v>13</v>
      </c>
      <c r="Q1760" s="14" t="s">
        <v>15</v>
      </c>
      <c r="R1760" s="14" t="s">
        <v>119</v>
      </c>
      <c r="S1760" s="14" t="s">
        <v>143</v>
      </c>
    </row>
    <row r="1761" spans="1:19" x14ac:dyDescent="0.3">
      <c r="A1761" s="11">
        <v>44635.681423611109</v>
      </c>
      <c r="B1761" s="11"/>
      <c r="C1761" s="15">
        <v>44635</v>
      </c>
      <c r="D1761" s="16">
        <v>0.68142361111111116</v>
      </c>
      <c r="E1761" s="33" t="str">
        <f t="shared" si="29"/>
        <v>01:39</v>
      </c>
      <c r="F1761" s="12">
        <v>94.5</v>
      </c>
      <c r="G1761" s="12">
        <v>96.600000000000009</v>
      </c>
      <c r="H1761" s="12">
        <v>109.2</v>
      </c>
      <c r="I1761" s="12">
        <v>99.75</v>
      </c>
      <c r="J1761" s="12">
        <v>102.89999999999999</v>
      </c>
      <c r="K1761" s="12">
        <v>105</v>
      </c>
      <c r="L1761" s="12">
        <v>112.35000000000001</v>
      </c>
      <c r="M1761" s="12">
        <v>101.85</v>
      </c>
      <c r="N1761" s="13">
        <v>102.76875000000001</v>
      </c>
      <c r="O1761" s="17" t="s">
        <v>139</v>
      </c>
      <c r="P1761" s="14" t="s">
        <v>13</v>
      </c>
      <c r="Q1761" s="14" t="s">
        <v>15</v>
      </c>
      <c r="R1761" s="14" t="s">
        <v>119</v>
      </c>
      <c r="S1761" s="14" t="s">
        <v>143</v>
      </c>
    </row>
    <row r="1762" spans="1:19" x14ac:dyDescent="0.3">
      <c r="A1762" s="11">
        <v>44635.681932870371</v>
      </c>
      <c r="B1762" s="11"/>
      <c r="C1762" s="15">
        <v>44635</v>
      </c>
      <c r="D1762" s="16">
        <v>0.68193287037037031</v>
      </c>
      <c r="E1762" s="33" t="str">
        <f t="shared" si="29"/>
        <v>01:39</v>
      </c>
      <c r="F1762" s="12">
        <v>81.900000000000006</v>
      </c>
      <c r="G1762" s="12">
        <v>83.72</v>
      </c>
      <c r="H1762" s="12">
        <v>94.64</v>
      </c>
      <c r="I1762" s="12">
        <v>86.45</v>
      </c>
      <c r="J1762" s="12">
        <v>89.179999999999993</v>
      </c>
      <c r="K1762" s="12">
        <v>96</v>
      </c>
      <c r="L1762" s="12">
        <v>97.37</v>
      </c>
      <c r="M1762" s="12">
        <v>86</v>
      </c>
      <c r="N1762" s="13">
        <v>89.407499999999999</v>
      </c>
      <c r="O1762" s="17" t="s">
        <v>139</v>
      </c>
      <c r="P1762" s="14" t="s">
        <v>13</v>
      </c>
      <c r="Q1762" s="14" t="s">
        <v>15</v>
      </c>
      <c r="R1762" s="14" t="s">
        <v>119</v>
      </c>
      <c r="S1762" s="14" t="s">
        <v>143</v>
      </c>
    </row>
    <row r="1763" spans="1:19" x14ac:dyDescent="0.3">
      <c r="A1763" s="11">
        <v>44635.681956018518</v>
      </c>
      <c r="B1763" s="11"/>
      <c r="C1763" s="15">
        <v>44635</v>
      </c>
      <c r="D1763" s="16">
        <v>0.68195601851851861</v>
      </c>
      <c r="E1763" s="33" t="str">
        <f t="shared" si="29"/>
        <v>01:39</v>
      </c>
      <c r="F1763" s="12">
        <v>89.100000000000009</v>
      </c>
      <c r="G1763" s="12">
        <v>91.08</v>
      </c>
      <c r="H1763" s="12">
        <v>102.96000000000001</v>
      </c>
      <c r="I1763" s="12">
        <v>94.05</v>
      </c>
      <c r="J1763" s="12">
        <v>97.02</v>
      </c>
      <c r="K1763" s="12">
        <v>90.09</v>
      </c>
      <c r="L1763" s="12">
        <v>99</v>
      </c>
      <c r="M1763" s="12">
        <v>96.03</v>
      </c>
      <c r="N1763" s="13">
        <v>94.916249999999991</v>
      </c>
      <c r="O1763" s="17" t="s">
        <v>139</v>
      </c>
      <c r="P1763" s="14" t="s">
        <v>13</v>
      </c>
      <c r="Q1763" s="14" t="s">
        <v>15</v>
      </c>
      <c r="R1763" s="14" t="s">
        <v>119</v>
      </c>
      <c r="S1763" s="14" t="s">
        <v>143</v>
      </c>
    </row>
    <row r="1764" spans="1:19" x14ac:dyDescent="0.3">
      <c r="A1764" s="11">
        <v>44635.682627314818</v>
      </c>
      <c r="B1764" s="11"/>
      <c r="C1764" s="15">
        <v>44635</v>
      </c>
      <c r="D1764" s="16">
        <v>0.68262731481481476</v>
      </c>
      <c r="E1764" s="33" t="str">
        <f t="shared" si="29"/>
        <v>01:40</v>
      </c>
      <c r="F1764" s="12">
        <v>81.900000000000006</v>
      </c>
      <c r="G1764" s="12">
        <v>83.72</v>
      </c>
      <c r="H1764" s="12">
        <v>94.64</v>
      </c>
      <c r="I1764" s="12">
        <v>86.45</v>
      </c>
      <c r="J1764" s="12">
        <v>89.179999999999993</v>
      </c>
      <c r="K1764" s="12">
        <v>82.81</v>
      </c>
      <c r="L1764" s="12">
        <v>104</v>
      </c>
      <c r="M1764" s="12">
        <v>78</v>
      </c>
      <c r="N1764" s="13">
        <v>87.587500000000006</v>
      </c>
      <c r="O1764" s="17" t="s">
        <v>139</v>
      </c>
      <c r="P1764" s="14" t="s">
        <v>13</v>
      </c>
      <c r="Q1764" s="14" t="s">
        <v>15</v>
      </c>
      <c r="R1764" s="14" t="s">
        <v>119</v>
      </c>
      <c r="S1764" s="14" t="s">
        <v>143</v>
      </c>
    </row>
    <row r="1765" spans="1:19" x14ac:dyDescent="0.3">
      <c r="A1765" s="11">
        <v>44635.683321759258</v>
      </c>
      <c r="B1765" s="11"/>
      <c r="C1765" s="15">
        <v>44635</v>
      </c>
      <c r="D1765" s="16">
        <v>0.68332175925925931</v>
      </c>
      <c r="E1765" s="33" t="str">
        <f t="shared" si="29"/>
        <v>01:41</v>
      </c>
      <c r="F1765" s="12">
        <v>76.8</v>
      </c>
      <c r="G1765" s="12">
        <v>78.506666666666661</v>
      </c>
      <c r="H1765" s="12">
        <v>88.74666666666667</v>
      </c>
      <c r="I1765" s="12">
        <v>81.066666666666663</v>
      </c>
      <c r="J1765" s="12">
        <v>83.626666666666665</v>
      </c>
      <c r="K1765" s="12">
        <v>91</v>
      </c>
      <c r="L1765" s="12">
        <v>103</v>
      </c>
      <c r="M1765" s="12">
        <v>62</v>
      </c>
      <c r="N1765" s="13">
        <v>83.093333333333334</v>
      </c>
      <c r="O1765" s="17" t="s">
        <v>139</v>
      </c>
      <c r="P1765" s="14" t="s">
        <v>13</v>
      </c>
      <c r="Q1765" s="14" t="s">
        <v>15</v>
      </c>
      <c r="R1765" s="14" t="s">
        <v>119</v>
      </c>
      <c r="S1765" s="14" t="s">
        <v>143</v>
      </c>
    </row>
    <row r="1766" spans="1:19" x14ac:dyDescent="0.3">
      <c r="A1766" s="11">
        <v>44635.683634259258</v>
      </c>
      <c r="B1766" s="11"/>
      <c r="C1766" s="15">
        <v>44635</v>
      </c>
      <c r="D1766" s="16">
        <v>0.68363425925925936</v>
      </c>
      <c r="E1766" s="33" t="str">
        <f t="shared" si="29"/>
        <v>01:42</v>
      </c>
      <c r="F1766" s="12">
        <v>59.4</v>
      </c>
      <c r="G1766" s="12">
        <v>60.720000000000006</v>
      </c>
      <c r="H1766" s="12">
        <v>68.64</v>
      </c>
      <c r="I1766" s="12">
        <v>62.699999999999996</v>
      </c>
      <c r="J1766" s="12">
        <v>64.679999999999993</v>
      </c>
      <c r="K1766" s="12">
        <v>60.06</v>
      </c>
      <c r="L1766" s="12">
        <v>70.62</v>
      </c>
      <c r="M1766" s="12">
        <v>66</v>
      </c>
      <c r="N1766" s="13">
        <v>64.102499999999992</v>
      </c>
      <c r="O1766" s="17" t="s">
        <v>139</v>
      </c>
      <c r="P1766" s="14" t="s">
        <v>13</v>
      </c>
      <c r="Q1766" s="14" t="s">
        <v>15</v>
      </c>
      <c r="R1766" s="14" t="s">
        <v>119</v>
      </c>
      <c r="S1766" s="14" t="s">
        <v>143</v>
      </c>
    </row>
    <row r="1767" spans="1:19" x14ac:dyDescent="0.3">
      <c r="A1767" s="11">
        <v>44635.684016203704</v>
      </c>
      <c r="B1767" s="11"/>
      <c r="C1767" s="15">
        <v>44635</v>
      </c>
      <c r="D1767" s="16">
        <v>0.68401620370370375</v>
      </c>
      <c r="E1767" s="33" t="str">
        <f t="shared" si="29"/>
        <v>01:42</v>
      </c>
      <c r="F1767" s="12">
        <v>77.7</v>
      </c>
      <c r="G1767" s="12">
        <v>79.426666666666662</v>
      </c>
      <c r="H1767" s="12">
        <v>89.786666666666662</v>
      </c>
      <c r="I1767" s="12">
        <v>82.016666666666652</v>
      </c>
      <c r="J1767" s="12">
        <v>84.606666666666655</v>
      </c>
      <c r="K1767" s="12">
        <v>95</v>
      </c>
      <c r="L1767" s="12">
        <v>103</v>
      </c>
      <c r="M1767" s="12">
        <v>61</v>
      </c>
      <c r="N1767" s="13">
        <v>84.067083333333329</v>
      </c>
      <c r="O1767" s="17" t="s">
        <v>139</v>
      </c>
      <c r="P1767" s="14" t="s">
        <v>13</v>
      </c>
      <c r="Q1767" s="14" t="s">
        <v>15</v>
      </c>
      <c r="R1767" s="14" t="s">
        <v>119</v>
      </c>
      <c r="S1767" s="14" t="s">
        <v>143</v>
      </c>
    </row>
    <row r="1768" spans="1:19" x14ac:dyDescent="0.3">
      <c r="A1768" s="11">
        <v>44635.684710648151</v>
      </c>
      <c r="B1768" s="11"/>
      <c r="C1768" s="15">
        <v>44635</v>
      </c>
      <c r="D1768" s="16">
        <v>0.68471064814814808</v>
      </c>
      <c r="E1768" s="33" t="str">
        <f t="shared" si="29"/>
        <v>01:43</v>
      </c>
      <c r="F1768" s="12">
        <v>83.1</v>
      </c>
      <c r="G1768" s="12">
        <v>84.946666666666673</v>
      </c>
      <c r="H1768" s="12">
        <v>96.026666666666671</v>
      </c>
      <c r="I1768" s="12">
        <v>87.716666666666654</v>
      </c>
      <c r="J1768" s="12">
        <v>90.486666666666665</v>
      </c>
      <c r="K1768" s="12">
        <v>99</v>
      </c>
      <c r="L1768" s="12">
        <v>117</v>
      </c>
      <c r="M1768" s="12">
        <v>61</v>
      </c>
      <c r="N1768" s="13">
        <v>89.90958333333333</v>
      </c>
      <c r="O1768" s="17" t="s">
        <v>139</v>
      </c>
      <c r="P1768" s="14" t="s">
        <v>13</v>
      </c>
      <c r="Q1768" s="14" t="s">
        <v>15</v>
      </c>
      <c r="R1768" s="14" t="s">
        <v>119</v>
      </c>
      <c r="S1768" s="14" t="s">
        <v>143</v>
      </c>
    </row>
    <row r="1769" spans="1:19" x14ac:dyDescent="0.3">
      <c r="A1769" s="11">
        <v>44635.68472222222</v>
      </c>
      <c r="B1769" s="11"/>
      <c r="C1769" s="15">
        <v>44635</v>
      </c>
      <c r="D1769" s="16">
        <v>0.68472222222222223</v>
      </c>
      <c r="E1769" s="33" t="str">
        <f t="shared" si="29"/>
        <v>01:43</v>
      </c>
      <c r="F1769" s="12">
        <v>99</v>
      </c>
      <c r="G1769" s="12">
        <v>91.08</v>
      </c>
      <c r="H1769" s="12">
        <v>102.96000000000001</v>
      </c>
      <c r="I1769" s="12">
        <v>94.05</v>
      </c>
      <c r="J1769" s="12">
        <v>97.02</v>
      </c>
      <c r="K1769" s="12">
        <v>90.09</v>
      </c>
      <c r="L1769" s="12">
        <v>105.93</v>
      </c>
      <c r="M1769" s="12">
        <v>96.03</v>
      </c>
      <c r="N1769" s="13">
        <v>97.019999999999982</v>
      </c>
      <c r="O1769" s="17" t="s">
        <v>139</v>
      </c>
      <c r="P1769" s="14" t="s">
        <v>13</v>
      </c>
      <c r="Q1769" s="14" t="s">
        <v>15</v>
      </c>
      <c r="R1769" s="14" t="s">
        <v>119</v>
      </c>
      <c r="S1769" s="14" t="s">
        <v>143</v>
      </c>
    </row>
    <row r="1770" spans="1:19" x14ac:dyDescent="0.3">
      <c r="A1770" s="11">
        <v>44635.684733796297</v>
      </c>
      <c r="B1770" s="11"/>
      <c r="C1770" s="15">
        <v>44635</v>
      </c>
      <c r="D1770" s="16">
        <v>0.68473379629629638</v>
      </c>
      <c r="E1770" s="33" t="str">
        <f t="shared" si="29"/>
        <v>01:43</v>
      </c>
      <c r="F1770" s="12">
        <v>87.3</v>
      </c>
      <c r="G1770" s="12">
        <v>89.240000000000009</v>
      </c>
      <c r="H1770" s="12">
        <v>100.88000000000001</v>
      </c>
      <c r="I1770" s="12">
        <v>92.149999999999991</v>
      </c>
      <c r="J1770" s="12">
        <v>95.06</v>
      </c>
      <c r="K1770" s="12">
        <v>97</v>
      </c>
      <c r="L1770" s="12">
        <v>103.79</v>
      </c>
      <c r="M1770" s="12">
        <v>94.09</v>
      </c>
      <c r="N1770" s="13">
        <v>94.938749999999999</v>
      </c>
      <c r="O1770" s="17" t="s">
        <v>139</v>
      </c>
      <c r="P1770" s="14" t="s">
        <v>13</v>
      </c>
      <c r="Q1770" s="14" t="s">
        <v>15</v>
      </c>
      <c r="R1770" s="14" t="s">
        <v>119</v>
      </c>
      <c r="S1770" s="14" t="s">
        <v>143</v>
      </c>
    </row>
    <row r="1771" spans="1:19" x14ac:dyDescent="0.3">
      <c r="A1771" s="11">
        <v>44635.685266203705</v>
      </c>
      <c r="B1771" s="11"/>
      <c r="C1771" s="15">
        <v>44635</v>
      </c>
      <c r="D1771" s="16">
        <v>0.68526620370370372</v>
      </c>
      <c r="E1771" s="33" t="str">
        <f t="shared" si="29"/>
        <v>01:44</v>
      </c>
      <c r="F1771" s="12">
        <v>47.7</v>
      </c>
      <c r="G1771" s="12">
        <v>48.760000000000005</v>
      </c>
      <c r="H1771" s="12">
        <v>55.120000000000005</v>
      </c>
      <c r="I1771" s="12">
        <v>50.349999999999994</v>
      </c>
      <c r="J1771" s="12">
        <v>51.94</v>
      </c>
      <c r="K1771" s="12">
        <v>48.230000000000004</v>
      </c>
      <c r="L1771" s="12">
        <v>56.71</v>
      </c>
      <c r="M1771" s="12">
        <v>53</v>
      </c>
      <c r="N1771" s="13">
        <v>51.47625</v>
      </c>
      <c r="O1771" s="17" t="s">
        <v>139</v>
      </c>
      <c r="P1771" s="14" t="s">
        <v>13</v>
      </c>
      <c r="Q1771" s="14" t="s">
        <v>15</v>
      </c>
      <c r="R1771" s="14" t="s">
        <v>119</v>
      </c>
      <c r="S1771" s="14" t="s">
        <v>143</v>
      </c>
    </row>
    <row r="1772" spans="1:19" x14ac:dyDescent="0.3">
      <c r="A1772" s="11">
        <v>44635.68540509259</v>
      </c>
      <c r="B1772" s="11"/>
      <c r="C1772" s="15">
        <v>44635</v>
      </c>
      <c r="D1772" s="16">
        <v>0.68540509259259252</v>
      </c>
      <c r="E1772" s="33" t="str">
        <f t="shared" si="29"/>
        <v>01:44</v>
      </c>
      <c r="F1772" s="12">
        <v>87.6</v>
      </c>
      <c r="G1772" s="12">
        <v>89.546666666666667</v>
      </c>
      <c r="H1772" s="12">
        <v>101.22666666666666</v>
      </c>
      <c r="I1772" s="12">
        <v>92.466666666666654</v>
      </c>
      <c r="J1772" s="12">
        <v>95.386666666666656</v>
      </c>
      <c r="K1772" s="12">
        <v>94</v>
      </c>
      <c r="L1772" s="12">
        <v>140</v>
      </c>
      <c r="M1772" s="12">
        <v>58</v>
      </c>
      <c r="N1772" s="13">
        <v>94.778333333333336</v>
      </c>
      <c r="O1772" s="17" t="s">
        <v>139</v>
      </c>
      <c r="P1772" s="14" t="s">
        <v>13</v>
      </c>
      <c r="Q1772" s="14" t="s">
        <v>15</v>
      </c>
      <c r="R1772" s="14" t="s">
        <v>119</v>
      </c>
      <c r="S1772" s="14" t="s">
        <v>143</v>
      </c>
    </row>
    <row r="1773" spans="1:19" x14ac:dyDescent="0.3">
      <c r="A1773" s="11">
        <v>44635.685925925929</v>
      </c>
      <c r="B1773" s="11"/>
      <c r="C1773" s="15">
        <v>44635</v>
      </c>
      <c r="D1773" s="16">
        <v>0.68592592592592594</v>
      </c>
      <c r="E1773" s="33" t="str">
        <f t="shared" si="29"/>
        <v>01:45</v>
      </c>
      <c r="F1773" s="12">
        <v>49.5</v>
      </c>
      <c r="G1773" s="12">
        <v>50.6</v>
      </c>
      <c r="H1773" s="12">
        <v>57.2</v>
      </c>
      <c r="I1773" s="12">
        <v>52.25</v>
      </c>
      <c r="J1773" s="12">
        <v>53.9</v>
      </c>
      <c r="K1773" s="12">
        <v>50.050000000000004</v>
      </c>
      <c r="L1773" s="12">
        <v>58.85</v>
      </c>
      <c r="M1773" s="12">
        <v>55</v>
      </c>
      <c r="N1773" s="13">
        <v>53.418750000000003</v>
      </c>
      <c r="O1773" s="17" t="s">
        <v>139</v>
      </c>
      <c r="P1773" s="14" t="s">
        <v>13</v>
      </c>
      <c r="Q1773" s="14" t="s">
        <v>15</v>
      </c>
      <c r="R1773" s="14" t="s">
        <v>119</v>
      </c>
      <c r="S1773" s="14" t="s">
        <v>143</v>
      </c>
    </row>
    <row r="1774" spans="1:19" x14ac:dyDescent="0.3">
      <c r="A1774" s="11">
        <v>44635.686099537037</v>
      </c>
      <c r="B1774" s="11"/>
      <c r="C1774" s="15">
        <v>44635</v>
      </c>
      <c r="D1774" s="16">
        <v>0.68609953703703708</v>
      </c>
      <c r="E1774" s="33" t="str">
        <f t="shared" si="29"/>
        <v>01:45</v>
      </c>
      <c r="F1774" s="12">
        <v>78.599999999999994</v>
      </c>
      <c r="G1774" s="12">
        <v>80.346666666666664</v>
      </c>
      <c r="H1774" s="12">
        <v>90.826666666666668</v>
      </c>
      <c r="I1774" s="12">
        <v>82.966666666666654</v>
      </c>
      <c r="J1774" s="12">
        <v>85.586666666666659</v>
      </c>
      <c r="K1774" s="12">
        <v>85</v>
      </c>
      <c r="L1774" s="12">
        <v>122</v>
      </c>
      <c r="M1774" s="12">
        <v>55</v>
      </c>
      <c r="N1774" s="13">
        <v>85.040833333333325</v>
      </c>
      <c r="O1774" s="17" t="s">
        <v>139</v>
      </c>
      <c r="P1774" s="14" t="s">
        <v>13</v>
      </c>
      <c r="Q1774" s="14" t="s">
        <v>15</v>
      </c>
      <c r="R1774" s="14" t="s">
        <v>119</v>
      </c>
      <c r="S1774" s="14" t="s">
        <v>143</v>
      </c>
    </row>
    <row r="1775" spans="1:19" x14ac:dyDescent="0.3">
      <c r="A1775" s="11">
        <v>44635.686689814815</v>
      </c>
      <c r="B1775" s="11"/>
      <c r="C1775" s="15">
        <v>44635</v>
      </c>
      <c r="D1775" s="16">
        <v>0.68668981481481473</v>
      </c>
      <c r="E1775" s="33" t="str">
        <f t="shared" si="29"/>
        <v>01:46</v>
      </c>
      <c r="F1775" s="12">
        <v>88</v>
      </c>
      <c r="G1775" s="12">
        <v>80.960000000000008</v>
      </c>
      <c r="H1775" s="12">
        <v>91.52000000000001</v>
      </c>
      <c r="I1775" s="12">
        <v>83.6</v>
      </c>
      <c r="J1775" s="12">
        <v>86.24</v>
      </c>
      <c r="K1775" s="12">
        <v>80.08</v>
      </c>
      <c r="L1775" s="12">
        <v>94.160000000000011</v>
      </c>
      <c r="M1775" s="12">
        <v>85.36</v>
      </c>
      <c r="N1775" s="13">
        <v>86.240000000000009</v>
      </c>
      <c r="O1775" s="17" t="s">
        <v>139</v>
      </c>
      <c r="P1775" s="14" t="s">
        <v>13</v>
      </c>
      <c r="Q1775" s="14" t="s">
        <v>15</v>
      </c>
      <c r="R1775" s="14" t="s">
        <v>119</v>
      </c>
      <c r="S1775" s="14" t="s">
        <v>143</v>
      </c>
    </row>
    <row r="1776" spans="1:19" x14ac:dyDescent="0.3">
      <c r="A1776" s="11">
        <v>44635.686793981484</v>
      </c>
      <c r="B1776" s="11"/>
      <c r="C1776" s="15">
        <v>44635</v>
      </c>
      <c r="D1776" s="16">
        <v>0.68679398148148152</v>
      </c>
      <c r="E1776" s="33" t="str">
        <f t="shared" si="29"/>
        <v>01:46</v>
      </c>
      <c r="F1776" s="12">
        <v>85.5</v>
      </c>
      <c r="G1776" s="12">
        <v>87.4</v>
      </c>
      <c r="H1776" s="12">
        <v>98.8</v>
      </c>
      <c r="I1776" s="12">
        <v>90.25</v>
      </c>
      <c r="J1776" s="12">
        <v>93.1</v>
      </c>
      <c r="K1776" s="12">
        <v>82</v>
      </c>
      <c r="L1776" s="12">
        <v>114</v>
      </c>
      <c r="M1776" s="12">
        <v>89</v>
      </c>
      <c r="N1776" s="13">
        <v>92.506249999999994</v>
      </c>
      <c r="O1776" s="17" t="s">
        <v>139</v>
      </c>
      <c r="P1776" s="14" t="s">
        <v>13</v>
      </c>
      <c r="Q1776" s="14" t="s">
        <v>15</v>
      </c>
      <c r="R1776" s="14" t="s">
        <v>119</v>
      </c>
      <c r="S1776" s="14" t="s">
        <v>143</v>
      </c>
    </row>
    <row r="1777" spans="1:19" x14ac:dyDescent="0.3">
      <c r="A1777" s="11">
        <v>44635.686828703707</v>
      </c>
      <c r="B1777" s="11"/>
      <c r="C1777" s="15">
        <v>44635</v>
      </c>
      <c r="D1777" s="16">
        <v>0.68682870370370364</v>
      </c>
      <c r="E1777" s="33" t="str">
        <f t="shared" si="29"/>
        <v>01:46</v>
      </c>
      <c r="F1777" s="12">
        <v>80.100000000000009</v>
      </c>
      <c r="G1777" s="12">
        <v>81.88000000000001</v>
      </c>
      <c r="H1777" s="12">
        <v>92.56</v>
      </c>
      <c r="I1777" s="12">
        <v>84.55</v>
      </c>
      <c r="J1777" s="12">
        <v>87.22</v>
      </c>
      <c r="K1777" s="12">
        <v>80.990000000000009</v>
      </c>
      <c r="L1777" s="12">
        <v>95.23</v>
      </c>
      <c r="M1777" s="12">
        <v>89</v>
      </c>
      <c r="N1777" s="13">
        <v>86.441250000000011</v>
      </c>
      <c r="O1777" s="17" t="s">
        <v>139</v>
      </c>
      <c r="P1777" s="14" t="s">
        <v>13</v>
      </c>
      <c r="Q1777" s="14" t="s">
        <v>15</v>
      </c>
      <c r="R1777" s="14" t="s">
        <v>119</v>
      </c>
      <c r="S1777" s="14" t="s">
        <v>143</v>
      </c>
    </row>
    <row r="1778" spans="1:19" x14ac:dyDescent="0.3">
      <c r="A1778" s="11">
        <v>44635.687488425923</v>
      </c>
      <c r="B1778" s="11"/>
      <c r="C1778" s="15">
        <v>44635</v>
      </c>
      <c r="D1778" s="16">
        <v>0.68748842592592585</v>
      </c>
      <c r="E1778" s="33" t="str">
        <f t="shared" si="29"/>
        <v>01:47</v>
      </c>
      <c r="F1778" s="12">
        <v>84.600000000000009</v>
      </c>
      <c r="G1778" s="12">
        <v>86.48</v>
      </c>
      <c r="H1778" s="12">
        <v>97.76</v>
      </c>
      <c r="I1778" s="12">
        <v>89.3</v>
      </c>
      <c r="J1778" s="12">
        <v>92.12</v>
      </c>
      <c r="K1778" s="12">
        <v>72</v>
      </c>
      <c r="L1778" s="12">
        <v>120</v>
      </c>
      <c r="M1778" s="12">
        <v>90</v>
      </c>
      <c r="N1778" s="13">
        <v>91.532499999999999</v>
      </c>
      <c r="O1778" s="17" t="s">
        <v>139</v>
      </c>
      <c r="P1778" s="14" t="s">
        <v>13</v>
      </c>
      <c r="Q1778" s="14" t="s">
        <v>15</v>
      </c>
      <c r="R1778" s="14" t="s">
        <v>119</v>
      </c>
      <c r="S1778" s="14" t="s">
        <v>143</v>
      </c>
    </row>
    <row r="1779" spans="1:19" x14ac:dyDescent="0.3">
      <c r="A1779" s="11">
        <v>44635.68818287037</v>
      </c>
      <c r="B1779" s="11"/>
      <c r="C1779" s="15">
        <v>44635</v>
      </c>
      <c r="D1779" s="16">
        <v>0.6881828703703704</v>
      </c>
      <c r="E1779" s="33" t="str">
        <f t="shared" si="29"/>
        <v>01:48</v>
      </c>
      <c r="F1779" s="12">
        <v>85.8</v>
      </c>
      <c r="G1779" s="12">
        <v>87.706666666666663</v>
      </c>
      <c r="H1779" s="12">
        <v>99.146666666666661</v>
      </c>
      <c r="I1779" s="12">
        <v>90.566666666666663</v>
      </c>
      <c r="J1779" s="12">
        <v>93.426666666666662</v>
      </c>
      <c r="K1779" s="12">
        <v>91</v>
      </c>
      <c r="L1779" s="12">
        <v>106</v>
      </c>
      <c r="M1779" s="12">
        <v>89</v>
      </c>
      <c r="N1779" s="13">
        <v>92.830833333333331</v>
      </c>
      <c r="O1779" s="17" t="s">
        <v>139</v>
      </c>
      <c r="P1779" s="14" t="s">
        <v>13</v>
      </c>
      <c r="Q1779" s="14" t="s">
        <v>15</v>
      </c>
      <c r="R1779" s="14" t="s">
        <v>119</v>
      </c>
      <c r="S1779" s="14" t="s">
        <v>143</v>
      </c>
    </row>
    <row r="1780" spans="1:19" x14ac:dyDescent="0.3">
      <c r="A1780" s="11">
        <v>44635.688194444447</v>
      </c>
      <c r="B1780" s="11"/>
      <c r="C1780" s="15">
        <v>44635</v>
      </c>
      <c r="D1780" s="16">
        <v>0.68819444444444444</v>
      </c>
      <c r="E1780" s="33" t="str">
        <f t="shared" si="29"/>
        <v>01:48</v>
      </c>
      <c r="F1780" s="12">
        <v>107</v>
      </c>
      <c r="G1780" s="12">
        <v>98.44</v>
      </c>
      <c r="H1780" s="12">
        <v>111.28</v>
      </c>
      <c r="I1780" s="12">
        <v>101.64999999999999</v>
      </c>
      <c r="J1780" s="12">
        <v>104.86</v>
      </c>
      <c r="K1780" s="12">
        <v>97.37</v>
      </c>
      <c r="L1780" s="12">
        <v>114.49000000000001</v>
      </c>
      <c r="M1780" s="12">
        <v>103.78999999999999</v>
      </c>
      <c r="N1780" s="13">
        <v>104.86</v>
      </c>
      <c r="O1780" s="17" t="s">
        <v>139</v>
      </c>
      <c r="P1780" s="14" t="s">
        <v>11</v>
      </c>
      <c r="Q1780" s="14" t="s">
        <v>15</v>
      </c>
      <c r="R1780" s="14" t="s">
        <v>17</v>
      </c>
      <c r="S1780" s="14" t="s">
        <v>143</v>
      </c>
    </row>
    <row r="1781" spans="1:19" x14ac:dyDescent="0.3">
      <c r="A1781" s="11">
        <v>44635.688877314817</v>
      </c>
      <c r="B1781" s="11"/>
      <c r="C1781" s="15">
        <v>44635</v>
      </c>
      <c r="D1781" s="16">
        <v>0.68887731481481485</v>
      </c>
      <c r="E1781" s="33" t="str">
        <f t="shared" si="29"/>
        <v>01:49</v>
      </c>
      <c r="F1781" s="12">
        <v>83.4</v>
      </c>
      <c r="G1781" s="12">
        <v>85.253333333333345</v>
      </c>
      <c r="H1781" s="12">
        <v>96.373333333333335</v>
      </c>
      <c r="I1781" s="12">
        <v>88.033333333333331</v>
      </c>
      <c r="J1781" s="12">
        <v>90.813333333333333</v>
      </c>
      <c r="K1781" s="12">
        <v>91</v>
      </c>
      <c r="L1781" s="12">
        <v>107</v>
      </c>
      <c r="M1781" s="12">
        <v>80</v>
      </c>
      <c r="N1781" s="13">
        <v>90.234166666666681</v>
      </c>
      <c r="O1781" s="17" t="s">
        <v>139</v>
      </c>
      <c r="P1781" s="14" t="s">
        <v>11</v>
      </c>
      <c r="Q1781" s="14" t="s">
        <v>15</v>
      </c>
      <c r="R1781" s="14" t="s">
        <v>17</v>
      </c>
      <c r="S1781" s="14" t="s">
        <v>143</v>
      </c>
    </row>
    <row r="1782" spans="1:19" x14ac:dyDescent="0.3">
      <c r="A1782" s="11">
        <v>44635.689571759256</v>
      </c>
      <c r="B1782" s="11"/>
      <c r="C1782" s="15">
        <v>44635</v>
      </c>
      <c r="D1782" s="16">
        <v>0.68957175925925929</v>
      </c>
      <c r="E1782" s="33" t="str">
        <f t="shared" si="29"/>
        <v>01:50</v>
      </c>
      <c r="F1782" s="12">
        <v>100.8</v>
      </c>
      <c r="G1782" s="12">
        <v>103.04</v>
      </c>
      <c r="H1782" s="12">
        <v>116.48</v>
      </c>
      <c r="I1782" s="12">
        <v>106.39999999999999</v>
      </c>
      <c r="J1782" s="12">
        <v>109.75999999999999</v>
      </c>
      <c r="K1782" s="12">
        <v>101.92</v>
      </c>
      <c r="L1782" s="12">
        <v>112</v>
      </c>
      <c r="M1782" s="12">
        <v>108.64</v>
      </c>
      <c r="N1782" s="13">
        <v>107.38</v>
      </c>
      <c r="O1782" s="17" t="s">
        <v>139</v>
      </c>
      <c r="P1782" s="14" t="s">
        <v>11</v>
      </c>
      <c r="Q1782" s="14" t="s">
        <v>15</v>
      </c>
      <c r="R1782" s="14" t="s">
        <v>17</v>
      </c>
      <c r="S1782" s="14" t="s">
        <v>143</v>
      </c>
    </row>
    <row r="1783" spans="1:19" x14ac:dyDescent="0.3">
      <c r="A1783" s="11">
        <v>44635.690266203703</v>
      </c>
      <c r="B1783" s="11"/>
      <c r="C1783" s="15">
        <v>44635</v>
      </c>
      <c r="D1783" s="16">
        <v>0.69026620370370362</v>
      </c>
      <c r="E1783" s="33" t="str">
        <f t="shared" si="29"/>
        <v>01:51</v>
      </c>
      <c r="F1783" s="12">
        <v>84.600000000000009</v>
      </c>
      <c r="G1783" s="12">
        <v>86.48</v>
      </c>
      <c r="H1783" s="12">
        <v>97.76</v>
      </c>
      <c r="I1783" s="12">
        <v>89.3</v>
      </c>
      <c r="J1783" s="12">
        <v>92.12</v>
      </c>
      <c r="K1783" s="12">
        <v>85.54</v>
      </c>
      <c r="L1783" s="12">
        <v>116</v>
      </c>
      <c r="M1783" s="12">
        <v>72</v>
      </c>
      <c r="N1783" s="13">
        <v>90.475000000000009</v>
      </c>
      <c r="O1783" s="17" t="s">
        <v>139</v>
      </c>
      <c r="P1783" s="14" t="s">
        <v>11</v>
      </c>
      <c r="Q1783" s="14" t="s">
        <v>15</v>
      </c>
      <c r="R1783" s="14" t="s">
        <v>17</v>
      </c>
      <c r="S1783" s="14" t="s">
        <v>143</v>
      </c>
    </row>
    <row r="1784" spans="1:19" x14ac:dyDescent="0.3">
      <c r="A1784" s="11">
        <v>44635.690960648149</v>
      </c>
      <c r="B1784" s="11"/>
      <c r="C1784" s="15">
        <v>44635</v>
      </c>
      <c r="D1784" s="16">
        <v>0.69096064814814817</v>
      </c>
      <c r="E1784" s="33" t="str">
        <f t="shared" si="29"/>
        <v>01:52</v>
      </c>
      <c r="F1784" s="12">
        <v>57.6</v>
      </c>
      <c r="G1784" s="12">
        <v>58.88</v>
      </c>
      <c r="H1784" s="12">
        <v>66.56</v>
      </c>
      <c r="I1784" s="12">
        <v>60.8</v>
      </c>
      <c r="J1784" s="12">
        <v>62.72</v>
      </c>
      <c r="K1784" s="12">
        <v>58.24</v>
      </c>
      <c r="L1784" s="12">
        <v>68.48</v>
      </c>
      <c r="M1784" s="12">
        <v>64</v>
      </c>
      <c r="N1784" s="13">
        <v>62.160000000000011</v>
      </c>
      <c r="O1784" s="17" t="s">
        <v>139</v>
      </c>
      <c r="P1784" s="14" t="s">
        <v>11</v>
      </c>
      <c r="Q1784" s="14" t="s">
        <v>15</v>
      </c>
      <c r="R1784" s="14" t="s">
        <v>17</v>
      </c>
      <c r="S1784" s="14" t="s">
        <v>143</v>
      </c>
    </row>
    <row r="1785" spans="1:19" x14ac:dyDescent="0.3">
      <c r="A1785" s="11">
        <v>44635.691261574073</v>
      </c>
      <c r="B1785" s="11"/>
      <c r="C1785" s="15">
        <v>44635</v>
      </c>
      <c r="D1785" s="16">
        <v>0.69126157407407407</v>
      </c>
      <c r="E1785" s="33" t="str">
        <f t="shared" si="29"/>
        <v>01:53</v>
      </c>
      <c r="F1785" s="12">
        <v>95</v>
      </c>
      <c r="G1785" s="12">
        <v>87.4</v>
      </c>
      <c r="H1785" s="12">
        <v>98.8</v>
      </c>
      <c r="I1785" s="12">
        <v>90.25</v>
      </c>
      <c r="J1785" s="12">
        <v>93.1</v>
      </c>
      <c r="K1785" s="12">
        <v>86.45</v>
      </c>
      <c r="L1785" s="12">
        <v>101.65</v>
      </c>
      <c r="M1785" s="12">
        <v>92.149999999999991</v>
      </c>
      <c r="N1785" s="13">
        <v>93.1</v>
      </c>
      <c r="O1785" s="17" t="s">
        <v>139</v>
      </c>
      <c r="P1785" s="14" t="s">
        <v>11</v>
      </c>
      <c r="Q1785" s="14" t="s">
        <v>15</v>
      </c>
      <c r="R1785" s="14" t="s">
        <v>17</v>
      </c>
      <c r="S1785" s="14" t="s">
        <v>143</v>
      </c>
    </row>
    <row r="1786" spans="1:19" x14ac:dyDescent="0.3">
      <c r="A1786" s="11">
        <v>44635.691655092596</v>
      </c>
      <c r="B1786" s="11"/>
      <c r="C1786" s="15">
        <v>44635</v>
      </c>
      <c r="D1786" s="16">
        <v>0.69165509259259261</v>
      </c>
      <c r="E1786" s="33" t="str">
        <f t="shared" si="29"/>
        <v>01:53</v>
      </c>
      <c r="F1786" s="12">
        <v>65.7</v>
      </c>
      <c r="G1786" s="12">
        <v>67.16</v>
      </c>
      <c r="H1786" s="12">
        <v>75.92</v>
      </c>
      <c r="I1786" s="12">
        <v>69.349999999999994</v>
      </c>
      <c r="J1786" s="12">
        <v>71.539999999999992</v>
      </c>
      <c r="K1786" s="12">
        <v>66.430000000000007</v>
      </c>
      <c r="L1786" s="12">
        <v>78.11</v>
      </c>
      <c r="M1786" s="12">
        <v>73</v>
      </c>
      <c r="N1786" s="13">
        <v>70.901250000000005</v>
      </c>
      <c r="O1786" s="17" t="s">
        <v>139</v>
      </c>
      <c r="P1786" s="14" t="s">
        <v>11</v>
      </c>
      <c r="Q1786" s="14" t="s">
        <v>15</v>
      </c>
      <c r="R1786" s="14" t="s">
        <v>17</v>
      </c>
      <c r="S1786" s="14" t="s">
        <v>143</v>
      </c>
    </row>
    <row r="1787" spans="1:19" x14ac:dyDescent="0.3">
      <c r="A1787" s="11">
        <v>44635.691666666666</v>
      </c>
      <c r="B1787" s="11"/>
      <c r="C1787" s="15">
        <v>44635</v>
      </c>
      <c r="D1787" s="16">
        <v>0.69166666666666676</v>
      </c>
      <c r="E1787" s="33" t="str">
        <f t="shared" si="29"/>
        <v>01:53</v>
      </c>
      <c r="F1787" s="12">
        <v>106</v>
      </c>
      <c r="G1787" s="12">
        <v>97.52000000000001</v>
      </c>
      <c r="H1787" s="12">
        <v>110.24000000000001</v>
      </c>
      <c r="I1787" s="12">
        <v>100.69999999999999</v>
      </c>
      <c r="J1787" s="12">
        <v>103.88</v>
      </c>
      <c r="K1787" s="12">
        <v>96.460000000000008</v>
      </c>
      <c r="L1787" s="12">
        <v>113.42</v>
      </c>
      <c r="M1787" s="12">
        <v>102.82</v>
      </c>
      <c r="N1787" s="13">
        <v>103.88</v>
      </c>
      <c r="O1787" s="17" t="s">
        <v>139</v>
      </c>
      <c r="P1787" s="14" t="s">
        <v>11</v>
      </c>
      <c r="Q1787" s="14" t="s">
        <v>15</v>
      </c>
      <c r="R1787" s="14" t="s">
        <v>17</v>
      </c>
      <c r="S1787" s="14" t="s">
        <v>143</v>
      </c>
    </row>
    <row r="1788" spans="1:19" x14ac:dyDescent="0.3">
      <c r="A1788" s="11">
        <v>44635.692349537036</v>
      </c>
      <c r="B1788" s="11"/>
      <c r="C1788" s="15">
        <v>44635</v>
      </c>
      <c r="D1788" s="16">
        <v>0.69234953703703705</v>
      </c>
      <c r="E1788" s="33" t="str">
        <f t="shared" si="29"/>
        <v>01:54</v>
      </c>
      <c r="F1788" s="12">
        <v>84.600000000000009</v>
      </c>
      <c r="G1788" s="12">
        <v>86.48</v>
      </c>
      <c r="H1788" s="12">
        <v>97.76</v>
      </c>
      <c r="I1788" s="12">
        <v>89.3</v>
      </c>
      <c r="J1788" s="12">
        <v>92.12</v>
      </c>
      <c r="K1788" s="12">
        <v>85.54</v>
      </c>
      <c r="L1788" s="12">
        <v>100.58000000000001</v>
      </c>
      <c r="M1788" s="12">
        <v>94</v>
      </c>
      <c r="N1788" s="13">
        <v>91.297500000000014</v>
      </c>
      <c r="O1788" s="17" t="s">
        <v>139</v>
      </c>
      <c r="P1788" s="14" t="s">
        <v>11</v>
      </c>
      <c r="Q1788" s="14" t="s">
        <v>15</v>
      </c>
      <c r="R1788" s="14" t="s">
        <v>17</v>
      </c>
      <c r="S1788" s="14" t="s">
        <v>143</v>
      </c>
    </row>
    <row r="1789" spans="1:19" x14ac:dyDescent="0.3">
      <c r="A1789" s="11">
        <v>44635.693043981482</v>
      </c>
      <c r="B1789" s="11"/>
      <c r="C1789" s="15">
        <v>44635</v>
      </c>
      <c r="D1789" s="16">
        <v>0.69304398148148139</v>
      </c>
      <c r="E1789" s="33" t="str">
        <f t="shared" si="29"/>
        <v>01:55</v>
      </c>
      <c r="F1789" s="12">
        <v>83.7</v>
      </c>
      <c r="G1789" s="12">
        <v>85.56</v>
      </c>
      <c r="H1789" s="12">
        <v>96.72</v>
      </c>
      <c r="I1789" s="12">
        <v>88.35</v>
      </c>
      <c r="J1789" s="12">
        <v>91.14</v>
      </c>
      <c r="K1789" s="12">
        <v>84.63000000000001</v>
      </c>
      <c r="L1789" s="12">
        <v>99.51</v>
      </c>
      <c r="M1789" s="12">
        <v>93</v>
      </c>
      <c r="N1789" s="13">
        <v>90.326250000000002</v>
      </c>
      <c r="O1789" s="17" t="s">
        <v>139</v>
      </c>
      <c r="P1789" s="14" t="s">
        <v>11</v>
      </c>
      <c r="Q1789" s="14" t="s">
        <v>15</v>
      </c>
      <c r="R1789" s="14" t="s">
        <v>17</v>
      </c>
      <c r="S1789" s="14" t="s">
        <v>143</v>
      </c>
    </row>
    <row r="1790" spans="1:19" x14ac:dyDescent="0.3">
      <c r="A1790" s="11">
        <v>44635.693738425929</v>
      </c>
      <c r="B1790" s="11"/>
      <c r="C1790" s="15">
        <v>44635</v>
      </c>
      <c r="D1790" s="16">
        <v>0.69373842592592594</v>
      </c>
      <c r="E1790" s="33" t="str">
        <f t="shared" ref="E1790:E1811" si="30">TEXT(D1790-$D$1534,"hh:mm")</f>
        <v>01:56</v>
      </c>
      <c r="F1790" s="12">
        <v>81.900000000000006</v>
      </c>
      <c r="G1790" s="12">
        <v>83.72</v>
      </c>
      <c r="H1790" s="12">
        <v>94.64</v>
      </c>
      <c r="I1790" s="12">
        <v>86.45</v>
      </c>
      <c r="J1790" s="12">
        <v>89.179999999999993</v>
      </c>
      <c r="K1790" s="12">
        <v>82.81</v>
      </c>
      <c r="L1790" s="12">
        <v>97.37</v>
      </c>
      <c r="M1790" s="12">
        <v>91</v>
      </c>
      <c r="N1790" s="13">
        <v>88.383750000000006</v>
      </c>
      <c r="O1790" s="17" t="s">
        <v>139</v>
      </c>
      <c r="P1790" s="14" t="s">
        <v>11</v>
      </c>
      <c r="Q1790" s="14" t="s">
        <v>15</v>
      </c>
      <c r="R1790" s="14" t="s">
        <v>17</v>
      </c>
      <c r="S1790" s="14" t="s">
        <v>143</v>
      </c>
    </row>
    <row r="1791" spans="1:19" x14ac:dyDescent="0.3">
      <c r="A1791" s="11">
        <v>44635.694432870368</v>
      </c>
      <c r="B1791" s="11"/>
      <c r="C1791" s="15">
        <v>44635</v>
      </c>
      <c r="D1791" s="16">
        <v>0.69443287037037038</v>
      </c>
      <c r="E1791" s="33" t="str">
        <f t="shared" si="30"/>
        <v>01:57</v>
      </c>
      <c r="F1791" s="12">
        <v>80.100000000000009</v>
      </c>
      <c r="G1791" s="12">
        <v>81.88000000000001</v>
      </c>
      <c r="H1791" s="12">
        <v>92.56</v>
      </c>
      <c r="I1791" s="12">
        <v>84.55</v>
      </c>
      <c r="J1791" s="12">
        <v>87.22</v>
      </c>
      <c r="K1791" s="12">
        <v>80.990000000000009</v>
      </c>
      <c r="L1791" s="12">
        <v>95.23</v>
      </c>
      <c r="M1791" s="12">
        <v>89</v>
      </c>
      <c r="N1791" s="13">
        <v>86.441250000000011</v>
      </c>
      <c r="O1791" s="17" t="s">
        <v>139</v>
      </c>
      <c r="P1791" s="14" t="s">
        <v>11</v>
      </c>
      <c r="Q1791" s="14" t="s">
        <v>15</v>
      </c>
      <c r="R1791" s="14" t="s">
        <v>17</v>
      </c>
      <c r="S1791" s="14" t="s">
        <v>143</v>
      </c>
    </row>
    <row r="1792" spans="1:19" x14ac:dyDescent="0.3">
      <c r="A1792" s="11">
        <v>44635.694710648146</v>
      </c>
      <c r="B1792" s="11"/>
      <c r="C1792" s="15">
        <v>44635</v>
      </c>
      <c r="D1792" s="16">
        <v>0.6947106481481482</v>
      </c>
      <c r="E1792" s="33" t="str">
        <f t="shared" si="30"/>
        <v>01:58</v>
      </c>
      <c r="F1792" s="12">
        <v>100</v>
      </c>
      <c r="G1792" s="12">
        <v>92</v>
      </c>
      <c r="H1792" s="12">
        <v>104</v>
      </c>
      <c r="I1792" s="12">
        <v>95</v>
      </c>
      <c r="J1792" s="12">
        <v>98</v>
      </c>
      <c r="K1792" s="12">
        <v>91</v>
      </c>
      <c r="L1792" s="12">
        <v>107</v>
      </c>
      <c r="M1792" s="12">
        <v>97</v>
      </c>
      <c r="N1792" s="13">
        <v>98</v>
      </c>
      <c r="O1792" s="17" t="s">
        <v>139</v>
      </c>
      <c r="P1792" s="14" t="s">
        <v>11</v>
      </c>
      <c r="Q1792" s="14" t="s">
        <v>15</v>
      </c>
      <c r="R1792" s="14" t="s">
        <v>17</v>
      </c>
      <c r="S1792" s="14" t="s">
        <v>143</v>
      </c>
    </row>
    <row r="1793" spans="1:19" x14ac:dyDescent="0.3">
      <c r="A1793" s="11">
        <v>44635.695127314815</v>
      </c>
      <c r="B1793" s="11"/>
      <c r="C1793" s="15">
        <v>44635</v>
      </c>
      <c r="D1793" s="16">
        <v>0.69512731481481482</v>
      </c>
      <c r="E1793" s="33" t="str">
        <f t="shared" si="30"/>
        <v>01:58</v>
      </c>
      <c r="F1793" s="12">
        <v>76.5</v>
      </c>
      <c r="G1793" s="12">
        <v>78.2</v>
      </c>
      <c r="H1793" s="12">
        <v>88.4</v>
      </c>
      <c r="I1793" s="12">
        <v>80.75</v>
      </c>
      <c r="J1793" s="12">
        <v>83.3</v>
      </c>
      <c r="K1793" s="12">
        <v>77.350000000000009</v>
      </c>
      <c r="L1793" s="12">
        <v>90.95</v>
      </c>
      <c r="M1793" s="12">
        <v>85</v>
      </c>
      <c r="N1793" s="13">
        <v>82.556250000000006</v>
      </c>
      <c r="O1793" s="17" t="s">
        <v>139</v>
      </c>
      <c r="P1793" s="14" t="s">
        <v>11</v>
      </c>
      <c r="Q1793" s="14" t="s">
        <v>15</v>
      </c>
      <c r="R1793" s="14" t="s">
        <v>17</v>
      </c>
      <c r="S1793" s="14" t="s">
        <v>143</v>
      </c>
    </row>
    <row r="1794" spans="1:19" x14ac:dyDescent="0.3">
      <c r="A1794" s="11">
        <v>44635.695138888892</v>
      </c>
      <c r="B1794" s="11"/>
      <c r="C1794" s="15">
        <v>44635</v>
      </c>
      <c r="D1794" s="16">
        <v>0.69513888888888886</v>
      </c>
      <c r="E1794" s="33" t="str">
        <f t="shared" si="30"/>
        <v>01:58</v>
      </c>
      <c r="F1794" s="12">
        <v>110</v>
      </c>
      <c r="G1794" s="12">
        <v>101.2</v>
      </c>
      <c r="H1794" s="12">
        <v>114.4</v>
      </c>
      <c r="I1794" s="12">
        <v>104.5</v>
      </c>
      <c r="J1794" s="12">
        <v>107.8</v>
      </c>
      <c r="K1794" s="12">
        <v>100.10000000000001</v>
      </c>
      <c r="L1794" s="12">
        <v>117.7</v>
      </c>
      <c r="M1794" s="12">
        <v>106.7</v>
      </c>
      <c r="N1794" s="13">
        <v>107.80000000000001</v>
      </c>
      <c r="O1794" s="17" t="s">
        <v>139</v>
      </c>
      <c r="P1794" s="14" t="s">
        <v>11</v>
      </c>
      <c r="Q1794" s="14" t="s">
        <v>15</v>
      </c>
      <c r="R1794" s="14" t="s">
        <v>17</v>
      </c>
      <c r="S1794" s="14" t="s">
        <v>143</v>
      </c>
    </row>
    <row r="1795" spans="1:19" x14ac:dyDescent="0.3">
      <c r="A1795" s="11">
        <v>44635.6952662037</v>
      </c>
      <c r="B1795" s="11"/>
      <c r="C1795" s="15">
        <v>44635</v>
      </c>
      <c r="D1795" s="16">
        <v>0.69526620370370373</v>
      </c>
      <c r="E1795" s="33" t="str">
        <f t="shared" si="30"/>
        <v>01:59</v>
      </c>
      <c r="F1795" s="12">
        <v>78</v>
      </c>
      <c r="G1795" s="12">
        <v>71.760000000000005</v>
      </c>
      <c r="H1795" s="12">
        <v>81.12</v>
      </c>
      <c r="I1795" s="12">
        <v>74.099999999999994</v>
      </c>
      <c r="J1795" s="12">
        <v>76.44</v>
      </c>
      <c r="K1795" s="12">
        <v>70.98</v>
      </c>
      <c r="L1795" s="12">
        <v>83.460000000000008</v>
      </c>
      <c r="M1795" s="12">
        <v>75.66</v>
      </c>
      <c r="N1795" s="13">
        <v>76.44</v>
      </c>
      <c r="O1795" s="17" t="s">
        <v>139</v>
      </c>
      <c r="P1795" s="14" t="s">
        <v>11</v>
      </c>
      <c r="Q1795" s="14" t="s">
        <v>15</v>
      </c>
      <c r="R1795" s="14" t="s">
        <v>17</v>
      </c>
      <c r="S1795" s="14" t="s">
        <v>143</v>
      </c>
    </row>
    <row r="1796" spans="1:19" x14ac:dyDescent="0.3">
      <c r="A1796" s="11">
        <v>44635.695821759262</v>
      </c>
      <c r="B1796" s="11"/>
      <c r="C1796" s="15">
        <v>44635</v>
      </c>
      <c r="D1796" s="16">
        <v>0.69582175925925915</v>
      </c>
      <c r="E1796" s="33" t="str">
        <f t="shared" si="30"/>
        <v>01:59</v>
      </c>
      <c r="F1796" s="12">
        <v>85.5</v>
      </c>
      <c r="G1796" s="12">
        <v>87.4</v>
      </c>
      <c r="H1796" s="12">
        <v>98.8</v>
      </c>
      <c r="I1796" s="12">
        <v>90.25</v>
      </c>
      <c r="J1796" s="12">
        <v>93.1</v>
      </c>
      <c r="K1796" s="12">
        <v>86.45</v>
      </c>
      <c r="L1796" s="12">
        <v>101.65</v>
      </c>
      <c r="M1796" s="12">
        <v>95</v>
      </c>
      <c r="N1796" s="13">
        <v>92.268749999999997</v>
      </c>
      <c r="O1796" s="17" t="s">
        <v>139</v>
      </c>
      <c r="P1796" s="14" t="s">
        <v>11</v>
      </c>
      <c r="Q1796" s="14" t="s">
        <v>15</v>
      </c>
      <c r="R1796" s="14" t="s">
        <v>17</v>
      </c>
      <c r="S1796" s="14" t="s">
        <v>143</v>
      </c>
    </row>
    <row r="1797" spans="1:19" x14ac:dyDescent="0.3">
      <c r="A1797" s="11">
        <v>44635.696516203701</v>
      </c>
      <c r="B1797" s="11"/>
      <c r="C1797" s="15">
        <v>44635</v>
      </c>
      <c r="D1797" s="16">
        <v>0.69651620370370371</v>
      </c>
      <c r="E1797" s="33" t="str">
        <f t="shared" si="30"/>
        <v>02:00</v>
      </c>
      <c r="F1797" s="12">
        <v>81.900000000000006</v>
      </c>
      <c r="G1797" s="12">
        <v>83.72</v>
      </c>
      <c r="H1797" s="12">
        <v>94.64</v>
      </c>
      <c r="I1797" s="12">
        <v>86.45</v>
      </c>
      <c r="J1797" s="12">
        <v>89.179999999999993</v>
      </c>
      <c r="K1797" s="12">
        <v>82.81</v>
      </c>
      <c r="L1797" s="12">
        <v>97.37</v>
      </c>
      <c r="M1797" s="12">
        <v>91</v>
      </c>
      <c r="N1797" s="13">
        <v>88.383750000000006</v>
      </c>
      <c r="O1797" s="17" t="s">
        <v>139</v>
      </c>
      <c r="P1797" s="14" t="s">
        <v>11</v>
      </c>
      <c r="Q1797" s="14" t="s">
        <v>15</v>
      </c>
      <c r="R1797" s="14" t="s">
        <v>17</v>
      </c>
      <c r="S1797" s="14" t="s">
        <v>143</v>
      </c>
    </row>
    <row r="1798" spans="1:19" x14ac:dyDescent="0.3">
      <c r="A1798" s="11">
        <v>44635.697210648148</v>
      </c>
      <c r="B1798" s="11"/>
      <c r="C1798" s="15">
        <v>44635</v>
      </c>
      <c r="D1798" s="16">
        <v>0.69721064814814815</v>
      </c>
      <c r="E1798" s="33" t="str">
        <f t="shared" si="30"/>
        <v>02:01</v>
      </c>
      <c r="F1798" s="12">
        <v>86.4</v>
      </c>
      <c r="G1798" s="12">
        <v>88.320000000000007</v>
      </c>
      <c r="H1798" s="12">
        <v>99.84</v>
      </c>
      <c r="I1798" s="12">
        <v>91.199999999999989</v>
      </c>
      <c r="J1798" s="12">
        <v>94.08</v>
      </c>
      <c r="K1798" s="12">
        <v>87.36</v>
      </c>
      <c r="L1798" s="12">
        <v>102.72</v>
      </c>
      <c r="M1798" s="12">
        <v>96</v>
      </c>
      <c r="N1798" s="13">
        <v>93.240000000000009</v>
      </c>
      <c r="O1798" s="17" t="s">
        <v>139</v>
      </c>
      <c r="P1798" s="14" t="s">
        <v>11</v>
      </c>
      <c r="Q1798" s="14" t="s">
        <v>15</v>
      </c>
      <c r="R1798" s="14" t="s">
        <v>17</v>
      </c>
      <c r="S1798" s="14" t="s">
        <v>143</v>
      </c>
    </row>
    <row r="1799" spans="1:19" x14ac:dyDescent="0.3">
      <c r="A1799" s="11">
        <v>44635.697905092595</v>
      </c>
      <c r="B1799" s="11"/>
      <c r="C1799" s="15">
        <v>44635</v>
      </c>
      <c r="D1799" s="16">
        <v>0.69790509259259259</v>
      </c>
      <c r="E1799" s="33" t="str">
        <f t="shared" si="30"/>
        <v>02:02</v>
      </c>
      <c r="F1799" s="12">
        <v>88.2</v>
      </c>
      <c r="G1799" s="12">
        <v>90.160000000000011</v>
      </c>
      <c r="H1799" s="12">
        <v>101.92</v>
      </c>
      <c r="I1799" s="12">
        <v>93.1</v>
      </c>
      <c r="J1799" s="12">
        <v>96.039999999999992</v>
      </c>
      <c r="K1799" s="12">
        <v>89.18</v>
      </c>
      <c r="L1799" s="12">
        <v>104.86</v>
      </c>
      <c r="M1799" s="12">
        <v>98</v>
      </c>
      <c r="N1799" s="13">
        <v>95.18249999999999</v>
      </c>
      <c r="O1799" s="17" t="s">
        <v>139</v>
      </c>
      <c r="P1799" s="14" t="s">
        <v>11</v>
      </c>
      <c r="Q1799" s="14" t="s">
        <v>15</v>
      </c>
      <c r="R1799" s="14" t="s">
        <v>17</v>
      </c>
      <c r="S1799" s="14" t="s">
        <v>143</v>
      </c>
    </row>
    <row r="1800" spans="1:19" x14ac:dyDescent="0.3">
      <c r="A1800" s="11">
        <v>44635.698599537034</v>
      </c>
      <c r="B1800" s="11"/>
      <c r="C1800" s="15">
        <v>44635</v>
      </c>
      <c r="D1800" s="16">
        <v>0.69859953703703714</v>
      </c>
      <c r="E1800" s="33" t="str">
        <f t="shared" si="30"/>
        <v>02:03</v>
      </c>
      <c r="F1800" s="12">
        <v>81</v>
      </c>
      <c r="G1800" s="12">
        <v>82.8</v>
      </c>
      <c r="H1800" s="12">
        <v>93.600000000000009</v>
      </c>
      <c r="I1800" s="12">
        <v>85.5</v>
      </c>
      <c r="J1800" s="12">
        <v>88.2</v>
      </c>
      <c r="K1800" s="12">
        <v>81.900000000000006</v>
      </c>
      <c r="L1800" s="12">
        <v>96.300000000000011</v>
      </c>
      <c r="M1800" s="12">
        <v>90</v>
      </c>
      <c r="N1800" s="13">
        <v>87.412499999999994</v>
      </c>
      <c r="O1800" s="17" t="s">
        <v>139</v>
      </c>
      <c r="P1800" s="14" t="s">
        <v>11</v>
      </c>
      <c r="Q1800" s="14" t="s">
        <v>15</v>
      </c>
      <c r="R1800" s="14" t="s">
        <v>17</v>
      </c>
      <c r="S1800" s="14" t="s">
        <v>143</v>
      </c>
    </row>
    <row r="1801" spans="1:19" x14ac:dyDescent="0.3">
      <c r="A1801" s="11">
        <v>44635.698611111111</v>
      </c>
      <c r="B1801" s="11"/>
      <c r="C1801" s="15">
        <v>44635</v>
      </c>
      <c r="D1801" s="16">
        <v>0.69861111111111107</v>
      </c>
      <c r="E1801" s="33" t="str">
        <f t="shared" si="30"/>
        <v>02:03</v>
      </c>
      <c r="F1801" s="12">
        <v>86</v>
      </c>
      <c r="G1801" s="12">
        <v>79.12</v>
      </c>
      <c r="H1801" s="12">
        <v>89.44</v>
      </c>
      <c r="I1801" s="12">
        <v>81.7</v>
      </c>
      <c r="J1801" s="12">
        <v>84.28</v>
      </c>
      <c r="K1801" s="12">
        <v>78.260000000000005</v>
      </c>
      <c r="L1801" s="12">
        <v>92.02000000000001</v>
      </c>
      <c r="M1801" s="12">
        <v>83.42</v>
      </c>
      <c r="N1801" s="13">
        <v>84.279999999999987</v>
      </c>
      <c r="O1801" s="17" t="s">
        <v>139</v>
      </c>
      <c r="P1801" s="14" t="s">
        <v>11</v>
      </c>
      <c r="Q1801" s="14" t="s">
        <v>15</v>
      </c>
      <c r="R1801" s="14" t="s">
        <v>17</v>
      </c>
      <c r="S1801" s="14" t="s">
        <v>143</v>
      </c>
    </row>
    <row r="1802" spans="1:19" x14ac:dyDescent="0.3">
      <c r="A1802" s="11">
        <v>44635.699293981481</v>
      </c>
      <c r="B1802" s="11"/>
      <c r="C1802" s="15">
        <v>44635</v>
      </c>
      <c r="D1802" s="16">
        <v>0.69929398148148147</v>
      </c>
      <c r="E1802" s="33" t="str">
        <f t="shared" si="30"/>
        <v>02:04</v>
      </c>
      <c r="F1802" s="12">
        <v>78.3</v>
      </c>
      <c r="G1802" s="12">
        <v>80.040000000000006</v>
      </c>
      <c r="H1802" s="12">
        <v>90.48</v>
      </c>
      <c r="I1802" s="12">
        <v>82.649999999999991</v>
      </c>
      <c r="J1802" s="12">
        <v>85.26</v>
      </c>
      <c r="K1802" s="12">
        <v>79.17</v>
      </c>
      <c r="L1802" s="12">
        <v>93.09</v>
      </c>
      <c r="M1802" s="12">
        <v>87</v>
      </c>
      <c r="N1802" s="13">
        <v>84.498750000000001</v>
      </c>
      <c r="O1802" s="17" t="s">
        <v>139</v>
      </c>
      <c r="P1802" s="14" t="s">
        <v>11</v>
      </c>
      <c r="Q1802" s="14" t="s">
        <v>15</v>
      </c>
      <c r="R1802" s="14" t="s">
        <v>17</v>
      </c>
      <c r="S1802" s="14" t="s">
        <v>143</v>
      </c>
    </row>
    <row r="1803" spans="1:19" x14ac:dyDescent="0.3">
      <c r="A1803" s="11">
        <v>44635.699861111112</v>
      </c>
      <c r="B1803" s="11"/>
      <c r="C1803" s="15">
        <v>44635</v>
      </c>
      <c r="D1803" s="16">
        <v>0.69986111111111116</v>
      </c>
      <c r="E1803" s="33" t="str">
        <f t="shared" si="30"/>
        <v>02:05</v>
      </c>
      <c r="F1803" s="12">
        <v>70.2</v>
      </c>
      <c r="G1803" s="12">
        <v>71.760000000000005</v>
      </c>
      <c r="H1803" s="12">
        <v>81.12</v>
      </c>
      <c r="I1803" s="12">
        <v>74.099999999999994</v>
      </c>
      <c r="J1803" s="12">
        <v>76.44</v>
      </c>
      <c r="K1803" s="12">
        <v>70.98</v>
      </c>
      <c r="L1803" s="12">
        <v>83.460000000000008</v>
      </c>
      <c r="M1803" s="12">
        <v>78</v>
      </c>
      <c r="N1803" s="13">
        <v>75.757500000000007</v>
      </c>
      <c r="O1803" s="17" t="s">
        <v>139</v>
      </c>
      <c r="P1803" s="14" t="s">
        <v>11</v>
      </c>
      <c r="Q1803" s="14" t="s">
        <v>15</v>
      </c>
      <c r="R1803" s="14" t="s">
        <v>17</v>
      </c>
      <c r="S1803" s="14" t="s">
        <v>143</v>
      </c>
    </row>
    <row r="1804" spans="1:19" x14ac:dyDescent="0.3">
      <c r="A1804" s="11">
        <v>44635.699988425928</v>
      </c>
      <c r="B1804" s="11"/>
      <c r="C1804" s="15">
        <v>44635</v>
      </c>
      <c r="D1804" s="16">
        <v>0.69998842592592592</v>
      </c>
      <c r="E1804" s="33" t="str">
        <f t="shared" si="30"/>
        <v>02:05</v>
      </c>
      <c r="F1804" s="12">
        <v>72.900000000000006</v>
      </c>
      <c r="G1804" s="12">
        <v>74.52000000000001</v>
      </c>
      <c r="H1804" s="12">
        <v>84.240000000000009</v>
      </c>
      <c r="I1804" s="12">
        <v>76.95</v>
      </c>
      <c r="J1804" s="12">
        <v>79.38</v>
      </c>
      <c r="K1804" s="12">
        <v>73.710000000000008</v>
      </c>
      <c r="L1804" s="12">
        <v>86.67</v>
      </c>
      <c r="M1804" s="12">
        <v>81</v>
      </c>
      <c r="N1804" s="13">
        <v>78.671250000000001</v>
      </c>
      <c r="O1804" s="17" t="s">
        <v>139</v>
      </c>
      <c r="P1804" s="14" t="s">
        <v>11</v>
      </c>
      <c r="Q1804" s="14" t="s">
        <v>15</v>
      </c>
      <c r="R1804" s="14" t="s">
        <v>17</v>
      </c>
      <c r="S1804" s="14" t="s">
        <v>143</v>
      </c>
    </row>
    <row r="1805" spans="1:19" x14ac:dyDescent="0.3">
      <c r="A1805" s="11">
        <v>44635.700011574074</v>
      </c>
      <c r="B1805" s="11"/>
      <c r="C1805" s="15">
        <v>44635</v>
      </c>
      <c r="D1805" s="16">
        <v>0.70001157407407411</v>
      </c>
      <c r="E1805" s="33" t="str">
        <f t="shared" si="30"/>
        <v>02:05</v>
      </c>
      <c r="F1805" s="12">
        <v>66.600000000000009</v>
      </c>
      <c r="G1805" s="12">
        <v>68.08</v>
      </c>
      <c r="H1805" s="12">
        <v>76.960000000000008</v>
      </c>
      <c r="I1805" s="12">
        <v>70.3</v>
      </c>
      <c r="J1805" s="12">
        <v>72.52</v>
      </c>
      <c r="K1805" s="12">
        <v>67.34</v>
      </c>
      <c r="L1805" s="12">
        <v>79.180000000000007</v>
      </c>
      <c r="M1805" s="12">
        <v>74</v>
      </c>
      <c r="N1805" s="13">
        <v>71.872500000000002</v>
      </c>
      <c r="O1805" s="17" t="s">
        <v>139</v>
      </c>
      <c r="P1805" s="14" t="s">
        <v>11</v>
      </c>
      <c r="Q1805" s="14" t="s">
        <v>15</v>
      </c>
      <c r="R1805" s="14" t="s">
        <v>17</v>
      </c>
      <c r="S1805" s="14" t="s">
        <v>143</v>
      </c>
    </row>
    <row r="1806" spans="1:19" x14ac:dyDescent="0.3">
      <c r="A1806" s="11">
        <v>44635.700648148151</v>
      </c>
      <c r="B1806" s="11"/>
      <c r="C1806" s="15">
        <v>44635</v>
      </c>
      <c r="D1806" s="16">
        <v>0.70064814814814813</v>
      </c>
      <c r="E1806" s="33" t="str">
        <f t="shared" si="30"/>
        <v>02:06</v>
      </c>
      <c r="F1806" s="12">
        <v>83</v>
      </c>
      <c r="G1806" s="12">
        <v>76.36</v>
      </c>
      <c r="H1806" s="12">
        <v>86.320000000000007</v>
      </c>
      <c r="I1806" s="12">
        <v>78.849999999999994</v>
      </c>
      <c r="J1806" s="12">
        <v>81.34</v>
      </c>
      <c r="K1806" s="12">
        <v>75.53</v>
      </c>
      <c r="L1806" s="12">
        <v>88.81</v>
      </c>
      <c r="M1806" s="12">
        <v>80.509999999999991</v>
      </c>
      <c r="N1806" s="13">
        <v>81.34</v>
      </c>
      <c r="O1806" s="17" t="s">
        <v>139</v>
      </c>
      <c r="P1806" s="14" t="s">
        <v>11</v>
      </c>
      <c r="Q1806" s="14" t="s">
        <v>15</v>
      </c>
      <c r="R1806" s="14" t="s">
        <v>17</v>
      </c>
      <c r="S1806" s="14" t="s">
        <v>143</v>
      </c>
    </row>
    <row r="1807" spans="1:19" x14ac:dyDescent="0.3">
      <c r="A1807" s="11">
        <v>44635.700682870367</v>
      </c>
      <c r="B1807" s="11"/>
      <c r="C1807" s="15">
        <v>44635</v>
      </c>
      <c r="D1807" s="16">
        <v>0.70068287037037036</v>
      </c>
      <c r="E1807" s="33" t="str">
        <f t="shared" si="30"/>
        <v>02:06</v>
      </c>
      <c r="F1807" s="12">
        <v>63.9</v>
      </c>
      <c r="G1807" s="12">
        <v>65.320000000000007</v>
      </c>
      <c r="H1807" s="12">
        <v>73.84</v>
      </c>
      <c r="I1807" s="12">
        <v>67.45</v>
      </c>
      <c r="J1807" s="12">
        <v>69.58</v>
      </c>
      <c r="K1807" s="12">
        <v>64.61</v>
      </c>
      <c r="L1807" s="12">
        <v>75.97</v>
      </c>
      <c r="M1807" s="12">
        <v>71</v>
      </c>
      <c r="N1807" s="13">
        <v>68.958749999999995</v>
      </c>
      <c r="O1807" s="17" t="s">
        <v>139</v>
      </c>
      <c r="P1807" s="14" t="s">
        <v>11</v>
      </c>
      <c r="Q1807" s="14" t="s">
        <v>15</v>
      </c>
      <c r="R1807" s="14" t="s">
        <v>17</v>
      </c>
      <c r="S1807" s="14" t="s">
        <v>143</v>
      </c>
    </row>
    <row r="1808" spans="1:19" x14ac:dyDescent="0.3">
      <c r="A1808" s="11">
        <v>44635.701377314814</v>
      </c>
      <c r="B1808" s="11"/>
      <c r="C1808" s="15">
        <v>44635</v>
      </c>
      <c r="D1808" s="16">
        <v>0.70137731481481491</v>
      </c>
      <c r="E1808" s="33" t="str">
        <f t="shared" si="30"/>
        <v>02:07</v>
      </c>
      <c r="F1808" s="12">
        <v>54</v>
      </c>
      <c r="G1808" s="12">
        <v>55.2</v>
      </c>
      <c r="H1808" s="12">
        <v>62.400000000000006</v>
      </c>
      <c r="I1808" s="12">
        <v>57</v>
      </c>
      <c r="J1808" s="12">
        <v>58.8</v>
      </c>
      <c r="K1808" s="12">
        <v>54.6</v>
      </c>
      <c r="L1808" s="12">
        <v>64.2</v>
      </c>
      <c r="M1808" s="12">
        <v>60</v>
      </c>
      <c r="N1808" s="13">
        <v>58.275000000000006</v>
      </c>
      <c r="O1808" s="17" t="s">
        <v>139</v>
      </c>
      <c r="P1808" s="14" t="s">
        <v>11</v>
      </c>
      <c r="Q1808" s="14" t="s">
        <v>15</v>
      </c>
      <c r="R1808" s="14" t="s">
        <v>17</v>
      </c>
      <c r="S1808" s="14" t="s">
        <v>143</v>
      </c>
    </row>
    <row r="1809" spans="1:19" x14ac:dyDescent="0.3">
      <c r="A1809" s="11">
        <v>44635.70207175926</v>
      </c>
      <c r="B1809" s="11"/>
      <c r="C1809" s="15">
        <v>44635</v>
      </c>
      <c r="D1809" s="16">
        <v>0.70207175925925924</v>
      </c>
      <c r="E1809" s="33" t="str">
        <f t="shared" si="30"/>
        <v>02:08</v>
      </c>
      <c r="F1809" s="12">
        <v>50.4</v>
      </c>
      <c r="G1809" s="12">
        <v>51.52</v>
      </c>
      <c r="H1809" s="12">
        <v>58.24</v>
      </c>
      <c r="I1809" s="12">
        <v>53.199999999999996</v>
      </c>
      <c r="J1809" s="12">
        <v>54.879999999999995</v>
      </c>
      <c r="K1809" s="12">
        <v>50.96</v>
      </c>
      <c r="L1809" s="12">
        <v>59.92</v>
      </c>
      <c r="M1809" s="12">
        <v>56</v>
      </c>
      <c r="N1809" s="13">
        <v>54.39</v>
      </c>
      <c r="O1809" s="17" t="s">
        <v>139</v>
      </c>
      <c r="P1809" s="14" t="s">
        <v>11</v>
      </c>
      <c r="Q1809" s="14" t="s">
        <v>15</v>
      </c>
      <c r="R1809" s="14" t="s">
        <v>17</v>
      </c>
      <c r="S1809" s="14" t="s">
        <v>143</v>
      </c>
    </row>
    <row r="1810" spans="1:19" x14ac:dyDescent="0.3">
      <c r="A1810" s="11">
        <v>44635.70208333333</v>
      </c>
      <c r="B1810" s="11"/>
      <c r="C1810" s="15">
        <v>44635</v>
      </c>
      <c r="D1810" s="16">
        <v>0.70208333333333339</v>
      </c>
      <c r="E1810" s="33" t="str">
        <f t="shared" si="30"/>
        <v>02:08</v>
      </c>
      <c r="F1810" s="12">
        <v>109</v>
      </c>
      <c r="G1810" s="12">
        <v>100.28</v>
      </c>
      <c r="H1810" s="12">
        <v>113.36</v>
      </c>
      <c r="I1810" s="12">
        <v>103.55</v>
      </c>
      <c r="J1810" s="12">
        <v>106.82</v>
      </c>
      <c r="K1810" s="12">
        <v>99.19</v>
      </c>
      <c r="L1810" s="12">
        <v>116.63000000000001</v>
      </c>
      <c r="M1810" s="12">
        <v>105.73</v>
      </c>
      <c r="N1810" s="13">
        <v>106.82000000000001</v>
      </c>
      <c r="O1810" s="17" t="s">
        <v>139</v>
      </c>
      <c r="P1810" s="14" t="s">
        <v>11</v>
      </c>
      <c r="Q1810" s="14" t="s">
        <v>15</v>
      </c>
      <c r="R1810" s="14" t="s">
        <v>17</v>
      </c>
      <c r="S1810" s="14" t="s">
        <v>143</v>
      </c>
    </row>
    <row r="1811" spans="1:19" x14ac:dyDescent="0.3">
      <c r="A1811" s="11">
        <v>44635.702766203707</v>
      </c>
      <c r="B1811" s="11"/>
      <c r="C1811" s="15">
        <v>44635</v>
      </c>
      <c r="D1811" s="16">
        <v>0.70276620370370368</v>
      </c>
      <c r="E1811" s="33" t="str">
        <f t="shared" si="30"/>
        <v>02:09</v>
      </c>
      <c r="F1811" s="12">
        <v>60.300000000000004</v>
      </c>
      <c r="G1811" s="12">
        <v>61.64</v>
      </c>
      <c r="H1811" s="12">
        <v>69.680000000000007</v>
      </c>
      <c r="I1811" s="12">
        <v>63.65</v>
      </c>
      <c r="J1811" s="12">
        <v>65.66</v>
      </c>
      <c r="K1811" s="12">
        <v>60.97</v>
      </c>
      <c r="L1811" s="12">
        <v>71.69</v>
      </c>
      <c r="M1811" s="12">
        <v>67</v>
      </c>
      <c r="N1811" s="13">
        <v>65.07374999999999</v>
      </c>
      <c r="O1811" s="17" t="s">
        <v>139</v>
      </c>
      <c r="P1811" s="14" t="s">
        <v>11</v>
      </c>
      <c r="Q1811" s="14" t="s">
        <v>15</v>
      </c>
      <c r="R1811" s="14" t="s">
        <v>17</v>
      </c>
      <c r="S1811" s="14" t="s">
        <v>143</v>
      </c>
    </row>
    <row r="1812" spans="1:19" x14ac:dyDescent="0.3">
      <c r="A1812" s="11">
        <v>44641.354861111111</v>
      </c>
      <c r="B1812" s="11"/>
      <c r="C1812" s="15">
        <v>44641</v>
      </c>
      <c r="D1812" s="16">
        <v>0.35486111111111113</v>
      </c>
      <c r="E1812" s="16"/>
      <c r="F1812" s="12">
        <v>86.4</v>
      </c>
      <c r="G1812" s="12">
        <v>88.320000000000007</v>
      </c>
      <c r="H1812" s="12">
        <v>99.84</v>
      </c>
      <c r="I1812" s="12">
        <v>91.199999999999989</v>
      </c>
      <c r="J1812" s="12">
        <v>94.08</v>
      </c>
      <c r="K1812" s="12">
        <v>87.36</v>
      </c>
      <c r="L1812" s="12">
        <v>96</v>
      </c>
      <c r="M1812" s="12">
        <v>93.12</v>
      </c>
      <c r="N1812" s="13">
        <v>92.04</v>
      </c>
      <c r="O1812" s="17" t="s">
        <v>136</v>
      </c>
      <c r="P1812" s="14" t="s">
        <v>8</v>
      </c>
      <c r="Q1812" s="14" t="s">
        <v>118</v>
      </c>
      <c r="R1812" s="14" t="s">
        <v>119</v>
      </c>
      <c r="S1812" s="14" t="s">
        <v>143</v>
      </c>
    </row>
    <row r="1813" spans="1:19" x14ac:dyDescent="0.3">
      <c r="A1813" s="11">
        <v>44641.355381944442</v>
      </c>
      <c r="B1813" s="11"/>
      <c r="C1813" s="15">
        <v>44641</v>
      </c>
      <c r="D1813" s="16">
        <v>0.35538194444444443</v>
      </c>
      <c r="E1813" s="16"/>
      <c r="F1813" s="12">
        <v>71.100000000000009</v>
      </c>
      <c r="G1813" s="12">
        <v>72.680000000000007</v>
      </c>
      <c r="H1813" s="12">
        <v>82.16</v>
      </c>
      <c r="I1813" s="12">
        <v>75.05</v>
      </c>
      <c r="J1813" s="12">
        <v>77.42</v>
      </c>
      <c r="K1813" s="12">
        <v>71.89</v>
      </c>
      <c r="L1813" s="12">
        <v>79</v>
      </c>
      <c r="M1813" s="12">
        <v>76.63</v>
      </c>
      <c r="N1813" s="13">
        <v>75.741249999999994</v>
      </c>
      <c r="O1813" s="17" t="s">
        <v>136</v>
      </c>
      <c r="P1813" s="14" t="s">
        <v>8</v>
      </c>
      <c r="Q1813" s="14" t="s">
        <v>118</v>
      </c>
      <c r="R1813" s="14" t="s">
        <v>119</v>
      </c>
      <c r="S1813" s="14" t="s">
        <v>143</v>
      </c>
    </row>
    <row r="1814" spans="1:19" x14ac:dyDescent="0.3">
      <c r="A1814" s="11">
        <v>44641.356689814813</v>
      </c>
      <c r="B1814" s="11"/>
      <c r="C1814" s="15">
        <v>44641</v>
      </c>
      <c r="D1814" s="16">
        <v>0.35668981481481482</v>
      </c>
      <c r="E1814" s="16"/>
      <c r="F1814" s="12">
        <v>67.5</v>
      </c>
      <c r="G1814" s="12">
        <v>69</v>
      </c>
      <c r="H1814" s="12">
        <v>78</v>
      </c>
      <c r="I1814" s="12">
        <v>71.25</v>
      </c>
      <c r="J1814" s="12">
        <v>73.5</v>
      </c>
      <c r="K1814" s="12">
        <v>68.25</v>
      </c>
      <c r="L1814" s="12">
        <v>75</v>
      </c>
      <c r="M1814" s="12">
        <v>72.75</v>
      </c>
      <c r="N1814" s="13">
        <v>71.90625</v>
      </c>
      <c r="O1814" s="17" t="s">
        <v>136</v>
      </c>
      <c r="P1814" s="14" t="s">
        <v>8</v>
      </c>
      <c r="Q1814" s="14" t="s">
        <v>118</v>
      </c>
      <c r="R1814" s="14" t="s">
        <v>119</v>
      </c>
      <c r="S1814" s="14" t="s">
        <v>143</v>
      </c>
    </row>
    <row r="1815" spans="1:19" x14ac:dyDescent="0.3">
      <c r="A1815" s="11">
        <v>44641.35833333333</v>
      </c>
      <c r="B1815" s="11"/>
      <c r="C1815" s="15">
        <v>44641</v>
      </c>
      <c r="D1815" s="16">
        <v>0.35833333333333334</v>
      </c>
      <c r="E1815" s="33" t="str">
        <f t="shared" ref="E1815:E1846" si="31">TEXT(D1815-$D$1815,"hh:mm")</f>
        <v>00:00</v>
      </c>
      <c r="F1815" s="12">
        <v>74.7</v>
      </c>
      <c r="G1815" s="12">
        <v>76.36</v>
      </c>
      <c r="H1815" s="12">
        <v>86.320000000000007</v>
      </c>
      <c r="I1815" s="12">
        <v>78.849999999999994</v>
      </c>
      <c r="J1815" s="12">
        <v>81.34</v>
      </c>
      <c r="K1815" s="12">
        <v>75.53</v>
      </c>
      <c r="L1815" s="12">
        <v>83</v>
      </c>
      <c r="M1815" s="12">
        <v>80.509999999999991</v>
      </c>
      <c r="N1815" s="13">
        <v>79.576250000000002</v>
      </c>
      <c r="O1815" s="17" t="s">
        <v>136</v>
      </c>
      <c r="P1815" s="14" t="s">
        <v>9</v>
      </c>
      <c r="Q1815" s="14" t="s">
        <v>118</v>
      </c>
      <c r="R1815" s="14" t="s">
        <v>119</v>
      </c>
      <c r="S1815" s="14" t="s">
        <v>143</v>
      </c>
    </row>
    <row r="1816" spans="1:19" x14ac:dyDescent="0.3">
      <c r="A1816" s="11">
        <v>44641.361805555556</v>
      </c>
      <c r="B1816" s="11"/>
      <c r="C1816" s="15">
        <v>44641</v>
      </c>
      <c r="D1816" s="16">
        <v>0.36180555555555555</v>
      </c>
      <c r="E1816" s="33" t="str">
        <f t="shared" si="31"/>
        <v>00:05</v>
      </c>
      <c r="F1816" s="12">
        <v>80.100000000000009</v>
      </c>
      <c r="G1816" s="12">
        <v>81.88000000000001</v>
      </c>
      <c r="H1816" s="12">
        <v>92.56</v>
      </c>
      <c r="I1816" s="12">
        <v>84.55</v>
      </c>
      <c r="J1816" s="12">
        <v>87.22</v>
      </c>
      <c r="K1816" s="12">
        <v>80.990000000000009</v>
      </c>
      <c r="L1816" s="12">
        <v>89</v>
      </c>
      <c r="M1816" s="12">
        <v>86.33</v>
      </c>
      <c r="N1816" s="13">
        <v>85.328750000000014</v>
      </c>
      <c r="O1816" s="17" t="s">
        <v>136</v>
      </c>
      <c r="P1816" s="14" t="s">
        <v>9</v>
      </c>
      <c r="Q1816" s="14" t="s">
        <v>118</v>
      </c>
      <c r="R1816" s="14" t="s">
        <v>119</v>
      </c>
      <c r="S1816" s="14" t="s">
        <v>143</v>
      </c>
    </row>
    <row r="1817" spans="1:19" x14ac:dyDescent="0.3">
      <c r="A1817" s="11">
        <v>44641.362511574072</v>
      </c>
      <c r="B1817" s="11"/>
      <c r="C1817" s="15">
        <v>44641</v>
      </c>
      <c r="D1817" s="16">
        <v>0.36251157407407408</v>
      </c>
      <c r="E1817" s="33" t="str">
        <f t="shared" si="31"/>
        <v>00:06</v>
      </c>
      <c r="F1817" s="12">
        <v>78.3</v>
      </c>
      <c r="G1817" s="12">
        <v>80.040000000000006</v>
      </c>
      <c r="H1817" s="12">
        <v>90.48</v>
      </c>
      <c r="I1817" s="12">
        <v>82.649999999999991</v>
      </c>
      <c r="J1817" s="12">
        <v>85.26</v>
      </c>
      <c r="K1817" s="12">
        <v>79.17</v>
      </c>
      <c r="L1817" s="12">
        <v>87</v>
      </c>
      <c r="M1817" s="12">
        <v>84.39</v>
      </c>
      <c r="N1817" s="13">
        <v>83.411249999999995</v>
      </c>
      <c r="O1817" s="17" t="s">
        <v>136</v>
      </c>
      <c r="P1817" s="14" t="s">
        <v>9</v>
      </c>
      <c r="Q1817" s="14" t="s">
        <v>118</v>
      </c>
      <c r="R1817" s="14" t="s">
        <v>119</v>
      </c>
      <c r="S1817" s="14" t="s">
        <v>143</v>
      </c>
    </row>
    <row r="1818" spans="1:19" x14ac:dyDescent="0.3">
      <c r="A1818" s="11">
        <v>44641.365173611113</v>
      </c>
      <c r="B1818" s="11"/>
      <c r="C1818" s="15">
        <v>44641</v>
      </c>
      <c r="D1818" s="16">
        <v>0.36517361111111107</v>
      </c>
      <c r="E1818" s="33" t="str">
        <f t="shared" si="31"/>
        <v>00:09</v>
      </c>
      <c r="F1818" s="12">
        <v>81.900000000000006</v>
      </c>
      <c r="G1818" s="12">
        <v>83.72</v>
      </c>
      <c r="H1818" s="12">
        <v>94.64</v>
      </c>
      <c r="I1818" s="12">
        <v>86.45</v>
      </c>
      <c r="J1818" s="12">
        <v>89.179999999999993</v>
      </c>
      <c r="K1818" s="12">
        <v>82.81</v>
      </c>
      <c r="L1818" s="12">
        <v>91</v>
      </c>
      <c r="M1818" s="12">
        <v>88.27</v>
      </c>
      <c r="N1818" s="13">
        <v>87.246250000000003</v>
      </c>
      <c r="O1818" s="17" t="s">
        <v>136</v>
      </c>
      <c r="P1818" s="14" t="s">
        <v>9</v>
      </c>
      <c r="Q1818" s="14" t="s">
        <v>118</v>
      </c>
      <c r="R1818" s="14" t="s">
        <v>119</v>
      </c>
      <c r="S1818" s="14" t="s">
        <v>143</v>
      </c>
    </row>
    <row r="1819" spans="1:19" x14ac:dyDescent="0.3">
      <c r="A1819" s="11">
        <v>44641.365277777775</v>
      </c>
      <c r="B1819" s="11"/>
      <c r="C1819" s="15">
        <v>44641</v>
      </c>
      <c r="D1819" s="16">
        <v>0.36527777777777781</v>
      </c>
      <c r="E1819" s="33" t="str">
        <f t="shared" si="31"/>
        <v>00:10</v>
      </c>
      <c r="F1819" s="12">
        <v>81</v>
      </c>
      <c r="G1819" s="12">
        <v>82.8</v>
      </c>
      <c r="H1819" s="12">
        <v>93.600000000000009</v>
      </c>
      <c r="I1819" s="12">
        <v>85.5</v>
      </c>
      <c r="J1819" s="12">
        <v>88.2</v>
      </c>
      <c r="K1819" s="12">
        <v>81.900000000000006</v>
      </c>
      <c r="L1819" s="12">
        <v>90</v>
      </c>
      <c r="M1819" s="12">
        <v>87.3</v>
      </c>
      <c r="N1819" s="13">
        <v>86.287499999999994</v>
      </c>
      <c r="O1819" s="17" t="s">
        <v>136</v>
      </c>
      <c r="P1819" s="14" t="s">
        <v>9</v>
      </c>
      <c r="Q1819" s="14" t="s">
        <v>118</v>
      </c>
      <c r="R1819" s="14" t="s">
        <v>119</v>
      </c>
      <c r="S1819" s="14" t="s">
        <v>143</v>
      </c>
    </row>
    <row r="1820" spans="1:19" x14ac:dyDescent="0.3">
      <c r="A1820" s="11">
        <v>44641.368750000001</v>
      </c>
      <c r="B1820" s="11"/>
      <c r="C1820" s="15">
        <v>44641</v>
      </c>
      <c r="D1820" s="16">
        <v>0.36874999999999997</v>
      </c>
      <c r="E1820" s="33" t="str">
        <f t="shared" si="31"/>
        <v>00:15</v>
      </c>
      <c r="F1820" s="12">
        <v>79.2</v>
      </c>
      <c r="G1820" s="12">
        <v>80.960000000000008</v>
      </c>
      <c r="H1820" s="12">
        <v>91.52000000000001</v>
      </c>
      <c r="I1820" s="12">
        <v>83.6</v>
      </c>
      <c r="J1820" s="12">
        <v>86.24</v>
      </c>
      <c r="K1820" s="12">
        <v>80.08</v>
      </c>
      <c r="L1820" s="12">
        <v>88</v>
      </c>
      <c r="M1820" s="12">
        <v>85.36</v>
      </c>
      <c r="N1820" s="13">
        <v>84.37</v>
      </c>
      <c r="O1820" s="17" t="s">
        <v>136</v>
      </c>
      <c r="P1820" s="14" t="s">
        <v>9</v>
      </c>
      <c r="Q1820" s="14" t="s">
        <v>118</v>
      </c>
      <c r="R1820" s="14" t="s">
        <v>119</v>
      </c>
      <c r="S1820" s="14" t="s">
        <v>143</v>
      </c>
    </row>
    <row r="1821" spans="1:19" x14ac:dyDescent="0.3">
      <c r="A1821" s="11">
        <v>44641.370196759257</v>
      </c>
      <c r="B1821" s="11"/>
      <c r="C1821" s="15">
        <v>44641</v>
      </c>
      <c r="D1821" s="16">
        <v>0.37019675925925927</v>
      </c>
      <c r="E1821" s="33" t="str">
        <f t="shared" si="31"/>
        <v>00:17</v>
      </c>
      <c r="F1821" s="12">
        <v>72.900000000000006</v>
      </c>
      <c r="G1821" s="12">
        <v>74.52000000000001</v>
      </c>
      <c r="H1821" s="12">
        <v>84.240000000000009</v>
      </c>
      <c r="I1821" s="12">
        <v>76.95</v>
      </c>
      <c r="J1821" s="12">
        <v>79.38</v>
      </c>
      <c r="K1821" s="12">
        <v>73.710000000000008</v>
      </c>
      <c r="L1821" s="12">
        <v>81</v>
      </c>
      <c r="M1821" s="12">
        <v>78.569999999999993</v>
      </c>
      <c r="N1821" s="13">
        <v>77.658749999999998</v>
      </c>
      <c r="O1821" s="17" t="s">
        <v>136</v>
      </c>
      <c r="P1821" s="14" t="s">
        <v>9</v>
      </c>
      <c r="Q1821" s="14" t="s">
        <v>118</v>
      </c>
      <c r="R1821" s="14" t="s">
        <v>119</v>
      </c>
      <c r="S1821" s="14" t="s">
        <v>143</v>
      </c>
    </row>
    <row r="1822" spans="1:19" x14ac:dyDescent="0.3">
      <c r="A1822" s="11">
        <v>44641.37222222222</v>
      </c>
      <c r="B1822" s="11"/>
      <c r="C1822" s="15">
        <v>44641</v>
      </c>
      <c r="D1822" s="16">
        <v>0.37222222222222223</v>
      </c>
      <c r="E1822" s="33" t="str">
        <f t="shared" si="31"/>
        <v>00:20</v>
      </c>
      <c r="F1822" s="12">
        <v>69.3</v>
      </c>
      <c r="G1822" s="12">
        <v>70.84</v>
      </c>
      <c r="H1822" s="12">
        <v>80.08</v>
      </c>
      <c r="I1822" s="12">
        <v>73.149999999999991</v>
      </c>
      <c r="J1822" s="12">
        <v>75.459999999999994</v>
      </c>
      <c r="K1822" s="12">
        <v>70.070000000000007</v>
      </c>
      <c r="L1822" s="12">
        <v>77</v>
      </c>
      <c r="M1822" s="12">
        <v>74.69</v>
      </c>
      <c r="N1822" s="13">
        <v>73.82374999999999</v>
      </c>
      <c r="O1822" s="17" t="s">
        <v>136</v>
      </c>
      <c r="P1822" s="14" t="s">
        <v>116</v>
      </c>
      <c r="Q1822" s="14" t="s">
        <v>118</v>
      </c>
      <c r="R1822" s="14" t="s">
        <v>119</v>
      </c>
      <c r="S1822" s="14" t="s">
        <v>143</v>
      </c>
    </row>
    <row r="1823" spans="1:19" x14ac:dyDescent="0.3">
      <c r="A1823" s="11">
        <v>44641.375694444447</v>
      </c>
      <c r="B1823" s="11"/>
      <c r="C1823" s="15">
        <v>44641</v>
      </c>
      <c r="D1823" s="16">
        <v>0.3756944444444445</v>
      </c>
      <c r="E1823" s="33" t="str">
        <f t="shared" si="31"/>
        <v>00:25</v>
      </c>
      <c r="F1823" s="12">
        <v>70.2</v>
      </c>
      <c r="G1823" s="12">
        <v>71.760000000000005</v>
      </c>
      <c r="H1823" s="12">
        <v>81.12</v>
      </c>
      <c r="I1823" s="12">
        <v>74.099999999999994</v>
      </c>
      <c r="J1823" s="12">
        <v>76.44</v>
      </c>
      <c r="K1823" s="12">
        <v>70.98</v>
      </c>
      <c r="L1823" s="12">
        <v>78</v>
      </c>
      <c r="M1823" s="12">
        <v>75.66</v>
      </c>
      <c r="N1823" s="13">
        <v>74.782499999999999</v>
      </c>
      <c r="O1823" s="17" t="s">
        <v>136</v>
      </c>
      <c r="P1823" s="14" t="s">
        <v>116</v>
      </c>
      <c r="Q1823" s="14" t="s">
        <v>118</v>
      </c>
      <c r="R1823" s="14" t="s">
        <v>119</v>
      </c>
      <c r="S1823" s="14" t="s">
        <v>143</v>
      </c>
    </row>
    <row r="1824" spans="1:19" x14ac:dyDescent="0.3">
      <c r="A1824" s="11">
        <v>44641.379166666666</v>
      </c>
      <c r="B1824" s="11"/>
      <c r="C1824" s="15">
        <v>44641</v>
      </c>
      <c r="D1824" s="16">
        <v>0.37916666666666665</v>
      </c>
      <c r="E1824" s="33" t="str">
        <f t="shared" si="31"/>
        <v>00:30</v>
      </c>
      <c r="F1824" s="12">
        <v>69.3</v>
      </c>
      <c r="G1824" s="12">
        <v>70.84</v>
      </c>
      <c r="H1824" s="12">
        <v>80.08</v>
      </c>
      <c r="I1824" s="12">
        <v>73.149999999999991</v>
      </c>
      <c r="J1824" s="12">
        <v>75.459999999999994</v>
      </c>
      <c r="K1824" s="12">
        <v>70.070000000000007</v>
      </c>
      <c r="L1824" s="12">
        <v>77</v>
      </c>
      <c r="M1824" s="12">
        <v>74.69</v>
      </c>
      <c r="N1824" s="13">
        <v>73.82374999999999</v>
      </c>
      <c r="O1824" s="17" t="s">
        <v>136</v>
      </c>
      <c r="P1824" s="14" t="s">
        <v>116</v>
      </c>
      <c r="Q1824" s="14" t="s">
        <v>118</v>
      </c>
      <c r="R1824" s="14" t="s">
        <v>119</v>
      </c>
      <c r="S1824" s="14" t="s">
        <v>143</v>
      </c>
    </row>
    <row r="1825" spans="1:19" x14ac:dyDescent="0.3">
      <c r="A1825" s="11">
        <v>44641.382638888892</v>
      </c>
      <c r="B1825" s="11"/>
      <c r="C1825" s="15">
        <v>44641</v>
      </c>
      <c r="D1825" s="16">
        <v>0.38263888888888892</v>
      </c>
      <c r="E1825" s="33" t="str">
        <f t="shared" si="31"/>
        <v>00:35</v>
      </c>
      <c r="F1825" s="12">
        <v>67.5</v>
      </c>
      <c r="G1825" s="12">
        <v>69</v>
      </c>
      <c r="H1825" s="12">
        <v>78</v>
      </c>
      <c r="I1825" s="12">
        <v>71.25</v>
      </c>
      <c r="J1825" s="12">
        <v>73.5</v>
      </c>
      <c r="K1825" s="12">
        <v>68.25</v>
      </c>
      <c r="L1825" s="12">
        <v>75</v>
      </c>
      <c r="M1825" s="12">
        <v>72.75</v>
      </c>
      <c r="N1825" s="13">
        <v>71.90625</v>
      </c>
      <c r="O1825" s="17" t="s">
        <v>136</v>
      </c>
      <c r="P1825" s="14" t="s">
        <v>116</v>
      </c>
      <c r="Q1825" s="14" t="s">
        <v>118</v>
      </c>
      <c r="R1825" s="14" t="s">
        <v>119</v>
      </c>
      <c r="S1825" s="14" t="s">
        <v>143</v>
      </c>
    </row>
    <row r="1826" spans="1:19" x14ac:dyDescent="0.3">
      <c r="A1826" s="11">
        <v>44641.386111111111</v>
      </c>
      <c r="B1826" s="11"/>
      <c r="C1826" s="15">
        <v>44641</v>
      </c>
      <c r="D1826" s="16">
        <v>0.38611111111111113</v>
      </c>
      <c r="E1826" s="33" t="str">
        <f t="shared" si="31"/>
        <v>00:40</v>
      </c>
      <c r="F1826" s="12">
        <v>59.4</v>
      </c>
      <c r="G1826" s="12">
        <v>60.720000000000006</v>
      </c>
      <c r="H1826" s="12">
        <v>68.64</v>
      </c>
      <c r="I1826" s="12">
        <v>62.699999999999996</v>
      </c>
      <c r="J1826" s="12">
        <v>64.679999999999993</v>
      </c>
      <c r="K1826" s="12">
        <v>60.06</v>
      </c>
      <c r="L1826" s="12">
        <v>66</v>
      </c>
      <c r="M1826" s="12">
        <v>64.02</v>
      </c>
      <c r="N1826" s="13">
        <v>63.277499999999996</v>
      </c>
      <c r="O1826" s="17" t="s">
        <v>136</v>
      </c>
      <c r="P1826" s="14" t="s">
        <v>116</v>
      </c>
      <c r="Q1826" s="14" t="s">
        <v>118</v>
      </c>
      <c r="R1826" s="14" t="s">
        <v>119</v>
      </c>
      <c r="S1826" s="14" t="s">
        <v>143</v>
      </c>
    </row>
    <row r="1827" spans="1:19" x14ac:dyDescent="0.3">
      <c r="A1827" s="11">
        <v>44641.38958333333</v>
      </c>
      <c r="B1827" s="11"/>
      <c r="C1827" s="15">
        <v>44641</v>
      </c>
      <c r="D1827" s="16">
        <v>0.38958333333333334</v>
      </c>
      <c r="E1827" s="33" t="str">
        <f t="shared" si="31"/>
        <v>00:45</v>
      </c>
      <c r="F1827" s="12">
        <v>72</v>
      </c>
      <c r="G1827" s="12">
        <v>73.600000000000009</v>
      </c>
      <c r="H1827" s="12">
        <v>83.2</v>
      </c>
      <c r="I1827" s="12">
        <v>76</v>
      </c>
      <c r="J1827" s="12">
        <v>78.400000000000006</v>
      </c>
      <c r="K1827" s="12">
        <v>72.8</v>
      </c>
      <c r="L1827" s="12">
        <v>80</v>
      </c>
      <c r="M1827" s="12">
        <v>77.599999999999994</v>
      </c>
      <c r="N1827" s="13">
        <v>76.7</v>
      </c>
      <c r="O1827" s="17" t="s">
        <v>136</v>
      </c>
      <c r="P1827" s="14" t="s">
        <v>116</v>
      </c>
      <c r="Q1827" s="14" t="s">
        <v>118</v>
      </c>
      <c r="R1827" s="14" t="s">
        <v>119</v>
      </c>
      <c r="S1827" s="14" t="s">
        <v>143</v>
      </c>
    </row>
    <row r="1828" spans="1:19" x14ac:dyDescent="0.3">
      <c r="A1828" s="11">
        <v>44641.393055555556</v>
      </c>
      <c r="B1828" s="11"/>
      <c r="C1828" s="15">
        <v>44641</v>
      </c>
      <c r="D1828" s="16">
        <v>0.39305555555555555</v>
      </c>
      <c r="E1828" s="33" t="str">
        <f t="shared" si="31"/>
        <v>00:50</v>
      </c>
      <c r="F1828" s="12">
        <v>69.3</v>
      </c>
      <c r="G1828" s="12">
        <v>70.84</v>
      </c>
      <c r="H1828" s="12">
        <v>80.08</v>
      </c>
      <c r="I1828" s="12">
        <v>73.149999999999991</v>
      </c>
      <c r="J1828" s="12">
        <v>75.459999999999994</v>
      </c>
      <c r="K1828" s="12">
        <v>70.070000000000007</v>
      </c>
      <c r="L1828" s="12">
        <v>77</v>
      </c>
      <c r="M1828" s="12">
        <v>74.69</v>
      </c>
      <c r="N1828" s="13">
        <v>73.82374999999999</v>
      </c>
      <c r="O1828" s="17" t="s">
        <v>136</v>
      </c>
      <c r="P1828" s="14" t="s">
        <v>116</v>
      </c>
      <c r="Q1828" s="14" t="s">
        <v>118</v>
      </c>
      <c r="R1828" s="14" t="s">
        <v>119</v>
      </c>
      <c r="S1828" s="14" t="s">
        <v>143</v>
      </c>
    </row>
    <row r="1829" spans="1:19" s="28" customFormat="1" x14ac:dyDescent="0.3">
      <c r="A1829" s="11">
        <v>44641.396527777775</v>
      </c>
      <c r="B1829" s="11"/>
      <c r="C1829" s="15">
        <v>44641</v>
      </c>
      <c r="D1829" s="16">
        <v>0.39652777777777781</v>
      </c>
      <c r="E1829" s="33" t="str">
        <f t="shared" si="31"/>
        <v>00:55</v>
      </c>
      <c r="F1829" s="12">
        <v>74.7</v>
      </c>
      <c r="G1829" s="12">
        <v>76.36</v>
      </c>
      <c r="H1829" s="12">
        <v>86.320000000000007</v>
      </c>
      <c r="I1829" s="12">
        <v>78.849999999999994</v>
      </c>
      <c r="J1829" s="12">
        <v>81.34</v>
      </c>
      <c r="K1829" s="12">
        <v>75.53</v>
      </c>
      <c r="L1829" s="12">
        <v>83</v>
      </c>
      <c r="M1829" s="12">
        <v>80.509999999999991</v>
      </c>
      <c r="N1829" s="13">
        <v>79.576250000000002</v>
      </c>
      <c r="O1829" s="17" t="s">
        <v>136</v>
      </c>
      <c r="P1829" s="14" t="s">
        <v>116</v>
      </c>
      <c r="Q1829" s="14" t="s">
        <v>118</v>
      </c>
      <c r="R1829" s="14" t="s">
        <v>119</v>
      </c>
      <c r="S1829" s="14" t="s">
        <v>143</v>
      </c>
    </row>
    <row r="1830" spans="1:19" x14ac:dyDescent="0.3">
      <c r="A1830" s="11">
        <v>44641.399375000001</v>
      </c>
      <c r="B1830" s="11"/>
      <c r="C1830" s="15">
        <v>44641</v>
      </c>
      <c r="D1830" s="16">
        <v>0.39937500000000004</v>
      </c>
      <c r="E1830" s="33" t="str">
        <f t="shared" si="31"/>
        <v>00:59</v>
      </c>
      <c r="F1830" s="12">
        <v>72.900000000000006</v>
      </c>
      <c r="G1830" s="12">
        <v>74.52000000000001</v>
      </c>
      <c r="H1830" s="12">
        <v>84.240000000000009</v>
      </c>
      <c r="I1830" s="12">
        <v>76.95</v>
      </c>
      <c r="J1830" s="12">
        <v>79.38</v>
      </c>
      <c r="K1830" s="12">
        <v>73.710000000000008</v>
      </c>
      <c r="L1830" s="12">
        <v>81</v>
      </c>
      <c r="M1830" s="12">
        <v>78.569999999999993</v>
      </c>
      <c r="N1830" s="13">
        <v>77.658749999999998</v>
      </c>
      <c r="O1830" s="17" t="s">
        <v>136</v>
      </c>
      <c r="P1830" s="14" t="s">
        <v>116</v>
      </c>
      <c r="Q1830" s="14" t="s">
        <v>118</v>
      </c>
      <c r="R1830" s="14" t="s">
        <v>119</v>
      </c>
      <c r="S1830" s="14" t="s">
        <v>143</v>
      </c>
    </row>
    <row r="1831" spans="1:19" x14ac:dyDescent="0.3">
      <c r="A1831" s="11">
        <v>44641.4</v>
      </c>
      <c r="B1831" s="11"/>
      <c r="C1831" s="15">
        <v>44641</v>
      </c>
      <c r="D1831" s="16">
        <v>0.39999999999999997</v>
      </c>
      <c r="E1831" s="33" t="str">
        <f t="shared" si="31"/>
        <v>01:00</v>
      </c>
      <c r="F1831" s="12">
        <v>71.100000000000009</v>
      </c>
      <c r="G1831" s="12">
        <v>72.680000000000007</v>
      </c>
      <c r="H1831" s="12">
        <v>82.16</v>
      </c>
      <c r="I1831" s="12">
        <v>75.05</v>
      </c>
      <c r="J1831" s="12">
        <v>77.42</v>
      </c>
      <c r="K1831" s="12">
        <v>71.89</v>
      </c>
      <c r="L1831" s="12">
        <v>79</v>
      </c>
      <c r="M1831" s="12">
        <v>76.63</v>
      </c>
      <c r="N1831" s="13">
        <v>75.741249999999994</v>
      </c>
      <c r="O1831" s="17" t="s">
        <v>136</v>
      </c>
      <c r="P1831" s="14" t="s">
        <v>116</v>
      </c>
      <c r="Q1831" s="14" t="s">
        <v>118</v>
      </c>
      <c r="R1831" s="14" t="s">
        <v>119</v>
      </c>
      <c r="S1831" s="14" t="s">
        <v>143</v>
      </c>
    </row>
    <row r="1832" spans="1:19" x14ac:dyDescent="0.3">
      <c r="A1832" s="11">
        <v>44641.400196759256</v>
      </c>
      <c r="B1832" s="11"/>
      <c r="C1832" s="15">
        <v>44641</v>
      </c>
      <c r="D1832" s="16">
        <v>0.40019675925925924</v>
      </c>
      <c r="E1832" s="33" t="str">
        <f t="shared" si="31"/>
        <v>01:00</v>
      </c>
      <c r="F1832" s="12">
        <v>72</v>
      </c>
      <c r="G1832" s="12">
        <v>73.600000000000009</v>
      </c>
      <c r="H1832" s="12">
        <v>83.2</v>
      </c>
      <c r="I1832" s="12">
        <v>76</v>
      </c>
      <c r="J1832" s="12">
        <v>78.400000000000006</v>
      </c>
      <c r="K1832" s="12">
        <v>72.8</v>
      </c>
      <c r="L1832" s="12">
        <v>80</v>
      </c>
      <c r="M1832" s="12">
        <v>77.599999999999994</v>
      </c>
      <c r="N1832" s="13">
        <v>76.7</v>
      </c>
      <c r="O1832" s="17" t="s">
        <v>136</v>
      </c>
      <c r="P1832" s="14" t="s">
        <v>116</v>
      </c>
      <c r="Q1832" s="14" t="s">
        <v>118</v>
      </c>
      <c r="R1832" s="14" t="s">
        <v>119</v>
      </c>
      <c r="S1832" s="14" t="s">
        <v>143</v>
      </c>
    </row>
    <row r="1833" spans="1:19" x14ac:dyDescent="0.3">
      <c r="A1833" s="11">
        <v>44641.40347222222</v>
      </c>
      <c r="B1833" s="11"/>
      <c r="C1833" s="15">
        <v>44641</v>
      </c>
      <c r="D1833" s="16">
        <v>0.40347222222222223</v>
      </c>
      <c r="E1833" s="33" t="str">
        <f t="shared" si="31"/>
        <v>01:05</v>
      </c>
      <c r="F1833" s="12">
        <v>72</v>
      </c>
      <c r="G1833" s="12">
        <v>73.600000000000009</v>
      </c>
      <c r="H1833" s="12">
        <v>83.2</v>
      </c>
      <c r="I1833" s="12">
        <v>76</v>
      </c>
      <c r="J1833" s="12">
        <v>78.400000000000006</v>
      </c>
      <c r="K1833" s="12">
        <v>72.8</v>
      </c>
      <c r="L1833" s="12">
        <v>80</v>
      </c>
      <c r="M1833" s="12">
        <v>77.599999999999994</v>
      </c>
      <c r="N1833" s="13">
        <v>76.7</v>
      </c>
      <c r="O1833" s="17" t="s">
        <v>136</v>
      </c>
      <c r="P1833" s="14" t="s">
        <v>116</v>
      </c>
      <c r="Q1833" s="14" t="s">
        <v>118</v>
      </c>
      <c r="R1833" s="14" t="s">
        <v>119</v>
      </c>
      <c r="S1833" s="14" t="s">
        <v>143</v>
      </c>
    </row>
    <row r="1834" spans="1:19" x14ac:dyDescent="0.3">
      <c r="A1834" s="11">
        <v>44641.406539351854</v>
      </c>
      <c r="B1834" s="11"/>
      <c r="C1834" s="15">
        <v>44641</v>
      </c>
      <c r="D1834" s="16">
        <v>0.40653935185185186</v>
      </c>
      <c r="E1834" s="33" t="str">
        <f t="shared" si="31"/>
        <v>01:09</v>
      </c>
      <c r="F1834" s="12">
        <v>77.400000000000006</v>
      </c>
      <c r="G1834" s="12">
        <v>79.12</v>
      </c>
      <c r="H1834" s="12">
        <v>89.44</v>
      </c>
      <c r="I1834" s="12">
        <v>81.7</v>
      </c>
      <c r="J1834" s="12">
        <v>84.28</v>
      </c>
      <c r="K1834" s="12">
        <v>78.260000000000005</v>
      </c>
      <c r="L1834" s="12">
        <v>86</v>
      </c>
      <c r="M1834" s="12">
        <v>83.42</v>
      </c>
      <c r="N1834" s="13">
        <v>82.452500000000001</v>
      </c>
      <c r="O1834" s="17" t="s">
        <v>136</v>
      </c>
      <c r="P1834" s="14" t="s">
        <v>116</v>
      </c>
      <c r="Q1834" s="14" t="s">
        <v>118</v>
      </c>
      <c r="R1834" s="14" t="s">
        <v>119</v>
      </c>
      <c r="S1834" s="14" t="s">
        <v>143</v>
      </c>
    </row>
    <row r="1835" spans="1:19" x14ac:dyDescent="0.3">
      <c r="A1835" s="11">
        <v>44641.406944444447</v>
      </c>
      <c r="B1835" s="11"/>
      <c r="C1835" s="15">
        <v>44641</v>
      </c>
      <c r="D1835" s="16">
        <v>0.4069444444444445</v>
      </c>
      <c r="E1835" s="33" t="str">
        <f t="shared" si="31"/>
        <v>01:10</v>
      </c>
      <c r="F1835" s="12">
        <v>75.600000000000009</v>
      </c>
      <c r="G1835" s="12">
        <v>77.28</v>
      </c>
      <c r="H1835" s="12">
        <v>87.36</v>
      </c>
      <c r="I1835" s="12">
        <v>79.8</v>
      </c>
      <c r="J1835" s="12">
        <v>82.32</v>
      </c>
      <c r="K1835" s="12">
        <v>76.44</v>
      </c>
      <c r="L1835" s="12">
        <v>84</v>
      </c>
      <c r="M1835" s="12">
        <v>81.48</v>
      </c>
      <c r="N1835" s="13">
        <v>80.534999999999997</v>
      </c>
      <c r="O1835" s="17" t="s">
        <v>136</v>
      </c>
      <c r="P1835" s="14" t="s">
        <v>116</v>
      </c>
      <c r="Q1835" s="14" t="s">
        <v>118</v>
      </c>
      <c r="R1835" s="14" t="s">
        <v>119</v>
      </c>
      <c r="S1835" s="14" t="s">
        <v>143</v>
      </c>
    </row>
    <row r="1836" spans="1:19" x14ac:dyDescent="0.3">
      <c r="A1836" s="11">
        <v>44641.410416666666</v>
      </c>
      <c r="B1836" s="11"/>
      <c r="C1836" s="15">
        <v>44641</v>
      </c>
      <c r="D1836" s="16">
        <v>0.41041666666666665</v>
      </c>
      <c r="E1836" s="33" t="str">
        <f t="shared" si="31"/>
        <v>01:15</v>
      </c>
      <c r="F1836" s="12">
        <v>71.100000000000009</v>
      </c>
      <c r="G1836" s="12">
        <v>72.680000000000007</v>
      </c>
      <c r="H1836" s="12">
        <v>82.16</v>
      </c>
      <c r="I1836" s="12">
        <v>75.05</v>
      </c>
      <c r="J1836" s="12">
        <v>77.42</v>
      </c>
      <c r="K1836" s="12">
        <v>71.89</v>
      </c>
      <c r="L1836" s="12">
        <v>79</v>
      </c>
      <c r="M1836" s="12">
        <v>76.63</v>
      </c>
      <c r="N1836" s="13">
        <v>75.741249999999994</v>
      </c>
      <c r="O1836" s="17" t="s">
        <v>136</v>
      </c>
      <c r="P1836" s="14" t="s">
        <v>116</v>
      </c>
      <c r="Q1836" s="14" t="s">
        <v>118</v>
      </c>
      <c r="R1836" s="14" t="s">
        <v>119</v>
      </c>
      <c r="S1836" s="14" t="s">
        <v>143</v>
      </c>
    </row>
    <row r="1837" spans="1:19" x14ac:dyDescent="0.3">
      <c r="A1837" s="11">
        <v>44641.413888888892</v>
      </c>
      <c r="B1837" s="11"/>
      <c r="C1837" s="15">
        <v>44641</v>
      </c>
      <c r="D1837" s="16">
        <v>0.41388888888888892</v>
      </c>
      <c r="E1837" s="33" t="str">
        <f t="shared" si="31"/>
        <v>01:20</v>
      </c>
      <c r="F1837" s="12">
        <v>72</v>
      </c>
      <c r="G1837" s="12">
        <v>73.600000000000009</v>
      </c>
      <c r="H1837" s="12">
        <v>83.2</v>
      </c>
      <c r="I1837" s="12">
        <v>76</v>
      </c>
      <c r="J1837" s="12">
        <v>78.400000000000006</v>
      </c>
      <c r="K1837" s="12">
        <v>72.8</v>
      </c>
      <c r="L1837" s="12">
        <v>80</v>
      </c>
      <c r="M1837" s="12">
        <v>77.599999999999994</v>
      </c>
      <c r="N1837" s="13">
        <v>76.7</v>
      </c>
      <c r="O1837" s="17" t="s">
        <v>136</v>
      </c>
      <c r="P1837" s="14" t="s">
        <v>116</v>
      </c>
      <c r="Q1837" s="14" t="s">
        <v>118</v>
      </c>
      <c r="R1837" s="14" t="s">
        <v>119</v>
      </c>
      <c r="S1837" s="14" t="s">
        <v>143</v>
      </c>
    </row>
    <row r="1838" spans="1:19" x14ac:dyDescent="0.3">
      <c r="A1838" s="11">
        <v>44641.417361111111</v>
      </c>
      <c r="B1838" s="11"/>
      <c r="C1838" s="15">
        <v>44641</v>
      </c>
      <c r="D1838" s="16">
        <v>0.41736111111111113</v>
      </c>
      <c r="E1838" s="33" t="str">
        <f t="shared" si="31"/>
        <v>01:25</v>
      </c>
      <c r="F1838" s="12">
        <v>85.5</v>
      </c>
      <c r="G1838" s="12">
        <v>87.4</v>
      </c>
      <c r="H1838" s="12">
        <v>98.8</v>
      </c>
      <c r="I1838" s="12">
        <v>90.25</v>
      </c>
      <c r="J1838" s="12">
        <v>93.1</v>
      </c>
      <c r="K1838" s="12">
        <v>86.45</v>
      </c>
      <c r="L1838" s="12">
        <v>95</v>
      </c>
      <c r="M1838" s="12">
        <v>92.149999999999991</v>
      </c>
      <c r="N1838" s="13">
        <v>91.081249999999997</v>
      </c>
      <c r="O1838" s="17" t="s">
        <v>136</v>
      </c>
      <c r="P1838" s="14" t="s">
        <v>13</v>
      </c>
      <c r="Q1838" s="14" t="s">
        <v>118</v>
      </c>
      <c r="R1838" s="14" t="s">
        <v>119</v>
      </c>
      <c r="S1838" s="14" t="s">
        <v>148</v>
      </c>
    </row>
    <row r="1839" spans="1:19" x14ac:dyDescent="0.3">
      <c r="A1839" s="11">
        <v>44641.42083333333</v>
      </c>
      <c r="B1839" s="11"/>
      <c r="C1839" s="15">
        <v>44641</v>
      </c>
      <c r="D1839" s="16">
        <v>0.42083333333333334</v>
      </c>
      <c r="E1839" s="33" t="str">
        <f t="shared" si="31"/>
        <v>01:30</v>
      </c>
      <c r="F1839" s="12">
        <v>76.5</v>
      </c>
      <c r="G1839" s="12">
        <v>78.2</v>
      </c>
      <c r="H1839" s="12">
        <v>88.4</v>
      </c>
      <c r="I1839" s="12">
        <v>80.75</v>
      </c>
      <c r="J1839" s="12">
        <v>83.3</v>
      </c>
      <c r="K1839" s="12">
        <v>77.350000000000009</v>
      </c>
      <c r="L1839" s="12">
        <v>85</v>
      </c>
      <c r="M1839" s="12">
        <v>82.45</v>
      </c>
      <c r="N1839" s="13">
        <v>81.493750000000006</v>
      </c>
      <c r="O1839" s="17" t="s">
        <v>136</v>
      </c>
      <c r="P1839" s="14" t="s">
        <v>13</v>
      </c>
      <c r="Q1839" s="14" t="s">
        <v>118</v>
      </c>
      <c r="R1839" s="14" t="s">
        <v>119</v>
      </c>
      <c r="S1839" s="14" t="s">
        <v>148</v>
      </c>
    </row>
    <row r="1840" spans="1:19" x14ac:dyDescent="0.3">
      <c r="A1840" s="11">
        <v>44641.424305555556</v>
      </c>
      <c r="B1840" s="11"/>
      <c r="C1840" s="15">
        <v>44641</v>
      </c>
      <c r="D1840" s="16">
        <v>0.42430555555555555</v>
      </c>
      <c r="E1840" s="33" t="str">
        <f t="shared" si="31"/>
        <v>01:35</v>
      </c>
      <c r="F1840" s="12">
        <v>67.5</v>
      </c>
      <c r="G1840" s="12">
        <v>69</v>
      </c>
      <c r="H1840" s="12">
        <v>78</v>
      </c>
      <c r="I1840" s="12">
        <v>71.25</v>
      </c>
      <c r="J1840" s="12">
        <v>73.5</v>
      </c>
      <c r="K1840" s="12">
        <v>68.25</v>
      </c>
      <c r="L1840" s="12">
        <v>75</v>
      </c>
      <c r="M1840" s="12">
        <v>72.75</v>
      </c>
      <c r="N1840" s="13">
        <v>71.90625</v>
      </c>
      <c r="O1840" s="17" t="s">
        <v>136</v>
      </c>
      <c r="P1840" s="14" t="s">
        <v>13</v>
      </c>
      <c r="Q1840" s="14" t="s">
        <v>118</v>
      </c>
      <c r="R1840" s="14" t="s">
        <v>119</v>
      </c>
      <c r="S1840" s="14" t="s">
        <v>148</v>
      </c>
    </row>
    <row r="1841" spans="1:19" x14ac:dyDescent="0.3">
      <c r="A1841" s="11">
        <v>44641.427777777775</v>
      </c>
      <c r="B1841" s="11"/>
      <c r="C1841" s="15">
        <v>44641</v>
      </c>
      <c r="D1841" s="16">
        <v>0.42777777777777781</v>
      </c>
      <c r="E1841" s="33" t="str">
        <f t="shared" si="31"/>
        <v>01:40</v>
      </c>
      <c r="F1841" s="12">
        <v>79.2</v>
      </c>
      <c r="G1841" s="12">
        <v>80.960000000000008</v>
      </c>
      <c r="H1841" s="12">
        <v>91.52000000000001</v>
      </c>
      <c r="I1841" s="12">
        <v>83.6</v>
      </c>
      <c r="J1841" s="12">
        <v>86.24</v>
      </c>
      <c r="K1841" s="12">
        <v>80.08</v>
      </c>
      <c r="L1841" s="12">
        <v>88</v>
      </c>
      <c r="M1841" s="12">
        <v>85.36</v>
      </c>
      <c r="N1841" s="13">
        <v>84.37</v>
      </c>
      <c r="O1841" s="17" t="s">
        <v>136</v>
      </c>
      <c r="P1841" s="14" t="s">
        <v>13</v>
      </c>
      <c r="Q1841" s="14" t="s">
        <v>118</v>
      </c>
      <c r="R1841" s="14" t="s">
        <v>119</v>
      </c>
      <c r="S1841" s="14" t="s">
        <v>148</v>
      </c>
    </row>
    <row r="1842" spans="1:19" x14ac:dyDescent="0.3">
      <c r="A1842" s="11">
        <v>44641.431250000001</v>
      </c>
      <c r="B1842" s="11"/>
      <c r="C1842" s="15">
        <v>44641</v>
      </c>
      <c r="D1842" s="16">
        <v>0.43124999999999997</v>
      </c>
      <c r="E1842" s="33" t="str">
        <f t="shared" si="31"/>
        <v>01:45</v>
      </c>
      <c r="F1842" s="12">
        <v>81</v>
      </c>
      <c r="G1842" s="12">
        <v>82.8</v>
      </c>
      <c r="H1842" s="12">
        <v>93.600000000000009</v>
      </c>
      <c r="I1842" s="12">
        <v>85.5</v>
      </c>
      <c r="J1842" s="12">
        <v>88.2</v>
      </c>
      <c r="K1842" s="12">
        <v>81.900000000000006</v>
      </c>
      <c r="L1842" s="12">
        <v>90</v>
      </c>
      <c r="M1842" s="12">
        <v>87.3</v>
      </c>
      <c r="N1842" s="13">
        <v>86.287499999999994</v>
      </c>
      <c r="O1842" s="17" t="s">
        <v>136</v>
      </c>
      <c r="P1842" s="14" t="s">
        <v>13</v>
      </c>
      <c r="Q1842" s="14" t="s">
        <v>118</v>
      </c>
      <c r="R1842" s="14" t="s">
        <v>119</v>
      </c>
      <c r="S1842" s="14" t="s">
        <v>148</v>
      </c>
    </row>
    <row r="1843" spans="1:19" x14ac:dyDescent="0.3">
      <c r="A1843" s="11">
        <v>44641.433958333335</v>
      </c>
      <c r="B1843" s="11"/>
      <c r="C1843" s="15">
        <v>44641</v>
      </c>
      <c r="D1843" s="16">
        <v>0.43395833333333328</v>
      </c>
      <c r="E1843" s="33" t="str">
        <f t="shared" si="31"/>
        <v>01:48</v>
      </c>
      <c r="F1843" s="12">
        <v>75.600000000000009</v>
      </c>
      <c r="G1843" s="12">
        <v>77.28</v>
      </c>
      <c r="H1843" s="12">
        <v>87.36</v>
      </c>
      <c r="I1843" s="12">
        <v>79.8</v>
      </c>
      <c r="J1843" s="12">
        <v>82.32</v>
      </c>
      <c r="K1843" s="12">
        <v>76.44</v>
      </c>
      <c r="L1843" s="12">
        <v>84</v>
      </c>
      <c r="M1843" s="12">
        <v>81.48</v>
      </c>
      <c r="N1843" s="13">
        <v>80.534999999999997</v>
      </c>
      <c r="O1843" s="17" t="s">
        <v>136</v>
      </c>
      <c r="P1843" s="14" t="s">
        <v>13</v>
      </c>
      <c r="Q1843" s="14" t="s">
        <v>118</v>
      </c>
      <c r="R1843" s="14" t="s">
        <v>119</v>
      </c>
      <c r="S1843" s="14" t="s">
        <v>148</v>
      </c>
    </row>
    <row r="1844" spans="1:19" x14ac:dyDescent="0.3">
      <c r="A1844" s="11">
        <v>44641.43472222222</v>
      </c>
      <c r="B1844" s="11"/>
      <c r="C1844" s="15">
        <v>44641</v>
      </c>
      <c r="D1844" s="16">
        <v>0.43472222222222223</v>
      </c>
      <c r="E1844" s="33" t="str">
        <f t="shared" si="31"/>
        <v>01:50</v>
      </c>
      <c r="F1844" s="12">
        <v>84.600000000000009</v>
      </c>
      <c r="G1844" s="12">
        <v>86.48</v>
      </c>
      <c r="H1844" s="12">
        <v>97.76</v>
      </c>
      <c r="I1844" s="12">
        <v>89.3</v>
      </c>
      <c r="J1844" s="12">
        <v>92.12</v>
      </c>
      <c r="K1844" s="12">
        <v>85.54</v>
      </c>
      <c r="L1844" s="12">
        <v>94</v>
      </c>
      <c r="M1844" s="12">
        <v>91.179999999999993</v>
      </c>
      <c r="N1844" s="13">
        <v>90.122500000000002</v>
      </c>
      <c r="O1844" s="17" t="s">
        <v>136</v>
      </c>
      <c r="P1844" s="14" t="s">
        <v>11</v>
      </c>
      <c r="Q1844" s="14" t="s">
        <v>118</v>
      </c>
      <c r="R1844" s="14" t="s">
        <v>119</v>
      </c>
      <c r="S1844" s="14" t="s">
        <v>148</v>
      </c>
    </row>
    <row r="1845" spans="1:19" x14ac:dyDescent="0.3">
      <c r="A1845" s="11">
        <v>44641.436192129629</v>
      </c>
      <c r="B1845" s="11"/>
      <c r="C1845" s="15">
        <v>44641</v>
      </c>
      <c r="D1845" s="16">
        <v>0.43619212962962961</v>
      </c>
      <c r="E1845" s="33" t="str">
        <f t="shared" si="31"/>
        <v>01:52</v>
      </c>
      <c r="F1845" s="12">
        <v>72.900000000000006</v>
      </c>
      <c r="G1845" s="12">
        <v>74.52000000000001</v>
      </c>
      <c r="H1845" s="12">
        <v>84.240000000000009</v>
      </c>
      <c r="I1845" s="12">
        <v>76.95</v>
      </c>
      <c r="J1845" s="12">
        <v>79.38</v>
      </c>
      <c r="K1845" s="12">
        <v>73.710000000000008</v>
      </c>
      <c r="L1845" s="12">
        <v>81</v>
      </c>
      <c r="M1845" s="12">
        <v>78.569999999999993</v>
      </c>
      <c r="N1845" s="13">
        <v>85.23</v>
      </c>
      <c r="O1845" s="17" t="s">
        <v>136</v>
      </c>
      <c r="P1845" s="14" t="s">
        <v>11</v>
      </c>
      <c r="Q1845" s="14" t="s">
        <v>118</v>
      </c>
      <c r="R1845" s="14" t="s">
        <v>119</v>
      </c>
      <c r="S1845" s="14" t="s">
        <v>148</v>
      </c>
    </row>
    <row r="1846" spans="1:19" x14ac:dyDescent="0.3">
      <c r="A1846" s="11">
        <v>44641.437731481485</v>
      </c>
      <c r="B1846" s="11"/>
      <c r="C1846" s="15">
        <v>44641</v>
      </c>
      <c r="D1846" s="16">
        <v>0.4377314814814815</v>
      </c>
      <c r="E1846" s="33" t="str">
        <f t="shared" si="31"/>
        <v>01:54</v>
      </c>
      <c r="F1846" s="12">
        <v>69.3</v>
      </c>
      <c r="G1846" s="12">
        <v>70.84</v>
      </c>
      <c r="H1846" s="12">
        <v>80.08</v>
      </c>
      <c r="I1846" s="12">
        <v>73.149999999999991</v>
      </c>
      <c r="J1846" s="12">
        <v>75.459999999999994</v>
      </c>
      <c r="K1846" s="12">
        <v>70.070000000000007</v>
      </c>
      <c r="L1846" s="12">
        <v>77</v>
      </c>
      <c r="M1846" s="12">
        <v>74.69</v>
      </c>
      <c r="N1846" s="13">
        <v>87.65</v>
      </c>
      <c r="O1846" s="17" t="s">
        <v>137</v>
      </c>
      <c r="P1846" s="14" t="s">
        <v>11</v>
      </c>
      <c r="Q1846" s="14" t="s">
        <v>118</v>
      </c>
      <c r="R1846" s="14" t="s">
        <v>119</v>
      </c>
      <c r="S1846" s="14" t="s">
        <v>148</v>
      </c>
    </row>
    <row r="1847" spans="1:19" x14ac:dyDescent="0.3">
      <c r="A1847" s="11">
        <v>44641.437858796293</v>
      </c>
      <c r="B1847" s="11"/>
      <c r="C1847" s="15">
        <v>44641</v>
      </c>
      <c r="D1847" s="16">
        <v>0.43785879629629632</v>
      </c>
      <c r="E1847" s="16"/>
      <c r="F1847" s="12">
        <v>60.300000000000004</v>
      </c>
      <c r="G1847" s="12">
        <v>61.64</v>
      </c>
      <c r="H1847" s="12">
        <v>69.680000000000007</v>
      </c>
      <c r="I1847" s="12">
        <v>63.65</v>
      </c>
      <c r="J1847" s="12">
        <v>65.66</v>
      </c>
      <c r="K1847" s="12">
        <v>60.97</v>
      </c>
      <c r="L1847" s="12">
        <v>67</v>
      </c>
      <c r="M1847" s="12">
        <v>64.989999999999995</v>
      </c>
      <c r="N1847" s="13">
        <v>64.236249999999998</v>
      </c>
      <c r="O1847" s="17" t="s">
        <v>137</v>
      </c>
      <c r="P1847" s="14" t="s">
        <v>10</v>
      </c>
      <c r="Q1847" s="14" t="s">
        <v>118</v>
      </c>
      <c r="R1847" s="14" t="s">
        <v>119</v>
      </c>
      <c r="S1847" s="14" t="s">
        <v>148</v>
      </c>
    </row>
    <row r="1848" spans="1:19" x14ac:dyDescent="0.3">
      <c r="A1848" s="11">
        <v>44641.438194444447</v>
      </c>
      <c r="B1848" s="11"/>
      <c r="C1848" s="15">
        <v>44641</v>
      </c>
      <c r="D1848" s="16">
        <v>0.4381944444444445</v>
      </c>
      <c r="E1848" s="16"/>
      <c r="F1848" s="12">
        <v>66.600000000000009</v>
      </c>
      <c r="G1848" s="12">
        <v>68.08</v>
      </c>
      <c r="H1848" s="12">
        <v>76.960000000000008</v>
      </c>
      <c r="I1848" s="12">
        <v>70.3</v>
      </c>
      <c r="J1848" s="12">
        <v>72.52</v>
      </c>
      <c r="K1848" s="12">
        <v>67.34</v>
      </c>
      <c r="L1848" s="12">
        <v>74</v>
      </c>
      <c r="M1848" s="12">
        <v>71.78</v>
      </c>
      <c r="N1848" s="13">
        <v>70.947499999999991</v>
      </c>
      <c r="O1848" s="17" t="s">
        <v>137</v>
      </c>
      <c r="P1848" s="14" t="s">
        <v>10</v>
      </c>
      <c r="Q1848" s="14" t="s">
        <v>118</v>
      </c>
      <c r="R1848" s="14" t="s">
        <v>119</v>
      </c>
      <c r="S1848" s="14" t="s">
        <v>148</v>
      </c>
    </row>
    <row r="1849" spans="1:19" x14ac:dyDescent="0.3">
      <c r="A1849" s="11">
        <v>44641.441666666666</v>
      </c>
      <c r="B1849" s="11"/>
      <c r="C1849" s="15">
        <v>44641</v>
      </c>
      <c r="D1849" s="16">
        <v>0.44166666666666665</v>
      </c>
      <c r="E1849" s="16"/>
      <c r="F1849" s="12">
        <v>59.4</v>
      </c>
      <c r="G1849" s="12">
        <v>60.720000000000006</v>
      </c>
      <c r="H1849" s="12">
        <v>68.64</v>
      </c>
      <c r="I1849" s="12">
        <v>62.699999999999996</v>
      </c>
      <c r="J1849" s="12">
        <v>64.679999999999993</v>
      </c>
      <c r="K1849" s="12">
        <v>60.06</v>
      </c>
      <c r="L1849" s="12">
        <v>66</v>
      </c>
      <c r="M1849" s="12">
        <v>64.02</v>
      </c>
      <c r="N1849" s="13">
        <v>63.277499999999996</v>
      </c>
      <c r="O1849" s="17" t="s">
        <v>137</v>
      </c>
      <c r="P1849" s="14" t="s">
        <v>10</v>
      </c>
      <c r="Q1849" s="14" t="s">
        <v>118</v>
      </c>
      <c r="R1849" s="14" t="s">
        <v>119</v>
      </c>
      <c r="S1849" s="14" t="s">
        <v>148</v>
      </c>
    </row>
    <row r="1850" spans="1:19" x14ac:dyDescent="0.3">
      <c r="A1850" s="11">
        <v>44641.445138888892</v>
      </c>
      <c r="B1850" s="11"/>
      <c r="C1850" s="15">
        <v>44641</v>
      </c>
      <c r="D1850" s="16">
        <v>0.44513888888888892</v>
      </c>
      <c r="E1850" s="16"/>
      <c r="F1850" s="12">
        <v>80.100000000000009</v>
      </c>
      <c r="G1850" s="12">
        <v>81.88000000000001</v>
      </c>
      <c r="H1850" s="12">
        <v>92.56</v>
      </c>
      <c r="I1850" s="12">
        <v>84.55</v>
      </c>
      <c r="J1850" s="12">
        <v>87.22</v>
      </c>
      <c r="K1850" s="12">
        <v>80.990000000000009</v>
      </c>
      <c r="L1850" s="12">
        <v>89</v>
      </c>
      <c r="M1850" s="12">
        <v>86.33</v>
      </c>
      <c r="N1850" s="13">
        <v>85.328750000000014</v>
      </c>
      <c r="O1850" s="17" t="s">
        <v>137</v>
      </c>
      <c r="P1850" s="14" t="s">
        <v>10</v>
      </c>
      <c r="Q1850" s="14" t="s">
        <v>118</v>
      </c>
      <c r="R1850" s="14" t="s">
        <v>119</v>
      </c>
      <c r="S1850" s="14" t="s">
        <v>148</v>
      </c>
    </row>
    <row r="1851" spans="1:19" x14ac:dyDescent="0.3">
      <c r="A1851" s="11">
        <v>44641.448611111111</v>
      </c>
      <c r="B1851" s="11"/>
      <c r="C1851" s="15">
        <v>44641</v>
      </c>
      <c r="D1851" s="16">
        <v>0.44861111111111113</v>
      </c>
      <c r="E1851" s="16"/>
      <c r="F1851" s="12">
        <v>72</v>
      </c>
      <c r="G1851" s="12">
        <v>73.600000000000009</v>
      </c>
      <c r="H1851" s="12">
        <v>83.2</v>
      </c>
      <c r="I1851" s="12">
        <v>76</v>
      </c>
      <c r="J1851" s="12">
        <v>78.400000000000006</v>
      </c>
      <c r="K1851" s="12">
        <v>72.8</v>
      </c>
      <c r="L1851" s="12">
        <v>80</v>
      </c>
      <c r="M1851" s="12">
        <v>77.599999999999994</v>
      </c>
      <c r="N1851" s="13">
        <v>76.7</v>
      </c>
      <c r="O1851" s="17" t="s">
        <v>137</v>
      </c>
      <c r="P1851" s="14" t="s">
        <v>10</v>
      </c>
      <c r="Q1851" s="14" t="s">
        <v>118</v>
      </c>
      <c r="R1851" s="14" t="s">
        <v>119</v>
      </c>
      <c r="S1851" s="14" t="s">
        <v>148</v>
      </c>
    </row>
    <row r="1852" spans="1:19" x14ac:dyDescent="0.3">
      <c r="A1852" s="11">
        <v>44641.448981481481</v>
      </c>
      <c r="B1852" s="11"/>
      <c r="C1852" s="15">
        <v>44641</v>
      </c>
      <c r="D1852" s="16">
        <v>0.44898148148148148</v>
      </c>
      <c r="E1852" s="16"/>
      <c r="F1852" s="12">
        <v>81</v>
      </c>
      <c r="G1852" s="12">
        <v>82.8</v>
      </c>
      <c r="H1852" s="12">
        <v>93.600000000000009</v>
      </c>
      <c r="I1852" s="12">
        <v>85.5</v>
      </c>
      <c r="J1852" s="12">
        <v>88.2</v>
      </c>
      <c r="K1852" s="12">
        <v>81.900000000000006</v>
      </c>
      <c r="L1852" s="12">
        <v>90</v>
      </c>
      <c r="M1852" s="12">
        <v>87.3</v>
      </c>
      <c r="N1852" s="13">
        <v>86.287499999999994</v>
      </c>
      <c r="O1852" s="17" t="s">
        <v>137</v>
      </c>
      <c r="P1852" s="14" t="s">
        <v>10</v>
      </c>
      <c r="Q1852" s="14" t="s">
        <v>118</v>
      </c>
      <c r="R1852" s="14" t="s">
        <v>119</v>
      </c>
      <c r="S1852" s="14" t="s">
        <v>148</v>
      </c>
    </row>
    <row r="1853" spans="1:19" x14ac:dyDescent="0.3">
      <c r="A1853" s="11">
        <v>44641.449953703705</v>
      </c>
      <c r="B1853" s="11"/>
      <c r="C1853" s="15">
        <v>44641</v>
      </c>
      <c r="D1853" s="16">
        <v>0.44995370370370374</v>
      </c>
      <c r="E1853" s="16"/>
      <c r="F1853" s="12">
        <v>73.8</v>
      </c>
      <c r="G1853" s="12">
        <v>75.44</v>
      </c>
      <c r="H1853" s="12">
        <v>85.28</v>
      </c>
      <c r="I1853" s="12">
        <v>77.899999999999991</v>
      </c>
      <c r="J1853" s="12">
        <v>80.36</v>
      </c>
      <c r="K1853" s="12">
        <v>74.62</v>
      </c>
      <c r="L1853" s="12">
        <v>82</v>
      </c>
      <c r="M1853" s="12">
        <v>79.539999999999992</v>
      </c>
      <c r="N1853" s="13">
        <v>78.617500000000007</v>
      </c>
      <c r="O1853" s="17" t="s">
        <v>137</v>
      </c>
      <c r="P1853" s="14" t="s">
        <v>10</v>
      </c>
      <c r="Q1853" s="14" t="s">
        <v>118</v>
      </c>
      <c r="R1853" s="14" t="s">
        <v>119</v>
      </c>
      <c r="S1853" s="14" t="s">
        <v>148</v>
      </c>
    </row>
    <row r="1854" spans="1:19" x14ac:dyDescent="0.3">
      <c r="A1854" s="11">
        <v>44641.45107638889</v>
      </c>
      <c r="B1854" s="11"/>
      <c r="C1854" s="15">
        <v>44641</v>
      </c>
      <c r="D1854" s="16">
        <v>0.4510763888888889</v>
      </c>
      <c r="E1854" s="16"/>
      <c r="F1854" s="12">
        <v>71.100000000000009</v>
      </c>
      <c r="G1854" s="12">
        <v>72.680000000000007</v>
      </c>
      <c r="H1854" s="12">
        <v>82.16</v>
      </c>
      <c r="I1854" s="12">
        <v>75.05</v>
      </c>
      <c r="J1854" s="12">
        <v>77.42</v>
      </c>
      <c r="K1854" s="12">
        <v>71.89</v>
      </c>
      <c r="L1854" s="12">
        <v>79</v>
      </c>
      <c r="M1854" s="12">
        <v>76.63</v>
      </c>
      <c r="N1854" s="13">
        <v>75.741249999999994</v>
      </c>
      <c r="O1854" s="17" t="s">
        <v>137</v>
      </c>
      <c r="P1854" s="14" t="s">
        <v>10</v>
      </c>
      <c r="Q1854" s="14" t="s">
        <v>118</v>
      </c>
      <c r="R1854" s="14" t="s">
        <v>119</v>
      </c>
      <c r="S1854" s="14" t="s">
        <v>148</v>
      </c>
    </row>
    <row r="1855" spans="1:19" x14ac:dyDescent="0.3">
      <c r="A1855" s="11">
        <v>44641.45208333333</v>
      </c>
      <c r="B1855" s="11"/>
      <c r="C1855" s="15">
        <v>44641</v>
      </c>
      <c r="D1855" s="16">
        <v>0.45208333333333334</v>
      </c>
      <c r="E1855" s="16"/>
      <c r="F1855" s="12">
        <v>70.2</v>
      </c>
      <c r="G1855" s="12">
        <v>71.760000000000005</v>
      </c>
      <c r="H1855" s="12">
        <v>81.12</v>
      </c>
      <c r="I1855" s="12">
        <v>74.099999999999994</v>
      </c>
      <c r="J1855" s="12">
        <v>76.44</v>
      </c>
      <c r="K1855" s="12">
        <v>70.98</v>
      </c>
      <c r="L1855" s="12">
        <v>78</v>
      </c>
      <c r="M1855" s="12">
        <v>75.66</v>
      </c>
      <c r="N1855" s="13">
        <v>74.782499999999999</v>
      </c>
      <c r="O1855" s="17" t="s">
        <v>137</v>
      </c>
      <c r="P1855" s="14" t="s">
        <v>10</v>
      </c>
      <c r="Q1855" s="14" t="s">
        <v>118</v>
      </c>
      <c r="R1855" s="14" t="s">
        <v>119</v>
      </c>
      <c r="S1855" s="14" t="s">
        <v>148</v>
      </c>
    </row>
    <row r="1856" spans="1:19" x14ac:dyDescent="0.3">
      <c r="A1856" s="11">
        <v>44641.455555555556</v>
      </c>
      <c r="B1856" s="11"/>
      <c r="C1856" s="15">
        <v>44641</v>
      </c>
      <c r="D1856" s="16">
        <v>0.45555555555555555</v>
      </c>
      <c r="E1856" s="16"/>
      <c r="F1856" s="12">
        <v>69.3</v>
      </c>
      <c r="G1856" s="12">
        <v>70.84</v>
      </c>
      <c r="H1856" s="12">
        <v>80.08</v>
      </c>
      <c r="I1856" s="12">
        <v>73.149999999999991</v>
      </c>
      <c r="J1856" s="12">
        <v>75.459999999999994</v>
      </c>
      <c r="K1856" s="12">
        <v>70.070000000000007</v>
      </c>
      <c r="L1856" s="12">
        <v>77</v>
      </c>
      <c r="M1856" s="12">
        <v>74.69</v>
      </c>
      <c r="N1856" s="13">
        <v>73.82374999999999</v>
      </c>
      <c r="O1856" s="17" t="s">
        <v>137</v>
      </c>
      <c r="P1856" s="14" t="s">
        <v>10</v>
      </c>
      <c r="Q1856" s="14" t="s">
        <v>118</v>
      </c>
      <c r="R1856" s="14" t="s">
        <v>119</v>
      </c>
      <c r="S1856" s="14" t="s">
        <v>148</v>
      </c>
    </row>
    <row r="1857" spans="1:19" x14ac:dyDescent="0.3">
      <c r="A1857" s="11">
        <v>44641.459027777775</v>
      </c>
      <c r="B1857" s="11"/>
      <c r="C1857" s="15">
        <v>44641</v>
      </c>
      <c r="D1857" s="16">
        <v>0.45902777777777781</v>
      </c>
      <c r="E1857" s="16"/>
      <c r="F1857" s="12">
        <v>68.400000000000006</v>
      </c>
      <c r="G1857" s="12">
        <v>69.92</v>
      </c>
      <c r="H1857" s="12">
        <v>79.040000000000006</v>
      </c>
      <c r="I1857" s="12">
        <v>72.2</v>
      </c>
      <c r="J1857" s="12">
        <v>74.48</v>
      </c>
      <c r="K1857" s="12">
        <v>69.16</v>
      </c>
      <c r="L1857" s="12">
        <v>76</v>
      </c>
      <c r="M1857" s="12">
        <v>73.72</v>
      </c>
      <c r="N1857" s="13">
        <v>72.865000000000009</v>
      </c>
      <c r="O1857" s="17" t="s">
        <v>137</v>
      </c>
      <c r="P1857" s="14" t="s">
        <v>10</v>
      </c>
      <c r="Q1857" s="14" t="s">
        <v>118</v>
      </c>
      <c r="R1857" s="14" t="s">
        <v>119</v>
      </c>
      <c r="S1857" s="14" t="s">
        <v>148</v>
      </c>
    </row>
    <row r="1858" spans="1:19" x14ac:dyDescent="0.3">
      <c r="A1858" s="11">
        <v>44641.46197916667</v>
      </c>
      <c r="B1858" s="11"/>
      <c r="C1858" s="15">
        <v>44641</v>
      </c>
      <c r="D1858" s="16">
        <v>0.46197916666666666</v>
      </c>
      <c r="E1858" s="16"/>
      <c r="F1858" s="12">
        <v>77.400000000000006</v>
      </c>
      <c r="G1858" s="12">
        <v>79.12</v>
      </c>
      <c r="H1858" s="12">
        <v>89.44</v>
      </c>
      <c r="I1858" s="12">
        <v>81.7</v>
      </c>
      <c r="J1858" s="12">
        <v>84.28</v>
      </c>
      <c r="K1858" s="12">
        <v>78.260000000000005</v>
      </c>
      <c r="L1858" s="12">
        <v>86</v>
      </c>
      <c r="M1858" s="12">
        <v>83.42</v>
      </c>
      <c r="N1858" s="13">
        <v>82.452500000000001</v>
      </c>
      <c r="O1858" s="17" t="s">
        <v>137</v>
      </c>
      <c r="P1858" s="14" t="s">
        <v>8</v>
      </c>
      <c r="Q1858" s="14" t="s">
        <v>118</v>
      </c>
      <c r="R1858" s="14" t="s">
        <v>119</v>
      </c>
      <c r="S1858" s="14" t="s">
        <v>148</v>
      </c>
    </row>
    <row r="1859" spans="1:19" x14ac:dyDescent="0.3">
      <c r="A1859" s="11">
        <v>44641.462500000001</v>
      </c>
      <c r="B1859" s="11"/>
      <c r="C1859" s="15">
        <v>44641</v>
      </c>
      <c r="D1859" s="16">
        <v>0.46249999999999997</v>
      </c>
      <c r="E1859" s="33" t="str">
        <f t="shared" ref="E1859:E1900" si="32">TEXT(D1859-$D$1859,"hh:mm")</f>
        <v>00:00</v>
      </c>
      <c r="F1859" s="12">
        <v>84.600000000000009</v>
      </c>
      <c r="G1859" s="12">
        <v>86.48</v>
      </c>
      <c r="H1859" s="12">
        <v>97.76</v>
      </c>
      <c r="I1859" s="12">
        <v>89.3</v>
      </c>
      <c r="J1859" s="12">
        <v>92.12</v>
      </c>
      <c r="K1859" s="12">
        <v>85.54</v>
      </c>
      <c r="L1859" s="12">
        <v>94</v>
      </c>
      <c r="M1859" s="12">
        <v>91.179999999999993</v>
      </c>
      <c r="N1859" s="13">
        <v>90.122500000000002</v>
      </c>
      <c r="O1859" s="17" t="s">
        <v>137</v>
      </c>
      <c r="P1859" s="14" t="s">
        <v>8</v>
      </c>
      <c r="Q1859" s="14" t="s">
        <v>118</v>
      </c>
      <c r="R1859" s="14" t="s">
        <v>119</v>
      </c>
      <c r="S1859" s="14" t="s">
        <v>148</v>
      </c>
    </row>
    <row r="1860" spans="1:19" x14ac:dyDescent="0.3">
      <c r="A1860" s="11">
        <v>44641.46597222222</v>
      </c>
      <c r="B1860" s="11"/>
      <c r="C1860" s="15">
        <v>44641</v>
      </c>
      <c r="D1860" s="16">
        <v>0.46597222222222223</v>
      </c>
      <c r="E1860" s="33" t="str">
        <f t="shared" si="32"/>
        <v>00:05</v>
      </c>
      <c r="F1860" s="12">
        <v>78.3</v>
      </c>
      <c r="G1860" s="12">
        <v>80.040000000000006</v>
      </c>
      <c r="H1860" s="12">
        <v>90.48</v>
      </c>
      <c r="I1860" s="12">
        <v>82.649999999999991</v>
      </c>
      <c r="J1860" s="12">
        <v>85.26</v>
      </c>
      <c r="K1860" s="12">
        <v>79.17</v>
      </c>
      <c r="L1860" s="12">
        <v>87</v>
      </c>
      <c r="M1860" s="12">
        <v>84.39</v>
      </c>
      <c r="N1860" s="13">
        <v>83.411249999999995</v>
      </c>
      <c r="O1860" s="17" t="s">
        <v>137</v>
      </c>
      <c r="P1860" s="14" t="s">
        <v>9</v>
      </c>
      <c r="Q1860" s="14" t="s">
        <v>118</v>
      </c>
      <c r="R1860" s="14" t="s">
        <v>119</v>
      </c>
      <c r="S1860" s="14" t="s">
        <v>148</v>
      </c>
    </row>
    <row r="1861" spans="1:19" x14ac:dyDescent="0.3">
      <c r="A1861" s="11">
        <v>44641.468668981484</v>
      </c>
      <c r="B1861" s="11"/>
      <c r="C1861" s="15">
        <v>44641</v>
      </c>
      <c r="D1861" s="16">
        <v>0.46866898148148151</v>
      </c>
      <c r="E1861" s="33" t="str">
        <f t="shared" si="32"/>
        <v>00:08</v>
      </c>
      <c r="F1861" s="12">
        <v>78.3</v>
      </c>
      <c r="G1861" s="12">
        <v>80.040000000000006</v>
      </c>
      <c r="H1861" s="12">
        <v>90.48</v>
      </c>
      <c r="I1861" s="12">
        <v>82.649999999999991</v>
      </c>
      <c r="J1861" s="12">
        <v>85.26</v>
      </c>
      <c r="K1861" s="12">
        <v>79.17</v>
      </c>
      <c r="L1861" s="12">
        <v>87</v>
      </c>
      <c r="M1861" s="12">
        <v>84.39</v>
      </c>
      <c r="N1861" s="13">
        <v>83.411249999999995</v>
      </c>
      <c r="O1861" s="17" t="s">
        <v>137</v>
      </c>
      <c r="P1861" s="14" t="s">
        <v>9</v>
      </c>
      <c r="Q1861" s="14" t="s">
        <v>118</v>
      </c>
      <c r="R1861" s="14" t="s">
        <v>119</v>
      </c>
      <c r="S1861" s="14" t="s">
        <v>148</v>
      </c>
    </row>
    <row r="1862" spans="1:19" x14ac:dyDescent="0.3">
      <c r="A1862" s="11">
        <v>44641.469166666669</v>
      </c>
      <c r="B1862" s="11"/>
      <c r="C1862" s="15">
        <v>44641</v>
      </c>
      <c r="D1862" s="16">
        <v>0.46916666666666668</v>
      </c>
      <c r="E1862" s="33" t="str">
        <f t="shared" si="32"/>
        <v>00:09</v>
      </c>
      <c r="F1862" s="12">
        <v>76.5</v>
      </c>
      <c r="G1862" s="12">
        <v>78.2</v>
      </c>
      <c r="H1862" s="12">
        <v>88.4</v>
      </c>
      <c r="I1862" s="12">
        <v>80.75</v>
      </c>
      <c r="J1862" s="12">
        <v>83.3</v>
      </c>
      <c r="K1862" s="12">
        <v>77.350000000000009</v>
      </c>
      <c r="L1862" s="12">
        <v>85</v>
      </c>
      <c r="M1862" s="12">
        <v>82.45</v>
      </c>
      <c r="N1862" s="13">
        <v>81.493750000000006</v>
      </c>
      <c r="O1862" s="17" t="s">
        <v>137</v>
      </c>
      <c r="P1862" s="14" t="s">
        <v>9</v>
      </c>
      <c r="Q1862" s="14" t="s">
        <v>118</v>
      </c>
      <c r="R1862" s="14" t="s">
        <v>119</v>
      </c>
      <c r="S1862" s="14" t="s">
        <v>148</v>
      </c>
    </row>
    <row r="1863" spans="1:19" x14ac:dyDescent="0.3">
      <c r="A1863" s="11">
        <v>44641.469444444447</v>
      </c>
      <c r="B1863" s="11"/>
      <c r="C1863" s="15">
        <v>44641</v>
      </c>
      <c r="D1863" s="16">
        <v>0.4694444444444445</v>
      </c>
      <c r="E1863" s="33" t="str">
        <f t="shared" si="32"/>
        <v>00:10</v>
      </c>
      <c r="F1863" s="12">
        <v>72.900000000000006</v>
      </c>
      <c r="G1863" s="12">
        <v>74.52000000000001</v>
      </c>
      <c r="H1863" s="12">
        <v>84.240000000000009</v>
      </c>
      <c r="I1863" s="12">
        <v>76.95</v>
      </c>
      <c r="J1863" s="12">
        <v>79.38</v>
      </c>
      <c r="K1863" s="12">
        <v>73.710000000000008</v>
      </c>
      <c r="L1863" s="12">
        <v>81</v>
      </c>
      <c r="M1863" s="12">
        <v>78.569999999999993</v>
      </c>
      <c r="N1863" s="13">
        <v>77.658749999999998</v>
      </c>
      <c r="O1863" s="17" t="s">
        <v>137</v>
      </c>
      <c r="P1863" s="14" t="s">
        <v>9</v>
      </c>
      <c r="Q1863" s="14" t="s">
        <v>118</v>
      </c>
      <c r="R1863" s="14" t="s">
        <v>119</v>
      </c>
      <c r="S1863" s="14" t="s">
        <v>148</v>
      </c>
    </row>
    <row r="1864" spans="1:19" x14ac:dyDescent="0.3">
      <c r="A1864" s="11">
        <v>44641.472916666666</v>
      </c>
      <c r="B1864" s="11"/>
      <c r="C1864" s="15">
        <v>44641</v>
      </c>
      <c r="D1864" s="16">
        <v>0.47291666666666665</v>
      </c>
      <c r="E1864" s="33" t="str">
        <f t="shared" si="32"/>
        <v>00:15</v>
      </c>
      <c r="F1864" s="12">
        <v>72</v>
      </c>
      <c r="G1864" s="12">
        <v>73.600000000000009</v>
      </c>
      <c r="H1864" s="12">
        <v>83.2</v>
      </c>
      <c r="I1864" s="12">
        <v>76</v>
      </c>
      <c r="J1864" s="12">
        <v>78.400000000000006</v>
      </c>
      <c r="K1864" s="12">
        <v>72.8</v>
      </c>
      <c r="L1864" s="12">
        <v>80</v>
      </c>
      <c r="M1864" s="12">
        <v>77.599999999999994</v>
      </c>
      <c r="N1864" s="13">
        <v>76.7</v>
      </c>
      <c r="O1864" s="17" t="s">
        <v>137</v>
      </c>
      <c r="P1864" s="14" t="s">
        <v>9</v>
      </c>
      <c r="Q1864" s="14" t="s">
        <v>118</v>
      </c>
      <c r="R1864" s="14" t="s">
        <v>119</v>
      </c>
      <c r="S1864" s="14" t="s">
        <v>148</v>
      </c>
    </row>
    <row r="1865" spans="1:19" x14ac:dyDescent="0.3">
      <c r="A1865" s="11">
        <v>44641.476388888892</v>
      </c>
      <c r="B1865" s="11"/>
      <c r="C1865" s="15">
        <v>44641</v>
      </c>
      <c r="D1865" s="16">
        <v>0.47638888888888892</v>
      </c>
      <c r="E1865" s="33" t="str">
        <f t="shared" si="32"/>
        <v>00:20</v>
      </c>
      <c r="F1865" s="12">
        <v>69.3</v>
      </c>
      <c r="G1865" s="12">
        <v>70.84</v>
      </c>
      <c r="H1865" s="12">
        <v>80.08</v>
      </c>
      <c r="I1865" s="12">
        <v>73.149999999999991</v>
      </c>
      <c r="J1865" s="12">
        <v>75.459999999999994</v>
      </c>
      <c r="K1865" s="12">
        <v>70.070000000000007</v>
      </c>
      <c r="L1865" s="12">
        <v>77</v>
      </c>
      <c r="M1865" s="12">
        <v>74.69</v>
      </c>
      <c r="N1865" s="13">
        <v>73.82374999999999</v>
      </c>
      <c r="O1865" s="17" t="s">
        <v>137</v>
      </c>
      <c r="P1865" s="14" t="s">
        <v>122</v>
      </c>
      <c r="Q1865" s="14" t="s">
        <v>118</v>
      </c>
      <c r="R1865" s="14" t="s">
        <v>119</v>
      </c>
      <c r="S1865" s="14" t="s">
        <v>148</v>
      </c>
    </row>
    <row r="1866" spans="1:19" x14ac:dyDescent="0.3">
      <c r="A1866" s="11">
        <v>44641.479861111111</v>
      </c>
      <c r="B1866" s="11"/>
      <c r="C1866" s="15">
        <v>44641</v>
      </c>
      <c r="D1866" s="16">
        <v>0.47986111111111113</v>
      </c>
      <c r="E1866" s="33" t="str">
        <f t="shared" si="32"/>
        <v>00:25</v>
      </c>
      <c r="F1866" s="12">
        <v>68.400000000000006</v>
      </c>
      <c r="G1866" s="12">
        <v>69.92</v>
      </c>
      <c r="H1866" s="12">
        <v>79.040000000000006</v>
      </c>
      <c r="I1866" s="12">
        <v>72.2</v>
      </c>
      <c r="J1866" s="12">
        <v>74.48</v>
      </c>
      <c r="K1866" s="12">
        <v>69.16</v>
      </c>
      <c r="L1866" s="12">
        <v>76</v>
      </c>
      <c r="M1866" s="12">
        <v>73.72</v>
      </c>
      <c r="N1866" s="13">
        <v>72.865000000000009</v>
      </c>
      <c r="O1866" s="17" t="s">
        <v>137</v>
      </c>
      <c r="P1866" s="14" t="s">
        <v>122</v>
      </c>
      <c r="Q1866" s="14" t="s">
        <v>118</v>
      </c>
      <c r="R1866" s="14" t="s">
        <v>119</v>
      </c>
      <c r="S1866" s="14" t="s">
        <v>148</v>
      </c>
    </row>
    <row r="1867" spans="1:19" x14ac:dyDescent="0.3">
      <c r="A1867" s="11">
        <v>44641.481446759259</v>
      </c>
      <c r="B1867" s="11"/>
      <c r="C1867" s="15">
        <v>44641</v>
      </c>
      <c r="D1867" s="16">
        <v>0.48144675925925928</v>
      </c>
      <c r="E1867" s="33" t="str">
        <f t="shared" si="32"/>
        <v>00:27</v>
      </c>
      <c r="F1867" s="12">
        <v>68.400000000000006</v>
      </c>
      <c r="G1867" s="12">
        <v>69.92</v>
      </c>
      <c r="H1867" s="12">
        <v>79.040000000000006</v>
      </c>
      <c r="I1867" s="12">
        <v>72.2</v>
      </c>
      <c r="J1867" s="12">
        <v>74.48</v>
      </c>
      <c r="K1867" s="12">
        <v>69.16</v>
      </c>
      <c r="L1867" s="12">
        <v>76</v>
      </c>
      <c r="M1867" s="12">
        <v>73.72</v>
      </c>
      <c r="N1867" s="13">
        <v>72.865000000000009</v>
      </c>
      <c r="O1867" s="17" t="s">
        <v>137</v>
      </c>
      <c r="P1867" s="14" t="s">
        <v>122</v>
      </c>
      <c r="Q1867" s="14" t="s">
        <v>118</v>
      </c>
      <c r="R1867" s="14" t="s">
        <v>119</v>
      </c>
      <c r="S1867" s="14" t="s">
        <v>148</v>
      </c>
    </row>
    <row r="1868" spans="1:19" x14ac:dyDescent="0.3">
      <c r="A1868" s="11">
        <v>44641.48333333333</v>
      </c>
      <c r="B1868" s="11"/>
      <c r="C1868" s="15">
        <v>44641</v>
      </c>
      <c r="D1868" s="16">
        <v>0.48333333333333334</v>
      </c>
      <c r="E1868" s="33" t="str">
        <f t="shared" si="32"/>
        <v>00:30</v>
      </c>
      <c r="F1868" s="12">
        <v>52.2</v>
      </c>
      <c r="G1868" s="12">
        <v>53.36</v>
      </c>
      <c r="H1868" s="12">
        <v>60.32</v>
      </c>
      <c r="I1868" s="12">
        <v>55.099999999999994</v>
      </c>
      <c r="J1868" s="12">
        <v>56.839999999999996</v>
      </c>
      <c r="K1868" s="12">
        <v>52.78</v>
      </c>
      <c r="L1868" s="12">
        <v>58</v>
      </c>
      <c r="M1868" s="12">
        <v>56.26</v>
      </c>
      <c r="N1868" s="13">
        <v>55.607500000000002</v>
      </c>
      <c r="O1868" s="17" t="s">
        <v>137</v>
      </c>
      <c r="P1868" s="14" t="s">
        <v>122</v>
      </c>
      <c r="Q1868" s="14" t="s">
        <v>118</v>
      </c>
      <c r="R1868" s="14" t="s">
        <v>119</v>
      </c>
      <c r="S1868" s="14" t="s">
        <v>148</v>
      </c>
    </row>
    <row r="1869" spans="1:19" x14ac:dyDescent="0.3">
      <c r="A1869" s="11">
        <v>44641.486805555556</v>
      </c>
      <c r="B1869" s="11"/>
      <c r="C1869" s="15">
        <v>44641</v>
      </c>
      <c r="D1869" s="16">
        <v>0.48680555555555555</v>
      </c>
      <c r="E1869" s="33" t="str">
        <f t="shared" si="32"/>
        <v>00:35</v>
      </c>
      <c r="F1869" s="12">
        <v>71.100000000000009</v>
      </c>
      <c r="G1869" s="12">
        <v>72.680000000000007</v>
      </c>
      <c r="H1869" s="12">
        <v>82.16</v>
      </c>
      <c r="I1869" s="12">
        <v>75.05</v>
      </c>
      <c r="J1869" s="12">
        <v>77.42</v>
      </c>
      <c r="K1869" s="12">
        <v>71.89</v>
      </c>
      <c r="L1869" s="12">
        <v>79</v>
      </c>
      <c r="M1869" s="12">
        <v>76.63</v>
      </c>
      <c r="N1869" s="13">
        <v>75.741249999999994</v>
      </c>
      <c r="O1869" s="17" t="s">
        <v>137</v>
      </c>
      <c r="P1869" s="14" t="s">
        <v>122</v>
      </c>
      <c r="Q1869" s="14" t="s">
        <v>118</v>
      </c>
      <c r="R1869" s="14" t="s">
        <v>119</v>
      </c>
      <c r="S1869" s="14" t="s">
        <v>148</v>
      </c>
    </row>
    <row r="1870" spans="1:19" x14ac:dyDescent="0.3">
      <c r="A1870" s="11">
        <v>44641.490277777775</v>
      </c>
      <c r="B1870" s="11"/>
      <c r="C1870" s="15">
        <v>44641</v>
      </c>
      <c r="D1870" s="16">
        <v>0.49027777777777781</v>
      </c>
      <c r="E1870" s="33" t="str">
        <f t="shared" si="32"/>
        <v>00:40</v>
      </c>
      <c r="F1870" s="12">
        <v>74.7</v>
      </c>
      <c r="G1870" s="12">
        <v>76.36</v>
      </c>
      <c r="H1870" s="12">
        <v>86.320000000000007</v>
      </c>
      <c r="I1870" s="12">
        <v>78.849999999999994</v>
      </c>
      <c r="J1870" s="12">
        <v>81.34</v>
      </c>
      <c r="K1870" s="12">
        <v>75.53</v>
      </c>
      <c r="L1870" s="12">
        <v>83</v>
      </c>
      <c r="M1870" s="12">
        <v>80.509999999999991</v>
      </c>
      <c r="N1870" s="13">
        <v>79.576250000000002</v>
      </c>
      <c r="O1870" s="17" t="s">
        <v>137</v>
      </c>
      <c r="P1870" s="14" t="s">
        <v>122</v>
      </c>
      <c r="Q1870" s="14" t="s">
        <v>118</v>
      </c>
      <c r="R1870" s="14" t="s">
        <v>119</v>
      </c>
      <c r="S1870" s="14" t="s">
        <v>148</v>
      </c>
    </row>
    <row r="1871" spans="1:19" x14ac:dyDescent="0.3">
      <c r="A1871" s="11">
        <v>44641.493750000001</v>
      </c>
      <c r="B1871" s="11"/>
      <c r="C1871" s="15">
        <v>44641</v>
      </c>
      <c r="D1871" s="16">
        <v>0.49374999999999997</v>
      </c>
      <c r="E1871" s="33" t="str">
        <f t="shared" si="32"/>
        <v>00:45</v>
      </c>
      <c r="F1871" s="12">
        <v>64.8</v>
      </c>
      <c r="G1871" s="12">
        <v>66.240000000000009</v>
      </c>
      <c r="H1871" s="12">
        <v>74.88</v>
      </c>
      <c r="I1871" s="12">
        <v>68.399999999999991</v>
      </c>
      <c r="J1871" s="12">
        <v>70.56</v>
      </c>
      <c r="K1871" s="12">
        <v>65.52</v>
      </c>
      <c r="L1871" s="12">
        <v>72</v>
      </c>
      <c r="M1871" s="12">
        <v>69.84</v>
      </c>
      <c r="N1871" s="13">
        <v>69.03</v>
      </c>
      <c r="O1871" s="17" t="s">
        <v>137</v>
      </c>
      <c r="P1871" s="14" t="s">
        <v>122</v>
      </c>
      <c r="Q1871" s="14" t="s">
        <v>118</v>
      </c>
      <c r="R1871" s="14" t="s">
        <v>119</v>
      </c>
      <c r="S1871" s="14" t="s">
        <v>148</v>
      </c>
    </row>
    <row r="1872" spans="1:19" x14ac:dyDescent="0.3">
      <c r="A1872" s="11">
        <v>44641.496342592596</v>
      </c>
      <c r="B1872" s="11"/>
      <c r="C1872" s="15">
        <v>44641</v>
      </c>
      <c r="D1872" s="16">
        <v>0.49634259259259261</v>
      </c>
      <c r="E1872" s="33" t="str">
        <f t="shared" si="32"/>
        <v>00:48</v>
      </c>
      <c r="F1872" s="12">
        <v>73.8</v>
      </c>
      <c r="G1872" s="12">
        <v>75.44</v>
      </c>
      <c r="H1872" s="12">
        <v>85.28</v>
      </c>
      <c r="I1872" s="12">
        <v>77.899999999999991</v>
      </c>
      <c r="J1872" s="12">
        <v>80.36</v>
      </c>
      <c r="K1872" s="12">
        <v>74.62</v>
      </c>
      <c r="L1872" s="12">
        <v>82</v>
      </c>
      <c r="M1872" s="12">
        <v>79.539999999999992</v>
      </c>
      <c r="N1872" s="13">
        <v>78.617500000000007</v>
      </c>
      <c r="O1872" s="17" t="s">
        <v>137</v>
      </c>
      <c r="P1872" s="14" t="s">
        <v>115</v>
      </c>
      <c r="Q1872" s="14" t="s">
        <v>118</v>
      </c>
      <c r="R1872" s="14" t="s">
        <v>119</v>
      </c>
      <c r="S1872" s="14" t="s">
        <v>148</v>
      </c>
    </row>
    <row r="1873" spans="1:19" x14ac:dyDescent="0.3">
      <c r="A1873" s="11">
        <v>44641.49722222222</v>
      </c>
      <c r="B1873" s="11"/>
      <c r="C1873" s="15">
        <v>44641</v>
      </c>
      <c r="D1873" s="16">
        <v>0.49722222222222223</v>
      </c>
      <c r="E1873" s="33" t="str">
        <f t="shared" si="32"/>
        <v>00:50</v>
      </c>
      <c r="F1873" s="12">
        <v>74.7</v>
      </c>
      <c r="G1873" s="12">
        <v>76.36</v>
      </c>
      <c r="H1873" s="12">
        <v>86.320000000000007</v>
      </c>
      <c r="I1873" s="12">
        <v>78.849999999999994</v>
      </c>
      <c r="J1873" s="12">
        <v>81.34</v>
      </c>
      <c r="K1873" s="12">
        <v>75.53</v>
      </c>
      <c r="L1873" s="12">
        <v>83</v>
      </c>
      <c r="M1873" s="12">
        <v>80.509999999999991</v>
      </c>
      <c r="N1873" s="13">
        <v>79.576250000000002</v>
      </c>
      <c r="O1873" s="17" t="s">
        <v>137</v>
      </c>
      <c r="P1873" s="14" t="s">
        <v>115</v>
      </c>
      <c r="Q1873" s="14" t="s">
        <v>118</v>
      </c>
      <c r="R1873" s="14" t="s">
        <v>119</v>
      </c>
      <c r="S1873" s="14" t="s">
        <v>148</v>
      </c>
    </row>
    <row r="1874" spans="1:19" x14ac:dyDescent="0.3">
      <c r="A1874" s="11">
        <v>44641.500694444447</v>
      </c>
      <c r="B1874" s="11"/>
      <c r="C1874" s="15">
        <v>44641</v>
      </c>
      <c r="D1874" s="16">
        <v>0.50069444444444444</v>
      </c>
      <c r="E1874" s="33" t="str">
        <f t="shared" si="32"/>
        <v>00:55</v>
      </c>
      <c r="F1874" s="12">
        <v>64.8</v>
      </c>
      <c r="G1874" s="12">
        <v>66.240000000000009</v>
      </c>
      <c r="H1874" s="12">
        <v>74.88</v>
      </c>
      <c r="I1874" s="12">
        <v>68.399999999999991</v>
      </c>
      <c r="J1874" s="12">
        <v>70.56</v>
      </c>
      <c r="K1874" s="12">
        <v>65.52</v>
      </c>
      <c r="L1874" s="12">
        <v>72</v>
      </c>
      <c r="M1874" s="12">
        <v>69.84</v>
      </c>
      <c r="N1874" s="13">
        <v>69.03</v>
      </c>
      <c r="O1874" s="17" t="s">
        <v>137</v>
      </c>
      <c r="P1874" s="14" t="s">
        <v>115</v>
      </c>
      <c r="Q1874" s="14" t="s">
        <v>118</v>
      </c>
      <c r="R1874" s="14" t="s">
        <v>119</v>
      </c>
      <c r="S1874" s="14" t="s">
        <v>148</v>
      </c>
    </row>
    <row r="1875" spans="1:19" x14ac:dyDescent="0.3">
      <c r="A1875" s="11">
        <v>44641.503310185188</v>
      </c>
      <c r="B1875" s="11"/>
      <c r="C1875" s="15">
        <v>44641</v>
      </c>
      <c r="D1875" s="16">
        <v>0.50331018518518522</v>
      </c>
      <c r="E1875" s="33" t="str">
        <f t="shared" si="32"/>
        <v>00:58</v>
      </c>
      <c r="F1875" s="12">
        <v>70.2</v>
      </c>
      <c r="G1875" s="12">
        <v>71.760000000000005</v>
      </c>
      <c r="H1875" s="12">
        <v>81.12</v>
      </c>
      <c r="I1875" s="12">
        <v>74.099999999999994</v>
      </c>
      <c r="J1875" s="12">
        <v>76.44</v>
      </c>
      <c r="K1875" s="12">
        <v>70.98</v>
      </c>
      <c r="L1875" s="12">
        <v>78</v>
      </c>
      <c r="M1875" s="12">
        <v>75.66</v>
      </c>
      <c r="N1875" s="13">
        <v>74.782499999999999</v>
      </c>
      <c r="O1875" s="17" t="s">
        <v>137</v>
      </c>
      <c r="P1875" s="14" t="s">
        <v>115</v>
      </c>
      <c r="Q1875" s="14" t="s">
        <v>118</v>
      </c>
      <c r="R1875" s="14" t="s">
        <v>119</v>
      </c>
      <c r="S1875" s="14" t="s">
        <v>148</v>
      </c>
    </row>
    <row r="1876" spans="1:19" x14ac:dyDescent="0.3">
      <c r="A1876" s="11">
        <v>44641.503587962965</v>
      </c>
      <c r="B1876" s="11"/>
      <c r="C1876" s="15">
        <v>44641</v>
      </c>
      <c r="D1876" s="16">
        <v>0.50358796296296293</v>
      </c>
      <c r="E1876" s="33" t="str">
        <f t="shared" si="32"/>
        <v>00:59</v>
      </c>
      <c r="F1876" s="12">
        <v>63</v>
      </c>
      <c r="G1876" s="12">
        <v>64.400000000000006</v>
      </c>
      <c r="H1876" s="12">
        <v>72.8</v>
      </c>
      <c r="I1876" s="12">
        <v>66.5</v>
      </c>
      <c r="J1876" s="12">
        <v>68.599999999999994</v>
      </c>
      <c r="K1876" s="12">
        <v>63.7</v>
      </c>
      <c r="L1876" s="12">
        <v>70</v>
      </c>
      <c r="M1876" s="12">
        <v>67.899999999999991</v>
      </c>
      <c r="N1876" s="13">
        <v>67.112499999999997</v>
      </c>
      <c r="O1876" s="17" t="s">
        <v>137</v>
      </c>
      <c r="P1876" s="14" t="s">
        <v>115</v>
      </c>
      <c r="Q1876" s="14" t="s">
        <v>118</v>
      </c>
      <c r="R1876" s="14" t="s">
        <v>119</v>
      </c>
      <c r="S1876" s="14" t="s">
        <v>148</v>
      </c>
    </row>
    <row r="1877" spans="1:19" x14ac:dyDescent="0.3">
      <c r="A1877" s="11">
        <v>44641.503680555557</v>
      </c>
      <c r="B1877" s="11"/>
      <c r="C1877" s="15">
        <v>44641</v>
      </c>
      <c r="D1877" s="16">
        <v>0.50368055555555558</v>
      </c>
      <c r="E1877" s="33" t="str">
        <f t="shared" si="32"/>
        <v>00:59</v>
      </c>
      <c r="F1877" s="12">
        <v>62.1</v>
      </c>
      <c r="G1877" s="12">
        <v>63.480000000000004</v>
      </c>
      <c r="H1877" s="12">
        <v>71.760000000000005</v>
      </c>
      <c r="I1877" s="12">
        <v>65.55</v>
      </c>
      <c r="J1877" s="12">
        <v>67.62</v>
      </c>
      <c r="K1877" s="12">
        <v>62.79</v>
      </c>
      <c r="L1877" s="12">
        <v>69</v>
      </c>
      <c r="M1877" s="12">
        <v>66.929999999999993</v>
      </c>
      <c r="N1877" s="13">
        <v>66.153750000000002</v>
      </c>
      <c r="O1877" s="17" t="s">
        <v>137</v>
      </c>
      <c r="P1877" s="14" t="s">
        <v>115</v>
      </c>
      <c r="Q1877" s="14" t="s">
        <v>118</v>
      </c>
      <c r="R1877" s="14" t="s">
        <v>119</v>
      </c>
      <c r="S1877" s="14" t="s">
        <v>148</v>
      </c>
    </row>
    <row r="1878" spans="1:19" x14ac:dyDescent="0.3">
      <c r="A1878" s="11">
        <v>44641.503912037035</v>
      </c>
      <c r="B1878" s="11"/>
      <c r="C1878" s="15">
        <v>44641</v>
      </c>
      <c r="D1878" s="16">
        <v>0.50391203703703702</v>
      </c>
      <c r="E1878" s="33" t="str">
        <f t="shared" si="32"/>
        <v>00:59</v>
      </c>
      <c r="F1878" s="12">
        <v>64.8</v>
      </c>
      <c r="G1878" s="12">
        <v>66.240000000000009</v>
      </c>
      <c r="H1878" s="12">
        <v>74.88</v>
      </c>
      <c r="I1878" s="12">
        <v>68.399999999999991</v>
      </c>
      <c r="J1878" s="12">
        <v>70.56</v>
      </c>
      <c r="K1878" s="12">
        <v>65.52</v>
      </c>
      <c r="L1878" s="12">
        <v>72</v>
      </c>
      <c r="M1878" s="12">
        <v>69.84</v>
      </c>
      <c r="N1878" s="13">
        <v>69.03</v>
      </c>
      <c r="O1878" s="17" t="s">
        <v>137</v>
      </c>
      <c r="P1878" s="14" t="s">
        <v>115</v>
      </c>
      <c r="Q1878" s="14" t="s">
        <v>118</v>
      </c>
      <c r="R1878" s="14" t="s">
        <v>119</v>
      </c>
      <c r="S1878" s="14" t="s">
        <v>148</v>
      </c>
    </row>
    <row r="1879" spans="1:19" x14ac:dyDescent="0.3">
      <c r="A1879" s="11">
        <v>44641.504178240742</v>
      </c>
      <c r="B1879" s="11"/>
      <c r="C1879" s="15">
        <v>44641</v>
      </c>
      <c r="D1879" s="16">
        <v>0.5041782407407408</v>
      </c>
      <c r="E1879" s="33" t="str">
        <f t="shared" si="32"/>
        <v>01:00</v>
      </c>
      <c r="F1879" s="12">
        <v>60.300000000000004</v>
      </c>
      <c r="G1879" s="12">
        <v>61.64</v>
      </c>
      <c r="H1879" s="12">
        <v>69.680000000000007</v>
      </c>
      <c r="I1879" s="12">
        <v>63.65</v>
      </c>
      <c r="J1879" s="12">
        <v>65.66</v>
      </c>
      <c r="K1879" s="12">
        <v>60.97</v>
      </c>
      <c r="L1879" s="12">
        <v>67</v>
      </c>
      <c r="M1879" s="12">
        <v>64.989999999999995</v>
      </c>
      <c r="N1879" s="13">
        <v>64.236249999999998</v>
      </c>
      <c r="O1879" s="17" t="s">
        <v>137</v>
      </c>
      <c r="P1879" s="14" t="s">
        <v>115</v>
      </c>
      <c r="Q1879" s="14" t="s">
        <v>118</v>
      </c>
      <c r="R1879" s="14" t="s">
        <v>119</v>
      </c>
      <c r="S1879" s="14" t="s">
        <v>148</v>
      </c>
    </row>
    <row r="1880" spans="1:19" x14ac:dyDescent="0.3">
      <c r="A1880" s="11">
        <v>44641.504317129627</v>
      </c>
      <c r="B1880" s="11"/>
      <c r="C1880" s="15">
        <v>44641</v>
      </c>
      <c r="D1880" s="16">
        <v>0.5043171296296296</v>
      </c>
      <c r="E1880" s="33" t="str">
        <f t="shared" si="32"/>
        <v>01:00</v>
      </c>
      <c r="F1880" s="12">
        <v>73.8</v>
      </c>
      <c r="G1880" s="12">
        <v>75.44</v>
      </c>
      <c r="H1880" s="12">
        <v>85.28</v>
      </c>
      <c r="I1880" s="12">
        <v>77.899999999999991</v>
      </c>
      <c r="J1880" s="12">
        <v>80.36</v>
      </c>
      <c r="K1880" s="12">
        <v>74.62</v>
      </c>
      <c r="L1880" s="12">
        <v>82</v>
      </c>
      <c r="M1880" s="12">
        <v>79.539999999999992</v>
      </c>
      <c r="N1880" s="13">
        <v>78.617500000000007</v>
      </c>
      <c r="O1880" s="17" t="s">
        <v>137</v>
      </c>
      <c r="P1880" s="14" t="s">
        <v>115</v>
      </c>
      <c r="Q1880" s="14" t="s">
        <v>118</v>
      </c>
      <c r="R1880" s="14" t="s">
        <v>119</v>
      </c>
      <c r="S1880" s="14" t="s">
        <v>148</v>
      </c>
    </row>
    <row r="1881" spans="1:19" x14ac:dyDescent="0.3">
      <c r="A1881" s="11">
        <v>44641.507638888892</v>
      </c>
      <c r="B1881" s="11"/>
      <c r="C1881" s="15">
        <v>44641</v>
      </c>
      <c r="D1881" s="16">
        <v>0.50763888888888886</v>
      </c>
      <c r="E1881" s="33" t="str">
        <f t="shared" si="32"/>
        <v>01:05</v>
      </c>
      <c r="F1881" s="12">
        <v>70.2</v>
      </c>
      <c r="G1881" s="12">
        <v>71.760000000000005</v>
      </c>
      <c r="H1881" s="12">
        <v>81.12</v>
      </c>
      <c r="I1881" s="12">
        <v>74.099999999999994</v>
      </c>
      <c r="J1881" s="12">
        <v>76.44</v>
      </c>
      <c r="K1881" s="12">
        <v>70.98</v>
      </c>
      <c r="L1881" s="12">
        <v>78</v>
      </c>
      <c r="M1881" s="12">
        <v>75.66</v>
      </c>
      <c r="N1881" s="13">
        <v>74.782499999999999</v>
      </c>
      <c r="O1881" s="17" t="s">
        <v>137</v>
      </c>
      <c r="P1881" s="14" t="s">
        <v>115</v>
      </c>
      <c r="Q1881" s="14" t="s">
        <v>118</v>
      </c>
      <c r="R1881" s="14" t="s">
        <v>119</v>
      </c>
      <c r="S1881" s="14" t="s">
        <v>148</v>
      </c>
    </row>
    <row r="1882" spans="1:19" x14ac:dyDescent="0.3">
      <c r="A1882" s="11">
        <v>44641.511111111111</v>
      </c>
      <c r="B1882" s="11"/>
      <c r="C1882" s="15">
        <v>44641</v>
      </c>
      <c r="D1882" s="16">
        <v>0.51111111111111118</v>
      </c>
      <c r="E1882" s="33" t="str">
        <f t="shared" si="32"/>
        <v>01:10</v>
      </c>
      <c r="F1882" s="12">
        <v>54</v>
      </c>
      <c r="G1882" s="12">
        <v>55.2</v>
      </c>
      <c r="H1882" s="12">
        <v>62.400000000000006</v>
      </c>
      <c r="I1882" s="12">
        <v>57</v>
      </c>
      <c r="J1882" s="12">
        <v>58.8</v>
      </c>
      <c r="K1882" s="12">
        <v>54.6</v>
      </c>
      <c r="L1882" s="12">
        <v>60</v>
      </c>
      <c r="M1882" s="12">
        <v>58.199999999999996</v>
      </c>
      <c r="N1882" s="13">
        <v>57.525000000000006</v>
      </c>
      <c r="O1882" s="17" t="s">
        <v>137</v>
      </c>
      <c r="P1882" s="14" t="s">
        <v>115</v>
      </c>
      <c r="Q1882" s="14" t="s">
        <v>118</v>
      </c>
      <c r="R1882" s="14" t="s">
        <v>119</v>
      </c>
      <c r="S1882" s="14" t="s">
        <v>148</v>
      </c>
    </row>
    <row r="1883" spans="1:19" x14ac:dyDescent="0.3">
      <c r="A1883" s="11">
        <v>44641.51458333333</v>
      </c>
      <c r="B1883" s="11"/>
      <c r="C1883" s="15">
        <v>44641</v>
      </c>
      <c r="D1883" s="16">
        <v>0.51458333333333328</v>
      </c>
      <c r="E1883" s="33" t="str">
        <f t="shared" si="32"/>
        <v>01:15</v>
      </c>
      <c r="F1883" s="12">
        <v>91.8</v>
      </c>
      <c r="G1883" s="12">
        <v>93.84</v>
      </c>
      <c r="H1883" s="12">
        <v>106.08</v>
      </c>
      <c r="I1883" s="12">
        <v>96.899999999999991</v>
      </c>
      <c r="J1883" s="12">
        <v>99.96</v>
      </c>
      <c r="K1883" s="12">
        <v>92.820000000000007</v>
      </c>
      <c r="L1883" s="12">
        <v>102</v>
      </c>
      <c r="M1883" s="12">
        <v>98.94</v>
      </c>
      <c r="N1883" s="13">
        <v>97.79249999999999</v>
      </c>
      <c r="O1883" s="17" t="s">
        <v>137</v>
      </c>
      <c r="P1883" s="14" t="s">
        <v>115</v>
      </c>
      <c r="Q1883" s="14" t="s">
        <v>118</v>
      </c>
      <c r="R1883" s="14" t="s">
        <v>119</v>
      </c>
      <c r="S1883" s="14" t="s">
        <v>148</v>
      </c>
    </row>
    <row r="1884" spans="1:19" x14ac:dyDescent="0.3">
      <c r="A1884" s="11">
        <v>44641.518055555556</v>
      </c>
      <c r="B1884" s="11"/>
      <c r="C1884" s="15">
        <v>44641</v>
      </c>
      <c r="D1884" s="16">
        <v>0.5180555555555556</v>
      </c>
      <c r="E1884" s="33" t="str">
        <f t="shared" si="32"/>
        <v>01:20</v>
      </c>
      <c r="F1884" s="12">
        <v>77.400000000000006</v>
      </c>
      <c r="G1884" s="12">
        <v>79.12</v>
      </c>
      <c r="H1884" s="12">
        <v>89.44</v>
      </c>
      <c r="I1884" s="12">
        <v>81.7</v>
      </c>
      <c r="J1884" s="12">
        <v>84.28</v>
      </c>
      <c r="K1884" s="12">
        <v>78.260000000000005</v>
      </c>
      <c r="L1884" s="12">
        <v>86</v>
      </c>
      <c r="M1884" s="12">
        <v>83.42</v>
      </c>
      <c r="N1884" s="13">
        <v>82.452500000000001</v>
      </c>
      <c r="O1884" s="17" t="s">
        <v>137</v>
      </c>
      <c r="P1884" s="14" t="s">
        <v>122</v>
      </c>
      <c r="Q1884" s="14" t="s">
        <v>118</v>
      </c>
      <c r="R1884" s="14" t="s">
        <v>119</v>
      </c>
      <c r="S1884" s="14" t="s">
        <v>148</v>
      </c>
    </row>
    <row r="1885" spans="1:19" x14ac:dyDescent="0.3">
      <c r="A1885" s="11">
        <v>44641.52008101852</v>
      </c>
      <c r="B1885" s="11"/>
      <c r="C1885" s="15">
        <v>44641</v>
      </c>
      <c r="D1885" s="16">
        <v>0.52008101851851851</v>
      </c>
      <c r="E1885" s="33" t="str">
        <f t="shared" si="32"/>
        <v>01:22</v>
      </c>
      <c r="F1885" s="12">
        <v>72.900000000000006</v>
      </c>
      <c r="G1885" s="12">
        <v>74.52000000000001</v>
      </c>
      <c r="H1885" s="12">
        <v>84.240000000000009</v>
      </c>
      <c r="I1885" s="12">
        <v>76.95</v>
      </c>
      <c r="J1885" s="12">
        <v>79.38</v>
      </c>
      <c r="K1885" s="12">
        <v>73.710000000000008</v>
      </c>
      <c r="L1885" s="12">
        <v>81</v>
      </c>
      <c r="M1885" s="12">
        <v>78.569999999999993</v>
      </c>
      <c r="N1885" s="13">
        <v>77.658749999999998</v>
      </c>
      <c r="O1885" s="17" t="s">
        <v>137</v>
      </c>
      <c r="P1885" s="14" t="s">
        <v>122</v>
      </c>
      <c r="Q1885" s="14" t="s">
        <v>118</v>
      </c>
      <c r="R1885" s="14" t="s">
        <v>119</v>
      </c>
      <c r="S1885" s="14" t="s">
        <v>148</v>
      </c>
    </row>
    <row r="1886" spans="1:19" x14ac:dyDescent="0.3">
      <c r="A1886" s="11">
        <v>44641.520995370367</v>
      </c>
      <c r="B1886" s="11"/>
      <c r="C1886" s="15">
        <v>44641</v>
      </c>
      <c r="D1886" s="16">
        <v>0.52099537037037036</v>
      </c>
      <c r="E1886" s="33" t="str">
        <f t="shared" si="32"/>
        <v>01:24</v>
      </c>
      <c r="F1886" s="12">
        <v>69.3</v>
      </c>
      <c r="G1886" s="12">
        <v>70.84</v>
      </c>
      <c r="H1886" s="12">
        <v>80.08</v>
      </c>
      <c r="I1886" s="12">
        <v>73.149999999999991</v>
      </c>
      <c r="J1886" s="12">
        <v>75.459999999999994</v>
      </c>
      <c r="K1886" s="12">
        <v>70.070000000000007</v>
      </c>
      <c r="L1886" s="12">
        <v>77</v>
      </c>
      <c r="M1886" s="12">
        <v>74.69</v>
      </c>
      <c r="N1886" s="13">
        <v>73.82374999999999</v>
      </c>
      <c r="O1886" s="17" t="s">
        <v>137</v>
      </c>
      <c r="P1886" s="14" t="s">
        <v>122</v>
      </c>
      <c r="Q1886" s="14" t="s">
        <v>118</v>
      </c>
      <c r="R1886" s="14" t="s">
        <v>119</v>
      </c>
      <c r="S1886" s="14" t="s">
        <v>148</v>
      </c>
    </row>
    <row r="1887" spans="1:19" x14ac:dyDescent="0.3">
      <c r="A1887" s="11">
        <v>44641.521527777775</v>
      </c>
      <c r="B1887" s="11"/>
      <c r="C1887" s="15">
        <v>44641</v>
      </c>
      <c r="D1887" s="16">
        <v>0.52152777777777781</v>
      </c>
      <c r="E1887" s="33" t="str">
        <f t="shared" si="32"/>
        <v>01:25</v>
      </c>
      <c r="F1887" s="12">
        <v>75.600000000000009</v>
      </c>
      <c r="G1887" s="12">
        <v>77.28</v>
      </c>
      <c r="H1887" s="12">
        <v>87.36</v>
      </c>
      <c r="I1887" s="12">
        <v>79.8</v>
      </c>
      <c r="J1887" s="12">
        <v>82.32</v>
      </c>
      <c r="K1887" s="12">
        <v>76.44</v>
      </c>
      <c r="L1887" s="12">
        <v>84</v>
      </c>
      <c r="M1887" s="12">
        <v>81.48</v>
      </c>
      <c r="N1887" s="13">
        <v>80.534999999999997</v>
      </c>
      <c r="O1887" s="17" t="s">
        <v>137</v>
      </c>
      <c r="P1887" s="14" t="s">
        <v>122</v>
      </c>
      <c r="Q1887" s="14" t="s">
        <v>118</v>
      </c>
      <c r="R1887" s="14" t="s">
        <v>119</v>
      </c>
      <c r="S1887" s="14" t="s">
        <v>148</v>
      </c>
    </row>
    <row r="1888" spans="1:19" x14ac:dyDescent="0.3">
      <c r="A1888" s="11">
        <v>44641.523020833331</v>
      </c>
      <c r="B1888" s="11"/>
      <c r="C1888" s="15">
        <v>44641</v>
      </c>
      <c r="D1888" s="16">
        <v>0.52302083333333338</v>
      </c>
      <c r="E1888" s="33" t="str">
        <f t="shared" si="32"/>
        <v>01:27</v>
      </c>
      <c r="F1888" s="12">
        <v>72.900000000000006</v>
      </c>
      <c r="G1888" s="12">
        <v>74.52000000000001</v>
      </c>
      <c r="H1888" s="12">
        <v>84.240000000000009</v>
      </c>
      <c r="I1888" s="12">
        <v>76.95</v>
      </c>
      <c r="J1888" s="12">
        <v>79.38</v>
      </c>
      <c r="K1888" s="12">
        <v>73.710000000000008</v>
      </c>
      <c r="L1888" s="12">
        <v>81</v>
      </c>
      <c r="M1888" s="12">
        <v>78.569999999999993</v>
      </c>
      <c r="N1888" s="13">
        <v>77.658749999999998</v>
      </c>
      <c r="O1888" s="17" t="s">
        <v>137</v>
      </c>
      <c r="P1888" s="14" t="s">
        <v>122</v>
      </c>
      <c r="Q1888" s="14" t="s">
        <v>118</v>
      </c>
      <c r="R1888" s="14" t="s">
        <v>119</v>
      </c>
      <c r="S1888" s="14" t="s">
        <v>148</v>
      </c>
    </row>
    <row r="1889" spans="1:19" x14ac:dyDescent="0.3">
      <c r="A1889" s="11">
        <v>44641.524837962963</v>
      </c>
      <c r="B1889" s="11"/>
      <c r="C1889" s="15">
        <v>44641</v>
      </c>
      <c r="D1889" s="16">
        <v>0.52483796296296303</v>
      </c>
      <c r="E1889" s="33" t="str">
        <f t="shared" si="32"/>
        <v>01:29</v>
      </c>
      <c r="F1889" s="12">
        <v>78.3</v>
      </c>
      <c r="G1889" s="12">
        <v>80.040000000000006</v>
      </c>
      <c r="H1889" s="12">
        <v>90.48</v>
      </c>
      <c r="I1889" s="12">
        <v>82.649999999999991</v>
      </c>
      <c r="J1889" s="12">
        <v>85.26</v>
      </c>
      <c r="K1889" s="12">
        <v>79.17</v>
      </c>
      <c r="L1889" s="12">
        <v>87</v>
      </c>
      <c r="M1889" s="12">
        <v>84.39</v>
      </c>
      <c r="N1889" s="13">
        <v>83.411249999999995</v>
      </c>
      <c r="O1889" s="17" t="s">
        <v>137</v>
      </c>
      <c r="P1889" s="14" t="s">
        <v>122</v>
      </c>
      <c r="Q1889" s="14" t="s">
        <v>118</v>
      </c>
      <c r="R1889" s="14" t="s">
        <v>119</v>
      </c>
      <c r="S1889" s="14" t="s">
        <v>148</v>
      </c>
    </row>
    <row r="1890" spans="1:19" x14ac:dyDescent="0.3">
      <c r="A1890" s="11">
        <v>44641.525000000001</v>
      </c>
      <c r="B1890" s="11"/>
      <c r="C1890" s="15">
        <v>44641</v>
      </c>
      <c r="D1890" s="16">
        <v>0.52500000000000002</v>
      </c>
      <c r="E1890" s="33" t="str">
        <f t="shared" si="32"/>
        <v>01:30</v>
      </c>
      <c r="F1890" s="12">
        <v>78.3</v>
      </c>
      <c r="G1890" s="12">
        <v>80.040000000000006</v>
      </c>
      <c r="H1890" s="12">
        <v>90.48</v>
      </c>
      <c r="I1890" s="12">
        <v>82.649999999999991</v>
      </c>
      <c r="J1890" s="12">
        <v>85.26</v>
      </c>
      <c r="K1890" s="12">
        <v>79.17</v>
      </c>
      <c r="L1890" s="12">
        <v>87</v>
      </c>
      <c r="M1890" s="12">
        <v>84.39</v>
      </c>
      <c r="N1890" s="13">
        <v>83.411249999999995</v>
      </c>
      <c r="O1890" s="17" t="s">
        <v>137</v>
      </c>
      <c r="P1890" s="14" t="s">
        <v>122</v>
      </c>
      <c r="Q1890" s="14" t="s">
        <v>118</v>
      </c>
      <c r="R1890" s="14" t="s">
        <v>119</v>
      </c>
      <c r="S1890" s="14" t="s">
        <v>148</v>
      </c>
    </row>
    <row r="1891" spans="1:19" x14ac:dyDescent="0.3">
      <c r="A1891" s="11">
        <v>44641.52847222222</v>
      </c>
      <c r="B1891" s="11"/>
      <c r="C1891" s="15">
        <v>44641</v>
      </c>
      <c r="D1891" s="16">
        <v>0.52847222222222223</v>
      </c>
      <c r="E1891" s="33" t="str">
        <f t="shared" si="32"/>
        <v>01:35</v>
      </c>
      <c r="F1891" s="12">
        <v>81</v>
      </c>
      <c r="G1891" s="12">
        <v>82.8</v>
      </c>
      <c r="H1891" s="12">
        <v>93.600000000000009</v>
      </c>
      <c r="I1891" s="12">
        <v>85.5</v>
      </c>
      <c r="J1891" s="12">
        <v>88.2</v>
      </c>
      <c r="K1891" s="12">
        <v>81.900000000000006</v>
      </c>
      <c r="L1891" s="12">
        <v>90</v>
      </c>
      <c r="M1891" s="12">
        <v>87.3</v>
      </c>
      <c r="N1891" s="13">
        <v>86.287499999999994</v>
      </c>
      <c r="O1891" s="17" t="s">
        <v>137</v>
      </c>
      <c r="P1891" s="14" t="s">
        <v>122</v>
      </c>
      <c r="Q1891" s="14" t="s">
        <v>118</v>
      </c>
      <c r="R1891" s="14" t="s">
        <v>119</v>
      </c>
      <c r="S1891" s="14" t="s">
        <v>148</v>
      </c>
    </row>
    <row r="1892" spans="1:19" x14ac:dyDescent="0.3">
      <c r="A1892" s="11">
        <v>44641.529131944444</v>
      </c>
      <c r="B1892" s="11"/>
      <c r="C1892" s="15">
        <v>44641</v>
      </c>
      <c r="D1892" s="16">
        <v>0.52913194444444445</v>
      </c>
      <c r="E1892" s="33" t="str">
        <f t="shared" si="32"/>
        <v>01:35</v>
      </c>
      <c r="F1892" s="12">
        <v>72</v>
      </c>
      <c r="G1892" s="12">
        <v>73.600000000000009</v>
      </c>
      <c r="H1892" s="12">
        <v>83.2</v>
      </c>
      <c r="I1892" s="12">
        <v>76</v>
      </c>
      <c r="J1892" s="12">
        <v>78.400000000000006</v>
      </c>
      <c r="K1892" s="12">
        <v>72.8</v>
      </c>
      <c r="L1892" s="12">
        <v>80</v>
      </c>
      <c r="M1892" s="12">
        <v>77.599999999999994</v>
      </c>
      <c r="N1892" s="13">
        <v>76.7</v>
      </c>
      <c r="O1892" s="17" t="s">
        <v>137</v>
      </c>
      <c r="P1892" s="14" t="s">
        <v>122</v>
      </c>
      <c r="Q1892" s="14" t="s">
        <v>118</v>
      </c>
      <c r="R1892" s="14" t="s">
        <v>119</v>
      </c>
      <c r="S1892" s="14" t="s">
        <v>148</v>
      </c>
    </row>
    <row r="1893" spans="1:19" x14ac:dyDescent="0.3">
      <c r="A1893" s="11">
        <v>44641.529224537036</v>
      </c>
      <c r="B1893" s="11"/>
      <c r="C1893" s="15">
        <v>44641</v>
      </c>
      <c r="D1893" s="16">
        <v>0.52922453703703709</v>
      </c>
      <c r="E1893" s="33" t="str">
        <f t="shared" si="32"/>
        <v>01:36</v>
      </c>
      <c r="F1893" s="12">
        <v>68.400000000000006</v>
      </c>
      <c r="G1893" s="12">
        <v>69.92</v>
      </c>
      <c r="H1893" s="12">
        <v>79.040000000000006</v>
      </c>
      <c r="I1893" s="12">
        <v>72.2</v>
      </c>
      <c r="J1893" s="12">
        <v>74.48</v>
      </c>
      <c r="K1893" s="12">
        <v>69.16</v>
      </c>
      <c r="L1893" s="12">
        <v>76</v>
      </c>
      <c r="M1893" s="12">
        <v>73.72</v>
      </c>
      <c r="N1893" s="13">
        <v>72.865000000000009</v>
      </c>
      <c r="O1893" s="17" t="s">
        <v>137</v>
      </c>
      <c r="P1893" s="14" t="s">
        <v>122</v>
      </c>
      <c r="Q1893" s="14" t="s">
        <v>118</v>
      </c>
      <c r="R1893" s="14" t="s">
        <v>119</v>
      </c>
      <c r="S1893" s="14" t="s">
        <v>148</v>
      </c>
    </row>
    <row r="1894" spans="1:19" x14ac:dyDescent="0.3">
      <c r="A1894" s="11">
        <v>44641.529432870368</v>
      </c>
      <c r="B1894" s="11"/>
      <c r="C1894" s="15">
        <v>44641</v>
      </c>
      <c r="D1894" s="16">
        <v>0.52943287037037035</v>
      </c>
      <c r="E1894" s="33" t="str">
        <f t="shared" si="32"/>
        <v>01:36</v>
      </c>
      <c r="F1894" s="12">
        <v>71.100000000000009</v>
      </c>
      <c r="G1894" s="12">
        <v>72.680000000000007</v>
      </c>
      <c r="H1894" s="12">
        <v>82.16</v>
      </c>
      <c r="I1894" s="12">
        <v>75.05</v>
      </c>
      <c r="J1894" s="12">
        <v>77.42</v>
      </c>
      <c r="K1894" s="12">
        <v>71.89</v>
      </c>
      <c r="L1894" s="12">
        <v>79</v>
      </c>
      <c r="M1894" s="12">
        <v>76.63</v>
      </c>
      <c r="N1894" s="13">
        <v>75.741249999999994</v>
      </c>
      <c r="O1894" s="17" t="s">
        <v>137</v>
      </c>
      <c r="P1894" s="14" t="s">
        <v>122</v>
      </c>
      <c r="Q1894" s="14" t="s">
        <v>118</v>
      </c>
      <c r="R1894" s="14" t="s">
        <v>119</v>
      </c>
      <c r="S1894" s="14" t="s">
        <v>148</v>
      </c>
    </row>
    <row r="1895" spans="1:19" x14ac:dyDescent="0.3">
      <c r="A1895" s="11">
        <v>44641.530347222222</v>
      </c>
      <c r="B1895" s="11"/>
      <c r="C1895" s="15">
        <v>44641</v>
      </c>
      <c r="D1895" s="16">
        <v>0.53034722222222219</v>
      </c>
      <c r="E1895" s="33" t="str">
        <f t="shared" si="32"/>
        <v>01:37</v>
      </c>
      <c r="F1895" s="12">
        <v>71.100000000000009</v>
      </c>
      <c r="G1895" s="12">
        <v>72.680000000000007</v>
      </c>
      <c r="H1895" s="12">
        <v>82.16</v>
      </c>
      <c r="I1895" s="12">
        <v>75.05</v>
      </c>
      <c r="J1895" s="12">
        <v>77.42</v>
      </c>
      <c r="K1895" s="12">
        <v>71.89</v>
      </c>
      <c r="L1895" s="12">
        <v>79</v>
      </c>
      <c r="M1895" s="12">
        <v>76.63</v>
      </c>
      <c r="N1895" s="13">
        <v>75.741249999999994</v>
      </c>
      <c r="O1895" s="17" t="s">
        <v>137</v>
      </c>
      <c r="P1895" s="14" t="s">
        <v>122</v>
      </c>
      <c r="Q1895" s="14" t="s">
        <v>118</v>
      </c>
      <c r="R1895" s="14" t="s">
        <v>119</v>
      </c>
      <c r="S1895" s="14" t="s">
        <v>148</v>
      </c>
    </row>
    <row r="1896" spans="1:19" x14ac:dyDescent="0.3">
      <c r="A1896" s="11">
        <v>44641.530636574076</v>
      </c>
      <c r="B1896" s="11"/>
      <c r="C1896" s="15">
        <v>44641</v>
      </c>
      <c r="D1896" s="16">
        <v>0.53063657407407405</v>
      </c>
      <c r="E1896" s="33" t="str">
        <f t="shared" si="32"/>
        <v>01:38</v>
      </c>
      <c r="F1896" s="12">
        <v>73.8</v>
      </c>
      <c r="G1896" s="12">
        <v>75.44</v>
      </c>
      <c r="H1896" s="12">
        <v>85.28</v>
      </c>
      <c r="I1896" s="12">
        <v>77.899999999999991</v>
      </c>
      <c r="J1896" s="12">
        <v>80.36</v>
      </c>
      <c r="K1896" s="12">
        <v>74.62</v>
      </c>
      <c r="L1896" s="12">
        <v>82</v>
      </c>
      <c r="M1896" s="12">
        <v>79.539999999999992</v>
      </c>
      <c r="N1896" s="13">
        <v>78.617500000000007</v>
      </c>
      <c r="O1896" s="17" t="s">
        <v>137</v>
      </c>
      <c r="P1896" s="14" t="s">
        <v>122</v>
      </c>
      <c r="Q1896" s="14" t="s">
        <v>118</v>
      </c>
      <c r="R1896" s="14" t="s">
        <v>119</v>
      </c>
      <c r="S1896" s="14" t="s">
        <v>148</v>
      </c>
    </row>
    <row r="1897" spans="1:19" x14ac:dyDescent="0.3">
      <c r="A1897" s="11">
        <v>44641.531944444447</v>
      </c>
      <c r="B1897" s="11"/>
      <c r="C1897" s="15">
        <v>44641</v>
      </c>
      <c r="D1897" s="16">
        <v>0.53194444444444444</v>
      </c>
      <c r="E1897" s="33" t="str">
        <f t="shared" si="32"/>
        <v>01:40</v>
      </c>
      <c r="F1897" s="12">
        <v>77.400000000000006</v>
      </c>
      <c r="G1897" s="12">
        <v>79.12</v>
      </c>
      <c r="H1897" s="12">
        <v>89.44</v>
      </c>
      <c r="I1897" s="12">
        <v>81.7</v>
      </c>
      <c r="J1897" s="12">
        <v>84.28</v>
      </c>
      <c r="K1897" s="12">
        <v>78.260000000000005</v>
      </c>
      <c r="L1897" s="12">
        <v>86</v>
      </c>
      <c r="M1897" s="12">
        <v>83.42</v>
      </c>
      <c r="N1897" s="13">
        <v>82.452500000000001</v>
      </c>
      <c r="O1897" s="17" t="s">
        <v>137</v>
      </c>
      <c r="P1897" s="14" t="s">
        <v>122</v>
      </c>
      <c r="Q1897" s="14" t="s">
        <v>118</v>
      </c>
      <c r="R1897" s="14" t="s">
        <v>119</v>
      </c>
      <c r="S1897" s="14" t="s">
        <v>148</v>
      </c>
    </row>
    <row r="1898" spans="1:19" x14ac:dyDescent="0.3">
      <c r="A1898" s="11">
        <v>44641.535416666666</v>
      </c>
      <c r="B1898" s="11"/>
      <c r="C1898" s="15">
        <v>44641</v>
      </c>
      <c r="D1898" s="16">
        <v>0.53541666666666665</v>
      </c>
      <c r="E1898" s="33" t="str">
        <f t="shared" si="32"/>
        <v>01:45</v>
      </c>
      <c r="F1898" s="12">
        <v>76.5</v>
      </c>
      <c r="G1898" s="12">
        <v>78.2</v>
      </c>
      <c r="H1898" s="12">
        <v>88.4</v>
      </c>
      <c r="I1898" s="12">
        <v>80.75</v>
      </c>
      <c r="J1898" s="12">
        <v>83.3</v>
      </c>
      <c r="K1898" s="12">
        <v>77.350000000000009</v>
      </c>
      <c r="L1898" s="12">
        <v>85</v>
      </c>
      <c r="M1898" s="12">
        <v>82.45</v>
      </c>
      <c r="N1898" s="13">
        <v>81.493750000000006</v>
      </c>
      <c r="O1898" s="17" t="s">
        <v>137</v>
      </c>
      <c r="P1898" s="14" t="s">
        <v>122</v>
      </c>
      <c r="Q1898" s="14" t="s">
        <v>118</v>
      </c>
      <c r="R1898" s="14" t="s">
        <v>119</v>
      </c>
      <c r="S1898" s="14" t="s">
        <v>148</v>
      </c>
    </row>
    <row r="1899" spans="1:19" x14ac:dyDescent="0.3">
      <c r="A1899" s="11">
        <v>44641.538888888892</v>
      </c>
      <c r="B1899" s="11"/>
      <c r="C1899" s="15">
        <v>44641</v>
      </c>
      <c r="D1899" s="16">
        <v>0.53888888888888886</v>
      </c>
      <c r="E1899" s="33" t="str">
        <f t="shared" si="32"/>
        <v>01:50</v>
      </c>
      <c r="F1899" s="12">
        <v>74.7</v>
      </c>
      <c r="G1899" s="12">
        <v>76.36</v>
      </c>
      <c r="H1899" s="12">
        <v>86.320000000000007</v>
      </c>
      <c r="I1899" s="12">
        <v>78.849999999999994</v>
      </c>
      <c r="J1899" s="12">
        <v>81.34</v>
      </c>
      <c r="K1899" s="12">
        <v>75.53</v>
      </c>
      <c r="L1899" s="12">
        <v>83</v>
      </c>
      <c r="M1899" s="12">
        <v>80.509999999999991</v>
      </c>
      <c r="N1899" s="13">
        <v>79.576250000000002</v>
      </c>
      <c r="O1899" s="17" t="s">
        <v>137</v>
      </c>
      <c r="P1899" s="14" t="s">
        <v>122</v>
      </c>
      <c r="Q1899" s="14" t="s">
        <v>118</v>
      </c>
      <c r="R1899" s="14" t="s">
        <v>119</v>
      </c>
      <c r="S1899" s="14" t="s">
        <v>148</v>
      </c>
    </row>
    <row r="1900" spans="1:19" x14ac:dyDescent="0.3">
      <c r="A1900" s="11">
        <v>44641.541284722225</v>
      </c>
      <c r="B1900" s="11"/>
      <c r="C1900" s="15">
        <v>44641</v>
      </c>
      <c r="D1900" s="16">
        <v>0.54128472222222224</v>
      </c>
      <c r="E1900" s="33" t="str">
        <f t="shared" si="32"/>
        <v>01:53</v>
      </c>
      <c r="F1900" s="12">
        <v>73.8</v>
      </c>
      <c r="G1900" s="12">
        <v>75.44</v>
      </c>
      <c r="H1900" s="12">
        <v>85.28</v>
      </c>
      <c r="I1900" s="12">
        <v>77.899999999999991</v>
      </c>
      <c r="J1900" s="12">
        <v>80.36</v>
      </c>
      <c r="K1900" s="12">
        <v>74.62</v>
      </c>
      <c r="L1900" s="12">
        <v>82</v>
      </c>
      <c r="M1900" s="12">
        <v>79.539999999999992</v>
      </c>
      <c r="N1900" s="13">
        <v>78.617500000000007</v>
      </c>
      <c r="O1900" s="17" t="s">
        <v>137</v>
      </c>
      <c r="P1900" s="14" t="s">
        <v>122</v>
      </c>
      <c r="Q1900" s="14" t="s">
        <v>118</v>
      </c>
      <c r="R1900" s="14" t="s">
        <v>119</v>
      </c>
      <c r="S1900" s="14" t="s">
        <v>148</v>
      </c>
    </row>
    <row r="1901" spans="1:19" x14ac:dyDescent="0.3">
      <c r="A1901" s="11">
        <v>44641.542361111111</v>
      </c>
      <c r="B1901" s="11"/>
      <c r="C1901" s="15">
        <v>44641</v>
      </c>
      <c r="D1901" s="16">
        <v>0.54236111111111118</v>
      </c>
      <c r="E1901" s="16"/>
      <c r="F1901" s="12">
        <v>73.8</v>
      </c>
      <c r="G1901" s="12">
        <v>75.44</v>
      </c>
      <c r="H1901" s="12">
        <v>85.28</v>
      </c>
      <c r="I1901" s="12">
        <v>77.899999999999991</v>
      </c>
      <c r="J1901" s="12">
        <v>80.36</v>
      </c>
      <c r="K1901" s="12">
        <v>74.62</v>
      </c>
      <c r="L1901" s="12">
        <v>82</v>
      </c>
      <c r="M1901" s="12">
        <v>79.539999999999992</v>
      </c>
      <c r="N1901" s="13">
        <v>78.617500000000007</v>
      </c>
      <c r="O1901" s="17" t="s">
        <v>10</v>
      </c>
      <c r="P1901" s="14" t="s">
        <v>10</v>
      </c>
      <c r="Q1901" s="14" t="s">
        <v>118</v>
      </c>
      <c r="R1901" s="14" t="s">
        <v>119</v>
      </c>
      <c r="S1901" s="14" t="s">
        <v>148</v>
      </c>
    </row>
    <row r="1902" spans="1:19" x14ac:dyDescent="0.3">
      <c r="A1902" s="11">
        <v>44641.544004629628</v>
      </c>
      <c r="B1902" s="11"/>
      <c r="C1902" s="15">
        <v>44641</v>
      </c>
      <c r="D1902" s="16">
        <v>0.54400462962962959</v>
      </c>
      <c r="E1902" s="16"/>
      <c r="F1902" s="12">
        <v>70.2</v>
      </c>
      <c r="G1902" s="12">
        <v>71.760000000000005</v>
      </c>
      <c r="H1902" s="12">
        <v>81.12</v>
      </c>
      <c r="I1902" s="12">
        <v>74.099999999999994</v>
      </c>
      <c r="J1902" s="12">
        <v>76.44</v>
      </c>
      <c r="K1902" s="12">
        <v>70.98</v>
      </c>
      <c r="L1902" s="12">
        <v>78</v>
      </c>
      <c r="M1902" s="12">
        <v>75.66</v>
      </c>
      <c r="N1902" s="13">
        <v>74.782499999999999</v>
      </c>
      <c r="O1902" s="17" t="s">
        <v>10</v>
      </c>
      <c r="P1902" s="14" t="s">
        <v>10</v>
      </c>
      <c r="Q1902" s="14" t="s">
        <v>118</v>
      </c>
      <c r="R1902" s="14" t="s">
        <v>119</v>
      </c>
      <c r="S1902" s="14" t="s">
        <v>148</v>
      </c>
    </row>
    <row r="1903" spans="1:19" x14ac:dyDescent="0.3">
      <c r="A1903" s="11">
        <v>44641.54583333333</v>
      </c>
      <c r="B1903" s="11"/>
      <c r="C1903" s="15">
        <v>44641</v>
      </c>
      <c r="D1903" s="16">
        <v>0.54583333333333328</v>
      </c>
      <c r="E1903" s="16"/>
      <c r="F1903" s="12">
        <v>70.2</v>
      </c>
      <c r="G1903" s="12">
        <v>71.760000000000005</v>
      </c>
      <c r="H1903" s="12">
        <v>81.12</v>
      </c>
      <c r="I1903" s="12">
        <v>74.099999999999994</v>
      </c>
      <c r="J1903" s="12">
        <v>76.44</v>
      </c>
      <c r="K1903" s="12">
        <v>70.98</v>
      </c>
      <c r="L1903" s="12">
        <v>78</v>
      </c>
      <c r="M1903" s="12">
        <v>75.66</v>
      </c>
      <c r="N1903" s="13">
        <v>74.782499999999999</v>
      </c>
      <c r="O1903" s="17" t="s">
        <v>10</v>
      </c>
      <c r="P1903" s="14" t="s">
        <v>10</v>
      </c>
      <c r="Q1903" s="14" t="s">
        <v>118</v>
      </c>
      <c r="R1903" s="14" t="s">
        <v>119</v>
      </c>
      <c r="S1903" s="14" t="s">
        <v>148</v>
      </c>
    </row>
    <row r="1904" spans="1:19" x14ac:dyDescent="0.3">
      <c r="A1904" s="11">
        <v>44641.547546296293</v>
      </c>
      <c r="B1904" s="11"/>
      <c r="C1904" s="15">
        <v>44641</v>
      </c>
      <c r="D1904" s="16">
        <v>0.54754629629629636</v>
      </c>
      <c r="E1904" s="16"/>
      <c r="F1904" s="12">
        <v>71.100000000000009</v>
      </c>
      <c r="G1904" s="12">
        <v>72.680000000000007</v>
      </c>
      <c r="H1904" s="12">
        <v>82.16</v>
      </c>
      <c r="I1904" s="12">
        <v>75.05</v>
      </c>
      <c r="J1904" s="12">
        <v>77.42</v>
      </c>
      <c r="K1904" s="12">
        <v>71.89</v>
      </c>
      <c r="L1904" s="12">
        <v>79</v>
      </c>
      <c r="M1904" s="12">
        <v>76.63</v>
      </c>
      <c r="N1904" s="13">
        <v>75.741249999999994</v>
      </c>
      <c r="O1904" s="17" t="s">
        <v>10</v>
      </c>
      <c r="P1904" s="14" t="s">
        <v>10</v>
      </c>
      <c r="Q1904" s="14" t="s">
        <v>118</v>
      </c>
      <c r="R1904" s="14" t="s">
        <v>119</v>
      </c>
      <c r="S1904" s="14" t="s">
        <v>148</v>
      </c>
    </row>
    <row r="1905" spans="1:19" x14ac:dyDescent="0.3">
      <c r="A1905" s="11">
        <v>44641.547824074078</v>
      </c>
      <c r="B1905" s="11"/>
      <c r="C1905" s="15">
        <v>44641</v>
      </c>
      <c r="D1905" s="16">
        <v>0.54782407407407407</v>
      </c>
      <c r="E1905" s="16"/>
      <c r="F1905" s="12">
        <v>71.100000000000009</v>
      </c>
      <c r="G1905" s="12">
        <v>72.680000000000007</v>
      </c>
      <c r="H1905" s="12">
        <v>82.16</v>
      </c>
      <c r="I1905" s="12">
        <v>75.05</v>
      </c>
      <c r="J1905" s="12">
        <v>77.42</v>
      </c>
      <c r="K1905" s="12">
        <v>71.89</v>
      </c>
      <c r="L1905" s="12">
        <v>79</v>
      </c>
      <c r="M1905" s="12">
        <v>76.63</v>
      </c>
      <c r="N1905" s="13">
        <v>75.741249999999994</v>
      </c>
      <c r="O1905" s="17" t="s">
        <v>10</v>
      </c>
      <c r="P1905" s="14" t="s">
        <v>10</v>
      </c>
      <c r="Q1905" s="14" t="s">
        <v>118</v>
      </c>
      <c r="R1905" s="14" t="s">
        <v>119</v>
      </c>
      <c r="S1905" s="14" t="s">
        <v>148</v>
      </c>
    </row>
    <row r="1906" spans="1:19" x14ac:dyDescent="0.3">
      <c r="A1906" s="11">
        <v>44641.549305555556</v>
      </c>
      <c r="B1906" s="11"/>
      <c r="C1906" s="15">
        <v>44641</v>
      </c>
      <c r="D1906" s="16">
        <v>0.5493055555555556</v>
      </c>
      <c r="E1906" s="16"/>
      <c r="F1906" s="12">
        <v>74.7</v>
      </c>
      <c r="G1906" s="12">
        <v>76.36</v>
      </c>
      <c r="H1906" s="12">
        <v>86.320000000000007</v>
      </c>
      <c r="I1906" s="12">
        <v>78.849999999999994</v>
      </c>
      <c r="J1906" s="12">
        <v>81.34</v>
      </c>
      <c r="K1906" s="12">
        <v>75.53</v>
      </c>
      <c r="L1906" s="12">
        <v>83</v>
      </c>
      <c r="M1906" s="12">
        <v>80.509999999999991</v>
      </c>
      <c r="N1906" s="13">
        <v>79.576250000000002</v>
      </c>
      <c r="O1906" s="17" t="s">
        <v>10</v>
      </c>
      <c r="P1906" s="14" t="s">
        <v>10</v>
      </c>
      <c r="Q1906" s="14" t="s">
        <v>118</v>
      </c>
      <c r="R1906" s="14" t="s">
        <v>119</v>
      </c>
      <c r="S1906" s="14" t="s">
        <v>148</v>
      </c>
    </row>
    <row r="1907" spans="1:19" x14ac:dyDescent="0.3">
      <c r="A1907" s="11">
        <v>44641.552777777775</v>
      </c>
      <c r="B1907" s="11"/>
      <c r="C1907" s="15">
        <v>44641</v>
      </c>
      <c r="D1907" s="16">
        <v>0.55277777777777781</v>
      </c>
      <c r="E1907" s="16"/>
      <c r="F1907" s="12">
        <v>82.8</v>
      </c>
      <c r="G1907" s="12">
        <v>84.64</v>
      </c>
      <c r="H1907" s="12">
        <v>95.68</v>
      </c>
      <c r="I1907" s="12">
        <v>87.399999999999991</v>
      </c>
      <c r="J1907" s="12">
        <v>90.16</v>
      </c>
      <c r="K1907" s="12">
        <v>83.72</v>
      </c>
      <c r="L1907" s="12">
        <v>92</v>
      </c>
      <c r="M1907" s="12">
        <v>89.24</v>
      </c>
      <c r="N1907" s="13">
        <v>88.204999999999998</v>
      </c>
      <c r="O1907" s="17" t="s">
        <v>10</v>
      </c>
      <c r="P1907" s="14" t="s">
        <v>10</v>
      </c>
      <c r="Q1907" s="14" t="s">
        <v>118</v>
      </c>
      <c r="R1907" s="14" t="s">
        <v>119</v>
      </c>
      <c r="S1907" s="14" t="s">
        <v>148</v>
      </c>
    </row>
    <row r="1908" spans="1:19" x14ac:dyDescent="0.3">
      <c r="A1908" s="11">
        <v>44641.555289351854</v>
      </c>
      <c r="B1908" s="11"/>
      <c r="C1908" s="15">
        <v>44641</v>
      </c>
      <c r="D1908" s="16">
        <v>0.55528935185185191</v>
      </c>
      <c r="E1908" s="16"/>
      <c r="F1908" s="12">
        <v>70.2</v>
      </c>
      <c r="G1908" s="12">
        <v>71.760000000000005</v>
      </c>
      <c r="H1908" s="12">
        <v>81.12</v>
      </c>
      <c r="I1908" s="12">
        <v>74.099999999999994</v>
      </c>
      <c r="J1908" s="12">
        <v>76.44</v>
      </c>
      <c r="K1908" s="12">
        <v>70.98</v>
      </c>
      <c r="L1908" s="12">
        <v>78</v>
      </c>
      <c r="M1908" s="12">
        <v>75.66</v>
      </c>
      <c r="N1908" s="13">
        <v>74.782499999999999</v>
      </c>
      <c r="O1908" s="17" t="s">
        <v>10</v>
      </c>
      <c r="P1908" s="14" t="s">
        <v>10</v>
      </c>
      <c r="Q1908" s="14" t="s">
        <v>118</v>
      </c>
      <c r="R1908" s="14" t="s">
        <v>119</v>
      </c>
      <c r="S1908" s="14" t="s">
        <v>148</v>
      </c>
    </row>
    <row r="1909" spans="1:19" x14ac:dyDescent="0.3">
      <c r="A1909" s="11">
        <v>44641.556250000001</v>
      </c>
      <c r="B1909" s="11"/>
      <c r="C1909" s="15">
        <v>44641</v>
      </c>
      <c r="D1909" s="16">
        <v>0.55625000000000002</v>
      </c>
      <c r="E1909" s="16"/>
      <c r="F1909" s="12">
        <v>85.5</v>
      </c>
      <c r="G1909" s="12">
        <v>87.4</v>
      </c>
      <c r="H1909" s="12">
        <v>98.8</v>
      </c>
      <c r="I1909" s="12">
        <v>90.25</v>
      </c>
      <c r="J1909" s="12">
        <v>93.1</v>
      </c>
      <c r="K1909" s="12">
        <v>86.45</v>
      </c>
      <c r="L1909" s="12">
        <v>95</v>
      </c>
      <c r="M1909" s="12">
        <v>92.149999999999991</v>
      </c>
      <c r="N1909" s="13">
        <v>91.081249999999997</v>
      </c>
      <c r="O1909" s="17" t="s">
        <v>10</v>
      </c>
      <c r="P1909" s="14" t="s">
        <v>10</v>
      </c>
      <c r="Q1909" s="14" t="s">
        <v>118</v>
      </c>
      <c r="R1909" s="14" t="s">
        <v>119</v>
      </c>
      <c r="S1909" s="14" t="s">
        <v>148</v>
      </c>
    </row>
    <row r="1910" spans="1:19" x14ac:dyDescent="0.3">
      <c r="A1910" s="11">
        <v>44641.55972222222</v>
      </c>
      <c r="B1910" s="11"/>
      <c r="C1910" s="15">
        <v>44641</v>
      </c>
      <c r="D1910" s="16">
        <v>0.55972222222222223</v>
      </c>
      <c r="E1910" s="16"/>
      <c r="F1910" s="12">
        <v>81</v>
      </c>
      <c r="G1910" s="12">
        <v>82.8</v>
      </c>
      <c r="H1910" s="12">
        <v>93.600000000000009</v>
      </c>
      <c r="I1910" s="12">
        <v>85.5</v>
      </c>
      <c r="J1910" s="12">
        <v>88.2</v>
      </c>
      <c r="K1910" s="12">
        <v>81.900000000000006</v>
      </c>
      <c r="L1910" s="12">
        <v>90</v>
      </c>
      <c r="M1910" s="12">
        <v>87.3</v>
      </c>
      <c r="N1910" s="13">
        <v>86.287499999999994</v>
      </c>
      <c r="O1910" s="17" t="s">
        <v>10</v>
      </c>
      <c r="P1910" s="14" t="s">
        <v>10</v>
      </c>
      <c r="Q1910" s="14" t="s">
        <v>118</v>
      </c>
      <c r="R1910" s="14" t="s">
        <v>119</v>
      </c>
      <c r="S1910" s="14" t="s">
        <v>148</v>
      </c>
    </row>
    <row r="1911" spans="1:19" x14ac:dyDescent="0.3">
      <c r="A1911" s="11">
        <v>44641.563194444447</v>
      </c>
      <c r="B1911" s="11"/>
      <c r="C1911" s="15">
        <v>44641</v>
      </c>
      <c r="D1911" s="16">
        <v>0.56319444444444444</v>
      </c>
      <c r="E1911" s="16"/>
      <c r="F1911" s="12">
        <v>83.7</v>
      </c>
      <c r="G1911" s="12">
        <v>85.56</v>
      </c>
      <c r="H1911" s="12">
        <v>96.72</v>
      </c>
      <c r="I1911" s="12">
        <v>88.35</v>
      </c>
      <c r="J1911" s="12">
        <v>91.14</v>
      </c>
      <c r="K1911" s="12">
        <v>84.63000000000001</v>
      </c>
      <c r="L1911" s="12">
        <v>93</v>
      </c>
      <c r="M1911" s="12">
        <v>90.21</v>
      </c>
      <c r="N1911" s="13">
        <v>89.163750000000007</v>
      </c>
      <c r="O1911" s="17" t="s">
        <v>10</v>
      </c>
      <c r="P1911" s="14" t="s">
        <v>10</v>
      </c>
      <c r="Q1911" s="14" t="s">
        <v>118</v>
      </c>
      <c r="R1911" s="14" t="s">
        <v>119</v>
      </c>
      <c r="S1911" s="14" t="s">
        <v>148</v>
      </c>
    </row>
    <row r="1912" spans="1:19" x14ac:dyDescent="0.3">
      <c r="A1912" s="11">
        <v>44641.563888888886</v>
      </c>
      <c r="B1912" s="11"/>
      <c r="C1912" s="15">
        <v>44641</v>
      </c>
      <c r="D1912" s="16">
        <v>0.56388888888888888</v>
      </c>
      <c r="E1912" s="16"/>
      <c r="F1912" s="12">
        <v>72.900000000000006</v>
      </c>
      <c r="G1912" s="12">
        <v>74.52000000000001</v>
      </c>
      <c r="H1912" s="12">
        <v>84.240000000000009</v>
      </c>
      <c r="I1912" s="12">
        <v>76.95</v>
      </c>
      <c r="J1912" s="12">
        <v>79.38</v>
      </c>
      <c r="K1912" s="12">
        <v>73.710000000000008</v>
      </c>
      <c r="L1912" s="12">
        <v>81</v>
      </c>
      <c r="M1912" s="12">
        <v>78.569999999999993</v>
      </c>
      <c r="N1912" s="13">
        <v>77.658749999999998</v>
      </c>
      <c r="O1912" s="17" t="s">
        <v>10</v>
      </c>
      <c r="P1912" s="14" t="s">
        <v>10</v>
      </c>
      <c r="Q1912" s="14" t="s">
        <v>118</v>
      </c>
      <c r="R1912" s="14" t="s">
        <v>119</v>
      </c>
      <c r="S1912" s="14" t="s">
        <v>148</v>
      </c>
    </row>
    <row r="1913" spans="1:19" x14ac:dyDescent="0.3">
      <c r="A1913" s="11">
        <v>44641.566666666666</v>
      </c>
      <c r="B1913" s="11"/>
      <c r="C1913" s="15">
        <v>44641</v>
      </c>
      <c r="D1913" s="16">
        <v>0.56666666666666665</v>
      </c>
      <c r="E1913" s="16"/>
      <c r="F1913" s="12">
        <v>90</v>
      </c>
      <c r="G1913" s="12">
        <v>92</v>
      </c>
      <c r="H1913" s="12">
        <v>104</v>
      </c>
      <c r="I1913" s="12">
        <v>95</v>
      </c>
      <c r="J1913" s="12">
        <v>98</v>
      </c>
      <c r="K1913" s="12">
        <v>91</v>
      </c>
      <c r="L1913" s="12">
        <v>100</v>
      </c>
      <c r="M1913" s="12">
        <v>97</v>
      </c>
      <c r="N1913" s="13">
        <v>95.875</v>
      </c>
      <c r="O1913" s="17" t="s">
        <v>10</v>
      </c>
      <c r="P1913" s="14" t="s">
        <v>10</v>
      </c>
      <c r="Q1913" s="14" t="s">
        <v>118</v>
      </c>
      <c r="R1913" s="14" t="s">
        <v>119</v>
      </c>
      <c r="S1913" s="14" t="s">
        <v>148</v>
      </c>
    </row>
    <row r="1914" spans="1:19" x14ac:dyDescent="0.3">
      <c r="A1914" s="11">
        <v>44641.570138888892</v>
      </c>
      <c r="B1914" s="11"/>
      <c r="C1914" s="15">
        <v>44641</v>
      </c>
      <c r="D1914" s="16">
        <v>0.57013888888888886</v>
      </c>
      <c r="E1914" s="16"/>
      <c r="F1914" s="12">
        <v>83.7</v>
      </c>
      <c r="G1914" s="12">
        <v>85.56</v>
      </c>
      <c r="H1914" s="12">
        <v>96.72</v>
      </c>
      <c r="I1914" s="12">
        <v>88.35</v>
      </c>
      <c r="J1914" s="12">
        <v>91.14</v>
      </c>
      <c r="K1914" s="12">
        <v>84.63000000000001</v>
      </c>
      <c r="L1914" s="12">
        <v>93</v>
      </c>
      <c r="M1914" s="12">
        <v>90.21</v>
      </c>
      <c r="N1914" s="13">
        <v>89.163750000000007</v>
      </c>
      <c r="O1914" s="17" t="s">
        <v>10</v>
      </c>
      <c r="P1914" s="14" t="s">
        <v>10</v>
      </c>
      <c r="Q1914" s="14" t="s">
        <v>118</v>
      </c>
      <c r="R1914" s="14" t="s">
        <v>119</v>
      </c>
      <c r="S1914" s="14" t="s">
        <v>148</v>
      </c>
    </row>
    <row r="1915" spans="1:19" x14ac:dyDescent="0.3">
      <c r="A1915" s="11">
        <v>44641.573611111111</v>
      </c>
      <c r="B1915" s="11"/>
      <c r="C1915" s="15">
        <v>44641</v>
      </c>
      <c r="D1915" s="16">
        <v>0.57361111111111118</v>
      </c>
      <c r="E1915" s="16"/>
      <c r="F1915" s="12">
        <v>89.100000000000009</v>
      </c>
      <c r="G1915" s="12">
        <v>91.08</v>
      </c>
      <c r="H1915" s="12">
        <v>102.96000000000001</v>
      </c>
      <c r="I1915" s="12">
        <v>94.05</v>
      </c>
      <c r="J1915" s="12">
        <v>97.02</v>
      </c>
      <c r="K1915" s="12">
        <v>90.09</v>
      </c>
      <c r="L1915" s="12">
        <v>99</v>
      </c>
      <c r="M1915" s="12">
        <v>96.03</v>
      </c>
      <c r="N1915" s="13">
        <v>94.916249999999991</v>
      </c>
      <c r="O1915" s="17" t="s">
        <v>10</v>
      </c>
      <c r="P1915" s="14" t="s">
        <v>10</v>
      </c>
      <c r="Q1915" s="14" t="s">
        <v>118</v>
      </c>
      <c r="R1915" s="14" t="s">
        <v>119</v>
      </c>
      <c r="S1915" s="14" t="s">
        <v>148</v>
      </c>
    </row>
    <row r="1916" spans="1:19" x14ac:dyDescent="0.3">
      <c r="A1916" s="11">
        <v>44641.576157407406</v>
      </c>
      <c r="B1916" s="11"/>
      <c r="C1916" s="15">
        <v>44641</v>
      </c>
      <c r="D1916" s="16">
        <v>0.5761574074074074</v>
      </c>
      <c r="E1916" s="16"/>
      <c r="F1916" s="12">
        <v>76.5</v>
      </c>
      <c r="G1916" s="12">
        <v>78.2</v>
      </c>
      <c r="H1916" s="12">
        <v>88.4</v>
      </c>
      <c r="I1916" s="12">
        <v>80.75</v>
      </c>
      <c r="J1916" s="12">
        <v>83.3</v>
      </c>
      <c r="K1916" s="12">
        <v>77.350000000000009</v>
      </c>
      <c r="L1916" s="12">
        <v>85</v>
      </c>
      <c r="M1916" s="12">
        <v>82.45</v>
      </c>
      <c r="N1916" s="13">
        <v>81.493750000000006</v>
      </c>
      <c r="O1916" s="17" t="s">
        <v>10</v>
      </c>
      <c r="P1916" s="14" t="s">
        <v>10</v>
      </c>
      <c r="Q1916" s="14" t="s">
        <v>118</v>
      </c>
      <c r="R1916" s="14" t="s">
        <v>119</v>
      </c>
      <c r="S1916" s="14" t="s">
        <v>148</v>
      </c>
    </row>
    <row r="1917" spans="1:19" x14ac:dyDescent="0.3">
      <c r="A1917" s="11">
        <v>44641.57708333333</v>
      </c>
      <c r="B1917" s="11"/>
      <c r="C1917" s="15">
        <v>44641</v>
      </c>
      <c r="D1917" s="16">
        <v>0.57708333333333328</v>
      </c>
      <c r="E1917" s="16"/>
      <c r="F1917" s="12">
        <v>79.2</v>
      </c>
      <c r="G1917" s="12">
        <v>80.960000000000008</v>
      </c>
      <c r="H1917" s="12">
        <v>91.52000000000001</v>
      </c>
      <c r="I1917" s="12">
        <v>83.6</v>
      </c>
      <c r="J1917" s="12">
        <v>86.24</v>
      </c>
      <c r="K1917" s="12">
        <v>80.08</v>
      </c>
      <c r="L1917" s="12">
        <v>88</v>
      </c>
      <c r="M1917" s="12">
        <v>85.36</v>
      </c>
      <c r="N1917" s="13">
        <v>84.37</v>
      </c>
      <c r="O1917" s="17" t="s">
        <v>10</v>
      </c>
      <c r="P1917" s="14" t="s">
        <v>10</v>
      </c>
      <c r="Q1917" s="14" t="s">
        <v>118</v>
      </c>
      <c r="R1917" s="14" t="s">
        <v>119</v>
      </c>
      <c r="S1917" s="14" t="s">
        <v>148</v>
      </c>
    </row>
    <row r="1918" spans="1:19" x14ac:dyDescent="0.3">
      <c r="A1918" s="11">
        <v>44641.580555555556</v>
      </c>
      <c r="B1918" s="11"/>
      <c r="C1918" s="15">
        <v>44641</v>
      </c>
      <c r="D1918" s="16">
        <v>0.5805555555555556</v>
      </c>
      <c r="E1918" s="16"/>
      <c r="F1918" s="12">
        <v>72.900000000000006</v>
      </c>
      <c r="G1918" s="12">
        <v>74.52000000000001</v>
      </c>
      <c r="H1918" s="12">
        <v>84.240000000000009</v>
      </c>
      <c r="I1918" s="12">
        <v>76.95</v>
      </c>
      <c r="J1918" s="12">
        <v>79.38</v>
      </c>
      <c r="K1918" s="12">
        <v>73.710000000000008</v>
      </c>
      <c r="L1918" s="12">
        <v>81</v>
      </c>
      <c r="M1918" s="12">
        <v>78.569999999999993</v>
      </c>
      <c r="N1918" s="13">
        <v>77.658749999999998</v>
      </c>
      <c r="O1918" s="17" t="s">
        <v>10</v>
      </c>
      <c r="P1918" s="14" t="s">
        <v>10</v>
      </c>
      <c r="Q1918" s="14" t="s">
        <v>118</v>
      </c>
      <c r="R1918" s="14" t="s">
        <v>119</v>
      </c>
      <c r="S1918" s="14" t="s">
        <v>148</v>
      </c>
    </row>
    <row r="1919" spans="1:19" x14ac:dyDescent="0.3">
      <c r="A1919" s="11">
        <v>44641.584027777775</v>
      </c>
      <c r="B1919" s="11"/>
      <c r="C1919" s="15">
        <v>44641</v>
      </c>
      <c r="D1919" s="16">
        <v>0.58402777777777781</v>
      </c>
      <c r="E1919" s="33" t="str">
        <f t="shared" ref="E1919:E1959" si="33">TEXT(D1919-$D$1919,"hh:mm")</f>
        <v>00:00</v>
      </c>
      <c r="F1919" s="12">
        <v>75.600000000000009</v>
      </c>
      <c r="G1919" s="12">
        <v>77.28</v>
      </c>
      <c r="H1919" s="12">
        <v>87.36</v>
      </c>
      <c r="I1919" s="12">
        <v>79.8</v>
      </c>
      <c r="J1919" s="12">
        <v>82.32</v>
      </c>
      <c r="K1919" s="12">
        <v>76.44</v>
      </c>
      <c r="L1919" s="12">
        <v>84</v>
      </c>
      <c r="M1919" s="12">
        <v>81.48</v>
      </c>
      <c r="N1919" s="13">
        <v>80.534999999999997</v>
      </c>
      <c r="O1919" s="17" t="s">
        <v>138</v>
      </c>
      <c r="P1919" s="14" t="s">
        <v>8</v>
      </c>
      <c r="Q1919" s="14" t="s">
        <v>118</v>
      </c>
      <c r="R1919" s="14" t="s">
        <v>119</v>
      </c>
      <c r="S1919" s="14" t="s">
        <v>148</v>
      </c>
    </row>
    <row r="1920" spans="1:19" x14ac:dyDescent="0.3">
      <c r="A1920" s="11">
        <v>44641.587500000001</v>
      </c>
      <c r="B1920" s="11"/>
      <c r="C1920" s="15">
        <v>44641</v>
      </c>
      <c r="D1920" s="16">
        <v>0.58750000000000002</v>
      </c>
      <c r="E1920" s="33" t="str">
        <f t="shared" si="33"/>
        <v>00:05</v>
      </c>
      <c r="F1920" s="12">
        <v>77.400000000000006</v>
      </c>
      <c r="G1920" s="12">
        <v>79.12</v>
      </c>
      <c r="H1920" s="12">
        <v>89.44</v>
      </c>
      <c r="I1920" s="12">
        <v>81.7</v>
      </c>
      <c r="J1920" s="12">
        <v>84.28</v>
      </c>
      <c r="K1920" s="12">
        <v>78.260000000000005</v>
      </c>
      <c r="L1920" s="12">
        <v>86</v>
      </c>
      <c r="M1920" s="12">
        <v>83.42</v>
      </c>
      <c r="N1920" s="13">
        <v>82.452500000000001</v>
      </c>
      <c r="O1920" s="17" t="s">
        <v>138</v>
      </c>
      <c r="P1920" s="14" t="s">
        <v>8</v>
      </c>
      <c r="Q1920" s="14" t="s">
        <v>118</v>
      </c>
      <c r="R1920" s="14" t="s">
        <v>119</v>
      </c>
      <c r="S1920" s="14" t="s">
        <v>148</v>
      </c>
    </row>
    <row r="1921" spans="1:19" x14ac:dyDescent="0.3">
      <c r="A1921" s="11">
        <v>44641.59097222222</v>
      </c>
      <c r="B1921" s="11"/>
      <c r="C1921" s="15">
        <v>44641</v>
      </c>
      <c r="D1921" s="16">
        <v>0.59097222222222223</v>
      </c>
      <c r="E1921" s="33" t="str">
        <f t="shared" si="33"/>
        <v>00:10</v>
      </c>
      <c r="F1921" s="12">
        <v>79.2</v>
      </c>
      <c r="G1921" s="12">
        <v>80.960000000000008</v>
      </c>
      <c r="H1921" s="12">
        <v>91.52000000000001</v>
      </c>
      <c r="I1921" s="12">
        <v>83.6</v>
      </c>
      <c r="J1921" s="12">
        <v>86.24</v>
      </c>
      <c r="K1921" s="12">
        <v>80.08</v>
      </c>
      <c r="L1921" s="12">
        <v>88</v>
      </c>
      <c r="M1921" s="12">
        <v>85.36</v>
      </c>
      <c r="N1921" s="13">
        <v>84.37</v>
      </c>
      <c r="O1921" s="17" t="s">
        <v>138</v>
      </c>
      <c r="P1921" s="14" t="s">
        <v>8</v>
      </c>
      <c r="Q1921" s="14" t="s">
        <v>118</v>
      </c>
      <c r="R1921" s="14" t="s">
        <v>119</v>
      </c>
      <c r="S1921" s="14" t="s">
        <v>148</v>
      </c>
    </row>
    <row r="1922" spans="1:19" x14ac:dyDescent="0.3">
      <c r="A1922" s="11">
        <v>44641.594444444447</v>
      </c>
      <c r="B1922" s="11"/>
      <c r="C1922" s="15">
        <v>44641</v>
      </c>
      <c r="D1922" s="16">
        <v>0.59444444444444444</v>
      </c>
      <c r="E1922" s="33" t="str">
        <f t="shared" si="33"/>
        <v>00:15</v>
      </c>
      <c r="F1922" s="12">
        <v>72.900000000000006</v>
      </c>
      <c r="G1922" s="12">
        <v>74.52000000000001</v>
      </c>
      <c r="H1922" s="12">
        <v>84.240000000000009</v>
      </c>
      <c r="I1922" s="12">
        <v>76.95</v>
      </c>
      <c r="J1922" s="12">
        <v>79.38</v>
      </c>
      <c r="K1922" s="12">
        <v>73.710000000000008</v>
      </c>
      <c r="L1922" s="12">
        <v>81</v>
      </c>
      <c r="M1922" s="12">
        <v>78.569999999999993</v>
      </c>
      <c r="N1922" s="13">
        <v>77.658749999999998</v>
      </c>
      <c r="O1922" s="17" t="s">
        <v>138</v>
      </c>
      <c r="P1922" s="14" t="s">
        <v>8</v>
      </c>
      <c r="Q1922" s="14" t="s">
        <v>118</v>
      </c>
      <c r="R1922" s="14" t="s">
        <v>119</v>
      </c>
      <c r="S1922" s="14" t="s">
        <v>148</v>
      </c>
    </row>
    <row r="1923" spans="1:19" x14ac:dyDescent="0.3">
      <c r="A1923" s="11">
        <v>44641.597916666666</v>
      </c>
      <c r="B1923" s="11"/>
      <c r="C1923" s="15">
        <v>44641</v>
      </c>
      <c r="D1923" s="16">
        <v>0.59791666666666665</v>
      </c>
      <c r="E1923" s="33" t="str">
        <f t="shared" si="33"/>
        <v>00:20</v>
      </c>
      <c r="F1923" s="12">
        <v>85.5</v>
      </c>
      <c r="G1923" s="12">
        <v>87.4</v>
      </c>
      <c r="H1923" s="12">
        <v>98.8</v>
      </c>
      <c r="I1923" s="12">
        <v>90.25</v>
      </c>
      <c r="J1923" s="12">
        <v>93.1</v>
      </c>
      <c r="K1923" s="12">
        <v>86.45</v>
      </c>
      <c r="L1923" s="12">
        <v>95</v>
      </c>
      <c r="M1923" s="12">
        <v>92.149999999999991</v>
      </c>
      <c r="N1923" s="13">
        <v>91.081249999999997</v>
      </c>
      <c r="O1923" s="17" t="s">
        <v>138</v>
      </c>
      <c r="P1923" s="14" t="s">
        <v>115</v>
      </c>
      <c r="Q1923" s="14" t="s">
        <v>118</v>
      </c>
      <c r="R1923" s="14" t="s">
        <v>119</v>
      </c>
      <c r="S1923" s="14" t="s">
        <v>148</v>
      </c>
    </row>
    <row r="1924" spans="1:19" x14ac:dyDescent="0.3">
      <c r="A1924" s="11">
        <v>44641.601388888892</v>
      </c>
      <c r="B1924" s="11"/>
      <c r="C1924" s="15">
        <v>44641</v>
      </c>
      <c r="D1924" s="16">
        <v>0.60138888888888886</v>
      </c>
      <c r="E1924" s="33" t="str">
        <f t="shared" si="33"/>
        <v>00:25</v>
      </c>
      <c r="F1924" s="12">
        <v>80.100000000000009</v>
      </c>
      <c r="G1924" s="12">
        <v>81.88000000000001</v>
      </c>
      <c r="H1924" s="12">
        <v>92.56</v>
      </c>
      <c r="I1924" s="12">
        <v>84.55</v>
      </c>
      <c r="J1924" s="12">
        <v>87.22</v>
      </c>
      <c r="K1924" s="12">
        <v>80.990000000000009</v>
      </c>
      <c r="L1924" s="12">
        <v>89</v>
      </c>
      <c r="M1924" s="12">
        <v>86.33</v>
      </c>
      <c r="N1924" s="13">
        <v>85.328750000000014</v>
      </c>
      <c r="O1924" s="17" t="s">
        <v>138</v>
      </c>
      <c r="P1924" s="14" t="s">
        <v>115</v>
      </c>
      <c r="Q1924" s="14" t="s">
        <v>118</v>
      </c>
      <c r="R1924" s="14" t="s">
        <v>119</v>
      </c>
      <c r="S1924" s="14" t="s">
        <v>148</v>
      </c>
    </row>
    <row r="1925" spans="1:19" x14ac:dyDescent="0.3">
      <c r="A1925" s="11">
        <v>44641.604861111111</v>
      </c>
      <c r="B1925" s="11"/>
      <c r="C1925" s="15">
        <v>44641</v>
      </c>
      <c r="D1925" s="16">
        <v>0.60486111111111118</v>
      </c>
      <c r="E1925" s="33" t="str">
        <f t="shared" si="33"/>
        <v>00:30</v>
      </c>
      <c r="F1925" s="12">
        <v>75.600000000000009</v>
      </c>
      <c r="G1925" s="12">
        <v>77.28</v>
      </c>
      <c r="H1925" s="12">
        <v>87.36</v>
      </c>
      <c r="I1925" s="12">
        <v>79.8</v>
      </c>
      <c r="J1925" s="12">
        <v>82.32</v>
      </c>
      <c r="K1925" s="12">
        <v>76.44</v>
      </c>
      <c r="L1925" s="12">
        <v>84</v>
      </c>
      <c r="M1925" s="12">
        <v>81.48</v>
      </c>
      <c r="N1925" s="13">
        <v>80.534999999999997</v>
      </c>
      <c r="O1925" s="17" t="s">
        <v>138</v>
      </c>
      <c r="P1925" s="14" t="s">
        <v>115</v>
      </c>
      <c r="Q1925" s="14" t="s">
        <v>118</v>
      </c>
      <c r="R1925" s="14" t="s">
        <v>119</v>
      </c>
      <c r="S1925" s="14" t="s">
        <v>148</v>
      </c>
    </row>
    <row r="1926" spans="1:19" x14ac:dyDescent="0.3">
      <c r="A1926" s="11">
        <v>44641.60833333333</v>
      </c>
      <c r="B1926" s="11"/>
      <c r="C1926" s="15">
        <v>44641</v>
      </c>
      <c r="D1926" s="16">
        <v>0.60833333333333328</v>
      </c>
      <c r="E1926" s="33" t="str">
        <f t="shared" si="33"/>
        <v>00:35</v>
      </c>
      <c r="F1926" s="12">
        <v>51.300000000000004</v>
      </c>
      <c r="G1926" s="12">
        <v>52.440000000000005</v>
      </c>
      <c r="H1926" s="12">
        <v>59.28</v>
      </c>
      <c r="I1926" s="12">
        <v>54.15</v>
      </c>
      <c r="J1926" s="12">
        <v>55.86</v>
      </c>
      <c r="K1926" s="12">
        <v>51.870000000000005</v>
      </c>
      <c r="L1926" s="12">
        <v>57</v>
      </c>
      <c r="M1926" s="12">
        <v>55.29</v>
      </c>
      <c r="N1926" s="13">
        <v>54.648750000000007</v>
      </c>
      <c r="O1926" s="17" t="s">
        <v>138</v>
      </c>
      <c r="P1926" s="14" t="s">
        <v>115</v>
      </c>
      <c r="Q1926" s="14" t="s">
        <v>118</v>
      </c>
      <c r="R1926" s="14" t="s">
        <v>119</v>
      </c>
      <c r="S1926" s="14" t="s">
        <v>148</v>
      </c>
    </row>
    <row r="1927" spans="1:19" x14ac:dyDescent="0.3">
      <c r="A1927" s="11">
        <v>44641.609189814815</v>
      </c>
      <c r="B1927" s="11"/>
      <c r="C1927" s="15">
        <v>44641</v>
      </c>
      <c r="D1927" s="16">
        <v>0.60918981481481482</v>
      </c>
      <c r="E1927" s="33" t="str">
        <f t="shared" si="33"/>
        <v>00:36</v>
      </c>
      <c r="F1927" s="12">
        <v>75.600000000000009</v>
      </c>
      <c r="G1927" s="12">
        <v>77.28</v>
      </c>
      <c r="H1927" s="12">
        <v>87.36</v>
      </c>
      <c r="I1927" s="12">
        <v>79.8</v>
      </c>
      <c r="J1927" s="12">
        <v>82.32</v>
      </c>
      <c r="K1927" s="12">
        <v>76.44</v>
      </c>
      <c r="L1927" s="12">
        <v>84</v>
      </c>
      <c r="M1927" s="12">
        <v>81.48</v>
      </c>
      <c r="N1927" s="13">
        <v>80.534999999999997</v>
      </c>
      <c r="O1927" s="17" t="s">
        <v>138</v>
      </c>
      <c r="P1927" s="14" t="s">
        <v>115</v>
      </c>
      <c r="Q1927" s="14" t="s">
        <v>118</v>
      </c>
      <c r="R1927" s="14" t="s">
        <v>119</v>
      </c>
      <c r="S1927" s="14" t="s">
        <v>148</v>
      </c>
    </row>
    <row r="1928" spans="1:19" x14ac:dyDescent="0.3">
      <c r="A1928" s="11">
        <v>44641.609710648147</v>
      </c>
      <c r="B1928" s="11"/>
      <c r="C1928" s="15">
        <v>44641</v>
      </c>
      <c r="D1928" s="16">
        <v>0.60971064814814813</v>
      </c>
      <c r="E1928" s="33" t="str">
        <f t="shared" si="33"/>
        <v>00:36</v>
      </c>
      <c r="F1928" s="12">
        <v>72</v>
      </c>
      <c r="G1928" s="12">
        <v>73.600000000000009</v>
      </c>
      <c r="H1928" s="12">
        <v>83.2</v>
      </c>
      <c r="I1928" s="12">
        <v>76</v>
      </c>
      <c r="J1928" s="12">
        <v>78.400000000000006</v>
      </c>
      <c r="K1928" s="12">
        <v>72.8</v>
      </c>
      <c r="L1928" s="12">
        <v>80</v>
      </c>
      <c r="M1928" s="12">
        <v>77.599999999999994</v>
      </c>
      <c r="N1928" s="13">
        <v>76.7</v>
      </c>
      <c r="O1928" s="17" t="s">
        <v>138</v>
      </c>
      <c r="P1928" s="14" t="s">
        <v>115</v>
      </c>
      <c r="Q1928" s="14" t="s">
        <v>118</v>
      </c>
      <c r="R1928" s="14" t="s">
        <v>119</v>
      </c>
      <c r="S1928" s="14" t="s">
        <v>148</v>
      </c>
    </row>
    <row r="1929" spans="1:19" x14ac:dyDescent="0.3">
      <c r="A1929" s="11">
        <v>44641.609884259262</v>
      </c>
      <c r="B1929" s="11"/>
      <c r="C1929" s="15">
        <v>44641</v>
      </c>
      <c r="D1929" s="16">
        <v>0.60988425925925926</v>
      </c>
      <c r="E1929" s="33" t="str">
        <f t="shared" si="33"/>
        <v>00:37</v>
      </c>
      <c r="F1929" s="12">
        <v>73.8</v>
      </c>
      <c r="G1929" s="12">
        <v>75.44</v>
      </c>
      <c r="H1929" s="12">
        <v>85.28</v>
      </c>
      <c r="I1929" s="12">
        <v>77.899999999999991</v>
      </c>
      <c r="J1929" s="12">
        <v>80.36</v>
      </c>
      <c r="K1929" s="12">
        <v>74.62</v>
      </c>
      <c r="L1929" s="12">
        <v>82</v>
      </c>
      <c r="M1929" s="12">
        <v>79.539999999999992</v>
      </c>
      <c r="N1929" s="13">
        <v>78.617500000000007</v>
      </c>
      <c r="O1929" s="17" t="s">
        <v>138</v>
      </c>
      <c r="P1929" s="14" t="s">
        <v>115</v>
      </c>
      <c r="Q1929" s="14" t="s">
        <v>118</v>
      </c>
      <c r="R1929" s="14" t="s">
        <v>119</v>
      </c>
      <c r="S1929" s="14" t="s">
        <v>148</v>
      </c>
    </row>
    <row r="1930" spans="1:19" x14ac:dyDescent="0.3">
      <c r="A1930" s="11">
        <v>44641.610405092593</v>
      </c>
      <c r="B1930" s="11"/>
      <c r="C1930" s="15">
        <v>44641</v>
      </c>
      <c r="D1930" s="16">
        <v>0.61040509259259257</v>
      </c>
      <c r="E1930" s="33" t="str">
        <f t="shared" si="33"/>
        <v>00:37</v>
      </c>
      <c r="F1930" s="12">
        <v>70.2</v>
      </c>
      <c r="G1930" s="12">
        <v>71.760000000000005</v>
      </c>
      <c r="H1930" s="12">
        <v>81.12</v>
      </c>
      <c r="I1930" s="12">
        <v>74.099999999999994</v>
      </c>
      <c r="J1930" s="12">
        <v>76.44</v>
      </c>
      <c r="K1930" s="12">
        <v>70.98</v>
      </c>
      <c r="L1930" s="12">
        <v>78</v>
      </c>
      <c r="M1930" s="12">
        <v>75.66</v>
      </c>
      <c r="N1930" s="13">
        <v>74.782499999999999</v>
      </c>
      <c r="O1930" s="17" t="s">
        <v>138</v>
      </c>
      <c r="P1930" s="14" t="s">
        <v>122</v>
      </c>
      <c r="Q1930" s="14" t="s">
        <v>118</v>
      </c>
      <c r="R1930" s="14" t="s">
        <v>119</v>
      </c>
      <c r="S1930" s="14" t="s">
        <v>148</v>
      </c>
    </row>
    <row r="1931" spans="1:19" x14ac:dyDescent="0.3">
      <c r="A1931" s="11">
        <v>44641.61109953704</v>
      </c>
      <c r="B1931" s="11"/>
      <c r="C1931" s="15">
        <v>44641</v>
      </c>
      <c r="D1931" s="16">
        <v>0.61109953703703701</v>
      </c>
      <c r="E1931" s="33" t="str">
        <f t="shared" si="33"/>
        <v>00:38</v>
      </c>
      <c r="F1931" s="12">
        <v>65.7</v>
      </c>
      <c r="G1931" s="12">
        <v>67.16</v>
      </c>
      <c r="H1931" s="12">
        <v>75.92</v>
      </c>
      <c r="I1931" s="12">
        <v>69.349999999999994</v>
      </c>
      <c r="J1931" s="12">
        <v>71.539999999999992</v>
      </c>
      <c r="K1931" s="12">
        <v>66.430000000000007</v>
      </c>
      <c r="L1931" s="12">
        <v>73</v>
      </c>
      <c r="M1931" s="12">
        <v>70.81</v>
      </c>
      <c r="N1931" s="13">
        <v>69.988749999999996</v>
      </c>
      <c r="O1931" s="17" t="s">
        <v>138</v>
      </c>
      <c r="P1931" s="14" t="s">
        <v>122</v>
      </c>
      <c r="Q1931" s="14" t="s">
        <v>118</v>
      </c>
      <c r="R1931" s="14" t="s">
        <v>119</v>
      </c>
      <c r="S1931" s="14" t="s">
        <v>148</v>
      </c>
    </row>
    <row r="1932" spans="1:19" x14ac:dyDescent="0.3">
      <c r="A1932" s="11">
        <v>44641.611793981479</v>
      </c>
      <c r="B1932" s="11"/>
      <c r="C1932" s="15">
        <v>44641</v>
      </c>
      <c r="D1932" s="16">
        <v>0.61179398148148145</v>
      </c>
      <c r="E1932" s="33" t="str">
        <f t="shared" si="33"/>
        <v>00:39</v>
      </c>
      <c r="F1932" s="12">
        <v>68.400000000000006</v>
      </c>
      <c r="G1932" s="12">
        <v>69.92</v>
      </c>
      <c r="H1932" s="12">
        <v>79.040000000000006</v>
      </c>
      <c r="I1932" s="12">
        <v>72.2</v>
      </c>
      <c r="J1932" s="12">
        <v>74.48</v>
      </c>
      <c r="K1932" s="12">
        <v>69.16</v>
      </c>
      <c r="L1932" s="12">
        <v>76</v>
      </c>
      <c r="M1932" s="12">
        <v>73.72</v>
      </c>
      <c r="N1932" s="13">
        <v>72.865000000000009</v>
      </c>
      <c r="O1932" s="17" t="s">
        <v>138</v>
      </c>
      <c r="P1932" s="14" t="s">
        <v>122</v>
      </c>
      <c r="Q1932" s="14" t="s">
        <v>118</v>
      </c>
      <c r="R1932" s="14" t="s">
        <v>119</v>
      </c>
      <c r="S1932" s="14" t="s">
        <v>148</v>
      </c>
    </row>
    <row r="1933" spans="1:19" x14ac:dyDescent="0.3">
      <c r="A1933" s="11">
        <v>44641.613182870373</v>
      </c>
      <c r="B1933" s="11"/>
      <c r="C1933" s="15">
        <v>44641</v>
      </c>
      <c r="D1933" s="16">
        <v>0.61318287037037034</v>
      </c>
      <c r="E1933" s="33" t="str">
        <f t="shared" si="33"/>
        <v>00:41</v>
      </c>
      <c r="F1933" s="12">
        <v>73.8</v>
      </c>
      <c r="G1933" s="12">
        <v>75.44</v>
      </c>
      <c r="H1933" s="12">
        <v>85.28</v>
      </c>
      <c r="I1933" s="12">
        <v>77.899999999999991</v>
      </c>
      <c r="J1933" s="12">
        <v>80.36</v>
      </c>
      <c r="K1933" s="12">
        <v>74.62</v>
      </c>
      <c r="L1933" s="12">
        <v>82</v>
      </c>
      <c r="M1933" s="12">
        <v>79.539999999999992</v>
      </c>
      <c r="N1933" s="13">
        <v>78.617500000000007</v>
      </c>
      <c r="O1933" s="17" t="s">
        <v>138</v>
      </c>
      <c r="P1933" s="14" t="s">
        <v>122</v>
      </c>
      <c r="Q1933" s="14" t="s">
        <v>118</v>
      </c>
      <c r="R1933" s="14" t="s">
        <v>119</v>
      </c>
      <c r="S1933" s="14" t="s">
        <v>148</v>
      </c>
    </row>
    <row r="1934" spans="1:19" x14ac:dyDescent="0.3">
      <c r="A1934" s="11">
        <v>44641.613333333335</v>
      </c>
      <c r="B1934" s="11"/>
      <c r="C1934" s="15">
        <v>44641</v>
      </c>
      <c r="D1934" s="16">
        <v>0.6133333333333334</v>
      </c>
      <c r="E1934" s="33" t="str">
        <f t="shared" si="33"/>
        <v>00:42</v>
      </c>
      <c r="F1934" s="12">
        <v>74.7</v>
      </c>
      <c r="G1934" s="12">
        <v>76.36</v>
      </c>
      <c r="H1934" s="12">
        <v>86.320000000000007</v>
      </c>
      <c r="I1934" s="12">
        <v>78.849999999999994</v>
      </c>
      <c r="J1934" s="12">
        <v>81.34</v>
      </c>
      <c r="K1934" s="12">
        <v>75.53</v>
      </c>
      <c r="L1934" s="12">
        <v>83</v>
      </c>
      <c r="M1934" s="12">
        <v>80.509999999999991</v>
      </c>
      <c r="N1934" s="13">
        <v>79.576250000000002</v>
      </c>
      <c r="O1934" s="17" t="s">
        <v>138</v>
      </c>
      <c r="P1934" s="14" t="s">
        <v>122</v>
      </c>
      <c r="Q1934" s="14" t="s">
        <v>118</v>
      </c>
      <c r="R1934" s="14" t="s">
        <v>119</v>
      </c>
      <c r="S1934" s="14" t="s">
        <v>148</v>
      </c>
    </row>
    <row r="1935" spans="1:19" x14ac:dyDescent="0.3">
      <c r="A1935" s="11">
        <v>44641.613819444443</v>
      </c>
      <c r="B1935" s="11"/>
      <c r="C1935" s="15">
        <v>44641</v>
      </c>
      <c r="D1935" s="16">
        <v>0.61381944444444447</v>
      </c>
      <c r="E1935" s="33" t="str">
        <f t="shared" si="33"/>
        <v>00:42</v>
      </c>
      <c r="F1935" s="12">
        <v>75.600000000000009</v>
      </c>
      <c r="G1935" s="12">
        <v>77.28</v>
      </c>
      <c r="H1935" s="12">
        <v>87.36</v>
      </c>
      <c r="I1935" s="12">
        <v>79.8</v>
      </c>
      <c r="J1935" s="12">
        <v>82.32</v>
      </c>
      <c r="K1935" s="12">
        <v>76.44</v>
      </c>
      <c r="L1935" s="12">
        <v>84</v>
      </c>
      <c r="M1935" s="12">
        <v>81.48</v>
      </c>
      <c r="N1935" s="13">
        <v>80.534999999999997</v>
      </c>
      <c r="O1935" s="17" t="s">
        <v>138</v>
      </c>
      <c r="P1935" s="14" t="s">
        <v>122</v>
      </c>
      <c r="Q1935" s="14" t="s">
        <v>118</v>
      </c>
      <c r="R1935" s="14" t="s">
        <v>119</v>
      </c>
      <c r="S1935" s="14" t="s">
        <v>148</v>
      </c>
    </row>
    <row r="1936" spans="1:19" x14ac:dyDescent="0.3">
      <c r="A1936" s="11">
        <v>44641.613877314812</v>
      </c>
      <c r="B1936" s="11"/>
      <c r="C1936" s="15">
        <v>44641</v>
      </c>
      <c r="D1936" s="16">
        <v>0.61387731481481478</v>
      </c>
      <c r="E1936" s="33" t="str">
        <f t="shared" si="33"/>
        <v>00:42</v>
      </c>
      <c r="F1936" s="12">
        <v>74.7</v>
      </c>
      <c r="G1936" s="12">
        <v>76.36</v>
      </c>
      <c r="H1936" s="12">
        <v>86.320000000000007</v>
      </c>
      <c r="I1936" s="12">
        <v>78.849999999999994</v>
      </c>
      <c r="J1936" s="12">
        <v>81.34</v>
      </c>
      <c r="K1936" s="12">
        <v>75.53</v>
      </c>
      <c r="L1936" s="12">
        <v>83</v>
      </c>
      <c r="M1936" s="12">
        <v>80.509999999999991</v>
      </c>
      <c r="N1936" s="13">
        <v>79.576250000000002</v>
      </c>
      <c r="O1936" s="17" t="s">
        <v>138</v>
      </c>
      <c r="P1936" s="14" t="s">
        <v>122</v>
      </c>
      <c r="Q1936" s="14" t="s">
        <v>118</v>
      </c>
      <c r="R1936" s="14" t="s">
        <v>119</v>
      </c>
      <c r="S1936" s="14" t="s">
        <v>148</v>
      </c>
    </row>
    <row r="1937" spans="1:19" x14ac:dyDescent="0.3">
      <c r="A1937" s="11">
        <v>44641.613912037035</v>
      </c>
      <c r="B1937" s="11"/>
      <c r="C1937" s="15">
        <v>44641</v>
      </c>
      <c r="D1937" s="16">
        <v>0.61391203703703701</v>
      </c>
      <c r="E1937" s="33" t="str">
        <f t="shared" si="33"/>
        <v>00:43</v>
      </c>
      <c r="F1937" s="12">
        <v>74.7</v>
      </c>
      <c r="G1937" s="12">
        <v>76.36</v>
      </c>
      <c r="H1937" s="12">
        <v>86.320000000000007</v>
      </c>
      <c r="I1937" s="12">
        <v>78.849999999999994</v>
      </c>
      <c r="J1937" s="12">
        <v>81.34</v>
      </c>
      <c r="K1937" s="12">
        <v>75.53</v>
      </c>
      <c r="L1937" s="12">
        <v>83</v>
      </c>
      <c r="M1937" s="12">
        <v>80.509999999999991</v>
      </c>
      <c r="N1937" s="13">
        <v>79.576250000000002</v>
      </c>
      <c r="O1937" s="17" t="s">
        <v>138</v>
      </c>
      <c r="P1937" s="14" t="s">
        <v>122</v>
      </c>
      <c r="Q1937" s="14" t="s">
        <v>118</v>
      </c>
      <c r="R1937" s="14" t="s">
        <v>119</v>
      </c>
      <c r="S1937" s="14" t="s">
        <v>148</v>
      </c>
    </row>
    <row r="1938" spans="1:19" x14ac:dyDescent="0.3">
      <c r="A1938" s="11">
        <v>44641.614074074074</v>
      </c>
      <c r="B1938" s="11"/>
      <c r="C1938" s="15">
        <v>44641</v>
      </c>
      <c r="D1938" s="16">
        <v>0.61407407407407411</v>
      </c>
      <c r="E1938" s="33" t="str">
        <f t="shared" si="33"/>
        <v>00:43</v>
      </c>
      <c r="F1938" s="12">
        <v>74.7</v>
      </c>
      <c r="G1938" s="12">
        <v>76.36</v>
      </c>
      <c r="H1938" s="12">
        <v>86.320000000000007</v>
      </c>
      <c r="I1938" s="12">
        <v>78.849999999999994</v>
      </c>
      <c r="J1938" s="12">
        <v>81.34</v>
      </c>
      <c r="K1938" s="12">
        <v>75.53</v>
      </c>
      <c r="L1938" s="12">
        <v>83</v>
      </c>
      <c r="M1938" s="12">
        <v>80.509999999999991</v>
      </c>
      <c r="N1938" s="13">
        <v>79.576250000000002</v>
      </c>
      <c r="O1938" s="17" t="s">
        <v>138</v>
      </c>
      <c r="P1938" s="14" t="s">
        <v>122</v>
      </c>
      <c r="Q1938" s="14" t="s">
        <v>118</v>
      </c>
      <c r="R1938" s="14" t="s">
        <v>119</v>
      </c>
      <c r="S1938" s="14" t="s">
        <v>148</v>
      </c>
    </row>
    <row r="1939" spans="1:19" x14ac:dyDescent="0.3">
      <c r="A1939" s="11">
        <v>44641.614189814813</v>
      </c>
      <c r="B1939" s="11"/>
      <c r="C1939" s="15">
        <v>44641</v>
      </c>
      <c r="D1939" s="16">
        <v>0.61418981481481483</v>
      </c>
      <c r="E1939" s="33" t="str">
        <f t="shared" si="33"/>
        <v>00:43</v>
      </c>
      <c r="F1939" s="12">
        <v>75.600000000000009</v>
      </c>
      <c r="G1939" s="12">
        <v>77.28</v>
      </c>
      <c r="H1939" s="12">
        <v>87.36</v>
      </c>
      <c r="I1939" s="12">
        <v>79.8</v>
      </c>
      <c r="J1939" s="12">
        <v>82.32</v>
      </c>
      <c r="K1939" s="12">
        <v>76.44</v>
      </c>
      <c r="L1939" s="12">
        <v>84</v>
      </c>
      <c r="M1939" s="12">
        <v>81.48</v>
      </c>
      <c r="N1939" s="13">
        <v>80.534999999999997</v>
      </c>
      <c r="O1939" s="17" t="s">
        <v>138</v>
      </c>
      <c r="P1939" s="14" t="s">
        <v>13</v>
      </c>
      <c r="Q1939" s="14" t="s">
        <v>118</v>
      </c>
      <c r="R1939" s="14" t="s">
        <v>119</v>
      </c>
      <c r="S1939" s="14" t="s">
        <v>148</v>
      </c>
    </row>
    <row r="1940" spans="1:19" x14ac:dyDescent="0.3">
      <c r="A1940" s="11">
        <v>44641.614328703705</v>
      </c>
      <c r="B1940" s="11"/>
      <c r="C1940" s="15">
        <v>44641</v>
      </c>
      <c r="D1940" s="16">
        <v>0.61432870370370374</v>
      </c>
      <c r="E1940" s="33" t="str">
        <f t="shared" si="33"/>
        <v>00:43</v>
      </c>
      <c r="F1940" s="12">
        <v>73.8</v>
      </c>
      <c r="G1940" s="12">
        <v>75.44</v>
      </c>
      <c r="H1940" s="12">
        <v>85.28</v>
      </c>
      <c r="I1940" s="12">
        <v>77.899999999999991</v>
      </c>
      <c r="J1940" s="12">
        <v>80.36</v>
      </c>
      <c r="K1940" s="12">
        <v>74.62</v>
      </c>
      <c r="L1940" s="12">
        <v>82</v>
      </c>
      <c r="M1940" s="12">
        <v>79.539999999999992</v>
      </c>
      <c r="N1940" s="13">
        <v>78.617500000000007</v>
      </c>
      <c r="O1940" s="17" t="s">
        <v>138</v>
      </c>
      <c r="P1940" s="14" t="s">
        <v>13</v>
      </c>
      <c r="Q1940" s="14" t="s">
        <v>118</v>
      </c>
      <c r="R1940" s="14" t="s">
        <v>119</v>
      </c>
      <c r="S1940" s="14" t="s">
        <v>148</v>
      </c>
    </row>
    <row r="1941" spans="1:19" x14ac:dyDescent="0.3">
      <c r="A1941" s="11">
        <v>44641.61446759259</v>
      </c>
      <c r="B1941" s="11"/>
      <c r="C1941" s="15">
        <v>44641</v>
      </c>
      <c r="D1941" s="16">
        <v>0.61446759259259254</v>
      </c>
      <c r="E1941" s="33" t="str">
        <f t="shared" si="33"/>
        <v>00:43</v>
      </c>
      <c r="F1941" s="12">
        <v>73.8</v>
      </c>
      <c r="G1941" s="12">
        <v>75.44</v>
      </c>
      <c r="H1941" s="12">
        <v>85.28</v>
      </c>
      <c r="I1941" s="12">
        <v>77.899999999999991</v>
      </c>
      <c r="J1941" s="12">
        <v>80.36</v>
      </c>
      <c r="K1941" s="12">
        <v>74.62</v>
      </c>
      <c r="L1941" s="12">
        <v>82</v>
      </c>
      <c r="M1941" s="12">
        <v>79.539999999999992</v>
      </c>
      <c r="N1941" s="13">
        <v>78.617500000000007</v>
      </c>
      <c r="O1941" s="17" t="s">
        <v>138</v>
      </c>
      <c r="P1941" s="14" t="s">
        <v>13</v>
      </c>
      <c r="Q1941" s="14" t="s">
        <v>118</v>
      </c>
      <c r="R1941" s="14" t="s">
        <v>119</v>
      </c>
      <c r="S1941" s="14" t="s">
        <v>148</v>
      </c>
    </row>
    <row r="1942" spans="1:19" x14ac:dyDescent="0.3">
      <c r="A1942" s="11">
        <v>44641.614571759259</v>
      </c>
      <c r="B1942" s="11"/>
      <c r="C1942" s="15">
        <v>44641</v>
      </c>
      <c r="D1942" s="16">
        <v>0.61457175925925933</v>
      </c>
      <c r="E1942" s="33" t="str">
        <f t="shared" si="33"/>
        <v>00:43</v>
      </c>
      <c r="F1942" s="12">
        <v>76.5</v>
      </c>
      <c r="G1942" s="12">
        <v>78.2</v>
      </c>
      <c r="H1942" s="12">
        <v>88.4</v>
      </c>
      <c r="I1942" s="12">
        <v>80.75</v>
      </c>
      <c r="J1942" s="12">
        <v>83.3</v>
      </c>
      <c r="K1942" s="12">
        <v>77.350000000000009</v>
      </c>
      <c r="L1942" s="12">
        <v>85</v>
      </c>
      <c r="M1942" s="12">
        <v>82.45</v>
      </c>
      <c r="N1942" s="13">
        <v>81.493750000000006</v>
      </c>
      <c r="O1942" s="17" t="s">
        <v>138</v>
      </c>
      <c r="P1942" s="14" t="s">
        <v>13</v>
      </c>
      <c r="Q1942" s="14" t="s">
        <v>118</v>
      </c>
      <c r="R1942" s="14" t="s">
        <v>119</v>
      </c>
      <c r="S1942" s="14" t="s">
        <v>148</v>
      </c>
    </row>
    <row r="1943" spans="1:19" x14ac:dyDescent="0.3">
      <c r="A1943" s="11">
        <v>44641.615266203706</v>
      </c>
      <c r="B1943" s="11"/>
      <c r="C1943" s="15">
        <v>44641</v>
      </c>
      <c r="D1943" s="16">
        <v>0.61526620370370366</v>
      </c>
      <c r="E1943" s="33" t="str">
        <f t="shared" si="33"/>
        <v>00:44</v>
      </c>
      <c r="F1943" s="12">
        <v>80.100000000000009</v>
      </c>
      <c r="G1943" s="12">
        <v>81.88000000000001</v>
      </c>
      <c r="H1943" s="12">
        <v>92.56</v>
      </c>
      <c r="I1943" s="12">
        <v>84.55</v>
      </c>
      <c r="J1943" s="12">
        <v>87.22</v>
      </c>
      <c r="K1943" s="12">
        <v>80.990000000000009</v>
      </c>
      <c r="L1943" s="12">
        <v>89</v>
      </c>
      <c r="M1943" s="12">
        <v>86.33</v>
      </c>
      <c r="N1943" s="13">
        <v>85.328750000000014</v>
      </c>
      <c r="O1943" s="17" t="s">
        <v>138</v>
      </c>
      <c r="P1943" s="14" t="s">
        <v>13</v>
      </c>
      <c r="Q1943" s="14" t="s">
        <v>118</v>
      </c>
      <c r="R1943" s="14" t="s">
        <v>119</v>
      </c>
      <c r="S1943" s="14" t="s">
        <v>148</v>
      </c>
    </row>
    <row r="1944" spans="1:19" x14ac:dyDescent="0.3">
      <c r="A1944" s="11">
        <v>44641.615960648145</v>
      </c>
      <c r="B1944" s="11"/>
      <c r="C1944" s="15">
        <v>44641</v>
      </c>
      <c r="D1944" s="16">
        <v>0.61596064814814822</v>
      </c>
      <c r="E1944" s="33" t="str">
        <f t="shared" si="33"/>
        <v>00:45</v>
      </c>
      <c r="F1944" s="12">
        <v>82.8</v>
      </c>
      <c r="G1944" s="12">
        <v>84.64</v>
      </c>
      <c r="H1944" s="12">
        <v>95.68</v>
      </c>
      <c r="I1944" s="12">
        <v>87.399999999999991</v>
      </c>
      <c r="J1944" s="12">
        <v>90.16</v>
      </c>
      <c r="K1944" s="12">
        <v>83.72</v>
      </c>
      <c r="L1944" s="12">
        <v>92</v>
      </c>
      <c r="M1944" s="12">
        <v>89.24</v>
      </c>
      <c r="N1944" s="13">
        <v>88.204999999999998</v>
      </c>
      <c r="O1944" s="17" t="s">
        <v>138</v>
      </c>
      <c r="P1944" s="14" t="s">
        <v>13</v>
      </c>
      <c r="Q1944" s="14" t="s">
        <v>118</v>
      </c>
      <c r="R1944" s="14" t="s">
        <v>119</v>
      </c>
      <c r="S1944" s="14" t="s">
        <v>148</v>
      </c>
    </row>
    <row r="1945" spans="1:19" x14ac:dyDescent="0.3">
      <c r="A1945" s="11">
        <v>44641.616168981483</v>
      </c>
      <c r="B1945" s="11"/>
      <c r="C1945" s="15">
        <v>44641</v>
      </c>
      <c r="D1945" s="16">
        <v>0.61616898148148147</v>
      </c>
      <c r="E1945" s="33" t="str">
        <f t="shared" si="33"/>
        <v>00:46</v>
      </c>
      <c r="F1945" s="12">
        <v>81</v>
      </c>
      <c r="G1945" s="12">
        <v>82.8</v>
      </c>
      <c r="H1945" s="12">
        <v>93.600000000000009</v>
      </c>
      <c r="I1945" s="12">
        <v>85.5</v>
      </c>
      <c r="J1945" s="12">
        <v>88.2</v>
      </c>
      <c r="K1945" s="12">
        <v>81.900000000000006</v>
      </c>
      <c r="L1945" s="12">
        <v>90</v>
      </c>
      <c r="M1945" s="12">
        <v>87.3</v>
      </c>
      <c r="N1945" s="13">
        <v>86.287499999999994</v>
      </c>
      <c r="O1945" s="17" t="s">
        <v>138</v>
      </c>
      <c r="P1945" s="14" t="s">
        <v>13</v>
      </c>
      <c r="Q1945" s="14" t="s">
        <v>118</v>
      </c>
      <c r="R1945" s="14" t="s">
        <v>119</v>
      </c>
      <c r="S1945" s="14" t="s">
        <v>148</v>
      </c>
    </row>
    <row r="1946" spans="1:19" x14ac:dyDescent="0.3">
      <c r="A1946" s="11">
        <v>44641.616469907407</v>
      </c>
      <c r="B1946" s="11"/>
      <c r="C1946" s="15">
        <v>44641</v>
      </c>
      <c r="D1946" s="16">
        <v>0.61646990740740748</v>
      </c>
      <c r="E1946" s="33" t="str">
        <f t="shared" si="33"/>
        <v>00:46</v>
      </c>
      <c r="F1946" s="12">
        <v>84.600000000000009</v>
      </c>
      <c r="G1946" s="12">
        <v>86.48</v>
      </c>
      <c r="H1946" s="12">
        <v>97.76</v>
      </c>
      <c r="I1946" s="12">
        <v>89.3</v>
      </c>
      <c r="J1946" s="12">
        <v>92.12</v>
      </c>
      <c r="K1946" s="12">
        <v>85.54</v>
      </c>
      <c r="L1946" s="12">
        <v>94</v>
      </c>
      <c r="M1946" s="12">
        <v>91.179999999999993</v>
      </c>
      <c r="N1946" s="13">
        <v>90.122500000000002</v>
      </c>
      <c r="O1946" s="17" t="s">
        <v>138</v>
      </c>
      <c r="P1946" s="14" t="s">
        <v>13</v>
      </c>
      <c r="Q1946" s="14" t="s">
        <v>118</v>
      </c>
      <c r="R1946" s="14" t="s">
        <v>119</v>
      </c>
      <c r="S1946" s="14" t="s">
        <v>148</v>
      </c>
    </row>
    <row r="1947" spans="1:19" x14ac:dyDescent="0.3">
      <c r="A1947" s="11">
        <v>44641.616655092592</v>
      </c>
      <c r="B1947" s="11"/>
      <c r="C1947" s="15">
        <v>44641</v>
      </c>
      <c r="D1947" s="16">
        <v>0.61665509259259255</v>
      </c>
      <c r="E1947" s="33" t="str">
        <f t="shared" si="33"/>
        <v>00:46</v>
      </c>
      <c r="F1947" s="12">
        <v>81</v>
      </c>
      <c r="G1947" s="12">
        <v>82.8</v>
      </c>
      <c r="H1947" s="12">
        <v>93.600000000000009</v>
      </c>
      <c r="I1947" s="12">
        <v>85.5</v>
      </c>
      <c r="J1947" s="12">
        <v>88.2</v>
      </c>
      <c r="K1947" s="12">
        <v>81.900000000000006</v>
      </c>
      <c r="L1947" s="12">
        <v>90</v>
      </c>
      <c r="M1947" s="12">
        <v>87.3</v>
      </c>
      <c r="N1947" s="13">
        <v>86.287499999999994</v>
      </c>
      <c r="O1947" s="17" t="s">
        <v>138</v>
      </c>
      <c r="P1947" s="14" t="s">
        <v>13</v>
      </c>
      <c r="Q1947" s="14" t="s">
        <v>118</v>
      </c>
      <c r="R1947" s="14" t="s">
        <v>119</v>
      </c>
      <c r="S1947" s="14" t="s">
        <v>148</v>
      </c>
    </row>
    <row r="1948" spans="1:19" x14ac:dyDescent="0.3">
      <c r="A1948" s="11">
        <v>44641.617337962962</v>
      </c>
      <c r="B1948" s="11"/>
      <c r="C1948" s="15">
        <v>44641</v>
      </c>
      <c r="D1948" s="16">
        <v>0.61733796296296295</v>
      </c>
      <c r="E1948" s="33" t="str">
        <f t="shared" si="33"/>
        <v>00:47</v>
      </c>
      <c r="F1948" s="12">
        <v>87.3</v>
      </c>
      <c r="G1948" s="12">
        <v>89.240000000000009</v>
      </c>
      <c r="H1948" s="12">
        <v>100.88000000000001</v>
      </c>
      <c r="I1948" s="12">
        <v>92.149999999999991</v>
      </c>
      <c r="J1948" s="12">
        <v>95.06</v>
      </c>
      <c r="K1948" s="12">
        <v>88.27</v>
      </c>
      <c r="L1948" s="12">
        <v>97</v>
      </c>
      <c r="M1948" s="12">
        <v>94.09</v>
      </c>
      <c r="N1948" s="13">
        <v>92.998750000000001</v>
      </c>
      <c r="O1948" s="17" t="s">
        <v>138</v>
      </c>
      <c r="P1948" s="14" t="s">
        <v>13</v>
      </c>
      <c r="Q1948" s="14" t="s">
        <v>118</v>
      </c>
      <c r="R1948" s="14" t="s">
        <v>119</v>
      </c>
      <c r="S1948" s="14" t="s">
        <v>148</v>
      </c>
    </row>
    <row r="1949" spans="1:19" x14ac:dyDescent="0.3">
      <c r="A1949" s="11">
        <v>44641.617349537039</v>
      </c>
      <c r="B1949" s="11"/>
      <c r="C1949" s="15">
        <v>44641</v>
      </c>
      <c r="D1949" s="16">
        <v>0.6173495370370371</v>
      </c>
      <c r="E1949" s="33" t="str">
        <f t="shared" si="33"/>
        <v>00:47</v>
      </c>
      <c r="F1949" s="12">
        <v>77.400000000000006</v>
      </c>
      <c r="G1949" s="12">
        <v>79.12</v>
      </c>
      <c r="H1949" s="12">
        <v>89.44</v>
      </c>
      <c r="I1949" s="12">
        <v>81.7</v>
      </c>
      <c r="J1949" s="12">
        <v>84.28</v>
      </c>
      <c r="K1949" s="12">
        <v>78.260000000000005</v>
      </c>
      <c r="L1949" s="12">
        <v>86</v>
      </c>
      <c r="M1949" s="12">
        <v>83.42</v>
      </c>
      <c r="N1949" s="13">
        <v>82.452500000000001</v>
      </c>
      <c r="O1949" s="17" t="s">
        <v>138</v>
      </c>
      <c r="P1949" s="14" t="s">
        <v>13</v>
      </c>
      <c r="Q1949" s="14" t="s">
        <v>118</v>
      </c>
      <c r="R1949" s="14" t="s">
        <v>119</v>
      </c>
      <c r="S1949" s="14" t="s">
        <v>148</v>
      </c>
    </row>
    <row r="1950" spans="1:19" x14ac:dyDescent="0.3">
      <c r="A1950" s="11">
        <v>44641.617743055554</v>
      </c>
      <c r="B1950" s="11"/>
      <c r="C1950" s="15">
        <v>44641</v>
      </c>
      <c r="D1950" s="16">
        <v>0.61774305555555553</v>
      </c>
      <c r="E1950" s="33" t="str">
        <f t="shared" si="33"/>
        <v>00:48</v>
      </c>
      <c r="F1950" s="12">
        <v>75.600000000000009</v>
      </c>
      <c r="G1950" s="12">
        <v>77.28</v>
      </c>
      <c r="H1950" s="12">
        <v>87.36</v>
      </c>
      <c r="I1950" s="12">
        <v>79.8</v>
      </c>
      <c r="J1950" s="12">
        <v>82.32</v>
      </c>
      <c r="K1950" s="12">
        <v>76.44</v>
      </c>
      <c r="L1950" s="12">
        <v>84</v>
      </c>
      <c r="M1950" s="12">
        <v>81.48</v>
      </c>
      <c r="N1950" s="13">
        <v>80.534999999999997</v>
      </c>
      <c r="O1950" s="17" t="s">
        <v>138</v>
      </c>
      <c r="P1950" s="14" t="s">
        <v>13</v>
      </c>
      <c r="Q1950" s="14" t="s">
        <v>118</v>
      </c>
      <c r="R1950" s="14" t="s">
        <v>119</v>
      </c>
      <c r="S1950" s="14" t="s">
        <v>148</v>
      </c>
    </row>
    <row r="1951" spans="1:19" x14ac:dyDescent="0.3">
      <c r="A1951" s="11">
        <v>44641.618043981478</v>
      </c>
      <c r="B1951" s="11"/>
      <c r="C1951" s="15">
        <v>44641</v>
      </c>
      <c r="D1951" s="16">
        <v>0.61804398148148143</v>
      </c>
      <c r="E1951" s="33" t="str">
        <f t="shared" si="33"/>
        <v>00:48</v>
      </c>
      <c r="F1951" s="12">
        <v>74.7</v>
      </c>
      <c r="G1951" s="12">
        <v>76.36</v>
      </c>
      <c r="H1951" s="12">
        <v>86.320000000000007</v>
      </c>
      <c r="I1951" s="12">
        <v>78.849999999999994</v>
      </c>
      <c r="J1951" s="12">
        <v>81.34</v>
      </c>
      <c r="K1951" s="12">
        <v>75.53</v>
      </c>
      <c r="L1951" s="12">
        <v>83</v>
      </c>
      <c r="M1951" s="12">
        <v>80.509999999999991</v>
      </c>
      <c r="N1951" s="13">
        <v>79.576250000000002</v>
      </c>
      <c r="O1951" s="17" t="s">
        <v>138</v>
      </c>
      <c r="P1951" s="14" t="s">
        <v>13</v>
      </c>
      <c r="Q1951" s="14" t="s">
        <v>118</v>
      </c>
      <c r="R1951" s="14" t="s">
        <v>119</v>
      </c>
      <c r="S1951" s="14" t="s">
        <v>148</v>
      </c>
    </row>
    <row r="1952" spans="1:19" x14ac:dyDescent="0.3">
      <c r="A1952" s="11">
        <v>44641.618738425925</v>
      </c>
      <c r="B1952" s="11"/>
      <c r="C1952" s="15">
        <v>44641</v>
      </c>
      <c r="D1952" s="16">
        <v>0.61873842592592598</v>
      </c>
      <c r="E1952" s="33" t="str">
        <f t="shared" si="33"/>
        <v>00:49</v>
      </c>
      <c r="F1952" s="12">
        <v>74.7</v>
      </c>
      <c r="G1952" s="12">
        <v>76.36</v>
      </c>
      <c r="H1952" s="12">
        <v>86.320000000000007</v>
      </c>
      <c r="I1952" s="12">
        <v>78.849999999999994</v>
      </c>
      <c r="J1952" s="12">
        <v>81.34</v>
      </c>
      <c r="K1952" s="12">
        <v>75.53</v>
      </c>
      <c r="L1952" s="12">
        <v>83</v>
      </c>
      <c r="M1952" s="12">
        <v>80.509999999999991</v>
      </c>
      <c r="N1952" s="13">
        <v>79.576250000000002</v>
      </c>
      <c r="O1952" s="17" t="s">
        <v>138</v>
      </c>
      <c r="P1952" s="14" t="s">
        <v>13</v>
      </c>
      <c r="Q1952" s="14" t="s">
        <v>118</v>
      </c>
      <c r="R1952" s="14" t="s">
        <v>119</v>
      </c>
      <c r="S1952" s="14" t="s">
        <v>148</v>
      </c>
    </row>
    <row r="1953" spans="1:19" x14ac:dyDescent="0.3">
      <c r="A1953" s="11">
        <v>44641.61891203704</v>
      </c>
      <c r="B1953" s="11"/>
      <c r="C1953" s="15">
        <v>44641</v>
      </c>
      <c r="D1953" s="16">
        <v>0.61891203703703701</v>
      </c>
      <c r="E1953" s="33" t="str">
        <f t="shared" si="33"/>
        <v>00:50</v>
      </c>
      <c r="F1953" s="12">
        <v>71.100000000000009</v>
      </c>
      <c r="G1953" s="12">
        <v>72.680000000000007</v>
      </c>
      <c r="H1953" s="12">
        <v>82.16</v>
      </c>
      <c r="I1953" s="12">
        <v>75.05</v>
      </c>
      <c r="J1953" s="12">
        <v>77.42</v>
      </c>
      <c r="K1953" s="12">
        <v>71.89</v>
      </c>
      <c r="L1953" s="12">
        <v>79</v>
      </c>
      <c r="M1953" s="12">
        <v>76.63</v>
      </c>
      <c r="N1953" s="13">
        <v>75.741249999999994</v>
      </c>
      <c r="O1953" s="17" t="s">
        <v>138</v>
      </c>
      <c r="P1953" s="14" t="s">
        <v>122</v>
      </c>
      <c r="Q1953" s="14" t="s">
        <v>118</v>
      </c>
      <c r="R1953" s="14" t="s">
        <v>119</v>
      </c>
      <c r="S1953" s="14" t="s">
        <v>148</v>
      </c>
    </row>
    <row r="1954" spans="1:19" x14ac:dyDescent="0.3">
      <c r="A1954" s="11">
        <v>44641.619074074071</v>
      </c>
      <c r="B1954" s="11"/>
      <c r="C1954" s="15">
        <v>44641</v>
      </c>
      <c r="D1954" s="16">
        <v>0.61907407407407411</v>
      </c>
      <c r="E1954" s="33" t="str">
        <f t="shared" si="33"/>
        <v>00:50</v>
      </c>
      <c r="F1954" s="12">
        <v>72</v>
      </c>
      <c r="G1954" s="12">
        <v>73.600000000000009</v>
      </c>
      <c r="H1954" s="12">
        <v>83.2</v>
      </c>
      <c r="I1954" s="12">
        <v>76</v>
      </c>
      <c r="J1954" s="12">
        <v>78.400000000000006</v>
      </c>
      <c r="K1954" s="12">
        <v>72.8</v>
      </c>
      <c r="L1954" s="12">
        <v>80</v>
      </c>
      <c r="M1954" s="12">
        <v>77.599999999999994</v>
      </c>
      <c r="N1954" s="13">
        <v>76.7</v>
      </c>
      <c r="O1954" s="17" t="s">
        <v>138</v>
      </c>
      <c r="P1954" s="14" t="s">
        <v>122</v>
      </c>
      <c r="Q1954" s="14" t="s">
        <v>118</v>
      </c>
      <c r="R1954" s="14" t="s">
        <v>119</v>
      </c>
      <c r="S1954" s="14" t="s">
        <v>148</v>
      </c>
    </row>
    <row r="1955" spans="1:19" x14ac:dyDescent="0.3">
      <c r="A1955" s="11">
        <v>44641.619432870371</v>
      </c>
      <c r="B1955" s="11"/>
      <c r="C1955" s="15">
        <v>44641</v>
      </c>
      <c r="D1955" s="16">
        <v>0.61943287037037031</v>
      </c>
      <c r="E1955" s="33" t="str">
        <f t="shared" si="33"/>
        <v>00:50</v>
      </c>
      <c r="F1955" s="12">
        <v>78.3</v>
      </c>
      <c r="G1955" s="12">
        <v>80.040000000000006</v>
      </c>
      <c r="H1955" s="12">
        <v>90.48</v>
      </c>
      <c r="I1955" s="12">
        <v>82.649999999999991</v>
      </c>
      <c r="J1955" s="12">
        <v>85.26</v>
      </c>
      <c r="K1955" s="12">
        <v>79.17</v>
      </c>
      <c r="L1955" s="12">
        <v>87</v>
      </c>
      <c r="M1955" s="12">
        <v>84.39</v>
      </c>
      <c r="N1955" s="13">
        <v>83.411249999999995</v>
      </c>
      <c r="O1955" s="17" t="s">
        <v>138</v>
      </c>
      <c r="P1955" s="14" t="s">
        <v>122</v>
      </c>
      <c r="Q1955" s="14" t="s">
        <v>118</v>
      </c>
      <c r="R1955" s="14" t="s">
        <v>119</v>
      </c>
      <c r="S1955" s="14" t="s">
        <v>148</v>
      </c>
    </row>
    <row r="1956" spans="1:19" x14ac:dyDescent="0.3">
      <c r="A1956" s="11">
        <v>44641.619444444441</v>
      </c>
      <c r="B1956" s="11"/>
      <c r="C1956" s="15">
        <v>44641</v>
      </c>
      <c r="D1956" s="16">
        <v>0.61944444444444446</v>
      </c>
      <c r="E1956" s="33" t="str">
        <f t="shared" si="33"/>
        <v>00:51</v>
      </c>
      <c r="F1956" s="12">
        <v>81</v>
      </c>
      <c r="G1956" s="12">
        <v>82.8</v>
      </c>
      <c r="H1956" s="12">
        <v>93.600000000000009</v>
      </c>
      <c r="I1956" s="12">
        <v>85.5</v>
      </c>
      <c r="J1956" s="12">
        <v>88.2</v>
      </c>
      <c r="K1956" s="12">
        <v>81.900000000000006</v>
      </c>
      <c r="L1956" s="12">
        <v>90</v>
      </c>
      <c r="M1956" s="12">
        <v>87.3</v>
      </c>
      <c r="N1956" s="13">
        <v>86.287499999999994</v>
      </c>
      <c r="O1956" s="17" t="s">
        <v>138</v>
      </c>
      <c r="P1956" s="14" t="s">
        <v>122</v>
      </c>
      <c r="Q1956" s="14" t="s">
        <v>118</v>
      </c>
      <c r="R1956" s="14" t="s">
        <v>119</v>
      </c>
      <c r="S1956" s="14" t="s">
        <v>148</v>
      </c>
    </row>
    <row r="1957" spans="1:19" x14ac:dyDescent="0.3">
      <c r="A1957" s="11">
        <v>44641.619826388887</v>
      </c>
      <c r="B1957" s="11"/>
      <c r="C1957" s="15">
        <v>44641</v>
      </c>
      <c r="D1957" s="16">
        <v>0.61982638888888886</v>
      </c>
      <c r="E1957" s="33" t="str">
        <f t="shared" si="33"/>
        <v>00:51</v>
      </c>
      <c r="F1957" s="12">
        <v>79.2</v>
      </c>
      <c r="G1957" s="12">
        <v>80.960000000000008</v>
      </c>
      <c r="H1957" s="12">
        <v>91.52000000000001</v>
      </c>
      <c r="I1957" s="12">
        <v>83.6</v>
      </c>
      <c r="J1957" s="12">
        <v>86.24</v>
      </c>
      <c r="K1957" s="12">
        <v>80.08</v>
      </c>
      <c r="L1957" s="12">
        <v>88</v>
      </c>
      <c r="M1957" s="12">
        <v>85.36</v>
      </c>
      <c r="N1957" s="13">
        <v>84.37</v>
      </c>
      <c r="O1957" s="17" t="s">
        <v>138</v>
      </c>
      <c r="P1957" s="14" t="s">
        <v>122</v>
      </c>
      <c r="Q1957" s="14" t="s">
        <v>118</v>
      </c>
      <c r="R1957" s="14" t="s">
        <v>119</v>
      </c>
      <c r="S1957" s="14" t="s">
        <v>148</v>
      </c>
    </row>
    <row r="1958" spans="1:19" x14ac:dyDescent="0.3">
      <c r="A1958" s="11">
        <v>44641.620821759258</v>
      </c>
      <c r="B1958" s="11"/>
      <c r="C1958" s="15">
        <v>44641</v>
      </c>
      <c r="D1958" s="16">
        <v>0.6208217592592592</v>
      </c>
      <c r="E1958" s="33" t="str">
        <f t="shared" si="33"/>
        <v>00:52</v>
      </c>
      <c r="F1958" s="12">
        <v>82.8</v>
      </c>
      <c r="G1958" s="12">
        <v>84.64</v>
      </c>
      <c r="H1958" s="12">
        <v>95.68</v>
      </c>
      <c r="I1958" s="12">
        <v>87.399999999999991</v>
      </c>
      <c r="J1958" s="12">
        <v>90.16</v>
      </c>
      <c r="K1958" s="12">
        <v>83.72</v>
      </c>
      <c r="L1958" s="12">
        <v>92</v>
      </c>
      <c r="M1958" s="12">
        <v>89.24</v>
      </c>
      <c r="N1958" s="13">
        <v>88.204999999999998</v>
      </c>
      <c r="O1958" s="17" t="s">
        <v>138</v>
      </c>
      <c r="P1958" s="14" t="s">
        <v>122</v>
      </c>
      <c r="Q1958" s="14" t="s">
        <v>118</v>
      </c>
      <c r="R1958" s="14" t="s">
        <v>119</v>
      </c>
      <c r="S1958" s="14" t="s">
        <v>148</v>
      </c>
    </row>
    <row r="1959" spans="1:19" x14ac:dyDescent="0.3">
      <c r="A1959" s="11">
        <v>44641.621516203704</v>
      </c>
      <c r="B1959" s="11"/>
      <c r="C1959" s="15">
        <v>44641</v>
      </c>
      <c r="D1959" s="16">
        <v>0.62151620370370375</v>
      </c>
      <c r="E1959" s="33" t="str">
        <f t="shared" si="33"/>
        <v>00:53</v>
      </c>
      <c r="F1959" s="12">
        <v>74.7</v>
      </c>
      <c r="G1959" s="12">
        <v>76.36</v>
      </c>
      <c r="H1959" s="12">
        <v>86.320000000000007</v>
      </c>
      <c r="I1959" s="12">
        <v>78.849999999999994</v>
      </c>
      <c r="J1959" s="12">
        <v>81.34</v>
      </c>
      <c r="K1959" s="12">
        <v>75.53</v>
      </c>
      <c r="L1959" s="12">
        <v>83</v>
      </c>
      <c r="M1959" s="12">
        <v>80.509999999999991</v>
      </c>
      <c r="N1959" s="13">
        <v>79.576250000000002</v>
      </c>
      <c r="O1959" s="17" t="s">
        <v>138</v>
      </c>
      <c r="P1959" s="14" t="s">
        <v>11</v>
      </c>
      <c r="Q1959" s="14" t="s">
        <v>118</v>
      </c>
      <c r="R1959" s="14" t="s">
        <v>119</v>
      </c>
      <c r="S1959" s="14" t="s">
        <v>148</v>
      </c>
    </row>
    <row r="1960" spans="1:19" x14ac:dyDescent="0.3">
      <c r="A1960" s="24"/>
      <c r="B1960" s="24"/>
      <c r="C1960" s="25"/>
      <c r="D1960" s="26"/>
      <c r="E1960" s="26"/>
      <c r="F1960" s="27"/>
      <c r="G1960" s="27"/>
      <c r="H1960" s="27"/>
      <c r="I1960" s="27"/>
      <c r="J1960" s="27"/>
      <c r="K1960" s="27"/>
      <c r="L1960" s="27"/>
      <c r="M1960" s="27"/>
      <c r="N1960" s="27"/>
      <c r="O1960" s="27"/>
      <c r="P1960" s="27"/>
      <c r="Q1960" s="27"/>
      <c r="R1960" s="27"/>
      <c r="S1960" s="27"/>
    </row>
    <row r="1961" spans="1:19" x14ac:dyDescent="0.3">
      <c r="A1961" s="24"/>
      <c r="B1961" s="24"/>
      <c r="C1961" s="25"/>
      <c r="D1961" s="26"/>
      <c r="E1961" s="26"/>
      <c r="F1961" s="27"/>
      <c r="G1961" s="27"/>
      <c r="H1961" s="27"/>
      <c r="I1961" s="27"/>
      <c r="J1961" s="27"/>
      <c r="K1961" s="27"/>
      <c r="L1961" s="27"/>
      <c r="M1961" s="27"/>
      <c r="N1961" s="27"/>
      <c r="O1961" s="27"/>
      <c r="P1961" s="27"/>
      <c r="Q1961" s="27"/>
      <c r="R1961" s="27"/>
      <c r="S1961" s="27"/>
    </row>
    <row r="1962" spans="1:19" x14ac:dyDescent="0.3">
      <c r="A1962" s="24"/>
      <c r="B1962" s="24"/>
      <c r="C1962" s="25"/>
      <c r="D1962" s="26"/>
      <c r="E1962" s="26"/>
      <c r="F1962" s="27"/>
      <c r="G1962" s="27"/>
      <c r="H1962" s="27"/>
      <c r="I1962" s="27"/>
      <c r="J1962" s="27"/>
      <c r="K1962" s="27"/>
      <c r="L1962" s="27"/>
      <c r="M1962" s="27"/>
      <c r="N1962" s="27"/>
      <c r="O1962" s="27"/>
      <c r="P1962" s="27"/>
      <c r="Q1962" s="27"/>
      <c r="R1962" s="27"/>
      <c r="S1962" s="27"/>
    </row>
    <row r="1963" spans="1:19" x14ac:dyDescent="0.3">
      <c r="A1963" s="24"/>
      <c r="B1963" s="24"/>
      <c r="C1963" s="25"/>
      <c r="D1963" s="26"/>
      <c r="E1963" s="26"/>
      <c r="F1963" s="27"/>
      <c r="G1963" s="27"/>
      <c r="H1963" s="27"/>
      <c r="I1963" s="27"/>
      <c r="J1963" s="27"/>
      <c r="K1963" s="27"/>
      <c r="L1963" s="27"/>
      <c r="M1963" s="27"/>
      <c r="N1963" s="27"/>
      <c r="O1963" s="27"/>
      <c r="P1963" s="27"/>
      <c r="Q1963" s="27"/>
      <c r="R1963" s="27"/>
      <c r="S1963" s="27"/>
    </row>
    <row r="1964" spans="1:19" x14ac:dyDescent="0.3">
      <c r="A1964" s="24"/>
      <c r="B1964" s="24"/>
      <c r="C1964" s="25"/>
      <c r="D1964" s="26"/>
      <c r="E1964" s="26"/>
      <c r="F1964" s="27"/>
      <c r="G1964" s="27"/>
      <c r="H1964" s="27"/>
      <c r="I1964" s="27"/>
      <c r="J1964" s="27"/>
      <c r="K1964" s="27"/>
      <c r="L1964" s="27"/>
      <c r="M1964" s="27"/>
      <c r="N1964" s="27"/>
      <c r="O1964" s="27"/>
      <c r="P1964" s="27"/>
      <c r="Q1964" s="27"/>
      <c r="R1964" s="27"/>
      <c r="S1964" s="27"/>
    </row>
    <row r="1965" spans="1:19" x14ac:dyDescent="0.3">
      <c r="A1965" s="24"/>
      <c r="B1965" s="24"/>
      <c r="C1965" s="25"/>
      <c r="D1965" s="26"/>
      <c r="E1965" s="26"/>
      <c r="F1965" s="27"/>
      <c r="G1965" s="27"/>
      <c r="H1965" s="27"/>
      <c r="I1965" s="27"/>
      <c r="J1965" s="27"/>
      <c r="K1965" s="27"/>
      <c r="L1965" s="27"/>
      <c r="M1965" s="27"/>
      <c r="N1965" s="27"/>
      <c r="O1965" s="27"/>
      <c r="P1965" s="27"/>
      <c r="Q1965" s="27"/>
      <c r="R1965" s="27"/>
      <c r="S1965" s="27"/>
    </row>
    <row r="1966" spans="1:19" x14ac:dyDescent="0.3">
      <c r="A1966" s="24"/>
      <c r="B1966" s="24"/>
      <c r="C1966" s="25"/>
      <c r="D1966" s="26"/>
      <c r="E1966" s="26"/>
      <c r="F1966" s="27"/>
      <c r="G1966" s="27"/>
      <c r="H1966" s="27"/>
      <c r="I1966" s="27"/>
      <c r="J1966" s="27"/>
      <c r="K1966" s="27"/>
      <c r="L1966" s="27"/>
      <c r="M1966" s="27"/>
      <c r="N1966" s="27"/>
      <c r="O1966" s="27"/>
      <c r="P1966" s="27"/>
      <c r="Q1966" s="27"/>
      <c r="R1966" s="27"/>
      <c r="S1966" s="27"/>
    </row>
    <row r="1967" spans="1:19" x14ac:dyDescent="0.3">
      <c r="A1967" s="24"/>
      <c r="B1967" s="24"/>
      <c r="C1967" s="25"/>
      <c r="D1967" s="26"/>
      <c r="E1967" s="26"/>
      <c r="F1967" s="27"/>
      <c r="G1967" s="27"/>
      <c r="H1967" s="27"/>
      <c r="I1967" s="27"/>
      <c r="J1967" s="27"/>
      <c r="K1967" s="27"/>
      <c r="L1967" s="27"/>
      <c r="M1967" s="27"/>
      <c r="N1967" s="27"/>
      <c r="O1967" s="27"/>
      <c r="P1967" s="27"/>
      <c r="Q1967" s="27"/>
      <c r="R1967" s="27"/>
      <c r="S1967" s="27"/>
    </row>
    <row r="1968" spans="1:19" x14ac:dyDescent="0.3">
      <c r="A1968" s="24"/>
      <c r="B1968" s="24"/>
      <c r="C1968" s="25"/>
      <c r="D1968" s="26"/>
      <c r="E1968" s="26"/>
      <c r="F1968" s="27"/>
      <c r="G1968" s="27"/>
      <c r="H1968" s="27"/>
      <c r="I1968" s="27"/>
      <c r="J1968" s="27"/>
      <c r="K1968" s="27"/>
      <c r="L1968" s="27"/>
      <c r="M1968" s="27"/>
      <c r="N1968" s="27"/>
      <c r="O1968" s="27"/>
      <c r="P1968" s="27"/>
      <c r="Q1968" s="27"/>
      <c r="R1968" s="27"/>
      <c r="S1968" s="27"/>
    </row>
    <row r="1969" spans="1:19" x14ac:dyDescent="0.3">
      <c r="A1969" s="24"/>
      <c r="B1969" s="24"/>
      <c r="C1969" s="25"/>
      <c r="D1969" s="26"/>
      <c r="E1969" s="26"/>
      <c r="F1969" s="27"/>
      <c r="G1969" s="27"/>
      <c r="H1969" s="27"/>
      <c r="I1969" s="27"/>
      <c r="J1969" s="27"/>
      <c r="K1969" s="27"/>
      <c r="L1969" s="27"/>
      <c r="M1969" s="27"/>
      <c r="N1969" s="27"/>
      <c r="O1969" s="27"/>
      <c r="P1969" s="27"/>
      <c r="Q1969" s="27"/>
      <c r="R1969" s="27"/>
      <c r="S1969" s="27"/>
    </row>
    <row r="1970" spans="1:19" x14ac:dyDescent="0.3">
      <c r="A1970" s="24"/>
      <c r="B1970" s="24"/>
      <c r="C1970" s="25"/>
      <c r="D1970" s="26"/>
      <c r="E1970" s="26"/>
      <c r="F1970" s="27"/>
      <c r="G1970" s="27"/>
      <c r="H1970" s="27"/>
      <c r="I1970" s="27"/>
      <c r="J1970" s="27"/>
      <c r="K1970" s="27"/>
      <c r="L1970" s="27"/>
      <c r="M1970" s="27"/>
      <c r="N1970" s="27"/>
      <c r="O1970" s="27"/>
      <c r="P1970" s="27"/>
      <c r="Q1970" s="27"/>
      <c r="R1970" s="27"/>
      <c r="S1970" s="27"/>
    </row>
    <row r="1971" spans="1:19" x14ac:dyDescent="0.3">
      <c r="A1971" s="24"/>
      <c r="B1971" s="24"/>
      <c r="C1971" s="25"/>
      <c r="D1971" s="26"/>
      <c r="E1971" s="26"/>
      <c r="F1971" s="27"/>
      <c r="G1971" s="27"/>
      <c r="H1971" s="27"/>
      <c r="I1971" s="27"/>
      <c r="J1971" s="27"/>
      <c r="K1971" s="27"/>
      <c r="L1971" s="27"/>
      <c r="M1971" s="27"/>
      <c r="N1971" s="27"/>
      <c r="O1971" s="27"/>
      <c r="P1971" s="27"/>
      <c r="Q1971" s="27"/>
      <c r="R1971" s="27"/>
      <c r="S1971" s="27"/>
    </row>
    <row r="1972" spans="1:19" x14ac:dyDescent="0.3">
      <c r="A1972" s="24"/>
      <c r="B1972" s="24"/>
      <c r="C1972" s="25"/>
      <c r="D1972" s="26"/>
      <c r="E1972" s="26"/>
      <c r="F1972" s="27"/>
      <c r="G1972" s="27"/>
      <c r="H1972" s="27"/>
      <c r="I1972" s="27"/>
      <c r="J1972" s="27"/>
      <c r="K1972" s="27"/>
      <c r="L1972" s="27"/>
      <c r="M1972" s="27"/>
      <c r="N1972" s="27"/>
      <c r="O1972" s="27"/>
      <c r="P1972" s="27"/>
      <c r="Q1972" s="27"/>
      <c r="R1972" s="27"/>
      <c r="S1972" s="27"/>
    </row>
    <row r="1973" spans="1:19" x14ac:dyDescent="0.3">
      <c r="A1973" s="24"/>
      <c r="B1973" s="24"/>
      <c r="C1973" s="25"/>
      <c r="D1973" s="26"/>
      <c r="E1973" s="26"/>
      <c r="F1973" s="27"/>
      <c r="G1973" s="27"/>
      <c r="H1973" s="27"/>
      <c r="I1973" s="27"/>
      <c r="J1973" s="27"/>
      <c r="K1973" s="27"/>
      <c r="L1973" s="27"/>
      <c r="M1973" s="27"/>
      <c r="N1973" s="27"/>
      <c r="O1973" s="27"/>
      <c r="P1973" s="27"/>
      <c r="Q1973" s="27"/>
      <c r="R1973" s="27"/>
      <c r="S1973" s="27"/>
    </row>
    <row r="1974" spans="1:19" x14ac:dyDescent="0.3">
      <c r="A1974" s="24"/>
      <c r="B1974" s="24"/>
      <c r="C1974" s="25"/>
      <c r="D1974" s="26"/>
      <c r="E1974" s="26"/>
      <c r="F1974" s="27"/>
      <c r="G1974" s="27"/>
      <c r="H1974" s="27"/>
      <c r="I1974" s="27"/>
      <c r="J1974" s="27"/>
      <c r="K1974" s="27"/>
      <c r="L1974" s="27"/>
      <c r="M1974" s="27"/>
      <c r="N1974" s="27"/>
      <c r="O1974" s="27"/>
      <c r="P1974" s="27"/>
      <c r="Q1974" s="27"/>
      <c r="R1974" s="27"/>
      <c r="S1974" s="27"/>
    </row>
    <row r="1975" spans="1:19" x14ac:dyDescent="0.3">
      <c r="A1975" s="24"/>
      <c r="B1975" s="24"/>
      <c r="C1975" s="25"/>
      <c r="D1975" s="26"/>
      <c r="E1975" s="26"/>
      <c r="F1975" s="27"/>
      <c r="G1975" s="27"/>
      <c r="H1975" s="27"/>
      <c r="I1975" s="27"/>
      <c r="J1975" s="27"/>
      <c r="K1975" s="27"/>
      <c r="L1975" s="27"/>
      <c r="M1975" s="27"/>
      <c r="N1975" s="27"/>
      <c r="O1975" s="27"/>
      <c r="P1975" s="27"/>
      <c r="Q1975" s="27"/>
      <c r="R1975" s="27"/>
      <c r="S1975" s="27"/>
    </row>
    <row r="1976" spans="1:19" x14ac:dyDescent="0.3">
      <c r="A1976" s="24"/>
      <c r="B1976" s="24"/>
      <c r="C1976" s="25"/>
      <c r="D1976" s="26"/>
      <c r="E1976" s="26"/>
      <c r="F1976" s="27"/>
      <c r="G1976" s="27"/>
      <c r="H1976" s="27"/>
      <c r="I1976" s="27"/>
      <c r="J1976" s="27"/>
      <c r="K1976" s="27"/>
      <c r="L1976" s="27"/>
      <c r="M1976" s="27"/>
      <c r="N1976" s="27"/>
      <c r="O1976" s="27"/>
      <c r="P1976" s="27"/>
      <c r="Q1976" s="27"/>
      <c r="R1976" s="27"/>
      <c r="S1976" s="27"/>
    </row>
    <row r="1977" spans="1:19" x14ac:dyDescent="0.3">
      <c r="A1977" s="24"/>
      <c r="B1977" s="24"/>
      <c r="C1977" s="25"/>
      <c r="D1977" s="26"/>
      <c r="E1977" s="26"/>
      <c r="F1977" s="27"/>
      <c r="G1977" s="27"/>
      <c r="H1977" s="27"/>
      <c r="I1977" s="27"/>
      <c r="J1977" s="27"/>
      <c r="K1977" s="27"/>
      <c r="L1977" s="27"/>
      <c r="M1977" s="27"/>
      <c r="N1977" s="27"/>
      <c r="O1977" s="27"/>
      <c r="P1977" s="27"/>
      <c r="Q1977" s="27"/>
      <c r="R1977" s="27"/>
      <c r="S1977" s="27"/>
    </row>
  </sheetData>
  <sheetProtection selectLockedCells="1" autoFilter="0"/>
  <autoFilter ref="A1:S1977" xr:uid="{00000000-0009-0000-0000-000012000000}">
    <sortState xmlns:xlrd2="http://schemas.microsoft.com/office/spreadsheetml/2017/richdata2" ref="A2:T1977">
      <sortCondition ref="A1:A1977"/>
    </sortState>
  </autoFilter>
  <mergeCells count="1">
    <mergeCell ref="U4:W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/>
  <dimension ref="A1:AA1977"/>
  <sheetViews>
    <sheetView showGridLines="0" topLeftCell="T906" zoomScale="78" workbookViewId="0">
      <selection activeCell="AN912" sqref="AN912"/>
    </sheetView>
  </sheetViews>
  <sheetFormatPr defaultRowHeight="14.4" x14ac:dyDescent="0.3"/>
  <cols>
    <col min="1" max="1" width="16" style="9" bestFit="1" customWidth="1"/>
    <col min="2" max="2" width="16" style="9" customWidth="1"/>
    <col min="3" max="3" width="16.6640625" style="9" bestFit="1" customWidth="1"/>
    <col min="4" max="4" width="16.33203125" style="9" bestFit="1" customWidth="1"/>
    <col min="5" max="5" width="16.33203125" style="9" customWidth="1"/>
    <col min="6" max="8" width="16.33203125" style="9" hidden="1" customWidth="1"/>
    <col min="9" max="10" width="16.6640625" style="9" hidden="1" customWidth="1"/>
    <col min="11" max="11" width="16" style="9" hidden="1" customWidth="1"/>
    <col min="12" max="12" width="12.5546875" style="9" hidden="1" customWidth="1"/>
    <col min="13" max="13" width="16.33203125" style="9" hidden="1" customWidth="1"/>
    <col min="14" max="14" width="10.5546875" style="9" bestFit="1" customWidth="1"/>
    <col min="15" max="15" width="7.88671875" style="9" bestFit="1" customWidth="1"/>
    <col min="16" max="16" width="20.33203125" style="9" bestFit="1" customWidth="1"/>
    <col min="17" max="17" width="8.88671875" style="9"/>
    <col min="18" max="18" width="14" style="9" customWidth="1"/>
    <col min="19" max="19" width="27.88671875" style="9" customWidth="1"/>
    <col min="20" max="20" width="8.88671875" style="9"/>
    <col min="21" max="21" width="21.21875" style="9" customWidth="1"/>
    <col min="22" max="22" width="10.33203125" style="9" customWidth="1"/>
    <col min="23" max="23" width="13" style="9" customWidth="1"/>
    <col min="24" max="16384" width="8.88671875" style="9"/>
  </cols>
  <sheetData>
    <row r="1" spans="1:27" x14ac:dyDescent="0.3">
      <c r="A1" s="10" t="s">
        <v>131</v>
      </c>
      <c r="B1" s="10"/>
      <c r="C1" s="10" t="s">
        <v>133</v>
      </c>
      <c r="D1" s="10" t="s">
        <v>134</v>
      </c>
      <c r="E1" s="10" t="s">
        <v>189</v>
      </c>
      <c r="F1" s="10" t="s">
        <v>3</v>
      </c>
      <c r="G1" s="10" t="s">
        <v>4</v>
      </c>
      <c r="H1" s="10" t="s">
        <v>123</v>
      </c>
      <c r="I1" s="10" t="s">
        <v>124</v>
      </c>
      <c r="J1" s="10" t="s">
        <v>125</v>
      </c>
      <c r="K1" s="10" t="s">
        <v>5</v>
      </c>
      <c r="L1" s="10" t="s">
        <v>6</v>
      </c>
      <c r="M1" s="10" t="s">
        <v>7</v>
      </c>
      <c r="N1" s="10" t="s">
        <v>132</v>
      </c>
      <c r="O1" s="10" t="s">
        <v>135</v>
      </c>
      <c r="P1" s="10" t="s">
        <v>19</v>
      </c>
      <c r="Q1" s="10" t="s">
        <v>14</v>
      </c>
      <c r="R1" s="10" t="s">
        <v>16</v>
      </c>
      <c r="S1" s="10" t="s">
        <v>117</v>
      </c>
    </row>
    <row r="2" spans="1:27" hidden="1" x14ac:dyDescent="0.3">
      <c r="A2" s="11">
        <v>44627.540266203701</v>
      </c>
      <c r="B2" s="11">
        <f t="shared" ref="B2:B17" si="0">(A3-A2)*1440</f>
        <v>0.20000000484287739</v>
      </c>
      <c r="C2" s="15">
        <v>44627</v>
      </c>
      <c r="D2" s="16">
        <v>0.54026620370370371</v>
      </c>
      <c r="E2" s="33" t="str">
        <f t="shared" ref="E2:E38" si="1">TEXT(D2-$D$2,"hh:mm")</f>
        <v>00:00</v>
      </c>
      <c r="F2" s="12">
        <v>83.7</v>
      </c>
      <c r="G2" s="12">
        <v>85.56</v>
      </c>
      <c r="H2" s="12">
        <v>96.72</v>
      </c>
      <c r="I2" s="12">
        <v>88.35</v>
      </c>
      <c r="J2" s="12">
        <v>91.14</v>
      </c>
      <c r="K2" s="12">
        <v>84.63000000000001</v>
      </c>
      <c r="L2" s="12">
        <v>99.51</v>
      </c>
      <c r="M2" s="12">
        <v>93</v>
      </c>
      <c r="N2" s="13">
        <v>90.326250000000002</v>
      </c>
      <c r="O2" s="17" t="s">
        <v>137</v>
      </c>
      <c r="P2" s="14" t="s">
        <v>11</v>
      </c>
      <c r="Q2" s="14" t="s">
        <v>118</v>
      </c>
      <c r="R2" s="14" t="s">
        <v>119</v>
      </c>
      <c r="S2" s="14" t="s">
        <v>148</v>
      </c>
    </row>
    <row r="3" spans="1:27" hidden="1" x14ac:dyDescent="0.3">
      <c r="A3" s="11">
        <v>44627.540405092594</v>
      </c>
      <c r="B3" s="11">
        <f t="shared" si="0"/>
        <v>0.21666666492819786</v>
      </c>
      <c r="C3" s="15">
        <v>44627</v>
      </c>
      <c r="D3" s="16">
        <v>0.54040509259259262</v>
      </c>
      <c r="E3" s="33" t="str">
        <f t="shared" si="1"/>
        <v>00:00</v>
      </c>
      <c r="F3" s="12">
        <v>93.600000000000009</v>
      </c>
      <c r="G3" s="12">
        <v>95.68</v>
      </c>
      <c r="H3" s="12">
        <v>108.16</v>
      </c>
      <c r="I3" s="12">
        <v>98.8</v>
      </c>
      <c r="J3" s="12">
        <v>101.92</v>
      </c>
      <c r="K3" s="12">
        <v>94.64</v>
      </c>
      <c r="L3" s="12">
        <v>111.28</v>
      </c>
      <c r="M3" s="12">
        <v>104</v>
      </c>
      <c r="N3" s="13">
        <v>101.01</v>
      </c>
      <c r="O3" s="17" t="s">
        <v>137</v>
      </c>
      <c r="P3" s="14" t="s">
        <v>11</v>
      </c>
      <c r="Q3" s="14" t="s">
        <v>118</v>
      </c>
      <c r="R3" s="14" t="s">
        <v>119</v>
      </c>
      <c r="S3" s="14" t="s">
        <v>148</v>
      </c>
    </row>
    <row r="4" spans="1:27" ht="15" hidden="1" thickBot="1" x14ac:dyDescent="0.35">
      <c r="A4" s="11">
        <v>44627.540555555555</v>
      </c>
      <c r="B4" s="11">
        <f t="shared" si="0"/>
        <v>0.43333332985639572</v>
      </c>
      <c r="C4" s="15">
        <v>44627</v>
      </c>
      <c r="D4" s="16">
        <v>0.54055555555555557</v>
      </c>
      <c r="E4" s="33" t="str">
        <f t="shared" si="1"/>
        <v>00:00</v>
      </c>
      <c r="F4" s="12">
        <v>89.100000000000009</v>
      </c>
      <c r="G4" s="12">
        <v>91.08</v>
      </c>
      <c r="H4" s="12">
        <v>102.96000000000001</v>
      </c>
      <c r="I4" s="12">
        <v>94.05</v>
      </c>
      <c r="J4" s="12">
        <v>97.02</v>
      </c>
      <c r="K4" s="12">
        <v>90.09</v>
      </c>
      <c r="L4" s="12">
        <v>105.93</v>
      </c>
      <c r="M4" s="12">
        <v>99</v>
      </c>
      <c r="N4" s="13">
        <v>96.153750000000002</v>
      </c>
      <c r="O4" s="17" t="s">
        <v>137</v>
      </c>
      <c r="P4" s="14" t="s">
        <v>11</v>
      </c>
      <c r="Q4" s="14" t="s">
        <v>118</v>
      </c>
      <c r="R4" s="14" t="s">
        <v>119</v>
      </c>
      <c r="S4" s="14" t="s">
        <v>148</v>
      </c>
      <c r="U4" s="45" t="s">
        <v>190</v>
      </c>
      <c r="V4" s="45"/>
      <c r="W4" s="45"/>
      <c r="Y4" s="9" t="s">
        <v>190</v>
      </c>
    </row>
    <row r="5" spans="1:27" hidden="1" x14ac:dyDescent="0.3">
      <c r="A5" s="11">
        <v>44627.540856481479</v>
      </c>
      <c r="B5" s="11">
        <f t="shared" si="0"/>
        <v>0.15000000363215804</v>
      </c>
      <c r="C5" s="15">
        <v>44627</v>
      </c>
      <c r="D5" s="16">
        <v>0.54085648148148147</v>
      </c>
      <c r="E5" s="33" t="str">
        <f t="shared" si="1"/>
        <v>00:00</v>
      </c>
      <c r="F5" s="12">
        <v>85.5</v>
      </c>
      <c r="G5" s="12">
        <v>87.4</v>
      </c>
      <c r="H5" s="12">
        <v>98.8</v>
      </c>
      <c r="I5" s="12">
        <v>90.25</v>
      </c>
      <c r="J5" s="12">
        <v>93.1</v>
      </c>
      <c r="K5" s="12">
        <v>86.45</v>
      </c>
      <c r="L5" s="12">
        <v>101.65</v>
      </c>
      <c r="M5" s="12">
        <v>95</v>
      </c>
      <c r="N5" s="13">
        <v>92.268749999999997</v>
      </c>
      <c r="O5" s="17" t="s">
        <v>137</v>
      </c>
      <c r="P5" s="14" t="s">
        <v>11</v>
      </c>
      <c r="Q5" s="14" t="s">
        <v>118</v>
      </c>
      <c r="R5" s="14" t="s">
        <v>119</v>
      </c>
      <c r="S5" s="14" t="s">
        <v>148</v>
      </c>
      <c r="U5" s="34" t="s">
        <v>192</v>
      </c>
      <c r="V5" s="34"/>
      <c r="W5" s="34" t="s">
        <v>193</v>
      </c>
      <c r="Y5" s="9" t="s">
        <v>192</v>
      </c>
      <c r="Z5" s="9" t="s">
        <v>194</v>
      </c>
      <c r="AA5" s="9" t="s">
        <v>193</v>
      </c>
    </row>
    <row r="6" spans="1:27" hidden="1" x14ac:dyDescent="0.3">
      <c r="A6" s="11">
        <v>44627.540960648148</v>
      </c>
      <c r="B6" s="11">
        <f t="shared" si="0"/>
        <v>0.63333333469927311</v>
      </c>
      <c r="C6" s="15">
        <v>44627</v>
      </c>
      <c r="D6" s="16">
        <v>0.54096064814814815</v>
      </c>
      <c r="E6" s="33" t="str">
        <f t="shared" si="1"/>
        <v>00:01</v>
      </c>
      <c r="F6" s="12">
        <v>89.100000000000009</v>
      </c>
      <c r="G6" s="12">
        <v>91.08</v>
      </c>
      <c r="H6" s="12">
        <v>102.96000000000001</v>
      </c>
      <c r="I6" s="12">
        <v>94.05</v>
      </c>
      <c r="J6" s="12">
        <v>97.02</v>
      </c>
      <c r="K6" s="12">
        <v>90.09</v>
      </c>
      <c r="L6" s="12">
        <v>105.93</v>
      </c>
      <c r="M6" s="12">
        <v>99</v>
      </c>
      <c r="N6" s="13">
        <v>96.153750000000002</v>
      </c>
      <c r="O6" s="17" t="s">
        <v>137</v>
      </c>
      <c r="P6" s="14" t="s">
        <v>11</v>
      </c>
      <c r="Q6" s="14" t="s">
        <v>118</v>
      </c>
      <c r="R6" s="14" t="s">
        <v>119</v>
      </c>
      <c r="S6" s="14" t="s">
        <v>148</v>
      </c>
      <c r="U6" s="34" t="s">
        <v>191</v>
      </c>
      <c r="V6" s="36">
        <v>0</v>
      </c>
      <c r="W6" s="9">
        <f t="shared" ref="W6:W30" si="2">AVERAGEIF(E:E,V7,N:N)</f>
        <v>89.704453124999986</v>
      </c>
      <c r="Y6" s="9" t="s">
        <v>191</v>
      </c>
      <c r="Z6" s="36">
        <v>0</v>
      </c>
      <c r="AA6" s="9">
        <v>89.704453124999986</v>
      </c>
    </row>
    <row r="7" spans="1:27" hidden="1" x14ac:dyDescent="0.3">
      <c r="A7" s="11">
        <v>44627.541400462964</v>
      </c>
      <c r="B7" s="11">
        <f t="shared" si="0"/>
        <v>0.3666666685603559</v>
      </c>
      <c r="C7" s="15">
        <v>44627</v>
      </c>
      <c r="D7" s="16">
        <v>0.54140046296296296</v>
      </c>
      <c r="E7" s="33" t="str">
        <f t="shared" si="1"/>
        <v>00:01</v>
      </c>
      <c r="F7" s="12">
        <v>79.2</v>
      </c>
      <c r="G7" s="12">
        <v>80.960000000000008</v>
      </c>
      <c r="H7" s="12">
        <v>91.52000000000001</v>
      </c>
      <c r="I7" s="12">
        <v>83.6</v>
      </c>
      <c r="J7" s="12">
        <v>86.24</v>
      </c>
      <c r="K7" s="12">
        <v>80.08</v>
      </c>
      <c r="L7" s="12">
        <v>94.160000000000011</v>
      </c>
      <c r="M7" s="12">
        <v>88</v>
      </c>
      <c r="N7" s="13">
        <v>85.47</v>
      </c>
      <c r="O7" s="17" t="s">
        <v>137</v>
      </c>
      <c r="P7" s="14" t="s">
        <v>11</v>
      </c>
      <c r="Q7" s="14" t="s">
        <v>118</v>
      </c>
      <c r="R7" s="14" t="s">
        <v>119</v>
      </c>
      <c r="S7" s="14" t="s">
        <v>148</v>
      </c>
      <c r="U7" s="34" t="s">
        <v>191</v>
      </c>
      <c r="V7" s="36">
        <v>3.472222222222222E-3</v>
      </c>
      <c r="W7" s="9">
        <f t="shared" si="2"/>
        <v>89.294412878787895</v>
      </c>
      <c r="Y7" s="9" t="s">
        <v>191</v>
      </c>
      <c r="Z7" s="36">
        <v>3.472222222222222E-3</v>
      </c>
      <c r="AA7" s="9">
        <v>89.294412878787895</v>
      </c>
    </row>
    <row r="8" spans="1:27" hidden="1" x14ac:dyDescent="0.3">
      <c r="A8" s="11">
        <v>44627.541655092595</v>
      </c>
      <c r="B8" s="11">
        <f t="shared" si="0"/>
        <v>0.99999999278225005</v>
      </c>
      <c r="C8" s="15">
        <v>44627</v>
      </c>
      <c r="D8" s="16">
        <v>0.54165509259259259</v>
      </c>
      <c r="E8" s="33" t="str">
        <f t="shared" si="1"/>
        <v>00:02</v>
      </c>
      <c r="F8" s="12">
        <v>82.8</v>
      </c>
      <c r="G8" s="12">
        <v>84.64</v>
      </c>
      <c r="H8" s="12">
        <v>95.68</v>
      </c>
      <c r="I8" s="12">
        <v>87.399999999999991</v>
      </c>
      <c r="J8" s="12">
        <v>90.16</v>
      </c>
      <c r="K8" s="12">
        <v>83.72</v>
      </c>
      <c r="L8" s="12">
        <v>98.440000000000012</v>
      </c>
      <c r="M8" s="12">
        <v>92</v>
      </c>
      <c r="N8" s="13">
        <v>89.355000000000004</v>
      </c>
      <c r="O8" s="17" t="s">
        <v>137</v>
      </c>
      <c r="P8" s="14" t="s">
        <v>11</v>
      </c>
      <c r="Q8" s="14" t="s">
        <v>118</v>
      </c>
      <c r="R8" s="14" t="s">
        <v>119</v>
      </c>
      <c r="S8" s="14" t="s">
        <v>148</v>
      </c>
      <c r="U8" s="34" t="s">
        <v>191</v>
      </c>
      <c r="V8" s="36">
        <v>6.9444444444444441E-3</v>
      </c>
      <c r="W8" s="9">
        <f t="shared" si="2"/>
        <v>90.295849999999973</v>
      </c>
      <c r="Y8" s="9" t="s">
        <v>191</v>
      </c>
      <c r="Z8" s="36">
        <v>6.9444444444444441E-3</v>
      </c>
      <c r="AA8" s="9">
        <v>90.295849999999973</v>
      </c>
    </row>
    <row r="9" spans="1:27" hidden="1" x14ac:dyDescent="0.3">
      <c r="A9" s="11">
        <v>44627.542349537034</v>
      </c>
      <c r="B9" s="11">
        <f t="shared" si="0"/>
        <v>0.86666667019017041</v>
      </c>
      <c r="C9" s="15">
        <v>44627</v>
      </c>
      <c r="D9" s="16">
        <v>0.54234953703703703</v>
      </c>
      <c r="E9" s="33" t="str">
        <f t="shared" si="1"/>
        <v>00:03</v>
      </c>
      <c r="F9" s="12">
        <v>80.100000000000009</v>
      </c>
      <c r="G9" s="12">
        <v>81.88000000000001</v>
      </c>
      <c r="H9" s="12">
        <v>92.56</v>
      </c>
      <c r="I9" s="12">
        <v>84.55</v>
      </c>
      <c r="J9" s="12">
        <v>87.22</v>
      </c>
      <c r="K9" s="12">
        <v>80.990000000000009</v>
      </c>
      <c r="L9" s="12">
        <v>95.23</v>
      </c>
      <c r="M9" s="12">
        <v>89</v>
      </c>
      <c r="N9" s="13">
        <v>86.441250000000011</v>
      </c>
      <c r="O9" s="17" t="s">
        <v>10</v>
      </c>
      <c r="P9" s="14" t="s">
        <v>11</v>
      </c>
      <c r="Q9" s="14" t="s">
        <v>118</v>
      </c>
      <c r="R9" s="14" t="s">
        <v>119</v>
      </c>
      <c r="S9" s="14" t="s">
        <v>148</v>
      </c>
      <c r="U9" s="34" t="s">
        <v>191</v>
      </c>
      <c r="V9" s="36">
        <v>1.0416666666666666E-2</v>
      </c>
      <c r="W9" s="9">
        <f t="shared" si="2"/>
        <v>86.245634469696967</v>
      </c>
      <c r="Y9" s="9" t="s">
        <v>191</v>
      </c>
      <c r="Z9" s="36">
        <v>1.0416666666666666E-2</v>
      </c>
      <c r="AA9" s="9">
        <v>86.245634469696967</v>
      </c>
    </row>
    <row r="10" spans="1:27" hidden="1" x14ac:dyDescent="0.3">
      <c r="A10" s="11">
        <v>44627.542951388888</v>
      </c>
      <c r="B10" s="11">
        <f t="shared" si="0"/>
        <v>0.1333333330694586</v>
      </c>
      <c r="C10" s="15">
        <v>44627</v>
      </c>
      <c r="D10" s="16">
        <v>0.54295138888888894</v>
      </c>
      <c r="E10" s="33" t="str">
        <f t="shared" si="1"/>
        <v>00:03</v>
      </c>
      <c r="F10" s="12">
        <v>75.600000000000009</v>
      </c>
      <c r="G10" s="12">
        <v>77.28</v>
      </c>
      <c r="H10" s="12">
        <v>87.36</v>
      </c>
      <c r="I10" s="12">
        <v>79.8</v>
      </c>
      <c r="J10" s="12">
        <v>82.32</v>
      </c>
      <c r="K10" s="12">
        <v>76.44</v>
      </c>
      <c r="L10" s="12">
        <v>89.88000000000001</v>
      </c>
      <c r="M10" s="12">
        <v>84</v>
      </c>
      <c r="N10" s="13">
        <v>81.585000000000008</v>
      </c>
      <c r="O10" s="17" t="s">
        <v>10</v>
      </c>
      <c r="P10" s="14" t="s">
        <v>11</v>
      </c>
      <c r="Q10" s="14" t="s">
        <v>118</v>
      </c>
      <c r="R10" s="14" t="s">
        <v>119</v>
      </c>
      <c r="S10" s="14" t="s">
        <v>148</v>
      </c>
      <c r="U10" s="34" t="s">
        <v>191</v>
      </c>
      <c r="V10" s="36">
        <v>1.38888888888889E-2</v>
      </c>
      <c r="W10" s="9">
        <f t="shared" si="2"/>
        <v>86.386789772727283</v>
      </c>
      <c r="Y10" s="9" t="s">
        <v>191</v>
      </c>
      <c r="Z10" s="36">
        <v>1.38888888888889E-2</v>
      </c>
      <c r="AA10" s="9">
        <v>86.386789772727283</v>
      </c>
    </row>
    <row r="11" spans="1:27" hidden="1" x14ac:dyDescent="0.3">
      <c r="A11" s="11">
        <v>44627.543043981481</v>
      </c>
      <c r="B11" s="11">
        <f t="shared" si="0"/>
        <v>1.000000003259629</v>
      </c>
      <c r="C11" s="15">
        <v>44627</v>
      </c>
      <c r="D11" s="16">
        <v>0.54304398148148147</v>
      </c>
      <c r="E11" s="33" t="str">
        <f t="shared" si="1"/>
        <v>00:04</v>
      </c>
      <c r="F11" s="12">
        <v>76.5</v>
      </c>
      <c r="G11" s="12">
        <v>78.2</v>
      </c>
      <c r="H11" s="12">
        <v>88.4</v>
      </c>
      <c r="I11" s="12">
        <v>80.75</v>
      </c>
      <c r="J11" s="12">
        <v>83.3</v>
      </c>
      <c r="K11" s="12">
        <v>77.350000000000009</v>
      </c>
      <c r="L11" s="12">
        <v>90.95</v>
      </c>
      <c r="M11" s="12">
        <v>85</v>
      </c>
      <c r="N11" s="13">
        <v>82.556250000000006</v>
      </c>
      <c r="O11" s="17" t="s">
        <v>10</v>
      </c>
      <c r="P11" s="14" t="s">
        <v>11</v>
      </c>
      <c r="Q11" s="14" t="s">
        <v>118</v>
      </c>
      <c r="R11" s="14" t="s">
        <v>119</v>
      </c>
      <c r="S11" s="14" t="s">
        <v>148</v>
      </c>
      <c r="U11" s="34" t="s">
        <v>191</v>
      </c>
      <c r="V11" s="36">
        <v>1.7361111111111101E-2</v>
      </c>
      <c r="W11" s="9">
        <f t="shared" si="2"/>
        <v>86.902260416666678</v>
      </c>
      <c r="Y11" s="9" t="s">
        <v>191</v>
      </c>
      <c r="Z11" s="36">
        <v>1.7361111111111101E-2</v>
      </c>
      <c r="AA11" s="9">
        <v>86.902260416666678</v>
      </c>
    </row>
    <row r="12" spans="1:27" hidden="1" x14ac:dyDescent="0.3">
      <c r="A12" s="11">
        <v>44627.543738425928</v>
      </c>
      <c r="B12" s="11">
        <f t="shared" si="0"/>
        <v>0.21666666492819786</v>
      </c>
      <c r="C12" s="15">
        <v>44627</v>
      </c>
      <c r="D12" s="16">
        <v>0.54373842592592592</v>
      </c>
      <c r="E12" s="33" t="str">
        <f t="shared" si="1"/>
        <v>00:05</v>
      </c>
      <c r="F12" s="12">
        <v>84.600000000000009</v>
      </c>
      <c r="G12" s="12">
        <v>86.48</v>
      </c>
      <c r="H12" s="12">
        <v>97.76</v>
      </c>
      <c r="I12" s="12">
        <v>89.3</v>
      </c>
      <c r="J12" s="12">
        <v>92.12</v>
      </c>
      <c r="K12" s="12">
        <v>85.54</v>
      </c>
      <c r="L12" s="12">
        <v>100.58000000000001</v>
      </c>
      <c r="M12" s="12">
        <v>94</v>
      </c>
      <c r="N12" s="13">
        <v>91.297500000000014</v>
      </c>
      <c r="O12" s="17" t="s">
        <v>10</v>
      </c>
      <c r="P12" s="14" t="s">
        <v>11</v>
      </c>
      <c r="Q12" s="14" t="s">
        <v>118</v>
      </c>
      <c r="R12" s="14" t="s">
        <v>119</v>
      </c>
      <c r="S12" s="14" t="s">
        <v>148</v>
      </c>
      <c r="U12" s="34" t="s">
        <v>191</v>
      </c>
      <c r="V12" s="36">
        <v>2.0833333333333301E-2</v>
      </c>
      <c r="W12" s="9" t="e">
        <f t="shared" si="2"/>
        <v>#DIV/0!</v>
      </c>
      <c r="Z12" s="36"/>
    </row>
    <row r="13" spans="1:27" hidden="1" x14ac:dyDescent="0.3">
      <c r="A13" s="11">
        <v>44627.543888888889</v>
      </c>
      <c r="B13" s="11">
        <f t="shared" si="0"/>
        <v>0.78333332785405219</v>
      </c>
      <c r="C13" s="15">
        <v>44627</v>
      </c>
      <c r="D13" s="16">
        <v>0.54388888888888887</v>
      </c>
      <c r="E13" s="33" t="str">
        <f t="shared" si="1"/>
        <v>00:05</v>
      </c>
      <c r="F13" s="12">
        <v>78.3</v>
      </c>
      <c r="G13" s="12">
        <v>80.040000000000006</v>
      </c>
      <c r="H13" s="12">
        <v>90.48</v>
      </c>
      <c r="I13" s="12">
        <v>82.649999999999991</v>
      </c>
      <c r="J13" s="12">
        <v>85.26</v>
      </c>
      <c r="K13" s="12">
        <v>79.17</v>
      </c>
      <c r="L13" s="12">
        <v>93.09</v>
      </c>
      <c r="M13" s="12">
        <v>87</v>
      </c>
      <c r="N13" s="13">
        <v>84.498750000000001</v>
      </c>
      <c r="O13" s="17" t="s">
        <v>10</v>
      </c>
      <c r="P13" s="14" t="s">
        <v>11</v>
      </c>
      <c r="Q13" s="14" t="s">
        <v>118</v>
      </c>
      <c r="R13" s="14" t="s">
        <v>119</v>
      </c>
      <c r="S13" s="14" t="s">
        <v>148</v>
      </c>
      <c r="U13" s="34" t="s">
        <v>191</v>
      </c>
      <c r="V13" s="36">
        <v>2.43055555555555E-2</v>
      </c>
      <c r="W13" s="9">
        <f t="shared" si="2"/>
        <v>87.22090686274511</v>
      </c>
      <c r="Y13" s="9" t="s">
        <v>191</v>
      </c>
      <c r="Z13" s="36">
        <v>2.43055555555555E-2</v>
      </c>
      <c r="AA13" s="9">
        <v>87.22090686274511</v>
      </c>
    </row>
    <row r="14" spans="1:27" hidden="1" x14ac:dyDescent="0.3">
      <c r="A14" s="11">
        <v>44627.544432870367</v>
      </c>
      <c r="B14" s="11">
        <f t="shared" si="0"/>
        <v>1.000000003259629</v>
      </c>
      <c r="C14" s="15">
        <v>44627</v>
      </c>
      <c r="D14" s="16">
        <v>0.54443287037037036</v>
      </c>
      <c r="E14" s="33" t="str">
        <f t="shared" si="1"/>
        <v>00:06</v>
      </c>
      <c r="F14" s="12">
        <v>79.2</v>
      </c>
      <c r="G14" s="12">
        <v>80.960000000000008</v>
      </c>
      <c r="H14" s="12">
        <v>91.52000000000001</v>
      </c>
      <c r="I14" s="12">
        <v>83.6</v>
      </c>
      <c r="J14" s="12">
        <v>86.24</v>
      </c>
      <c r="K14" s="12">
        <v>80.08</v>
      </c>
      <c r="L14" s="12">
        <v>94.160000000000011</v>
      </c>
      <c r="M14" s="12">
        <v>88</v>
      </c>
      <c r="N14" s="13">
        <v>85.47</v>
      </c>
      <c r="O14" s="17" t="s">
        <v>10</v>
      </c>
      <c r="P14" s="14" t="s">
        <v>11</v>
      </c>
      <c r="Q14" s="14" t="s">
        <v>118</v>
      </c>
      <c r="R14" s="14" t="s">
        <v>119</v>
      </c>
      <c r="S14" s="14" t="s">
        <v>148</v>
      </c>
      <c r="U14" s="34" t="s">
        <v>191</v>
      </c>
      <c r="V14" s="36">
        <v>2.7777777777777801E-2</v>
      </c>
      <c r="W14" s="9">
        <f t="shared" si="2"/>
        <v>86.194573863636364</v>
      </c>
      <c r="Y14" s="9" t="s">
        <v>191</v>
      </c>
      <c r="Z14" s="36">
        <v>2.7777777777777801E-2</v>
      </c>
      <c r="AA14" s="9">
        <v>86.194573863636364</v>
      </c>
    </row>
    <row r="15" spans="1:27" hidden="1" x14ac:dyDescent="0.3">
      <c r="A15" s="11">
        <v>44627.545127314814</v>
      </c>
      <c r="B15" s="11">
        <f t="shared" si="0"/>
        <v>0.66666666534729302</v>
      </c>
      <c r="C15" s="15">
        <v>44627</v>
      </c>
      <c r="D15" s="16">
        <v>0.5451273148148148</v>
      </c>
      <c r="E15" s="33" t="str">
        <f t="shared" si="1"/>
        <v>00:07</v>
      </c>
      <c r="F15" s="12">
        <v>79.2</v>
      </c>
      <c r="G15" s="12">
        <v>80.960000000000008</v>
      </c>
      <c r="H15" s="12">
        <v>91.52000000000001</v>
      </c>
      <c r="I15" s="12">
        <v>83.6</v>
      </c>
      <c r="J15" s="12">
        <v>86.24</v>
      </c>
      <c r="K15" s="12">
        <v>80.08</v>
      </c>
      <c r="L15" s="12">
        <v>94.160000000000011</v>
      </c>
      <c r="M15" s="12">
        <v>88</v>
      </c>
      <c r="N15" s="13">
        <v>85.47</v>
      </c>
      <c r="O15" s="17" t="s">
        <v>10</v>
      </c>
      <c r="P15" s="14" t="s">
        <v>11</v>
      </c>
      <c r="Q15" s="14" t="s">
        <v>118</v>
      </c>
      <c r="R15" s="14" t="s">
        <v>119</v>
      </c>
      <c r="S15" s="14" t="s">
        <v>148</v>
      </c>
      <c r="U15" s="34" t="s">
        <v>191</v>
      </c>
      <c r="V15" s="36">
        <v>3.125E-2</v>
      </c>
      <c r="W15" s="9">
        <f t="shared" si="2"/>
        <v>89.729001736111115</v>
      </c>
      <c r="Y15" s="9" t="s">
        <v>191</v>
      </c>
      <c r="Z15" s="36">
        <v>3.125E-2</v>
      </c>
      <c r="AA15" s="9">
        <v>89.729001736111115</v>
      </c>
    </row>
    <row r="16" spans="1:27" hidden="1" x14ac:dyDescent="0.3">
      <c r="A16" s="11">
        <v>44627.545590277776</v>
      </c>
      <c r="B16" s="11">
        <f t="shared" si="0"/>
        <v>0.33333333791233599</v>
      </c>
      <c r="C16" s="15">
        <v>44627</v>
      </c>
      <c r="D16" s="16">
        <v>0.5455902777777778</v>
      </c>
      <c r="E16" s="33" t="str">
        <f t="shared" si="1"/>
        <v>00:07</v>
      </c>
      <c r="F16" s="12">
        <v>83.7</v>
      </c>
      <c r="G16" s="12">
        <v>85.56</v>
      </c>
      <c r="H16" s="12">
        <v>96.72</v>
      </c>
      <c r="I16" s="12">
        <v>88.35</v>
      </c>
      <c r="J16" s="12">
        <v>91.14</v>
      </c>
      <c r="K16" s="12">
        <v>84.63000000000001</v>
      </c>
      <c r="L16" s="12">
        <v>99.51</v>
      </c>
      <c r="M16" s="12">
        <v>93</v>
      </c>
      <c r="N16" s="13">
        <v>90.326250000000002</v>
      </c>
      <c r="O16" s="17" t="s">
        <v>10</v>
      </c>
      <c r="P16" s="14" t="s">
        <v>11</v>
      </c>
      <c r="Q16" s="14" t="s">
        <v>118</v>
      </c>
      <c r="R16" s="14" t="s">
        <v>119</v>
      </c>
      <c r="S16" s="14" t="s">
        <v>148</v>
      </c>
      <c r="U16" s="34" t="s">
        <v>191</v>
      </c>
      <c r="V16" s="36">
        <v>3.4722222222222203E-2</v>
      </c>
      <c r="W16" s="9">
        <f t="shared" si="2"/>
        <v>84.400701754385963</v>
      </c>
      <c r="Y16" s="9" t="s">
        <v>191</v>
      </c>
      <c r="Z16" s="36">
        <v>3.4722222222222203E-2</v>
      </c>
      <c r="AA16" s="9">
        <v>84.400701754385963</v>
      </c>
    </row>
    <row r="17" spans="1:27" hidden="1" x14ac:dyDescent="0.3">
      <c r="A17" s="11">
        <v>44627.54582175926</v>
      </c>
      <c r="B17" s="11">
        <f t="shared" si="0"/>
        <v>1.000000003259629</v>
      </c>
      <c r="C17" s="15">
        <v>44627</v>
      </c>
      <c r="D17" s="16">
        <v>0.54582175925925924</v>
      </c>
      <c r="E17" s="33" t="str">
        <f t="shared" si="1"/>
        <v>00:08</v>
      </c>
      <c r="F17" s="12">
        <v>81.900000000000006</v>
      </c>
      <c r="G17" s="12">
        <v>83.72</v>
      </c>
      <c r="H17" s="12">
        <v>94.64</v>
      </c>
      <c r="I17" s="12">
        <v>86.45</v>
      </c>
      <c r="J17" s="12">
        <v>89.179999999999993</v>
      </c>
      <c r="K17" s="12">
        <v>82.81</v>
      </c>
      <c r="L17" s="12">
        <v>97.37</v>
      </c>
      <c r="M17" s="12">
        <v>91</v>
      </c>
      <c r="N17" s="13">
        <v>88.383750000000006</v>
      </c>
      <c r="O17" s="17" t="s">
        <v>10</v>
      </c>
      <c r="P17" s="14" t="s">
        <v>11</v>
      </c>
      <c r="Q17" s="14" t="s">
        <v>118</v>
      </c>
      <c r="R17" s="14" t="s">
        <v>119</v>
      </c>
      <c r="S17" s="14" t="s">
        <v>148</v>
      </c>
      <c r="U17" s="34" t="s">
        <v>191</v>
      </c>
      <c r="V17" s="36">
        <v>3.8194444444444399E-2</v>
      </c>
      <c r="W17" s="9" t="e">
        <f t="shared" si="2"/>
        <v>#DIV/0!</v>
      </c>
      <c r="Z17" s="36"/>
    </row>
    <row r="18" spans="1:27" hidden="1" x14ac:dyDescent="0.3">
      <c r="A18" s="11">
        <v>44627.546516203707</v>
      </c>
      <c r="B18" s="11"/>
      <c r="C18" s="15">
        <v>44627</v>
      </c>
      <c r="D18" s="16">
        <v>0.54651620370370368</v>
      </c>
      <c r="E18" s="33" t="str">
        <f t="shared" si="1"/>
        <v>00:09</v>
      </c>
      <c r="F18" s="12">
        <v>83.7</v>
      </c>
      <c r="G18" s="12">
        <v>85.56</v>
      </c>
      <c r="H18" s="12">
        <v>96.72</v>
      </c>
      <c r="I18" s="12">
        <v>88.35</v>
      </c>
      <c r="J18" s="12">
        <v>91.14</v>
      </c>
      <c r="K18" s="12">
        <v>84.63000000000001</v>
      </c>
      <c r="L18" s="12">
        <v>99.51</v>
      </c>
      <c r="M18" s="12">
        <v>93</v>
      </c>
      <c r="N18" s="13">
        <v>90.326250000000002</v>
      </c>
      <c r="O18" s="17" t="s">
        <v>10</v>
      </c>
      <c r="P18" s="14" t="s">
        <v>11</v>
      </c>
      <c r="Q18" s="14" t="s">
        <v>118</v>
      </c>
      <c r="R18" s="14" t="s">
        <v>119</v>
      </c>
      <c r="S18" s="14" t="s">
        <v>148</v>
      </c>
      <c r="U18" s="34" t="s">
        <v>191</v>
      </c>
      <c r="V18" s="36">
        <v>4.1666666666666602E-2</v>
      </c>
      <c r="W18" s="9">
        <f t="shared" si="2"/>
        <v>91.006326754385967</v>
      </c>
      <c r="Y18" s="9" t="s">
        <v>191</v>
      </c>
      <c r="Z18" s="36">
        <v>4.1666666666666602E-2</v>
      </c>
      <c r="AA18" s="9">
        <v>91.006326754385967</v>
      </c>
    </row>
    <row r="19" spans="1:27" hidden="1" x14ac:dyDescent="0.3">
      <c r="A19" s="11">
        <v>44627.546643518515</v>
      </c>
      <c r="B19" s="11"/>
      <c r="C19" s="15">
        <v>44627</v>
      </c>
      <c r="D19" s="16">
        <v>0.54664351851851845</v>
      </c>
      <c r="E19" s="33" t="str">
        <f t="shared" si="1"/>
        <v>00:09</v>
      </c>
      <c r="F19" s="12">
        <v>96.3</v>
      </c>
      <c r="G19" s="12">
        <v>98.44</v>
      </c>
      <c r="H19" s="12">
        <v>111.28</v>
      </c>
      <c r="I19" s="12">
        <v>101.64999999999999</v>
      </c>
      <c r="J19" s="12">
        <v>104.86</v>
      </c>
      <c r="K19" s="12">
        <v>97.37</v>
      </c>
      <c r="L19" s="12">
        <v>114.49000000000001</v>
      </c>
      <c r="M19" s="12">
        <v>107</v>
      </c>
      <c r="N19" s="13">
        <v>103.92375</v>
      </c>
      <c r="O19" s="17" t="s">
        <v>10</v>
      </c>
      <c r="P19" s="14" t="s">
        <v>11</v>
      </c>
      <c r="Q19" s="14" t="s">
        <v>118</v>
      </c>
      <c r="R19" s="14" t="s">
        <v>119</v>
      </c>
      <c r="S19" s="14" t="s">
        <v>148</v>
      </c>
      <c r="U19" s="34" t="s">
        <v>191</v>
      </c>
      <c r="V19" s="36">
        <v>4.5138888888888902E-2</v>
      </c>
      <c r="W19" s="9">
        <f t="shared" si="2"/>
        <v>87.93</v>
      </c>
      <c r="Y19" s="9" t="s">
        <v>191</v>
      </c>
      <c r="Z19" s="36">
        <v>4.5138888888888902E-2</v>
      </c>
      <c r="AA19" s="9">
        <v>87.93</v>
      </c>
    </row>
    <row r="20" spans="1:27" hidden="1" x14ac:dyDescent="0.3">
      <c r="A20" s="11">
        <v>44627.546840277777</v>
      </c>
      <c r="B20" s="11"/>
      <c r="C20" s="15">
        <v>44627</v>
      </c>
      <c r="D20" s="16">
        <v>0.54684027777777777</v>
      </c>
      <c r="E20" s="33" t="str">
        <f t="shared" si="1"/>
        <v>00:09</v>
      </c>
      <c r="F20" s="12">
        <v>96.3</v>
      </c>
      <c r="G20" s="12">
        <v>98.44</v>
      </c>
      <c r="H20" s="12">
        <v>111.28</v>
      </c>
      <c r="I20" s="12">
        <v>101.64999999999999</v>
      </c>
      <c r="J20" s="12">
        <v>104.86</v>
      </c>
      <c r="K20" s="12">
        <v>97.37</v>
      </c>
      <c r="L20" s="12">
        <v>114.49000000000001</v>
      </c>
      <c r="M20" s="12">
        <v>107</v>
      </c>
      <c r="N20" s="13">
        <v>103.92375</v>
      </c>
      <c r="O20" s="17" t="s">
        <v>10</v>
      </c>
      <c r="P20" s="14" t="s">
        <v>11</v>
      </c>
      <c r="Q20" s="14" t="s">
        <v>118</v>
      </c>
      <c r="R20" s="14" t="s">
        <v>119</v>
      </c>
      <c r="S20" s="14" t="s">
        <v>148</v>
      </c>
      <c r="U20" s="34" t="s">
        <v>191</v>
      </c>
      <c r="V20" s="36">
        <v>4.8611111111111098E-2</v>
      </c>
      <c r="W20" s="9">
        <f t="shared" si="2"/>
        <v>91.688833333333349</v>
      </c>
      <c r="Y20" s="9" t="s">
        <v>191</v>
      </c>
      <c r="Z20" s="36">
        <v>4.8611111111111098E-2</v>
      </c>
      <c r="AA20" s="9">
        <v>91.688833333333349</v>
      </c>
    </row>
    <row r="21" spans="1:27" hidden="1" x14ac:dyDescent="0.3">
      <c r="A21" s="11">
        <v>44627.547164351854</v>
      </c>
      <c r="B21" s="11"/>
      <c r="C21" s="15">
        <v>44627</v>
      </c>
      <c r="D21" s="16">
        <v>0.54716435185185186</v>
      </c>
      <c r="E21" s="33" t="str">
        <f t="shared" si="1"/>
        <v>00:09</v>
      </c>
      <c r="F21" s="12">
        <v>93.600000000000009</v>
      </c>
      <c r="G21" s="12">
        <v>95.68</v>
      </c>
      <c r="H21" s="12">
        <v>108.16</v>
      </c>
      <c r="I21" s="12">
        <v>98.8</v>
      </c>
      <c r="J21" s="12">
        <v>101.92</v>
      </c>
      <c r="K21" s="12">
        <v>94.64</v>
      </c>
      <c r="L21" s="12">
        <v>111.28</v>
      </c>
      <c r="M21" s="12">
        <v>104</v>
      </c>
      <c r="N21" s="13">
        <v>101.01</v>
      </c>
      <c r="O21" s="17" t="s">
        <v>10</v>
      </c>
      <c r="P21" s="14" t="s">
        <v>11</v>
      </c>
      <c r="Q21" s="14" t="s">
        <v>118</v>
      </c>
      <c r="R21" s="14" t="s">
        <v>119</v>
      </c>
      <c r="S21" s="14" t="s">
        <v>148</v>
      </c>
      <c r="U21" s="34" t="s">
        <v>191</v>
      </c>
      <c r="V21" s="36">
        <v>5.2083333333333301E-2</v>
      </c>
      <c r="W21" s="9" t="e">
        <f t="shared" si="2"/>
        <v>#DIV/0!</v>
      </c>
      <c r="Z21" s="36"/>
    </row>
    <row r="22" spans="1:27" hidden="1" x14ac:dyDescent="0.3">
      <c r="A22" s="11">
        <v>44627.547210648147</v>
      </c>
      <c r="B22" s="11"/>
      <c r="C22" s="15">
        <v>44627</v>
      </c>
      <c r="D22" s="16">
        <v>0.54721064814814813</v>
      </c>
      <c r="E22" s="33" t="str">
        <f t="shared" si="1"/>
        <v>00:10</v>
      </c>
      <c r="F22" s="12">
        <v>95.4</v>
      </c>
      <c r="G22" s="12">
        <v>97.52000000000001</v>
      </c>
      <c r="H22" s="12">
        <v>110.24000000000001</v>
      </c>
      <c r="I22" s="12">
        <v>100.69999999999999</v>
      </c>
      <c r="J22" s="12">
        <v>103.88</v>
      </c>
      <c r="K22" s="12">
        <v>96.460000000000008</v>
      </c>
      <c r="L22" s="12">
        <v>113.42</v>
      </c>
      <c r="M22" s="12">
        <v>106</v>
      </c>
      <c r="N22" s="13">
        <v>102.9525</v>
      </c>
      <c r="O22" s="17" t="s">
        <v>10</v>
      </c>
      <c r="P22" s="14" t="s">
        <v>11</v>
      </c>
      <c r="Q22" s="14" t="s">
        <v>118</v>
      </c>
      <c r="R22" s="14" t="s">
        <v>119</v>
      </c>
      <c r="S22" s="14" t="s">
        <v>148</v>
      </c>
      <c r="U22" s="34" t="s">
        <v>191</v>
      </c>
      <c r="V22" s="36">
        <v>5.5555555555555497E-2</v>
      </c>
      <c r="W22" s="9">
        <f t="shared" si="2"/>
        <v>90.462777777777774</v>
      </c>
      <c r="Y22" s="9" t="s">
        <v>191</v>
      </c>
      <c r="Z22" s="36">
        <v>5.5555555555555497E-2</v>
      </c>
      <c r="AA22" s="9">
        <v>90.462777777777774</v>
      </c>
    </row>
    <row r="23" spans="1:27" hidden="1" x14ac:dyDescent="0.3">
      <c r="A23" s="11">
        <v>44627.547442129631</v>
      </c>
      <c r="B23" s="11"/>
      <c r="C23" s="15">
        <v>44627</v>
      </c>
      <c r="D23" s="16">
        <v>0.54744212962962957</v>
      </c>
      <c r="E23" s="33" t="str">
        <f t="shared" si="1"/>
        <v>00:10</v>
      </c>
      <c r="F23" s="12">
        <v>93.600000000000009</v>
      </c>
      <c r="G23" s="12">
        <v>95.68</v>
      </c>
      <c r="H23" s="12">
        <v>108.16</v>
      </c>
      <c r="I23" s="12">
        <v>98.8</v>
      </c>
      <c r="J23" s="12">
        <v>101.92</v>
      </c>
      <c r="K23" s="12">
        <v>94.64</v>
      </c>
      <c r="L23" s="12">
        <v>111.28</v>
      </c>
      <c r="M23" s="12">
        <v>104</v>
      </c>
      <c r="N23" s="13">
        <v>101.01</v>
      </c>
      <c r="O23" s="17" t="s">
        <v>10</v>
      </c>
      <c r="P23" s="14" t="s">
        <v>11</v>
      </c>
      <c r="Q23" s="14" t="s">
        <v>118</v>
      </c>
      <c r="R23" s="14" t="s">
        <v>119</v>
      </c>
      <c r="S23" s="14" t="s">
        <v>148</v>
      </c>
      <c r="U23" s="34" t="s">
        <v>191</v>
      </c>
      <c r="V23" s="36">
        <v>5.9027777777777797E-2</v>
      </c>
      <c r="W23" s="9">
        <f t="shared" si="2"/>
        <v>89.478501984126979</v>
      </c>
      <c r="Y23" s="9" t="s">
        <v>191</v>
      </c>
      <c r="Z23" s="36">
        <v>5.9027777777777797E-2</v>
      </c>
      <c r="AA23" s="9">
        <v>89.478501984126979</v>
      </c>
    </row>
    <row r="24" spans="1:27" hidden="1" x14ac:dyDescent="0.3">
      <c r="A24" s="11">
        <v>44627.547905092593</v>
      </c>
      <c r="B24" s="11"/>
      <c r="C24" s="15">
        <v>44627</v>
      </c>
      <c r="D24" s="16">
        <v>0.54790509259259257</v>
      </c>
      <c r="E24" s="33" t="str">
        <f t="shared" si="1"/>
        <v>00:11</v>
      </c>
      <c r="F24" s="12">
        <v>90.9</v>
      </c>
      <c r="G24" s="12">
        <v>92.92</v>
      </c>
      <c r="H24" s="12">
        <v>105.04</v>
      </c>
      <c r="I24" s="12">
        <v>95.949999999999989</v>
      </c>
      <c r="J24" s="12">
        <v>98.98</v>
      </c>
      <c r="K24" s="12">
        <v>91.91</v>
      </c>
      <c r="L24" s="12">
        <v>108.07000000000001</v>
      </c>
      <c r="M24" s="12">
        <v>101</v>
      </c>
      <c r="N24" s="13">
        <v>98.096250000000012</v>
      </c>
      <c r="O24" s="17" t="s">
        <v>10</v>
      </c>
      <c r="P24" s="14" t="s">
        <v>11</v>
      </c>
      <c r="Q24" s="14" t="s">
        <v>118</v>
      </c>
      <c r="R24" s="14" t="s">
        <v>119</v>
      </c>
      <c r="S24" s="14" t="s">
        <v>148</v>
      </c>
      <c r="U24" s="34" t="s">
        <v>191</v>
      </c>
      <c r="V24" s="36">
        <v>6.25E-2</v>
      </c>
      <c r="W24" s="9">
        <f t="shared" si="2"/>
        <v>84.790220588235286</v>
      </c>
      <c r="Y24" s="9" t="s">
        <v>191</v>
      </c>
      <c r="Z24" s="36">
        <v>6.25E-2</v>
      </c>
      <c r="AA24" s="9">
        <v>84.790220588235286</v>
      </c>
    </row>
    <row r="25" spans="1:27" hidden="1" x14ac:dyDescent="0.3">
      <c r="A25" s="11">
        <v>44627.54859953704</v>
      </c>
      <c r="B25" s="11"/>
      <c r="C25" s="15">
        <v>44627</v>
      </c>
      <c r="D25" s="16">
        <v>0.54859953703703701</v>
      </c>
      <c r="E25" s="33" t="str">
        <f t="shared" si="1"/>
        <v>00:12</v>
      </c>
      <c r="F25" s="12">
        <v>78.3</v>
      </c>
      <c r="G25" s="12">
        <v>80.040000000000006</v>
      </c>
      <c r="H25" s="12">
        <v>90.48</v>
      </c>
      <c r="I25" s="12">
        <v>82.649999999999991</v>
      </c>
      <c r="J25" s="12">
        <v>85.26</v>
      </c>
      <c r="K25" s="12">
        <v>79.17</v>
      </c>
      <c r="L25" s="12">
        <v>93.09</v>
      </c>
      <c r="M25" s="12">
        <v>87</v>
      </c>
      <c r="N25" s="13">
        <v>84.498750000000001</v>
      </c>
      <c r="O25" s="17" t="s">
        <v>10</v>
      </c>
      <c r="P25" s="14" t="s">
        <v>11</v>
      </c>
      <c r="Q25" s="14" t="s">
        <v>118</v>
      </c>
      <c r="R25" s="14" t="s">
        <v>119</v>
      </c>
      <c r="S25" s="14" t="s">
        <v>148</v>
      </c>
      <c r="U25" s="34" t="s">
        <v>191</v>
      </c>
      <c r="V25" s="36">
        <v>6.5972222222222196E-2</v>
      </c>
      <c r="W25" s="9">
        <f t="shared" si="2"/>
        <v>87.472916666666663</v>
      </c>
      <c r="Y25" s="9" t="s">
        <v>191</v>
      </c>
      <c r="Z25" s="36">
        <v>6.5972222222222196E-2</v>
      </c>
      <c r="AA25" s="9">
        <v>87.472916666666663</v>
      </c>
    </row>
    <row r="26" spans="1:27" hidden="1" x14ac:dyDescent="0.3">
      <c r="A26" s="11">
        <v>44627.549293981479</v>
      </c>
      <c r="B26" s="11"/>
      <c r="C26" s="15">
        <v>44627</v>
      </c>
      <c r="D26" s="16">
        <v>0.54929398148148145</v>
      </c>
      <c r="E26" s="33" t="str">
        <f t="shared" si="1"/>
        <v>00:13</v>
      </c>
      <c r="F26" s="12">
        <v>74.7</v>
      </c>
      <c r="G26" s="12">
        <v>76.36</v>
      </c>
      <c r="H26" s="12">
        <v>86.320000000000007</v>
      </c>
      <c r="I26" s="12">
        <v>78.849999999999994</v>
      </c>
      <c r="J26" s="12">
        <v>81.34</v>
      </c>
      <c r="K26" s="12">
        <v>75.53</v>
      </c>
      <c r="L26" s="12">
        <v>88.81</v>
      </c>
      <c r="M26" s="12">
        <v>83</v>
      </c>
      <c r="N26" s="13">
        <v>80.61375000000001</v>
      </c>
      <c r="O26" s="17" t="s">
        <v>10</v>
      </c>
      <c r="P26" s="14" t="s">
        <v>11</v>
      </c>
      <c r="Q26" s="14" t="s">
        <v>118</v>
      </c>
      <c r="R26" s="14" t="s">
        <v>119</v>
      </c>
      <c r="S26" s="14" t="s">
        <v>148</v>
      </c>
      <c r="U26" s="34" t="s">
        <v>191</v>
      </c>
      <c r="V26" s="36">
        <v>6.9444444444444406E-2</v>
      </c>
      <c r="W26" s="9" t="e">
        <f t="shared" si="2"/>
        <v>#DIV/0!</v>
      </c>
      <c r="Z26" s="36"/>
    </row>
    <row r="27" spans="1:27" hidden="1" x14ac:dyDescent="0.3">
      <c r="A27" s="11">
        <v>44627.549988425926</v>
      </c>
      <c r="B27" s="11"/>
      <c r="C27" s="15">
        <v>44627</v>
      </c>
      <c r="D27" s="16">
        <v>0.54998842592592589</v>
      </c>
      <c r="E27" s="33" t="str">
        <f t="shared" si="1"/>
        <v>00:14</v>
      </c>
      <c r="F27" s="12">
        <v>71.100000000000009</v>
      </c>
      <c r="G27" s="12">
        <v>72.680000000000007</v>
      </c>
      <c r="H27" s="12">
        <v>82.16</v>
      </c>
      <c r="I27" s="12">
        <v>75.05</v>
      </c>
      <c r="J27" s="12">
        <v>77.42</v>
      </c>
      <c r="K27" s="12">
        <v>71.89</v>
      </c>
      <c r="L27" s="12">
        <v>84.53</v>
      </c>
      <c r="M27" s="12">
        <v>79</v>
      </c>
      <c r="N27" s="13">
        <v>76.728750000000005</v>
      </c>
      <c r="O27" s="17" t="s">
        <v>10</v>
      </c>
      <c r="P27" s="14" t="s">
        <v>11</v>
      </c>
      <c r="Q27" s="14" t="s">
        <v>118</v>
      </c>
      <c r="R27" s="14" t="s">
        <v>119</v>
      </c>
      <c r="S27" s="14" t="s">
        <v>148</v>
      </c>
      <c r="U27" s="34" t="s">
        <v>191</v>
      </c>
      <c r="V27" s="36">
        <v>7.2916666666666602E-2</v>
      </c>
      <c r="W27" s="9">
        <f t="shared" si="2"/>
        <v>89.339053030303035</v>
      </c>
      <c r="Y27" s="9" t="s">
        <v>191</v>
      </c>
      <c r="Z27" s="36">
        <v>7.2916666666666602E-2</v>
      </c>
      <c r="AA27" s="9">
        <v>89.339053030303035</v>
      </c>
    </row>
    <row r="28" spans="1:27" hidden="1" x14ac:dyDescent="0.3">
      <c r="A28" s="11">
        <v>44627.550682870373</v>
      </c>
      <c r="B28" s="11"/>
      <c r="C28" s="15">
        <v>44627</v>
      </c>
      <c r="D28" s="16">
        <v>0.55068287037037034</v>
      </c>
      <c r="E28" s="33" t="str">
        <f t="shared" si="1"/>
        <v>00:15</v>
      </c>
      <c r="F28" s="12">
        <v>57.6</v>
      </c>
      <c r="G28" s="12">
        <v>58.88</v>
      </c>
      <c r="H28" s="12">
        <v>66.56</v>
      </c>
      <c r="I28" s="12">
        <v>60.8</v>
      </c>
      <c r="J28" s="12">
        <v>62.72</v>
      </c>
      <c r="K28" s="12">
        <v>58.24</v>
      </c>
      <c r="L28" s="12">
        <v>68.48</v>
      </c>
      <c r="M28" s="12">
        <v>64</v>
      </c>
      <c r="N28" s="13">
        <v>62.160000000000011</v>
      </c>
      <c r="O28" s="17" t="s">
        <v>10</v>
      </c>
      <c r="P28" s="14" t="s">
        <v>11</v>
      </c>
      <c r="Q28" s="14" t="s">
        <v>118</v>
      </c>
      <c r="R28" s="14" t="s">
        <v>119</v>
      </c>
      <c r="S28" s="14" t="s">
        <v>148</v>
      </c>
      <c r="U28" s="34" t="s">
        <v>191</v>
      </c>
      <c r="V28" s="36">
        <v>7.6388888888888895E-2</v>
      </c>
      <c r="W28" s="9">
        <f t="shared" si="2"/>
        <v>88.888564814814814</v>
      </c>
      <c r="Y28" s="9" t="s">
        <v>191</v>
      </c>
      <c r="Z28" s="36">
        <v>7.6388888888888895E-2</v>
      </c>
      <c r="AA28" s="9">
        <v>88.888564814814814</v>
      </c>
    </row>
    <row r="29" spans="1:27" hidden="1" x14ac:dyDescent="0.3">
      <c r="A29" s="11">
        <v>44627.552071759259</v>
      </c>
      <c r="B29" s="11"/>
      <c r="C29" s="15">
        <v>44627</v>
      </c>
      <c r="D29" s="16">
        <v>0.55207175925925933</v>
      </c>
      <c r="E29" s="33" t="str">
        <f t="shared" si="1"/>
        <v>00:17</v>
      </c>
      <c r="F29" s="12">
        <v>68.400000000000006</v>
      </c>
      <c r="G29" s="12">
        <v>69.92</v>
      </c>
      <c r="H29" s="12">
        <v>79.040000000000006</v>
      </c>
      <c r="I29" s="12">
        <v>72.2</v>
      </c>
      <c r="J29" s="12">
        <v>74.48</v>
      </c>
      <c r="K29" s="12">
        <v>69.16</v>
      </c>
      <c r="L29" s="12">
        <v>81.320000000000007</v>
      </c>
      <c r="M29" s="12">
        <v>76</v>
      </c>
      <c r="N29" s="13">
        <v>73.815000000000012</v>
      </c>
      <c r="O29" s="17" t="s">
        <v>10</v>
      </c>
      <c r="P29" s="14" t="s">
        <v>11</v>
      </c>
      <c r="Q29" s="14" t="s">
        <v>118</v>
      </c>
      <c r="R29" s="14" t="s">
        <v>119</v>
      </c>
      <c r="S29" s="14" t="s">
        <v>148</v>
      </c>
      <c r="U29" s="34" t="s">
        <v>191</v>
      </c>
      <c r="V29" s="36">
        <v>7.9861111111111105E-2</v>
      </c>
      <c r="W29" s="9">
        <f t="shared" si="2"/>
        <v>91.262172619047618</v>
      </c>
      <c r="Y29" s="9" t="s">
        <v>191</v>
      </c>
      <c r="Z29" s="36">
        <v>7.9861111111111105E-2</v>
      </c>
      <c r="AA29" s="9">
        <v>91.262172619047618</v>
      </c>
    </row>
    <row r="30" spans="1:27" ht="15" hidden="1" thickBot="1" x14ac:dyDescent="0.35">
      <c r="A30" s="11">
        <v>44627.552766203706</v>
      </c>
      <c r="B30" s="11"/>
      <c r="C30" s="15">
        <v>44627</v>
      </c>
      <c r="D30" s="16">
        <v>0.55276620370370366</v>
      </c>
      <c r="E30" s="33" t="str">
        <f t="shared" si="1"/>
        <v>00:18</v>
      </c>
      <c r="F30" s="12">
        <v>70.2</v>
      </c>
      <c r="G30" s="12">
        <v>71.760000000000005</v>
      </c>
      <c r="H30" s="12">
        <v>81.12</v>
      </c>
      <c r="I30" s="12">
        <v>74.099999999999994</v>
      </c>
      <c r="J30" s="12">
        <v>76.44</v>
      </c>
      <c r="K30" s="12">
        <v>70.98</v>
      </c>
      <c r="L30" s="12">
        <v>83.460000000000008</v>
      </c>
      <c r="M30" s="12">
        <v>78</v>
      </c>
      <c r="N30" s="13">
        <v>75.757500000000007</v>
      </c>
      <c r="O30" s="17" t="s">
        <v>10</v>
      </c>
      <c r="P30" s="14" t="s">
        <v>11</v>
      </c>
      <c r="Q30" s="14" t="s">
        <v>118</v>
      </c>
      <c r="R30" s="14" t="s">
        <v>119</v>
      </c>
      <c r="S30" s="14" t="s">
        <v>148</v>
      </c>
      <c r="U30" s="35" t="s">
        <v>191</v>
      </c>
      <c r="V30" s="37">
        <v>8.3333333333333301E-2</v>
      </c>
      <c r="W30" s="9">
        <f t="shared" si="2"/>
        <v>90.706914062500005</v>
      </c>
      <c r="Y30" s="9" t="s">
        <v>191</v>
      </c>
      <c r="Z30" s="36">
        <v>8.3333333333333301E-2</v>
      </c>
      <c r="AA30" s="9">
        <v>90.706914062500005</v>
      </c>
    </row>
    <row r="31" spans="1:27" hidden="1" x14ac:dyDescent="0.3">
      <c r="A31" s="11">
        <v>44627.553460648145</v>
      </c>
      <c r="B31" s="11"/>
      <c r="C31" s="15">
        <v>44627</v>
      </c>
      <c r="D31" s="16">
        <v>0.55346064814814822</v>
      </c>
      <c r="E31" s="33" t="str">
        <f t="shared" si="1"/>
        <v>00:19</v>
      </c>
      <c r="F31" s="12">
        <v>54.9</v>
      </c>
      <c r="G31" s="12">
        <v>56.120000000000005</v>
      </c>
      <c r="H31" s="12">
        <v>63.440000000000005</v>
      </c>
      <c r="I31" s="12">
        <v>57.949999999999996</v>
      </c>
      <c r="J31" s="12">
        <v>59.78</v>
      </c>
      <c r="K31" s="12">
        <v>55.510000000000005</v>
      </c>
      <c r="L31" s="12">
        <v>65.27000000000001</v>
      </c>
      <c r="M31" s="12">
        <v>61</v>
      </c>
      <c r="N31" s="13">
        <v>59.246250000000003</v>
      </c>
      <c r="O31" s="17" t="s">
        <v>10</v>
      </c>
      <c r="P31" s="14" t="s">
        <v>11</v>
      </c>
      <c r="Q31" s="14" t="s">
        <v>118</v>
      </c>
      <c r="R31" s="14" t="s">
        <v>119</v>
      </c>
      <c r="S31" s="14" t="s">
        <v>148</v>
      </c>
    </row>
    <row r="32" spans="1:27" hidden="1" x14ac:dyDescent="0.3">
      <c r="A32" s="11">
        <v>44627.554155092592</v>
      </c>
      <c r="B32" s="11"/>
      <c r="C32" s="15">
        <v>44627</v>
      </c>
      <c r="D32" s="16">
        <v>0.55415509259259255</v>
      </c>
      <c r="E32" s="33" t="str">
        <f t="shared" si="1"/>
        <v>00:20</v>
      </c>
      <c r="F32" s="12">
        <v>51.300000000000004</v>
      </c>
      <c r="G32" s="12">
        <v>52.440000000000005</v>
      </c>
      <c r="H32" s="12">
        <v>59.28</v>
      </c>
      <c r="I32" s="12">
        <v>54.15</v>
      </c>
      <c r="J32" s="12">
        <v>55.86</v>
      </c>
      <c r="K32" s="12">
        <v>51.870000000000005</v>
      </c>
      <c r="L32" s="12">
        <v>60.99</v>
      </c>
      <c r="M32" s="12">
        <v>57</v>
      </c>
      <c r="N32" s="13">
        <v>55.361250000000005</v>
      </c>
      <c r="O32" s="17" t="s">
        <v>10</v>
      </c>
      <c r="P32" s="14" t="s">
        <v>11</v>
      </c>
      <c r="Q32" s="14" t="s">
        <v>118</v>
      </c>
      <c r="R32" s="14" t="s">
        <v>119</v>
      </c>
      <c r="S32" s="14" t="s">
        <v>148</v>
      </c>
    </row>
    <row r="33" spans="1:19" hidden="1" x14ac:dyDescent="0.3">
      <c r="A33" s="11">
        <v>44627.554849537039</v>
      </c>
      <c r="B33" s="11"/>
      <c r="C33" s="15">
        <v>44627</v>
      </c>
      <c r="D33" s="16">
        <v>0.5548495370370371</v>
      </c>
      <c r="E33" s="33" t="str">
        <f t="shared" si="1"/>
        <v>00:21</v>
      </c>
      <c r="F33" s="12">
        <v>66.600000000000009</v>
      </c>
      <c r="G33" s="12">
        <v>68.08</v>
      </c>
      <c r="H33" s="12">
        <v>76.960000000000008</v>
      </c>
      <c r="I33" s="12">
        <v>70.3</v>
      </c>
      <c r="J33" s="12">
        <v>72.52</v>
      </c>
      <c r="K33" s="12">
        <v>67.34</v>
      </c>
      <c r="L33" s="12">
        <v>79.180000000000007</v>
      </c>
      <c r="M33" s="12">
        <v>74</v>
      </c>
      <c r="N33" s="13">
        <v>71.872500000000002</v>
      </c>
      <c r="O33" s="17" t="s">
        <v>10</v>
      </c>
      <c r="P33" s="14" t="s">
        <v>11</v>
      </c>
      <c r="Q33" s="14" t="s">
        <v>118</v>
      </c>
      <c r="R33" s="14" t="s">
        <v>119</v>
      </c>
      <c r="S33" s="14" t="s">
        <v>148</v>
      </c>
    </row>
    <row r="34" spans="1:19" hidden="1" x14ac:dyDescent="0.3">
      <c r="A34" s="11">
        <v>44627.555543981478</v>
      </c>
      <c r="B34" s="11"/>
      <c r="C34" s="15">
        <v>44627</v>
      </c>
      <c r="D34" s="16">
        <v>0.55554398148148143</v>
      </c>
      <c r="E34" s="33" t="str">
        <f t="shared" si="1"/>
        <v>00:22</v>
      </c>
      <c r="F34" s="12">
        <v>78.3</v>
      </c>
      <c r="G34" s="12">
        <v>80.040000000000006</v>
      </c>
      <c r="H34" s="12">
        <v>90.48</v>
      </c>
      <c r="I34" s="12">
        <v>82.649999999999991</v>
      </c>
      <c r="J34" s="12">
        <v>85.26</v>
      </c>
      <c r="K34" s="12">
        <v>79.17</v>
      </c>
      <c r="L34" s="12">
        <v>93.09</v>
      </c>
      <c r="M34" s="12">
        <v>87</v>
      </c>
      <c r="N34" s="13">
        <v>84.498750000000001</v>
      </c>
      <c r="O34" s="17" t="s">
        <v>10</v>
      </c>
      <c r="P34" s="14" t="s">
        <v>11</v>
      </c>
      <c r="Q34" s="14" t="s">
        <v>118</v>
      </c>
      <c r="R34" s="14" t="s">
        <v>119</v>
      </c>
      <c r="S34" s="14" t="s">
        <v>148</v>
      </c>
    </row>
    <row r="35" spans="1:19" hidden="1" x14ac:dyDescent="0.3">
      <c r="A35" s="11">
        <v>44627.556238425925</v>
      </c>
      <c r="B35" s="11"/>
      <c r="C35" s="15">
        <v>44627</v>
      </c>
      <c r="D35" s="16">
        <v>0.55623842592592598</v>
      </c>
      <c r="E35" s="33" t="str">
        <f t="shared" si="1"/>
        <v>00:23</v>
      </c>
      <c r="F35" s="12">
        <v>83.7</v>
      </c>
      <c r="G35" s="12">
        <v>85.56</v>
      </c>
      <c r="H35" s="12">
        <v>96.72</v>
      </c>
      <c r="I35" s="12">
        <v>88.35</v>
      </c>
      <c r="J35" s="12">
        <v>91.14</v>
      </c>
      <c r="K35" s="12">
        <v>84.63000000000001</v>
      </c>
      <c r="L35" s="12">
        <v>99.51</v>
      </c>
      <c r="M35" s="12">
        <v>93</v>
      </c>
      <c r="N35" s="13">
        <v>90.326250000000002</v>
      </c>
      <c r="O35" s="17" t="s">
        <v>10</v>
      </c>
      <c r="P35" s="14" t="s">
        <v>11</v>
      </c>
      <c r="Q35" s="14" t="s">
        <v>118</v>
      </c>
      <c r="R35" s="14" t="s">
        <v>119</v>
      </c>
      <c r="S35" s="14" t="s">
        <v>148</v>
      </c>
    </row>
    <row r="36" spans="1:19" hidden="1" x14ac:dyDescent="0.3">
      <c r="A36" s="11">
        <v>44627.556932870371</v>
      </c>
      <c r="B36" s="11"/>
      <c r="C36" s="15">
        <v>44627</v>
      </c>
      <c r="D36" s="16">
        <v>0.55693287037037031</v>
      </c>
      <c r="E36" s="33" t="str">
        <f t="shared" si="1"/>
        <v>00:24</v>
      </c>
      <c r="F36" s="12">
        <v>89.100000000000009</v>
      </c>
      <c r="G36" s="12">
        <v>91.08</v>
      </c>
      <c r="H36" s="12">
        <v>102.96000000000001</v>
      </c>
      <c r="I36" s="12">
        <v>94.05</v>
      </c>
      <c r="J36" s="12">
        <v>97.02</v>
      </c>
      <c r="K36" s="12">
        <v>90.09</v>
      </c>
      <c r="L36" s="12">
        <v>105.93</v>
      </c>
      <c r="M36" s="12">
        <v>99</v>
      </c>
      <c r="N36" s="13">
        <v>96.153750000000002</v>
      </c>
      <c r="O36" s="17" t="s">
        <v>10</v>
      </c>
      <c r="P36" s="14" t="s">
        <v>11</v>
      </c>
      <c r="Q36" s="14" t="s">
        <v>118</v>
      </c>
      <c r="R36" s="14" t="s">
        <v>119</v>
      </c>
      <c r="S36" s="14" t="s">
        <v>148</v>
      </c>
    </row>
    <row r="37" spans="1:19" hidden="1" x14ac:dyDescent="0.3">
      <c r="A37" s="11">
        <v>44627.557627314818</v>
      </c>
      <c r="B37" s="11"/>
      <c r="C37" s="15">
        <v>44627</v>
      </c>
      <c r="D37" s="16">
        <v>0.55762731481481487</v>
      </c>
      <c r="E37" s="33" t="str">
        <f t="shared" si="1"/>
        <v>00:25</v>
      </c>
      <c r="F37" s="12">
        <v>91.8</v>
      </c>
      <c r="G37" s="12">
        <v>93.84</v>
      </c>
      <c r="H37" s="12">
        <v>106.08</v>
      </c>
      <c r="I37" s="12">
        <v>96.899999999999991</v>
      </c>
      <c r="J37" s="12">
        <v>99.96</v>
      </c>
      <c r="K37" s="12">
        <v>92.820000000000007</v>
      </c>
      <c r="L37" s="12">
        <v>109.14</v>
      </c>
      <c r="M37" s="12">
        <v>102</v>
      </c>
      <c r="N37" s="13">
        <v>99.067499999999995</v>
      </c>
      <c r="O37" s="17" t="s">
        <v>10</v>
      </c>
      <c r="P37" s="14" t="s">
        <v>11</v>
      </c>
      <c r="Q37" s="14" t="s">
        <v>118</v>
      </c>
      <c r="R37" s="14" t="s">
        <v>119</v>
      </c>
      <c r="S37" s="14" t="s">
        <v>148</v>
      </c>
    </row>
    <row r="38" spans="1:19" hidden="1" x14ac:dyDescent="0.3">
      <c r="A38" s="11">
        <v>44627.558321759258</v>
      </c>
      <c r="B38" s="11"/>
      <c r="C38" s="15">
        <v>44627</v>
      </c>
      <c r="D38" s="16">
        <v>0.5583217592592592</v>
      </c>
      <c r="E38" s="33" t="str">
        <f t="shared" si="1"/>
        <v>00:26</v>
      </c>
      <c r="F38" s="12">
        <v>82.8</v>
      </c>
      <c r="G38" s="12">
        <v>84.64</v>
      </c>
      <c r="H38" s="12">
        <v>95.68</v>
      </c>
      <c r="I38" s="12">
        <v>87.399999999999991</v>
      </c>
      <c r="J38" s="12">
        <v>90.16</v>
      </c>
      <c r="K38" s="12">
        <v>83.72</v>
      </c>
      <c r="L38" s="12">
        <v>98.440000000000012</v>
      </c>
      <c r="M38" s="12">
        <v>92</v>
      </c>
      <c r="N38" s="13">
        <v>89.355000000000004</v>
      </c>
      <c r="O38" s="17" t="s">
        <v>10</v>
      </c>
      <c r="P38" s="14" t="s">
        <v>11</v>
      </c>
      <c r="Q38" s="14" t="s">
        <v>118</v>
      </c>
      <c r="R38" s="14" t="s">
        <v>119</v>
      </c>
      <c r="S38" s="14" t="s">
        <v>148</v>
      </c>
    </row>
    <row r="39" spans="1:19" hidden="1" x14ac:dyDescent="0.3">
      <c r="A39" s="11">
        <v>44628.42083333333</v>
      </c>
      <c r="B39" s="11"/>
      <c r="C39" s="15">
        <v>44628</v>
      </c>
      <c r="D39" s="16">
        <v>0.42083333333333334</v>
      </c>
      <c r="E39" s="33"/>
      <c r="F39" s="12">
        <v>78.3</v>
      </c>
      <c r="G39" s="12">
        <v>80.040000000000006</v>
      </c>
      <c r="H39" s="12">
        <v>90.48</v>
      </c>
      <c r="I39" s="12">
        <v>82.649999999999991</v>
      </c>
      <c r="J39" s="12">
        <v>85.26</v>
      </c>
      <c r="K39" s="12">
        <v>87</v>
      </c>
      <c r="L39" s="12">
        <v>93.09</v>
      </c>
      <c r="M39" s="12">
        <v>84.39</v>
      </c>
      <c r="N39" s="13">
        <v>85.15124999999999</v>
      </c>
      <c r="O39" s="17" t="s">
        <v>136</v>
      </c>
      <c r="P39" s="14" t="s">
        <v>8</v>
      </c>
      <c r="Q39" s="14" t="s">
        <v>118</v>
      </c>
      <c r="R39" s="14" t="s">
        <v>119</v>
      </c>
      <c r="S39" s="14" t="s">
        <v>144</v>
      </c>
    </row>
    <row r="40" spans="1:19" hidden="1" x14ac:dyDescent="0.3">
      <c r="A40" s="11">
        <v>44628.424305555556</v>
      </c>
      <c r="B40" s="11"/>
      <c r="C40" s="15">
        <v>44628</v>
      </c>
      <c r="D40" s="16">
        <v>0.42430555555555555</v>
      </c>
      <c r="E40" s="33" t="str">
        <f t="shared" ref="E40:E49" si="3">TEXT(D40-$D$39,"hh:mm")</f>
        <v>00:05</v>
      </c>
      <c r="F40" s="12">
        <v>89.100000000000009</v>
      </c>
      <c r="G40" s="12">
        <v>91.08</v>
      </c>
      <c r="H40" s="12">
        <v>102.96000000000001</v>
      </c>
      <c r="I40" s="12">
        <v>94.05</v>
      </c>
      <c r="J40" s="12">
        <v>97.02</v>
      </c>
      <c r="K40" s="12">
        <v>99</v>
      </c>
      <c r="L40" s="12">
        <v>105.93</v>
      </c>
      <c r="M40" s="12">
        <v>96.03</v>
      </c>
      <c r="N40" s="13">
        <v>96.896250000000009</v>
      </c>
      <c r="O40" s="17" t="s">
        <v>136</v>
      </c>
      <c r="P40" s="14" t="s">
        <v>8</v>
      </c>
      <c r="Q40" s="14" t="s">
        <v>118</v>
      </c>
      <c r="R40" s="14" t="s">
        <v>119</v>
      </c>
      <c r="S40" s="14" t="s">
        <v>144</v>
      </c>
    </row>
    <row r="41" spans="1:19" hidden="1" x14ac:dyDescent="0.3">
      <c r="A41" s="11">
        <v>44628.427777777775</v>
      </c>
      <c r="B41" s="11"/>
      <c r="C41" s="15">
        <v>44628</v>
      </c>
      <c r="D41" s="16">
        <v>0.42777777777777781</v>
      </c>
      <c r="E41" s="33" t="str">
        <f t="shared" si="3"/>
        <v>00:10</v>
      </c>
      <c r="F41" s="12">
        <v>71.100000000000009</v>
      </c>
      <c r="G41" s="12">
        <v>72.680000000000007</v>
      </c>
      <c r="H41" s="12">
        <v>82.16</v>
      </c>
      <c r="I41" s="12">
        <v>75.05</v>
      </c>
      <c r="J41" s="12">
        <v>77.42</v>
      </c>
      <c r="K41" s="12">
        <v>79</v>
      </c>
      <c r="L41" s="12">
        <v>84.53</v>
      </c>
      <c r="M41" s="12">
        <v>76.63</v>
      </c>
      <c r="N41" s="13">
        <v>77.321250000000006</v>
      </c>
      <c r="O41" s="17" t="s">
        <v>136</v>
      </c>
      <c r="P41" s="14" t="s">
        <v>8</v>
      </c>
      <c r="Q41" s="14" t="s">
        <v>118</v>
      </c>
      <c r="R41" s="14" t="s">
        <v>119</v>
      </c>
      <c r="S41" s="14" t="s">
        <v>144</v>
      </c>
    </row>
    <row r="42" spans="1:19" hidden="1" x14ac:dyDescent="0.3">
      <c r="A42" s="11">
        <v>44628.431250000001</v>
      </c>
      <c r="B42" s="11"/>
      <c r="C42" s="15">
        <v>44628</v>
      </c>
      <c r="D42" s="16">
        <v>0.43124999999999997</v>
      </c>
      <c r="E42" s="33" t="str">
        <f t="shared" si="3"/>
        <v>00:15</v>
      </c>
      <c r="F42" s="12">
        <v>75.600000000000009</v>
      </c>
      <c r="G42" s="12">
        <v>77.28</v>
      </c>
      <c r="H42" s="12">
        <v>87.36</v>
      </c>
      <c r="I42" s="12">
        <v>79.8</v>
      </c>
      <c r="J42" s="12">
        <v>82.32</v>
      </c>
      <c r="K42" s="12">
        <v>84</v>
      </c>
      <c r="L42" s="12">
        <v>89.88000000000001</v>
      </c>
      <c r="M42" s="12">
        <v>81.48</v>
      </c>
      <c r="N42" s="13">
        <v>82.215000000000003</v>
      </c>
      <c r="O42" s="17" t="s">
        <v>136</v>
      </c>
      <c r="P42" s="14" t="s">
        <v>8</v>
      </c>
      <c r="Q42" s="14" t="s">
        <v>118</v>
      </c>
      <c r="R42" s="14" t="s">
        <v>119</v>
      </c>
      <c r="S42" s="14" t="s">
        <v>144</v>
      </c>
    </row>
    <row r="43" spans="1:19" hidden="1" x14ac:dyDescent="0.3">
      <c r="A43" s="11">
        <v>44628.43472222222</v>
      </c>
      <c r="B43" s="11"/>
      <c r="C43" s="15">
        <v>44628</v>
      </c>
      <c r="D43" s="16">
        <v>0.43472222222222223</v>
      </c>
      <c r="E43" s="33" t="str">
        <f t="shared" si="3"/>
        <v>00:20</v>
      </c>
      <c r="F43" s="12">
        <v>76.5</v>
      </c>
      <c r="G43" s="12">
        <v>78.2</v>
      </c>
      <c r="H43" s="12">
        <v>88.4</v>
      </c>
      <c r="I43" s="12">
        <v>80.75</v>
      </c>
      <c r="J43" s="12">
        <v>83.3</v>
      </c>
      <c r="K43" s="12">
        <v>85</v>
      </c>
      <c r="L43" s="12">
        <v>90.95</v>
      </c>
      <c r="M43" s="12">
        <v>82.45</v>
      </c>
      <c r="N43" s="13">
        <v>83.193750000000009</v>
      </c>
      <c r="O43" s="17" t="s">
        <v>136</v>
      </c>
      <c r="P43" s="14" t="s">
        <v>8</v>
      </c>
      <c r="Q43" s="14" t="s">
        <v>118</v>
      </c>
      <c r="R43" s="14" t="s">
        <v>119</v>
      </c>
      <c r="S43" s="14" t="s">
        <v>144</v>
      </c>
    </row>
    <row r="44" spans="1:19" s="28" customFormat="1" hidden="1" x14ac:dyDescent="0.3">
      <c r="A44" s="11">
        <v>44628.438194444447</v>
      </c>
      <c r="B44" s="11"/>
      <c r="C44" s="15">
        <v>44628</v>
      </c>
      <c r="D44" s="16">
        <v>0.4381944444444445</v>
      </c>
      <c r="E44" s="33" t="str">
        <f t="shared" si="3"/>
        <v>00:25</v>
      </c>
      <c r="F44" s="12">
        <v>80.100000000000009</v>
      </c>
      <c r="G44" s="12">
        <v>81.88000000000001</v>
      </c>
      <c r="H44" s="12">
        <v>92.56</v>
      </c>
      <c r="I44" s="12">
        <v>84.55</v>
      </c>
      <c r="J44" s="12">
        <v>87.22</v>
      </c>
      <c r="K44" s="12">
        <v>89</v>
      </c>
      <c r="L44" s="12">
        <v>95.23</v>
      </c>
      <c r="M44" s="12">
        <v>86.33</v>
      </c>
      <c r="N44" s="13">
        <v>87.108750000000015</v>
      </c>
      <c r="O44" s="17" t="s">
        <v>137</v>
      </c>
      <c r="P44" s="14" t="s">
        <v>8</v>
      </c>
      <c r="Q44" s="14" t="s">
        <v>118</v>
      </c>
      <c r="R44" s="14" t="s">
        <v>119</v>
      </c>
      <c r="S44" s="14" t="s">
        <v>144</v>
      </c>
    </row>
    <row r="45" spans="1:19" hidden="1" x14ac:dyDescent="0.3">
      <c r="A45" s="11">
        <v>44628.441666666666</v>
      </c>
      <c r="B45" s="11"/>
      <c r="C45" s="15">
        <v>44628</v>
      </c>
      <c r="D45" s="16">
        <v>0.44166666666666665</v>
      </c>
      <c r="E45" s="33" t="str">
        <f t="shared" si="3"/>
        <v>00:30</v>
      </c>
      <c r="F45" s="12">
        <v>75.600000000000009</v>
      </c>
      <c r="G45" s="12">
        <v>77.28</v>
      </c>
      <c r="H45" s="12">
        <v>87.36</v>
      </c>
      <c r="I45" s="12">
        <v>79.8</v>
      </c>
      <c r="J45" s="12">
        <v>82.32</v>
      </c>
      <c r="K45" s="12">
        <v>84</v>
      </c>
      <c r="L45" s="12">
        <v>89.88000000000001</v>
      </c>
      <c r="M45" s="12">
        <v>81.48</v>
      </c>
      <c r="N45" s="13">
        <v>82.215000000000003</v>
      </c>
      <c r="O45" s="17" t="s">
        <v>137</v>
      </c>
      <c r="P45" s="14" t="s">
        <v>9</v>
      </c>
      <c r="Q45" s="14" t="s">
        <v>118</v>
      </c>
      <c r="R45" s="14" t="s">
        <v>119</v>
      </c>
      <c r="S45" s="14" t="s">
        <v>144</v>
      </c>
    </row>
    <row r="46" spans="1:19" hidden="1" x14ac:dyDescent="0.3">
      <c r="A46" s="11">
        <v>44628.445138888892</v>
      </c>
      <c r="B46" s="11"/>
      <c r="C46" s="15">
        <v>44628</v>
      </c>
      <c r="D46" s="16">
        <v>0.44513888888888892</v>
      </c>
      <c r="E46" s="33" t="str">
        <f t="shared" si="3"/>
        <v>00:35</v>
      </c>
      <c r="F46" s="12">
        <v>79.2</v>
      </c>
      <c r="G46" s="12">
        <v>80.960000000000008</v>
      </c>
      <c r="H46" s="12">
        <v>91.52000000000001</v>
      </c>
      <c r="I46" s="12">
        <v>83.6</v>
      </c>
      <c r="J46" s="12">
        <v>86.24</v>
      </c>
      <c r="K46" s="12">
        <v>88</v>
      </c>
      <c r="L46" s="12">
        <v>94.160000000000011</v>
      </c>
      <c r="M46" s="12">
        <v>85.36</v>
      </c>
      <c r="N46" s="13">
        <v>86.13000000000001</v>
      </c>
      <c r="O46" s="17" t="s">
        <v>137</v>
      </c>
      <c r="P46" s="14" t="s">
        <v>9</v>
      </c>
      <c r="Q46" s="14" t="s">
        <v>118</v>
      </c>
      <c r="R46" s="14" t="s">
        <v>119</v>
      </c>
      <c r="S46" s="14" t="s">
        <v>144</v>
      </c>
    </row>
    <row r="47" spans="1:19" hidden="1" x14ac:dyDescent="0.3">
      <c r="A47" s="11">
        <v>44628.448611111111</v>
      </c>
      <c r="B47" s="11"/>
      <c r="C47" s="15">
        <v>44628</v>
      </c>
      <c r="D47" s="16">
        <v>0.44861111111111113</v>
      </c>
      <c r="E47" s="33" t="str">
        <f t="shared" si="3"/>
        <v>00:40</v>
      </c>
      <c r="F47" s="12">
        <v>81</v>
      </c>
      <c r="G47" s="12">
        <v>82.8</v>
      </c>
      <c r="H47" s="12">
        <v>93.600000000000009</v>
      </c>
      <c r="I47" s="12">
        <v>85.5</v>
      </c>
      <c r="J47" s="12">
        <v>88.2</v>
      </c>
      <c r="K47" s="12">
        <v>90</v>
      </c>
      <c r="L47" s="12">
        <v>96.300000000000011</v>
      </c>
      <c r="M47" s="12">
        <v>87.3</v>
      </c>
      <c r="N47" s="13">
        <v>88.087500000000006</v>
      </c>
      <c r="O47" s="17" t="s">
        <v>137</v>
      </c>
      <c r="P47" s="14" t="s">
        <v>9</v>
      </c>
      <c r="Q47" s="14" t="s">
        <v>118</v>
      </c>
      <c r="R47" s="14" t="s">
        <v>119</v>
      </c>
      <c r="S47" s="14" t="s">
        <v>144</v>
      </c>
    </row>
    <row r="48" spans="1:19" hidden="1" x14ac:dyDescent="0.3">
      <c r="A48" s="11">
        <v>44628.45208333333</v>
      </c>
      <c r="B48" s="11"/>
      <c r="C48" s="15">
        <v>44628</v>
      </c>
      <c r="D48" s="16">
        <v>0.45208333333333334</v>
      </c>
      <c r="E48" s="33" t="str">
        <f t="shared" si="3"/>
        <v>00:45</v>
      </c>
      <c r="F48" s="12">
        <v>74.7</v>
      </c>
      <c r="G48" s="12">
        <v>76.36</v>
      </c>
      <c r="H48" s="12">
        <v>86.320000000000007</v>
      </c>
      <c r="I48" s="12">
        <v>78.849999999999994</v>
      </c>
      <c r="J48" s="12">
        <v>81.34</v>
      </c>
      <c r="K48" s="12">
        <v>83</v>
      </c>
      <c r="L48" s="12">
        <v>88.81</v>
      </c>
      <c r="M48" s="12">
        <v>80.509999999999991</v>
      </c>
      <c r="N48" s="13">
        <v>81.236250000000013</v>
      </c>
      <c r="O48" s="17" t="s">
        <v>137</v>
      </c>
      <c r="P48" s="14" t="s">
        <v>9</v>
      </c>
      <c r="Q48" s="14" t="s">
        <v>118</v>
      </c>
      <c r="R48" s="14" t="s">
        <v>119</v>
      </c>
      <c r="S48" s="14" t="s">
        <v>144</v>
      </c>
    </row>
    <row r="49" spans="1:19" hidden="1" x14ac:dyDescent="0.3">
      <c r="A49" s="11">
        <v>44628.455555555556</v>
      </c>
      <c r="B49" s="11"/>
      <c r="C49" s="15">
        <v>44628</v>
      </c>
      <c r="D49" s="16">
        <v>0.45555555555555555</v>
      </c>
      <c r="E49" s="33" t="str">
        <f t="shared" si="3"/>
        <v>00:50</v>
      </c>
      <c r="F49" s="12">
        <v>72.900000000000006</v>
      </c>
      <c r="G49" s="12">
        <v>74.52000000000001</v>
      </c>
      <c r="H49" s="12">
        <v>84.240000000000009</v>
      </c>
      <c r="I49" s="12">
        <v>76.95</v>
      </c>
      <c r="J49" s="12">
        <v>79.38</v>
      </c>
      <c r="K49" s="12">
        <v>81</v>
      </c>
      <c r="L49" s="12">
        <v>86.67</v>
      </c>
      <c r="M49" s="12">
        <v>78.569999999999993</v>
      </c>
      <c r="N49" s="13">
        <v>79.278750000000002</v>
      </c>
      <c r="O49" s="17" t="s">
        <v>137</v>
      </c>
      <c r="P49" s="14" t="s">
        <v>9</v>
      </c>
      <c r="Q49" s="14" t="s">
        <v>118</v>
      </c>
      <c r="R49" s="14" t="s">
        <v>119</v>
      </c>
      <c r="S49" s="14" t="s">
        <v>144</v>
      </c>
    </row>
    <row r="50" spans="1:19" hidden="1" x14ac:dyDescent="0.3">
      <c r="A50" s="11">
        <v>44628.459027777775</v>
      </c>
      <c r="B50" s="11"/>
      <c r="C50" s="15">
        <v>44628</v>
      </c>
      <c r="D50" s="16">
        <v>0.45902777777777781</v>
      </c>
      <c r="E50" s="33"/>
      <c r="F50" s="12">
        <v>75.600000000000009</v>
      </c>
      <c r="G50" s="12">
        <v>77.28</v>
      </c>
      <c r="H50" s="12">
        <v>87.36</v>
      </c>
      <c r="I50" s="12">
        <v>79.8</v>
      </c>
      <c r="J50" s="12">
        <v>82.32</v>
      </c>
      <c r="K50" s="12">
        <v>84</v>
      </c>
      <c r="L50" s="12">
        <v>89.88000000000001</v>
      </c>
      <c r="M50" s="12">
        <v>81.48</v>
      </c>
      <c r="N50" s="13">
        <v>82.215000000000003</v>
      </c>
      <c r="O50" s="17" t="s">
        <v>137</v>
      </c>
      <c r="P50" s="14" t="s">
        <v>10</v>
      </c>
      <c r="Q50" s="14" t="s">
        <v>118</v>
      </c>
      <c r="R50" s="14" t="s">
        <v>119</v>
      </c>
      <c r="S50" s="14" t="s">
        <v>144</v>
      </c>
    </row>
    <row r="51" spans="1:19" hidden="1" x14ac:dyDescent="0.3">
      <c r="A51" s="11">
        <v>44628.462500000001</v>
      </c>
      <c r="B51" s="11"/>
      <c r="C51" s="15">
        <v>44628</v>
      </c>
      <c r="D51" s="16">
        <v>0.46249999999999997</v>
      </c>
      <c r="E51" s="33"/>
      <c r="F51" s="12">
        <v>73.8</v>
      </c>
      <c r="G51" s="12">
        <v>75.44</v>
      </c>
      <c r="H51" s="12">
        <v>85.28</v>
      </c>
      <c r="I51" s="12">
        <v>77.899999999999991</v>
      </c>
      <c r="J51" s="12">
        <v>80.36</v>
      </c>
      <c r="K51" s="12">
        <v>82</v>
      </c>
      <c r="L51" s="12">
        <v>87.740000000000009</v>
      </c>
      <c r="M51" s="12">
        <v>79.539999999999992</v>
      </c>
      <c r="N51" s="13">
        <v>80.257499999999993</v>
      </c>
      <c r="O51" s="17" t="s">
        <v>137</v>
      </c>
      <c r="P51" s="14" t="s">
        <v>10</v>
      </c>
      <c r="Q51" s="14" t="s">
        <v>118</v>
      </c>
      <c r="R51" s="14" t="s">
        <v>119</v>
      </c>
      <c r="S51" s="14" t="s">
        <v>144</v>
      </c>
    </row>
    <row r="52" spans="1:19" hidden="1" x14ac:dyDescent="0.3">
      <c r="A52" s="11">
        <v>44628.46597222222</v>
      </c>
      <c r="B52" s="11"/>
      <c r="C52" s="15">
        <v>44628</v>
      </c>
      <c r="D52" s="16">
        <v>0.46597222222222223</v>
      </c>
      <c r="E52" s="33"/>
      <c r="F52" s="12">
        <v>81</v>
      </c>
      <c r="G52" s="12">
        <v>82.8</v>
      </c>
      <c r="H52" s="12">
        <v>93.600000000000009</v>
      </c>
      <c r="I52" s="12">
        <v>85.5</v>
      </c>
      <c r="J52" s="12">
        <v>88.2</v>
      </c>
      <c r="K52" s="12">
        <v>90</v>
      </c>
      <c r="L52" s="12">
        <v>96.300000000000011</v>
      </c>
      <c r="M52" s="12">
        <v>87.3</v>
      </c>
      <c r="N52" s="13">
        <v>88.087500000000006</v>
      </c>
      <c r="O52" s="17" t="s">
        <v>137</v>
      </c>
      <c r="P52" s="14" t="s">
        <v>10</v>
      </c>
      <c r="Q52" s="14" t="s">
        <v>118</v>
      </c>
      <c r="R52" s="14" t="s">
        <v>119</v>
      </c>
      <c r="S52" s="14" t="s">
        <v>144</v>
      </c>
    </row>
    <row r="53" spans="1:19" hidden="1" x14ac:dyDescent="0.3">
      <c r="A53" s="11">
        <v>44628.469444444447</v>
      </c>
      <c r="B53" s="11"/>
      <c r="C53" s="15">
        <v>44628</v>
      </c>
      <c r="D53" s="16">
        <v>0.4694444444444445</v>
      </c>
      <c r="E53" s="33"/>
      <c r="F53" s="12">
        <v>72.900000000000006</v>
      </c>
      <c r="G53" s="12">
        <v>74.52000000000001</v>
      </c>
      <c r="H53" s="12">
        <v>84.240000000000009</v>
      </c>
      <c r="I53" s="12">
        <v>76.95</v>
      </c>
      <c r="J53" s="12">
        <v>79.38</v>
      </c>
      <c r="K53" s="12">
        <v>81</v>
      </c>
      <c r="L53" s="12">
        <v>86.67</v>
      </c>
      <c r="M53" s="12">
        <v>78.569999999999993</v>
      </c>
      <c r="N53" s="13">
        <v>79.278750000000002</v>
      </c>
      <c r="O53" s="17" t="s">
        <v>137</v>
      </c>
      <c r="P53" s="14" t="s">
        <v>10</v>
      </c>
      <c r="Q53" s="14" t="s">
        <v>118</v>
      </c>
      <c r="R53" s="14" t="s">
        <v>119</v>
      </c>
      <c r="S53" s="14" t="s">
        <v>144</v>
      </c>
    </row>
    <row r="54" spans="1:19" hidden="1" x14ac:dyDescent="0.3">
      <c r="A54" s="11">
        <v>44628.472916666666</v>
      </c>
      <c r="B54" s="11"/>
      <c r="C54" s="15">
        <v>44628</v>
      </c>
      <c r="D54" s="16">
        <v>0.47291666666666665</v>
      </c>
      <c r="E54" s="33"/>
      <c r="F54" s="12">
        <v>79.2</v>
      </c>
      <c r="G54" s="12">
        <v>80.960000000000008</v>
      </c>
      <c r="H54" s="12">
        <v>91.52000000000001</v>
      </c>
      <c r="I54" s="12">
        <v>83.6</v>
      </c>
      <c r="J54" s="12">
        <v>86.24</v>
      </c>
      <c r="K54" s="12">
        <v>88</v>
      </c>
      <c r="L54" s="12">
        <v>94.160000000000011</v>
      </c>
      <c r="M54" s="12">
        <v>85.36</v>
      </c>
      <c r="N54" s="13">
        <v>86.13000000000001</v>
      </c>
      <c r="O54" s="17" t="s">
        <v>137</v>
      </c>
      <c r="P54" s="14" t="s">
        <v>10</v>
      </c>
      <c r="Q54" s="14" t="s">
        <v>118</v>
      </c>
      <c r="R54" s="14" t="s">
        <v>119</v>
      </c>
      <c r="S54" s="14" t="s">
        <v>144</v>
      </c>
    </row>
    <row r="55" spans="1:19" hidden="1" x14ac:dyDescent="0.3">
      <c r="A55" s="11">
        <v>44628.476388888892</v>
      </c>
      <c r="B55" s="11"/>
      <c r="C55" s="15">
        <v>44628</v>
      </c>
      <c r="D55" s="16">
        <v>0.47638888888888892</v>
      </c>
      <c r="E55" s="33"/>
      <c r="F55" s="12">
        <v>75.600000000000009</v>
      </c>
      <c r="G55" s="12">
        <v>77.28</v>
      </c>
      <c r="H55" s="12">
        <v>87.36</v>
      </c>
      <c r="I55" s="12">
        <v>79.8</v>
      </c>
      <c r="J55" s="12">
        <v>82.32</v>
      </c>
      <c r="K55" s="12">
        <v>84</v>
      </c>
      <c r="L55" s="12">
        <v>89.88000000000001</v>
      </c>
      <c r="M55" s="12">
        <v>81.48</v>
      </c>
      <c r="N55" s="13">
        <v>82.215000000000003</v>
      </c>
      <c r="O55" s="17" t="s">
        <v>137</v>
      </c>
      <c r="P55" s="14" t="s">
        <v>10</v>
      </c>
      <c r="Q55" s="14" t="s">
        <v>118</v>
      </c>
      <c r="R55" s="14" t="s">
        <v>119</v>
      </c>
      <c r="S55" s="14" t="s">
        <v>144</v>
      </c>
    </row>
    <row r="56" spans="1:19" hidden="1" x14ac:dyDescent="0.3">
      <c r="A56" s="11">
        <v>44628.479861111111</v>
      </c>
      <c r="B56" s="11"/>
      <c r="C56" s="15">
        <v>44628</v>
      </c>
      <c r="D56" s="16">
        <v>0.47986111111111113</v>
      </c>
      <c r="E56" s="33"/>
      <c r="F56" s="12">
        <v>64.8</v>
      </c>
      <c r="G56" s="12">
        <v>66.240000000000009</v>
      </c>
      <c r="H56" s="12">
        <v>74.88</v>
      </c>
      <c r="I56" s="12">
        <v>68.399999999999991</v>
      </c>
      <c r="J56" s="12">
        <v>70.56</v>
      </c>
      <c r="K56" s="12">
        <v>72</v>
      </c>
      <c r="L56" s="12">
        <v>77.040000000000006</v>
      </c>
      <c r="M56" s="12">
        <v>69.84</v>
      </c>
      <c r="N56" s="13">
        <v>70.47</v>
      </c>
      <c r="O56" s="17" t="s">
        <v>137</v>
      </c>
      <c r="P56" s="14" t="s">
        <v>10</v>
      </c>
      <c r="Q56" s="14" t="s">
        <v>118</v>
      </c>
      <c r="R56" s="14" t="s">
        <v>119</v>
      </c>
      <c r="S56" s="14" t="s">
        <v>144</v>
      </c>
    </row>
    <row r="57" spans="1:19" hidden="1" x14ac:dyDescent="0.3">
      <c r="A57" s="11">
        <v>44628.48333333333</v>
      </c>
      <c r="B57" s="11"/>
      <c r="C57" s="15">
        <v>44628</v>
      </c>
      <c r="D57" s="16">
        <v>0.48333333333333334</v>
      </c>
      <c r="E57" s="16"/>
      <c r="F57" s="12">
        <v>65.7</v>
      </c>
      <c r="G57" s="12">
        <v>67.16</v>
      </c>
      <c r="H57" s="12">
        <v>75.92</v>
      </c>
      <c r="I57" s="12">
        <v>69.349999999999994</v>
      </c>
      <c r="J57" s="12">
        <v>71.539999999999992</v>
      </c>
      <c r="K57" s="12">
        <v>73</v>
      </c>
      <c r="L57" s="12">
        <v>78.11</v>
      </c>
      <c r="M57" s="12">
        <v>70.81</v>
      </c>
      <c r="N57" s="13">
        <v>71.44874999999999</v>
      </c>
      <c r="O57" s="17" t="s">
        <v>137</v>
      </c>
      <c r="P57" s="14" t="s">
        <v>10</v>
      </c>
      <c r="Q57" s="14" t="s">
        <v>118</v>
      </c>
      <c r="R57" s="14" t="s">
        <v>119</v>
      </c>
      <c r="S57" s="14" t="s">
        <v>144</v>
      </c>
    </row>
    <row r="58" spans="1:19" hidden="1" x14ac:dyDescent="0.3">
      <c r="A58" s="11">
        <v>44628.486805555556</v>
      </c>
      <c r="B58" s="11"/>
      <c r="C58" s="15">
        <v>44628</v>
      </c>
      <c r="D58" s="16">
        <v>0.48680555555555555</v>
      </c>
      <c r="E58" s="16"/>
      <c r="F58" s="12">
        <v>63.9</v>
      </c>
      <c r="G58" s="12">
        <v>65.320000000000007</v>
      </c>
      <c r="H58" s="12">
        <v>73.84</v>
      </c>
      <c r="I58" s="12">
        <v>67.45</v>
      </c>
      <c r="J58" s="12">
        <v>69.58</v>
      </c>
      <c r="K58" s="12">
        <v>71</v>
      </c>
      <c r="L58" s="12">
        <v>75.97</v>
      </c>
      <c r="M58" s="12">
        <v>68.87</v>
      </c>
      <c r="N58" s="13">
        <v>69.491249999999994</v>
      </c>
      <c r="O58" s="17" t="s">
        <v>137</v>
      </c>
      <c r="P58" s="14" t="s">
        <v>115</v>
      </c>
      <c r="Q58" s="14" t="s">
        <v>118</v>
      </c>
      <c r="R58" s="14" t="s">
        <v>119</v>
      </c>
      <c r="S58" s="14" t="s">
        <v>144</v>
      </c>
    </row>
    <row r="59" spans="1:19" hidden="1" x14ac:dyDescent="0.3">
      <c r="A59" s="11">
        <v>44628.490277777775</v>
      </c>
      <c r="B59" s="11"/>
      <c r="C59" s="15">
        <v>44628</v>
      </c>
      <c r="D59" s="16">
        <v>0.49027777777777781</v>
      </c>
      <c r="E59" s="33" t="str">
        <f t="shared" ref="E59:E70" si="4">TEXT(D59-$D$58,"hh:mm")</f>
        <v>00:05</v>
      </c>
      <c r="F59" s="12">
        <v>69.3</v>
      </c>
      <c r="G59" s="12">
        <v>70.84</v>
      </c>
      <c r="H59" s="12">
        <v>80.08</v>
      </c>
      <c r="I59" s="12">
        <v>73.149999999999991</v>
      </c>
      <c r="J59" s="12">
        <v>75.459999999999994</v>
      </c>
      <c r="K59" s="12">
        <v>77</v>
      </c>
      <c r="L59" s="12">
        <v>82.39</v>
      </c>
      <c r="M59" s="12">
        <v>74.69</v>
      </c>
      <c r="N59" s="13">
        <v>75.363749999999982</v>
      </c>
      <c r="O59" s="17" t="s">
        <v>137</v>
      </c>
      <c r="P59" s="14" t="s">
        <v>115</v>
      </c>
      <c r="Q59" s="14" t="s">
        <v>118</v>
      </c>
      <c r="R59" s="14" t="s">
        <v>119</v>
      </c>
      <c r="S59" s="14" t="s">
        <v>144</v>
      </c>
    </row>
    <row r="60" spans="1:19" hidden="1" x14ac:dyDescent="0.3">
      <c r="A60" s="11">
        <v>44628.493750000001</v>
      </c>
      <c r="B60" s="11"/>
      <c r="C60" s="15">
        <v>44628</v>
      </c>
      <c r="D60" s="16">
        <v>0.49374999999999997</v>
      </c>
      <c r="E60" s="33" t="str">
        <f t="shared" si="4"/>
        <v>00:10</v>
      </c>
      <c r="F60" s="12">
        <v>74.7</v>
      </c>
      <c r="G60" s="12">
        <v>76.36</v>
      </c>
      <c r="H60" s="12">
        <v>86.320000000000007</v>
      </c>
      <c r="I60" s="12">
        <v>78.849999999999994</v>
      </c>
      <c r="J60" s="12">
        <v>81.34</v>
      </c>
      <c r="K60" s="12">
        <v>83</v>
      </c>
      <c r="L60" s="12">
        <v>88.81</v>
      </c>
      <c r="M60" s="12">
        <v>80.509999999999991</v>
      </c>
      <c r="N60" s="13">
        <v>81.236250000000013</v>
      </c>
      <c r="O60" s="17" t="s">
        <v>137</v>
      </c>
      <c r="P60" s="14" t="s">
        <v>115</v>
      </c>
      <c r="Q60" s="14" t="s">
        <v>118</v>
      </c>
      <c r="R60" s="14" t="s">
        <v>119</v>
      </c>
      <c r="S60" s="14" t="s">
        <v>144</v>
      </c>
    </row>
    <row r="61" spans="1:19" hidden="1" x14ac:dyDescent="0.3">
      <c r="A61" s="11">
        <v>44628.49722222222</v>
      </c>
      <c r="B61" s="11"/>
      <c r="C61" s="15">
        <v>44628</v>
      </c>
      <c r="D61" s="16">
        <v>0.49722222222222223</v>
      </c>
      <c r="E61" s="33" t="str">
        <f t="shared" si="4"/>
        <v>00:15</v>
      </c>
      <c r="F61" s="12">
        <v>79.2</v>
      </c>
      <c r="G61" s="12">
        <v>80.960000000000008</v>
      </c>
      <c r="H61" s="12">
        <v>91.52000000000001</v>
      </c>
      <c r="I61" s="12">
        <v>83.6</v>
      </c>
      <c r="J61" s="12">
        <v>86.24</v>
      </c>
      <c r="K61" s="12">
        <v>88</v>
      </c>
      <c r="L61" s="12">
        <v>94.160000000000011</v>
      </c>
      <c r="M61" s="12">
        <v>85.36</v>
      </c>
      <c r="N61" s="13">
        <v>86.13000000000001</v>
      </c>
      <c r="O61" s="17" t="s">
        <v>137</v>
      </c>
      <c r="P61" s="14" t="s">
        <v>115</v>
      </c>
      <c r="Q61" s="14" t="s">
        <v>118</v>
      </c>
      <c r="R61" s="14" t="s">
        <v>119</v>
      </c>
      <c r="S61" s="14" t="s">
        <v>144</v>
      </c>
    </row>
    <row r="62" spans="1:19" hidden="1" x14ac:dyDescent="0.3">
      <c r="A62" s="11">
        <v>44628.500694444447</v>
      </c>
      <c r="B62" s="11"/>
      <c r="C62" s="15">
        <v>44628</v>
      </c>
      <c r="D62" s="16">
        <v>0.50069444444444444</v>
      </c>
      <c r="E62" s="33" t="str">
        <f t="shared" si="4"/>
        <v>00:20</v>
      </c>
      <c r="F62" s="12">
        <v>83.7</v>
      </c>
      <c r="G62" s="12">
        <v>85.56</v>
      </c>
      <c r="H62" s="12">
        <v>96.72</v>
      </c>
      <c r="I62" s="12">
        <v>88.35</v>
      </c>
      <c r="J62" s="12">
        <v>91.14</v>
      </c>
      <c r="K62" s="12">
        <v>93</v>
      </c>
      <c r="L62" s="12">
        <v>99.51</v>
      </c>
      <c r="M62" s="12">
        <v>90.21</v>
      </c>
      <c r="N62" s="13">
        <v>91.023750000000007</v>
      </c>
      <c r="O62" s="17" t="s">
        <v>137</v>
      </c>
      <c r="P62" s="14" t="s">
        <v>115</v>
      </c>
      <c r="Q62" s="14" t="s">
        <v>118</v>
      </c>
      <c r="R62" s="14" t="s">
        <v>119</v>
      </c>
      <c r="S62" s="14" t="s">
        <v>144</v>
      </c>
    </row>
    <row r="63" spans="1:19" hidden="1" x14ac:dyDescent="0.3">
      <c r="A63" s="11">
        <v>44628.504166666666</v>
      </c>
      <c r="B63" s="11"/>
      <c r="C63" s="15">
        <v>44628</v>
      </c>
      <c r="D63" s="16">
        <v>0.50416666666666665</v>
      </c>
      <c r="E63" s="33" t="str">
        <f t="shared" si="4"/>
        <v>00:25</v>
      </c>
      <c r="F63" s="12">
        <v>65.7</v>
      </c>
      <c r="G63" s="12">
        <v>67.16</v>
      </c>
      <c r="H63" s="12">
        <v>75.92</v>
      </c>
      <c r="I63" s="12">
        <v>69.349999999999994</v>
      </c>
      <c r="J63" s="12">
        <v>71.539999999999992</v>
      </c>
      <c r="K63" s="12">
        <v>73</v>
      </c>
      <c r="L63" s="12">
        <v>78.11</v>
      </c>
      <c r="M63" s="12">
        <v>70.81</v>
      </c>
      <c r="N63" s="13">
        <v>71.44874999999999</v>
      </c>
      <c r="O63" s="17" t="s">
        <v>137</v>
      </c>
      <c r="P63" s="14" t="s">
        <v>115</v>
      </c>
      <c r="Q63" s="14" t="s">
        <v>118</v>
      </c>
      <c r="R63" s="14" t="s">
        <v>119</v>
      </c>
      <c r="S63" s="14" t="s">
        <v>144</v>
      </c>
    </row>
    <row r="64" spans="1:19" hidden="1" x14ac:dyDescent="0.3">
      <c r="A64" s="11">
        <v>44628.507638888892</v>
      </c>
      <c r="B64" s="11"/>
      <c r="C64" s="15">
        <v>44628</v>
      </c>
      <c r="D64" s="16">
        <v>0.50763888888888886</v>
      </c>
      <c r="E64" s="33" t="str">
        <f t="shared" si="4"/>
        <v>00:30</v>
      </c>
      <c r="F64" s="12">
        <v>64.8</v>
      </c>
      <c r="G64" s="12">
        <v>66.240000000000009</v>
      </c>
      <c r="H64" s="12">
        <v>74.88</v>
      </c>
      <c r="I64" s="12">
        <v>68.399999999999991</v>
      </c>
      <c r="J64" s="12">
        <v>70.56</v>
      </c>
      <c r="K64" s="12">
        <v>72</v>
      </c>
      <c r="L64" s="12">
        <v>77.040000000000006</v>
      </c>
      <c r="M64" s="12">
        <v>69.84</v>
      </c>
      <c r="N64" s="13">
        <v>70.47</v>
      </c>
      <c r="O64" s="17" t="s">
        <v>137</v>
      </c>
      <c r="P64" s="14" t="s">
        <v>115</v>
      </c>
      <c r="Q64" s="14" t="s">
        <v>118</v>
      </c>
      <c r="R64" s="14" t="s">
        <v>119</v>
      </c>
      <c r="S64" s="14" t="s">
        <v>144</v>
      </c>
    </row>
    <row r="65" spans="1:19" hidden="1" x14ac:dyDescent="0.3">
      <c r="A65" s="11">
        <v>44628.511111111111</v>
      </c>
      <c r="B65" s="11"/>
      <c r="C65" s="15">
        <v>44628</v>
      </c>
      <c r="D65" s="16">
        <v>0.51111111111111118</v>
      </c>
      <c r="E65" s="33" t="str">
        <f t="shared" si="4"/>
        <v>00:35</v>
      </c>
      <c r="F65" s="12">
        <v>72</v>
      </c>
      <c r="G65" s="12">
        <v>73.600000000000009</v>
      </c>
      <c r="H65" s="12">
        <v>83.2</v>
      </c>
      <c r="I65" s="12">
        <v>76</v>
      </c>
      <c r="J65" s="12">
        <v>78.400000000000006</v>
      </c>
      <c r="K65" s="12">
        <v>80</v>
      </c>
      <c r="L65" s="12">
        <v>85.600000000000009</v>
      </c>
      <c r="M65" s="12">
        <v>77.599999999999994</v>
      </c>
      <c r="N65" s="13">
        <v>78.300000000000011</v>
      </c>
      <c r="O65" s="17" t="s">
        <v>137</v>
      </c>
      <c r="P65" s="14" t="s">
        <v>115</v>
      </c>
      <c r="Q65" s="14" t="s">
        <v>118</v>
      </c>
      <c r="R65" s="14" t="s">
        <v>119</v>
      </c>
      <c r="S65" s="14" t="s">
        <v>144</v>
      </c>
    </row>
    <row r="66" spans="1:19" hidden="1" x14ac:dyDescent="0.3">
      <c r="A66" s="11">
        <v>44628.51458333333</v>
      </c>
      <c r="B66" s="11"/>
      <c r="C66" s="15">
        <v>44628</v>
      </c>
      <c r="D66" s="16">
        <v>0.51458333333333328</v>
      </c>
      <c r="E66" s="33" t="str">
        <f t="shared" si="4"/>
        <v>00:40</v>
      </c>
      <c r="F66" s="12">
        <v>67.5</v>
      </c>
      <c r="G66" s="12">
        <v>69</v>
      </c>
      <c r="H66" s="12">
        <v>78</v>
      </c>
      <c r="I66" s="12">
        <v>71.25</v>
      </c>
      <c r="J66" s="12">
        <v>73.5</v>
      </c>
      <c r="K66" s="12">
        <v>75</v>
      </c>
      <c r="L66" s="12">
        <v>80.25</v>
      </c>
      <c r="M66" s="12">
        <v>72.75</v>
      </c>
      <c r="N66" s="13">
        <v>73.40625</v>
      </c>
      <c r="O66" s="17" t="s">
        <v>137</v>
      </c>
      <c r="P66" s="14" t="s">
        <v>115</v>
      </c>
      <c r="Q66" s="14" t="s">
        <v>118</v>
      </c>
      <c r="R66" s="14" t="s">
        <v>119</v>
      </c>
      <c r="S66" s="14" t="s">
        <v>144</v>
      </c>
    </row>
    <row r="67" spans="1:19" hidden="1" x14ac:dyDescent="0.3">
      <c r="A67" s="11">
        <v>44628.518055555556</v>
      </c>
      <c r="B67" s="11"/>
      <c r="C67" s="15">
        <v>44628</v>
      </c>
      <c r="D67" s="16">
        <v>0.5180555555555556</v>
      </c>
      <c r="E67" s="33" t="str">
        <f t="shared" si="4"/>
        <v>00:45</v>
      </c>
      <c r="F67" s="12">
        <v>66.600000000000009</v>
      </c>
      <c r="G67" s="12">
        <v>68.08</v>
      </c>
      <c r="H67" s="12">
        <v>76.960000000000008</v>
      </c>
      <c r="I67" s="12">
        <v>70.3</v>
      </c>
      <c r="J67" s="12">
        <v>72.52</v>
      </c>
      <c r="K67" s="12">
        <v>74</v>
      </c>
      <c r="L67" s="12">
        <v>79.180000000000007</v>
      </c>
      <c r="M67" s="12">
        <v>71.78</v>
      </c>
      <c r="N67" s="13">
        <v>72.427499999999995</v>
      </c>
      <c r="O67" s="17" t="s">
        <v>137</v>
      </c>
      <c r="P67" s="14" t="s">
        <v>115</v>
      </c>
      <c r="Q67" s="14" t="s">
        <v>118</v>
      </c>
      <c r="R67" s="14" t="s">
        <v>119</v>
      </c>
      <c r="S67" s="14" t="s">
        <v>144</v>
      </c>
    </row>
    <row r="68" spans="1:19" hidden="1" x14ac:dyDescent="0.3">
      <c r="A68" s="11">
        <v>44628.521527777775</v>
      </c>
      <c r="B68" s="11"/>
      <c r="C68" s="15">
        <v>44628</v>
      </c>
      <c r="D68" s="16">
        <v>0.52152777777777781</v>
      </c>
      <c r="E68" s="33" t="str">
        <f t="shared" si="4"/>
        <v>00:50</v>
      </c>
      <c r="F68" s="12">
        <v>62.1</v>
      </c>
      <c r="G68" s="12">
        <v>63.480000000000004</v>
      </c>
      <c r="H68" s="12">
        <v>71.760000000000005</v>
      </c>
      <c r="I68" s="12">
        <v>65.55</v>
      </c>
      <c r="J68" s="12">
        <v>67.62</v>
      </c>
      <c r="K68" s="12">
        <v>69</v>
      </c>
      <c r="L68" s="12">
        <v>73.83</v>
      </c>
      <c r="M68" s="12">
        <v>66.929999999999993</v>
      </c>
      <c r="N68" s="13">
        <v>67.533749999999998</v>
      </c>
      <c r="O68" s="17" t="s">
        <v>137</v>
      </c>
      <c r="P68" s="14" t="s">
        <v>115</v>
      </c>
      <c r="Q68" s="14" t="s">
        <v>118</v>
      </c>
      <c r="R68" s="14" t="s">
        <v>119</v>
      </c>
      <c r="S68" s="14" t="s">
        <v>144</v>
      </c>
    </row>
    <row r="69" spans="1:19" hidden="1" x14ac:dyDescent="0.3">
      <c r="A69" s="11">
        <v>44628.525000000001</v>
      </c>
      <c r="B69" s="11"/>
      <c r="C69" s="15">
        <v>44628</v>
      </c>
      <c r="D69" s="16">
        <v>0.52500000000000002</v>
      </c>
      <c r="E69" s="33" t="str">
        <f t="shared" si="4"/>
        <v>00:55</v>
      </c>
      <c r="F69" s="12">
        <v>63</v>
      </c>
      <c r="G69" s="12">
        <v>64.400000000000006</v>
      </c>
      <c r="H69" s="12">
        <v>72.8</v>
      </c>
      <c r="I69" s="12">
        <v>66.5</v>
      </c>
      <c r="J69" s="12">
        <v>68.599999999999994</v>
      </c>
      <c r="K69" s="12">
        <v>70</v>
      </c>
      <c r="L69" s="12">
        <v>74.900000000000006</v>
      </c>
      <c r="M69" s="12">
        <v>67.899999999999991</v>
      </c>
      <c r="N69" s="13">
        <v>68.512499999999989</v>
      </c>
      <c r="O69" s="17" t="s">
        <v>137</v>
      </c>
      <c r="P69" s="14" t="s">
        <v>115</v>
      </c>
      <c r="Q69" s="14" t="s">
        <v>118</v>
      </c>
      <c r="R69" s="14" t="s">
        <v>119</v>
      </c>
      <c r="S69" s="14" t="s">
        <v>144</v>
      </c>
    </row>
    <row r="70" spans="1:19" hidden="1" x14ac:dyDescent="0.3">
      <c r="A70" s="11">
        <v>44628.52847222222</v>
      </c>
      <c r="B70" s="11"/>
      <c r="C70" s="15">
        <v>44628</v>
      </c>
      <c r="D70" s="16">
        <v>0.52847222222222223</v>
      </c>
      <c r="E70" s="33" t="str">
        <f t="shared" si="4"/>
        <v>01:00</v>
      </c>
      <c r="F70" s="12">
        <v>69.3</v>
      </c>
      <c r="G70" s="12">
        <v>70.84</v>
      </c>
      <c r="H70" s="12">
        <v>80.08</v>
      </c>
      <c r="I70" s="12">
        <v>73.149999999999991</v>
      </c>
      <c r="J70" s="12">
        <v>75.459999999999994</v>
      </c>
      <c r="K70" s="12">
        <v>77</v>
      </c>
      <c r="L70" s="12">
        <v>82.39</v>
      </c>
      <c r="M70" s="12">
        <v>74.69</v>
      </c>
      <c r="N70" s="13">
        <v>75.363749999999982</v>
      </c>
      <c r="O70" s="17" t="s">
        <v>137</v>
      </c>
      <c r="P70" s="14" t="s">
        <v>115</v>
      </c>
      <c r="Q70" s="14" t="s">
        <v>118</v>
      </c>
      <c r="R70" s="14" t="s">
        <v>119</v>
      </c>
      <c r="S70" s="14" t="s">
        <v>144</v>
      </c>
    </row>
    <row r="71" spans="1:19" hidden="1" x14ac:dyDescent="0.3">
      <c r="A71" s="11">
        <v>44628.531944444447</v>
      </c>
      <c r="B71" s="11"/>
      <c r="C71" s="15">
        <v>44628</v>
      </c>
      <c r="D71" s="16">
        <v>0.53194444444444444</v>
      </c>
      <c r="E71" s="16"/>
      <c r="F71" s="12">
        <v>65.7</v>
      </c>
      <c r="G71" s="12">
        <v>67.16</v>
      </c>
      <c r="H71" s="12">
        <v>75.92</v>
      </c>
      <c r="I71" s="12">
        <v>69.349999999999994</v>
      </c>
      <c r="J71" s="12">
        <v>71.539999999999992</v>
      </c>
      <c r="K71" s="12">
        <v>73</v>
      </c>
      <c r="L71" s="12">
        <v>78.11</v>
      </c>
      <c r="M71" s="12">
        <v>70.81</v>
      </c>
      <c r="N71" s="13">
        <v>71.44874999999999</v>
      </c>
      <c r="O71" s="17" t="s">
        <v>137</v>
      </c>
      <c r="P71" s="14" t="s">
        <v>10</v>
      </c>
      <c r="Q71" s="14" t="s">
        <v>118</v>
      </c>
      <c r="R71" s="14" t="s">
        <v>119</v>
      </c>
      <c r="S71" s="14" t="s">
        <v>144</v>
      </c>
    </row>
    <row r="72" spans="1:19" hidden="1" x14ac:dyDescent="0.3">
      <c r="A72" s="11">
        <v>44628.535416666666</v>
      </c>
      <c r="B72" s="11"/>
      <c r="C72" s="15">
        <v>44628</v>
      </c>
      <c r="D72" s="16">
        <v>0.53541666666666665</v>
      </c>
      <c r="E72" s="16"/>
      <c r="F72" s="12">
        <v>57.6</v>
      </c>
      <c r="G72" s="12">
        <v>58.88</v>
      </c>
      <c r="H72" s="12">
        <v>66.56</v>
      </c>
      <c r="I72" s="12">
        <v>60.8</v>
      </c>
      <c r="J72" s="12">
        <v>62.72</v>
      </c>
      <c r="K72" s="12">
        <v>64</v>
      </c>
      <c r="L72" s="12">
        <v>68.48</v>
      </c>
      <c r="M72" s="12">
        <v>62.08</v>
      </c>
      <c r="N72" s="13">
        <v>62.640000000000008</v>
      </c>
      <c r="O72" s="17" t="s">
        <v>137</v>
      </c>
      <c r="P72" s="14" t="s">
        <v>10</v>
      </c>
      <c r="Q72" s="14" t="s">
        <v>118</v>
      </c>
      <c r="R72" s="14" t="s">
        <v>119</v>
      </c>
      <c r="S72" s="14" t="s">
        <v>144</v>
      </c>
    </row>
    <row r="73" spans="1:19" hidden="1" x14ac:dyDescent="0.3">
      <c r="A73" s="11">
        <v>44628.538888888892</v>
      </c>
      <c r="B73" s="11"/>
      <c r="C73" s="15">
        <v>44628</v>
      </c>
      <c r="D73" s="16">
        <v>0.53888888888888886</v>
      </c>
      <c r="E73" s="16"/>
      <c r="F73" s="12">
        <v>70.2</v>
      </c>
      <c r="G73" s="12">
        <v>71.760000000000005</v>
      </c>
      <c r="H73" s="12">
        <v>81.12</v>
      </c>
      <c r="I73" s="12">
        <v>74.099999999999994</v>
      </c>
      <c r="J73" s="12">
        <v>76.44</v>
      </c>
      <c r="K73" s="12">
        <v>78</v>
      </c>
      <c r="L73" s="12">
        <v>83.460000000000008</v>
      </c>
      <c r="M73" s="12">
        <v>75.66</v>
      </c>
      <c r="N73" s="13">
        <v>76.342500000000001</v>
      </c>
      <c r="O73" s="17" t="s">
        <v>137</v>
      </c>
      <c r="P73" s="14" t="s">
        <v>10</v>
      </c>
      <c r="Q73" s="14" t="s">
        <v>118</v>
      </c>
      <c r="R73" s="14" t="s">
        <v>119</v>
      </c>
      <c r="S73" s="14" t="s">
        <v>144</v>
      </c>
    </row>
    <row r="74" spans="1:19" hidden="1" x14ac:dyDescent="0.3">
      <c r="A74" s="11">
        <v>44628.542361111111</v>
      </c>
      <c r="B74" s="11"/>
      <c r="C74" s="15">
        <v>44628</v>
      </c>
      <c r="D74" s="16">
        <v>0.54236111111111118</v>
      </c>
      <c r="E74" s="16"/>
      <c r="F74" s="12">
        <v>81</v>
      </c>
      <c r="G74" s="12">
        <v>82.8</v>
      </c>
      <c r="H74" s="12">
        <v>93.600000000000009</v>
      </c>
      <c r="I74" s="12">
        <v>85.5</v>
      </c>
      <c r="J74" s="12">
        <v>88.2</v>
      </c>
      <c r="K74" s="12">
        <v>90</v>
      </c>
      <c r="L74" s="12">
        <v>96.300000000000011</v>
      </c>
      <c r="M74" s="12">
        <v>87.3</v>
      </c>
      <c r="N74" s="13">
        <v>88.087500000000006</v>
      </c>
      <c r="O74" s="17" t="s">
        <v>10</v>
      </c>
      <c r="P74" s="14" t="s">
        <v>10</v>
      </c>
      <c r="Q74" s="14" t="s">
        <v>118</v>
      </c>
      <c r="R74" s="14" t="s">
        <v>119</v>
      </c>
      <c r="S74" s="14" t="s">
        <v>144</v>
      </c>
    </row>
    <row r="75" spans="1:19" s="28" customFormat="1" hidden="1" x14ac:dyDescent="0.3">
      <c r="A75" s="11">
        <v>44628.54583333333</v>
      </c>
      <c r="B75" s="11"/>
      <c r="C75" s="15">
        <v>44628</v>
      </c>
      <c r="D75" s="16">
        <v>0.54583333333333328</v>
      </c>
      <c r="E75" s="16"/>
      <c r="F75" s="12">
        <v>64.8</v>
      </c>
      <c r="G75" s="12">
        <v>66.240000000000009</v>
      </c>
      <c r="H75" s="12">
        <v>74.88</v>
      </c>
      <c r="I75" s="12">
        <v>68.399999999999991</v>
      </c>
      <c r="J75" s="12">
        <v>70.56</v>
      </c>
      <c r="K75" s="12">
        <v>72</v>
      </c>
      <c r="L75" s="12">
        <v>77.040000000000006</v>
      </c>
      <c r="M75" s="12">
        <v>69.84</v>
      </c>
      <c r="N75" s="13">
        <v>70.47</v>
      </c>
      <c r="O75" s="17" t="s">
        <v>10</v>
      </c>
      <c r="P75" s="14" t="s">
        <v>10</v>
      </c>
      <c r="Q75" s="14" t="s">
        <v>118</v>
      </c>
      <c r="R75" s="14" t="s">
        <v>119</v>
      </c>
      <c r="S75" s="14" t="s">
        <v>144</v>
      </c>
    </row>
    <row r="76" spans="1:19" hidden="1" x14ac:dyDescent="0.3">
      <c r="A76" s="11">
        <v>44628.549305555556</v>
      </c>
      <c r="B76" s="11"/>
      <c r="C76" s="15">
        <v>44628</v>
      </c>
      <c r="D76" s="16">
        <v>0.5493055555555556</v>
      </c>
      <c r="E76" s="16"/>
      <c r="F76" s="12">
        <v>63</v>
      </c>
      <c r="G76" s="12">
        <v>64.400000000000006</v>
      </c>
      <c r="H76" s="12">
        <v>72.8</v>
      </c>
      <c r="I76" s="12">
        <v>66.5</v>
      </c>
      <c r="J76" s="12">
        <v>68.599999999999994</v>
      </c>
      <c r="K76" s="12">
        <v>70</v>
      </c>
      <c r="L76" s="12">
        <v>74.900000000000006</v>
      </c>
      <c r="M76" s="12">
        <v>67.899999999999991</v>
      </c>
      <c r="N76" s="13">
        <v>68.512499999999989</v>
      </c>
      <c r="O76" s="17" t="s">
        <v>10</v>
      </c>
      <c r="P76" s="14" t="s">
        <v>10</v>
      </c>
      <c r="Q76" s="14" t="s">
        <v>118</v>
      </c>
      <c r="R76" s="14" t="s">
        <v>119</v>
      </c>
      <c r="S76" s="14" t="s">
        <v>144</v>
      </c>
    </row>
    <row r="77" spans="1:19" hidden="1" x14ac:dyDescent="0.3">
      <c r="A77" s="11">
        <v>44628.552777777775</v>
      </c>
      <c r="B77" s="11"/>
      <c r="C77" s="15">
        <v>44628</v>
      </c>
      <c r="D77" s="16">
        <v>0.55277777777777781</v>
      </c>
      <c r="E77" s="16"/>
      <c r="F77" s="12">
        <v>68.400000000000006</v>
      </c>
      <c r="G77" s="12">
        <v>69.92</v>
      </c>
      <c r="H77" s="12">
        <v>79.040000000000006</v>
      </c>
      <c r="I77" s="12">
        <v>72.2</v>
      </c>
      <c r="J77" s="12">
        <v>74.48</v>
      </c>
      <c r="K77" s="12">
        <v>76</v>
      </c>
      <c r="L77" s="12">
        <v>81.320000000000007</v>
      </c>
      <c r="M77" s="12">
        <v>73.72</v>
      </c>
      <c r="N77" s="13">
        <v>74.385000000000005</v>
      </c>
      <c r="O77" s="17" t="s">
        <v>10</v>
      </c>
      <c r="P77" s="14" t="s">
        <v>10</v>
      </c>
      <c r="Q77" s="14" t="s">
        <v>118</v>
      </c>
      <c r="R77" s="14" t="s">
        <v>119</v>
      </c>
      <c r="S77" s="14" t="s">
        <v>144</v>
      </c>
    </row>
    <row r="78" spans="1:19" hidden="1" x14ac:dyDescent="0.3">
      <c r="A78" s="11">
        <v>44628.556250000001</v>
      </c>
      <c r="B78" s="11"/>
      <c r="C78" s="15">
        <v>44628</v>
      </c>
      <c r="D78" s="16">
        <v>0.55625000000000002</v>
      </c>
      <c r="E78" s="16"/>
      <c r="F78" s="12">
        <v>77.400000000000006</v>
      </c>
      <c r="G78" s="12">
        <v>79.12</v>
      </c>
      <c r="H78" s="12">
        <v>89.44</v>
      </c>
      <c r="I78" s="12">
        <v>81.7</v>
      </c>
      <c r="J78" s="12">
        <v>84.28</v>
      </c>
      <c r="K78" s="12">
        <v>86</v>
      </c>
      <c r="L78" s="12">
        <v>92.02000000000001</v>
      </c>
      <c r="M78" s="12">
        <v>83.42</v>
      </c>
      <c r="N78" s="13">
        <v>84.172499999999999</v>
      </c>
      <c r="O78" s="17" t="s">
        <v>10</v>
      </c>
      <c r="P78" s="14" t="s">
        <v>10</v>
      </c>
      <c r="Q78" s="14" t="s">
        <v>118</v>
      </c>
      <c r="R78" s="14" t="s">
        <v>119</v>
      </c>
      <c r="S78" s="14" t="s">
        <v>144</v>
      </c>
    </row>
    <row r="79" spans="1:19" hidden="1" x14ac:dyDescent="0.3">
      <c r="A79" s="11">
        <v>44628.55972222222</v>
      </c>
      <c r="B79" s="11"/>
      <c r="C79" s="15">
        <v>44628</v>
      </c>
      <c r="D79" s="16">
        <v>0.55972222222222223</v>
      </c>
      <c r="E79" s="16"/>
      <c r="F79" s="12">
        <v>70.2</v>
      </c>
      <c r="G79" s="12">
        <v>71.760000000000005</v>
      </c>
      <c r="H79" s="12">
        <v>81.12</v>
      </c>
      <c r="I79" s="12">
        <v>74.099999999999994</v>
      </c>
      <c r="J79" s="12">
        <v>76.44</v>
      </c>
      <c r="K79" s="12">
        <v>78</v>
      </c>
      <c r="L79" s="12">
        <v>83.460000000000008</v>
      </c>
      <c r="M79" s="12">
        <v>75.66</v>
      </c>
      <c r="N79" s="13">
        <v>76.342500000000001</v>
      </c>
      <c r="O79" s="17" t="s">
        <v>10</v>
      </c>
      <c r="P79" s="14" t="s">
        <v>10</v>
      </c>
      <c r="Q79" s="14" t="s">
        <v>118</v>
      </c>
      <c r="R79" s="14" t="s">
        <v>119</v>
      </c>
      <c r="S79" s="14" t="s">
        <v>144</v>
      </c>
    </row>
    <row r="80" spans="1:19" hidden="1" x14ac:dyDescent="0.3">
      <c r="A80" s="11">
        <v>44628.563194444447</v>
      </c>
      <c r="B80" s="11"/>
      <c r="C80" s="15">
        <v>44628</v>
      </c>
      <c r="D80" s="16">
        <v>0.56319444444444444</v>
      </c>
      <c r="E80" s="16"/>
      <c r="F80" s="12">
        <v>71.100000000000009</v>
      </c>
      <c r="G80" s="12">
        <v>72.680000000000007</v>
      </c>
      <c r="H80" s="12">
        <v>82.16</v>
      </c>
      <c r="I80" s="12">
        <v>75.05</v>
      </c>
      <c r="J80" s="12">
        <v>77.42</v>
      </c>
      <c r="K80" s="12">
        <v>79</v>
      </c>
      <c r="L80" s="12">
        <v>84.53</v>
      </c>
      <c r="M80" s="12">
        <v>76.63</v>
      </c>
      <c r="N80" s="13">
        <v>77.321250000000006</v>
      </c>
      <c r="O80" s="17" t="s">
        <v>10</v>
      </c>
      <c r="P80" s="14" t="s">
        <v>10</v>
      </c>
      <c r="Q80" s="14" t="s">
        <v>118</v>
      </c>
      <c r="R80" s="14" t="s">
        <v>119</v>
      </c>
      <c r="S80" s="14" t="s">
        <v>144</v>
      </c>
    </row>
    <row r="81" spans="1:19" hidden="1" x14ac:dyDescent="0.3">
      <c r="A81" s="11">
        <v>44628.566666666666</v>
      </c>
      <c r="B81" s="11"/>
      <c r="C81" s="15">
        <v>44628</v>
      </c>
      <c r="D81" s="16">
        <v>0.56666666666666665</v>
      </c>
      <c r="E81" s="16"/>
      <c r="F81" s="12">
        <v>57.6</v>
      </c>
      <c r="G81" s="12">
        <v>58.88</v>
      </c>
      <c r="H81" s="12">
        <v>66.56</v>
      </c>
      <c r="I81" s="12">
        <v>60.8</v>
      </c>
      <c r="J81" s="12">
        <v>62.72</v>
      </c>
      <c r="K81" s="12">
        <v>64</v>
      </c>
      <c r="L81" s="12">
        <v>68.48</v>
      </c>
      <c r="M81" s="12">
        <v>62.08</v>
      </c>
      <c r="N81" s="13">
        <v>62.640000000000008</v>
      </c>
      <c r="O81" s="17" t="s">
        <v>10</v>
      </c>
      <c r="P81" s="14" t="s">
        <v>10</v>
      </c>
      <c r="Q81" s="14" t="s">
        <v>118</v>
      </c>
      <c r="R81" s="14" t="s">
        <v>119</v>
      </c>
      <c r="S81" s="14" t="s">
        <v>144</v>
      </c>
    </row>
    <row r="82" spans="1:19" hidden="1" x14ac:dyDescent="0.3">
      <c r="A82" s="11">
        <v>44628.570138888892</v>
      </c>
      <c r="B82" s="11"/>
      <c r="C82" s="15">
        <v>44628</v>
      </c>
      <c r="D82" s="16">
        <v>0.57013888888888886</v>
      </c>
      <c r="E82" s="16"/>
      <c r="F82" s="12">
        <v>65.7</v>
      </c>
      <c r="G82" s="12">
        <v>67.16</v>
      </c>
      <c r="H82" s="12">
        <v>75.92</v>
      </c>
      <c r="I82" s="12">
        <v>69.349999999999994</v>
      </c>
      <c r="J82" s="12">
        <v>71.539999999999992</v>
      </c>
      <c r="K82" s="12">
        <v>73</v>
      </c>
      <c r="L82" s="12">
        <v>78.11</v>
      </c>
      <c r="M82" s="12">
        <v>70.81</v>
      </c>
      <c r="N82" s="13">
        <v>71.44874999999999</v>
      </c>
      <c r="O82" s="17" t="s">
        <v>10</v>
      </c>
      <c r="P82" s="14" t="s">
        <v>10</v>
      </c>
      <c r="Q82" s="14" t="s">
        <v>118</v>
      </c>
      <c r="R82" s="14" t="s">
        <v>119</v>
      </c>
      <c r="S82" s="14" t="s">
        <v>144</v>
      </c>
    </row>
    <row r="83" spans="1:19" hidden="1" x14ac:dyDescent="0.3">
      <c r="A83" s="11">
        <v>44628.573611111111</v>
      </c>
      <c r="B83" s="11"/>
      <c r="C83" s="15">
        <v>44628</v>
      </c>
      <c r="D83" s="16">
        <v>0.57361111111111118</v>
      </c>
      <c r="E83" s="16"/>
      <c r="F83" s="12">
        <v>72</v>
      </c>
      <c r="G83" s="12">
        <v>73.600000000000009</v>
      </c>
      <c r="H83" s="12">
        <v>83.2</v>
      </c>
      <c r="I83" s="12">
        <v>76</v>
      </c>
      <c r="J83" s="12">
        <v>78.400000000000006</v>
      </c>
      <c r="K83" s="12">
        <v>80</v>
      </c>
      <c r="L83" s="12">
        <v>85.600000000000009</v>
      </c>
      <c r="M83" s="12">
        <v>77.599999999999994</v>
      </c>
      <c r="N83" s="13">
        <v>78.300000000000011</v>
      </c>
      <c r="O83" s="17" t="s">
        <v>10</v>
      </c>
      <c r="P83" s="14" t="s">
        <v>10</v>
      </c>
      <c r="Q83" s="14" t="s">
        <v>118</v>
      </c>
      <c r="R83" s="14" t="s">
        <v>119</v>
      </c>
      <c r="S83" s="14" t="s">
        <v>144</v>
      </c>
    </row>
    <row r="84" spans="1:19" hidden="1" x14ac:dyDescent="0.3">
      <c r="A84" s="11">
        <v>44628.57708333333</v>
      </c>
      <c r="B84" s="11"/>
      <c r="C84" s="15">
        <v>44628</v>
      </c>
      <c r="D84" s="16">
        <v>0.57708333333333328</v>
      </c>
      <c r="E84" s="16"/>
      <c r="F84" s="12">
        <v>58.5</v>
      </c>
      <c r="G84" s="12">
        <v>59.800000000000004</v>
      </c>
      <c r="H84" s="12">
        <v>67.600000000000009</v>
      </c>
      <c r="I84" s="12">
        <v>61.75</v>
      </c>
      <c r="J84" s="12">
        <v>63.699999999999996</v>
      </c>
      <c r="K84" s="12">
        <v>65</v>
      </c>
      <c r="L84" s="12">
        <v>69.55</v>
      </c>
      <c r="M84" s="12">
        <v>63.05</v>
      </c>
      <c r="N84" s="13">
        <v>63.618750000000006</v>
      </c>
      <c r="O84" s="17" t="s">
        <v>10</v>
      </c>
      <c r="P84" s="14" t="s">
        <v>10</v>
      </c>
      <c r="Q84" s="14" t="s">
        <v>118</v>
      </c>
      <c r="R84" s="14" t="s">
        <v>119</v>
      </c>
      <c r="S84" s="14" t="s">
        <v>144</v>
      </c>
    </row>
    <row r="85" spans="1:19" hidden="1" x14ac:dyDescent="0.3">
      <c r="A85" s="11">
        <v>44628.580555555556</v>
      </c>
      <c r="B85" s="11"/>
      <c r="C85" s="15">
        <v>44628</v>
      </c>
      <c r="D85" s="16">
        <v>0.5805555555555556</v>
      </c>
      <c r="E85" s="16"/>
      <c r="F85" s="12">
        <v>66.600000000000009</v>
      </c>
      <c r="G85" s="12">
        <v>68.08</v>
      </c>
      <c r="H85" s="12">
        <v>76.960000000000008</v>
      </c>
      <c r="I85" s="12">
        <v>70.3</v>
      </c>
      <c r="J85" s="12">
        <v>72.52</v>
      </c>
      <c r="K85" s="12">
        <v>74</v>
      </c>
      <c r="L85" s="12">
        <v>79.180000000000007</v>
      </c>
      <c r="M85" s="12">
        <v>71.78</v>
      </c>
      <c r="N85" s="13">
        <v>72.427499999999995</v>
      </c>
      <c r="O85" s="17" t="s">
        <v>10</v>
      </c>
      <c r="P85" s="14" t="s">
        <v>10</v>
      </c>
      <c r="Q85" s="14" t="s">
        <v>118</v>
      </c>
      <c r="R85" s="14" t="s">
        <v>119</v>
      </c>
      <c r="S85" s="14" t="s">
        <v>144</v>
      </c>
    </row>
    <row r="86" spans="1:19" hidden="1" x14ac:dyDescent="0.3">
      <c r="A86" s="11">
        <v>44628.584027777775</v>
      </c>
      <c r="B86" s="11"/>
      <c r="C86" s="15">
        <v>44628</v>
      </c>
      <c r="D86" s="16">
        <v>0.58402777777777781</v>
      </c>
      <c r="E86" s="16"/>
      <c r="F86" s="12">
        <v>72</v>
      </c>
      <c r="G86" s="12">
        <v>73.600000000000009</v>
      </c>
      <c r="H86" s="12">
        <v>83.2</v>
      </c>
      <c r="I86" s="12">
        <v>76</v>
      </c>
      <c r="J86" s="12">
        <v>78.400000000000006</v>
      </c>
      <c r="K86" s="12">
        <v>80</v>
      </c>
      <c r="L86" s="12">
        <v>85.600000000000009</v>
      </c>
      <c r="M86" s="12">
        <v>77.599999999999994</v>
      </c>
      <c r="N86" s="13">
        <v>78.300000000000011</v>
      </c>
      <c r="O86" s="17" t="s">
        <v>138</v>
      </c>
      <c r="P86" s="14" t="s">
        <v>116</v>
      </c>
      <c r="Q86" s="14" t="s">
        <v>118</v>
      </c>
      <c r="R86" s="14" t="s">
        <v>119</v>
      </c>
      <c r="S86" s="14" t="s">
        <v>144</v>
      </c>
    </row>
    <row r="87" spans="1:19" hidden="1" x14ac:dyDescent="0.3">
      <c r="A87" s="11">
        <v>44628.587500000001</v>
      </c>
      <c r="B87" s="11"/>
      <c r="C87" s="15">
        <v>44628</v>
      </c>
      <c r="D87" s="16">
        <v>0.58750000000000002</v>
      </c>
      <c r="E87" s="33" t="str">
        <f>TEXT(D87-$D$86,"hh:mm")</f>
        <v>00:05</v>
      </c>
      <c r="F87" s="12">
        <v>73.8</v>
      </c>
      <c r="G87" s="12">
        <v>75.44</v>
      </c>
      <c r="H87" s="12">
        <v>85.28</v>
      </c>
      <c r="I87" s="12">
        <v>77.899999999999991</v>
      </c>
      <c r="J87" s="12">
        <v>80.36</v>
      </c>
      <c r="K87" s="12">
        <v>82</v>
      </c>
      <c r="L87" s="12">
        <v>87.740000000000009</v>
      </c>
      <c r="M87" s="12">
        <v>79.539999999999992</v>
      </c>
      <c r="N87" s="13">
        <v>80.257499999999993</v>
      </c>
      <c r="O87" s="17" t="s">
        <v>138</v>
      </c>
      <c r="P87" s="14" t="s">
        <v>116</v>
      </c>
      <c r="Q87" s="14" t="s">
        <v>118</v>
      </c>
      <c r="R87" s="14" t="s">
        <v>119</v>
      </c>
      <c r="S87" s="14" t="s">
        <v>144</v>
      </c>
    </row>
    <row r="88" spans="1:19" hidden="1" x14ac:dyDescent="0.3">
      <c r="A88" s="11">
        <v>44628.59097222222</v>
      </c>
      <c r="B88" s="11"/>
      <c r="C88" s="15">
        <v>44628</v>
      </c>
      <c r="D88" s="16">
        <v>0.59097222222222223</v>
      </c>
      <c r="E88" s="33" t="str">
        <f>TEXT(D88-$D$86,"hh:mm")</f>
        <v>00:10</v>
      </c>
      <c r="F88" s="12">
        <v>62.1</v>
      </c>
      <c r="G88" s="12">
        <v>63.480000000000004</v>
      </c>
      <c r="H88" s="12">
        <v>71.760000000000005</v>
      </c>
      <c r="I88" s="12">
        <v>65.55</v>
      </c>
      <c r="J88" s="12">
        <v>67.62</v>
      </c>
      <c r="K88" s="12">
        <v>69</v>
      </c>
      <c r="L88" s="12">
        <v>73.83</v>
      </c>
      <c r="M88" s="12">
        <v>66.929999999999993</v>
      </c>
      <c r="N88" s="13">
        <v>67.533749999999998</v>
      </c>
      <c r="O88" s="17" t="s">
        <v>138</v>
      </c>
      <c r="P88" s="14" t="s">
        <v>116</v>
      </c>
      <c r="Q88" s="14" t="s">
        <v>118</v>
      </c>
      <c r="R88" s="14" t="s">
        <v>119</v>
      </c>
      <c r="S88" s="14" t="s">
        <v>144</v>
      </c>
    </row>
    <row r="89" spans="1:19" hidden="1" x14ac:dyDescent="0.3">
      <c r="A89" s="11">
        <v>44629.361805555556</v>
      </c>
      <c r="B89" s="11"/>
      <c r="C89" s="15">
        <v>44629</v>
      </c>
      <c r="D89" s="16">
        <v>0.36180555555555555</v>
      </c>
      <c r="E89" s="16"/>
      <c r="F89" s="12">
        <v>80.100000000000009</v>
      </c>
      <c r="G89" s="12">
        <v>81.88000000000001</v>
      </c>
      <c r="H89" s="12">
        <v>92.56</v>
      </c>
      <c r="I89" s="12">
        <v>84.55</v>
      </c>
      <c r="J89" s="12">
        <v>87.22</v>
      </c>
      <c r="K89" s="12">
        <v>89</v>
      </c>
      <c r="L89" s="12">
        <v>95.23</v>
      </c>
      <c r="M89" s="12">
        <v>86.33</v>
      </c>
      <c r="N89" s="13">
        <v>87.108750000000015</v>
      </c>
      <c r="O89" s="17" t="s">
        <v>136</v>
      </c>
      <c r="P89" s="14" t="s">
        <v>8</v>
      </c>
      <c r="Q89" s="14" t="s">
        <v>118</v>
      </c>
      <c r="R89" s="14" t="s">
        <v>119</v>
      </c>
      <c r="S89" s="14" t="s">
        <v>143</v>
      </c>
    </row>
    <row r="90" spans="1:19" hidden="1" x14ac:dyDescent="0.3">
      <c r="A90" s="11">
        <v>44629.365277777775</v>
      </c>
      <c r="B90" s="11"/>
      <c r="C90" s="15">
        <v>44629</v>
      </c>
      <c r="D90" s="16">
        <v>0.36527777777777781</v>
      </c>
      <c r="E90" s="33" t="str">
        <f t="shared" ref="E90:E109" si="5">TEXT(D90-$D$89,"hh:mm")</f>
        <v>00:05</v>
      </c>
      <c r="F90" s="12">
        <v>81</v>
      </c>
      <c r="G90" s="12">
        <v>82.8</v>
      </c>
      <c r="H90" s="12">
        <v>93.600000000000009</v>
      </c>
      <c r="I90" s="12">
        <v>85.5</v>
      </c>
      <c r="J90" s="12">
        <v>88.2</v>
      </c>
      <c r="K90" s="12">
        <v>90</v>
      </c>
      <c r="L90" s="12">
        <v>96.300000000000011</v>
      </c>
      <c r="M90" s="12">
        <v>87.3</v>
      </c>
      <c r="N90" s="13">
        <v>88.087500000000006</v>
      </c>
      <c r="O90" s="17" t="s">
        <v>136</v>
      </c>
      <c r="P90" s="14" t="s">
        <v>8</v>
      </c>
      <c r="Q90" s="14" t="s">
        <v>118</v>
      </c>
      <c r="R90" s="14" t="s">
        <v>119</v>
      </c>
      <c r="S90" s="14" t="s">
        <v>143</v>
      </c>
    </row>
    <row r="91" spans="1:19" hidden="1" x14ac:dyDescent="0.3">
      <c r="A91" s="11">
        <v>44629.368750000001</v>
      </c>
      <c r="B91" s="11"/>
      <c r="C91" s="15">
        <v>44629</v>
      </c>
      <c r="D91" s="16">
        <v>0.36874999999999997</v>
      </c>
      <c r="E91" s="33" t="str">
        <f t="shared" si="5"/>
        <v>00:10</v>
      </c>
      <c r="F91" s="12">
        <v>77.400000000000006</v>
      </c>
      <c r="G91" s="12">
        <v>79.12</v>
      </c>
      <c r="H91" s="12">
        <v>89.44</v>
      </c>
      <c r="I91" s="12">
        <v>81.7</v>
      </c>
      <c r="J91" s="12">
        <v>84.28</v>
      </c>
      <c r="K91" s="12">
        <v>86</v>
      </c>
      <c r="L91" s="12">
        <v>92.02000000000001</v>
      </c>
      <c r="M91" s="12">
        <v>83.42</v>
      </c>
      <c r="N91" s="13">
        <v>84.172499999999999</v>
      </c>
      <c r="O91" s="17" t="s">
        <v>136</v>
      </c>
      <c r="P91" s="14" t="s">
        <v>8</v>
      </c>
      <c r="Q91" s="14" t="s">
        <v>118</v>
      </c>
      <c r="R91" s="14" t="s">
        <v>119</v>
      </c>
      <c r="S91" s="14" t="s">
        <v>143</v>
      </c>
    </row>
    <row r="92" spans="1:19" hidden="1" x14ac:dyDescent="0.3">
      <c r="A92" s="11">
        <v>44629.37222222222</v>
      </c>
      <c r="B92" s="11"/>
      <c r="C92" s="15">
        <v>44629</v>
      </c>
      <c r="D92" s="16">
        <v>0.37222222222222223</v>
      </c>
      <c r="E92" s="33" t="str">
        <f t="shared" si="5"/>
        <v>00:15</v>
      </c>
      <c r="F92" s="12">
        <v>79.2</v>
      </c>
      <c r="G92" s="12">
        <v>80.960000000000008</v>
      </c>
      <c r="H92" s="12">
        <v>91.52000000000001</v>
      </c>
      <c r="I92" s="12">
        <v>83.6</v>
      </c>
      <c r="J92" s="12">
        <v>86.24</v>
      </c>
      <c r="K92" s="12">
        <v>88</v>
      </c>
      <c r="L92" s="12">
        <v>94.160000000000011</v>
      </c>
      <c r="M92" s="12">
        <v>85.36</v>
      </c>
      <c r="N92" s="13">
        <v>86.13000000000001</v>
      </c>
      <c r="O92" s="17" t="s">
        <v>136</v>
      </c>
      <c r="P92" s="14" t="s">
        <v>8</v>
      </c>
      <c r="Q92" s="14" t="s">
        <v>118</v>
      </c>
      <c r="R92" s="14" t="s">
        <v>119</v>
      </c>
      <c r="S92" s="14" t="s">
        <v>143</v>
      </c>
    </row>
    <row r="93" spans="1:19" hidden="1" x14ac:dyDescent="0.3">
      <c r="A93" s="11">
        <v>44629.375694444447</v>
      </c>
      <c r="B93" s="11"/>
      <c r="C93" s="15">
        <v>44629</v>
      </c>
      <c r="D93" s="16">
        <v>0.3756944444444445</v>
      </c>
      <c r="E93" s="33" t="str">
        <f t="shared" si="5"/>
        <v>00:20</v>
      </c>
      <c r="F93" s="12">
        <v>75.600000000000009</v>
      </c>
      <c r="G93" s="12">
        <v>77.28</v>
      </c>
      <c r="H93" s="12">
        <v>87.36</v>
      </c>
      <c r="I93" s="12">
        <v>79.8</v>
      </c>
      <c r="J93" s="12">
        <v>82.32</v>
      </c>
      <c r="K93" s="12">
        <v>84</v>
      </c>
      <c r="L93" s="12">
        <v>89.88000000000001</v>
      </c>
      <c r="M93" s="12">
        <v>81.48</v>
      </c>
      <c r="N93" s="13">
        <v>82.215000000000003</v>
      </c>
      <c r="O93" s="17" t="s">
        <v>136</v>
      </c>
      <c r="P93" s="14" t="s">
        <v>9</v>
      </c>
      <c r="Q93" s="14" t="s">
        <v>118</v>
      </c>
      <c r="R93" s="14" t="s">
        <v>119</v>
      </c>
      <c r="S93" s="14" t="s">
        <v>143</v>
      </c>
    </row>
    <row r="94" spans="1:19" hidden="1" x14ac:dyDescent="0.3">
      <c r="A94" s="11">
        <v>44629.379166666666</v>
      </c>
      <c r="B94" s="11"/>
      <c r="C94" s="15">
        <v>44629</v>
      </c>
      <c r="D94" s="16">
        <v>0.37916666666666665</v>
      </c>
      <c r="E94" s="33" t="str">
        <f t="shared" si="5"/>
        <v>00:25</v>
      </c>
      <c r="F94" s="12">
        <v>72.900000000000006</v>
      </c>
      <c r="G94" s="12">
        <v>74.52000000000001</v>
      </c>
      <c r="H94" s="12">
        <v>84.240000000000009</v>
      </c>
      <c r="I94" s="12">
        <v>76.95</v>
      </c>
      <c r="J94" s="12">
        <v>79.38</v>
      </c>
      <c r="K94" s="12">
        <v>81</v>
      </c>
      <c r="L94" s="12">
        <v>86.67</v>
      </c>
      <c r="M94" s="12">
        <v>78.569999999999993</v>
      </c>
      <c r="N94" s="13">
        <v>79.278750000000002</v>
      </c>
      <c r="O94" s="17" t="s">
        <v>136</v>
      </c>
      <c r="P94" s="14" t="s">
        <v>9</v>
      </c>
      <c r="Q94" s="14" t="s">
        <v>118</v>
      </c>
      <c r="R94" s="14" t="s">
        <v>119</v>
      </c>
      <c r="S94" s="14" t="s">
        <v>143</v>
      </c>
    </row>
    <row r="95" spans="1:19" hidden="1" x14ac:dyDescent="0.3">
      <c r="A95" s="11">
        <v>44629.382638888892</v>
      </c>
      <c r="B95" s="11"/>
      <c r="C95" s="15">
        <v>44629</v>
      </c>
      <c r="D95" s="16">
        <v>0.38263888888888892</v>
      </c>
      <c r="E95" s="33" t="str">
        <f t="shared" si="5"/>
        <v>00:30</v>
      </c>
      <c r="F95" s="12">
        <v>72</v>
      </c>
      <c r="G95" s="12">
        <v>73.600000000000009</v>
      </c>
      <c r="H95" s="12">
        <v>83.2</v>
      </c>
      <c r="I95" s="12">
        <v>76</v>
      </c>
      <c r="J95" s="12">
        <v>78.400000000000006</v>
      </c>
      <c r="K95" s="12">
        <v>80</v>
      </c>
      <c r="L95" s="12">
        <v>85.600000000000009</v>
      </c>
      <c r="M95" s="12">
        <v>77.599999999999994</v>
      </c>
      <c r="N95" s="13">
        <v>78.300000000000011</v>
      </c>
      <c r="O95" s="17" t="s">
        <v>136</v>
      </c>
      <c r="P95" s="14" t="s">
        <v>9</v>
      </c>
      <c r="Q95" s="14" t="s">
        <v>118</v>
      </c>
      <c r="R95" s="14" t="s">
        <v>119</v>
      </c>
      <c r="S95" s="14" t="s">
        <v>143</v>
      </c>
    </row>
    <row r="96" spans="1:19" hidden="1" x14ac:dyDescent="0.3">
      <c r="A96" s="11">
        <v>44629.386111111111</v>
      </c>
      <c r="B96" s="11"/>
      <c r="C96" s="15">
        <v>44629</v>
      </c>
      <c r="D96" s="16">
        <v>0.38611111111111113</v>
      </c>
      <c r="E96" s="33" t="str">
        <f t="shared" si="5"/>
        <v>00:35</v>
      </c>
      <c r="F96" s="12">
        <v>72</v>
      </c>
      <c r="G96" s="12">
        <v>73.600000000000009</v>
      </c>
      <c r="H96" s="12">
        <v>83.2</v>
      </c>
      <c r="I96" s="12">
        <v>76</v>
      </c>
      <c r="J96" s="12">
        <v>78.400000000000006</v>
      </c>
      <c r="K96" s="12">
        <v>80</v>
      </c>
      <c r="L96" s="12">
        <v>85.600000000000009</v>
      </c>
      <c r="M96" s="12">
        <v>77.599999999999994</v>
      </c>
      <c r="N96" s="13">
        <v>78.300000000000011</v>
      </c>
      <c r="O96" s="17" t="s">
        <v>136</v>
      </c>
      <c r="P96" s="14" t="s">
        <v>9</v>
      </c>
      <c r="Q96" s="14" t="s">
        <v>118</v>
      </c>
      <c r="R96" s="14" t="s">
        <v>119</v>
      </c>
      <c r="S96" s="14" t="s">
        <v>143</v>
      </c>
    </row>
    <row r="97" spans="1:19" hidden="1" x14ac:dyDescent="0.3">
      <c r="A97" s="11">
        <v>44629.38958333333</v>
      </c>
      <c r="B97" s="11"/>
      <c r="C97" s="15">
        <v>44629</v>
      </c>
      <c r="D97" s="16">
        <v>0.38958333333333334</v>
      </c>
      <c r="E97" s="33" t="str">
        <f t="shared" si="5"/>
        <v>00:40</v>
      </c>
      <c r="F97" s="12">
        <v>71.100000000000009</v>
      </c>
      <c r="G97" s="12">
        <v>72.680000000000007</v>
      </c>
      <c r="H97" s="12">
        <v>82.16</v>
      </c>
      <c r="I97" s="12">
        <v>75.05</v>
      </c>
      <c r="J97" s="12">
        <v>77.42</v>
      </c>
      <c r="K97" s="12">
        <v>79</v>
      </c>
      <c r="L97" s="12">
        <v>84.53</v>
      </c>
      <c r="M97" s="12">
        <v>76.63</v>
      </c>
      <c r="N97" s="13">
        <v>77.321250000000006</v>
      </c>
      <c r="O97" s="17" t="s">
        <v>136</v>
      </c>
      <c r="P97" s="14" t="s">
        <v>116</v>
      </c>
      <c r="Q97" s="14" t="s">
        <v>118</v>
      </c>
      <c r="R97" s="14" t="s">
        <v>119</v>
      </c>
      <c r="S97" s="14" t="s">
        <v>143</v>
      </c>
    </row>
    <row r="98" spans="1:19" hidden="1" x14ac:dyDescent="0.3">
      <c r="A98" s="11">
        <v>44629.393055555556</v>
      </c>
      <c r="B98" s="11"/>
      <c r="C98" s="15">
        <v>44629</v>
      </c>
      <c r="D98" s="16">
        <v>0.39305555555555555</v>
      </c>
      <c r="E98" s="33" t="str">
        <f t="shared" si="5"/>
        <v>00:45</v>
      </c>
      <c r="F98" s="12">
        <v>67.5</v>
      </c>
      <c r="G98" s="12">
        <v>69</v>
      </c>
      <c r="H98" s="12">
        <v>78</v>
      </c>
      <c r="I98" s="12">
        <v>71.25</v>
      </c>
      <c r="J98" s="12">
        <v>73.5</v>
      </c>
      <c r="K98" s="12">
        <v>75</v>
      </c>
      <c r="L98" s="12">
        <v>80.25</v>
      </c>
      <c r="M98" s="12">
        <v>72.75</v>
      </c>
      <c r="N98" s="13">
        <v>73.40625</v>
      </c>
      <c r="O98" s="17" t="s">
        <v>136</v>
      </c>
      <c r="P98" s="14" t="s">
        <v>116</v>
      </c>
      <c r="Q98" s="14" t="s">
        <v>118</v>
      </c>
      <c r="R98" s="14" t="s">
        <v>119</v>
      </c>
      <c r="S98" s="14" t="s">
        <v>143</v>
      </c>
    </row>
    <row r="99" spans="1:19" hidden="1" x14ac:dyDescent="0.3">
      <c r="A99" s="11">
        <v>44629.396527777775</v>
      </c>
      <c r="B99" s="11"/>
      <c r="C99" s="15">
        <v>44629</v>
      </c>
      <c r="D99" s="16">
        <v>0.39652777777777781</v>
      </c>
      <c r="E99" s="33" t="str">
        <f t="shared" si="5"/>
        <v>00:50</v>
      </c>
      <c r="F99" s="12">
        <v>78.3</v>
      </c>
      <c r="G99" s="12">
        <v>80.040000000000006</v>
      </c>
      <c r="H99" s="12">
        <v>90.48</v>
      </c>
      <c r="I99" s="12">
        <v>82.649999999999991</v>
      </c>
      <c r="J99" s="12">
        <v>85.26</v>
      </c>
      <c r="K99" s="12">
        <v>87</v>
      </c>
      <c r="L99" s="12">
        <v>93.09</v>
      </c>
      <c r="M99" s="12">
        <v>84.39</v>
      </c>
      <c r="N99" s="13">
        <v>85.15124999999999</v>
      </c>
      <c r="O99" s="17" t="s">
        <v>136</v>
      </c>
      <c r="P99" s="14" t="s">
        <v>116</v>
      </c>
      <c r="Q99" s="14" t="s">
        <v>118</v>
      </c>
      <c r="R99" s="14" t="s">
        <v>119</v>
      </c>
      <c r="S99" s="14" t="s">
        <v>143</v>
      </c>
    </row>
    <row r="100" spans="1:19" hidden="1" x14ac:dyDescent="0.3">
      <c r="A100" s="11">
        <v>44629.4</v>
      </c>
      <c r="B100" s="11"/>
      <c r="C100" s="15">
        <v>44629</v>
      </c>
      <c r="D100" s="16">
        <v>0.39999999999999997</v>
      </c>
      <c r="E100" s="33" t="str">
        <f t="shared" si="5"/>
        <v>00:55</v>
      </c>
      <c r="F100" s="12">
        <v>73.8</v>
      </c>
      <c r="G100" s="12">
        <v>75.44</v>
      </c>
      <c r="H100" s="12">
        <v>85.28</v>
      </c>
      <c r="I100" s="12">
        <v>77.899999999999991</v>
      </c>
      <c r="J100" s="12">
        <v>80.36</v>
      </c>
      <c r="K100" s="12">
        <v>82</v>
      </c>
      <c r="L100" s="12">
        <v>87.740000000000009</v>
      </c>
      <c r="M100" s="12">
        <v>79.539999999999992</v>
      </c>
      <c r="N100" s="13">
        <v>80.257499999999993</v>
      </c>
      <c r="O100" s="17" t="s">
        <v>136</v>
      </c>
      <c r="P100" s="14" t="s">
        <v>116</v>
      </c>
      <c r="Q100" s="14" t="s">
        <v>118</v>
      </c>
      <c r="R100" s="14" t="s">
        <v>119</v>
      </c>
      <c r="S100" s="14" t="s">
        <v>143</v>
      </c>
    </row>
    <row r="101" spans="1:19" hidden="1" x14ac:dyDescent="0.3">
      <c r="A101" s="11">
        <v>44629.40347222222</v>
      </c>
      <c r="B101" s="11"/>
      <c r="C101" s="15">
        <v>44629</v>
      </c>
      <c r="D101" s="16">
        <v>0.40347222222222223</v>
      </c>
      <c r="E101" s="33" t="str">
        <f t="shared" si="5"/>
        <v>01:00</v>
      </c>
      <c r="F101" s="12">
        <v>74.7</v>
      </c>
      <c r="G101" s="12">
        <v>76.36</v>
      </c>
      <c r="H101" s="12">
        <v>86.320000000000007</v>
      </c>
      <c r="I101" s="12">
        <v>78.849999999999994</v>
      </c>
      <c r="J101" s="12">
        <v>81.34</v>
      </c>
      <c r="K101" s="12">
        <v>83</v>
      </c>
      <c r="L101" s="12">
        <v>88.81</v>
      </c>
      <c r="M101" s="12">
        <v>80.509999999999991</v>
      </c>
      <c r="N101" s="13">
        <v>81.236250000000013</v>
      </c>
      <c r="O101" s="17" t="s">
        <v>136</v>
      </c>
      <c r="P101" s="14" t="s">
        <v>116</v>
      </c>
      <c r="Q101" s="14" t="s">
        <v>118</v>
      </c>
      <c r="R101" s="14" t="s">
        <v>119</v>
      </c>
      <c r="S101" s="14" t="s">
        <v>143</v>
      </c>
    </row>
    <row r="102" spans="1:19" hidden="1" x14ac:dyDescent="0.3">
      <c r="A102" s="11">
        <v>44629.406944444447</v>
      </c>
      <c r="B102" s="11"/>
      <c r="C102" s="15">
        <v>44629</v>
      </c>
      <c r="D102" s="16">
        <v>0.4069444444444445</v>
      </c>
      <c r="E102" s="33" t="str">
        <f t="shared" si="5"/>
        <v>01:05</v>
      </c>
      <c r="F102" s="12">
        <v>72.900000000000006</v>
      </c>
      <c r="G102" s="12">
        <v>74.52000000000001</v>
      </c>
      <c r="H102" s="12">
        <v>84.240000000000009</v>
      </c>
      <c r="I102" s="12">
        <v>76.95</v>
      </c>
      <c r="J102" s="12">
        <v>79.38</v>
      </c>
      <c r="K102" s="12">
        <v>81</v>
      </c>
      <c r="L102" s="12">
        <v>86.67</v>
      </c>
      <c r="M102" s="12">
        <v>78.569999999999993</v>
      </c>
      <c r="N102" s="13">
        <v>79.278750000000002</v>
      </c>
      <c r="O102" s="17" t="s">
        <v>136</v>
      </c>
      <c r="P102" s="14" t="s">
        <v>116</v>
      </c>
      <c r="Q102" s="14" t="s">
        <v>118</v>
      </c>
      <c r="R102" s="14" t="s">
        <v>119</v>
      </c>
      <c r="S102" s="14" t="s">
        <v>143</v>
      </c>
    </row>
    <row r="103" spans="1:19" hidden="1" x14ac:dyDescent="0.3">
      <c r="A103" s="11">
        <v>44629.410416666666</v>
      </c>
      <c r="B103" s="11"/>
      <c r="C103" s="15">
        <v>44629</v>
      </c>
      <c r="D103" s="16">
        <v>0.41041666666666665</v>
      </c>
      <c r="E103" s="33" t="str">
        <f t="shared" si="5"/>
        <v>01:10</v>
      </c>
      <c r="F103" s="12">
        <v>77.400000000000006</v>
      </c>
      <c r="G103" s="12">
        <v>79.12</v>
      </c>
      <c r="H103" s="12">
        <v>89.44</v>
      </c>
      <c r="I103" s="12">
        <v>81.7</v>
      </c>
      <c r="J103" s="12">
        <v>84.28</v>
      </c>
      <c r="K103" s="12">
        <v>86</v>
      </c>
      <c r="L103" s="12">
        <v>92.02000000000001</v>
      </c>
      <c r="M103" s="12">
        <v>83.42</v>
      </c>
      <c r="N103" s="13">
        <v>84.172499999999999</v>
      </c>
      <c r="O103" s="17" t="s">
        <v>136</v>
      </c>
      <c r="P103" s="14" t="s">
        <v>116</v>
      </c>
      <c r="Q103" s="14" t="s">
        <v>118</v>
      </c>
      <c r="R103" s="14" t="s">
        <v>119</v>
      </c>
      <c r="S103" s="14" t="s">
        <v>143</v>
      </c>
    </row>
    <row r="104" spans="1:19" hidden="1" x14ac:dyDescent="0.3">
      <c r="A104" s="11">
        <v>44629.413888888892</v>
      </c>
      <c r="B104" s="11"/>
      <c r="C104" s="15">
        <v>44629</v>
      </c>
      <c r="D104" s="16">
        <v>0.41388888888888892</v>
      </c>
      <c r="E104" s="33" t="str">
        <f t="shared" si="5"/>
        <v>01:15</v>
      </c>
      <c r="F104" s="12">
        <v>81</v>
      </c>
      <c r="G104" s="12">
        <v>82.8</v>
      </c>
      <c r="H104" s="12">
        <v>93.600000000000009</v>
      </c>
      <c r="I104" s="12">
        <v>85.5</v>
      </c>
      <c r="J104" s="12">
        <v>88.2</v>
      </c>
      <c r="K104" s="12">
        <v>90</v>
      </c>
      <c r="L104" s="12">
        <v>96.300000000000011</v>
      </c>
      <c r="M104" s="12">
        <v>87.3</v>
      </c>
      <c r="N104" s="13">
        <v>88.087500000000006</v>
      </c>
      <c r="O104" s="17" t="s">
        <v>136</v>
      </c>
      <c r="P104" s="14" t="s">
        <v>116</v>
      </c>
      <c r="Q104" s="14" t="s">
        <v>118</v>
      </c>
      <c r="R104" s="14" t="s">
        <v>119</v>
      </c>
      <c r="S104" s="14" t="s">
        <v>143</v>
      </c>
    </row>
    <row r="105" spans="1:19" hidden="1" x14ac:dyDescent="0.3">
      <c r="A105" s="11">
        <v>44629.417361111111</v>
      </c>
      <c r="B105" s="11"/>
      <c r="C105" s="15">
        <v>44629</v>
      </c>
      <c r="D105" s="16">
        <v>0.41736111111111113</v>
      </c>
      <c r="E105" s="33" t="str">
        <f t="shared" si="5"/>
        <v>01:20</v>
      </c>
      <c r="F105" s="12">
        <v>78.3</v>
      </c>
      <c r="G105" s="12">
        <v>80.040000000000006</v>
      </c>
      <c r="H105" s="12">
        <v>90.48</v>
      </c>
      <c r="I105" s="12">
        <v>82.649999999999991</v>
      </c>
      <c r="J105" s="12">
        <v>85.26</v>
      </c>
      <c r="K105" s="12">
        <v>87</v>
      </c>
      <c r="L105" s="12">
        <v>93.09</v>
      </c>
      <c r="M105" s="12">
        <v>84.39</v>
      </c>
      <c r="N105" s="13">
        <v>85.15124999999999</v>
      </c>
      <c r="O105" s="17" t="s">
        <v>136</v>
      </c>
      <c r="P105" s="14" t="s">
        <v>116</v>
      </c>
      <c r="Q105" s="14" t="s">
        <v>118</v>
      </c>
      <c r="R105" s="14" t="s">
        <v>119</v>
      </c>
      <c r="S105" s="14" t="s">
        <v>143</v>
      </c>
    </row>
    <row r="106" spans="1:19" hidden="1" x14ac:dyDescent="0.3">
      <c r="A106" s="11">
        <v>44629.42083333333</v>
      </c>
      <c r="B106" s="11"/>
      <c r="C106" s="15">
        <v>44629</v>
      </c>
      <c r="D106" s="16">
        <v>0.42083333333333334</v>
      </c>
      <c r="E106" s="33" t="str">
        <f t="shared" si="5"/>
        <v>01:25</v>
      </c>
      <c r="F106" s="12">
        <v>88.2</v>
      </c>
      <c r="G106" s="12">
        <v>90.160000000000011</v>
      </c>
      <c r="H106" s="12">
        <v>101.92</v>
      </c>
      <c r="I106" s="12">
        <v>93.1</v>
      </c>
      <c r="J106" s="12">
        <v>96.039999999999992</v>
      </c>
      <c r="K106" s="12">
        <v>98</v>
      </c>
      <c r="L106" s="12">
        <v>104.86</v>
      </c>
      <c r="M106" s="12">
        <v>95.06</v>
      </c>
      <c r="N106" s="13">
        <v>95.91749999999999</v>
      </c>
      <c r="O106" s="17" t="s">
        <v>136</v>
      </c>
      <c r="P106" s="14" t="s">
        <v>116</v>
      </c>
      <c r="Q106" s="14" t="s">
        <v>118</v>
      </c>
      <c r="R106" s="14" t="s">
        <v>119</v>
      </c>
      <c r="S106" s="14" t="s">
        <v>143</v>
      </c>
    </row>
    <row r="107" spans="1:19" hidden="1" x14ac:dyDescent="0.3">
      <c r="A107" s="11">
        <v>44629.424305555556</v>
      </c>
      <c r="B107" s="11"/>
      <c r="C107" s="15">
        <v>44629</v>
      </c>
      <c r="D107" s="16">
        <v>0.42430555555555555</v>
      </c>
      <c r="E107" s="33" t="str">
        <f t="shared" si="5"/>
        <v>01:30</v>
      </c>
      <c r="F107" s="12">
        <v>91.8</v>
      </c>
      <c r="G107" s="12">
        <v>93.84</v>
      </c>
      <c r="H107" s="12">
        <v>106.08</v>
      </c>
      <c r="I107" s="12">
        <v>96.899999999999991</v>
      </c>
      <c r="J107" s="12">
        <v>99.96</v>
      </c>
      <c r="K107" s="12">
        <v>102</v>
      </c>
      <c r="L107" s="12">
        <v>109.14</v>
      </c>
      <c r="M107" s="12">
        <v>98.94</v>
      </c>
      <c r="N107" s="13">
        <v>99.832499999999982</v>
      </c>
      <c r="O107" s="17" t="s">
        <v>136</v>
      </c>
      <c r="P107" s="14" t="s">
        <v>11</v>
      </c>
      <c r="Q107" s="14" t="s">
        <v>118</v>
      </c>
      <c r="R107" s="14" t="s">
        <v>119</v>
      </c>
      <c r="S107" s="14" t="s">
        <v>143</v>
      </c>
    </row>
    <row r="108" spans="1:19" hidden="1" x14ac:dyDescent="0.3">
      <c r="A108" s="11">
        <v>44629.427777777775</v>
      </c>
      <c r="B108" s="11"/>
      <c r="C108" s="15">
        <v>44629</v>
      </c>
      <c r="D108" s="16">
        <v>0.42777777777777781</v>
      </c>
      <c r="E108" s="33" t="str">
        <f t="shared" si="5"/>
        <v>01:35</v>
      </c>
      <c r="F108" s="12">
        <v>59.4</v>
      </c>
      <c r="G108" s="12">
        <v>60.720000000000006</v>
      </c>
      <c r="H108" s="12">
        <v>68.64</v>
      </c>
      <c r="I108" s="12">
        <v>62.699999999999996</v>
      </c>
      <c r="J108" s="12">
        <v>64.679999999999993</v>
      </c>
      <c r="K108" s="12">
        <v>66</v>
      </c>
      <c r="L108" s="12">
        <v>70.62</v>
      </c>
      <c r="M108" s="12">
        <v>64.02</v>
      </c>
      <c r="N108" s="13">
        <v>64.597499999999997</v>
      </c>
      <c r="O108" s="17" t="s">
        <v>136</v>
      </c>
      <c r="P108" s="14" t="s">
        <v>11</v>
      </c>
      <c r="Q108" s="14" t="s">
        <v>118</v>
      </c>
      <c r="R108" s="14" t="s">
        <v>119</v>
      </c>
      <c r="S108" s="14" t="s">
        <v>143</v>
      </c>
    </row>
    <row r="109" spans="1:19" hidden="1" x14ac:dyDescent="0.3">
      <c r="A109" s="11">
        <v>44629.431250000001</v>
      </c>
      <c r="B109" s="11"/>
      <c r="C109" s="15">
        <v>44629</v>
      </c>
      <c r="D109" s="16">
        <v>0.43124999999999997</v>
      </c>
      <c r="E109" s="33" t="str">
        <f t="shared" si="5"/>
        <v>01:40</v>
      </c>
      <c r="F109" s="12">
        <v>77.400000000000006</v>
      </c>
      <c r="G109" s="12">
        <v>79.12</v>
      </c>
      <c r="H109" s="12">
        <v>89.44</v>
      </c>
      <c r="I109" s="12">
        <v>81.7</v>
      </c>
      <c r="J109" s="12">
        <v>84.28</v>
      </c>
      <c r="K109" s="12">
        <v>86</v>
      </c>
      <c r="L109" s="12">
        <v>92.02000000000001</v>
      </c>
      <c r="M109" s="12">
        <v>83.42</v>
      </c>
      <c r="N109" s="13">
        <v>84.172499999999999</v>
      </c>
      <c r="O109" s="17" t="s">
        <v>136</v>
      </c>
      <c r="P109" s="14" t="s">
        <v>11</v>
      </c>
      <c r="Q109" s="14" t="s">
        <v>118</v>
      </c>
      <c r="R109" s="14" t="s">
        <v>119</v>
      </c>
      <c r="S109" s="14" t="s">
        <v>143</v>
      </c>
    </row>
    <row r="110" spans="1:19" hidden="1" x14ac:dyDescent="0.3">
      <c r="A110" s="11">
        <v>44630.42083333333</v>
      </c>
      <c r="B110" s="11"/>
      <c r="C110" s="15">
        <v>44630</v>
      </c>
      <c r="D110" s="16">
        <v>0.42083333333333334</v>
      </c>
      <c r="E110" s="16"/>
      <c r="F110" s="12">
        <v>72.900000000000006</v>
      </c>
      <c r="G110" s="12">
        <v>74.52000000000001</v>
      </c>
      <c r="H110" s="12">
        <v>84.240000000000009</v>
      </c>
      <c r="I110" s="12">
        <v>76.95</v>
      </c>
      <c r="J110" s="12">
        <v>79.38</v>
      </c>
      <c r="K110" s="12">
        <v>81</v>
      </c>
      <c r="L110" s="12">
        <v>81</v>
      </c>
      <c r="M110" s="12">
        <v>78.569999999999993</v>
      </c>
      <c r="N110" s="13">
        <v>78.569999999999993</v>
      </c>
      <c r="O110" s="17" t="s">
        <v>136</v>
      </c>
      <c r="P110" s="14" t="s">
        <v>8</v>
      </c>
      <c r="Q110" s="14" t="s">
        <v>118</v>
      </c>
      <c r="R110" s="14" t="s">
        <v>119</v>
      </c>
      <c r="S110" s="14" t="s">
        <v>144</v>
      </c>
    </row>
    <row r="111" spans="1:19" hidden="1" x14ac:dyDescent="0.3">
      <c r="A111" s="11">
        <v>44630.421423611115</v>
      </c>
      <c r="B111" s="11"/>
      <c r="C111" s="15">
        <v>44630</v>
      </c>
      <c r="D111" s="16">
        <v>0.4214236111111111</v>
      </c>
      <c r="E111" s="33" t="str">
        <f t="shared" ref="E111:E128" si="6">TEXT(D111-$D$110,"hh:mm")</f>
        <v>00:00</v>
      </c>
      <c r="F111" s="12">
        <v>73.8</v>
      </c>
      <c r="G111" s="12">
        <v>82</v>
      </c>
      <c r="H111" s="12">
        <v>85.28</v>
      </c>
      <c r="I111" s="12">
        <v>77.899999999999991</v>
      </c>
      <c r="J111" s="12">
        <v>80.36</v>
      </c>
      <c r="K111" s="12">
        <v>74.62</v>
      </c>
      <c r="L111" s="12">
        <v>87.740000000000009</v>
      </c>
      <c r="M111" s="12">
        <v>79.539999999999992</v>
      </c>
      <c r="N111" s="13">
        <v>80.155000000000001</v>
      </c>
      <c r="O111" s="17" t="s">
        <v>136</v>
      </c>
      <c r="P111" s="14" t="s">
        <v>8</v>
      </c>
      <c r="Q111" s="14" t="s">
        <v>118</v>
      </c>
      <c r="R111" s="14" t="s">
        <v>119</v>
      </c>
      <c r="S111" s="14" t="s">
        <v>144</v>
      </c>
    </row>
    <row r="112" spans="1:19" hidden="1" x14ac:dyDescent="0.3">
      <c r="A112" s="11">
        <v>44630.424097222225</v>
      </c>
      <c r="B112" s="11"/>
      <c r="C112" s="15">
        <v>44630</v>
      </c>
      <c r="D112" s="16">
        <v>0.42409722222222218</v>
      </c>
      <c r="E112" s="33" t="str">
        <f t="shared" si="6"/>
        <v>00:04</v>
      </c>
      <c r="F112" s="12">
        <v>78.3</v>
      </c>
      <c r="G112" s="12">
        <v>87</v>
      </c>
      <c r="H112" s="12">
        <v>90.48</v>
      </c>
      <c r="I112" s="12">
        <v>82.649999999999991</v>
      </c>
      <c r="J112" s="12">
        <v>85.26</v>
      </c>
      <c r="K112" s="12">
        <v>79.17</v>
      </c>
      <c r="L112" s="12">
        <v>93.09</v>
      </c>
      <c r="M112" s="12">
        <v>84.39</v>
      </c>
      <c r="N112" s="13">
        <v>85.042500000000004</v>
      </c>
      <c r="O112" s="17" t="s">
        <v>136</v>
      </c>
      <c r="P112" s="14" t="s">
        <v>8</v>
      </c>
      <c r="Q112" s="14" t="s">
        <v>118</v>
      </c>
      <c r="R112" s="14" t="s">
        <v>119</v>
      </c>
      <c r="S112" s="14" t="s">
        <v>144</v>
      </c>
    </row>
    <row r="113" spans="1:19" hidden="1" x14ac:dyDescent="0.3">
      <c r="A113" s="11">
        <v>44630.424305555556</v>
      </c>
      <c r="B113" s="11"/>
      <c r="C113" s="15">
        <v>44630</v>
      </c>
      <c r="D113" s="16">
        <v>0.42430555555555555</v>
      </c>
      <c r="E113" s="33" t="str">
        <f t="shared" si="6"/>
        <v>00:05</v>
      </c>
      <c r="F113" s="12">
        <v>80.100000000000009</v>
      </c>
      <c r="G113" s="12">
        <v>95</v>
      </c>
      <c r="H113" s="12">
        <v>92.56</v>
      </c>
      <c r="I113" s="12">
        <v>84.55</v>
      </c>
      <c r="J113" s="12">
        <v>87.22</v>
      </c>
      <c r="K113" s="12">
        <v>89</v>
      </c>
      <c r="L113" s="12">
        <v>83</v>
      </c>
      <c r="M113" s="12">
        <v>86.33</v>
      </c>
      <c r="N113" s="13">
        <v>87.220000000000013</v>
      </c>
      <c r="O113" s="17" t="s">
        <v>136</v>
      </c>
      <c r="P113" s="14" t="s">
        <v>8</v>
      </c>
      <c r="Q113" s="14" t="s">
        <v>118</v>
      </c>
      <c r="R113" s="14" t="s">
        <v>119</v>
      </c>
      <c r="S113" s="14" t="s">
        <v>144</v>
      </c>
    </row>
    <row r="114" spans="1:19" hidden="1" x14ac:dyDescent="0.3">
      <c r="A114" s="11">
        <v>44630.426770833335</v>
      </c>
      <c r="B114" s="11"/>
      <c r="C114" s="15">
        <v>44630</v>
      </c>
      <c r="D114" s="16">
        <v>0.42677083333333332</v>
      </c>
      <c r="E114" s="33" t="str">
        <f t="shared" si="6"/>
        <v>00:08</v>
      </c>
      <c r="F114" s="12">
        <v>72.900000000000006</v>
      </c>
      <c r="G114" s="12">
        <v>81</v>
      </c>
      <c r="H114" s="12">
        <v>84.240000000000009</v>
      </c>
      <c r="I114" s="12">
        <v>76.95</v>
      </c>
      <c r="J114" s="12">
        <v>79.38</v>
      </c>
      <c r="K114" s="12">
        <v>73.710000000000008</v>
      </c>
      <c r="L114" s="12">
        <v>86.67</v>
      </c>
      <c r="M114" s="12">
        <v>78.569999999999993</v>
      </c>
      <c r="N114" s="13">
        <v>79.177500000000009</v>
      </c>
      <c r="O114" s="17" t="s">
        <v>136</v>
      </c>
      <c r="P114" s="14" t="s">
        <v>8</v>
      </c>
      <c r="Q114" s="14" t="s">
        <v>118</v>
      </c>
      <c r="R114" s="14" t="s">
        <v>119</v>
      </c>
      <c r="S114" s="14" t="s">
        <v>144</v>
      </c>
    </row>
    <row r="115" spans="1:19" hidden="1" x14ac:dyDescent="0.3">
      <c r="A115" s="11">
        <v>44630.427164351851</v>
      </c>
      <c r="B115" s="11"/>
      <c r="C115" s="15">
        <v>44630</v>
      </c>
      <c r="D115" s="16">
        <v>0.42716435185185181</v>
      </c>
      <c r="E115" s="33" t="str">
        <f t="shared" si="6"/>
        <v>00:09</v>
      </c>
      <c r="F115" s="12">
        <v>73.8</v>
      </c>
      <c r="G115" s="12">
        <v>82</v>
      </c>
      <c r="H115" s="12">
        <v>85.28</v>
      </c>
      <c r="I115" s="12">
        <v>77.899999999999991</v>
      </c>
      <c r="J115" s="12">
        <v>80.36</v>
      </c>
      <c r="K115" s="12">
        <v>74.62</v>
      </c>
      <c r="L115" s="12">
        <v>87.740000000000009</v>
      </c>
      <c r="M115" s="12">
        <v>79.539999999999992</v>
      </c>
      <c r="N115" s="13">
        <v>80.155000000000001</v>
      </c>
      <c r="O115" s="17" t="s">
        <v>136</v>
      </c>
      <c r="P115" s="14" t="s">
        <v>8</v>
      </c>
      <c r="Q115" s="14" t="s">
        <v>118</v>
      </c>
      <c r="R115" s="14" t="s">
        <v>119</v>
      </c>
      <c r="S115" s="14" t="s">
        <v>144</v>
      </c>
    </row>
    <row r="116" spans="1:19" hidden="1" x14ac:dyDescent="0.3">
      <c r="A116" s="11">
        <v>44630.427777777775</v>
      </c>
      <c r="B116" s="11"/>
      <c r="C116" s="15">
        <v>44630</v>
      </c>
      <c r="D116" s="16">
        <v>0.42777777777777781</v>
      </c>
      <c r="E116" s="33" t="str">
        <f t="shared" si="6"/>
        <v>00:10</v>
      </c>
      <c r="F116" s="12">
        <v>75.300000000000011</v>
      </c>
      <c r="G116" s="12">
        <v>87</v>
      </c>
      <c r="H116" s="12">
        <v>87.013333333333335</v>
      </c>
      <c r="I116" s="12">
        <v>79.483333333333334</v>
      </c>
      <c r="J116" s="12">
        <v>81.993333333333339</v>
      </c>
      <c r="K116" s="12">
        <v>84</v>
      </c>
      <c r="L116" s="12">
        <v>80</v>
      </c>
      <c r="M116" s="12">
        <v>81.156666666666666</v>
      </c>
      <c r="N116" s="13">
        <v>81.993333333333325</v>
      </c>
      <c r="O116" s="17" t="s">
        <v>136</v>
      </c>
      <c r="P116" s="14" t="s">
        <v>8</v>
      </c>
      <c r="Q116" s="14" t="s">
        <v>118</v>
      </c>
      <c r="R116" s="14" t="s">
        <v>119</v>
      </c>
      <c r="S116" s="14" t="s">
        <v>144</v>
      </c>
    </row>
    <row r="117" spans="1:19" hidden="1" x14ac:dyDescent="0.3">
      <c r="A117" s="11">
        <v>44630.431250000001</v>
      </c>
      <c r="B117" s="11"/>
      <c r="C117" s="15">
        <v>44630</v>
      </c>
      <c r="D117" s="16">
        <v>0.43124999999999997</v>
      </c>
      <c r="E117" s="33" t="str">
        <f t="shared" si="6"/>
        <v>00:15</v>
      </c>
      <c r="F117" s="12">
        <v>73.8</v>
      </c>
      <c r="G117" s="12">
        <v>81</v>
      </c>
      <c r="H117" s="12">
        <v>85.28</v>
      </c>
      <c r="I117" s="12">
        <v>77.899999999999991</v>
      </c>
      <c r="J117" s="12">
        <v>80.36</v>
      </c>
      <c r="K117" s="12">
        <v>79</v>
      </c>
      <c r="L117" s="12">
        <v>86</v>
      </c>
      <c r="M117" s="12">
        <v>79.539999999999992</v>
      </c>
      <c r="N117" s="13">
        <v>80.36</v>
      </c>
      <c r="O117" s="17" t="s">
        <v>136</v>
      </c>
      <c r="P117" s="14" t="s">
        <v>8</v>
      </c>
      <c r="Q117" s="14" t="s">
        <v>118</v>
      </c>
      <c r="R117" s="14" t="s">
        <v>119</v>
      </c>
      <c r="S117" s="14" t="s">
        <v>144</v>
      </c>
    </row>
    <row r="118" spans="1:19" hidden="1" x14ac:dyDescent="0.3">
      <c r="A118" s="11">
        <v>44630.43472222222</v>
      </c>
      <c r="B118" s="11"/>
      <c r="C118" s="15">
        <v>44630</v>
      </c>
      <c r="D118" s="16">
        <v>0.43472222222222223</v>
      </c>
      <c r="E118" s="33" t="str">
        <f t="shared" si="6"/>
        <v>00:20</v>
      </c>
      <c r="F118" s="12">
        <v>78.900000000000006</v>
      </c>
      <c r="G118" s="12">
        <v>85</v>
      </c>
      <c r="H118" s="12">
        <v>91.173333333333346</v>
      </c>
      <c r="I118" s="12">
        <v>83.283333333333331</v>
      </c>
      <c r="J118" s="12">
        <v>85.913333333333341</v>
      </c>
      <c r="K118" s="12">
        <v>88</v>
      </c>
      <c r="L118" s="12">
        <v>90</v>
      </c>
      <c r="M118" s="12">
        <v>85.036666666666676</v>
      </c>
      <c r="N118" s="13">
        <v>85.913333333333327</v>
      </c>
      <c r="O118" s="17" t="s">
        <v>136</v>
      </c>
      <c r="P118" s="14" t="s">
        <v>8</v>
      </c>
      <c r="Q118" s="14" t="s">
        <v>118</v>
      </c>
      <c r="R118" s="14" t="s">
        <v>119</v>
      </c>
      <c r="S118" s="14" t="s">
        <v>144</v>
      </c>
    </row>
    <row r="119" spans="1:19" hidden="1" x14ac:dyDescent="0.3">
      <c r="A119" s="11">
        <v>44630.43818287037</v>
      </c>
      <c r="B119" s="11"/>
      <c r="C119" s="15">
        <v>44630</v>
      </c>
      <c r="D119" s="16">
        <v>0.43818287037037035</v>
      </c>
      <c r="E119" s="33" t="str">
        <f t="shared" si="6"/>
        <v>00:24</v>
      </c>
      <c r="F119" s="12">
        <v>75.600000000000009</v>
      </c>
      <c r="G119" s="12">
        <v>84</v>
      </c>
      <c r="H119" s="12">
        <v>87.36</v>
      </c>
      <c r="I119" s="12">
        <v>79.8</v>
      </c>
      <c r="J119" s="12">
        <v>82.32</v>
      </c>
      <c r="K119" s="12">
        <v>76.44</v>
      </c>
      <c r="L119" s="12">
        <v>89.88000000000001</v>
      </c>
      <c r="M119" s="12">
        <v>81.48</v>
      </c>
      <c r="N119" s="13">
        <v>82.110000000000014</v>
      </c>
      <c r="O119" s="17" t="s">
        <v>137</v>
      </c>
      <c r="P119" s="14" t="s">
        <v>8</v>
      </c>
      <c r="Q119" s="14" t="s">
        <v>118</v>
      </c>
      <c r="R119" s="14" t="s">
        <v>119</v>
      </c>
      <c r="S119" s="14" t="s">
        <v>144</v>
      </c>
    </row>
    <row r="120" spans="1:19" hidden="1" x14ac:dyDescent="0.3">
      <c r="A120" s="11">
        <v>44630.438194444447</v>
      </c>
      <c r="B120" s="11"/>
      <c r="C120" s="15">
        <v>44630</v>
      </c>
      <c r="D120" s="16">
        <v>0.4381944444444445</v>
      </c>
      <c r="E120" s="33" t="str">
        <f t="shared" si="6"/>
        <v>00:25</v>
      </c>
      <c r="F120" s="12">
        <v>76.2</v>
      </c>
      <c r="G120" s="12">
        <v>85</v>
      </c>
      <c r="H120" s="12">
        <v>88.053333333333342</v>
      </c>
      <c r="I120" s="12">
        <v>80.433333333333337</v>
      </c>
      <c r="J120" s="12">
        <v>82.973333333333343</v>
      </c>
      <c r="K120" s="12">
        <v>92</v>
      </c>
      <c r="L120" s="12">
        <v>77</v>
      </c>
      <c r="M120" s="12">
        <v>82.126666666666665</v>
      </c>
      <c r="N120" s="13">
        <v>82.973333333333343</v>
      </c>
      <c r="O120" s="17" t="s">
        <v>137</v>
      </c>
      <c r="P120" s="14" t="s">
        <v>8</v>
      </c>
      <c r="Q120" s="14" t="s">
        <v>118</v>
      </c>
      <c r="R120" s="14" t="s">
        <v>119</v>
      </c>
      <c r="S120" s="14" t="s">
        <v>144</v>
      </c>
    </row>
    <row r="121" spans="1:19" s="28" customFormat="1" hidden="1" x14ac:dyDescent="0.3">
      <c r="A121" s="11">
        <v>44630.441666666666</v>
      </c>
      <c r="B121" s="11"/>
      <c r="C121" s="15">
        <v>44630</v>
      </c>
      <c r="D121" s="16">
        <v>0.44166666666666665</v>
      </c>
      <c r="E121" s="33" t="str">
        <f t="shared" si="6"/>
        <v>00:30</v>
      </c>
      <c r="F121" s="12">
        <v>77.100000000000009</v>
      </c>
      <c r="G121" s="12">
        <v>88</v>
      </c>
      <c r="H121" s="12">
        <v>89.093333333333348</v>
      </c>
      <c r="I121" s="12">
        <v>81.38333333333334</v>
      </c>
      <c r="J121" s="12">
        <v>83.953333333333333</v>
      </c>
      <c r="K121" s="12">
        <v>81</v>
      </c>
      <c r="L121" s="12">
        <v>88</v>
      </c>
      <c r="M121" s="12">
        <v>83.096666666666664</v>
      </c>
      <c r="N121" s="13">
        <v>83.953333333333333</v>
      </c>
      <c r="O121" s="17" t="s">
        <v>137</v>
      </c>
      <c r="P121" s="14" t="s">
        <v>9</v>
      </c>
      <c r="Q121" s="14" t="s">
        <v>118</v>
      </c>
      <c r="R121" s="14" t="s">
        <v>119</v>
      </c>
      <c r="S121" s="14" t="s">
        <v>144</v>
      </c>
    </row>
    <row r="122" spans="1:19" hidden="1" x14ac:dyDescent="0.3">
      <c r="A122" s="11">
        <v>44630.445138888892</v>
      </c>
      <c r="B122" s="11"/>
      <c r="C122" s="15">
        <v>44630</v>
      </c>
      <c r="D122" s="16">
        <v>0.44513888888888892</v>
      </c>
      <c r="E122" s="33" t="str">
        <f t="shared" si="6"/>
        <v>00:35</v>
      </c>
      <c r="F122" s="12">
        <v>75.600000000000009</v>
      </c>
      <c r="G122" s="12">
        <v>89</v>
      </c>
      <c r="H122" s="12">
        <v>87.36</v>
      </c>
      <c r="I122" s="12">
        <v>79.8</v>
      </c>
      <c r="J122" s="12">
        <v>82.32</v>
      </c>
      <c r="K122" s="12">
        <v>73</v>
      </c>
      <c r="L122" s="12">
        <v>90</v>
      </c>
      <c r="M122" s="12">
        <v>81.48</v>
      </c>
      <c r="N122" s="13">
        <v>82.320000000000007</v>
      </c>
      <c r="O122" s="17" t="s">
        <v>137</v>
      </c>
      <c r="P122" s="14" t="s">
        <v>9</v>
      </c>
      <c r="Q122" s="14" t="s">
        <v>118</v>
      </c>
      <c r="R122" s="14" t="s">
        <v>119</v>
      </c>
      <c r="S122" s="14" t="s">
        <v>144</v>
      </c>
    </row>
    <row r="123" spans="1:19" hidden="1" x14ac:dyDescent="0.3">
      <c r="A123" s="11">
        <v>44630.448611111111</v>
      </c>
      <c r="B123" s="11"/>
      <c r="C123" s="15">
        <v>44630</v>
      </c>
      <c r="D123" s="16">
        <v>0.44861111111111113</v>
      </c>
      <c r="E123" s="33" t="str">
        <f t="shared" si="6"/>
        <v>00:40</v>
      </c>
      <c r="F123" s="12">
        <v>71.100000000000009</v>
      </c>
      <c r="G123" s="12">
        <v>85</v>
      </c>
      <c r="H123" s="12">
        <v>82.16</v>
      </c>
      <c r="I123" s="12">
        <v>75.05</v>
      </c>
      <c r="J123" s="12">
        <v>77.42</v>
      </c>
      <c r="K123" s="12">
        <v>68</v>
      </c>
      <c r="L123" s="12">
        <v>84</v>
      </c>
      <c r="M123" s="12">
        <v>76.63</v>
      </c>
      <c r="N123" s="13">
        <v>77.42</v>
      </c>
      <c r="O123" s="17" t="s">
        <v>137</v>
      </c>
      <c r="P123" s="14" t="s">
        <v>9</v>
      </c>
      <c r="Q123" s="14" t="s">
        <v>118</v>
      </c>
      <c r="R123" s="14" t="s">
        <v>119</v>
      </c>
      <c r="S123" s="14" t="s">
        <v>144</v>
      </c>
    </row>
    <row r="124" spans="1:19" hidden="1" x14ac:dyDescent="0.3">
      <c r="A124" s="11">
        <v>44630.45208333333</v>
      </c>
      <c r="B124" s="11"/>
      <c r="C124" s="15">
        <v>44630</v>
      </c>
      <c r="D124" s="16">
        <v>0.45208333333333334</v>
      </c>
      <c r="E124" s="33" t="str">
        <f t="shared" si="6"/>
        <v>00:45</v>
      </c>
      <c r="F124" s="12">
        <v>74.400000000000006</v>
      </c>
      <c r="G124" s="12">
        <v>81</v>
      </c>
      <c r="H124" s="12">
        <v>85.973333333333343</v>
      </c>
      <c r="I124" s="12">
        <v>78.533333333333331</v>
      </c>
      <c r="J124" s="12">
        <v>81.013333333333335</v>
      </c>
      <c r="K124" s="12">
        <v>80</v>
      </c>
      <c r="L124" s="12">
        <v>87</v>
      </c>
      <c r="M124" s="12">
        <v>80.186666666666667</v>
      </c>
      <c r="N124" s="13">
        <v>81.013333333333321</v>
      </c>
      <c r="O124" s="17" t="s">
        <v>137</v>
      </c>
      <c r="P124" s="14" t="s">
        <v>9</v>
      </c>
      <c r="Q124" s="14" t="s">
        <v>118</v>
      </c>
      <c r="R124" s="14" t="s">
        <v>119</v>
      </c>
      <c r="S124" s="14" t="s">
        <v>144</v>
      </c>
    </row>
    <row r="125" spans="1:19" hidden="1" x14ac:dyDescent="0.3">
      <c r="A125" s="11">
        <v>44630.455555555556</v>
      </c>
      <c r="B125" s="11"/>
      <c r="C125" s="15">
        <v>44630</v>
      </c>
      <c r="D125" s="16">
        <v>0.45555555555555555</v>
      </c>
      <c r="E125" s="33" t="str">
        <f t="shared" si="6"/>
        <v>00:50</v>
      </c>
      <c r="F125" s="12">
        <v>75.300000000000011</v>
      </c>
      <c r="G125" s="12">
        <v>93</v>
      </c>
      <c r="H125" s="12">
        <v>87.013333333333335</v>
      </c>
      <c r="I125" s="12">
        <v>79.483333333333334</v>
      </c>
      <c r="J125" s="12">
        <v>81.993333333333339</v>
      </c>
      <c r="K125" s="12">
        <v>70</v>
      </c>
      <c r="L125" s="12">
        <v>88</v>
      </c>
      <c r="M125" s="12">
        <v>81.156666666666666</v>
      </c>
      <c r="N125" s="13">
        <v>81.993333333333325</v>
      </c>
      <c r="O125" s="17" t="s">
        <v>137</v>
      </c>
      <c r="P125" s="14" t="s">
        <v>9</v>
      </c>
      <c r="Q125" s="14" t="s">
        <v>118</v>
      </c>
      <c r="R125" s="14" t="s">
        <v>119</v>
      </c>
      <c r="S125" s="14" t="s">
        <v>144</v>
      </c>
    </row>
    <row r="126" spans="1:19" hidden="1" x14ac:dyDescent="0.3">
      <c r="A126" s="11">
        <v>44630.459027777775</v>
      </c>
      <c r="B126" s="11"/>
      <c r="C126" s="15">
        <v>44630</v>
      </c>
      <c r="D126" s="16">
        <v>0.45902777777777781</v>
      </c>
      <c r="E126" s="33" t="str">
        <f t="shared" si="6"/>
        <v>00:55</v>
      </c>
      <c r="F126" s="12">
        <v>69.900000000000006</v>
      </c>
      <c r="G126" s="12">
        <v>81</v>
      </c>
      <c r="H126" s="12">
        <v>80.773333333333341</v>
      </c>
      <c r="I126" s="12">
        <v>73.783333333333331</v>
      </c>
      <c r="J126" s="12">
        <v>76.11333333333333</v>
      </c>
      <c r="K126" s="12">
        <v>75</v>
      </c>
      <c r="L126" s="12">
        <v>77</v>
      </c>
      <c r="M126" s="12">
        <v>75.336666666666673</v>
      </c>
      <c r="N126" s="13">
        <v>76.113333333333344</v>
      </c>
      <c r="O126" s="17" t="s">
        <v>137</v>
      </c>
      <c r="P126" s="14" t="s">
        <v>9</v>
      </c>
      <c r="Q126" s="14" t="s">
        <v>118</v>
      </c>
      <c r="R126" s="14" t="s">
        <v>119</v>
      </c>
      <c r="S126" s="14" t="s">
        <v>144</v>
      </c>
    </row>
    <row r="127" spans="1:19" hidden="1" x14ac:dyDescent="0.3">
      <c r="A127" s="11">
        <v>44630.462500000001</v>
      </c>
      <c r="B127" s="11"/>
      <c r="C127" s="15">
        <v>44630</v>
      </c>
      <c r="D127" s="16">
        <v>0.46249999999999997</v>
      </c>
      <c r="E127" s="33" t="str">
        <f t="shared" si="6"/>
        <v>01:00</v>
      </c>
      <c r="F127" s="12">
        <v>72</v>
      </c>
      <c r="G127" s="12">
        <v>92</v>
      </c>
      <c r="H127" s="12">
        <v>83.2</v>
      </c>
      <c r="I127" s="12">
        <v>76</v>
      </c>
      <c r="J127" s="12">
        <v>78.400000000000006</v>
      </c>
      <c r="K127" s="12">
        <v>69</v>
      </c>
      <c r="L127" s="12">
        <v>79</v>
      </c>
      <c r="M127" s="12">
        <v>77.599999999999994</v>
      </c>
      <c r="N127" s="13">
        <v>78.400000000000006</v>
      </c>
      <c r="O127" s="17" t="s">
        <v>137</v>
      </c>
      <c r="P127" s="14" t="s">
        <v>9</v>
      </c>
      <c r="Q127" s="14" t="s">
        <v>118</v>
      </c>
      <c r="R127" s="14" t="s">
        <v>119</v>
      </c>
      <c r="S127" s="14" t="s">
        <v>144</v>
      </c>
    </row>
    <row r="128" spans="1:19" hidden="1" x14ac:dyDescent="0.3">
      <c r="A128" s="11">
        <v>44630.465960648151</v>
      </c>
      <c r="B128" s="11"/>
      <c r="C128" s="15">
        <v>44630</v>
      </c>
      <c r="D128" s="16">
        <v>0.46596064814814814</v>
      </c>
      <c r="E128" s="33" t="str">
        <f t="shared" si="6"/>
        <v>01:04</v>
      </c>
      <c r="F128" s="12">
        <v>82.8</v>
      </c>
      <c r="G128" s="12">
        <v>92</v>
      </c>
      <c r="H128" s="12">
        <v>95.68</v>
      </c>
      <c r="I128" s="12">
        <v>87.399999999999991</v>
      </c>
      <c r="J128" s="12">
        <v>90.16</v>
      </c>
      <c r="K128" s="12">
        <v>83.72</v>
      </c>
      <c r="L128" s="12">
        <v>98.440000000000012</v>
      </c>
      <c r="M128" s="12">
        <v>89.24</v>
      </c>
      <c r="N128" s="13">
        <v>89.93</v>
      </c>
      <c r="O128" s="17" t="s">
        <v>137</v>
      </c>
      <c r="P128" s="14" t="s">
        <v>9</v>
      </c>
      <c r="Q128" s="14" t="s">
        <v>118</v>
      </c>
      <c r="R128" s="14" t="s">
        <v>119</v>
      </c>
      <c r="S128" s="14" t="s">
        <v>144</v>
      </c>
    </row>
    <row r="129" spans="1:23" x14ac:dyDescent="0.3">
      <c r="A129" s="11">
        <v>44630.46597222222</v>
      </c>
      <c r="B129" s="11"/>
      <c r="C129" s="15">
        <v>44630</v>
      </c>
      <c r="D129" s="16">
        <v>0.46597222222222223</v>
      </c>
      <c r="E129" s="33" t="str">
        <f t="shared" ref="E129:E157" si="7">TEXT(D129-$D$110,"hh:mm")</f>
        <v>01:05</v>
      </c>
      <c r="F129" s="12">
        <v>80.100000000000009</v>
      </c>
      <c r="G129" s="12">
        <v>90</v>
      </c>
      <c r="H129" s="12">
        <v>92.56</v>
      </c>
      <c r="I129" s="12">
        <v>84.55</v>
      </c>
      <c r="J129" s="12">
        <v>87.22</v>
      </c>
      <c r="K129" s="12">
        <v>72</v>
      </c>
      <c r="L129" s="12">
        <v>105</v>
      </c>
      <c r="M129" s="12">
        <v>86.33</v>
      </c>
      <c r="N129" s="13">
        <v>87.220000000000013</v>
      </c>
      <c r="O129" s="17" t="s">
        <v>137</v>
      </c>
      <c r="P129" s="14" t="s">
        <v>13</v>
      </c>
      <c r="Q129" s="14" t="s">
        <v>118</v>
      </c>
      <c r="R129" s="14" t="s">
        <v>119</v>
      </c>
      <c r="S129" s="14" t="s">
        <v>144</v>
      </c>
    </row>
    <row r="130" spans="1:23" x14ac:dyDescent="0.3">
      <c r="A130" s="11">
        <v>44630.46665509259</v>
      </c>
      <c r="B130" s="11"/>
      <c r="C130" s="15">
        <v>44630</v>
      </c>
      <c r="D130" s="16">
        <v>0.46665509259259258</v>
      </c>
      <c r="E130" s="33" t="str">
        <f t="shared" si="7"/>
        <v>01:05</v>
      </c>
      <c r="F130" s="12">
        <v>72</v>
      </c>
      <c r="G130" s="12">
        <v>80</v>
      </c>
      <c r="H130" s="12">
        <v>83.2</v>
      </c>
      <c r="I130" s="12">
        <v>76</v>
      </c>
      <c r="J130" s="12">
        <v>78.400000000000006</v>
      </c>
      <c r="K130" s="12">
        <v>72.8</v>
      </c>
      <c r="L130" s="12">
        <v>85.600000000000009</v>
      </c>
      <c r="M130" s="12">
        <v>77.599999999999994</v>
      </c>
      <c r="N130" s="13">
        <v>78.2</v>
      </c>
      <c r="O130" s="17" t="s">
        <v>137</v>
      </c>
      <c r="P130" s="14" t="s">
        <v>13</v>
      </c>
      <c r="Q130" s="14" t="s">
        <v>118</v>
      </c>
      <c r="R130" s="14" t="s">
        <v>119</v>
      </c>
      <c r="S130" s="14" t="s">
        <v>144</v>
      </c>
    </row>
    <row r="131" spans="1:23" x14ac:dyDescent="0.3">
      <c r="A131" s="11">
        <v>44630.469236111108</v>
      </c>
      <c r="B131" s="11"/>
      <c r="C131" s="15">
        <v>44630</v>
      </c>
      <c r="D131" s="16">
        <v>0.46923611111111113</v>
      </c>
      <c r="E131" s="33" t="str">
        <f t="shared" si="7"/>
        <v>01:09</v>
      </c>
      <c r="F131" s="12">
        <v>79.2</v>
      </c>
      <c r="G131" s="12">
        <v>88</v>
      </c>
      <c r="H131" s="12">
        <v>91.52000000000001</v>
      </c>
      <c r="I131" s="12">
        <v>83.6</v>
      </c>
      <c r="J131" s="12">
        <v>86.24</v>
      </c>
      <c r="K131" s="12">
        <v>80.08</v>
      </c>
      <c r="L131" s="12">
        <v>94.160000000000011</v>
      </c>
      <c r="M131" s="12">
        <v>85.36</v>
      </c>
      <c r="N131" s="13">
        <v>86.02000000000001</v>
      </c>
      <c r="O131" s="17" t="s">
        <v>137</v>
      </c>
      <c r="P131" s="14" t="s">
        <v>13</v>
      </c>
      <c r="Q131" s="14" t="s">
        <v>118</v>
      </c>
      <c r="R131" s="14" t="s">
        <v>119</v>
      </c>
      <c r="S131" s="14" t="s">
        <v>144</v>
      </c>
    </row>
    <row r="132" spans="1:23" x14ac:dyDescent="0.3">
      <c r="A132" s="11">
        <v>44630.469444444447</v>
      </c>
      <c r="B132" s="11"/>
      <c r="C132" s="15">
        <v>44630</v>
      </c>
      <c r="D132" s="16">
        <v>0.4694444444444445</v>
      </c>
      <c r="E132" s="33" t="str">
        <f t="shared" si="7"/>
        <v>01:10</v>
      </c>
      <c r="F132" s="12">
        <v>73.2</v>
      </c>
      <c r="G132" s="12">
        <v>85</v>
      </c>
      <c r="H132" s="12">
        <v>84.586666666666659</v>
      </c>
      <c r="I132" s="12">
        <v>77.266666666666652</v>
      </c>
      <c r="J132" s="12">
        <v>79.706666666666663</v>
      </c>
      <c r="K132" s="12">
        <v>78</v>
      </c>
      <c r="L132" s="12">
        <v>81</v>
      </c>
      <c r="M132" s="12">
        <v>78.893333333333331</v>
      </c>
      <c r="N132" s="13">
        <v>79.706666666666663</v>
      </c>
      <c r="O132" s="17" t="s">
        <v>137</v>
      </c>
      <c r="P132" s="14" t="s">
        <v>13</v>
      </c>
      <c r="Q132" s="14" t="s">
        <v>118</v>
      </c>
      <c r="R132" s="14" t="s">
        <v>119</v>
      </c>
      <c r="S132" s="14" t="s">
        <v>144</v>
      </c>
    </row>
    <row r="133" spans="1:23" x14ac:dyDescent="0.3">
      <c r="A133" s="11">
        <v>44630.472916666666</v>
      </c>
      <c r="B133" s="11"/>
      <c r="C133" s="15">
        <v>44630</v>
      </c>
      <c r="D133" s="16">
        <v>0.47291666666666665</v>
      </c>
      <c r="E133" s="33" t="str">
        <f t="shared" si="7"/>
        <v>01:15</v>
      </c>
      <c r="F133" s="12">
        <v>75.899999999999991</v>
      </c>
      <c r="G133" s="12">
        <v>93</v>
      </c>
      <c r="H133" s="12">
        <v>87.706666666666663</v>
      </c>
      <c r="I133" s="12">
        <v>80.11666666666666</v>
      </c>
      <c r="J133" s="12">
        <v>82.646666666666661</v>
      </c>
      <c r="K133" s="12">
        <v>73</v>
      </c>
      <c r="L133" s="12">
        <v>87</v>
      </c>
      <c r="M133" s="12">
        <v>81.803333333333327</v>
      </c>
      <c r="N133" s="13">
        <v>82.646666666666647</v>
      </c>
      <c r="O133" s="17" t="s">
        <v>137</v>
      </c>
      <c r="P133" s="14" t="s">
        <v>13</v>
      </c>
      <c r="Q133" s="14" t="s">
        <v>118</v>
      </c>
      <c r="R133" s="14" t="s">
        <v>119</v>
      </c>
      <c r="S133" s="14" t="s">
        <v>144</v>
      </c>
    </row>
    <row r="134" spans="1:23" x14ac:dyDescent="0.3">
      <c r="A134" s="11">
        <v>44630.476388888892</v>
      </c>
      <c r="B134" s="11"/>
      <c r="C134" s="15">
        <v>44630</v>
      </c>
      <c r="D134" s="16">
        <v>0.47638888888888892</v>
      </c>
      <c r="E134" s="33" t="str">
        <f t="shared" si="7"/>
        <v>01:20</v>
      </c>
      <c r="F134" s="12">
        <v>71.7</v>
      </c>
      <c r="G134" s="12">
        <v>87</v>
      </c>
      <c r="H134" s="12">
        <v>82.853333333333339</v>
      </c>
      <c r="I134" s="12">
        <v>75.683333333333337</v>
      </c>
      <c r="J134" s="12">
        <v>78.073333333333338</v>
      </c>
      <c r="K134" s="12">
        <v>71</v>
      </c>
      <c r="L134" s="12">
        <v>81</v>
      </c>
      <c r="M134" s="12">
        <v>77.276666666666671</v>
      </c>
      <c r="N134" s="13">
        <v>78.073333333333323</v>
      </c>
      <c r="O134" s="17" t="s">
        <v>137</v>
      </c>
      <c r="P134" s="14" t="s">
        <v>13</v>
      </c>
      <c r="Q134" s="14" t="s">
        <v>118</v>
      </c>
      <c r="R134" s="14" t="s">
        <v>119</v>
      </c>
      <c r="S134" s="14" t="s">
        <v>144</v>
      </c>
    </row>
    <row r="135" spans="1:23" x14ac:dyDescent="0.3">
      <c r="A135" s="11">
        <v>44630.479861111111</v>
      </c>
      <c r="B135" s="11"/>
      <c r="C135" s="15">
        <v>44630</v>
      </c>
      <c r="D135" s="16">
        <v>0.47986111111111113</v>
      </c>
      <c r="E135" s="33" t="str">
        <f t="shared" si="7"/>
        <v>01:25</v>
      </c>
      <c r="F135" s="12">
        <v>72.900000000000006</v>
      </c>
      <c r="G135" s="12">
        <v>94</v>
      </c>
      <c r="H135" s="12">
        <v>84.240000000000009</v>
      </c>
      <c r="I135" s="12">
        <v>76.95</v>
      </c>
      <c r="J135" s="12">
        <v>79.38</v>
      </c>
      <c r="K135" s="12">
        <v>66</v>
      </c>
      <c r="L135" s="12">
        <v>83</v>
      </c>
      <c r="M135" s="12">
        <v>78.569999999999993</v>
      </c>
      <c r="N135" s="13">
        <v>79.38</v>
      </c>
      <c r="O135" s="17" t="s">
        <v>137</v>
      </c>
      <c r="P135" s="14" t="s">
        <v>13</v>
      </c>
      <c r="Q135" s="14" t="s">
        <v>118</v>
      </c>
      <c r="R135" s="14" t="s">
        <v>119</v>
      </c>
      <c r="S135" s="14" t="s">
        <v>144</v>
      </c>
      <c r="U135" s="9" t="s">
        <v>172</v>
      </c>
    </row>
    <row r="136" spans="1:23" x14ac:dyDescent="0.3">
      <c r="A136" s="11">
        <v>44630.48333333333</v>
      </c>
      <c r="B136" s="11"/>
      <c r="C136" s="15">
        <v>44630</v>
      </c>
      <c r="D136" s="16">
        <v>0.48333333333333334</v>
      </c>
      <c r="E136" s="33" t="str">
        <f t="shared" si="7"/>
        <v>01:30</v>
      </c>
      <c r="F136" s="12">
        <v>71.399999999999991</v>
      </c>
      <c r="G136" s="12">
        <v>82</v>
      </c>
      <c r="H136" s="12">
        <v>82.506666666666661</v>
      </c>
      <c r="I136" s="12">
        <v>75.36666666666666</v>
      </c>
      <c r="J136" s="12">
        <v>77.746666666666655</v>
      </c>
      <c r="K136" s="12">
        <v>57</v>
      </c>
      <c r="L136" s="12">
        <v>99</v>
      </c>
      <c r="M136" s="12">
        <v>76.953333333333333</v>
      </c>
      <c r="N136" s="13">
        <v>77.74666666666667</v>
      </c>
      <c r="O136" s="17" t="s">
        <v>137</v>
      </c>
      <c r="P136" s="14" t="s">
        <v>13</v>
      </c>
      <c r="Q136" s="14" t="s">
        <v>118</v>
      </c>
      <c r="R136" s="14" t="s">
        <v>119</v>
      </c>
      <c r="S136" s="14" t="s">
        <v>144</v>
      </c>
      <c r="U136" s="9" t="s">
        <v>13</v>
      </c>
      <c r="W136" s="9">
        <f>AVERAGE(N132,N133,N134,N135,N136,N137,N138,N139,N140,N141,N142,N143,N144,N145,N146,N147,N148,N149,N150,N151,N152,N153,N154,N155,N156,N157,N158,N159,N1856,N1857,N1858,N1859,N1860,N1861,N1957,N1958,N1959,N1960,N1961,N1962,N1963,N1964,N1965,N1966,N1967,N1968,N1969,N1970)</f>
        <v>78.775180180180172</v>
      </c>
    </row>
    <row r="137" spans="1:23" x14ac:dyDescent="0.3">
      <c r="A137" s="11">
        <v>44630.486805555556</v>
      </c>
      <c r="B137" s="11"/>
      <c r="C137" s="15">
        <v>44630</v>
      </c>
      <c r="D137" s="16">
        <v>0.48680555555555555</v>
      </c>
      <c r="E137" s="33" t="str">
        <f t="shared" si="7"/>
        <v>01:35</v>
      </c>
      <c r="F137" s="12">
        <v>70.5</v>
      </c>
      <c r="G137" s="12">
        <v>90</v>
      </c>
      <c r="H137" s="12">
        <v>81.466666666666669</v>
      </c>
      <c r="I137" s="12">
        <v>74.416666666666657</v>
      </c>
      <c r="J137" s="12">
        <v>76.766666666666666</v>
      </c>
      <c r="K137" s="12">
        <v>60</v>
      </c>
      <c r="L137" s="12">
        <v>85</v>
      </c>
      <c r="M137" s="12">
        <v>75.98333333333332</v>
      </c>
      <c r="N137" s="13">
        <v>76.766666666666666</v>
      </c>
      <c r="O137" s="17" t="s">
        <v>137</v>
      </c>
      <c r="P137" s="14" t="s">
        <v>13</v>
      </c>
      <c r="Q137" s="14" t="s">
        <v>118</v>
      </c>
      <c r="R137" s="14" t="s">
        <v>119</v>
      </c>
      <c r="S137" s="14" t="s">
        <v>144</v>
      </c>
    </row>
    <row r="138" spans="1:23" x14ac:dyDescent="0.3">
      <c r="A138" s="11">
        <v>44630.490277777775</v>
      </c>
      <c r="B138" s="11"/>
      <c r="C138" s="15">
        <v>44630</v>
      </c>
      <c r="D138" s="16">
        <v>0.49027777777777781</v>
      </c>
      <c r="E138" s="33" t="str">
        <f t="shared" si="7"/>
        <v>01:40</v>
      </c>
      <c r="F138" s="12">
        <v>69.3</v>
      </c>
      <c r="G138" s="12">
        <v>76</v>
      </c>
      <c r="H138" s="12">
        <v>80.08</v>
      </c>
      <c r="I138" s="12">
        <v>73.149999999999991</v>
      </c>
      <c r="J138" s="12">
        <v>75.459999999999994</v>
      </c>
      <c r="K138" s="12">
        <v>68</v>
      </c>
      <c r="L138" s="12">
        <v>87</v>
      </c>
      <c r="M138" s="12">
        <v>74.69</v>
      </c>
      <c r="N138" s="13">
        <v>75.460000000000008</v>
      </c>
      <c r="O138" s="17" t="s">
        <v>137</v>
      </c>
      <c r="P138" s="14" t="s">
        <v>13</v>
      </c>
      <c r="Q138" s="14" t="s">
        <v>118</v>
      </c>
      <c r="R138" s="14" t="s">
        <v>119</v>
      </c>
      <c r="S138" s="14" t="s">
        <v>144</v>
      </c>
    </row>
    <row r="139" spans="1:23" x14ac:dyDescent="0.3">
      <c r="A139" s="11">
        <v>44630.493750000001</v>
      </c>
      <c r="B139" s="11"/>
      <c r="C139" s="15">
        <v>44630</v>
      </c>
      <c r="D139" s="16">
        <v>0.49374999999999997</v>
      </c>
      <c r="E139" s="33" t="str">
        <f t="shared" si="7"/>
        <v>01:45</v>
      </c>
      <c r="F139" s="12">
        <v>71.7</v>
      </c>
      <c r="G139" s="12">
        <v>83</v>
      </c>
      <c r="H139" s="12">
        <v>82.853333333333339</v>
      </c>
      <c r="I139" s="12">
        <v>75.683333333333337</v>
      </c>
      <c r="J139" s="12">
        <v>78.073333333333338</v>
      </c>
      <c r="K139" s="12">
        <v>69</v>
      </c>
      <c r="L139" s="12">
        <v>87</v>
      </c>
      <c r="M139" s="12">
        <v>77.276666666666671</v>
      </c>
      <c r="N139" s="13">
        <v>78.073333333333323</v>
      </c>
      <c r="O139" s="17" t="s">
        <v>137</v>
      </c>
      <c r="P139" s="14" t="s">
        <v>13</v>
      </c>
      <c r="Q139" s="14" t="s">
        <v>118</v>
      </c>
      <c r="R139" s="14" t="s">
        <v>119</v>
      </c>
      <c r="S139" s="14" t="s">
        <v>144</v>
      </c>
    </row>
    <row r="140" spans="1:23" x14ac:dyDescent="0.3">
      <c r="A140" s="11">
        <v>44630.496932870374</v>
      </c>
      <c r="B140" s="11"/>
      <c r="C140" s="15">
        <v>44630</v>
      </c>
      <c r="D140" s="16">
        <v>0.49693287037037037</v>
      </c>
      <c r="E140" s="33" t="str">
        <f t="shared" si="7"/>
        <v>01:49</v>
      </c>
      <c r="F140" s="12">
        <v>79.2</v>
      </c>
      <c r="G140" s="12">
        <v>88</v>
      </c>
      <c r="H140" s="12">
        <v>91.52000000000001</v>
      </c>
      <c r="I140" s="12">
        <v>83.6</v>
      </c>
      <c r="J140" s="12">
        <v>86.24</v>
      </c>
      <c r="K140" s="12">
        <v>80.08</v>
      </c>
      <c r="L140" s="12">
        <v>94.160000000000011</v>
      </c>
      <c r="M140" s="12">
        <v>85.36</v>
      </c>
      <c r="N140" s="13">
        <v>86.02000000000001</v>
      </c>
      <c r="O140" s="17" t="s">
        <v>137</v>
      </c>
      <c r="P140" s="14" t="s">
        <v>13</v>
      </c>
      <c r="Q140" s="14" t="s">
        <v>118</v>
      </c>
      <c r="R140" s="14" t="s">
        <v>119</v>
      </c>
      <c r="S140" s="14" t="s">
        <v>144</v>
      </c>
    </row>
    <row r="141" spans="1:23" x14ac:dyDescent="0.3">
      <c r="A141" s="11">
        <v>44630.49722222222</v>
      </c>
      <c r="B141" s="11"/>
      <c r="C141" s="15">
        <v>44630</v>
      </c>
      <c r="D141" s="16">
        <v>0.49722222222222223</v>
      </c>
      <c r="E141" s="33" t="str">
        <f t="shared" si="7"/>
        <v>01:50</v>
      </c>
      <c r="F141" s="12">
        <v>75.899999999999991</v>
      </c>
      <c r="G141" s="12">
        <v>95</v>
      </c>
      <c r="H141" s="12">
        <v>87.706666666666663</v>
      </c>
      <c r="I141" s="12">
        <v>80.11666666666666</v>
      </c>
      <c r="J141" s="12">
        <v>82.646666666666661</v>
      </c>
      <c r="K141" s="12">
        <v>77</v>
      </c>
      <c r="L141" s="12">
        <v>81</v>
      </c>
      <c r="M141" s="12">
        <v>81.803333333333327</v>
      </c>
      <c r="N141" s="13">
        <v>82.646666666666647</v>
      </c>
      <c r="O141" s="17" t="s">
        <v>137</v>
      </c>
      <c r="P141" s="14" t="s">
        <v>13</v>
      </c>
      <c r="Q141" s="14" t="s">
        <v>118</v>
      </c>
      <c r="R141" s="14" t="s">
        <v>119</v>
      </c>
      <c r="S141" s="14" t="s">
        <v>144</v>
      </c>
    </row>
    <row r="142" spans="1:23" x14ac:dyDescent="0.3">
      <c r="A142" s="11">
        <v>44630.497615740744</v>
      </c>
      <c r="B142" s="11"/>
      <c r="C142" s="15">
        <v>44630</v>
      </c>
      <c r="D142" s="16">
        <v>0.49761574074074072</v>
      </c>
      <c r="E142" s="33" t="str">
        <f t="shared" si="7"/>
        <v>01:50</v>
      </c>
      <c r="F142" s="12">
        <v>72.900000000000006</v>
      </c>
      <c r="G142" s="12">
        <v>81</v>
      </c>
      <c r="H142" s="12">
        <v>84.240000000000009</v>
      </c>
      <c r="I142" s="12">
        <v>76.95</v>
      </c>
      <c r="J142" s="12">
        <v>79.38</v>
      </c>
      <c r="K142" s="12">
        <v>73.710000000000008</v>
      </c>
      <c r="L142" s="12">
        <v>86.67</v>
      </c>
      <c r="M142" s="12">
        <v>78.569999999999993</v>
      </c>
      <c r="N142" s="13">
        <v>79.177500000000009</v>
      </c>
      <c r="O142" s="17" t="s">
        <v>137</v>
      </c>
      <c r="P142" s="14" t="s">
        <v>13</v>
      </c>
      <c r="Q142" s="14" t="s">
        <v>118</v>
      </c>
      <c r="R142" s="14" t="s">
        <v>119</v>
      </c>
      <c r="S142" s="14" t="s">
        <v>144</v>
      </c>
    </row>
    <row r="143" spans="1:23" x14ac:dyDescent="0.3">
      <c r="A143" s="11">
        <v>44630.500694444447</v>
      </c>
      <c r="B143" s="11"/>
      <c r="C143" s="15">
        <v>44630</v>
      </c>
      <c r="D143" s="16">
        <v>0.50069444444444444</v>
      </c>
      <c r="E143" s="33" t="str">
        <f t="shared" si="7"/>
        <v>01:55</v>
      </c>
      <c r="F143" s="12">
        <v>75.300000000000011</v>
      </c>
      <c r="G143" s="12">
        <v>83</v>
      </c>
      <c r="H143" s="12">
        <v>87.013333333333335</v>
      </c>
      <c r="I143" s="12">
        <v>79.483333333333334</v>
      </c>
      <c r="J143" s="12">
        <v>81.993333333333339</v>
      </c>
      <c r="K143" s="12">
        <v>81</v>
      </c>
      <c r="L143" s="12">
        <v>87</v>
      </c>
      <c r="M143" s="12">
        <v>81.156666666666666</v>
      </c>
      <c r="N143" s="13">
        <v>81.993333333333325</v>
      </c>
      <c r="O143" s="17" t="s">
        <v>137</v>
      </c>
      <c r="P143" s="14" t="s">
        <v>13</v>
      </c>
      <c r="Q143" s="14" t="s">
        <v>118</v>
      </c>
      <c r="R143" s="14" t="s">
        <v>119</v>
      </c>
      <c r="S143" s="14" t="s">
        <v>144</v>
      </c>
    </row>
    <row r="144" spans="1:23" x14ac:dyDescent="0.3">
      <c r="A144" s="11">
        <v>44630.503344907411</v>
      </c>
      <c r="B144" s="11"/>
      <c r="C144" s="15">
        <v>44630</v>
      </c>
      <c r="D144" s="16">
        <v>0.50334490740740734</v>
      </c>
      <c r="E144" s="33" t="str">
        <f t="shared" si="7"/>
        <v>01:58</v>
      </c>
      <c r="F144" s="12">
        <v>73.8</v>
      </c>
      <c r="G144" s="12">
        <v>82</v>
      </c>
      <c r="H144" s="12">
        <v>85.28</v>
      </c>
      <c r="I144" s="12">
        <v>77.899999999999991</v>
      </c>
      <c r="J144" s="12">
        <v>80.36</v>
      </c>
      <c r="K144" s="12">
        <v>74.62</v>
      </c>
      <c r="L144" s="12">
        <v>87.740000000000009</v>
      </c>
      <c r="M144" s="12">
        <v>79.539999999999992</v>
      </c>
      <c r="N144" s="13">
        <v>80.155000000000001</v>
      </c>
      <c r="O144" s="17" t="s">
        <v>137</v>
      </c>
      <c r="P144" s="14" t="s">
        <v>13</v>
      </c>
      <c r="Q144" s="14" t="s">
        <v>118</v>
      </c>
      <c r="R144" s="14" t="s">
        <v>119</v>
      </c>
      <c r="S144" s="14" t="s">
        <v>144</v>
      </c>
    </row>
    <row r="145" spans="1:19" x14ac:dyDescent="0.3">
      <c r="A145" s="11">
        <v>44630.504166666666</v>
      </c>
      <c r="B145" s="11"/>
      <c r="C145" s="15">
        <v>44630</v>
      </c>
      <c r="D145" s="16">
        <v>0.50416666666666665</v>
      </c>
      <c r="E145" s="33" t="str">
        <f t="shared" si="7"/>
        <v>02:00</v>
      </c>
      <c r="F145" s="12">
        <v>74.400000000000006</v>
      </c>
      <c r="G145" s="12">
        <v>83</v>
      </c>
      <c r="H145" s="12">
        <v>85.973333333333343</v>
      </c>
      <c r="I145" s="12">
        <v>78.533333333333331</v>
      </c>
      <c r="J145" s="12">
        <v>81.013333333333335</v>
      </c>
      <c r="K145" s="12">
        <v>67</v>
      </c>
      <c r="L145" s="12">
        <v>98</v>
      </c>
      <c r="M145" s="12">
        <v>80.186666666666667</v>
      </c>
      <c r="N145" s="13">
        <v>81.013333333333321</v>
      </c>
      <c r="O145" s="17" t="s">
        <v>137</v>
      </c>
      <c r="P145" s="14" t="s">
        <v>13</v>
      </c>
      <c r="Q145" s="14" t="s">
        <v>118</v>
      </c>
      <c r="R145" s="14" t="s">
        <v>119</v>
      </c>
      <c r="S145" s="14" t="s">
        <v>144</v>
      </c>
    </row>
    <row r="146" spans="1:19" x14ac:dyDescent="0.3">
      <c r="A146" s="11">
        <v>44630.507638888892</v>
      </c>
      <c r="B146" s="11"/>
      <c r="C146" s="15">
        <v>44630</v>
      </c>
      <c r="D146" s="16">
        <v>0.50763888888888886</v>
      </c>
      <c r="E146" s="33" t="str">
        <f t="shared" si="7"/>
        <v>02:05</v>
      </c>
      <c r="F146" s="12">
        <v>67.8</v>
      </c>
      <c r="G146" s="12">
        <v>80</v>
      </c>
      <c r="H146" s="12">
        <v>78.346666666666664</v>
      </c>
      <c r="I146" s="12">
        <v>71.566666666666663</v>
      </c>
      <c r="J146" s="12">
        <v>73.826666666666654</v>
      </c>
      <c r="K146" s="12">
        <v>67</v>
      </c>
      <c r="L146" s="12">
        <v>79</v>
      </c>
      <c r="M146" s="12">
        <v>73.073333333333323</v>
      </c>
      <c r="N146" s="13">
        <v>73.826666666666654</v>
      </c>
      <c r="O146" s="17" t="s">
        <v>137</v>
      </c>
      <c r="P146" s="14" t="s">
        <v>13</v>
      </c>
      <c r="Q146" s="14" t="s">
        <v>118</v>
      </c>
      <c r="R146" s="14" t="s">
        <v>119</v>
      </c>
      <c r="S146" s="14" t="s">
        <v>144</v>
      </c>
    </row>
    <row r="147" spans="1:19" x14ac:dyDescent="0.3">
      <c r="A147" s="11">
        <v>44630.511111111111</v>
      </c>
      <c r="B147" s="11"/>
      <c r="C147" s="15">
        <v>44630</v>
      </c>
      <c r="D147" s="16">
        <v>0.51111111111111118</v>
      </c>
      <c r="E147" s="33" t="str">
        <f t="shared" si="7"/>
        <v>02:10</v>
      </c>
      <c r="F147" s="12">
        <v>69.599999999999994</v>
      </c>
      <c r="G147" s="12">
        <v>80</v>
      </c>
      <c r="H147" s="12">
        <v>80.426666666666662</v>
      </c>
      <c r="I147" s="12">
        <v>73.466666666666654</v>
      </c>
      <c r="J147" s="12">
        <v>75.786666666666662</v>
      </c>
      <c r="K147" s="12">
        <v>69</v>
      </c>
      <c r="L147" s="12">
        <v>83</v>
      </c>
      <c r="M147" s="12">
        <v>75.013333333333321</v>
      </c>
      <c r="N147" s="13">
        <v>75.786666666666662</v>
      </c>
      <c r="O147" s="17" t="s">
        <v>137</v>
      </c>
      <c r="P147" s="14" t="s">
        <v>13</v>
      </c>
      <c r="Q147" s="14" t="s">
        <v>118</v>
      </c>
      <c r="R147" s="14" t="s">
        <v>119</v>
      </c>
      <c r="S147" s="14" t="s">
        <v>144</v>
      </c>
    </row>
    <row r="148" spans="1:19" x14ac:dyDescent="0.3">
      <c r="A148" s="11">
        <v>44630.512256944443</v>
      </c>
      <c r="B148" s="11"/>
      <c r="C148" s="15">
        <v>44630</v>
      </c>
      <c r="D148" s="16">
        <v>0.51225694444444447</v>
      </c>
      <c r="E148" s="33" t="str">
        <f t="shared" si="7"/>
        <v>02:11</v>
      </c>
      <c r="F148" s="12">
        <v>73.8</v>
      </c>
      <c r="G148" s="12">
        <v>82</v>
      </c>
      <c r="H148" s="12">
        <v>85.28</v>
      </c>
      <c r="I148" s="12">
        <v>77.899999999999991</v>
      </c>
      <c r="J148" s="12">
        <v>80.36</v>
      </c>
      <c r="K148" s="12">
        <v>74.62</v>
      </c>
      <c r="L148" s="12">
        <v>87.740000000000009</v>
      </c>
      <c r="M148" s="12">
        <v>79.539999999999992</v>
      </c>
      <c r="N148" s="13">
        <v>80.155000000000001</v>
      </c>
      <c r="O148" s="17" t="s">
        <v>137</v>
      </c>
      <c r="P148" s="14" t="s">
        <v>13</v>
      </c>
      <c r="Q148" s="14" t="s">
        <v>118</v>
      </c>
      <c r="R148" s="14" t="s">
        <v>119</v>
      </c>
      <c r="S148" s="14" t="s">
        <v>144</v>
      </c>
    </row>
    <row r="149" spans="1:19" x14ac:dyDescent="0.3">
      <c r="A149" s="11">
        <v>44630.51458333333</v>
      </c>
      <c r="B149" s="11"/>
      <c r="C149" s="15">
        <v>44630</v>
      </c>
      <c r="D149" s="16">
        <v>0.51458333333333328</v>
      </c>
      <c r="E149" s="33" t="str">
        <f t="shared" si="7"/>
        <v>02:15</v>
      </c>
      <c r="F149" s="12">
        <v>69.599999999999994</v>
      </c>
      <c r="G149" s="12">
        <v>79</v>
      </c>
      <c r="H149" s="12">
        <v>80.426666666666662</v>
      </c>
      <c r="I149" s="12">
        <v>73.466666666666654</v>
      </c>
      <c r="J149" s="12">
        <v>75.786666666666662</v>
      </c>
      <c r="K149" s="12">
        <v>69</v>
      </c>
      <c r="L149" s="12">
        <v>84</v>
      </c>
      <c r="M149" s="12">
        <v>75.013333333333321</v>
      </c>
      <c r="N149" s="13">
        <v>75.786666666666662</v>
      </c>
      <c r="O149" s="17" t="s">
        <v>137</v>
      </c>
      <c r="P149" s="14" t="s">
        <v>13</v>
      </c>
      <c r="Q149" s="14" t="s">
        <v>118</v>
      </c>
      <c r="R149" s="14" t="s">
        <v>119</v>
      </c>
      <c r="S149" s="14" t="s">
        <v>144</v>
      </c>
    </row>
    <row r="150" spans="1:19" x14ac:dyDescent="0.3">
      <c r="A150" s="11">
        <v>44630.518055555556</v>
      </c>
      <c r="B150" s="11"/>
      <c r="C150" s="15">
        <v>44630</v>
      </c>
      <c r="D150" s="16">
        <v>0.5180555555555556</v>
      </c>
      <c r="E150" s="33" t="str">
        <f t="shared" si="7"/>
        <v>02:20</v>
      </c>
      <c r="F150" s="12">
        <v>69.900000000000006</v>
      </c>
      <c r="G150" s="12">
        <v>70</v>
      </c>
      <c r="H150" s="12">
        <v>80.773333333333341</v>
      </c>
      <c r="I150" s="12">
        <v>73.783333333333331</v>
      </c>
      <c r="J150" s="12">
        <v>76.11333333333333</v>
      </c>
      <c r="K150" s="12">
        <v>74</v>
      </c>
      <c r="L150" s="12">
        <v>89</v>
      </c>
      <c r="M150" s="12">
        <v>75.336666666666673</v>
      </c>
      <c r="N150" s="13">
        <v>76.113333333333344</v>
      </c>
      <c r="O150" s="17" t="s">
        <v>137</v>
      </c>
      <c r="P150" s="14" t="s">
        <v>13</v>
      </c>
      <c r="Q150" s="14" t="s">
        <v>118</v>
      </c>
      <c r="R150" s="14" t="s">
        <v>119</v>
      </c>
      <c r="S150" s="14" t="s">
        <v>144</v>
      </c>
    </row>
    <row r="151" spans="1:19" x14ac:dyDescent="0.3">
      <c r="A151" s="11">
        <v>44630.521527777775</v>
      </c>
      <c r="B151" s="11"/>
      <c r="C151" s="15">
        <v>44630</v>
      </c>
      <c r="D151" s="16">
        <v>0.52152777777777781</v>
      </c>
      <c r="E151" s="33" t="str">
        <f t="shared" si="7"/>
        <v>02:25</v>
      </c>
      <c r="F151" s="12">
        <v>69</v>
      </c>
      <c r="G151" s="12">
        <v>74</v>
      </c>
      <c r="H151" s="12">
        <v>79.733333333333334</v>
      </c>
      <c r="I151" s="12">
        <v>72.833333333333329</v>
      </c>
      <c r="J151" s="12">
        <v>75.13333333333334</v>
      </c>
      <c r="K151" s="12">
        <v>74</v>
      </c>
      <c r="L151" s="12">
        <v>82</v>
      </c>
      <c r="M151" s="12">
        <v>74.366666666666674</v>
      </c>
      <c r="N151" s="13">
        <v>75.13333333333334</v>
      </c>
      <c r="O151" s="17" t="s">
        <v>137</v>
      </c>
      <c r="P151" s="14" t="s">
        <v>13</v>
      </c>
      <c r="Q151" s="14" t="s">
        <v>118</v>
      </c>
      <c r="R151" s="14" t="s">
        <v>119</v>
      </c>
      <c r="S151" s="14" t="s">
        <v>144</v>
      </c>
    </row>
    <row r="152" spans="1:19" x14ac:dyDescent="0.3">
      <c r="A152" s="11">
        <v>44630.525000000001</v>
      </c>
      <c r="B152" s="11"/>
      <c r="C152" s="15">
        <v>44630</v>
      </c>
      <c r="D152" s="16">
        <v>0.52500000000000002</v>
      </c>
      <c r="E152" s="33" t="str">
        <f t="shared" si="7"/>
        <v>02:30</v>
      </c>
      <c r="F152" s="12">
        <v>66.300000000000011</v>
      </c>
      <c r="G152" s="12">
        <v>73</v>
      </c>
      <c r="H152" s="12">
        <v>76.613333333333344</v>
      </c>
      <c r="I152" s="12">
        <v>69.983333333333334</v>
      </c>
      <c r="J152" s="12">
        <v>72.193333333333342</v>
      </c>
      <c r="K152" s="12">
        <v>68</v>
      </c>
      <c r="L152" s="12">
        <v>80</v>
      </c>
      <c r="M152" s="12">
        <v>71.456666666666663</v>
      </c>
      <c r="N152" s="13">
        <v>72.193333333333342</v>
      </c>
      <c r="O152" s="17" t="s">
        <v>137</v>
      </c>
      <c r="P152" s="14" t="s">
        <v>13</v>
      </c>
      <c r="Q152" s="14" t="s">
        <v>118</v>
      </c>
      <c r="R152" s="14" t="s">
        <v>119</v>
      </c>
      <c r="S152" s="14" t="s">
        <v>144</v>
      </c>
    </row>
    <row r="153" spans="1:19" x14ac:dyDescent="0.3">
      <c r="A153" s="11">
        <v>44630.52847222222</v>
      </c>
      <c r="B153" s="11"/>
      <c r="C153" s="15">
        <v>44630</v>
      </c>
      <c r="D153" s="16">
        <v>0.52847222222222223</v>
      </c>
      <c r="E153" s="33" t="str">
        <f t="shared" si="7"/>
        <v>02:35</v>
      </c>
      <c r="F153" s="12">
        <v>66.899999999999991</v>
      </c>
      <c r="G153" s="12">
        <v>69</v>
      </c>
      <c r="H153" s="12">
        <v>77.306666666666658</v>
      </c>
      <c r="I153" s="12">
        <v>70.61666666666666</v>
      </c>
      <c r="J153" s="12">
        <v>72.846666666666664</v>
      </c>
      <c r="K153" s="12">
        <v>74</v>
      </c>
      <c r="L153" s="12">
        <v>80</v>
      </c>
      <c r="M153" s="12">
        <v>72.103333333333325</v>
      </c>
      <c r="N153" s="13">
        <v>72.846666666666664</v>
      </c>
      <c r="O153" s="17" t="s">
        <v>137</v>
      </c>
      <c r="P153" s="14" t="s">
        <v>13</v>
      </c>
      <c r="Q153" s="14" t="s">
        <v>118</v>
      </c>
      <c r="R153" s="14" t="s">
        <v>119</v>
      </c>
      <c r="S153" s="14" t="s">
        <v>144</v>
      </c>
    </row>
    <row r="154" spans="1:19" x14ac:dyDescent="0.3">
      <c r="A154" s="11">
        <v>44630.531944444447</v>
      </c>
      <c r="B154" s="11"/>
      <c r="C154" s="15">
        <v>44630</v>
      </c>
      <c r="D154" s="16">
        <v>0.53194444444444444</v>
      </c>
      <c r="E154" s="33" t="str">
        <f t="shared" si="7"/>
        <v>02:40</v>
      </c>
      <c r="F154" s="12">
        <v>66.600000000000009</v>
      </c>
      <c r="G154" s="12">
        <v>65</v>
      </c>
      <c r="H154" s="12">
        <v>76.960000000000008</v>
      </c>
      <c r="I154" s="12">
        <v>70.3</v>
      </c>
      <c r="J154" s="12">
        <v>72.52</v>
      </c>
      <c r="K154" s="12">
        <v>74</v>
      </c>
      <c r="L154" s="12">
        <v>83</v>
      </c>
      <c r="M154" s="12">
        <v>71.78</v>
      </c>
      <c r="N154" s="13">
        <v>72.52</v>
      </c>
      <c r="O154" s="17" t="s">
        <v>137</v>
      </c>
      <c r="P154" s="14" t="s">
        <v>13</v>
      </c>
      <c r="Q154" s="14" t="s">
        <v>118</v>
      </c>
      <c r="R154" s="14" t="s">
        <v>119</v>
      </c>
      <c r="S154" s="14" t="s">
        <v>144</v>
      </c>
    </row>
    <row r="155" spans="1:19" x14ac:dyDescent="0.3">
      <c r="A155" s="11">
        <v>44630.535416666666</v>
      </c>
      <c r="B155" s="11"/>
      <c r="C155" s="15">
        <v>44630</v>
      </c>
      <c r="D155" s="16">
        <v>0.53541666666666665</v>
      </c>
      <c r="E155" s="33" t="str">
        <f t="shared" si="7"/>
        <v>02:45</v>
      </c>
      <c r="F155" s="12">
        <v>65.7</v>
      </c>
      <c r="G155" s="12">
        <v>67</v>
      </c>
      <c r="H155" s="12">
        <v>75.92</v>
      </c>
      <c r="I155" s="12">
        <v>69.349999999999994</v>
      </c>
      <c r="J155" s="12">
        <v>71.539999999999992</v>
      </c>
      <c r="K155" s="12">
        <v>70</v>
      </c>
      <c r="L155" s="12">
        <v>82</v>
      </c>
      <c r="M155" s="12">
        <v>70.81</v>
      </c>
      <c r="N155" s="13">
        <v>71.539999999999992</v>
      </c>
      <c r="O155" s="17" t="s">
        <v>137</v>
      </c>
      <c r="P155" s="14" t="s">
        <v>13</v>
      </c>
      <c r="Q155" s="14" t="s">
        <v>118</v>
      </c>
      <c r="R155" s="14" t="s">
        <v>119</v>
      </c>
      <c r="S155" s="14" t="s">
        <v>144</v>
      </c>
    </row>
    <row r="156" spans="1:19" x14ac:dyDescent="0.3">
      <c r="A156" s="11">
        <v>44630.538888888892</v>
      </c>
      <c r="B156" s="11"/>
      <c r="C156" s="15">
        <v>44630</v>
      </c>
      <c r="D156" s="16">
        <v>0.53888888888888886</v>
      </c>
      <c r="E156" s="33" t="str">
        <f t="shared" si="7"/>
        <v>02:50</v>
      </c>
      <c r="F156" s="12">
        <v>67.2</v>
      </c>
      <c r="G156" s="12">
        <v>65</v>
      </c>
      <c r="H156" s="12">
        <v>77.653333333333336</v>
      </c>
      <c r="I156" s="12">
        <v>70.933333333333337</v>
      </c>
      <c r="J156" s="12">
        <v>73.173333333333332</v>
      </c>
      <c r="K156" s="12">
        <v>76</v>
      </c>
      <c r="L156" s="12">
        <v>83</v>
      </c>
      <c r="M156" s="12">
        <v>72.426666666666662</v>
      </c>
      <c r="N156" s="13">
        <v>73.173333333333332</v>
      </c>
      <c r="O156" s="17" t="s">
        <v>137</v>
      </c>
      <c r="P156" s="14" t="s">
        <v>13</v>
      </c>
      <c r="Q156" s="14" t="s">
        <v>118</v>
      </c>
      <c r="R156" s="14" t="s">
        <v>119</v>
      </c>
      <c r="S156" s="14" t="s">
        <v>144</v>
      </c>
    </row>
    <row r="157" spans="1:19" hidden="1" x14ac:dyDescent="0.3">
      <c r="A157" s="11">
        <v>44630.540138888886</v>
      </c>
      <c r="B157" s="11"/>
      <c r="C157" s="15">
        <v>44630</v>
      </c>
      <c r="D157" s="16">
        <v>0.54013888888888884</v>
      </c>
      <c r="E157" s="33" t="str">
        <f t="shared" si="7"/>
        <v>02:51</v>
      </c>
      <c r="F157" s="12">
        <v>73.8</v>
      </c>
      <c r="G157" s="12">
        <v>82</v>
      </c>
      <c r="H157" s="12">
        <v>85.28</v>
      </c>
      <c r="I157" s="12">
        <v>77.899999999999991</v>
      </c>
      <c r="J157" s="12">
        <v>80.36</v>
      </c>
      <c r="K157" s="12">
        <v>74.62</v>
      </c>
      <c r="L157" s="12">
        <v>87.740000000000009</v>
      </c>
      <c r="M157" s="12">
        <v>79.539999999999992</v>
      </c>
      <c r="N157" s="13">
        <v>80.155000000000001</v>
      </c>
      <c r="O157" s="17" t="s">
        <v>137</v>
      </c>
      <c r="P157" s="14" t="s">
        <v>10</v>
      </c>
      <c r="Q157" s="14" t="s">
        <v>118</v>
      </c>
      <c r="R157" s="14" t="s">
        <v>119</v>
      </c>
      <c r="S157" s="14" t="s">
        <v>144</v>
      </c>
    </row>
    <row r="158" spans="1:19" hidden="1" x14ac:dyDescent="0.3">
      <c r="A158" s="11">
        <v>44630.542361111111</v>
      </c>
      <c r="B158" s="11"/>
      <c r="C158" s="15">
        <v>44630</v>
      </c>
      <c r="D158" s="16">
        <v>0.54236111111111118</v>
      </c>
      <c r="E158" s="16"/>
      <c r="F158" s="12">
        <v>72</v>
      </c>
      <c r="G158" s="12">
        <v>80</v>
      </c>
      <c r="H158" s="12">
        <v>83.2</v>
      </c>
      <c r="I158" s="12">
        <v>76</v>
      </c>
      <c r="J158" s="12">
        <v>78.400000000000006</v>
      </c>
      <c r="K158" s="12">
        <v>72.8</v>
      </c>
      <c r="L158" s="12">
        <v>85.600000000000009</v>
      </c>
      <c r="M158" s="12">
        <v>77.599999999999994</v>
      </c>
      <c r="N158" s="13">
        <v>78.2</v>
      </c>
      <c r="O158" s="17" t="s">
        <v>10</v>
      </c>
      <c r="P158" s="14" t="s">
        <v>10</v>
      </c>
      <c r="Q158" s="14" t="s">
        <v>118</v>
      </c>
      <c r="R158" s="14" t="s">
        <v>119</v>
      </c>
      <c r="S158" s="14" t="s">
        <v>144</v>
      </c>
    </row>
    <row r="159" spans="1:19" hidden="1" x14ac:dyDescent="0.3">
      <c r="A159" s="11">
        <v>44630.543981481482</v>
      </c>
      <c r="B159" s="11"/>
      <c r="C159" s="15">
        <v>44630</v>
      </c>
      <c r="D159" s="16">
        <v>0.54398148148148151</v>
      </c>
      <c r="E159" s="16"/>
      <c r="F159" s="12">
        <v>73.8</v>
      </c>
      <c r="G159" s="12">
        <v>82</v>
      </c>
      <c r="H159" s="12">
        <v>85.28</v>
      </c>
      <c r="I159" s="12">
        <v>77.899999999999991</v>
      </c>
      <c r="J159" s="12">
        <v>80.36</v>
      </c>
      <c r="K159" s="12">
        <v>74.62</v>
      </c>
      <c r="L159" s="12">
        <v>87.740000000000009</v>
      </c>
      <c r="M159" s="12">
        <v>79.539999999999992</v>
      </c>
      <c r="N159" s="13">
        <v>80.155000000000001</v>
      </c>
      <c r="O159" s="17" t="s">
        <v>10</v>
      </c>
      <c r="P159" s="14" t="s">
        <v>10</v>
      </c>
      <c r="Q159" s="14" t="s">
        <v>118</v>
      </c>
      <c r="R159" s="14" t="s">
        <v>119</v>
      </c>
      <c r="S159" s="14" t="s">
        <v>144</v>
      </c>
    </row>
    <row r="160" spans="1:19" hidden="1" x14ac:dyDescent="0.3">
      <c r="A160" s="11">
        <v>44630.545115740744</v>
      </c>
      <c r="B160" s="11"/>
      <c r="C160" s="15">
        <v>44630</v>
      </c>
      <c r="D160" s="16">
        <v>0.54511574074074076</v>
      </c>
      <c r="E160" s="16"/>
      <c r="F160" s="12">
        <v>73.8</v>
      </c>
      <c r="G160" s="12">
        <v>82</v>
      </c>
      <c r="H160" s="12">
        <v>85.28</v>
      </c>
      <c r="I160" s="12">
        <v>77.899999999999991</v>
      </c>
      <c r="J160" s="12">
        <v>80.36</v>
      </c>
      <c r="K160" s="12">
        <v>74.62</v>
      </c>
      <c r="L160" s="12">
        <v>87.740000000000009</v>
      </c>
      <c r="M160" s="12">
        <v>79.539999999999992</v>
      </c>
      <c r="N160" s="13">
        <v>80.155000000000001</v>
      </c>
      <c r="O160" s="17" t="s">
        <v>10</v>
      </c>
      <c r="P160" s="14" t="s">
        <v>10</v>
      </c>
      <c r="Q160" s="14" t="s">
        <v>118</v>
      </c>
      <c r="R160" s="14" t="s">
        <v>119</v>
      </c>
      <c r="S160" s="14" t="s">
        <v>144</v>
      </c>
    </row>
    <row r="161" spans="1:19" s="28" customFormat="1" hidden="1" x14ac:dyDescent="0.3">
      <c r="A161" s="11">
        <v>44630.54583333333</v>
      </c>
      <c r="B161" s="11"/>
      <c r="C161" s="15">
        <v>44630</v>
      </c>
      <c r="D161" s="16">
        <v>0.54583333333333328</v>
      </c>
      <c r="E161" s="16"/>
      <c r="F161" s="12">
        <v>81</v>
      </c>
      <c r="G161" s="12">
        <v>90</v>
      </c>
      <c r="H161" s="12">
        <v>93.600000000000009</v>
      </c>
      <c r="I161" s="12">
        <v>85.5</v>
      </c>
      <c r="J161" s="12">
        <v>88.2</v>
      </c>
      <c r="K161" s="12">
        <v>81.900000000000006</v>
      </c>
      <c r="L161" s="12">
        <v>96.300000000000011</v>
      </c>
      <c r="M161" s="12">
        <v>87.3</v>
      </c>
      <c r="N161" s="13">
        <v>87.974999999999994</v>
      </c>
      <c r="O161" s="17" t="s">
        <v>10</v>
      </c>
      <c r="P161" s="14" t="s">
        <v>10</v>
      </c>
      <c r="Q161" s="14" t="s">
        <v>118</v>
      </c>
      <c r="R161" s="14" t="s">
        <v>119</v>
      </c>
      <c r="S161" s="14" t="s">
        <v>144</v>
      </c>
    </row>
    <row r="162" spans="1:19" hidden="1" x14ac:dyDescent="0.3">
      <c r="A162" s="11">
        <v>44630.549305555556</v>
      </c>
      <c r="B162" s="11"/>
      <c r="C162" s="15">
        <v>44630</v>
      </c>
      <c r="D162" s="16">
        <v>0.5493055555555556</v>
      </c>
      <c r="E162" s="16"/>
      <c r="F162" s="12">
        <v>83.7</v>
      </c>
      <c r="G162" s="12">
        <v>93</v>
      </c>
      <c r="H162" s="12">
        <v>96.72</v>
      </c>
      <c r="I162" s="12">
        <v>88.35</v>
      </c>
      <c r="J162" s="12">
        <v>91.14</v>
      </c>
      <c r="K162" s="12">
        <v>84.63000000000001</v>
      </c>
      <c r="L162" s="12">
        <v>99.51</v>
      </c>
      <c r="M162" s="12">
        <v>90.21</v>
      </c>
      <c r="N162" s="13">
        <v>90.907499999999999</v>
      </c>
      <c r="O162" s="17" t="s">
        <v>10</v>
      </c>
      <c r="P162" s="14" t="s">
        <v>10</v>
      </c>
      <c r="Q162" s="14" t="s">
        <v>118</v>
      </c>
      <c r="R162" s="14" t="s">
        <v>119</v>
      </c>
      <c r="S162" s="14" t="s">
        <v>144</v>
      </c>
    </row>
    <row r="163" spans="1:19" hidden="1" x14ac:dyDescent="0.3">
      <c r="A163" s="11">
        <v>44630.552777777775</v>
      </c>
      <c r="B163" s="11"/>
      <c r="C163" s="15">
        <v>44630</v>
      </c>
      <c r="D163" s="16">
        <v>0.55277777777777781</v>
      </c>
      <c r="E163" s="16"/>
      <c r="F163" s="12">
        <v>81</v>
      </c>
      <c r="G163" s="12">
        <v>90</v>
      </c>
      <c r="H163" s="12">
        <v>93.600000000000009</v>
      </c>
      <c r="I163" s="12">
        <v>85.5</v>
      </c>
      <c r="J163" s="12">
        <v>88.2</v>
      </c>
      <c r="K163" s="12">
        <v>81.900000000000006</v>
      </c>
      <c r="L163" s="12">
        <v>96.300000000000011</v>
      </c>
      <c r="M163" s="12">
        <v>87.3</v>
      </c>
      <c r="N163" s="13">
        <v>87.974999999999994</v>
      </c>
      <c r="O163" s="17" t="s">
        <v>10</v>
      </c>
      <c r="P163" s="14" t="s">
        <v>10</v>
      </c>
      <c r="Q163" s="14" t="s">
        <v>118</v>
      </c>
      <c r="R163" s="14" t="s">
        <v>119</v>
      </c>
      <c r="S163" s="14" t="s">
        <v>144</v>
      </c>
    </row>
    <row r="164" spans="1:19" hidden="1" x14ac:dyDescent="0.3">
      <c r="A164" s="11">
        <v>44630.556250000001</v>
      </c>
      <c r="B164" s="11"/>
      <c r="C164" s="15">
        <v>44630</v>
      </c>
      <c r="D164" s="16">
        <v>0.55625000000000002</v>
      </c>
      <c r="E164" s="16"/>
      <c r="F164" s="12">
        <v>94.5</v>
      </c>
      <c r="G164" s="12">
        <v>105</v>
      </c>
      <c r="H164" s="12">
        <v>109.2</v>
      </c>
      <c r="I164" s="12">
        <v>99.75</v>
      </c>
      <c r="J164" s="12">
        <v>102.89999999999999</v>
      </c>
      <c r="K164" s="12">
        <v>95.55</v>
      </c>
      <c r="L164" s="12">
        <v>112.35000000000001</v>
      </c>
      <c r="M164" s="12">
        <v>101.85</v>
      </c>
      <c r="N164" s="13">
        <v>102.6375</v>
      </c>
      <c r="O164" s="17" t="s">
        <v>10</v>
      </c>
      <c r="P164" s="14" t="s">
        <v>10</v>
      </c>
      <c r="Q164" s="14" t="s">
        <v>118</v>
      </c>
      <c r="R164" s="14" t="s">
        <v>119</v>
      </c>
      <c r="S164" s="14" t="s">
        <v>144</v>
      </c>
    </row>
    <row r="165" spans="1:19" hidden="1" x14ac:dyDescent="0.3">
      <c r="A165" s="11">
        <v>44630.55972222222</v>
      </c>
      <c r="B165" s="11"/>
      <c r="C165" s="15">
        <v>44630</v>
      </c>
      <c r="D165" s="16">
        <v>0.55972222222222223</v>
      </c>
      <c r="E165" s="16"/>
      <c r="F165" s="12">
        <v>89.100000000000009</v>
      </c>
      <c r="G165" s="12">
        <v>99</v>
      </c>
      <c r="H165" s="12">
        <v>102.96000000000001</v>
      </c>
      <c r="I165" s="12">
        <v>94.05</v>
      </c>
      <c r="J165" s="12">
        <v>97.02</v>
      </c>
      <c r="K165" s="12">
        <v>90.09</v>
      </c>
      <c r="L165" s="12">
        <v>105.93</v>
      </c>
      <c r="M165" s="12">
        <v>96.03</v>
      </c>
      <c r="N165" s="13">
        <v>96.772500000000008</v>
      </c>
      <c r="O165" s="17" t="s">
        <v>10</v>
      </c>
      <c r="P165" s="14" t="s">
        <v>10</v>
      </c>
      <c r="Q165" s="14" t="s">
        <v>118</v>
      </c>
      <c r="R165" s="14" t="s">
        <v>119</v>
      </c>
      <c r="S165" s="14" t="s">
        <v>144</v>
      </c>
    </row>
    <row r="166" spans="1:19" hidden="1" x14ac:dyDescent="0.3">
      <c r="A166" s="11">
        <v>44630.559849537036</v>
      </c>
      <c r="B166" s="11"/>
      <c r="C166" s="15">
        <v>44630</v>
      </c>
      <c r="D166" s="16">
        <v>0.55984953703703699</v>
      </c>
      <c r="E166" s="16"/>
      <c r="F166" s="12">
        <v>75.600000000000009</v>
      </c>
      <c r="G166" s="12">
        <v>84</v>
      </c>
      <c r="H166" s="12">
        <v>87.36</v>
      </c>
      <c r="I166" s="12">
        <v>79.8</v>
      </c>
      <c r="J166" s="12">
        <v>82.32</v>
      </c>
      <c r="K166" s="12">
        <v>76.44</v>
      </c>
      <c r="L166" s="12">
        <v>89.88000000000001</v>
      </c>
      <c r="M166" s="12">
        <v>81.48</v>
      </c>
      <c r="N166" s="13">
        <v>82.110000000000014</v>
      </c>
      <c r="O166" s="17" t="s">
        <v>10</v>
      </c>
      <c r="P166" s="14" t="s">
        <v>10</v>
      </c>
      <c r="Q166" s="14" t="s">
        <v>118</v>
      </c>
      <c r="R166" s="14" t="s">
        <v>119</v>
      </c>
      <c r="S166" s="14" t="s">
        <v>144</v>
      </c>
    </row>
    <row r="167" spans="1:19" hidden="1" x14ac:dyDescent="0.3">
      <c r="A167" s="11">
        <v>44630.563194444447</v>
      </c>
      <c r="B167" s="11"/>
      <c r="C167" s="15">
        <v>44630</v>
      </c>
      <c r="D167" s="16">
        <v>0.56319444444444444</v>
      </c>
      <c r="E167" s="16"/>
      <c r="F167" s="12">
        <v>76.5</v>
      </c>
      <c r="G167" s="12">
        <v>85</v>
      </c>
      <c r="H167" s="12">
        <v>88.4</v>
      </c>
      <c r="I167" s="12">
        <v>80.75</v>
      </c>
      <c r="J167" s="12">
        <v>83.3</v>
      </c>
      <c r="K167" s="12">
        <v>77.350000000000009</v>
      </c>
      <c r="L167" s="12">
        <v>90.95</v>
      </c>
      <c r="M167" s="12">
        <v>82.45</v>
      </c>
      <c r="N167" s="13">
        <v>83.087500000000006</v>
      </c>
      <c r="O167" s="17" t="s">
        <v>10</v>
      </c>
      <c r="P167" s="14" t="s">
        <v>10</v>
      </c>
      <c r="Q167" s="14" t="s">
        <v>118</v>
      </c>
      <c r="R167" s="14" t="s">
        <v>119</v>
      </c>
      <c r="S167" s="14" t="s">
        <v>144</v>
      </c>
    </row>
    <row r="168" spans="1:19" hidden="1" x14ac:dyDescent="0.3">
      <c r="A168" s="11">
        <v>44630.563402777778</v>
      </c>
      <c r="B168" s="11"/>
      <c r="C168" s="15">
        <v>44630</v>
      </c>
      <c r="D168" s="16">
        <v>0.56340277777777781</v>
      </c>
      <c r="E168" s="16"/>
      <c r="F168" s="12">
        <v>72.900000000000006</v>
      </c>
      <c r="G168" s="12">
        <v>81</v>
      </c>
      <c r="H168" s="12">
        <v>84.240000000000009</v>
      </c>
      <c r="I168" s="12">
        <v>76.95</v>
      </c>
      <c r="J168" s="12">
        <v>79.38</v>
      </c>
      <c r="K168" s="12">
        <v>73.710000000000008</v>
      </c>
      <c r="L168" s="12">
        <v>86.67</v>
      </c>
      <c r="M168" s="12">
        <v>78.569999999999993</v>
      </c>
      <c r="N168" s="13">
        <v>79.177500000000009</v>
      </c>
      <c r="O168" s="17" t="s">
        <v>10</v>
      </c>
      <c r="P168" s="14" t="s">
        <v>10</v>
      </c>
      <c r="Q168" s="14" t="s">
        <v>118</v>
      </c>
      <c r="R168" s="14" t="s">
        <v>119</v>
      </c>
      <c r="S168" s="14" t="s">
        <v>144</v>
      </c>
    </row>
    <row r="169" spans="1:19" hidden="1" x14ac:dyDescent="0.3">
      <c r="A169" s="11">
        <v>44630.566666666666</v>
      </c>
      <c r="B169" s="11"/>
      <c r="C169" s="15">
        <v>44630</v>
      </c>
      <c r="D169" s="16">
        <v>0.56666666666666665</v>
      </c>
      <c r="E169" s="16"/>
      <c r="F169" s="12">
        <v>65.7</v>
      </c>
      <c r="G169" s="12">
        <v>73</v>
      </c>
      <c r="H169" s="12">
        <v>75.92</v>
      </c>
      <c r="I169" s="12">
        <v>69.349999999999994</v>
      </c>
      <c r="J169" s="12">
        <v>71.539999999999992</v>
      </c>
      <c r="K169" s="12">
        <v>66.430000000000007</v>
      </c>
      <c r="L169" s="12">
        <v>78.11</v>
      </c>
      <c r="M169" s="12">
        <v>70.81</v>
      </c>
      <c r="N169" s="13">
        <v>71.357500000000002</v>
      </c>
      <c r="O169" s="17" t="s">
        <v>10</v>
      </c>
      <c r="P169" s="14" t="s">
        <v>10</v>
      </c>
      <c r="Q169" s="14" t="s">
        <v>118</v>
      </c>
      <c r="R169" s="14" t="s">
        <v>119</v>
      </c>
      <c r="S169" s="14" t="s">
        <v>144</v>
      </c>
    </row>
    <row r="170" spans="1:19" hidden="1" x14ac:dyDescent="0.3">
      <c r="A170" s="11">
        <v>44630.56758101852</v>
      </c>
      <c r="B170" s="11"/>
      <c r="C170" s="15">
        <v>44630</v>
      </c>
      <c r="D170" s="16">
        <v>0.5675810185185185</v>
      </c>
      <c r="E170" s="16"/>
      <c r="F170" s="12">
        <v>72.900000000000006</v>
      </c>
      <c r="G170" s="12">
        <v>81</v>
      </c>
      <c r="H170" s="12">
        <v>84.240000000000009</v>
      </c>
      <c r="I170" s="12">
        <v>76.95</v>
      </c>
      <c r="J170" s="12">
        <v>79.38</v>
      </c>
      <c r="K170" s="12">
        <v>73.710000000000008</v>
      </c>
      <c r="L170" s="12">
        <v>86.67</v>
      </c>
      <c r="M170" s="12">
        <v>78.569999999999993</v>
      </c>
      <c r="N170" s="13">
        <v>79.177500000000009</v>
      </c>
      <c r="O170" s="17" t="s">
        <v>10</v>
      </c>
      <c r="P170" s="14" t="s">
        <v>10</v>
      </c>
      <c r="Q170" s="14" t="s">
        <v>118</v>
      </c>
      <c r="R170" s="14" t="s">
        <v>119</v>
      </c>
      <c r="S170" s="14" t="s">
        <v>144</v>
      </c>
    </row>
    <row r="171" spans="1:19" hidden="1" x14ac:dyDescent="0.3">
      <c r="A171" s="11">
        <v>44630.570173611108</v>
      </c>
      <c r="B171" s="11"/>
      <c r="C171" s="15">
        <v>44630</v>
      </c>
      <c r="D171" s="16">
        <v>0.57017361111111109</v>
      </c>
      <c r="E171" s="16"/>
      <c r="F171" s="12">
        <v>104.4</v>
      </c>
      <c r="G171" s="12">
        <v>116</v>
      </c>
      <c r="H171" s="12">
        <v>120.64</v>
      </c>
      <c r="I171" s="12">
        <v>110.19999999999999</v>
      </c>
      <c r="J171" s="12">
        <v>113.67999999999999</v>
      </c>
      <c r="K171" s="12">
        <v>105.56</v>
      </c>
      <c r="L171" s="12">
        <v>124.12</v>
      </c>
      <c r="M171" s="12">
        <v>112.52</v>
      </c>
      <c r="N171" s="13">
        <v>113.39</v>
      </c>
      <c r="O171" s="17" t="s">
        <v>10</v>
      </c>
      <c r="P171" s="14" t="s">
        <v>10</v>
      </c>
      <c r="Q171" s="14" t="s">
        <v>118</v>
      </c>
      <c r="R171" s="14" t="s">
        <v>119</v>
      </c>
      <c r="S171" s="14" t="s">
        <v>144</v>
      </c>
    </row>
    <row r="172" spans="1:19" hidden="1" x14ac:dyDescent="0.3">
      <c r="A172" s="11">
        <v>44630.573611111111</v>
      </c>
      <c r="B172" s="11"/>
      <c r="C172" s="15">
        <v>44630</v>
      </c>
      <c r="D172" s="16">
        <v>0.57361111111111118</v>
      </c>
      <c r="E172" s="16"/>
      <c r="F172" s="12">
        <v>87.3</v>
      </c>
      <c r="G172" s="12">
        <v>97</v>
      </c>
      <c r="H172" s="12">
        <v>100.88000000000001</v>
      </c>
      <c r="I172" s="12">
        <v>92.149999999999991</v>
      </c>
      <c r="J172" s="12">
        <v>95.06</v>
      </c>
      <c r="K172" s="12">
        <v>88.27</v>
      </c>
      <c r="L172" s="12">
        <v>103.79</v>
      </c>
      <c r="M172" s="12">
        <v>94.09</v>
      </c>
      <c r="N172" s="13">
        <v>94.817499999999995</v>
      </c>
      <c r="O172" s="17" t="s">
        <v>10</v>
      </c>
      <c r="P172" s="14" t="s">
        <v>10</v>
      </c>
      <c r="Q172" s="14" t="s">
        <v>118</v>
      </c>
      <c r="R172" s="14" t="s">
        <v>119</v>
      </c>
      <c r="S172" s="14" t="s">
        <v>144</v>
      </c>
    </row>
    <row r="173" spans="1:19" hidden="1" x14ac:dyDescent="0.3">
      <c r="A173" s="11">
        <v>44630.57708333333</v>
      </c>
      <c r="B173" s="11"/>
      <c r="C173" s="15">
        <v>44630</v>
      </c>
      <c r="D173" s="16">
        <v>0.57708333333333328</v>
      </c>
      <c r="E173" s="16"/>
      <c r="F173" s="12">
        <v>80.100000000000009</v>
      </c>
      <c r="G173" s="12">
        <v>89</v>
      </c>
      <c r="H173" s="12">
        <v>92.56</v>
      </c>
      <c r="I173" s="12">
        <v>84.55</v>
      </c>
      <c r="J173" s="12">
        <v>87.22</v>
      </c>
      <c r="K173" s="12">
        <v>80.990000000000009</v>
      </c>
      <c r="L173" s="12">
        <v>95.23</v>
      </c>
      <c r="M173" s="12">
        <v>86.33</v>
      </c>
      <c r="N173" s="13">
        <v>86.997500000000016</v>
      </c>
      <c r="O173" s="17" t="s">
        <v>10</v>
      </c>
      <c r="P173" s="14" t="s">
        <v>10</v>
      </c>
      <c r="Q173" s="14" t="s">
        <v>118</v>
      </c>
      <c r="R173" s="14" t="s">
        <v>119</v>
      </c>
      <c r="S173" s="14" t="s">
        <v>144</v>
      </c>
    </row>
    <row r="174" spans="1:19" hidden="1" x14ac:dyDescent="0.3">
      <c r="A174" s="11">
        <v>44630.580555555556</v>
      </c>
      <c r="B174" s="11"/>
      <c r="C174" s="15">
        <v>44630</v>
      </c>
      <c r="D174" s="16">
        <v>0.5805555555555556</v>
      </c>
      <c r="E174" s="16"/>
      <c r="F174" s="12">
        <v>81</v>
      </c>
      <c r="G174" s="12">
        <v>90</v>
      </c>
      <c r="H174" s="12">
        <v>93.600000000000009</v>
      </c>
      <c r="I174" s="12">
        <v>85.5</v>
      </c>
      <c r="J174" s="12">
        <v>88.2</v>
      </c>
      <c r="K174" s="12">
        <v>81.900000000000006</v>
      </c>
      <c r="L174" s="12">
        <v>96.300000000000011</v>
      </c>
      <c r="M174" s="12">
        <v>87.3</v>
      </c>
      <c r="N174" s="13">
        <v>87.974999999999994</v>
      </c>
      <c r="O174" s="17" t="s">
        <v>10</v>
      </c>
      <c r="P174" s="14" t="s">
        <v>10</v>
      </c>
      <c r="Q174" s="14" t="s">
        <v>118</v>
      </c>
      <c r="R174" s="14" t="s">
        <v>119</v>
      </c>
      <c r="S174" s="14" t="s">
        <v>144</v>
      </c>
    </row>
    <row r="175" spans="1:19" hidden="1" x14ac:dyDescent="0.3">
      <c r="A175" s="11">
        <v>44630.584027777775</v>
      </c>
      <c r="B175" s="11"/>
      <c r="C175" s="15">
        <v>44630</v>
      </c>
      <c r="D175" s="16">
        <v>0.58402777777777781</v>
      </c>
      <c r="E175" s="33" t="str">
        <f t="shared" ref="E175:E221" si="8">TEXT(D175-$D$174,"hh:mm")</f>
        <v>00:05</v>
      </c>
      <c r="F175" s="12">
        <v>63</v>
      </c>
      <c r="G175" s="12">
        <v>70</v>
      </c>
      <c r="H175" s="12">
        <v>72.8</v>
      </c>
      <c r="I175" s="12">
        <v>66.5</v>
      </c>
      <c r="J175" s="12">
        <v>68.599999999999994</v>
      </c>
      <c r="K175" s="12">
        <v>63.7</v>
      </c>
      <c r="L175" s="12">
        <v>74.900000000000006</v>
      </c>
      <c r="M175" s="12">
        <v>67.899999999999991</v>
      </c>
      <c r="N175" s="13">
        <v>68.424999999999997</v>
      </c>
      <c r="O175" s="17" t="s">
        <v>138</v>
      </c>
      <c r="P175" s="14" t="s">
        <v>116</v>
      </c>
      <c r="Q175" s="14" t="s">
        <v>118</v>
      </c>
      <c r="R175" s="14" t="s">
        <v>119</v>
      </c>
      <c r="S175" s="14" t="s">
        <v>144</v>
      </c>
    </row>
    <row r="176" spans="1:19" hidden="1" x14ac:dyDescent="0.3">
      <c r="A176" s="11">
        <v>44630.587500000001</v>
      </c>
      <c r="B176" s="11"/>
      <c r="C176" s="15">
        <v>44630</v>
      </c>
      <c r="D176" s="16">
        <v>0.58750000000000002</v>
      </c>
      <c r="E176" s="33" t="str">
        <f t="shared" si="8"/>
        <v>00:10</v>
      </c>
      <c r="F176" s="12">
        <v>79.2</v>
      </c>
      <c r="G176" s="12">
        <v>88</v>
      </c>
      <c r="H176" s="12">
        <v>91.52000000000001</v>
      </c>
      <c r="I176" s="12">
        <v>83.6</v>
      </c>
      <c r="J176" s="12">
        <v>86.24</v>
      </c>
      <c r="K176" s="12">
        <v>80.08</v>
      </c>
      <c r="L176" s="12">
        <v>94.160000000000011</v>
      </c>
      <c r="M176" s="12">
        <v>85.36</v>
      </c>
      <c r="N176" s="13">
        <v>86.02000000000001</v>
      </c>
      <c r="O176" s="17" t="s">
        <v>138</v>
      </c>
      <c r="P176" s="14" t="s">
        <v>116</v>
      </c>
      <c r="Q176" s="14" t="s">
        <v>118</v>
      </c>
      <c r="R176" s="14" t="s">
        <v>119</v>
      </c>
      <c r="S176" s="14" t="s">
        <v>144</v>
      </c>
    </row>
    <row r="177" spans="1:19" hidden="1" x14ac:dyDescent="0.3">
      <c r="A177" s="11">
        <v>44630.59097222222</v>
      </c>
      <c r="B177" s="11"/>
      <c r="C177" s="15">
        <v>44630</v>
      </c>
      <c r="D177" s="16">
        <v>0.59097222222222223</v>
      </c>
      <c r="E177" s="33" t="str">
        <f t="shared" si="8"/>
        <v>00:15</v>
      </c>
      <c r="F177" s="12">
        <v>72.900000000000006</v>
      </c>
      <c r="G177" s="12">
        <v>81</v>
      </c>
      <c r="H177" s="12">
        <v>84.240000000000009</v>
      </c>
      <c r="I177" s="12">
        <v>76.95</v>
      </c>
      <c r="J177" s="12">
        <v>79.38</v>
      </c>
      <c r="K177" s="12">
        <v>73.710000000000008</v>
      </c>
      <c r="L177" s="12">
        <v>86.67</v>
      </c>
      <c r="M177" s="12">
        <v>78.569999999999993</v>
      </c>
      <c r="N177" s="13">
        <v>79.177500000000009</v>
      </c>
      <c r="O177" s="17" t="s">
        <v>138</v>
      </c>
      <c r="P177" s="14" t="s">
        <v>116</v>
      </c>
      <c r="Q177" s="14" t="s">
        <v>118</v>
      </c>
      <c r="R177" s="14" t="s">
        <v>119</v>
      </c>
      <c r="S177" s="14" t="s">
        <v>144</v>
      </c>
    </row>
    <row r="178" spans="1:19" hidden="1" x14ac:dyDescent="0.3">
      <c r="A178" s="11">
        <v>44630.594444444447</v>
      </c>
      <c r="B178" s="11"/>
      <c r="C178" s="15">
        <v>44630</v>
      </c>
      <c r="D178" s="16">
        <v>0.59444444444444444</v>
      </c>
      <c r="E178" s="33" t="str">
        <f t="shared" si="8"/>
        <v>00:20</v>
      </c>
      <c r="F178" s="12">
        <v>78.3</v>
      </c>
      <c r="G178" s="12">
        <v>87</v>
      </c>
      <c r="H178" s="12">
        <v>90.48</v>
      </c>
      <c r="I178" s="12">
        <v>82.649999999999991</v>
      </c>
      <c r="J178" s="12">
        <v>85.26</v>
      </c>
      <c r="K178" s="12">
        <v>79.17</v>
      </c>
      <c r="L178" s="12">
        <v>93.09</v>
      </c>
      <c r="M178" s="12">
        <v>84.39</v>
      </c>
      <c r="N178" s="13">
        <v>85.042500000000004</v>
      </c>
      <c r="O178" s="17" t="s">
        <v>138</v>
      </c>
      <c r="P178" s="14" t="s">
        <v>116</v>
      </c>
      <c r="Q178" s="14" t="s">
        <v>118</v>
      </c>
      <c r="R178" s="14" t="s">
        <v>119</v>
      </c>
      <c r="S178" s="14" t="s">
        <v>144</v>
      </c>
    </row>
    <row r="179" spans="1:19" hidden="1" x14ac:dyDescent="0.3">
      <c r="A179" s="11">
        <v>44630.597916666666</v>
      </c>
      <c r="B179" s="11"/>
      <c r="C179" s="15">
        <v>44630</v>
      </c>
      <c r="D179" s="16">
        <v>0.59791666666666665</v>
      </c>
      <c r="E179" s="33" t="str">
        <f t="shared" si="8"/>
        <v>00:25</v>
      </c>
      <c r="F179" s="12">
        <v>76.5</v>
      </c>
      <c r="G179" s="12">
        <v>85</v>
      </c>
      <c r="H179" s="12">
        <v>88.4</v>
      </c>
      <c r="I179" s="12">
        <v>80.75</v>
      </c>
      <c r="J179" s="12">
        <v>83.3</v>
      </c>
      <c r="K179" s="12">
        <v>77.350000000000009</v>
      </c>
      <c r="L179" s="12">
        <v>90.95</v>
      </c>
      <c r="M179" s="12">
        <v>82.45</v>
      </c>
      <c r="N179" s="13">
        <v>83.087500000000006</v>
      </c>
      <c r="O179" s="17" t="s">
        <v>138</v>
      </c>
      <c r="P179" s="14" t="s">
        <v>116</v>
      </c>
      <c r="Q179" s="14" t="s">
        <v>118</v>
      </c>
      <c r="R179" s="14" t="s">
        <v>119</v>
      </c>
      <c r="S179" s="14" t="s">
        <v>144</v>
      </c>
    </row>
    <row r="180" spans="1:19" hidden="1" x14ac:dyDescent="0.3">
      <c r="A180" s="11">
        <v>44630.601388888892</v>
      </c>
      <c r="B180" s="11"/>
      <c r="C180" s="15">
        <v>44630</v>
      </c>
      <c r="D180" s="16">
        <v>0.60138888888888886</v>
      </c>
      <c r="E180" s="33" t="str">
        <f t="shared" si="8"/>
        <v>00:30</v>
      </c>
      <c r="F180" s="12">
        <v>75.600000000000009</v>
      </c>
      <c r="G180" s="12">
        <v>84</v>
      </c>
      <c r="H180" s="12">
        <v>87.36</v>
      </c>
      <c r="I180" s="12">
        <v>79.8</v>
      </c>
      <c r="J180" s="12">
        <v>82.32</v>
      </c>
      <c r="K180" s="12">
        <v>76.44</v>
      </c>
      <c r="L180" s="12">
        <v>89.88000000000001</v>
      </c>
      <c r="M180" s="12">
        <v>81.48</v>
      </c>
      <c r="N180" s="13">
        <v>82.110000000000014</v>
      </c>
      <c r="O180" s="17" t="s">
        <v>138</v>
      </c>
      <c r="P180" s="14" t="s">
        <v>116</v>
      </c>
      <c r="Q180" s="14" t="s">
        <v>118</v>
      </c>
      <c r="R180" s="14" t="s">
        <v>119</v>
      </c>
      <c r="S180" s="14" t="s">
        <v>144</v>
      </c>
    </row>
    <row r="181" spans="1:19" hidden="1" x14ac:dyDescent="0.3">
      <c r="A181" s="11">
        <v>44630.603472222225</v>
      </c>
      <c r="B181" s="11"/>
      <c r="C181" s="15">
        <v>44630</v>
      </c>
      <c r="D181" s="16">
        <v>0.60347222222222219</v>
      </c>
      <c r="E181" s="33" t="str">
        <f t="shared" si="8"/>
        <v>00:33</v>
      </c>
      <c r="F181" s="12">
        <v>80.100000000000009</v>
      </c>
      <c r="G181" s="12">
        <v>89</v>
      </c>
      <c r="H181" s="12">
        <v>92.56</v>
      </c>
      <c r="I181" s="12">
        <v>84.55</v>
      </c>
      <c r="J181" s="12">
        <v>87.22</v>
      </c>
      <c r="K181" s="12">
        <v>80.990000000000009</v>
      </c>
      <c r="L181" s="12">
        <v>95.23</v>
      </c>
      <c r="M181" s="12">
        <v>86.33</v>
      </c>
      <c r="N181" s="13">
        <v>86.997500000000016</v>
      </c>
      <c r="O181" s="17" t="s">
        <v>138</v>
      </c>
      <c r="P181" s="14" t="s">
        <v>116</v>
      </c>
      <c r="Q181" s="14" t="s">
        <v>118</v>
      </c>
      <c r="R181" s="14" t="s">
        <v>119</v>
      </c>
      <c r="S181" s="14" t="s">
        <v>144</v>
      </c>
    </row>
    <row r="182" spans="1:19" hidden="1" x14ac:dyDescent="0.3">
      <c r="A182" s="11">
        <v>44630.60361111111</v>
      </c>
      <c r="B182" s="11"/>
      <c r="C182" s="15">
        <v>44630</v>
      </c>
      <c r="D182" s="16">
        <v>0.6036111111111111</v>
      </c>
      <c r="E182" s="33" t="str">
        <f t="shared" si="8"/>
        <v>00:33</v>
      </c>
      <c r="F182" s="12">
        <v>72.900000000000006</v>
      </c>
      <c r="G182" s="12">
        <v>81</v>
      </c>
      <c r="H182" s="12">
        <v>84.240000000000009</v>
      </c>
      <c r="I182" s="12">
        <v>76.95</v>
      </c>
      <c r="J182" s="12">
        <v>79.38</v>
      </c>
      <c r="K182" s="12">
        <v>73.710000000000008</v>
      </c>
      <c r="L182" s="12">
        <v>86.67</v>
      </c>
      <c r="M182" s="12">
        <v>78.569999999999993</v>
      </c>
      <c r="N182" s="13">
        <v>79.177500000000009</v>
      </c>
      <c r="O182" s="17" t="s">
        <v>138</v>
      </c>
      <c r="P182" s="14" t="s">
        <v>116</v>
      </c>
      <c r="Q182" s="14" t="s">
        <v>118</v>
      </c>
      <c r="R182" s="14" t="s">
        <v>119</v>
      </c>
      <c r="S182" s="14" t="s">
        <v>144</v>
      </c>
    </row>
    <row r="183" spans="1:19" hidden="1" x14ac:dyDescent="0.3">
      <c r="A183" s="11">
        <v>44630.603761574072</v>
      </c>
      <c r="B183" s="11"/>
      <c r="C183" s="15">
        <v>44630</v>
      </c>
      <c r="D183" s="16">
        <v>0.60376157407407405</v>
      </c>
      <c r="E183" s="33" t="str">
        <f t="shared" si="8"/>
        <v>00:33</v>
      </c>
      <c r="F183" s="12">
        <v>73.8</v>
      </c>
      <c r="G183" s="12">
        <v>82</v>
      </c>
      <c r="H183" s="12">
        <v>85.28</v>
      </c>
      <c r="I183" s="12">
        <v>77.899999999999991</v>
      </c>
      <c r="J183" s="12">
        <v>80.36</v>
      </c>
      <c r="K183" s="12">
        <v>74.62</v>
      </c>
      <c r="L183" s="12">
        <v>87.740000000000009</v>
      </c>
      <c r="M183" s="12">
        <v>79.539999999999992</v>
      </c>
      <c r="N183" s="13">
        <v>80.155000000000001</v>
      </c>
      <c r="O183" s="17" t="s">
        <v>138</v>
      </c>
      <c r="P183" s="14" t="s">
        <v>116</v>
      </c>
      <c r="Q183" s="14" t="s">
        <v>118</v>
      </c>
      <c r="R183" s="14" t="s">
        <v>119</v>
      </c>
      <c r="S183" s="14" t="s">
        <v>144</v>
      </c>
    </row>
    <row r="184" spans="1:19" hidden="1" x14ac:dyDescent="0.3">
      <c r="A184" s="11">
        <v>44630.604861111111</v>
      </c>
      <c r="B184" s="11"/>
      <c r="C184" s="15">
        <v>44630</v>
      </c>
      <c r="D184" s="16">
        <v>0.60486111111111118</v>
      </c>
      <c r="E184" s="33" t="str">
        <f t="shared" si="8"/>
        <v>00:35</v>
      </c>
      <c r="F184" s="12">
        <v>81</v>
      </c>
      <c r="G184" s="12">
        <v>90</v>
      </c>
      <c r="H184" s="12">
        <v>93.600000000000009</v>
      </c>
      <c r="I184" s="12">
        <v>85.5</v>
      </c>
      <c r="J184" s="12">
        <v>88.2</v>
      </c>
      <c r="K184" s="12">
        <v>81.900000000000006</v>
      </c>
      <c r="L184" s="12">
        <v>96.300000000000011</v>
      </c>
      <c r="M184" s="12">
        <v>87.3</v>
      </c>
      <c r="N184" s="13">
        <v>87.974999999999994</v>
      </c>
      <c r="O184" s="17" t="s">
        <v>138</v>
      </c>
      <c r="P184" s="14" t="s">
        <v>116</v>
      </c>
      <c r="Q184" s="14" t="s">
        <v>118</v>
      </c>
      <c r="R184" s="14" t="s">
        <v>119</v>
      </c>
      <c r="S184" s="14" t="s">
        <v>144</v>
      </c>
    </row>
    <row r="185" spans="1:19" hidden="1" x14ac:dyDescent="0.3">
      <c r="A185" s="11">
        <v>44630.606261574074</v>
      </c>
      <c r="B185" s="11"/>
      <c r="C185" s="15">
        <v>44630</v>
      </c>
      <c r="D185" s="16">
        <v>0.60626157407407411</v>
      </c>
      <c r="E185" s="33" t="str">
        <f t="shared" si="8"/>
        <v>00:37</v>
      </c>
      <c r="F185" s="12">
        <v>73.8</v>
      </c>
      <c r="G185" s="12">
        <v>82</v>
      </c>
      <c r="H185" s="12">
        <v>85.28</v>
      </c>
      <c r="I185" s="12">
        <v>77.899999999999991</v>
      </c>
      <c r="J185" s="12">
        <v>80.36</v>
      </c>
      <c r="K185" s="12">
        <v>74.62</v>
      </c>
      <c r="L185" s="12">
        <v>87.740000000000009</v>
      </c>
      <c r="M185" s="12">
        <v>79.539999999999992</v>
      </c>
      <c r="N185" s="13">
        <v>80.155000000000001</v>
      </c>
      <c r="O185" s="17" t="s">
        <v>138</v>
      </c>
      <c r="P185" s="14" t="s">
        <v>116</v>
      </c>
      <c r="Q185" s="14" t="s">
        <v>118</v>
      </c>
      <c r="R185" s="14" t="s">
        <v>119</v>
      </c>
      <c r="S185" s="14" t="s">
        <v>144</v>
      </c>
    </row>
    <row r="186" spans="1:19" hidden="1" x14ac:dyDescent="0.3">
      <c r="A186" s="11">
        <v>44630.606782407405</v>
      </c>
      <c r="B186" s="11"/>
      <c r="C186" s="15">
        <v>44630</v>
      </c>
      <c r="D186" s="16">
        <v>0.60678240740740741</v>
      </c>
      <c r="E186" s="33" t="str">
        <f t="shared" si="8"/>
        <v>00:37</v>
      </c>
      <c r="F186" s="12">
        <v>66.600000000000009</v>
      </c>
      <c r="G186" s="12">
        <v>74</v>
      </c>
      <c r="H186" s="12">
        <v>76.960000000000008</v>
      </c>
      <c r="I186" s="12">
        <v>70.3</v>
      </c>
      <c r="J186" s="12">
        <v>72.52</v>
      </c>
      <c r="K186" s="12">
        <v>67.34</v>
      </c>
      <c r="L186" s="12">
        <v>79.180000000000007</v>
      </c>
      <c r="M186" s="12">
        <v>71.78</v>
      </c>
      <c r="N186" s="13">
        <v>72.335000000000008</v>
      </c>
      <c r="O186" s="17" t="s">
        <v>138</v>
      </c>
      <c r="P186" s="14" t="s">
        <v>116</v>
      </c>
      <c r="Q186" s="14" t="s">
        <v>118</v>
      </c>
      <c r="R186" s="14" t="s">
        <v>119</v>
      </c>
      <c r="S186" s="14" t="s">
        <v>144</v>
      </c>
    </row>
    <row r="187" spans="1:19" hidden="1" x14ac:dyDescent="0.3">
      <c r="A187" s="11">
        <v>44630.608043981483</v>
      </c>
      <c r="B187" s="11"/>
      <c r="C187" s="15">
        <v>44630</v>
      </c>
      <c r="D187" s="16">
        <v>0.60804398148148142</v>
      </c>
      <c r="E187" s="33" t="str">
        <f t="shared" si="8"/>
        <v>00:39</v>
      </c>
      <c r="F187" s="12">
        <v>76.5</v>
      </c>
      <c r="G187" s="12">
        <v>85</v>
      </c>
      <c r="H187" s="12">
        <v>88.4</v>
      </c>
      <c r="I187" s="12">
        <v>80.75</v>
      </c>
      <c r="J187" s="12">
        <v>83.3</v>
      </c>
      <c r="K187" s="12">
        <v>77.350000000000009</v>
      </c>
      <c r="L187" s="12">
        <v>90.95</v>
      </c>
      <c r="M187" s="12">
        <v>82.45</v>
      </c>
      <c r="N187" s="13">
        <v>83.087500000000006</v>
      </c>
      <c r="O187" s="17" t="s">
        <v>138</v>
      </c>
      <c r="P187" s="14" t="s">
        <v>116</v>
      </c>
      <c r="Q187" s="14" t="s">
        <v>118</v>
      </c>
      <c r="R187" s="14" t="s">
        <v>119</v>
      </c>
      <c r="S187" s="14" t="s">
        <v>144</v>
      </c>
    </row>
    <row r="188" spans="1:19" hidden="1" x14ac:dyDescent="0.3">
      <c r="A188" s="11">
        <v>44630.60833333333</v>
      </c>
      <c r="B188" s="11"/>
      <c r="C188" s="15">
        <v>44630</v>
      </c>
      <c r="D188" s="16">
        <v>0.60833333333333328</v>
      </c>
      <c r="E188" s="33" t="str">
        <f t="shared" si="8"/>
        <v>00:40</v>
      </c>
      <c r="F188" s="12">
        <v>82.8</v>
      </c>
      <c r="G188" s="12">
        <v>92</v>
      </c>
      <c r="H188" s="12">
        <v>95.68</v>
      </c>
      <c r="I188" s="12">
        <v>87.399999999999991</v>
      </c>
      <c r="J188" s="12">
        <v>90.16</v>
      </c>
      <c r="K188" s="12">
        <v>83.72</v>
      </c>
      <c r="L188" s="12">
        <v>98.440000000000012</v>
      </c>
      <c r="M188" s="12">
        <v>89.24</v>
      </c>
      <c r="N188" s="13">
        <v>89.93</v>
      </c>
      <c r="O188" s="17" t="s">
        <v>138</v>
      </c>
      <c r="P188" s="14" t="s">
        <v>116</v>
      </c>
      <c r="Q188" s="14" t="s">
        <v>118</v>
      </c>
      <c r="R188" s="14" t="s">
        <v>119</v>
      </c>
      <c r="S188" s="14" t="s">
        <v>144</v>
      </c>
    </row>
    <row r="189" spans="1:19" hidden="1" x14ac:dyDescent="0.3">
      <c r="A189" s="11">
        <v>44630.611805555556</v>
      </c>
      <c r="B189" s="11"/>
      <c r="C189" s="15">
        <v>44630</v>
      </c>
      <c r="D189" s="16">
        <v>0.6118055555555556</v>
      </c>
      <c r="E189" s="33" t="str">
        <f t="shared" si="8"/>
        <v>00:45</v>
      </c>
      <c r="F189" s="12">
        <v>78.3</v>
      </c>
      <c r="G189" s="12">
        <v>87</v>
      </c>
      <c r="H189" s="12">
        <v>90.48</v>
      </c>
      <c r="I189" s="12">
        <v>82.649999999999991</v>
      </c>
      <c r="J189" s="12">
        <v>85.26</v>
      </c>
      <c r="K189" s="12">
        <v>79.17</v>
      </c>
      <c r="L189" s="12">
        <v>93.09</v>
      </c>
      <c r="M189" s="12">
        <v>84.39</v>
      </c>
      <c r="N189" s="13">
        <v>85.042500000000004</v>
      </c>
      <c r="O189" s="17" t="s">
        <v>138</v>
      </c>
      <c r="P189" s="14" t="s">
        <v>116</v>
      </c>
      <c r="Q189" s="14" t="s">
        <v>118</v>
      </c>
      <c r="R189" s="14" t="s">
        <v>119</v>
      </c>
      <c r="S189" s="14" t="s">
        <v>144</v>
      </c>
    </row>
    <row r="190" spans="1:19" hidden="1" x14ac:dyDescent="0.3">
      <c r="A190" s="11">
        <v>44630.612453703703</v>
      </c>
      <c r="B190" s="11"/>
      <c r="C190" s="15">
        <v>44630</v>
      </c>
      <c r="D190" s="16">
        <v>0.61245370370370367</v>
      </c>
      <c r="E190" s="33" t="str">
        <f t="shared" si="8"/>
        <v>00:45</v>
      </c>
      <c r="F190" s="12">
        <v>71.100000000000009</v>
      </c>
      <c r="G190" s="12">
        <v>79</v>
      </c>
      <c r="H190" s="12">
        <v>82.16</v>
      </c>
      <c r="I190" s="12">
        <v>75.05</v>
      </c>
      <c r="J190" s="12">
        <v>77.42</v>
      </c>
      <c r="K190" s="12">
        <v>71.89</v>
      </c>
      <c r="L190" s="12">
        <v>84.53</v>
      </c>
      <c r="M190" s="12">
        <v>76.63</v>
      </c>
      <c r="N190" s="13">
        <v>77.222499999999997</v>
      </c>
      <c r="O190" s="17" t="s">
        <v>138</v>
      </c>
      <c r="P190" s="14" t="s">
        <v>116</v>
      </c>
      <c r="Q190" s="14" t="s">
        <v>118</v>
      </c>
      <c r="R190" s="14" t="s">
        <v>119</v>
      </c>
      <c r="S190" s="14" t="s">
        <v>144</v>
      </c>
    </row>
    <row r="191" spans="1:19" hidden="1" x14ac:dyDescent="0.3">
      <c r="A191" s="11">
        <v>44630.614861111113</v>
      </c>
      <c r="B191" s="11"/>
      <c r="C191" s="15">
        <v>44630</v>
      </c>
      <c r="D191" s="16">
        <v>0.61486111111111108</v>
      </c>
      <c r="E191" s="33" t="str">
        <f t="shared" si="8"/>
        <v>00:49</v>
      </c>
      <c r="F191" s="12">
        <v>78.3</v>
      </c>
      <c r="G191" s="12">
        <v>87</v>
      </c>
      <c r="H191" s="12">
        <v>90.48</v>
      </c>
      <c r="I191" s="12">
        <v>82.649999999999991</v>
      </c>
      <c r="J191" s="12">
        <v>85.26</v>
      </c>
      <c r="K191" s="12">
        <v>79.17</v>
      </c>
      <c r="L191" s="12">
        <v>93.09</v>
      </c>
      <c r="M191" s="12">
        <v>84.39</v>
      </c>
      <c r="N191" s="13">
        <v>85.042500000000004</v>
      </c>
      <c r="O191" s="17" t="s">
        <v>138</v>
      </c>
      <c r="P191" s="14" t="s">
        <v>116</v>
      </c>
      <c r="Q191" s="14" t="s">
        <v>118</v>
      </c>
      <c r="R191" s="14" t="s">
        <v>119</v>
      </c>
      <c r="S191" s="14" t="s">
        <v>144</v>
      </c>
    </row>
    <row r="192" spans="1:19" hidden="1" x14ac:dyDescent="0.3">
      <c r="A192" s="11">
        <v>44630.615277777775</v>
      </c>
      <c r="B192" s="11"/>
      <c r="C192" s="15">
        <v>44630</v>
      </c>
      <c r="D192" s="16">
        <v>0.61527777777777781</v>
      </c>
      <c r="E192" s="33" t="str">
        <f t="shared" si="8"/>
        <v>00:50</v>
      </c>
      <c r="F192" s="12">
        <v>81</v>
      </c>
      <c r="G192" s="12">
        <v>90</v>
      </c>
      <c r="H192" s="12">
        <v>93.600000000000009</v>
      </c>
      <c r="I192" s="12">
        <v>85.5</v>
      </c>
      <c r="J192" s="12">
        <v>88.2</v>
      </c>
      <c r="K192" s="12">
        <v>81.900000000000006</v>
      </c>
      <c r="L192" s="12">
        <v>96.300000000000011</v>
      </c>
      <c r="M192" s="12">
        <v>87.3</v>
      </c>
      <c r="N192" s="13">
        <v>87.974999999999994</v>
      </c>
      <c r="O192" s="17" t="s">
        <v>138</v>
      </c>
      <c r="P192" s="14" t="s">
        <v>116</v>
      </c>
      <c r="Q192" s="14" t="s">
        <v>118</v>
      </c>
      <c r="R192" s="14" t="s">
        <v>119</v>
      </c>
      <c r="S192" s="14" t="s">
        <v>144</v>
      </c>
    </row>
    <row r="193" spans="1:19" hidden="1" x14ac:dyDescent="0.3">
      <c r="A193" s="11">
        <v>44630.618750000001</v>
      </c>
      <c r="B193" s="11"/>
      <c r="C193" s="15">
        <v>44630</v>
      </c>
      <c r="D193" s="16">
        <v>0.61875000000000002</v>
      </c>
      <c r="E193" s="33" t="str">
        <f t="shared" si="8"/>
        <v>00:55</v>
      </c>
      <c r="F193" s="12">
        <v>87.3</v>
      </c>
      <c r="G193" s="12">
        <v>97</v>
      </c>
      <c r="H193" s="12">
        <v>100.88000000000001</v>
      </c>
      <c r="I193" s="12">
        <v>92.149999999999991</v>
      </c>
      <c r="J193" s="12">
        <v>95.06</v>
      </c>
      <c r="K193" s="12">
        <v>88.27</v>
      </c>
      <c r="L193" s="12">
        <v>103.79</v>
      </c>
      <c r="M193" s="12">
        <v>94.09</v>
      </c>
      <c r="N193" s="13">
        <v>94.817499999999995</v>
      </c>
      <c r="O193" s="17" t="s">
        <v>138</v>
      </c>
      <c r="P193" s="14" t="s">
        <v>116</v>
      </c>
      <c r="Q193" s="14" t="s">
        <v>118</v>
      </c>
      <c r="R193" s="14" t="s">
        <v>119</v>
      </c>
      <c r="S193" s="14" t="s">
        <v>144</v>
      </c>
    </row>
    <row r="194" spans="1:19" hidden="1" x14ac:dyDescent="0.3">
      <c r="A194" s="11">
        <v>44630.62222222222</v>
      </c>
      <c r="B194" s="11"/>
      <c r="C194" s="15">
        <v>44630</v>
      </c>
      <c r="D194" s="16">
        <v>0.62222222222222223</v>
      </c>
      <c r="E194" s="33" t="str">
        <f t="shared" si="8"/>
        <v>01:00</v>
      </c>
      <c r="F194" s="12">
        <v>88.2</v>
      </c>
      <c r="G194" s="12">
        <v>98</v>
      </c>
      <c r="H194" s="12">
        <v>101.92</v>
      </c>
      <c r="I194" s="12">
        <v>93.1</v>
      </c>
      <c r="J194" s="12">
        <v>96.039999999999992</v>
      </c>
      <c r="K194" s="12">
        <v>89.18</v>
      </c>
      <c r="L194" s="12">
        <v>104.86</v>
      </c>
      <c r="M194" s="12">
        <v>95.06</v>
      </c>
      <c r="N194" s="13">
        <v>95.795000000000016</v>
      </c>
      <c r="O194" s="17" t="s">
        <v>138</v>
      </c>
      <c r="P194" s="14" t="s">
        <v>116</v>
      </c>
      <c r="Q194" s="14" t="s">
        <v>118</v>
      </c>
      <c r="R194" s="14" t="s">
        <v>119</v>
      </c>
      <c r="S194" s="14" t="s">
        <v>144</v>
      </c>
    </row>
    <row r="195" spans="1:19" hidden="1" x14ac:dyDescent="0.3">
      <c r="A195" s="11">
        <v>44630.625694444447</v>
      </c>
      <c r="B195" s="11"/>
      <c r="C195" s="15">
        <v>44630</v>
      </c>
      <c r="D195" s="16">
        <v>0.62569444444444444</v>
      </c>
      <c r="E195" s="33" t="str">
        <f t="shared" si="8"/>
        <v>01:05</v>
      </c>
      <c r="F195" s="12">
        <v>89.100000000000009</v>
      </c>
      <c r="G195" s="12">
        <v>99</v>
      </c>
      <c r="H195" s="12">
        <v>102.96000000000001</v>
      </c>
      <c r="I195" s="12">
        <v>94.05</v>
      </c>
      <c r="J195" s="12">
        <v>97.02</v>
      </c>
      <c r="K195" s="12">
        <v>90.09</v>
      </c>
      <c r="L195" s="12">
        <v>105.93</v>
      </c>
      <c r="M195" s="12">
        <v>96.03</v>
      </c>
      <c r="N195" s="13">
        <v>96.772500000000008</v>
      </c>
      <c r="O195" s="17" t="s">
        <v>138</v>
      </c>
      <c r="P195" s="14" t="s">
        <v>116</v>
      </c>
      <c r="Q195" s="14" t="s">
        <v>118</v>
      </c>
      <c r="R195" s="14" t="s">
        <v>119</v>
      </c>
      <c r="S195" s="14" t="s">
        <v>144</v>
      </c>
    </row>
    <row r="196" spans="1:19" hidden="1" x14ac:dyDescent="0.3">
      <c r="A196" s="11">
        <v>44630.626319444447</v>
      </c>
      <c r="B196" s="11"/>
      <c r="C196" s="15">
        <v>44630</v>
      </c>
      <c r="D196" s="16">
        <v>0.62631944444444443</v>
      </c>
      <c r="E196" s="33" t="str">
        <f t="shared" si="8"/>
        <v>01:05</v>
      </c>
      <c r="F196" s="12">
        <v>71.100000000000009</v>
      </c>
      <c r="G196" s="12">
        <v>79</v>
      </c>
      <c r="H196" s="12">
        <v>82.16</v>
      </c>
      <c r="I196" s="12">
        <v>75.05</v>
      </c>
      <c r="J196" s="12">
        <v>77.42</v>
      </c>
      <c r="K196" s="12">
        <v>71.89</v>
      </c>
      <c r="L196" s="12">
        <v>84.53</v>
      </c>
      <c r="M196" s="12">
        <v>76.63</v>
      </c>
      <c r="N196" s="13">
        <v>77.222499999999997</v>
      </c>
      <c r="O196" s="17" t="s">
        <v>138</v>
      </c>
      <c r="P196" s="14" t="s">
        <v>116</v>
      </c>
      <c r="Q196" s="14" t="s">
        <v>118</v>
      </c>
      <c r="R196" s="14" t="s">
        <v>119</v>
      </c>
      <c r="S196" s="14" t="s">
        <v>144</v>
      </c>
    </row>
    <row r="197" spans="1:19" hidden="1" x14ac:dyDescent="0.3">
      <c r="A197" s="11">
        <v>44630.627893518518</v>
      </c>
      <c r="B197" s="11"/>
      <c r="C197" s="15">
        <v>44630</v>
      </c>
      <c r="D197" s="16">
        <v>0.62789351851851849</v>
      </c>
      <c r="E197" s="33" t="str">
        <f t="shared" si="8"/>
        <v>01:08</v>
      </c>
      <c r="F197" s="12">
        <v>73.8</v>
      </c>
      <c r="G197" s="12">
        <v>82</v>
      </c>
      <c r="H197" s="12">
        <v>85.28</v>
      </c>
      <c r="I197" s="12">
        <v>77.899999999999991</v>
      </c>
      <c r="J197" s="12">
        <v>80.36</v>
      </c>
      <c r="K197" s="12">
        <v>74.62</v>
      </c>
      <c r="L197" s="12">
        <v>87.740000000000009</v>
      </c>
      <c r="M197" s="12">
        <v>79.539999999999992</v>
      </c>
      <c r="N197" s="13">
        <v>80.155000000000001</v>
      </c>
      <c r="O197" s="17" t="s">
        <v>138</v>
      </c>
      <c r="P197" s="14" t="s">
        <v>116</v>
      </c>
      <c r="Q197" s="14" t="s">
        <v>118</v>
      </c>
      <c r="R197" s="14" t="s">
        <v>119</v>
      </c>
      <c r="S197" s="14" t="s">
        <v>144</v>
      </c>
    </row>
    <row r="198" spans="1:19" hidden="1" x14ac:dyDescent="0.3">
      <c r="A198" s="11">
        <v>44630.628645833334</v>
      </c>
      <c r="B198" s="11"/>
      <c r="C198" s="15">
        <v>44630</v>
      </c>
      <c r="D198" s="16">
        <v>0.62864583333333335</v>
      </c>
      <c r="E198" s="33" t="str">
        <f t="shared" si="8"/>
        <v>01:09</v>
      </c>
      <c r="F198" s="12">
        <v>76.5</v>
      </c>
      <c r="G198" s="12">
        <v>85</v>
      </c>
      <c r="H198" s="12">
        <v>88.4</v>
      </c>
      <c r="I198" s="12">
        <v>80.75</v>
      </c>
      <c r="J198" s="12">
        <v>83.3</v>
      </c>
      <c r="K198" s="12">
        <v>77.350000000000009</v>
      </c>
      <c r="L198" s="12">
        <v>90.95</v>
      </c>
      <c r="M198" s="12">
        <v>82.45</v>
      </c>
      <c r="N198" s="13">
        <v>83.087500000000006</v>
      </c>
      <c r="O198" s="17" t="s">
        <v>138</v>
      </c>
      <c r="P198" s="14" t="s">
        <v>116</v>
      </c>
      <c r="Q198" s="14" t="s">
        <v>118</v>
      </c>
      <c r="R198" s="14" t="s">
        <v>119</v>
      </c>
      <c r="S198" s="14" t="s">
        <v>144</v>
      </c>
    </row>
    <row r="199" spans="1:19" hidden="1" x14ac:dyDescent="0.3">
      <c r="A199" s="11">
        <v>44630.629166666666</v>
      </c>
      <c r="B199" s="11"/>
      <c r="C199" s="15">
        <v>44630</v>
      </c>
      <c r="D199" s="16">
        <v>0.62916666666666665</v>
      </c>
      <c r="E199" s="33" t="str">
        <f t="shared" si="8"/>
        <v>01:10</v>
      </c>
      <c r="F199" s="12">
        <v>83.7</v>
      </c>
      <c r="G199" s="12">
        <v>93</v>
      </c>
      <c r="H199" s="12">
        <v>96.72</v>
      </c>
      <c r="I199" s="12">
        <v>88.35</v>
      </c>
      <c r="J199" s="12">
        <v>91.14</v>
      </c>
      <c r="K199" s="12">
        <v>84.63000000000001</v>
      </c>
      <c r="L199" s="12">
        <v>99.51</v>
      </c>
      <c r="M199" s="12">
        <v>90.21</v>
      </c>
      <c r="N199" s="13">
        <v>90.907499999999999</v>
      </c>
      <c r="O199" s="17" t="s">
        <v>138</v>
      </c>
      <c r="P199" s="14" t="s">
        <v>116</v>
      </c>
      <c r="Q199" s="14" t="s">
        <v>118</v>
      </c>
      <c r="R199" s="14" t="s">
        <v>119</v>
      </c>
      <c r="S199" s="14" t="s">
        <v>144</v>
      </c>
    </row>
    <row r="200" spans="1:19" hidden="1" x14ac:dyDescent="0.3">
      <c r="A200" s="11">
        <v>44630.631898148145</v>
      </c>
      <c r="B200" s="11"/>
      <c r="C200" s="15">
        <v>44630</v>
      </c>
      <c r="D200" s="16">
        <v>0.63189814814814815</v>
      </c>
      <c r="E200" s="33" t="str">
        <f t="shared" si="8"/>
        <v>01:13</v>
      </c>
      <c r="F200" s="12">
        <v>74.7</v>
      </c>
      <c r="G200" s="12">
        <v>83</v>
      </c>
      <c r="H200" s="12">
        <v>86.320000000000007</v>
      </c>
      <c r="I200" s="12">
        <v>78.849999999999994</v>
      </c>
      <c r="J200" s="12">
        <v>81.34</v>
      </c>
      <c r="K200" s="12">
        <v>75.53</v>
      </c>
      <c r="L200" s="12">
        <v>88.81</v>
      </c>
      <c r="M200" s="12">
        <v>80.509999999999991</v>
      </c>
      <c r="N200" s="13">
        <v>81.132499999999993</v>
      </c>
      <c r="O200" s="17" t="s">
        <v>138</v>
      </c>
      <c r="P200" s="14" t="s">
        <v>116</v>
      </c>
      <c r="Q200" s="14" t="s">
        <v>118</v>
      </c>
      <c r="R200" s="14" t="s">
        <v>119</v>
      </c>
      <c r="S200" s="14" t="s">
        <v>144</v>
      </c>
    </row>
    <row r="201" spans="1:19" hidden="1" x14ac:dyDescent="0.3">
      <c r="A201" s="11">
        <v>44630.632638888892</v>
      </c>
      <c r="B201" s="11"/>
      <c r="C201" s="15">
        <v>44630</v>
      </c>
      <c r="D201" s="16">
        <v>0.63263888888888886</v>
      </c>
      <c r="E201" s="33" t="str">
        <f t="shared" si="8"/>
        <v>01:15</v>
      </c>
      <c r="F201" s="12">
        <v>85.5</v>
      </c>
      <c r="G201" s="12">
        <v>95</v>
      </c>
      <c r="H201" s="12">
        <v>98.8</v>
      </c>
      <c r="I201" s="12">
        <v>90.25</v>
      </c>
      <c r="J201" s="12">
        <v>93.1</v>
      </c>
      <c r="K201" s="12">
        <v>86.45</v>
      </c>
      <c r="L201" s="12">
        <v>101.65</v>
      </c>
      <c r="M201" s="12">
        <v>92.149999999999991</v>
      </c>
      <c r="N201" s="13">
        <v>92.862499999999997</v>
      </c>
      <c r="O201" s="17" t="s">
        <v>138</v>
      </c>
      <c r="P201" s="14" t="s">
        <v>116</v>
      </c>
      <c r="Q201" s="14" t="s">
        <v>118</v>
      </c>
      <c r="R201" s="14" t="s">
        <v>119</v>
      </c>
      <c r="S201" s="14" t="s">
        <v>144</v>
      </c>
    </row>
    <row r="202" spans="1:19" hidden="1" x14ac:dyDescent="0.3">
      <c r="A202" s="11">
        <v>44630.632881944446</v>
      </c>
      <c r="B202" s="11"/>
      <c r="C202" s="15">
        <v>44630</v>
      </c>
      <c r="D202" s="16">
        <v>0.63288194444444446</v>
      </c>
      <c r="E202" s="33" t="str">
        <f t="shared" si="8"/>
        <v>01:15</v>
      </c>
      <c r="F202" s="12">
        <v>73.8</v>
      </c>
      <c r="G202" s="12">
        <v>82</v>
      </c>
      <c r="H202" s="12">
        <v>85.28</v>
      </c>
      <c r="I202" s="12">
        <v>77.899999999999991</v>
      </c>
      <c r="J202" s="12">
        <v>80.36</v>
      </c>
      <c r="K202" s="12">
        <v>74.62</v>
      </c>
      <c r="L202" s="12">
        <v>87.740000000000009</v>
      </c>
      <c r="M202" s="12">
        <v>79.539999999999992</v>
      </c>
      <c r="N202" s="13">
        <v>80.155000000000001</v>
      </c>
      <c r="O202" s="17" t="s">
        <v>138</v>
      </c>
      <c r="P202" s="14" t="s">
        <v>116</v>
      </c>
      <c r="Q202" s="14" t="s">
        <v>118</v>
      </c>
      <c r="R202" s="14" t="s">
        <v>119</v>
      </c>
      <c r="S202" s="14" t="s">
        <v>144</v>
      </c>
    </row>
    <row r="203" spans="1:19" hidden="1" x14ac:dyDescent="0.3">
      <c r="A203" s="11">
        <v>44630.633668981478</v>
      </c>
      <c r="B203" s="11"/>
      <c r="C203" s="15">
        <v>44630</v>
      </c>
      <c r="D203" s="16">
        <v>0.63366898148148143</v>
      </c>
      <c r="E203" s="33" t="str">
        <f t="shared" si="8"/>
        <v>01:16</v>
      </c>
      <c r="F203" s="12">
        <v>85.5</v>
      </c>
      <c r="G203" s="12">
        <v>95</v>
      </c>
      <c r="H203" s="12">
        <v>98.8</v>
      </c>
      <c r="I203" s="12">
        <v>90.25</v>
      </c>
      <c r="J203" s="12">
        <v>93.1</v>
      </c>
      <c r="K203" s="12">
        <v>86.45</v>
      </c>
      <c r="L203" s="12">
        <v>101.65</v>
      </c>
      <c r="M203" s="12">
        <v>92.149999999999991</v>
      </c>
      <c r="N203" s="13">
        <v>92.862499999999997</v>
      </c>
      <c r="O203" s="17" t="s">
        <v>138</v>
      </c>
      <c r="P203" s="14" t="s">
        <v>116</v>
      </c>
      <c r="Q203" s="14" t="s">
        <v>118</v>
      </c>
      <c r="R203" s="14" t="s">
        <v>119</v>
      </c>
      <c r="S203" s="14" t="s">
        <v>144</v>
      </c>
    </row>
    <row r="204" spans="1:19" hidden="1" x14ac:dyDescent="0.3">
      <c r="A204" s="11">
        <v>44630.636111111111</v>
      </c>
      <c r="B204" s="11"/>
      <c r="C204" s="15">
        <v>44630</v>
      </c>
      <c r="D204" s="16">
        <v>0.63611111111111118</v>
      </c>
      <c r="E204" s="33" t="str">
        <f t="shared" si="8"/>
        <v>01:20</v>
      </c>
      <c r="F204" s="12">
        <v>79.2</v>
      </c>
      <c r="G204" s="12">
        <v>88</v>
      </c>
      <c r="H204" s="12">
        <v>91.52000000000001</v>
      </c>
      <c r="I204" s="12">
        <v>83.6</v>
      </c>
      <c r="J204" s="12">
        <v>86.24</v>
      </c>
      <c r="K204" s="12">
        <v>80.08</v>
      </c>
      <c r="L204" s="12">
        <v>94.160000000000011</v>
      </c>
      <c r="M204" s="12">
        <v>85.36</v>
      </c>
      <c r="N204" s="13">
        <v>86.02000000000001</v>
      </c>
      <c r="O204" s="17" t="s">
        <v>138</v>
      </c>
      <c r="P204" s="14" t="s">
        <v>116</v>
      </c>
      <c r="Q204" s="14" t="s">
        <v>118</v>
      </c>
      <c r="R204" s="14" t="s">
        <v>119</v>
      </c>
      <c r="S204" s="14" t="s">
        <v>144</v>
      </c>
    </row>
    <row r="205" spans="1:19" hidden="1" x14ac:dyDescent="0.3">
      <c r="A205" s="11">
        <v>44630.639826388891</v>
      </c>
      <c r="B205" s="11"/>
      <c r="C205" s="15">
        <v>44630</v>
      </c>
      <c r="D205" s="16">
        <v>0.63982638888888888</v>
      </c>
      <c r="E205" s="33" t="str">
        <f t="shared" si="8"/>
        <v>01:25</v>
      </c>
      <c r="F205" s="12">
        <v>72.900000000000006</v>
      </c>
      <c r="G205" s="12">
        <v>81</v>
      </c>
      <c r="H205" s="12">
        <v>84.240000000000009</v>
      </c>
      <c r="I205" s="12">
        <v>76.95</v>
      </c>
      <c r="J205" s="12">
        <v>79.38</v>
      </c>
      <c r="K205" s="12">
        <v>73.710000000000008</v>
      </c>
      <c r="L205" s="12">
        <v>86.67</v>
      </c>
      <c r="M205" s="12">
        <v>78.569999999999993</v>
      </c>
      <c r="N205" s="13">
        <v>79.177500000000009</v>
      </c>
      <c r="O205" s="17" t="s">
        <v>138</v>
      </c>
      <c r="P205" s="14" t="s">
        <v>116</v>
      </c>
      <c r="Q205" s="14" t="s">
        <v>118</v>
      </c>
      <c r="R205" s="14" t="s">
        <v>119</v>
      </c>
      <c r="S205" s="14" t="s">
        <v>144</v>
      </c>
    </row>
    <row r="206" spans="1:19" hidden="1" x14ac:dyDescent="0.3">
      <c r="A206" s="11">
        <v>44630.63994212963</v>
      </c>
      <c r="B206" s="11"/>
      <c r="C206" s="15">
        <v>44630</v>
      </c>
      <c r="D206" s="16">
        <v>0.6399421296296296</v>
      </c>
      <c r="E206" s="33" t="str">
        <f t="shared" si="8"/>
        <v>01:25</v>
      </c>
      <c r="F206" s="12">
        <v>67.5</v>
      </c>
      <c r="G206" s="12">
        <v>75</v>
      </c>
      <c r="H206" s="12">
        <v>78</v>
      </c>
      <c r="I206" s="12">
        <v>71.25</v>
      </c>
      <c r="J206" s="12">
        <v>73.5</v>
      </c>
      <c r="K206" s="12">
        <v>68.25</v>
      </c>
      <c r="L206" s="12">
        <v>80.25</v>
      </c>
      <c r="M206" s="12">
        <v>72.75</v>
      </c>
      <c r="N206" s="13">
        <v>73.3125</v>
      </c>
      <c r="O206" s="17" t="s">
        <v>138</v>
      </c>
      <c r="P206" s="14" t="s">
        <v>116</v>
      </c>
      <c r="Q206" s="14" t="s">
        <v>118</v>
      </c>
      <c r="R206" s="14" t="s">
        <v>119</v>
      </c>
      <c r="S206" s="14" t="s">
        <v>144</v>
      </c>
    </row>
    <row r="207" spans="1:19" hidden="1" x14ac:dyDescent="0.3">
      <c r="A207" s="11">
        <v>44630.640555555554</v>
      </c>
      <c r="B207" s="11"/>
      <c r="C207" s="15">
        <v>44630</v>
      </c>
      <c r="D207" s="16">
        <v>0.64055555555555554</v>
      </c>
      <c r="E207" s="33" t="str">
        <f t="shared" si="8"/>
        <v>01:26</v>
      </c>
      <c r="F207" s="12">
        <v>67.5</v>
      </c>
      <c r="G207" s="12">
        <v>75</v>
      </c>
      <c r="H207" s="12">
        <v>78</v>
      </c>
      <c r="I207" s="12">
        <v>71.25</v>
      </c>
      <c r="J207" s="12">
        <v>73.5</v>
      </c>
      <c r="K207" s="12">
        <v>68.25</v>
      </c>
      <c r="L207" s="12">
        <v>80.25</v>
      </c>
      <c r="M207" s="12">
        <v>72.75</v>
      </c>
      <c r="N207" s="13">
        <v>73.3125</v>
      </c>
      <c r="O207" s="17" t="s">
        <v>138</v>
      </c>
      <c r="P207" s="14" t="s">
        <v>116</v>
      </c>
      <c r="Q207" s="14" t="s">
        <v>118</v>
      </c>
      <c r="R207" s="14" t="s">
        <v>119</v>
      </c>
      <c r="S207" s="14" t="s">
        <v>144</v>
      </c>
    </row>
    <row r="208" spans="1:19" hidden="1" x14ac:dyDescent="0.3">
      <c r="A208" s="11">
        <v>44630.641331018516</v>
      </c>
      <c r="B208" s="11"/>
      <c r="C208" s="15">
        <v>44630</v>
      </c>
      <c r="D208" s="16">
        <v>0.64133101851851848</v>
      </c>
      <c r="E208" s="33" t="str">
        <f t="shared" si="8"/>
        <v>01:27</v>
      </c>
      <c r="F208" s="12">
        <v>72.900000000000006</v>
      </c>
      <c r="G208" s="12">
        <v>81</v>
      </c>
      <c r="H208" s="12">
        <v>84.240000000000009</v>
      </c>
      <c r="I208" s="12">
        <v>76.95</v>
      </c>
      <c r="J208" s="12">
        <v>79.38</v>
      </c>
      <c r="K208" s="12">
        <v>73.710000000000008</v>
      </c>
      <c r="L208" s="12">
        <v>86.67</v>
      </c>
      <c r="M208" s="12">
        <v>78.569999999999993</v>
      </c>
      <c r="N208" s="13">
        <v>79.177500000000009</v>
      </c>
      <c r="O208" s="17" t="s">
        <v>138</v>
      </c>
      <c r="P208" s="14" t="s">
        <v>116</v>
      </c>
      <c r="Q208" s="14" t="s">
        <v>118</v>
      </c>
      <c r="R208" s="14" t="s">
        <v>119</v>
      </c>
      <c r="S208" s="14" t="s">
        <v>144</v>
      </c>
    </row>
    <row r="209" spans="1:19" hidden="1" x14ac:dyDescent="0.3">
      <c r="A209" s="11">
        <v>44630.642638888887</v>
      </c>
      <c r="B209" s="11"/>
      <c r="C209" s="15">
        <v>44630</v>
      </c>
      <c r="D209" s="16">
        <v>0.64263888888888887</v>
      </c>
      <c r="E209" s="33" t="str">
        <f t="shared" si="8"/>
        <v>01:29</v>
      </c>
      <c r="F209" s="12">
        <v>71.100000000000009</v>
      </c>
      <c r="G209" s="12">
        <v>79</v>
      </c>
      <c r="H209" s="12">
        <v>82.16</v>
      </c>
      <c r="I209" s="12">
        <v>75.05</v>
      </c>
      <c r="J209" s="12">
        <v>77.42</v>
      </c>
      <c r="K209" s="12">
        <v>71.89</v>
      </c>
      <c r="L209" s="12">
        <v>84.53</v>
      </c>
      <c r="M209" s="12">
        <v>76.63</v>
      </c>
      <c r="N209" s="13">
        <v>77.222499999999997</v>
      </c>
      <c r="O209" s="17" t="s">
        <v>138</v>
      </c>
      <c r="P209" s="14" t="s">
        <v>116</v>
      </c>
      <c r="Q209" s="14" t="s">
        <v>118</v>
      </c>
      <c r="R209" s="14" t="s">
        <v>119</v>
      </c>
      <c r="S209" s="14" t="s">
        <v>144</v>
      </c>
    </row>
    <row r="210" spans="1:19" hidden="1" x14ac:dyDescent="0.3">
      <c r="A210" s="11">
        <v>44630.642766203702</v>
      </c>
      <c r="B210" s="11"/>
      <c r="C210" s="15">
        <v>44630</v>
      </c>
      <c r="D210" s="16">
        <v>0.64276620370370374</v>
      </c>
      <c r="E210" s="33" t="str">
        <f t="shared" si="8"/>
        <v>01:29</v>
      </c>
      <c r="F210" s="12">
        <v>72.900000000000006</v>
      </c>
      <c r="G210" s="12">
        <v>81</v>
      </c>
      <c r="H210" s="12">
        <v>84.240000000000009</v>
      </c>
      <c r="I210" s="12">
        <v>76.95</v>
      </c>
      <c r="J210" s="12">
        <v>79.38</v>
      </c>
      <c r="K210" s="12">
        <v>73.710000000000008</v>
      </c>
      <c r="L210" s="12">
        <v>86.67</v>
      </c>
      <c r="M210" s="12">
        <v>78.569999999999993</v>
      </c>
      <c r="N210" s="13">
        <v>79.177500000000009</v>
      </c>
      <c r="O210" s="17" t="s">
        <v>138</v>
      </c>
      <c r="P210" s="14" t="s">
        <v>116</v>
      </c>
      <c r="Q210" s="14" t="s">
        <v>118</v>
      </c>
      <c r="R210" s="14" t="s">
        <v>119</v>
      </c>
      <c r="S210" s="14" t="s">
        <v>144</v>
      </c>
    </row>
    <row r="211" spans="1:19" hidden="1" x14ac:dyDescent="0.3">
      <c r="A211" s="11">
        <v>44630.642997685187</v>
      </c>
      <c r="B211" s="11"/>
      <c r="C211" s="15">
        <v>44630</v>
      </c>
      <c r="D211" s="16">
        <v>0.64299768518518519</v>
      </c>
      <c r="E211" s="33" t="str">
        <f t="shared" si="8"/>
        <v>01:29</v>
      </c>
      <c r="F211" s="12">
        <v>78.3</v>
      </c>
      <c r="G211" s="12">
        <v>87</v>
      </c>
      <c r="H211" s="12">
        <v>90.48</v>
      </c>
      <c r="I211" s="12">
        <v>82.649999999999991</v>
      </c>
      <c r="J211" s="12">
        <v>85.26</v>
      </c>
      <c r="K211" s="12">
        <v>79.17</v>
      </c>
      <c r="L211" s="12">
        <v>93.09</v>
      </c>
      <c r="M211" s="12">
        <v>84.39</v>
      </c>
      <c r="N211" s="13">
        <v>85.042500000000004</v>
      </c>
      <c r="O211" s="17" t="s">
        <v>138</v>
      </c>
      <c r="P211" s="14" t="s">
        <v>116</v>
      </c>
      <c r="Q211" s="14" t="s">
        <v>118</v>
      </c>
      <c r="R211" s="14" t="s">
        <v>119</v>
      </c>
      <c r="S211" s="14" t="s">
        <v>144</v>
      </c>
    </row>
    <row r="212" spans="1:19" hidden="1" x14ac:dyDescent="0.3">
      <c r="A212" s="11">
        <v>44630.643055555556</v>
      </c>
      <c r="B212" s="11"/>
      <c r="C212" s="15">
        <v>44630</v>
      </c>
      <c r="D212" s="16">
        <v>0.6430555555555556</v>
      </c>
      <c r="E212" s="33" t="str">
        <f t="shared" si="8"/>
        <v>01:30</v>
      </c>
      <c r="F212" s="12">
        <v>79.2</v>
      </c>
      <c r="G212" s="12">
        <v>88</v>
      </c>
      <c r="H212" s="12">
        <v>91.52000000000001</v>
      </c>
      <c r="I212" s="12">
        <v>83.6</v>
      </c>
      <c r="J212" s="12">
        <v>86.24</v>
      </c>
      <c r="K212" s="12">
        <v>80.08</v>
      </c>
      <c r="L212" s="12">
        <v>94.160000000000011</v>
      </c>
      <c r="M212" s="12">
        <v>85.36</v>
      </c>
      <c r="N212" s="13">
        <v>86.02000000000001</v>
      </c>
      <c r="O212" s="17" t="s">
        <v>138</v>
      </c>
      <c r="P212" s="14" t="s">
        <v>116</v>
      </c>
      <c r="Q212" s="14" t="s">
        <v>118</v>
      </c>
      <c r="R212" s="14" t="s">
        <v>119</v>
      </c>
      <c r="S212" s="14" t="s">
        <v>144</v>
      </c>
    </row>
    <row r="213" spans="1:19" hidden="1" x14ac:dyDescent="0.3">
      <c r="A213" s="11">
        <v>44630.643182870372</v>
      </c>
      <c r="B213" s="11"/>
      <c r="C213" s="15">
        <v>44630</v>
      </c>
      <c r="D213" s="16">
        <v>0.64318287037037036</v>
      </c>
      <c r="E213" s="33" t="str">
        <f t="shared" si="8"/>
        <v>01:30</v>
      </c>
      <c r="F213" s="12">
        <v>69.3</v>
      </c>
      <c r="G213" s="12">
        <v>77</v>
      </c>
      <c r="H213" s="12">
        <v>80.08</v>
      </c>
      <c r="I213" s="12">
        <v>73.149999999999991</v>
      </c>
      <c r="J213" s="12">
        <v>75.459999999999994</v>
      </c>
      <c r="K213" s="12">
        <v>70.070000000000007</v>
      </c>
      <c r="L213" s="12">
        <v>82.39</v>
      </c>
      <c r="M213" s="12">
        <v>74.69</v>
      </c>
      <c r="N213" s="13">
        <v>75.267499999999984</v>
      </c>
      <c r="O213" s="17" t="s">
        <v>138</v>
      </c>
      <c r="P213" s="14" t="s">
        <v>116</v>
      </c>
      <c r="Q213" s="14" t="s">
        <v>118</v>
      </c>
      <c r="R213" s="14" t="s">
        <v>119</v>
      </c>
      <c r="S213" s="14" t="s">
        <v>144</v>
      </c>
    </row>
    <row r="214" spans="1:19" hidden="1" x14ac:dyDescent="0.3">
      <c r="A214" s="11">
        <v>44630.643831018519</v>
      </c>
      <c r="B214" s="11"/>
      <c r="C214" s="15">
        <v>44630</v>
      </c>
      <c r="D214" s="16">
        <v>0.64383101851851854</v>
      </c>
      <c r="E214" s="33" t="str">
        <f t="shared" si="8"/>
        <v>01:31</v>
      </c>
      <c r="F214" s="12">
        <v>74.7</v>
      </c>
      <c r="G214" s="12">
        <v>83</v>
      </c>
      <c r="H214" s="12">
        <v>86.320000000000007</v>
      </c>
      <c r="I214" s="12">
        <v>78.849999999999994</v>
      </c>
      <c r="J214" s="12">
        <v>81.34</v>
      </c>
      <c r="K214" s="12">
        <v>75.53</v>
      </c>
      <c r="L214" s="12">
        <v>88.81</v>
      </c>
      <c r="M214" s="12">
        <v>80.509999999999991</v>
      </c>
      <c r="N214" s="13">
        <v>81.132499999999993</v>
      </c>
      <c r="O214" s="17" t="s">
        <v>138</v>
      </c>
      <c r="P214" s="14" t="s">
        <v>116</v>
      </c>
      <c r="Q214" s="14" t="s">
        <v>118</v>
      </c>
      <c r="R214" s="14" t="s">
        <v>119</v>
      </c>
      <c r="S214" s="14" t="s">
        <v>144</v>
      </c>
    </row>
    <row r="215" spans="1:19" hidden="1" x14ac:dyDescent="0.3">
      <c r="A215" s="11">
        <v>44630.646203703705</v>
      </c>
      <c r="B215" s="11"/>
      <c r="C215" s="15">
        <v>44630</v>
      </c>
      <c r="D215" s="16">
        <v>0.64620370370370372</v>
      </c>
      <c r="E215" s="33" t="str">
        <f t="shared" si="8"/>
        <v>01:34</v>
      </c>
      <c r="F215" s="12">
        <v>82.8</v>
      </c>
      <c r="G215" s="12">
        <v>92</v>
      </c>
      <c r="H215" s="12">
        <v>95.68</v>
      </c>
      <c r="I215" s="12">
        <v>87.399999999999991</v>
      </c>
      <c r="J215" s="12">
        <v>90.16</v>
      </c>
      <c r="K215" s="12">
        <v>83.72</v>
      </c>
      <c r="L215" s="12">
        <v>98.440000000000012</v>
      </c>
      <c r="M215" s="12">
        <v>89.24</v>
      </c>
      <c r="N215" s="13">
        <v>89.93</v>
      </c>
      <c r="O215" s="17" t="s">
        <v>138</v>
      </c>
      <c r="P215" s="14" t="s">
        <v>116</v>
      </c>
      <c r="Q215" s="14" t="s">
        <v>118</v>
      </c>
      <c r="R215" s="14" t="s">
        <v>119</v>
      </c>
      <c r="S215" s="14" t="s">
        <v>144</v>
      </c>
    </row>
    <row r="216" spans="1:19" hidden="1" x14ac:dyDescent="0.3">
      <c r="A216" s="11">
        <v>44630.646527777775</v>
      </c>
      <c r="B216" s="11"/>
      <c r="C216" s="15">
        <v>44630</v>
      </c>
      <c r="D216" s="16">
        <v>0.64652777777777781</v>
      </c>
      <c r="E216" s="33" t="str">
        <f t="shared" si="8"/>
        <v>01:35</v>
      </c>
      <c r="F216" s="12">
        <v>79.2</v>
      </c>
      <c r="G216" s="12">
        <v>88</v>
      </c>
      <c r="H216" s="12">
        <v>91.52000000000001</v>
      </c>
      <c r="I216" s="12">
        <v>83.6</v>
      </c>
      <c r="J216" s="12">
        <v>86.24</v>
      </c>
      <c r="K216" s="12">
        <v>80.08</v>
      </c>
      <c r="L216" s="12">
        <v>94.160000000000011</v>
      </c>
      <c r="M216" s="12">
        <v>85.36</v>
      </c>
      <c r="N216" s="13">
        <v>86.02000000000001</v>
      </c>
      <c r="O216" s="17" t="s">
        <v>138</v>
      </c>
      <c r="P216" s="14" t="s">
        <v>116</v>
      </c>
      <c r="Q216" s="14" t="s">
        <v>118</v>
      </c>
      <c r="R216" s="14" t="s">
        <v>119</v>
      </c>
      <c r="S216" s="14" t="s">
        <v>144</v>
      </c>
    </row>
    <row r="217" spans="1:19" hidden="1" x14ac:dyDescent="0.3">
      <c r="A217" s="11">
        <v>44630.646689814814</v>
      </c>
      <c r="B217" s="11"/>
      <c r="C217" s="15">
        <v>44630</v>
      </c>
      <c r="D217" s="16">
        <v>0.6466898148148148</v>
      </c>
      <c r="E217" s="33" t="str">
        <f t="shared" si="8"/>
        <v>01:35</v>
      </c>
      <c r="F217" s="12">
        <v>81.900000000000006</v>
      </c>
      <c r="G217" s="12">
        <v>91</v>
      </c>
      <c r="H217" s="12">
        <v>94.64</v>
      </c>
      <c r="I217" s="12">
        <v>86.45</v>
      </c>
      <c r="J217" s="12">
        <v>89.179999999999993</v>
      </c>
      <c r="K217" s="12">
        <v>82.81</v>
      </c>
      <c r="L217" s="12">
        <v>97.37</v>
      </c>
      <c r="M217" s="12">
        <v>88.27</v>
      </c>
      <c r="N217" s="13">
        <v>88.952500000000001</v>
      </c>
      <c r="O217" s="17" t="s">
        <v>138</v>
      </c>
      <c r="P217" s="14" t="s">
        <v>11</v>
      </c>
      <c r="Q217" s="14" t="s">
        <v>118</v>
      </c>
      <c r="R217" s="14" t="s">
        <v>119</v>
      </c>
      <c r="S217" s="14" t="s">
        <v>144</v>
      </c>
    </row>
    <row r="218" spans="1:19" hidden="1" x14ac:dyDescent="0.3">
      <c r="A218" s="11">
        <v>44630.647974537038</v>
      </c>
      <c r="B218" s="11"/>
      <c r="C218" s="15">
        <v>44630</v>
      </c>
      <c r="D218" s="16">
        <v>0.647974537037037</v>
      </c>
      <c r="E218" s="33" t="str">
        <f t="shared" si="8"/>
        <v>01:37</v>
      </c>
      <c r="F218" s="12">
        <v>82.8</v>
      </c>
      <c r="G218" s="12">
        <v>92</v>
      </c>
      <c r="H218" s="12">
        <v>95.68</v>
      </c>
      <c r="I218" s="12">
        <v>87.399999999999991</v>
      </c>
      <c r="J218" s="12">
        <v>90.16</v>
      </c>
      <c r="K218" s="12">
        <v>83.72</v>
      </c>
      <c r="L218" s="12">
        <v>98.440000000000012</v>
      </c>
      <c r="M218" s="12">
        <v>89.24</v>
      </c>
      <c r="N218" s="13">
        <v>89.93</v>
      </c>
      <c r="O218" s="17" t="s">
        <v>138</v>
      </c>
      <c r="P218" s="14" t="s">
        <v>11</v>
      </c>
      <c r="Q218" s="14" t="s">
        <v>118</v>
      </c>
      <c r="R218" s="14" t="s">
        <v>119</v>
      </c>
      <c r="S218" s="14" t="s">
        <v>144</v>
      </c>
    </row>
    <row r="219" spans="1:19" hidden="1" x14ac:dyDescent="0.3">
      <c r="A219" s="11">
        <v>44630.653182870374</v>
      </c>
      <c r="B219" s="11"/>
      <c r="C219" s="15">
        <v>44630</v>
      </c>
      <c r="D219" s="16">
        <v>0.65318287037037037</v>
      </c>
      <c r="E219" s="33" t="str">
        <f t="shared" si="8"/>
        <v>01:44</v>
      </c>
      <c r="F219" s="12">
        <v>91.8</v>
      </c>
      <c r="G219" s="12">
        <v>102</v>
      </c>
      <c r="H219" s="12">
        <v>106.08</v>
      </c>
      <c r="I219" s="12">
        <v>96.899999999999991</v>
      </c>
      <c r="J219" s="12">
        <v>99.96</v>
      </c>
      <c r="K219" s="12">
        <v>92.820000000000007</v>
      </c>
      <c r="L219" s="12">
        <v>109.14</v>
      </c>
      <c r="M219" s="12">
        <v>98.94</v>
      </c>
      <c r="N219" s="13">
        <v>99.704999999999984</v>
      </c>
      <c r="O219" s="17" t="s">
        <v>138</v>
      </c>
      <c r="P219" s="14" t="s">
        <v>11</v>
      </c>
      <c r="Q219" s="14" t="s">
        <v>118</v>
      </c>
      <c r="R219" s="14" t="s">
        <v>119</v>
      </c>
      <c r="S219" s="14" t="s">
        <v>144</v>
      </c>
    </row>
    <row r="220" spans="1:19" hidden="1" x14ac:dyDescent="0.3">
      <c r="A220" s="11">
        <v>44630.653344907405</v>
      </c>
      <c r="B220" s="11"/>
      <c r="C220" s="15">
        <v>44630</v>
      </c>
      <c r="D220" s="16">
        <v>0.65334490740740747</v>
      </c>
      <c r="E220" s="33" t="str">
        <f t="shared" si="8"/>
        <v>01:44</v>
      </c>
      <c r="F220" s="12">
        <v>90.9</v>
      </c>
      <c r="G220" s="12">
        <v>101</v>
      </c>
      <c r="H220" s="12">
        <v>105.04</v>
      </c>
      <c r="I220" s="12">
        <v>95.949999999999989</v>
      </c>
      <c r="J220" s="12">
        <v>98.98</v>
      </c>
      <c r="K220" s="12">
        <v>91.91</v>
      </c>
      <c r="L220" s="12">
        <v>108.07000000000001</v>
      </c>
      <c r="M220" s="12">
        <v>97.97</v>
      </c>
      <c r="N220" s="13">
        <v>98.727500000000006</v>
      </c>
      <c r="O220" s="17" t="s">
        <v>138</v>
      </c>
      <c r="P220" s="14" t="s">
        <v>11</v>
      </c>
      <c r="Q220" s="14" t="s">
        <v>118</v>
      </c>
      <c r="R220" s="14" t="s">
        <v>119</v>
      </c>
      <c r="S220" s="14" t="s">
        <v>144</v>
      </c>
    </row>
    <row r="221" spans="1:19" hidden="1" x14ac:dyDescent="0.3">
      <c r="A221" s="11">
        <v>44630.65347222222</v>
      </c>
      <c r="B221" s="11"/>
      <c r="C221" s="15">
        <v>44630</v>
      </c>
      <c r="D221" s="16">
        <v>0.65347222222222223</v>
      </c>
      <c r="E221" s="33" t="str">
        <f t="shared" si="8"/>
        <v>01:45</v>
      </c>
      <c r="F221" s="12">
        <v>91.8</v>
      </c>
      <c r="G221" s="12">
        <v>102</v>
      </c>
      <c r="H221" s="12">
        <v>106.08</v>
      </c>
      <c r="I221" s="12">
        <v>96.899999999999991</v>
      </c>
      <c r="J221" s="12">
        <v>99.96</v>
      </c>
      <c r="K221" s="12">
        <v>92.820000000000007</v>
      </c>
      <c r="L221" s="12">
        <v>109.14</v>
      </c>
      <c r="M221" s="12">
        <v>98.94</v>
      </c>
      <c r="N221" s="13">
        <v>99.704999999999984</v>
      </c>
      <c r="O221" s="17" t="s">
        <v>138</v>
      </c>
      <c r="P221" s="14" t="s">
        <v>11</v>
      </c>
      <c r="Q221" s="14" t="s">
        <v>118</v>
      </c>
      <c r="R221" s="14" t="s">
        <v>119</v>
      </c>
      <c r="S221" s="14" t="s">
        <v>144</v>
      </c>
    </row>
    <row r="222" spans="1:19" hidden="1" x14ac:dyDescent="0.3">
      <c r="A222" s="11">
        <v>44631.448611111111</v>
      </c>
      <c r="B222" s="11"/>
      <c r="C222" s="15">
        <v>44631</v>
      </c>
      <c r="D222" s="16">
        <v>0.44861111111111113</v>
      </c>
      <c r="E222" s="16"/>
      <c r="F222" s="12">
        <v>86.4</v>
      </c>
      <c r="G222" s="12">
        <v>96</v>
      </c>
      <c r="H222" s="12">
        <v>99.84</v>
      </c>
      <c r="I222" s="12">
        <v>91.199999999999989</v>
      </c>
      <c r="J222" s="12">
        <v>94.08</v>
      </c>
      <c r="K222" s="12">
        <v>87.36</v>
      </c>
      <c r="L222" s="12">
        <v>102.72</v>
      </c>
      <c r="M222" s="12">
        <v>93.12</v>
      </c>
      <c r="N222" s="13">
        <v>93.84</v>
      </c>
      <c r="O222" s="17" t="s">
        <v>137</v>
      </c>
      <c r="P222" s="14" t="s">
        <v>121</v>
      </c>
      <c r="Q222" s="14" t="s">
        <v>118</v>
      </c>
      <c r="R222" s="14" t="s">
        <v>119</v>
      </c>
      <c r="S222" s="14" t="s">
        <v>148</v>
      </c>
    </row>
    <row r="223" spans="1:19" hidden="1" x14ac:dyDescent="0.3">
      <c r="A223" s="11">
        <v>44631.45208333333</v>
      </c>
      <c r="B223" s="11"/>
      <c r="C223" s="15">
        <v>44631</v>
      </c>
      <c r="D223" s="16">
        <v>0.45208333333333334</v>
      </c>
      <c r="E223" s="33" t="str">
        <f t="shared" ref="E223:E254" si="9">TEXT(D223-$D$222,"hh:mm")</f>
        <v>00:05</v>
      </c>
      <c r="F223" s="12">
        <v>63.9</v>
      </c>
      <c r="G223" s="12">
        <v>71</v>
      </c>
      <c r="H223" s="12">
        <v>73.84</v>
      </c>
      <c r="I223" s="12">
        <v>67.45</v>
      </c>
      <c r="J223" s="12">
        <v>69.58</v>
      </c>
      <c r="K223" s="12">
        <v>64.61</v>
      </c>
      <c r="L223" s="12">
        <v>75.97</v>
      </c>
      <c r="M223" s="12">
        <v>68.87</v>
      </c>
      <c r="N223" s="13">
        <v>69.402500000000003</v>
      </c>
      <c r="O223" s="17" t="s">
        <v>137</v>
      </c>
      <c r="P223" s="14" t="s">
        <v>121</v>
      </c>
      <c r="Q223" s="14" t="s">
        <v>118</v>
      </c>
      <c r="R223" s="14" t="s">
        <v>119</v>
      </c>
      <c r="S223" s="14" t="s">
        <v>148</v>
      </c>
    </row>
    <row r="224" spans="1:19" hidden="1" x14ac:dyDescent="0.3">
      <c r="A224" s="11">
        <v>44631.455555555556</v>
      </c>
      <c r="B224" s="11"/>
      <c r="C224" s="15">
        <v>44631</v>
      </c>
      <c r="D224" s="16">
        <v>0.45555555555555555</v>
      </c>
      <c r="E224" s="33" t="str">
        <f t="shared" si="9"/>
        <v>00:10</v>
      </c>
      <c r="F224" s="12">
        <v>76.5</v>
      </c>
      <c r="G224" s="12">
        <v>85</v>
      </c>
      <c r="H224" s="12">
        <v>88.4</v>
      </c>
      <c r="I224" s="12">
        <v>80.75</v>
      </c>
      <c r="J224" s="12">
        <v>83.3</v>
      </c>
      <c r="K224" s="12">
        <v>77.350000000000009</v>
      </c>
      <c r="L224" s="12">
        <v>90.95</v>
      </c>
      <c r="M224" s="12">
        <v>82.45</v>
      </c>
      <c r="N224" s="13">
        <v>83.087500000000006</v>
      </c>
      <c r="O224" s="17" t="s">
        <v>137</v>
      </c>
      <c r="P224" s="14" t="s">
        <v>121</v>
      </c>
      <c r="Q224" s="14" t="s">
        <v>118</v>
      </c>
      <c r="R224" s="14" t="s">
        <v>119</v>
      </c>
      <c r="S224" s="14" t="s">
        <v>148</v>
      </c>
    </row>
    <row r="225" spans="1:19" hidden="1" x14ac:dyDescent="0.3">
      <c r="A225" s="11">
        <v>44631.459027777775</v>
      </c>
      <c r="B225" s="11"/>
      <c r="C225" s="15">
        <v>44631</v>
      </c>
      <c r="D225" s="16">
        <v>0.45902777777777781</v>
      </c>
      <c r="E225" s="33" t="str">
        <f t="shared" si="9"/>
        <v>00:15</v>
      </c>
      <c r="F225" s="12">
        <v>82.8</v>
      </c>
      <c r="G225" s="12">
        <v>92</v>
      </c>
      <c r="H225" s="12">
        <v>95.68</v>
      </c>
      <c r="I225" s="12">
        <v>87.399999999999991</v>
      </c>
      <c r="J225" s="12">
        <v>90.16</v>
      </c>
      <c r="K225" s="12">
        <v>83.72</v>
      </c>
      <c r="L225" s="12">
        <v>98.440000000000012</v>
      </c>
      <c r="M225" s="12">
        <v>89.24</v>
      </c>
      <c r="N225" s="13">
        <v>89.93</v>
      </c>
      <c r="O225" s="17" t="s">
        <v>137</v>
      </c>
      <c r="P225" s="14" t="s">
        <v>121</v>
      </c>
      <c r="Q225" s="14" t="s">
        <v>118</v>
      </c>
      <c r="R225" s="14" t="s">
        <v>119</v>
      </c>
      <c r="S225" s="14" t="s">
        <v>148</v>
      </c>
    </row>
    <row r="226" spans="1:19" hidden="1" x14ac:dyDescent="0.3">
      <c r="A226" s="11">
        <v>44631.462500000001</v>
      </c>
      <c r="B226" s="11"/>
      <c r="C226" s="15">
        <v>44631</v>
      </c>
      <c r="D226" s="16">
        <v>0.46249999999999997</v>
      </c>
      <c r="E226" s="33" t="str">
        <f t="shared" si="9"/>
        <v>00:20</v>
      </c>
      <c r="F226" s="12">
        <v>80.100000000000009</v>
      </c>
      <c r="G226" s="12">
        <v>89</v>
      </c>
      <c r="H226" s="12">
        <v>92.56</v>
      </c>
      <c r="I226" s="12">
        <v>84.55</v>
      </c>
      <c r="J226" s="12">
        <v>87.22</v>
      </c>
      <c r="K226" s="12">
        <v>80.990000000000009</v>
      </c>
      <c r="L226" s="12">
        <v>95.23</v>
      </c>
      <c r="M226" s="12">
        <v>86.33</v>
      </c>
      <c r="N226" s="13">
        <v>86.997500000000016</v>
      </c>
      <c r="O226" s="17" t="s">
        <v>137</v>
      </c>
      <c r="P226" s="14" t="s">
        <v>9</v>
      </c>
      <c r="Q226" s="14" t="s">
        <v>118</v>
      </c>
      <c r="R226" s="14" t="s">
        <v>119</v>
      </c>
      <c r="S226" s="14" t="s">
        <v>148</v>
      </c>
    </row>
    <row r="227" spans="1:19" hidden="1" x14ac:dyDescent="0.3">
      <c r="A227" s="11">
        <v>44631.46597222222</v>
      </c>
      <c r="B227" s="11"/>
      <c r="C227" s="15">
        <v>44631</v>
      </c>
      <c r="D227" s="16">
        <v>0.46597222222222223</v>
      </c>
      <c r="E227" s="33" t="str">
        <f t="shared" si="9"/>
        <v>00:25</v>
      </c>
      <c r="F227" s="12">
        <v>76.5</v>
      </c>
      <c r="G227" s="12">
        <v>85</v>
      </c>
      <c r="H227" s="12">
        <v>88.4</v>
      </c>
      <c r="I227" s="12">
        <v>80.75</v>
      </c>
      <c r="J227" s="12">
        <v>83.3</v>
      </c>
      <c r="K227" s="12">
        <v>77.350000000000009</v>
      </c>
      <c r="L227" s="12">
        <v>90.95</v>
      </c>
      <c r="M227" s="12">
        <v>82.45</v>
      </c>
      <c r="N227" s="13">
        <v>83.087500000000006</v>
      </c>
      <c r="O227" s="17" t="s">
        <v>137</v>
      </c>
      <c r="P227" s="14" t="s">
        <v>9</v>
      </c>
      <c r="Q227" s="14" t="s">
        <v>118</v>
      </c>
      <c r="R227" s="14" t="s">
        <v>119</v>
      </c>
      <c r="S227" s="14" t="s">
        <v>148</v>
      </c>
    </row>
    <row r="228" spans="1:19" hidden="1" x14ac:dyDescent="0.3">
      <c r="A228" s="11">
        <v>44631.469444444447</v>
      </c>
      <c r="B228" s="11"/>
      <c r="C228" s="15">
        <v>44631</v>
      </c>
      <c r="D228" s="16">
        <v>0.4694444444444445</v>
      </c>
      <c r="E228" s="33" t="str">
        <f t="shared" si="9"/>
        <v>00:30</v>
      </c>
      <c r="F228" s="12">
        <v>76.5</v>
      </c>
      <c r="G228" s="12">
        <v>85</v>
      </c>
      <c r="H228" s="12">
        <v>88.4</v>
      </c>
      <c r="I228" s="12">
        <v>80.75</v>
      </c>
      <c r="J228" s="12">
        <v>83.3</v>
      </c>
      <c r="K228" s="12">
        <v>77.350000000000009</v>
      </c>
      <c r="L228" s="12">
        <v>90.95</v>
      </c>
      <c r="M228" s="12">
        <v>82.45</v>
      </c>
      <c r="N228" s="13">
        <v>83.087500000000006</v>
      </c>
      <c r="O228" s="17" t="s">
        <v>137</v>
      </c>
      <c r="P228" s="14" t="s">
        <v>9</v>
      </c>
      <c r="Q228" s="14" t="s">
        <v>118</v>
      </c>
      <c r="R228" s="14" t="s">
        <v>119</v>
      </c>
      <c r="S228" s="14" t="s">
        <v>148</v>
      </c>
    </row>
    <row r="229" spans="1:19" hidden="1" x14ac:dyDescent="0.3">
      <c r="A229" s="11">
        <v>44631.472916666666</v>
      </c>
      <c r="B229" s="11"/>
      <c r="C229" s="15">
        <v>44631</v>
      </c>
      <c r="D229" s="16">
        <v>0.47291666666666665</v>
      </c>
      <c r="E229" s="33" t="str">
        <f t="shared" si="9"/>
        <v>00:35</v>
      </c>
      <c r="F229" s="12">
        <v>79.2</v>
      </c>
      <c r="G229" s="12">
        <v>88</v>
      </c>
      <c r="H229" s="12">
        <v>91.52000000000001</v>
      </c>
      <c r="I229" s="12">
        <v>83.6</v>
      </c>
      <c r="J229" s="12">
        <v>86.24</v>
      </c>
      <c r="K229" s="12">
        <v>80.08</v>
      </c>
      <c r="L229" s="12">
        <v>94.160000000000011</v>
      </c>
      <c r="M229" s="12">
        <v>85.36</v>
      </c>
      <c r="N229" s="13">
        <v>86.02000000000001</v>
      </c>
      <c r="O229" s="17" t="s">
        <v>137</v>
      </c>
      <c r="P229" s="14" t="s">
        <v>9</v>
      </c>
      <c r="Q229" s="14" t="s">
        <v>118</v>
      </c>
      <c r="R229" s="14" t="s">
        <v>119</v>
      </c>
      <c r="S229" s="14" t="s">
        <v>148</v>
      </c>
    </row>
    <row r="230" spans="1:19" hidden="1" x14ac:dyDescent="0.3">
      <c r="A230" s="11">
        <v>44631.476388888892</v>
      </c>
      <c r="B230" s="11"/>
      <c r="C230" s="15">
        <v>44631</v>
      </c>
      <c r="D230" s="16">
        <v>0.47638888888888892</v>
      </c>
      <c r="E230" s="33" t="str">
        <f t="shared" si="9"/>
        <v>00:40</v>
      </c>
      <c r="F230" s="12">
        <v>65.7</v>
      </c>
      <c r="G230" s="12">
        <v>73</v>
      </c>
      <c r="H230" s="12">
        <v>75.92</v>
      </c>
      <c r="I230" s="12">
        <v>69.349999999999994</v>
      </c>
      <c r="J230" s="12">
        <v>71.539999999999992</v>
      </c>
      <c r="K230" s="12">
        <v>66.430000000000007</v>
      </c>
      <c r="L230" s="12">
        <v>78.11</v>
      </c>
      <c r="M230" s="12">
        <v>70.81</v>
      </c>
      <c r="N230" s="13">
        <v>71.357500000000002</v>
      </c>
      <c r="O230" s="17" t="s">
        <v>137</v>
      </c>
      <c r="P230" s="14" t="s">
        <v>10</v>
      </c>
      <c r="Q230" s="14" t="s">
        <v>118</v>
      </c>
      <c r="R230" s="14" t="s">
        <v>119</v>
      </c>
      <c r="S230" s="14" t="s">
        <v>148</v>
      </c>
    </row>
    <row r="231" spans="1:19" hidden="1" x14ac:dyDescent="0.3">
      <c r="A231" s="11">
        <v>44631.479861111111</v>
      </c>
      <c r="B231" s="11"/>
      <c r="C231" s="15">
        <v>44631</v>
      </c>
      <c r="D231" s="16">
        <v>0.47986111111111113</v>
      </c>
      <c r="E231" s="33" t="str">
        <f t="shared" si="9"/>
        <v>00:45</v>
      </c>
      <c r="F231" s="12">
        <v>62.1</v>
      </c>
      <c r="G231" s="12">
        <v>69</v>
      </c>
      <c r="H231" s="12">
        <v>71.760000000000005</v>
      </c>
      <c r="I231" s="12">
        <v>65.55</v>
      </c>
      <c r="J231" s="12">
        <v>67.62</v>
      </c>
      <c r="K231" s="12">
        <v>62.79</v>
      </c>
      <c r="L231" s="12">
        <v>73.83</v>
      </c>
      <c r="M231" s="12">
        <v>66.929999999999993</v>
      </c>
      <c r="N231" s="13">
        <v>67.447500000000005</v>
      </c>
      <c r="O231" s="17" t="s">
        <v>137</v>
      </c>
      <c r="P231" s="14" t="s">
        <v>10</v>
      </c>
      <c r="Q231" s="14" t="s">
        <v>118</v>
      </c>
      <c r="R231" s="14" t="s">
        <v>119</v>
      </c>
      <c r="S231" s="14" t="s">
        <v>148</v>
      </c>
    </row>
    <row r="232" spans="1:19" hidden="1" x14ac:dyDescent="0.3">
      <c r="A232" s="11">
        <v>44631.480023148149</v>
      </c>
      <c r="B232" s="11"/>
      <c r="C232" s="15">
        <v>44631</v>
      </c>
      <c r="D232" s="16">
        <v>0.48002314814814812</v>
      </c>
      <c r="E232" s="33" t="str">
        <f t="shared" si="9"/>
        <v>00:45</v>
      </c>
      <c r="F232" s="12">
        <v>67.5</v>
      </c>
      <c r="G232" s="12">
        <v>75</v>
      </c>
      <c r="H232" s="12">
        <v>78</v>
      </c>
      <c r="I232" s="12">
        <v>71.25</v>
      </c>
      <c r="J232" s="12">
        <v>73.5</v>
      </c>
      <c r="K232" s="12">
        <v>68.25</v>
      </c>
      <c r="L232" s="12">
        <v>80.25</v>
      </c>
      <c r="M232" s="12">
        <v>72.75</v>
      </c>
      <c r="N232" s="13">
        <v>73.3125</v>
      </c>
      <c r="O232" s="17" t="s">
        <v>137</v>
      </c>
      <c r="P232" s="14" t="s">
        <v>10</v>
      </c>
      <c r="Q232" s="14" t="s">
        <v>118</v>
      </c>
      <c r="R232" s="14" t="s">
        <v>119</v>
      </c>
      <c r="S232" s="14" t="s">
        <v>148</v>
      </c>
    </row>
    <row r="233" spans="1:19" hidden="1" x14ac:dyDescent="0.3">
      <c r="A233" s="11">
        <v>44631.482777777775</v>
      </c>
      <c r="B233" s="11"/>
      <c r="C233" s="15">
        <v>44631</v>
      </c>
      <c r="D233" s="16">
        <v>0.48277777777777775</v>
      </c>
      <c r="E233" s="33" t="str">
        <f t="shared" si="9"/>
        <v>00:49</v>
      </c>
      <c r="F233" s="12">
        <v>73.8</v>
      </c>
      <c r="G233" s="12">
        <v>82</v>
      </c>
      <c r="H233" s="12">
        <v>85.28</v>
      </c>
      <c r="I233" s="12">
        <v>77.899999999999991</v>
      </c>
      <c r="J233" s="12">
        <v>80.36</v>
      </c>
      <c r="K233" s="12">
        <v>74.62</v>
      </c>
      <c r="L233" s="12">
        <v>87.740000000000009</v>
      </c>
      <c r="M233" s="12">
        <v>79.539999999999992</v>
      </c>
      <c r="N233" s="13">
        <v>80.155000000000001</v>
      </c>
      <c r="O233" s="17" t="s">
        <v>137</v>
      </c>
      <c r="P233" s="14" t="s">
        <v>10</v>
      </c>
      <c r="Q233" s="14" t="s">
        <v>118</v>
      </c>
      <c r="R233" s="14" t="s">
        <v>119</v>
      </c>
      <c r="S233" s="14" t="s">
        <v>148</v>
      </c>
    </row>
    <row r="234" spans="1:19" hidden="1" x14ac:dyDescent="0.3">
      <c r="A234" s="11">
        <v>44631.483101851853</v>
      </c>
      <c r="B234" s="11"/>
      <c r="C234" s="15">
        <v>44631</v>
      </c>
      <c r="D234" s="16">
        <v>0.48310185185185189</v>
      </c>
      <c r="E234" s="33" t="str">
        <f t="shared" si="9"/>
        <v>00:49</v>
      </c>
      <c r="F234" s="12">
        <v>77.400000000000006</v>
      </c>
      <c r="G234" s="12">
        <v>86</v>
      </c>
      <c r="H234" s="12">
        <v>89.44</v>
      </c>
      <c r="I234" s="12">
        <v>81.7</v>
      </c>
      <c r="J234" s="12">
        <v>84.28</v>
      </c>
      <c r="K234" s="12">
        <v>78.260000000000005</v>
      </c>
      <c r="L234" s="12">
        <v>92.02000000000001</v>
      </c>
      <c r="M234" s="12">
        <v>83.42</v>
      </c>
      <c r="N234" s="13">
        <v>84.064999999999998</v>
      </c>
      <c r="O234" s="17" t="s">
        <v>137</v>
      </c>
      <c r="P234" s="14" t="s">
        <v>10</v>
      </c>
      <c r="Q234" s="14" t="s">
        <v>118</v>
      </c>
      <c r="R234" s="14" t="s">
        <v>119</v>
      </c>
      <c r="S234" s="14" t="s">
        <v>148</v>
      </c>
    </row>
    <row r="235" spans="1:19" hidden="1" x14ac:dyDescent="0.3">
      <c r="A235" s="11">
        <v>44631.48333333333</v>
      </c>
      <c r="B235" s="11"/>
      <c r="C235" s="15">
        <v>44631</v>
      </c>
      <c r="D235" s="16">
        <v>0.48333333333333334</v>
      </c>
      <c r="E235" s="33" t="str">
        <f t="shared" si="9"/>
        <v>00:50</v>
      </c>
      <c r="F235" s="12">
        <v>87.3</v>
      </c>
      <c r="G235" s="12">
        <v>97</v>
      </c>
      <c r="H235" s="12">
        <v>100.88000000000001</v>
      </c>
      <c r="I235" s="12">
        <v>92.149999999999991</v>
      </c>
      <c r="J235" s="12">
        <v>95.06</v>
      </c>
      <c r="K235" s="12">
        <v>88.27</v>
      </c>
      <c r="L235" s="12">
        <v>103.79</v>
      </c>
      <c r="M235" s="12">
        <v>94.09</v>
      </c>
      <c r="N235" s="13">
        <v>94.817499999999995</v>
      </c>
      <c r="O235" s="17" t="s">
        <v>137</v>
      </c>
      <c r="P235" s="14" t="s">
        <v>115</v>
      </c>
      <c r="Q235" s="14" t="s">
        <v>118</v>
      </c>
      <c r="R235" s="14" t="s">
        <v>119</v>
      </c>
      <c r="S235" s="14" t="s">
        <v>148</v>
      </c>
    </row>
    <row r="236" spans="1:19" hidden="1" x14ac:dyDescent="0.3">
      <c r="A236" s="11">
        <v>44631.486805555556</v>
      </c>
      <c r="B236" s="11"/>
      <c r="C236" s="15">
        <v>44631</v>
      </c>
      <c r="D236" s="16">
        <v>0.48680555555555555</v>
      </c>
      <c r="E236" s="33" t="str">
        <f t="shared" si="9"/>
        <v>00:55</v>
      </c>
      <c r="F236" s="12">
        <v>72</v>
      </c>
      <c r="G236" s="12">
        <v>80</v>
      </c>
      <c r="H236" s="12">
        <v>83.2</v>
      </c>
      <c r="I236" s="12">
        <v>76</v>
      </c>
      <c r="J236" s="12">
        <v>78.400000000000006</v>
      </c>
      <c r="K236" s="12">
        <v>72.8</v>
      </c>
      <c r="L236" s="12">
        <v>85.600000000000009</v>
      </c>
      <c r="M236" s="12">
        <v>77.599999999999994</v>
      </c>
      <c r="N236" s="13">
        <v>78.2</v>
      </c>
      <c r="O236" s="17" t="s">
        <v>137</v>
      </c>
      <c r="P236" s="14" t="s">
        <v>115</v>
      </c>
      <c r="Q236" s="14" t="s">
        <v>118</v>
      </c>
      <c r="R236" s="14" t="s">
        <v>119</v>
      </c>
      <c r="S236" s="14" t="s">
        <v>148</v>
      </c>
    </row>
    <row r="237" spans="1:19" hidden="1" x14ac:dyDescent="0.3">
      <c r="A237" s="11">
        <v>44631.487372685187</v>
      </c>
      <c r="B237" s="11"/>
      <c r="C237" s="15">
        <v>44631</v>
      </c>
      <c r="D237" s="16">
        <v>0.48737268518518517</v>
      </c>
      <c r="E237" s="33" t="str">
        <f t="shared" si="9"/>
        <v>00:55</v>
      </c>
      <c r="F237" s="12">
        <v>74.7</v>
      </c>
      <c r="G237" s="12">
        <v>83</v>
      </c>
      <c r="H237" s="12">
        <v>86.320000000000007</v>
      </c>
      <c r="I237" s="12">
        <v>78.849999999999994</v>
      </c>
      <c r="J237" s="12">
        <v>81.34</v>
      </c>
      <c r="K237" s="12">
        <v>75.53</v>
      </c>
      <c r="L237" s="12">
        <v>88.81</v>
      </c>
      <c r="M237" s="12">
        <v>80.509999999999991</v>
      </c>
      <c r="N237" s="13">
        <v>81.132499999999993</v>
      </c>
      <c r="O237" s="17" t="s">
        <v>137</v>
      </c>
      <c r="P237" s="14" t="s">
        <v>115</v>
      </c>
      <c r="Q237" s="14" t="s">
        <v>118</v>
      </c>
      <c r="R237" s="14" t="s">
        <v>119</v>
      </c>
      <c r="S237" s="14" t="s">
        <v>148</v>
      </c>
    </row>
    <row r="238" spans="1:19" hidden="1" x14ac:dyDescent="0.3">
      <c r="A238" s="11">
        <v>44631.490277777775</v>
      </c>
      <c r="B238" s="11"/>
      <c r="C238" s="15">
        <v>44631</v>
      </c>
      <c r="D238" s="16">
        <v>0.49027777777777781</v>
      </c>
      <c r="E238" s="33" t="str">
        <f t="shared" si="9"/>
        <v>01:00</v>
      </c>
      <c r="F238" s="12">
        <v>76.5</v>
      </c>
      <c r="G238" s="12">
        <v>85</v>
      </c>
      <c r="H238" s="12">
        <v>88.4</v>
      </c>
      <c r="I238" s="12">
        <v>80.75</v>
      </c>
      <c r="J238" s="12">
        <v>83.3</v>
      </c>
      <c r="K238" s="12">
        <v>77.350000000000009</v>
      </c>
      <c r="L238" s="12">
        <v>90.95</v>
      </c>
      <c r="M238" s="12">
        <v>82.45</v>
      </c>
      <c r="N238" s="13">
        <v>83.087500000000006</v>
      </c>
      <c r="O238" s="17" t="s">
        <v>137</v>
      </c>
      <c r="P238" s="14" t="s">
        <v>115</v>
      </c>
      <c r="Q238" s="14" t="s">
        <v>118</v>
      </c>
      <c r="R238" s="14" t="s">
        <v>119</v>
      </c>
      <c r="S238" s="14" t="s">
        <v>148</v>
      </c>
    </row>
    <row r="239" spans="1:19" s="28" customFormat="1" hidden="1" x14ac:dyDescent="0.3">
      <c r="A239" s="11">
        <v>44631.493750000001</v>
      </c>
      <c r="B239" s="11"/>
      <c r="C239" s="15">
        <v>44631</v>
      </c>
      <c r="D239" s="16">
        <v>0.49374999999999997</v>
      </c>
      <c r="E239" s="33" t="str">
        <f t="shared" si="9"/>
        <v>01:05</v>
      </c>
      <c r="F239" s="12">
        <v>82.8</v>
      </c>
      <c r="G239" s="12">
        <v>92</v>
      </c>
      <c r="H239" s="12">
        <v>95.68</v>
      </c>
      <c r="I239" s="12">
        <v>87.399999999999991</v>
      </c>
      <c r="J239" s="12">
        <v>90.16</v>
      </c>
      <c r="K239" s="12">
        <v>83.72</v>
      </c>
      <c r="L239" s="12">
        <v>98.440000000000012</v>
      </c>
      <c r="M239" s="12">
        <v>89.24</v>
      </c>
      <c r="N239" s="13">
        <v>89.93</v>
      </c>
      <c r="O239" s="17" t="s">
        <v>137</v>
      </c>
      <c r="P239" s="14" t="s">
        <v>115</v>
      </c>
      <c r="Q239" s="14" t="s">
        <v>118</v>
      </c>
      <c r="R239" s="14" t="s">
        <v>119</v>
      </c>
      <c r="S239" s="14" t="s">
        <v>148</v>
      </c>
    </row>
    <row r="240" spans="1:19" hidden="1" x14ac:dyDescent="0.3">
      <c r="A240" s="11">
        <v>44631.495636574073</v>
      </c>
      <c r="B240" s="11"/>
      <c r="C240" s="15">
        <v>44631</v>
      </c>
      <c r="D240" s="16">
        <v>0.49563657407407408</v>
      </c>
      <c r="E240" s="33" t="str">
        <f t="shared" si="9"/>
        <v>01:07</v>
      </c>
      <c r="F240" s="12">
        <v>74.7</v>
      </c>
      <c r="G240" s="12">
        <v>83</v>
      </c>
      <c r="H240" s="12">
        <v>86.320000000000007</v>
      </c>
      <c r="I240" s="12">
        <v>78.849999999999994</v>
      </c>
      <c r="J240" s="12">
        <v>81.34</v>
      </c>
      <c r="K240" s="12">
        <v>75.53</v>
      </c>
      <c r="L240" s="12">
        <v>88.81</v>
      </c>
      <c r="M240" s="12">
        <v>80.509999999999991</v>
      </c>
      <c r="N240" s="13">
        <v>81.132499999999993</v>
      </c>
      <c r="O240" s="17" t="s">
        <v>137</v>
      </c>
      <c r="P240" s="14" t="s">
        <v>115</v>
      </c>
      <c r="Q240" s="14" t="s">
        <v>118</v>
      </c>
      <c r="R240" s="14" t="s">
        <v>119</v>
      </c>
      <c r="S240" s="14" t="s">
        <v>148</v>
      </c>
    </row>
    <row r="241" spans="1:19" hidden="1" x14ac:dyDescent="0.3">
      <c r="A241" s="11">
        <v>44631.49722222222</v>
      </c>
      <c r="B241" s="11"/>
      <c r="C241" s="15">
        <v>44631</v>
      </c>
      <c r="D241" s="16">
        <v>0.49722222222222223</v>
      </c>
      <c r="E241" s="33" t="str">
        <f t="shared" si="9"/>
        <v>01:10</v>
      </c>
      <c r="F241" s="12">
        <v>75.600000000000009</v>
      </c>
      <c r="G241" s="12">
        <v>84</v>
      </c>
      <c r="H241" s="12">
        <v>87.36</v>
      </c>
      <c r="I241" s="12">
        <v>79.8</v>
      </c>
      <c r="J241" s="12">
        <v>82.32</v>
      </c>
      <c r="K241" s="12">
        <v>76.44</v>
      </c>
      <c r="L241" s="12">
        <v>89.88000000000001</v>
      </c>
      <c r="M241" s="12">
        <v>81.48</v>
      </c>
      <c r="N241" s="13">
        <v>82.110000000000014</v>
      </c>
      <c r="O241" s="17" t="s">
        <v>137</v>
      </c>
      <c r="P241" s="14" t="s">
        <v>115</v>
      </c>
      <c r="Q241" s="14" t="s">
        <v>118</v>
      </c>
      <c r="R241" s="14" t="s">
        <v>119</v>
      </c>
      <c r="S241" s="14" t="s">
        <v>148</v>
      </c>
    </row>
    <row r="242" spans="1:19" hidden="1" x14ac:dyDescent="0.3">
      <c r="A242" s="11">
        <v>44631.500694444447</v>
      </c>
      <c r="B242" s="11"/>
      <c r="C242" s="15">
        <v>44631</v>
      </c>
      <c r="D242" s="16">
        <v>0.50069444444444444</v>
      </c>
      <c r="E242" s="33" t="str">
        <f t="shared" si="9"/>
        <v>01:15</v>
      </c>
      <c r="F242" s="12">
        <v>75.600000000000009</v>
      </c>
      <c r="G242" s="12">
        <v>84</v>
      </c>
      <c r="H242" s="12">
        <v>87.36</v>
      </c>
      <c r="I242" s="12">
        <v>79.8</v>
      </c>
      <c r="J242" s="12">
        <v>82.32</v>
      </c>
      <c r="K242" s="12">
        <v>76.44</v>
      </c>
      <c r="L242" s="12">
        <v>89.88000000000001</v>
      </c>
      <c r="M242" s="12">
        <v>81.48</v>
      </c>
      <c r="N242" s="13">
        <v>82.110000000000014</v>
      </c>
      <c r="O242" s="17" t="s">
        <v>137</v>
      </c>
      <c r="P242" s="14" t="s">
        <v>115</v>
      </c>
      <c r="Q242" s="14" t="s">
        <v>118</v>
      </c>
      <c r="R242" s="14" t="s">
        <v>119</v>
      </c>
      <c r="S242" s="14" t="s">
        <v>148</v>
      </c>
    </row>
    <row r="243" spans="1:19" hidden="1" x14ac:dyDescent="0.3">
      <c r="A243" s="11">
        <v>44631.504166666666</v>
      </c>
      <c r="B243" s="11"/>
      <c r="C243" s="15">
        <v>44631</v>
      </c>
      <c r="D243" s="16">
        <v>0.50416666666666665</v>
      </c>
      <c r="E243" s="33" t="str">
        <f t="shared" si="9"/>
        <v>01:20</v>
      </c>
      <c r="F243" s="12">
        <v>75.600000000000009</v>
      </c>
      <c r="G243" s="12">
        <v>84</v>
      </c>
      <c r="H243" s="12">
        <v>87.36</v>
      </c>
      <c r="I243" s="12">
        <v>79.8</v>
      </c>
      <c r="J243" s="12">
        <v>82.32</v>
      </c>
      <c r="K243" s="12">
        <v>76.44</v>
      </c>
      <c r="L243" s="12">
        <v>89.88000000000001</v>
      </c>
      <c r="M243" s="12">
        <v>81.48</v>
      </c>
      <c r="N243" s="13">
        <v>82.110000000000014</v>
      </c>
      <c r="O243" s="17" t="s">
        <v>137</v>
      </c>
      <c r="P243" s="14" t="s">
        <v>115</v>
      </c>
      <c r="Q243" s="14" t="s">
        <v>118</v>
      </c>
      <c r="R243" s="14" t="s">
        <v>119</v>
      </c>
      <c r="S243" s="14" t="s">
        <v>148</v>
      </c>
    </row>
    <row r="244" spans="1:19" hidden="1" x14ac:dyDescent="0.3">
      <c r="A244" s="11">
        <v>44631.507638888892</v>
      </c>
      <c r="B244" s="11"/>
      <c r="C244" s="15">
        <v>44631</v>
      </c>
      <c r="D244" s="16">
        <v>0.50763888888888886</v>
      </c>
      <c r="E244" s="33" t="str">
        <f t="shared" si="9"/>
        <v>01:25</v>
      </c>
      <c r="F244" s="12">
        <v>72.900000000000006</v>
      </c>
      <c r="G244" s="12">
        <v>81</v>
      </c>
      <c r="H244" s="12">
        <v>84.240000000000009</v>
      </c>
      <c r="I244" s="12">
        <v>76.95</v>
      </c>
      <c r="J244" s="12">
        <v>79.38</v>
      </c>
      <c r="K244" s="12">
        <v>73.710000000000008</v>
      </c>
      <c r="L244" s="12">
        <v>86.67</v>
      </c>
      <c r="M244" s="12">
        <v>78.569999999999993</v>
      </c>
      <c r="N244" s="13">
        <v>79.177500000000009</v>
      </c>
      <c r="O244" s="17" t="s">
        <v>137</v>
      </c>
      <c r="P244" s="14" t="s">
        <v>115</v>
      </c>
      <c r="Q244" s="14" t="s">
        <v>118</v>
      </c>
      <c r="R244" s="14" t="s">
        <v>119</v>
      </c>
      <c r="S244" s="14" t="s">
        <v>148</v>
      </c>
    </row>
    <row r="245" spans="1:19" hidden="1" x14ac:dyDescent="0.3">
      <c r="A245" s="11">
        <v>44631.511111111111</v>
      </c>
      <c r="B245" s="11"/>
      <c r="C245" s="15">
        <v>44631</v>
      </c>
      <c r="D245" s="16">
        <v>0.51111111111111118</v>
      </c>
      <c r="E245" s="33" t="str">
        <f t="shared" si="9"/>
        <v>01:30</v>
      </c>
      <c r="F245" s="12">
        <v>81</v>
      </c>
      <c r="G245" s="12">
        <v>90</v>
      </c>
      <c r="H245" s="12">
        <v>93.600000000000009</v>
      </c>
      <c r="I245" s="12">
        <v>85.5</v>
      </c>
      <c r="J245" s="12">
        <v>88.2</v>
      </c>
      <c r="K245" s="12">
        <v>81.900000000000006</v>
      </c>
      <c r="L245" s="12">
        <v>96.300000000000011</v>
      </c>
      <c r="M245" s="12">
        <v>87.3</v>
      </c>
      <c r="N245" s="13">
        <v>87.974999999999994</v>
      </c>
      <c r="O245" s="17" t="s">
        <v>137</v>
      </c>
      <c r="P245" s="14" t="s">
        <v>115</v>
      </c>
      <c r="Q245" s="14" t="s">
        <v>118</v>
      </c>
      <c r="R245" s="14" t="s">
        <v>119</v>
      </c>
      <c r="S245" s="14" t="s">
        <v>148</v>
      </c>
    </row>
    <row r="246" spans="1:19" hidden="1" x14ac:dyDescent="0.3">
      <c r="A246" s="11">
        <v>44631.51458333333</v>
      </c>
      <c r="B246" s="11"/>
      <c r="C246" s="15">
        <v>44631</v>
      </c>
      <c r="D246" s="16">
        <v>0.51458333333333328</v>
      </c>
      <c r="E246" s="33" t="str">
        <f t="shared" si="9"/>
        <v>01:35</v>
      </c>
      <c r="F246" s="12">
        <v>65.7</v>
      </c>
      <c r="G246" s="12">
        <v>73</v>
      </c>
      <c r="H246" s="12">
        <v>75.92</v>
      </c>
      <c r="I246" s="12">
        <v>69.349999999999994</v>
      </c>
      <c r="J246" s="12">
        <v>71.539999999999992</v>
      </c>
      <c r="K246" s="12">
        <v>66.430000000000007</v>
      </c>
      <c r="L246" s="12">
        <v>78.11</v>
      </c>
      <c r="M246" s="12">
        <v>70.81</v>
      </c>
      <c r="N246" s="13">
        <v>71.357500000000002</v>
      </c>
      <c r="O246" s="17" t="s">
        <v>137</v>
      </c>
      <c r="P246" s="14" t="s">
        <v>122</v>
      </c>
      <c r="Q246" s="14" t="s">
        <v>118</v>
      </c>
      <c r="R246" s="14" t="s">
        <v>119</v>
      </c>
      <c r="S246" s="14" t="s">
        <v>148</v>
      </c>
    </row>
    <row r="247" spans="1:19" hidden="1" x14ac:dyDescent="0.3">
      <c r="A247" s="11">
        <v>44631.518055555556</v>
      </c>
      <c r="B247" s="11"/>
      <c r="C247" s="15">
        <v>44631</v>
      </c>
      <c r="D247" s="16">
        <v>0.5180555555555556</v>
      </c>
      <c r="E247" s="33" t="str">
        <f t="shared" si="9"/>
        <v>01:40</v>
      </c>
      <c r="F247" s="12">
        <v>77.400000000000006</v>
      </c>
      <c r="G247" s="12">
        <v>86</v>
      </c>
      <c r="H247" s="12">
        <v>89.44</v>
      </c>
      <c r="I247" s="12">
        <v>81.7</v>
      </c>
      <c r="J247" s="12">
        <v>84.28</v>
      </c>
      <c r="K247" s="12">
        <v>78.260000000000005</v>
      </c>
      <c r="L247" s="12">
        <v>92.02000000000001</v>
      </c>
      <c r="M247" s="12">
        <v>83.42</v>
      </c>
      <c r="N247" s="13">
        <v>84.064999999999998</v>
      </c>
      <c r="O247" s="17" t="s">
        <v>137</v>
      </c>
      <c r="P247" s="14" t="s">
        <v>122</v>
      </c>
      <c r="Q247" s="14" t="s">
        <v>118</v>
      </c>
      <c r="R247" s="14" t="s">
        <v>119</v>
      </c>
      <c r="S247" s="14" t="s">
        <v>148</v>
      </c>
    </row>
    <row r="248" spans="1:19" hidden="1" x14ac:dyDescent="0.3">
      <c r="A248" s="11">
        <v>44631.521527777775</v>
      </c>
      <c r="B248" s="11"/>
      <c r="C248" s="15">
        <v>44631</v>
      </c>
      <c r="D248" s="16">
        <v>0.52152777777777781</v>
      </c>
      <c r="E248" s="33" t="str">
        <f t="shared" si="9"/>
        <v>01:45</v>
      </c>
      <c r="F248" s="12">
        <v>83.7</v>
      </c>
      <c r="G248" s="12">
        <v>93</v>
      </c>
      <c r="H248" s="12">
        <v>96.72</v>
      </c>
      <c r="I248" s="12">
        <v>88.35</v>
      </c>
      <c r="J248" s="12">
        <v>91.14</v>
      </c>
      <c r="K248" s="12">
        <v>84.63000000000001</v>
      </c>
      <c r="L248" s="12">
        <v>99.51</v>
      </c>
      <c r="M248" s="12">
        <v>90.21</v>
      </c>
      <c r="N248" s="13">
        <v>90.907499999999999</v>
      </c>
      <c r="O248" s="17" t="s">
        <v>137</v>
      </c>
      <c r="P248" s="14" t="s">
        <v>122</v>
      </c>
      <c r="Q248" s="14" t="s">
        <v>118</v>
      </c>
      <c r="R248" s="14" t="s">
        <v>119</v>
      </c>
      <c r="S248" s="14" t="s">
        <v>148</v>
      </c>
    </row>
    <row r="249" spans="1:19" hidden="1" x14ac:dyDescent="0.3">
      <c r="A249" s="11">
        <v>44631.525000000001</v>
      </c>
      <c r="B249" s="11"/>
      <c r="C249" s="15">
        <v>44631</v>
      </c>
      <c r="D249" s="16">
        <v>0.52500000000000002</v>
      </c>
      <c r="E249" s="33" t="str">
        <f t="shared" si="9"/>
        <v>01:50</v>
      </c>
      <c r="F249" s="12">
        <v>80.100000000000009</v>
      </c>
      <c r="G249" s="12">
        <v>89</v>
      </c>
      <c r="H249" s="12">
        <v>92.56</v>
      </c>
      <c r="I249" s="12">
        <v>84.55</v>
      </c>
      <c r="J249" s="12">
        <v>87.22</v>
      </c>
      <c r="K249" s="12">
        <v>80.990000000000009</v>
      </c>
      <c r="L249" s="12">
        <v>95.23</v>
      </c>
      <c r="M249" s="12">
        <v>86.33</v>
      </c>
      <c r="N249" s="13">
        <v>86.997500000000016</v>
      </c>
      <c r="O249" s="17" t="s">
        <v>137</v>
      </c>
      <c r="P249" s="14" t="s">
        <v>122</v>
      </c>
      <c r="Q249" s="14" t="s">
        <v>118</v>
      </c>
      <c r="R249" s="14" t="s">
        <v>119</v>
      </c>
      <c r="S249" s="14" t="s">
        <v>148</v>
      </c>
    </row>
    <row r="250" spans="1:19" hidden="1" x14ac:dyDescent="0.3">
      <c r="A250" s="11">
        <v>44631.52847222222</v>
      </c>
      <c r="B250" s="11"/>
      <c r="C250" s="15">
        <v>44631</v>
      </c>
      <c r="D250" s="16">
        <v>0.52847222222222223</v>
      </c>
      <c r="E250" s="33" t="str">
        <f t="shared" si="9"/>
        <v>01:55</v>
      </c>
      <c r="F250" s="12">
        <v>78.3</v>
      </c>
      <c r="G250" s="12">
        <v>87</v>
      </c>
      <c r="H250" s="12">
        <v>90.48</v>
      </c>
      <c r="I250" s="12">
        <v>82.649999999999991</v>
      </c>
      <c r="J250" s="12">
        <v>85.26</v>
      </c>
      <c r="K250" s="12">
        <v>79.17</v>
      </c>
      <c r="L250" s="12">
        <v>93.09</v>
      </c>
      <c r="M250" s="12">
        <v>84.39</v>
      </c>
      <c r="N250" s="13">
        <v>85.042500000000004</v>
      </c>
      <c r="O250" s="17" t="s">
        <v>137</v>
      </c>
      <c r="P250" s="14" t="s">
        <v>122</v>
      </c>
      <c r="Q250" s="14" t="s">
        <v>118</v>
      </c>
      <c r="R250" s="14" t="s">
        <v>119</v>
      </c>
      <c r="S250" s="14" t="s">
        <v>148</v>
      </c>
    </row>
    <row r="251" spans="1:19" hidden="1" x14ac:dyDescent="0.3">
      <c r="A251" s="11">
        <v>44631.531944444447</v>
      </c>
      <c r="B251" s="11"/>
      <c r="C251" s="15">
        <v>44631</v>
      </c>
      <c r="D251" s="16">
        <v>0.53194444444444444</v>
      </c>
      <c r="E251" s="33" t="str">
        <f t="shared" si="9"/>
        <v>02:00</v>
      </c>
      <c r="F251" s="12">
        <v>81</v>
      </c>
      <c r="G251" s="12">
        <v>90</v>
      </c>
      <c r="H251" s="12">
        <v>93.600000000000009</v>
      </c>
      <c r="I251" s="12">
        <v>85.5</v>
      </c>
      <c r="J251" s="12">
        <v>88.2</v>
      </c>
      <c r="K251" s="12">
        <v>81.900000000000006</v>
      </c>
      <c r="L251" s="12">
        <v>96.300000000000011</v>
      </c>
      <c r="M251" s="12">
        <v>87.3</v>
      </c>
      <c r="N251" s="13">
        <v>87.974999999999994</v>
      </c>
      <c r="O251" s="17" t="s">
        <v>137</v>
      </c>
      <c r="P251" s="14" t="s">
        <v>122</v>
      </c>
      <c r="Q251" s="14" t="s">
        <v>118</v>
      </c>
      <c r="R251" s="14" t="s">
        <v>119</v>
      </c>
      <c r="S251" s="14" t="s">
        <v>148</v>
      </c>
    </row>
    <row r="252" spans="1:19" hidden="1" x14ac:dyDescent="0.3">
      <c r="A252" s="11">
        <v>44631.535416666666</v>
      </c>
      <c r="B252" s="11"/>
      <c r="C252" s="15">
        <v>44631</v>
      </c>
      <c r="D252" s="16">
        <v>0.53541666666666665</v>
      </c>
      <c r="E252" s="33" t="str">
        <f t="shared" si="9"/>
        <v>02:05</v>
      </c>
      <c r="F252" s="12">
        <v>71.100000000000009</v>
      </c>
      <c r="G252" s="12">
        <v>79</v>
      </c>
      <c r="H252" s="12">
        <v>82.16</v>
      </c>
      <c r="I252" s="12">
        <v>75.05</v>
      </c>
      <c r="J252" s="12">
        <v>77.42</v>
      </c>
      <c r="K252" s="12">
        <v>71.89</v>
      </c>
      <c r="L252" s="12">
        <v>84.53</v>
      </c>
      <c r="M252" s="12">
        <v>76.63</v>
      </c>
      <c r="N252" s="13">
        <v>77.222499999999997</v>
      </c>
      <c r="O252" s="17" t="s">
        <v>137</v>
      </c>
      <c r="P252" s="14" t="s">
        <v>122</v>
      </c>
      <c r="Q252" s="14" t="s">
        <v>118</v>
      </c>
      <c r="R252" s="14" t="s">
        <v>119</v>
      </c>
      <c r="S252" s="14" t="s">
        <v>148</v>
      </c>
    </row>
    <row r="253" spans="1:19" hidden="1" x14ac:dyDescent="0.3">
      <c r="A253" s="11">
        <v>44631.537766203706</v>
      </c>
      <c r="B253" s="11"/>
      <c r="C253" s="15">
        <v>44631</v>
      </c>
      <c r="D253" s="16">
        <v>0.53776620370370376</v>
      </c>
      <c r="E253" s="33" t="str">
        <f t="shared" si="9"/>
        <v>02:08</v>
      </c>
      <c r="F253" s="12">
        <v>72.900000000000006</v>
      </c>
      <c r="G253" s="12">
        <v>81</v>
      </c>
      <c r="H253" s="12">
        <v>84.240000000000009</v>
      </c>
      <c r="I253" s="12">
        <v>76.95</v>
      </c>
      <c r="J253" s="12">
        <v>79.38</v>
      </c>
      <c r="K253" s="12">
        <v>73.710000000000008</v>
      </c>
      <c r="L253" s="12">
        <v>86.67</v>
      </c>
      <c r="M253" s="12">
        <v>78.569999999999993</v>
      </c>
      <c r="N253" s="13">
        <v>79.177500000000009</v>
      </c>
      <c r="O253" s="17" t="s">
        <v>137</v>
      </c>
      <c r="P253" s="14" t="s">
        <v>122</v>
      </c>
      <c r="Q253" s="14" t="s">
        <v>118</v>
      </c>
      <c r="R253" s="14" t="s">
        <v>119</v>
      </c>
      <c r="S253" s="14" t="s">
        <v>148</v>
      </c>
    </row>
    <row r="254" spans="1:19" hidden="1" x14ac:dyDescent="0.3">
      <c r="A254" s="11">
        <v>44631.538888888892</v>
      </c>
      <c r="B254" s="11"/>
      <c r="C254" s="15">
        <v>44631</v>
      </c>
      <c r="D254" s="16">
        <v>0.53888888888888886</v>
      </c>
      <c r="E254" s="33" t="str">
        <f t="shared" si="9"/>
        <v>02:10</v>
      </c>
      <c r="F254" s="12">
        <v>67.5</v>
      </c>
      <c r="G254" s="12">
        <v>75</v>
      </c>
      <c r="H254" s="12">
        <v>78</v>
      </c>
      <c r="I254" s="12">
        <v>71.25</v>
      </c>
      <c r="J254" s="12">
        <v>73.5</v>
      </c>
      <c r="K254" s="12">
        <v>68.25</v>
      </c>
      <c r="L254" s="12">
        <v>80.25</v>
      </c>
      <c r="M254" s="12">
        <v>72.75</v>
      </c>
      <c r="N254" s="13">
        <v>73.3125</v>
      </c>
      <c r="O254" s="17" t="s">
        <v>137</v>
      </c>
      <c r="P254" s="14" t="s">
        <v>122</v>
      </c>
      <c r="Q254" s="14" t="s">
        <v>118</v>
      </c>
      <c r="R254" s="14" t="s">
        <v>119</v>
      </c>
      <c r="S254" s="14" t="s">
        <v>148</v>
      </c>
    </row>
    <row r="255" spans="1:19" hidden="1" x14ac:dyDescent="0.3">
      <c r="A255" s="11">
        <v>44631.542361111111</v>
      </c>
      <c r="B255" s="11"/>
      <c r="C255" s="15">
        <v>44631</v>
      </c>
      <c r="D255" s="16">
        <v>0.54236111111111118</v>
      </c>
      <c r="E255" s="16"/>
      <c r="F255" s="12">
        <v>76.5</v>
      </c>
      <c r="G255" s="12">
        <v>85</v>
      </c>
      <c r="H255" s="12">
        <v>88.4</v>
      </c>
      <c r="I255" s="12">
        <v>80.75</v>
      </c>
      <c r="J255" s="12">
        <v>83.3</v>
      </c>
      <c r="K255" s="12">
        <v>77.350000000000009</v>
      </c>
      <c r="L255" s="12">
        <v>90.95</v>
      </c>
      <c r="M255" s="12">
        <v>82.45</v>
      </c>
      <c r="N255" s="13">
        <v>83.087500000000006</v>
      </c>
      <c r="O255" s="17" t="s">
        <v>10</v>
      </c>
      <c r="P255" s="14" t="s">
        <v>10</v>
      </c>
      <c r="Q255" s="14" t="s">
        <v>118</v>
      </c>
      <c r="R255" s="14" t="s">
        <v>119</v>
      </c>
      <c r="S255" s="14" t="s">
        <v>148</v>
      </c>
    </row>
    <row r="256" spans="1:19" hidden="1" x14ac:dyDescent="0.3">
      <c r="A256" s="11">
        <v>44631.54583333333</v>
      </c>
      <c r="B256" s="11"/>
      <c r="C256" s="15">
        <v>44631</v>
      </c>
      <c r="D256" s="16">
        <v>0.54583333333333328</v>
      </c>
      <c r="E256" s="16"/>
      <c r="F256" s="12">
        <v>72.900000000000006</v>
      </c>
      <c r="G256" s="12">
        <v>81</v>
      </c>
      <c r="H256" s="12">
        <v>84.240000000000009</v>
      </c>
      <c r="I256" s="12">
        <v>76.95</v>
      </c>
      <c r="J256" s="12">
        <v>79.38</v>
      </c>
      <c r="K256" s="12">
        <v>73.710000000000008</v>
      </c>
      <c r="L256" s="12">
        <v>86.67</v>
      </c>
      <c r="M256" s="12">
        <v>78.569999999999993</v>
      </c>
      <c r="N256" s="13">
        <v>79.177500000000009</v>
      </c>
      <c r="O256" s="17" t="s">
        <v>10</v>
      </c>
      <c r="P256" s="14" t="s">
        <v>10</v>
      </c>
      <c r="Q256" s="14" t="s">
        <v>118</v>
      </c>
      <c r="R256" s="14" t="s">
        <v>119</v>
      </c>
      <c r="S256" s="14" t="s">
        <v>148</v>
      </c>
    </row>
    <row r="257" spans="1:19" hidden="1" x14ac:dyDescent="0.3">
      <c r="A257" s="11">
        <v>44631.549305555556</v>
      </c>
      <c r="B257" s="11"/>
      <c r="C257" s="15">
        <v>44631</v>
      </c>
      <c r="D257" s="16">
        <v>0.5493055555555556</v>
      </c>
      <c r="E257" s="16"/>
      <c r="F257" s="12">
        <v>64.8</v>
      </c>
      <c r="G257" s="12">
        <v>72</v>
      </c>
      <c r="H257" s="12">
        <v>74.88</v>
      </c>
      <c r="I257" s="12">
        <v>68.399999999999991</v>
      </c>
      <c r="J257" s="12">
        <v>70.56</v>
      </c>
      <c r="K257" s="12">
        <v>65.52</v>
      </c>
      <c r="L257" s="12">
        <v>77.040000000000006</v>
      </c>
      <c r="M257" s="12">
        <v>69.84</v>
      </c>
      <c r="N257" s="13">
        <v>70.38</v>
      </c>
      <c r="O257" s="17" t="s">
        <v>10</v>
      </c>
      <c r="P257" s="14" t="s">
        <v>10</v>
      </c>
      <c r="Q257" s="14" t="s">
        <v>118</v>
      </c>
      <c r="R257" s="14" t="s">
        <v>119</v>
      </c>
      <c r="S257" s="14" t="s">
        <v>148</v>
      </c>
    </row>
    <row r="258" spans="1:19" hidden="1" x14ac:dyDescent="0.3">
      <c r="A258" s="11">
        <v>44631.54960648148</v>
      </c>
      <c r="B258" s="11"/>
      <c r="C258" s="15">
        <v>44631</v>
      </c>
      <c r="D258" s="16">
        <v>0.5496064814814815</v>
      </c>
      <c r="E258" s="16"/>
      <c r="F258" s="12">
        <v>73.8</v>
      </c>
      <c r="G258" s="12">
        <v>82</v>
      </c>
      <c r="H258" s="12">
        <v>85.28</v>
      </c>
      <c r="I258" s="12">
        <v>77.899999999999991</v>
      </c>
      <c r="J258" s="12">
        <v>80.36</v>
      </c>
      <c r="K258" s="12">
        <v>74.62</v>
      </c>
      <c r="L258" s="12">
        <v>87.740000000000009</v>
      </c>
      <c r="M258" s="12">
        <v>79.539999999999992</v>
      </c>
      <c r="N258" s="13">
        <v>80.155000000000001</v>
      </c>
      <c r="O258" s="17" t="s">
        <v>10</v>
      </c>
      <c r="P258" s="14" t="s">
        <v>10</v>
      </c>
      <c r="Q258" s="14" t="s">
        <v>118</v>
      </c>
      <c r="R258" s="14" t="s">
        <v>119</v>
      </c>
      <c r="S258" s="14" t="s">
        <v>148</v>
      </c>
    </row>
    <row r="259" spans="1:19" hidden="1" x14ac:dyDescent="0.3">
      <c r="A259" s="11">
        <v>44631.552777777775</v>
      </c>
      <c r="B259" s="11"/>
      <c r="C259" s="15">
        <v>44631</v>
      </c>
      <c r="D259" s="16">
        <v>0.55277777777777781</v>
      </c>
      <c r="E259" s="16"/>
      <c r="F259" s="12">
        <v>76.5</v>
      </c>
      <c r="G259" s="12">
        <v>85</v>
      </c>
      <c r="H259" s="12">
        <v>88.4</v>
      </c>
      <c r="I259" s="12">
        <v>80.75</v>
      </c>
      <c r="J259" s="12">
        <v>83.3</v>
      </c>
      <c r="K259" s="12">
        <v>77.350000000000009</v>
      </c>
      <c r="L259" s="12">
        <v>90.95</v>
      </c>
      <c r="M259" s="12">
        <v>82.45</v>
      </c>
      <c r="N259" s="13">
        <v>83.087500000000006</v>
      </c>
      <c r="O259" s="17" t="s">
        <v>10</v>
      </c>
      <c r="P259" s="14" t="s">
        <v>10</v>
      </c>
      <c r="Q259" s="14" t="s">
        <v>118</v>
      </c>
      <c r="R259" s="14" t="s">
        <v>119</v>
      </c>
      <c r="S259" s="14" t="s">
        <v>148</v>
      </c>
    </row>
    <row r="260" spans="1:19" s="28" customFormat="1" hidden="1" x14ac:dyDescent="0.3">
      <c r="A260" s="11">
        <v>44631.556250000001</v>
      </c>
      <c r="B260" s="11"/>
      <c r="C260" s="15">
        <v>44631</v>
      </c>
      <c r="D260" s="16">
        <v>0.55625000000000002</v>
      </c>
      <c r="E260" s="16"/>
      <c r="F260" s="12">
        <v>75.600000000000009</v>
      </c>
      <c r="G260" s="12">
        <v>84</v>
      </c>
      <c r="H260" s="12">
        <v>87.36</v>
      </c>
      <c r="I260" s="12">
        <v>79.8</v>
      </c>
      <c r="J260" s="12">
        <v>82.32</v>
      </c>
      <c r="K260" s="12">
        <v>76.44</v>
      </c>
      <c r="L260" s="12">
        <v>89.88000000000001</v>
      </c>
      <c r="M260" s="12">
        <v>81.48</v>
      </c>
      <c r="N260" s="13">
        <v>82.110000000000014</v>
      </c>
      <c r="O260" s="17" t="s">
        <v>10</v>
      </c>
      <c r="P260" s="14" t="s">
        <v>10</v>
      </c>
      <c r="Q260" s="14" t="s">
        <v>118</v>
      </c>
      <c r="R260" s="14" t="s">
        <v>119</v>
      </c>
      <c r="S260" s="14" t="s">
        <v>148</v>
      </c>
    </row>
    <row r="261" spans="1:19" hidden="1" x14ac:dyDescent="0.3">
      <c r="A261" s="11">
        <v>44631.55972222222</v>
      </c>
      <c r="B261" s="11"/>
      <c r="C261" s="15">
        <v>44631</v>
      </c>
      <c r="D261" s="16">
        <v>0.55972222222222223</v>
      </c>
      <c r="E261" s="16"/>
      <c r="F261" s="12">
        <v>80.100000000000009</v>
      </c>
      <c r="G261" s="12">
        <v>89</v>
      </c>
      <c r="H261" s="12">
        <v>92.56</v>
      </c>
      <c r="I261" s="12">
        <v>84.55</v>
      </c>
      <c r="J261" s="12">
        <v>87.22</v>
      </c>
      <c r="K261" s="12">
        <v>80.990000000000009</v>
      </c>
      <c r="L261" s="12">
        <v>95.23</v>
      </c>
      <c r="M261" s="12">
        <v>86.33</v>
      </c>
      <c r="N261" s="13">
        <v>86.997500000000016</v>
      </c>
      <c r="O261" s="17" t="s">
        <v>10</v>
      </c>
      <c r="P261" s="14" t="s">
        <v>10</v>
      </c>
      <c r="Q261" s="14" t="s">
        <v>118</v>
      </c>
      <c r="R261" s="14" t="s">
        <v>119</v>
      </c>
      <c r="S261" s="14" t="s">
        <v>148</v>
      </c>
    </row>
    <row r="262" spans="1:19" hidden="1" x14ac:dyDescent="0.3">
      <c r="A262" s="11">
        <v>44631.563194444447</v>
      </c>
      <c r="B262" s="11"/>
      <c r="C262" s="15">
        <v>44631</v>
      </c>
      <c r="D262" s="16">
        <v>0.56319444444444444</v>
      </c>
      <c r="E262" s="16"/>
      <c r="F262" s="12">
        <v>80.100000000000009</v>
      </c>
      <c r="G262" s="12">
        <v>89</v>
      </c>
      <c r="H262" s="12">
        <v>92.56</v>
      </c>
      <c r="I262" s="12">
        <v>84.55</v>
      </c>
      <c r="J262" s="12">
        <v>87.22</v>
      </c>
      <c r="K262" s="12">
        <v>80.990000000000009</v>
      </c>
      <c r="L262" s="12">
        <v>95.23</v>
      </c>
      <c r="M262" s="12">
        <v>86.33</v>
      </c>
      <c r="N262" s="13">
        <v>86.997500000000016</v>
      </c>
      <c r="O262" s="17" t="s">
        <v>10</v>
      </c>
      <c r="P262" s="14" t="s">
        <v>10</v>
      </c>
      <c r="Q262" s="14" t="s">
        <v>118</v>
      </c>
      <c r="R262" s="14" t="s">
        <v>119</v>
      </c>
      <c r="S262" s="14" t="s">
        <v>148</v>
      </c>
    </row>
    <row r="263" spans="1:19" hidden="1" x14ac:dyDescent="0.3">
      <c r="A263" s="11">
        <v>44631.565474537034</v>
      </c>
      <c r="B263" s="11"/>
      <c r="C263" s="15">
        <v>44631</v>
      </c>
      <c r="D263" s="16">
        <v>0.56547453703703698</v>
      </c>
      <c r="E263" s="16"/>
      <c r="F263" s="12">
        <v>72.900000000000006</v>
      </c>
      <c r="G263" s="12">
        <v>81</v>
      </c>
      <c r="H263" s="12">
        <v>84.240000000000009</v>
      </c>
      <c r="I263" s="12">
        <v>76.95</v>
      </c>
      <c r="J263" s="12">
        <v>79.38</v>
      </c>
      <c r="K263" s="12">
        <v>73.710000000000008</v>
      </c>
      <c r="L263" s="12">
        <v>86.67</v>
      </c>
      <c r="M263" s="12">
        <v>78.569999999999993</v>
      </c>
      <c r="N263" s="13">
        <v>79.177500000000009</v>
      </c>
      <c r="O263" s="17" t="s">
        <v>10</v>
      </c>
      <c r="P263" s="14" t="s">
        <v>10</v>
      </c>
      <c r="Q263" s="14" t="s">
        <v>118</v>
      </c>
      <c r="R263" s="14" t="s">
        <v>119</v>
      </c>
      <c r="S263" s="14" t="s">
        <v>148</v>
      </c>
    </row>
    <row r="264" spans="1:19" hidden="1" x14ac:dyDescent="0.3">
      <c r="A264" s="11">
        <v>44631.566076388888</v>
      </c>
      <c r="B264" s="11"/>
      <c r="C264" s="15">
        <v>44631</v>
      </c>
      <c r="D264" s="16">
        <v>0.56607638888888889</v>
      </c>
      <c r="E264" s="16"/>
      <c r="F264" s="12">
        <v>73.8</v>
      </c>
      <c r="G264" s="12">
        <v>82</v>
      </c>
      <c r="H264" s="12">
        <v>85.28</v>
      </c>
      <c r="I264" s="12">
        <v>77.899999999999991</v>
      </c>
      <c r="J264" s="12">
        <v>80.36</v>
      </c>
      <c r="K264" s="12">
        <v>74.62</v>
      </c>
      <c r="L264" s="12">
        <v>87.740000000000009</v>
      </c>
      <c r="M264" s="12">
        <v>79.539999999999992</v>
      </c>
      <c r="N264" s="13">
        <v>80.155000000000001</v>
      </c>
      <c r="O264" s="17" t="s">
        <v>10</v>
      </c>
      <c r="P264" s="14" t="s">
        <v>10</v>
      </c>
      <c r="Q264" s="14" t="s">
        <v>118</v>
      </c>
      <c r="R264" s="14" t="s">
        <v>119</v>
      </c>
      <c r="S264" s="14" t="s">
        <v>148</v>
      </c>
    </row>
    <row r="265" spans="1:19" hidden="1" x14ac:dyDescent="0.3">
      <c r="A265" s="11">
        <v>44631.566666666666</v>
      </c>
      <c r="B265" s="11"/>
      <c r="C265" s="15">
        <v>44631</v>
      </c>
      <c r="D265" s="16">
        <v>0.56666666666666665</v>
      </c>
      <c r="E265" s="16"/>
      <c r="F265" s="12">
        <v>72</v>
      </c>
      <c r="G265" s="12">
        <v>80</v>
      </c>
      <c r="H265" s="12">
        <v>83.2</v>
      </c>
      <c r="I265" s="12">
        <v>76</v>
      </c>
      <c r="J265" s="12">
        <v>78.400000000000006</v>
      </c>
      <c r="K265" s="12">
        <v>72.8</v>
      </c>
      <c r="L265" s="12">
        <v>85.600000000000009</v>
      </c>
      <c r="M265" s="12">
        <v>77.599999999999994</v>
      </c>
      <c r="N265" s="13">
        <v>78.2</v>
      </c>
      <c r="O265" s="17" t="s">
        <v>10</v>
      </c>
      <c r="P265" s="14" t="s">
        <v>10</v>
      </c>
      <c r="Q265" s="14" t="s">
        <v>118</v>
      </c>
      <c r="R265" s="14" t="s">
        <v>119</v>
      </c>
      <c r="S265" s="14" t="s">
        <v>148</v>
      </c>
    </row>
    <row r="266" spans="1:19" hidden="1" x14ac:dyDescent="0.3">
      <c r="A266" s="11">
        <v>44631.570138888892</v>
      </c>
      <c r="B266" s="11"/>
      <c r="C266" s="15">
        <v>44631</v>
      </c>
      <c r="D266" s="16">
        <v>0.57013888888888886</v>
      </c>
      <c r="E266" s="16"/>
      <c r="F266" s="12">
        <v>76.5</v>
      </c>
      <c r="G266" s="12">
        <v>85</v>
      </c>
      <c r="H266" s="12">
        <v>88.4</v>
      </c>
      <c r="I266" s="12">
        <v>80.75</v>
      </c>
      <c r="J266" s="12">
        <v>83.3</v>
      </c>
      <c r="K266" s="12">
        <v>77.350000000000009</v>
      </c>
      <c r="L266" s="12">
        <v>90.95</v>
      </c>
      <c r="M266" s="12">
        <v>82.45</v>
      </c>
      <c r="N266" s="13">
        <v>83.087500000000006</v>
      </c>
      <c r="O266" s="17" t="s">
        <v>10</v>
      </c>
      <c r="P266" s="14" t="s">
        <v>10</v>
      </c>
      <c r="Q266" s="14" t="s">
        <v>118</v>
      </c>
      <c r="R266" s="14" t="s">
        <v>119</v>
      </c>
      <c r="S266" s="14" t="s">
        <v>148</v>
      </c>
    </row>
    <row r="267" spans="1:19" hidden="1" x14ac:dyDescent="0.3">
      <c r="A267" s="11">
        <v>44631.573611111111</v>
      </c>
      <c r="B267" s="11"/>
      <c r="C267" s="15">
        <v>44631</v>
      </c>
      <c r="D267" s="16">
        <v>0.57361111111111118</v>
      </c>
      <c r="E267" s="16"/>
      <c r="F267" s="12">
        <v>91.8</v>
      </c>
      <c r="G267" s="12">
        <v>102</v>
      </c>
      <c r="H267" s="12">
        <v>106.08</v>
      </c>
      <c r="I267" s="12">
        <v>96.899999999999991</v>
      </c>
      <c r="J267" s="12">
        <v>99.96</v>
      </c>
      <c r="K267" s="12">
        <v>92.820000000000007</v>
      </c>
      <c r="L267" s="12">
        <v>109.14</v>
      </c>
      <c r="M267" s="12">
        <v>98.94</v>
      </c>
      <c r="N267" s="13">
        <v>99.704999999999984</v>
      </c>
      <c r="O267" s="17" t="s">
        <v>10</v>
      </c>
      <c r="P267" s="14" t="s">
        <v>10</v>
      </c>
      <c r="Q267" s="14" t="s">
        <v>118</v>
      </c>
      <c r="R267" s="14" t="s">
        <v>119</v>
      </c>
      <c r="S267" s="14" t="s">
        <v>148</v>
      </c>
    </row>
    <row r="268" spans="1:19" hidden="1" x14ac:dyDescent="0.3">
      <c r="A268" s="11">
        <v>44631.575671296298</v>
      </c>
      <c r="B268" s="11"/>
      <c r="C268" s="15">
        <v>44631</v>
      </c>
      <c r="D268" s="16">
        <v>0.57567129629629632</v>
      </c>
      <c r="E268" s="16"/>
      <c r="F268" s="12">
        <v>82.8</v>
      </c>
      <c r="G268" s="12">
        <v>92</v>
      </c>
      <c r="H268" s="12">
        <v>95.68</v>
      </c>
      <c r="I268" s="12">
        <v>87.399999999999991</v>
      </c>
      <c r="J268" s="12">
        <v>90.16</v>
      </c>
      <c r="K268" s="12">
        <v>83.72</v>
      </c>
      <c r="L268" s="12">
        <v>98.440000000000012</v>
      </c>
      <c r="M268" s="12">
        <v>89.24</v>
      </c>
      <c r="N268" s="13">
        <v>89.93</v>
      </c>
      <c r="O268" s="17" t="s">
        <v>10</v>
      </c>
      <c r="P268" s="14" t="s">
        <v>10</v>
      </c>
      <c r="Q268" s="14" t="s">
        <v>118</v>
      </c>
      <c r="R268" s="14" t="s">
        <v>119</v>
      </c>
      <c r="S268" s="14" t="s">
        <v>148</v>
      </c>
    </row>
    <row r="269" spans="1:19" hidden="1" x14ac:dyDescent="0.3">
      <c r="A269" s="11">
        <v>44631.57708333333</v>
      </c>
      <c r="B269" s="11"/>
      <c r="C269" s="15">
        <v>44631</v>
      </c>
      <c r="D269" s="16">
        <v>0.57708333333333328</v>
      </c>
      <c r="E269" s="16"/>
      <c r="F269" s="12">
        <v>78.3</v>
      </c>
      <c r="G269" s="12">
        <v>87</v>
      </c>
      <c r="H269" s="12">
        <v>90.48</v>
      </c>
      <c r="I269" s="12">
        <v>82.649999999999991</v>
      </c>
      <c r="J269" s="12">
        <v>85.26</v>
      </c>
      <c r="K269" s="12">
        <v>79.17</v>
      </c>
      <c r="L269" s="12">
        <v>93.09</v>
      </c>
      <c r="M269" s="12">
        <v>84.39</v>
      </c>
      <c r="N269" s="13">
        <v>85.042500000000004</v>
      </c>
      <c r="O269" s="17" t="s">
        <v>10</v>
      </c>
      <c r="P269" s="14" t="s">
        <v>10</v>
      </c>
      <c r="Q269" s="14" t="s">
        <v>118</v>
      </c>
      <c r="R269" s="14" t="s">
        <v>119</v>
      </c>
      <c r="S269" s="14" t="s">
        <v>148</v>
      </c>
    </row>
    <row r="270" spans="1:19" hidden="1" x14ac:dyDescent="0.3">
      <c r="A270" s="11">
        <v>44631.580555555556</v>
      </c>
      <c r="B270" s="11"/>
      <c r="C270" s="15">
        <v>44631</v>
      </c>
      <c r="D270" s="16">
        <v>0.5805555555555556</v>
      </c>
      <c r="E270" s="16"/>
      <c r="F270" s="12">
        <v>86.4</v>
      </c>
      <c r="G270" s="12">
        <v>96</v>
      </c>
      <c r="H270" s="12">
        <v>99.84</v>
      </c>
      <c r="I270" s="12">
        <v>91.199999999999989</v>
      </c>
      <c r="J270" s="12">
        <v>94.08</v>
      </c>
      <c r="K270" s="12">
        <v>87.36</v>
      </c>
      <c r="L270" s="12">
        <v>102.72</v>
      </c>
      <c r="M270" s="12">
        <v>93.12</v>
      </c>
      <c r="N270" s="13">
        <v>93.84</v>
      </c>
      <c r="O270" s="17" t="s">
        <v>10</v>
      </c>
      <c r="P270" s="14" t="s">
        <v>10</v>
      </c>
      <c r="Q270" s="14" t="s">
        <v>118</v>
      </c>
      <c r="R270" s="14" t="s">
        <v>119</v>
      </c>
      <c r="S270" s="14" t="s">
        <v>148</v>
      </c>
    </row>
    <row r="271" spans="1:19" hidden="1" x14ac:dyDescent="0.3">
      <c r="A271" s="11">
        <v>44631.581076388888</v>
      </c>
      <c r="B271" s="11"/>
      <c r="C271" s="15">
        <v>44631</v>
      </c>
      <c r="D271" s="16">
        <v>0.58107638888888891</v>
      </c>
      <c r="E271" s="16"/>
      <c r="F271" s="12">
        <v>68.400000000000006</v>
      </c>
      <c r="G271" s="12">
        <v>76</v>
      </c>
      <c r="H271" s="12">
        <v>79.040000000000006</v>
      </c>
      <c r="I271" s="12">
        <v>72.2</v>
      </c>
      <c r="J271" s="12">
        <v>74.48</v>
      </c>
      <c r="K271" s="12">
        <v>69.16</v>
      </c>
      <c r="L271" s="12">
        <v>81.320000000000007</v>
      </c>
      <c r="M271" s="12">
        <v>73.72</v>
      </c>
      <c r="N271" s="13">
        <v>74.290000000000006</v>
      </c>
      <c r="O271" s="17" t="s">
        <v>10</v>
      </c>
      <c r="P271" s="14" t="s">
        <v>10</v>
      </c>
      <c r="Q271" s="14" t="s">
        <v>118</v>
      </c>
      <c r="R271" s="14" t="s">
        <v>119</v>
      </c>
      <c r="S271" s="14" t="s">
        <v>148</v>
      </c>
    </row>
    <row r="272" spans="1:19" hidden="1" x14ac:dyDescent="0.3">
      <c r="A272" s="11">
        <v>44631.581967592596</v>
      </c>
      <c r="B272" s="11"/>
      <c r="C272" s="15">
        <v>44631</v>
      </c>
      <c r="D272" s="16">
        <v>0.58196759259259256</v>
      </c>
      <c r="E272" s="16"/>
      <c r="F272" s="12">
        <v>72.900000000000006</v>
      </c>
      <c r="G272" s="12">
        <v>81</v>
      </c>
      <c r="H272" s="12">
        <v>84.240000000000009</v>
      </c>
      <c r="I272" s="12">
        <v>76.95</v>
      </c>
      <c r="J272" s="12">
        <v>79.38</v>
      </c>
      <c r="K272" s="12">
        <v>73.710000000000008</v>
      </c>
      <c r="L272" s="12">
        <v>86.67</v>
      </c>
      <c r="M272" s="12">
        <v>78.569999999999993</v>
      </c>
      <c r="N272" s="13">
        <v>79.177500000000009</v>
      </c>
      <c r="O272" s="17" t="s">
        <v>10</v>
      </c>
      <c r="P272" s="14" t="s">
        <v>10</v>
      </c>
      <c r="Q272" s="14" t="s">
        <v>118</v>
      </c>
      <c r="R272" s="14" t="s">
        <v>119</v>
      </c>
      <c r="S272" s="14" t="s">
        <v>148</v>
      </c>
    </row>
    <row r="273" spans="1:19" hidden="1" x14ac:dyDescent="0.3">
      <c r="A273" s="11">
        <v>44631.584027777775</v>
      </c>
      <c r="B273" s="11"/>
      <c r="C273" s="15">
        <v>44631</v>
      </c>
      <c r="D273" s="16">
        <v>0.58402777777777781</v>
      </c>
      <c r="E273" s="16"/>
      <c r="F273" s="12">
        <v>74.7</v>
      </c>
      <c r="G273" s="12">
        <v>83</v>
      </c>
      <c r="H273" s="12">
        <v>86.320000000000007</v>
      </c>
      <c r="I273" s="12">
        <v>78.849999999999994</v>
      </c>
      <c r="J273" s="12">
        <v>81.34</v>
      </c>
      <c r="K273" s="12">
        <v>75.53</v>
      </c>
      <c r="L273" s="12">
        <v>88.81</v>
      </c>
      <c r="M273" s="12">
        <v>80.509999999999991</v>
      </c>
      <c r="N273" s="13">
        <v>81.132499999999993</v>
      </c>
      <c r="O273" s="17" t="s">
        <v>138</v>
      </c>
      <c r="P273" s="14" t="s">
        <v>10</v>
      </c>
      <c r="Q273" s="14" t="s">
        <v>118</v>
      </c>
      <c r="R273" s="14" t="s">
        <v>119</v>
      </c>
      <c r="S273" s="14" t="s">
        <v>148</v>
      </c>
    </row>
    <row r="274" spans="1:19" hidden="1" x14ac:dyDescent="0.3">
      <c r="A274" s="11">
        <v>44631.587500000001</v>
      </c>
      <c r="B274" s="11"/>
      <c r="C274" s="15">
        <v>44631</v>
      </c>
      <c r="D274" s="16">
        <v>0.58750000000000002</v>
      </c>
      <c r="E274" s="33" t="str">
        <f t="shared" ref="E274:E305" si="10">TEXT(D274-$D$273,"hh:mm")</f>
        <v>00:05</v>
      </c>
      <c r="F274" s="12">
        <v>77.400000000000006</v>
      </c>
      <c r="G274" s="12">
        <v>86</v>
      </c>
      <c r="H274" s="12">
        <v>89.44</v>
      </c>
      <c r="I274" s="12">
        <v>81.7</v>
      </c>
      <c r="J274" s="12">
        <v>84.28</v>
      </c>
      <c r="K274" s="12">
        <v>78.260000000000005</v>
      </c>
      <c r="L274" s="12">
        <v>92.02000000000001</v>
      </c>
      <c r="M274" s="12">
        <v>83.42</v>
      </c>
      <c r="N274" s="13">
        <v>84.064999999999998</v>
      </c>
      <c r="O274" s="17" t="s">
        <v>138</v>
      </c>
      <c r="P274" s="14" t="s">
        <v>10</v>
      </c>
      <c r="Q274" s="14" t="s">
        <v>118</v>
      </c>
      <c r="R274" s="14" t="s">
        <v>119</v>
      </c>
      <c r="S274" s="14" t="s">
        <v>148</v>
      </c>
    </row>
    <row r="275" spans="1:19" hidden="1" x14ac:dyDescent="0.3">
      <c r="A275" s="11">
        <v>44631.59097222222</v>
      </c>
      <c r="B275" s="11"/>
      <c r="C275" s="15">
        <v>44631</v>
      </c>
      <c r="D275" s="16">
        <v>0.59097222222222223</v>
      </c>
      <c r="E275" s="33" t="str">
        <f t="shared" si="10"/>
        <v>00:10</v>
      </c>
      <c r="F275" s="12">
        <v>70.2</v>
      </c>
      <c r="G275" s="12">
        <v>78</v>
      </c>
      <c r="H275" s="12">
        <v>81.12</v>
      </c>
      <c r="I275" s="12">
        <v>74.099999999999994</v>
      </c>
      <c r="J275" s="12">
        <v>76.44</v>
      </c>
      <c r="K275" s="12">
        <v>70.98</v>
      </c>
      <c r="L275" s="12">
        <v>83.460000000000008</v>
      </c>
      <c r="M275" s="12">
        <v>75.66</v>
      </c>
      <c r="N275" s="13">
        <v>76.24499999999999</v>
      </c>
      <c r="O275" s="17" t="s">
        <v>138</v>
      </c>
      <c r="P275" s="14" t="s">
        <v>9</v>
      </c>
      <c r="Q275" s="14" t="s">
        <v>118</v>
      </c>
      <c r="R275" s="14" t="s">
        <v>119</v>
      </c>
      <c r="S275" s="14" t="s">
        <v>148</v>
      </c>
    </row>
    <row r="276" spans="1:19" hidden="1" x14ac:dyDescent="0.3">
      <c r="A276" s="11">
        <v>44631.594444444447</v>
      </c>
      <c r="B276" s="11"/>
      <c r="C276" s="15">
        <v>44631</v>
      </c>
      <c r="D276" s="16">
        <v>0.59444444444444444</v>
      </c>
      <c r="E276" s="33" t="str">
        <f t="shared" si="10"/>
        <v>00:15</v>
      </c>
      <c r="F276" s="12">
        <v>76.5</v>
      </c>
      <c r="G276" s="12">
        <v>85</v>
      </c>
      <c r="H276" s="12">
        <v>88.4</v>
      </c>
      <c r="I276" s="12">
        <v>80.75</v>
      </c>
      <c r="J276" s="12">
        <v>83.3</v>
      </c>
      <c r="K276" s="12">
        <v>77.350000000000009</v>
      </c>
      <c r="L276" s="12">
        <v>90.95</v>
      </c>
      <c r="M276" s="12">
        <v>82.45</v>
      </c>
      <c r="N276" s="13">
        <v>83.087500000000006</v>
      </c>
      <c r="O276" s="17" t="s">
        <v>138</v>
      </c>
      <c r="P276" s="14" t="s">
        <v>9</v>
      </c>
      <c r="Q276" s="14" t="s">
        <v>118</v>
      </c>
      <c r="R276" s="14" t="s">
        <v>119</v>
      </c>
      <c r="S276" s="14" t="s">
        <v>148</v>
      </c>
    </row>
    <row r="277" spans="1:19" hidden="1" x14ac:dyDescent="0.3">
      <c r="A277" s="11">
        <v>44631.594687500001</v>
      </c>
      <c r="B277" s="11"/>
      <c r="C277" s="15">
        <v>44631</v>
      </c>
      <c r="D277" s="16">
        <v>0.59468750000000004</v>
      </c>
      <c r="E277" s="33" t="str">
        <f t="shared" si="10"/>
        <v>00:15</v>
      </c>
      <c r="F277" s="12">
        <v>73.8</v>
      </c>
      <c r="G277" s="12">
        <v>82</v>
      </c>
      <c r="H277" s="12">
        <v>85.28</v>
      </c>
      <c r="I277" s="12">
        <v>77.899999999999991</v>
      </c>
      <c r="J277" s="12">
        <v>80.36</v>
      </c>
      <c r="K277" s="12">
        <v>74.62</v>
      </c>
      <c r="L277" s="12">
        <v>87.740000000000009</v>
      </c>
      <c r="M277" s="12">
        <v>79.539999999999992</v>
      </c>
      <c r="N277" s="13">
        <v>80.155000000000001</v>
      </c>
      <c r="O277" s="17" t="s">
        <v>138</v>
      </c>
      <c r="P277" s="14" t="s">
        <v>9</v>
      </c>
      <c r="Q277" s="14" t="s">
        <v>118</v>
      </c>
      <c r="R277" s="14" t="s">
        <v>119</v>
      </c>
      <c r="S277" s="14" t="s">
        <v>148</v>
      </c>
    </row>
    <row r="278" spans="1:19" hidden="1" x14ac:dyDescent="0.3">
      <c r="A278" s="11">
        <v>44631.594849537039</v>
      </c>
      <c r="B278" s="11"/>
      <c r="C278" s="15">
        <v>44631</v>
      </c>
      <c r="D278" s="16">
        <v>0.59484953703703702</v>
      </c>
      <c r="E278" s="33" t="str">
        <f t="shared" si="10"/>
        <v>00:15</v>
      </c>
      <c r="F278" s="12">
        <v>74.7</v>
      </c>
      <c r="G278" s="12">
        <v>83</v>
      </c>
      <c r="H278" s="12">
        <v>86.320000000000007</v>
      </c>
      <c r="I278" s="12">
        <v>78.849999999999994</v>
      </c>
      <c r="J278" s="12">
        <v>81.34</v>
      </c>
      <c r="K278" s="12">
        <v>75.53</v>
      </c>
      <c r="L278" s="12">
        <v>88.81</v>
      </c>
      <c r="M278" s="12">
        <v>80.509999999999991</v>
      </c>
      <c r="N278" s="13">
        <v>81.132499999999993</v>
      </c>
      <c r="O278" s="17" t="s">
        <v>138</v>
      </c>
      <c r="P278" s="14" t="s">
        <v>9</v>
      </c>
      <c r="Q278" s="14" t="s">
        <v>118</v>
      </c>
      <c r="R278" s="14" t="s">
        <v>119</v>
      </c>
      <c r="S278" s="14" t="s">
        <v>148</v>
      </c>
    </row>
    <row r="279" spans="1:19" s="28" customFormat="1" hidden="1" x14ac:dyDescent="0.3">
      <c r="A279" s="11">
        <v>44631.597986111112</v>
      </c>
      <c r="B279" s="11"/>
      <c r="C279" s="15">
        <v>44631</v>
      </c>
      <c r="D279" s="16">
        <v>0.59798611111111111</v>
      </c>
      <c r="E279" s="33" t="str">
        <f t="shared" si="10"/>
        <v>00:20</v>
      </c>
      <c r="F279" s="12">
        <v>84.600000000000009</v>
      </c>
      <c r="G279" s="12">
        <v>94</v>
      </c>
      <c r="H279" s="12">
        <v>97.76</v>
      </c>
      <c r="I279" s="12">
        <v>89.3</v>
      </c>
      <c r="J279" s="12">
        <v>92.12</v>
      </c>
      <c r="K279" s="12">
        <v>85.54</v>
      </c>
      <c r="L279" s="12">
        <v>100.58000000000001</v>
      </c>
      <c r="M279" s="12">
        <v>91.179999999999993</v>
      </c>
      <c r="N279" s="13">
        <v>91.885000000000005</v>
      </c>
      <c r="O279" s="17" t="s">
        <v>138</v>
      </c>
      <c r="P279" s="14" t="s">
        <v>9</v>
      </c>
      <c r="Q279" s="14" t="s">
        <v>118</v>
      </c>
      <c r="R279" s="14" t="s">
        <v>119</v>
      </c>
      <c r="S279" s="14" t="s">
        <v>148</v>
      </c>
    </row>
    <row r="280" spans="1:19" hidden="1" x14ac:dyDescent="0.3">
      <c r="A280" s="11">
        <v>44631.600034722222</v>
      </c>
      <c r="B280" s="11"/>
      <c r="C280" s="15">
        <v>44631</v>
      </c>
      <c r="D280" s="16">
        <v>0.60003472222222221</v>
      </c>
      <c r="E280" s="33" t="str">
        <f t="shared" si="10"/>
        <v>00:23</v>
      </c>
      <c r="F280" s="12">
        <v>79.2</v>
      </c>
      <c r="G280" s="12">
        <v>88</v>
      </c>
      <c r="H280" s="12">
        <v>91.52000000000001</v>
      </c>
      <c r="I280" s="12">
        <v>83.6</v>
      </c>
      <c r="J280" s="12">
        <v>86.24</v>
      </c>
      <c r="K280" s="12">
        <v>80.08</v>
      </c>
      <c r="L280" s="12">
        <v>94.160000000000011</v>
      </c>
      <c r="M280" s="12">
        <v>85.36</v>
      </c>
      <c r="N280" s="13">
        <v>86.02000000000001</v>
      </c>
      <c r="O280" s="17" t="s">
        <v>138</v>
      </c>
      <c r="P280" s="14" t="s">
        <v>9</v>
      </c>
      <c r="Q280" s="14" t="s">
        <v>118</v>
      </c>
      <c r="R280" s="14" t="s">
        <v>119</v>
      </c>
      <c r="S280" s="14" t="s">
        <v>148</v>
      </c>
    </row>
    <row r="281" spans="1:19" hidden="1" x14ac:dyDescent="0.3">
      <c r="A281" s="11">
        <v>44631.600312499999</v>
      </c>
      <c r="B281" s="11"/>
      <c r="C281" s="15">
        <v>44631</v>
      </c>
      <c r="D281" s="16">
        <v>0.60031250000000003</v>
      </c>
      <c r="E281" s="33" t="str">
        <f t="shared" si="10"/>
        <v>00:23</v>
      </c>
      <c r="F281" s="12">
        <v>70.2</v>
      </c>
      <c r="G281" s="12">
        <v>78</v>
      </c>
      <c r="H281" s="12">
        <v>81.12</v>
      </c>
      <c r="I281" s="12">
        <v>74.099999999999994</v>
      </c>
      <c r="J281" s="12">
        <v>76.44</v>
      </c>
      <c r="K281" s="12">
        <v>70.98</v>
      </c>
      <c r="L281" s="12">
        <v>83.460000000000008</v>
      </c>
      <c r="M281" s="12">
        <v>75.66</v>
      </c>
      <c r="N281" s="13">
        <v>76.24499999999999</v>
      </c>
      <c r="O281" s="17" t="s">
        <v>138</v>
      </c>
      <c r="P281" s="14" t="s">
        <v>9</v>
      </c>
      <c r="Q281" s="14" t="s">
        <v>118</v>
      </c>
      <c r="R281" s="14" t="s">
        <v>119</v>
      </c>
      <c r="S281" s="14" t="s">
        <v>148</v>
      </c>
    </row>
    <row r="282" spans="1:19" hidden="1" x14ac:dyDescent="0.3">
      <c r="A282" s="11">
        <v>44631.601388888892</v>
      </c>
      <c r="B282" s="11"/>
      <c r="C282" s="15">
        <v>44631</v>
      </c>
      <c r="D282" s="16">
        <v>0.60138888888888886</v>
      </c>
      <c r="E282" s="33" t="str">
        <f t="shared" si="10"/>
        <v>00:25</v>
      </c>
      <c r="F282" s="12">
        <v>69.3</v>
      </c>
      <c r="G282" s="12">
        <v>77</v>
      </c>
      <c r="H282" s="12">
        <v>80.08</v>
      </c>
      <c r="I282" s="12">
        <v>73.149999999999991</v>
      </c>
      <c r="J282" s="12">
        <v>75.459999999999994</v>
      </c>
      <c r="K282" s="12">
        <v>70.070000000000007</v>
      </c>
      <c r="L282" s="12">
        <v>82.39</v>
      </c>
      <c r="M282" s="12">
        <v>74.69</v>
      </c>
      <c r="N282" s="13">
        <v>75.267499999999984</v>
      </c>
      <c r="O282" s="17" t="s">
        <v>138</v>
      </c>
      <c r="P282" s="14" t="s">
        <v>9</v>
      </c>
      <c r="Q282" s="14" t="s">
        <v>118</v>
      </c>
      <c r="R282" s="14" t="s">
        <v>119</v>
      </c>
      <c r="S282" s="14" t="s">
        <v>148</v>
      </c>
    </row>
    <row r="283" spans="1:19" hidden="1" x14ac:dyDescent="0.3">
      <c r="A283" s="11">
        <v>44631.604861111111</v>
      </c>
      <c r="B283" s="11"/>
      <c r="C283" s="15">
        <v>44631</v>
      </c>
      <c r="D283" s="16">
        <v>0.60486111111111118</v>
      </c>
      <c r="E283" s="33" t="str">
        <f t="shared" si="10"/>
        <v>00:30</v>
      </c>
      <c r="F283" s="12">
        <v>95.4</v>
      </c>
      <c r="G283" s="12">
        <v>106</v>
      </c>
      <c r="H283" s="12">
        <v>110.24000000000001</v>
      </c>
      <c r="I283" s="12">
        <v>100.69999999999999</v>
      </c>
      <c r="J283" s="12">
        <v>103.88</v>
      </c>
      <c r="K283" s="12">
        <v>96.460000000000008</v>
      </c>
      <c r="L283" s="12">
        <v>113.42</v>
      </c>
      <c r="M283" s="12">
        <v>102.82</v>
      </c>
      <c r="N283" s="13">
        <v>103.61500000000001</v>
      </c>
      <c r="O283" s="17" t="s">
        <v>138</v>
      </c>
      <c r="P283" s="14" t="s">
        <v>115</v>
      </c>
      <c r="Q283" s="14" t="s">
        <v>118</v>
      </c>
      <c r="R283" s="14" t="s">
        <v>119</v>
      </c>
      <c r="S283" s="14" t="s">
        <v>148</v>
      </c>
    </row>
    <row r="284" spans="1:19" hidden="1" x14ac:dyDescent="0.3">
      <c r="A284" s="11">
        <v>44631.60833333333</v>
      </c>
      <c r="B284" s="11"/>
      <c r="C284" s="15">
        <v>44631</v>
      </c>
      <c r="D284" s="16">
        <v>0.60833333333333328</v>
      </c>
      <c r="E284" s="33" t="str">
        <f t="shared" si="10"/>
        <v>00:35</v>
      </c>
      <c r="F284" s="12">
        <v>82.8</v>
      </c>
      <c r="G284" s="12">
        <v>92</v>
      </c>
      <c r="H284" s="12">
        <v>95.68</v>
      </c>
      <c r="I284" s="12">
        <v>87.399999999999991</v>
      </c>
      <c r="J284" s="12">
        <v>90.16</v>
      </c>
      <c r="K284" s="12">
        <v>83.72</v>
      </c>
      <c r="L284" s="12">
        <v>98.440000000000012</v>
      </c>
      <c r="M284" s="12">
        <v>89.24</v>
      </c>
      <c r="N284" s="13">
        <v>89.93</v>
      </c>
      <c r="O284" s="17" t="s">
        <v>138</v>
      </c>
      <c r="P284" s="14" t="s">
        <v>115</v>
      </c>
      <c r="Q284" s="14" t="s">
        <v>118</v>
      </c>
      <c r="R284" s="14" t="s">
        <v>119</v>
      </c>
      <c r="S284" s="14" t="s">
        <v>148</v>
      </c>
    </row>
    <row r="285" spans="1:19" hidden="1" x14ac:dyDescent="0.3">
      <c r="A285" s="11">
        <v>44631.611805555556</v>
      </c>
      <c r="B285" s="11"/>
      <c r="C285" s="15">
        <v>44631</v>
      </c>
      <c r="D285" s="16">
        <v>0.6118055555555556</v>
      </c>
      <c r="E285" s="33" t="str">
        <f t="shared" si="10"/>
        <v>00:40</v>
      </c>
      <c r="F285" s="12">
        <v>73.8</v>
      </c>
      <c r="G285" s="12">
        <v>82</v>
      </c>
      <c r="H285" s="12">
        <v>85.28</v>
      </c>
      <c r="I285" s="12">
        <v>77.899999999999991</v>
      </c>
      <c r="J285" s="12">
        <v>80.36</v>
      </c>
      <c r="K285" s="12">
        <v>74.62</v>
      </c>
      <c r="L285" s="12">
        <v>87.740000000000009</v>
      </c>
      <c r="M285" s="12">
        <v>79.539999999999992</v>
      </c>
      <c r="N285" s="13">
        <v>80.155000000000001</v>
      </c>
      <c r="O285" s="17" t="s">
        <v>138</v>
      </c>
      <c r="P285" s="14" t="s">
        <v>115</v>
      </c>
      <c r="Q285" s="14" t="s">
        <v>118</v>
      </c>
      <c r="R285" s="14" t="s">
        <v>119</v>
      </c>
      <c r="S285" s="14" t="s">
        <v>148</v>
      </c>
    </row>
    <row r="286" spans="1:19" hidden="1" x14ac:dyDescent="0.3">
      <c r="A286" s="11">
        <v>44631.615277777775</v>
      </c>
      <c r="B286" s="11"/>
      <c r="C286" s="15">
        <v>44631</v>
      </c>
      <c r="D286" s="16">
        <v>0.61527777777777781</v>
      </c>
      <c r="E286" s="33" t="str">
        <f t="shared" si="10"/>
        <v>00:45</v>
      </c>
      <c r="F286" s="12">
        <v>62.1</v>
      </c>
      <c r="G286" s="12">
        <v>69</v>
      </c>
      <c r="H286" s="12">
        <v>71.760000000000005</v>
      </c>
      <c r="I286" s="12">
        <v>65.55</v>
      </c>
      <c r="J286" s="12">
        <v>67.62</v>
      </c>
      <c r="K286" s="12">
        <v>62.79</v>
      </c>
      <c r="L286" s="12">
        <v>73.83</v>
      </c>
      <c r="M286" s="12">
        <v>66.929999999999993</v>
      </c>
      <c r="N286" s="13">
        <v>67.447500000000005</v>
      </c>
      <c r="O286" s="17" t="s">
        <v>138</v>
      </c>
      <c r="P286" s="14" t="s">
        <v>115</v>
      </c>
      <c r="Q286" s="14" t="s">
        <v>118</v>
      </c>
      <c r="R286" s="14" t="s">
        <v>119</v>
      </c>
      <c r="S286" s="14" t="s">
        <v>148</v>
      </c>
    </row>
    <row r="287" spans="1:19" hidden="1" x14ac:dyDescent="0.3">
      <c r="A287" s="11">
        <v>44631.618750000001</v>
      </c>
      <c r="B287" s="11"/>
      <c r="C287" s="15">
        <v>44631</v>
      </c>
      <c r="D287" s="16">
        <v>0.61875000000000002</v>
      </c>
      <c r="E287" s="33" t="str">
        <f t="shared" si="10"/>
        <v>00:50</v>
      </c>
      <c r="F287" s="12">
        <v>81</v>
      </c>
      <c r="G287" s="12">
        <v>90</v>
      </c>
      <c r="H287" s="12">
        <v>93.600000000000009</v>
      </c>
      <c r="I287" s="12">
        <v>85.5</v>
      </c>
      <c r="J287" s="12">
        <v>88.2</v>
      </c>
      <c r="K287" s="12">
        <v>81.900000000000006</v>
      </c>
      <c r="L287" s="12">
        <v>96.300000000000011</v>
      </c>
      <c r="M287" s="12">
        <v>87.3</v>
      </c>
      <c r="N287" s="13">
        <v>87.974999999999994</v>
      </c>
      <c r="O287" s="17" t="s">
        <v>138</v>
      </c>
      <c r="P287" s="14" t="s">
        <v>115</v>
      </c>
      <c r="Q287" s="14" t="s">
        <v>118</v>
      </c>
      <c r="R287" s="14" t="s">
        <v>119</v>
      </c>
      <c r="S287" s="14" t="s">
        <v>148</v>
      </c>
    </row>
    <row r="288" spans="1:19" hidden="1" x14ac:dyDescent="0.3">
      <c r="A288" s="11">
        <v>44631.620405092595</v>
      </c>
      <c r="B288" s="11"/>
      <c r="C288" s="15">
        <v>44631</v>
      </c>
      <c r="D288" s="16">
        <v>0.62040509259259258</v>
      </c>
      <c r="E288" s="33" t="str">
        <f t="shared" si="10"/>
        <v>00:52</v>
      </c>
      <c r="F288" s="12">
        <v>72.900000000000006</v>
      </c>
      <c r="G288" s="12">
        <v>81</v>
      </c>
      <c r="H288" s="12">
        <v>84.240000000000009</v>
      </c>
      <c r="I288" s="12">
        <v>76.95</v>
      </c>
      <c r="J288" s="12">
        <v>79.38</v>
      </c>
      <c r="K288" s="12">
        <v>73.710000000000008</v>
      </c>
      <c r="L288" s="12">
        <v>86.67</v>
      </c>
      <c r="M288" s="12">
        <v>78.569999999999993</v>
      </c>
      <c r="N288" s="13">
        <v>79.177500000000009</v>
      </c>
      <c r="O288" s="17" t="s">
        <v>138</v>
      </c>
      <c r="P288" s="14" t="s">
        <v>115</v>
      </c>
      <c r="Q288" s="14" t="s">
        <v>118</v>
      </c>
      <c r="R288" s="14" t="s">
        <v>119</v>
      </c>
      <c r="S288" s="14" t="s">
        <v>148</v>
      </c>
    </row>
    <row r="289" spans="1:19" hidden="1" x14ac:dyDescent="0.3">
      <c r="A289" s="11">
        <v>44631.62222222222</v>
      </c>
      <c r="B289" s="11"/>
      <c r="C289" s="15">
        <v>44631</v>
      </c>
      <c r="D289" s="16">
        <v>0.62222222222222223</v>
      </c>
      <c r="E289" s="33" t="str">
        <f t="shared" si="10"/>
        <v>00:55</v>
      </c>
      <c r="F289" s="12">
        <v>73.8</v>
      </c>
      <c r="G289" s="12">
        <v>82</v>
      </c>
      <c r="H289" s="12">
        <v>85.28</v>
      </c>
      <c r="I289" s="12">
        <v>77.899999999999991</v>
      </c>
      <c r="J289" s="12">
        <v>80.36</v>
      </c>
      <c r="K289" s="12">
        <v>74.62</v>
      </c>
      <c r="L289" s="12">
        <v>87.740000000000009</v>
      </c>
      <c r="M289" s="12">
        <v>79.539999999999992</v>
      </c>
      <c r="N289" s="13">
        <v>80.155000000000001</v>
      </c>
      <c r="O289" s="17" t="s">
        <v>138</v>
      </c>
      <c r="P289" s="14" t="s">
        <v>115</v>
      </c>
      <c r="Q289" s="14" t="s">
        <v>118</v>
      </c>
      <c r="R289" s="14" t="s">
        <v>119</v>
      </c>
      <c r="S289" s="14" t="s">
        <v>148</v>
      </c>
    </row>
    <row r="290" spans="1:19" hidden="1" x14ac:dyDescent="0.3">
      <c r="A290" s="11">
        <v>44631.623530092591</v>
      </c>
      <c r="B290" s="11"/>
      <c r="C290" s="15">
        <v>44631</v>
      </c>
      <c r="D290" s="16">
        <v>0.62353009259259262</v>
      </c>
      <c r="E290" s="33" t="str">
        <f t="shared" si="10"/>
        <v>00:56</v>
      </c>
      <c r="F290" s="12">
        <v>72</v>
      </c>
      <c r="G290" s="12">
        <v>80</v>
      </c>
      <c r="H290" s="12">
        <v>83.2</v>
      </c>
      <c r="I290" s="12">
        <v>76</v>
      </c>
      <c r="J290" s="12">
        <v>78.400000000000006</v>
      </c>
      <c r="K290" s="12">
        <v>72.8</v>
      </c>
      <c r="L290" s="12">
        <v>85.600000000000009</v>
      </c>
      <c r="M290" s="12">
        <v>77.599999999999994</v>
      </c>
      <c r="N290" s="13">
        <v>78.2</v>
      </c>
      <c r="O290" s="17" t="s">
        <v>138</v>
      </c>
      <c r="P290" s="14" t="s">
        <v>115</v>
      </c>
      <c r="Q290" s="14" t="s">
        <v>118</v>
      </c>
      <c r="R290" s="14" t="s">
        <v>119</v>
      </c>
      <c r="S290" s="14" t="s">
        <v>148</v>
      </c>
    </row>
    <row r="291" spans="1:19" hidden="1" x14ac:dyDescent="0.3">
      <c r="A291" s="11">
        <v>44631.625694444447</v>
      </c>
      <c r="B291" s="11"/>
      <c r="C291" s="15">
        <v>44631</v>
      </c>
      <c r="D291" s="16">
        <v>0.62569444444444444</v>
      </c>
      <c r="E291" s="33" t="str">
        <f t="shared" si="10"/>
        <v>01:00</v>
      </c>
      <c r="F291" s="12">
        <v>81</v>
      </c>
      <c r="G291" s="12">
        <v>90</v>
      </c>
      <c r="H291" s="12">
        <v>93.600000000000009</v>
      </c>
      <c r="I291" s="12">
        <v>85.5</v>
      </c>
      <c r="J291" s="12">
        <v>88.2</v>
      </c>
      <c r="K291" s="12">
        <v>81.900000000000006</v>
      </c>
      <c r="L291" s="12">
        <v>96.300000000000011</v>
      </c>
      <c r="M291" s="12">
        <v>87.3</v>
      </c>
      <c r="N291" s="13">
        <v>87.974999999999994</v>
      </c>
      <c r="O291" s="17" t="s">
        <v>138</v>
      </c>
      <c r="P291" s="14" t="s">
        <v>115</v>
      </c>
      <c r="Q291" s="14" t="s">
        <v>118</v>
      </c>
      <c r="R291" s="14" t="s">
        <v>119</v>
      </c>
      <c r="S291" s="14" t="s">
        <v>148</v>
      </c>
    </row>
    <row r="292" spans="1:19" hidden="1" x14ac:dyDescent="0.3">
      <c r="A292" s="11">
        <v>44631.629166666666</v>
      </c>
      <c r="B292" s="11"/>
      <c r="C292" s="15">
        <v>44631</v>
      </c>
      <c r="D292" s="16">
        <v>0.62916666666666665</v>
      </c>
      <c r="E292" s="33" t="str">
        <f t="shared" si="10"/>
        <v>01:05</v>
      </c>
      <c r="F292" s="12">
        <v>84.600000000000009</v>
      </c>
      <c r="G292" s="12">
        <v>94</v>
      </c>
      <c r="H292" s="12">
        <v>97.76</v>
      </c>
      <c r="I292" s="12">
        <v>89.3</v>
      </c>
      <c r="J292" s="12">
        <v>92.12</v>
      </c>
      <c r="K292" s="12">
        <v>85.54</v>
      </c>
      <c r="L292" s="12">
        <v>100.58000000000001</v>
      </c>
      <c r="M292" s="12">
        <v>91.179999999999993</v>
      </c>
      <c r="N292" s="13">
        <v>91.885000000000005</v>
      </c>
      <c r="O292" s="17" t="s">
        <v>138</v>
      </c>
      <c r="P292" s="14" t="s">
        <v>115</v>
      </c>
      <c r="Q292" s="14" t="s">
        <v>118</v>
      </c>
      <c r="R292" s="14" t="s">
        <v>119</v>
      </c>
      <c r="S292" s="14" t="s">
        <v>148</v>
      </c>
    </row>
    <row r="293" spans="1:19" hidden="1" x14ac:dyDescent="0.3">
      <c r="A293" s="11">
        <v>44631.632638888892</v>
      </c>
      <c r="B293" s="11"/>
      <c r="C293" s="15">
        <v>44631</v>
      </c>
      <c r="D293" s="16">
        <v>0.63263888888888886</v>
      </c>
      <c r="E293" s="33" t="str">
        <f t="shared" si="10"/>
        <v>01:10</v>
      </c>
      <c r="F293" s="12">
        <v>69.3</v>
      </c>
      <c r="G293" s="12">
        <v>77</v>
      </c>
      <c r="H293" s="12">
        <v>80.08</v>
      </c>
      <c r="I293" s="12">
        <v>73.149999999999991</v>
      </c>
      <c r="J293" s="12">
        <v>75.459999999999994</v>
      </c>
      <c r="K293" s="12">
        <v>70.070000000000007</v>
      </c>
      <c r="L293" s="12">
        <v>82.39</v>
      </c>
      <c r="M293" s="12">
        <v>74.69</v>
      </c>
      <c r="N293" s="13">
        <v>75.267499999999984</v>
      </c>
      <c r="O293" s="17" t="s">
        <v>138</v>
      </c>
      <c r="P293" s="14" t="s">
        <v>122</v>
      </c>
      <c r="Q293" s="14" t="s">
        <v>118</v>
      </c>
      <c r="R293" s="14" t="s">
        <v>119</v>
      </c>
      <c r="S293" s="14" t="s">
        <v>148</v>
      </c>
    </row>
    <row r="294" spans="1:19" hidden="1" x14ac:dyDescent="0.3">
      <c r="A294" s="11">
        <v>44631.636111111111</v>
      </c>
      <c r="B294" s="11"/>
      <c r="C294" s="15">
        <v>44631</v>
      </c>
      <c r="D294" s="16">
        <v>0.63611111111111118</v>
      </c>
      <c r="E294" s="33" t="str">
        <f t="shared" si="10"/>
        <v>01:15</v>
      </c>
      <c r="F294" s="12">
        <v>83.7</v>
      </c>
      <c r="G294" s="12">
        <v>93</v>
      </c>
      <c r="H294" s="12">
        <v>96.72</v>
      </c>
      <c r="I294" s="12">
        <v>88.35</v>
      </c>
      <c r="J294" s="12">
        <v>91.14</v>
      </c>
      <c r="K294" s="12">
        <v>84.63000000000001</v>
      </c>
      <c r="L294" s="12">
        <v>99.51</v>
      </c>
      <c r="M294" s="12">
        <v>90.21</v>
      </c>
      <c r="N294" s="13">
        <v>90.907499999999999</v>
      </c>
      <c r="O294" s="17" t="s">
        <v>138</v>
      </c>
      <c r="P294" s="14" t="s">
        <v>122</v>
      </c>
      <c r="Q294" s="14" t="s">
        <v>118</v>
      </c>
      <c r="R294" s="14" t="s">
        <v>119</v>
      </c>
      <c r="S294" s="14" t="s">
        <v>148</v>
      </c>
    </row>
    <row r="295" spans="1:19" hidden="1" x14ac:dyDescent="0.3">
      <c r="A295" s="11">
        <v>44631.63958333333</v>
      </c>
      <c r="B295" s="11"/>
      <c r="C295" s="15">
        <v>44631</v>
      </c>
      <c r="D295" s="16">
        <v>0.63958333333333328</v>
      </c>
      <c r="E295" s="33" t="str">
        <f t="shared" si="10"/>
        <v>01:20</v>
      </c>
      <c r="F295" s="12">
        <v>80.100000000000009</v>
      </c>
      <c r="G295" s="12">
        <v>89</v>
      </c>
      <c r="H295" s="12">
        <v>92.56</v>
      </c>
      <c r="I295" s="12">
        <v>84.55</v>
      </c>
      <c r="J295" s="12">
        <v>87.22</v>
      </c>
      <c r="K295" s="12">
        <v>80.990000000000009</v>
      </c>
      <c r="L295" s="12">
        <v>95.23</v>
      </c>
      <c r="M295" s="12">
        <v>86.33</v>
      </c>
      <c r="N295" s="13">
        <v>86.997500000000016</v>
      </c>
      <c r="O295" s="17" t="s">
        <v>138</v>
      </c>
      <c r="P295" s="14" t="s">
        <v>122</v>
      </c>
      <c r="Q295" s="14" t="s">
        <v>118</v>
      </c>
      <c r="R295" s="14" t="s">
        <v>119</v>
      </c>
      <c r="S295" s="14" t="s">
        <v>148</v>
      </c>
    </row>
    <row r="296" spans="1:19" hidden="1" x14ac:dyDescent="0.3">
      <c r="A296" s="11">
        <v>44631.643055555556</v>
      </c>
      <c r="B296" s="11"/>
      <c r="C296" s="15">
        <v>44631</v>
      </c>
      <c r="D296" s="16">
        <v>0.6430555555555556</v>
      </c>
      <c r="E296" s="33" t="str">
        <f t="shared" si="10"/>
        <v>01:25</v>
      </c>
      <c r="F296" s="12">
        <v>78.3</v>
      </c>
      <c r="G296" s="12">
        <v>87</v>
      </c>
      <c r="H296" s="12">
        <v>90.48</v>
      </c>
      <c r="I296" s="12">
        <v>82.649999999999991</v>
      </c>
      <c r="J296" s="12">
        <v>85.26</v>
      </c>
      <c r="K296" s="12">
        <v>79.17</v>
      </c>
      <c r="L296" s="12">
        <v>93.09</v>
      </c>
      <c r="M296" s="12">
        <v>84.39</v>
      </c>
      <c r="N296" s="13">
        <v>85.042500000000004</v>
      </c>
      <c r="O296" s="17" t="s">
        <v>138</v>
      </c>
      <c r="P296" s="14" t="s">
        <v>122</v>
      </c>
      <c r="Q296" s="14" t="s">
        <v>118</v>
      </c>
      <c r="R296" s="14" t="s">
        <v>119</v>
      </c>
      <c r="S296" s="14" t="s">
        <v>148</v>
      </c>
    </row>
    <row r="297" spans="1:19" hidden="1" x14ac:dyDescent="0.3">
      <c r="A297" s="11">
        <v>44631.646215277775</v>
      </c>
      <c r="B297" s="11"/>
      <c r="C297" s="15">
        <v>44631</v>
      </c>
      <c r="D297" s="16">
        <v>0.64621527777777776</v>
      </c>
      <c r="E297" s="33" t="str">
        <f t="shared" si="10"/>
        <v>01:29</v>
      </c>
      <c r="F297" s="12">
        <v>70.2</v>
      </c>
      <c r="G297" s="12">
        <v>78</v>
      </c>
      <c r="H297" s="12">
        <v>81.12</v>
      </c>
      <c r="I297" s="12">
        <v>74.099999999999994</v>
      </c>
      <c r="J297" s="12">
        <v>76.44</v>
      </c>
      <c r="K297" s="12">
        <v>70.98</v>
      </c>
      <c r="L297" s="12">
        <v>83.460000000000008</v>
      </c>
      <c r="M297" s="12">
        <v>75.66</v>
      </c>
      <c r="N297" s="13">
        <v>76.24499999999999</v>
      </c>
      <c r="O297" s="17" t="s">
        <v>138</v>
      </c>
      <c r="P297" s="14" t="s">
        <v>122</v>
      </c>
      <c r="Q297" s="14" t="s">
        <v>118</v>
      </c>
      <c r="R297" s="14" t="s">
        <v>119</v>
      </c>
      <c r="S297" s="14" t="s">
        <v>148</v>
      </c>
    </row>
    <row r="298" spans="1:19" hidden="1" x14ac:dyDescent="0.3">
      <c r="A298" s="11">
        <v>44631.646319444444</v>
      </c>
      <c r="B298" s="11"/>
      <c r="C298" s="15">
        <v>44631</v>
      </c>
      <c r="D298" s="16">
        <v>0.64631944444444445</v>
      </c>
      <c r="E298" s="33" t="str">
        <f t="shared" si="10"/>
        <v>01:29</v>
      </c>
      <c r="F298" s="12">
        <v>82.8</v>
      </c>
      <c r="G298" s="12">
        <v>92</v>
      </c>
      <c r="H298" s="12">
        <v>95.68</v>
      </c>
      <c r="I298" s="12">
        <v>87.399999999999991</v>
      </c>
      <c r="J298" s="12">
        <v>90.16</v>
      </c>
      <c r="K298" s="12">
        <v>83.72</v>
      </c>
      <c r="L298" s="12">
        <v>98.440000000000012</v>
      </c>
      <c r="M298" s="12">
        <v>89.24</v>
      </c>
      <c r="N298" s="13">
        <v>89.93</v>
      </c>
      <c r="O298" s="17" t="s">
        <v>138</v>
      </c>
      <c r="P298" s="14" t="s">
        <v>122</v>
      </c>
      <c r="Q298" s="14" t="s">
        <v>118</v>
      </c>
      <c r="R298" s="14" t="s">
        <v>119</v>
      </c>
      <c r="S298" s="14" t="s">
        <v>148</v>
      </c>
    </row>
    <row r="299" spans="1:19" hidden="1" x14ac:dyDescent="0.3">
      <c r="A299" s="11">
        <v>44631.646527777775</v>
      </c>
      <c r="B299" s="11"/>
      <c r="C299" s="15">
        <v>44631</v>
      </c>
      <c r="D299" s="16">
        <v>0.64652777777777781</v>
      </c>
      <c r="E299" s="33" t="str">
        <f t="shared" si="10"/>
        <v>01:30</v>
      </c>
      <c r="F299" s="12">
        <v>86.4</v>
      </c>
      <c r="G299" s="12">
        <v>96</v>
      </c>
      <c r="H299" s="12">
        <v>99.84</v>
      </c>
      <c r="I299" s="12">
        <v>91.199999999999989</v>
      </c>
      <c r="J299" s="12">
        <v>94.08</v>
      </c>
      <c r="K299" s="12">
        <v>87.36</v>
      </c>
      <c r="L299" s="12">
        <v>102.72</v>
      </c>
      <c r="M299" s="12">
        <v>93.12</v>
      </c>
      <c r="N299" s="13">
        <v>93.84</v>
      </c>
      <c r="O299" s="17" t="s">
        <v>138</v>
      </c>
      <c r="P299" s="14" t="s">
        <v>122</v>
      </c>
      <c r="Q299" s="14" t="s">
        <v>118</v>
      </c>
      <c r="R299" s="14" t="s">
        <v>119</v>
      </c>
      <c r="S299" s="14" t="s">
        <v>148</v>
      </c>
    </row>
    <row r="300" spans="1:19" hidden="1" x14ac:dyDescent="0.3">
      <c r="A300" s="11">
        <v>44631.65</v>
      </c>
      <c r="B300" s="11"/>
      <c r="C300" s="15">
        <v>44631</v>
      </c>
      <c r="D300" s="16">
        <v>0.65</v>
      </c>
      <c r="E300" s="33" t="str">
        <f t="shared" si="10"/>
        <v>01:35</v>
      </c>
      <c r="F300" s="12">
        <v>87.3</v>
      </c>
      <c r="G300" s="12">
        <v>97</v>
      </c>
      <c r="H300" s="12">
        <v>100.88000000000001</v>
      </c>
      <c r="I300" s="12">
        <v>92.149999999999991</v>
      </c>
      <c r="J300" s="12">
        <v>95.06</v>
      </c>
      <c r="K300" s="12">
        <v>88.27</v>
      </c>
      <c r="L300" s="12">
        <v>103.79</v>
      </c>
      <c r="M300" s="12">
        <v>94.09</v>
      </c>
      <c r="N300" s="13">
        <v>94.817499999999995</v>
      </c>
      <c r="O300" s="17" t="s">
        <v>138</v>
      </c>
      <c r="P300" s="14" t="s">
        <v>122</v>
      </c>
      <c r="Q300" s="14" t="s">
        <v>118</v>
      </c>
      <c r="R300" s="14" t="s">
        <v>119</v>
      </c>
      <c r="S300" s="14" t="s">
        <v>148</v>
      </c>
    </row>
    <row r="301" spans="1:19" hidden="1" x14ac:dyDescent="0.3">
      <c r="A301" s="11">
        <v>44631.65152777778</v>
      </c>
      <c r="B301" s="11"/>
      <c r="C301" s="15">
        <v>44631</v>
      </c>
      <c r="D301" s="16">
        <v>0.65152777777777782</v>
      </c>
      <c r="E301" s="33" t="str">
        <f t="shared" si="10"/>
        <v>01:37</v>
      </c>
      <c r="F301" s="12">
        <v>91.8</v>
      </c>
      <c r="G301" s="12">
        <v>102</v>
      </c>
      <c r="H301" s="12">
        <v>106.08</v>
      </c>
      <c r="I301" s="12">
        <v>96.899999999999991</v>
      </c>
      <c r="J301" s="12">
        <v>99.96</v>
      </c>
      <c r="K301" s="12">
        <v>92.820000000000007</v>
      </c>
      <c r="L301" s="12">
        <v>109.14</v>
      </c>
      <c r="M301" s="12">
        <v>98.94</v>
      </c>
      <c r="N301" s="13">
        <v>99.704999999999984</v>
      </c>
      <c r="O301" s="17" t="s">
        <v>138</v>
      </c>
      <c r="P301" s="14" t="s">
        <v>11</v>
      </c>
      <c r="Q301" s="14" t="s">
        <v>118</v>
      </c>
      <c r="R301" s="14" t="s">
        <v>119</v>
      </c>
      <c r="S301" s="14" t="s">
        <v>148</v>
      </c>
    </row>
    <row r="302" spans="1:19" hidden="1" x14ac:dyDescent="0.3">
      <c r="A302" s="11">
        <v>44631.65347222222</v>
      </c>
      <c r="B302" s="11"/>
      <c r="C302" s="15">
        <v>44631</v>
      </c>
      <c r="D302" s="16">
        <v>0.65347222222222223</v>
      </c>
      <c r="E302" s="33" t="str">
        <f t="shared" si="10"/>
        <v>01:40</v>
      </c>
      <c r="F302" s="12">
        <v>91.8</v>
      </c>
      <c r="G302" s="12">
        <v>102</v>
      </c>
      <c r="H302" s="12">
        <v>106.08</v>
      </c>
      <c r="I302" s="12">
        <v>96.899999999999991</v>
      </c>
      <c r="J302" s="12">
        <v>99.96</v>
      </c>
      <c r="K302" s="12">
        <v>92.820000000000007</v>
      </c>
      <c r="L302" s="12">
        <v>109.14</v>
      </c>
      <c r="M302" s="12">
        <v>98.94</v>
      </c>
      <c r="N302" s="13">
        <v>99.704999999999984</v>
      </c>
      <c r="O302" s="17" t="s">
        <v>138</v>
      </c>
      <c r="P302" s="14" t="s">
        <v>11</v>
      </c>
      <c r="Q302" s="14" t="s">
        <v>118</v>
      </c>
      <c r="R302" s="14" t="s">
        <v>119</v>
      </c>
      <c r="S302" s="14" t="s">
        <v>148</v>
      </c>
    </row>
    <row r="303" spans="1:19" hidden="1" x14ac:dyDescent="0.3">
      <c r="A303" s="11">
        <v>44631.654479166667</v>
      </c>
      <c r="B303" s="11"/>
      <c r="C303" s="15">
        <v>44631</v>
      </c>
      <c r="D303" s="16">
        <v>0.65447916666666661</v>
      </c>
      <c r="E303" s="33" t="str">
        <f t="shared" si="10"/>
        <v>01:41</v>
      </c>
      <c r="F303" s="12">
        <v>73.8</v>
      </c>
      <c r="G303" s="12">
        <v>82</v>
      </c>
      <c r="H303" s="12">
        <v>85.28</v>
      </c>
      <c r="I303" s="12">
        <v>77.899999999999991</v>
      </c>
      <c r="J303" s="12">
        <v>80.36</v>
      </c>
      <c r="K303" s="12">
        <v>74.62</v>
      </c>
      <c r="L303" s="12">
        <v>87.740000000000009</v>
      </c>
      <c r="M303" s="12">
        <v>79.539999999999992</v>
      </c>
      <c r="N303" s="13">
        <v>80.155000000000001</v>
      </c>
      <c r="O303" s="17" t="s">
        <v>138</v>
      </c>
      <c r="P303" s="14" t="s">
        <v>11</v>
      </c>
      <c r="Q303" s="14" t="s">
        <v>118</v>
      </c>
      <c r="R303" s="14" t="s">
        <v>119</v>
      </c>
      <c r="S303" s="14" t="s">
        <v>148</v>
      </c>
    </row>
    <row r="304" spans="1:19" hidden="1" x14ac:dyDescent="0.3">
      <c r="A304" s="11">
        <v>44631.656944444447</v>
      </c>
      <c r="B304" s="11"/>
      <c r="C304" s="15">
        <v>44631</v>
      </c>
      <c r="D304" s="16">
        <v>0.65694444444444444</v>
      </c>
      <c r="E304" s="33" t="str">
        <f t="shared" si="10"/>
        <v>01:45</v>
      </c>
      <c r="F304" s="12">
        <v>82.8</v>
      </c>
      <c r="G304" s="12">
        <v>92</v>
      </c>
      <c r="H304" s="12">
        <v>95.68</v>
      </c>
      <c r="I304" s="12">
        <v>87.399999999999991</v>
      </c>
      <c r="J304" s="12">
        <v>90.16</v>
      </c>
      <c r="K304" s="12">
        <v>83.72</v>
      </c>
      <c r="L304" s="12">
        <v>98.440000000000012</v>
      </c>
      <c r="M304" s="12">
        <v>89.24</v>
      </c>
      <c r="N304" s="13">
        <v>89.93</v>
      </c>
      <c r="O304" s="17" t="s">
        <v>138</v>
      </c>
      <c r="P304" s="14" t="s">
        <v>11</v>
      </c>
      <c r="Q304" s="14" t="s">
        <v>118</v>
      </c>
      <c r="R304" s="14" t="s">
        <v>119</v>
      </c>
      <c r="S304" s="14" t="s">
        <v>148</v>
      </c>
    </row>
    <row r="305" spans="1:19" hidden="1" x14ac:dyDescent="0.3">
      <c r="A305" s="11">
        <v>44631.660416666666</v>
      </c>
      <c r="B305" s="11"/>
      <c r="C305" s="15">
        <v>44631</v>
      </c>
      <c r="D305" s="16">
        <v>0.66041666666666665</v>
      </c>
      <c r="E305" s="33" t="str">
        <f t="shared" si="10"/>
        <v>01:50</v>
      </c>
      <c r="F305" s="12">
        <v>78.3</v>
      </c>
      <c r="G305" s="12">
        <v>87</v>
      </c>
      <c r="H305" s="12">
        <v>90.48</v>
      </c>
      <c r="I305" s="12">
        <v>82.649999999999991</v>
      </c>
      <c r="J305" s="12">
        <v>85.26</v>
      </c>
      <c r="K305" s="12">
        <v>79.17</v>
      </c>
      <c r="L305" s="12">
        <v>93.09</v>
      </c>
      <c r="M305" s="12">
        <v>84.39</v>
      </c>
      <c r="N305" s="13">
        <v>85.042500000000004</v>
      </c>
      <c r="O305" s="17" t="s">
        <v>138</v>
      </c>
      <c r="P305" s="14" t="s">
        <v>11</v>
      </c>
      <c r="Q305" s="14" t="s">
        <v>118</v>
      </c>
      <c r="R305" s="14" t="s">
        <v>119</v>
      </c>
      <c r="S305" s="14" t="s">
        <v>148</v>
      </c>
    </row>
    <row r="306" spans="1:19" hidden="1" x14ac:dyDescent="0.3">
      <c r="A306" s="11">
        <v>44634.417349537034</v>
      </c>
      <c r="B306" s="11"/>
      <c r="C306" s="15">
        <v>44634</v>
      </c>
      <c r="D306" s="16">
        <v>0.41734953703703703</v>
      </c>
      <c r="E306" s="16"/>
      <c r="F306" s="12">
        <v>75</v>
      </c>
      <c r="G306" s="12">
        <v>63.480000000000004</v>
      </c>
      <c r="H306" s="12">
        <v>71.760000000000005</v>
      </c>
      <c r="I306" s="12">
        <v>65.55</v>
      </c>
      <c r="J306" s="12">
        <v>67.62</v>
      </c>
      <c r="K306" s="12">
        <v>62.79</v>
      </c>
      <c r="L306" s="12">
        <v>73.83</v>
      </c>
      <c r="M306" s="12">
        <v>63</v>
      </c>
      <c r="N306" s="13">
        <v>67.878749999999997</v>
      </c>
      <c r="O306" s="17" t="s">
        <v>136</v>
      </c>
      <c r="P306" s="14" t="s">
        <v>8</v>
      </c>
      <c r="Q306" s="14" t="s">
        <v>15</v>
      </c>
      <c r="R306" s="14" t="s">
        <v>17</v>
      </c>
      <c r="S306" s="14" t="s">
        <v>143</v>
      </c>
    </row>
    <row r="307" spans="1:19" hidden="1" x14ac:dyDescent="0.3">
      <c r="A307" s="11">
        <v>44634.417361111111</v>
      </c>
      <c r="B307" s="11"/>
      <c r="C307" s="15">
        <v>44634</v>
      </c>
      <c r="D307" s="16">
        <v>0.41736111111111113</v>
      </c>
      <c r="E307" s="33" t="str">
        <f t="shared" ref="E307:E370" si="11">TEXT(D307-$D$306,"hh:mm")</f>
        <v>00:00</v>
      </c>
      <c r="F307" s="12">
        <v>75.600000000000009</v>
      </c>
      <c r="G307" s="12">
        <v>78</v>
      </c>
      <c r="H307" s="12">
        <v>87.36</v>
      </c>
      <c r="I307" s="12">
        <v>79.8</v>
      </c>
      <c r="J307" s="12">
        <v>82.32</v>
      </c>
      <c r="K307" s="12">
        <v>90</v>
      </c>
      <c r="L307" s="12">
        <v>89.88000000000001</v>
      </c>
      <c r="M307" s="12">
        <v>81.48</v>
      </c>
      <c r="N307" s="13">
        <v>83.055000000000007</v>
      </c>
      <c r="O307" s="17" t="s">
        <v>136</v>
      </c>
      <c r="P307" s="14" t="s">
        <v>8</v>
      </c>
      <c r="Q307" s="14" t="s">
        <v>15</v>
      </c>
      <c r="R307" s="14" t="s">
        <v>17</v>
      </c>
      <c r="S307" s="14" t="s">
        <v>143</v>
      </c>
    </row>
    <row r="308" spans="1:19" hidden="1" x14ac:dyDescent="0.3">
      <c r="A308" s="11">
        <v>44634.418043981481</v>
      </c>
      <c r="B308" s="11"/>
      <c r="C308" s="15">
        <v>44634</v>
      </c>
      <c r="D308" s="16">
        <v>0.41804398148148153</v>
      </c>
      <c r="E308" s="33" t="str">
        <f t="shared" si="11"/>
        <v>00:01</v>
      </c>
      <c r="F308" s="12">
        <v>73</v>
      </c>
      <c r="G308" s="12">
        <v>62.56</v>
      </c>
      <c r="H308" s="12">
        <v>70.72</v>
      </c>
      <c r="I308" s="12">
        <v>64.599999999999994</v>
      </c>
      <c r="J308" s="12">
        <v>66.64</v>
      </c>
      <c r="K308" s="12">
        <v>61.88</v>
      </c>
      <c r="L308" s="12">
        <v>72.760000000000005</v>
      </c>
      <c r="M308" s="12">
        <v>63</v>
      </c>
      <c r="N308" s="13">
        <v>66.894999999999996</v>
      </c>
      <c r="O308" s="17" t="s">
        <v>136</v>
      </c>
      <c r="P308" s="14" t="s">
        <v>8</v>
      </c>
      <c r="Q308" s="14" t="s">
        <v>15</v>
      </c>
      <c r="R308" s="14" t="s">
        <v>17</v>
      </c>
      <c r="S308" s="14" t="s">
        <v>143</v>
      </c>
    </row>
    <row r="309" spans="1:19" hidden="1" x14ac:dyDescent="0.3">
      <c r="A309" s="11">
        <v>44634.418067129627</v>
      </c>
      <c r="B309" s="11"/>
      <c r="C309" s="15">
        <v>44634</v>
      </c>
      <c r="D309" s="16">
        <v>0.41806712962962966</v>
      </c>
      <c r="E309" s="33" t="str">
        <f t="shared" si="11"/>
        <v>00:01</v>
      </c>
      <c r="F309" s="12">
        <v>55.800000000000004</v>
      </c>
      <c r="G309" s="12">
        <v>57.04</v>
      </c>
      <c r="H309" s="12">
        <v>64.48</v>
      </c>
      <c r="I309" s="12">
        <v>58.9</v>
      </c>
      <c r="J309" s="12">
        <v>60.76</v>
      </c>
      <c r="K309" s="12">
        <v>56.42</v>
      </c>
      <c r="L309" s="12">
        <v>66.34</v>
      </c>
      <c r="M309" s="12">
        <v>62</v>
      </c>
      <c r="N309" s="13">
        <v>60.217500000000001</v>
      </c>
      <c r="O309" s="17" t="s">
        <v>136</v>
      </c>
      <c r="P309" s="14" t="s">
        <v>8</v>
      </c>
      <c r="Q309" s="14" t="s">
        <v>15</v>
      </c>
      <c r="R309" s="14" t="s">
        <v>17</v>
      </c>
      <c r="S309" s="14" t="s">
        <v>143</v>
      </c>
    </row>
    <row r="310" spans="1:19" hidden="1" x14ac:dyDescent="0.3">
      <c r="A310" s="11">
        <v>44634.418206018519</v>
      </c>
      <c r="B310" s="11"/>
      <c r="C310" s="15">
        <v>44634</v>
      </c>
      <c r="D310" s="16">
        <v>0.41820601851851852</v>
      </c>
      <c r="E310" s="33" t="str">
        <f t="shared" si="11"/>
        <v>00:01</v>
      </c>
      <c r="F310" s="12">
        <v>55.800000000000004</v>
      </c>
      <c r="G310" s="12">
        <v>57.04</v>
      </c>
      <c r="H310" s="12">
        <v>64.48</v>
      </c>
      <c r="I310" s="12">
        <v>58.9</v>
      </c>
      <c r="J310" s="12">
        <v>60.76</v>
      </c>
      <c r="K310" s="12">
        <v>56.42</v>
      </c>
      <c r="L310" s="12">
        <v>66.34</v>
      </c>
      <c r="M310" s="12">
        <v>62</v>
      </c>
      <c r="N310" s="13">
        <v>60.217500000000001</v>
      </c>
      <c r="O310" s="17" t="s">
        <v>136</v>
      </c>
      <c r="P310" s="14" t="s">
        <v>8</v>
      </c>
      <c r="Q310" s="14" t="s">
        <v>15</v>
      </c>
      <c r="R310" s="14" t="s">
        <v>17</v>
      </c>
      <c r="S310" s="14" t="s">
        <v>143</v>
      </c>
    </row>
    <row r="311" spans="1:19" hidden="1" x14ac:dyDescent="0.3">
      <c r="A311" s="11">
        <v>44634.418738425928</v>
      </c>
      <c r="B311" s="11"/>
      <c r="C311" s="15">
        <v>44634</v>
      </c>
      <c r="D311" s="16">
        <v>0.41873842592592592</v>
      </c>
      <c r="E311" s="33" t="str">
        <f t="shared" si="11"/>
        <v>00:02</v>
      </c>
      <c r="F311" s="12">
        <v>75</v>
      </c>
      <c r="G311" s="12">
        <v>62.1</v>
      </c>
      <c r="H311" s="12">
        <v>70.2</v>
      </c>
      <c r="I311" s="12">
        <v>64.125</v>
      </c>
      <c r="J311" s="12">
        <v>66.150000000000006</v>
      </c>
      <c r="K311" s="12">
        <v>61.425000000000004</v>
      </c>
      <c r="L311" s="12">
        <v>72.225000000000009</v>
      </c>
      <c r="M311" s="12">
        <v>60</v>
      </c>
      <c r="N311" s="13">
        <v>66.403125000000017</v>
      </c>
      <c r="O311" s="17" t="s">
        <v>136</v>
      </c>
      <c r="P311" s="14" t="s">
        <v>8</v>
      </c>
      <c r="Q311" s="14" t="s">
        <v>15</v>
      </c>
      <c r="R311" s="14" t="s">
        <v>17</v>
      </c>
      <c r="S311" s="14" t="s">
        <v>143</v>
      </c>
    </row>
    <row r="312" spans="1:19" hidden="1" x14ac:dyDescent="0.3">
      <c r="A312" s="11">
        <v>44634.419062499997</v>
      </c>
      <c r="B312" s="11"/>
      <c r="C312" s="15">
        <v>44634</v>
      </c>
      <c r="D312" s="16">
        <v>0.41906249999999995</v>
      </c>
      <c r="E312" s="33" t="str">
        <f t="shared" si="11"/>
        <v>00:02</v>
      </c>
      <c r="F312" s="12">
        <v>54.9</v>
      </c>
      <c r="G312" s="12">
        <v>56.120000000000005</v>
      </c>
      <c r="H312" s="12">
        <v>63.440000000000005</v>
      </c>
      <c r="I312" s="12">
        <v>57.949999999999996</v>
      </c>
      <c r="J312" s="12">
        <v>59.78</v>
      </c>
      <c r="K312" s="12">
        <v>55.510000000000005</v>
      </c>
      <c r="L312" s="12">
        <v>65.27000000000001</v>
      </c>
      <c r="M312" s="12">
        <v>61</v>
      </c>
      <c r="N312" s="13">
        <v>59.246250000000003</v>
      </c>
      <c r="O312" s="17" t="s">
        <v>136</v>
      </c>
      <c r="P312" s="14" t="s">
        <v>8</v>
      </c>
      <c r="Q312" s="14" t="s">
        <v>15</v>
      </c>
      <c r="R312" s="14" t="s">
        <v>17</v>
      </c>
      <c r="S312" s="14" t="s">
        <v>143</v>
      </c>
    </row>
    <row r="313" spans="1:19" s="28" customFormat="1" hidden="1" x14ac:dyDescent="0.3">
      <c r="A313" s="11">
        <v>44634.419432870367</v>
      </c>
      <c r="B313" s="11"/>
      <c r="C313" s="15">
        <v>44634</v>
      </c>
      <c r="D313" s="16">
        <v>0.41943287037037041</v>
      </c>
      <c r="E313" s="33" t="str">
        <f t="shared" si="11"/>
        <v>00:03</v>
      </c>
      <c r="F313" s="12">
        <v>75</v>
      </c>
      <c r="G313" s="12">
        <v>64.86</v>
      </c>
      <c r="H313" s="12">
        <v>73.320000000000007</v>
      </c>
      <c r="I313" s="12">
        <v>66.974999999999994</v>
      </c>
      <c r="J313" s="12">
        <v>69.09</v>
      </c>
      <c r="K313" s="12">
        <v>64.155000000000001</v>
      </c>
      <c r="L313" s="12">
        <v>75.435000000000002</v>
      </c>
      <c r="M313" s="12">
        <v>66</v>
      </c>
      <c r="N313" s="13">
        <v>69.354375000000005</v>
      </c>
      <c r="O313" s="17" t="s">
        <v>136</v>
      </c>
      <c r="P313" s="14" t="s">
        <v>8</v>
      </c>
      <c r="Q313" s="14" t="s">
        <v>15</v>
      </c>
      <c r="R313" s="14" t="s">
        <v>17</v>
      </c>
      <c r="S313" s="14" t="s">
        <v>143</v>
      </c>
    </row>
    <row r="314" spans="1:19" hidden="1" x14ac:dyDescent="0.3">
      <c r="A314" s="11">
        <v>44634.420127314814</v>
      </c>
      <c r="B314" s="11"/>
      <c r="C314" s="15">
        <v>44634</v>
      </c>
      <c r="D314" s="16">
        <v>0.4201273148148148</v>
      </c>
      <c r="E314" s="33" t="str">
        <f t="shared" si="11"/>
        <v>00:04</v>
      </c>
      <c r="F314" s="12">
        <v>78</v>
      </c>
      <c r="G314" s="12">
        <v>64.400000000000006</v>
      </c>
      <c r="H314" s="12">
        <v>72.8</v>
      </c>
      <c r="I314" s="12">
        <v>66.5</v>
      </c>
      <c r="J314" s="12">
        <v>68.599999999999994</v>
      </c>
      <c r="K314" s="12">
        <v>63.7</v>
      </c>
      <c r="L314" s="12">
        <v>74.900000000000006</v>
      </c>
      <c r="M314" s="12">
        <v>62</v>
      </c>
      <c r="N314" s="13">
        <v>68.862499999999997</v>
      </c>
      <c r="O314" s="17" t="s">
        <v>136</v>
      </c>
      <c r="P314" s="14" t="s">
        <v>8</v>
      </c>
      <c r="Q314" s="14" t="s">
        <v>15</v>
      </c>
      <c r="R314" s="14" t="s">
        <v>17</v>
      </c>
      <c r="S314" s="14" t="s">
        <v>143</v>
      </c>
    </row>
    <row r="315" spans="1:19" hidden="1" x14ac:dyDescent="0.3">
      <c r="A315" s="11">
        <v>44634.42082175926</v>
      </c>
      <c r="B315" s="11"/>
      <c r="C315" s="15">
        <v>44634</v>
      </c>
      <c r="D315" s="16">
        <v>0.4208217592592593</v>
      </c>
      <c r="E315" s="33" t="str">
        <f t="shared" si="11"/>
        <v>00:05</v>
      </c>
      <c r="F315" s="12">
        <v>78</v>
      </c>
      <c r="G315" s="12">
        <v>63.940000000000005</v>
      </c>
      <c r="H315" s="12">
        <v>72.28</v>
      </c>
      <c r="I315" s="12">
        <v>66.024999999999991</v>
      </c>
      <c r="J315" s="12">
        <v>68.11</v>
      </c>
      <c r="K315" s="12">
        <v>63.245000000000005</v>
      </c>
      <c r="L315" s="12">
        <v>74.365000000000009</v>
      </c>
      <c r="M315" s="12">
        <v>61</v>
      </c>
      <c r="N315" s="13">
        <v>68.370625000000004</v>
      </c>
      <c r="O315" s="17" t="s">
        <v>136</v>
      </c>
      <c r="P315" s="14" t="s">
        <v>8</v>
      </c>
      <c r="Q315" s="14" t="s">
        <v>15</v>
      </c>
      <c r="R315" s="14" t="s">
        <v>17</v>
      </c>
      <c r="S315" s="14" t="s">
        <v>143</v>
      </c>
    </row>
    <row r="316" spans="1:19" hidden="1" x14ac:dyDescent="0.3">
      <c r="A316" s="11">
        <v>44634.42083333333</v>
      </c>
      <c r="B316" s="11"/>
      <c r="C316" s="15">
        <v>44634</v>
      </c>
      <c r="D316" s="16">
        <v>0.42083333333333334</v>
      </c>
      <c r="E316" s="33" t="str">
        <f t="shared" si="11"/>
        <v>00:05</v>
      </c>
      <c r="F316" s="12">
        <v>72</v>
      </c>
      <c r="G316" s="12">
        <v>76</v>
      </c>
      <c r="H316" s="12">
        <v>83.2</v>
      </c>
      <c r="I316" s="12">
        <v>76</v>
      </c>
      <c r="J316" s="12">
        <v>78.400000000000006</v>
      </c>
      <c r="K316" s="12">
        <v>84</v>
      </c>
      <c r="L316" s="12">
        <v>85.600000000000009</v>
      </c>
      <c r="M316" s="12">
        <v>77.599999999999994</v>
      </c>
      <c r="N316" s="13">
        <v>79.100000000000009</v>
      </c>
      <c r="O316" s="17" t="s">
        <v>136</v>
      </c>
      <c r="P316" s="14" t="s">
        <v>8</v>
      </c>
      <c r="Q316" s="14" t="s">
        <v>15</v>
      </c>
      <c r="R316" s="14" t="s">
        <v>17</v>
      </c>
      <c r="S316" s="14" t="s">
        <v>143</v>
      </c>
    </row>
    <row r="317" spans="1:19" hidden="1" x14ac:dyDescent="0.3">
      <c r="A317" s="11">
        <v>44634.420983796299</v>
      </c>
      <c r="B317" s="11"/>
      <c r="C317" s="15">
        <v>44634</v>
      </c>
      <c r="D317" s="16">
        <v>0.42098379629629629</v>
      </c>
      <c r="E317" s="33" t="str">
        <f t="shared" si="11"/>
        <v>00:05</v>
      </c>
      <c r="F317" s="12">
        <v>56.7</v>
      </c>
      <c r="G317" s="12">
        <v>57.96</v>
      </c>
      <c r="H317" s="12">
        <v>65.52</v>
      </c>
      <c r="I317" s="12">
        <v>59.849999999999994</v>
      </c>
      <c r="J317" s="12">
        <v>61.74</v>
      </c>
      <c r="K317" s="12">
        <v>57.330000000000005</v>
      </c>
      <c r="L317" s="12">
        <v>67.410000000000011</v>
      </c>
      <c r="M317" s="12">
        <v>63</v>
      </c>
      <c r="N317" s="13">
        <v>61.188749999999999</v>
      </c>
      <c r="O317" s="17" t="s">
        <v>136</v>
      </c>
      <c r="P317" s="14" t="s">
        <v>8</v>
      </c>
      <c r="Q317" s="14" t="s">
        <v>15</v>
      </c>
      <c r="R317" s="14" t="s">
        <v>17</v>
      </c>
      <c r="S317" s="14" t="s">
        <v>143</v>
      </c>
    </row>
    <row r="318" spans="1:19" hidden="1" x14ac:dyDescent="0.3">
      <c r="A318" s="11">
        <v>44634.421516203707</v>
      </c>
      <c r="B318" s="11"/>
      <c r="C318" s="15">
        <v>44634</v>
      </c>
      <c r="D318" s="16">
        <v>0.42151620370370368</v>
      </c>
      <c r="E318" s="33" t="str">
        <f t="shared" si="11"/>
        <v>00:06</v>
      </c>
      <c r="F318" s="12">
        <v>76</v>
      </c>
      <c r="G318" s="12">
        <v>63.480000000000004</v>
      </c>
      <c r="H318" s="12">
        <v>71.760000000000005</v>
      </c>
      <c r="I318" s="12">
        <v>65.55</v>
      </c>
      <c r="J318" s="12">
        <v>67.62</v>
      </c>
      <c r="K318" s="12">
        <v>62.79</v>
      </c>
      <c r="L318" s="12">
        <v>73.83</v>
      </c>
      <c r="M318" s="12">
        <v>62</v>
      </c>
      <c r="N318" s="13">
        <v>67.878749999999997</v>
      </c>
      <c r="O318" s="17" t="s">
        <v>136</v>
      </c>
      <c r="P318" s="14" t="s">
        <v>8</v>
      </c>
      <c r="Q318" s="14" t="s">
        <v>15</v>
      </c>
      <c r="R318" s="14" t="s">
        <v>17</v>
      </c>
      <c r="S318" s="14" t="s">
        <v>143</v>
      </c>
    </row>
    <row r="319" spans="1:19" hidden="1" x14ac:dyDescent="0.3">
      <c r="A319" s="11">
        <v>44634.422210648147</v>
      </c>
      <c r="B319" s="11"/>
      <c r="C319" s="15">
        <v>44634</v>
      </c>
      <c r="D319" s="16">
        <v>0.42221064814814818</v>
      </c>
      <c r="E319" s="33" t="str">
        <f t="shared" si="11"/>
        <v>00:07</v>
      </c>
      <c r="F319" s="12">
        <v>80</v>
      </c>
      <c r="G319" s="12">
        <v>69</v>
      </c>
      <c r="H319" s="12">
        <v>78</v>
      </c>
      <c r="I319" s="12">
        <v>71.25</v>
      </c>
      <c r="J319" s="12">
        <v>73.5</v>
      </c>
      <c r="K319" s="12">
        <v>68.25</v>
      </c>
      <c r="L319" s="12">
        <v>80.25</v>
      </c>
      <c r="M319" s="12">
        <v>70</v>
      </c>
      <c r="N319" s="13">
        <v>73.78125</v>
      </c>
      <c r="O319" s="17" t="s">
        <v>136</v>
      </c>
      <c r="P319" s="14" t="s">
        <v>8</v>
      </c>
      <c r="Q319" s="14" t="s">
        <v>15</v>
      </c>
      <c r="R319" s="14" t="s">
        <v>17</v>
      </c>
      <c r="S319" s="14" t="s">
        <v>143</v>
      </c>
    </row>
    <row r="320" spans="1:19" hidden="1" x14ac:dyDescent="0.3">
      <c r="A320" s="11">
        <v>44634.422905092593</v>
      </c>
      <c r="B320" s="11"/>
      <c r="C320" s="15">
        <v>44634</v>
      </c>
      <c r="D320" s="16">
        <v>0.42290509259259257</v>
      </c>
      <c r="E320" s="33" t="str">
        <f t="shared" si="11"/>
        <v>00:08</v>
      </c>
      <c r="F320" s="12">
        <v>63.9</v>
      </c>
      <c r="G320" s="12">
        <v>65.320000000000007</v>
      </c>
      <c r="H320" s="12">
        <v>73.84</v>
      </c>
      <c r="I320" s="12">
        <v>67.45</v>
      </c>
      <c r="J320" s="12">
        <v>69.58</v>
      </c>
      <c r="K320" s="12">
        <v>64.61</v>
      </c>
      <c r="L320" s="12">
        <v>75.97</v>
      </c>
      <c r="M320" s="12">
        <v>71</v>
      </c>
      <c r="N320" s="13">
        <v>68.958749999999995</v>
      </c>
      <c r="O320" s="17" t="s">
        <v>136</v>
      </c>
      <c r="P320" s="14" t="s">
        <v>8</v>
      </c>
      <c r="Q320" s="14" t="s">
        <v>15</v>
      </c>
      <c r="R320" s="14" t="s">
        <v>17</v>
      </c>
      <c r="S320" s="14" t="s">
        <v>143</v>
      </c>
    </row>
    <row r="321" spans="1:19" hidden="1" x14ac:dyDescent="0.3">
      <c r="A321" s="11">
        <v>44634.42359953704</v>
      </c>
      <c r="B321" s="11"/>
      <c r="C321" s="15">
        <v>44634</v>
      </c>
      <c r="D321" s="16">
        <v>0.42359953703703707</v>
      </c>
      <c r="E321" s="33" t="str">
        <f t="shared" si="11"/>
        <v>00:09</v>
      </c>
      <c r="F321" s="12">
        <v>77</v>
      </c>
      <c r="G321" s="12">
        <v>71.760000000000005</v>
      </c>
      <c r="H321" s="12">
        <v>81.12</v>
      </c>
      <c r="I321" s="12">
        <v>74.099999999999994</v>
      </c>
      <c r="J321" s="12">
        <v>76.44</v>
      </c>
      <c r="K321" s="12">
        <v>70.98</v>
      </c>
      <c r="L321" s="12">
        <v>83.460000000000008</v>
      </c>
      <c r="M321" s="12">
        <v>79</v>
      </c>
      <c r="N321" s="13">
        <v>76.732500000000002</v>
      </c>
      <c r="O321" s="17" t="s">
        <v>136</v>
      </c>
      <c r="P321" s="14" t="s">
        <v>8</v>
      </c>
      <c r="Q321" s="14" t="s">
        <v>15</v>
      </c>
      <c r="R321" s="14" t="s">
        <v>17</v>
      </c>
      <c r="S321" s="14" t="s">
        <v>143</v>
      </c>
    </row>
    <row r="322" spans="1:19" hidden="1" x14ac:dyDescent="0.3">
      <c r="A322" s="11">
        <v>44634.424293981479</v>
      </c>
      <c r="B322" s="11"/>
      <c r="C322" s="15">
        <v>44634</v>
      </c>
      <c r="D322" s="16">
        <v>0.42429398148148145</v>
      </c>
      <c r="E322" s="33" t="str">
        <f t="shared" si="11"/>
        <v>00:10</v>
      </c>
      <c r="F322" s="12">
        <v>86</v>
      </c>
      <c r="G322" s="12">
        <v>86.48</v>
      </c>
      <c r="H322" s="12">
        <v>97.76</v>
      </c>
      <c r="I322" s="12">
        <v>89.3</v>
      </c>
      <c r="J322" s="12">
        <v>92.12</v>
      </c>
      <c r="K322" s="12">
        <v>85.54</v>
      </c>
      <c r="L322" s="12">
        <v>100.58000000000001</v>
      </c>
      <c r="M322" s="12">
        <v>102</v>
      </c>
      <c r="N322" s="13">
        <v>92.472500000000011</v>
      </c>
      <c r="O322" s="17" t="s">
        <v>136</v>
      </c>
      <c r="P322" s="14" t="s">
        <v>8</v>
      </c>
      <c r="Q322" s="14" t="s">
        <v>15</v>
      </c>
      <c r="R322" s="14" t="s">
        <v>17</v>
      </c>
      <c r="S322" s="14" t="s">
        <v>143</v>
      </c>
    </row>
    <row r="323" spans="1:19" hidden="1" x14ac:dyDescent="0.3">
      <c r="A323" s="11">
        <v>44634.424305555556</v>
      </c>
      <c r="B323" s="11"/>
      <c r="C323" s="15">
        <v>44634</v>
      </c>
      <c r="D323" s="16">
        <v>0.42430555555555555</v>
      </c>
      <c r="E323" s="33" t="str">
        <f t="shared" si="11"/>
        <v>00:10</v>
      </c>
      <c r="F323" s="12">
        <v>90.45</v>
      </c>
      <c r="G323" s="12">
        <v>93</v>
      </c>
      <c r="H323" s="12">
        <v>104.52000000000001</v>
      </c>
      <c r="I323" s="12">
        <v>95.474999999999994</v>
      </c>
      <c r="J323" s="12">
        <v>98.49</v>
      </c>
      <c r="K323" s="12">
        <v>108</v>
      </c>
      <c r="L323" s="12">
        <v>107.53500000000001</v>
      </c>
      <c r="M323" s="12">
        <v>97.484999999999999</v>
      </c>
      <c r="N323" s="13">
        <v>99.369375000000005</v>
      </c>
      <c r="O323" s="17" t="s">
        <v>136</v>
      </c>
      <c r="P323" s="14" t="s">
        <v>8</v>
      </c>
      <c r="Q323" s="14" t="s">
        <v>15</v>
      </c>
      <c r="R323" s="14" t="s">
        <v>17</v>
      </c>
      <c r="S323" s="14" t="s">
        <v>143</v>
      </c>
    </row>
    <row r="324" spans="1:19" hidden="1" x14ac:dyDescent="0.3">
      <c r="A324" s="11">
        <v>44634.424988425926</v>
      </c>
      <c r="B324" s="11"/>
      <c r="C324" s="15">
        <v>44634</v>
      </c>
      <c r="D324" s="16">
        <v>0.42498842592592595</v>
      </c>
      <c r="E324" s="33" t="str">
        <f t="shared" si="11"/>
        <v>00:11</v>
      </c>
      <c r="F324" s="12">
        <v>83</v>
      </c>
      <c r="G324" s="12">
        <v>80.5</v>
      </c>
      <c r="H324" s="12">
        <v>91</v>
      </c>
      <c r="I324" s="12">
        <v>83.125</v>
      </c>
      <c r="J324" s="12">
        <v>85.75</v>
      </c>
      <c r="K324" s="12">
        <v>79.625</v>
      </c>
      <c r="L324" s="12">
        <v>93.625</v>
      </c>
      <c r="M324" s="12">
        <v>92</v>
      </c>
      <c r="N324" s="13">
        <v>86.078125</v>
      </c>
      <c r="O324" s="17" t="s">
        <v>136</v>
      </c>
      <c r="P324" s="14" t="s">
        <v>8</v>
      </c>
      <c r="Q324" s="14" t="s">
        <v>15</v>
      </c>
      <c r="R324" s="14" t="s">
        <v>17</v>
      </c>
      <c r="S324" s="14" t="s">
        <v>143</v>
      </c>
    </row>
    <row r="325" spans="1:19" hidden="1" x14ac:dyDescent="0.3">
      <c r="A325" s="11">
        <v>44634.425173611111</v>
      </c>
      <c r="B325" s="11"/>
      <c r="C325" s="15">
        <v>44634</v>
      </c>
      <c r="D325" s="16">
        <v>0.42517361111111113</v>
      </c>
      <c r="E325" s="33" t="str">
        <f t="shared" si="11"/>
        <v>00:11</v>
      </c>
      <c r="F325" s="12">
        <v>90</v>
      </c>
      <c r="G325" s="12">
        <v>92</v>
      </c>
      <c r="H325" s="12">
        <v>104</v>
      </c>
      <c r="I325" s="12">
        <v>95</v>
      </c>
      <c r="J325" s="12">
        <v>98</v>
      </c>
      <c r="K325" s="12">
        <v>91</v>
      </c>
      <c r="L325" s="12">
        <v>107</v>
      </c>
      <c r="M325" s="12">
        <v>100</v>
      </c>
      <c r="N325" s="13">
        <v>97.125</v>
      </c>
      <c r="O325" s="17" t="s">
        <v>136</v>
      </c>
      <c r="P325" s="14" t="s">
        <v>8</v>
      </c>
      <c r="Q325" s="14" t="s">
        <v>15</v>
      </c>
      <c r="R325" s="14" t="s">
        <v>17</v>
      </c>
      <c r="S325" s="14" t="s">
        <v>143</v>
      </c>
    </row>
    <row r="326" spans="1:19" hidden="1" x14ac:dyDescent="0.3">
      <c r="A326" s="11">
        <v>44634.425682870373</v>
      </c>
      <c r="B326" s="11"/>
      <c r="C326" s="15">
        <v>44634</v>
      </c>
      <c r="D326" s="16">
        <v>0.42568287037037034</v>
      </c>
      <c r="E326" s="33" t="str">
        <f t="shared" si="11"/>
        <v>00:12</v>
      </c>
      <c r="F326" s="12">
        <v>76</v>
      </c>
      <c r="G326" s="12">
        <v>78.66</v>
      </c>
      <c r="H326" s="12">
        <v>88.92</v>
      </c>
      <c r="I326" s="12">
        <v>81.224999999999994</v>
      </c>
      <c r="J326" s="12">
        <v>83.789999999999992</v>
      </c>
      <c r="K326" s="12">
        <v>77.805000000000007</v>
      </c>
      <c r="L326" s="12">
        <v>91.484999999999999</v>
      </c>
      <c r="M326" s="12">
        <v>95</v>
      </c>
      <c r="N326" s="13">
        <v>84.110624999999985</v>
      </c>
      <c r="O326" s="17" t="s">
        <v>136</v>
      </c>
      <c r="P326" s="14" t="s">
        <v>8</v>
      </c>
      <c r="Q326" s="14" t="s">
        <v>15</v>
      </c>
      <c r="R326" s="14" t="s">
        <v>17</v>
      </c>
      <c r="S326" s="14" t="s">
        <v>143</v>
      </c>
    </row>
    <row r="327" spans="1:19" hidden="1" x14ac:dyDescent="0.3">
      <c r="A327" s="11">
        <v>44634.425752314812</v>
      </c>
      <c r="B327" s="11"/>
      <c r="C327" s="15">
        <v>44634</v>
      </c>
      <c r="D327" s="16">
        <v>0.42575231481481479</v>
      </c>
      <c r="E327" s="33" t="str">
        <f t="shared" si="11"/>
        <v>00:12</v>
      </c>
      <c r="F327" s="12">
        <v>70</v>
      </c>
      <c r="G327" s="12">
        <v>64.400000000000006</v>
      </c>
      <c r="H327" s="12">
        <v>72.8</v>
      </c>
      <c r="I327" s="12">
        <v>66.5</v>
      </c>
      <c r="J327" s="12">
        <v>68.599999999999994</v>
      </c>
      <c r="K327" s="12">
        <v>63.7</v>
      </c>
      <c r="L327" s="12">
        <v>74.900000000000006</v>
      </c>
      <c r="M327" s="12">
        <v>67.899999999999991</v>
      </c>
      <c r="N327" s="13">
        <v>68.599999999999994</v>
      </c>
      <c r="O327" s="17" t="s">
        <v>136</v>
      </c>
      <c r="P327" s="14" t="s">
        <v>8</v>
      </c>
      <c r="Q327" s="14" t="s">
        <v>15</v>
      </c>
      <c r="R327" s="14" t="s">
        <v>17</v>
      </c>
      <c r="S327" s="14" t="s">
        <v>143</v>
      </c>
    </row>
    <row r="328" spans="1:19" hidden="1" x14ac:dyDescent="0.3">
      <c r="A328" s="11">
        <v>44634.425821759258</v>
      </c>
      <c r="B328" s="11"/>
      <c r="C328" s="15">
        <v>44634</v>
      </c>
      <c r="D328" s="16">
        <v>0.42582175925925925</v>
      </c>
      <c r="E328" s="33" t="str">
        <f t="shared" si="11"/>
        <v>00:12</v>
      </c>
      <c r="F328" s="12">
        <v>76.5</v>
      </c>
      <c r="G328" s="12">
        <v>78.2</v>
      </c>
      <c r="H328" s="12">
        <v>88.4</v>
      </c>
      <c r="I328" s="12">
        <v>80.75</v>
      </c>
      <c r="J328" s="12">
        <v>83.3</v>
      </c>
      <c r="K328" s="12">
        <v>77.350000000000009</v>
      </c>
      <c r="L328" s="12">
        <v>90.95</v>
      </c>
      <c r="M328" s="12">
        <v>85</v>
      </c>
      <c r="N328" s="13">
        <v>82.556250000000006</v>
      </c>
      <c r="O328" s="17" t="s">
        <v>136</v>
      </c>
      <c r="P328" s="14" t="s">
        <v>8</v>
      </c>
      <c r="Q328" s="14" t="s">
        <v>15</v>
      </c>
      <c r="R328" s="14" t="s">
        <v>17</v>
      </c>
      <c r="S328" s="14" t="s">
        <v>143</v>
      </c>
    </row>
    <row r="329" spans="1:19" hidden="1" x14ac:dyDescent="0.3">
      <c r="A329" s="11">
        <v>44634.426377314812</v>
      </c>
      <c r="B329" s="11"/>
      <c r="C329" s="15">
        <v>44634</v>
      </c>
      <c r="D329" s="16">
        <v>0.42637731481481483</v>
      </c>
      <c r="E329" s="33" t="str">
        <f t="shared" si="11"/>
        <v>00:13</v>
      </c>
      <c r="F329" s="12">
        <v>67</v>
      </c>
      <c r="G329" s="12">
        <v>69.92</v>
      </c>
      <c r="H329" s="12">
        <v>79.040000000000006</v>
      </c>
      <c r="I329" s="12">
        <v>72.2</v>
      </c>
      <c r="J329" s="12">
        <v>74.48</v>
      </c>
      <c r="K329" s="12">
        <v>69.16</v>
      </c>
      <c r="L329" s="12">
        <v>81.320000000000007</v>
      </c>
      <c r="M329" s="12">
        <v>85</v>
      </c>
      <c r="N329" s="13">
        <v>74.765000000000015</v>
      </c>
      <c r="O329" s="17" t="s">
        <v>136</v>
      </c>
      <c r="P329" s="14" t="s">
        <v>8</v>
      </c>
      <c r="Q329" s="14" t="s">
        <v>15</v>
      </c>
      <c r="R329" s="14" t="s">
        <v>17</v>
      </c>
      <c r="S329" s="14" t="s">
        <v>143</v>
      </c>
    </row>
    <row r="330" spans="1:19" hidden="1" x14ac:dyDescent="0.3">
      <c r="A330" s="11">
        <v>44634.427002314813</v>
      </c>
      <c r="B330" s="11"/>
      <c r="C330" s="15">
        <v>44634</v>
      </c>
      <c r="D330" s="16">
        <v>0.42700231481481482</v>
      </c>
      <c r="E330" s="33" t="str">
        <f t="shared" si="11"/>
        <v>00:13</v>
      </c>
      <c r="F330" s="12">
        <v>82.8</v>
      </c>
      <c r="G330" s="12">
        <v>84.64</v>
      </c>
      <c r="H330" s="12">
        <v>95.68</v>
      </c>
      <c r="I330" s="12">
        <v>87.399999999999991</v>
      </c>
      <c r="J330" s="12">
        <v>90.16</v>
      </c>
      <c r="K330" s="12">
        <v>83.72</v>
      </c>
      <c r="L330" s="12">
        <v>98.440000000000012</v>
      </c>
      <c r="M330" s="12">
        <v>92</v>
      </c>
      <c r="N330" s="13">
        <v>89.355000000000004</v>
      </c>
      <c r="O330" s="17" t="s">
        <v>136</v>
      </c>
      <c r="P330" s="14" t="s">
        <v>8</v>
      </c>
      <c r="Q330" s="14" t="s">
        <v>15</v>
      </c>
      <c r="R330" s="14" t="s">
        <v>17</v>
      </c>
      <c r="S330" s="14" t="s">
        <v>143</v>
      </c>
    </row>
    <row r="331" spans="1:19" hidden="1" x14ac:dyDescent="0.3">
      <c r="A331" s="11">
        <v>44634.427071759259</v>
      </c>
      <c r="B331" s="11"/>
      <c r="C331" s="15">
        <v>44634</v>
      </c>
      <c r="D331" s="16">
        <v>0.42707175925925928</v>
      </c>
      <c r="E331" s="33" t="str">
        <f t="shared" si="11"/>
        <v>00:14</v>
      </c>
      <c r="F331" s="12">
        <v>67</v>
      </c>
      <c r="G331" s="12">
        <v>72.22</v>
      </c>
      <c r="H331" s="12">
        <v>81.64</v>
      </c>
      <c r="I331" s="12">
        <v>74.575000000000003</v>
      </c>
      <c r="J331" s="12">
        <v>76.929999999999993</v>
      </c>
      <c r="K331" s="12">
        <v>71.435000000000002</v>
      </c>
      <c r="L331" s="12">
        <v>83.995000000000005</v>
      </c>
      <c r="M331" s="12">
        <v>90</v>
      </c>
      <c r="N331" s="13">
        <v>77.224375000000009</v>
      </c>
      <c r="O331" s="17" t="s">
        <v>136</v>
      </c>
      <c r="P331" s="14" t="s">
        <v>8</v>
      </c>
      <c r="Q331" s="14" t="s">
        <v>15</v>
      </c>
      <c r="R331" s="14" t="s">
        <v>17</v>
      </c>
      <c r="S331" s="14" t="s">
        <v>143</v>
      </c>
    </row>
    <row r="332" spans="1:19" hidden="1" x14ac:dyDescent="0.3">
      <c r="A332" s="11">
        <v>44634.427465277775</v>
      </c>
      <c r="B332" s="11"/>
      <c r="C332" s="15">
        <v>44634</v>
      </c>
      <c r="D332" s="16">
        <v>0.42746527777777782</v>
      </c>
      <c r="E332" s="33" t="str">
        <f t="shared" si="11"/>
        <v>00:14</v>
      </c>
      <c r="F332" s="12">
        <v>93.600000000000009</v>
      </c>
      <c r="G332" s="12">
        <v>95.68</v>
      </c>
      <c r="H332" s="12">
        <v>108.16</v>
      </c>
      <c r="I332" s="12">
        <v>98.8</v>
      </c>
      <c r="J332" s="12">
        <v>101.92</v>
      </c>
      <c r="K332" s="12">
        <v>94.64</v>
      </c>
      <c r="L332" s="12">
        <v>111.28</v>
      </c>
      <c r="M332" s="12">
        <v>104</v>
      </c>
      <c r="N332" s="13">
        <v>101.01</v>
      </c>
      <c r="O332" s="17" t="s">
        <v>136</v>
      </c>
      <c r="P332" s="14" t="s">
        <v>8</v>
      </c>
      <c r="Q332" s="14" t="s">
        <v>15</v>
      </c>
      <c r="R332" s="14" t="s">
        <v>17</v>
      </c>
      <c r="S332" s="14" t="s">
        <v>143</v>
      </c>
    </row>
    <row r="333" spans="1:19" hidden="1" x14ac:dyDescent="0.3">
      <c r="A333" s="11">
        <v>44634.427766203706</v>
      </c>
      <c r="B333" s="11"/>
      <c r="C333" s="15">
        <v>44634</v>
      </c>
      <c r="D333" s="16">
        <v>0.42776620370370372</v>
      </c>
      <c r="E333" s="33" t="str">
        <f t="shared" si="11"/>
        <v>00:15</v>
      </c>
      <c r="F333" s="12">
        <v>63</v>
      </c>
      <c r="G333" s="12">
        <v>76.36</v>
      </c>
      <c r="H333" s="12">
        <v>86.320000000000007</v>
      </c>
      <c r="I333" s="12">
        <v>78.849999999999994</v>
      </c>
      <c r="J333" s="12">
        <v>81.34</v>
      </c>
      <c r="K333" s="12">
        <v>75.53</v>
      </c>
      <c r="L333" s="12">
        <v>88.81</v>
      </c>
      <c r="M333" s="12">
        <v>103</v>
      </c>
      <c r="N333" s="13">
        <v>81.651250000000005</v>
      </c>
      <c r="O333" s="17" t="s">
        <v>136</v>
      </c>
      <c r="P333" s="14" t="s">
        <v>8</v>
      </c>
      <c r="Q333" s="14" t="s">
        <v>15</v>
      </c>
      <c r="R333" s="14" t="s">
        <v>17</v>
      </c>
      <c r="S333" s="14" t="s">
        <v>143</v>
      </c>
    </row>
    <row r="334" spans="1:19" hidden="1" x14ac:dyDescent="0.3">
      <c r="A334" s="11">
        <v>44634.427777777775</v>
      </c>
      <c r="B334" s="11"/>
      <c r="C334" s="15">
        <v>44634</v>
      </c>
      <c r="D334" s="16">
        <v>0.42777777777777781</v>
      </c>
      <c r="E334" s="33" t="str">
        <f t="shared" si="11"/>
        <v>00:15</v>
      </c>
      <c r="F334" s="12">
        <v>84.600000000000009</v>
      </c>
      <c r="G334" s="12">
        <v>85</v>
      </c>
      <c r="H334" s="12">
        <v>97.76</v>
      </c>
      <c r="I334" s="12">
        <v>89.3</v>
      </c>
      <c r="J334" s="12">
        <v>92.12</v>
      </c>
      <c r="K334" s="12">
        <v>103</v>
      </c>
      <c r="L334" s="12">
        <v>100.58000000000001</v>
      </c>
      <c r="M334" s="12">
        <v>91.179999999999993</v>
      </c>
      <c r="N334" s="13">
        <v>92.942499999999995</v>
      </c>
      <c r="O334" s="17" t="s">
        <v>136</v>
      </c>
      <c r="P334" s="14" t="s">
        <v>8</v>
      </c>
      <c r="Q334" s="14" t="s">
        <v>15</v>
      </c>
      <c r="R334" s="14" t="s">
        <v>17</v>
      </c>
      <c r="S334" s="14" t="s">
        <v>143</v>
      </c>
    </row>
    <row r="335" spans="1:19" hidden="1" x14ac:dyDescent="0.3">
      <c r="A335" s="11">
        <v>44634.427789351852</v>
      </c>
      <c r="B335" s="11"/>
      <c r="C335" s="15">
        <v>44634</v>
      </c>
      <c r="D335" s="16">
        <v>0.42778935185185185</v>
      </c>
      <c r="E335" s="33" t="str">
        <f t="shared" si="11"/>
        <v>00:15</v>
      </c>
      <c r="F335" s="12">
        <v>58</v>
      </c>
      <c r="G335" s="12">
        <v>53.36</v>
      </c>
      <c r="H335" s="12">
        <v>60.32</v>
      </c>
      <c r="I335" s="12">
        <v>55.099999999999994</v>
      </c>
      <c r="J335" s="12">
        <v>56.839999999999996</v>
      </c>
      <c r="K335" s="12">
        <v>52.78</v>
      </c>
      <c r="L335" s="12">
        <v>62.06</v>
      </c>
      <c r="M335" s="12">
        <v>56.26</v>
      </c>
      <c r="N335" s="13">
        <v>56.839999999999996</v>
      </c>
      <c r="O335" s="17" t="s">
        <v>136</v>
      </c>
      <c r="P335" s="14" t="s">
        <v>8</v>
      </c>
      <c r="Q335" s="14" t="s">
        <v>15</v>
      </c>
      <c r="R335" s="14" t="s">
        <v>17</v>
      </c>
      <c r="S335" s="14" t="s">
        <v>143</v>
      </c>
    </row>
    <row r="336" spans="1:19" hidden="1" x14ac:dyDescent="0.3">
      <c r="A336" s="11">
        <v>44634.428460648145</v>
      </c>
      <c r="B336" s="11"/>
      <c r="C336" s="15">
        <v>44634</v>
      </c>
      <c r="D336" s="16">
        <v>0.42846064814814816</v>
      </c>
      <c r="E336" s="33" t="str">
        <f t="shared" si="11"/>
        <v>00:16</v>
      </c>
      <c r="F336" s="12">
        <v>69</v>
      </c>
      <c r="G336" s="12">
        <v>76.36</v>
      </c>
      <c r="H336" s="12">
        <v>86.320000000000007</v>
      </c>
      <c r="I336" s="12">
        <v>78.849999999999994</v>
      </c>
      <c r="J336" s="12">
        <v>81.34</v>
      </c>
      <c r="K336" s="12">
        <v>75.53</v>
      </c>
      <c r="L336" s="12">
        <v>88.81</v>
      </c>
      <c r="M336" s="12">
        <v>97</v>
      </c>
      <c r="N336" s="13">
        <v>81.651250000000005</v>
      </c>
      <c r="O336" s="17" t="s">
        <v>136</v>
      </c>
      <c r="P336" s="14" t="s">
        <v>8</v>
      </c>
      <c r="Q336" s="14" t="s">
        <v>15</v>
      </c>
      <c r="R336" s="14" t="s">
        <v>17</v>
      </c>
      <c r="S336" s="14" t="s">
        <v>143</v>
      </c>
    </row>
    <row r="337" spans="1:19" hidden="1" x14ac:dyDescent="0.3">
      <c r="A337" s="11">
        <v>44634.429155092592</v>
      </c>
      <c r="B337" s="11"/>
      <c r="C337" s="15">
        <v>44634</v>
      </c>
      <c r="D337" s="16">
        <v>0.4291550925925926</v>
      </c>
      <c r="E337" s="33" t="str">
        <f t="shared" si="11"/>
        <v>00:17</v>
      </c>
      <c r="F337" s="12">
        <v>62</v>
      </c>
      <c r="G337" s="12">
        <v>69.92</v>
      </c>
      <c r="H337" s="12">
        <v>79.040000000000006</v>
      </c>
      <c r="I337" s="12">
        <v>72.2</v>
      </c>
      <c r="J337" s="12">
        <v>74.48</v>
      </c>
      <c r="K337" s="12">
        <v>69.16</v>
      </c>
      <c r="L337" s="12">
        <v>81.320000000000007</v>
      </c>
      <c r="M337" s="12">
        <v>90</v>
      </c>
      <c r="N337" s="13">
        <v>74.765000000000015</v>
      </c>
      <c r="O337" s="17" t="s">
        <v>136</v>
      </c>
      <c r="P337" s="14" t="s">
        <v>8</v>
      </c>
      <c r="Q337" s="14" t="s">
        <v>15</v>
      </c>
      <c r="R337" s="14" t="s">
        <v>17</v>
      </c>
      <c r="S337" s="14" t="s">
        <v>143</v>
      </c>
    </row>
    <row r="338" spans="1:19" hidden="1" x14ac:dyDescent="0.3">
      <c r="A338" s="11">
        <v>44634.429849537039</v>
      </c>
      <c r="B338" s="11"/>
      <c r="C338" s="15">
        <v>44634</v>
      </c>
      <c r="D338" s="16">
        <v>0.42984953703703704</v>
      </c>
      <c r="E338" s="33" t="str">
        <f t="shared" si="11"/>
        <v>00:18</v>
      </c>
      <c r="F338" s="12">
        <v>60</v>
      </c>
      <c r="G338" s="12">
        <v>65.320000000000007</v>
      </c>
      <c r="H338" s="12">
        <v>73.84</v>
      </c>
      <c r="I338" s="12">
        <v>67.45</v>
      </c>
      <c r="J338" s="12">
        <v>69.58</v>
      </c>
      <c r="K338" s="12">
        <v>64.61</v>
      </c>
      <c r="L338" s="12">
        <v>75.97</v>
      </c>
      <c r="M338" s="12">
        <v>82</v>
      </c>
      <c r="N338" s="13">
        <v>69.846249999999998</v>
      </c>
      <c r="O338" s="17" t="s">
        <v>136</v>
      </c>
      <c r="P338" s="14" t="s">
        <v>8</v>
      </c>
      <c r="Q338" s="14" t="s">
        <v>15</v>
      </c>
      <c r="R338" s="14" t="s">
        <v>17</v>
      </c>
      <c r="S338" s="14" t="s">
        <v>143</v>
      </c>
    </row>
    <row r="339" spans="1:19" hidden="1" x14ac:dyDescent="0.3">
      <c r="A339" s="11">
        <v>44634.430254629631</v>
      </c>
      <c r="B339" s="11"/>
      <c r="C339" s="15">
        <v>44634</v>
      </c>
      <c r="D339" s="16">
        <v>0.43025462962962963</v>
      </c>
      <c r="E339" s="33" t="str">
        <f t="shared" si="11"/>
        <v>00:18</v>
      </c>
      <c r="F339" s="12">
        <v>77.400000000000006</v>
      </c>
      <c r="G339" s="12">
        <v>79.12</v>
      </c>
      <c r="H339" s="12">
        <v>89.44</v>
      </c>
      <c r="I339" s="12">
        <v>81.7</v>
      </c>
      <c r="J339" s="12">
        <v>84.28</v>
      </c>
      <c r="K339" s="12">
        <v>78.260000000000005</v>
      </c>
      <c r="L339" s="12">
        <v>92.02000000000001</v>
      </c>
      <c r="M339" s="12">
        <v>86</v>
      </c>
      <c r="N339" s="13">
        <v>83.527500000000003</v>
      </c>
      <c r="O339" s="17" t="s">
        <v>136</v>
      </c>
      <c r="P339" s="14" t="s">
        <v>8</v>
      </c>
      <c r="Q339" s="14" t="s">
        <v>15</v>
      </c>
      <c r="R339" s="14" t="s">
        <v>17</v>
      </c>
      <c r="S339" s="14" t="s">
        <v>143</v>
      </c>
    </row>
    <row r="340" spans="1:19" hidden="1" x14ac:dyDescent="0.3">
      <c r="A340" s="11">
        <v>44634.430543981478</v>
      </c>
      <c r="B340" s="11"/>
      <c r="C340" s="15">
        <v>44634</v>
      </c>
      <c r="D340" s="16">
        <v>0.43054398148148149</v>
      </c>
      <c r="E340" s="33" t="str">
        <f t="shared" si="11"/>
        <v>00:19</v>
      </c>
      <c r="F340" s="12">
        <v>61</v>
      </c>
      <c r="G340" s="12">
        <v>63.940000000000005</v>
      </c>
      <c r="H340" s="12">
        <v>72.28</v>
      </c>
      <c r="I340" s="12">
        <v>66.024999999999991</v>
      </c>
      <c r="J340" s="12">
        <v>68.11</v>
      </c>
      <c r="K340" s="12">
        <v>63.245000000000005</v>
      </c>
      <c r="L340" s="12">
        <v>74.365000000000009</v>
      </c>
      <c r="M340" s="12">
        <v>78</v>
      </c>
      <c r="N340" s="13">
        <v>68.370625000000004</v>
      </c>
      <c r="O340" s="17" t="s">
        <v>136</v>
      </c>
      <c r="P340" s="14" t="s">
        <v>8</v>
      </c>
      <c r="Q340" s="14" t="s">
        <v>15</v>
      </c>
      <c r="R340" s="14" t="s">
        <v>17</v>
      </c>
      <c r="S340" s="14" t="s">
        <v>143</v>
      </c>
    </row>
    <row r="341" spans="1:19" hidden="1" x14ac:dyDescent="0.3">
      <c r="A341" s="11">
        <v>44634.431238425925</v>
      </c>
      <c r="B341" s="11"/>
      <c r="C341" s="15">
        <v>44634</v>
      </c>
      <c r="D341" s="16">
        <v>0.43123842592592593</v>
      </c>
      <c r="E341" s="33" t="str">
        <f t="shared" si="11"/>
        <v>00:20</v>
      </c>
      <c r="F341" s="12">
        <v>75</v>
      </c>
      <c r="G341" s="12">
        <v>68.08</v>
      </c>
      <c r="H341" s="12">
        <v>76.960000000000008</v>
      </c>
      <c r="I341" s="12">
        <v>70.3</v>
      </c>
      <c r="J341" s="12">
        <v>72.52</v>
      </c>
      <c r="K341" s="12">
        <v>67.34</v>
      </c>
      <c r="L341" s="12">
        <v>79.180000000000007</v>
      </c>
      <c r="M341" s="12">
        <v>73</v>
      </c>
      <c r="N341" s="13">
        <v>72.797499999999985</v>
      </c>
      <c r="O341" s="17" t="s">
        <v>136</v>
      </c>
      <c r="P341" s="14" t="s">
        <v>8</v>
      </c>
      <c r="Q341" s="14" t="s">
        <v>15</v>
      </c>
      <c r="R341" s="14" t="s">
        <v>17</v>
      </c>
      <c r="S341" s="14" t="s">
        <v>143</v>
      </c>
    </row>
    <row r="342" spans="1:19" hidden="1" x14ac:dyDescent="0.3">
      <c r="A342" s="11">
        <v>44634.431250000001</v>
      </c>
      <c r="B342" s="11"/>
      <c r="C342" s="15">
        <v>44634</v>
      </c>
      <c r="D342" s="16">
        <v>0.43124999999999997</v>
      </c>
      <c r="E342" s="33" t="str">
        <f t="shared" si="11"/>
        <v>00:20</v>
      </c>
      <c r="F342" s="12">
        <v>79.2</v>
      </c>
      <c r="G342" s="12">
        <v>86</v>
      </c>
      <c r="H342" s="12">
        <v>91.52000000000001</v>
      </c>
      <c r="I342" s="12">
        <v>83.6</v>
      </c>
      <c r="J342" s="12">
        <v>86.24</v>
      </c>
      <c r="K342" s="12">
        <v>90</v>
      </c>
      <c r="L342" s="12">
        <v>94.160000000000011</v>
      </c>
      <c r="M342" s="12">
        <v>85.36</v>
      </c>
      <c r="N342" s="13">
        <v>87.01</v>
      </c>
      <c r="O342" s="17" t="s">
        <v>136</v>
      </c>
      <c r="P342" s="14" t="s">
        <v>8</v>
      </c>
      <c r="Q342" s="14" t="s">
        <v>15</v>
      </c>
      <c r="R342" s="14" t="s">
        <v>17</v>
      </c>
      <c r="S342" s="14" t="s">
        <v>143</v>
      </c>
    </row>
    <row r="343" spans="1:19" hidden="1" x14ac:dyDescent="0.3">
      <c r="A343" s="11">
        <v>44634.431527777779</v>
      </c>
      <c r="B343" s="11"/>
      <c r="C343" s="15">
        <v>44634</v>
      </c>
      <c r="D343" s="16">
        <v>0.43152777777777779</v>
      </c>
      <c r="E343" s="33" t="str">
        <f t="shared" si="11"/>
        <v>00:20</v>
      </c>
      <c r="F343" s="12">
        <v>72.900000000000006</v>
      </c>
      <c r="G343" s="12">
        <v>74.52000000000001</v>
      </c>
      <c r="H343" s="12">
        <v>84.240000000000009</v>
      </c>
      <c r="I343" s="12">
        <v>76.95</v>
      </c>
      <c r="J343" s="12">
        <v>79.38</v>
      </c>
      <c r="K343" s="12">
        <v>73.710000000000008</v>
      </c>
      <c r="L343" s="12">
        <v>86.67</v>
      </c>
      <c r="M343" s="12">
        <v>81</v>
      </c>
      <c r="N343" s="13">
        <v>78.671250000000001</v>
      </c>
      <c r="O343" s="17" t="s">
        <v>136</v>
      </c>
      <c r="P343" s="14" t="s">
        <v>8</v>
      </c>
      <c r="Q343" s="14" t="s">
        <v>15</v>
      </c>
      <c r="R343" s="14" t="s">
        <v>17</v>
      </c>
      <c r="S343" s="14" t="s">
        <v>143</v>
      </c>
    </row>
    <row r="344" spans="1:19" hidden="1" x14ac:dyDescent="0.3">
      <c r="A344" s="11">
        <v>44634.431932870371</v>
      </c>
      <c r="B344" s="11"/>
      <c r="C344" s="15">
        <v>44634</v>
      </c>
      <c r="D344" s="16">
        <v>0.43193287037037037</v>
      </c>
      <c r="E344" s="33" t="str">
        <f t="shared" si="11"/>
        <v>00:21</v>
      </c>
      <c r="F344" s="12">
        <v>75</v>
      </c>
      <c r="G344" s="12">
        <v>71.760000000000005</v>
      </c>
      <c r="H344" s="12">
        <v>81.12</v>
      </c>
      <c r="I344" s="12">
        <v>74.099999999999994</v>
      </c>
      <c r="J344" s="12">
        <v>76.44</v>
      </c>
      <c r="K344" s="12">
        <v>70.98</v>
      </c>
      <c r="L344" s="12">
        <v>83.460000000000008</v>
      </c>
      <c r="M344" s="12">
        <v>81</v>
      </c>
      <c r="N344" s="13">
        <v>76.732500000000002</v>
      </c>
      <c r="O344" s="17" t="s">
        <v>136</v>
      </c>
      <c r="P344" s="14" t="s">
        <v>8</v>
      </c>
      <c r="Q344" s="14" t="s">
        <v>15</v>
      </c>
      <c r="R344" s="14" t="s">
        <v>17</v>
      </c>
      <c r="S344" s="14" t="s">
        <v>143</v>
      </c>
    </row>
    <row r="345" spans="1:19" hidden="1" x14ac:dyDescent="0.3">
      <c r="A345" s="11">
        <v>44634.432627314818</v>
      </c>
      <c r="B345" s="11"/>
      <c r="C345" s="15">
        <v>44634</v>
      </c>
      <c r="D345" s="16">
        <v>0.43262731481481481</v>
      </c>
      <c r="E345" s="33" t="str">
        <f t="shared" si="11"/>
        <v>00:22</v>
      </c>
      <c r="F345" s="12">
        <v>72</v>
      </c>
      <c r="G345" s="12">
        <v>69.92</v>
      </c>
      <c r="H345" s="12">
        <v>79.040000000000006</v>
      </c>
      <c r="I345" s="12">
        <v>72.2</v>
      </c>
      <c r="J345" s="12">
        <v>74.48</v>
      </c>
      <c r="K345" s="12">
        <v>69.16</v>
      </c>
      <c r="L345" s="12">
        <v>81.320000000000007</v>
      </c>
      <c r="M345" s="12">
        <v>80</v>
      </c>
      <c r="N345" s="13">
        <v>74.765000000000015</v>
      </c>
      <c r="O345" s="17" t="s">
        <v>136</v>
      </c>
      <c r="P345" s="14" t="s">
        <v>8</v>
      </c>
      <c r="Q345" s="14" t="s">
        <v>15</v>
      </c>
      <c r="R345" s="14" t="s">
        <v>17</v>
      </c>
      <c r="S345" s="14" t="s">
        <v>143</v>
      </c>
    </row>
    <row r="346" spans="1:19" hidden="1" x14ac:dyDescent="0.3">
      <c r="A346" s="11">
        <v>44634.433321759258</v>
      </c>
      <c r="B346" s="11"/>
      <c r="C346" s="15">
        <v>44634</v>
      </c>
      <c r="D346" s="16">
        <v>0.43332175925925925</v>
      </c>
      <c r="E346" s="33" t="str">
        <f t="shared" si="11"/>
        <v>00:23</v>
      </c>
      <c r="F346" s="12">
        <v>65</v>
      </c>
      <c r="G346" s="12">
        <v>62.56</v>
      </c>
      <c r="H346" s="12">
        <v>70.72</v>
      </c>
      <c r="I346" s="12">
        <v>64.599999999999994</v>
      </c>
      <c r="J346" s="12">
        <v>66.64</v>
      </c>
      <c r="K346" s="12">
        <v>61.88</v>
      </c>
      <c r="L346" s="12">
        <v>72.760000000000005</v>
      </c>
      <c r="M346" s="12">
        <v>71</v>
      </c>
      <c r="N346" s="13">
        <v>66.894999999999996</v>
      </c>
      <c r="O346" s="17" t="s">
        <v>136</v>
      </c>
      <c r="P346" s="14" t="s">
        <v>8</v>
      </c>
      <c r="Q346" s="14" t="s">
        <v>15</v>
      </c>
      <c r="R346" s="14" t="s">
        <v>17</v>
      </c>
      <c r="S346" s="14" t="s">
        <v>143</v>
      </c>
    </row>
    <row r="347" spans="1:19" hidden="1" x14ac:dyDescent="0.3">
      <c r="A347" s="11">
        <v>44634.434016203704</v>
      </c>
      <c r="B347" s="11"/>
      <c r="C347" s="15">
        <v>44634</v>
      </c>
      <c r="D347" s="16">
        <v>0.4340162037037037</v>
      </c>
      <c r="E347" s="33" t="str">
        <f t="shared" si="11"/>
        <v>00:24</v>
      </c>
      <c r="F347" s="12">
        <v>65</v>
      </c>
      <c r="G347" s="12">
        <v>62.56</v>
      </c>
      <c r="H347" s="12">
        <v>70.72</v>
      </c>
      <c r="I347" s="12">
        <v>64.599999999999994</v>
      </c>
      <c r="J347" s="12">
        <v>66.64</v>
      </c>
      <c r="K347" s="12">
        <v>61.88</v>
      </c>
      <c r="L347" s="12">
        <v>72.760000000000005</v>
      </c>
      <c r="M347" s="12">
        <v>71</v>
      </c>
      <c r="N347" s="13">
        <v>66.894999999999996</v>
      </c>
      <c r="O347" s="17" t="s">
        <v>136</v>
      </c>
      <c r="P347" s="14" t="s">
        <v>8</v>
      </c>
      <c r="Q347" s="14" t="s">
        <v>15</v>
      </c>
      <c r="R347" s="14" t="s">
        <v>17</v>
      </c>
      <c r="S347" s="14" t="s">
        <v>143</v>
      </c>
    </row>
    <row r="348" spans="1:19" hidden="1" x14ac:dyDescent="0.3">
      <c r="A348" s="11">
        <v>44634.434710648151</v>
      </c>
      <c r="B348" s="11"/>
      <c r="C348" s="15">
        <v>44634</v>
      </c>
      <c r="D348" s="16">
        <v>0.43471064814814814</v>
      </c>
      <c r="E348" s="33" t="str">
        <f t="shared" si="11"/>
        <v>00:25</v>
      </c>
      <c r="F348" s="12">
        <v>82</v>
      </c>
      <c r="G348" s="12">
        <v>70.38000000000001</v>
      </c>
      <c r="H348" s="12">
        <v>79.56</v>
      </c>
      <c r="I348" s="12">
        <v>72.674999999999997</v>
      </c>
      <c r="J348" s="12">
        <v>74.97</v>
      </c>
      <c r="K348" s="12">
        <v>69.615000000000009</v>
      </c>
      <c r="L348" s="12">
        <v>81.855000000000004</v>
      </c>
      <c r="M348" s="12">
        <v>71</v>
      </c>
      <c r="N348" s="13">
        <v>75.256875000000008</v>
      </c>
      <c r="O348" s="17" t="s">
        <v>136</v>
      </c>
      <c r="P348" s="14" t="s">
        <v>8</v>
      </c>
      <c r="Q348" s="14" t="s">
        <v>15</v>
      </c>
      <c r="R348" s="14" t="s">
        <v>17</v>
      </c>
      <c r="S348" s="14" t="s">
        <v>143</v>
      </c>
    </row>
    <row r="349" spans="1:19" hidden="1" x14ac:dyDescent="0.3">
      <c r="A349" s="11">
        <v>44634.43472222222</v>
      </c>
      <c r="B349" s="11"/>
      <c r="C349" s="15">
        <v>44634</v>
      </c>
      <c r="D349" s="16">
        <v>0.43472222222222223</v>
      </c>
      <c r="E349" s="33" t="str">
        <f t="shared" si="11"/>
        <v>00:25</v>
      </c>
      <c r="F349" s="12">
        <v>76.5</v>
      </c>
      <c r="G349" s="12">
        <v>88</v>
      </c>
      <c r="H349" s="12">
        <v>88.4</v>
      </c>
      <c r="I349" s="12">
        <v>80.75</v>
      </c>
      <c r="J349" s="12">
        <v>83.3</v>
      </c>
      <c r="K349" s="12">
        <v>82</v>
      </c>
      <c r="L349" s="12">
        <v>90.95</v>
      </c>
      <c r="M349" s="12">
        <v>82.45</v>
      </c>
      <c r="N349" s="13">
        <v>84.043750000000003</v>
      </c>
      <c r="O349" s="17" t="s">
        <v>136</v>
      </c>
      <c r="P349" s="14" t="s">
        <v>8</v>
      </c>
      <c r="Q349" s="14" t="s">
        <v>15</v>
      </c>
      <c r="R349" s="14" t="s">
        <v>17</v>
      </c>
      <c r="S349" s="14" t="s">
        <v>143</v>
      </c>
    </row>
    <row r="350" spans="1:19" hidden="1" x14ac:dyDescent="0.3">
      <c r="A350" s="11">
        <v>44634.43540509259</v>
      </c>
      <c r="B350" s="11"/>
      <c r="C350" s="15">
        <v>44634</v>
      </c>
      <c r="D350" s="16">
        <v>0.43540509259259258</v>
      </c>
      <c r="E350" s="33" t="str">
        <f t="shared" si="11"/>
        <v>00:26</v>
      </c>
      <c r="F350" s="12">
        <v>76</v>
      </c>
      <c r="G350" s="12">
        <v>69.460000000000008</v>
      </c>
      <c r="H350" s="12">
        <v>78.52</v>
      </c>
      <c r="I350" s="12">
        <v>71.724999999999994</v>
      </c>
      <c r="J350" s="12">
        <v>73.989999999999995</v>
      </c>
      <c r="K350" s="12">
        <v>68.704999999999998</v>
      </c>
      <c r="L350" s="12">
        <v>80.785000000000011</v>
      </c>
      <c r="M350" s="12">
        <v>75</v>
      </c>
      <c r="N350" s="13">
        <v>74.273125000000007</v>
      </c>
      <c r="O350" s="17" t="s">
        <v>136</v>
      </c>
      <c r="P350" s="14" t="s">
        <v>8</v>
      </c>
      <c r="Q350" s="14" t="s">
        <v>15</v>
      </c>
      <c r="R350" s="14" t="s">
        <v>17</v>
      </c>
      <c r="S350" s="14" t="s">
        <v>143</v>
      </c>
    </row>
    <row r="351" spans="1:19" hidden="1" x14ac:dyDescent="0.3">
      <c r="A351" s="11">
        <v>44634.436099537037</v>
      </c>
      <c r="B351" s="11"/>
      <c r="C351" s="15">
        <v>44634</v>
      </c>
      <c r="D351" s="16">
        <v>0.43609953703703702</v>
      </c>
      <c r="E351" s="33" t="str">
        <f t="shared" si="11"/>
        <v>00:27</v>
      </c>
      <c r="F351" s="12">
        <v>72</v>
      </c>
      <c r="G351" s="12">
        <v>66.240000000000009</v>
      </c>
      <c r="H351" s="12">
        <v>74.88</v>
      </c>
      <c r="I351" s="12">
        <v>68.399999999999991</v>
      </c>
      <c r="J351" s="12">
        <v>70.56</v>
      </c>
      <c r="K351" s="12">
        <v>65.52</v>
      </c>
      <c r="L351" s="12">
        <v>77.040000000000006</v>
      </c>
      <c r="M351" s="12">
        <v>69.84</v>
      </c>
      <c r="N351" s="13">
        <v>70.56</v>
      </c>
      <c r="O351" s="17" t="s">
        <v>136</v>
      </c>
      <c r="P351" s="14" t="s">
        <v>8</v>
      </c>
      <c r="Q351" s="14" t="s">
        <v>15</v>
      </c>
      <c r="R351" s="14" t="s">
        <v>17</v>
      </c>
      <c r="S351" s="14" t="s">
        <v>143</v>
      </c>
    </row>
    <row r="352" spans="1:19" hidden="1" x14ac:dyDescent="0.3">
      <c r="A352" s="11">
        <v>44634.436793981484</v>
      </c>
      <c r="B352" s="11"/>
      <c r="C352" s="15">
        <v>44634</v>
      </c>
      <c r="D352" s="16">
        <v>0.43679398148148146</v>
      </c>
      <c r="E352" s="33" t="str">
        <f t="shared" si="11"/>
        <v>00:28</v>
      </c>
      <c r="F352" s="12">
        <v>77</v>
      </c>
      <c r="G352" s="12">
        <v>77.740000000000009</v>
      </c>
      <c r="H352" s="12">
        <v>87.88000000000001</v>
      </c>
      <c r="I352" s="12">
        <v>80.274999999999991</v>
      </c>
      <c r="J352" s="12">
        <v>82.81</v>
      </c>
      <c r="K352" s="12">
        <v>76.894999999999996</v>
      </c>
      <c r="L352" s="12">
        <v>90.415000000000006</v>
      </c>
      <c r="M352" s="12">
        <v>92</v>
      </c>
      <c r="N352" s="13">
        <v>83.126874999999998</v>
      </c>
      <c r="O352" s="17" t="s">
        <v>136</v>
      </c>
      <c r="P352" s="14" t="s">
        <v>8</v>
      </c>
      <c r="Q352" s="14" t="s">
        <v>15</v>
      </c>
      <c r="R352" s="14" t="s">
        <v>17</v>
      </c>
      <c r="S352" s="14" t="s">
        <v>143</v>
      </c>
    </row>
    <row r="353" spans="1:19" hidden="1" x14ac:dyDescent="0.3">
      <c r="A353" s="11">
        <v>44634.437488425923</v>
      </c>
      <c r="B353" s="11"/>
      <c r="C353" s="15">
        <v>44634</v>
      </c>
      <c r="D353" s="16">
        <v>0.43748842592592596</v>
      </c>
      <c r="E353" s="33" t="str">
        <f t="shared" si="11"/>
        <v>00:29</v>
      </c>
      <c r="F353" s="12">
        <v>54</v>
      </c>
      <c r="G353" s="12">
        <v>70.38000000000001</v>
      </c>
      <c r="H353" s="12">
        <v>79.56</v>
      </c>
      <c r="I353" s="12">
        <v>72.674999999999997</v>
      </c>
      <c r="J353" s="12">
        <v>74.97</v>
      </c>
      <c r="K353" s="12">
        <v>69.615000000000009</v>
      </c>
      <c r="L353" s="12">
        <v>81.855000000000004</v>
      </c>
      <c r="M353" s="12">
        <v>99</v>
      </c>
      <c r="N353" s="13">
        <v>75.256875000000008</v>
      </c>
      <c r="O353" s="17" t="s">
        <v>136</v>
      </c>
      <c r="P353" s="14" t="s">
        <v>8</v>
      </c>
      <c r="Q353" s="14" t="s">
        <v>15</v>
      </c>
      <c r="R353" s="14" t="s">
        <v>17</v>
      </c>
      <c r="S353" s="14" t="s">
        <v>143</v>
      </c>
    </row>
    <row r="354" spans="1:19" hidden="1" x14ac:dyDescent="0.3">
      <c r="A354" s="11">
        <v>44634.43818287037</v>
      </c>
      <c r="B354" s="11"/>
      <c r="C354" s="15">
        <v>44634</v>
      </c>
      <c r="D354" s="16">
        <v>0.43818287037037035</v>
      </c>
      <c r="E354" s="33" t="str">
        <f t="shared" si="11"/>
        <v>00:30</v>
      </c>
      <c r="F354" s="12">
        <v>72</v>
      </c>
      <c r="G354" s="12">
        <v>80.040000000000006</v>
      </c>
      <c r="H354" s="12">
        <v>90.48</v>
      </c>
      <c r="I354" s="12">
        <v>82.649999999999991</v>
      </c>
      <c r="J354" s="12">
        <v>85.26</v>
      </c>
      <c r="K354" s="12">
        <v>79.17</v>
      </c>
      <c r="L354" s="12">
        <v>93.09</v>
      </c>
      <c r="M354" s="12">
        <v>102</v>
      </c>
      <c r="N354" s="13">
        <v>85.586250000000007</v>
      </c>
      <c r="O354" s="17" t="s">
        <v>137</v>
      </c>
      <c r="P354" s="14" t="s">
        <v>8</v>
      </c>
      <c r="Q354" s="14" t="s">
        <v>15</v>
      </c>
      <c r="R354" s="14" t="s">
        <v>17</v>
      </c>
      <c r="S354" s="14" t="s">
        <v>143</v>
      </c>
    </row>
    <row r="355" spans="1:19" hidden="1" x14ac:dyDescent="0.3">
      <c r="A355" s="11">
        <v>44634.438194444447</v>
      </c>
      <c r="B355" s="11"/>
      <c r="C355" s="15">
        <v>44634</v>
      </c>
      <c r="D355" s="16">
        <v>0.4381944444444445</v>
      </c>
      <c r="E355" s="33" t="str">
        <f t="shared" si="11"/>
        <v>00:30</v>
      </c>
      <c r="F355" s="12">
        <v>81</v>
      </c>
      <c r="G355" s="12">
        <v>102</v>
      </c>
      <c r="H355" s="12">
        <v>93.600000000000009</v>
      </c>
      <c r="I355" s="12">
        <v>85.5</v>
      </c>
      <c r="J355" s="12">
        <v>88.2</v>
      </c>
      <c r="K355" s="12">
        <v>78</v>
      </c>
      <c r="L355" s="12">
        <v>96.300000000000011</v>
      </c>
      <c r="M355" s="12">
        <v>87.3</v>
      </c>
      <c r="N355" s="13">
        <v>88.987499999999983</v>
      </c>
      <c r="O355" s="17" t="s">
        <v>137</v>
      </c>
      <c r="P355" s="14" t="s">
        <v>8</v>
      </c>
      <c r="Q355" s="14" t="s">
        <v>15</v>
      </c>
      <c r="R355" s="14" t="s">
        <v>17</v>
      </c>
      <c r="S355" s="14" t="s">
        <v>143</v>
      </c>
    </row>
    <row r="356" spans="1:19" hidden="1" x14ac:dyDescent="0.3">
      <c r="A356" s="11">
        <v>44634.438831018517</v>
      </c>
      <c r="B356" s="11"/>
      <c r="C356" s="15">
        <v>44634</v>
      </c>
      <c r="D356" s="16">
        <v>0.43883101851851852</v>
      </c>
      <c r="E356" s="33" t="str">
        <f t="shared" si="11"/>
        <v>00:30</v>
      </c>
      <c r="F356" s="12">
        <v>59</v>
      </c>
      <c r="G356" s="12">
        <v>54.28</v>
      </c>
      <c r="H356" s="12">
        <v>61.36</v>
      </c>
      <c r="I356" s="12">
        <v>56.05</v>
      </c>
      <c r="J356" s="12">
        <v>57.82</v>
      </c>
      <c r="K356" s="12">
        <v>53.690000000000005</v>
      </c>
      <c r="L356" s="12">
        <v>63.13</v>
      </c>
      <c r="M356" s="12">
        <v>57.23</v>
      </c>
      <c r="N356" s="13">
        <v>57.82</v>
      </c>
      <c r="O356" s="17" t="s">
        <v>137</v>
      </c>
      <c r="P356" s="14" t="s">
        <v>8</v>
      </c>
      <c r="Q356" s="14" t="s">
        <v>15</v>
      </c>
      <c r="R356" s="14" t="s">
        <v>17</v>
      </c>
      <c r="S356" s="14" t="s">
        <v>143</v>
      </c>
    </row>
    <row r="357" spans="1:19" hidden="1" x14ac:dyDescent="0.3">
      <c r="A357" s="11">
        <v>44634.438877314817</v>
      </c>
      <c r="B357" s="11"/>
      <c r="C357" s="15">
        <v>44634</v>
      </c>
      <c r="D357" s="16">
        <v>0.43887731481481485</v>
      </c>
      <c r="E357" s="33" t="str">
        <f t="shared" si="11"/>
        <v>00:31</v>
      </c>
      <c r="F357" s="12">
        <v>65</v>
      </c>
      <c r="G357" s="12">
        <v>71.3</v>
      </c>
      <c r="H357" s="12">
        <v>80.600000000000009</v>
      </c>
      <c r="I357" s="12">
        <v>73.625</v>
      </c>
      <c r="J357" s="12">
        <v>75.95</v>
      </c>
      <c r="K357" s="12">
        <v>70.525000000000006</v>
      </c>
      <c r="L357" s="12">
        <v>82.925000000000011</v>
      </c>
      <c r="M357" s="12">
        <v>90</v>
      </c>
      <c r="N357" s="13">
        <v>76.240624999999994</v>
      </c>
      <c r="O357" s="17" t="s">
        <v>137</v>
      </c>
      <c r="P357" s="14" t="s">
        <v>8</v>
      </c>
      <c r="Q357" s="14" t="s">
        <v>15</v>
      </c>
      <c r="R357" s="14" t="s">
        <v>17</v>
      </c>
      <c r="S357" s="14" t="s">
        <v>143</v>
      </c>
    </row>
    <row r="358" spans="1:19" hidden="1" x14ac:dyDescent="0.3">
      <c r="A358" s="11">
        <v>44634.439571759256</v>
      </c>
      <c r="B358" s="11"/>
      <c r="C358" s="15">
        <v>44634</v>
      </c>
      <c r="D358" s="16">
        <v>0.43957175925925923</v>
      </c>
      <c r="E358" s="33" t="str">
        <f t="shared" si="11"/>
        <v>00:32</v>
      </c>
      <c r="F358" s="12">
        <v>54</v>
      </c>
      <c r="G358" s="12">
        <v>66.7</v>
      </c>
      <c r="H358" s="12">
        <v>75.400000000000006</v>
      </c>
      <c r="I358" s="12">
        <v>68.875</v>
      </c>
      <c r="J358" s="12">
        <v>71.05</v>
      </c>
      <c r="K358" s="12">
        <v>65.975000000000009</v>
      </c>
      <c r="L358" s="12">
        <v>77.575000000000003</v>
      </c>
      <c r="M358" s="12">
        <v>91</v>
      </c>
      <c r="N358" s="13">
        <v>71.321875000000006</v>
      </c>
      <c r="O358" s="17" t="s">
        <v>137</v>
      </c>
      <c r="P358" s="14" t="s">
        <v>8</v>
      </c>
      <c r="Q358" s="14" t="s">
        <v>15</v>
      </c>
      <c r="R358" s="14" t="s">
        <v>17</v>
      </c>
      <c r="S358" s="14" t="s">
        <v>143</v>
      </c>
    </row>
    <row r="359" spans="1:19" hidden="1" x14ac:dyDescent="0.3">
      <c r="A359" s="11">
        <v>44634.440266203703</v>
      </c>
      <c r="B359" s="11"/>
      <c r="C359" s="15">
        <v>44634</v>
      </c>
      <c r="D359" s="16">
        <v>0.44026620370370373</v>
      </c>
      <c r="E359" s="33" t="str">
        <f t="shared" si="11"/>
        <v>00:33</v>
      </c>
      <c r="F359" s="12">
        <v>91</v>
      </c>
      <c r="G359" s="12">
        <v>80.040000000000006</v>
      </c>
      <c r="H359" s="12">
        <v>90.48</v>
      </c>
      <c r="I359" s="12">
        <v>82.649999999999991</v>
      </c>
      <c r="J359" s="12">
        <v>85.26</v>
      </c>
      <c r="K359" s="12">
        <v>79.17</v>
      </c>
      <c r="L359" s="12">
        <v>93.09</v>
      </c>
      <c r="M359" s="12">
        <v>83</v>
      </c>
      <c r="N359" s="13">
        <v>85.586250000000007</v>
      </c>
      <c r="O359" s="17" t="s">
        <v>137</v>
      </c>
      <c r="P359" s="14" t="s">
        <v>9</v>
      </c>
      <c r="Q359" s="14" t="s">
        <v>15</v>
      </c>
      <c r="R359" s="14" t="s">
        <v>18</v>
      </c>
      <c r="S359" s="14" t="s">
        <v>143</v>
      </c>
    </row>
    <row r="360" spans="1:19" hidden="1" x14ac:dyDescent="0.3">
      <c r="A360" s="11">
        <v>44634.440347222226</v>
      </c>
      <c r="B360" s="11"/>
      <c r="C360" s="15">
        <v>44634</v>
      </c>
      <c r="D360" s="16">
        <v>0.44034722222222222</v>
      </c>
      <c r="E360" s="33" t="str">
        <f t="shared" si="11"/>
        <v>00:33</v>
      </c>
      <c r="F360" s="12">
        <v>107</v>
      </c>
      <c r="G360" s="12">
        <v>98.44</v>
      </c>
      <c r="H360" s="12">
        <v>111.28</v>
      </c>
      <c r="I360" s="12">
        <v>101.64999999999999</v>
      </c>
      <c r="J360" s="12">
        <v>104.86</v>
      </c>
      <c r="K360" s="12">
        <v>97.37</v>
      </c>
      <c r="L360" s="12">
        <v>114.49000000000001</v>
      </c>
      <c r="M360" s="12">
        <v>103.78999999999999</v>
      </c>
      <c r="N360" s="13">
        <v>104.86</v>
      </c>
      <c r="O360" s="17" t="s">
        <v>137</v>
      </c>
      <c r="P360" s="14" t="s">
        <v>9</v>
      </c>
      <c r="Q360" s="14" t="s">
        <v>15</v>
      </c>
      <c r="R360" s="14" t="s">
        <v>18</v>
      </c>
      <c r="S360" s="14" t="s">
        <v>143</v>
      </c>
    </row>
    <row r="361" spans="1:19" hidden="1" x14ac:dyDescent="0.3">
      <c r="A361" s="11">
        <v>44634.440960648149</v>
      </c>
      <c r="B361" s="11"/>
      <c r="C361" s="15">
        <v>44634</v>
      </c>
      <c r="D361" s="16">
        <v>0.44096064814814812</v>
      </c>
      <c r="E361" s="33" t="str">
        <f t="shared" si="11"/>
        <v>00:34</v>
      </c>
      <c r="F361" s="12">
        <v>108</v>
      </c>
      <c r="G361" s="12">
        <v>87.4</v>
      </c>
      <c r="H361" s="12">
        <v>98.8</v>
      </c>
      <c r="I361" s="12">
        <v>90.25</v>
      </c>
      <c r="J361" s="12">
        <v>93.1</v>
      </c>
      <c r="K361" s="12">
        <v>86.45</v>
      </c>
      <c r="L361" s="12">
        <v>101.65</v>
      </c>
      <c r="M361" s="12">
        <v>82</v>
      </c>
      <c r="N361" s="13">
        <v>93.456249999999997</v>
      </c>
      <c r="O361" s="17" t="s">
        <v>137</v>
      </c>
      <c r="P361" s="14" t="s">
        <v>9</v>
      </c>
      <c r="Q361" s="14" t="s">
        <v>15</v>
      </c>
      <c r="R361" s="14" t="s">
        <v>18</v>
      </c>
      <c r="S361" s="14" t="s">
        <v>143</v>
      </c>
    </row>
    <row r="362" spans="1:19" hidden="1" x14ac:dyDescent="0.3">
      <c r="A362" s="11">
        <v>44634.441655092596</v>
      </c>
      <c r="B362" s="11"/>
      <c r="C362" s="15">
        <v>44634</v>
      </c>
      <c r="D362" s="16">
        <v>0.44165509259259261</v>
      </c>
      <c r="E362" s="33" t="str">
        <f t="shared" si="11"/>
        <v>00:35</v>
      </c>
      <c r="F362" s="12">
        <v>108</v>
      </c>
      <c r="G362" s="12">
        <v>88.78</v>
      </c>
      <c r="H362" s="12">
        <v>100.36</v>
      </c>
      <c r="I362" s="12">
        <v>91.674999999999997</v>
      </c>
      <c r="J362" s="12">
        <v>94.57</v>
      </c>
      <c r="K362" s="12">
        <v>87.814999999999998</v>
      </c>
      <c r="L362" s="12">
        <v>103.25500000000001</v>
      </c>
      <c r="M362" s="12">
        <v>85</v>
      </c>
      <c r="N362" s="13">
        <v>94.931875000000005</v>
      </c>
      <c r="O362" s="17" t="s">
        <v>137</v>
      </c>
      <c r="P362" s="14" t="s">
        <v>9</v>
      </c>
      <c r="Q362" s="14" t="s">
        <v>15</v>
      </c>
      <c r="R362" s="14" t="s">
        <v>18</v>
      </c>
      <c r="S362" s="14" t="s">
        <v>143</v>
      </c>
    </row>
    <row r="363" spans="1:19" hidden="1" x14ac:dyDescent="0.3">
      <c r="A363" s="11">
        <v>44634.441666666666</v>
      </c>
      <c r="B363" s="11"/>
      <c r="C363" s="15">
        <v>44634</v>
      </c>
      <c r="D363" s="16">
        <v>0.44166666666666665</v>
      </c>
      <c r="E363" s="33" t="str">
        <f t="shared" si="11"/>
        <v>00:35</v>
      </c>
      <c r="F363" s="12">
        <v>82.8</v>
      </c>
      <c r="G363" s="12">
        <v>84.64</v>
      </c>
      <c r="H363" s="12">
        <v>95.68</v>
      </c>
      <c r="I363" s="12">
        <v>87.399999999999991</v>
      </c>
      <c r="J363" s="12">
        <v>90.16</v>
      </c>
      <c r="K363" s="12">
        <v>92</v>
      </c>
      <c r="L363" s="12">
        <v>98.440000000000012</v>
      </c>
      <c r="M363" s="12">
        <v>89.24</v>
      </c>
      <c r="N363" s="13">
        <v>90.045000000000002</v>
      </c>
      <c r="O363" s="17" t="s">
        <v>137</v>
      </c>
      <c r="P363" s="14" t="s">
        <v>9</v>
      </c>
      <c r="Q363" s="14" t="s">
        <v>15</v>
      </c>
      <c r="R363" s="14" t="s">
        <v>18</v>
      </c>
      <c r="S363" s="14" t="s">
        <v>143</v>
      </c>
    </row>
    <row r="364" spans="1:19" hidden="1" x14ac:dyDescent="0.3">
      <c r="A364" s="11">
        <v>44634.441678240742</v>
      </c>
      <c r="B364" s="11"/>
      <c r="C364" s="15">
        <v>44634</v>
      </c>
      <c r="D364" s="16">
        <v>0.44167824074074075</v>
      </c>
      <c r="E364" s="33" t="str">
        <f t="shared" si="11"/>
        <v>00:35</v>
      </c>
      <c r="F364" s="12">
        <v>80.100000000000009</v>
      </c>
      <c r="G364" s="12">
        <v>89</v>
      </c>
      <c r="H364" s="12">
        <v>92.56</v>
      </c>
      <c r="I364" s="12">
        <v>84.55</v>
      </c>
      <c r="J364" s="12">
        <v>87.22</v>
      </c>
      <c r="K364" s="12">
        <v>80.990000000000009</v>
      </c>
      <c r="L364" s="12">
        <v>95.23</v>
      </c>
      <c r="M364" s="12">
        <v>86.33</v>
      </c>
      <c r="N364" s="13">
        <v>86.997500000000016</v>
      </c>
      <c r="O364" s="17" t="s">
        <v>137</v>
      </c>
      <c r="P364" s="14" t="s">
        <v>9</v>
      </c>
      <c r="Q364" s="14" t="s">
        <v>15</v>
      </c>
      <c r="R364" s="14" t="s">
        <v>18</v>
      </c>
      <c r="S364" s="14" t="s">
        <v>143</v>
      </c>
    </row>
    <row r="365" spans="1:19" hidden="1" x14ac:dyDescent="0.3">
      <c r="A365" s="11">
        <v>44634.441828703704</v>
      </c>
      <c r="B365" s="11"/>
      <c r="C365" s="15">
        <v>44634</v>
      </c>
      <c r="D365" s="16">
        <v>0.4418287037037037</v>
      </c>
      <c r="E365" s="33" t="str">
        <f t="shared" si="11"/>
        <v>00:35</v>
      </c>
      <c r="F365" s="12">
        <v>112</v>
      </c>
      <c r="G365" s="12">
        <v>103.04</v>
      </c>
      <c r="H365" s="12">
        <v>116.48</v>
      </c>
      <c r="I365" s="12">
        <v>106.39999999999999</v>
      </c>
      <c r="J365" s="12">
        <v>109.75999999999999</v>
      </c>
      <c r="K365" s="12">
        <v>101.92</v>
      </c>
      <c r="L365" s="12">
        <v>119.84</v>
      </c>
      <c r="M365" s="12">
        <v>108.64</v>
      </c>
      <c r="N365" s="13">
        <v>109.76</v>
      </c>
      <c r="O365" s="17" t="s">
        <v>137</v>
      </c>
      <c r="P365" s="14" t="s">
        <v>9</v>
      </c>
      <c r="Q365" s="14" t="s">
        <v>15</v>
      </c>
      <c r="R365" s="14" t="s">
        <v>18</v>
      </c>
      <c r="S365" s="14" t="s">
        <v>143</v>
      </c>
    </row>
    <row r="366" spans="1:19" hidden="1" x14ac:dyDescent="0.3">
      <c r="A366" s="11">
        <v>44634.441990740743</v>
      </c>
      <c r="B366" s="11"/>
      <c r="C366" s="15">
        <v>44634</v>
      </c>
      <c r="D366" s="16">
        <v>0.4419907407407408</v>
      </c>
      <c r="E366" s="33" t="str">
        <f t="shared" si="11"/>
        <v>00:35</v>
      </c>
      <c r="F366" s="12">
        <v>104</v>
      </c>
      <c r="G366" s="12">
        <v>95.68</v>
      </c>
      <c r="H366" s="12">
        <v>108.16</v>
      </c>
      <c r="I366" s="12">
        <v>98.8</v>
      </c>
      <c r="J366" s="12">
        <v>101.92</v>
      </c>
      <c r="K366" s="12">
        <v>94.64</v>
      </c>
      <c r="L366" s="12">
        <v>111.28</v>
      </c>
      <c r="M366" s="12">
        <v>100.88</v>
      </c>
      <c r="N366" s="13">
        <v>101.92</v>
      </c>
      <c r="O366" s="17" t="s">
        <v>137</v>
      </c>
      <c r="P366" s="14" t="s">
        <v>9</v>
      </c>
      <c r="Q366" s="14" t="s">
        <v>15</v>
      </c>
      <c r="R366" s="14" t="s">
        <v>18</v>
      </c>
      <c r="S366" s="14" t="s">
        <v>143</v>
      </c>
    </row>
    <row r="367" spans="1:19" hidden="1" x14ac:dyDescent="0.3">
      <c r="A367" s="11">
        <v>44634.442349537036</v>
      </c>
      <c r="B367" s="11"/>
      <c r="C367" s="15">
        <v>44634</v>
      </c>
      <c r="D367" s="16">
        <v>0.442349537037037</v>
      </c>
      <c r="E367" s="33" t="str">
        <f t="shared" si="11"/>
        <v>00:36</v>
      </c>
      <c r="F367" s="12">
        <v>107</v>
      </c>
      <c r="G367" s="12">
        <v>92.92</v>
      </c>
      <c r="H367" s="12">
        <v>105.04</v>
      </c>
      <c r="I367" s="12">
        <v>95.949999999999989</v>
      </c>
      <c r="J367" s="12">
        <v>98.98</v>
      </c>
      <c r="K367" s="12">
        <v>91.91</v>
      </c>
      <c r="L367" s="12">
        <v>108.07000000000001</v>
      </c>
      <c r="M367" s="12">
        <v>95</v>
      </c>
      <c r="N367" s="13">
        <v>99.358750000000015</v>
      </c>
      <c r="O367" s="17" t="s">
        <v>137</v>
      </c>
      <c r="P367" s="14" t="s">
        <v>9</v>
      </c>
      <c r="Q367" s="14" t="s">
        <v>15</v>
      </c>
      <c r="R367" s="14" t="s">
        <v>18</v>
      </c>
      <c r="S367" s="14" t="s">
        <v>143</v>
      </c>
    </row>
    <row r="368" spans="1:19" hidden="1" x14ac:dyDescent="0.3">
      <c r="A368" s="11">
        <v>44634.443043981482</v>
      </c>
      <c r="B368" s="11"/>
      <c r="C368" s="15">
        <v>44634</v>
      </c>
      <c r="D368" s="16">
        <v>0.4430439814814815</v>
      </c>
      <c r="E368" s="33" t="str">
        <f t="shared" si="11"/>
        <v>00:37</v>
      </c>
      <c r="F368" s="12">
        <v>104</v>
      </c>
      <c r="G368" s="12">
        <v>86.48</v>
      </c>
      <c r="H368" s="12">
        <v>97.76</v>
      </c>
      <c r="I368" s="12">
        <v>89.3</v>
      </c>
      <c r="J368" s="12">
        <v>92.12</v>
      </c>
      <c r="K368" s="12">
        <v>85.54</v>
      </c>
      <c r="L368" s="12">
        <v>100.58000000000001</v>
      </c>
      <c r="M368" s="12">
        <v>84</v>
      </c>
      <c r="N368" s="13">
        <v>92.472500000000011</v>
      </c>
      <c r="O368" s="17" t="s">
        <v>137</v>
      </c>
      <c r="P368" s="14" t="s">
        <v>9</v>
      </c>
      <c r="Q368" s="14" t="s">
        <v>15</v>
      </c>
      <c r="R368" s="14" t="s">
        <v>18</v>
      </c>
      <c r="S368" s="14" t="s">
        <v>143</v>
      </c>
    </row>
    <row r="369" spans="1:19" hidden="1" x14ac:dyDescent="0.3">
      <c r="A369" s="11">
        <v>44634.443333333336</v>
      </c>
      <c r="B369" s="11"/>
      <c r="C369" s="15">
        <v>44634</v>
      </c>
      <c r="D369" s="16">
        <v>0.44333333333333336</v>
      </c>
      <c r="E369" s="33" t="str">
        <f t="shared" si="11"/>
        <v>00:37</v>
      </c>
      <c r="F369" s="12">
        <v>72</v>
      </c>
      <c r="G369" s="12">
        <v>73.600000000000009</v>
      </c>
      <c r="H369" s="12">
        <v>83.2</v>
      </c>
      <c r="I369" s="12">
        <v>76</v>
      </c>
      <c r="J369" s="12">
        <v>78.400000000000006</v>
      </c>
      <c r="K369" s="12">
        <v>72.8</v>
      </c>
      <c r="L369" s="12">
        <v>85.600000000000009</v>
      </c>
      <c r="M369" s="12">
        <v>80</v>
      </c>
      <c r="N369" s="13">
        <v>77.7</v>
      </c>
      <c r="O369" s="17" t="s">
        <v>137</v>
      </c>
      <c r="P369" s="14" t="s">
        <v>9</v>
      </c>
      <c r="Q369" s="14" t="s">
        <v>15</v>
      </c>
      <c r="R369" s="14" t="s">
        <v>18</v>
      </c>
      <c r="S369" s="14" t="s">
        <v>143</v>
      </c>
    </row>
    <row r="370" spans="1:19" hidden="1" x14ac:dyDescent="0.3">
      <c r="A370" s="11">
        <v>44634.443692129629</v>
      </c>
      <c r="B370" s="11"/>
      <c r="C370" s="15">
        <v>44634</v>
      </c>
      <c r="D370" s="16">
        <v>0.44369212962962962</v>
      </c>
      <c r="E370" s="33" t="str">
        <f t="shared" si="11"/>
        <v>00:37</v>
      </c>
      <c r="F370" s="12">
        <v>77.400000000000006</v>
      </c>
      <c r="G370" s="12">
        <v>79.12</v>
      </c>
      <c r="H370" s="12">
        <v>89.44</v>
      </c>
      <c r="I370" s="12">
        <v>81.7</v>
      </c>
      <c r="J370" s="12">
        <v>84.28</v>
      </c>
      <c r="K370" s="12">
        <v>78.260000000000005</v>
      </c>
      <c r="L370" s="12">
        <v>92.02000000000001</v>
      </c>
      <c r="M370" s="12">
        <v>86</v>
      </c>
      <c r="N370" s="13">
        <v>83.527500000000003</v>
      </c>
      <c r="O370" s="17" t="s">
        <v>137</v>
      </c>
      <c r="P370" s="14" t="s">
        <v>9</v>
      </c>
      <c r="Q370" s="14" t="s">
        <v>15</v>
      </c>
      <c r="R370" s="14" t="s">
        <v>18</v>
      </c>
      <c r="S370" s="14" t="s">
        <v>143</v>
      </c>
    </row>
    <row r="371" spans="1:19" hidden="1" x14ac:dyDescent="0.3">
      <c r="A371" s="11">
        <v>44634.443738425929</v>
      </c>
      <c r="B371" s="11"/>
      <c r="C371" s="15">
        <v>44634</v>
      </c>
      <c r="D371" s="16">
        <v>0.44373842592592588</v>
      </c>
      <c r="E371" s="33" t="str">
        <f t="shared" ref="E371:E434" si="12">TEXT(D371-$D$306,"hh:mm")</f>
        <v>00:38</v>
      </c>
      <c r="F371" s="12">
        <v>102</v>
      </c>
      <c r="G371" s="12">
        <v>86.02000000000001</v>
      </c>
      <c r="H371" s="12">
        <v>97.240000000000009</v>
      </c>
      <c r="I371" s="12">
        <v>88.825000000000003</v>
      </c>
      <c r="J371" s="12">
        <v>91.63</v>
      </c>
      <c r="K371" s="12">
        <v>85.085000000000008</v>
      </c>
      <c r="L371" s="12">
        <v>100.045</v>
      </c>
      <c r="M371" s="12">
        <v>85</v>
      </c>
      <c r="N371" s="13">
        <v>91.980624999999989</v>
      </c>
      <c r="O371" s="17" t="s">
        <v>137</v>
      </c>
      <c r="P371" s="14" t="s">
        <v>9</v>
      </c>
      <c r="Q371" s="14" t="s">
        <v>15</v>
      </c>
      <c r="R371" s="14" t="s">
        <v>18</v>
      </c>
      <c r="S371" s="14" t="s">
        <v>143</v>
      </c>
    </row>
    <row r="372" spans="1:19" hidden="1" x14ac:dyDescent="0.3">
      <c r="A372" s="11">
        <v>44634.443865740737</v>
      </c>
      <c r="B372" s="11"/>
      <c r="C372" s="15">
        <v>44634</v>
      </c>
      <c r="D372" s="16">
        <v>0.44386574074074076</v>
      </c>
      <c r="E372" s="33" t="str">
        <f t="shared" si="12"/>
        <v>00:38</v>
      </c>
      <c r="F372" s="12">
        <v>76.5</v>
      </c>
      <c r="G372" s="12">
        <v>78.2</v>
      </c>
      <c r="H372" s="12">
        <v>88.4</v>
      </c>
      <c r="I372" s="12">
        <v>80.75</v>
      </c>
      <c r="J372" s="12">
        <v>83.3</v>
      </c>
      <c r="K372" s="12">
        <v>77.350000000000009</v>
      </c>
      <c r="L372" s="12">
        <v>90.95</v>
      </c>
      <c r="M372" s="12">
        <v>85</v>
      </c>
      <c r="N372" s="13">
        <v>82.556250000000006</v>
      </c>
      <c r="O372" s="17" t="s">
        <v>137</v>
      </c>
      <c r="P372" s="14" t="s">
        <v>9</v>
      </c>
      <c r="Q372" s="14" t="s">
        <v>15</v>
      </c>
      <c r="R372" s="14" t="s">
        <v>18</v>
      </c>
      <c r="S372" s="14" t="s">
        <v>143</v>
      </c>
    </row>
    <row r="373" spans="1:19" hidden="1" x14ac:dyDescent="0.3">
      <c r="A373" s="11">
        <v>44634.444027777776</v>
      </c>
      <c r="B373" s="11"/>
      <c r="C373" s="15">
        <v>44634</v>
      </c>
      <c r="D373" s="16">
        <v>0.44402777777777774</v>
      </c>
      <c r="E373" s="33" t="str">
        <f t="shared" si="12"/>
        <v>00:38</v>
      </c>
      <c r="F373" s="12">
        <v>75.600000000000009</v>
      </c>
      <c r="G373" s="12">
        <v>77.28</v>
      </c>
      <c r="H373" s="12">
        <v>87.36</v>
      </c>
      <c r="I373" s="12">
        <v>79.8</v>
      </c>
      <c r="J373" s="12">
        <v>82.32</v>
      </c>
      <c r="K373" s="12">
        <v>76.44</v>
      </c>
      <c r="L373" s="12">
        <v>89.88000000000001</v>
      </c>
      <c r="M373" s="12">
        <v>84</v>
      </c>
      <c r="N373" s="13">
        <v>81.585000000000008</v>
      </c>
      <c r="O373" s="17" t="s">
        <v>137</v>
      </c>
      <c r="P373" s="14" t="s">
        <v>9</v>
      </c>
      <c r="Q373" s="14" t="s">
        <v>15</v>
      </c>
      <c r="R373" s="14" t="s">
        <v>18</v>
      </c>
      <c r="S373" s="14" t="s">
        <v>143</v>
      </c>
    </row>
    <row r="374" spans="1:19" hidden="1" x14ac:dyDescent="0.3">
      <c r="A374" s="11">
        <v>44634.444085648145</v>
      </c>
      <c r="B374" s="11"/>
      <c r="C374" s="15">
        <v>44634</v>
      </c>
      <c r="D374" s="16">
        <v>0.44408564814814816</v>
      </c>
      <c r="E374" s="33" t="str">
        <f t="shared" si="12"/>
        <v>00:38</v>
      </c>
      <c r="F374" s="12">
        <v>106</v>
      </c>
      <c r="G374" s="12">
        <v>97.52000000000001</v>
      </c>
      <c r="H374" s="12">
        <v>110.24000000000001</v>
      </c>
      <c r="I374" s="12">
        <v>100.69999999999999</v>
      </c>
      <c r="J374" s="12">
        <v>103.88</v>
      </c>
      <c r="K374" s="12">
        <v>96.460000000000008</v>
      </c>
      <c r="L374" s="12">
        <v>113.42</v>
      </c>
      <c r="M374" s="12">
        <v>102.82</v>
      </c>
      <c r="N374" s="13">
        <v>103.88</v>
      </c>
      <c r="O374" s="17" t="s">
        <v>137</v>
      </c>
      <c r="P374" s="14" t="s">
        <v>9</v>
      </c>
      <c r="Q374" s="14" t="s">
        <v>15</v>
      </c>
      <c r="R374" s="14" t="s">
        <v>18</v>
      </c>
      <c r="S374" s="14" t="s">
        <v>143</v>
      </c>
    </row>
    <row r="375" spans="1:19" hidden="1" x14ac:dyDescent="0.3">
      <c r="A375" s="11">
        <v>44634.444143518522</v>
      </c>
      <c r="B375" s="11"/>
      <c r="C375" s="15">
        <v>44634</v>
      </c>
      <c r="D375" s="16">
        <v>0.44414351851851852</v>
      </c>
      <c r="E375" s="33" t="str">
        <f t="shared" si="12"/>
        <v>00:38</v>
      </c>
      <c r="F375" s="12">
        <v>76.5</v>
      </c>
      <c r="G375" s="12">
        <v>78.2</v>
      </c>
      <c r="H375" s="12">
        <v>88.4</v>
      </c>
      <c r="I375" s="12">
        <v>80.75</v>
      </c>
      <c r="J375" s="12">
        <v>83.3</v>
      </c>
      <c r="K375" s="12">
        <v>77.350000000000009</v>
      </c>
      <c r="L375" s="12">
        <v>90.95</v>
      </c>
      <c r="M375" s="12">
        <v>85</v>
      </c>
      <c r="N375" s="13">
        <v>82.556250000000006</v>
      </c>
      <c r="O375" s="17" t="s">
        <v>137</v>
      </c>
      <c r="P375" s="14" t="s">
        <v>9</v>
      </c>
      <c r="Q375" s="14" t="s">
        <v>15</v>
      </c>
      <c r="R375" s="14" t="s">
        <v>18</v>
      </c>
      <c r="S375" s="14" t="s">
        <v>143</v>
      </c>
    </row>
    <row r="376" spans="1:19" hidden="1" x14ac:dyDescent="0.3">
      <c r="A376" s="11">
        <v>44634.444328703707</v>
      </c>
      <c r="B376" s="11"/>
      <c r="C376" s="15">
        <v>44634</v>
      </c>
      <c r="D376" s="16">
        <v>0.44432870370370375</v>
      </c>
      <c r="E376" s="33" t="str">
        <f t="shared" si="12"/>
        <v>00:38</v>
      </c>
      <c r="F376" s="12">
        <v>75.600000000000009</v>
      </c>
      <c r="G376" s="12">
        <v>77.28</v>
      </c>
      <c r="H376" s="12">
        <v>87.36</v>
      </c>
      <c r="I376" s="12">
        <v>79.8</v>
      </c>
      <c r="J376" s="12">
        <v>82.32</v>
      </c>
      <c r="K376" s="12">
        <v>76.44</v>
      </c>
      <c r="L376" s="12">
        <v>89.88000000000001</v>
      </c>
      <c r="M376" s="12">
        <v>84</v>
      </c>
      <c r="N376" s="13">
        <v>81.585000000000008</v>
      </c>
      <c r="O376" s="17" t="s">
        <v>137</v>
      </c>
      <c r="P376" s="14" t="s">
        <v>9</v>
      </c>
      <c r="Q376" s="14" t="s">
        <v>15</v>
      </c>
      <c r="R376" s="14" t="s">
        <v>18</v>
      </c>
      <c r="S376" s="14" t="s">
        <v>143</v>
      </c>
    </row>
    <row r="377" spans="1:19" hidden="1" x14ac:dyDescent="0.3">
      <c r="A377" s="11">
        <v>44634.444432870368</v>
      </c>
      <c r="B377" s="11"/>
      <c r="C377" s="15">
        <v>44634</v>
      </c>
      <c r="D377" s="16">
        <v>0.44443287037037038</v>
      </c>
      <c r="E377" s="33" t="str">
        <f t="shared" si="12"/>
        <v>00:39</v>
      </c>
      <c r="F377" s="12">
        <v>104</v>
      </c>
      <c r="G377" s="12">
        <v>86.48</v>
      </c>
      <c r="H377" s="12">
        <v>97.76</v>
      </c>
      <c r="I377" s="12">
        <v>89.3</v>
      </c>
      <c r="J377" s="12">
        <v>92.12</v>
      </c>
      <c r="K377" s="12">
        <v>85.54</v>
      </c>
      <c r="L377" s="12">
        <v>100.58000000000001</v>
      </c>
      <c r="M377" s="12">
        <v>84</v>
      </c>
      <c r="N377" s="13">
        <v>92.472500000000011</v>
      </c>
      <c r="O377" s="17" t="s">
        <v>137</v>
      </c>
      <c r="P377" s="14" t="s">
        <v>9</v>
      </c>
      <c r="Q377" s="14" t="s">
        <v>15</v>
      </c>
      <c r="R377" s="14" t="s">
        <v>18</v>
      </c>
      <c r="S377" s="14" t="s">
        <v>143</v>
      </c>
    </row>
    <row r="378" spans="1:19" hidden="1" x14ac:dyDescent="0.3">
      <c r="A378" s="11">
        <v>44634.444710648146</v>
      </c>
      <c r="B378" s="11"/>
      <c r="C378" s="15">
        <v>44634</v>
      </c>
      <c r="D378" s="16">
        <v>0.44471064814814815</v>
      </c>
      <c r="E378" s="33" t="str">
        <f t="shared" si="12"/>
        <v>00:39</v>
      </c>
      <c r="F378" s="12">
        <v>72.900000000000006</v>
      </c>
      <c r="G378" s="12">
        <v>74.52000000000001</v>
      </c>
      <c r="H378" s="12">
        <v>84.240000000000009</v>
      </c>
      <c r="I378" s="12">
        <v>76.95</v>
      </c>
      <c r="J378" s="12">
        <v>79.38</v>
      </c>
      <c r="K378" s="12">
        <v>73.710000000000008</v>
      </c>
      <c r="L378" s="12">
        <v>86.67</v>
      </c>
      <c r="M378" s="12">
        <v>81</v>
      </c>
      <c r="N378" s="13">
        <v>78.671250000000001</v>
      </c>
      <c r="O378" s="17" t="s">
        <v>137</v>
      </c>
      <c r="P378" s="14" t="s">
        <v>9</v>
      </c>
      <c r="Q378" s="14" t="s">
        <v>15</v>
      </c>
      <c r="R378" s="14" t="s">
        <v>18</v>
      </c>
      <c r="S378" s="14" t="s">
        <v>143</v>
      </c>
    </row>
    <row r="379" spans="1:19" hidden="1" x14ac:dyDescent="0.3">
      <c r="A379" s="11">
        <v>44634.445127314815</v>
      </c>
      <c r="B379" s="11"/>
      <c r="C379" s="15">
        <v>44634</v>
      </c>
      <c r="D379" s="16">
        <v>0.44512731481481477</v>
      </c>
      <c r="E379" s="33" t="str">
        <f t="shared" si="12"/>
        <v>00:40</v>
      </c>
      <c r="F379" s="12">
        <v>108</v>
      </c>
      <c r="G379" s="12">
        <v>86.94</v>
      </c>
      <c r="H379" s="12">
        <v>98.28</v>
      </c>
      <c r="I379" s="12">
        <v>89.774999999999991</v>
      </c>
      <c r="J379" s="12">
        <v>92.61</v>
      </c>
      <c r="K379" s="12">
        <v>85.995000000000005</v>
      </c>
      <c r="L379" s="12">
        <v>101.11500000000001</v>
      </c>
      <c r="M379" s="12">
        <v>81</v>
      </c>
      <c r="N379" s="13">
        <v>92.964375000000004</v>
      </c>
      <c r="O379" s="17" t="s">
        <v>137</v>
      </c>
      <c r="P379" s="14" t="s">
        <v>9</v>
      </c>
      <c r="Q379" s="14" t="s">
        <v>15</v>
      </c>
      <c r="R379" s="14" t="s">
        <v>18</v>
      </c>
      <c r="S379" s="14" t="s">
        <v>143</v>
      </c>
    </row>
    <row r="380" spans="1:19" hidden="1" x14ac:dyDescent="0.3">
      <c r="A380" s="11">
        <v>44634.445138888892</v>
      </c>
      <c r="B380" s="11"/>
      <c r="C380" s="15">
        <v>44634</v>
      </c>
      <c r="D380" s="16">
        <v>0.44513888888888892</v>
      </c>
      <c r="E380" s="33" t="str">
        <f t="shared" si="12"/>
        <v>00:40</v>
      </c>
      <c r="F380" s="12">
        <v>85.95</v>
      </c>
      <c r="G380" s="12">
        <v>91</v>
      </c>
      <c r="H380" s="12">
        <v>99.320000000000007</v>
      </c>
      <c r="I380" s="12">
        <v>90.724999999999994</v>
      </c>
      <c r="J380" s="12">
        <v>93.59</v>
      </c>
      <c r="K380" s="12">
        <v>100</v>
      </c>
      <c r="L380" s="12">
        <v>102.185</v>
      </c>
      <c r="M380" s="12">
        <v>92.634999999999991</v>
      </c>
      <c r="N380" s="13">
        <v>94.425624999999997</v>
      </c>
      <c r="O380" s="17" t="s">
        <v>137</v>
      </c>
      <c r="P380" s="14" t="s">
        <v>9</v>
      </c>
      <c r="Q380" s="14" t="s">
        <v>15</v>
      </c>
      <c r="R380" s="14" t="s">
        <v>18</v>
      </c>
      <c r="S380" s="14" t="s">
        <v>143</v>
      </c>
    </row>
    <row r="381" spans="1:19" hidden="1" x14ac:dyDescent="0.3">
      <c r="A381" s="11">
        <v>44634.445821759262</v>
      </c>
      <c r="B381" s="11"/>
      <c r="C381" s="15">
        <v>44634</v>
      </c>
      <c r="D381" s="16">
        <v>0.44582175925925926</v>
      </c>
      <c r="E381" s="33" t="str">
        <f t="shared" si="12"/>
        <v>00:41</v>
      </c>
      <c r="F381" s="12">
        <v>107</v>
      </c>
      <c r="G381" s="12">
        <v>87.86</v>
      </c>
      <c r="H381" s="12">
        <v>99.320000000000007</v>
      </c>
      <c r="I381" s="12">
        <v>90.724999999999994</v>
      </c>
      <c r="J381" s="12">
        <v>93.59</v>
      </c>
      <c r="K381" s="12">
        <v>86.905000000000001</v>
      </c>
      <c r="L381" s="12">
        <v>102.185</v>
      </c>
      <c r="M381" s="12">
        <v>84</v>
      </c>
      <c r="N381" s="13">
        <v>93.948125000000005</v>
      </c>
      <c r="O381" s="17" t="s">
        <v>137</v>
      </c>
      <c r="P381" s="14" t="s">
        <v>9</v>
      </c>
      <c r="Q381" s="14" t="s">
        <v>15</v>
      </c>
      <c r="R381" s="14" t="s">
        <v>18</v>
      </c>
      <c r="S381" s="14" t="s">
        <v>143</v>
      </c>
    </row>
    <row r="382" spans="1:19" hidden="1" x14ac:dyDescent="0.3">
      <c r="A382" s="11">
        <v>44634.446215277778</v>
      </c>
      <c r="B382" s="11"/>
      <c r="C382" s="15">
        <v>44634</v>
      </c>
      <c r="D382" s="16">
        <v>0.44621527777777775</v>
      </c>
      <c r="E382" s="33" t="str">
        <f t="shared" si="12"/>
        <v>00:41</v>
      </c>
      <c r="F382" s="12">
        <v>91.8</v>
      </c>
      <c r="G382" s="12">
        <v>93.84</v>
      </c>
      <c r="H382" s="12">
        <v>106.08</v>
      </c>
      <c r="I382" s="12">
        <v>96.899999999999991</v>
      </c>
      <c r="J382" s="12">
        <v>99.96</v>
      </c>
      <c r="K382" s="12">
        <v>92.820000000000007</v>
      </c>
      <c r="L382" s="12">
        <v>109.14</v>
      </c>
      <c r="M382" s="12">
        <v>102</v>
      </c>
      <c r="N382" s="13">
        <v>99.067499999999995</v>
      </c>
      <c r="O382" s="17" t="s">
        <v>137</v>
      </c>
      <c r="P382" s="14" t="s">
        <v>9</v>
      </c>
      <c r="Q382" s="14" t="s">
        <v>15</v>
      </c>
      <c r="R382" s="14" t="s">
        <v>18</v>
      </c>
      <c r="S382" s="14" t="s">
        <v>143</v>
      </c>
    </row>
    <row r="383" spans="1:19" hidden="1" x14ac:dyDescent="0.3">
      <c r="A383" s="11">
        <v>44634.446516203701</v>
      </c>
      <c r="B383" s="11"/>
      <c r="C383" s="15">
        <v>44634</v>
      </c>
      <c r="D383" s="16">
        <v>0.44651620370370365</v>
      </c>
      <c r="E383" s="33" t="str">
        <f t="shared" si="12"/>
        <v>00:42</v>
      </c>
      <c r="F383" s="12">
        <v>107</v>
      </c>
      <c r="G383" s="12">
        <v>92.92</v>
      </c>
      <c r="H383" s="12">
        <v>105.04</v>
      </c>
      <c r="I383" s="12">
        <v>95.949999999999989</v>
      </c>
      <c r="J383" s="12">
        <v>98.98</v>
      </c>
      <c r="K383" s="12">
        <v>91.91</v>
      </c>
      <c r="L383" s="12">
        <v>108.07000000000001</v>
      </c>
      <c r="M383" s="12">
        <v>95</v>
      </c>
      <c r="N383" s="13">
        <v>99.358750000000015</v>
      </c>
      <c r="O383" s="17" t="s">
        <v>137</v>
      </c>
      <c r="P383" s="14" t="s">
        <v>9</v>
      </c>
      <c r="Q383" s="14" t="s">
        <v>15</v>
      </c>
      <c r="R383" s="14" t="s">
        <v>18</v>
      </c>
      <c r="S383" s="14" t="s">
        <v>143</v>
      </c>
    </row>
    <row r="384" spans="1:19" hidden="1" x14ac:dyDescent="0.3">
      <c r="A384" s="11">
        <v>44634.447210648148</v>
      </c>
      <c r="B384" s="11"/>
      <c r="C384" s="15">
        <v>44634</v>
      </c>
      <c r="D384" s="16">
        <v>0.44721064814814815</v>
      </c>
      <c r="E384" s="33" t="str">
        <f t="shared" si="12"/>
        <v>00:43</v>
      </c>
      <c r="F384" s="12">
        <v>105</v>
      </c>
      <c r="G384" s="12">
        <v>98.44</v>
      </c>
      <c r="H384" s="12">
        <v>111.28</v>
      </c>
      <c r="I384" s="12">
        <v>101.64999999999999</v>
      </c>
      <c r="J384" s="12">
        <v>104.86</v>
      </c>
      <c r="K384" s="12">
        <v>97.37</v>
      </c>
      <c r="L384" s="12">
        <v>114.49000000000001</v>
      </c>
      <c r="M384" s="12">
        <v>109</v>
      </c>
      <c r="N384" s="13">
        <v>105.26125</v>
      </c>
      <c r="O384" s="17" t="s">
        <v>137</v>
      </c>
      <c r="P384" s="14" t="s">
        <v>9</v>
      </c>
      <c r="Q384" s="14" t="s">
        <v>15</v>
      </c>
      <c r="R384" s="14" t="s">
        <v>18</v>
      </c>
      <c r="S384" s="14" t="s">
        <v>143</v>
      </c>
    </row>
    <row r="385" spans="1:19" hidden="1" x14ac:dyDescent="0.3">
      <c r="A385" s="11">
        <v>44634.447905092595</v>
      </c>
      <c r="B385" s="11"/>
      <c r="C385" s="15">
        <v>44634</v>
      </c>
      <c r="D385" s="16">
        <v>0.44790509259259265</v>
      </c>
      <c r="E385" s="33" t="str">
        <f t="shared" si="12"/>
        <v>00:44</v>
      </c>
      <c r="F385" s="12">
        <v>105</v>
      </c>
      <c r="G385" s="12">
        <v>96.600000000000009</v>
      </c>
      <c r="H385" s="12">
        <v>109.2</v>
      </c>
      <c r="I385" s="12">
        <v>99.75</v>
      </c>
      <c r="J385" s="12">
        <v>102.89999999999999</v>
      </c>
      <c r="K385" s="12">
        <v>95.55</v>
      </c>
      <c r="L385" s="12">
        <v>112.35000000000001</v>
      </c>
      <c r="M385" s="12">
        <v>101.85</v>
      </c>
      <c r="N385" s="13">
        <v>102.9</v>
      </c>
      <c r="O385" s="17" t="s">
        <v>137</v>
      </c>
      <c r="P385" s="14" t="s">
        <v>9</v>
      </c>
      <c r="Q385" s="14" t="s">
        <v>15</v>
      </c>
      <c r="R385" s="14" t="s">
        <v>18</v>
      </c>
      <c r="S385" s="14" t="s">
        <v>143</v>
      </c>
    </row>
    <row r="386" spans="1:19" hidden="1" x14ac:dyDescent="0.3">
      <c r="A386" s="11">
        <v>44634.448599537034</v>
      </c>
      <c r="B386" s="11"/>
      <c r="C386" s="15">
        <v>44634</v>
      </c>
      <c r="D386" s="16">
        <v>0.44859953703703703</v>
      </c>
      <c r="E386" s="33" t="str">
        <f t="shared" si="12"/>
        <v>00:45</v>
      </c>
      <c r="F386" s="12">
        <v>96</v>
      </c>
      <c r="G386" s="12">
        <v>81.88000000000001</v>
      </c>
      <c r="H386" s="12">
        <v>92.56</v>
      </c>
      <c r="I386" s="12">
        <v>84.55</v>
      </c>
      <c r="J386" s="12">
        <v>87.22</v>
      </c>
      <c r="K386" s="12">
        <v>80.990000000000009</v>
      </c>
      <c r="L386" s="12">
        <v>95.23</v>
      </c>
      <c r="M386" s="12">
        <v>82</v>
      </c>
      <c r="N386" s="13">
        <v>87.553750000000008</v>
      </c>
      <c r="O386" s="17" t="s">
        <v>137</v>
      </c>
      <c r="P386" s="14" t="s">
        <v>9</v>
      </c>
      <c r="Q386" s="14" t="s">
        <v>15</v>
      </c>
      <c r="R386" s="14" t="s">
        <v>18</v>
      </c>
      <c r="S386" s="14" t="s">
        <v>143</v>
      </c>
    </row>
    <row r="387" spans="1:19" hidden="1" x14ac:dyDescent="0.3">
      <c r="A387" s="11">
        <v>44634.448611111111</v>
      </c>
      <c r="B387" s="11"/>
      <c r="C387" s="15">
        <v>44634</v>
      </c>
      <c r="D387" s="16">
        <v>0.44861111111111113</v>
      </c>
      <c r="E387" s="33" t="str">
        <f t="shared" si="12"/>
        <v>00:45</v>
      </c>
      <c r="F387" s="12">
        <v>82.8</v>
      </c>
      <c r="G387" s="12">
        <v>80</v>
      </c>
      <c r="H387" s="12">
        <v>95.68</v>
      </c>
      <c r="I387" s="12">
        <v>87.399999999999991</v>
      </c>
      <c r="J387" s="12">
        <v>90.16</v>
      </c>
      <c r="K387" s="12">
        <v>104</v>
      </c>
      <c r="L387" s="12">
        <v>98.440000000000012</v>
      </c>
      <c r="M387" s="12">
        <v>89.24</v>
      </c>
      <c r="N387" s="13">
        <v>90.965000000000003</v>
      </c>
      <c r="O387" s="17" t="s">
        <v>137</v>
      </c>
      <c r="P387" s="14" t="s">
        <v>9</v>
      </c>
      <c r="Q387" s="14" t="s">
        <v>15</v>
      </c>
      <c r="R387" s="14" t="s">
        <v>18</v>
      </c>
      <c r="S387" s="14" t="s">
        <v>143</v>
      </c>
    </row>
    <row r="388" spans="1:19" hidden="1" x14ac:dyDescent="0.3">
      <c r="A388" s="11">
        <v>44634.449050925927</v>
      </c>
      <c r="B388" s="11"/>
      <c r="C388" s="15">
        <v>44634</v>
      </c>
      <c r="D388" s="16">
        <v>0.44905092592592594</v>
      </c>
      <c r="E388" s="33" t="str">
        <f t="shared" si="12"/>
        <v>00:45</v>
      </c>
      <c r="F388" s="12">
        <v>79.2</v>
      </c>
      <c r="G388" s="12">
        <v>80.960000000000008</v>
      </c>
      <c r="H388" s="12">
        <v>91.52000000000001</v>
      </c>
      <c r="I388" s="12">
        <v>83.6</v>
      </c>
      <c r="J388" s="12">
        <v>86.24</v>
      </c>
      <c r="K388" s="12">
        <v>80.08</v>
      </c>
      <c r="L388" s="12">
        <v>94.160000000000011</v>
      </c>
      <c r="M388" s="12">
        <v>88</v>
      </c>
      <c r="N388" s="13">
        <v>85.47</v>
      </c>
      <c r="O388" s="17" t="s">
        <v>137</v>
      </c>
      <c r="P388" s="14" t="s">
        <v>9</v>
      </c>
      <c r="Q388" s="14" t="s">
        <v>15</v>
      </c>
      <c r="R388" s="14" t="s">
        <v>18</v>
      </c>
      <c r="S388" s="14" t="s">
        <v>143</v>
      </c>
    </row>
    <row r="389" spans="1:19" hidden="1" x14ac:dyDescent="0.3">
      <c r="A389" s="11">
        <v>44634.449293981481</v>
      </c>
      <c r="B389" s="11"/>
      <c r="C389" s="15">
        <v>44634</v>
      </c>
      <c r="D389" s="16">
        <v>0.44929398148148153</v>
      </c>
      <c r="E389" s="33" t="str">
        <f t="shared" si="12"/>
        <v>00:46</v>
      </c>
      <c r="F389" s="12">
        <v>101</v>
      </c>
      <c r="G389" s="12">
        <v>86.94</v>
      </c>
      <c r="H389" s="12">
        <v>98.28</v>
      </c>
      <c r="I389" s="12">
        <v>89.774999999999991</v>
      </c>
      <c r="J389" s="12">
        <v>92.61</v>
      </c>
      <c r="K389" s="12">
        <v>85.995000000000005</v>
      </c>
      <c r="L389" s="12">
        <v>101.11500000000001</v>
      </c>
      <c r="M389" s="12">
        <v>88</v>
      </c>
      <c r="N389" s="13">
        <v>92.964375000000004</v>
      </c>
      <c r="O389" s="17" t="s">
        <v>137</v>
      </c>
      <c r="P389" s="14" t="s">
        <v>9</v>
      </c>
      <c r="Q389" s="14" t="s">
        <v>15</v>
      </c>
      <c r="R389" s="14" t="s">
        <v>18</v>
      </c>
      <c r="S389" s="14" t="s">
        <v>143</v>
      </c>
    </row>
    <row r="390" spans="1:19" hidden="1" x14ac:dyDescent="0.3">
      <c r="A390" s="11">
        <v>44634.449988425928</v>
      </c>
      <c r="B390" s="11"/>
      <c r="C390" s="15">
        <v>44634</v>
      </c>
      <c r="D390" s="16">
        <v>0.44998842592592592</v>
      </c>
      <c r="E390" s="33" t="str">
        <f t="shared" si="12"/>
        <v>00:47</v>
      </c>
      <c r="F390" s="12">
        <v>109</v>
      </c>
      <c r="G390" s="12">
        <v>91.08</v>
      </c>
      <c r="H390" s="12">
        <v>102.96000000000001</v>
      </c>
      <c r="I390" s="12">
        <v>94.05</v>
      </c>
      <c r="J390" s="12">
        <v>97.02</v>
      </c>
      <c r="K390" s="12">
        <v>90.09</v>
      </c>
      <c r="L390" s="12">
        <v>105.93</v>
      </c>
      <c r="M390" s="12">
        <v>89</v>
      </c>
      <c r="N390" s="13">
        <v>97.391249999999985</v>
      </c>
      <c r="O390" s="17" t="s">
        <v>137</v>
      </c>
      <c r="P390" s="14" t="s">
        <v>9</v>
      </c>
      <c r="Q390" s="14" t="s">
        <v>15</v>
      </c>
      <c r="R390" s="14" t="s">
        <v>18</v>
      </c>
      <c r="S390" s="14" t="s">
        <v>143</v>
      </c>
    </row>
    <row r="391" spans="1:19" hidden="1" x14ac:dyDescent="0.3">
      <c r="A391" s="11">
        <v>44634.450682870367</v>
      </c>
      <c r="B391" s="11"/>
      <c r="C391" s="15">
        <v>44634</v>
      </c>
      <c r="D391" s="16">
        <v>0.45068287037037041</v>
      </c>
      <c r="E391" s="33" t="str">
        <f t="shared" si="12"/>
        <v>00:48</v>
      </c>
      <c r="F391" s="12">
        <v>106</v>
      </c>
      <c r="G391" s="12">
        <v>88.320000000000007</v>
      </c>
      <c r="H391" s="12">
        <v>99.84</v>
      </c>
      <c r="I391" s="12">
        <v>91.199999999999989</v>
      </c>
      <c r="J391" s="12">
        <v>94.08</v>
      </c>
      <c r="K391" s="12">
        <v>87.36</v>
      </c>
      <c r="L391" s="12">
        <v>102.72</v>
      </c>
      <c r="M391" s="12">
        <v>86</v>
      </c>
      <c r="N391" s="13">
        <v>94.44</v>
      </c>
      <c r="O391" s="17" t="s">
        <v>137</v>
      </c>
      <c r="P391" s="14" t="s">
        <v>9</v>
      </c>
      <c r="Q391" s="14" t="s">
        <v>15</v>
      </c>
      <c r="R391" s="14" t="s">
        <v>18</v>
      </c>
      <c r="S391" s="14" t="s">
        <v>143</v>
      </c>
    </row>
    <row r="392" spans="1:19" hidden="1" x14ac:dyDescent="0.3">
      <c r="A392" s="11">
        <v>44634.450891203705</v>
      </c>
      <c r="B392" s="11"/>
      <c r="C392" s="15">
        <v>44634</v>
      </c>
      <c r="D392" s="16">
        <v>0.45089120370370367</v>
      </c>
      <c r="E392" s="33" t="str">
        <f t="shared" si="12"/>
        <v>00:48</v>
      </c>
      <c r="F392" s="12">
        <v>76.5</v>
      </c>
      <c r="G392" s="12">
        <v>78.2</v>
      </c>
      <c r="H392" s="12">
        <v>88.4</v>
      </c>
      <c r="I392" s="12">
        <v>80.75</v>
      </c>
      <c r="J392" s="12">
        <v>83.3</v>
      </c>
      <c r="K392" s="12">
        <v>77.350000000000009</v>
      </c>
      <c r="L392" s="12">
        <v>90.95</v>
      </c>
      <c r="M392" s="12">
        <v>85</v>
      </c>
      <c r="N392" s="13">
        <v>82.556250000000006</v>
      </c>
      <c r="O392" s="17" t="s">
        <v>137</v>
      </c>
      <c r="P392" s="14" t="s">
        <v>9</v>
      </c>
      <c r="Q392" s="14" t="s">
        <v>15</v>
      </c>
      <c r="R392" s="14" t="s">
        <v>18</v>
      </c>
      <c r="S392" s="14" t="s">
        <v>143</v>
      </c>
    </row>
    <row r="393" spans="1:19" hidden="1" x14ac:dyDescent="0.3">
      <c r="A393" s="11">
        <v>44634.45103009259</v>
      </c>
      <c r="B393" s="11"/>
      <c r="C393" s="15">
        <v>44634</v>
      </c>
      <c r="D393" s="16">
        <v>0.45103009259259258</v>
      </c>
      <c r="E393" s="33" t="str">
        <f t="shared" si="12"/>
        <v>00:48</v>
      </c>
      <c r="F393" s="12">
        <v>81.900000000000006</v>
      </c>
      <c r="G393" s="12">
        <v>83.72</v>
      </c>
      <c r="H393" s="12">
        <v>94.64</v>
      </c>
      <c r="I393" s="12">
        <v>86.45</v>
      </c>
      <c r="J393" s="12">
        <v>89.179999999999993</v>
      </c>
      <c r="K393" s="12">
        <v>82.81</v>
      </c>
      <c r="L393" s="12">
        <v>97.37</v>
      </c>
      <c r="M393" s="12">
        <v>91</v>
      </c>
      <c r="N393" s="13">
        <v>88.383750000000006</v>
      </c>
      <c r="O393" s="17" t="s">
        <v>137</v>
      </c>
      <c r="P393" s="14" t="s">
        <v>9</v>
      </c>
      <c r="Q393" s="14" t="s">
        <v>15</v>
      </c>
      <c r="R393" s="14" t="s">
        <v>18</v>
      </c>
      <c r="S393" s="14" t="s">
        <v>143</v>
      </c>
    </row>
    <row r="394" spans="1:19" hidden="1" x14ac:dyDescent="0.3">
      <c r="A394" s="11">
        <v>44634.451249999998</v>
      </c>
      <c r="B394" s="11"/>
      <c r="C394" s="15">
        <v>44634</v>
      </c>
      <c r="D394" s="16">
        <v>0.45124999999999998</v>
      </c>
      <c r="E394" s="33" t="str">
        <f t="shared" si="12"/>
        <v>00:48</v>
      </c>
      <c r="F394" s="12">
        <v>80.100000000000009</v>
      </c>
      <c r="G394" s="12">
        <v>81.88000000000001</v>
      </c>
      <c r="H394" s="12">
        <v>92.56</v>
      </c>
      <c r="I394" s="12">
        <v>84.55</v>
      </c>
      <c r="J394" s="12">
        <v>87.22</v>
      </c>
      <c r="K394" s="12">
        <v>80.990000000000009</v>
      </c>
      <c r="L394" s="12">
        <v>95.23</v>
      </c>
      <c r="M394" s="12">
        <v>89</v>
      </c>
      <c r="N394" s="13">
        <v>86.441250000000011</v>
      </c>
      <c r="O394" s="17" t="s">
        <v>137</v>
      </c>
      <c r="P394" s="14" t="s">
        <v>9</v>
      </c>
      <c r="Q394" s="14" t="s">
        <v>15</v>
      </c>
      <c r="R394" s="14" t="s">
        <v>18</v>
      </c>
      <c r="S394" s="14" t="s">
        <v>143</v>
      </c>
    </row>
    <row r="395" spans="1:19" hidden="1" x14ac:dyDescent="0.3">
      <c r="A395" s="11">
        <v>44634.451319444444</v>
      </c>
      <c r="B395" s="11"/>
      <c r="C395" s="15">
        <v>44634</v>
      </c>
      <c r="D395" s="16">
        <v>0.45131944444444444</v>
      </c>
      <c r="E395" s="33" t="str">
        <f t="shared" si="12"/>
        <v>00:48</v>
      </c>
      <c r="F395" s="12">
        <v>80.100000000000009</v>
      </c>
      <c r="G395" s="12">
        <v>81.88000000000001</v>
      </c>
      <c r="H395" s="12">
        <v>92.56</v>
      </c>
      <c r="I395" s="12">
        <v>84.55</v>
      </c>
      <c r="J395" s="12">
        <v>87.22</v>
      </c>
      <c r="K395" s="12">
        <v>80.990000000000009</v>
      </c>
      <c r="L395" s="12">
        <v>95.23</v>
      </c>
      <c r="M395" s="12">
        <v>89</v>
      </c>
      <c r="N395" s="13">
        <v>86.441250000000011</v>
      </c>
      <c r="O395" s="17" t="s">
        <v>137</v>
      </c>
      <c r="P395" s="14" t="s">
        <v>9</v>
      </c>
      <c r="Q395" s="14" t="s">
        <v>15</v>
      </c>
      <c r="R395" s="14" t="s">
        <v>18</v>
      </c>
      <c r="S395" s="14" t="s">
        <v>143</v>
      </c>
    </row>
    <row r="396" spans="1:19" hidden="1" x14ac:dyDescent="0.3">
      <c r="A396" s="11">
        <v>44634.451377314814</v>
      </c>
      <c r="B396" s="11"/>
      <c r="C396" s="15">
        <v>44634</v>
      </c>
      <c r="D396" s="16">
        <v>0.4513773148148148</v>
      </c>
      <c r="E396" s="33" t="str">
        <f t="shared" si="12"/>
        <v>00:49</v>
      </c>
      <c r="F396" s="12">
        <v>104</v>
      </c>
      <c r="G396" s="12">
        <v>88.320000000000007</v>
      </c>
      <c r="H396" s="12">
        <v>99.84</v>
      </c>
      <c r="I396" s="12">
        <v>91.199999999999989</v>
      </c>
      <c r="J396" s="12">
        <v>94.08</v>
      </c>
      <c r="K396" s="12">
        <v>87.36</v>
      </c>
      <c r="L396" s="12">
        <v>102.72</v>
      </c>
      <c r="M396" s="12">
        <v>88</v>
      </c>
      <c r="N396" s="13">
        <v>94.44</v>
      </c>
      <c r="O396" s="17" t="s">
        <v>137</v>
      </c>
      <c r="P396" s="14" t="s">
        <v>9</v>
      </c>
      <c r="Q396" s="14" t="s">
        <v>15</v>
      </c>
      <c r="R396" s="14" t="s">
        <v>18</v>
      </c>
      <c r="S396" s="14" t="s">
        <v>143</v>
      </c>
    </row>
    <row r="397" spans="1:19" hidden="1" x14ac:dyDescent="0.3">
      <c r="A397" s="11">
        <v>44634.451493055552</v>
      </c>
      <c r="B397" s="11"/>
      <c r="C397" s="15">
        <v>44634</v>
      </c>
      <c r="D397" s="16">
        <v>0.45149305555555558</v>
      </c>
      <c r="E397" s="33" t="str">
        <f t="shared" si="12"/>
        <v>00:49</v>
      </c>
      <c r="F397" s="12">
        <v>80.100000000000009</v>
      </c>
      <c r="G397" s="12">
        <v>81.88000000000001</v>
      </c>
      <c r="H397" s="12">
        <v>92.56</v>
      </c>
      <c r="I397" s="12">
        <v>84.55</v>
      </c>
      <c r="J397" s="12">
        <v>87.22</v>
      </c>
      <c r="K397" s="12">
        <v>80.990000000000009</v>
      </c>
      <c r="L397" s="12">
        <v>95.23</v>
      </c>
      <c r="M397" s="12">
        <v>89</v>
      </c>
      <c r="N397" s="13">
        <v>86.441250000000011</v>
      </c>
      <c r="O397" s="17" t="s">
        <v>137</v>
      </c>
      <c r="P397" s="14" t="s">
        <v>9</v>
      </c>
      <c r="Q397" s="14" t="s">
        <v>15</v>
      </c>
      <c r="R397" s="14" t="s">
        <v>18</v>
      </c>
      <c r="S397" s="14" t="s">
        <v>143</v>
      </c>
    </row>
    <row r="398" spans="1:19" hidden="1" x14ac:dyDescent="0.3">
      <c r="A398" s="11">
        <v>44634.451689814814</v>
      </c>
      <c r="B398" s="11"/>
      <c r="C398" s="15">
        <v>44634</v>
      </c>
      <c r="D398" s="16">
        <v>0.45168981481481479</v>
      </c>
      <c r="E398" s="33" t="str">
        <f t="shared" si="12"/>
        <v>00:49</v>
      </c>
      <c r="F398" s="12">
        <v>87.3</v>
      </c>
      <c r="G398" s="12">
        <v>89.240000000000009</v>
      </c>
      <c r="H398" s="12">
        <v>100.88000000000001</v>
      </c>
      <c r="I398" s="12">
        <v>92.149999999999991</v>
      </c>
      <c r="J398" s="12">
        <v>95.06</v>
      </c>
      <c r="K398" s="12">
        <v>88.27</v>
      </c>
      <c r="L398" s="12">
        <v>103.79</v>
      </c>
      <c r="M398" s="12">
        <v>97</v>
      </c>
      <c r="N398" s="13">
        <v>94.211249999999993</v>
      </c>
      <c r="O398" s="17" t="s">
        <v>137</v>
      </c>
      <c r="P398" s="14" t="s">
        <v>9</v>
      </c>
      <c r="Q398" s="14" t="s">
        <v>15</v>
      </c>
      <c r="R398" s="14" t="s">
        <v>18</v>
      </c>
      <c r="S398" s="14" t="s">
        <v>143</v>
      </c>
    </row>
    <row r="399" spans="1:19" hidden="1" x14ac:dyDescent="0.3">
      <c r="A399" s="11">
        <v>44634.451886574076</v>
      </c>
      <c r="B399" s="11"/>
      <c r="C399" s="15">
        <v>44634</v>
      </c>
      <c r="D399" s="16">
        <v>0.45188657407407407</v>
      </c>
      <c r="E399" s="33" t="str">
        <f t="shared" si="12"/>
        <v>00:49</v>
      </c>
      <c r="F399" s="12">
        <v>79.2</v>
      </c>
      <c r="G399" s="12">
        <v>80.960000000000008</v>
      </c>
      <c r="H399" s="12">
        <v>91.52000000000001</v>
      </c>
      <c r="I399" s="12">
        <v>83.6</v>
      </c>
      <c r="J399" s="12">
        <v>86.24</v>
      </c>
      <c r="K399" s="12">
        <v>80.08</v>
      </c>
      <c r="L399" s="12">
        <v>94.160000000000011</v>
      </c>
      <c r="M399" s="12">
        <v>88</v>
      </c>
      <c r="N399" s="13">
        <v>85.47</v>
      </c>
      <c r="O399" s="17" t="s">
        <v>137</v>
      </c>
      <c r="P399" s="14" t="s">
        <v>9</v>
      </c>
      <c r="Q399" s="14" t="s">
        <v>15</v>
      </c>
      <c r="R399" s="14" t="s">
        <v>18</v>
      </c>
      <c r="S399" s="14" t="s">
        <v>143</v>
      </c>
    </row>
    <row r="400" spans="1:19" hidden="1" x14ac:dyDescent="0.3">
      <c r="A400" s="11">
        <v>44634.45207175926</v>
      </c>
      <c r="B400" s="11"/>
      <c r="C400" s="15">
        <v>44634</v>
      </c>
      <c r="D400" s="16">
        <v>0.4520717592592593</v>
      </c>
      <c r="E400" s="33" t="str">
        <f t="shared" si="12"/>
        <v>00:50</v>
      </c>
      <c r="F400" s="12">
        <v>103</v>
      </c>
      <c r="G400" s="12">
        <v>88.78</v>
      </c>
      <c r="H400" s="12">
        <v>100.36</v>
      </c>
      <c r="I400" s="12">
        <v>91.674999999999997</v>
      </c>
      <c r="J400" s="12">
        <v>94.57</v>
      </c>
      <c r="K400" s="12">
        <v>87.814999999999998</v>
      </c>
      <c r="L400" s="12">
        <v>103.25500000000001</v>
      </c>
      <c r="M400" s="12">
        <v>90</v>
      </c>
      <c r="N400" s="13">
        <v>94.931875000000005</v>
      </c>
      <c r="O400" s="17" t="s">
        <v>137</v>
      </c>
      <c r="P400" s="14" t="s">
        <v>9</v>
      </c>
      <c r="Q400" s="14" t="s">
        <v>15</v>
      </c>
      <c r="R400" s="14" t="s">
        <v>18</v>
      </c>
      <c r="S400" s="14" t="s">
        <v>143</v>
      </c>
    </row>
    <row r="401" spans="1:19" hidden="1" x14ac:dyDescent="0.3">
      <c r="A401" s="11">
        <v>44634.45208333333</v>
      </c>
      <c r="B401" s="11"/>
      <c r="C401" s="15">
        <v>44634</v>
      </c>
      <c r="D401" s="16">
        <v>0.45208333333333334</v>
      </c>
      <c r="E401" s="33" t="str">
        <f t="shared" si="12"/>
        <v>00:50</v>
      </c>
      <c r="F401" s="12">
        <v>77.850000000000009</v>
      </c>
      <c r="G401" s="12">
        <v>67</v>
      </c>
      <c r="H401" s="12">
        <v>89.960000000000008</v>
      </c>
      <c r="I401" s="12">
        <v>82.174999999999997</v>
      </c>
      <c r="J401" s="12">
        <v>84.77</v>
      </c>
      <c r="K401" s="12">
        <v>106</v>
      </c>
      <c r="L401" s="12">
        <v>92.555000000000007</v>
      </c>
      <c r="M401" s="12">
        <v>83.905000000000001</v>
      </c>
      <c r="N401" s="13">
        <v>85.52687499999999</v>
      </c>
      <c r="O401" s="17" t="s">
        <v>137</v>
      </c>
      <c r="P401" s="14" t="s">
        <v>9</v>
      </c>
      <c r="Q401" s="14" t="s">
        <v>15</v>
      </c>
      <c r="R401" s="14" t="s">
        <v>18</v>
      </c>
      <c r="S401" s="14" t="s">
        <v>143</v>
      </c>
    </row>
    <row r="402" spans="1:19" hidden="1" x14ac:dyDescent="0.3">
      <c r="A402" s="11">
        <v>44634.452766203707</v>
      </c>
      <c r="B402" s="11"/>
      <c r="C402" s="15">
        <v>44634</v>
      </c>
      <c r="D402" s="16">
        <v>0.45276620370370368</v>
      </c>
      <c r="E402" s="33" t="str">
        <f t="shared" si="12"/>
        <v>00:51</v>
      </c>
      <c r="F402" s="12">
        <v>113</v>
      </c>
      <c r="G402" s="12">
        <v>92.92</v>
      </c>
      <c r="H402" s="12">
        <v>105.04</v>
      </c>
      <c r="I402" s="12">
        <v>95.949999999999989</v>
      </c>
      <c r="J402" s="12">
        <v>98.98</v>
      </c>
      <c r="K402" s="12">
        <v>91.91</v>
      </c>
      <c r="L402" s="12">
        <v>108.07000000000001</v>
      </c>
      <c r="M402" s="12">
        <v>89</v>
      </c>
      <c r="N402" s="13">
        <v>99.358750000000015</v>
      </c>
      <c r="O402" s="17" t="s">
        <v>137</v>
      </c>
      <c r="P402" s="14" t="s">
        <v>9</v>
      </c>
      <c r="Q402" s="14" t="s">
        <v>15</v>
      </c>
      <c r="R402" s="14" t="s">
        <v>18</v>
      </c>
      <c r="S402" s="14" t="s">
        <v>143</v>
      </c>
    </row>
    <row r="403" spans="1:19" hidden="1" x14ac:dyDescent="0.3">
      <c r="A403" s="11">
        <v>44634.452789351853</v>
      </c>
      <c r="B403" s="11"/>
      <c r="C403" s="15">
        <v>44634</v>
      </c>
      <c r="D403" s="16">
        <v>0.45278935185185182</v>
      </c>
      <c r="E403" s="33" t="str">
        <f t="shared" si="12"/>
        <v>00:51</v>
      </c>
      <c r="F403" s="12">
        <v>90</v>
      </c>
      <c r="G403" s="12">
        <v>92</v>
      </c>
      <c r="H403" s="12">
        <v>104</v>
      </c>
      <c r="I403" s="12">
        <v>95</v>
      </c>
      <c r="J403" s="12">
        <v>98</v>
      </c>
      <c r="K403" s="12">
        <v>91</v>
      </c>
      <c r="L403" s="12">
        <v>107</v>
      </c>
      <c r="M403" s="12">
        <v>100</v>
      </c>
      <c r="N403" s="13">
        <v>97.125</v>
      </c>
      <c r="O403" s="17" t="s">
        <v>137</v>
      </c>
      <c r="P403" s="14" t="s">
        <v>9</v>
      </c>
      <c r="Q403" s="14" t="s">
        <v>15</v>
      </c>
      <c r="R403" s="14" t="s">
        <v>18</v>
      </c>
      <c r="S403" s="14" t="s">
        <v>143</v>
      </c>
    </row>
    <row r="404" spans="1:19" hidden="1" x14ac:dyDescent="0.3">
      <c r="A404" s="11">
        <v>44634.452986111108</v>
      </c>
      <c r="B404" s="11"/>
      <c r="C404" s="15">
        <v>44634</v>
      </c>
      <c r="D404" s="16">
        <v>0.45298611111111109</v>
      </c>
      <c r="E404" s="33" t="str">
        <f t="shared" si="12"/>
        <v>00:51</v>
      </c>
      <c r="F404" s="12">
        <v>86.4</v>
      </c>
      <c r="G404" s="12">
        <v>88.320000000000007</v>
      </c>
      <c r="H404" s="12">
        <v>99.84</v>
      </c>
      <c r="I404" s="12">
        <v>91.199999999999989</v>
      </c>
      <c r="J404" s="12">
        <v>94.08</v>
      </c>
      <c r="K404" s="12">
        <v>87.36</v>
      </c>
      <c r="L404" s="12">
        <v>102.72</v>
      </c>
      <c r="M404" s="12">
        <v>96</v>
      </c>
      <c r="N404" s="13">
        <v>93.240000000000009</v>
      </c>
      <c r="O404" s="17" t="s">
        <v>137</v>
      </c>
      <c r="P404" s="14" t="s">
        <v>9</v>
      </c>
      <c r="Q404" s="14" t="s">
        <v>15</v>
      </c>
      <c r="R404" s="14" t="s">
        <v>18</v>
      </c>
      <c r="S404" s="14" t="s">
        <v>143</v>
      </c>
    </row>
    <row r="405" spans="1:19" hidden="1" x14ac:dyDescent="0.3">
      <c r="A405" s="11">
        <v>44634.453460648147</v>
      </c>
      <c r="B405" s="11"/>
      <c r="C405" s="15">
        <v>44634</v>
      </c>
      <c r="D405" s="16">
        <v>0.45346064814814818</v>
      </c>
      <c r="E405" s="33" t="str">
        <f t="shared" si="12"/>
        <v>00:52</v>
      </c>
      <c r="F405" s="12">
        <v>114</v>
      </c>
      <c r="G405" s="12">
        <v>95.22</v>
      </c>
      <c r="H405" s="12">
        <v>107.64</v>
      </c>
      <c r="I405" s="12">
        <v>98.324999999999989</v>
      </c>
      <c r="J405" s="12">
        <v>101.42999999999999</v>
      </c>
      <c r="K405" s="12">
        <v>94.185000000000002</v>
      </c>
      <c r="L405" s="12">
        <v>110.745</v>
      </c>
      <c r="M405" s="12">
        <v>93</v>
      </c>
      <c r="N405" s="13">
        <v>101.81812499999999</v>
      </c>
      <c r="O405" s="17" t="s">
        <v>137</v>
      </c>
      <c r="P405" s="14" t="s">
        <v>9</v>
      </c>
      <c r="Q405" s="14" t="s">
        <v>15</v>
      </c>
      <c r="R405" s="14" t="s">
        <v>18</v>
      </c>
      <c r="S405" s="14" t="s">
        <v>143</v>
      </c>
    </row>
    <row r="406" spans="1:19" hidden="1" x14ac:dyDescent="0.3">
      <c r="A406" s="11">
        <v>44634.454155092593</v>
      </c>
      <c r="B406" s="11"/>
      <c r="C406" s="15">
        <v>44634</v>
      </c>
      <c r="D406" s="16">
        <v>0.45415509259259257</v>
      </c>
      <c r="E406" s="33" t="str">
        <f t="shared" si="12"/>
        <v>00:53</v>
      </c>
      <c r="F406" s="12">
        <v>109</v>
      </c>
      <c r="G406" s="12">
        <v>92.460000000000008</v>
      </c>
      <c r="H406" s="12">
        <v>104.52000000000001</v>
      </c>
      <c r="I406" s="12">
        <v>95.474999999999994</v>
      </c>
      <c r="J406" s="12">
        <v>98.49</v>
      </c>
      <c r="K406" s="12">
        <v>91.454999999999998</v>
      </c>
      <c r="L406" s="12">
        <v>107.53500000000001</v>
      </c>
      <c r="M406" s="12">
        <v>92</v>
      </c>
      <c r="N406" s="13">
        <v>98.866875000000007</v>
      </c>
      <c r="O406" s="17" t="s">
        <v>137</v>
      </c>
      <c r="P406" s="14" t="s">
        <v>9</v>
      </c>
      <c r="Q406" s="14" t="s">
        <v>15</v>
      </c>
      <c r="R406" s="14" t="s">
        <v>18</v>
      </c>
      <c r="S406" s="14" t="s">
        <v>143</v>
      </c>
    </row>
    <row r="407" spans="1:19" hidden="1" x14ac:dyDescent="0.3">
      <c r="A407" s="11">
        <v>44634.454236111109</v>
      </c>
      <c r="B407" s="11"/>
      <c r="C407" s="15">
        <v>44634</v>
      </c>
      <c r="D407" s="16">
        <v>0.45423611111111112</v>
      </c>
      <c r="E407" s="33" t="str">
        <f t="shared" si="12"/>
        <v>00:53</v>
      </c>
      <c r="F407" s="12">
        <v>105</v>
      </c>
      <c r="G407" s="12">
        <v>96.600000000000009</v>
      </c>
      <c r="H407" s="12">
        <v>109.2</v>
      </c>
      <c r="I407" s="12">
        <v>99.75</v>
      </c>
      <c r="J407" s="12">
        <v>102.89999999999999</v>
      </c>
      <c r="K407" s="12">
        <v>95.55</v>
      </c>
      <c r="L407" s="12">
        <v>112.35000000000001</v>
      </c>
      <c r="M407" s="12">
        <v>101.85</v>
      </c>
      <c r="N407" s="13">
        <v>102.9</v>
      </c>
      <c r="O407" s="17" t="s">
        <v>137</v>
      </c>
      <c r="P407" s="14" t="s">
        <v>9</v>
      </c>
      <c r="Q407" s="14" t="s">
        <v>15</v>
      </c>
      <c r="R407" s="14" t="s">
        <v>18</v>
      </c>
      <c r="S407" s="14" t="s">
        <v>143</v>
      </c>
    </row>
    <row r="408" spans="1:19" hidden="1" x14ac:dyDescent="0.3">
      <c r="A408" s="11">
        <v>44634.454328703701</v>
      </c>
      <c r="B408" s="11"/>
      <c r="C408" s="15">
        <v>44634</v>
      </c>
      <c r="D408" s="16">
        <v>0.45432870370370365</v>
      </c>
      <c r="E408" s="33" t="str">
        <f t="shared" si="12"/>
        <v>00:53</v>
      </c>
      <c r="F408" s="12">
        <v>73.8</v>
      </c>
      <c r="G408" s="12">
        <v>75.44</v>
      </c>
      <c r="H408" s="12">
        <v>85.28</v>
      </c>
      <c r="I408" s="12">
        <v>77.899999999999991</v>
      </c>
      <c r="J408" s="12">
        <v>80.36</v>
      </c>
      <c r="K408" s="12">
        <v>82</v>
      </c>
      <c r="L408" s="12">
        <v>87.740000000000009</v>
      </c>
      <c r="M408" s="12">
        <v>79.539999999999992</v>
      </c>
      <c r="N408" s="13">
        <v>80.257499999999993</v>
      </c>
      <c r="O408" s="17" t="s">
        <v>137</v>
      </c>
      <c r="P408" s="14" t="s">
        <v>9</v>
      </c>
      <c r="Q408" s="14" t="s">
        <v>15</v>
      </c>
      <c r="R408" s="14" t="s">
        <v>18</v>
      </c>
      <c r="S408" s="14" t="s">
        <v>143</v>
      </c>
    </row>
    <row r="409" spans="1:19" hidden="1" x14ac:dyDescent="0.3">
      <c r="A409" s="11">
        <v>44634.454456018517</v>
      </c>
      <c r="B409" s="11"/>
      <c r="C409" s="15">
        <v>44634</v>
      </c>
      <c r="D409" s="16">
        <v>0.45445601851851852</v>
      </c>
      <c r="E409" s="33" t="str">
        <f t="shared" si="12"/>
        <v>00:53</v>
      </c>
      <c r="F409" s="12">
        <v>104</v>
      </c>
      <c r="G409" s="12">
        <v>95.68</v>
      </c>
      <c r="H409" s="12">
        <v>108.16</v>
      </c>
      <c r="I409" s="12">
        <v>98.8</v>
      </c>
      <c r="J409" s="12">
        <v>101.92</v>
      </c>
      <c r="K409" s="12">
        <v>94.64</v>
      </c>
      <c r="L409" s="12">
        <v>111.28</v>
      </c>
      <c r="M409" s="12">
        <v>100.88</v>
      </c>
      <c r="N409" s="13">
        <v>101.92</v>
      </c>
      <c r="O409" s="17" t="s">
        <v>137</v>
      </c>
      <c r="P409" s="14" t="s">
        <v>9</v>
      </c>
      <c r="Q409" s="14" t="s">
        <v>15</v>
      </c>
      <c r="R409" s="14" t="s">
        <v>18</v>
      </c>
      <c r="S409" s="14" t="s">
        <v>143</v>
      </c>
    </row>
    <row r="410" spans="1:19" hidden="1" x14ac:dyDescent="0.3">
      <c r="A410" s="11">
        <v>44634.45453703704</v>
      </c>
      <c r="B410" s="11"/>
      <c r="C410" s="15">
        <v>44634</v>
      </c>
      <c r="D410" s="16">
        <v>0.45453703703703702</v>
      </c>
      <c r="E410" s="33" t="str">
        <f t="shared" si="12"/>
        <v>00:53</v>
      </c>
      <c r="F410" s="12">
        <v>74.7</v>
      </c>
      <c r="G410" s="12">
        <v>76.36</v>
      </c>
      <c r="H410" s="12">
        <v>86.320000000000007</v>
      </c>
      <c r="I410" s="12">
        <v>78.849999999999994</v>
      </c>
      <c r="J410" s="12">
        <v>81.34</v>
      </c>
      <c r="K410" s="12">
        <v>83</v>
      </c>
      <c r="L410" s="12">
        <v>88.81</v>
      </c>
      <c r="M410" s="12">
        <v>80.509999999999991</v>
      </c>
      <c r="N410" s="13">
        <v>81.236250000000013</v>
      </c>
      <c r="O410" s="17" t="s">
        <v>137</v>
      </c>
      <c r="P410" s="14" t="s">
        <v>9</v>
      </c>
      <c r="Q410" s="14" t="s">
        <v>15</v>
      </c>
      <c r="R410" s="14" t="s">
        <v>18</v>
      </c>
      <c r="S410" s="14" t="s">
        <v>143</v>
      </c>
    </row>
    <row r="411" spans="1:19" hidden="1" x14ac:dyDescent="0.3">
      <c r="A411" s="11">
        <v>44634.454664351855</v>
      </c>
      <c r="B411" s="11"/>
      <c r="C411" s="15">
        <v>44634</v>
      </c>
      <c r="D411" s="16">
        <v>0.45466435185185183</v>
      </c>
      <c r="E411" s="33" t="str">
        <f t="shared" si="12"/>
        <v>00:53</v>
      </c>
      <c r="F411" s="12">
        <v>72</v>
      </c>
      <c r="G411" s="12">
        <v>73.600000000000009</v>
      </c>
      <c r="H411" s="12">
        <v>83.2</v>
      </c>
      <c r="I411" s="12">
        <v>76</v>
      </c>
      <c r="J411" s="12">
        <v>78.400000000000006</v>
      </c>
      <c r="K411" s="12">
        <v>72.8</v>
      </c>
      <c r="L411" s="12">
        <v>85.600000000000009</v>
      </c>
      <c r="M411" s="12">
        <v>80</v>
      </c>
      <c r="N411" s="13">
        <v>77.7</v>
      </c>
      <c r="O411" s="17" t="s">
        <v>137</v>
      </c>
      <c r="P411" s="14" t="s">
        <v>9</v>
      </c>
      <c r="Q411" s="14" t="s">
        <v>15</v>
      </c>
      <c r="R411" s="14" t="s">
        <v>18</v>
      </c>
      <c r="S411" s="14" t="s">
        <v>143</v>
      </c>
    </row>
    <row r="412" spans="1:19" hidden="1" x14ac:dyDescent="0.3">
      <c r="A412" s="11">
        <v>44634.454837962963</v>
      </c>
      <c r="B412" s="11"/>
      <c r="C412" s="15">
        <v>44634</v>
      </c>
      <c r="D412" s="16">
        <v>0.45483796296296292</v>
      </c>
      <c r="E412" s="33" t="str">
        <f t="shared" si="12"/>
        <v>00:53</v>
      </c>
      <c r="F412" s="12">
        <v>110</v>
      </c>
      <c r="G412" s="12">
        <v>101.2</v>
      </c>
      <c r="H412" s="12">
        <v>114.4</v>
      </c>
      <c r="I412" s="12">
        <v>104.5</v>
      </c>
      <c r="J412" s="12">
        <v>107.8</v>
      </c>
      <c r="K412" s="12">
        <v>100.10000000000001</v>
      </c>
      <c r="L412" s="12">
        <v>117.7</v>
      </c>
      <c r="M412" s="12">
        <v>106.7</v>
      </c>
      <c r="N412" s="13">
        <v>107.80000000000001</v>
      </c>
      <c r="O412" s="17" t="s">
        <v>137</v>
      </c>
      <c r="P412" s="14" t="s">
        <v>9</v>
      </c>
      <c r="Q412" s="14" t="s">
        <v>15</v>
      </c>
      <c r="R412" s="14" t="s">
        <v>18</v>
      </c>
      <c r="S412" s="14" t="s">
        <v>143</v>
      </c>
    </row>
    <row r="413" spans="1:19" s="28" customFormat="1" hidden="1" x14ac:dyDescent="0.3">
      <c r="A413" s="11">
        <v>44634.45484953704</v>
      </c>
      <c r="B413" s="11"/>
      <c r="C413" s="15">
        <v>44634</v>
      </c>
      <c r="D413" s="16">
        <v>0.45484953703703707</v>
      </c>
      <c r="E413" s="33" t="str">
        <f t="shared" si="12"/>
        <v>00:54</v>
      </c>
      <c r="F413" s="12">
        <v>106</v>
      </c>
      <c r="G413" s="12">
        <v>86.48</v>
      </c>
      <c r="H413" s="12">
        <v>97.76</v>
      </c>
      <c r="I413" s="12">
        <v>89.3</v>
      </c>
      <c r="J413" s="12">
        <v>92.12</v>
      </c>
      <c r="K413" s="12">
        <v>85.54</v>
      </c>
      <c r="L413" s="12">
        <v>100.58000000000001</v>
      </c>
      <c r="M413" s="12">
        <v>82</v>
      </c>
      <c r="N413" s="13">
        <v>92.472500000000011</v>
      </c>
      <c r="O413" s="17" t="s">
        <v>137</v>
      </c>
      <c r="P413" s="14" t="s">
        <v>9</v>
      </c>
      <c r="Q413" s="14" t="s">
        <v>15</v>
      </c>
      <c r="R413" s="14" t="s">
        <v>18</v>
      </c>
      <c r="S413" s="14" t="s">
        <v>143</v>
      </c>
    </row>
    <row r="414" spans="1:19" hidden="1" x14ac:dyDescent="0.3">
      <c r="A414" s="11">
        <v>44634.455439814818</v>
      </c>
      <c r="B414" s="11"/>
      <c r="C414" s="15">
        <v>44634</v>
      </c>
      <c r="D414" s="16">
        <v>0.45543981481481483</v>
      </c>
      <c r="E414" s="33" t="str">
        <f t="shared" si="12"/>
        <v>00:54</v>
      </c>
      <c r="F414" s="12">
        <v>63</v>
      </c>
      <c r="G414" s="12">
        <v>64.400000000000006</v>
      </c>
      <c r="H414" s="12">
        <v>72.8</v>
      </c>
      <c r="I414" s="12">
        <v>66.5</v>
      </c>
      <c r="J414" s="12">
        <v>68.599999999999994</v>
      </c>
      <c r="K414" s="12">
        <v>63.7</v>
      </c>
      <c r="L414" s="12">
        <v>74.900000000000006</v>
      </c>
      <c r="M414" s="12">
        <v>70</v>
      </c>
      <c r="N414" s="13">
        <v>67.987499999999997</v>
      </c>
      <c r="O414" s="17" t="s">
        <v>137</v>
      </c>
      <c r="P414" s="14" t="s">
        <v>9</v>
      </c>
      <c r="Q414" s="14" t="s">
        <v>15</v>
      </c>
      <c r="R414" s="14" t="s">
        <v>18</v>
      </c>
      <c r="S414" s="14" t="s">
        <v>143</v>
      </c>
    </row>
    <row r="415" spans="1:19" hidden="1" x14ac:dyDescent="0.3">
      <c r="A415" s="11">
        <v>44634.455543981479</v>
      </c>
      <c r="B415" s="11"/>
      <c r="C415" s="15">
        <v>44634</v>
      </c>
      <c r="D415" s="16">
        <v>0.45554398148148145</v>
      </c>
      <c r="E415" s="33" t="str">
        <f t="shared" si="12"/>
        <v>00:55</v>
      </c>
      <c r="F415" s="12">
        <v>74.25</v>
      </c>
      <c r="G415" s="12">
        <v>75.900000000000006</v>
      </c>
      <c r="H415" s="12">
        <v>85.8</v>
      </c>
      <c r="I415" s="12">
        <v>78.375</v>
      </c>
      <c r="J415" s="12">
        <v>80.849999999999994</v>
      </c>
      <c r="K415" s="12">
        <v>95</v>
      </c>
      <c r="L415" s="12">
        <v>88.275000000000006</v>
      </c>
      <c r="M415" s="12">
        <v>70</v>
      </c>
      <c r="N415" s="13">
        <v>81.056249999999991</v>
      </c>
      <c r="O415" s="17" t="s">
        <v>137</v>
      </c>
      <c r="P415" s="14" t="s">
        <v>9</v>
      </c>
      <c r="Q415" s="14" t="s">
        <v>15</v>
      </c>
      <c r="R415" s="14" t="s">
        <v>18</v>
      </c>
      <c r="S415" s="14" t="s">
        <v>143</v>
      </c>
    </row>
    <row r="416" spans="1:19" hidden="1" x14ac:dyDescent="0.3">
      <c r="A416" s="11">
        <v>44634.455555555556</v>
      </c>
      <c r="B416" s="11"/>
      <c r="C416" s="15">
        <v>44634</v>
      </c>
      <c r="D416" s="16">
        <v>0.45555555555555555</v>
      </c>
      <c r="E416" s="33" t="str">
        <f t="shared" si="12"/>
        <v>00:55</v>
      </c>
      <c r="F416" s="12">
        <v>81.900000000000006</v>
      </c>
      <c r="G416" s="12">
        <v>87</v>
      </c>
      <c r="H416" s="12">
        <v>94.64</v>
      </c>
      <c r="I416" s="12">
        <v>86.45</v>
      </c>
      <c r="J416" s="12">
        <v>89.179999999999993</v>
      </c>
      <c r="K416" s="12">
        <v>95</v>
      </c>
      <c r="L416" s="12">
        <v>97.37</v>
      </c>
      <c r="M416" s="12">
        <v>88.27</v>
      </c>
      <c r="N416" s="13">
        <v>89.976250000000007</v>
      </c>
      <c r="O416" s="17" t="s">
        <v>137</v>
      </c>
      <c r="P416" s="14" t="s">
        <v>9</v>
      </c>
      <c r="Q416" s="14" t="s">
        <v>15</v>
      </c>
      <c r="R416" s="14" t="s">
        <v>18</v>
      </c>
      <c r="S416" s="14" t="s">
        <v>143</v>
      </c>
    </row>
    <row r="417" spans="1:19" hidden="1" x14ac:dyDescent="0.3">
      <c r="A417" s="11">
        <v>44634.455590277779</v>
      </c>
      <c r="B417" s="11"/>
      <c r="C417" s="15">
        <v>44634</v>
      </c>
      <c r="D417" s="16">
        <v>0.45559027777777777</v>
      </c>
      <c r="E417" s="33" t="str">
        <f t="shared" si="12"/>
        <v>00:55</v>
      </c>
      <c r="F417" s="12">
        <v>53.1</v>
      </c>
      <c r="G417" s="12">
        <v>54.28</v>
      </c>
      <c r="H417" s="12">
        <v>61.36</v>
      </c>
      <c r="I417" s="12">
        <v>56.05</v>
      </c>
      <c r="J417" s="12">
        <v>57.82</v>
      </c>
      <c r="K417" s="12">
        <v>53.690000000000005</v>
      </c>
      <c r="L417" s="12">
        <v>63.13</v>
      </c>
      <c r="M417" s="12">
        <v>59</v>
      </c>
      <c r="N417" s="13">
        <v>57.303750000000001</v>
      </c>
      <c r="O417" s="17" t="s">
        <v>137</v>
      </c>
      <c r="P417" s="14" t="s">
        <v>9</v>
      </c>
      <c r="Q417" s="14" t="s">
        <v>15</v>
      </c>
      <c r="R417" s="14" t="s">
        <v>18</v>
      </c>
      <c r="S417" s="14" t="s">
        <v>143</v>
      </c>
    </row>
    <row r="418" spans="1:19" hidden="1" x14ac:dyDescent="0.3">
      <c r="A418" s="11">
        <v>44634.455671296295</v>
      </c>
      <c r="B418" s="11"/>
      <c r="C418" s="15">
        <v>44634</v>
      </c>
      <c r="D418" s="16">
        <v>0.45567129629629632</v>
      </c>
      <c r="E418" s="33" t="str">
        <f t="shared" si="12"/>
        <v>00:55</v>
      </c>
      <c r="F418" s="12">
        <v>52.2</v>
      </c>
      <c r="G418" s="12">
        <v>53.36</v>
      </c>
      <c r="H418" s="12">
        <v>60.32</v>
      </c>
      <c r="I418" s="12">
        <v>55.099999999999994</v>
      </c>
      <c r="J418" s="12">
        <v>56.839999999999996</v>
      </c>
      <c r="K418" s="12">
        <v>52.78</v>
      </c>
      <c r="L418" s="12">
        <v>62.06</v>
      </c>
      <c r="M418" s="12">
        <v>58</v>
      </c>
      <c r="N418" s="13">
        <v>56.332500000000003</v>
      </c>
      <c r="O418" s="17" t="s">
        <v>137</v>
      </c>
      <c r="P418" s="14" t="s">
        <v>9</v>
      </c>
      <c r="Q418" s="14" t="s">
        <v>15</v>
      </c>
      <c r="R418" s="14" t="s">
        <v>18</v>
      </c>
      <c r="S418" s="14" t="s">
        <v>143</v>
      </c>
    </row>
    <row r="419" spans="1:19" hidden="1" x14ac:dyDescent="0.3">
      <c r="A419" s="11">
        <v>44634.456238425926</v>
      </c>
      <c r="B419" s="11"/>
      <c r="C419" s="15">
        <v>44634</v>
      </c>
      <c r="D419" s="16">
        <v>0.45623842592592595</v>
      </c>
      <c r="E419" s="33" t="str">
        <f t="shared" si="12"/>
        <v>00:56</v>
      </c>
      <c r="F419" s="12">
        <v>113</v>
      </c>
      <c r="G419" s="12">
        <v>78.66</v>
      </c>
      <c r="H419" s="12">
        <v>88.92</v>
      </c>
      <c r="I419" s="12">
        <v>81.224999999999994</v>
      </c>
      <c r="J419" s="12">
        <v>83.789999999999992</v>
      </c>
      <c r="K419" s="12">
        <v>77.805000000000007</v>
      </c>
      <c r="L419" s="12">
        <v>91.484999999999999</v>
      </c>
      <c r="M419" s="12">
        <v>58</v>
      </c>
      <c r="N419" s="13">
        <v>84.110624999999985</v>
      </c>
      <c r="O419" s="17" t="s">
        <v>137</v>
      </c>
      <c r="P419" s="14" t="s">
        <v>9</v>
      </c>
      <c r="Q419" s="14" t="s">
        <v>15</v>
      </c>
      <c r="R419" s="14" t="s">
        <v>18</v>
      </c>
      <c r="S419" s="14" t="s">
        <v>143</v>
      </c>
    </row>
    <row r="420" spans="1:19" hidden="1" x14ac:dyDescent="0.3">
      <c r="A420" s="11">
        <v>44634.456388888888</v>
      </c>
      <c r="B420" s="11"/>
      <c r="C420" s="15">
        <v>44634</v>
      </c>
      <c r="D420" s="16">
        <v>0.4563888888888889</v>
      </c>
      <c r="E420" s="33" t="str">
        <f t="shared" si="12"/>
        <v>00:56</v>
      </c>
      <c r="F420" s="12">
        <v>83.7</v>
      </c>
      <c r="G420" s="12">
        <v>85.56</v>
      </c>
      <c r="H420" s="12">
        <v>96.72</v>
      </c>
      <c r="I420" s="12">
        <v>88.35</v>
      </c>
      <c r="J420" s="12">
        <v>91.14</v>
      </c>
      <c r="K420" s="12">
        <v>84.63000000000001</v>
      </c>
      <c r="L420" s="12">
        <v>99.51</v>
      </c>
      <c r="M420" s="12">
        <v>93</v>
      </c>
      <c r="N420" s="13">
        <v>90.326250000000002</v>
      </c>
      <c r="O420" s="17" t="s">
        <v>137</v>
      </c>
      <c r="P420" s="14" t="s">
        <v>9</v>
      </c>
      <c r="Q420" s="14" t="s">
        <v>15</v>
      </c>
      <c r="R420" s="14" t="s">
        <v>18</v>
      </c>
      <c r="S420" s="14" t="s">
        <v>143</v>
      </c>
    </row>
    <row r="421" spans="1:19" hidden="1" x14ac:dyDescent="0.3">
      <c r="A421" s="11">
        <v>44634.456516203703</v>
      </c>
      <c r="B421" s="11"/>
      <c r="C421" s="15">
        <v>44634</v>
      </c>
      <c r="D421" s="16">
        <v>0.45651620370370366</v>
      </c>
      <c r="E421" s="33" t="str">
        <f t="shared" si="12"/>
        <v>00:56</v>
      </c>
      <c r="F421" s="12">
        <v>87.3</v>
      </c>
      <c r="G421" s="12">
        <v>89.240000000000009</v>
      </c>
      <c r="H421" s="12">
        <v>100.88000000000001</v>
      </c>
      <c r="I421" s="12">
        <v>92.149999999999991</v>
      </c>
      <c r="J421" s="12">
        <v>95.06</v>
      </c>
      <c r="K421" s="12">
        <v>88.27</v>
      </c>
      <c r="L421" s="12">
        <v>103.79</v>
      </c>
      <c r="M421" s="12">
        <v>97</v>
      </c>
      <c r="N421" s="13">
        <v>94.211249999999993</v>
      </c>
      <c r="O421" s="17" t="s">
        <v>137</v>
      </c>
      <c r="P421" s="14" t="s">
        <v>9</v>
      </c>
      <c r="Q421" s="14" t="s">
        <v>15</v>
      </c>
      <c r="R421" s="14" t="s">
        <v>18</v>
      </c>
      <c r="S421" s="14" t="s">
        <v>143</v>
      </c>
    </row>
    <row r="422" spans="1:19" hidden="1" x14ac:dyDescent="0.3">
      <c r="A422" s="11">
        <v>44634.456631944442</v>
      </c>
      <c r="B422" s="11"/>
      <c r="C422" s="15">
        <v>44634</v>
      </c>
      <c r="D422" s="16">
        <v>0.45663194444444444</v>
      </c>
      <c r="E422" s="33" t="str">
        <f t="shared" si="12"/>
        <v>00:56</v>
      </c>
      <c r="F422" s="12">
        <v>86.4</v>
      </c>
      <c r="G422" s="12">
        <v>88.320000000000007</v>
      </c>
      <c r="H422" s="12">
        <v>99.84</v>
      </c>
      <c r="I422" s="12">
        <v>91.199999999999989</v>
      </c>
      <c r="J422" s="12">
        <v>94.08</v>
      </c>
      <c r="K422" s="12">
        <v>87.36</v>
      </c>
      <c r="L422" s="12">
        <v>102.72</v>
      </c>
      <c r="M422" s="12">
        <v>96</v>
      </c>
      <c r="N422" s="13">
        <v>93.240000000000009</v>
      </c>
      <c r="O422" s="17" t="s">
        <v>137</v>
      </c>
      <c r="P422" s="14" t="s">
        <v>9</v>
      </c>
      <c r="Q422" s="14" t="s">
        <v>15</v>
      </c>
      <c r="R422" s="14" t="s">
        <v>18</v>
      </c>
      <c r="S422" s="14" t="s">
        <v>143</v>
      </c>
    </row>
    <row r="423" spans="1:19" hidden="1" x14ac:dyDescent="0.3">
      <c r="A423" s="11">
        <v>44634.456793981481</v>
      </c>
      <c r="B423" s="11"/>
      <c r="C423" s="15">
        <v>44634</v>
      </c>
      <c r="D423" s="16">
        <v>0.45679398148148148</v>
      </c>
      <c r="E423" s="33" t="str">
        <f t="shared" si="12"/>
        <v>00:56</v>
      </c>
      <c r="F423" s="12">
        <v>86.4</v>
      </c>
      <c r="G423" s="12">
        <v>88.320000000000007</v>
      </c>
      <c r="H423" s="12">
        <v>99.84</v>
      </c>
      <c r="I423" s="12">
        <v>91.199999999999989</v>
      </c>
      <c r="J423" s="12">
        <v>94.08</v>
      </c>
      <c r="K423" s="12">
        <v>87.36</v>
      </c>
      <c r="L423" s="12">
        <v>102.72</v>
      </c>
      <c r="M423" s="12">
        <v>96</v>
      </c>
      <c r="N423" s="13">
        <v>93.240000000000009</v>
      </c>
      <c r="O423" s="17" t="s">
        <v>137</v>
      </c>
      <c r="P423" s="14" t="s">
        <v>9</v>
      </c>
      <c r="Q423" s="14" t="s">
        <v>15</v>
      </c>
      <c r="R423" s="14" t="s">
        <v>18</v>
      </c>
      <c r="S423" s="14" t="s">
        <v>143</v>
      </c>
    </row>
    <row r="424" spans="1:19" hidden="1" x14ac:dyDescent="0.3">
      <c r="A424" s="11">
        <v>44634.456932870373</v>
      </c>
      <c r="B424" s="11"/>
      <c r="C424" s="15">
        <v>44634</v>
      </c>
      <c r="D424" s="16">
        <v>0.45693287037037034</v>
      </c>
      <c r="E424" s="33" t="str">
        <f t="shared" si="12"/>
        <v>00:57</v>
      </c>
      <c r="F424" s="12">
        <v>113</v>
      </c>
      <c r="G424" s="12">
        <v>98.9</v>
      </c>
      <c r="H424" s="12">
        <v>111.8</v>
      </c>
      <c r="I424" s="12">
        <v>102.125</v>
      </c>
      <c r="J424" s="12">
        <v>105.35</v>
      </c>
      <c r="K424" s="12">
        <v>97.825000000000003</v>
      </c>
      <c r="L424" s="12">
        <v>115.02500000000001</v>
      </c>
      <c r="M424" s="12">
        <v>102</v>
      </c>
      <c r="N424" s="13">
        <v>105.753125</v>
      </c>
      <c r="O424" s="17" t="s">
        <v>137</v>
      </c>
      <c r="P424" s="14" t="s">
        <v>9</v>
      </c>
      <c r="Q424" s="14" t="s">
        <v>15</v>
      </c>
      <c r="R424" s="14" t="s">
        <v>18</v>
      </c>
      <c r="S424" s="14" t="s">
        <v>143</v>
      </c>
    </row>
    <row r="425" spans="1:19" hidden="1" x14ac:dyDescent="0.3">
      <c r="A425" s="11">
        <v>44634.456956018519</v>
      </c>
      <c r="B425" s="11"/>
      <c r="C425" s="15">
        <v>44634</v>
      </c>
      <c r="D425" s="16">
        <v>0.45695601851851847</v>
      </c>
      <c r="E425" s="33" t="str">
        <f t="shared" si="12"/>
        <v>00:57</v>
      </c>
      <c r="F425" s="12">
        <v>94.5</v>
      </c>
      <c r="G425" s="12">
        <v>96.600000000000009</v>
      </c>
      <c r="H425" s="12">
        <v>109.2</v>
      </c>
      <c r="I425" s="12">
        <v>99.75</v>
      </c>
      <c r="J425" s="12">
        <v>102.89999999999999</v>
      </c>
      <c r="K425" s="12">
        <v>95.55</v>
      </c>
      <c r="L425" s="12">
        <v>112.35000000000001</v>
      </c>
      <c r="M425" s="12">
        <v>105</v>
      </c>
      <c r="N425" s="13">
        <v>101.98125</v>
      </c>
      <c r="O425" s="17" t="s">
        <v>137</v>
      </c>
      <c r="P425" s="14" t="s">
        <v>9</v>
      </c>
      <c r="Q425" s="14" t="s">
        <v>15</v>
      </c>
      <c r="R425" s="14" t="s">
        <v>18</v>
      </c>
      <c r="S425" s="14" t="s">
        <v>143</v>
      </c>
    </row>
    <row r="426" spans="1:19" hidden="1" x14ac:dyDescent="0.3">
      <c r="A426" s="11">
        <v>44634.457002314812</v>
      </c>
      <c r="B426" s="11"/>
      <c r="C426" s="15">
        <v>44634</v>
      </c>
      <c r="D426" s="16">
        <v>0.45700231481481479</v>
      </c>
      <c r="E426" s="33" t="str">
        <f t="shared" si="12"/>
        <v>00:57</v>
      </c>
      <c r="F426" s="12">
        <v>72</v>
      </c>
      <c r="G426" s="12">
        <v>73.600000000000009</v>
      </c>
      <c r="H426" s="12">
        <v>83.2</v>
      </c>
      <c r="I426" s="12">
        <v>76</v>
      </c>
      <c r="J426" s="12">
        <v>78.400000000000006</v>
      </c>
      <c r="K426" s="12">
        <v>80</v>
      </c>
      <c r="L426" s="12">
        <v>85.600000000000009</v>
      </c>
      <c r="M426" s="12">
        <v>77.599999999999994</v>
      </c>
      <c r="N426" s="13">
        <v>78.300000000000011</v>
      </c>
      <c r="O426" s="17" t="s">
        <v>137</v>
      </c>
      <c r="P426" s="14" t="s">
        <v>9</v>
      </c>
      <c r="Q426" s="14" t="s">
        <v>15</v>
      </c>
      <c r="R426" s="14" t="s">
        <v>18</v>
      </c>
      <c r="S426" s="14" t="s">
        <v>143</v>
      </c>
    </row>
    <row r="427" spans="1:19" hidden="1" x14ac:dyDescent="0.3">
      <c r="A427" s="11">
        <v>44634.457048611112</v>
      </c>
      <c r="B427" s="11"/>
      <c r="C427" s="15">
        <v>44634</v>
      </c>
      <c r="D427" s="16">
        <v>0.45704861111111111</v>
      </c>
      <c r="E427" s="33" t="str">
        <f t="shared" si="12"/>
        <v>00:57</v>
      </c>
      <c r="F427" s="12">
        <v>94.5</v>
      </c>
      <c r="G427" s="12">
        <v>96.600000000000009</v>
      </c>
      <c r="H427" s="12">
        <v>109.2</v>
      </c>
      <c r="I427" s="12">
        <v>99.75</v>
      </c>
      <c r="J427" s="12">
        <v>102.89999999999999</v>
      </c>
      <c r="K427" s="12">
        <v>95.55</v>
      </c>
      <c r="L427" s="12">
        <v>112.35000000000001</v>
      </c>
      <c r="M427" s="12">
        <v>105</v>
      </c>
      <c r="N427" s="13">
        <v>101.98125</v>
      </c>
      <c r="O427" s="17" t="s">
        <v>137</v>
      </c>
      <c r="P427" s="14" t="s">
        <v>9</v>
      </c>
      <c r="Q427" s="14" t="s">
        <v>15</v>
      </c>
      <c r="R427" s="14" t="s">
        <v>18</v>
      </c>
      <c r="S427" s="14" t="s">
        <v>143</v>
      </c>
    </row>
    <row r="428" spans="1:19" hidden="1" x14ac:dyDescent="0.3">
      <c r="A428" s="11">
        <v>44634.457256944443</v>
      </c>
      <c r="B428" s="11"/>
      <c r="C428" s="15">
        <v>44634</v>
      </c>
      <c r="D428" s="16">
        <v>0.45725694444444448</v>
      </c>
      <c r="E428" s="33" t="str">
        <f t="shared" si="12"/>
        <v>00:57</v>
      </c>
      <c r="F428" s="12">
        <v>83.7</v>
      </c>
      <c r="G428" s="12">
        <v>85.56</v>
      </c>
      <c r="H428" s="12">
        <v>96.72</v>
      </c>
      <c r="I428" s="12">
        <v>88.35</v>
      </c>
      <c r="J428" s="12">
        <v>91.14</v>
      </c>
      <c r="K428" s="12">
        <v>84.63000000000001</v>
      </c>
      <c r="L428" s="12">
        <v>99.51</v>
      </c>
      <c r="M428" s="12">
        <v>93</v>
      </c>
      <c r="N428" s="13">
        <v>90.326250000000002</v>
      </c>
      <c r="O428" s="17" t="s">
        <v>137</v>
      </c>
      <c r="P428" s="14" t="s">
        <v>9</v>
      </c>
      <c r="Q428" s="14" t="s">
        <v>15</v>
      </c>
      <c r="R428" s="14" t="s">
        <v>18</v>
      </c>
      <c r="S428" s="14" t="s">
        <v>143</v>
      </c>
    </row>
    <row r="429" spans="1:19" hidden="1" x14ac:dyDescent="0.3">
      <c r="A429" s="11">
        <v>44634.457488425927</v>
      </c>
      <c r="B429" s="11"/>
      <c r="C429" s="15">
        <v>44634</v>
      </c>
      <c r="D429" s="16">
        <v>0.45748842592592592</v>
      </c>
      <c r="E429" s="33" t="str">
        <f t="shared" si="12"/>
        <v>00:57</v>
      </c>
      <c r="F429" s="12">
        <v>93.600000000000009</v>
      </c>
      <c r="G429" s="12">
        <v>95.68</v>
      </c>
      <c r="H429" s="12">
        <v>108.16</v>
      </c>
      <c r="I429" s="12">
        <v>98.8</v>
      </c>
      <c r="J429" s="12">
        <v>101.92</v>
      </c>
      <c r="K429" s="12">
        <v>94.64</v>
      </c>
      <c r="L429" s="12">
        <v>111.28</v>
      </c>
      <c r="M429" s="12">
        <v>104</v>
      </c>
      <c r="N429" s="13">
        <v>101.01</v>
      </c>
      <c r="O429" s="17" t="s">
        <v>137</v>
      </c>
      <c r="P429" s="14" t="s">
        <v>9</v>
      </c>
      <c r="Q429" s="14" t="s">
        <v>15</v>
      </c>
      <c r="R429" s="14" t="s">
        <v>18</v>
      </c>
      <c r="S429" s="14" t="s">
        <v>143</v>
      </c>
    </row>
    <row r="430" spans="1:19" hidden="1" x14ac:dyDescent="0.3">
      <c r="A430" s="11">
        <v>44634.457627314812</v>
      </c>
      <c r="B430" s="11"/>
      <c r="C430" s="15">
        <v>44634</v>
      </c>
      <c r="D430" s="16">
        <v>0.45762731481481483</v>
      </c>
      <c r="E430" s="33" t="str">
        <f t="shared" si="12"/>
        <v>00:58</v>
      </c>
      <c r="F430" s="12">
        <v>102</v>
      </c>
      <c r="G430" s="12">
        <v>92</v>
      </c>
      <c r="H430" s="12">
        <v>104</v>
      </c>
      <c r="I430" s="12">
        <v>95</v>
      </c>
      <c r="J430" s="12">
        <v>98</v>
      </c>
      <c r="K430" s="12">
        <v>91</v>
      </c>
      <c r="L430" s="12">
        <v>107</v>
      </c>
      <c r="M430" s="12">
        <v>98</v>
      </c>
      <c r="N430" s="13">
        <v>98.375</v>
      </c>
      <c r="O430" s="17" t="s">
        <v>137</v>
      </c>
      <c r="P430" s="14" t="s">
        <v>9</v>
      </c>
      <c r="Q430" s="14" t="s">
        <v>15</v>
      </c>
      <c r="R430" s="14" t="s">
        <v>18</v>
      </c>
      <c r="S430" s="14" t="s">
        <v>143</v>
      </c>
    </row>
    <row r="431" spans="1:19" hidden="1" x14ac:dyDescent="0.3">
      <c r="A431" s="11">
        <v>44634.457928240743</v>
      </c>
      <c r="B431" s="11"/>
      <c r="C431" s="15">
        <v>44634</v>
      </c>
      <c r="D431" s="16">
        <v>0.45792824074074073</v>
      </c>
      <c r="E431" s="33" t="str">
        <f t="shared" si="12"/>
        <v>00:58</v>
      </c>
      <c r="F431" s="12">
        <v>90.9</v>
      </c>
      <c r="G431" s="12">
        <v>92.92</v>
      </c>
      <c r="H431" s="12">
        <v>105.04</v>
      </c>
      <c r="I431" s="12">
        <v>95.949999999999989</v>
      </c>
      <c r="J431" s="12">
        <v>98.98</v>
      </c>
      <c r="K431" s="12">
        <v>91.91</v>
      </c>
      <c r="L431" s="12">
        <v>108.07000000000001</v>
      </c>
      <c r="M431" s="12">
        <v>101</v>
      </c>
      <c r="N431" s="13">
        <v>98.096250000000012</v>
      </c>
      <c r="O431" s="17" t="s">
        <v>137</v>
      </c>
      <c r="P431" s="14" t="s">
        <v>9</v>
      </c>
      <c r="Q431" s="14" t="s">
        <v>15</v>
      </c>
      <c r="R431" s="14" t="s">
        <v>18</v>
      </c>
      <c r="S431" s="14" t="s">
        <v>143</v>
      </c>
    </row>
    <row r="432" spans="1:19" hidden="1" x14ac:dyDescent="0.3">
      <c r="A432" s="11">
        <v>44634.458321759259</v>
      </c>
      <c r="B432" s="11"/>
      <c r="C432" s="15">
        <v>44634</v>
      </c>
      <c r="D432" s="16">
        <v>0.45832175925925928</v>
      </c>
      <c r="E432" s="33" t="str">
        <f t="shared" si="12"/>
        <v>00:59</v>
      </c>
      <c r="F432" s="12">
        <v>119</v>
      </c>
      <c r="G432" s="12">
        <v>99.36</v>
      </c>
      <c r="H432" s="12">
        <v>112.32000000000001</v>
      </c>
      <c r="I432" s="12">
        <v>102.6</v>
      </c>
      <c r="J432" s="12">
        <v>105.84</v>
      </c>
      <c r="K432" s="12">
        <v>98.28</v>
      </c>
      <c r="L432" s="12">
        <v>115.56</v>
      </c>
      <c r="M432" s="12">
        <v>97</v>
      </c>
      <c r="N432" s="13">
        <v>106.245</v>
      </c>
      <c r="O432" s="17" t="s">
        <v>137</v>
      </c>
      <c r="P432" s="14" t="s">
        <v>9</v>
      </c>
      <c r="Q432" s="14" t="s">
        <v>15</v>
      </c>
      <c r="R432" s="14" t="s">
        <v>18</v>
      </c>
      <c r="S432" s="14" t="s">
        <v>143</v>
      </c>
    </row>
    <row r="433" spans="1:19" hidden="1" x14ac:dyDescent="0.3">
      <c r="A433" s="11">
        <v>44634.458622685182</v>
      </c>
      <c r="B433" s="11"/>
      <c r="C433" s="15">
        <v>44634</v>
      </c>
      <c r="D433" s="16">
        <v>0.45862268518518517</v>
      </c>
      <c r="E433" s="33" t="str">
        <f t="shared" si="12"/>
        <v>00:59</v>
      </c>
      <c r="F433" s="12">
        <v>71.100000000000009</v>
      </c>
      <c r="G433" s="12">
        <v>72.680000000000007</v>
      </c>
      <c r="H433" s="12">
        <v>82.16</v>
      </c>
      <c r="I433" s="12">
        <v>75.05</v>
      </c>
      <c r="J433" s="12">
        <v>77.42</v>
      </c>
      <c r="K433" s="12">
        <v>79</v>
      </c>
      <c r="L433" s="12">
        <v>84.53</v>
      </c>
      <c r="M433" s="12">
        <v>76.63</v>
      </c>
      <c r="N433" s="13">
        <v>77.321250000000006</v>
      </c>
      <c r="O433" s="17" t="s">
        <v>137</v>
      </c>
      <c r="P433" s="14" t="s">
        <v>9</v>
      </c>
      <c r="Q433" s="14" t="s">
        <v>15</v>
      </c>
      <c r="R433" s="14" t="s">
        <v>18</v>
      </c>
      <c r="S433" s="14" t="s">
        <v>143</v>
      </c>
    </row>
    <row r="434" spans="1:19" hidden="1" x14ac:dyDescent="0.3">
      <c r="A434" s="11">
        <v>44634.459016203706</v>
      </c>
      <c r="B434" s="11"/>
      <c r="C434" s="15">
        <v>44634</v>
      </c>
      <c r="D434" s="16">
        <v>0.45901620370370372</v>
      </c>
      <c r="E434" s="33" t="str">
        <f t="shared" si="12"/>
        <v>01:00</v>
      </c>
      <c r="F434" s="12">
        <v>111</v>
      </c>
      <c r="G434" s="12">
        <v>96.14</v>
      </c>
      <c r="H434" s="12">
        <v>108.68</v>
      </c>
      <c r="I434" s="12">
        <v>99.274999999999991</v>
      </c>
      <c r="J434" s="12">
        <v>102.41</v>
      </c>
      <c r="K434" s="12">
        <v>95.094999999999999</v>
      </c>
      <c r="L434" s="12">
        <v>111.81500000000001</v>
      </c>
      <c r="M434" s="12">
        <v>98</v>
      </c>
      <c r="N434" s="13">
        <v>102.80187500000001</v>
      </c>
      <c r="O434" s="17" t="s">
        <v>137</v>
      </c>
      <c r="P434" s="14" t="s">
        <v>9</v>
      </c>
      <c r="Q434" s="14" t="s">
        <v>15</v>
      </c>
      <c r="R434" s="14" t="s">
        <v>18</v>
      </c>
      <c r="S434" s="14" t="s">
        <v>143</v>
      </c>
    </row>
    <row r="435" spans="1:19" hidden="1" x14ac:dyDescent="0.3">
      <c r="A435" s="11">
        <v>44634.459027777775</v>
      </c>
      <c r="B435" s="11"/>
      <c r="C435" s="15">
        <v>44634</v>
      </c>
      <c r="D435" s="16">
        <v>0.45902777777777781</v>
      </c>
      <c r="E435" s="33" t="str">
        <f t="shared" ref="E435:E498" si="13">TEXT(D435-$D$306,"hh:mm")</f>
        <v>01:00</v>
      </c>
      <c r="F435" s="12">
        <v>77.400000000000006</v>
      </c>
      <c r="G435" s="12">
        <v>93</v>
      </c>
      <c r="H435" s="12">
        <v>89.44</v>
      </c>
      <c r="I435" s="12">
        <v>81.7</v>
      </c>
      <c r="J435" s="12">
        <v>84.28</v>
      </c>
      <c r="K435" s="12">
        <v>61</v>
      </c>
      <c r="L435" s="12">
        <v>104</v>
      </c>
      <c r="M435" s="12">
        <v>83.42</v>
      </c>
      <c r="N435" s="13">
        <v>84.28</v>
      </c>
      <c r="O435" s="17" t="s">
        <v>137</v>
      </c>
      <c r="P435" s="14" t="s">
        <v>9</v>
      </c>
      <c r="Q435" s="14" t="s">
        <v>15</v>
      </c>
      <c r="R435" s="14" t="s">
        <v>18</v>
      </c>
      <c r="S435" s="14" t="s">
        <v>143</v>
      </c>
    </row>
    <row r="436" spans="1:19" hidden="1" x14ac:dyDescent="0.3">
      <c r="A436" s="11">
        <v>44634.459201388891</v>
      </c>
      <c r="B436" s="11"/>
      <c r="C436" s="15">
        <v>44634</v>
      </c>
      <c r="D436" s="16">
        <v>0.4592013888888889</v>
      </c>
      <c r="E436" s="33" t="str">
        <f t="shared" si="13"/>
        <v>01:00</v>
      </c>
      <c r="F436" s="12">
        <v>115</v>
      </c>
      <c r="G436" s="12">
        <v>105.80000000000001</v>
      </c>
      <c r="H436" s="12">
        <v>119.60000000000001</v>
      </c>
      <c r="I436" s="12">
        <v>109.25</v>
      </c>
      <c r="J436" s="12">
        <v>112.7</v>
      </c>
      <c r="K436" s="12">
        <v>104.65</v>
      </c>
      <c r="L436" s="12">
        <v>123.05000000000001</v>
      </c>
      <c r="M436" s="12">
        <v>111.55</v>
      </c>
      <c r="N436" s="13">
        <v>112.69999999999999</v>
      </c>
      <c r="O436" s="17" t="s">
        <v>137</v>
      </c>
      <c r="P436" s="14" t="s">
        <v>9</v>
      </c>
      <c r="Q436" s="14" t="s">
        <v>15</v>
      </c>
      <c r="R436" s="14" t="s">
        <v>18</v>
      </c>
      <c r="S436" s="14" t="s">
        <v>143</v>
      </c>
    </row>
    <row r="437" spans="1:19" hidden="1" x14ac:dyDescent="0.3">
      <c r="A437" s="11">
        <v>44634.459710648145</v>
      </c>
      <c r="B437" s="11"/>
      <c r="C437" s="15">
        <v>44634</v>
      </c>
      <c r="D437" s="16">
        <v>0.45971064814814816</v>
      </c>
      <c r="E437" s="33" t="str">
        <f t="shared" si="13"/>
        <v>01:01</v>
      </c>
      <c r="F437" s="12">
        <v>113</v>
      </c>
      <c r="G437" s="12">
        <v>103.96000000000001</v>
      </c>
      <c r="H437" s="12">
        <v>117.52000000000001</v>
      </c>
      <c r="I437" s="12">
        <v>107.35</v>
      </c>
      <c r="J437" s="12">
        <v>110.74</v>
      </c>
      <c r="K437" s="12">
        <v>102.83</v>
      </c>
      <c r="L437" s="12">
        <v>120.91000000000001</v>
      </c>
      <c r="M437" s="12">
        <v>109.61</v>
      </c>
      <c r="N437" s="13">
        <v>110.74000000000001</v>
      </c>
      <c r="O437" s="17" t="s">
        <v>137</v>
      </c>
      <c r="P437" s="14" t="s">
        <v>9</v>
      </c>
      <c r="Q437" s="14" t="s">
        <v>15</v>
      </c>
      <c r="R437" s="14" t="s">
        <v>18</v>
      </c>
      <c r="S437" s="14" t="s">
        <v>143</v>
      </c>
    </row>
    <row r="438" spans="1:19" hidden="1" x14ac:dyDescent="0.3">
      <c r="A438" s="11">
        <v>44634.460405092592</v>
      </c>
      <c r="B438" s="11"/>
      <c r="C438" s="15">
        <v>44634</v>
      </c>
      <c r="D438" s="16">
        <v>0.4604050925925926</v>
      </c>
      <c r="E438" s="33" t="str">
        <f t="shared" si="13"/>
        <v>01:02</v>
      </c>
      <c r="F438" s="12">
        <v>113</v>
      </c>
      <c r="G438" s="12">
        <v>95.22</v>
      </c>
      <c r="H438" s="12">
        <v>107.64</v>
      </c>
      <c r="I438" s="12">
        <v>98.324999999999989</v>
      </c>
      <c r="J438" s="12">
        <v>101.42999999999999</v>
      </c>
      <c r="K438" s="12">
        <v>94.185000000000002</v>
      </c>
      <c r="L438" s="12">
        <v>110.745</v>
      </c>
      <c r="M438" s="12">
        <v>94</v>
      </c>
      <c r="N438" s="13">
        <v>101.81812499999999</v>
      </c>
      <c r="O438" s="17" t="s">
        <v>137</v>
      </c>
      <c r="P438" s="14" t="s">
        <v>9</v>
      </c>
      <c r="Q438" s="14" t="s">
        <v>15</v>
      </c>
      <c r="R438" s="14" t="s">
        <v>18</v>
      </c>
      <c r="S438" s="14" t="s">
        <v>143</v>
      </c>
    </row>
    <row r="439" spans="1:19" hidden="1" x14ac:dyDescent="0.3">
      <c r="A439" s="11">
        <v>44634.460740740738</v>
      </c>
      <c r="B439" s="11"/>
      <c r="C439" s="15">
        <v>44634</v>
      </c>
      <c r="D439" s="16">
        <v>0.46074074074074073</v>
      </c>
      <c r="E439" s="33" t="str">
        <f t="shared" si="13"/>
        <v>01:02</v>
      </c>
      <c r="F439" s="12">
        <v>88.2</v>
      </c>
      <c r="G439" s="12">
        <v>90.160000000000011</v>
      </c>
      <c r="H439" s="12">
        <v>101.92</v>
      </c>
      <c r="I439" s="12">
        <v>93.1</v>
      </c>
      <c r="J439" s="12">
        <v>96.039999999999992</v>
      </c>
      <c r="K439" s="12">
        <v>89.18</v>
      </c>
      <c r="L439" s="12">
        <v>104.86</v>
      </c>
      <c r="M439" s="12">
        <v>98</v>
      </c>
      <c r="N439" s="13">
        <v>95.18249999999999</v>
      </c>
      <c r="O439" s="17" t="s">
        <v>137</v>
      </c>
      <c r="P439" s="14" t="s">
        <v>9</v>
      </c>
      <c r="Q439" s="14" t="s">
        <v>15</v>
      </c>
      <c r="R439" s="14" t="s">
        <v>18</v>
      </c>
      <c r="S439" s="14" t="s">
        <v>143</v>
      </c>
    </row>
    <row r="440" spans="1:19" hidden="1" x14ac:dyDescent="0.3">
      <c r="A440" s="11">
        <v>44634.461099537039</v>
      </c>
      <c r="B440" s="11"/>
      <c r="C440" s="15">
        <v>44634</v>
      </c>
      <c r="D440" s="16">
        <v>0.46109953703703704</v>
      </c>
      <c r="E440" s="33" t="str">
        <f t="shared" si="13"/>
        <v>01:03</v>
      </c>
      <c r="F440" s="12">
        <v>116</v>
      </c>
      <c r="G440" s="12">
        <v>97.06</v>
      </c>
      <c r="H440" s="12">
        <v>109.72</v>
      </c>
      <c r="I440" s="12">
        <v>100.22499999999999</v>
      </c>
      <c r="J440" s="12">
        <v>103.39</v>
      </c>
      <c r="K440" s="12">
        <v>96.00500000000001</v>
      </c>
      <c r="L440" s="12">
        <v>112.88500000000001</v>
      </c>
      <c r="M440" s="12">
        <v>95</v>
      </c>
      <c r="N440" s="13">
        <v>103.785625</v>
      </c>
      <c r="O440" s="17" t="s">
        <v>137</v>
      </c>
      <c r="P440" s="14" t="s">
        <v>9</v>
      </c>
      <c r="Q440" s="14" t="s">
        <v>15</v>
      </c>
      <c r="R440" s="14" t="s">
        <v>18</v>
      </c>
      <c r="S440" s="14" t="s">
        <v>143</v>
      </c>
    </row>
    <row r="441" spans="1:19" hidden="1" x14ac:dyDescent="0.3">
      <c r="A441" s="11">
        <v>44634.461793981478</v>
      </c>
      <c r="B441" s="11"/>
      <c r="C441" s="15">
        <v>44634</v>
      </c>
      <c r="D441" s="16">
        <v>0.46179398148148149</v>
      </c>
      <c r="E441" s="33" t="str">
        <f t="shared" si="13"/>
        <v>01:04</v>
      </c>
      <c r="F441" s="12">
        <v>113</v>
      </c>
      <c r="G441" s="12">
        <v>98.9</v>
      </c>
      <c r="H441" s="12">
        <v>111.8</v>
      </c>
      <c r="I441" s="12">
        <v>102.125</v>
      </c>
      <c r="J441" s="12">
        <v>105.35</v>
      </c>
      <c r="K441" s="12">
        <v>97.825000000000003</v>
      </c>
      <c r="L441" s="12">
        <v>115.02500000000001</v>
      </c>
      <c r="M441" s="12">
        <v>102</v>
      </c>
      <c r="N441" s="13">
        <v>105.753125</v>
      </c>
      <c r="O441" s="17" t="s">
        <v>137</v>
      </c>
      <c r="P441" s="14" t="s">
        <v>9</v>
      </c>
      <c r="Q441" s="14" t="s">
        <v>15</v>
      </c>
      <c r="R441" s="14" t="s">
        <v>18</v>
      </c>
      <c r="S441" s="14" t="s">
        <v>143</v>
      </c>
    </row>
    <row r="442" spans="1:19" hidden="1" x14ac:dyDescent="0.3">
      <c r="A442" s="11">
        <v>44634.462488425925</v>
      </c>
      <c r="B442" s="11"/>
      <c r="C442" s="15">
        <v>44634</v>
      </c>
      <c r="D442" s="16">
        <v>0.46248842592592593</v>
      </c>
      <c r="E442" s="33" t="str">
        <f t="shared" si="13"/>
        <v>01:05</v>
      </c>
      <c r="F442" s="12">
        <v>112</v>
      </c>
      <c r="G442" s="12">
        <v>97.98</v>
      </c>
      <c r="H442" s="12">
        <v>110.76</v>
      </c>
      <c r="I442" s="12">
        <v>101.175</v>
      </c>
      <c r="J442" s="12">
        <v>104.37</v>
      </c>
      <c r="K442" s="12">
        <v>96.915000000000006</v>
      </c>
      <c r="L442" s="12">
        <v>113.95500000000001</v>
      </c>
      <c r="M442" s="12">
        <v>101</v>
      </c>
      <c r="N442" s="13">
        <v>104.76937500000001</v>
      </c>
      <c r="O442" s="17" t="s">
        <v>137</v>
      </c>
      <c r="P442" s="14" t="s">
        <v>9</v>
      </c>
      <c r="Q442" s="14" t="s">
        <v>15</v>
      </c>
      <c r="R442" s="14" t="s">
        <v>18</v>
      </c>
      <c r="S442" s="14" t="s">
        <v>143</v>
      </c>
    </row>
    <row r="443" spans="1:19" hidden="1" x14ac:dyDescent="0.3">
      <c r="A443" s="11">
        <v>44634.462500000001</v>
      </c>
      <c r="B443" s="11"/>
      <c r="C443" s="15">
        <v>44634</v>
      </c>
      <c r="D443" s="16">
        <v>0.46249999999999997</v>
      </c>
      <c r="E443" s="33" t="str">
        <f t="shared" si="13"/>
        <v>01:05</v>
      </c>
      <c r="F443" s="12">
        <v>82.5</v>
      </c>
      <c r="G443" s="12">
        <v>94</v>
      </c>
      <c r="H443" s="12">
        <v>95.333333333333343</v>
      </c>
      <c r="I443" s="12">
        <v>87.083333333333329</v>
      </c>
      <c r="J443" s="12">
        <v>89.833333333333343</v>
      </c>
      <c r="K443" s="12">
        <v>93</v>
      </c>
      <c r="L443" s="12">
        <v>88</v>
      </c>
      <c r="M443" s="12">
        <v>88.916666666666671</v>
      </c>
      <c r="N443" s="13">
        <v>89.833333333333329</v>
      </c>
      <c r="O443" s="17" t="s">
        <v>137</v>
      </c>
      <c r="P443" s="14" t="s">
        <v>9</v>
      </c>
      <c r="Q443" s="14" t="s">
        <v>15</v>
      </c>
      <c r="R443" s="14" t="s">
        <v>18</v>
      </c>
      <c r="S443" s="14" t="s">
        <v>143</v>
      </c>
    </row>
    <row r="444" spans="1:19" hidden="1" x14ac:dyDescent="0.3">
      <c r="A444" s="11">
        <v>44634.462847222225</v>
      </c>
      <c r="B444" s="11"/>
      <c r="C444" s="15">
        <v>44634</v>
      </c>
      <c r="D444" s="16">
        <v>0.46284722222222219</v>
      </c>
      <c r="E444" s="33" t="str">
        <f t="shared" si="13"/>
        <v>01:05</v>
      </c>
      <c r="F444" s="12">
        <v>93.600000000000009</v>
      </c>
      <c r="G444" s="12">
        <v>95.68</v>
      </c>
      <c r="H444" s="12">
        <v>108.16</v>
      </c>
      <c r="I444" s="12">
        <v>98.8</v>
      </c>
      <c r="J444" s="12">
        <v>101.92</v>
      </c>
      <c r="K444" s="12">
        <v>94.64</v>
      </c>
      <c r="L444" s="12">
        <v>111.28</v>
      </c>
      <c r="M444" s="12">
        <v>104</v>
      </c>
      <c r="N444" s="13">
        <v>101.01</v>
      </c>
      <c r="O444" s="17" t="s">
        <v>137</v>
      </c>
      <c r="P444" s="14" t="s">
        <v>9</v>
      </c>
      <c r="Q444" s="14" t="s">
        <v>15</v>
      </c>
      <c r="R444" s="14" t="s">
        <v>18</v>
      </c>
      <c r="S444" s="14" t="s">
        <v>143</v>
      </c>
    </row>
    <row r="445" spans="1:19" hidden="1" x14ac:dyDescent="0.3">
      <c r="A445" s="11">
        <v>44634.462916666664</v>
      </c>
      <c r="B445" s="11"/>
      <c r="C445" s="15">
        <v>44634</v>
      </c>
      <c r="D445" s="16">
        <v>0.46291666666666664</v>
      </c>
      <c r="E445" s="33" t="str">
        <f t="shared" si="13"/>
        <v>01:05</v>
      </c>
      <c r="F445" s="12">
        <v>92.7</v>
      </c>
      <c r="G445" s="12">
        <v>94.76</v>
      </c>
      <c r="H445" s="12">
        <v>107.12</v>
      </c>
      <c r="I445" s="12">
        <v>97.85</v>
      </c>
      <c r="J445" s="12">
        <v>100.94</v>
      </c>
      <c r="K445" s="12">
        <v>93.73</v>
      </c>
      <c r="L445" s="12">
        <v>110.21000000000001</v>
      </c>
      <c r="M445" s="12">
        <v>103</v>
      </c>
      <c r="N445" s="13">
        <v>100.03875000000001</v>
      </c>
      <c r="O445" s="17" t="s">
        <v>137</v>
      </c>
      <c r="P445" s="14" t="s">
        <v>9</v>
      </c>
      <c r="Q445" s="14" t="s">
        <v>15</v>
      </c>
      <c r="R445" s="14" t="s">
        <v>18</v>
      </c>
      <c r="S445" s="14" t="s">
        <v>143</v>
      </c>
    </row>
    <row r="446" spans="1:19" hidden="1" x14ac:dyDescent="0.3">
      <c r="A446" s="11">
        <v>44634.463182870371</v>
      </c>
      <c r="B446" s="11"/>
      <c r="C446" s="15">
        <v>44634</v>
      </c>
      <c r="D446" s="16">
        <v>0.46318287037037037</v>
      </c>
      <c r="E446" s="33" t="str">
        <f t="shared" si="13"/>
        <v>01:06</v>
      </c>
      <c r="F446" s="12">
        <v>101</v>
      </c>
      <c r="G446" s="12">
        <v>97.06</v>
      </c>
      <c r="H446" s="12">
        <v>109.72</v>
      </c>
      <c r="I446" s="12">
        <v>100.22499999999999</v>
      </c>
      <c r="J446" s="12">
        <v>103.39</v>
      </c>
      <c r="K446" s="12">
        <v>96.00500000000001</v>
      </c>
      <c r="L446" s="12">
        <v>112.88500000000001</v>
      </c>
      <c r="M446" s="12">
        <v>110</v>
      </c>
      <c r="N446" s="13">
        <v>103.785625</v>
      </c>
      <c r="O446" s="17" t="s">
        <v>137</v>
      </c>
      <c r="P446" s="14" t="s">
        <v>9</v>
      </c>
      <c r="Q446" s="14" t="s">
        <v>15</v>
      </c>
      <c r="R446" s="14" t="s">
        <v>18</v>
      </c>
      <c r="S446" s="14" t="s">
        <v>143</v>
      </c>
    </row>
    <row r="447" spans="1:19" hidden="1" x14ac:dyDescent="0.3">
      <c r="A447" s="11">
        <v>44634.463877314818</v>
      </c>
      <c r="B447" s="11"/>
      <c r="C447" s="15">
        <v>44634</v>
      </c>
      <c r="D447" s="16">
        <v>0.46387731481481481</v>
      </c>
      <c r="E447" s="33" t="str">
        <f t="shared" si="13"/>
        <v>01:07</v>
      </c>
      <c r="F447" s="12">
        <v>105</v>
      </c>
      <c r="G447" s="12">
        <v>96.14</v>
      </c>
      <c r="H447" s="12">
        <v>108.68</v>
      </c>
      <c r="I447" s="12">
        <v>99.274999999999991</v>
      </c>
      <c r="J447" s="12">
        <v>102.41</v>
      </c>
      <c r="K447" s="12">
        <v>95.094999999999999</v>
      </c>
      <c r="L447" s="12">
        <v>111.81500000000001</v>
      </c>
      <c r="M447" s="12">
        <v>104</v>
      </c>
      <c r="N447" s="13">
        <v>102.80187500000001</v>
      </c>
      <c r="O447" s="17" t="s">
        <v>137</v>
      </c>
      <c r="P447" s="14" t="s">
        <v>9</v>
      </c>
      <c r="Q447" s="14" t="s">
        <v>15</v>
      </c>
      <c r="R447" s="14" t="s">
        <v>18</v>
      </c>
      <c r="S447" s="14" t="s">
        <v>143</v>
      </c>
    </row>
    <row r="448" spans="1:19" hidden="1" x14ac:dyDescent="0.3">
      <c r="A448" s="11">
        <v>44634.464143518519</v>
      </c>
      <c r="B448" s="11"/>
      <c r="C448" s="15">
        <v>44634</v>
      </c>
      <c r="D448" s="16">
        <v>0.46414351851851854</v>
      </c>
      <c r="E448" s="33" t="str">
        <f t="shared" si="13"/>
        <v>01:07</v>
      </c>
      <c r="F448" s="12">
        <v>70.2</v>
      </c>
      <c r="G448" s="12">
        <v>78</v>
      </c>
      <c r="H448" s="12">
        <v>81.12</v>
      </c>
      <c r="I448" s="12">
        <v>74.099999999999994</v>
      </c>
      <c r="J448" s="12">
        <v>76.44</v>
      </c>
      <c r="K448" s="12">
        <v>70.98</v>
      </c>
      <c r="L448" s="12">
        <v>83.460000000000008</v>
      </c>
      <c r="M448" s="12">
        <v>75.66</v>
      </c>
      <c r="N448" s="13">
        <v>76.24499999999999</v>
      </c>
      <c r="O448" s="17" t="s">
        <v>137</v>
      </c>
      <c r="P448" s="14" t="s">
        <v>9</v>
      </c>
      <c r="Q448" s="14" t="s">
        <v>15</v>
      </c>
      <c r="R448" s="14" t="s">
        <v>18</v>
      </c>
      <c r="S448" s="14" t="s">
        <v>143</v>
      </c>
    </row>
    <row r="449" spans="1:19" hidden="1" x14ac:dyDescent="0.3">
      <c r="A449" s="11">
        <v>44634.464571759258</v>
      </c>
      <c r="B449" s="11"/>
      <c r="C449" s="15">
        <v>44634</v>
      </c>
      <c r="D449" s="16">
        <v>0.46457175925925925</v>
      </c>
      <c r="E449" s="33" t="str">
        <f t="shared" si="13"/>
        <v>01:08</v>
      </c>
      <c r="F449" s="12">
        <v>108</v>
      </c>
      <c r="G449" s="12">
        <v>94.76</v>
      </c>
      <c r="H449" s="12">
        <v>107.12</v>
      </c>
      <c r="I449" s="12">
        <v>97.85</v>
      </c>
      <c r="J449" s="12">
        <v>100.94</v>
      </c>
      <c r="K449" s="12">
        <v>93.73</v>
      </c>
      <c r="L449" s="12">
        <v>110.21000000000001</v>
      </c>
      <c r="M449" s="12">
        <v>98</v>
      </c>
      <c r="N449" s="13">
        <v>101.32625</v>
      </c>
      <c r="O449" s="17" t="s">
        <v>137</v>
      </c>
      <c r="P449" s="14" t="s">
        <v>9</v>
      </c>
      <c r="Q449" s="14" t="s">
        <v>15</v>
      </c>
      <c r="R449" s="14" t="s">
        <v>18</v>
      </c>
      <c r="S449" s="14" t="s">
        <v>143</v>
      </c>
    </row>
    <row r="450" spans="1:19" hidden="1" x14ac:dyDescent="0.3">
      <c r="A450" s="11">
        <v>44634.465208333335</v>
      </c>
      <c r="B450" s="11"/>
      <c r="C450" s="15">
        <v>44634</v>
      </c>
      <c r="D450" s="16">
        <v>0.46520833333333328</v>
      </c>
      <c r="E450" s="33" t="str">
        <f t="shared" si="13"/>
        <v>01:08</v>
      </c>
      <c r="F450" s="12">
        <v>111</v>
      </c>
      <c r="G450" s="12">
        <v>102.12</v>
      </c>
      <c r="H450" s="12">
        <v>115.44</v>
      </c>
      <c r="I450" s="12">
        <v>105.44999999999999</v>
      </c>
      <c r="J450" s="12">
        <v>108.78</v>
      </c>
      <c r="K450" s="12">
        <v>101.01</v>
      </c>
      <c r="L450" s="12">
        <v>118.77000000000001</v>
      </c>
      <c r="M450" s="12">
        <v>107.67</v>
      </c>
      <c r="N450" s="13">
        <v>108.77999999999999</v>
      </c>
      <c r="O450" s="17" t="s">
        <v>137</v>
      </c>
      <c r="P450" s="14" t="s">
        <v>9</v>
      </c>
      <c r="Q450" s="14" t="s">
        <v>15</v>
      </c>
      <c r="R450" s="14" t="s">
        <v>18</v>
      </c>
      <c r="S450" s="14" t="s">
        <v>143</v>
      </c>
    </row>
    <row r="451" spans="1:19" hidden="1" x14ac:dyDescent="0.3">
      <c r="A451" s="11">
        <v>44634.465266203704</v>
      </c>
      <c r="B451" s="11"/>
      <c r="C451" s="15">
        <v>44634</v>
      </c>
      <c r="D451" s="16">
        <v>0.4652662037037037</v>
      </c>
      <c r="E451" s="33" t="str">
        <f t="shared" si="13"/>
        <v>01:09</v>
      </c>
      <c r="F451" s="12">
        <v>113</v>
      </c>
      <c r="G451" s="12">
        <v>91.08</v>
      </c>
      <c r="H451" s="12">
        <v>102.96000000000001</v>
      </c>
      <c r="I451" s="12">
        <v>94.05</v>
      </c>
      <c r="J451" s="12">
        <v>97.02</v>
      </c>
      <c r="K451" s="12">
        <v>90.09</v>
      </c>
      <c r="L451" s="12">
        <v>105.93</v>
      </c>
      <c r="M451" s="12">
        <v>85</v>
      </c>
      <c r="N451" s="13">
        <v>97.391249999999985</v>
      </c>
      <c r="O451" s="17" t="s">
        <v>137</v>
      </c>
      <c r="P451" s="14" t="s">
        <v>9</v>
      </c>
      <c r="Q451" s="14" t="s">
        <v>15</v>
      </c>
      <c r="R451" s="14" t="s">
        <v>18</v>
      </c>
      <c r="S451" s="14" t="s">
        <v>143</v>
      </c>
    </row>
    <row r="452" spans="1:19" hidden="1" x14ac:dyDescent="0.3">
      <c r="A452" s="11">
        <v>44634.465624999997</v>
      </c>
      <c r="B452" s="11"/>
      <c r="C452" s="15">
        <v>44634</v>
      </c>
      <c r="D452" s="16">
        <v>0.46562500000000001</v>
      </c>
      <c r="E452" s="33" t="str">
        <f t="shared" si="13"/>
        <v>01:09</v>
      </c>
      <c r="F452" s="12">
        <v>75.600000000000009</v>
      </c>
      <c r="G452" s="12">
        <v>77.28</v>
      </c>
      <c r="H452" s="12">
        <v>87.36</v>
      </c>
      <c r="I452" s="12">
        <v>79.8</v>
      </c>
      <c r="J452" s="12">
        <v>82.32</v>
      </c>
      <c r="K452" s="12">
        <v>84</v>
      </c>
      <c r="L452" s="12">
        <v>89.88000000000001</v>
      </c>
      <c r="M452" s="12">
        <v>81.48</v>
      </c>
      <c r="N452" s="13">
        <v>82.215000000000003</v>
      </c>
      <c r="O452" s="17" t="s">
        <v>137</v>
      </c>
      <c r="P452" s="14" t="s">
        <v>9</v>
      </c>
      <c r="Q452" s="14" t="s">
        <v>15</v>
      </c>
      <c r="R452" s="14" t="s">
        <v>18</v>
      </c>
      <c r="S452" s="14" t="s">
        <v>143</v>
      </c>
    </row>
    <row r="453" spans="1:19" hidden="1" x14ac:dyDescent="0.3">
      <c r="A453" s="11">
        <v>44634.465740740743</v>
      </c>
      <c r="B453" s="11"/>
      <c r="C453" s="15">
        <v>44634</v>
      </c>
      <c r="D453" s="16">
        <v>0.46574074074074073</v>
      </c>
      <c r="E453" s="33" t="str">
        <f t="shared" si="13"/>
        <v>01:09</v>
      </c>
      <c r="F453" s="12">
        <v>108</v>
      </c>
      <c r="G453" s="12">
        <v>99.36</v>
      </c>
      <c r="H453" s="12">
        <v>112.32000000000001</v>
      </c>
      <c r="I453" s="12">
        <v>102.6</v>
      </c>
      <c r="J453" s="12">
        <v>105.84</v>
      </c>
      <c r="K453" s="12">
        <v>98.28</v>
      </c>
      <c r="L453" s="12">
        <v>115.56</v>
      </c>
      <c r="M453" s="12">
        <v>104.75999999999999</v>
      </c>
      <c r="N453" s="13">
        <v>105.84</v>
      </c>
      <c r="O453" s="17" t="s">
        <v>137</v>
      </c>
      <c r="P453" s="14" t="s">
        <v>9</v>
      </c>
      <c r="Q453" s="14" t="s">
        <v>15</v>
      </c>
      <c r="R453" s="14" t="s">
        <v>18</v>
      </c>
      <c r="S453" s="14" t="s">
        <v>143</v>
      </c>
    </row>
    <row r="454" spans="1:19" hidden="1" x14ac:dyDescent="0.3">
      <c r="A454" s="11">
        <v>44634.465763888889</v>
      </c>
      <c r="B454" s="11"/>
      <c r="C454" s="15">
        <v>44634</v>
      </c>
      <c r="D454" s="16">
        <v>0.46576388888888887</v>
      </c>
      <c r="E454" s="33" t="str">
        <f t="shared" si="13"/>
        <v>01:09</v>
      </c>
      <c r="F454" s="12">
        <v>76.5</v>
      </c>
      <c r="G454" s="12">
        <v>78.2</v>
      </c>
      <c r="H454" s="12">
        <v>88.4</v>
      </c>
      <c r="I454" s="12">
        <v>80.75</v>
      </c>
      <c r="J454" s="12">
        <v>83.3</v>
      </c>
      <c r="K454" s="12">
        <v>85</v>
      </c>
      <c r="L454" s="12">
        <v>90.95</v>
      </c>
      <c r="M454" s="12">
        <v>82.45</v>
      </c>
      <c r="N454" s="13">
        <v>83.193750000000009</v>
      </c>
      <c r="O454" s="17" t="s">
        <v>137</v>
      </c>
      <c r="P454" s="14" t="s">
        <v>9</v>
      </c>
      <c r="Q454" s="14" t="s">
        <v>15</v>
      </c>
      <c r="R454" s="14" t="s">
        <v>18</v>
      </c>
      <c r="S454" s="14" t="s">
        <v>143</v>
      </c>
    </row>
    <row r="455" spans="1:19" hidden="1" x14ac:dyDescent="0.3">
      <c r="A455" s="11">
        <v>44634.465879629628</v>
      </c>
      <c r="B455" s="11"/>
      <c r="C455" s="15">
        <v>44634</v>
      </c>
      <c r="D455" s="16">
        <v>0.46587962962962964</v>
      </c>
      <c r="E455" s="33" t="str">
        <f t="shared" si="13"/>
        <v>01:09</v>
      </c>
      <c r="F455" s="12">
        <v>107</v>
      </c>
      <c r="G455" s="12">
        <v>98.44</v>
      </c>
      <c r="H455" s="12">
        <v>111.28</v>
      </c>
      <c r="I455" s="12">
        <v>101.64999999999999</v>
      </c>
      <c r="J455" s="12">
        <v>104.86</v>
      </c>
      <c r="K455" s="12">
        <v>97.37</v>
      </c>
      <c r="L455" s="12">
        <v>114.49000000000001</v>
      </c>
      <c r="M455" s="12">
        <v>103.78999999999999</v>
      </c>
      <c r="N455" s="13">
        <v>104.86</v>
      </c>
      <c r="O455" s="17" t="s">
        <v>137</v>
      </c>
      <c r="P455" s="14" t="s">
        <v>9</v>
      </c>
      <c r="Q455" s="14" t="s">
        <v>15</v>
      </c>
      <c r="R455" s="14" t="s">
        <v>18</v>
      </c>
      <c r="S455" s="14" t="s">
        <v>143</v>
      </c>
    </row>
    <row r="456" spans="1:19" hidden="1" x14ac:dyDescent="0.3">
      <c r="A456" s="11">
        <v>44634.465960648151</v>
      </c>
      <c r="B456" s="11"/>
      <c r="C456" s="15">
        <v>44634</v>
      </c>
      <c r="D456" s="16">
        <v>0.46596064814814814</v>
      </c>
      <c r="E456" s="33" t="str">
        <f t="shared" si="13"/>
        <v>01:10</v>
      </c>
      <c r="F456" s="12">
        <v>108</v>
      </c>
      <c r="G456" s="12">
        <v>81.88000000000001</v>
      </c>
      <c r="H456" s="12">
        <v>92.56</v>
      </c>
      <c r="I456" s="12">
        <v>84.55</v>
      </c>
      <c r="J456" s="12">
        <v>87.22</v>
      </c>
      <c r="K456" s="12">
        <v>80.990000000000009</v>
      </c>
      <c r="L456" s="12">
        <v>95.23</v>
      </c>
      <c r="M456" s="12">
        <v>70</v>
      </c>
      <c r="N456" s="13">
        <v>87.553750000000008</v>
      </c>
      <c r="O456" s="17" t="s">
        <v>137</v>
      </c>
      <c r="P456" s="14" t="s">
        <v>9</v>
      </c>
      <c r="Q456" s="14" t="s">
        <v>15</v>
      </c>
      <c r="R456" s="14" t="s">
        <v>18</v>
      </c>
      <c r="S456" s="14" t="s">
        <v>143</v>
      </c>
    </row>
    <row r="457" spans="1:19" hidden="1" x14ac:dyDescent="0.3">
      <c r="A457" s="11">
        <v>44634.46597222222</v>
      </c>
      <c r="B457" s="11"/>
      <c r="C457" s="15">
        <v>44634</v>
      </c>
      <c r="D457" s="16">
        <v>0.46597222222222223</v>
      </c>
      <c r="E457" s="33" t="str">
        <f t="shared" si="13"/>
        <v>01:10</v>
      </c>
      <c r="F457" s="12">
        <v>84.600000000000009</v>
      </c>
      <c r="G457" s="12">
        <v>97</v>
      </c>
      <c r="H457" s="12">
        <v>97.76</v>
      </c>
      <c r="I457" s="12">
        <v>89.3</v>
      </c>
      <c r="J457" s="12">
        <v>92.12</v>
      </c>
      <c r="K457" s="12">
        <v>84</v>
      </c>
      <c r="L457" s="12">
        <v>101</v>
      </c>
      <c r="M457" s="12">
        <v>91.179999999999993</v>
      </c>
      <c r="N457" s="13">
        <v>92.11999999999999</v>
      </c>
      <c r="O457" s="17" t="s">
        <v>137</v>
      </c>
      <c r="P457" s="14" t="s">
        <v>9</v>
      </c>
      <c r="Q457" s="14" t="s">
        <v>15</v>
      </c>
      <c r="R457" s="14" t="s">
        <v>18</v>
      </c>
      <c r="S457" s="14" t="s">
        <v>143</v>
      </c>
    </row>
    <row r="458" spans="1:19" hidden="1" x14ac:dyDescent="0.3">
      <c r="A458" s="11">
        <v>44634.46603009259</v>
      </c>
      <c r="B458" s="11"/>
      <c r="C458" s="15">
        <v>44634</v>
      </c>
      <c r="D458" s="16">
        <v>0.46603009259259259</v>
      </c>
      <c r="E458" s="33" t="str">
        <f t="shared" si="13"/>
        <v>01:10</v>
      </c>
      <c r="F458" s="12">
        <v>115</v>
      </c>
      <c r="G458" s="12">
        <v>105.80000000000001</v>
      </c>
      <c r="H458" s="12">
        <v>119.60000000000001</v>
      </c>
      <c r="I458" s="12">
        <v>109.25</v>
      </c>
      <c r="J458" s="12">
        <v>112.7</v>
      </c>
      <c r="K458" s="12">
        <v>104.65</v>
      </c>
      <c r="L458" s="12">
        <v>123.05000000000001</v>
      </c>
      <c r="M458" s="12">
        <v>111.55</v>
      </c>
      <c r="N458" s="13">
        <v>112.69999999999999</v>
      </c>
      <c r="O458" s="17" t="s">
        <v>137</v>
      </c>
      <c r="P458" s="14" t="s">
        <v>9</v>
      </c>
      <c r="Q458" s="14" t="s">
        <v>15</v>
      </c>
      <c r="R458" s="14" t="s">
        <v>18</v>
      </c>
      <c r="S458" s="14" t="s">
        <v>143</v>
      </c>
    </row>
    <row r="459" spans="1:19" hidden="1" x14ac:dyDescent="0.3">
      <c r="A459" s="11">
        <v>44634.46665509259</v>
      </c>
      <c r="B459" s="11"/>
      <c r="C459" s="15">
        <v>44634</v>
      </c>
      <c r="D459" s="16">
        <v>0.46665509259259258</v>
      </c>
      <c r="E459" s="33" t="str">
        <f t="shared" si="13"/>
        <v>01:11</v>
      </c>
      <c r="F459" s="12">
        <v>110</v>
      </c>
      <c r="G459" s="12">
        <v>88.320000000000007</v>
      </c>
      <c r="H459" s="12">
        <v>99.84</v>
      </c>
      <c r="I459" s="12">
        <v>91.199999999999989</v>
      </c>
      <c r="J459" s="12">
        <v>94.08</v>
      </c>
      <c r="K459" s="12">
        <v>87.36</v>
      </c>
      <c r="L459" s="12">
        <v>102.72</v>
      </c>
      <c r="M459" s="12">
        <v>82</v>
      </c>
      <c r="N459" s="13">
        <v>94.44</v>
      </c>
      <c r="O459" s="17" t="s">
        <v>137</v>
      </c>
      <c r="P459" s="14" t="s">
        <v>9</v>
      </c>
      <c r="Q459" s="14" t="s">
        <v>15</v>
      </c>
      <c r="R459" s="14" t="s">
        <v>18</v>
      </c>
      <c r="S459" s="14" t="s">
        <v>143</v>
      </c>
    </row>
    <row r="460" spans="1:19" hidden="1" x14ac:dyDescent="0.3">
      <c r="A460" s="11">
        <v>44634.46707175926</v>
      </c>
      <c r="B460" s="11"/>
      <c r="C460" s="15">
        <v>44634</v>
      </c>
      <c r="D460" s="16">
        <v>0.46707175925925926</v>
      </c>
      <c r="E460" s="33" t="str">
        <f t="shared" si="13"/>
        <v>01:11</v>
      </c>
      <c r="F460" s="12">
        <v>81</v>
      </c>
      <c r="G460" s="12">
        <v>82.8</v>
      </c>
      <c r="H460" s="12">
        <v>93.600000000000009</v>
      </c>
      <c r="I460" s="12">
        <v>85.5</v>
      </c>
      <c r="J460" s="12">
        <v>88.2</v>
      </c>
      <c r="K460" s="12">
        <v>90</v>
      </c>
      <c r="L460" s="12">
        <v>96.300000000000011</v>
      </c>
      <c r="M460" s="12">
        <v>87.3</v>
      </c>
      <c r="N460" s="13">
        <v>88.087500000000006</v>
      </c>
      <c r="O460" s="17" t="s">
        <v>137</v>
      </c>
      <c r="P460" s="14" t="s">
        <v>9</v>
      </c>
      <c r="Q460" s="14" t="s">
        <v>15</v>
      </c>
      <c r="R460" s="14" t="s">
        <v>18</v>
      </c>
      <c r="S460" s="14" t="s">
        <v>143</v>
      </c>
    </row>
    <row r="461" spans="1:19" hidden="1" x14ac:dyDescent="0.3">
      <c r="A461" s="11">
        <v>44634.467349537037</v>
      </c>
      <c r="B461" s="11"/>
      <c r="C461" s="15">
        <v>44634</v>
      </c>
      <c r="D461" s="16">
        <v>0.46734953703703702</v>
      </c>
      <c r="E461" s="33" t="str">
        <f t="shared" si="13"/>
        <v>01:12</v>
      </c>
      <c r="F461" s="12">
        <v>86.4</v>
      </c>
      <c r="G461" s="12">
        <v>88.320000000000007</v>
      </c>
      <c r="H461" s="12">
        <v>99.84</v>
      </c>
      <c r="I461" s="12">
        <v>91.199999999999989</v>
      </c>
      <c r="J461" s="12">
        <v>94.08</v>
      </c>
      <c r="K461" s="12">
        <v>87.36</v>
      </c>
      <c r="L461" s="12">
        <v>102.72</v>
      </c>
      <c r="M461" s="12">
        <v>96</v>
      </c>
      <c r="N461" s="13">
        <v>93.240000000000009</v>
      </c>
      <c r="O461" s="17" t="s">
        <v>137</v>
      </c>
      <c r="P461" s="14" t="s">
        <v>9</v>
      </c>
      <c r="Q461" s="14" t="s">
        <v>15</v>
      </c>
      <c r="R461" s="14" t="s">
        <v>18</v>
      </c>
      <c r="S461" s="14" t="s">
        <v>143</v>
      </c>
    </row>
    <row r="462" spans="1:19" hidden="1" x14ac:dyDescent="0.3">
      <c r="A462" s="11">
        <v>44634.468043981484</v>
      </c>
      <c r="B462" s="11"/>
      <c r="C462" s="15">
        <v>44634</v>
      </c>
      <c r="D462" s="16">
        <v>0.46804398148148146</v>
      </c>
      <c r="E462" s="33" t="str">
        <f t="shared" si="13"/>
        <v>01:13</v>
      </c>
      <c r="F462" s="12">
        <v>105</v>
      </c>
      <c r="G462" s="12">
        <v>94.76</v>
      </c>
      <c r="H462" s="12">
        <v>107.12</v>
      </c>
      <c r="I462" s="12">
        <v>97.85</v>
      </c>
      <c r="J462" s="12">
        <v>100.94</v>
      </c>
      <c r="K462" s="12">
        <v>93.73</v>
      </c>
      <c r="L462" s="12">
        <v>110.21000000000001</v>
      </c>
      <c r="M462" s="12">
        <v>101</v>
      </c>
      <c r="N462" s="13">
        <v>101.32625</v>
      </c>
      <c r="O462" s="17" t="s">
        <v>137</v>
      </c>
      <c r="P462" s="14" t="s">
        <v>9</v>
      </c>
      <c r="Q462" s="14" t="s">
        <v>15</v>
      </c>
      <c r="R462" s="14" t="s">
        <v>18</v>
      </c>
      <c r="S462" s="14" t="s">
        <v>143</v>
      </c>
    </row>
    <row r="463" spans="1:19" hidden="1" x14ac:dyDescent="0.3">
      <c r="A463" s="11">
        <v>44634.468738425923</v>
      </c>
      <c r="B463" s="11"/>
      <c r="C463" s="15">
        <v>44634</v>
      </c>
      <c r="D463" s="16">
        <v>0.46873842592592596</v>
      </c>
      <c r="E463" s="33" t="str">
        <f t="shared" si="13"/>
        <v>01:14</v>
      </c>
      <c r="F463" s="12">
        <v>104</v>
      </c>
      <c r="G463" s="12">
        <v>91.54</v>
      </c>
      <c r="H463" s="12">
        <v>103.48</v>
      </c>
      <c r="I463" s="12">
        <v>94.524999999999991</v>
      </c>
      <c r="J463" s="12">
        <v>97.51</v>
      </c>
      <c r="K463" s="12">
        <v>90.545000000000002</v>
      </c>
      <c r="L463" s="12">
        <v>106.465</v>
      </c>
      <c r="M463" s="12">
        <v>95</v>
      </c>
      <c r="N463" s="13">
        <v>97.883125000000007</v>
      </c>
      <c r="O463" s="17" t="s">
        <v>137</v>
      </c>
      <c r="P463" s="14" t="s">
        <v>9</v>
      </c>
      <c r="Q463" s="14" t="s">
        <v>15</v>
      </c>
      <c r="R463" s="14" t="s">
        <v>18</v>
      </c>
      <c r="S463" s="14" t="s">
        <v>143</v>
      </c>
    </row>
    <row r="464" spans="1:19" hidden="1" x14ac:dyDescent="0.3">
      <c r="A464" s="11">
        <v>44634.46943287037</v>
      </c>
      <c r="B464" s="11"/>
      <c r="C464" s="15">
        <v>44634</v>
      </c>
      <c r="D464" s="16">
        <v>0.46943287037037035</v>
      </c>
      <c r="E464" s="33" t="str">
        <f t="shared" si="13"/>
        <v>01:15</v>
      </c>
      <c r="F464" s="12">
        <v>105</v>
      </c>
      <c r="G464" s="12">
        <v>95.22</v>
      </c>
      <c r="H464" s="12">
        <v>107.64</v>
      </c>
      <c r="I464" s="12">
        <v>98.324999999999989</v>
      </c>
      <c r="J464" s="12">
        <v>101.42999999999999</v>
      </c>
      <c r="K464" s="12">
        <v>94.185000000000002</v>
      </c>
      <c r="L464" s="12">
        <v>110.745</v>
      </c>
      <c r="M464" s="12">
        <v>102</v>
      </c>
      <c r="N464" s="13">
        <v>101.81812499999999</v>
      </c>
      <c r="O464" s="17" t="s">
        <v>137</v>
      </c>
      <c r="P464" s="14" t="s">
        <v>9</v>
      </c>
      <c r="Q464" s="14" t="s">
        <v>15</v>
      </c>
      <c r="R464" s="14" t="s">
        <v>18</v>
      </c>
      <c r="S464" s="14" t="s">
        <v>143</v>
      </c>
    </row>
    <row r="465" spans="1:19" hidden="1" x14ac:dyDescent="0.3">
      <c r="A465" s="11">
        <v>44634.469444444447</v>
      </c>
      <c r="B465" s="11"/>
      <c r="C465" s="15">
        <v>44634</v>
      </c>
      <c r="D465" s="16">
        <v>0.4694444444444445</v>
      </c>
      <c r="E465" s="33" t="str">
        <f t="shared" si="13"/>
        <v>01:15</v>
      </c>
      <c r="F465" s="12">
        <v>78.599999999999994</v>
      </c>
      <c r="G465" s="12">
        <v>91</v>
      </c>
      <c r="H465" s="12">
        <v>90.826666666666668</v>
      </c>
      <c r="I465" s="12">
        <v>82.966666666666654</v>
      </c>
      <c r="J465" s="12">
        <v>85.586666666666659</v>
      </c>
      <c r="K465" s="12">
        <v>70</v>
      </c>
      <c r="L465" s="12">
        <v>101</v>
      </c>
      <c r="M465" s="12">
        <v>84.713333333333324</v>
      </c>
      <c r="N465" s="13">
        <v>85.586666666666673</v>
      </c>
      <c r="O465" s="17" t="s">
        <v>137</v>
      </c>
      <c r="P465" s="14" t="s">
        <v>9</v>
      </c>
      <c r="Q465" s="14" t="s">
        <v>15</v>
      </c>
      <c r="R465" s="14" t="s">
        <v>18</v>
      </c>
      <c r="S465" s="14" t="s">
        <v>143</v>
      </c>
    </row>
    <row r="466" spans="1:19" hidden="1" x14ac:dyDescent="0.3">
      <c r="A466" s="11">
        <v>44634.470127314817</v>
      </c>
      <c r="B466" s="11"/>
      <c r="C466" s="15">
        <v>44634</v>
      </c>
      <c r="D466" s="16">
        <v>0.47012731481481485</v>
      </c>
      <c r="E466" s="33" t="str">
        <f t="shared" si="13"/>
        <v>01:16</v>
      </c>
      <c r="F466" s="12">
        <v>112</v>
      </c>
      <c r="G466" s="12">
        <v>97.52000000000001</v>
      </c>
      <c r="H466" s="12">
        <v>110.24000000000001</v>
      </c>
      <c r="I466" s="12">
        <v>100.69999999999999</v>
      </c>
      <c r="J466" s="12">
        <v>103.88</v>
      </c>
      <c r="K466" s="12">
        <v>96.460000000000008</v>
      </c>
      <c r="L466" s="12">
        <v>113.42</v>
      </c>
      <c r="M466" s="12">
        <v>100</v>
      </c>
      <c r="N466" s="13">
        <v>104.27749999999999</v>
      </c>
      <c r="O466" s="17" t="s">
        <v>137</v>
      </c>
      <c r="P466" s="14" t="s">
        <v>9</v>
      </c>
      <c r="Q466" s="14" t="s">
        <v>15</v>
      </c>
      <c r="R466" s="14" t="s">
        <v>18</v>
      </c>
      <c r="S466" s="14" t="s">
        <v>143</v>
      </c>
    </row>
    <row r="467" spans="1:19" hidden="1" x14ac:dyDescent="0.3">
      <c r="A467" s="11">
        <v>44634.470717592594</v>
      </c>
      <c r="B467" s="11"/>
      <c r="C467" s="15">
        <v>44634</v>
      </c>
      <c r="D467" s="16">
        <v>0.4707175925925926</v>
      </c>
      <c r="E467" s="33" t="str">
        <f t="shared" si="13"/>
        <v>01:16</v>
      </c>
      <c r="F467" s="12">
        <v>105</v>
      </c>
      <c r="G467" s="12">
        <v>96.600000000000009</v>
      </c>
      <c r="H467" s="12">
        <v>109.2</v>
      </c>
      <c r="I467" s="12">
        <v>99.75</v>
      </c>
      <c r="J467" s="12">
        <v>102.89999999999999</v>
      </c>
      <c r="K467" s="12">
        <v>95.55</v>
      </c>
      <c r="L467" s="12">
        <v>112.35000000000001</v>
      </c>
      <c r="M467" s="12">
        <v>101.85</v>
      </c>
      <c r="N467" s="13">
        <v>102.9</v>
      </c>
      <c r="O467" s="17" t="s">
        <v>137</v>
      </c>
      <c r="P467" s="14" t="s">
        <v>9</v>
      </c>
      <c r="Q467" s="14" t="s">
        <v>15</v>
      </c>
      <c r="R467" s="14" t="s">
        <v>18</v>
      </c>
      <c r="S467" s="14" t="s">
        <v>143</v>
      </c>
    </row>
    <row r="468" spans="1:19" hidden="1" x14ac:dyDescent="0.3">
      <c r="A468" s="11">
        <v>44634.470821759256</v>
      </c>
      <c r="B468" s="11"/>
      <c r="C468" s="15">
        <v>44634</v>
      </c>
      <c r="D468" s="16">
        <v>0.47082175925925923</v>
      </c>
      <c r="E468" s="33" t="str">
        <f t="shared" si="13"/>
        <v>01:17</v>
      </c>
      <c r="F468" s="12">
        <v>108</v>
      </c>
      <c r="G468" s="12">
        <v>92.460000000000008</v>
      </c>
      <c r="H468" s="12">
        <v>104.52000000000001</v>
      </c>
      <c r="I468" s="12">
        <v>95.474999999999994</v>
      </c>
      <c r="J468" s="12">
        <v>98.49</v>
      </c>
      <c r="K468" s="12">
        <v>91.454999999999998</v>
      </c>
      <c r="L468" s="12">
        <v>107.53500000000001</v>
      </c>
      <c r="M468" s="12">
        <v>93</v>
      </c>
      <c r="N468" s="13">
        <v>98.866875000000007</v>
      </c>
      <c r="O468" s="17" t="s">
        <v>137</v>
      </c>
      <c r="P468" s="14" t="s">
        <v>9</v>
      </c>
      <c r="Q468" s="14" t="s">
        <v>15</v>
      </c>
      <c r="R468" s="14" t="s">
        <v>18</v>
      </c>
      <c r="S468" s="14" t="s">
        <v>143</v>
      </c>
    </row>
    <row r="469" spans="1:19" hidden="1" x14ac:dyDescent="0.3">
      <c r="A469" s="11">
        <v>44634.471516203703</v>
      </c>
      <c r="B469" s="11"/>
      <c r="C469" s="15">
        <v>44634</v>
      </c>
      <c r="D469" s="16">
        <v>0.47151620370370373</v>
      </c>
      <c r="E469" s="33" t="str">
        <f t="shared" si="13"/>
        <v>01:18</v>
      </c>
      <c r="F469" s="12">
        <v>105</v>
      </c>
      <c r="G469" s="12">
        <v>92.460000000000008</v>
      </c>
      <c r="H469" s="12">
        <v>104.52000000000001</v>
      </c>
      <c r="I469" s="12">
        <v>95.474999999999994</v>
      </c>
      <c r="J469" s="12">
        <v>98.49</v>
      </c>
      <c r="K469" s="12">
        <v>91.454999999999998</v>
      </c>
      <c r="L469" s="12">
        <v>107.53500000000001</v>
      </c>
      <c r="M469" s="12">
        <v>96</v>
      </c>
      <c r="N469" s="13">
        <v>98.866875000000007</v>
      </c>
      <c r="O469" s="17" t="s">
        <v>137</v>
      </c>
      <c r="P469" s="14" t="s">
        <v>9</v>
      </c>
      <c r="Q469" s="14" t="s">
        <v>15</v>
      </c>
      <c r="R469" s="14" t="s">
        <v>18</v>
      </c>
      <c r="S469" s="14" t="s">
        <v>143</v>
      </c>
    </row>
    <row r="470" spans="1:19" hidden="1" x14ac:dyDescent="0.3">
      <c r="A470" s="11">
        <v>44634.472210648149</v>
      </c>
      <c r="B470" s="11"/>
      <c r="C470" s="15">
        <v>44634</v>
      </c>
      <c r="D470" s="16">
        <v>0.47221064814814812</v>
      </c>
      <c r="E470" s="33" t="str">
        <f t="shared" si="13"/>
        <v>01:19</v>
      </c>
      <c r="F470" s="12">
        <v>102</v>
      </c>
      <c r="G470" s="12">
        <v>92</v>
      </c>
      <c r="H470" s="12">
        <v>104</v>
      </c>
      <c r="I470" s="12">
        <v>95</v>
      </c>
      <c r="J470" s="12">
        <v>98</v>
      </c>
      <c r="K470" s="12">
        <v>91</v>
      </c>
      <c r="L470" s="12">
        <v>107</v>
      </c>
      <c r="M470" s="12">
        <v>98</v>
      </c>
      <c r="N470" s="13">
        <v>98.375</v>
      </c>
      <c r="O470" s="17" t="s">
        <v>137</v>
      </c>
      <c r="P470" s="14" t="s">
        <v>9</v>
      </c>
      <c r="Q470" s="14" t="s">
        <v>15</v>
      </c>
      <c r="R470" s="14" t="s">
        <v>18</v>
      </c>
      <c r="S470" s="14" t="s">
        <v>143</v>
      </c>
    </row>
    <row r="471" spans="1:19" hidden="1" x14ac:dyDescent="0.3">
      <c r="A471" s="11">
        <v>44634.472905092596</v>
      </c>
      <c r="B471" s="11"/>
      <c r="C471" s="15">
        <v>44634</v>
      </c>
      <c r="D471" s="16">
        <v>0.47290509259259261</v>
      </c>
      <c r="E471" s="33" t="str">
        <f t="shared" si="13"/>
        <v>01:20</v>
      </c>
      <c r="F471" s="12">
        <v>102</v>
      </c>
      <c r="G471" s="12">
        <v>97.06</v>
      </c>
      <c r="H471" s="12">
        <v>109.72</v>
      </c>
      <c r="I471" s="12">
        <v>100.22499999999999</v>
      </c>
      <c r="J471" s="12">
        <v>103.39</v>
      </c>
      <c r="K471" s="12">
        <v>96.00500000000001</v>
      </c>
      <c r="L471" s="12">
        <v>112.88500000000001</v>
      </c>
      <c r="M471" s="12">
        <v>109</v>
      </c>
      <c r="N471" s="13">
        <v>103.785625</v>
      </c>
      <c r="O471" s="17" t="s">
        <v>137</v>
      </c>
      <c r="P471" s="14" t="s">
        <v>9</v>
      </c>
      <c r="Q471" s="14" t="s">
        <v>15</v>
      </c>
      <c r="R471" s="14" t="s">
        <v>18</v>
      </c>
      <c r="S471" s="14" t="s">
        <v>143</v>
      </c>
    </row>
    <row r="472" spans="1:19" hidden="1" x14ac:dyDescent="0.3">
      <c r="A472" s="11">
        <v>44634.472916666666</v>
      </c>
      <c r="B472" s="11"/>
      <c r="C472" s="15">
        <v>44634</v>
      </c>
      <c r="D472" s="16">
        <v>0.47291666666666665</v>
      </c>
      <c r="E472" s="33" t="str">
        <f t="shared" si="13"/>
        <v>01:20</v>
      </c>
      <c r="F472" s="12">
        <v>83.7</v>
      </c>
      <c r="G472" s="12">
        <v>99</v>
      </c>
      <c r="H472" s="12">
        <v>96.72</v>
      </c>
      <c r="I472" s="12">
        <v>88.35</v>
      </c>
      <c r="J472" s="12">
        <v>91.14</v>
      </c>
      <c r="K472" s="12">
        <v>94</v>
      </c>
      <c r="L472" s="12">
        <v>86</v>
      </c>
      <c r="M472" s="12">
        <v>90.21</v>
      </c>
      <c r="N472" s="13">
        <v>91.14</v>
      </c>
      <c r="O472" s="17" t="s">
        <v>137</v>
      </c>
      <c r="P472" s="14" t="s">
        <v>9</v>
      </c>
      <c r="Q472" s="14" t="s">
        <v>15</v>
      </c>
      <c r="R472" s="14" t="s">
        <v>18</v>
      </c>
      <c r="S472" s="14" t="s">
        <v>143</v>
      </c>
    </row>
    <row r="473" spans="1:19" hidden="1" x14ac:dyDescent="0.3">
      <c r="A473" s="11">
        <v>44634.472974537035</v>
      </c>
      <c r="B473" s="11"/>
      <c r="C473" s="15">
        <v>44634</v>
      </c>
      <c r="D473" s="16">
        <v>0.47297453703703707</v>
      </c>
      <c r="E473" s="33" t="str">
        <f t="shared" si="13"/>
        <v>01:20</v>
      </c>
      <c r="F473" s="12">
        <v>100.8</v>
      </c>
      <c r="G473" s="12">
        <v>103.04</v>
      </c>
      <c r="H473" s="12">
        <v>116.48</v>
      </c>
      <c r="I473" s="12">
        <v>106.39999999999999</v>
      </c>
      <c r="J473" s="12">
        <v>109.75999999999999</v>
      </c>
      <c r="K473" s="12">
        <v>101.92</v>
      </c>
      <c r="L473" s="12">
        <v>119.84</v>
      </c>
      <c r="M473" s="12">
        <v>112</v>
      </c>
      <c r="N473" s="13">
        <v>108.78</v>
      </c>
      <c r="O473" s="17" t="s">
        <v>137</v>
      </c>
      <c r="P473" s="14" t="s">
        <v>9</v>
      </c>
      <c r="Q473" s="14" t="s">
        <v>15</v>
      </c>
      <c r="R473" s="14" t="s">
        <v>18</v>
      </c>
      <c r="S473" s="14" t="s">
        <v>143</v>
      </c>
    </row>
    <row r="474" spans="1:19" hidden="1" x14ac:dyDescent="0.3">
      <c r="A474" s="11">
        <v>44634.473287037035</v>
      </c>
      <c r="B474" s="11"/>
      <c r="C474" s="15">
        <v>44634</v>
      </c>
      <c r="D474" s="16">
        <v>0.47328703703703701</v>
      </c>
      <c r="E474" s="33" t="str">
        <f t="shared" si="13"/>
        <v>01:20</v>
      </c>
      <c r="F474" s="12">
        <v>99</v>
      </c>
      <c r="G474" s="12">
        <v>101.2</v>
      </c>
      <c r="H474" s="12">
        <v>114.4</v>
      </c>
      <c r="I474" s="12">
        <v>104.5</v>
      </c>
      <c r="J474" s="12">
        <v>107.8</v>
      </c>
      <c r="K474" s="12">
        <v>100.10000000000001</v>
      </c>
      <c r="L474" s="12">
        <v>117.7</v>
      </c>
      <c r="M474" s="12">
        <v>110</v>
      </c>
      <c r="N474" s="13">
        <v>106.83750000000001</v>
      </c>
      <c r="O474" s="17" t="s">
        <v>137</v>
      </c>
      <c r="P474" s="14" t="s">
        <v>9</v>
      </c>
      <c r="Q474" s="14" t="s">
        <v>15</v>
      </c>
      <c r="R474" s="14" t="s">
        <v>18</v>
      </c>
      <c r="S474" s="14" t="s">
        <v>143</v>
      </c>
    </row>
    <row r="475" spans="1:19" hidden="1" x14ac:dyDescent="0.3">
      <c r="A475" s="11">
        <v>44634.473599537036</v>
      </c>
      <c r="B475" s="11"/>
      <c r="C475" s="15">
        <v>44634</v>
      </c>
      <c r="D475" s="16">
        <v>0.473599537037037</v>
      </c>
      <c r="E475" s="33" t="str">
        <f t="shared" si="13"/>
        <v>01:21</v>
      </c>
      <c r="F475" s="12">
        <v>110</v>
      </c>
      <c r="G475" s="12">
        <v>100.28</v>
      </c>
      <c r="H475" s="12">
        <v>113.36</v>
      </c>
      <c r="I475" s="12">
        <v>103.55</v>
      </c>
      <c r="J475" s="12">
        <v>106.82</v>
      </c>
      <c r="K475" s="12">
        <v>99.19</v>
      </c>
      <c r="L475" s="12">
        <v>116.63000000000001</v>
      </c>
      <c r="M475" s="12">
        <v>108</v>
      </c>
      <c r="N475" s="13">
        <v>107.22875000000001</v>
      </c>
      <c r="O475" s="17" t="s">
        <v>137</v>
      </c>
      <c r="P475" s="14" t="s">
        <v>9</v>
      </c>
      <c r="Q475" s="14" t="s">
        <v>15</v>
      </c>
      <c r="R475" s="14" t="s">
        <v>18</v>
      </c>
      <c r="S475" s="14" t="s">
        <v>143</v>
      </c>
    </row>
    <row r="476" spans="1:19" hidden="1" x14ac:dyDescent="0.3">
      <c r="A476" s="11">
        <v>44634.474062499998</v>
      </c>
      <c r="B476" s="11"/>
      <c r="C476" s="15">
        <v>44634</v>
      </c>
      <c r="D476" s="16">
        <v>0.4740625</v>
      </c>
      <c r="E476" s="33" t="str">
        <f t="shared" si="13"/>
        <v>01:21</v>
      </c>
      <c r="F476" s="12">
        <v>71.100000000000009</v>
      </c>
      <c r="G476" s="12">
        <v>79</v>
      </c>
      <c r="H476" s="12">
        <v>82.16</v>
      </c>
      <c r="I476" s="12">
        <v>75.05</v>
      </c>
      <c r="J476" s="12">
        <v>77.42</v>
      </c>
      <c r="K476" s="12">
        <v>71.89</v>
      </c>
      <c r="L476" s="12">
        <v>84.53</v>
      </c>
      <c r="M476" s="12">
        <v>76.63</v>
      </c>
      <c r="N476" s="13">
        <v>77.222499999999997</v>
      </c>
      <c r="O476" s="17" t="s">
        <v>137</v>
      </c>
      <c r="P476" s="14" t="s">
        <v>9</v>
      </c>
      <c r="Q476" s="14" t="s">
        <v>15</v>
      </c>
      <c r="R476" s="14" t="s">
        <v>18</v>
      </c>
      <c r="S476" s="14" t="s">
        <v>143</v>
      </c>
    </row>
    <row r="477" spans="1:19" hidden="1" x14ac:dyDescent="0.3">
      <c r="A477" s="11">
        <v>44634.474293981482</v>
      </c>
      <c r="B477" s="11"/>
      <c r="C477" s="15">
        <v>44634</v>
      </c>
      <c r="D477" s="16">
        <v>0.4742939814814815</v>
      </c>
      <c r="E477" s="33" t="str">
        <f t="shared" si="13"/>
        <v>01:22</v>
      </c>
      <c r="F477" s="12">
        <v>118</v>
      </c>
      <c r="G477" s="12">
        <v>104.42</v>
      </c>
      <c r="H477" s="12">
        <v>118.04</v>
      </c>
      <c r="I477" s="12">
        <v>107.82499999999999</v>
      </c>
      <c r="J477" s="12">
        <v>111.23</v>
      </c>
      <c r="K477" s="12">
        <v>103.285</v>
      </c>
      <c r="L477" s="12">
        <v>121.44500000000001</v>
      </c>
      <c r="M477" s="12">
        <v>109</v>
      </c>
      <c r="N477" s="13">
        <v>111.655625</v>
      </c>
      <c r="O477" s="17" t="s">
        <v>137</v>
      </c>
      <c r="P477" s="14" t="s">
        <v>9</v>
      </c>
      <c r="Q477" s="14" t="s">
        <v>15</v>
      </c>
      <c r="R477" s="14" t="s">
        <v>18</v>
      </c>
      <c r="S477" s="14" t="s">
        <v>143</v>
      </c>
    </row>
    <row r="478" spans="1:19" hidden="1" x14ac:dyDescent="0.3">
      <c r="A478" s="11">
        <v>44634.474490740744</v>
      </c>
      <c r="B478" s="11"/>
      <c r="C478" s="15">
        <v>44634</v>
      </c>
      <c r="D478" s="16">
        <v>0.47449074074074077</v>
      </c>
      <c r="E478" s="33" t="str">
        <f t="shared" si="13"/>
        <v>01:22</v>
      </c>
      <c r="F478" s="12">
        <v>72.900000000000006</v>
      </c>
      <c r="G478" s="12">
        <v>74.52000000000001</v>
      </c>
      <c r="H478" s="12">
        <v>84.240000000000009</v>
      </c>
      <c r="I478" s="12">
        <v>76.95</v>
      </c>
      <c r="J478" s="12">
        <v>79.38</v>
      </c>
      <c r="K478" s="12">
        <v>81</v>
      </c>
      <c r="L478" s="12">
        <v>86.67</v>
      </c>
      <c r="M478" s="12">
        <v>78.569999999999993</v>
      </c>
      <c r="N478" s="13">
        <v>79.278750000000002</v>
      </c>
      <c r="O478" s="17" t="s">
        <v>137</v>
      </c>
      <c r="P478" s="14" t="s">
        <v>9</v>
      </c>
      <c r="Q478" s="14" t="s">
        <v>15</v>
      </c>
      <c r="R478" s="14" t="s">
        <v>18</v>
      </c>
      <c r="S478" s="14" t="s">
        <v>143</v>
      </c>
    </row>
    <row r="479" spans="1:19" hidden="1" x14ac:dyDescent="0.3">
      <c r="A479" s="11">
        <v>44634.474583333336</v>
      </c>
      <c r="B479" s="11"/>
      <c r="C479" s="15">
        <v>44634</v>
      </c>
      <c r="D479" s="16">
        <v>0.47458333333333336</v>
      </c>
      <c r="E479" s="33" t="str">
        <f t="shared" si="13"/>
        <v>01:22</v>
      </c>
      <c r="F479" s="12">
        <v>99</v>
      </c>
      <c r="G479" s="12">
        <v>101.2</v>
      </c>
      <c r="H479" s="12">
        <v>114.4</v>
      </c>
      <c r="I479" s="12">
        <v>104.5</v>
      </c>
      <c r="J479" s="12">
        <v>107.8</v>
      </c>
      <c r="K479" s="12">
        <v>100.10000000000001</v>
      </c>
      <c r="L479" s="12">
        <v>117.7</v>
      </c>
      <c r="M479" s="12">
        <v>110</v>
      </c>
      <c r="N479" s="13">
        <v>106.83750000000001</v>
      </c>
      <c r="O479" s="17" t="s">
        <v>137</v>
      </c>
      <c r="P479" s="14" t="s">
        <v>9</v>
      </c>
      <c r="Q479" s="14" t="s">
        <v>15</v>
      </c>
      <c r="R479" s="14" t="s">
        <v>18</v>
      </c>
      <c r="S479" s="14" t="s">
        <v>143</v>
      </c>
    </row>
    <row r="480" spans="1:19" hidden="1" x14ac:dyDescent="0.3">
      <c r="A480" s="11">
        <v>44634.474629629629</v>
      </c>
      <c r="B480" s="11"/>
      <c r="C480" s="15">
        <v>44634</v>
      </c>
      <c r="D480" s="16">
        <v>0.47462962962962968</v>
      </c>
      <c r="E480" s="33" t="str">
        <f t="shared" si="13"/>
        <v>01:22</v>
      </c>
      <c r="F480" s="12">
        <v>113</v>
      </c>
      <c r="G480" s="12">
        <v>103.96000000000001</v>
      </c>
      <c r="H480" s="12">
        <v>117.52000000000001</v>
      </c>
      <c r="I480" s="12">
        <v>107.35</v>
      </c>
      <c r="J480" s="12">
        <v>110.74</v>
      </c>
      <c r="K480" s="12">
        <v>102.83</v>
      </c>
      <c r="L480" s="12">
        <v>120.91000000000001</v>
      </c>
      <c r="M480" s="12">
        <v>109.61</v>
      </c>
      <c r="N480" s="13">
        <v>110.74000000000001</v>
      </c>
      <c r="O480" s="17" t="s">
        <v>137</v>
      </c>
      <c r="P480" s="14" t="s">
        <v>9</v>
      </c>
      <c r="Q480" s="14" t="s">
        <v>15</v>
      </c>
      <c r="R480" s="14" t="s">
        <v>18</v>
      </c>
      <c r="S480" s="14" t="s">
        <v>143</v>
      </c>
    </row>
    <row r="481" spans="1:19" hidden="1" x14ac:dyDescent="0.3">
      <c r="A481" s="11">
        <v>44634.474988425929</v>
      </c>
      <c r="B481" s="11"/>
      <c r="C481" s="15">
        <v>44634</v>
      </c>
      <c r="D481" s="16">
        <v>0.47498842592592588</v>
      </c>
      <c r="E481" s="33" t="str">
        <f t="shared" si="13"/>
        <v>01:23</v>
      </c>
      <c r="F481" s="12">
        <v>116</v>
      </c>
      <c r="G481" s="12">
        <v>104.88000000000001</v>
      </c>
      <c r="H481" s="12">
        <v>118.56</v>
      </c>
      <c r="I481" s="12">
        <v>108.3</v>
      </c>
      <c r="J481" s="12">
        <v>111.72</v>
      </c>
      <c r="K481" s="12">
        <v>103.74000000000001</v>
      </c>
      <c r="L481" s="12">
        <v>121.98</v>
      </c>
      <c r="M481" s="12">
        <v>112</v>
      </c>
      <c r="N481" s="13">
        <v>112.14750000000001</v>
      </c>
      <c r="O481" s="17" t="s">
        <v>137</v>
      </c>
      <c r="P481" s="14" t="s">
        <v>9</v>
      </c>
      <c r="Q481" s="14" t="s">
        <v>15</v>
      </c>
      <c r="R481" s="14" t="s">
        <v>18</v>
      </c>
      <c r="S481" s="14" t="s">
        <v>143</v>
      </c>
    </row>
    <row r="482" spans="1:19" hidden="1" x14ac:dyDescent="0.3">
      <c r="A482" s="11">
        <v>44634.475671296299</v>
      </c>
      <c r="B482" s="11"/>
      <c r="C482" s="15">
        <v>44634</v>
      </c>
      <c r="D482" s="16">
        <v>0.47567129629629629</v>
      </c>
      <c r="E482" s="33" t="str">
        <f t="shared" si="13"/>
        <v>01:23</v>
      </c>
      <c r="F482" s="12">
        <v>100.8</v>
      </c>
      <c r="G482" s="12">
        <v>103.04</v>
      </c>
      <c r="H482" s="12">
        <v>116.48</v>
      </c>
      <c r="I482" s="12">
        <v>106.39999999999999</v>
      </c>
      <c r="J482" s="12">
        <v>109.75999999999999</v>
      </c>
      <c r="K482" s="12">
        <v>101.92</v>
      </c>
      <c r="L482" s="12">
        <v>119.84</v>
      </c>
      <c r="M482" s="12">
        <v>112</v>
      </c>
      <c r="N482" s="13">
        <v>108.78</v>
      </c>
      <c r="O482" s="17" t="s">
        <v>137</v>
      </c>
      <c r="P482" s="14" t="s">
        <v>9</v>
      </c>
      <c r="Q482" s="14" t="s">
        <v>15</v>
      </c>
      <c r="R482" s="14" t="s">
        <v>18</v>
      </c>
      <c r="S482" s="14" t="s">
        <v>143</v>
      </c>
    </row>
    <row r="483" spans="1:19" hidden="1" x14ac:dyDescent="0.3">
      <c r="A483" s="11">
        <v>44634.475682870368</v>
      </c>
      <c r="B483" s="11"/>
      <c r="C483" s="15">
        <v>44634</v>
      </c>
      <c r="D483" s="16">
        <v>0.47568287037037038</v>
      </c>
      <c r="E483" s="33" t="str">
        <f t="shared" si="13"/>
        <v>01:24</v>
      </c>
      <c r="F483" s="12">
        <v>115</v>
      </c>
      <c r="G483" s="12">
        <v>105.80000000000001</v>
      </c>
      <c r="H483" s="12">
        <v>119.60000000000001</v>
      </c>
      <c r="I483" s="12">
        <v>109.25</v>
      </c>
      <c r="J483" s="12">
        <v>112.7</v>
      </c>
      <c r="K483" s="12">
        <v>104.65</v>
      </c>
      <c r="L483" s="12">
        <v>123.05000000000001</v>
      </c>
      <c r="M483" s="12">
        <v>115</v>
      </c>
      <c r="N483" s="13">
        <v>113.13124999999999</v>
      </c>
      <c r="O483" s="17" t="s">
        <v>137</v>
      </c>
      <c r="P483" s="14" t="s">
        <v>9</v>
      </c>
      <c r="Q483" s="14" t="s">
        <v>15</v>
      </c>
      <c r="R483" s="14" t="s">
        <v>18</v>
      </c>
      <c r="S483" s="14" t="s">
        <v>143</v>
      </c>
    </row>
    <row r="484" spans="1:19" hidden="1" x14ac:dyDescent="0.3">
      <c r="A484" s="11">
        <v>44634.475752314815</v>
      </c>
      <c r="B484" s="11"/>
      <c r="C484" s="15">
        <v>44634</v>
      </c>
      <c r="D484" s="16">
        <v>0.47575231481481484</v>
      </c>
      <c r="E484" s="33" t="str">
        <f t="shared" si="13"/>
        <v>01:24</v>
      </c>
      <c r="F484" s="12">
        <v>110</v>
      </c>
      <c r="G484" s="12">
        <v>101.2</v>
      </c>
      <c r="H484" s="12">
        <v>114.4</v>
      </c>
      <c r="I484" s="12">
        <v>104.5</v>
      </c>
      <c r="J484" s="12">
        <v>107.8</v>
      </c>
      <c r="K484" s="12">
        <v>100.10000000000001</v>
      </c>
      <c r="L484" s="12">
        <v>117.7</v>
      </c>
      <c r="M484" s="12">
        <v>106.7</v>
      </c>
      <c r="N484" s="13">
        <v>107.80000000000001</v>
      </c>
      <c r="O484" s="17" t="s">
        <v>137</v>
      </c>
      <c r="P484" s="14" t="s">
        <v>9</v>
      </c>
      <c r="Q484" s="14" t="s">
        <v>15</v>
      </c>
      <c r="R484" s="14" t="s">
        <v>18</v>
      </c>
      <c r="S484" s="14" t="s">
        <v>143</v>
      </c>
    </row>
    <row r="485" spans="1:19" hidden="1" x14ac:dyDescent="0.3">
      <c r="A485" s="11">
        <v>44634.476377314815</v>
      </c>
      <c r="B485" s="11"/>
      <c r="C485" s="15">
        <v>44634</v>
      </c>
      <c r="D485" s="16">
        <v>0.47637731481481477</v>
      </c>
      <c r="E485" s="33" t="str">
        <f t="shared" si="13"/>
        <v>01:25</v>
      </c>
      <c r="F485" s="12">
        <v>108</v>
      </c>
      <c r="G485" s="12">
        <v>97.98</v>
      </c>
      <c r="H485" s="12">
        <v>110.76</v>
      </c>
      <c r="I485" s="12">
        <v>101.175</v>
      </c>
      <c r="J485" s="12">
        <v>104.37</v>
      </c>
      <c r="K485" s="12">
        <v>96.915000000000006</v>
      </c>
      <c r="L485" s="12">
        <v>113.95500000000001</v>
      </c>
      <c r="M485" s="12">
        <v>105</v>
      </c>
      <c r="N485" s="13">
        <v>104.76937500000001</v>
      </c>
      <c r="O485" s="17" t="s">
        <v>137</v>
      </c>
      <c r="P485" s="14" t="s">
        <v>9</v>
      </c>
      <c r="Q485" s="14" t="s">
        <v>15</v>
      </c>
      <c r="R485" s="14" t="s">
        <v>18</v>
      </c>
      <c r="S485" s="14" t="s">
        <v>143</v>
      </c>
    </row>
    <row r="486" spans="1:19" hidden="1" x14ac:dyDescent="0.3">
      <c r="A486" s="11">
        <v>44634.476388888892</v>
      </c>
      <c r="B486" s="11"/>
      <c r="C486" s="15">
        <v>44634</v>
      </c>
      <c r="D486" s="16">
        <v>0.47638888888888892</v>
      </c>
      <c r="E486" s="33" t="str">
        <f t="shared" si="13"/>
        <v>01:25</v>
      </c>
      <c r="F486" s="12">
        <v>103.8</v>
      </c>
      <c r="G486" s="12">
        <v>102</v>
      </c>
      <c r="H486" s="12">
        <v>119.94666666666667</v>
      </c>
      <c r="I486" s="12">
        <v>109.56666666666666</v>
      </c>
      <c r="J486" s="12">
        <v>113.02666666666666</v>
      </c>
      <c r="K486" s="12">
        <v>133</v>
      </c>
      <c r="L486" s="12">
        <v>111</v>
      </c>
      <c r="M486" s="12">
        <v>111.87333333333332</v>
      </c>
      <c r="N486" s="13">
        <v>113.02666666666667</v>
      </c>
      <c r="O486" s="17" t="s">
        <v>137</v>
      </c>
      <c r="P486" s="14" t="s">
        <v>9</v>
      </c>
      <c r="Q486" s="14" t="s">
        <v>15</v>
      </c>
      <c r="R486" s="14" t="s">
        <v>18</v>
      </c>
      <c r="S486" s="14" t="s">
        <v>143</v>
      </c>
    </row>
    <row r="487" spans="1:19" hidden="1" x14ac:dyDescent="0.3">
      <c r="A487" s="11">
        <v>44634.476724537039</v>
      </c>
      <c r="B487" s="11"/>
      <c r="C487" s="15">
        <v>44634</v>
      </c>
      <c r="D487" s="16">
        <v>0.47672453703703704</v>
      </c>
      <c r="E487" s="33" t="str">
        <f t="shared" si="13"/>
        <v>01:25</v>
      </c>
      <c r="F487" s="12">
        <v>70.2</v>
      </c>
      <c r="G487" s="12">
        <v>71.760000000000005</v>
      </c>
      <c r="H487" s="12">
        <v>81.12</v>
      </c>
      <c r="I487" s="12">
        <v>74.099999999999994</v>
      </c>
      <c r="J487" s="12">
        <v>76.44</v>
      </c>
      <c r="K487" s="12">
        <v>78</v>
      </c>
      <c r="L487" s="12">
        <v>83.460000000000008</v>
      </c>
      <c r="M487" s="12">
        <v>75.66</v>
      </c>
      <c r="N487" s="13">
        <v>76.342500000000001</v>
      </c>
      <c r="O487" s="17" t="s">
        <v>137</v>
      </c>
      <c r="P487" s="14" t="s">
        <v>9</v>
      </c>
      <c r="Q487" s="14" t="s">
        <v>15</v>
      </c>
      <c r="R487" s="14" t="s">
        <v>18</v>
      </c>
      <c r="S487" s="14" t="s">
        <v>143</v>
      </c>
    </row>
    <row r="488" spans="1:19" hidden="1" x14ac:dyDescent="0.3">
      <c r="A488" s="11">
        <v>44634.476759259262</v>
      </c>
      <c r="B488" s="11"/>
      <c r="C488" s="15">
        <v>44634</v>
      </c>
      <c r="D488" s="16">
        <v>0.47675925925925927</v>
      </c>
      <c r="E488" s="33" t="str">
        <f t="shared" si="13"/>
        <v>01:25</v>
      </c>
      <c r="F488" s="12">
        <v>97</v>
      </c>
      <c r="G488" s="12">
        <v>89.240000000000009</v>
      </c>
      <c r="H488" s="12">
        <v>100.88000000000001</v>
      </c>
      <c r="I488" s="12">
        <v>92.149999999999991</v>
      </c>
      <c r="J488" s="12">
        <v>95.06</v>
      </c>
      <c r="K488" s="12">
        <v>88.27</v>
      </c>
      <c r="L488" s="12">
        <v>103.79</v>
      </c>
      <c r="M488" s="12">
        <v>94.09</v>
      </c>
      <c r="N488" s="13">
        <v>95.06</v>
      </c>
      <c r="O488" s="17" t="s">
        <v>137</v>
      </c>
      <c r="P488" s="14" t="s">
        <v>9</v>
      </c>
      <c r="Q488" s="14" t="s">
        <v>15</v>
      </c>
      <c r="R488" s="14" t="s">
        <v>18</v>
      </c>
      <c r="S488" s="14" t="s">
        <v>143</v>
      </c>
    </row>
    <row r="489" spans="1:19" hidden="1" x14ac:dyDescent="0.3">
      <c r="A489" s="11">
        <v>44634.477071759262</v>
      </c>
      <c r="B489" s="11"/>
      <c r="C489" s="15">
        <v>44634</v>
      </c>
      <c r="D489" s="16">
        <v>0.47707175925925926</v>
      </c>
      <c r="E489" s="33" t="str">
        <f t="shared" si="13"/>
        <v>01:26</v>
      </c>
      <c r="F489" s="12">
        <v>98</v>
      </c>
      <c r="G489" s="12">
        <v>92.460000000000008</v>
      </c>
      <c r="H489" s="12">
        <v>104.52000000000001</v>
      </c>
      <c r="I489" s="12">
        <v>95.474999999999994</v>
      </c>
      <c r="J489" s="12">
        <v>98.49</v>
      </c>
      <c r="K489" s="12">
        <v>91.454999999999998</v>
      </c>
      <c r="L489" s="12">
        <v>107.53500000000001</v>
      </c>
      <c r="M489" s="12">
        <v>103</v>
      </c>
      <c r="N489" s="13">
        <v>98.866875000000007</v>
      </c>
      <c r="O489" s="17" t="s">
        <v>137</v>
      </c>
      <c r="P489" s="14" t="s">
        <v>9</v>
      </c>
      <c r="Q489" s="14" t="s">
        <v>15</v>
      </c>
      <c r="R489" s="14" t="s">
        <v>18</v>
      </c>
      <c r="S489" s="14" t="s">
        <v>143</v>
      </c>
    </row>
    <row r="490" spans="1:19" hidden="1" x14ac:dyDescent="0.3">
      <c r="A490" s="11">
        <v>44634.477106481485</v>
      </c>
      <c r="B490" s="11"/>
      <c r="C490" s="15">
        <v>44634</v>
      </c>
      <c r="D490" s="16">
        <v>0.47710648148148144</v>
      </c>
      <c r="E490" s="33" t="str">
        <f t="shared" si="13"/>
        <v>01:26</v>
      </c>
      <c r="F490" s="12">
        <v>93</v>
      </c>
      <c r="G490" s="12">
        <v>85.56</v>
      </c>
      <c r="H490" s="12">
        <v>96.72</v>
      </c>
      <c r="I490" s="12">
        <v>88.35</v>
      </c>
      <c r="J490" s="12">
        <v>91.14</v>
      </c>
      <c r="K490" s="12">
        <v>84.63000000000001</v>
      </c>
      <c r="L490" s="12">
        <v>99.51</v>
      </c>
      <c r="M490" s="12">
        <v>90.21</v>
      </c>
      <c r="N490" s="13">
        <v>91.14</v>
      </c>
      <c r="O490" s="17" t="s">
        <v>137</v>
      </c>
      <c r="P490" s="14" t="s">
        <v>9</v>
      </c>
      <c r="Q490" s="14" t="s">
        <v>15</v>
      </c>
      <c r="R490" s="14" t="s">
        <v>18</v>
      </c>
      <c r="S490" s="14" t="s">
        <v>143</v>
      </c>
    </row>
    <row r="491" spans="1:19" hidden="1" x14ac:dyDescent="0.3">
      <c r="A491" s="11">
        <v>44634.477766203701</v>
      </c>
      <c r="B491" s="11"/>
      <c r="C491" s="15">
        <v>44634</v>
      </c>
      <c r="D491" s="16">
        <v>0.47776620370370365</v>
      </c>
      <c r="E491" s="33" t="str">
        <f t="shared" si="13"/>
        <v>01:27</v>
      </c>
      <c r="F491" s="12">
        <v>104</v>
      </c>
      <c r="G491" s="12">
        <v>92.460000000000008</v>
      </c>
      <c r="H491" s="12">
        <v>104.52000000000001</v>
      </c>
      <c r="I491" s="12">
        <v>95.474999999999994</v>
      </c>
      <c r="J491" s="12">
        <v>98.49</v>
      </c>
      <c r="K491" s="12">
        <v>91.454999999999998</v>
      </c>
      <c r="L491" s="12">
        <v>107.53500000000001</v>
      </c>
      <c r="M491" s="12">
        <v>97</v>
      </c>
      <c r="N491" s="13">
        <v>98.866875000000007</v>
      </c>
      <c r="O491" s="17" t="s">
        <v>137</v>
      </c>
      <c r="P491" s="14" t="s">
        <v>9</v>
      </c>
      <c r="Q491" s="14" t="s">
        <v>15</v>
      </c>
      <c r="R491" s="14" t="s">
        <v>18</v>
      </c>
      <c r="S491" s="14" t="s">
        <v>143</v>
      </c>
    </row>
    <row r="492" spans="1:19" hidden="1" x14ac:dyDescent="0.3">
      <c r="A492" s="11">
        <v>44634.478460648148</v>
      </c>
      <c r="B492" s="11"/>
      <c r="C492" s="15">
        <v>44634</v>
      </c>
      <c r="D492" s="16">
        <v>0.47846064814814815</v>
      </c>
      <c r="E492" s="33" t="str">
        <f t="shared" si="13"/>
        <v>01:28</v>
      </c>
      <c r="F492" s="12">
        <v>107</v>
      </c>
      <c r="G492" s="12">
        <v>94.3</v>
      </c>
      <c r="H492" s="12">
        <v>106.60000000000001</v>
      </c>
      <c r="I492" s="12">
        <v>97.375</v>
      </c>
      <c r="J492" s="12">
        <v>100.45</v>
      </c>
      <c r="K492" s="12">
        <v>93.275000000000006</v>
      </c>
      <c r="L492" s="12">
        <v>109.67500000000001</v>
      </c>
      <c r="M492" s="12">
        <v>98</v>
      </c>
      <c r="N492" s="13">
        <v>100.83437499999999</v>
      </c>
      <c r="O492" s="17" t="s">
        <v>137</v>
      </c>
      <c r="P492" s="14" t="s">
        <v>9</v>
      </c>
      <c r="Q492" s="14" t="s">
        <v>15</v>
      </c>
      <c r="R492" s="14" t="s">
        <v>18</v>
      </c>
      <c r="S492" s="14" t="s">
        <v>143</v>
      </c>
    </row>
    <row r="493" spans="1:19" hidden="1" x14ac:dyDescent="0.3">
      <c r="A493" s="11">
        <v>44634.478831018518</v>
      </c>
      <c r="B493" s="11"/>
      <c r="C493" s="15">
        <v>44634</v>
      </c>
      <c r="D493" s="16">
        <v>0.4788310185185185</v>
      </c>
      <c r="E493" s="33" t="str">
        <f t="shared" si="13"/>
        <v>01:28</v>
      </c>
      <c r="F493" s="12">
        <v>72</v>
      </c>
      <c r="G493" s="12">
        <v>73.600000000000009</v>
      </c>
      <c r="H493" s="12">
        <v>83.2</v>
      </c>
      <c r="I493" s="12">
        <v>76</v>
      </c>
      <c r="J493" s="12">
        <v>78.400000000000006</v>
      </c>
      <c r="K493" s="12">
        <v>80</v>
      </c>
      <c r="L493" s="12">
        <v>85.600000000000009</v>
      </c>
      <c r="M493" s="12">
        <v>77.599999999999994</v>
      </c>
      <c r="N493" s="13">
        <v>78.300000000000011</v>
      </c>
      <c r="O493" s="17" t="s">
        <v>137</v>
      </c>
      <c r="P493" s="14" t="s">
        <v>9</v>
      </c>
      <c r="Q493" s="14" t="s">
        <v>15</v>
      </c>
      <c r="R493" s="14" t="s">
        <v>18</v>
      </c>
      <c r="S493" s="14" t="s">
        <v>143</v>
      </c>
    </row>
    <row r="494" spans="1:19" hidden="1" x14ac:dyDescent="0.3">
      <c r="A494" s="11">
        <v>44634.479155092595</v>
      </c>
      <c r="B494" s="11"/>
      <c r="C494" s="15">
        <v>44634</v>
      </c>
      <c r="D494" s="16">
        <v>0.47915509259259265</v>
      </c>
      <c r="E494" s="33" t="str">
        <f t="shared" si="13"/>
        <v>01:29</v>
      </c>
      <c r="F494" s="12">
        <v>103</v>
      </c>
      <c r="G494" s="12">
        <v>92.92</v>
      </c>
      <c r="H494" s="12">
        <v>105.04</v>
      </c>
      <c r="I494" s="12">
        <v>95.949999999999989</v>
      </c>
      <c r="J494" s="12">
        <v>98.98</v>
      </c>
      <c r="K494" s="12">
        <v>91.91</v>
      </c>
      <c r="L494" s="12">
        <v>108.07000000000001</v>
      </c>
      <c r="M494" s="12">
        <v>99</v>
      </c>
      <c r="N494" s="13">
        <v>99.358750000000015</v>
      </c>
      <c r="O494" s="17" t="s">
        <v>137</v>
      </c>
      <c r="P494" s="14" t="s">
        <v>9</v>
      </c>
      <c r="Q494" s="14" t="s">
        <v>15</v>
      </c>
      <c r="R494" s="14" t="s">
        <v>18</v>
      </c>
      <c r="S494" s="14" t="s">
        <v>143</v>
      </c>
    </row>
    <row r="495" spans="1:19" hidden="1" x14ac:dyDescent="0.3">
      <c r="A495" s="11">
        <v>44634.479502314818</v>
      </c>
      <c r="B495" s="11"/>
      <c r="C495" s="15">
        <v>44634</v>
      </c>
      <c r="D495" s="16">
        <v>0.47950231481481481</v>
      </c>
      <c r="E495" s="33" t="str">
        <f t="shared" si="13"/>
        <v>01:29</v>
      </c>
      <c r="F495" s="12">
        <v>82.8</v>
      </c>
      <c r="G495" s="12">
        <v>84.64</v>
      </c>
      <c r="H495" s="12">
        <v>95.68</v>
      </c>
      <c r="I495" s="12">
        <v>87.399999999999991</v>
      </c>
      <c r="J495" s="12">
        <v>90.16</v>
      </c>
      <c r="K495" s="12">
        <v>83.72</v>
      </c>
      <c r="L495" s="12">
        <v>92</v>
      </c>
      <c r="M495" s="12">
        <v>89.24</v>
      </c>
      <c r="N495" s="13">
        <v>88.204999999999998</v>
      </c>
      <c r="O495" s="17" t="s">
        <v>137</v>
      </c>
      <c r="P495" s="14" t="s">
        <v>12</v>
      </c>
      <c r="Q495" s="14" t="s">
        <v>15</v>
      </c>
      <c r="R495" s="14" t="s">
        <v>17</v>
      </c>
      <c r="S495" s="14" t="s">
        <v>143</v>
      </c>
    </row>
    <row r="496" spans="1:19" hidden="1" x14ac:dyDescent="0.3">
      <c r="A496" s="11">
        <v>44634.479525462964</v>
      </c>
      <c r="B496" s="11"/>
      <c r="C496" s="15">
        <v>44634</v>
      </c>
      <c r="D496" s="16">
        <v>0.479525462962963</v>
      </c>
      <c r="E496" s="33" t="str">
        <f t="shared" si="13"/>
        <v>01:29</v>
      </c>
      <c r="F496" s="12">
        <v>76.5</v>
      </c>
      <c r="G496" s="12">
        <v>78.2</v>
      </c>
      <c r="H496" s="12">
        <v>88.4</v>
      </c>
      <c r="I496" s="12">
        <v>80.75</v>
      </c>
      <c r="J496" s="12">
        <v>83.3</v>
      </c>
      <c r="K496" s="12">
        <v>85</v>
      </c>
      <c r="L496" s="12">
        <v>90.95</v>
      </c>
      <c r="M496" s="12">
        <v>82.45</v>
      </c>
      <c r="N496" s="13">
        <v>83.193750000000009</v>
      </c>
      <c r="O496" s="17" t="s">
        <v>137</v>
      </c>
      <c r="P496" s="14" t="s">
        <v>12</v>
      </c>
      <c r="Q496" s="14" t="s">
        <v>15</v>
      </c>
      <c r="R496" s="14" t="s">
        <v>17</v>
      </c>
      <c r="S496" s="14" t="s">
        <v>143</v>
      </c>
    </row>
    <row r="497" spans="1:19" hidden="1" x14ac:dyDescent="0.3">
      <c r="A497" s="11">
        <v>44634.479641203703</v>
      </c>
      <c r="B497" s="11"/>
      <c r="C497" s="15">
        <v>44634</v>
      </c>
      <c r="D497" s="16">
        <v>0.47964120370370367</v>
      </c>
      <c r="E497" s="33" t="str">
        <f t="shared" si="13"/>
        <v>01:29</v>
      </c>
      <c r="F497" s="12">
        <v>90.9</v>
      </c>
      <c r="G497" s="12">
        <v>92.92</v>
      </c>
      <c r="H497" s="12">
        <v>105.04</v>
      </c>
      <c r="I497" s="12">
        <v>95.949999999999989</v>
      </c>
      <c r="J497" s="12">
        <v>98.98</v>
      </c>
      <c r="K497" s="12">
        <v>91.91</v>
      </c>
      <c r="L497" s="12">
        <v>108.07000000000001</v>
      </c>
      <c r="M497" s="12">
        <v>101</v>
      </c>
      <c r="N497" s="13">
        <v>98.096250000000012</v>
      </c>
      <c r="O497" s="17" t="s">
        <v>137</v>
      </c>
      <c r="P497" s="14" t="s">
        <v>12</v>
      </c>
      <c r="Q497" s="14" t="s">
        <v>15</v>
      </c>
      <c r="R497" s="14" t="s">
        <v>17</v>
      </c>
      <c r="S497" s="14" t="s">
        <v>143</v>
      </c>
    </row>
    <row r="498" spans="1:19" hidden="1" x14ac:dyDescent="0.3">
      <c r="A498" s="11">
        <v>44634.479803240742</v>
      </c>
      <c r="B498" s="11"/>
      <c r="C498" s="15">
        <v>44634</v>
      </c>
      <c r="D498" s="16">
        <v>0.47980324074074071</v>
      </c>
      <c r="E498" s="33" t="str">
        <f t="shared" si="13"/>
        <v>01:29</v>
      </c>
      <c r="F498" s="12">
        <v>90.9</v>
      </c>
      <c r="G498" s="12">
        <v>92.92</v>
      </c>
      <c r="H498" s="12">
        <v>105.04</v>
      </c>
      <c r="I498" s="12">
        <v>95.949999999999989</v>
      </c>
      <c r="J498" s="12">
        <v>98.98</v>
      </c>
      <c r="K498" s="12">
        <v>91.91</v>
      </c>
      <c r="L498" s="12">
        <v>108.07000000000001</v>
      </c>
      <c r="M498" s="12">
        <v>101</v>
      </c>
      <c r="N498" s="13">
        <v>98.096250000000012</v>
      </c>
      <c r="O498" s="17" t="s">
        <v>137</v>
      </c>
      <c r="P498" s="14" t="s">
        <v>12</v>
      </c>
      <c r="Q498" s="14" t="s">
        <v>15</v>
      </c>
      <c r="R498" s="14" t="s">
        <v>17</v>
      </c>
      <c r="S498" s="14" t="s">
        <v>143</v>
      </c>
    </row>
    <row r="499" spans="1:19" hidden="1" x14ac:dyDescent="0.3">
      <c r="A499" s="11">
        <v>44634.479849537034</v>
      </c>
      <c r="B499" s="11"/>
      <c r="C499" s="15">
        <v>44634</v>
      </c>
      <c r="D499" s="16">
        <v>0.47984953703703703</v>
      </c>
      <c r="E499" s="33" t="str">
        <f t="shared" ref="E499:E562" si="14">TEXT(D499-$D$306,"hh:mm")</f>
        <v>01:30</v>
      </c>
      <c r="F499" s="12">
        <v>109</v>
      </c>
      <c r="G499" s="12">
        <v>95.68</v>
      </c>
      <c r="H499" s="12">
        <v>108.16</v>
      </c>
      <c r="I499" s="12">
        <v>98.8</v>
      </c>
      <c r="J499" s="12">
        <v>101.92</v>
      </c>
      <c r="K499" s="12">
        <v>94.64</v>
      </c>
      <c r="L499" s="12">
        <v>111.28</v>
      </c>
      <c r="M499" s="12">
        <v>99</v>
      </c>
      <c r="N499" s="13">
        <v>102.31</v>
      </c>
      <c r="O499" s="17" t="s">
        <v>137</v>
      </c>
      <c r="P499" s="14" t="s">
        <v>12</v>
      </c>
      <c r="Q499" s="14" t="s">
        <v>15</v>
      </c>
      <c r="R499" s="14" t="s">
        <v>17</v>
      </c>
      <c r="S499" s="14" t="s">
        <v>143</v>
      </c>
    </row>
    <row r="500" spans="1:19" hidden="1" x14ac:dyDescent="0.3">
      <c r="A500" s="11">
        <v>44634.479861111111</v>
      </c>
      <c r="B500" s="11"/>
      <c r="C500" s="15">
        <v>44634</v>
      </c>
      <c r="D500" s="16">
        <v>0.47986111111111113</v>
      </c>
      <c r="E500" s="33" t="str">
        <f t="shared" si="14"/>
        <v>01:30</v>
      </c>
      <c r="F500" s="12">
        <v>83.7</v>
      </c>
      <c r="G500" s="12">
        <v>101</v>
      </c>
      <c r="H500" s="12">
        <v>96.72</v>
      </c>
      <c r="I500" s="12">
        <v>88.35</v>
      </c>
      <c r="J500" s="12">
        <v>91.14</v>
      </c>
      <c r="K500" s="12">
        <v>88</v>
      </c>
      <c r="L500" s="12">
        <v>90</v>
      </c>
      <c r="M500" s="12">
        <v>90.21</v>
      </c>
      <c r="N500" s="13">
        <v>91.14</v>
      </c>
      <c r="O500" s="17" t="s">
        <v>137</v>
      </c>
      <c r="P500" s="14" t="s">
        <v>12</v>
      </c>
      <c r="Q500" s="14" t="s">
        <v>15</v>
      </c>
      <c r="R500" s="14" t="s">
        <v>17</v>
      </c>
      <c r="S500" s="14" t="s">
        <v>143</v>
      </c>
    </row>
    <row r="501" spans="1:19" hidden="1" x14ac:dyDescent="0.3">
      <c r="A501" s="11">
        <v>44634.480023148149</v>
      </c>
      <c r="B501" s="11"/>
      <c r="C501" s="15">
        <v>44634</v>
      </c>
      <c r="D501" s="16">
        <v>0.48002314814814812</v>
      </c>
      <c r="E501" s="33" t="str">
        <f t="shared" si="14"/>
        <v>01:30</v>
      </c>
      <c r="F501" s="12">
        <v>73.8</v>
      </c>
      <c r="G501" s="12">
        <v>82</v>
      </c>
      <c r="H501" s="12">
        <v>85.28</v>
      </c>
      <c r="I501" s="12">
        <v>77.899999999999991</v>
      </c>
      <c r="J501" s="12">
        <v>80.36</v>
      </c>
      <c r="K501" s="12">
        <v>74.62</v>
      </c>
      <c r="L501" s="12">
        <v>87.740000000000009</v>
      </c>
      <c r="M501" s="12">
        <v>79.539999999999992</v>
      </c>
      <c r="N501" s="13">
        <v>80.155000000000001</v>
      </c>
      <c r="O501" s="17" t="s">
        <v>137</v>
      </c>
      <c r="P501" s="14" t="s">
        <v>12</v>
      </c>
      <c r="Q501" s="14" t="s">
        <v>15</v>
      </c>
      <c r="R501" s="14" t="s">
        <v>17</v>
      </c>
      <c r="S501" s="14" t="s">
        <v>143</v>
      </c>
    </row>
    <row r="502" spans="1:19" hidden="1" x14ac:dyDescent="0.3">
      <c r="A502" s="11">
        <v>44634.480543981481</v>
      </c>
      <c r="B502" s="11"/>
      <c r="C502" s="15">
        <v>44634</v>
      </c>
      <c r="D502" s="16">
        <v>0.48054398148148153</v>
      </c>
      <c r="E502" s="33" t="str">
        <f t="shared" si="14"/>
        <v>01:31</v>
      </c>
      <c r="F502" s="12">
        <v>110</v>
      </c>
      <c r="G502" s="12">
        <v>101.2</v>
      </c>
      <c r="H502" s="12">
        <v>114.4</v>
      </c>
      <c r="I502" s="12">
        <v>104.5</v>
      </c>
      <c r="J502" s="12">
        <v>107.8</v>
      </c>
      <c r="K502" s="12">
        <v>100.10000000000001</v>
      </c>
      <c r="L502" s="12">
        <v>117.7</v>
      </c>
      <c r="M502" s="12">
        <v>106.7</v>
      </c>
      <c r="N502" s="13">
        <v>107.80000000000001</v>
      </c>
      <c r="O502" s="17" t="s">
        <v>137</v>
      </c>
      <c r="P502" s="14" t="s">
        <v>12</v>
      </c>
      <c r="Q502" s="14" t="s">
        <v>15</v>
      </c>
      <c r="R502" s="14" t="s">
        <v>17</v>
      </c>
      <c r="S502" s="14" t="s">
        <v>143</v>
      </c>
    </row>
    <row r="503" spans="1:19" hidden="1" x14ac:dyDescent="0.3">
      <c r="A503" s="11">
        <v>44634.480578703704</v>
      </c>
      <c r="B503" s="11"/>
      <c r="C503" s="15">
        <v>44634</v>
      </c>
      <c r="D503" s="16">
        <v>0.4805787037037037</v>
      </c>
      <c r="E503" s="33" t="str">
        <f t="shared" si="14"/>
        <v>01:31</v>
      </c>
      <c r="F503" s="12">
        <v>73.8</v>
      </c>
      <c r="G503" s="12">
        <v>75.44</v>
      </c>
      <c r="H503" s="12">
        <v>85.28</v>
      </c>
      <c r="I503" s="12">
        <v>77.899999999999991</v>
      </c>
      <c r="J503" s="12">
        <v>80.36</v>
      </c>
      <c r="K503" s="12">
        <v>74.62</v>
      </c>
      <c r="L503" s="12">
        <v>82</v>
      </c>
      <c r="M503" s="12">
        <v>79.539999999999992</v>
      </c>
      <c r="N503" s="13">
        <v>78.617500000000007</v>
      </c>
      <c r="O503" s="17" t="s">
        <v>137</v>
      </c>
      <c r="P503" s="14" t="s">
        <v>12</v>
      </c>
      <c r="Q503" s="14" t="s">
        <v>15</v>
      </c>
      <c r="R503" s="14" t="s">
        <v>17</v>
      </c>
      <c r="S503" s="14" t="s">
        <v>143</v>
      </c>
    </row>
    <row r="504" spans="1:19" hidden="1" x14ac:dyDescent="0.3">
      <c r="A504" s="11">
        <v>44634.480752314812</v>
      </c>
      <c r="B504" s="11"/>
      <c r="C504" s="15">
        <v>44634</v>
      </c>
      <c r="D504" s="16">
        <v>0.48075231481481479</v>
      </c>
      <c r="E504" s="33" t="str">
        <f t="shared" si="14"/>
        <v>01:31</v>
      </c>
      <c r="F504" s="12">
        <v>95.4</v>
      </c>
      <c r="G504" s="12">
        <v>97.52000000000001</v>
      </c>
      <c r="H504" s="12">
        <v>110.24000000000001</v>
      </c>
      <c r="I504" s="12">
        <v>100.69999999999999</v>
      </c>
      <c r="J504" s="12">
        <v>103.88</v>
      </c>
      <c r="K504" s="12">
        <v>96.460000000000008</v>
      </c>
      <c r="L504" s="12">
        <v>113.42</v>
      </c>
      <c r="M504" s="12">
        <v>106</v>
      </c>
      <c r="N504" s="13">
        <v>102.9525</v>
      </c>
      <c r="O504" s="17" t="s">
        <v>137</v>
      </c>
      <c r="P504" s="14" t="s">
        <v>12</v>
      </c>
      <c r="Q504" s="14" t="s">
        <v>15</v>
      </c>
      <c r="R504" s="14" t="s">
        <v>17</v>
      </c>
      <c r="S504" s="14" t="s">
        <v>143</v>
      </c>
    </row>
    <row r="505" spans="1:19" hidden="1" x14ac:dyDescent="0.3">
      <c r="A505" s="11">
        <v>44634.481238425928</v>
      </c>
      <c r="B505" s="11"/>
      <c r="C505" s="15">
        <v>44634</v>
      </c>
      <c r="D505" s="16">
        <v>0.48123842592592592</v>
      </c>
      <c r="E505" s="33" t="str">
        <f t="shared" si="14"/>
        <v>01:32</v>
      </c>
      <c r="F505" s="12">
        <v>92</v>
      </c>
      <c r="G505" s="12">
        <v>91.08</v>
      </c>
      <c r="H505" s="12">
        <v>102.96000000000001</v>
      </c>
      <c r="I505" s="12">
        <v>94.05</v>
      </c>
      <c r="J505" s="12">
        <v>97.02</v>
      </c>
      <c r="K505" s="12">
        <v>90.09</v>
      </c>
      <c r="L505" s="12">
        <v>105.93</v>
      </c>
      <c r="M505" s="12">
        <v>106</v>
      </c>
      <c r="N505" s="13">
        <v>97.391249999999985</v>
      </c>
      <c r="O505" s="17" t="s">
        <v>137</v>
      </c>
      <c r="P505" s="14" t="s">
        <v>12</v>
      </c>
      <c r="Q505" s="14" t="s">
        <v>15</v>
      </c>
      <c r="R505" s="14" t="s">
        <v>17</v>
      </c>
      <c r="S505" s="14" t="s">
        <v>143</v>
      </c>
    </row>
    <row r="506" spans="1:19" hidden="1" x14ac:dyDescent="0.3">
      <c r="A506" s="11">
        <v>44634.481678240743</v>
      </c>
      <c r="B506" s="11"/>
      <c r="C506" s="15">
        <v>44634</v>
      </c>
      <c r="D506" s="16">
        <v>0.48167824074074073</v>
      </c>
      <c r="E506" s="33" t="str">
        <f t="shared" si="14"/>
        <v>01:32</v>
      </c>
      <c r="F506" s="12">
        <v>91</v>
      </c>
      <c r="G506" s="12">
        <v>83.72</v>
      </c>
      <c r="H506" s="12">
        <v>94.64</v>
      </c>
      <c r="I506" s="12">
        <v>86.45</v>
      </c>
      <c r="J506" s="12">
        <v>89.179999999999993</v>
      </c>
      <c r="K506" s="12">
        <v>82.81</v>
      </c>
      <c r="L506" s="12">
        <v>97.37</v>
      </c>
      <c r="M506" s="12">
        <v>88.27</v>
      </c>
      <c r="N506" s="13">
        <v>89.179999999999993</v>
      </c>
      <c r="O506" s="17" t="s">
        <v>137</v>
      </c>
      <c r="P506" s="14" t="s">
        <v>12</v>
      </c>
      <c r="Q506" s="14" t="s">
        <v>15</v>
      </c>
      <c r="R506" s="14" t="s">
        <v>17</v>
      </c>
      <c r="S506" s="14" t="s">
        <v>143</v>
      </c>
    </row>
    <row r="507" spans="1:19" hidden="1" x14ac:dyDescent="0.3">
      <c r="A507" s="11">
        <v>44634.481932870367</v>
      </c>
      <c r="B507" s="11"/>
      <c r="C507" s="15">
        <v>44634</v>
      </c>
      <c r="D507" s="16">
        <v>0.48193287037037041</v>
      </c>
      <c r="E507" s="33" t="str">
        <f t="shared" si="14"/>
        <v>01:33</v>
      </c>
      <c r="F507" s="12">
        <v>85</v>
      </c>
      <c r="G507" s="12">
        <v>86.94</v>
      </c>
      <c r="H507" s="12">
        <v>98.28</v>
      </c>
      <c r="I507" s="12">
        <v>89.774999999999991</v>
      </c>
      <c r="J507" s="12">
        <v>92.61</v>
      </c>
      <c r="K507" s="12">
        <v>85.995000000000005</v>
      </c>
      <c r="L507" s="12">
        <v>101.11500000000001</v>
      </c>
      <c r="M507" s="12">
        <v>104</v>
      </c>
      <c r="N507" s="13">
        <v>92.964375000000004</v>
      </c>
      <c r="O507" s="17" t="s">
        <v>137</v>
      </c>
      <c r="P507" s="14" t="s">
        <v>12</v>
      </c>
      <c r="Q507" s="14" t="s">
        <v>15</v>
      </c>
      <c r="R507" s="14" t="s">
        <v>17</v>
      </c>
      <c r="S507" s="14" t="s">
        <v>143</v>
      </c>
    </row>
    <row r="508" spans="1:19" hidden="1" x14ac:dyDescent="0.3">
      <c r="A508" s="11">
        <v>44634.482627314814</v>
      </c>
      <c r="B508" s="11"/>
      <c r="C508" s="15">
        <v>44634</v>
      </c>
      <c r="D508" s="16">
        <v>0.4826273148148148</v>
      </c>
      <c r="E508" s="33" t="str">
        <f t="shared" si="14"/>
        <v>01:34</v>
      </c>
      <c r="F508" s="12">
        <v>83</v>
      </c>
      <c r="G508" s="12">
        <v>83.72</v>
      </c>
      <c r="H508" s="12">
        <v>94.64</v>
      </c>
      <c r="I508" s="12">
        <v>86.45</v>
      </c>
      <c r="J508" s="12">
        <v>89.179999999999993</v>
      </c>
      <c r="K508" s="12">
        <v>82.81</v>
      </c>
      <c r="L508" s="12">
        <v>97.37</v>
      </c>
      <c r="M508" s="12">
        <v>99</v>
      </c>
      <c r="N508" s="13">
        <v>89.521249999999995</v>
      </c>
      <c r="O508" s="17" t="s">
        <v>137</v>
      </c>
      <c r="P508" s="14" t="s">
        <v>12</v>
      </c>
      <c r="Q508" s="14" t="s">
        <v>15</v>
      </c>
      <c r="R508" s="14" t="s">
        <v>17</v>
      </c>
      <c r="S508" s="14" t="s">
        <v>143</v>
      </c>
    </row>
    <row r="509" spans="1:19" hidden="1" x14ac:dyDescent="0.3">
      <c r="A509" s="11">
        <v>44634.483263888891</v>
      </c>
      <c r="B509" s="11"/>
      <c r="C509" s="15">
        <v>44634</v>
      </c>
      <c r="D509" s="16">
        <v>0.48326388888888888</v>
      </c>
      <c r="E509" s="33" t="str">
        <f t="shared" si="14"/>
        <v>01:34</v>
      </c>
      <c r="F509" s="12">
        <v>93.600000000000009</v>
      </c>
      <c r="G509" s="12">
        <v>95.68</v>
      </c>
      <c r="H509" s="12">
        <v>108.16</v>
      </c>
      <c r="I509" s="12">
        <v>98.8</v>
      </c>
      <c r="J509" s="12">
        <v>101.92</v>
      </c>
      <c r="K509" s="12">
        <v>94.64</v>
      </c>
      <c r="L509" s="12">
        <v>104</v>
      </c>
      <c r="M509" s="12">
        <v>100.88</v>
      </c>
      <c r="N509" s="13">
        <v>99.710000000000008</v>
      </c>
      <c r="O509" s="17" t="s">
        <v>137</v>
      </c>
      <c r="P509" s="14" t="s">
        <v>12</v>
      </c>
      <c r="Q509" s="14" t="s">
        <v>15</v>
      </c>
      <c r="R509" s="14" t="s">
        <v>17</v>
      </c>
      <c r="S509" s="14" t="s">
        <v>143</v>
      </c>
    </row>
    <row r="510" spans="1:19" hidden="1" x14ac:dyDescent="0.3">
      <c r="A510" s="11">
        <v>44634.48332175926</v>
      </c>
      <c r="B510" s="11"/>
      <c r="C510" s="15">
        <v>44634</v>
      </c>
      <c r="D510" s="16">
        <v>0.4833217592592593</v>
      </c>
      <c r="E510" s="33" t="str">
        <f t="shared" si="14"/>
        <v>01:35</v>
      </c>
      <c r="F510" s="12">
        <v>92</v>
      </c>
      <c r="G510" s="12">
        <v>89.240000000000009</v>
      </c>
      <c r="H510" s="12">
        <v>100.88000000000001</v>
      </c>
      <c r="I510" s="12">
        <v>92.149999999999991</v>
      </c>
      <c r="J510" s="12">
        <v>95.06</v>
      </c>
      <c r="K510" s="12">
        <v>88.27</v>
      </c>
      <c r="L510" s="12">
        <v>103.79</v>
      </c>
      <c r="M510" s="12">
        <v>102</v>
      </c>
      <c r="N510" s="13">
        <v>95.423749999999998</v>
      </c>
      <c r="O510" s="17" t="s">
        <v>137</v>
      </c>
      <c r="P510" s="14" t="s">
        <v>12</v>
      </c>
      <c r="Q510" s="14" t="s">
        <v>15</v>
      </c>
      <c r="R510" s="14" t="s">
        <v>17</v>
      </c>
      <c r="S510" s="14" t="s">
        <v>143</v>
      </c>
    </row>
    <row r="511" spans="1:19" hidden="1" x14ac:dyDescent="0.3">
      <c r="A511" s="11">
        <v>44634.48333333333</v>
      </c>
      <c r="B511" s="11"/>
      <c r="C511" s="15">
        <v>44634</v>
      </c>
      <c r="D511" s="16">
        <v>0.48333333333333334</v>
      </c>
      <c r="E511" s="33" t="str">
        <f t="shared" si="14"/>
        <v>01:35</v>
      </c>
      <c r="F511" s="12">
        <v>98.399999999999991</v>
      </c>
      <c r="G511" s="12">
        <v>96</v>
      </c>
      <c r="H511" s="12">
        <v>113.70666666666666</v>
      </c>
      <c r="I511" s="12">
        <v>103.86666666666666</v>
      </c>
      <c r="J511" s="12">
        <v>107.14666666666666</v>
      </c>
      <c r="K511" s="12">
        <v>124</v>
      </c>
      <c r="L511" s="12">
        <v>108</v>
      </c>
      <c r="M511" s="12">
        <v>106.05333333333333</v>
      </c>
      <c r="N511" s="13">
        <v>107.14666666666666</v>
      </c>
      <c r="O511" s="17" t="s">
        <v>137</v>
      </c>
      <c r="P511" s="14" t="s">
        <v>12</v>
      </c>
      <c r="Q511" s="14" t="s">
        <v>15</v>
      </c>
      <c r="R511" s="14" t="s">
        <v>17</v>
      </c>
      <c r="S511" s="14" t="s">
        <v>143</v>
      </c>
    </row>
    <row r="512" spans="1:19" hidden="1" x14ac:dyDescent="0.3">
      <c r="A512" s="11">
        <v>44634.484016203707</v>
      </c>
      <c r="B512" s="11"/>
      <c r="C512" s="15">
        <v>44634</v>
      </c>
      <c r="D512" s="16">
        <v>0.48401620370370368</v>
      </c>
      <c r="E512" s="33" t="str">
        <f t="shared" si="14"/>
        <v>01:36</v>
      </c>
      <c r="F512" s="12">
        <v>100</v>
      </c>
      <c r="G512" s="12">
        <v>95.22</v>
      </c>
      <c r="H512" s="12">
        <v>107.64</v>
      </c>
      <c r="I512" s="12">
        <v>98.324999999999989</v>
      </c>
      <c r="J512" s="12">
        <v>101.42999999999999</v>
      </c>
      <c r="K512" s="12">
        <v>94.185000000000002</v>
      </c>
      <c r="L512" s="12">
        <v>110.745</v>
      </c>
      <c r="M512" s="12">
        <v>107</v>
      </c>
      <c r="N512" s="13">
        <v>101.81812499999999</v>
      </c>
      <c r="O512" s="17" t="s">
        <v>137</v>
      </c>
      <c r="P512" s="14" t="s">
        <v>12</v>
      </c>
      <c r="Q512" s="14" t="s">
        <v>15</v>
      </c>
      <c r="R512" s="14" t="s">
        <v>17</v>
      </c>
      <c r="S512" s="14" t="s">
        <v>143</v>
      </c>
    </row>
    <row r="513" spans="1:19" hidden="1" x14ac:dyDescent="0.3">
      <c r="A513" s="11">
        <v>44634.484710648147</v>
      </c>
      <c r="B513" s="11"/>
      <c r="C513" s="15">
        <v>44634</v>
      </c>
      <c r="D513" s="16">
        <v>0.48471064814814818</v>
      </c>
      <c r="E513" s="33" t="str">
        <f t="shared" si="14"/>
        <v>01:37</v>
      </c>
      <c r="F513" s="12">
        <v>84</v>
      </c>
      <c r="G513" s="12">
        <v>84.18</v>
      </c>
      <c r="H513" s="12">
        <v>95.16</v>
      </c>
      <c r="I513" s="12">
        <v>86.924999999999997</v>
      </c>
      <c r="J513" s="12">
        <v>89.67</v>
      </c>
      <c r="K513" s="12">
        <v>83.265000000000001</v>
      </c>
      <c r="L513" s="12">
        <v>97.905000000000001</v>
      </c>
      <c r="M513" s="12">
        <v>99</v>
      </c>
      <c r="N513" s="13">
        <v>90.013125000000002</v>
      </c>
      <c r="O513" s="17" t="s">
        <v>137</v>
      </c>
      <c r="P513" s="14" t="s">
        <v>12</v>
      </c>
      <c r="Q513" s="14" t="s">
        <v>15</v>
      </c>
      <c r="R513" s="14" t="s">
        <v>17</v>
      </c>
      <c r="S513" s="14" t="s">
        <v>143</v>
      </c>
    </row>
    <row r="514" spans="1:19" hidden="1" x14ac:dyDescent="0.3">
      <c r="A514" s="11">
        <v>44634.485405092593</v>
      </c>
      <c r="B514" s="11"/>
      <c r="C514" s="15">
        <v>44634</v>
      </c>
      <c r="D514" s="16">
        <v>0.48540509259259257</v>
      </c>
      <c r="E514" s="33" t="str">
        <f t="shared" si="14"/>
        <v>01:38</v>
      </c>
      <c r="F514" s="12">
        <v>75</v>
      </c>
      <c r="G514" s="12">
        <v>79.12</v>
      </c>
      <c r="H514" s="12">
        <v>89.44</v>
      </c>
      <c r="I514" s="12">
        <v>81.7</v>
      </c>
      <c r="J514" s="12">
        <v>84.28</v>
      </c>
      <c r="K514" s="12">
        <v>78.260000000000005</v>
      </c>
      <c r="L514" s="12">
        <v>92.02000000000001</v>
      </c>
      <c r="M514" s="12">
        <v>97</v>
      </c>
      <c r="N514" s="13">
        <v>84.602499999999992</v>
      </c>
      <c r="O514" s="17" t="s">
        <v>137</v>
      </c>
      <c r="P514" s="14" t="s">
        <v>12</v>
      </c>
      <c r="Q514" s="14" t="s">
        <v>15</v>
      </c>
      <c r="R514" s="14" t="s">
        <v>17</v>
      </c>
      <c r="S514" s="14" t="s">
        <v>143</v>
      </c>
    </row>
    <row r="515" spans="1:19" hidden="1" x14ac:dyDescent="0.3">
      <c r="A515" s="11">
        <v>44634.48609953704</v>
      </c>
      <c r="B515" s="11"/>
      <c r="C515" s="15">
        <v>44634</v>
      </c>
      <c r="D515" s="16">
        <v>0.48609953703703707</v>
      </c>
      <c r="E515" s="33" t="str">
        <f t="shared" si="14"/>
        <v>01:39</v>
      </c>
      <c r="F515" s="12">
        <v>67</v>
      </c>
      <c r="G515" s="12">
        <v>75.44</v>
      </c>
      <c r="H515" s="12">
        <v>85.28</v>
      </c>
      <c r="I515" s="12">
        <v>77.899999999999991</v>
      </c>
      <c r="J515" s="12">
        <v>80.36</v>
      </c>
      <c r="K515" s="12">
        <v>74.62</v>
      </c>
      <c r="L515" s="12">
        <v>87.740000000000009</v>
      </c>
      <c r="M515" s="12">
        <v>97</v>
      </c>
      <c r="N515" s="13">
        <v>80.667500000000004</v>
      </c>
      <c r="O515" s="17" t="s">
        <v>137</v>
      </c>
      <c r="P515" s="14" t="s">
        <v>12</v>
      </c>
      <c r="Q515" s="14" t="s">
        <v>15</v>
      </c>
      <c r="R515" s="14" t="s">
        <v>17</v>
      </c>
      <c r="S515" s="14" t="s">
        <v>143</v>
      </c>
    </row>
    <row r="516" spans="1:19" hidden="1" x14ac:dyDescent="0.3">
      <c r="A516" s="11">
        <v>44634.486168981479</v>
      </c>
      <c r="B516" s="11"/>
      <c r="C516" s="15">
        <v>44634</v>
      </c>
      <c r="D516" s="16">
        <v>0.48616898148148152</v>
      </c>
      <c r="E516" s="33" t="str">
        <f t="shared" si="14"/>
        <v>01:39</v>
      </c>
      <c r="F516" s="12">
        <v>67</v>
      </c>
      <c r="G516" s="12">
        <v>61.64</v>
      </c>
      <c r="H516" s="12">
        <v>69.680000000000007</v>
      </c>
      <c r="I516" s="12">
        <v>63.65</v>
      </c>
      <c r="J516" s="12">
        <v>65.66</v>
      </c>
      <c r="K516" s="12">
        <v>60.97</v>
      </c>
      <c r="L516" s="12">
        <v>71.69</v>
      </c>
      <c r="M516" s="12">
        <v>64.989999999999995</v>
      </c>
      <c r="N516" s="13">
        <v>65.66</v>
      </c>
      <c r="O516" s="17" t="s">
        <v>137</v>
      </c>
      <c r="P516" s="14" t="s">
        <v>12</v>
      </c>
      <c r="Q516" s="14" t="s">
        <v>15</v>
      </c>
      <c r="R516" s="14" t="s">
        <v>17</v>
      </c>
      <c r="S516" s="14" t="s">
        <v>143</v>
      </c>
    </row>
    <row r="517" spans="1:19" hidden="1" x14ac:dyDescent="0.3">
      <c r="A517" s="11">
        <v>44634.486793981479</v>
      </c>
      <c r="B517" s="11"/>
      <c r="C517" s="15">
        <v>44634</v>
      </c>
      <c r="D517" s="16">
        <v>0.48679398148148145</v>
      </c>
      <c r="E517" s="33" t="str">
        <f t="shared" si="14"/>
        <v>01:40</v>
      </c>
      <c r="F517" s="12">
        <v>60</v>
      </c>
      <c r="G517" s="12">
        <v>69.460000000000008</v>
      </c>
      <c r="H517" s="12">
        <v>78.52</v>
      </c>
      <c r="I517" s="12">
        <v>71.724999999999994</v>
      </c>
      <c r="J517" s="12">
        <v>73.989999999999995</v>
      </c>
      <c r="K517" s="12">
        <v>68.704999999999998</v>
      </c>
      <c r="L517" s="12">
        <v>80.785000000000011</v>
      </c>
      <c r="M517" s="12">
        <v>91</v>
      </c>
      <c r="N517" s="13">
        <v>74.273125000000007</v>
      </c>
      <c r="O517" s="17" t="s">
        <v>137</v>
      </c>
      <c r="P517" s="14" t="s">
        <v>12</v>
      </c>
      <c r="Q517" s="14" t="s">
        <v>15</v>
      </c>
      <c r="R517" s="14" t="s">
        <v>17</v>
      </c>
      <c r="S517" s="14" t="s">
        <v>143</v>
      </c>
    </row>
    <row r="518" spans="1:19" hidden="1" x14ac:dyDescent="0.3">
      <c r="A518" s="11">
        <v>44634.486805555556</v>
      </c>
      <c r="B518" s="11"/>
      <c r="C518" s="15">
        <v>44634</v>
      </c>
      <c r="D518" s="16">
        <v>0.48680555555555555</v>
      </c>
      <c r="E518" s="33" t="str">
        <f t="shared" si="14"/>
        <v>01:40</v>
      </c>
      <c r="F518" s="12">
        <v>102.30000000000001</v>
      </c>
      <c r="G518" s="12">
        <v>110</v>
      </c>
      <c r="H518" s="12">
        <v>118.21333333333334</v>
      </c>
      <c r="I518" s="12">
        <v>107.98333333333333</v>
      </c>
      <c r="J518" s="12">
        <v>111.39333333333333</v>
      </c>
      <c r="K518" s="12">
        <v>122</v>
      </c>
      <c r="L518" s="12">
        <v>109</v>
      </c>
      <c r="M518" s="12">
        <v>110.25666666666667</v>
      </c>
      <c r="N518" s="13">
        <v>111.39333333333333</v>
      </c>
      <c r="O518" s="17" t="s">
        <v>137</v>
      </c>
      <c r="P518" s="14" t="s">
        <v>12</v>
      </c>
      <c r="Q518" s="14" t="s">
        <v>15</v>
      </c>
      <c r="R518" s="14" t="s">
        <v>17</v>
      </c>
      <c r="S518" s="14" t="s">
        <v>143</v>
      </c>
    </row>
    <row r="519" spans="1:19" hidden="1" x14ac:dyDescent="0.3">
      <c r="A519" s="11">
        <v>44634.487488425926</v>
      </c>
      <c r="B519" s="11"/>
      <c r="C519" s="15">
        <v>44634</v>
      </c>
      <c r="D519" s="16">
        <v>0.48748842592592595</v>
      </c>
      <c r="E519" s="33" t="str">
        <f t="shared" si="14"/>
        <v>01:41</v>
      </c>
      <c r="F519" s="12">
        <v>59</v>
      </c>
      <c r="G519" s="12">
        <v>67.62</v>
      </c>
      <c r="H519" s="12">
        <v>76.44</v>
      </c>
      <c r="I519" s="12">
        <v>69.825000000000003</v>
      </c>
      <c r="J519" s="12">
        <v>72.03</v>
      </c>
      <c r="K519" s="12">
        <v>66.885000000000005</v>
      </c>
      <c r="L519" s="12">
        <v>78.64500000000001</v>
      </c>
      <c r="M519" s="12">
        <v>88</v>
      </c>
      <c r="N519" s="13">
        <v>72.305624999999992</v>
      </c>
      <c r="O519" s="17" t="s">
        <v>137</v>
      </c>
      <c r="P519" s="14" t="s">
        <v>12</v>
      </c>
      <c r="Q519" s="14" t="s">
        <v>15</v>
      </c>
      <c r="R519" s="14" t="s">
        <v>17</v>
      </c>
      <c r="S519" s="14" t="s">
        <v>143</v>
      </c>
    </row>
    <row r="520" spans="1:19" hidden="1" x14ac:dyDescent="0.3">
      <c r="A520" s="11">
        <v>44634.488182870373</v>
      </c>
      <c r="B520" s="11"/>
      <c r="C520" s="15">
        <v>44634</v>
      </c>
      <c r="D520" s="16">
        <v>0.48818287037037034</v>
      </c>
      <c r="E520" s="33" t="str">
        <f t="shared" si="14"/>
        <v>01:42</v>
      </c>
      <c r="F520" s="12">
        <v>67</v>
      </c>
      <c r="G520" s="12">
        <v>70.84</v>
      </c>
      <c r="H520" s="12">
        <v>80.08</v>
      </c>
      <c r="I520" s="12">
        <v>73.149999999999991</v>
      </c>
      <c r="J520" s="12">
        <v>75.459999999999994</v>
      </c>
      <c r="K520" s="12">
        <v>70.070000000000007</v>
      </c>
      <c r="L520" s="12">
        <v>82.39</v>
      </c>
      <c r="M520" s="12">
        <v>87</v>
      </c>
      <c r="N520" s="13">
        <v>75.748750000000001</v>
      </c>
      <c r="O520" s="17" t="s">
        <v>137</v>
      </c>
      <c r="P520" s="14" t="s">
        <v>12</v>
      </c>
      <c r="Q520" s="14" t="s">
        <v>15</v>
      </c>
      <c r="R520" s="14" t="s">
        <v>17</v>
      </c>
      <c r="S520" s="14" t="s">
        <v>143</v>
      </c>
    </row>
    <row r="521" spans="1:19" hidden="1" x14ac:dyDescent="0.3">
      <c r="A521" s="11">
        <v>44634.488877314812</v>
      </c>
      <c r="B521" s="11"/>
      <c r="C521" s="15">
        <v>44634</v>
      </c>
      <c r="D521" s="16">
        <v>0.48887731481481483</v>
      </c>
      <c r="E521" s="33" t="str">
        <f t="shared" si="14"/>
        <v>01:43</v>
      </c>
      <c r="F521" s="12">
        <v>63</v>
      </c>
      <c r="G521" s="12">
        <v>67.16</v>
      </c>
      <c r="H521" s="12">
        <v>75.92</v>
      </c>
      <c r="I521" s="12">
        <v>69.349999999999994</v>
      </c>
      <c r="J521" s="12">
        <v>71.539999999999992</v>
      </c>
      <c r="K521" s="12">
        <v>66.430000000000007</v>
      </c>
      <c r="L521" s="12">
        <v>78.11</v>
      </c>
      <c r="M521" s="12">
        <v>83</v>
      </c>
      <c r="N521" s="13">
        <v>71.813749999999999</v>
      </c>
      <c r="O521" s="17" t="s">
        <v>137</v>
      </c>
      <c r="P521" s="14" t="s">
        <v>12</v>
      </c>
      <c r="Q521" s="14" t="s">
        <v>15</v>
      </c>
      <c r="R521" s="14" t="s">
        <v>17</v>
      </c>
      <c r="S521" s="14" t="s">
        <v>143</v>
      </c>
    </row>
    <row r="522" spans="1:19" hidden="1" x14ac:dyDescent="0.3">
      <c r="A522" s="11">
        <v>44634.489571759259</v>
      </c>
      <c r="B522" s="11"/>
      <c r="C522" s="15">
        <v>44634</v>
      </c>
      <c r="D522" s="16">
        <v>0.48957175925925928</v>
      </c>
      <c r="E522" s="33" t="str">
        <f t="shared" si="14"/>
        <v>01:44</v>
      </c>
      <c r="F522" s="12">
        <v>61</v>
      </c>
      <c r="G522" s="12">
        <v>70.38000000000001</v>
      </c>
      <c r="H522" s="12">
        <v>79.56</v>
      </c>
      <c r="I522" s="12">
        <v>72.674999999999997</v>
      </c>
      <c r="J522" s="12">
        <v>74.97</v>
      </c>
      <c r="K522" s="12">
        <v>69.615000000000009</v>
      </c>
      <c r="L522" s="12">
        <v>81.855000000000004</v>
      </c>
      <c r="M522" s="12">
        <v>92</v>
      </c>
      <c r="N522" s="13">
        <v>75.256875000000008</v>
      </c>
      <c r="O522" s="17" t="s">
        <v>137</v>
      </c>
      <c r="P522" s="14" t="s">
        <v>12</v>
      </c>
      <c r="Q522" s="14" t="s">
        <v>15</v>
      </c>
      <c r="R522" s="14" t="s">
        <v>17</v>
      </c>
      <c r="S522" s="14" t="s">
        <v>143</v>
      </c>
    </row>
    <row r="523" spans="1:19" hidden="1" x14ac:dyDescent="0.3">
      <c r="A523" s="11">
        <v>44634.490254629629</v>
      </c>
      <c r="B523" s="11"/>
      <c r="C523" s="15">
        <v>44634</v>
      </c>
      <c r="D523" s="16">
        <v>0.49025462962962968</v>
      </c>
      <c r="E523" s="33" t="str">
        <f t="shared" si="14"/>
        <v>01:44</v>
      </c>
      <c r="F523" s="12">
        <v>53</v>
      </c>
      <c r="G523" s="12">
        <v>48.760000000000005</v>
      </c>
      <c r="H523" s="12">
        <v>55.120000000000005</v>
      </c>
      <c r="I523" s="12">
        <v>50.349999999999994</v>
      </c>
      <c r="J523" s="12">
        <v>51.94</v>
      </c>
      <c r="K523" s="12">
        <v>48.230000000000004</v>
      </c>
      <c r="L523" s="12">
        <v>56.71</v>
      </c>
      <c r="M523" s="12">
        <v>51.41</v>
      </c>
      <c r="N523" s="13">
        <v>51.94</v>
      </c>
      <c r="O523" s="17" t="s">
        <v>137</v>
      </c>
      <c r="P523" s="14" t="s">
        <v>12</v>
      </c>
      <c r="Q523" s="14" t="s">
        <v>15</v>
      </c>
      <c r="R523" s="14" t="s">
        <v>17</v>
      </c>
      <c r="S523" s="14" t="s">
        <v>143</v>
      </c>
    </row>
    <row r="524" spans="1:19" hidden="1" x14ac:dyDescent="0.3">
      <c r="A524" s="11">
        <v>44634.490266203706</v>
      </c>
      <c r="B524" s="11"/>
      <c r="C524" s="15">
        <v>44634</v>
      </c>
      <c r="D524" s="16">
        <v>0.49026620370370372</v>
      </c>
      <c r="E524" s="33" t="str">
        <f t="shared" si="14"/>
        <v>01:45</v>
      </c>
      <c r="F524" s="12">
        <v>57</v>
      </c>
      <c r="G524" s="12">
        <v>65.320000000000007</v>
      </c>
      <c r="H524" s="12">
        <v>73.84</v>
      </c>
      <c r="I524" s="12">
        <v>67.45</v>
      </c>
      <c r="J524" s="12">
        <v>69.58</v>
      </c>
      <c r="K524" s="12">
        <v>64.61</v>
      </c>
      <c r="L524" s="12">
        <v>75.97</v>
      </c>
      <c r="M524" s="12">
        <v>85</v>
      </c>
      <c r="N524" s="13">
        <v>69.846249999999998</v>
      </c>
      <c r="O524" s="17" t="s">
        <v>137</v>
      </c>
      <c r="P524" s="14" t="s">
        <v>12</v>
      </c>
      <c r="Q524" s="14" t="s">
        <v>15</v>
      </c>
      <c r="R524" s="14" t="s">
        <v>17</v>
      </c>
      <c r="S524" s="14" t="s">
        <v>143</v>
      </c>
    </row>
    <row r="525" spans="1:19" hidden="1" x14ac:dyDescent="0.3">
      <c r="A525" s="11">
        <v>44634.490277777775</v>
      </c>
      <c r="B525" s="11"/>
      <c r="C525" s="15">
        <v>44634</v>
      </c>
      <c r="D525" s="16">
        <v>0.49027777777777781</v>
      </c>
      <c r="E525" s="33" t="str">
        <f t="shared" si="14"/>
        <v>01:45</v>
      </c>
      <c r="F525" s="12">
        <v>99.600000000000009</v>
      </c>
      <c r="G525" s="12">
        <v>105</v>
      </c>
      <c r="H525" s="12">
        <v>115.09333333333335</v>
      </c>
      <c r="I525" s="12">
        <v>105.13333333333334</v>
      </c>
      <c r="J525" s="12">
        <v>108.45333333333333</v>
      </c>
      <c r="K525" s="12">
        <v>125</v>
      </c>
      <c r="L525" s="12">
        <v>102</v>
      </c>
      <c r="M525" s="12">
        <v>107.34666666666666</v>
      </c>
      <c r="N525" s="13">
        <v>108.45333333333335</v>
      </c>
      <c r="O525" s="17" t="s">
        <v>137</v>
      </c>
      <c r="P525" s="14" t="s">
        <v>12</v>
      </c>
      <c r="Q525" s="14" t="s">
        <v>15</v>
      </c>
      <c r="R525" s="14" t="s">
        <v>17</v>
      </c>
      <c r="S525" s="14" t="s">
        <v>143</v>
      </c>
    </row>
    <row r="526" spans="1:19" hidden="1" x14ac:dyDescent="0.3">
      <c r="A526" s="11">
        <v>44634.490601851852</v>
      </c>
      <c r="B526" s="11"/>
      <c r="C526" s="15">
        <v>44634</v>
      </c>
      <c r="D526" s="16">
        <v>0.49060185185185184</v>
      </c>
      <c r="E526" s="33" t="str">
        <f t="shared" si="14"/>
        <v>01:45</v>
      </c>
      <c r="F526" s="12">
        <v>67.5</v>
      </c>
      <c r="G526" s="12">
        <v>69</v>
      </c>
      <c r="H526" s="12">
        <v>78</v>
      </c>
      <c r="I526" s="12">
        <v>71.25</v>
      </c>
      <c r="J526" s="12">
        <v>73.5</v>
      </c>
      <c r="K526" s="12">
        <v>68.25</v>
      </c>
      <c r="L526" s="12">
        <v>80.25</v>
      </c>
      <c r="M526" s="12">
        <v>75</v>
      </c>
      <c r="N526" s="13">
        <v>72.84375</v>
      </c>
      <c r="O526" s="17" t="s">
        <v>137</v>
      </c>
      <c r="P526" s="14" t="s">
        <v>12</v>
      </c>
      <c r="Q526" s="14" t="s">
        <v>15</v>
      </c>
      <c r="R526" s="14" t="s">
        <v>17</v>
      </c>
      <c r="S526" s="14" t="s">
        <v>143</v>
      </c>
    </row>
    <row r="527" spans="1:19" hidden="1" x14ac:dyDescent="0.3">
      <c r="A527" s="11">
        <v>44634.490960648145</v>
      </c>
      <c r="B527" s="11"/>
      <c r="C527" s="15">
        <v>44634</v>
      </c>
      <c r="D527" s="16">
        <v>0.49096064814814816</v>
      </c>
      <c r="E527" s="33" t="str">
        <f t="shared" si="14"/>
        <v>01:46</v>
      </c>
      <c r="F527" s="12">
        <v>56</v>
      </c>
      <c r="G527" s="12">
        <v>61.18</v>
      </c>
      <c r="H527" s="12">
        <v>69.16</v>
      </c>
      <c r="I527" s="12">
        <v>63.174999999999997</v>
      </c>
      <c r="J527" s="12">
        <v>65.17</v>
      </c>
      <c r="K527" s="12">
        <v>60.515000000000001</v>
      </c>
      <c r="L527" s="12">
        <v>71.155000000000001</v>
      </c>
      <c r="M527" s="12">
        <v>77</v>
      </c>
      <c r="N527" s="13">
        <v>65.419375000000002</v>
      </c>
      <c r="O527" s="17" t="s">
        <v>137</v>
      </c>
      <c r="P527" s="14" t="s">
        <v>12</v>
      </c>
      <c r="Q527" s="14" t="s">
        <v>15</v>
      </c>
      <c r="R527" s="14" t="s">
        <v>17</v>
      </c>
      <c r="S527" s="14" t="s">
        <v>143</v>
      </c>
    </row>
    <row r="528" spans="1:19" hidden="1" x14ac:dyDescent="0.3">
      <c r="A528" s="11">
        <v>44634.491655092592</v>
      </c>
      <c r="B528" s="11"/>
      <c r="C528" s="15">
        <v>44634</v>
      </c>
      <c r="D528" s="16">
        <v>0.4916550925925926</v>
      </c>
      <c r="E528" s="33" t="str">
        <f t="shared" si="14"/>
        <v>01:47</v>
      </c>
      <c r="F528" s="12">
        <v>51</v>
      </c>
      <c r="G528" s="12">
        <v>54.28</v>
      </c>
      <c r="H528" s="12">
        <v>61.36</v>
      </c>
      <c r="I528" s="12">
        <v>56.05</v>
      </c>
      <c r="J528" s="12">
        <v>57.82</v>
      </c>
      <c r="K528" s="12">
        <v>53.690000000000005</v>
      </c>
      <c r="L528" s="12">
        <v>63.13</v>
      </c>
      <c r="M528" s="12">
        <v>67</v>
      </c>
      <c r="N528" s="13">
        <v>58.041249999999998</v>
      </c>
      <c r="O528" s="17" t="s">
        <v>137</v>
      </c>
      <c r="P528" s="14" t="s">
        <v>12</v>
      </c>
      <c r="Q528" s="14" t="s">
        <v>15</v>
      </c>
      <c r="R528" s="14" t="s">
        <v>17</v>
      </c>
      <c r="S528" s="14" t="s">
        <v>143</v>
      </c>
    </row>
    <row r="529" spans="1:19" hidden="1" x14ac:dyDescent="0.3">
      <c r="A529" s="11">
        <v>44634.492349537039</v>
      </c>
      <c r="B529" s="11"/>
      <c r="C529" s="15">
        <v>44634</v>
      </c>
      <c r="D529" s="16">
        <v>0.49234953703703704</v>
      </c>
      <c r="E529" s="33" t="str">
        <f t="shared" si="14"/>
        <v>01:48</v>
      </c>
      <c r="F529" s="12">
        <v>53</v>
      </c>
      <c r="G529" s="12">
        <v>48.760000000000005</v>
      </c>
      <c r="H529" s="12">
        <v>55.120000000000005</v>
      </c>
      <c r="I529" s="12">
        <v>50.349999999999994</v>
      </c>
      <c r="J529" s="12">
        <v>51.94</v>
      </c>
      <c r="K529" s="12">
        <v>48.230000000000004</v>
      </c>
      <c r="L529" s="12">
        <v>56.71</v>
      </c>
      <c r="M529" s="12">
        <v>51.41</v>
      </c>
      <c r="N529" s="13">
        <v>51.94</v>
      </c>
      <c r="O529" s="17" t="s">
        <v>137</v>
      </c>
      <c r="P529" s="14" t="s">
        <v>12</v>
      </c>
      <c r="Q529" s="14" t="s">
        <v>15</v>
      </c>
      <c r="R529" s="14" t="s">
        <v>17</v>
      </c>
      <c r="S529" s="14" t="s">
        <v>143</v>
      </c>
    </row>
    <row r="530" spans="1:19" hidden="1" x14ac:dyDescent="0.3">
      <c r="A530" s="11">
        <v>44634.492615740739</v>
      </c>
      <c r="B530" s="11"/>
      <c r="C530" s="15">
        <v>44634</v>
      </c>
      <c r="D530" s="16">
        <v>0.49261574074074077</v>
      </c>
      <c r="E530" s="33" t="str">
        <f t="shared" si="14"/>
        <v>01:48</v>
      </c>
      <c r="F530" s="12">
        <v>72.900000000000006</v>
      </c>
      <c r="G530" s="12">
        <v>81</v>
      </c>
      <c r="H530" s="12">
        <v>84.240000000000009</v>
      </c>
      <c r="I530" s="12">
        <v>76.95</v>
      </c>
      <c r="J530" s="12">
        <v>79.38</v>
      </c>
      <c r="K530" s="12">
        <v>73.710000000000008</v>
      </c>
      <c r="L530" s="12">
        <v>86.67</v>
      </c>
      <c r="M530" s="12">
        <v>78.569999999999993</v>
      </c>
      <c r="N530" s="13">
        <v>79.177500000000009</v>
      </c>
      <c r="O530" s="17" t="s">
        <v>137</v>
      </c>
      <c r="P530" s="14" t="s">
        <v>12</v>
      </c>
      <c r="Q530" s="14" t="s">
        <v>15</v>
      </c>
      <c r="R530" s="14" t="s">
        <v>17</v>
      </c>
      <c r="S530" s="14" t="s">
        <v>143</v>
      </c>
    </row>
    <row r="531" spans="1:19" hidden="1" x14ac:dyDescent="0.3">
      <c r="A531" s="11">
        <v>44634.493043981478</v>
      </c>
      <c r="B531" s="11"/>
      <c r="C531" s="15">
        <v>44634</v>
      </c>
      <c r="D531" s="16">
        <v>0.49304398148148149</v>
      </c>
      <c r="E531" s="33" t="str">
        <f t="shared" si="14"/>
        <v>01:49</v>
      </c>
      <c r="F531" s="12">
        <v>54</v>
      </c>
      <c r="G531" s="12">
        <v>62.1</v>
      </c>
      <c r="H531" s="12">
        <v>70.2</v>
      </c>
      <c r="I531" s="12">
        <v>64.125</v>
      </c>
      <c r="J531" s="12">
        <v>66.150000000000006</v>
      </c>
      <c r="K531" s="12">
        <v>61.425000000000004</v>
      </c>
      <c r="L531" s="12">
        <v>72.225000000000009</v>
      </c>
      <c r="M531" s="12">
        <v>81</v>
      </c>
      <c r="N531" s="13">
        <v>66.403125000000017</v>
      </c>
      <c r="O531" s="17" t="s">
        <v>137</v>
      </c>
      <c r="P531" s="14" t="s">
        <v>12</v>
      </c>
      <c r="Q531" s="14" t="s">
        <v>15</v>
      </c>
      <c r="R531" s="14" t="s">
        <v>17</v>
      </c>
      <c r="S531" s="14" t="s">
        <v>143</v>
      </c>
    </row>
    <row r="532" spans="1:19" hidden="1" x14ac:dyDescent="0.3">
      <c r="A532" s="11">
        <v>44634.493738425925</v>
      </c>
      <c r="B532" s="11"/>
      <c r="C532" s="15">
        <v>44634</v>
      </c>
      <c r="D532" s="16">
        <v>0.49373842592592593</v>
      </c>
      <c r="E532" s="33" t="str">
        <f t="shared" si="14"/>
        <v>01:50</v>
      </c>
      <c r="F532" s="12">
        <v>58</v>
      </c>
      <c r="G532" s="12">
        <v>58.88</v>
      </c>
      <c r="H532" s="12">
        <v>66.56</v>
      </c>
      <c r="I532" s="12">
        <v>60.8</v>
      </c>
      <c r="J532" s="12">
        <v>62.72</v>
      </c>
      <c r="K532" s="12">
        <v>58.24</v>
      </c>
      <c r="L532" s="12">
        <v>68.48</v>
      </c>
      <c r="M532" s="12">
        <v>70</v>
      </c>
      <c r="N532" s="13">
        <v>62.960000000000008</v>
      </c>
      <c r="O532" s="17" t="s">
        <v>137</v>
      </c>
      <c r="P532" s="14" t="s">
        <v>12</v>
      </c>
      <c r="Q532" s="14" t="s">
        <v>15</v>
      </c>
      <c r="R532" s="14" t="s">
        <v>17</v>
      </c>
      <c r="S532" s="14" t="s">
        <v>143</v>
      </c>
    </row>
    <row r="533" spans="1:19" hidden="1" x14ac:dyDescent="0.3">
      <c r="A533" s="11">
        <v>44634.493750000001</v>
      </c>
      <c r="B533" s="11"/>
      <c r="C533" s="15">
        <v>44634</v>
      </c>
      <c r="D533" s="16">
        <v>0.49374999999999997</v>
      </c>
      <c r="E533" s="33" t="str">
        <f t="shared" si="14"/>
        <v>01:50</v>
      </c>
      <c r="F533" s="12">
        <v>91.2</v>
      </c>
      <c r="G533" s="12">
        <v>78</v>
      </c>
      <c r="H533" s="12">
        <v>105.38666666666667</v>
      </c>
      <c r="I533" s="12">
        <v>96.266666666666652</v>
      </c>
      <c r="J533" s="12">
        <v>99.306666666666658</v>
      </c>
      <c r="K533" s="12">
        <v>117</v>
      </c>
      <c r="L533" s="12">
        <v>109</v>
      </c>
      <c r="M533" s="12">
        <v>98.293333333333322</v>
      </c>
      <c r="N533" s="13">
        <v>99.306666666666658</v>
      </c>
      <c r="O533" s="17" t="s">
        <v>137</v>
      </c>
      <c r="P533" s="14" t="s">
        <v>12</v>
      </c>
      <c r="Q533" s="14" t="s">
        <v>15</v>
      </c>
      <c r="R533" s="14" t="s">
        <v>17</v>
      </c>
      <c r="S533" s="14" t="s">
        <v>143</v>
      </c>
    </row>
    <row r="534" spans="1:19" hidden="1" x14ac:dyDescent="0.3">
      <c r="A534" s="11">
        <v>44634.494432870371</v>
      </c>
      <c r="B534" s="11"/>
      <c r="C534" s="15">
        <v>44634</v>
      </c>
      <c r="D534" s="16">
        <v>0.49443287037037037</v>
      </c>
      <c r="E534" s="33" t="str">
        <f t="shared" si="14"/>
        <v>01:51</v>
      </c>
      <c r="F534" s="12">
        <v>53</v>
      </c>
      <c r="G534" s="12">
        <v>51.980000000000004</v>
      </c>
      <c r="H534" s="12">
        <v>58.760000000000005</v>
      </c>
      <c r="I534" s="12">
        <v>53.674999999999997</v>
      </c>
      <c r="J534" s="12">
        <v>55.37</v>
      </c>
      <c r="K534" s="12">
        <v>51.414999999999999</v>
      </c>
      <c r="L534" s="12">
        <v>60.455000000000005</v>
      </c>
      <c r="M534" s="12">
        <v>60</v>
      </c>
      <c r="N534" s="13">
        <v>55.581875000000004</v>
      </c>
      <c r="O534" s="17" t="s">
        <v>137</v>
      </c>
      <c r="P534" s="14" t="s">
        <v>12</v>
      </c>
      <c r="Q534" s="14" t="s">
        <v>15</v>
      </c>
      <c r="R534" s="14" t="s">
        <v>17</v>
      </c>
      <c r="S534" s="14" t="s">
        <v>143</v>
      </c>
    </row>
    <row r="535" spans="1:19" hidden="1" x14ac:dyDescent="0.3">
      <c r="A535" s="11">
        <v>44634.495127314818</v>
      </c>
      <c r="B535" s="11"/>
      <c r="C535" s="15">
        <v>44634</v>
      </c>
      <c r="D535" s="16">
        <v>0.49512731481481481</v>
      </c>
      <c r="E535" s="33" t="str">
        <f t="shared" si="14"/>
        <v>01:52</v>
      </c>
      <c r="F535" s="12">
        <v>54</v>
      </c>
      <c r="G535" s="12">
        <v>51.06</v>
      </c>
      <c r="H535" s="12">
        <v>57.72</v>
      </c>
      <c r="I535" s="12">
        <v>52.724999999999994</v>
      </c>
      <c r="J535" s="12">
        <v>54.39</v>
      </c>
      <c r="K535" s="12">
        <v>50.505000000000003</v>
      </c>
      <c r="L535" s="12">
        <v>59.385000000000005</v>
      </c>
      <c r="M535" s="12">
        <v>57</v>
      </c>
      <c r="N535" s="13">
        <v>54.598124999999996</v>
      </c>
      <c r="O535" s="17" t="s">
        <v>137</v>
      </c>
      <c r="P535" s="14" t="s">
        <v>12</v>
      </c>
      <c r="Q535" s="14" t="s">
        <v>15</v>
      </c>
      <c r="R535" s="14" t="s">
        <v>17</v>
      </c>
      <c r="S535" s="14" t="s">
        <v>143</v>
      </c>
    </row>
    <row r="536" spans="1:19" hidden="1" x14ac:dyDescent="0.3">
      <c r="A536" s="11">
        <v>44634.495405092595</v>
      </c>
      <c r="B536" s="11"/>
      <c r="C536" s="15">
        <v>44634</v>
      </c>
      <c r="D536" s="16">
        <v>0.49540509259259258</v>
      </c>
      <c r="E536" s="33" t="str">
        <f t="shared" si="14"/>
        <v>01:52</v>
      </c>
      <c r="F536" s="12">
        <v>73.8</v>
      </c>
      <c r="G536" s="12">
        <v>82</v>
      </c>
      <c r="H536" s="12">
        <v>85.28</v>
      </c>
      <c r="I536" s="12">
        <v>77.899999999999991</v>
      </c>
      <c r="J536" s="12">
        <v>80.36</v>
      </c>
      <c r="K536" s="12">
        <v>74.62</v>
      </c>
      <c r="L536" s="12">
        <v>87.740000000000009</v>
      </c>
      <c r="M536" s="12">
        <v>79.539999999999992</v>
      </c>
      <c r="N536" s="13">
        <v>80.155000000000001</v>
      </c>
      <c r="O536" s="17" t="s">
        <v>137</v>
      </c>
      <c r="P536" s="14" t="s">
        <v>12</v>
      </c>
      <c r="Q536" s="14" t="s">
        <v>15</v>
      </c>
      <c r="R536" s="14" t="s">
        <v>17</v>
      </c>
      <c r="S536" s="14" t="s">
        <v>143</v>
      </c>
    </row>
    <row r="537" spans="1:19" hidden="1" x14ac:dyDescent="0.3">
      <c r="A537" s="11">
        <v>44634.495821759258</v>
      </c>
      <c r="B537" s="11"/>
      <c r="C537" s="15">
        <v>44634</v>
      </c>
      <c r="D537" s="16">
        <v>0.49582175925925925</v>
      </c>
      <c r="E537" s="33" t="str">
        <f t="shared" si="14"/>
        <v>01:53</v>
      </c>
      <c r="F537" s="12">
        <v>52</v>
      </c>
      <c r="G537" s="12">
        <v>57.04</v>
      </c>
      <c r="H537" s="12">
        <v>64.48</v>
      </c>
      <c r="I537" s="12">
        <v>58.9</v>
      </c>
      <c r="J537" s="12">
        <v>60.76</v>
      </c>
      <c r="K537" s="12">
        <v>56.42</v>
      </c>
      <c r="L537" s="12">
        <v>66.34</v>
      </c>
      <c r="M537" s="12">
        <v>72</v>
      </c>
      <c r="N537" s="13">
        <v>60.992500000000007</v>
      </c>
      <c r="O537" s="17" t="s">
        <v>137</v>
      </c>
      <c r="P537" s="14" t="s">
        <v>12</v>
      </c>
      <c r="Q537" s="14" t="s">
        <v>15</v>
      </c>
      <c r="R537" s="14" t="s">
        <v>17</v>
      </c>
      <c r="S537" s="14" t="s">
        <v>143</v>
      </c>
    </row>
    <row r="538" spans="1:19" hidden="1" x14ac:dyDescent="0.3">
      <c r="A538" s="11">
        <v>44634.496516203704</v>
      </c>
      <c r="B538" s="11"/>
      <c r="C538" s="15">
        <v>44634</v>
      </c>
      <c r="D538" s="16">
        <v>0.4965162037037037</v>
      </c>
      <c r="E538" s="33" t="str">
        <f t="shared" si="14"/>
        <v>01:54</v>
      </c>
      <c r="F538" s="12">
        <v>57</v>
      </c>
      <c r="G538" s="12">
        <v>57.5</v>
      </c>
      <c r="H538" s="12">
        <v>65</v>
      </c>
      <c r="I538" s="12">
        <v>59.375</v>
      </c>
      <c r="J538" s="12">
        <v>61.25</v>
      </c>
      <c r="K538" s="12">
        <v>56.875</v>
      </c>
      <c r="L538" s="12">
        <v>66.875</v>
      </c>
      <c r="M538" s="12">
        <v>68</v>
      </c>
      <c r="N538" s="13">
        <v>61.484375</v>
      </c>
      <c r="O538" s="17" t="s">
        <v>137</v>
      </c>
      <c r="P538" s="14" t="s">
        <v>12</v>
      </c>
      <c r="Q538" s="14" t="s">
        <v>15</v>
      </c>
      <c r="R538" s="14" t="s">
        <v>17</v>
      </c>
      <c r="S538" s="14" t="s">
        <v>143</v>
      </c>
    </row>
    <row r="539" spans="1:19" hidden="1" x14ac:dyDescent="0.3">
      <c r="A539" s="11">
        <v>44634.496759259258</v>
      </c>
      <c r="B539" s="11"/>
      <c r="C539" s="15">
        <v>44634</v>
      </c>
      <c r="D539" s="16">
        <v>0.49675925925925929</v>
      </c>
      <c r="E539" s="33" t="str">
        <f t="shared" si="14"/>
        <v>01:54</v>
      </c>
      <c r="F539" s="12">
        <v>76.5</v>
      </c>
      <c r="G539" s="12">
        <v>78.2</v>
      </c>
      <c r="H539" s="12">
        <v>88.4</v>
      </c>
      <c r="I539" s="12">
        <v>80.75</v>
      </c>
      <c r="J539" s="12">
        <v>83.3</v>
      </c>
      <c r="K539" s="12">
        <v>85</v>
      </c>
      <c r="L539" s="12">
        <v>90.95</v>
      </c>
      <c r="M539" s="12">
        <v>82.45</v>
      </c>
      <c r="N539" s="13">
        <v>83.193750000000009</v>
      </c>
      <c r="O539" s="17" t="s">
        <v>137</v>
      </c>
      <c r="P539" s="14" t="s">
        <v>12</v>
      </c>
      <c r="Q539" s="14" t="s">
        <v>15</v>
      </c>
      <c r="R539" s="14" t="s">
        <v>17</v>
      </c>
      <c r="S539" s="14" t="s">
        <v>143</v>
      </c>
    </row>
    <row r="540" spans="1:19" hidden="1" x14ac:dyDescent="0.3">
      <c r="A540" s="11">
        <v>44634.497210648151</v>
      </c>
      <c r="B540" s="11"/>
      <c r="C540" s="15">
        <v>44634</v>
      </c>
      <c r="D540" s="16">
        <v>0.49721064814814814</v>
      </c>
      <c r="E540" s="33" t="str">
        <f t="shared" si="14"/>
        <v>01:55</v>
      </c>
      <c r="F540" s="12">
        <v>55</v>
      </c>
      <c r="G540" s="12">
        <v>54.28</v>
      </c>
      <c r="H540" s="12">
        <v>61.36</v>
      </c>
      <c r="I540" s="12">
        <v>56.05</v>
      </c>
      <c r="J540" s="12">
        <v>57.82</v>
      </c>
      <c r="K540" s="12">
        <v>53.690000000000005</v>
      </c>
      <c r="L540" s="12">
        <v>63.13</v>
      </c>
      <c r="M540" s="12">
        <v>63</v>
      </c>
      <c r="N540" s="13">
        <v>58.041249999999998</v>
      </c>
      <c r="O540" s="17" t="s">
        <v>137</v>
      </c>
      <c r="P540" s="14" t="s">
        <v>12</v>
      </c>
      <c r="Q540" s="14" t="s">
        <v>15</v>
      </c>
      <c r="R540" s="14" t="s">
        <v>17</v>
      </c>
      <c r="S540" s="14" t="s">
        <v>143</v>
      </c>
    </row>
    <row r="541" spans="1:19" hidden="1" x14ac:dyDescent="0.3">
      <c r="A541" s="11">
        <v>44634.49722222222</v>
      </c>
      <c r="B541" s="11"/>
      <c r="C541" s="15">
        <v>44634</v>
      </c>
      <c r="D541" s="16">
        <v>0.49722222222222223</v>
      </c>
      <c r="E541" s="33" t="str">
        <f t="shared" si="14"/>
        <v>01:55</v>
      </c>
      <c r="F541" s="12">
        <v>86.850000000000009</v>
      </c>
      <c r="G541" s="12">
        <v>88.78</v>
      </c>
      <c r="H541" s="12">
        <v>100.36</v>
      </c>
      <c r="I541" s="12">
        <v>91.674999999999997</v>
      </c>
      <c r="J541" s="12">
        <v>94.57</v>
      </c>
      <c r="K541" s="12">
        <v>93</v>
      </c>
      <c r="L541" s="12">
        <v>100</v>
      </c>
      <c r="M541" s="12">
        <v>93.605000000000004</v>
      </c>
      <c r="N541" s="13">
        <v>93.605000000000004</v>
      </c>
      <c r="O541" s="17" t="s">
        <v>137</v>
      </c>
      <c r="P541" s="14" t="s">
        <v>12</v>
      </c>
      <c r="Q541" s="14" t="s">
        <v>15</v>
      </c>
      <c r="R541" s="14" t="s">
        <v>17</v>
      </c>
      <c r="S541" s="14" t="s">
        <v>143</v>
      </c>
    </row>
    <row r="542" spans="1:19" hidden="1" x14ac:dyDescent="0.3">
      <c r="A542" s="11">
        <v>44634.497314814813</v>
      </c>
      <c r="B542" s="11"/>
      <c r="C542" s="15">
        <v>44634</v>
      </c>
      <c r="D542" s="16">
        <v>0.49731481481481482</v>
      </c>
      <c r="E542" s="33" t="str">
        <f t="shared" si="14"/>
        <v>01:55</v>
      </c>
      <c r="F542" s="12">
        <v>122.4</v>
      </c>
      <c r="G542" s="12">
        <v>136</v>
      </c>
      <c r="H542" s="12">
        <v>141.44</v>
      </c>
      <c r="I542" s="12">
        <v>129.19999999999999</v>
      </c>
      <c r="J542" s="12">
        <v>133.28</v>
      </c>
      <c r="K542" s="12">
        <v>123.76</v>
      </c>
      <c r="L542" s="12">
        <v>145.52000000000001</v>
      </c>
      <c r="M542" s="12">
        <v>131.91999999999999</v>
      </c>
      <c r="N542" s="13">
        <v>132.94</v>
      </c>
      <c r="O542" s="17" t="s">
        <v>137</v>
      </c>
      <c r="P542" s="14" t="s">
        <v>12</v>
      </c>
      <c r="Q542" s="14" t="s">
        <v>15</v>
      </c>
      <c r="R542" s="14" t="s">
        <v>18</v>
      </c>
      <c r="S542" s="14" t="s">
        <v>143</v>
      </c>
    </row>
    <row r="543" spans="1:19" hidden="1" x14ac:dyDescent="0.3">
      <c r="A543" s="11">
        <v>44634.497430555559</v>
      </c>
      <c r="B543" s="11"/>
      <c r="C543" s="15">
        <v>44634</v>
      </c>
      <c r="D543" s="16">
        <v>0.49743055555555554</v>
      </c>
      <c r="E543" s="33" t="str">
        <f t="shared" si="14"/>
        <v>01:55</v>
      </c>
      <c r="F543" s="12">
        <v>53.1</v>
      </c>
      <c r="G543" s="12">
        <v>54.28</v>
      </c>
      <c r="H543" s="12">
        <v>61.36</v>
      </c>
      <c r="I543" s="12">
        <v>56.05</v>
      </c>
      <c r="J543" s="12">
        <v>57.82</v>
      </c>
      <c r="K543" s="12">
        <v>53.690000000000005</v>
      </c>
      <c r="L543" s="12">
        <v>63.13</v>
      </c>
      <c r="M543" s="12">
        <v>59</v>
      </c>
      <c r="N543" s="13">
        <v>57.303750000000001</v>
      </c>
      <c r="O543" s="17" t="s">
        <v>137</v>
      </c>
      <c r="P543" s="14" t="s">
        <v>12</v>
      </c>
      <c r="Q543" s="14" t="s">
        <v>15</v>
      </c>
      <c r="R543" s="14" t="s">
        <v>17</v>
      </c>
      <c r="S543" s="14" t="s">
        <v>143</v>
      </c>
    </row>
    <row r="544" spans="1:19" hidden="1" x14ac:dyDescent="0.3">
      <c r="A544" s="11">
        <v>44634.49790509259</v>
      </c>
      <c r="B544" s="11"/>
      <c r="C544" s="15">
        <v>44634</v>
      </c>
      <c r="D544" s="16">
        <v>0.49790509259259258</v>
      </c>
      <c r="E544" s="33" t="str">
        <f t="shared" si="14"/>
        <v>01:56</v>
      </c>
      <c r="F544" s="12">
        <v>62</v>
      </c>
      <c r="G544" s="12">
        <v>58.42</v>
      </c>
      <c r="H544" s="12">
        <v>66.040000000000006</v>
      </c>
      <c r="I544" s="12">
        <v>60.324999999999996</v>
      </c>
      <c r="J544" s="12">
        <v>62.23</v>
      </c>
      <c r="K544" s="12">
        <v>57.785000000000004</v>
      </c>
      <c r="L544" s="12">
        <v>67.945000000000007</v>
      </c>
      <c r="M544" s="12">
        <v>65</v>
      </c>
      <c r="N544" s="13">
        <v>62.468125000000001</v>
      </c>
      <c r="O544" s="17" t="s">
        <v>137</v>
      </c>
      <c r="P544" s="14" t="s">
        <v>12</v>
      </c>
      <c r="Q544" s="14" t="s">
        <v>15</v>
      </c>
      <c r="R544" s="14" t="s">
        <v>17</v>
      </c>
      <c r="S544" s="14" t="s">
        <v>143</v>
      </c>
    </row>
    <row r="545" spans="1:19" hidden="1" x14ac:dyDescent="0.3">
      <c r="A545" s="11">
        <v>44634.498599537037</v>
      </c>
      <c r="B545" s="11"/>
      <c r="C545" s="15">
        <v>44634</v>
      </c>
      <c r="D545" s="16">
        <v>0.49859953703703702</v>
      </c>
      <c r="E545" s="33" t="str">
        <f t="shared" si="14"/>
        <v>01:57</v>
      </c>
      <c r="F545" s="12">
        <v>59</v>
      </c>
      <c r="G545" s="12">
        <v>51.980000000000004</v>
      </c>
      <c r="H545" s="12">
        <v>58.760000000000005</v>
      </c>
      <c r="I545" s="12">
        <v>53.674999999999997</v>
      </c>
      <c r="J545" s="12">
        <v>55.37</v>
      </c>
      <c r="K545" s="12">
        <v>51.414999999999999</v>
      </c>
      <c r="L545" s="12">
        <v>60.455000000000005</v>
      </c>
      <c r="M545" s="12">
        <v>54</v>
      </c>
      <c r="N545" s="13">
        <v>55.581875000000004</v>
      </c>
      <c r="O545" s="17" t="s">
        <v>137</v>
      </c>
      <c r="P545" s="14" t="s">
        <v>12</v>
      </c>
      <c r="Q545" s="14" t="s">
        <v>15</v>
      </c>
      <c r="R545" s="14" t="s">
        <v>17</v>
      </c>
      <c r="S545" s="14" t="s">
        <v>143</v>
      </c>
    </row>
    <row r="546" spans="1:19" hidden="1" x14ac:dyDescent="0.3">
      <c r="A546" s="11">
        <v>44634.499293981484</v>
      </c>
      <c r="B546" s="11"/>
      <c r="C546" s="15">
        <v>44634</v>
      </c>
      <c r="D546" s="16">
        <v>0.49929398148148146</v>
      </c>
      <c r="E546" s="33" t="str">
        <f t="shared" si="14"/>
        <v>01:58</v>
      </c>
      <c r="F546" s="12">
        <v>69</v>
      </c>
      <c r="G546" s="12">
        <v>56.120000000000005</v>
      </c>
      <c r="H546" s="12">
        <v>63.440000000000005</v>
      </c>
      <c r="I546" s="12">
        <v>57.949999999999996</v>
      </c>
      <c r="J546" s="12">
        <v>59.78</v>
      </c>
      <c r="K546" s="12">
        <v>55.510000000000005</v>
      </c>
      <c r="L546" s="12">
        <v>65.27000000000001</v>
      </c>
      <c r="M546" s="12">
        <v>53</v>
      </c>
      <c r="N546" s="13">
        <v>60.008749999999992</v>
      </c>
      <c r="O546" s="17" t="s">
        <v>137</v>
      </c>
      <c r="P546" s="14" t="s">
        <v>12</v>
      </c>
      <c r="Q546" s="14" t="s">
        <v>15</v>
      </c>
      <c r="R546" s="14" t="s">
        <v>17</v>
      </c>
      <c r="S546" s="14" t="s">
        <v>143</v>
      </c>
    </row>
    <row r="547" spans="1:19" hidden="1" x14ac:dyDescent="0.3">
      <c r="A547" s="11">
        <v>44634.499988425923</v>
      </c>
      <c r="B547" s="11"/>
      <c r="C547" s="15">
        <v>44634</v>
      </c>
      <c r="D547" s="16">
        <v>0.49998842592592596</v>
      </c>
      <c r="E547" s="33" t="str">
        <f t="shared" si="14"/>
        <v>01:59</v>
      </c>
      <c r="F547" s="12">
        <v>54.9</v>
      </c>
      <c r="G547" s="12">
        <v>56.120000000000005</v>
      </c>
      <c r="H547" s="12">
        <v>63.440000000000005</v>
      </c>
      <c r="I547" s="12">
        <v>57.949999999999996</v>
      </c>
      <c r="J547" s="12">
        <v>59.78</v>
      </c>
      <c r="K547" s="12">
        <v>55.510000000000005</v>
      </c>
      <c r="L547" s="12">
        <v>65.27000000000001</v>
      </c>
      <c r="M547" s="12">
        <v>61</v>
      </c>
      <c r="N547" s="13">
        <v>59.246250000000003</v>
      </c>
      <c r="O547" s="17" t="s">
        <v>137</v>
      </c>
      <c r="P547" s="14" t="s">
        <v>12</v>
      </c>
      <c r="Q547" s="14" t="s">
        <v>15</v>
      </c>
      <c r="R547" s="14" t="s">
        <v>17</v>
      </c>
      <c r="S547" s="14" t="s">
        <v>143</v>
      </c>
    </row>
    <row r="548" spans="1:19" hidden="1" x14ac:dyDescent="0.3">
      <c r="A548" s="11">
        <v>44634.500347222223</v>
      </c>
      <c r="B548" s="11"/>
      <c r="C548" s="15">
        <v>44634</v>
      </c>
      <c r="D548" s="16">
        <v>0.50034722222222217</v>
      </c>
      <c r="E548" s="33" t="str">
        <f t="shared" si="14"/>
        <v>01:59</v>
      </c>
      <c r="F548" s="12">
        <v>84.600000000000009</v>
      </c>
      <c r="G548" s="12">
        <v>94</v>
      </c>
      <c r="H548" s="12">
        <v>97.76</v>
      </c>
      <c r="I548" s="12">
        <v>89.3</v>
      </c>
      <c r="J548" s="12">
        <v>92.12</v>
      </c>
      <c r="K548" s="12">
        <v>85.54</v>
      </c>
      <c r="L548" s="12">
        <v>100.58000000000001</v>
      </c>
      <c r="M548" s="12">
        <v>91.179999999999993</v>
      </c>
      <c r="N548" s="13">
        <v>91.885000000000005</v>
      </c>
      <c r="O548" s="17" t="s">
        <v>137</v>
      </c>
      <c r="P548" s="14" t="s">
        <v>12</v>
      </c>
      <c r="Q548" s="14" t="s">
        <v>15</v>
      </c>
      <c r="R548" s="14" t="s">
        <v>17</v>
      </c>
      <c r="S548" s="14" t="s">
        <v>143</v>
      </c>
    </row>
    <row r="549" spans="1:19" hidden="1" x14ac:dyDescent="0.3">
      <c r="A549" s="11">
        <v>44634.50068287037</v>
      </c>
      <c r="B549" s="11"/>
      <c r="C549" s="15">
        <v>44634</v>
      </c>
      <c r="D549" s="16">
        <v>0.5006828703703704</v>
      </c>
      <c r="E549" s="33" t="str">
        <f t="shared" si="14"/>
        <v>02:00</v>
      </c>
      <c r="F549" s="12">
        <v>100</v>
      </c>
      <c r="G549" s="12">
        <v>76.36</v>
      </c>
      <c r="H549" s="12">
        <v>86.320000000000007</v>
      </c>
      <c r="I549" s="12">
        <v>78.849999999999994</v>
      </c>
      <c r="J549" s="12">
        <v>81.34</v>
      </c>
      <c r="K549" s="12">
        <v>75.53</v>
      </c>
      <c r="L549" s="12">
        <v>88.81</v>
      </c>
      <c r="M549" s="12">
        <v>66</v>
      </c>
      <c r="N549" s="13">
        <v>81.651250000000005</v>
      </c>
      <c r="O549" s="17" t="s">
        <v>137</v>
      </c>
      <c r="P549" s="14" t="s">
        <v>12</v>
      </c>
      <c r="Q549" s="14" t="s">
        <v>15</v>
      </c>
      <c r="R549" s="14" t="s">
        <v>17</v>
      </c>
      <c r="S549" s="14" t="s">
        <v>143</v>
      </c>
    </row>
    <row r="550" spans="1:19" hidden="1" x14ac:dyDescent="0.3">
      <c r="A550" s="11">
        <v>44634.500694444447</v>
      </c>
      <c r="B550" s="11"/>
      <c r="C550" s="15">
        <v>44634</v>
      </c>
      <c r="D550" s="16">
        <v>0.50069444444444444</v>
      </c>
      <c r="E550" s="33" t="str">
        <f t="shared" si="14"/>
        <v>02:00</v>
      </c>
      <c r="F550" s="12">
        <v>90</v>
      </c>
      <c r="G550" s="12">
        <v>120</v>
      </c>
      <c r="H550" s="12">
        <v>104</v>
      </c>
      <c r="I550" s="12">
        <v>95</v>
      </c>
      <c r="J550" s="12">
        <v>98</v>
      </c>
      <c r="K550" s="12">
        <v>84</v>
      </c>
      <c r="L550" s="12">
        <v>96</v>
      </c>
      <c r="M550" s="12">
        <v>97</v>
      </c>
      <c r="N550" s="13">
        <v>98</v>
      </c>
      <c r="O550" s="17" t="s">
        <v>137</v>
      </c>
      <c r="P550" s="14" t="s">
        <v>12</v>
      </c>
      <c r="Q550" s="14" t="s">
        <v>15</v>
      </c>
      <c r="R550" s="14" t="s">
        <v>17</v>
      </c>
      <c r="S550" s="14" t="s">
        <v>143</v>
      </c>
    </row>
    <row r="551" spans="1:19" hidden="1" x14ac:dyDescent="0.3">
      <c r="A551" s="11">
        <v>44634.501377314817</v>
      </c>
      <c r="B551" s="11"/>
      <c r="C551" s="15">
        <v>44634</v>
      </c>
      <c r="D551" s="16">
        <v>0.50137731481481485</v>
      </c>
      <c r="E551" s="33" t="str">
        <f t="shared" si="14"/>
        <v>02:01</v>
      </c>
      <c r="F551" s="12">
        <v>103</v>
      </c>
      <c r="G551" s="12">
        <v>75.44</v>
      </c>
      <c r="H551" s="12">
        <v>85.28</v>
      </c>
      <c r="I551" s="12">
        <v>77.899999999999991</v>
      </c>
      <c r="J551" s="12">
        <v>80.36</v>
      </c>
      <c r="K551" s="12">
        <v>74.62</v>
      </c>
      <c r="L551" s="12">
        <v>87.740000000000009</v>
      </c>
      <c r="M551" s="12">
        <v>61</v>
      </c>
      <c r="N551" s="13">
        <v>80.667500000000004</v>
      </c>
      <c r="O551" s="17" t="s">
        <v>137</v>
      </c>
      <c r="P551" s="14" t="s">
        <v>12</v>
      </c>
      <c r="Q551" s="14" t="s">
        <v>15</v>
      </c>
      <c r="R551" s="14" t="s">
        <v>17</v>
      </c>
      <c r="S551" s="14" t="s">
        <v>143</v>
      </c>
    </row>
    <row r="552" spans="1:19" hidden="1" x14ac:dyDescent="0.3">
      <c r="A552" s="11">
        <v>44634.501689814817</v>
      </c>
      <c r="B552" s="11"/>
      <c r="C552" s="15">
        <v>44634</v>
      </c>
      <c r="D552" s="16">
        <v>0.50168981481481478</v>
      </c>
      <c r="E552" s="33" t="str">
        <f t="shared" si="14"/>
        <v>02:01</v>
      </c>
      <c r="F552" s="12">
        <v>72.900000000000006</v>
      </c>
      <c r="G552" s="12">
        <v>74.52000000000001</v>
      </c>
      <c r="H552" s="12">
        <v>84.240000000000009</v>
      </c>
      <c r="I552" s="12">
        <v>76.95</v>
      </c>
      <c r="J552" s="12">
        <v>79.38</v>
      </c>
      <c r="K552" s="12">
        <v>73.710000000000008</v>
      </c>
      <c r="L552" s="12">
        <v>81</v>
      </c>
      <c r="M552" s="12">
        <v>78.569999999999993</v>
      </c>
      <c r="N552" s="13">
        <v>77.658749999999998</v>
      </c>
      <c r="O552" s="17" t="s">
        <v>137</v>
      </c>
      <c r="P552" s="14" t="s">
        <v>12</v>
      </c>
      <c r="Q552" s="14" t="s">
        <v>15</v>
      </c>
      <c r="R552" s="14" t="s">
        <v>17</v>
      </c>
      <c r="S552" s="14" t="s">
        <v>143</v>
      </c>
    </row>
    <row r="553" spans="1:19" hidden="1" x14ac:dyDescent="0.3">
      <c r="A553" s="11">
        <v>44634.501875000002</v>
      </c>
      <c r="B553" s="11"/>
      <c r="C553" s="15">
        <v>44634</v>
      </c>
      <c r="D553" s="16">
        <v>0.50187499999999996</v>
      </c>
      <c r="E553" s="33" t="str">
        <f t="shared" si="14"/>
        <v>02:01</v>
      </c>
      <c r="F553" s="12">
        <v>52.2</v>
      </c>
      <c r="G553" s="12">
        <v>53.36</v>
      </c>
      <c r="H553" s="12">
        <v>60.32</v>
      </c>
      <c r="I553" s="12">
        <v>55.099999999999994</v>
      </c>
      <c r="J553" s="12">
        <v>56.839999999999996</v>
      </c>
      <c r="K553" s="12">
        <v>52.78</v>
      </c>
      <c r="L553" s="12">
        <v>62.06</v>
      </c>
      <c r="M553" s="12">
        <v>58</v>
      </c>
      <c r="N553" s="13">
        <v>56.332500000000003</v>
      </c>
      <c r="O553" s="17" t="s">
        <v>137</v>
      </c>
      <c r="P553" s="14" t="s">
        <v>12</v>
      </c>
      <c r="Q553" s="14" t="s">
        <v>15</v>
      </c>
      <c r="R553" s="14" t="s">
        <v>17</v>
      </c>
      <c r="S553" s="14" t="s">
        <v>143</v>
      </c>
    </row>
    <row r="554" spans="1:19" hidden="1" x14ac:dyDescent="0.3">
      <c r="A554" s="11">
        <v>44634.502071759256</v>
      </c>
      <c r="B554" s="11"/>
      <c r="C554" s="15">
        <v>44634</v>
      </c>
      <c r="D554" s="16">
        <v>0.50207175925925929</v>
      </c>
      <c r="E554" s="33" t="str">
        <f t="shared" si="14"/>
        <v>02:02</v>
      </c>
      <c r="F554" s="12">
        <v>112</v>
      </c>
      <c r="G554" s="12">
        <v>79.12</v>
      </c>
      <c r="H554" s="12">
        <v>89.44</v>
      </c>
      <c r="I554" s="12">
        <v>81.7</v>
      </c>
      <c r="J554" s="12">
        <v>84.28</v>
      </c>
      <c r="K554" s="12">
        <v>78.260000000000005</v>
      </c>
      <c r="L554" s="12">
        <v>92.02000000000001</v>
      </c>
      <c r="M554" s="12">
        <v>60</v>
      </c>
      <c r="N554" s="13">
        <v>84.602499999999992</v>
      </c>
      <c r="O554" s="17" t="s">
        <v>137</v>
      </c>
      <c r="P554" s="14" t="s">
        <v>12</v>
      </c>
      <c r="Q554" s="14" t="s">
        <v>15</v>
      </c>
      <c r="R554" s="14" t="s">
        <v>17</v>
      </c>
      <c r="S554" s="14" t="s">
        <v>143</v>
      </c>
    </row>
    <row r="555" spans="1:19" hidden="1" x14ac:dyDescent="0.3">
      <c r="A555" s="11">
        <v>44634.502615740741</v>
      </c>
      <c r="B555" s="11"/>
      <c r="C555" s="15">
        <v>44634</v>
      </c>
      <c r="D555" s="16">
        <v>0.50261574074074067</v>
      </c>
      <c r="E555" s="33" t="str">
        <f t="shared" si="14"/>
        <v>02:02</v>
      </c>
      <c r="F555" s="12">
        <v>73.8</v>
      </c>
      <c r="G555" s="12">
        <v>75.44</v>
      </c>
      <c r="H555" s="12">
        <v>85.28</v>
      </c>
      <c r="I555" s="12">
        <v>77.899999999999991</v>
      </c>
      <c r="J555" s="12">
        <v>80.36</v>
      </c>
      <c r="K555" s="12">
        <v>74.62</v>
      </c>
      <c r="L555" s="12">
        <v>82</v>
      </c>
      <c r="M555" s="12">
        <v>79.539999999999992</v>
      </c>
      <c r="N555" s="13">
        <v>78.617500000000007</v>
      </c>
      <c r="O555" s="17" t="s">
        <v>137</v>
      </c>
      <c r="P555" s="14" t="s">
        <v>12</v>
      </c>
      <c r="Q555" s="14" t="s">
        <v>15</v>
      </c>
      <c r="R555" s="14" t="s">
        <v>17</v>
      </c>
      <c r="S555" s="14" t="s">
        <v>143</v>
      </c>
    </row>
    <row r="556" spans="1:19" hidden="1" x14ac:dyDescent="0.3">
      <c r="A556" s="11">
        <v>44634.502766203703</v>
      </c>
      <c r="B556" s="11"/>
      <c r="C556" s="15">
        <v>44634</v>
      </c>
      <c r="D556" s="16">
        <v>0.50276620370370373</v>
      </c>
      <c r="E556" s="33" t="str">
        <f t="shared" si="14"/>
        <v>02:03</v>
      </c>
      <c r="F556" s="12">
        <v>122</v>
      </c>
      <c r="G556" s="12">
        <v>80.5</v>
      </c>
      <c r="H556" s="12">
        <v>91</v>
      </c>
      <c r="I556" s="12">
        <v>83.125</v>
      </c>
      <c r="J556" s="12">
        <v>85.75</v>
      </c>
      <c r="K556" s="12">
        <v>79.625</v>
      </c>
      <c r="L556" s="12">
        <v>93.625</v>
      </c>
      <c r="M556" s="12">
        <v>53</v>
      </c>
      <c r="N556" s="13">
        <v>86.078125</v>
      </c>
      <c r="O556" s="17" t="s">
        <v>137</v>
      </c>
      <c r="P556" s="14" t="s">
        <v>12</v>
      </c>
      <c r="Q556" s="14" t="s">
        <v>15</v>
      </c>
      <c r="R556" s="14" t="s">
        <v>17</v>
      </c>
      <c r="S556" s="14" t="s">
        <v>143</v>
      </c>
    </row>
    <row r="557" spans="1:19" hidden="1" x14ac:dyDescent="0.3">
      <c r="A557" s="11">
        <v>44634.502835648149</v>
      </c>
      <c r="B557" s="11"/>
      <c r="C557" s="15">
        <v>44634</v>
      </c>
      <c r="D557" s="16">
        <v>0.50283564814814818</v>
      </c>
      <c r="E557" s="33" t="str">
        <f t="shared" si="14"/>
        <v>02:03</v>
      </c>
      <c r="F557" s="12">
        <v>72.900000000000006</v>
      </c>
      <c r="G557" s="12">
        <v>74.52000000000001</v>
      </c>
      <c r="H557" s="12">
        <v>84.240000000000009</v>
      </c>
      <c r="I557" s="12">
        <v>76.95</v>
      </c>
      <c r="J557" s="12">
        <v>79.38</v>
      </c>
      <c r="K557" s="12">
        <v>73.710000000000008</v>
      </c>
      <c r="L557" s="12">
        <v>81</v>
      </c>
      <c r="M557" s="12">
        <v>78.569999999999993</v>
      </c>
      <c r="N557" s="13">
        <v>77.658749999999998</v>
      </c>
      <c r="O557" s="17" t="s">
        <v>137</v>
      </c>
      <c r="P557" s="14" t="s">
        <v>12</v>
      </c>
      <c r="Q557" s="14" t="s">
        <v>15</v>
      </c>
      <c r="R557" s="14" t="s">
        <v>17</v>
      </c>
      <c r="S557" s="14" t="s">
        <v>143</v>
      </c>
    </row>
    <row r="558" spans="1:19" hidden="1" x14ac:dyDescent="0.3">
      <c r="A558" s="11">
        <v>44634.503460648149</v>
      </c>
      <c r="B558" s="11"/>
      <c r="C558" s="15">
        <v>44634</v>
      </c>
      <c r="D558" s="16">
        <v>0.50346064814814817</v>
      </c>
      <c r="E558" s="33" t="str">
        <f t="shared" si="14"/>
        <v>02:04</v>
      </c>
      <c r="F558" s="12">
        <v>125</v>
      </c>
      <c r="G558" s="12">
        <v>85.100000000000009</v>
      </c>
      <c r="H558" s="12">
        <v>96.2</v>
      </c>
      <c r="I558" s="12">
        <v>87.875</v>
      </c>
      <c r="J558" s="12">
        <v>90.649999999999991</v>
      </c>
      <c r="K558" s="12">
        <v>84.174999999999997</v>
      </c>
      <c r="L558" s="12">
        <v>98.975000000000009</v>
      </c>
      <c r="M558" s="12">
        <v>60</v>
      </c>
      <c r="N558" s="13">
        <v>90.996875000000003</v>
      </c>
      <c r="O558" s="17" t="s">
        <v>137</v>
      </c>
      <c r="P558" s="14" t="s">
        <v>12</v>
      </c>
      <c r="Q558" s="14" t="s">
        <v>15</v>
      </c>
      <c r="R558" s="14" t="s">
        <v>17</v>
      </c>
      <c r="S558" s="14" t="s">
        <v>143</v>
      </c>
    </row>
    <row r="559" spans="1:19" hidden="1" x14ac:dyDescent="0.3">
      <c r="A559" s="11">
        <v>44634.504155092596</v>
      </c>
      <c r="B559" s="11"/>
      <c r="C559" s="15">
        <v>44634</v>
      </c>
      <c r="D559" s="16">
        <v>0.50415509259259261</v>
      </c>
      <c r="E559" s="33" t="str">
        <f t="shared" si="14"/>
        <v>02:05</v>
      </c>
      <c r="F559" s="12">
        <v>116</v>
      </c>
      <c r="G559" s="12">
        <v>106.72</v>
      </c>
      <c r="H559" s="12">
        <v>120.64</v>
      </c>
      <c r="I559" s="12">
        <v>110.19999999999999</v>
      </c>
      <c r="J559" s="12">
        <v>113.67999999999999</v>
      </c>
      <c r="K559" s="12">
        <v>105.56</v>
      </c>
      <c r="L559" s="12">
        <v>124.12</v>
      </c>
      <c r="M559" s="12">
        <v>112.52</v>
      </c>
      <c r="N559" s="13">
        <v>113.67999999999999</v>
      </c>
      <c r="O559" s="17" t="s">
        <v>137</v>
      </c>
      <c r="P559" s="14" t="s">
        <v>12</v>
      </c>
      <c r="Q559" s="14" t="s">
        <v>15</v>
      </c>
      <c r="R559" s="14" t="s">
        <v>17</v>
      </c>
      <c r="S559" s="14" t="s">
        <v>143</v>
      </c>
    </row>
    <row r="560" spans="1:19" hidden="1" x14ac:dyDescent="0.3">
      <c r="A560" s="11">
        <v>44634.504166666666</v>
      </c>
      <c r="B560" s="11"/>
      <c r="C560" s="15">
        <v>44634</v>
      </c>
      <c r="D560" s="16">
        <v>0.50416666666666665</v>
      </c>
      <c r="E560" s="33" t="str">
        <f t="shared" si="14"/>
        <v>02:05</v>
      </c>
      <c r="F560" s="12">
        <v>91.8</v>
      </c>
      <c r="G560" s="12">
        <v>84</v>
      </c>
      <c r="H560" s="12">
        <v>106.08</v>
      </c>
      <c r="I560" s="12">
        <v>96.899999999999991</v>
      </c>
      <c r="J560" s="12">
        <v>99.96</v>
      </c>
      <c r="K560" s="12">
        <v>128</v>
      </c>
      <c r="L560" s="12">
        <v>94</v>
      </c>
      <c r="M560" s="12">
        <v>98.94</v>
      </c>
      <c r="N560" s="13">
        <v>99.960000000000008</v>
      </c>
      <c r="O560" s="17" t="s">
        <v>137</v>
      </c>
      <c r="P560" s="14" t="s">
        <v>12</v>
      </c>
      <c r="Q560" s="14" t="s">
        <v>15</v>
      </c>
      <c r="R560" s="14" t="s">
        <v>17</v>
      </c>
      <c r="S560" s="14" t="s">
        <v>143</v>
      </c>
    </row>
    <row r="561" spans="1:19" hidden="1" x14ac:dyDescent="0.3">
      <c r="A561" s="11">
        <v>44634.504386574074</v>
      </c>
      <c r="B561" s="11"/>
      <c r="C561" s="15">
        <v>44634</v>
      </c>
      <c r="D561" s="16">
        <v>0.50438657407407406</v>
      </c>
      <c r="E561" s="33" t="str">
        <f t="shared" si="14"/>
        <v>02:05</v>
      </c>
      <c r="F561" s="12">
        <v>72.900000000000006</v>
      </c>
      <c r="G561" s="12">
        <v>74.52000000000001</v>
      </c>
      <c r="H561" s="12">
        <v>84.240000000000009</v>
      </c>
      <c r="I561" s="12">
        <v>76.95</v>
      </c>
      <c r="J561" s="12">
        <v>79.38</v>
      </c>
      <c r="K561" s="12">
        <v>81</v>
      </c>
      <c r="L561" s="12">
        <v>86.67</v>
      </c>
      <c r="M561" s="12">
        <v>78.569999999999993</v>
      </c>
      <c r="N561" s="13">
        <v>79.278750000000002</v>
      </c>
      <c r="O561" s="17" t="s">
        <v>137</v>
      </c>
      <c r="P561" s="14" t="s">
        <v>12</v>
      </c>
      <c r="Q561" s="14" t="s">
        <v>15</v>
      </c>
      <c r="R561" s="14" t="s">
        <v>17</v>
      </c>
      <c r="S561" s="14" t="s">
        <v>143</v>
      </c>
    </row>
    <row r="562" spans="1:19" hidden="1" x14ac:dyDescent="0.3">
      <c r="A562" s="11">
        <v>44634.504803240743</v>
      </c>
      <c r="B562" s="11"/>
      <c r="C562" s="15">
        <v>44634</v>
      </c>
      <c r="D562" s="16">
        <v>0.50480324074074068</v>
      </c>
      <c r="E562" s="33" t="str">
        <f t="shared" si="14"/>
        <v>02:05</v>
      </c>
      <c r="F562" s="12">
        <v>73.8</v>
      </c>
      <c r="G562" s="12">
        <v>75.44</v>
      </c>
      <c r="H562" s="12">
        <v>85.28</v>
      </c>
      <c r="I562" s="12">
        <v>77.899999999999991</v>
      </c>
      <c r="J562" s="12">
        <v>80.36</v>
      </c>
      <c r="K562" s="12">
        <v>82</v>
      </c>
      <c r="L562" s="12">
        <v>87.740000000000009</v>
      </c>
      <c r="M562" s="12">
        <v>79.539999999999992</v>
      </c>
      <c r="N562" s="13">
        <v>80.257499999999993</v>
      </c>
      <c r="O562" s="17" t="s">
        <v>137</v>
      </c>
      <c r="P562" s="14" t="s">
        <v>12</v>
      </c>
      <c r="Q562" s="14" t="s">
        <v>15</v>
      </c>
      <c r="R562" s="14" t="s">
        <v>17</v>
      </c>
      <c r="S562" s="14" t="s">
        <v>143</v>
      </c>
    </row>
    <row r="563" spans="1:19" hidden="1" x14ac:dyDescent="0.3">
      <c r="A563" s="11">
        <v>44634.504849537036</v>
      </c>
      <c r="B563" s="11"/>
      <c r="C563" s="15">
        <v>44634</v>
      </c>
      <c r="D563" s="16">
        <v>0.50484953703703705</v>
      </c>
      <c r="E563" s="33" t="str">
        <f t="shared" ref="E563:E626" si="15">TEXT(D563-$D$306,"hh:mm")</f>
        <v>02:06</v>
      </c>
      <c r="F563" s="12">
        <v>93</v>
      </c>
      <c r="G563" s="12">
        <v>74.98</v>
      </c>
      <c r="H563" s="12">
        <v>84.76</v>
      </c>
      <c r="I563" s="12">
        <v>77.424999999999997</v>
      </c>
      <c r="J563" s="12">
        <v>79.87</v>
      </c>
      <c r="K563" s="12">
        <v>74.165000000000006</v>
      </c>
      <c r="L563" s="12">
        <v>87.204999999999998</v>
      </c>
      <c r="M563" s="12">
        <v>70</v>
      </c>
      <c r="N563" s="13">
        <v>80.175625000000011</v>
      </c>
      <c r="O563" s="17" t="s">
        <v>137</v>
      </c>
      <c r="P563" s="14" t="s">
        <v>12</v>
      </c>
      <c r="Q563" s="14" t="s">
        <v>15</v>
      </c>
      <c r="R563" s="14" t="s">
        <v>17</v>
      </c>
      <c r="S563" s="14" t="s">
        <v>143</v>
      </c>
    </row>
    <row r="564" spans="1:19" hidden="1" x14ac:dyDescent="0.3">
      <c r="A564" s="11">
        <v>44634.505543981482</v>
      </c>
      <c r="B564" s="11"/>
      <c r="C564" s="15">
        <v>44634</v>
      </c>
      <c r="D564" s="16">
        <v>0.5055439814814815</v>
      </c>
      <c r="E564" s="33" t="str">
        <f t="shared" si="15"/>
        <v>02:07</v>
      </c>
      <c r="F564" s="12">
        <v>115</v>
      </c>
      <c r="G564" s="12">
        <v>84.64</v>
      </c>
      <c r="H564" s="12">
        <v>95.68</v>
      </c>
      <c r="I564" s="12">
        <v>87.399999999999991</v>
      </c>
      <c r="J564" s="12">
        <v>90.16</v>
      </c>
      <c r="K564" s="12">
        <v>83.72</v>
      </c>
      <c r="L564" s="12">
        <v>98.440000000000012</v>
      </c>
      <c r="M564" s="12">
        <v>69</v>
      </c>
      <c r="N564" s="13">
        <v>90.50500000000001</v>
      </c>
      <c r="O564" s="17" t="s">
        <v>137</v>
      </c>
      <c r="P564" s="14" t="s">
        <v>12</v>
      </c>
      <c r="Q564" s="14" t="s">
        <v>15</v>
      </c>
      <c r="R564" s="14" t="s">
        <v>17</v>
      </c>
      <c r="S564" s="14" t="s">
        <v>143</v>
      </c>
    </row>
    <row r="565" spans="1:19" hidden="1" x14ac:dyDescent="0.3">
      <c r="A565" s="11">
        <v>44634.506180555552</v>
      </c>
      <c r="B565" s="11"/>
      <c r="C565" s="15">
        <v>44634</v>
      </c>
      <c r="D565" s="16">
        <v>0.50618055555555552</v>
      </c>
      <c r="E565" s="33" t="str">
        <f t="shared" si="15"/>
        <v>02:07</v>
      </c>
      <c r="F565" s="12">
        <v>74.7</v>
      </c>
      <c r="G565" s="12">
        <v>76.36</v>
      </c>
      <c r="H565" s="12">
        <v>86.320000000000007</v>
      </c>
      <c r="I565" s="12">
        <v>78.849999999999994</v>
      </c>
      <c r="J565" s="12">
        <v>81.34</v>
      </c>
      <c r="K565" s="12">
        <v>75.53</v>
      </c>
      <c r="L565" s="12">
        <v>83</v>
      </c>
      <c r="M565" s="12">
        <v>80.509999999999991</v>
      </c>
      <c r="N565" s="13">
        <v>79.576250000000002</v>
      </c>
      <c r="O565" s="17" t="s">
        <v>137</v>
      </c>
      <c r="P565" s="14" t="s">
        <v>12</v>
      </c>
      <c r="Q565" s="14" t="s">
        <v>15</v>
      </c>
      <c r="R565" s="14" t="s">
        <v>17</v>
      </c>
      <c r="S565" s="14" t="s">
        <v>143</v>
      </c>
    </row>
    <row r="566" spans="1:19" hidden="1" x14ac:dyDescent="0.3">
      <c r="A566" s="11">
        <v>44634.506226851852</v>
      </c>
      <c r="B566" s="11"/>
      <c r="C566" s="15">
        <v>44634</v>
      </c>
      <c r="D566" s="16">
        <v>0.5062268518518519</v>
      </c>
      <c r="E566" s="33" t="str">
        <f t="shared" si="15"/>
        <v>02:07</v>
      </c>
      <c r="F566" s="12">
        <v>77.400000000000006</v>
      </c>
      <c r="G566" s="12">
        <v>79.12</v>
      </c>
      <c r="H566" s="12">
        <v>89.44</v>
      </c>
      <c r="I566" s="12">
        <v>81.7</v>
      </c>
      <c r="J566" s="12">
        <v>84.28</v>
      </c>
      <c r="K566" s="12">
        <v>78.260000000000005</v>
      </c>
      <c r="L566" s="12">
        <v>92.02000000000001</v>
      </c>
      <c r="M566" s="12">
        <v>86</v>
      </c>
      <c r="N566" s="13">
        <v>83.527500000000003</v>
      </c>
      <c r="O566" s="17" t="s">
        <v>137</v>
      </c>
      <c r="P566" s="14" t="s">
        <v>12</v>
      </c>
      <c r="Q566" s="14" t="s">
        <v>15</v>
      </c>
      <c r="R566" s="14" t="s">
        <v>17</v>
      </c>
      <c r="S566" s="14" t="s">
        <v>143</v>
      </c>
    </row>
    <row r="567" spans="1:19" hidden="1" x14ac:dyDescent="0.3">
      <c r="A567" s="11">
        <v>44634.506238425929</v>
      </c>
      <c r="B567" s="11"/>
      <c r="C567" s="15">
        <v>44634</v>
      </c>
      <c r="D567" s="16">
        <v>0.50623842592592594</v>
      </c>
      <c r="E567" s="33" t="str">
        <f t="shared" si="15"/>
        <v>02:08</v>
      </c>
      <c r="F567" s="12">
        <v>117</v>
      </c>
      <c r="G567" s="12">
        <v>89.240000000000009</v>
      </c>
      <c r="H567" s="12">
        <v>100.88000000000001</v>
      </c>
      <c r="I567" s="12">
        <v>92.149999999999991</v>
      </c>
      <c r="J567" s="12">
        <v>95.06</v>
      </c>
      <c r="K567" s="12">
        <v>88.27</v>
      </c>
      <c r="L567" s="12">
        <v>103.79</v>
      </c>
      <c r="M567" s="12">
        <v>77</v>
      </c>
      <c r="N567" s="13">
        <v>95.423749999999998</v>
      </c>
      <c r="O567" s="17" t="s">
        <v>137</v>
      </c>
      <c r="P567" s="14" t="s">
        <v>12</v>
      </c>
      <c r="Q567" s="14" t="s">
        <v>15</v>
      </c>
      <c r="R567" s="14" t="s">
        <v>17</v>
      </c>
      <c r="S567" s="14" t="s">
        <v>143</v>
      </c>
    </row>
    <row r="568" spans="1:19" hidden="1" x14ac:dyDescent="0.3">
      <c r="A568" s="11">
        <v>44634.50640046296</v>
      </c>
      <c r="B568" s="11"/>
      <c r="C568" s="15">
        <v>44634</v>
      </c>
      <c r="D568" s="16">
        <v>0.50640046296296293</v>
      </c>
      <c r="E568" s="33" t="str">
        <f t="shared" si="15"/>
        <v>02:08</v>
      </c>
      <c r="F568" s="12">
        <v>79.2</v>
      </c>
      <c r="G568" s="12">
        <v>80.960000000000008</v>
      </c>
      <c r="H568" s="12">
        <v>91.52000000000001</v>
      </c>
      <c r="I568" s="12">
        <v>83.6</v>
      </c>
      <c r="J568" s="12">
        <v>86.24</v>
      </c>
      <c r="K568" s="12">
        <v>80.08</v>
      </c>
      <c r="L568" s="12">
        <v>94.160000000000011</v>
      </c>
      <c r="M568" s="12">
        <v>88</v>
      </c>
      <c r="N568" s="13">
        <v>85.47</v>
      </c>
      <c r="O568" s="17" t="s">
        <v>137</v>
      </c>
      <c r="P568" s="14" t="s">
        <v>12</v>
      </c>
      <c r="Q568" s="14" t="s">
        <v>15</v>
      </c>
      <c r="R568" s="14" t="s">
        <v>17</v>
      </c>
      <c r="S568" s="14" t="s">
        <v>143</v>
      </c>
    </row>
    <row r="569" spans="1:19" hidden="1" x14ac:dyDescent="0.3">
      <c r="A569" s="11">
        <v>44634.506932870368</v>
      </c>
      <c r="B569" s="11"/>
      <c r="C569" s="15">
        <v>44634</v>
      </c>
      <c r="D569" s="16">
        <v>0.50693287037037038</v>
      </c>
      <c r="E569" s="33" t="str">
        <f t="shared" si="15"/>
        <v>02:09</v>
      </c>
      <c r="F569" s="12">
        <v>110</v>
      </c>
      <c r="G569" s="12">
        <v>88.78</v>
      </c>
      <c r="H569" s="12">
        <v>100.36</v>
      </c>
      <c r="I569" s="12">
        <v>91.674999999999997</v>
      </c>
      <c r="J569" s="12">
        <v>94.57</v>
      </c>
      <c r="K569" s="12">
        <v>87.814999999999998</v>
      </c>
      <c r="L569" s="12">
        <v>103.25500000000001</v>
      </c>
      <c r="M569" s="12">
        <v>83</v>
      </c>
      <c r="N569" s="13">
        <v>94.931875000000005</v>
      </c>
      <c r="O569" s="17" t="s">
        <v>137</v>
      </c>
      <c r="P569" s="14" t="s">
        <v>12</v>
      </c>
      <c r="Q569" s="14" t="s">
        <v>15</v>
      </c>
      <c r="R569" s="14" t="s">
        <v>17</v>
      </c>
      <c r="S569" s="14" t="s">
        <v>143</v>
      </c>
    </row>
    <row r="570" spans="1:19" hidden="1" x14ac:dyDescent="0.3">
      <c r="A570" s="11">
        <v>44634.507627314815</v>
      </c>
      <c r="B570" s="11"/>
      <c r="C570" s="15">
        <v>44634</v>
      </c>
      <c r="D570" s="16">
        <v>0.50762731481481482</v>
      </c>
      <c r="E570" s="33" t="str">
        <f t="shared" si="15"/>
        <v>02:10</v>
      </c>
      <c r="F570" s="12">
        <v>93</v>
      </c>
      <c r="G570" s="12">
        <v>72.22</v>
      </c>
      <c r="H570" s="12">
        <v>81.64</v>
      </c>
      <c r="I570" s="12">
        <v>74.575000000000003</v>
      </c>
      <c r="J570" s="12">
        <v>76.929999999999993</v>
      </c>
      <c r="K570" s="12">
        <v>71.435000000000002</v>
      </c>
      <c r="L570" s="12">
        <v>83.995000000000005</v>
      </c>
      <c r="M570" s="12">
        <v>64</v>
      </c>
      <c r="N570" s="13">
        <v>77.224375000000009</v>
      </c>
      <c r="O570" s="17" t="s">
        <v>137</v>
      </c>
      <c r="P570" s="14" t="s">
        <v>12</v>
      </c>
      <c r="Q570" s="14" t="s">
        <v>15</v>
      </c>
      <c r="R570" s="14" t="s">
        <v>17</v>
      </c>
      <c r="S570" s="14" t="s">
        <v>143</v>
      </c>
    </row>
    <row r="571" spans="1:19" hidden="1" x14ac:dyDescent="0.3">
      <c r="A571" s="11">
        <v>44634.507638888892</v>
      </c>
      <c r="B571" s="11"/>
      <c r="C571" s="15">
        <v>44634</v>
      </c>
      <c r="D571" s="16">
        <v>0.50763888888888886</v>
      </c>
      <c r="E571" s="33" t="str">
        <f t="shared" si="15"/>
        <v>02:10</v>
      </c>
      <c r="F571" s="12">
        <v>81</v>
      </c>
      <c r="G571" s="12">
        <v>90</v>
      </c>
      <c r="H571" s="12">
        <v>93.600000000000009</v>
      </c>
      <c r="I571" s="12">
        <v>85.5</v>
      </c>
      <c r="J571" s="12">
        <v>88.2</v>
      </c>
      <c r="K571" s="12">
        <v>81.900000000000006</v>
      </c>
      <c r="L571" s="12">
        <v>90</v>
      </c>
      <c r="M571" s="12">
        <v>87.3</v>
      </c>
      <c r="N571" s="13">
        <v>87.1875</v>
      </c>
      <c r="O571" s="17" t="s">
        <v>137</v>
      </c>
      <c r="P571" s="14" t="s">
        <v>12</v>
      </c>
      <c r="Q571" s="14" t="s">
        <v>15</v>
      </c>
      <c r="R571" s="14" t="s">
        <v>17</v>
      </c>
      <c r="S571" s="14" t="s">
        <v>143</v>
      </c>
    </row>
    <row r="572" spans="1:19" hidden="1" x14ac:dyDescent="0.3">
      <c r="A572" s="11">
        <v>44634.507731481484</v>
      </c>
      <c r="B572" s="11"/>
      <c r="C572" s="15">
        <v>44634</v>
      </c>
      <c r="D572" s="16">
        <v>0.50773148148148151</v>
      </c>
      <c r="E572" s="33" t="str">
        <f t="shared" si="15"/>
        <v>02:10</v>
      </c>
      <c r="F572" s="12">
        <v>79.2</v>
      </c>
      <c r="G572" s="12">
        <v>80.960000000000008</v>
      </c>
      <c r="H572" s="12">
        <v>91.52000000000001</v>
      </c>
      <c r="I572" s="12">
        <v>83.6</v>
      </c>
      <c r="J572" s="12">
        <v>86.24</v>
      </c>
      <c r="K572" s="12">
        <v>88</v>
      </c>
      <c r="L572" s="12">
        <v>94.160000000000011</v>
      </c>
      <c r="M572" s="12">
        <v>85.36</v>
      </c>
      <c r="N572" s="13">
        <v>86.13000000000001</v>
      </c>
      <c r="O572" s="17" t="s">
        <v>137</v>
      </c>
      <c r="P572" s="14" t="s">
        <v>12</v>
      </c>
      <c r="Q572" s="14" t="s">
        <v>15</v>
      </c>
      <c r="R572" s="14" t="s">
        <v>17</v>
      </c>
      <c r="S572" s="14" t="s">
        <v>143</v>
      </c>
    </row>
    <row r="573" spans="1:19" hidden="1" x14ac:dyDescent="0.3">
      <c r="A573" s="11">
        <v>44634.508321759262</v>
      </c>
      <c r="B573" s="11"/>
      <c r="C573" s="15">
        <v>44634</v>
      </c>
      <c r="D573" s="16">
        <v>0.50832175925925926</v>
      </c>
      <c r="E573" s="33" t="str">
        <f t="shared" si="15"/>
        <v>02:11</v>
      </c>
      <c r="F573" s="12">
        <v>103</v>
      </c>
      <c r="G573" s="12">
        <v>75.900000000000006</v>
      </c>
      <c r="H573" s="12">
        <v>85.8</v>
      </c>
      <c r="I573" s="12">
        <v>78.375</v>
      </c>
      <c r="J573" s="12">
        <v>80.849999999999994</v>
      </c>
      <c r="K573" s="12">
        <v>75.075000000000003</v>
      </c>
      <c r="L573" s="12">
        <v>88.275000000000006</v>
      </c>
      <c r="M573" s="12">
        <v>62</v>
      </c>
      <c r="N573" s="13">
        <v>81.159374999999997</v>
      </c>
      <c r="O573" s="17" t="s">
        <v>137</v>
      </c>
      <c r="P573" s="14" t="s">
        <v>12</v>
      </c>
      <c r="Q573" s="14" t="s">
        <v>15</v>
      </c>
      <c r="R573" s="14" t="s">
        <v>17</v>
      </c>
      <c r="S573" s="14" t="s">
        <v>143</v>
      </c>
    </row>
    <row r="574" spans="1:19" hidden="1" x14ac:dyDescent="0.3">
      <c r="A574" s="11">
        <v>44634.508344907408</v>
      </c>
      <c r="B574" s="11"/>
      <c r="C574" s="15">
        <v>44634</v>
      </c>
      <c r="D574" s="16">
        <v>0.50834490740740745</v>
      </c>
      <c r="E574" s="33" t="str">
        <f t="shared" si="15"/>
        <v>02:11</v>
      </c>
      <c r="F574" s="12">
        <v>74.7</v>
      </c>
      <c r="G574" s="12">
        <v>76.36</v>
      </c>
      <c r="H574" s="12">
        <v>86.320000000000007</v>
      </c>
      <c r="I574" s="12">
        <v>78.849999999999994</v>
      </c>
      <c r="J574" s="12">
        <v>81.34</v>
      </c>
      <c r="K574" s="12">
        <v>83</v>
      </c>
      <c r="L574" s="12">
        <v>88.81</v>
      </c>
      <c r="M574" s="12">
        <v>80.509999999999991</v>
      </c>
      <c r="N574" s="13">
        <v>81.236250000000013</v>
      </c>
      <c r="O574" s="17" t="s">
        <v>137</v>
      </c>
      <c r="P574" s="14" t="s">
        <v>12</v>
      </c>
      <c r="Q574" s="14" t="s">
        <v>15</v>
      </c>
      <c r="R574" s="14" t="s">
        <v>17</v>
      </c>
      <c r="S574" s="14" t="s">
        <v>143</v>
      </c>
    </row>
    <row r="575" spans="1:19" hidden="1" x14ac:dyDescent="0.3">
      <c r="A575" s="11">
        <v>44634.508784722224</v>
      </c>
      <c r="B575" s="11"/>
      <c r="C575" s="15">
        <v>44634</v>
      </c>
      <c r="D575" s="16">
        <v>0.50878472222222226</v>
      </c>
      <c r="E575" s="33" t="str">
        <f t="shared" si="15"/>
        <v>02:11</v>
      </c>
      <c r="F575" s="12">
        <v>73.8</v>
      </c>
      <c r="G575" s="12">
        <v>75.44</v>
      </c>
      <c r="H575" s="12">
        <v>85.28</v>
      </c>
      <c r="I575" s="12">
        <v>77.899999999999991</v>
      </c>
      <c r="J575" s="12">
        <v>80.36</v>
      </c>
      <c r="K575" s="12">
        <v>74.62</v>
      </c>
      <c r="L575" s="12">
        <v>82</v>
      </c>
      <c r="M575" s="12">
        <v>79.539999999999992</v>
      </c>
      <c r="N575" s="13">
        <v>78.617500000000007</v>
      </c>
      <c r="O575" s="17" t="s">
        <v>137</v>
      </c>
      <c r="P575" s="14" t="s">
        <v>12</v>
      </c>
      <c r="Q575" s="14" t="s">
        <v>15</v>
      </c>
      <c r="R575" s="14" t="s">
        <v>17</v>
      </c>
      <c r="S575" s="14" t="s">
        <v>143</v>
      </c>
    </row>
    <row r="576" spans="1:19" hidden="1" x14ac:dyDescent="0.3">
      <c r="A576" s="11">
        <v>44634.509016203701</v>
      </c>
      <c r="B576" s="11"/>
      <c r="C576" s="15">
        <v>44634</v>
      </c>
      <c r="D576" s="16">
        <v>0.50901620370370371</v>
      </c>
      <c r="E576" s="33" t="str">
        <f t="shared" si="15"/>
        <v>02:12</v>
      </c>
      <c r="F576" s="12">
        <v>122</v>
      </c>
      <c r="G576" s="12">
        <v>84.18</v>
      </c>
      <c r="H576" s="12">
        <v>95.16</v>
      </c>
      <c r="I576" s="12">
        <v>86.924999999999997</v>
      </c>
      <c r="J576" s="12">
        <v>89.67</v>
      </c>
      <c r="K576" s="12">
        <v>83.265000000000001</v>
      </c>
      <c r="L576" s="12">
        <v>97.905000000000001</v>
      </c>
      <c r="M576" s="12">
        <v>61</v>
      </c>
      <c r="N576" s="13">
        <v>90.013125000000002</v>
      </c>
      <c r="O576" s="17" t="s">
        <v>137</v>
      </c>
      <c r="P576" s="14" t="s">
        <v>12</v>
      </c>
      <c r="Q576" s="14" t="s">
        <v>15</v>
      </c>
      <c r="R576" s="14" t="s">
        <v>17</v>
      </c>
      <c r="S576" s="14" t="s">
        <v>143</v>
      </c>
    </row>
    <row r="577" spans="1:19" hidden="1" x14ac:dyDescent="0.3">
      <c r="A577" s="11">
        <v>44634.509710648148</v>
      </c>
      <c r="B577" s="11"/>
      <c r="C577" s="15">
        <v>44634</v>
      </c>
      <c r="D577" s="16">
        <v>0.50971064814814815</v>
      </c>
      <c r="E577" s="33" t="str">
        <f t="shared" si="15"/>
        <v>02:13</v>
      </c>
      <c r="F577" s="12">
        <v>115</v>
      </c>
      <c r="G577" s="12">
        <v>79.12</v>
      </c>
      <c r="H577" s="12">
        <v>89.44</v>
      </c>
      <c r="I577" s="12">
        <v>81.7</v>
      </c>
      <c r="J577" s="12">
        <v>84.28</v>
      </c>
      <c r="K577" s="12">
        <v>78.260000000000005</v>
      </c>
      <c r="L577" s="12">
        <v>92.02000000000001</v>
      </c>
      <c r="M577" s="12">
        <v>57</v>
      </c>
      <c r="N577" s="13">
        <v>84.602499999999992</v>
      </c>
      <c r="O577" s="17" t="s">
        <v>137</v>
      </c>
      <c r="P577" s="14" t="s">
        <v>12</v>
      </c>
      <c r="Q577" s="14" t="s">
        <v>15</v>
      </c>
      <c r="R577" s="14" t="s">
        <v>17</v>
      </c>
      <c r="S577" s="14" t="s">
        <v>143</v>
      </c>
    </row>
    <row r="578" spans="1:19" hidden="1" x14ac:dyDescent="0.3">
      <c r="A578" s="11">
        <v>44634.510185185187</v>
      </c>
      <c r="B578" s="11"/>
      <c r="C578" s="15">
        <v>44634</v>
      </c>
      <c r="D578" s="16">
        <v>0.51018518518518519</v>
      </c>
      <c r="E578" s="33" t="str">
        <f t="shared" si="15"/>
        <v>02:13</v>
      </c>
      <c r="F578" s="12">
        <v>71.100000000000009</v>
      </c>
      <c r="G578" s="12">
        <v>72.680000000000007</v>
      </c>
      <c r="H578" s="12">
        <v>82.16</v>
      </c>
      <c r="I578" s="12">
        <v>75.05</v>
      </c>
      <c r="J578" s="12">
        <v>77.42</v>
      </c>
      <c r="K578" s="12">
        <v>79</v>
      </c>
      <c r="L578" s="12">
        <v>84.53</v>
      </c>
      <c r="M578" s="12">
        <v>76.63</v>
      </c>
      <c r="N578" s="13">
        <v>77.321250000000006</v>
      </c>
      <c r="O578" s="17" t="s">
        <v>137</v>
      </c>
      <c r="P578" s="14" t="s">
        <v>12</v>
      </c>
      <c r="Q578" s="14" t="s">
        <v>15</v>
      </c>
      <c r="R578" s="14" t="s">
        <v>17</v>
      </c>
      <c r="S578" s="14" t="s">
        <v>143</v>
      </c>
    </row>
    <row r="579" spans="1:19" hidden="1" x14ac:dyDescent="0.3">
      <c r="A579" s="11">
        <v>44634.510405092595</v>
      </c>
      <c r="B579" s="11"/>
      <c r="C579" s="15">
        <v>44634</v>
      </c>
      <c r="D579" s="16">
        <v>0.51040509259259259</v>
      </c>
      <c r="E579" s="33" t="str">
        <f t="shared" si="15"/>
        <v>02:14</v>
      </c>
      <c r="F579" s="12">
        <v>110</v>
      </c>
      <c r="G579" s="12">
        <v>80.960000000000008</v>
      </c>
      <c r="H579" s="12">
        <v>91.52000000000001</v>
      </c>
      <c r="I579" s="12">
        <v>83.6</v>
      </c>
      <c r="J579" s="12">
        <v>86.24</v>
      </c>
      <c r="K579" s="12">
        <v>80.08</v>
      </c>
      <c r="L579" s="12">
        <v>94.160000000000011</v>
      </c>
      <c r="M579" s="12">
        <v>66</v>
      </c>
      <c r="N579" s="13">
        <v>86.570000000000007</v>
      </c>
      <c r="O579" s="17" t="s">
        <v>137</v>
      </c>
      <c r="P579" s="14" t="s">
        <v>12</v>
      </c>
      <c r="Q579" s="14" t="s">
        <v>15</v>
      </c>
      <c r="R579" s="14" t="s">
        <v>17</v>
      </c>
      <c r="S579" s="14" t="s">
        <v>143</v>
      </c>
    </row>
    <row r="580" spans="1:19" hidden="1" x14ac:dyDescent="0.3">
      <c r="A580" s="11">
        <v>44634.511099537034</v>
      </c>
      <c r="B580" s="11"/>
      <c r="C580" s="15">
        <v>44634</v>
      </c>
      <c r="D580" s="16">
        <v>0.51109953703703703</v>
      </c>
      <c r="E580" s="33" t="str">
        <f t="shared" si="15"/>
        <v>02:15</v>
      </c>
      <c r="F580" s="12">
        <v>108</v>
      </c>
      <c r="G580" s="12">
        <v>81.88000000000001</v>
      </c>
      <c r="H580" s="12">
        <v>92.56</v>
      </c>
      <c r="I580" s="12">
        <v>84.55</v>
      </c>
      <c r="J580" s="12">
        <v>87.22</v>
      </c>
      <c r="K580" s="12">
        <v>80.990000000000009</v>
      </c>
      <c r="L580" s="12">
        <v>95.23</v>
      </c>
      <c r="M580" s="12">
        <v>70</v>
      </c>
      <c r="N580" s="13">
        <v>87.553750000000008</v>
      </c>
      <c r="O580" s="17" t="s">
        <v>137</v>
      </c>
      <c r="P580" s="14" t="s">
        <v>12</v>
      </c>
      <c r="Q580" s="14" t="s">
        <v>15</v>
      </c>
      <c r="R580" s="14" t="s">
        <v>17</v>
      </c>
      <c r="S580" s="14" t="s">
        <v>143</v>
      </c>
    </row>
    <row r="581" spans="1:19" hidden="1" x14ac:dyDescent="0.3">
      <c r="A581" s="11">
        <v>44634.511111111111</v>
      </c>
      <c r="B581" s="11"/>
      <c r="C581" s="15">
        <v>44634</v>
      </c>
      <c r="D581" s="16">
        <v>0.51111111111111118</v>
      </c>
      <c r="E581" s="33" t="str">
        <f t="shared" si="15"/>
        <v>02:15</v>
      </c>
      <c r="F581" s="12">
        <v>65.7</v>
      </c>
      <c r="G581" s="12">
        <v>76</v>
      </c>
      <c r="H581" s="12">
        <v>75.92</v>
      </c>
      <c r="I581" s="12">
        <v>69.349999999999994</v>
      </c>
      <c r="J581" s="12">
        <v>71.539999999999992</v>
      </c>
      <c r="K581" s="12">
        <v>73</v>
      </c>
      <c r="L581" s="12">
        <v>70</v>
      </c>
      <c r="M581" s="12">
        <v>70.81</v>
      </c>
      <c r="N581" s="13">
        <v>71.539999999999992</v>
      </c>
      <c r="O581" s="17" t="s">
        <v>137</v>
      </c>
      <c r="P581" s="14" t="s">
        <v>12</v>
      </c>
      <c r="Q581" s="14" t="s">
        <v>15</v>
      </c>
      <c r="R581" s="14" t="s">
        <v>17</v>
      </c>
      <c r="S581" s="14" t="s">
        <v>143</v>
      </c>
    </row>
    <row r="582" spans="1:19" hidden="1" x14ac:dyDescent="0.3">
      <c r="A582" s="11">
        <v>44634.511793981481</v>
      </c>
      <c r="B582" s="11"/>
      <c r="C582" s="15">
        <v>44634</v>
      </c>
      <c r="D582" s="16">
        <v>0.51179398148148147</v>
      </c>
      <c r="E582" s="33" t="str">
        <f t="shared" si="15"/>
        <v>02:16</v>
      </c>
      <c r="F582" s="12">
        <v>59.4</v>
      </c>
      <c r="G582" s="12">
        <v>60.720000000000006</v>
      </c>
      <c r="H582" s="12">
        <v>68.64</v>
      </c>
      <c r="I582" s="12">
        <v>62.699999999999996</v>
      </c>
      <c r="J582" s="12">
        <v>64.679999999999993</v>
      </c>
      <c r="K582" s="12">
        <v>60.06</v>
      </c>
      <c r="L582" s="12">
        <v>70.62</v>
      </c>
      <c r="M582" s="12">
        <v>66</v>
      </c>
      <c r="N582" s="13">
        <v>64.102499999999992</v>
      </c>
      <c r="O582" s="17" t="s">
        <v>137</v>
      </c>
      <c r="P582" s="14" t="s">
        <v>12</v>
      </c>
      <c r="Q582" s="14" t="s">
        <v>15</v>
      </c>
      <c r="R582" s="14" t="s">
        <v>17</v>
      </c>
      <c r="S582" s="14" t="s">
        <v>143</v>
      </c>
    </row>
    <row r="583" spans="1:19" hidden="1" x14ac:dyDescent="0.3">
      <c r="A583" s="11">
        <v>44634.512488425928</v>
      </c>
      <c r="B583" s="11"/>
      <c r="C583" s="15">
        <v>44634</v>
      </c>
      <c r="D583" s="16">
        <v>0.51248842592592592</v>
      </c>
      <c r="E583" s="33" t="str">
        <f t="shared" si="15"/>
        <v>02:17</v>
      </c>
      <c r="F583" s="12">
        <v>100</v>
      </c>
      <c r="G583" s="12">
        <v>92</v>
      </c>
      <c r="H583" s="12">
        <v>104</v>
      </c>
      <c r="I583" s="12">
        <v>95</v>
      </c>
      <c r="J583" s="12">
        <v>98</v>
      </c>
      <c r="K583" s="12">
        <v>91</v>
      </c>
      <c r="L583" s="12">
        <v>107</v>
      </c>
      <c r="M583" s="12">
        <v>100</v>
      </c>
      <c r="N583" s="13">
        <v>98.375</v>
      </c>
      <c r="O583" s="17" t="s">
        <v>137</v>
      </c>
      <c r="P583" s="14" t="s">
        <v>12</v>
      </c>
      <c r="Q583" s="14" t="s">
        <v>15</v>
      </c>
      <c r="R583" s="14" t="s">
        <v>17</v>
      </c>
      <c r="S583" s="14" t="s">
        <v>143</v>
      </c>
    </row>
    <row r="584" spans="1:19" hidden="1" x14ac:dyDescent="0.3">
      <c r="A584" s="11">
        <v>44634.512685185182</v>
      </c>
      <c r="B584" s="11"/>
      <c r="C584" s="15">
        <v>44634</v>
      </c>
      <c r="D584" s="16">
        <v>0.51268518518518513</v>
      </c>
      <c r="E584" s="33" t="str">
        <f t="shared" si="15"/>
        <v>02:17</v>
      </c>
      <c r="F584" s="12">
        <v>74.7</v>
      </c>
      <c r="G584" s="12">
        <v>76.36</v>
      </c>
      <c r="H584" s="12">
        <v>86.320000000000007</v>
      </c>
      <c r="I584" s="12">
        <v>78.849999999999994</v>
      </c>
      <c r="J584" s="12">
        <v>81.34</v>
      </c>
      <c r="K584" s="12">
        <v>83</v>
      </c>
      <c r="L584" s="12">
        <v>88.81</v>
      </c>
      <c r="M584" s="12">
        <v>80.509999999999991</v>
      </c>
      <c r="N584" s="13">
        <v>81.236250000000013</v>
      </c>
      <c r="O584" s="17" t="s">
        <v>137</v>
      </c>
      <c r="P584" s="14" t="s">
        <v>12</v>
      </c>
      <c r="Q584" s="14" t="s">
        <v>15</v>
      </c>
      <c r="R584" s="14" t="s">
        <v>17</v>
      </c>
      <c r="S584" s="14" t="s">
        <v>143</v>
      </c>
    </row>
    <row r="585" spans="1:19" hidden="1" x14ac:dyDescent="0.3">
      <c r="A585" s="11">
        <v>44634.513148148151</v>
      </c>
      <c r="B585" s="11"/>
      <c r="C585" s="15">
        <v>44634</v>
      </c>
      <c r="D585" s="16">
        <v>0.51314814814814813</v>
      </c>
      <c r="E585" s="33" t="str">
        <f t="shared" si="15"/>
        <v>02:17</v>
      </c>
      <c r="F585" s="12">
        <v>73.8</v>
      </c>
      <c r="G585" s="12">
        <v>75.44</v>
      </c>
      <c r="H585" s="12">
        <v>85.28</v>
      </c>
      <c r="I585" s="12">
        <v>77.899999999999991</v>
      </c>
      <c r="J585" s="12">
        <v>80.36</v>
      </c>
      <c r="K585" s="12">
        <v>82</v>
      </c>
      <c r="L585" s="12">
        <v>87.740000000000009</v>
      </c>
      <c r="M585" s="12">
        <v>79.539999999999992</v>
      </c>
      <c r="N585" s="13">
        <v>80.257499999999993</v>
      </c>
      <c r="O585" s="17" t="s">
        <v>137</v>
      </c>
      <c r="P585" s="14" t="s">
        <v>12</v>
      </c>
      <c r="Q585" s="14" t="s">
        <v>15</v>
      </c>
      <c r="R585" s="14" t="s">
        <v>17</v>
      </c>
      <c r="S585" s="14" t="s">
        <v>143</v>
      </c>
    </row>
    <row r="586" spans="1:19" hidden="1" x14ac:dyDescent="0.3">
      <c r="A586" s="11">
        <v>44634.513182870367</v>
      </c>
      <c r="B586" s="11"/>
      <c r="C586" s="15">
        <v>44634</v>
      </c>
      <c r="D586" s="16">
        <v>0.51318287037037036</v>
      </c>
      <c r="E586" s="33" t="str">
        <f t="shared" si="15"/>
        <v>02:18</v>
      </c>
      <c r="F586" s="12">
        <v>107</v>
      </c>
      <c r="G586" s="12">
        <v>103.5</v>
      </c>
      <c r="H586" s="12">
        <v>117</v>
      </c>
      <c r="I586" s="12">
        <v>106.875</v>
      </c>
      <c r="J586" s="12">
        <v>110.25</v>
      </c>
      <c r="K586" s="12">
        <v>102.375</v>
      </c>
      <c r="L586" s="12">
        <v>120.375</v>
      </c>
      <c r="M586" s="12">
        <v>118</v>
      </c>
      <c r="N586" s="13">
        <v>110.671875</v>
      </c>
      <c r="O586" s="17" t="s">
        <v>137</v>
      </c>
      <c r="P586" s="14" t="s">
        <v>12</v>
      </c>
      <c r="Q586" s="14" t="s">
        <v>15</v>
      </c>
      <c r="R586" s="14" t="s">
        <v>17</v>
      </c>
      <c r="S586" s="14" t="s">
        <v>143</v>
      </c>
    </row>
    <row r="587" spans="1:19" hidden="1" x14ac:dyDescent="0.3">
      <c r="A587" s="11">
        <v>44634.513877314814</v>
      </c>
      <c r="B587" s="11"/>
      <c r="C587" s="15">
        <v>44634</v>
      </c>
      <c r="D587" s="16">
        <v>0.5138773148148148</v>
      </c>
      <c r="E587" s="33" t="str">
        <f t="shared" si="15"/>
        <v>02:19</v>
      </c>
      <c r="F587" s="12">
        <v>106</v>
      </c>
      <c r="G587" s="12">
        <v>101.66000000000001</v>
      </c>
      <c r="H587" s="12">
        <v>114.92</v>
      </c>
      <c r="I587" s="12">
        <v>104.97499999999999</v>
      </c>
      <c r="J587" s="12">
        <v>108.28999999999999</v>
      </c>
      <c r="K587" s="12">
        <v>100.55500000000001</v>
      </c>
      <c r="L587" s="12">
        <v>118.23500000000001</v>
      </c>
      <c r="M587" s="12">
        <v>115</v>
      </c>
      <c r="N587" s="13">
        <v>108.70437500000001</v>
      </c>
      <c r="O587" s="17" t="s">
        <v>137</v>
      </c>
      <c r="P587" s="14" t="s">
        <v>12</v>
      </c>
      <c r="Q587" s="14" t="s">
        <v>15</v>
      </c>
      <c r="R587" s="14" t="s">
        <v>17</v>
      </c>
      <c r="S587" s="14" t="s">
        <v>143</v>
      </c>
    </row>
    <row r="588" spans="1:19" hidden="1" x14ac:dyDescent="0.3">
      <c r="A588" s="11">
        <v>44634.51394675926</v>
      </c>
      <c r="B588" s="11"/>
      <c r="C588" s="15">
        <v>44634</v>
      </c>
      <c r="D588" s="16">
        <v>0.51394675925925926</v>
      </c>
      <c r="E588" s="33" t="str">
        <f t="shared" si="15"/>
        <v>02:19</v>
      </c>
      <c r="F588" s="12">
        <v>104</v>
      </c>
      <c r="G588" s="12">
        <v>95.68</v>
      </c>
      <c r="H588" s="12">
        <v>108.16</v>
      </c>
      <c r="I588" s="12">
        <v>98.8</v>
      </c>
      <c r="J588" s="12">
        <v>101.92</v>
      </c>
      <c r="K588" s="12">
        <v>94.64</v>
      </c>
      <c r="L588" s="12">
        <v>111.28</v>
      </c>
      <c r="M588" s="12">
        <v>100.88</v>
      </c>
      <c r="N588" s="13">
        <v>101.92</v>
      </c>
      <c r="O588" s="17" t="s">
        <v>137</v>
      </c>
      <c r="P588" s="14" t="s">
        <v>12</v>
      </c>
      <c r="Q588" s="14" t="s">
        <v>15</v>
      </c>
      <c r="R588" s="14" t="s">
        <v>17</v>
      </c>
      <c r="S588" s="14" t="s">
        <v>143</v>
      </c>
    </row>
    <row r="589" spans="1:19" hidden="1" x14ac:dyDescent="0.3">
      <c r="A589" s="11">
        <v>44634.514131944445</v>
      </c>
      <c r="B589" s="11"/>
      <c r="C589" s="15">
        <v>44634</v>
      </c>
      <c r="D589" s="16">
        <v>0.51413194444444443</v>
      </c>
      <c r="E589" s="33" t="str">
        <f t="shared" si="15"/>
        <v>02:19</v>
      </c>
      <c r="F589" s="12">
        <v>106</v>
      </c>
      <c r="G589" s="12">
        <v>97.52000000000001</v>
      </c>
      <c r="H589" s="12">
        <v>110.24000000000001</v>
      </c>
      <c r="I589" s="12">
        <v>100.69999999999999</v>
      </c>
      <c r="J589" s="12">
        <v>103.88</v>
      </c>
      <c r="K589" s="12">
        <v>96.460000000000008</v>
      </c>
      <c r="L589" s="12">
        <v>113.42</v>
      </c>
      <c r="M589" s="12">
        <v>102.82</v>
      </c>
      <c r="N589" s="13">
        <v>103.88</v>
      </c>
      <c r="O589" s="17" t="s">
        <v>137</v>
      </c>
      <c r="P589" s="14" t="s">
        <v>12</v>
      </c>
      <c r="Q589" s="14" t="s">
        <v>15</v>
      </c>
      <c r="R589" s="14" t="s">
        <v>17</v>
      </c>
      <c r="S589" s="14" t="s">
        <v>143</v>
      </c>
    </row>
    <row r="590" spans="1:19" hidden="1" x14ac:dyDescent="0.3">
      <c r="A590" s="11">
        <v>44634.514525462961</v>
      </c>
      <c r="B590" s="11"/>
      <c r="C590" s="15">
        <v>44634</v>
      </c>
      <c r="D590" s="16">
        <v>0.51452546296296298</v>
      </c>
      <c r="E590" s="33" t="str">
        <f t="shared" si="15"/>
        <v>02:19</v>
      </c>
      <c r="F590" s="12">
        <v>87</v>
      </c>
      <c r="G590" s="12">
        <v>80.040000000000006</v>
      </c>
      <c r="H590" s="12">
        <v>90.48</v>
      </c>
      <c r="I590" s="12">
        <v>82.649999999999991</v>
      </c>
      <c r="J590" s="12">
        <v>85.26</v>
      </c>
      <c r="K590" s="12">
        <v>79.17</v>
      </c>
      <c r="L590" s="12">
        <v>93.09</v>
      </c>
      <c r="M590" s="12">
        <v>84.39</v>
      </c>
      <c r="N590" s="13">
        <v>85.26</v>
      </c>
      <c r="O590" s="17" t="s">
        <v>137</v>
      </c>
      <c r="P590" s="14" t="s">
        <v>12</v>
      </c>
      <c r="Q590" s="14" t="s">
        <v>15</v>
      </c>
      <c r="R590" s="14" t="s">
        <v>17</v>
      </c>
      <c r="S590" s="14" t="s">
        <v>143</v>
      </c>
    </row>
    <row r="591" spans="1:19" hidden="1" x14ac:dyDescent="0.3">
      <c r="A591" s="11">
        <v>44634.51457175926</v>
      </c>
      <c r="B591" s="11"/>
      <c r="C591" s="15">
        <v>44634</v>
      </c>
      <c r="D591" s="16">
        <v>0.51457175925925924</v>
      </c>
      <c r="E591" s="33" t="str">
        <f t="shared" si="15"/>
        <v>02:20</v>
      </c>
      <c r="F591" s="12">
        <v>95</v>
      </c>
      <c r="G591" s="12">
        <v>95.22</v>
      </c>
      <c r="H591" s="12">
        <v>107.64</v>
      </c>
      <c r="I591" s="12">
        <v>98.324999999999989</v>
      </c>
      <c r="J591" s="12">
        <v>101.42999999999999</v>
      </c>
      <c r="K591" s="12">
        <v>94.185000000000002</v>
      </c>
      <c r="L591" s="12">
        <v>110.745</v>
      </c>
      <c r="M591" s="12">
        <v>112</v>
      </c>
      <c r="N591" s="13">
        <v>101.81812499999999</v>
      </c>
      <c r="O591" s="17" t="s">
        <v>137</v>
      </c>
      <c r="P591" s="14" t="s">
        <v>12</v>
      </c>
      <c r="Q591" s="14" t="s">
        <v>15</v>
      </c>
      <c r="R591" s="14" t="s">
        <v>17</v>
      </c>
      <c r="S591" s="14" t="s">
        <v>143</v>
      </c>
    </row>
    <row r="592" spans="1:19" hidden="1" x14ac:dyDescent="0.3">
      <c r="A592" s="11">
        <v>44634.51458333333</v>
      </c>
      <c r="B592" s="11"/>
      <c r="C592" s="15">
        <v>44634</v>
      </c>
      <c r="D592" s="16">
        <v>0.51458333333333328</v>
      </c>
      <c r="E592" s="33" t="str">
        <f t="shared" si="15"/>
        <v>02:20</v>
      </c>
      <c r="F592" s="12">
        <v>96.3</v>
      </c>
      <c r="G592" s="12">
        <v>103</v>
      </c>
      <c r="H592" s="12">
        <v>111.28</v>
      </c>
      <c r="I592" s="12">
        <v>101.64999999999999</v>
      </c>
      <c r="J592" s="12">
        <v>104.86</v>
      </c>
      <c r="K592" s="12">
        <v>121</v>
      </c>
      <c r="L592" s="12">
        <v>97</v>
      </c>
      <c r="M592" s="12">
        <v>103.78999999999999</v>
      </c>
      <c r="N592" s="13">
        <v>104.86</v>
      </c>
      <c r="O592" s="17" t="s">
        <v>137</v>
      </c>
      <c r="P592" s="14" t="s">
        <v>12</v>
      </c>
      <c r="Q592" s="14" t="s">
        <v>15</v>
      </c>
      <c r="R592" s="14" t="s">
        <v>17</v>
      </c>
      <c r="S592" s="14" t="s">
        <v>143</v>
      </c>
    </row>
    <row r="593" spans="1:19" hidden="1" x14ac:dyDescent="0.3">
      <c r="A593" s="11">
        <v>44634.515266203707</v>
      </c>
      <c r="B593" s="11"/>
      <c r="C593" s="15">
        <v>44634</v>
      </c>
      <c r="D593" s="16">
        <v>0.51526620370370368</v>
      </c>
      <c r="E593" s="33" t="str">
        <f t="shared" si="15"/>
        <v>02:21</v>
      </c>
      <c r="F593" s="12">
        <v>85</v>
      </c>
      <c r="G593" s="12">
        <v>85.56</v>
      </c>
      <c r="H593" s="12">
        <v>96.72</v>
      </c>
      <c r="I593" s="12">
        <v>88.35</v>
      </c>
      <c r="J593" s="12">
        <v>91.14</v>
      </c>
      <c r="K593" s="12">
        <v>84.63000000000001</v>
      </c>
      <c r="L593" s="12">
        <v>99.51</v>
      </c>
      <c r="M593" s="12">
        <v>101</v>
      </c>
      <c r="N593" s="13">
        <v>91.488749999999996</v>
      </c>
      <c r="O593" s="17" t="s">
        <v>137</v>
      </c>
      <c r="P593" s="14" t="s">
        <v>12</v>
      </c>
      <c r="Q593" s="14" t="s">
        <v>15</v>
      </c>
      <c r="R593" s="14" t="s">
        <v>17</v>
      </c>
      <c r="S593" s="14" t="s">
        <v>143</v>
      </c>
    </row>
    <row r="594" spans="1:19" hidden="1" x14ac:dyDescent="0.3">
      <c r="A594" s="11">
        <v>44634.515960648147</v>
      </c>
      <c r="B594" s="11"/>
      <c r="C594" s="15">
        <v>44634</v>
      </c>
      <c r="D594" s="16">
        <v>0.51596064814814813</v>
      </c>
      <c r="E594" s="33" t="str">
        <f t="shared" si="15"/>
        <v>02:22</v>
      </c>
      <c r="F594" s="12">
        <v>87</v>
      </c>
      <c r="G594" s="12">
        <v>83.413333333333341</v>
      </c>
      <c r="H594" s="12">
        <v>94.293333333333337</v>
      </c>
      <c r="I594" s="12">
        <v>86.13333333333334</v>
      </c>
      <c r="J594" s="12">
        <v>88.853333333333339</v>
      </c>
      <c r="K594" s="12">
        <v>81</v>
      </c>
      <c r="L594" s="12">
        <v>97.01333333333335</v>
      </c>
      <c r="M594" s="12">
        <v>104</v>
      </c>
      <c r="N594" s="13">
        <v>90.213333333333338</v>
      </c>
      <c r="O594" s="17" t="s">
        <v>137</v>
      </c>
      <c r="P594" s="14" t="s">
        <v>12</v>
      </c>
      <c r="Q594" s="14" t="s">
        <v>15</v>
      </c>
      <c r="R594" s="14" t="s">
        <v>17</v>
      </c>
      <c r="S594" s="14" t="s">
        <v>143</v>
      </c>
    </row>
    <row r="595" spans="1:19" hidden="1" x14ac:dyDescent="0.3">
      <c r="A595" s="11">
        <v>44634.516655092593</v>
      </c>
      <c r="B595" s="11"/>
      <c r="C595" s="15">
        <v>44634</v>
      </c>
      <c r="D595" s="16">
        <v>0.51665509259259257</v>
      </c>
      <c r="E595" s="33" t="str">
        <f t="shared" si="15"/>
        <v>02:23</v>
      </c>
      <c r="F595" s="12">
        <v>90</v>
      </c>
      <c r="G595" s="12">
        <v>89.240000000000009</v>
      </c>
      <c r="H595" s="12">
        <v>100.88000000000001</v>
      </c>
      <c r="I595" s="12">
        <v>92.149999999999991</v>
      </c>
      <c r="J595" s="12">
        <v>95.06</v>
      </c>
      <c r="K595" s="12">
        <v>88.27</v>
      </c>
      <c r="L595" s="12">
        <v>103.79</v>
      </c>
      <c r="M595" s="12">
        <v>104</v>
      </c>
      <c r="N595" s="13">
        <v>95.423749999999998</v>
      </c>
      <c r="O595" s="17" t="s">
        <v>137</v>
      </c>
      <c r="P595" s="14" t="s">
        <v>12</v>
      </c>
      <c r="Q595" s="14" t="s">
        <v>15</v>
      </c>
      <c r="R595" s="14" t="s">
        <v>17</v>
      </c>
      <c r="S595" s="14" t="s">
        <v>143</v>
      </c>
    </row>
    <row r="596" spans="1:19" hidden="1" x14ac:dyDescent="0.3">
      <c r="A596" s="11">
        <v>44634.51734953704</v>
      </c>
      <c r="B596" s="11"/>
      <c r="C596" s="15">
        <v>44634</v>
      </c>
      <c r="D596" s="16">
        <v>0.51734953703703701</v>
      </c>
      <c r="E596" s="33" t="str">
        <f t="shared" si="15"/>
        <v>02:24</v>
      </c>
      <c r="F596" s="12">
        <v>92</v>
      </c>
      <c r="G596" s="12">
        <v>92</v>
      </c>
      <c r="H596" s="12">
        <v>104</v>
      </c>
      <c r="I596" s="12">
        <v>95</v>
      </c>
      <c r="J596" s="12">
        <v>98</v>
      </c>
      <c r="K596" s="12">
        <v>91</v>
      </c>
      <c r="L596" s="12">
        <v>107</v>
      </c>
      <c r="M596" s="12">
        <v>108</v>
      </c>
      <c r="N596" s="13">
        <v>98.375</v>
      </c>
      <c r="O596" s="17" t="s">
        <v>137</v>
      </c>
      <c r="P596" s="14" t="s">
        <v>12</v>
      </c>
      <c r="Q596" s="14" t="s">
        <v>15</v>
      </c>
      <c r="R596" s="14" t="s">
        <v>17</v>
      </c>
      <c r="S596" s="14" t="s">
        <v>143</v>
      </c>
    </row>
    <row r="597" spans="1:19" hidden="1" x14ac:dyDescent="0.3">
      <c r="A597" s="11">
        <v>44634.518043981479</v>
      </c>
      <c r="B597" s="11"/>
      <c r="C597" s="15">
        <v>44634</v>
      </c>
      <c r="D597" s="16">
        <v>0.51804398148148145</v>
      </c>
      <c r="E597" s="33" t="str">
        <f t="shared" si="15"/>
        <v>02:25</v>
      </c>
      <c r="F597" s="12">
        <v>91</v>
      </c>
      <c r="G597" s="12">
        <v>86.94</v>
      </c>
      <c r="H597" s="12">
        <v>98.28</v>
      </c>
      <c r="I597" s="12">
        <v>89.774999999999991</v>
      </c>
      <c r="J597" s="12">
        <v>92.61</v>
      </c>
      <c r="K597" s="12">
        <v>85.995000000000005</v>
      </c>
      <c r="L597" s="12">
        <v>101.11500000000001</v>
      </c>
      <c r="M597" s="12">
        <v>98</v>
      </c>
      <c r="N597" s="13">
        <v>92.964375000000004</v>
      </c>
      <c r="O597" s="17" t="s">
        <v>137</v>
      </c>
      <c r="P597" s="14" t="s">
        <v>12</v>
      </c>
      <c r="Q597" s="14" t="s">
        <v>15</v>
      </c>
      <c r="R597" s="14" t="s">
        <v>17</v>
      </c>
      <c r="S597" s="14" t="s">
        <v>143</v>
      </c>
    </row>
    <row r="598" spans="1:19" hidden="1" x14ac:dyDescent="0.3">
      <c r="A598" s="11">
        <v>44634.518055555556</v>
      </c>
      <c r="B598" s="11"/>
      <c r="C598" s="15">
        <v>44634</v>
      </c>
      <c r="D598" s="16">
        <v>0.5180555555555556</v>
      </c>
      <c r="E598" s="33" t="str">
        <f t="shared" si="15"/>
        <v>02:25</v>
      </c>
      <c r="F598" s="12">
        <v>85.5</v>
      </c>
      <c r="G598" s="12">
        <v>99</v>
      </c>
      <c r="H598" s="12">
        <v>98.8</v>
      </c>
      <c r="I598" s="12">
        <v>90.25</v>
      </c>
      <c r="J598" s="12">
        <v>93.1</v>
      </c>
      <c r="K598" s="12">
        <v>96</v>
      </c>
      <c r="L598" s="12">
        <v>90</v>
      </c>
      <c r="M598" s="12">
        <v>92.149999999999991</v>
      </c>
      <c r="N598" s="13">
        <v>93.1</v>
      </c>
      <c r="O598" s="17" t="s">
        <v>137</v>
      </c>
      <c r="P598" s="14" t="s">
        <v>12</v>
      </c>
      <c r="Q598" s="14" t="s">
        <v>15</v>
      </c>
      <c r="R598" s="14" t="s">
        <v>17</v>
      </c>
      <c r="S598" s="14" t="s">
        <v>143</v>
      </c>
    </row>
    <row r="599" spans="1:19" hidden="1" x14ac:dyDescent="0.3">
      <c r="A599" s="11">
        <v>44634.518738425926</v>
      </c>
      <c r="B599" s="11"/>
      <c r="C599" s="15">
        <v>44634</v>
      </c>
      <c r="D599" s="16">
        <v>0.51873842592592589</v>
      </c>
      <c r="E599" s="33" t="str">
        <f t="shared" si="15"/>
        <v>02:26</v>
      </c>
      <c r="F599" s="12">
        <v>93</v>
      </c>
      <c r="G599" s="12">
        <v>90.62</v>
      </c>
      <c r="H599" s="12">
        <v>102.44</v>
      </c>
      <c r="I599" s="12">
        <v>93.574999999999989</v>
      </c>
      <c r="J599" s="12">
        <v>96.53</v>
      </c>
      <c r="K599" s="12">
        <v>89.635000000000005</v>
      </c>
      <c r="L599" s="12">
        <v>105.39500000000001</v>
      </c>
      <c r="M599" s="12">
        <v>104</v>
      </c>
      <c r="N599" s="13">
        <v>96.899374999999992</v>
      </c>
      <c r="O599" s="17" t="s">
        <v>137</v>
      </c>
      <c r="P599" s="14" t="s">
        <v>12</v>
      </c>
      <c r="Q599" s="14" t="s">
        <v>15</v>
      </c>
      <c r="R599" s="14" t="s">
        <v>17</v>
      </c>
      <c r="S599" s="14" t="s">
        <v>143</v>
      </c>
    </row>
    <row r="600" spans="1:19" hidden="1" x14ac:dyDescent="0.3">
      <c r="A600" s="11">
        <v>44634.519432870373</v>
      </c>
      <c r="B600" s="11"/>
      <c r="C600" s="15">
        <v>44634</v>
      </c>
      <c r="D600" s="16">
        <v>0.51943287037037034</v>
      </c>
      <c r="E600" s="33" t="str">
        <f t="shared" si="15"/>
        <v>02:27</v>
      </c>
      <c r="F600" s="12">
        <v>93</v>
      </c>
      <c r="G600" s="12">
        <v>95.22</v>
      </c>
      <c r="H600" s="12">
        <v>107.64</v>
      </c>
      <c r="I600" s="12">
        <v>98.324999999999989</v>
      </c>
      <c r="J600" s="12">
        <v>101.42999999999999</v>
      </c>
      <c r="K600" s="12">
        <v>94.185000000000002</v>
      </c>
      <c r="L600" s="12">
        <v>110.745</v>
      </c>
      <c r="M600" s="12">
        <v>114</v>
      </c>
      <c r="N600" s="13">
        <v>101.81812499999999</v>
      </c>
      <c r="O600" s="17" t="s">
        <v>137</v>
      </c>
      <c r="P600" s="14" t="s">
        <v>12</v>
      </c>
      <c r="Q600" s="14" t="s">
        <v>15</v>
      </c>
      <c r="R600" s="14" t="s">
        <v>17</v>
      </c>
      <c r="S600" s="14" t="s">
        <v>143</v>
      </c>
    </row>
    <row r="601" spans="1:19" hidden="1" x14ac:dyDescent="0.3">
      <c r="A601" s="11">
        <v>44634.520127314812</v>
      </c>
      <c r="B601" s="11"/>
      <c r="C601" s="15">
        <v>44634</v>
      </c>
      <c r="D601" s="16">
        <v>0.52012731481481478</v>
      </c>
      <c r="E601" s="33" t="str">
        <f t="shared" si="15"/>
        <v>02:28</v>
      </c>
      <c r="F601" s="12">
        <v>93</v>
      </c>
      <c r="G601" s="12">
        <v>89.7</v>
      </c>
      <c r="H601" s="12">
        <v>101.4</v>
      </c>
      <c r="I601" s="12">
        <v>92.625</v>
      </c>
      <c r="J601" s="12">
        <v>95.55</v>
      </c>
      <c r="K601" s="12">
        <v>88.725000000000009</v>
      </c>
      <c r="L601" s="12">
        <v>104.325</v>
      </c>
      <c r="M601" s="12">
        <v>102</v>
      </c>
      <c r="N601" s="13">
        <v>95.915625000000006</v>
      </c>
      <c r="O601" s="17" t="s">
        <v>137</v>
      </c>
      <c r="P601" s="14" t="s">
        <v>12</v>
      </c>
      <c r="Q601" s="14" t="s">
        <v>15</v>
      </c>
      <c r="R601" s="14" t="s">
        <v>17</v>
      </c>
      <c r="S601" s="14" t="s">
        <v>143</v>
      </c>
    </row>
    <row r="602" spans="1:19" hidden="1" x14ac:dyDescent="0.3">
      <c r="A602" s="11">
        <v>44634.520821759259</v>
      </c>
      <c r="B602" s="11"/>
      <c r="C602" s="15">
        <v>44634</v>
      </c>
      <c r="D602" s="16">
        <v>0.52082175925925933</v>
      </c>
      <c r="E602" s="33" t="str">
        <f t="shared" si="15"/>
        <v>02:29</v>
      </c>
      <c r="F602" s="12">
        <v>102</v>
      </c>
      <c r="G602" s="12">
        <v>89.7</v>
      </c>
      <c r="H602" s="12">
        <v>101.4</v>
      </c>
      <c r="I602" s="12">
        <v>92.625</v>
      </c>
      <c r="J602" s="12">
        <v>95.55</v>
      </c>
      <c r="K602" s="12">
        <v>88.725000000000009</v>
      </c>
      <c r="L602" s="12">
        <v>104.325</v>
      </c>
      <c r="M602" s="12">
        <v>93</v>
      </c>
      <c r="N602" s="13">
        <v>95.915625000000006</v>
      </c>
      <c r="O602" s="17" t="s">
        <v>137</v>
      </c>
      <c r="P602" s="14" t="s">
        <v>12</v>
      </c>
      <c r="Q602" s="14" t="s">
        <v>15</v>
      </c>
      <c r="R602" s="14" t="s">
        <v>17</v>
      </c>
      <c r="S602" s="14" t="s">
        <v>143</v>
      </c>
    </row>
    <row r="603" spans="1:19" hidden="1" x14ac:dyDescent="0.3">
      <c r="A603" s="11">
        <v>44634.521516203706</v>
      </c>
      <c r="B603" s="11"/>
      <c r="C603" s="15">
        <v>44634</v>
      </c>
      <c r="D603" s="16">
        <v>0.52151620370370366</v>
      </c>
      <c r="E603" s="33" t="str">
        <f t="shared" si="15"/>
        <v>02:30</v>
      </c>
      <c r="F603" s="12">
        <v>119</v>
      </c>
      <c r="G603" s="12">
        <v>92.92</v>
      </c>
      <c r="H603" s="12">
        <v>105.04</v>
      </c>
      <c r="I603" s="12">
        <v>95.949999999999989</v>
      </c>
      <c r="J603" s="12">
        <v>98.98</v>
      </c>
      <c r="K603" s="12">
        <v>91.91</v>
      </c>
      <c r="L603" s="12">
        <v>108.07000000000001</v>
      </c>
      <c r="M603" s="12">
        <v>83</v>
      </c>
      <c r="N603" s="13">
        <v>99.358750000000015</v>
      </c>
      <c r="O603" s="17" t="s">
        <v>137</v>
      </c>
      <c r="P603" s="14" t="s">
        <v>12</v>
      </c>
      <c r="Q603" s="14" t="s">
        <v>15</v>
      </c>
      <c r="R603" s="14" t="s">
        <v>17</v>
      </c>
      <c r="S603" s="14" t="s">
        <v>143</v>
      </c>
    </row>
    <row r="604" spans="1:19" hidden="1" x14ac:dyDescent="0.3">
      <c r="A604" s="11">
        <v>44634.521527777775</v>
      </c>
      <c r="B604" s="11"/>
      <c r="C604" s="15">
        <v>44634</v>
      </c>
      <c r="D604" s="16">
        <v>0.52152777777777781</v>
      </c>
      <c r="E604" s="33" t="str">
        <f t="shared" si="15"/>
        <v>02:30</v>
      </c>
      <c r="F604" s="12">
        <v>78.599999999999994</v>
      </c>
      <c r="G604" s="12">
        <v>83</v>
      </c>
      <c r="H604" s="12">
        <v>90.826666666666668</v>
      </c>
      <c r="I604" s="12">
        <v>82.966666666666654</v>
      </c>
      <c r="J604" s="12">
        <v>85.586666666666659</v>
      </c>
      <c r="K604" s="12">
        <v>95</v>
      </c>
      <c r="L604" s="12">
        <v>84</v>
      </c>
      <c r="M604" s="12">
        <v>84.713333333333324</v>
      </c>
      <c r="N604" s="13">
        <v>85.586666666666673</v>
      </c>
      <c r="O604" s="17" t="s">
        <v>137</v>
      </c>
      <c r="P604" s="14" t="s">
        <v>12</v>
      </c>
      <c r="Q604" s="14" t="s">
        <v>15</v>
      </c>
      <c r="R604" s="14" t="s">
        <v>17</v>
      </c>
      <c r="S604" s="14" t="s">
        <v>143</v>
      </c>
    </row>
    <row r="605" spans="1:19" hidden="1" x14ac:dyDescent="0.3">
      <c r="A605" s="11">
        <v>44634.522210648145</v>
      </c>
      <c r="B605" s="11"/>
      <c r="C605" s="15">
        <v>44634</v>
      </c>
      <c r="D605" s="16">
        <v>0.52221064814814822</v>
      </c>
      <c r="E605" s="33" t="str">
        <f t="shared" si="15"/>
        <v>02:31</v>
      </c>
      <c r="F605" s="12">
        <v>136</v>
      </c>
      <c r="G605" s="12">
        <v>101.2</v>
      </c>
      <c r="H605" s="12">
        <v>114.4</v>
      </c>
      <c r="I605" s="12">
        <v>104.5</v>
      </c>
      <c r="J605" s="12">
        <v>107.8</v>
      </c>
      <c r="K605" s="12">
        <v>100.10000000000001</v>
      </c>
      <c r="L605" s="12">
        <v>117.7</v>
      </c>
      <c r="M605" s="12">
        <v>84</v>
      </c>
      <c r="N605" s="13">
        <v>108.21250000000001</v>
      </c>
      <c r="O605" s="17" t="s">
        <v>137</v>
      </c>
      <c r="P605" s="14" t="s">
        <v>12</v>
      </c>
      <c r="Q605" s="14" t="s">
        <v>15</v>
      </c>
      <c r="R605" s="14" t="s">
        <v>17</v>
      </c>
      <c r="S605" s="14" t="s">
        <v>143</v>
      </c>
    </row>
    <row r="606" spans="1:19" hidden="1" x14ac:dyDescent="0.3">
      <c r="A606" s="11">
        <v>44634.522615740738</v>
      </c>
      <c r="B606" s="11"/>
      <c r="C606" s="15">
        <v>44634</v>
      </c>
      <c r="D606" s="16">
        <v>0.52261574074074069</v>
      </c>
      <c r="E606" s="33" t="str">
        <f t="shared" si="15"/>
        <v>02:31</v>
      </c>
      <c r="F606" s="12">
        <v>138</v>
      </c>
      <c r="G606" s="12">
        <v>126.96000000000001</v>
      </c>
      <c r="H606" s="12">
        <v>143.52000000000001</v>
      </c>
      <c r="I606" s="12">
        <v>131.1</v>
      </c>
      <c r="J606" s="12">
        <v>135.24</v>
      </c>
      <c r="K606" s="12">
        <v>125.58</v>
      </c>
      <c r="L606" s="12">
        <v>147.66</v>
      </c>
      <c r="M606" s="12">
        <v>133.85999999999999</v>
      </c>
      <c r="N606" s="13">
        <v>135.24</v>
      </c>
      <c r="O606" s="17" t="s">
        <v>137</v>
      </c>
      <c r="P606" s="14" t="s">
        <v>12</v>
      </c>
      <c r="Q606" s="14" t="s">
        <v>15</v>
      </c>
      <c r="R606" s="14" t="s">
        <v>18</v>
      </c>
      <c r="S606" s="14" t="s">
        <v>143</v>
      </c>
    </row>
    <row r="607" spans="1:19" hidden="1" x14ac:dyDescent="0.3">
      <c r="A607" s="11">
        <v>44634.522905092592</v>
      </c>
      <c r="B607" s="11"/>
      <c r="C607" s="15">
        <v>44634</v>
      </c>
      <c r="D607" s="16">
        <v>0.52290509259259255</v>
      </c>
      <c r="E607" s="33" t="str">
        <f t="shared" si="15"/>
        <v>02:32</v>
      </c>
      <c r="F607" s="12">
        <v>138</v>
      </c>
      <c r="G607" s="12">
        <v>101.2</v>
      </c>
      <c r="H607" s="12">
        <v>114.4</v>
      </c>
      <c r="I607" s="12">
        <v>104.5</v>
      </c>
      <c r="J607" s="12">
        <v>107.8</v>
      </c>
      <c r="K607" s="12">
        <v>100.10000000000001</v>
      </c>
      <c r="L607" s="12">
        <v>117.7</v>
      </c>
      <c r="M607" s="12">
        <v>82</v>
      </c>
      <c r="N607" s="13">
        <v>108.21250000000001</v>
      </c>
      <c r="O607" s="17" t="s">
        <v>137</v>
      </c>
      <c r="P607" s="14" t="s">
        <v>12</v>
      </c>
      <c r="Q607" s="14" t="s">
        <v>15</v>
      </c>
      <c r="R607" s="14" t="s">
        <v>17</v>
      </c>
      <c r="S607" s="14" t="s">
        <v>143</v>
      </c>
    </row>
    <row r="608" spans="1:19" hidden="1" x14ac:dyDescent="0.3">
      <c r="A608" s="11">
        <v>44634.523599537039</v>
      </c>
      <c r="B608" s="11"/>
      <c r="C608" s="15">
        <v>44634</v>
      </c>
      <c r="D608" s="16">
        <v>0.5235995370370371</v>
      </c>
      <c r="E608" s="33" t="str">
        <f t="shared" si="15"/>
        <v>02:33</v>
      </c>
      <c r="F608" s="12">
        <v>111</v>
      </c>
      <c r="G608" s="12">
        <v>88.78</v>
      </c>
      <c r="H608" s="12">
        <v>100.36</v>
      </c>
      <c r="I608" s="12">
        <v>91.674999999999997</v>
      </c>
      <c r="J608" s="12">
        <v>94.57</v>
      </c>
      <c r="K608" s="12">
        <v>87.814999999999998</v>
      </c>
      <c r="L608" s="12">
        <v>103.25500000000001</v>
      </c>
      <c r="M608" s="12">
        <v>82</v>
      </c>
      <c r="N608" s="13">
        <v>94.931875000000005</v>
      </c>
      <c r="O608" s="17" t="s">
        <v>137</v>
      </c>
      <c r="P608" s="14" t="s">
        <v>12</v>
      </c>
      <c r="Q608" s="14" t="s">
        <v>15</v>
      </c>
      <c r="R608" s="14" t="s">
        <v>17</v>
      </c>
      <c r="S608" s="14" t="s">
        <v>143</v>
      </c>
    </row>
    <row r="609" spans="1:19" hidden="1" x14ac:dyDescent="0.3">
      <c r="A609" s="11">
        <v>44634.524293981478</v>
      </c>
      <c r="B609" s="11"/>
      <c r="C609" s="15">
        <v>44634</v>
      </c>
      <c r="D609" s="16">
        <v>0.52429398148148143</v>
      </c>
      <c r="E609" s="33" t="str">
        <f t="shared" si="15"/>
        <v>02:34</v>
      </c>
      <c r="F609" s="12">
        <v>111</v>
      </c>
      <c r="G609" s="12">
        <v>92</v>
      </c>
      <c r="H609" s="12">
        <v>104</v>
      </c>
      <c r="I609" s="12">
        <v>95</v>
      </c>
      <c r="J609" s="12">
        <v>98</v>
      </c>
      <c r="K609" s="12">
        <v>91</v>
      </c>
      <c r="L609" s="12">
        <v>107</v>
      </c>
      <c r="M609" s="12">
        <v>89</v>
      </c>
      <c r="N609" s="13">
        <v>98.375</v>
      </c>
      <c r="O609" s="17" t="s">
        <v>137</v>
      </c>
      <c r="P609" s="14" t="s">
        <v>12</v>
      </c>
      <c r="Q609" s="14" t="s">
        <v>15</v>
      </c>
      <c r="R609" s="14" t="s">
        <v>17</v>
      </c>
      <c r="S609" s="14" t="s">
        <v>143</v>
      </c>
    </row>
    <row r="610" spans="1:19" hidden="1" x14ac:dyDescent="0.3">
      <c r="A610" s="11">
        <v>44634.524988425925</v>
      </c>
      <c r="B610" s="11"/>
      <c r="C610" s="15">
        <v>44634</v>
      </c>
      <c r="D610" s="16">
        <v>0.52498842592592598</v>
      </c>
      <c r="E610" s="33" t="str">
        <f t="shared" si="15"/>
        <v>02:35</v>
      </c>
      <c r="F610" s="12">
        <v>120</v>
      </c>
      <c r="G610" s="12">
        <v>110.4</v>
      </c>
      <c r="H610" s="12">
        <v>124.80000000000001</v>
      </c>
      <c r="I610" s="12">
        <v>114</v>
      </c>
      <c r="J610" s="12">
        <v>117.6</v>
      </c>
      <c r="K610" s="12">
        <v>109.2</v>
      </c>
      <c r="L610" s="12">
        <v>128.4</v>
      </c>
      <c r="M610" s="12">
        <v>116.39999999999999</v>
      </c>
      <c r="N610" s="13">
        <v>117.60000000000001</v>
      </c>
      <c r="O610" s="17" t="s">
        <v>137</v>
      </c>
      <c r="P610" s="14" t="s">
        <v>12</v>
      </c>
      <c r="Q610" s="14" t="s">
        <v>15</v>
      </c>
      <c r="R610" s="14" t="s">
        <v>17</v>
      </c>
      <c r="S610" s="14" t="s">
        <v>143</v>
      </c>
    </row>
    <row r="611" spans="1:19" hidden="1" x14ac:dyDescent="0.3">
      <c r="A611" s="11">
        <v>44634.525000000001</v>
      </c>
      <c r="B611" s="11"/>
      <c r="C611" s="15">
        <v>44634</v>
      </c>
      <c r="D611" s="16">
        <v>0.52500000000000002</v>
      </c>
      <c r="E611" s="33" t="str">
        <f t="shared" si="15"/>
        <v>02:35</v>
      </c>
      <c r="F611" s="12">
        <v>85.8</v>
      </c>
      <c r="G611" s="12">
        <v>105</v>
      </c>
      <c r="H611" s="12">
        <v>99.146666666666661</v>
      </c>
      <c r="I611" s="12">
        <v>90.566666666666663</v>
      </c>
      <c r="J611" s="12">
        <v>93.426666666666662</v>
      </c>
      <c r="K611" s="12">
        <v>94</v>
      </c>
      <c r="L611" s="12">
        <v>87</v>
      </c>
      <c r="M611" s="12">
        <v>92.473333333333329</v>
      </c>
      <c r="N611" s="13">
        <v>93.426666666666677</v>
      </c>
      <c r="O611" s="17" t="s">
        <v>137</v>
      </c>
      <c r="P611" s="14" t="s">
        <v>12</v>
      </c>
      <c r="Q611" s="14" t="s">
        <v>15</v>
      </c>
      <c r="R611" s="14" t="s">
        <v>17</v>
      </c>
      <c r="S611" s="14" t="s">
        <v>143</v>
      </c>
    </row>
    <row r="612" spans="1:19" hidden="1" x14ac:dyDescent="0.3">
      <c r="A612" s="11">
        <v>44634.525682870371</v>
      </c>
      <c r="B612" s="11"/>
      <c r="C612" s="15">
        <v>44634</v>
      </c>
      <c r="D612" s="16">
        <v>0.52568287037037031</v>
      </c>
      <c r="E612" s="33" t="str">
        <f t="shared" si="15"/>
        <v>02:36</v>
      </c>
      <c r="F612" s="12">
        <v>115</v>
      </c>
      <c r="G612" s="12">
        <v>94.76</v>
      </c>
      <c r="H612" s="12">
        <v>107.12</v>
      </c>
      <c r="I612" s="12">
        <v>97.85</v>
      </c>
      <c r="J612" s="12">
        <v>100.94</v>
      </c>
      <c r="K612" s="12">
        <v>93.73</v>
      </c>
      <c r="L612" s="12">
        <v>110.21000000000001</v>
      </c>
      <c r="M612" s="12">
        <v>91</v>
      </c>
      <c r="N612" s="13">
        <v>101.32625000000002</v>
      </c>
      <c r="O612" s="17" t="s">
        <v>137</v>
      </c>
      <c r="P612" s="14" t="s">
        <v>12</v>
      </c>
      <c r="Q612" s="14" t="s">
        <v>15</v>
      </c>
      <c r="R612" s="14" t="s">
        <v>17</v>
      </c>
      <c r="S612" s="14" t="s">
        <v>143</v>
      </c>
    </row>
    <row r="613" spans="1:19" hidden="1" x14ac:dyDescent="0.3">
      <c r="A613" s="11">
        <v>44634.526377314818</v>
      </c>
      <c r="B613" s="11"/>
      <c r="C613" s="15">
        <v>44634</v>
      </c>
      <c r="D613" s="16">
        <v>0.52637731481481487</v>
      </c>
      <c r="E613" s="33" t="str">
        <f t="shared" si="15"/>
        <v>02:37</v>
      </c>
      <c r="F613" s="12">
        <v>110</v>
      </c>
      <c r="G613" s="12">
        <v>92.92</v>
      </c>
      <c r="H613" s="12">
        <v>105.04</v>
      </c>
      <c r="I613" s="12">
        <v>95.949999999999989</v>
      </c>
      <c r="J613" s="12">
        <v>98.98</v>
      </c>
      <c r="K613" s="12">
        <v>91.91</v>
      </c>
      <c r="L613" s="12">
        <v>108.07000000000001</v>
      </c>
      <c r="M613" s="12">
        <v>92</v>
      </c>
      <c r="N613" s="13">
        <v>99.358750000000015</v>
      </c>
      <c r="O613" s="17" t="s">
        <v>137</v>
      </c>
      <c r="P613" s="14" t="s">
        <v>12</v>
      </c>
      <c r="Q613" s="14" t="s">
        <v>15</v>
      </c>
      <c r="R613" s="14" t="s">
        <v>17</v>
      </c>
      <c r="S613" s="14" t="s">
        <v>143</v>
      </c>
    </row>
    <row r="614" spans="1:19" hidden="1" x14ac:dyDescent="0.3">
      <c r="A614" s="11">
        <v>44634.527071759258</v>
      </c>
      <c r="B614" s="11"/>
      <c r="C614" s="15">
        <v>44634</v>
      </c>
      <c r="D614" s="16">
        <v>0.5270717592592592</v>
      </c>
      <c r="E614" s="33" t="str">
        <f t="shared" si="15"/>
        <v>02:38</v>
      </c>
      <c r="F614" s="12">
        <v>106</v>
      </c>
      <c r="G614" s="12">
        <v>89.240000000000009</v>
      </c>
      <c r="H614" s="12">
        <v>100.88000000000001</v>
      </c>
      <c r="I614" s="12">
        <v>92.149999999999991</v>
      </c>
      <c r="J614" s="12">
        <v>95.06</v>
      </c>
      <c r="K614" s="12">
        <v>88.27</v>
      </c>
      <c r="L614" s="12">
        <v>103.79</v>
      </c>
      <c r="M614" s="12">
        <v>88</v>
      </c>
      <c r="N614" s="13">
        <v>95.423749999999998</v>
      </c>
      <c r="O614" s="17" t="s">
        <v>137</v>
      </c>
      <c r="P614" s="14" t="s">
        <v>12</v>
      </c>
      <c r="Q614" s="14" t="s">
        <v>15</v>
      </c>
      <c r="R614" s="14" t="s">
        <v>17</v>
      </c>
      <c r="S614" s="14" t="s">
        <v>143</v>
      </c>
    </row>
    <row r="615" spans="1:19" hidden="1" x14ac:dyDescent="0.3">
      <c r="A615" s="11">
        <v>44634.527766203704</v>
      </c>
      <c r="B615" s="11"/>
      <c r="C615" s="15">
        <v>44634</v>
      </c>
      <c r="D615" s="16">
        <v>0.52776620370370375</v>
      </c>
      <c r="E615" s="33" t="str">
        <f t="shared" si="15"/>
        <v>02:39</v>
      </c>
      <c r="F615" s="12">
        <v>110</v>
      </c>
      <c r="G615" s="12">
        <v>90.160000000000011</v>
      </c>
      <c r="H615" s="12">
        <v>101.92</v>
      </c>
      <c r="I615" s="12">
        <v>93.1</v>
      </c>
      <c r="J615" s="12">
        <v>96.039999999999992</v>
      </c>
      <c r="K615" s="12">
        <v>89.18</v>
      </c>
      <c r="L615" s="12">
        <v>104.86</v>
      </c>
      <c r="M615" s="12">
        <v>86</v>
      </c>
      <c r="N615" s="13">
        <v>96.407500000000013</v>
      </c>
      <c r="O615" s="17" t="s">
        <v>137</v>
      </c>
      <c r="P615" s="14" t="s">
        <v>12</v>
      </c>
      <c r="Q615" s="14" t="s">
        <v>15</v>
      </c>
      <c r="R615" s="14" t="s">
        <v>17</v>
      </c>
      <c r="S615" s="14" t="s">
        <v>143</v>
      </c>
    </row>
    <row r="616" spans="1:19" hidden="1" x14ac:dyDescent="0.3">
      <c r="A616" s="11">
        <v>44634.528460648151</v>
      </c>
      <c r="B616" s="11"/>
      <c r="C616" s="15">
        <v>44634</v>
      </c>
      <c r="D616" s="16">
        <v>0.52846064814814808</v>
      </c>
      <c r="E616" s="33" t="str">
        <f t="shared" si="15"/>
        <v>02:40</v>
      </c>
      <c r="F616" s="12">
        <v>111</v>
      </c>
      <c r="G616" s="12">
        <v>91.08</v>
      </c>
      <c r="H616" s="12">
        <v>102.96000000000001</v>
      </c>
      <c r="I616" s="12">
        <v>94.05</v>
      </c>
      <c r="J616" s="12">
        <v>97.02</v>
      </c>
      <c r="K616" s="12">
        <v>90.09</v>
      </c>
      <c r="L616" s="12">
        <v>105.93</v>
      </c>
      <c r="M616" s="12">
        <v>87</v>
      </c>
      <c r="N616" s="13">
        <v>97.391249999999985</v>
      </c>
      <c r="O616" s="17" t="s">
        <v>137</v>
      </c>
      <c r="P616" s="14" t="s">
        <v>12</v>
      </c>
      <c r="Q616" s="14" t="s">
        <v>15</v>
      </c>
      <c r="R616" s="14" t="s">
        <v>17</v>
      </c>
      <c r="S616" s="14" t="s">
        <v>143</v>
      </c>
    </row>
    <row r="617" spans="1:19" hidden="1" x14ac:dyDescent="0.3">
      <c r="A617" s="11">
        <v>44634.52847222222</v>
      </c>
      <c r="B617" s="11"/>
      <c r="C617" s="15">
        <v>44634</v>
      </c>
      <c r="D617" s="16">
        <v>0.52847222222222223</v>
      </c>
      <c r="E617" s="33" t="str">
        <f t="shared" si="15"/>
        <v>02:40</v>
      </c>
      <c r="F617" s="12">
        <v>88.800000000000011</v>
      </c>
      <c r="G617" s="12">
        <v>109</v>
      </c>
      <c r="H617" s="12">
        <v>102.61333333333334</v>
      </c>
      <c r="I617" s="12">
        <v>93.733333333333334</v>
      </c>
      <c r="J617" s="12">
        <v>96.693333333333342</v>
      </c>
      <c r="K617" s="12">
        <v>92</v>
      </c>
      <c r="L617" s="12">
        <v>95</v>
      </c>
      <c r="M617" s="12">
        <v>95.706666666666663</v>
      </c>
      <c r="N617" s="13">
        <v>96.693333333333342</v>
      </c>
      <c r="O617" s="17" t="s">
        <v>137</v>
      </c>
      <c r="P617" s="14" t="s">
        <v>12</v>
      </c>
      <c r="Q617" s="14" t="s">
        <v>15</v>
      </c>
      <c r="R617" s="14" t="s">
        <v>17</v>
      </c>
      <c r="S617" s="14" t="s">
        <v>143</v>
      </c>
    </row>
    <row r="618" spans="1:19" hidden="1" x14ac:dyDescent="0.3">
      <c r="A618" s="11">
        <v>44634.52915509259</v>
      </c>
      <c r="B618" s="11"/>
      <c r="C618" s="15">
        <v>44634</v>
      </c>
      <c r="D618" s="16">
        <v>0.52915509259259264</v>
      </c>
      <c r="E618" s="33" t="str">
        <f t="shared" si="15"/>
        <v>02:41</v>
      </c>
      <c r="F618" s="12">
        <v>114</v>
      </c>
      <c r="G618" s="12">
        <v>91.08</v>
      </c>
      <c r="H618" s="12">
        <v>102.96000000000001</v>
      </c>
      <c r="I618" s="12">
        <v>94.05</v>
      </c>
      <c r="J618" s="12">
        <v>97.02</v>
      </c>
      <c r="K618" s="12">
        <v>90.09</v>
      </c>
      <c r="L618" s="12">
        <v>105.93</v>
      </c>
      <c r="M618" s="12">
        <v>84</v>
      </c>
      <c r="N618" s="13">
        <v>97.391249999999985</v>
      </c>
      <c r="O618" s="17" t="s">
        <v>137</v>
      </c>
      <c r="P618" s="14" t="s">
        <v>12</v>
      </c>
      <c r="Q618" s="14" t="s">
        <v>15</v>
      </c>
      <c r="R618" s="14" t="s">
        <v>17</v>
      </c>
      <c r="S618" s="14" t="s">
        <v>143</v>
      </c>
    </row>
    <row r="619" spans="1:19" hidden="1" x14ac:dyDescent="0.3">
      <c r="A619" s="11">
        <v>44634.529849537037</v>
      </c>
      <c r="B619" s="11"/>
      <c r="C619" s="15">
        <v>44634</v>
      </c>
      <c r="D619" s="16">
        <v>0.52984953703703697</v>
      </c>
      <c r="E619" s="33" t="str">
        <f t="shared" si="15"/>
        <v>02:42</v>
      </c>
      <c r="F619" s="12">
        <v>111</v>
      </c>
      <c r="G619" s="12">
        <v>94.76</v>
      </c>
      <c r="H619" s="12">
        <v>107.12</v>
      </c>
      <c r="I619" s="12">
        <v>97.85</v>
      </c>
      <c r="J619" s="12">
        <v>100.94</v>
      </c>
      <c r="K619" s="12">
        <v>93.73</v>
      </c>
      <c r="L619" s="12">
        <v>110.21000000000001</v>
      </c>
      <c r="M619" s="12">
        <v>95</v>
      </c>
      <c r="N619" s="13">
        <v>101.32625</v>
      </c>
      <c r="O619" s="17" t="s">
        <v>137</v>
      </c>
      <c r="P619" s="14" t="s">
        <v>12</v>
      </c>
      <c r="Q619" s="14" t="s">
        <v>15</v>
      </c>
      <c r="R619" s="14" t="s">
        <v>17</v>
      </c>
      <c r="S619" s="14" t="s">
        <v>143</v>
      </c>
    </row>
    <row r="620" spans="1:19" hidden="1" x14ac:dyDescent="0.3">
      <c r="A620" s="11">
        <v>44634.530543981484</v>
      </c>
      <c r="B620" s="11"/>
      <c r="C620" s="15">
        <v>44634</v>
      </c>
      <c r="D620" s="16">
        <v>0.53054398148148152</v>
      </c>
      <c r="E620" s="33" t="str">
        <f t="shared" si="15"/>
        <v>02:43</v>
      </c>
      <c r="F620" s="12">
        <v>112</v>
      </c>
      <c r="G620" s="12">
        <v>94.3</v>
      </c>
      <c r="H620" s="12">
        <v>106.60000000000001</v>
      </c>
      <c r="I620" s="12">
        <v>97.375</v>
      </c>
      <c r="J620" s="12">
        <v>100.45</v>
      </c>
      <c r="K620" s="12">
        <v>93.275000000000006</v>
      </c>
      <c r="L620" s="12">
        <v>109.67500000000001</v>
      </c>
      <c r="M620" s="12">
        <v>93</v>
      </c>
      <c r="N620" s="13">
        <v>100.83437499999999</v>
      </c>
      <c r="O620" s="17" t="s">
        <v>137</v>
      </c>
      <c r="P620" s="14" t="s">
        <v>12</v>
      </c>
      <c r="Q620" s="14" t="s">
        <v>15</v>
      </c>
      <c r="R620" s="14" t="s">
        <v>17</v>
      </c>
      <c r="S620" s="14" t="s">
        <v>143</v>
      </c>
    </row>
    <row r="621" spans="1:19" hidden="1" x14ac:dyDescent="0.3">
      <c r="A621" s="11">
        <v>44634.530925925923</v>
      </c>
      <c r="B621" s="11"/>
      <c r="C621" s="15">
        <v>44634</v>
      </c>
      <c r="D621" s="16">
        <v>0.53092592592592591</v>
      </c>
      <c r="E621" s="33" t="str">
        <f t="shared" si="15"/>
        <v>02:43</v>
      </c>
      <c r="F621" s="12">
        <v>78.3</v>
      </c>
      <c r="G621" s="12">
        <v>80.040000000000006</v>
      </c>
      <c r="H621" s="12">
        <v>90.48</v>
      </c>
      <c r="I621" s="12">
        <v>82.649999999999991</v>
      </c>
      <c r="J621" s="12">
        <v>85.26</v>
      </c>
      <c r="K621" s="12">
        <v>79.17</v>
      </c>
      <c r="L621" s="12">
        <v>87</v>
      </c>
      <c r="M621" s="12">
        <v>84.39</v>
      </c>
      <c r="N621" s="13">
        <v>83.411249999999995</v>
      </c>
      <c r="O621" s="17" t="s">
        <v>137</v>
      </c>
      <c r="P621" s="14" t="s">
        <v>12</v>
      </c>
      <c r="Q621" s="14" t="s">
        <v>15</v>
      </c>
      <c r="R621" s="14" t="s">
        <v>17</v>
      </c>
      <c r="S621" s="14" t="s">
        <v>143</v>
      </c>
    </row>
    <row r="622" spans="1:19" hidden="1" x14ac:dyDescent="0.3">
      <c r="A622" s="11">
        <v>44634.531238425923</v>
      </c>
      <c r="B622" s="11"/>
      <c r="C622" s="15">
        <v>44634</v>
      </c>
      <c r="D622" s="16">
        <v>0.53123842592592596</v>
      </c>
      <c r="E622" s="33" t="str">
        <f t="shared" si="15"/>
        <v>02:44</v>
      </c>
      <c r="F622" s="12">
        <v>109</v>
      </c>
      <c r="G622" s="12">
        <v>93.38000000000001</v>
      </c>
      <c r="H622" s="12">
        <v>105.56</v>
      </c>
      <c r="I622" s="12">
        <v>96.424999999999997</v>
      </c>
      <c r="J622" s="12">
        <v>99.47</v>
      </c>
      <c r="K622" s="12">
        <v>92.365000000000009</v>
      </c>
      <c r="L622" s="12">
        <v>108.605</v>
      </c>
      <c r="M622" s="12">
        <v>94</v>
      </c>
      <c r="N622" s="13">
        <v>99.850625000000008</v>
      </c>
      <c r="O622" s="17" t="s">
        <v>137</v>
      </c>
      <c r="P622" s="14" t="s">
        <v>12</v>
      </c>
      <c r="Q622" s="14" t="s">
        <v>15</v>
      </c>
      <c r="R622" s="14" t="s">
        <v>17</v>
      </c>
      <c r="S622" s="14" t="s">
        <v>143</v>
      </c>
    </row>
    <row r="623" spans="1:19" hidden="1" x14ac:dyDescent="0.3">
      <c r="A623" s="11">
        <v>44634.53193287037</v>
      </c>
      <c r="B623" s="11"/>
      <c r="C623" s="15">
        <v>44634</v>
      </c>
      <c r="D623" s="16">
        <v>0.5319328703703704</v>
      </c>
      <c r="E623" s="33" t="str">
        <f t="shared" si="15"/>
        <v>02:45</v>
      </c>
      <c r="F623" s="12">
        <v>112</v>
      </c>
      <c r="G623" s="12">
        <v>96.600000000000009</v>
      </c>
      <c r="H623" s="12">
        <v>109.2</v>
      </c>
      <c r="I623" s="12">
        <v>99.75</v>
      </c>
      <c r="J623" s="12">
        <v>102.89999999999999</v>
      </c>
      <c r="K623" s="12">
        <v>95.55</v>
      </c>
      <c r="L623" s="12">
        <v>97</v>
      </c>
      <c r="M623" s="12">
        <v>106</v>
      </c>
      <c r="N623" s="13">
        <v>102.375</v>
      </c>
      <c r="O623" s="17" t="s">
        <v>137</v>
      </c>
      <c r="P623" s="14" t="s">
        <v>12</v>
      </c>
      <c r="Q623" s="14" t="s">
        <v>15</v>
      </c>
      <c r="R623" s="14" t="s">
        <v>17</v>
      </c>
      <c r="S623" s="14" t="s">
        <v>143</v>
      </c>
    </row>
    <row r="624" spans="1:19" hidden="1" x14ac:dyDescent="0.3">
      <c r="A624" s="11">
        <v>44634.531944444447</v>
      </c>
      <c r="B624" s="11"/>
      <c r="C624" s="15">
        <v>44634</v>
      </c>
      <c r="D624" s="16">
        <v>0.53194444444444444</v>
      </c>
      <c r="E624" s="33" t="str">
        <f t="shared" si="15"/>
        <v>02:45</v>
      </c>
      <c r="F624" s="12">
        <v>87.9</v>
      </c>
      <c r="G624" s="12">
        <v>83</v>
      </c>
      <c r="H624" s="12">
        <v>101.57333333333334</v>
      </c>
      <c r="I624" s="12">
        <v>92.783333333333331</v>
      </c>
      <c r="J624" s="12">
        <v>95.713333333333338</v>
      </c>
      <c r="K624" s="12">
        <v>113</v>
      </c>
      <c r="L624" s="12">
        <v>97</v>
      </c>
      <c r="M624" s="12">
        <v>94.736666666666665</v>
      </c>
      <c r="N624" s="13">
        <v>95.713333333333338</v>
      </c>
      <c r="O624" s="17" t="s">
        <v>137</v>
      </c>
      <c r="P624" s="14" t="s">
        <v>12</v>
      </c>
      <c r="Q624" s="14" t="s">
        <v>15</v>
      </c>
      <c r="R624" s="14" t="s">
        <v>17</v>
      </c>
      <c r="S624" s="14" t="s">
        <v>143</v>
      </c>
    </row>
    <row r="625" spans="1:19" hidden="1" x14ac:dyDescent="0.3">
      <c r="A625" s="11">
        <v>44634.532592592594</v>
      </c>
      <c r="B625" s="11"/>
      <c r="C625" s="15">
        <v>44634</v>
      </c>
      <c r="D625" s="16">
        <v>0.53259259259259262</v>
      </c>
      <c r="E625" s="33" t="str">
        <f t="shared" si="15"/>
        <v>02:45</v>
      </c>
      <c r="F625" s="12">
        <v>73.8</v>
      </c>
      <c r="G625" s="12">
        <v>75.44</v>
      </c>
      <c r="H625" s="12">
        <v>85.28</v>
      </c>
      <c r="I625" s="12">
        <v>77.899999999999991</v>
      </c>
      <c r="J625" s="12">
        <v>80.36</v>
      </c>
      <c r="K625" s="12">
        <v>74.62</v>
      </c>
      <c r="L625" s="12">
        <v>82</v>
      </c>
      <c r="M625" s="12">
        <v>79.539999999999992</v>
      </c>
      <c r="N625" s="13">
        <v>78.617500000000007</v>
      </c>
      <c r="O625" s="17" t="s">
        <v>137</v>
      </c>
      <c r="P625" s="14" t="s">
        <v>12</v>
      </c>
      <c r="Q625" s="14" t="s">
        <v>15</v>
      </c>
      <c r="R625" s="14" t="s">
        <v>17</v>
      </c>
      <c r="S625" s="14" t="s">
        <v>143</v>
      </c>
    </row>
    <row r="626" spans="1:19" hidden="1" x14ac:dyDescent="0.3">
      <c r="A626" s="11">
        <v>44634.532627314817</v>
      </c>
      <c r="B626" s="11"/>
      <c r="C626" s="15">
        <v>44634</v>
      </c>
      <c r="D626" s="16">
        <v>0.53262731481481485</v>
      </c>
      <c r="E626" s="33" t="str">
        <f t="shared" si="15"/>
        <v>02:46</v>
      </c>
      <c r="F626" s="12">
        <v>107</v>
      </c>
      <c r="G626" s="12">
        <v>97.52000000000001</v>
      </c>
      <c r="H626" s="12">
        <v>110.24000000000001</v>
      </c>
      <c r="I626" s="12">
        <v>100.69999999999999</v>
      </c>
      <c r="J626" s="12">
        <v>103.88</v>
      </c>
      <c r="K626" s="12">
        <v>96.460000000000008</v>
      </c>
      <c r="L626" s="12">
        <v>113.42</v>
      </c>
      <c r="M626" s="12">
        <v>105</v>
      </c>
      <c r="N626" s="13">
        <v>104.27749999999999</v>
      </c>
      <c r="O626" s="17" t="s">
        <v>137</v>
      </c>
      <c r="P626" s="14" t="s">
        <v>12</v>
      </c>
      <c r="Q626" s="14" t="s">
        <v>15</v>
      </c>
      <c r="R626" s="14" t="s">
        <v>17</v>
      </c>
      <c r="S626" s="14" t="s">
        <v>143</v>
      </c>
    </row>
    <row r="627" spans="1:19" hidden="1" x14ac:dyDescent="0.3">
      <c r="A627" s="11">
        <v>44634.533321759256</v>
      </c>
      <c r="B627" s="11"/>
      <c r="C627" s="15">
        <v>44634</v>
      </c>
      <c r="D627" s="16">
        <v>0.53332175925925929</v>
      </c>
      <c r="E627" s="33" t="str">
        <f t="shared" ref="E627:E657" si="16">TEXT(D627-$D$306,"hh:mm")</f>
        <v>02:47</v>
      </c>
      <c r="F627" s="12">
        <v>116</v>
      </c>
      <c r="G627" s="12">
        <v>101.66000000000001</v>
      </c>
      <c r="H627" s="12">
        <v>114.92</v>
      </c>
      <c r="I627" s="12">
        <v>104.97499999999999</v>
      </c>
      <c r="J627" s="12">
        <v>108.28999999999999</v>
      </c>
      <c r="K627" s="12">
        <v>100.55500000000001</v>
      </c>
      <c r="L627" s="12">
        <v>118.23500000000001</v>
      </c>
      <c r="M627" s="12">
        <v>105</v>
      </c>
      <c r="N627" s="13">
        <v>108.70437500000001</v>
      </c>
      <c r="O627" s="17" t="s">
        <v>137</v>
      </c>
      <c r="P627" s="14" t="s">
        <v>12</v>
      </c>
      <c r="Q627" s="14" t="s">
        <v>15</v>
      </c>
      <c r="R627" s="14" t="s">
        <v>17</v>
      </c>
      <c r="S627" s="14" t="s">
        <v>143</v>
      </c>
    </row>
    <row r="628" spans="1:19" hidden="1" x14ac:dyDescent="0.3">
      <c r="A628" s="11">
        <v>44634.533784722225</v>
      </c>
      <c r="B628" s="11"/>
      <c r="C628" s="15">
        <v>44634</v>
      </c>
      <c r="D628" s="16">
        <v>0.53378472222222217</v>
      </c>
      <c r="E628" s="33" t="str">
        <f t="shared" si="16"/>
        <v>02:47</v>
      </c>
      <c r="F628" s="12">
        <v>118</v>
      </c>
      <c r="G628" s="12">
        <v>108.56</v>
      </c>
      <c r="H628" s="12">
        <v>122.72</v>
      </c>
      <c r="I628" s="12">
        <v>112.1</v>
      </c>
      <c r="J628" s="12">
        <v>115.64</v>
      </c>
      <c r="K628" s="12">
        <v>107.38000000000001</v>
      </c>
      <c r="L628" s="12">
        <v>126.26</v>
      </c>
      <c r="M628" s="12">
        <v>114.46</v>
      </c>
      <c r="N628" s="13">
        <v>115.64</v>
      </c>
      <c r="O628" s="17" t="s">
        <v>137</v>
      </c>
      <c r="P628" s="14" t="s">
        <v>12</v>
      </c>
      <c r="Q628" s="14" t="s">
        <v>15</v>
      </c>
      <c r="R628" s="14" t="s">
        <v>17</v>
      </c>
      <c r="S628" s="14" t="s">
        <v>143</v>
      </c>
    </row>
    <row r="629" spans="1:19" hidden="1" x14ac:dyDescent="0.3">
      <c r="A629" s="11">
        <v>44634.533900462964</v>
      </c>
      <c r="B629" s="11"/>
      <c r="C629" s="15">
        <v>44634</v>
      </c>
      <c r="D629" s="16">
        <v>0.53390046296296301</v>
      </c>
      <c r="E629" s="33" t="str">
        <f t="shared" si="16"/>
        <v>02:47</v>
      </c>
      <c r="F629" s="12">
        <v>120</v>
      </c>
      <c r="G629" s="12">
        <v>110.4</v>
      </c>
      <c r="H629" s="12">
        <v>124.80000000000001</v>
      </c>
      <c r="I629" s="12">
        <v>114</v>
      </c>
      <c r="J629" s="12">
        <v>117.6</v>
      </c>
      <c r="K629" s="12">
        <v>109.2</v>
      </c>
      <c r="L629" s="12">
        <v>128.4</v>
      </c>
      <c r="M629" s="12">
        <v>116.39999999999999</v>
      </c>
      <c r="N629" s="13">
        <v>117.60000000000001</v>
      </c>
      <c r="O629" s="17" t="s">
        <v>137</v>
      </c>
      <c r="P629" s="14" t="s">
        <v>12</v>
      </c>
      <c r="Q629" s="14" t="s">
        <v>15</v>
      </c>
      <c r="R629" s="14" t="s">
        <v>17</v>
      </c>
      <c r="S629" s="14" t="s">
        <v>143</v>
      </c>
    </row>
    <row r="630" spans="1:19" hidden="1" x14ac:dyDescent="0.3">
      <c r="A630" s="11">
        <v>44634.534016203703</v>
      </c>
      <c r="B630" s="11"/>
      <c r="C630" s="15">
        <v>44634</v>
      </c>
      <c r="D630" s="16">
        <v>0.53401620370370373</v>
      </c>
      <c r="E630" s="33" t="str">
        <f t="shared" si="16"/>
        <v>02:48</v>
      </c>
      <c r="F630" s="12">
        <v>118</v>
      </c>
      <c r="G630" s="12">
        <v>97.52000000000001</v>
      </c>
      <c r="H630" s="12">
        <v>110.24000000000001</v>
      </c>
      <c r="I630" s="12">
        <v>100.69999999999999</v>
      </c>
      <c r="J630" s="12">
        <v>103.88</v>
      </c>
      <c r="K630" s="12">
        <v>96.460000000000008</v>
      </c>
      <c r="L630" s="12">
        <v>113.42</v>
      </c>
      <c r="M630" s="12">
        <v>94</v>
      </c>
      <c r="N630" s="13">
        <v>104.27749999999999</v>
      </c>
      <c r="O630" s="17" t="s">
        <v>137</v>
      </c>
      <c r="P630" s="14" t="s">
        <v>12</v>
      </c>
      <c r="Q630" s="14" t="s">
        <v>15</v>
      </c>
      <c r="R630" s="14" t="s">
        <v>17</v>
      </c>
      <c r="S630" s="14" t="s">
        <v>143</v>
      </c>
    </row>
    <row r="631" spans="1:19" hidden="1" x14ac:dyDescent="0.3">
      <c r="A631" s="11">
        <v>44634.534155092595</v>
      </c>
      <c r="B631" s="11"/>
      <c r="C631" s="15">
        <v>44634</v>
      </c>
      <c r="D631" s="16">
        <v>0.53415509259259253</v>
      </c>
      <c r="E631" s="33" t="str">
        <f t="shared" si="16"/>
        <v>02:48</v>
      </c>
      <c r="F631" s="12">
        <v>73.8</v>
      </c>
      <c r="G631" s="12">
        <v>82</v>
      </c>
      <c r="H631" s="12">
        <v>85.28</v>
      </c>
      <c r="I631" s="12">
        <v>77.899999999999991</v>
      </c>
      <c r="J631" s="12">
        <v>80.36</v>
      </c>
      <c r="K631" s="12">
        <v>74.62</v>
      </c>
      <c r="L631" s="12">
        <v>87.740000000000009</v>
      </c>
      <c r="M631" s="12">
        <v>79.539999999999992</v>
      </c>
      <c r="N631" s="13">
        <v>80.155000000000001</v>
      </c>
      <c r="O631" s="17" t="s">
        <v>137</v>
      </c>
      <c r="P631" s="14" t="s">
        <v>12</v>
      </c>
      <c r="Q631" s="14" t="s">
        <v>15</v>
      </c>
      <c r="R631" s="14" t="s">
        <v>17</v>
      </c>
      <c r="S631" s="14" t="s">
        <v>143</v>
      </c>
    </row>
    <row r="632" spans="1:19" hidden="1" x14ac:dyDescent="0.3">
      <c r="A632" s="11">
        <v>44634.534710648149</v>
      </c>
      <c r="B632" s="11"/>
      <c r="C632" s="15">
        <v>44634</v>
      </c>
      <c r="D632" s="16">
        <v>0.53471064814814817</v>
      </c>
      <c r="E632" s="33" t="str">
        <f t="shared" si="16"/>
        <v>02:49</v>
      </c>
      <c r="F632" s="12">
        <v>120</v>
      </c>
      <c r="G632" s="12">
        <v>96.600000000000009</v>
      </c>
      <c r="H632" s="12">
        <v>109.2</v>
      </c>
      <c r="I632" s="12">
        <v>99.75</v>
      </c>
      <c r="J632" s="12">
        <v>102.89999999999999</v>
      </c>
      <c r="K632" s="12">
        <v>95.55</v>
      </c>
      <c r="L632" s="12">
        <v>112.35000000000001</v>
      </c>
      <c r="M632" s="12">
        <v>90</v>
      </c>
      <c r="N632" s="13">
        <v>103.29375</v>
      </c>
      <c r="O632" s="17" t="s">
        <v>137</v>
      </c>
      <c r="P632" s="14" t="s">
        <v>12</v>
      </c>
      <c r="Q632" s="14" t="s">
        <v>15</v>
      </c>
      <c r="R632" s="14" t="s">
        <v>17</v>
      </c>
      <c r="S632" s="14" t="s">
        <v>143</v>
      </c>
    </row>
    <row r="633" spans="1:19" hidden="1" x14ac:dyDescent="0.3">
      <c r="A633" s="11">
        <v>44634.535405092596</v>
      </c>
      <c r="B633" s="11"/>
      <c r="C633" s="15">
        <v>44634</v>
      </c>
      <c r="D633" s="16">
        <v>0.53540509259259261</v>
      </c>
      <c r="E633" s="33" t="str">
        <f t="shared" si="16"/>
        <v>02:50</v>
      </c>
      <c r="F633" s="12">
        <v>122</v>
      </c>
      <c r="G633" s="12">
        <v>105.80000000000001</v>
      </c>
      <c r="H633" s="12">
        <v>119.60000000000001</v>
      </c>
      <c r="I633" s="12">
        <v>109.25</v>
      </c>
      <c r="J633" s="12">
        <v>112.7</v>
      </c>
      <c r="K633" s="12">
        <v>104.65</v>
      </c>
      <c r="L633" s="12">
        <v>123.05000000000001</v>
      </c>
      <c r="M633" s="12">
        <v>108</v>
      </c>
      <c r="N633" s="13">
        <v>113.13124999999999</v>
      </c>
      <c r="O633" s="17" t="s">
        <v>137</v>
      </c>
      <c r="P633" s="14" t="s">
        <v>12</v>
      </c>
      <c r="Q633" s="14" t="s">
        <v>15</v>
      </c>
      <c r="R633" s="14" t="s">
        <v>17</v>
      </c>
      <c r="S633" s="14" t="s">
        <v>143</v>
      </c>
    </row>
    <row r="634" spans="1:19" hidden="1" x14ac:dyDescent="0.3">
      <c r="A634" s="11">
        <v>44634.535416666666</v>
      </c>
      <c r="B634" s="11"/>
      <c r="C634" s="15">
        <v>44634</v>
      </c>
      <c r="D634" s="16">
        <v>0.53541666666666665</v>
      </c>
      <c r="E634" s="33" t="str">
        <f t="shared" si="16"/>
        <v>02:50</v>
      </c>
      <c r="F634" s="12">
        <v>74.7</v>
      </c>
      <c r="G634" s="12">
        <v>94</v>
      </c>
      <c r="H634" s="12">
        <v>86.320000000000007</v>
      </c>
      <c r="I634" s="12">
        <v>78.849999999999994</v>
      </c>
      <c r="J634" s="12">
        <v>81.34</v>
      </c>
      <c r="K634" s="12">
        <v>73</v>
      </c>
      <c r="L634" s="12">
        <v>82</v>
      </c>
      <c r="M634" s="12">
        <v>80.509999999999991</v>
      </c>
      <c r="N634" s="13">
        <v>81.34</v>
      </c>
      <c r="O634" s="17" t="s">
        <v>137</v>
      </c>
      <c r="P634" s="14" t="s">
        <v>12</v>
      </c>
      <c r="Q634" s="14" t="s">
        <v>15</v>
      </c>
      <c r="R634" s="14" t="s">
        <v>17</v>
      </c>
      <c r="S634" s="14" t="s">
        <v>143</v>
      </c>
    </row>
    <row r="635" spans="1:19" hidden="1" x14ac:dyDescent="0.3">
      <c r="A635" s="11">
        <v>44634.536099537036</v>
      </c>
      <c r="B635" s="11"/>
      <c r="C635" s="15">
        <v>44634</v>
      </c>
      <c r="D635" s="16">
        <v>0.53609953703703705</v>
      </c>
      <c r="E635" s="33" t="str">
        <f t="shared" si="16"/>
        <v>02:51</v>
      </c>
      <c r="F635" s="12">
        <v>133</v>
      </c>
      <c r="G635" s="12">
        <v>111.32000000000001</v>
      </c>
      <c r="H635" s="12">
        <v>125.84</v>
      </c>
      <c r="I635" s="12">
        <v>114.94999999999999</v>
      </c>
      <c r="J635" s="12">
        <v>118.58</v>
      </c>
      <c r="K635" s="12">
        <v>110.11</v>
      </c>
      <c r="L635" s="12">
        <v>129.47</v>
      </c>
      <c r="M635" s="12">
        <v>109</v>
      </c>
      <c r="N635" s="13">
        <v>119.03375</v>
      </c>
      <c r="O635" s="17" t="s">
        <v>137</v>
      </c>
      <c r="P635" s="14" t="s">
        <v>12</v>
      </c>
      <c r="Q635" s="14" t="s">
        <v>15</v>
      </c>
      <c r="R635" s="14" t="s">
        <v>17</v>
      </c>
      <c r="S635" s="14" t="s">
        <v>143</v>
      </c>
    </row>
    <row r="636" spans="1:19" hidden="1" x14ac:dyDescent="0.3">
      <c r="A636" s="11">
        <v>44634.536770833336</v>
      </c>
      <c r="B636" s="11"/>
      <c r="C636" s="15">
        <v>44634</v>
      </c>
      <c r="D636" s="16">
        <v>0.53677083333333331</v>
      </c>
      <c r="E636" s="33" t="str">
        <f t="shared" si="16"/>
        <v>02:51</v>
      </c>
      <c r="F636" s="12">
        <v>99.9</v>
      </c>
      <c r="G636" s="12">
        <v>102.12</v>
      </c>
      <c r="H636" s="12">
        <v>115.44</v>
      </c>
      <c r="I636" s="12">
        <v>105.44999999999999</v>
      </c>
      <c r="J636" s="12">
        <v>108.78</v>
      </c>
      <c r="K636" s="12">
        <v>101.01</v>
      </c>
      <c r="L636" s="12">
        <v>118.77000000000001</v>
      </c>
      <c r="M636" s="12">
        <v>111</v>
      </c>
      <c r="N636" s="13">
        <v>107.80875</v>
      </c>
      <c r="O636" s="17" t="s">
        <v>137</v>
      </c>
      <c r="P636" s="14" t="s">
        <v>12</v>
      </c>
      <c r="Q636" s="14" t="s">
        <v>15</v>
      </c>
      <c r="R636" s="14" t="s">
        <v>17</v>
      </c>
      <c r="S636" s="14" t="s">
        <v>143</v>
      </c>
    </row>
    <row r="637" spans="1:19" hidden="1" x14ac:dyDescent="0.3">
      <c r="A637" s="11">
        <v>44634.536793981482</v>
      </c>
      <c r="B637" s="11"/>
      <c r="C637" s="15">
        <v>44634</v>
      </c>
      <c r="D637" s="16">
        <v>0.5367939814814815</v>
      </c>
      <c r="E637" s="33" t="str">
        <f t="shared" si="16"/>
        <v>02:52</v>
      </c>
      <c r="F637" s="12">
        <v>107</v>
      </c>
      <c r="G637" s="12">
        <v>98.44</v>
      </c>
      <c r="H637" s="12">
        <v>111.28</v>
      </c>
      <c r="I637" s="12">
        <v>101.64999999999999</v>
      </c>
      <c r="J637" s="12">
        <v>104.86</v>
      </c>
      <c r="K637" s="12">
        <v>97.37</v>
      </c>
      <c r="L637" s="12">
        <v>114.49000000000001</v>
      </c>
      <c r="M637" s="12">
        <v>103.78999999999999</v>
      </c>
      <c r="N637" s="13">
        <v>104.86</v>
      </c>
      <c r="O637" s="17" t="s">
        <v>137</v>
      </c>
      <c r="P637" s="14" t="s">
        <v>12</v>
      </c>
      <c r="Q637" s="14" t="s">
        <v>15</v>
      </c>
      <c r="R637" s="14" t="s">
        <v>17</v>
      </c>
      <c r="S637" s="14" t="s">
        <v>143</v>
      </c>
    </row>
    <row r="638" spans="1:19" hidden="1" x14ac:dyDescent="0.3">
      <c r="A638" s="11">
        <v>44634.537488425929</v>
      </c>
      <c r="B638" s="11"/>
      <c r="C638" s="15">
        <v>44634</v>
      </c>
      <c r="D638" s="16">
        <v>0.53748842592592594</v>
      </c>
      <c r="E638" s="33" t="str">
        <f t="shared" si="16"/>
        <v>02:53</v>
      </c>
      <c r="F638" s="12">
        <v>94</v>
      </c>
      <c r="G638" s="12">
        <v>90.62</v>
      </c>
      <c r="H638" s="12">
        <v>102.44</v>
      </c>
      <c r="I638" s="12">
        <v>93.574999999999989</v>
      </c>
      <c r="J638" s="12">
        <v>96.53</v>
      </c>
      <c r="K638" s="12">
        <v>89.635000000000005</v>
      </c>
      <c r="L638" s="12">
        <v>105.39500000000001</v>
      </c>
      <c r="M638" s="12">
        <v>103</v>
      </c>
      <c r="N638" s="13">
        <v>96.899374999999992</v>
      </c>
      <c r="O638" s="17" t="s">
        <v>137</v>
      </c>
      <c r="P638" s="14" t="s">
        <v>12</v>
      </c>
      <c r="Q638" s="14" t="s">
        <v>15</v>
      </c>
      <c r="R638" s="14" t="s">
        <v>17</v>
      </c>
      <c r="S638" s="14" t="s">
        <v>143</v>
      </c>
    </row>
    <row r="639" spans="1:19" hidden="1" x14ac:dyDescent="0.3">
      <c r="A639" s="11">
        <v>44634.53769675926</v>
      </c>
      <c r="B639" s="11"/>
      <c r="C639" s="15">
        <v>44634</v>
      </c>
      <c r="D639" s="16">
        <v>0.5376967592592593</v>
      </c>
      <c r="E639" s="33" t="str">
        <f t="shared" si="16"/>
        <v>02:53</v>
      </c>
      <c r="F639" s="12">
        <v>73.8</v>
      </c>
      <c r="G639" s="12">
        <v>75.44</v>
      </c>
      <c r="H639" s="12">
        <v>85.28</v>
      </c>
      <c r="I639" s="12">
        <v>77.899999999999991</v>
      </c>
      <c r="J639" s="12">
        <v>80.36</v>
      </c>
      <c r="K639" s="12">
        <v>74.62</v>
      </c>
      <c r="L639" s="12">
        <v>82</v>
      </c>
      <c r="M639" s="12">
        <v>79.539999999999992</v>
      </c>
      <c r="N639" s="13">
        <v>78.617500000000007</v>
      </c>
      <c r="O639" s="17" t="s">
        <v>137</v>
      </c>
      <c r="P639" s="14" t="s">
        <v>12</v>
      </c>
      <c r="Q639" s="14" t="s">
        <v>15</v>
      </c>
      <c r="R639" s="14" t="s">
        <v>17</v>
      </c>
      <c r="S639" s="14" t="s">
        <v>143</v>
      </c>
    </row>
    <row r="640" spans="1:19" hidden="1" x14ac:dyDescent="0.3">
      <c r="A640" s="11">
        <v>44634.538182870368</v>
      </c>
      <c r="B640" s="11"/>
      <c r="C640" s="15">
        <v>44634</v>
      </c>
      <c r="D640" s="16">
        <v>0.53818287037037038</v>
      </c>
      <c r="E640" s="33" t="str">
        <f t="shared" si="16"/>
        <v>02:54</v>
      </c>
      <c r="F640" s="12">
        <v>100</v>
      </c>
      <c r="G640" s="12">
        <v>87.86</v>
      </c>
      <c r="H640" s="12">
        <v>99.320000000000007</v>
      </c>
      <c r="I640" s="12">
        <v>90.724999999999994</v>
      </c>
      <c r="J640" s="12">
        <v>93.59</v>
      </c>
      <c r="K640" s="12">
        <v>86.905000000000001</v>
      </c>
      <c r="L640" s="12">
        <v>102.185</v>
      </c>
      <c r="M640" s="12">
        <v>91</v>
      </c>
      <c r="N640" s="13">
        <v>93.948125000000005</v>
      </c>
      <c r="O640" s="17" t="s">
        <v>137</v>
      </c>
      <c r="P640" s="14" t="s">
        <v>12</v>
      </c>
      <c r="Q640" s="14" t="s">
        <v>15</v>
      </c>
      <c r="R640" s="14" t="s">
        <v>17</v>
      </c>
      <c r="S640" s="14" t="s">
        <v>143</v>
      </c>
    </row>
    <row r="641" spans="1:19" hidden="1" x14ac:dyDescent="0.3">
      <c r="A641" s="11">
        <v>44634.538877314815</v>
      </c>
      <c r="B641" s="11"/>
      <c r="C641" s="15">
        <v>44634</v>
      </c>
      <c r="D641" s="16">
        <v>0.53887731481481482</v>
      </c>
      <c r="E641" s="33" t="str">
        <f t="shared" si="16"/>
        <v>02:55</v>
      </c>
      <c r="F641" s="12">
        <v>99</v>
      </c>
      <c r="G641" s="12">
        <v>83.26</v>
      </c>
      <c r="H641" s="12">
        <v>94.12</v>
      </c>
      <c r="I641" s="12">
        <v>85.974999999999994</v>
      </c>
      <c r="J641" s="12">
        <v>88.69</v>
      </c>
      <c r="K641" s="12">
        <v>82.355000000000004</v>
      </c>
      <c r="L641" s="12">
        <v>96.835000000000008</v>
      </c>
      <c r="M641" s="12">
        <v>82</v>
      </c>
      <c r="N641" s="13">
        <v>89.029375000000002</v>
      </c>
      <c r="O641" s="17" t="s">
        <v>137</v>
      </c>
      <c r="P641" s="14" t="s">
        <v>12</v>
      </c>
      <c r="Q641" s="14" t="s">
        <v>15</v>
      </c>
      <c r="R641" s="14" t="s">
        <v>17</v>
      </c>
      <c r="S641" s="14" t="s">
        <v>143</v>
      </c>
    </row>
    <row r="642" spans="1:19" hidden="1" x14ac:dyDescent="0.3">
      <c r="A642" s="11">
        <v>44634.538888888892</v>
      </c>
      <c r="B642" s="11"/>
      <c r="C642" s="15">
        <v>44634</v>
      </c>
      <c r="D642" s="16">
        <v>0.53888888888888886</v>
      </c>
      <c r="E642" s="33" t="str">
        <f t="shared" si="16"/>
        <v>02:55</v>
      </c>
      <c r="F642" s="12">
        <v>83.4</v>
      </c>
      <c r="G642" s="12">
        <v>94</v>
      </c>
      <c r="H642" s="12">
        <v>96.373333333333335</v>
      </c>
      <c r="I642" s="12">
        <v>88.033333333333331</v>
      </c>
      <c r="J642" s="12">
        <v>90.813333333333333</v>
      </c>
      <c r="K642" s="12">
        <v>101</v>
      </c>
      <c r="L642" s="12">
        <v>83</v>
      </c>
      <c r="M642" s="12">
        <v>89.88666666666667</v>
      </c>
      <c r="N642" s="13">
        <v>90.813333333333318</v>
      </c>
      <c r="O642" s="17" t="s">
        <v>137</v>
      </c>
      <c r="P642" s="14" t="s">
        <v>12</v>
      </c>
      <c r="Q642" s="14" t="s">
        <v>15</v>
      </c>
      <c r="R642" s="14" t="s">
        <v>17</v>
      </c>
      <c r="S642" s="14" t="s">
        <v>143</v>
      </c>
    </row>
    <row r="643" spans="1:19" hidden="1" x14ac:dyDescent="0.3">
      <c r="A643" s="11">
        <v>44634.539571759262</v>
      </c>
      <c r="B643" s="11"/>
      <c r="C643" s="15">
        <v>44634</v>
      </c>
      <c r="D643" s="16">
        <v>0.53957175925925926</v>
      </c>
      <c r="E643" s="33" t="str">
        <f t="shared" si="16"/>
        <v>02:56</v>
      </c>
      <c r="F643" s="12">
        <v>107</v>
      </c>
      <c r="G643" s="12">
        <v>95.68</v>
      </c>
      <c r="H643" s="12">
        <v>108.16</v>
      </c>
      <c r="I643" s="12">
        <v>98.8</v>
      </c>
      <c r="J643" s="12">
        <v>101.92</v>
      </c>
      <c r="K643" s="12">
        <v>94.64</v>
      </c>
      <c r="L643" s="12">
        <v>111.28</v>
      </c>
      <c r="M643" s="12">
        <v>101</v>
      </c>
      <c r="N643" s="13">
        <v>102.31</v>
      </c>
      <c r="O643" s="17" t="s">
        <v>137</v>
      </c>
      <c r="P643" s="14" t="s">
        <v>12</v>
      </c>
      <c r="Q643" s="14" t="s">
        <v>15</v>
      </c>
      <c r="R643" s="14" t="s">
        <v>17</v>
      </c>
      <c r="S643" s="14" t="s">
        <v>143</v>
      </c>
    </row>
    <row r="644" spans="1:19" hidden="1" x14ac:dyDescent="0.3">
      <c r="A644" s="11">
        <v>44634.540266203701</v>
      </c>
      <c r="B644" s="11"/>
      <c r="C644" s="15">
        <v>44634</v>
      </c>
      <c r="D644" s="16">
        <v>0.54026620370370371</v>
      </c>
      <c r="E644" s="33" t="str">
        <f t="shared" si="16"/>
        <v>02:57</v>
      </c>
      <c r="F644" s="12">
        <v>118</v>
      </c>
      <c r="G644" s="12">
        <v>102.12</v>
      </c>
      <c r="H644" s="12">
        <v>115.44</v>
      </c>
      <c r="I644" s="12">
        <v>105.44999999999999</v>
      </c>
      <c r="J644" s="12">
        <v>108.78</v>
      </c>
      <c r="K644" s="12">
        <v>101.01</v>
      </c>
      <c r="L644" s="12">
        <v>118.77000000000001</v>
      </c>
      <c r="M644" s="12">
        <v>104</v>
      </c>
      <c r="N644" s="13">
        <v>109.19624999999999</v>
      </c>
      <c r="O644" s="17" t="s">
        <v>137</v>
      </c>
      <c r="P644" s="14" t="s">
        <v>12</v>
      </c>
      <c r="Q644" s="14" t="s">
        <v>15</v>
      </c>
      <c r="R644" s="14" t="s">
        <v>17</v>
      </c>
      <c r="S644" s="14" t="s">
        <v>143</v>
      </c>
    </row>
    <row r="645" spans="1:19" hidden="1" x14ac:dyDescent="0.3">
      <c r="A645" s="11">
        <v>44634.540960648148</v>
      </c>
      <c r="B645" s="11"/>
      <c r="C645" s="15">
        <v>44634</v>
      </c>
      <c r="D645" s="16">
        <v>0.54096064814814815</v>
      </c>
      <c r="E645" s="33" t="str">
        <f t="shared" si="16"/>
        <v>02:58</v>
      </c>
      <c r="F645" s="12">
        <v>102</v>
      </c>
      <c r="G645" s="12">
        <v>94.76</v>
      </c>
      <c r="H645" s="12">
        <v>107.12</v>
      </c>
      <c r="I645" s="12">
        <v>97.85</v>
      </c>
      <c r="J645" s="12">
        <v>100.94</v>
      </c>
      <c r="K645" s="12">
        <v>93.73</v>
      </c>
      <c r="L645" s="12">
        <v>110.21000000000001</v>
      </c>
      <c r="M645" s="12">
        <v>104</v>
      </c>
      <c r="N645" s="13">
        <v>101.32625</v>
      </c>
      <c r="O645" s="17" t="s">
        <v>137</v>
      </c>
      <c r="P645" s="14" t="s">
        <v>12</v>
      </c>
      <c r="Q645" s="14" t="s">
        <v>15</v>
      </c>
      <c r="R645" s="14" t="s">
        <v>17</v>
      </c>
      <c r="S645" s="14" t="s">
        <v>143</v>
      </c>
    </row>
    <row r="646" spans="1:19" hidden="1" x14ac:dyDescent="0.3">
      <c r="A646" s="11">
        <v>44634.541655092595</v>
      </c>
      <c r="B646" s="11"/>
      <c r="C646" s="15">
        <v>44634</v>
      </c>
      <c r="D646" s="16">
        <v>0.54165509259259259</v>
      </c>
      <c r="E646" s="33" t="str">
        <f t="shared" si="16"/>
        <v>02:59</v>
      </c>
      <c r="F646" s="12">
        <v>102</v>
      </c>
      <c r="G646" s="12">
        <v>94.76</v>
      </c>
      <c r="H646" s="12">
        <v>107.12</v>
      </c>
      <c r="I646" s="12">
        <v>97.85</v>
      </c>
      <c r="J646" s="12">
        <v>100.94</v>
      </c>
      <c r="K646" s="12">
        <v>93.73</v>
      </c>
      <c r="L646" s="12">
        <v>110.21000000000001</v>
      </c>
      <c r="M646" s="12">
        <v>104</v>
      </c>
      <c r="N646" s="13">
        <v>101.32625</v>
      </c>
      <c r="O646" s="17" t="s">
        <v>137</v>
      </c>
      <c r="P646" s="14" t="s">
        <v>12</v>
      </c>
      <c r="Q646" s="14" t="s">
        <v>15</v>
      </c>
      <c r="R646" s="14" t="s">
        <v>17</v>
      </c>
      <c r="S646" s="14" t="s">
        <v>143</v>
      </c>
    </row>
    <row r="647" spans="1:19" hidden="1" x14ac:dyDescent="0.3">
      <c r="A647" s="11">
        <v>44634.542349537034</v>
      </c>
      <c r="B647" s="11"/>
      <c r="C647" s="15">
        <v>44634</v>
      </c>
      <c r="D647" s="16">
        <v>0.54234953703703703</v>
      </c>
      <c r="E647" s="33" t="str">
        <f t="shared" si="16"/>
        <v>03:00</v>
      </c>
      <c r="F647" s="12">
        <v>96</v>
      </c>
      <c r="G647" s="12">
        <v>94.3</v>
      </c>
      <c r="H647" s="12">
        <v>106.60000000000001</v>
      </c>
      <c r="I647" s="12">
        <v>97.375</v>
      </c>
      <c r="J647" s="12">
        <v>100.45</v>
      </c>
      <c r="K647" s="12">
        <v>93.275000000000006</v>
      </c>
      <c r="L647" s="12">
        <v>109.67500000000001</v>
      </c>
      <c r="M647" s="12">
        <v>109</v>
      </c>
      <c r="N647" s="13">
        <v>100.83437499999999</v>
      </c>
      <c r="O647" s="17" t="s">
        <v>10</v>
      </c>
      <c r="P647" s="14" t="s">
        <v>12</v>
      </c>
      <c r="Q647" s="14" t="s">
        <v>15</v>
      </c>
      <c r="R647" s="14" t="s">
        <v>17</v>
      </c>
      <c r="S647" s="14" t="s">
        <v>143</v>
      </c>
    </row>
    <row r="648" spans="1:19" hidden="1" x14ac:dyDescent="0.3">
      <c r="A648" s="11">
        <v>44634.542361111111</v>
      </c>
      <c r="B648" s="11"/>
      <c r="C648" s="15">
        <v>44634</v>
      </c>
      <c r="D648" s="16">
        <v>0.54236111111111118</v>
      </c>
      <c r="E648" s="33" t="str">
        <f t="shared" si="16"/>
        <v>03:00</v>
      </c>
      <c r="F648" s="12">
        <v>82.5</v>
      </c>
      <c r="G648" s="12">
        <v>91</v>
      </c>
      <c r="H648" s="12">
        <v>95.333333333333343</v>
      </c>
      <c r="I648" s="12">
        <v>87.083333333333329</v>
      </c>
      <c r="J648" s="12">
        <v>89.833333333333343</v>
      </c>
      <c r="K648" s="12">
        <v>90</v>
      </c>
      <c r="L648" s="12">
        <v>94</v>
      </c>
      <c r="M648" s="12">
        <v>88.916666666666671</v>
      </c>
      <c r="N648" s="13">
        <v>89.833333333333329</v>
      </c>
      <c r="O648" s="17" t="s">
        <v>10</v>
      </c>
      <c r="P648" s="14" t="s">
        <v>12</v>
      </c>
      <c r="Q648" s="14" t="s">
        <v>15</v>
      </c>
      <c r="R648" s="14" t="s">
        <v>17</v>
      </c>
      <c r="S648" s="14" t="s">
        <v>143</v>
      </c>
    </row>
    <row r="649" spans="1:19" hidden="1" x14ac:dyDescent="0.3">
      <c r="A649" s="11">
        <v>44634.543043981481</v>
      </c>
      <c r="B649" s="11"/>
      <c r="C649" s="15">
        <v>44634</v>
      </c>
      <c r="D649" s="16">
        <v>0.54304398148148147</v>
      </c>
      <c r="E649" s="33" t="str">
        <f t="shared" si="16"/>
        <v>03:01</v>
      </c>
      <c r="F649" s="12">
        <v>89</v>
      </c>
      <c r="G649" s="12">
        <v>97.52000000000001</v>
      </c>
      <c r="H649" s="12">
        <v>110.24000000000001</v>
      </c>
      <c r="I649" s="12">
        <v>100.69999999999999</v>
      </c>
      <c r="J649" s="12">
        <v>103.88</v>
      </c>
      <c r="K649" s="12">
        <v>96.460000000000008</v>
      </c>
      <c r="L649" s="12">
        <v>113.42</v>
      </c>
      <c r="M649" s="12">
        <v>123</v>
      </c>
      <c r="N649" s="13">
        <v>104.27749999999999</v>
      </c>
      <c r="O649" s="17" t="s">
        <v>10</v>
      </c>
      <c r="P649" s="14" t="s">
        <v>12</v>
      </c>
      <c r="Q649" s="14" t="s">
        <v>15</v>
      </c>
      <c r="R649" s="14" t="s">
        <v>17</v>
      </c>
      <c r="S649" s="14" t="s">
        <v>143</v>
      </c>
    </row>
    <row r="650" spans="1:19" hidden="1" x14ac:dyDescent="0.3">
      <c r="A650" s="11">
        <v>44634.543738425928</v>
      </c>
      <c r="B650" s="11"/>
      <c r="C650" s="15">
        <v>44634</v>
      </c>
      <c r="D650" s="16">
        <v>0.54373842592592592</v>
      </c>
      <c r="E650" s="33" t="str">
        <f t="shared" si="16"/>
        <v>03:02</v>
      </c>
      <c r="F650" s="12">
        <v>91</v>
      </c>
      <c r="G650" s="12">
        <v>113.62</v>
      </c>
      <c r="H650" s="12">
        <v>128.44</v>
      </c>
      <c r="I650" s="12">
        <v>117.32499999999999</v>
      </c>
      <c r="J650" s="12">
        <v>121.03</v>
      </c>
      <c r="K650" s="12">
        <v>112.38500000000001</v>
      </c>
      <c r="L650" s="12">
        <v>132.14500000000001</v>
      </c>
      <c r="M650" s="12">
        <v>156</v>
      </c>
      <c r="N650" s="13">
        <v>121.49312499999999</v>
      </c>
      <c r="O650" s="17" t="s">
        <v>10</v>
      </c>
      <c r="P650" s="14" t="s">
        <v>12</v>
      </c>
      <c r="Q650" s="14" t="s">
        <v>15</v>
      </c>
      <c r="R650" s="14" t="s">
        <v>18</v>
      </c>
      <c r="S650" s="14" t="s">
        <v>143</v>
      </c>
    </row>
    <row r="651" spans="1:19" hidden="1" x14ac:dyDescent="0.3">
      <c r="A651" s="11">
        <v>44634.543807870374</v>
      </c>
      <c r="B651" s="11"/>
      <c r="C651" s="15">
        <v>44634</v>
      </c>
      <c r="D651" s="16">
        <v>0.54380787037037037</v>
      </c>
      <c r="E651" s="33" t="str">
        <f t="shared" si="16"/>
        <v>03:02</v>
      </c>
      <c r="F651" s="12">
        <v>96</v>
      </c>
      <c r="G651" s="12">
        <v>88.320000000000007</v>
      </c>
      <c r="H651" s="12">
        <v>99.84</v>
      </c>
      <c r="I651" s="12">
        <v>91.199999999999989</v>
      </c>
      <c r="J651" s="12">
        <v>94.08</v>
      </c>
      <c r="K651" s="12">
        <v>87.36</v>
      </c>
      <c r="L651" s="12">
        <v>102.72</v>
      </c>
      <c r="M651" s="12">
        <v>93.12</v>
      </c>
      <c r="N651" s="13">
        <v>94.08</v>
      </c>
      <c r="O651" s="17" t="s">
        <v>10</v>
      </c>
      <c r="P651" s="14" t="s">
        <v>12</v>
      </c>
      <c r="Q651" s="14" t="s">
        <v>15</v>
      </c>
      <c r="R651" s="14" t="s">
        <v>17</v>
      </c>
      <c r="S651" s="14" t="s">
        <v>143</v>
      </c>
    </row>
    <row r="652" spans="1:19" hidden="1" x14ac:dyDescent="0.3">
      <c r="A652" s="11">
        <v>44634.544432870367</v>
      </c>
      <c r="B652" s="11"/>
      <c r="C652" s="15">
        <v>44634</v>
      </c>
      <c r="D652" s="16">
        <v>0.54443287037037036</v>
      </c>
      <c r="E652" s="33" t="str">
        <f t="shared" si="16"/>
        <v>03:03</v>
      </c>
      <c r="F652" s="12">
        <v>125.10000000000001</v>
      </c>
      <c r="G652" s="12">
        <v>127.88000000000001</v>
      </c>
      <c r="H652" s="12">
        <v>144.56</v>
      </c>
      <c r="I652" s="12">
        <v>132.04999999999998</v>
      </c>
      <c r="J652" s="12">
        <v>136.22</v>
      </c>
      <c r="K652" s="12">
        <v>126.49000000000001</v>
      </c>
      <c r="L652" s="12">
        <v>148.73000000000002</v>
      </c>
      <c r="M652" s="12">
        <v>139</v>
      </c>
      <c r="N652" s="13">
        <v>135.00375000000003</v>
      </c>
      <c r="O652" s="17" t="s">
        <v>10</v>
      </c>
      <c r="P652" s="14" t="s">
        <v>12</v>
      </c>
      <c r="Q652" s="14" t="s">
        <v>15</v>
      </c>
      <c r="R652" s="14" t="s">
        <v>18</v>
      </c>
      <c r="S652" s="14" t="s">
        <v>143</v>
      </c>
    </row>
    <row r="653" spans="1:19" hidden="1" x14ac:dyDescent="0.3">
      <c r="A653" s="11">
        <v>44634.545127314814</v>
      </c>
      <c r="B653" s="11"/>
      <c r="C653" s="15">
        <v>44634</v>
      </c>
      <c r="D653" s="16">
        <v>0.5451273148148148</v>
      </c>
      <c r="E653" s="33" t="str">
        <f t="shared" si="16"/>
        <v>03:04</v>
      </c>
      <c r="F653" s="12">
        <v>102</v>
      </c>
      <c r="G653" s="12">
        <v>92.92</v>
      </c>
      <c r="H653" s="12">
        <v>105.04</v>
      </c>
      <c r="I653" s="12">
        <v>95.949999999999989</v>
      </c>
      <c r="J653" s="12">
        <v>98.98</v>
      </c>
      <c r="K653" s="12">
        <v>91.91</v>
      </c>
      <c r="L653" s="12">
        <v>108.07000000000001</v>
      </c>
      <c r="M653" s="12">
        <v>100</v>
      </c>
      <c r="N653" s="13">
        <v>99.358750000000015</v>
      </c>
      <c r="O653" s="17" t="s">
        <v>10</v>
      </c>
      <c r="P653" s="14" t="s">
        <v>12</v>
      </c>
      <c r="Q653" s="14" t="s">
        <v>15</v>
      </c>
      <c r="R653" s="14" t="s">
        <v>17</v>
      </c>
      <c r="S653" s="14" t="s">
        <v>143</v>
      </c>
    </row>
    <row r="654" spans="1:19" hidden="1" x14ac:dyDescent="0.3">
      <c r="A654" s="11">
        <v>44634.545636574076</v>
      </c>
      <c r="B654" s="11"/>
      <c r="C654" s="15">
        <v>44634</v>
      </c>
      <c r="D654" s="16">
        <v>0.54563657407407407</v>
      </c>
      <c r="E654" s="33" t="str">
        <f t="shared" si="16"/>
        <v>03:04</v>
      </c>
      <c r="F654" s="12">
        <v>98.100000000000009</v>
      </c>
      <c r="G654" s="12">
        <v>100.28</v>
      </c>
      <c r="H654" s="12">
        <v>113.36</v>
      </c>
      <c r="I654" s="12">
        <v>103.55</v>
      </c>
      <c r="J654" s="12">
        <v>106.82</v>
      </c>
      <c r="K654" s="12">
        <v>109</v>
      </c>
      <c r="L654" s="12">
        <v>116.63000000000001</v>
      </c>
      <c r="M654" s="12">
        <v>105.73</v>
      </c>
      <c r="N654" s="13">
        <v>106.68375</v>
      </c>
      <c r="O654" s="17" t="s">
        <v>10</v>
      </c>
      <c r="P654" s="14" t="s">
        <v>12</v>
      </c>
      <c r="Q654" s="14" t="s">
        <v>15</v>
      </c>
      <c r="R654" s="14" t="s">
        <v>17</v>
      </c>
      <c r="S654" s="14" t="s">
        <v>143</v>
      </c>
    </row>
    <row r="655" spans="1:19" hidden="1" x14ac:dyDescent="0.3">
      <c r="A655" s="11">
        <v>44634.54582175926</v>
      </c>
      <c r="B655" s="11"/>
      <c r="C655" s="15">
        <v>44634</v>
      </c>
      <c r="D655" s="16">
        <v>0.54582175925925924</v>
      </c>
      <c r="E655" s="33" t="str">
        <f t="shared" si="16"/>
        <v>03:05</v>
      </c>
      <c r="F655" s="12">
        <v>97</v>
      </c>
      <c r="G655" s="12">
        <v>85.56</v>
      </c>
      <c r="H655" s="12">
        <v>96.72</v>
      </c>
      <c r="I655" s="12">
        <v>88.35</v>
      </c>
      <c r="J655" s="12">
        <v>91.14</v>
      </c>
      <c r="K655" s="12">
        <v>84.63000000000001</v>
      </c>
      <c r="L655" s="12">
        <v>99.51</v>
      </c>
      <c r="M655" s="12">
        <v>89</v>
      </c>
      <c r="N655" s="13">
        <v>91.488749999999996</v>
      </c>
      <c r="O655" s="17" t="s">
        <v>10</v>
      </c>
      <c r="P655" s="14" t="s">
        <v>12</v>
      </c>
      <c r="Q655" s="14" t="s">
        <v>15</v>
      </c>
      <c r="R655" s="14" t="s">
        <v>17</v>
      </c>
      <c r="S655" s="14" t="s">
        <v>143</v>
      </c>
    </row>
    <row r="656" spans="1:19" hidden="1" x14ac:dyDescent="0.3">
      <c r="A656" s="11">
        <v>44634.54583333333</v>
      </c>
      <c r="B656" s="11"/>
      <c r="C656" s="15">
        <v>44634</v>
      </c>
      <c r="D656" s="16">
        <v>0.54583333333333328</v>
      </c>
      <c r="E656" s="33" t="str">
        <f t="shared" si="16"/>
        <v>03:05</v>
      </c>
      <c r="F656" s="12">
        <v>87</v>
      </c>
      <c r="G656" s="12">
        <v>89</v>
      </c>
      <c r="H656" s="12">
        <v>100.53333333333335</v>
      </c>
      <c r="I656" s="12">
        <v>91.833333333333329</v>
      </c>
      <c r="J656" s="12">
        <v>94.733333333333334</v>
      </c>
      <c r="K656" s="12">
        <v>110</v>
      </c>
      <c r="L656" s="12">
        <v>91</v>
      </c>
      <c r="M656" s="12">
        <v>93.766666666666666</v>
      </c>
      <c r="N656" s="13">
        <v>94.733333333333334</v>
      </c>
      <c r="O656" s="17" t="s">
        <v>10</v>
      </c>
      <c r="P656" s="14" t="s">
        <v>12</v>
      </c>
      <c r="Q656" s="14" t="s">
        <v>15</v>
      </c>
      <c r="R656" s="14" t="s">
        <v>17</v>
      </c>
      <c r="S656" s="14" t="s">
        <v>143</v>
      </c>
    </row>
    <row r="657" spans="1:19" hidden="1" x14ac:dyDescent="0.3">
      <c r="A657" s="11">
        <v>44634.546516203707</v>
      </c>
      <c r="B657" s="11"/>
      <c r="C657" s="15">
        <v>44634</v>
      </c>
      <c r="D657" s="16">
        <v>0.54651620370370368</v>
      </c>
      <c r="E657" s="33" t="str">
        <f t="shared" si="16"/>
        <v>03:06</v>
      </c>
      <c r="F657" s="12">
        <v>91</v>
      </c>
      <c r="G657" s="12">
        <v>79.12</v>
      </c>
      <c r="H657" s="12">
        <v>89.44</v>
      </c>
      <c r="I657" s="12">
        <v>81.7</v>
      </c>
      <c r="J657" s="12">
        <v>84.28</v>
      </c>
      <c r="K657" s="12">
        <v>78.260000000000005</v>
      </c>
      <c r="L657" s="12">
        <v>92.02000000000001</v>
      </c>
      <c r="M657" s="12">
        <v>81</v>
      </c>
      <c r="N657" s="13">
        <v>84.602499999999992</v>
      </c>
      <c r="O657" s="17" t="s">
        <v>10</v>
      </c>
      <c r="P657" s="14" t="s">
        <v>12</v>
      </c>
      <c r="Q657" s="14" t="s">
        <v>15</v>
      </c>
      <c r="R657" s="14" t="s">
        <v>17</v>
      </c>
      <c r="S657" s="14" t="s">
        <v>143</v>
      </c>
    </row>
    <row r="658" spans="1:19" hidden="1" x14ac:dyDescent="0.3">
      <c r="A658" s="11">
        <v>44634.546678240738</v>
      </c>
      <c r="B658" s="11"/>
      <c r="C658" s="15">
        <v>44634</v>
      </c>
      <c r="D658" s="16">
        <v>0.54667824074074078</v>
      </c>
      <c r="E658" s="16"/>
      <c r="F658" s="12">
        <v>71.100000000000009</v>
      </c>
      <c r="G658" s="12">
        <v>72.680000000000007</v>
      </c>
      <c r="H658" s="12">
        <v>82.16</v>
      </c>
      <c r="I658" s="12">
        <v>75.05</v>
      </c>
      <c r="J658" s="12">
        <v>77.42</v>
      </c>
      <c r="K658" s="12">
        <v>79</v>
      </c>
      <c r="L658" s="12">
        <v>84.53</v>
      </c>
      <c r="M658" s="12">
        <v>76.63</v>
      </c>
      <c r="N658" s="13">
        <v>77.321250000000006</v>
      </c>
      <c r="O658" s="17" t="s">
        <v>10</v>
      </c>
      <c r="P658" s="14" t="s">
        <v>10</v>
      </c>
      <c r="Q658" s="14" t="s">
        <v>15</v>
      </c>
      <c r="R658" s="14" t="s">
        <v>17</v>
      </c>
      <c r="S658" s="14" t="s">
        <v>143</v>
      </c>
    </row>
    <row r="659" spans="1:19" hidden="1" x14ac:dyDescent="0.3">
      <c r="A659" s="11">
        <v>44634.546701388892</v>
      </c>
      <c r="B659" s="11"/>
      <c r="C659" s="15">
        <v>44634</v>
      </c>
      <c r="D659" s="16">
        <v>0.54670138888888886</v>
      </c>
      <c r="E659" s="16"/>
      <c r="F659" s="12">
        <v>76.5</v>
      </c>
      <c r="G659" s="12">
        <v>85</v>
      </c>
      <c r="H659" s="12">
        <v>88.4</v>
      </c>
      <c r="I659" s="12">
        <v>80.75</v>
      </c>
      <c r="J659" s="12">
        <v>83.3</v>
      </c>
      <c r="K659" s="12">
        <v>77.350000000000009</v>
      </c>
      <c r="L659" s="12">
        <v>90.95</v>
      </c>
      <c r="M659" s="12">
        <v>82.45</v>
      </c>
      <c r="N659" s="13">
        <v>83.087500000000006</v>
      </c>
      <c r="O659" s="17" t="s">
        <v>10</v>
      </c>
      <c r="P659" s="14" t="s">
        <v>10</v>
      </c>
      <c r="Q659" s="14" t="s">
        <v>15</v>
      </c>
      <c r="R659" s="14" t="s">
        <v>17</v>
      </c>
      <c r="S659" s="14" t="s">
        <v>143</v>
      </c>
    </row>
    <row r="660" spans="1:19" hidden="1" x14ac:dyDescent="0.3">
      <c r="A660" s="11">
        <v>44634.5471412037</v>
      </c>
      <c r="B660" s="11"/>
      <c r="C660" s="15">
        <v>44634</v>
      </c>
      <c r="D660" s="16">
        <v>0.54714120370370367</v>
      </c>
      <c r="E660" s="16"/>
      <c r="F660" s="12">
        <v>73.8</v>
      </c>
      <c r="G660" s="12">
        <v>82</v>
      </c>
      <c r="H660" s="12">
        <v>85.28</v>
      </c>
      <c r="I660" s="12">
        <v>77.899999999999991</v>
      </c>
      <c r="J660" s="12">
        <v>80.36</v>
      </c>
      <c r="K660" s="12">
        <v>74.62</v>
      </c>
      <c r="L660" s="12">
        <v>87.740000000000009</v>
      </c>
      <c r="M660" s="12">
        <v>79.539999999999992</v>
      </c>
      <c r="N660" s="13">
        <v>80.155000000000001</v>
      </c>
      <c r="O660" s="17" t="s">
        <v>10</v>
      </c>
      <c r="P660" s="14" t="s">
        <v>10</v>
      </c>
      <c r="Q660" s="14" t="s">
        <v>15</v>
      </c>
      <c r="R660" s="14" t="s">
        <v>17</v>
      </c>
      <c r="S660" s="14" t="s">
        <v>143</v>
      </c>
    </row>
    <row r="661" spans="1:19" hidden="1" x14ac:dyDescent="0.3">
      <c r="A661" s="11">
        <v>44634.547210648147</v>
      </c>
      <c r="B661" s="11"/>
      <c r="C661" s="15">
        <v>44634</v>
      </c>
      <c r="D661" s="16">
        <v>0.54721064814814813</v>
      </c>
      <c r="E661" s="16"/>
      <c r="F661" s="12">
        <v>93</v>
      </c>
      <c r="G661" s="12">
        <v>74.98</v>
      </c>
      <c r="H661" s="12">
        <v>84.76</v>
      </c>
      <c r="I661" s="12">
        <v>77.424999999999997</v>
      </c>
      <c r="J661" s="12">
        <v>79.87</v>
      </c>
      <c r="K661" s="12">
        <v>74.165000000000006</v>
      </c>
      <c r="L661" s="12">
        <v>87.204999999999998</v>
      </c>
      <c r="M661" s="12">
        <v>70</v>
      </c>
      <c r="N661" s="13">
        <v>80.175625000000011</v>
      </c>
      <c r="O661" s="17" t="s">
        <v>10</v>
      </c>
      <c r="P661" s="14" t="s">
        <v>10</v>
      </c>
      <c r="Q661" s="14" t="s">
        <v>15</v>
      </c>
      <c r="R661" s="14" t="s">
        <v>17</v>
      </c>
      <c r="S661" s="14" t="s">
        <v>143</v>
      </c>
    </row>
    <row r="662" spans="1:19" hidden="1" x14ac:dyDescent="0.3">
      <c r="A662" s="11">
        <v>44634.547905092593</v>
      </c>
      <c r="B662" s="11"/>
      <c r="C662" s="15">
        <v>44634</v>
      </c>
      <c r="D662" s="16">
        <v>0.54790509259259257</v>
      </c>
      <c r="E662" s="16"/>
      <c r="F662" s="12">
        <v>89</v>
      </c>
      <c r="G662" s="12">
        <v>76.820000000000007</v>
      </c>
      <c r="H662" s="12">
        <v>86.84</v>
      </c>
      <c r="I662" s="12">
        <v>79.325000000000003</v>
      </c>
      <c r="J662" s="12">
        <v>81.83</v>
      </c>
      <c r="K662" s="12">
        <v>75.984999999999999</v>
      </c>
      <c r="L662" s="12">
        <v>89.344999999999999</v>
      </c>
      <c r="M662" s="12">
        <v>78</v>
      </c>
      <c r="N662" s="13">
        <v>82.143124999999998</v>
      </c>
      <c r="O662" s="17" t="s">
        <v>10</v>
      </c>
      <c r="P662" s="14" t="s">
        <v>10</v>
      </c>
      <c r="Q662" s="14" t="s">
        <v>15</v>
      </c>
      <c r="R662" s="14" t="s">
        <v>17</v>
      </c>
      <c r="S662" s="14" t="s">
        <v>143</v>
      </c>
    </row>
    <row r="663" spans="1:19" hidden="1" x14ac:dyDescent="0.3">
      <c r="A663" s="11">
        <v>44634.54859953704</v>
      </c>
      <c r="B663" s="11"/>
      <c r="C663" s="15">
        <v>44634</v>
      </c>
      <c r="D663" s="16">
        <v>0.54859953703703701</v>
      </c>
      <c r="E663" s="16"/>
      <c r="F663" s="12">
        <v>92</v>
      </c>
      <c r="G663" s="12">
        <v>84.64</v>
      </c>
      <c r="H663" s="12">
        <v>95.68</v>
      </c>
      <c r="I663" s="12">
        <v>87.399999999999991</v>
      </c>
      <c r="J663" s="12">
        <v>90.16</v>
      </c>
      <c r="K663" s="12">
        <v>83.72</v>
      </c>
      <c r="L663" s="12">
        <v>98.440000000000012</v>
      </c>
      <c r="M663" s="12">
        <v>89.24</v>
      </c>
      <c r="N663" s="13">
        <v>90.160000000000011</v>
      </c>
      <c r="O663" s="17" t="s">
        <v>10</v>
      </c>
      <c r="P663" s="14" t="s">
        <v>10</v>
      </c>
      <c r="Q663" s="14" t="s">
        <v>15</v>
      </c>
      <c r="R663" s="14" t="s">
        <v>17</v>
      </c>
      <c r="S663" s="14" t="s">
        <v>143</v>
      </c>
    </row>
    <row r="664" spans="1:19" hidden="1" x14ac:dyDescent="0.3">
      <c r="A664" s="11">
        <v>44634.548715277779</v>
      </c>
      <c r="B664" s="11"/>
      <c r="C664" s="15">
        <v>44634</v>
      </c>
      <c r="D664" s="16">
        <v>0.54871527777777784</v>
      </c>
      <c r="E664" s="16"/>
      <c r="F664" s="12">
        <v>73.8</v>
      </c>
      <c r="G664" s="12">
        <v>75.44</v>
      </c>
      <c r="H664" s="12">
        <v>85.28</v>
      </c>
      <c r="I664" s="12">
        <v>77.899999999999991</v>
      </c>
      <c r="J664" s="12">
        <v>80.36</v>
      </c>
      <c r="K664" s="12">
        <v>74.62</v>
      </c>
      <c r="L664" s="12">
        <v>82</v>
      </c>
      <c r="M664" s="12">
        <v>79.539999999999992</v>
      </c>
      <c r="N664" s="13">
        <v>78.617500000000007</v>
      </c>
      <c r="O664" s="17" t="s">
        <v>10</v>
      </c>
      <c r="P664" s="14" t="s">
        <v>10</v>
      </c>
      <c r="Q664" s="14" t="s">
        <v>15</v>
      </c>
      <c r="R664" s="14" t="s">
        <v>17</v>
      </c>
      <c r="S664" s="14" t="s">
        <v>143</v>
      </c>
    </row>
    <row r="665" spans="1:19" hidden="1" x14ac:dyDescent="0.3">
      <c r="A665" s="11">
        <v>44634.548981481479</v>
      </c>
      <c r="B665" s="11"/>
      <c r="C665" s="15">
        <v>44634</v>
      </c>
      <c r="D665" s="16">
        <v>0.54898148148148151</v>
      </c>
      <c r="E665" s="16"/>
      <c r="F665" s="12">
        <v>72.900000000000006</v>
      </c>
      <c r="G665" s="12">
        <v>81</v>
      </c>
      <c r="H665" s="12">
        <v>84.240000000000009</v>
      </c>
      <c r="I665" s="12">
        <v>76.95</v>
      </c>
      <c r="J665" s="12">
        <v>79.38</v>
      </c>
      <c r="K665" s="12">
        <v>73.710000000000008</v>
      </c>
      <c r="L665" s="12">
        <v>86.67</v>
      </c>
      <c r="M665" s="12">
        <v>78.569999999999993</v>
      </c>
      <c r="N665" s="13">
        <v>79.177500000000009</v>
      </c>
      <c r="O665" s="17" t="s">
        <v>10</v>
      </c>
      <c r="P665" s="14" t="s">
        <v>10</v>
      </c>
      <c r="Q665" s="14" t="s">
        <v>15</v>
      </c>
      <c r="R665" s="14" t="s">
        <v>17</v>
      </c>
      <c r="S665" s="14" t="s">
        <v>143</v>
      </c>
    </row>
    <row r="666" spans="1:19" hidden="1" x14ac:dyDescent="0.3">
      <c r="A666" s="11">
        <v>44634.549293981479</v>
      </c>
      <c r="B666" s="11"/>
      <c r="C666" s="15">
        <v>44634</v>
      </c>
      <c r="D666" s="16">
        <v>0.54929398148148145</v>
      </c>
      <c r="E666" s="16"/>
      <c r="F666" s="12">
        <v>93</v>
      </c>
      <c r="G666" s="12">
        <v>87.4</v>
      </c>
      <c r="H666" s="12">
        <v>98.8</v>
      </c>
      <c r="I666" s="12">
        <v>90.25</v>
      </c>
      <c r="J666" s="12">
        <v>93.1</v>
      </c>
      <c r="K666" s="12">
        <v>86.45</v>
      </c>
      <c r="L666" s="12">
        <v>101.65</v>
      </c>
      <c r="M666" s="12">
        <v>97</v>
      </c>
      <c r="N666" s="13">
        <v>93.456249999999997</v>
      </c>
      <c r="O666" s="17" t="s">
        <v>10</v>
      </c>
      <c r="P666" s="14" t="s">
        <v>10</v>
      </c>
      <c r="Q666" s="14" t="s">
        <v>15</v>
      </c>
      <c r="R666" s="14" t="s">
        <v>17</v>
      </c>
      <c r="S666" s="14" t="s">
        <v>143</v>
      </c>
    </row>
    <row r="667" spans="1:19" hidden="1" x14ac:dyDescent="0.3">
      <c r="A667" s="11">
        <v>44634.549305555556</v>
      </c>
      <c r="B667" s="11"/>
      <c r="C667" s="15">
        <v>44634</v>
      </c>
      <c r="D667" s="16">
        <v>0.5493055555555556</v>
      </c>
      <c r="E667" s="16"/>
      <c r="F667" s="12">
        <v>86.7</v>
      </c>
      <c r="G667" s="12">
        <v>76</v>
      </c>
      <c r="H667" s="12">
        <v>100.18666666666667</v>
      </c>
      <c r="I667" s="12">
        <v>91.516666666666652</v>
      </c>
      <c r="J667" s="12">
        <v>94.406666666666666</v>
      </c>
      <c r="K667" s="12">
        <v>97</v>
      </c>
      <c r="L667" s="12">
        <v>116</v>
      </c>
      <c r="M667" s="12">
        <v>93.443333333333328</v>
      </c>
      <c r="N667" s="13">
        <v>94.406666666666666</v>
      </c>
      <c r="O667" s="17" t="s">
        <v>10</v>
      </c>
      <c r="P667" s="14" t="s">
        <v>10</v>
      </c>
      <c r="Q667" s="14" t="s">
        <v>15</v>
      </c>
      <c r="R667" s="14" t="s">
        <v>17</v>
      </c>
      <c r="S667" s="14" t="s">
        <v>143</v>
      </c>
    </row>
    <row r="668" spans="1:19" hidden="1" x14ac:dyDescent="0.3">
      <c r="A668" s="11">
        <v>44634.549733796295</v>
      </c>
      <c r="B668" s="11"/>
      <c r="C668" s="15">
        <v>44634</v>
      </c>
      <c r="D668" s="16">
        <v>0.54973379629629626</v>
      </c>
      <c r="E668" s="16"/>
      <c r="F668" s="12">
        <v>72.900000000000006</v>
      </c>
      <c r="G668" s="12">
        <v>81</v>
      </c>
      <c r="H668" s="12">
        <v>84.240000000000009</v>
      </c>
      <c r="I668" s="12">
        <v>76.95</v>
      </c>
      <c r="J668" s="12">
        <v>79.38</v>
      </c>
      <c r="K668" s="12">
        <v>73.710000000000008</v>
      </c>
      <c r="L668" s="12">
        <v>86.67</v>
      </c>
      <c r="M668" s="12">
        <v>78.569999999999993</v>
      </c>
      <c r="N668" s="13">
        <v>79.177500000000009</v>
      </c>
      <c r="O668" s="17" t="s">
        <v>10</v>
      </c>
      <c r="P668" s="14" t="s">
        <v>10</v>
      </c>
      <c r="Q668" s="14" t="s">
        <v>15</v>
      </c>
      <c r="R668" s="14" t="s">
        <v>17</v>
      </c>
      <c r="S668" s="14" t="s">
        <v>143</v>
      </c>
    </row>
    <row r="669" spans="1:19" hidden="1" x14ac:dyDescent="0.3">
      <c r="A669" s="11">
        <v>44634.549780092595</v>
      </c>
      <c r="B669" s="11"/>
      <c r="C669" s="15">
        <v>44634</v>
      </c>
      <c r="D669" s="16">
        <v>0.54978009259259253</v>
      </c>
      <c r="E669" s="16"/>
      <c r="F669" s="12">
        <v>84.600000000000009</v>
      </c>
      <c r="G669" s="12">
        <v>86.48</v>
      </c>
      <c r="H669" s="12">
        <v>97.76</v>
      </c>
      <c r="I669" s="12">
        <v>89.3</v>
      </c>
      <c r="J669" s="12">
        <v>92.12</v>
      </c>
      <c r="K669" s="12">
        <v>85.54</v>
      </c>
      <c r="L669" s="12">
        <v>100.58000000000001</v>
      </c>
      <c r="M669" s="12">
        <v>94</v>
      </c>
      <c r="N669" s="13">
        <v>91.297500000000014</v>
      </c>
      <c r="O669" s="17" t="s">
        <v>10</v>
      </c>
      <c r="P669" s="14" t="s">
        <v>10</v>
      </c>
      <c r="Q669" s="14" t="s">
        <v>15</v>
      </c>
      <c r="R669" s="14" t="s">
        <v>17</v>
      </c>
      <c r="S669" s="14" t="s">
        <v>143</v>
      </c>
    </row>
    <row r="670" spans="1:19" hidden="1" x14ac:dyDescent="0.3">
      <c r="A670" s="11">
        <v>44634.549988425926</v>
      </c>
      <c r="B670" s="11"/>
      <c r="C670" s="15">
        <v>44634</v>
      </c>
      <c r="D670" s="16">
        <v>0.54998842592592589</v>
      </c>
      <c r="E670" s="16"/>
      <c r="F670" s="12">
        <v>104</v>
      </c>
      <c r="G670" s="12">
        <v>92.92</v>
      </c>
      <c r="H670" s="12">
        <v>105.04</v>
      </c>
      <c r="I670" s="12">
        <v>95.949999999999989</v>
      </c>
      <c r="J670" s="12">
        <v>98.98</v>
      </c>
      <c r="K670" s="12">
        <v>91.91</v>
      </c>
      <c r="L670" s="12">
        <v>108.07000000000001</v>
      </c>
      <c r="M670" s="12">
        <v>98</v>
      </c>
      <c r="N670" s="13">
        <v>99.358750000000015</v>
      </c>
      <c r="O670" s="17" t="s">
        <v>10</v>
      </c>
      <c r="P670" s="14" t="s">
        <v>10</v>
      </c>
      <c r="Q670" s="14" t="s">
        <v>15</v>
      </c>
      <c r="R670" s="14" t="s">
        <v>18</v>
      </c>
      <c r="S670" s="14" t="s">
        <v>143</v>
      </c>
    </row>
    <row r="671" spans="1:19" hidden="1" x14ac:dyDescent="0.3">
      <c r="A671" s="11">
        <v>44634.550023148149</v>
      </c>
      <c r="B671" s="11"/>
      <c r="C671" s="15">
        <v>44634</v>
      </c>
      <c r="D671" s="16">
        <v>0.55002314814814812</v>
      </c>
      <c r="E671" s="16"/>
      <c r="F671" s="12">
        <v>83.7</v>
      </c>
      <c r="G671" s="12">
        <v>85.56</v>
      </c>
      <c r="H671" s="12">
        <v>96.72</v>
      </c>
      <c r="I671" s="12">
        <v>88.35</v>
      </c>
      <c r="J671" s="12">
        <v>91.14</v>
      </c>
      <c r="K671" s="12">
        <v>84.63000000000001</v>
      </c>
      <c r="L671" s="12">
        <v>99.51</v>
      </c>
      <c r="M671" s="12">
        <v>93</v>
      </c>
      <c r="N671" s="13">
        <v>90.326250000000002</v>
      </c>
      <c r="O671" s="17" t="s">
        <v>10</v>
      </c>
      <c r="P671" s="14" t="s">
        <v>10</v>
      </c>
      <c r="Q671" s="14" t="s">
        <v>15</v>
      </c>
      <c r="R671" s="14" t="s">
        <v>17</v>
      </c>
      <c r="S671" s="14" t="s">
        <v>143</v>
      </c>
    </row>
    <row r="672" spans="1:19" hidden="1" x14ac:dyDescent="0.3">
      <c r="A672" s="11">
        <v>44634.550104166665</v>
      </c>
      <c r="B672" s="11"/>
      <c r="C672" s="15">
        <v>44634</v>
      </c>
      <c r="D672" s="16">
        <v>0.55010416666666673</v>
      </c>
      <c r="E672" s="16"/>
      <c r="F672" s="12">
        <v>114</v>
      </c>
      <c r="G672" s="12">
        <v>104.88000000000001</v>
      </c>
      <c r="H672" s="12">
        <v>118.56</v>
      </c>
      <c r="I672" s="12">
        <v>108.3</v>
      </c>
      <c r="J672" s="12">
        <v>111.72</v>
      </c>
      <c r="K672" s="12">
        <v>103.74000000000001</v>
      </c>
      <c r="L672" s="12">
        <v>121.98</v>
      </c>
      <c r="M672" s="12">
        <v>110.58</v>
      </c>
      <c r="N672" s="13">
        <v>111.72000000000001</v>
      </c>
      <c r="O672" s="17" t="s">
        <v>10</v>
      </c>
      <c r="P672" s="14" t="s">
        <v>10</v>
      </c>
      <c r="Q672" s="14" t="s">
        <v>15</v>
      </c>
      <c r="R672" s="14" t="s">
        <v>18</v>
      </c>
      <c r="S672" s="14" t="s">
        <v>143</v>
      </c>
    </row>
    <row r="673" spans="1:19" hidden="1" x14ac:dyDescent="0.3">
      <c r="A673" s="11">
        <v>44634.55064814815</v>
      </c>
      <c r="B673" s="11"/>
      <c r="C673" s="15">
        <v>44634</v>
      </c>
      <c r="D673" s="16">
        <v>0.55064814814814811</v>
      </c>
      <c r="E673" s="16"/>
      <c r="F673" s="12">
        <v>73.8</v>
      </c>
      <c r="G673" s="12">
        <v>82</v>
      </c>
      <c r="H673" s="12">
        <v>85.28</v>
      </c>
      <c r="I673" s="12">
        <v>77.899999999999991</v>
      </c>
      <c r="J673" s="12">
        <v>80.36</v>
      </c>
      <c r="K673" s="12">
        <v>74.62</v>
      </c>
      <c r="L673" s="12">
        <v>87.740000000000009</v>
      </c>
      <c r="M673" s="12">
        <v>79.539999999999992</v>
      </c>
      <c r="N673" s="13">
        <v>80.155000000000001</v>
      </c>
      <c r="O673" s="17" t="s">
        <v>10</v>
      </c>
      <c r="P673" s="14" t="s">
        <v>10</v>
      </c>
      <c r="Q673" s="14" t="s">
        <v>15</v>
      </c>
      <c r="R673" s="14" t="s">
        <v>17</v>
      </c>
      <c r="S673" s="14" t="s">
        <v>143</v>
      </c>
    </row>
    <row r="674" spans="1:19" hidden="1" x14ac:dyDescent="0.3">
      <c r="A674" s="11">
        <v>44634.550682870373</v>
      </c>
      <c r="B674" s="11"/>
      <c r="C674" s="15">
        <v>44634</v>
      </c>
      <c r="D674" s="16">
        <v>0.55068287037037034</v>
      </c>
      <c r="E674" s="16"/>
      <c r="F674" s="12">
        <v>114</v>
      </c>
      <c r="G674" s="12">
        <v>96.600000000000009</v>
      </c>
      <c r="H674" s="12">
        <v>109.2</v>
      </c>
      <c r="I674" s="12">
        <v>99.75</v>
      </c>
      <c r="J674" s="12">
        <v>102.89999999999999</v>
      </c>
      <c r="K674" s="12">
        <v>95.55</v>
      </c>
      <c r="L674" s="12">
        <v>112.35000000000001</v>
      </c>
      <c r="M674" s="12">
        <v>96</v>
      </c>
      <c r="N674" s="13">
        <v>103.29375</v>
      </c>
      <c r="O674" s="17" t="s">
        <v>10</v>
      </c>
      <c r="P674" s="14" t="s">
        <v>10</v>
      </c>
      <c r="Q674" s="14" t="s">
        <v>15</v>
      </c>
      <c r="R674" s="14" t="s">
        <v>18</v>
      </c>
      <c r="S674" s="14" t="s">
        <v>143</v>
      </c>
    </row>
    <row r="675" spans="1:19" hidden="1" x14ac:dyDescent="0.3">
      <c r="A675" s="11">
        <v>44634.550833333335</v>
      </c>
      <c r="B675" s="11"/>
      <c r="C675" s="15">
        <v>44634</v>
      </c>
      <c r="D675" s="16">
        <v>0.5508333333333334</v>
      </c>
      <c r="E675" s="16"/>
      <c r="F675" s="12">
        <v>73.8</v>
      </c>
      <c r="G675" s="12">
        <v>75.44</v>
      </c>
      <c r="H675" s="12">
        <v>85.28</v>
      </c>
      <c r="I675" s="12">
        <v>77.899999999999991</v>
      </c>
      <c r="J675" s="12">
        <v>80.36</v>
      </c>
      <c r="K675" s="12">
        <v>82</v>
      </c>
      <c r="L675" s="12">
        <v>87.740000000000009</v>
      </c>
      <c r="M675" s="12">
        <v>79.539999999999992</v>
      </c>
      <c r="N675" s="13">
        <v>80.257499999999993</v>
      </c>
      <c r="O675" s="17" t="s">
        <v>10</v>
      </c>
      <c r="P675" s="14" t="s">
        <v>10</v>
      </c>
      <c r="Q675" s="14" t="s">
        <v>15</v>
      </c>
      <c r="R675" s="14" t="s">
        <v>17</v>
      </c>
      <c r="S675" s="14" t="s">
        <v>143</v>
      </c>
    </row>
    <row r="676" spans="1:19" hidden="1" x14ac:dyDescent="0.3">
      <c r="A676" s="11">
        <v>44634.551377314812</v>
      </c>
      <c r="B676" s="11"/>
      <c r="C676" s="15">
        <v>44634</v>
      </c>
      <c r="D676" s="16">
        <v>0.55137731481481478</v>
      </c>
      <c r="E676" s="16"/>
      <c r="F676" s="12">
        <v>124</v>
      </c>
      <c r="G676" s="12">
        <v>101.66000000000001</v>
      </c>
      <c r="H676" s="12">
        <v>114.92</v>
      </c>
      <c r="I676" s="12">
        <v>104.97499999999999</v>
      </c>
      <c r="J676" s="12">
        <v>108.28999999999999</v>
      </c>
      <c r="K676" s="12">
        <v>100.55500000000001</v>
      </c>
      <c r="L676" s="12">
        <v>118.23500000000001</v>
      </c>
      <c r="M676" s="12">
        <v>97</v>
      </c>
      <c r="N676" s="13">
        <v>108.70437500000001</v>
      </c>
      <c r="O676" s="17" t="s">
        <v>10</v>
      </c>
      <c r="P676" s="14" t="s">
        <v>10</v>
      </c>
      <c r="Q676" s="14" t="s">
        <v>15</v>
      </c>
      <c r="R676" s="14" t="s">
        <v>18</v>
      </c>
      <c r="S676" s="14" t="s">
        <v>143</v>
      </c>
    </row>
    <row r="677" spans="1:19" hidden="1" x14ac:dyDescent="0.3">
      <c r="A677" s="11">
        <v>44634.551759259259</v>
      </c>
      <c r="B677" s="11"/>
      <c r="C677" s="15">
        <v>44634</v>
      </c>
      <c r="D677" s="16">
        <v>0.55175925925925928</v>
      </c>
      <c r="E677" s="16"/>
      <c r="F677" s="12">
        <v>119</v>
      </c>
      <c r="G677" s="12">
        <v>109.48</v>
      </c>
      <c r="H677" s="12">
        <v>123.76</v>
      </c>
      <c r="I677" s="12">
        <v>113.05</v>
      </c>
      <c r="J677" s="12">
        <v>116.62</v>
      </c>
      <c r="K677" s="12">
        <v>108.29</v>
      </c>
      <c r="L677" s="12">
        <v>127.33000000000001</v>
      </c>
      <c r="M677" s="12">
        <v>115.42999999999999</v>
      </c>
      <c r="N677" s="13">
        <v>116.62</v>
      </c>
      <c r="O677" s="17" t="s">
        <v>10</v>
      </c>
      <c r="P677" s="14" t="s">
        <v>10</v>
      </c>
      <c r="Q677" s="14" t="s">
        <v>15</v>
      </c>
      <c r="R677" s="14" t="s">
        <v>18</v>
      </c>
      <c r="S677" s="14" t="s">
        <v>143</v>
      </c>
    </row>
    <row r="678" spans="1:19" hidden="1" x14ac:dyDescent="0.3">
      <c r="A678" s="11">
        <v>44634.552071759259</v>
      </c>
      <c r="B678" s="11"/>
      <c r="C678" s="15">
        <v>44634</v>
      </c>
      <c r="D678" s="16">
        <v>0.55207175925925933</v>
      </c>
      <c r="E678" s="16"/>
      <c r="F678" s="12">
        <v>119</v>
      </c>
      <c r="G678" s="12">
        <v>96.14</v>
      </c>
      <c r="H678" s="12">
        <v>108.68</v>
      </c>
      <c r="I678" s="12">
        <v>99.274999999999991</v>
      </c>
      <c r="J678" s="12">
        <v>102.41</v>
      </c>
      <c r="K678" s="12">
        <v>95.094999999999999</v>
      </c>
      <c r="L678" s="12">
        <v>111.81500000000001</v>
      </c>
      <c r="M678" s="12">
        <v>90</v>
      </c>
      <c r="N678" s="13">
        <v>102.80187500000001</v>
      </c>
      <c r="O678" s="17" t="s">
        <v>10</v>
      </c>
      <c r="P678" s="14" t="s">
        <v>10</v>
      </c>
      <c r="Q678" s="14" t="s">
        <v>15</v>
      </c>
      <c r="R678" s="14" t="s">
        <v>18</v>
      </c>
      <c r="S678" s="14" t="s">
        <v>143</v>
      </c>
    </row>
    <row r="679" spans="1:19" hidden="1" x14ac:dyDescent="0.3">
      <c r="A679" s="11">
        <v>44634.552407407406</v>
      </c>
      <c r="B679" s="11"/>
      <c r="C679" s="15">
        <v>44634</v>
      </c>
      <c r="D679" s="16">
        <v>0.55240740740740735</v>
      </c>
      <c r="E679" s="16"/>
      <c r="F679" s="12">
        <v>72.900000000000006</v>
      </c>
      <c r="G679" s="12">
        <v>74.52000000000001</v>
      </c>
      <c r="H679" s="12">
        <v>84.240000000000009</v>
      </c>
      <c r="I679" s="12">
        <v>76.95</v>
      </c>
      <c r="J679" s="12">
        <v>79.38</v>
      </c>
      <c r="K679" s="12">
        <v>73.710000000000008</v>
      </c>
      <c r="L679" s="12">
        <v>86.67</v>
      </c>
      <c r="M679" s="12">
        <v>81</v>
      </c>
      <c r="N679" s="13">
        <v>78.671250000000001</v>
      </c>
      <c r="O679" s="17" t="s">
        <v>10</v>
      </c>
      <c r="P679" s="14" t="s">
        <v>10</v>
      </c>
      <c r="Q679" s="14" t="s">
        <v>15</v>
      </c>
      <c r="R679" s="14" t="s">
        <v>17</v>
      </c>
      <c r="S679" s="14" t="s">
        <v>143</v>
      </c>
    </row>
    <row r="680" spans="1:19" hidden="1" x14ac:dyDescent="0.3">
      <c r="A680" s="11">
        <v>44634.552766203706</v>
      </c>
      <c r="B680" s="11"/>
      <c r="C680" s="15">
        <v>44634</v>
      </c>
      <c r="D680" s="16">
        <v>0.55276620370370366</v>
      </c>
      <c r="E680" s="16"/>
      <c r="F680" s="12">
        <v>119</v>
      </c>
      <c r="G680" s="12">
        <v>91.54</v>
      </c>
      <c r="H680" s="12">
        <v>103.48</v>
      </c>
      <c r="I680" s="12">
        <v>94.524999999999991</v>
      </c>
      <c r="J680" s="12">
        <v>97.51</v>
      </c>
      <c r="K680" s="12">
        <v>90.545000000000002</v>
      </c>
      <c r="L680" s="12">
        <v>106.465</v>
      </c>
      <c r="M680" s="12">
        <v>80</v>
      </c>
      <c r="N680" s="13">
        <v>97.883125000000007</v>
      </c>
      <c r="O680" s="17" t="s">
        <v>10</v>
      </c>
      <c r="P680" s="14" t="s">
        <v>10</v>
      </c>
      <c r="Q680" s="14" t="s">
        <v>15</v>
      </c>
      <c r="R680" s="14" t="s">
        <v>17</v>
      </c>
      <c r="S680" s="14" t="s">
        <v>143</v>
      </c>
    </row>
    <row r="681" spans="1:19" hidden="1" x14ac:dyDescent="0.3">
      <c r="A681" s="11">
        <v>44634.552777777775</v>
      </c>
      <c r="B681" s="11"/>
      <c r="C681" s="15">
        <v>44634</v>
      </c>
      <c r="D681" s="16">
        <v>0.55277777777777781</v>
      </c>
      <c r="E681" s="16"/>
      <c r="F681" s="12">
        <v>81</v>
      </c>
      <c r="G681" s="12">
        <v>82.8</v>
      </c>
      <c r="H681" s="12">
        <v>93.600000000000009</v>
      </c>
      <c r="I681" s="12">
        <v>85.5</v>
      </c>
      <c r="J681" s="12">
        <v>88.2</v>
      </c>
      <c r="K681" s="12">
        <v>90</v>
      </c>
      <c r="L681" s="12">
        <v>96.300000000000011</v>
      </c>
      <c r="M681" s="12">
        <v>87.3</v>
      </c>
      <c r="N681" s="13">
        <v>88.087500000000006</v>
      </c>
      <c r="O681" s="17" t="s">
        <v>10</v>
      </c>
      <c r="P681" s="14" t="s">
        <v>10</v>
      </c>
      <c r="Q681" s="14" t="s">
        <v>15</v>
      </c>
      <c r="R681" s="14" t="s">
        <v>17</v>
      </c>
      <c r="S681" s="14" t="s">
        <v>143</v>
      </c>
    </row>
    <row r="682" spans="1:19" hidden="1" x14ac:dyDescent="0.3">
      <c r="A682" s="11">
        <v>44634.55296296296</v>
      </c>
      <c r="B682" s="11"/>
      <c r="C682" s="15">
        <v>44634</v>
      </c>
      <c r="D682" s="16">
        <v>0.55296296296296299</v>
      </c>
      <c r="E682" s="16"/>
      <c r="F682" s="12">
        <v>63.9</v>
      </c>
      <c r="G682" s="12">
        <v>65.320000000000007</v>
      </c>
      <c r="H682" s="12">
        <v>73.84</v>
      </c>
      <c r="I682" s="12">
        <v>67.45</v>
      </c>
      <c r="J682" s="12">
        <v>69.58</v>
      </c>
      <c r="K682" s="12">
        <v>71</v>
      </c>
      <c r="L682" s="12">
        <v>75.97</v>
      </c>
      <c r="M682" s="12">
        <v>68.87</v>
      </c>
      <c r="N682" s="13">
        <v>69.491249999999994</v>
      </c>
      <c r="O682" s="17" t="s">
        <v>10</v>
      </c>
      <c r="P682" s="14" t="s">
        <v>10</v>
      </c>
      <c r="Q682" s="14" t="s">
        <v>15</v>
      </c>
      <c r="R682" s="14" t="s">
        <v>17</v>
      </c>
      <c r="S682" s="14" t="s">
        <v>143</v>
      </c>
    </row>
    <row r="683" spans="1:19" hidden="1" x14ac:dyDescent="0.3">
      <c r="A683" s="11">
        <v>44634.553460648145</v>
      </c>
      <c r="B683" s="11"/>
      <c r="C683" s="15">
        <v>44634</v>
      </c>
      <c r="D683" s="16">
        <v>0.55346064814814822</v>
      </c>
      <c r="E683" s="16"/>
      <c r="F683" s="12">
        <v>120</v>
      </c>
      <c r="G683" s="12">
        <v>92.92</v>
      </c>
      <c r="H683" s="12">
        <v>105.04</v>
      </c>
      <c r="I683" s="12">
        <v>95.949999999999989</v>
      </c>
      <c r="J683" s="12">
        <v>98.98</v>
      </c>
      <c r="K683" s="12">
        <v>91.91</v>
      </c>
      <c r="L683" s="12">
        <v>108.07000000000001</v>
      </c>
      <c r="M683" s="12">
        <v>82</v>
      </c>
      <c r="N683" s="13">
        <v>99.358750000000001</v>
      </c>
      <c r="O683" s="17" t="s">
        <v>10</v>
      </c>
      <c r="P683" s="14" t="s">
        <v>10</v>
      </c>
      <c r="Q683" s="14" t="s">
        <v>15</v>
      </c>
      <c r="R683" s="14" t="s">
        <v>17</v>
      </c>
      <c r="S683" s="14" t="s">
        <v>143</v>
      </c>
    </row>
    <row r="684" spans="1:19" hidden="1" x14ac:dyDescent="0.3">
      <c r="A684" s="11">
        <v>44634.553981481484</v>
      </c>
      <c r="B684" s="11"/>
      <c r="C684" s="15">
        <v>44634</v>
      </c>
      <c r="D684" s="16">
        <v>0.55398148148148152</v>
      </c>
      <c r="E684" s="16"/>
      <c r="F684" s="12">
        <v>116</v>
      </c>
      <c r="G684" s="12">
        <v>106.72</v>
      </c>
      <c r="H684" s="12">
        <v>120.64</v>
      </c>
      <c r="I684" s="12">
        <v>110.19999999999999</v>
      </c>
      <c r="J684" s="12">
        <v>113.67999999999999</v>
      </c>
      <c r="K684" s="12">
        <v>105.56</v>
      </c>
      <c r="L684" s="12">
        <v>124.12</v>
      </c>
      <c r="M684" s="12">
        <v>112.52</v>
      </c>
      <c r="N684" s="13">
        <v>113.67999999999999</v>
      </c>
      <c r="O684" s="17" t="s">
        <v>10</v>
      </c>
      <c r="P684" s="14" t="s">
        <v>10</v>
      </c>
      <c r="Q684" s="14" t="s">
        <v>15</v>
      </c>
      <c r="R684" s="14" t="s">
        <v>17</v>
      </c>
      <c r="S684" s="14" t="s">
        <v>143</v>
      </c>
    </row>
    <row r="685" spans="1:19" hidden="1" x14ac:dyDescent="0.3">
      <c r="A685" s="11">
        <v>44634.554155092592</v>
      </c>
      <c r="B685" s="11"/>
      <c r="C685" s="15">
        <v>44634</v>
      </c>
      <c r="D685" s="16">
        <v>0.55415509259259255</v>
      </c>
      <c r="E685" s="16"/>
      <c r="F685" s="12">
        <v>116</v>
      </c>
      <c r="G685" s="12">
        <v>95.22</v>
      </c>
      <c r="H685" s="12">
        <v>107.64</v>
      </c>
      <c r="I685" s="12">
        <v>98.324999999999989</v>
      </c>
      <c r="J685" s="12">
        <v>101.42999999999999</v>
      </c>
      <c r="K685" s="12">
        <v>94.185000000000002</v>
      </c>
      <c r="L685" s="12">
        <v>110.745</v>
      </c>
      <c r="M685" s="12">
        <v>91</v>
      </c>
      <c r="N685" s="13">
        <v>101.81812499999999</v>
      </c>
      <c r="O685" s="17" t="s">
        <v>10</v>
      </c>
      <c r="P685" s="14" t="s">
        <v>10</v>
      </c>
      <c r="Q685" s="14" t="s">
        <v>15</v>
      </c>
      <c r="R685" s="14" t="s">
        <v>17</v>
      </c>
      <c r="S685" s="14" t="s">
        <v>143</v>
      </c>
    </row>
    <row r="686" spans="1:19" hidden="1" x14ac:dyDescent="0.3">
      <c r="A686" s="11">
        <v>44634.554756944446</v>
      </c>
      <c r="B686" s="11"/>
      <c r="C686" s="15">
        <v>44634</v>
      </c>
      <c r="D686" s="16">
        <v>0.55475694444444446</v>
      </c>
      <c r="E686" s="16"/>
      <c r="F686" s="12">
        <v>73.8</v>
      </c>
      <c r="G686" s="12">
        <v>75.44</v>
      </c>
      <c r="H686" s="12">
        <v>85.28</v>
      </c>
      <c r="I686" s="12">
        <v>77.899999999999991</v>
      </c>
      <c r="J686" s="12">
        <v>80.36</v>
      </c>
      <c r="K686" s="12">
        <v>82</v>
      </c>
      <c r="L686" s="12">
        <v>87.740000000000009</v>
      </c>
      <c r="M686" s="12">
        <v>79.539999999999992</v>
      </c>
      <c r="N686" s="13">
        <v>80.257499999999993</v>
      </c>
      <c r="O686" s="17" t="s">
        <v>10</v>
      </c>
      <c r="P686" s="14" t="s">
        <v>10</v>
      </c>
      <c r="Q686" s="14" t="s">
        <v>15</v>
      </c>
      <c r="R686" s="14" t="s">
        <v>17</v>
      </c>
      <c r="S686" s="14" t="s">
        <v>143</v>
      </c>
    </row>
    <row r="687" spans="1:19" hidden="1" x14ac:dyDescent="0.3">
      <c r="A687" s="11">
        <v>44634.554849537039</v>
      </c>
      <c r="B687" s="11"/>
      <c r="C687" s="15">
        <v>44634</v>
      </c>
      <c r="D687" s="16">
        <v>0.5548495370370371</v>
      </c>
      <c r="E687" s="16"/>
      <c r="F687" s="12">
        <v>116</v>
      </c>
      <c r="G687" s="12">
        <v>90.62</v>
      </c>
      <c r="H687" s="12">
        <v>102.44</v>
      </c>
      <c r="I687" s="12">
        <v>93.574999999999989</v>
      </c>
      <c r="J687" s="12">
        <v>96.53</v>
      </c>
      <c r="K687" s="12">
        <v>89.635000000000005</v>
      </c>
      <c r="L687" s="12">
        <v>105.39500000000001</v>
      </c>
      <c r="M687" s="12">
        <v>81</v>
      </c>
      <c r="N687" s="13">
        <v>96.899374999999992</v>
      </c>
      <c r="O687" s="17" t="s">
        <v>10</v>
      </c>
      <c r="P687" s="14" t="s">
        <v>10</v>
      </c>
      <c r="Q687" s="14" t="s">
        <v>15</v>
      </c>
      <c r="R687" s="14" t="s">
        <v>17</v>
      </c>
      <c r="S687" s="14" t="s">
        <v>143</v>
      </c>
    </row>
    <row r="688" spans="1:19" hidden="1" x14ac:dyDescent="0.3">
      <c r="A688" s="11">
        <v>44634.555543981478</v>
      </c>
      <c r="B688" s="11"/>
      <c r="C688" s="15">
        <v>44634</v>
      </c>
      <c r="D688" s="16">
        <v>0.55554398148148143</v>
      </c>
      <c r="E688" s="16"/>
      <c r="F688" s="12">
        <v>119</v>
      </c>
      <c r="G688" s="12">
        <v>88.320000000000007</v>
      </c>
      <c r="H688" s="12">
        <v>99.84</v>
      </c>
      <c r="I688" s="12">
        <v>91.199999999999989</v>
      </c>
      <c r="J688" s="12">
        <v>94.08</v>
      </c>
      <c r="K688" s="12">
        <v>87.36</v>
      </c>
      <c r="L688" s="12">
        <v>102.72</v>
      </c>
      <c r="M688" s="12">
        <v>73</v>
      </c>
      <c r="N688" s="13">
        <v>94.44</v>
      </c>
      <c r="O688" s="17" t="s">
        <v>10</v>
      </c>
      <c r="P688" s="14" t="s">
        <v>10</v>
      </c>
      <c r="Q688" s="14" t="s">
        <v>15</v>
      </c>
      <c r="R688" s="14" t="s">
        <v>17</v>
      </c>
      <c r="S688" s="14" t="s">
        <v>143</v>
      </c>
    </row>
    <row r="689" spans="1:19" hidden="1" x14ac:dyDescent="0.3">
      <c r="A689" s="11">
        <v>44634.555902777778</v>
      </c>
      <c r="B689" s="11"/>
      <c r="C689" s="15">
        <v>44634</v>
      </c>
      <c r="D689" s="16">
        <v>0.55590277777777775</v>
      </c>
      <c r="E689" s="16"/>
      <c r="F689" s="12">
        <v>128</v>
      </c>
      <c r="G689" s="12">
        <v>107.64</v>
      </c>
      <c r="H689" s="12">
        <v>121.68</v>
      </c>
      <c r="I689" s="12">
        <v>111.14999999999999</v>
      </c>
      <c r="J689" s="12">
        <v>114.66</v>
      </c>
      <c r="K689" s="12">
        <v>106</v>
      </c>
      <c r="L689" s="12">
        <v>125.19000000000001</v>
      </c>
      <c r="M689" s="12">
        <v>113.49</v>
      </c>
      <c r="N689" s="13">
        <v>115.97625000000001</v>
      </c>
      <c r="O689" s="17" t="s">
        <v>10</v>
      </c>
      <c r="P689" s="14" t="s">
        <v>10</v>
      </c>
      <c r="Q689" s="14" t="s">
        <v>15</v>
      </c>
      <c r="R689" s="14" t="s">
        <v>17</v>
      </c>
      <c r="S689" s="14" t="s">
        <v>143</v>
      </c>
    </row>
    <row r="690" spans="1:19" hidden="1" x14ac:dyDescent="0.3">
      <c r="A690" s="11">
        <v>44634.555914351855</v>
      </c>
      <c r="B690" s="11"/>
      <c r="C690" s="15">
        <v>44634</v>
      </c>
      <c r="D690" s="16">
        <v>0.55591435185185178</v>
      </c>
      <c r="E690" s="16"/>
      <c r="F690" s="12">
        <v>80.100000000000009</v>
      </c>
      <c r="G690" s="12">
        <v>81.88000000000001</v>
      </c>
      <c r="H690" s="12">
        <v>92.56</v>
      </c>
      <c r="I690" s="12">
        <v>84.55</v>
      </c>
      <c r="J690" s="12">
        <v>87.22</v>
      </c>
      <c r="K690" s="12">
        <v>80.990000000000009</v>
      </c>
      <c r="L690" s="12">
        <v>89</v>
      </c>
      <c r="M690" s="12">
        <v>86.33</v>
      </c>
      <c r="N690" s="13">
        <v>85.328750000000014</v>
      </c>
      <c r="O690" s="17" t="s">
        <v>10</v>
      </c>
      <c r="P690" s="14" t="s">
        <v>10</v>
      </c>
      <c r="Q690" s="14" t="s">
        <v>15</v>
      </c>
      <c r="R690" s="14" t="s">
        <v>17</v>
      </c>
      <c r="S690" s="14" t="s">
        <v>143</v>
      </c>
    </row>
    <row r="691" spans="1:19" hidden="1" x14ac:dyDescent="0.3">
      <c r="A691" s="11">
        <v>44634.556145833332</v>
      </c>
      <c r="B691" s="11"/>
      <c r="C691" s="15">
        <v>44634</v>
      </c>
      <c r="D691" s="16">
        <v>0.55614583333333334</v>
      </c>
      <c r="E691" s="16"/>
      <c r="F691" s="12">
        <v>87.3</v>
      </c>
      <c r="G691" s="12">
        <v>89.240000000000009</v>
      </c>
      <c r="H691" s="12">
        <v>100.88000000000001</v>
      </c>
      <c r="I691" s="12">
        <v>92.149999999999991</v>
      </c>
      <c r="J691" s="12">
        <v>95.06</v>
      </c>
      <c r="K691" s="12">
        <v>88.27</v>
      </c>
      <c r="L691" s="12">
        <v>97</v>
      </c>
      <c r="M691" s="12">
        <v>94.09</v>
      </c>
      <c r="N691" s="13">
        <v>92.998750000000001</v>
      </c>
      <c r="O691" s="17" t="s">
        <v>10</v>
      </c>
      <c r="P691" s="14" t="s">
        <v>10</v>
      </c>
      <c r="Q691" s="14" t="s">
        <v>15</v>
      </c>
      <c r="R691" s="14" t="s">
        <v>119</v>
      </c>
      <c r="S691" s="14" t="s">
        <v>143</v>
      </c>
    </row>
    <row r="692" spans="1:19" hidden="1" x14ac:dyDescent="0.3">
      <c r="A692" s="11">
        <v>44634.556226851855</v>
      </c>
      <c r="B692" s="11"/>
      <c r="C692" s="15">
        <v>44634</v>
      </c>
      <c r="D692" s="16">
        <v>0.55622685185185183</v>
      </c>
      <c r="E692" s="16"/>
      <c r="F692" s="12">
        <v>119</v>
      </c>
      <c r="G692" s="12">
        <v>109.48</v>
      </c>
      <c r="H692" s="12">
        <v>123.76</v>
      </c>
      <c r="I692" s="12">
        <v>113.05</v>
      </c>
      <c r="J692" s="12">
        <v>116.62</v>
      </c>
      <c r="K692" s="12">
        <v>108.29</v>
      </c>
      <c r="L692" s="12">
        <v>127.33000000000001</v>
      </c>
      <c r="M692" s="12">
        <v>115.42999999999999</v>
      </c>
      <c r="N692" s="13">
        <v>116.62</v>
      </c>
      <c r="O692" s="17" t="s">
        <v>10</v>
      </c>
      <c r="P692" s="14" t="s">
        <v>10</v>
      </c>
      <c r="Q692" s="14" t="s">
        <v>15</v>
      </c>
      <c r="R692" s="14" t="s">
        <v>119</v>
      </c>
      <c r="S692" s="14" t="s">
        <v>143</v>
      </c>
    </row>
    <row r="693" spans="1:19" hidden="1" x14ac:dyDescent="0.3">
      <c r="A693" s="11">
        <v>44634.556238425925</v>
      </c>
      <c r="B693" s="11"/>
      <c r="C693" s="15">
        <v>44634</v>
      </c>
      <c r="D693" s="16">
        <v>0.55623842592592598</v>
      </c>
      <c r="E693" s="16"/>
      <c r="F693" s="12">
        <v>79.2</v>
      </c>
      <c r="G693" s="12">
        <v>80.960000000000008</v>
      </c>
      <c r="H693" s="12">
        <v>91.52000000000001</v>
      </c>
      <c r="I693" s="12">
        <v>83.6</v>
      </c>
      <c r="J693" s="12">
        <v>86.24</v>
      </c>
      <c r="K693" s="12">
        <v>80.08</v>
      </c>
      <c r="L693" s="12">
        <v>94.160000000000011</v>
      </c>
      <c r="M693" s="12">
        <v>88</v>
      </c>
      <c r="N693" s="13">
        <v>85.47</v>
      </c>
      <c r="O693" s="17" t="s">
        <v>10</v>
      </c>
      <c r="P693" s="14" t="s">
        <v>10</v>
      </c>
      <c r="Q693" s="14" t="s">
        <v>15</v>
      </c>
      <c r="R693" s="14" t="s">
        <v>119</v>
      </c>
      <c r="S693" s="14" t="s">
        <v>143</v>
      </c>
    </row>
    <row r="694" spans="1:19" hidden="1" x14ac:dyDescent="0.3">
      <c r="A694" s="11">
        <v>44634.556250000001</v>
      </c>
      <c r="B694" s="11"/>
      <c r="C694" s="15">
        <v>44634</v>
      </c>
      <c r="D694" s="16">
        <v>0.55625000000000002</v>
      </c>
      <c r="E694" s="16"/>
      <c r="F694" s="12">
        <v>87.3</v>
      </c>
      <c r="G694" s="12">
        <v>83</v>
      </c>
      <c r="H694" s="12">
        <v>100.88000000000001</v>
      </c>
      <c r="I694" s="12">
        <v>92.149999999999991</v>
      </c>
      <c r="J694" s="12">
        <v>95.06</v>
      </c>
      <c r="K694" s="12">
        <v>109</v>
      </c>
      <c r="L694" s="12">
        <v>99</v>
      </c>
      <c r="M694" s="12">
        <v>94.09</v>
      </c>
      <c r="N694" s="13">
        <v>95.06</v>
      </c>
      <c r="O694" s="17" t="s">
        <v>10</v>
      </c>
      <c r="P694" s="14" t="s">
        <v>10</v>
      </c>
      <c r="Q694" s="14" t="s">
        <v>15</v>
      </c>
      <c r="R694" s="14" t="s">
        <v>119</v>
      </c>
      <c r="S694" s="14" t="s">
        <v>143</v>
      </c>
    </row>
    <row r="695" spans="1:19" hidden="1" x14ac:dyDescent="0.3">
      <c r="A695" s="11">
        <v>44634.55636574074</v>
      </c>
      <c r="B695" s="11"/>
      <c r="C695" s="15">
        <v>44634</v>
      </c>
      <c r="D695" s="16">
        <v>0.55636574074074074</v>
      </c>
      <c r="E695" s="16"/>
      <c r="F695" s="12">
        <v>119</v>
      </c>
      <c r="G695" s="12">
        <v>109.48</v>
      </c>
      <c r="H695" s="12">
        <v>123.76</v>
      </c>
      <c r="I695" s="12">
        <v>113.05</v>
      </c>
      <c r="J695" s="12">
        <v>116.62</v>
      </c>
      <c r="K695" s="12">
        <v>108.29</v>
      </c>
      <c r="L695" s="12">
        <v>127.33000000000001</v>
      </c>
      <c r="M695" s="12">
        <v>115.42999999999999</v>
      </c>
      <c r="N695" s="13">
        <v>116.62</v>
      </c>
      <c r="O695" s="17" t="s">
        <v>10</v>
      </c>
      <c r="P695" s="14" t="s">
        <v>10</v>
      </c>
      <c r="Q695" s="14" t="s">
        <v>15</v>
      </c>
      <c r="R695" s="14" t="s">
        <v>119</v>
      </c>
      <c r="S695" s="14" t="s">
        <v>143</v>
      </c>
    </row>
    <row r="696" spans="1:19" hidden="1" x14ac:dyDescent="0.3">
      <c r="A696" s="11">
        <v>44634.556550925925</v>
      </c>
      <c r="B696" s="11"/>
      <c r="C696" s="15">
        <v>44634</v>
      </c>
      <c r="D696" s="16">
        <v>0.55655092592592592</v>
      </c>
      <c r="E696" s="16"/>
      <c r="F696" s="12">
        <v>120</v>
      </c>
      <c r="G696" s="12">
        <v>110.4</v>
      </c>
      <c r="H696" s="12">
        <v>124.80000000000001</v>
      </c>
      <c r="I696" s="12">
        <v>114</v>
      </c>
      <c r="J696" s="12">
        <v>117.6</v>
      </c>
      <c r="K696" s="12">
        <v>109.2</v>
      </c>
      <c r="L696" s="12">
        <v>128.4</v>
      </c>
      <c r="M696" s="12">
        <v>116.39999999999999</v>
      </c>
      <c r="N696" s="13">
        <v>117.60000000000001</v>
      </c>
      <c r="O696" s="17" t="s">
        <v>10</v>
      </c>
      <c r="P696" s="14" t="s">
        <v>10</v>
      </c>
      <c r="Q696" s="14" t="s">
        <v>15</v>
      </c>
      <c r="R696" s="14" t="s">
        <v>119</v>
      </c>
      <c r="S696" s="14" t="s">
        <v>143</v>
      </c>
    </row>
    <row r="697" spans="1:19" hidden="1" x14ac:dyDescent="0.3">
      <c r="A697" s="11">
        <v>44634.556932870371</v>
      </c>
      <c r="B697" s="11"/>
      <c r="C697" s="15">
        <v>44634</v>
      </c>
      <c r="D697" s="16">
        <v>0.55693287037037031</v>
      </c>
      <c r="E697" s="16"/>
      <c r="F697" s="12">
        <v>118</v>
      </c>
      <c r="G697" s="12">
        <v>99.36</v>
      </c>
      <c r="H697" s="12">
        <v>112.32000000000001</v>
      </c>
      <c r="I697" s="12">
        <v>102.6</v>
      </c>
      <c r="J697" s="12">
        <v>105.84</v>
      </c>
      <c r="K697" s="12">
        <v>98.28</v>
      </c>
      <c r="L697" s="12">
        <v>115.56</v>
      </c>
      <c r="M697" s="12">
        <v>98</v>
      </c>
      <c r="N697" s="13">
        <v>106.245</v>
      </c>
      <c r="O697" s="17" t="s">
        <v>10</v>
      </c>
      <c r="P697" s="14" t="s">
        <v>10</v>
      </c>
      <c r="Q697" s="14" t="s">
        <v>15</v>
      </c>
      <c r="R697" s="14" t="s">
        <v>119</v>
      </c>
      <c r="S697" s="14" t="s">
        <v>143</v>
      </c>
    </row>
    <row r="698" spans="1:19" hidden="1" x14ac:dyDescent="0.3">
      <c r="A698" s="11">
        <v>44634.557037037041</v>
      </c>
      <c r="B698" s="11"/>
      <c r="C698" s="15">
        <v>44634</v>
      </c>
      <c r="D698" s="16">
        <v>0.55703703703703711</v>
      </c>
      <c r="E698" s="16"/>
      <c r="F698" s="12">
        <v>73.8</v>
      </c>
      <c r="G698" s="12">
        <v>75.44</v>
      </c>
      <c r="H698" s="12">
        <v>85.28</v>
      </c>
      <c r="I698" s="12">
        <v>77.899999999999991</v>
      </c>
      <c r="J698" s="12">
        <v>80.36</v>
      </c>
      <c r="K698" s="12">
        <v>82</v>
      </c>
      <c r="L698" s="12">
        <v>87.740000000000009</v>
      </c>
      <c r="M698" s="12">
        <v>79.539999999999992</v>
      </c>
      <c r="N698" s="13">
        <v>80.257499999999993</v>
      </c>
      <c r="O698" s="17" t="s">
        <v>10</v>
      </c>
      <c r="P698" s="14" t="s">
        <v>10</v>
      </c>
      <c r="Q698" s="14" t="s">
        <v>15</v>
      </c>
      <c r="R698" s="14" t="s">
        <v>119</v>
      </c>
      <c r="S698" s="14" t="s">
        <v>143</v>
      </c>
    </row>
    <row r="699" spans="1:19" hidden="1" x14ac:dyDescent="0.3">
      <c r="A699" s="11">
        <v>44634.557615740741</v>
      </c>
      <c r="B699" s="11"/>
      <c r="C699" s="15">
        <v>44634</v>
      </c>
      <c r="D699" s="16">
        <v>0.55761574074074072</v>
      </c>
      <c r="E699" s="16"/>
      <c r="F699" s="12">
        <v>73.8</v>
      </c>
      <c r="G699" s="12">
        <v>75.44</v>
      </c>
      <c r="H699" s="12">
        <v>85.28</v>
      </c>
      <c r="I699" s="12">
        <v>77.899999999999991</v>
      </c>
      <c r="J699" s="12">
        <v>80.36</v>
      </c>
      <c r="K699" s="12">
        <v>82</v>
      </c>
      <c r="L699" s="12">
        <v>87.740000000000009</v>
      </c>
      <c r="M699" s="12">
        <v>79.539999999999992</v>
      </c>
      <c r="N699" s="13">
        <v>80.257499999999993</v>
      </c>
      <c r="O699" s="17" t="s">
        <v>10</v>
      </c>
      <c r="P699" s="14" t="s">
        <v>10</v>
      </c>
      <c r="Q699" s="14" t="s">
        <v>15</v>
      </c>
      <c r="R699" s="14" t="s">
        <v>119</v>
      </c>
      <c r="S699" s="14" t="s">
        <v>143</v>
      </c>
    </row>
    <row r="700" spans="1:19" hidden="1" x14ac:dyDescent="0.3">
      <c r="A700" s="11">
        <v>44634.557627314818</v>
      </c>
      <c r="B700" s="11"/>
      <c r="C700" s="15">
        <v>44634</v>
      </c>
      <c r="D700" s="16">
        <v>0.55762731481481487</v>
      </c>
      <c r="E700" s="16"/>
      <c r="F700" s="12">
        <v>113</v>
      </c>
      <c r="G700" s="12">
        <v>95.68</v>
      </c>
      <c r="H700" s="12">
        <v>108.16</v>
      </c>
      <c r="I700" s="12">
        <v>98.8</v>
      </c>
      <c r="J700" s="12">
        <v>101.92</v>
      </c>
      <c r="K700" s="12">
        <v>94.64</v>
      </c>
      <c r="L700" s="12">
        <v>111.28</v>
      </c>
      <c r="M700" s="12">
        <v>95</v>
      </c>
      <c r="N700" s="13">
        <v>102.31</v>
      </c>
      <c r="O700" s="17" t="s">
        <v>10</v>
      </c>
      <c r="P700" s="14" t="s">
        <v>10</v>
      </c>
      <c r="Q700" s="14" t="s">
        <v>15</v>
      </c>
      <c r="R700" s="14" t="s">
        <v>119</v>
      </c>
      <c r="S700" s="14" t="s">
        <v>143</v>
      </c>
    </row>
    <row r="701" spans="1:19" hidden="1" x14ac:dyDescent="0.3">
      <c r="A701" s="11">
        <v>44634.558321759258</v>
      </c>
      <c r="B701" s="11"/>
      <c r="C701" s="15">
        <v>44634</v>
      </c>
      <c r="D701" s="16">
        <v>0.5583217592592592</v>
      </c>
      <c r="E701" s="16"/>
      <c r="F701" s="12">
        <v>107</v>
      </c>
      <c r="G701" s="12">
        <v>92.92</v>
      </c>
      <c r="H701" s="12">
        <v>105.04</v>
      </c>
      <c r="I701" s="12">
        <v>95.949999999999989</v>
      </c>
      <c r="J701" s="12">
        <v>98.98</v>
      </c>
      <c r="K701" s="12">
        <v>91.91</v>
      </c>
      <c r="L701" s="12">
        <v>108.07000000000001</v>
      </c>
      <c r="M701" s="12">
        <v>95</v>
      </c>
      <c r="N701" s="13">
        <v>99.358750000000015</v>
      </c>
      <c r="O701" s="17" t="s">
        <v>10</v>
      </c>
      <c r="P701" s="14" t="s">
        <v>10</v>
      </c>
      <c r="Q701" s="14" t="s">
        <v>15</v>
      </c>
      <c r="R701" s="14" t="s">
        <v>119</v>
      </c>
      <c r="S701" s="14" t="s">
        <v>143</v>
      </c>
    </row>
    <row r="702" spans="1:19" hidden="1" x14ac:dyDescent="0.3">
      <c r="A702" s="11">
        <v>44634.559016203704</v>
      </c>
      <c r="B702" s="11"/>
      <c r="C702" s="15">
        <v>44634</v>
      </c>
      <c r="D702" s="16">
        <v>0.55901620370370375</v>
      </c>
      <c r="E702" s="16"/>
      <c r="F702" s="12">
        <v>109</v>
      </c>
      <c r="G702" s="12">
        <v>95.68</v>
      </c>
      <c r="H702" s="12">
        <v>108.16</v>
      </c>
      <c r="I702" s="12">
        <v>98.8</v>
      </c>
      <c r="J702" s="12">
        <v>101.92</v>
      </c>
      <c r="K702" s="12">
        <v>94.64</v>
      </c>
      <c r="L702" s="12">
        <v>111.28</v>
      </c>
      <c r="M702" s="12">
        <v>99</v>
      </c>
      <c r="N702" s="13">
        <v>102.31</v>
      </c>
      <c r="O702" s="17" t="s">
        <v>10</v>
      </c>
      <c r="P702" s="14" t="s">
        <v>10</v>
      </c>
      <c r="Q702" s="14" t="s">
        <v>15</v>
      </c>
      <c r="R702" s="14" t="s">
        <v>119</v>
      </c>
      <c r="S702" s="14" t="s">
        <v>143</v>
      </c>
    </row>
    <row r="703" spans="1:19" hidden="1" x14ac:dyDescent="0.3">
      <c r="A703" s="11">
        <v>44634.559710648151</v>
      </c>
      <c r="B703" s="11"/>
      <c r="C703" s="15">
        <v>44634</v>
      </c>
      <c r="D703" s="16">
        <v>0.55971064814814808</v>
      </c>
      <c r="E703" s="16"/>
      <c r="F703" s="12">
        <v>113</v>
      </c>
      <c r="G703" s="12">
        <v>95.68</v>
      </c>
      <c r="H703" s="12">
        <v>108.16</v>
      </c>
      <c r="I703" s="12">
        <v>98.8</v>
      </c>
      <c r="J703" s="12">
        <v>101.92</v>
      </c>
      <c r="K703" s="12">
        <v>94.64</v>
      </c>
      <c r="L703" s="12">
        <v>111.28</v>
      </c>
      <c r="M703" s="12">
        <v>95</v>
      </c>
      <c r="N703" s="13">
        <v>102.31</v>
      </c>
      <c r="O703" s="17" t="s">
        <v>10</v>
      </c>
      <c r="P703" s="14" t="s">
        <v>10</v>
      </c>
      <c r="Q703" s="14" t="s">
        <v>15</v>
      </c>
      <c r="R703" s="14" t="s">
        <v>119</v>
      </c>
      <c r="S703" s="14" t="s">
        <v>143</v>
      </c>
    </row>
    <row r="704" spans="1:19" hidden="1" x14ac:dyDescent="0.3">
      <c r="A704" s="11">
        <v>44634.55972222222</v>
      </c>
      <c r="B704" s="11"/>
      <c r="C704" s="15">
        <v>44634</v>
      </c>
      <c r="D704" s="16">
        <v>0.55972222222222223</v>
      </c>
      <c r="E704" s="16"/>
      <c r="F704" s="12">
        <v>81.900000000000006</v>
      </c>
      <c r="G704" s="12">
        <v>84</v>
      </c>
      <c r="H704" s="12">
        <v>94.64</v>
      </c>
      <c r="I704" s="12">
        <v>86.45</v>
      </c>
      <c r="J704" s="12">
        <v>89.179999999999993</v>
      </c>
      <c r="K704" s="12">
        <v>85</v>
      </c>
      <c r="L704" s="12">
        <v>104</v>
      </c>
      <c r="M704" s="12">
        <v>88.27</v>
      </c>
      <c r="N704" s="13">
        <v>89.18</v>
      </c>
      <c r="O704" s="17" t="s">
        <v>10</v>
      </c>
      <c r="P704" s="14" t="s">
        <v>10</v>
      </c>
      <c r="Q704" s="14" t="s">
        <v>15</v>
      </c>
      <c r="R704" s="14" t="s">
        <v>119</v>
      </c>
      <c r="S704" s="14" t="s">
        <v>143</v>
      </c>
    </row>
    <row r="705" spans="1:19" hidden="1" x14ac:dyDescent="0.3">
      <c r="A705" s="11">
        <v>44634.56040509259</v>
      </c>
      <c r="B705" s="11"/>
      <c r="C705" s="15">
        <v>44634</v>
      </c>
      <c r="D705" s="16">
        <v>0.56040509259259264</v>
      </c>
      <c r="E705" s="16"/>
      <c r="F705" s="12">
        <v>114</v>
      </c>
      <c r="G705" s="12">
        <v>95.68</v>
      </c>
      <c r="H705" s="12">
        <v>108.16</v>
      </c>
      <c r="I705" s="12">
        <v>98.8</v>
      </c>
      <c r="J705" s="12">
        <v>101.92</v>
      </c>
      <c r="K705" s="12">
        <v>94.64</v>
      </c>
      <c r="L705" s="12">
        <v>111.28</v>
      </c>
      <c r="M705" s="12">
        <v>94</v>
      </c>
      <c r="N705" s="13">
        <v>102.31</v>
      </c>
      <c r="O705" s="17" t="s">
        <v>10</v>
      </c>
      <c r="P705" s="14" t="s">
        <v>10</v>
      </c>
      <c r="Q705" s="14" t="s">
        <v>15</v>
      </c>
      <c r="R705" s="14" t="s">
        <v>119</v>
      </c>
      <c r="S705" s="14" t="s">
        <v>143</v>
      </c>
    </row>
    <row r="706" spans="1:19" hidden="1" x14ac:dyDescent="0.3">
      <c r="A706" s="11">
        <v>44634.560555555552</v>
      </c>
      <c r="B706" s="11"/>
      <c r="C706" s="15">
        <v>44634</v>
      </c>
      <c r="D706" s="16">
        <v>0.56055555555555558</v>
      </c>
      <c r="E706" s="16"/>
      <c r="F706" s="12">
        <v>73.8</v>
      </c>
      <c r="G706" s="12">
        <v>75.44</v>
      </c>
      <c r="H706" s="12">
        <v>85.28</v>
      </c>
      <c r="I706" s="12">
        <v>77.899999999999991</v>
      </c>
      <c r="J706" s="12">
        <v>80.36</v>
      </c>
      <c r="K706" s="12">
        <v>82</v>
      </c>
      <c r="L706" s="12">
        <v>87.740000000000009</v>
      </c>
      <c r="M706" s="12">
        <v>79.539999999999992</v>
      </c>
      <c r="N706" s="13">
        <v>80.257499999999993</v>
      </c>
      <c r="O706" s="17" t="s">
        <v>10</v>
      </c>
      <c r="P706" s="14" t="s">
        <v>10</v>
      </c>
      <c r="Q706" s="14" t="s">
        <v>15</v>
      </c>
      <c r="R706" s="14" t="s">
        <v>119</v>
      </c>
      <c r="S706" s="14" t="s">
        <v>143</v>
      </c>
    </row>
    <row r="707" spans="1:19" hidden="1" x14ac:dyDescent="0.3">
      <c r="A707" s="11">
        <v>44634.560752314814</v>
      </c>
      <c r="B707" s="11"/>
      <c r="C707" s="15">
        <v>44634</v>
      </c>
      <c r="D707" s="16">
        <v>0.5607523148148148</v>
      </c>
      <c r="E707" s="16"/>
      <c r="F707" s="12">
        <v>91.8</v>
      </c>
      <c r="G707" s="12">
        <v>93.84</v>
      </c>
      <c r="H707" s="12">
        <v>106.08</v>
      </c>
      <c r="I707" s="12">
        <v>96.899999999999991</v>
      </c>
      <c r="J707" s="12">
        <v>99.96</v>
      </c>
      <c r="K707" s="12">
        <v>92.820000000000007</v>
      </c>
      <c r="L707" s="12">
        <v>109.14</v>
      </c>
      <c r="M707" s="12">
        <v>102</v>
      </c>
      <c r="N707" s="13">
        <v>99.067499999999995</v>
      </c>
      <c r="O707" s="17" t="s">
        <v>10</v>
      </c>
      <c r="P707" s="14" t="s">
        <v>10</v>
      </c>
      <c r="Q707" s="14" t="s">
        <v>15</v>
      </c>
      <c r="R707" s="14" t="s">
        <v>119</v>
      </c>
      <c r="S707" s="14" t="s">
        <v>143</v>
      </c>
    </row>
    <row r="708" spans="1:19" hidden="1" x14ac:dyDescent="0.3">
      <c r="A708" s="11">
        <v>44634.56077546296</v>
      </c>
      <c r="B708" s="11"/>
      <c r="C708" s="15">
        <v>44634</v>
      </c>
      <c r="D708" s="16">
        <v>0.56077546296296299</v>
      </c>
      <c r="E708" s="16"/>
      <c r="F708" s="12">
        <v>72.900000000000006</v>
      </c>
      <c r="G708" s="12">
        <v>74.52000000000001</v>
      </c>
      <c r="H708" s="12">
        <v>84.240000000000009</v>
      </c>
      <c r="I708" s="12">
        <v>76.95</v>
      </c>
      <c r="J708" s="12">
        <v>79.38</v>
      </c>
      <c r="K708" s="12">
        <v>73.710000000000008</v>
      </c>
      <c r="L708" s="12">
        <v>81</v>
      </c>
      <c r="M708" s="12">
        <v>78.569999999999993</v>
      </c>
      <c r="N708" s="13">
        <v>77.658749999999998</v>
      </c>
      <c r="O708" s="17" t="s">
        <v>10</v>
      </c>
      <c r="P708" s="14" t="s">
        <v>10</v>
      </c>
      <c r="Q708" s="14" t="s">
        <v>15</v>
      </c>
      <c r="R708" s="14" t="s">
        <v>119</v>
      </c>
      <c r="S708" s="14" t="s">
        <v>143</v>
      </c>
    </row>
    <row r="709" spans="1:19" hidden="1" x14ac:dyDescent="0.3">
      <c r="A709" s="11">
        <v>44634.561018518521</v>
      </c>
      <c r="B709" s="11"/>
      <c r="C709" s="15">
        <v>44634</v>
      </c>
      <c r="D709" s="16">
        <v>0.56101851851851847</v>
      </c>
      <c r="E709" s="16"/>
      <c r="F709" s="12">
        <v>73.8</v>
      </c>
      <c r="G709" s="12">
        <v>75.44</v>
      </c>
      <c r="H709" s="12">
        <v>85.28</v>
      </c>
      <c r="I709" s="12">
        <v>77.899999999999991</v>
      </c>
      <c r="J709" s="12">
        <v>80.36</v>
      </c>
      <c r="K709" s="12">
        <v>74.62</v>
      </c>
      <c r="L709" s="12">
        <v>82</v>
      </c>
      <c r="M709" s="12">
        <v>79.539999999999992</v>
      </c>
      <c r="N709" s="13">
        <v>78.617500000000007</v>
      </c>
      <c r="O709" s="17" t="s">
        <v>10</v>
      </c>
      <c r="P709" s="14" t="s">
        <v>10</v>
      </c>
      <c r="Q709" s="14" t="s">
        <v>15</v>
      </c>
      <c r="R709" s="14" t="s">
        <v>119</v>
      </c>
      <c r="S709" s="14" t="s">
        <v>143</v>
      </c>
    </row>
    <row r="710" spans="1:19" hidden="1" x14ac:dyDescent="0.3">
      <c r="A710" s="11">
        <v>44634.561099537037</v>
      </c>
      <c r="B710" s="11"/>
      <c r="C710" s="15">
        <v>44634</v>
      </c>
      <c r="D710" s="16">
        <v>0.56109953703703697</v>
      </c>
      <c r="E710" s="16"/>
      <c r="F710" s="12">
        <v>111</v>
      </c>
      <c r="G710" s="12">
        <v>97.06</v>
      </c>
      <c r="H710" s="12">
        <v>109.72</v>
      </c>
      <c r="I710" s="12">
        <v>100.22499999999999</v>
      </c>
      <c r="J710" s="12">
        <v>103.39</v>
      </c>
      <c r="K710" s="12">
        <v>96.00500000000001</v>
      </c>
      <c r="L710" s="12">
        <v>112.88500000000001</v>
      </c>
      <c r="M710" s="12">
        <v>100</v>
      </c>
      <c r="N710" s="13">
        <v>103.785625</v>
      </c>
      <c r="O710" s="17" t="s">
        <v>10</v>
      </c>
      <c r="P710" s="14" t="s">
        <v>10</v>
      </c>
      <c r="Q710" s="14" t="s">
        <v>15</v>
      </c>
      <c r="R710" s="14" t="s">
        <v>119</v>
      </c>
      <c r="S710" s="14" t="s">
        <v>143</v>
      </c>
    </row>
    <row r="711" spans="1:19" hidden="1" x14ac:dyDescent="0.3">
      <c r="A711" s="11">
        <v>44634.56113425926</v>
      </c>
      <c r="B711" s="11"/>
      <c r="C711" s="15">
        <v>44634</v>
      </c>
      <c r="D711" s="16">
        <v>0.5611342592592593</v>
      </c>
      <c r="E711" s="16"/>
      <c r="F711" s="12">
        <v>71.100000000000009</v>
      </c>
      <c r="G711" s="12">
        <v>79</v>
      </c>
      <c r="H711" s="12">
        <v>82.16</v>
      </c>
      <c r="I711" s="12">
        <v>75.05</v>
      </c>
      <c r="J711" s="12">
        <v>77.42</v>
      </c>
      <c r="K711" s="12">
        <v>71.89</v>
      </c>
      <c r="L711" s="12">
        <v>84.53</v>
      </c>
      <c r="M711" s="12">
        <v>76.63</v>
      </c>
      <c r="N711" s="13">
        <v>77.222499999999997</v>
      </c>
      <c r="O711" s="17" t="s">
        <v>10</v>
      </c>
      <c r="P711" s="14" t="s">
        <v>10</v>
      </c>
      <c r="Q711" s="14" t="s">
        <v>15</v>
      </c>
      <c r="R711" s="14" t="s">
        <v>119</v>
      </c>
      <c r="S711" s="14" t="s">
        <v>143</v>
      </c>
    </row>
    <row r="712" spans="1:19" hidden="1" x14ac:dyDescent="0.3">
      <c r="A712" s="11">
        <v>44634.561400462961</v>
      </c>
      <c r="B712" s="11"/>
      <c r="C712" s="15">
        <v>44634</v>
      </c>
      <c r="D712" s="16">
        <v>0.56140046296296298</v>
      </c>
      <c r="E712" s="16"/>
      <c r="F712" s="12">
        <v>73.8</v>
      </c>
      <c r="G712" s="12">
        <v>75.44</v>
      </c>
      <c r="H712" s="12">
        <v>85.28</v>
      </c>
      <c r="I712" s="12">
        <v>77.899999999999991</v>
      </c>
      <c r="J712" s="12">
        <v>80.36</v>
      </c>
      <c r="K712" s="12">
        <v>74.62</v>
      </c>
      <c r="L712" s="12">
        <v>82</v>
      </c>
      <c r="M712" s="12">
        <v>79.539999999999992</v>
      </c>
      <c r="N712" s="13">
        <v>78.617500000000007</v>
      </c>
      <c r="O712" s="17" t="s">
        <v>10</v>
      </c>
      <c r="P712" s="14" t="s">
        <v>10</v>
      </c>
      <c r="Q712" s="14" t="s">
        <v>15</v>
      </c>
      <c r="R712" s="14" t="s">
        <v>119</v>
      </c>
      <c r="S712" s="14" t="s">
        <v>143</v>
      </c>
    </row>
    <row r="713" spans="1:19" hidden="1" x14ac:dyDescent="0.3">
      <c r="A713" s="11">
        <v>44634.561793981484</v>
      </c>
      <c r="B713" s="11"/>
      <c r="C713" s="15">
        <v>44634</v>
      </c>
      <c r="D713" s="16">
        <v>0.56179398148148152</v>
      </c>
      <c r="E713" s="16"/>
      <c r="F713" s="12">
        <v>115</v>
      </c>
      <c r="G713" s="12">
        <v>97.06</v>
      </c>
      <c r="H713" s="12">
        <v>109.72</v>
      </c>
      <c r="I713" s="12">
        <v>100.22499999999999</v>
      </c>
      <c r="J713" s="12">
        <v>103.39</v>
      </c>
      <c r="K713" s="12">
        <v>96.00500000000001</v>
      </c>
      <c r="L713" s="12">
        <v>112.88500000000001</v>
      </c>
      <c r="M713" s="12">
        <v>96</v>
      </c>
      <c r="N713" s="13">
        <v>103.785625</v>
      </c>
      <c r="O713" s="17" t="s">
        <v>10</v>
      </c>
      <c r="P713" s="14" t="s">
        <v>10</v>
      </c>
      <c r="Q713" s="14" t="s">
        <v>15</v>
      </c>
      <c r="R713" s="14" t="s">
        <v>119</v>
      </c>
      <c r="S713" s="14" t="s">
        <v>143</v>
      </c>
    </row>
    <row r="714" spans="1:19" hidden="1" x14ac:dyDescent="0.3">
      <c r="A714" s="11">
        <v>44634.561828703707</v>
      </c>
      <c r="B714" s="11"/>
      <c r="C714" s="15">
        <v>44634</v>
      </c>
      <c r="D714" s="16">
        <v>0.56182870370370364</v>
      </c>
      <c r="E714" s="16"/>
      <c r="F714" s="12">
        <v>69.3</v>
      </c>
      <c r="G714" s="12">
        <v>70.84</v>
      </c>
      <c r="H714" s="12">
        <v>80.08</v>
      </c>
      <c r="I714" s="12">
        <v>73.149999999999991</v>
      </c>
      <c r="J714" s="12">
        <v>75.459999999999994</v>
      </c>
      <c r="K714" s="12">
        <v>70.070000000000007</v>
      </c>
      <c r="L714" s="12">
        <v>77</v>
      </c>
      <c r="M714" s="12">
        <v>74.69</v>
      </c>
      <c r="N714" s="13">
        <v>73.82374999999999</v>
      </c>
      <c r="O714" s="17" t="s">
        <v>10</v>
      </c>
      <c r="P714" s="14" t="s">
        <v>10</v>
      </c>
      <c r="Q714" s="14" t="s">
        <v>15</v>
      </c>
      <c r="R714" s="14" t="s">
        <v>119</v>
      </c>
      <c r="S714" s="14" t="s">
        <v>143</v>
      </c>
    </row>
    <row r="715" spans="1:19" hidden="1" x14ac:dyDescent="0.3">
      <c r="A715" s="11">
        <v>44634.561944444446</v>
      </c>
      <c r="B715" s="11"/>
      <c r="C715" s="15">
        <v>44634</v>
      </c>
      <c r="D715" s="16">
        <v>0.56194444444444447</v>
      </c>
      <c r="E715" s="16"/>
      <c r="F715" s="12">
        <v>72</v>
      </c>
      <c r="G715" s="12">
        <v>73.600000000000009</v>
      </c>
      <c r="H715" s="12">
        <v>83.2</v>
      </c>
      <c r="I715" s="12">
        <v>76</v>
      </c>
      <c r="J715" s="12">
        <v>78.400000000000006</v>
      </c>
      <c r="K715" s="12">
        <v>72.8</v>
      </c>
      <c r="L715" s="12">
        <v>80</v>
      </c>
      <c r="M715" s="12">
        <v>77.599999999999994</v>
      </c>
      <c r="N715" s="13">
        <v>76.7</v>
      </c>
      <c r="O715" s="17" t="s">
        <v>10</v>
      </c>
      <c r="P715" s="14" t="s">
        <v>10</v>
      </c>
      <c r="Q715" s="14" t="s">
        <v>15</v>
      </c>
      <c r="R715" s="14" t="s">
        <v>119</v>
      </c>
      <c r="S715" s="14" t="s">
        <v>143</v>
      </c>
    </row>
    <row r="716" spans="1:19" hidden="1" x14ac:dyDescent="0.3">
      <c r="A716" s="11">
        <v>44634.562488425923</v>
      </c>
      <c r="B716" s="11"/>
      <c r="C716" s="15">
        <v>44634</v>
      </c>
      <c r="D716" s="16">
        <v>0.56248842592592596</v>
      </c>
      <c r="E716" s="16"/>
      <c r="F716" s="12">
        <v>127</v>
      </c>
      <c r="G716" s="12">
        <v>103.04</v>
      </c>
      <c r="H716" s="12">
        <v>116.48</v>
      </c>
      <c r="I716" s="12">
        <v>106.39999999999999</v>
      </c>
      <c r="J716" s="12">
        <v>109.75999999999999</v>
      </c>
      <c r="K716" s="12">
        <v>101.92</v>
      </c>
      <c r="L716" s="12">
        <v>119.84</v>
      </c>
      <c r="M716" s="12">
        <v>97</v>
      </c>
      <c r="N716" s="13">
        <v>110.18</v>
      </c>
      <c r="O716" s="17" t="s">
        <v>10</v>
      </c>
      <c r="P716" s="14" t="s">
        <v>10</v>
      </c>
      <c r="Q716" s="14" t="s">
        <v>15</v>
      </c>
      <c r="R716" s="14" t="s">
        <v>119</v>
      </c>
      <c r="S716" s="14" t="s">
        <v>143</v>
      </c>
    </row>
    <row r="717" spans="1:19" hidden="1" x14ac:dyDescent="0.3">
      <c r="A717" s="11">
        <v>44634.563032407408</v>
      </c>
      <c r="B717" s="11"/>
      <c r="C717" s="15">
        <v>44634</v>
      </c>
      <c r="D717" s="16">
        <v>0.56303240740740745</v>
      </c>
      <c r="E717" s="16"/>
      <c r="F717" s="12">
        <v>79.2</v>
      </c>
      <c r="G717" s="12">
        <v>80.960000000000008</v>
      </c>
      <c r="H717" s="12">
        <v>91.52000000000001</v>
      </c>
      <c r="I717" s="12">
        <v>83.6</v>
      </c>
      <c r="J717" s="12">
        <v>86.24</v>
      </c>
      <c r="K717" s="12">
        <v>80.08</v>
      </c>
      <c r="L717" s="12">
        <v>88</v>
      </c>
      <c r="M717" s="12">
        <v>85.36</v>
      </c>
      <c r="N717" s="13">
        <v>84.37</v>
      </c>
      <c r="O717" s="17" t="s">
        <v>10</v>
      </c>
      <c r="P717" s="14" t="s">
        <v>10</v>
      </c>
      <c r="Q717" s="14" t="s">
        <v>15</v>
      </c>
      <c r="R717" s="14" t="s">
        <v>119</v>
      </c>
      <c r="S717" s="14" t="s">
        <v>143</v>
      </c>
    </row>
    <row r="718" spans="1:19" hidden="1" x14ac:dyDescent="0.3">
      <c r="A718" s="11">
        <v>44634.56318287037</v>
      </c>
      <c r="B718" s="11"/>
      <c r="C718" s="15">
        <v>44634</v>
      </c>
      <c r="D718" s="16">
        <v>0.5631828703703704</v>
      </c>
      <c r="E718" s="16"/>
      <c r="F718" s="12">
        <v>125</v>
      </c>
      <c r="G718" s="12">
        <v>102.12</v>
      </c>
      <c r="H718" s="12">
        <v>115.44</v>
      </c>
      <c r="I718" s="12">
        <v>105.44999999999999</v>
      </c>
      <c r="J718" s="12">
        <v>108.78</v>
      </c>
      <c r="K718" s="12">
        <v>101.01</v>
      </c>
      <c r="L718" s="12">
        <v>118.77000000000001</v>
      </c>
      <c r="M718" s="12">
        <v>97</v>
      </c>
      <c r="N718" s="13">
        <v>109.19624999999999</v>
      </c>
      <c r="O718" s="17" t="s">
        <v>10</v>
      </c>
      <c r="P718" s="14" t="s">
        <v>10</v>
      </c>
      <c r="Q718" s="14" t="s">
        <v>15</v>
      </c>
      <c r="R718" s="14" t="s">
        <v>119</v>
      </c>
      <c r="S718" s="14" t="s">
        <v>143</v>
      </c>
    </row>
    <row r="719" spans="1:19" hidden="1" x14ac:dyDescent="0.3">
      <c r="A719" s="11">
        <v>44634.563194444447</v>
      </c>
      <c r="B719" s="11"/>
      <c r="C719" s="15">
        <v>44634</v>
      </c>
      <c r="D719" s="16">
        <v>0.56319444444444444</v>
      </c>
      <c r="E719" s="16"/>
      <c r="F719" s="12">
        <v>66.600000000000009</v>
      </c>
      <c r="G719" s="12">
        <v>55</v>
      </c>
      <c r="H719" s="12">
        <v>76.960000000000008</v>
      </c>
      <c r="I719" s="12">
        <v>70.3</v>
      </c>
      <c r="J719" s="12">
        <v>72.52</v>
      </c>
      <c r="K719" s="12">
        <v>80</v>
      </c>
      <c r="L719" s="12">
        <v>87</v>
      </c>
      <c r="M719" s="12">
        <v>71.78</v>
      </c>
      <c r="N719" s="13">
        <v>72.52</v>
      </c>
      <c r="O719" s="17" t="s">
        <v>10</v>
      </c>
      <c r="P719" s="14" t="s">
        <v>10</v>
      </c>
      <c r="Q719" s="14" t="s">
        <v>15</v>
      </c>
      <c r="R719" s="14" t="s">
        <v>119</v>
      </c>
      <c r="S719" s="14" t="s">
        <v>143</v>
      </c>
    </row>
    <row r="720" spans="1:19" hidden="1" x14ac:dyDescent="0.3">
      <c r="A720" s="11">
        <v>44634.563564814816</v>
      </c>
      <c r="B720" s="11"/>
      <c r="C720" s="15">
        <v>44634</v>
      </c>
      <c r="D720" s="16">
        <v>0.5635648148148148</v>
      </c>
      <c r="E720" s="16"/>
      <c r="F720" s="12">
        <v>85.5</v>
      </c>
      <c r="G720" s="12">
        <v>87.4</v>
      </c>
      <c r="H720" s="12">
        <v>98.8</v>
      </c>
      <c r="I720" s="12">
        <v>90.25</v>
      </c>
      <c r="J720" s="12">
        <v>93.1</v>
      </c>
      <c r="K720" s="12">
        <v>86.45</v>
      </c>
      <c r="L720" s="12">
        <v>101.65</v>
      </c>
      <c r="M720" s="12">
        <v>95</v>
      </c>
      <c r="N720" s="13">
        <v>92.268749999999997</v>
      </c>
      <c r="O720" s="17" t="s">
        <v>10</v>
      </c>
      <c r="P720" s="14" t="s">
        <v>10</v>
      </c>
      <c r="Q720" s="14" t="s">
        <v>15</v>
      </c>
      <c r="R720" s="14" t="s">
        <v>119</v>
      </c>
      <c r="S720" s="14" t="s">
        <v>143</v>
      </c>
    </row>
    <row r="721" spans="1:19" hidden="1" x14ac:dyDescent="0.3">
      <c r="A721" s="11">
        <v>44634.563576388886</v>
      </c>
      <c r="B721" s="11"/>
      <c r="C721" s="15">
        <v>44634</v>
      </c>
      <c r="D721" s="16">
        <v>0.56357638888888884</v>
      </c>
      <c r="E721" s="16"/>
      <c r="F721" s="12">
        <v>72.900000000000006</v>
      </c>
      <c r="G721" s="12">
        <v>74.52000000000001</v>
      </c>
      <c r="H721" s="12">
        <v>84.240000000000009</v>
      </c>
      <c r="I721" s="12">
        <v>76.95</v>
      </c>
      <c r="J721" s="12">
        <v>79.38</v>
      </c>
      <c r="K721" s="12">
        <v>73.710000000000008</v>
      </c>
      <c r="L721" s="12">
        <v>81</v>
      </c>
      <c r="M721" s="12">
        <v>78.569999999999993</v>
      </c>
      <c r="N721" s="13">
        <v>77.658749999999998</v>
      </c>
      <c r="O721" s="17" t="s">
        <v>10</v>
      </c>
      <c r="P721" s="14" t="s">
        <v>10</v>
      </c>
      <c r="Q721" s="14" t="s">
        <v>15</v>
      </c>
      <c r="R721" s="14" t="s">
        <v>119</v>
      </c>
      <c r="S721" s="14" t="s">
        <v>143</v>
      </c>
    </row>
    <row r="722" spans="1:19" hidden="1" x14ac:dyDescent="0.3">
      <c r="A722" s="11">
        <v>44634.563784722224</v>
      </c>
      <c r="B722" s="11"/>
      <c r="C722" s="15">
        <v>44634</v>
      </c>
      <c r="D722" s="16">
        <v>0.5637847222222222</v>
      </c>
      <c r="E722" s="16"/>
      <c r="F722" s="12">
        <v>122</v>
      </c>
      <c r="G722" s="12">
        <v>112.24000000000001</v>
      </c>
      <c r="H722" s="12">
        <v>126.88000000000001</v>
      </c>
      <c r="I722" s="12">
        <v>115.89999999999999</v>
      </c>
      <c r="J722" s="12">
        <v>119.56</v>
      </c>
      <c r="K722" s="12">
        <v>111.02000000000001</v>
      </c>
      <c r="L722" s="12">
        <v>130.54000000000002</v>
      </c>
      <c r="M722" s="12">
        <v>118.34</v>
      </c>
      <c r="N722" s="13">
        <v>119.55999999999999</v>
      </c>
      <c r="O722" s="17" t="s">
        <v>10</v>
      </c>
      <c r="P722" s="14" t="s">
        <v>10</v>
      </c>
      <c r="Q722" s="14" t="s">
        <v>15</v>
      </c>
      <c r="R722" s="14" t="s">
        <v>119</v>
      </c>
      <c r="S722" s="14" t="s">
        <v>143</v>
      </c>
    </row>
    <row r="723" spans="1:19" hidden="1" x14ac:dyDescent="0.3">
      <c r="A723" s="11">
        <v>44634.563877314817</v>
      </c>
      <c r="B723" s="11"/>
      <c r="C723" s="15">
        <v>44634</v>
      </c>
      <c r="D723" s="16">
        <v>0.56387731481481485</v>
      </c>
      <c r="E723" s="16"/>
      <c r="F723" s="12">
        <v>124</v>
      </c>
      <c r="G723" s="12">
        <v>101.2</v>
      </c>
      <c r="H723" s="12">
        <v>114.4</v>
      </c>
      <c r="I723" s="12">
        <v>104.5</v>
      </c>
      <c r="J723" s="12">
        <v>107.8</v>
      </c>
      <c r="K723" s="12">
        <v>100.10000000000001</v>
      </c>
      <c r="L723" s="12">
        <v>117.7</v>
      </c>
      <c r="M723" s="12">
        <v>96</v>
      </c>
      <c r="N723" s="13">
        <v>108.21250000000001</v>
      </c>
      <c r="O723" s="17" t="s">
        <v>10</v>
      </c>
      <c r="P723" s="14" t="s">
        <v>10</v>
      </c>
      <c r="Q723" s="14" t="s">
        <v>15</v>
      </c>
      <c r="R723" s="14" t="s">
        <v>119</v>
      </c>
      <c r="S723" s="14" t="s">
        <v>143</v>
      </c>
    </row>
    <row r="724" spans="1:19" hidden="1" x14ac:dyDescent="0.3">
      <c r="A724" s="11">
        <v>44634.564571759256</v>
      </c>
      <c r="B724" s="11"/>
      <c r="C724" s="15">
        <v>44634</v>
      </c>
      <c r="D724" s="16">
        <v>0.56457175925925929</v>
      </c>
      <c r="E724" s="16"/>
      <c r="F724" s="12">
        <v>112</v>
      </c>
      <c r="G724" s="12">
        <v>96.600000000000009</v>
      </c>
      <c r="H724" s="12">
        <v>109.2</v>
      </c>
      <c r="I724" s="12">
        <v>99.75</v>
      </c>
      <c r="J724" s="12">
        <v>102.89999999999999</v>
      </c>
      <c r="K724" s="12">
        <v>95.55</v>
      </c>
      <c r="L724" s="12">
        <v>112.35000000000001</v>
      </c>
      <c r="M724" s="12">
        <v>98</v>
      </c>
      <c r="N724" s="13">
        <v>103.29375</v>
      </c>
      <c r="O724" s="17" t="s">
        <v>10</v>
      </c>
      <c r="P724" s="14" t="s">
        <v>10</v>
      </c>
      <c r="Q724" s="14" t="s">
        <v>15</v>
      </c>
      <c r="R724" s="14" t="s">
        <v>119</v>
      </c>
      <c r="S724" s="14" t="s">
        <v>143</v>
      </c>
    </row>
    <row r="725" spans="1:19" hidden="1" x14ac:dyDescent="0.3">
      <c r="A725" s="11">
        <v>44634.565162037034</v>
      </c>
      <c r="B725" s="11"/>
      <c r="C725" s="15">
        <v>44634</v>
      </c>
      <c r="D725" s="16">
        <v>0.56516203703703705</v>
      </c>
      <c r="E725" s="16"/>
      <c r="F725" s="12">
        <v>110</v>
      </c>
      <c r="G725" s="12">
        <v>101.2</v>
      </c>
      <c r="H725" s="12">
        <v>114.4</v>
      </c>
      <c r="I725" s="12">
        <v>104.5</v>
      </c>
      <c r="J725" s="12">
        <v>107.8</v>
      </c>
      <c r="K725" s="12">
        <v>100.10000000000001</v>
      </c>
      <c r="L725" s="12">
        <v>117.7</v>
      </c>
      <c r="M725" s="12">
        <v>106.7</v>
      </c>
      <c r="N725" s="13">
        <v>107.80000000000001</v>
      </c>
      <c r="O725" s="17" t="s">
        <v>10</v>
      </c>
      <c r="P725" s="14" t="s">
        <v>10</v>
      </c>
      <c r="Q725" s="14" t="s">
        <v>15</v>
      </c>
      <c r="R725" s="14" t="s">
        <v>119</v>
      </c>
      <c r="S725" s="14" t="s">
        <v>143</v>
      </c>
    </row>
    <row r="726" spans="1:19" hidden="1" x14ac:dyDescent="0.3">
      <c r="A726" s="11">
        <v>44634.565266203703</v>
      </c>
      <c r="B726" s="11"/>
      <c r="C726" s="15">
        <v>44634</v>
      </c>
      <c r="D726" s="16">
        <v>0.56526620370370373</v>
      </c>
      <c r="E726" s="16"/>
      <c r="F726" s="12">
        <v>114</v>
      </c>
      <c r="G726" s="12">
        <v>94.3</v>
      </c>
      <c r="H726" s="12">
        <v>106.60000000000001</v>
      </c>
      <c r="I726" s="12">
        <v>97.375</v>
      </c>
      <c r="J726" s="12">
        <v>100.45</v>
      </c>
      <c r="K726" s="12">
        <v>93.275000000000006</v>
      </c>
      <c r="L726" s="12">
        <v>109.67500000000001</v>
      </c>
      <c r="M726" s="12">
        <v>91</v>
      </c>
      <c r="N726" s="13">
        <v>100.83437499999999</v>
      </c>
      <c r="O726" s="17" t="s">
        <v>10</v>
      </c>
      <c r="P726" s="14" t="s">
        <v>10</v>
      </c>
      <c r="Q726" s="14" t="s">
        <v>15</v>
      </c>
      <c r="R726" s="14" t="s">
        <v>119</v>
      </c>
      <c r="S726" s="14" t="s">
        <v>143</v>
      </c>
    </row>
    <row r="727" spans="1:19" hidden="1" x14ac:dyDescent="0.3">
      <c r="A727" s="11">
        <v>44634.565300925926</v>
      </c>
      <c r="B727" s="11"/>
      <c r="C727" s="15">
        <v>44634</v>
      </c>
      <c r="D727" s="16">
        <v>0.56530092592592596</v>
      </c>
      <c r="E727" s="16"/>
      <c r="F727" s="12">
        <v>73.8</v>
      </c>
      <c r="G727" s="12">
        <v>75.44</v>
      </c>
      <c r="H727" s="12">
        <v>85.28</v>
      </c>
      <c r="I727" s="12">
        <v>77.899999999999991</v>
      </c>
      <c r="J727" s="12">
        <v>80.36</v>
      </c>
      <c r="K727" s="12">
        <v>74.62</v>
      </c>
      <c r="L727" s="12">
        <v>82</v>
      </c>
      <c r="M727" s="12">
        <v>79.539999999999992</v>
      </c>
      <c r="N727" s="13">
        <v>78.617500000000007</v>
      </c>
      <c r="O727" s="17" t="s">
        <v>10</v>
      </c>
      <c r="P727" s="14" t="s">
        <v>10</v>
      </c>
      <c r="Q727" s="14" t="s">
        <v>15</v>
      </c>
      <c r="R727" s="14" t="s">
        <v>119</v>
      </c>
      <c r="S727" s="14" t="s">
        <v>143</v>
      </c>
    </row>
    <row r="728" spans="1:19" hidden="1" x14ac:dyDescent="0.3">
      <c r="A728" s="11">
        <v>44634.565474537034</v>
      </c>
      <c r="B728" s="11"/>
      <c r="C728" s="15">
        <v>44634</v>
      </c>
      <c r="D728" s="16">
        <v>0.56547453703703698</v>
      </c>
      <c r="E728" s="16"/>
      <c r="F728" s="12">
        <v>70.2</v>
      </c>
      <c r="G728" s="12">
        <v>71.760000000000005</v>
      </c>
      <c r="H728" s="12">
        <v>81.12</v>
      </c>
      <c r="I728" s="12">
        <v>74.099999999999994</v>
      </c>
      <c r="J728" s="12">
        <v>76.44</v>
      </c>
      <c r="K728" s="12">
        <v>70.98</v>
      </c>
      <c r="L728" s="12">
        <v>78</v>
      </c>
      <c r="M728" s="12">
        <v>75.66</v>
      </c>
      <c r="N728" s="13">
        <v>74.782499999999999</v>
      </c>
      <c r="O728" s="17" t="s">
        <v>10</v>
      </c>
      <c r="P728" s="14" t="s">
        <v>10</v>
      </c>
      <c r="Q728" s="14" t="s">
        <v>15</v>
      </c>
      <c r="R728" s="14" t="s">
        <v>119</v>
      </c>
      <c r="S728" s="14" t="s">
        <v>143</v>
      </c>
    </row>
    <row r="729" spans="1:19" hidden="1" x14ac:dyDescent="0.3">
      <c r="A729" s="11">
        <v>44634.565960648149</v>
      </c>
      <c r="B729" s="11"/>
      <c r="C729" s="15">
        <v>44634</v>
      </c>
      <c r="D729" s="16">
        <v>0.56596064814814817</v>
      </c>
      <c r="E729" s="16"/>
      <c r="F729" s="12">
        <v>116</v>
      </c>
      <c r="G729" s="12">
        <v>94.76</v>
      </c>
      <c r="H729" s="12">
        <v>107.12</v>
      </c>
      <c r="I729" s="12">
        <v>97.85</v>
      </c>
      <c r="J729" s="12">
        <v>100.94</v>
      </c>
      <c r="K729" s="12">
        <v>93.73</v>
      </c>
      <c r="L729" s="12">
        <v>110.21000000000001</v>
      </c>
      <c r="M729" s="12">
        <v>90</v>
      </c>
      <c r="N729" s="13">
        <v>101.32625000000002</v>
      </c>
      <c r="O729" s="17" t="s">
        <v>10</v>
      </c>
      <c r="P729" s="14" t="s">
        <v>10</v>
      </c>
      <c r="Q729" s="14" t="s">
        <v>15</v>
      </c>
      <c r="R729" s="14" t="s">
        <v>119</v>
      </c>
      <c r="S729" s="14" t="s">
        <v>143</v>
      </c>
    </row>
    <row r="730" spans="1:19" hidden="1" x14ac:dyDescent="0.3">
      <c r="A730" s="11">
        <v>44634.566284722219</v>
      </c>
      <c r="B730" s="11"/>
      <c r="C730" s="15">
        <v>44634</v>
      </c>
      <c r="D730" s="16">
        <v>0.56628472222222226</v>
      </c>
      <c r="E730" s="16"/>
      <c r="F730" s="12">
        <v>72.900000000000006</v>
      </c>
      <c r="G730" s="12">
        <v>81</v>
      </c>
      <c r="H730" s="12">
        <v>84.240000000000009</v>
      </c>
      <c r="I730" s="12">
        <v>76.95</v>
      </c>
      <c r="J730" s="12">
        <v>79.38</v>
      </c>
      <c r="K730" s="12">
        <v>73.710000000000008</v>
      </c>
      <c r="L730" s="12">
        <v>86.67</v>
      </c>
      <c r="M730" s="12">
        <v>78.569999999999993</v>
      </c>
      <c r="N730" s="13">
        <v>79.177500000000009</v>
      </c>
      <c r="O730" s="17" t="s">
        <v>10</v>
      </c>
      <c r="P730" s="14" t="s">
        <v>10</v>
      </c>
      <c r="Q730" s="14" t="s">
        <v>15</v>
      </c>
      <c r="R730" s="14" t="s">
        <v>119</v>
      </c>
      <c r="S730" s="14" t="s">
        <v>143</v>
      </c>
    </row>
    <row r="731" spans="1:19" s="28" customFormat="1" hidden="1" x14ac:dyDescent="0.3">
      <c r="A731" s="11">
        <v>44634.566655092596</v>
      </c>
      <c r="B731" s="11"/>
      <c r="C731" s="15">
        <v>44634</v>
      </c>
      <c r="D731" s="16">
        <v>0.56665509259259261</v>
      </c>
      <c r="E731" s="16"/>
      <c r="F731" s="12">
        <v>135</v>
      </c>
      <c r="G731" s="12">
        <v>96.293333333333337</v>
      </c>
      <c r="H731" s="12">
        <v>108.85333333333334</v>
      </c>
      <c r="I731" s="12">
        <v>99.433333333333337</v>
      </c>
      <c r="J731" s="12">
        <v>102.57333333333334</v>
      </c>
      <c r="K731" s="12">
        <v>95.24666666666667</v>
      </c>
      <c r="L731" s="12">
        <v>97</v>
      </c>
      <c r="M731" s="12">
        <v>82</v>
      </c>
      <c r="N731" s="13">
        <v>102.05000000000001</v>
      </c>
      <c r="O731" s="17" t="s">
        <v>10</v>
      </c>
      <c r="P731" s="14" t="s">
        <v>10</v>
      </c>
      <c r="Q731" s="14" t="s">
        <v>15</v>
      </c>
      <c r="R731" s="14" t="s">
        <v>119</v>
      </c>
      <c r="S731" s="14" t="s">
        <v>143</v>
      </c>
    </row>
    <row r="732" spans="1:19" hidden="1" x14ac:dyDescent="0.3">
      <c r="A732" s="11">
        <v>44634.566666666666</v>
      </c>
      <c r="B732" s="11"/>
      <c r="C732" s="15">
        <v>44634</v>
      </c>
      <c r="D732" s="16">
        <v>0.56666666666666665</v>
      </c>
      <c r="E732" s="16"/>
      <c r="F732" s="12">
        <v>85.05</v>
      </c>
      <c r="G732" s="12">
        <v>86.94</v>
      </c>
      <c r="H732" s="12">
        <v>98.28</v>
      </c>
      <c r="I732" s="12">
        <v>89.774999999999991</v>
      </c>
      <c r="J732" s="12">
        <v>92.61</v>
      </c>
      <c r="K732" s="12">
        <v>92</v>
      </c>
      <c r="L732" s="12">
        <v>97</v>
      </c>
      <c r="M732" s="12">
        <v>91.664999999999992</v>
      </c>
      <c r="N732" s="13">
        <v>91.664999999999992</v>
      </c>
      <c r="O732" s="17" t="s">
        <v>10</v>
      </c>
      <c r="P732" s="14" t="s">
        <v>10</v>
      </c>
      <c r="Q732" s="14" t="s">
        <v>15</v>
      </c>
      <c r="R732" s="14" t="s">
        <v>119</v>
      </c>
      <c r="S732" s="14" t="s">
        <v>143</v>
      </c>
    </row>
    <row r="733" spans="1:19" hidden="1" x14ac:dyDescent="0.3">
      <c r="A733" s="11">
        <v>44634.567349537036</v>
      </c>
      <c r="B733" s="11"/>
      <c r="C733" s="15">
        <v>44634</v>
      </c>
      <c r="D733" s="16">
        <v>0.56734953703703705</v>
      </c>
      <c r="E733" s="16"/>
      <c r="F733" s="12">
        <v>135</v>
      </c>
      <c r="G733" s="12">
        <v>102.58</v>
      </c>
      <c r="H733" s="12">
        <v>115.96000000000001</v>
      </c>
      <c r="I733" s="12">
        <v>105.925</v>
      </c>
      <c r="J733" s="12">
        <v>109.27</v>
      </c>
      <c r="K733" s="12">
        <v>101.465</v>
      </c>
      <c r="L733" s="12">
        <v>119.30500000000001</v>
      </c>
      <c r="M733" s="12">
        <v>88</v>
      </c>
      <c r="N733" s="13">
        <v>109.68812500000001</v>
      </c>
      <c r="O733" s="17" t="s">
        <v>10</v>
      </c>
      <c r="P733" s="14" t="s">
        <v>10</v>
      </c>
      <c r="Q733" s="14" t="s">
        <v>15</v>
      </c>
      <c r="R733" s="14" t="s">
        <v>119</v>
      </c>
      <c r="S733" s="14" t="s">
        <v>143</v>
      </c>
    </row>
    <row r="734" spans="1:19" hidden="1" x14ac:dyDescent="0.3">
      <c r="A734" s="11">
        <v>44634.567615740743</v>
      </c>
      <c r="B734" s="11"/>
      <c r="C734" s="15">
        <v>44634</v>
      </c>
      <c r="D734" s="16">
        <v>0.56761574074074073</v>
      </c>
      <c r="E734" s="16"/>
      <c r="F734" s="12">
        <v>84.600000000000009</v>
      </c>
      <c r="G734" s="12">
        <v>86.48</v>
      </c>
      <c r="H734" s="12">
        <v>97.76</v>
      </c>
      <c r="I734" s="12">
        <v>89.3</v>
      </c>
      <c r="J734" s="12">
        <v>92.12</v>
      </c>
      <c r="K734" s="12">
        <v>85.54</v>
      </c>
      <c r="L734" s="12">
        <v>100.58000000000001</v>
      </c>
      <c r="M734" s="12">
        <v>94</v>
      </c>
      <c r="N734" s="13">
        <v>91.297500000000014</v>
      </c>
      <c r="O734" s="17" t="s">
        <v>10</v>
      </c>
      <c r="P734" s="14" t="s">
        <v>10</v>
      </c>
      <c r="Q734" s="14" t="s">
        <v>15</v>
      </c>
      <c r="R734" s="14" t="s">
        <v>119</v>
      </c>
      <c r="S734" s="14" t="s">
        <v>143</v>
      </c>
    </row>
    <row r="735" spans="1:19" hidden="1" x14ac:dyDescent="0.3">
      <c r="A735" s="11">
        <v>44634.567812499998</v>
      </c>
      <c r="B735" s="11"/>
      <c r="C735" s="15">
        <v>44634</v>
      </c>
      <c r="D735" s="16">
        <v>0.56781249999999994</v>
      </c>
      <c r="E735" s="16"/>
      <c r="F735" s="12">
        <v>80.100000000000009</v>
      </c>
      <c r="G735" s="12">
        <v>81.88000000000001</v>
      </c>
      <c r="H735" s="12">
        <v>92.56</v>
      </c>
      <c r="I735" s="12">
        <v>84.55</v>
      </c>
      <c r="J735" s="12">
        <v>87.22</v>
      </c>
      <c r="K735" s="12">
        <v>80.990000000000009</v>
      </c>
      <c r="L735" s="12">
        <v>95.23</v>
      </c>
      <c r="M735" s="12">
        <v>89</v>
      </c>
      <c r="N735" s="13">
        <v>86.441250000000011</v>
      </c>
      <c r="O735" s="17" t="s">
        <v>10</v>
      </c>
      <c r="P735" s="14" t="s">
        <v>10</v>
      </c>
      <c r="Q735" s="14" t="s">
        <v>15</v>
      </c>
      <c r="R735" s="14" t="s">
        <v>119</v>
      </c>
      <c r="S735" s="14" t="s">
        <v>143</v>
      </c>
    </row>
    <row r="736" spans="1:19" s="28" customFormat="1" hidden="1" x14ac:dyDescent="0.3">
      <c r="A736" s="11">
        <v>44634.568043981482</v>
      </c>
      <c r="B736" s="11"/>
      <c r="C736" s="15">
        <v>44634</v>
      </c>
      <c r="D736" s="16">
        <v>0.5680439814814815</v>
      </c>
      <c r="E736" s="16"/>
      <c r="F736" s="12">
        <v>131</v>
      </c>
      <c r="G736" s="12">
        <v>101.2</v>
      </c>
      <c r="H736" s="12">
        <v>114.4</v>
      </c>
      <c r="I736" s="12">
        <v>104.5</v>
      </c>
      <c r="J736" s="12">
        <v>107.8</v>
      </c>
      <c r="K736" s="12">
        <v>100.10000000000001</v>
      </c>
      <c r="L736" s="12">
        <v>117.7</v>
      </c>
      <c r="M736" s="12">
        <v>89</v>
      </c>
      <c r="N736" s="13">
        <v>108.21250000000001</v>
      </c>
      <c r="O736" s="17" t="s">
        <v>10</v>
      </c>
      <c r="P736" s="14" t="s">
        <v>10</v>
      </c>
      <c r="Q736" s="14" t="s">
        <v>15</v>
      </c>
      <c r="R736" s="14" t="s">
        <v>119</v>
      </c>
      <c r="S736" s="14" t="s">
        <v>143</v>
      </c>
    </row>
    <row r="737" spans="1:19" hidden="1" x14ac:dyDescent="0.3">
      <c r="A737" s="11">
        <v>44634.568101851852</v>
      </c>
      <c r="B737" s="11"/>
      <c r="C737" s="15">
        <v>44634</v>
      </c>
      <c r="D737" s="16">
        <v>0.5681018518518518</v>
      </c>
      <c r="E737" s="16"/>
      <c r="F737" s="12">
        <v>73.8</v>
      </c>
      <c r="G737" s="12">
        <v>75.44</v>
      </c>
      <c r="H737" s="12">
        <v>85.28</v>
      </c>
      <c r="I737" s="12">
        <v>77.899999999999991</v>
      </c>
      <c r="J737" s="12">
        <v>80.36</v>
      </c>
      <c r="K737" s="12">
        <v>74.62</v>
      </c>
      <c r="L737" s="12">
        <v>82</v>
      </c>
      <c r="M737" s="12">
        <v>79.539999999999992</v>
      </c>
      <c r="N737" s="13">
        <v>78.617500000000007</v>
      </c>
      <c r="O737" s="17" t="s">
        <v>10</v>
      </c>
      <c r="P737" s="14" t="s">
        <v>10</v>
      </c>
      <c r="Q737" s="14" t="s">
        <v>15</v>
      </c>
      <c r="R737" s="14" t="s">
        <v>119</v>
      </c>
      <c r="S737" s="14" t="s">
        <v>143</v>
      </c>
    </row>
    <row r="738" spans="1:19" hidden="1" x14ac:dyDescent="0.3">
      <c r="A738" s="11">
        <v>44634.568229166667</v>
      </c>
      <c r="B738" s="11"/>
      <c r="C738" s="15">
        <v>44634</v>
      </c>
      <c r="D738" s="16">
        <v>0.56822916666666667</v>
      </c>
      <c r="E738" s="16"/>
      <c r="F738" s="12">
        <v>72</v>
      </c>
      <c r="G738" s="12">
        <v>80</v>
      </c>
      <c r="H738" s="12">
        <v>83.2</v>
      </c>
      <c r="I738" s="12">
        <v>76</v>
      </c>
      <c r="J738" s="12">
        <v>78.400000000000006</v>
      </c>
      <c r="K738" s="12">
        <v>72.8</v>
      </c>
      <c r="L738" s="12">
        <v>85.600000000000009</v>
      </c>
      <c r="M738" s="12">
        <v>77.599999999999994</v>
      </c>
      <c r="N738" s="13">
        <v>78.2</v>
      </c>
      <c r="O738" s="17" t="s">
        <v>10</v>
      </c>
      <c r="P738" s="14" t="s">
        <v>10</v>
      </c>
      <c r="Q738" s="14" t="s">
        <v>15</v>
      </c>
      <c r="R738" s="14" t="s">
        <v>119</v>
      </c>
      <c r="S738" s="14" t="s">
        <v>143</v>
      </c>
    </row>
    <row r="739" spans="1:19" hidden="1" x14ac:dyDescent="0.3">
      <c r="A739" s="11">
        <v>44634.56832175926</v>
      </c>
      <c r="B739" s="11"/>
      <c r="C739" s="15">
        <v>44634</v>
      </c>
      <c r="D739" s="16">
        <v>0.56832175925925921</v>
      </c>
      <c r="E739" s="16"/>
      <c r="F739" s="12">
        <v>85.5</v>
      </c>
      <c r="G739" s="12">
        <v>87.4</v>
      </c>
      <c r="H739" s="12">
        <v>98.8</v>
      </c>
      <c r="I739" s="12">
        <v>90.25</v>
      </c>
      <c r="J739" s="12">
        <v>93.1</v>
      </c>
      <c r="K739" s="12">
        <v>86.45</v>
      </c>
      <c r="L739" s="12">
        <v>101.65</v>
      </c>
      <c r="M739" s="12">
        <v>95</v>
      </c>
      <c r="N739" s="13">
        <v>92.268749999999997</v>
      </c>
      <c r="O739" s="17" t="s">
        <v>10</v>
      </c>
      <c r="P739" s="14" t="s">
        <v>10</v>
      </c>
      <c r="Q739" s="14" t="s">
        <v>15</v>
      </c>
      <c r="R739" s="14" t="s">
        <v>119</v>
      </c>
      <c r="S739" s="14" t="s">
        <v>143</v>
      </c>
    </row>
    <row r="740" spans="1:19" hidden="1" x14ac:dyDescent="0.3">
      <c r="A740" s="11">
        <v>44634.568437499998</v>
      </c>
      <c r="B740" s="11"/>
      <c r="C740" s="15">
        <v>44634</v>
      </c>
      <c r="D740" s="16">
        <v>0.56843750000000004</v>
      </c>
      <c r="E740" s="16"/>
      <c r="F740" s="12">
        <v>86.4</v>
      </c>
      <c r="G740" s="12">
        <v>88.320000000000007</v>
      </c>
      <c r="H740" s="12">
        <v>99.84</v>
      </c>
      <c r="I740" s="12">
        <v>91.199999999999989</v>
      </c>
      <c r="J740" s="12">
        <v>94.08</v>
      </c>
      <c r="K740" s="12">
        <v>87.36</v>
      </c>
      <c r="L740" s="12">
        <v>102.72</v>
      </c>
      <c r="M740" s="12">
        <v>96</v>
      </c>
      <c r="N740" s="13">
        <v>93.240000000000009</v>
      </c>
      <c r="O740" s="17" t="s">
        <v>10</v>
      </c>
      <c r="P740" s="14" t="s">
        <v>10</v>
      </c>
      <c r="Q740" s="14" t="s">
        <v>15</v>
      </c>
      <c r="R740" s="14" t="s">
        <v>119</v>
      </c>
      <c r="S740" s="14" t="s">
        <v>143</v>
      </c>
    </row>
    <row r="741" spans="1:19" hidden="1" x14ac:dyDescent="0.3">
      <c r="A741" s="11">
        <v>44634.568738425929</v>
      </c>
      <c r="B741" s="11"/>
      <c r="C741" s="15">
        <v>44634</v>
      </c>
      <c r="D741" s="16">
        <v>0.56873842592592594</v>
      </c>
      <c r="E741" s="16"/>
      <c r="F741" s="12">
        <v>143</v>
      </c>
      <c r="G741" s="12">
        <v>109.48</v>
      </c>
      <c r="H741" s="12">
        <v>123.76</v>
      </c>
      <c r="I741" s="12">
        <v>113.05</v>
      </c>
      <c r="J741" s="12">
        <v>116.62</v>
      </c>
      <c r="K741" s="12">
        <v>108.29</v>
      </c>
      <c r="L741" s="12">
        <v>127.33000000000001</v>
      </c>
      <c r="M741" s="12">
        <v>95</v>
      </c>
      <c r="N741" s="13">
        <v>117.06625000000001</v>
      </c>
      <c r="O741" s="17" t="s">
        <v>10</v>
      </c>
      <c r="P741" s="14" t="s">
        <v>10</v>
      </c>
      <c r="Q741" s="14" t="s">
        <v>15</v>
      </c>
      <c r="R741" s="14" t="s">
        <v>119</v>
      </c>
      <c r="S741" s="14" t="s">
        <v>143</v>
      </c>
    </row>
    <row r="742" spans="1:19" hidden="1" x14ac:dyDescent="0.3">
      <c r="A742" s="11">
        <v>44634.569432870368</v>
      </c>
      <c r="B742" s="11"/>
      <c r="C742" s="15">
        <v>44634</v>
      </c>
      <c r="D742" s="16">
        <v>0.56943287037037038</v>
      </c>
      <c r="E742" s="16"/>
      <c r="F742" s="12">
        <v>133</v>
      </c>
      <c r="G742" s="12">
        <v>122.36</v>
      </c>
      <c r="H742" s="12">
        <v>138.32</v>
      </c>
      <c r="I742" s="12">
        <v>126.35</v>
      </c>
      <c r="J742" s="12">
        <v>130.34</v>
      </c>
      <c r="K742" s="12">
        <v>121.03</v>
      </c>
      <c r="L742" s="12">
        <v>142.31</v>
      </c>
      <c r="M742" s="12">
        <v>129.01</v>
      </c>
      <c r="N742" s="13">
        <v>130.34</v>
      </c>
      <c r="O742" s="17" t="s">
        <v>10</v>
      </c>
      <c r="P742" s="14" t="s">
        <v>10</v>
      </c>
      <c r="Q742" s="14" t="s">
        <v>15</v>
      </c>
      <c r="R742" s="14" t="s">
        <v>18</v>
      </c>
      <c r="S742" s="14" t="s">
        <v>143</v>
      </c>
    </row>
    <row r="743" spans="1:19" hidden="1" x14ac:dyDescent="0.3">
      <c r="A743" s="11">
        <v>44634.570127314815</v>
      </c>
      <c r="B743" s="11"/>
      <c r="C743" s="15">
        <v>44634</v>
      </c>
      <c r="D743" s="16">
        <v>0.57012731481481482</v>
      </c>
      <c r="E743" s="16"/>
      <c r="F743" s="12">
        <v>129</v>
      </c>
      <c r="G743" s="12">
        <v>101.2</v>
      </c>
      <c r="H743" s="12">
        <v>114.4</v>
      </c>
      <c r="I743" s="12">
        <v>104.5</v>
      </c>
      <c r="J743" s="12">
        <v>107.8</v>
      </c>
      <c r="K743" s="12">
        <v>100.10000000000001</v>
      </c>
      <c r="L743" s="12">
        <v>117.7</v>
      </c>
      <c r="M743" s="12">
        <v>91</v>
      </c>
      <c r="N743" s="13">
        <v>108.21250000000001</v>
      </c>
      <c r="O743" s="17" t="s">
        <v>10</v>
      </c>
      <c r="P743" s="14" t="s">
        <v>10</v>
      </c>
      <c r="Q743" s="14" t="s">
        <v>15</v>
      </c>
      <c r="R743" s="14" t="s">
        <v>119</v>
      </c>
      <c r="S743" s="14" t="s">
        <v>143</v>
      </c>
    </row>
    <row r="744" spans="1:19" hidden="1" x14ac:dyDescent="0.3">
      <c r="A744" s="11">
        <v>44634.570138888892</v>
      </c>
      <c r="B744" s="11"/>
      <c r="C744" s="15">
        <v>44634</v>
      </c>
      <c r="D744" s="16">
        <v>0.57013888888888886</v>
      </c>
      <c r="E744" s="16"/>
      <c r="F744" s="12">
        <v>77.850000000000009</v>
      </c>
      <c r="G744" s="12">
        <v>79.58</v>
      </c>
      <c r="H744" s="12">
        <v>89.960000000000008</v>
      </c>
      <c r="I744" s="12">
        <v>82.174999999999997</v>
      </c>
      <c r="J744" s="12">
        <v>84.77</v>
      </c>
      <c r="K744" s="12">
        <v>78</v>
      </c>
      <c r="L744" s="12">
        <v>95</v>
      </c>
      <c r="M744" s="12">
        <v>83.905000000000001</v>
      </c>
      <c r="N744" s="13">
        <v>83.905000000000001</v>
      </c>
      <c r="O744" s="17" t="s">
        <v>10</v>
      </c>
      <c r="P744" s="14" t="s">
        <v>10</v>
      </c>
      <c r="Q744" s="14" t="s">
        <v>15</v>
      </c>
      <c r="R744" s="14" t="s">
        <v>119</v>
      </c>
      <c r="S744" s="14" t="s">
        <v>143</v>
      </c>
    </row>
    <row r="745" spans="1:19" hidden="1" x14ac:dyDescent="0.3">
      <c r="A745" s="11">
        <v>44634.570763888885</v>
      </c>
      <c r="B745" s="11"/>
      <c r="C745" s="15">
        <v>44634</v>
      </c>
      <c r="D745" s="16">
        <v>0.57076388888888896</v>
      </c>
      <c r="E745" s="16"/>
      <c r="F745" s="12">
        <v>71.100000000000009</v>
      </c>
      <c r="G745" s="12">
        <v>72.680000000000007</v>
      </c>
      <c r="H745" s="12">
        <v>82.16</v>
      </c>
      <c r="I745" s="12">
        <v>75.05</v>
      </c>
      <c r="J745" s="12">
        <v>77.42</v>
      </c>
      <c r="K745" s="12">
        <v>71.89</v>
      </c>
      <c r="L745" s="12">
        <v>79</v>
      </c>
      <c r="M745" s="12">
        <v>76.63</v>
      </c>
      <c r="N745" s="13">
        <v>75.741249999999994</v>
      </c>
      <c r="O745" s="17" t="s">
        <v>10</v>
      </c>
      <c r="P745" s="14" t="s">
        <v>10</v>
      </c>
      <c r="Q745" s="14" t="s">
        <v>15</v>
      </c>
      <c r="R745" s="14" t="s">
        <v>119</v>
      </c>
      <c r="S745" s="14" t="s">
        <v>143</v>
      </c>
    </row>
    <row r="746" spans="1:19" hidden="1" x14ac:dyDescent="0.3">
      <c r="A746" s="11">
        <v>44634.570821759262</v>
      </c>
      <c r="B746" s="11"/>
      <c r="C746" s="15">
        <v>44634</v>
      </c>
      <c r="D746" s="16">
        <v>0.57082175925925926</v>
      </c>
      <c r="E746" s="16"/>
      <c r="F746" s="12">
        <v>125</v>
      </c>
      <c r="G746" s="12">
        <v>102.58</v>
      </c>
      <c r="H746" s="12">
        <v>115.96000000000001</v>
      </c>
      <c r="I746" s="12">
        <v>105.925</v>
      </c>
      <c r="J746" s="12">
        <v>109.27</v>
      </c>
      <c r="K746" s="12">
        <v>101.465</v>
      </c>
      <c r="L746" s="12">
        <v>119.30500000000001</v>
      </c>
      <c r="M746" s="12">
        <v>98</v>
      </c>
      <c r="N746" s="13">
        <v>109.68812500000001</v>
      </c>
      <c r="O746" s="17" t="s">
        <v>10</v>
      </c>
      <c r="P746" s="14" t="s">
        <v>10</v>
      </c>
      <c r="Q746" s="14" t="s">
        <v>15</v>
      </c>
      <c r="R746" s="14" t="s">
        <v>119</v>
      </c>
      <c r="S746" s="14" t="s">
        <v>143</v>
      </c>
    </row>
    <row r="747" spans="1:19" hidden="1" x14ac:dyDescent="0.3">
      <c r="A747" s="11">
        <v>44634.571516203701</v>
      </c>
      <c r="B747" s="11"/>
      <c r="C747" s="15">
        <v>44634</v>
      </c>
      <c r="D747" s="16">
        <v>0.57151620370370371</v>
      </c>
      <c r="E747" s="16"/>
      <c r="F747" s="12">
        <v>125</v>
      </c>
      <c r="G747" s="12">
        <v>105.34</v>
      </c>
      <c r="H747" s="12">
        <v>119.08</v>
      </c>
      <c r="I747" s="12">
        <v>108.77499999999999</v>
      </c>
      <c r="J747" s="12">
        <v>112.21</v>
      </c>
      <c r="K747" s="12">
        <v>104.19500000000001</v>
      </c>
      <c r="L747" s="12">
        <v>122.515</v>
      </c>
      <c r="M747" s="12">
        <v>104</v>
      </c>
      <c r="N747" s="13">
        <v>112.639375</v>
      </c>
      <c r="O747" s="17" t="s">
        <v>10</v>
      </c>
      <c r="P747" s="14" t="s">
        <v>10</v>
      </c>
      <c r="Q747" s="14" t="s">
        <v>15</v>
      </c>
      <c r="R747" s="14" t="s">
        <v>119</v>
      </c>
      <c r="S747" s="14" t="s">
        <v>143</v>
      </c>
    </row>
    <row r="748" spans="1:19" hidden="1" x14ac:dyDescent="0.3">
      <c r="A748" s="11">
        <v>44634.572210648148</v>
      </c>
      <c r="B748" s="11"/>
      <c r="C748" s="15">
        <v>44634</v>
      </c>
      <c r="D748" s="16">
        <v>0.57221064814814815</v>
      </c>
      <c r="E748" s="16"/>
      <c r="F748" s="12">
        <v>123</v>
      </c>
      <c r="G748" s="12">
        <v>109.02000000000001</v>
      </c>
      <c r="H748" s="12">
        <v>123.24000000000001</v>
      </c>
      <c r="I748" s="12">
        <v>112.57499999999999</v>
      </c>
      <c r="J748" s="12">
        <v>116.13</v>
      </c>
      <c r="K748" s="12">
        <v>107.83500000000001</v>
      </c>
      <c r="L748" s="12">
        <v>126.795</v>
      </c>
      <c r="M748" s="12">
        <v>114</v>
      </c>
      <c r="N748" s="13">
        <v>116.57437499999999</v>
      </c>
      <c r="O748" s="17" t="s">
        <v>10</v>
      </c>
      <c r="P748" s="14" t="s">
        <v>10</v>
      </c>
      <c r="Q748" s="14" t="s">
        <v>15</v>
      </c>
      <c r="R748" s="14" t="s">
        <v>119</v>
      </c>
      <c r="S748" s="14" t="s">
        <v>143</v>
      </c>
    </row>
    <row r="749" spans="1:19" hidden="1" x14ac:dyDescent="0.3">
      <c r="A749" s="11">
        <v>44634.572905092595</v>
      </c>
      <c r="B749" s="11"/>
      <c r="C749" s="15">
        <v>44634</v>
      </c>
      <c r="D749" s="16">
        <v>0.57290509259259259</v>
      </c>
      <c r="E749" s="16"/>
      <c r="F749" s="12">
        <v>115</v>
      </c>
      <c r="G749" s="12">
        <v>104.42</v>
      </c>
      <c r="H749" s="12">
        <v>118.04</v>
      </c>
      <c r="I749" s="12">
        <v>107.82499999999999</v>
      </c>
      <c r="J749" s="12">
        <v>111.23</v>
      </c>
      <c r="K749" s="12">
        <v>103.285</v>
      </c>
      <c r="L749" s="12">
        <v>121.44500000000001</v>
      </c>
      <c r="M749" s="12">
        <v>112</v>
      </c>
      <c r="N749" s="13">
        <v>111.655625</v>
      </c>
      <c r="O749" s="17" t="s">
        <v>10</v>
      </c>
      <c r="P749" s="14" t="s">
        <v>10</v>
      </c>
      <c r="Q749" s="14" t="s">
        <v>15</v>
      </c>
      <c r="R749" s="14" t="s">
        <v>119</v>
      </c>
      <c r="S749" s="14" t="s">
        <v>143</v>
      </c>
    </row>
    <row r="750" spans="1:19" hidden="1" x14ac:dyDescent="0.3">
      <c r="A750" s="11">
        <v>44634.573136574072</v>
      </c>
      <c r="B750" s="11"/>
      <c r="C750" s="15">
        <v>44634</v>
      </c>
      <c r="D750" s="16">
        <v>0.57313657407407403</v>
      </c>
      <c r="E750" s="16"/>
      <c r="F750" s="12">
        <v>65.7</v>
      </c>
      <c r="G750" s="12">
        <v>67.16</v>
      </c>
      <c r="H750" s="12">
        <v>75.92</v>
      </c>
      <c r="I750" s="12">
        <v>69.349999999999994</v>
      </c>
      <c r="J750" s="12">
        <v>71.539999999999992</v>
      </c>
      <c r="K750" s="12">
        <v>73</v>
      </c>
      <c r="L750" s="12">
        <v>78.11</v>
      </c>
      <c r="M750" s="12">
        <v>70.81</v>
      </c>
      <c r="N750" s="13">
        <v>71.44874999999999</v>
      </c>
      <c r="O750" s="17" t="s">
        <v>10</v>
      </c>
      <c r="P750" s="14" t="s">
        <v>10</v>
      </c>
      <c r="Q750" s="14" t="s">
        <v>15</v>
      </c>
      <c r="R750" s="14" t="s">
        <v>119</v>
      </c>
      <c r="S750" s="14" t="s">
        <v>143</v>
      </c>
    </row>
    <row r="751" spans="1:19" hidden="1" x14ac:dyDescent="0.3">
      <c r="A751" s="11">
        <v>44634.573599537034</v>
      </c>
      <c r="B751" s="11"/>
      <c r="C751" s="15">
        <v>44634</v>
      </c>
      <c r="D751" s="16">
        <v>0.57359953703703703</v>
      </c>
      <c r="E751" s="16"/>
      <c r="F751" s="12">
        <v>123</v>
      </c>
      <c r="G751" s="12">
        <v>111.78</v>
      </c>
      <c r="H751" s="12">
        <v>126.36</v>
      </c>
      <c r="I751" s="12">
        <v>115.425</v>
      </c>
      <c r="J751" s="12">
        <v>119.07</v>
      </c>
      <c r="K751" s="12">
        <v>110.565</v>
      </c>
      <c r="L751" s="12">
        <v>130.005</v>
      </c>
      <c r="M751" s="12">
        <v>120</v>
      </c>
      <c r="N751" s="13">
        <v>119.52562500000001</v>
      </c>
      <c r="O751" s="17" t="s">
        <v>10</v>
      </c>
      <c r="P751" s="14" t="s">
        <v>10</v>
      </c>
      <c r="Q751" s="14" t="s">
        <v>15</v>
      </c>
      <c r="R751" s="14" t="s">
        <v>119</v>
      </c>
      <c r="S751" s="14" t="s">
        <v>143</v>
      </c>
    </row>
    <row r="752" spans="1:19" hidden="1" x14ac:dyDescent="0.3">
      <c r="A752" s="11">
        <v>44634.573611111111</v>
      </c>
      <c r="B752" s="11"/>
      <c r="C752" s="15">
        <v>44634</v>
      </c>
      <c r="D752" s="16">
        <v>0.57361111111111118</v>
      </c>
      <c r="E752" s="16"/>
      <c r="F752" s="12">
        <v>84.600000000000009</v>
      </c>
      <c r="G752" s="12">
        <v>86.48</v>
      </c>
      <c r="H752" s="12">
        <v>97.76</v>
      </c>
      <c r="I752" s="12">
        <v>89.3</v>
      </c>
      <c r="J752" s="12">
        <v>92.12</v>
      </c>
      <c r="K752" s="12">
        <v>78</v>
      </c>
      <c r="L752" s="12">
        <v>110</v>
      </c>
      <c r="M752" s="12">
        <v>91.179999999999993</v>
      </c>
      <c r="N752" s="13">
        <v>91.179999999999993</v>
      </c>
      <c r="O752" s="17" t="s">
        <v>10</v>
      </c>
      <c r="P752" s="14" t="s">
        <v>10</v>
      </c>
      <c r="Q752" s="14" t="s">
        <v>15</v>
      </c>
      <c r="R752" s="14" t="s">
        <v>119</v>
      </c>
      <c r="S752" s="14" t="s">
        <v>143</v>
      </c>
    </row>
    <row r="753" spans="1:19" hidden="1" x14ac:dyDescent="0.3">
      <c r="A753" s="11">
        <v>44634.573981481481</v>
      </c>
      <c r="B753" s="11"/>
      <c r="C753" s="15">
        <v>44634</v>
      </c>
      <c r="D753" s="16">
        <v>0.57398148148148154</v>
      </c>
      <c r="E753" s="16"/>
      <c r="F753" s="12">
        <v>67.5</v>
      </c>
      <c r="G753" s="12">
        <v>75</v>
      </c>
      <c r="H753" s="12">
        <v>78</v>
      </c>
      <c r="I753" s="12">
        <v>71.25</v>
      </c>
      <c r="J753" s="12">
        <v>73.5</v>
      </c>
      <c r="K753" s="12">
        <v>68.25</v>
      </c>
      <c r="L753" s="12">
        <v>80.25</v>
      </c>
      <c r="M753" s="12">
        <v>72.75</v>
      </c>
      <c r="N753" s="13">
        <v>73.3125</v>
      </c>
      <c r="O753" s="17" t="s">
        <v>10</v>
      </c>
      <c r="P753" s="14" t="s">
        <v>10</v>
      </c>
      <c r="Q753" s="14" t="s">
        <v>15</v>
      </c>
      <c r="R753" s="14" t="s">
        <v>119</v>
      </c>
      <c r="S753" s="14" t="s">
        <v>143</v>
      </c>
    </row>
    <row r="754" spans="1:19" hidden="1" x14ac:dyDescent="0.3">
      <c r="A754" s="11">
        <v>44634.574293981481</v>
      </c>
      <c r="B754" s="11"/>
      <c r="C754" s="15">
        <v>44634</v>
      </c>
      <c r="D754" s="16">
        <v>0.57429398148148147</v>
      </c>
      <c r="E754" s="16"/>
      <c r="F754" s="12">
        <v>120</v>
      </c>
      <c r="G754" s="12">
        <v>109.48</v>
      </c>
      <c r="H754" s="12">
        <v>123.76</v>
      </c>
      <c r="I754" s="12">
        <v>113.05</v>
      </c>
      <c r="J754" s="12">
        <v>116.62</v>
      </c>
      <c r="K754" s="12">
        <v>108.29</v>
      </c>
      <c r="L754" s="12">
        <v>127.33000000000001</v>
      </c>
      <c r="M754" s="12">
        <v>118</v>
      </c>
      <c r="N754" s="13">
        <v>117.06625000000001</v>
      </c>
      <c r="O754" s="17" t="s">
        <v>10</v>
      </c>
      <c r="P754" s="14" t="s">
        <v>10</v>
      </c>
      <c r="Q754" s="14" t="s">
        <v>15</v>
      </c>
      <c r="R754" s="14" t="s">
        <v>119</v>
      </c>
      <c r="S754" s="14" t="s">
        <v>143</v>
      </c>
    </row>
    <row r="755" spans="1:19" hidden="1" x14ac:dyDescent="0.3">
      <c r="A755" s="11">
        <v>44634.574988425928</v>
      </c>
      <c r="B755" s="11"/>
      <c r="C755" s="15">
        <v>44634</v>
      </c>
      <c r="D755" s="16">
        <v>0.57498842592592592</v>
      </c>
      <c r="E755" s="16"/>
      <c r="F755" s="12">
        <v>108</v>
      </c>
      <c r="G755" s="12">
        <v>103.96000000000001</v>
      </c>
      <c r="H755" s="12">
        <v>117.52000000000001</v>
      </c>
      <c r="I755" s="12">
        <v>107.35</v>
      </c>
      <c r="J755" s="12">
        <v>110.74</v>
      </c>
      <c r="K755" s="12">
        <v>102.83</v>
      </c>
      <c r="L755" s="12">
        <v>120.91000000000001</v>
      </c>
      <c r="M755" s="12">
        <v>118</v>
      </c>
      <c r="N755" s="13">
        <v>111.16375000000001</v>
      </c>
      <c r="O755" s="17" t="s">
        <v>10</v>
      </c>
      <c r="P755" s="14" t="s">
        <v>10</v>
      </c>
      <c r="Q755" s="14" t="s">
        <v>15</v>
      </c>
      <c r="R755" s="14" t="s">
        <v>119</v>
      </c>
      <c r="S755" s="14" t="s">
        <v>143</v>
      </c>
    </row>
    <row r="756" spans="1:19" hidden="1" x14ac:dyDescent="0.3">
      <c r="A756" s="11">
        <v>44634.57539351852</v>
      </c>
      <c r="B756" s="11"/>
      <c r="C756" s="15">
        <v>44634</v>
      </c>
      <c r="D756" s="16">
        <v>0.5753935185185185</v>
      </c>
      <c r="E756" s="16"/>
      <c r="F756" s="12">
        <v>97</v>
      </c>
      <c r="G756" s="12">
        <v>89.240000000000009</v>
      </c>
      <c r="H756" s="12">
        <v>100.88000000000001</v>
      </c>
      <c r="I756" s="12">
        <v>92.149999999999991</v>
      </c>
      <c r="J756" s="12">
        <v>95.06</v>
      </c>
      <c r="K756" s="12">
        <v>88.27</v>
      </c>
      <c r="L756" s="12">
        <v>103.79</v>
      </c>
      <c r="M756" s="12">
        <v>94.09</v>
      </c>
      <c r="N756" s="13">
        <v>95.06</v>
      </c>
      <c r="O756" s="17" t="s">
        <v>10</v>
      </c>
      <c r="P756" s="14" t="s">
        <v>10</v>
      </c>
      <c r="Q756" s="14" t="s">
        <v>15</v>
      </c>
      <c r="R756" s="14" t="s">
        <v>119</v>
      </c>
      <c r="S756" s="14" t="s">
        <v>143</v>
      </c>
    </row>
    <row r="757" spans="1:19" hidden="1" x14ac:dyDescent="0.3">
      <c r="A757" s="11">
        <v>44634.575682870367</v>
      </c>
      <c r="B757" s="11"/>
      <c r="C757" s="15">
        <v>44634</v>
      </c>
      <c r="D757" s="16">
        <v>0.57568287037037036</v>
      </c>
      <c r="E757" s="16"/>
      <c r="F757" s="12">
        <v>99</v>
      </c>
      <c r="G757" s="12">
        <v>103.04</v>
      </c>
      <c r="H757" s="12">
        <v>116.48</v>
      </c>
      <c r="I757" s="12">
        <v>106.39999999999999</v>
      </c>
      <c r="J757" s="12">
        <v>109.75999999999999</v>
      </c>
      <c r="K757" s="12">
        <v>101.92</v>
      </c>
      <c r="L757" s="12">
        <v>119.84</v>
      </c>
      <c r="M757" s="12">
        <v>125</v>
      </c>
      <c r="N757" s="13">
        <v>110.18</v>
      </c>
      <c r="O757" s="17" t="s">
        <v>10</v>
      </c>
      <c r="P757" s="14" t="s">
        <v>10</v>
      </c>
      <c r="Q757" s="14" t="s">
        <v>15</v>
      </c>
      <c r="R757" s="14" t="s">
        <v>119</v>
      </c>
      <c r="S757" s="14" t="s">
        <v>143</v>
      </c>
    </row>
    <row r="758" spans="1:19" hidden="1" x14ac:dyDescent="0.3">
      <c r="A758" s="11">
        <v>44634.576377314814</v>
      </c>
      <c r="B758" s="11"/>
      <c r="C758" s="15">
        <v>44634</v>
      </c>
      <c r="D758" s="16">
        <v>0.5763773148148148</v>
      </c>
      <c r="E758" s="16"/>
      <c r="F758" s="12">
        <v>94</v>
      </c>
      <c r="G758" s="12">
        <v>102.12</v>
      </c>
      <c r="H758" s="12">
        <v>115.44</v>
      </c>
      <c r="I758" s="12">
        <v>105.44999999999999</v>
      </c>
      <c r="J758" s="12">
        <v>108.78</v>
      </c>
      <c r="K758" s="12">
        <v>101.01</v>
      </c>
      <c r="L758" s="12">
        <v>118.77000000000001</v>
      </c>
      <c r="M758" s="12">
        <v>128</v>
      </c>
      <c r="N758" s="13">
        <v>109.19624999999999</v>
      </c>
      <c r="O758" s="17" t="s">
        <v>10</v>
      </c>
      <c r="P758" s="14" t="s">
        <v>10</v>
      </c>
      <c r="Q758" s="14" t="s">
        <v>15</v>
      </c>
      <c r="R758" s="14" t="s">
        <v>119</v>
      </c>
      <c r="S758" s="14" t="s">
        <v>143</v>
      </c>
    </row>
    <row r="759" spans="1:19" hidden="1" x14ac:dyDescent="0.3">
      <c r="A759" s="11">
        <v>44634.576608796298</v>
      </c>
      <c r="B759" s="11"/>
      <c r="C759" s="15">
        <v>44634</v>
      </c>
      <c r="D759" s="16">
        <v>0.57660879629629636</v>
      </c>
      <c r="E759" s="16"/>
      <c r="F759" s="12">
        <v>111.60000000000001</v>
      </c>
      <c r="G759" s="12">
        <v>114.08</v>
      </c>
      <c r="H759" s="12">
        <v>128.96</v>
      </c>
      <c r="I759" s="12">
        <v>117.8</v>
      </c>
      <c r="J759" s="12">
        <v>121.52</v>
      </c>
      <c r="K759" s="12">
        <v>112.84</v>
      </c>
      <c r="L759" s="12">
        <v>132.68</v>
      </c>
      <c r="M759" s="12">
        <v>124</v>
      </c>
      <c r="N759" s="13">
        <v>120.435</v>
      </c>
      <c r="O759" s="17" t="s">
        <v>10</v>
      </c>
      <c r="P759" s="14" t="s">
        <v>10</v>
      </c>
      <c r="Q759" s="14" t="s">
        <v>15</v>
      </c>
      <c r="R759" s="14" t="s">
        <v>18</v>
      </c>
      <c r="S759" s="14" t="s">
        <v>143</v>
      </c>
    </row>
    <row r="760" spans="1:19" hidden="1" x14ac:dyDescent="0.3">
      <c r="A760" s="11">
        <v>44634.57675925926</v>
      </c>
      <c r="B760" s="11"/>
      <c r="C760" s="15">
        <v>44634</v>
      </c>
      <c r="D760" s="16">
        <v>0.5767592592592593</v>
      </c>
      <c r="E760" s="16"/>
      <c r="F760" s="12">
        <v>108</v>
      </c>
      <c r="G760" s="12">
        <v>110.4</v>
      </c>
      <c r="H760" s="12">
        <v>124.80000000000001</v>
      </c>
      <c r="I760" s="12">
        <v>114</v>
      </c>
      <c r="J760" s="12">
        <v>117.6</v>
      </c>
      <c r="K760" s="12">
        <v>109.2</v>
      </c>
      <c r="L760" s="12">
        <v>128.4</v>
      </c>
      <c r="M760" s="12">
        <v>120</v>
      </c>
      <c r="N760" s="13">
        <v>116.55000000000001</v>
      </c>
      <c r="O760" s="17" t="s">
        <v>10</v>
      </c>
      <c r="P760" s="14" t="s">
        <v>10</v>
      </c>
      <c r="Q760" s="14" t="s">
        <v>15</v>
      </c>
      <c r="R760" s="14" t="s">
        <v>119</v>
      </c>
      <c r="S760" s="14" t="s">
        <v>143</v>
      </c>
    </row>
    <row r="761" spans="1:19" hidden="1" x14ac:dyDescent="0.3">
      <c r="A761" s="11">
        <v>44634.576886574076</v>
      </c>
      <c r="B761" s="11"/>
      <c r="C761" s="15">
        <v>44634</v>
      </c>
      <c r="D761" s="16">
        <v>0.57688657407407407</v>
      </c>
      <c r="E761" s="16"/>
      <c r="F761" s="12">
        <v>109.8</v>
      </c>
      <c r="G761" s="12">
        <v>112.24000000000001</v>
      </c>
      <c r="H761" s="12">
        <v>126.88000000000001</v>
      </c>
      <c r="I761" s="12">
        <v>115.89999999999999</v>
      </c>
      <c r="J761" s="12">
        <v>119.56</v>
      </c>
      <c r="K761" s="12">
        <v>111.02000000000001</v>
      </c>
      <c r="L761" s="12">
        <v>130.54000000000002</v>
      </c>
      <c r="M761" s="12">
        <v>122</v>
      </c>
      <c r="N761" s="13">
        <v>118.49250000000001</v>
      </c>
      <c r="O761" s="17" t="s">
        <v>10</v>
      </c>
      <c r="P761" s="14" t="s">
        <v>10</v>
      </c>
      <c r="Q761" s="14" t="s">
        <v>15</v>
      </c>
      <c r="R761" s="14" t="s">
        <v>119</v>
      </c>
      <c r="S761" s="14" t="s">
        <v>143</v>
      </c>
    </row>
    <row r="762" spans="1:19" hidden="1" x14ac:dyDescent="0.3">
      <c r="A762" s="11">
        <v>44634.57707175926</v>
      </c>
      <c r="B762" s="11"/>
      <c r="C762" s="15">
        <v>44634</v>
      </c>
      <c r="D762" s="16">
        <v>0.57707175925925924</v>
      </c>
      <c r="E762" s="16"/>
      <c r="F762" s="12">
        <v>97</v>
      </c>
      <c r="G762" s="12">
        <v>101.2</v>
      </c>
      <c r="H762" s="12">
        <v>114.4</v>
      </c>
      <c r="I762" s="12">
        <v>104.5</v>
      </c>
      <c r="J762" s="12">
        <v>107.8</v>
      </c>
      <c r="K762" s="12">
        <v>100.10000000000001</v>
      </c>
      <c r="L762" s="12">
        <v>117.7</v>
      </c>
      <c r="M762" s="12">
        <v>123</v>
      </c>
      <c r="N762" s="13">
        <v>108.21250000000001</v>
      </c>
      <c r="O762" s="17" t="s">
        <v>10</v>
      </c>
      <c r="P762" s="14" t="s">
        <v>10</v>
      </c>
      <c r="Q762" s="14" t="s">
        <v>15</v>
      </c>
      <c r="R762" s="14" t="s">
        <v>119</v>
      </c>
      <c r="S762" s="14" t="s">
        <v>143</v>
      </c>
    </row>
    <row r="763" spans="1:19" hidden="1" x14ac:dyDescent="0.3">
      <c r="A763" s="11">
        <v>44634.57708333333</v>
      </c>
      <c r="B763" s="11"/>
      <c r="C763" s="15">
        <v>44634</v>
      </c>
      <c r="D763" s="16">
        <v>0.57708333333333328</v>
      </c>
      <c r="E763" s="16"/>
      <c r="F763" s="12">
        <v>89.55</v>
      </c>
      <c r="G763" s="12">
        <v>91.54</v>
      </c>
      <c r="H763" s="12">
        <v>103.48</v>
      </c>
      <c r="I763" s="12">
        <v>94.524999999999991</v>
      </c>
      <c r="J763" s="12">
        <v>97.51</v>
      </c>
      <c r="K763" s="12">
        <v>95</v>
      </c>
      <c r="L763" s="12">
        <v>104</v>
      </c>
      <c r="M763" s="12">
        <v>96.515000000000001</v>
      </c>
      <c r="N763" s="13">
        <v>96.515000000000001</v>
      </c>
      <c r="O763" s="17" t="s">
        <v>10</v>
      </c>
      <c r="P763" s="14" t="s">
        <v>10</v>
      </c>
      <c r="Q763" s="14" t="s">
        <v>15</v>
      </c>
      <c r="R763" s="14" t="s">
        <v>119</v>
      </c>
      <c r="S763" s="14" t="s">
        <v>143</v>
      </c>
    </row>
    <row r="764" spans="1:19" hidden="1" x14ac:dyDescent="0.3">
      <c r="A764" s="11">
        <v>44634.577187499999</v>
      </c>
      <c r="B764" s="11"/>
      <c r="C764" s="15">
        <v>44634</v>
      </c>
      <c r="D764" s="16">
        <v>0.57718749999999996</v>
      </c>
      <c r="E764" s="16"/>
      <c r="F764" s="12">
        <v>99</v>
      </c>
      <c r="G764" s="12">
        <v>101.2</v>
      </c>
      <c r="H764" s="12">
        <v>114.4</v>
      </c>
      <c r="I764" s="12">
        <v>104.5</v>
      </c>
      <c r="J764" s="12">
        <v>107.8</v>
      </c>
      <c r="K764" s="12">
        <v>100.10000000000001</v>
      </c>
      <c r="L764" s="12">
        <v>117.7</v>
      </c>
      <c r="M764" s="12">
        <v>110</v>
      </c>
      <c r="N764" s="13">
        <v>106.83750000000001</v>
      </c>
      <c r="O764" s="17" t="s">
        <v>10</v>
      </c>
      <c r="P764" s="14" t="s">
        <v>10</v>
      </c>
      <c r="Q764" s="14" t="s">
        <v>15</v>
      </c>
      <c r="R764" s="14" t="s">
        <v>119</v>
      </c>
      <c r="S764" s="14" t="s">
        <v>143</v>
      </c>
    </row>
    <row r="765" spans="1:19" hidden="1" x14ac:dyDescent="0.3">
      <c r="A765" s="11">
        <v>44634.577766203707</v>
      </c>
      <c r="B765" s="11"/>
      <c r="C765" s="15">
        <v>44634</v>
      </c>
      <c r="D765" s="16">
        <v>0.57776620370370368</v>
      </c>
      <c r="E765" s="16"/>
      <c r="F765" s="12">
        <v>91</v>
      </c>
      <c r="G765" s="12">
        <v>90.160000000000011</v>
      </c>
      <c r="H765" s="12">
        <v>101.92</v>
      </c>
      <c r="I765" s="12">
        <v>93.1</v>
      </c>
      <c r="J765" s="12">
        <v>96.039999999999992</v>
      </c>
      <c r="K765" s="12">
        <v>89.18</v>
      </c>
      <c r="L765" s="12">
        <v>104.86</v>
      </c>
      <c r="M765" s="12">
        <v>105</v>
      </c>
      <c r="N765" s="13">
        <v>96.407500000000013</v>
      </c>
      <c r="O765" s="17" t="s">
        <v>10</v>
      </c>
      <c r="P765" s="14" t="s">
        <v>10</v>
      </c>
      <c r="Q765" s="14" t="s">
        <v>15</v>
      </c>
      <c r="R765" s="14" t="s">
        <v>119</v>
      </c>
      <c r="S765" s="14" t="s">
        <v>143</v>
      </c>
    </row>
    <row r="766" spans="1:19" hidden="1" x14ac:dyDescent="0.3">
      <c r="A766" s="11">
        <v>44634.577870370369</v>
      </c>
      <c r="B766" s="11"/>
      <c r="C766" s="15">
        <v>44634</v>
      </c>
      <c r="D766" s="16">
        <v>0.57787037037037037</v>
      </c>
      <c r="E766" s="16"/>
      <c r="F766" s="12">
        <v>89.100000000000009</v>
      </c>
      <c r="G766" s="12">
        <v>91.08</v>
      </c>
      <c r="H766" s="12">
        <v>102.96000000000001</v>
      </c>
      <c r="I766" s="12">
        <v>94.05</v>
      </c>
      <c r="J766" s="12">
        <v>97.02</v>
      </c>
      <c r="K766" s="12">
        <v>90.09</v>
      </c>
      <c r="L766" s="12">
        <v>105.93</v>
      </c>
      <c r="M766" s="12">
        <v>99</v>
      </c>
      <c r="N766" s="13">
        <v>96.153750000000002</v>
      </c>
      <c r="O766" s="17" t="s">
        <v>10</v>
      </c>
      <c r="P766" s="14" t="s">
        <v>10</v>
      </c>
      <c r="Q766" s="14" t="s">
        <v>15</v>
      </c>
      <c r="R766" s="14" t="s">
        <v>119</v>
      </c>
      <c r="S766" s="14" t="s">
        <v>143</v>
      </c>
    </row>
    <row r="767" spans="1:19" hidden="1" x14ac:dyDescent="0.3">
      <c r="A767" s="11">
        <v>44634.578032407408</v>
      </c>
      <c r="B767" s="11"/>
      <c r="C767" s="15">
        <v>44634</v>
      </c>
      <c r="D767" s="16">
        <v>0.57803240740740736</v>
      </c>
      <c r="E767" s="16"/>
      <c r="F767" s="12">
        <v>87.3</v>
      </c>
      <c r="G767" s="12">
        <v>89.240000000000009</v>
      </c>
      <c r="H767" s="12">
        <v>100.88000000000001</v>
      </c>
      <c r="I767" s="12">
        <v>92.149999999999991</v>
      </c>
      <c r="J767" s="12">
        <v>95.06</v>
      </c>
      <c r="K767" s="12">
        <v>88.27</v>
      </c>
      <c r="L767" s="12">
        <v>103.79</v>
      </c>
      <c r="M767" s="12">
        <v>97</v>
      </c>
      <c r="N767" s="13">
        <v>94.211249999999993</v>
      </c>
      <c r="O767" s="17" t="s">
        <v>10</v>
      </c>
      <c r="P767" s="14" t="s">
        <v>10</v>
      </c>
      <c r="Q767" s="14" t="s">
        <v>15</v>
      </c>
      <c r="R767" s="14" t="s">
        <v>119</v>
      </c>
      <c r="S767" s="14" t="s">
        <v>143</v>
      </c>
    </row>
    <row r="768" spans="1:19" hidden="1" x14ac:dyDescent="0.3">
      <c r="A768" s="11">
        <v>44634.578460648147</v>
      </c>
      <c r="B768" s="11"/>
      <c r="C768" s="15">
        <v>44634</v>
      </c>
      <c r="D768" s="16">
        <v>0.57846064814814813</v>
      </c>
      <c r="E768" s="16"/>
      <c r="F768" s="12">
        <v>88</v>
      </c>
      <c r="G768" s="12">
        <v>83.26</v>
      </c>
      <c r="H768" s="12">
        <v>94.12</v>
      </c>
      <c r="I768" s="12">
        <v>85.974999999999994</v>
      </c>
      <c r="J768" s="12">
        <v>88.69</v>
      </c>
      <c r="K768" s="12">
        <v>82.355000000000004</v>
      </c>
      <c r="L768" s="12">
        <v>96.835000000000008</v>
      </c>
      <c r="M768" s="12">
        <v>93</v>
      </c>
      <c r="N768" s="13">
        <v>89.029375000000002</v>
      </c>
      <c r="O768" s="17" t="s">
        <v>10</v>
      </c>
      <c r="P768" s="14" t="s">
        <v>10</v>
      </c>
      <c r="Q768" s="14" t="s">
        <v>15</v>
      </c>
      <c r="R768" s="14" t="s">
        <v>119</v>
      </c>
      <c r="S768" s="14" t="s">
        <v>143</v>
      </c>
    </row>
    <row r="769" spans="1:19" hidden="1" x14ac:dyDescent="0.3">
      <c r="A769" s="11">
        <v>44634.578715277778</v>
      </c>
      <c r="B769" s="11"/>
      <c r="C769" s="15">
        <v>44634</v>
      </c>
      <c r="D769" s="16">
        <v>0.57871527777777776</v>
      </c>
      <c r="E769" s="16"/>
      <c r="F769" s="12">
        <v>73.8</v>
      </c>
      <c r="G769" s="12">
        <v>75.44</v>
      </c>
      <c r="H769" s="12">
        <v>85.28</v>
      </c>
      <c r="I769" s="12">
        <v>77.899999999999991</v>
      </c>
      <c r="J769" s="12">
        <v>80.36</v>
      </c>
      <c r="K769" s="12">
        <v>82</v>
      </c>
      <c r="L769" s="12">
        <v>87.740000000000009</v>
      </c>
      <c r="M769" s="12">
        <v>79.539999999999992</v>
      </c>
      <c r="N769" s="13">
        <v>80.257499999999993</v>
      </c>
      <c r="O769" s="17" t="s">
        <v>10</v>
      </c>
      <c r="P769" s="14" t="s">
        <v>10</v>
      </c>
      <c r="Q769" s="14" t="s">
        <v>15</v>
      </c>
      <c r="R769" s="14" t="s">
        <v>119</v>
      </c>
      <c r="S769" s="14" t="s">
        <v>143</v>
      </c>
    </row>
    <row r="770" spans="1:19" hidden="1" x14ac:dyDescent="0.3">
      <c r="A770" s="11">
        <v>44634.579155092593</v>
      </c>
      <c r="B770" s="11"/>
      <c r="C770" s="15">
        <v>44634</v>
      </c>
      <c r="D770" s="16">
        <v>0.57915509259259257</v>
      </c>
      <c r="E770" s="16"/>
      <c r="F770" s="12">
        <v>80</v>
      </c>
      <c r="G770" s="12">
        <v>77.740000000000009</v>
      </c>
      <c r="H770" s="12">
        <v>87.88000000000001</v>
      </c>
      <c r="I770" s="12">
        <v>80.274999999999991</v>
      </c>
      <c r="J770" s="12">
        <v>82.81</v>
      </c>
      <c r="K770" s="12">
        <v>76.894999999999996</v>
      </c>
      <c r="L770" s="12">
        <v>90.415000000000006</v>
      </c>
      <c r="M770" s="12">
        <v>89</v>
      </c>
      <c r="N770" s="13">
        <v>83.126874999999998</v>
      </c>
      <c r="O770" s="17" t="s">
        <v>10</v>
      </c>
      <c r="P770" s="14" t="s">
        <v>10</v>
      </c>
      <c r="Q770" s="14" t="s">
        <v>15</v>
      </c>
      <c r="R770" s="14" t="s">
        <v>119</v>
      </c>
      <c r="S770" s="14" t="s">
        <v>143</v>
      </c>
    </row>
    <row r="771" spans="1:19" hidden="1" x14ac:dyDescent="0.3">
      <c r="A771" s="11">
        <v>44634.57984953704</v>
      </c>
      <c r="B771" s="11"/>
      <c r="C771" s="15">
        <v>44634</v>
      </c>
      <c r="D771" s="16">
        <v>0.57984953703703701</v>
      </c>
      <c r="E771" s="16"/>
      <c r="F771" s="12">
        <v>77</v>
      </c>
      <c r="G771" s="12">
        <v>72.680000000000007</v>
      </c>
      <c r="H771" s="12">
        <v>82.16</v>
      </c>
      <c r="I771" s="12">
        <v>75.05</v>
      </c>
      <c r="J771" s="12">
        <v>77.42</v>
      </c>
      <c r="K771" s="12">
        <v>71.89</v>
      </c>
      <c r="L771" s="12">
        <v>84.53</v>
      </c>
      <c r="M771" s="12">
        <v>81</v>
      </c>
      <c r="N771" s="13">
        <v>77.716250000000002</v>
      </c>
      <c r="O771" s="17" t="s">
        <v>10</v>
      </c>
      <c r="P771" s="14" t="s">
        <v>10</v>
      </c>
      <c r="Q771" s="14" t="s">
        <v>15</v>
      </c>
      <c r="R771" s="14" t="s">
        <v>119</v>
      </c>
      <c r="S771" s="14" t="s">
        <v>143</v>
      </c>
    </row>
    <row r="772" spans="1:19" hidden="1" x14ac:dyDescent="0.3">
      <c r="A772" s="11">
        <v>44634.580543981479</v>
      </c>
      <c r="B772" s="11"/>
      <c r="C772" s="15">
        <v>44634</v>
      </c>
      <c r="D772" s="16">
        <v>0.58054398148148145</v>
      </c>
      <c r="E772" s="16"/>
      <c r="F772" s="12">
        <v>90</v>
      </c>
      <c r="G772" s="12">
        <v>75.900000000000006</v>
      </c>
      <c r="H772" s="12">
        <v>85.8</v>
      </c>
      <c r="I772" s="12">
        <v>78.375</v>
      </c>
      <c r="J772" s="12">
        <v>80.849999999999994</v>
      </c>
      <c r="K772" s="12">
        <v>75.075000000000003</v>
      </c>
      <c r="L772" s="12">
        <v>88.275000000000006</v>
      </c>
      <c r="M772" s="12">
        <v>75</v>
      </c>
      <c r="N772" s="13">
        <v>81.159374999999997</v>
      </c>
      <c r="O772" s="17" t="s">
        <v>10</v>
      </c>
      <c r="P772" s="14" t="s">
        <v>10</v>
      </c>
      <c r="Q772" s="14" t="s">
        <v>15</v>
      </c>
      <c r="R772" s="14" t="s">
        <v>119</v>
      </c>
      <c r="S772" s="14" t="s">
        <v>143</v>
      </c>
    </row>
    <row r="773" spans="1:19" hidden="1" x14ac:dyDescent="0.3">
      <c r="A773" s="11">
        <v>44634.580555555556</v>
      </c>
      <c r="B773" s="11"/>
      <c r="C773" s="15">
        <v>44634</v>
      </c>
      <c r="D773" s="16">
        <v>0.5805555555555556</v>
      </c>
      <c r="E773" s="16"/>
      <c r="F773" s="12">
        <v>86.850000000000009</v>
      </c>
      <c r="G773" s="12">
        <v>88.78</v>
      </c>
      <c r="H773" s="12">
        <v>100.36</v>
      </c>
      <c r="I773" s="12">
        <v>91.674999999999997</v>
      </c>
      <c r="J773" s="12">
        <v>94.57</v>
      </c>
      <c r="K773" s="12">
        <v>90</v>
      </c>
      <c r="L773" s="12">
        <v>103</v>
      </c>
      <c r="M773" s="12">
        <v>93.605000000000004</v>
      </c>
      <c r="N773" s="13">
        <v>93.605000000000004</v>
      </c>
      <c r="O773" s="17" t="s">
        <v>10</v>
      </c>
      <c r="P773" s="14" t="s">
        <v>10</v>
      </c>
      <c r="Q773" s="14" t="s">
        <v>15</v>
      </c>
      <c r="R773" s="14" t="s">
        <v>119</v>
      </c>
      <c r="S773" s="14" t="s">
        <v>143</v>
      </c>
    </row>
    <row r="774" spans="1:19" hidden="1" x14ac:dyDescent="0.3">
      <c r="A774" s="11">
        <v>44634.581238425926</v>
      </c>
      <c r="B774" s="11"/>
      <c r="C774" s="15">
        <v>44634</v>
      </c>
      <c r="D774" s="16">
        <v>0.58123842592592589</v>
      </c>
      <c r="E774" s="16"/>
      <c r="F774" s="12">
        <v>81</v>
      </c>
      <c r="G774" s="12">
        <v>74.52000000000001</v>
      </c>
      <c r="H774" s="12">
        <v>84.240000000000009</v>
      </c>
      <c r="I774" s="12">
        <v>76.95</v>
      </c>
      <c r="J774" s="12">
        <v>79.38</v>
      </c>
      <c r="K774" s="12">
        <v>73.710000000000008</v>
      </c>
      <c r="L774" s="12">
        <v>86.67</v>
      </c>
      <c r="M774" s="12">
        <v>78.569999999999993</v>
      </c>
      <c r="N774" s="13">
        <v>79.38</v>
      </c>
      <c r="O774" s="17" t="s">
        <v>10</v>
      </c>
      <c r="P774" s="14" t="s">
        <v>10</v>
      </c>
      <c r="Q774" s="14" t="s">
        <v>15</v>
      </c>
      <c r="R774" s="14" t="s">
        <v>119</v>
      </c>
      <c r="S774" s="14" t="s">
        <v>143</v>
      </c>
    </row>
    <row r="775" spans="1:19" hidden="1" x14ac:dyDescent="0.3">
      <c r="A775" s="11">
        <v>44634.581932870373</v>
      </c>
      <c r="B775" s="11"/>
      <c r="C775" s="15">
        <v>44634</v>
      </c>
      <c r="D775" s="16">
        <v>0.58193287037037034</v>
      </c>
      <c r="E775" s="16"/>
      <c r="F775" s="12">
        <v>72</v>
      </c>
      <c r="G775" s="12">
        <v>68.08</v>
      </c>
      <c r="H775" s="12">
        <v>76.960000000000008</v>
      </c>
      <c r="I775" s="12">
        <v>70.3</v>
      </c>
      <c r="J775" s="12">
        <v>72.52</v>
      </c>
      <c r="K775" s="12">
        <v>67.34</v>
      </c>
      <c r="L775" s="12">
        <v>79.180000000000007</v>
      </c>
      <c r="M775" s="12">
        <v>76</v>
      </c>
      <c r="N775" s="13">
        <v>72.797499999999985</v>
      </c>
      <c r="O775" s="17" t="s">
        <v>10</v>
      </c>
      <c r="P775" s="14" t="s">
        <v>10</v>
      </c>
      <c r="Q775" s="14" t="s">
        <v>15</v>
      </c>
      <c r="R775" s="14" t="s">
        <v>119</v>
      </c>
      <c r="S775" s="14" t="s">
        <v>143</v>
      </c>
    </row>
    <row r="776" spans="1:19" hidden="1" x14ac:dyDescent="0.3">
      <c r="A776" s="11">
        <v>44634.582627314812</v>
      </c>
      <c r="B776" s="11"/>
      <c r="C776" s="15">
        <v>44634</v>
      </c>
      <c r="D776" s="16">
        <v>0.58262731481481478</v>
      </c>
      <c r="E776" s="16"/>
      <c r="F776" s="12">
        <v>91</v>
      </c>
      <c r="G776" s="12">
        <v>90.160000000000011</v>
      </c>
      <c r="H776" s="12">
        <v>101.92</v>
      </c>
      <c r="I776" s="12">
        <v>93.1</v>
      </c>
      <c r="J776" s="12">
        <v>96.039999999999992</v>
      </c>
      <c r="K776" s="12">
        <v>89.18</v>
      </c>
      <c r="L776" s="12">
        <v>104.86</v>
      </c>
      <c r="M776" s="12">
        <v>105</v>
      </c>
      <c r="N776" s="13">
        <v>96.407500000000013</v>
      </c>
      <c r="O776" s="17" t="s">
        <v>10</v>
      </c>
      <c r="P776" s="14" t="s">
        <v>10</v>
      </c>
      <c r="Q776" s="14" t="s">
        <v>15</v>
      </c>
      <c r="R776" s="14" t="s">
        <v>119</v>
      </c>
      <c r="S776" s="14" t="s">
        <v>143</v>
      </c>
    </row>
    <row r="777" spans="1:19" hidden="1" x14ac:dyDescent="0.3">
      <c r="A777" s="11">
        <v>44634.583321759259</v>
      </c>
      <c r="B777" s="11"/>
      <c r="C777" s="15">
        <v>44634</v>
      </c>
      <c r="D777" s="16">
        <v>0.58332175925925933</v>
      </c>
      <c r="E777" s="16"/>
      <c r="F777" s="12">
        <v>107</v>
      </c>
      <c r="G777" s="12">
        <v>97.06</v>
      </c>
      <c r="H777" s="12">
        <v>109.72</v>
      </c>
      <c r="I777" s="12">
        <v>100.22499999999999</v>
      </c>
      <c r="J777" s="12">
        <v>103.39</v>
      </c>
      <c r="K777" s="12">
        <v>96.00500000000001</v>
      </c>
      <c r="L777" s="12">
        <v>112.88500000000001</v>
      </c>
      <c r="M777" s="12">
        <v>104</v>
      </c>
      <c r="N777" s="13">
        <v>103.785625</v>
      </c>
      <c r="O777" s="17" t="s">
        <v>10</v>
      </c>
      <c r="P777" s="14" t="s">
        <v>10</v>
      </c>
      <c r="Q777" s="14" t="s">
        <v>15</v>
      </c>
      <c r="R777" s="14" t="s">
        <v>119</v>
      </c>
      <c r="S777" s="14" t="s">
        <v>143</v>
      </c>
    </row>
    <row r="778" spans="1:19" hidden="1" x14ac:dyDescent="0.3">
      <c r="A778" s="11">
        <v>44634.583912037036</v>
      </c>
      <c r="B778" s="11"/>
      <c r="C778" s="15">
        <v>44634</v>
      </c>
      <c r="D778" s="16">
        <v>0.58391203703703709</v>
      </c>
      <c r="E778" s="16"/>
      <c r="F778" s="12">
        <v>93.600000000000009</v>
      </c>
      <c r="G778" s="12">
        <v>95.68</v>
      </c>
      <c r="H778" s="12">
        <v>108.16</v>
      </c>
      <c r="I778" s="12">
        <v>98.8</v>
      </c>
      <c r="J778" s="12">
        <v>101.92</v>
      </c>
      <c r="K778" s="12">
        <v>94.64</v>
      </c>
      <c r="L778" s="12">
        <v>111.28</v>
      </c>
      <c r="M778" s="12">
        <v>104</v>
      </c>
      <c r="N778" s="13">
        <v>101.01</v>
      </c>
      <c r="O778" s="17" t="s">
        <v>138</v>
      </c>
      <c r="P778" s="14" t="s">
        <v>10</v>
      </c>
      <c r="Q778" s="14" t="s">
        <v>15</v>
      </c>
      <c r="R778" s="14" t="s">
        <v>119</v>
      </c>
      <c r="S778" s="14" t="s">
        <v>143</v>
      </c>
    </row>
    <row r="779" spans="1:19" hidden="1" x14ac:dyDescent="0.3">
      <c r="A779" s="11">
        <v>44634.584016203706</v>
      </c>
      <c r="B779" s="11"/>
      <c r="C779" s="15">
        <v>44634</v>
      </c>
      <c r="D779" s="16">
        <v>0.58401620370370366</v>
      </c>
      <c r="E779" s="16"/>
      <c r="F779" s="12">
        <v>108</v>
      </c>
      <c r="G779" s="12">
        <v>98.44</v>
      </c>
      <c r="H779" s="12">
        <v>111.28</v>
      </c>
      <c r="I779" s="12">
        <v>101.64999999999999</v>
      </c>
      <c r="J779" s="12">
        <v>104.86</v>
      </c>
      <c r="K779" s="12">
        <v>97.37</v>
      </c>
      <c r="L779" s="12">
        <v>114.49000000000001</v>
      </c>
      <c r="M779" s="12">
        <v>106</v>
      </c>
      <c r="N779" s="13">
        <v>105.26125</v>
      </c>
      <c r="O779" s="17" t="s">
        <v>138</v>
      </c>
      <c r="P779" s="14" t="s">
        <v>10</v>
      </c>
      <c r="Q779" s="14" t="s">
        <v>15</v>
      </c>
      <c r="R779" s="14" t="s">
        <v>119</v>
      </c>
      <c r="S779" s="14" t="s">
        <v>143</v>
      </c>
    </row>
    <row r="780" spans="1:19" hidden="1" x14ac:dyDescent="0.3">
      <c r="A780" s="11">
        <v>44634.584027777775</v>
      </c>
      <c r="B780" s="11"/>
      <c r="C780" s="15">
        <v>44634</v>
      </c>
      <c r="D780" s="16">
        <v>0.58402777777777781</v>
      </c>
      <c r="E780" s="16"/>
      <c r="F780" s="12">
        <v>108</v>
      </c>
      <c r="G780" s="12">
        <v>110.4</v>
      </c>
      <c r="H780" s="12">
        <v>124.80000000000001</v>
      </c>
      <c r="I780" s="12">
        <v>114</v>
      </c>
      <c r="J780" s="12">
        <v>117.6</v>
      </c>
      <c r="K780" s="12">
        <v>134</v>
      </c>
      <c r="L780" s="12">
        <v>106</v>
      </c>
      <c r="M780" s="12">
        <v>116.39999999999999</v>
      </c>
      <c r="N780" s="13">
        <v>116.4</v>
      </c>
      <c r="O780" s="17" t="s">
        <v>138</v>
      </c>
      <c r="P780" s="14" t="s">
        <v>10</v>
      </c>
      <c r="Q780" s="14" t="s">
        <v>15</v>
      </c>
      <c r="R780" s="14" t="s">
        <v>119</v>
      </c>
      <c r="S780" s="14" t="s">
        <v>143</v>
      </c>
    </row>
    <row r="781" spans="1:19" hidden="1" x14ac:dyDescent="0.3">
      <c r="A781" s="11">
        <v>44634.584710648145</v>
      </c>
      <c r="B781" s="11"/>
      <c r="C781" s="15">
        <v>44634</v>
      </c>
      <c r="D781" s="16">
        <v>0.58471064814814822</v>
      </c>
      <c r="E781" s="16"/>
      <c r="F781" s="12">
        <v>106</v>
      </c>
      <c r="G781" s="12">
        <v>95.68</v>
      </c>
      <c r="H781" s="12">
        <v>108.16</v>
      </c>
      <c r="I781" s="12">
        <v>98.8</v>
      </c>
      <c r="J781" s="12">
        <v>101.92</v>
      </c>
      <c r="K781" s="12">
        <v>94.64</v>
      </c>
      <c r="L781" s="12">
        <v>111.28</v>
      </c>
      <c r="M781" s="12">
        <v>102</v>
      </c>
      <c r="N781" s="13">
        <v>102.31</v>
      </c>
      <c r="O781" s="17" t="s">
        <v>138</v>
      </c>
      <c r="P781" s="14" t="s">
        <v>10</v>
      </c>
      <c r="Q781" s="14" t="s">
        <v>15</v>
      </c>
      <c r="R781" s="14" t="s">
        <v>119</v>
      </c>
      <c r="S781" s="14" t="s">
        <v>143</v>
      </c>
    </row>
    <row r="782" spans="1:19" hidden="1" x14ac:dyDescent="0.3">
      <c r="A782" s="11">
        <v>44634.585405092592</v>
      </c>
      <c r="B782" s="11"/>
      <c r="C782" s="15">
        <v>44634</v>
      </c>
      <c r="D782" s="16">
        <v>0.58540509259259255</v>
      </c>
      <c r="E782" s="16"/>
      <c r="F782" s="12">
        <v>111</v>
      </c>
      <c r="G782" s="12">
        <v>97.06</v>
      </c>
      <c r="H782" s="12">
        <v>109.72</v>
      </c>
      <c r="I782" s="12">
        <v>100.22499999999999</v>
      </c>
      <c r="J782" s="12">
        <v>103.39</v>
      </c>
      <c r="K782" s="12">
        <v>96.00500000000001</v>
      </c>
      <c r="L782" s="12">
        <v>112.88500000000001</v>
      </c>
      <c r="M782" s="12">
        <v>100</v>
      </c>
      <c r="N782" s="13">
        <v>103.785625</v>
      </c>
      <c r="O782" s="17" t="s">
        <v>138</v>
      </c>
      <c r="P782" s="14" t="s">
        <v>10</v>
      </c>
      <c r="Q782" s="14" t="s">
        <v>15</v>
      </c>
      <c r="R782" s="14" t="s">
        <v>119</v>
      </c>
      <c r="S782" s="14" t="s">
        <v>143</v>
      </c>
    </row>
    <row r="783" spans="1:19" hidden="1" x14ac:dyDescent="0.3">
      <c r="A783" s="11">
        <v>44634.585740740738</v>
      </c>
      <c r="B783" s="11"/>
      <c r="C783" s="15">
        <v>44634</v>
      </c>
      <c r="D783" s="16">
        <v>0.58574074074074078</v>
      </c>
      <c r="E783" s="16"/>
      <c r="F783" s="12">
        <v>95.4</v>
      </c>
      <c r="G783" s="12">
        <v>97.52000000000001</v>
      </c>
      <c r="H783" s="12">
        <v>110.24000000000001</v>
      </c>
      <c r="I783" s="12">
        <v>100.69999999999999</v>
      </c>
      <c r="J783" s="12">
        <v>103.88</v>
      </c>
      <c r="K783" s="12">
        <v>96.460000000000008</v>
      </c>
      <c r="L783" s="12">
        <v>113.42</v>
      </c>
      <c r="M783" s="12">
        <v>106</v>
      </c>
      <c r="N783" s="13">
        <v>102.9525</v>
      </c>
      <c r="O783" s="17" t="s">
        <v>138</v>
      </c>
      <c r="P783" s="14" t="s">
        <v>10</v>
      </c>
      <c r="Q783" s="14" t="s">
        <v>15</v>
      </c>
      <c r="R783" s="14" t="s">
        <v>119</v>
      </c>
      <c r="S783" s="14" t="s">
        <v>143</v>
      </c>
    </row>
    <row r="784" spans="1:19" hidden="1" x14ac:dyDescent="0.3">
      <c r="A784" s="11">
        <v>44634.586099537039</v>
      </c>
      <c r="B784" s="11"/>
      <c r="C784" s="15">
        <v>44634</v>
      </c>
      <c r="D784" s="16">
        <v>0.5860995370370371</v>
      </c>
      <c r="E784" s="16"/>
      <c r="F784" s="12">
        <v>114</v>
      </c>
      <c r="G784" s="12">
        <v>101.66000000000001</v>
      </c>
      <c r="H784" s="12">
        <v>114.92</v>
      </c>
      <c r="I784" s="12">
        <v>104.97499999999999</v>
      </c>
      <c r="J784" s="12">
        <v>108.28999999999999</v>
      </c>
      <c r="K784" s="12">
        <v>100.55500000000001</v>
      </c>
      <c r="L784" s="12">
        <v>118.23500000000001</v>
      </c>
      <c r="M784" s="12">
        <v>107</v>
      </c>
      <c r="N784" s="13">
        <v>108.70437500000001</v>
      </c>
      <c r="O784" s="17" t="s">
        <v>138</v>
      </c>
      <c r="P784" s="14" t="s">
        <v>10</v>
      </c>
      <c r="Q784" s="14" t="s">
        <v>15</v>
      </c>
      <c r="R784" s="14" t="s">
        <v>119</v>
      </c>
      <c r="S784" s="14" t="s">
        <v>143</v>
      </c>
    </row>
    <row r="785" spans="1:19" hidden="1" x14ac:dyDescent="0.3">
      <c r="A785" s="11">
        <v>44634.586793981478</v>
      </c>
      <c r="B785" s="11"/>
      <c r="C785" s="15">
        <v>44634</v>
      </c>
      <c r="D785" s="16">
        <v>0.58679398148148143</v>
      </c>
      <c r="E785" s="16"/>
      <c r="F785" s="12">
        <v>117</v>
      </c>
      <c r="G785" s="12">
        <v>103.5</v>
      </c>
      <c r="H785" s="12">
        <v>117</v>
      </c>
      <c r="I785" s="12">
        <v>106.875</v>
      </c>
      <c r="J785" s="12">
        <v>110.25</v>
      </c>
      <c r="K785" s="12">
        <v>102.375</v>
      </c>
      <c r="L785" s="12">
        <v>120.375</v>
      </c>
      <c r="M785" s="12">
        <v>108</v>
      </c>
      <c r="N785" s="13">
        <v>110.671875</v>
      </c>
      <c r="O785" s="17" t="s">
        <v>138</v>
      </c>
      <c r="P785" s="14" t="s">
        <v>10</v>
      </c>
      <c r="Q785" s="14" t="s">
        <v>15</v>
      </c>
      <c r="R785" s="14" t="s">
        <v>119</v>
      </c>
      <c r="S785" s="14" t="s">
        <v>143</v>
      </c>
    </row>
    <row r="786" spans="1:19" hidden="1" x14ac:dyDescent="0.3">
      <c r="A786" s="11">
        <v>44634.587488425925</v>
      </c>
      <c r="B786" s="11"/>
      <c r="C786" s="15">
        <v>44634</v>
      </c>
      <c r="D786" s="16">
        <v>0.58748842592592598</v>
      </c>
      <c r="E786" s="16"/>
      <c r="F786" s="12">
        <v>112</v>
      </c>
      <c r="G786" s="12">
        <v>97.98</v>
      </c>
      <c r="H786" s="12">
        <v>110.76</v>
      </c>
      <c r="I786" s="12">
        <v>101.175</v>
      </c>
      <c r="J786" s="12">
        <v>104.37</v>
      </c>
      <c r="K786" s="12">
        <v>96.915000000000006</v>
      </c>
      <c r="L786" s="12">
        <v>113.95500000000001</v>
      </c>
      <c r="M786" s="12">
        <v>101</v>
      </c>
      <c r="N786" s="13">
        <v>104.76937500000001</v>
      </c>
      <c r="O786" s="17" t="s">
        <v>138</v>
      </c>
      <c r="P786" s="14" t="s">
        <v>10</v>
      </c>
      <c r="Q786" s="14" t="s">
        <v>15</v>
      </c>
      <c r="R786" s="14" t="s">
        <v>119</v>
      </c>
      <c r="S786" s="14" t="s">
        <v>143</v>
      </c>
    </row>
    <row r="787" spans="1:19" hidden="1" x14ac:dyDescent="0.3">
      <c r="A787" s="11">
        <v>44634.587500000001</v>
      </c>
      <c r="B787" s="11"/>
      <c r="C787" s="15">
        <v>44634</v>
      </c>
      <c r="D787" s="16">
        <v>0.58750000000000002</v>
      </c>
      <c r="E787" s="16"/>
      <c r="F787" s="12">
        <v>86.850000000000009</v>
      </c>
      <c r="G787" s="12">
        <v>88.78</v>
      </c>
      <c r="H787" s="12">
        <v>100.36</v>
      </c>
      <c r="I787" s="12">
        <v>91.674999999999997</v>
      </c>
      <c r="J787" s="12">
        <v>94.57</v>
      </c>
      <c r="K787" s="12">
        <v>91</v>
      </c>
      <c r="L787" s="12">
        <v>102</v>
      </c>
      <c r="M787" s="12">
        <v>93.605000000000004</v>
      </c>
      <c r="N787" s="13">
        <v>93.605000000000004</v>
      </c>
      <c r="O787" s="17" t="s">
        <v>138</v>
      </c>
      <c r="P787" s="14" t="s">
        <v>10</v>
      </c>
      <c r="Q787" s="14" t="s">
        <v>15</v>
      </c>
      <c r="R787" s="14" t="s">
        <v>119</v>
      </c>
      <c r="S787" s="14" t="s">
        <v>143</v>
      </c>
    </row>
    <row r="788" spans="1:19" hidden="1" x14ac:dyDescent="0.3">
      <c r="A788" s="11">
        <v>44634.587673611109</v>
      </c>
      <c r="B788" s="11"/>
      <c r="C788" s="15">
        <v>44634</v>
      </c>
      <c r="D788" s="16">
        <v>0.58767361111111105</v>
      </c>
      <c r="E788" s="16"/>
      <c r="F788" s="12">
        <v>92.7</v>
      </c>
      <c r="G788" s="12">
        <v>94.76</v>
      </c>
      <c r="H788" s="12">
        <v>107.12</v>
      </c>
      <c r="I788" s="12">
        <v>97.85</v>
      </c>
      <c r="J788" s="12">
        <v>100.94</v>
      </c>
      <c r="K788" s="12">
        <v>93.73</v>
      </c>
      <c r="L788" s="12">
        <v>110.21000000000001</v>
      </c>
      <c r="M788" s="12">
        <v>103</v>
      </c>
      <c r="N788" s="13">
        <v>100.03875000000001</v>
      </c>
      <c r="O788" s="17" t="s">
        <v>138</v>
      </c>
      <c r="P788" s="14" t="s">
        <v>10</v>
      </c>
      <c r="Q788" s="14" t="s">
        <v>15</v>
      </c>
      <c r="R788" s="14" t="s">
        <v>119</v>
      </c>
      <c r="S788" s="14" t="s">
        <v>143</v>
      </c>
    </row>
    <row r="789" spans="1:19" hidden="1" x14ac:dyDescent="0.3">
      <c r="A789" s="11">
        <v>44634.588182870371</v>
      </c>
      <c r="B789" s="11"/>
      <c r="C789" s="15">
        <v>44634</v>
      </c>
      <c r="D789" s="16">
        <v>0.58818287037037031</v>
      </c>
      <c r="E789" s="16"/>
      <c r="F789" s="12">
        <v>103</v>
      </c>
      <c r="G789" s="12">
        <v>94.76</v>
      </c>
      <c r="H789" s="12">
        <v>107.12</v>
      </c>
      <c r="I789" s="12">
        <v>97.85</v>
      </c>
      <c r="J789" s="12">
        <v>100.94</v>
      </c>
      <c r="K789" s="12">
        <v>93.73</v>
      </c>
      <c r="L789" s="12">
        <v>110.21000000000001</v>
      </c>
      <c r="M789" s="12">
        <v>103</v>
      </c>
      <c r="N789" s="13">
        <v>101.32625</v>
      </c>
      <c r="O789" s="17" t="s">
        <v>138</v>
      </c>
      <c r="P789" s="14" t="s">
        <v>10</v>
      </c>
      <c r="Q789" s="14" t="s">
        <v>15</v>
      </c>
      <c r="R789" s="14" t="s">
        <v>119</v>
      </c>
      <c r="S789" s="14" t="s">
        <v>143</v>
      </c>
    </row>
    <row r="790" spans="1:19" s="28" customFormat="1" hidden="1" x14ac:dyDescent="0.3">
      <c r="A790" s="11">
        <v>44634.588877314818</v>
      </c>
      <c r="B790" s="11"/>
      <c r="C790" s="15">
        <v>44634</v>
      </c>
      <c r="D790" s="16">
        <v>0.58887731481481487</v>
      </c>
      <c r="E790" s="16"/>
      <c r="F790" s="12">
        <v>91.8</v>
      </c>
      <c r="G790" s="12">
        <v>93.84</v>
      </c>
      <c r="H790" s="12">
        <v>106.08</v>
      </c>
      <c r="I790" s="12">
        <v>96.899999999999991</v>
      </c>
      <c r="J790" s="12">
        <v>99.96</v>
      </c>
      <c r="K790" s="12">
        <v>92.820000000000007</v>
      </c>
      <c r="L790" s="12">
        <v>109.14</v>
      </c>
      <c r="M790" s="12">
        <v>102</v>
      </c>
      <c r="N790" s="13">
        <v>99.067499999999995</v>
      </c>
      <c r="O790" s="17" t="s">
        <v>138</v>
      </c>
      <c r="P790" s="14" t="s">
        <v>10</v>
      </c>
      <c r="Q790" s="14" t="s">
        <v>15</v>
      </c>
      <c r="R790" s="14" t="s">
        <v>119</v>
      </c>
      <c r="S790" s="14" t="s">
        <v>143</v>
      </c>
    </row>
    <row r="791" spans="1:19" hidden="1" x14ac:dyDescent="0.3">
      <c r="A791" s="11">
        <v>44634.588912037034</v>
      </c>
      <c r="B791" s="11"/>
      <c r="C791" s="15">
        <v>44634</v>
      </c>
      <c r="D791" s="16">
        <v>0.58891203703703698</v>
      </c>
      <c r="E791" s="16"/>
      <c r="F791" s="12">
        <v>73.8</v>
      </c>
      <c r="G791" s="12">
        <v>75.44</v>
      </c>
      <c r="H791" s="12">
        <v>85.28</v>
      </c>
      <c r="I791" s="12">
        <v>77.899999999999991</v>
      </c>
      <c r="J791" s="12">
        <v>80.36</v>
      </c>
      <c r="K791" s="12">
        <v>82</v>
      </c>
      <c r="L791" s="12">
        <v>87.740000000000009</v>
      </c>
      <c r="M791" s="12">
        <v>79.539999999999992</v>
      </c>
      <c r="N791" s="13">
        <v>80.257499999999993</v>
      </c>
      <c r="O791" s="17" t="s">
        <v>138</v>
      </c>
      <c r="P791" s="14" t="s">
        <v>10</v>
      </c>
      <c r="Q791" s="14" t="s">
        <v>15</v>
      </c>
      <c r="R791" s="14" t="s">
        <v>119</v>
      </c>
      <c r="S791" s="14" t="s">
        <v>143</v>
      </c>
    </row>
    <row r="792" spans="1:19" hidden="1" x14ac:dyDescent="0.3">
      <c r="A792" s="11">
        <v>44634.589571759258</v>
      </c>
      <c r="B792" s="11"/>
      <c r="C792" s="15">
        <v>44634</v>
      </c>
      <c r="D792" s="16">
        <v>0.5895717592592592</v>
      </c>
      <c r="E792" s="16"/>
      <c r="F792" s="12">
        <v>108</v>
      </c>
      <c r="G792" s="12">
        <v>97.52000000000001</v>
      </c>
      <c r="H792" s="12">
        <v>110.24000000000001</v>
      </c>
      <c r="I792" s="12">
        <v>100.69999999999999</v>
      </c>
      <c r="J792" s="12">
        <v>103.88</v>
      </c>
      <c r="K792" s="12">
        <v>96.460000000000008</v>
      </c>
      <c r="L792" s="12">
        <v>113.42</v>
      </c>
      <c r="M792" s="12">
        <v>104</v>
      </c>
      <c r="N792" s="13">
        <v>104.27749999999999</v>
      </c>
      <c r="O792" s="17" t="s">
        <v>138</v>
      </c>
      <c r="P792" s="14" t="s">
        <v>10</v>
      </c>
      <c r="Q792" s="14" t="s">
        <v>15</v>
      </c>
      <c r="R792" s="14" t="s">
        <v>119</v>
      </c>
      <c r="S792" s="14" t="s">
        <v>143</v>
      </c>
    </row>
    <row r="793" spans="1:19" hidden="1" x14ac:dyDescent="0.3">
      <c r="A793" s="11">
        <v>44634.589687500003</v>
      </c>
      <c r="B793" s="11"/>
      <c r="C793" s="15">
        <v>44634</v>
      </c>
      <c r="D793" s="16">
        <v>0.58968750000000003</v>
      </c>
      <c r="E793" s="16"/>
      <c r="F793" s="12">
        <v>111</v>
      </c>
      <c r="G793" s="12">
        <v>102.12</v>
      </c>
      <c r="H793" s="12">
        <v>115.44</v>
      </c>
      <c r="I793" s="12">
        <v>105.44999999999999</v>
      </c>
      <c r="J793" s="12">
        <v>108.78</v>
      </c>
      <c r="K793" s="12">
        <v>101.01</v>
      </c>
      <c r="L793" s="12">
        <v>118.77000000000001</v>
      </c>
      <c r="M793" s="12">
        <v>107.67</v>
      </c>
      <c r="N793" s="13">
        <v>108.77999999999999</v>
      </c>
      <c r="O793" s="17" t="s">
        <v>138</v>
      </c>
      <c r="P793" s="14" t="s">
        <v>10</v>
      </c>
      <c r="Q793" s="14" t="s">
        <v>15</v>
      </c>
      <c r="R793" s="14" t="s">
        <v>119</v>
      </c>
      <c r="S793" s="14" t="s">
        <v>143</v>
      </c>
    </row>
    <row r="794" spans="1:19" s="28" customFormat="1" hidden="1" x14ac:dyDescent="0.3">
      <c r="A794" s="11">
        <v>44634.590266203704</v>
      </c>
      <c r="B794" s="11"/>
      <c r="C794" s="15">
        <v>44634</v>
      </c>
      <c r="D794" s="16">
        <v>0.59026620370370375</v>
      </c>
      <c r="E794" s="16"/>
      <c r="F794" s="12">
        <v>113</v>
      </c>
      <c r="G794" s="12">
        <v>98.9</v>
      </c>
      <c r="H794" s="12">
        <v>111.8</v>
      </c>
      <c r="I794" s="12">
        <v>102.125</v>
      </c>
      <c r="J794" s="12">
        <v>105.35</v>
      </c>
      <c r="K794" s="12">
        <v>97.825000000000003</v>
      </c>
      <c r="L794" s="12">
        <v>115.02500000000001</v>
      </c>
      <c r="M794" s="12">
        <v>102</v>
      </c>
      <c r="N794" s="13">
        <v>105.753125</v>
      </c>
      <c r="O794" s="17" t="s">
        <v>138</v>
      </c>
      <c r="P794" s="14" t="s">
        <v>10</v>
      </c>
      <c r="Q794" s="14" t="s">
        <v>15</v>
      </c>
      <c r="R794" s="14" t="s">
        <v>119</v>
      </c>
      <c r="S794" s="14" t="s">
        <v>143</v>
      </c>
    </row>
    <row r="795" spans="1:19" hidden="1" x14ac:dyDescent="0.3">
      <c r="A795" s="11">
        <v>44634.590775462966</v>
      </c>
      <c r="B795" s="11"/>
      <c r="C795" s="15">
        <v>44634</v>
      </c>
      <c r="D795" s="16">
        <v>0.59077546296296302</v>
      </c>
      <c r="E795" s="16"/>
      <c r="F795" s="12">
        <v>62.1</v>
      </c>
      <c r="G795" s="12">
        <v>63.480000000000004</v>
      </c>
      <c r="H795" s="12">
        <v>71.760000000000005</v>
      </c>
      <c r="I795" s="12">
        <v>65.55</v>
      </c>
      <c r="J795" s="12">
        <v>67.62</v>
      </c>
      <c r="K795" s="12">
        <v>69</v>
      </c>
      <c r="L795" s="12">
        <v>73.83</v>
      </c>
      <c r="M795" s="12">
        <v>66.929999999999993</v>
      </c>
      <c r="N795" s="13">
        <v>67.533749999999998</v>
      </c>
      <c r="O795" s="17" t="s">
        <v>138</v>
      </c>
      <c r="P795" s="14" t="s">
        <v>10</v>
      </c>
      <c r="Q795" s="14" t="s">
        <v>15</v>
      </c>
      <c r="R795" s="14" t="s">
        <v>119</v>
      </c>
      <c r="S795" s="14" t="s">
        <v>143</v>
      </c>
    </row>
    <row r="796" spans="1:19" hidden="1" x14ac:dyDescent="0.3">
      <c r="A796" s="11">
        <v>44634.590960648151</v>
      </c>
      <c r="B796" s="11"/>
      <c r="C796" s="15">
        <v>44634</v>
      </c>
      <c r="D796" s="16">
        <v>0.59096064814814808</v>
      </c>
      <c r="E796" s="16"/>
      <c r="F796" s="12">
        <v>117</v>
      </c>
      <c r="G796" s="12">
        <v>99.820000000000007</v>
      </c>
      <c r="H796" s="12">
        <v>112.84</v>
      </c>
      <c r="I796" s="12">
        <v>103.07499999999999</v>
      </c>
      <c r="J796" s="12">
        <v>106.33</v>
      </c>
      <c r="K796" s="12">
        <v>98.734999999999999</v>
      </c>
      <c r="L796" s="12">
        <v>116.09500000000001</v>
      </c>
      <c r="M796" s="12">
        <v>100</v>
      </c>
      <c r="N796" s="13">
        <v>106.736875</v>
      </c>
      <c r="O796" s="17" t="s">
        <v>138</v>
      </c>
      <c r="P796" s="14" t="s">
        <v>10</v>
      </c>
      <c r="Q796" s="14" t="s">
        <v>15</v>
      </c>
      <c r="R796" s="14" t="s">
        <v>119</v>
      </c>
      <c r="S796" s="14" t="s">
        <v>143</v>
      </c>
    </row>
    <row r="797" spans="1:19" hidden="1" x14ac:dyDescent="0.3">
      <c r="A797" s="11">
        <v>44634.59097222222</v>
      </c>
      <c r="B797" s="11"/>
      <c r="C797" s="15">
        <v>44634</v>
      </c>
      <c r="D797" s="16">
        <v>0.59097222222222223</v>
      </c>
      <c r="E797" s="16"/>
      <c r="F797" s="12">
        <v>80.55</v>
      </c>
      <c r="G797" s="12">
        <v>82.34</v>
      </c>
      <c r="H797" s="12">
        <v>93.08</v>
      </c>
      <c r="I797" s="12">
        <v>85.024999999999991</v>
      </c>
      <c r="J797" s="12">
        <v>87.71</v>
      </c>
      <c r="K797" s="12">
        <v>71</v>
      </c>
      <c r="L797" s="12">
        <v>108</v>
      </c>
      <c r="M797" s="12">
        <v>86.814999999999998</v>
      </c>
      <c r="N797" s="13">
        <v>86.814999999999998</v>
      </c>
      <c r="O797" s="17" t="s">
        <v>138</v>
      </c>
      <c r="P797" s="14" t="s">
        <v>10</v>
      </c>
      <c r="Q797" s="14" t="s">
        <v>15</v>
      </c>
      <c r="R797" s="14" t="s">
        <v>119</v>
      </c>
      <c r="S797" s="14" t="s">
        <v>143</v>
      </c>
    </row>
    <row r="798" spans="1:19" hidden="1" x14ac:dyDescent="0.3">
      <c r="A798" s="11">
        <v>44634.591412037036</v>
      </c>
      <c r="B798" s="11"/>
      <c r="C798" s="15">
        <v>44634</v>
      </c>
      <c r="D798" s="16">
        <v>0.59141203703703704</v>
      </c>
      <c r="E798" s="16"/>
      <c r="F798" s="12">
        <v>73.8</v>
      </c>
      <c r="G798" s="12">
        <v>75.44</v>
      </c>
      <c r="H798" s="12">
        <v>85.28</v>
      </c>
      <c r="I798" s="12">
        <v>77.899999999999991</v>
      </c>
      <c r="J798" s="12">
        <v>80.36</v>
      </c>
      <c r="K798" s="12">
        <v>82</v>
      </c>
      <c r="L798" s="12">
        <v>87.740000000000009</v>
      </c>
      <c r="M798" s="12">
        <v>79.539999999999992</v>
      </c>
      <c r="N798" s="13">
        <v>80.257499999999993</v>
      </c>
      <c r="O798" s="17" t="s">
        <v>138</v>
      </c>
      <c r="P798" s="14" t="s">
        <v>10</v>
      </c>
      <c r="Q798" s="14" t="s">
        <v>15</v>
      </c>
      <c r="R798" s="14" t="s">
        <v>119</v>
      </c>
      <c r="S798" s="14" t="s">
        <v>143</v>
      </c>
    </row>
    <row r="799" spans="1:19" hidden="1" x14ac:dyDescent="0.3">
      <c r="A799" s="11">
        <v>44634.59165509259</v>
      </c>
      <c r="B799" s="11"/>
      <c r="C799" s="15">
        <v>44634</v>
      </c>
      <c r="D799" s="16">
        <v>0.59165509259259264</v>
      </c>
      <c r="E799" s="16"/>
      <c r="F799" s="12">
        <v>110</v>
      </c>
      <c r="G799" s="12">
        <v>99.36</v>
      </c>
      <c r="H799" s="12">
        <v>112.32000000000001</v>
      </c>
      <c r="I799" s="12">
        <v>102.6</v>
      </c>
      <c r="J799" s="12">
        <v>105.84</v>
      </c>
      <c r="K799" s="12">
        <v>98.28</v>
      </c>
      <c r="L799" s="12">
        <v>115.56</v>
      </c>
      <c r="M799" s="12">
        <v>106</v>
      </c>
      <c r="N799" s="13">
        <v>106.245</v>
      </c>
      <c r="O799" s="17" t="s">
        <v>138</v>
      </c>
      <c r="P799" s="14" t="s">
        <v>10</v>
      </c>
      <c r="Q799" s="14" t="s">
        <v>15</v>
      </c>
      <c r="R799" s="14" t="s">
        <v>119</v>
      </c>
      <c r="S799" s="14" t="s">
        <v>143</v>
      </c>
    </row>
    <row r="800" spans="1:19" hidden="1" x14ac:dyDescent="0.3">
      <c r="A800" s="11">
        <v>44634.592349537037</v>
      </c>
      <c r="B800" s="11"/>
      <c r="C800" s="15">
        <v>44634</v>
      </c>
      <c r="D800" s="16">
        <v>0.59234953703703697</v>
      </c>
      <c r="E800" s="16"/>
      <c r="F800" s="12">
        <v>110</v>
      </c>
      <c r="G800" s="12">
        <v>97.52000000000001</v>
      </c>
      <c r="H800" s="12">
        <v>110.24000000000001</v>
      </c>
      <c r="I800" s="12">
        <v>100.69999999999999</v>
      </c>
      <c r="J800" s="12">
        <v>103.88</v>
      </c>
      <c r="K800" s="12">
        <v>96.460000000000008</v>
      </c>
      <c r="L800" s="12">
        <v>113.42</v>
      </c>
      <c r="M800" s="12">
        <v>102</v>
      </c>
      <c r="N800" s="13">
        <v>104.27749999999999</v>
      </c>
      <c r="O800" s="17" t="s">
        <v>138</v>
      </c>
      <c r="P800" s="14" t="s">
        <v>10</v>
      </c>
      <c r="Q800" s="14" t="s">
        <v>15</v>
      </c>
      <c r="R800" s="14" t="s">
        <v>119</v>
      </c>
      <c r="S800" s="14" t="s">
        <v>143</v>
      </c>
    </row>
    <row r="801" spans="1:19" hidden="1" x14ac:dyDescent="0.3">
      <c r="A801" s="11">
        <v>44634.593043981484</v>
      </c>
      <c r="B801" s="11"/>
      <c r="C801" s="15">
        <v>44634</v>
      </c>
      <c r="D801" s="16">
        <v>0.59304398148148152</v>
      </c>
      <c r="E801" s="16"/>
      <c r="F801" s="12">
        <v>125</v>
      </c>
      <c r="G801" s="12">
        <v>115</v>
      </c>
      <c r="H801" s="12">
        <v>130</v>
      </c>
      <c r="I801" s="12">
        <v>118.75</v>
      </c>
      <c r="J801" s="12">
        <v>122.5</v>
      </c>
      <c r="K801" s="12">
        <v>113.75</v>
      </c>
      <c r="L801" s="12">
        <v>133.75</v>
      </c>
      <c r="M801" s="12">
        <v>121.25</v>
      </c>
      <c r="N801" s="13">
        <v>122.5</v>
      </c>
      <c r="O801" s="17" t="s">
        <v>138</v>
      </c>
      <c r="P801" s="14" t="s">
        <v>10</v>
      </c>
      <c r="Q801" s="14" t="s">
        <v>15</v>
      </c>
      <c r="R801" s="14" t="s">
        <v>18</v>
      </c>
      <c r="S801" s="14" t="s">
        <v>143</v>
      </c>
    </row>
    <row r="802" spans="1:19" hidden="1" x14ac:dyDescent="0.3">
      <c r="A802" s="11">
        <v>44634.593252314815</v>
      </c>
      <c r="B802" s="11"/>
      <c r="C802" s="15">
        <v>44634</v>
      </c>
      <c r="D802" s="16">
        <v>0.59325231481481489</v>
      </c>
      <c r="E802" s="16"/>
      <c r="F802" s="12">
        <v>90.9</v>
      </c>
      <c r="G802" s="12">
        <v>92.92</v>
      </c>
      <c r="H802" s="12">
        <v>105.04</v>
      </c>
      <c r="I802" s="12">
        <v>95.949999999999989</v>
      </c>
      <c r="J802" s="12">
        <v>98.98</v>
      </c>
      <c r="K802" s="12">
        <v>91.91</v>
      </c>
      <c r="L802" s="12">
        <v>108.07000000000001</v>
      </c>
      <c r="M802" s="12">
        <v>101</v>
      </c>
      <c r="N802" s="13">
        <v>98.096250000000012</v>
      </c>
      <c r="O802" s="17" t="s">
        <v>138</v>
      </c>
      <c r="P802" s="14" t="s">
        <v>10</v>
      </c>
      <c r="Q802" s="14" t="s">
        <v>15</v>
      </c>
      <c r="R802" s="14" t="s">
        <v>119</v>
      </c>
      <c r="S802" s="14" t="s">
        <v>143</v>
      </c>
    </row>
    <row r="803" spans="1:19" hidden="1" x14ac:dyDescent="0.3">
      <c r="A803" s="11">
        <v>44634.593611111108</v>
      </c>
      <c r="B803" s="11"/>
      <c r="C803" s="15">
        <v>44634</v>
      </c>
      <c r="D803" s="16">
        <v>0.59361111111111109</v>
      </c>
      <c r="E803" s="16"/>
      <c r="F803" s="12">
        <v>92.7</v>
      </c>
      <c r="G803" s="12">
        <v>94.76</v>
      </c>
      <c r="H803" s="12">
        <v>107.12</v>
      </c>
      <c r="I803" s="12">
        <v>97.85</v>
      </c>
      <c r="J803" s="12">
        <v>100.94</v>
      </c>
      <c r="K803" s="12">
        <v>93.73</v>
      </c>
      <c r="L803" s="12">
        <v>110.21000000000001</v>
      </c>
      <c r="M803" s="12">
        <v>103</v>
      </c>
      <c r="N803" s="13">
        <v>100.03875000000001</v>
      </c>
      <c r="O803" s="17" t="s">
        <v>138</v>
      </c>
      <c r="P803" s="14" t="s">
        <v>10</v>
      </c>
      <c r="Q803" s="14" t="s">
        <v>15</v>
      </c>
      <c r="R803" s="14" t="s">
        <v>119</v>
      </c>
      <c r="S803" s="14" t="s">
        <v>143</v>
      </c>
    </row>
    <row r="804" spans="1:19" hidden="1" x14ac:dyDescent="0.3">
      <c r="A804" s="11">
        <v>44634.593668981484</v>
      </c>
      <c r="B804" s="11"/>
      <c r="C804" s="15">
        <v>44634</v>
      </c>
      <c r="D804" s="16">
        <v>0.59366898148148151</v>
      </c>
      <c r="E804" s="16"/>
      <c r="F804" s="12">
        <v>73.8</v>
      </c>
      <c r="G804" s="12">
        <v>75.44</v>
      </c>
      <c r="H804" s="12">
        <v>85.28</v>
      </c>
      <c r="I804" s="12">
        <v>77.899999999999991</v>
      </c>
      <c r="J804" s="12">
        <v>80.36</v>
      </c>
      <c r="K804" s="12">
        <v>82</v>
      </c>
      <c r="L804" s="12">
        <v>87.740000000000009</v>
      </c>
      <c r="M804" s="12">
        <v>79.539999999999992</v>
      </c>
      <c r="N804" s="13">
        <v>80.257499999999993</v>
      </c>
      <c r="O804" s="17" t="s">
        <v>138</v>
      </c>
      <c r="P804" s="14" t="s">
        <v>10</v>
      </c>
      <c r="Q804" s="14" t="s">
        <v>15</v>
      </c>
      <c r="R804" s="14" t="s">
        <v>119</v>
      </c>
      <c r="S804" s="14" t="s">
        <v>143</v>
      </c>
    </row>
    <row r="805" spans="1:19" hidden="1" x14ac:dyDescent="0.3">
      <c r="A805" s="11">
        <v>44634.593738425923</v>
      </c>
      <c r="B805" s="11"/>
      <c r="C805" s="15">
        <v>44634</v>
      </c>
      <c r="D805" s="16">
        <v>0.59373842592592596</v>
      </c>
      <c r="E805" s="16"/>
      <c r="F805" s="12">
        <v>127</v>
      </c>
      <c r="G805" s="12">
        <v>105.80000000000001</v>
      </c>
      <c r="H805" s="12">
        <v>119.60000000000001</v>
      </c>
      <c r="I805" s="12">
        <v>109.25</v>
      </c>
      <c r="J805" s="12">
        <v>112.7</v>
      </c>
      <c r="K805" s="12">
        <v>104.65</v>
      </c>
      <c r="L805" s="12">
        <v>123.05000000000001</v>
      </c>
      <c r="M805" s="12">
        <v>103</v>
      </c>
      <c r="N805" s="13">
        <v>113.13124999999999</v>
      </c>
      <c r="O805" s="17" t="s">
        <v>138</v>
      </c>
      <c r="P805" s="14" t="s">
        <v>10</v>
      </c>
      <c r="Q805" s="14" t="s">
        <v>15</v>
      </c>
      <c r="R805" s="14" t="s">
        <v>119</v>
      </c>
      <c r="S805" s="14" t="s">
        <v>143</v>
      </c>
    </row>
    <row r="806" spans="1:19" hidden="1" x14ac:dyDescent="0.3">
      <c r="A806" s="11">
        <v>44634.59443287037</v>
      </c>
      <c r="B806" s="11"/>
      <c r="C806" s="15">
        <v>44634</v>
      </c>
      <c r="D806" s="16">
        <v>0.5944328703703704</v>
      </c>
      <c r="E806" s="16"/>
      <c r="F806" s="12">
        <v>135</v>
      </c>
      <c r="G806" s="12">
        <v>110.86</v>
      </c>
      <c r="H806" s="12">
        <v>125.32000000000001</v>
      </c>
      <c r="I806" s="12">
        <v>114.47499999999999</v>
      </c>
      <c r="J806" s="12">
        <v>118.09</v>
      </c>
      <c r="K806" s="12">
        <v>109.655</v>
      </c>
      <c r="L806" s="12">
        <v>128.935</v>
      </c>
      <c r="M806" s="12">
        <v>106</v>
      </c>
      <c r="N806" s="13">
        <v>118.541875</v>
      </c>
      <c r="O806" s="17" t="s">
        <v>138</v>
      </c>
      <c r="P806" s="14" t="s">
        <v>10</v>
      </c>
      <c r="Q806" s="14" t="s">
        <v>15</v>
      </c>
      <c r="R806" s="14" t="s">
        <v>119</v>
      </c>
      <c r="S806" s="14" t="s">
        <v>143</v>
      </c>
    </row>
    <row r="807" spans="1:19" hidden="1" x14ac:dyDescent="0.3">
      <c r="A807" s="11">
        <v>44634.594444444447</v>
      </c>
      <c r="B807" s="11"/>
      <c r="C807" s="15">
        <v>44634</v>
      </c>
      <c r="D807" s="16">
        <v>0.59444444444444444</v>
      </c>
      <c r="E807" s="16"/>
      <c r="F807" s="12">
        <v>81.900000000000006</v>
      </c>
      <c r="G807" s="12">
        <v>83.72</v>
      </c>
      <c r="H807" s="12">
        <v>94.64</v>
      </c>
      <c r="I807" s="12">
        <v>86.45</v>
      </c>
      <c r="J807" s="12">
        <v>89.179999999999993</v>
      </c>
      <c r="K807" s="12">
        <v>80</v>
      </c>
      <c r="L807" s="12">
        <v>102</v>
      </c>
      <c r="M807" s="12">
        <v>88.27</v>
      </c>
      <c r="N807" s="13">
        <v>88.27</v>
      </c>
      <c r="O807" s="17" t="s">
        <v>138</v>
      </c>
      <c r="P807" s="14" t="s">
        <v>10</v>
      </c>
      <c r="Q807" s="14" t="s">
        <v>15</v>
      </c>
      <c r="R807" s="14" t="s">
        <v>119</v>
      </c>
      <c r="S807" s="14" t="s">
        <v>143</v>
      </c>
    </row>
    <row r="808" spans="1:19" hidden="1" x14ac:dyDescent="0.3">
      <c r="A808" s="11">
        <v>44634.594942129632</v>
      </c>
      <c r="B808" s="11"/>
      <c r="C808" s="15">
        <v>44634</v>
      </c>
      <c r="D808" s="16">
        <v>0.59494212962962967</v>
      </c>
      <c r="E808" s="16"/>
      <c r="F808" s="12">
        <v>73.8</v>
      </c>
      <c r="G808" s="12">
        <v>75.44</v>
      </c>
      <c r="H808" s="12">
        <v>85.28</v>
      </c>
      <c r="I808" s="12">
        <v>77.899999999999991</v>
      </c>
      <c r="J808" s="12">
        <v>80.36</v>
      </c>
      <c r="K808" s="12">
        <v>82</v>
      </c>
      <c r="L808" s="12">
        <v>87.740000000000009</v>
      </c>
      <c r="M808" s="12">
        <v>79.539999999999992</v>
      </c>
      <c r="N808" s="13">
        <v>80.257499999999993</v>
      </c>
      <c r="O808" s="17" t="s">
        <v>138</v>
      </c>
      <c r="P808" s="14" t="s">
        <v>10</v>
      </c>
      <c r="Q808" s="14" t="s">
        <v>15</v>
      </c>
      <c r="R808" s="14" t="s">
        <v>119</v>
      </c>
      <c r="S808" s="14" t="s">
        <v>143</v>
      </c>
    </row>
    <row r="809" spans="1:19" hidden="1" x14ac:dyDescent="0.3">
      <c r="A809" s="11">
        <v>44634.595011574071</v>
      </c>
      <c r="B809" s="11"/>
      <c r="C809" s="15">
        <v>44634</v>
      </c>
      <c r="D809" s="16">
        <v>0.59501157407407412</v>
      </c>
      <c r="E809" s="16"/>
      <c r="F809" s="12">
        <v>98.100000000000009</v>
      </c>
      <c r="G809" s="12">
        <v>100.28</v>
      </c>
      <c r="H809" s="12">
        <v>113.36</v>
      </c>
      <c r="I809" s="12">
        <v>103.55</v>
      </c>
      <c r="J809" s="12">
        <v>106.82</v>
      </c>
      <c r="K809" s="12">
        <v>99.19</v>
      </c>
      <c r="L809" s="12">
        <v>116.63000000000001</v>
      </c>
      <c r="M809" s="12">
        <v>109</v>
      </c>
      <c r="N809" s="13">
        <v>105.86624999999999</v>
      </c>
      <c r="O809" s="17" t="s">
        <v>138</v>
      </c>
      <c r="P809" s="14" t="s">
        <v>10</v>
      </c>
      <c r="Q809" s="14" t="s">
        <v>15</v>
      </c>
      <c r="R809" s="14" t="s">
        <v>119</v>
      </c>
      <c r="S809" s="14" t="s">
        <v>143</v>
      </c>
    </row>
    <row r="810" spans="1:19" hidden="1" x14ac:dyDescent="0.3">
      <c r="A810" s="11">
        <v>44634.595092592594</v>
      </c>
      <c r="B810" s="11"/>
      <c r="C810" s="15">
        <v>44634</v>
      </c>
      <c r="D810" s="16">
        <v>0.59509259259259262</v>
      </c>
      <c r="E810" s="16"/>
      <c r="F810" s="12">
        <v>72.900000000000006</v>
      </c>
      <c r="G810" s="12">
        <v>74.52000000000001</v>
      </c>
      <c r="H810" s="12">
        <v>84.240000000000009</v>
      </c>
      <c r="I810" s="12">
        <v>76.95</v>
      </c>
      <c r="J810" s="12">
        <v>79.38</v>
      </c>
      <c r="K810" s="12">
        <v>81</v>
      </c>
      <c r="L810" s="12">
        <v>86.67</v>
      </c>
      <c r="M810" s="12">
        <v>78.569999999999993</v>
      </c>
      <c r="N810" s="13">
        <v>79.278750000000002</v>
      </c>
      <c r="O810" s="17" t="s">
        <v>138</v>
      </c>
      <c r="P810" s="14" t="s">
        <v>10</v>
      </c>
      <c r="Q810" s="14" t="s">
        <v>15</v>
      </c>
      <c r="R810" s="14" t="s">
        <v>119</v>
      </c>
      <c r="S810" s="14" t="s">
        <v>143</v>
      </c>
    </row>
    <row r="811" spans="1:19" hidden="1" x14ac:dyDescent="0.3">
      <c r="A811" s="11">
        <v>44634.595127314817</v>
      </c>
      <c r="B811" s="11"/>
      <c r="C811" s="15">
        <v>44634</v>
      </c>
      <c r="D811" s="16">
        <v>0.59512731481481485</v>
      </c>
      <c r="E811" s="16"/>
      <c r="F811" s="12">
        <v>127</v>
      </c>
      <c r="G811" s="12">
        <v>107.18</v>
      </c>
      <c r="H811" s="12">
        <v>121.16000000000001</v>
      </c>
      <c r="I811" s="12">
        <v>110.675</v>
      </c>
      <c r="J811" s="12">
        <v>114.17</v>
      </c>
      <c r="K811" s="12">
        <v>106.015</v>
      </c>
      <c r="L811" s="12">
        <v>124.655</v>
      </c>
      <c r="M811" s="12">
        <v>106</v>
      </c>
      <c r="N811" s="13">
        <v>114.606875</v>
      </c>
      <c r="O811" s="17" t="s">
        <v>138</v>
      </c>
      <c r="P811" s="14" t="s">
        <v>10</v>
      </c>
      <c r="Q811" s="14" t="s">
        <v>15</v>
      </c>
      <c r="R811" s="14" t="s">
        <v>119</v>
      </c>
      <c r="S811" s="14" t="s">
        <v>143</v>
      </c>
    </row>
    <row r="812" spans="1:19" hidden="1" x14ac:dyDescent="0.3">
      <c r="A812" s="11">
        <v>44634.595775462964</v>
      </c>
      <c r="B812" s="11"/>
      <c r="C812" s="15">
        <v>44634</v>
      </c>
      <c r="D812" s="16">
        <v>0.59577546296296291</v>
      </c>
      <c r="E812" s="16"/>
      <c r="F812" s="12">
        <v>72.900000000000006</v>
      </c>
      <c r="G812" s="12">
        <v>74.52000000000001</v>
      </c>
      <c r="H812" s="12">
        <v>84.240000000000009</v>
      </c>
      <c r="I812" s="12">
        <v>76.95</v>
      </c>
      <c r="J812" s="12">
        <v>79.38</v>
      </c>
      <c r="K812" s="12">
        <v>81</v>
      </c>
      <c r="L812" s="12">
        <v>86.67</v>
      </c>
      <c r="M812" s="12">
        <v>78.569999999999993</v>
      </c>
      <c r="N812" s="13">
        <v>79.278750000000002</v>
      </c>
      <c r="O812" s="17" t="s">
        <v>138</v>
      </c>
      <c r="P812" s="14" t="s">
        <v>10</v>
      </c>
      <c r="Q812" s="14" t="s">
        <v>15</v>
      </c>
      <c r="R812" s="14" t="s">
        <v>119</v>
      </c>
      <c r="S812" s="14" t="s">
        <v>143</v>
      </c>
    </row>
    <row r="813" spans="1:19" hidden="1" x14ac:dyDescent="0.3">
      <c r="A813" s="11">
        <v>44634.595821759256</v>
      </c>
      <c r="B813" s="11"/>
      <c r="C813" s="15">
        <v>44634</v>
      </c>
      <c r="D813" s="16">
        <v>0.59582175925925929</v>
      </c>
      <c r="E813" s="16"/>
      <c r="F813" s="12">
        <v>127</v>
      </c>
      <c r="G813" s="12">
        <v>108.10000000000001</v>
      </c>
      <c r="H813" s="12">
        <v>122.2</v>
      </c>
      <c r="I813" s="12">
        <v>111.625</v>
      </c>
      <c r="J813" s="12">
        <v>115.14999999999999</v>
      </c>
      <c r="K813" s="12">
        <v>106.925</v>
      </c>
      <c r="L813" s="12">
        <v>125.72500000000001</v>
      </c>
      <c r="M813" s="12">
        <v>108</v>
      </c>
      <c r="N813" s="13">
        <v>115.590625</v>
      </c>
      <c r="O813" s="17" t="s">
        <v>138</v>
      </c>
      <c r="P813" s="14" t="s">
        <v>10</v>
      </c>
      <c r="Q813" s="14" t="s">
        <v>15</v>
      </c>
      <c r="R813" s="14" t="s">
        <v>119</v>
      </c>
      <c r="S813" s="14" t="s">
        <v>143</v>
      </c>
    </row>
    <row r="814" spans="1:19" hidden="1" x14ac:dyDescent="0.3">
      <c r="A814" s="11">
        <v>44634.596516203703</v>
      </c>
      <c r="B814" s="11"/>
      <c r="C814" s="15">
        <v>44634</v>
      </c>
      <c r="D814" s="16">
        <v>0.59651620370370373</v>
      </c>
      <c r="E814" s="16"/>
      <c r="F814" s="12">
        <v>125</v>
      </c>
      <c r="G814" s="12">
        <v>110.4</v>
      </c>
      <c r="H814" s="12">
        <v>124.80000000000001</v>
      </c>
      <c r="I814" s="12">
        <v>114</v>
      </c>
      <c r="J814" s="12">
        <v>117.6</v>
      </c>
      <c r="K814" s="12">
        <v>109.2</v>
      </c>
      <c r="L814" s="12">
        <v>128.4</v>
      </c>
      <c r="M814" s="12">
        <v>115</v>
      </c>
      <c r="N814" s="13">
        <v>118.05000000000001</v>
      </c>
      <c r="O814" s="17" t="s">
        <v>138</v>
      </c>
      <c r="P814" s="14" t="s">
        <v>10</v>
      </c>
      <c r="Q814" s="14" t="s">
        <v>15</v>
      </c>
      <c r="R814" s="14" t="s">
        <v>119</v>
      </c>
      <c r="S814" s="14" t="s">
        <v>143</v>
      </c>
    </row>
    <row r="815" spans="1:19" hidden="1" x14ac:dyDescent="0.3">
      <c r="A815" s="11">
        <v>44634.597210648149</v>
      </c>
      <c r="B815" s="11"/>
      <c r="C815" s="15">
        <v>44634</v>
      </c>
      <c r="D815" s="16">
        <v>0.59721064814814817</v>
      </c>
      <c r="E815" s="16"/>
      <c r="F815" s="12">
        <v>122</v>
      </c>
      <c r="G815" s="12">
        <v>108.10000000000001</v>
      </c>
      <c r="H815" s="12">
        <v>122.2</v>
      </c>
      <c r="I815" s="12">
        <v>111.625</v>
      </c>
      <c r="J815" s="12">
        <v>115.14999999999999</v>
      </c>
      <c r="K815" s="12">
        <v>106.925</v>
      </c>
      <c r="L815" s="12">
        <v>125.72500000000001</v>
      </c>
      <c r="M815" s="12">
        <v>113</v>
      </c>
      <c r="N815" s="13">
        <v>115.590625</v>
      </c>
      <c r="O815" s="17" t="s">
        <v>138</v>
      </c>
      <c r="P815" s="14" t="s">
        <v>10</v>
      </c>
      <c r="Q815" s="14" t="s">
        <v>15</v>
      </c>
      <c r="R815" s="14" t="s">
        <v>119</v>
      </c>
      <c r="S815" s="14" t="s">
        <v>143</v>
      </c>
    </row>
    <row r="816" spans="1:19" hidden="1" x14ac:dyDescent="0.3">
      <c r="A816" s="11">
        <v>44634.597905092596</v>
      </c>
      <c r="B816" s="11"/>
      <c r="C816" s="15">
        <v>44634</v>
      </c>
      <c r="D816" s="16">
        <v>0.59790509259259261</v>
      </c>
      <c r="E816" s="16"/>
      <c r="F816" s="12">
        <v>125</v>
      </c>
      <c r="G816" s="12">
        <v>109.02000000000001</v>
      </c>
      <c r="H816" s="12">
        <v>123.24000000000001</v>
      </c>
      <c r="I816" s="12">
        <v>112.57499999999999</v>
      </c>
      <c r="J816" s="12">
        <v>116.13</v>
      </c>
      <c r="K816" s="12">
        <v>107.83500000000001</v>
      </c>
      <c r="L816" s="12">
        <v>126.795</v>
      </c>
      <c r="M816" s="12">
        <v>112</v>
      </c>
      <c r="N816" s="13">
        <v>116.57437499999999</v>
      </c>
      <c r="O816" s="17" t="s">
        <v>138</v>
      </c>
      <c r="P816" s="14" t="s">
        <v>10</v>
      </c>
      <c r="Q816" s="14" t="s">
        <v>15</v>
      </c>
      <c r="R816" s="14" t="s">
        <v>119</v>
      </c>
      <c r="S816" s="14" t="s">
        <v>143</v>
      </c>
    </row>
    <row r="817" spans="1:19" hidden="1" x14ac:dyDescent="0.3">
      <c r="A817" s="11">
        <v>44634.597916666666</v>
      </c>
      <c r="B817" s="11"/>
      <c r="C817" s="15">
        <v>44634</v>
      </c>
      <c r="D817" s="16">
        <v>0.59791666666666665</v>
      </c>
      <c r="E817" s="16"/>
      <c r="F817" s="12">
        <v>95.4</v>
      </c>
      <c r="G817" s="12">
        <v>97.52000000000001</v>
      </c>
      <c r="H817" s="12">
        <v>110.24000000000001</v>
      </c>
      <c r="I817" s="12">
        <v>100.69999999999999</v>
      </c>
      <c r="J817" s="12">
        <v>103.88</v>
      </c>
      <c r="K817" s="12">
        <v>100</v>
      </c>
      <c r="L817" s="12">
        <v>112</v>
      </c>
      <c r="M817" s="12">
        <v>102.82</v>
      </c>
      <c r="N817" s="13">
        <v>102.82</v>
      </c>
      <c r="O817" s="17" t="s">
        <v>138</v>
      </c>
      <c r="P817" s="14" t="s">
        <v>10</v>
      </c>
      <c r="Q817" s="14" t="s">
        <v>15</v>
      </c>
      <c r="R817" s="14" t="s">
        <v>119</v>
      </c>
      <c r="S817" s="14" t="s">
        <v>143</v>
      </c>
    </row>
    <row r="818" spans="1:19" hidden="1" x14ac:dyDescent="0.3">
      <c r="A818" s="11">
        <v>44634.598067129627</v>
      </c>
      <c r="B818" s="11"/>
      <c r="C818" s="15">
        <v>44634</v>
      </c>
      <c r="D818" s="16">
        <v>0.5980671296296296</v>
      </c>
      <c r="E818" s="16"/>
      <c r="F818" s="12">
        <v>69.3</v>
      </c>
      <c r="G818" s="12">
        <v>70.84</v>
      </c>
      <c r="H818" s="12">
        <v>80.08</v>
      </c>
      <c r="I818" s="12">
        <v>73.149999999999991</v>
      </c>
      <c r="J818" s="12">
        <v>75.459999999999994</v>
      </c>
      <c r="K818" s="12">
        <v>70.070000000000007</v>
      </c>
      <c r="L818" s="12">
        <v>77</v>
      </c>
      <c r="M818" s="12">
        <v>74.69</v>
      </c>
      <c r="N818" s="13">
        <v>73.82374999999999</v>
      </c>
      <c r="O818" s="17" t="s">
        <v>138</v>
      </c>
      <c r="P818" s="14" t="s">
        <v>10</v>
      </c>
      <c r="Q818" s="14" t="s">
        <v>15</v>
      </c>
      <c r="R818" s="14" t="s">
        <v>119</v>
      </c>
      <c r="S818" s="14" t="s">
        <v>143</v>
      </c>
    </row>
    <row r="819" spans="1:19" hidden="1" x14ac:dyDescent="0.3">
      <c r="A819" s="11">
        <v>44634.598460648151</v>
      </c>
      <c r="B819" s="11"/>
      <c r="C819" s="15">
        <v>44634</v>
      </c>
      <c r="D819" s="16">
        <v>0.59846064814814814</v>
      </c>
      <c r="E819" s="16"/>
      <c r="F819" s="12">
        <v>124</v>
      </c>
      <c r="G819" s="12">
        <v>114.08</v>
      </c>
      <c r="H819" s="12">
        <v>128.96</v>
      </c>
      <c r="I819" s="12">
        <v>117.8</v>
      </c>
      <c r="J819" s="12">
        <v>121.52</v>
      </c>
      <c r="K819" s="12">
        <v>112.84</v>
      </c>
      <c r="L819" s="12">
        <v>132.68</v>
      </c>
      <c r="M819" s="12">
        <v>120.28</v>
      </c>
      <c r="N819" s="13">
        <v>121.52000000000001</v>
      </c>
      <c r="O819" s="17" t="s">
        <v>138</v>
      </c>
      <c r="P819" s="14" t="s">
        <v>10</v>
      </c>
      <c r="Q819" s="14" t="s">
        <v>15</v>
      </c>
      <c r="R819" s="14" t="s">
        <v>18</v>
      </c>
      <c r="S819" s="14" t="s">
        <v>143</v>
      </c>
    </row>
    <row r="820" spans="1:19" hidden="1" x14ac:dyDescent="0.3">
      <c r="A820" s="11">
        <v>44634.598599537036</v>
      </c>
      <c r="B820" s="11"/>
      <c r="C820" s="15">
        <v>44634</v>
      </c>
      <c r="D820" s="16">
        <v>0.59859953703703705</v>
      </c>
      <c r="E820" s="16"/>
      <c r="F820" s="12">
        <v>124</v>
      </c>
      <c r="G820" s="12">
        <v>108.56</v>
      </c>
      <c r="H820" s="12">
        <v>122.72</v>
      </c>
      <c r="I820" s="12">
        <v>112.1</v>
      </c>
      <c r="J820" s="12">
        <v>115.64</v>
      </c>
      <c r="K820" s="12">
        <v>107.38000000000001</v>
      </c>
      <c r="L820" s="12">
        <v>126.26</v>
      </c>
      <c r="M820" s="12">
        <v>112</v>
      </c>
      <c r="N820" s="13">
        <v>116.0825</v>
      </c>
      <c r="O820" s="17" t="s">
        <v>138</v>
      </c>
      <c r="P820" s="14" t="s">
        <v>10</v>
      </c>
      <c r="Q820" s="14" t="s">
        <v>15</v>
      </c>
      <c r="R820" s="14" t="s">
        <v>119</v>
      </c>
      <c r="S820" s="14" t="s">
        <v>143</v>
      </c>
    </row>
    <row r="821" spans="1:19" hidden="1" x14ac:dyDescent="0.3">
      <c r="A821" s="11">
        <v>44634.599293981482</v>
      </c>
      <c r="B821" s="11"/>
      <c r="C821" s="15">
        <v>44634</v>
      </c>
      <c r="D821" s="16">
        <v>0.5992939814814815</v>
      </c>
      <c r="E821" s="16"/>
      <c r="F821" s="12">
        <v>122</v>
      </c>
      <c r="G821" s="12">
        <v>108.56</v>
      </c>
      <c r="H821" s="12">
        <v>122.72</v>
      </c>
      <c r="I821" s="12">
        <v>112.1</v>
      </c>
      <c r="J821" s="12">
        <v>115.64</v>
      </c>
      <c r="K821" s="12">
        <v>107.38000000000001</v>
      </c>
      <c r="L821" s="12">
        <v>126.26</v>
      </c>
      <c r="M821" s="12">
        <v>114</v>
      </c>
      <c r="N821" s="13">
        <v>116.0825</v>
      </c>
      <c r="O821" s="17" t="s">
        <v>138</v>
      </c>
      <c r="P821" s="14" t="s">
        <v>10</v>
      </c>
      <c r="Q821" s="14" t="s">
        <v>15</v>
      </c>
      <c r="R821" s="14" t="s">
        <v>119</v>
      </c>
      <c r="S821" s="14" t="s">
        <v>143</v>
      </c>
    </row>
    <row r="822" spans="1:19" hidden="1" x14ac:dyDescent="0.3">
      <c r="A822" s="11">
        <v>44634.599664351852</v>
      </c>
      <c r="B822" s="11"/>
      <c r="C822" s="15">
        <v>44634</v>
      </c>
      <c r="D822" s="16">
        <v>0.59966435185185185</v>
      </c>
      <c r="E822" s="16"/>
      <c r="F822" s="12">
        <v>96.3</v>
      </c>
      <c r="G822" s="12">
        <v>98.44</v>
      </c>
      <c r="H822" s="12">
        <v>111.28</v>
      </c>
      <c r="I822" s="12">
        <v>101.64999999999999</v>
      </c>
      <c r="J822" s="12">
        <v>104.86</v>
      </c>
      <c r="K822" s="12">
        <v>97.37</v>
      </c>
      <c r="L822" s="12">
        <v>114.49000000000001</v>
      </c>
      <c r="M822" s="12">
        <v>107</v>
      </c>
      <c r="N822" s="13">
        <v>103.92375</v>
      </c>
      <c r="O822" s="17" t="s">
        <v>138</v>
      </c>
      <c r="P822" s="14" t="s">
        <v>10</v>
      </c>
      <c r="Q822" s="14" t="s">
        <v>15</v>
      </c>
      <c r="R822" s="14" t="s">
        <v>119</v>
      </c>
      <c r="S822" s="14" t="s">
        <v>143</v>
      </c>
    </row>
    <row r="823" spans="1:19" hidden="1" x14ac:dyDescent="0.3">
      <c r="A823" s="11">
        <v>44634.599988425929</v>
      </c>
      <c r="B823" s="11"/>
      <c r="C823" s="15">
        <v>44634</v>
      </c>
      <c r="D823" s="16">
        <v>0.59998842592592594</v>
      </c>
      <c r="E823" s="16"/>
      <c r="F823" s="12">
        <v>124</v>
      </c>
      <c r="G823" s="12">
        <v>107.18</v>
      </c>
      <c r="H823" s="12">
        <v>121.16000000000001</v>
      </c>
      <c r="I823" s="12">
        <v>110.675</v>
      </c>
      <c r="J823" s="12">
        <v>114.17</v>
      </c>
      <c r="K823" s="12">
        <v>106.015</v>
      </c>
      <c r="L823" s="12">
        <v>124.655</v>
      </c>
      <c r="M823" s="12">
        <v>109</v>
      </c>
      <c r="N823" s="13">
        <v>114.606875</v>
      </c>
      <c r="O823" s="17" t="s">
        <v>138</v>
      </c>
      <c r="P823" s="14" t="s">
        <v>10</v>
      </c>
      <c r="Q823" s="14" t="s">
        <v>15</v>
      </c>
      <c r="R823" s="14" t="s">
        <v>119</v>
      </c>
      <c r="S823" s="14" t="s">
        <v>143</v>
      </c>
    </row>
    <row r="824" spans="1:19" hidden="1" x14ac:dyDescent="0.3">
      <c r="A824" s="11">
        <v>44634.600324074076</v>
      </c>
      <c r="B824" s="11"/>
      <c r="C824" s="15">
        <v>44634</v>
      </c>
      <c r="D824" s="16">
        <v>0.60032407407407407</v>
      </c>
      <c r="E824" s="16"/>
      <c r="F824" s="12">
        <v>70.2</v>
      </c>
      <c r="G824" s="12">
        <v>71.760000000000005</v>
      </c>
      <c r="H824" s="12">
        <v>81.12</v>
      </c>
      <c r="I824" s="12">
        <v>74.099999999999994</v>
      </c>
      <c r="J824" s="12">
        <v>76.44</v>
      </c>
      <c r="K824" s="12">
        <v>78</v>
      </c>
      <c r="L824" s="12">
        <v>83.460000000000008</v>
      </c>
      <c r="M824" s="12">
        <v>75.66</v>
      </c>
      <c r="N824" s="13">
        <v>76.342500000000001</v>
      </c>
      <c r="O824" s="17" t="s">
        <v>138</v>
      </c>
      <c r="P824" s="14" t="s">
        <v>10</v>
      </c>
      <c r="Q824" s="14" t="s">
        <v>15</v>
      </c>
      <c r="R824" s="14" t="s">
        <v>119</v>
      </c>
      <c r="S824" s="14" t="s">
        <v>143</v>
      </c>
    </row>
    <row r="825" spans="1:19" hidden="1" x14ac:dyDescent="0.3">
      <c r="A825" s="11">
        <v>44634.600624999999</v>
      </c>
      <c r="B825" s="11"/>
      <c r="C825" s="15">
        <v>44634</v>
      </c>
      <c r="D825" s="16">
        <v>0.60062499999999996</v>
      </c>
      <c r="E825" s="16"/>
      <c r="F825" s="12">
        <v>98.100000000000009</v>
      </c>
      <c r="G825" s="12">
        <v>100.28</v>
      </c>
      <c r="H825" s="12">
        <v>113.36</v>
      </c>
      <c r="I825" s="12">
        <v>103.55</v>
      </c>
      <c r="J825" s="12">
        <v>106.82</v>
      </c>
      <c r="K825" s="12">
        <v>99.19</v>
      </c>
      <c r="L825" s="12">
        <v>116.63000000000001</v>
      </c>
      <c r="M825" s="12">
        <v>109</v>
      </c>
      <c r="N825" s="13">
        <v>105.86624999999999</v>
      </c>
      <c r="O825" s="17" t="s">
        <v>138</v>
      </c>
      <c r="P825" s="14" t="s">
        <v>10</v>
      </c>
      <c r="Q825" s="14" t="s">
        <v>15</v>
      </c>
      <c r="R825" s="14" t="s">
        <v>119</v>
      </c>
      <c r="S825" s="14" t="s">
        <v>143</v>
      </c>
    </row>
    <row r="826" spans="1:19" hidden="1" x14ac:dyDescent="0.3">
      <c r="A826" s="11">
        <v>44634.600682870368</v>
      </c>
      <c r="B826" s="11"/>
      <c r="C826" s="15">
        <v>44634</v>
      </c>
      <c r="D826" s="16">
        <v>0.60068287037037038</v>
      </c>
      <c r="E826" s="16"/>
      <c r="F826" s="12">
        <v>96.3</v>
      </c>
      <c r="G826" s="12">
        <v>98.44</v>
      </c>
      <c r="H826" s="12">
        <v>111.28</v>
      </c>
      <c r="I826" s="12">
        <v>101.64999999999999</v>
      </c>
      <c r="J826" s="12">
        <v>104.86</v>
      </c>
      <c r="K826" s="12">
        <v>97.37</v>
      </c>
      <c r="L826" s="12">
        <v>114.49000000000001</v>
      </c>
      <c r="M826" s="12">
        <v>107</v>
      </c>
      <c r="N826" s="13">
        <v>103.92375</v>
      </c>
      <c r="O826" s="17" t="s">
        <v>138</v>
      </c>
      <c r="P826" s="14" t="s">
        <v>10</v>
      </c>
      <c r="Q826" s="14" t="s">
        <v>15</v>
      </c>
      <c r="R826" s="14" t="s">
        <v>119</v>
      </c>
      <c r="S826" s="14" t="s">
        <v>143</v>
      </c>
    </row>
    <row r="827" spans="1:19" hidden="1" x14ac:dyDescent="0.3">
      <c r="A827" s="11">
        <v>44634.600856481484</v>
      </c>
      <c r="B827" s="11"/>
      <c r="C827" s="15">
        <v>44634</v>
      </c>
      <c r="D827" s="16">
        <v>0.60085648148148152</v>
      </c>
      <c r="E827" s="16"/>
      <c r="F827" s="12">
        <v>72.900000000000006</v>
      </c>
      <c r="G827" s="12">
        <v>74.52000000000001</v>
      </c>
      <c r="H827" s="12">
        <v>84.240000000000009</v>
      </c>
      <c r="I827" s="12">
        <v>76.95</v>
      </c>
      <c r="J827" s="12">
        <v>79.38</v>
      </c>
      <c r="K827" s="12">
        <v>81</v>
      </c>
      <c r="L827" s="12">
        <v>86.67</v>
      </c>
      <c r="M827" s="12">
        <v>78.569999999999993</v>
      </c>
      <c r="N827" s="13">
        <v>79.278750000000002</v>
      </c>
      <c r="O827" s="17" t="s">
        <v>138</v>
      </c>
      <c r="P827" s="14" t="s">
        <v>10</v>
      </c>
      <c r="Q827" s="14" t="s">
        <v>15</v>
      </c>
      <c r="R827" s="14" t="s">
        <v>119</v>
      </c>
      <c r="S827" s="14" t="s">
        <v>143</v>
      </c>
    </row>
    <row r="828" spans="1:19" hidden="1" x14ac:dyDescent="0.3">
      <c r="A828" s="11">
        <v>44634.601041666669</v>
      </c>
      <c r="B828" s="11"/>
      <c r="C828" s="15">
        <v>44634</v>
      </c>
      <c r="D828" s="16">
        <v>0.6010416666666667</v>
      </c>
      <c r="E828" s="16"/>
      <c r="F828" s="12">
        <v>89.100000000000009</v>
      </c>
      <c r="G828" s="12">
        <v>91.08</v>
      </c>
      <c r="H828" s="12">
        <v>102.96000000000001</v>
      </c>
      <c r="I828" s="12">
        <v>94.05</v>
      </c>
      <c r="J828" s="12">
        <v>97.02</v>
      </c>
      <c r="K828" s="12">
        <v>99</v>
      </c>
      <c r="L828" s="12">
        <v>105.93</v>
      </c>
      <c r="M828" s="12">
        <v>96.03</v>
      </c>
      <c r="N828" s="13">
        <v>96.896250000000009</v>
      </c>
      <c r="O828" s="17" t="s">
        <v>138</v>
      </c>
      <c r="P828" s="14" t="s">
        <v>10</v>
      </c>
      <c r="Q828" s="14" t="s">
        <v>15</v>
      </c>
      <c r="R828" s="14" t="s">
        <v>119</v>
      </c>
      <c r="S828" s="14" t="s">
        <v>143</v>
      </c>
    </row>
    <row r="829" spans="1:19" hidden="1" x14ac:dyDescent="0.3">
      <c r="A829" s="11">
        <v>44634.601377314815</v>
      </c>
      <c r="B829" s="11"/>
      <c r="C829" s="15">
        <v>44634</v>
      </c>
      <c r="D829" s="16">
        <v>0.60137731481481482</v>
      </c>
      <c r="E829" s="16"/>
      <c r="F829" s="12">
        <v>106</v>
      </c>
      <c r="G829" s="12">
        <v>98.44</v>
      </c>
      <c r="H829" s="12">
        <v>111.28</v>
      </c>
      <c r="I829" s="12">
        <v>101.64999999999999</v>
      </c>
      <c r="J829" s="12">
        <v>104.86</v>
      </c>
      <c r="K829" s="12">
        <v>97.37</v>
      </c>
      <c r="L829" s="12">
        <v>114.49000000000001</v>
      </c>
      <c r="M829" s="12">
        <v>108</v>
      </c>
      <c r="N829" s="13">
        <v>105.26125</v>
      </c>
      <c r="O829" s="17" t="s">
        <v>138</v>
      </c>
      <c r="P829" s="14" t="s">
        <v>10</v>
      </c>
      <c r="Q829" s="14" t="s">
        <v>15</v>
      </c>
      <c r="R829" s="14" t="s">
        <v>119</v>
      </c>
      <c r="S829" s="14" t="s">
        <v>143</v>
      </c>
    </row>
    <row r="830" spans="1:19" hidden="1" x14ac:dyDescent="0.3">
      <c r="A830" s="11">
        <v>44634.601388888892</v>
      </c>
      <c r="B830" s="11"/>
      <c r="C830" s="15">
        <v>44634</v>
      </c>
      <c r="D830" s="16">
        <v>0.60138888888888886</v>
      </c>
      <c r="E830" s="16"/>
      <c r="F830" s="12">
        <v>81</v>
      </c>
      <c r="G830" s="12">
        <v>82.8</v>
      </c>
      <c r="H830" s="12">
        <v>93.600000000000009</v>
      </c>
      <c r="I830" s="12">
        <v>85.5</v>
      </c>
      <c r="J830" s="12">
        <v>88.2</v>
      </c>
      <c r="K830" s="12">
        <v>96</v>
      </c>
      <c r="L830" s="12">
        <v>84</v>
      </c>
      <c r="M830" s="12">
        <v>87.3</v>
      </c>
      <c r="N830" s="13">
        <v>87.3</v>
      </c>
      <c r="O830" s="17" t="s">
        <v>138</v>
      </c>
      <c r="P830" s="14" t="s">
        <v>10</v>
      </c>
      <c r="Q830" s="14" t="s">
        <v>15</v>
      </c>
      <c r="R830" s="14" t="s">
        <v>119</v>
      </c>
      <c r="S830" s="14" t="s">
        <v>143</v>
      </c>
    </row>
    <row r="831" spans="1:19" hidden="1" x14ac:dyDescent="0.3">
      <c r="A831" s="11">
        <v>44634.602071759262</v>
      </c>
      <c r="B831" s="11"/>
      <c r="C831" s="15">
        <v>44634</v>
      </c>
      <c r="D831" s="16">
        <v>0.60207175925925926</v>
      </c>
      <c r="E831" s="16"/>
      <c r="F831" s="12">
        <v>105</v>
      </c>
      <c r="G831" s="12">
        <v>97.52000000000001</v>
      </c>
      <c r="H831" s="12">
        <v>110.24000000000001</v>
      </c>
      <c r="I831" s="12">
        <v>100.69999999999999</v>
      </c>
      <c r="J831" s="12">
        <v>103.88</v>
      </c>
      <c r="K831" s="12">
        <v>96.460000000000008</v>
      </c>
      <c r="L831" s="12">
        <v>113.42</v>
      </c>
      <c r="M831" s="12">
        <v>107</v>
      </c>
      <c r="N831" s="13">
        <v>104.27749999999999</v>
      </c>
      <c r="O831" s="17" t="s">
        <v>138</v>
      </c>
      <c r="P831" s="14" t="s">
        <v>10</v>
      </c>
      <c r="Q831" s="14" t="s">
        <v>15</v>
      </c>
      <c r="R831" s="14" t="s">
        <v>119</v>
      </c>
      <c r="S831" s="14" t="s">
        <v>143</v>
      </c>
    </row>
    <row r="832" spans="1:19" hidden="1" x14ac:dyDescent="0.3">
      <c r="A832" s="11">
        <v>44634.602766203701</v>
      </c>
      <c r="B832" s="11"/>
      <c r="C832" s="15">
        <v>44634</v>
      </c>
      <c r="D832" s="16">
        <v>0.60276620370370371</v>
      </c>
      <c r="E832" s="16"/>
      <c r="F832" s="12">
        <v>110</v>
      </c>
      <c r="G832" s="12">
        <v>102.12</v>
      </c>
      <c r="H832" s="12">
        <v>115.44</v>
      </c>
      <c r="I832" s="12">
        <v>105.44999999999999</v>
      </c>
      <c r="J832" s="12">
        <v>108.78</v>
      </c>
      <c r="K832" s="12">
        <v>101.01</v>
      </c>
      <c r="L832" s="12">
        <v>118.77000000000001</v>
      </c>
      <c r="M832" s="12">
        <v>112</v>
      </c>
      <c r="N832" s="13">
        <v>109.19624999999999</v>
      </c>
      <c r="O832" s="17" t="s">
        <v>138</v>
      </c>
      <c r="P832" s="14" t="s">
        <v>10</v>
      </c>
      <c r="Q832" s="14" t="s">
        <v>15</v>
      </c>
      <c r="R832" s="14" t="s">
        <v>119</v>
      </c>
      <c r="S832" s="14" t="s">
        <v>143</v>
      </c>
    </row>
    <row r="833" spans="1:19" hidden="1" x14ac:dyDescent="0.3">
      <c r="A833" s="11">
        <v>44634.603460648148</v>
      </c>
      <c r="B833" s="11"/>
      <c r="C833" s="15">
        <v>44634</v>
      </c>
      <c r="D833" s="16">
        <v>0.60346064814814815</v>
      </c>
      <c r="E833" s="16"/>
      <c r="F833" s="12">
        <v>118</v>
      </c>
      <c r="G833" s="12">
        <v>104.42</v>
      </c>
      <c r="H833" s="12">
        <v>118.04</v>
      </c>
      <c r="I833" s="12">
        <v>107.82499999999999</v>
      </c>
      <c r="J833" s="12">
        <v>111.23</v>
      </c>
      <c r="K833" s="12">
        <v>103.285</v>
      </c>
      <c r="L833" s="12">
        <v>121.44500000000001</v>
      </c>
      <c r="M833" s="12">
        <v>109</v>
      </c>
      <c r="N833" s="13">
        <v>111.655625</v>
      </c>
      <c r="O833" s="17" t="s">
        <v>138</v>
      </c>
      <c r="P833" s="14" t="s">
        <v>10</v>
      </c>
      <c r="Q833" s="14" t="s">
        <v>15</v>
      </c>
      <c r="R833" s="14" t="s">
        <v>119</v>
      </c>
      <c r="S833" s="14" t="s">
        <v>143</v>
      </c>
    </row>
    <row r="834" spans="1:19" hidden="1" x14ac:dyDescent="0.3">
      <c r="A834" s="11">
        <v>44634.604155092595</v>
      </c>
      <c r="B834" s="11"/>
      <c r="C834" s="15">
        <v>44634</v>
      </c>
      <c r="D834" s="16">
        <v>0.60415509259259259</v>
      </c>
      <c r="E834" s="16"/>
      <c r="F834" s="12">
        <v>115</v>
      </c>
      <c r="G834" s="12">
        <v>104.88000000000001</v>
      </c>
      <c r="H834" s="12">
        <v>118.56</v>
      </c>
      <c r="I834" s="12">
        <v>108.3</v>
      </c>
      <c r="J834" s="12">
        <v>111.72</v>
      </c>
      <c r="K834" s="12">
        <v>103.74000000000001</v>
      </c>
      <c r="L834" s="12">
        <v>121.98</v>
      </c>
      <c r="M834" s="12">
        <v>113</v>
      </c>
      <c r="N834" s="13">
        <v>112.14750000000001</v>
      </c>
      <c r="O834" s="17" t="s">
        <v>138</v>
      </c>
      <c r="P834" s="14" t="s">
        <v>10</v>
      </c>
      <c r="Q834" s="14" t="s">
        <v>15</v>
      </c>
      <c r="R834" s="14" t="s">
        <v>119</v>
      </c>
      <c r="S834" s="14" t="s">
        <v>143</v>
      </c>
    </row>
    <row r="835" spans="1:19" hidden="1" x14ac:dyDescent="0.3">
      <c r="A835" s="11">
        <v>44634.60465277778</v>
      </c>
      <c r="B835" s="11"/>
      <c r="C835" s="15">
        <v>44634</v>
      </c>
      <c r="D835" s="16">
        <v>0.60465277777777782</v>
      </c>
      <c r="E835" s="16"/>
      <c r="F835" s="12">
        <v>97.2</v>
      </c>
      <c r="G835" s="12">
        <v>99.36</v>
      </c>
      <c r="H835" s="12">
        <v>112.32000000000001</v>
      </c>
      <c r="I835" s="12">
        <v>102.6</v>
      </c>
      <c r="J835" s="12">
        <v>105.84</v>
      </c>
      <c r="K835" s="12">
        <v>98.28</v>
      </c>
      <c r="L835" s="12">
        <v>115.56</v>
      </c>
      <c r="M835" s="12">
        <v>108</v>
      </c>
      <c r="N835" s="13">
        <v>104.89500000000001</v>
      </c>
      <c r="O835" s="17" t="s">
        <v>138</v>
      </c>
      <c r="P835" s="14" t="s">
        <v>10</v>
      </c>
      <c r="Q835" s="14" t="s">
        <v>15</v>
      </c>
      <c r="R835" s="14" t="s">
        <v>119</v>
      </c>
      <c r="S835" s="14" t="s">
        <v>143</v>
      </c>
    </row>
    <row r="836" spans="1:19" hidden="1" x14ac:dyDescent="0.3">
      <c r="A836" s="11">
        <v>44634.604780092595</v>
      </c>
      <c r="B836" s="11"/>
      <c r="C836" s="15">
        <v>44634</v>
      </c>
      <c r="D836" s="16">
        <v>0.60478009259259258</v>
      </c>
      <c r="E836" s="16"/>
      <c r="F836" s="12">
        <v>98.100000000000009</v>
      </c>
      <c r="G836" s="12">
        <v>100.28</v>
      </c>
      <c r="H836" s="12">
        <v>113.36</v>
      </c>
      <c r="I836" s="12">
        <v>103.55</v>
      </c>
      <c r="J836" s="12">
        <v>106.82</v>
      </c>
      <c r="K836" s="12">
        <v>99.19</v>
      </c>
      <c r="L836" s="12">
        <v>116.63000000000001</v>
      </c>
      <c r="M836" s="12">
        <v>109</v>
      </c>
      <c r="N836" s="13">
        <v>105.86624999999999</v>
      </c>
      <c r="O836" s="17" t="s">
        <v>138</v>
      </c>
      <c r="P836" s="14" t="s">
        <v>10</v>
      </c>
      <c r="Q836" s="14" t="s">
        <v>15</v>
      </c>
      <c r="R836" s="14" t="s">
        <v>119</v>
      </c>
      <c r="S836" s="14" t="s">
        <v>143</v>
      </c>
    </row>
    <row r="837" spans="1:19" hidden="1" x14ac:dyDescent="0.3">
      <c r="A837" s="11">
        <v>44634.604849537034</v>
      </c>
      <c r="B837" s="11"/>
      <c r="C837" s="15">
        <v>44634</v>
      </c>
      <c r="D837" s="16">
        <v>0.60484953703703703</v>
      </c>
      <c r="E837" s="16"/>
      <c r="F837" s="12">
        <v>119</v>
      </c>
      <c r="G837" s="12">
        <v>104.42</v>
      </c>
      <c r="H837" s="12">
        <v>118.04</v>
      </c>
      <c r="I837" s="12">
        <v>107.82499999999999</v>
      </c>
      <c r="J837" s="12">
        <v>111.23</v>
      </c>
      <c r="K837" s="12">
        <v>103.285</v>
      </c>
      <c r="L837" s="12">
        <v>121.44500000000001</v>
      </c>
      <c r="M837" s="12">
        <v>108</v>
      </c>
      <c r="N837" s="13">
        <v>111.655625</v>
      </c>
      <c r="O837" s="17" t="s">
        <v>138</v>
      </c>
      <c r="P837" s="14" t="s">
        <v>10</v>
      </c>
      <c r="Q837" s="14" t="s">
        <v>15</v>
      </c>
      <c r="R837" s="14" t="s">
        <v>119</v>
      </c>
      <c r="S837" s="14" t="s">
        <v>143</v>
      </c>
    </row>
    <row r="838" spans="1:19" hidden="1" x14ac:dyDescent="0.3">
      <c r="A838" s="11">
        <v>44634.604861111111</v>
      </c>
      <c r="B838" s="11"/>
      <c r="C838" s="15">
        <v>44634</v>
      </c>
      <c r="D838" s="16">
        <v>0.60486111111111118</v>
      </c>
      <c r="E838" s="16"/>
      <c r="F838" s="12">
        <v>85.95</v>
      </c>
      <c r="G838" s="12">
        <v>87.86</v>
      </c>
      <c r="H838" s="12">
        <v>99.320000000000007</v>
      </c>
      <c r="I838" s="12">
        <v>90.724999999999994</v>
      </c>
      <c r="J838" s="12">
        <v>93.59</v>
      </c>
      <c r="K838" s="12">
        <v>84</v>
      </c>
      <c r="L838" s="12">
        <v>107</v>
      </c>
      <c r="M838" s="12">
        <v>92.634999999999991</v>
      </c>
      <c r="N838" s="13">
        <v>92.635000000000005</v>
      </c>
      <c r="O838" s="17" t="s">
        <v>138</v>
      </c>
      <c r="P838" s="14" t="s">
        <v>10</v>
      </c>
      <c r="Q838" s="14" t="s">
        <v>15</v>
      </c>
      <c r="R838" s="14" t="s">
        <v>119</v>
      </c>
      <c r="S838" s="14" t="s">
        <v>143</v>
      </c>
    </row>
    <row r="839" spans="1:19" hidden="1" x14ac:dyDescent="0.3">
      <c r="A839" s="11">
        <v>44634.605543981481</v>
      </c>
      <c r="B839" s="11"/>
      <c r="C839" s="15">
        <v>44634</v>
      </c>
      <c r="D839" s="16">
        <v>0.60554398148148147</v>
      </c>
      <c r="E839" s="16"/>
      <c r="F839" s="12">
        <v>102</v>
      </c>
      <c r="G839" s="12">
        <v>101.66000000000001</v>
      </c>
      <c r="H839" s="12">
        <v>114.92</v>
      </c>
      <c r="I839" s="12">
        <v>104.97499999999999</v>
      </c>
      <c r="J839" s="12">
        <v>108.28999999999999</v>
      </c>
      <c r="K839" s="12">
        <v>100.55500000000001</v>
      </c>
      <c r="L839" s="12">
        <v>118.23500000000001</v>
      </c>
      <c r="M839" s="12">
        <v>119</v>
      </c>
      <c r="N839" s="13">
        <v>108.70437500000001</v>
      </c>
      <c r="O839" s="17" t="s">
        <v>138</v>
      </c>
      <c r="P839" s="14" t="s">
        <v>10</v>
      </c>
      <c r="Q839" s="14" t="s">
        <v>15</v>
      </c>
      <c r="R839" s="14" t="s">
        <v>119</v>
      </c>
      <c r="S839" s="14" t="s">
        <v>143</v>
      </c>
    </row>
    <row r="840" spans="1:19" hidden="1" x14ac:dyDescent="0.3">
      <c r="A840" s="11">
        <v>44634.605624999997</v>
      </c>
      <c r="B840" s="11"/>
      <c r="C840" s="15">
        <v>44634</v>
      </c>
      <c r="D840" s="16">
        <v>0.60562499999999997</v>
      </c>
      <c r="E840" s="16"/>
      <c r="F840" s="12">
        <v>111.60000000000001</v>
      </c>
      <c r="G840" s="12">
        <v>114.08</v>
      </c>
      <c r="H840" s="12">
        <v>128.96</v>
      </c>
      <c r="I840" s="12">
        <v>117.8</v>
      </c>
      <c r="J840" s="12">
        <v>121.52</v>
      </c>
      <c r="K840" s="12">
        <v>112.84</v>
      </c>
      <c r="L840" s="12">
        <v>132.68</v>
      </c>
      <c r="M840" s="12">
        <v>124</v>
      </c>
      <c r="N840" s="13">
        <v>120.435</v>
      </c>
      <c r="O840" s="17" t="s">
        <v>138</v>
      </c>
      <c r="P840" s="14" t="s">
        <v>10</v>
      </c>
      <c r="Q840" s="14" t="s">
        <v>15</v>
      </c>
      <c r="R840" s="14" t="s">
        <v>18</v>
      </c>
      <c r="S840" s="14" t="s">
        <v>143</v>
      </c>
    </row>
    <row r="841" spans="1:19" hidden="1" x14ac:dyDescent="0.3">
      <c r="A841" s="11">
        <v>44634.605740740742</v>
      </c>
      <c r="B841" s="11"/>
      <c r="C841" s="15">
        <v>44634</v>
      </c>
      <c r="D841" s="16">
        <v>0.6057407407407408</v>
      </c>
      <c r="E841" s="16"/>
      <c r="F841" s="12">
        <v>104</v>
      </c>
      <c r="G841" s="12">
        <v>95.68</v>
      </c>
      <c r="H841" s="12">
        <v>108.16</v>
      </c>
      <c r="I841" s="12">
        <v>98.8</v>
      </c>
      <c r="J841" s="12">
        <v>101.92</v>
      </c>
      <c r="K841" s="12">
        <v>94.64</v>
      </c>
      <c r="L841" s="12">
        <v>111.28</v>
      </c>
      <c r="M841" s="12">
        <v>100.88</v>
      </c>
      <c r="N841" s="13">
        <v>101.92</v>
      </c>
      <c r="O841" s="17" t="s">
        <v>138</v>
      </c>
      <c r="P841" s="14" t="s">
        <v>10</v>
      </c>
      <c r="Q841" s="14" t="s">
        <v>15</v>
      </c>
      <c r="R841" s="14" t="s">
        <v>119</v>
      </c>
      <c r="S841" s="14" t="s">
        <v>143</v>
      </c>
    </row>
    <row r="842" spans="1:19" hidden="1" x14ac:dyDescent="0.3">
      <c r="A842" s="11">
        <v>44634.606238425928</v>
      </c>
      <c r="B842" s="11"/>
      <c r="C842" s="15">
        <v>44634</v>
      </c>
      <c r="D842" s="16">
        <v>0.60623842592592592</v>
      </c>
      <c r="E842" s="16"/>
      <c r="F842" s="12">
        <v>102</v>
      </c>
      <c r="G842" s="12">
        <v>100.74000000000001</v>
      </c>
      <c r="H842" s="12">
        <v>113.88000000000001</v>
      </c>
      <c r="I842" s="12">
        <v>104.02499999999999</v>
      </c>
      <c r="J842" s="12">
        <v>107.31</v>
      </c>
      <c r="K842" s="12">
        <v>99.64500000000001</v>
      </c>
      <c r="L842" s="12">
        <v>117.16500000000001</v>
      </c>
      <c r="M842" s="12">
        <v>117</v>
      </c>
      <c r="N842" s="13">
        <v>107.72062499999998</v>
      </c>
      <c r="O842" s="17" t="s">
        <v>138</v>
      </c>
      <c r="P842" s="14" t="s">
        <v>10</v>
      </c>
      <c r="Q842" s="14" t="s">
        <v>15</v>
      </c>
      <c r="R842" s="14" t="s">
        <v>119</v>
      </c>
      <c r="S842" s="14" t="s">
        <v>143</v>
      </c>
    </row>
    <row r="843" spans="1:19" hidden="1" x14ac:dyDescent="0.3">
      <c r="A843" s="11">
        <v>44634.606932870367</v>
      </c>
      <c r="B843" s="11"/>
      <c r="C843" s="15">
        <v>44634</v>
      </c>
      <c r="D843" s="16">
        <v>0.60693287037037036</v>
      </c>
      <c r="E843" s="16"/>
      <c r="F843" s="12">
        <v>106</v>
      </c>
      <c r="G843" s="12">
        <v>103.5</v>
      </c>
      <c r="H843" s="12">
        <v>117</v>
      </c>
      <c r="I843" s="12">
        <v>106.875</v>
      </c>
      <c r="J843" s="12">
        <v>110.25</v>
      </c>
      <c r="K843" s="12">
        <v>102.375</v>
      </c>
      <c r="L843" s="12">
        <v>120.375</v>
      </c>
      <c r="M843" s="12">
        <v>119</v>
      </c>
      <c r="N843" s="13">
        <v>110.671875</v>
      </c>
      <c r="O843" s="17" t="s">
        <v>138</v>
      </c>
      <c r="P843" s="14" t="s">
        <v>10</v>
      </c>
      <c r="Q843" s="14" t="s">
        <v>15</v>
      </c>
      <c r="R843" s="14" t="s">
        <v>119</v>
      </c>
      <c r="S843" s="14" t="s">
        <v>143</v>
      </c>
    </row>
    <row r="844" spans="1:19" hidden="1" x14ac:dyDescent="0.3">
      <c r="A844" s="11">
        <v>44634.607627314814</v>
      </c>
      <c r="B844" s="11"/>
      <c r="C844" s="15">
        <v>44634</v>
      </c>
      <c r="D844" s="16">
        <v>0.6076273148148148</v>
      </c>
      <c r="E844" s="16"/>
      <c r="F844" s="12">
        <v>104</v>
      </c>
      <c r="G844" s="12">
        <v>104.42</v>
      </c>
      <c r="H844" s="12">
        <v>118.04</v>
      </c>
      <c r="I844" s="12">
        <v>107.82499999999999</v>
      </c>
      <c r="J844" s="12">
        <v>111.23</v>
      </c>
      <c r="K844" s="12">
        <v>103.285</v>
      </c>
      <c r="L844" s="12">
        <v>121.44500000000001</v>
      </c>
      <c r="M844" s="12">
        <v>123</v>
      </c>
      <c r="N844" s="13">
        <v>111.655625</v>
      </c>
      <c r="O844" s="17" t="s">
        <v>138</v>
      </c>
      <c r="P844" s="14" t="s">
        <v>10</v>
      </c>
      <c r="Q844" s="14" t="s">
        <v>15</v>
      </c>
      <c r="R844" s="14" t="s">
        <v>119</v>
      </c>
      <c r="S844" s="14" t="s">
        <v>143</v>
      </c>
    </row>
    <row r="845" spans="1:19" hidden="1" x14ac:dyDescent="0.3">
      <c r="A845" s="11">
        <v>44634.60832175926</v>
      </c>
      <c r="B845" s="11"/>
      <c r="C845" s="15">
        <v>44634</v>
      </c>
      <c r="D845" s="16">
        <v>0.60832175925925924</v>
      </c>
      <c r="E845" s="16"/>
      <c r="F845" s="12">
        <v>107</v>
      </c>
      <c r="G845" s="12">
        <v>103.5</v>
      </c>
      <c r="H845" s="12">
        <v>117</v>
      </c>
      <c r="I845" s="12">
        <v>106.875</v>
      </c>
      <c r="J845" s="12">
        <v>110.25</v>
      </c>
      <c r="K845" s="12">
        <v>102.375</v>
      </c>
      <c r="L845" s="12">
        <v>120.375</v>
      </c>
      <c r="M845" s="12">
        <v>118</v>
      </c>
      <c r="N845" s="13">
        <v>110.671875</v>
      </c>
      <c r="O845" s="17" t="s">
        <v>138</v>
      </c>
      <c r="P845" s="14" t="s">
        <v>10</v>
      </c>
      <c r="Q845" s="14" t="s">
        <v>15</v>
      </c>
      <c r="R845" s="14" t="s">
        <v>119</v>
      </c>
      <c r="S845" s="14" t="s">
        <v>143</v>
      </c>
    </row>
    <row r="846" spans="1:19" hidden="1" x14ac:dyDescent="0.3">
      <c r="A846" s="11">
        <v>44634.60833333333</v>
      </c>
      <c r="B846" s="11"/>
      <c r="C846" s="15">
        <v>44634</v>
      </c>
      <c r="D846" s="16">
        <v>0.60833333333333328</v>
      </c>
      <c r="E846" s="16"/>
      <c r="F846" s="12">
        <v>86.4</v>
      </c>
      <c r="G846" s="12">
        <v>88.320000000000007</v>
      </c>
      <c r="H846" s="12">
        <v>99.84</v>
      </c>
      <c r="I846" s="12">
        <v>91.199999999999989</v>
      </c>
      <c r="J846" s="12">
        <v>94.08</v>
      </c>
      <c r="K846" s="12">
        <v>101</v>
      </c>
      <c r="L846" s="12">
        <v>91</v>
      </c>
      <c r="M846" s="12">
        <v>93.12</v>
      </c>
      <c r="N846" s="13">
        <v>93.12</v>
      </c>
      <c r="O846" s="17" t="s">
        <v>138</v>
      </c>
      <c r="P846" s="14" t="s">
        <v>10</v>
      </c>
      <c r="Q846" s="14" t="s">
        <v>15</v>
      </c>
      <c r="R846" s="14" t="s">
        <v>119</v>
      </c>
      <c r="S846" s="14" t="s">
        <v>143</v>
      </c>
    </row>
    <row r="847" spans="1:19" hidden="1" x14ac:dyDescent="0.3">
      <c r="A847" s="11">
        <v>44634.608391203707</v>
      </c>
      <c r="B847" s="11"/>
      <c r="C847" s="15">
        <v>44634</v>
      </c>
      <c r="D847" s="16">
        <v>0.6083912037037037</v>
      </c>
      <c r="E847" s="16"/>
      <c r="F847" s="12">
        <v>104</v>
      </c>
      <c r="G847" s="12">
        <v>95.68</v>
      </c>
      <c r="H847" s="12">
        <v>108.16</v>
      </c>
      <c r="I847" s="12">
        <v>98.8</v>
      </c>
      <c r="J847" s="12">
        <v>101.92</v>
      </c>
      <c r="K847" s="12">
        <v>94.64</v>
      </c>
      <c r="L847" s="12">
        <v>111.28</v>
      </c>
      <c r="M847" s="12">
        <v>100.88</v>
      </c>
      <c r="N847" s="13">
        <v>101.92</v>
      </c>
      <c r="O847" s="17" t="s">
        <v>138</v>
      </c>
      <c r="P847" s="14" t="s">
        <v>10</v>
      </c>
      <c r="Q847" s="14" t="s">
        <v>15</v>
      </c>
      <c r="R847" s="14" t="s">
        <v>119</v>
      </c>
      <c r="S847" s="14" t="s">
        <v>143</v>
      </c>
    </row>
    <row r="848" spans="1:19" hidden="1" x14ac:dyDescent="0.3">
      <c r="A848" s="11">
        <v>44634.608738425923</v>
      </c>
      <c r="B848" s="11"/>
      <c r="C848" s="15">
        <v>44634</v>
      </c>
      <c r="D848" s="16">
        <v>0.60873842592592597</v>
      </c>
      <c r="E848" s="16"/>
      <c r="F848" s="12">
        <v>103.5</v>
      </c>
      <c r="G848" s="12">
        <v>105.80000000000001</v>
      </c>
      <c r="H848" s="12">
        <v>119.60000000000001</v>
      </c>
      <c r="I848" s="12">
        <v>109.25</v>
      </c>
      <c r="J848" s="12">
        <v>112.7</v>
      </c>
      <c r="K848" s="12">
        <v>104.65</v>
      </c>
      <c r="L848" s="12">
        <v>123.05000000000001</v>
      </c>
      <c r="M848" s="12">
        <v>115</v>
      </c>
      <c r="N848" s="13">
        <v>111.69374999999999</v>
      </c>
      <c r="O848" s="17" t="s">
        <v>138</v>
      </c>
      <c r="P848" s="14" t="s">
        <v>10</v>
      </c>
      <c r="Q848" s="14" t="s">
        <v>15</v>
      </c>
      <c r="R848" s="14" t="s">
        <v>119</v>
      </c>
      <c r="S848" s="14" t="s">
        <v>143</v>
      </c>
    </row>
    <row r="849" spans="1:19" s="28" customFormat="1" hidden="1" x14ac:dyDescent="0.3">
      <c r="A849" s="11">
        <v>44634.609016203707</v>
      </c>
      <c r="B849" s="11"/>
      <c r="C849" s="15">
        <v>44634</v>
      </c>
      <c r="D849" s="16">
        <v>0.60901620370370368</v>
      </c>
      <c r="E849" s="16"/>
      <c r="F849" s="12">
        <v>106</v>
      </c>
      <c r="G849" s="12">
        <v>101.66000000000001</v>
      </c>
      <c r="H849" s="12">
        <v>114.92</v>
      </c>
      <c r="I849" s="12">
        <v>104.97499999999999</v>
      </c>
      <c r="J849" s="12">
        <v>108.28999999999999</v>
      </c>
      <c r="K849" s="12">
        <v>100.55500000000001</v>
      </c>
      <c r="L849" s="12">
        <v>118.23500000000001</v>
      </c>
      <c r="M849" s="12">
        <v>115</v>
      </c>
      <c r="N849" s="13">
        <v>108.70437500000001</v>
      </c>
      <c r="O849" s="17" t="s">
        <v>138</v>
      </c>
      <c r="P849" s="14" t="s">
        <v>10</v>
      </c>
      <c r="Q849" s="14" t="s">
        <v>15</v>
      </c>
      <c r="R849" s="14" t="s">
        <v>119</v>
      </c>
      <c r="S849" s="14" t="s">
        <v>143</v>
      </c>
    </row>
    <row r="850" spans="1:19" hidden="1" x14ac:dyDescent="0.3">
      <c r="A850" s="11">
        <v>44634.609305555554</v>
      </c>
      <c r="B850" s="11"/>
      <c r="C850" s="15">
        <v>44634</v>
      </c>
      <c r="D850" s="16">
        <v>0.60930555555555554</v>
      </c>
      <c r="E850" s="16"/>
      <c r="F850" s="12">
        <v>73.8</v>
      </c>
      <c r="G850" s="12">
        <v>75.44</v>
      </c>
      <c r="H850" s="12">
        <v>85.28</v>
      </c>
      <c r="I850" s="12">
        <v>77.899999999999991</v>
      </c>
      <c r="J850" s="12">
        <v>80.36</v>
      </c>
      <c r="K850" s="12">
        <v>74.62</v>
      </c>
      <c r="L850" s="12">
        <v>82</v>
      </c>
      <c r="M850" s="12">
        <v>79.539999999999992</v>
      </c>
      <c r="N850" s="13">
        <v>78.617500000000007</v>
      </c>
      <c r="O850" s="17" t="s">
        <v>138</v>
      </c>
      <c r="P850" s="14" t="s">
        <v>10</v>
      </c>
      <c r="Q850" s="14" t="s">
        <v>15</v>
      </c>
      <c r="R850" s="14" t="s">
        <v>119</v>
      </c>
      <c r="S850" s="14" t="s">
        <v>143</v>
      </c>
    </row>
    <row r="851" spans="1:19" hidden="1" x14ac:dyDescent="0.3">
      <c r="A851" s="11">
        <v>44634.609317129631</v>
      </c>
      <c r="B851" s="11"/>
      <c r="C851" s="15">
        <v>44634</v>
      </c>
      <c r="D851" s="16">
        <v>0.60931712962962969</v>
      </c>
      <c r="E851" s="16"/>
      <c r="F851" s="12">
        <v>113.4</v>
      </c>
      <c r="G851" s="12">
        <v>115.92</v>
      </c>
      <c r="H851" s="12">
        <v>131.04</v>
      </c>
      <c r="I851" s="12">
        <v>119.69999999999999</v>
      </c>
      <c r="J851" s="12">
        <v>123.48</v>
      </c>
      <c r="K851" s="12">
        <v>114.66000000000001</v>
      </c>
      <c r="L851" s="12">
        <v>134.82000000000002</v>
      </c>
      <c r="M851" s="12">
        <v>126</v>
      </c>
      <c r="N851" s="13">
        <v>122.3775</v>
      </c>
      <c r="O851" s="17" t="s">
        <v>138</v>
      </c>
      <c r="P851" s="14" t="s">
        <v>10</v>
      </c>
      <c r="Q851" s="14" t="s">
        <v>15</v>
      </c>
      <c r="R851" s="14" t="s">
        <v>18</v>
      </c>
      <c r="S851" s="14" t="s">
        <v>143</v>
      </c>
    </row>
    <row r="852" spans="1:19" hidden="1" x14ac:dyDescent="0.3">
      <c r="A852" s="11">
        <v>44634.609710648147</v>
      </c>
      <c r="B852" s="11"/>
      <c r="C852" s="15">
        <v>44634</v>
      </c>
      <c r="D852" s="16">
        <v>0.60971064814814813</v>
      </c>
      <c r="E852" s="16"/>
      <c r="F852" s="12">
        <v>108</v>
      </c>
      <c r="G852" s="12">
        <v>104.88000000000001</v>
      </c>
      <c r="H852" s="12">
        <v>118.56</v>
      </c>
      <c r="I852" s="12">
        <v>108.3</v>
      </c>
      <c r="J852" s="12">
        <v>111.72</v>
      </c>
      <c r="K852" s="12">
        <v>103.74000000000001</v>
      </c>
      <c r="L852" s="12">
        <v>121.98</v>
      </c>
      <c r="M852" s="12">
        <v>120</v>
      </c>
      <c r="N852" s="13">
        <v>112.14750000000001</v>
      </c>
      <c r="O852" s="17" t="s">
        <v>138</v>
      </c>
      <c r="P852" s="14" t="s">
        <v>10</v>
      </c>
      <c r="Q852" s="14" t="s">
        <v>15</v>
      </c>
      <c r="R852" s="14" t="s">
        <v>119</v>
      </c>
      <c r="S852" s="14" t="s">
        <v>143</v>
      </c>
    </row>
    <row r="853" spans="1:19" hidden="1" x14ac:dyDescent="0.3">
      <c r="A853" s="11">
        <v>44634.610405092593</v>
      </c>
      <c r="B853" s="11"/>
      <c r="C853" s="15">
        <v>44634</v>
      </c>
      <c r="D853" s="16">
        <v>0.61040509259259257</v>
      </c>
      <c r="E853" s="16"/>
      <c r="F853" s="12">
        <v>118</v>
      </c>
      <c r="G853" s="12">
        <v>103.96000000000001</v>
      </c>
      <c r="H853" s="12">
        <v>117.52000000000001</v>
      </c>
      <c r="I853" s="12">
        <v>107.35</v>
      </c>
      <c r="J853" s="12">
        <v>110.74</v>
      </c>
      <c r="K853" s="12">
        <v>102.83</v>
      </c>
      <c r="L853" s="12">
        <v>120.91000000000001</v>
      </c>
      <c r="M853" s="12">
        <v>108</v>
      </c>
      <c r="N853" s="13">
        <v>111.16375000000001</v>
      </c>
      <c r="O853" s="17" t="s">
        <v>138</v>
      </c>
      <c r="P853" s="14" t="s">
        <v>10</v>
      </c>
      <c r="Q853" s="14" t="s">
        <v>15</v>
      </c>
      <c r="R853" s="14" t="s">
        <v>119</v>
      </c>
      <c r="S853" s="14" t="s">
        <v>143</v>
      </c>
    </row>
    <row r="854" spans="1:19" hidden="1" x14ac:dyDescent="0.3">
      <c r="A854" s="11">
        <v>44634.61109953704</v>
      </c>
      <c r="B854" s="11"/>
      <c r="C854" s="15">
        <v>44634</v>
      </c>
      <c r="D854" s="16">
        <v>0.61109953703703701</v>
      </c>
      <c r="E854" s="16"/>
      <c r="F854" s="12">
        <v>107</v>
      </c>
      <c r="G854" s="12">
        <v>94.3</v>
      </c>
      <c r="H854" s="12">
        <v>106.60000000000001</v>
      </c>
      <c r="I854" s="12">
        <v>97.375</v>
      </c>
      <c r="J854" s="12">
        <v>100.45</v>
      </c>
      <c r="K854" s="12">
        <v>93.275000000000006</v>
      </c>
      <c r="L854" s="12">
        <v>109.67500000000001</v>
      </c>
      <c r="M854" s="12">
        <v>98</v>
      </c>
      <c r="N854" s="13">
        <v>100.83437499999999</v>
      </c>
      <c r="O854" s="17" t="s">
        <v>138</v>
      </c>
      <c r="P854" s="14" t="s">
        <v>10</v>
      </c>
      <c r="Q854" s="14" t="s">
        <v>15</v>
      </c>
      <c r="R854" s="14" t="s">
        <v>119</v>
      </c>
      <c r="S854" s="14" t="s">
        <v>143</v>
      </c>
    </row>
    <row r="855" spans="1:19" hidden="1" x14ac:dyDescent="0.3">
      <c r="A855" s="11">
        <v>44634.611539351848</v>
      </c>
      <c r="B855" s="11"/>
      <c r="C855" s="15">
        <v>44634</v>
      </c>
      <c r="D855" s="16">
        <v>0.61153935185185182</v>
      </c>
      <c r="E855" s="16"/>
      <c r="F855" s="12">
        <v>96.3</v>
      </c>
      <c r="G855" s="12">
        <v>98.44</v>
      </c>
      <c r="H855" s="12">
        <v>111.28</v>
      </c>
      <c r="I855" s="12">
        <v>101.64999999999999</v>
      </c>
      <c r="J855" s="12">
        <v>104.86</v>
      </c>
      <c r="K855" s="12">
        <v>97.37</v>
      </c>
      <c r="L855" s="12">
        <v>114.49000000000001</v>
      </c>
      <c r="M855" s="12">
        <v>107</v>
      </c>
      <c r="N855" s="13">
        <v>103.92375</v>
      </c>
      <c r="O855" s="17" t="s">
        <v>138</v>
      </c>
      <c r="P855" s="14" t="s">
        <v>10</v>
      </c>
      <c r="Q855" s="14" t="s">
        <v>15</v>
      </c>
      <c r="R855" s="14" t="s">
        <v>119</v>
      </c>
      <c r="S855" s="14" t="s">
        <v>143</v>
      </c>
    </row>
    <row r="856" spans="1:19" hidden="1" x14ac:dyDescent="0.3">
      <c r="A856" s="11">
        <v>44634.611793981479</v>
      </c>
      <c r="B856" s="11"/>
      <c r="C856" s="15">
        <v>44634</v>
      </c>
      <c r="D856" s="16">
        <v>0.61179398148148145</v>
      </c>
      <c r="E856" s="16"/>
      <c r="F856" s="12">
        <v>113</v>
      </c>
      <c r="G856" s="12">
        <v>98.44</v>
      </c>
      <c r="H856" s="12">
        <v>111.28</v>
      </c>
      <c r="I856" s="12">
        <v>101.64999999999999</v>
      </c>
      <c r="J856" s="12">
        <v>104.86</v>
      </c>
      <c r="K856" s="12">
        <v>97.37</v>
      </c>
      <c r="L856" s="12">
        <v>114.49000000000001</v>
      </c>
      <c r="M856" s="12">
        <v>101</v>
      </c>
      <c r="N856" s="13">
        <v>105.26125</v>
      </c>
      <c r="O856" s="17" t="s">
        <v>138</v>
      </c>
      <c r="P856" s="14" t="s">
        <v>10</v>
      </c>
      <c r="Q856" s="14" t="s">
        <v>15</v>
      </c>
      <c r="R856" s="14" t="s">
        <v>119</v>
      </c>
      <c r="S856" s="14" t="s">
        <v>143</v>
      </c>
    </row>
    <row r="857" spans="1:19" hidden="1" x14ac:dyDescent="0.3">
      <c r="A857" s="11">
        <v>44634.611805555556</v>
      </c>
      <c r="B857" s="11"/>
      <c r="C857" s="15">
        <v>44634</v>
      </c>
      <c r="D857" s="16">
        <v>0.6118055555555556</v>
      </c>
      <c r="E857" s="16"/>
      <c r="F857" s="12">
        <v>99.9</v>
      </c>
      <c r="G857" s="12">
        <v>102.12</v>
      </c>
      <c r="H857" s="12">
        <v>115.44</v>
      </c>
      <c r="I857" s="12">
        <v>105.44999999999999</v>
      </c>
      <c r="J857" s="12">
        <v>108.78</v>
      </c>
      <c r="K857" s="12">
        <v>101.01</v>
      </c>
      <c r="L857" s="12">
        <v>111</v>
      </c>
      <c r="M857" s="12">
        <v>107.67</v>
      </c>
      <c r="N857" s="13">
        <v>106.42125</v>
      </c>
      <c r="O857" s="17" t="s">
        <v>138</v>
      </c>
      <c r="P857" s="14" t="s">
        <v>10</v>
      </c>
      <c r="Q857" s="14" t="s">
        <v>15</v>
      </c>
      <c r="R857" s="14" t="s">
        <v>119</v>
      </c>
      <c r="S857" s="14" t="s">
        <v>143</v>
      </c>
    </row>
    <row r="858" spans="1:19" hidden="1" x14ac:dyDescent="0.3">
      <c r="A858" s="11">
        <v>44634.611909722225</v>
      </c>
      <c r="B858" s="11"/>
      <c r="C858" s="15">
        <v>44634</v>
      </c>
      <c r="D858" s="16">
        <v>0.61190972222222217</v>
      </c>
      <c r="E858" s="16"/>
      <c r="F858" s="12">
        <v>59.4</v>
      </c>
      <c r="G858" s="12">
        <v>60.720000000000006</v>
      </c>
      <c r="H858" s="12">
        <v>68.64</v>
      </c>
      <c r="I858" s="12">
        <v>62.699999999999996</v>
      </c>
      <c r="J858" s="12">
        <v>64.679999999999993</v>
      </c>
      <c r="K858" s="12">
        <v>66</v>
      </c>
      <c r="L858" s="12">
        <v>70.62</v>
      </c>
      <c r="M858" s="12">
        <v>64.02</v>
      </c>
      <c r="N858" s="13">
        <v>64.597499999999997</v>
      </c>
      <c r="O858" s="17" t="s">
        <v>138</v>
      </c>
      <c r="P858" s="14" t="s">
        <v>10</v>
      </c>
      <c r="Q858" s="14" t="s">
        <v>15</v>
      </c>
      <c r="R858" s="14" t="s">
        <v>119</v>
      </c>
      <c r="S858" s="14" t="s">
        <v>143</v>
      </c>
    </row>
    <row r="859" spans="1:19" hidden="1" x14ac:dyDescent="0.3">
      <c r="A859" s="11">
        <v>44634.612488425926</v>
      </c>
      <c r="B859" s="11"/>
      <c r="C859" s="15">
        <v>44634</v>
      </c>
      <c r="D859" s="16">
        <v>0.61248842592592589</v>
      </c>
      <c r="E859" s="16"/>
      <c r="F859" s="12">
        <v>116</v>
      </c>
      <c r="G859" s="12">
        <v>102.12</v>
      </c>
      <c r="H859" s="12">
        <v>115.44</v>
      </c>
      <c r="I859" s="12">
        <v>105.44999999999999</v>
      </c>
      <c r="J859" s="12">
        <v>108.78</v>
      </c>
      <c r="K859" s="12">
        <v>101.01</v>
      </c>
      <c r="L859" s="12">
        <v>118.77000000000001</v>
      </c>
      <c r="M859" s="12">
        <v>106</v>
      </c>
      <c r="N859" s="13">
        <v>109.19624999999999</v>
      </c>
      <c r="O859" s="17" t="s">
        <v>138</v>
      </c>
      <c r="P859" s="14" t="s">
        <v>10</v>
      </c>
      <c r="Q859" s="14" t="s">
        <v>15</v>
      </c>
      <c r="R859" s="14" t="s">
        <v>119</v>
      </c>
      <c r="S859" s="14" t="s">
        <v>143</v>
      </c>
    </row>
    <row r="860" spans="1:19" hidden="1" x14ac:dyDescent="0.3">
      <c r="A860" s="11">
        <v>44634.612523148149</v>
      </c>
      <c r="B860" s="11"/>
      <c r="C860" s="15">
        <v>44634</v>
      </c>
      <c r="D860" s="16">
        <v>0.61252314814814812</v>
      </c>
      <c r="E860" s="16"/>
      <c r="F860" s="12">
        <v>93.600000000000009</v>
      </c>
      <c r="G860" s="12">
        <v>95.68</v>
      </c>
      <c r="H860" s="12">
        <v>108.16</v>
      </c>
      <c r="I860" s="12">
        <v>98.8</v>
      </c>
      <c r="J860" s="12">
        <v>101.92</v>
      </c>
      <c r="K860" s="12">
        <v>94.64</v>
      </c>
      <c r="L860" s="12">
        <v>111.28</v>
      </c>
      <c r="M860" s="12">
        <v>104</v>
      </c>
      <c r="N860" s="13">
        <v>101.01</v>
      </c>
      <c r="O860" s="17" t="s">
        <v>138</v>
      </c>
      <c r="P860" s="14" t="s">
        <v>10</v>
      </c>
      <c r="Q860" s="14" t="s">
        <v>15</v>
      </c>
      <c r="R860" s="14" t="s">
        <v>119</v>
      </c>
      <c r="S860" s="14" t="s">
        <v>143</v>
      </c>
    </row>
    <row r="861" spans="1:19" hidden="1" x14ac:dyDescent="0.3">
      <c r="A861" s="11">
        <v>44634.613182870373</v>
      </c>
      <c r="B861" s="11"/>
      <c r="C861" s="15">
        <v>44634</v>
      </c>
      <c r="D861" s="16">
        <v>0.61318287037037034</v>
      </c>
      <c r="E861" s="16"/>
      <c r="F861" s="12">
        <v>122</v>
      </c>
      <c r="G861" s="12">
        <v>102.12</v>
      </c>
      <c r="H861" s="12">
        <v>115.44</v>
      </c>
      <c r="I861" s="12">
        <v>105.44999999999999</v>
      </c>
      <c r="J861" s="12">
        <v>108.78</v>
      </c>
      <c r="K861" s="12">
        <v>101.01</v>
      </c>
      <c r="L861" s="12">
        <v>118.77000000000001</v>
      </c>
      <c r="M861" s="12">
        <v>100</v>
      </c>
      <c r="N861" s="13">
        <v>109.19624999999999</v>
      </c>
      <c r="O861" s="17" t="s">
        <v>138</v>
      </c>
      <c r="P861" s="14" t="s">
        <v>10</v>
      </c>
      <c r="Q861" s="14" t="s">
        <v>15</v>
      </c>
      <c r="R861" s="14" t="s">
        <v>119</v>
      </c>
      <c r="S861" s="14" t="s">
        <v>143</v>
      </c>
    </row>
    <row r="862" spans="1:19" hidden="1" x14ac:dyDescent="0.3">
      <c r="A862" s="11">
        <v>44634.613194444442</v>
      </c>
      <c r="B862" s="11"/>
      <c r="C862" s="15">
        <v>44634</v>
      </c>
      <c r="D862" s="16">
        <v>0.61319444444444449</v>
      </c>
      <c r="E862" s="16"/>
      <c r="F862" s="12">
        <v>81</v>
      </c>
      <c r="G862" s="12">
        <v>82.8</v>
      </c>
      <c r="H862" s="12">
        <v>93.600000000000009</v>
      </c>
      <c r="I862" s="12">
        <v>85.5</v>
      </c>
      <c r="J862" s="12">
        <v>88.2</v>
      </c>
      <c r="K862" s="12">
        <v>90</v>
      </c>
      <c r="L862" s="12">
        <v>96.300000000000011</v>
      </c>
      <c r="M862" s="12">
        <v>87.3</v>
      </c>
      <c r="N862" s="13">
        <v>88.087500000000006</v>
      </c>
      <c r="O862" s="17" t="s">
        <v>138</v>
      </c>
      <c r="P862" s="14" t="s">
        <v>10</v>
      </c>
      <c r="Q862" s="14" t="s">
        <v>15</v>
      </c>
      <c r="R862" s="14" t="s">
        <v>119</v>
      </c>
      <c r="S862" s="14" t="s">
        <v>143</v>
      </c>
    </row>
    <row r="863" spans="1:19" hidden="1" x14ac:dyDescent="0.3">
      <c r="A863" s="11">
        <v>44634.613391203704</v>
      </c>
      <c r="B863" s="11"/>
      <c r="C863" s="15">
        <v>44634</v>
      </c>
      <c r="D863" s="16">
        <v>0.6133912037037037</v>
      </c>
      <c r="E863" s="16"/>
      <c r="F863" s="12">
        <v>91.8</v>
      </c>
      <c r="G863" s="12">
        <v>93.84</v>
      </c>
      <c r="H863" s="12">
        <v>106.08</v>
      </c>
      <c r="I863" s="12">
        <v>96.899999999999991</v>
      </c>
      <c r="J863" s="12">
        <v>99.96</v>
      </c>
      <c r="K863" s="12">
        <v>102</v>
      </c>
      <c r="L863" s="12">
        <v>109.14</v>
      </c>
      <c r="M863" s="12">
        <v>98.94</v>
      </c>
      <c r="N863" s="13">
        <v>99.832499999999982</v>
      </c>
      <c r="O863" s="17" t="s">
        <v>138</v>
      </c>
      <c r="P863" s="14" t="s">
        <v>10</v>
      </c>
      <c r="Q863" s="14" t="s">
        <v>15</v>
      </c>
      <c r="R863" s="14" t="s">
        <v>119</v>
      </c>
      <c r="S863" s="14" t="s">
        <v>143</v>
      </c>
    </row>
    <row r="864" spans="1:19" hidden="1" x14ac:dyDescent="0.3">
      <c r="A864" s="11">
        <v>44634.613877314812</v>
      </c>
      <c r="B864" s="11"/>
      <c r="C864" s="15">
        <v>44634</v>
      </c>
      <c r="D864" s="16">
        <v>0.61387731481481478</v>
      </c>
      <c r="E864" s="16"/>
      <c r="F864" s="12">
        <v>125</v>
      </c>
      <c r="G864" s="12">
        <v>115</v>
      </c>
      <c r="H864" s="12">
        <v>130</v>
      </c>
      <c r="I864" s="12">
        <v>118.75</v>
      </c>
      <c r="J864" s="12">
        <v>122.5</v>
      </c>
      <c r="K864" s="12">
        <v>113.75</v>
      </c>
      <c r="L864" s="12">
        <v>133.75</v>
      </c>
      <c r="M864" s="12">
        <v>121.25</v>
      </c>
      <c r="N864" s="13">
        <v>122.5</v>
      </c>
      <c r="O864" s="17" t="s">
        <v>138</v>
      </c>
      <c r="P864" s="14" t="s">
        <v>10</v>
      </c>
      <c r="Q864" s="14" t="s">
        <v>15</v>
      </c>
      <c r="R864" s="14" t="s">
        <v>18</v>
      </c>
      <c r="S864" s="14" t="s">
        <v>143</v>
      </c>
    </row>
    <row r="865" spans="1:19" hidden="1" x14ac:dyDescent="0.3">
      <c r="A865" s="11">
        <v>44634.614571759259</v>
      </c>
      <c r="B865" s="11"/>
      <c r="C865" s="15">
        <v>44634</v>
      </c>
      <c r="D865" s="16">
        <v>0.61457175925925933</v>
      </c>
      <c r="E865" s="16"/>
      <c r="F865" s="12">
        <v>141</v>
      </c>
      <c r="G865" s="12">
        <v>111.78</v>
      </c>
      <c r="H865" s="12">
        <v>126.36</v>
      </c>
      <c r="I865" s="12">
        <v>115.425</v>
      </c>
      <c r="J865" s="12">
        <v>119.07</v>
      </c>
      <c r="K865" s="12">
        <v>110.565</v>
      </c>
      <c r="L865" s="12">
        <v>130.005</v>
      </c>
      <c r="M865" s="12">
        <v>102</v>
      </c>
      <c r="N865" s="13">
        <v>119.52562500000001</v>
      </c>
      <c r="O865" s="17" t="s">
        <v>138</v>
      </c>
      <c r="P865" s="14" t="s">
        <v>10</v>
      </c>
      <c r="Q865" s="14" t="s">
        <v>15</v>
      </c>
      <c r="R865" s="14" t="s">
        <v>119</v>
      </c>
      <c r="S865" s="14" t="s">
        <v>143</v>
      </c>
    </row>
    <row r="866" spans="1:19" hidden="1" x14ac:dyDescent="0.3">
      <c r="A866" s="11">
        <v>44634.614884259259</v>
      </c>
      <c r="B866" s="11"/>
      <c r="C866" s="15">
        <v>44634</v>
      </c>
      <c r="D866" s="16">
        <v>0.61488425925925927</v>
      </c>
      <c r="E866" s="16"/>
      <c r="F866" s="12">
        <v>94.5</v>
      </c>
      <c r="G866" s="12">
        <v>96.600000000000009</v>
      </c>
      <c r="H866" s="12">
        <v>109.2</v>
      </c>
      <c r="I866" s="12">
        <v>99.75</v>
      </c>
      <c r="J866" s="12">
        <v>102.89999999999999</v>
      </c>
      <c r="K866" s="12">
        <v>95.55</v>
      </c>
      <c r="L866" s="12">
        <v>112.35000000000001</v>
      </c>
      <c r="M866" s="12">
        <v>105</v>
      </c>
      <c r="N866" s="13">
        <v>101.98125</v>
      </c>
      <c r="O866" s="17" t="s">
        <v>138</v>
      </c>
      <c r="P866" s="14" t="s">
        <v>10</v>
      </c>
      <c r="Q866" s="14" t="s">
        <v>15</v>
      </c>
      <c r="R866" s="14" t="s">
        <v>119</v>
      </c>
      <c r="S866" s="14" t="s">
        <v>143</v>
      </c>
    </row>
    <row r="867" spans="1:19" hidden="1" x14ac:dyDescent="0.3">
      <c r="A867" s="11">
        <v>44634.615266203706</v>
      </c>
      <c r="B867" s="11"/>
      <c r="C867" s="15">
        <v>44634</v>
      </c>
      <c r="D867" s="16">
        <v>0.61526620370370366</v>
      </c>
      <c r="E867" s="16"/>
      <c r="F867" s="12">
        <v>153</v>
      </c>
      <c r="G867" s="12">
        <v>120.06</v>
      </c>
      <c r="H867" s="12">
        <v>135.72</v>
      </c>
      <c r="I867" s="12">
        <v>123.97499999999999</v>
      </c>
      <c r="J867" s="12">
        <v>127.89</v>
      </c>
      <c r="K867" s="12">
        <v>118.75500000000001</v>
      </c>
      <c r="L867" s="12">
        <v>139.63500000000002</v>
      </c>
      <c r="M867" s="12">
        <v>108</v>
      </c>
      <c r="N867" s="13">
        <v>128.37937499999998</v>
      </c>
      <c r="O867" s="17" t="s">
        <v>138</v>
      </c>
      <c r="P867" s="14" t="s">
        <v>10</v>
      </c>
      <c r="Q867" s="14" t="s">
        <v>15</v>
      </c>
      <c r="R867" s="14" t="s">
        <v>18</v>
      </c>
      <c r="S867" s="14" t="s">
        <v>143</v>
      </c>
    </row>
    <row r="868" spans="1:19" hidden="1" x14ac:dyDescent="0.3">
      <c r="A868" s="11">
        <v>44634.615277777775</v>
      </c>
      <c r="B868" s="11"/>
      <c r="C868" s="15">
        <v>44634</v>
      </c>
      <c r="D868" s="16">
        <v>0.61527777777777781</v>
      </c>
      <c r="E868" s="16"/>
      <c r="F868" s="12">
        <v>78.3</v>
      </c>
      <c r="G868" s="12">
        <v>80.040000000000006</v>
      </c>
      <c r="H868" s="12">
        <v>90.48</v>
      </c>
      <c r="I868" s="12">
        <v>82.649999999999991</v>
      </c>
      <c r="J868" s="12">
        <v>85.26</v>
      </c>
      <c r="K868" s="12">
        <v>91</v>
      </c>
      <c r="L868" s="12">
        <v>83</v>
      </c>
      <c r="M868" s="12">
        <v>84.39</v>
      </c>
      <c r="N868" s="13">
        <v>84.39</v>
      </c>
      <c r="O868" s="17" t="s">
        <v>138</v>
      </c>
      <c r="P868" s="14" t="s">
        <v>10</v>
      </c>
      <c r="Q868" s="14" t="s">
        <v>15</v>
      </c>
      <c r="R868" s="14" t="s">
        <v>119</v>
      </c>
      <c r="S868" s="14" t="s">
        <v>143</v>
      </c>
    </row>
    <row r="869" spans="1:19" hidden="1" x14ac:dyDescent="0.3">
      <c r="A869" s="11">
        <v>44634.615960648145</v>
      </c>
      <c r="B869" s="11"/>
      <c r="C869" s="15">
        <v>44634</v>
      </c>
      <c r="D869" s="16">
        <v>0.61596064814814822</v>
      </c>
      <c r="E869" s="16"/>
      <c r="F869" s="12">
        <v>157</v>
      </c>
      <c r="G869" s="12">
        <v>123.28</v>
      </c>
      <c r="H869" s="12">
        <v>139.36000000000001</v>
      </c>
      <c r="I869" s="12">
        <v>127.3</v>
      </c>
      <c r="J869" s="12">
        <v>131.32</v>
      </c>
      <c r="K869" s="12">
        <v>121.94</v>
      </c>
      <c r="L869" s="12">
        <v>143.38</v>
      </c>
      <c r="M869" s="12">
        <v>111</v>
      </c>
      <c r="N869" s="13">
        <v>131.82249999999999</v>
      </c>
      <c r="O869" s="17" t="s">
        <v>138</v>
      </c>
      <c r="P869" s="14" t="s">
        <v>10</v>
      </c>
      <c r="Q869" s="14" t="s">
        <v>15</v>
      </c>
      <c r="R869" s="14" t="s">
        <v>18</v>
      </c>
      <c r="S869" s="14" t="s">
        <v>143</v>
      </c>
    </row>
    <row r="870" spans="1:19" hidden="1" x14ac:dyDescent="0.3">
      <c r="A870" s="11">
        <v>44634.616655092592</v>
      </c>
      <c r="B870" s="11"/>
      <c r="C870" s="15">
        <v>44634</v>
      </c>
      <c r="D870" s="16">
        <v>0.61665509259259255</v>
      </c>
      <c r="E870" s="16"/>
      <c r="F870" s="12">
        <v>116</v>
      </c>
      <c r="G870" s="12">
        <v>109.02000000000001</v>
      </c>
      <c r="H870" s="12">
        <v>123.24000000000001</v>
      </c>
      <c r="I870" s="12">
        <v>112.57499999999999</v>
      </c>
      <c r="J870" s="12">
        <v>116.13</v>
      </c>
      <c r="K870" s="12">
        <v>107.83500000000001</v>
      </c>
      <c r="L870" s="12">
        <v>126.795</v>
      </c>
      <c r="M870" s="12">
        <v>121</v>
      </c>
      <c r="N870" s="13">
        <v>116.57437499999999</v>
      </c>
      <c r="O870" s="17" t="s">
        <v>138</v>
      </c>
      <c r="P870" s="14" t="s">
        <v>10</v>
      </c>
      <c r="Q870" s="14" t="s">
        <v>15</v>
      </c>
      <c r="R870" s="14" t="s">
        <v>119</v>
      </c>
      <c r="S870" s="14" t="s">
        <v>143</v>
      </c>
    </row>
    <row r="871" spans="1:19" hidden="1" x14ac:dyDescent="0.3">
      <c r="A871" s="11">
        <v>44634.617349537039</v>
      </c>
      <c r="B871" s="11"/>
      <c r="C871" s="15">
        <v>44634</v>
      </c>
      <c r="D871" s="16">
        <v>0.6173495370370371</v>
      </c>
      <c r="E871" s="16"/>
      <c r="F871" s="12">
        <v>112</v>
      </c>
      <c r="G871" s="12">
        <v>108.10000000000001</v>
      </c>
      <c r="H871" s="12">
        <v>122.2</v>
      </c>
      <c r="I871" s="12">
        <v>111.625</v>
      </c>
      <c r="J871" s="12">
        <v>115.14999999999999</v>
      </c>
      <c r="K871" s="12">
        <v>106.925</v>
      </c>
      <c r="L871" s="12">
        <v>125.72500000000001</v>
      </c>
      <c r="M871" s="12">
        <v>123</v>
      </c>
      <c r="N871" s="13">
        <v>115.590625</v>
      </c>
      <c r="O871" s="17" t="s">
        <v>138</v>
      </c>
      <c r="P871" s="14" t="s">
        <v>10</v>
      </c>
      <c r="Q871" s="14" t="s">
        <v>15</v>
      </c>
      <c r="R871" s="14" t="s">
        <v>119</v>
      </c>
      <c r="S871" s="14" t="s">
        <v>143</v>
      </c>
    </row>
    <row r="872" spans="1:19" hidden="1" x14ac:dyDescent="0.3">
      <c r="A872" s="11">
        <v>44634.617372685185</v>
      </c>
      <c r="B872" s="11"/>
      <c r="C872" s="15">
        <v>44634</v>
      </c>
      <c r="D872" s="16">
        <v>0.61737268518518518</v>
      </c>
      <c r="E872" s="16"/>
      <c r="F872" s="12">
        <v>103.5</v>
      </c>
      <c r="G872" s="12">
        <v>105.80000000000001</v>
      </c>
      <c r="H872" s="12">
        <v>119.60000000000001</v>
      </c>
      <c r="I872" s="12">
        <v>109.25</v>
      </c>
      <c r="J872" s="12">
        <v>112.7</v>
      </c>
      <c r="K872" s="12">
        <v>104.65</v>
      </c>
      <c r="L872" s="12">
        <v>123.05000000000001</v>
      </c>
      <c r="M872" s="12">
        <v>115</v>
      </c>
      <c r="N872" s="13">
        <v>111.69374999999999</v>
      </c>
      <c r="O872" s="17" t="s">
        <v>138</v>
      </c>
      <c r="P872" s="14" t="s">
        <v>10</v>
      </c>
      <c r="Q872" s="14" t="s">
        <v>15</v>
      </c>
      <c r="R872" s="14" t="s">
        <v>119</v>
      </c>
      <c r="S872" s="14" t="s">
        <v>143</v>
      </c>
    </row>
    <row r="873" spans="1:19" hidden="1" x14ac:dyDescent="0.3">
      <c r="A873" s="11">
        <v>44634.617685185185</v>
      </c>
      <c r="B873" s="11"/>
      <c r="C873" s="15">
        <v>44634</v>
      </c>
      <c r="D873" s="16">
        <v>0.61768518518518511</v>
      </c>
      <c r="E873" s="16"/>
      <c r="F873" s="12">
        <v>100.8</v>
      </c>
      <c r="G873" s="12">
        <v>103.04</v>
      </c>
      <c r="H873" s="12">
        <v>116.48</v>
      </c>
      <c r="I873" s="12">
        <v>106.39999999999999</v>
      </c>
      <c r="J873" s="12">
        <v>109.75999999999999</v>
      </c>
      <c r="K873" s="12">
        <v>101.92</v>
      </c>
      <c r="L873" s="12">
        <v>119.84</v>
      </c>
      <c r="M873" s="12">
        <v>112</v>
      </c>
      <c r="N873" s="13">
        <v>108.78</v>
      </c>
      <c r="O873" s="17" t="s">
        <v>138</v>
      </c>
      <c r="P873" s="14" t="s">
        <v>10</v>
      </c>
      <c r="Q873" s="14" t="s">
        <v>15</v>
      </c>
      <c r="R873" s="14" t="s">
        <v>119</v>
      </c>
      <c r="S873" s="14" t="s">
        <v>143</v>
      </c>
    </row>
    <row r="874" spans="1:19" hidden="1" x14ac:dyDescent="0.3">
      <c r="A874" s="11">
        <v>44634.617835648147</v>
      </c>
      <c r="B874" s="11"/>
      <c r="C874" s="15">
        <v>44634</v>
      </c>
      <c r="D874" s="16">
        <v>0.61783564814814818</v>
      </c>
      <c r="E874" s="16"/>
      <c r="F874" s="12">
        <v>100.8</v>
      </c>
      <c r="G874" s="12">
        <v>103.04</v>
      </c>
      <c r="H874" s="12">
        <v>116.48</v>
      </c>
      <c r="I874" s="12">
        <v>106.39999999999999</v>
      </c>
      <c r="J874" s="12">
        <v>109.75999999999999</v>
      </c>
      <c r="K874" s="12">
        <v>101.92</v>
      </c>
      <c r="L874" s="12">
        <v>119.84</v>
      </c>
      <c r="M874" s="12">
        <v>112</v>
      </c>
      <c r="N874" s="13">
        <v>108.78</v>
      </c>
      <c r="O874" s="17" t="s">
        <v>138</v>
      </c>
      <c r="P874" s="14" t="s">
        <v>10</v>
      </c>
      <c r="Q874" s="14" t="s">
        <v>15</v>
      </c>
      <c r="R874" s="14" t="s">
        <v>119</v>
      </c>
      <c r="S874" s="14" t="s">
        <v>143</v>
      </c>
    </row>
    <row r="875" spans="1:19" hidden="1" x14ac:dyDescent="0.3">
      <c r="A875" s="11">
        <v>44634.617847222224</v>
      </c>
      <c r="B875" s="11"/>
      <c r="C875" s="15">
        <v>44634</v>
      </c>
      <c r="D875" s="16">
        <v>0.61784722222222221</v>
      </c>
      <c r="E875" s="16"/>
      <c r="F875" s="12">
        <v>69.3</v>
      </c>
      <c r="G875" s="12">
        <v>70.84</v>
      </c>
      <c r="H875" s="12">
        <v>80.08</v>
      </c>
      <c r="I875" s="12">
        <v>73.149999999999991</v>
      </c>
      <c r="J875" s="12">
        <v>75.459999999999994</v>
      </c>
      <c r="K875" s="12">
        <v>77</v>
      </c>
      <c r="L875" s="12">
        <v>82.39</v>
      </c>
      <c r="M875" s="12">
        <v>74.69</v>
      </c>
      <c r="N875" s="13">
        <v>75.363749999999982</v>
      </c>
      <c r="O875" s="17" t="s">
        <v>138</v>
      </c>
      <c r="P875" s="14" t="s">
        <v>10</v>
      </c>
      <c r="Q875" s="14" t="s">
        <v>15</v>
      </c>
      <c r="R875" s="14" t="s">
        <v>119</v>
      </c>
      <c r="S875" s="14" t="s">
        <v>143</v>
      </c>
    </row>
    <row r="876" spans="1:19" hidden="1" x14ac:dyDescent="0.3">
      <c r="A876" s="11">
        <v>44634.618043981478</v>
      </c>
      <c r="B876" s="11"/>
      <c r="C876" s="15">
        <v>44634</v>
      </c>
      <c r="D876" s="16">
        <v>0.61804398148148143</v>
      </c>
      <c r="E876" s="16"/>
      <c r="F876" s="12">
        <v>111</v>
      </c>
      <c r="G876" s="12">
        <v>102.12</v>
      </c>
      <c r="H876" s="12">
        <v>115.44</v>
      </c>
      <c r="I876" s="12">
        <v>105.44999999999999</v>
      </c>
      <c r="J876" s="12">
        <v>108.78</v>
      </c>
      <c r="K876" s="12">
        <v>101.01</v>
      </c>
      <c r="L876" s="12">
        <v>118.77000000000001</v>
      </c>
      <c r="M876" s="12">
        <v>107.67</v>
      </c>
      <c r="N876" s="13">
        <v>108.77999999999999</v>
      </c>
      <c r="O876" s="17" t="s">
        <v>138</v>
      </c>
      <c r="P876" s="14" t="s">
        <v>10</v>
      </c>
      <c r="Q876" s="14" t="s">
        <v>15</v>
      </c>
      <c r="R876" s="14" t="s">
        <v>119</v>
      </c>
      <c r="S876" s="14" t="s">
        <v>143</v>
      </c>
    </row>
    <row r="877" spans="1:19" hidden="1" x14ac:dyDescent="0.3">
      <c r="A877" s="11">
        <v>44634.618738425925</v>
      </c>
      <c r="B877" s="11"/>
      <c r="C877" s="15">
        <v>44634</v>
      </c>
      <c r="D877" s="16">
        <v>0.61873842592592598</v>
      </c>
      <c r="E877" s="16"/>
      <c r="F877" s="12">
        <v>113</v>
      </c>
      <c r="G877" s="12">
        <v>103.96000000000001</v>
      </c>
      <c r="H877" s="12">
        <v>117.52000000000001</v>
      </c>
      <c r="I877" s="12">
        <v>107.35</v>
      </c>
      <c r="J877" s="12">
        <v>110.74</v>
      </c>
      <c r="K877" s="12">
        <v>102.83</v>
      </c>
      <c r="L877" s="12">
        <v>120.91000000000001</v>
      </c>
      <c r="M877" s="12">
        <v>109.61</v>
      </c>
      <c r="N877" s="13">
        <v>110.74000000000001</v>
      </c>
      <c r="O877" s="17" t="s">
        <v>138</v>
      </c>
      <c r="P877" s="14" t="s">
        <v>10</v>
      </c>
      <c r="Q877" s="14" t="s">
        <v>15</v>
      </c>
      <c r="R877" s="14" t="s">
        <v>119</v>
      </c>
      <c r="S877" s="14" t="s">
        <v>143</v>
      </c>
    </row>
    <row r="878" spans="1:19" hidden="1" x14ac:dyDescent="0.3">
      <c r="A878" s="11">
        <v>44634.618750000001</v>
      </c>
      <c r="B878" s="11"/>
      <c r="C878" s="15">
        <v>44634</v>
      </c>
      <c r="D878" s="16">
        <v>0.61875000000000002</v>
      </c>
      <c r="E878" s="16"/>
      <c r="F878" s="12">
        <v>83.7</v>
      </c>
      <c r="G878" s="12">
        <v>85.56</v>
      </c>
      <c r="H878" s="12">
        <v>96.72</v>
      </c>
      <c r="I878" s="12">
        <v>88.35</v>
      </c>
      <c r="J878" s="12">
        <v>91.14</v>
      </c>
      <c r="K878" s="12">
        <v>105</v>
      </c>
      <c r="L878" s="12">
        <v>81</v>
      </c>
      <c r="M878" s="12">
        <v>90.21</v>
      </c>
      <c r="N878" s="13">
        <v>90.210000000000008</v>
      </c>
      <c r="O878" s="17" t="s">
        <v>138</v>
      </c>
      <c r="P878" s="14" t="s">
        <v>10</v>
      </c>
      <c r="Q878" s="14" t="s">
        <v>15</v>
      </c>
      <c r="R878" s="14" t="s">
        <v>119</v>
      </c>
      <c r="S878" s="14" t="s">
        <v>143</v>
      </c>
    </row>
    <row r="879" spans="1:19" hidden="1" x14ac:dyDescent="0.3">
      <c r="A879" s="11">
        <v>44634.619432870371</v>
      </c>
      <c r="B879" s="11"/>
      <c r="C879" s="15">
        <v>44634</v>
      </c>
      <c r="D879" s="16">
        <v>0.61943287037037031</v>
      </c>
      <c r="E879" s="16"/>
      <c r="F879" s="12">
        <v>109</v>
      </c>
      <c r="G879" s="12">
        <v>100.28</v>
      </c>
      <c r="H879" s="12">
        <v>113.36</v>
      </c>
      <c r="I879" s="12">
        <v>103.55</v>
      </c>
      <c r="J879" s="12">
        <v>106.82</v>
      </c>
      <c r="K879" s="12">
        <v>99.19</v>
      </c>
      <c r="L879" s="12">
        <v>116.63000000000001</v>
      </c>
      <c r="M879" s="12">
        <v>105.73</v>
      </c>
      <c r="N879" s="13">
        <v>106.82000000000001</v>
      </c>
      <c r="O879" s="17" t="s">
        <v>138</v>
      </c>
      <c r="P879" s="14" t="s">
        <v>10</v>
      </c>
      <c r="Q879" s="14" t="s">
        <v>15</v>
      </c>
      <c r="R879" s="14" t="s">
        <v>119</v>
      </c>
      <c r="S879" s="14" t="s">
        <v>143</v>
      </c>
    </row>
    <row r="880" spans="1:19" hidden="1" x14ac:dyDescent="0.3">
      <c r="A880" s="11">
        <v>44634.619942129626</v>
      </c>
      <c r="B880" s="11"/>
      <c r="C880" s="15">
        <v>44634</v>
      </c>
      <c r="D880" s="16">
        <v>0.61994212962962958</v>
      </c>
      <c r="E880" s="16"/>
      <c r="F880" s="12">
        <v>73.8</v>
      </c>
      <c r="G880" s="12">
        <v>75.44</v>
      </c>
      <c r="H880" s="12">
        <v>85.28</v>
      </c>
      <c r="I880" s="12">
        <v>77.899999999999991</v>
      </c>
      <c r="J880" s="12">
        <v>80.36</v>
      </c>
      <c r="K880" s="12">
        <v>74.62</v>
      </c>
      <c r="L880" s="12">
        <v>82</v>
      </c>
      <c r="M880" s="12">
        <v>79.539999999999992</v>
      </c>
      <c r="N880" s="13">
        <v>78.617500000000007</v>
      </c>
      <c r="O880" s="17" t="s">
        <v>138</v>
      </c>
      <c r="P880" s="14" t="s">
        <v>10</v>
      </c>
      <c r="Q880" s="14" t="s">
        <v>15</v>
      </c>
      <c r="R880" s="14" t="s">
        <v>119</v>
      </c>
      <c r="S880" s="14" t="s">
        <v>143</v>
      </c>
    </row>
    <row r="881" spans="1:19" hidden="1" x14ac:dyDescent="0.3">
      <c r="A881" s="11">
        <v>44634.620127314818</v>
      </c>
      <c r="B881" s="11"/>
      <c r="C881" s="15">
        <v>44634</v>
      </c>
      <c r="D881" s="16">
        <v>0.62012731481481487</v>
      </c>
      <c r="E881" s="16"/>
      <c r="F881" s="12">
        <v>110</v>
      </c>
      <c r="G881" s="12">
        <v>101.2</v>
      </c>
      <c r="H881" s="12">
        <v>114.4</v>
      </c>
      <c r="I881" s="12">
        <v>104.5</v>
      </c>
      <c r="J881" s="12">
        <v>107.8</v>
      </c>
      <c r="K881" s="12">
        <v>100.10000000000001</v>
      </c>
      <c r="L881" s="12">
        <v>117.7</v>
      </c>
      <c r="M881" s="12">
        <v>106.7</v>
      </c>
      <c r="N881" s="13">
        <v>107.80000000000001</v>
      </c>
      <c r="O881" s="17" t="s">
        <v>138</v>
      </c>
      <c r="P881" s="14" t="s">
        <v>10</v>
      </c>
      <c r="Q881" s="14" t="s">
        <v>15</v>
      </c>
      <c r="R881" s="14" t="s">
        <v>119</v>
      </c>
      <c r="S881" s="14" t="s">
        <v>143</v>
      </c>
    </row>
    <row r="882" spans="1:19" hidden="1" x14ac:dyDescent="0.3">
      <c r="A882" s="11">
        <v>44634.620821759258</v>
      </c>
      <c r="B882" s="11"/>
      <c r="C882" s="15">
        <v>44634</v>
      </c>
      <c r="D882" s="16">
        <v>0.6208217592592592</v>
      </c>
      <c r="E882" s="16"/>
      <c r="F882" s="12">
        <v>110</v>
      </c>
      <c r="G882" s="12">
        <v>101.2</v>
      </c>
      <c r="H882" s="12">
        <v>114.4</v>
      </c>
      <c r="I882" s="12">
        <v>104.5</v>
      </c>
      <c r="J882" s="12">
        <v>107.8</v>
      </c>
      <c r="K882" s="12">
        <v>100.10000000000001</v>
      </c>
      <c r="L882" s="12">
        <v>117.7</v>
      </c>
      <c r="M882" s="12">
        <v>106.7</v>
      </c>
      <c r="N882" s="13">
        <v>107.80000000000001</v>
      </c>
      <c r="O882" s="17" t="s">
        <v>138</v>
      </c>
      <c r="P882" s="14" t="s">
        <v>10</v>
      </c>
      <c r="Q882" s="14" t="s">
        <v>15</v>
      </c>
      <c r="R882" s="14" t="s">
        <v>119</v>
      </c>
      <c r="S882" s="14" t="s">
        <v>143</v>
      </c>
    </row>
    <row r="883" spans="1:19" hidden="1" x14ac:dyDescent="0.3">
      <c r="A883" s="11">
        <v>44634.621469907404</v>
      </c>
      <c r="B883" s="11"/>
      <c r="C883" s="15">
        <v>44634</v>
      </c>
      <c r="D883" s="16">
        <v>0.62146990740740737</v>
      </c>
      <c r="E883" s="16"/>
      <c r="F883" s="12">
        <v>72</v>
      </c>
      <c r="G883" s="12">
        <v>73.600000000000009</v>
      </c>
      <c r="H883" s="12">
        <v>83.2</v>
      </c>
      <c r="I883" s="12">
        <v>76</v>
      </c>
      <c r="J883" s="12">
        <v>78.400000000000006</v>
      </c>
      <c r="K883" s="12">
        <v>80</v>
      </c>
      <c r="L883" s="12">
        <v>85.600000000000009</v>
      </c>
      <c r="M883" s="12">
        <v>77.599999999999994</v>
      </c>
      <c r="N883" s="13">
        <v>78.300000000000011</v>
      </c>
      <c r="O883" s="17" t="s">
        <v>138</v>
      </c>
      <c r="P883" s="14" t="s">
        <v>10</v>
      </c>
      <c r="Q883" s="14" t="s">
        <v>15</v>
      </c>
      <c r="R883" s="14" t="s">
        <v>119</v>
      </c>
      <c r="S883" s="14" t="s">
        <v>143</v>
      </c>
    </row>
    <row r="884" spans="1:19" hidden="1" x14ac:dyDescent="0.3">
      <c r="A884" s="11">
        <v>44634.621516203704</v>
      </c>
      <c r="B884" s="11"/>
      <c r="C884" s="15">
        <v>44634</v>
      </c>
      <c r="D884" s="16">
        <v>0.62151620370370375</v>
      </c>
      <c r="E884" s="16"/>
      <c r="F884" s="12">
        <v>109</v>
      </c>
      <c r="G884" s="12">
        <v>100.28</v>
      </c>
      <c r="H884" s="12">
        <v>113.36</v>
      </c>
      <c r="I884" s="12">
        <v>103.55</v>
      </c>
      <c r="J884" s="12">
        <v>106.82</v>
      </c>
      <c r="K884" s="12">
        <v>99.19</v>
      </c>
      <c r="L884" s="12">
        <v>116.63000000000001</v>
      </c>
      <c r="M884" s="12">
        <v>105.73</v>
      </c>
      <c r="N884" s="13">
        <v>106.82000000000001</v>
      </c>
      <c r="O884" s="17" t="s">
        <v>138</v>
      </c>
      <c r="P884" s="14" t="s">
        <v>10</v>
      </c>
      <c r="Q884" s="14" t="s">
        <v>15</v>
      </c>
      <c r="R884" s="14" t="s">
        <v>119</v>
      </c>
      <c r="S884" s="14" t="s">
        <v>143</v>
      </c>
    </row>
    <row r="885" spans="1:19" hidden="1" x14ac:dyDescent="0.3">
      <c r="A885" s="11">
        <v>44634.621701388889</v>
      </c>
      <c r="B885" s="11"/>
      <c r="C885" s="15">
        <v>44634</v>
      </c>
      <c r="D885" s="16">
        <v>0.62170138888888882</v>
      </c>
      <c r="E885" s="16"/>
      <c r="F885" s="12">
        <v>77.400000000000006</v>
      </c>
      <c r="G885" s="12">
        <v>79.12</v>
      </c>
      <c r="H885" s="12">
        <v>89.44</v>
      </c>
      <c r="I885" s="12">
        <v>81.7</v>
      </c>
      <c r="J885" s="12">
        <v>84.28</v>
      </c>
      <c r="K885" s="12">
        <v>86</v>
      </c>
      <c r="L885" s="12">
        <v>92.02000000000001</v>
      </c>
      <c r="M885" s="12">
        <v>83.42</v>
      </c>
      <c r="N885" s="13">
        <v>84.172499999999999</v>
      </c>
      <c r="O885" s="17" t="s">
        <v>138</v>
      </c>
      <c r="P885" s="14" t="s">
        <v>10</v>
      </c>
      <c r="Q885" s="14" t="s">
        <v>15</v>
      </c>
      <c r="R885" s="14" t="s">
        <v>119</v>
      </c>
      <c r="S885" s="14" t="s">
        <v>143</v>
      </c>
    </row>
    <row r="886" spans="1:19" hidden="1" x14ac:dyDescent="0.3">
      <c r="A886" s="11">
        <v>44634.621724537035</v>
      </c>
      <c r="B886" s="11"/>
      <c r="C886" s="15">
        <v>44634</v>
      </c>
      <c r="D886" s="16">
        <v>0.62172453703703701</v>
      </c>
      <c r="E886" s="16"/>
      <c r="F886" s="12">
        <v>76.5</v>
      </c>
      <c r="G886" s="12">
        <v>78.2</v>
      </c>
      <c r="H886" s="12">
        <v>88.4</v>
      </c>
      <c r="I886" s="12">
        <v>80.75</v>
      </c>
      <c r="J886" s="12">
        <v>83.3</v>
      </c>
      <c r="K886" s="12">
        <v>77.350000000000009</v>
      </c>
      <c r="L886" s="12">
        <v>85</v>
      </c>
      <c r="M886" s="12">
        <v>82.45</v>
      </c>
      <c r="N886" s="13">
        <v>81.493750000000006</v>
      </c>
      <c r="O886" s="17" t="s">
        <v>138</v>
      </c>
      <c r="P886" s="14" t="s">
        <v>10</v>
      </c>
      <c r="Q886" s="14" t="s">
        <v>15</v>
      </c>
      <c r="R886" s="14" t="s">
        <v>119</v>
      </c>
      <c r="S886" s="14" t="s">
        <v>143</v>
      </c>
    </row>
    <row r="887" spans="1:19" hidden="1" x14ac:dyDescent="0.3">
      <c r="A887" s="11">
        <v>44634.622210648151</v>
      </c>
      <c r="B887" s="11"/>
      <c r="C887" s="15">
        <v>44634</v>
      </c>
      <c r="D887" s="16">
        <v>0.62221064814814808</v>
      </c>
      <c r="E887" s="16"/>
      <c r="F887" s="12">
        <v>108</v>
      </c>
      <c r="G887" s="12">
        <v>99.36</v>
      </c>
      <c r="H887" s="12">
        <v>112.32000000000001</v>
      </c>
      <c r="I887" s="12">
        <v>102.6</v>
      </c>
      <c r="J887" s="12">
        <v>105.84</v>
      </c>
      <c r="K887" s="12">
        <v>98.28</v>
      </c>
      <c r="L887" s="12">
        <v>115.56</v>
      </c>
      <c r="M887" s="12">
        <v>104.75999999999999</v>
      </c>
      <c r="N887" s="13">
        <v>105.84</v>
      </c>
      <c r="O887" s="17" t="s">
        <v>138</v>
      </c>
      <c r="P887" s="14" t="s">
        <v>10</v>
      </c>
      <c r="Q887" s="14" t="s">
        <v>15</v>
      </c>
      <c r="R887" s="14" t="s">
        <v>119</v>
      </c>
      <c r="S887" s="14" t="s">
        <v>143</v>
      </c>
    </row>
    <row r="888" spans="1:19" hidden="1" x14ac:dyDescent="0.3">
      <c r="A888" s="11">
        <v>44634.62222222222</v>
      </c>
      <c r="B888" s="11"/>
      <c r="C888" s="15">
        <v>44634</v>
      </c>
      <c r="D888" s="16">
        <v>0.62222222222222223</v>
      </c>
      <c r="E888" s="16"/>
      <c r="F888" s="12">
        <v>79.2</v>
      </c>
      <c r="G888" s="12">
        <v>80.960000000000008</v>
      </c>
      <c r="H888" s="12">
        <v>91.52000000000001</v>
      </c>
      <c r="I888" s="12">
        <v>83.6</v>
      </c>
      <c r="J888" s="12">
        <v>86.24</v>
      </c>
      <c r="K888" s="12">
        <v>88</v>
      </c>
      <c r="L888" s="12">
        <v>88</v>
      </c>
      <c r="M888" s="12">
        <v>85.36</v>
      </c>
      <c r="N888" s="13">
        <v>85.36</v>
      </c>
      <c r="O888" s="17" t="s">
        <v>138</v>
      </c>
      <c r="P888" s="14" t="s">
        <v>10</v>
      </c>
      <c r="Q888" s="14" t="s">
        <v>15</v>
      </c>
      <c r="R888" s="14" t="s">
        <v>119</v>
      </c>
      <c r="S888" s="14" t="s">
        <v>143</v>
      </c>
    </row>
    <row r="889" spans="1:19" hidden="1" x14ac:dyDescent="0.3">
      <c r="A889" s="11">
        <v>44634.62290509259</v>
      </c>
      <c r="B889" s="11"/>
      <c r="C889" s="15">
        <v>44634</v>
      </c>
      <c r="D889" s="16">
        <v>0.62290509259259264</v>
      </c>
      <c r="E889" s="16"/>
      <c r="F889" s="12">
        <v>110</v>
      </c>
      <c r="G889" s="12">
        <v>101.2</v>
      </c>
      <c r="H889" s="12">
        <v>114.4</v>
      </c>
      <c r="I889" s="12">
        <v>104.5</v>
      </c>
      <c r="J889" s="12">
        <v>107.8</v>
      </c>
      <c r="K889" s="12">
        <v>100.10000000000001</v>
      </c>
      <c r="L889" s="12">
        <v>117.7</v>
      </c>
      <c r="M889" s="12">
        <v>106.7</v>
      </c>
      <c r="N889" s="13">
        <v>107.80000000000001</v>
      </c>
      <c r="O889" s="17" t="s">
        <v>138</v>
      </c>
      <c r="P889" s="14" t="s">
        <v>10</v>
      </c>
      <c r="Q889" s="14" t="s">
        <v>15</v>
      </c>
      <c r="R889" s="14" t="s">
        <v>119</v>
      </c>
      <c r="S889" s="14" t="s">
        <v>143</v>
      </c>
    </row>
    <row r="890" spans="1:19" hidden="1" x14ac:dyDescent="0.3">
      <c r="A890" s="11">
        <v>44634.623217592591</v>
      </c>
      <c r="B890" s="11"/>
      <c r="C890" s="15">
        <v>44634</v>
      </c>
      <c r="D890" s="16">
        <v>0.62321759259259257</v>
      </c>
      <c r="E890" s="16"/>
      <c r="F890" s="12">
        <v>73.8</v>
      </c>
      <c r="G890" s="12">
        <v>75.44</v>
      </c>
      <c r="H890" s="12">
        <v>85.28</v>
      </c>
      <c r="I890" s="12">
        <v>77.899999999999991</v>
      </c>
      <c r="J890" s="12">
        <v>80.36</v>
      </c>
      <c r="K890" s="12">
        <v>82</v>
      </c>
      <c r="L890" s="12">
        <v>87.740000000000009</v>
      </c>
      <c r="M890" s="12">
        <v>79.539999999999992</v>
      </c>
      <c r="N890" s="13">
        <v>80.257499999999993</v>
      </c>
      <c r="O890" s="17" t="s">
        <v>138</v>
      </c>
      <c r="P890" s="14" t="s">
        <v>10</v>
      </c>
      <c r="Q890" s="14" t="s">
        <v>15</v>
      </c>
      <c r="R890" s="14" t="s">
        <v>119</v>
      </c>
      <c r="S890" s="14" t="s">
        <v>143</v>
      </c>
    </row>
    <row r="891" spans="1:19" hidden="1" x14ac:dyDescent="0.3">
      <c r="A891" s="11">
        <v>44634.623599537037</v>
      </c>
      <c r="B891" s="11"/>
      <c r="C891" s="15">
        <v>44634</v>
      </c>
      <c r="D891" s="16">
        <v>0.62359953703703697</v>
      </c>
      <c r="E891" s="16"/>
      <c r="F891" s="12">
        <v>107</v>
      </c>
      <c r="G891" s="12">
        <v>98.44</v>
      </c>
      <c r="H891" s="12">
        <v>111.28</v>
      </c>
      <c r="I891" s="12">
        <v>101.64999999999999</v>
      </c>
      <c r="J891" s="12">
        <v>104.86</v>
      </c>
      <c r="K891" s="12">
        <v>97.37</v>
      </c>
      <c r="L891" s="12">
        <v>114.49000000000001</v>
      </c>
      <c r="M891" s="12">
        <v>103.78999999999999</v>
      </c>
      <c r="N891" s="13">
        <v>104.86</v>
      </c>
      <c r="O891" s="17" t="s">
        <v>138</v>
      </c>
      <c r="P891" s="14" t="s">
        <v>10</v>
      </c>
      <c r="Q891" s="14" t="s">
        <v>15</v>
      </c>
      <c r="R891" s="14" t="s">
        <v>119</v>
      </c>
      <c r="S891" s="14" t="s">
        <v>143</v>
      </c>
    </row>
    <row r="892" spans="1:19" hidden="1" x14ac:dyDescent="0.3">
      <c r="A892" s="11">
        <v>44634.624293981484</v>
      </c>
      <c r="B892" s="11"/>
      <c r="C892" s="15">
        <v>44634</v>
      </c>
      <c r="D892" s="16">
        <v>0.62429398148148152</v>
      </c>
      <c r="E892" s="16"/>
      <c r="F892" s="12">
        <v>106</v>
      </c>
      <c r="G892" s="12">
        <v>97.52000000000001</v>
      </c>
      <c r="H892" s="12">
        <v>110.24000000000001</v>
      </c>
      <c r="I892" s="12">
        <v>100.69999999999999</v>
      </c>
      <c r="J892" s="12">
        <v>103.88</v>
      </c>
      <c r="K892" s="12">
        <v>96.460000000000008</v>
      </c>
      <c r="L892" s="12">
        <v>113.42</v>
      </c>
      <c r="M892" s="12">
        <v>102.82</v>
      </c>
      <c r="N892" s="13">
        <v>103.88</v>
      </c>
      <c r="O892" s="17" t="s">
        <v>138</v>
      </c>
      <c r="P892" s="14" t="s">
        <v>10</v>
      </c>
      <c r="Q892" s="14" t="s">
        <v>15</v>
      </c>
      <c r="R892" s="14" t="s">
        <v>119</v>
      </c>
      <c r="S892" s="14" t="s">
        <v>143</v>
      </c>
    </row>
    <row r="893" spans="1:19" hidden="1" x14ac:dyDescent="0.3">
      <c r="A893" s="11">
        <v>44634.624479166669</v>
      </c>
      <c r="B893" s="11"/>
      <c r="C893" s="15">
        <v>44634</v>
      </c>
      <c r="D893" s="16">
        <v>0.6244791666666667</v>
      </c>
      <c r="E893" s="16"/>
      <c r="F893" s="12">
        <v>73.8</v>
      </c>
      <c r="G893" s="12">
        <v>75.44</v>
      </c>
      <c r="H893" s="12">
        <v>85.28</v>
      </c>
      <c r="I893" s="12">
        <v>77.899999999999991</v>
      </c>
      <c r="J893" s="12">
        <v>80.36</v>
      </c>
      <c r="K893" s="12">
        <v>74.62</v>
      </c>
      <c r="L893" s="12">
        <v>87.740000000000009</v>
      </c>
      <c r="M893" s="12">
        <v>82</v>
      </c>
      <c r="N893" s="13">
        <v>79.642500000000013</v>
      </c>
      <c r="O893" s="17" t="s">
        <v>138</v>
      </c>
      <c r="P893" s="14" t="s">
        <v>10</v>
      </c>
      <c r="Q893" s="14" t="s">
        <v>15</v>
      </c>
      <c r="R893" s="14" t="s">
        <v>119</v>
      </c>
      <c r="S893" s="14" t="s">
        <v>143</v>
      </c>
    </row>
    <row r="894" spans="1:19" hidden="1" x14ac:dyDescent="0.3">
      <c r="A894" s="11">
        <v>44634.624814814815</v>
      </c>
      <c r="B894" s="11"/>
      <c r="C894" s="15">
        <v>44634</v>
      </c>
      <c r="D894" s="16">
        <v>0.62481481481481482</v>
      </c>
      <c r="E894" s="16"/>
      <c r="F894" s="12">
        <v>72.900000000000006</v>
      </c>
      <c r="G894" s="12">
        <v>74.52000000000001</v>
      </c>
      <c r="H894" s="12">
        <v>84.240000000000009</v>
      </c>
      <c r="I894" s="12">
        <v>76.95</v>
      </c>
      <c r="J894" s="12">
        <v>79.38</v>
      </c>
      <c r="K894" s="12">
        <v>73.710000000000008</v>
      </c>
      <c r="L894" s="12">
        <v>81</v>
      </c>
      <c r="M894" s="12">
        <v>78.569999999999993</v>
      </c>
      <c r="N894" s="13">
        <v>77.658749999999998</v>
      </c>
      <c r="O894" s="17" t="s">
        <v>138</v>
      </c>
      <c r="P894" s="14" t="s">
        <v>10</v>
      </c>
      <c r="Q894" s="14" t="s">
        <v>15</v>
      </c>
      <c r="R894" s="14" t="s">
        <v>119</v>
      </c>
      <c r="S894" s="14" t="s">
        <v>143</v>
      </c>
    </row>
    <row r="895" spans="1:19" hidden="1" x14ac:dyDescent="0.3">
      <c r="A895" s="11">
        <v>44634.624861111108</v>
      </c>
      <c r="B895" s="11"/>
      <c r="C895" s="15">
        <v>44634</v>
      </c>
      <c r="D895" s="16">
        <v>0.62486111111111109</v>
      </c>
      <c r="E895" s="16"/>
      <c r="F895" s="12">
        <v>81</v>
      </c>
      <c r="G895" s="12">
        <v>82.8</v>
      </c>
      <c r="H895" s="12">
        <v>93.600000000000009</v>
      </c>
      <c r="I895" s="12">
        <v>85.5</v>
      </c>
      <c r="J895" s="12">
        <v>88.2</v>
      </c>
      <c r="K895" s="12">
        <v>81.900000000000006</v>
      </c>
      <c r="L895" s="12">
        <v>96.300000000000011</v>
      </c>
      <c r="M895" s="12">
        <v>90</v>
      </c>
      <c r="N895" s="13">
        <v>87.412499999999994</v>
      </c>
      <c r="O895" s="17" t="s">
        <v>138</v>
      </c>
      <c r="P895" s="14" t="s">
        <v>10</v>
      </c>
      <c r="Q895" s="14" t="s">
        <v>15</v>
      </c>
      <c r="R895" s="14" t="s">
        <v>119</v>
      </c>
      <c r="S895" s="14" t="s">
        <v>143</v>
      </c>
    </row>
    <row r="896" spans="1:19" hidden="1" x14ac:dyDescent="0.3">
      <c r="A896" s="11">
        <v>44634.6249537037</v>
      </c>
      <c r="B896" s="11"/>
      <c r="C896" s="15">
        <v>44634</v>
      </c>
      <c r="D896" s="16">
        <v>0.62495370370370373</v>
      </c>
      <c r="E896" s="16"/>
      <c r="F896" s="12">
        <v>72</v>
      </c>
      <c r="G896" s="12">
        <v>73.600000000000009</v>
      </c>
      <c r="H896" s="12">
        <v>83.2</v>
      </c>
      <c r="I896" s="12">
        <v>76</v>
      </c>
      <c r="J896" s="12">
        <v>78.400000000000006</v>
      </c>
      <c r="K896" s="12">
        <v>72.8</v>
      </c>
      <c r="L896" s="12">
        <v>80</v>
      </c>
      <c r="M896" s="12">
        <v>77.599999999999994</v>
      </c>
      <c r="N896" s="13">
        <v>76.7</v>
      </c>
      <c r="O896" s="17" t="s">
        <v>138</v>
      </c>
      <c r="P896" s="14" t="s">
        <v>10</v>
      </c>
      <c r="Q896" s="14" t="s">
        <v>15</v>
      </c>
      <c r="R896" s="14" t="s">
        <v>119</v>
      </c>
      <c r="S896" s="14" t="s">
        <v>143</v>
      </c>
    </row>
    <row r="897" spans="1:19" hidden="1" x14ac:dyDescent="0.3">
      <c r="A897" s="11">
        <v>44634.624988425923</v>
      </c>
      <c r="B897" s="11"/>
      <c r="C897" s="15">
        <v>44634</v>
      </c>
      <c r="D897" s="16">
        <v>0.62498842592592596</v>
      </c>
      <c r="E897" s="16"/>
      <c r="F897" s="12">
        <v>109</v>
      </c>
      <c r="G897" s="12">
        <v>90.62</v>
      </c>
      <c r="H897" s="12">
        <v>102.44</v>
      </c>
      <c r="I897" s="12">
        <v>93.574999999999989</v>
      </c>
      <c r="J897" s="12">
        <v>96.53</v>
      </c>
      <c r="K897" s="12">
        <v>89.635000000000005</v>
      </c>
      <c r="L897" s="12">
        <v>105.39500000000001</v>
      </c>
      <c r="M897" s="12">
        <v>88</v>
      </c>
      <c r="N897" s="13">
        <v>96.899374999999992</v>
      </c>
      <c r="O897" s="17" t="s">
        <v>138</v>
      </c>
      <c r="P897" s="14" t="s">
        <v>10</v>
      </c>
      <c r="Q897" s="14" t="s">
        <v>15</v>
      </c>
      <c r="R897" s="14" t="s">
        <v>119</v>
      </c>
      <c r="S897" s="14" t="s">
        <v>143</v>
      </c>
    </row>
    <row r="898" spans="1:19" hidden="1" x14ac:dyDescent="0.3">
      <c r="A898" s="11">
        <v>44634.625486111108</v>
      </c>
      <c r="B898" s="11"/>
      <c r="C898" s="15">
        <v>44634</v>
      </c>
      <c r="D898" s="16">
        <v>0.62548611111111108</v>
      </c>
      <c r="E898" s="16"/>
      <c r="F898" s="12">
        <v>81</v>
      </c>
      <c r="G898" s="12">
        <v>82.8</v>
      </c>
      <c r="H898" s="12">
        <v>93.600000000000009</v>
      </c>
      <c r="I898" s="12">
        <v>85.5</v>
      </c>
      <c r="J898" s="12">
        <v>88.2</v>
      </c>
      <c r="K898" s="12">
        <v>90</v>
      </c>
      <c r="L898" s="12">
        <v>96.300000000000011</v>
      </c>
      <c r="M898" s="12">
        <v>87.3</v>
      </c>
      <c r="N898" s="13">
        <v>88.087500000000006</v>
      </c>
      <c r="O898" s="17" t="s">
        <v>138</v>
      </c>
      <c r="P898" s="14" t="s">
        <v>10</v>
      </c>
      <c r="Q898" s="14" t="s">
        <v>15</v>
      </c>
      <c r="R898" s="14" t="s">
        <v>119</v>
      </c>
      <c r="S898" s="14" t="s">
        <v>143</v>
      </c>
    </row>
    <row r="899" spans="1:19" hidden="1" x14ac:dyDescent="0.3">
      <c r="A899" s="11">
        <v>44634.62568287037</v>
      </c>
      <c r="B899" s="11"/>
      <c r="C899" s="15">
        <v>44634</v>
      </c>
      <c r="D899" s="16">
        <v>0.6256828703703704</v>
      </c>
      <c r="E899" s="16"/>
      <c r="F899" s="12">
        <v>111</v>
      </c>
      <c r="G899" s="12">
        <v>94.76</v>
      </c>
      <c r="H899" s="12">
        <v>107.12</v>
      </c>
      <c r="I899" s="12">
        <v>97.85</v>
      </c>
      <c r="J899" s="12">
        <v>100.94</v>
      </c>
      <c r="K899" s="12">
        <v>93.73</v>
      </c>
      <c r="L899" s="12">
        <v>110.21000000000001</v>
      </c>
      <c r="M899" s="12">
        <v>95</v>
      </c>
      <c r="N899" s="13">
        <v>101.32625</v>
      </c>
      <c r="O899" s="17" t="s">
        <v>138</v>
      </c>
      <c r="P899" s="14" t="s">
        <v>10</v>
      </c>
      <c r="Q899" s="14" t="s">
        <v>15</v>
      </c>
      <c r="R899" s="14" t="s">
        <v>119</v>
      </c>
      <c r="S899" s="14" t="s">
        <v>143</v>
      </c>
    </row>
    <row r="900" spans="1:19" x14ac:dyDescent="0.3">
      <c r="A900" s="11">
        <v>44634.625694444447</v>
      </c>
      <c r="B900" s="11"/>
      <c r="C900" s="15">
        <v>44634</v>
      </c>
      <c r="D900" s="16">
        <v>0.62569444444444444</v>
      </c>
      <c r="E900" s="33" t="str">
        <f t="shared" ref="E900:E963" si="17">TEXT(D900-$D$899,"hh:mm")</f>
        <v>00:00</v>
      </c>
      <c r="F900" s="12">
        <v>90.9</v>
      </c>
      <c r="G900" s="12">
        <v>92.92</v>
      </c>
      <c r="H900" s="12">
        <v>105.04</v>
      </c>
      <c r="I900" s="12">
        <v>95.949999999999989</v>
      </c>
      <c r="J900" s="12">
        <v>98.98</v>
      </c>
      <c r="K900" s="12">
        <v>85</v>
      </c>
      <c r="L900" s="12">
        <v>117</v>
      </c>
      <c r="M900" s="12">
        <v>97.97</v>
      </c>
      <c r="N900" s="13">
        <v>97.97</v>
      </c>
      <c r="O900" s="17" t="s">
        <v>138</v>
      </c>
      <c r="P900" s="14" t="s">
        <v>13</v>
      </c>
      <c r="Q900" s="14" t="s">
        <v>15</v>
      </c>
      <c r="R900" s="14" t="s">
        <v>119</v>
      </c>
      <c r="S900" s="14" t="s">
        <v>143</v>
      </c>
    </row>
    <row r="901" spans="1:19" x14ac:dyDescent="0.3">
      <c r="A901" s="11">
        <v>44634.625810185185</v>
      </c>
      <c r="B901" s="11"/>
      <c r="C901" s="15">
        <v>44634</v>
      </c>
      <c r="D901" s="16">
        <v>0.62581018518518516</v>
      </c>
      <c r="E901" s="33" t="str">
        <f t="shared" si="17"/>
        <v>00:00</v>
      </c>
      <c r="F901" s="12">
        <v>72</v>
      </c>
      <c r="G901" s="12">
        <v>73.600000000000009</v>
      </c>
      <c r="H901" s="12">
        <v>83.2</v>
      </c>
      <c r="I901" s="12">
        <v>76</v>
      </c>
      <c r="J901" s="12">
        <v>78.400000000000006</v>
      </c>
      <c r="K901" s="12">
        <v>80</v>
      </c>
      <c r="L901" s="12">
        <v>85.600000000000009</v>
      </c>
      <c r="M901" s="12">
        <v>77.599999999999994</v>
      </c>
      <c r="N901" s="13">
        <v>78.300000000000011</v>
      </c>
      <c r="O901" s="17" t="s">
        <v>138</v>
      </c>
      <c r="P901" s="14" t="s">
        <v>13</v>
      </c>
      <c r="Q901" s="14" t="s">
        <v>15</v>
      </c>
      <c r="R901" s="14" t="s">
        <v>119</v>
      </c>
      <c r="S901" s="14" t="s">
        <v>143</v>
      </c>
    </row>
    <row r="902" spans="1:19" x14ac:dyDescent="0.3">
      <c r="A902" s="11">
        <v>44634.625856481478</v>
      </c>
      <c r="B902" s="11"/>
      <c r="C902" s="15">
        <v>44634</v>
      </c>
      <c r="D902" s="16">
        <v>0.62585648148148143</v>
      </c>
      <c r="E902" s="33" t="str">
        <f t="shared" si="17"/>
        <v>00:00</v>
      </c>
      <c r="F902" s="12">
        <v>73.8</v>
      </c>
      <c r="G902" s="12">
        <v>75.44</v>
      </c>
      <c r="H902" s="12">
        <v>85.28</v>
      </c>
      <c r="I902" s="12">
        <v>77.899999999999991</v>
      </c>
      <c r="J902" s="12">
        <v>80.36</v>
      </c>
      <c r="K902" s="12">
        <v>74.62</v>
      </c>
      <c r="L902" s="12">
        <v>82</v>
      </c>
      <c r="M902" s="12">
        <v>79.539999999999992</v>
      </c>
      <c r="N902" s="13">
        <v>78.617500000000007</v>
      </c>
      <c r="O902" s="17" t="s">
        <v>138</v>
      </c>
      <c r="P902" s="14" t="s">
        <v>13</v>
      </c>
      <c r="Q902" s="14" t="s">
        <v>15</v>
      </c>
      <c r="R902" s="14" t="s">
        <v>119</v>
      </c>
      <c r="S902" s="14" t="s">
        <v>143</v>
      </c>
    </row>
    <row r="903" spans="1:19" x14ac:dyDescent="0.3">
      <c r="A903" s="11">
        <v>44634.625972222224</v>
      </c>
      <c r="B903" s="11"/>
      <c r="C903" s="15">
        <v>44634</v>
      </c>
      <c r="D903" s="16">
        <v>0.62597222222222226</v>
      </c>
      <c r="E903" s="33" t="str">
        <f t="shared" si="17"/>
        <v>00:00</v>
      </c>
      <c r="F903" s="12">
        <v>70.2</v>
      </c>
      <c r="G903" s="12">
        <v>71.760000000000005</v>
      </c>
      <c r="H903" s="12">
        <v>81.12</v>
      </c>
      <c r="I903" s="12">
        <v>74.099999999999994</v>
      </c>
      <c r="J903" s="12">
        <v>76.44</v>
      </c>
      <c r="K903" s="12">
        <v>70.98</v>
      </c>
      <c r="L903" s="12">
        <v>78</v>
      </c>
      <c r="M903" s="12">
        <v>75.66</v>
      </c>
      <c r="N903" s="13">
        <v>74.782499999999999</v>
      </c>
      <c r="O903" s="17" t="s">
        <v>138</v>
      </c>
      <c r="P903" s="14" t="s">
        <v>13</v>
      </c>
      <c r="Q903" s="14" t="s">
        <v>15</v>
      </c>
      <c r="R903" s="14" t="s">
        <v>119</v>
      </c>
      <c r="S903" s="14" t="s">
        <v>143</v>
      </c>
    </row>
    <row r="904" spans="1:19" x14ac:dyDescent="0.3">
      <c r="A904" s="11">
        <v>44634.626377314817</v>
      </c>
      <c r="B904" s="11"/>
      <c r="C904" s="15">
        <v>44634</v>
      </c>
      <c r="D904" s="16">
        <v>0.62637731481481485</v>
      </c>
      <c r="E904" s="33" t="str">
        <f t="shared" si="17"/>
        <v>00:01</v>
      </c>
      <c r="F904" s="12">
        <v>113</v>
      </c>
      <c r="G904" s="12">
        <v>96.600000000000009</v>
      </c>
      <c r="H904" s="12">
        <v>109.2</v>
      </c>
      <c r="I904" s="12">
        <v>99.75</v>
      </c>
      <c r="J904" s="12">
        <v>102.89999999999999</v>
      </c>
      <c r="K904" s="12">
        <v>95.55</v>
      </c>
      <c r="L904" s="12">
        <v>112.35000000000001</v>
      </c>
      <c r="M904" s="12">
        <v>97</v>
      </c>
      <c r="N904" s="13">
        <v>103.29375</v>
      </c>
      <c r="O904" s="17" t="s">
        <v>138</v>
      </c>
      <c r="P904" s="14" t="s">
        <v>13</v>
      </c>
      <c r="Q904" s="14" t="s">
        <v>15</v>
      </c>
      <c r="R904" s="14" t="s">
        <v>119</v>
      </c>
      <c r="S904" s="14" t="s">
        <v>143</v>
      </c>
    </row>
    <row r="905" spans="1:19" x14ac:dyDescent="0.3">
      <c r="A905" s="11">
        <v>44634.626446759263</v>
      </c>
      <c r="B905" s="11"/>
      <c r="C905" s="15">
        <v>44634</v>
      </c>
      <c r="D905" s="16">
        <v>0.62644675925925919</v>
      </c>
      <c r="E905" s="33" t="str">
        <f t="shared" si="17"/>
        <v>00:01</v>
      </c>
      <c r="F905" s="12">
        <v>121</v>
      </c>
      <c r="G905" s="12">
        <v>111.32000000000001</v>
      </c>
      <c r="H905" s="12">
        <v>125.84</v>
      </c>
      <c r="I905" s="12">
        <v>114.94999999999999</v>
      </c>
      <c r="J905" s="12">
        <v>118.58</v>
      </c>
      <c r="K905" s="12">
        <v>110.11</v>
      </c>
      <c r="L905" s="12">
        <v>129.47</v>
      </c>
      <c r="M905" s="12">
        <v>117.36999999999999</v>
      </c>
      <c r="N905" s="13">
        <v>118.58</v>
      </c>
      <c r="O905" s="17" t="s">
        <v>138</v>
      </c>
      <c r="P905" s="14" t="s">
        <v>13</v>
      </c>
      <c r="Q905" s="14" t="s">
        <v>15</v>
      </c>
      <c r="R905" s="14" t="s">
        <v>119</v>
      </c>
      <c r="S905" s="14" t="s">
        <v>143</v>
      </c>
    </row>
    <row r="906" spans="1:19" x14ac:dyDescent="0.3">
      <c r="A906" s="11">
        <v>44634.626805555556</v>
      </c>
      <c r="B906" s="11"/>
      <c r="C906" s="15">
        <v>44634</v>
      </c>
      <c r="D906" s="16">
        <v>0.6268055555555555</v>
      </c>
      <c r="E906" s="33" t="str">
        <f t="shared" si="17"/>
        <v>00:01</v>
      </c>
      <c r="F906" s="12">
        <v>73.8</v>
      </c>
      <c r="G906" s="12">
        <v>75.44</v>
      </c>
      <c r="H906" s="12">
        <v>85.28</v>
      </c>
      <c r="I906" s="12">
        <v>77.899999999999991</v>
      </c>
      <c r="J906" s="12">
        <v>80.36</v>
      </c>
      <c r="K906" s="12">
        <v>82</v>
      </c>
      <c r="L906" s="12">
        <v>87.740000000000009</v>
      </c>
      <c r="M906" s="12">
        <v>79.539999999999992</v>
      </c>
      <c r="N906" s="13">
        <v>80.257499999999993</v>
      </c>
      <c r="O906" s="17" t="s">
        <v>138</v>
      </c>
      <c r="P906" s="14" t="s">
        <v>13</v>
      </c>
      <c r="Q906" s="14" t="s">
        <v>15</v>
      </c>
      <c r="R906" s="14" t="s">
        <v>119</v>
      </c>
      <c r="S906" s="14" t="s">
        <v>143</v>
      </c>
    </row>
    <row r="907" spans="1:19" x14ac:dyDescent="0.3">
      <c r="A907" s="11">
        <v>44634.627071759256</v>
      </c>
      <c r="B907" s="11"/>
      <c r="C907" s="15">
        <v>44634</v>
      </c>
      <c r="D907" s="16">
        <v>0.62707175925925929</v>
      </c>
      <c r="E907" s="33" t="str">
        <f t="shared" si="17"/>
        <v>00:02</v>
      </c>
      <c r="F907" s="12">
        <v>111</v>
      </c>
      <c r="G907" s="12">
        <v>96.14</v>
      </c>
      <c r="H907" s="12">
        <v>108.68</v>
      </c>
      <c r="I907" s="12">
        <v>99.274999999999991</v>
      </c>
      <c r="J907" s="12">
        <v>102.41</v>
      </c>
      <c r="K907" s="12">
        <v>95.094999999999999</v>
      </c>
      <c r="L907" s="12">
        <v>111.81500000000001</v>
      </c>
      <c r="M907" s="12">
        <v>98</v>
      </c>
      <c r="N907" s="13">
        <v>102.80187500000001</v>
      </c>
      <c r="O907" s="17" t="s">
        <v>138</v>
      </c>
      <c r="P907" s="14" t="s">
        <v>13</v>
      </c>
      <c r="Q907" s="14" t="s">
        <v>15</v>
      </c>
      <c r="R907" s="14" t="s">
        <v>119</v>
      </c>
      <c r="S907" s="14" t="s">
        <v>143</v>
      </c>
    </row>
    <row r="908" spans="1:19" x14ac:dyDescent="0.3">
      <c r="A908" s="11">
        <v>44634.627766203703</v>
      </c>
      <c r="B908" s="11"/>
      <c r="C908" s="15">
        <v>44634</v>
      </c>
      <c r="D908" s="16">
        <v>0.62776620370370373</v>
      </c>
      <c r="E908" s="33" t="str">
        <f t="shared" si="17"/>
        <v>00:03</v>
      </c>
      <c r="F908" s="12">
        <v>111</v>
      </c>
      <c r="G908" s="12">
        <v>98.9</v>
      </c>
      <c r="H908" s="12">
        <v>111.8</v>
      </c>
      <c r="I908" s="12">
        <v>102.125</v>
      </c>
      <c r="J908" s="12">
        <v>105.35</v>
      </c>
      <c r="K908" s="12">
        <v>97.825000000000003</v>
      </c>
      <c r="L908" s="12">
        <v>115.02500000000001</v>
      </c>
      <c r="M908" s="12">
        <v>104</v>
      </c>
      <c r="N908" s="13">
        <v>105.753125</v>
      </c>
      <c r="O908" s="17" t="s">
        <v>138</v>
      </c>
      <c r="P908" s="14" t="s">
        <v>13</v>
      </c>
      <c r="Q908" s="14" t="s">
        <v>15</v>
      </c>
      <c r="R908" s="14" t="s">
        <v>119</v>
      </c>
      <c r="S908" s="14" t="s">
        <v>143</v>
      </c>
    </row>
    <row r="909" spans="1:19" x14ac:dyDescent="0.3">
      <c r="A909" s="11">
        <v>44634.627951388888</v>
      </c>
      <c r="B909" s="11"/>
      <c r="C909" s="15">
        <v>44634</v>
      </c>
      <c r="D909" s="16">
        <v>0.62795138888888891</v>
      </c>
      <c r="E909" s="33" t="str">
        <f t="shared" si="17"/>
        <v>00:03</v>
      </c>
      <c r="F909" s="12">
        <v>92.7</v>
      </c>
      <c r="G909" s="12">
        <v>94.76</v>
      </c>
      <c r="H909" s="12">
        <v>107.12</v>
      </c>
      <c r="I909" s="12">
        <v>97.85</v>
      </c>
      <c r="J909" s="12">
        <v>100.94</v>
      </c>
      <c r="K909" s="12">
        <v>93.73</v>
      </c>
      <c r="L909" s="12">
        <v>110.21000000000001</v>
      </c>
      <c r="M909" s="12">
        <v>103</v>
      </c>
      <c r="N909" s="13">
        <v>100.03875000000001</v>
      </c>
      <c r="O909" s="17" t="s">
        <v>138</v>
      </c>
      <c r="P909" s="14" t="s">
        <v>13</v>
      </c>
      <c r="Q909" s="14" t="s">
        <v>15</v>
      </c>
      <c r="R909" s="14" t="s">
        <v>119</v>
      </c>
      <c r="S909" s="14" t="s">
        <v>143</v>
      </c>
    </row>
    <row r="910" spans="1:19" x14ac:dyDescent="0.3">
      <c r="A910" s="11">
        <v>44634.628460648149</v>
      </c>
      <c r="B910" s="11"/>
      <c r="C910" s="15">
        <v>44634</v>
      </c>
      <c r="D910" s="16">
        <v>0.62846064814814817</v>
      </c>
      <c r="E910" s="33" t="str">
        <f t="shared" si="17"/>
        <v>00:04</v>
      </c>
      <c r="F910" s="12">
        <v>109</v>
      </c>
      <c r="G910" s="12">
        <v>100.74000000000001</v>
      </c>
      <c r="H910" s="12">
        <v>113.88000000000001</v>
      </c>
      <c r="I910" s="12">
        <v>104.02499999999999</v>
      </c>
      <c r="J910" s="12">
        <v>107.31</v>
      </c>
      <c r="K910" s="12">
        <v>99.64500000000001</v>
      </c>
      <c r="L910" s="12">
        <v>117.16500000000001</v>
      </c>
      <c r="M910" s="12">
        <v>110</v>
      </c>
      <c r="N910" s="13">
        <v>107.72062499999998</v>
      </c>
      <c r="O910" s="17" t="s">
        <v>138</v>
      </c>
      <c r="P910" s="14" t="s">
        <v>13</v>
      </c>
      <c r="Q910" s="14" t="s">
        <v>15</v>
      </c>
      <c r="R910" s="14" t="s">
        <v>119</v>
      </c>
      <c r="S910" s="14" t="s">
        <v>143</v>
      </c>
    </row>
    <row r="911" spans="1:19" x14ac:dyDescent="0.3">
      <c r="A911" s="11">
        <v>44634.628692129627</v>
      </c>
      <c r="B911" s="11"/>
      <c r="C911" s="15">
        <v>44634</v>
      </c>
      <c r="D911" s="16">
        <v>0.62869212962962961</v>
      </c>
      <c r="E911" s="33" t="str">
        <f t="shared" si="17"/>
        <v>00:04</v>
      </c>
      <c r="F911" s="12">
        <v>100.8</v>
      </c>
      <c r="G911" s="12">
        <v>103.04</v>
      </c>
      <c r="H911" s="12">
        <v>116.48</v>
      </c>
      <c r="I911" s="12">
        <v>106.39999999999999</v>
      </c>
      <c r="J911" s="12">
        <v>109.75999999999999</v>
      </c>
      <c r="K911" s="12">
        <v>101.92</v>
      </c>
      <c r="L911" s="12">
        <v>119.84</v>
      </c>
      <c r="M911" s="12">
        <v>112</v>
      </c>
      <c r="N911" s="13">
        <v>108.78</v>
      </c>
      <c r="O911" s="17" t="s">
        <v>138</v>
      </c>
      <c r="P911" s="14" t="s">
        <v>13</v>
      </c>
      <c r="Q911" s="14" t="s">
        <v>15</v>
      </c>
      <c r="R911" s="14" t="s">
        <v>119</v>
      </c>
      <c r="S911" s="14" t="s">
        <v>143</v>
      </c>
    </row>
    <row r="912" spans="1:19" x14ac:dyDescent="0.3">
      <c r="A912" s="11">
        <v>44634.629155092596</v>
      </c>
      <c r="B912" s="11"/>
      <c r="C912" s="15">
        <v>44634</v>
      </c>
      <c r="D912" s="16">
        <v>0.62915509259259261</v>
      </c>
      <c r="E912" s="33" t="str">
        <f t="shared" si="17"/>
        <v>00:05</v>
      </c>
      <c r="F912" s="12">
        <v>106</v>
      </c>
      <c r="G912" s="12">
        <v>99.36</v>
      </c>
      <c r="H912" s="12">
        <v>112.32000000000001</v>
      </c>
      <c r="I912" s="12">
        <v>102.6</v>
      </c>
      <c r="J912" s="12">
        <v>105.84</v>
      </c>
      <c r="K912" s="12">
        <v>98.28</v>
      </c>
      <c r="L912" s="12">
        <v>115.56</v>
      </c>
      <c r="M912" s="12">
        <v>110</v>
      </c>
      <c r="N912" s="13">
        <v>106.245</v>
      </c>
      <c r="O912" s="17" t="s">
        <v>138</v>
      </c>
      <c r="P912" s="14" t="s">
        <v>13</v>
      </c>
      <c r="Q912" s="14" t="s">
        <v>15</v>
      </c>
      <c r="R912" s="14" t="s">
        <v>119</v>
      </c>
      <c r="S912" s="14" t="s">
        <v>143</v>
      </c>
    </row>
    <row r="913" spans="1:19" x14ac:dyDescent="0.3">
      <c r="A913" s="11">
        <v>44634.629166666666</v>
      </c>
      <c r="B913" s="11"/>
      <c r="C913" s="15">
        <v>44634</v>
      </c>
      <c r="D913" s="16">
        <v>0.62916666666666665</v>
      </c>
      <c r="E913" s="33" t="str">
        <f t="shared" si="17"/>
        <v>00:05</v>
      </c>
      <c r="F913" s="12">
        <v>74.25</v>
      </c>
      <c r="G913" s="12">
        <v>75.900000000000006</v>
      </c>
      <c r="H913" s="12">
        <v>85.8</v>
      </c>
      <c r="I913" s="12">
        <v>78.375</v>
      </c>
      <c r="J913" s="12">
        <v>80.849999999999994</v>
      </c>
      <c r="K913" s="12">
        <v>94</v>
      </c>
      <c r="L913" s="12">
        <v>71</v>
      </c>
      <c r="M913" s="12">
        <v>80.024999999999991</v>
      </c>
      <c r="N913" s="13">
        <v>80.024999999999991</v>
      </c>
      <c r="O913" s="17" t="s">
        <v>138</v>
      </c>
      <c r="P913" s="14" t="s">
        <v>13</v>
      </c>
      <c r="Q913" s="14" t="s">
        <v>15</v>
      </c>
      <c r="R913" s="14" t="s">
        <v>119</v>
      </c>
      <c r="S913" s="14" t="s">
        <v>143</v>
      </c>
    </row>
    <row r="914" spans="1:19" x14ac:dyDescent="0.3">
      <c r="A914" s="11">
        <v>44634.629351851851</v>
      </c>
      <c r="B914" s="11"/>
      <c r="C914" s="15">
        <v>44634</v>
      </c>
      <c r="D914" s="16">
        <v>0.62935185185185183</v>
      </c>
      <c r="E914" s="33" t="str">
        <f t="shared" si="17"/>
        <v>00:05</v>
      </c>
      <c r="F914" s="12">
        <v>97.2</v>
      </c>
      <c r="G914" s="12">
        <v>99.36</v>
      </c>
      <c r="H914" s="12">
        <v>112.32000000000001</v>
      </c>
      <c r="I914" s="12">
        <v>102.6</v>
      </c>
      <c r="J914" s="12">
        <v>105.84</v>
      </c>
      <c r="K914" s="12">
        <v>98.28</v>
      </c>
      <c r="L914" s="12">
        <v>115.56</v>
      </c>
      <c r="M914" s="12">
        <v>108</v>
      </c>
      <c r="N914" s="13">
        <v>104.89500000000001</v>
      </c>
      <c r="O914" s="17" t="s">
        <v>138</v>
      </c>
      <c r="P914" s="14" t="s">
        <v>13</v>
      </c>
      <c r="Q914" s="14" t="s">
        <v>15</v>
      </c>
      <c r="R914" s="14" t="s">
        <v>119</v>
      </c>
      <c r="S914" s="14" t="s">
        <v>143</v>
      </c>
    </row>
    <row r="915" spans="1:19" x14ac:dyDescent="0.3">
      <c r="A915" s="11">
        <v>44634.629421296297</v>
      </c>
      <c r="B915" s="11"/>
      <c r="C915" s="15">
        <v>44634</v>
      </c>
      <c r="D915" s="16">
        <v>0.62942129629629628</v>
      </c>
      <c r="E915" s="33" t="str">
        <f t="shared" si="17"/>
        <v>00:05</v>
      </c>
      <c r="F915" s="12">
        <v>69.3</v>
      </c>
      <c r="G915" s="12">
        <v>70.84</v>
      </c>
      <c r="H915" s="12">
        <v>80.08</v>
      </c>
      <c r="I915" s="12">
        <v>73.149999999999991</v>
      </c>
      <c r="J915" s="12">
        <v>75.459999999999994</v>
      </c>
      <c r="K915" s="12">
        <v>70.070000000000007</v>
      </c>
      <c r="L915" s="12">
        <v>77</v>
      </c>
      <c r="M915" s="12">
        <v>74.69</v>
      </c>
      <c r="N915" s="13">
        <v>73.82374999999999</v>
      </c>
      <c r="O915" s="17" t="s">
        <v>138</v>
      </c>
      <c r="P915" s="14" t="s">
        <v>13</v>
      </c>
      <c r="Q915" s="14" t="s">
        <v>15</v>
      </c>
      <c r="R915" s="14" t="s">
        <v>119</v>
      </c>
      <c r="S915" s="14" t="s">
        <v>143</v>
      </c>
    </row>
    <row r="916" spans="1:19" x14ac:dyDescent="0.3">
      <c r="A916" s="11">
        <v>44634.629849537036</v>
      </c>
      <c r="B916" s="11"/>
      <c r="C916" s="15">
        <v>44634</v>
      </c>
      <c r="D916" s="16">
        <v>0.62984953703703705</v>
      </c>
      <c r="E916" s="33" t="str">
        <f t="shared" si="17"/>
        <v>00:06</v>
      </c>
      <c r="F916" s="12">
        <v>109</v>
      </c>
      <c r="G916" s="12">
        <v>99.820000000000007</v>
      </c>
      <c r="H916" s="12">
        <v>112.84</v>
      </c>
      <c r="I916" s="12">
        <v>103.07499999999999</v>
      </c>
      <c r="J916" s="12">
        <v>106.33</v>
      </c>
      <c r="K916" s="12">
        <v>98.734999999999999</v>
      </c>
      <c r="L916" s="12">
        <v>116.09500000000001</v>
      </c>
      <c r="M916" s="12">
        <v>108</v>
      </c>
      <c r="N916" s="13">
        <v>106.736875</v>
      </c>
      <c r="O916" s="17" t="s">
        <v>138</v>
      </c>
      <c r="P916" s="14" t="s">
        <v>13</v>
      </c>
      <c r="Q916" s="14" t="s">
        <v>15</v>
      </c>
      <c r="R916" s="14" t="s">
        <v>119</v>
      </c>
      <c r="S916" s="14" t="s">
        <v>143</v>
      </c>
    </row>
    <row r="917" spans="1:19" x14ac:dyDescent="0.3">
      <c r="A917" s="11">
        <v>44634.630474537036</v>
      </c>
      <c r="B917" s="11"/>
      <c r="C917" s="15">
        <v>44634</v>
      </c>
      <c r="D917" s="16">
        <v>0.63047453703703704</v>
      </c>
      <c r="E917" s="33" t="str">
        <f t="shared" si="17"/>
        <v>00:06</v>
      </c>
      <c r="F917" s="12">
        <v>72.900000000000006</v>
      </c>
      <c r="G917" s="12">
        <v>74.52000000000001</v>
      </c>
      <c r="H917" s="12">
        <v>84.240000000000009</v>
      </c>
      <c r="I917" s="12">
        <v>76.95</v>
      </c>
      <c r="J917" s="12">
        <v>79.38</v>
      </c>
      <c r="K917" s="12">
        <v>73.710000000000008</v>
      </c>
      <c r="L917" s="12">
        <v>81</v>
      </c>
      <c r="M917" s="12">
        <v>78.569999999999993</v>
      </c>
      <c r="N917" s="13">
        <v>77.658749999999998</v>
      </c>
      <c r="O917" s="17" t="s">
        <v>138</v>
      </c>
      <c r="P917" s="14" t="s">
        <v>13</v>
      </c>
      <c r="Q917" s="14" t="s">
        <v>15</v>
      </c>
      <c r="R917" s="14" t="s">
        <v>119</v>
      </c>
      <c r="S917" s="14" t="s">
        <v>143</v>
      </c>
    </row>
    <row r="918" spans="1:19" x14ac:dyDescent="0.3">
      <c r="A918" s="11">
        <v>44634.630543981482</v>
      </c>
      <c r="B918" s="11"/>
      <c r="C918" s="15">
        <v>44634</v>
      </c>
      <c r="D918" s="16">
        <v>0.6305439814814815</v>
      </c>
      <c r="E918" s="33" t="str">
        <f t="shared" si="17"/>
        <v>00:07</v>
      </c>
      <c r="F918" s="12">
        <v>113</v>
      </c>
      <c r="G918" s="12">
        <v>112.24000000000001</v>
      </c>
      <c r="H918" s="12">
        <v>126.88000000000001</v>
      </c>
      <c r="I918" s="12">
        <v>115.89999999999999</v>
      </c>
      <c r="J918" s="12">
        <v>119.56</v>
      </c>
      <c r="K918" s="12">
        <v>111.02000000000001</v>
      </c>
      <c r="L918" s="12">
        <v>130.54000000000002</v>
      </c>
      <c r="M918" s="12">
        <v>131</v>
      </c>
      <c r="N918" s="13">
        <v>120.01749999999998</v>
      </c>
      <c r="O918" s="17" t="s">
        <v>138</v>
      </c>
      <c r="P918" s="14" t="s">
        <v>13</v>
      </c>
      <c r="Q918" s="14" t="s">
        <v>15</v>
      </c>
      <c r="R918" s="14" t="s">
        <v>18</v>
      </c>
      <c r="S918" s="14" t="s">
        <v>143</v>
      </c>
    </row>
    <row r="919" spans="1:19" x14ac:dyDescent="0.3">
      <c r="A919" s="11">
        <v>44634.630624999998</v>
      </c>
      <c r="B919" s="11"/>
      <c r="C919" s="15">
        <v>44634</v>
      </c>
      <c r="D919" s="16">
        <v>0.63062499999999999</v>
      </c>
      <c r="E919" s="33" t="str">
        <f t="shared" si="17"/>
        <v>00:07</v>
      </c>
      <c r="F919" s="12">
        <v>72</v>
      </c>
      <c r="G919" s="12">
        <v>73.600000000000009</v>
      </c>
      <c r="H919" s="12">
        <v>83.2</v>
      </c>
      <c r="I919" s="12">
        <v>76</v>
      </c>
      <c r="J919" s="12">
        <v>78.400000000000006</v>
      </c>
      <c r="K919" s="12">
        <v>72.8</v>
      </c>
      <c r="L919" s="12">
        <v>80</v>
      </c>
      <c r="M919" s="12">
        <v>77.599999999999994</v>
      </c>
      <c r="N919" s="13">
        <v>76.7</v>
      </c>
      <c r="O919" s="17" t="s">
        <v>138</v>
      </c>
      <c r="P919" s="14" t="s">
        <v>13</v>
      </c>
      <c r="Q919" s="14" t="s">
        <v>15</v>
      </c>
      <c r="R919" s="14" t="s">
        <v>119</v>
      </c>
      <c r="S919" s="14" t="s">
        <v>143</v>
      </c>
    </row>
    <row r="920" spans="1:19" x14ac:dyDescent="0.3">
      <c r="A920" s="11">
        <v>44634.630752314813</v>
      </c>
      <c r="B920" s="11"/>
      <c r="C920" s="15">
        <v>44634</v>
      </c>
      <c r="D920" s="16">
        <v>0.63075231481481475</v>
      </c>
      <c r="E920" s="33" t="str">
        <f t="shared" si="17"/>
        <v>00:07</v>
      </c>
      <c r="F920" s="12">
        <v>71.100000000000009</v>
      </c>
      <c r="G920" s="12">
        <v>72.680000000000007</v>
      </c>
      <c r="H920" s="12">
        <v>82.16</v>
      </c>
      <c r="I920" s="12">
        <v>75.05</v>
      </c>
      <c r="J920" s="12">
        <v>77.42</v>
      </c>
      <c r="K920" s="12">
        <v>71.89</v>
      </c>
      <c r="L920" s="12">
        <v>79</v>
      </c>
      <c r="M920" s="12">
        <v>76.63</v>
      </c>
      <c r="N920" s="13">
        <v>75.741249999999994</v>
      </c>
      <c r="O920" s="17" t="s">
        <v>138</v>
      </c>
      <c r="P920" s="14" t="s">
        <v>13</v>
      </c>
      <c r="Q920" s="14" t="s">
        <v>15</v>
      </c>
      <c r="R920" s="14" t="s">
        <v>119</v>
      </c>
      <c r="S920" s="14" t="s">
        <v>143</v>
      </c>
    </row>
    <row r="921" spans="1:19" x14ac:dyDescent="0.3">
      <c r="A921" s="11">
        <v>44634.630972222221</v>
      </c>
      <c r="B921" s="11"/>
      <c r="C921" s="15">
        <v>44634</v>
      </c>
      <c r="D921" s="16">
        <v>0.63097222222222216</v>
      </c>
      <c r="E921" s="33" t="str">
        <f t="shared" si="17"/>
        <v>00:07</v>
      </c>
      <c r="F921" s="12">
        <v>73.8</v>
      </c>
      <c r="G921" s="12">
        <v>75.44</v>
      </c>
      <c r="H921" s="12">
        <v>85.28</v>
      </c>
      <c r="I921" s="12">
        <v>77.899999999999991</v>
      </c>
      <c r="J921" s="12">
        <v>80.36</v>
      </c>
      <c r="K921" s="12">
        <v>74.62</v>
      </c>
      <c r="L921" s="12">
        <v>82</v>
      </c>
      <c r="M921" s="12">
        <v>79.539999999999992</v>
      </c>
      <c r="N921" s="13">
        <v>78.617500000000007</v>
      </c>
      <c r="O921" s="17" t="s">
        <v>138</v>
      </c>
      <c r="P921" s="14" t="s">
        <v>13</v>
      </c>
      <c r="Q921" s="14" t="s">
        <v>15</v>
      </c>
      <c r="R921" s="14" t="s">
        <v>119</v>
      </c>
      <c r="S921" s="14" t="s">
        <v>143</v>
      </c>
    </row>
    <row r="922" spans="1:19" x14ac:dyDescent="0.3">
      <c r="A922" s="11">
        <v>44634.631076388891</v>
      </c>
      <c r="B922" s="11"/>
      <c r="C922" s="15">
        <v>44634</v>
      </c>
      <c r="D922" s="16">
        <v>0.63107638888888895</v>
      </c>
      <c r="E922" s="33" t="str">
        <f t="shared" si="17"/>
        <v>00:07</v>
      </c>
      <c r="F922" s="12">
        <v>73.8</v>
      </c>
      <c r="G922" s="12">
        <v>75.44</v>
      </c>
      <c r="H922" s="12">
        <v>85.28</v>
      </c>
      <c r="I922" s="12">
        <v>77.899999999999991</v>
      </c>
      <c r="J922" s="12">
        <v>80.36</v>
      </c>
      <c r="K922" s="12">
        <v>82</v>
      </c>
      <c r="L922" s="12">
        <v>87.740000000000009</v>
      </c>
      <c r="M922" s="12">
        <v>79.539999999999992</v>
      </c>
      <c r="N922" s="13">
        <v>80.257499999999993</v>
      </c>
      <c r="O922" s="17" t="s">
        <v>138</v>
      </c>
      <c r="P922" s="14" t="s">
        <v>13</v>
      </c>
      <c r="Q922" s="14" t="s">
        <v>15</v>
      </c>
      <c r="R922" s="14" t="s">
        <v>119</v>
      </c>
      <c r="S922" s="14" t="s">
        <v>143</v>
      </c>
    </row>
    <row r="923" spans="1:19" x14ac:dyDescent="0.3">
      <c r="A923" s="11">
        <v>44634.631238425929</v>
      </c>
      <c r="B923" s="11"/>
      <c r="C923" s="15">
        <v>44634</v>
      </c>
      <c r="D923" s="16">
        <v>0.63123842592592594</v>
      </c>
      <c r="E923" s="33" t="str">
        <f t="shared" si="17"/>
        <v>00:08</v>
      </c>
      <c r="F923" s="12">
        <v>113</v>
      </c>
      <c r="G923" s="12">
        <v>110.4</v>
      </c>
      <c r="H923" s="12">
        <v>124.80000000000001</v>
      </c>
      <c r="I923" s="12">
        <v>114</v>
      </c>
      <c r="J923" s="12">
        <v>117.6</v>
      </c>
      <c r="K923" s="12">
        <v>109.2</v>
      </c>
      <c r="L923" s="12">
        <v>128.4</v>
      </c>
      <c r="M923" s="12">
        <v>127</v>
      </c>
      <c r="N923" s="13">
        <v>118.05000000000001</v>
      </c>
      <c r="O923" s="17" t="s">
        <v>138</v>
      </c>
      <c r="P923" s="14" t="s">
        <v>13</v>
      </c>
      <c r="Q923" s="14" t="s">
        <v>15</v>
      </c>
      <c r="R923" s="14" t="s">
        <v>119</v>
      </c>
      <c r="S923" s="14" t="s">
        <v>143</v>
      </c>
    </row>
    <row r="924" spans="1:19" x14ac:dyDescent="0.3">
      <c r="A924" s="11">
        <v>44634.631331018521</v>
      </c>
      <c r="B924" s="11"/>
      <c r="C924" s="15">
        <v>44634</v>
      </c>
      <c r="D924" s="16">
        <v>0.63133101851851847</v>
      </c>
      <c r="E924" s="33" t="str">
        <f t="shared" si="17"/>
        <v>00:08</v>
      </c>
      <c r="F924" s="12">
        <v>67.5</v>
      </c>
      <c r="G924" s="12">
        <v>69</v>
      </c>
      <c r="H924" s="12">
        <v>78</v>
      </c>
      <c r="I924" s="12">
        <v>71.25</v>
      </c>
      <c r="J924" s="12">
        <v>73.5</v>
      </c>
      <c r="K924" s="12">
        <v>68.25</v>
      </c>
      <c r="L924" s="12">
        <v>75</v>
      </c>
      <c r="M924" s="12">
        <v>72.75</v>
      </c>
      <c r="N924" s="13">
        <v>71.90625</v>
      </c>
      <c r="O924" s="17" t="s">
        <v>138</v>
      </c>
      <c r="P924" s="14" t="s">
        <v>13</v>
      </c>
      <c r="Q924" s="14" t="s">
        <v>15</v>
      </c>
      <c r="R924" s="14" t="s">
        <v>119</v>
      </c>
      <c r="S924" s="14" t="s">
        <v>143</v>
      </c>
    </row>
    <row r="925" spans="1:19" x14ac:dyDescent="0.3">
      <c r="A925" s="11">
        <v>44634.631932870368</v>
      </c>
      <c r="B925" s="11"/>
      <c r="C925" s="15">
        <v>44634</v>
      </c>
      <c r="D925" s="16">
        <v>0.63193287037037038</v>
      </c>
      <c r="E925" s="33" t="str">
        <f t="shared" si="17"/>
        <v>00:09</v>
      </c>
      <c r="F925" s="12">
        <v>106</v>
      </c>
      <c r="G925" s="12">
        <v>107.64</v>
      </c>
      <c r="H925" s="12">
        <v>121.68</v>
      </c>
      <c r="I925" s="12">
        <v>111.14999999999999</v>
      </c>
      <c r="J925" s="12">
        <v>114.66</v>
      </c>
      <c r="K925" s="12">
        <v>106.47</v>
      </c>
      <c r="L925" s="12">
        <v>125.19000000000001</v>
      </c>
      <c r="M925" s="12">
        <v>128</v>
      </c>
      <c r="N925" s="13">
        <v>115.09875000000001</v>
      </c>
      <c r="O925" s="17" t="s">
        <v>138</v>
      </c>
      <c r="P925" s="14" t="s">
        <v>13</v>
      </c>
      <c r="Q925" s="14" t="s">
        <v>15</v>
      </c>
      <c r="R925" s="14" t="s">
        <v>119</v>
      </c>
      <c r="S925" s="14" t="s">
        <v>143</v>
      </c>
    </row>
    <row r="926" spans="1:19" x14ac:dyDescent="0.3">
      <c r="A926" s="11">
        <v>44634.632372685184</v>
      </c>
      <c r="B926" s="11"/>
      <c r="C926" s="15">
        <v>44634</v>
      </c>
      <c r="D926" s="16">
        <v>0.63237268518518519</v>
      </c>
      <c r="E926" s="33" t="str">
        <f t="shared" si="17"/>
        <v>00:09</v>
      </c>
      <c r="F926" s="12">
        <v>106.2</v>
      </c>
      <c r="G926" s="12">
        <v>108.56</v>
      </c>
      <c r="H926" s="12">
        <v>122.72</v>
      </c>
      <c r="I926" s="12">
        <v>112.1</v>
      </c>
      <c r="J926" s="12">
        <v>115.64</v>
      </c>
      <c r="K926" s="12">
        <v>107.38000000000001</v>
      </c>
      <c r="L926" s="12">
        <v>118</v>
      </c>
      <c r="M926" s="12">
        <v>114.46</v>
      </c>
      <c r="N926" s="13">
        <v>113.13250000000001</v>
      </c>
      <c r="O926" s="17" t="s">
        <v>138</v>
      </c>
      <c r="P926" s="14" t="s">
        <v>13</v>
      </c>
      <c r="Q926" s="14" t="s">
        <v>15</v>
      </c>
      <c r="R926" s="14" t="s">
        <v>119</v>
      </c>
      <c r="S926" s="14" t="s">
        <v>143</v>
      </c>
    </row>
    <row r="927" spans="1:19" x14ac:dyDescent="0.3">
      <c r="A927" s="11">
        <v>44634.632627314815</v>
      </c>
      <c r="B927" s="11"/>
      <c r="C927" s="15">
        <v>44634</v>
      </c>
      <c r="D927" s="16">
        <v>0.63262731481481482</v>
      </c>
      <c r="E927" s="33" t="str">
        <f t="shared" si="17"/>
        <v>00:10</v>
      </c>
      <c r="F927" s="12">
        <v>108</v>
      </c>
      <c r="G927" s="12">
        <v>103.04</v>
      </c>
      <c r="H927" s="12">
        <v>116.48</v>
      </c>
      <c r="I927" s="12">
        <v>106.39999999999999</v>
      </c>
      <c r="J927" s="12">
        <v>109.75999999999999</v>
      </c>
      <c r="K927" s="12">
        <v>101.92</v>
      </c>
      <c r="L927" s="12">
        <v>119.84</v>
      </c>
      <c r="M927" s="12">
        <v>116</v>
      </c>
      <c r="N927" s="13">
        <v>110.18</v>
      </c>
      <c r="O927" s="17" t="s">
        <v>138</v>
      </c>
      <c r="P927" s="14" t="s">
        <v>13</v>
      </c>
      <c r="Q927" s="14" t="s">
        <v>15</v>
      </c>
      <c r="R927" s="14" t="s">
        <v>119</v>
      </c>
      <c r="S927" s="14" t="s">
        <v>143</v>
      </c>
    </row>
    <row r="928" spans="1:19" x14ac:dyDescent="0.3">
      <c r="A928" s="11">
        <v>44634.632638888892</v>
      </c>
      <c r="B928" s="11"/>
      <c r="C928" s="15">
        <v>44634</v>
      </c>
      <c r="D928" s="16">
        <v>0.63263888888888886</v>
      </c>
      <c r="E928" s="33" t="str">
        <f t="shared" si="17"/>
        <v>00:10</v>
      </c>
      <c r="F928" s="12">
        <v>85.95</v>
      </c>
      <c r="G928" s="12">
        <v>87.86</v>
      </c>
      <c r="H928" s="12">
        <v>99.320000000000007</v>
      </c>
      <c r="I928" s="12">
        <v>90.724999999999994</v>
      </c>
      <c r="J928" s="12">
        <v>93.59</v>
      </c>
      <c r="K928" s="12">
        <v>78</v>
      </c>
      <c r="L928" s="12">
        <v>113</v>
      </c>
      <c r="M928" s="12">
        <v>92.634999999999991</v>
      </c>
      <c r="N928" s="13">
        <v>92.635000000000005</v>
      </c>
      <c r="O928" s="17" t="s">
        <v>138</v>
      </c>
      <c r="P928" s="14" t="s">
        <v>13</v>
      </c>
      <c r="Q928" s="14" t="s">
        <v>15</v>
      </c>
      <c r="R928" s="14" t="s">
        <v>119</v>
      </c>
      <c r="S928" s="14" t="s">
        <v>143</v>
      </c>
    </row>
    <row r="929" spans="1:19" x14ac:dyDescent="0.3">
      <c r="A929" s="11">
        <v>44634.634016203701</v>
      </c>
      <c r="B929" s="11"/>
      <c r="C929" s="15">
        <v>44634</v>
      </c>
      <c r="D929" s="16">
        <v>0.63401620370370371</v>
      </c>
      <c r="E929" s="33" t="str">
        <f t="shared" si="17"/>
        <v>00:12</v>
      </c>
      <c r="F929" s="12">
        <v>106</v>
      </c>
      <c r="G929" s="12">
        <v>96.14</v>
      </c>
      <c r="H929" s="12">
        <v>108.68</v>
      </c>
      <c r="I929" s="12">
        <v>99.274999999999991</v>
      </c>
      <c r="J929" s="12">
        <v>102.41</v>
      </c>
      <c r="K929" s="12">
        <v>95.094999999999999</v>
      </c>
      <c r="L929" s="12">
        <v>111.81500000000001</v>
      </c>
      <c r="M929" s="12">
        <v>103</v>
      </c>
      <c r="N929" s="13">
        <v>102.80187500000001</v>
      </c>
      <c r="O929" s="17" t="s">
        <v>138</v>
      </c>
      <c r="P929" s="14" t="s">
        <v>13</v>
      </c>
      <c r="Q929" s="14" t="s">
        <v>15</v>
      </c>
      <c r="R929" s="14" t="s">
        <v>119</v>
      </c>
      <c r="S929" s="14" t="s">
        <v>143</v>
      </c>
    </row>
    <row r="930" spans="1:19" x14ac:dyDescent="0.3">
      <c r="A930" s="11">
        <v>44634.634710648148</v>
      </c>
      <c r="B930" s="11"/>
      <c r="C930" s="15">
        <v>44634</v>
      </c>
      <c r="D930" s="16">
        <v>0.63471064814814815</v>
      </c>
      <c r="E930" s="33" t="str">
        <f t="shared" si="17"/>
        <v>00:13</v>
      </c>
      <c r="F930" s="12">
        <v>107</v>
      </c>
      <c r="G930" s="12">
        <v>95.68</v>
      </c>
      <c r="H930" s="12">
        <v>108.16</v>
      </c>
      <c r="I930" s="12">
        <v>98.8</v>
      </c>
      <c r="J930" s="12">
        <v>101.92</v>
      </c>
      <c r="K930" s="12">
        <v>94.64</v>
      </c>
      <c r="L930" s="12">
        <v>111.28</v>
      </c>
      <c r="M930" s="12">
        <v>101</v>
      </c>
      <c r="N930" s="13">
        <v>102.31</v>
      </c>
      <c r="O930" s="17" t="s">
        <v>138</v>
      </c>
      <c r="P930" s="14" t="s">
        <v>13</v>
      </c>
      <c r="Q930" s="14" t="s">
        <v>15</v>
      </c>
      <c r="R930" s="14" t="s">
        <v>119</v>
      </c>
      <c r="S930" s="14" t="s">
        <v>143</v>
      </c>
    </row>
    <row r="931" spans="1:19" x14ac:dyDescent="0.3">
      <c r="A931" s="11">
        <v>44634.635405092595</v>
      </c>
      <c r="B931" s="11"/>
      <c r="C931" s="15">
        <v>44634</v>
      </c>
      <c r="D931" s="16">
        <v>0.63540509259259259</v>
      </c>
      <c r="E931" s="33" t="str">
        <f t="shared" si="17"/>
        <v>00:14</v>
      </c>
      <c r="F931" s="12">
        <v>103</v>
      </c>
      <c r="G931" s="12">
        <v>92.92</v>
      </c>
      <c r="H931" s="12">
        <v>105.04</v>
      </c>
      <c r="I931" s="12">
        <v>95.949999999999989</v>
      </c>
      <c r="J931" s="12">
        <v>98.98</v>
      </c>
      <c r="K931" s="12">
        <v>91.91</v>
      </c>
      <c r="L931" s="12">
        <v>108.07000000000001</v>
      </c>
      <c r="M931" s="12">
        <v>99</v>
      </c>
      <c r="N931" s="13">
        <v>99.358750000000015</v>
      </c>
      <c r="O931" s="17" t="s">
        <v>138</v>
      </c>
      <c r="P931" s="14" t="s">
        <v>13</v>
      </c>
      <c r="Q931" s="14" t="s">
        <v>15</v>
      </c>
      <c r="R931" s="14" t="s">
        <v>119</v>
      </c>
      <c r="S931" s="14" t="s">
        <v>143</v>
      </c>
    </row>
    <row r="932" spans="1:19" x14ac:dyDescent="0.3">
      <c r="A932" s="11">
        <v>44634.636099537034</v>
      </c>
      <c r="B932" s="11"/>
      <c r="C932" s="15">
        <v>44634</v>
      </c>
      <c r="D932" s="16">
        <v>0.63609953703703703</v>
      </c>
      <c r="E932" s="33" t="str">
        <f t="shared" si="17"/>
        <v>00:15</v>
      </c>
      <c r="F932" s="12">
        <v>99</v>
      </c>
      <c r="G932" s="12">
        <v>91.08</v>
      </c>
      <c r="H932" s="12">
        <v>102.96000000000001</v>
      </c>
      <c r="I932" s="12">
        <v>94.05</v>
      </c>
      <c r="J932" s="12">
        <v>97.02</v>
      </c>
      <c r="K932" s="12">
        <v>90.09</v>
      </c>
      <c r="L932" s="12">
        <v>105.93</v>
      </c>
      <c r="M932" s="12">
        <v>99</v>
      </c>
      <c r="N932" s="13">
        <v>97.391249999999985</v>
      </c>
      <c r="O932" s="17" t="s">
        <v>138</v>
      </c>
      <c r="P932" s="14" t="s">
        <v>13</v>
      </c>
      <c r="Q932" s="14" t="s">
        <v>15</v>
      </c>
      <c r="R932" s="14" t="s">
        <v>119</v>
      </c>
      <c r="S932" s="14" t="s">
        <v>143</v>
      </c>
    </row>
    <row r="933" spans="1:19" x14ac:dyDescent="0.3">
      <c r="A933" s="11">
        <v>44634.636111111111</v>
      </c>
      <c r="B933" s="11"/>
      <c r="C933" s="15">
        <v>44634</v>
      </c>
      <c r="D933" s="16">
        <v>0.63611111111111118</v>
      </c>
      <c r="E933" s="33" t="str">
        <f t="shared" si="17"/>
        <v>00:15</v>
      </c>
      <c r="F933" s="12">
        <v>100.35000000000001</v>
      </c>
      <c r="G933" s="12">
        <v>102.58</v>
      </c>
      <c r="H933" s="12">
        <v>115.96000000000001</v>
      </c>
      <c r="I933" s="12">
        <v>105.925</v>
      </c>
      <c r="J933" s="12">
        <v>109.27</v>
      </c>
      <c r="K933" s="12">
        <v>113</v>
      </c>
      <c r="L933" s="12">
        <v>110</v>
      </c>
      <c r="M933" s="12">
        <v>108.155</v>
      </c>
      <c r="N933" s="13">
        <v>108.155</v>
      </c>
      <c r="O933" s="17" t="s">
        <v>138</v>
      </c>
      <c r="P933" s="14" t="s">
        <v>13</v>
      </c>
      <c r="Q933" s="14" t="s">
        <v>15</v>
      </c>
      <c r="R933" s="14" t="s">
        <v>119</v>
      </c>
      <c r="S933" s="14" t="s">
        <v>143</v>
      </c>
    </row>
    <row r="934" spans="1:19" x14ac:dyDescent="0.3">
      <c r="A934" s="11">
        <v>44634.636793981481</v>
      </c>
      <c r="B934" s="11"/>
      <c r="C934" s="15">
        <v>44634</v>
      </c>
      <c r="D934" s="16">
        <v>0.63679398148148147</v>
      </c>
      <c r="E934" s="33" t="str">
        <f t="shared" si="17"/>
        <v>00:16</v>
      </c>
      <c r="F934" s="12">
        <v>107</v>
      </c>
      <c r="G934" s="12">
        <v>94.3</v>
      </c>
      <c r="H934" s="12">
        <v>106.60000000000001</v>
      </c>
      <c r="I934" s="12">
        <v>97.375</v>
      </c>
      <c r="J934" s="12">
        <v>100.45</v>
      </c>
      <c r="K934" s="12">
        <v>93.275000000000006</v>
      </c>
      <c r="L934" s="12">
        <v>109.67500000000001</v>
      </c>
      <c r="M934" s="12">
        <v>98</v>
      </c>
      <c r="N934" s="13">
        <v>100.83437499999999</v>
      </c>
      <c r="O934" s="17" t="s">
        <v>138</v>
      </c>
      <c r="P934" s="14" t="s">
        <v>13</v>
      </c>
      <c r="Q934" s="14" t="s">
        <v>15</v>
      </c>
      <c r="R934" s="14" t="s">
        <v>119</v>
      </c>
      <c r="S934" s="14" t="s">
        <v>143</v>
      </c>
    </row>
    <row r="935" spans="1:19" x14ac:dyDescent="0.3">
      <c r="A935" s="11">
        <v>44634.637488425928</v>
      </c>
      <c r="B935" s="11"/>
      <c r="C935" s="15">
        <v>44634</v>
      </c>
      <c r="D935" s="16">
        <v>0.63748842592592592</v>
      </c>
      <c r="E935" s="33" t="str">
        <f t="shared" si="17"/>
        <v>00:17</v>
      </c>
      <c r="F935" s="12">
        <v>106</v>
      </c>
      <c r="G935" s="12">
        <v>94.3</v>
      </c>
      <c r="H935" s="12">
        <v>106.60000000000001</v>
      </c>
      <c r="I935" s="12">
        <v>97.375</v>
      </c>
      <c r="J935" s="12">
        <v>100.45</v>
      </c>
      <c r="K935" s="12">
        <v>93.275000000000006</v>
      </c>
      <c r="L935" s="12">
        <v>109.67500000000001</v>
      </c>
      <c r="M935" s="12">
        <v>99</v>
      </c>
      <c r="N935" s="13">
        <v>100.83437499999999</v>
      </c>
      <c r="O935" s="17" t="s">
        <v>138</v>
      </c>
      <c r="P935" s="14" t="s">
        <v>13</v>
      </c>
      <c r="Q935" s="14" t="s">
        <v>15</v>
      </c>
      <c r="R935" s="14" t="s">
        <v>119</v>
      </c>
      <c r="S935" s="14" t="s">
        <v>143</v>
      </c>
    </row>
    <row r="936" spans="1:19" x14ac:dyDescent="0.3">
      <c r="A936" s="11">
        <v>44634.638182870367</v>
      </c>
      <c r="B936" s="11"/>
      <c r="C936" s="15">
        <v>44634</v>
      </c>
      <c r="D936" s="16">
        <v>0.63818287037037036</v>
      </c>
      <c r="E936" s="33" t="str">
        <f t="shared" si="17"/>
        <v>00:18</v>
      </c>
      <c r="F936" s="12">
        <v>102</v>
      </c>
      <c r="G936" s="12">
        <v>91.08</v>
      </c>
      <c r="H936" s="12">
        <v>102.96000000000001</v>
      </c>
      <c r="I936" s="12">
        <v>94.05</v>
      </c>
      <c r="J936" s="12">
        <v>97.02</v>
      </c>
      <c r="K936" s="12">
        <v>90.09</v>
      </c>
      <c r="L936" s="12">
        <v>105.93</v>
      </c>
      <c r="M936" s="12">
        <v>96</v>
      </c>
      <c r="N936" s="13">
        <v>97.391249999999985</v>
      </c>
      <c r="O936" s="17" t="s">
        <v>138</v>
      </c>
      <c r="P936" s="14" t="s">
        <v>13</v>
      </c>
      <c r="Q936" s="14" t="s">
        <v>15</v>
      </c>
      <c r="R936" s="14" t="s">
        <v>119</v>
      </c>
      <c r="S936" s="14" t="s">
        <v>143</v>
      </c>
    </row>
    <row r="937" spans="1:19" x14ac:dyDescent="0.3">
      <c r="A937" s="11">
        <v>44634.638877314814</v>
      </c>
      <c r="B937" s="11"/>
      <c r="C937" s="15">
        <v>44634</v>
      </c>
      <c r="D937" s="16">
        <v>0.6388773148148148</v>
      </c>
      <c r="E937" s="33" t="str">
        <f t="shared" si="17"/>
        <v>00:19</v>
      </c>
      <c r="F937" s="12">
        <v>102</v>
      </c>
      <c r="G937" s="12">
        <v>90.160000000000011</v>
      </c>
      <c r="H937" s="12">
        <v>101.92</v>
      </c>
      <c r="I937" s="12">
        <v>93.1</v>
      </c>
      <c r="J937" s="12">
        <v>96.039999999999992</v>
      </c>
      <c r="K937" s="12">
        <v>89.18</v>
      </c>
      <c r="L937" s="12">
        <v>104.86</v>
      </c>
      <c r="M937" s="12">
        <v>94</v>
      </c>
      <c r="N937" s="13">
        <v>96.407500000000013</v>
      </c>
      <c r="O937" s="17" t="s">
        <v>138</v>
      </c>
      <c r="P937" s="14" t="s">
        <v>13</v>
      </c>
      <c r="Q937" s="14" t="s">
        <v>15</v>
      </c>
      <c r="R937" s="14" t="s">
        <v>119</v>
      </c>
      <c r="S937" s="14" t="s">
        <v>143</v>
      </c>
    </row>
    <row r="938" spans="1:19" x14ac:dyDescent="0.3">
      <c r="A938" s="11">
        <v>44634.63957175926</v>
      </c>
      <c r="B938" s="11"/>
      <c r="C938" s="15">
        <v>44634</v>
      </c>
      <c r="D938" s="16">
        <v>0.63957175925925924</v>
      </c>
      <c r="E938" s="33" t="str">
        <f t="shared" si="17"/>
        <v>00:20</v>
      </c>
      <c r="F938" s="12">
        <v>101</v>
      </c>
      <c r="G938" s="12">
        <v>90.160000000000011</v>
      </c>
      <c r="H938" s="12">
        <v>101.92</v>
      </c>
      <c r="I938" s="12">
        <v>93.1</v>
      </c>
      <c r="J938" s="12">
        <v>96.039999999999992</v>
      </c>
      <c r="K938" s="12">
        <v>89.18</v>
      </c>
      <c r="L938" s="12">
        <v>104.86</v>
      </c>
      <c r="M938" s="12">
        <v>95</v>
      </c>
      <c r="N938" s="13">
        <v>96.407500000000013</v>
      </c>
      <c r="O938" s="17" t="s">
        <v>138</v>
      </c>
      <c r="P938" s="14" t="s">
        <v>13</v>
      </c>
      <c r="Q938" s="14" t="s">
        <v>15</v>
      </c>
      <c r="R938" s="14" t="s">
        <v>119</v>
      </c>
      <c r="S938" s="14" t="s">
        <v>143</v>
      </c>
    </row>
    <row r="939" spans="1:19" x14ac:dyDescent="0.3">
      <c r="A939" s="11">
        <v>44634.63958333333</v>
      </c>
      <c r="B939" s="11"/>
      <c r="C939" s="15">
        <v>44634</v>
      </c>
      <c r="D939" s="16">
        <v>0.63958333333333328</v>
      </c>
      <c r="E939" s="33" t="str">
        <f t="shared" si="17"/>
        <v>00:20</v>
      </c>
      <c r="F939" s="12">
        <v>89.399999999999991</v>
      </c>
      <c r="G939" s="12">
        <v>80</v>
      </c>
      <c r="H939" s="12">
        <v>103.30666666666667</v>
      </c>
      <c r="I939" s="12">
        <v>94.36666666666666</v>
      </c>
      <c r="J939" s="12">
        <v>97.346666666666664</v>
      </c>
      <c r="K939" s="12">
        <v>111</v>
      </c>
      <c r="L939" s="12">
        <v>107</v>
      </c>
      <c r="M939" s="12">
        <v>96.353333333333325</v>
      </c>
      <c r="N939" s="13">
        <v>97.346666666666664</v>
      </c>
      <c r="O939" s="17" t="s">
        <v>138</v>
      </c>
      <c r="P939" s="14" t="s">
        <v>13</v>
      </c>
      <c r="Q939" s="14" t="s">
        <v>15</v>
      </c>
      <c r="R939" s="14" t="s">
        <v>119</v>
      </c>
      <c r="S939" s="14" t="s">
        <v>143</v>
      </c>
    </row>
    <row r="940" spans="1:19" x14ac:dyDescent="0.3">
      <c r="A940" s="11">
        <v>44634.63989583333</v>
      </c>
      <c r="B940" s="11"/>
      <c r="C940" s="15">
        <v>44634</v>
      </c>
      <c r="D940" s="16">
        <v>0.63989583333333333</v>
      </c>
      <c r="E940" s="33" t="str">
        <f t="shared" si="17"/>
        <v>00:20</v>
      </c>
      <c r="F940" s="12">
        <v>96.3</v>
      </c>
      <c r="G940" s="12">
        <v>98.44</v>
      </c>
      <c r="H940" s="12">
        <v>111.28</v>
      </c>
      <c r="I940" s="12">
        <v>101.64999999999999</v>
      </c>
      <c r="J940" s="12">
        <v>104.86</v>
      </c>
      <c r="K940" s="12">
        <v>107</v>
      </c>
      <c r="L940" s="12">
        <v>114.49000000000001</v>
      </c>
      <c r="M940" s="12">
        <v>103.78999999999999</v>
      </c>
      <c r="N940" s="13">
        <v>104.72624999999999</v>
      </c>
      <c r="O940" s="17" t="s">
        <v>138</v>
      </c>
      <c r="P940" s="14" t="s">
        <v>13</v>
      </c>
      <c r="Q940" s="14" t="s">
        <v>15</v>
      </c>
      <c r="R940" s="14" t="s">
        <v>119</v>
      </c>
      <c r="S940" s="14" t="s">
        <v>143</v>
      </c>
    </row>
    <row r="941" spans="1:19" x14ac:dyDescent="0.3">
      <c r="A941" s="11">
        <v>44634.640266203707</v>
      </c>
      <c r="B941" s="11"/>
      <c r="C941" s="15">
        <v>44634</v>
      </c>
      <c r="D941" s="16">
        <v>0.64026620370370368</v>
      </c>
      <c r="E941" s="33" t="str">
        <f t="shared" si="17"/>
        <v>00:21</v>
      </c>
      <c r="F941" s="12">
        <v>98</v>
      </c>
      <c r="G941" s="12">
        <v>89.7</v>
      </c>
      <c r="H941" s="12">
        <v>101.4</v>
      </c>
      <c r="I941" s="12">
        <v>92.625</v>
      </c>
      <c r="J941" s="12">
        <v>95.55</v>
      </c>
      <c r="K941" s="12">
        <v>88.725000000000009</v>
      </c>
      <c r="L941" s="12">
        <v>104.325</v>
      </c>
      <c r="M941" s="12">
        <v>97</v>
      </c>
      <c r="N941" s="13">
        <v>95.915625000000006</v>
      </c>
      <c r="O941" s="17" t="s">
        <v>138</v>
      </c>
      <c r="P941" s="14" t="s">
        <v>13</v>
      </c>
      <c r="Q941" s="14" t="s">
        <v>15</v>
      </c>
      <c r="R941" s="14" t="s">
        <v>119</v>
      </c>
      <c r="S941" s="14" t="s">
        <v>143</v>
      </c>
    </row>
    <row r="942" spans="1:19" x14ac:dyDescent="0.3">
      <c r="A942" s="11">
        <v>44634.640960648147</v>
      </c>
      <c r="B942" s="11"/>
      <c r="C942" s="15">
        <v>44634</v>
      </c>
      <c r="D942" s="16">
        <v>0.64096064814814813</v>
      </c>
      <c r="E942" s="33" t="str">
        <f t="shared" si="17"/>
        <v>00:22</v>
      </c>
      <c r="F942" s="12">
        <v>103</v>
      </c>
      <c r="G942" s="12">
        <v>91.54</v>
      </c>
      <c r="H942" s="12">
        <v>103.48</v>
      </c>
      <c r="I942" s="12">
        <v>94.524999999999991</v>
      </c>
      <c r="J942" s="12">
        <v>97.51</v>
      </c>
      <c r="K942" s="12">
        <v>90.545000000000002</v>
      </c>
      <c r="L942" s="12">
        <v>106.465</v>
      </c>
      <c r="M942" s="12">
        <v>96</v>
      </c>
      <c r="N942" s="13">
        <v>97.883125000000007</v>
      </c>
      <c r="O942" s="17" t="s">
        <v>138</v>
      </c>
      <c r="P942" s="14" t="s">
        <v>13</v>
      </c>
      <c r="Q942" s="14" t="s">
        <v>15</v>
      </c>
      <c r="R942" s="14" t="s">
        <v>119</v>
      </c>
      <c r="S942" s="14" t="s">
        <v>143</v>
      </c>
    </row>
    <row r="943" spans="1:19" x14ac:dyDescent="0.3">
      <c r="A943" s="11">
        <v>44634.641655092593</v>
      </c>
      <c r="B943" s="11"/>
      <c r="C943" s="15">
        <v>44634</v>
      </c>
      <c r="D943" s="16">
        <v>0.64165509259259257</v>
      </c>
      <c r="E943" s="33" t="str">
        <f t="shared" si="17"/>
        <v>00:23</v>
      </c>
      <c r="F943" s="12">
        <v>105</v>
      </c>
      <c r="G943" s="12">
        <v>90.62</v>
      </c>
      <c r="H943" s="12">
        <v>102.44</v>
      </c>
      <c r="I943" s="12">
        <v>93.574999999999989</v>
      </c>
      <c r="J943" s="12">
        <v>96.53</v>
      </c>
      <c r="K943" s="12">
        <v>89.635000000000005</v>
      </c>
      <c r="L943" s="12">
        <v>105.39500000000001</v>
      </c>
      <c r="M943" s="12">
        <v>92</v>
      </c>
      <c r="N943" s="13">
        <v>96.899374999999992</v>
      </c>
      <c r="O943" s="17" t="s">
        <v>138</v>
      </c>
      <c r="P943" s="14" t="s">
        <v>13</v>
      </c>
      <c r="Q943" s="14" t="s">
        <v>15</v>
      </c>
      <c r="R943" s="14" t="s">
        <v>119</v>
      </c>
      <c r="S943" s="14" t="s">
        <v>143</v>
      </c>
    </row>
    <row r="944" spans="1:19" x14ac:dyDescent="0.3">
      <c r="A944" s="11">
        <v>44634.64234953704</v>
      </c>
      <c r="B944" s="11"/>
      <c r="C944" s="15">
        <v>44634</v>
      </c>
      <c r="D944" s="16">
        <v>0.64234953703703701</v>
      </c>
      <c r="E944" s="33" t="str">
        <f t="shared" si="17"/>
        <v>00:24</v>
      </c>
      <c r="F944" s="12">
        <v>103</v>
      </c>
      <c r="G944" s="12">
        <v>91.08</v>
      </c>
      <c r="H944" s="12">
        <v>102.96000000000001</v>
      </c>
      <c r="I944" s="12">
        <v>94.05</v>
      </c>
      <c r="J944" s="12">
        <v>97.02</v>
      </c>
      <c r="K944" s="12">
        <v>90.09</v>
      </c>
      <c r="L944" s="12">
        <v>105.93</v>
      </c>
      <c r="M944" s="12">
        <v>95</v>
      </c>
      <c r="N944" s="13">
        <v>97.391249999999985</v>
      </c>
      <c r="O944" s="17" t="s">
        <v>138</v>
      </c>
      <c r="P944" s="14" t="s">
        <v>13</v>
      </c>
      <c r="Q944" s="14" t="s">
        <v>15</v>
      </c>
      <c r="R944" s="14" t="s">
        <v>119</v>
      </c>
      <c r="S944" s="14" t="s">
        <v>143</v>
      </c>
    </row>
    <row r="945" spans="1:19" x14ac:dyDescent="0.3">
      <c r="A945" s="11">
        <v>44634.643043981479</v>
      </c>
      <c r="B945" s="11"/>
      <c r="C945" s="15">
        <v>44634</v>
      </c>
      <c r="D945" s="16">
        <v>0.64304398148148145</v>
      </c>
      <c r="E945" s="33" t="str">
        <f t="shared" si="17"/>
        <v>00:25</v>
      </c>
      <c r="F945" s="12">
        <v>105</v>
      </c>
      <c r="G945" s="12">
        <v>92.460000000000008</v>
      </c>
      <c r="H945" s="12">
        <v>104.52000000000001</v>
      </c>
      <c r="I945" s="12">
        <v>95.474999999999994</v>
      </c>
      <c r="J945" s="12">
        <v>98.49</v>
      </c>
      <c r="K945" s="12">
        <v>91.454999999999998</v>
      </c>
      <c r="L945" s="12">
        <v>107.53500000000001</v>
      </c>
      <c r="M945" s="12">
        <v>96</v>
      </c>
      <c r="N945" s="13">
        <v>98.866875000000007</v>
      </c>
      <c r="O945" s="17" t="s">
        <v>138</v>
      </c>
      <c r="P945" s="14" t="s">
        <v>13</v>
      </c>
      <c r="Q945" s="14" t="s">
        <v>15</v>
      </c>
      <c r="R945" s="14" t="s">
        <v>119</v>
      </c>
      <c r="S945" s="14" t="s">
        <v>143</v>
      </c>
    </row>
    <row r="946" spans="1:19" x14ac:dyDescent="0.3">
      <c r="A946" s="11">
        <v>44634.643055555556</v>
      </c>
      <c r="B946" s="11"/>
      <c r="C946" s="15">
        <v>44634</v>
      </c>
      <c r="D946" s="16">
        <v>0.6430555555555556</v>
      </c>
      <c r="E946" s="33" t="str">
        <f t="shared" si="17"/>
        <v>00:25</v>
      </c>
      <c r="F946" s="12">
        <v>99.9</v>
      </c>
      <c r="G946" s="12">
        <v>102.12</v>
      </c>
      <c r="H946" s="12">
        <v>115.44</v>
      </c>
      <c r="I946" s="12">
        <v>105.44999999999999</v>
      </c>
      <c r="J946" s="12">
        <v>108.78</v>
      </c>
      <c r="K946" s="12">
        <v>108</v>
      </c>
      <c r="L946" s="12">
        <v>114</v>
      </c>
      <c r="M946" s="12">
        <v>107.67</v>
      </c>
      <c r="N946" s="13">
        <v>107.67</v>
      </c>
      <c r="O946" s="17" t="s">
        <v>138</v>
      </c>
      <c r="P946" s="14" t="s">
        <v>13</v>
      </c>
      <c r="Q946" s="14" t="s">
        <v>15</v>
      </c>
      <c r="R946" s="14" t="s">
        <v>119</v>
      </c>
      <c r="S946" s="14" t="s">
        <v>143</v>
      </c>
    </row>
    <row r="947" spans="1:19" x14ac:dyDescent="0.3">
      <c r="A947" s="11">
        <v>44634.643113425926</v>
      </c>
      <c r="B947" s="11"/>
      <c r="C947" s="15">
        <v>44634</v>
      </c>
      <c r="D947" s="16">
        <v>0.64311342592592591</v>
      </c>
      <c r="E947" s="33" t="str">
        <f t="shared" si="17"/>
        <v>00:25</v>
      </c>
      <c r="F947" s="12">
        <v>78.3</v>
      </c>
      <c r="G947" s="12">
        <v>87</v>
      </c>
      <c r="H947" s="12">
        <v>90.48</v>
      </c>
      <c r="I947" s="12">
        <v>82.649999999999991</v>
      </c>
      <c r="J947" s="12">
        <v>85.26</v>
      </c>
      <c r="K947" s="12">
        <v>79.17</v>
      </c>
      <c r="L947" s="12">
        <v>93.09</v>
      </c>
      <c r="M947" s="12">
        <v>84.39</v>
      </c>
      <c r="N947" s="13">
        <v>85.042500000000004</v>
      </c>
      <c r="O947" s="17" t="s">
        <v>138</v>
      </c>
      <c r="P947" s="14" t="s">
        <v>13</v>
      </c>
      <c r="Q947" s="14" t="s">
        <v>15</v>
      </c>
      <c r="R947" s="14" t="s">
        <v>119</v>
      </c>
      <c r="S947" s="14" t="s">
        <v>143</v>
      </c>
    </row>
    <row r="948" spans="1:19" x14ac:dyDescent="0.3">
      <c r="A948" s="11">
        <v>44634.643229166664</v>
      </c>
      <c r="B948" s="11"/>
      <c r="C948" s="15">
        <v>44634</v>
      </c>
      <c r="D948" s="16">
        <v>0.64322916666666663</v>
      </c>
      <c r="E948" s="33" t="str">
        <f t="shared" si="17"/>
        <v>00:25</v>
      </c>
      <c r="F948" s="12">
        <v>69.3</v>
      </c>
      <c r="G948" s="12">
        <v>77</v>
      </c>
      <c r="H948" s="12">
        <v>80.08</v>
      </c>
      <c r="I948" s="12">
        <v>73.149999999999991</v>
      </c>
      <c r="J948" s="12">
        <v>75.459999999999994</v>
      </c>
      <c r="K948" s="12">
        <v>70.070000000000007</v>
      </c>
      <c r="L948" s="12">
        <v>82.39</v>
      </c>
      <c r="M948" s="12">
        <v>74.69</v>
      </c>
      <c r="N948" s="13">
        <v>75.267499999999984</v>
      </c>
      <c r="O948" s="17" t="s">
        <v>138</v>
      </c>
      <c r="P948" s="14" t="s">
        <v>13</v>
      </c>
      <c r="Q948" s="14" t="s">
        <v>15</v>
      </c>
      <c r="R948" s="14" t="s">
        <v>119</v>
      </c>
      <c r="S948" s="14" t="s">
        <v>143</v>
      </c>
    </row>
    <row r="949" spans="1:19" x14ac:dyDescent="0.3">
      <c r="A949" s="11">
        <v>44634.643738425926</v>
      </c>
      <c r="B949" s="11"/>
      <c r="C949" s="15">
        <v>44634</v>
      </c>
      <c r="D949" s="16">
        <v>0.64373842592592589</v>
      </c>
      <c r="E949" s="33" t="str">
        <f t="shared" si="17"/>
        <v>00:26</v>
      </c>
      <c r="F949" s="12">
        <v>97</v>
      </c>
      <c r="G949" s="12">
        <v>87.4</v>
      </c>
      <c r="H949" s="12">
        <v>98.8</v>
      </c>
      <c r="I949" s="12">
        <v>90.25</v>
      </c>
      <c r="J949" s="12">
        <v>93.1</v>
      </c>
      <c r="K949" s="12">
        <v>86.45</v>
      </c>
      <c r="L949" s="12">
        <v>101.65</v>
      </c>
      <c r="M949" s="12">
        <v>93</v>
      </c>
      <c r="N949" s="13">
        <v>93.456249999999997</v>
      </c>
      <c r="O949" s="17" t="s">
        <v>138</v>
      </c>
      <c r="P949" s="14" t="s">
        <v>13</v>
      </c>
      <c r="Q949" s="14" t="s">
        <v>15</v>
      </c>
      <c r="R949" s="14" t="s">
        <v>119</v>
      </c>
      <c r="S949" s="14" t="s">
        <v>143</v>
      </c>
    </row>
    <row r="950" spans="1:19" x14ac:dyDescent="0.3">
      <c r="A950" s="11">
        <v>44634.644432870373</v>
      </c>
      <c r="B950" s="11"/>
      <c r="C950" s="15">
        <v>44634</v>
      </c>
      <c r="D950" s="16">
        <v>0.64443287037037034</v>
      </c>
      <c r="E950" s="33" t="str">
        <f t="shared" si="17"/>
        <v>00:27</v>
      </c>
      <c r="F950" s="12">
        <v>99</v>
      </c>
      <c r="G950" s="12">
        <v>87.4</v>
      </c>
      <c r="H950" s="12">
        <v>98.8</v>
      </c>
      <c r="I950" s="12">
        <v>90.25</v>
      </c>
      <c r="J950" s="12">
        <v>93.1</v>
      </c>
      <c r="K950" s="12">
        <v>86.45</v>
      </c>
      <c r="L950" s="12">
        <v>101.65</v>
      </c>
      <c r="M950" s="12">
        <v>91</v>
      </c>
      <c r="N950" s="13">
        <v>93.456249999999997</v>
      </c>
      <c r="O950" s="17" t="s">
        <v>138</v>
      </c>
      <c r="P950" s="14" t="s">
        <v>13</v>
      </c>
      <c r="Q950" s="14" t="s">
        <v>15</v>
      </c>
      <c r="R950" s="14" t="s">
        <v>119</v>
      </c>
      <c r="S950" s="14" t="s">
        <v>143</v>
      </c>
    </row>
    <row r="951" spans="1:19" x14ac:dyDescent="0.3">
      <c r="A951" s="11">
        <v>44634.645775462966</v>
      </c>
      <c r="B951" s="11"/>
      <c r="C951" s="15">
        <v>44634</v>
      </c>
      <c r="D951" s="16">
        <v>0.64577546296296295</v>
      </c>
      <c r="E951" s="33" t="str">
        <f t="shared" si="17"/>
        <v>00:28</v>
      </c>
      <c r="F951" s="12">
        <v>110</v>
      </c>
      <c r="G951" s="12">
        <v>101.2</v>
      </c>
      <c r="H951" s="12">
        <v>114.4</v>
      </c>
      <c r="I951" s="12">
        <v>104.5</v>
      </c>
      <c r="J951" s="12">
        <v>107.8</v>
      </c>
      <c r="K951" s="12">
        <v>100.10000000000001</v>
      </c>
      <c r="L951" s="12">
        <v>117.7</v>
      </c>
      <c r="M951" s="12">
        <v>106.7</v>
      </c>
      <c r="N951" s="13">
        <v>107.80000000000001</v>
      </c>
      <c r="O951" s="17" t="s">
        <v>138</v>
      </c>
      <c r="P951" s="14" t="s">
        <v>13</v>
      </c>
      <c r="Q951" s="14" t="s">
        <v>15</v>
      </c>
      <c r="R951" s="14" t="s">
        <v>119</v>
      </c>
      <c r="S951" s="14" t="s">
        <v>143</v>
      </c>
    </row>
    <row r="952" spans="1:19" x14ac:dyDescent="0.3">
      <c r="A952" s="11">
        <v>44634.645821759259</v>
      </c>
      <c r="B952" s="11"/>
      <c r="C952" s="15">
        <v>44634</v>
      </c>
      <c r="D952" s="16">
        <v>0.64582175925925933</v>
      </c>
      <c r="E952" s="33" t="str">
        <f t="shared" si="17"/>
        <v>00:29</v>
      </c>
      <c r="F952" s="12">
        <v>107</v>
      </c>
      <c r="G952" s="12">
        <v>93.84</v>
      </c>
      <c r="H952" s="12">
        <v>106.08</v>
      </c>
      <c r="I952" s="12">
        <v>96.899999999999991</v>
      </c>
      <c r="J952" s="12">
        <v>99.96</v>
      </c>
      <c r="K952" s="12">
        <v>92.820000000000007</v>
      </c>
      <c r="L952" s="12">
        <v>109.14</v>
      </c>
      <c r="M952" s="12">
        <v>97</v>
      </c>
      <c r="N952" s="13">
        <v>100.3425</v>
      </c>
      <c r="O952" s="17" t="s">
        <v>138</v>
      </c>
      <c r="P952" s="14" t="s">
        <v>13</v>
      </c>
      <c r="Q952" s="14" t="s">
        <v>15</v>
      </c>
      <c r="R952" s="14" t="s">
        <v>119</v>
      </c>
      <c r="S952" s="14" t="s">
        <v>143</v>
      </c>
    </row>
    <row r="953" spans="1:19" x14ac:dyDescent="0.3">
      <c r="A953" s="11">
        <v>44634.646516203706</v>
      </c>
      <c r="B953" s="11"/>
      <c r="C953" s="15">
        <v>44634</v>
      </c>
      <c r="D953" s="16">
        <v>0.64651620370370366</v>
      </c>
      <c r="E953" s="33" t="str">
        <f t="shared" si="17"/>
        <v>00:30</v>
      </c>
      <c r="F953" s="12">
        <v>110</v>
      </c>
      <c r="G953" s="12">
        <v>95.22</v>
      </c>
      <c r="H953" s="12">
        <v>107.64</v>
      </c>
      <c r="I953" s="12">
        <v>98.324999999999989</v>
      </c>
      <c r="J953" s="12">
        <v>101.42999999999999</v>
      </c>
      <c r="K953" s="12">
        <v>94.185000000000002</v>
      </c>
      <c r="L953" s="12">
        <v>110.745</v>
      </c>
      <c r="M953" s="12">
        <v>97</v>
      </c>
      <c r="N953" s="13">
        <v>101.81812499999999</v>
      </c>
      <c r="O953" s="17" t="s">
        <v>138</v>
      </c>
      <c r="P953" s="14" t="s">
        <v>13</v>
      </c>
      <c r="Q953" s="14" t="s">
        <v>15</v>
      </c>
      <c r="R953" s="14" t="s">
        <v>119</v>
      </c>
      <c r="S953" s="14" t="s">
        <v>143</v>
      </c>
    </row>
    <row r="954" spans="1:19" x14ac:dyDescent="0.3">
      <c r="A954" s="11">
        <v>44634.646527777775</v>
      </c>
      <c r="B954" s="11"/>
      <c r="C954" s="15">
        <v>44634</v>
      </c>
      <c r="D954" s="16">
        <v>0.64652777777777781</v>
      </c>
      <c r="E954" s="33" t="str">
        <f t="shared" si="17"/>
        <v>00:30</v>
      </c>
      <c r="F954" s="12">
        <v>76.05</v>
      </c>
      <c r="G954" s="12">
        <v>77.740000000000009</v>
      </c>
      <c r="H954" s="12">
        <v>87.88000000000001</v>
      </c>
      <c r="I954" s="12">
        <v>80.274999999999991</v>
      </c>
      <c r="J954" s="12">
        <v>82.81</v>
      </c>
      <c r="K954" s="12">
        <v>91</v>
      </c>
      <c r="L954" s="12">
        <v>78</v>
      </c>
      <c r="M954" s="12">
        <v>81.965000000000003</v>
      </c>
      <c r="N954" s="13">
        <v>81.965000000000003</v>
      </c>
      <c r="O954" s="17" t="s">
        <v>138</v>
      </c>
      <c r="P954" s="14" t="s">
        <v>13</v>
      </c>
      <c r="Q954" s="14" t="s">
        <v>15</v>
      </c>
      <c r="R954" s="14" t="s">
        <v>119</v>
      </c>
      <c r="S954" s="14" t="s">
        <v>143</v>
      </c>
    </row>
    <row r="955" spans="1:19" x14ac:dyDescent="0.3">
      <c r="A955" s="11">
        <v>44634.646678240744</v>
      </c>
      <c r="B955" s="11"/>
      <c r="C955" s="15">
        <v>44634</v>
      </c>
      <c r="D955" s="16">
        <v>0.64667824074074076</v>
      </c>
      <c r="E955" s="33" t="str">
        <f t="shared" si="17"/>
        <v>00:30</v>
      </c>
      <c r="F955" s="12">
        <v>72.900000000000006</v>
      </c>
      <c r="G955" s="12">
        <v>74.52000000000001</v>
      </c>
      <c r="H955" s="12">
        <v>84.240000000000009</v>
      </c>
      <c r="I955" s="12">
        <v>76.95</v>
      </c>
      <c r="J955" s="12">
        <v>79.38</v>
      </c>
      <c r="K955" s="12">
        <v>81</v>
      </c>
      <c r="L955" s="12">
        <v>86.67</v>
      </c>
      <c r="M955" s="12">
        <v>78.569999999999993</v>
      </c>
      <c r="N955" s="13">
        <v>79.278750000000002</v>
      </c>
      <c r="O955" s="17" t="s">
        <v>138</v>
      </c>
      <c r="P955" s="14" t="s">
        <v>13</v>
      </c>
      <c r="Q955" s="14" t="s">
        <v>15</v>
      </c>
      <c r="R955" s="14" t="s">
        <v>119</v>
      </c>
      <c r="S955" s="14" t="s">
        <v>143</v>
      </c>
    </row>
    <row r="956" spans="1:19" x14ac:dyDescent="0.3">
      <c r="A956" s="11">
        <v>44634.647210648145</v>
      </c>
      <c r="B956" s="11"/>
      <c r="C956" s="15">
        <v>44634</v>
      </c>
      <c r="D956" s="16">
        <v>0.64721064814814822</v>
      </c>
      <c r="E956" s="33" t="str">
        <f t="shared" si="17"/>
        <v>00:31</v>
      </c>
      <c r="F956" s="12">
        <v>100</v>
      </c>
      <c r="G956" s="12">
        <v>88.78</v>
      </c>
      <c r="H956" s="12">
        <v>100.36</v>
      </c>
      <c r="I956" s="12">
        <v>91.674999999999997</v>
      </c>
      <c r="J956" s="12">
        <v>94.57</v>
      </c>
      <c r="K956" s="12">
        <v>87.814999999999998</v>
      </c>
      <c r="L956" s="12">
        <v>103.25500000000001</v>
      </c>
      <c r="M956" s="12">
        <v>93</v>
      </c>
      <c r="N956" s="13">
        <v>94.931875000000005</v>
      </c>
      <c r="O956" s="17" t="s">
        <v>138</v>
      </c>
      <c r="P956" s="14" t="s">
        <v>13</v>
      </c>
      <c r="Q956" s="14" t="s">
        <v>15</v>
      </c>
      <c r="R956" s="14" t="s">
        <v>119</v>
      </c>
      <c r="S956" s="14" t="s">
        <v>143</v>
      </c>
    </row>
    <row r="957" spans="1:19" x14ac:dyDescent="0.3">
      <c r="A957" s="11">
        <v>44634.647604166668</v>
      </c>
      <c r="B957" s="11"/>
      <c r="C957" s="15">
        <v>44634</v>
      </c>
      <c r="D957" s="16">
        <v>0.64760416666666665</v>
      </c>
      <c r="E957" s="33" t="str">
        <f t="shared" si="17"/>
        <v>00:31</v>
      </c>
      <c r="F957" s="12">
        <v>81.900000000000006</v>
      </c>
      <c r="G957" s="12">
        <v>83.72</v>
      </c>
      <c r="H957" s="12">
        <v>94.64</v>
      </c>
      <c r="I957" s="12">
        <v>86.45</v>
      </c>
      <c r="J957" s="12">
        <v>89.179999999999993</v>
      </c>
      <c r="K957" s="12">
        <v>82.81</v>
      </c>
      <c r="L957" s="12">
        <v>97.37</v>
      </c>
      <c r="M957" s="12">
        <v>91</v>
      </c>
      <c r="N957" s="13">
        <v>88.383750000000006</v>
      </c>
      <c r="O957" s="17" t="s">
        <v>138</v>
      </c>
      <c r="P957" s="14" t="s">
        <v>13</v>
      </c>
      <c r="Q957" s="14" t="s">
        <v>15</v>
      </c>
      <c r="R957" s="14" t="s">
        <v>119</v>
      </c>
      <c r="S957" s="14" t="s">
        <v>143</v>
      </c>
    </row>
    <row r="958" spans="1:19" x14ac:dyDescent="0.3">
      <c r="A958" s="11">
        <v>44634.647905092592</v>
      </c>
      <c r="B958" s="11"/>
      <c r="C958" s="15">
        <v>44634</v>
      </c>
      <c r="D958" s="16">
        <v>0.64790509259259255</v>
      </c>
      <c r="E958" s="33" t="str">
        <f t="shared" si="17"/>
        <v>00:32</v>
      </c>
      <c r="F958" s="12">
        <v>100</v>
      </c>
      <c r="G958" s="12">
        <v>88.78</v>
      </c>
      <c r="H958" s="12">
        <v>100.36</v>
      </c>
      <c r="I958" s="12">
        <v>91.674999999999997</v>
      </c>
      <c r="J958" s="12">
        <v>94.57</v>
      </c>
      <c r="K958" s="12">
        <v>87.814999999999998</v>
      </c>
      <c r="L958" s="12">
        <v>103.25500000000001</v>
      </c>
      <c r="M958" s="12">
        <v>93</v>
      </c>
      <c r="N958" s="13">
        <v>94.931875000000005</v>
      </c>
      <c r="O958" s="17" t="s">
        <v>138</v>
      </c>
      <c r="P958" s="14" t="s">
        <v>13</v>
      </c>
      <c r="Q958" s="14" t="s">
        <v>15</v>
      </c>
      <c r="R958" s="14" t="s">
        <v>119</v>
      </c>
      <c r="S958" s="14" t="s">
        <v>143</v>
      </c>
    </row>
    <row r="959" spans="1:19" s="28" customFormat="1" x14ac:dyDescent="0.3">
      <c r="A959" s="11">
        <v>44634.648599537039</v>
      </c>
      <c r="B959" s="11"/>
      <c r="C959" s="15">
        <v>44634</v>
      </c>
      <c r="D959" s="16">
        <v>0.6485995370370371</v>
      </c>
      <c r="E959" s="33" t="str">
        <f t="shared" si="17"/>
        <v>00:33</v>
      </c>
      <c r="F959" s="12">
        <v>102</v>
      </c>
      <c r="G959" s="12">
        <v>91.54</v>
      </c>
      <c r="H959" s="12">
        <v>103.48</v>
      </c>
      <c r="I959" s="12">
        <v>94.524999999999991</v>
      </c>
      <c r="J959" s="12">
        <v>97.51</v>
      </c>
      <c r="K959" s="12">
        <v>90.545000000000002</v>
      </c>
      <c r="L959" s="12">
        <v>106.465</v>
      </c>
      <c r="M959" s="12">
        <v>97</v>
      </c>
      <c r="N959" s="13">
        <v>97.883125000000007</v>
      </c>
      <c r="O959" s="17" t="s">
        <v>138</v>
      </c>
      <c r="P959" s="14" t="s">
        <v>13</v>
      </c>
      <c r="Q959" s="14" t="s">
        <v>15</v>
      </c>
      <c r="R959" s="14" t="s">
        <v>119</v>
      </c>
      <c r="S959" s="14" t="s">
        <v>143</v>
      </c>
    </row>
    <row r="960" spans="1:19" x14ac:dyDescent="0.3">
      <c r="A960" s="11">
        <v>44634.649293981478</v>
      </c>
      <c r="B960" s="11"/>
      <c r="C960" s="15">
        <v>44634</v>
      </c>
      <c r="D960" s="16">
        <v>0.64929398148148143</v>
      </c>
      <c r="E960" s="33" t="str">
        <f t="shared" si="17"/>
        <v>00:34</v>
      </c>
      <c r="F960" s="12">
        <v>101</v>
      </c>
      <c r="G960" s="12">
        <v>88.78</v>
      </c>
      <c r="H960" s="12">
        <v>100.36</v>
      </c>
      <c r="I960" s="12">
        <v>91.674999999999997</v>
      </c>
      <c r="J960" s="12">
        <v>94.57</v>
      </c>
      <c r="K960" s="12">
        <v>87.814999999999998</v>
      </c>
      <c r="L960" s="12">
        <v>103.25500000000001</v>
      </c>
      <c r="M960" s="12">
        <v>92</v>
      </c>
      <c r="N960" s="13">
        <v>94.931875000000005</v>
      </c>
      <c r="O960" s="17" t="s">
        <v>138</v>
      </c>
      <c r="P960" s="14" t="s">
        <v>13</v>
      </c>
      <c r="Q960" s="14" t="s">
        <v>15</v>
      </c>
      <c r="R960" s="14" t="s">
        <v>119</v>
      </c>
      <c r="S960" s="14" t="s">
        <v>143</v>
      </c>
    </row>
    <row r="961" spans="1:19" x14ac:dyDescent="0.3">
      <c r="A961" s="11">
        <v>44634.649363425924</v>
      </c>
      <c r="B961" s="11"/>
      <c r="C961" s="15">
        <v>44634</v>
      </c>
      <c r="D961" s="16">
        <v>0.64936342592592589</v>
      </c>
      <c r="E961" s="33" t="str">
        <f t="shared" si="17"/>
        <v>00:34</v>
      </c>
      <c r="F961" s="12">
        <v>75.600000000000009</v>
      </c>
      <c r="G961" s="12">
        <v>84</v>
      </c>
      <c r="H961" s="12">
        <v>87.36</v>
      </c>
      <c r="I961" s="12">
        <v>79.8</v>
      </c>
      <c r="J961" s="12">
        <v>82.32</v>
      </c>
      <c r="K961" s="12">
        <v>76.44</v>
      </c>
      <c r="L961" s="12">
        <v>89.88000000000001</v>
      </c>
      <c r="M961" s="12">
        <v>81.48</v>
      </c>
      <c r="N961" s="13">
        <v>82.110000000000014</v>
      </c>
      <c r="O961" s="17" t="s">
        <v>138</v>
      </c>
      <c r="P961" s="14" t="s">
        <v>13</v>
      </c>
      <c r="Q961" s="14" t="s">
        <v>15</v>
      </c>
      <c r="R961" s="14" t="s">
        <v>119</v>
      </c>
      <c r="S961" s="14" t="s">
        <v>143</v>
      </c>
    </row>
    <row r="962" spans="1:19" x14ac:dyDescent="0.3">
      <c r="A962" s="11">
        <v>44634.649768518517</v>
      </c>
      <c r="B962" s="11"/>
      <c r="C962" s="15">
        <v>44634</v>
      </c>
      <c r="D962" s="16">
        <v>0.64976851851851858</v>
      </c>
      <c r="E962" s="33" t="str">
        <f t="shared" si="17"/>
        <v>00:34</v>
      </c>
      <c r="F962" s="12">
        <v>85.5</v>
      </c>
      <c r="G962" s="12">
        <v>87.4</v>
      </c>
      <c r="H962" s="12">
        <v>98.8</v>
      </c>
      <c r="I962" s="12">
        <v>90.25</v>
      </c>
      <c r="J962" s="12">
        <v>93.1</v>
      </c>
      <c r="K962" s="12">
        <v>86.45</v>
      </c>
      <c r="L962" s="12">
        <v>101.65</v>
      </c>
      <c r="M962" s="12">
        <v>95</v>
      </c>
      <c r="N962" s="13">
        <v>92.268749999999997</v>
      </c>
      <c r="O962" s="17" t="s">
        <v>138</v>
      </c>
      <c r="P962" s="14" t="s">
        <v>13</v>
      </c>
      <c r="Q962" s="14" t="s">
        <v>15</v>
      </c>
      <c r="R962" s="14" t="s">
        <v>119</v>
      </c>
      <c r="S962" s="14" t="s">
        <v>143</v>
      </c>
    </row>
    <row r="963" spans="1:19" x14ac:dyDescent="0.3">
      <c r="A963" s="11">
        <v>44634.649988425925</v>
      </c>
      <c r="B963" s="11"/>
      <c r="C963" s="15">
        <v>44634</v>
      </c>
      <c r="D963" s="16">
        <v>0.64998842592592598</v>
      </c>
      <c r="E963" s="33" t="str">
        <f t="shared" si="17"/>
        <v>00:35</v>
      </c>
      <c r="F963" s="12">
        <v>106</v>
      </c>
      <c r="G963" s="12">
        <v>92.92</v>
      </c>
      <c r="H963" s="12">
        <v>105.04</v>
      </c>
      <c r="I963" s="12">
        <v>95.949999999999989</v>
      </c>
      <c r="J963" s="12">
        <v>98.98</v>
      </c>
      <c r="K963" s="12">
        <v>91.91</v>
      </c>
      <c r="L963" s="12">
        <v>108.07000000000001</v>
      </c>
      <c r="M963" s="12">
        <v>96</v>
      </c>
      <c r="N963" s="13">
        <v>99.358750000000015</v>
      </c>
      <c r="O963" s="17" t="s">
        <v>138</v>
      </c>
      <c r="P963" s="14" t="s">
        <v>13</v>
      </c>
      <c r="Q963" s="14" t="s">
        <v>15</v>
      </c>
      <c r="R963" s="14" t="s">
        <v>119</v>
      </c>
      <c r="S963" s="14" t="s">
        <v>143</v>
      </c>
    </row>
    <row r="964" spans="1:19" x14ac:dyDescent="0.3">
      <c r="A964" s="11">
        <v>44634.65</v>
      </c>
      <c r="B964" s="11"/>
      <c r="C964" s="15">
        <v>44634</v>
      </c>
      <c r="D964" s="16">
        <v>0.65</v>
      </c>
      <c r="E964" s="33" t="str">
        <f t="shared" ref="E964:E1027" si="18">TEXT(D964-$D$899,"hh:mm")</f>
        <v>00:35</v>
      </c>
      <c r="F964" s="12">
        <v>91.350000000000009</v>
      </c>
      <c r="G964" s="12">
        <v>93.38000000000001</v>
      </c>
      <c r="H964" s="12">
        <v>105.56</v>
      </c>
      <c r="I964" s="12">
        <v>96.424999999999997</v>
      </c>
      <c r="J964" s="12">
        <v>99.47</v>
      </c>
      <c r="K964" s="12">
        <v>98</v>
      </c>
      <c r="L964" s="12">
        <v>105</v>
      </c>
      <c r="M964" s="12">
        <v>98.454999999999998</v>
      </c>
      <c r="N964" s="13">
        <v>98.455000000000013</v>
      </c>
      <c r="O964" s="17" t="s">
        <v>138</v>
      </c>
      <c r="P964" s="14" t="s">
        <v>13</v>
      </c>
      <c r="Q964" s="14" t="s">
        <v>15</v>
      </c>
      <c r="R964" s="14" t="s">
        <v>119</v>
      </c>
      <c r="S964" s="14" t="s">
        <v>143</v>
      </c>
    </row>
    <row r="965" spans="1:19" x14ac:dyDescent="0.3">
      <c r="A965" s="11">
        <v>44634.650011574071</v>
      </c>
      <c r="B965" s="11"/>
      <c r="C965" s="15">
        <v>44634</v>
      </c>
      <c r="D965" s="16">
        <v>0.65001157407407406</v>
      </c>
      <c r="E965" s="33" t="str">
        <f t="shared" si="18"/>
        <v>00:35</v>
      </c>
      <c r="F965" s="12">
        <v>81.900000000000006</v>
      </c>
      <c r="G965" s="12">
        <v>83.72</v>
      </c>
      <c r="H965" s="12">
        <v>94.64</v>
      </c>
      <c r="I965" s="12">
        <v>86.45</v>
      </c>
      <c r="J965" s="12">
        <v>89.179999999999993</v>
      </c>
      <c r="K965" s="12">
        <v>82.81</v>
      </c>
      <c r="L965" s="12">
        <v>97.37</v>
      </c>
      <c r="M965" s="12">
        <v>91</v>
      </c>
      <c r="N965" s="13">
        <v>88.383750000000006</v>
      </c>
      <c r="O965" s="17" t="s">
        <v>138</v>
      </c>
      <c r="P965" s="14" t="s">
        <v>13</v>
      </c>
      <c r="Q965" s="14" t="s">
        <v>15</v>
      </c>
      <c r="R965" s="14" t="s">
        <v>119</v>
      </c>
      <c r="S965" s="14" t="s">
        <v>143</v>
      </c>
    </row>
    <row r="966" spans="1:19" x14ac:dyDescent="0.3">
      <c r="A966" s="11">
        <v>44634.650567129633</v>
      </c>
      <c r="B966" s="11"/>
      <c r="C966" s="15">
        <v>44634</v>
      </c>
      <c r="D966" s="16">
        <v>0.6505671296296297</v>
      </c>
      <c r="E966" s="33" t="str">
        <f t="shared" si="18"/>
        <v>00:35</v>
      </c>
      <c r="F966" s="12">
        <v>84.600000000000009</v>
      </c>
      <c r="G966" s="12">
        <v>86.48</v>
      </c>
      <c r="H966" s="12">
        <v>97.76</v>
      </c>
      <c r="I966" s="12">
        <v>89.3</v>
      </c>
      <c r="J966" s="12">
        <v>92.12</v>
      </c>
      <c r="K966" s="12">
        <v>85.54</v>
      </c>
      <c r="L966" s="12">
        <v>100.58000000000001</v>
      </c>
      <c r="M966" s="12">
        <v>94</v>
      </c>
      <c r="N966" s="13">
        <v>91.297500000000014</v>
      </c>
      <c r="O966" s="17" t="s">
        <v>138</v>
      </c>
      <c r="P966" s="14" t="s">
        <v>13</v>
      </c>
      <c r="Q966" s="14" t="s">
        <v>15</v>
      </c>
      <c r="R966" s="14" t="s">
        <v>119</v>
      </c>
      <c r="S966" s="14" t="s">
        <v>143</v>
      </c>
    </row>
    <row r="967" spans="1:19" x14ac:dyDescent="0.3">
      <c r="A967" s="11">
        <v>44634.650682870371</v>
      </c>
      <c r="B967" s="11"/>
      <c r="C967" s="15">
        <v>44634</v>
      </c>
      <c r="D967" s="16">
        <v>0.65068287037037031</v>
      </c>
      <c r="E967" s="33" t="str">
        <f t="shared" si="18"/>
        <v>00:36</v>
      </c>
      <c r="F967" s="12">
        <v>108</v>
      </c>
      <c r="G967" s="12">
        <v>92.92</v>
      </c>
      <c r="H967" s="12">
        <v>105.04</v>
      </c>
      <c r="I967" s="12">
        <v>95.949999999999989</v>
      </c>
      <c r="J967" s="12">
        <v>98.98</v>
      </c>
      <c r="K967" s="12">
        <v>91.91</v>
      </c>
      <c r="L967" s="12">
        <v>108.07000000000001</v>
      </c>
      <c r="M967" s="12">
        <v>94</v>
      </c>
      <c r="N967" s="13">
        <v>99.358750000000015</v>
      </c>
      <c r="O967" s="17" t="s">
        <v>138</v>
      </c>
      <c r="P967" s="14" t="s">
        <v>13</v>
      </c>
      <c r="Q967" s="14" t="s">
        <v>15</v>
      </c>
      <c r="R967" s="14" t="s">
        <v>119</v>
      </c>
      <c r="S967" s="14" t="s">
        <v>143</v>
      </c>
    </row>
    <row r="968" spans="1:19" x14ac:dyDescent="0.3">
      <c r="A968" s="11">
        <v>44634.651377314818</v>
      </c>
      <c r="B968" s="11"/>
      <c r="C968" s="15">
        <v>44634</v>
      </c>
      <c r="D968" s="16">
        <v>0.65137731481481487</v>
      </c>
      <c r="E968" s="33" t="str">
        <f t="shared" si="18"/>
        <v>00:37</v>
      </c>
      <c r="F968" s="12">
        <v>104</v>
      </c>
      <c r="G968" s="12">
        <v>90.160000000000011</v>
      </c>
      <c r="H968" s="12">
        <v>101.92</v>
      </c>
      <c r="I968" s="12">
        <v>93.1</v>
      </c>
      <c r="J968" s="12">
        <v>96.039999999999992</v>
      </c>
      <c r="K968" s="12">
        <v>89.18</v>
      </c>
      <c r="L968" s="12">
        <v>104.86</v>
      </c>
      <c r="M968" s="12">
        <v>92</v>
      </c>
      <c r="N968" s="13">
        <v>96.407500000000013</v>
      </c>
      <c r="O968" s="17" t="s">
        <v>138</v>
      </c>
      <c r="P968" s="14" t="s">
        <v>13</v>
      </c>
      <c r="Q968" s="14" t="s">
        <v>15</v>
      </c>
      <c r="R968" s="14" t="s">
        <v>119</v>
      </c>
      <c r="S968" s="14" t="s">
        <v>143</v>
      </c>
    </row>
    <row r="969" spans="1:19" x14ac:dyDescent="0.3">
      <c r="A969" s="11">
        <v>44634.651701388888</v>
      </c>
      <c r="B969" s="11"/>
      <c r="C969" s="15">
        <v>44634</v>
      </c>
      <c r="D969" s="16">
        <v>0.65170138888888884</v>
      </c>
      <c r="E969" s="33" t="str">
        <f t="shared" si="18"/>
        <v>00:37</v>
      </c>
      <c r="F969" s="12">
        <v>85.5</v>
      </c>
      <c r="G969" s="12">
        <v>87.4</v>
      </c>
      <c r="H969" s="12">
        <v>98.8</v>
      </c>
      <c r="I969" s="12">
        <v>90.25</v>
      </c>
      <c r="J969" s="12">
        <v>93.1</v>
      </c>
      <c r="K969" s="12">
        <v>86.45</v>
      </c>
      <c r="L969" s="12">
        <v>101.65</v>
      </c>
      <c r="M969" s="12">
        <v>95</v>
      </c>
      <c r="N969" s="13">
        <v>92.268749999999997</v>
      </c>
      <c r="O969" s="17" t="s">
        <v>138</v>
      </c>
      <c r="P969" s="14" t="s">
        <v>13</v>
      </c>
      <c r="Q969" s="14" t="s">
        <v>15</v>
      </c>
      <c r="R969" s="14" t="s">
        <v>119</v>
      </c>
      <c r="S969" s="14" t="s">
        <v>143</v>
      </c>
    </row>
    <row r="970" spans="1:19" x14ac:dyDescent="0.3">
      <c r="A970" s="11">
        <v>44634.652071759258</v>
      </c>
      <c r="B970" s="11"/>
      <c r="C970" s="15">
        <v>44634</v>
      </c>
      <c r="D970" s="16">
        <v>0.6520717592592592</v>
      </c>
      <c r="E970" s="33" t="str">
        <f t="shared" si="18"/>
        <v>00:38</v>
      </c>
      <c r="F970" s="12">
        <v>99</v>
      </c>
      <c r="G970" s="12">
        <v>88.320000000000007</v>
      </c>
      <c r="H970" s="12">
        <v>99.84</v>
      </c>
      <c r="I970" s="12">
        <v>91.199999999999989</v>
      </c>
      <c r="J970" s="12">
        <v>94.08</v>
      </c>
      <c r="K970" s="12">
        <v>87.36</v>
      </c>
      <c r="L970" s="12">
        <v>102.72</v>
      </c>
      <c r="M970" s="12">
        <v>93</v>
      </c>
      <c r="N970" s="13">
        <v>94.44</v>
      </c>
      <c r="O970" s="17" t="s">
        <v>138</v>
      </c>
      <c r="P970" s="14" t="s">
        <v>13</v>
      </c>
      <c r="Q970" s="14" t="s">
        <v>15</v>
      </c>
      <c r="R970" s="14" t="s">
        <v>119</v>
      </c>
      <c r="S970" s="14" t="s">
        <v>143</v>
      </c>
    </row>
    <row r="971" spans="1:19" x14ac:dyDescent="0.3">
      <c r="A971" s="11">
        <v>44634.652129629627</v>
      </c>
      <c r="B971" s="11"/>
      <c r="C971" s="15">
        <v>44634</v>
      </c>
      <c r="D971" s="16">
        <v>0.65212962962962961</v>
      </c>
      <c r="E971" s="33" t="str">
        <f t="shared" si="18"/>
        <v>00:38</v>
      </c>
      <c r="F971" s="12">
        <v>86.4</v>
      </c>
      <c r="G971" s="12">
        <v>88.320000000000007</v>
      </c>
      <c r="H971" s="12">
        <v>99.84</v>
      </c>
      <c r="I971" s="12">
        <v>91.199999999999989</v>
      </c>
      <c r="J971" s="12">
        <v>94.08</v>
      </c>
      <c r="K971" s="12">
        <v>87.36</v>
      </c>
      <c r="L971" s="12">
        <v>102.72</v>
      </c>
      <c r="M971" s="12">
        <v>96</v>
      </c>
      <c r="N971" s="13">
        <v>93.240000000000009</v>
      </c>
      <c r="O971" s="17" t="s">
        <v>138</v>
      </c>
      <c r="P971" s="14" t="s">
        <v>13</v>
      </c>
      <c r="Q971" s="14" t="s">
        <v>15</v>
      </c>
      <c r="R971" s="14" t="s">
        <v>119</v>
      </c>
      <c r="S971" s="14" t="s">
        <v>143</v>
      </c>
    </row>
    <row r="972" spans="1:19" x14ac:dyDescent="0.3">
      <c r="A972" s="11">
        <v>44634.65221064815</v>
      </c>
      <c r="B972" s="11"/>
      <c r="C972" s="15">
        <v>44634</v>
      </c>
      <c r="D972" s="16">
        <v>0.65221064814814811</v>
      </c>
      <c r="E972" s="33" t="str">
        <f t="shared" si="18"/>
        <v>00:38</v>
      </c>
      <c r="F972" s="12">
        <v>84.600000000000009</v>
      </c>
      <c r="G972" s="12">
        <v>86.48</v>
      </c>
      <c r="H972" s="12">
        <v>97.76</v>
      </c>
      <c r="I972" s="12">
        <v>89.3</v>
      </c>
      <c r="J972" s="12">
        <v>92.12</v>
      </c>
      <c r="K972" s="12">
        <v>85.54</v>
      </c>
      <c r="L972" s="12">
        <v>100.58000000000001</v>
      </c>
      <c r="M972" s="12">
        <v>94</v>
      </c>
      <c r="N972" s="13">
        <v>91.297500000000014</v>
      </c>
      <c r="O972" s="17" t="s">
        <v>138</v>
      </c>
      <c r="P972" s="14" t="s">
        <v>13</v>
      </c>
      <c r="Q972" s="14" t="s">
        <v>15</v>
      </c>
      <c r="R972" s="14" t="s">
        <v>119</v>
      </c>
      <c r="S972" s="14" t="s">
        <v>143</v>
      </c>
    </row>
    <row r="973" spans="1:19" x14ac:dyDescent="0.3">
      <c r="A973" s="11">
        <v>44634.652418981481</v>
      </c>
      <c r="B973" s="11"/>
      <c r="C973" s="15">
        <v>44634</v>
      </c>
      <c r="D973" s="16">
        <v>0.65241898148148147</v>
      </c>
      <c r="E973" s="33" t="str">
        <f t="shared" si="18"/>
        <v>00:38</v>
      </c>
      <c r="F973" s="12">
        <v>84.600000000000009</v>
      </c>
      <c r="G973" s="12">
        <v>86.48</v>
      </c>
      <c r="H973" s="12">
        <v>97.76</v>
      </c>
      <c r="I973" s="12">
        <v>89.3</v>
      </c>
      <c r="J973" s="12">
        <v>92.12</v>
      </c>
      <c r="K973" s="12">
        <v>85.54</v>
      </c>
      <c r="L973" s="12">
        <v>100.58000000000001</v>
      </c>
      <c r="M973" s="12">
        <v>94</v>
      </c>
      <c r="N973" s="13">
        <v>91.297500000000014</v>
      </c>
      <c r="O973" s="17" t="s">
        <v>138</v>
      </c>
      <c r="P973" s="14" t="s">
        <v>13</v>
      </c>
      <c r="Q973" s="14" t="s">
        <v>15</v>
      </c>
      <c r="R973" s="14" t="s">
        <v>119</v>
      </c>
      <c r="S973" s="14" t="s">
        <v>143</v>
      </c>
    </row>
    <row r="974" spans="1:19" x14ac:dyDescent="0.3">
      <c r="A974" s="11">
        <v>44634.652685185189</v>
      </c>
      <c r="B974" s="11"/>
      <c r="C974" s="15">
        <v>44634</v>
      </c>
      <c r="D974" s="16">
        <v>0.65268518518518526</v>
      </c>
      <c r="E974" s="33" t="str">
        <f t="shared" si="18"/>
        <v>00:38</v>
      </c>
      <c r="F974" s="12">
        <v>85.5</v>
      </c>
      <c r="G974" s="12">
        <v>87.4</v>
      </c>
      <c r="H974" s="12">
        <v>98.8</v>
      </c>
      <c r="I974" s="12">
        <v>90.25</v>
      </c>
      <c r="J974" s="12">
        <v>93.1</v>
      </c>
      <c r="K974" s="12">
        <v>86.45</v>
      </c>
      <c r="L974" s="12">
        <v>101.65</v>
      </c>
      <c r="M974" s="12">
        <v>95</v>
      </c>
      <c r="N974" s="13">
        <v>92.268749999999997</v>
      </c>
      <c r="O974" s="17" t="s">
        <v>138</v>
      </c>
      <c r="P974" s="14" t="s">
        <v>13</v>
      </c>
      <c r="Q974" s="14" t="s">
        <v>15</v>
      </c>
      <c r="R974" s="14" t="s">
        <v>119</v>
      </c>
      <c r="S974" s="14" t="s">
        <v>143</v>
      </c>
    </row>
    <row r="975" spans="1:19" x14ac:dyDescent="0.3">
      <c r="A975" s="11">
        <v>44634.652766203704</v>
      </c>
      <c r="B975" s="11"/>
      <c r="C975" s="15">
        <v>44634</v>
      </c>
      <c r="D975" s="16">
        <v>0.65276620370370375</v>
      </c>
      <c r="E975" s="33" t="str">
        <f t="shared" si="18"/>
        <v>00:39</v>
      </c>
      <c r="F975" s="12">
        <v>99</v>
      </c>
      <c r="G975" s="12">
        <v>88.78</v>
      </c>
      <c r="H975" s="12">
        <v>100.36</v>
      </c>
      <c r="I975" s="12">
        <v>91.674999999999997</v>
      </c>
      <c r="J975" s="12">
        <v>94.57</v>
      </c>
      <c r="K975" s="12">
        <v>87.814999999999998</v>
      </c>
      <c r="L975" s="12">
        <v>103.25500000000001</v>
      </c>
      <c r="M975" s="12">
        <v>94</v>
      </c>
      <c r="N975" s="13">
        <v>94.931875000000005</v>
      </c>
      <c r="O975" s="17" t="s">
        <v>138</v>
      </c>
      <c r="P975" s="14" t="s">
        <v>13</v>
      </c>
      <c r="Q975" s="14" t="s">
        <v>15</v>
      </c>
      <c r="R975" s="14" t="s">
        <v>119</v>
      </c>
      <c r="S975" s="14" t="s">
        <v>143</v>
      </c>
    </row>
    <row r="976" spans="1:19" x14ac:dyDescent="0.3">
      <c r="A976" s="11">
        <v>44634.65284722222</v>
      </c>
      <c r="B976" s="11"/>
      <c r="C976" s="15">
        <v>44634</v>
      </c>
      <c r="D976" s="16">
        <v>0.65284722222222225</v>
      </c>
      <c r="E976" s="33" t="str">
        <f t="shared" si="18"/>
        <v>00:39</v>
      </c>
      <c r="F976" s="12">
        <v>84.600000000000009</v>
      </c>
      <c r="G976" s="12">
        <v>86.48</v>
      </c>
      <c r="H976" s="12">
        <v>97.76</v>
      </c>
      <c r="I976" s="12">
        <v>89.3</v>
      </c>
      <c r="J976" s="12">
        <v>92.12</v>
      </c>
      <c r="K976" s="12">
        <v>85.54</v>
      </c>
      <c r="L976" s="12">
        <v>100.58000000000001</v>
      </c>
      <c r="M976" s="12">
        <v>94</v>
      </c>
      <c r="N976" s="13">
        <v>91.297500000000014</v>
      </c>
      <c r="O976" s="17" t="s">
        <v>138</v>
      </c>
      <c r="P976" s="14" t="s">
        <v>13</v>
      </c>
      <c r="Q976" s="14" t="s">
        <v>15</v>
      </c>
      <c r="R976" s="14" t="s">
        <v>119</v>
      </c>
      <c r="S976" s="14" t="s">
        <v>143</v>
      </c>
    </row>
    <row r="977" spans="1:19" x14ac:dyDescent="0.3">
      <c r="A977" s="11">
        <v>44634.653460648151</v>
      </c>
      <c r="B977" s="11"/>
      <c r="C977" s="15">
        <v>44634</v>
      </c>
      <c r="D977" s="16">
        <v>0.65346064814814808</v>
      </c>
      <c r="E977" s="33" t="str">
        <f t="shared" si="18"/>
        <v>00:40</v>
      </c>
      <c r="F977" s="12">
        <v>101</v>
      </c>
      <c r="G977" s="12">
        <v>87.4</v>
      </c>
      <c r="H977" s="12">
        <v>98.8</v>
      </c>
      <c r="I977" s="12">
        <v>90.25</v>
      </c>
      <c r="J977" s="12">
        <v>93.1</v>
      </c>
      <c r="K977" s="12">
        <v>86.45</v>
      </c>
      <c r="L977" s="12">
        <v>101.65</v>
      </c>
      <c r="M977" s="12">
        <v>89</v>
      </c>
      <c r="N977" s="13">
        <v>93.456249999999997</v>
      </c>
      <c r="O977" s="17" t="s">
        <v>138</v>
      </c>
      <c r="P977" s="14" t="s">
        <v>13</v>
      </c>
      <c r="Q977" s="14" t="s">
        <v>15</v>
      </c>
      <c r="R977" s="14" t="s">
        <v>119</v>
      </c>
      <c r="S977" s="14" t="s">
        <v>143</v>
      </c>
    </row>
    <row r="978" spans="1:19" x14ac:dyDescent="0.3">
      <c r="A978" s="11">
        <v>44634.65347222222</v>
      </c>
      <c r="B978" s="11"/>
      <c r="C978" s="15">
        <v>44634</v>
      </c>
      <c r="D978" s="16">
        <v>0.65347222222222223</v>
      </c>
      <c r="E978" s="33" t="str">
        <f t="shared" si="18"/>
        <v>00:40</v>
      </c>
      <c r="F978" s="12">
        <v>94.05</v>
      </c>
      <c r="G978" s="12">
        <v>96.14</v>
      </c>
      <c r="H978" s="12">
        <v>108.68</v>
      </c>
      <c r="I978" s="12">
        <v>99.274999999999991</v>
      </c>
      <c r="J978" s="12">
        <v>102.41</v>
      </c>
      <c r="K978" s="12">
        <v>101</v>
      </c>
      <c r="L978" s="12">
        <v>108</v>
      </c>
      <c r="M978" s="12">
        <v>101.36499999999999</v>
      </c>
      <c r="N978" s="13">
        <v>101.36499999999999</v>
      </c>
      <c r="O978" s="17" t="s">
        <v>138</v>
      </c>
      <c r="P978" s="14" t="s">
        <v>13</v>
      </c>
      <c r="Q978" s="14" t="s">
        <v>15</v>
      </c>
      <c r="R978" s="14" t="s">
        <v>119</v>
      </c>
      <c r="S978" s="14" t="s">
        <v>143</v>
      </c>
    </row>
    <row r="979" spans="1:19" x14ac:dyDescent="0.3">
      <c r="A979" s="11">
        <v>44634.65415509259</v>
      </c>
      <c r="B979" s="11"/>
      <c r="C979" s="15">
        <v>44634</v>
      </c>
      <c r="D979" s="16">
        <v>0.65415509259259264</v>
      </c>
      <c r="E979" s="33" t="str">
        <f t="shared" si="18"/>
        <v>00:41</v>
      </c>
      <c r="F979" s="12">
        <v>97</v>
      </c>
      <c r="G979" s="12">
        <v>82.34</v>
      </c>
      <c r="H979" s="12">
        <v>93.08</v>
      </c>
      <c r="I979" s="12">
        <v>85.024999999999991</v>
      </c>
      <c r="J979" s="12">
        <v>87.71</v>
      </c>
      <c r="K979" s="12">
        <v>81.445000000000007</v>
      </c>
      <c r="L979" s="12">
        <v>95.765000000000001</v>
      </c>
      <c r="M979" s="12">
        <v>82</v>
      </c>
      <c r="N979" s="13">
        <v>88.045625000000001</v>
      </c>
      <c r="O979" s="17" t="s">
        <v>138</v>
      </c>
      <c r="P979" s="14" t="s">
        <v>13</v>
      </c>
      <c r="Q979" s="14" t="s">
        <v>15</v>
      </c>
      <c r="R979" s="14" t="s">
        <v>119</v>
      </c>
      <c r="S979" s="14" t="s">
        <v>143</v>
      </c>
    </row>
    <row r="980" spans="1:19" x14ac:dyDescent="0.3">
      <c r="A980" s="11">
        <v>44634.654849537037</v>
      </c>
      <c r="B980" s="11"/>
      <c r="C980" s="15">
        <v>44634</v>
      </c>
      <c r="D980" s="16">
        <v>0.65484953703703697</v>
      </c>
      <c r="E980" s="33" t="str">
        <f t="shared" si="18"/>
        <v>00:42</v>
      </c>
      <c r="F980" s="12">
        <v>95</v>
      </c>
      <c r="G980" s="12">
        <v>81.88000000000001</v>
      </c>
      <c r="H980" s="12">
        <v>92.56</v>
      </c>
      <c r="I980" s="12">
        <v>84.55</v>
      </c>
      <c r="J980" s="12">
        <v>87.22</v>
      </c>
      <c r="K980" s="12">
        <v>80.990000000000009</v>
      </c>
      <c r="L980" s="12">
        <v>95.23</v>
      </c>
      <c r="M980" s="12">
        <v>83</v>
      </c>
      <c r="N980" s="13">
        <v>87.553750000000008</v>
      </c>
      <c r="O980" s="17" t="s">
        <v>138</v>
      </c>
      <c r="P980" s="14" t="s">
        <v>13</v>
      </c>
      <c r="Q980" s="14" t="s">
        <v>15</v>
      </c>
      <c r="R980" s="14" t="s">
        <v>119</v>
      </c>
      <c r="S980" s="14" t="s">
        <v>143</v>
      </c>
    </row>
    <row r="981" spans="1:19" x14ac:dyDescent="0.3">
      <c r="A981" s="11">
        <v>44634.655543981484</v>
      </c>
      <c r="B981" s="11"/>
      <c r="C981" s="15">
        <v>44634</v>
      </c>
      <c r="D981" s="16">
        <v>0.65554398148148152</v>
      </c>
      <c r="E981" s="33" t="str">
        <f t="shared" si="18"/>
        <v>00:43</v>
      </c>
      <c r="F981" s="12">
        <v>93</v>
      </c>
      <c r="G981" s="12">
        <v>85.100000000000009</v>
      </c>
      <c r="H981" s="12">
        <v>96.2</v>
      </c>
      <c r="I981" s="12">
        <v>87.875</v>
      </c>
      <c r="J981" s="12">
        <v>90.649999999999991</v>
      </c>
      <c r="K981" s="12">
        <v>84.174999999999997</v>
      </c>
      <c r="L981" s="12">
        <v>98.975000000000009</v>
      </c>
      <c r="M981" s="12">
        <v>92</v>
      </c>
      <c r="N981" s="13">
        <v>90.996875000000003</v>
      </c>
      <c r="O981" s="17" t="s">
        <v>138</v>
      </c>
      <c r="P981" s="14" t="s">
        <v>13</v>
      </c>
      <c r="Q981" s="14" t="s">
        <v>15</v>
      </c>
      <c r="R981" s="14" t="s">
        <v>119</v>
      </c>
      <c r="S981" s="14" t="s">
        <v>143</v>
      </c>
    </row>
    <row r="982" spans="1:19" x14ac:dyDescent="0.3">
      <c r="A982" s="11">
        <v>44634.656238425923</v>
      </c>
      <c r="B982" s="11"/>
      <c r="C982" s="15">
        <v>44634</v>
      </c>
      <c r="D982" s="16">
        <v>0.65623842592592596</v>
      </c>
      <c r="E982" s="33" t="str">
        <f t="shared" si="18"/>
        <v>00:44</v>
      </c>
      <c r="F982" s="12">
        <v>91</v>
      </c>
      <c r="G982" s="12">
        <v>81.42</v>
      </c>
      <c r="H982" s="12">
        <v>92.04</v>
      </c>
      <c r="I982" s="12">
        <v>84.075000000000003</v>
      </c>
      <c r="J982" s="12">
        <v>86.73</v>
      </c>
      <c r="K982" s="12">
        <v>80.534999999999997</v>
      </c>
      <c r="L982" s="12">
        <v>94.695000000000007</v>
      </c>
      <c r="M982" s="12">
        <v>86</v>
      </c>
      <c r="N982" s="13">
        <v>87.061875000000015</v>
      </c>
      <c r="O982" s="17" t="s">
        <v>138</v>
      </c>
      <c r="P982" s="14" t="s">
        <v>13</v>
      </c>
      <c r="Q982" s="14" t="s">
        <v>15</v>
      </c>
      <c r="R982" s="14" t="s">
        <v>119</v>
      </c>
      <c r="S982" s="14" t="s">
        <v>143</v>
      </c>
    </row>
    <row r="983" spans="1:19" x14ac:dyDescent="0.3">
      <c r="A983" s="11">
        <v>44634.65693287037</v>
      </c>
      <c r="B983" s="11"/>
      <c r="C983" s="15">
        <v>44634</v>
      </c>
      <c r="D983" s="16">
        <v>0.6569328703703704</v>
      </c>
      <c r="E983" s="33" t="str">
        <f t="shared" si="18"/>
        <v>00:45</v>
      </c>
      <c r="F983" s="12">
        <v>96</v>
      </c>
      <c r="G983" s="12">
        <v>84.18</v>
      </c>
      <c r="H983" s="12">
        <v>95.16</v>
      </c>
      <c r="I983" s="12">
        <v>86.924999999999997</v>
      </c>
      <c r="J983" s="12">
        <v>89.67</v>
      </c>
      <c r="K983" s="12">
        <v>83.265000000000001</v>
      </c>
      <c r="L983" s="12">
        <v>97.905000000000001</v>
      </c>
      <c r="M983" s="12">
        <v>87</v>
      </c>
      <c r="N983" s="13">
        <v>90.013125000000002</v>
      </c>
      <c r="O983" s="17" t="s">
        <v>138</v>
      </c>
      <c r="P983" s="14" t="s">
        <v>13</v>
      </c>
      <c r="Q983" s="14" t="s">
        <v>15</v>
      </c>
      <c r="R983" s="14" t="s">
        <v>119</v>
      </c>
      <c r="S983" s="14" t="s">
        <v>143</v>
      </c>
    </row>
    <row r="984" spans="1:19" x14ac:dyDescent="0.3">
      <c r="A984" s="11">
        <v>44634.656944444447</v>
      </c>
      <c r="B984" s="11"/>
      <c r="C984" s="15">
        <v>44634</v>
      </c>
      <c r="D984" s="16">
        <v>0.65694444444444444</v>
      </c>
      <c r="E984" s="33" t="str">
        <f t="shared" si="18"/>
        <v>00:45</v>
      </c>
      <c r="F984" s="12">
        <v>91.350000000000009</v>
      </c>
      <c r="G984" s="12">
        <v>93.38000000000001</v>
      </c>
      <c r="H984" s="12">
        <v>105.56</v>
      </c>
      <c r="I984" s="12">
        <v>96.424999999999997</v>
      </c>
      <c r="J984" s="12">
        <v>99.47</v>
      </c>
      <c r="K984" s="12">
        <v>98</v>
      </c>
      <c r="L984" s="12">
        <v>105</v>
      </c>
      <c r="M984" s="12">
        <v>98.454999999999998</v>
      </c>
      <c r="N984" s="13">
        <v>98.455000000000013</v>
      </c>
      <c r="O984" s="17" t="s">
        <v>138</v>
      </c>
      <c r="P984" s="14" t="s">
        <v>13</v>
      </c>
      <c r="Q984" s="14" t="s">
        <v>15</v>
      </c>
      <c r="R984" s="14" t="s">
        <v>119</v>
      </c>
      <c r="S984" s="14" t="s">
        <v>143</v>
      </c>
    </row>
    <row r="985" spans="1:19" x14ac:dyDescent="0.3">
      <c r="A985" s="11">
        <v>44634.657094907408</v>
      </c>
      <c r="B985" s="11"/>
      <c r="C985" s="15">
        <v>44634</v>
      </c>
      <c r="D985" s="16">
        <v>0.65709490740740739</v>
      </c>
      <c r="E985" s="33" t="str">
        <f t="shared" si="18"/>
        <v>00:45</v>
      </c>
      <c r="F985" s="12">
        <v>73.8</v>
      </c>
      <c r="G985" s="12">
        <v>75.44</v>
      </c>
      <c r="H985" s="12">
        <v>85.28</v>
      </c>
      <c r="I985" s="12">
        <v>77.899999999999991</v>
      </c>
      <c r="J985" s="12">
        <v>80.36</v>
      </c>
      <c r="K985" s="12">
        <v>74.62</v>
      </c>
      <c r="L985" s="12">
        <v>87.740000000000009</v>
      </c>
      <c r="M985" s="12">
        <v>82</v>
      </c>
      <c r="N985" s="13">
        <v>79.642500000000013</v>
      </c>
      <c r="O985" s="17" t="s">
        <v>138</v>
      </c>
      <c r="P985" s="14" t="s">
        <v>13</v>
      </c>
      <c r="Q985" s="14" t="s">
        <v>15</v>
      </c>
      <c r="R985" s="14" t="s">
        <v>119</v>
      </c>
      <c r="S985" s="14" t="s">
        <v>143</v>
      </c>
    </row>
    <row r="986" spans="1:19" x14ac:dyDescent="0.3">
      <c r="A986" s="11">
        <v>44634.657569444447</v>
      </c>
      <c r="B986" s="11"/>
      <c r="C986" s="15">
        <v>44634</v>
      </c>
      <c r="D986" s="16">
        <v>0.65756944444444443</v>
      </c>
      <c r="E986" s="33" t="str">
        <f t="shared" si="18"/>
        <v>00:45</v>
      </c>
      <c r="F986" s="12">
        <v>80.100000000000009</v>
      </c>
      <c r="G986" s="12">
        <v>81.88000000000001</v>
      </c>
      <c r="H986" s="12">
        <v>92.56</v>
      </c>
      <c r="I986" s="12">
        <v>84.55</v>
      </c>
      <c r="J986" s="12">
        <v>87.22</v>
      </c>
      <c r="K986" s="12">
        <v>80.990000000000009</v>
      </c>
      <c r="L986" s="12">
        <v>95.23</v>
      </c>
      <c r="M986" s="12">
        <v>89</v>
      </c>
      <c r="N986" s="13">
        <v>86.441250000000011</v>
      </c>
      <c r="O986" s="17" t="s">
        <v>138</v>
      </c>
      <c r="P986" s="14" t="s">
        <v>13</v>
      </c>
      <c r="Q986" s="14" t="s">
        <v>15</v>
      </c>
      <c r="R986" s="14" t="s">
        <v>119</v>
      </c>
      <c r="S986" s="14" t="s">
        <v>143</v>
      </c>
    </row>
    <row r="987" spans="1:19" x14ac:dyDescent="0.3">
      <c r="A987" s="11">
        <v>44634.657627314817</v>
      </c>
      <c r="B987" s="11"/>
      <c r="C987" s="15">
        <v>44634</v>
      </c>
      <c r="D987" s="16">
        <v>0.65762731481481485</v>
      </c>
      <c r="E987" s="33" t="str">
        <f t="shared" si="18"/>
        <v>00:46</v>
      </c>
      <c r="F987" s="12">
        <v>101</v>
      </c>
      <c r="G987" s="12">
        <v>86.02000000000001</v>
      </c>
      <c r="H987" s="12">
        <v>97.240000000000009</v>
      </c>
      <c r="I987" s="12">
        <v>88.825000000000003</v>
      </c>
      <c r="J987" s="12">
        <v>91.63</v>
      </c>
      <c r="K987" s="12">
        <v>85.085000000000008</v>
      </c>
      <c r="L987" s="12">
        <v>100.045</v>
      </c>
      <c r="M987" s="12">
        <v>86</v>
      </c>
      <c r="N987" s="13">
        <v>91.980624999999989</v>
      </c>
      <c r="O987" s="17" t="s">
        <v>138</v>
      </c>
      <c r="P987" s="14" t="s">
        <v>13</v>
      </c>
      <c r="Q987" s="14" t="s">
        <v>15</v>
      </c>
      <c r="R987" s="14" t="s">
        <v>119</v>
      </c>
      <c r="S987" s="14" t="s">
        <v>143</v>
      </c>
    </row>
    <row r="988" spans="1:19" x14ac:dyDescent="0.3">
      <c r="A988" s="11">
        <v>44634.658321759256</v>
      </c>
      <c r="B988" s="11"/>
      <c r="C988" s="15">
        <v>44634</v>
      </c>
      <c r="D988" s="16">
        <v>0.65832175925925929</v>
      </c>
      <c r="E988" s="33" t="str">
        <f t="shared" si="18"/>
        <v>00:47</v>
      </c>
      <c r="F988" s="12">
        <v>101</v>
      </c>
      <c r="G988" s="12">
        <v>86.94</v>
      </c>
      <c r="H988" s="12">
        <v>98.28</v>
      </c>
      <c r="I988" s="12">
        <v>89.774999999999991</v>
      </c>
      <c r="J988" s="12">
        <v>92.61</v>
      </c>
      <c r="K988" s="12">
        <v>85.995000000000005</v>
      </c>
      <c r="L988" s="12">
        <v>101.11500000000001</v>
      </c>
      <c r="M988" s="12">
        <v>88</v>
      </c>
      <c r="N988" s="13">
        <v>92.964375000000004</v>
      </c>
      <c r="O988" s="17" t="s">
        <v>138</v>
      </c>
      <c r="P988" s="14" t="s">
        <v>13</v>
      </c>
      <c r="Q988" s="14" t="s">
        <v>15</v>
      </c>
      <c r="R988" s="14" t="s">
        <v>119</v>
      </c>
      <c r="S988" s="14" t="s">
        <v>143</v>
      </c>
    </row>
    <row r="989" spans="1:19" x14ac:dyDescent="0.3">
      <c r="A989" s="11">
        <v>44634.658576388887</v>
      </c>
      <c r="B989" s="11"/>
      <c r="C989" s="15">
        <v>44634</v>
      </c>
      <c r="D989" s="16">
        <v>0.65857638888888892</v>
      </c>
      <c r="E989" s="33" t="str">
        <f t="shared" si="18"/>
        <v>00:47</v>
      </c>
      <c r="F989" s="12">
        <v>81.900000000000006</v>
      </c>
      <c r="G989" s="12">
        <v>83.72</v>
      </c>
      <c r="H989" s="12">
        <v>94.64</v>
      </c>
      <c r="I989" s="12">
        <v>86.45</v>
      </c>
      <c r="J989" s="12">
        <v>89.179999999999993</v>
      </c>
      <c r="K989" s="12">
        <v>82.81</v>
      </c>
      <c r="L989" s="12">
        <v>97.37</v>
      </c>
      <c r="M989" s="12">
        <v>91</v>
      </c>
      <c r="N989" s="13">
        <v>88.383750000000006</v>
      </c>
      <c r="O989" s="17" t="s">
        <v>138</v>
      </c>
      <c r="P989" s="14" t="s">
        <v>13</v>
      </c>
      <c r="Q989" s="14" t="s">
        <v>15</v>
      </c>
      <c r="R989" s="14" t="s">
        <v>119</v>
      </c>
      <c r="S989" s="14" t="s">
        <v>143</v>
      </c>
    </row>
    <row r="990" spans="1:19" x14ac:dyDescent="0.3">
      <c r="A990" s="11">
        <v>44634.658668981479</v>
      </c>
      <c r="B990" s="11"/>
      <c r="C990" s="15">
        <v>44634</v>
      </c>
      <c r="D990" s="16">
        <v>0.65866898148148145</v>
      </c>
      <c r="E990" s="33" t="str">
        <f t="shared" si="18"/>
        <v>00:47</v>
      </c>
      <c r="F990" s="12">
        <v>103</v>
      </c>
      <c r="G990" s="12">
        <v>94.76</v>
      </c>
      <c r="H990" s="12">
        <v>107.12</v>
      </c>
      <c r="I990" s="12">
        <v>97.85</v>
      </c>
      <c r="J990" s="12">
        <v>100.94</v>
      </c>
      <c r="K990" s="12">
        <v>93.73</v>
      </c>
      <c r="L990" s="12">
        <v>110.21000000000001</v>
      </c>
      <c r="M990" s="12">
        <v>99.91</v>
      </c>
      <c r="N990" s="13">
        <v>100.94</v>
      </c>
      <c r="O990" s="17" t="s">
        <v>138</v>
      </c>
      <c r="P990" s="14" t="s">
        <v>13</v>
      </c>
      <c r="Q990" s="14" t="s">
        <v>15</v>
      </c>
      <c r="R990" s="14" t="s">
        <v>119</v>
      </c>
      <c r="S990" s="14" t="s">
        <v>143</v>
      </c>
    </row>
    <row r="991" spans="1:19" x14ac:dyDescent="0.3">
      <c r="A991" s="11">
        <v>44634.659016203703</v>
      </c>
      <c r="B991" s="11"/>
      <c r="C991" s="15">
        <v>44634</v>
      </c>
      <c r="D991" s="16">
        <v>0.65901620370370373</v>
      </c>
      <c r="E991" s="33" t="str">
        <f t="shared" si="18"/>
        <v>00:48</v>
      </c>
      <c r="F991" s="12">
        <v>104</v>
      </c>
      <c r="G991" s="12">
        <v>89.7</v>
      </c>
      <c r="H991" s="12">
        <v>101.4</v>
      </c>
      <c r="I991" s="12">
        <v>92.625</v>
      </c>
      <c r="J991" s="12">
        <v>95.55</v>
      </c>
      <c r="K991" s="12">
        <v>88.725000000000009</v>
      </c>
      <c r="L991" s="12">
        <v>104.325</v>
      </c>
      <c r="M991" s="12">
        <v>91</v>
      </c>
      <c r="N991" s="13">
        <v>95.915625000000006</v>
      </c>
      <c r="O991" s="17" t="s">
        <v>138</v>
      </c>
      <c r="P991" s="14" t="s">
        <v>13</v>
      </c>
      <c r="Q991" s="14" t="s">
        <v>15</v>
      </c>
      <c r="R991" s="14" t="s">
        <v>119</v>
      </c>
      <c r="S991" s="14" t="s">
        <v>143</v>
      </c>
    </row>
    <row r="992" spans="1:19" x14ac:dyDescent="0.3">
      <c r="A992" s="11">
        <v>44634.659085648149</v>
      </c>
      <c r="B992" s="11"/>
      <c r="C992" s="15">
        <v>44634</v>
      </c>
      <c r="D992" s="16">
        <v>0.65908564814814818</v>
      </c>
      <c r="E992" s="33" t="str">
        <f t="shared" si="18"/>
        <v>00:48</v>
      </c>
      <c r="F992" s="12">
        <v>73.8</v>
      </c>
      <c r="G992" s="12">
        <v>75.44</v>
      </c>
      <c r="H992" s="12">
        <v>85.28</v>
      </c>
      <c r="I992" s="12">
        <v>77.899999999999991</v>
      </c>
      <c r="J992" s="12">
        <v>80.36</v>
      </c>
      <c r="K992" s="12">
        <v>74.62</v>
      </c>
      <c r="L992" s="12">
        <v>82</v>
      </c>
      <c r="M992" s="12">
        <v>79.539999999999992</v>
      </c>
      <c r="N992" s="13">
        <v>78.617500000000007</v>
      </c>
      <c r="O992" s="17" t="s">
        <v>138</v>
      </c>
      <c r="P992" s="14" t="s">
        <v>13</v>
      </c>
      <c r="Q992" s="14" t="s">
        <v>15</v>
      </c>
      <c r="R992" s="14" t="s">
        <v>119</v>
      </c>
      <c r="S992" s="14" t="s">
        <v>143</v>
      </c>
    </row>
    <row r="993" spans="1:19" x14ac:dyDescent="0.3">
      <c r="A993" s="11">
        <v>44634.659120370372</v>
      </c>
      <c r="B993" s="11"/>
      <c r="C993" s="15">
        <v>44634</v>
      </c>
      <c r="D993" s="16">
        <v>0.65912037037037041</v>
      </c>
      <c r="E993" s="33" t="str">
        <f t="shared" si="18"/>
        <v>00:48</v>
      </c>
      <c r="F993" s="12">
        <v>82.8</v>
      </c>
      <c r="G993" s="12">
        <v>84.64</v>
      </c>
      <c r="H993" s="12">
        <v>95.68</v>
      </c>
      <c r="I993" s="12">
        <v>87.399999999999991</v>
      </c>
      <c r="J993" s="12">
        <v>90.16</v>
      </c>
      <c r="K993" s="12">
        <v>83.72</v>
      </c>
      <c r="L993" s="12">
        <v>98.440000000000012</v>
      </c>
      <c r="M993" s="12">
        <v>92</v>
      </c>
      <c r="N993" s="13">
        <v>89.355000000000004</v>
      </c>
      <c r="O993" s="17" t="s">
        <v>138</v>
      </c>
      <c r="P993" s="14" t="s">
        <v>13</v>
      </c>
      <c r="Q993" s="14" t="s">
        <v>15</v>
      </c>
      <c r="R993" s="14" t="s">
        <v>119</v>
      </c>
      <c r="S993" s="14" t="s">
        <v>143</v>
      </c>
    </row>
    <row r="994" spans="1:19" x14ac:dyDescent="0.3">
      <c r="A994" s="11">
        <v>44634.659710648149</v>
      </c>
      <c r="B994" s="11"/>
      <c r="C994" s="15">
        <v>44634</v>
      </c>
      <c r="D994" s="16">
        <v>0.65971064814814817</v>
      </c>
      <c r="E994" s="33" t="str">
        <f t="shared" si="18"/>
        <v>00:49</v>
      </c>
      <c r="F994" s="12">
        <v>94</v>
      </c>
      <c r="G994" s="12">
        <v>85.56</v>
      </c>
      <c r="H994" s="12">
        <v>96.72</v>
      </c>
      <c r="I994" s="12">
        <v>88.35</v>
      </c>
      <c r="J994" s="12">
        <v>91.14</v>
      </c>
      <c r="K994" s="12">
        <v>84.63000000000001</v>
      </c>
      <c r="L994" s="12">
        <v>99.51</v>
      </c>
      <c r="M994" s="12">
        <v>92</v>
      </c>
      <c r="N994" s="13">
        <v>91.488749999999996</v>
      </c>
      <c r="O994" s="17" t="s">
        <v>138</v>
      </c>
      <c r="P994" s="14" t="s">
        <v>13</v>
      </c>
      <c r="Q994" s="14" t="s">
        <v>15</v>
      </c>
      <c r="R994" s="14" t="s">
        <v>119</v>
      </c>
      <c r="S994" s="14" t="s">
        <v>143</v>
      </c>
    </row>
    <row r="995" spans="1:19" x14ac:dyDescent="0.3">
      <c r="A995" s="11">
        <v>44634.659884259258</v>
      </c>
      <c r="B995" s="11"/>
      <c r="C995" s="15">
        <v>44634</v>
      </c>
      <c r="D995" s="16">
        <v>0.6598842592592592</v>
      </c>
      <c r="E995" s="33" t="str">
        <f t="shared" si="18"/>
        <v>00:49</v>
      </c>
      <c r="F995" s="12">
        <v>96</v>
      </c>
      <c r="G995" s="12">
        <v>88.320000000000007</v>
      </c>
      <c r="H995" s="12">
        <v>99.84</v>
      </c>
      <c r="I995" s="12">
        <v>91.199999999999989</v>
      </c>
      <c r="J995" s="12">
        <v>94.08</v>
      </c>
      <c r="K995" s="12">
        <v>87.36</v>
      </c>
      <c r="L995" s="12">
        <v>102.72</v>
      </c>
      <c r="M995" s="12">
        <v>93.12</v>
      </c>
      <c r="N995" s="13">
        <v>94.08</v>
      </c>
      <c r="O995" s="17" t="s">
        <v>138</v>
      </c>
      <c r="P995" s="14" t="s">
        <v>13</v>
      </c>
      <c r="Q995" s="14" t="s">
        <v>15</v>
      </c>
      <c r="R995" s="14" t="s">
        <v>119</v>
      </c>
      <c r="S995" s="14" t="s">
        <v>143</v>
      </c>
    </row>
    <row r="996" spans="1:19" x14ac:dyDescent="0.3">
      <c r="A996" s="11">
        <v>44634.660405092596</v>
      </c>
      <c r="B996" s="11"/>
      <c r="C996" s="15">
        <v>44634</v>
      </c>
      <c r="D996" s="16">
        <v>0.66040509259259261</v>
      </c>
      <c r="E996" s="33" t="str">
        <f t="shared" si="18"/>
        <v>00:50</v>
      </c>
      <c r="F996" s="12">
        <v>104</v>
      </c>
      <c r="G996" s="12">
        <v>93.84</v>
      </c>
      <c r="H996" s="12">
        <v>106.08</v>
      </c>
      <c r="I996" s="12">
        <v>96.899999999999991</v>
      </c>
      <c r="J996" s="12">
        <v>99.96</v>
      </c>
      <c r="K996" s="12">
        <v>92.820000000000007</v>
      </c>
      <c r="L996" s="12">
        <v>109.14</v>
      </c>
      <c r="M996" s="12">
        <v>100</v>
      </c>
      <c r="N996" s="13">
        <v>100.3425</v>
      </c>
      <c r="O996" s="17" t="s">
        <v>138</v>
      </c>
      <c r="P996" s="14" t="s">
        <v>13</v>
      </c>
      <c r="Q996" s="14" t="s">
        <v>15</v>
      </c>
      <c r="R996" s="14" t="s">
        <v>119</v>
      </c>
      <c r="S996" s="14" t="s">
        <v>143</v>
      </c>
    </row>
    <row r="997" spans="1:19" x14ac:dyDescent="0.3">
      <c r="A997" s="11">
        <v>44634.660416666666</v>
      </c>
      <c r="B997" s="11"/>
      <c r="C997" s="15">
        <v>44634</v>
      </c>
      <c r="D997" s="16">
        <v>0.66041666666666665</v>
      </c>
      <c r="E997" s="33" t="str">
        <f t="shared" si="18"/>
        <v>00:50</v>
      </c>
      <c r="F997" s="12">
        <v>88.65</v>
      </c>
      <c r="G997" s="12">
        <v>90.62</v>
      </c>
      <c r="H997" s="12">
        <v>102.44</v>
      </c>
      <c r="I997" s="12">
        <v>93.574999999999989</v>
      </c>
      <c r="J997" s="12">
        <v>96.53</v>
      </c>
      <c r="K997" s="12">
        <v>91</v>
      </c>
      <c r="L997" s="12">
        <v>106</v>
      </c>
      <c r="M997" s="12">
        <v>95.545000000000002</v>
      </c>
      <c r="N997" s="13">
        <v>95.545000000000002</v>
      </c>
      <c r="O997" s="17" t="s">
        <v>138</v>
      </c>
      <c r="P997" s="14" t="s">
        <v>13</v>
      </c>
      <c r="Q997" s="14" t="s">
        <v>15</v>
      </c>
      <c r="R997" s="14" t="s">
        <v>119</v>
      </c>
      <c r="S997" s="14" t="s">
        <v>143</v>
      </c>
    </row>
    <row r="998" spans="1:19" x14ac:dyDescent="0.3">
      <c r="A998" s="11">
        <v>44634.660451388889</v>
      </c>
      <c r="B998" s="11"/>
      <c r="C998" s="15">
        <v>44634</v>
      </c>
      <c r="D998" s="16">
        <v>0.66045138888888888</v>
      </c>
      <c r="E998" s="33" t="str">
        <f t="shared" si="18"/>
        <v>00:50</v>
      </c>
      <c r="F998" s="12">
        <v>94.5</v>
      </c>
      <c r="G998" s="12">
        <v>96.600000000000009</v>
      </c>
      <c r="H998" s="12">
        <v>109.2</v>
      </c>
      <c r="I998" s="12">
        <v>99.75</v>
      </c>
      <c r="J998" s="12">
        <v>102.89999999999999</v>
      </c>
      <c r="K998" s="12">
        <v>95.55</v>
      </c>
      <c r="L998" s="12">
        <v>112.35000000000001</v>
      </c>
      <c r="M998" s="12">
        <v>105</v>
      </c>
      <c r="N998" s="13">
        <v>101.98125</v>
      </c>
      <c r="O998" s="17" t="s">
        <v>138</v>
      </c>
      <c r="P998" s="14" t="s">
        <v>13</v>
      </c>
      <c r="Q998" s="14" t="s">
        <v>15</v>
      </c>
      <c r="R998" s="14" t="s">
        <v>119</v>
      </c>
      <c r="S998" s="14" t="s">
        <v>143</v>
      </c>
    </row>
    <row r="999" spans="1:19" x14ac:dyDescent="0.3">
      <c r="A999" s="11">
        <v>44634.660740740743</v>
      </c>
      <c r="B999" s="11"/>
      <c r="C999" s="15">
        <v>44634</v>
      </c>
      <c r="D999" s="16">
        <v>0.66074074074074074</v>
      </c>
      <c r="E999" s="33" t="str">
        <f t="shared" si="18"/>
        <v>00:50</v>
      </c>
      <c r="F999" s="12">
        <v>69.3</v>
      </c>
      <c r="G999" s="12">
        <v>77</v>
      </c>
      <c r="H999" s="12">
        <v>80.08</v>
      </c>
      <c r="I999" s="12">
        <v>73.149999999999991</v>
      </c>
      <c r="J999" s="12">
        <v>75.459999999999994</v>
      </c>
      <c r="K999" s="12">
        <v>70.070000000000007</v>
      </c>
      <c r="L999" s="12">
        <v>82.39</v>
      </c>
      <c r="M999" s="12">
        <v>74.69</v>
      </c>
      <c r="N999" s="13">
        <v>75.267499999999984</v>
      </c>
      <c r="O999" s="17" t="s">
        <v>138</v>
      </c>
      <c r="P999" s="14" t="s">
        <v>13</v>
      </c>
      <c r="Q999" s="14" t="s">
        <v>15</v>
      </c>
      <c r="R999" s="14" t="s">
        <v>119</v>
      </c>
      <c r="S999" s="14" t="s">
        <v>143</v>
      </c>
    </row>
    <row r="1000" spans="1:19" x14ac:dyDescent="0.3">
      <c r="A1000" s="11">
        <v>44634.660891203705</v>
      </c>
      <c r="B1000" s="11"/>
      <c r="C1000" s="15">
        <v>44634</v>
      </c>
      <c r="D1000" s="16">
        <v>0.66089120370370369</v>
      </c>
      <c r="E1000" s="33" t="str">
        <f t="shared" si="18"/>
        <v>00:50</v>
      </c>
      <c r="F1000" s="12">
        <v>91.8</v>
      </c>
      <c r="G1000" s="12">
        <v>93.84</v>
      </c>
      <c r="H1000" s="12">
        <v>106.08</v>
      </c>
      <c r="I1000" s="12">
        <v>96.899999999999991</v>
      </c>
      <c r="J1000" s="12">
        <v>99.96</v>
      </c>
      <c r="K1000" s="12">
        <v>92.820000000000007</v>
      </c>
      <c r="L1000" s="12">
        <v>109.14</v>
      </c>
      <c r="M1000" s="12">
        <v>102</v>
      </c>
      <c r="N1000" s="13">
        <v>99.067499999999995</v>
      </c>
      <c r="O1000" s="17" t="s">
        <v>138</v>
      </c>
      <c r="P1000" s="14" t="s">
        <v>13</v>
      </c>
      <c r="Q1000" s="14" t="s">
        <v>15</v>
      </c>
      <c r="R1000" s="14" t="s">
        <v>119</v>
      </c>
      <c r="S1000" s="14" t="s">
        <v>143</v>
      </c>
    </row>
    <row r="1001" spans="1:19" x14ac:dyDescent="0.3">
      <c r="A1001" s="11">
        <v>44634.661099537036</v>
      </c>
      <c r="B1001" s="11"/>
      <c r="C1001" s="15">
        <v>44634</v>
      </c>
      <c r="D1001" s="16">
        <v>0.66109953703703705</v>
      </c>
      <c r="E1001" s="33" t="str">
        <f t="shared" si="18"/>
        <v>00:51</v>
      </c>
      <c r="F1001" s="12">
        <v>96</v>
      </c>
      <c r="G1001" s="12">
        <v>92.460000000000008</v>
      </c>
      <c r="H1001" s="12">
        <v>104.52000000000001</v>
      </c>
      <c r="I1001" s="12">
        <v>95.474999999999994</v>
      </c>
      <c r="J1001" s="12">
        <v>98.49</v>
      </c>
      <c r="K1001" s="12">
        <v>91.454999999999998</v>
      </c>
      <c r="L1001" s="12">
        <v>107.53500000000001</v>
      </c>
      <c r="M1001" s="12">
        <v>105</v>
      </c>
      <c r="N1001" s="13">
        <v>98.866875000000007</v>
      </c>
      <c r="O1001" s="17" t="s">
        <v>138</v>
      </c>
      <c r="P1001" s="14" t="s">
        <v>13</v>
      </c>
      <c r="Q1001" s="14" t="s">
        <v>15</v>
      </c>
      <c r="R1001" s="14" t="s">
        <v>119</v>
      </c>
      <c r="S1001" s="14" t="s">
        <v>143</v>
      </c>
    </row>
    <row r="1002" spans="1:19" x14ac:dyDescent="0.3">
      <c r="A1002" s="11">
        <v>44634.661400462966</v>
      </c>
      <c r="B1002" s="11"/>
      <c r="C1002" s="15">
        <v>44634</v>
      </c>
      <c r="D1002" s="16">
        <v>0.66140046296296295</v>
      </c>
      <c r="E1002" s="33" t="str">
        <f t="shared" si="18"/>
        <v>00:51</v>
      </c>
      <c r="F1002" s="12">
        <v>95.4</v>
      </c>
      <c r="G1002" s="12">
        <v>97.52000000000001</v>
      </c>
      <c r="H1002" s="12">
        <v>110.24000000000001</v>
      </c>
      <c r="I1002" s="12">
        <v>100.69999999999999</v>
      </c>
      <c r="J1002" s="12">
        <v>103.88</v>
      </c>
      <c r="K1002" s="12">
        <v>96.460000000000008</v>
      </c>
      <c r="L1002" s="12">
        <v>113.42</v>
      </c>
      <c r="M1002" s="12">
        <v>106</v>
      </c>
      <c r="N1002" s="13">
        <v>102.9525</v>
      </c>
      <c r="O1002" s="17" t="s">
        <v>138</v>
      </c>
      <c r="P1002" s="14" t="s">
        <v>13</v>
      </c>
      <c r="Q1002" s="14" t="s">
        <v>15</v>
      </c>
      <c r="R1002" s="14" t="s">
        <v>119</v>
      </c>
      <c r="S1002" s="14" t="s">
        <v>143</v>
      </c>
    </row>
    <row r="1003" spans="1:19" x14ac:dyDescent="0.3">
      <c r="A1003" s="11">
        <v>44634.661527777775</v>
      </c>
      <c r="B1003" s="11"/>
      <c r="C1003" s="15">
        <v>44634</v>
      </c>
      <c r="D1003" s="16">
        <v>0.66152777777777783</v>
      </c>
      <c r="E1003" s="33" t="str">
        <f t="shared" si="18"/>
        <v>00:51</v>
      </c>
      <c r="F1003" s="12">
        <v>88.2</v>
      </c>
      <c r="G1003" s="12">
        <v>90.160000000000011</v>
      </c>
      <c r="H1003" s="12">
        <v>101.92</v>
      </c>
      <c r="I1003" s="12">
        <v>93.1</v>
      </c>
      <c r="J1003" s="12">
        <v>96.039999999999992</v>
      </c>
      <c r="K1003" s="12">
        <v>89.18</v>
      </c>
      <c r="L1003" s="12">
        <v>104.86</v>
      </c>
      <c r="M1003" s="12">
        <v>98</v>
      </c>
      <c r="N1003" s="13">
        <v>95.18249999999999</v>
      </c>
      <c r="O1003" s="17" t="s">
        <v>138</v>
      </c>
      <c r="P1003" s="14" t="s">
        <v>13</v>
      </c>
      <c r="Q1003" s="14" t="s">
        <v>15</v>
      </c>
      <c r="R1003" s="14" t="s">
        <v>119</v>
      </c>
      <c r="S1003" s="14" t="s">
        <v>143</v>
      </c>
    </row>
    <row r="1004" spans="1:19" x14ac:dyDescent="0.3">
      <c r="A1004" s="11">
        <v>44634.661631944444</v>
      </c>
      <c r="B1004" s="11"/>
      <c r="C1004" s="15">
        <v>44634</v>
      </c>
      <c r="D1004" s="16">
        <v>0.6616319444444444</v>
      </c>
      <c r="E1004" s="33" t="str">
        <f t="shared" si="18"/>
        <v>00:51</v>
      </c>
      <c r="F1004" s="12">
        <v>105</v>
      </c>
      <c r="G1004" s="12">
        <v>96.600000000000009</v>
      </c>
      <c r="H1004" s="12">
        <v>109.2</v>
      </c>
      <c r="I1004" s="12">
        <v>99.75</v>
      </c>
      <c r="J1004" s="12">
        <v>102.89999999999999</v>
      </c>
      <c r="K1004" s="12">
        <v>95.55</v>
      </c>
      <c r="L1004" s="12">
        <v>112.35000000000001</v>
      </c>
      <c r="M1004" s="12">
        <v>101.85</v>
      </c>
      <c r="N1004" s="13">
        <v>102.9</v>
      </c>
      <c r="O1004" s="17" t="s">
        <v>138</v>
      </c>
      <c r="P1004" s="14" t="s">
        <v>13</v>
      </c>
      <c r="Q1004" s="14" t="s">
        <v>15</v>
      </c>
      <c r="R1004" s="14" t="s">
        <v>119</v>
      </c>
      <c r="S1004" s="14" t="s">
        <v>143</v>
      </c>
    </row>
    <row r="1005" spans="1:19" x14ac:dyDescent="0.3">
      <c r="A1005" s="11">
        <v>44634.661793981482</v>
      </c>
      <c r="B1005" s="11"/>
      <c r="C1005" s="15">
        <v>44634</v>
      </c>
      <c r="D1005" s="16">
        <v>0.6617939814814815</v>
      </c>
      <c r="E1005" s="33" t="str">
        <f t="shared" si="18"/>
        <v>00:52</v>
      </c>
      <c r="F1005" s="12">
        <v>102</v>
      </c>
      <c r="G1005" s="12">
        <v>93.84</v>
      </c>
      <c r="H1005" s="12">
        <v>106.08</v>
      </c>
      <c r="I1005" s="12">
        <v>96.899999999999991</v>
      </c>
      <c r="J1005" s="12">
        <v>99.96</v>
      </c>
      <c r="K1005" s="12">
        <v>92.820000000000007</v>
      </c>
      <c r="L1005" s="12">
        <v>109.14</v>
      </c>
      <c r="M1005" s="12">
        <v>102</v>
      </c>
      <c r="N1005" s="13">
        <v>100.3425</v>
      </c>
      <c r="O1005" s="17" t="s">
        <v>138</v>
      </c>
      <c r="P1005" s="14" t="s">
        <v>13</v>
      </c>
      <c r="Q1005" s="14" t="s">
        <v>15</v>
      </c>
      <c r="R1005" s="14" t="s">
        <v>119</v>
      </c>
      <c r="S1005" s="14" t="s">
        <v>143</v>
      </c>
    </row>
    <row r="1006" spans="1:19" x14ac:dyDescent="0.3">
      <c r="A1006" s="11">
        <v>44634.661944444444</v>
      </c>
      <c r="B1006" s="11"/>
      <c r="C1006" s="15">
        <v>44634</v>
      </c>
      <c r="D1006" s="16">
        <v>0.66194444444444445</v>
      </c>
      <c r="E1006" s="33" t="str">
        <f t="shared" si="18"/>
        <v>00:52</v>
      </c>
      <c r="F1006" s="12">
        <v>103</v>
      </c>
      <c r="G1006" s="12">
        <v>94.76</v>
      </c>
      <c r="H1006" s="12">
        <v>107.12</v>
      </c>
      <c r="I1006" s="12">
        <v>97.85</v>
      </c>
      <c r="J1006" s="12">
        <v>100.94</v>
      </c>
      <c r="K1006" s="12">
        <v>93.73</v>
      </c>
      <c r="L1006" s="12">
        <v>110.21000000000001</v>
      </c>
      <c r="M1006" s="12">
        <v>99.91</v>
      </c>
      <c r="N1006" s="13">
        <v>100.94</v>
      </c>
      <c r="O1006" s="17" t="s">
        <v>138</v>
      </c>
      <c r="P1006" s="14" t="s">
        <v>13</v>
      </c>
      <c r="Q1006" s="14" t="s">
        <v>15</v>
      </c>
      <c r="R1006" s="14" t="s">
        <v>119</v>
      </c>
      <c r="S1006" s="14" t="s">
        <v>143</v>
      </c>
    </row>
    <row r="1007" spans="1:19" x14ac:dyDescent="0.3">
      <c r="A1007" s="11">
        <v>44634.662002314813</v>
      </c>
      <c r="B1007" s="11"/>
      <c r="C1007" s="15">
        <v>44634</v>
      </c>
      <c r="D1007" s="16">
        <v>0.66200231481481475</v>
      </c>
      <c r="E1007" s="33" t="str">
        <f t="shared" si="18"/>
        <v>00:52</v>
      </c>
      <c r="F1007" s="12">
        <v>86.4</v>
      </c>
      <c r="G1007" s="12">
        <v>88.320000000000007</v>
      </c>
      <c r="H1007" s="12">
        <v>99.84</v>
      </c>
      <c r="I1007" s="12">
        <v>91.199999999999989</v>
      </c>
      <c r="J1007" s="12">
        <v>94.08</v>
      </c>
      <c r="K1007" s="12">
        <v>87.36</v>
      </c>
      <c r="L1007" s="12">
        <v>102.72</v>
      </c>
      <c r="M1007" s="12">
        <v>96</v>
      </c>
      <c r="N1007" s="13">
        <v>93.240000000000009</v>
      </c>
      <c r="O1007" s="17" t="s">
        <v>138</v>
      </c>
      <c r="P1007" s="14" t="s">
        <v>13</v>
      </c>
      <c r="Q1007" s="14" t="s">
        <v>15</v>
      </c>
      <c r="R1007" s="14" t="s">
        <v>119</v>
      </c>
      <c r="S1007" s="14" t="s">
        <v>143</v>
      </c>
    </row>
    <row r="1008" spans="1:19" x14ac:dyDescent="0.3">
      <c r="A1008" s="11">
        <v>44634.662280092591</v>
      </c>
      <c r="B1008" s="11"/>
      <c r="C1008" s="15">
        <v>44634</v>
      </c>
      <c r="D1008" s="16">
        <v>0.66228009259259257</v>
      </c>
      <c r="E1008" s="33" t="str">
        <f t="shared" si="18"/>
        <v>00:52</v>
      </c>
      <c r="F1008" s="12">
        <v>88.2</v>
      </c>
      <c r="G1008" s="12">
        <v>90.160000000000011</v>
      </c>
      <c r="H1008" s="12">
        <v>101.92</v>
      </c>
      <c r="I1008" s="12">
        <v>93.1</v>
      </c>
      <c r="J1008" s="12">
        <v>96.039999999999992</v>
      </c>
      <c r="K1008" s="12">
        <v>89.18</v>
      </c>
      <c r="L1008" s="12">
        <v>104.86</v>
      </c>
      <c r="M1008" s="12">
        <v>98</v>
      </c>
      <c r="N1008" s="13">
        <v>95.18249999999999</v>
      </c>
      <c r="O1008" s="17" t="s">
        <v>138</v>
      </c>
      <c r="P1008" s="14" t="s">
        <v>13</v>
      </c>
      <c r="Q1008" s="14" t="s">
        <v>15</v>
      </c>
      <c r="R1008" s="14" t="s">
        <v>119</v>
      </c>
      <c r="S1008" s="14" t="s">
        <v>143</v>
      </c>
    </row>
    <row r="1009" spans="1:19" x14ac:dyDescent="0.3">
      <c r="A1009" s="11">
        <v>44634.662326388891</v>
      </c>
      <c r="B1009" s="11"/>
      <c r="C1009" s="15">
        <v>44634</v>
      </c>
      <c r="D1009" s="16">
        <v>0.66232638888888895</v>
      </c>
      <c r="E1009" s="33" t="str">
        <f t="shared" si="18"/>
        <v>00:52</v>
      </c>
      <c r="F1009" s="12">
        <v>73.8</v>
      </c>
      <c r="G1009" s="12">
        <v>82</v>
      </c>
      <c r="H1009" s="12">
        <v>85.28</v>
      </c>
      <c r="I1009" s="12">
        <v>77.899999999999991</v>
      </c>
      <c r="J1009" s="12">
        <v>80.36</v>
      </c>
      <c r="K1009" s="12">
        <v>74.62</v>
      </c>
      <c r="L1009" s="12">
        <v>87.740000000000009</v>
      </c>
      <c r="M1009" s="12">
        <v>79.539999999999992</v>
      </c>
      <c r="N1009" s="13">
        <v>80.155000000000001</v>
      </c>
      <c r="O1009" s="17" t="s">
        <v>138</v>
      </c>
      <c r="P1009" s="14" t="s">
        <v>13</v>
      </c>
      <c r="Q1009" s="14" t="s">
        <v>15</v>
      </c>
      <c r="R1009" s="14" t="s">
        <v>119</v>
      </c>
      <c r="S1009" s="14" t="s">
        <v>143</v>
      </c>
    </row>
    <row r="1010" spans="1:19" x14ac:dyDescent="0.3">
      <c r="A1010" s="11">
        <v>44634.662418981483</v>
      </c>
      <c r="B1010" s="11"/>
      <c r="C1010" s="15">
        <v>44634</v>
      </c>
      <c r="D1010" s="16">
        <v>0.66241898148148148</v>
      </c>
      <c r="E1010" s="33" t="str">
        <f t="shared" si="18"/>
        <v>00:52</v>
      </c>
      <c r="F1010" s="12">
        <v>88.2</v>
      </c>
      <c r="G1010" s="12">
        <v>90.160000000000011</v>
      </c>
      <c r="H1010" s="12">
        <v>101.92</v>
      </c>
      <c r="I1010" s="12">
        <v>93.1</v>
      </c>
      <c r="J1010" s="12">
        <v>96.039999999999992</v>
      </c>
      <c r="K1010" s="12">
        <v>89.18</v>
      </c>
      <c r="L1010" s="12">
        <v>104.86</v>
      </c>
      <c r="M1010" s="12">
        <v>98</v>
      </c>
      <c r="N1010" s="13">
        <v>95.18249999999999</v>
      </c>
      <c r="O1010" s="17" t="s">
        <v>138</v>
      </c>
      <c r="P1010" s="14" t="s">
        <v>13</v>
      </c>
      <c r="Q1010" s="14" t="s">
        <v>15</v>
      </c>
      <c r="R1010" s="14" t="s">
        <v>119</v>
      </c>
      <c r="S1010" s="14" t="s">
        <v>143</v>
      </c>
    </row>
    <row r="1011" spans="1:19" x14ac:dyDescent="0.3">
      <c r="A1011" s="11">
        <v>44634.662430555552</v>
      </c>
      <c r="B1011" s="11"/>
      <c r="C1011" s="15">
        <v>44634</v>
      </c>
      <c r="D1011" s="16">
        <v>0.66243055555555552</v>
      </c>
      <c r="E1011" s="33" t="str">
        <f t="shared" si="18"/>
        <v>00:52</v>
      </c>
      <c r="F1011" s="12">
        <v>73.8</v>
      </c>
      <c r="G1011" s="12">
        <v>75.44</v>
      </c>
      <c r="H1011" s="12">
        <v>85.28</v>
      </c>
      <c r="I1011" s="12">
        <v>77.899999999999991</v>
      </c>
      <c r="J1011" s="12">
        <v>80.36</v>
      </c>
      <c r="K1011" s="12">
        <v>74.62</v>
      </c>
      <c r="L1011" s="12">
        <v>82</v>
      </c>
      <c r="M1011" s="12">
        <v>79.539999999999992</v>
      </c>
      <c r="N1011" s="13">
        <v>78.617500000000007</v>
      </c>
      <c r="O1011" s="17" t="s">
        <v>138</v>
      </c>
      <c r="P1011" s="14" t="s">
        <v>13</v>
      </c>
      <c r="Q1011" s="14" t="s">
        <v>15</v>
      </c>
      <c r="R1011" s="14" t="s">
        <v>119</v>
      </c>
      <c r="S1011" s="14" t="s">
        <v>143</v>
      </c>
    </row>
    <row r="1012" spans="1:19" x14ac:dyDescent="0.3">
      <c r="A1012" s="11">
        <v>44634.662488425929</v>
      </c>
      <c r="B1012" s="11"/>
      <c r="C1012" s="15">
        <v>44634</v>
      </c>
      <c r="D1012" s="16">
        <v>0.66248842592592594</v>
      </c>
      <c r="E1012" s="33" t="str">
        <f t="shared" si="18"/>
        <v>00:53</v>
      </c>
      <c r="F1012" s="12">
        <v>100</v>
      </c>
      <c r="G1012" s="12">
        <v>90.62</v>
      </c>
      <c r="H1012" s="12">
        <v>102.44</v>
      </c>
      <c r="I1012" s="12">
        <v>93.574999999999989</v>
      </c>
      <c r="J1012" s="12">
        <v>96.53</v>
      </c>
      <c r="K1012" s="12">
        <v>89.635000000000005</v>
      </c>
      <c r="L1012" s="12">
        <v>105.39500000000001</v>
      </c>
      <c r="M1012" s="12">
        <v>97</v>
      </c>
      <c r="N1012" s="13">
        <v>96.899374999999992</v>
      </c>
      <c r="O1012" s="17" t="s">
        <v>138</v>
      </c>
      <c r="P1012" s="14" t="s">
        <v>13</v>
      </c>
      <c r="Q1012" s="14" t="s">
        <v>15</v>
      </c>
      <c r="R1012" s="14" t="s">
        <v>119</v>
      </c>
      <c r="S1012" s="14" t="s">
        <v>143</v>
      </c>
    </row>
    <row r="1013" spans="1:19" x14ac:dyDescent="0.3">
      <c r="A1013" s="11">
        <v>44634.662962962961</v>
      </c>
      <c r="B1013" s="11"/>
      <c r="C1013" s="15">
        <v>44634</v>
      </c>
      <c r="D1013" s="16">
        <v>0.66296296296296298</v>
      </c>
      <c r="E1013" s="33" t="str">
        <f t="shared" si="18"/>
        <v>00:53</v>
      </c>
      <c r="F1013" s="12">
        <v>81.900000000000006</v>
      </c>
      <c r="G1013" s="12">
        <v>83.72</v>
      </c>
      <c r="H1013" s="12">
        <v>94.64</v>
      </c>
      <c r="I1013" s="12">
        <v>86.45</v>
      </c>
      <c r="J1013" s="12">
        <v>89.179999999999993</v>
      </c>
      <c r="K1013" s="12">
        <v>82.81</v>
      </c>
      <c r="L1013" s="12">
        <v>97.37</v>
      </c>
      <c r="M1013" s="12">
        <v>91</v>
      </c>
      <c r="N1013" s="13">
        <v>88.383750000000006</v>
      </c>
      <c r="O1013" s="17" t="s">
        <v>138</v>
      </c>
      <c r="P1013" s="14" t="s">
        <v>13</v>
      </c>
      <c r="Q1013" s="14" t="s">
        <v>15</v>
      </c>
      <c r="R1013" s="14" t="s">
        <v>119</v>
      </c>
      <c r="S1013" s="14" t="s">
        <v>143</v>
      </c>
    </row>
    <row r="1014" spans="1:19" x14ac:dyDescent="0.3">
      <c r="A1014" s="11">
        <v>44634.663182870368</v>
      </c>
      <c r="B1014" s="11"/>
      <c r="C1014" s="15">
        <v>44634</v>
      </c>
      <c r="D1014" s="16">
        <v>0.66318287037037038</v>
      </c>
      <c r="E1014" s="33" t="str">
        <f t="shared" si="18"/>
        <v>00:54</v>
      </c>
      <c r="F1014" s="12">
        <v>92</v>
      </c>
      <c r="G1014" s="12">
        <v>83.72</v>
      </c>
      <c r="H1014" s="12">
        <v>94.64</v>
      </c>
      <c r="I1014" s="12">
        <v>86.45</v>
      </c>
      <c r="J1014" s="12">
        <v>89.179999999999993</v>
      </c>
      <c r="K1014" s="12">
        <v>82.81</v>
      </c>
      <c r="L1014" s="12">
        <v>97.37</v>
      </c>
      <c r="M1014" s="12">
        <v>90</v>
      </c>
      <c r="N1014" s="13">
        <v>89.521249999999995</v>
      </c>
      <c r="O1014" s="17" t="s">
        <v>138</v>
      </c>
      <c r="P1014" s="14" t="s">
        <v>13</v>
      </c>
      <c r="Q1014" s="14" t="s">
        <v>15</v>
      </c>
      <c r="R1014" s="14" t="s">
        <v>119</v>
      </c>
      <c r="S1014" s="14" t="s">
        <v>143</v>
      </c>
    </row>
    <row r="1015" spans="1:19" x14ac:dyDescent="0.3">
      <c r="A1015" s="11">
        <v>44634.663530092592</v>
      </c>
      <c r="B1015" s="11"/>
      <c r="C1015" s="15">
        <v>44634</v>
      </c>
      <c r="D1015" s="16">
        <v>0.66353009259259255</v>
      </c>
      <c r="E1015" s="33" t="str">
        <f t="shared" si="18"/>
        <v>00:54</v>
      </c>
      <c r="F1015" s="12">
        <v>77.400000000000006</v>
      </c>
      <c r="G1015" s="12">
        <v>79.12</v>
      </c>
      <c r="H1015" s="12">
        <v>89.44</v>
      </c>
      <c r="I1015" s="12">
        <v>81.7</v>
      </c>
      <c r="J1015" s="12">
        <v>84.28</v>
      </c>
      <c r="K1015" s="12">
        <v>86</v>
      </c>
      <c r="L1015" s="12">
        <v>92.02000000000001</v>
      </c>
      <c r="M1015" s="12">
        <v>83.42</v>
      </c>
      <c r="N1015" s="13">
        <v>84.172499999999999</v>
      </c>
      <c r="O1015" s="17" t="s">
        <v>138</v>
      </c>
      <c r="P1015" s="14" t="s">
        <v>13</v>
      </c>
      <c r="Q1015" s="14" t="s">
        <v>15</v>
      </c>
      <c r="R1015" s="14" t="s">
        <v>119</v>
      </c>
      <c r="S1015" s="14" t="s">
        <v>143</v>
      </c>
    </row>
    <row r="1016" spans="1:19" x14ac:dyDescent="0.3">
      <c r="A1016" s="11">
        <v>44634.663634259261</v>
      </c>
      <c r="B1016" s="11"/>
      <c r="C1016" s="15">
        <v>44634</v>
      </c>
      <c r="D1016" s="16">
        <v>0.66363425925925923</v>
      </c>
      <c r="E1016" s="33" t="str">
        <f t="shared" si="18"/>
        <v>00:54</v>
      </c>
      <c r="F1016" s="12">
        <v>59.4</v>
      </c>
      <c r="G1016" s="12">
        <v>66</v>
      </c>
      <c r="H1016" s="12">
        <v>68.64</v>
      </c>
      <c r="I1016" s="12">
        <v>62.699999999999996</v>
      </c>
      <c r="J1016" s="12">
        <v>64.679999999999993</v>
      </c>
      <c r="K1016" s="12">
        <v>60.06</v>
      </c>
      <c r="L1016" s="12">
        <v>70.62</v>
      </c>
      <c r="M1016" s="12">
        <v>64.02</v>
      </c>
      <c r="N1016" s="13">
        <v>64.515000000000001</v>
      </c>
      <c r="O1016" s="17" t="s">
        <v>138</v>
      </c>
      <c r="P1016" s="14" t="s">
        <v>13</v>
      </c>
      <c r="Q1016" s="14" t="s">
        <v>15</v>
      </c>
      <c r="R1016" s="14" t="s">
        <v>119</v>
      </c>
      <c r="S1016" s="14" t="s">
        <v>143</v>
      </c>
    </row>
    <row r="1017" spans="1:19" x14ac:dyDescent="0.3">
      <c r="A1017" s="11">
        <v>44634.663807870369</v>
      </c>
      <c r="B1017" s="11"/>
      <c r="C1017" s="15">
        <v>44634</v>
      </c>
      <c r="D1017" s="16">
        <v>0.66380787037037037</v>
      </c>
      <c r="E1017" s="33" t="str">
        <f t="shared" si="18"/>
        <v>00:54</v>
      </c>
      <c r="F1017" s="12">
        <v>96.3</v>
      </c>
      <c r="G1017" s="12">
        <v>98.44</v>
      </c>
      <c r="H1017" s="12">
        <v>111.28</v>
      </c>
      <c r="I1017" s="12">
        <v>101.64999999999999</v>
      </c>
      <c r="J1017" s="12">
        <v>104.86</v>
      </c>
      <c r="K1017" s="12">
        <v>97.37</v>
      </c>
      <c r="L1017" s="12">
        <v>107</v>
      </c>
      <c r="M1017" s="12">
        <v>103.78999999999999</v>
      </c>
      <c r="N1017" s="13">
        <v>102.58624999999999</v>
      </c>
      <c r="O1017" s="17" t="s">
        <v>138</v>
      </c>
      <c r="P1017" s="14" t="s">
        <v>13</v>
      </c>
      <c r="Q1017" s="14" t="s">
        <v>15</v>
      </c>
      <c r="R1017" s="14" t="s">
        <v>119</v>
      </c>
      <c r="S1017" s="14" t="s">
        <v>143</v>
      </c>
    </row>
    <row r="1018" spans="1:19" x14ac:dyDescent="0.3">
      <c r="A1018" s="11">
        <v>44634.663877314815</v>
      </c>
      <c r="B1018" s="11"/>
      <c r="C1018" s="15">
        <v>44634</v>
      </c>
      <c r="D1018" s="16">
        <v>0.66387731481481482</v>
      </c>
      <c r="E1018" s="33" t="str">
        <f t="shared" si="18"/>
        <v>00:55</v>
      </c>
      <c r="F1018" s="12">
        <v>89</v>
      </c>
      <c r="G1018" s="12">
        <v>80.5</v>
      </c>
      <c r="H1018" s="12">
        <v>91</v>
      </c>
      <c r="I1018" s="12">
        <v>83.125</v>
      </c>
      <c r="J1018" s="12">
        <v>85.75</v>
      </c>
      <c r="K1018" s="12">
        <v>79.625</v>
      </c>
      <c r="L1018" s="12">
        <v>93.625</v>
      </c>
      <c r="M1018" s="12">
        <v>86</v>
      </c>
      <c r="N1018" s="13">
        <v>86.078125</v>
      </c>
      <c r="O1018" s="17" t="s">
        <v>138</v>
      </c>
      <c r="P1018" s="14" t="s">
        <v>13</v>
      </c>
      <c r="Q1018" s="14" t="s">
        <v>15</v>
      </c>
      <c r="R1018" s="14" t="s">
        <v>119</v>
      </c>
      <c r="S1018" s="14" t="s">
        <v>143</v>
      </c>
    </row>
    <row r="1019" spans="1:19" x14ac:dyDescent="0.3">
      <c r="A1019" s="11">
        <v>44634.663888888892</v>
      </c>
      <c r="B1019" s="11"/>
      <c r="C1019" s="15">
        <v>44634</v>
      </c>
      <c r="D1019" s="16">
        <v>0.66388888888888886</v>
      </c>
      <c r="E1019" s="33" t="str">
        <f t="shared" si="18"/>
        <v>00:55</v>
      </c>
      <c r="F1019" s="12">
        <v>90.9</v>
      </c>
      <c r="G1019" s="12">
        <v>92.92</v>
      </c>
      <c r="H1019" s="12">
        <v>105.04</v>
      </c>
      <c r="I1019" s="12">
        <v>95.949999999999989</v>
      </c>
      <c r="J1019" s="12">
        <v>98.98</v>
      </c>
      <c r="K1019" s="12">
        <v>94</v>
      </c>
      <c r="L1019" s="12">
        <v>108</v>
      </c>
      <c r="M1019" s="12">
        <v>97.97</v>
      </c>
      <c r="N1019" s="13">
        <v>97.97</v>
      </c>
      <c r="O1019" s="17" t="s">
        <v>138</v>
      </c>
      <c r="P1019" s="14" t="s">
        <v>13</v>
      </c>
      <c r="Q1019" s="14" t="s">
        <v>15</v>
      </c>
      <c r="R1019" s="14" t="s">
        <v>119</v>
      </c>
      <c r="S1019" s="14" t="s">
        <v>143</v>
      </c>
    </row>
    <row r="1020" spans="1:19" x14ac:dyDescent="0.3">
      <c r="A1020" s="11">
        <v>44634.664571759262</v>
      </c>
      <c r="B1020" s="11"/>
      <c r="C1020" s="15">
        <v>44634</v>
      </c>
      <c r="D1020" s="16">
        <v>0.66457175925925926</v>
      </c>
      <c r="E1020" s="33" t="str">
        <f t="shared" si="18"/>
        <v>00:56</v>
      </c>
      <c r="F1020" s="12">
        <v>86</v>
      </c>
      <c r="G1020" s="12">
        <v>74.98</v>
      </c>
      <c r="H1020" s="12">
        <v>84.76</v>
      </c>
      <c r="I1020" s="12">
        <v>77.424999999999997</v>
      </c>
      <c r="J1020" s="12">
        <v>79.87</v>
      </c>
      <c r="K1020" s="12">
        <v>74.165000000000006</v>
      </c>
      <c r="L1020" s="12">
        <v>87.204999999999998</v>
      </c>
      <c r="M1020" s="12">
        <v>77</v>
      </c>
      <c r="N1020" s="13">
        <v>80.175625000000011</v>
      </c>
      <c r="O1020" s="17" t="s">
        <v>138</v>
      </c>
      <c r="P1020" s="14" t="s">
        <v>13</v>
      </c>
      <c r="Q1020" s="14" t="s">
        <v>15</v>
      </c>
      <c r="R1020" s="14" t="s">
        <v>119</v>
      </c>
      <c r="S1020" s="14" t="s">
        <v>143</v>
      </c>
    </row>
    <row r="1021" spans="1:19" x14ac:dyDescent="0.3">
      <c r="A1021" s="11">
        <v>44634.664687500001</v>
      </c>
      <c r="B1021" s="11"/>
      <c r="C1021" s="15">
        <v>44634</v>
      </c>
      <c r="D1021" s="16">
        <v>0.66468749999999999</v>
      </c>
      <c r="E1021" s="33" t="str">
        <f t="shared" si="18"/>
        <v>00:56</v>
      </c>
      <c r="F1021" s="12">
        <v>76.5</v>
      </c>
      <c r="G1021" s="12">
        <v>78.2</v>
      </c>
      <c r="H1021" s="12">
        <v>88.4</v>
      </c>
      <c r="I1021" s="12">
        <v>80.75</v>
      </c>
      <c r="J1021" s="12">
        <v>83.3</v>
      </c>
      <c r="K1021" s="12">
        <v>77.350000000000009</v>
      </c>
      <c r="L1021" s="12">
        <v>90.95</v>
      </c>
      <c r="M1021" s="12">
        <v>85</v>
      </c>
      <c r="N1021" s="13">
        <v>82.556250000000006</v>
      </c>
      <c r="O1021" s="17" t="s">
        <v>138</v>
      </c>
      <c r="P1021" s="14" t="s">
        <v>13</v>
      </c>
      <c r="Q1021" s="14" t="s">
        <v>15</v>
      </c>
      <c r="R1021" s="14" t="s">
        <v>119</v>
      </c>
      <c r="S1021" s="14" t="s">
        <v>143</v>
      </c>
    </row>
    <row r="1022" spans="1:19" x14ac:dyDescent="0.3">
      <c r="A1022" s="11">
        <v>44634.664872685185</v>
      </c>
      <c r="B1022" s="11"/>
      <c r="C1022" s="15">
        <v>44634</v>
      </c>
      <c r="D1022" s="16">
        <v>0.66487268518518516</v>
      </c>
      <c r="E1022" s="33" t="str">
        <f t="shared" si="18"/>
        <v>00:56</v>
      </c>
      <c r="F1022" s="12">
        <v>76.5</v>
      </c>
      <c r="G1022" s="12">
        <v>78.2</v>
      </c>
      <c r="H1022" s="12">
        <v>88.4</v>
      </c>
      <c r="I1022" s="12">
        <v>80.75</v>
      </c>
      <c r="J1022" s="12">
        <v>83.3</v>
      </c>
      <c r="K1022" s="12">
        <v>77.350000000000009</v>
      </c>
      <c r="L1022" s="12">
        <v>90.95</v>
      </c>
      <c r="M1022" s="12">
        <v>85</v>
      </c>
      <c r="N1022" s="13">
        <v>82.556250000000006</v>
      </c>
      <c r="O1022" s="17" t="s">
        <v>138</v>
      </c>
      <c r="P1022" s="14" t="s">
        <v>13</v>
      </c>
      <c r="Q1022" s="14" t="s">
        <v>15</v>
      </c>
      <c r="R1022" s="14" t="s">
        <v>119</v>
      </c>
      <c r="S1022" s="14" t="s">
        <v>143</v>
      </c>
    </row>
    <row r="1023" spans="1:19" x14ac:dyDescent="0.3">
      <c r="A1023" s="11">
        <v>44634.665266203701</v>
      </c>
      <c r="B1023" s="11"/>
      <c r="C1023" s="15">
        <v>44634</v>
      </c>
      <c r="D1023" s="16">
        <v>0.66526620370370371</v>
      </c>
      <c r="E1023" s="33" t="str">
        <f t="shared" si="18"/>
        <v>00:57</v>
      </c>
      <c r="F1023" s="12">
        <v>88</v>
      </c>
      <c r="G1023" s="12">
        <v>80.040000000000006</v>
      </c>
      <c r="H1023" s="12">
        <v>90.48</v>
      </c>
      <c r="I1023" s="12">
        <v>82.649999999999991</v>
      </c>
      <c r="J1023" s="12">
        <v>85.26</v>
      </c>
      <c r="K1023" s="12">
        <v>79.17</v>
      </c>
      <c r="L1023" s="12">
        <v>93.09</v>
      </c>
      <c r="M1023" s="12">
        <v>86</v>
      </c>
      <c r="N1023" s="13">
        <v>85.586250000000007</v>
      </c>
      <c r="O1023" s="17" t="s">
        <v>138</v>
      </c>
      <c r="P1023" s="14" t="s">
        <v>13</v>
      </c>
      <c r="Q1023" s="14" t="s">
        <v>15</v>
      </c>
      <c r="R1023" s="14" t="s">
        <v>119</v>
      </c>
      <c r="S1023" s="14" t="s">
        <v>143</v>
      </c>
    </row>
    <row r="1024" spans="1:19" x14ac:dyDescent="0.3">
      <c r="A1024" s="11">
        <v>44634.665821759256</v>
      </c>
      <c r="B1024" s="11"/>
      <c r="C1024" s="15">
        <v>44634</v>
      </c>
      <c r="D1024" s="16">
        <v>0.66582175925925924</v>
      </c>
      <c r="E1024" s="33" t="str">
        <f t="shared" si="18"/>
        <v>00:57</v>
      </c>
      <c r="F1024" s="12">
        <v>71.100000000000009</v>
      </c>
      <c r="G1024" s="12">
        <v>79</v>
      </c>
      <c r="H1024" s="12">
        <v>82.16</v>
      </c>
      <c r="I1024" s="12">
        <v>75.05</v>
      </c>
      <c r="J1024" s="12">
        <v>77.42</v>
      </c>
      <c r="K1024" s="12">
        <v>71.89</v>
      </c>
      <c r="L1024" s="12">
        <v>84.53</v>
      </c>
      <c r="M1024" s="12">
        <v>76.63</v>
      </c>
      <c r="N1024" s="13">
        <v>77.222499999999997</v>
      </c>
      <c r="O1024" s="17" t="s">
        <v>138</v>
      </c>
      <c r="P1024" s="14" t="s">
        <v>13</v>
      </c>
      <c r="Q1024" s="14" t="s">
        <v>15</v>
      </c>
      <c r="R1024" s="14" t="s">
        <v>119</v>
      </c>
      <c r="S1024" s="14" t="s">
        <v>143</v>
      </c>
    </row>
    <row r="1025" spans="1:19" x14ac:dyDescent="0.3">
      <c r="A1025" s="11">
        <v>44634.665960648148</v>
      </c>
      <c r="B1025" s="11"/>
      <c r="C1025" s="15">
        <v>44634</v>
      </c>
      <c r="D1025" s="16">
        <v>0.66596064814814815</v>
      </c>
      <c r="E1025" s="33" t="str">
        <f t="shared" si="18"/>
        <v>00:58</v>
      </c>
      <c r="F1025" s="12">
        <v>85</v>
      </c>
      <c r="G1025" s="12">
        <v>78.2</v>
      </c>
      <c r="H1025" s="12">
        <v>88.4</v>
      </c>
      <c r="I1025" s="12">
        <v>80.75</v>
      </c>
      <c r="J1025" s="12">
        <v>83.3</v>
      </c>
      <c r="K1025" s="12">
        <v>77.350000000000009</v>
      </c>
      <c r="L1025" s="12">
        <v>90.95</v>
      </c>
      <c r="M1025" s="12">
        <v>82.45</v>
      </c>
      <c r="N1025" s="13">
        <v>83.300000000000011</v>
      </c>
      <c r="O1025" s="17" t="s">
        <v>138</v>
      </c>
      <c r="P1025" s="14" t="s">
        <v>13</v>
      </c>
      <c r="Q1025" s="14" t="s">
        <v>15</v>
      </c>
      <c r="R1025" s="14" t="s">
        <v>119</v>
      </c>
      <c r="S1025" s="14" t="s">
        <v>143</v>
      </c>
    </row>
    <row r="1026" spans="1:19" x14ac:dyDescent="0.3">
      <c r="A1026" s="11">
        <v>44634.666574074072</v>
      </c>
      <c r="B1026" s="11"/>
      <c r="C1026" s="15">
        <v>44634</v>
      </c>
      <c r="D1026" s="16">
        <v>0.6665740740740741</v>
      </c>
      <c r="E1026" s="33" t="str">
        <f t="shared" si="18"/>
        <v>00:58</v>
      </c>
      <c r="F1026" s="12">
        <v>75.600000000000009</v>
      </c>
      <c r="G1026" s="12">
        <v>77.28</v>
      </c>
      <c r="H1026" s="12">
        <v>87.36</v>
      </c>
      <c r="I1026" s="12">
        <v>79.8</v>
      </c>
      <c r="J1026" s="12">
        <v>82.32</v>
      </c>
      <c r="K1026" s="12">
        <v>76.44</v>
      </c>
      <c r="L1026" s="12">
        <v>84</v>
      </c>
      <c r="M1026" s="12">
        <v>81.48</v>
      </c>
      <c r="N1026" s="13">
        <v>80.534999999999997</v>
      </c>
      <c r="O1026" s="17" t="s">
        <v>138</v>
      </c>
      <c r="P1026" s="14" t="s">
        <v>13</v>
      </c>
      <c r="Q1026" s="14" t="s">
        <v>15</v>
      </c>
      <c r="R1026" s="14" t="s">
        <v>119</v>
      </c>
      <c r="S1026" s="14" t="s">
        <v>143</v>
      </c>
    </row>
    <row r="1027" spans="1:19" x14ac:dyDescent="0.3">
      <c r="A1027" s="11">
        <v>44634.666655092595</v>
      </c>
      <c r="B1027" s="11"/>
      <c r="C1027" s="15">
        <v>44634</v>
      </c>
      <c r="D1027" s="16">
        <v>0.66665509259259259</v>
      </c>
      <c r="E1027" s="33" t="str">
        <f t="shared" si="18"/>
        <v>00:59</v>
      </c>
      <c r="F1027" s="12">
        <v>85</v>
      </c>
      <c r="G1027" s="12">
        <v>75.44</v>
      </c>
      <c r="H1027" s="12">
        <v>85.28</v>
      </c>
      <c r="I1027" s="12">
        <v>77.899999999999991</v>
      </c>
      <c r="J1027" s="12">
        <v>80.36</v>
      </c>
      <c r="K1027" s="12">
        <v>74.62</v>
      </c>
      <c r="L1027" s="12">
        <v>87.740000000000009</v>
      </c>
      <c r="M1027" s="12">
        <v>79</v>
      </c>
      <c r="N1027" s="13">
        <v>80.667500000000004</v>
      </c>
      <c r="O1027" s="17" t="s">
        <v>138</v>
      </c>
      <c r="P1027" s="14" t="s">
        <v>13</v>
      </c>
      <c r="Q1027" s="14" t="s">
        <v>15</v>
      </c>
      <c r="R1027" s="14" t="s">
        <v>119</v>
      </c>
      <c r="S1027" s="14" t="s">
        <v>143</v>
      </c>
    </row>
    <row r="1028" spans="1:19" x14ac:dyDescent="0.3">
      <c r="A1028" s="11">
        <v>44634.667349537034</v>
      </c>
      <c r="B1028" s="11"/>
      <c r="C1028" s="15">
        <v>44634</v>
      </c>
      <c r="D1028" s="16">
        <v>0.66734953703703714</v>
      </c>
      <c r="E1028" s="33" t="str">
        <f t="shared" ref="E1028:E1077" si="19">TEXT(D1028-$D$899,"hh:mm")</f>
        <v>01:00</v>
      </c>
      <c r="F1028" s="12">
        <v>85</v>
      </c>
      <c r="G1028" s="12">
        <v>78.2</v>
      </c>
      <c r="H1028" s="12">
        <v>88.4</v>
      </c>
      <c r="I1028" s="12">
        <v>80.75</v>
      </c>
      <c r="J1028" s="12">
        <v>83.3</v>
      </c>
      <c r="K1028" s="12">
        <v>77.350000000000009</v>
      </c>
      <c r="L1028" s="12">
        <v>90.95</v>
      </c>
      <c r="M1028" s="12">
        <v>85</v>
      </c>
      <c r="N1028" s="13">
        <v>83.618750000000006</v>
      </c>
      <c r="O1028" s="17" t="s">
        <v>139</v>
      </c>
      <c r="P1028" s="14" t="s">
        <v>13</v>
      </c>
      <c r="Q1028" s="14" t="s">
        <v>15</v>
      </c>
      <c r="R1028" s="14" t="s">
        <v>119</v>
      </c>
      <c r="S1028" s="14" t="s">
        <v>143</v>
      </c>
    </row>
    <row r="1029" spans="1:19" x14ac:dyDescent="0.3">
      <c r="A1029" s="11">
        <v>44634.667361111111</v>
      </c>
      <c r="B1029" s="11"/>
      <c r="C1029" s="15">
        <v>44634</v>
      </c>
      <c r="D1029" s="16">
        <v>0.66736111111111107</v>
      </c>
      <c r="E1029" s="33" t="str">
        <f t="shared" si="19"/>
        <v>01:00</v>
      </c>
      <c r="F1029" s="12">
        <v>78.75</v>
      </c>
      <c r="G1029" s="12">
        <v>80.5</v>
      </c>
      <c r="H1029" s="12">
        <v>91</v>
      </c>
      <c r="I1029" s="12">
        <v>83.125</v>
      </c>
      <c r="J1029" s="12">
        <v>85.75</v>
      </c>
      <c r="K1029" s="12">
        <v>99</v>
      </c>
      <c r="L1029" s="12">
        <v>76</v>
      </c>
      <c r="M1029" s="12">
        <v>84.875</v>
      </c>
      <c r="N1029" s="13">
        <v>84.875</v>
      </c>
      <c r="O1029" s="17" t="s">
        <v>139</v>
      </c>
      <c r="P1029" s="14" t="s">
        <v>13</v>
      </c>
      <c r="Q1029" s="14" t="s">
        <v>15</v>
      </c>
      <c r="R1029" s="14" t="s">
        <v>119</v>
      </c>
      <c r="S1029" s="14" t="s">
        <v>143</v>
      </c>
    </row>
    <row r="1030" spans="1:19" x14ac:dyDescent="0.3">
      <c r="A1030" s="11">
        <v>44634.668043981481</v>
      </c>
      <c r="B1030" s="11"/>
      <c r="C1030" s="15">
        <v>44634</v>
      </c>
      <c r="D1030" s="16">
        <v>0.66804398148148147</v>
      </c>
      <c r="E1030" s="33" t="str">
        <f t="shared" si="19"/>
        <v>01:01</v>
      </c>
      <c r="F1030" s="12">
        <v>86</v>
      </c>
      <c r="G1030" s="12">
        <v>77.28</v>
      </c>
      <c r="H1030" s="12">
        <v>87.36</v>
      </c>
      <c r="I1030" s="12">
        <v>79.8</v>
      </c>
      <c r="J1030" s="12">
        <v>82.32</v>
      </c>
      <c r="K1030" s="12">
        <v>76.44</v>
      </c>
      <c r="L1030" s="12">
        <v>89.88000000000001</v>
      </c>
      <c r="M1030" s="12">
        <v>82</v>
      </c>
      <c r="N1030" s="13">
        <v>82.635000000000005</v>
      </c>
      <c r="O1030" s="17" t="s">
        <v>139</v>
      </c>
      <c r="P1030" s="14" t="s">
        <v>13</v>
      </c>
      <c r="Q1030" s="14" t="s">
        <v>15</v>
      </c>
      <c r="R1030" s="14" t="s">
        <v>119</v>
      </c>
      <c r="S1030" s="14" t="s">
        <v>143</v>
      </c>
    </row>
    <row r="1031" spans="1:19" x14ac:dyDescent="0.3">
      <c r="A1031" s="11">
        <v>44634.668738425928</v>
      </c>
      <c r="B1031" s="11"/>
      <c r="C1031" s="15">
        <v>44634</v>
      </c>
      <c r="D1031" s="16">
        <v>0.66873842592592592</v>
      </c>
      <c r="E1031" s="33" t="str">
        <f t="shared" si="19"/>
        <v>01:02</v>
      </c>
      <c r="F1031" s="12">
        <v>83</v>
      </c>
      <c r="G1031" s="12">
        <v>71.3</v>
      </c>
      <c r="H1031" s="12">
        <v>80.600000000000009</v>
      </c>
      <c r="I1031" s="12">
        <v>73.625</v>
      </c>
      <c r="J1031" s="12">
        <v>75.95</v>
      </c>
      <c r="K1031" s="12">
        <v>70.525000000000006</v>
      </c>
      <c r="L1031" s="12">
        <v>82.925000000000011</v>
      </c>
      <c r="M1031" s="12">
        <v>72</v>
      </c>
      <c r="N1031" s="13">
        <v>76.240624999999994</v>
      </c>
      <c r="O1031" s="17" t="s">
        <v>139</v>
      </c>
      <c r="P1031" s="14" t="s">
        <v>13</v>
      </c>
      <c r="Q1031" s="14" t="s">
        <v>15</v>
      </c>
      <c r="R1031" s="14" t="s">
        <v>119</v>
      </c>
      <c r="S1031" s="14" t="s">
        <v>143</v>
      </c>
    </row>
    <row r="1032" spans="1:19" x14ac:dyDescent="0.3">
      <c r="A1032" s="11">
        <v>44634.669432870367</v>
      </c>
      <c r="B1032" s="11"/>
      <c r="C1032" s="15">
        <v>44634</v>
      </c>
      <c r="D1032" s="16">
        <v>0.66943287037037036</v>
      </c>
      <c r="E1032" s="33" t="str">
        <f t="shared" si="19"/>
        <v>01:03</v>
      </c>
      <c r="F1032" s="12">
        <v>78</v>
      </c>
      <c r="G1032" s="12">
        <v>70.84</v>
      </c>
      <c r="H1032" s="12">
        <v>80.08</v>
      </c>
      <c r="I1032" s="12">
        <v>73.149999999999991</v>
      </c>
      <c r="J1032" s="12">
        <v>75.459999999999994</v>
      </c>
      <c r="K1032" s="12">
        <v>70.070000000000007</v>
      </c>
      <c r="L1032" s="12">
        <v>82.39</v>
      </c>
      <c r="M1032" s="12">
        <v>76</v>
      </c>
      <c r="N1032" s="13">
        <v>75.748750000000001</v>
      </c>
      <c r="O1032" s="17" t="s">
        <v>139</v>
      </c>
      <c r="P1032" s="14" t="s">
        <v>13</v>
      </c>
      <c r="Q1032" s="14" t="s">
        <v>15</v>
      </c>
      <c r="R1032" s="14" t="s">
        <v>119</v>
      </c>
      <c r="S1032" s="14" t="s">
        <v>143</v>
      </c>
    </row>
    <row r="1033" spans="1:19" x14ac:dyDescent="0.3">
      <c r="A1033" s="11">
        <v>44634.670127314814</v>
      </c>
      <c r="B1033" s="11"/>
      <c r="C1033" s="15">
        <v>44634</v>
      </c>
      <c r="D1033" s="16">
        <v>0.67012731481481491</v>
      </c>
      <c r="E1033" s="33" t="str">
        <f t="shared" si="19"/>
        <v>01:04</v>
      </c>
      <c r="F1033" s="12">
        <v>83</v>
      </c>
      <c r="G1033" s="12">
        <v>73.14</v>
      </c>
      <c r="H1033" s="12">
        <v>82.68</v>
      </c>
      <c r="I1033" s="12">
        <v>75.524999999999991</v>
      </c>
      <c r="J1033" s="12">
        <v>77.91</v>
      </c>
      <c r="K1033" s="12">
        <v>72.344999999999999</v>
      </c>
      <c r="L1033" s="12">
        <v>85.065000000000012</v>
      </c>
      <c r="M1033" s="12">
        <v>76</v>
      </c>
      <c r="N1033" s="13">
        <v>78.20812500000001</v>
      </c>
      <c r="O1033" s="17" t="s">
        <v>139</v>
      </c>
      <c r="P1033" s="14" t="s">
        <v>13</v>
      </c>
      <c r="Q1033" s="14" t="s">
        <v>15</v>
      </c>
      <c r="R1033" s="14" t="s">
        <v>119</v>
      </c>
      <c r="S1033" s="14" t="s">
        <v>143</v>
      </c>
    </row>
    <row r="1034" spans="1:19" x14ac:dyDescent="0.3">
      <c r="A1034" s="11">
        <v>44634.67082175926</v>
      </c>
      <c r="B1034" s="11"/>
      <c r="C1034" s="15">
        <v>44634</v>
      </c>
      <c r="D1034" s="16">
        <v>0.67082175925925924</v>
      </c>
      <c r="E1034" s="33" t="str">
        <f t="shared" si="19"/>
        <v>01:05</v>
      </c>
      <c r="F1034" s="12">
        <v>86</v>
      </c>
      <c r="G1034" s="12">
        <v>74.06</v>
      </c>
      <c r="H1034" s="12">
        <v>83.72</v>
      </c>
      <c r="I1034" s="12">
        <v>76.474999999999994</v>
      </c>
      <c r="J1034" s="12">
        <v>78.89</v>
      </c>
      <c r="K1034" s="12">
        <v>73.254999999999995</v>
      </c>
      <c r="L1034" s="12">
        <v>86.135000000000005</v>
      </c>
      <c r="M1034" s="12">
        <v>75</v>
      </c>
      <c r="N1034" s="13">
        <v>79.191874999999996</v>
      </c>
      <c r="O1034" s="17" t="s">
        <v>139</v>
      </c>
      <c r="P1034" s="14" t="s">
        <v>13</v>
      </c>
      <c r="Q1034" s="14" t="s">
        <v>15</v>
      </c>
      <c r="R1034" s="14" t="s">
        <v>119</v>
      </c>
      <c r="S1034" s="14" t="s">
        <v>143</v>
      </c>
    </row>
    <row r="1035" spans="1:19" x14ac:dyDescent="0.3">
      <c r="A1035" s="11">
        <v>44634.67083333333</v>
      </c>
      <c r="B1035" s="11"/>
      <c r="C1035" s="15">
        <v>44634</v>
      </c>
      <c r="D1035" s="16">
        <v>0.67083333333333339</v>
      </c>
      <c r="E1035" s="33" t="str">
        <f t="shared" si="19"/>
        <v>01:05</v>
      </c>
      <c r="F1035" s="12">
        <v>88.2</v>
      </c>
      <c r="G1035" s="12">
        <v>90.160000000000011</v>
      </c>
      <c r="H1035" s="12">
        <v>101.92</v>
      </c>
      <c r="I1035" s="12">
        <v>93.1</v>
      </c>
      <c r="J1035" s="12">
        <v>96.039999999999992</v>
      </c>
      <c r="K1035" s="12">
        <v>93</v>
      </c>
      <c r="L1035" s="12">
        <v>103</v>
      </c>
      <c r="M1035" s="12">
        <v>95.06</v>
      </c>
      <c r="N1035" s="13">
        <v>95.06</v>
      </c>
      <c r="O1035" s="17" t="s">
        <v>139</v>
      </c>
      <c r="P1035" s="14" t="s">
        <v>13</v>
      </c>
      <c r="Q1035" s="14" t="s">
        <v>15</v>
      </c>
      <c r="R1035" s="14" t="s">
        <v>119</v>
      </c>
      <c r="S1035" s="14" t="s">
        <v>143</v>
      </c>
    </row>
    <row r="1036" spans="1:19" x14ac:dyDescent="0.3">
      <c r="A1036" s="11">
        <v>44634.671516203707</v>
      </c>
      <c r="B1036" s="11"/>
      <c r="C1036" s="15">
        <v>44634</v>
      </c>
      <c r="D1036" s="16">
        <v>0.67151620370370368</v>
      </c>
      <c r="E1036" s="33" t="str">
        <f t="shared" si="19"/>
        <v>01:06</v>
      </c>
      <c r="F1036" s="12">
        <v>88</v>
      </c>
      <c r="G1036" s="12">
        <v>74.52000000000001</v>
      </c>
      <c r="H1036" s="12">
        <v>84.240000000000009</v>
      </c>
      <c r="I1036" s="12">
        <v>76.95</v>
      </c>
      <c r="J1036" s="12">
        <v>79.38</v>
      </c>
      <c r="K1036" s="12">
        <v>73.710000000000008</v>
      </c>
      <c r="L1036" s="12">
        <v>86.67</v>
      </c>
      <c r="M1036" s="12">
        <v>74</v>
      </c>
      <c r="N1036" s="13">
        <v>79.683750000000003</v>
      </c>
      <c r="O1036" s="17" t="s">
        <v>139</v>
      </c>
      <c r="P1036" s="14" t="s">
        <v>13</v>
      </c>
      <c r="Q1036" s="14" t="s">
        <v>15</v>
      </c>
      <c r="R1036" s="14" t="s">
        <v>119</v>
      </c>
      <c r="S1036" s="14" t="s">
        <v>143</v>
      </c>
    </row>
    <row r="1037" spans="1:19" x14ac:dyDescent="0.3">
      <c r="A1037" s="11">
        <v>44634.672210648147</v>
      </c>
      <c r="B1037" s="11"/>
      <c r="C1037" s="15">
        <v>44634</v>
      </c>
      <c r="D1037" s="16">
        <v>0.67221064814814813</v>
      </c>
      <c r="E1037" s="33" t="str">
        <f t="shared" si="19"/>
        <v>01:07</v>
      </c>
      <c r="F1037" s="12">
        <v>86</v>
      </c>
      <c r="G1037" s="12">
        <v>72.680000000000007</v>
      </c>
      <c r="H1037" s="12">
        <v>82.16</v>
      </c>
      <c r="I1037" s="12">
        <v>75.05</v>
      </c>
      <c r="J1037" s="12">
        <v>77.42</v>
      </c>
      <c r="K1037" s="12">
        <v>71.89</v>
      </c>
      <c r="L1037" s="12">
        <v>84.53</v>
      </c>
      <c r="M1037" s="12">
        <v>72</v>
      </c>
      <c r="N1037" s="13">
        <v>77.716250000000002</v>
      </c>
      <c r="O1037" s="17" t="s">
        <v>139</v>
      </c>
      <c r="P1037" s="14" t="s">
        <v>13</v>
      </c>
      <c r="Q1037" s="14" t="s">
        <v>15</v>
      </c>
      <c r="R1037" s="14" t="s">
        <v>119</v>
      </c>
      <c r="S1037" s="14" t="s">
        <v>143</v>
      </c>
    </row>
    <row r="1038" spans="1:19" x14ac:dyDescent="0.3">
      <c r="A1038" s="11">
        <v>44634.672905092593</v>
      </c>
      <c r="B1038" s="11"/>
      <c r="C1038" s="15">
        <v>44634</v>
      </c>
      <c r="D1038" s="16">
        <v>0.67290509259259268</v>
      </c>
      <c r="E1038" s="33" t="str">
        <f t="shared" si="19"/>
        <v>01:08</v>
      </c>
      <c r="F1038" s="12">
        <v>82</v>
      </c>
      <c r="G1038" s="12">
        <v>73.14</v>
      </c>
      <c r="H1038" s="12">
        <v>82.68</v>
      </c>
      <c r="I1038" s="12">
        <v>75.524999999999991</v>
      </c>
      <c r="J1038" s="12">
        <v>77.91</v>
      </c>
      <c r="K1038" s="12">
        <v>72.344999999999999</v>
      </c>
      <c r="L1038" s="12">
        <v>85.065000000000012</v>
      </c>
      <c r="M1038" s="12">
        <v>77</v>
      </c>
      <c r="N1038" s="13">
        <v>78.20812500000001</v>
      </c>
      <c r="O1038" s="17" t="s">
        <v>139</v>
      </c>
      <c r="P1038" s="14" t="s">
        <v>13</v>
      </c>
      <c r="Q1038" s="14" t="s">
        <v>15</v>
      </c>
      <c r="R1038" s="14" t="s">
        <v>119</v>
      </c>
      <c r="S1038" s="14" t="s">
        <v>143</v>
      </c>
    </row>
    <row r="1039" spans="1:19" x14ac:dyDescent="0.3">
      <c r="A1039" s="11">
        <v>44634.67359953704</v>
      </c>
      <c r="B1039" s="11"/>
      <c r="C1039" s="15">
        <v>44634</v>
      </c>
      <c r="D1039" s="16">
        <v>0.67359953703703701</v>
      </c>
      <c r="E1039" s="33" t="str">
        <f t="shared" si="19"/>
        <v>01:09</v>
      </c>
      <c r="F1039" s="12">
        <v>85</v>
      </c>
      <c r="G1039" s="12">
        <v>74.52000000000001</v>
      </c>
      <c r="H1039" s="12">
        <v>84.240000000000009</v>
      </c>
      <c r="I1039" s="12">
        <v>76.95</v>
      </c>
      <c r="J1039" s="12">
        <v>79.38</v>
      </c>
      <c r="K1039" s="12">
        <v>73.710000000000008</v>
      </c>
      <c r="L1039" s="12">
        <v>86.67</v>
      </c>
      <c r="M1039" s="12">
        <v>77</v>
      </c>
      <c r="N1039" s="13">
        <v>79.683750000000003</v>
      </c>
      <c r="O1039" s="17" t="s">
        <v>139</v>
      </c>
      <c r="P1039" s="14" t="s">
        <v>13</v>
      </c>
      <c r="Q1039" s="14" t="s">
        <v>15</v>
      </c>
      <c r="R1039" s="14" t="s">
        <v>119</v>
      </c>
      <c r="S1039" s="14" t="s">
        <v>143</v>
      </c>
    </row>
    <row r="1040" spans="1:19" x14ac:dyDescent="0.3">
      <c r="A1040" s="11">
        <v>44634.674293981479</v>
      </c>
      <c r="B1040" s="11"/>
      <c r="C1040" s="15">
        <v>44634</v>
      </c>
      <c r="D1040" s="16">
        <v>0.67429398148148145</v>
      </c>
      <c r="E1040" s="33" t="str">
        <f t="shared" si="19"/>
        <v>01:10</v>
      </c>
      <c r="F1040" s="12">
        <v>89</v>
      </c>
      <c r="G1040" s="12">
        <v>76.36</v>
      </c>
      <c r="H1040" s="12">
        <v>86.320000000000007</v>
      </c>
      <c r="I1040" s="12">
        <v>78.849999999999994</v>
      </c>
      <c r="J1040" s="12">
        <v>81.34</v>
      </c>
      <c r="K1040" s="12">
        <v>75.53</v>
      </c>
      <c r="L1040" s="12">
        <v>88.81</v>
      </c>
      <c r="M1040" s="12">
        <v>77</v>
      </c>
      <c r="N1040" s="13">
        <v>81.651250000000005</v>
      </c>
      <c r="O1040" s="17" t="s">
        <v>139</v>
      </c>
      <c r="P1040" s="14" t="s">
        <v>13</v>
      </c>
      <c r="Q1040" s="14" t="s">
        <v>15</v>
      </c>
      <c r="R1040" s="14" t="s">
        <v>119</v>
      </c>
      <c r="S1040" s="14" t="s">
        <v>143</v>
      </c>
    </row>
    <row r="1041" spans="1:19" x14ac:dyDescent="0.3">
      <c r="A1041" s="11">
        <v>44634.674305555556</v>
      </c>
      <c r="B1041" s="11"/>
      <c r="C1041" s="15">
        <v>44634</v>
      </c>
      <c r="D1041" s="16">
        <v>0.6743055555555556</v>
      </c>
      <c r="E1041" s="33" t="str">
        <f t="shared" si="19"/>
        <v>01:10</v>
      </c>
      <c r="F1041" s="12">
        <v>76.05</v>
      </c>
      <c r="G1041" s="12">
        <v>77.740000000000009</v>
      </c>
      <c r="H1041" s="12">
        <v>87.88000000000001</v>
      </c>
      <c r="I1041" s="12">
        <v>80.274999999999991</v>
      </c>
      <c r="J1041" s="12">
        <v>82.81</v>
      </c>
      <c r="K1041" s="12">
        <v>95</v>
      </c>
      <c r="L1041" s="12">
        <v>74</v>
      </c>
      <c r="M1041" s="12">
        <v>81.965000000000003</v>
      </c>
      <c r="N1041" s="13">
        <v>81.965000000000003</v>
      </c>
      <c r="O1041" s="17" t="s">
        <v>139</v>
      </c>
      <c r="P1041" s="14" t="s">
        <v>13</v>
      </c>
      <c r="Q1041" s="14" t="s">
        <v>15</v>
      </c>
      <c r="R1041" s="14" t="s">
        <v>119</v>
      </c>
      <c r="S1041" s="14" t="s">
        <v>143</v>
      </c>
    </row>
    <row r="1042" spans="1:19" x14ac:dyDescent="0.3">
      <c r="A1042" s="11">
        <v>44634.674340277779</v>
      </c>
      <c r="B1042" s="11"/>
      <c r="C1042" s="15">
        <v>44634</v>
      </c>
      <c r="D1042" s="16">
        <v>0.67434027777777772</v>
      </c>
      <c r="E1042" s="33" t="str">
        <f t="shared" si="19"/>
        <v>01:10</v>
      </c>
      <c r="F1042" s="12">
        <v>91</v>
      </c>
      <c r="G1042" s="12">
        <v>83.72</v>
      </c>
      <c r="H1042" s="12">
        <v>94.64</v>
      </c>
      <c r="I1042" s="12">
        <v>86.45</v>
      </c>
      <c r="J1042" s="12">
        <v>89.179999999999993</v>
      </c>
      <c r="K1042" s="12">
        <v>82.81</v>
      </c>
      <c r="L1042" s="12">
        <v>97.37</v>
      </c>
      <c r="M1042" s="12">
        <v>88.27</v>
      </c>
      <c r="N1042" s="13">
        <v>89.179999999999993</v>
      </c>
      <c r="O1042" s="17" t="s">
        <v>139</v>
      </c>
      <c r="P1042" s="14" t="s">
        <v>13</v>
      </c>
      <c r="Q1042" s="14" t="s">
        <v>15</v>
      </c>
      <c r="R1042" s="14" t="s">
        <v>119</v>
      </c>
      <c r="S1042" s="14" t="s">
        <v>143</v>
      </c>
    </row>
    <row r="1043" spans="1:19" x14ac:dyDescent="0.3">
      <c r="A1043" s="11">
        <v>44634.674456018518</v>
      </c>
      <c r="B1043" s="11"/>
      <c r="C1043" s="15">
        <v>44634</v>
      </c>
      <c r="D1043" s="16">
        <v>0.67445601851851855</v>
      </c>
      <c r="E1043" s="33" t="str">
        <f t="shared" si="19"/>
        <v>01:10</v>
      </c>
      <c r="F1043" s="12">
        <v>97</v>
      </c>
      <c r="G1043" s="12">
        <v>89.240000000000009</v>
      </c>
      <c r="H1043" s="12">
        <v>100.88000000000001</v>
      </c>
      <c r="I1043" s="12">
        <v>92.149999999999991</v>
      </c>
      <c r="J1043" s="12">
        <v>95.06</v>
      </c>
      <c r="K1043" s="12">
        <v>88.27</v>
      </c>
      <c r="L1043" s="12">
        <v>103.79</v>
      </c>
      <c r="M1043" s="12">
        <v>94.09</v>
      </c>
      <c r="N1043" s="13">
        <v>95.06</v>
      </c>
      <c r="O1043" s="17" t="s">
        <v>139</v>
      </c>
      <c r="P1043" s="14" t="s">
        <v>13</v>
      </c>
      <c r="Q1043" s="14" t="s">
        <v>15</v>
      </c>
      <c r="R1043" s="14" t="s">
        <v>119</v>
      </c>
      <c r="S1043" s="14" t="s">
        <v>143</v>
      </c>
    </row>
    <row r="1044" spans="1:19" x14ac:dyDescent="0.3">
      <c r="A1044" s="11">
        <v>44634.674988425926</v>
      </c>
      <c r="B1044" s="11"/>
      <c r="C1044" s="15">
        <v>44634</v>
      </c>
      <c r="D1044" s="16">
        <v>0.67498842592592589</v>
      </c>
      <c r="E1044" s="33" t="str">
        <f t="shared" si="19"/>
        <v>01:11</v>
      </c>
      <c r="F1044" s="12">
        <v>92</v>
      </c>
      <c r="G1044" s="12">
        <v>76.36</v>
      </c>
      <c r="H1044" s="12">
        <v>86.320000000000007</v>
      </c>
      <c r="I1044" s="12">
        <v>78.849999999999994</v>
      </c>
      <c r="J1044" s="12">
        <v>81.34</v>
      </c>
      <c r="K1044" s="12">
        <v>75.53</v>
      </c>
      <c r="L1044" s="12">
        <v>88.81</v>
      </c>
      <c r="M1044" s="12">
        <v>74</v>
      </c>
      <c r="N1044" s="13">
        <v>81.651250000000005</v>
      </c>
      <c r="O1044" s="17" t="s">
        <v>139</v>
      </c>
      <c r="P1044" s="14" t="s">
        <v>13</v>
      </c>
      <c r="Q1044" s="14" t="s">
        <v>15</v>
      </c>
      <c r="R1044" s="14" t="s">
        <v>119</v>
      </c>
      <c r="S1044" s="14" t="s">
        <v>143</v>
      </c>
    </row>
    <row r="1045" spans="1:19" x14ac:dyDescent="0.3">
      <c r="A1045" s="11">
        <v>44634.675682870373</v>
      </c>
      <c r="B1045" s="11"/>
      <c r="C1045" s="15">
        <v>44634</v>
      </c>
      <c r="D1045" s="16">
        <v>0.67568287037037045</v>
      </c>
      <c r="E1045" s="33" t="str">
        <f t="shared" si="19"/>
        <v>01:12</v>
      </c>
      <c r="F1045" s="12">
        <v>92</v>
      </c>
      <c r="G1045" s="12">
        <v>76.36</v>
      </c>
      <c r="H1045" s="12">
        <v>86.320000000000007</v>
      </c>
      <c r="I1045" s="12">
        <v>78.849999999999994</v>
      </c>
      <c r="J1045" s="12">
        <v>81.34</v>
      </c>
      <c r="K1045" s="12">
        <v>75.53</v>
      </c>
      <c r="L1045" s="12">
        <v>88.81</v>
      </c>
      <c r="M1045" s="12">
        <v>74</v>
      </c>
      <c r="N1045" s="13">
        <v>81.651250000000005</v>
      </c>
      <c r="O1045" s="17" t="s">
        <v>139</v>
      </c>
      <c r="P1045" s="14" t="s">
        <v>13</v>
      </c>
      <c r="Q1045" s="14" t="s">
        <v>15</v>
      </c>
      <c r="R1045" s="14" t="s">
        <v>119</v>
      </c>
      <c r="S1045" s="14" t="s">
        <v>143</v>
      </c>
    </row>
    <row r="1046" spans="1:19" x14ac:dyDescent="0.3">
      <c r="A1046" s="11">
        <v>44634.676377314812</v>
      </c>
      <c r="B1046" s="11"/>
      <c r="C1046" s="15">
        <v>44634</v>
      </c>
      <c r="D1046" s="16">
        <v>0.67637731481481478</v>
      </c>
      <c r="E1046" s="33" t="str">
        <f t="shared" si="19"/>
        <v>01:13</v>
      </c>
      <c r="F1046" s="12">
        <v>87</v>
      </c>
      <c r="G1046" s="12">
        <v>75.900000000000006</v>
      </c>
      <c r="H1046" s="12">
        <v>85.8</v>
      </c>
      <c r="I1046" s="12">
        <v>78.375</v>
      </c>
      <c r="J1046" s="12">
        <v>80.849999999999994</v>
      </c>
      <c r="K1046" s="12">
        <v>75.075000000000003</v>
      </c>
      <c r="L1046" s="12">
        <v>88.275000000000006</v>
      </c>
      <c r="M1046" s="12">
        <v>78</v>
      </c>
      <c r="N1046" s="13">
        <v>81.159374999999997</v>
      </c>
      <c r="O1046" s="17" t="s">
        <v>139</v>
      </c>
      <c r="P1046" s="14" t="s">
        <v>13</v>
      </c>
      <c r="Q1046" s="14" t="s">
        <v>15</v>
      </c>
      <c r="R1046" s="14" t="s">
        <v>119</v>
      </c>
      <c r="S1046" s="14" t="s">
        <v>143</v>
      </c>
    </row>
    <row r="1047" spans="1:19" x14ac:dyDescent="0.3">
      <c r="A1047" s="11">
        <v>44634.677071759259</v>
      </c>
      <c r="B1047" s="11"/>
      <c r="C1047" s="15">
        <v>44634</v>
      </c>
      <c r="D1047" s="16">
        <v>0.67707175925925922</v>
      </c>
      <c r="E1047" s="33" t="str">
        <f t="shared" si="19"/>
        <v>01:14</v>
      </c>
      <c r="F1047" s="12">
        <v>86</v>
      </c>
      <c r="G1047" s="12">
        <v>80.960000000000008</v>
      </c>
      <c r="H1047" s="12">
        <v>91.52000000000001</v>
      </c>
      <c r="I1047" s="12">
        <v>83.6</v>
      </c>
      <c r="J1047" s="12">
        <v>86.24</v>
      </c>
      <c r="K1047" s="12">
        <v>80.08</v>
      </c>
      <c r="L1047" s="12">
        <v>94.160000000000011</v>
      </c>
      <c r="M1047" s="12">
        <v>90</v>
      </c>
      <c r="N1047" s="13">
        <v>86.570000000000007</v>
      </c>
      <c r="O1047" s="17" t="s">
        <v>139</v>
      </c>
      <c r="P1047" s="14" t="s">
        <v>13</v>
      </c>
      <c r="Q1047" s="14" t="s">
        <v>15</v>
      </c>
      <c r="R1047" s="14" t="s">
        <v>119</v>
      </c>
      <c r="S1047" s="14" t="s">
        <v>143</v>
      </c>
    </row>
    <row r="1048" spans="1:19" x14ac:dyDescent="0.3">
      <c r="A1048" s="11">
        <v>44634.677777777775</v>
      </c>
      <c r="B1048" s="11"/>
      <c r="C1048" s="15">
        <v>44634</v>
      </c>
      <c r="D1048" s="16">
        <v>0.6777777777777777</v>
      </c>
      <c r="E1048" s="33" t="str">
        <f t="shared" si="19"/>
        <v>01:15</v>
      </c>
      <c r="F1048" s="12">
        <v>91.350000000000009</v>
      </c>
      <c r="G1048" s="12">
        <v>93.38000000000001</v>
      </c>
      <c r="H1048" s="12">
        <v>105.56</v>
      </c>
      <c r="I1048" s="12">
        <v>96.424999999999997</v>
      </c>
      <c r="J1048" s="12">
        <v>99.47</v>
      </c>
      <c r="K1048" s="12">
        <v>92</v>
      </c>
      <c r="L1048" s="12">
        <v>111</v>
      </c>
      <c r="M1048" s="12">
        <v>98.454999999999998</v>
      </c>
      <c r="N1048" s="13">
        <v>98.455000000000013</v>
      </c>
      <c r="O1048" s="17" t="s">
        <v>139</v>
      </c>
      <c r="P1048" s="14" t="s">
        <v>13</v>
      </c>
      <c r="Q1048" s="14" t="s">
        <v>15</v>
      </c>
      <c r="R1048" s="14" t="s">
        <v>119</v>
      </c>
      <c r="S1048" s="14" t="s">
        <v>143</v>
      </c>
    </row>
    <row r="1049" spans="1:19" x14ac:dyDescent="0.3">
      <c r="A1049" s="11">
        <v>44634.678460648145</v>
      </c>
      <c r="B1049" s="11"/>
      <c r="C1049" s="15">
        <v>44634</v>
      </c>
      <c r="D1049" s="16">
        <v>0.67846064814814822</v>
      </c>
      <c r="E1049" s="33" t="str">
        <f t="shared" si="19"/>
        <v>01:16</v>
      </c>
      <c r="F1049" s="12">
        <v>88</v>
      </c>
      <c r="G1049" s="12">
        <v>81.42</v>
      </c>
      <c r="H1049" s="12">
        <v>92.04</v>
      </c>
      <c r="I1049" s="12">
        <v>84.075000000000003</v>
      </c>
      <c r="J1049" s="12">
        <v>86.73</v>
      </c>
      <c r="K1049" s="12">
        <v>80.534999999999997</v>
      </c>
      <c r="L1049" s="12">
        <v>94.695000000000007</v>
      </c>
      <c r="M1049" s="12">
        <v>89</v>
      </c>
      <c r="N1049" s="13">
        <v>87.061875000000015</v>
      </c>
      <c r="O1049" s="17" t="s">
        <v>139</v>
      </c>
      <c r="P1049" s="14" t="s">
        <v>13</v>
      </c>
      <c r="Q1049" s="14" t="s">
        <v>15</v>
      </c>
      <c r="R1049" s="14" t="s">
        <v>119</v>
      </c>
      <c r="S1049" s="14" t="s">
        <v>143</v>
      </c>
    </row>
    <row r="1050" spans="1:19" x14ac:dyDescent="0.3">
      <c r="A1050" s="11">
        <v>44634.679155092592</v>
      </c>
      <c r="B1050" s="11"/>
      <c r="C1050" s="15">
        <v>44634</v>
      </c>
      <c r="D1050" s="16">
        <v>0.67915509259259255</v>
      </c>
      <c r="E1050" s="33" t="str">
        <f t="shared" si="19"/>
        <v>01:17</v>
      </c>
      <c r="F1050" s="12">
        <v>95</v>
      </c>
      <c r="G1050" s="12">
        <v>80.960000000000008</v>
      </c>
      <c r="H1050" s="12">
        <v>91.52000000000001</v>
      </c>
      <c r="I1050" s="12">
        <v>83.6</v>
      </c>
      <c r="J1050" s="12">
        <v>86.24</v>
      </c>
      <c r="K1050" s="12">
        <v>80.08</v>
      </c>
      <c r="L1050" s="12">
        <v>94.160000000000011</v>
      </c>
      <c r="M1050" s="12">
        <v>81</v>
      </c>
      <c r="N1050" s="13">
        <v>86.570000000000007</v>
      </c>
      <c r="O1050" s="17" t="s">
        <v>139</v>
      </c>
      <c r="P1050" s="14" t="s">
        <v>13</v>
      </c>
      <c r="Q1050" s="14" t="s">
        <v>15</v>
      </c>
      <c r="R1050" s="14" t="s">
        <v>119</v>
      </c>
      <c r="S1050" s="14" t="s">
        <v>143</v>
      </c>
    </row>
    <row r="1051" spans="1:19" x14ac:dyDescent="0.3">
      <c r="A1051" s="11">
        <v>44634.679537037038</v>
      </c>
      <c r="B1051" s="11"/>
      <c r="C1051" s="15">
        <v>44634</v>
      </c>
      <c r="D1051" s="16">
        <v>0.67953703703703694</v>
      </c>
      <c r="E1051" s="33" t="str">
        <f t="shared" si="19"/>
        <v>01:17</v>
      </c>
      <c r="F1051" s="12">
        <v>75.600000000000009</v>
      </c>
      <c r="G1051" s="12">
        <v>77.28</v>
      </c>
      <c r="H1051" s="12">
        <v>87.36</v>
      </c>
      <c r="I1051" s="12">
        <v>79.8</v>
      </c>
      <c r="J1051" s="12">
        <v>82.32</v>
      </c>
      <c r="K1051" s="12">
        <v>76.44</v>
      </c>
      <c r="L1051" s="12">
        <v>89.88000000000001</v>
      </c>
      <c r="M1051" s="12">
        <v>84</v>
      </c>
      <c r="N1051" s="13">
        <v>81.585000000000008</v>
      </c>
      <c r="O1051" s="17" t="s">
        <v>139</v>
      </c>
      <c r="P1051" s="14" t="s">
        <v>13</v>
      </c>
      <c r="Q1051" s="14" t="s">
        <v>15</v>
      </c>
      <c r="R1051" s="14" t="s">
        <v>119</v>
      </c>
      <c r="S1051" s="14" t="s">
        <v>143</v>
      </c>
    </row>
    <row r="1052" spans="1:19" x14ac:dyDescent="0.3">
      <c r="A1052" s="11">
        <v>44634.679849537039</v>
      </c>
      <c r="B1052" s="11"/>
      <c r="C1052" s="15">
        <v>44634</v>
      </c>
      <c r="D1052" s="16">
        <v>0.67984953703703699</v>
      </c>
      <c r="E1052" s="33" t="str">
        <f t="shared" si="19"/>
        <v>01:18</v>
      </c>
      <c r="F1052" s="12">
        <v>99</v>
      </c>
      <c r="G1052" s="12">
        <v>84.18</v>
      </c>
      <c r="H1052" s="12">
        <v>95.16</v>
      </c>
      <c r="I1052" s="12">
        <v>86.924999999999997</v>
      </c>
      <c r="J1052" s="12">
        <v>89.67</v>
      </c>
      <c r="K1052" s="12">
        <v>83.265000000000001</v>
      </c>
      <c r="L1052" s="12">
        <v>97.905000000000001</v>
      </c>
      <c r="M1052" s="12">
        <v>84</v>
      </c>
      <c r="N1052" s="13">
        <v>90.013125000000002</v>
      </c>
      <c r="O1052" s="17" t="s">
        <v>139</v>
      </c>
      <c r="P1052" s="14" t="s">
        <v>13</v>
      </c>
      <c r="Q1052" s="14" t="s">
        <v>15</v>
      </c>
      <c r="R1052" s="14" t="s">
        <v>119</v>
      </c>
      <c r="S1052" s="14" t="s">
        <v>143</v>
      </c>
    </row>
    <row r="1053" spans="1:19" x14ac:dyDescent="0.3">
      <c r="A1053" s="11">
        <v>44634.680543981478</v>
      </c>
      <c r="B1053" s="11"/>
      <c r="C1053" s="15">
        <v>44634</v>
      </c>
      <c r="D1053" s="16">
        <v>0.68054398148148154</v>
      </c>
      <c r="E1053" s="33" t="str">
        <f t="shared" si="19"/>
        <v>01:19</v>
      </c>
      <c r="F1053" s="12">
        <v>97</v>
      </c>
      <c r="G1053" s="12">
        <v>81.42</v>
      </c>
      <c r="H1053" s="12">
        <v>92.04</v>
      </c>
      <c r="I1053" s="12">
        <v>84.075000000000003</v>
      </c>
      <c r="J1053" s="12">
        <v>86.73</v>
      </c>
      <c r="K1053" s="12">
        <v>80.534999999999997</v>
      </c>
      <c r="L1053" s="12">
        <v>94.695000000000007</v>
      </c>
      <c r="M1053" s="12">
        <v>80</v>
      </c>
      <c r="N1053" s="13">
        <v>87.061875000000015</v>
      </c>
      <c r="O1053" s="17" t="s">
        <v>139</v>
      </c>
      <c r="P1053" s="14" t="s">
        <v>13</v>
      </c>
      <c r="Q1053" s="14" t="s">
        <v>15</v>
      </c>
      <c r="R1053" s="14" t="s">
        <v>119</v>
      </c>
      <c r="S1053" s="14" t="s">
        <v>143</v>
      </c>
    </row>
    <row r="1054" spans="1:19" x14ac:dyDescent="0.3">
      <c r="A1054" s="11">
        <v>44634.680787037039</v>
      </c>
      <c r="B1054" s="11"/>
      <c r="C1054" s="15">
        <v>44634</v>
      </c>
      <c r="D1054" s="16">
        <v>0.68078703703703702</v>
      </c>
      <c r="E1054" s="33" t="str">
        <f t="shared" si="19"/>
        <v>01:19</v>
      </c>
      <c r="F1054" s="12">
        <v>77.850000000000009</v>
      </c>
      <c r="G1054" s="12">
        <v>79.58</v>
      </c>
      <c r="H1054" s="12">
        <v>89.960000000000008</v>
      </c>
      <c r="I1054" s="12">
        <v>82.174999999999997</v>
      </c>
      <c r="J1054" s="12">
        <v>84.77</v>
      </c>
      <c r="K1054" s="12">
        <v>78.715000000000003</v>
      </c>
      <c r="L1054" s="12">
        <v>88</v>
      </c>
      <c r="M1054" s="12">
        <v>85</v>
      </c>
      <c r="N1054" s="13">
        <v>83.256249999999994</v>
      </c>
      <c r="O1054" s="17" t="s">
        <v>139</v>
      </c>
      <c r="P1054" s="14" t="s">
        <v>13</v>
      </c>
      <c r="Q1054" s="14" t="s">
        <v>15</v>
      </c>
      <c r="R1054" s="14" t="s">
        <v>119</v>
      </c>
      <c r="S1054" s="14" t="s">
        <v>143</v>
      </c>
    </row>
    <row r="1055" spans="1:19" x14ac:dyDescent="0.3">
      <c r="A1055" s="11">
        <v>44634.681018518517</v>
      </c>
      <c r="B1055" s="11"/>
      <c r="C1055" s="15">
        <v>44634</v>
      </c>
      <c r="D1055" s="16">
        <v>0.68101851851851858</v>
      </c>
      <c r="E1055" s="33" t="str">
        <f t="shared" si="19"/>
        <v>01:19</v>
      </c>
      <c r="F1055" s="12">
        <v>66.600000000000009</v>
      </c>
      <c r="G1055" s="12">
        <v>68.08</v>
      </c>
      <c r="H1055" s="12">
        <v>76.960000000000008</v>
      </c>
      <c r="I1055" s="12">
        <v>70.3</v>
      </c>
      <c r="J1055" s="12">
        <v>72.52</v>
      </c>
      <c r="K1055" s="12">
        <v>67.34</v>
      </c>
      <c r="L1055" s="12">
        <v>79.180000000000007</v>
      </c>
      <c r="M1055" s="12">
        <v>74</v>
      </c>
      <c r="N1055" s="13">
        <v>71.872500000000002</v>
      </c>
      <c r="O1055" s="17" t="s">
        <v>139</v>
      </c>
      <c r="P1055" s="14" t="s">
        <v>13</v>
      </c>
      <c r="Q1055" s="14" t="s">
        <v>15</v>
      </c>
      <c r="R1055" s="14" t="s">
        <v>119</v>
      </c>
      <c r="S1055" s="14" t="s">
        <v>143</v>
      </c>
    </row>
    <row r="1056" spans="1:19" x14ac:dyDescent="0.3">
      <c r="A1056" s="11">
        <v>44634.681238425925</v>
      </c>
      <c r="B1056" s="11"/>
      <c r="C1056" s="15">
        <v>44634</v>
      </c>
      <c r="D1056" s="16">
        <v>0.68123842592592598</v>
      </c>
      <c r="E1056" s="33" t="str">
        <f t="shared" si="19"/>
        <v>01:20</v>
      </c>
      <c r="F1056" s="12">
        <v>87</v>
      </c>
      <c r="G1056" s="12">
        <v>74.06</v>
      </c>
      <c r="H1056" s="12">
        <v>83.72</v>
      </c>
      <c r="I1056" s="12">
        <v>76.474999999999994</v>
      </c>
      <c r="J1056" s="12">
        <v>78.89</v>
      </c>
      <c r="K1056" s="12">
        <v>73.254999999999995</v>
      </c>
      <c r="L1056" s="12">
        <v>86.135000000000005</v>
      </c>
      <c r="M1056" s="12">
        <v>74</v>
      </c>
      <c r="N1056" s="13">
        <v>79.191874999999996</v>
      </c>
      <c r="O1056" s="17" t="s">
        <v>139</v>
      </c>
      <c r="P1056" s="14" t="s">
        <v>13</v>
      </c>
      <c r="Q1056" s="14" t="s">
        <v>15</v>
      </c>
      <c r="R1056" s="14" t="s">
        <v>119</v>
      </c>
      <c r="S1056" s="14" t="s">
        <v>143</v>
      </c>
    </row>
    <row r="1057" spans="1:19" x14ac:dyDescent="0.3">
      <c r="A1057" s="11">
        <v>44634.681250000001</v>
      </c>
      <c r="B1057" s="11"/>
      <c r="C1057" s="15">
        <v>44634</v>
      </c>
      <c r="D1057" s="16">
        <v>0.68125000000000002</v>
      </c>
      <c r="E1057" s="33" t="str">
        <f t="shared" si="19"/>
        <v>01:20</v>
      </c>
      <c r="F1057" s="12">
        <v>84.15</v>
      </c>
      <c r="G1057" s="12">
        <v>86.02000000000001</v>
      </c>
      <c r="H1057" s="12">
        <v>97.240000000000009</v>
      </c>
      <c r="I1057" s="12">
        <v>88.825000000000003</v>
      </c>
      <c r="J1057" s="12">
        <v>91.63</v>
      </c>
      <c r="K1057" s="12">
        <v>98</v>
      </c>
      <c r="L1057" s="12">
        <v>89</v>
      </c>
      <c r="M1057" s="12">
        <v>90.694999999999993</v>
      </c>
      <c r="N1057" s="13">
        <v>90.694999999999993</v>
      </c>
      <c r="O1057" s="17" t="s">
        <v>139</v>
      </c>
      <c r="P1057" s="14" t="s">
        <v>13</v>
      </c>
      <c r="Q1057" s="14" t="s">
        <v>15</v>
      </c>
      <c r="R1057" s="14" t="s">
        <v>119</v>
      </c>
      <c r="S1057" s="14" t="s">
        <v>143</v>
      </c>
    </row>
    <row r="1058" spans="1:19" x14ac:dyDescent="0.3">
      <c r="A1058" s="11">
        <v>44634.681932870371</v>
      </c>
      <c r="B1058" s="11"/>
      <c r="C1058" s="15">
        <v>44634</v>
      </c>
      <c r="D1058" s="16">
        <v>0.68193287037037031</v>
      </c>
      <c r="E1058" s="33" t="str">
        <f t="shared" si="19"/>
        <v>01:21</v>
      </c>
      <c r="F1058" s="12">
        <v>81</v>
      </c>
      <c r="G1058" s="12">
        <v>81.88000000000001</v>
      </c>
      <c r="H1058" s="12">
        <v>92.56</v>
      </c>
      <c r="I1058" s="12">
        <v>84.55</v>
      </c>
      <c r="J1058" s="12">
        <v>87.22</v>
      </c>
      <c r="K1058" s="12">
        <v>80.990000000000009</v>
      </c>
      <c r="L1058" s="12">
        <v>95.23</v>
      </c>
      <c r="M1058" s="12">
        <v>97</v>
      </c>
      <c r="N1058" s="13">
        <v>87.553750000000008</v>
      </c>
      <c r="O1058" s="17" t="s">
        <v>139</v>
      </c>
      <c r="P1058" s="14" t="s">
        <v>13</v>
      </c>
      <c r="Q1058" s="14" t="s">
        <v>15</v>
      </c>
      <c r="R1058" s="14" t="s">
        <v>119</v>
      </c>
      <c r="S1058" s="14" t="s">
        <v>143</v>
      </c>
    </row>
    <row r="1059" spans="1:19" x14ac:dyDescent="0.3">
      <c r="A1059" s="11">
        <v>44634.682430555556</v>
      </c>
      <c r="B1059" s="11"/>
      <c r="C1059" s="15">
        <v>44634</v>
      </c>
      <c r="D1059" s="16">
        <v>0.68243055555555554</v>
      </c>
      <c r="E1059" s="33" t="str">
        <f t="shared" si="19"/>
        <v>01:21</v>
      </c>
      <c r="F1059" s="12">
        <v>101.7</v>
      </c>
      <c r="G1059" s="12">
        <v>103.96000000000001</v>
      </c>
      <c r="H1059" s="12">
        <v>117.52000000000001</v>
      </c>
      <c r="I1059" s="12">
        <v>107.35</v>
      </c>
      <c r="J1059" s="12">
        <v>110.74</v>
      </c>
      <c r="K1059" s="12">
        <v>102.83</v>
      </c>
      <c r="L1059" s="12">
        <v>120.91000000000001</v>
      </c>
      <c r="M1059" s="12">
        <v>113</v>
      </c>
      <c r="N1059" s="13">
        <v>109.75125000000001</v>
      </c>
      <c r="O1059" s="17" t="s">
        <v>139</v>
      </c>
      <c r="P1059" s="14" t="s">
        <v>13</v>
      </c>
      <c r="Q1059" s="14" t="s">
        <v>15</v>
      </c>
      <c r="R1059" s="14" t="s">
        <v>119</v>
      </c>
      <c r="S1059" s="14" t="s">
        <v>143</v>
      </c>
    </row>
    <row r="1060" spans="1:19" x14ac:dyDescent="0.3">
      <c r="A1060" s="11">
        <v>44634.682627314818</v>
      </c>
      <c r="B1060" s="11"/>
      <c r="C1060" s="15">
        <v>44634</v>
      </c>
      <c r="D1060" s="16">
        <v>0.68262731481481476</v>
      </c>
      <c r="E1060" s="33" t="str">
        <f t="shared" si="19"/>
        <v>01:22</v>
      </c>
      <c r="F1060" s="12">
        <v>85</v>
      </c>
      <c r="G1060" s="12">
        <v>90.62</v>
      </c>
      <c r="H1060" s="12">
        <v>102.44</v>
      </c>
      <c r="I1060" s="12">
        <v>93.574999999999989</v>
      </c>
      <c r="J1060" s="12">
        <v>96.53</v>
      </c>
      <c r="K1060" s="12">
        <v>89.635000000000005</v>
      </c>
      <c r="L1060" s="12">
        <v>105.39500000000001</v>
      </c>
      <c r="M1060" s="12">
        <v>112</v>
      </c>
      <c r="N1060" s="13">
        <v>96.899374999999992</v>
      </c>
      <c r="O1060" s="17" t="s">
        <v>139</v>
      </c>
      <c r="P1060" s="14" t="s">
        <v>13</v>
      </c>
      <c r="Q1060" s="14" t="s">
        <v>15</v>
      </c>
      <c r="R1060" s="14" t="s">
        <v>119</v>
      </c>
      <c r="S1060" s="14" t="s">
        <v>143</v>
      </c>
    </row>
    <row r="1061" spans="1:19" hidden="1" x14ac:dyDescent="0.3">
      <c r="A1061" s="11">
        <v>44634.682789351849</v>
      </c>
      <c r="B1061" s="11"/>
      <c r="C1061" s="15">
        <v>44634</v>
      </c>
      <c r="D1061" s="16">
        <v>0.68278935185185186</v>
      </c>
      <c r="E1061" s="33" t="str">
        <f t="shared" si="19"/>
        <v>01:22</v>
      </c>
      <c r="F1061" s="12">
        <v>85.5</v>
      </c>
      <c r="G1061" s="12">
        <v>87.4</v>
      </c>
      <c r="H1061" s="12">
        <v>98.8</v>
      </c>
      <c r="I1061" s="12">
        <v>90.25</v>
      </c>
      <c r="J1061" s="12">
        <v>93.1</v>
      </c>
      <c r="K1061" s="12">
        <v>86.45</v>
      </c>
      <c r="L1061" s="12">
        <v>101.65</v>
      </c>
      <c r="M1061" s="12">
        <v>95</v>
      </c>
      <c r="N1061" s="13">
        <v>92.268749999999997</v>
      </c>
      <c r="O1061" s="17" t="s">
        <v>139</v>
      </c>
      <c r="P1061" s="14" t="s">
        <v>11</v>
      </c>
      <c r="Q1061" s="14" t="s">
        <v>15</v>
      </c>
      <c r="R1061" s="14" t="s">
        <v>17</v>
      </c>
      <c r="S1061" s="14" t="s">
        <v>143</v>
      </c>
    </row>
    <row r="1062" spans="1:19" hidden="1" x14ac:dyDescent="0.3">
      <c r="A1062" s="11">
        <v>44634.683321759258</v>
      </c>
      <c r="B1062" s="11"/>
      <c r="C1062" s="15">
        <v>44634</v>
      </c>
      <c r="D1062" s="16">
        <v>0.68332175925925931</v>
      </c>
      <c r="E1062" s="33" t="str">
        <f t="shared" si="19"/>
        <v>01:23</v>
      </c>
      <c r="F1062" s="12">
        <v>100</v>
      </c>
      <c r="G1062" s="12">
        <v>89.546666666666667</v>
      </c>
      <c r="H1062" s="12">
        <v>95</v>
      </c>
      <c r="I1062" s="12">
        <v>92.466666666666654</v>
      </c>
      <c r="J1062" s="12">
        <v>95.386666666666656</v>
      </c>
      <c r="K1062" s="12">
        <v>88.573333333333338</v>
      </c>
      <c r="L1062" s="12">
        <v>104.14666666666666</v>
      </c>
      <c r="M1062" s="12">
        <v>97</v>
      </c>
      <c r="N1062" s="13">
        <v>95.265000000000001</v>
      </c>
      <c r="O1062" s="17" t="s">
        <v>139</v>
      </c>
      <c r="P1062" s="14" t="s">
        <v>11</v>
      </c>
      <c r="Q1062" s="14" t="s">
        <v>15</v>
      </c>
      <c r="R1062" s="14" t="s">
        <v>17</v>
      </c>
      <c r="S1062" s="14" t="s">
        <v>143</v>
      </c>
    </row>
    <row r="1063" spans="1:19" hidden="1" x14ac:dyDescent="0.3">
      <c r="A1063" s="11">
        <v>44634.683796296296</v>
      </c>
      <c r="B1063" s="11"/>
      <c r="C1063" s="15">
        <v>44634</v>
      </c>
      <c r="D1063" s="16">
        <v>0.68379629629629635</v>
      </c>
      <c r="E1063" s="33" t="str">
        <f t="shared" si="19"/>
        <v>01:23</v>
      </c>
      <c r="F1063" s="12">
        <v>106</v>
      </c>
      <c r="G1063" s="12">
        <v>93.84</v>
      </c>
      <c r="H1063" s="12">
        <v>106.08</v>
      </c>
      <c r="I1063" s="12">
        <v>98</v>
      </c>
      <c r="J1063" s="12">
        <v>99.96</v>
      </c>
      <c r="K1063" s="12">
        <v>92.820000000000007</v>
      </c>
      <c r="L1063" s="12">
        <v>109.14</v>
      </c>
      <c r="M1063" s="12">
        <v>98.94</v>
      </c>
      <c r="N1063" s="13">
        <v>100.5975</v>
      </c>
      <c r="O1063" s="17" t="s">
        <v>139</v>
      </c>
      <c r="P1063" s="14" t="s">
        <v>11</v>
      </c>
      <c r="Q1063" s="14" t="s">
        <v>15</v>
      </c>
      <c r="R1063" s="14" t="s">
        <v>17</v>
      </c>
      <c r="S1063" s="14" t="s">
        <v>143</v>
      </c>
    </row>
    <row r="1064" spans="1:19" hidden="1" x14ac:dyDescent="0.3">
      <c r="A1064" s="11">
        <v>44634.684016203704</v>
      </c>
      <c r="B1064" s="11"/>
      <c r="C1064" s="15">
        <v>44634</v>
      </c>
      <c r="D1064" s="16">
        <v>0.68401620370370375</v>
      </c>
      <c r="E1064" s="33" t="str">
        <f t="shared" si="19"/>
        <v>01:24</v>
      </c>
      <c r="F1064" s="12">
        <v>106</v>
      </c>
      <c r="G1064" s="12">
        <v>91.08</v>
      </c>
      <c r="H1064" s="12">
        <v>102.96000000000001</v>
      </c>
      <c r="I1064" s="12">
        <v>94.05</v>
      </c>
      <c r="J1064" s="12">
        <v>97</v>
      </c>
      <c r="K1064" s="12">
        <v>90.09</v>
      </c>
      <c r="L1064" s="12">
        <v>105.93</v>
      </c>
      <c r="M1064" s="12">
        <v>94</v>
      </c>
      <c r="N1064" s="13">
        <v>97.638749999999987</v>
      </c>
      <c r="O1064" s="17" t="s">
        <v>139</v>
      </c>
      <c r="P1064" s="14" t="s">
        <v>11</v>
      </c>
      <c r="Q1064" s="14" t="s">
        <v>15</v>
      </c>
      <c r="R1064" s="14" t="s">
        <v>17</v>
      </c>
      <c r="S1064" s="14" t="s">
        <v>143</v>
      </c>
    </row>
    <row r="1065" spans="1:19" hidden="1" x14ac:dyDescent="0.3">
      <c r="A1065" s="11">
        <v>44634.68408564815</v>
      </c>
      <c r="B1065" s="11"/>
      <c r="C1065" s="15">
        <v>44634</v>
      </c>
      <c r="D1065" s="16">
        <v>0.6840856481481481</v>
      </c>
      <c r="E1065" s="33" t="str">
        <f t="shared" si="19"/>
        <v>01:24</v>
      </c>
      <c r="F1065" s="12">
        <v>72.900000000000006</v>
      </c>
      <c r="G1065" s="12">
        <v>74.52000000000001</v>
      </c>
      <c r="H1065" s="12">
        <v>84.240000000000009</v>
      </c>
      <c r="I1065" s="12">
        <v>76.95</v>
      </c>
      <c r="J1065" s="12">
        <v>79.38</v>
      </c>
      <c r="K1065" s="12">
        <v>73.710000000000008</v>
      </c>
      <c r="L1065" s="12">
        <v>81</v>
      </c>
      <c r="M1065" s="12">
        <v>78.569999999999993</v>
      </c>
      <c r="N1065" s="13">
        <v>77.658749999999998</v>
      </c>
      <c r="O1065" s="17" t="s">
        <v>139</v>
      </c>
      <c r="P1065" s="14" t="s">
        <v>11</v>
      </c>
      <c r="Q1065" s="14" t="s">
        <v>15</v>
      </c>
      <c r="R1065" s="14" t="s">
        <v>17</v>
      </c>
      <c r="S1065" s="14" t="s">
        <v>143</v>
      </c>
    </row>
    <row r="1066" spans="1:19" hidden="1" x14ac:dyDescent="0.3">
      <c r="A1066" s="11">
        <v>44634.684710648151</v>
      </c>
      <c r="B1066" s="11"/>
      <c r="C1066" s="15">
        <v>44634</v>
      </c>
      <c r="D1066" s="16">
        <v>0.68471064814814808</v>
      </c>
      <c r="E1066" s="33" t="str">
        <f t="shared" si="19"/>
        <v>01:25</v>
      </c>
      <c r="F1066" s="12">
        <v>102</v>
      </c>
      <c r="G1066" s="12">
        <v>89.7</v>
      </c>
      <c r="H1066" s="12">
        <v>101.4</v>
      </c>
      <c r="I1066" s="12">
        <v>92.625</v>
      </c>
      <c r="J1066" s="12">
        <v>95.55</v>
      </c>
      <c r="K1066" s="12">
        <v>88.725000000000009</v>
      </c>
      <c r="L1066" s="12">
        <v>104.325</v>
      </c>
      <c r="M1066" s="12">
        <v>93</v>
      </c>
      <c r="N1066" s="13">
        <v>95.915625000000006</v>
      </c>
      <c r="O1066" s="17" t="s">
        <v>139</v>
      </c>
      <c r="P1066" s="14" t="s">
        <v>11</v>
      </c>
      <c r="Q1066" s="14" t="s">
        <v>15</v>
      </c>
      <c r="R1066" s="14" t="s">
        <v>17</v>
      </c>
      <c r="S1066" s="14" t="s">
        <v>143</v>
      </c>
    </row>
    <row r="1067" spans="1:19" hidden="1" x14ac:dyDescent="0.3">
      <c r="A1067" s="11">
        <v>44634.68472222222</v>
      </c>
      <c r="B1067" s="11"/>
      <c r="C1067" s="15">
        <v>44634</v>
      </c>
      <c r="D1067" s="16">
        <v>0.68472222222222223</v>
      </c>
      <c r="E1067" s="33" t="str">
        <f t="shared" si="19"/>
        <v>01:25</v>
      </c>
      <c r="F1067" s="12">
        <v>81.900000000000006</v>
      </c>
      <c r="G1067" s="12">
        <v>83.72</v>
      </c>
      <c r="H1067" s="12">
        <v>94.64</v>
      </c>
      <c r="I1067" s="12">
        <v>86.45</v>
      </c>
      <c r="J1067" s="12">
        <v>89.179999999999993</v>
      </c>
      <c r="K1067" s="12">
        <v>91</v>
      </c>
      <c r="L1067" s="12">
        <v>97.37</v>
      </c>
      <c r="M1067" s="12">
        <v>88.27</v>
      </c>
      <c r="N1067" s="13">
        <v>89.066249999999997</v>
      </c>
      <c r="O1067" s="17" t="s">
        <v>139</v>
      </c>
      <c r="P1067" s="14" t="s">
        <v>11</v>
      </c>
      <c r="Q1067" s="14" t="s">
        <v>15</v>
      </c>
      <c r="R1067" s="14" t="s">
        <v>17</v>
      </c>
      <c r="S1067" s="14" t="s">
        <v>143</v>
      </c>
    </row>
    <row r="1068" spans="1:19" hidden="1" x14ac:dyDescent="0.3">
      <c r="A1068" s="11">
        <v>44634.685173611113</v>
      </c>
      <c r="B1068" s="11"/>
      <c r="C1068" s="15">
        <v>44634</v>
      </c>
      <c r="D1068" s="16">
        <v>0.68517361111111119</v>
      </c>
      <c r="E1068" s="33" t="str">
        <f t="shared" si="19"/>
        <v>01:25</v>
      </c>
      <c r="F1068" s="12">
        <v>98</v>
      </c>
      <c r="G1068" s="12">
        <v>90.160000000000011</v>
      </c>
      <c r="H1068" s="12">
        <v>101.92</v>
      </c>
      <c r="I1068" s="12">
        <v>93.1</v>
      </c>
      <c r="J1068" s="12">
        <v>96.039999999999992</v>
      </c>
      <c r="K1068" s="12">
        <v>89.18</v>
      </c>
      <c r="L1068" s="12">
        <v>104.86</v>
      </c>
      <c r="M1068" s="12">
        <v>95.06</v>
      </c>
      <c r="N1068" s="13">
        <v>96.04000000000002</v>
      </c>
      <c r="O1068" s="17" t="s">
        <v>139</v>
      </c>
      <c r="P1068" s="14" t="s">
        <v>11</v>
      </c>
      <c r="Q1068" s="14" t="s">
        <v>15</v>
      </c>
      <c r="R1068" s="14" t="s">
        <v>17</v>
      </c>
      <c r="S1068" s="14" t="s">
        <v>143</v>
      </c>
    </row>
    <row r="1069" spans="1:19" hidden="1" x14ac:dyDescent="0.3">
      <c r="A1069" s="11">
        <v>44634.68540509259</v>
      </c>
      <c r="B1069" s="11"/>
      <c r="C1069" s="15">
        <v>44634</v>
      </c>
      <c r="D1069" s="16">
        <v>0.68540509259259252</v>
      </c>
      <c r="E1069" s="33" t="str">
        <f t="shared" si="19"/>
        <v>01:26</v>
      </c>
      <c r="F1069" s="12">
        <v>100</v>
      </c>
      <c r="G1069" s="12">
        <v>78.66</v>
      </c>
      <c r="H1069" s="12">
        <v>88.92</v>
      </c>
      <c r="I1069" s="12">
        <v>81.224999999999994</v>
      </c>
      <c r="J1069" s="12">
        <v>83.789999999999992</v>
      </c>
      <c r="K1069" s="12">
        <v>77.805000000000007</v>
      </c>
      <c r="L1069" s="12">
        <v>91.484999999999999</v>
      </c>
      <c r="M1069" s="12">
        <v>71</v>
      </c>
      <c r="N1069" s="13">
        <v>84.110624999999985</v>
      </c>
      <c r="O1069" s="17" t="s">
        <v>139</v>
      </c>
      <c r="P1069" s="14" t="s">
        <v>11</v>
      </c>
      <c r="Q1069" s="14" t="s">
        <v>15</v>
      </c>
      <c r="R1069" s="14" t="s">
        <v>17</v>
      </c>
      <c r="S1069" s="14" t="s">
        <v>143</v>
      </c>
    </row>
    <row r="1070" spans="1:19" hidden="1" x14ac:dyDescent="0.3">
      <c r="A1070" s="11">
        <v>44634.686099537037</v>
      </c>
      <c r="B1070" s="11"/>
      <c r="C1070" s="15">
        <v>44634</v>
      </c>
      <c r="D1070" s="16">
        <v>0.68609953703703708</v>
      </c>
      <c r="E1070" s="33" t="str">
        <f t="shared" si="19"/>
        <v>01:27</v>
      </c>
      <c r="F1070" s="12">
        <v>104</v>
      </c>
      <c r="G1070" s="12">
        <v>84.64</v>
      </c>
      <c r="H1070" s="12">
        <v>95.68</v>
      </c>
      <c r="I1070" s="12">
        <v>87.399999999999991</v>
      </c>
      <c r="J1070" s="12">
        <v>90.16</v>
      </c>
      <c r="K1070" s="12">
        <v>83.72</v>
      </c>
      <c r="L1070" s="12">
        <v>98.440000000000012</v>
      </c>
      <c r="M1070" s="12">
        <v>80</v>
      </c>
      <c r="N1070" s="13">
        <v>90.50500000000001</v>
      </c>
      <c r="O1070" s="17" t="s">
        <v>139</v>
      </c>
      <c r="P1070" s="14" t="s">
        <v>11</v>
      </c>
      <c r="Q1070" s="14" t="s">
        <v>15</v>
      </c>
      <c r="R1070" s="14" t="s">
        <v>17</v>
      </c>
      <c r="S1070" s="14" t="s">
        <v>143</v>
      </c>
    </row>
    <row r="1071" spans="1:19" hidden="1" x14ac:dyDescent="0.3">
      <c r="A1071" s="11">
        <v>44634.686249999999</v>
      </c>
      <c r="B1071" s="11"/>
      <c r="C1071" s="15">
        <v>44634</v>
      </c>
      <c r="D1071" s="16">
        <v>0.68624999999999992</v>
      </c>
      <c r="E1071" s="33" t="str">
        <f t="shared" si="19"/>
        <v>01:27</v>
      </c>
      <c r="F1071" s="12">
        <v>72.900000000000006</v>
      </c>
      <c r="G1071" s="12">
        <v>74.52000000000001</v>
      </c>
      <c r="H1071" s="12">
        <v>84.240000000000009</v>
      </c>
      <c r="I1071" s="12">
        <v>76.95</v>
      </c>
      <c r="J1071" s="12">
        <v>79.38</v>
      </c>
      <c r="K1071" s="12">
        <v>73.710000000000008</v>
      </c>
      <c r="L1071" s="12">
        <v>81</v>
      </c>
      <c r="M1071" s="12">
        <v>78.569999999999993</v>
      </c>
      <c r="N1071" s="13">
        <v>77.658749999999998</v>
      </c>
      <c r="O1071" s="17" t="s">
        <v>139</v>
      </c>
      <c r="P1071" s="14" t="s">
        <v>11</v>
      </c>
      <c r="Q1071" s="14" t="s">
        <v>15</v>
      </c>
      <c r="R1071" s="14" t="s">
        <v>17</v>
      </c>
      <c r="S1071" s="14" t="s">
        <v>143</v>
      </c>
    </row>
    <row r="1072" spans="1:19" hidden="1" x14ac:dyDescent="0.3">
      <c r="A1072" s="11">
        <v>44634.686585648145</v>
      </c>
      <c r="B1072" s="11"/>
      <c r="C1072" s="15">
        <v>44634</v>
      </c>
      <c r="D1072" s="16">
        <v>0.68658564814814815</v>
      </c>
      <c r="E1072" s="33" t="str">
        <f t="shared" si="19"/>
        <v>01:27</v>
      </c>
      <c r="F1072" s="12">
        <v>73.8</v>
      </c>
      <c r="G1072" s="12">
        <v>75.44</v>
      </c>
      <c r="H1072" s="12">
        <v>85.28</v>
      </c>
      <c r="I1072" s="12">
        <v>77.899999999999991</v>
      </c>
      <c r="J1072" s="12">
        <v>80.36</v>
      </c>
      <c r="K1072" s="12">
        <v>74.62</v>
      </c>
      <c r="L1072" s="12">
        <v>82</v>
      </c>
      <c r="M1072" s="12">
        <v>79.539999999999992</v>
      </c>
      <c r="N1072" s="13">
        <v>78.617500000000007</v>
      </c>
      <c r="O1072" s="17" t="s">
        <v>139</v>
      </c>
      <c r="P1072" s="14" t="s">
        <v>11</v>
      </c>
      <c r="Q1072" s="14" t="s">
        <v>15</v>
      </c>
      <c r="R1072" s="14" t="s">
        <v>17</v>
      </c>
      <c r="S1072" s="14" t="s">
        <v>143</v>
      </c>
    </row>
    <row r="1073" spans="1:19" hidden="1" x14ac:dyDescent="0.3">
      <c r="A1073" s="11">
        <v>44634.686793981484</v>
      </c>
      <c r="B1073" s="11"/>
      <c r="C1073" s="15">
        <v>44634</v>
      </c>
      <c r="D1073" s="16">
        <v>0.68679398148148152</v>
      </c>
      <c r="E1073" s="33" t="str">
        <f t="shared" si="19"/>
        <v>01:28</v>
      </c>
      <c r="F1073" s="12">
        <v>106</v>
      </c>
      <c r="G1073" s="12">
        <v>92.460000000000008</v>
      </c>
      <c r="H1073" s="12">
        <v>104.52000000000001</v>
      </c>
      <c r="I1073" s="12">
        <v>95.474999999999994</v>
      </c>
      <c r="J1073" s="12">
        <v>98.49</v>
      </c>
      <c r="K1073" s="12">
        <v>91.454999999999998</v>
      </c>
      <c r="L1073" s="12">
        <v>107.53500000000001</v>
      </c>
      <c r="M1073" s="12">
        <v>95</v>
      </c>
      <c r="N1073" s="13">
        <v>98.866875000000007</v>
      </c>
      <c r="O1073" s="17" t="s">
        <v>139</v>
      </c>
      <c r="P1073" s="14" t="s">
        <v>11</v>
      </c>
      <c r="Q1073" s="14" t="s">
        <v>15</v>
      </c>
      <c r="R1073" s="14" t="s">
        <v>17</v>
      </c>
      <c r="S1073" s="14" t="s">
        <v>143</v>
      </c>
    </row>
    <row r="1074" spans="1:19" hidden="1" x14ac:dyDescent="0.3">
      <c r="A1074" s="11">
        <v>44634.687488425923</v>
      </c>
      <c r="B1074" s="11"/>
      <c r="C1074" s="15">
        <v>44634</v>
      </c>
      <c r="D1074" s="16">
        <v>0.68748842592592585</v>
      </c>
      <c r="E1074" s="33" t="str">
        <f t="shared" si="19"/>
        <v>01:29</v>
      </c>
      <c r="F1074" s="12">
        <v>107</v>
      </c>
      <c r="G1074" s="12">
        <v>92</v>
      </c>
      <c r="H1074" s="12">
        <v>104</v>
      </c>
      <c r="I1074" s="12">
        <v>95</v>
      </c>
      <c r="J1074" s="12">
        <v>98</v>
      </c>
      <c r="K1074" s="12">
        <v>91</v>
      </c>
      <c r="L1074" s="12">
        <v>107</v>
      </c>
      <c r="M1074" s="12">
        <v>93</v>
      </c>
      <c r="N1074" s="13">
        <v>98.375</v>
      </c>
      <c r="O1074" s="17" t="s">
        <v>139</v>
      </c>
      <c r="P1074" s="14" t="s">
        <v>11</v>
      </c>
      <c r="Q1074" s="14" t="s">
        <v>15</v>
      </c>
      <c r="R1074" s="14" t="s">
        <v>17</v>
      </c>
      <c r="S1074" s="14" t="s">
        <v>143</v>
      </c>
    </row>
    <row r="1075" spans="1:19" hidden="1" x14ac:dyDescent="0.3">
      <c r="A1075" s="11">
        <v>44634.68818287037</v>
      </c>
      <c r="B1075" s="11"/>
      <c r="C1075" s="15">
        <v>44634</v>
      </c>
      <c r="D1075" s="16">
        <v>0.6881828703703704</v>
      </c>
      <c r="E1075" s="33" t="str">
        <f t="shared" si="19"/>
        <v>01:30</v>
      </c>
      <c r="F1075" s="12">
        <v>85.5</v>
      </c>
      <c r="G1075" s="12">
        <v>87.4</v>
      </c>
      <c r="H1075" s="12">
        <v>98.8</v>
      </c>
      <c r="I1075" s="12">
        <v>90.25</v>
      </c>
      <c r="J1075" s="12">
        <v>93.1</v>
      </c>
      <c r="K1075" s="12">
        <v>86.45</v>
      </c>
      <c r="L1075" s="12">
        <v>101.65</v>
      </c>
      <c r="M1075" s="12">
        <v>95</v>
      </c>
      <c r="N1075" s="13">
        <v>92.268749999999997</v>
      </c>
      <c r="O1075" s="17" t="s">
        <v>139</v>
      </c>
      <c r="P1075" s="14" t="s">
        <v>11</v>
      </c>
      <c r="Q1075" s="14" t="s">
        <v>15</v>
      </c>
      <c r="R1075" s="14" t="s">
        <v>17</v>
      </c>
      <c r="S1075" s="14" t="s">
        <v>143</v>
      </c>
    </row>
    <row r="1076" spans="1:19" hidden="1" x14ac:dyDescent="0.3">
      <c r="A1076" s="11">
        <v>44634.688194444447</v>
      </c>
      <c r="B1076" s="11"/>
      <c r="C1076" s="15">
        <v>44634</v>
      </c>
      <c r="D1076" s="16">
        <v>0.68819444444444444</v>
      </c>
      <c r="E1076" s="33" t="str">
        <f t="shared" si="19"/>
        <v>01:30</v>
      </c>
      <c r="F1076" s="12">
        <v>81</v>
      </c>
      <c r="G1076" s="12">
        <v>82.8</v>
      </c>
      <c r="H1076" s="12">
        <v>93.600000000000009</v>
      </c>
      <c r="I1076" s="12">
        <v>85.5</v>
      </c>
      <c r="J1076" s="12">
        <v>88.2</v>
      </c>
      <c r="K1076" s="12">
        <v>97</v>
      </c>
      <c r="L1076" s="12">
        <v>83</v>
      </c>
      <c r="M1076" s="12">
        <v>87.3</v>
      </c>
      <c r="N1076" s="13">
        <v>87.3</v>
      </c>
      <c r="O1076" s="17" t="s">
        <v>139</v>
      </c>
      <c r="P1076" s="14" t="s">
        <v>11</v>
      </c>
      <c r="Q1076" s="14" t="s">
        <v>15</v>
      </c>
      <c r="R1076" s="14" t="s">
        <v>17</v>
      </c>
      <c r="S1076" s="14" t="s">
        <v>143</v>
      </c>
    </row>
    <row r="1077" spans="1:19" hidden="1" x14ac:dyDescent="0.3">
      <c r="A1077" s="11">
        <v>44634.691666666666</v>
      </c>
      <c r="B1077" s="11"/>
      <c r="C1077" s="15">
        <v>44634</v>
      </c>
      <c r="D1077" s="16">
        <v>0.69166666666666676</v>
      </c>
      <c r="E1077" s="33" t="str">
        <f t="shared" si="19"/>
        <v>01:35</v>
      </c>
      <c r="F1077" s="12">
        <v>88.2</v>
      </c>
      <c r="G1077" s="12">
        <v>90.160000000000011</v>
      </c>
      <c r="H1077" s="12">
        <v>101.92</v>
      </c>
      <c r="I1077" s="12">
        <v>93.1</v>
      </c>
      <c r="J1077" s="12">
        <v>96.039999999999992</v>
      </c>
      <c r="K1077" s="12">
        <v>100</v>
      </c>
      <c r="L1077" s="12">
        <v>96</v>
      </c>
      <c r="M1077" s="12">
        <v>95.06</v>
      </c>
      <c r="N1077" s="13">
        <v>95.06</v>
      </c>
      <c r="O1077" s="17" t="s">
        <v>139</v>
      </c>
      <c r="P1077" s="14" t="s">
        <v>11</v>
      </c>
      <c r="Q1077" s="14" t="s">
        <v>15</v>
      </c>
      <c r="R1077" s="14" t="s">
        <v>17</v>
      </c>
      <c r="S1077" s="14" t="s">
        <v>143</v>
      </c>
    </row>
    <row r="1078" spans="1:19" hidden="1" x14ac:dyDescent="0.3">
      <c r="A1078" s="11">
        <v>44635.43818287037</v>
      </c>
      <c r="B1078" s="11"/>
      <c r="C1078" s="15">
        <v>44635</v>
      </c>
      <c r="D1078" s="16">
        <v>0.43818287037037035</v>
      </c>
      <c r="E1078" s="16"/>
      <c r="F1078" s="12">
        <v>78.3</v>
      </c>
      <c r="G1078" s="12">
        <v>80.040000000000006</v>
      </c>
      <c r="H1078" s="12">
        <v>90.48</v>
      </c>
      <c r="I1078" s="12">
        <v>82.649999999999991</v>
      </c>
      <c r="J1078" s="12">
        <v>85.26</v>
      </c>
      <c r="K1078" s="12">
        <v>79.17</v>
      </c>
      <c r="L1078" s="12">
        <v>93.09</v>
      </c>
      <c r="M1078" s="12">
        <v>87</v>
      </c>
      <c r="N1078" s="13">
        <v>84.498750000000001</v>
      </c>
      <c r="O1078" s="17" t="s">
        <v>137</v>
      </c>
      <c r="P1078" s="14" t="s">
        <v>9</v>
      </c>
      <c r="Q1078" s="14" t="s">
        <v>15</v>
      </c>
      <c r="R1078" s="14" t="s">
        <v>17</v>
      </c>
      <c r="S1078" s="14" t="s">
        <v>143</v>
      </c>
    </row>
    <row r="1079" spans="1:19" hidden="1" x14ac:dyDescent="0.3">
      <c r="A1079" s="11">
        <v>44635.438194444447</v>
      </c>
      <c r="B1079" s="11"/>
      <c r="C1079" s="15">
        <v>44635</v>
      </c>
      <c r="D1079" s="16">
        <v>0.4381944444444445</v>
      </c>
      <c r="E1079" s="33" t="str">
        <f t="shared" ref="E1079:E1142" si="20">TEXT(D1079-$D$1078,"hh:mm")</f>
        <v>00:00</v>
      </c>
      <c r="F1079" s="12">
        <v>95</v>
      </c>
      <c r="G1079" s="12">
        <v>92.92</v>
      </c>
      <c r="H1079" s="12">
        <v>105.04</v>
      </c>
      <c r="I1079" s="12">
        <v>95.949999999999989</v>
      </c>
      <c r="J1079" s="12">
        <v>98.98</v>
      </c>
      <c r="K1079" s="12">
        <v>91.91</v>
      </c>
      <c r="L1079" s="12">
        <v>107</v>
      </c>
      <c r="M1079" s="12">
        <v>97.97</v>
      </c>
      <c r="N1079" s="13">
        <v>98.096250000000012</v>
      </c>
      <c r="O1079" s="17" t="s">
        <v>137</v>
      </c>
      <c r="P1079" s="14" t="s">
        <v>9</v>
      </c>
      <c r="Q1079" s="14" t="s">
        <v>15</v>
      </c>
      <c r="R1079" s="14" t="s">
        <v>17</v>
      </c>
      <c r="S1079" s="14" t="s">
        <v>143</v>
      </c>
    </row>
    <row r="1080" spans="1:19" hidden="1" x14ac:dyDescent="0.3">
      <c r="A1080" s="11">
        <v>44635.438877314817</v>
      </c>
      <c r="B1080" s="11"/>
      <c r="C1080" s="15">
        <v>44635</v>
      </c>
      <c r="D1080" s="16">
        <v>0.43887731481481485</v>
      </c>
      <c r="E1080" s="33" t="str">
        <f t="shared" si="20"/>
        <v>00:01</v>
      </c>
      <c r="F1080" s="12">
        <v>81.900000000000006</v>
      </c>
      <c r="G1080" s="12">
        <v>83.72</v>
      </c>
      <c r="H1080" s="12">
        <v>94.64</v>
      </c>
      <c r="I1080" s="12">
        <v>86.45</v>
      </c>
      <c r="J1080" s="12">
        <v>89.179999999999993</v>
      </c>
      <c r="K1080" s="12">
        <v>102</v>
      </c>
      <c r="L1080" s="12">
        <v>97.37</v>
      </c>
      <c r="M1080" s="12">
        <v>80</v>
      </c>
      <c r="N1080" s="13">
        <v>89.407499999999999</v>
      </c>
      <c r="O1080" s="17" t="s">
        <v>137</v>
      </c>
      <c r="P1080" s="14" t="s">
        <v>9</v>
      </c>
      <c r="Q1080" s="14" t="s">
        <v>15</v>
      </c>
      <c r="R1080" s="14" t="s">
        <v>17</v>
      </c>
      <c r="S1080" s="14" t="s">
        <v>143</v>
      </c>
    </row>
    <row r="1081" spans="1:19" hidden="1" x14ac:dyDescent="0.3">
      <c r="A1081" s="11">
        <v>44635.439571759256</v>
      </c>
      <c r="B1081" s="11"/>
      <c r="C1081" s="15">
        <v>44635</v>
      </c>
      <c r="D1081" s="16">
        <v>0.43957175925925923</v>
      </c>
      <c r="E1081" s="33" t="str">
        <f t="shared" si="20"/>
        <v>00:02</v>
      </c>
      <c r="F1081" s="12">
        <v>87.3</v>
      </c>
      <c r="G1081" s="12">
        <v>89.240000000000009</v>
      </c>
      <c r="H1081" s="12">
        <v>100.88000000000001</v>
      </c>
      <c r="I1081" s="12">
        <v>92.149999999999991</v>
      </c>
      <c r="J1081" s="12">
        <v>95.06</v>
      </c>
      <c r="K1081" s="12">
        <v>102</v>
      </c>
      <c r="L1081" s="12">
        <v>103.79</v>
      </c>
      <c r="M1081" s="12">
        <v>92</v>
      </c>
      <c r="N1081" s="13">
        <v>95.302499999999995</v>
      </c>
      <c r="O1081" s="17" t="s">
        <v>137</v>
      </c>
      <c r="P1081" s="14" t="s">
        <v>9</v>
      </c>
      <c r="Q1081" s="14" t="s">
        <v>15</v>
      </c>
      <c r="R1081" s="14" t="s">
        <v>17</v>
      </c>
      <c r="S1081" s="14" t="s">
        <v>143</v>
      </c>
    </row>
    <row r="1082" spans="1:19" hidden="1" x14ac:dyDescent="0.3">
      <c r="A1082" s="11">
        <v>44635.440266203703</v>
      </c>
      <c r="B1082" s="11"/>
      <c r="C1082" s="15">
        <v>44635</v>
      </c>
      <c r="D1082" s="16">
        <v>0.44026620370370373</v>
      </c>
      <c r="E1082" s="33" t="str">
        <f t="shared" si="20"/>
        <v>00:03</v>
      </c>
      <c r="F1082" s="12">
        <v>84.600000000000009</v>
      </c>
      <c r="G1082" s="12">
        <v>86.48</v>
      </c>
      <c r="H1082" s="12">
        <v>97.76</v>
      </c>
      <c r="I1082" s="12">
        <v>89.3</v>
      </c>
      <c r="J1082" s="12">
        <v>92.12</v>
      </c>
      <c r="K1082" s="12">
        <v>96</v>
      </c>
      <c r="L1082" s="12">
        <v>100.58000000000001</v>
      </c>
      <c r="M1082" s="12">
        <v>92</v>
      </c>
      <c r="N1082" s="13">
        <v>92.355000000000004</v>
      </c>
      <c r="O1082" s="17" t="s">
        <v>137</v>
      </c>
      <c r="P1082" s="14" t="s">
        <v>9</v>
      </c>
      <c r="Q1082" s="14" t="s">
        <v>15</v>
      </c>
      <c r="R1082" s="14" t="s">
        <v>17</v>
      </c>
      <c r="S1082" s="14" t="s">
        <v>143</v>
      </c>
    </row>
    <row r="1083" spans="1:19" hidden="1" x14ac:dyDescent="0.3">
      <c r="A1083" s="11">
        <v>44635.440879629627</v>
      </c>
      <c r="B1083" s="11"/>
      <c r="C1083" s="15">
        <v>44635</v>
      </c>
      <c r="D1083" s="16">
        <v>0.44087962962962962</v>
      </c>
      <c r="E1083" s="33" t="str">
        <f t="shared" si="20"/>
        <v>00:03</v>
      </c>
      <c r="F1083" s="12">
        <v>80.100000000000009</v>
      </c>
      <c r="G1083" s="12">
        <v>81.88000000000001</v>
      </c>
      <c r="H1083" s="12">
        <v>92.56</v>
      </c>
      <c r="I1083" s="12">
        <v>84.55</v>
      </c>
      <c r="J1083" s="12">
        <v>87.22</v>
      </c>
      <c r="K1083" s="12">
        <v>89</v>
      </c>
      <c r="L1083" s="12">
        <v>95.23</v>
      </c>
      <c r="M1083" s="12">
        <v>86.33</v>
      </c>
      <c r="N1083" s="13">
        <v>87.108750000000015</v>
      </c>
      <c r="O1083" s="17" t="s">
        <v>137</v>
      </c>
      <c r="P1083" s="14" t="s">
        <v>9</v>
      </c>
      <c r="Q1083" s="14" t="s">
        <v>15</v>
      </c>
      <c r="R1083" s="14" t="s">
        <v>17</v>
      </c>
      <c r="S1083" s="14" t="s">
        <v>143</v>
      </c>
    </row>
    <row r="1084" spans="1:19" hidden="1" x14ac:dyDescent="0.3">
      <c r="A1084" s="11">
        <v>44635.440960648149</v>
      </c>
      <c r="B1084" s="11"/>
      <c r="C1084" s="15">
        <v>44635</v>
      </c>
      <c r="D1084" s="16">
        <v>0.44096064814814812</v>
      </c>
      <c r="E1084" s="33" t="str">
        <f t="shared" si="20"/>
        <v>00:04</v>
      </c>
      <c r="F1084" s="12">
        <v>78.3</v>
      </c>
      <c r="G1084" s="12">
        <v>80.040000000000006</v>
      </c>
      <c r="H1084" s="12">
        <v>90.48</v>
      </c>
      <c r="I1084" s="12">
        <v>82.649999999999991</v>
      </c>
      <c r="J1084" s="12">
        <v>85.26</v>
      </c>
      <c r="K1084" s="12">
        <v>89</v>
      </c>
      <c r="L1084" s="12">
        <v>93.09</v>
      </c>
      <c r="M1084" s="12">
        <v>85</v>
      </c>
      <c r="N1084" s="13">
        <v>85.477499999999992</v>
      </c>
      <c r="O1084" s="17" t="s">
        <v>137</v>
      </c>
      <c r="P1084" s="14" t="s">
        <v>9</v>
      </c>
      <c r="Q1084" s="14" t="s">
        <v>15</v>
      </c>
      <c r="R1084" s="14" t="s">
        <v>17</v>
      </c>
      <c r="S1084" s="14" t="s">
        <v>143</v>
      </c>
    </row>
    <row r="1085" spans="1:19" hidden="1" x14ac:dyDescent="0.3">
      <c r="A1085" s="11">
        <v>44635.441655092596</v>
      </c>
      <c r="B1085" s="11"/>
      <c r="C1085" s="15">
        <v>44635</v>
      </c>
      <c r="D1085" s="16">
        <v>0.44165509259259261</v>
      </c>
      <c r="E1085" s="33" t="str">
        <f t="shared" si="20"/>
        <v>00:05</v>
      </c>
      <c r="F1085" s="12">
        <v>86.850000000000009</v>
      </c>
      <c r="G1085" s="12">
        <v>88.78</v>
      </c>
      <c r="H1085" s="12">
        <v>100.36</v>
      </c>
      <c r="I1085" s="12">
        <v>91.674999999999997</v>
      </c>
      <c r="J1085" s="12">
        <v>94.57</v>
      </c>
      <c r="K1085" s="12">
        <v>92</v>
      </c>
      <c r="L1085" s="12">
        <v>103.25500000000001</v>
      </c>
      <c r="M1085" s="12">
        <v>101</v>
      </c>
      <c r="N1085" s="13">
        <v>94.811250000000001</v>
      </c>
      <c r="O1085" s="17" t="s">
        <v>137</v>
      </c>
      <c r="P1085" s="14" t="s">
        <v>9</v>
      </c>
      <c r="Q1085" s="14" t="s">
        <v>15</v>
      </c>
      <c r="R1085" s="14" t="s">
        <v>17</v>
      </c>
      <c r="S1085" s="14" t="s">
        <v>143</v>
      </c>
    </row>
    <row r="1086" spans="1:19" hidden="1" x14ac:dyDescent="0.3">
      <c r="A1086" s="11">
        <v>44635.441666666666</v>
      </c>
      <c r="B1086" s="11"/>
      <c r="C1086" s="15">
        <v>44635</v>
      </c>
      <c r="D1086" s="16">
        <v>0.44166666666666665</v>
      </c>
      <c r="E1086" s="33" t="str">
        <f t="shared" si="20"/>
        <v>00:05</v>
      </c>
      <c r="F1086" s="12">
        <v>85</v>
      </c>
      <c r="G1086" s="12">
        <v>82.34</v>
      </c>
      <c r="H1086" s="12">
        <v>93.08</v>
      </c>
      <c r="I1086" s="12">
        <v>85.024999999999991</v>
      </c>
      <c r="J1086" s="12">
        <v>87.71</v>
      </c>
      <c r="K1086" s="12">
        <v>81.445000000000007</v>
      </c>
      <c r="L1086" s="12">
        <v>94</v>
      </c>
      <c r="M1086" s="12">
        <v>86.814999999999998</v>
      </c>
      <c r="N1086" s="13">
        <v>86.926874999999995</v>
      </c>
      <c r="O1086" s="17" t="s">
        <v>137</v>
      </c>
      <c r="P1086" s="14" t="s">
        <v>9</v>
      </c>
      <c r="Q1086" s="14" t="s">
        <v>15</v>
      </c>
      <c r="R1086" s="14" t="s">
        <v>17</v>
      </c>
      <c r="S1086" s="14" t="s">
        <v>143</v>
      </c>
    </row>
    <row r="1087" spans="1:19" hidden="1" x14ac:dyDescent="0.3">
      <c r="A1087" s="11">
        <v>44635.442060185182</v>
      </c>
      <c r="B1087" s="11"/>
      <c r="C1087" s="15">
        <v>44635</v>
      </c>
      <c r="D1087" s="16">
        <v>0.44206018518518514</v>
      </c>
      <c r="E1087" s="33" t="str">
        <f t="shared" si="20"/>
        <v>00:05</v>
      </c>
      <c r="F1087" s="12">
        <v>96.3</v>
      </c>
      <c r="G1087" s="12">
        <v>98.44</v>
      </c>
      <c r="H1087" s="12">
        <v>111.28</v>
      </c>
      <c r="I1087" s="12">
        <v>101.64999999999999</v>
      </c>
      <c r="J1087" s="12">
        <v>104.86</v>
      </c>
      <c r="K1087" s="12">
        <v>97.37</v>
      </c>
      <c r="L1087" s="12">
        <v>114.49000000000001</v>
      </c>
      <c r="M1087" s="12">
        <v>107</v>
      </c>
      <c r="N1087" s="13">
        <v>103.92375</v>
      </c>
      <c r="O1087" s="17" t="s">
        <v>137</v>
      </c>
      <c r="P1087" s="14" t="s">
        <v>9</v>
      </c>
      <c r="Q1087" s="14" t="s">
        <v>15</v>
      </c>
      <c r="R1087" s="14" t="s">
        <v>17</v>
      </c>
      <c r="S1087" s="14" t="s">
        <v>143</v>
      </c>
    </row>
    <row r="1088" spans="1:19" hidden="1" x14ac:dyDescent="0.3">
      <c r="A1088" s="11">
        <v>44635.442349537036</v>
      </c>
      <c r="B1088" s="11"/>
      <c r="C1088" s="15">
        <v>44635</v>
      </c>
      <c r="D1088" s="16">
        <v>0.442349537037037</v>
      </c>
      <c r="E1088" s="33" t="str">
        <f t="shared" si="20"/>
        <v>00:06</v>
      </c>
      <c r="F1088" s="12">
        <v>90</v>
      </c>
      <c r="G1088" s="12">
        <v>92</v>
      </c>
      <c r="H1088" s="12">
        <v>104</v>
      </c>
      <c r="I1088" s="12">
        <v>95</v>
      </c>
      <c r="J1088" s="12">
        <v>98</v>
      </c>
      <c r="K1088" s="12">
        <v>94</v>
      </c>
      <c r="L1088" s="12">
        <v>107</v>
      </c>
      <c r="M1088" s="12">
        <v>106</v>
      </c>
      <c r="N1088" s="13">
        <v>98.25</v>
      </c>
      <c r="O1088" s="17" t="s">
        <v>137</v>
      </c>
      <c r="P1088" s="14" t="s">
        <v>9</v>
      </c>
      <c r="Q1088" s="14" t="s">
        <v>15</v>
      </c>
      <c r="R1088" s="14" t="s">
        <v>17</v>
      </c>
      <c r="S1088" s="14" t="s">
        <v>143</v>
      </c>
    </row>
    <row r="1089" spans="1:19" hidden="1" x14ac:dyDescent="0.3">
      <c r="A1089" s="11">
        <v>44635.443043981482</v>
      </c>
      <c r="B1089" s="11"/>
      <c r="C1089" s="15">
        <v>44635</v>
      </c>
      <c r="D1089" s="16">
        <v>0.4430439814814815</v>
      </c>
      <c r="E1089" s="33" t="str">
        <f t="shared" si="20"/>
        <v>00:07</v>
      </c>
      <c r="F1089" s="12">
        <v>87.3</v>
      </c>
      <c r="G1089" s="12">
        <v>89.240000000000009</v>
      </c>
      <c r="H1089" s="12">
        <v>100.88000000000001</v>
      </c>
      <c r="I1089" s="12">
        <v>92.149999999999991</v>
      </c>
      <c r="J1089" s="12">
        <v>95.06</v>
      </c>
      <c r="K1089" s="12">
        <v>97</v>
      </c>
      <c r="L1089" s="12">
        <v>103.79</v>
      </c>
      <c r="M1089" s="12">
        <v>97</v>
      </c>
      <c r="N1089" s="13">
        <v>95.302499999999995</v>
      </c>
      <c r="O1089" s="17" t="s">
        <v>137</v>
      </c>
      <c r="P1089" s="14" t="s">
        <v>9</v>
      </c>
      <c r="Q1089" s="14" t="s">
        <v>15</v>
      </c>
      <c r="R1089" s="14" t="s">
        <v>17</v>
      </c>
      <c r="S1089" s="14" t="s">
        <v>143</v>
      </c>
    </row>
    <row r="1090" spans="1:19" hidden="1" x14ac:dyDescent="0.3">
      <c r="A1090" s="11">
        <v>44635.443738425929</v>
      </c>
      <c r="B1090" s="11"/>
      <c r="C1090" s="15">
        <v>44635</v>
      </c>
      <c r="D1090" s="16">
        <v>0.44373842592592588</v>
      </c>
      <c r="E1090" s="33" t="str">
        <f t="shared" si="20"/>
        <v>00:08</v>
      </c>
      <c r="F1090" s="12">
        <v>72.900000000000006</v>
      </c>
      <c r="G1090" s="12">
        <v>74.52000000000001</v>
      </c>
      <c r="H1090" s="12">
        <v>84.240000000000009</v>
      </c>
      <c r="I1090" s="12">
        <v>76.95</v>
      </c>
      <c r="J1090" s="12">
        <v>79.38</v>
      </c>
      <c r="K1090" s="12">
        <v>80</v>
      </c>
      <c r="L1090" s="12">
        <v>86.67</v>
      </c>
      <c r="M1090" s="12">
        <v>82</v>
      </c>
      <c r="N1090" s="13">
        <v>79.582499999999996</v>
      </c>
      <c r="O1090" s="17" t="s">
        <v>137</v>
      </c>
      <c r="P1090" s="14" t="s">
        <v>9</v>
      </c>
      <c r="Q1090" s="14" t="s">
        <v>15</v>
      </c>
      <c r="R1090" s="14" t="s">
        <v>17</v>
      </c>
      <c r="S1090" s="14" t="s">
        <v>143</v>
      </c>
    </row>
    <row r="1091" spans="1:19" hidden="1" x14ac:dyDescent="0.3">
      <c r="A1091" s="11">
        <v>44635.444432870368</v>
      </c>
      <c r="B1091" s="11"/>
      <c r="C1091" s="15">
        <v>44635</v>
      </c>
      <c r="D1091" s="16">
        <v>0.44443287037037038</v>
      </c>
      <c r="E1091" s="33" t="str">
        <f t="shared" si="20"/>
        <v>00:09</v>
      </c>
      <c r="F1091" s="12">
        <v>66.150000000000006</v>
      </c>
      <c r="G1091" s="12">
        <v>67.62</v>
      </c>
      <c r="H1091" s="12">
        <v>76.44</v>
      </c>
      <c r="I1091" s="12">
        <v>69.825000000000003</v>
      </c>
      <c r="J1091" s="12">
        <v>72.03</v>
      </c>
      <c r="K1091" s="12">
        <v>69</v>
      </c>
      <c r="L1091" s="12">
        <v>78.64500000000001</v>
      </c>
      <c r="M1091" s="12">
        <v>78</v>
      </c>
      <c r="N1091" s="13">
        <v>72.213750000000005</v>
      </c>
      <c r="O1091" s="17" t="s">
        <v>137</v>
      </c>
      <c r="P1091" s="14" t="s">
        <v>9</v>
      </c>
      <c r="Q1091" s="14" t="s">
        <v>15</v>
      </c>
      <c r="R1091" s="14" t="s">
        <v>17</v>
      </c>
      <c r="S1091" s="14" t="s">
        <v>143</v>
      </c>
    </row>
    <row r="1092" spans="1:19" hidden="1" x14ac:dyDescent="0.3">
      <c r="A1092" s="11">
        <v>44635.445127314815</v>
      </c>
      <c r="B1092" s="11"/>
      <c r="C1092" s="15">
        <v>44635</v>
      </c>
      <c r="D1092" s="16">
        <v>0.44512731481481477</v>
      </c>
      <c r="E1092" s="33" t="str">
        <f t="shared" si="20"/>
        <v>00:10</v>
      </c>
      <c r="F1092" s="12">
        <v>59.85</v>
      </c>
      <c r="G1092" s="12">
        <v>61.18</v>
      </c>
      <c r="H1092" s="12">
        <v>69.16</v>
      </c>
      <c r="I1092" s="12">
        <v>63.174999999999997</v>
      </c>
      <c r="J1092" s="12">
        <v>65.17</v>
      </c>
      <c r="K1092" s="12">
        <v>60</v>
      </c>
      <c r="L1092" s="12">
        <v>71.155000000000001</v>
      </c>
      <c r="M1092" s="12">
        <v>73</v>
      </c>
      <c r="N1092" s="13">
        <v>65.336250000000007</v>
      </c>
      <c r="O1092" s="17" t="s">
        <v>137</v>
      </c>
      <c r="P1092" s="14" t="s">
        <v>9</v>
      </c>
      <c r="Q1092" s="14" t="s">
        <v>15</v>
      </c>
      <c r="R1092" s="14" t="s">
        <v>17</v>
      </c>
      <c r="S1092" s="14" t="s">
        <v>143</v>
      </c>
    </row>
    <row r="1093" spans="1:19" hidden="1" x14ac:dyDescent="0.3">
      <c r="A1093" s="11">
        <v>44635.445138888892</v>
      </c>
      <c r="B1093" s="11"/>
      <c r="C1093" s="15">
        <v>44635</v>
      </c>
      <c r="D1093" s="16">
        <v>0.44513888888888892</v>
      </c>
      <c r="E1093" s="33" t="str">
        <f t="shared" si="20"/>
        <v>00:10</v>
      </c>
      <c r="F1093" s="12">
        <v>117</v>
      </c>
      <c r="G1093" s="12">
        <v>114.54</v>
      </c>
      <c r="H1093" s="12">
        <v>129.48000000000002</v>
      </c>
      <c r="I1093" s="12">
        <v>118.27499999999999</v>
      </c>
      <c r="J1093" s="12">
        <v>122.00999999999999</v>
      </c>
      <c r="K1093" s="12">
        <v>113.295</v>
      </c>
      <c r="L1093" s="12">
        <v>132</v>
      </c>
      <c r="M1093" s="12">
        <v>120.765</v>
      </c>
      <c r="N1093" s="13">
        <v>120.920625</v>
      </c>
      <c r="O1093" s="17" t="s">
        <v>137</v>
      </c>
      <c r="P1093" s="14" t="s">
        <v>9</v>
      </c>
      <c r="Q1093" s="14" t="s">
        <v>15</v>
      </c>
      <c r="R1093" s="14" t="s">
        <v>18</v>
      </c>
      <c r="S1093" s="14" t="s">
        <v>143</v>
      </c>
    </row>
    <row r="1094" spans="1:19" hidden="1" x14ac:dyDescent="0.3">
      <c r="A1094" s="11">
        <v>44635.445335648146</v>
      </c>
      <c r="B1094" s="11"/>
      <c r="C1094" s="15">
        <v>44635</v>
      </c>
      <c r="D1094" s="16">
        <v>0.44533564814814813</v>
      </c>
      <c r="E1094" s="33" t="str">
        <f t="shared" si="20"/>
        <v>00:10</v>
      </c>
      <c r="F1094" s="12">
        <v>63.9</v>
      </c>
      <c r="G1094" s="12">
        <v>65.320000000000007</v>
      </c>
      <c r="H1094" s="12">
        <v>73.84</v>
      </c>
      <c r="I1094" s="12">
        <v>67.45</v>
      </c>
      <c r="J1094" s="12">
        <v>69.58</v>
      </c>
      <c r="K1094" s="12">
        <v>64.61</v>
      </c>
      <c r="L1094" s="12">
        <v>75.97</v>
      </c>
      <c r="M1094" s="12">
        <v>71</v>
      </c>
      <c r="N1094" s="13">
        <v>68.958749999999995</v>
      </c>
      <c r="O1094" s="17" t="s">
        <v>137</v>
      </c>
      <c r="P1094" s="14" t="s">
        <v>9</v>
      </c>
      <c r="Q1094" s="14" t="s">
        <v>15</v>
      </c>
      <c r="R1094" s="14" t="s">
        <v>17</v>
      </c>
      <c r="S1094" s="14" t="s">
        <v>143</v>
      </c>
    </row>
    <row r="1095" spans="1:19" hidden="1" x14ac:dyDescent="0.3">
      <c r="A1095" s="11">
        <v>44635.445821759262</v>
      </c>
      <c r="B1095" s="11"/>
      <c r="C1095" s="15">
        <v>44635</v>
      </c>
      <c r="D1095" s="16">
        <v>0.44582175925925926</v>
      </c>
      <c r="E1095" s="33" t="str">
        <f t="shared" si="20"/>
        <v>00:11</v>
      </c>
      <c r="F1095" s="12">
        <v>59.4</v>
      </c>
      <c r="G1095" s="12">
        <v>60.720000000000006</v>
      </c>
      <c r="H1095" s="12">
        <v>68.64</v>
      </c>
      <c r="I1095" s="12">
        <v>62.699999999999996</v>
      </c>
      <c r="J1095" s="12">
        <v>64.679999999999993</v>
      </c>
      <c r="K1095" s="12">
        <v>59</v>
      </c>
      <c r="L1095" s="12">
        <v>70.62</v>
      </c>
      <c r="M1095" s="12">
        <v>73</v>
      </c>
      <c r="N1095" s="13">
        <v>64.844999999999999</v>
      </c>
      <c r="O1095" s="17" t="s">
        <v>137</v>
      </c>
      <c r="P1095" s="14" t="s">
        <v>9</v>
      </c>
      <c r="Q1095" s="14" t="s">
        <v>15</v>
      </c>
      <c r="R1095" s="14" t="s">
        <v>17</v>
      </c>
      <c r="S1095" s="14" t="s">
        <v>143</v>
      </c>
    </row>
    <row r="1096" spans="1:19" hidden="1" x14ac:dyDescent="0.3">
      <c r="A1096" s="11">
        <v>44635.445960648147</v>
      </c>
      <c r="B1096" s="11"/>
      <c r="C1096" s="15">
        <v>44635</v>
      </c>
      <c r="D1096" s="16">
        <v>0.44596064814814818</v>
      </c>
      <c r="E1096" s="33" t="str">
        <f t="shared" si="20"/>
        <v>00:11</v>
      </c>
      <c r="F1096" s="12">
        <v>54</v>
      </c>
      <c r="G1096" s="12">
        <v>55.2</v>
      </c>
      <c r="H1096" s="12">
        <v>62.400000000000006</v>
      </c>
      <c r="I1096" s="12">
        <v>57</v>
      </c>
      <c r="J1096" s="12">
        <v>58.8</v>
      </c>
      <c r="K1096" s="12">
        <v>60</v>
      </c>
      <c r="L1096" s="12">
        <v>64.2</v>
      </c>
      <c r="M1096" s="12">
        <v>58.199999999999996</v>
      </c>
      <c r="N1096" s="13">
        <v>58.725000000000001</v>
      </c>
      <c r="O1096" s="17" t="s">
        <v>137</v>
      </c>
      <c r="P1096" s="14" t="s">
        <v>9</v>
      </c>
      <c r="Q1096" s="14" t="s">
        <v>15</v>
      </c>
      <c r="R1096" s="14" t="s">
        <v>17</v>
      </c>
      <c r="S1096" s="14" t="s">
        <v>143</v>
      </c>
    </row>
    <row r="1097" spans="1:19" hidden="1" x14ac:dyDescent="0.3">
      <c r="A1097" s="11">
        <v>44635.446516203701</v>
      </c>
      <c r="B1097" s="11"/>
      <c r="C1097" s="15">
        <v>44635</v>
      </c>
      <c r="D1097" s="16">
        <v>0.44651620370370365</v>
      </c>
      <c r="E1097" s="33" t="str">
        <f t="shared" si="20"/>
        <v>00:12</v>
      </c>
      <c r="F1097" s="12">
        <v>55.35</v>
      </c>
      <c r="G1097" s="12">
        <v>56.580000000000005</v>
      </c>
      <c r="H1097" s="12">
        <v>63.96</v>
      </c>
      <c r="I1097" s="12">
        <v>58.424999999999997</v>
      </c>
      <c r="J1097" s="12">
        <v>60.269999999999996</v>
      </c>
      <c r="K1097" s="12">
        <v>59</v>
      </c>
      <c r="L1097" s="12">
        <v>65.805000000000007</v>
      </c>
      <c r="M1097" s="12">
        <v>64</v>
      </c>
      <c r="N1097" s="13">
        <v>60.423749999999998</v>
      </c>
      <c r="O1097" s="17" t="s">
        <v>137</v>
      </c>
      <c r="P1097" s="14" t="s">
        <v>9</v>
      </c>
      <c r="Q1097" s="14" t="s">
        <v>15</v>
      </c>
      <c r="R1097" s="14" t="s">
        <v>17</v>
      </c>
      <c r="S1097" s="14" t="s">
        <v>143</v>
      </c>
    </row>
    <row r="1098" spans="1:19" hidden="1" x14ac:dyDescent="0.3">
      <c r="A1098" s="11">
        <v>44635.447210648148</v>
      </c>
      <c r="B1098" s="11"/>
      <c r="C1098" s="15">
        <v>44635</v>
      </c>
      <c r="D1098" s="16">
        <v>0.44721064814814815</v>
      </c>
      <c r="E1098" s="33" t="str">
        <f t="shared" si="20"/>
        <v>00:13</v>
      </c>
      <c r="F1098" s="12">
        <v>61.2</v>
      </c>
      <c r="G1098" s="12">
        <v>62.56</v>
      </c>
      <c r="H1098" s="12">
        <v>70.72</v>
      </c>
      <c r="I1098" s="12">
        <v>64.599999999999994</v>
      </c>
      <c r="J1098" s="12">
        <v>66.64</v>
      </c>
      <c r="K1098" s="12">
        <v>71</v>
      </c>
      <c r="L1098" s="12">
        <v>72.760000000000005</v>
      </c>
      <c r="M1098" s="12">
        <v>65</v>
      </c>
      <c r="N1098" s="13">
        <v>66.81</v>
      </c>
      <c r="O1098" s="17" t="s">
        <v>137</v>
      </c>
      <c r="P1098" s="14" t="s">
        <v>9</v>
      </c>
      <c r="Q1098" s="14" t="s">
        <v>15</v>
      </c>
      <c r="R1098" s="14" t="s">
        <v>17</v>
      </c>
      <c r="S1098" s="14" t="s">
        <v>143</v>
      </c>
    </row>
    <row r="1099" spans="1:19" hidden="1" x14ac:dyDescent="0.3">
      <c r="A1099" s="11">
        <v>44635.447905092595</v>
      </c>
      <c r="B1099" s="11"/>
      <c r="C1099" s="15">
        <v>44635</v>
      </c>
      <c r="D1099" s="16">
        <v>0.44790509259259265</v>
      </c>
      <c r="E1099" s="33" t="str">
        <f t="shared" si="20"/>
        <v>00:14</v>
      </c>
      <c r="F1099" s="12">
        <v>64.8</v>
      </c>
      <c r="G1099" s="12">
        <v>66.240000000000009</v>
      </c>
      <c r="H1099" s="12">
        <v>74.88</v>
      </c>
      <c r="I1099" s="12">
        <v>68.399999999999991</v>
      </c>
      <c r="J1099" s="12">
        <v>70.56</v>
      </c>
      <c r="K1099" s="12">
        <v>72</v>
      </c>
      <c r="L1099" s="12">
        <v>77.040000000000006</v>
      </c>
      <c r="M1099" s="12">
        <v>72</v>
      </c>
      <c r="N1099" s="13">
        <v>70.740000000000009</v>
      </c>
      <c r="O1099" s="17" t="s">
        <v>137</v>
      </c>
      <c r="P1099" s="14" t="s">
        <v>9</v>
      </c>
      <c r="Q1099" s="14" t="s">
        <v>15</v>
      </c>
      <c r="R1099" s="14" t="s">
        <v>17</v>
      </c>
      <c r="S1099" s="14" t="s">
        <v>143</v>
      </c>
    </row>
    <row r="1100" spans="1:19" hidden="1" x14ac:dyDescent="0.3">
      <c r="A1100" s="11">
        <v>44635.448599537034</v>
      </c>
      <c r="B1100" s="11"/>
      <c r="C1100" s="15">
        <v>44635</v>
      </c>
      <c r="D1100" s="16">
        <v>0.44859953703703703</v>
      </c>
      <c r="E1100" s="33" t="str">
        <f t="shared" si="20"/>
        <v>00:15</v>
      </c>
      <c r="F1100" s="12">
        <v>87.3</v>
      </c>
      <c r="G1100" s="12">
        <v>89.240000000000009</v>
      </c>
      <c r="H1100" s="12">
        <v>100.88000000000001</v>
      </c>
      <c r="I1100" s="12">
        <v>92.149999999999991</v>
      </c>
      <c r="J1100" s="12">
        <v>95.06</v>
      </c>
      <c r="K1100" s="12">
        <v>88.27</v>
      </c>
      <c r="L1100" s="12">
        <v>103.79</v>
      </c>
      <c r="M1100" s="12">
        <v>97</v>
      </c>
      <c r="N1100" s="13">
        <v>94.211249999999993</v>
      </c>
      <c r="O1100" s="17" t="s">
        <v>137</v>
      </c>
      <c r="P1100" s="14" t="s">
        <v>9</v>
      </c>
      <c r="Q1100" s="14" t="s">
        <v>15</v>
      </c>
      <c r="R1100" s="14" t="s">
        <v>17</v>
      </c>
      <c r="S1100" s="14" t="s">
        <v>143</v>
      </c>
    </row>
    <row r="1101" spans="1:19" hidden="1" x14ac:dyDescent="0.3">
      <c r="A1101" s="11">
        <v>44635.448611111111</v>
      </c>
      <c r="B1101" s="11"/>
      <c r="C1101" s="15">
        <v>44635</v>
      </c>
      <c r="D1101" s="16">
        <v>0.44861111111111113</v>
      </c>
      <c r="E1101" s="33" t="str">
        <f t="shared" si="20"/>
        <v>00:15</v>
      </c>
      <c r="F1101" s="12">
        <v>95</v>
      </c>
      <c r="G1101" s="12">
        <v>99.36</v>
      </c>
      <c r="H1101" s="12">
        <v>112.32000000000001</v>
      </c>
      <c r="I1101" s="12">
        <v>102.6</v>
      </c>
      <c r="J1101" s="12">
        <v>105.84</v>
      </c>
      <c r="K1101" s="12">
        <v>98.28</v>
      </c>
      <c r="L1101" s="12">
        <v>121</v>
      </c>
      <c r="M1101" s="12">
        <v>104.75999999999999</v>
      </c>
      <c r="N1101" s="13">
        <v>104.895</v>
      </c>
      <c r="O1101" s="17" t="s">
        <v>137</v>
      </c>
      <c r="P1101" s="14" t="s">
        <v>12</v>
      </c>
      <c r="Q1101" s="14" t="s">
        <v>15</v>
      </c>
      <c r="R1101" s="14" t="s">
        <v>17</v>
      </c>
      <c r="S1101" s="14" t="s">
        <v>143</v>
      </c>
    </row>
    <row r="1102" spans="1:19" hidden="1" x14ac:dyDescent="0.3">
      <c r="A1102" s="11">
        <v>44635.449293981481</v>
      </c>
      <c r="B1102" s="11"/>
      <c r="C1102" s="15">
        <v>44635</v>
      </c>
      <c r="D1102" s="16">
        <v>0.44929398148148153</v>
      </c>
      <c r="E1102" s="33" t="str">
        <f t="shared" si="20"/>
        <v>00:16</v>
      </c>
      <c r="F1102" s="12">
        <v>70.2</v>
      </c>
      <c r="G1102" s="12">
        <v>71.760000000000005</v>
      </c>
      <c r="H1102" s="12">
        <v>81.12</v>
      </c>
      <c r="I1102" s="12">
        <v>74.099999999999994</v>
      </c>
      <c r="J1102" s="12">
        <v>76.44</v>
      </c>
      <c r="K1102" s="12">
        <v>87</v>
      </c>
      <c r="L1102" s="12">
        <v>83.460000000000008</v>
      </c>
      <c r="M1102" s="12">
        <v>69</v>
      </c>
      <c r="N1102" s="13">
        <v>76.635000000000005</v>
      </c>
      <c r="O1102" s="17" t="s">
        <v>137</v>
      </c>
      <c r="P1102" s="14" t="s">
        <v>12</v>
      </c>
      <c r="Q1102" s="14" t="s">
        <v>15</v>
      </c>
      <c r="R1102" s="14" t="s">
        <v>17</v>
      </c>
      <c r="S1102" s="14" t="s">
        <v>143</v>
      </c>
    </row>
    <row r="1103" spans="1:19" hidden="1" x14ac:dyDescent="0.3">
      <c r="A1103" s="11">
        <v>44635.449837962966</v>
      </c>
      <c r="B1103" s="11"/>
      <c r="C1103" s="15">
        <v>44635</v>
      </c>
      <c r="D1103" s="16">
        <v>0.44983796296296297</v>
      </c>
      <c r="E1103" s="33" t="str">
        <f t="shared" si="20"/>
        <v>00:16</v>
      </c>
      <c r="F1103" s="12">
        <v>48.6</v>
      </c>
      <c r="G1103" s="12">
        <v>49.68</v>
      </c>
      <c r="H1103" s="12">
        <v>56.160000000000004</v>
      </c>
      <c r="I1103" s="12">
        <v>51.3</v>
      </c>
      <c r="J1103" s="12">
        <v>52.92</v>
      </c>
      <c r="K1103" s="12">
        <v>49.14</v>
      </c>
      <c r="L1103" s="12">
        <v>57.78</v>
      </c>
      <c r="M1103" s="12">
        <v>54</v>
      </c>
      <c r="N1103" s="13">
        <v>52.447500000000005</v>
      </c>
      <c r="O1103" s="17" t="s">
        <v>137</v>
      </c>
      <c r="P1103" s="14" t="s">
        <v>12</v>
      </c>
      <c r="Q1103" s="14" t="s">
        <v>15</v>
      </c>
      <c r="R1103" s="14" t="s">
        <v>17</v>
      </c>
      <c r="S1103" s="14" t="s">
        <v>143</v>
      </c>
    </row>
    <row r="1104" spans="1:19" hidden="1" x14ac:dyDescent="0.3">
      <c r="A1104" s="11">
        <v>44635.449953703705</v>
      </c>
      <c r="B1104" s="11"/>
      <c r="C1104" s="15">
        <v>44635</v>
      </c>
      <c r="D1104" s="16">
        <v>0.44995370370370374</v>
      </c>
      <c r="E1104" s="33" t="str">
        <f t="shared" si="20"/>
        <v>00:16</v>
      </c>
      <c r="F1104" s="12">
        <v>73.8</v>
      </c>
      <c r="G1104" s="12">
        <v>75.44</v>
      </c>
      <c r="H1104" s="12">
        <v>85.28</v>
      </c>
      <c r="I1104" s="12">
        <v>77.899999999999991</v>
      </c>
      <c r="J1104" s="12">
        <v>80.36</v>
      </c>
      <c r="K1104" s="12">
        <v>74.62</v>
      </c>
      <c r="L1104" s="12">
        <v>82</v>
      </c>
      <c r="M1104" s="12">
        <v>79.539999999999992</v>
      </c>
      <c r="N1104" s="13">
        <v>78.617500000000007</v>
      </c>
      <c r="O1104" s="17" t="s">
        <v>137</v>
      </c>
      <c r="P1104" s="14" t="s">
        <v>12</v>
      </c>
      <c r="Q1104" s="14" t="s">
        <v>15</v>
      </c>
      <c r="R1104" s="14" t="s">
        <v>17</v>
      </c>
      <c r="S1104" s="14" t="s">
        <v>143</v>
      </c>
    </row>
    <row r="1105" spans="1:19" hidden="1" x14ac:dyDescent="0.3">
      <c r="A1105" s="11">
        <v>44635.449988425928</v>
      </c>
      <c r="B1105" s="11"/>
      <c r="C1105" s="15">
        <v>44635</v>
      </c>
      <c r="D1105" s="16">
        <v>0.44998842592592592</v>
      </c>
      <c r="E1105" s="33" t="str">
        <f t="shared" si="20"/>
        <v>00:17</v>
      </c>
      <c r="F1105" s="12">
        <v>58.95</v>
      </c>
      <c r="G1105" s="12">
        <v>60.260000000000005</v>
      </c>
      <c r="H1105" s="12">
        <v>68.12</v>
      </c>
      <c r="I1105" s="12">
        <v>62.224999999999994</v>
      </c>
      <c r="J1105" s="12">
        <v>64.19</v>
      </c>
      <c r="K1105" s="12">
        <v>76</v>
      </c>
      <c r="L1105" s="12">
        <v>70.085000000000008</v>
      </c>
      <c r="M1105" s="12">
        <v>55</v>
      </c>
      <c r="N1105" s="13">
        <v>64.353750000000005</v>
      </c>
      <c r="O1105" s="17" t="s">
        <v>137</v>
      </c>
      <c r="P1105" s="14" t="s">
        <v>12</v>
      </c>
      <c r="Q1105" s="14" t="s">
        <v>15</v>
      </c>
      <c r="R1105" s="14" t="s">
        <v>17</v>
      </c>
      <c r="S1105" s="14" t="s">
        <v>143</v>
      </c>
    </row>
    <row r="1106" spans="1:19" hidden="1" x14ac:dyDescent="0.3">
      <c r="A1106" s="11">
        <v>44635.450682870367</v>
      </c>
      <c r="B1106" s="11"/>
      <c r="C1106" s="15">
        <v>44635</v>
      </c>
      <c r="D1106" s="16">
        <v>0.45068287037037041</v>
      </c>
      <c r="E1106" s="33" t="str">
        <f t="shared" si="20"/>
        <v>00:18</v>
      </c>
      <c r="F1106" s="12">
        <v>79.2</v>
      </c>
      <c r="G1106" s="12">
        <v>80.960000000000008</v>
      </c>
      <c r="H1106" s="12">
        <v>91.52000000000001</v>
      </c>
      <c r="I1106" s="12">
        <v>83.6</v>
      </c>
      <c r="J1106" s="12">
        <v>86.24</v>
      </c>
      <c r="K1106" s="12">
        <v>99</v>
      </c>
      <c r="L1106" s="12">
        <v>94.160000000000011</v>
      </c>
      <c r="M1106" s="12">
        <v>77</v>
      </c>
      <c r="N1106" s="13">
        <v>86.46</v>
      </c>
      <c r="O1106" s="17" t="s">
        <v>137</v>
      </c>
      <c r="P1106" s="14" t="s">
        <v>12</v>
      </c>
      <c r="Q1106" s="14" t="s">
        <v>15</v>
      </c>
      <c r="R1106" s="14" t="s">
        <v>17</v>
      </c>
      <c r="S1106" s="14" t="s">
        <v>143</v>
      </c>
    </row>
    <row r="1107" spans="1:19" hidden="1" x14ac:dyDescent="0.3">
      <c r="A1107" s="11">
        <v>44635.451006944444</v>
      </c>
      <c r="B1107" s="11"/>
      <c r="C1107" s="15">
        <v>44635</v>
      </c>
      <c r="D1107" s="16">
        <v>0.45100694444444445</v>
      </c>
      <c r="E1107" s="33" t="str">
        <f t="shared" si="20"/>
        <v>00:18</v>
      </c>
      <c r="F1107" s="12">
        <v>70.2</v>
      </c>
      <c r="G1107" s="12">
        <v>71.760000000000005</v>
      </c>
      <c r="H1107" s="12">
        <v>81.12</v>
      </c>
      <c r="I1107" s="12">
        <v>74.099999999999994</v>
      </c>
      <c r="J1107" s="12">
        <v>76.44</v>
      </c>
      <c r="K1107" s="12">
        <v>70.98</v>
      </c>
      <c r="L1107" s="12">
        <v>78</v>
      </c>
      <c r="M1107" s="12">
        <v>75.66</v>
      </c>
      <c r="N1107" s="13">
        <v>74.782499999999999</v>
      </c>
      <c r="O1107" s="17" t="s">
        <v>137</v>
      </c>
      <c r="P1107" s="14" t="s">
        <v>12</v>
      </c>
      <c r="Q1107" s="14" t="s">
        <v>15</v>
      </c>
      <c r="R1107" s="14" t="s">
        <v>17</v>
      </c>
      <c r="S1107" s="14" t="s">
        <v>143</v>
      </c>
    </row>
    <row r="1108" spans="1:19" hidden="1" x14ac:dyDescent="0.3">
      <c r="A1108" s="11">
        <v>44635.451377314814</v>
      </c>
      <c r="B1108" s="11"/>
      <c r="C1108" s="15">
        <v>44635</v>
      </c>
      <c r="D1108" s="16">
        <v>0.4513773148148148</v>
      </c>
      <c r="E1108" s="33" t="str">
        <f t="shared" si="20"/>
        <v>00:19</v>
      </c>
      <c r="F1108" s="12">
        <v>96.3</v>
      </c>
      <c r="G1108" s="12">
        <v>98.44</v>
      </c>
      <c r="H1108" s="12">
        <v>111.28</v>
      </c>
      <c r="I1108" s="12">
        <v>101.64999999999999</v>
      </c>
      <c r="J1108" s="12">
        <v>104.86</v>
      </c>
      <c r="K1108" s="12">
        <v>132</v>
      </c>
      <c r="L1108" s="12">
        <v>114.49000000000001</v>
      </c>
      <c r="M1108" s="12">
        <v>82</v>
      </c>
      <c r="N1108" s="13">
        <v>105.1275</v>
      </c>
      <c r="O1108" s="17" t="s">
        <v>137</v>
      </c>
      <c r="P1108" s="14" t="s">
        <v>12</v>
      </c>
      <c r="Q1108" s="14" t="s">
        <v>15</v>
      </c>
      <c r="R1108" s="14" t="s">
        <v>17</v>
      </c>
      <c r="S1108" s="14" t="s">
        <v>143</v>
      </c>
    </row>
    <row r="1109" spans="1:19" hidden="1" x14ac:dyDescent="0.3">
      <c r="A1109" s="11">
        <v>44635.451770833337</v>
      </c>
      <c r="B1109" s="11"/>
      <c r="C1109" s="15">
        <v>44635</v>
      </c>
      <c r="D1109" s="16">
        <v>0.45177083333333329</v>
      </c>
      <c r="E1109" s="33" t="str">
        <f t="shared" si="20"/>
        <v>00:19</v>
      </c>
      <c r="F1109" s="12">
        <v>106.2</v>
      </c>
      <c r="G1109" s="12">
        <v>108.56</v>
      </c>
      <c r="H1109" s="12">
        <v>122.72</v>
      </c>
      <c r="I1109" s="12">
        <v>112.1</v>
      </c>
      <c r="J1109" s="12">
        <v>115.64</v>
      </c>
      <c r="K1109" s="12">
        <v>107.38000000000001</v>
      </c>
      <c r="L1109" s="12">
        <v>118</v>
      </c>
      <c r="M1109" s="12">
        <v>114.46</v>
      </c>
      <c r="N1109" s="13">
        <v>113.13250000000001</v>
      </c>
      <c r="O1109" s="17" t="s">
        <v>137</v>
      </c>
      <c r="P1109" s="14" t="s">
        <v>12</v>
      </c>
      <c r="Q1109" s="14" t="s">
        <v>15</v>
      </c>
      <c r="R1109" s="14" t="s">
        <v>17</v>
      </c>
      <c r="S1109" s="14" t="s">
        <v>143</v>
      </c>
    </row>
    <row r="1110" spans="1:19" hidden="1" x14ac:dyDescent="0.3">
      <c r="A1110" s="11">
        <v>44635.451805555553</v>
      </c>
      <c r="B1110" s="11"/>
      <c r="C1110" s="15">
        <v>44635</v>
      </c>
      <c r="D1110" s="16">
        <v>0.45180555555555557</v>
      </c>
      <c r="E1110" s="33" t="str">
        <f t="shared" si="20"/>
        <v>00:19</v>
      </c>
      <c r="F1110" s="12">
        <v>119.7</v>
      </c>
      <c r="G1110" s="12">
        <v>122.36</v>
      </c>
      <c r="H1110" s="12">
        <v>138.32</v>
      </c>
      <c r="I1110" s="12">
        <v>126.35</v>
      </c>
      <c r="J1110" s="12">
        <v>130.34</v>
      </c>
      <c r="K1110" s="12">
        <v>133</v>
      </c>
      <c r="L1110" s="12">
        <v>142.31</v>
      </c>
      <c r="M1110" s="12">
        <v>129.01</v>
      </c>
      <c r="N1110" s="13">
        <v>130.17375000000001</v>
      </c>
      <c r="O1110" s="17" t="s">
        <v>137</v>
      </c>
      <c r="P1110" s="14" t="s">
        <v>12</v>
      </c>
      <c r="Q1110" s="14" t="s">
        <v>15</v>
      </c>
      <c r="R1110" s="14" t="s">
        <v>18</v>
      </c>
      <c r="S1110" s="14" t="s">
        <v>143</v>
      </c>
    </row>
    <row r="1111" spans="1:19" hidden="1" x14ac:dyDescent="0.3">
      <c r="A1111" s="11">
        <v>44635.451909722222</v>
      </c>
      <c r="B1111" s="11"/>
      <c r="C1111" s="15">
        <v>44635</v>
      </c>
      <c r="D1111" s="16">
        <v>0.4519097222222222</v>
      </c>
      <c r="E1111" s="33" t="str">
        <f t="shared" si="20"/>
        <v>00:19</v>
      </c>
      <c r="F1111" s="12">
        <v>120.60000000000001</v>
      </c>
      <c r="G1111" s="12">
        <v>123.28</v>
      </c>
      <c r="H1111" s="12">
        <v>139.36000000000001</v>
      </c>
      <c r="I1111" s="12">
        <v>127.3</v>
      </c>
      <c r="J1111" s="12">
        <v>131.32</v>
      </c>
      <c r="K1111" s="12">
        <v>134</v>
      </c>
      <c r="L1111" s="12">
        <v>143.38</v>
      </c>
      <c r="M1111" s="12">
        <v>129.97999999999999</v>
      </c>
      <c r="N1111" s="13">
        <v>131.1525</v>
      </c>
      <c r="O1111" s="17" t="s">
        <v>137</v>
      </c>
      <c r="P1111" s="14" t="s">
        <v>12</v>
      </c>
      <c r="Q1111" s="14" t="s">
        <v>15</v>
      </c>
      <c r="R1111" s="14" t="s">
        <v>18</v>
      </c>
      <c r="S1111" s="14" t="s">
        <v>143</v>
      </c>
    </row>
    <row r="1112" spans="1:19" hidden="1" x14ac:dyDescent="0.3">
      <c r="A1112" s="11">
        <v>44635.451921296299</v>
      </c>
      <c r="B1112" s="11"/>
      <c r="C1112" s="15">
        <v>44635</v>
      </c>
      <c r="D1112" s="16">
        <v>0.45192129629629635</v>
      </c>
      <c r="E1112" s="33" t="str">
        <f t="shared" si="20"/>
        <v>00:19</v>
      </c>
      <c r="F1112" s="12">
        <v>103.5</v>
      </c>
      <c r="G1112" s="12">
        <v>105.80000000000001</v>
      </c>
      <c r="H1112" s="12">
        <v>119.60000000000001</v>
      </c>
      <c r="I1112" s="12">
        <v>109.25</v>
      </c>
      <c r="J1112" s="12">
        <v>112.7</v>
      </c>
      <c r="K1112" s="12">
        <v>104.65</v>
      </c>
      <c r="L1112" s="12">
        <v>115</v>
      </c>
      <c r="M1112" s="12">
        <v>111.55</v>
      </c>
      <c r="N1112" s="13">
        <v>110.25624999999999</v>
      </c>
      <c r="O1112" s="17" t="s">
        <v>137</v>
      </c>
      <c r="P1112" s="14" t="s">
        <v>12</v>
      </c>
      <c r="Q1112" s="14" t="s">
        <v>15</v>
      </c>
      <c r="R1112" s="14" t="s">
        <v>17</v>
      </c>
      <c r="S1112" s="14" t="s">
        <v>143</v>
      </c>
    </row>
    <row r="1113" spans="1:19" hidden="1" x14ac:dyDescent="0.3">
      <c r="A1113" s="11">
        <v>44635.45207175926</v>
      </c>
      <c r="B1113" s="11"/>
      <c r="C1113" s="15">
        <v>44635</v>
      </c>
      <c r="D1113" s="16">
        <v>0.4520717592592593</v>
      </c>
      <c r="E1113" s="33" t="str">
        <f t="shared" si="20"/>
        <v>00:20</v>
      </c>
      <c r="F1113" s="12">
        <v>87.3</v>
      </c>
      <c r="G1113" s="12">
        <v>89.240000000000009</v>
      </c>
      <c r="H1113" s="12">
        <v>100.88000000000001</v>
      </c>
      <c r="I1113" s="12">
        <v>92.149999999999991</v>
      </c>
      <c r="J1113" s="12">
        <v>95.06</v>
      </c>
      <c r="K1113" s="12">
        <v>132</v>
      </c>
      <c r="L1113" s="12">
        <v>103.79</v>
      </c>
      <c r="M1113" s="12">
        <v>62</v>
      </c>
      <c r="N1113" s="13">
        <v>95.302499999999995</v>
      </c>
      <c r="O1113" s="17" t="s">
        <v>137</v>
      </c>
      <c r="P1113" s="14" t="s">
        <v>12</v>
      </c>
      <c r="Q1113" s="14" t="s">
        <v>15</v>
      </c>
      <c r="R1113" s="14" t="s">
        <v>17</v>
      </c>
      <c r="S1113" s="14" t="s">
        <v>143</v>
      </c>
    </row>
    <row r="1114" spans="1:19" hidden="1" x14ac:dyDescent="0.3">
      <c r="A1114" s="11">
        <v>44635.45208333333</v>
      </c>
      <c r="B1114" s="11"/>
      <c r="C1114" s="15">
        <v>44635</v>
      </c>
      <c r="D1114" s="16">
        <v>0.45208333333333334</v>
      </c>
      <c r="E1114" s="33" t="str">
        <f t="shared" si="20"/>
        <v>00:20</v>
      </c>
      <c r="F1114" s="12">
        <v>85</v>
      </c>
      <c r="G1114" s="12">
        <v>92.460000000000008</v>
      </c>
      <c r="H1114" s="12">
        <v>104.52000000000001</v>
      </c>
      <c r="I1114" s="12">
        <v>95.474999999999994</v>
      </c>
      <c r="J1114" s="12">
        <v>98.49</v>
      </c>
      <c r="K1114" s="12">
        <v>91.454999999999998</v>
      </c>
      <c r="L1114" s="12">
        <v>116</v>
      </c>
      <c r="M1114" s="12">
        <v>97.484999999999999</v>
      </c>
      <c r="N1114" s="13">
        <v>97.610625000000013</v>
      </c>
      <c r="O1114" s="17" t="s">
        <v>137</v>
      </c>
      <c r="P1114" s="14" t="s">
        <v>12</v>
      </c>
      <c r="Q1114" s="14" t="s">
        <v>15</v>
      </c>
      <c r="R1114" s="14" t="s">
        <v>17</v>
      </c>
      <c r="S1114" s="14" t="s">
        <v>143</v>
      </c>
    </row>
    <row r="1115" spans="1:19" hidden="1" x14ac:dyDescent="0.3">
      <c r="A1115" s="11">
        <v>44635.452766203707</v>
      </c>
      <c r="B1115" s="11"/>
      <c r="C1115" s="15">
        <v>44635</v>
      </c>
      <c r="D1115" s="16">
        <v>0.45276620370370368</v>
      </c>
      <c r="E1115" s="33" t="str">
        <f t="shared" si="20"/>
        <v>00:21</v>
      </c>
      <c r="F1115" s="12">
        <v>93.600000000000009</v>
      </c>
      <c r="G1115" s="12">
        <v>95.68</v>
      </c>
      <c r="H1115" s="12">
        <v>108.16</v>
      </c>
      <c r="I1115" s="12">
        <v>98.8</v>
      </c>
      <c r="J1115" s="12">
        <v>101.92</v>
      </c>
      <c r="K1115" s="12">
        <v>133</v>
      </c>
      <c r="L1115" s="12">
        <v>111.28</v>
      </c>
      <c r="M1115" s="12">
        <v>75</v>
      </c>
      <c r="N1115" s="13">
        <v>102.18</v>
      </c>
      <c r="O1115" s="17" t="s">
        <v>137</v>
      </c>
      <c r="P1115" s="14" t="s">
        <v>12</v>
      </c>
      <c r="Q1115" s="14" t="s">
        <v>15</v>
      </c>
      <c r="R1115" s="14" t="s">
        <v>17</v>
      </c>
      <c r="S1115" s="14" t="s">
        <v>143</v>
      </c>
    </row>
    <row r="1116" spans="1:19" hidden="1" x14ac:dyDescent="0.3">
      <c r="A1116" s="11">
        <v>44635.453043981484</v>
      </c>
      <c r="B1116" s="11"/>
      <c r="C1116" s="15">
        <v>44635</v>
      </c>
      <c r="D1116" s="16">
        <v>0.45304398148148151</v>
      </c>
      <c r="E1116" s="33" t="str">
        <f t="shared" si="20"/>
        <v>00:21</v>
      </c>
      <c r="F1116" s="12">
        <v>73.8</v>
      </c>
      <c r="G1116" s="12">
        <v>75.44</v>
      </c>
      <c r="H1116" s="12">
        <v>85.28</v>
      </c>
      <c r="I1116" s="12">
        <v>77.899999999999991</v>
      </c>
      <c r="J1116" s="12">
        <v>80.36</v>
      </c>
      <c r="K1116" s="12">
        <v>74.62</v>
      </c>
      <c r="L1116" s="12">
        <v>82</v>
      </c>
      <c r="M1116" s="12">
        <v>79.539999999999992</v>
      </c>
      <c r="N1116" s="13">
        <v>78.617500000000007</v>
      </c>
      <c r="O1116" s="17" t="s">
        <v>137</v>
      </c>
      <c r="P1116" s="14" t="s">
        <v>12</v>
      </c>
      <c r="Q1116" s="14" t="s">
        <v>15</v>
      </c>
      <c r="R1116" s="14" t="s">
        <v>17</v>
      </c>
      <c r="S1116" s="14" t="s">
        <v>143</v>
      </c>
    </row>
    <row r="1117" spans="1:19" hidden="1" x14ac:dyDescent="0.3">
      <c r="A1117" s="11">
        <v>44635.453460648147</v>
      </c>
      <c r="B1117" s="11"/>
      <c r="C1117" s="15">
        <v>44635</v>
      </c>
      <c r="D1117" s="16">
        <v>0.45346064814814818</v>
      </c>
      <c r="E1117" s="33" t="str">
        <f t="shared" si="20"/>
        <v>00:22</v>
      </c>
      <c r="F1117" s="12">
        <v>97.2</v>
      </c>
      <c r="G1117" s="12">
        <v>99.36</v>
      </c>
      <c r="H1117" s="12">
        <v>112.32000000000001</v>
      </c>
      <c r="I1117" s="12">
        <v>102.6</v>
      </c>
      <c r="J1117" s="12">
        <v>105.84</v>
      </c>
      <c r="K1117" s="12">
        <v>137</v>
      </c>
      <c r="L1117" s="12">
        <v>115.56</v>
      </c>
      <c r="M1117" s="12">
        <v>79</v>
      </c>
      <c r="N1117" s="13">
        <v>106.11000000000001</v>
      </c>
      <c r="O1117" s="17" t="s">
        <v>137</v>
      </c>
      <c r="P1117" s="14" t="s">
        <v>12</v>
      </c>
      <c r="Q1117" s="14" t="s">
        <v>15</v>
      </c>
      <c r="R1117" s="14" t="s">
        <v>17</v>
      </c>
      <c r="S1117" s="14" t="s">
        <v>143</v>
      </c>
    </row>
    <row r="1118" spans="1:19" hidden="1" x14ac:dyDescent="0.3">
      <c r="A1118" s="11">
        <v>44635.454155092593</v>
      </c>
      <c r="B1118" s="11"/>
      <c r="C1118" s="15">
        <v>44635</v>
      </c>
      <c r="D1118" s="16">
        <v>0.45415509259259257</v>
      </c>
      <c r="E1118" s="33" t="str">
        <f t="shared" si="20"/>
        <v>00:23</v>
      </c>
      <c r="F1118" s="12">
        <v>94.05</v>
      </c>
      <c r="G1118" s="12">
        <v>96.14</v>
      </c>
      <c r="H1118" s="12">
        <v>108.68</v>
      </c>
      <c r="I1118" s="12">
        <v>99.274999999999991</v>
      </c>
      <c r="J1118" s="12">
        <v>102.41</v>
      </c>
      <c r="K1118" s="12">
        <v>138</v>
      </c>
      <c r="L1118" s="12">
        <v>111.81500000000001</v>
      </c>
      <c r="M1118" s="12">
        <v>71</v>
      </c>
      <c r="N1118" s="13">
        <v>102.67125</v>
      </c>
      <c r="O1118" s="17" t="s">
        <v>137</v>
      </c>
      <c r="P1118" s="14" t="s">
        <v>12</v>
      </c>
      <c r="Q1118" s="14" t="s">
        <v>15</v>
      </c>
      <c r="R1118" s="14" t="s">
        <v>17</v>
      </c>
      <c r="S1118" s="14" t="s">
        <v>143</v>
      </c>
    </row>
    <row r="1119" spans="1:19" hidden="1" x14ac:dyDescent="0.3">
      <c r="A1119" s="11">
        <v>44635.45484953704</v>
      </c>
      <c r="B1119" s="11"/>
      <c r="C1119" s="15">
        <v>44635</v>
      </c>
      <c r="D1119" s="16">
        <v>0.45484953703703707</v>
      </c>
      <c r="E1119" s="33" t="str">
        <f t="shared" si="20"/>
        <v>00:24</v>
      </c>
      <c r="F1119" s="12">
        <v>87.3</v>
      </c>
      <c r="G1119" s="12">
        <v>89.240000000000009</v>
      </c>
      <c r="H1119" s="12">
        <v>100.88000000000001</v>
      </c>
      <c r="I1119" s="12">
        <v>92.149999999999991</v>
      </c>
      <c r="J1119" s="12">
        <v>95.06</v>
      </c>
      <c r="K1119" s="12">
        <v>134</v>
      </c>
      <c r="L1119" s="12">
        <v>103.79</v>
      </c>
      <c r="M1119" s="12">
        <v>60</v>
      </c>
      <c r="N1119" s="13">
        <v>95.302499999999995</v>
      </c>
      <c r="O1119" s="17" t="s">
        <v>137</v>
      </c>
      <c r="P1119" s="14" t="s">
        <v>12</v>
      </c>
      <c r="Q1119" s="14" t="s">
        <v>15</v>
      </c>
      <c r="R1119" s="14" t="s">
        <v>17</v>
      </c>
      <c r="S1119" s="14" t="s">
        <v>143</v>
      </c>
    </row>
    <row r="1120" spans="1:19" hidden="1" x14ac:dyDescent="0.3">
      <c r="A1120" s="11">
        <v>44635.455543981479</v>
      </c>
      <c r="B1120" s="11"/>
      <c r="C1120" s="15">
        <v>44635</v>
      </c>
      <c r="D1120" s="16">
        <v>0.45554398148148145</v>
      </c>
      <c r="E1120" s="33" t="str">
        <f t="shared" si="20"/>
        <v>00:25</v>
      </c>
      <c r="F1120" s="12">
        <v>87.3</v>
      </c>
      <c r="G1120" s="12">
        <v>89.240000000000009</v>
      </c>
      <c r="H1120" s="12">
        <v>100.88000000000001</v>
      </c>
      <c r="I1120" s="12">
        <v>92.149999999999991</v>
      </c>
      <c r="J1120" s="12">
        <v>95.06</v>
      </c>
      <c r="K1120" s="12">
        <v>136</v>
      </c>
      <c r="L1120" s="12">
        <v>103.79</v>
      </c>
      <c r="M1120" s="12">
        <v>58</v>
      </c>
      <c r="N1120" s="13">
        <v>95.302499999999995</v>
      </c>
      <c r="O1120" s="17" t="s">
        <v>137</v>
      </c>
      <c r="P1120" s="14" t="s">
        <v>12</v>
      </c>
      <c r="Q1120" s="14" t="s">
        <v>15</v>
      </c>
      <c r="R1120" s="14" t="s">
        <v>17</v>
      </c>
      <c r="S1120" s="14" t="s">
        <v>143</v>
      </c>
    </row>
    <row r="1121" spans="1:19" hidden="1" x14ac:dyDescent="0.3">
      <c r="A1121" s="11">
        <v>44635.455555555556</v>
      </c>
      <c r="B1121" s="11"/>
      <c r="C1121" s="15">
        <v>44635</v>
      </c>
      <c r="D1121" s="16">
        <v>0.45555555555555555</v>
      </c>
      <c r="E1121" s="33" t="str">
        <f t="shared" si="20"/>
        <v>00:25</v>
      </c>
      <c r="F1121" s="12">
        <v>86</v>
      </c>
      <c r="G1121" s="12">
        <v>87.86</v>
      </c>
      <c r="H1121" s="12">
        <v>99.320000000000007</v>
      </c>
      <c r="I1121" s="12">
        <v>90.724999999999994</v>
      </c>
      <c r="J1121" s="12">
        <v>93.59</v>
      </c>
      <c r="K1121" s="12">
        <v>86.905000000000001</v>
      </c>
      <c r="L1121" s="12">
        <v>105</v>
      </c>
      <c r="M1121" s="12">
        <v>92.634999999999991</v>
      </c>
      <c r="N1121" s="13">
        <v>92.754374999999996</v>
      </c>
      <c r="O1121" s="17" t="s">
        <v>137</v>
      </c>
      <c r="P1121" s="14" t="s">
        <v>12</v>
      </c>
      <c r="Q1121" s="14" t="s">
        <v>15</v>
      </c>
      <c r="R1121" s="14" t="s">
        <v>17</v>
      </c>
      <c r="S1121" s="14" t="s">
        <v>143</v>
      </c>
    </row>
    <row r="1122" spans="1:19" hidden="1" x14ac:dyDescent="0.3">
      <c r="A1122" s="11">
        <v>44635.456238425926</v>
      </c>
      <c r="B1122" s="11"/>
      <c r="C1122" s="15">
        <v>44635</v>
      </c>
      <c r="D1122" s="16">
        <v>0.45623842592592595</v>
      </c>
      <c r="E1122" s="33" t="str">
        <f t="shared" si="20"/>
        <v>00:26</v>
      </c>
      <c r="F1122" s="12">
        <v>95.850000000000009</v>
      </c>
      <c r="G1122" s="12">
        <v>97.98</v>
      </c>
      <c r="H1122" s="12">
        <v>110.76</v>
      </c>
      <c r="I1122" s="12">
        <v>101.175</v>
      </c>
      <c r="J1122" s="12">
        <v>104.37</v>
      </c>
      <c r="K1122" s="12">
        <v>130</v>
      </c>
      <c r="L1122" s="12">
        <v>113.95500000000001</v>
      </c>
      <c r="M1122" s="12">
        <v>83</v>
      </c>
      <c r="N1122" s="13">
        <v>104.63625</v>
      </c>
      <c r="O1122" s="17" t="s">
        <v>137</v>
      </c>
      <c r="P1122" s="14" t="s">
        <v>12</v>
      </c>
      <c r="Q1122" s="14" t="s">
        <v>15</v>
      </c>
      <c r="R1122" s="14" t="s">
        <v>17</v>
      </c>
      <c r="S1122" s="14" t="s">
        <v>143</v>
      </c>
    </row>
    <row r="1123" spans="1:19" hidden="1" x14ac:dyDescent="0.3">
      <c r="A1123" s="11">
        <v>44635.456597222219</v>
      </c>
      <c r="B1123" s="11"/>
      <c r="C1123" s="15">
        <v>44635</v>
      </c>
      <c r="D1123" s="16">
        <v>0.45659722222222227</v>
      </c>
      <c r="E1123" s="33" t="str">
        <f t="shared" si="20"/>
        <v>00:26</v>
      </c>
      <c r="F1123" s="12">
        <v>110.7</v>
      </c>
      <c r="G1123" s="12">
        <v>113.16000000000001</v>
      </c>
      <c r="H1123" s="12">
        <v>127.92</v>
      </c>
      <c r="I1123" s="12">
        <v>116.85</v>
      </c>
      <c r="J1123" s="12">
        <v>120.53999999999999</v>
      </c>
      <c r="K1123" s="12">
        <v>123</v>
      </c>
      <c r="L1123" s="12">
        <v>131.61000000000001</v>
      </c>
      <c r="M1123" s="12">
        <v>119.31</v>
      </c>
      <c r="N1123" s="13">
        <v>120.38624999999999</v>
      </c>
      <c r="O1123" s="17" t="s">
        <v>137</v>
      </c>
      <c r="P1123" s="14" t="s">
        <v>12</v>
      </c>
      <c r="Q1123" s="14" t="s">
        <v>15</v>
      </c>
      <c r="R1123" s="14" t="s">
        <v>18</v>
      </c>
      <c r="S1123" s="14" t="s">
        <v>143</v>
      </c>
    </row>
    <row r="1124" spans="1:19" hidden="1" x14ac:dyDescent="0.3">
      <c r="A1124" s="11">
        <v>44635.456932870373</v>
      </c>
      <c r="B1124" s="11"/>
      <c r="C1124" s="15">
        <v>44635</v>
      </c>
      <c r="D1124" s="16">
        <v>0.45693287037037034</v>
      </c>
      <c r="E1124" s="33" t="str">
        <f t="shared" si="20"/>
        <v>00:27</v>
      </c>
      <c r="F1124" s="12">
        <v>100.8</v>
      </c>
      <c r="G1124" s="12">
        <v>103.04</v>
      </c>
      <c r="H1124" s="12">
        <v>116.48</v>
      </c>
      <c r="I1124" s="12">
        <v>106.39999999999999</v>
      </c>
      <c r="J1124" s="12">
        <v>109.75999999999999</v>
      </c>
      <c r="K1124" s="12">
        <v>129</v>
      </c>
      <c r="L1124" s="12">
        <v>119.84</v>
      </c>
      <c r="M1124" s="12">
        <v>95</v>
      </c>
      <c r="N1124" s="13">
        <v>110.04</v>
      </c>
      <c r="O1124" s="17" t="s">
        <v>137</v>
      </c>
      <c r="P1124" s="14" t="s">
        <v>12</v>
      </c>
      <c r="Q1124" s="14" t="s">
        <v>15</v>
      </c>
      <c r="R1124" s="14" t="s">
        <v>17</v>
      </c>
      <c r="S1124" s="14" t="s">
        <v>143</v>
      </c>
    </row>
    <row r="1125" spans="1:19" hidden="1" x14ac:dyDescent="0.3">
      <c r="A1125" s="11">
        <v>44635.457627314812</v>
      </c>
      <c r="B1125" s="11"/>
      <c r="C1125" s="15">
        <v>44635</v>
      </c>
      <c r="D1125" s="16">
        <v>0.45762731481481483</v>
      </c>
      <c r="E1125" s="33" t="str">
        <f t="shared" si="20"/>
        <v>00:28</v>
      </c>
      <c r="F1125" s="12">
        <v>120.60000000000001</v>
      </c>
      <c r="G1125" s="12">
        <v>123.28</v>
      </c>
      <c r="H1125" s="12">
        <v>139.36000000000001</v>
      </c>
      <c r="I1125" s="12">
        <v>127.3</v>
      </c>
      <c r="J1125" s="12">
        <v>131.32</v>
      </c>
      <c r="K1125" s="12">
        <v>134</v>
      </c>
      <c r="L1125" s="12">
        <v>143.38</v>
      </c>
      <c r="M1125" s="12">
        <v>129.97999999999999</v>
      </c>
      <c r="N1125" s="13">
        <v>131.1525</v>
      </c>
      <c r="O1125" s="17" t="s">
        <v>137</v>
      </c>
      <c r="P1125" s="14" t="s">
        <v>12</v>
      </c>
      <c r="Q1125" s="14" t="s">
        <v>15</v>
      </c>
      <c r="R1125" s="14" t="s">
        <v>18</v>
      </c>
      <c r="S1125" s="14" t="s">
        <v>143</v>
      </c>
    </row>
    <row r="1126" spans="1:19" hidden="1" x14ac:dyDescent="0.3">
      <c r="A1126" s="11">
        <v>44635.458321759259</v>
      </c>
      <c r="B1126" s="11"/>
      <c r="C1126" s="15">
        <v>44635</v>
      </c>
      <c r="D1126" s="16">
        <v>0.45832175925925928</v>
      </c>
      <c r="E1126" s="33" t="str">
        <f t="shared" si="20"/>
        <v>00:29</v>
      </c>
      <c r="F1126" s="12">
        <v>102.60000000000001</v>
      </c>
      <c r="G1126" s="12">
        <v>104.88000000000001</v>
      </c>
      <c r="H1126" s="12">
        <v>118.56</v>
      </c>
      <c r="I1126" s="12">
        <v>108.3</v>
      </c>
      <c r="J1126" s="12">
        <v>111.72</v>
      </c>
      <c r="K1126" s="12">
        <v>136</v>
      </c>
      <c r="L1126" s="12">
        <v>121.98</v>
      </c>
      <c r="M1126" s="12">
        <v>92</v>
      </c>
      <c r="N1126" s="13">
        <v>112.00500000000001</v>
      </c>
      <c r="O1126" s="17" t="s">
        <v>137</v>
      </c>
      <c r="P1126" s="14" t="s">
        <v>12</v>
      </c>
      <c r="Q1126" s="14" t="s">
        <v>15</v>
      </c>
      <c r="R1126" s="14" t="s">
        <v>17</v>
      </c>
      <c r="S1126" s="14" t="s">
        <v>143</v>
      </c>
    </row>
    <row r="1127" spans="1:19" hidden="1" x14ac:dyDescent="0.3">
      <c r="A1127" s="11">
        <v>44635.459016203706</v>
      </c>
      <c r="B1127" s="11"/>
      <c r="C1127" s="15">
        <v>44635</v>
      </c>
      <c r="D1127" s="16">
        <v>0.45901620370370372</v>
      </c>
      <c r="E1127" s="33" t="str">
        <f t="shared" si="20"/>
        <v>00:30</v>
      </c>
      <c r="F1127" s="12">
        <v>99.45</v>
      </c>
      <c r="G1127" s="12">
        <v>101.66000000000001</v>
      </c>
      <c r="H1127" s="12">
        <v>114.92</v>
      </c>
      <c r="I1127" s="12">
        <v>104.97499999999999</v>
      </c>
      <c r="J1127" s="12">
        <v>108.28999999999999</v>
      </c>
      <c r="K1127" s="12">
        <v>138</v>
      </c>
      <c r="L1127" s="12">
        <v>118.23500000000001</v>
      </c>
      <c r="M1127" s="12">
        <v>83</v>
      </c>
      <c r="N1127" s="13">
        <v>108.56625</v>
      </c>
      <c r="O1127" s="17" t="s">
        <v>137</v>
      </c>
      <c r="P1127" s="14" t="s">
        <v>12</v>
      </c>
      <c r="Q1127" s="14" t="s">
        <v>15</v>
      </c>
      <c r="R1127" s="14" t="s">
        <v>17</v>
      </c>
      <c r="S1127" s="14" t="s">
        <v>143</v>
      </c>
    </row>
    <row r="1128" spans="1:19" hidden="1" x14ac:dyDescent="0.3">
      <c r="A1128" s="11">
        <v>44635.459027777775</v>
      </c>
      <c r="B1128" s="11"/>
      <c r="C1128" s="15">
        <v>44635</v>
      </c>
      <c r="D1128" s="16">
        <v>0.45902777777777781</v>
      </c>
      <c r="E1128" s="33" t="str">
        <f t="shared" si="20"/>
        <v>00:30</v>
      </c>
      <c r="F1128" s="12">
        <v>99</v>
      </c>
      <c r="G1128" s="12">
        <v>87.4</v>
      </c>
      <c r="H1128" s="12">
        <v>98.8</v>
      </c>
      <c r="I1128" s="12">
        <v>90.25</v>
      </c>
      <c r="J1128" s="12">
        <v>93.1</v>
      </c>
      <c r="K1128" s="12">
        <v>86.45</v>
      </c>
      <c r="L1128" s="12">
        <v>91</v>
      </c>
      <c r="M1128" s="12">
        <v>92.149999999999991</v>
      </c>
      <c r="N1128" s="13">
        <v>92.268749999999997</v>
      </c>
      <c r="O1128" s="17" t="s">
        <v>137</v>
      </c>
      <c r="P1128" s="14" t="s">
        <v>12</v>
      </c>
      <c r="Q1128" s="14" t="s">
        <v>15</v>
      </c>
      <c r="R1128" s="14" t="s">
        <v>17</v>
      </c>
      <c r="S1128" s="14" t="s">
        <v>143</v>
      </c>
    </row>
    <row r="1129" spans="1:19" hidden="1" x14ac:dyDescent="0.3">
      <c r="A1129" s="11">
        <v>44635.459606481483</v>
      </c>
      <c r="B1129" s="11"/>
      <c r="C1129" s="15">
        <v>44635</v>
      </c>
      <c r="D1129" s="16">
        <v>0.45960648148148148</v>
      </c>
      <c r="E1129" s="33" t="str">
        <f t="shared" si="20"/>
        <v>00:30</v>
      </c>
      <c r="F1129" s="12">
        <v>126.9</v>
      </c>
      <c r="G1129" s="12">
        <v>129.72</v>
      </c>
      <c r="H1129" s="12">
        <v>146.64000000000001</v>
      </c>
      <c r="I1129" s="12">
        <v>133.94999999999999</v>
      </c>
      <c r="J1129" s="12">
        <v>138.18</v>
      </c>
      <c r="K1129" s="12">
        <v>141</v>
      </c>
      <c r="L1129" s="12">
        <v>150.87</v>
      </c>
      <c r="M1129" s="12">
        <v>136.77000000000001</v>
      </c>
      <c r="N1129" s="13">
        <v>138.00375000000003</v>
      </c>
      <c r="O1129" s="17" t="s">
        <v>137</v>
      </c>
      <c r="P1129" s="14" t="s">
        <v>12</v>
      </c>
      <c r="Q1129" s="14" t="s">
        <v>15</v>
      </c>
      <c r="R1129" s="14" t="s">
        <v>18</v>
      </c>
      <c r="S1129" s="14" t="s">
        <v>143</v>
      </c>
    </row>
    <row r="1130" spans="1:19" hidden="1" x14ac:dyDescent="0.3">
      <c r="A1130" s="11">
        <v>44635.459710648145</v>
      </c>
      <c r="B1130" s="11"/>
      <c r="C1130" s="15">
        <v>44635</v>
      </c>
      <c r="D1130" s="16">
        <v>0.45971064814814816</v>
      </c>
      <c r="E1130" s="33" t="str">
        <f t="shared" si="20"/>
        <v>00:31</v>
      </c>
      <c r="F1130" s="12">
        <v>94.5</v>
      </c>
      <c r="G1130" s="12">
        <v>96.600000000000009</v>
      </c>
      <c r="H1130" s="12">
        <v>109.2</v>
      </c>
      <c r="I1130" s="12">
        <v>99.75</v>
      </c>
      <c r="J1130" s="12">
        <v>102.89999999999999</v>
      </c>
      <c r="K1130" s="12">
        <v>138</v>
      </c>
      <c r="L1130" s="12">
        <v>112.35000000000001</v>
      </c>
      <c r="M1130" s="12">
        <v>72</v>
      </c>
      <c r="N1130" s="13">
        <v>103.16250000000001</v>
      </c>
      <c r="O1130" s="17" t="s">
        <v>137</v>
      </c>
      <c r="P1130" s="14" t="s">
        <v>12</v>
      </c>
      <c r="Q1130" s="14" t="s">
        <v>15</v>
      </c>
      <c r="R1130" s="14" t="s">
        <v>17</v>
      </c>
      <c r="S1130" s="14" t="s">
        <v>143</v>
      </c>
    </row>
    <row r="1131" spans="1:19" hidden="1" x14ac:dyDescent="0.3">
      <c r="A1131" s="11">
        <v>44635.460405092592</v>
      </c>
      <c r="B1131" s="11"/>
      <c r="C1131" s="15">
        <v>44635</v>
      </c>
      <c r="D1131" s="16">
        <v>0.4604050925925926</v>
      </c>
      <c r="E1131" s="33" t="str">
        <f t="shared" si="20"/>
        <v>00:32</v>
      </c>
      <c r="F1131" s="12">
        <v>70.2</v>
      </c>
      <c r="G1131" s="12">
        <v>71.760000000000005</v>
      </c>
      <c r="H1131" s="12">
        <v>81.12</v>
      </c>
      <c r="I1131" s="12">
        <v>74.099999999999994</v>
      </c>
      <c r="J1131" s="12">
        <v>76.44</v>
      </c>
      <c r="K1131" s="12">
        <v>70.98</v>
      </c>
      <c r="L1131" s="12">
        <v>83.460000000000008</v>
      </c>
      <c r="M1131" s="12">
        <v>78</v>
      </c>
      <c r="N1131" s="13">
        <v>75.757500000000007</v>
      </c>
      <c r="O1131" s="17" t="s">
        <v>137</v>
      </c>
      <c r="P1131" s="14" t="s">
        <v>12</v>
      </c>
      <c r="Q1131" s="14" t="s">
        <v>15</v>
      </c>
      <c r="R1131" s="14" t="s">
        <v>17</v>
      </c>
      <c r="S1131" s="14" t="s">
        <v>143</v>
      </c>
    </row>
    <row r="1132" spans="1:19" hidden="1" x14ac:dyDescent="0.3">
      <c r="A1132" s="11">
        <v>44635.461099537039</v>
      </c>
      <c r="B1132" s="11"/>
      <c r="C1132" s="15">
        <v>44635</v>
      </c>
      <c r="D1132" s="16">
        <v>0.46109953703703704</v>
      </c>
      <c r="E1132" s="33" t="str">
        <f t="shared" si="20"/>
        <v>00:33</v>
      </c>
      <c r="F1132" s="12">
        <v>93.600000000000009</v>
      </c>
      <c r="G1132" s="12">
        <v>95.68</v>
      </c>
      <c r="H1132" s="12">
        <v>108.16</v>
      </c>
      <c r="I1132" s="12">
        <v>98.8</v>
      </c>
      <c r="J1132" s="12">
        <v>101.92</v>
      </c>
      <c r="K1132" s="12">
        <v>139</v>
      </c>
      <c r="L1132" s="12">
        <v>111.28</v>
      </c>
      <c r="M1132" s="12">
        <v>69</v>
      </c>
      <c r="N1132" s="13">
        <v>102.18</v>
      </c>
      <c r="O1132" s="17" t="s">
        <v>137</v>
      </c>
      <c r="P1132" s="14" t="s">
        <v>12</v>
      </c>
      <c r="Q1132" s="14" t="s">
        <v>15</v>
      </c>
      <c r="R1132" s="14" t="s">
        <v>17</v>
      </c>
      <c r="S1132" s="14" t="s">
        <v>143</v>
      </c>
    </row>
    <row r="1133" spans="1:19" hidden="1" x14ac:dyDescent="0.3">
      <c r="A1133" s="11">
        <v>44635.461134259262</v>
      </c>
      <c r="B1133" s="11"/>
      <c r="C1133" s="15">
        <v>44635</v>
      </c>
      <c r="D1133" s="16">
        <v>0.46113425925925927</v>
      </c>
      <c r="E1133" s="33" t="str">
        <f t="shared" si="20"/>
        <v>00:33</v>
      </c>
      <c r="F1133" s="12">
        <v>75.600000000000009</v>
      </c>
      <c r="G1133" s="12">
        <v>77.28</v>
      </c>
      <c r="H1133" s="12">
        <v>87.36</v>
      </c>
      <c r="I1133" s="12">
        <v>79.8</v>
      </c>
      <c r="J1133" s="12">
        <v>82.32</v>
      </c>
      <c r="K1133" s="12">
        <v>76.44</v>
      </c>
      <c r="L1133" s="12">
        <v>84</v>
      </c>
      <c r="M1133" s="12">
        <v>81.48</v>
      </c>
      <c r="N1133" s="13">
        <v>80.534999999999997</v>
      </c>
      <c r="O1133" s="17" t="s">
        <v>137</v>
      </c>
      <c r="P1133" s="14" t="s">
        <v>12</v>
      </c>
      <c r="Q1133" s="14" t="s">
        <v>15</v>
      </c>
      <c r="R1133" s="14" t="s">
        <v>17</v>
      </c>
      <c r="S1133" s="14" t="s">
        <v>143</v>
      </c>
    </row>
    <row r="1134" spans="1:19" hidden="1" x14ac:dyDescent="0.3">
      <c r="A1134" s="11">
        <v>44635.461793981478</v>
      </c>
      <c r="B1134" s="11"/>
      <c r="C1134" s="15">
        <v>44635</v>
      </c>
      <c r="D1134" s="16">
        <v>0.46179398148148149</v>
      </c>
      <c r="E1134" s="33" t="str">
        <f t="shared" si="20"/>
        <v>00:34</v>
      </c>
      <c r="F1134" s="12">
        <v>94.05</v>
      </c>
      <c r="G1134" s="12">
        <v>96.14</v>
      </c>
      <c r="H1134" s="12">
        <v>108.68</v>
      </c>
      <c r="I1134" s="12">
        <v>99.274999999999991</v>
      </c>
      <c r="J1134" s="12">
        <v>102.41</v>
      </c>
      <c r="K1134" s="12">
        <v>135</v>
      </c>
      <c r="L1134" s="12">
        <v>111.81500000000001</v>
      </c>
      <c r="M1134" s="12">
        <v>74</v>
      </c>
      <c r="N1134" s="13">
        <v>102.67125</v>
      </c>
      <c r="O1134" s="17" t="s">
        <v>137</v>
      </c>
      <c r="P1134" s="14" t="s">
        <v>12</v>
      </c>
      <c r="Q1134" s="14" t="s">
        <v>15</v>
      </c>
      <c r="R1134" s="14" t="s">
        <v>17</v>
      </c>
      <c r="S1134" s="14" t="s">
        <v>143</v>
      </c>
    </row>
    <row r="1135" spans="1:19" hidden="1" x14ac:dyDescent="0.3">
      <c r="A1135" s="11">
        <v>44635.462488425925</v>
      </c>
      <c r="B1135" s="11"/>
      <c r="C1135" s="15">
        <v>44635</v>
      </c>
      <c r="D1135" s="16">
        <v>0.46248842592592593</v>
      </c>
      <c r="E1135" s="33" t="str">
        <f t="shared" si="20"/>
        <v>00:35</v>
      </c>
      <c r="F1135" s="12">
        <v>100.8</v>
      </c>
      <c r="G1135" s="12">
        <v>103.04</v>
      </c>
      <c r="H1135" s="12">
        <v>116.48</v>
      </c>
      <c r="I1135" s="12">
        <v>106.39999999999999</v>
      </c>
      <c r="J1135" s="12">
        <v>109.75999999999999</v>
      </c>
      <c r="K1135" s="12">
        <v>131</v>
      </c>
      <c r="L1135" s="12">
        <v>119.84</v>
      </c>
      <c r="M1135" s="12">
        <v>93</v>
      </c>
      <c r="N1135" s="13">
        <v>110.04</v>
      </c>
      <c r="O1135" s="17" t="s">
        <v>137</v>
      </c>
      <c r="P1135" s="14" t="s">
        <v>12</v>
      </c>
      <c r="Q1135" s="14" t="s">
        <v>15</v>
      </c>
      <c r="R1135" s="14" t="s">
        <v>17</v>
      </c>
      <c r="S1135" s="14" t="s">
        <v>143</v>
      </c>
    </row>
    <row r="1136" spans="1:19" hidden="1" x14ac:dyDescent="0.3">
      <c r="A1136" s="11">
        <v>44635.462500000001</v>
      </c>
      <c r="B1136" s="11"/>
      <c r="C1136" s="15">
        <v>44635</v>
      </c>
      <c r="D1136" s="16">
        <v>0.46249999999999997</v>
      </c>
      <c r="E1136" s="33" t="str">
        <f t="shared" si="20"/>
        <v>00:35</v>
      </c>
      <c r="F1136" s="12">
        <v>124</v>
      </c>
      <c r="G1136" s="12">
        <v>120.98</v>
      </c>
      <c r="H1136" s="12">
        <v>136.76</v>
      </c>
      <c r="I1136" s="12">
        <v>124.925</v>
      </c>
      <c r="J1136" s="12">
        <v>128.87</v>
      </c>
      <c r="K1136" s="12">
        <v>119.66500000000001</v>
      </c>
      <c r="L1136" s="12">
        <v>139</v>
      </c>
      <c r="M1136" s="12">
        <v>127.55499999999999</v>
      </c>
      <c r="N1136" s="13">
        <v>127.719375</v>
      </c>
      <c r="O1136" s="17" t="s">
        <v>137</v>
      </c>
      <c r="P1136" s="14" t="s">
        <v>12</v>
      </c>
      <c r="Q1136" s="14" t="s">
        <v>15</v>
      </c>
      <c r="R1136" s="14" t="s">
        <v>18</v>
      </c>
      <c r="S1136" s="14" t="s">
        <v>143</v>
      </c>
    </row>
    <row r="1137" spans="1:19" hidden="1" x14ac:dyDescent="0.3">
      <c r="A1137" s="11">
        <v>44635.46266203704</v>
      </c>
      <c r="B1137" s="11"/>
      <c r="C1137" s="15">
        <v>44635</v>
      </c>
      <c r="D1137" s="16">
        <v>0.46266203703703707</v>
      </c>
      <c r="E1137" s="33" t="str">
        <f t="shared" si="20"/>
        <v>00:35</v>
      </c>
      <c r="F1137" s="12">
        <v>116.10000000000001</v>
      </c>
      <c r="G1137" s="12">
        <v>118.68</v>
      </c>
      <c r="H1137" s="12">
        <v>134.16</v>
      </c>
      <c r="I1137" s="12">
        <v>122.55</v>
      </c>
      <c r="J1137" s="12">
        <v>126.42</v>
      </c>
      <c r="K1137" s="12">
        <v>129</v>
      </c>
      <c r="L1137" s="12">
        <v>138.03</v>
      </c>
      <c r="M1137" s="12">
        <v>125.13</v>
      </c>
      <c r="N1137" s="13">
        <v>126.25875000000001</v>
      </c>
      <c r="O1137" s="17" t="s">
        <v>137</v>
      </c>
      <c r="P1137" s="14" t="s">
        <v>12</v>
      </c>
      <c r="Q1137" s="14" t="s">
        <v>15</v>
      </c>
      <c r="R1137" s="14" t="s">
        <v>18</v>
      </c>
      <c r="S1137" s="14" t="s">
        <v>143</v>
      </c>
    </row>
    <row r="1138" spans="1:19" hidden="1" x14ac:dyDescent="0.3">
      <c r="A1138" s="11">
        <v>44635.463043981479</v>
      </c>
      <c r="B1138" s="11"/>
      <c r="C1138" s="15">
        <v>44635</v>
      </c>
      <c r="D1138" s="16">
        <v>0.46304398148148151</v>
      </c>
      <c r="E1138" s="33" t="str">
        <f t="shared" si="20"/>
        <v>00:35</v>
      </c>
      <c r="F1138" s="12">
        <v>81</v>
      </c>
      <c r="G1138" s="12">
        <v>74.52000000000001</v>
      </c>
      <c r="H1138" s="12">
        <v>84.240000000000009</v>
      </c>
      <c r="I1138" s="12">
        <v>76.95</v>
      </c>
      <c r="J1138" s="12">
        <v>79.38</v>
      </c>
      <c r="K1138" s="12">
        <v>73.710000000000008</v>
      </c>
      <c r="L1138" s="12">
        <v>86.67</v>
      </c>
      <c r="M1138" s="12">
        <v>78.569999999999993</v>
      </c>
      <c r="N1138" s="13">
        <v>79.38</v>
      </c>
      <c r="O1138" s="17" t="s">
        <v>137</v>
      </c>
      <c r="P1138" s="14" t="s">
        <v>12</v>
      </c>
      <c r="Q1138" s="14" t="s">
        <v>15</v>
      </c>
      <c r="R1138" s="14" t="s">
        <v>17</v>
      </c>
      <c r="S1138" s="14" t="s">
        <v>143</v>
      </c>
    </row>
    <row r="1139" spans="1:19" hidden="1" x14ac:dyDescent="0.3">
      <c r="A1139" s="11">
        <v>44635.463182870371</v>
      </c>
      <c r="B1139" s="11"/>
      <c r="C1139" s="15">
        <v>44635</v>
      </c>
      <c r="D1139" s="16">
        <v>0.46318287037037037</v>
      </c>
      <c r="E1139" s="33" t="str">
        <f t="shared" si="20"/>
        <v>00:36</v>
      </c>
      <c r="F1139" s="12">
        <v>117.45</v>
      </c>
      <c r="G1139" s="12">
        <v>120.06</v>
      </c>
      <c r="H1139" s="12">
        <v>135.72</v>
      </c>
      <c r="I1139" s="12">
        <v>123.97499999999999</v>
      </c>
      <c r="J1139" s="12">
        <v>127.89</v>
      </c>
      <c r="K1139" s="12">
        <v>134</v>
      </c>
      <c r="L1139" s="12">
        <v>139.63500000000002</v>
      </c>
      <c r="M1139" s="12">
        <v>127</v>
      </c>
      <c r="N1139" s="13">
        <v>128.21625</v>
      </c>
      <c r="O1139" s="17" t="s">
        <v>137</v>
      </c>
      <c r="P1139" s="14" t="s">
        <v>12</v>
      </c>
      <c r="Q1139" s="14" t="s">
        <v>15</v>
      </c>
      <c r="R1139" s="14" t="s">
        <v>18</v>
      </c>
      <c r="S1139" s="14" t="s">
        <v>143</v>
      </c>
    </row>
    <row r="1140" spans="1:19" hidden="1" x14ac:dyDescent="0.3">
      <c r="A1140" s="11">
        <v>44635.463877314818</v>
      </c>
      <c r="B1140" s="11"/>
      <c r="C1140" s="15">
        <v>44635</v>
      </c>
      <c r="D1140" s="16">
        <v>0.46387731481481481</v>
      </c>
      <c r="E1140" s="33" t="str">
        <f t="shared" si="20"/>
        <v>00:37</v>
      </c>
      <c r="F1140" s="12">
        <v>125.10000000000001</v>
      </c>
      <c r="G1140" s="12">
        <v>127.88000000000001</v>
      </c>
      <c r="H1140" s="12">
        <v>144.56</v>
      </c>
      <c r="I1140" s="12">
        <v>132.04999999999998</v>
      </c>
      <c r="J1140" s="12">
        <v>136.22</v>
      </c>
      <c r="K1140" s="12">
        <v>141</v>
      </c>
      <c r="L1140" s="12">
        <v>148.73000000000002</v>
      </c>
      <c r="M1140" s="12">
        <v>137</v>
      </c>
      <c r="N1140" s="13">
        <v>136.5675</v>
      </c>
      <c r="O1140" s="17" t="s">
        <v>137</v>
      </c>
      <c r="P1140" s="14" t="s">
        <v>12</v>
      </c>
      <c r="Q1140" s="14" t="s">
        <v>15</v>
      </c>
      <c r="R1140" s="14" t="s">
        <v>18</v>
      </c>
      <c r="S1140" s="14" t="s">
        <v>143</v>
      </c>
    </row>
    <row r="1141" spans="1:19" hidden="1" x14ac:dyDescent="0.3">
      <c r="A1141" s="11">
        <v>44635.464571759258</v>
      </c>
      <c r="B1141" s="11"/>
      <c r="C1141" s="15">
        <v>44635</v>
      </c>
      <c r="D1141" s="16">
        <v>0.46457175925925925</v>
      </c>
      <c r="E1141" s="33" t="str">
        <f t="shared" si="20"/>
        <v>00:38</v>
      </c>
      <c r="F1141" s="12">
        <v>127.35000000000001</v>
      </c>
      <c r="G1141" s="12">
        <v>130.18</v>
      </c>
      <c r="H1141" s="12">
        <v>147.16</v>
      </c>
      <c r="I1141" s="12">
        <v>134.42499999999998</v>
      </c>
      <c r="J1141" s="12">
        <v>138.66999999999999</v>
      </c>
      <c r="K1141" s="12">
        <v>155</v>
      </c>
      <c r="L1141" s="12">
        <v>151.405</v>
      </c>
      <c r="M1141" s="12">
        <v>128</v>
      </c>
      <c r="N1141" s="13">
        <v>139.02375000000001</v>
      </c>
      <c r="O1141" s="17" t="s">
        <v>137</v>
      </c>
      <c r="P1141" s="14" t="s">
        <v>12</v>
      </c>
      <c r="Q1141" s="14" t="s">
        <v>15</v>
      </c>
      <c r="R1141" s="14" t="s">
        <v>18</v>
      </c>
      <c r="S1141" s="14" t="s">
        <v>143</v>
      </c>
    </row>
    <row r="1142" spans="1:19" hidden="1" x14ac:dyDescent="0.3">
      <c r="A1142" s="11">
        <v>44635.465266203704</v>
      </c>
      <c r="B1142" s="11"/>
      <c r="C1142" s="15">
        <v>44635</v>
      </c>
      <c r="D1142" s="16">
        <v>0.4652662037037037</v>
      </c>
      <c r="E1142" s="33" t="str">
        <f t="shared" si="20"/>
        <v>00:39</v>
      </c>
      <c r="F1142" s="12">
        <v>123.75</v>
      </c>
      <c r="G1142" s="12">
        <v>126.5</v>
      </c>
      <c r="H1142" s="12">
        <v>143</v>
      </c>
      <c r="I1142" s="12">
        <v>130.625</v>
      </c>
      <c r="J1142" s="12">
        <v>134.75</v>
      </c>
      <c r="K1142" s="12">
        <v>151</v>
      </c>
      <c r="L1142" s="12">
        <v>147.125</v>
      </c>
      <c r="M1142" s="12">
        <v>124</v>
      </c>
      <c r="N1142" s="13">
        <v>135.09375</v>
      </c>
      <c r="O1142" s="17" t="s">
        <v>137</v>
      </c>
      <c r="P1142" s="14" t="s">
        <v>12</v>
      </c>
      <c r="Q1142" s="14" t="s">
        <v>15</v>
      </c>
      <c r="R1142" s="14" t="s">
        <v>18</v>
      </c>
      <c r="S1142" s="14" t="s">
        <v>143</v>
      </c>
    </row>
    <row r="1143" spans="1:19" hidden="1" x14ac:dyDescent="0.3">
      <c r="A1143" s="11">
        <v>44635.465960648151</v>
      </c>
      <c r="B1143" s="11"/>
      <c r="C1143" s="15">
        <v>44635</v>
      </c>
      <c r="D1143" s="16">
        <v>0.46596064814814814</v>
      </c>
      <c r="E1143" s="33" t="str">
        <f t="shared" ref="E1143:E1206" si="21">TEXT(D1143-$D$1078,"hh:mm")</f>
        <v>00:40</v>
      </c>
      <c r="F1143" s="12">
        <v>112.05</v>
      </c>
      <c r="G1143" s="12">
        <v>114.54</v>
      </c>
      <c r="H1143" s="12">
        <v>129.48000000000002</v>
      </c>
      <c r="I1143" s="12">
        <v>118.27499999999999</v>
      </c>
      <c r="J1143" s="12">
        <v>122.00999999999999</v>
      </c>
      <c r="K1143" s="12">
        <v>137</v>
      </c>
      <c r="L1143" s="12">
        <v>133.215</v>
      </c>
      <c r="M1143" s="12">
        <v>112</v>
      </c>
      <c r="N1143" s="13">
        <v>122.32125000000001</v>
      </c>
      <c r="O1143" s="17" t="s">
        <v>137</v>
      </c>
      <c r="P1143" s="14" t="s">
        <v>12</v>
      </c>
      <c r="Q1143" s="14" t="s">
        <v>15</v>
      </c>
      <c r="R1143" s="14" t="s">
        <v>18</v>
      </c>
      <c r="S1143" s="14" t="s">
        <v>143</v>
      </c>
    </row>
    <row r="1144" spans="1:19" hidden="1" x14ac:dyDescent="0.3">
      <c r="A1144" s="11">
        <v>44635.46597222222</v>
      </c>
      <c r="B1144" s="11"/>
      <c r="C1144" s="15">
        <v>44635</v>
      </c>
      <c r="D1144" s="16">
        <v>0.46597222222222223</v>
      </c>
      <c r="E1144" s="33" t="str">
        <f t="shared" si="21"/>
        <v>00:40</v>
      </c>
      <c r="F1144" s="12">
        <v>90</v>
      </c>
      <c r="G1144" s="12">
        <v>80.960000000000008</v>
      </c>
      <c r="H1144" s="12">
        <v>91.52000000000001</v>
      </c>
      <c r="I1144" s="12">
        <v>83.6</v>
      </c>
      <c r="J1144" s="12">
        <v>86.24</v>
      </c>
      <c r="K1144" s="12">
        <v>80.08</v>
      </c>
      <c r="L1144" s="12">
        <v>86</v>
      </c>
      <c r="M1144" s="12">
        <v>85.36</v>
      </c>
      <c r="N1144" s="13">
        <v>85.470000000000013</v>
      </c>
      <c r="O1144" s="17" t="s">
        <v>137</v>
      </c>
      <c r="P1144" s="14" t="s">
        <v>12</v>
      </c>
      <c r="Q1144" s="14" t="s">
        <v>15</v>
      </c>
      <c r="R1144" s="14" t="s">
        <v>17</v>
      </c>
      <c r="S1144" s="14" t="s">
        <v>143</v>
      </c>
    </row>
    <row r="1145" spans="1:19" hidden="1" x14ac:dyDescent="0.3">
      <c r="A1145" s="11">
        <v>44635.466516203705</v>
      </c>
      <c r="B1145" s="11"/>
      <c r="C1145" s="15">
        <v>44635</v>
      </c>
      <c r="D1145" s="16">
        <v>0.46651620370370367</v>
      </c>
      <c r="E1145" s="33" t="str">
        <f t="shared" si="21"/>
        <v>00:40</v>
      </c>
      <c r="F1145" s="12">
        <v>73.8</v>
      </c>
      <c r="G1145" s="12">
        <v>75.44</v>
      </c>
      <c r="H1145" s="12">
        <v>85.28</v>
      </c>
      <c r="I1145" s="12">
        <v>77.899999999999991</v>
      </c>
      <c r="J1145" s="12">
        <v>80.36</v>
      </c>
      <c r="K1145" s="12">
        <v>74.62</v>
      </c>
      <c r="L1145" s="12">
        <v>82</v>
      </c>
      <c r="M1145" s="12">
        <v>79.539999999999992</v>
      </c>
      <c r="N1145" s="13">
        <v>78.617500000000007</v>
      </c>
      <c r="O1145" s="17" t="s">
        <v>137</v>
      </c>
      <c r="P1145" s="14" t="s">
        <v>12</v>
      </c>
      <c r="Q1145" s="14" t="s">
        <v>15</v>
      </c>
      <c r="R1145" s="14" t="s">
        <v>17</v>
      </c>
      <c r="S1145" s="14" t="s">
        <v>143</v>
      </c>
    </row>
    <row r="1146" spans="1:19" hidden="1" x14ac:dyDescent="0.3">
      <c r="A1146" s="11">
        <v>44635.46665509259</v>
      </c>
      <c r="B1146" s="11"/>
      <c r="C1146" s="15">
        <v>44635</v>
      </c>
      <c r="D1146" s="16">
        <v>0.46665509259259258</v>
      </c>
      <c r="E1146" s="33" t="str">
        <f t="shared" si="21"/>
        <v>00:41</v>
      </c>
      <c r="F1146" s="12">
        <v>112.5</v>
      </c>
      <c r="G1146" s="12">
        <v>115</v>
      </c>
      <c r="H1146" s="12">
        <v>130</v>
      </c>
      <c r="I1146" s="12">
        <v>118.75</v>
      </c>
      <c r="J1146" s="12">
        <v>122.5</v>
      </c>
      <c r="K1146" s="12">
        <v>139</v>
      </c>
      <c r="L1146" s="12">
        <v>133.75</v>
      </c>
      <c r="M1146" s="12">
        <v>111</v>
      </c>
      <c r="N1146" s="13">
        <v>122.8125</v>
      </c>
      <c r="O1146" s="17" t="s">
        <v>137</v>
      </c>
      <c r="P1146" s="14" t="s">
        <v>12</v>
      </c>
      <c r="Q1146" s="14" t="s">
        <v>15</v>
      </c>
      <c r="R1146" s="14" t="s">
        <v>18</v>
      </c>
      <c r="S1146" s="14" t="s">
        <v>143</v>
      </c>
    </row>
    <row r="1147" spans="1:19" hidden="1" x14ac:dyDescent="0.3">
      <c r="A1147" s="11">
        <v>44635.467349537037</v>
      </c>
      <c r="B1147" s="11"/>
      <c r="C1147" s="15">
        <v>44635</v>
      </c>
      <c r="D1147" s="16">
        <v>0.46734953703703702</v>
      </c>
      <c r="E1147" s="33" t="str">
        <f t="shared" si="21"/>
        <v>00:42</v>
      </c>
      <c r="F1147" s="12">
        <v>114.75</v>
      </c>
      <c r="G1147" s="12">
        <v>117.30000000000001</v>
      </c>
      <c r="H1147" s="12">
        <v>132.6</v>
      </c>
      <c r="I1147" s="12">
        <v>121.125</v>
      </c>
      <c r="J1147" s="12">
        <v>124.95</v>
      </c>
      <c r="K1147" s="12">
        <v>132</v>
      </c>
      <c r="L1147" s="12">
        <v>136.42500000000001</v>
      </c>
      <c r="M1147" s="12">
        <v>123</v>
      </c>
      <c r="N1147" s="13">
        <v>125.26875000000001</v>
      </c>
      <c r="O1147" s="17" t="s">
        <v>137</v>
      </c>
      <c r="P1147" s="14" t="s">
        <v>12</v>
      </c>
      <c r="Q1147" s="14" t="s">
        <v>15</v>
      </c>
      <c r="R1147" s="14" t="s">
        <v>18</v>
      </c>
      <c r="S1147" s="14" t="s">
        <v>143</v>
      </c>
    </row>
    <row r="1148" spans="1:19" hidden="1" x14ac:dyDescent="0.3">
      <c r="A1148" s="11">
        <v>44635.468043981484</v>
      </c>
      <c r="B1148" s="11"/>
      <c r="C1148" s="15">
        <v>44635</v>
      </c>
      <c r="D1148" s="16">
        <v>0.46804398148148146</v>
      </c>
      <c r="E1148" s="33" t="str">
        <f t="shared" si="21"/>
        <v>00:43</v>
      </c>
      <c r="F1148" s="12">
        <v>114.3</v>
      </c>
      <c r="G1148" s="12">
        <v>116.84</v>
      </c>
      <c r="H1148" s="12">
        <v>132.08000000000001</v>
      </c>
      <c r="I1148" s="12">
        <v>120.64999999999999</v>
      </c>
      <c r="J1148" s="12">
        <v>124.46</v>
      </c>
      <c r="K1148" s="12">
        <v>134</v>
      </c>
      <c r="L1148" s="12">
        <v>135.89000000000001</v>
      </c>
      <c r="M1148" s="12">
        <v>120</v>
      </c>
      <c r="N1148" s="13">
        <v>124.7775</v>
      </c>
      <c r="O1148" s="17" t="s">
        <v>137</v>
      </c>
      <c r="P1148" s="14" t="s">
        <v>12</v>
      </c>
      <c r="Q1148" s="14" t="s">
        <v>15</v>
      </c>
      <c r="R1148" s="14" t="s">
        <v>18</v>
      </c>
      <c r="S1148" s="14" t="s">
        <v>143</v>
      </c>
    </row>
    <row r="1149" spans="1:19" hidden="1" x14ac:dyDescent="0.3">
      <c r="A1149" s="11">
        <v>44635.468738425923</v>
      </c>
      <c r="B1149" s="11"/>
      <c r="C1149" s="15">
        <v>44635</v>
      </c>
      <c r="D1149" s="16">
        <v>0.46873842592592596</v>
      </c>
      <c r="E1149" s="33" t="str">
        <f t="shared" si="21"/>
        <v>00:44</v>
      </c>
      <c r="F1149" s="12">
        <v>111.15</v>
      </c>
      <c r="G1149" s="12">
        <v>113.62</v>
      </c>
      <c r="H1149" s="12">
        <v>128.44</v>
      </c>
      <c r="I1149" s="12">
        <v>117.32499999999999</v>
      </c>
      <c r="J1149" s="12">
        <v>121.03</v>
      </c>
      <c r="K1149" s="12">
        <v>130</v>
      </c>
      <c r="L1149" s="12">
        <v>132.14500000000001</v>
      </c>
      <c r="M1149" s="12">
        <v>117</v>
      </c>
      <c r="N1149" s="13">
        <v>121.33875</v>
      </c>
      <c r="O1149" s="17" t="s">
        <v>137</v>
      </c>
      <c r="P1149" s="14" t="s">
        <v>12</v>
      </c>
      <c r="Q1149" s="14" t="s">
        <v>15</v>
      </c>
      <c r="R1149" s="14" t="s">
        <v>18</v>
      </c>
      <c r="S1149" s="14" t="s">
        <v>143</v>
      </c>
    </row>
    <row r="1150" spans="1:19" hidden="1" x14ac:dyDescent="0.3">
      <c r="A1150" s="11">
        <v>44635.46943287037</v>
      </c>
      <c r="B1150" s="11"/>
      <c r="C1150" s="15">
        <v>44635</v>
      </c>
      <c r="D1150" s="16">
        <v>0.46943287037037035</v>
      </c>
      <c r="E1150" s="33" t="str">
        <f t="shared" si="21"/>
        <v>00:45</v>
      </c>
      <c r="F1150" s="12">
        <v>131.4</v>
      </c>
      <c r="G1150" s="12">
        <v>134.32</v>
      </c>
      <c r="H1150" s="12">
        <v>151.84</v>
      </c>
      <c r="I1150" s="12">
        <v>138.69999999999999</v>
      </c>
      <c r="J1150" s="12">
        <v>143.07999999999998</v>
      </c>
      <c r="K1150" s="12">
        <v>146</v>
      </c>
      <c r="L1150" s="12">
        <v>156.22</v>
      </c>
      <c r="M1150" s="12">
        <v>141.62</v>
      </c>
      <c r="N1150" s="13">
        <v>142.89749999999998</v>
      </c>
      <c r="O1150" s="17" t="s">
        <v>137</v>
      </c>
      <c r="P1150" s="14" t="s">
        <v>12</v>
      </c>
      <c r="Q1150" s="14" t="s">
        <v>15</v>
      </c>
      <c r="R1150" s="14" t="s">
        <v>18</v>
      </c>
      <c r="S1150" s="14" t="s">
        <v>143</v>
      </c>
    </row>
    <row r="1151" spans="1:19" hidden="1" x14ac:dyDescent="0.3">
      <c r="A1151" s="11">
        <v>44635.469444444447</v>
      </c>
      <c r="B1151" s="11"/>
      <c r="C1151" s="15">
        <v>44635</v>
      </c>
      <c r="D1151" s="16">
        <v>0.4694444444444445</v>
      </c>
      <c r="E1151" s="33" t="str">
        <f t="shared" si="21"/>
        <v>00:45</v>
      </c>
      <c r="F1151" s="12">
        <v>127</v>
      </c>
      <c r="G1151" s="12">
        <v>115</v>
      </c>
      <c r="H1151" s="12">
        <v>130</v>
      </c>
      <c r="I1151" s="12">
        <v>118.75</v>
      </c>
      <c r="J1151" s="12">
        <v>122.5</v>
      </c>
      <c r="K1151" s="12">
        <v>113.75</v>
      </c>
      <c r="L1151" s="12">
        <v>123</v>
      </c>
      <c r="M1151" s="12">
        <v>121.25</v>
      </c>
      <c r="N1151" s="13">
        <v>121.40625</v>
      </c>
      <c r="O1151" s="17" t="s">
        <v>137</v>
      </c>
      <c r="P1151" s="14" t="s">
        <v>12</v>
      </c>
      <c r="Q1151" s="14" t="s">
        <v>15</v>
      </c>
      <c r="R1151" s="14" t="s">
        <v>18</v>
      </c>
      <c r="S1151" s="14" t="s">
        <v>143</v>
      </c>
    </row>
    <row r="1152" spans="1:19" hidden="1" x14ac:dyDescent="0.3">
      <c r="A1152" s="11">
        <v>44635.470127314817</v>
      </c>
      <c r="B1152" s="11"/>
      <c r="C1152" s="15">
        <v>44635</v>
      </c>
      <c r="D1152" s="16">
        <v>0.47012731481481485</v>
      </c>
      <c r="E1152" s="33" t="str">
        <f t="shared" si="21"/>
        <v>00:46</v>
      </c>
      <c r="F1152" s="12">
        <v>118.8</v>
      </c>
      <c r="G1152" s="12">
        <v>121.44000000000001</v>
      </c>
      <c r="H1152" s="12">
        <v>137.28</v>
      </c>
      <c r="I1152" s="12">
        <v>125.39999999999999</v>
      </c>
      <c r="J1152" s="12">
        <v>129.35999999999999</v>
      </c>
      <c r="K1152" s="12">
        <v>143</v>
      </c>
      <c r="L1152" s="12">
        <v>141.24</v>
      </c>
      <c r="M1152" s="12">
        <v>121</v>
      </c>
      <c r="N1152" s="13">
        <v>129.69</v>
      </c>
      <c r="O1152" s="17" t="s">
        <v>137</v>
      </c>
      <c r="P1152" s="14" t="s">
        <v>12</v>
      </c>
      <c r="Q1152" s="14" t="s">
        <v>15</v>
      </c>
      <c r="R1152" s="14" t="s">
        <v>18</v>
      </c>
      <c r="S1152" s="14" t="s">
        <v>143</v>
      </c>
    </row>
    <row r="1153" spans="1:19" hidden="1" x14ac:dyDescent="0.3">
      <c r="A1153" s="11">
        <v>44635.470821759256</v>
      </c>
      <c r="B1153" s="11"/>
      <c r="C1153" s="15">
        <v>44635</v>
      </c>
      <c r="D1153" s="16">
        <v>0.47082175925925923</v>
      </c>
      <c r="E1153" s="33" t="str">
        <f t="shared" si="21"/>
        <v>00:47</v>
      </c>
      <c r="F1153" s="12">
        <v>109.8</v>
      </c>
      <c r="G1153" s="12">
        <v>112.24000000000001</v>
      </c>
      <c r="H1153" s="12">
        <v>126.88000000000001</v>
      </c>
      <c r="I1153" s="12">
        <v>115.89999999999999</v>
      </c>
      <c r="J1153" s="12">
        <v>119.56</v>
      </c>
      <c r="K1153" s="12">
        <v>130</v>
      </c>
      <c r="L1153" s="12">
        <v>130.54000000000002</v>
      </c>
      <c r="M1153" s="12">
        <v>114</v>
      </c>
      <c r="N1153" s="13">
        <v>119.86500000000001</v>
      </c>
      <c r="O1153" s="17" t="s">
        <v>137</v>
      </c>
      <c r="P1153" s="14" t="s">
        <v>12</v>
      </c>
      <c r="Q1153" s="14" t="s">
        <v>15</v>
      </c>
      <c r="R1153" s="14" t="s">
        <v>17</v>
      </c>
      <c r="S1153" s="14" t="s">
        <v>143</v>
      </c>
    </row>
    <row r="1154" spans="1:19" hidden="1" x14ac:dyDescent="0.3">
      <c r="A1154" s="11">
        <v>44635.470833333333</v>
      </c>
      <c r="B1154" s="11"/>
      <c r="C1154" s="15">
        <v>44635</v>
      </c>
      <c r="D1154" s="16">
        <v>0.47083333333333338</v>
      </c>
      <c r="E1154" s="33" t="str">
        <f t="shared" si="21"/>
        <v>00:47</v>
      </c>
      <c r="F1154" s="12">
        <v>118.8</v>
      </c>
      <c r="G1154" s="12">
        <v>121.44000000000001</v>
      </c>
      <c r="H1154" s="12">
        <v>137.28</v>
      </c>
      <c r="I1154" s="12">
        <v>125.39999999999999</v>
      </c>
      <c r="J1154" s="12">
        <v>129.35999999999999</v>
      </c>
      <c r="K1154" s="12">
        <v>132</v>
      </c>
      <c r="L1154" s="12">
        <v>141.24</v>
      </c>
      <c r="M1154" s="12">
        <v>128.04</v>
      </c>
      <c r="N1154" s="13">
        <v>129.19499999999999</v>
      </c>
      <c r="O1154" s="17" t="s">
        <v>137</v>
      </c>
      <c r="P1154" s="14" t="s">
        <v>12</v>
      </c>
      <c r="Q1154" s="14" t="s">
        <v>15</v>
      </c>
      <c r="R1154" s="14" t="s">
        <v>18</v>
      </c>
      <c r="S1154" s="14" t="s">
        <v>143</v>
      </c>
    </row>
    <row r="1155" spans="1:19" hidden="1" x14ac:dyDescent="0.3">
      <c r="A1155" s="11">
        <v>44635.471226851849</v>
      </c>
      <c r="B1155" s="11"/>
      <c r="C1155" s="15">
        <v>44635</v>
      </c>
      <c r="D1155" s="16">
        <v>0.47122685185185187</v>
      </c>
      <c r="E1155" s="33" t="str">
        <f t="shared" si="21"/>
        <v>00:47</v>
      </c>
      <c r="F1155" s="12">
        <v>87.3</v>
      </c>
      <c r="G1155" s="12">
        <v>89.240000000000009</v>
      </c>
      <c r="H1155" s="12">
        <v>100.88000000000001</v>
      </c>
      <c r="I1155" s="12">
        <v>92.149999999999991</v>
      </c>
      <c r="J1155" s="12">
        <v>95.06</v>
      </c>
      <c r="K1155" s="12">
        <v>88.27</v>
      </c>
      <c r="L1155" s="12">
        <v>103.79</v>
      </c>
      <c r="M1155" s="12">
        <v>97</v>
      </c>
      <c r="N1155" s="13">
        <v>94.211249999999993</v>
      </c>
      <c r="O1155" s="17" t="s">
        <v>137</v>
      </c>
      <c r="P1155" s="14" t="s">
        <v>12</v>
      </c>
      <c r="Q1155" s="14" t="s">
        <v>15</v>
      </c>
      <c r="R1155" s="14" t="s">
        <v>17</v>
      </c>
      <c r="S1155" s="14" t="s">
        <v>143</v>
      </c>
    </row>
    <row r="1156" spans="1:19" hidden="1" x14ac:dyDescent="0.3">
      <c r="A1156" s="11">
        <v>44635.471516203703</v>
      </c>
      <c r="B1156" s="11"/>
      <c r="C1156" s="15">
        <v>44635</v>
      </c>
      <c r="D1156" s="16">
        <v>0.47151620370370373</v>
      </c>
      <c r="E1156" s="33" t="str">
        <f t="shared" si="21"/>
        <v>00:48</v>
      </c>
      <c r="F1156" s="12">
        <v>101.7</v>
      </c>
      <c r="G1156" s="12">
        <v>103.96000000000001</v>
      </c>
      <c r="H1156" s="12">
        <v>117.52000000000001</v>
      </c>
      <c r="I1156" s="12">
        <v>107.35</v>
      </c>
      <c r="J1156" s="12">
        <v>110.74</v>
      </c>
      <c r="K1156" s="12">
        <v>128</v>
      </c>
      <c r="L1156" s="12">
        <v>120.91000000000001</v>
      </c>
      <c r="M1156" s="12">
        <v>98</v>
      </c>
      <c r="N1156" s="13">
        <v>111.02250000000001</v>
      </c>
      <c r="O1156" s="17" t="s">
        <v>137</v>
      </c>
      <c r="P1156" s="14" t="s">
        <v>12</v>
      </c>
      <c r="Q1156" s="14" t="s">
        <v>15</v>
      </c>
      <c r="R1156" s="14" t="s">
        <v>17</v>
      </c>
      <c r="S1156" s="14" t="s">
        <v>143</v>
      </c>
    </row>
    <row r="1157" spans="1:19" hidden="1" x14ac:dyDescent="0.3">
      <c r="A1157" s="11">
        <v>44635.472210648149</v>
      </c>
      <c r="B1157" s="11"/>
      <c r="C1157" s="15">
        <v>44635</v>
      </c>
      <c r="D1157" s="16">
        <v>0.47221064814814812</v>
      </c>
      <c r="E1157" s="33" t="str">
        <f t="shared" si="21"/>
        <v>00:49</v>
      </c>
      <c r="F1157" s="12">
        <v>102.15</v>
      </c>
      <c r="G1157" s="12">
        <v>104.42</v>
      </c>
      <c r="H1157" s="12">
        <v>118.04</v>
      </c>
      <c r="I1157" s="12">
        <v>107.82499999999999</v>
      </c>
      <c r="J1157" s="12">
        <v>111.23</v>
      </c>
      <c r="K1157" s="12">
        <v>128</v>
      </c>
      <c r="L1157" s="12">
        <v>121.44500000000001</v>
      </c>
      <c r="M1157" s="12">
        <v>99</v>
      </c>
      <c r="N1157" s="13">
        <v>111.51375</v>
      </c>
      <c r="O1157" s="17" t="s">
        <v>137</v>
      </c>
      <c r="P1157" s="14" t="s">
        <v>12</v>
      </c>
      <c r="Q1157" s="14" t="s">
        <v>15</v>
      </c>
      <c r="R1157" s="14" t="s">
        <v>17</v>
      </c>
      <c r="S1157" s="14" t="s">
        <v>143</v>
      </c>
    </row>
    <row r="1158" spans="1:19" hidden="1" x14ac:dyDescent="0.3">
      <c r="A1158" s="11">
        <v>44635.472534722219</v>
      </c>
      <c r="B1158" s="11"/>
      <c r="C1158" s="15">
        <v>44635</v>
      </c>
      <c r="D1158" s="16">
        <v>0.4725347222222222</v>
      </c>
      <c r="E1158" s="33" t="str">
        <f t="shared" si="21"/>
        <v>00:49</v>
      </c>
      <c r="F1158" s="12">
        <v>77.400000000000006</v>
      </c>
      <c r="G1158" s="12">
        <v>79.12</v>
      </c>
      <c r="H1158" s="12">
        <v>89.44</v>
      </c>
      <c r="I1158" s="12">
        <v>81.7</v>
      </c>
      <c r="J1158" s="12">
        <v>84.28</v>
      </c>
      <c r="K1158" s="12">
        <v>78.260000000000005</v>
      </c>
      <c r="L1158" s="12">
        <v>86</v>
      </c>
      <c r="M1158" s="12">
        <v>83.42</v>
      </c>
      <c r="N1158" s="13">
        <v>82.452500000000001</v>
      </c>
      <c r="O1158" s="17" t="s">
        <v>137</v>
      </c>
      <c r="P1158" s="14" t="s">
        <v>12</v>
      </c>
      <c r="Q1158" s="14" t="s">
        <v>15</v>
      </c>
      <c r="R1158" s="14" t="s">
        <v>17</v>
      </c>
      <c r="S1158" s="14" t="s">
        <v>143</v>
      </c>
    </row>
    <row r="1159" spans="1:19" hidden="1" x14ac:dyDescent="0.3">
      <c r="A1159" s="11">
        <v>44635.472905092596</v>
      </c>
      <c r="B1159" s="11"/>
      <c r="C1159" s="15">
        <v>44635</v>
      </c>
      <c r="D1159" s="16">
        <v>0.47290509259259261</v>
      </c>
      <c r="E1159" s="33" t="str">
        <f t="shared" si="21"/>
        <v>00:50</v>
      </c>
      <c r="F1159" s="12">
        <v>105.3</v>
      </c>
      <c r="G1159" s="12">
        <v>107.64</v>
      </c>
      <c r="H1159" s="12">
        <v>121.68</v>
      </c>
      <c r="I1159" s="12">
        <v>111.14999999999999</v>
      </c>
      <c r="J1159" s="12">
        <v>114.66</v>
      </c>
      <c r="K1159" s="12">
        <v>129</v>
      </c>
      <c r="L1159" s="12">
        <v>125.19000000000001</v>
      </c>
      <c r="M1159" s="12">
        <v>105</v>
      </c>
      <c r="N1159" s="13">
        <v>114.9525</v>
      </c>
      <c r="O1159" s="17" t="s">
        <v>137</v>
      </c>
      <c r="P1159" s="14" t="s">
        <v>12</v>
      </c>
      <c r="Q1159" s="14" t="s">
        <v>15</v>
      </c>
      <c r="R1159" s="14" t="s">
        <v>17</v>
      </c>
      <c r="S1159" s="14" t="s">
        <v>143</v>
      </c>
    </row>
    <row r="1160" spans="1:19" hidden="1" x14ac:dyDescent="0.3">
      <c r="A1160" s="11">
        <v>44635.472916666666</v>
      </c>
      <c r="B1160" s="11"/>
      <c r="C1160" s="15">
        <v>44635</v>
      </c>
      <c r="D1160" s="16">
        <v>0.47291666666666665</v>
      </c>
      <c r="E1160" s="33" t="str">
        <f t="shared" si="21"/>
        <v>00:50</v>
      </c>
      <c r="F1160" s="12">
        <v>92</v>
      </c>
      <c r="G1160" s="12">
        <v>109.94</v>
      </c>
      <c r="H1160" s="12">
        <v>124.28</v>
      </c>
      <c r="I1160" s="12">
        <v>113.52499999999999</v>
      </c>
      <c r="J1160" s="12">
        <v>117.11</v>
      </c>
      <c r="K1160" s="12">
        <v>108.745</v>
      </c>
      <c r="L1160" s="12">
        <v>147</v>
      </c>
      <c r="M1160" s="12">
        <v>115.91499999999999</v>
      </c>
      <c r="N1160" s="13">
        <v>116.064375</v>
      </c>
      <c r="O1160" s="17" t="s">
        <v>137</v>
      </c>
      <c r="P1160" s="14" t="s">
        <v>12</v>
      </c>
      <c r="Q1160" s="14" t="s">
        <v>15</v>
      </c>
      <c r="R1160" s="14" t="s">
        <v>17</v>
      </c>
      <c r="S1160" s="14" t="s">
        <v>143</v>
      </c>
    </row>
    <row r="1161" spans="1:19" hidden="1" x14ac:dyDescent="0.3">
      <c r="A1161" s="11">
        <v>44635.473599537036</v>
      </c>
      <c r="B1161" s="11"/>
      <c r="C1161" s="15">
        <v>44635</v>
      </c>
      <c r="D1161" s="16">
        <v>0.473599537037037</v>
      </c>
      <c r="E1161" s="33" t="str">
        <f t="shared" si="21"/>
        <v>00:51</v>
      </c>
      <c r="F1161" s="12">
        <v>111.60000000000001</v>
      </c>
      <c r="G1161" s="12">
        <v>114.08</v>
      </c>
      <c r="H1161" s="12">
        <v>128.96</v>
      </c>
      <c r="I1161" s="12">
        <v>117.8</v>
      </c>
      <c r="J1161" s="12">
        <v>121.52</v>
      </c>
      <c r="K1161" s="12">
        <v>140</v>
      </c>
      <c r="L1161" s="12">
        <v>132.68</v>
      </c>
      <c r="M1161" s="12">
        <v>108</v>
      </c>
      <c r="N1161" s="13">
        <v>121.83000000000001</v>
      </c>
      <c r="O1161" s="17" t="s">
        <v>137</v>
      </c>
      <c r="P1161" s="14" t="s">
        <v>12</v>
      </c>
      <c r="Q1161" s="14" t="s">
        <v>15</v>
      </c>
      <c r="R1161" s="14" t="s">
        <v>18</v>
      </c>
      <c r="S1161" s="14" t="s">
        <v>143</v>
      </c>
    </row>
    <row r="1162" spans="1:19" hidden="1" x14ac:dyDescent="0.3">
      <c r="A1162" s="11">
        <v>44635.474293981482</v>
      </c>
      <c r="B1162" s="11"/>
      <c r="C1162" s="15">
        <v>44635</v>
      </c>
      <c r="D1162" s="16">
        <v>0.4742939814814815</v>
      </c>
      <c r="E1162" s="33" t="str">
        <f t="shared" si="21"/>
        <v>00:52</v>
      </c>
      <c r="F1162" s="12">
        <v>111.60000000000001</v>
      </c>
      <c r="G1162" s="12">
        <v>114.08</v>
      </c>
      <c r="H1162" s="12">
        <v>128.96</v>
      </c>
      <c r="I1162" s="12">
        <v>117.8</v>
      </c>
      <c r="J1162" s="12">
        <v>121.52</v>
      </c>
      <c r="K1162" s="12">
        <v>144</v>
      </c>
      <c r="L1162" s="12">
        <v>132.68</v>
      </c>
      <c r="M1162" s="12">
        <v>104</v>
      </c>
      <c r="N1162" s="13">
        <v>121.83000000000001</v>
      </c>
      <c r="O1162" s="17" t="s">
        <v>137</v>
      </c>
      <c r="P1162" s="14" t="s">
        <v>12</v>
      </c>
      <c r="Q1162" s="14" t="s">
        <v>15</v>
      </c>
      <c r="R1162" s="14" t="s">
        <v>18</v>
      </c>
      <c r="S1162" s="14" t="s">
        <v>143</v>
      </c>
    </row>
    <row r="1163" spans="1:19" hidden="1" x14ac:dyDescent="0.3">
      <c r="A1163" s="11">
        <v>44635.474687499998</v>
      </c>
      <c r="B1163" s="11"/>
      <c r="C1163" s="15">
        <v>44635</v>
      </c>
      <c r="D1163" s="16">
        <v>0.47468749999999998</v>
      </c>
      <c r="E1163" s="33" t="str">
        <f t="shared" si="21"/>
        <v>00:52</v>
      </c>
      <c r="F1163" s="12">
        <v>92.7</v>
      </c>
      <c r="G1163" s="12">
        <v>94.76</v>
      </c>
      <c r="H1163" s="12">
        <v>107.12</v>
      </c>
      <c r="I1163" s="12">
        <v>97.85</v>
      </c>
      <c r="J1163" s="12">
        <v>100.94</v>
      </c>
      <c r="K1163" s="12">
        <v>93.73</v>
      </c>
      <c r="L1163" s="12">
        <v>110.21000000000001</v>
      </c>
      <c r="M1163" s="12">
        <v>103</v>
      </c>
      <c r="N1163" s="13">
        <v>100.03875000000001</v>
      </c>
      <c r="O1163" s="17" t="s">
        <v>137</v>
      </c>
      <c r="P1163" s="14" t="s">
        <v>12</v>
      </c>
      <c r="Q1163" s="14" t="s">
        <v>15</v>
      </c>
      <c r="R1163" s="14" t="s">
        <v>17</v>
      </c>
      <c r="S1163" s="14" t="s">
        <v>143</v>
      </c>
    </row>
    <row r="1164" spans="1:19" hidden="1" x14ac:dyDescent="0.3">
      <c r="A1164" s="11">
        <v>44635.474988425929</v>
      </c>
      <c r="B1164" s="11"/>
      <c r="C1164" s="15">
        <v>44635</v>
      </c>
      <c r="D1164" s="16">
        <v>0.47498842592592588</v>
      </c>
      <c r="E1164" s="33" t="str">
        <f t="shared" si="21"/>
        <v>00:53</v>
      </c>
      <c r="F1164" s="12">
        <v>109.8</v>
      </c>
      <c r="G1164" s="12">
        <v>112.24000000000001</v>
      </c>
      <c r="H1164" s="12">
        <v>126.88000000000001</v>
      </c>
      <c r="I1164" s="12">
        <v>115.89999999999999</v>
      </c>
      <c r="J1164" s="12">
        <v>119.56</v>
      </c>
      <c r="K1164" s="12">
        <v>140</v>
      </c>
      <c r="L1164" s="12">
        <v>130.54000000000002</v>
      </c>
      <c r="M1164" s="12">
        <v>104</v>
      </c>
      <c r="N1164" s="13">
        <v>119.86500000000001</v>
      </c>
      <c r="O1164" s="17" t="s">
        <v>137</v>
      </c>
      <c r="P1164" s="14" t="s">
        <v>12</v>
      </c>
      <c r="Q1164" s="14" t="s">
        <v>15</v>
      </c>
      <c r="R1164" s="14" t="s">
        <v>17</v>
      </c>
      <c r="S1164" s="14" t="s">
        <v>143</v>
      </c>
    </row>
    <row r="1165" spans="1:19" hidden="1" x14ac:dyDescent="0.3">
      <c r="A1165" s="11">
        <v>44635.475254629629</v>
      </c>
      <c r="B1165" s="11"/>
      <c r="C1165" s="15">
        <v>44635</v>
      </c>
      <c r="D1165" s="16">
        <v>0.47525462962962961</v>
      </c>
      <c r="E1165" s="33" t="str">
        <f t="shared" si="21"/>
        <v>00:53</v>
      </c>
      <c r="F1165" s="12">
        <v>99</v>
      </c>
      <c r="G1165" s="12">
        <v>101.2</v>
      </c>
      <c r="H1165" s="12">
        <v>114.4</v>
      </c>
      <c r="I1165" s="12">
        <v>104.5</v>
      </c>
      <c r="J1165" s="12">
        <v>107.8</v>
      </c>
      <c r="K1165" s="12">
        <v>100.10000000000001</v>
      </c>
      <c r="L1165" s="12">
        <v>117.7</v>
      </c>
      <c r="M1165" s="12">
        <v>110</v>
      </c>
      <c r="N1165" s="13">
        <v>106.83750000000001</v>
      </c>
      <c r="O1165" s="17" t="s">
        <v>137</v>
      </c>
      <c r="P1165" s="14" t="s">
        <v>12</v>
      </c>
      <c r="Q1165" s="14" t="s">
        <v>15</v>
      </c>
      <c r="R1165" s="14" t="s">
        <v>17</v>
      </c>
      <c r="S1165" s="14" t="s">
        <v>143</v>
      </c>
    </row>
    <row r="1166" spans="1:19" hidden="1" x14ac:dyDescent="0.3">
      <c r="A1166" s="11">
        <v>44635.475578703707</v>
      </c>
      <c r="B1166" s="11"/>
      <c r="C1166" s="15">
        <v>44635</v>
      </c>
      <c r="D1166" s="16">
        <v>0.47557870370370375</v>
      </c>
      <c r="E1166" s="33" t="str">
        <f t="shared" si="21"/>
        <v>00:53</v>
      </c>
      <c r="F1166" s="12">
        <v>103.5</v>
      </c>
      <c r="G1166" s="12">
        <v>105.80000000000001</v>
      </c>
      <c r="H1166" s="12">
        <v>119.60000000000001</v>
      </c>
      <c r="I1166" s="12">
        <v>109.25</v>
      </c>
      <c r="J1166" s="12">
        <v>112.7</v>
      </c>
      <c r="K1166" s="12">
        <v>104.65</v>
      </c>
      <c r="L1166" s="12">
        <v>123.05000000000001</v>
      </c>
      <c r="M1166" s="12">
        <v>115</v>
      </c>
      <c r="N1166" s="13">
        <v>111.69374999999999</v>
      </c>
      <c r="O1166" s="17" t="s">
        <v>137</v>
      </c>
      <c r="P1166" s="14" t="s">
        <v>12</v>
      </c>
      <c r="Q1166" s="14" t="s">
        <v>15</v>
      </c>
      <c r="R1166" s="14" t="s">
        <v>17</v>
      </c>
      <c r="S1166" s="14" t="s">
        <v>143</v>
      </c>
    </row>
    <row r="1167" spans="1:19" hidden="1" x14ac:dyDescent="0.3">
      <c r="A1167" s="11">
        <v>44635.475682870368</v>
      </c>
      <c r="B1167" s="11"/>
      <c r="C1167" s="15">
        <v>44635</v>
      </c>
      <c r="D1167" s="16">
        <v>0.47568287037037038</v>
      </c>
      <c r="E1167" s="33" t="str">
        <f t="shared" si="21"/>
        <v>00:54</v>
      </c>
      <c r="F1167" s="12">
        <v>108.9</v>
      </c>
      <c r="G1167" s="12">
        <v>111.32000000000001</v>
      </c>
      <c r="H1167" s="12">
        <v>125.84</v>
      </c>
      <c r="I1167" s="12">
        <v>114.94999999999999</v>
      </c>
      <c r="J1167" s="12">
        <v>118.58</v>
      </c>
      <c r="K1167" s="12">
        <v>128</v>
      </c>
      <c r="L1167" s="12">
        <v>129.47</v>
      </c>
      <c r="M1167" s="12">
        <v>114</v>
      </c>
      <c r="N1167" s="13">
        <v>118.88250000000001</v>
      </c>
      <c r="O1167" s="17" t="s">
        <v>137</v>
      </c>
      <c r="P1167" s="14" t="s">
        <v>12</v>
      </c>
      <c r="Q1167" s="14" t="s">
        <v>15</v>
      </c>
      <c r="R1167" s="14" t="s">
        <v>17</v>
      </c>
      <c r="S1167" s="14" t="s">
        <v>143</v>
      </c>
    </row>
    <row r="1168" spans="1:19" hidden="1" x14ac:dyDescent="0.3">
      <c r="A1168" s="11">
        <v>44635.476377314815</v>
      </c>
      <c r="B1168" s="11"/>
      <c r="C1168" s="15">
        <v>44635</v>
      </c>
      <c r="D1168" s="16">
        <v>0.47637731481481477</v>
      </c>
      <c r="E1168" s="33" t="str">
        <f t="shared" si="21"/>
        <v>00:55</v>
      </c>
      <c r="F1168" s="12">
        <v>115.2</v>
      </c>
      <c r="G1168" s="12">
        <v>117.76</v>
      </c>
      <c r="H1168" s="12">
        <v>133.12</v>
      </c>
      <c r="I1168" s="12">
        <v>121.6</v>
      </c>
      <c r="J1168" s="12">
        <v>125.44</v>
      </c>
      <c r="K1168" s="12">
        <v>135</v>
      </c>
      <c r="L1168" s="12">
        <v>136.96</v>
      </c>
      <c r="M1168" s="12">
        <v>121</v>
      </c>
      <c r="N1168" s="13">
        <v>125.76000000000002</v>
      </c>
      <c r="O1168" s="17" t="s">
        <v>137</v>
      </c>
      <c r="P1168" s="14" t="s">
        <v>12</v>
      </c>
      <c r="Q1168" s="14" t="s">
        <v>15</v>
      </c>
      <c r="R1168" s="14" t="s">
        <v>18</v>
      </c>
      <c r="S1168" s="14" t="s">
        <v>143</v>
      </c>
    </row>
    <row r="1169" spans="1:19" hidden="1" x14ac:dyDescent="0.3">
      <c r="A1169" s="11">
        <v>44635.476388888892</v>
      </c>
      <c r="B1169" s="11"/>
      <c r="C1169" s="15">
        <v>44635</v>
      </c>
      <c r="D1169" s="16">
        <v>0.47638888888888892</v>
      </c>
      <c r="E1169" s="33" t="str">
        <f t="shared" si="21"/>
        <v>00:55</v>
      </c>
      <c r="F1169" s="12">
        <v>102</v>
      </c>
      <c r="G1169" s="12">
        <v>83.26</v>
      </c>
      <c r="H1169" s="12">
        <v>94.12</v>
      </c>
      <c r="I1169" s="12">
        <v>85.974999999999994</v>
      </c>
      <c r="J1169" s="12">
        <v>88.69</v>
      </c>
      <c r="K1169" s="12">
        <v>82.355000000000004</v>
      </c>
      <c r="L1169" s="12">
        <v>79</v>
      </c>
      <c r="M1169" s="12">
        <v>87.784999999999997</v>
      </c>
      <c r="N1169" s="13">
        <v>87.898124999999993</v>
      </c>
      <c r="O1169" s="17" t="s">
        <v>137</v>
      </c>
      <c r="P1169" s="14" t="s">
        <v>12</v>
      </c>
      <c r="Q1169" s="14" t="s">
        <v>15</v>
      </c>
      <c r="R1169" s="14" t="s">
        <v>17</v>
      </c>
      <c r="S1169" s="14" t="s">
        <v>143</v>
      </c>
    </row>
    <row r="1170" spans="1:19" hidden="1" x14ac:dyDescent="0.3">
      <c r="A1170" s="11">
        <v>44635.477071759262</v>
      </c>
      <c r="B1170" s="11"/>
      <c r="C1170" s="15">
        <v>44635</v>
      </c>
      <c r="D1170" s="16">
        <v>0.47707175925925926</v>
      </c>
      <c r="E1170" s="33" t="str">
        <f t="shared" si="21"/>
        <v>00:56</v>
      </c>
      <c r="F1170" s="12">
        <v>112.5</v>
      </c>
      <c r="G1170" s="12">
        <v>115</v>
      </c>
      <c r="H1170" s="12">
        <v>130</v>
      </c>
      <c r="I1170" s="12">
        <v>118.75</v>
      </c>
      <c r="J1170" s="12">
        <v>122.5</v>
      </c>
      <c r="K1170" s="12">
        <v>131</v>
      </c>
      <c r="L1170" s="12">
        <v>133.75</v>
      </c>
      <c r="M1170" s="12">
        <v>119</v>
      </c>
      <c r="N1170" s="13">
        <v>122.8125</v>
      </c>
      <c r="O1170" s="17" t="s">
        <v>137</v>
      </c>
      <c r="P1170" s="14" t="s">
        <v>12</v>
      </c>
      <c r="Q1170" s="14" t="s">
        <v>15</v>
      </c>
      <c r="R1170" s="14" t="s">
        <v>18</v>
      </c>
      <c r="S1170" s="14" t="s">
        <v>143</v>
      </c>
    </row>
    <row r="1171" spans="1:19" hidden="1" x14ac:dyDescent="0.3">
      <c r="A1171" s="11">
        <v>44635.477175925924</v>
      </c>
      <c r="B1171" s="11"/>
      <c r="C1171" s="15">
        <v>44635</v>
      </c>
      <c r="D1171" s="16">
        <v>0.47717592592592589</v>
      </c>
      <c r="E1171" s="33" t="str">
        <f t="shared" si="21"/>
        <v>00:56</v>
      </c>
      <c r="F1171" s="12">
        <v>112.5</v>
      </c>
      <c r="G1171" s="12">
        <v>115</v>
      </c>
      <c r="H1171" s="12">
        <v>130</v>
      </c>
      <c r="I1171" s="12">
        <v>118.75</v>
      </c>
      <c r="J1171" s="12">
        <v>122.5</v>
      </c>
      <c r="K1171" s="12">
        <v>125</v>
      </c>
      <c r="L1171" s="12">
        <v>133.75</v>
      </c>
      <c r="M1171" s="12">
        <v>121.25</v>
      </c>
      <c r="N1171" s="13">
        <v>122.34375</v>
      </c>
      <c r="O1171" s="17" t="s">
        <v>137</v>
      </c>
      <c r="P1171" s="14" t="s">
        <v>12</v>
      </c>
      <c r="Q1171" s="14" t="s">
        <v>15</v>
      </c>
      <c r="R1171" s="14" t="s">
        <v>18</v>
      </c>
      <c r="S1171" s="14" t="s">
        <v>143</v>
      </c>
    </row>
    <row r="1172" spans="1:19" hidden="1" x14ac:dyDescent="0.3">
      <c r="A1172" s="11">
        <v>44635.477766203701</v>
      </c>
      <c r="B1172" s="11"/>
      <c r="C1172" s="15">
        <v>44635</v>
      </c>
      <c r="D1172" s="16">
        <v>0.47776620370370365</v>
      </c>
      <c r="E1172" s="33" t="str">
        <f t="shared" si="21"/>
        <v>00:57</v>
      </c>
      <c r="F1172" s="12">
        <v>112.05</v>
      </c>
      <c r="G1172" s="12">
        <v>114.54</v>
      </c>
      <c r="H1172" s="12">
        <v>129.48000000000002</v>
      </c>
      <c r="I1172" s="12">
        <v>118.27499999999999</v>
      </c>
      <c r="J1172" s="12">
        <v>122.00999999999999</v>
      </c>
      <c r="K1172" s="12">
        <v>139</v>
      </c>
      <c r="L1172" s="12">
        <v>133.215</v>
      </c>
      <c r="M1172" s="12">
        <v>110</v>
      </c>
      <c r="N1172" s="13">
        <v>122.32125000000001</v>
      </c>
      <c r="O1172" s="17" t="s">
        <v>137</v>
      </c>
      <c r="P1172" s="14" t="s">
        <v>12</v>
      </c>
      <c r="Q1172" s="14" t="s">
        <v>15</v>
      </c>
      <c r="R1172" s="14" t="s">
        <v>18</v>
      </c>
      <c r="S1172" s="14" t="s">
        <v>143</v>
      </c>
    </row>
    <row r="1173" spans="1:19" hidden="1" x14ac:dyDescent="0.3">
      <c r="A1173" s="11">
        <v>44635.478078703702</v>
      </c>
      <c r="B1173" s="11"/>
      <c r="C1173" s="15">
        <v>44635</v>
      </c>
      <c r="D1173" s="16">
        <v>0.4780787037037037</v>
      </c>
      <c r="E1173" s="33" t="str">
        <f t="shared" si="21"/>
        <v>00:57</v>
      </c>
      <c r="F1173" s="12">
        <v>122.4</v>
      </c>
      <c r="G1173" s="12">
        <v>125.12</v>
      </c>
      <c r="H1173" s="12">
        <v>141.44</v>
      </c>
      <c r="I1173" s="12">
        <v>129.19999999999999</v>
      </c>
      <c r="J1173" s="12">
        <v>133.28</v>
      </c>
      <c r="K1173" s="12">
        <v>136</v>
      </c>
      <c r="L1173" s="12">
        <v>145.52000000000001</v>
      </c>
      <c r="M1173" s="12">
        <v>131.91999999999999</v>
      </c>
      <c r="N1173" s="13">
        <v>133.11000000000001</v>
      </c>
      <c r="O1173" s="17" t="s">
        <v>137</v>
      </c>
      <c r="P1173" s="14" t="s">
        <v>12</v>
      </c>
      <c r="Q1173" s="14" t="s">
        <v>15</v>
      </c>
      <c r="R1173" s="14" t="s">
        <v>18</v>
      </c>
      <c r="S1173" s="14" t="s">
        <v>143</v>
      </c>
    </row>
    <row r="1174" spans="1:19" hidden="1" x14ac:dyDescent="0.3">
      <c r="A1174" s="11">
        <v>44635.478460648148</v>
      </c>
      <c r="B1174" s="11"/>
      <c r="C1174" s="15">
        <v>44635</v>
      </c>
      <c r="D1174" s="16">
        <v>0.47846064814814815</v>
      </c>
      <c r="E1174" s="33" t="str">
        <f t="shared" si="21"/>
        <v>00:58</v>
      </c>
      <c r="F1174" s="12">
        <v>97.65</v>
      </c>
      <c r="G1174" s="12">
        <v>99.820000000000007</v>
      </c>
      <c r="H1174" s="12">
        <v>112.84</v>
      </c>
      <c r="I1174" s="12">
        <v>103.07499999999999</v>
      </c>
      <c r="J1174" s="12">
        <v>106.33</v>
      </c>
      <c r="K1174" s="12">
        <v>127</v>
      </c>
      <c r="L1174" s="12">
        <v>116.09500000000001</v>
      </c>
      <c r="M1174" s="12">
        <v>90</v>
      </c>
      <c r="N1174" s="13">
        <v>106.60125000000001</v>
      </c>
      <c r="O1174" s="17" t="s">
        <v>137</v>
      </c>
      <c r="P1174" s="14" t="s">
        <v>12</v>
      </c>
      <c r="Q1174" s="14" t="s">
        <v>15</v>
      </c>
      <c r="R1174" s="14" t="s">
        <v>17</v>
      </c>
      <c r="S1174" s="14" t="s">
        <v>143</v>
      </c>
    </row>
    <row r="1175" spans="1:19" hidden="1" x14ac:dyDescent="0.3">
      <c r="A1175" s="11">
        <v>44635.479155092595</v>
      </c>
      <c r="B1175" s="11"/>
      <c r="C1175" s="15">
        <v>44635</v>
      </c>
      <c r="D1175" s="16">
        <v>0.47915509259259265</v>
      </c>
      <c r="E1175" s="33" t="str">
        <f t="shared" si="21"/>
        <v>00:59</v>
      </c>
      <c r="F1175" s="12">
        <v>92.25</v>
      </c>
      <c r="G1175" s="12">
        <v>94.3</v>
      </c>
      <c r="H1175" s="12">
        <v>106.60000000000001</v>
      </c>
      <c r="I1175" s="12">
        <v>97.375</v>
      </c>
      <c r="J1175" s="12">
        <v>100.45</v>
      </c>
      <c r="K1175" s="12">
        <v>113</v>
      </c>
      <c r="L1175" s="12">
        <v>109.67500000000001</v>
      </c>
      <c r="M1175" s="12">
        <v>92</v>
      </c>
      <c r="N1175" s="13">
        <v>100.70625000000001</v>
      </c>
      <c r="O1175" s="17" t="s">
        <v>137</v>
      </c>
      <c r="P1175" s="14" t="s">
        <v>12</v>
      </c>
      <c r="Q1175" s="14" t="s">
        <v>15</v>
      </c>
      <c r="R1175" s="14" t="s">
        <v>17</v>
      </c>
      <c r="S1175" s="14" t="s">
        <v>143</v>
      </c>
    </row>
    <row r="1176" spans="1:19" hidden="1" x14ac:dyDescent="0.3">
      <c r="A1176" s="11">
        <v>44635.479849537034</v>
      </c>
      <c r="B1176" s="11"/>
      <c r="C1176" s="15">
        <v>44635</v>
      </c>
      <c r="D1176" s="16">
        <v>0.47984953703703703</v>
      </c>
      <c r="E1176" s="33" t="str">
        <f t="shared" si="21"/>
        <v>01:00</v>
      </c>
      <c r="F1176" s="12">
        <v>90.45</v>
      </c>
      <c r="G1176" s="12">
        <v>92.460000000000008</v>
      </c>
      <c r="H1176" s="12">
        <v>104.52000000000001</v>
      </c>
      <c r="I1176" s="12">
        <v>95.474999999999994</v>
      </c>
      <c r="J1176" s="12">
        <v>98.49</v>
      </c>
      <c r="K1176" s="12">
        <v>107</v>
      </c>
      <c r="L1176" s="12">
        <v>107.53500000000001</v>
      </c>
      <c r="M1176" s="12">
        <v>94</v>
      </c>
      <c r="N1176" s="13">
        <v>98.741250000000008</v>
      </c>
      <c r="O1176" s="17" t="s">
        <v>137</v>
      </c>
      <c r="P1176" s="14" t="s">
        <v>12</v>
      </c>
      <c r="Q1176" s="14" t="s">
        <v>15</v>
      </c>
      <c r="R1176" s="14" t="s">
        <v>17</v>
      </c>
      <c r="S1176" s="14" t="s">
        <v>143</v>
      </c>
    </row>
    <row r="1177" spans="1:19" hidden="1" x14ac:dyDescent="0.3">
      <c r="A1177" s="11">
        <v>44635.479861111111</v>
      </c>
      <c r="B1177" s="11"/>
      <c r="C1177" s="15">
        <v>44635</v>
      </c>
      <c r="D1177" s="16">
        <v>0.47986111111111113</v>
      </c>
      <c r="E1177" s="33" t="str">
        <f t="shared" si="21"/>
        <v>01:00</v>
      </c>
      <c r="F1177" s="12">
        <v>95</v>
      </c>
      <c r="G1177" s="12">
        <v>98.44</v>
      </c>
      <c r="H1177" s="12">
        <v>111.28</v>
      </c>
      <c r="I1177" s="12">
        <v>101.64999999999999</v>
      </c>
      <c r="J1177" s="12">
        <v>104.86</v>
      </c>
      <c r="K1177" s="12">
        <v>97.37</v>
      </c>
      <c r="L1177" s="12">
        <v>119</v>
      </c>
      <c r="M1177" s="12">
        <v>103.78999999999999</v>
      </c>
      <c r="N1177" s="13">
        <v>103.92375</v>
      </c>
      <c r="O1177" s="17" t="s">
        <v>137</v>
      </c>
      <c r="P1177" s="14" t="s">
        <v>12</v>
      </c>
      <c r="Q1177" s="14" t="s">
        <v>15</v>
      </c>
      <c r="R1177" s="14" t="s">
        <v>17</v>
      </c>
      <c r="S1177" s="14" t="s">
        <v>143</v>
      </c>
    </row>
    <row r="1178" spans="1:19" hidden="1" x14ac:dyDescent="0.3">
      <c r="A1178" s="11">
        <v>44635.48028935185</v>
      </c>
      <c r="B1178" s="11"/>
      <c r="C1178" s="15">
        <v>44635</v>
      </c>
      <c r="D1178" s="16">
        <v>0.48028935185185184</v>
      </c>
      <c r="E1178" s="33" t="str">
        <f t="shared" si="21"/>
        <v>01:00</v>
      </c>
      <c r="F1178" s="12">
        <v>93.600000000000009</v>
      </c>
      <c r="G1178" s="12">
        <v>95.68</v>
      </c>
      <c r="H1178" s="12">
        <v>108.16</v>
      </c>
      <c r="I1178" s="12">
        <v>98.8</v>
      </c>
      <c r="J1178" s="12">
        <v>101.92</v>
      </c>
      <c r="K1178" s="12">
        <v>104</v>
      </c>
      <c r="L1178" s="12">
        <v>111.28</v>
      </c>
      <c r="M1178" s="12">
        <v>100.88</v>
      </c>
      <c r="N1178" s="13">
        <v>101.79</v>
      </c>
      <c r="O1178" s="17" t="s">
        <v>137</v>
      </c>
      <c r="P1178" s="14" t="s">
        <v>12</v>
      </c>
      <c r="Q1178" s="14" t="s">
        <v>15</v>
      </c>
      <c r="R1178" s="14" t="s">
        <v>17</v>
      </c>
      <c r="S1178" s="14" t="s">
        <v>143</v>
      </c>
    </row>
    <row r="1179" spans="1:19" hidden="1" x14ac:dyDescent="0.3">
      <c r="A1179" s="11">
        <v>44635.480451388888</v>
      </c>
      <c r="B1179" s="11"/>
      <c r="C1179" s="15">
        <v>44635</v>
      </c>
      <c r="D1179" s="16">
        <v>0.48045138888888889</v>
      </c>
      <c r="E1179" s="33" t="str">
        <f t="shared" si="21"/>
        <v>01:00</v>
      </c>
      <c r="F1179" s="12">
        <v>93.600000000000009</v>
      </c>
      <c r="G1179" s="12">
        <v>95.68</v>
      </c>
      <c r="H1179" s="12">
        <v>108.16</v>
      </c>
      <c r="I1179" s="12">
        <v>98.8</v>
      </c>
      <c r="J1179" s="12">
        <v>101.92</v>
      </c>
      <c r="K1179" s="12">
        <v>104</v>
      </c>
      <c r="L1179" s="12">
        <v>111.28</v>
      </c>
      <c r="M1179" s="12">
        <v>100.88</v>
      </c>
      <c r="N1179" s="13">
        <v>101.79</v>
      </c>
      <c r="O1179" s="17" t="s">
        <v>137</v>
      </c>
      <c r="P1179" s="14" t="s">
        <v>12</v>
      </c>
      <c r="Q1179" s="14" t="s">
        <v>15</v>
      </c>
      <c r="R1179" s="14" t="s">
        <v>17</v>
      </c>
      <c r="S1179" s="14" t="s">
        <v>143</v>
      </c>
    </row>
    <row r="1180" spans="1:19" hidden="1" x14ac:dyDescent="0.3">
      <c r="A1180" s="11">
        <v>44635.480543981481</v>
      </c>
      <c r="B1180" s="11"/>
      <c r="C1180" s="15">
        <v>44635</v>
      </c>
      <c r="D1180" s="16">
        <v>0.48054398148148153</v>
      </c>
      <c r="E1180" s="33" t="str">
        <f t="shared" si="21"/>
        <v>01:01</v>
      </c>
      <c r="F1180" s="12">
        <v>90.9</v>
      </c>
      <c r="G1180" s="12">
        <v>92.92</v>
      </c>
      <c r="H1180" s="12">
        <v>105.04</v>
      </c>
      <c r="I1180" s="12">
        <v>95.949999999999989</v>
      </c>
      <c r="J1180" s="12">
        <v>98.98</v>
      </c>
      <c r="K1180" s="12">
        <v>104</v>
      </c>
      <c r="L1180" s="12">
        <v>108.07000000000001</v>
      </c>
      <c r="M1180" s="12">
        <v>98</v>
      </c>
      <c r="N1180" s="13">
        <v>99.232500000000002</v>
      </c>
      <c r="O1180" s="17" t="s">
        <v>137</v>
      </c>
      <c r="P1180" s="14" t="s">
        <v>12</v>
      </c>
      <c r="Q1180" s="14" t="s">
        <v>15</v>
      </c>
      <c r="R1180" s="14" t="s">
        <v>17</v>
      </c>
      <c r="S1180" s="14" t="s">
        <v>143</v>
      </c>
    </row>
    <row r="1181" spans="1:19" hidden="1" x14ac:dyDescent="0.3">
      <c r="A1181" s="11">
        <v>44635.480740740742</v>
      </c>
      <c r="B1181" s="11"/>
      <c r="C1181" s="15">
        <v>44635</v>
      </c>
      <c r="D1181" s="16">
        <v>0.48074074074074075</v>
      </c>
      <c r="E1181" s="33" t="str">
        <f t="shared" si="21"/>
        <v>01:01</v>
      </c>
      <c r="F1181" s="12">
        <v>94.5</v>
      </c>
      <c r="G1181" s="12">
        <v>96.600000000000009</v>
      </c>
      <c r="H1181" s="12">
        <v>109.2</v>
      </c>
      <c r="I1181" s="12">
        <v>99.75</v>
      </c>
      <c r="J1181" s="12">
        <v>102.89999999999999</v>
      </c>
      <c r="K1181" s="12">
        <v>95.55</v>
      </c>
      <c r="L1181" s="12">
        <v>112.35000000000001</v>
      </c>
      <c r="M1181" s="12">
        <v>105</v>
      </c>
      <c r="N1181" s="13">
        <v>101.98125</v>
      </c>
      <c r="O1181" s="17" t="s">
        <v>137</v>
      </c>
      <c r="P1181" s="14" t="s">
        <v>12</v>
      </c>
      <c r="Q1181" s="14" t="s">
        <v>15</v>
      </c>
      <c r="R1181" s="14" t="s">
        <v>17</v>
      </c>
      <c r="S1181" s="14" t="s">
        <v>143</v>
      </c>
    </row>
    <row r="1182" spans="1:19" hidden="1" x14ac:dyDescent="0.3">
      <c r="A1182" s="11">
        <v>44635.480752314812</v>
      </c>
      <c r="B1182" s="11"/>
      <c r="C1182" s="15">
        <v>44635</v>
      </c>
      <c r="D1182" s="16">
        <v>0.48075231481481479</v>
      </c>
      <c r="E1182" s="33" t="str">
        <f t="shared" si="21"/>
        <v>01:01</v>
      </c>
      <c r="F1182" s="12">
        <v>95.4</v>
      </c>
      <c r="G1182" s="12">
        <v>97.52000000000001</v>
      </c>
      <c r="H1182" s="12">
        <v>110.24000000000001</v>
      </c>
      <c r="I1182" s="12">
        <v>100.69999999999999</v>
      </c>
      <c r="J1182" s="12">
        <v>103.88</v>
      </c>
      <c r="K1182" s="12">
        <v>106</v>
      </c>
      <c r="L1182" s="12">
        <v>113.42</v>
      </c>
      <c r="M1182" s="12">
        <v>102.82</v>
      </c>
      <c r="N1182" s="13">
        <v>103.7475</v>
      </c>
      <c r="O1182" s="17" t="s">
        <v>137</v>
      </c>
      <c r="P1182" s="14" t="s">
        <v>12</v>
      </c>
      <c r="Q1182" s="14" t="s">
        <v>15</v>
      </c>
      <c r="R1182" s="14" t="s">
        <v>17</v>
      </c>
      <c r="S1182" s="14" t="s">
        <v>143</v>
      </c>
    </row>
    <row r="1183" spans="1:19" hidden="1" x14ac:dyDescent="0.3">
      <c r="A1183" s="11">
        <v>44635.481886574074</v>
      </c>
      <c r="B1183" s="11"/>
      <c r="C1183" s="15">
        <v>44635</v>
      </c>
      <c r="D1183" s="16">
        <v>0.48188657407407409</v>
      </c>
      <c r="E1183" s="33" t="str">
        <f t="shared" si="21"/>
        <v>01:02</v>
      </c>
      <c r="F1183" s="12">
        <v>84.600000000000009</v>
      </c>
      <c r="G1183" s="12">
        <v>86.48</v>
      </c>
      <c r="H1183" s="12">
        <v>97.76</v>
      </c>
      <c r="I1183" s="12">
        <v>89.3</v>
      </c>
      <c r="J1183" s="12">
        <v>92.12</v>
      </c>
      <c r="K1183" s="12">
        <v>85.54</v>
      </c>
      <c r="L1183" s="12">
        <v>100.58000000000001</v>
      </c>
      <c r="M1183" s="12">
        <v>94</v>
      </c>
      <c r="N1183" s="13">
        <v>91.297500000000014</v>
      </c>
      <c r="O1183" s="17" t="s">
        <v>137</v>
      </c>
      <c r="P1183" s="14" t="s">
        <v>12</v>
      </c>
      <c r="Q1183" s="14" t="s">
        <v>15</v>
      </c>
      <c r="R1183" s="14" t="s">
        <v>17</v>
      </c>
      <c r="S1183" s="14" t="s">
        <v>143</v>
      </c>
    </row>
    <row r="1184" spans="1:19" hidden="1" x14ac:dyDescent="0.3">
      <c r="A1184" s="11">
        <v>44635.481932870367</v>
      </c>
      <c r="B1184" s="11"/>
      <c r="C1184" s="15">
        <v>44635</v>
      </c>
      <c r="D1184" s="16">
        <v>0.48193287037037041</v>
      </c>
      <c r="E1184" s="33" t="str">
        <f t="shared" si="21"/>
        <v>01:03</v>
      </c>
      <c r="F1184" s="12">
        <v>86.850000000000009</v>
      </c>
      <c r="G1184" s="12">
        <v>88.78</v>
      </c>
      <c r="H1184" s="12">
        <v>100.36</v>
      </c>
      <c r="I1184" s="12">
        <v>91.674999999999997</v>
      </c>
      <c r="J1184" s="12">
        <v>94.57</v>
      </c>
      <c r="K1184" s="12">
        <v>98</v>
      </c>
      <c r="L1184" s="12">
        <v>103.25500000000001</v>
      </c>
      <c r="M1184" s="12">
        <v>95</v>
      </c>
      <c r="N1184" s="13">
        <v>94.811250000000001</v>
      </c>
      <c r="O1184" s="17" t="s">
        <v>137</v>
      </c>
      <c r="P1184" s="14" t="s">
        <v>12</v>
      </c>
      <c r="Q1184" s="14" t="s">
        <v>15</v>
      </c>
      <c r="R1184" s="14" t="s">
        <v>17</v>
      </c>
      <c r="S1184" s="14" t="s">
        <v>143</v>
      </c>
    </row>
    <row r="1185" spans="1:19" hidden="1" x14ac:dyDescent="0.3">
      <c r="A1185" s="11">
        <v>44635.481956018521</v>
      </c>
      <c r="B1185" s="11"/>
      <c r="C1185" s="15">
        <v>44635</v>
      </c>
      <c r="D1185" s="16">
        <v>0.48195601851851855</v>
      </c>
      <c r="E1185" s="33" t="str">
        <f t="shared" si="21"/>
        <v>01:03</v>
      </c>
      <c r="F1185" s="12">
        <v>90.9</v>
      </c>
      <c r="G1185" s="12">
        <v>92.92</v>
      </c>
      <c r="H1185" s="12">
        <v>105.04</v>
      </c>
      <c r="I1185" s="12">
        <v>95.949999999999989</v>
      </c>
      <c r="J1185" s="12">
        <v>98.98</v>
      </c>
      <c r="K1185" s="12">
        <v>101</v>
      </c>
      <c r="L1185" s="12">
        <v>108.07000000000001</v>
      </c>
      <c r="M1185" s="12">
        <v>97.97</v>
      </c>
      <c r="N1185" s="13">
        <v>98.853750000000005</v>
      </c>
      <c r="O1185" s="17" t="s">
        <v>137</v>
      </c>
      <c r="P1185" s="14" t="s">
        <v>12</v>
      </c>
      <c r="Q1185" s="14" t="s">
        <v>15</v>
      </c>
      <c r="R1185" s="14" t="s">
        <v>17</v>
      </c>
      <c r="S1185" s="14" t="s">
        <v>143</v>
      </c>
    </row>
    <row r="1186" spans="1:19" hidden="1" x14ac:dyDescent="0.3">
      <c r="A1186" s="11">
        <v>44635.482534722221</v>
      </c>
      <c r="B1186" s="11"/>
      <c r="C1186" s="15">
        <v>44635</v>
      </c>
      <c r="D1186" s="16">
        <v>0.48253472222222221</v>
      </c>
      <c r="E1186" s="33" t="str">
        <f t="shared" si="21"/>
        <v>01:03</v>
      </c>
      <c r="F1186" s="12">
        <v>90</v>
      </c>
      <c r="G1186" s="12">
        <v>92</v>
      </c>
      <c r="H1186" s="12">
        <v>104</v>
      </c>
      <c r="I1186" s="12">
        <v>95</v>
      </c>
      <c r="J1186" s="12">
        <v>98</v>
      </c>
      <c r="K1186" s="12">
        <v>100</v>
      </c>
      <c r="L1186" s="12">
        <v>107</v>
      </c>
      <c r="M1186" s="12">
        <v>97</v>
      </c>
      <c r="N1186" s="13">
        <v>97.875</v>
      </c>
      <c r="O1186" s="17" t="s">
        <v>137</v>
      </c>
      <c r="P1186" s="14" t="s">
        <v>12</v>
      </c>
      <c r="Q1186" s="14" t="s">
        <v>15</v>
      </c>
      <c r="R1186" s="14" t="s">
        <v>17</v>
      </c>
      <c r="S1186" s="14" t="s">
        <v>143</v>
      </c>
    </row>
    <row r="1187" spans="1:19" hidden="1" x14ac:dyDescent="0.3">
      <c r="A1187" s="11">
        <v>44635.482627314814</v>
      </c>
      <c r="B1187" s="11"/>
      <c r="C1187" s="15">
        <v>44635</v>
      </c>
      <c r="D1187" s="16">
        <v>0.4826273148148148</v>
      </c>
      <c r="E1187" s="33" t="str">
        <f t="shared" si="21"/>
        <v>01:04</v>
      </c>
      <c r="F1187" s="12">
        <v>88.65</v>
      </c>
      <c r="G1187" s="12">
        <v>90.62</v>
      </c>
      <c r="H1187" s="12">
        <v>102.44</v>
      </c>
      <c r="I1187" s="12">
        <v>93.574999999999989</v>
      </c>
      <c r="J1187" s="12">
        <v>96.53</v>
      </c>
      <c r="K1187" s="12">
        <v>99</v>
      </c>
      <c r="L1187" s="12">
        <v>105.39500000000001</v>
      </c>
      <c r="M1187" s="12">
        <v>98</v>
      </c>
      <c r="N1187" s="13">
        <v>96.776250000000005</v>
      </c>
      <c r="O1187" s="17" t="s">
        <v>137</v>
      </c>
      <c r="P1187" s="14" t="s">
        <v>12</v>
      </c>
      <c r="Q1187" s="14" t="s">
        <v>15</v>
      </c>
      <c r="R1187" s="14" t="s">
        <v>17</v>
      </c>
      <c r="S1187" s="14" t="s">
        <v>143</v>
      </c>
    </row>
    <row r="1188" spans="1:19" hidden="1" x14ac:dyDescent="0.3">
      <c r="A1188" s="11">
        <v>44635.48332175926</v>
      </c>
      <c r="B1188" s="11"/>
      <c r="C1188" s="15">
        <v>44635</v>
      </c>
      <c r="D1188" s="16">
        <v>0.4833217592592593</v>
      </c>
      <c r="E1188" s="33" t="str">
        <f t="shared" si="21"/>
        <v>01:05</v>
      </c>
      <c r="F1188" s="12">
        <v>94.95</v>
      </c>
      <c r="G1188" s="12">
        <v>97.06</v>
      </c>
      <c r="H1188" s="12">
        <v>109.72</v>
      </c>
      <c r="I1188" s="12">
        <v>100.22499999999999</v>
      </c>
      <c r="J1188" s="12">
        <v>103.39</v>
      </c>
      <c r="K1188" s="12">
        <v>108</v>
      </c>
      <c r="L1188" s="12">
        <v>112.88500000000001</v>
      </c>
      <c r="M1188" s="12">
        <v>103</v>
      </c>
      <c r="N1188" s="13">
        <v>103.65375</v>
      </c>
      <c r="O1188" s="17" t="s">
        <v>137</v>
      </c>
      <c r="P1188" s="14" t="s">
        <v>12</v>
      </c>
      <c r="Q1188" s="14" t="s">
        <v>15</v>
      </c>
      <c r="R1188" s="14" t="s">
        <v>17</v>
      </c>
      <c r="S1188" s="14" t="s">
        <v>143</v>
      </c>
    </row>
    <row r="1189" spans="1:19" hidden="1" x14ac:dyDescent="0.3">
      <c r="A1189" s="11">
        <v>44635.48333333333</v>
      </c>
      <c r="B1189" s="11"/>
      <c r="C1189" s="15">
        <v>44635</v>
      </c>
      <c r="D1189" s="16">
        <v>0.48333333333333334</v>
      </c>
      <c r="E1189" s="33" t="str">
        <f t="shared" si="21"/>
        <v>01:05</v>
      </c>
      <c r="F1189" s="12">
        <v>103</v>
      </c>
      <c r="G1189" s="12">
        <v>103.5</v>
      </c>
      <c r="H1189" s="12">
        <v>117</v>
      </c>
      <c r="I1189" s="12">
        <v>106.875</v>
      </c>
      <c r="J1189" s="12">
        <v>110.25</v>
      </c>
      <c r="K1189" s="12">
        <v>102.375</v>
      </c>
      <c r="L1189" s="12">
        <v>122</v>
      </c>
      <c r="M1189" s="12">
        <v>109.125</v>
      </c>
      <c r="N1189" s="13">
        <v>109.265625</v>
      </c>
      <c r="O1189" s="17" t="s">
        <v>137</v>
      </c>
      <c r="P1189" s="14" t="s">
        <v>12</v>
      </c>
      <c r="Q1189" s="14" t="s">
        <v>15</v>
      </c>
      <c r="R1189" s="14" t="s">
        <v>17</v>
      </c>
      <c r="S1189" s="14" t="s">
        <v>143</v>
      </c>
    </row>
    <row r="1190" spans="1:19" hidden="1" x14ac:dyDescent="0.3">
      <c r="A1190" s="11">
        <v>44635.483611111114</v>
      </c>
      <c r="B1190" s="11"/>
      <c r="C1190" s="15">
        <v>44635</v>
      </c>
      <c r="D1190" s="16">
        <v>0.48361111111111116</v>
      </c>
      <c r="E1190" s="33" t="str">
        <f t="shared" si="21"/>
        <v>01:05</v>
      </c>
      <c r="F1190" s="12">
        <v>95.4</v>
      </c>
      <c r="G1190" s="12">
        <v>97.52000000000001</v>
      </c>
      <c r="H1190" s="12">
        <v>110.24000000000001</v>
      </c>
      <c r="I1190" s="12">
        <v>100.69999999999999</v>
      </c>
      <c r="J1190" s="12">
        <v>103.88</v>
      </c>
      <c r="K1190" s="12">
        <v>106</v>
      </c>
      <c r="L1190" s="12">
        <v>113.42</v>
      </c>
      <c r="M1190" s="12">
        <v>102.82</v>
      </c>
      <c r="N1190" s="13">
        <v>103.7475</v>
      </c>
      <c r="O1190" s="17" t="s">
        <v>137</v>
      </c>
      <c r="P1190" s="14" t="s">
        <v>12</v>
      </c>
      <c r="Q1190" s="14" t="s">
        <v>15</v>
      </c>
      <c r="R1190" s="14" t="s">
        <v>17</v>
      </c>
      <c r="S1190" s="14" t="s">
        <v>143</v>
      </c>
    </row>
    <row r="1191" spans="1:19" hidden="1" x14ac:dyDescent="0.3">
      <c r="A1191" s="11">
        <v>44635.484016203707</v>
      </c>
      <c r="B1191" s="11"/>
      <c r="C1191" s="15">
        <v>44635</v>
      </c>
      <c r="D1191" s="16">
        <v>0.48401620370370368</v>
      </c>
      <c r="E1191" s="33" t="str">
        <f t="shared" si="21"/>
        <v>01:06</v>
      </c>
      <c r="F1191" s="12">
        <v>99.9</v>
      </c>
      <c r="G1191" s="12">
        <v>102.12</v>
      </c>
      <c r="H1191" s="12">
        <v>115.44</v>
      </c>
      <c r="I1191" s="12">
        <v>105.44999999999999</v>
      </c>
      <c r="J1191" s="12">
        <v>108.78</v>
      </c>
      <c r="K1191" s="12">
        <v>104</v>
      </c>
      <c r="L1191" s="12">
        <v>118.77000000000001</v>
      </c>
      <c r="M1191" s="12">
        <v>118</v>
      </c>
      <c r="N1191" s="13">
        <v>109.0575</v>
      </c>
      <c r="O1191" s="17" t="s">
        <v>137</v>
      </c>
      <c r="P1191" s="14" t="s">
        <v>12</v>
      </c>
      <c r="Q1191" s="14" t="s">
        <v>15</v>
      </c>
      <c r="R1191" s="14" t="s">
        <v>17</v>
      </c>
      <c r="S1191" s="14" t="s">
        <v>143</v>
      </c>
    </row>
    <row r="1192" spans="1:19" hidden="1" x14ac:dyDescent="0.3">
      <c r="A1192" s="11">
        <v>44635.4840625</v>
      </c>
      <c r="B1192" s="11"/>
      <c r="C1192" s="15">
        <v>44635</v>
      </c>
      <c r="D1192" s="16">
        <v>0.48406250000000001</v>
      </c>
      <c r="E1192" s="33" t="str">
        <f t="shared" si="21"/>
        <v>01:06</v>
      </c>
      <c r="F1192" s="12">
        <v>93.600000000000009</v>
      </c>
      <c r="G1192" s="12">
        <v>95.68</v>
      </c>
      <c r="H1192" s="12">
        <v>108.16</v>
      </c>
      <c r="I1192" s="12">
        <v>98.8</v>
      </c>
      <c r="J1192" s="12">
        <v>101.92</v>
      </c>
      <c r="K1192" s="12">
        <v>104</v>
      </c>
      <c r="L1192" s="12">
        <v>111.28</v>
      </c>
      <c r="M1192" s="12">
        <v>100.88</v>
      </c>
      <c r="N1192" s="13">
        <v>101.79</v>
      </c>
      <c r="O1192" s="17" t="s">
        <v>137</v>
      </c>
      <c r="P1192" s="14" t="s">
        <v>12</v>
      </c>
      <c r="Q1192" s="14" t="s">
        <v>15</v>
      </c>
      <c r="R1192" s="14" t="s">
        <v>17</v>
      </c>
      <c r="S1192" s="14" t="s">
        <v>143</v>
      </c>
    </row>
    <row r="1193" spans="1:19" hidden="1" x14ac:dyDescent="0.3">
      <c r="A1193" s="11">
        <v>44635.484270833331</v>
      </c>
      <c r="B1193" s="11"/>
      <c r="C1193" s="15">
        <v>44635</v>
      </c>
      <c r="D1193" s="16">
        <v>0.48427083333333337</v>
      </c>
      <c r="E1193" s="33" t="str">
        <f t="shared" si="21"/>
        <v>01:06</v>
      </c>
      <c r="F1193" s="12">
        <v>100.8</v>
      </c>
      <c r="G1193" s="12">
        <v>103.04</v>
      </c>
      <c r="H1193" s="12">
        <v>116.48</v>
      </c>
      <c r="I1193" s="12">
        <v>106.39999999999999</v>
      </c>
      <c r="J1193" s="12">
        <v>109.75999999999999</v>
      </c>
      <c r="K1193" s="12">
        <v>112</v>
      </c>
      <c r="L1193" s="12">
        <v>119.84</v>
      </c>
      <c r="M1193" s="12">
        <v>108.64</v>
      </c>
      <c r="N1193" s="13">
        <v>109.62</v>
      </c>
      <c r="O1193" s="17" t="s">
        <v>137</v>
      </c>
      <c r="P1193" s="14" t="s">
        <v>12</v>
      </c>
      <c r="Q1193" s="14" t="s">
        <v>15</v>
      </c>
      <c r="R1193" s="14" t="s">
        <v>17</v>
      </c>
      <c r="S1193" s="14" t="s">
        <v>143</v>
      </c>
    </row>
    <row r="1194" spans="1:19" hidden="1" x14ac:dyDescent="0.3">
      <c r="A1194" s="11">
        <v>44635.484710648147</v>
      </c>
      <c r="B1194" s="11"/>
      <c r="C1194" s="15">
        <v>44635</v>
      </c>
      <c r="D1194" s="16">
        <v>0.48471064814814818</v>
      </c>
      <c r="E1194" s="33" t="str">
        <f t="shared" si="21"/>
        <v>01:07</v>
      </c>
      <c r="F1194" s="12">
        <v>95.850000000000009</v>
      </c>
      <c r="G1194" s="12">
        <v>97.98</v>
      </c>
      <c r="H1194" s="12">
        <v>110.76</v>
      </c>
      <c r="I1194" s="12">
        <v>101.175</v>
      </c>
      <c r="J1194" s="12">
        <v>104.37</v>
      </c>
      <c r="K1194" s="12">
        <v>110</v>
      </c>
      <c r="L1194" s="12">
        <v>113.95500000000001</v>
      </c>
      <c r="M1194" s="12">
        <v>103</v>
      </c>
      <c r="N1194" s="13">
        <v>104.63625</v>
      </c>
      <c r="O1194" s="17" t="s">
        <v>137</v>
      </c>
      <c r="P1194" s="14" t="s">
        <v>12</v>
      </c>
      <c r="Q1194" s="14" t="s">
        <v>15</v>
      </c>
      <c r="R1194" s="14" t="s">
        <v>17</v>
      </c>
      <c r="S1194" s="14" t="s">
        <v>143</v>
      </c>
    </row>
    <row r="1195" spans="1:19" hidden="1" x14ac:dyDescent="0.3">
      <c r="A1195" s="11">
        <v>44635.485405092593</v>
      </c>
      <c r="B1195" s="11"/>
      <c r="C1195" s="15">
        <v>44635</v>
      </c>
      <c r="D1195" s="16">
        <v>0.48540509259259257</v>
      </c>
      <c r="E1195" s="33" t="str">
        <f t="shared" si="21"/>
        <v>01:08</v>
      </c>
      <c r="F1195" s="12">
        <v>95.4</v>
      </c>
      <c r="G1195" s="12">
        <v>97.52000000000001</v>
      </c>
      <c r="H1195" s="12">
        <v>110.24000000000001</v>
      </c>
      <c r="I1195" s="12">
        <v>100.69999999999999</v>
      </c>
      <c r="J1195" s="12">
        <v>103.88</v>
      </c>
      <c r="K1195" s="12">
        <v>102</v>
      </c>
      <c r="L1195" s="12">
        <v>113.42</v>
      </c>
      <c r="M1195" s="12">
        <v>110</v>
      </c>
      <c r="N1195" s="13">
        <v>104.145</v>
      </c>
      <c r="O1195" s="17" t="s">
        <v>137</v>
      </c>
      <c r="P1195" s="14" t="s">
        <v>12</v>
      </c>
      <c r="Q1195" s="14" t="s">
        <v>15</v>
      </c>
      <c r="R1195" s="14" t="s">
        <v>17</v>
      </c>
      <c r="S1195" s="14" t="s">
        <v>143</v>
      </c>
    </row>
    <row r="1196" spans="1:19" hidden="1" x14ac:dyDescent="0.3">
      <c r="A1196" s="11">
        <v>44635.485486111109</v>
      </c>
      <c r="B1196" s="11"/>
      <c r="C1196" s="15">
        <v>44635</v>
      </c>
      <c r="D1196" s="16">
        <v>0.48548611111111112</v>
      </c>
      <c r="E1196" s="33" t="str">
        <f t="shared" si="21"/>
        <v>01:08</v>
      </c>
      <c r="F1196" s="12">
        <v>87</v>
      </c>
      <c r="G1196" s="12">
        <v>80.040000000000006</v>
      </c>
      <c r="H1196" s="12">
        <v>90.48</v>
      </c>
      <c r="I1196" s="12">
        <v>82.649999999999991</v>
      </c>
      <c r="J1196" s="12">
        <v>85.26</v>
      </c>
      <c r="K1196" s="12">
        <v>79.17</v>
      </c>
      <c r="L1196" s="12">
        <v>93.09</v>
      </c>
      <c r="M1196" s="12">
        <v>84.39</v>
      </c>
      <c r="N1196" s="13">
        <v>85.26</v>
      </c>
      <c r="O1196" s="17" t="s">
        <v>137</v>
      </c>
      <c r="P1196" s="14" t="s">
        <v>12</v>
      </c>
      <c r="Q1196" s="14" t="s">
        <v>15</v>
      </c>
      <c r="R1196" s="14" t="s">
        <v>17</v>
      </c>
      <c r="S1196" s="14" t="s">
        <v>143</v>
      </c>
    </row>
    <row r="1197" spans="1:19" hidden="1" x14ac:dyDescent="0.3">
      <c r="A1197" s="11">
        <v>44635.48609953704</v>
      </c>
      <c r="B1197" s="11"/>
      <c r="C1197" s="15">
        <v>44635</v>
      </c>
      <c r="D1197" s="16">
        <v>0.48609953703703707</v>
      </c>
      <c r="E1197" s="33" t="str">
        <f t="shared" si="21"/>
        <v>01:09</v>
      </c>
      <c r="F1197" s="12">
        <v>99.9</v>
      </c>
      <c r="G1197" s="12">
        <v>102.12</v>
      </c>
      <c r="H1197" s="12">
        <v>115.44</v>
      </c>
      <c r="I1197" s="12">
        <v>105.44999999999999</v>
      </c>
      <c r="J1197" s="12">
        <v>108.78</v>
      </c>
      <c r="K1197" s="12">
        <v>103</v>
      </c>
      <c r="L1197" s="12">
        <v>118.77000000000001</v>
      </c>
      <c r="M1197" s="12">
        <v>119</v>
      </c>
      <c r="N1197" s="13">
        <v>109.0575</v>
      </c>
      <c r="O1197" s="17" t="s">
        <v>137</v>
      </c>
      <c r="P1197" s="14" t="s">
        <v>12</v>
      </c>
      <c r="Q1197" s="14" t="s">
        <v>15</v>
      </c>
      <c r="R1197" s="14" t="s">
        <v>17</v>
      </c>
      <c r="S1197" s="14" t="s">
        <v>143</v>
      </c>
    </row>
    <row r="1198" spans="1:19" hidden="1" x14ac:dyDescent="0.3">
      <c r="A1198" s="11">
        <v>44635.486793981479</v>
      </c>
      <c r="B1198" s="11"/>
      <c r="C1198" s="15">
        <v>44635</v>
      </c>
      <c r="D1198" s="16">
        <v>0.48679398148148145</v>
      </c>
      <c r="E1198" s="33" t="str">
        <f t="shared" si="21"/>
        <v>01:10</v>
      </c>
      <c r="F1198" s="12">
        <v>103.5</v>
      </c>
      <c r="G1198" s="12">
        <v>105.80000000000001</v>
      </c>
      <c r="H1198" s="12">
        <v>119.60000000000001</v>
      </c>
      <c r="I1198" s="12">
        <v>109.25</v>
      </c>
      <c r="J1198" s="12">
        <v>112.7</v>
      </c>
      <c r="K1198" s="12">
        <v>113</v>
      </c>
      <c r="L1198" s="12">
        <v>123.05000000000001</v>
      </c>
      <c r="M1198" s="12">
        <v>117</v>
      </c>
      <c r="N1198" s="13">
        <v>112.98750000000001</v>
      </c>
      <c r="O1198" s="17" t="s">
        <v>137</v>
      </c>
      <c r="P1198" s="14" t="s">
        <v>12</v>
      </c>
      <c r="Q1198" s="14" t="s">
        <v>15</v>
      </c>
      <c r="R1198" s="14" t="s">
        <v>17</v>
      </c>
      <c r="S1198" s="14" t="s">
        <v>143</v>
      </c>
    </row>
    <row r="1199" spans="1:19" hidden="1" x14ac:dyDescent="0.3">
      <c r="A1199" s="11">
        <v>44635.486805555556</v>
      </c>
      <c r="B1199" s="11"/>
      <c r="C1199" s="15">
        <v>44635</v>
      </c>
      <c r="D1199" s="16">
        <v>0.48680555555555555</v>
      </c>
      <c r="E1199" s="33" t="str">
        <f t="shared" si="21"/>
        <v>01:10</v>
      </c>
      <c r="F1199" s="12">
        <v>106</v>
      </c>
      <c r="G1199" s="12">
        <v>104.88000000000001</v>
      </c>
      <c r="H1199" s="12">
        <v>118.56</v>
      </c>
      <c r="I1199" s="12">
        <v>108.3</v>
      </c>
      <c r="J1199" s="12">
        <v>111.72</v>
      </c>
      <c r="K1199" s="12">
        <v>103.74000000000001</v>
      </c>
      <c r="L1199" s="12">
        <v>122</v>
      </c>
      <c r="M1199" s="12">
        <v>110.58</v>
      </c>
      <c r="N1199" s="13">
        <v>110.72250000000001</v>
      </c>
      <c r="O1199" s="17" t="s">
        <v>137</v>
      </c>
      <c r="P1199" s="14" t="s">
        <v>12</v>
      </c>
      <c r="Q1199" s="14" t="s">
        <v>15</v>
      </c>
      <c r="R1199" s="14" t="s">
        <v>17</v>
      </c>
      <c r="S1199" s="14" t="s">
        <v>143</v>
      </c>
    </row>
    <row r="1200" spans="1:19" hidden="1" x14ac:dyDescent="0.3">
      <c r="A1200" s="11">
        <v>44635.487488425926</v>
      </c>
      <c r="B1200" s="11"/>
      <c r="C1200" s="15">
        <v>44635</v>
      </c>
      <c r="D1200" s="16">
        <v>0.48748842592592595</v>
      </c>
      <c r="E1200" s="33" t="str">
        <f t="shared" si="21"/>
        <v>01:11</v>
      </c>
      <c r="F1200" s="12">
        <v>91.8</v>
      </c>
      <c r="G1200" s="12">
        <v>93.84</v>
      </c>
      <c r="H1200" s="12">
        <v>106.08</v>
      </c>
      <c r="I1200" s="12">
        <v>96.899999999999991</v>
      </c>
      <c r="J1200" s="12">
        <v>99.96</v>
      </c>
      <c r="K1200" s="12">
        <v>99</v>
      </c>
      <c r="L1200" s="12">
        <v>109.14</v>
      </c>
      <c r="M1200" s="12">
        <v>105</v>
      </c>
      <c r="N1200" s="13">
        <v>100.21499999999999</v>
      </c>
      <c r="O1200" s="17" t="s">
        <v>137</v>
      </c>
      <c r="P1200" s="14" t="s">
        <v>12</v>
      </c>
      <c r="Q1200" s="14" t="s">
        <v>15</v>
      </c>
      <c r="R1200" s="14" t="s">
        <v>17</v>
      </c>
      <c r="S1200" s="14" t="s">
        <v>143</v>
      </c>
    </row>
    <row r="1201" spans="1:19" hidden="1" x14ac:dyDescent="0.3">
      <c r="A1201" s="11">
        <v>44635.488182870373</v>
      </c>
      <c r="B1201" s="11"/>
      <c r="C1201" s="15">
        <v>44635</v>
      </c>
      <c r="D1201" s="16">
        <v>0.48818287037037034</v>
      </c>
      <c r="E1201" s="33" t="str">
        <f t="shared" si="21"/>
        <v>01:12</v>
      </c>
      <c r="F1201" s="12">
        <v>92.7</v>
      </c>
      <c r="G1201" s="12">
        <v>94.76</v>
      </c>
      <c r="H1201" s="12">
        <v>107.12</v>
      </c>
      <c r="I1201" s="12">
        <v>97.85</v>
      </c>
      <c r="J1201" s="12">
        <v>100.94</v>
      </c>
      <c r="K1201" s="12">
        <v>94</v>
      </c>
      <c r="L1201" s="12">
        <v>110.21000000000001</v>
      </c>
      <c r="M1201" s="12">
        <v>112</v>
      </c>
      <c r="N1201" s="13">
        <v>101.19750000000002</v>
      </c>
      <c r="O1201" s="17" t="s">
        <v>137</v>
      </c>
      <c r="P1201" s="14" t="s">
        <v>12</v>
      </c>
      <c r="Q1201" s="14" t="s">
        <v>15</v>
      </c>
      <c r="R1201" s="14" t="s">
        <v>17</v>
      </c>
      <c r="S1201" s="14" t="s">
        <v>143</v>
      </c>
    </row>
    <row r="1202" spans="1:19" hidden="1" x14ac:dyDescent="0.3">
      <c r="A1202" s="11">
        <v>44635.488379629627</v>
      </c>
      <c r="B1202" s="11"/>
      <c r="C1202" s="15">
        <v>44635</v>
      </c>
      <c r="D1202" s="16">
        <v>0.48837962962962966</v>
      </c>
      <c r="E1202" s="33" t="str">
        <f t="shared" si="21"/>
        <v>01:12</v>
      </c>
      <c r="F1202" s="12">
        <v>103.5</v>
      </c>
      <c r="G1202" s="12">
        <v>105.80000000000001</v>
      </c>
      <c r="H1202" s="12">
        <v>119.60000000000001</v>
      </c>
      <c r="I1202" s="12">
        <v>109.25</v>
      </c>
      <c r="J1202" s="12">
        <v>112.7</v>
      </c>
      <c r="K1202" s="12">
        <v>104.65</v>
      </c>
      <c r="L1202" s="12">
        <v>123.05000000000001</v>
      </c>
      <c r="M1202" s="12">
        <v>115</v>
      </c>
      <c r="N1202" s="13">
        <v>111.69374999999999</v>
      </c>
      <c r="O1202" s="17" t="s">
        <v>137</v>
      </c>
      <c r="P1202" s="14" t="s">
        <v>12</v>
      </c>
      <c r="Q1202" s="14" t="s">
        <v>15</v>
      </c>
      <c r="R1202" s="14" t="s">
        <v>17</v>
      </c>
      <c r="S1202" s="14" t="s">
        <v>143</v>
      </c>
    </row>
    <row r="1203" spans="1:19" hidden="1" x14ac:dyDescent="0.3">
      <c r="A1203" s="11">
        <v>44635.488819444443</v>
      </c>
      <c r="B1203" s="11"/>
      <c r="C1203" s="15">
        <v>44635</v>
      </c>
      <c r="D1203" s="16">
        <v>0.48881944444444447</v>
      </c>
      <c r="E1203" s="33" t="str">
        <f t="shared" si="21"/>
        <v>01:12</v>
      </c>
      <c r="F1203" s="12">
        <v>80.100000000000009</v>
      </c>
      <c r="G1203" s="12">
        <v>81.88000000000001</v>
      </c>
      <c r="H1203" s="12">
        <v>92.56</v>
      </c>
      <c r="I1203" s="12">
        <v>84.55</v>
      </c>
      <c r="J1203" s="12">
        <v>87.22</v>
      </c>
      <c r="K1203" s="12">
        <v>89</v>
      </c>
      <c r="L1203" s="12">
        <v>95.23</v>
      </c>
      <c r="M1203" s="12">
        <v>86.33</v>
      </c>
      <c r="N1203" s="13">
        <v>87.108750000000015</v>
      </c>
      <c r="O1203" s="17" t="s">
        <v>137</v>
      </c>
      <c r="P1203" s="14" t="s">
        <v>12</v>
      </c>
      <c r="Q1203" s="14" t="s">
        <v>15</v>
      </c>
      <c r="R1203" s="14" t="s">
        <v>17</v>
      </c>
      <c r="S1203" s="14" t="s">
        <v>143</v>
      </c>
    </row>
    <row r="1204" spans="1:19" hidden="1" x14ac:dyDescent="0.3">
      <c r="A1204" s="11">
        <v>44635.488877314812</v>
      </c>
      <c r="B1204" s="11"/>
      <c r="C1204" s="15">
        <v>44635</v>
      </c>
      <c r="D1204" s="16">
        <v>0.48887731481481483</v>
      </c>
      <c r="E1204" s="33" t="str">
        <f t="shared" si="21"/>
        <v>01:13</v>
      </c>
      <c r="F1204" s="12">
        <v>89.100000000000009</v>
      </c>
      <c r="G1204" s="12">
        <v>91.08</v>
      </c>
      <c r="H1204" s="12">
        <v>102.96000000000001</v>
      </c>
      <c r="I1204" s="12">
        <v>94.05</v>
      </c>
      <c r="J1204" s="12">
        <v>97.02</v>
      </c>
      <c r="K1204" s="12">
        <v>86</v>
      </c>
      <c r="L1204" s="12">
        <v>105.93</v>
      </c>
      <c r="M1204" s="12">
        <v>112</v>
      </c>
      <c r="N1204" s="13">
        <v>97.267500000000013</v>
      </c>
      <c r="O1204" s="17" t="s">
        <v>137</v>
      </c>
      <c r="P1204" s="14" t="s">
        <v>12</v>
      </c>
      <c r="Q1204" s="14" t="s">
        <v>15</v>
      </c>
      <c r="R1204" s="14" t="s">
        <v>17</v>
      </c>
      <c r="S1204" s="14" t="s">
        <v>143</v>
      </c>
    </row>
    <row r="1205" spans="1:19" hidden="1" x14ac:dyDescent="0.3">
      <c r="A1205" s="11">
        <v>44635.489571759259</v>
      </c>
      <c r="B1205" s="11"/>
      <c r="C1205" s="15">
        <v>44635</v>
      </c>
      <c r="D1205" s="16">
        <v>0.48957175925925928</v>
      </c>
      <c r="E1205" s="33" t="str">
        <f t="shared" si="21"/>
        <v>01:14</v>
      </c>
      <c r="F1205" s="12">
        <v>86.4</v>
      </c>
      <c r="G1205" s="12">
        <v>88.320000000000007</v>
      </c>
      <c r="H1205" s="12">
        <v>99.84</v>
      </c>
      <c r="I1205" s="12">
        <v>91.199999999999989</v>
      </c>
      <c r="J1205" s="12">
        <v>94.08</v>
      </c>
      <c r="K1205" s="12">
        <v>85</v>
      </c>
      <c r="L1205" s="12">
        <v>102.72</v>
      </c>
      <c r="M1205" s="12">
        <v>107</v>
      </c>
      <c r="N1205" s="13">
        <v>94.320000000000007</v>
      </c>
      <c r="O1205" s="17" t="s">
        <v>137</v>
      </c>
      <c r="P1205" s="14" t="s">
        <v>12</v>
      </c>
      <c r="Q1205" s="14" t="s">
        <v>15</v>
      </c>
      <c r="R1205" s="14" t="s">
        <v>17</v>
      </c>
      <c r="S1205" s="14" t="s">
        <v>143</v>
      </c>
    </row>
    <row r="1206" spans="1:19" hidden="1" x14ac:dyDescent="0.3">
      <c r="A1206" s="11">
        <v>44635.49013888889</v>
      </c>
      <c r="B1206" s="11"/>
      <c r="C1206" s="15">
        <v>44635</v>
      </c>
      <c r="D1206" s="16">
        <v>0.4901388888888889</v>
      </c>
      <c r="E1206" s="33" t="str">
        <f t="shared" si="21"/>
        <v>01:14</v>
      </c>
      <c r="F1206" s="12">
        <v>77.400000000000006</v>
      </c>
      <c r="G1206" s="12">
        <v>79.12</v>
      </c>
      <c r="H1206" s="12">
        <v>89.44</v>
      </c>
      <c r="I1206" s="12">
        <v>81.7</v>
      </c>
      <c r="J1206" s="12">
        <v>84.28</v>
      </c>
      <c r="K1206" s="12">
        <v>78.260000000000005</v>
      </c>
      <c r="L1206" s="12">
        <v>86</v>
      </c>
      <c r="M1206" s="12">
        <v>83.42</v>
      </c>
      <c r="N1206" s="13">
        <v>82.452500000000001</v>
      </c>
      <c r="O1206" s="17" t="s">
        <v>137</v>
      </c>
      <c r="P1206" s="14" t="s">
        <v>12</v>
      </c>
      <c r="Q1206" s="14" t="s">
        <v>15</v>
      </c>
      <c r="R1206" s="14" t="s">
        <v>17</v>
      </c>
      <c r="S1206" s="14" t="s">
        <v>143</v>
      </c>
    </row>
    <row r="1207" spans="1:19" hidden="1" x14ac:dyDescent="0.3">
      <c r="A1207" s="11">
        <v>44635.490254629629</v>
      </c>
      <c r="B1207" s="11"/>
      <c r="C1207" s="15">
        <v>44635</v>
      </c>
      <c r="D1207" s="16">
        <v>0.49025462962962968</v>
      </c>
      <c r="E1207" s="33" t="str">
        <f t="shared" ref="E1207:E1270" si="22">TEXT(D1207-$D$1078,"hh:mm")</f>
        <v>01:14</v>
      </c>
      <c r="F1207" s="12">
        <v>72</v>
      </c>
      <c r="G1207" s="12">
        <v>73.600000000000009</v>
      </c>
      <c r="H1207" s="12">
        <v>83.2</v>
      </c>
      <c r="I1207" s="12">
        <v>76</v>
      </c>
      <c r="J1207" s="12">
        <v>78.400000000000006</v>
      </c>
      <c r="K1207" s="12">
        <v>80</v>
      </c>
      <c r="L1207" s="12">
        <v>85.600000000000009</v>
      </c>
      <c r="M1207" s="12">
        <v>77.599999999999994</v>
      </c>
      <c r="N1207" s="13">
        <v>78.300000000000011</v>
      </c>
      <c r="O1207" s="17" t="s">
        <v>137</v>
      </c>
      <c r="P1207" s="14" t="s">
        <v>12</v>
      </c>
      <c r="Q1207" s="14" t="s">
        <v>15</v>
      </c>
      <c r="R1207" s="14" t="s">
        <v>17</v>
      </c>
      <c r="S1207" s="14" t="s">
        <v>143</v>
      </c>
    </row>
    <row r="1208" spans="1:19" hidden="1" x14ac:dyDescent="0.3">
      <c r="A1208" s="11">
        <v>44635.490266203706</v>
      </c>
      <c r="B1208" s="11"/>
      <c r="C1208" s="15">
        <v>44635</v>
      </c>
      <c r="D1208" s="16">
        <v>0.49026620370370372</v>
      </c>
      <c r="E1208" s="33" t="str">
        <f t="shared" si="22"/>
        <v>01:15</v>
      </c>
      <c r="F1208" s="12">
        <v>84.15</v>
      </c>
      <c r="G1208" s="12">
        <v>86.02000000000001</v>
      </c>
      <c r="H1208" s="12">
        <v>97.240000000000009</v>
      </c>
      <c r="I1208" s="12">
        <v>88.825000000000003</v>
      </c>
      <c r="J1208" s="12">
        <v>91.63</v>
      </c>
      <c r="K1208" s="12">
        <v>78</v>
      </c>
      <c r="L1208" s="12">
        <v>100.045</v>
      </c>
      <c r="M1208" s="12">
        <v>109</v>
      </c>
      <c r="N1208" s="13">
        <v>91.863749999999996</v>
      </c>
      <c r="O1208" s="17" t="s">
        <v>137</v>
      </c>
      <c r="P1208" s="14" t="s">
        <v>12</v>
      </c>
      <c r="Q1208" s="14" t="s">
        <v>15</v>
      </c>
      <c r="R1208" s="14" t="s">
        <v>17</v>
      </c>
      <c r="S1208" s="14" t="s">
        <v>143</v>
      </c>
    </row>
    <row r="1209" spans="1:19" hidden="1" x14ac:dyDescent="0.3">
      <c r="A1209" s="11">
        <v>44635.490277777775</v>
      </c>
      <c r="B1209" s="11"/>
      <c r="C1209" s="15">
        <v>44635</v>
      </c>
      <c r="D1209" s="16">
        <v>0.49027777777777781</v>
      </c>
      <c r="E1209" s="33" t="str">
        <f t="shared" si="22"/>
        <v>01:15</v>
      </c>
      <c r="F1209" s="12">
        <v>99</v>
      </c>
      <c r="G1209" s="12">
        <v>102.58</v>
      </c>
      <c r="H1209" s="12">
        <v>115.96000000000001</v>
      </c>
      <c r="I1209" s="12">
        <v>105.925</v>
      </c>
      <c r="J1209" s="12">
        <v>109.27</v>
      </c>
      <c r="K1209" s="12">
        <v>101.465</v>
      </c>
      <c r="L1209" s="12">
        <v>124</v>
      </c>
      <c r="M1209" s="12">
        <v>108.155</v>
      </c>
      <c r="N1209" s="13">
        <v>108.294375</v>
      </c>
      <c r="O1209" s="17" t="s">
        <v>137</v>
      </c>
      <c r="P1209" s="14" t="s">
        <v>12</v>
      </c>
      <c r="Q1209" s="14" t="s">
        <v>15</v>
      </c>
      <c r="R1209" s="14" t="s">
        <v>17</v>
      </c>
      <c r="S1209" s="14" t="s">
        <v>143</v>
      </c>
    </row>
    <row r="1210" spans="1:19" hidden="1" x14ac:dyDescent="0.3">
      <c r="A1210" s="11">
        <v>44635.49077546296</v>
      </c>
      <c r="B1210" s="11"/>
      <c r="C1210" s="15">
        <v>44635</v>
      </c>
      <c r="D1210" s="16">
        <v>0.49077546296296298</v>
      </c>
      <c r="E1210" s="33" t="str">
        <f t="shared" si="22"/>
        <v>01:15</v>
      </c>
      <c r="F1210" s="12">
        <v>101.7</v>
      </c>
      <c r="G1210" s="12">
        <v>103.96000000000001</v>
      </c>
      <c r="H1210" s="12">
        <v>117.52000000000001</v>
      </c>
      <c r="I1210" s="12">
        <v>107.35</v>
      </c>
      <c r="J1210" s="12">
        <v>110.74</v>
      </c>
      <c r="K1210" s="12">
        <v>102.83</v>
      </c>
      <c r="L1210" s="12">
        <v>120.91000000000001</v>
      </c>
      <c r="M1210" s="12">
        <v>113</v>
      </c>
      <c r="N1210" s="13">
        <v>109.75125000000001</v>
      </c>
      <c r="O1210" s="17" t="s">
        <v>137</v>
      </c>
      <c r="P1210" s="14" t="s">
        <v>12</v>
      </c>
      <c r="Q1210" s="14" t="s">
        <v>15</v>
      </c>
      <c r="R1210" s="14" t="s">
        <v>17</v>
      </c>
      <c r="S1210" s="14" t="s">
        <v>143</v>
      </c>
    </row>
    <row r="1211" spans="1:19" hidden="1" x14ac:dyDescent="0.3">
      <c r="A1211" s="11">
        <v>44635.490960648145</v>
      </c>
      <c r="B1211" s="11"/>
      <c r="C1211" s="15">
        <v>44635</v>
      </c>
      <c r="D1211" s="16">
        <v>0.49096064814814816</v>
      </c>
      <c r="E1211" s="33" t="str">
        <f t="shared" si="22"/>
        <v>01:16</v>
      </c>
      <c r="F1211" s="12">
        <v>82.350000000000009</v>
      </c>
      <c r="G1211" s="12">
        <v>84.18</v>
      </c>
      <c r="H1211" s="12">
        <v>95.16</v>
      </c>
      <c r="I1211" s="12">
        <v>86.924999999999997</v>
      </c>
      <c r="J1211" s="12">
        <v>89.67</v>
      </c>
      <c r="K1211" s="12">
        <v>72</v>
      </c>
      <c r="L1211" s="12">
        <v>97.905000000000001</v>
      </c>
      <c r="M1211" s="12">
        <v>111</v>
      </c>
      <c r="N1211" s="13">
        <v>89.898750000000007</v>
      </c>
      <c r="O1211" s="17" t="s">
        <v>137</v>
      </c>
      <c r="P1211" s="14" t="s">
        <v>12</v>
      </c>
      <c r="Q1211" s="14" t="s">
        <v>15</v>
      </c>
      <c r="R1211" s="14" t="s">
        <v>17</v>
      </c>
      <c r="S1211" s="14" t="s">
        <v>143</v>
      </c>
    </row>
    <row r="1212" spans="1:19" hidden="1" x14ac:dyDescent="0.3">
      <c r="A1212" s="11">
        <v>44635.491655092592</v>
      </c>
      <c r="B1212" s="11"/>
      <c r="C1212" s="15">
        <v>44635</v>
      </c>
      <c r="D1212" s="16">
        <v>0.4916550925925926</v>
      </c>
      <c r="E1212" s="33" t="str">
        <f t="shared" si="22"/>
        <v>01:17</v>
      </c>
      <c r="F1212" s="12">
        <v>81</v>
      </c>
      <c r="G1212" s="12">
        <v>82.8</v>
      </c>
      <c r="H1212" s="12">
        <v>93.600000000000009</v>
      </c>
      <c r="I1212" s="12">
        <v>85.5</v>
      </c>
      <c r="J1212" s="12">
        <v>88.2</v>
      </c>
      <c r="K1212" s="12">
        <v>72</v>
      </c>
      <c r="L1212" s="12">
        <v>96.300000000000011</v>
      </c>
      <c r="M1212" s="12">
        <v>108</v>
      </c>
      <c r="N1212" s="13">
        <v>88.425000000000011</v>
      </c>
      <c r="O1212" s="17" t="s">
        <v>137</v>
      </c>
      <c r="P1212" s="14" t="s">
        <v>12</v>
      </c>
      <c r="Q1212" s="14" t="s">
        <v>15</v>
      </c>
      <c r="R1212" s="14" t="s">
        <v>17</v>
      </c>
      <c r="S1212" s="14" t="s">
        <v>143</v>
      </c>
    </row>
    <row r="1213" spans="1:19" hidden="1" x14ac:dyDescent="0.3">
      <c r="A1213" s="11">
        <v>44635.491875</v>
      </c>
      <c r="B1213" s="11"/>
      <c r="C1213" s="15">
        <v>44635</v>
      </c>
      <c r="D1213" s="16">
        <v>0.49187500000000001</v>
      </c>
      <c r="E1213" s="33" t="str">
        <f t="shared" si="22"/>
        <v>01:17</v>
      </c>
      <c r="F1213" s="12">
        <v>77</v>
      </c>
      <c r="G1213" s="12">
        <v>70.84</v>
      </c>
      <c r="H1213" s="12">
        <v>80.08</v>
      </c>
      <c r="I1213" s="12">
        <v>73.149999999999991</v>
      </c>
      <c r="J1213" s="12">
        <v>75.459999999999994</v>
      </c>
      <c r="K1213" s="12">
        <v>70.070000000000007</v>
      </c>
      <c r="L1213" s="12">
        <v>82.39</v>
      </c>
      <c r="M1213" s="12">
        <v>74.69</v>
      </c>
      <c r="N1213" s="13">
        <v>75.460000000000008</v>
      </c>
      <c r="O1213" s="17" t="s">
        <v>137</v>
      </c>
      <c r="P1213" s="14" t="s">
        <v>12</v>
      </c>
      <c r="Q1213" s="14" t="s">
        <v>15</v>
      </c>
      <c r="R1213" s="14" t="s">
        <v>17</v>
      </c>
      <c r="S1213" s="14" t="s">
        <v>143</v>
      </c>
    </row>
    <row r="1214" spans="1:19" hidden="1" x14ac:dyDescent="0.3">
      <c r="A1214" s="11">
        <v>44635.492349537039</v>
      </c>
      <c r="B1214" s="11"/>
      <c r="C1214" s="15">
        <v>44635</v>
      </c>
      <c r="D1214" s="16">
        <v>0.49234953703703704</v>
      </c>
      <c r="E1214" s="33" t="str">
        <f t="shared" si="22"/>
        <v>01:18</v>
      </c>
      <c r="F1214" s="12">
        <v>75.150000000000006</v>
      </c>
      <c r="G1214" s="12">
        <v>76.820000000000007</v>
      </c>
      <c r="H1214" s="12">
        <v>86.84</v>
      </c>
      <c r="I1214" s="12">
        <v>79.325000000000003</v>
      </c>
      <c r="J1214" s="12">
        <v>81.83</v>
      </c>
      <c r="K1214" s="12">
        <v>66</v>
      </c>
      <c r="L1214" s="12">
        <v>89.344999999999999</v>
      </c>
      <c r="M1214" s="12">
        <v>101</v>
      </c>
      <c r="N1214" s="13">
        <v>82.038750000000007</v>
      </c>
      <c r="O1214" s="17" t="s">
        <v>137</v>
      </c>
      <c r="P1214" s="14" t="s">
        <v>12</v>
      </c>
      <c r="Q1214" s="14" t="s">
        <v>15</v>
      </c>
      <c r="R1214" s="14" t="s">
        <v>17</v>
      </c>
      <c r="S1214" s="14" t="s">
        <v>143</v>
      </c>
    </row>
    <row r="1215" spans="1:19" hidden="1" x14ac:dyDescent="0.3">
      <c r="A1215" s="11">
        <v>44635.492731481485</v>
      </c>
      <c r="B1215" s="11"/>
      <c r="C1215" s="15">
        <v>44635</v>
      </c>
      <c r="D1215" s="16">
        <v>0.49273148148148144</v>
      </c>
      <c r="E1215" s="33" t="str">
        <f t="shared" si="22"/>
        <v>01:18</v>
      </c>
      <c r="F1215" s="12">
        <v>81</v>
      </c>
      <c r="G1215" s="12">
        <v>74.52000000000001</v>
      </c>
      <c r="H1215" s="12">
        <v>84.240000000000009</v>
      </c>
      <c r="I1215" s="12">
        <v>76.95</v>
      </c>
      <c r="J1215" s="12">
        <v>79.38</v>
      </c>
      <c r="K1215" s="12">
        <v>73.710000000000008</v>
      </c>
      <c r="L1215" s="12">
        <v>86.67</v>
      </c>
      <c r="M1215" s="12">
        <v>78.569999999999993</v>
      </c>
      <c r="N1215" s="13">
        <v>79.38</v>
      </c>
      <c r="O1215" s="17" t="s">
        <v>137</v>
      </c>
      <c r="P1215" s="14" t="s">
        <v>12</v>
      </c>
      <c r="Q1215" s="14" t="s">
        <v>15</v>
      </c>
      <c r="R1215" s="14" t="s">
        <v>17</v>
      </c>
      <c r="S1215" s="14" t="s">
        <v>143</v>
      </c>
    </row>
    <row r="1216" spans="1:19" hidden="1" x14ac:dyDescent="0.3">
      <c r="A1216" s="11">
        <v>44635.493043981478</v>
      </c>
      <c r="B1216" s="11"/>
      <c r="C1216" s="15">
        <v>44635</v>
      </c>
      <c r="D1216" s="16">
        <v>0.49304398148148149</v>
      </c>
      <c r="E1216" s="33" t="str">
        <f t="shared" si="22"/>
        <v>01:19</v>
      </c>
      <c r="F1216" s="12">
        <v>80.100000000000009</v>
      </c>
      <c r="G1216" s="12">
        <v>81.88000000000001</v>
      </c>
      <c r="H1216" s="12">
        <v>92.56</v>
      </c>
      <c r="I1216" s="12">
        <v>84.55</v>
      </c>
      <c r="J1216" s="12">
        <v>87.22</v>
      </c>
      <c r="K1216" s="12">
        <v>80.990000000000009</v>
      </c>
      <c r="L1216" s="12">
        <v>95.23</v>
      </c>
      <c r="M1216" s="12">
        <v>89</v>
      </c>
      <c r="N1216" s="13">
        <v>86.441250000000011</v>
      </c>
      <c r="O1216" s="17" t="s">
        <v>137</v>
      </c>
      <c r="P1216" s="14" t="s">
        <v>12</v>
      </c>
      <c r="Q1216" s="14" t="s">
        <v>15</v>
      </c>
      <c r="R1216" s="14" t="s">
        <v>17</v>
      </c>
      <c r="S1216" s="14" t="s">
        <v>143</v>
      </c>
    </row>
    <row r="1217" spans="1:19" hidden="1" x14ac:dyDescent="0.3">
      <c r="A1217" s="11">
        <v>44635.493738425925</v>
      </c>
      <c r="B1217" s="11"/>
      <c r="C1217" s="15">
        <v>44635</v>
      </c>
      <c r="D1217" s="16">
        <v>0.49373842592592593</v>
      </c>
      <c r="E1217" s="33" t="str">
        <f t="shared" si="22"/>
        <v>01:20</v>
      </c>
      <c r="F1217" s="12">
        <v>88.65</v>
      </c>
      <c r="G1217" s="12">
        <v>90.62</v>
      </c>
      <c r="H1217" s="12">
        <v>102.44</v>
      </c>
      <c r="I1217" s="12">
        <v>93.574999999999989</v>
      </c>
      <c r="J1217" s="12">
        <v>96.53</v>
      </c>
      <c r="K1217" s="12">
        <v>116</v>
      </c>
      <c r="L1217" s="12">
        <v>105.39500000000001</v>
      </c>
      <c r="M1217" s="12">
        <v>81</v>
      </c>
      <c r="N1217" s="13">
        <v>96.776250000000005</v>
      </c>
      <c r="O1217" s="17" t="s">
        <v>137</v>
      </c>
      <c r="P1217" s="14" t="s">
        <v>12</v>
      </c>
      <c r="Q1217" s="14" t="s">
        <v>15</v>
      </c>
      <c r="R1217" s="14" t="s">
        <v>17</v>
      </c>
      <c r="S1217" s="14" t="s">
        <v>143</v>
      </c>
    </row>
    <row r="1218" spans="1:19" hidden="1" x14ac:dyDescent="0.3">
      <c r="A1218" s="11">
        <v>44635.493750000001</v>
      </c>
      <c r="B1218" s="11"/>
      <c r="C1218" s="15">
        <v>44635</v>
      </c>
      <c r="D1218" s="16">
        <v>0.49374999999999997</v>
      </c>
      <c r="E1218" s="33" t="str">
        <f t="shared" si="22"/>
        <v>01:20</v>
      </c>
      <c r="F1218" s="12">
        <v>105</v>
      </c>
      <c r="G1218" s="12">
        <v>89.7</v>
      </c>
      <c r="H1218" s="12">
        <v>101.4</v>
      </c>
      <c r="I1218" s="12">
        <v>92.625</v>
      </c>
      <c r="J1218" s="12">
        <v>95.55</v>
      </c>
      <c r="K1218" s="12">
        <v>88.725000000000009</v>
      </c>
      <c r="L1218" s="12">
        <v>90</v>
      </c>
      <c r="M1218" s="12">
        <v>94.575000000000003</v>
      </c>
      <c r="N1218" s="13">
        <v>94.696875000000006</v>
      </c>
      <c r="O1218" s="17" t="s">
        <v>137</v>
      </c>
      <c r="P1218" s="14" t="s">
        <v>12</v>
      </c>
      <c r="Q1218" s="14" t="s">
        <v>15</v>
      </c>
      <c r="R1218" s="14" t="s">
        <v>17</v>
      </c>
      <c r="S1218" s="14" t="s">
        <v>143</v>
      </c>
    </row>
    <row r="1219" spans="1:19" hidden="1" x14ac:dyDescent="0.3">
      <c r="A1219" s="11">
        <v>44635.494432870371</v>
      </c>
      <c r="B1219" s="11"/>
      <c r="C1219" s="15">
        <v>44635</v>
      </c>
      <c r="D1219" s="16">
        <v>0.49443287037037037</v>
      </c>
      <c r="E1219" s="33" t="str">
        <f t="shared" si="22"/>
        <v>01:21</v>
      </c>
      <c r="F1219" s="12">
        <v>84.600000000000009</v>
      </c>
      <c r="G1219" s="12">
        <v>86.48</v>
      </c>
      <c r="H1219" s="12">
        <v>97.76</v>
      </c>
      <c r="I1219" s="12">
        <v>89.3</v>
      </c>
      <c r="J1219" s="12">
        <v>92.12</v>
      </c>
      <c r="K1219" s="12">
        <v>110</v>
      </c>
      <c r="L1219" s="12">
        <v>100.58000000000001</v>
      </c>
      <c r="M1219" s="12">
        <v>78</v>
      </c>
      <c r="N1219" s="13">
        <v>92.355000000000004</v>
      </c>
      <c r="O1219" s="17" t="s">
        <v>137</v>
      </c>
      <c r="P1219" s="14" t="s">
        <v>12</v>
      </c>
      <c r="Q1219" s="14" t="s">
        <v>15</v>
      </c>
      <c r="R1219" s="14" t="s">
        <v>17</v>
      </c>
      <c r="S1219" s="14" t="s">
        <v>143</v>
      </c>
    </row>
    <row r="1220" spans="1:19" hidden="1" x14ac:dyDescent="0.3">
      <c r="A1220" s="11">
        <v>44635.495127314818</v>
      </c>
      <c r="B1220" s="11"/>
      <c r="C1220" s="15">
        <v>44635</v>
      </c>
      <c r="D1220" s="16">
        <v>0.49512731481481481</v>
      </c>
      <c r="E1220" s="33" t="str">
        <f t="shared" si="22"/>
        <v>01:22</v>
      </c>
      <c r="F1220" s="12">
        <v>81</v>
      </c>
      <c r="G1220" s="12">
        <v>82.8</v>
      </c>
      <c r="H1220" s="12">
        <v>93.600000000000009</v>
      </c>
      <c r="I1220" s="12">
        <v>85.5</v>
      </c>
      <c r="J1220" s="12">
        <v>88.2</v>
      </c>
      <c r="K1220" s="12">
        <v>109</v>
      </c>
      <c r="L1220" s="12">
        <v>96.300000000000011</v>
      </c>
      <c r="M1220" s="12">
        <v>71</v>
      </c>
      <c r="N1220" s="13">
        <v>88.425000000000011</v>
      </c>
      <c r="O1220" s="17" t="s">
        <v>137</v>
      </c>
      <c r="P1220" s="14" t="s">
        <v>12</v>
      </c>
      <c r="Q1220" s="14" t="s">
        <v>15</v>
      </c>
      <c r="R1220" s="14" t="s">
        <v>17</v>
      </c>
      <c r="S1220" s="14" t="s">
        <v>143</v>
      </c>
    </row>
    <row r="1221" spans="1:19" hidden="1" x14ac:dyDescent="0.3">
      <c r="A1221" s="11">
        <v>44635.495821759258</v>
      </c>
      <c r="B1221" s="11"/>
      <c r="C1221" s="15">
        <v>44635</v>
      </c>
      <c r="D1221" s="16">
        <v>0.49582175925925925</v>
      </c>
      <c r="E1221" s="33" t="str">
        <f t="shared" si="22"/>
        <v>01:23</v>
      </c>
      <c r="F1221" s="12">
        <v>79.650000000000006</v>
      </c>
      <c r="G1221" s="12">
        <v>81.42</v>
      </c>
      <c r="H1221" s="12">
        <v>92.04</v>
      </c>
      <c r="I1221" s="12">
        <v>84.075000000000003</v>
      </c>
      <c r="J1221" s="12">
        <v>86.73</v>
      </c>
      <c r="K1221" s="12">
        <v>111</v>
      </c>
      <c r="L1221" s="12">
        <v>94.695000000000007</v>
      </c>
      <c r="M1221" s="12">
        <v>66</v>
      </c>
      <c r="N1221" s="13">
        <v>86.951250000000002</v>
      </c>
      <c r="O1221" s="17" t="s">
        <v>137</v>
      </c>
      <c r="P1221" s="14" t="s">
        <v>12</v>
      </c>
      <c r="Q1221" s="14" t="s">
        <v>15</v>
      </c>
      <c r="R1221" s="14" t="s">
        <v>17</v>
      </c>
      <c r="S1221" s="14" t="s">
        <v>143</v>
      </c>
    </row>
    <row r="1222" spans="1:19" hidden="1" x14ac:dyDescent="0.3">
      <c r="A1222" s="11">
        <v>44635.496516203704</v>
      </c>
      <c r="B1222" s="11"/>
      <c r="C1222" s="15">
        <v>44635</v>
      </c>
      <c r="D1222" s="16">
        <v>0.4965162037037037</v>
      </c>
      <c r="E1222" s="33" t="str">
        <f t="shared" si="22"/>
        <v>01:24</v>
      </c>
      <c r="F1222" s="12">
        <v>87.75</v>
      </c>
      <c r="G1222" s="12">
        <v>89.7</v>
      </c>
      <c r="H1222" s="12">
        <v>101.4</v>
      </c>
      <c r="I1222" s="12">
        <v>92.625</v>
      </c>
      <c r="J1222" s="12">
        <v>95.55</v>
      </c>
      <c r="K1222" s="12">
        <v>116</v>
      </c>
      <c r="L1222" s="12">
        <v>104.325</v>
      </c>
      <c r="M1222" s="12">
        <v>79</v>
      </c>
      <c r="N1222" s="13">
        <v>95.793750000000017</v>
      </c>
      <c r="O1222" s="17" t="s">
        <v>137</v>
      </c>
      <c r="P1222" s="14" t="s">
        <v>12</v>
      </c>
      <c r="Q1222" s="14" t="s">
        <v>15</v>
      </c>
      <c r="R1222" s="14" t="s">
        <v>17</v>
      </c>
      <c r="S1222" s="14" t="s">
        <v>143</v>
      </c>
    </row>
    <row r="1223" spans="1:19" hidden="1" x14ac:dyDescent="0.3">
      <c r="A1223" s="11">
        <v>44635.497210648151</v>
      </c>
      <c r="B1223" s="11"/>
      <c r="C1223" s="15">
        <v>44635</v>
      </c>
      <c r="D1223" s="16">
        <v>0.49721064814814814</v>
      </c>
      <c r="E1223" s="33" t="str">
        <f t="shared" si="22"/>
        <v>01:25</v>
      </c>
      <c r="F1223" s="12">
        <v>87.75</v>
      </c>
      <c r="G1223" s="12">
        <v>89.7</v>
      </c>
      <c r="H1223" s="12">
        <v>101.4</v>
      </c>
      <c r="I1223" s="12">
        <v>92.625</v>
      </c>
      <c r="J1223" s="12">
        <v>95.55</v>
      </c>
      <c r="K1223" s="12">
        <v>115</v>
      </c>
      <c r="L1223" s="12">
        <v>104.325</v>
      </c>
      <c r="M1223" s="12">
        <v>80</v>
      </c>
      <c r="N1223" s="13">
        <v>95.793750000000017</v>
      </c>
      <c r="O1223" s="17" t="s">
        <v>137</v>
      </c>
      <c r="P1223" s="14" t="s">
        <v>12</v>
      </c>
      <c r="Q1223" s="14" t="s">
        <v>15</v>
      </c>
      <c r="R1223" s="14" t="s">
        <v>17</v>
      </c>
      <c r="S1223" s="14" t="s">
        <v>143</v>
      </c>
    </row>
    <row r="1224" spans="1:19" hidden="1" x14ac:dyDescent="0.3">
      <c r="A1224" s="11">
        <v>44635.49722222222</v>
      </c>
      <c r="B1224" s="11"/>
      <c r="C1224" s="15">
        <v>44635</v>
      </c>
      <c r="D1224" s="16">
        <v>0.49722222222222223</v>
      </c>
      <c r="E1224" s="33" t="str">
        <f t="shared" si="22"/>
        <v>01:25</v>
      </c>
      <c r="F1224" s="12">
        <v>130</v>
      </c>
      <c r="G1224" s="12">
        <v>102.12</v>
      </c>
      <c r="H1224" s="12">
        <v>115.44</v>
      </c>
      <c r="I1224" s="12">
        <v>105.44999999999999</v>
      </c>
      <c r="J1224" s="12">
        <v>108.78</v>
      </c>
      <c r="K1224" s="12">
        <v>101.01</v>
      </c>
      <c r="L1224" s="12">
        <v>92</v>
      </c>
      <c r="M1224" s="12">
        <v>107.67</v>
      </c>
      <c r="N1224" s="13">
        <v>107.80874999999999</v>
      </c>
      <c r="O1224" s="17" t="s">
        <v>137</v>
      </c>
      <c r="P1224" s="14" t="s">
        <v>12</v>
      </c>
      <c r="Q1224" s="14" t="s">
        <v>15</v>
      </c>
      <c r="R1224" s="14" t="s">
        <v>17</v>
      </c>
      <c r="S1224" s="14" t="s">
        <v>143</v>
      </c>
    </row>
    <row r="1225" spans="1:19" hidden="1" x14ac:dyDescent="0.3">
      <c r="A1225" s="11">
        <v>44635.49790509259</v>
      </c>
      <c r="B1225" s="11"/>
      <c r="C1225" s="15">
        <v>44635</v>
      </c>
      <c r="D1225" s="16">
        <v>0.49790509259259258</v>
      </c>
      <c r="E1225" s="33" t="str">
        <f t="shared" si="22"/>
        <v>01:26</v>
      </c>
      <c r="F1225" s="12">
        <v>84.600000000000009</v>
      </c>
      <c r="G1225" s="12">
        <v>86.48</v>
      </c>
      <c r="H1225" s="12">
        <v>97.76</v>
      </c>
      <c r="I1225" s="12">
        <v>89.3</v>
      </c>
      <c r="J1225" s="12">
        <v>92.12</v>
      </c>
      <c r="K1225" s="12">
        <v>117</v>
      </c>
      <c r="L1225" s="12">
        <v>100.58000000000001</v>
      </c>
      <c r="M1225" s="12">
        <v>71</v>
      </c>
      <c r="N1225" s="13">
        <v>92.355000000000004</v>
      </c>
      <c r="O1225" s="17" t="s">
        <v>137</v>
      </c>
      <c r="P1225" s="14" t="s">
        <v>12</v>
      </c>
      <c r="Q1225" s="14" t="s">
        <v>15</v>
      </c>
      <c r="R1225" s="14" t="s">
        <v>17</v>
      </c>
      <c r="S1225" s="14" t="s">
        <v>143</v>
      </c>
    </row>
    <row r="1226" spans="1:19" hidden="1" x14ac:dyDescent="0.3">
      <c r="A1226" s="11">
        <v>44635.498599537037</v>
      </c>
      <c r="B1226" s="11"/>
      <c r="C1226" s="15">
        <v>44635</v>
      </c>
      <c r="D1226" s="16">
        <v>0.49859953703703702</v>
      </c>
      <c r="E1226" s="33" t="str">
        <f t="shared" si="22"/>
        <v>01:27</v>
      </c>
      <c r="F1226" s="12">
        <v>85.5</v>
      </c>
      <c r="G1226" s="12">
        <v>87.4</v>
      </c>
      <c r="H1226" s="12">
        <v>98.8</v>
      </c>
      <c r="I1226" s="12">
        <v>90.25</v>
      </c>
      <c r="J1226" s="12">
        <v>93.1</v>
      </c>
      <c r="K1226" s="12">
        <v>121</v>
      </c>
      <c r="L1226" s="12">
        <v>101.65</v>
      </c>
      <c r="M1226" s="12">
        <v>69</v>
      </c>
      <c r="N1226" s="13">
        <v>93.337499999999991</v>
      </c>
      <c r="O1226" s="17" t="s">
        <v>137</v>
      </c>
      <c r="P1226" s="14" t="s">
        <v>12</v>
      </c>
      <c r="Q1226" s="14" t="s">
        <v>15</v>
      </c>
      <c r="R1226" s="14" t="s">
        <v>17</v>
      </c>
      <c r="S1226" s="14" t="s">
        <v>143</v>
      </c>
    </row>
    <row r="1227" spans="1:19" hidden="1" x14ac:dyDescent="0.3">
      <c r="A1227" s="11">
        <v>44635.499293981484</v>
      </c>
      <c r="B1227" s="11"/>
      <c r="C1227" s="15">
        <v>44635</v>
      </c>
      <c r="D1227" s="16">
        <v>0.49929398148148146</v>
      </c>
      <c r="E1227" s="33" t="str">
        <f t="shared" si="22"/>
        <v>01:28</v>
      </c>
      <c r="F1227" s="12">
        <v>82.8</v>
      </c>
      <c r="G1227" s="12">
        <v>84.64</v>
      </c>
      <c r="H1227" s="12">
        <v>95.68</v>
      </c>
      <c r="I1227" s="12">
        <v>87.399999999999991</v>
      </c>
      <c r="J1227" s="12">
        <v>90.16</v>
      </c>
      <c r="K1227" s="12">
        <v>121</v>
      </c>
      <c r="L1227" s="12">
        <v>98.440000000000012</v>
      </c>
      <c r="M1227" s="12">
        <v>63</v>
      </c>
      <c r="N1227" s="13">
        <v>90.39</v>
      </c>
      <c r="O1227" s="17" t="s">
        <v>137</v>
      </c>
      <c r="P1227" s="14" t="s">
        <v>12</v>
      </c>
      <c r="Q1227" s="14" t="s">
        <v>15</v>
      </c>
      <c r="R1227" s="14" t="s">
        <v>17</v>
      </c>
      <c r="S1227" s="14" t="s">
        <v>143</v>
      </c>
    </row>
    <row r="1228" spans="1:19" hidden="1" x14ac:dyDescent="0.3">
      <c r="A1228" s="11">
        <v>44635.499988425923</v>
      </c>
      <c r="B1228" s="11"/>
      <c r="C1228" s="15">
        <v>44635</v>
      </c>
      <c r="D1228" s="16">
        <v>0.49998842592592596</v>
      </c>
      <c r="E1228" s="33" t="str">
        <f t="shared" si="22"/>
        <v>01:29</v>
      </c>
      <c r="F1228" s="12">
        <v>85.05</v>
      </c>
      <c r="G1228" s="12">
        <v>86.94</v>
      </c>
      <c r="H1228" s="12">
        <v>98.28</v>
      </c>
      <c r="I1228" s="12">
        <v>89.774999999999991</v>
      </c>
      <c r="J1228" s="12">
        <v>92.61</v>
      </c>
      <c r="K1228" s="12">
        <v>122</v>
      </c>
      <c r="L1228" s="12">
        <v>101.11500000000001</v>
      </c>
      <c r="M1228" s="12">
        <v>67</v>
      </c>
      <c r="N1228" s="13">
        <v>92.846249999999998</v>
      </c>
      <c r="O1228" s="17" t="s">
        <v>137</v>
      </c>
      <c r="P1228" s="14" t="s">
        <v>12</v>
      </c>
      <c r="Q1228" s="14" t="s">
        <v>15</v>
      </c>
      <c r="R1228" s="14" t="s">
        <v>17</v>
      </c>
      <c r="S1228" s="14" t="s">
        <v>143</v>
      </c>
    </row>
    <row r="1229" spans="1:19" hidden="1" x14ac:dyDescent="0.3">
      <c r="A1229" s="11">
        <v>44635.500092592592</v>
      </c>
      <c r="B1229" s="11"/>
      <c r="C1229" s="15">
        <v>44635</v>
      </c>
      <c r="D1229" s="16">
        <v>0.50009259259259264</v>
      </c>
      <c r="E1229" s="33" t="str">
        <f t="shared" si="22"/>
        <v>01:29</v>
      </c>
      <c r="F1229" s="12">
        <v>63</v>
      </c>
      <c r="G1229" s="12">
        <v>64.400000000000006</v>
      </c>
      <c r="H1229" s="12">
        <v>72.8</v>
      </c>
      <c r="I1229" s="12">
        <v>66.5</v>
      </c>
      <c r="J1229" s="12">
        <v>68.599999999999994</v>
      </c>
      <c r="K1229" s="12">
        <v>63.7</v>
      </c>
      <c r="L1229" s="12">
        <v>74.900000000000006</v>
      </c>
      <c r="M1229" s="12">
        <v>70</v>
      </c>
      <c r="N1229" s="13">
        <v>67.987499999999997</v>
      </c>
      <c r="O1229" s="17" t="s">
        <v>137</v>
      </c>
      <c r="P1229" s="14" t="s">
        <v>12</v>
      </c>
      <c r="Q1229" s="14" t="s">
        <v>15</v>
      </c>
      <c r="R1229" s="14" t="s">
        <v>17</v>
      </c>
      <c r="S1229" s="14" t="s">
        <v>143</v>
      </c>
    </row>
    <row r="1230" spans="1:19" hidden="1" x14ac:dyDescent="0.3">
      <c r="A1230" s="11">
        <v>44635.50068287037</v>
      </c>
      <c r="B1230" s="11"/>
      <c r="C1230" s="15">
        <v>44635</v>
      </c>
      <c r="D1230" s="16">
        <v>0.5006828703703704</v>
      </c>
      <c r="E1230" s="33" t="str">
        <f t="shared" si="22"/>
        <v>01:30</v>
      </c>
      <c r="F1230" s="12">
        <v>84.600000000000009</v>
      </c>
      <c r="G1230" s="12">
        <v>86.48</v>
      </c>
      <c r="H1230" s="12">
        <v>97.76</v>
      </c>
      <c r="I1230" s="12">
        <v>89.3</v>
      </c>
      <c r="J1230" s="12">
        <v>92.12</v>
      </c>
      <c r="K1230" s="12">
        <v>121</v>
      </c>
      <c r="L1230" s="12">
        <v>100.58000000000001</v>
      </c>
      <c r="M1230" s="12">
        <v>67</v>
      </c>
      <c r="N1230" s="13">
        <v>92.355000000000004</v>
      </c>
      <c r="O1230" s="17" t="s">
        <v>137</v>
      </c>
      <c r="P1230" s="14" t="s">
        <v>12</v>
      </c>
      <c r="Q1230" s="14" t="s">
        <v>15</v>
      </c>
      <c r="R1230" s="14" t="s">
        <v>17</v>
      </c>
      <c r="S1230" s="14" t="s">
        <v>143</v>
      </c>
    </row>
    <row r="1231" spans="1:19" hidden="1" x14ac:dyDescent="0.3">
      <c r="A1231" s="11">
        <v>44635.500694444447</v>
      </c>
      <c r="B1231" s="11"/>
      <c r="C1231" s="15">
        <v>44635</v>
      </c>
      <c r="D1231" s="16">
        <v>0.50069444444444444</v>
      </c>
      <c r="E1231" s="33" t="str">
        <f t="shared" si="22"/>
        <v>01:30</v>
      </c>
      <c r="F1231" s="12">
        <v>141</v>
      </c>
      <c r="G1231" s="12">
        <v>104.42</v>
      </c>
      <c r="H1231" s="12">
        <v>118.04</v>
      </c>
      <c r="I1231" s="12">
        <v>107.82499999999999</v>
      </c>
      <c r="J1231" s="12">
        <v>111.23</v>
      </c>
      <c r="K1231" s="12">
        <v>103.285</v>
      </c>
      <c r="L1231" s="12">
        <v>86</v>
      </c>
      <c r="M1231" s="12">
        <v>110.095</v>
      </c>
      <c r="N1231" s="13">
        <v>110.236875</v>
      </c>
      <c r="O1231" s="17" t="s">
        <v>137</v>
      </c>
      <c r="P1231" s="14" t="s">
        <v>12</v>
      </c>
      <c r="Q1231" s="14" t="s">
        <v>15</v>
      </c>
      <c r="R1231" s="14" t="s">
        <v>17</v>
      </c>
      <c r="S1231" s="14" t="s">
        <v>143</v>
      </c>
    </row>
    <row r="1232" spans="1:19" hidden="1" x14ac:dyDescent="0.3">
      <c r="A1232" s="11">
        <v>44635.501377314817</v>
      </c>
      <c r="B1232" s="11"/>
      <c r="C1232" s="15">
        <v>44635</v>
      </c>
      <c r="D1232" s="16">
        <v>0.50137731481481485</v>
      </c>
      <c r="E1232" s="33" t="str">
        <f t="shared" si="22"/>
        <v>01:31</v>
      </c>
      <c r="F1232" s="12">
        <v>82.350000000000009</v>
      </c>
      <c r="G1232" s="12">
        <v>84.18</v>
      </c>
      <c r="H1232" s="12">
        <v>95.16</v>
      </c>
      <c r="I1232" s="12">
        <v>86.924999999999997</v>
      </c>
      <c r="J1232" s="12">
        <v>89.67</v>
      </c>
      <c r="K1232" s="12">
        <v>117</v>
      </c>
      <c r="L1232" s="12">
        <v>97.905000000000001</v>
      </c>
      <c r="M1232" s="12">
        <v>66</v>
      </c>
      <c r="N1232" s="13">
        <v>89.898750000000007</v>
      </c>
      <c r="O1232" s="17" t="s">
        <v>137</v>
      </c>
      <c r="P1232" s="14" t="s">
        <v>12</v>
      </c>
      <c r="Q1232" s="14" t="s">
        <v>15</v>
      </c>
      <c r="R1232" s="14" t="s">
        <v>17</v>
      </c>
      <c r="S1232" s="14" t="s">
        <v>143</v>
      </c>
    </row>
    <row r="1233" spans="1:19" hidden="1" x14ac:dyDescent="0.3">
      <c r="A1233" s="11">
        <v>44635.502071759256</v>
      </c>
      <c r="B1233" s="11"/>
      <c r="C1233" s="15">
        <v>44635</v>
      </c>
      <c r="D1233" s="16">
        <v>0.50207175925925929</v>
      </c>
      <c r="E1233" s="33" t="str">
        <f t="shared" si="22"/>
        <v>01:32</v>
      </c>
      <c r="F1233" s="12">
        <v>103.5</v>
      </c>
      <c r="G1233" s="12">
        <v>105.80000000000001</v>
      </c>
      <c r="H1233" s="12">
        <v>119.60000000000001</v>
      </c>
      <c r="I1233" s="12">
        <v>109.25</v>
      </c>
      <c r="J1233" s="12">
        <v>112.7</v>
      </c>
      <c r="K1233" s="12">
        <v>115</v>
      </c>
      <c r="L1233" s="12">
        <v>123.05000000000001</v>
      </c>
      <c r="M1233" s="12">
        <v>111.55</v>
      </c>
      <c r="N1233" s="13">
        <v>112.55625000000001</v>
      </c>
      <c r="O1233" s="17" t="s">
        <v>137</v>
      </c>
      <c r="P1233" s="14" t="s">
        <v>12</v>
      </c>
      <c r="Q1233" s="14" t="s">
        <v>15</v>
      </c>
      <c r="R1233" s="14" t="s">
        <v>17</v>
      </c>
      <c r="S1233" s="14" t="s">
        <v>143</v>
      </c>
    </row>
    <row r="1234" spans="1:19" hidden="1" x14ac:dyDescent="0.3">
      <c r="A1234" s="11">
        <v>44635.502766203703</v>
      </c>
      <c r="B1234" s="11"/>
      <c r="C1234" s="15">
        <v>44635</v>
      </c>
      <c r="D1234" s="16">
        <v>0.50276620370370373</v>
      </c>
      <c r="E1234" s="33" t="str">
        <f t="shared" si="22"/>
        <v>01:33</v>
      </c>
      <c r="F1234" s="12">
        <v>82.350000000000009</v>
      </c>
      <c r="G1234" s="12">
        <v>84.18</v>
      </c>
      <c r="H1234" s="12">
        <v>95.16</v>
      </c>
      <c r="I1234" s="12">
        <v>86.924999999999997</v>
      </c>
      <c r="J1234" s="12">
        <v>89.67</v>
      </c>
      <c r="K1234" s="12">
        <v>125</v>
      </c>
      <c r="L1234" s="12">
        <v>97.905000000000001</v>
      </c>
      <c r="M1234" s="12">
        <v>58</v>
      </c>
      <c r="N1234" s="13">
        <v>89.898750000000007</v>
      </c>
      <c r="O1234" s="17" t="s">
        <v>137</v>
      </c>
      <c r="P1234" s="14" t="s">
        <v>12</v>
      </c>
      <c r="Q1234" s="14" t="s">
        <v>15</v>
      </c>
      <c r="R1234" s="14" t="s">
        <v>17</v>
      </c>
      <c r="S1234" s="14" t="s">
        <v>143</v>
      </c>
    </row>
    <row r="1235" spans="1:19" hidden="1" x14ac:dyDescent="0.3">
      <c r="A1235" s="11">
        <v>44635.503460648149</v>
      </c>
      <c r="B1235" s="11"/>
      <c r="C1235" s="15">
        <v>44635</v>
      </c>
      <c r="D1235" s="16">
        <v>0.50346064814814817</v>
      </c>
      <c r="E1235" s="33" t="str">
        <f t="shared" si="22"/>
        <v>01:34</v>
      </c>
      <c r="F1235" s="12">
        <v>85.05</v>
      </c>
      <c r="G1235" s="12">
        <v>86.94</v>
      </c>
      <c r="H1235" s="12">
        <v>98.28</v>
      </c>
      <c r="I1235" s="12">
        <v>89.774999999999991</v>
      </c>
      <c r="J1235" s="12">
        <v>92.61</v>
      </c>
      <c r="K1235" s="12">
        <v>129</v>
      </c>
      <c r="L1235" s="12">
        <v>101.11500000000001</v>
      </c>
      <c r="M1235" s="12">
        <v>60</v>
      </c>
      <c r="N1235" s="13">
        <v>92.846249999999998</v>
      </c>
      <c r="O1235" s="17" t="s">
        <v>137</v>
      </c>
      <c r="P1235" s="14" t="s">
        <v>12</v>
      </c>
      <c r="Q1235" s="14" t="s">
        <v>15</v>
      </c>
      <c r="R1235" s="14" t="s">
        <v>17</v>
      </c>
      <c r="S1235" s="14" t="s">
        <v>143</v>
      </c>
    </row>
    <row r="1236" spans="1:19" hidden="1" x14ac:dyDescent="0.3">
      <c r="A1236" s="11">
        <v>44635.504155092596</v>
      </c>
      <c r="B1236" s="11"/>
      <c r="C1236" s="15">
        <v>44635</v>
      </c>
      <c r="D1236" s="16">
        <v>0.50415509259259261</v>
      </c>
      <c r="E1236" s="33" t="str">
        <f t="shared" si="22"/>
        <v>01:35</v>
      </c>
      <c r="F1236" s="12">
        <v>86.4</v>
      </c>
      <c r="G1236" s="12">
        <v>88.320000000000007</v>
      </c>
      <c r="H1236" s="12">
        <v>99.84</v>
      </c>
      <c r="I1236" s="12">
        <v>91.199999999999989</v>
      </c>
      <c r="J1236" s="12">
        <v>94.08</v>
      </c>
      <c r="K1236" s="12">
        <v>130</v>
      </c>
      <c r="L1236" s="12">
        <v>102.72</v>
      </c>
      <c r="M1236" s="12">
        <v>62</v>
      </c>
      <c r="N1236" s="13">
        <v>94.320000000000007</v>
      </c>
      <c r="O1236" s="17" t="s">
        <v>137</v>
      </c>
      <c r="P1236" s="14" t="s">
        <v>12</v>
      </c>
      <c r="Q1236" s="14" t="s">
        <v>15</v>
      </c>
      <c r="R1236" s="14" t="s">
        <v>17</v>
      </c>
      <c r="S1236" s="14" t="s">
        <v>143</v>
      </c>
    </row>
    <row r="1237" spans="1:19" hidden="1" x14ac:dyDescent="0.3">
      <c r="A1237" s="11">
        <v>44635.504166666666</v>
      </c>
      <c r="B1237" s="11"/>
      <c r="C1237" s="15">
        <v>44635</v>
      </c>
      <c r="D1237" s="16">
        <v>0.50416666666666665</v>
      </c>
      <c r="E1237" s="33" t="str">
        <f t="shared" si="22"/>
        <v>01:35</v>
      </c>
      <c r="F1237" s="12">
        <v>111</v>
      </c>
      <c r="G1237" s="12">
        <v>91.08</v>
      </c>
      <c r="H1237" s="12">
        <v>102.96000000000001</v>
      </c>
      <c r="I1237" s="12">
        <v>94.05</v>
      </c>
      <c r="J1237" s="12">
        <v>97.02</v>
      </c>
      <c r="K1237" s="12">
        <v>90.09</v>
      </c>
      <c r="L1237" s="12">
        <v>87</v>
      </c>
      <c r="M1237" s="12">
        <v>96.03</v>
      </c>
      <c r="N1237" s="13">
        <v>96.153749999999988</v>
      </c>
      <c r="O1237" s="17" t="s">
        <v>137</v>
      </c>
      <c r="P1237" s="14" t="s">
        <v>12</v>
      </c>
      <c r="Q1237" s="14" t="s">
        <v>15</v>
      </c>
      <c r="R1237" s="14" t="s">
        <v>17</v>
      </c>
      <c r="S1237" s="14" t="s">
        <v>143</v>
      </c>
    </row>
    <row r="1238" spans="1:19" hidden="1" x14ac:dyDescent="0.3">
      <c r="A1238" s="11">
        <v>44635.504849537036</v>
      </c>
      <c r="B1238" s="11"/>
      <c r="C1238" s="15">
        <v>44635</v>
      </c>
      <c r="D1238" s="16">
        <v>0.50484953703703705</v>
      </c>
      <c r="E1238" s="33" t="str">
        <f t="shared" si="22"/>
        <v>01:36</v>
      </c>
      <c r="F1238" s="12">
        <v>54.9</v>
      </c>
      <c r="G1238" s="12">
        <v>56.120000000000005</v>
      </c>
      <c r="H1238" s="12">
        <v>63.440000000000005</v>
      </c>
      <c r="I1238" s="12">
        <v>57.949999999999996</v>
      </c>
      <c r="J1238" s="12">
        <v>59.78</v>
      </c>
      <c r="K1238" s="12">
        <v>55.510000000000005</v>
      </c>
      <c r="L1238" s="12">
        <v>65.27000000000001</v>
      </c>
      <c r="M1238" s="12">
        <v>61</v>
      </c>
      <c r="N1238" s="13">
        <v>59.246250000000003</v>
      </c>
      <c r="O1238" s="17" t="s">
        <v>137</v>
      </c>
      <c r="P1238" s="14" t="s">
        <v>12</v>
      </c>
      <c r="Q1238" s="14" t="s">
        <v>15</v>
      </c>
      <c r="R1238" s="14" t="s">
        <v>17</v>
      </c>
      <c r="S1238" s="14" t="s">
        <v>143</v>
      </c>
    </row>
    <row r="1239" spans="1:19" hidden="1" x14ac:dyDescent="0.3">
      <c r="A1239" s="11">
        <v>44635.505543981482</v>
      </c>
      <c r="B1239" s="11"/>
      <c r="C1239" s="15">
        <v>44635</v>
      </c>
      <c r="D1239" s="16">
        <v>0.5055439814814815</v>
      </c>
      <c r="E1239" s="33" t="str">
        <f t="shared" si="22"/>
        <v>01:37</v>
      </c>
      <c r="F1239" s="12">
        <v>83.7</v>
      </c>
      <c r="G1239" s="12">
        <v>85.56</v>
      </c>
      <c r="H1239" s="12">
        <v>96.72</v>
      </c>
      <c r="I1239" s="12">
        <v>88.35</v>
      </c>
      <c r="J1239" s="12">
        <v>91.14</v>
      </c>
      <c r="K1239" s="12">
        <v>125</v>
      </c>
      <c r="L1239" s="12">
        <v>99.51</v>
      </c>
      <c r="M1239" s="12">
        <v>61</v>
      </c>
      <c r="N1239" s="13">
        <v>91.372500000000002</v>
      </c>
      <c r="O1239" s="17" t="s">
        <v>137</v>
      </c>
      <c r="P1239" s="14" t="s">
        <v>12</v>
      </c>
      <c r="Q1239" s="14" t="s">
        <v>15</v>
      </c>
      <c r="R1239" s="14" t="s">
        <v>17</v>
      </c>
      <c r="S1239" s="14" t="s">
        <v>143</v>
      </c>
    </row>
    <row r="1240" spans="1:19" hidden="1" x14ac:dyDescent="0.3">
      <c r="A1240" s="11">
        <v>44635.506238425929</v>
      </c>
      <c r="B1240" s="11"/>
      <c r="C1240" s="15">
        <v>44635</v>
      </c>
      <c r="D1240" s="16">
        <v>0.50623842592592594</v>
      </c>
      <c r="E1240" s="33" t="str">
        <f t="shared" si="22"/>
        <v>01:38</v>
      </c>
      <c r="F1240" s="12">
        <v>79.2</v>
      </c>
      <c r="G1240" s="12">
        <v>80.960000000000008</v>
      </c>
      <c r="H1240" s="12">
        <v>91.52000000000001</v>
      </c>
      <c r="I1240" s="12">
        <v>83.6</v>
      </c>
      <c r="J1240" s="12">
        <v>86.24</v>
      </c>
      <c r="K1240" s="12">
        <v>119</v>
      </c>
      <c r="L1240" s="12">
        <v>94.160000000000011</v>
      </c>
      <c r="M1240" s="12">
        <v>57</v>
      </c>
      <c r="N1240" s="13">
        <v>86.46</v>
      </c>
      <c r="O1240" s="17" t="s">
        <v>137</v>
      </c>
      <c r="P1240" s="14" t="s">
        <v>12</v>
      </c>
      <c r="Q1240" s="14" t="s">
        <v>15</v>
      </c>
      <c r="R1240" s="14" t="s">
        <v>17</v>
      </c>
      <c r="S1240" s="14" t="s">
        <v>143</v>
      </c>
    </row>
    <row r="1241" spans="1:19" hidden="1" x14ac:dyDescent="0.3">
      <c r="A1241" s="11">
        <v>44635.506932870368</v>
      </c>
      <c r="B1241" s="11"/>
      <c r="C1241" s="15">
        <v>44635</v>
      </c>
      <c r="D1241" s="16">
        <v>0.50693287037037038</v>
      </c>
      <c r="E1241" s="33" t="str">
        <f t="shared" si="22"/>
        <v>01:39</v>
      </c>
      <c r="F1241" s="12">
        <v>80.55</v>
      </c>
      <c r="G1241" s="12">
        <v>82.34</v>
      </c>
      <c r="H1241" s="12">
        <v>93.08</v>
      </c>
      <c r="I1241" s="12">
        <v>85.024999999999991</v>
      </c>
      <c r="J1241" s="12">
        <v>87.71</v>
      </c>
      <c r="K1241" s="12">
        <v>113</v>
      </c>
      <c r="L1241" s="12">
        <v>95.765000000000001</v>
      </c>
      <c r="M1241" s="12">
        <v>66</v>
      </c>
      <c r="N1241" s="13">
        <v>87.933749999999989</v>
      </c>
      <c r="O1241" s="17" t="s">
        <v>137</v>
      </c>
      <c r="P1241" s="14" t="s">
        <v>12</v>
      </c>
      <c r="Q1241" s="14" t="s">
        <v>15</v>
      </c>
      <c r="R1241" s="14" t="s">
        <v>17</v>
      </c>
      <c r="S1241" s="14" t="s">
        <v>143</v>
      </c>
    </row>
    <row r="1242" spans="1:19" hidden="1" x14ac:dyDescent="0.3">
      <c r="A1242" s="11">
        <v>44635.507627314815</v>
      </c>
      <c r="B1242" s="11"/>
      <c r="C1242" s="15">
        <v>44635</v>
      </c>
      <c r="D1242" s="16">
        <v>0.50762731481481482</v>
      </c>
      <c r="E1242" s="33" t="str">
        <f t="shared" si="22"/>
        <v>01:40</v>
      </c>
      <c r="F1242" s="12">
        <v>78.75</v>
      </c>
      <c r="G1242" s="12">
        <v>80.5</v>
      </c>
      <c r="H1242" s="12">
        <v>91</v>
      </c>
      <c r="I1242" s="12">
        <v>83.125</v>
      </c>
      <c r="J1242" s="12">
        <v>85.75</v>
      </c>
      <c r="K1242" s="12">
        <v>108</v>
      </c>
      <c r="L1242" s="12">
        <v>93.625</v>
      </c>
      <c r="M1242" s="12">
        <v>67</v>
      </c>
      <c r="N1242" s="13">
        <v>85.96875</v>
      </c>
      <c r="O1242" s="17" t="s">
        <v>137</v>
      </c>
      <c r="P1242" s="14" t="s">
        <v>12</v>
      </c>
      <c r="Q1242" s="14" t="s">
        <v>15</v>
      </c>
      <c r="R1242" s="14" t="s">
        <v>17</v>
      </c>
      <c r="S1242" s="14" t="s">
        <v>143</v>
      </c>
    </row>
    <row r="1243" spans="1:19" hidden="1" x14ac:dyDescent="0.3">
      <c r="A1243" s="11">
        <v>44635.507638888892</v>
      </c>
      <c r="B1243" s="11"/>
      <c r="C1243" s="15">
        <v>44635</v>
      </c>
      <c r="D1243" s="16">
        <v>0.50763888888888886</v>
      </c>
      <c r="E1243" s="33" t="str">
        <f t="shared" si="22"/>
        <v>01:40</v>
      </c>
      <c r="F1243" s="12">
        <v>106</v>
      </c>
      <c r="G1243" s="12">
        <v>87.86</v>
      </c>
      <c r="H1243" s="12">
        <v>99.320000000000007</v>
      </c>
      <c r="I1243" s="12">
        <v>90.724999999999994</v>
      </c>
      <c r="J1243" s="12">
        <v>93.59</v>
      </c>
      <c r="K1243" s="12">
        <v>86.905000000000001</v>
      </c>
      <c r="L1243" s="12">
        <v>85</v>
      </c>
      <c r="M1243" s="12">
        <v>92.634999999999991</v>
      </c>
      <c r="N1243" s="13">
        <v>92.754374999999996</v>
      </c>
      <c r="O1243" s="17" t="s">
        <v>137</v>
      </c>
      <c r="P1243" s="14" t="s">
        <v>12</v>
      </c>
      <c r="Q1243" s="14" t="s">
        <v>15</v>
      </c>
      <c r="R1243" s="14" t="s">
        <v>17</v>
      </c>
      <c r="S1243" s="14" t="s">
        <v>143</v>
      </c>
    </row>
    <row r="1244" spans="1:19" hidden="1" x14ac:dyDescent="0.3">
      <c r="A1244" s="11">
        <v>44635.508321759262</v>
      </c>
      <c r="B1244" s="11"/>
      <c r="C1244" s="15">
        <v>44635</v>
      </c>
      <c r="D1244" s="16">
        <v>0.50832175925925926</v>
      </c>
      <c r="E1244" s="33" t="str">
        <f t="shared" si="22"/>
        <v>01:41</v>
      </c>
      <c r="F1244" s="12">
        <v>81.45</v>
      </c>
      <c r="G1244" s="12">
        <v>83.26</v>
      </c>
      <c r="H1244" s="12">
        <v>94.12</v>
      </c>
      <c r="I1244" s="12">
        <v>85.974999999999994</v>
      </c>
      <c r="J1244" s="12">
        <v>88.69</v>
      </c>
      <c r="K1244" s="12">
        <v>106</v>
      </c>
      <c r="L1244" s="12">
        <v>96.835000000000008</v>
      </c>
      <c r="M1244" s="12">
        <v>75</v>
      </c>
      <c r="N1244" s="13">
        <v>88.916250000000019</v>
      </c>
      <c r="O1244" s="17" t="s">
        <v>137</v>
      </c>
      <c r="P1244" s="14" t="s">
        <v>12</v>
      </c>
      <c r="Q1244" s="14" t="s">
        <v>15</v>
      </c>
      <c r="R1244" s="14" t="s">
        <v>17</v>
      </c>
      <c r="S1244" s="14" t="s">
        <v>143</v>
      </c>
    </row>
    <row r="1245" spans="1:19" hidden="1" x14ac:dyDescent="0.3">
      <c r="A1245" s="11">
        <v>44635.509016203701</v>
      </c>
      <c r="B1245" s="11"/>
      <c r="C1245" s="15">
        <v>44635</v>
      </c>
      <c r="D1245" s="16">
        <v>0.50901620370370371</v>
      </c>
      <c r="E1245" s="33" t="str">
        <f t="shared" si="22"/>
        <v>01:42</v>
      </c>
      <c r="F1245" s="12">
        <v>81</v>
      </c>
      <c r="G1245" s="12">
        <v>82.8</v>
      </c>
      <c r="H1245" s="12">
        <v>93.600000000000009</v>
      </c>
      <c r="I1245" s="12">
        <v>85.5</v>
      </c>
      <c r="J1245" s="12">
        <v>88.2</v>
      </c>
      <c r="K1245" s="12">
        <v>118</v>
      </c>
      <c r="L1245" s="12">
        <v>96.300000000000011</v>
      </c>
      <c r="M1245" s="12">
        <v>62</v>
      </c>
      <c r="N1245" s="13">
        <v>88.425000000000011</v>
      </c>
      <c r="O1245" s="17" t="s">
        <v>137</v>
      </c>
      <c r="P1245" s="14" t="s">
        <v>12</v>
      </c>
      <c r="Q1245" s="14" t="s">
        <v>15</v>
      </c>
      <c r="R1245" s="14" t="s">
        <v>17</v>
      </c>
      <c r="S1245" s="14" t="s">
        <v>143</v>
      </c>
    </row>
    <row r="1246" spans="1:19" hidden="1" x14ac:dyDescent="0.3">
      <c r="A1246" s="11">
        <v>44635.509710648148</v>
      </c>
      <c r="B1246" s="11"/>
      <c r="C1246" s="15">
        <v>44635</v>
      </c>
      <c r="D1246" s="16">
        <v>0.50971064814814815</v>
      </c>
      <c r="E1246" s="33" t="str">
        <f t="shared" si="22"/>
        <v>01:43</v>
      </c>
      <c r="F1246" s="12">
        <v>80.55</v>
      </c>
      <c r="G1246" s="12">
        <v>82.34</v>
      </c>
      <c r="H1246" s="12">
        <v>93.08</v>
      </c>
      <c r="I1246" s="12">
        <v>85.024999999999991</v>
      </c>
      <c r="J1246" s="12">
        <v>87.71</v>
      </c>
      <c r="K1246" s="12">
        <v>123</v>
      </c>
      <c r="L1246" s="12">
        <v>95.765000000000001</v>
      </c>
      <c r="M1246" s="12">
        <v>56</v>
      </c>
      <c r="N1246" s="13">
        <v>87.933749999999989</v>
      </c>
      <c r="O1246" s="17" t="s">
        <v>137</v>
      </c>
      <c r="P1246" s="14" t="s">
        <v>12</v>
      </c>
      <c r="Q1246" s="14" t="s">
        <v>15</v>
      </c>
      <c r="R1246" s="14" t="s">
        <v>17</v>
      </c>
      <c r="S1246" s="14" t="s">
        <v>143</v>
      </c>
    </row>
    <row r="1247" spans="1:19" hidden="1" x14ac:dyDescent="0.3">
      <c r="A1247" s="11">
        <v>44635.510104166664</v>
      </c>
      <c r="B1247" s="11"/>
      <c r="C1247" s="15">
        <v>44635</v>
      </c>
      <c r="D1247" s="16">
        <v>0.51010416666666669</v>
      </c>
      <c r="E1247" s="33" t="str">
        <f t="shared" si="22"/>
        <v>01:43</v>
      </c>
      <c r="F1247" s="12">
        <v>59.4</v>
      </c>
      <c r="G1247" s="12">
        <v>60.720000000000006</v>
      </c>
      <c r="H1247" s="12">
        <v>68.64</v>
      </c>
      <c r="I1247" s="12">
        <v>62.699999999999996</v>
      </c>
      <c r="J1247" s="12">
        <v>64.679999999999993</v>
      </c>
      <c r="K1247" s="12">
        <v>60.06</v>
      </c>
      <c r="L1247" s="12">
        <v>70.62</v>
      </c>
      <c r="M1247" s="12">
        <v>66</v>
      </c>
      <c r="N1247" s="13">
        <v>64.102499999999992</v>
      </c>
      <c r="O1247" s="17" t="s">
        <v>137</v>
      </c>
      <c r="P1247" s="14" t="s">
        <v>12</v>
      </c>
      <c r="Q1247" s="14" t="s">
        <v>15</v>
      </c>
      <c r="R1247" s="14" t="s">
        <v>17</v>
      </c>
      <c r="S1247" s="14" t="s">
        <v>143</v>
      </c>
    </row>
    <row r="1248" spans="1:19" hidden="1" x14ac:dyDescent="0.3">
      <c r="A1248" s="11">
        <v>44635.510231481479</v>
      </c>
      <c r="B1248" s="11"/>
      <c r="C1248" s="15">
        <v>44635</v>
      </c>
      <c r="D1248" s="16">
        <v>0.51023148148148145</v>
      </c>
      <c r="E1248" s="33" t="str">
        <f t="shared" si="22"/>
        <v>01:43</v>
      </c>
      <c r="F1248" s="12">
        <v>69.3</v>
      </c>
      <c r="G1248" s="12">
        <v>70.84</v>
      </c>
      <c r="H1248" s="12">
        <v>80.08</v>
      </c>
      <c r="I1248" s="12">
        <v>73.149999999999991</v>
      </c>
      <c r="J1248" s="12">
        <v>75.459999999999994</v>
      </c>
      <c r="K1248" s="12">
        <v>70.070000000000007</v>
      </c>
      <c r="L1248" s="12">
        <v>82.39</v>
      </c>
      <c r="M1248" s="12">
        <v>77</v>
      </c>
      <c r="N1248" s="13">
        <v>74.786249999999995</v>
      </c>
      <c r="O1248" s="17" t="s">
        <v>137</v>
      </c>
      <c r="P1248" s="14" t="s">
        <v>12</v>
      </c>
      <c r="Q1248" s="14" t="s">
        <v>15</v>
      </c>
      <c r="R1248" s="14" t="s">
        <v>17</v>
      </c>
      <c r="S1248" s="14" t="s">
        <v>143</v>
      </c>
    </row>
    <row r="1249" spans="1:19" hidden="1" x14ac:dyDescent="0.3">
      <c r="A1249" s="11">
        <v>44635.510405092595</v>
      </c>
      <c r="B1249" s="11"/>
      <c r="C1249" s="15">
        <v>44635</v>
      </c>
      <c r="D1249" s="16">
        <v>0.51040509259259259</v>
      </c>
      <c r="E1249" s="33" t="str">
        <f t="shared" si="22"/>
        <v>01:44</v>
      </c>
      <c r="F1249" s="12">
        <v>88.65</v>
      </c>
      <c r="G1249" s="12">
        <v>90.62</v>
      </c>
      <c r="H1249" s="12">
        <v>102.44</v>
      </c>
      <c r="I1249" s="12">
        <v>93.574999999999989</v>
      </c>
      <c r="J1249" s="12">
        <v>96.53</v>
      </c>
      <c r="K1249" s="12">
        <v>126</v>
      </c>
      <c r="L1249" s="12">
        <v>105.39500000000001</v>
      </c>
      <c r="M1249" s="12">
        <v>71</v>
      </c>
      <c r="N1249" s="13">
        <v>96.776250000000005</v>
      </c>
      <c r="O1249" s="17" t="s">
        <v>137</v>
      </c>
      <c r="P1249" s="14" t="s">
        <v>12</v>
      </c>
      <c r="Q1249" s="14" t="s">
        <v>15</v>
      </c>
      <c r="R1249" s="14" t="s">
        <v>17</v>
      </c>
      <c r="S1249" s="14" t="s">
        <v>143</v>
      </c>
    </row>
    <row r="1250" spans="1:19" hidden="1" x14ac:dyDescent="0.3">
      <c r="A1250" s="11">
        <v>44635.510509259257</v>
      </c>
      <c r="B1250" s="11"/>
      <c r="C1250" s="15">
        <v>44635</v>
      </c>
      <c r="D1250" s="16">
        <v>0.51050925925925927</v>
      </c>
      <c r="E1250" s="33" t="str">
        <f t="shared" si="22"/>
        <v>01:44</v>
      </c>
      <c r="F1250" s="12">
        <v>73.8</v>
      </c>
      <c r="G1250" s="12">
        <v>75.44</v>
      </c>
      <c r="H1250" s="12">
        <v>85.28</v>
      </c>
      <c r="I1250" s="12">
        <v>77.899999999999991</v>
      </c>
      <c r="J1250" s="12">
        <v>80.36</v>
      </c>
      <c r="K1250" s="12">
        <v>74.62</v>
      </c>
      <c r="L1250" s="12">
        <v>82</v>
      </c>
      <c r="M1250" s="12">
        <v>79.539999999999992</v>
      </c>
      <c r="N1250" s="13">
        <v>78.617500000000007</v>
      </c>
      <c r="O1250" s="17" t="s">
        <v>137</v>
      </c>
      <c r="P1250" s="14" t="s">
        <v>12</v>
      </c>
      <c r="Q1250" s="14" t="s">
        <v>15</v>
      </c>
      <c r="R1250" s="14" t="s">
        <v>17</v>
      </c>
      <c r="S1250" s="14" t="s">
        <v>143</v>
      </c>
    </row>
    <row r="1251" spans="1:19" hidden="1" x14ac:dyDescent="0.3">
      <c r="A1251" s="11">
        <v>44635.511099537034</v>
      </c>
      <c r="B1251" s="11"/>
      <c r="C1251" s="15">
        <v>44635</v>
      </c>
      <c r="D1251" s="16">
        <v>0.51109953703703703</v>
      </c>
      <c r="E1251" s="33" t="str">
        <f t="shared" si="22"/>
        <v>01:45</v>
      </c>
      <c r="F1251" s="12">
        <v>114.3</v>
      </c>
      <c r="G1251" s="12">
        <v>116.84</v>
      </c>
      <c r="H1251" s="12">
        <v>132.08000000000001</v>
      </c>
      <c r="I1251" s="12">
        <v>120.64999999999999</v>
      </c>
      <c r="J1251" s="12">
        <v>124.46</v>
      </c>
      <c r="K1251" s="12">
        <v>127</v>
      </c>
      <c r="L1251" s="12">
        <v>135.89000000000001</v>
      </c>
      <c r="M1251" s="12">
        <v>123.19</v>
      </c>
      <c r="N1251" s="13">
        <v>124.30125000000001</v>
      </c>
      <c r="O1251" s="17" t="s">
        <v>137</v>
      </c>
      <c r="P1251" s="14" t="s">
        <v>12</v>
      </c>
      <c r="Q1251" s="14" t="s">
        <v>15</v>
      </c>
      <c r="R1251" s="14" t="s">
        <v>18</v>
      </c>
      <c r="S1251" s="14" t="s">
        <v>143</v>
      </c>
    </row>
    <row r="1252" spans="1:19" hidden="1" x14ac:dyDescent="0.3">
      <c r="A1252" s="11">
        <v>44635.511111111111</v>
      </c>
      <c r="B1252" s="11"/>
      <c r="C1252" s="15">
        <v>44635</v>
      </c>
      <c r="D1252" s="16">
        <v>0.51111111111111118</v>
      </c>
      <c r="E1252" s="33" t="str">
        <f t="shared" si="22"/>
        <v>01:45</v>
      </c>
      <c r="F1252" s="12">
        <v>88</v>
      </c>
      <c r="G1252" s="12">
        <v>82.34</v>
      </c>
      <c r="H1252" s="12">
        <v>93.08</v>
      </c>
      <c r="I1252" s="12">
        <v>85.024999999999991</v>
      </c>
      <c r="J1252" s="12">
        <v>87.71</v>
      </c>
      <c r="K1252" s="12">
        <v>81.445000000000007</v>
      </c>
      <c r="L1252" s="12">
        <v>91</v>
      </c>
      <c r="M1252" s="12">
        <v>86.814999999999998</v>
      </c>
      <c r="N1252" s="13">
        <v>86.926874999999995</v>
      </c>
      <c r="O1252" s="17" t="s">
        <v>137</v>
      </c>
      <c r="P1252" s="14" t="s">
        <v>12</v>
      </c>
      <c r="Q1252" s="14" t="s">
        <v>15</v>
      </c>
      <c r="R1252" s="14" t="s">
        <v>17</v>
      </c>
      <c r="S1252" s="14" t="s">
        <v>143</v>
      </c>
    </row>
    <row r="1253" spans="1:19" hidden="1" x14ac:dyDescent="0.3">
      <c r="A1253" s="11">
        <v>44635.511296296296</v>
      </c>
      <c r="B1253" s="11"/>
      <c r="C1253" s="15">
        <v>44635</v>
      </c>
      <c r="D1253" s="16">
        <v>0.51129629629629625</v>
      </c>
      <c r="E1253" s="33" t="str">
        <f t="shared" si="22"/>
        <v>01:45</v>
      </c>
      <c r="F1253" s="12">
        <v>81</v>
      </c>
      <c r="G1253" s="12">
        <v>74.52000000000001</v>
      </c>
      <c r="H1253" s="12">
        <v>84.240000000000009</v>
      </c>
      <c r="I1253" s="12">
        <v>76.95</v>
      </c>
      <c r="J1253" s="12">
        <v>79.38</v>
      </c>
      <c r="K1253" s="12">
        <v>73.710000000000008</v>
      </c>
      <c r="L1253" s="12">
        <v>86.67</v>
      </c>
      <c r="M1253" s="12">
        <v>78.569999999999993</v>
      </c>
      <c r="N1253" s="13">
        <v>79.38</v>
      </c>
      <c r="O1253" s="17" t="s">
        <v>137</v>
      </c>
      <c r="P1253" s="14" t="s">
        <v>12</v>
      </c>
      <c r="Q1253" s="14" t="s">
        <v>15</v>
      </c>
      <c r="R1253" s="14" t="s">
        <v>17</v>
      </c>
      <c r="S1253" s="14" t="s">
        <v>143</v>
      </c>
    </row>
    <row r="1254" spans="1:19" hidden="1" x14ac:dyDescent="0.3">
      <c r="A1254" s="11">
        <v>44635.511793981481</v>
      </c>
      <c r="B1254" s="11"/>
      <c r="C1254" s="15">
        <v>44635</v>
      </c>
      <c r="D1254" s="16">
        <v>0.51179398148148147</v>
      </c>
      <c r="E1254" s="33" t="str">
        <f t="shared" si="22"/>
        <v>01:46</v>
      </c>
      <c r="F1254" s="12">
        <v>117</v>
      </c>
      <c r="G1254" s="12">
        <v>119.60000000000001</v>
      </c>
      <c r="H1254" s="12">
        <v>135.20000000000002</v>
      </c>
      <c r="I1254" s="12">
        <v>123.5</v>
      </c>
      <c r="J1254" s="12">
        <v>127.39999999999999</v>
      </c>
      <c r="K1254" s="12">
        <v>130</v>
      </c>
      <c r="L1254" s="12">
        <v>139.1</v>
      </c>
      <c r="M1254" s="12">
        <v>126.1</v>
      </c>
      <c r="N1254" s="13">
        <v>127.23750000000001</v>
      </c>
      <c r="O1254" s="17" t="s">
        <v>137</v>
      </c>
      <c r="P1254" s="14" t="s">
        <v>12</v>
      </c>
      <c r="Q1254" s="14" t="s">
        <v>15</v>
      </c>
      <c r="R1254" s="14" t="s">
        <v>18</v>
      </c>
      <c r="S1254" s="14" t="s">
        <v>143</v>
      </c>
    </row>
    <row r="1255" spans="1:19" hidden="1" x14ac:dyDescent="0.3">
      <c r="A1255" s="11">
        <v>44635.511817129627</v>
      </c>
      <c r="B1255" s="11"/>
      <c r="C1255" s="15">
        <v>44635</v>
      </c>
      <c r="D1255" s="16">
        <v>0.51181712962962966</v>
      </c>
      <c r="E1255" s="33" t="str">
        <f t="shared" si="22"/>
        <v>01:46</v>
      </c>
      <c r="F1255" s="12">
        <v>77</v>
      </c>
      <c r="G1255" s="12">
        <v>70.84</v>
      </c>
      <c r="H1255" s="12">
        <v>80.08</v>
      </c>
      <c r="I1255" s="12">
        <v>73.149999999999991</v>
      </c>
      <c r="J1255" s="12">
        <v>75.459999999999994</v>
      </c>
      <c r="K1255" s="12">
        <v>70.070000000000007</v>
      </c>
      <c r="L1255" s="12">
        <v>82.39</v>
      </c>
      <c r="M1255" s="12">
        <v>74.69</v>
      </c>
      <c r="N1255" s="13">
        <v>75.460000000000008</v>
      </c>
      <c r="O1255" s="17" t="s">
        <v>137</v>
      </c>
      <c r="P1255" s="14" t="s">
        <v>12</v>
      </c>
      <c r="Q1255" s="14" t="s">
        <v>15</v>
      </c>
      <c r="R1255" s="14" t="s">
        <v>17</v>
      </c>
      <c r="S1255" s="14" t="s">
        <v>143</v>
      </c>
    </row>
    <row r="1256" spans="1:19" hidden="1" x14ac:dyDescent="0.3">
      <c r="A1256" s="11">
        <v>44635.512141203704</v>
      </c>
      <c r="B1256" s="11"/>
      <c r="C1256" s="15">
        <v>44635</v>
      </c>
      <c r="D1256" s="16">
        <v>0.51214120370370375</v>
      </c>
      <c r="E1256" s="33" t="str">
        <f t="shared" si="22"/>
        <v>01:46</v>
      </c>
      <c r="F1256" s="12">
        <v>81</v>
      </c>
      <c r="G1256" s="12">
        <v>82.8</v>
      </c>
      <c r="H1256" s="12">
        <v>93.600000000000009</v>
      </c>
      <c r="I1256" s="12">
        <v>85.5</v>
      </c>
      <c r="J1256" s="12">
        <v>88.2</v>
      </c>
      <c r="K1256" s="12">
        <v>81.900000000000006</v>
      </c>
      <c r="L1256" s="12">
        <v>96.300000000000011</v>
      </c>
      <c r="M1256" s="12">
        <v>90</v>
      </c>
      <c r="N1256" s="13">
        <v>87.412499999999994</v>
      </c>
      <c r="O1256" s="17" t="s">
        <v>137</v>
      </c>
      <c r="P1256" s="14" t="s">
        <v>12</v>
      </c>
      <c r="Q1256" s="14" t="s">
        <v>15</v>
      </c>
      <c r="R1256" s="14" t="s">
        <v>17</v>
      </c>
      <c r="S1256" s="14" t="s">
        <v>143</v>
      </c>
    </row>
    <row r="1257" spans="1:19" hidden="1" x14ac:dyDescent="0.3">
      <c r="A1257" s="11">
        <v>44635.512488425928</v>
      </c>
      <c r="B1257" s="11"/>
      <c r="C1257" s="15">
        <v>44635</v>
      </c>
      <c r="D1257" s="16">
        <v>0.51248842592592592</v>
      </c>
      <c r="E1257" s="33" t="str">
        <f t="shared" si="22"/>
        <v>01:47</v>
      </c>
      <c r="F1257" s="12">
        <v>97.2</v>
      </c>
      <c r="G1257" s="12">
        <v>99.36</v>
      </c>
      <c r="H1257" s="12">
        <v>112.32000000000001</v>
      </c>
      <c r="I1257" s="12">
        <v>102.6</v>
      </c>
      <c r="J1257" s="12">
        <v>105.84</v>
      </c>
      <c r="K1257" s="12">
        <v>128</v>
      </c>
      <c r="L1257" s="12">
        <v>115.56</v>
      </c>
      <c r="M1257" s="12">
        <v>88</v>
      </c>
      <c r="N1257" s="13">
        <v>106.11000000000001</v>
      </c>
      <c r="O1257" s="17" t="s">
        <v>137</v>
      </c>
      <c r="P1257" s="14" t="s">
        <v>12</v>
      </c>
      <c r="Q1257" s="14" t="s">
        <v>15</v>
      </c>
      <c r="R1257" s="14" t="s">
        <v>17</v>
      </c>
      <c r="S1257" s="14" t="s">
        <v>143</v>
      </c>
    </row>
    <row r="1258" spans="1:19" hidden="1" x14ac:dyDescent="0.3">
      <c r="A1258" s="11">
        <v>44635.513182870367</v>
      </c>
      <c r="B1258" s="11"/>
      <c r="C1258" s="15">
        <v>44635</v>
      </c>
      <c r="D1258" s="16">
        <v>0.51318287037037036</v>
      </c>
      <c r="E1258" s="33" t="str">
        <f t="shared" si="22"/>
        <v>01:48</v>
      </c>
      <c r="F1258" s="12">
        <v>96.3</v>
      </c>
      <c r="G1258" s="12">
        <v>98.44</v>
      </c>
      <c r="H1258" s="12">
        <v>111.28</v>
      </c>
      <c r="I1258" s="12">
        <v>101.64999999999999</v>
      </c>
      <c r="J1258" s="12">
        <v>104.86</v>
      </c>
      <c r="K1258" s="12">
        <v>121</v>
      </c>
      <c r="L1258" s="12">
        <v>114.49000000000001</v>
      </c>
      <c r="M1258" s="12">
        <v>93</v>
      </c>
      <c r="N1258" s="13">
        <v>105.1275</v>
      </c>
      <c r="O1258" s="17" t="s">
        <v>137</v>
      </c>
      <c r="P1258" s="14" t="s">
        <v>12</v>
      </c>
      <c r="Q1258" s="14" t="s">
        <v>15</v>
      </c>
      <c r="R1258" s="14" t="s">
        <v>17</v>
      </c>
      <c r="S1258" s="14" t="s">
        <v>143</v>
      </c>
    </row>
    <row r="1259" spans="1:19" hidden="1" x14ac:dyDescent="0.3">
      <c r="A1259" s="11">
        <v>44635.513333333336</v>
      </c>
      <c r="B1259" s="11"/>
      <c r="C1259" s="15">
        <v>44635</v>
      </c>
      <c r="D1259" s="16">
        <v>0.51333333333333331</v>
      </c>
      <c r="E1259" s="33" t="str">
        <f t="shared" si="22"/>
        <v>01:48</v>
      </c>
      <c r="F1259" s="12">
        <v>88.2</v>
      </c>
      <c r="G1259" s="12">
        <v>90.160000000000011</v>
      </c>
      <c r="H1259" s="12">
        <v>101.92</v>
      </c>
      <c r="I1259" s="12">
        <v>93.1</v>
      </c>
      <c r="J1259" s="12">
        <v>96.039999999999992</v>
      </c>
      <c r="K1259" s="12">
        <v>89.18</v>
      </c>
      <c r="L1259" s="12">
        <v>104.86</v>
      </c>
      <c r="M1259" s="12">
        <v>98</v>
      </c>
      <c r="N1259" s="13">
        <v>95.18249999999999</v>
      </c>
      <c r="O1259" s="17" t="s">
        <v>137</v>
      </c>
      <c r="P1259" s="14" t="s">
        <v>12</v>
      </c>
      <c r="Q1259" s="14" t="s">
        <v>15</v>
      </c>
      <c r="R1259" s="14" t="s">
        <v>17</v>
      </c>
      <c r="S1259" s="14" t="s">
        <v>143</v>
      </c>
    </row>
    <row r="1260" spans="1:19" hidden="1" x14ac:dyDescent="0.3">
      <c r="A1260" s="11">
        <v>44635.513877314814</v>
      </c>
      <c r="B1260" s="11"/>
      <c r="C1260" s="15">
        <v>44635</v>
      </c>
      <c r="D1260" s="16">
        <v>0.5138773148148148</v>
      </c>
      <c r="E1260" s="33" t="str">
        <f t="shared" si="22"/>
        <v>01:49</v>
      </c>
      <c r="F1260" s="12">
        <v>95.850000000000009</v>
      </c>
      <c r="G1260" s="12">
        <v>97.98</v>
      </c>
      <c r="H1260" s="12">
        <v>110.76</v>
      </c>
      <c r="I1260" s="12">
        <v>101.175</v>
      </c>
      <c r="J1260" s="12">
        <v>104.37</v>
      </c>
      <c r="K1260" s="12">
        <v>120</v>
      </c>
      <c r="L1260" s="12">
        <v>113.95500000000001</v>
      </c>
      <c r="M1260" s="12">
        <v>93</v>
      </c>
      <c r="N1260" s="13">
        <v>104.63625</v>
      </c>
      <c r="O1260" s="17" t="s">
        <v>137</v>
      </c>
      <c r="P1260" s="14" t="s">
        <v>12</v>
      </c>
      <c r="Q1260" s="14" t="s">
        <v>15</v>
      </c>
      <c r="R1260" s="14" t="s">
        <v>17</v>
      </c>
      <c r="S1260" s="14" t="s">
        <v>143</v>
      </c>
    </row>
    <row r="1261" spans="1:19" hidden="1" x14ac:dyDescent="0.3">
      <c r="A1261" s="11">
        <v>44635.51457175926</v>
      </c>
      <c r="B1261" s="11"/>
      <c r="C1261" s="15">
        <v>44635</v>
      </c>
      <c r="D1261" s="16">
        <v>0.51457175925925924</v>
      </c>
      <c r="E1261" s="33" t="str">
        <f t="shared" si="22"/>
        <v>01:50</v>
      </c>
      <c r="F1261" s="12">
        <v>94.95</v>
      </c>
      <c r="G1261" s="12">
        <v>97.06</v>
      </c>
      <c r="H1261" s="12">
        <v>109.72</v>
      </c>
      <c r="I1261" s="12">
        <v>100.22499999999999</v>
      </c>
      <c r="J1261" s="12">
        <v>103.39</v>
      </c>
      <c r="K1261" s="12">
        <v>119</v>
      </c>
      <c r="L1261" s="12">
        <v>112.88500000000001</v>
      </c>
      <c r="M1261" s="12">
        <v>92</v>
      </c>
      <c r="N1261" s="13">
        <v>103.65375</v>
      </c>
      <c r="O1261" s="17" t="s">
        <v>137</v>
      </c>
      <c r="P1261" s="14" t="s">
        <v>12</v>
      </c>
      <c r="Q1261" s="14" t="s">
        <v>15</v>
      </c>
      <c r="R1261" s="14" t="s">
        <v>17</v>
      </c>
      <c r="S1261" s="14" t="s">
        <v>143</v>
      </c>
    </row>
    <row r="1262" spans="1:19" hidden="1" x14ac:dyDescent="0.3">
      <c r="A1262" s="11">
        <v>44635.51458333333</v>
      </c>
      <c r="B1262" s="11"/>
      <c r="C1262" s="15">
        <v>44635</v>
      </c>
      <c r="D1262" s="16">
        <v>0.51458333333333328</v>
      </c>
      <c r="E1262" s="33" t="str">
        <f t="shared" si="22"/>
        <v>01:50</v>
      </c>
      <c r="F1262" s="12">
        <v>104</v>
      </c>
      <c r="G1262" s="12">
        <v>100.28</v>
      </c>
      <c r="H1262" s="12">
        <v>113.36</v>
      </c>
      <c r="I1262" s="12">
        <v>103.55</v>
      </c>
      <c r="J1262" s="12">
        <v>106.82</v>
      </c>
      <c r="K1262" s="12">
        <v>99.19</v>
      </c>
      <c r="L1262" s="12">
        <v>114</v>
      </c>
      <c r="M1262" s="12">
        <v>105.73</v>
      </c>
      <c r="N1262" s="13">
        <v>105.86625000000001</v>
      </c>
      <c r="O1262" s="17" t="s">
        <v>137</v>
      </c>
      <c r="P1262" s="14" t="s">
        <v>12</v>
      </c>
      <c r="Q1262" s="14" t="s">
        <v>15</v>
      </c>
      <c r="R1262" s="14" t="s">
        <v>17</v>
      </c>
      <c r="S1262" s="14" t="s">
        <v>143</v>
      </c>
    </row>
    <row r="1263" spans="1:19" hidden="1" x14ac:dyDescent="0.3">
      <c r="A1263" s="11">
        <v>44635.515266203707</v>
      </c>
      <c r="B1263" s="11"/>
      <c r="C1263" s="15">
        <v>44635</v>
      </c>
      <c r="D1263" s="16">
        <v>0.51526620370370368</v>
      </c>
      <c r="E1263" s="33" t="str">
        <f t="shared" si="22"/>
        <v>01:51</v>
      </c>
      <c r="F1263" s="12">
        <v>94.05</v>
      </c>
      <c r="G1263" s="12">
        <v>96.14</v>
      </c>
      <c r="H1263" s="12">
        <v>108.68</v>
      </c>
      <c r="I1263" s="12">
        <v>99.274999999999991</v>
      </c>
      <c r="J1263" s="12">
        <v>102.41</v>
      </c>
      <c r="K1263" s="12">
        <v>118</v>
      </c>
      <c r="L1263" s="12">
        <v>111.81500000000001</v>
      </c>
      <c r="M1263" s="12">
        <v>91</v>
      </c>
      <c r="N1263" s="13">
        <v>102.67125</v>
      </c>
      <c r="O1263" s="17" t="s">
        <v>137</v>
      </c>
      <c r="P1263" s="14" t="s">
        <v>12</v>
      </c>
      <c r="Q1263" s="14" t="s">
        <v>15</v>
      </c>
      <c r="R1263" s="14" t="s">
        <v>17</v>
      </c>
      <c r="S1263" s="14" t="s">
        <v>143</v>
      </c>
    </row>
    <row r="1264" spans="1:19" hidden="1" x14ac:dyDescent="0.3">
      <c r="A1264" s="11">
        <v>44635.515335648146</v>
      </c>
      <c r="B1264" s="11"/>
      <c r="C1264" s="15">
        <v>44635</v>
      </c>
      <c r="D1264" s="16">
        <v>0.51533564814814814</v>
      </c>
      <c r="E1264" s="33" t="str">
        <f t="shared" si="22"/>
        <v>01:51</v>
      </c>
      <c r="F1264" s="12">
        <v>106.2</v>
      </c>
      <c r="G1264" s="12">
        <v>108.56</v>
      </c>
      <c r="H1264" s="12">
        <v>122.72</v>
      </c>
      <c r="I1264" s="12">
        <v>112.1</v>
      </c>
      <c r="J1264" s="12">
        <v>115.64</v>
      </c>
      <c r="K1264" s="12">
        <v>118</v>
      </c>
      <c r="L1264" s="12">
        <v>126.26</v>
      </c>
      <c r="M1264" s="12">
        <v>114.46</v>
      </c>
      <c r="N1264" s="13">
        <v>115.49250000000001</v>
      </c>
      <c r="O1264" s="17" t="s">
        <v>137</v>
      </c>
      <c r="P1264" s="14" t="s">
        <v>12</v>
      </c>
      <c r="Q1264" s="14" t="s">
        <v>15</v>
      </c>
      <c r="R1264" s="14" t="s">
        <v>17</v>
      </c>
      <c r="S1264" s="14" t="s">
        <v>143</v>
      </c>
    </row>
    <row r="1265" spans="1:19" hidden="1" x14ac:dyDescent="0.3">
      <c r="A1265" s="11">
        <v>44635.515960648147</v>
      </c>
      <c r="B1265" s="11"/>
      <c r="C1265" s="15">
        <v>44635</v>
      </c>
      <c r="D1265" s="16">
        <v>0.51596064814814813</v>
      </c>
      <c r="E1265" s="33" t="str">
        <f t="shared" si="22"/>
        <v>01:52</v>
      </c>
      <c r="F1265" s="12">
        <v>92.7</v>
      </c>
      <c r="G1265" s="12">
        <v>94.76</v>
      </c>
      <c r="H1265" s="12">
        <v>107.12</v>
      </c>
      <c r="I1265" s="12">
        <v>97.85</v>
      </c>
      <c r="J1265" s="12">
        <v>100.94</v>
      </c>
      <c r="K1265" s="12">
        <v>119</v>
      </c>
      <c r="L1265" s="12">
        <v>110.21000000000001</v>
      </c>
      <c r="M1265" s="12">
        <v>87</v>
      </c>
      <c r="N1265" s="13">
        <v>101.19750000000002</v>
      </c>
      <c r="O1265" s="17" t="s">
        <v>137</v>
      </c>
      <c r="P1265" s="14" t="s">
        <v>12</v>
      </c>
      <c r="Q1265" s="14" t="s">
        <v>15</v>
      </c>
      <c r="R1265" s="14" t="s">
        <v>17</v>
      </c>
      <c r="S1265" s="14" t="s">
        <v>143</v>
      </c>
    </row>
    <row r="1266" spans="1:19" hidden="1" x14ac:dyDescent="0.3">
      <c r="A1266" s="11">
        <v>44635.516504629632</v>
      </c>
      <c r="B1266" s="11"/>
      <c r="C1266" s="15">
        <v>44635</v>
      </c>
      <c r="D1266" s="16">
        <v>0.51650462962962962</v>
      </c>
      <c r="E1266" s="33" t="str">
        <f t="shared" si="22"/>
        <v>01:52</v>
      </c>
      <c r="F1266" s="12">
        <v>92</v>
      </c>
      <c r="G1266" s="12">
        <v>84.64</v>
      </c>
      <c r="H1266" s="12">
        <v>95.68</v>
      </c>
      <c r="I1266" s="12">
        <v>87.399999999999991</v>
      </c>
      <c r="J1266" s="12">
        <v>90.16</v>
      </c>
      <c r="K1266" s="12">
        <v>83.72</v>
      </c>
      <c r="L1266" s="12">
        <v>98.440000000000012</v>
      </c>
      <c r="M1266" s="12">
        <v>89.24</v>
      </c>
      <c r="N1266" s="13">
        <v>90.160000000000011</v>
      </c>
      <c r="O1266" s="17" t="s">
        <v>137</v>
      </c>
      <c r="P1266" s="14" t="s">
        <v>12</v>
      </c>
      <c r="Q1266" s="14" t="s">
        <v>15</v>
      </c>
      <c r="R1266" s="14" t="s">
        <v>17</v>
      </c>
      <c r="S1266" s="14" t="s">
        <v>143</v>
      </c>
    </row>
    <row r="1267" spans="1:19" hidden="1" x14ac:dyDescent="0.3">
      <c r="A1267" s="11">
        <v>44635.516655092593</v>
      </c>
      <c r="B1267" s="11"/>
      <c r="C1267" s="15">
        <v>44635</v>
      </c>
      <c r="D1267" s="16">
        <v>0.51665509259259257</v>
      </c>
      <c r="E1267" s="33" t="str">
        <f t="shared" si="22"/>
        <v>01:53</v>
      </c>
      <c r="F1267" s="12">
        <v>92.7</v>
      </c>
      <c r="G1267" s="12">
        <v>94.76</v>
      </c>
      <c r="H1267" s="12">
        <v>107.12</v>
      </c>
      <c r="I1267" s="12">
        <v>97.85</v>
      </c>
      <c r="J1267" s="12">
        <v>100.94</v>
      </c>
      <c r="K1267" s="12">
        <v>116</v>
      </c>
      <c r="L1267" s="12">
        <v>110.21000000000001</v>
      </c>
      <c r="M1267" s="12">
        <v>90</v>
      </c>
      <c r="N1267" s="13">
        <v>101.19750000000002</v>
      </c>
      <c r="O1267" s="17" t="s">
        <v>137</v>
      </c>
      <c r="P1267" s="14" t="s">
        <v>12</v>
      </c>
      <c r="Q1267" s="14" t="s">
        <v>15</v>
      </c>
      <c r="R1267" s="14" t="s">
        <v>17</v>
      </c>
      <c r="S1267" s="14" t="s">
        <v>143</v>
      </c>
    </row>
    <row r="1268" spans="1:19" hidden="1" x14ac:dyDescent="0.3">
      <c r="A1268" s="11">
        <v>44635.517106481479</v>
      </c>
      <c r="B1268" s="11"/>
      <c r="C1268" s="15">
        <v>44635</v>
      </c>
      <c r="D1268" s="16">
        <v>0.51710648148148153</v>
      </c>
      <c r="E1268" s="33" t="str">
        <f t="shared" si="22"/>
        <v>01:53</v>
      </c>
      <c r="F1268" s="12">
        <v>81.900000000000006</v>
      </c>
      <c r="G1268" s="12">
        <v>83.72</v>
      </c>
      <c r="H1268" s="12">
        <v>94.64</v>
      </c>
      <c r="I1268" s="12">
        <v>86.45</v>
      </c>
      <c r="J1268" s="12">
        <v>89.179999999999993</v>
      </c>
      <c r="K1268" s="12">
        <v>82.81</v>
      </c>
      <c r="L1268" s="12">
        <v>97.37</v>
      </c>
      <c r="M1268" s="12">
        <v>91</v>
      </c>
      <c r="N1268" s="13">
        <v>88.383750000000006</v>
      </c>
      <c r="O1268" s="17" t="s">
        <v>137</v>
      </c>
      <c r="P1268" s="14" t="s">
        <v>12</v>
      </c>
      <c r="Q1268" s="14" t="s">
        <v>15</v>
      </c>
      <c r="R1268" s="14" t="s">
        <v>17</v>
      </c>
      <c r="S1268" s="14" t="s">
        <v>143</v>
      </c>
    </row>
    <row r="1269" spans="1:19" hidden="1" x14ac:dyDescent="0.3">
      <c r="A1269" s="11">
        <v>44635.51734953704</v>
      </c>
      <c r="B1269" s="11"/>
      <c r="C1269" s="15">
        <v>44635</v>
      </c>
      <c r="D1269" s="16">
        <v>0.51734953703703701</v>
      </c>
      <c r="E1269" s="33" t="str">
        <f t="shared" si="22"/>
        <v>01:54</v>
      </c>
      <c r="F1269" s="12">
        <v>89.100000000000009</v>
      </c>
      <c r="G1269" s="12">
        <v>91.08</v>
      </c>
      <c r="H1269" s="12">
        <v>102.96000000000001</v>
      </c>
      <c r="I1269" s="12">
        <v>94.05</v>
      </c>
      <c r="J1269" s="12">
        <v>97.02</v>
      </c>
      <c r="K1269" s="12">
        <v>111</v>
      </c>
      <c r="L1269" s="12">
        <v>105.93</v>
      </c>
      <c r="M1269" s="12">
        <v>87</v>
      </c>
      <c r="N1269" s="13">
        <v>97.267500000000013</v>
      </c>
      <c r="O1269" s="17" t="s">
        <v>137</v>
      </c>
      <c r="P1269" s="14" t="s">
        <v>12</v>
      </c>
      <c r="Q1269" s="14" t="s">
        <v>15</v>
      </c>
      <c r="R1269" s="14" t="s">
        <v>17</v>
      </c>
      <c r="S1269" s="14" t="s">
        <v>143</v>
      </c>
    </row>
    <row r="1270" spans="1:19" hidden="1" x14ac:dyDescent="0.3">
      <c r="A1270" s="11">
        <v>44635.518043981479</v>
      </c>
      <c r="B1270" s="11"/>
      <c r="C1270" s="15">
        <v>44635</v>
      </c>
      <c r="D1270" s="16">
        <v>0.51804398148148145</v>
      </c>
      <c r="E1270" s="33" t="str">
        <f t="shared" si="22"/>
        <v>01:55</v>
      </c>
      <c r="F1270" s="12">
        <v>92.25</v>
      </c>
      <c r="G1270" s="12">
        <v>94.3</v>
      </c>
      <c r="H1270" s="12">
        <v>106.60000000000001</v>
      </c>
      <c r="I1270" s="12">
        <v>97.375</v>
      </c>
      <c r="J1270" s="12">
        <v>100.45</v>
      </c>
      <c r="K1270" s="12">
        <v>114</v>
      </c>
      <c r="L1270" s="12">
        <v>109.67500000000001</v>
      </c>
      <c r="M1270" s="12">
        <v>91</v>
      </c>
      <c r="N1270" s="13">
        <v>100.70625000000001</v>
      </c>
      <c r="O1270" s="17" t="s">
        <v>137</v>
      </c>
      <c r="P1270" s="14" t="s">
        <v>12</v>
      </c>
      <c r="Q1270" s="14" t="s">
        <v>15</v>
      </c>
      <c r="R1270" s="14" t="s">
        <v>17</v>
      </c>
      <c r="S1270" s="14" t="s">
        <v>143</v>
      </c>
    </row>
    <row r="1271" spans="1:19" hidden="1" x14ac:dyDescent="0.3">
      <c r="A1271" s="11">
        <v>44635.518055555556</v>
      </c>
      <c r="B1271" s="11"/>
      <c r="C1271" s="15">
        <v>44635</v>
      </c>
      <c r="D1271" s="16">
        <v>0.5180555555555556</v>
      </c>
      <c r="E1271" s="33" t="str">
        <f t="shared" ref="E1271:E1327" si="23">TEXT(D1271-$D$1078,"hh:mm")</f>
        <v>01:55</v>
      </c>
      <c r="F1271" s="12">
        <v>98</v>
      </c>
      <c r="G1271" s="12">
        <v>94.76</v>
      </c>
      <c r="H1271" s="12">
        <v>107.12</v>
      </c>
      <c r="I1271" s="12">
        <v>97.85</v>
      </c>
      <c r="J1271" s="12">
        <v>100.94</v>
      </c>
      <c r="K1271" s="12">
        <v>93.73</v>
      </c>
      <c r="L1271" s="12">
        <v>108</v>
      </c>
      <c r="M1271" s="12">
        <v>99.91</v>
      </c>
      <c r="N1271" s="13">
        <v>100.03874999999999</v>
      </c>
      <c r="O1271" s="17" t="s">
        <v>137</v>
      </c>
      <c r="P1271" s="14" t="s">
        <v>12</v>
      </c>
      <c r="Q1271" s="14" t="s">
        <v>15</v>
      </c>
      <c r="R1271" s="14" t="s">
        <v>17</v>
      </c>
      <c r="S1271" s="14" t="s">
        <v>143</v>
      </c>
    </row>
    <row r="1272" spans="1:19" hidden="1" x14ac:dyDescent="0.3">
      <c r="A1272" s="11">
        <v>44635.518738425926</v>
      </c>
      <c r="B1272" s="11"/>
      <c r="C1272" s="15">
        <v>44635</v>
      </c>
      <c r="D1272" s="16">
        <v>0.51873842592592589</v>
      </c>
      <c r="E1272" s="33" t="str">
        <f t="shared" si="23"/>
        <v>01:56</v>
      </c>
      <c r="F1272" s="12">
        <v>90</v>
      </c>
      <c r="G1272" s="12">
        <v>92</v>
      </c>
      <c r="H1272" s="12">
        <v>104</v>
      </c>
      <c r="I1272" s="12">
        <v>95</v>
      </c>
      <c r="J1272" s="12">
        <v>98</v>
      </c>
      <c r="K1272" s="12">
        <v>107</v>
      </c>
      <c r="L1272" s="12">
        <v>107</v>
      </c>
      <c r="M1272" s="12">
        <v>93</v>
      </c>
      <c r="N1272" s="13">
        <v>98.25</v>
      </c>
      <c r="O1272" s="17" t="s">
        <v>137</v>
      </c>
      <c r="P1272" s="14" t="s">
        <v>12</v>
      </c>
      <c r="Q1272" s="14" t="s">
        <v>15</v>
      </c>
      <c r="R1272" s="14" t="s">
        <v>17</v>
      </c>
      <c r="S1272" s="14" t="s">
        <v>143</v>
      </c>
    </row>
    <row r="1273" spans="1:19" hidden="1" x14ac:dyDescent="0.3">
      <c r="A1273" s="11">
        <v>44635.519432870373</v>
      </c>
      <c r="B1273" s="11"/>
      <c r="C1273" s="15">
        <v>44635</v>
      </c>
      <c r="D1273" s="16">
        <v>0.51943287037037034</v>
      </c>
      <c r="E1273" s="33" t="str">
        <f t="shared" si="23"/>
        <v>01:57</v>
      </c>
      <c r="F1273" s="12">
        <v>89.55</v>
      </c>
      <c r="G1273" s="12">
        <v>91.54</v>
      </c>
      <c r="H1273" s="12">
        <v>103.48</v>
      </c>
      <c r="I1273" s="12">
        <v>94.524999999999991</v>
      </c>
      <c r="J1273" s="12">
        <v>97.51</v>
      </c>
      <c r="K1273" s="12">
        <v>109</v>
      </c>
      <c r="L1273" s="12">
        <v>106.465</v>
      </c>
      <c r="M1273" s="12">
        <v>90</v>
      </c>
      <c r="N1273" s="13">
        <v>97.758750000000006</v>
      </c>
      <c r="O1273" s="17" t="s">
        <v>137</v>
      </c>
      <c r="P1273" s="14" t="s">
        <v>12</v>
      </c>
      <c r="Q1273" s="14" t="s">
        <v>15</v>
      </c>
      <c r="R1273" s="14" t="s">
        <v>17</v>
      </c>
      <c r="S1273" s="14" t="s">
        <v>143</v>
      </c>
    </row>
    <row r="1274" spans="1:19" hidden="1" x14ac:dyDescent="0.3">
      <c r="A1274" s="11">
        <v>44635.520104166666</v>
      </c>
      <c r="B1274" s="11"/>
      <c r="C1274" s="15">
        <v>44635</v>
      </c>
      <c r="D1274" s="16">
        <v>0.5201041666666667</v>
      </c>
      <c r="E1274" s="33" t="str">
        <f t="shared" si="23"/>
        <v>01:57</v>
      </c>
      <c r="F1274" s="12">
        <v>108</v>
      </c>
      <c r="G1274" s="12">
        <v>110.4</v>
      </c>
      <c r="H1274" s="12">
        <v>124.80000000000001</v>
      </c>
      <c r="I1274" s="12">
        <v>114</v>
      </c>
      <c r="J1274" s="12">
        <v>117.6</v>
      </c>
      <c r="K1274" s="12">
        <v>120</v>
      </c>
      <c r="L1274" s="12">
        <v>128.4</v>
      </c>
      <c r="M1274" s="12">
        <v>116.39999999999999</v>
      </c>
      <c r="N1274" s="13">
        <v>117.45</v>
      </c>
      <c r="O1274" s="17" t="s">
        <v>137</v>
      </c>
      <c r="P1274" s="14" t="s">
        <v>12</v>
      </c>
      <c r="Q1274" s="14" t="s">
        <v>15</v>
      </c>
      <c r="R1274" s="14" t="s">
        <v>17</v>
      </c>
      <c r="S1274" s="14" t="s">
        <v>143</v>
      </c>
    </row>
    <row r="1275" spans="1:19" hidden="1" x14ac:dyDescent="0.3">
      <c r="A1275" s="11">
        <v>44635.520127314812</v>
      </c>
      <c r="B1275" s="11"/>
      <c r="C1275" s="15">
        <v>44635</v>
      </c>
      <c r="D1275" s="16">
        <v>0.52012731481481478</v>
      </c>
      <c r="E1275" s="33" t="str">
        <f t="shared" si="23"/>
        <v>01:58</v>
      </c>
      <c r="F1275" s="12">
        <v>90.9</v>
      </c>
      <c r="G1275" s="12">
        <v>92.92</v>
      </c>
      <c r="H1275" s="12">
        <v>105.04</v>
      </c>
      <c r="I1275" s="12">
        <v>95.949999999999989</v>
      </c>
      <c r="J1275" s="12">
        <v>98.98</v>
      </c>
      <c r="K1275" s="12">
        <v>118</v>
      </c>
      <c r="L1275" s="12">
        <v>108.07000000000001</v>
      </c>
      <c r="M1275" s="12">
        <v>84</v>
      </c>
      <c r="N1275" s="13">
        <v>99.232500000000002</v>
      </c>
      <c r="O1275" s="17" t="s">
        <v>137</v>
      </c>
      <c r="P1275" s="14" t="s">
        <v>12</v>
      </c>
      <c r="Q1275" s="14" t="s">
        <v>15</v>
      </c>
      <c r="R1275" s="14" t="s">
        <v>17</v>
      </c>
      <c r="S1275" s="14" t="s">
        <v>143</v>
      </c>
    </row>
    <row r="1276" spans="1:19" hidden="1" x14ac:dyDescent="0.3">
      <c r="A1276" s="11">
        <v>44635.520821759259</v>
      </c>
      <c r="B1276" s="11"/>
      <c r="C1276" s="15">
        <v>44635</v>
      </c>
      <c r="D1276" s="16">
        <v>0.52082175925925933</v>
      </c>
      <c r="E1276" s="33" t="str">
        <f t="shared" si="23"/>
        <v>01:59</v>
      </c>
      <c r="F1276" s="12">
        <v>95.850000000000009</v>
      </c>
      <c r="G1276" s="12">
        <v>97.98</v>
      </c>
      <c r="H1276" s="12">
        <v>110.76</v>
      </c>
      <c r="I1276" s="12">
        <v>101.175</v>
      </c>
      <c r="J1276" s="12">
        <v>104.37</v>
      </c>
      <c r="K1276" s="12">
        <v>122</v>
      </c>
      <c r="L1276" s="12">
        <v>113.95500000000001</v>
      </c>
      <c r="M1276" s="12">
        <v>91</v>
      </c>
      <c r="N1276" s="13">
        <v>104.63625</v>
      </c>
      <c r="O1276" s="17" t="s">
        <v>137</v>
      </c>
      <c r="P1276" s="14" t="s">
        <v>12</v>
      </c>
      <c r="Q1276" s="14" t="s">
        <v>15</v>
      </c>
      <c r="R1276" s="14" t="s">
        <v>17</v>
      </c>
      <c r="S1276" s="14" t="s">
        <v>143</v>
      </c>
    </row>
    <row r="1277" spans="1:19" hidden="1" x14ac:dyDescent="0.3">
      <c r="A1277" s="11">
        <v>44635.520902777775</v>
      </c>
      <c r="B1277" s="11"/>
      <c r="C1277" s="15">
        <v>44635</v>
      </c>
      <c r="D1277" s="16">
        <v>0.52090277777777783</v>
      </c>
      <c r="E1277" s="33" t="str">
        <f t="shared" si="23"/>
        <v>01:59</v>
      </c>
      <c r="F1277" s="12">
        <v>88.2</v>
      </c>
      <c r="G1277" s="12">
        <v>90.160000000000011</v>
      </c>
      <c r="H1277" s="12">
        <v>101.92</v>
      </c>
      <c r="I1277" s="12">
        <v>93.1</v>
      </c>
      <c r="J1277" s="12">
        <v>96.039999999999992</v>
      </c>
      <c r="K1277" s="12">
        <v>89.18</v>
      </c>
      <c r="L1277" s="12">
        <v>98</v>
      </c>
      <c r="M1277" s="12">
        <v>95.06</v>
      </c>
      <c r="N1277" s="13">
        <v>93.957499999999982</v>
      </c>
      <c r="O1277" s="17" t="s">
        <v>137</v>
      </c>
      <c r="P1277" s="14" t="s">
        <v>12</v>
      </c>
      <c r="Q1277" s="14" t="s">
        <v>15</v>
      </c>
      <c r="R1277" s="14" t="s">
        <v>17</v>
      </c>
      <c r="S1277" s="14" t="s">
        <v>143</v>
      </c>
    </row>
    <row r="1278" spans="1:19" hidden="1" x14ac:dyDescent="0.3">
      <c r="A1278" s="11">
        <v>44635.521516203706</v>
      </c>
      <c r="B1278" s="11"/>
      <c r="C1278" s="15">
        <v>44635</v>
      </c>
      <c r="D1278" s="16">
        <v>0.52151620370370366</v>
      </c>
      <c r="E1278" s="33" t="str">
        <f t="shared" si="23"/>
        <v>02:00</v>
      </c>
      <c r="F1278" s="12">
        <v>99.9</v>
      </c>
      <c r="G1278" s="12">
        <v>102.12</v>
      </c>
      <c r="H1278" s="12">
        <v>115.44</v>
      </c>
      <c r="I1278" s="12">
        <v>105.44999999999999</v>
      </c>
      <c r="J1278" s="12">
        <v>108.78</v>
      </c>
      <c r="K1278" s="12">
        <v>122</v>
      </c>
      <c r="L1278" s="12">
        <v>118.77000000000001</v>
      </c>
      <c r="M1278" s="12">
        <v>100</v>
      </c>
      <c r="N1278" s="13">
        <v>109.0575</v>
      </c>
      <c r="O1278" s="17" t="s">
        <v>137</v>
      </c>
      <c r="P1278" s="14" t="s">
        <v>12</v>
      </c>
      <c r="Q1278" s="14" t="s">
        <v>15</v>
      </c>
      <c r="R1278" s="14" t="s">
        <v>17</v>
      </c>
      <c r="S1278" s="14" t="s">
        <v>143</v>
      </c>
    </row>
    <row r="1279" spans="1:19" hidden="1" x14ac:dyDescent="0.3">
      <c r="A1279" s="11">
        <v>44635.521527777775</v>
      </c>
      <c r="B1279" s="11"/>
      <c r="C1279" s="15">
        <v>44635</v>
      </c>
      <c r="D1279" s="16">
        <v>0.52152777777777781</v>
      </c>
      <c r="E1279" s="33" t="str">
        <f t="shared" si="23"/>
        <v>02:00</v>
      </c>
      <c r="F1279" s="12">
        <v>89</v>
      </c>
      <c r="G1279" s="12">
        <v>87.86</v>
      </c>
      <c r="H1279" s="12">
        <v>99.320000000000007</v>
      </c>
      <c r="I1279" s="12">
        <v>90.724999999999994</v>
      </c>
      <c r="J1279" s="12">
        <v>93.59</v>
      </c>
      <c r="K1279" s="12">
        <v>86.905000000000001</v>
      </c>
      <c r="L1279" s="12">
        <v>102</v>
      </c>
      <c r="M1279" s="12">
        <v>92.634999999999991</v>
      </c>
      <c r="N1279" s="13">
        <v>92.754374999999996</v>
      </c>
      <c r="O1279" s="17" t="s">
        <v>137</v>
      </c>
      <c r="P1279" s="14" t="s">
        <v>12</v>
      </c>
      <c r="Q1279" s="14" t="s">
        <v>15</v>
      </c>
      <c r="R1279" s="14" t="s">
        <v>17</v>
      </c>
      <c r="S1279" s="14" t="s">
        <v>143</v>
      </c>
    </row>
    <row r="1280" spans="1:19" hidden="1" x14ac:dyDescent="0.3">
      <c r="A1280" s="11">
        <v>44635.522210648145</v>
      </c>
      <c r="B1280" s="11"/>
      <c r="C1280" s="15">
        <v>44635</v>
      </c>
      <c r="D1280" s="16">
        <v>0.52221064814814822</v>
      </c>
      <c r="E1280" s="33" t="str">
        <f t="shared" si="23"/>
        <v>02:01</v>
      </c>
      <c r="F1280" s="12">
        <v>102.60000000000001</v>
      </c>
      <c r="G1280" s="12">
        <v>104.88000000000001</v>
      </c>
      <c r="H1280" s="12">
        <v>118.56</v>
      </c>
      <c r="I1280" s="12">
        <v>108.3</v>
      </c>
      <c r="J1280" s="12">
        <v>111.72</v>
      </c>
      <c r="K1280" s="12">
        <v>119</v>
      </c>
      <c r="L1280" s="12">
        <v>121.98</v>
      </c>
      <c r="M1280" s="12">
        <v>109</v>
      </c>
      <c r="N1280" s="13">
        <v>112.00500000000001</v>
      </c>
      <c r="O1280" s="17" t="s">
        <v>137</v>
      </c>
      <c r="P1280" s="14" t="s">
        <v>12</v>
      </c>
      <c r="Q1280" s="14" t="s">
        <v>15</v>
      </c>
      <c r="R1280" s="14" t="s">
        <v>17</v>
      </c>
      <c r="S1280" s="14" t="s">
        <v>143</v>
      </c>
    </row>
    <row r="1281" spans="1:19" hidden="1" x14ac:dyDescent="0.3">
      <c r="A1281" s="11">
        <v>44635.522905092592</v>
      </c>
      <c r="B1281" s="11"/>
      <c r="C1281" s="15">
        <v>44635</v>
      </c>
      <c r="D1281" s="16">
        <v>0.52290509259259255</v>
      </c>
      <c r="E1281" s="33" t="str">
        <f t="shared" si="23"/>
        <v>02:02</v>
      </c>
      <c r="F1281" s="12">
        <v>96.75</v>
      </c>
      <c r="G1281" s="12">
        <v>98.9</v>
      </c>
      <c r="H1281" s="12">
        <v>111.8</v>
      </c>
      <c r="I1281" s="12">
        <v>102.125</v>
      </c>
      <c r="J1281" s="12">
        <v>105.35</v>
      </c>
      <c r="K1281" s="12">
        <v>114</v>
      </c>
      <c r="L1281" s="12">
        <v>115.02500000000001</v>
      </c>
      <c r="M1281" s="12">
        <v>101</v>
      </c>
      <c r="N1281" s="13">
        <v>105.61874999999999</v>
      </c>
      <c r="O1281" s="17" t="s">
        <v>137</v>
      </c>
      <c r="P1281" s="14" t="s">
        <v>12</v>
      </c>
      <c r="Q1281" s="14" t="s">
        <v>15</v>
      </c>
      <c r="R1281" s="14" t="s">
        <v>17</v>
      </c>
      <c r="S1281" s="14" t="s">
        <v>143</v>
      </c>
    </row>
    <row r="1282" spans="1:19" hidden="1" x14ac:dyDescent="0.3">
      <c r="A1282" s="11">
        <v>44635.523599537039</v>
      </c>
      <c r="B1282" s="11"/>
      <c r="C1282" s="15">
        <v>44635</v>
      </c>
      <c r="D1282" s="16">
        <v>0.5235995370370371</v>
      </c>
      <c r="E1282" s="33" t="str">
        <f t="shared" si="23"/>
        <v>02:03</v>
      </c>
      <c r="F1282" s="12">
        <v>101.25</v>
      </c>
      <c r="G1282" s="12">
        <v>103.5</v>
      </c>
      <c r="H1282" s="12">
        <v>117</v>
      </c>
      <c r="I1282" s="12">
        <v>106.875</v>
      </c>
      <c r="J1282" s="12">
        <v>110.25</v>
      </c>
      <c r="K1282" s="12">
        <v>118</v>
      </c>
      <c r="L1282" s="12">
        <v>120.375</v>
      </c>
      <c r="M1282" s="12">
        <v>107</v>
      </c>
      <c r="N1282" s="13">
        <v>110.53125</v>
      </c>
      <c r="O1282" s="17" t="s">
        <v>137</v>
      </c>
      <c r="P1282" s="14" t="s">
        <v>12</v>
      </c>
      <c r="Q1282" s="14" t="s">
        <v>15</v>
      </c>
      <c r="R1282" s="14" t="s">
        <v>17</v>
      </c>
      <c r="S1282" s="14" t="s">
        <v>143</v>
      </c>
    </row>
    <row r="1283" spans="1:19" hidden="1" x14ac:dyDescent="0.3">
      <c r="A1283" s="11">
        <v>44635.524293981478</v>
      </c>
      <c r="B1283" s="11"/>
      <c r="C1283" s="15">
        <v>44635</v>
      </c>
      <c r="D1283" s="16">
        <v>0.52429398148148143</v>
      </c>
      <c r="E1283" s="33" t="str">
        <f t="shared" si="23"/>
        <v>02:04</v>
      </c>
      <c r="F1283" s="12">
        <v>91.8</v>
      </c>
      <c r="G1283" s="12">
        <v>93.84</v>
      </c>
      <c r="H1283" s="12">
        <v>106.08</v>
      </c>
      <c r="I1283" s="12">
        <v>96.899999999999991</v>
      </c>
      <c r="J1283" s="12">
        <v>99.96</v>
      </c>
      <c r="K1283" s="12">
        <v>114</v>
      </c>
      <c r="L1283" s="12">
        <v>82</v>
      </c>
      <c r="M1283" s="12">
        <v>110</v>
      </c>
      <c r="N1283" s="13">
        <v>99.322499999999991</v>
      </c>
      <c r="O1283" s="17" t="s">
        <v>137</v>
      </c>
      <c r="P1283" s="14" t="s">
        <v>12</v>
      </c>
      <c r="Q1283" s="14" t="s">
        <v>15</v>
      </c>
      <c r="R1283" s="14" t="s">
        <v>17</v>
      </c>
      <c r="S1283" s="14" t="s">
        <v>143</v>
      </c>
    </row>
    <row r="1284" spans="1:19" hidden="1" x14ac:dyDescent="0.3">
      <c r="A1284" s="11">
        <v>44635.52449074074</v>
      </c>
      <c r="B1284" s="11"/>
      <c r="C1284" s="15">
        <v>44635</v>
      </c>
      <c r="D1284" s="16">
        <v>0.52449074074074076</v>
      </c>
      <c r="E1284" s="33" t="str">
        <f t="shared" si="23"/>
        <v>02:04</v>
      </c>
      <c r="F1284" s="12">
        <v>102.60000000000001</v>
      </c>
      <c r="G1284" s="12">
        <v>104.88000000000001</v>
      </c>
      <c r="H1284" s="12">
        <v>118.56</v>
      </c>
      <c r="I1284" s="12">
        <v>108.3</v>
      </c>
      <c r="J1284" s="12">
        <v>111.72</v>
      </c>
      <c r="K1284" s="12">
        <v>114</v>
      </c>
      <c r="L1284" s="12">
        <v>121.98</v>
      </c>
      <c r="M1284" s="12">
        <v>110.58</v>
      </c>
      <c r="N1284" s="13">
        <v>111.57750000000001</v>
      </c>
      <c r="O1284" s="17" t="s">
        <v>137</v>
      </c>
      <c r="P1284" s="14" t="s">
        <v>12</v>
      </c>
      <c r="Q1284" s="14" t="s">
        <v>15</v>
      </c>
      <c r="R1284" s="14" t="s">
        <v>17</v>
      </c>
      <c r="S1284" s="14" t="s">
        <v>143</v>
      </c>
    </row>
    <row r="1285" spans="1:19" hidden="1" x14ac:dyDescent="0.3">
      <c r="A1285" s="11">
        <v>44635.524583333332</v>
      </c>
      <c r="B1285" s="11"/>
      <c r="C1285" s="15">
        <v>44635</v>
      </c>
      <c r="D1285" s="16">
        <v>0.52458333333333329</v>
      </c>
      <c r="E1285" s="33" t="str">
        <f t="shared" si="23"/>
        <v>02:04</v>
      </c>
      <c r="F1285" s="12">
        <v>108</v>
      </c>
      <c r="G1285" s="12">
        <v>110.4</v>
      </c>
      <c r="H1285" s="12">
        <v>124.80000000000001</v>
      </c>
      <c r="I1285" s="12">
        <v>114</v>
      </c>
      <c r="J1285" s="12">
        <v>117.6</v>
      </c>
      <c r="K1285" s="12">
        <v>109.2</v>
      </c>
      <c r="L1285" s="12">
        <v>128.4</v>
      </c>
      <c r="M1285" s="12">
        <v>120</v>
      </c>
      <c r="N1285" s="13">
        <v>116.55000000000001</v>
      </c>
      <c r="O1285" s="17" t="s">
        <v>137</v>
      </c>
      <c r="P1285" s="14" t="s">
        <v>12</v>
      </c>
      <c r="Q1285" s="14" t="s">
        <v>15</v>
      </c>
      <c r="R1285" s="14" t="s">
        <v>17</v>
      </c>
      <c r="S1285" s="14" t="s">
        <v>143</v>
      </c>
    </row>
    <row r="1286" spans="1:19" hidden="1" x14ac:dyDescent="0.3">
      <c r="A1286" s="11">
        <v>44635.524988425925</v>
      </c>
      <c r="B1286" s="11"/>
      <c r="C1286" s="15">
        <v>44635</v>
      </c>
      <c r="D1286" s="16">
        <v>0.52498842592592598</v>
      </c>
      <c r="E1286" s="33" t="str">
        <f t="shared" si="23"/>
        <v>02:05</v>
      </c>
      <c r="F1286" s="12">
        <v>102.15</v>
      </c>
      <c r="G1286" s="12">
        <v>104.42</v>
      </c>
      <c r="H1286" s="12">
        <v>118.04</v>
      </c>
      <c r="I1286" s="12">
        <v>107.82499999999999</v>
      </c>
      <c r="J1286" s="12">
        <v>111.23</v>
      </c>
      <c r="K1286" s="12">
        <v>114</v>
      </c>
      <c r="L1286" s="12">
        <v>121.44500000000001</v>
      </c>
      <c r="M1286" s="12">
        <v>113</v>
      </c>
      <c r="N1286" s="13">
        <v>111.51375</v>
      </c>
      <c r="O1286" s="17" t="s">
        <v>137</v>
      </c>
      <c r="P1286" s="14" t="s">
        <v>12</v>
      </c>
      <c r="Q1286" s="14" t="s">
        <v>15</v>
      </c>
      <c r="R1286" s="14" t="s">
        <v>17</v>
      </c>
      <c r="S1286" s="14" t="s">
        <v>143</v>
      </c>
    </row>
    <row r="1287" spans="1:19" hidden="1" x14ac:dyDescent="0.3">
      <c r="A1287" s="11">
        <v>44635.525000000001</v>
      </c>
      <c r="B1287" s="11"/>
      <c r="C1287" s="15">
        <v>44635</v>
      </c>
      <c r="D1287" s="16">
        <v>0.52500000000000002</v>
      </c>
      <c r="E1287" s="33" t="str">
        <f t="shared" si="23"/>
        <v>02:05</v>
      </c>
      <c r="F1287" s="12">
        <v>93</v>
      </c>
      <c r="G1287" s="12">
        <v>90.160000000000011</v>
      </c>
      <c r="H1287" s="12">
        <v>101.92</v>
      </c>
      <c r="I1287" s="12">
        <v>93.1</v>
      </c>
      <c r="J1287" s="12">
        <v>96.039999999999992</v>
      </c>
      <c r="K1287" s="12">
        <v>89.18</v>
      </c>
      <c r="L1287" s="12">
        <v>103</v>
      </c>
      <c r="M1287" s="12">
        <v>95.06</v>
      </c>
      <c r="N1287" s="13">
        <v>95.182500000000005</v>
      </c>
      <c r="O1287" s="17" t="s">
        <v>137</v>
      </c>
      <c r="P1287" s="14" t="s">
        <v>12</v>
      </c>
      <c r="Q1287" s="14" t="s">
        <v>15</v>
      </c>
      <c r="R1287" s="14" t="s">
        <v>17</v>
      </c>
      <c r="S1287" s="14" t="s">
        <v>143</v>
      </c>
    </row>
    <row r="1288" spans="1:19" hidden="1" x14ac:dyDescent="0.3">
      <c r="A1288" s="11">
        <v>44635.525682870371</v>
      </c>
      <c r="B1288" s="11"/>
      <c r="C1288" s="15">
        <v>44635</v>
      </c>
      <c r="D1288" s="16">
        <v>0.52568287037037031</v>
      </c>
      <c r="E1288" s="33" t="str">
        <f t="shared" si="23"/>
        <v>02:06</v>
      </c>
      <c r="F1288" s="12">
        <v>86.4</v>
      </c>
      <c r="G1288" s="12">
        <v>88.320000000000007</v>
      </c>
      <c r="H1288" s="12">
        <v>99.84</v>
      </c>
      <c r="I1288" s="12">
        <v>91.199999999999989</v>
      </c>
      <c r="J1288" s="12">
        <v>94.08</v>
      </c>
      <c r="K1288" s="12">
        <v>87.36</v>
      </c>
      <c r="L1288" s="12">
        <v>102.72</v>
      </c>
      <c r="M1288" s="12">
        <v>96</v>
      </c>
      <c r="N1288" s="13">
        <v>93.240000000000009</v>
      </c>
      <c r="O1288" s="17" t="s">
        <v>137</v>
      </c>
      <c r="P1288" s="14" t="s">
        <v>12</v>
      </c>
      <c r="Q1288" s="14" t="s">
        <v>15</v>
      </c>
      <c r="R1288" s="14" t="s">
        <v>17</v>
      </c>
      <c r="S1288" s="14" t="s">
        <v>143</v>
      </c>
    </row>
    <row r="1289" spans="1:19" hidden="1" x14ac:dyDescent="0.3">
      <c r="A1289" s="11">
        <v>44635.525983796295</v>
      </c>
      <c r="B1289" s="11"/>
      <c r="C1289" s="15">
        <v>44635</v>
      </c>
      <c r="D1289" s="16">
        <v>0.52598379629629632</v>
      </c>
      <c r="E1289" s="33" t="str">
        <f t="shared" si="23"/>
        <v>02:06</v>
      </c>
      <c r="F1289" s="12">
        <v>103.5</v>
      </c>
      <c r="G1289" s="12">
        <v>105.80000000000001</v>
      </c>
      <c r="H1289" s="12">
        <v>119.60000000000001</v>
      </c>
      <c r="I1289" s="12">
        <v>109.25</v>
      </c>
      <c r="J1289" s="12">
        <v>112.7</v>
      </c>
      <c r="K1289" s="12">
        <v>115</v>
      </c>
      <c r="L1289" s="12">
        <v>123.05000000000001</v>
      </c>
      <c r="M1289" s="12">
        <v>111.55</v>
      </c>
      <c r="N1289" s="13">
        <v>112.55625000000001</v>
      </c>
      <c r="O1289" s="17" t="s">
        <v>137</v>
      </c>
      <c r="P1289" s="14" t="s">
        <v>12</v>
      </c>
      <c r="Q1289" s="14" t="s">
        <v>15</v>
      </c>
      <c r="R1289" s="14" t="s">
        <v>17</v>
      </c>
      <c r="S1289" s="14" t="s">
        <v>143</v>
      </c>
    </row>
    <row r="1290" spans="1:19" hidden="1" x14ac:dyDescent="0.3">
      <c r="A1290" s="11">
        <v>44635.526365740741</v>
      </c>
      <c r="B1290" s="11"/>
      <c r="C1290" s="15">
        <v>44635</v>
      </c>
      <c r="D1290" s="16">
        <v>0.52636574074074072</v>
      </c>
      <c r="E1290" s="33" t="str">
        <f t="shared" si="23"/>
        <v>02:06</v>
      </c>
      <c r="F1290" s="12">
        <v>82.8</v>
      </c>
      <c r="G1290" s="12">
        <v>84.64</v>
      </c>
      <c r="H1290" s="12">
        <v>95.68</v>
      </c>
      <c r="I1290" s="12">
        <v>87.399999999999991</v>
      </c>
      <c r="J1290" s="12">
        <v>90.16</v>
      </c>
      <c r="K1290" s="12">
        <v>83.72</v>
      </c>
      <c r="L1290" s="12">
        <v>98.440000000000012</v>
      </c>
      <c r="M1290" s="12">
        <v>92</v>
      </c>
      <c r="N1290" s="13">
        <v>89.355000000000004</v>
      </c>
      <c r="O1290" s="17" t="s">
        <v>137</v>
      </c>
      <c r="P1290" s="14" t="s">
        <v>12</v>
      </c>
      <c r="Q1290" s="14" t="s">
        <v>15</v>
      </c>
      <c r="R1290" s="14" t="s">
        <v>17</v>
      </c>
      <c r="S1290" s="14" t="s">
        <v>143</v>
      </c>
    </row>
    <row r="1291" spans="1:19" hidden="1" x14ac:dyDescent="0.3">
      <c r="A1291" s="11">
        <v>44635.526377314818</v>
      </c>
      <c r="B1291" s="11"/>
      <c r="C1291" s="15">
        <v>44635</v>
      </c>
      <c r="D1291" s="16">
        <v>0.52637731481481487</v>
      </c>
      <c r="E1291" s="33" t="str">
        <f t="shared" si="23"/>
        <v>02:07</v>
      </c>
      <c r="F1291" s="12">
        <v>91.350000000000009</v>
      </c>
      <c r="G1291" s="12">
        <v>93.38000000000001</v>
      </c>
      <c r="H1291" s="12">
        <v>105.56</v>
      </c>
      <c r="I1291" s="12">
        <v>96.424999999999997</v>
      </c>
      <c r="J1291" s="12">
        <v>99.47</v>
      </c>
      <c r="K1291" s="12">
        <v>113</v>
      </c>
      <c r="L1291" s="12">
        <v>108.605</v>
      </c>
      <c r="M1291" s="12">
        <v>90</v>
      </c>
      <c r="N1291" s="13">
        <v>99.72375000000001</v>
      </c>
      <c r="O1291" s="17" t="s">
        <v>137</v>
      </c>
      <c r="P1291" s="14" t="s">
        <v>12</v>
      </c>
      <c r="Q1291" s="14" t="s">
        <v>15</v>
      </c>
      <c r="R1291" s="14" t="s">
        <v>17</v>
      </c>
      <c r="S1291" s="14" t="s">
        <v>143</v>
      </c>
    </row>
    <row r="1292" spans="1:19" hidden="1" x14ac:dyDescent="0.3">
      <c r="A1292" s="11">
        <v>44635.527071759258</v>
      </c>
      <c r="B1292" s="11"/>
      <c r="C1292" s="15">
        <v>44635</v>
      </c>
      <c r="D1292" s="16">
        <v>0.5270717592592592</v>
      </c>
      <c r="E1292" s="33" t="str">
        <f t="shared" si="23"/>
        <v>02:08</v>
      </c>
      <c r="F1292" s="12">
        <v>91.350000000000009</v>
      </c>
      <c r="G1292" s="12">
        <v>93.38000000000001</v>
      </c>
      <c r="H1292" s="12">
        <v>105.56</v>
      </c>
      <c r="I1292" s="12">
        <v>96.424999999999997</v>
      </c>
      <c r="J1292" s="12">
        <v>99.47</v>
      </c>
      <c r="K1292" s="12">
        <v>112</v>
      </c>
      <c r="L1292" s="12">
        <v>108.605</v>
      </c>
      <c r="M1292" s="12">
        <v>91</v>
      </c>
      <c r="N1292" s="13">
        <v>99.72375000000001</v>
      </c>
      <c r="O1292" s="17" t="s">
        <v>137</v>
      </c>
      <c r="P1292" s="14" t="s">
        <v>12</v>
      </c>
      <c r="Q1292" s="14" t="s">
        <v>15</v>
      </c>
      <c r="R1292" s="14" t="s">
        <v>17</v>
      </c>
      <c r="S1292" s="14" t="s">
        <v>143</v>
      </c>
    </row>
    <row r="1293" spans="1:19" hidden="1" x14ac:dyDescent="0.3">
      <c r="A1293" s="11">
        <v>44635.527766203704</v>
      </c>
      <c r="B1293" s="11"/>
      <c r="C1293" s="15">
        <v>44635</v>
      </c>
      <c r="D1293" s="16">
        <v>0.52776620370370375</v>
      </c>
      <c r="E1293" s="33" t="str">
        <f t="shared" si="23"/>
        <v>02:09</v>
      </c>
      <c r="F1293" s="12">
        <v>90.45</v>
      </c>
      <c r="G1293" s="12">
        <v>92.460000000000008</v>
      </c>
      <c r="H1293" s="12">
        <v>104.52000000000001</v>
      </c>
      <c r="I1293" s="12">
        <v>95.474999999999994</v>
      </c>
      <c r="J1293" s="12">
        <v>98.49</v>
      </c>
      <c r="K1293" s="12">
        <v>113</v>
      </c>
      <c r="L1293" s="12">
        <v>107.53500000000001</v>
      </c>
      <c r="M1293" s="12">
        <v>88</v>
      </c>
      <c r="N1293" s="13">
        <v>98.741250000000008</v>
      </c>
      <c r="O1293" s="17" t="s">
        <v>137</v>
      </c>
      <c r="P1293" s="14" t="s">
        <v>12</v>
      </c>
      <c r="Q1293" s="14" t="s">
        <v>15</v>
      </c>
      <c r="R1293" s="14" t="s">
        <v>17</v>
      </c>
      <c r="S1293" s="14" t="s">
        <v>143</v>
      </c>
    </row>
    <row r="1294" spans="1:19" hidden="1" x14ac:dyDescent="0.3">
      <c r="A1294" s="11">
        <v>44635.528252314813</v>
      </c>
      <c r="B1294" s="11"/>
      <c r="C1294" s="15">
        <v>44635</v>
      </c>
      <c r="D1294" s="16">
        <v>0.52825231481481483</v>
      </c>
      <c r="E1294" s="33" t="str">
        <f t="shared" si="23"/>
        <v>02:09</v>
      </c>
      <c r="F1294" s="12">
        <v>77.400000000000006</v>
      </c>
      <c r="G1294" s="12">
        <v>79.12</v>
      </c>
      <c r="H1294" s="12">
        <v>89.44</v>
      </c>
      <c r="I1294" s="12">
        <v>81.7</v>
      </c>
      <c r="J1294" s="12">
        <v>84.28</v>
      </c>
      <c r="K1294" s="12">
        <v>78.260000000000005</v>
      </c>
      <c r="L1294" s="12">
        <v>92.02000000000001</v>
      </c>
      <c r="M1294" s="12">
        <v>86</v>
      </c>
      <c r="N1294" s="13">
        <v>83.527500000000003</v>
      </c>
      <c r="O1294" s="17" t="s">
        <v>137</v>
      </c>
      <c r="P1294" s="14" t="s">
        <v>12</v>
      </c>
      <c r="Q1294" s="14" t="s">
        <v>15</v>
      </c>
      <c r="R1294" s="14" t="s">
        <v>17</v>
      </c>
      <c r="S1294" s="14" t="s">
        <v>143</v>
      </c>
    </row>
    <row r="1295" spans="1:19" hidden="1" x14ac:dyDescent="0.3">
      <c r="A1295" s="11">
        <v>44635.528460648151</v>
      </c>
      <c r="B1295" s="11"/>
      <c r="C1295" s="15">
        <v>44635</v>
      </c>
      <c r="D1295" s="16">
        <v>0.52846064814814808</v>
      </c>
      <c r="E1295" s="33" t="str">
        <f t="shared" si="23"/>
        <v>02:10</v>
      </c>
      <c r="F1295" s="12">
        <v>89.55</v>
      </c>
      <c r="G1295" s="12">
        <v>91.54</v>
      </c>
      <c r="H1295" s="12">
        <v>103.48</v>
      </c>
      <c r="I1295" s="12">
        <v>94.524999999999991</v>
      </c>
      <c r="J1295" s="12">
        <v>97.51</v>
      </c>
      <c r="K1295" s="12">
        <v>111</v>
      </c>
      <c r="L1295" s="12">
        <v>106.465</v>
      </c>
      <c r="M1295" s="12">
        <v>88</v>
      </c>
      <c r="N1295" s="13">
        <v>97.758750000000006</v>
      </c>
      <c r="O1295" s="17" t="s">
        <v>137</v>
      </c>
      <c r="P1295" s="14" t="s">
        <v>12</v>
      </c>
      <c r="Q1295" s="14" t="s">
        <v>15</v>
      </c>
      <c r="R1295" s="14" t="s">
        <v>17</v>
      </c>
      <c r="S1295" s="14" t="s">
        <v>143</v>
      </c>
    </row>
    <row r="1296" spans="1:19" hidden="1" x14ac:dyDescent="0.3">
      <c r="A1296" s="11">
        <v>44635.52847222222</v>
      </c>
      <c r="B1296" s="11"/>
      <c r="C1296" s="15">
        <v>44635</v>
      </c>
      <c r="D1296" s="16">
        <v>0.52847222222222223</v>
      </c>
      <c r="E1296" s="33" t="str">
        <f t="shared" si="23"/>
        <v>02:10</v>
      </c>
      <c r="F1296" s="12">
        <v>94</v>
      </c>
      <c r="G1296" s="12">
        <v>92.460000000000008</v>
      </c>
      <c r="H1296" s="12">
        <v>104.52000000000001</v>
      </c>
      <c r="I1296" s="12">
        <v>95.474999999999994</v>
      </c>
      <c r="J1296" s="12">
        <v>98.49</v>
      </c>
      <c r="K1296" s="12">
        <v>91.454999999999998</v>
      </c>
      <c r="L1296" s="12">
        <v>107</v>
      </c>
      <c r="M1296" s="12">
        <v>97.484999999999999</v>
      </c>
      <c r="N1296" s="13">
        <v>97.610625000000013</v>
      </c>
      <c r="O1296" s="17" t="s">
        <v>137</v>
      </c>
      <c r="P1296" s="14" t="s">
        <v>12</v>
      </c>
      <c r="Q1296" s="14" t="s">
        <v>15</v>
      </c>
      <c r="R1296" s="14" t="s">
        <v>17</v>
      </c>
      <c r="S1296" s="14" t="s">
        <v>143</v>
      </c>
    </row>
    <row r="1297" spans="1:19" hidden="1" x14ac:dyDescent="0.3">
      <c r="A1297" s="11">
        <v>44635.52915509259</v>
      </c>
      <c r="B1297" s="11"/>
      <c r="C1297" s="15">
        <v>44635</v>
      </c>
      <c r="D1297" s="16">
        <v>0.52915509259259264</v>
      </c>
      <c r="E1297" s="33" t="str">
        <f t="shared" si="23"/>
        <v>02:11</v>
      </c>
      <c r="F1297" s="12">
        <v>93.600000000000009</v>
      </c>
      <c r="G1297" s="12">
        <v>95.68</v>
      </c>
      <c r="H1297" s="12">
        <v>108.16</v>
      </c>
      <c r="I1297" s="12">
        <v>98.8</v>
      </c>
      <c r="J1297" s="12">
        <v>101.92</v>
      </c>
      <c r="K1297" s="12">
        <v>119</v>
      </c>
      <c r="L1297" s="12">
        <v>111.28</v>
      </c>
      <c r="M1297" s="12">
        <v>89</v>
      </c>
      <c r="N1297" s="13">
        <v>102.18</v>
      </c>
      <c r="O1297" s="17" t="s">
        <v>137</v>
      </c>
      <c r="P1297" s="14" t="s">
        <v>12</v>
      </c>
      <c r="Q1297" s="14" t="s">
        <v>15</v>
      </c>
      <c r="R1297" s="14" t="s">
        <v>17</v>
      </c>
      <c r="S1297" s="14" t="s">
        <v>143</v>
      </c>
    </row>
    <row r="1298" spans="1:19" hidden="1" x14ac:dyDescent="0.3">
      <c r="A1298" s="11">
        <v>44635.529849537037</v>
      </c>
      <c r="B1298" s="11"/>
      <c r="C1298" s="15">
        <v>44635</v>
      </c>
      <c r="D1298" s="16">
        <v>0.52984953703703697</v>
      </c>
      <c r="E1298" s="33" t="str">
        <f t="shared" si="23"/>
        <v>02:12</v>
      </c>
      <c r="F1298" s="12">
        <v>78.3</v>
      </c>
      <c r="G1298" s="12">
        <v>80.040000000000006</v>
      </c>
      <c r="H1298" s="12">
        <v>90.48</v>
      </c>
      <c r="I1298" s="12">
        <v>82.649999999999991</v>
      </c>
      <c r="J1298" s="12">
        <v>85.26</v>
      </c>
      <c r="K1298" s="12">
        <v>112</v>
      </c>
      <c r="L1298" s="12">
        <v>93.09</v>
      </c>
      <c r="M1298" s="12">
        <v>62</v>
      </c>
      <c r="N1298" s="13">
        <v>85.477500000000006</v>
      </c>
      <c r="O1298" s="17" t="s">
        <v>137</v>
      </c>
      <c r="P1298" s="14" t="s">
        <v>12</v>
      </c>
      <c r="Q1298" s="14" t="s">
        <v>15</v>
      </c>
      <c r="R1298" s="14" t="s">
        <v>17</v>
      </c>
      <c r="S1298" s="14" t="s">
        <v>143</v>
      </c>
    </row>
    <row r="1299" spans="1:19" hidden="1" x14ac:dyDescent="0.3">
      <c r="A1299" s="11">
        <v>44635.530543981484</v>
      </c>
      <c r="B1299" s="11"/>
      <c r="C1299" s="15">
        <v>44635</v>
      </c>
      <c r="D1299" s="16">
        <v>0.53054398148148152</v>
      </c>
      <c r="E1299" s="33" t="str">
        <f t="shared" si="23"/>
        <v>02:13</v>
      </c>
      <c r="F1299" s="12">
        <v>82.8</v>
      </c>
      <c r="G1299" s="12">
        <v>84.64</v>
      </c>
      <c r="H1299" s="12">
        <v>95.68</v>
      </c>
      <c r="I1299" s="12">
        <v>87.399999999999991</v>
      </c>
      <c r="J1299" s="12">
        <v>90.16</v>
      </c>
      <c r="K1299" s="12">
        <v>116</v>
      </c>
      <c r="L1299" s="12">
        <v>98.440000000000012</v>
      </c>
      <c r="M1299" s="12">
        <v>68</v>
      </c>
      <c r="N1299" s="13">
        <v>90.39</v>
      </c>
      <c r="O1299" s="17" t="s">
        <v>137</v>
      </c>
      <c r="P1299" s="14" t="s">
        <v>12</v>
      </c>
      <c r="Q1299" s="14" t="s">
        <v>15</v>
      </c>
      <c r="R1299" s="14" t="s">
        <v>17</v>
      </c>
      <c r="S1299" s="14" t="s">
        <v>143</v>
      </c>
    </row>
    <row r="1300" spans="1:19" hidden="1" x14ac:dyDescent="0.3">
      <c r="A1300" s="11">
        <v>44635.530798611115</v>
      </c>
      <c r="B1300" s="11"/>
      <c r="C1300" s="15">
        <v>44635</v>
      </c>
      <c r="D1300" s="16">
        <v>0.53079861111111104</v>
      </c>
      <c r="E1300" s="33" t="str">
        <f t="shared" si="23"/>
        <v>02:13</v>
      </c>
      <c r="F1300" s="12">
        <v>72</v>
      </c>
      <c r="G1300" s="12">
        <v>73.600000000000009</v>
      </c>
      <c r="H1300" s="12">
        <v>83.2</v>
      </c>
      <c r="I1300" s="12">
        <v>76</v>
      </c>
      <c r="J1300" s="12">
        <v>78.400000000000006</v>
      </c>
      <c r="K1300" s="12">
        <v>72.8</v>
      </c>
      <c r="L1300" s="12">
        <v>80</v>
      </c>
      <c r="M1300" s="12">
        <v>77.599999999999994</v>
      </c>
      <c r="N1300" s="13">
        <v>76.7</v>
      </c>
      <c r="O1300" s="17" t="s">
        <v>137</v>
      </c>
      <c r="P1300" s="14" t="s">
        <v>12</v>
      </c>
      <c r="Q1300" s="14" t="s">
        <v>15</v>
      </c>
      <c r="R1300" s="14" t="s">
        <v>17</v>
      </c>
      <c r="S1300" s="14" t="s">
        <v>143</v>
      </c>
    </row>
    <row r="1301" spans="1:19" hidden="1" x14ac:dyDescent="0.3">
      <c r="A1301" s="11">
        <v>44635.531018518515</v>
      </c>
      <c r="B1301" s="11"/>
      <c r="C1301" s="15">
        <v>44635</v>
      </c>
      <c r="D1301" s="16">
        <v>0.53101851851851845</v>
      </c>
      <c r="E1301" s="33" t="str">
        <f t="shared" si="23"/>
        <v>02:13</v>
      </c>
      <c r="F1301" s="12">
        <v>73.8</v>
      </c>
      <c r="G1301" s="12">
        <v>75.44</v>
      </c>
      <c r="H1301" s="12">
        <v>85.28</v>
      </c>
      <c r="I1301" s="12">
        <v>77.899999999999991</v>
      </c>
      <c r="J1301" s="12">
        <v>80.36</v>
      </c>
      <c r="K1301" s="12">
        <v>74.62</v>
      </c>
      <c r="L1301" s="12">
        <v>82</v>
      </c>
      <c r="M1301" s="12">
        <v>79.539999999999992</v>
      </c>
      <c r="N1301" s="13">
        <v>78.617500000000007</v>
      </c>
      <c r="O1301" s="17" t="s">
        <v>137</v>
      </c>
      <c r="P1301" s="14" t="s">
        <v>12</v>
      </c>
      <c r="Q1301" s="14" t="s">
        <v>15</v>
      </c>
      <c r="R1301" s="14" t="s">
        <v>17</v>
      </c>
      <c r="S1301" s="14" t="s">
        <v>143</v>
      </c>
    </row>
    <row r="1302" spans="1:19" hidden="1" x14ac:dyDescent="0.3">
      <c r="A1302" s="11">
        <v>44635.531238425923</v>
      </c>
      <c r="B1302" s="11"/>
      <c r="C1302" s="15">
        <v>44635</v>
      </c>
      <c r="D1302" s="16">
        <v>0.53123842592592596</v>
      </c>
      <c r="E1302" s="33" t="str">
        <f t="shared" si="23"/>
        <v>02:14</v>
      </c>
      <c r="F1302" s="12">
        <v>80.100000000000009</v>
      </c>
      <c r="G1302" s="12">
        <v>81.88000000000001</v>
      </c>
      <c r="H1302" s="12">
        <v>92.56</v>
      </c>
      <c r="I1302" s="12">
        <v>84.55</v>
      </c>
      <c r="J1302" s="12">
        <v>87.22</v>
      </c>
      <c r="K1302" s="12">
        <v>113</v>
      </c>
      <c r="L1302" s="12">
        <v>95.23</v>
      </c>
      <c r="M1302" s="12">
        <v>65</v>
      </c>
      <c r="N1302" s="13">
        <v>87.44250000000001</v>
      </c>
      <c r="O1302" s="17" t="s">
        <v>137</v>
      </c>
      <c r="P1302" s="14" t="s">
        <v>12</v>
      </c>
      <c r="Q1302" s="14" t="s">
        <v>15</v>
      </c>
      <c r="R1302" s="14" t="s">
        <v>17</v>
      </c>
      <c r="S1302" s="14" t="s">
        <v>143</v>
      </c>
    </row>
    <row r="1303" spans="1:19" hidden="1" x14ac:dyDescent="0.3">
      <c r="A1303" s="11">
        <v>44635.53193287037</v>
      </c>
      <c r="B1303" s="11"/>
      <c r="C1303" s="15">
        <v>44635</v>
      </c>
      <c r="D1303" s="16">
        <v>0.5319328703703704</v>
      </c>
      <c r="E1303" s="33" t="str">
        <f t="shared" si="23"/>
        <v>02:15</v>
      </c>
      <c r="F1303" s="12">
        <v>76.05</v>
      </c>
      <c r="G1303" s="12">
        <v>77.740000000000009</v>
      </c>
      <c r="H1303" s="12">
        <v>87.88000000000001</v>
      </c>
      <c r="I1303" s="12">
        <v>80.274999999999991</v>
      </c>
      <c r="J1303" s="12">
        <v>82.81</v>
      </c>
      <c r="K1303" s="12">
        <v>116</v>
      </c>
      <c r="L1303" s="12">
        <v>90.415000000000006</v>
      </c>
      <c r="M1303" s="12">
        <v>53</v>
      </c>
      <c r="N1303" s="13">
        <v>83.021249999999995</v>
      </c>
      <c r="O1303" s="17" t="s">
        <v>137</v>
      </c>
      <c r="P1303" s="14" t="s">
        <v>12</v>
      </c>
      <c r="Q1303" s="14" t="s">
        <v>15</v>
      </c>
      <c r="R1303" s="14" t="s">
        <v>17</v>
      </c>
      <c r="S1303" s="14" t="s">
        <v>143</v>
      </c>
    </row>
    <row r="1304" spans="1:19" hidden="1" x14ac:dyDescent="0.3">
      <c r="A1304" s="11">
        <v>44635.531944444447</v>
      </c>
      <c r="B1304" s="11"/>
      <c r="C1304" s="15">
        <v>44635</v>
      </c>
      <c r="D1304" s="16">
        <v>0.53194444444444444</v>
      </c>
      <c r="E1304" s="33" t="str">
        <f t="shared" si="23"/>
        <v>02:15</v>
      </c>
      <c r="F1304" s="12">
        <v>87</v>
      </c>
      <c r="G1304" s="12">
        <v>90.62</v>
      </c>
      <c r="H1304" s="12">
        <v>102.44</v>
      </c>
      <c r="I1304" s="12">
        <v>93.574999999999989</v>
      </c>
      <c r="J1304" s="12">
        <v>96.53</v>
      </c>
      <c r="K1304" s="12">
        <v>89.635000000000005</v>
      </c>
      <c r="L1304" s="12">
        <v>110</v>
      </c>
      <c r="M1304" s="12">
        <v>95.545000000000002</v>
      </c>
      <c r="N1304" s="13">
        <v>95.668124999999989</v>
      </c>
      <c r="O1304" s="17" t="s">
        <v>137</v>
      </c>
      <c r="P1304" s="14" t="s">
        <v>12</v>
      </c>
      <c r="Q1304" s="14" t="s">
        <v>15</v>
      </c>
      <c r="R1304" s="14" t="s">
        <v>17</v>
      </c>
      <c r="S1304" s="14" t="s">
        <v>143</v>
      </c>
    </row>
    <row r="1305" spans="1:19" hidden="1" x14ac:dyDescent="0.3">
      <c r="A1305" s="11">
        <v>44635.532627314817</v>
      </c>
      <c r="B1305" s="11"/>
      <c r="C1305" s="15">
        <v>44635</v>
      </c>
      <c r="D1305" s="16">
        <v>0.53262731481481485</v>
      </c>
      <c r="E1305" s="33" t="str">
        <f t="shared" si="23"/>
        <v>02:16</v>
      </c>
      <c r="F1305" s="12">
        <v>105.3</v>
      </c>
      <c r="G1305" s="12">
        <v>107.64</v>
      </c>
      <c r="H1305" s="12">
        <v>121.68</v>
      </c>
      <c r="I1305" s="12">
        <v>111.14999999999999</v>
      </c>
      <c r="J1305" s="12">
        <v>114.66</v>
      </c>
      <c r="K1305" s="12">
        <v>117</v>
      </c>
      <c r="L1305" s="12">
        <v>125.19000000000001</v>
      </c>
      <c r="M1305" s="12">
        <v>113.49</v>
      </c>
      <c r="N1305" s="13">
        <v>114.51375</v>
      </c>
      <c r="O1305" s="17" t="s">
        <v>137</v>
      </c>
      <c r="P1305" s="14" t="s">
        <v>12</v>
      </c>
      <c r="Q1305" s="14" t="s">
        <v>15</v>
      </c>
      <c r="R1305" s="14" t="s">
        <v>17</v>
      </c>
      <c r="S1305" s="14" t="s">
        <v>143</v>
      </c>
    </row>
    <row r="1306" spans="1:19" hidden="1" x14ac:dyDescent="0.3">
      <c r="A1306" s="11">
        <v>44635.533321759256</v>
      </c>
      <c r="B1306" s="11"/>
      <c r="C1306" s="15">
        <v>44635</v>
      </c>
      <c r="D1306" s="16">
        <v>0.53332175925925929</v>
      </c>
      <c r="E1306" s="33" t="str">
        <f t="shared" si="23"/>
        <v>02:17</v>
      </c>
      <c r="F1306" s="12">
        <v>79.650000000000006</v>
      </c>
      <c r="G1306" s="12">
        <v>81.42</v>
      </c>
      <c r="H1306" s="12">
        <v>92.04</v>
      </c>
      <c r="I1306" s="12">
        <v>84.075000000000003</v>
      </c>
      <c r="J1306" s="12">
        <v>86.73</v>
      </c>
      <c r="K1306" s="12">
        <v>119</v>
      </c>
      <c r="L1306" s="12">
        <v>94.695000000000007</v>
      </c>
      <c r="M1306" s="12">
        <v>58</v>
      </c>
      <c r="N1306" s="13">
        <v>86.951250000000002</v>
      </c>
      <c r="O1306" s="17" t="s">
        <v>137</v>
      </c>
      <c r="P1306" s="14" t="s">
        <v>12</v>
      </c>
      <c r="Q1306" s="14" t="s">
        <v>15</v>
      </c>
      <c r="R1306" s="14" t="s">
        <v>17</v>
      </c>
      <c r="S1306" s="14" t="s">
        <v>143</v>
      </c>
    </row>
    <row r="1307" spans="1:19" hidden="1" x14ac:dyDescent="0.3">
      <c r="A1307" s="11">
        <v>44635.534016203703</v>
      </c>
      <c r="B1307" s="11"/>
      <c r="C1307" s="15">
        <v>44635</v>
      </c>
      <c r="D1307" s="16">
        <v>0.53401620370370373</v>
      </c>
      <c r="E1307" s="33" t="str">
        <f t="shared" si="23"/>
        <v>02:18</v>
      </c>
      <c r="F1307" s="12">
        <v>80.100000000000009</v>
      </c>
      <c r="G1307" s="12">
        <v>81.88000000000001</v>
      </c>
      <c r="H1307" s="12">
        <v>92.56</v>
      </c>
      <c r="I1307" s="12">
        <v>84.55</v>
      </c>
      <c r="J1307" s="12">
        <v>87.22</v>
      </c>
      <c r="K1307" s="12">
        <v>118</v>
      </c>
      <c r="L1307" s="12">
        <v>95.23</v>
      </c>
      <c r="M1307" s="12">
        <v>60</v>
      </c>
      <c r="N1307" s="13">
        <v>87.44250000000001</v>
      </c>
      <c r="O1307" s="17" t="s">
        <v>137</v>
      </c>
      <c r="P1307" s="14" t="s">
        <v>12</v>
      </c>
      <c r="Q1307" s="14" t="s">
        <v>15</v>
      </c>
      <c r="R1307" s="14" t="s">
        <v>17</v>
      </c>
      <c r="S1307" s="14" t="s">
        <v>143</v>
      </c>
    </row>
    <row r="1308" spans="1:19" hidden="1" x14ac:dyDescent="0.3">
      <c r="A1308" s="11">
        <v>44635.534212962964</v>
      </c>
      <c r="B1308" s="11"/>
      <c r="C1308" s="15">
        <v>44635</v>
      </c>
      <c r="D1308" s="16">
        <v>0.53421296296296295</v>
      </c>
      <c r="E1308" s="33" t="str">
        <f t="shared" si="23"/>
        <v>02:18</v>
      </c>
      <c r="F1308" s="12">
        <v>62.1</v>
      </c>
      <c r="G1308" s="12">
        <v>63.480000000000004</v>
      </c>
      <c r="H1308" s="12">
        <v>71.760000000000005</v>
      </c>
      <c r="I1308" s="12">
        <v>65.55</v>
      </c>
      <c r="J1308" s="12">
        <v>67.62</v>
      </c>
      <c r="K1308" s="12">
        <v>62.79</v>
      </c>
      <c r="L1308" s="12">
        <v>73.83</v>
      </c>
      <c r="M1308" s="12">
        <v>69</v>
      </c>
      <c r="N1308" s="13">
        <v>67.016250000000014</v>
      </c>
      <c r="O1308" s="17" t="s">
        <v>137</v>
      </c>
      <c r="P1308" s="14" t="s">
        <v>12</v>
      </c>
      <c r="Q1308" s="14" t="s">
        <v>15</v>
      </c>
      <c r="R1308" s="14" t="s">
        <v>17</v>
      </c>
      <c r="S1308" s="14" t="s">
        <v>143</v>
      </c>
    </row>
    <row r="1309" spans="1:19" hidden="1" x14ac:dyDescent="0.3">
      <c r="A1309" s="11">
        <v>44635.534351851849</v>
      </c>
      <c r="B1309" s="11"/>
      <c r="C1309" s="15">
        <v>44635</v>
      </c>
      <c r="D1309" s="16">
        <v>0.53435185185185186</v>
      </c>
      <c r="E1309" s="33" t="str">
        <f t="shared" si="23"/>
        <v>02:18</v>
      </c>
      <c r="F1309" s="12">
        <v>63</v>
      </c>
      <c r="G1309" s="12">
        <v>64.400000000000006</v>
      </c>
      <c r="H1309" s="12">
        <v>72.8</v>
      </c>
      <c r="I1309" s="12">
        <v>66.5</v>
      </c>
      <c r="J1309" s="12">
        <v>68.599999999999994</v>
      </c>
      <c r="K1309" s="12">
        <v>63.7</v>
      </c>
      <c r="L1309" s="12">
        <v>74.900000000000006</v>
      </c>
      <c r="M1309" s="12">
        <v>70</v>
      </c>
      <c r="N1309" s="13">
        <v>67.987499999999997</v>
      </c>
      <c r="O1309" s="17" t="s">
        <v>137</v>
      </c>
      <c r="P1309" s="14" t="s">
        <v>12</v>
      </c>
      <c r="Q1309" s="14" t="s">
        <v>15</v>
      </c>
      <c r="R1309" s="14" t="s">
        <v>17</v>
      </c>
      <c r="S1309" s="14" t="s">
        <v>143</v>
      </c>
    </row>
    <row r="1310" spans="1:19" hidden="1" x14ac:dyDescent="0.3">
      <c r="A1310" s="11">
        <v>44635.534398148149</v>
      </c>
      <c r="B1310" s="11"/>
      <c r="C1310" s="15">
        <v>44635</v>
      </c>
      <c r="D1310" s="16">
        <v>0.53439814814814812</v>
      </c>
      <c r="E1310" s="33" t="str">
        <f t="shared" si="23"/>
        <v>02:18</v>
      </c>
      <c r="F1310" s="12">
        <v>72.900000000000006</v>
      </c>
      <c r="G1310" s="12">
        <v>74.52000000000001</v>
      </c>
      <c r="H1310" s="12">
        <v>84.240000000000009</v>
      </c>
      <c r="I1310" s="12">
        <v>76.95</v>
      </c>
      <c r="J1310" s="12">
        <v>79.38</v>
      </c>
      <c r="K1310" s="12">
        <v>73.710000000000008</v>
      </c>
      <c r="L1310" s="12">
        <v>81</v>
      </c>
      <c r="M1310" s="12">
        <v>78.569999999999993</v>
      </c>
      <c r="N1310" s="13">
        <v>77.658749999999998</v>
      </c>
      <c r="O1310" s="17" t="s">
        <v>137</v>
      </c>
      <c r="P1310" s="14" t="s">
        <v>12</v>
      </c>
      <c r="Q1310" s="14" t="s">
        <v>15</v>
      </c>
      <c r="R1310" s="14" t="s">
        <v>17</v>
      </c>
      <c r="S1310" s="14" t="s">
        <v>143</v>
      </c>
    </row>
    <row r="1311" spans="1:19" hidden="1" x14ac:dyDescent="0.3">
      <c r="A1311" s="11">
        <v>44635.534479166665</v>
      </c>
      <c r="B1311" s="11"/>
      <c r="C1311" s="15">
        <v>44635</v>
      </c>
      <c r="D1311" s="16">
        <v>0.53447916666666673</v>
      </c>
      <c r="E1311" s="33" t="str">
        <f t="shared" si="23"/>
        <v>02:18</v>
      </c>
      <c r="F1311" s="12">
        <v>67.5</v>
      </c>
      <c r="G1311" s="12">
        <v>69</v>
      </c>
      <c r="H1311" s="12">
        <v>78</v>
      </c>
      <c r="I1311" s="12">
        <v>71.25</v>
      </c>
      <c r="J1311" s="12">
        <v>73.5</v>
      </c>
      <c r="K1311" s="12">
        <v>68.25</v>
      </c>
      <c r="L1311" s="12">
        <v>80.25</v>
      </c>
      <c r="M1311" s="12">
        <v>75</v>
      </c>
      <c r="N1311" s="13">
        <v>72.84375</v>
      </c>
      <c r="O1311" s="17" t="s">
        <v>137</v>
      </c>
      <c r="P1311" s="14" t="s">
        <v>12</v>
      </c>
      <c r="Q1311" s="14" t="s">
        <v>15</v>
      </c>
      <c r="R1311" s="14" t="s">
        <v>17</v>
      </c>
      <c r="S1311" s="14" t="s">
        <v>143</v>
      </c>
    </row>
    <row r="1312" spans="1:19" hidden="1" x14ac:dyDescent="0.3">
      <c r="A1312" s="11">
        <v>44635.53460648148</v>
      </c>
      <c r="B1312" s="11"/>
      <c r="C1312" s="15">
        <v>44635</v>
      </c>
      <c r="D1312" s="16">
        <v>0.53460648148148149</v>
      </c>
      <c r="E1312" s="33" t="str">
        <f t="shared" si="23"/>
        <v>02:18</v>
      </c>
      <c r="F1312" s="12">
        <v>70.2</v>
      </c>
      <c r="G1312" s="12">
        <v>71.760000000000005</v>
      </c>
      <c r="H1312" s="12">
        <v>81.12</v>
      </c>
      <c r="I1312" s="12">
        <v>74.099999999999994</v>
      </c>
      <c r="J1312" s="12">
        <v>76.44</v>
      </c>
      <c r="K1312" s="12">
        <v>70.98</v>
      </c>
      <c r="L1312" s="12">
        <v>83.460000000000008</v>
      </c>
      <c r="M1312" s="12">
        <v>78</v>
      </c>
      <c r="N1312" s="13">
        <v>75.757500000000007</v>
      </c>
      <c r="O1312" s="17" t="s">
        <v>137</v>
      </c>
      <c r="P1312" s="14" t="s">
        <v>12</v>
      </c>
      <c r="Q1312" s="14" t="s">
        <v>15</v>
      </c>
      <c r="R1312" s="14" t="s">
        <v>17</v>
      </c>
      <c r="S1312" s="14" t="s">
        <v>143</v>
      </c>
    </row>
    <row r="1313" spans="1:19" hidden="1" x14ac:dyDescent="0.3">
      <c r="A1313" s="11">
        <v>44635.534710648149</v>
      </c>
      <c r="B1313" s="11"/>
      <c r="C1313" s="15">
        <v>44635</v>
      </c>
      <c r="D1313" s="16">
        <v>0.53471064814814817</v>
      </c>
      <c r="E1313" s="33" t="str">
        <f t="shared" si="23"/>
        <v>02:19</v>
      </c>
      <c r="F1313" s="12">
        <v>81</v>
      </c>
      <c r="G1313" s="12">
        <v>82.8</v>
      </c>
      <c r="H1313" s="12">
        <v>93.600000000000009</v>
      </c>
      <c r="I1313" s="12">
        <v>85.5</v>
      </c>
      <c r="J1313" s="12">
        <v>88.2</v>
      </c>
      <c r="K1313" s="12">
        <v>108</v>
      </c>
      <c r="L1313" s="12">
        <v>96.300000000000011</v>
      </c>
      <c r="M1313" s="12">
        <v>72</v>
      </c>
      <c r="N1313" s="13">
        <v>88.425000000000011</v>
      </c>
      <c r="O1313" s="17" t="s">
        <v>137</v>
      </c>
      <c r="P1313" s="14" t="s">
        <v>12</v>
      </c>
      <c r="Q1313" s="14" t="s">
        <v>15</v>
      </c>
      <c r="R1313" s="14" t="s">
        <v>17</v>
      </c>
      <c r="S1313" s="14" t="s">
        <v>143</v>
      </c>
    </row>
    <row r="1314" spans="1:19" hidden="1" x14ac:dyDescent="0.3">
      <c r="A1314" s="11">
        <v>44635.535405092596</v>
      </c>
      <c r="B1314" s="11"/>
      <c r="C1314" s="15">
        <v>44635</v>
      </c>
      <c r="D1314" s="16">
        <v>0.53540509259259261</v>
      </c>
      <c r="E1314" s="33" t="str">
        <f t="shared" si="23"/>
        <v>02:20</v>
      </c>
      <c r="F1314" s="12">
        <v>78.3</v>
      </c>
      <c r="G1314" s="12">
        <v>80.040000000000006</v>
      </c>
      <c r="H1314" s="12">
        <v>90.48</v>
      </c>
      <c r="I1314" s="12">
        <v>82.649999999999991</v>
      </c>
      <c r="J1314" s="12">
        <v>85.26</v>
      </c>
      <c r="K1314" s="12">
        <v>102</v>
      </c>
      <c r="L1314" s="12">
        <v>93.09</v>
      </c>
      <c r="M1314" s="12">
        <v>72</v>
      </c>
      <c r="N1314" s="13">
        <v>85.477500000000006</v>
      </c>
      <c r="O1314" s="17" t="s">
        <v>137</v>
      </c>
      <c r="P1314" s="14" t="s">
        <v>12</v>
      </c>
      <c r="Q1314" s="14" t="s">
        <v>15</v>
      </c>
      <c r="R1314" s="14" t="s">
        <v>17</v>
      </c>
      <c r="S1314" s="14" t="s">
        <v>143</v>
      </c>
    </row>
    <row r="1315" spans="1:19" hidden="1" x14ac:dyDescent="0.3">
      <c r="A1315" s="11">
        <v>44635.535416666666</v>
      </c>
      <c r="B1315" s="11"/>
      <c r="C1315" s="15">
        <v>44635</v>
      </c>
      <c r="D1315" s="16">
        <v>0.53541666666666665</v>
      </c>
      <c r="E1315" s="33" t="str">
        <f t="shared" si="23"/>
        <v>02:20</v>
      </c>
      <c r="F1315" s="12">
        <v>88</v>
      </c>
      <c r="G1315" s="12">
        <v>77.28</v>
      </c>
      <c r="H1315" s="12">
        <v>87.36</v>
      </c>
      <c r="I1315" s="12">
        <v>79.8</v>
      </c>
      <c r="J1315" s="12">
        <v>82.32</v>
      </c>
      <c r="K1315" s="12">
        <v>76.44</v>
      </c>
      <c r="L1315" s="12">
        <v>80</v>
      </c>
      <c r="M1315" s="12">
        <v>81.48</v>
      </c>
      <c r="N1315" s="13">
        <v>81.585000000000008</v>
      </c>
      <c r="O1315" s="17" t="s">
        <v>137</v>
      </c>
      <c r="P1315" s="14" t="s">
        <v>12</v>
      </c>
      <c r="Q1315" s="14" t="s">
        <v>15</v>
      </c>
      <c r="R1315" s="14" t="s">
        <v>17</v>
      </c>
      <c r="S1315" s="14" t="s">
        <v>143</v>
      </c>
    </row>
    <row r="1316" spans="1:19" hidden="1" x14ac:dyDescent="0.3">
      <c r="A1316" s="11">
        <v>44635.536099537036</v>
      </c>
      <c r="B1316" s="11"/>
      <c r="C1316" s="15">
        <v>44635</v>
      </c>
      <c r="D1316" s="16">
        <v>0.53609953703703705</v>
      </c>
      <c r="E1316" s="33" t="str">
        <f t="shared" si="23"/>
        <v>02:21</v>
      </c>
      <c r="F1316" s="12">
        <v>77.850000000000009</v>
      </c>
      <c r="G1316" s="12">
        <v>79.58</v>
      </c>
      <c r="H1316" s="12">
        <v>89.960000000000008</v>
      </c>
      <c r="I1316" s="12">
        <v>82.174999999999997</v>
      </c>
      <c r="J1316" s="12">
        <v>84.77</v>
      </c>
      <c r="K1316" s="12">
        <v>101</v>
      </c>
      <c r="L1316" s="12">
        <v>92.555000000000007</v>
      </c>
      <c r="M1316" s="12">
        <v>72</v>
      </c>
      <c r="N1316" s="13">
        <v>84.986250000000013</v>
      </c>
      <c r="O1316" s="17" t="s">
        <v>137</v>
      </c>
      <c r="P1316" s="14" t="s">
        <v>12</v>
      </c>
      <c r="Q1316" s="14" t="s">
        <v>15</v>
      </c>
      <c r="R1316" s="14" t="s">
        <v>17</v>
      </c>
      <c r="S1316" s="14" t="s">
        <v>143</v>
      </c>
    </row>
    <row r="1317" spans="1:19" hidden="1" x14ac:dyDescent="0.3">
      <c r="A1317" s="11">
        <v>44635.536793981482</v>
      </c>
      <c r="B1317" s="11"/>
      <c r="C1317" s="15">
        <v>44635</v>
      </c>
      <c r="D1317" s="16">
        <v>0.5367939814814815</v>
      </c>
      <c r="E1317" s="33" t="str">
        <f t="shared" si="23"/>
        <v>02:22</v>
      </c>
      <c r="F1317" s="12">
        <v>85.05</v>
      </c>
      <c r="G1317" s="12">
        <v>86.94</v>
      </c>
      <c r="H1317" s="12">
        <v>98.28</v>
      </c>
      <c r="I1317" s="12">
        <v>89.774999999999991</v>
      </c>
      <c r="J1317" s="12">
        <v>92.61</v>
      </c>
      <c r="K1317" s="12">
        <v>101</v>
      </c>
      <c r="L1317" s="12">
        <v>101.11500000000001</v>
      </c>
      <c r="M1317" s="12">
        <v>88</v>
      </c>
      <c r="N1317" s="13">
        <v>92.846249999999998</v>
      </c>
      <c r="O1317" s="17" t="s">
        <v>137</v>
      </c>
      <c r="P1317" s="14" t="s">
        <v>12</v>
      </c>
      <c r="Q1317" s="14" t="s">
        <v>15</v>
      </c>
      <c r="R1317" s="14" t="s">
        <v>17</v>
      </c>
      <c r="S1317" s="14" t="s">
        <v>143</v>
      </c>
    </row>
    <row r="1318" spans="1:19" hidden="1" x14ac:dyDescent="0.3">
      <c r="A1318" s="11">
        <v>44635.537488425929</v>
      </c>
      <c r="B1318" s="11"/>
      <c r="C1318" s="15">
        <v>44635</v>
      </c>
      <c r="D1318" s="16">
        <v>0.53748842592592594</v>
      </c>
      <c r="E1318" s="33" t="str">
        <f t="shared" si="23"/>
        <v>02:23</v>
      </c>
      <c r="F1318" s="12">
        <v>80.100000000000009</v>
      </c>
      <c r="G1318" s="12">
        <v>81.88000000000001</v>
      </c>
      <c r="H1318" s="12">
        <v>92.56</v>
      </c>
      <c r="I1318" s="12">
        <v>84.55</v>
      </c>
      <c r="J1318" s="12">
        <v>87.22</v>
      </c>
      <c r="K1318" s="12">
        <v>80.990000000000009</v>
      </c>
      <c r="L1318" s="12">
        <v>95.23</v>
      </c>
      <c r="M1318" s="12">
        <v>89</v>
      </c>
      <c r="N1318" s="13">
        <v>86.441250000000011</v>
      </c>
      <c r="O1318" s="17" t="s">
        <v>137</v>
      </c>
      <c r="P1318" s="14" t="s">
        <v>12</v>
      </c>
      <c r="Q1318" s="14" t="s">
        <v>15</v>
      </c>
      <c r="R1318" s="14" t="s">
        <v>17</v>
      </c>
      <c r="S1318" s="14" t="s">
        <v>143</v>
      </c>
    </row>
    <row r="1319" spans="1:19" hidden="1" x14ac:dyDescent="0.3">
      <c r="A1319" s="11">
        <v>44635.538182870368</v>
      </c>
      <c r="B1319" s="11"/>
      <c r="C1319" s="15">
        <v>44635</v>
      </c>
      <c r="D1319" s="16">
        <v>0.53818287037037038</v>
      </c>
      <c r="E1319" s="33" t="str">
        <f t="shared" si="23"/>
        <v>02:24</v>
      </c>
      <c r="F1319" s="12">
        <v>88.2</v>
      </c>
      <c r="G1319" s="12">
        <v>90.160000000000011</v>
      </c>
      <c r="H1319" s="12">
        <v>101.92</v>
      </c>
      <c r="I1319" s="12">
        <v>93.1</v>
      </c>
      <c r="J1319" s="12">
        <v>96.039999999999992</v>
      </c>
      <c r="K1319" s="12">
        <v>103</v>
      </c>
      <c r="L1319" s="12">
        <v>104.86</v>
      </c>
      <c r="M1319" s="12">
        <v>93</v>
      </c>
      <c r="N1319" s="13">
        <v>96.284999999999997</v>
      </c>
      <c r="O1319" s="17" t="s">
        <v>137</v>
      </c>
      <c r="P1319" s="14" t="s">
        <v>12</v>
      </c>
      <c r="Q1319" s="14" t="s">
        <v>15</v>
      </c>
      <c r="R1319" s="14" t="s">
        <v>17</v>
      </c>
      <c r="S1319" s="14" t="s">
        <v>143</v>
      </c>
    </row>
    <row r="1320" spans="1:19" hidden="1" x14ac:dyDescent="0.3">
      <c r="A1320" s="11">
        <v>44635.538321759261</v>
      </c>
      <c r="B1320" s="11"/>
      <c r="C1320" s="15">
        <v>44635</v>
      </c>
      <c r="D1320" s="16">
        <v>0.53832175925925929</v>
      </c>
      <c r="E1320" s="33" t="str">
        <f t="shared" si="23"/>
        <v>02:24</v>
      </c>
      <c r="F1320" s="12">
        <v>74.7</v>
      </c>
      <c r="G1320" s="12">
        <v>76.36</v>
      </c>
      <c r="H1320" s="12">
        <v>86.320000000000007</v>
      </c>
      <c r="I1320" s="12">
        <v>78.849999999999994</v>
      </c>
      <c r="J1320" s="12">
        <v>81.34</v>
      </c>
      <c r="K1320" s="12">
        <v>75.53</v>
      </c>
      <c r="L1320" s="12">
        <v>83</v>
      </c>
      <c r="M1320" s="12">
        <v>80.509999999999991</v>
      </c>
      <c r="N1320" s="13">
        <v>79.576250000000002</v>
      </c>
      <c r="O1320" s="17" t="s">
        <v>137</v>
      </c>
      <c r="P1320" s="14" t="s">
        <v>12</v>
      </c>
      <c r="Q1320" s="14" t="s">
        <v>15</v>
      </c>
      <c r="R1320" s="14" t="s">
        <v>17</v>
      </c>
      <c r="S1320" s="14" t="s">
        <v>143</v>
      </c>
    </row>
    <row r="1321" spans="1:19" hidden="1" x14ac:dyDescent="0.3">
      <c r="A1321" s="11">
        <v>44635.538877314815</v>
      </c>
      <c r="B1321" s="11"/>
      <c r="C1321" s="15">
        <v>44635</v>
      </c>
      <c r="D1321" s="16">
        <v>0.53887731481481482</v>
      </c>
      <c r="E1321" s="33" t="str">
        <f t="shared" si="23"/>
        <v>02:25</v>
      </c>
      <c r="F1321" s="12">
        <v>91.350000000000009</v>
      </c>
      <c r="G1321" s="12">
        <v>93.38000000000001</v>
      </c>
      <c r="H1321" s="12">
        <v>105.56</v>
      </c>
      <c r="I1321" s="12">
        <v>96.424999999999997</v>
      </c>
      <c r="J1321" s="12">
        <v>99.47</v>
      </c>
      <c r="K1321" s="12">
        <v>109</v>
      </c>
      <c r="L1321" s="12">
        <v>108.605</v>
      </c>
      <c r="M1321" s="12">
        <v>94</v>
      </c>
      <c r="N1321" s="13">
        <v>99.72375000000001</v>
      </c>
      <c r="O1321" s="17" t="s">
        <v>137</v>
      </c>
      <c r="P1321" s="14" t="s">
        <v>12</v>
      </c>
      <c r="Q1321" s="14" t="s">
        <v>15</v>
      </c>
      <c r="R1321" s="14" t="s">
        <v>17</v>
      </c>
      <c r="S1321" s="14" t="s">
        <v>143</v>
      </c>
    </row>
    <row r="1322" spans="1:19" hidden="1" x14ac:dyDescent="0.3">
      <c r="A1322" s="11">
        <v>44635.538888888892</v>
      </c>
      <c r="B1322" s="11"/>
      <c r="C1322" s="15">
        <v>44635</v>
      </c>
      <c r="D1322" s="16">
        <v>0.53888888888888886</v>
      </c>
      <c r="E1322" s="33" t="str">
        <f t="shared" si="23"/>
        <v>02:25</v>
      </c>
      <c r="F1322" s="12">
        <v>95</v>
      </c>
      <c r="G1322" s="12">
        <v>88.78</v>
      </c>
      <c r="H1322" s="12">
        <v>100.36</v>
      </c>
      <c r="I1322" s="12">
        <v>91.674999999999997</v>
      </c>
      <c r="J1322" s="12">
        <v>94.57</v>
      </c>
      <c r="K1322" s="12">
        <v>87.814999999999998</v>
      </c>
      <c r="L1322" s="12">
        <v>98</v>
      </c>
      <c r="M1322" s="12">
        <v>93.605000000000004</v>
      </c>
      <c r="N1322" s="13">
        <v>93.725625000000008</v>
      </c>
      <c r="O1322" s="17" t="s">
        <v>137</v>
      </c>
      <c r="P1322" s="14" t="s">
        <v>12</v>
      </c>
      <c r="Q1322" s="14" t="s">
        <v>15</v>
      </c>
      <c r="R1322" s="14" t="s">
        <v>17</v>
      </c>
      <c r="S1322" s="14" t="s">
        <v>143</v>
      </c>
    </row>
    <row r="1323" spans="1:19" hidden="1" x14ac:dyDescent="0.3">
      <c r="A1323" s="11">
        <v>44635.539548611108</v>
      </c>
      <c r="B1323" s="11"/>
      <c r="C1323" s="15">
        <v>44635</v>
      </c>
      <c r="D1323" s="16">
        <v>0.53954861111111108</v>
      </c>
      <c r="E1323" s="33" t="str">
        <f t="shared" si="23"/>
        <v>02:25</v>
      </c>
      <c r="F1323" s="12">
        <v>98.100000000000009</v>
      </c>
      <c r="G1323" s="12">
        <v>100.28</v>
      </c>
      <c r="H1323" s="12">
        <v>113.36</v>
      </c>
      <c r="I1323" s="12">
        <v>103.55</v>
      </c>
      <c r="J1323" s="12">
        <v>106.82</v>
      </c>
      <c r="K1323" s="12">
        <v>99.19</v>
      </c>
      <c r="L1323" s="12">
        <v>116.63000000000001</v>
      </c>
      <c r="M1323" s="12">
        <v>109</v>
      </c>
      <c r="N1323" s="13">
        <v>105.86624999999999</v>
      </c>
      <c r="O1323" s="17" t="s">
        <v>137</v>
      </c>
      <c r="P1323" s="14" t="s">
        <v>12</v>
      </c>
      <c r="Q1323" s="14" t="s">
        <v>15</v>
      </c>
      <c r="R1323" s="14" t="s">
        <v>17</v>
      </c>
      <c r="S1323" s="14" t="s">
        <v>143</v>
      </c>
    </row>
    <row r="1324" spans="1:19" hidden="1" x14ac:dyDescent="0.3">
      <c r="A1324" s="11">
        <v>44635.539571759262</v>
      </c>
      <c r="B1324" s="11"/>
      <c r="C1324" s="15">
        <v>44635</v>
      </c>
      <c r="D1324" s="16">
        <v>0.53957175925925926</v>
      </c>
      <c r="E1324" s="33" t="str">
        <f t="shared" si="23"/>
        <v>02:26</v>
      </c>
      <c r="F1324" s="12">
        <v>91.350000000000009</v>
      </c>
      <c r="G1324" s="12">
        <v>93.38000000000001</v>
      </c>
      <c r="H1324" s="12">
        <v>105.56</v>
      </c>
      <c r="I1324" s="12">
        <v>96.424999999999997</v>
      </c>
      <c r="J1324" s="12">
        <v>99.47</v>
      </c>
      <c r="K1324" s="12">
        <v>105</v>
      </c>
      <c r="L1324" s="12">
        <v>108.605</v>
      </c>
      <c r="M1324" s="12">
        <v>98</v>
      </c>
      <c r="N1324" s="13">
        <v>99.72375000000001</v>
      </c>
      <c r="O1324" s="17" t="s">
        <v>137</v>
      </c>
      <c r="P1324" s="14" t="s">
        <v>12</v>
      </c>
      <c r="Q1324" s="14" t="s">
        <v>15</v>
      </c>
      <c r="R1324" s="14" t="s">
        <v>17</v>
      </c>
      <c r="S1324" s="14" t="s">
        <v>143</v>
      </c>
    </row>
    <row r="1325" spans="1:19" hidden="1" x14ac:dyDescent="0.3">
      <c r="A1325" s="11">
        <v>44635.540266203701</v>
      </c>
      <c r="B1325" s="11"/>
      <c r="C1325" s="15">
        <v>44635</v>
      </c>
      <c r="D1325" s="16">
        <v>0.54026620370370371</v>
      </c>
      <c r="E1325" s="33" t="str">
        <f t="shared" si="23"/>
        <v>02:27</v>
      </c>
      <c r="F1325" s="12">
        <v>92.25</v>
      </c>
      <c r="G1325" s="12">
        <v>94.3</v>
      </c>
      <c r="H1325" s="12">
        <v>106.60000000000001</v>
      </c>
      <c r="I1325" s="12">
        <v>97.375</v>
      </c>
      <c r="J1325" s="12">
        <v>100.45</v>
      </c>
      <c r="K1325" s="12">
        <v>102</v>
      </c>
      <c r="L1325" s="12">
        <v>109.67500000000001</v>
      </c>
      <c r="M1325" s="12">
        <v>103</v>
      </c>
      <c r="N1325" s="13">
        <v>100.70625000000001</v>
      </c>
      <c r="O1325" s="17" t="s">
        <v>137</v>
      </c>
      <c r="P1325" s="14" t="s">
        <v>12</v>
      </c>
      <c r="Q1325" s="14" t="s">
        <v>15</v>
      </c>
      <c r="R1325" s="14" t="s">
        <v>17</v>
      </c>
      <c r="S1325" s="14" t="s">
        <v>143</v>
      </c>
    </row>
    <row r="1326" spans="1:19" hidden="1" x14ac:dyDescent="0.3">
      <c r="A1326" s="11">
        <v>44635.540960648148</v>
      </c>
      <c r="B1326" s="11"/>
      <c r="C1326" s="15">
        <v>44635</v>
      </c>
      <c r="D1326" s="16">
        <v>0.54096064814814815</v>
      </c>
      <c r="E1326" s="33" t="str">
        <f t="shared" si="23"/>
        <v>02:28</v>
      </c>
      <c r="F1326" s="12">
        <v>91.8</v>
      </c>
      <c r="G1326" s="12">
        <v>93.84</v>
      </c>
      <c r="H1326" s="12">
        <v>106.08</v>
      </c>
      <c r="I1326" s="12">
        <v>96.899999999999991</v>
      </c>
      <c r="J1326" s="12">
        <v>99.96</v>
      </c>
      <c r="K1326" s="12">
        <v>111</v>
      </c>
      <c r="L1326" s="12">
        <v>109.14</v>
      </c>
      <c r="M1326" s="12">
        <v>93</v>
      </c>
      <c r="N1326" s="13">
        <v>100.21499999999999</v>
      </c>
      <c r="O1326" s="17" t="s">
        <v>137</v>
      </c>
      <c r="P1326" s="14" t="s">
        <v>12</v>
      </c>
      <c r="Q1326" s="14" t="s">
        <v>15</v>
      </c>
      <c r="R1326" s="14" t="s">
        <v>17</v>
      </c>
      <c r="S1326" s="14" t="s">
        <v>143</v>
      </c>
    </row>
    <row r="1327" spans="1:19" hidden="1" x14ac:dyDescent="0.3">
      <c r="A1327" s="11">
        <v>44635.541655092595</v>
      </c>
      <c r="B1327" s="11"/>
      <c r="C1327" s="15">
        <v>44635</v>
      </c>
      <c r="D1327" s="16">
        <v>0.54165509259259259</v>
      </c>
      <c r="E1327" s="33" t="str">
        <f t="shared" si="23"/>
        <v>02:29</v>
      </c>
      <c r="F1327" s="12">
        <v>94.5</v>
      </c>
      <c r="G1327" s="12">
        <v>96.600000000000009</v>
      </c>
      <c r="H1327" s="12">
        <v>109.2</v>
      </c>
      <c r="I1327" s="12">
        <v>99.75</v>
      </c>
      <c r="J1327" s="12">
        <v>102.89999999999999</v>
      </c>
      <c r="K1327" s="12">
        <v>111</v>
      </c>
      <c r="L1327" s="12">
        <v>112.35000000000001</v>
      </c>
      <c r="M1327" s="12">
        <v>99</v>
      </c>
      <c r="N1327" s="13">
        <v>103.16250000000001</v>
      </c>
      <c r="O1327" s="17" t="s">
        <v>137</v>
      </c>
      <c r="P1327" s="14" t="s">
        <v>12</v>
      </c>
      <c r="Q1327" s="14" t="s">
        <v>15</v>
      </c>
      <c r="R1327" s="14" t="s">
        <v>17</v>
      </c>
      <c r="S1327" s="14" t="s">
        <v>143</v>
      </c>
    </row>
    <row r="1328" spans="1:19" hidden="1" x14ac:dyDescent="0.3">
      <c r="A1328" s="11">
        <v>44635.541967592595</v>
      </c>
      <c r="B1328" s="11"/>
      <c r="C1328" s="15">
        <v>44635</v>
      </c>
      <c r="D1328" s="16">
        <v>0.54196759259259253</v>
      </c>
      <c r="E1328" s="16"/>
      <c r="F1328" s="12">
        <v>95.4</v>
      </c>
      <c r="G1328" s="12">
        <v>97.52000000000001</v>
      </c>
      <c r="H1328" s="12">
        <v>110.24000000000001</v>
      </c>
      <c r="I1328" s="12">
        <v>100.69999999999999</v>
      </c>
      <c r="J1328" s="12">
        <v>103.88</v>
      </c>
      <c r="K1328" s="12">
        <v>96.460000000000008</v>
      </c>
      <c r="L1328" s="12">
        <v>113.42</v>
      </c>
      <c r="M1328" s="12">
        <v>106</v>
      </c>
      <c r="N1328" s="13">
        <v>102.9525</v>
      </c>
      <c r="O1328" s="17" t="s">
        <v>10</v>
      </c>
      <c r="P1328" s="14" t="s">
        <v>12</v>
      </c>
      <c r="Q1328" s="14" t="s">
        <v>15</v>
      </c>
      <c r="R1328" s="14" t="s">
        <v>17</v>
      </c>
      <c r="S1328" s="14" t="s">
        <v>143</v>
      </c>
    </row>
    <row r="1329" spans="1:19" hidden="1" x14ac:dyDescent="0.3">
      <c r="A1329" s="11">
        <v>44635.542349537034</v>
      </c>
      <c r="B1329" s="11"/>
      <c r="C1329" s="15">
        <v>44635</v>
      </c>
      <c r="D1329" s="16">
        <v>0.54234953703703703</v>
      </c>
      <c r="E1329" s="16"/>
      <c r="F1329" s="12">
        <v>98.55</v>
      </c>
      <c r="G1329" s="12">
        <v>100.74000000000001</v>
      </c>
      <c r="H1329" s="12">
        <v>113.88000000000001</v>
      </c>
      <c r="I1329" s="12">
        <v>104.02499999999999</v>
      </c>
      <c r="J1329" s="12">
        <v>107.31</v>
      </c>
      <c r="K1329" s="12">
        <v>118</v>
      </c>
      <c r="L1329" s="12">
        <v>117.16500000000001</v>
      </c>
      <c r="M1329" s="12">
        <v>101</v>
      </c>
      <c r="N1329" s="13">
        <v>107.58374999999999</v>
      </c>
      <c r="O1329" s="17" t="s">
        <v>10</v>
      </c>
      <c r="P1329" s="14" t="s">
        <v>12</v>
      </c>
      <c r="Q1329" s="14" t="s">
        <v>15</v>
      </c>
      <c r="R1329" s="14" t="s">
        <v>17</v>
      </c>
      <c r="S1329" s="14" t="s">
        <v>143</v>
      </c>
    </row>
    <row r="1330" spans="1:19" hidden="1" x14ac:dyDescent="0.3">
      <c r="A1330" s="11">
        <v>44635.542361111111</v>
      </c>
      <c r="B1330" s="11"/>
      <c r="C1330" s="15">
        <v>44635</v>
      </c>
      <c r="D1330" s="16">
        <v>0.54236111111111118</v>
      </c>
      <c r="E1330" s="16"/>
      <c r="F1330" s="12">
        <v>118</v>
      </c>
      <c r="G1330" s="12">
        <v>95.22</v>
      </c>
      <c r="H1330" s="12">
        <v>107.64</v>
      </c>
      <c r="I1330" s="12">
        <v>98.324999999999989</v>
      </c>
      <c r="J1330" s="12">
        <v>101.42999999999999</v>
      </c>
      <c r="K1330" s="12">
        <v>94.185000000000002</v>
      </c>
      <c r="L1330" s="12">
        <v>89</v>
      </c>
      <c r="M1330" s="12">
        <v>100.395</v>
      </c>
      <c r="N1330" s="13">
        <v>100.52437499999999</v>
      </c>
      <c r="O1330" s="17" t="s">
        <v>10</v>
      </c>
      <c r="P1330" s="14" t="s">
        <v>12</v>
      </c>
      <c r="Q1330" s="14" t="s">
        <v>15</v>
      </c>
      <c r="R1330" s="14" t="s">
        <v>17</v>
      </c>
      <c r="S1330" s="14" t="s">
        <v>143</v>
      </c>
    </row>
    <row r="1331" spans="1:19" hidden="1" x14ac:dyDescent="0.3">
      <c r="A1331" s="11">
        <v>44635.543043981481</v>
      </c>
      <c r="B1331" s="11"/>
      <c r="C1331" s="15">
        <v>44635</v>
      </c>
      <c r="D1331" s="16">
        <v>0.54304398148148147</v>
      </c>
      <c r="E1331" s="16"/>
      <c r="F1331" s="12">
        <v>108.9</v>
      </c>
      <c r="G1331" s="12">
        <v>111.32000000000001</v>
      </c>
      <c r="H1331" s="12">
        <v>125.84</v>
      </c>
      <c r="I1331" s="12">
        <v>114.94999999999999</v>
      </c>
      <c r="J1331" s="12">
        <v>118.58</v>
      </c>
      <c r="K1331" s="12">
        <v>123</v>
      </c>
      <c r="L1331" s="12">
        <v>129.47</v>
      </c>
      <c r="M1331" s="12">
        <v>119</v>
      </c>
      <c r="N1331" s="13">
        <v>118.88250000000001</v>
      </c>
      <c r="O1331" s="17" t="s">
        <v>10</v>
      </c>
      <c r="P1331" s="14" t="s">
        <v>12</v>
      </c>
      <c r="Q1331" s="14" t="s">
        <v>15</v>
      </c>
      <c r="R1331" s="14" t="s">
        <v>17</v>
      </c>
      <c r="S1331" s="14" t="s">
        <v>143</v>
      </c>
    </row>
    <row r="1332" spans="1:19" hidden="1" x14ac:dyDescent="0.3">
      <c r="A1332" s="11">
        <v>44635.543738425928</v>
      </c>
      <c r="B1332" s="11"/>
      <c r="C1332" s="15">
        <v>44635</v>
      </c>
      <c r="D1332" s="16">
        <v>0.54373842592592592</v>
      </c>
      <c r="E1332" s="16"/>
      <c r="F1332" s="12">
        <v>112.5</v>
      </c>
      <c r="G1332" s="12">
        <v>115</v>
      </c>
      <c r="H1332" s="12">
        <v>130</v>
      </c>
      <c r="I1332" s="12">
        <v>118.75</v>
      </c>
      <c r="J1332" s="12">
        <v>122.5</v>
      </c>
      <c r="K1332" s="12">
        <v>133</v>
      </c>
      <c r="L1332" s="12">
        <v>133.75</v>
      </c>
      <c r="M1332" s="12">
        <v>117</v>
      </c>
      <c r="N1332" s="13">
        <v>122.8125</v>
      </c>
      <c r="O1332" s="17" t="s">
        <v>10</v>
      </c>
      <c r="P1332" s="14" t="s">
        <v>12</v>
      </c>
      <c r="Q1332" s="14" t="s">
        <v>15</v>
      </c>
      <c r="R1332" s="14" t="s">
        <v>18</v>
      </c>
      <c r="S1332" s="14" t="s">
        <v>143</v>
      </c>
    </row>
    <row r="1333" spans="1:19" hidden="1" x14ac:dyDescent="0.3">
      <c r="A1333" s="11">
        <v>44635.544120370374</v>
      </c>
      <c r="B1333" s="11"/>
      <c r="C1333" s="15">
        <v>44635</v>
      </c>
      <c r="D1333" s="16">
        <v>0.54412037037037042</v>
      </c>
      <c r="E1333" s="16"/>
      <c r="F1333" s="12">
        <v>70.2</v>
      </c>
      <c r="G1333" s="12">
        <v>71.760000000000005</v>
      </c>
      <c r="H1333" s="12">
        <v>81.12</v>
      </c>
      <c r="I1333" s="12">
        <v>74.099999999999994</v>
      </c>
      <c r="J1333" s="12">
        <v>76.44</v>
      </c>
      <c r="K1333" s="12">
        <v>70.98</v>
      </c>
      <c r="L1333" s="12">
        <v>78</v>
      </c>
      <c r="M1333" s="12">
        <v>75.66</v>
      </c>
      <c r="N1333" s="13">
        <v>74.782499999999999</v>
      </c>
      <c r="O1333" s="17" t="s">
        <v>10</v>
      </c>
      <c r="P1333" s="14" t="s">
        <v>12</v>
      </c>
      <c r="Q1333" s="14" t="s">
        <v>15</v>
      </c>
      <c r="R1333" s="14" t="s">
        <v>17</v>
      </c>
      <c r="S1333" s="14" t="s">
        <v>143</v>
      </c>
    </row>
    <row r="1334" spans="1:19" hidden="1" x14ac:dyDescent="0.3">
      <c r="A1334" s="11">
        <v>44635.544432870367</v>
      </c>
      <c r="B1334" s="11"/>
      <c r="C1334" s="15">
        <v>44635</v>
      </c>
      <c r="D1334" s="16">
        <v>0.54443287037037036</v>
      </c>
      <c r="E1334" s="16"/>
      <c r="F1334" s="12">
        <v>117.9</v>
      </c>
      <c r="G1334" s="12">
        <v>120.52000000000001</v>
      </c>
      <c r="H1334" s="12">
        <v>136.24</v>
      </c>
      <c r="I1334" s="12">
        <v>124.44999999999999</v>
      </c>
      <c r="J1334" s="12">
        <v>128.38</v>
      </c>
      <c r="K1334" s="12">
        <v>131</v>
      </c>
      <c r="L1334" s="12">
        <v>140.17000000000002</v>
      </c>
      <c r="M1334" s="12">
        <v>127.07</v>
      </c>
      <c r="N1334" s="13">
        <v>128.21625</v>
      </c>
      <c r="O1334" s="17" t="s">
        <v>10</v>
      </c>
      <c r="P1334" s="14" t="s">
        <v>12</v>
      </c>
      <c r="Q1334" s="14" t="s">
        <v>15</v>
      </c>
      <c r="R1334" s="14" t="s">
        <v>18</v>
      </c>
      <c r="S1334" s="14" t="s">
        <v>143</v>
      </c>
    </row>
    <row r="1335" spans="1:19" hidden="1" x14ac:dyDescent="0.3">
      <c r="A1335" s="11">
        <v>44635.544652777775</v>
      </c>
      <c r="B1335" s="11"/>
      <c r="C1335" s="15">
        <v>44635</v>
      </c>
      <c r="D1335" s="16">
        <v>0.54465277777777776</v>
      </c>
      <c r="E1335" s="16"/>
      <c r="F1335" s="12">
        <v>72.900000000000006</v>
      </c>
      <c r="G1335" s="12">
        <v>74.52000000000001</v>
      </c>
      <c r="H1335" s="12">
        <v>84.240000000000009</v>
      </c>
      <c r="I1335" s="12">
        <v>76.95</v>
      </c>
      <c r="J1335" s="12">
        <v>79.38</v>
      </c>
      <c r="K1335" s="12">
        <v>73.710000000000008</v>
      </c>
      <c r="L1335" s="12">
        <v>81</v>
      </c>
      <c r="M1335" s="12">
        <v>78.569999999999993</v>
      </c>
      <c r="N1335" s="13">
        <v>77.658749999999998</v>
      </c>
      <c r="O1335" s="17" t="s">
        <v>10</v>
      </c>
      <c r="P1335" s="14" t="s">
        <v>12</v>
      </c>
      <c r="Q1335" s="14" t="s">
        <v>15</v>
      </c>
      <c r="R1335" s="14" t="s">
        <v>17</v>
      </c>
      <c r="S1335" s="14" t="s">
        <v>143</v>
      </c>
    </row>
    <row r="1336" spans="1:19" hidden="1" x14ac:dyDescent="0.3">
      <c r="A1336" s="11">
        <v>44635.545034722221</v>
      </c>
      <c r="B1336" s="11"/>
      <c r="C1336" s="15">
        <v>44635</v>
      </c>
      <c r="D1336" s="16">
        <v>0.54503472222222216</v>
      </c>
      <c r="E1336" s="16"/>
      <c r="F1336" s="12">
        <v>74.7</v>
      </c>
      <c r="G1336" s="12">
        <v>76.36</v>
      </c>
      <c r="H1336" s="12">
        <v>86.320000000000007</v>
      </c>
      <c r="I1336" s="12">
        <v>78.849999999999994</v>
      </c>
      <c r="J1336" s="12">
        <v>81.34</v>
      </c>
      <c r="K1336" s="12">
        <v>75.53</v>
      </c>
      <c r="L1336" s="12">
        <v>83</v>
      </c>
      <c r="M1336" s="12">
        <v>80.509999999999991</v>
      </c>
      <c r="N1336" s="13">
        <v>79.576250000000002</v>
      </c>
      <c r="O1336" s="17" t="s">
        <v>10</v>
      </c>
      <c r="P1336" s="14" t="s">
        <v>12</v>
      </c>
      <c r="Q1336" s="14" t="s">
        <v>15</v>
      </c>
      <c r="R1336" s="14" t="s">
        <v>17</v>
      </c>
      <c r="S1336" s="14" t="s">
        <v>143</v>
      </c>
    </row>
    <row r="1337" spans="1:19" hidden="1" x14ac:dyDescent="0.3">
      <c r="A1337" s="11">
        <v>44635.545127314814</v>
      </c>
      <c r="B1337" s="11"/>
      <c r="C1337" s="15">
        <v>44635</v>
      </c>
      <c r="D1337" s="16">
        <v>0.5451273148148148</v>
      </c>
      <c r="E1337" s="16"/>
      <c r="F1337" s="12">
        <v>114.75</v>
      </c>
      <c r="G1337" s="12">
        <v>117.30000000000001</v>
      </c>
      <c r="H1337" s="12">
        <v>132.6</v>
      </c>
      <c r="I1337" s="12">
        <v>121.125</v>
      </c>
      <c r="J1337" s="12">
        <v>124.95</v>
      </c>
      <c r="K1337" s="12">
        <v>128</v>
      </c>
      <c r="L1337" s="12">
        <v>136.42500000000001</v>
      </c>
      <c r="M1337" s="12">
        <v>127</v>
      </c>
      <c r="N1337" s="13">
        <v>125.26875000000001</v>
      </c>
      <c r="O1337" s="17" t="s">
        <v>10</v>
      </c>
      <c r="P1337" s="14" t="s">
        <v>12</v>
      </c>
      <c r="Q1337" s="14" t="s">
        <v>15</v>
      </c>
      <c r="R1337" s="14" t="s">
        <v>18</v>
      </c>
      <c r="S1337" s="14" t="s">
        <v>143</v>
      </c>
    </row>
    <row r="1338" spans="1:19" hidden="1" x14ac:dyDescent="0.3">
      <c r="A1338" s="11">
        <v>44635.54582175926</v>
      </c>
      <c r="B1338" s="11"/>
      <c r="C1338" s="15">
        <v>44635</v>
      </c>
      <c r="D1338" s="16">
        <v>0.54582175925925924</v>
      </c>
      <c r="E1338" s="16"/>
      <c r="F1338" s="12">
        <v>100.35000000000001</v>
      </c>
      <c r="G1338" s="12">
        <v>102.58</v>
      </c>
      <c r="H1338" s="12">
        <v>115.96000000000001</v>
      </c>
      <c r="I1338" s="12">
        <v>105.925</v>
      </c>
      <c r="J1338" s="12">
        <v>109.27</v>
      </c>
      <c r="K1338" s="12">
        <v>112</v>
      </c>
      <c r="L1338" s="12">
        <v>119.30500000000001</v>
      </c>
      <c r="M1338" s="12">
        <v>111</v>
      </c>
      <c r="N1338" s="13">
        <v>109.54875000000001</v>
      </c>
      <c r="O1338" s="17" t="s">
        <v>10</v>
      </c>
      <c r="P1338" s="14" t="s">
        <v>12</v>
      </c>
      <c r="Q1338" s="14" t="s">
        <v>15</v>
      </c>
      <c r="R1338" s="14" t="s">
        <v>17</v>
      </c>
      <c r="S1338" s="14" t="s">
        <v>143</v>
      </c>
    </row>
    <row r="1339" spans="1:19" hidden="1" x14ac:dyDescent="0.3">
      <c r="A1339" s="11">
        <v>44635.54583333333</v>
      </c>
      <c r="B1339" s="11"/>
      <c r="C1339" s="15">
        <v>44635</v>
      </c>
      <c r="D1339" s="16">
        <v>0.54583333333333328</v>
      </c>
      <c r="E1339" s="16"/>
      <c r="F1339" s="12">
        <v>94</v>
      </c>
      <c r="G1339" s="12">
        <v>92</v>
      </c>
      <c r="H1339" s="12">
        <v>104</v>
      </c>
      <c r="I1339" s="12">
        <v>95</v>
      </c>
      <c r="J1339" s="12">
        <v>98</v>
      </c>
      <c r="K1339" s="12">
        <v>91</v>
      </c>
      <c r="L1339" s="12">
        <v>106</v>
      </c>
      <c r="M1339" s="12">
        <v>97</v>
      </c>
      <c r="N1339" s="13">
        <v>97.125</v>
      </c>
      <c r="O1339" s="17" t="s">
        <v>10</v>
      </c>
      <c r="P1339" s="14" t="s">
        <v>12</v>
      </c>
      <c r="Q1339" s="14" t="s">
        <v>15</v>
      </c>
      <c r="R1339" s="14" t="s">
        <v>17</v>
      </c>
      <c r="S1339" s="14" t="s">
        <v>143</v>
      </c>
    </row>
    <row r="1340" spans="1:19" hidden="1" x14ac:dyDescent="0.3">
      <c r="A1340" s="11">
        <v>44635.546203703707</v>
      </c>
      <c r="B1340" s="11"/>
      <c r="C1340" s="15">
        <v>44635</v>
      </c>
      <c r="D1340" s="16">
        <v>0.54620370370370364</v>
      </c>
      <c r="E1340" s="16"/>
      <c r="F1340" s="12">
        <v>93.600000000000009</v>
      </c>
      <c r="G1340" s="12">
        <v>95.68</v>
      </c>
      <c r="H1340" s="12">
        <v>108.16</v>
      </c>
      <c r="I1340" s="12">
        <v>98.8</v>
      </c>
      <c r="J1340" s="12">
        <v>101.92</v>
      </c>
      <c r="K1340" s="12">
        <v>94.64</v>
      </c>
      <c r="L1340" s="12">
        <v>111.28</v>
      </c>
      <c r="M1340" s="12">
        <v>104</v>
      </c>
      <c r="N1340" s="13">
        <v>101.01</v>
      </c>
      <c r="O1340" s="17" t="s">
        <v>10</v>
      </c>
      <c r="P1340" s="14" t="s">
        <v>12</v>
      </c>
      <c r="Q1340" s="14" t="s">
        <v>15</v>
      </c>
      <c r="R1340" s="14" t="s">
        <v>17</v>
      </c>
      <c r="S1340" s="14" t="s">
        <v>143</v>
      </c>
    </row>
    <row r="1341" spans="1:19" hidden="1" x14ac:dyDescent="0.3">
      <c r="A1341" s="11">
        <v>44635.546516203707</v>
      </c>
      <c r="B1341" s="11"/>
      <c r="C1341" s="15">
        <v>44635</v>
      </c>
      <c r="D1341" s="16">
        <v>0.54651620370370368</v>
      </c>
      <c r="E1341" s="16"/>
      <c r="F1341" s="12">
        <v>97.65</v>
      </c>
      <c r="G1341" s="12">
        <v>99.820000000000007</v>
      </c>
      <c r="H1341" s="12">
        <v>112.84</v>
      </c>
      <c r="I1341" s="12">
        <v>103.07499999999999</v>
      </c>
      <c r="J1341" s="12">
        <v>106.33</v>
      </c>
      <c r="K1341" s="12">
        <v>117</v>
      </c>
      <c r="L1341" s="12">
        <v>116.09500000000001</v>
      </c>
      <c r="M1341" s="12">
        <v>100</v>
      </c>
      <c r="N1341" s="13">
        <v>106.60125000000001</v>
      </c>
      <c r="O1341" s="17" t="s">
        <v>10</v>
      </c>
      <c r="P1341" s="14" t="s">
        <v>12</v>
      </c>
      <c r="Q1341" s="14" t="s">
        <v>15</v>
      </c>
      <c r="R1341" s="14" t="s">
        <v>17</v>
      </c>
      <c r="S1341" s="14" t="s">
        <v>143</v>
      </c>
    </row>
    <row r="1342" spans="1:19" hidden="1" x14ac:dyDescent="0.3">
      <c r="A1342" s="11">
        <v>44635.546747685185</v>
      </c>
      <c r="B1342" s="11"/>
      <c r="C1342" s="15">
        <v>44635</v>
      </c>
      <c r="D1342" s="16">
        <v>0.54674768518518524</v>
      </c>
      <c r="E1342" s="16"/>
      <c r="F1342" s="12">
        <v>88.2</v>
      </c>
      <c r="G1342" s="12">
        <v>90.160000000000011</v>
      </c>
      <c r="H1342" s="12">
        <v>101.92</v>
      </c>
      <c r="I1342" s="12">
        <v>93.1</v>
      </c>
      <c r="J1342" s="12">
        <v>96.039999999999992</v>
      </c>
      <c r="K1342" s="12">
        <v>89.18</v>
      </c>
      <c r="L1342" s="12">
        <v>104.86</v>
      </c>
      <c r="M1342" s="12">
        <v>98</v>
      </c>
      <c r="N1342" s="13">
        <v>95.18249999999999</v>
      </c>
      <c r="O1342" s="17" t="s">
        <v>10</v>
      </c>
      <c r="P1342" s="14" t="s">
        <v>12</v>
      </c>
      <c r="Q1342" s="14" t="s">
        <v>15</v>
      </c>
      <c r="R1342" s="14" t="s">
        <v>17</v>
      </c>
      <c r="S1342" s="14" t="s">
        <v>143</v>
      </c>
    </row>
    <row r="1343" spans="1:19" hidden="1" x14ac:dyDescent="0.3">
      <c r="A1343" s="11">
        <v>44635.547013888892</v>
      </c>
      <c r="B1343" s="11"/>
      <c r="C1343" s="15">
        <v>44635</v>
      </c>
      <c r="D1343" s="16">
        <v>0.54701388888888891</v>
      </c>
      <c r="E1343" s="16"/>
      <c r="F1343" s="12">
        <v>98.100000000000009</v>
      </c>
      <c r="G1343" s="12">
        <v>100.28</v>
      </c>
      <c r="H1343" s="12">
        <v>113.36</v>
      </c>
      <c r="I1343" s="12">
        <v>103.55</v>
      </c>
      <c r="J1343" s="12">
        <v>106.82</v>
      </c>
      <c r="K1343" s="12">
        <v>99.19</v>
      </c>
      <c r="L1343" s="12">
        <v>116.63000000000001</v>
      </c>
      <c r="M1343" s="12">
        <v>109</v>
      </c>
      <c r="N1343" s="13">
        <v>105.86624999999999</v>
      </c>
      <c r="O1343" s="17" t="s">
        <v>10</v>
      </c>
      <c r="P1343" s="14" t="s">
        <v>12</v>
      </c>
      <c r="Q1343" s="14" t="s">
        <v>15</v>
      </c>
      <c r="R1343" s="14" t="s">
        <v>17</v>
      </c>
      <c r="S1343" s="14" t="s">
        <v>143</v>
      </c>
    </row>
    <row r="1344" spans="1:19" hidden="1" x14ac:dyDescent="0.3">
      <c r="A1344" s="11">
        <v>44635.547210648147</v>
      </c>
      <c r="B1344" s="11"/>
      <c r="C1344" s="15">
        <v>44635</v>
      </c>
      <c r="D1344" s="16">
        <v>0.54721064814814813</v>
      </c>
      <c r="E1344" s="16"/>
      <c r="F1344" s="12">
        <v>94.5</v>
      </c>
      <c r="G1344" s="12">
        <v>96.600000000000009</v>
      </c>
      <c r="H1344" s="12">
        <v>109.2</v>
      </c>
      <c r="I1344" s="12">
        <v>99.75</v>
      </c>
      <c r="J1344" s="12">
        <v>102.89999999999999</v>
      </c>
      <c r="K1344" s="12">
        <v>109</v>
      </c>
      <c r="L1344" s="12">
        <v>112.35000000000001</v>
      </c>
      <c r="M1344" s="12">
        <v>101</v>
      </c>
      <c r="N1344" s="13">
        <v>103.16250000000001</v>
      </c>
      <c r="O1344" s="17" t="s">
        <v>10</v>
      </c>
      <c r="P1344" s="14" t="s">
        <v>12</v>
      </c>
      <c r="Q1344" s="14" t="s">
        <v>15</v>
      </c>
      <c r="R1344" s="14" t="s">
        <v>17</v>
      </c>
      <c r="S1344" s="14" t="s">
        <v>143</v>
      </c>
    </row>
    <row r="1345" spans="1:19" hidden="1" x14ac:dyDescent="0.3">
      <c r="A1345" s="11">
        <v>44635.547546296293</v>
      </c>
      <c r="B1345" s="11"/>
      <c r="C1345" s="15">
        <v>44635</v>
      </c>
      <c r="D1345" s="16">
        <v>0.54754629629629636</v>
      </c>
      <c r="E1345" s="16"/>
      <c r="F1345" s="12">
        <v>87.3</v>
      </c>
      <c r="G1345" s="12">
        <v>89.240000000000009</v>
      </c>
      <c r="H1345" s="12">
        <v>100.88000000000001</v>
      </c>
      <c r="I1345" s="12">
        <v>92.149999999999991</v>
      </c>
      <c r="J1345" s="12">
        <v>95.06</v>
      </c>
      <c r="K1345" s="12">
        <v>88.27</v>
      </c>
      <c r="L1345" s="12">
        <v>103.79</v>
      </c>
      <c r="M1345" s="12">
        <v>97</v>
      </c>
      <c r="N1345" s="13">
        <v>94.211249999999993</v>
      </c>
      <c r="O1345" s="17" t="s">
        <v>10</v>
      </c>
      <c r="P1345" s="14" t="s">
        <v>12</v>
      </c>
      <c r="Q1345" s="14" t="s">
        <v>15</v>
      </c>
      <c r="R1345" s="14" t="s">
        <v>17</v>
      </c>
      <c r="S1345" s="14" t="s">
        <v>143</v>
      </c>
    </row>
    <row r="1346" spans="1:19" hidden="1" x14ac:dyDescent="0.3">
      <c r="A1346" s="11">
        <v>44635.547766203701</v>
      </c>
      <c r="B1346" s="11"/>
      <c r="C1346" s="15">
        <v>44635</v>
      </c>
      <c r="D1346" s="16">
        <v>0.54776620370370377</v>
      </c>
      <c r="E1346" s="16"/>
      <c r="F1346" s="12">
        <v>88.2</v>
      </c>
      <c r="G1346" s="12">
        <v>90.160000000000011</v>
      </c>
      <c r="H1346" s="12">
        <v>101.92</v>
      </c>
      <c r="I1346" s="12">
        <v>93.1</v>
      </c>
      <c r="J1346" s="12">
        <v>96.039999999999992</v>
      </c>
      <c r="K1346" s="12">
        <v>98</v>
      </c>
      <c r="L1346" s="12">
        <v>104.86</v>
      </c>
      <c r="M1346" s="12">
        <v>95.06</v>
      </c>
      <c r="N1346" s="13">
        <v>95.91749999999999</v>
      </c>
      <c r="O1346" s="17" t="s">
        <v>10</v>
      </c>
      <c r="P1346" s="14" t="s">
        <v>12</v>
      </c>
      <c r="Q1346" s="14" t="s">
        <v>15</v>
      </c>
      <c r="R1346" s="14" t="s">
        <v>17</v>
      </c>
      <c r="S1346" s="14" t="s">
        <v>143</v>
      </c>
    </row>
    <row r="1347" spans="1:19" hidden="1" x14ac:dyDescent="0.3">
      <c r="A1347" s="11">
        <v>44635.547905092593</v>
      </c>
      <c r="B1347" s="11"/>
      <c r="C1347" s="15">
        <v>44635</v>
      </c>
      <c r="D1347" s="16">
        <v>0.54790509259259257</v>
      </c>
      <c r="E1347" s="16"/>
      <c r="F1347" s="12">
        <v>85.5</v>
      </c>
      <c r="G1347" s="12">
        <v>87.4</v>
      </c>
      <c r="H1347" s="12">
        <v>98.8</v>
      </c>
      <c r="I1347" s="12">
        <v>90.25</v>
      </c>
      <c r="J1347" s="12">
        <v>93.1</v>
      </c>
      <c r="K1347" s="12">
        <v>97</v>
      </c>
      <c r="L1347" s="12">
        <v>101.65</v>
      </c>
      <c r="M1347" s="12">
        <v>93</v>
      </c>
      <c r="N1347" s="13">
        <v>93.337499999999991</v>
      </c>
      <c r="O1347" s="17" t="s">
        <v>10</v>
      </c>
      <c r="P1347" s="14" t="s">
        <v>12</v>
      </c>
      <c r="Q1347" s="14" t="s">
        <v>15</v>
      </c>
      <c r="R1347" s="14" t="s">
        <v>17</v>
      </c>
      <c r="S1347" s="14" t="s">
        <v>143</v>
      </c>
    </row>
    <row r="1348" spans="1:19" hidden="1" x14ac:dyDescent="0.3">
      <c r="A1348" s="11">
        <v>44635.54859953704</v>
      </c>
      <c r="B1348" s="11"/>
      <c r="C1348" s="15">
        <v>44635</v>
      </c>
      <c r="D1348" s="16">
        <v>0.54859953703703701</v>
      </c>
      <c r="E1348" s="16"/>
      <c r="F1348" s="12">
        <v>83.25</v>
      </c>
      <c r="G1348" s="12">
        <v>85.100000000000009</v>
      </c>
      <c r="H1348" s="12">
        <v>96.2</v>
      </c>
      <c r="I1348" s="12">
        <v>87.875</v>
      </c>
      <c r="J1348" s="12">
        <v>90.649999999999991</v>
      </c>
      <c r="K1348" s="12">
        <v>97</v>
      </c>
      <c r="L1348" s="12">
        <v>98.975000000000009</v>
      </c>
      <c r="M1348" s="12">
        <v>88</v>
      </c>
      <c r="N1348" s="13">
        <v>90.881250000000009</v>
      </c>
      <c r="O1348" s="17" t="s">
        <v>10</v>
      </c>
      <c r="P1348" s="14" t="s">
        <v>12</v>
      </c>
      <c r="Q1348" s="14" t="s">
        <v>15</v>
      </c>
      <c r="R1348" s="14" t="s">
        <v>17</v>
      </c>
      <c r="S1348" s="14" t="s">
        <v>143</v>
      </c>
    </row>
    <row r="1349" spans="1:19" hidden="1" x14ac:dyDescent="0.3">
      <c r="A1349" s="11">
        <v>44635.549293981479</v>
      </c>
      <c r="B1349" s="11"/>
      <c r="C1349" s="15">
        <v>44635</v>
      </c>
      <c r="D1349" s="16">
        <v>0.54929398148148145</v>
      </c>
      <c r="E1349" s="16"/>
      <c r="F1349" s="12">
        <v>79.2</v>
      </c>
      <c r="G1349" s="12">
        <v>80.960000000000008</v>
      </c>
      <c r="H1349" s="12">
        <v>91.52000000000001</v>
      </c>
      <c r="I1349" s="12">
        <v>83.6</v>
      </c>
      <c r="J1349" s="12">
        <v>86.24</v>
      </c>
      <c r="K1349" s="12">
        <v>80.08</v>
      </c>
      <c r="L1349" s="12">
        <v>94.160000000000011</v>
      </c>
      <c r="M1349" s="12">
        <v>88</v>
      </c>
      <c r="N1349" s="13">
        <v>85.47</v>
      </c>
      <c r="O1349" s="17" t="s">
        <v>10</v>
      </c>
      <c r="P1349" s="14" t="s">
        <v>12</v>
      </c>
      <c r="Q1349" s="14" t="s">
        <v>15</v>
      </c>
      <c r="R1349" s="14" t="s">
        <v>17</v>
      </c>
      <c r="S1349" s="14" t="s">
        <v>143</v>
      </c>
    </row>
    <row r="1350" spans="1:19" hidden="1" x14ac:dyDescent="0.3">
      <c r="A1350" s="11">
        <v>44635.549305555556</v>
      </c>
      <c r="B1350" s="11"/>
      <c r="C1350" s="15">
        <v>44635</v>
      </c>
      <c r="D1350" s="16">
        <v>0.5493055555555556</v>
      </c>
      <c r="E1350" s="16"/>
      <c r="F1350" s="12">
        <v>94</v>
      </c>
      <c r="G1350" s="12">
        <v>92</v>
      </c>
      <c r="H1350" s="12">
        <v>104</v>
      </c>
      <c r="I1350" s="12">
        <v>95</v>
      </c>
      <c r="J1350" s="12">
        <v>98</v>
      </c>
      <c r="K1350" s="12">
        <v>91</v>
      </c>
      <c r="L1350" s="12">
        <v>106</v>
      </c>
      <c r="M1350" s="12">
        <v>97</v>
      </c>
      <c r="N1350" s="13">
        <v>97.125</v>
      </c>
      <c r="O1350" s="17" t="s">
        <v>10</v>
      </c>
      <c r="P1350" s="14" t="s">
        <v>12</v>
      </c>
      <c r="Q1350" s="14" t="s">
        <v>15</v>
      </c>
      <c r="R1350" s="14" t="s">
        <v>17</v>
      </c>
      <c r="S1350" s="14" t="s">
        <v>143</v>
      </c>
    </row>
    <row r="1351" spans="1:19" hidden="1" x14ac:dyDescent="0.3">
      <c r="A1351" s="11">
        <v>44635.549467592595</v>
      </c>
      <c r="B1351" s="11"/>
      <c r="C1351" s="15">
        <v>44635</v>
      </c>
      <c r="D1351" s="16">
        <v>0.54946759259259259</v>
      </c>
      <c r="E1351" s="16"/>
      <c r="F1351" s="12">
        <v>72.900000000000006</v>
      </c>
      <c r="G1351" s="12">
        <v>74.52000000000001</v>
      </c>
      <c r="H1351" s="12">
        <v>84.240000000000009</v>
      </c>
      <c r="I1351" s="12">
        <v>76.95</v>
      </c>
      <c r="J1351" s="12">
        <v>79.38</v>
      </c>
      <c r="K1351" s="12">
        <v>73.710000000000008</v>
      </c>
      <c r="L1351" s="12">
        <v>81</v>
      </c>
      <c r="M1351" s="12">
        <v>78.569999999999993</v>
      </c>
      <c r="N1351" s="13">
        <v>77.658749999999998</v>
      </c>
      <c r="O1351" s="17" t="s">
        <v>10</v>
      </c>
      <c r="P1351" s="14" t="s">
        <v>12</v>
      </c>
      <c r="Q1351" s="14" t="s">
        <v>15</v>
      </c>
      <c r="R1351" s="14" t="s">
        <v>17</v>
      </c>
      <c r="S1351" s="14" t="s">
        <v>143</v>
      </c>
    </row>
    <row r="1352" spans="1:19" hidden="1" x14ac:dyDescent="0.3">
      <c r="A1352" s="11">
        <v>44635.549907407411</v>
      </c>
      <c r="B1352" s="11"/>
      <c r="C1352" s="15">
        <v>44635</v>
      </c>
      <c r="D1352" s="16">
        <v>0.5499074074074074</v>
      </c>
      <c r="E1352" s="16"/>
      <c r="F1352" s="12">
        <v>73.8</v>
      </c>
      <c r="G1352" s="12">
        <v>75.44</v>
      </c>
      <c r="H1352" s="12">
        <v>85.28</v>
      </c>
      <c r="I1352" s="12">
        <v>77.899999999999991</v>
      </c>
      <c r="J1352" s="12">
        <v>80.36</v>
      </c>
      <c r="K1352" s="12">
        <v>74.62</v>
      </c>
      <c r="L1352" s="12">
        <v>87.740000000000009</v>
      </c>
      <c r="M1352" s="12">
        <v>82</v>
      </c>
      <c r="N1352" s="13">
        <v>79.642500000000013</v>
      </c>
      <c r="O1352" s="17" t="s">
        <v>10</v>
      </c>
      <c r="P1352" s="14" t="s">
        <v>12</v>
      </c>
      <c r="Q1352" s="14" t="s">
        <v>15</v>
      </c>
      <c r="R1352" s="14" t="s">
        <v>17</v>
      </c>
      <c r="S1352" s="14" t="s">
        <v>143</v>
      </c>
    </row>
    <row r="1353" spans="1:19" hidden="1" x14ac:dyDescent="0.3">
      <c r="A1353" s="11">
        <v>44635.549988425926</v>
      </c>
      <c r="B1353" s="11"/>
      <c r="C1353" s="15">
        <v>44635</v>
      </c>
      <c r="D1353" s="16">
        <v>0.54998842592592589</v>
      </c>
      <c r="E1353" s="16"/>
      <c r="F1353" s="12">
        <v>82.350000000000009</v>
      </c>
      <c r="G1353" s="12">
        <v>84.18</v>
      </c>
      <c r="H1353" s="12">
        <v>95.16</v>
      </c>
      <c r="I1353" s="12">
        <v>86.924999999999997</v>
      </c>
      <c r="J1353" s="12">
        <v>89.67</v>
      </c>
      <c r="K1353" s="12">
        <v>101</v>
      </c>
      <c r="L1353" s="12">
        <v>97.905000000000001</v>
      </c>
      <c r="M1353" s="12">
        <v>82</v>
      </c>
      <c r="N1353" s="13">
        <v>89.898750000000007</v>
      </c>
      <c r="O1353" s="17" t="s">
        <v>10</v>
      </c>
      <c r="P1353" s="14" t="s">
        <v>12</v>
      </c>
      <c r="Q1353" s="14" t="s">
        <v>15</v>
      </c>
      <c r="R1353" s="14" t="s">
        <v>17</v>
      </c>
      <c r="S1353" s="14" t="s">
        <v>143</v>
      </c>
    </row>
    <row r="1354" spans="1:19" hidden="1" x14ac:dyDescent="0.3">
      <c r="A1354" s="11">
        <v>44635.550266203703</v>
      </c>
      <c r="B1354" s="11"/>
      <c r="C1354" s="15">
        <v>44635</v>
      </c>
      <c r="D1354" s="16">
        <v>0.55026620370370372</v>
      </c>
      <c r="E1354" s="16"/>
      <c r="F1354" s="12">
        <v>85.5</v>
      </c>
      <c r="G1354" s="12">
        <v>87.4</v>
      </c>
      <c r="H1354" s="12">
        <v>98.8</v>
      </c>
      <c r="I1354" s="12">
        <v>90.25</v>
      </c>
      <c r="J1354" s="12">
        <v>93.1</v>
      </c>
      <c r="K1354" s="12">
        <v>95</v>
      </c>
      <c r="L1354" s="12">
        <v>101.65</v>
      </c>
      <c r="M1354" s="12">
        <v>92.149999999999991</v>
      </c>
      <c r="N1354" s="13">
        <v>92.981249999999989</v>
      </c>
      <c r="O1354" s="17" t="s">
        <v>10</v>
      </c>
      <c r="P1354" s="14" t="s">
        <v>12</v>
      </c>
      <c r="Q1354" s="14" t="s">
        <v>15</v>
      </c>
      <c r="R1354" s="14" t="s">
        <v>17</v>
      </c>
      <c r="S1354" s="14" t="s">
        <v>143</v>
      </c>
    </row>
    <row r="1355" spans="1:19" hidden="1" x14ac:dyDescent="0.3">
      <c r="A1355" s="11">
        <v>44635.55060185185</v>
      </c>
      <c r="B1355" s="11"/>
      <c r="C1355" s="15">
        <v>44635</v>
      </c>
      <c r="D1355" s="16">
        <v>0.55060185185185184</v>
      </c>
      <c r="E1355" s="16"/>
      <c r="F1355" s="12">
        <v>72.900000000000006</v>
      </c>
      <c r="G1355" s="12">
        <v>74.52000000000001</v>
      </c>
      <c r="H1355" s="12">
        <v>84.240000000000009</v>
      </c>
      <c r="I1355" s="12">
        <v>76.95</v>
      </c>
      <c r="J1355" s="12">
        <v>79.38</v>
      </c>
      <c r="K1355" s="12">
        <v>73.710000000000008</v>
      </c>
      <c r="L1355" s="12">
        <v>86.67</v>
      </c>
      <c r="M1355" s="12">
        <v>81</v>
      </c>
      <c r="N1355" s="13">
        <v>78.671250000000001</v>
      </c>
      <c r="O1355" s="17" t="s">
        <v>10</v>
      </c>
      <c r="P1355" s="14" t="s">
        <v>12</v>
      </c>
      <c r="Q1355" s="14" t="s">
        <v>15</v>
      </c>
      <c r="R1355" s="14" t="s">
        <v>17</v>
      </c>
      <c r="S1355" s="14" t="s">
        <v>143</v>
      </c>
    </row>
    <row r="1356" spans="1:19" hidden="1" x14ac:dyDescent="0.3">
      <c r="A1356" s="11">
        <v>44635.550682870373</v>
      </c>
      <c r="B1356" s="11"/>
      <c r="C1356" s="15">
        <v>44635</v>
      </c>
      <c r="D1356" s="16">
        <v>0.55068287037037034</v>
      </c>
      <c r="E1356" s="16"/>
      <c r="F1356" s="12">
        <v>78.75</v>
      </c>
      <c r="G1356" s="12">
        <v>80.5</v>
      </c>
      <c r="H1356" s="12">
        <v>91</v>
      </c>
      <c r="I1356" s="12">
        <v>83.125</v>
      </c>
      <c r="J1356" s="12">
        <v>85.75</v>
      </c>
      <c r="K1356" s="12">
        <v>96</v>
      </c>
      <c r="L1356" s="12">
        <v>93.625</v>
      </c>
      <c r="M1356" s="12">
        <v>79</v>
      </c>
      <c r="N1356" s="13">
        <v>85.96875</v>
      </c>
      <c r="O1356" s="17" t="s">
        <v>10</v>
      </c>
      <c r="P1356" s="14" t="s">
        <v>12</v>
      </c>
      <c r="Q1356" s="14" t="s">
        <v>15</v>
      </c>
      <c r="R1356" s="14" t="s">
        <v>17</v>
      </c>
      <c r="S1356" s="14" t="s">
        <v>143</v>
      </c>
    </row>
    <row r="1357" spans="1:19" hidden="1" x14ac:dyDescent="0.3">
      <c r="A1357" s="11">
        <v>44635.551377314812</v>
      </c>
      <c r="B1357" s="11"/>
      <c r="C1357" s="15">
        <v>44635</v>
      </c>
      <c r="D1357" s="16">
        <v>0.55137731481481478</v>
      </c>
      <c r="E1357" s="16"/>
      <c r="F1357" s="12">
        <v>81.45</v>
      </c>
      <c r="G1357" s="12">
        <v>83.26</v>
      </c>
      <c r="H1357" s="12">
        <v>94.12</v>
      </c>
      <c r="I1357" s="12">
        <v>85.974999999999994</v>
      </c>
      <c r="J1357" s="12">
        <v>88.69</v>
      </c>
      <c r="K1357" s="12">
        <v>105</v>
      </c>
      <c r="L1357" s="12">
        <v>96.835000000000008</v>
      </c>
      <c r="M1357" s="12">
        <v>76</v>
      </c>
      <c r="N1357" s="13">
        <v>88.916250000000019</v>
      </c>
      <c r="O1357" s="17" t="s">
        <v>10</v>
      </c>
      <c r="P1357" s="14" t="s">
        <v>12</v>
      </c>
      <c r="Q1357" s="14" t="s">
        <v>15</v>
      </c>
      <c r="R1357" s="14" t="s">
        <v>17</v>
      </c>
      <c r="S1357" s="14" t="s">
        <v>143</v>
      </c>
    </row>
    <row r="1358" spans="1:19" hidden="1" x14ac:dyDescent="0.3">
      <c r="A1358" s="11">
        <v>44635.552071759259</v>
      </c>
      <c r="B1358" s="11"/>
      <c r="C1358" s="15">
        <v>44635</v>
      </c>
      <c r="D1358" s="16">
        <v>0.55207175925925933</v>
      </c>
      <c r="E1358" s="16"/>
      <c r="F1358" s="12">
        <v>87.75</v>
      </c>
      <c r="G1358" s="12">
        <v>89.7</v>
      </c>
      <c r="H1358" s="12">
        <v>101.4</v>
      </c>
      <c r="I1358" s="12">
        <v>92.625</v>
      </c>
      <c r="J1358" s="12">
        <v>95.55</v>
      </c>
      <c r="K1358" s="12">
        <v>114</v>
      </c>
      <c r="L1358" s="12">
        <v>104.325</v>
      </c>
      <c r="M1358" s="12">
        <v>81</v>
      </c>
      <c r="N1358" s="13">
        <v>95.793750000000017</v>
      </c>
      <c r="O1358" s="17" t="s">
        <v>10</v>
      </c>
      <c r="P1358" s="14" t="s">
        <v>12</v>
      </c>
      <c r="Q1358" s="14" t="s">
        <v>15</v>
      </c>
      <c r="R1358" s="14" t="s">
        <v>17</v>
      </c>
      <c r="S1358" s="14" t="s">
        <v>143</v>
      </c>
    </row>
    <row r="1359" spans="1:19" hidden="1" x14ac:dyDescent="0.3">
      <c r="A1359" s="11">
        <v>44635.552673611113</v>
      </c>
      <c r="B1359" s="11"/>
      <c r="C1359" s="15">
        <v>44635</v>
      </c>
      <c r="D1359" s="16">
        <v>0.55267361111111113</v>
      </c>
      <c r="E1359" s="16"/>
      <c r="F1359" s="12">
        <v>63</v>
      </c>
      <c r="G1359" s="12">
        <v>64.400000000000006</v>
      </c>
      <c r="H1359" s="12">
        <v>72.8</v>
      </c>
      <c r="I1359" s="12">
        <v>66.5</v>
      </c>
      <c r="J1359" s="12">
        <v>68.599999999999994</v>
      </c>
      <c r="K1359" s="12">
        <v>63.7</v>
      </c>
      <c r="L1359" s="12">
        <v>70</v>
      </c>
      <c r="M1359" s="12">
        <v>67.899999999999991</v>
      </c>
      <c r="N1359" s="13">
        <v>67.112499999999997</v>
      </c>
      <c r="O1359" s="17" t="s">
        <v>10</v>
      </c>
      <c r="P1359" s="14" t="s">
        <v>12</v>
      </c>
      <c r="Q1359" s="14" t="s">
        <v>15</v>
      </c>
      <c r="R1359" s="14" t="s">
        <v>17</v>
      </c>
      <c r="S1359" s="14" t="s">
        <v>143</v>
      </c>
    </row>
    <row r="1360" spans="1:19" hidden="1" x14ac:dyDescent="0.3">
      <c r="A1360" s="11">
        <v>44635.552766203706</v>
      </c>
      <c r="B1360" s="11"/>
      <c r="C1360" s="15">
        <v>44635</v>
      </c>
      <c r="D1360" s="16">
        <v>0.55276620370370366</v>
      </c>
      <c r="E1360" s="16"/>
      <c r="F1360" s="12">
        <v>84.600000000000009</v>
      </c>
      <c r="G1360" s="12">
        <v>86.48</v>
      </c>
      <c r="H1360" s="12">
        <v>97.76</v>
      </c>
      <c r="I1360" s="12">
        <v>89.3</v>
      </c>
      <c r="J1360" s="12">
        <v>92.12</v>
      </c>
      <c r="K1360" s="12">
        <v>99</v>
      </c>
      <c r="L1360" s="12">
        <v>100.58000000000001</v>
      </c>
      <c r="M1360" s="12">
        <v>89</v>
      </c>
      <c r="N1360" s="13">
        <v>92.355000000000004</v>
      </c>
      <c r="O1360" s="17" t="s">
        <v>10</v>
      </c>
      <c r="P1360" s="14" t="s">
        <v>12</v>
      </c>
      <c r="Q1360" s="14" t="s">
        <v>15</v>
      </c>
      <c r="R1360" s="14" t="s">
        <v>17</v>
      </c>
      <c r="S1360" s="14" t="s">
        <v>143</v>
      </c>
    </row>
    <row r="1361" spans="1:19" hidden="1" x14ac:dyDescent="0.3">
      <c r="A1361" s="11">
        <v>44635.552777777775</v>
      </c>
      <c r="B1361" s="11"/>
      <c r="C1361" s="15">
        <v>44635</v>
      </c>
      <c r="D1361" s="16">
        <v>0.55277777777777781</v>
      </c>
      <c r="E1361" s="16"/>
      <c r="F1361" s="12">
        <v>96</v>
      </c>
      <c r="G1361" s="12">
        <v>76.36</v>
      </c>
      <c r="H1361" s="12">
        <v>86.320000000000007</v>
      </c>
      <c r="I1361" s="12">
        <v>78.849999999999994</v>
      </c>
      <c r="J1361" s="12">
        <v>81.34</v>
      </c>
      <c r="K1361" s="12">
        <v>75.53</v>
      </c>
      <c r="L1361" s="12">
        <v>70</v>
      </c>
      <c r="M1361" s="12">
        <v>80.509999999999991</v>
      </c>
      <c r="N1361" s="13">
        <v>80.613749999999996</v>
      </c>
      <c r="O1361" s="17" t="s">
        <v>10</v>
      </c>
      <c r="P1361" s="14" t="s">
        <v>12</v>
      </c>
      <c r="Q1361" s="14" t="s">
        <v>15</v>
      </c>
      <c r="R1361" s="14" t="s">
        <v>17</v>
      </c>
      <c r="S1361" s="14" t="s">
        <v>143</v>
      </c>
    </row>
    <row r="1362" spans="1:19" hidden="1" x14ac:dyDescent="0.3">
      <c r="A1362" s="11">
        <v>44635.553368055553</v>
      </c>
      <c r="B1362" s="11"/>
      <c r="C1362" s="15">
        <v>44635</v>
      </c>
      <c r="D1362" s="16">
        <v>0.55336805555555557</v>
      </c>
      <c r="E1362" s="16"/>
      <c r="F1362" s="12">
        <v>80.100000000000009</v>
      </c>
      <c r="G1362" s="12">
        <v>81.88000000000001</v>
      </c>
      <c r="H1362" s="12">
        <v>92.56</v>
      </c>
      <c r="I1362" s="12">
        <v>84.55</v>
      </c>
      <c r="J1362" s="12">
        <v>87.22</v>
      </c>
      <c r="K1362" s="12">
        <v>89</v>
      </c>
      <c r="L1362" s="12">
        <v>95.23</v>
      </c>
      <c r="M1362" s="12">
        <v>86.33</v>
      </c>
      <c r="N1362" s="13">
        <v>87.108750000000015</v>
      </c>
      <c r="O1362" s="17" t="s">
        <v>10</v>
      </c>
      <c r="P1362" s="14" t="s">
        <v>12</v>
      </c>
      <c r="Q1362" s="14" t="s">
        <v>15</v>
      </c>
      <c r="R1362" s="14" t="s">
        <v>17</v>
      </c>
      <c r="S1362" s="14" t="s">
        <v>143</v>
      </c>
    </row>
    <row r="1363" spans="1:19" hidden="1" x14ac:dyDescent="0.3">
      <c r="A1363" s="11">
        <v>44635.553460648145</v>
      </c>
      <c r="B1363" s="11"/>
      <c r="C1363" s="15">
        <v>44635</v>
      </c>
      <c r="D1363" s="16">
        <v>0.55346064814814822</v>
      </c>
      <c r="E1363" s="16"/>
      <c r="F1363" s="12">
        <v>77.400000000000006</v>
      </c>
      <c r="G1363" s="12">
        <v>79.12</v>
      </c>
      <c r="H1363" s="12">
        <v>89.44</v>
      </c>
      <c r="I1363" s="12">
        <v>81.7</v>
      </c>
      <c r="J1363" s="12">
        <v>84.28</v>
      </c>
      <c r="K1363" s="12">
        <v>92</v>
      </c>
      <c r="L1363" s="12">
        <v>92.02000000000001</v>
      </c>
      <c r="M1363" s="12">
        <v>80</v>
      </c>
      <c r="N1363" s="13">
        <v>84.495000000000005</v>
      </c>
      <c r="O1363" s="17" t="s">
        <v>10</v>
      </c>
      <c r="P1363" s="14" t="s">
        <v>12</v>
      </c>
      <c r="Q1363" s="14" t="s">
        <v>15</v>
      </c>
      <c r="R1363" s="14" t="s">
        <v>17</v>
      </c>
      <c r="S1363" s="14" t="s">
        <v>143</v>
      </c>
    </row>
    <row r="1364" spans="1:19" hidden="1" x14ac:dyDescent="0.3">
      <c r="A1364" s="11">
        <v>44635.554155092592</v>
      </c>
      <c r="B1364" s="11"/>
      <c r="C1364" s="15">
        <v>44635</v>
      </c>
      <c r="D1364" s="16">
        <v>0.55415509259259255</v>
      </c>
      <c r="E1364" s="16"/>
      <c r="F1364" s="12">
        <v>77.400000000000006</v>
      </c>
      <c r="G1364" s="12">
        <v>79.12</v>
      </c>
      <c r="H1364" s="12">
        <v>89.44</v>
      </c>
      <c r="I1364" s="12">
        <v>81.7</v>
      </c>
      <c r="J1364" s="12">
        <v>84.28</v>
      </c>
      <c r="K1364" s="12">
        <v>85</v>
      </c>
      <c r="L1364" s="12">
        <v>92.02000000000001</v>
      </c>
      <c r="M1364" s="12">
        <v>87</v>
      </c>
      <c r="N1364" s="13">
        <v>84.495000000000005</v>
      </c>
      <c r="O1364" s="17" t="s">
        <v>10</v>
      </c>
      <c r="P1364" s="14" t="s">
        <v>12</v>
      </c>
      <c r="Q1364" s="14" t="s">
        <v>15</v>
      </c>
      <c r="R1364" s="14" t="s">
        <v>17</v>
      </c>
      <c r="S1364" s="14" t="s">
        <v>143</v>
      </c>
    </row>
    <row r="1365" spans="1:19" hidden="1" x14ac:dyDescent="0.3">
      <c r="A1365" s="11">
        <v>44635.554201388892</v>
      </c>
      <c r="B1365" s="11"/>
      <c r="C1365" s="15">
        <v>44635</v>
      </c>
      <c r="D1365" s="16">
        <v>0.55420138888888892</v>
      </c>
      <c r="E1365" s="16"/>
      <c r="F1365" s="12">
        <v>73.8</v>
      </c>
      <c r="G1365" s="12">
        <v>75.44</v>
      </c>
      <c r="H1365" s="12">
        <v>85.28</v>
      </c>
      <c r="I1365" s="12">
        <v>77.899999999999991</v>
      </c>
      <c r="J1365" s="12">
        <v>80.36</v>
      </c>
      <c r="K1365" s="12">
        <v>74.62</v>
      </c>
      <c r="L1365" s="12">
        <v>82</v>
      </c>
      <c r="M1365" s="12">
        <v>79.539999999999992</v>
      </c>
      <c r="N1365" s="13">
        <v>78.617500000000007</v>
      </c>
      <c r="O1365" s="17" t="s">
        <v>10</v>
      </c>
      <c r="P1365" s="14" t="s">
        <v>12</v>
      </c>
      <c r="Q1365" s="14" t="s">
        <v>15</v>
      </c>
      <c r="R1365" s="14" t="s">
        <v>17</v>
      </c>
      <c r="S1365" s="14" t="s">
        <v>143</v>
      </c>
    </row>
    <row r="1366" spans="1:19" hidden="1" x14ac:dyDescent="0.3">
      <c r="A1366" s="11">
        <v>44635.554849537039</v>
      </c>
      <c r="B1366" s="11"/>
      <c r="C1366" s="15">
        <v>44635</v>
      </c>
      <c r="D1366" s="16">
        <v>0.5548495370370371</v>
      </c>
      <c r="E1366" s="16"/>
      <c r="F1366" s="12">
        <v>78.75</v>
      </c>
      <c r="G1366" s="12">
        <v>80.5</v>
      </c>
      <c r="H1366" s="12">
        <v>91</v>
      </c>
      <c r="I1366" s="12">
        <v>83.125</v>
      </c>
      <c r="J1366" s="12">
        <v>85.75</v>
      </c>
      <c r="K1366" s="12">
        <v>79</v>
      </c>
      <c r="L1366" s="12">
        <v>93.625</v>
      </c>
      <c r="M1366" s="12">
        <v>96</v>
      </c>
      <c r="N1366" s="13">
        <v>85.96875</v>
      </c>
      <c r="O1366" s="17" t="s">
        <v>10</v>
      </c>
      <c r="P1366" s="14" t="s">
        <v>12</v>
      </c>
      <c r="Q1366" s="14" t="s">
        <v>15</v>
      </c>
      <c r="R1366" s="14" t="s">
        <v>17</v>
      </c>
      <c r="S1366" s="14" t="s">
        <v>143</v>
      </c>
    </row>
    <row r="1367" spans="1:19" hidden="1" x14ac:dyDescent="0.3">
      <c r="A1367" s="11">
        <v>44635.555543981478</v>
      </c>
      <c r="B1367" s="11"/>
      <c r="C1367" s="15">
        <v>44635</v>
      </c>
      <c r="D1367" s="16">
        <v>0.55554398148148143</v>
      </c>
      <c r="E1367" s="16"/>
      <c r="F1367" s="12">
        <v>76.95</v>
      </c>
      <c r="G1367" s="12">
        <v>78.66</v>
      </c>
      <c r="H1367" s="12">
        <v>88.92</v>
      </c>
      <c r="I1367" s="12">
        <v>81.224999999999994</v>
      </c>
      <c r="J1367" s="12">
        <v>83.789999999999992</v>
      </c>
      <c r="K1367" s="12">
        <v>78</v>
      </c>
      <c r="L1367" s="12">
        <v>91.484999999999999</v>
      </c>
      <c r="M1367" s="12">
        <v>93</v>
      </c>
      <c r="N1367" s="13">
        <v>84.003749999999997</v>
      </c>
      <c r="O1367" s="17" t="s">
        <v>10</v>
      </c>
      <c r="P1367" s="14" t="s">
        <v>12</v>
      </c>
      <c r="Q1367" s="14" t="s">
        <v>15</v>
      </c>
      <c r="R1367" s="14" t="s">
        <v>17</v>
      </c>
      <c r="S1367" s="14" t="s">
        <v>143</v>
      </c>
    </row>
    <row r="1368" spans="1:19" hidden="1" x14ac:dyDescent="0.3">
      <c r="A1368" s="11">
        <v>44635.556238425925</v>
      </c>
      <c r="B1368" s="11"/>
      <c r="C1368" s="15">
        <v>44635</v>
      </c>
      <c r="D1368" s="16">
        <v>0.55623842592592598</v>
      </c>
      <c r="E1368" s="16"/>
      <c r="F1368" s="12">
        <v>63.9</v>
      </c>
      <c r="G1368" s="12">
        <v>65.320000000000007</v>
      </c>
      <c r="H1368" s="12">
        <v>73.84</v>
      </c>
      <c r="I1368" s="12">
        <v>67.45</v>
      </c>
      <c r="J1368" s="12">
        <v>69.58</v>
      </c>
      <c r="K1368" s="12">
        <v>71</v>
      </c>
      <c r="L1368" s="12">
        <v>75.97</v>
      </c>
      <c r="M1368" s="12">
        <v>68.87</v>
      </c>
      <c r="N1368" s="13">
        <v>69.491249999999994</v>
      </c>
      <c r="O1368" s="17" t="s">
        <v>10</v>
      </c>
      <c r="P1368" s="14" t="s">
        <v>12</v>
      </c>
      <c r="Q1368" s="14" t="s">
        <v>15</v>
      </c>
      <c r="R1368" s="14" t="s">
        <v>17</v>
      </c>
      <c r="S1368" s="14" t="s">
        <v>143</v>
      </c>
    </row>
    <row r="1369" spans="1:19" hidden="1" x14ac:dyDescent="0.3">
      <c r="A1369" s="11">
        <v>44635.556250000001</v>
      </c>
      <c r="B1369" s="11"/>
      <c r="C1369" s="15">
        <v>44635</v>
      </c>
      <c r="D1369" s="16">
        <v>0.55625000000000002</v>
      </c>
      <c r="E1369" s="16"/>
      <c r="F1369" s="12">
        <v>110</v>
      </c>
      <c r="G1369" s="12">
        <v>100.74000000000001</v>
      </c>
      <c r="H1369" s="12">
        <v>113.88000000000001</v>
      </c>
      <c r="I1369" s="12">
        <v>104.02499999999999</v>
      </c>
      <c r="J1369" s="12">
        <v>107.31</v>
      </c>
      <c r="K1369" s="12">
        <v>99.64500000000001</v>
      </c>
      <c r="L1369" s="12">
        <v>109</v>
      </c>
      <c r="M1369" s="12">
        <v>106.215</v>
      </c>
      <c r="N1369" s="13">
        <v>106.35187499999999</v>
      </c>
      <c r="O1369" s="17" t="s">
        <v>10</v>
      </c>
      <c r="P1369" s="14" t="s">
        <v>12</v>
      </c>
      <c r="Q1369" s="14" t="s">
        <v>15</v>
      </c>
      <c r="R1369" s="14" t="s">
        <v>17</v>
      </c>
      <c r="S1369" s="14" t="s">
        <v>143</v>
      </c>
    </row>
    <row r="1370" spans="1:19" hidden="1" x14ac:dyDescent="0.3">
      <c r="A1370" s="11">
        <v>44635.556932870371</v>
      </c>
      <c r="B1370" s="11"/>
      <c r="C1370" s="15">
        <v>44635</v>
      </c>
      <c r="D1370" s="16">
        <v>0.55693287037037031</v>
      </c>
      <c r="E1370" s="16"/>
      <c r="F1370" s="12">
        <v>72.900000000000006</v>
      </c>
      <c r="G1370" s="12">
        <v>74.52000000000001</v>
      </c>
      <c r="H1370" s="12">
        <v>84.240000000000009</v>
      </c>
      <c r="I1370" s="12">
        <v>76.95</v>
      </c>
      <c r="J1370" s="12">
        <v>79.38</v>
      </c>
      <c r="K1370" s="12">
        <v>66</v>
      </c>
      <c r="L1370" s="12">
        <v>86.67</v>
      </c>
      <c r="M1370" s="12">
        <v>96</v>
      </c>
      <c r="N1370" s="13">
        <v>79.582499999999996</v>
      </c>
      <c r="O1370" s="17" t="s">
        <v>10</v>
      </c>
      <c r="P1370" s="14" t="s">
        <v>12</v>
      </c>
      <c r="Q1370" s="14" t="s">
        <v>15</v>
      </c>
      <c r="R1370" s="14" t="s">
        <v>17</v>
      </c>
      <c r="S1370" s="14" t="s">
        <v>143</v>
      </c>
    </row>
    <row r="1371" spans="1:19" hidden="1" x14ac:dyDescent="0.3">
      <c r="A1371" s="11">
        <v>44635.557627314818</v>
      </c>
      <c r="B1371" s="11"/>
      <c r="C1371" s="15">
        <v>44635</v>
      </c>
      <c r="D1371" s="16">
        <v>0.55762731481481487</v>
      </c>
      <c r="E1371" s="16"/>
      <c r="F1371" s="12">
        <v>70.2</v>
      </c>
      <c r="G1371" s="12">
        <v>71.760000000000005</v>
      </c>
      <c r="H1371" s="12">
        <v>81.12</v>
      </c>
      <c r="I1371" s="12">
        <v>74.099999999999994</v>
      </c>
      <c r="J1371" s="12">
        <v>76.44</v>
      </c>
      <c r="K1371" s="12">
        <v>57</v>
      </c>
      <c r="L1371" s="12">
        <v>83.460000000000008</v>
      </c>
      <c r="M1371" s="12">
        <v>99</v>
      </c>
      <c r="N1371" s="13">
        <v>76.635000000000005</v>
      </c>
      <c r="O1371" s="17" t="s">
        <v>10</v>
      </c>
      <c r="P1371" s="14" t="s">
        <v>12</v>
      </c>
      <c r="Q1371" s="14" t="s">
        <v>15</v>
      </c>
      <c r="R1371" s="14" t="s">
        <v>17</v>
      </c>
      <c r="S1371" s="14" t="s">
        <v>143</v>
      </c>
    </row>
    <row r="1372" spans="1:19" hidden="1" x14ac:dyDescent="0.3">
      <c r="A1372" s="11">
        <v>44635.558321759258</v>
      </c>
      <c r="B1372" s="11"/>
      <c r="C1372" s="15">
        <v>44635</v>
      </c>
      <c r="D1372" s="16">
        <v>0.5583217592592592</v>
      </c>
      <c r="E1372" s="16"/>
      <c r="F1372" s="12">
        <v>66.150000000000006</v>
      </c>
      <c r="G1372" s="12">
        <v>67.62</v>
      </c>
      <c r="H1372" s="12">
        <v>76.44</v>
      </c>
      <c r="I1372" s="12">
        <v>69.825000000000003</v>
      </c>
      <c r="J1372" s="12">
        <v>72.03</v>
      </c>
      <c r="K1372" s="12">
        <v>48</v>
      </c>
      <c r="L1372" s="12">
        <v>78.64500000000001</v>
      </c>
      <c r="M1372" s="12">
        <v>99</v>
      </c>
      <c r="N1372" s="13">
        <v>72.213750000000005</v>
      </c>
      <c r="O1372" s="17" t="s">
        <v>10</v>
      </c>
      <c r="P1372" s="14" t="s">
        <v>12</v>
      </c>
      <c r="Q1372" s="14" t="s">
        <v>15</v>
      </c>
      <c r="R1372" s="14" t="s">
        <v>17</v>
      </c>
      <c r="S1372" s="14" t="s">
        <v>143</v>
      </c>
    </row>
    <row r="1373" spans="1:19" hidden="1" x14ac:dyDescent="0.3">
      <c r="A1373" s="11">
        <v>44635.559016203704</v>
      </c>
      <c r="B1373" s="11"/>
      <c r="C1373" s="15">
        <v>44635</v>
      </c>
      <c r="D1373" s="16">
        <v>0.55901620370370375</v>
      </c>
      <c r="E1373" s="16"/>
      <c r="F1373" s="12">
        <v>66.150000000000006</v>
      </c>
      <c r="G1373" s="12">
        <v>67.62</v>
      </c>
      <c r="H1373" s="12">
        <v>76.44</v>
      </c>
      <c r="I1373" s="12">
        <v>69.825000000000003</v>
      </c>
      <c r="J1373" s="12">
        <v>72.03</v>
      </c>
      <c r="K1373" s="12">
        <v>47</v>
      </c>
      <c r="L1373" s="12">
        <v>78.64500000000001</v>
      </c>
      <c r="M1373" s="12">
        <v>100</v>
      </c>
      <c r="N1373" s="13">
        <v>72.213750000000005</v>
      </c>
      <c r="O1373" s="17" t="s">
        <v>10</v>
      </c>
      <c r="P1373" s="14" t="s">
        <v>12</v>
      </c>
      <c r="Q1373" s="14" t="s">
        <v>15</v>
      </c>
      <c r="R1373" s="14" t="s">
        <v>17</v>
      </c>
      <c r="S1373" s="14" t="s">
        <v>143</v>
      </c>
    </row>
    <row r="1374" spans="1:19" hidden="1" x14ac:dyDescent="0.3">
      <c r="A1374" s="11">
        <v>44635.559710648151</v>
      </c>
      <c r="B1374" s="11"/>
      <c r="C1374" s="15">
        <v>44635</v>
      </c>
      <c r="D1374" s="16">
        <v>0.55971064814814808</v>
      </c>
      <c r="E1374" s="16"/>
      <c r="F1374" s="12">
        <v>67.95</v>
      </c>
      <c r="G1374" s="12">
        <v>69.460000000000008</v>
      </c>
      <c r="H1374" s="12">
        <v>78.52</v>
      </c>
      <c r="I1374" s="12">
        <v>71.724999999999994</v>
      </c>
      <c r="J1374" s="12">
        <v>73.989999999999995</v>
      </c>
      <c r="K1374" s="12">
        <v>52</v>
      </c>
      <c r="L1374" s="12">
        <v>80.785000000000011</v>
      </c>
      <c r="M1374" s="12">
        <v>99</v>
      </c>
      <c r="N1374" s="13">
        <v>74.178750000000008</v>
      </c>
      <c r="O1374" s="17" t="s">
        <v>10</v>
      </c>
      <c r="P1374" s="14" t="s">
        <v>12</v>
      </c>
      <c r="Q1374" s="14" t="s">
        <v>15</v>
      </c>
      <c r="R1374" s="14" t="s">
        <v>17</v>
      </c>
      <c r="S1374" s="14" t="s">
        <v>143</v>
      </c>
    </row>
    <row r="1375" spans="1:19" hidden="1" x14ac:dyDescent="0.3">
      <c r="A1375" s="11">
        <v>44635.55972222222</v>
      </c>
      <c r="B1375" s="11"/>
      <c r="C1375" s="15">
        <v>44635</v>
      </c>
      <c r="D1375" s="16">
        <v>0.55972222222222223</v>
      </c>
      <c r="E1375" s="16"/>
      <c r="F1375" s="12">
        <v>106</v>
      </c>
      <c r="G1375" s="12">
        <v>97.98</v>
      </c>
      <c r="H1375" s="12">
        <v>110.76</v>
      </c>
      <c r="I1375" s="12">
        <v>101.175</v>
      </c>
      <c r="J1375" s="12">
        <v>104.37</v>
      </c>
      <c r="K1375" s="12">
        <v>96.915000000000006</v>
      </c>
      <c r="L1375" s="12">
        <v>107</v>
      </c>
      <c r="M1375" s="12">
        <v>103.30499999999999</v>
      </c>
      <c r="N1375" s="13">
        <v>103.438125</v>
      </c>
      <c r="O1375" s="17" t="s">
        <v>10</v>
      </c>
      <c r="P1375" s="14" t="s">
        <v>12</v>
      </c>
      <c r="Q1375" s="14" t="s">
        <v>15</v>
      </c>
      <c r="R1375" s="14" t="s">
        <v>17</v>
      </c>
      <c r="S1375" s="14" t="s">
        <v>143</v>
      </c>
    </row>
    <row r="1376" spans="1:19" hidden="1" x14ac:dyDescent="0.3">
      <c r="A1376" s="11">
        <v>44635.56040509259</v>
      </c>
      <c r="B1376" s="11"/>
      <c r="C1376" s="15">
        <v>44635</v>
      </c>
      <c r="D1376" s="16">
        <v>0.56040509259259264</v>
      </c>
      <c r="E1376" s="16"/>
      <c r="F1376" s="12">
        <v>67.05</v>
      </c>
      <c r="G1376" s="12">
        <v>68.540000000000006</v>
      </c>
      <c r="H1376" s="12">
        <v>77.48</v>
      </c>
      <c r="I1376" s="12">
        <v>70.774999999999991</v>
      </c>
      <c r="J1376" s="12">
        <v>73.010000000000005</v>
      </c>
      <c r="K1376" s="12">
        <v>52</v>
      </c>
      <c r="L1376" s="12">
        <v>79.715000000000003</v>
      </c>
      <c r="M1376" s="12">
        <v>97</v>
      </c>
      <c r="N1376" s="13">
        <v>73.196249999999992</v>
      </c>
      <c r="O1376" s="17" t="s">
        <v>10</v>
      </c>
      <c r="P1376" s="14" t="s">
        <v>12</v>
      </c>
      <c r="Q1376" s="14" t="s">
        <v>15</v>
      </c>
      <c r="R1376" s="14" t="s">
        <v>17</v>
      </c>
      <c r="S1376" s="14" t="s">
        <v>143</v>
      </c>
    </row>
    <row r="1377" spans="1:19" hidden="1" x14ac:dyDescent="0.3">
      <c r="A1377" s="11">
        <v>44635.561099537037</v>
      </c>
      <c r="B1377" s="11"/>
      <c r="C1377" s="15">
        <v>44635</v>
      </c>
      <c r="D1377" s="16">
        <v>0.56109953703703697</v>
      </c>
      <c r="E1377" s="16"/>
      <c r="F1377" s="12">
        <v>72.45</v>
      </c>
      <c r="G1377" s="12">
        <v>74.06</v>
      </c>
      <c r="H1377" s="12">
        <v>83.72</v>
      </c>
      <c r="I1377" s="12">
        <v>76.474999999999994</v>
      </c>
      <c r="J1377" s="12">
        <v>78.89</v>
      </c>
      <c r="K1377" s="12">
        <v>62</v>
      </c>
      <c r="L1377" s="12">
        <v>86.135000000000005</v>
      </c>
      <c r="M1377" s="12">
        <v>99</v>
      </c>
      <c r="N1377" s="13">
        <v>79.091250000000002</v>
      </c>
      <c r="O1377" s="17" t="s">
        <v>10</v>
      </c>
      <c r="P1377" s="14" t="s">
        <v>12</v>
      </c>
      <c r="Q1377" s="14" t="s">
        <v>15</v>
      </c>
      <c r="R1377" s="14" t="s">
        <v>17</v>
      </c>
      <c r="S1377" s="14" t="s">
        <v>143</v>
      </c>
    </row>
    <row r="1378" spans="1:19" hidden="1" x14ac:dyDescent="0.3">
      <c r="A1378" s="11">
        <v>44635.56177083333</v>
      </c>
      <c r="B1378" s="11"/>
      <c r="C1378" s="15">
        <v>44635</v>
      </c>
      <c r="D1378" s="16">
        <v>0.56177083333333333</v>
      </c>
      <c r="E1378" s="16"/>
      <c r="F1378" s="12">
        <v>48.6</v>
      </c>
      <c r="G1378" s="12">
        <v>49.68</v>
      </c>
      <c r="H1378" s="12">
        <v>56.160000000000004</v>
      </c>
      <c r="I1378" s="12">
        <v>51.3</v>
      </c>
      <c r="J1378" s="12">
        <v>52.92</v>
      </c>
      <c r="K1378" s="12">
        <v>54</v>
      </c>
      <c r="L1378" s="12">
        <v>57.78</v>
      </c>
      <c r="M1378" s="12">
        <v>52.379999999999995</v>
      </c>
      <c r="N1378" s="13">
        <v>52.852500000000006</v>
      </c>
      <c r="O1378" s="17" t="s">
        <v>10</v>
      </c>
      <c r="P1378" s="14" t="s">
        <v>12</v>
      </c>
      <c r="Q1378" s="14" t="s">
        <v>15</v>
      </c>
      <c r="R1378" s="14" t="s">
        <v>17</v>
      </c>
      <c r="S1378" s="14" t="s">
        <v>143</v>
      </c>
    </row>
    <row r="1379" spans="1:19" hidden="1" x14ac:dyDescent="0.3">
      <c r="A1379" s="11">
        <v>44635.561793981484</v>
      </c>
      <c r="B1379" s="11"/>
      <c r="C1379" s="15">
        <v>44635</v>
      </c>
      <c r="D1379" s="16">
        <v>0.56179398148148152</v>
      </c>
      <c r="E1379" s="16"/>
      <c r="F1379" s="12">
        <v>67.95</v>
      </c>
      <c r="G1379" s="12">
        <v>69.460000000000008</v>
      </c>
      <c r="H1379" s="12">
        <v>78.52</v>
      </c>
      <c r="I1379" s="12">
        <v>71.724999999999994</v>
      </c>
      <c r="J1379" s="12">
        <v>73.989999999999995</v>
      </c>
      <c r="K1379" s="12">
        <v>53</v>
      </c>
      <c r="L1379" s="12">
        <v>80.785000000000011</v>
      </c>
      <c r="M1379" s="12">
        <v>98</v>
      </c>
      <c r="N1379" s="13">
        <v>74.178750000000008</v>
      </c>
      <c r="O1379" s="17" t="s">
        <v>10</v>
      </c>
      <c r="P1379" s="14" t="s">
        <v>12</v>
      </c>
      <c r="Q1379" s="14" t="s">
        <v>15</v>
      </c>
      <c r="R1379" s="14" t="s">
        <v>17</v>
      </c>
      <c r="S1379" s="14" t="s">
        <v>143</v>
      </c>
    </row>
    <row r="1380" spans="1:19" hidden="1" x14ac:dyDescent="0.3">
      <c r="A1380" s="11">
        <v>44635.561921296299</v>
      </c>
      <c r="B1380" s="11"/>
      <c r="C1380" s="15">
        <v>44635</v>
      </c>
      <c r="D1380" s="16">
        <v>0.56192129629629628</v>
      </c>
      <c r="E1380" s="16"/>
      <c r="F1380" s="12">
        <v>54.9</v>
      </c>
      <c r="G1380" s="12">
        <v>56.120000000000005</v>
      </c>
      <c r="H1380" s="12">
        <v>63.440000000000005</v>
      </c>
      <c r="I1380" s="12">
        <v>57.949999999999996</v>
      </c>
      <c r="J1380" s="12">
        <v>59.78</v>
      </c>
      <c r="K1380" s="12">
        <v>61</v>
      </c>
      <c r="L1380" s="12">
        <v>65.27000000000001</v>
      </c>
      <c r="M1380" s="12">
        <v>59.17</v>
      </c>
      <c r="N1380" s="13">
        <v>59.703750000000007</v>
      </c>
      <c r="O1380" s="17" t="s">
        <v>10</v>
      </c>
      <c r="P1380" s="14" t="s">
        <v>12</v>
      </c>
      <c r="Q1380" s="14" t="s">
        <v>15</v>
      </c>
      <c r="R1380" s="14" t="s">
        <v>17</v>
      </c>
      <c r="S1380" s="14" t="s">
        <v>143</v>
      </c>
    </row>
    <row r="1381" spans="1:19" hidden="1" x14ac:dyDescent="0.3">
      <c r="A1381" s="11">
        <v>44635.562488425923</v>
      </c>
      <c r="B1381" s="11"/>
      <c r="C1381" s="15">
        <v>44635</v>
      </c>
      <c r="D1381" s="16">
        <v>0.56248842592592596</v>
      </c>
      <c r="E1381" s="16"/>
      <c r="F1381" s="12">
        <v>70.650000000000006</v>
      </c>
      <c r="G1381" s="12">
        <v>72.22</v>
      </c>
      <c r="H1381" s="12">
        <v>81.64</v>
      </c>
      <c r="I1381" s="12">
        <v>74.575000000000003</v>
      </c>
      <c r="J1381" s="12">
        <v>76.929999999999993</v>
      </c>
      <c r="K1381" s="12">
        <v>62</v>
      </c>
      <c r="L1381" s="12">
        <v>83.995000000000005</v>
      </c>
      <c r="M1381" s="12">
        <v>95</v>
      </c>
      <c r="N1381" s="13">
        <v>77.126249999999999</v>
      </c>
      <c r="O1381" s="17" t="s">
        <v>10</v>
      </c>
      <c r="P1381" s="14" t="s">
        <v>12</v>
      </c>
      <c r="Q1381" s="14" t="s">
        <v>15</v>
      </c>
      <c r="R1381" s="14" t="s">
        <v>17</v>
      </c>
      <c r="S1381" s="14" t="s">
        <v>143</v>
      </c>
    </row>
    <row r="1382" spans="1:19" hidden="1" x14ac:dyDescent="0.3">
      <c r="A1382" s="11">
        <v>44635.56318287037</v>
      </c>
      <c r="B1382" s="11"/>
      <c r="C1382" s="15">
        <v>44635</v>
      </c>
      <c r="D1382" s="16">
        <v>0.5631828703703704</v>
      </c>
      <c r="E1382" s="16"/>
      <c r="F1382" s="12">
        <v>72.45</v>
      </c>
      <c r="G1382" s="12">
        <v>74.06</v>
      </c>
      <c r="H1382" s="12">
        <v>83.72</v>
      </c>
      <c r="I1382" s="12">
        <v>76.474999999999994</v>
      </c>
      <c r="J1382" s="12">
        <v>78.89</v>
      </c>
      <c r="K1382" s="12">
        <v>65</v>
      </c>
      <c r="L1382" s="12">
        <v>86.135000000000005</v>
      </c>
      <c r="M1382" s="12">
        <v>96</v>
      </c>
      <c r="N1382" s="13">
        <v>79.091250000000002</v>
      </c>
      <c r="O1382" s="17" t="s">
        <v>10</v>
      </c>
      <c r="P1382" s="14" t="s">
        <v>12</v>
      </c>
      <c r="Q1382" s="14" t="s">
        <v>15</v>
      </c>
      <c r="R1382" s="14" t="s">
        <v>17</v>
      </c>
      <c r="S1382" s="14" t="s">
        <v>143</v>
      </c>
    </row>
    <row r="1383" spans="1:19" hidden="1" x14ac:dyDescent="0.3">
      <c r="A1383" s="11">
        <v>44635.563194444447</v>
      </c>
      <c r="B1383" s="11"/>
      <c r="C1383" s="15">
        <v>44635</v>
      </c>
      <c r="D1383" s="16">
        <v>0.56319444444444444</v>
      </c>
      <c r="E1383" s="16"/>
      <c r="F1383" s="12">
        <v>102</v>
      </c>
      <c r="G1383" s="12">
        <v>82.34</v>
      </c>
      <c r="H1383" s="12">
        <v>93.08</v>
      </c>
      <c r="I1383" s="12">
        <v>85.024999999999991</v>
      </c>
      <c r="J1383" s="12">
        <v>87.71</v>
      </c>
      <c r="K1383" s="12">
        <v>81.445000000000007</v>
      </c>
      <c r="L1383" s="12">
        <v>77</v>
      </c>
      <c r="M1383" s="12">
        <v>86.814999999999998</v>
      </c>
      <c r="N1383" s="13">
        <v>86.926874999999995</v>
      </c>
      <c r="O1383" s="17" t="s">
        <v>10</v>
      </c>
      <c r="P1383" s="14" t="s">
        <v>12</v>
      </c>
      <c r="Q1383" s="14" t="s">
        <v>15</v>
      </c>
      <c r="R1383" s="14" t="s">
        <v>17</v>
      </c>
      <c r="S1383" s="14" t="s">
        <v>143</v>
      </c>
    </row>
    <row r="1384" spans="1:19" hidden="1" x14ac:dyDescent="0.3">
      <c r="A1384" s="11">
        <v>44635.563877314817</v>
      </c>
      <c r="B1384" s="11"/>
      <c r="C1384" s="15">
        <v>44635</v>
      </c>
      <c r="D1384" s="16">
        <v>0.56387731481481485</v>
      </c>
      <c r="E1384" s="16"/>
      <c r="F1384" s="12">
        <v>73.350000000000009</v>
      </c>
      <c r="G1384" s="12">
        <v>74.98</v>
      </c>
      <c r="H1384" s="12">
        <v>84.76</v>
      </c>
      <c r="I1384" s="12">
        <v>77.424999999999997</v>
      </c>
      <c r="J1384" s="12">
        <v>79.87</v>
      </c>
      <c r="K1384" s="12">
        <v>66</v>
      </c>
      <c r="L1384" s="12">
        <v>87.204999999999998</v>
      </c>
      <c r="M1384" s="12">
        <v>97</v>
      </c>
      <c r="N1384" s="13">
        <v>80.073750000000004</v>
      </c>
      <c r="O1384" s="17" t="s">
        <v>10</v>
      </c>
      <c r="P1384" s="14" t="s">
        <v>12</v>
      </c>
      <c r="Q1384" s="14" t="s">
        <v>15</v>
      </c>
      <c r="R1384" s="14" t="s">
        <v>17</v>
      </c>
      <c r="S1384" s="14" t="s">
        <v>143</v>
      </c>
    </row>
    <row r="1385" spans="1:19" hidden="1" x14ac:dyDescent="0.3">
      <c r="A1385" s="11">
        <v>44635.56454861111</v>
      </c>
      <c r="B1385" s="11"/>
      <c r="C1385" s="15">
        <v>44635</v>
      </c>
      <c r="D1385" s="16">
        <v>0.5645486111111111</v>
      </c>
      <c r="E1385" s="16"/>
      <c r="F1385" s="12">
        <v>86.4</v>
      </c>
      <c r="G1385" s="12">
        <v>88.320000000000007</v>
      </c>
      <c r="H1385" s="12">
        <v>99.84</v>
      </c>
      <c r="I1385" s="12">
        <v>91.199999999999989</v>
      </c>
      <c r="J1385" s="12">
        <v>94.08</v>
      </c>
      <c r="K1385" s="12">
        <v>96</v>
      </c>
      <c r="L1385" s="12">
        <v>102.72</v>
      </c>
      <c r="M1385" s="12">
        <v>93.12</v>
      </c>
      <c r="N1385" s="13">
        <v>93.960000000000008</v>
      </c>
      <c r="O1385" s="17" t="s">
        <v>10</v>
      </c>
      <c r="P1385" s="14" t="s">
        <v>12</v>
      </c>
      <c r="Q1385" s="14" t="s">
        <v>15</v>
      </c>
      <c r="R1385" s="14" t="s">
        <v>17</v>
      </c>
      <c r="S1385" s="14" t="s">
        <v>143</v>
      </c>
    </row>
    <row r="1386" spans="1:19" hidden="1" x14ac:dyDescent="0.3">
      <c r="A1386" s="11">
        <v>44635.564571759256</v>
      </c>
      <c r="B1386" s="11"/>
      <c r="C1386" s="15">
        <v>44635</v>
      </c>
      <c r="D1386" s="16">
        <v>0.56457175925925929</v>
      </c>
      <c r="E1386" s="16"/>
      <c r="F1386" s="12">
        <v>82.8</v>
      </c>
      <c r="G1386" s="12">
        <v>84.64</v>
      </c>
      <c r="H1386" s="12">
        <v>95.68</v>
      </c>
      <c r="I1386" s="12">
        <v>87.399999999999991</v>
      </c>
      <c r="J1386" s="12">
        <v>90.16</v>
      </c>
      <c r="K1386" s="12">
        <v>87</v>
      </c>
      <c r="L1386" s="12">
        <v>98.440000000000012</v>
      </c>
      <c r="M1386" s="12">
        <v>97</v>
      </c>
      <c r="N1386" s="13">
        <v>90.39</v>
      </c>
      <c r="O1386" s="17" t="s">
        <v>10</v>
      </c>
      <c r="P1386" s="14" t="s">
        <v>12</v>
      </c>
      <c r="Q1386" s="14" t="s">
        <v>15</v>
      </c>
      <c r="R1386" s="14" t="s">
        <v>17</v>
      </c>
      <c r="S1386" s="14" t="s">
        <v>143</v>
      </c>
    </row>
    <row r="1387" spans="1:19" hidden="1" x14ac:dyDescent="0.3">
      <c r="A1387" s="11">
        <v>44635.564756944441</v>
      </c>
      <c r="B1387" s="11"/>
      <c r="C1387" s="15">
        <v>44635</v>
      </c>
      <c r="D1387" s="16">
        <v>0.56475694444444446</v>
      </c>
      <c r="E1387" s="16"/>
      <c r="F1387" s="12">
        <v>90</v>
      </c>
      <c r="G1387" s="12">
        <v>92</v>
      </c>
      <c r="H1387" s="12">
        <v>104</v>
      </c>
      <c r="I1387" s="12">
        <v>95</v>
      </c>
      <c r="J1387" s="12">
        <v>98</v>
      </c>
      <c r="K1387" s="12">
        <v>100</v>
      </c>
      <c r="L1387" s="12">
        <v>107</v>
      </c>
      <c r="M1387" s="12">
        <v>97</v>
      </c>
      <c r="N1387" s="13">
        <v>97.875</v>
      </c>
      <c r="O1387" s="17" t="s">
        <v>10</v>
      </c>
      <c r="P1387" s="14" t="s">
        <v>12</v>
      </c>
      <c r="Q1387" s="14" t="s">
        <v>15</v>
      </c>
      <c r="R1387" s="14" t="s">
        <v>17</v>
      </c>
      <c r="S1387" s="14" t="s">
        <v>143</v>
      </c>
    </row>
    <row r="1388" spans="1:19" hidden="1" x14ac:dyDescent="0.3">
      <c r="A1388" s="11">
        <v>44635.565266203703</v>
      </c>
      <c r="B1388" s="11"/>
      <c r="C1388" s="15">
        <v>44635</v>
      </c>
      <c r="D1388" s="16">
        <v>0.56526620370370373</v>
      </c>
      <c r="E1388" s="16"/>
      <c r="F1388" s="12">
        <v>86.850000000000009</v>
      </c>
      <c r="G1388" s="12">
        <v>88.78</v>
      </c>
      <c r="H1388" s="12">
        <v>100.36</v>
      </c>
      <c r="I1388" s="12">
        <v>91.674999999999997</v>
      </c>
      <c r="J1388" s="12">
        <v>94.57</v>
      </c>
      <c r="K1388" s="12">
        <v>99</v>
      </c>
      <c r="L1388" s="12">
        <v>103.25500000000001</v>
      </c>
      <c r="M1388" s="12">
        <v>94</v>
      </c>
      <c r="N1388" s="13">
        <v>94.811250000000001</v>
      </c>
      <c r="O1388" s="17" t="s">
        <v>10</v>
      </c>
      <c r="P1388" s="14" t="s">
        <v>12</v>
      </c>
      <c r="Q1388" s="14" t="s">
        <v>15</v>
      </c>
      <c r="R1388" s="14" t="s">
        <v>17</v>
      </c>
      <c r="S1388" s="14" t="s">
        <v>143</v>
      </c>
    </row>
    <row r="1389" spans="1:19" hidden="1" x14ac:dyDescent="0.3">
      <c r="A1389" s="11">
        <v>44635.565960648149</v>
      </c>
      <c r="B1389" s="11"/>
      <c r="C1389" s="15">
        <v>44635</v>
      </c>
      <c r="D1389" s="16">
        <v>0.56596064814814817</v>
      </c>
      <c r="E1389" s="16"/>
      <c r="F1389" s="12">
        <v>88.2</v>
      </c>
      <c r="G1389" s="12">
        <v>90.160000000000011</v>
      </c>
      <c r="H1389" s="12">
        <v>101.92</v>
      </c>
      <c r="I1389" s="12">
        <v>93.1</v>
      </c>
      <c r="J1389" s="12">
        <v>96.039999999999992</v>
      </c>
      <c r="K1389" s="12">
        <v>102</v>
      </c>
      <c r="L1389" s="12">
        <v>104.86</v>
      </c>
      <c r="M1389" s="12">
        <v>94</v>
      </c>
      <c r="N1389" s="13">
        <v>96.284999999999997</v>
      </c>
      <c r="O1389" s="17" t="s">
        <v>10</v>
      </c>
      <c r="P1389" s="14" t="s">
        <v>12</v>
      </c>
      <c r="Q1389" s="14" t="s">
        <v>15</v>
      </c>
      <c r="R1389" s="14" t="s">
        <v>17</v>
      </c>
      <c r="S1389" s="14" t="s">
        <v>143</v>
      </c>
    </row>
    <row r="1390" spans="1:19" hidden="1" x14ac:dyDescent="0.3">
      <c r="A1390" s="11">
        <v>44635.566655092596</v>
      </c>
      <c r="B1390" s="11"/>
      <c r="C1390" s="15">
        <v>44635</v>
      </c>
      <c r="D1390" s="16">
        <v>0.56665509259259261</v>
      </c>
      <c r="E1390" s="16"/>
      <c r="F1390" s="12">
        <v>90.9</v>
      </c>
      <c r="G1390" s="12">
        <v>92.92</v>
      </c>
      <c r="H1390" s="12">
        <v>105.04</v>
      </c>
      <c r="I1390" s="12">
        <v>95.949999999999989</v>
      </c>
      <c r="J1390" s="12">
        <v>98.98</v>
      </c>
      <c r="K1390" s="12">
        <v>106</v>
      </c>
      <c r="L1390" s="12">
        <v>108.07000000000001</v>
      </c>
      <c r="M1390" s="12">
        <v>96</v>
      </c>
      <c r="N1390" s="13">
        <v>99.232500000000002</v>
      </c>
      <c r="O1390" s="17" t="s">
        <v>10</v>
      </c>
      <c r="P1390" s="14" t="s">
        <v>12</v>
      </c>
      <c r="Q1390" s="14" t="s">
        <v>15</v>
      </c>
      <c r="R1390" s="14" t="s">
        <v>17</v>
      </c>
      <c r="S1390" s="14" t="s">
        <v>143</v>
      </c>
    </row>
    <row r="1391" spans="1:19" hidden="1" x14ac:dyDescent="0.3">
      <c r="A1391" s="11">
        <v>44635.566666666666</v>
      </c>
      <c r="B1391" s="11"/>
      <c r="C1391" s="15">
        <v>44635</v>
      </c>
      <c r="D1391" s="16">
        <v>0.56666666666666665</v>
      </c>
      <c r="E1391" s="16"/>
      <c r="F1391" s="12">
        <v>107</v>
      </c>
      <c r="G1391" s="12">
        <v>86.94</v>
      </c>
      <c r="H1391" s="12">
        <v>98.28</v>
      </c>
      <c r="I1391" s="12">
        <v>89.774999999999991</v>
      </c>
      <c r="J1391" s="12">
        <v>92.61</v>
      </c>
      <c r="K1391" s="12">
        <v>85.995000000000005</v>
      </c>
      <c r="L1391" s="12">
        <v>82</v>
      </c>
      <c r="M1391" s="12">
        <v>91.664999999999992</v>
      </c>
      <c r="N1391" s="13">
        <v>91.783124999999998</v>
      </c>
      <c r="O1391" s="17" t="s">
        <v>10</v>
      </c>
      <c r="P1391" s="14" t="s">
        <v>10</v>
      </c>
      <c r="Q1391" s="14" t="s">
        <v>15</v>
      </c>
      <c r="R1391" s="14" t="s">
        <v>119</v>
      </c>
      <c r="S1391" s="14" t="s">
        <v>143</v>
      </c>
    </row>
    <row r="1392" spans="1:19" hidden="1" x14ac:dyDescent="0.3">
      <c r="A1392" s="11">
        <v>44635.567060185182</v>
      </c>
      <c r="B1392" s="11"/>
      <c r="C1392" s="15">
        <v>44635</v>
      </c>
      <c r="D1392" s="16">
        <v>0.56706018518518519</v>
      </c>
      <c r="E1392" s="16"/>
      <c r="F1392" s="12">
        <v>101.7</v>
      </c>
      <c r="G1392" s="12">
        <v>103.96000000000001</v>
      </c>
      <c r="H1392" s="12">
        <v>117.52000000000001</v>
      </c>
      <c r="I1392" s="12">
        <v>107.35</v>
      </c>
      <c r="J1392" s="12">
        <v>110.74</v>
      </c>
      <c r="K1392" s="12">
        <v>113</v>
      </c>
      <c r="L1392" s="12">
        <v>120.91000000000001</v>
      </c>
      <c r="M1392" s="12">
        <v>109.61</v>
      </c>
      <c r="N1392" s="13">
        <v>110.59875000000001</v>
      </c>
      <c r="O1392" s="17" t="s">
        <v>10</v>
      </c>
      <c r="P1392" s="14" t="s">
        <v>10</v>
      </c>
      <c r="Q1392" s="14" t="s">
        <v>15</v>
      </c>
      <c r="R1392" s="14" t="s">
        <v>119</v>
      </c>
      <c r="S1392" s="14" t="s">
        <v>143</v>
      </c>
    </row>
    <row r="1393" spans="1:19" hidden="1" x14ac:dyDescent="0.3">
      <c r="A1393" s="11">
        <v>44635.56726851852</v>
      </c>
      <c r="B1393" s="11"/>
      <c r="C1393" s="15">
        <v>44635</v>
      </c>
      <c r="D1393" s="16">
        <v>0.56726851851851856</v>
      </c>
      <c r="E1393" s="16"/>
      <c r="F1393" s="12">
        <v>95.4</v>
      </c>
      <c r="G1393" s="12">
        <v>97.52000000000001</v>
      </c>
      <c r="H1393" s="12">
        <v>110.24000000000001</v>
      </c>
      <c r="I1393" s="12">
        <v>100.69999999999999</v>
      </c>
      <c r="J1393" s="12">
        <v>103.88</v>
      </c>
      <c r="K1393" s="12">
        <v>106</v>
      </c>
      <c r="L1393" s="12">
        <v>113.42</v>
      </c>
      <c r="M1393" s="12">
        <v>102.82</v>
      </c>
      <c r="N1393" s="13">
        <v>103.7475</v>
      </c>
      <c r="O1393" s="17" t="s">
        <v>10</v>
      </c>
      <c r="P1393" s="14" t="s">
        <v>10</v>
      </c>
      <c r="Q1393" s="14" t="s">
        <v>15</v>
      </c>
      <c r="R1393" s="14" t="s">
        <v>119</v>
      </c>
      <c r="S1393" s="14" t="s">
        <v>143</v>
      </c>
    </row>
    <row r="1394" spans="1:19" hidden="1" x14ac:dyDescent="0.3">
      <c r="A1394" s="11">
        <v>44635.567349537036</v>
      </c>
      <c r="B1394" s="11"/>
      <c r="C1394" s="15">
        <v>44635</v>
      </c>
      <c r="D1394" s="16">
        <v>0.56734953703703705</v>
      </c>
      <c r="E1394" s="16"/>
      <c r="F1394" s="12">
        <v>94.5</v>
      </c>
      <c r="G1394" s="12">
        <v>96.600000000000009</v>
      </c>
      <c r="H1394" s="12">
        <v>109.2</v>
      </c>
      <c r="I1394" s="12">
        <v>99.75</v>
      </c>
      <c r="J1394" s="12">
        <v>102.89999999999999</v>
      </c>
      <c r="K1394" s="12">
        <v>108</v>
      </c>
      <c r="L1394" s="12">
        <v>112.35000000000001</v>
      </c>
      <c r="M1394" s="12">
        <v>102</v>
      </c>
      <c r="N1394" s="13">
        <v>103.16250000000001</v>
      </c>
      <c r="O1394" s="17" t="s">
        <v>10</v>
      </c>
      <c r="P1394" s="14" t="s">
        <v>10</v>
      </c>
      <c r="Q1394" s="14" t="s">
        <v>15</v>
      </c>
      <c r="R1394" s="14" t="s">
        <v>119</v>
      </c>
      <c r="S1394" s="14" t="s">
        <v>143</v>
      </c>
    </row>
    <row r="1395" spans="1:19" hidden="1" x14ac:dyDescent="0.3">
      <c r="A1395" s="11">
        <v>44635.568043981482</v>
      </c>
      <c r="B1395" s="11"/>
      <c r="C1395" s="15">
        <v>44635</v>
      </c>
      <c r="D1395" s="16">
        <v>0.5680439814814815</v>
      </c>
      <c r="E1395" s="16"/>
      <c r="F1395" s="12">
        <v>96.3</v>
      </c>
      <c r="G1395" s="12">
        <v>98.44</v>
      </c>
      <c r="H1395" s="12">
        <v>111.28</v>
      </c>
      <c r="I1395" s="12">
        <v>101.64999999999999</v>
      </c>
      <c r="J1395" s="12">
        <v>104.86</v>
      </c>
      <c r="K1395" s="12">
        <v>113</v>
      </c>
      <c r="L1395" s="12">
        <v>114.49000000000001</v>
      </c>
      <c r="M1395" s="12">
        <v>101</v>
      </c>
      <c r="N1395" s="13">
        <v>105.1275</v>
      </c>
      <c r="O1395" s="17" t="s">
        <v>10</v>
      </c>
      <c r="P1395" s="14" t="s">
        <v>10</v>
      </c>
      <c r="Q1395" s="14" t="s">
        <v>15</v>
      </c>
      <c r="R1395" s="14" t="s">
        <v>119</v>
      </c>
      <c r="S1395" s="14" t="s">
        <v>143</v>
      </c>
    </row>
    <row r="1396" spans="1:19" hidden="1" x14ac:dyDescent="0.3">
      <c r="A1396" s="11">
        <v>44635.568379629629</v>
      </c>
      <c r="B1396" s="11"/>
      <c r="C1396" s="15">
        <v>44635</v>
      </c>
      <c r="D1396" s="16">
        <v>0.56837962962962962</v>
      </c>
      <c r="E1396" s="16"/>
      <c r="F1396" s="12">
        <v>97.2</v>
      </c>
      <c r="G1396" s="12">
        <v>99.36</v>
      </c>
      <c r="H1396" s="12">
        <v>112.32000000000001</v>
      </c>
      <c r="I1396" s="12">
        <v>102.6</v>
      </c>
      <c r="J1396" s="12">
        <v>105.84</v>
      </c>
      <c r="K1396" s="12">
        <v>108</v>
      </c>
      <c r="L1396" s="12">
        <v>115.56</v>
      </c>
      <c r="M1396" s="12">
        <v>104.75999999999999</v>
      </c>
      <c r="N1396" s="13">
        <v>105.70500000000001</v>
      </c>
      <c r="O1396" s="17" t="s">
        <v>10</v>
      </c>
      <c r="P1396" s="14" t="s">
        <v>10</v>
      </c>
      <c r="Q1396" s="14" t="s">
        <v>15</v>
      </c>
      <c r="R1396" s="14" t="s">
        <v>119</v>
      </c>
      <c r="S1396" s="14" t="s">
        <v>143</v>
      </c>
    </row>
    <row r="1397" spans="1:19" hidden="1" x14ac:dyDescent="0.3">
      <c r="A1397" s="11">
        <v>44635.56858796296</v>
      </c>
      <c r="B1397" s="11"/>
      <c r="C1397" s="15">
        <v>44635</v>
      </c>
      <c r="D1397" s="16">
        <v>0.56858796296296299</v>
      </c>
      <c r="E1397" s="16"/>
      <c r="F1397" s="12">
        <v>69.3</v>
      </c>
      <c r="G1397" s="12">
        <v>70.84</v>
      </c>
      <c r="H1397" s="12">
        <v>80.08</v>
      </c>
      <c r="I1397" s="12">
        <v>73.149999999999991</v>
      </c>
      <c r="J1397" s="12">
        <v>75.459999999999994</v>
      </c>
      <c r="K1397" s="12">
        <v>70.070000000000007</v>
      </c>
      <c r="L1397" s="12">
        <v>77</v>
      </c>
      <c r="M1397" s="12">
        <v>74.69</v>
      </c>
      <c r="N1397" s="13">
        <v>73.82374999999999</v>
      </c>
      <c r="O1397" s="17" t="s">
        <v>10</v>
      </c>
      <c r="P1397" s="14" t="s">
        <v>10</v>
      </c>
      <c r="Q1397" s="14" t="s">
        <v>15</v>
      </c>
      <c r="R1397" s="14" t="s">
        <v>119</v>
      </c>
      <c r="S1397" s="14" t="s">
        <v>143</v>
      </c>
    </row>
    <row r="1398" spans="1:19" hidden="1" x14ac:dyDescent="0.3">
      <c r="A1398" s="11">
        <v>44635.568738425929</v>
      </c>
      <c r="B1398" s="11"/>
      <c r="C1398" s="15">
        <v>44635</v>
      </c>
      <c r="D1398" s="16">
        <v>0.56873842592592594</v>
      </c>
      <c r="E1398" s="16"/>
      <c r="F1398" s="12">
        <v>92.7</v>
      </c>
      <c r="G1398" s="12">
        <v>94.76</v>
      </c>
      <c r="H1398" s="12">
        <v>107.12</v>
      </c>
      <c r="I1398" s="12">
        <v>97.85</v>
      </c>
      <c r="J1398" s="12">
        <v>100.94</v>
      </c>
      <c r="K1398" s="12">
        <v>108</v>
      </c>
      <c r="L1398" s="12">
        <v>110.21000000000001</v>
      </c>
      <c r="M1398" s="12">
        <v>98</v>
      </c>
      <c r="N1398" s="13">
        <v>101.19750000000002</v>
      </c>
      <c r="O1398" s="17" t="s">
        <v>10</v>
      </c>
      <c r="P1398" s="14" t="s">
        <v>10</v>
      </c>
      <c r="Q1398" s="14" t="s">
        <v>15</v>
      </c>
      <c r="R1398" s="14" t="s">
        <v>119</v>
      </c>
      <c r="S1398" s="14" t="s">
        <v>143</v>
      </c>
    </row>
    <row r="1399" spans="1:19" hidden="1" x14ac:dyDescent="0.3">
      <c r="A1399" s="11">
        <v>44635.569432870368</v>
      </c>
      <c r="B1399" s="11"/>
      <c r="C1399" s="15">
        <v>44635</v>
      </c>
      <c r="D1399" s="16">
        <v>0.56943287037037038</v>
      </c>
      <c r="E1399" s="16"/>
      <c r="F1399" s="12">
        <v>92.25</v>
      </c>
      <c r="G1399" s="12">
        <v>94.3</v>
      </c>
      <c r="H1399" s="12">
        <v>106.60000000000001</v>
      </c>
      <c r="I1399" s="12">
        <v>97.375</v>
      </c>
      <c r="J1399" s="12">
        <v>100.45</v>
      </c>
      <c r="K1399" s="12">
        <v>106</v>
      </c>
      <c r="L1399" s="12">
        <v>109.67500000000001</v>
      </c>
      <c r="M1399" s="12">
        <v>99</v>
      </c>
      <c r="N1399" s="13">
        <v>100.70625000000001</v>
      </c>
      <c r="O1399" s="17" t="s">
        <v>10</v>
      </c>
      <c r="P1399" s="14" t="s">
        <v>10</v>
      </c>
      <c r="Q1399" s="14" t="s">
        <v>15</v>
      </c>
      <c r="R1399" s="14" t="s">
        <v>119</v>
      </c>
      <c r="S1399" s="14" t="s">
        <v>143</v>
      </c>
    </row>
    <row r="1400" spans="1:19" hidden="1" x14ac:dyDescent="0.3">
      <c r="A1400" s="11">
        <v>44635.569768518515</v>
      </c>
      <c r="B1400" s="11"/>
      <c r="C1400" s="15">
        <v>44635</v>
      </c>
      <c r="D1400" s="16">
        <v>0.56976851851851851</v>
      </c>
      <c r="E1400" s="16"/>
      <c r="F1400" s="12">
        <v>79.2</v>
      </c>
      <c r="G1400" s="12">
        <v>80.960000000000008</v>
      </c>
      <c r="H1400" s="12">
        <v>91.52000000000001</v>
      </c>
      <c r="I1400" s="12">
        <v>83.6</v>
      </c>
      <c r="J1400" s="12">
        <v>86.24</v>
      </c>
      <c r="K1400" s="12">
        <v>80.08</v>
      </c>
      <c r="L1400" s="12">
        <v>88</v>
      </c>
      <c r="M1400" s="12">
        <v>85.36</v>
      </c>
      <c r="N1400" s="13">
        <v>84.37</v>
      </c>
      <c r="O1400" s="17" t="s">
        <v>10</v>
      </c>
      <c r="P1400" s="14" t="s">
        <v>10</v>
      </c>
      <c r="Q1400" s="14" t="s">
        <v>15</v>
      </c>
      <c r="R1400" s="14" t="s">
        <v>119</v>
      </c>
      <c r="S1400" s="14" t="s">
        <v>143</v>
      </c>
    </row>
    <row r="1401" spans="1:19" hidden="1" x14ac:dyDescent="0.3">
      <c r="A1401" s="11">
        <v>44635.570127314815</v>
      </c>
      <c r="B1401" s="11"/>
      <c r="C1401" s="15">
        <v>44635</v>
      </c>
      <c r="D1401" s="16">
        <v>0.57012731481481482</v>
      </c>
      <c r="E1401" s="16"/>
      <c r="F1401" s="12">
        <v>91.8</v>
      </c>
      <c r="G1401" s="12">
        <v>93.84</v>
      </c>
      <c r="H1401" s="12">
        <v>106.08</v>
      </c>
      <c r="I1401" s="12">
        <v>96.899999999999991</v>
      </c>
      <c r="J1401" s="12">
        <v>99.96</v>
      </c>
      <c r="K1401" s="12">
        <v>92.820000000000007</v>
      </c>
      <c r="L1401" s="12">
        <v>109.14</v>
      </c>
      <c r="M1401" s="12">
        <v>102</v>
      </c>
      <c r="N1401" s="13">
        <v>99.067499999999995</v>
      </c>
      <c r="O1401" s="17" t="s">
        <v>10</v>
      </c>
      <c r="P1401" s="14" t="s">
        <v>10</v>
      </c>
      <c r="Q1401" s="14" t="s">
        <v>15</v>
      </c>
      <c r="R1401" s="14" t="s">
        <v>119</v>
      </c>
      <c r="S1401" s="14" t="s">
        <v>143</v>
      </c>
    </row>
    <row r="1402" spans="1:19" hidden="1" x14ac:dyDescent="0.3">
      <c r="A1402" s="11">
        <v>44635.570138888892</v>
      </c>
      <c r="B1402" s="11"/>
      <c r="C1402" s="15">
        <v>44635</v>
      </c>
      <c r="D1402" s="16">
        <v>0.57013888888888886</v>
      </c>
      <c r="E1402" s="16"/>
      <c r="F1402" s="12">
        <v>90</v>
      </c>
      <c r="G1402" s="12">
        <v>84.18</v>
      </c>
      <c r="H1402" s="12">
        <v>95.16</v>
      </c>
      <c r="I1402" s="12">
        <v>86.924999999999997</v>
      </c>
      <c r="J1402" s="12">
        <v>89.67</v>
      </c>
      <c r="K1402" s="12">
        <v>83.265000000000001</v>
      </c>
      <c r="L1402" s="12">
        <v>93</v>
      </c>
      <c r="M1402" s="12">
        <v>88.754999999999995</v>
      </c>
      <c r="N1402" s="13">
        <v>88.869375000000005</v>
      </c>
      <c r="O1402" s="17" t="s">
        <v>10</v>
      </c>
      <c r="P1402" s="14" t="s">
        <v>10</v>
      </c>
      <c r="Q1402" s="14" t="s">
        <v>15</v>
      </c>
      <c r="R1402" s="14" t="s">
        <v>119</v>
      </c>
      <c r="S1402" s="14" t="s">
        <v>143</v>
      </c>
    </row>
    <row r="1403" spans="1:19" hidden="1" x14ac:dyDescent="0.3">
      <c r="A1403" s="11">
        <v>44635.570821759262</v>
      </c>
      <c r="B1403" s="11"/>
      <c r="C1403" s="15">
        <v>44635</v>
      </c>
      <c r="D1403" s="16">
        <v>0.57082175925925926</v>
      </c>
      <c r="E1403" s="16"/>
      <c r="F1403" s="12">
        <v>95.850000000000009</v>
      </c>
      <c r="G1403" s="12">
        <v>97.98</v>
      </c>
      <c r="H1403" s="12">
        <v>110.76</v>
      </c>
      <c r="I1403" s="12">
        <v>101.175</v>
      </c>
      <c r="J1403" s="12">
        <v>104.37</v>
      </c>
      <c r="K1403" s="12">
        <v>112</v>
      </c>
      <c r="L1403" s="12">
        <v>113.95500000000001</v>
      </c>
      <c r="M1403" s="12">
        <v>101</v>
      </c>
      <c r="N1403" s="13">
        <v>104.63625</v>
      </c>
      <c r="O1403" s="17" t="s">
        <v>10</v>
      </c>
      <c r="P1403" s="14" t="s">
        <v>10</v>
      </c>
      <c r="Q1403" s="14" t="s">
        <v>15</v>
      </c>
      <c r="R1403" s="14" t="s">
        <v>119</v>
      </c>
      <c r="S1403" s="14" t="s">
        <v>143</v>
      </c>
    </row>
    <row r="1404" spans="1:19" hidden="1" x14ac:dyDescent="0.3">
      <c r="A1404" s="11">
        <v>44635.570972222224</v>
      </c>
      <c r="B1404" s="11"/>
      <c r="C1404" s="15">
        <v>44635</v>
      </c>
      <c r="D1404" s="16">
        <v>0.57097222222222221</v>
      </c>
      <c r="E1404" s="16"/>
      <c r="F1404" s="12">
        <v>90.9</v>
      </c>
      <c r="G1404" s="12">
        <v>92.92</v>
      </c>
      <c r="H1404" s="12">
        <v>105.04</v>
      </c>
      <c r="I1404" s="12">
        <v>95.949999999999989</v>
      </c>
      <c r="J1404" s="12">
        <v>98.98</v>
      </c>
      <c r="K1404" s="12">
        <v>91.91</v>
      </c>
      <c r="L1404" s="12">
        <v>108.07000000000001</v>
      </c>
      <c r="M1404" s="12">
        <v>101</v>
      </c>
      <c r="N1404" s="13">
        <v>98.096250000000012</v>
      </c>
      <c r="O1404" s="17" t="s">
        <v>10</v>
      </c>
      <c r="P1404" s="14" t="s">
        <v>10</v>
      </c>
      <c r="Q1404" s="14" t="s">
        <v>15</v>
      </c>
      <c r="R1404" s="14" t="s">
        <v>119</v>
      </c>
      <c r="S1404" s="14" t="s">
        <v>143</v>
      </c>
    </row>
    <row r="1405" spans="1:19" hidden="1" x14ac:dyDescent="0.3">
      <c r="A1405" s="11">
        <v>44635.571284722224</v>
      </c>
      <c r="B1405" s="11"/>
      <c r="C1405" s="15">
        <v>44635</v>
      </c>
      <c r="D1405" s="16">
        <v>0.57128472222222226</v>
      </c>
      <c r="E1405" s="16"/>
      <c r="F1405" s="12">
        <v>93.600000000000009</v>
      </c>
      <c r="G1405" s="12">
        <v>95.68</v>
      </c>
      <c r="H1405" s="12">
        <v>108.16</v>
      </c>
      <c r="I1405" s="12">
        <v>98.8</v>
      </c>
      <c r="J1405" s="12">
        <v>101.92</v>
      </c>
      <c r="K1405" s="12">
        <v>94.64</v>
      </c>
      <c r="L1405" s="12">
        <v>111.28</v>
      </c>
      <c r="M1405" s="12">
        <v>104</v>
      </c>
      <c r="N1405" s="13">
        <v>101.01</v>
      </c>
      <c r="O1405" s="17" t="s">
        <v>10</v>
      </c>
      <c r="P1405" s="14" t="s">
        <v>10</v>
      </c>
      <c r="Q1405" s="14" t="s">
        <v>15</v>
      </c>
      <c r="R1405" s="14" t="s">
        <v>119</v>
      </c>
      <c r="S1405" s="14" t="s">
        <v>143</v>
      </c>
    </row>
    <row r="1406" spans="1:19" hidden="1" x14ac:dyDescent="0.3">
      <c r="A1406" s="11">
        <v>44635.571516203701</v>
      </c>
      <c r="B1406" s="11"/>
      <c r="C1406" s="15">
        <v>44635</v>
      </c>
      <c r="D1406" s="16">
        <v>0.57151620370370371</v>
      </c>
      <c r="E1406" s="16"/>
      <c r="F1406" s="12">
        <v>94.05</v>
      </c>
      <c r="G1406" s="12">
        <v>96.14</v>
      </c>
      <c r="H1406" s="12">
        <v>108.68</v>
      </c>
      <c r="I1406" s="12">
        <v>99.274999999999991</v>
      </c>
      <c r="J1406" s="12">
        <v>102.41</v>
      </c>
      <c r="K1406" s="12">
        <v>106</v>
      </c>
      <c r="L1406" s="12">
        <v>111.81500000000001</v>
      </c>
      <c r="M1406" s="12">
        <v>103</v>
      </c>
      <c r="N1406" s="13">
        <v>102.67125</v>
      </c>
      <c r="O1406" s="17" t="s">
        <v>10</v>
      </c>
      <c r="P1406" s="14" t="s">
        <v>10</v>
      </c>
      <c r="Q1406" s="14" t="s">
        <v>15</v>
      </c>
      <c r="R1406" s="14" t="s">
        <v>119</v>
      </c>
      <c r="S1406" s="14" t="s">
        <v>143</v>
      </c>
    </row>
    <row r="1407" spans="1:19" hidden="1" x14ac:dyDescent="0.3">
      <c r="A1407" s="11">
        <v>44635.571840277778</v>
      </c>
      <c r="B1407" s="11"/>
      <c r="C1407" s="15">
        <v>44635</v>
      </c>
      <c r="D1407" s="16">
        <v>0.57184027777777779</v>
      </c>
      <c r="E1407" s="16"/>
      <c r="F1407" s="12">
        <v>70.2</v>
      </c>
      <c r="G1407" s="12">
        <v>71.760000000000005</v>
      </c>
      <c r="H1407" s="12">
        <v>81.12</v>
      </c>
      <c r="I1407" s="12">
        <v>74.099999999999994</v>
      </c>
      <c r="J1407" s="12">
        <v>76.44</v>
      </c>
      <c r="K1407" s="12">
        <v>70.98</v>
      </c>
      <c r="L1407" s="12">
        <v>78</v>
      </c>
      <c r="M1407" s="12">
        <v>75.66</v>
      </c>
      <c r="N1407" s="13">
        <v>74.782499999999999</v>
      </c>
      <c r="O1407" s="17" t="s">
        <v>10</v>
      </c>
      <c r="P1407" s="14" t="s">
        <v>10</v>
      </c>
      <c r="Q1407" s="14" t="s">
        <v>15</v>
      </c>
      <c r="R1407" s="14" t="s">
        <v>119</v>
      </c>
      <c r="S1407" s="14" t="s">
        <v>143</v>
      </c>
    </row>
    <row r="1408" spans="1:19" hidden="1" x14ac:dyDescent="0.3">
      <c r="A1408" s="11">
        <v>44635.572210648148</v>
      </c>
      <c r="B1408" s="11"/>
      <c r="C1408" s="15">
        <v>44635</v>
      </c>
      <c r="D1408" s="16">
        <v>0.57221064814814815</v>
      </c>
      <c r="E1408" s="16"/>
      <c r="F1408" s="12">
        <v>90.9</v>
      </c>
      <c r="G1408" s="12">
        <v>92.92</v>
      </c>
      <c r="H1408" s="12">
        <v>105.04</v>
      </c>
      <c r="I1408" s="12">
        <v>95.949999999999989</v>
      </c>
      <c r="J1408" s="12">
        <v>98.98</v>
      </c>
      <c r="K1408" s="12">
        <v>103</v>
      </c>
      <c r="L1408" s="12">
        <v>108.07000000000001</v>
      </c>
      <c r="M1408" s="12">
        <v>99</v>
      </c>
      <c r="N1408" s="13">
        <v>99.232500000000002</v>
      </c>
      <c r="O1408" s="17" t="s">
        <v>10</v>
      </c>
      <c r="P1408" s="14" t="s">
        <v>10</v>
      </c>
      <c r="Q1408" s="14" t="s">
        <v>15</v>
      </c>
      <c r="R1408" s="14" t="s">
        <v>119</v>
      </c>
      <c r="S1408" s="14" t="s">
        <v>143</v>
      </c>
    </row>
    <row r="1409" spans="1:19" hidden="1" x14ac:dyDescent="0.3">
      <c r="A1409" s="11">
        <v>44635.572905092595</v>
      </c>
      <c r="B1409" s="11"/>
      <c r="C1409" s="15">
        <v>44635</v>
      </c>
      <c r="D1409" s="16">
        <v>0.57290509259259259</v>
      </c>
      <c r="E1409" s="16"/>
      <c r="F1409" s="12">
        <v>96.75</v>
      </c>
      <c r="G1409" s="12">
        <v>98.9</v>
      </c>
      <c r="H1409" s="12">
        <v>111.8</v>
      </c>
      <c r="I1409" s="12">
        <v>102.125</v>
      </c>
      <c r="J1409" s="12">
        <v>105.35</v>
      </c>
      <c r="K1409" s="12">
        <v>109</v>
      </c>
      <c r="L1409" s="12">
        <v>115.02500000000001</v>
      </c>
      <c r="M1409" s="12">
        <v>106</v>
      </c>
      <c r="N1409" s="13">
        <v>105.61874999999999</v>
      </c>
      <c r="O1409" s="17" t="s">
        <v>10</v>
      </c>
      <c r="P1409" s="14" t="s">
        <v>10</v>
      </c>
      <c r="Q1409" s="14" t="s">
        <v>15</v>
      </c>
      <c r="R1409" s="14" t="s">
        <v>119</v>
      </c>
      <c r="S1409" s="14" t="s">
        <v>143</v>
      </c>
    </row>
    <row r="1410" spans="1:19" hidden="1" x14ac:dyDescent="0.3">
      <c r="A1410" s="11">
        <v>44635.573599537034</v>
      </c>
      <c r="B1410" s="11"/>
      <c r="C1410" s="15">
        <v>44635</v>
      </c>
      <c r="D1410" s="16">
        <v>0.57359953703703703</v>
      </c>
      <c r="E1410" s="16"/>
      <c r="F1410" s="12">
        <v>104.85000000000001</v>
      </c>
      <c r="G1410" s="12">
        <v>107.18</v>
      </c>
      <c r="H1410" s="12">
        <v>121.16000000000001</v>
      </c>
      <c r="I1410" s="12">
        <v>110.675</v>
      </c>
      <c r="J1410" s="12">
        <v>114.17</v>
      </c>
      <c r="K1410" s="12">
        <v>131</v>
      </c>
      <c r="L1410" s="12">
        <v>124.655</v>
      </c>
      <c r="M1410" s="12">
        <v>102</v>
      </c>
      <c r="N1410" s="13">
        <v>114.46125000000001</v>
      </c>
      <c r="O1410" s="17" t="s">
        <v>10</v>
      </c>
      <c r="P1410" s="14" t="s">
        <v>10</v>
      </c>
      <c r="Q1410" s="14" t="s">
        <v>15</v>
      </c>
      <c r="R1410" s="14" t="s">
        <v>119</v>
      </c>
      <c r="S1410" s="14" t="s">
        <v>143</v>
      </c>
    </row>
    <row r="1411" spans="1:19" hidden="1" x14ac:dyDescent="0.3">
      <c r="A1411" s="11">
        <v>44635.573611111111</v>
      </c>
      <c r="B1411" s="11"/>
      <c r="C1411" s="15">
        <v>44635</v>
      </c>
      <c r="D1411" s="16">
        <v>0.57361111111111118</v>
      </c>
      <c r="E1411" s="16"/>
      <c r="F1411" s="12">
        <v>115</v>
      </c>
      <c r="G1411" s="12">
        <v>82.34</v>
      </c>
      <c r="H1411" s="12">
        <v>93.08</v>
      </c>
      <c r="I1411" s="12">
        <v>85.024999999999991</v>
      </c>
      <c r="J1411" s="12">
        <v>87.71</v>
      </c>
      <c r="K1411" s="12">
        <v>81.445000000000007</v>
      </c>
      <c r="L1411" s="12">
        <v>64</v>
      </c>
      <c r="M1411" s="12">
        <v>86.814999999999998</v>
      </c>
      <c r="N1411" s="13">
        <v>86.926874999999995</v>
      </c>
      <c r="O1411" s="17" t="s">
        <v>10</v>
      </c>
      <c r="P1411" s="14" t="s">
        <v>10</v>
      </c>
      <c r="Q1411" s="14" t="s">
        <v>15</v>
      </c>
      <c r="R1411" s="14" t="s">
        <v>119</v>
      </c>
      <c r="S1411" s="14" t="s">
        <v>143</v>
      </c>
    </row>
    <row r="1412" spans="1:19" hidden="1" x14ac:dyDescent="0.3">
      <c r="A1412" s="11">
        <v>44635.573923611111</v>
      </c>
      <c r="B1412" s="11"/>
      <c r="C1412" s="15">
        <v>44635</v>
      </c>
      <c r="D1412" s="16">
        <v>0.57392361111111112</v>
      </c>
      <c r="E1412" s="16"/>
      <c r="F1412" s="12">
        <v>126</v>
      </c>
      <c r="G1412" s="12">
        <v>128.80000000000001</v>
      </c>
      <c r="H1412" s="12">
        <v>145.6</v>
      </c>
      <c r="I1412" s="12">
        <v>133</v>
      </c>
      <c r="J1412" s="12">
        <v>137.19999999999999</v>
      </c>
      <c r="K1412" s="12">
        <v>140</v>
      </c>
      <c r="L1412" s="12">
        <v>149.80000000000001</v>
      </c>
      <c r="M1412" s="12">
        <v>135.79999999999998</v>
      </c>
      <c r="N1412" s="13">
        <v>137.02499999999998</v>
      </c>
      <c r="O1412" s="17" t="s">
        <v>10</v>
      </c>
      <c r="P1412" s="14" t="s">
        <v>10</v>
      </c>
      <c r="Q1412" s="14" t="s">
        <v>15</v>
      </c>
      <c r="R1412" s="14" t="s">
        <v>18</v>
      </c>
      <c r="S1412" s="14" t="s">
        <v>143</v>
      </c>
    </row>
    <row r="1413" spans="1:19" hidden="1" x14ac:dyDescent="0.3">
      <c r="A1413" s="11">
        <v>44635.574004629627</v>
      </c>
      <c r="B1413" s="11"/>
      <c r="C1413" s="15">
        <v>44635</v>
      </c>
      <c r="D1413" s="16">
        <v>0.57400462962962961</v>
      </c>
      <c r="E1413" s="16"/>
      <c r="F1413" s="12">
        <v>70.2</v>
      </c>
      <c r="G1413" s="12">
        <v>71.760000000000005</v>
      </c>
      <c r="H1413" s="12">
        <v>81.12</v>
      </c>
      <c r="I1413" s="12">
        <v>74.099999999999994</v>
      </c>
      <c r="J1413" s="12">
        <v>76.44</v>
      </c>
      <c r="K1413" s="12">
        <v>70.98</v>
      </c>
      <c r="L1413" s="12">
        <v>78</v>
      </c>
      <c r="M1413" s="12">
        <v>75.66</v>
      </c>
      <c r="N1413" s="13">
        <v>74.782499999999999</v>
      </c>
      <c r="O1413" s="17" t="s">
        <v>10</v>
      </c>
      <c r="P1413" s="14" t="s">
        <v>10</v>
      </c>
      <c r="Q1413" s="14" t="s">
        <v>15</v>
      </c>
      <c r="R1413" s="14" t="s">
        <v>119</v>
      </c>
      <c r="S1413" s="14" t="s">
        <v>143</v>
      </c>
    </row>
    <row r="1414" spans="1:19" hidden="1" x14ac:dyDescent="0.3">
      <c r="A1414" s="11">
        <v>44635.574293981481</v>
      </c>
      <c r="B1414" s="11"/>
      <c r="C1414" s="15">
        <v>44635</v>
      </c>
      <c r="D1414" s="16">
        <v>0.57429398148148147</v>
      </c>
      <c r="E1414" s="16"/>
      <c r="F1414" s="12">
        <v>107.55</v>
      </c>
      <c r="G1414" s="12">
        <v>109.94</v>
      </c>
      <c r="H1414" s="12">
        <v>124.28</v>
      </c>
      <c r="I1414" s="12">
        <v>113.52499999999999</v>
      </c>
      <c r="J1414" s="12">
        <v>117.11</v>
      </c>
      <c r="K1414" s="12">
        <v>138</v>
      </c>
      <c r="L1414" s="12">
        <v>127.86500000000001</v>
      </c>
      <c r="M1414" s="12">
        <v>101</v>
      </c>
      <c r="N1414" s="13">
        <v>117.40875</v>
      </c>
      <c r="O1414" s="17" t="s">
        <v>10</v>
      </c>
      <c r="P1414" s="14" t="s">
        <v>10</v>
      </c>
      <c r="Q1414" s="14" t="s">
        <v>15</v>
      </c>
      <c r="R1414" s="14" t="s">
        <v>119</v>
      </c>
      <c r="S1414" s="14" t="s">
        <v>143</v>
      </c>
    </row>
    <row r="1415" spans="1:19" hidden="1" x14ac:dyDescent="0.3">
      <c r="A1415" s="11">
        <v>44635.57435185185</v>
      </c>
      <c r="B1415" s="11"/>
      <c r="C1415" s="15">
        <v>44635</v>
      </c>
      <c r="D1415" s="16">
        <v>0.57435185185185189</v>
      </c>
      <c r="E1415" s="16"/>
      <c r="F1415" s="12">
        <v>69.3</v>
      </c>
      <c r="G1415" s="12">
        <v>70.84</v>
      </c>
      <c r="H1415" s="12">
        <v>80.08</v>
      </c>
      <c r="I1415" s="12">
        <v>73.149999999999991</v>
      </c>
      <c r="J1415" s="12">
        <v>75.459999999999994</v>
      </c>
      <c r="K1415" s="12">
        <v>70.070000000000007</v>
      </c>
      <c r="L1415" s="12">
        <v>77</v>
      </c>
      <c r="M1415" s="12">
        <v>74.69</v>
      </c>
      <c r="N1415" s="13">
        <v>73.82374999999999</v>
      </c>
      <c r="O1415" s="17" t="s">
        <v>10</v>
      </c>
      <c r="P1415" s="14" t="s">
        <v>10</v>
      </c>
      <c r="Q1415" s="14" t="s">
        <v>15</v>
      </c>
      <c r="R1415" s="14" t="s">
        <v>119</v>
      </c>
      <c r="S1415" s="14" t="s">
        <v>143</v>
      </c>
    </row>
    <row r="1416" spans="1:19" hidden="1" x14ac:dyDescent="0.3">
      <c r="A1416" s="11">
        <v>44635.574988425928</v>
      </c>
      <c r="B1416" s="11"/>
      <c r="C1416" s="15">
        <v>44635</v>
      </c>
      <c r="D1416" s="16">
        <v>0.57498842592592592</v>
      </c>
      <c r="E1416" s="16"/>
      <c r="F1416" s="12">
        <v>108.9</v>
      </c>
      <c r="G1416" s="12">
        <v>111.32000000000001</v>
      </c>
      <c r="H1416" s="12">
        <v>125.84</v>
      </c>
      <c r="I1416" s="12">
        <v>114.94999999999999</v>
      </c>
      <c r="J1416" s="12">
        <v>118.58</v>
      </c>
      <c r="K1416" s="12">
        <v>141</v>
      </c>
      <c r="L1416" s="12">
        <v>129.47</v>
      </c>
      <c r="M1416" s="12">
        <v>101</v>
      </c>
      <c r="N1416" s="13">
        <v>118.88250000000001</v>
      </c>
      <c r="O1416" s="17" t="s">
        <v>10</v>
      </c>
      <c r="P1416" s="14" t="s">
        <v>10</v>
      </c>
      <c r="Q1416" s="14" t="s">
        <v>15</v>
      </c>
      <c r="R1416" s="14" t="s">
        <v>119</v>
      </c>
      <c r="S1416" s="14" t="s">
        <v>143</v>
      </c>
    </row>
    <row r="1417" spans="1:19" hidden="1" x14ac:dyDescent="0.3">
      <c r="A1417" s="11">
        <v>44635.575219907405</v>
      </c>
      <c r="B1417" s="11"/>
      <c r="C1417" s="15">
        <v>44635</v>
      </c>
      <c r="D1417" s="16">
        <v>0.57521990740740747</v>
      </c>
      <c r="E1417" s="16"/>
      <c r="F1417" s="12">
        <v>72.900000000000006</v>
      </c>
      <c r="G1417" s="12">
        <v>74.52000000000001</v>
      </c>
      <c r="H1417" s="12">
        <v>84.240000000000009</v>
      </c>
      <c r="I1417" s="12">
        <v>76.95</v>
      </c>
      <c r="J1417" s="12">
        <v>79.38</v>
      </c>
      <c r="K1417" s="12">
        <v>73.710000000000008</v>
      </c>
      <c r="L1417" s="12">
        <v>81</v>
      </c>
      <c r="M1417" s="12">
        <v>78.569999999999993</v>
      </c>
      <c r="N1417" s="13">
        <v>77.658749999999998</v>
      </c>
      <c r="O1417" s="17" t="s">
        <v>10</v>
      </c>
      <c r="P1417" s="14" t="s">
        <v>10</v>
      </c>
      <c r="Q1417" s="14" t="s">
        <v>15</v>
      </c>
      <c r="R1417" s="14" t="s">
        <v>119</v>
      </c>
      <c r="S1417" s="14" t="s">
        <v>143</v>
      </c>
    </row>
    <row r="1418" spans="1:19" hidden="1" x14ac:dyDescent="0.3">
      <c r="A1418" s="11">
        <v>44635.575312499997</v>
      </c>
      <c r="B1418" s="11"/>
      <c r="C1418" s="15">
        <v>44635</v>
      </c>
      <c r="D1418" s="16">
        <v>0.5753125</v>
      </c>
      <c r="E1418" s="16"/>
      <c r="F1418" s="12">
        <v>117.9</v>
      </c>
      <c r="G1418" s="12">
        <v>120.52000000000001</v>
      </c>
      <c r="H1418" s="12">
        <v>136.24</v>
      </c>
      <c r="I1418" s="12">
        <v>124.44999999999999</v>
      </c>
      <c r="J1418" s="12">
        <v>128.38</v>
      </c>
      <c r="K1418" s="12">
        <v>131</v>
      </c>
      <c r="L1418" s="12">
        <v>140.17000000000002</v>
      </c>
      <c r="M1418" s="12">
        <v>127.07</v>
      </c>
      <c r="N1418" s="13">
        <v>128.21625</v>
      </c>
      <c r="O1418" s="17" t="s">
        <v>10</v>
      </c>
      <c r="P1418" s="14" t="s">
        <v>10</v>
      </c>
      <c r="Q1418" s="14" t="s">
        <v>15</v>
      </c>
      <c r="R1418" s="14" t="s">
        <v>18</v>
      </c>
      <c r="S1418" s="14" t="s">
        <v>143</v>
      </c>
    </row>
    <row r="1419" spans="1:19" hidden="1" x14ac:dyDescent="0.3">
      <c r="A1419" s="11">
        <v>44635.575682870367</v>
      </c>
      <c r="B1419" s="11"/>
      <c r="C1419" s="15">
        <v>44635</v>
      </c>
      <c r="D1419" s="16">
        <v>0.57568287037037036</v>
      </c>
      <c r="E1419" s="16"/>
      <c r="F1419" s="12">
        <v>104.4</v>
      </c>
      <c r="G1419" s="12">
        <v>106.72</v>
      </c>
      <c r="H1419" s="12">
        <v>120.64</v>
      </c>
      <c r="I1419" s="12">
        <v>110.19999999999999</v>
      </c>
      <c r="J1419" s="12">
        <v>113.67999999999999</v>
      </c>
      <c r="K1419" s="12">
        <v>129</v>
      </c>
      <c r="L1419" s="12">
        <v>124.12</v>
      </c>
      <c r="M1419" s="12">
        <v>103</v>
      </c>
      <c r="N1419" s="13">
        <v>113.97</v>
      </c>
      <c r="O1419" s="17" t="s">
        <v>10</v>
      </c>
      <c r="P1419" s="14" t="s">
        <v>10</v>
      </c>
      <c r="Q1419" s="14" t="s">
        <v>15</v>
      </c>
      <c r="R1419" s="14" t="s">
        <v>119</v>
      </c>
      <c r="S1419" s="14" t="s">
        <v>143</v>
      </c>
    </row>
    <row r="1420" spans="1:19" hidden="1" x14ac:dyDescent="0.3">
      <c r="A1420" s="11">
        <v>44635.576377314814</v>
      </c>
      <c r="B1420" s="11"/>
      <c r="C1420" s="15">
        <v>44635</v>
      </c>
      <c r="D1420" s="16">
        <v>0.5763773148148148</v>
      </c>
      <c r="E1420" s="16"/>
      <c r="F1420" s="12">
        <v>99.9</v>
      </c>
      <c r="G1420" s="12">
        <v>102.12</v>
      </c>
      <c r="H1420" s="12">
        <v>115.44</v>
      </c>
      <c r="I1420" s="12">
        <v>105.44999999999999</v>
      </c>
      <c r="J1420" s="12">
        <v>108.78</v>
      </c>
      <c r="K1420" s="12">
        <v>116</v>
      </c>
      <c r="L1420" s="12">
        <v>118.77000000000001</v>
      </c>
      <c r="M1420" s="12">
        <v>106</v>
      </c>
      <c r="N1420" s="13">
        <v>109.0575</v>
      </c>
      <c r="O1420" s="17" t="s">
        <v>10</v>
      </c>
      <c r="P1420" s="14" t="s">
        <v>10</v>
      </c>
      <c r="Q1420" s="14" t="s">
        <v>15</v>
      </c>
      <c r="R1420" s="14" t="s">
        <v>119</v>
      </c>
      <c r="S1420" s="14" t="s">
        <v>143</v>
      </c>
    </row>
    <row r="1421" spans="1:19" hidden="1" x14ac:dyDescent="0.3">
      <c r="A1421" s="11">
        <v>44635.576608796298</v>
      </c>
      <c r="B1421" s="11"/>
      <c r="C1421" s="15">
        <v>44635</v>
      </c>
      <c r="D1421" s="16">
        <v>0.57660879629629636</v>
      </c>
      <c r="E1421" s="16"/>
      <c r="F1421" s="12">
        <v>68.400000000000006</v>
      </c>
      <c r="G1421" s="12">
        <v>69.92</v>
      </c>
      <c r="H1421" s="12">
        <v>79.040000000000006</v>
      </c>
      <c r="I1421" s="12">
        <v>72.2</v>
      </c>
      <c r="J1421" s="12">
        <v>74.48</v>
      </c>
      <c r="K1421" s="12">
        <v>69.16</v>
      </c>
      <c r="L1421" s="12">
        <v>76</v>
      </c>
      <c r="M1421" s="12">
        <v>73.72</v>
      </c>
      <c r="N1421" s="13">
        <v>72.865000000000009</v>
      </c>
      <c r="O1421" s="17" t="s">
        <v>10</v>
      </c>
      <c r="P1421" s="14" t="s">
        <v>10</v>
      </c>
      <c r="Q1421" s="14" t="s">
        <v>15</v>
      </c>
      <c r="R1421" s="14" t="s">
        <v>119</v>
      </c>
      <c r="S1421" s="14" t="s">
        <v>143</v>
      </c>
    </row>
    <row r="1422" spans="1:19" hidden="1" x14ac:dyDescent="0.3">
      <c r="A1422" s="11">
        <v>44635.576851851853</v>
      </c>
      <c r="B1422" s="11"/>
      <c r="C1422" s="15">
        <v>44635</v>
      </c>
      <c r="D1422" s="16">
        <v>0.57685185185185184</v>
      </c>
      <c r="E1422" s="16"/>
      <c r="F1422" s="12">
        <v>96.3</v>
      </c>
      <c r="G1422" s="12">
        <v>98.44</v>
      </c>
      <c r="H1422" s="12">
        <v>111.28</v>
      </c>
      <c r="I1422" s="12">
        <v>101.64999999999999</v>
      </c>
      <c r="J1422" s="12">
        <v>104.86</v>
      </c>
      <c r="K1422" s="12">
        <v>97.37</v>
      </c>
      <c r="L1422" s="12">
        <v>114.49000000000001</v>
      </c>
      <c r="M1422" s="12">
        <v>107</v>
      </c>
      <c r="N1422" s="13">
        <v>103.92375</v>
      </c>
      <c r="O1422" s="17" t="s">
        <v>10</v>
      </c>
      <c r="P1422" s="14" t="s">
        <v>10</v>
      </c>
      <c r="Q1422" s="14" t="s">
        <v>15</v>
      </c>
      <c r="R1422" s="14" t="s">
        <v>119</v>
      </c>
      <c r="S1422" s="14" t="s">
        <v>143</v>
      </c>
    </row>
    <row r="1423" spans="1:19" hidden="1" x14ac:dyDescent="0.3">
      <c r="A1423" s="11">
        <v>44635.57707175926</v>
      </c>
      <c r="B1423" s="11"/>
      <c r="C1423" s="15">
        <v>44635</v>
      </c>
      <c r="D1423" s="16">
        <v>0.57707175925925924</v>
      </c>
      <c r="E1423" s="16"/>
      <c r="F1423" s="12">
        <v>99</v>
      </c>
      <c r="G1423" s="12">
        <v>101.2</v>
      </c>
      <c r="H1423" s="12">
        <v>114.4</v>
      </c>
      <c r="I1423" s="12">
        <v>104.5</v>
      </c>
      <c r="J1423" s="12">
        <v>107.8</v>
      </c>
      <c r="K1423" s="12">
        <v>110</v>
      </c>
      <c r="L1423" s="12">
        <v>117.7</v>
      </c>
      <c r="M1423" s="12">
        <v>106.7</v>
      </c>
      <c r="N1423" s="13">
        <v>107.66250000000001</v>
      </c>
      <c r="O1423" s="17" t="s">
        <v>10</v>
      </c>
      <c r="P1423" s="14" t="s">
        <v>10</v>
      </c>
      <c r="Q1423" s="14" t="s">
        <v>15</v>
      </c>
      <c r="R1423" s="14" t="s">
        <v>119</v>
      </c>
      <c r="S1423" s="14" t="s">
        <v>143</v>
      </c>
    </row>
    <row r="1424" spans="1:19" hidden="1" x14ac:dyDescent="0.3">
      <c r="A1424" s="11">
        <v>44635.57708333333</v>
      </c>
      <c r="B1424" s="11"/>
      <c r="C1424" s="15">
        <v>44635</v>
      </c>
      <c r="D1424" s="16">
        <v>0.57708333333333328</v>
      </c>
      <c r="E1424" s="16"/>
      <c r="F1424" s="12">
        <v>120</v>
      </c>
      <c r="G1424" s="12">
        <v>80.960000000000008</v>
      </c>
      <c r="H1424" s="12">
        <v>91.52000000000001</v>
      </c>
      <c r="I1424" s="12">
        <v>83.6</v>
      </c>
      <c r="J1424" s="12">
        <v>86.24</v>
      </c>
      <c r="K1424" s="12">
        <v>80.08</v>
      </c>
      <c r="L1424" s="12">
        <v>56</v>
      </c>
      <c r="M1424" s="12">
        <v>85.36</v>
      </c>
      <c r="N1424" s="13">
        <v>85.470000000000013</v>
      </c>
      <c r="O1424" s="17" t="s">
        <v>10</v>
      </c>
      <c r="P1424" s="14" t="s">
        <v>10</v>
      </c>
      <c r="Q1424" s="14" t="s">
        <v>15</v>
      </c>
      <c r="R1424" s="14" t="s">
        <v>119</v>
      </c>
      <c r="S1424" s="14" t="s">
        <v>143</v>
      </c>
    </row>
    <row r="1425" spans="1:19" hidden="1" x14ac:dyDescent="0.3">
      <c r="A1425" s="11">
        <v>44635.577766203707</v>
      </c>
      <c r="B1425" s="11"/>
      <c r="C1425" s="15">
        <v>44635</v>
      </c>
      <c r="D1425" s="16">
        <v>0.57776620370370368</v>
      </c>
      <c r="E1425" s="16"/>
      <c r="F1425" s="12">
        <v>95.4</v>
      </c>
      <c r="G1425" s="12">
        <v>97.52000000000001</v>
      </c>
      <c r="H1425" s="12">
        <v>110.24000000000001</v>
      </c>
      <c r="I1425" s="12">
        <v>100.69999999999999</v>
      </c>
      <c r="J1425" s="12">
        <v>103.88</v>
      </c>
      <c r="K1425" s="12">
        <v>109</v>
      </c>
      <c r="L1425" s="12">
        <v>113.42</v>
      </c>
      <c r="M1425" s="12">
        <v>103</v>
      </c>
      <c r="N1425" s="13">
        <v>104.145</v>
      </c>
      <c r="O1425" s="17" t="s">
        <v>10</v>
      </c>
      <c r="P1425" s="14" t="s">
        <v>10</v>
      </c>
      <c r="Q1425" s="14" t="s">
        <v>15</v>
      </c>
      <c r="R1425" s="14" t="s">
        <v>119</v>
      </c>
      <c r="S1425" s="14" t="s">
        <v>143</v>
      </c>
    </row>
    <row r="1426" spans="1:19" hidden="1" x14ac:dyDescent="0.3">
      <c r="A1426" s="11">
        <v>44635.577997685185</v>
      </c>
      <c r="B1426" s="11"/>
      <c r="C1426" s="15">
        <v>44635</v>
      </c>
      <c r="D1426" s="16">
        <v>0.57799768518518524</v>
      </c>
      <c r="E1426" s="16"/>
      <c r="F1426" s="12">
        <v>73.8</v>
      </c>
      <c r="G1426" s="12">
        <v>75.44</v>
      </c>
      <c r="H1426" s="12">
        <v>85.28</v>
      </c>
      <c r="I1426" s="12">
        <v>77.899999999999991</v>
      </c>
      <c r="J1426" s="12">
        <v>80.36</v>
      </c>
      <c r="K1426" s="12">
        <v>74.62</v>
      </c>
      <c r="L1426" s="12">
        <v>82</v>
      </c>
      <c r="M1426" s="12">
        <v>79.539999999999992</v>
      </c>
      <c r="N1426" s="13">
        <v>78.617500000000007</v>
      </c>
      <c r="O1426" s="17" t="s">
        <v>10</v>
      </c>
      <c r="P1426" s="14" t="s">
        <v>10</v>
      </c>
      <c r="Q1426" s="14" t="s">
        <v>15</v>
      </c>
      <c r="R1426" s="14" t="s">
        <v>119</v>
      </c>
      <c r="S1426" s="14" t="s">
        <v>143</v>
      </c>
    </row>
    <row r="1427" spans="1:19" hidden="1" x14ac:dyDescent="0.3">
      <c r="A1427" s="11">
        <v>44635.578460648147</v>
      </c>
      <c r="B1427" s="11"/>
      <c r="C1427" s="15">
        <v>44635</v>
      </c>
      <c r="D1427" s="16">
        <v>0.57846064814814813</v>
      </c>
      <c r="E1427" s="16"/>
      <c r="F1427" s="12">
        <v>87.6</v>
      </c>
      <c r="G1427" s="12">
        <v>89.546666666666667</v>
      </c>
      <c r="H1427" s="12">
        <v>101.22666666666666</v>
      </c>
      <c r="I1427" s="12">
        <v>92.466666666666654</v>
      </c>
      <c r="J1427" s="12">
        <v>95.386666666666656</v>
      </c>
      <c r="K1427" s="12">
        <v>113</v>
      </c>
      <c r="L1427" s="12">
        <v>79</v>
      </c>
      <c r="M1427" s="12">
        <v>100</v>
      </c>
      <c r="N1427" s="13">
        <v>94.778333333333336</v>
      </c>
      <c r="O1427" s="17" t="s">
        <v>10</v>
      </c>
      <c r="P1427" s="14" t="s">
        <v>10</v>
      </c>
      <c r="Q1427" s="14" t="s">
        <v>15</v>
      </c>
      <c r="R1427" s="14" t="s">
        <v>119</v>
      </c>
      <c r="S1427" s="14" t="s">
        <v>143</v>
      </c>
    </row>
    <row r="1428" spans="1:19" hidden="1" x14ac:dyDescent="0.3">
      <c r="A1428" s="11">
        <v>44635.579155092593</v>
      </c>
      <c r="B1428" s="11"/>
      <c r="C1428" s="15">
        <v>44635</v>
      </c>
      <c r="D1428" s="16">
        <v>0.57915509259259257</v>
      </c>
      <c r="E1428" s="16"/>
      <c r="F1428" s="12">
        <v>81.900000000000006</v>
      </c>
      <c r="G1428" s="12">
        <v>83.72</v>
      </c>
      <c r="H1428" s="12">
        <v>94.64</v>
      </c>
      <c r="I1428" s="12">
        <v>86.45</v>
      </c>
      <c r="J1428" s="12">
        <v>89.179999999999993</v>
      </c>
      <c r="K1428" s="12">
        <v>110</v>
      </c>
      <c r="L1428" s="12">
        <v>63</v>
      </c>
      <c r="M1428" s="12">
        <v>100</v>
      </c>
      <c r="N1428" s="13">
        <v>88.611249999999998</v>
      </c>
      <c r="O1428" s="17" t="s">
        <v>10</v>
      </c>
      <c r="P1428" s="14" t="s">
        <v>10</v>
      </c>
      <c r="Q1428" s="14" t="s">
        <v>15</v>
      </c>
      <c r="R1428" s="14" t="s">
        <v>119</v>
      </c>
      <c r="S1428" s="14" t="s">
        <v>143</v>
      </c>
    </row>
    <row r="1429" spans="1:19" hidden="1" x14ac:dyDescent="0.3">
      <c r="A1429" s="11">
        <v>44635.57984953704</v>
      </c>
      <c r="B1429" s="11"/>
      <c r="C1429" s="15">
        <v>44635</v>
      </c>
      <c r="D1429" s="16">
        <v>0.57984953703703701</v>
      </c>
      <c r="E1429" s="16"/>
      <c r="F1429" s="12">
        <v>81.900000000000006</v>
      </c>
      <c r="G1429" s="12">
        <v>83.72</v>
      </c>
      <c r="H1429" s="12">
        <v>94.64</v>
      </c>
      <c r="I1429" s="12">
        <v>86.45</v>
      </c>
      <c r="J1429" s="12">
        <v>89.179999999999993</v>
      </c>
      <c r="K1429" s="12">
        <v>110</v>
      </c>
      <c r="L1429" s="12">
        <v>64</v>
      </c>
      <c r="M1429" s="12">
        <v>99</v>
      </c>
      <c r="N1429" s="13">
        <v>88.611249999999998</v>
      </c>
      <c r="O1429" s="17" t="s">
        <v>10</v>
      </c>
      <c r="P1429" s="14" t="s">
        <v>10</v>
      </c>
      <c r="Q1429" s="14" t="s">
        <v>15</v>
      </c>
      <c r="R1429" s="14" t="s">
        <v>119</v>
      </c>
      <c r="S1429" s="14" t="s">
        <v>143</v>
      </c>
    </row>
    <row r="1430" spans="1:19" hidden="1" x14ac:dyDescent="0.3">
      <c r="A1430" s="11">
        <v>44635.580277777779</v>
      </c>
      <c r="B1430" s="11"/>
      <c r="C1430" s="15">
        <v>44635</v>
      </c>
      <c r="D1430" s="16">
        <v>0.58027777777777778</v>
      </c>
      <c r="E1430" s="16"/>
      <c r="F1430" s="12">
        <v>96.3</v>
      </c>
      <c r="G1430" s="12">
        <v>98.44</v>
      </c>
      <c r="H1430" s="12">
        <v>111.28</v>
      </c>
      <c r="I1430" s="12">
        <v>101.64999999999999</v>
      </c>
      <c r="J1430" s="12">
        <v>104.86</v>
      </c>
      <c r="K1430" s="12">
        <v>97.37</v>
      </c>
      <c r="L1430" s="12">
        <v>114.49000000000001</v>
      </c>
      <c r="M1430" s="12">
        <v>107</v>
      </c>
      <c r="N1430" s="13">
        <v>103.92375</v>
      </c>
      <c r="O1430" s="17" t="s">
        <v>10</v>
      </c>
      <c r="P1430" s="14" t="s">
        <v>10</v>
      </c>
      <c r="Q1430" s="14" t="s">
        <v>15</v>
      </c>
      <c r="R1430" s="14" t="s">
        <v>119</v>
      </c>
      <c r="S1430" s="14" t="s">
        <v>143</v>
      </c>
    </row>
    <row r="1431" spans="1:19" hidden="1" x14ac:dyDescent="0.3">
      <c r="A1431" s="11">
        <v>44635.580543981479</v>
      </c>
      <c r="B1431" s="11"/>
      <c r="C1431" s="15">
        <v>44635</v>
      </c>
      <c r="D1431" s="16">
        <v>0.58054398148148145</v>
      </c>
      <c r="E1431" s="16"/>
      <c r="F1431" s="12">
        <v>96.9</v>
      </c>
      <c r="G1431" s="12">
        <v>99.053333333333342</v>
      </c>
      <c r="H1431" s="12">
        <v>111.97333333333334</v>
      </c>
      <c r="I1431" s="12">
        <v>102.28333333333333</v>
      </c>
      <c r="J1431" s="12">
        <v>105.51333333333334</v>
      </c>
      <c r="K1431" s="12">
        <v>109</v>
      </c>
      <c r="L1431" s="12">
        <v>107</v>
      </c>
      <c r="M1431" s="12">
        <v>107</v>
      </c>
      <c r="N1431" s="13">
        <v>104.84041666666667</v>
      </c>
      <c r="O1431" s="17" t="s">
        <v>10</v>
      </c>
      <c r="P1431" s="14" t="s">
        <v>10</v>
      </c>
      <c r="Q1431" s="14" t="s">
        <v>15</v>
      </c>
      <c r="R1431" s="14" t="s">
        <v>119</v>
      </c>
      <c r="S1431" s="14" t="s">
        <v>143</v>
      </c>
    </row>
    <row r="1432" spans="1:19" hidden="1" x14ac:dyDescent="0.3">
      <c r="A1432" s="11">
        <v>44635.580555555556</v>
      </c>
      <c r="B1432" s="11"/>
      <c r="C1432" s="15">
        <v>44635</v>
      </c>
      <c r="D1432" s="16">
        <v>0.5805555555555556</v>
      </c>
      <c r="E1432" s="16"/>
      <c r="F1432" s="12">
        <v>99</v>
      </c>
      <c r="G1432" s="12">
        <v>91.08</v>
      </c>
      <c r="H1432" s="12">
        <v>102.96000000000001</v>
      </c>
      <c r="I1432" s="12">
        <v>94.05</v>
      </c>
      <c r="J1432" s="12">
        <v>97.02</v>
      </c>
      <c r="K1432" s="12">
        <v>90.09</v>
      </c>
      <c r="L1432" s="12">
        <v>105.93</v>
      </c>
      <c r="M1432" s="12">
        <v>96.03</v>
      </c>
      <c r="N1432" s="13">
        <v>97.019999999999982</v>
      </c>
      <c r="O1432" s="17" t="s">
        <v>10</v>
      </c>
      <c r="P1432" s="14" t="s">
        <v>10</v>
      </c>
      <c r="Q1432" s="14" t="s">
        <v>15</v>
      </c>
      <c r="R1432" s="14" t="s">
        <v>119</v>
      </c>
      <c r="S1432" s="14" t="s">
        <v>143</v>
      </c>
    </row>
    <row r="1433" spans="1:19" hidden="1" x14ac:dyDescent="0.3">
      <c r="A1433" s="11">
        <v>44635.580960648149</v>
      </c>
      <c r="B1433" s="11"/>
      <c r="C1433" s="15">
        <v>44635</v>
      </c>
      <c r="D1433" s="16">
        <v>0.58096064814814818</v>
      </c>
      <c r="E1433" s="16"/>
      <c r="F1433" s="12">
        <v>114.3</v>
      </c>
      <c r="G1433" s="12">
        <v>116.84</v>
      </c>
      <c r="H1433" s="12">
        <v>132.08000000000001</v>
      </c>
      <c r="I1433" s="12">
        <v>120.64999999999999</v>
      </c>
      <c r="J1433" s="12">
        <v>124.46</v>
      </c>
      <c r="K1433" s="12">
        <v>115.57000000000001</v>
      </c>
      <c r="L1433" s="12">
        <v>127</v>
      </c>
      <c r="M1433" s="12">
        <v>123.19</v>
      </c>
      <c r="N1433" s="13">
        <v>121.76125000000002</v>
      </c>
      <c r="O1433" s="17" t="s">
        <v>10</v>
      </c>
      <c r="P1433" s="14" t="s">
        <v>10</v>
      </c>
      <c r="Q1433" s="14" t="s">
        <v>15</v>
      </c>
      <c r="R1433" s="14" t="s">
        <v>18</v>
      </c>
      <c r="S1433" s="14" t="s">
        <v>143</v>
      </c>
    </row>
    <row r="1434" spans="1:19" hidden="1" x14ac:dyDescent="0.3">
      <c r="A1434" s="11">
        <v>44635.581238425926</v>
      </c>
      <c r="B1434" s="11"/>
      <c r="C1434" s="15">
        <v>44635</v>
      </c>
      <c r="D1434" s="16">
        <v>0.58123842592592589</v>
      </c>
      <c r="E1434" s="16"/>
      <c r="F1434" s="12">
        <v>100.35000000000001</v>
      </c>
      <c r="G1434" s="12">
        <v>102.58</v>
      </c>
      <c r="H1434" s="12">
        <v>115.96000000000001</v>
      </c>
      <c r="I1434" s="12">
        <v>105.925</v>
      </c>
      <c r="J1434" s="12">
        <v>109.27</v>
      </c>
      <c r="K1434" s="12">
        <v>111</v>
      </c>
      <c r="L1434" s="12">
        <v>119.30500000000001</v>
      </c>
      <c r="M1434" s="12">
        <v>112</v>
      </c>
      <c r="N1434" s="13">
        <v>109.54875000000001</v>
      </c>
      <c r="O1434" s="17" t="s">
        <v>10</v>
      </c>
      <c r="P1434" s="14" t="s">
        <v>10</v>
      </c>
      <c r="Q1434" s="14" t="s">
        <v>15</v>
      </c>
      <c r="R1434" s="14" t="s">
        <v>119</v>
      </c>
      <c r="S1434" s="14" t="s">
        <v>143</v>
      </c>
    </row>
    <row r="1435" spans="1:19" hidden="1" x14ac:dyDescent="0.3">
      <c r="A1435" s="11">
        <v>44635.581932870373</v>
      </c>
      <c r="B1435" s="11"/>
      <c r="C1435" s="15">
        <v>44635</v>
      </c>
      <c r="D1435" s="16">
        <v>0.58193287037037034</v>
      </c>
      <c r="E1435" s="16"/>
      <c r="F1435" s="12">
        <v>120.15</v>
      </c>
      <c r="G1435" s="12">
        <v>122.82000000000001</v>
      </c>
      <c r="H1435" s="12">
        <v>138.84</v>
      </c>
      <c r="I1435" s="12">
        <v>126.82499999999999</v>
      </c>
      <c r="J1435" s="12">
        <v>130.82999999999998</v>
      </c>
      <c r="K1435" s="12">
        <v>121.485</v>
      </c>
      <c r="L1435" s="12">
        <v>134</v>
      </c>
      <c r="M1435" s="12">
        <v>133</v>
      </c>
      <c r="N1435" s="13">
        <v>128.49375000000001</v>
      </c>
      <c r="O1435" s="17" t="s">
        <v>10</v>
      </c>
      <c r="P1435" s="14" t="s">
        <v>10</v>
      </c>
      <c r="Q1435" s="14" t="s">
        <v>15</v>
      </c>
      <c r="R1435" s="14" t="s">
        <v>18</v>
      </c>
      <c r="S1435" s="14" t="s">
        <v>143</v>
      </c>
    </row>
    <row r="1436" spans="1:19" hidden="1" x14ac:dyDescent="0.3">
      <c r="A1436" s="11">
        <v>44635.582627314812</v>
      </c>
      <c r="B1436" s="11"/>
      <c r="C1436" s="15">
        <v>44635</v>
      </c>
      <c r="D1436" s="16">
        <v>0.58262731481481478</v>
      </c>
      <c r="E1436" s="16"/>
      <c r="F1436" s="12">
        <v>114.9</v>
      </c>
      <c r="G1436" s="12">
        <v>117.45333333333335</v>
      </c>
      <c r="H1436" s="12">
        <v>132.77333333333334</v>
      </c>
      <c r="I1436" s="12">
        <v>121.28333333333333</v>
      </c>
      <c r="J1436" s="12">
        <v>125.11333333333333</v>
      </c>
      <c r="K1436" s="12">
        <v>114</v>
      </c>
      <c r="L1436" s="12">
        <v>134</v>
      </c>
      <c r="M1436" s="12">
        <v>135</v>
      </c>
      <c r="N1436" s="13">
        <v>124.31541666666666</v>
      </c>
      <c r="O1436" s="17" t="s">
        <v>10</v>
      </c>
      <c r="P1436" s="14" t="s">
        <v>10</v>
      </c>
      <c r="Q1436" s="14" t="s">
        <v>15</v>
      </c>
      <c r="R1436" s="14" t="s">
        <v>18</v>
      </c>
      <c r="S1436" s="14" t="s">
        <v>143</v>
      </c>
    </row>
    <row r="1437" spans="1:19" hidden="1" x14ac:dyDescent="0.3">
      <c r="A1437" s="11">
        <v>44635.583009259259</v>
      </c>
      <c r="B1437" s="11"/>
      <c r="C1437" s="15">
        <v>44635</v>
      </c>
      <c r="D1437" s="16">
        <v>0.58300925925925928</v>
      </c>
      <c r="E1437" s="16"/>
      <c r="F1437" s="12">
        <v>119.7</v>
      </c>
      <c r="G1437" s="12">
        <v>122.36</v>
      </c>
      <c r="H1437" s="12">
        <v>138.32</v>
      </c>
      <c r="I1437" s="12">
        <v>126.35</v>
      </c>
      <c r="J1437" s="12">
        <v>130.34</v>
      </c>
      <c r="K1437" s="12">
        <v>121.03</v>
      </c>
      <c r="L1437" s="12">
        <v>133</v>
      </c>
      <c r="M1437" s="12">
        <v>129.01</v>
      </c>
      <c r="N1437" s="13">
        <v>127.51375</v>
      </c>
      <c r="O1437" s="17" t="s">
        <v>10</v>
      </c>
      <c r="P1437" s="14" t="s">
        <v>10</v>
      </c>
      <c r="Q1437" s="14" t="s">
        <v>15</v>
      </c>
      <c r="R1437" s="14" t="s">
        <v>18</v>
      </c>
      <c r="S1437" s="14" t="s">
        <v>143</v>
      </c>
    </row>
    <row r="1438" spans="1:19" hidden="1" x14ac:dyDescent="0.3">
      <c r="A1438" s="11">
        <v>44635.583321759259</v>
      </c>
      <c r="B1438" s="11"/>
      <c r="C1438" s="15">
        <v>44635</v>
      </c>
      <c r="D1438" s="16">
        <v>0.58332175925925933</v>
      </c>
      <c r="E1438" s="16"/>
      <c r="F1438" s="12">
        <v>111</v>
      </c>
      <c r="G1438" s="12">
        <v>113.46666666666667</v>
      </c>
      <c r="H1438" s="12">
        <v>128.26666666666668</v>
      </c>
      <c r="I1438" s="12">
        <v>117.16666666666666</v>
      </c>
      <c r="J1438" s="12">
        <v>120.86666666666666</v>
      </c>
      <c r="K1438" s="12">
        <v>110</v>
      </c>
      <c r="L1438" s="12">
        <v>131</v>
      </c>
      <c r="M1438" s="12">
        <v>129</v>
      </c>
      <c r="N1438" s="13">
        <v>120.09583333333333</v>
      </c>
      <c r="O1438" s="17" t="s">
        <v>10</v>
      </c>
      <c r="P1438" s="14" t="s">
        <v>10</v>
      </c>
      <c r="Q1438" s="14" t="s">
        <v>15</v>
      </c>
      <c r="R1438" s="14" t="s">
        <v>18</v>
      </c>
      <c r="S1438" s="14" t="s">
        <v>143</v>
      </c>
    </row>
    <row r="1439" spans="1:19" hidden="1" x14ac:dyDescent="0.3">
      <c r="A1439" s="11">
        <v>44635.583749999998</v>
      </c>
      <c r="B1439" s="11"/>
      <c r="C1439" s="15">
        <v>44635</v>
      </c>
      <c r="D1439" s="16">
        <v>0.58374999999999999</v>
      </c>
      <c r="E1439" s="16"/>
      <c r="F1439" s="12">
        <v>94.5</v>
      </c>
      <c r="G1439" s="12">
        <v>96.600000000000009</v>
      </c>
      <c r="H1439" s="12">
        <v>109.2</v>
      </c>
      <c r="I1439" s="12">
        <v>99.75</v>
      </c>
      <c r="J1439" s="12">
        <v>102.89999999999999</v>
      </c>
      <c r="K1439" s="12">
        <v>95.55</v>
      </c>
      <c r="L1439" s="12">
        <v>105</v>
      </c>
      <c r="M1439" s="12">
        <v>101.85</v>
      </c>
      <c r="N1439" s="13">
        <v>100.66875</v>
      </c>
      <c r="O1439" s="17" t="s">
        <v>138</v>
      </c>
      <c r="P1439" s="14" t="s">
        <v>10</v>
      </c>
      <c r="Q1439" s="14" t="s">
        <v>15</v>
      </c>
      <c r="R1439" s="14" t="s">
        <v>119</v>
      </c>
      <c r="S1439" s="14" t="s">
        <v>143</v>
      </c>
    </row>
    <row r="1440" spans="1:19" hidden="1" x14ac:dyDescent="0.3">
      <c r="A1440" s="11">
        <v>44635.584016203706</v>
      </c>
      <c r="B1440" s="11"/>
      <c r="C1440" s="15">
        <v>44635</v>
      </c>
      <c r="D1440" s="16">
        <v>0.58401620370370366</v>
      </c>
      <c r="E1440" s="16"/>
      <c r="F1440" s="12">
        <v>103.5</v>
      </c>
      <c r="G1440" s="12">
        <v>105.80000000000001</v>
      </c>
      <c r="H1440" s="12">
        <v>119.60000000000001</v>
      </c>
      <c r="I1440" s="12">
        <v>109.25</v>
      </c>
      <c r="J1440" s="12">
        <v>112.7</v>
      </c>
      <c r="K1440" s="12">
        <v>113</v>
      </c>
      <c r="L1440" s="12">
        <v>107</v>
      </c>
      <c r="M1440" s="12">
        <v>125</v>
      </c>
      <c r="N1440" s="13">
        <v>111.98125</v>
      </c>
      <c r="O1440" s="17" t="s">
        <v>138</v>
      </c>
      <c r="P1440" s="14" t="s">
        <v>10</v>
      </c>
      <c r="Q1440" s="14" t="s">
        <v>15</v>
      </c>
      <c r="R1440" s="14" t="s">
        <v>119</v>
      </c>
      <c r="S1440" s="14" t="s">
        <v>143</v>
      </c>
    </row>
    <row r="1441" spans="1:19" hidden="1" x14ac:dyDescent="0.3">
      <c r="A1441" s="11">
        <v>44635.584027777775</v>
      </c>
      <c r="B1441" s="11"/>
      <c r="C1441" s="15">
        <v>44635</v>
      </c>
      <c r="D1441" s="16">
        <v>0.58402777777777781</v>
      </c>
      <c r="E1441" s="16"/>
      <c r="F1441" s="12">
        <v>109</v>
      </c>
      <c r="G1441" s="12">
        <v>100.28</v>
      </c>
      <c r="H1441" s="12">
        <v>113.36</v>
      </c>
      <c r="I1441" s="12">
        <v>103.55</v>
      </c>
      <c r="J1441" s="12">
        <v>106.82</v>
      </c>
      <c r="K1441" s="12">
        <v>99.19</v>
      </c>
      <c r="L1441" s="12">
        <v>116.63000000000001</v>
      </c>
      <c r="M1441" s="12">
        <v>105.73</v>
      </c>
      <c r="N1441" s="13">
        <v>106.82000000000001</v>
      </c>
      <c r="O1441" s="17" t="s">
        <v>138</v>
      </c>
      <c r="P1441" s="14" t="s">
        <v>10</v>
      </c>
      <c r="Q1441" s="14" t="s">
        <v>15</v>
      </c>
      <c r="R1441" s="14" t="s">
        <v>119</v>
      </c>
      <c r="S1441" s="14" t="s">
        <v>143</v>
      </c>
    </row>
    <row r="1442" spans="1:19" hidden="1" x14ac:dyDescent="0.3">
      <c r="A1442" s="11">
        <v>44635.584201388891</v>
      </c>
      <c r="B1442" s="11"/>
      <c r="C1442" s="15">
        <v>44635</v>
      </c>
      <c r="D1442" s="16">
        <v>0.58420138888888895</v>
      </c>
      <c r="E1442" s="16"/>
      <c r="F1442" s="12">
        <v>94.5</v>
      </c>
      <c r="G1442" s="12">
        <v>96.600000000000009</v>
      </c>
      <c r="H1442" s="12">
        <v>109.2</v>
      </c>
      <c r="I1442" s="12">
        <v>99.75</v>
      </c>
      <c r="J1442" s="12">
        <v>102.89999999999999</v>
      </c>
      <c r="K1442" s="12">
        <v>95.55</v>
      </c>
      <c r="L1442" s="12">
        <v>105</v>
      </c>
      <c r="M1442" s="12">
        <v>101.85</v>
      </c>
      <c r="N1442" s="13">
        <v>100.66875</v>
      </c>
      <c r="O1442" s="17" t="s">
        <v>138</v>
      </c>
      <c r="P1442" s="14" t="s">
        <v>10</v>
      </c>
      <c r="Q1442" s="14" t="s">
        <v>15</v>
      </c>
      <c r="R1442" s="14" t="s">
        <v>119</v>
      </c>
      <c r="S1442" s="14" t="s">
        <v>143</v>
      </c>
    </row>
    <row r="1443" spans="1:19" hidden="1" x14ac:dyDescent="0.3">
      <c r="A1443" s="11">
        <v>44635.584282407406</v>
      </c>
      <c r="B1443" s="11"/>
      <c r="C1443" s="15">
        <v>44635</v>
      </c>
      <c r="D1443" s="16">
        <v>0.58428240740740744</v>
      </c>
      <c r="E1443" s="16"/>
      <c r="F1443" s="12">
        <v>91</v>
      </c>
      <c r="G1443" s="12">
        <v>83.72</v>
      </c>
      <c r="H1443" s="12">
        <v>94.64</v>
      </c>
      <c r="I1443" s="12">
        <v>86.45</v>
      </c>
      <c r="J1443" s="12">
        <v>89.179999999999993</v>
      </c>
      <c r="K1443" s="12">
        <v>82.81</v>
      </c>
      <c r="L1443" s="12">
        <v>97.37</v>
      </c>
      <c r="M1443" s="12">
        <v>88.27</v>
      </c>
      <c r="N1443" s="13">
        <v>89.179999999999993</v>
      </c>
      <c r="O1443" s="17" t="s">
        <v>138</v>
      </c>
      <c r="P1443" s="14" t="s">
        <v>10</v>
      </c>
      <c r="Q1443" s="14" t="s">
        <v>15</v>
      </c>
      <c r="R1443" s="14" t="s">
        <v>119</v>
      </c>
      <c r="S1443" s="14" t="s">
        <v>143</v>
      </c>
    </row>
    <row r="1444" spans="1:19" hidden="1" x14ac:dyDescent="0.3">
      <c r="A1444" s="11">
        <v>44635.584502314814</v>
      </c>
      <c r="B1444" s="11"/>
      <c r="C1444" s="15">
        <v>44635</v>
      </c>
      <c r="D1444" s="16">
        <v>0.58450231481481485</v>
      </c>
      <c r="E1444" s="16"/>
      <c r="F1444" s="12">
        <v>94.5</v>
      </c>
      <c r="G1444" s="12">
        <v>96.600000000000009</v>
      </c>
      <c r="H1444" s="12">
        <v>109.2</v>
      </c>
      <c r="I1444" s="12">
        <v>99.75</v>
      </c>
      <c r="J1444" s="12">
        <v>102.89999999999999</v>
      </c>
      <c r="K1444" s="12">
        <v>95.55</v>
      </c>
      <c r="L1444" s="12">
        <v>105</v>
      </c>
      <c r="M1444" s="12">
        <v>101.85</v>
      </c>
      <c r="N1444" s="13">
        <v>100.66875</v>
      </c>
      <c r="O1444" s="17" t="s">
        <v>138</v>
      </c>
      <c r="P1444" s="14" t="s">
        <v>10</v>
      </c>
      <c r="Q1444" s="14" t="s">
        <v>15</v>
      </c>
      <c r="R1444" s="14" t="s">
        <v>119</v>
      </c>
      <c r="S1444" s="14" t="s">
        <v>143</v>
      </c>
    </row>
    <row r="1445" spans="1:19" hidden="1" x14ac:dyDescent="0.3">
      <c r="A1445" s="11">
        <v>44635.584641203706</v>
      </c>
      <c r="B1445" s="11"/>
      <c r="C1445" s="15">
        <v>44635</v>
      </c>
      <c r="D1445" s="16">
        <v>0.58464120370370376</v>
      </c>
      <c r="E1445" s="16"/>
      <c r="F1445" s="12">
        <v>95.4</v>
      </c>
      <c r="G1445" s="12">
        <v>97.52000000000001</v>
      </c>
      <c r="H1445" s="12">
        <v>110.24000000000001</v>
      </c>
      <c r="I1445" s="12">
        <v>100.69999999999999</v>
      </c>
      <c r="J1445" s="12">
        <v>103.88</v>
      </c>
      <c r="K1445" s="12">
        <v>96.460000000000008</v>
      </c>
      <c r="L1445" s="12">
        <v>106</v>
      </c>
      <c r="M1445" s="12">
        <v>102.82</v>
      </c>
      <c r="N1445" s="13">
        <v>101.6275</v>
      </c>
      <c r="O1445" s="17" t="s">
        <v>138</v>
      </c>
      <c r="P1445" s="14" t="s">
        <v>10</v>
      </c>
      <c r="Q1445" s="14" t="s">
        <v>15</v>
      </c>
      <c r="R1445" s="14" t="s">
        <v>119</v>
      </c>
      <c r="S1445" s="14" t="s">
        <v>143</v>
      </c>
    </row>
    <row r="1446" spans="1:19" hidden="1" x14ac:dyDescent="0.3">
      <c r="A1446" s="11">
        <v>44635.584710648145</v>
      </c>
      <c r="B1446" s="11"/>
      <c r="C1446" s="15">
        <v>44635</v>
      </c>
      <c r="D1446" s="16">
        <v>0.58471064814814822</v>
      </c>
      <c r="E1446" s="16"/>
      <c r="F1446" s="12">
        <v>103.2</v>
      </c>
      <c r="G1446" s="12">
        <v>105.49333333333334</v>
      </c>
      <c r="H1446" s="12">
        <v>119.25333333333334</v>
      </c>
      <c r="I1446" s="12">
        <v>108.93333333333334</v>
      </c>
      <c r="J1446" s="12">
        <v>112.37333333333333</v>
      </c>
      <c r="K1446" s="12">
        <v>117</v>
      </c>
      <c r="L1446" s="12">
        <v>105</v>
      </c>
      <c r="M1446" s="12">
        <v>122</v>
      </c>
      <c r="N1446" s="13">
        <v>111.65666666666667</v>
      </c>
      <c r="O1446" s="17" t="s">
        <v>138</v>
      </c>
      <c r="P1446" s="14" t="s">
        <v>10</v>
      </c>
      <c r="Q1446" s="14" t="s">
        <v>15</v>
      </c>
      <c r="R1446" s="14" t="s">
        <v>119</v>
      </c>
      <c r="S1446" s="14" t="s">
        <v>143</v>
      </c>
    </row>
    <row r="1447" spans="1:19" hidden="1" x14ac:dyDescent="0.3">
      <c r="A1447" s="11">
        <v>44635.585405092592</v>
      </c>
      <c r="B1447" s="11"/>
      <c r="C1447" s="15">
        <v>44635</v>
      </c>
      <c r="D1447" s="16">
        <v>0.58540509259259255</v>
      </c>
      <c r="E1447" s="16"/>
      <c r="F1447" s="12">
        <v>101.4</v>
      </c>
      <c r="G1447" s="12">
        <v>103.65333333333334</v>
      </c>
      <c r="H1447" s="12">
        <v>117.17333333333335</v>
      </c>
      <c r="I1447" s="12">
        <v>107.03333333333333</v>
      </c>
      <c r="J1447" s="12">
        <v>110.41333333333334</v>
      </c>
      <c r="K1447" s="12">
        <v>113</v>
      </c>
      <c r="L1447" s="12">
        <v>106</v>
      </c>
      <c r="M1447" s="12">
        <v>119</v>
      </c>
      <c r="N1447" s="13">
        <v>109.70916666666666</v>
      </c>
      <c r="O1447" s="17" t="s">
        <v>138</v>
      </c>
      <c r="P1447" s="14" t="s">
        <v>10</v>
      </c>
      <c r="Q1447" s="14" t="s">
        <v>15</v>
      </c>
      <c r="R1447" s="14" t="s">
        <v>119</v>
      </c>
      <c r="S1447" s="14" t="s">
        <v>143</v>
      </c>
    </row>
    <row r="1448" spans="1:19" hidden="1" x14ac:dyDescent="0.3">
      <c r="A1448" s="11">
        <v>44635.585729166669</v>
      </c>
      <c r="B1448" s="11"/>
      <c r="C1448" s="15">
        <v>44635</v>
      </c>
      <c r="D1448" s="16">
        <v>0.58572916666666663</v>
      </c>
      <c r="E1448" s="16"/>
      <c r="F1448" s="12">
        <v>93.600000000000009</v>
      </c>
      <c r="G1448" s="12">
        <v>95.68</v>
      </c>
      <c r="H1448" s="12">
        <v>108.16</v>
      </c>
      <c r="I1448" s="12">
        <v>98.8</v>
      </c>
      <c r="J1448" s="12">
        <v>101.92</v>
      </c>
      <c r="K1448" s="12">
        <v>94.64</v>
      </c>
      <c r="L1448" s="12">
        <v>104</v>
      </c>
      <c r="M1448" s="12">
        <v>100.88</v>
      </c>
      <c r="N1448" s="13">
        <v>99.710000000000008</v>
      </c>
      <c r="O1448" s="17" t="s">
        <v>138</v>
      </c>
      <c r="P1448" s="14" t="s">
        <v>10</v>
      </c>
      <c r="Q1448" s="14" t="s">
        <v>15</v>
      </c>
      <c r="R1448" s="14" t="s">
        <v>119</v>
      </c>
      <c r="S1448" s="14" t="s">
        <v>143</v>
      </c>
    </row>
    <row r="1449" spans="1:19" hidden="1" x14ac:dyDescent="0.3">
      <c r="A1449" s="11">
        <v>44635.586099537039</v>
      </c>
      <c r="B1449" s="11"/>
      <c r="C1449" s="15">
        <v>44635</v>
      </c>
      <c r="D1449" s="16">
        <v>0.5860995370370371</v>
      </c>
      <c r="E1449" s="16"/>
      <c r="F1449" s="12">
        <v>98.100000000000009</v>
      </c>
      <c r="G1449" s="12">
        <v>100.28</v>
      </c>
      <c r="H1449" s="12">
        <v>113.36</v>
      </c>
      <c r="I1449" s="12">
        <v>103.55</v>
      </c>
      <c r="J1449" s="12">
        <v>106.82</v>
      </c>
      <c r="K1449" s="12">
        <v>114</v>
      </c>
      <c r="L1449" s="12">
        <v>103</v>
      </c>
      <c r="M1449" s="12">
        <v>110</v>
      </c>
      <c r="N1449" s="13">
        <v>106.13875</v>
      </c>
      <c r="O1449" s="17" t="s">
        <v>138</v>
      </c>
      <c r="P1449" s="14" t="s">
        <v>10</v>
      </c>
      <c r="Q1449" s="14" t="s">
        <v>15</v>
      </c>
      <c r="R1449" s="14" t="s">
        <v>119</v>
      </c>
      <c r="S1449" s="14" t="s">
        <v>143</v>
      </c>
    </row>
    <row r="1450" spans="1:19" hidden="1" x14ac:dyDescent="0.3">
      <c r="A1450" s="11">
        <v>44635.586793981478</v>
      </c>
      <c r="B1450" s="11"/>
      <c r="C1450" s="15">
        <v>44635</v>
      </c>
      <c r="D1450" s="16">
        <v>0.58679398148148143</v>
      </c>
      <c r="E1450" s="16"/>
      <c r="F1450" s="12">
        <v>99</v>
      </c>
      <c r="G1450" s="12">
        <v>101.2</v>
      </c>
      <c r="H1450" s="12">
        <v>114.4</v>
      </c>
      <c r="I1450" s="12">
        <v>104.5</v>
      </c>
      <c r="J1450" s="12">
        <v>107.8</v>
      </c>
      <c r="K1450" s="12">
        <v>113</v>
      </c>
      <c r="L1450" s="12">
        <v>112</v>
      </c>
      <c r="M1450" s="12">
        <v>105</v>
      </c>
      <c r="N1450" s="13">
        <v>107.1125</v>
      </c>
      <c r="O1450" s="17" t="s">
        <v>138</v>
      </c>
      <c r="P1450" s="14" t="s">
        <v>10</v>
      </c>
      <c r="Q1450" s="14" t="s">
        <v>15</v>
      </c>
      <c r="R1450" s="14" t="s">
        <v>119</v>
      </c>
      <c r="S1450" s="14" t="s">
        <v>143</v>
      </c>
    </row>
    <row r="1451" spans="1:19" hidden="1" x14ac:dyDescent="0.3">
      <c r="A1451" s="11">
        <v>44635.587407407409</v>
      </c>
      <c r="B1451" s="11"/>
      <c r="C1451" s="15">
        <v>44635</v>
      </c>
      <c r="D1451" s="16">
        <v>0.58740740740740738</v>
      </c>
      <c r="E1451" s="16"/>
      <c r="F1451" s="12">
        <v>94.5</v>
      </c>
      <c r="G1451" s="12">
        <v>96.600000000000009</v>
      </c>
      <c r="H1451" s="12">
        <v>109.2</v>
      </c>
      <c r="I1451" s="12">
        <v>99.75</v>
      </c>
      <c r="J1451" s="12">
        <v>102.89999999999999</v>
      </c>
      <c r="K1451" s="12">
        <v>95.55</v>
      </c>
      <c r="L1451" s="12">
        <v>105</v>
      </c>
      <c r="M1451" s="12">
        <v>101.85</v>
      </c>
      <c r="N1451" s="13">
        <v>100.66875</v>
      </c>
      <c r="O1451" s="17" t="s">
        <v>138</v>
      </c>
      <c r="P1451" s="14" t="s">
        <v>10</v>
      </c>
      <c r="Q1451" s="14" t="s">
        <v>15</v>
      </c>
      <c r="R1451" s="14" t="s">
        <v>119</v>
      </c>
      <c r="S1451" s="14" t="s">
        <v>143</v>
      </c>
    </row>
    <row r="1452" spans="1:19" hidden="1" x14ac:dyDescent="0.3">
      <c r="A1452" s="11">
        <v>44635.587488425925</v>
      </c>
      <c r="B1452" s="11"/>
      <c r="C1452" s="15">
        <v>44635</v>
      </c>
      <c r="D1452" s="16">
        <v>0.58748842592592598</v>
      </c>
      <c r="E1452" s="16"/>
      <c r="F1452" s="12">
        <v>92.4</v>
      </c>
      <c r="G1452" s="12">
        <v>94.453333333333347</v>
      </c>
      <c r="H1452" s="12">
        <v>106.77333333333334</v>
      </c>
      <c r="I1452" s="12">
        <v>97.533333333333331</v>
      </c>
      <c r="J1452" s="12">
        <v>100.61333333333333</v>
      </c>
      <c r="K1452" s="12">
        <v>114</v>
      </c>
      <c r="L1452" s="12">
        <v>105</v>
      </c>
      <c r="M1452" s="12">
        <v>89</v>
      </c>
      <c r="N1452" s="13">
        <v>99.971666666666664</v>
      </c>
      <c r="O1452" s="17" t="s">
        <v>138</v>
      </c>
      <c r="P1452" s="14" t="s">
        <v>10</v>
      </c>
      <c r="Q1452" s="14" t="s">
        <v>15</v>
      </c>
      <c r="R1452" s="14" t="s">
        <v>119</v>
      </c>
      <c r="S1452" s="14" t="s">
        <v>143</v>
      </c>
    </row>
    <row r="1453" spans="1:19" hidden="1" x14ac:dyDescent="0.3">
      <c r="A1453" s="11">
        <v>44635.587500000001</v>
      </c>
      <c r="B1453" s="11"/>
      <c r="C1453" s="15">
        <v>44635</v>
      </c>
      <c r="D1453" s="16">
        <v>0.58750000000000002</v>
      </c>
      <c r="E1453" s="16"/>
      <c r="F1453" s="12">
        <v>105</v>
      </c>
      <c r="G1453" s="12">
        <v>96.600000000000009</v>
      </c>
      <c r="H1453" s="12">
        <v>109.2</v>
      </c>
      <c r="I1453" s="12">
        <v>99.75</v>
      </c>
      <c r="J1453" s="12">
        <v>102.89999999999999</v>
      </c>
      <c r="K1453" s="12">
        <v>95.55</v>
      </c>
      <c r="L1453" s="12">
        <v>112.35000000000001</v>
      </c>
      <c r="M1453" s="12">
        <v>101.85</v>
      </c>
      <c r="N1453" s="13">
        <v>102.9</v>
      </c>
      <c r="O1453" s="17" t="s">
        <v>138</v>
      </c>
      <c r="P1453" s="14" t="s">
        <v>10</v>
      </c>
      <c r="Q1453" s="14" t="s">
        <v>15</v>
      </c>
      <c r="R1453" s="14" t="s">
        <v>119</v>
      </c>
      <c r="S1453" s="14" t="s">
        <v>143</v>
      </c>
    </row>
    <row r="1454" spans="1:19" hidden="1" x14ac:dyDescent="0.3">
      <c r="A1454" s="11">
        <v>44635.58803240741</v>
      </c>
      <c r="B1454" s="11"/>
      <c r="C1454" s="15">
        <v>44635</v>
      </c>
      <c r="D1454" s="16">
        <v>0.58803240740740736</v>
      </c>
      <c r="E1454" s="16"/>
      <c r="F1454" s="12">
        <v>94.5</v>
      </c>
      <c r="G1454" s="12">
        <v>96.600000000000009</v>
      </c>
      <c r="H1454" s="12">
        <v>109.2</v>
      </c>
      <c r="I1454" s="12">
        <v>99.75</v>
      </c>
      <c r="J1454" s="12">
        <v>102.89999999999999</v>
      </c>
      <c r="K1454" s="12">
        <v>95.55</v>
      </c>
      <c r="L1454" s="12">
        <v>105</v>
      </c>
      <c r="M1454" s="12">
        <v>101.85</v>
      </c>
      <c r="N1454" s="13">
        <v>100.66875</v>
      </c>
      <c r="O1454" s="17" t="s">
        <v>138</v>
      </c>
      <c r="P1454" s="14" t="s">
        <v>10</v>
      </c>
      <c r="Q1454" s="14" t="s">
        <v>15</v>
      </c>
      <c r="R1454" s="14" t="s">
        <v>119</v>
      </c>
      <c r="S1454" s="14" t="s">
        <v>143</v>
      </c>
    </row>
    <row r="1455" spans="1:19" hidden="1" x14ac:dyDescent="0.3">
      <c r="A1455" s="11">
        <v>44635.588182870371</v>
      </c>
      <c r="B1455" s="11"/>
      <c r="C1455" s="15">
        <v>44635</v>
      </c>
      <c r="D1455" s="16">
        <v>0.58818287037037031</v>
      </c>
      <c r="E1455" s="16"/>
      <c r="F1455" s="12">
        <v>92.1</v>
      </c>
      <c r="G1455" s="12">
        <v>94.146666666666661</v>
      </c>
      <c r="H1455" s="12">
        <v>106.42666666666666</v>
      </c>
      <c r="I1455" s="12">
        <v>97.216666666666654</v>
      </c>
      <c r="J1455" s="12">
        <v>100.28666666666666</v>
      </c>
      <c r="K1455" s="12">
        <v>113</v>
      </c>
      <c r="L1455" s="12">
        <v>105</v>
      </c>
      <c r="M1455" s="12">
        <v>89</v>
      </c>
      <c r="N1455" s="13">
        <v>99.647083333333327</v>
      </c>
      <c r="O1455" s="17" t="s">
        <v>138</v>
      </c>
      <c r="P1455" s="14" t="s">
        <v>10</v>
      </c>
      <c r="Q1455" s="14" t="s">
        <v>15</v>
      </c>
      <c r="R1455" s="14" t="s">
        <v>119</v>
      </c>
      <c r="S1455" s="14" t="s">
        <v>143</v>
      </c>
    </row>
    <row r="1456" spans="1:19" hidden="1" x14ac:dyDescent="0.3">
      <c r="A1456" s="11">
        <v>44635.588287037041</v>
      </c>
      <c r="B1456" s="11"/>
      <c r="C1456" s="15">
        <v>44635</v>
      </c>
      <c r="D1456" s="16">
        <v>0.58828703703703711</v>
      </c>
      <c r="E1456" s="16"/>
      <c r="F1456" s="12">
        <v>95.4</v>
      </c>
      <c r="G1456" s="12">
        <v>97.52000000000001</v>
      </c>
      <c r="H1456" s="12">
        <v>110.24000000000001</v>
      </c>
      <c r="I1456" s="12">
        <v>100.69999999999999</v>
      </c>
      <c r="J1456" s="12">
        <v>103.88</v>
      </c>
      <c r="K1456" s="12">
        <v>96.460000000000008</v>
      </c>
      <c r="L1456" s="12">
        <v>106</v>
      </c>
      <c r="M1456" s="12">
        <v>102.82</v>
      </c>
      <c r="N1456" s="13">
        <v>101.6275</v>
      </c>
      <c r="O1456" s="17" t="s">
        <v>138</v>
      </c>
      <c r="P1456" s="14" t="s">
        <v>10</v>
      </c>
      <c r="Q1456" s="14" t="s">
        <v>15</v>
      </c>
      <c r="R1456" s="14" t="s">
        <v>119</v>
      </c>
      <c r="S1456" s="14" t="s">
        <v>143</v>
      </c>
    </row>
    <row r="1457" spans="1:19" hidden="1" x14ac:dyDescent="0.3">
      <c r="A1457" s="11">
        <v>44635.58866898148</v>
      </c>
      <c r="B1457" s="11"/>
      <c r="C1457" s="15">
        <v>44635</v>
      </c>
      <c r="D1457" s="16">
        <v>0.5886689814814815</v>
      </c>
      <c r="E1457" s="16"/>
      <c r="F1457" s="12">
        <v>90</v>
      </c>
      <c r="G1457" s="12">
        <v>92</v>
      </c>
      <c r="H1457" s="12">
        <v>104</v>
      </c>
      <c r="I1457" s="12">
        <v>95</v>
      </c>
      <c r="J1457" s="12">
        <v>98</v>
      </c>
      <c r="K1457" s="12">
        <v>91</v>
      </c>
      <c r="L1457" s="12">
        <v>100</v>
      </c>
      <c r="M1457" s="12">
        <v>97</v>
      </c>
      <c r="N1457" s="13">
        <v>95.875</v>
      </c>
      <c r="O1457" s="17" t="s">
        <v>138</v>
      </c>
      <c r="P1457" s="14" t="s">
        <v>10</v>
      </c>
      <c r="Q1457" s="14" t="s">
        <v>15</v>
      </c>
      <c r="R1457" s="14" t="s">
        <v>119</v>
      </c>
      <c r="S1457" s="14" t="s">
        <v>143</v>
      </c>
    </row>
    <row r="1458" spans="1:19" hidden="1" x14ac:dyDescent="0.3">
      <c r="A1458" s="11">
        <v>44635.588877314818</v>
      </c>
      <c r="B1458" s="11"/>
      <c r="C1458" s="15">
        <v>44635</v>
      </c>
      <c r="D1458" s="16">
        <v>0.58887731481481487</v>
      </c>
      <c r="E1458" s="16"/>
      <c r="F1458" s="12">
        <v>97.2</v>
      </c>
      <c r="G1458" s="12">
        <v>99.36</v>
      </c>
      <c r="H1458" s="12">
        <v>112.32000000000001</v>
      </c>
      <c r="I1458" s="12">
        <v>102.6</v>
      </c>
      <c r="J1458" s="12">
        <v>105.84</v>
      </c>
      <c r="K1458" s="12">
        <v>114</v>
      </c>
      <c r="L1458" s="12">
        <v>102</v>
      </c>
      <c r="M1458" s="12">
        <v>104.75999999999999</v>
      </c>
      <c r="N1458" s="13">
        <v>104.76</v>
      </c>
      <c r="O1458" s="17" t="s">
        <v>138</v>
      </c>
      <c r="P1458" s="14" t="s">
        <v>10</v>
      </c>
      <c r="Q1458" s="14" t="s">
        <v>15</v>
      </c>
      <c r="R1458" s="14" t="s">
        <v>119</v>
      </c>
      <c r="S1458" s="14" t="s">
        <v>143</v>
      </c>
    </row>
    <row r="1459" spans="1:19" hidden="1" x14ac:dyDescent="0.3">
      <c r="A1459" s="11">
        <v>44635.589502314811</v>
      </c>
      <c r="B1459" s="11"/>
      <c r="C1459" s="15">
        <v>44635</v>
      </c>
      <c r="D1459" s="16">
        <v>0.58950231481481474</v>
      </c>
      <c r="E1459" s="16"/>
      <c r="F1459" s="12">
        <v>82</v>
      </c>
      <c r="G1459" s="12">
        <v>82.34</v>
      </c>
      <c r="H1459" s="12">
        <v>93.08</v>
      </c>
      <c r="I1459" s="12">
        <v>85.024999999999991</v>
      </c>
      <c r="J1459" s="12">
        <v>87.71</v>
      </c>
      <c r="K1459" s="12">
        <v>81.445000000000007</v>
      </c>
      <c r="L1459" s="12">
        <v>97</v>
      </c>
      <c r="M1459" s="12">
        <v>86.814999999999998</v>
      </c>
      <c r="N1459" s="13">
        <v>86.926874999999995</v>
      </c>
      <c r="O1459" s="17" t="s">
        <v>138</v>
      </c>
      <c r="P1459" s="14" t="s">
        <v>10</v>
      </c>
      <c r="Q1459" s="14" t="s">
        <v>15</v>
      </c>
      <c r="R1459" s="14" t="s">
        <v>119</v>
      </c>
      <c r="S1459" s="14" t="s">
        <v>143</v>
      </c>
    </row>
    <row r="1460" spans="1:19" hidden="1" x14ac:dyDescent="0.3">
      <c r="A1460" s="11">
        <v>44635.589571759258</v>
      </c>
      <c r="B1460" s="11"/>
      <c r="C1460" s="15">
        <v>44635</v>
      </c>
      <c r="D1460" s="16">
        <v>0.5895717592592592</v>
      </c>
      <c r="E1460" s="16"/>
      <c r="F1460" s="12">
        <v>88.800000000000011</v>
      </c>
      <c r="G1460" s="12">
        <v>90.773333333333341</v>
      </c>
      <c r="H1460" s="12">
        <v>102.61333333333334</v>
      </c>
      <c r="I1460" s="12">
        <v>93.733333333333334</v>
      </c>
      <c r="J1460" s="12">
        <v>96.693333333333342</v>
      </c>
      <c r="K1460" s="12">
        <v>115</v>
      </c>
      <c r="L1460" s="12">
        <v>101</v>
      </c>
      <c r="M1460" s="12">
        <v>80</v>
      </c>
      <c r="N1460" s="13">
        <v>96.076666666666682</v>
      </c>
      <c r="O1460" s="17" t="s">
        <v>138</v>
      </c>
      <c r="P1460" s="14" t="s">
        <v>10</v>
      </c>
      <c r="Q1460" s="14" t="s">
        <v>15</v>
      </c>
      <c r="R1460" s="14" t="s">
        <v>119</v>
      </c>
      <c r="S1460" s="14" t="s">
        <v>143</v>
      </c>
    </row>
    <row r="1461" spans="1:19" hidden="1" x14ac:dyDescent="0.3">
      <c r="A1461" s="11">
        <v>44635.589803240742</v>
      </c>
      <c r="B1461" s="11"/>
      <c r="C1461" s="15">
        <v>44635</v>
      </c>
      <c r="D1461" s="16">
        <v>0.58980324074074075</v>
      </c>
      <c r="E1461" s="16"/>
      <c r="F1461" s="12">
        <v>85.5</v>
      </c>
      <c r="G1461" s="12">
        <v>87.4</v>
      </c>
      <c r="H1461" s="12">
        <v>98.8</v>
      </c>
      <c r="I1461" s="12">
        <v>90.25</v>
      </c>
      <c r="J1461" s="12">
        <v>93.1</v>
      </c>
      <c r="K1461" s="12">
        <v>86.45</v>
      </c>
      <c r="L1461" s="12">
        <v>95</v>
      </c>
      <c r="M1461" s="12">
        <v>92.149999999999991</v>
      </c>
      <c r="N1461" s="13">
        <v>91.081249999999997</v>
      </c>
      <c r="O1461" s="17" t="s">
        <v>138</v>
      </c>
      <c r="P1461" s="14" t="s">
        <v>10</v>
      </c>
      <c r="Q1461" s="14" t="s">
        <v>15</v>
      </c>
      <c r="R1461" s="14" t="s">
        <v>119</v>
      </c>
      <c r="S1461" s="14" t="s">
        <v>143</v>
      </c>
    </row>
    <row r="1462" spans="1:19" hidden="1" x14ac:dyDescent="0.3">
      <c r="A1462" s="11">
        <v>44635.589930555558</v>
      </c>
      <c r="B1462" s="11"/>
      <c r="C1462" s="15">
        <v>44635</v>
      </c>
      <c r="D1462" s="16">
        <v>0.58993055555555551</v>
      </c>
      <c r="E1462" s="16"/>
      <c r="F1462" s="12">
        <v>83.7</v>
      </c>
      <c r="G1462" s="12">
        <v>85.56</v>
      </c>
      <c r="H1462" s="12">
        <v>96.72</v>
      </c>
      <c r="I1462" s="12">
        <v>88.35</v>
      </c>
      <c r="J1462" s="12">
        <v>91.14</v>
      </c>
      <c r="K1462" s="12">
        <v>84.63000000000001</v>
      </c>
      <c r="L1462" s="12">
        <v>93</v>
      </c>
      <c r="M1462" s="12">
        <v>90.21</v>
      </c>
      <c r="N1462" s="13">
        <v>89.163750000000007</v>
      </c>
      <c r="O1462" s="17" t="s">
        <v>138</v>
      </c>
      <c r="P1462" s="14" t="s">
        <v>10</v>
      </c>
      <c r="Q1462" s="14" t="s">
        <v>15</v>
      </c>
      <c r="R1462" s="14" t="s">
        <v>119</v>
      </c>
      <c r="S1462" s="14" t="s">
        <v>143</v>
      </c>
    </row>
    <row r="1463" spans="1:19" hidden="1" x14ac:dyDescent="0.3">
      <c r="A1463" s="11">
        <v>44635.590219907404</v>
      </c>
      <c r="B1463" s="11"/>
      <c r="C1463" s="15">
        <v>44635</v>
      </c>
      <c r="D1463" s="16">
        <v>0.59021990740740737</v>
      </c>
      <c r="E1463" s="16"/>
      <c r="F1463" s="12">
        <v>90.9</v>
      </c>
      <c r="G1463" s="12">
        <v>92.92</v>
      </c>
      <c r="H1463" s="12">
        <v>105.04</v>
      </c>
      <c r="I1463" s="12">
        <v>95.949999999999989</v>
      </c>
      <c r="J1463" s="12">
        <v>98.98</v>
      </c>
      <c r="K1463" s="12">
        <v>91.91</v>
      </c>
      <c r="L1463" s="12">
        <v>101</v>
      </c>
      <c r="M1463" s="12">
        <v>97.97</v>
      </c>
      <c r="N1463" s="13">
        <v>96.833750000000009</v>
      </c>
      <c r="O1463" s="17" t="s">
        <v>138</v>
      </c>
      <c r="P1463" s="14" t="s">
        <v>10</v>
      </c>
      <c r="Q1463" s="14" t="s">
        <v>15</v>
      </c>
      <c r="R1463" s="14" t="s">
        <v>119</v>
      </c>
      <c r="S1463" s="14" t="s">
        <v>143</v>
      </c>
    </row>
    <row r="1464" spans="1:19" hidden="1" x14ac:dyDescent="0.3">
      <c r="A1464" s="11">
        <v>44635.590266203704</v>
      </c>
      <c r="B1464" s="11"/>
      <c r="C1464" s="15">
        <v>44635</v>
      </c>
      <c r="D1464" s="16">
        <v>0.59026620370370375</v>
      </c>
      <c r="E1464" s="16"/>
      <c r="F1464" s="12">
        <v>85.5</v>
      </c>
      <c r="G1464" s="12">
        <v>87.4</v>
      </c>
      <c r="H1464" s="12">
        <v>98.8</v>
      </c>
      <c r="I1464" s="12">
        <v>90.25</v>
      </c>
      <c r="J1464" s="12">
        <v>93.1</v>
      </c>
      <c r="K1464" s="12">
        <v>121</v>
      </c>
      <c r="L1464" s="12">
        <v>100</v>
      </c>
      <c r="M1464" s="12">
        <v>64</v>
      </c>
      <c r="N1464" s="13">
        <v>92.506249999999994</v>
      </c>
      <c r="O1464" s="17" t="s">
        <v>138</v>
      </c>
      <c r="P1464" s="14" t="s">
        <v>10</v>
      </c>
      <c r="Q1464" s="14" t="s">
        <v>15</v>
      </c>
      <c r="R1464" s="14" t="s">
        <v>119</v>
      </c>
      <c r="S1464" s="14" t="s">
        <v>143</v>
      </c>
    </row>
    <row r="1465" spans="1:19" hidden="1" x14ac:dyDescent="0.3">
      <c r="A1465" s="11">
        <v>44635.59034722222</v>
      </c>
      <c r="B1465" s="11"/>
      <c r="C1465" s="15">
        <v>44635</v>
      </c>
      <c r="D1465" s="16">
        <v>0.59034722222222225</v>
      </c>
      <c r="E1465" s="16"/>
      <c r="F1465" s="12">
        <v>92.7</v>
      </c>
      <c r="G1465" s="12">
        <v>94.76</v>
      </c>
      <c r="H1465" s="12">
        <v>107.12</v>
      </c>
      <c r="I1465" s="12">
        <v>97.85</v>
      </c>
      <c r="J1465" s="12">
        <v>100.94</v>
      </c>
      <c r="K1465" s="12">
        <v>93.73</v>
      </c>
      <c r="L1465" s="12">
        <v>103</v>
      </c>
      <c r="M1465" s="12">
        <v>99.91</v>
      </c>
      <c r="N1465" s="13">
        <v>98.751249999999999</v>
      </c>
      <c r="O1465" s="17" t="s">
        <v>138</v>
      </c>
      <c r="P1465" s="14" t="s">
        <v>10</v>
      </c>
      <c r="Q1465" s="14" t="s">
        <v>15</v>
      </c>
      <c r="R1465" s="14" t="s">
        <v>119</v>
      </c>
      <c r="S1465" s="14" t="s">
        <v>143</v>
      </c>
    </row>
    <row r="1466" spans="1:19" hidden="1" x14ac:dyDescent="0.3">
      <c r="A1466" s="11">
        <v>44635.590462962966</v>
      </c>
      <c r="B1466" s="11"/>
      <c r="C1466" s="15">
        <v>44635</v>
      </c>
      <c r="D1466" s="16">
        <v>0.59046296296296297</v>
      </c>
      <c r="E1466" s="16"/>
      <c r="F1466" s="12">
        <v>90.9</v>
      </c>
      <c r="G1466" s="12">
        <v>92.92</v>
      </c>
      <c r="H1466" s="12">
        <v>105.04</v>
      </c>
      <c r="I1466" s="12">
        <v>95.949999999999989</v>
      </c>
      <c r="J1466" s="12">
        <v>98.98</v>
      </c>
      <c r="K1466" s="12">
        <v>91.91</v>
      </c>
      <c r="L1466" s="12">
        <v>101</v>
      </c>
      <c r="M1466" s="12">
        <v>97.97</v>
      </c>
      <c r="N1466" s="13">
        <v>96.833750000000009</v>
      </c>
      <c r="O1466" s="17" t="s">
        <v>138</v>
      </c>
      <c r="P1466" s="14" t="s">
        <v>10</v>
      </c>
      <c r="Q1466" s="14" t="s">
        <v>15</v>
      </c>
      <c r="R1466" s="14" t="s">
        <v>119</v>
      </c>
      <c r="S1466" s="14" t="s">
        <v>143</v>
      </c>
    </row>
    <row r="1467" spans="1:19" hidden="1" x14ac:dyDescent="0.3">
      <c r="A1467" s="11">
        <v>44635.590960648151</v>
      </c>
      <c r="B1467" s="11"/>
      <c r="C1467" s="15">
        <v>44635</v>
      </c>
      <c r="D1467" s="16">
        <v>0.59096064814814808</v>
      </c>
      <c r="E1467" s="16"/>
      <c r="F1467" s="12">
        <v>83.1</v>
      </c>
      <c r="G1467" s="12">
        <v>84.946666666666673</v>
      </c>
      <c r="H1467" s="12">
        <v>96.026666666666671</v>
      </c>
      <c r="I1467" s="12">
        <v>87.716666666666654</v>
      </c>
      <c r="J1467" s="12">
        <v>90.486666666666665</v>
      </c>
      <c r="K1467" s="12">
        <v>116</v>
      </c>
      <c r="L1467" s="12">
        <v>103</v>
      </c>
      <c r="M1467" s="12">
        <v>58</v>
      </c>
      <c r="N1467" s="13">
        <v>89.90958333333333</v>
      </c>
      <c r="O1467" s="17" t="s">
        <v>138</v>
      </c>
      <c r="P1467" s="14" t="s">
        <v>10</v>
      </c>
      <c r="Q1467" s="14" t="s">
        <v>15</v>
      </c>
      <c r="R1467" s="14" t="s">
        <v>119</v>
      </c>
      <c r="S1467" s="14" t="s">
        <v>143</v>
      </c>
    </row>
    <row r="1468" spans="1:19" hidden="1" x14ac:dyDescent="0.3">
      <c r="A1468" s="11">
        <v>44635.59097222222</v>
      </c>
      <c r="B1468" s="11"/>
      <c r="C1468" s="15">
        <v>44635</v>
      </c>
      <c r="D1468" s="16">
        <v>0.59097222222222223</v>
      </c>
      <c r="E1468" s="16"/>
      <c r="F1468" s="12">
        <v>99</v>
      </c>
      <c r="G1468" s="12">
        <v>91.08</v>
      </c>
      <c r="H1468" s="12">
        <v>102.96000000000001</v>
      </c>
      <c r="I1468" s="12">
        <v>94.05</v>
      </c>
      <c r="J1468" s="12">
        <v>97.02</v>
      </c>
      <c r="K1468" s="12">
        <v>90.09</v>
      </c>
      <c r="L1468" s="12">
        <v>105.93</v>
      </c>
      <c r="M1468" s="12">
        <v>96.03</v>
      </c>
      <c r="N1468" s="13">
        <v>97.019999999999982</v>
      </c>
      <c r="O1468" s="17" t="s">
        <v>138</v>
      </c>
      <c r="P1468" s="14" t="s">
        <v>10</v>
      </c>
      <c r="Q1468" s="14" t="s">
        <v>15</v>
      </c>
      <c r="R1468" s="14" t="s">
        <v>119</v>
      </c>
      <c r="S1468" s="14" t="s">
        <v>143</v>
      </c>
    </row>
    <row r="1469" spans="1:19" hidden="1" x14ac:dyDescent="0.3">
      <c r="A1469" s="11">
        <v>44635.591064814813</v>
      </c>
      <c r="B1469" s="11"/>
      <c r="C1469" s="15">
        <v>44635</v>
      </c>
      <c r="D1469" s="16">
        <v>0.59106481481481488</v>
      </c>
      <c r="E1469" s="16"/>
      <c r="F1469" s="12">
        <v>93.600000000000009</v>
      </c>
      <c r="G1469" s="12">
        <v>95.68</v>
      </c>
      <c r="H1469" s="12">
        <v>108.16</v>
      </c>
      <c r="I1469" s="12">
        <v>98.8</v>
      </c>
      <c r="J1469" s="12">
        <v>101.92</v>
      </c>
      <c r="K1469" s="12">
        <v>94.64</v>
      </c>
      <c r="L1469" s="12">
        <v>104</v>
      </c>
      <c r="M1469" s="12">
        <v>100.88</v>
      </c>
      <c r="N1469" s="13">
        <v>99.710000000000008</v>
      </c>
      <c r="O1469" s="17" t="s">
        <v>138</v>
      </c>
      <c r="P1469" s="14" t="s">
        <v>10</v>
      </c>
      <c r="Q1469" s="14" t="s">
        <v>15</v>
      </c>
      <c r="R1469" s="14" t="s">
        <v>119</v>
      </c>
      <c r="S1469" s="14" t="s">
        <v>143</v>
      </c>
    </row>
    <row r="1470" spans="1:19" hidden="1" x14ac:dyDescent="0.3">
      <c r="A1470" s="11">
        <v>44635.591354166667</v>
      </c>
      <c r="B1470" s="11"/>
      <c r="C1470" s="15">
        <v>44635</v>
      </c>
      <c r="D1470" s="16">
        <v>0.59135416666666674</v>
      </c>
      <c r="E1470" s="16"/>
      <c r="F1470" s="12">
        <v>105.3</v>
      </c>
      <c r="G1470" s="12">
        <v>107.64</v>
      </c>
      <c r="H1470" s="12">
        <v>121.68</v>
      </c>
      <c r="I1470" s="12">
        <v>111.14999999999999</v>
      </c>
      <c r="J1470" s="12">
        <v>114.66</v>
      </c>
      <c r="K1470" s="12">
        <v>117</v>
      </c>
      <c r="L1470" s="12">
        <v>125.19000000000001</v>
      </c>
      <c r="M1470" s="12">
        <v>113.49</v>
      </c>
      <c r="N1470" s="13">
        <v>114.51375</v>
      </c>
      <c r="O1470" s="17" t="s">
        <v>138</v>
      </c>
      <c r="P1470" s="14" t="s">
        <v>10</v>
      </c>
      <c r="Q1470" s="14" t="s">
        <v>15</v>
      </c>
      <c r="R1470" s="14" t="s">
        <v>119</v>
      </c>
      <c r="S1470" s="14" t="s">
        <v>143</v>
      </c>
    </row>
    <row r="1471" spans="1:19" hidden="1" x14ac:dyDescent="0.3">
      <c r="A1471" s="11">
        <v>44635.591400462959</v>
      </c>
      <c r="B1471" s="11"/>
      <c r="C1471" s="15">
        <v>44635</v>
      </c>
      <c r="D1471" s="16">
        <v>0.59140046296296289</v>
      </c>
      <c r="E1471" s="16"/>
      <c r="F1471" s="12">
        <v>82</v>
      </c>
      <c r="G1471" s="12">
        <v>86.02000000000001</v>
      </c>
      <c r="H1471" s="12">
        <v>97.240000000000009</v>
      </c>
      <c r="I1471" s="12">
        <v>88.825000000000003</v>
      </c>
      <c r="J1471" s="12">
        <v>91.63</v>
      </c>
      <c r="K1471" s="12">
        <v>85.085000000000008</v>
      </c>
      <c r="L1471" s="12">
        <v>105</v>
      </c>
      <c r="M1471" s="12">
        <v>90.694999999999993</v>
      </c>
      <c r="N1471" s="13">
        <v>90.811874999999986</v>
      </c>
      <c r="O1471" s="17" t="s">
        <v>138</v>
      </c>
      <c r="P1471" s="14" t="s">
        <v>10</v>
      </c>
      <c r="Q1471" s="14" t="s">
        <v>15</v>
      </c>
      <c r="R1471" s="14" t="s">
        <v>119</v>
      </c>
      <c r="S1471" s="14" t="s">
        <v>143</v>
      </c>
    </row>
    <row r="1472" spans="1:19" hidden="1" x14ac:dyDescent="0.3">
      <c r="A1472" s="11">
        <v>44635.591585648152</v>
      </c>
      <c r="B1472" s="11"/>
      <c r="C1472" s="15">
        <v>44635</v>
      </c>
      <c r="D1472" s="16">
        <v>0.59158564814814818</v>
      </c>
      <c r="E1472" s="16"/>
      <c r="F1472" s="12">
        <v>82</v>
      </c>
      <c r="G1472" s="12">
        <v>75.44</v>
      </c>
      <c r="H1472" s="12">
        <v>85.28</v>
      </c>
      <c r="I1472" s="12">
        <v>77.899999999999991</v>
      </c>
      <c r="J1472" s="12">
        <v>80.36</v>
      </c>
      <c r="K1472" s="12">
        <v>74.62</v>
      </c>
      <c r="L1472" s="12">
        <v>87.740000000000009</v>
      </c>
      <c r="M1472" s="12">
        <v>79.539999999999992</v>
      </c>
      <c r="N1472" s="13">
        <v>80.36</v>
      </c>
      <c r="O1472" s="17" t="s">
        <v>138</v>
      </c>
      <c r="P1472" s="14" t="s">
        <v>10</v>
      </c>
      <c r="Q1472" s="14" t="s">
        <v>15</v>
      </c>
      <c r="R1472" s="14" t="s">
        <v>119</v>
      </c>
      <c r="S1472" s="14" t="s">
        <v>143</v>
      </c>
    </row>
    <row r="1473" spans="1:19" hidden="1" x14ac:dyDescent="0.3">
      <c r="A1473" s="11">
        <v>44635.59165509259</v>
      </c>
      <c r="B1473" s="11"/>
      <c r="C1473" s="15">
        <v>44635</v>
      </c>
      <c r="D1473" s="16">
        <v>0.59165509259259264</v>
      </c>
      <c r="E1473" s="16"/>
      <c r="F1473" s="12">
        <v>84.600000000000009</v>
      </c>
      <c r="G1473" s="12">
        <v>86.48</v>
      </c>
      <c r="H1473" s="12">
        <v>97.76</v>
      </c>
      <c r="I1473" s="12">
        <v>89.3</v>
      </c>
      <c r="J1473" s="12">
        <v>92.12</v>
      </c>
      <c r="K1473" s="12">
        <v>116</v>
      </c>
      <c r="L1473" s="12">
        <v>103</v>
      </c>
      <c r="M1473" s="12">
        <v>63</v>
      </c>
      <c r="N1473" s="13">
        <v>91.532499999999999</v>
      </c>
      <c r="O1473" s="17" t="s">
        <v>138</v>
      </c>
      <c r="P1473" s="14" t="s">
        <v>10</v>
      </c>
      <c r="Q1473" s="14" t="s">
        <v>15</v>
      </c>
      <c r="R1473" s="14" t="s">
        <v>119</v>
      </c>
      <c r="S1473" s="14" t="s">
        <v>143</v>
      </c>
    </row>
    <row r="1474" spans="1:19" hidden="1" x14ac:dyDescent="0.3">
      <c r="A1474" s="11">
        <v>44635.591840277775</v>
      </c>
      <c r="B1474" s="11"/>
      <c r="C1474" s="15">
        <v>44635</v>
      </c>
      <c r="D1474" s="16">
        <v>0.59184027777777781</v>
      </c>
      <c r="E1474" s="16"/>
      <c r="F1474" s="12">
        <v>92.7</v>
      </c>
      <c r="G1474" s="12">
        <v>94.76</v>
      </c>
      <c r="H1474" s="12">
        <v>107.12</v>
      </c>
      <c r="I1474" s="12">
        <v>97.85</v>
      </c>
      <c r="J1474" s="12">
        <v>100.94</v>
      </c>
      <c r="K1474" s="12">
        <v>93.73</v>
      </c>
      <c r="L1474" s="12">
        <v>103</v>
      </c>
      <c r="M1474" s="12">
        <v>99.91</v>
      </c>
      <c r="N1474" s="13">
        <v>98.751249999999999</v>
      </c>
      <c r="O1474" s="17" t="s">
        <v>138</v>
      </c>
      <c r="P1474" s="14" t="s">
        <v>10</v>
      </c>
      <c r="Q1474" s="14" t="s">
        <v>15</v>
      </c>
      <c r="R1474" s="14" t="s">
        <v>119</v>
      </c>
      <c r="S1474" s="14" t="s">
        <v>143</v>
      </c>
    </row>
    <row r="1475" spans="1:19" hidden="1" x14ac:dyDescent="0.3">
      <c r="A1475" s="11">
        <v>44635.592187499999</v>
      </c>
      <c r="B1475" s="11"/>
      <c r="C1475" s="15">
        <v>44635</v>
      </c>
      <c r="D1475" s="16">
        <v>0.59218749999999998</v>
      </c>
      <c r="E1475" s="16"/>
      <c r="F1475" s="12">
        <v>92.7</v>
      </c>
      <c r="G1475" s="12">
        <v>94.76</v>
      </c>
      <c r="H1475" s="12">
        <v>107.12</v>
      </c>
      <c r="I1475" s="12">
        <v>97.85</v>
      </c>
      <c r="J1475" s="12">
        <v>100.94</v>
      </c>
      <c r="K1475" s="12">
        <v>93.73</v>
      </c>
      <c r="L1475" s="12">
        <v>103</v>
      </c>
      <c r="M1475" s="12">
        <v>99.91</v>
      </c>
      <c r="N1475" s="13">
        <v>98.751249999999999</v>
      </c>
      <c r="O1475" s="17" t="s">
        <v>138</v>
      </c>
      <c r="P1475" s="14" t="s">
        <v>10</v>
      </c>
      <c r="Q1475" s="14" t="s">
        <v>15</v>
      </c>
      <c r="R1475" s="14" t="s">
        <v>119</v>
      </c>
      <c r="S1475" s="14" t="s">
        <v>143</v>
      </c>
    </row>
    <row r="1476" spans="1:19" hidden="1" x14ac:dyDescent="0.3">
      <c r="A1476" s="11">
        <v>44635.592314814814</v>
      </c>
      <c r="B1476" s="11"/>
      <c r="C1476" s="15">
        <v>44635</v>
      </c>
      <c r="D1476" s="16">
        <v>0.59231481481481485</v>
      </c>
      <c r="E1476" s="16"/>
      <c r="F1476" s="12">
        <v>93.600000000000009</v>
      </c>
      <c r="G1476" s="12">
        <v>95.68</v>
      </c>
      <c r="H1476" s="12">
        <v>108.16</v>
      </c>
      <c r="I1476" s="12">
        <v>98.8</v>
      </c>
      <c r="J1476" s="12">
        <v>101.92</v>
      </c>
      <c r="K1476" s="12">
        <v>94.64</v>
      </c>
      <c r="L1476" s="12">
        <v>104</v>
      </c>
      <c r="M1476" s="12">
        <v>100.88</v>
      </c>
      <c r="N1476" s="13">
        <v>99.710000000000008</v>
      </c>
      <c r="O1476" s="17" t="s">
        <v>138</v>
      </c>
      <c r="P1476" s="14" t="s">
        <v>10</v>
      </c>
      <c r="Q1476" s="14" t="s">
        <v>15</v>
      </c>
      <c r="R1476" s="14" t="s">
        <v>119</v>
      </c>
      <c r="S1476" s="14" t="s">
        <v>143</v>
      </c>
    </row>
    <row r="1477" spans="1:19" hidden="1" x14ac:dyDescent="0.3">
      <c r="A1477" s="11">
        <v>44635.592349537037</v>
      </c>
      <c r="B1477" s="11"/>
      <c r="C1477" s="15">
        <v>44635</v>
      </c>
      <c r="D1477" s="16">
        <v>0.59234953703703697</v>
      </c>
      <c r="E1477" s="16"/>
      <c r="F1477" s="12">
        <v>86.100000000000009</v>
      </c>
      <c r="G1477" s="12">
        <v>88.013333333333335</v>
      </c>
      <c r="H1477" s="12">
        <v>99.493333333333339</v>
      </c>
      <c r="I1477" s="12">
        <v>90.88333333333334</v>
      </c>
      <c r="J1477" s="12">
        <v>93.75333333333333</v>
      </c>
      <c r="K1477" s="12">
        <v>113</v>
      </c>
      <c r="L1477" s="12">
        <v>101</v>
      </c>
      <c r="M1477" s="12">
        <v>73</v>
      </c>
      <c r="N1477" s="13">
        <v>93.155416666666667</v>
      </c>
      <c r="O1477" s="17" t="s">
        <v>138</v>
      </c>
      <c r="P1477" s="14" t="s">
        <v>10</v>
      </c>
      <c r="Q1477" s="14" t="s">
        <v>15</v>
      </c>
      <c r="R1477" s="14" t="s">
        <v>119</v>
      </c>
      <c r="S1477" s="14" t="s">
        <v>143</v>
      </c>
    </row>
    <row r="1478" spans="1:19" hidden="1" x14ac:dyDescent="0.3">
      <c r="A1478" s="11">
        <v>44635.592465277776</v>
      </c>
      <c r="B1478" s="11"/>
      <c r="C1478" s="15">
        <v>44635</v>
      </c>
      <c r="D1478" s="16">
        <v>0.5924652777777778</v>
      </c>
      <c r="E1478" s="16"/>
      <c r="F1478" s="12">
        <v>90</v>
      </c>
      <c r="G1478" s="12">
        <v>92</v>
      </c>
      <c r="H1478" s="12">
        <v>104</v>
      </c>
      <c r="I1478" s="12">
        <v>95</v>
      </c>
      <c r="J1478" s="12">
        <v>98</v>
      </c>
      <c r="K1478" s="12">
        <v>91</v>
      </c>
      <c r="L1478" s="12">
        <v>100</v>
      </c>
      <c r="M1478" s="12">
        <v>97</v>
      </c>
      <c r="N1478" s="13">
        <v>95.875</v>
      </c>
      <c r="O1478" s="17" t="s">
        <v>138</v>
      </c>
      <c r="P1478" s="14" t="s">
        <v>10</v>
      </c>
      <c r="Q1478" s="14" t="s">
        <v>15</v>
      </c>
      <c r="R1478" s="14" t="s">
        <v>119</v>
      </c>
      <c r="S1478" s="14" t="s">
        <v>143</v>
      </c>
    </row>
    <row r="1479" spans="1:19" hidden="1" x14ac:dyDescent="0.3">
      <c r="A1479" s="11">
        <v>44635.592627314814</v>
      </c>
      <c r="B1479" s="11"/>
      <c r="C1479" s="15">
        <v>44635</v>
      </c>
      <c r="D1479" s="16">
        <v>0.59262731481481479</v>
      </c>
      <c r="E1479" s="16"/>
      <c r="F1479" s="12">
        <v>92.7</v>
      </c>
      <c r="G1479" s="12">
        <v>94.76</v>
      </c>
      <c r="H1479" s="12">
        <v>107.12</v>
      </c>
      <c r="I1479" s="12">
        <v>97.85</v>
      </c>
      <c r="J1479" s="12">
        <v>100.94</v>
      </c>
      <c r="K1479" s="12">
        <v>93.73</v>
      </c>
      <c r="L1479" s="12">
        <v>103</v>
      </c>
      <c r="M1479" s="12">
        <v>99.91</v>
      </c>
      <c r="N1479" s="13">
        <v>98.751249999999999</v>
      </c>
      <c r="O1479" s="17" t="s">
        <v>138</v>
      </c>
      <c r="P1479" s="14" t="s">
        <v>10</v>
      </c>
      <c r="Q1479" s="14" t="s">
        <v>15</v>
      </c>
      <c r="R1479" s="14" t="s">
        <v>119</v>
      </c>
      <c r="S1479" s="14" t="s">
        <v>143</v>
      </c>
    </row>
    <row r="1480" spans="1:19" hidden="1" x14ac:dyDescent="0.3">
      <c r="A1480" s="11">
        <v>44635.592974537038</v>
      </c>
      <c r="B1480" s="11"/>
      <c r="C1480" s="15">
        <v>44635</v>
      </c>
      <c r="D1480" s="16">
        <v>0.59297453703703706</v>
      </c>
      <c r="E1480" s="16"/>
      <c r="F1480" s="12">
        <v>92.7</v>
      </c>
      <c r="G1480" s="12">
        <v>94.76</v>
      </c>
      <c r="H1480" s="12">
        <v>107.12</v>
      </c>
      <c r="I1480" s="12">
        <v>97.85</v>
      </c>
      <c r="J1480" s="12">
        <v>100.94</v>
      </c>
      <c r="K1480" s="12">
        <v>93.73</v>
      </c>
      <c r="L1480" s="12">
        <v>103</v>
      </c>
      <c r="M1480" s="12">
        <v>99.91</v>
      </c>
      <c r="N1480" s="13">
        <v>98.751249999999999</v>
      </c>
      <c r="O1480" s="17" t="s">
        <v>138</v>
      </c>
      <c r="P1480" s="14" t="s">
        <v>10</v>
      </c>
      <c r="Q1480" s="14" t="s">
        <v>15</v>
      </c>
      <c r="R1480" s="14" t="s">
        <v>119</v>
      </c>
      <c r="S1480" s="14" t="s">
        <v>143</v>
      </c>
    </row>
    <row r="1481" spans="1:19" hidden="1" x14ac:dyDescent="0.3">
      <c r="A1481" s="11">
        <v>44635.593043981484</v>
      </c>
      <c r="B1481" s="11"/>
      <c r="C1481" s="15">
        <v>44635</v>
      </c>
      <c r="D1481" s="16">
        <v>0.59304398148148152</v>
      </c>
      <c r="E1481" s="16"/>
      <c r="F1481" s="12">
        <v>85.8</v>
      </c>
      <c r="G1481" s="12">
        <v>87.706666666666663</v>
      </c>
      <c r="H1481" s="12">
        <v>99.146666666666661</v>
      </c>
      <c r="I1481" s="12">
        <v>90.566666666666663</v>
      </c>
      <c r="J1481" s="12">
        <v>93.426666666666662</v>
      </c>
      <c r="K1481" s="12">
        <v>114</v>
      </c>
      <c r="L1481" s="12">
        <v>104</v>
      </c>
      <c r="M1481" s="12">
        <v>68</v>
      </c>
      <c r="N1481" s="13">
        <v>92.830833333333331</v>
      </c>
      <c r="O1481" s="17" t="s">
        <v>138</v>
      </c>
      <c r="P1481" s="14" t="s">
        <v>10</v>
      </c>
      <c r="Q1481" s="14" t="s">
        <v>15</v>
      </c>
      <c r="R1481" s="14" t="s">
        <v>119</v>
      </c>
      <c r="S1481" s="14" t="s">
        <v>143</v>
      </c>
    </row>
    <row r="1482" spans="1:19" s="28" customFormat="1" hidden="1" x14ac:dyDescent="0.3">
      <c r="A1482" s="11">
        <v>44635.593240740738</v>
      </c>
      <c r="B1482" s="11"/>
      <c r="C1482" s="15">
        <v>44635</v>
      </c>
      <c r="D1482" s="16">
        <v>0.59324074074074074</v>
      </c>
      <c r="E1482" s="16"/>
      <c r="F1482" s="12">
        <v>95.4</v>
      </c>
      <c r="G1482" s="12">
        <v>97.52000000000001</v>
      </c>
      <c r="H1482" s="12">
        <v>110.24000000000001</v>
      </c>
      <c r="I1482" s="12">
        <v>100.69999999999999</v>
      </c>
      <c r="J1482" s="12">
        <v>103.88</v>
      </c>
      <c r="K1482" s="12">
        <v>96.460000000000008</v>
      </c>
      <c r="L1482" s="12">
        <v>106</v>
      </c>
      <c r="M1482" s="12">
        <v>102.82</v>
      </c>
      <c r="N1482" s="13">
        <v>101.6275</v>
      </c>
      <c r="O1482" s="17" t="s">
        <v>138</v>
      </c>
      <c r="P1482" s="14" t="s">
        <v>10</v>
      </c>
      <c r="Q1482" s="14" t="s">
        <v>15</v>
      </c>
      <c r="R1482" s="14" t="s">
        <v>119</v>
      </c>
      <c r="S1482" s="14" t="s">
        <v>143</v>
      </c>
    </row>
    <row r="1483" spans="1:19" hidden="1" x14ac:dyDescent="0.3">
      <c r="A1483" s="11">
        <v>44635.593738425923</v>
      </c>
      <c r="B1483" s="11"/>
      <c r="C1483" s="15">
        <v>44635</v>
      </c>
      <c r="D1483" s="16">
        <v>0.59373842592592596</v>
      </c>
      <c r="E1483" s="16"/>
      <c r="F1483" s="12">
        <v>72.45</v>
      </c>
      <c r="G1483" s="12">
        <v>74.06</v>
      </c>
      <c r="H1483" s="12">
        <v>83.72</v>
      </c>
      <c r="I1483" s="12">
        <v>76.474999999999994</v>
      </c>
      <c r="J1483" s="12">
        <v>78.89</v>
      </c>
      <c r="K1483" s="12">
        <v>73.254999999999995</v>
      </c>
      <c r="L1483" s="12">
        <v>102</v>
      </c>
      <c r="M1483" s="12">
        <v>59</v>
      </c>
      <c r="N1483" s="13">
        <v>77.481249999999989</v>
      </c>
      <c r="O1483" s="17" t="s">
        <v>138</v>
      </c>
      <c r="P1483" s="14" t="s">
        <v>10</v>
      </c>
      <c r="Q1483" s="14" t="s">
        <v>15</v>
      </c>
      <c r="R1483" s="14" t="s">
        <v>119</v>
      </c>
      <c r="S1483" s="14" t="s">
        <v>143</v>
      </c>
    </row>
    <row r="1484" spans="1:19" hidden="1" x14ac:dyDescent="0.3">
      <c r="A1484" s="11">
        <v>44635.593807870369</v>
      </c>
      <c r="B1484" s="11"/>
      <c r="C1484" s="15">
        <v>44635</v>
      </c>
      <c r="D1484" s="16">
        <v>0.59380787037037031</v>
      </c>
      <c r="E1484" s="16"/>
      <c r="F1484" s="12">
        <v>98.100000000000009</v>
      </c>
      <c r="G1484" s="12">
        <v>100.28</v>
      </c>
      <c r="H1484" s="12">
        <v>113.36</v>
      </c>
      <c r="I1484" s="12">
        <v>103.55</v>
      </c>
      <c r="J1484" s="12">
        <v>106.82</v>
      </c>
      <c r="K1484" s="12">
        <v>109</v>
      </c>
      <c r="L1484" s="12">
        <v>116.63000000000001</v>
      </c>
      <c r="M1484" s="12">
        <v>105.73</v>
      </c>
      <c r="N1484" s="13">
        <v>106.68375</v>
      </c>
      <c r="O1484" s="17" t="s">
        <v>138</v>
      </c>
      <c r="P1484" s="14" t="s">
        <v>10</v>
      </c>
      <c r="Q1484" s="14" t="s">
        <v>15</v>
      </c>
      <c r="R1484" s="14" t="s">
        <v>119</v>
      </c>
      <c r="S1484" s="14" t="s">
        <v>143</v>
      </c>
    </row>
    <row r="1485" spans="1:19" hidden="1" x14ac:dyDescent="0.3">
      <c r="A1485" s="11">
        <v>44635.593981481485</v>
      </c>
      <c r="B1485" s="11"/>
      <c r="C1485" s="15">
        <v>44635</v>
      </c>
      <c r="D1485" s="16">
        <v>0.59398148148148155</v>
      </c>
      <c r="E1485" s="16"/>
      <c r="F1485" s="12">
        <v>96.3</v>
      </c>
      <c r="G1485" s="12">
        <v>98.44</v>
      </c>
      <c r="H1485" s="12">
        <v>111.28</v>
      </c>
      <c r="I1485" s="12">
        <v>101.64999999999999</v>
      </c>
      <c r="J1485" s="12">
        <v>104.86</v>
      </c>
      <c r="K1485" s="12">
        <v>107</v>
      </c>
      <c r="L1485" s="12">
        <v>114.49000000000001</v>
      </c>
      <c r="M1485" s="12">
        <v>103.78999999999999</v>
      </c>
      <c r="N1485" s="13">
        <v>104.72624999999999</v>
      </c>
      <c r="O1485" s="17" t="s">
        <v>138</v>
      </c>
      <c r="P1485" s="14" t="s">
        <v>10</v>
      </c>
      <c r="Q1485" s="14" t="s">
        <v>15</v>
      </c>
      <c r="R1485" s="14" t="s">
        <v>119</v>
      </c>
      <c r="S1485" s="14" t="s">
        <v>143</v>
      </c>
    </row>
    <row r="1486" spans="1:19" hidden="1" x14ac:dyDescent="0.3">
      <c r="A1486" s="11">
        <v>44635.59412037037</v>
      </c>
      <c r="B1486" s="11"/>
      <c r="C1486" s="15">
        <v>44635</v>
      </c>
      <c r="D1486" s="16">
        <v>0.59412037037037035</v>
      </c>
      <c r="E1486" s="16"/>
      <c r="F1486" s="12">
        <v>92.7</v>
      </c>
      <c r="G1486" s="12">
        <v>94.76</v>
      </c>
      <c r="H1486" s="12">
        <v>107.12</v>
      </c>
      <c r="I1486" s="12">
        <v>97.85</v>
      </c>
      <c r="J1486" s="12">
        <v>100.94</v>
      </c>
      <c r="K1486" s="12">
        <v>103</v>
      </c>
      <c r="L1486" s="12">
        <v>110.21000000000001</v>
      </c>
      <c r="M1486" s="12">
        <v>99.91</v>
      </c>
      <c r="N1486" s="13">
        <v>100.81125000000002</v>
      </c>
      <c r="O1486" s="17" t="s">
        <v>138</v>
      </c>
      <c r="P1486" s="14" t="s">
        <v>10</v>
      </c>
      <c r="Q1486" s="14" t="s">
        <v>15</v>
      </c>
      <c r="R1486" s="14" t="s">
        <v>119</v>
      </c>
      <c r="S1486" s="14" t="s">
        <v>143</v>
      </c>
    </row>
    <row r="1487" spans="1:19" hidden="1" x14ac:dyDescent="0.3">
      <c r="A1487" s="11">
        <v>44635.594247685185</v>
      </c>
      <c r="B1487" s="11"/>
      <c r="C1487" s="15">
        <v>44635</v>
      </c>
      <c r="D1487" s="16">
        <v>0.59424768518518511</v>
      </c>
      <c r="E1487" s="16"/>
      <c r="F1487" s="12">
        <v>74.7</v>
      </c>
      <c r="G1487" s="12">
        <v>76.36</v>
      </c>
      <c r="H1487" s="12">
        <v>86.320000000000007</v>
      </c>
      <c r="I1487" s="12">
        <v>78.849999999999994</v>
      </c>
      <c r="J1487" s="12">
        <v>81.34</v>
      </c>
      <c r="K1487" s="12">
        <v>102</v>
      </c>
      <c r="L1487" s="12">
        <v>88.81</v>
      </c>
      <c r="M1487" s="12">
        <v>64</v>
      </c>
      <c r="N1487" s="13">
        <v>81.547500000000014</v>
      </c>
      <c r="O1487" s="17" t="s">
        <v>138</v>
      </c>
      <c r="P1487" s="14" t="s">
        <v>10</v>
      </c>
      <c r="Q1487" s="14" t="s">
        <v>15</v>
      </c>
      <c r="R1487" s="14" t="s">
        <v>119</v>
      </c>
      <c r="S1487" s="14" t="s">
        <v>143</v>
      </c>
    </row>
    <row r="1488" spans="1:19" hidden="1" x14ac:dyDescent="0.3">
      <c r="A1488" s="11">
        <v>44635.59443287037</v>
      </c>
      <c r="B1488" s="11"/>
      <c r="C1488" s="15">
        <v>44635</v>
      </c>
      <c r="D1488" s="16">
        <v>0.5944328703703704</v>
      </c>
      <c r="E1488" s="16"/>
      <c r="F1488" s="12">
        <v>82.5</v>
      </c>
      <c r="G1488" s="12">
        <v>84.333333333333343</v>
      </c>
      <c r="H1488" s="12">
        <v>95.333333333333343</v>
      </c>
      <c r="I1488" s="12">
        <v>87.083333333333329</v>
      </c>
      <c r="J1488" s="12">
        <v>89.833333333333343</v>
      </c>
      <c r="K1488" s="12">
        <v>103</v>
      </c>
      <c r="L1488" s="12">
        <v>105</v>
      </c>
      <c r="M1488" s="12">
        <v>67</v>
      </c>
      <c r="N1488" s="13">
        <v>89.260416666666671</v>
      </c>
      <c r="O1488" s="17" t="s">
        <v>138</v>
      </c>
      <c r="P1488" s="14" t="s">
        <v>10</v>
      </c>
      <c r="Q1488" s="14" t="s">
        <v>15</v>
      </c>
      <c r="R1488" s="14" t="s">
        <v>119</v>
      </c>
      <c r="S1488" s="14" t="s">
        <v>143</v>
      </c>
    </row>
    <row r="1489" spans="1:19" hidden="1" x14ac:dyDescent="0.3">
      <c r="A1489" s="11">
        <v>44635.594444444447</v>
      </c>
      <c r="B1489" s="11"/>
      <c r="C1489" s="15">
        <v>44635</v>
      </c>
      <c r="D1489" s="16">
        <v>0.59444444444444444</v>
      </c>
      <c r="E1489" s="16"/>
      <c r="F1489" s="12">
        <v>101</v>
      </c>
      <c r="G1489" s="12">
        <v>92.92</v>
      </c>
      <c r="H1489" s="12">
        <v>105.04</v>
      </c>
      <c r="I1489" s="12">
        <v>95.949999999999989</v>
      </c>
      <c r="J1489" s="12">
        <v>98.98</v>
      </c>
      <c r="K1489" s="12">
        <v>91.91</v>
      </c>
      <c r="L1489" s="12">
        <v>108.07000000000001</v>
      </c>
      <c r="M1489" s="12">
        <v>97.97</v>
      </c>
      <c r="N1489" s="13">
        <v>98.980000000000018</v>
      </c>
      <c r="O1489" s="17" t="s">
        <v>138</v>
      </c>
      <c r="P1489" s="14" t="s">
        <v>10</v>
      </c>
      <c r="Q1489" s="14" t="s">
        <v>15</v>
      </c>
      <c r="R1489" s="14" t="s">
        <v>119</v>
      </c>
      <c r="S1489" s="14" t="s">
        <v>143</v>
      </c>
    </row>
    <row r="1490" spans="1:19" hidden="1" x14ac:dyDescent="0.3">
      <c r="A1490" s="11">
        <v>44635.594502314816</v>
      </c>
      <c r="B1490" s="11"/>
      <c r="C1490" s="15">
        <v>44635</v>
      </c>
      <c r="D1490" s="16">
        <v>0.59450231481481486</v>
      </c>
      <c r="E1490" s="16"/>
      <c r="F1490" s="12">
        <v>90.9</v>
      </c>
      <c r="G1490" s="12">
        <v>92.92</v>
      </c>
      <c r="H1490" s="12">
        <v>105.04</v>
      </c>
      <c r="I1490" s="12">
        <v>95.949999999999989</v>
      </c>
      <c r="J1490" s="12">
        <v>98.98</v>
      </c>
      <c r="K1490" s="12">
        <v>101</v>
      </c>
      <c r="L1490" s="12">
        <v>108.07000000000001</v>
      </c>
      <c r="M1490" s="12">
        <v>97.97</v>
      </c>
      <c r="N1490" s="13">
        <v>98.853750000000005</v>
      </c>
      <c r="O1490" s="17" t="s">
        <v>138</v>
      </c>
      <c r="P1490" s="14" t="s">
        <v>10</v>
      </c>
      <c r="Q1490" s="14" t="s">
        <v>15</v>
      </c>
      <c r="R1490" s="14" t="s">
        <v>119</v>
      </c>
      <c r="S1490" s="14" t="s">
        <v>143</v>
      </c>
    </row>
    <row r="1491" spans="1:19" hidden="1" x14ac:dyDescent="0.3">
      <c r="A1491" s="11">
        <v>44635.594652777778</v>
      </c>
      <c r="B1491" s="11"/>
      <c r="C1491" s="15">
        <v>44635</v>
      </c>
      <c r="D1491" s="16">
        <v>0.59465277777777781</v>
      </c>
      <c r="E1491" s="16"/>
      <c r="F1491" s="12">
        <v>95.4</v>
      </c>
      <c r="G1491" s="12">
        <v>97.52000000000001</v>
      </c>
      <c r="H1491" s="12">
        <v>110.24000000000001</v>
      </c>
      <c r="I1491" s="12">
        <v>100.69999999999999</v>
      </c>
      <c r="J1491" s="12">
        <v>103.88</v>
      </c>
      <c r="K1491" s="12">
        <v>106</v>
      </c>
      <c r="L1491" s="12">
        <v>113.42</v>
      </c>
      <c r="M1491" s="12">
        <v>102.82</v>
      </c>
      <c r="N1491" s="13">
        <v>103.7475</v>
      </c>
      <c r="O1491" s="17" t="s">
        <v>138</v>
      </c>
      <c r="P1491" s="14" t="s">
        <v>10</v>
      </c>
      <c r="Q1491" s="14" t="s">
        <v>15</v>
      </c>
      <c r="R1491" s="14" t="s">
        <v>119</v>
      </c>
      <c r="S1491" s="14" t="s">
        <v>143</v>
      </c>
    </row>
    <row r="1492" spans="1:19" hidden="1" x14ac:dyDescent="0.3">
      <c r="A1492" s="11">
        <v>44635.594837962963</v>
      </c>
      <c r="B1492" s="11"/>
      <c r="C1492" s="15">
        <v>44635</v>
      </c>
      <c r="D1492" s="16">
        <v>0.59483796296296299</v>
      </c>
      <c r="E1492" s="16"/>
      <c r="F1492" s="12">
        <v>98.100000000000009</v>
      </c>
      <c r="G1492" s="12">
        <v>100.28</v>
      </c>
      <c r="H1492" s="12">
        <v>113.36</v>
      </c>
      <c r="I1492" s="12">
        <v>103.55</v>
      </c>
      <c r="J1492" s="12">
        <v>106.82</v>
      </c>
      <c r="K1492" s="12">
        <v>109</v>
      </c>
      <c r="L1492" s="12">
        <v>116.63000000000001</v>
      </c>
      <c r="M1492" s="12">
        <v>105.73</v>
      </c>
      <c r="N1492" s="13">
        <v>106.68375</v>
      </c>
      <c r="O1492" s="17" t="s">
        <v>138</v>
      </c>
      <c r="P1492" s="14" t="s">
        <v>10</v>
      </c>
      <c r="Q1492" s="14" t="s">
        <v>15</v>
      </c>
      <c r="R1492" s="14" t="s">
        <v>119</v>
      </c>
      <c r="S1492" s="14" t="s">
        <v>143</v>
      </c>
    </row>
    <row r="1493" spans="1:19" hidden="1" x14ac:dyDescent="0.3">
      <c r="A1493" s="11">
        <v>44635.594965277778</v>
      </c>
      <c r="B1493" s="11"/>
      <c r="C1493" s="15">
        <v>44635</v>
      </c>
      <c r="D1493" s="16">
        <v>0.59496527777777775</v>
      </c>
      <c r="E1493" s="16"/>
      <c r="F1493" s="12">
        <v>99</v>
      </c>
      <c r="G1493" s="12">
        <v>101.2</v>
      </c>
      <c r="H1493" s="12">
        <v>114.4</v>
      </c>
      <c r="I1493" s="12">
        <v>104.5</v>
      </c>
      <c r="J1493" s="12">
        <v>107.8</v>
      </c>
      <c r="K1493" s="12">
        <v>110</v>
      </c>
      <c r="L1493" s="12">
        <v>117.7</v>
      </c>
      <c r="M1493" s="12">
        <v>106.7</v>
      </c>
      <c r="N1493" s="13">
        <v>107.66250000000001</v>
      </c>
      <c r="O1493" s="17" t="s">
        <v>138</v>
      </c>
      <c r="P1493" s="14" t="s">
        <v>10</v>
      </c>
      <c r="Q1493" s="14" t="s">
        <v>15</v>
      </c>
      <c r="R1493" s="14" t="s">
        <v>119</v>
      </c>
      <c r="S1493" s="14" t="s">
        <v>143</v>
      </c>
    </row>
    <row r="1494" spans="1:19" hidden="1" x14ac:dyDescent="0.3">
      <c r="A1494" s="11">
        <v>44635.595127314817</v>
      </c>
      <c r="B1494" s="11"/>
      <c r="C1494" s="15">
        <v>44635</v>
      </c>
      <c r="D1494" s="16">
        <v>0.59512731481481485</v>
      </c>
      <c r="E1494" s="16"/>
      <c r="F1494" s="12">
        <v>81</v>
      </c>
      <c r="G1494" s="12">
        <v>82.8</v>
      </c>
      <c r="H1494" s="12">
        <v>93.600000000000009</v>
      </c>
      <c r="I1494" s="12">
        <v>85.5</v>
      </c>
      <c r="J1494" s="12">
        <v>88.2</v>
      </c>
      <c r="K1494" s="12">
        <v>107</v>
      </c>
      <c r="L1494" s="12">
        <v>107</v>
      </c>
      <c r="M1494" s="12">
        <v>56</v>
      </c>
      <c r="N1494" s="13">
        <v>87.637500000000003</v>
      </c>
      <c r="O1494" s="17" t="s">
        <v>138</v>
      </c>
      <c r="P1494" s="14" t="s">
        <v>10</v>
      </c>
      <c r="Q1494" s="14" t="s">
        <v>15</v>
      </c>
      <c r="R1494" s="14" t="s">
        <v>119</v>
      </c>
      <c r="S1494" s="14" t="s">
        <v>143</v>
      </c>
    </row>
    <row r="1495" spans="1:19" hidden="1" x14ac:dyDescent="0.3">
      <c r="A1495" s="11">
        <v>44635.595196759263</v>
      </c>
      <c r="B1495" s="11"/>
      <c r="C1495" s="15">
        <v>44635</v>
      </c>
      <c r="D1495" s="16">
        <v>0.59519675925925919</v>
      </c>
      <c r="E1495" s="16"/>
      <c r="F1495" s="12">
        <v>99</v>
      </c>
      <c r="G1495" s="12">
        <v>101.2</v>
      </c>
      <c r="H1495" s="12">
        <v>114.4</v>
      </c>
      <c r="I1495" s="12">
        <v>104.5</v>
      </c>
      <c r="J1495" s="12">
        <v>107.8</v>
      </c>
      <c r="K1495" s="12">
        <v>110</v>
      </c>
      <c r="L1495" s="12">
        <v>117.7</v>
      </c>
      <c r="M1495" s="12">
        <v>106.7</v>
      </c>
      <c r="N1495" s="13">
        <v>107.66250000000001</v>
      </c>
      <c r="O1495" s="17" t="s">
        <v>138</v>
      </c>
      <c r="P1495" s="14" t="s">
        <v>10</v>
      </c>
      <c r="Q1495" s="14" t="s">
        <v>15</v>
      </c>
      <c r="R1495" s="14" t="s">
        <v>119</v>
      </c>
      <c r="S1495" s="14" t="s">
        <v>143</v>
      </c>
    </row>
    <row r="1496" spans="1:19" hidden="1" x14ac:dyDescent="0.3">
      <c r="A1496" s="11">
        <v>44635.595555555556</v>
      </c>
      <c r="B1496" s="11"/>
      <c r="C1496" s="15">
        <v>44635</v>
      </c>
      <c r="D1496" s="16">
        <v>0.5955555555555555</v>
      </c>
      <c r="E1496" s="16"/>
      <c r="F1496" s="12">
        <v>69.3</v>
      </c>
      <c r="G1496" s="12">
        <v>70.84</v>
      </c>
      <c r="H1496" s="12">
        <v>80.08</v>
      </c>
      <c r="I1496" s="12">
        <v>73.149999999999991</v>
      </c>
      <c r="J1496" s="12">
        <v>75.459999999999994</v>
      </c>
      <c r="K1496" s="12">
        <v>70.070000000000007</v>
      </c>
      <c r="L1496" s="12">
        <v>82.39</v>
      </c>
      <c r="M1496" s="12">
        <v>77</v>
      </c>
      <c r="N1496" s="13">
        <v>74.786249999999995</v>
      </c>
      <c r="O1496" s="17" t="s">
        <v>138</v>
      </c>
      <c r="P1496" s="14" t="s">
        <v>10</v>
      </c>
      <c r="Q1496" s="14" t="s">
        <v>15</v>
      </c>
      <c r="R1496" s="14" t="s">
        <v>119</v>
      </c>
      <c r="S1496" s="14" t="s">
        <v>143</v>
      </c>
    </row>
    <row r="1497" spans="1:19" hidden="1" x14ac:dyDescent="0.3">
      <c r="A1497" s="11">
        <v>44635.595821759256</v>
      </c>
      <c r="B1497" s="11"/>
      <c r="C1497" s="15">
        <v>44635</v>
      </c>
      <c r="D1497" s="16">
        <v>0.59582175925925929</v>
      </c>
      <c r="E1497" s="16"/>
      <c r="F1497" s="12">
        <v>91.5</v>
      </c>
      <c r="G1497" s="12">
        <v>93.533333333333346</v>
      </c>
      <c r="H1497" s="12">
        <v>105.73333333333335</v>
      </c>
      <c r="I1497" s="12">
        <v>96.583333333333329</v>
      </c>
      <c r="J1497" s="12">
        <v>99.63333333333334</v>
      </c>
      <c r="K1497" s="12">
        <v>110</v>
      </c>
      <c r="L1497" s="12">
        <v>120</v>
      </c>
      <c r="M1497" s="12">
        <v>75</v>
      </c>
      <c r="N1497" s="13">
        <v>98.997916666666669</v>
      </c>
      <c r="O1497" s="17" t="s">
        <v>138</v>
      </c>
      <c r="P1497" s="14" t="s">
        <v>10</v>
      </c>
      <c r="Q1497" s="14" t="s">
        <v>15</v>
      </c>
      <c r="R1497" s="14" t="s">
        <v>119</v>
      </c>
      <c r="S1497" s="14" t="s">
        <v>143</v>
      </c>
    </row>
    <row r="1498" spans="1:19" hidden="1" x14ac:dyDescent="0.3">
      <c r="A1498" s="11">
        <v>44635.596516203703</v>
      </c>
      <c r="B1498" s="11"/>
      <c r="C1498" s="15">
        <v>44635</v>
      </c>
      <c r="D1498" s="16">
        <v>0.59651620370370373</v>
      </c>
      <c r="E1498" s="16"/>
      <c r="F1498" s="12">
        <v>93.300000000000011</v>
      </c>
      <c r="G1498" s="12">
        <v>95.373333333333335</v>
      </c>
      <c r="H1498" s="12">
        <v>107.81333333333335</v>
      </c>
      <c r="I1498" s="12">
        <v>98.483333333333334</v>
      </c>
      <c r="J1498" s="12">
        <v>101.59333333333333</v>
      </c>
      <c r="K1498" s="12">
        <v>108</v>
      </c>
      <c r="L1498" s="12">
        <v>123</v>
      </c>
      <c r="M1498" s="12">
        <v>80</v>
      </c>
      <c r="N1498" s="13">
        <v>100.94541666666667</v>
      </c>
      <c r="O1498" s="17" t="s">
        <v>138</v>
      </c>
      <c r="P1498" s="14" t="s">
        <v>10</v>
      </c>
      <c r="Q1498" s="14" t="s">
        <v>15</v>
      </c>
      <c r="R1498" s="14" t="s">
        <v>119</v>
      </c>
      <c r="S1498" s="14" t="s">
        <v>143</v>
      </c>
    </row>
    <row r="1499" spans="1:19" hidden="1" x14ac:dyDescent="0.3">
      <c r="A1499" s="11">
        <v>44635.597210648149</v>
      </c>
      <c r="B1499" s="11"/>
      <c r="C1499" s="15">
        <v>44635</v>
      </c>
      <c r="D1499" s="16">
        <v>0.59721064814814817</v>
      </c>
      <c r="E1499" s="16"/>
      <c r="F1499" s="12">
        <v>89.399999999999991</v>
      </c>
      <c r="G1499" s="12">
        <v>91.38666666666667</v>
      </c>
      <c r="H1499" s="12">
        <v>103.30666666666667</v>
      </c>
      <c r="I1499" s="12">
        <v>94.36666666666666</v>
      </c>
      <c r="J1499" s="12">
        <v>97.346666666666664</v>
      </c>
      <c r="K1499" s="12">
        <v>107</v>
      </c>
      <c r="L1499" s="12">
        <v>121</v>
      </c>
      <c r="M1499" s="12">
        <v>70</v>
      </c>
      <c r="N1499" s="13">
        <v>96.725833333333341</v>
      </c>
      <c r="O1499" s="17" t="s">
        <v>138</v>
      </c>
      <c r="P1499" s="14" t="s">
        <v>10</v>
      </c>
      <c r="Q1499" s="14" t="s">
        <v>15</v>
      </c>
      <c r="R1499" s="14" t="s">
        <v>119</v>
      </c>
      <c r="S1499" s="14" t="s">
        <v>143</v>
      </c>
    </row>
    <row r="1500" spans="1:19" hidden="1" x14ac:dyDescent="0.3">
      <c r="A1500" s="11">
        <v>44635.597905092596</v>
      </c>
      <c r="B1500" s="11"/>
      <c r="C1500" s="15">
        <v>44635</v>
      </c>
      <c r="D1500" s="16">
        <v>0.59790509259259261</v>
      </c>
      <c r="E1500" s="16"/>
      <c r="F1500" s="12">
        <v>83.4</v>
      </c>
      <c r="G1500" s="12">
        <v>85.253333333333345</v>
      </c>
      <c r="H1500" s="12">
        <v>96.373333333333335</v>
      </c>
      <c r="I1500" s="12">
        <v>88.033333333333331</v>
      </c>
      <c r="J1500" s="12">
        <v>90.813333333333333</v>
      </c>
      <c r="K1500" s="12">
        <v>106</v>
      </c>
      <c r="L1500" s="12">
        <v>110</v>
      </c>
      <c r="M1500" s="12">
        <v>62</v>
      </c>
      <c r="N1500" s="13">
        <v>90.234166666666681</v>
      </c>
      <c r="O1500" s="17" t="s">
        <v>138</v>
      </c>
      <c r="P1500" s="14" t="s">
        <v>10</v>
      </c>
      <c r="Q1500" s="14" t="s">
        <v>15</v>
      </c>
      <c r="R1500" s="14" t="s">
        <v>119</v>
      </c>
      <c r="S1500" s="14" t="s">
        <v>143</v>
      </c>
    </row>
    <row r="1501" spans="1:19" hidden="1" x14ac:dyDescent="0.3">
      <c r="A1501" s="11">
        <v>44635.597916666666</v>
      </c>
      <c r="B1501" s="11"/>
      <c r="C1501" s="15">
        <v>44635</v>
      </c>
      <c r="D1501" s="16">
        <v>0.59791666666666665</v>
      </c>
      <c r="E1501" s="16"/>
      <c r="F1501" s="12">
        <v>109</v>
      </c>
      <c r="G1501" s="12">
        <v>100.28</v>
      </c>
      <c r="H1501" s="12">
        <v>113.36</v>
      </c>
      <c r="I1501" s="12">
        <v>103.55</v>
      </c>
      <c r="J1501" s="12">
        <v>106.82</v>
      </c>
      <c r="K1501" s="12">
        <v>99.19</v>
      </c>
      <c r="L1501" s="12">
        <v>116.63000000000001</v>
      </c>
      <c r="M1501" s="12">
        <v>105.73</v>
      </c>
      <c r="N1501" s="13">
        <v>106.82000000000001</v>
      </c>
      <c r="O1501" s="17" t="s">
        <v>138</v>
      </c>
      <c r="P1501" s="14" t="s">
        <v>10</v>
      </c>
      <c r="Q1501" s="14" t="s">
        <v>15</v>
      </c>
      <c r="R1501" s="14" t="s">
        <v>119</v>
      </c>
      <c r="S1501" s="14" t="s">
        <v>143</v>
      </c>
    </row>
    <row r="1502" spans="1:19" hidden="1" x14ac:dyDescent="0.3">
      <c r="A1502" s="11">
        <v>44635.598599537036</v>
      </c>
      <c r="B1502" s="11"/>
      <c r="C1502" s="15">
        <v>44635</v>
      </c>
      <c r="D1502" s="16">
        <v>0.59859953703703705</v>
      </c>
      <c r="E1502" s="16"/>
      <c r="F1502" s="12">
        <v>84</v>
      </c>
      <c r="G1502" s="12">
        <v>85.86666666666666</v>
      </c>
      <c r="H1502" s="12">
        <v>97.066666666666663</v>
      </c>
      <c r="I1502" s="12">
        <v>88.666666666666657</v>
      </c>
      <c r="J1502" s="12">
        <v>91.466666666666654</v>
      </c>
      <c r="K1502" s="12">
        <v>105</v>
      </c>
      <c r="L1502" s="12">
        <v>107</v>
      </c>
      <c r="M1502" s="12">
        <v>68</v>
      </c>
      <c r="N1502" s="13">
        <v>90.883333333333326</v>
      </c>
      <c r="O1502" s="17" t="s">
        <v>138</v>
      </c>
      <c r="P1502" s="14" t="s">
        <v>10</v>
      </c>
      <c r="Q1502" s="14" t="s">
        <v>15</v>
      </c>
      <c r="R1502" s="14" t="s">
        <v>119</v>
      </c>
      <c r="S1502" s="14" t="s">
        <v>143</v>
      </c>
    </row>
    <row r="1503" spans="1:19" hidden="1" x14ac:dyDescent="0.3">
      <c r="A1503" s="11">
        <v>44635.599293981482</v>
      </c>
      <c r="B1503" s="11"/>
      <c r="C1503" s="15">
        <v>44635</v>
      </c>
      <c r="D1503" s="16">
        <v>0.5992939814814815</v>
      </c>
      <c r="E1503" s="16"/>
      <c r="F1503" s="12">
        <v>84.600000000000009</v>
      </c>
      <c r="G1503" s="12">
        <v>86.48</v>
      </c>
      <c r="H1503" s="12">
        <v>97.76</v>
      </c>
      <c r="I1503" s="12">
        <v>89.3</v>
      </c>
      <c r="J1503" s="12">
        <v>92.12</v>
      </c>
      <c r="K1503" s="12">
        <v>101</v>
      </c>
      <c r="L1503" s="12">
        <v>109</v>
      </c>
      <c r="M1503" s="12">
        <v>72</v>
      </c>
      <c r="N1503" s="13">
        <v>91.532499999999999</v>
      </c>
      <c r="O1503" s="17" t="s">
        <v>138</v>
      </c>
      <c r="P1503" s="14" t="s">
        <v>10</v>
      </c>
      <c r="Q1503" s="14" t="s">
        <v>15</v>
      </c>
      <c r="R1503" s="14" t="s">
        <v>119</v>
      </c>
      <c r="S1503" s="14" t="s">
        <v>143</v>
      </c>
    </row>
    <row r="1504" spans="1:19" hidden="1" x14ac:dyDescent="0.3">
      <c r="A1504" s="11">
        <v>44635.59951388889</v>
      </c>
      <c r="B1504" s="11"/>
      <c r="C1504" s="15">
        <v>44635</v>
      </c>
      <c r="D1504" s="16">
        <v>0.5995138888888889</v>
      </c>
      <c r="E1504" s="16"/>
      <c r="F1504" s="12">
        <v>93.600000000000009</v>
      </c>
      <c r="G1504" s="12">
        <v>95.68</v>
      </c>
      <c r="H1504" s="12">
        <v>108.16</v>
      </c>
      <c r="I1504" s="12">
        <v>98.8</v>
      </c>
      <c r="J1504" s="12">
        <v>101.92</v>
      </c>
      <c r="K1504" s="12">
        <v>104</v>
      </c>
      <c r="L1504" s="12">
        <v>111.28</v>
      </c>
      <c r="M1504" s="12">
        <v>100.88</v>
      </c>
      <c r="N1504" s="13">
        <v>101.79</v>
      </c>
      <c r="O1504" s="17" t="s">
        <v>138</v>
      </c>
      <c r="P1504" s="14" t="s">
        <v>10</v>
      </c>
      <c r="Q1504" s="14" t="s">
        <v>15</v>
      </c>
      <c r="R1504" s="14" t="s">
        <v>119</v>
      </c>
      <c r="S1504" s="14" t="s">
        <v>143</v>
      </c>
    </row>
    <row r="1505" spans="1:19" hidden="1" x14ac:dyDescent="0.3">
      <c r="A1505" s="11">
        <v>44635.599988425929</v>
      </c>
      <c r="B1505" s="11"/>
      <c r="C1505" s="15">
        <v>44635</v>
      </c>
      <c r="D1505" s="16">
        <v>0.59998842592592594</v>
      </c>
      <c r="E1505" s="16"/>
      <c r="F1505" s="12">
        <v>88.800000000000011</v>
      </c>
      <c r="G1505" s="12">
        <v>90.773333333333341</v>
      </c>
      <c r="H1505" s="12">
        <v>102.61333333333334</v>
      </c>
      <c r="I1505" s="12">
        <v>93.733333333333334</v>
      </c>
      <c r="J1505" s="12">
        <v>96.693333333333342</v>
      </c>
      <c r="K1505" s="12">
        <v>110</v>
      </c>
      <c r="L1505" s="12">
        <v>107</v>
      </c>
      <c r="M1505" s="12">
        <v>79</v>
      </c>
      <c r="N1505" s="13">
        <v>96.076666666666682</v>
      </c>
      <c r="O1505" s="17" t="s">
        <v>138</v>
      </c>
      <c r="P1505" s="14" t="s">
        <v>10</v>
      </c>
      <c r="Q1505" s="14" t="s">
        <v>15</v>
      </c>
      <c r="R1505" s="14" t="s">
        <v>119</v>
      </c>
      <c r="S1505" s="14" t="s">
        <v>143</v>
      </c>
    </row>
    <row r="1506" spans="1:19" hidden="1" x14ac:dyDescent="0.3">
      <c r="A1506" s="11">
        <v>44635.600057870368</v>
      </c>
      <c r="B1506" s="11"/>
      <c r="C1506" s="15">
        <v>44635</v>
      </c>
      <c r="D1506" s="16">
        <v>0.60005787037037039</v>
      </c>
      <c r="E1506" s="16"/>
      <c r="F1506" s="12">
        <v>100.8</v>
      </c>
      <c r="G1506" s="12">
        <v>103.04</v>
      </c>
      <c r="H1506" s="12">
        <v>116.48</v>
      </c>
      <c r="I1506" s="12">
        <v>106.39999999999999</v>
      </c>
      <c r="J1506" s="12">
        <v>109.75999999999999</v>
      </c>
      <c r="K1506" s="12">
        <v>112</v>
      </c>
      <c r="L1506" s="12">
        <v>119.84</v>
      </c>
      <c r="M1506" s="12">
        <v>108.64</v>
      </c>
      <c r="N1506" s="13">
        <v>109.62</v>
      </c>
      <c r="O1506" s="17" t="s">
        <v>138</v>
      </c>
      <c r="P1506" s="14" t="s">
        <v>10</v>
      </c>
      <c r="Q1506" s="14" t="s">
        <v>15</v>
      </c>
      <c r="R1506" s="14" t="s">
        <v>119</v>
      </c>
      <c r="S1506" s="14" t="s">
        <v>143</v>
      </c>
    </row>
    <row r="1507" spans="1:19" hidden="1" x14ac:dyDescent="0.3">
      <c r="A1507" s="11">
        <v>44635.600682870368</v>
      </c>
      <c r="B1507" s="11"/>
      <c r="C1507" s="15">
        <v>44635</v>
      </c>
      <c r="D1507" s="16">
        <v>0.60068287037037038</v>
      </c>
      <c r="E1507" s="16"/>
      <c r="F1507" s="12">
        <v>98.55</v>
      </c>
      <c r="G1507" s="12">
        <v>100.74000000000001</v>
      </c>
      <c r="H1507" s="12">
        <v>113.88000000000001</v>
      </c>
      <c r="I1507" s="12">
        <v>104.02499999999999</v>
      </c>
      <c r="J1507" s="12">
        <v>107.31</v>
      </c>
      <c r="K1507" s="12">
        <v>111</v>
      </c>
      <c r="L1507" s="12">
        <v>108</v>
      </c>
      <c r="M1507" s="12">
        <v>106.215</v>
      </c>
      <c r="N1507" s="13">
        <v>106.215</v>
      </c>
      <c r="O1507" s="17" t="s">
        <v>138</v>
      </c>
      <c r="P1507" s="14" t="s">
        <v>10</v>
      </c>
      <c r="Q1507" s="14" t="s">
        <v>15</v>
      </c>
      <c r="R1507" s="14" t="s">
        <v>119</v>
      </c>
      <c r="S1507" s="14" t="s">
        <v>143</v>
      </c>
    </row>
    <row r="1508" spans="1:19" hidden="1" x14ac:dyDescent="0.3">
      <c r="A1508" s="11">
        <v>44635.601377314815</v>
      </c>
      <c r="B1508" s="11"/>
      <c r="C1508" s="15">
        <v>44635</v>
      </c>
      <c r="D1508" s="16">
        <v>0.60137731481481482</v>
      </c>
      <c r="E1508" s="16"/>
      <c r="F1508" s="12">
        <v>93.899999999999991</v>
      </c>
      <c r="G1508" s="12">
        <v>95.986666666666665</v>
      </c>
      <c r="H1508" s="12">
        <v>108.50666666666666</v>
      </c>
      <c r="I1508" s="12">
        <v>99.11666666666666</v>
      </c>
      <c r="J1508" s="12">
        <v>102.24666666666666</v>
      </c>
      <c r="K1508" s="12">
        <v>92</v>
      </c>
      <c r="L1508" s="12">
        <v>108</v>
      </c>
      <c r="M1508" s="12">
        <v>113</v>
      </c>
      <c r="N1508" s="13">
        <v>101.59458333333333</v>
      </c>
      <c r="O1508" s="17" t="s">
        <v>138</v>
      </c>
      <c r="P1508" s="14" t="s">
        <v>10</v>
      </c>
      <c r="Q1508" s="14" t="s">
        <v>15</v>
      </c>
      <c r="R1508" s="14" t="s">
        <v>119</v>
      </c>
      <c r="S1508" s="14" t="s">
        <v>143</v>
      </c>
    </row>
    <row r="1509" spans="1:19" hidden="1" x14ac:dyDescent="0.3">
      <c r="A1509" s="11">
        <v>44635.601388888892</v>
      </c>
      <c r="B1509" s="11"/>
      <c r="C1509" s="15">
        <v>44635</v>
      </c>
      <c r="D1509" s="16">
        <v>0.60138888888888886</v>
      </c>
      <c r="E1509" s="16"/>
      <c r="F1509" s="12">
        <v>99</v>
      </c>
      <c r="G1509" s="12">
        <v>91.08</v>
      </c>
      <c r="H1509" s="12">
        <v>102.96000000000001</v>
      </c>
      <c r="I1509" s="12">
        <v>94.05</v>
      </c>
      <c r="J1509" s="12">
        <v>97.02</v>
      </c>
      <c r="K1509" s="12">
        <v>90.09</v>
      </c>
      <c r="L1509" s="12">
        <v>105.93</v>
      </c>
      <c r="M1509" s="12">
        <v>96.03</v>
      </c>
      <c r="N1509" s="13">
        <v>97.019999999999982</v>
      </c>
      <c r="O1509" s="17" t="s">
        <v>138</v>
      </c>
      <c r="P1509" s="14" t="s">
        <v>10</v>
      </c>
      <c r="Q1509" s="14" t="s">
        <v>15</v>
      </c>
      <c r="R1509" s="14" t="s">
        <v>119</v>
      </c>
      <c r="S1509" s="14" t="s">
        <v>143</v>
      </c>
    </row>
    <row r="1510" spans="1:19" hidden="1" x14ac:dyDescent="0.3">
      <c r="A1510" s="11">
        <v>44635.602071759262</v>
      </c>
      <c r="B1510" s="11"/>
      <c r="C1510" s="15">
        <v>44635</v>
      </c>
      <c r="D1510" s="16">
        <v>0.60207175925925926</v>
      </c>
      <c r="E1510" s="16"/>
      <c r="F1510" s="12">
        <v>89.100000000000009</v>
      </c>
      <c r="G1510" s="12">
        <v>91.08</v>
      </c>
      <c r="H1510" s="12">
        <v>102.96000000000001</v>
      </c>
      <c r="I1510" s="12">
        <v>94.05</v>
      </c>
      <c r="J1510" s="12">
        <v>97.02</v>
      </c>
      <c r="K1510" s="12">
        <v>60</v>
      </c>
      <c r="L1510" s="12">
        <v>104</v>
      </c>
      <c r="M1510" s="12">
        <v>133</v>
      </c>
      <c r="N1510" s="13">
        <v>96.401250000000005</v>
      </c>
      <c r="O1510" s="17" t="s">
        <v>138</v>
      </c>
      <c r="P1510" s="14" t="s">
        <v>10</v>
      </c>
      <c r="Q1510" s="14" t="s">
        <v>15</v>
      </c>
      <c r="R1510" s="14" t="s">
        <v>119</v>
      </c>
      <c r="S1510" s="14" t="s">
        <v>143</v>
      </c>
    </row>
    <row r="1511" spans="1:19" hidden="1" x14ac:dyDescent="0.3">
      <c r="A1511" s="11">
        <v>44635.602766203701</v>
      </c>
      <c r="B1511" s="11"/>
      <c r="C1511" s="15">
        <v>44635</v>
      </c>
      <c r="D1511" s="16">
        <v>0.60276620370370371</v>
      </c>
      <c r="E1511" s="16"/>
      <c r="F1511" s="12">
        <v>91.2</v>
      </c>
      <c r="G1511" s="12">
        <v>93.226666666666659</v>
      </c>
      <c r="H1511" s="12">
        <v>105.38666666666667</v>
      </c>
      <c r="I1511" s="12">
        <v>96.266666666666652</v>
      </c>
      <c r="J1511" s="12">
        <v>99.306666666666658</v>
      </c>
      <c r="K1511" s="12">
        <v>70</v>
      </c>
      <c r="L1511" s="12">
        <v>108</v>
      </c>
      <c r="M1511" s="12">
        <v>126</v>
      </c>
      <c r="N1511" s="13">
        <v>98.673333333333332</v>
      </c>
      <c r="O1511" s="17" t="s">
        <v>138</v>
      </c>
      <c r="P1511" s="14" t="s">
        <v>10</v>
      </c>
      <c r="Q1511" s="14" t="s">
        <v>15</v>
      </c>
      <c r="R1511" s="14" t="s">
        <v>119</v>
      </c>
      <c r="S1511" s="14" t="s">
        <v>143</v>
      </c>
    </row>
    <row r="1512" spans="1:19" hidden="1" x14ac:dyDescent="0.3">
      <c r="A1512" s="11">
        <v>44635.603460648148</v>
      </c>
      <c r="B1512" s="11"/>
      <c r="C1512" s="15">
        <v>44635</v>
      </c>
      <c r="D1512" s="16">
        <v>0.60346064814814815</v>
      </c>
      <c r="E1512" s="16"/>
      <c r="F1512" s="12">
        <v>90</v>
      </c>
      <c r="G1512" s="12">
        <v>92</v>
      </c>
      <c r="H1512" s="12">
        <v>104</v>
      </c>
      <c r="I1512" s="12">
        <v>95</v>
      </c>
      <c r="J1512" s="12">
        <v>98</v>
      </c>
      <c r="K1512" s="12">
        <v>61</v>
      </c>
      <c r="L1512" s="12">
        <v>115</v>
      </c>
      <c r="M1512" s="12">
        <v>124</v>
      </c>
      <c r="N1512" s="13">
        <v>97.375</v>
      </c>
      <c r="O1512" s="17" t="s">
        <v>138</v>
      </c>
      <c r="P1512" s="14" t="s">
        <v>10</v>
      </c>
      <c r="Q1512" s="14" t="s">
        <v>15</v>
      </c>
      <c r="R1512" s="14" t="s">
        <v>119</v>
      </c>
      <c r="S1512" s="14" t="s">
        <v>143</v>
      </c>
    </row>
    <row r="1513" spans="1:19" hidden="1" x14ac:dyDescent="0.3">
      <c r="A1513" s="11">
        <v>44635.604155092595</v>
      </c>
      <c r="B1513" s="11"/>
      <c r="C1513" s="15">
        <v>44635</v>
      </c>
      <c r="D1513" s="16">
        <v>0.60415509259259259</v>
      </c>
      <c r="E1513" s="16"/>
      <c r="F1513" s="12">
        <v>93.600000000000009</v>
      </c>
      <c r="G1513" s="12">
        <v>95.68</v>
      </c>
      <c r="H1513" s="12">
        <v>108.16</v>
      </c>
      <c r="I1513" s="12">
        <v>98.8</v>
      </c>
      <c r="J1513" s="12">
        <v>101.92</v>
      </c>
      <c r="K1513" s="12">
        <v>62</v>
      </c>
      <c r="L1513" s="12">
        <v>124</v>
      </c>
      <c r="M1513" s="12">
        <v>126</v>
      </c>
      <c r="N1513" s="13">
        <v>101.27000000000001</v>
      </c>
      <c r="O1513" s="17" t="s">
        <v>138</v>
      </c>
      <c r="P1513" s="14" t="s">
        <v>10</v>
      </c>
      <c r="Q1513" s="14" t="s">
        <v>15</v>
      </c>
      <c r="R1513" s="14" t="s">
        <v>119</v>
      </c>
      <c r="S1513" s="14" t="s">
        <v>143</v>
      </c>
    </row>
    <row r="1514" spans="1:19" hidden="1" x14ac:dyDescent="0.3">
      <c r="A1514" s="11">
        <v>44635.604849537034</v>
      </c>
      <c r="B1514" s="11"/>
      <c r="C1514" s="15">
        <v>44635</v>
      </c>
      <c r="D1514" s="16">
        <v>0.60484953703703703</v>
      </c>
      <c r="E1514" s="16"/>
      <c r="F1514" s="12">
        <v>106.5</v>
      </c>
      <c r="G1514" s="12">
        <v>108.86666666666666</v>
      </c>
      <c r="H1514" s="12">
        <v>123.06666666666666</v>
      </c>
      <c r="I1514" s="12">
        <v>112.41666666666666</v>
      </c>
      <c r="J1514" s="12">
        <v>115.96666666666665</v>
      </c>
      <c r="K1514" s="12">
        <v>85</v>
      </c>
      <c r="L1514" s="12">
        <v>142</v>
      </c>
      <c r="M1514" s="12">
        <v>128</v>
      </c>
      <c r="N1514" s="13">
        <v>115.22708333333334</v>
      </c>
      <c r="O1514" s="17" t="s">
        <v>138</v>
      </c>
      <c r="P1514" s="14" t="s">
        <v>10</v>
      </c>
      <c r="Q1514" s="14" t="s">
        <v>15</v>
      </c>
      <c r="R1514" s="14" t="s">
        <v>119</v>
      </c>
      <c r="S1514" s="14" t="s">
        <v>143</v>
      </c>
    </row>
    <row r="1515" spans="1:19" hidden="1" x14ac:dyDescent="0.3">
      <c r="A1515" s="11">
        <v>44635.604861111111</v>
      </c>
      <c r="B1515" s="11"/>
      <c r="C1515" s="15">
        <v>44635</v>
      </c>
      <c r="D1515" s="16">
        <v>0.60486111111111118</v>
      </c>
      <c r="E1515" s="16"/>
      <c r="F1515" s="12">
        <v>122</v>
      </c>
      <c r="G1515" s="12">
        <v>112.24000000000001</v>
      </c>
      <c r="H1515" s="12">
        <v>126.88000000000001</v>
      </c>
      <c r="I1515" s="12">
        <v>115.89999999999999</v>
      </c>
      <c r="J1515" s="12">
        <v>119.56</v>
      </c>
      <c r="K1515" s="12">
        <v>111.02000000000001</v>
      </c>
      <c r="L1515" s="12">
        <v>130.54000000000002</v>
      </c>
      <c r="M1515" s="12">
        <v>118.34</v>
      </c>
      <c r="N1515" s="13">
        <v>119.55999999999999</v>
      </c>
      <c r="O1515" s="17" t="s">
        <v>138</v>
      </c>
      <c r="P1515" s="14" t="s">
        <v>10</v>
      </c>
      <c r="Q1515" s="14" t="s">
        <v>15</v>
      </c>
      <c r="R1515" s="14" t="s">
        <v>119</v>
      </c>
      <c r="S1515" s="14" t="s">
        <v>143</v>
      </c>
    </row>
    <row r="1516" spans="1:19" hidden="1" x14ac:dyDescent="0.3">
      <c r="A1516" s="11">
        <v>44635.605543981481</v>
      </c>
      <c r="B1516" s="11"/>
      <c r="C1516" s="15">
        <v>44635</v>
      </c>
      <c r="D1516" s="16">
        <v>0.60554398148148147</v>
      </c>
      <c r="E1516" s="16"/>
      <c r="F1516" s="12">
        <v>114</v>
      </c>
      <c r="G1516" s="12">
        <v>116.53333333333335</v>
      </c>
      <c r="H1516" s="12">
        <v>131.73333333333335</v>
      </c>
      <c r="I1516" s="12">
        <v>120.33333333333333</v>
      </c>
      <c r="J1516" s="12">
        <v>124.13333333333334</v>
      </c>
      <c r="K1516" s="12">
        <v>115</v>
      </c>
      <c r="L1516" s="12">
        <v>137</v>
      </c>
      <c r="M1516" s="12">
        <v>128</v>
      </c>
      <c r="N1516" s="13">
        <v>123.34166666666667</v>
      </c>
      <c r="O1516" s="17" t="s">
        <v>138</v>
      </c>
      <c r="P1516" s="14" t="s">
        <v>10</v>
      </c>
      <c r="Q1516" s="14" t="s">
        <v>15</v>
      </c>
      <c r="R1516" s="14" t="s">
        <v>18</v>
      </c>
      <c r="S1516" s="14" t="s">
        <v>143</v>
      </c>
    </row>
    <row r="1517" spans="1:19" hidden="1" x14ac:dyDescent="0.3">
      <c r="A1517" s="11">
        <v>44635.606238425928</v>
      </c>
      <c r="B1517" s="11"/>
      <c r="C1517" s="15">
        <v>44635</v>
      </c>
      <c r="D1517" s="16">
        <v>0.60623842592592592</v>
      </c>
      <c r="E1517" s="16"/>
      <c r="F1517" s="12">
        <v>116.69999999999999</v>
      </c>
      <c r="G1517" s="12">
        <v>119.29333333333334</v>
      </c>
      <c r="H1517" s="12">
        <v>134.85333333333332</v>
      </c>
      <c r="I1517" s="12">
        <v>123.18333333333332</v>
      </c>
      <c r="J1517" s="12">
        <v>127.07333333333332</v>
      </c>
      <c r="K1517" s="12">
        <v>131</v>
      </c>
      <c r="L1517" s="12">
        <v>130</v>
      </c>
      <c r="M1517" s="12">
        <v>128</v>
      </c>
      <c r="N1517" s="13">
        <v>126.26291666666667</v>
      </c>
      <c r="O1517" s="17" t="s">
        <v>138</v>
      </c>
      <c r="P1517" s="14" t="s">
        <v>10</v>
      </c>
      <c r="Q1517" s="14" t="s">
        <v>15</v>
      </c>
      <c r="R1517" s="14" t="s">
        <v>18</v>
      </c>
      <c r="S1517" s="14" t="s">
        <v>143</v>
      </c>
    </row>
    <row r="1518" spans="1:19" hidden="1" x14ac:dyDescent="0.3">
      <c r="A1518" s="11">
        <v>44635.606932870367</v>
      </c>
      <c r="B1518" s="11"/>
      <c r="C1518" s="15">
        <v>44635</v>
      </c>
      <c r="D1518" s="16">
        <v>0.60693287037037036</v>
      </c>
      <c r="E1518" s="16"/>
      <c r="F1518" s="12">
        <v>118.20000000000002</v>
      </c>
      <c r="G1518" s="12">
        <v>120.82666666666668</v>
      </c>
      <c r="H1518" s="12">
        <v>136.58666666666667</v>
      </c>
      <c r="I1518" s="12">
        <v>124.76666666666667</v>
      </c>
      <c r="J1518" s="12">
        <v>128.70666666666668</v>
      </c>
      <c r="K1518" s="12">
        <v>131</v>
      </c>
      <c r="L1518" s="12">
        <v>128</v>
      </c>
      <c r="M1518" s="12">
        <v>135</v>
      </c>
      <c r="N1518" s="13">
        <v>127.88583333333334</v>
      </c>
      <c r="O1518" s="17" t="s">
        <v>138</v>
      </c>
      <c r="P1518" s="14" t="s">
        <v>10</v>
      </c>
      <c r="Q1518" s="14" t="s">
        <v>15</v>
      </c>
      <c r="R1518" s="14" t="s">
        <v>18</v>
      </c>
      <c r="S1518" s="14" t="s">
        <v>143</v>
      </c>
    </row>
    <row r="1519" spans="1:19" hidden="1" x14ac:dyDescent="0.3">
      <c r="A1519" s="11">
        <v>44635.607627314814</v>
      </c>
      <c r="B1519" s="11"/>
      <c r="C1519" s="15">
        <v>44635</v>
      </c>
      <c r="D1519" s="16">
        <v>0.6076273148148148</v>
      </c>
      <c r="E1519" s="16"/>
      <c r="F1519" s="12">
        <v>117.30000000000001</v>
      </c>
      <c r="G1519" s="12">
        <v>119.90666666666668</v>
      </c>
      <c r="H1519" s="12">
        <v>135.54666666666668</v>
      </c>
      <c r="I1519" s="12">
        <v>123.81666666666666</v>
      </c>
      <c r="J1519" s="12">
        <v>127.72666666666667</v>
      </c>
      <c r="K1519" s="12">
        <v>131</v>
      </c>
      <c r="L1519" s="12">
        <v>128</v>
      </c>
      <c r="M1519" s="12">
        <v>132</v>
      </c>
      <c r="N1519" s="13">
        <v>126.91208333333334</v>
      </c>
      <c r="O1519" s="17" t="s">
        <v>138</v>
      </c>
      <c r="P1519" s="14" t="s">
        <v>10</v>
      </c>
      <c r="Q1519" s="14" t="s">
        <v>15</v>
      </c>
      <c r="R1519" s="14" t="s">
        <v>18</v>
      </c>
      <c r="S1519" s="14" t="s">
        <v>143</v>
      </c>
    </row>
    <row r="1520" spans="1:19" hidden="1" x14ac:dyDescent="0.3">
      <c r="A1520" s="11">
        <v>44635.608124999999</v>
      </c>
      <c r="B1520" s="11"/>
      <c r="C1520" s="15">
        <v>44635</v>
      </c>
      <c r="D1520" s="16">
        <v>0.60812500000000003</v>
      </c>
      <c r="E1520" s="16"/>
      <c r="F1520" s="12">
        <v>119.7</v>
      </c>
      <c r="G1520" s="12">
        <v>122.36</v>
      </c>
      <c r="H1520" s="12">
        <v>138.32</v>
      </c>
      <c r="I1520" s="12">
        <v>126.35</v>
      </c>
      <c r="J1520" s="12">
        <v>130.34</v>
      </c>
      <c r="K1520" s="12">
        <v>133</v>
      </c>
      <c r="L1520" s="12">
        <v>142.31</v>
      </c>
      <c r="M1520" s="12">
        <v>129.01</v>
      </c>
      <c r="N1520" s="13">
        <v>130.17375000000001</v>
      </c>
      <c r="O1520" s="17" t="s">
        <v>138</v>
      </c>
      <c r="P1520" s="14" t="s">
        <v>10</v>
      </c>
      <c r="Q1520" s="14" t="s">
        <v>15</v>
      </c>
      <c r="R1520" s="14" t="s">
        <v>18</v>
      </c>
      <c r="S1520" s="14" t="s">
        <v>143</v>
      </c>
    </row>
    <row r="1521" spans="1:19" hidden="1" x14ac:dyDescent="0.3">
      <c r="A1521" s="11">
        <v>44635.60832175926</v>
      </c>
      <c r="B1521" s="11"/>
      <c r="C1521" s="15">
        <v>44635</v>
      </c>
      <c r="D1521" s="16">
        <v>0.60832175925925924</v>
      </c>
      <c r="E1521" s="16"/>
      <c r="F1521" s="12">
        <v>118.20000000000002</v>
      </c>
      <c r="G1521" s="12">
        <v>120.82666666666668</v>
      </c>
      <c r="H1521" s="12">
        <v>136.58666666666667</v>
      </c>
      <c r="I1521" s="12">
        <v>124.76666666666667</v>
      </c>
      <c r="J1521" s="12">
        <v>128.70666666666668</v>
      </c>
      <c r="K1521" s="12">
        <v>133</v>
      </c>
      <c r="L1521" s="12">
        <v>129</v>
      </c>
      <c r="M1521" s="12">
        <v>132</v>
      </c>
      <c r="N1521" s="13">
        <v>127.88583333333334</v>
      </c>
      <c r="O1521" s="17" t="s">
        <v>138</v>
      </c>
      <c r="P1521" s="14" t="s">
        <v>10</v>
      </c>
      <c r="Q1521" s="14" t="s">
        <v>15</v>
      </c>
      <c r="R1521" s="14" t="s">
        <v>18</v>
      </c>
      <c r="S1521" s="14" t="s">
        <v>143</v>
      </c>
    </row>
    <row r="1522" spans="1:19" hidden="1" x14ac:dyDescent="0.3">
      <c r="A1522" s="11">
        <v>44635.60833333333</v>
      </c>
      <c r="B1522" s="11"/>
      <c r="C1522" s="15">
        <v>44635</v>
      </c>
      <c r="D1522" s="16">
        <v>0.60833333333333328</v>
      </c>
      <c r="E1522" s="16"/>
      <c r="F1522" s="12">
        <v>92</v>
      </c>
      <c r="G1522" s="12">
        <v>84.64</v>
      </c>
      <c r="H1522" s="12">
        <v>95.68</v>
      </c>
      <c r="I1522" s="12">
        <v>87.399999999999991</v>
      </c>
      <c r="J1522" s="12">
        <v>90.16</v>
      </c>
      <c r="K1522" s="12">
        <v>83.72</v>
      </c>
      <c r="L1522" s="12">
        <v>98.440000000000012</v>
      </c>
      <c r="M1522" s="12">
        <v>89.24</v>
      </c>
      <c r="N1522" s="13">
        <v>90.160000000000011</v>
      </c>
      <c r="O1522" s="17" t="s">
        <v>138</v>
      </c>
      <c r="P1522" s="14" t="s">
        <v>10</v>
      </c>
      <c r="Q1522" s="14" t="s">
        <v>15</v>
      </c>
      <c r="R1522" s="14" t="s">
        <v>119</v>
      </c>
      <c r="S1522" s="14" t="s">
        <v>143</v>
      </c>
    </row>
    <row r="1523" spans="1:19" hidden="1" x14ac:dyDescent="0.3">
      <c r="A1523" s="11">
        <v>44635.609016203707</v>
      </c>
      <c r="B1523" s="11"/>
      <c r="C1523" s="15">
        <v>44635</v>
      </c>
      <c r="D1523" s="16">
        <v>0.60901620370370368</v>
      </c>
      <c r="E1523" s="16"/>
      <c r="F1523" s="12">
        <v>121.19999999999999</v>
      </c>
      <c r="G1523" s="12">
        <v>123.89333333333333</v>
      </c>
      <c r="H1523" s="12">
        <v>140.05333333333334</v>
      </c>
      <c r="I1523" s="12">
        <v>127.93333333333332</v>
      </c>
      <c r="J1523" s="12">
        <v>131.97333333333333</v>
      </c>
      <c r="K1523" s="12">
        <v>145</v>
      </c>
      <c r="L1523" s="12">
        <v>133</v>
      </c>
      <c r="M1523" s="12">
        <v>126</v>
      </c>
      <c r="N1523" s="13">
        <v>131.13166666666666</v>
      </c>
      <c r="O1523" s="17" t="s">
        <v>138</v>
      </c>
      <c r="P1523" s="14" t="s">
        <v>10</v>
      </c>
      <c r="Q1523" s="14" t="s">
        <v>15</v>
      </c>
      <c r="R1523" s="14" t="s">
        <v>18</v>
      </c>
      <c r="S1523" s="14" t="s">
        <v>143</v>
      </c>
    </row>
    <row r="1524" spans="1:19" hidden="1" x14ac:dyDescent="0.3">
      <c r="A1524" s="11">
        <v>44635.609537037039</v>
      </c>
      <c r="B1524" s="11"/>
      <c r="C1524" s="15">
        <v>44635</v>
      </c>
      <c r="D1524" s="16">
        <v>0.6095370370370371</v>
      </c>
      <c r="E1524" s="16"/>
      <c r="F1524" s="12">
        <v>107.10000000000001</v>
      </c>
      <c r="G1524" s="12">
        <v>109.48</v>
      </c>
      <c r="H1524" s="12">
        <v>123.76</v>
      </c>
      <c r="I1524" s="12">
        <v>113.05</v>
      </c>
      <c r="J1524" s="12">
        <v>116.62</v>
      </c>
      <c r="K1524" s="12">
        <v>108.29</v>
      </c>
      <c r="L1524" s="12">
        <v>127.33000000000001</v>
      </c>
      <c r="M1524" s="12">
        <v>119</v>
      </c>
      <c r="N1524" s="13">
        <v>115.57875</v>
      </c>
      <c r="O1524" s="17" t="s">
        <v>138</v>
      </c>
      <c r="P1524" s="14" t="s">
        <v>10</v>
      </c>
      <c r="Q1524" s="14" t="s">
        <v>15</v>
      </c>
      <c r="R1524" s="14" t="s">
        <v>119</v>
      </c>
      <c r="S1524" s="14" t="s">
        <v>143</v>
      </c>
    </row>
    <row r="1525" spans="1:19" hidden="1" x14ac:dyDescent="0.3">
      <c r="A1525" s="11">
        <v>44635.609710648147</v>
      </c>
      <c r="B1525" s="11"/>
      <c r="C1525" s="15">
        <v>44635</v>
      </c>
      <c r="D1525" s="16">
        <v>0.60971064814814813</v>
      </c>
      <c r="E1525" s="16"/>
      <c r="F1525" s="12">
        <v>124.50000000000001</v>
      </c>
      <c r="G1525" s="12">
        <v>127.26666666666668</v>
      </c>
      <c r="H1525" s="12">
        <v>143.86666666666667</v>
      </c>
      <c r="I1525" s="12">
        <v>131.41666666666666</v>
      </c>
      <c r="J1525" s="12">
        <v>135.56666666666666</v>
      </c>
      <c r="K1525" s="12">
        <v>145</v>
      </c>
      <c r="L1525" s="12">
        <v>141</v>
      </c>
      <c r="M1525" s="12">
        <v>129</v>
      </c>
      <c r="N1525" s="13">
        <v>134.70208333333335</v>
      </c>
      <c r="O1525" s="17" t="s">
        <v>138</v>
      </c>
      <c r="P1525" s="14" t="s">
        <v>10</v>
      </c>
      <c r="Q1525" s="14" t="s">
        <v>15</v>
      </c>
      <c r="R1525" s="14" t="s">
        <v>18</v>
      </c>
      <c r="S1525" s="14" t="s">
        <v>143</v>
      </c>
    </row>
    <row r="1526" spans="1:19" hidden="1" x14ac:dyDescent="0.3">
      <c r="A1526" s="11">
        <v>44635.610405092593</v>
      </c>
      <c r="B1526" s="11"/>
      <c r="C1526" s="15">
        <v>44635</v>
      </c>
      <c r="D1526" s="16">
        <v>0.61040509259259257</v>
      </c>
      <c r="E1526" s="16"/>
      <c r="F1526" s="12">
        <v>117.6</v>
      </c>
      <c r="G1526" s="12">
        <v>120.21333333333332</v>
      </c>
      <c r="H1526" s="12">
        <v>135.89333333333332</v>
      </c>
      <c r="I1526" s="12">
        <v>124.13333333333331</v>
      </c>
      <c r="J1526" s="12">
        <v>128.05333333333331</v>
      </c>
      <c r="K1526" s="12">
        <v>132</v>
      </c>
      <c r="L1526" s="12">
        <v>133</v>
      </c>
      <c r="M1526" s="12">
        <v>127</v>
      </c>
      <c r="N1526" s="13">
        <v>127.23666666666666</v>
      </c>
      <c r="O1526" s="17" t="s">
        <v>138</v>
      </c>
      <c r="P1526" s="14" t="s">
        <v>10</v>
      </c>
      <c r="Q1526" s="14" t="s">
        <v>15</v>
      </c>
      <c r="R1526" s="14" t="s">
        <v>18</v>
      </c>
      <c r="S1526" s="14" t="s">
        <v>143</v>
      </c>
    </row>
    <row r="1527" spans="1:19" hidden="1" x14ac:dyDescent="0.3">
      <c r="A1527" s="11">
        <v>44635.611006944448</v>
      </c>
      <c r="B1527" s="11"/>
      <c r="C1527" s="15">
        <v>44635</v>
      </c>
      <c r="D1527" s="16">
        <v>0.61100694444444448</v>
      </c>
      <c r="E1527" s="16"/>
      <c r="F1527" s="12">
        <v>116.10000000000001</v>
      </c>
      <c r="G1527" s="12">
        <v>118.68</v>
      </c>
      <c r="H1527" s="12">
        <v>134.16</v>
      </c>
      <c r="I1527" s="12">
        <v>122.55</v>
      </c>
      <c r="J1527" s="12">
        <v>126.42</v>
      </c>
      <c r="K1527" s="12">
        <v>129</v>
      </c>
      <c r="L1527" s="12">
        <v>138.03</v>
      </c>
      <c r="M1527" s="12">
        <v>125.13</v>
      </c>
      <c r="N1527" s="13">
        <v>126.25875000000001</v>
      </c>
      <c r="O1527" s="17" t="s">
        <v>138</v>
      </c>
      <c r="P1527" s="14" t="s">
        <v>10</v>
      </c>
      <c r="Q1527" s="14" t="s">
        <v>15</v>
      </c>
      <c r="R1527" s="14" t="s">
        <v>18</v>
      </c>
      <c r="S1527" s="14" t="s">
        <v>143</v>
      </c>
    </row>
    <row r="1528" spans="1:19" hidden="1" x14ac:dyDescent="0.3">
      <c r="A1528" s="11">
        <v>44635.61109953704</v>
      </c>
      <c r="B1528" s="11"/>
      <c r="C1528" s="15">
        <v>44635</v>
      </c>
      <c r="D1528" s="16">
        <v>0.61109953703703701</v>
      </c>
      <c r="E1528" s="16"/>
      <c r="F1528" s="12">
        <v>120.60000000000001</v>
      </c>
      <c r="G1528" s="12">
        <v>123.28</v>
      </c>
      <c r="H1528" s="12">
        <v>139.36000000000001</v>
      </c>
      <c r="I1528" s="12">
        <v>127.3</v>
      </c>
      <c r="J1528" s="12">
        <v>131.32</v>
      </c>
      <c r="K1528" s="12">
        <v>134</v>
      </c>
      <c r="L1528" s="12">
        <v>133</v>
      </c>
      <c r="M1528" s="12">
        <v>135</v>
      </c>
      <c r="N1528" s="13">
        <v>130.48250000000002</v>
      </c>
      <c r="O1528" s="17" t="s">
        <v>138</v>
      </c>
      <c r="P1528" s="14" t="s">
        <v>10</v>
      </c>
      <c r="Q1528" s="14" t="s">
        <v>15</v>
      </c>
      <c r="R1528" s="14" t="s">
        <v>18</v>
      </c>
      <c r="S1528" s="14" t="s">
        <v>143</v>
      </c>
    </row>
    <row r="1529" spans="1:19" hidden="1" x14ac:dyDescent="0.3">
      <c r="A1529" s="11">
        <v>44635.611435185187</v>
      </c>
      <c r="B1529" s="11"/>
      <c r="C1529" s="15">
        <v>44635</v>
      </c>
      <c r="D1529" s="16">
        <v>0.61143518518518525</v>
      </c>
      <c r="E1529" s="16"/>
      <c r="F1529" s="12">
        <v>76</v>
      </c>
      <c r="G1529" s="12">
        <v>69.92</v>
      </c>
      <c r="H1529" s="12">
        <v>79.040000000000006</v>
      </c>
      <c r="I1529" s="12">
        <v>72.2</v>
      </c>
      <c r="J1529" s="12">
        <v>74.48</v>
      </c>
      <c r="K1529" s="12">
        <v>69.16</v>
      </c>
      <c r="L1529" s="12">
        <v>81.320000000000007</v>
      </c>
      <c r="M1529" s="12">
        <v>73.72</v>
      </c>
      <c r="N1529" s="13">
        <v>74.480000000000018</v>
      </c>
      <c r="O1529" s="17" t="s">
        <v>138</v>
      </c>
      <c r="P1529" s="14" t="s">
        <v>10</v>
      </c>
      <c r="Q1529" s="14" t="s">
        <v>15</v>
      </c>
      <c r="R1529" s="14" t="s">
        <v>119</v>
      </c>
      <c r="S1529" s="14" t="s">
        <v>143</v>
      </c>
    </row>
    <row r="1530" spans="1:19" hidden="1" x14ac:dyDescent="0.3">
      <c r="A1530" s="11">
        <v>44635.611585648148</v>
      </c>
      <c r="B1530" s="11"/>
      <c r="C1530" s="15">
        <v>44635</v>
      </c>
      <c r="D1530" s="16">
        <v>0.6115856481481482</v>
      </c>
      <c r="E1530" s="16"/>
      <c r="F1530" s="12">
        <v>70.2</v>
      </c>
      <c r="G1530" s="12">
        <v>71.760000000000005</v>
      </c>
      <c r="H1530" s="12">
        <v>81.12</v>
      </c>
      <c r="I1530" s="12">
        <v>74.099999999999994</v>
      </c>
      <c r="J1530" s="12">
        <v>76.44</v>
      </c>
      <c r="K1530" s="12">
        <v>78</v>
      </c>
      <c r="L1530" s="12">
        <v>83.460000000000008</v>
      </c>
      <c r="M1530" s="12">
        <v>75.66</v>
      </c>
      <c r="N1530" s="13">
        <v>76.342500000000001</v>
      </c>
      <c r="O1530" s="17" t="s">
        <v>138</v>
      </c>
      <c r="P1530" s="14" t="s">
        <v>10</v>
      </c>
      <c r="Q1530" s="14" t="s">
        <v>15</v>
      </c>
      <c r="R1530" s="14" t="s">
        <v>119</v>
      </c>
      <c r="S1530" s="14" t="s">
        <v>143</v>
      </c>
    </row>
    <row r="1531" spans="1:19" hidden="1" x14ac:dyDescent="0.3">
      <c r="A1531" s="11">
        <v>44635.611793981479</v>
      </c>
      <c r="B1531" s="11"/>
      <c r="C1531" s="15">
        <v>44635</v>
      </c>
      <c r="D1531" s="16">
        <v>0.61179398148148145</v>
      </c>
      <c r="E1531" s="16"/>
      <c r="F1531" s="12">
        <v>102.89999999999999</v>
      </c>
      <c r="G1531" s="12">
        <v>105.18666666666667</v>
      </c>
      <c r="H1531" s="12">
        <v>118.90666666666667</v>
      </c>
      <c r="I1531" s="12">
        <v>108.61666666666666</v>
      </c>
      <c r="J1531" s="12">
        <v>112.04666666666667</v>
      </c>
      <c r="K1531" s="12">
        <v>77</v>
      </c>
      <c r="L1531" s="12">
        <v>125</v>
      </c>
      <c r="M1531" s="12">
        <v>141</v>
      </c>
      <c r="N1531" s="13">
        <v>111.33208333333333</v>
      </c>
      <c r="O1531" s="17" t="s">
        <v>138</v>
      </c>
      <c r="P1531" s="14" t="s">
        <v>10</v>
      </c>
      <c r="Q1531" s="14" t="s">
        <v>15</v>
      </c>
      <c r="R1531" s="14" t="s">
        <v>119</v>
      </c>
      <c r="S1531" s="14" t="s">
        <v>143</v>
      </c>
    </row>
    <row r="1532" spans="1:19" hidden="1" x14ac:dyDescent="0.3">
      <c r="A1532" s="11">
        <v>44635.612037037034</v>
      </c>
      <c r="B1532" s="11"/>
      <c r="C1532" s="15">
        <v>44635</v>
      </c>
      <c r="D1532" s="16">
        <v>0.61203703703703705</v>
      </c>
      <c r="E1532" s="16"/>
      <c r="F1532" s="12">
        <v>80</v>
      </c>
      <c r="G1532" s="12">
        <v>73.600000000000009</v>
      </c>
      <c r="H1532" s="12">
        <v>83.2</v>
      </c>
      <c r="I1532" s="12">
        <v>76</v>
      </c>
      <c r="J1532" s="12">
        <v>78.400000000000006</v>
      </c>
      <c r="K1532" s="12">
        <v>72.8</v>
      </c>
      <c r="L1532" s="12">
        <v>85.600000000000009</v>
      </c>
      <c r="M1532" s="12">
        <v>77.599999999999994</v>
      </c>
      <c r="N1532" s="13">
        <v>78.400000000000006</v>
      </c>
      <c r="O1532" s="17" t="s">
        <v>138</v>
      </c>
      <c r="P1532" s="14" t="s">
        <v>10</v>
      </c>
      <c r="Q1532" s="14" t="s">
        <v>15</v>
      </c>
      <c r="R1532" s="14" t="s">
        <v>119</v>
      </c>
      <c r="S1532" s="14" t="s">
        <v>143</v>
      </c>
    </row>
    <row r="1533" spans="1:19" hidden="1" x14ac:dyDescent="0.3">
      <c r="A1533" s="11">
        <v>44635.612488425926</v>
      </c>
      <c r="B1533" s="11"/>
      <c r="C1533" s="15">
        <v>44635</v>
      </c>
      <c r="D1533" s="16">
        <v>0.61248842592592589</v>
      </c>
      <c r="E1533" s="16"/>
      <c r="F1533" s="12">
        <v>90</v>
      </c>
      <c r="G1533" s="12">
        <v>97.06</v>
      </c>
      <c r="H1533" s="12">
        <v>109.72</v>
      </c>
      <c r="I1533" s="12">
        <v>100.22499999999999</v>
      </c>
      <c r="J1533" s="12">
        <v>103.39</v>
      </c>
      <c r="K1533" s="12">
        <v>73</v>
      </c>
      <c r="L1533" s="12">
        <v>122</v>
      </c>
      <c r="M1533" s="12">
        <v>137</v>
      </c>
      <c r="N1533" s="13">
        <v>104.049375</v>
      </c>
      <c r="O1533" s="17" t="s">
        <v>138</v>
      </c>
      <c r="P1533" s="14" t="s">
        <v>10</v>
      </c>
      <c r="Q1533" s="14" t="s">
        <v>15</v>
      </c>
      <c r="R1533" s="14" t="s">
        <v>119</v>
      </c>
      <c r="S1533" s="14" t="s">
        <v>143</v>
      </c>
    </row>
    <row r="1534" spans="1:19" hidden="1" x14ac:dyDescent="0.3">
      <c r="A1534" s="11">
        <v>44635.612615740742</v>
      </c>
      <c r="B1534" s="11"/>
      <c r="C1534" s="15">
        <v>44635</v>
      </c>
      <c r="D1534" s="16">
        <v>0.61261574074074077</v>
      </c>
      <c r="E1534" s="33" t="str">
        <f t="shared" ref="E1534:E1597" si="24">TEXT(D1534-$D$1534,"hh:mm")</f>
        <v>00:00</v>
      </c>
      <c r="F1534" s="12">
        <v>115.2</v>
      </c>
      <c r="G1534" s="12">
        <v>117.76</v>
      </c>
      <c r="H1534" s="12">
        <v>133.12</v>
      </c>
      <c r="I1534" s="12">
        <v>121.6</v>
      </c>
      <c r="J1534" s="12">
        <v>125.44</v>
      </c>
      <c r="K1534" s="12">
        <v>116.48</v>
      </c>
      <c r="L1534" s="12">
        <v>136.96</v>
      </c>
      <c r="M1534" s="12">
        <v>128</v>
      </c>
      <c r="N1534" s="13">
        <v>124.32000000000002</v>
      </c>
      <c r="O1534" s="17" t="s">
        <v>138</v>
      </c>
      <c r="P1534" s="14" t="s">
        <v>12</v>
      </c>
      <c r="Q1534" s="14" t="s">
        <v>15</v>
      </c>
      <c r="R1534" s="14" t="s">
        <v>18</v>
      </c>
      <c r="S1534" s="14" t="s">
        <v>143</v>
      </c>
    </row>
    <row r="1535" spans="1:19" hidden="1" x14ac:dyDescent="0.3">
      <c r="A1535" s="11">
        <v>44635.613182870373</v>
      </c>
      <c r="B1535" s="11"/>
      <c r="C1535" s="15">
        <v>44635</v>
      </c>
      <c r="D1535" s="16">
        <v>0.61318287037037034</v>
      </c>
      <c r="E1535" s="33" t="str">
        <f t="shared" si="24"/>
        <v>00:00</v>
      </c>
      <c r="F1535" s="12">
        <v>117</v>
      </c>
      <c r="G1535" s="12">
        <v>98.9</v>
      </c>
      <c r="H1535" s="12">
        <v>111.8</v>
      </c>
      <c r="I1535" s="12">
        <v>102.125</v>
      </c>
      <c r="J1535" s="12">
        <v>105.35</v>
      </c>
      <c r="K1535" s="12">
        <v>70</v>
      </c>
      <c r="L1535" s="12">
        <v>123</v>
      </c>
      <c r="M1535" s="12">
        <v>120</v>
      </c>
      <c r="N1535" s="13">
        <v>106.02187499999999</v>
      </c>
      <c r="O1535" s="17" t="s">
        <v>138</v>
      </c>
      <c r="P1535" s="14" t="s">
        <v>12</v>
      </c>
      <c r="Q1535" s="14" t="s">
        <v>15</v>
      </c>
      <c r="R1535" s="14" t="s">
        <v>17</v>
      </c>
      <c r="S1535" s="14" t="s">
        <v>143</v>
      </c>
    </row>
    <row r="1536" spans="1:19" hidden="1" x14ac:dyDescent="0.3">
      <c r="A1536" s="11">
        <v>44635.613877314812</v>
      </c>
      <c r="B1536" s="11"/>
      <c r="C1536" s="15">
        <v>44635</v>
      </c>
      <c r="D1536" s="16">
        <v>0.61387731481481478</v>
      </c>
      <c r="E1536" s="33" t="str">
        <f t="shared" si="24"/>
        <v>00:01</v>
      </c>
      <c r="F1536" s="12">
        <v>116</v>
      </c>
      <c r="G1536" s="12">
        <v>96.600000000000009</v>
      </c>
      <c r="H1536" s="12">
        <v>109.2</v>
      </c>
      <c r="I1536" s="12">
        <v>99.75</v>
      </c>
      <c r="J1536" s="12">
        <v>102.89999999999999</v>
      </c>
      <c r="K1536" s="12">
        <v>67</v>
      </c>
      <c r="L1536" s="12">
        <v>124</v>
      </c>
      <c r="M1536" s="12">
        <v>113</v>
      </c>
      <c r="N1536" s="13">
        <v>103.55625000000001</v>
      </c>
      <c r="O1536" s="17" t="s">
        <v>138</v>
      </c>
      <c r="P1536" s="14" t="s">
        <v>12</v>
      </c>
      <c r="Q1536" s="14" t="s">
        <v>15</v>
      </c>
      <c r="R1536" s="14" t="s">
        <v>17</v>
      </c>
      <c r="S1536" s="14" t="s">
        <v>143</v>
      </c>
    </row>
    <row r="1537" spans="1:19" hidden="1" x14ac:dyDescent="0.3">
      <c r="A1537" s="11">
        <v>44635.614571759259</v>
      </c>
      <c r="B1537" s="11"/>
      <c r="C1537" s="15">
        <v>44635</v>
      </c>
      <c r="D1537" s="16">
        <v>0.61457175925925933</v>
      </c>
      <c r="E1537" s="33" t="str">
        <f t="shared" si="24"/>
        <v>00:02</v>
      </c>
      <c r="F1537" s="12">
        <v>134</v>
      </c>
      <c r="G1537" s="12">
        <v>114.38666666666667</v>
      </c>
      <c r="H1537" s="12">
        <v>129.30666666666667</v>
      </c>
      <c r="I1537" s="12">
        <v>118.11666666666666</v>
      </c>
      <c r="J1537" s="12">
        <v>121.84666666666666</v>
      </c>
      <c r="K1537" s="12">
        <v>113.14333333333333</v>
      </c>
      <c r="L1537" s="12">
        <v>119</v>
      </c>
      <c r="M1537" s="12">
        <v>120</v>
      </c>
      <c r="N1537" s="13">
        <v>121.22499999999999</v>
      </c>
      <c r="O1537" s="17" t="s">
        <v>138</v>
      </c>
      <c r="P1537" s="14" t="s">
        <v>12</v>
      </c>
      <c r="Q1537" s="14" t="s">
        <v>15</v>
      </c>
      <c r="R1537" s="14" t="s">
        <v>18</v>
      </c>
      <c r="S1537" s="14" t="s">
        <v>143</v>
      </c>
    </row>
    <row r="1538" spans="1:19" hidden="1" x14ac:dyDescent="0.3">
      <c r="A1538" s="11">
        <v>44635.614814814813</v>
      </c>
      <c r="B1538" s="11"/>
      <c r="C1538" s="15">
        <v>44635</v>
      </c>
      <c r="D1538" s="16">
        <v>0.61481481481481481</v>
      </c>
      <c r="E1538" s="33" t="str">
        <f t="shared" si="24"/>
        <v>00:03</v>
      </c>
      <c r="F1538" s="12">
        <v>107.10000000000001</v>
      </c>
      <c r="G1538" s="12">
        <v>109.48</v>
      </c>
      <c r="H1538" s="12">
        <v>123.76</v>
      </c>
      <c r="I1538" s="12">
        <v>113.05</v>
      </c>
      <c r="J1538" s="12">
        <v>116.62</v>
      </c>
      <c r="K1538" s="12">
        <v>108.29</v>
      </c>
      <c r="L1538" s="12">
        <v>119</v>
      </c>
      <c r="M1538" s="12">
        <v>115.42999999999999</v>
      </c>
      <c r="N1538" s="13">
        <v>114.09124999999999</v>
      </c>
      <c r="O1538" s="17" t="s">
        <v>138</v>
      </c>
      <c r="P1538" s="14" t="s">
        <v>12</v>
      </c>
      <c r="Q1538" s="14" t="s">
        <v>15</v>
      </c>
      <c r="R1538" s="14" t="s">
        <v>17</v>
      </c>
      <c r="S1538" s="14" t="s">
        <v>143</v>
      </c>
    </row>
    <row r="1539" spans="1:19" hidden="1" x14ac:dyDescent="0.3">
      <c r="A1539" s="11">
        <v>44635.61482638889</v>
      </c>
      <c r="B1539" s="11"/>
      <c r="C1539" s="15">
        <v>44635</v>
      </c>
      <c r="D1539" s="16">
        <v>0.61482638888888885</v>
      </c>
      <c r="E1539" s="33" t="str">
        <f t="shared" si="24"/>
        <v>00:03</v>
      </c>
      <c r="F1539" s="12">
        <v>106.2</v>
      </c>
      <c r="G1539" s="12">
        <v>108.56</v>
      </c>
      <c r="H1539" s="12">
        <v>122.72</v>
      </c>
      <c r="I1539" s="12">
        <v>112.1</v>
      </c>
      <c r="J1539" s="12">
        <v>115.64</v>
      </c>
      <c r="K1539" s="12">
        <v>107.38000000000001</v>
      </c>
      <c r="L1539" s="12">
        <v>126.26</v>
      </c>
      <c r="M1539" s="12">
        <v>118</v>
      </c>
      <c r="N1539" s="13">
        <v>114.6075</v>
      </c>
      <c r="O1539" s="17" t="s">
        <v>138</v>
      </c>
      <c r="P1539" s="14" t="s">
        <v>12</v>
      </c>
      <c r="Q1539" s="14" t="s">
        <v>15</v>
      </c>
      <c r="R1539" s="14" t="s">
        <v>17</v>
      </c>
      <c r="S1539" s="14" t="s">
        <v>143</v>
      </c>
    </row>
    <row r="1540" spans="1:19" hidden="1" x14ac:dyDescent="0.3">
      <c r="A1540" s="11">
        <v>44635.615104166667</v>
      </c>
      <c r="B1540" s="11"/>
      <c r="C1540" s="15">
        <v>44635</v>
      </c>
      <c r="D1540" s="16">
        <v>0.61510416666666667</v>
      </c>
      <c r="E1540" s="33" t="str">
        <f t="shared" si="24"/>
        <v>00:03</v>
      </c>
      <c r="F1540" s="12">
        <v>102.60000000000001</v>
      </c>
      <c r="G1540" s="12">
        <v>104.88000000000001</v>
      </c>
      <c r="H1540" s="12">
        <v>118.56</v>
      </c>
      <c r="I1540" s="12">
        <v>108.3</v>
      </c>
      <c r="J1540" s="12">
        <v>111.72</v>
      </c>
      <c r="K1540" s="12">
        <v>103.74000000000001</v>
      </c>
      <c r="L1540" s="12">
        <v>114</v>
      </c>
      <c r="M1540" s="12">
        <v>110.58</v>
      </c>
      <c r="N1540" s="13">
        <v>109.29750000000001</v>
      </c>
      <c r="O1540" s="17" t="s">
        <v>138</v>
      </c>
      <c r="P1540" s="14" t="s">
        <v>12</v>
      </c>
      <c r="Q1540" s="14" t="s">
        <v>15</v>
      </c>
      <c r="R1540" s="14" t="s">
        <v>17</v>
      </c>
      <c r="S1540" s="14" t="s">
        <v>143</v>
      </c>
    </row>
    <row r="1541" spans="1:19" hidden="1" x14ac:dyDescent="0.3">
      <c r="A1541" s="11">
        <v>44635.615173611113</v>
      </c>
      <c r="B1541" s="11"/>
      <c r="C1541" s="15">
        <v>44635</v>
      </c>
      <c r="D1541" s="16">
        <v>0.61517361111111113</v>
      </c>
      <c r="E1541" s="33" t="str">
        <f t="shared" si="24"/>
        <v>00:03</v>
      </c>
      <c r="F1541" s="12">
        <v>103.5</v>
      </c>
      <c r="G1541" s="12">
        <v>105.80000000000001</v>
      </c>
      <c r="H1541" s="12">
        <v>119.60000000000001</v>
      </c>
      <c r="I1541" s="12">
        <v>109.25</v>
      </c>
      <c r="J1541" s="12">
        <v>112.7</v>
      </c>
      <c r="K1541" s="12">
        <v>104.65</v>
      </c>
      <c r="L1541" s="12">
        <v>115</v>
      </c>
      <c r="M1541" s="12">
        <v>111.55</v>
      </c>
      <c r="N1541" s="13">
        <v>110.25624999999999</v>
      </c>
      <c r="O1541" s="17" t="s">
        <v>138</v>
      </c>
      <c r="P1541" s="14" t="s">
        <v>12</v>
      </c>
      <c r="Q1541" s="14" t="s">
        <v>15</v>
      </c>
      <c r="R1541" s="14" t="s">
        <v>17</v>
      </c>
      <c r="S1541" s="14" t="s">
        <v>143</v>
      </c>
    </row>
    <row r="1542" spans="1:19" hidden="1" x14ac:dyDescent="0.3">
      <c r="A1542" s="11">
        <v>44635.615266203706</v>
      </c>
      <c r="B1542" s="11"/>
      <c r="C1542" s="15">
        <v>44635</v>
      </c>
      <c r="D1542" s="16">
        <v>0.61526620370370366</v>
      </c>
      <c r="E1542" s="33" t="str">
        <f t="shared" si="24"/>
        <v>00:03</v>
      </c>
      <c r="F1542" s="12">
        <v>128</v>
      </c>
      <c r="G1542" s="12">
        <v>95.910000000000011</v>
      </c>
      <c r="H1542" s="12">
        <v>108.42</v>
      </c>
      <c r="I1542" s="12">
        <v>99.037499999999994</v>
      </c>
      <c r="J1542" s="12">
        <v>102.16499999999999</v>
      </c>
      <c r="K1542" s="12">
        <v>59</v>
      </c>
      <c r="L1542" s="12">
        <v>116</v>
      </c>
      <c r="M1542" s="12">
        <v>114</v>
      </c>
      <c r="N1542" s="13">
        <v>102.8165625</v>
      </c>
      <c r="O1542" s="17" t="s">
        <v>138</v>
      </c>
      <c r="P1542" s="14" t="s">
        <v>12</v>
      </c>
      <c r="Q1542" s="14" t="s">
        <v>15</v>
      </c>
      <c r="R1542" s="14" t="s">
        <v>17</v>
      </c>
      <c r="S1542" s="14" t="s">
        <v>143</v>
      </c>
    </row>
    <row r="1543" spans="1:19" hidden="1" x14ac:dyDescent="0.3">
      <c r="A1543" s="11">
        <v>44635.615335648145</v>
      </c>
      <c r="B1543" s="11"/>
      <c r="C1543" s="15">
        <v>44635</v>
      </c>
      <c r="D1543" s="16">
        <v>0.61533564814814812</v>
      </c>
      <c r="E1543" s="33" t="str">
        <f t="shared" si="24"/>
        <v>00:03</v>
      </c>
      <c r="F1543" s="12">
        <v>103.5</v>
      </c>
      <c r="G1543" s="12">
        <v>105.80000000000001</v>
      </c>
      <c r="H1543" s="12">
        <v>119.60000000000001</v>
      </c>
      <c r="I1543" s="12">
        <v>109.25</v>
      </c>
      <c r="J1543" s="12">
        <v>112.7</v>
      </c>
      <c r="K1543" s="12">
        <v>104.65</v>
      </c>
      <c r="L1543" s="12">
        <v>115</v>
      </c>
      <c r="M1543" s="12">
        <v>111.55</v>
      </c>
      <c r="N1543" s="13">
        <v>110.25624999999999</v>
      </c>
      <c r="O1543" s="17" t="s">
        <v>138</v>
      </c>
      <c r="P1543" s="14" t="s">
        <v>12</v>
      </c>
      <c r="Q1543" s="14" t="s">
        <v>15</v>
      </c>
      <c r="R1543" s="14" t="s">
        <v>17</v>
      </c>
      <c r="S1543" s="14" t="s">
        <v>143</v>
      </c>
    </row>
    <row r="1544" spans="1:19" hidden="1" x14ac:dyDescent="0.3">
      <c r="A1544" s="11">
        <v>44635.615381944444</v>
      </c>
      <c r="B1544" s="11"/>
      <c r="C1544" s="15">
        <v>44635</v>
      </c>
      <c r="D1544" s="16">
        <v>0.6153819444444445</v>
      </c>
      <c r="E1544" s="33" t="str">
        <f t="shared" si="24"/>
        <v>00:03</v>
      </c>
      <c r="F1544" s="12">
        <v>138</v>
      </c>
      <c r="G1544" s="12">
        <v>126.96000000000001</v>
      </c>
      <c r="H1544" s="12">
        <v>143.52000000000001</v>
      </c>
      <c r="I1544" s="12">
        <v>131.1</v>
      </c>
      <c r="J1544" s="12">
        <v>135.24</v>
      </c>
      <c r="K1544" s="12">
        <v>125.58</v>
      </c>
      <c r="L1544" s="12">
        <v>147.66</v>
      </c>
      <c r="M1544" s="12">
        <v>133.85999999999999</v>
      </c>
      <c r="N1544" s="13">
        <v>135.24</v>
      </c>
      <c r="O1544" s="17" t="s">
        <v>138</v>
      </c>
      <c r="P1544" s="14" t="s">
        <v>12</v>
      </c>
      <c r="Q1544" s="14" t="s">
        <v>15</v>
      </c>
      <c r="R1544" s="14" t="s">
        <v>18</v>
      </c>
      <c r="S1544" s="14" t="s">
        <v>143</v>
      </c>
    </row>
    <row r="1545" spans="1:19" hidden="1" x14ac:dyDescent="0.3">
      <c r="A1545" s="11">
        <v>44635.615451388891</v>
      </c>
      <c r="B1545" s="11"/>
      <c r="C1545" s="15">
        <v>44635</v>
      </c>
      <c r="D1545" s="16">
        <v>0.61545138888888895</v>
      </c>
      <c r="E1545" s="33" t="str">
        <f t="shared" si="24"/>
        <v>00:04</v>
      </c>
      <c r="F1545" s="12">
        <v>97.65</v>
      </c>
      <c r="G1545" s="12">
        <v>99.820000000000007</v>
      </c>
      <c r="H1545" s="12">
        <v>112.84</v>
      </c>
      <c r="I1545" s="12">
        <v>103.07499999999999</v>
      </c>
      <c r="J1545" s="12">
        <v>106.33</v>
      </c>
      <c r="K1545" s="12">
        <v>105</v>
      </c>
      <c r="L1545" s="12">
        <v>112</v>
      </c>
      <c r="M1545" s="12">
        <v>105.24499999999999</v>
      </c>
      <c r="N1545" s="13">
        <v>105.245</v>
      </c>
      <c r="O1545" s="17" t="s">
        <v>138</v>
      </c>
      <c r="P1545" s="14" t="s">
        <v>12</v>
      </c>
      <c r="Q1545" s="14" t="s">
        <v>15</v>
      </c>
      <c r="R1545" s="14" t="s">
        <v>17</v>
      </c>
      <c r="S1545" s="14" t="s">
        <v>143</v>
      </c>
    </row>
    <row r="1546" spans="1:19" hidden="1" x14ac:dyDescent="0.3">
      <c r="A1546" s="11">
        <v>44635.615543981483</v>
      </c>
      <c r="B1546" s="11"/>
      <c r="C1546" s="15">
        <v>44635</v>
      </c>
      <c r="D1546" s="16">
        <v>0.61554398148148148</v>
      </c>
      <c r="E1546" s="33" t="str">
        <f t="shared" si="24"/>
        <v>00:04</v>
      </c>
      <c r="F1546" s="12">
        <v>99.9</v>
      </c>
      <c r="G1546" s="12">
        <v>102.12</v>
      </c>
      <c r="H1546" s="12">
        <v>115.44</v>
      </c>
      <c r="I1546" s="12">
        <v>105.44999999999999</v>
      </c>
      <c r="J1546" s="12">
        <v>108.78</v>
      </c>
      <c r="K1546" s="12">
        <v>101.01</v>
      </c>
      <c r="L1546" s="12">
        <v>111</v>
      </c>
      <c r="M1546" s="12">
        <v>107.67</v>
      </c>
      <c r="N1546" s="13">
        <v>106.42125</v>
      </c>
      <c r="O1546" s="17" t="s">
        <v>138</v>
      </c>
      <c r="P1546" s="14" t="s">
        <v>12</v>
      </c>
      <c r="Q1546" s="14" t="s">
        <v>15</v>
      </c>
      <c r="R1546" s="14" t="s">
        <v>17</v>
      </c>
      <c r="S1546" s="14" t="s">
        <v>143</v>
      </c>
    </row>
    <row r="1547" spans="1:19" hidden="1" x14ac:dyDescent="0.3">
      <c r="A1547" s="11">
        <v>44635.615717592591</v>
      </c>
      <c r="B1547" s="11"/>
      <c r="C1547" s="15">
        <v>44635</v>
      </c>
      <c r="D1547" s="16">
        <v>0.61571759259259262</v>
      </c>
      <c r="E1547" s="33" t="str">
        <f t="shared" si="24"/>
        <v>00:04</v>
      </c>
      <c r="F1547" s="12">
        <v>101.7</v>
      </c>
      <c r="G1547" s="12">
        <v>103.96000000000001</v>
      </c>
      <c r="H1547" s="12">
        <v>117.52000000000001</v>
      </c>
      <c r="I1547" s="12">
        <v>107.35</v>
      </c>
      <c r="J1547" s="12">
        <v>110.74</v>
      </c>
      <c r="K1547" s="12">
        <v>102.83</v>
      </c>
      <c r="L1547" s="12">
        <v>113</v>
      </c>
      <c r="M1547" s="12">
        <v>109.61</v>
      </c>
      <c r="N1547" s="13">
        <v>108.33875000000002</v>
      </c>
      <c r="O1547" s="17" t="s">
        <v>138</v>
      </c>
      <c r="P1547" s="14" t="s">
        <v>12</v>
      </c>
      <c r="Q1547" s="14" t="s">
        <v>15</v>
      </c>
      <c r="R1547" s="14" t="s">
        <v>17</v>
      </c>
      <c r="S1547" s="14" t="s">
        <v>143</v>
      </c>
    </row>
    <row r="1548" spans="1:19" hidden="1" x14ac:dyDescent="0.3">
      <c r="A1548" s="11">
        <v>44635.615810185183</v>
      </c>
      <c r="B1548" s="11"/>
      <c r="C1548" s="15">
        <v>44635</v>
      </c>
      <c r="D1548" s="16">
        <v>0.61581018518518515</v>
      </c>
      <c r="E1548" s="33" t="str">
        <f t="shared" si="24"/>
        <v>00:04</v>
      </c>
      <c r="F1548" s="12">
        <v>101.7</v>
      </c>
      <c r="G1548" s="12">
        <v>103.96000000000001</v>
      </c>
      <c r="H1548" s="12">
        <v>117.52000000000001</v>
      </c>
      <c r="I1548" s="12">
        <v>107.35</v>
      </c>
      <c r="J1548" s="12">
        <v>110.74</v>
      </c>
      <c r="K1548" s="12">
        <v>102.83</v>
      </c>
      <c r="L1548" s="12">
        <v>113</v>
      </c>
      <c r="M1548" s="12">
        <v>109.61</v>
      </c>
      <c r="N1548" s="13">
        <v>108.33875000000002</v>
      </c>
      <c r="O1548" s="17" t="s">
        <v>138</v>
      </c>
      <c r="P1548" s="14" t="s">
        <v>12</v>
      </c>
      <c r="Q1548" s="14" t="s">
        <v>15</v>
      </c>
      <c r="R1548" s="14" t="s">
        <v>17</v>
      </c>
      <c r="S1548" s="14" t="s">
        <v>143</v>
      </c>
    </row>
    <row r="1549" spans="1:19" hidden="1" x14ac:dyDescent="0.3">
      <c r="A1549" s="11">
        <v>44635.615960648145</v>
      </c>
      <c r="B1549" s="11"/>
      <c r="C1549" s="15">
        <v>44635</v>
      </c>
      <c r="D1549" s="16">
        <v>0.61596064814814822</v>
      </c>
      <c r="E1549" s="33" t="str">
        <f t="shared" si="24"/>
        <v>00:04</v>
      </c>
      <c r="F1549" s="12">
        <v>132</v>
      </c>
      <c r="G1549" s="12">
        <v>107.18</v>
      </c>
      <c r="H1549" s="12">
        <v>121.16000000000001</v>
      </c>
      <c r="I1549" s="12">
        <v>110.675</v>
      </c>
      <c r="J1549" s="12">
        <v>114.17</v>
      </c>
      <c r="K1549" s="12">
        <v>106</v>
      </c>
      <c r="L1549" s="12">
        <v>112</v>
      </c>
      <c r="M1549" s="12">
        <v>116</v>
      </c>
      <c r="N1549" s="13">
        <v>114.89812500000001</v>
      </c>
      <c r="O1549" s="17" t="s">
        <v>138</v>
      </c>
      <c r="P1549" s="14" t="s">
        <v>12</v>
      </c>
      <c r="Q1549" s="14" t="s">
        <v>15</v>
      </c>
      <c r="R1549" s="14" t="s">
        <v>17</v>
      </c>
      <c r="S1549" s="14" t="s">
        <v>143</v>
      </c>
    </row>
    <row r="1550" spans="1:19" hidden="1" x14ac:dyDescent="0.3">
      <c r="A1550" s="11">
        <v>44635.615972222222</v>
      </c>
      <c r="B1550" s="11"/>
      <c r="C1550" s="15">
        <v>44635</v>
      </c>
      <c r="D1550" s="16">
        <v>0.61597222222222225</v>
      </c>
      <c r="E1550" s="33" t="str">
        <f t="shared" si="24"/>
        <v>00:04</v>
      </c>
      <c r="F1550" s="12">
        <v>101.7</v>
      </c>
      <c r="G1550" s="12">
        <v>103.96000000000001</v>
      </c>
      <c r="H1550" s="12">
        <v>117.52000000000001</v>
      </c>
      <c r="I1550" s="12">
        <v>107.35</v>
      </c>
      <c r="J1550" s="12">
        <v>110.74</v>
      </c>
      <c r="K1550" s="12">
        <v>102.83</v>
      </c>
      <c r="L1550" s="12">
        <v>113</v>
      </c>
      <c r="M1550" s="12">
        <v>109.61</v>
      </c>
      <c r="N1550" s="13">
        <v>108.33875000000002</v>
      </c>
      <c r="O1550" s="17" t="s">
        <v>138</v>
      </c>
      <c r="P1550" s="14" t="s">
        <v>12</v>
      </c>
      <c r="Q1550" s="14" t="s">
        <v>15</v>
      </c>
      <c r="R1550" s="14" t="s">
        <v>17</v>
      </c>
      <c r="S1550" s="14" t="s">
        <v>143</v>
      </c>
    </row>
    <row r="1551" spans="1:19" hidden="1" x14ac:dyDescent="0.3">
      <c r="A1551" s="11">
        <v>44635.616354166668</v>
      </c>
      <c r="B1551" s="11"/>
      <c r="C1551" s="15">
        <v>44635</v>
      </c>
      <c r="D1551" s="16">
        <v>0.61635416666666665</v>
      </c>
      <c r="E1551" s="33" t="str">
        <f t="shared" si="24"/>
        <v>00:05</v>
      </c>
      <c r="F1551" s="12">
        <v>104.4</v>
      </c>
      <c r="G1551" s="12">
        <v>106.72</v>
      </c>
      <c r="H1551" s="12">
        <v>120.64</v>
      </c>
      <c r="I1551" s="12">
        <v>110.19999999999999</v>
      </c>
      <c r="J1551" s="12">
        <v>113.67999999999999</v>
      </c>
      <c r="K1551" s="12">
        <v>105.56</v>
      </c>
      <c r="L1551" s="12">
        <v>116</v>
      </c>
      <c r="M1551" s="12">
        <v>112.52</v>
      </c>
      <c r="N1551" s="13">
        <v>111.215</v>
      </c>
      <c r="O1551" s="17" t="s">
        <v>138</v>
      </c>
      <c r="P1551" s="14" t="s">
        <v>12</v>
      </c>
      <c r="Q1551" s="14" t="s">
        <v>15</v>
      </c>
      <c r="R1551" s="14" t="s">
        <v>17</v>
      </c>
      <c r="S1551" s="14" t="s">
        <v>143</v>
      </c>
    </row>
    <row r="1552" spans="1:19" hidden="1" x14ac:dyDescent="0.3">
      <c r="A1552" s="11">
        <v>44635.616412037038</v>
      </c>
      <c r="B1552" s="11"/>
      <c r="C1552" s="15">
        <v>44635</v>
      </c>
      <c r="D1552" s="16">
        <v>0.61641203703703706</v>
      </c>
      <c r="E1552" s="33" t="str">
        <f t="shared" si="24"/>
        <v>00:05</v>
      </c>
      <c r="F1552" s="12">
        <v>124</v>
      </c>
      <c r="G1552" s="12">
        <v>114.08</v>
      </c>
      <c r="H1552" s="12">
        <v>128.96</v>
      </c>
      <c r="I1552" s="12">
        <v>117.8</v>
      </c>
      <c r="J1552" s="12">
        <v>121.52</v>
      </c>
      <c r="K1552" s="12">
        <v>112.84</v>
      </c>
      <c r="L1552" s="12">
        <v>132.68</v>
      </c>
      <c r="M1552" s="12">
        <v>120.28</v>
      </c>
      <c r="N1552" s="13">
        <v>121.52000000000001</v>
      </c>
      <c r="O1552" s="17" t="s">
        <v>138</v>
      </c>
      <c r="P1552" s="14" t="s">
        <v>12</v>
      </c>
      <c r="Q1552" s="14" t="s">
        <v>15</v>
      </c>
      <c r="R1552" s="14" t="s">
        <v>18</v>
      </c>
      <c r="S1552" s="14" t="s">
        <v>143</v>
      </c>
    </row>
    <row r="1553" spans="1:19" hidden="1" x14ac:dyDescent="0.3">
      <c r="A1553" s="11">
        <v>44635.61645833333</v>
      </c>
      <c r="B1553" s="11"/>
      <c r="C1553" s="15">
        <v>44635</v>
      </c>
      <c r="D1553" s="16">
        <v>0.61645833333333333</v>
      </c>
      <c r="E1553" s="33" t="str">
        <f t="shared" si="24"/>
        <v>00:05</v>
      </c>
      <c r="F1553" s="12">
        <v>104.4</v>
      </c>
      <c r="G1553" s="12">
        <v>106.72</v>
      </c>
      <c r="H1553" s="12">
        <v>120.64</v>
      </c>
      <c r="I1553" s="12">
        <v>110.19999999999999</v>
      </c>
      <c r="J1553" s="12">
        <v>113.67999999999999</v>
      </c>
      <c r="K1553" s="12">
        <v>105.56</v>
      </c>
      <c r="L1553" s="12">
        <v>116</v>
      </c>
      <c r="M1553" s="12">
        <v>112.52</v>
      </c>
      <c r="N1553" s="13">
        <v>111.215</v>
      </c>
      <c r="O1553" s="17" t="s">
        <v>138</v>
      </c>
      <c r="P1553" s="14" t="s">
        <v>12</v>
      </c>
      <c r="Q1553" s="14" t="s">
        <v>15</v>
      </c>
      <c r="R1553" s="14" t="s">
        <v>17</v>
      </c>
      <c r="S1553" s="14" t="s">
        <v>143</v>
      </c>
    </row>
    <row r="1554" spans="1:19" hidden="1" x14ac:dyDescent="0.3">
      <c r="A1554" s="11">
        <v>44635.616655092592</v>
      </c>
      <c r="B1554" s="11"/>
      <c r="C1554" s="15">
        <v>44635</v>
      </c>
      <c r="D1554" s="16">
        <v>0.61665509259259255</v>
      </c>
      <c r="E1554" s="33" t="str">
        <f t="shared" si="24"/>
        <v>00:05</v>
      </c>
      <c r="F1554" s="12">
        <v>123</v>
      </c>
      <c r="G1554" s="12">
        <v>106.49000000000001</v>
      </c>
      <c r="H1554" s="12">
        <v>120.38000000000001</v>
      </c>
      <c r="I1554" s="12">
        <v>109.96249999999999</v>
      </c>
      <c r="J1554" s="12">
        <v>113.435</v>
      </c>
      <c r="K1554" s="12">
        <v>109</v>
      </c>
      <c r="L1554" s="12">
        <v>115</v>
      </c>
      <c r="M1554" s="12">
        <v>116</v>
      </c>
      <c r="N1554" s="13">
        <v>114.15843749999999</v>
      </c>
      <c r="O1554" s="17" t="s">
        <v>138</v>
      </c>
      <c r="P1554" s="14" t="s">
        <v>12</v>
      </c>
      <c r="Q1554" s="14" t="s">
        <v>15</v>
      </c>
      <c r="R1554" s="14" t="s">
        <v>17</v>
      </c>
      <c r="S1554" s="14" t="s">
        <v>143</v>
      </c>
    </row>
    <row r="1555" spans="1:19" hidden="1" x14ac:dyDescent="0.3">
      <c r="A1555" s="11">
        <v>44635.616678240738</v>
      </c>
      <c r="B1555" s="11"/>
      <c r="C1555" s="15">
        <v>44635</v>
      </c>
      <c r="D1555" s="16">
        <v>0.61667824074074074</v>
      </c>
      <c r="E1555" s="33" t="str">
        <f t="shared" si="24"/>
        <v>00:05</v>
      </c>
      <c r="F1555" s="12">
        <v>120</v>
      </c>
      <c r="G1555" s="12">
        <v>110.4</v>
      </c>
      <c r="H1555" s="12">
        <v>124.80000000000001</v>
      </c>
      <c r="I1555" s="12">
        <v>114</v>
      </c>
      <c r="J1555" s="12">
        <v>117.6</v>
      </c>
      <c r="K1555" s="12">
        <v>109.2</v>
      </c>
      <c r="L1555" s="12">
        <v>128.4</v>
      </c>
      <c r="M1555" s="12">
        <v>116.39999999999999</v>
      </c>
      <c r="N1555" s="13">
        <v>117.60000000000001</v>
      </c>
      <c r="O1555" s="17" t="s">
        <v>138</v>
      </c>
      <c r="P1555" s="14" t="s">
        <v>12</v>
      </c>
      <c r="Q1555" s="14" t="s">
        <v>15</v>
      </c>
      <c r="R1555" s="14" t="s">
        <v>17</v>
      </c>
      <c r="S1555" s="14" t="s">
        <v>143</v>
      </c>
    </row>
    <row r="1556" spans="1:19" hidden="1" x14ac:dyDescent="0.3">
      <c r="A1556" s="11">
        <v>44635.616828703707</v>
      </c>
      <c r="B1556" s="11"/>
      <c r="C1556" s="15">
        <v>44635</v>
      </c>
      <c r="D1556" s="16">
        <v>0.61682870370370368</v>
      </c>
      <c r="E1556" s="33" t="str">
        <f t="shared" si="24"/>
        <v>00:06</v>
      </c>
      <c r="F1556" s="12">
        <v>122</v>
      </c>
      <c r="G1556" s="12">
        <v>112.24000000000001</v>
      </c>
      <c r="H1556" s="12">
        <v>126.88000000000001</v>
      </c>
      <c r="I1556" s="12">
        <v>115.89999999999999</v>
      </c>
      <c r="J1556" s="12">
        <v>119.56</v>
      </c>
      <c r="K1556" s="12">
        <v>111.02000000000001</v>
      </c>
      <c r="L1556" s="12">
        <v>130.54000000000002</v>
      </c>
      <c r="M1556" s="12">
        <v>118.34</v>
      </c>
      <c r="N1556" s="13">
        <v>119.55999999999999</v>
      </c>
      <c r="O1556" s="17" t="s">
        <v>138</v>
      </c>
      <c r="P1556" s="14" t="s">
        <v>12</v>
      </c>
      <c r="Q1556" s="14" t="s">
        <v>15</v>
      </c>
      <c r="R1556" s="14" t="s">
        <v>17</v>
      </c>
      <c r="S1556" s="14" t="s">
        <v>143</v>
      </c>
    </row>
    <row r="1557" spans="1:19" hidden="1" x14ac:dyDescent="0.3">
      <c r="A1557" s="11">
        <v>44635.616886574076</v>
      </c>
      <c r="B1557" s="11"/>
      <c r="C1557" s="15">
        <v>44635</v>
      </c>
      <c r="D1557" s="16">
        <v>0.6168865740740741</v>
      </c>
      <c r="E1557" s="33" t="str">
        <f t="shared" si="24"/>
        <v>00:06</v>
      </c>
      <c r="F1557" s="12">
        <v>99.9</v>
      </c>
      <c r="G1557" s="12">
        <v>102.12</v>
      </c>
      <c r="H1557" s="12">
        <v>115.44</v>
      </c>
      <c r="I1557" s="12">
        <v>105.44999999999999</v>
      </c>
      <c r="J1557" s="12">
        <v>108.78</v>
      </c>
      <c r="K1557" s="12">
        <v>111</v>
      </c>
      <c r="L1557" s="12">
        <v>118.77000000000001</v>
      </c>
      <c r="M1557" s="12">
        <v>107.67</v>
      </c>
      <c r="N1557" s="13">
        <v>108.64125</v>
      </c>
      <c r="O1557" s="17" t="s">
        <v>138</v>
      </c>
      <c r="P1557" s="14" t="s">
        <v>12</v>
      </c>
      <c r="Q1557" s="14" t="s">
        <v>15</v>
      </c>
      <c r="R1557" s="14" t="s">
        <v>17</v>
      </c>
      <c r="S1557" s="14" t="s">
        <v>143</v>
      </c>
    </row>
    <row r="1558" spans="1:19" hidden="1" x14ac:dyDescent="0.3">
      <c r="A1558" s="11">
        <v>44635.617037037038</v>
      </c>
      <c r="B1558" s="11"/>
      <c r="C1558" s="15">
        <v>44635</v>
      </c>
      <c r="D1558" s="16">
        <v>0.61703703703703705</v>
      </c>
      <c r="E1558" s="33" t="str">
        <f t="shared" si="24"/>
        <v>00:06</v>
      </c>
      <c r="F1558" s="12">
        <v>124</v>
      </c>
      <c r="G1558" s="12">
        <v>114.08</v>
      </c>
      <c r="H1558" s="12">
        <v>128.96</v>
      </c>
      <c r="I1558" s="12">
        <v>117.8</v>
      </c>
      <c r="J1558" s="12">
        <v>121.52</v>
      </c>
      <c r="K1558" s="12">
        <v>112.84</v>
      </c>
      <c r="L1558" s="12">
        <v>132.68</v>
      </c>
      <c r="M1558" s="12">
        <v>120.28</v>
      </c>
      <c r="N1558" s="13">
        <v>121.52000000000001</v>
      </c>
      <c r="O1558" s="17" t="s">
        <v>138</v>
      </c>
      <c r="P1558" s="14" t="s">
        <v>12</v>
      </c>
      <c r="Q1558" s="14" t="s">
        <v>15</v>
      </c>
      <c r="R1558" s="14" t="s">
        <v>18</v>
      </c>
      <c r="S1558" s="14" t="s">
        <v>143</v>
      </c>
    </row>
    <row r="1559" spans="1:19" hidden="1" x14ac:dyDescent="0.3">
      <c r="A1559" s="11">
        <v>44635.617349537039</v>
      </c>
      <c r="B1559" s="11"/>
      <c r="C1559" s="15">
        <v>44635</v>
      </c>
      <c r="D1559" s="16">
        <v>0.6173495370370371</v>
      </c>
      <c r="E1559" s="33" t="str">
        <f t="shared" si="24"/>
        <v>00:06</v>
      </c>
      <c r="F1559" s="12">
        <v>123</v>
      </c>
      <c r="G1559" s="12">
        <v>106.03</v>
      </c>
      <c r="H1559" s="12">
        <v>119.86</v>
      </c>
      <c r="I1559" s="12">
        <v>109.4875</v>
      </c>
      <c r="J1559" s="12">
        <v>112.94499999999999</v>
      </c>
      <c r="K1559" s="12">
        <v>107</v>
      </c>
      <c r="L1559" s="12">
        <v>118</v>
      </c>
      <c r="M1559" s="12">
        <v>113</v>
      </c>
      <c r="N1559" s="13">
        <v>113.6653125</v>
      </c>
      <c r="O1559" s="17" t="s">
        <v>138</v>
      </c>
      <c r="P1559" s="14" t="s">
        <v>12</v>
      </c>
      <c r="Q1559" s="14" t="s">
        <v>15</v>
      </c>
      <c r="R1559" s="14" t="s">
        <v>17</v>
      </c>
      <c r="S1559" s="14" t="s">
        <v>143</v>
      </c>
    </row>
    <row r="1560" spans="1:19" hidden="1" x14ac:dyDescent="0.3">
      <c r="A1560" s="11">
        <v>44635.618043981478</v>
      </c>
      <c r="B1560" s="11"/>
      <c r="C1560" s="15">
        <v>44635</v>
      </c>
      <c r="D1560" s="16">
        <v>0.61804398148148143</v>
      </c>
      <c r="E1560" s="33" t="str">
        <f t="shared" si="24"/>
        <v>00:07</v>
      </c>
      <c r="F1560" s="12">
        <v>129</v>
      </c>
      <c r="G1560" s="12">
        <v>112.7</v>
      </c>
      <c r="H1560" s="12">
        <v>127.4</v>
      </c>
      <c r="I1560" s="12">
        <v>116.375</v>
      </c>
      <c r="J1560" s="12">
        <v>120.05</v>
      </c>
      <c r="K1560" s="12">
        <v>126</v>
      </c>
      <c r="L1560" s="12">
        <v>120</v>
      </c>
      <c r="M1560" s="12">
        <v>115</v>
      </c>
      <c r="N1560" s="13">
        <v>120.815625</v>
      </c>
      <c r="O1560" s="17" t="s">
        <v>138</v>
      </c>
      <c r="P1560" s="14" t="s">
        <v>12</v>
      </c>
      <c r="Q1560" s="14" t="s">
        <v>15</v>
      </c>
      <c r="R1560" s="14" t="s">
        <v>18</v>
      </c>
      <c r="S1560" s="14" t="s">
        <v>143</v>
      </c>
    </row>
    <row r="1561" spans="1:19" hidden="1" x14ac:dyDescent="0.3">
      <c r="A1561" s="11">
        <v>44635.618703703702</v>
      </c>
      <c r="B1561" s="11"/>
      <c r="C1561" s="15">
        <v>44635</v>
      </c>
      <c r="D1561" s="16">
        <v>0.61870370370370364</v>
      </c>
      <c r="E1561" s="33" t="str">
        <f t="shared" si="24"/>
        <v>00:08</v>
      </c>
      <c r="F1561" s="12">
        <v>101.7</v>
      </c>
      <c r="G1561" s="12">
        <v>103.96000000000001</v>
      </c>
      <c r="H1561" s="12">
        <v>117.52000000000001</v>
      </c>
      <c r="I1561" s="12">
        <v>107.35</v>
      </c>
      <c r="J1561" s="12">
        <v>110.74</v>
      </c>
      <c r="K1561" s="12">
        <v>102.83</v>
      </c>
      <c r="L1561" s="12">
        <v>113</v>
      </c>
      <c r="M1561" s="12">
        <v>109.61</v>
      </c>
      <c r="N1561" s="13">
        <v>108.33875000000002</v>
      </c>
      <c r="O1561" s="17" t="s">
        <v>138</v>
      </c>
      <c r="P1561" s="14" t="s">
        <v>12</v>
      </c>
      <c r="Q1561" s="14" t="s">
        <v>15</v>
      </c>
      <c r="R1561" s="14" t="s">
        <v>17</v>
      </c>
      <c r="S1561" s="14" t="s">
        <v>143</v>
      </c>
    </row>
    <row r="1562" spans="1:19" hidden="1" x14ac:dyDescent="0.3">
      <c r="A1562" s="11">
        <v>44635.618738425925</v>
      </c>
      <c r="B1562" s="11"/>
      <c r="C1562" s="15">
        <v>44635</v>
      </c>
      <c r="D1562" s="16">
        <v>0.61873842592592598</v>
      </c>
      <c r="E1562" s="33" t="str">
        <f t="shared" si="24"/>
        <v>00:08</v>
      </c>
      <c r="F1562" s="12">
        <v>128</v>
      </c>
      <c r="G1562" s="12">
        <v>110.4</v>
      </c>
      <c r="H1562" s="12">
        <v>124.80000000000001</v>
      </c>
      <c r="I1562" s="12">
        <v>114</v>
      </c>
      <c r="J1562" s="12">
        <v>117.6</v>
      </c>
      <c r="K1562" s="12">
        <v>124</v>
      </c>
      <c r="L1562" s="12">
        <v>111</v>
      </c>
      <c r="M1562" s="12">
        <v>117</v>
      </c>
      <c r="N1562" s="13">
        <v>118.35000000000001</v>
      </c>
      <c r="O1562" s="17" t="s">
        <v>138</v>
      </c>
      <c r="P1562" s="14" t="s">
        <v>12</v>
      </c>
      <c r="Q1562" s="14" t="s">
        <v>15</v>
      </c>
      <c r="R1562" s="14" t="s">
        <v>17</v>
      </c>
      <c r="S1562" s="14" t="s">
        <v>143</v>
      </c>
    </row>
    <row r="1563" spans="1:19" hidden="1" x14ac:dyDescent="0.3">
      <c r="A1563" s="11">
        <v>44635.61917824074</v>
      </c>
      <c r="B1563" s="11"/>
      <c r="C1563" s="15">
        <v>44635</v>
      </c>
      <c r="D1563" s="16">
        <v>0.61917824074074079</v>
      </c>
      <c r="E1563" s="33" t="str">
        <f t="shared" si="24"/>
        <v>00:09</v>
      </c>
      <c r="F1563" s="12">
        <v>129</v>
      </c>
      <c r="G1563" s="12">
        <v>118.68</v>
      </c>
      <c r="H1563" s="12">
        <v>134.16</v>
      </c>
      <c r="I1563" s="12">
        <v>122.55</v>
      </c>
      <c r="J1563" s="12">
        <v>126.42</v>
      </c>
      <c r="K1563" s="12">
        <v>117.39</v>
      </c>
      <c r="L1563" s="12">
        <v>138.03</v>
      </c>
      <c r="M1563" s="12">
        <v>125.13</v>
      </c>
      <c r="N1563" s="13">
        <v>126.42</v>
      </c>
      <c r="O1563" s="17" t="s">
        <v>138</v>
      </c>
      <c r="P1563" s="14" t="s">
        <v>12</v>
      </c>
      <c r="Q1563" s="14" t="s">
        <v>15</v>
      </c>
      <c r="R1563" s="14" t="s">
        <v>18</v>
      </c>
      <c r="S1563" s="14" t="s">
        <v>143</v>
      </c>
    </row>
    <row r="1564" spans="1:19" hidden="1" x14ac:dyDescent="0.3">
      <c r="A1564" s="11">
        <v>44635.619432870371</v>
      </c>
      <c r="B1564" s="11"/>
      <c r="C1564" s="15">
        <v>44635</v>
      </c>
      <c r="D1564" s="16">
        <v>0.61943287037037031</v>
      </c>
      <c r="E1564" s="33" t="str">
        <f t="shared" si="24"/>
        <v>00:09</v>
      </c>
      <c r="F1564" s="12">
        <v>128</v>
      </c>
      <c r="G1564" s="12">
        <v>108.33</v>
      </c>
      <c r="H1564" s="12">
        <v>122.46000000000001</v>
      </c>
      <c r="I1564" s="12">
        <v>111.8625</v>
      </c>
      <c r="J1564" s="12">
        <v>115.395</v>
      </c>
      <c r="K1564" s="12">
        <v>124</v>
      </c>
      <c r="L1564" s="12">
        <v>109</v>
      </c>
      <c r="M1564" s="12">
        <v>110</v>
      </c>
      <c r="N1564" s="13">
        <v>116.1309375</v>
      </c>
      <c r="O1564" s="17" t="s">
        <v>138</v>
      </c>
      <c r="P1564" s="14" t="s">
        <v>12</v>
      </c>
      <c r="Q1564" s="14" t="s">
        <v>15</v>
      </c>
      <c r="R1564" s="14" t="s">
        <v>17</v>
      </c>
      <c r="S1564" s="14" t="s">
        <v>143</v>
      </c>
    </row>
    <row r="1565" spans="1:19" hidden="1" x14ac:dyDescent="0.3">
      <c r="A1565" s="11">
        <v>44635.619699074072</v>
      </c>
      <c r="B1565" s="11"/>
      <c r="C1565" s="15">
        <v>44635</v>
      </c>
      <c r="D1565" s="16">
        <v>0.6196990740740741</v>
      </c>
      <c r="E1565" s="33" t="str">
        <f t="shared" si="24"/>
        <v>00:10</v>
      </c>
      <c r="F1565" s="12">
        <v>101.7</v>
      </c>
      <c r="G1565" s="12">
        <v>103.96000000000001</v>
      </c>
      <c r="H1565" s="12">
        <v>117.52000000000001</v>
      </c>
      <c r="I1565" s="12">
        <v>107.35</v>
      </c>
      <c r="J1565" s="12">
        <v>110.74</v>
      </c>
      <c r="K1565" s="12">
        <v>102.83</v>
      </c>
      <c r="L1565" s="12">
        <v>113</v>
      </c>
      <c r="M1565" s="12">
        <v>109.61</v>
      </c>
      <c r="N1565" s="13">
        <v>108.33875000000002</v>
      </c>
      <c r="O1565" s="17" t="s">
        <v>138</v>
      </c>
      <c r="P1565" s="14" t="s">
        <v>12</v>
      </c>
      <c r="Q1565" s="14" t="s">
        <v>15</v>
      </c>
      <c r="R1565" s="14" t="s">
        <v>17</v>
      </c>
      <c r="S1565" s="14" t="s">
        <v>143</v>
      </c>
    </row>
    <row r="1566" spans="1:19" hidden="1" x14ac:dyDescent="0.3">
      <c r="A1566" s="11">
        <v>44635.620127314818</v>
      </c>
      <c r="B1566" s="11"/>
      <c r="C1566" s="15">
        <v>44635</v>
      </c>
      <c r="D1566" s="16">
        <v>0.62012731481481487</v>
      </c>
      <c r="E1566" s="33" t="str">
        <f t="shared" si="24"/>
        <v>00:10</v>
      </c>
      <c r="F1566" s="12">
        <v>130</v>
      </c>
      <c r="G1566" s="12">
        <v>108.56</v>
      </c>
      <c r="H1566" s="12">
        <v>122.72</v>
      </c>
      <c r="I1566" s="12">
        <v>112.1</v>
      </c>
      <c r="J1566" s="12">
        <v>115.64</v>
      </c>
      <c r="K1566" s="12">
        <v>123</v>
      </c>
      <c r="L1566" s="12">
        <v>114</v>
      </c>
      <c r="M1566" s="12">
        <v>105</v>
      </c>
      <c r="N1566" s="13">
        <v>116.3775</v>
      </c>
      <c r="O1566" s="17" t="s">
        <v>138</v>
      </c>
      <c r="P1566" s="14" t="s">
        <v>12</v>
      </c>
      <c r="Q1566" s="14" t="s">
        <v>15</v>
      </c>
      <c r="R1566" s="14" t="s">
        <v>17</v>
      </c>
      <c r="S1566" s="14" t="s">
        <v>143</v>
      </c>
    </row>
    <row r="1567" spans="1:19" hidden="1" x14ac:dyDescent="0.3">
      <c r="A1567" s="11">
        <v>44635.620509259257</v>
      </c>
      <c r="B1567" s="11"/>
      <c r="C1567" s="15">
        <v>44635</v>
      </c>
      <c r="D1567" s="16">
        <v>0.62050925925925926</v>
      </c>
      <c r="E1567" s="33" t="str">
        <f t="shared" si="24"/>
        <v>00:11</v>
      </c>
      <c r="F1567" s="12">
        <v>127</v>
      </c>
      <c r="G1567" s="12">
        <v>116.84</v>
      </c>
      <c r="H1567" s="12">
        <v>132.08000000000001</v>
      </c>
      <c r="I1567" s="12">
        <v>120.64999999999999</v>
      </c>
      <c r="J1567" s="12">
        <v>124.46</v>
      </c>
      <c r="K1567" s="12">
        <v>115.57000000000001</v>
      </c>
      <c r="L1567" s="12">
        <v>135.89000000000001</v>
      </c>
      <c r="M1567" s="12">
        <v>123.19</v>
      </c>
      <c r="N1567" s="13">
        <v>124.46000000000001</v>
      </c>
      <c r="O1567" s="17" t="s">
        <v>138</v>
      </c>
      <c r="P1567" s="14" t="s">
        <v>12</v>
      </c>
      <c r="Q1567" s="14" t="s">
        <v>15</v>
      </c>
      <c r="R1567" s="14" t="s">
        <v>18</v>
      </c>
      <c r="S1567" s="14" t="s">
        <v>143</v>
      </c>
    </row>
    <row r="1568" spans="1:19" hidden="1" x14ac:dyDescent="0.3">
      <c r="A1568" s="11">
        <v>44635.620821759258</v>
      </c>
      <c r="B1568" s="11"/>
      <c r="C1568" s="15">
        <v>44635</v>
      </c>
      <c r="D1568" s="16">
        <v>0.6208217592592592</v>
      </c>
      <c r="E1568" s="33" t="str">
        <f t="shared" si="24"/>
        <v>00:11</v>
      </c>
      <c r="F1568" s="12">
        <v>126</v>
      </c>
      <c r="G1568" s="12">
        <v>106.95</v>
      </c>
      <c r="H1568" s="12">
        <v>120.9</v>
      </c>
      <c r="I1568" s="12">
        <v>110.4375</v>
      </c>
      <c r="J1568" s="12">
        <v>113.925</v>
      </c>
      <c r="K1568" s="12">
        <v>122</v>
      </c>
      <c r="L1568" s="12">
        <v>114</v>
      </c>
      <c r="M1568" s="12">
        <v>103</v>
      </c>
      <c r="N1568" s="13">
        <v>114.6515625</v>
      </c>
      <c r="O1568" s="17" t="s">
        <v>138</v>
      </c>
      <c r="P1568" s="14" t="s">
        <v>12</v>
      </c>
      <c r="Q1568" s="14" t="s">
        <v>15</v>
      </c>
      <c r="R1568" s="14" t="s">
        <v>17</v>
      </c>
      <c r="S1568" s="14" t="s">
        <v>143</v>
      </c>
    </row>
    <row r="1569" spans="1:19" hidden="1" x14ac:dyDescent="0.3">
      <c r="A1569" s="11">
        <v>44635.621030092596</v>
      </c>
      <c r="B1569" s="11"/>
      <c r="C1569" s="15">
        <v>44635</v>
      </c>
      <c r="D1569" s="16">
        <v>0.62103009259259256</v>
      </c>
      <c r="E1569" s="33" t="str">
        <f t="shared" si="24"/>
        <v>00:12</v>
      </c>
      <c r="F1569" s="12">
        <v>124</v>
      </c>
      <c r="G1569" s="12">
        <v>114.08</v>
      </c>
      <c r="H1569" s="12">
        <v>128.96</v>
      </c>
      <c r="I1569" s="12">
        <v>117.8</v>
      </c>
      <c r="J1569" s="12">
        <v>121.52</v>
      </c>
      <c r="K1569" s="12">
        <v>112.84</v>
      </c>
      <c r="L1569" s="12">
        <v>132.68</v>
      </c>
      <c r="M1569" s="12">
        <v>120.28</v>
      </c>
      <c r="N1569" s="13">
        <v>121.52000000000001</v>
      </c>
      <c r="O1569" s="17" t="s">
        <v>138</v>
      </c>
      <c r="P1569" s="14" t="s">
        <v>12</v>
      </c>
      <c r="Q1569" s="14" t="s">
        <v>15</v>
      </c>
      <c r="R1569" s="14" t="s">
        <v>18</v>
      </c>
      <c r="S1569" s="14" t="s">
        <v>143</v>
      </c>
    </row>
    <row r="1570" spans="1:19" hidden="1" x14ac:dyDescent="0.3">
      <c r="A1570" s="11">
        <v>44635.621400462966</v>
      </c>
      <c r="B1570" s="11"/>
      <c r="C1570" s="15">
        <v>44635</v>
      </c>
      <c r="D1570" s="16">
        <v>0.62140046296296292</v>
      </c>
      <c r="E1570" s="33" t="str">
        <f t="shared" si="24"/>
        <v>00:12</v>
      </c>
      <c r="F1570" s="12">
        <v>124</v>
      </c>
      <c r="G1570" s="12">
        <v>114.08</v>
      </c>
      <c r="H1570" s="12">
        <v>128.96</v>
      </c>
      <c r="I1570" s="12">
        <v>117.8</v>
      </c>
      <c r="J1570" s="12">
        <v>121.52</v>
      </c>
      <c r="K1570" s="12">
        <v>112.84</v>
      </c>
      <c r="L1570" s="12">
        <v>132.68</v>
      </c>
      <c r="M1570" s="12">
        <v>120.28</v>
      </c>
      <c r="N1570" s="13">
        <v>121.52000000000001</v>
      </c>
      <c r="O1570" s="17" t="s">
        <v>138</v>
      </c>
      <c r="P1570" s="14" t="s">
        <v>12</v>
      </c>
      <c r="Q1570" s="14" t="s">
        <v>15</v>
      </c>
      <c r="R1570" s="14" t="s">
        <v>18</v>
      </c>
      <c r="S1570" s="14" t="s">
        <v>143</v>
      </c>
    </row>
    <row r="1571" spans="1:19" hidden="1" x14ac:dyDescent="0.3">
      <c r="A1571" s="11">
        <v>44635.621516203704</v>
      </c>
      <c r="B1571" s="11"/>
      <c r="C1571" s="15">
        <v>44635</v>
      </c>
      <c r="D1571" s="16">
        <v>0.62151620370370375</v>
      </c>
      <c r="E1571" s="33" t="str">
        <f t="shared" si="24"/>
        <v>00:12</v>
      </c>
      <c r="F1571" s="12">
        <v>123</v>
      </c>
      <c r="G1571" s="12">
        <v>110.4</v>
      </c>
      <c r="H1571" s="12">
        <v>124.80000000000001</v>
      </c>
      <c r="I1571" s="12">
        <v>114</v>
      </c>
      <c r="J1571" s="12">
        <v>117.6</v>
      </c>
      <c r="K1571" s="12">
        <v>122</v>
      </c>
      <c r="L1571" s="12">
        <v>115</v>
      </c>
      <c r="M1571" s="12">
        <v>116.39999999999999</v>
      </c>
      <c r="N1571" s="13">
        <v>117.9</v>
      </c>
      <c r="O1571" s="17" t="s">
        <v>138</v>
      </c>
      <c r="P1571" s="14" t="s">
        <v>12</v>
      </c>
      <c r="Q1571" s="14" t="s">
        <v>15</v>
      </c>
      <c r="R1571" s="14" t="s">
        <v>17</v>
      </c>
      <c r="S1571" s="14" t="s">
        <v>143</v>
      </c>
    </row>
    <row r="1572" spans="1:19" hidden="1" x14ac:dyDescent="0.3">
      <c r="A1572" s="11">
        <v>44635.621770833335</v>
      </c>
      <c r="B1572" s="11"/>
      <c r="C1572" s="15">
        <v>44635</v>
      </c>
      <c r="D1572" s="16">
        <v>0.62177083333333327</v>
      </c>
      <c r="E1572" s="33" t="str">
        <f t="shared" si="24"/>
        <v>00:13</v>
      </c>
      <c r="F1572" s="12">
        <v>121</v>
      </c>
      <c r="G1572" s="12">
        <v>111.32000000000001</v>
      </c>
      <c r="H1572" s="12">
        <v>125.84</v>
      </c>
      <c r="I1572" s="12">
        <v>114.94999999999999</v>
      </c>
      <c r="J1572" s="12">
        <v>118.58</v>
      </c>
      <c r="K1572" s="12">
        <v>110.11</v>
      </c>
      <c r="L1572" s="12">
        <v>129.47</v>
      </c>
      <c r="M1572" s="12">
        <v>117.36999999999999</v>
      </c>
      <c r="N1572" s="13">
        <v>118.58</v>
      </c>
      <c r="O1572" s="17" t="s">
        <v>138</v>
      </c>
      <c r="P1572" s="14" t="s">
        <v>12</v>
      </c>
      <c r="Q1572" s="14" t="s">
        <v>15</v>
      </c>
      <c r="R1572" s="14" t="s">
        <v>17</v>
      </c>
      <c r="S1572" s="14" t="s">
        <v>143</v>
      </c>
    </row>
    <row r="1573" spans="1:19" hidden="1" x14ac:dyDescent="0.3">
      <c r="A1573" s="11">
        <v>44635.622210648151</v>
      </c>
      <c r="B1573" s="11"/>
      <c r="C1573" s="15">
        <v>44635</v>
      </c>
      <c r="D1573" s="16">
        <v>0.62221064814814808</v>
      </c>
      <c r="E1573" s="33" t="str">
        <f t="shared" si="24"/>
        <v>00:13</v>
      </c>
      <c r="F1573" s="12">
        <v>121</v>
      </c>
      <c r="G1573" s="12">
        <v>105.57000000000001</v>
      </c>
      <c r="H1573" s="12">
        <v>119.34</v>
      </c>
      <c r="I1573" s="12">
        <v>109.01249999999999</v>
      </c>
      <c r="J1573" s="12">
        <v>112.455</v>
      </c>
      <c r="K1573" s="12">
        <v>124</v>
      </c>
      <c r="L1573" s="12">
        <v>117</v>
      </c>
      <c r="M1573" s="12">
        <v>97</v>
      </c>
      <c r="N1573" s="13">
        <v>113.17218749999999</v>
      </c>
      <c r="O1573" s="17" t="s">
        <v>138</v>
      </c>
      <c r="P1573" s="14" t="s">
        <v>12</v>
      </c>
      <c r="Q1573" s="14" t="s">
        <v>15</v>
      </c>
      <c r="R1573" s="14" t="s">
        <v>17</v>
      </c>
      <c r="S1573" s="14" t="s">
        <v>143</v>
      </c>
    </row>
    <row r="1574" spans="1:19" hidden="1" x14ac:dyDescent="0.3">
      <c r="A1574" s="11">
        <v>44635.622534722221</v>
      </c>
      <c r="B1574" s="11"/>
      <c r="C1574" s="15">
        <v>44635</v>
      </c>
      <c r="D1574" s="16">
        <v>0.62253472222222228</v>
      </c>
      <c r="E1574" s="33" t="str">
        <f t="shared" si="24"/>
        <v>00:14</v>
      </c>
      <c r="F1574" s="12">
        <v>120</v>
      </c>
      <c r="G1574" s="12">
        <v>110.4</v>
      </c>
      <c r="H1574" s="12">
        <v>124.80000000000001</v>
      </c>
      <c r="I1574" s="12">
        <v>114</v>
      </c>
      <c r="J1574" s="12">
        <v>117.6</v>
      </c>
      <c r="K1574" s="12">
        <v>109.2</v>
      </c>
      <c r="L1574" s="12">
        <v>128.4</v>
      </c>
      <c r="M1574" s="12">
        <v>116.39999999999999</v>
      </c>
      <c r="N1574" s="13">
        <v>117.60000000000001</v>
      </c>
      <c r="O1574" s="17" t="s">
        <v>138</v>
      </c>
      <c r="P1574" s="14" t="s">
        <v>12</v>
      </c>
      <c r="Q1574" s="14" t="s">
        <v>15</v>
      </c>
      <c r="R1574" s="14" t="s">
        <v>17</v>
      </c>
      <c r="S1574" s="14" t="s">
        <v>143</v>
      </c>
    </row>
    <row r="1575" spans="1:19" hidden="1" x14ac:dyDescent="0.3">
      <c r="A1575" s="11">
        <v>44635.622812499998</v>
      </c>
      <c r="B1575" s="11"/>
      <c r="C1575" s="15">
        <v>44635</v>
      </c>
      <c r="D1575" s="16">
        <v>0.62281249999999999</v>
      </c>
      <c r="E1575" s="33" t="str">
        <f t="shared" si="24"/>
        <v>00:14</v>
      </c>
      <c r="F1575" s="12">
        <v>120</v>
      </c>
      <c r="G1575" s="12">
        <v>110.4</v>
      </c>
      <c r="H1575" s="12">
        <v>124.80000000000001</v>
      </c>
      <c r="I1575" s="12">
        <v>114</v>
      </c>
      <c r="J1575" s="12">
        <v>117.6</v>
      </c>
      <c r="K1575" s="12">
        <v>109.2</v>
      </c>
      <c r="L1575" s="12">
        <v>128.4</v>
      </c>
      <c r="M1575" s="12">
        <v>116.39999999999999</v>
      </c>
      <c r="N1575" s="13">
        <v>117.60000000000001</v>
      </c>
      <c r="O1575" s="17" t="s">
        <v>138</v>
      </c>
      <c r="P1575" s="14" t="s">
        <v>12</v>
      </c>
      <c r="Q1575" s="14" t="s">
        <v>15</v>
      </c>
      <c r="R1575" s="14" t="s">
        <v>17</v>
      </c>
      <c r="S1575" s="14" t="s">
        <v>143</v>
      </c>
    </row>
    <row r="1576" spans="1:19" hidden="1" x14ac:dyDescent="0.3">
      <c r="A1576" s="11">
        <v>44635.62290509259</v>
      </c>
      <c r="B1576" s="11"/>
      <c r="C1576" s="15">
        <v>44635</v>
      </c>
      <c r="D1576" s="16">
        <v>0.62290509259259264</v>
      </c>
      <c r="E1576" s="33" t="str">
        <f t="shared" si="24"/>
        <v>00:14</v>
      </c>
      <c r="F1576" s="12">
        <v>100.5</v>
      </c>
      <c r="G1576" s="12">
        <v>102.73333333333335</v>
      </c>
      <c r="H1576" s="12">
        <v>116.13333333333334</v>
      </c>
      <c r="I1576" s="12">
        <v>106.08333333333333</v>
      </c>
      <c r="J1576" s="12">
        <v>109.43333333333334</v>
      </c>
      <c r="K1576" s="12">
        <v>119</v>
      </c>
      <c r="L1576" s="12">
        <v>110</v>
      </c>
      <c r="M1576" s="12">
        <v>106</v>
      </c>
      <c r="N1576" s="13">
        <v>108.73541666666667</v>
      </c>
      <c r="O1576" s="17" t="s">
        <v>138</v>
      </c>
      <c r="P1576" s="14" t="s">
        <v>12</v>
      </c>
      <c r="Q1576" s="14" t="s">
        <v>15</v>
      </c>
      <c r="R1576" s="14" t="s">
        <v>17</v>
      </c>
      <c r="S1576" s="14" t="s">
        <v>143</v>
      </c>
    </row>
    <row r="1577" spans="1:19" hidden="1" x14ac:dyDescent="0.3">
      <c r="A1577" s="11">
        <v>44635.623043981483</v>
      </c>
      <c r="B1577" s="11"/>
      <c r="C1577" s="15">
        <v>44635</v>
      </c>
      <c r="D1577" s="16">
        <v>0.62304398148148155</v>
      </c>
      <c r="E1577" s="33" t="str">
        <f t="shared" si="24"/>
        <v>00:15</v>
      </c>
      <c r="F1577" s="12">
        <v>120</v>
      </c>
      <c r="G1577" s="12">
        <v>110.4</v>
      </c>
      <c r="H1577" s="12">
        <v>124.80000000000001</v>
      </c>
      <c r="I1577" s="12">
        <v>114</v>
      </c>
      <c r="J1577" s="12">
        <v>117.6</v>
      </c>
      <c r="K1577" s="12">
        <v>109.2</v>
      </c>
      <c r="L1577" s="12">
        <v>128.4</v>
      </c>
      <c r="M1577" s="12">
        <v>116.39999999999999</v>
      </c>
      <c r="N1577" s="13">
        <v>117.60000000000001</v>
      </c>
      <c r="O1577" s="17" t="s">
        <v>138</v>
      </c>
      <c r="P1577" s="14" t="s">
        <v>12</v>
      </c>
      <c r="Q1577" s="14" t="s">
        <v>15</v>
      </c>
      <c r="R1577" s="14" t="s">
        <v>17</v>
      </c>
      <c r="S1577" s="14" t="s">
        <v>143</v>
      </c>
    </row>
    <row r="1578" spans="1:19" hidden="1" x14ac:dyDescent="0.3">
      <c r="A1578" s="11">
        <v>44635.623287037037</v>
      </c>
      <c r="B1578" s="11"/>
      <c r="C1578" s="15">
        <v>44635</v>
      </c>
      <c r="D1578" s="16">
        <v>0.62328703703703703</v>
      </c>
      <c r="E1578" s="33" t="str">
        <f t="shared" si="24"/>
        <v>00:15</v>
      </c>
      <c r="F1578" s="12">
        <v>119</v>
      </c>
      <c r="G1578" s="12">
        <v>109.48</v>
      </c>
      <c r="H1578" s="12">
        <v>123.76</v>
      </c>
      <c r="I1578" s="12">
        <v>113.05</v>
      </c>
      <c r="J1578" s="12">
        <v>116.62</v>
      </c>
      <c r="K1578" s="12">
        <v>108.29</v>
      </c>
      <c r="L1578" s="12">
        <v>127.33000000000001</v>
      </c>
      <c r="M1578" s="12">
        <v>115.42999999999999</v>
      </c>
      <c r="N1578" s="13">
        <v>116.62</v>
      </c>
      <c r="O1578" s="17" t="s">
        <v>138</v>
      </c>
      <c r="P1578" s="14" t="s">
        <v>12</v>
      </c>
      <c r="Q1578" s="14" t="s">
        <v>15</v>
      </c>
      <c r="R1578" s="14" t="s">
        <v>17</v>
      </c>
      <c r="S1578" s="14" t="s">
        <v>143</v>
      </c>
    </row>
    <row r="1579" spans="1:19" hidden="1" x14ac:dyDescent="0.3">
      <c r="A1579" s="11">
        <v>44635.623449074075</v>
      </c>
      <c r="B1579" s="11"/>
      <c r="C1579" s="15">
        <v>44635</v>
      </c>
      <c r="D1579" s="16">
        <v>0.62344907407407402</v>
      </c>
      <c r="E1579" s="33" t="str">
        <f t="shared" si="24"/>
        <v>00:15</v>
      </c>
      <c r="F1579" s="12">
        <v>119</v>
      </c>
      <c r="G1579" s="12">
        <v>109.48</v>
      </c>
      <c r="H1579" s="12">
        <v>123.76</v>
      </c>
      <c r="I1579" s="12">
        <v>113.05</v>
      </c>
      <c r="J1579" s="12">
        <v>116.62</v>
      </c>
      <c r="K1579" s="12">
        <v>108.29</v>
      </c>
      <c r="L1579" s="12">
        <v>127.33000000000001</v>
      </c>
      <c r="M1579" s="12">
        <v>115.42999999999999</v>
      </c>
      <c r="N1579" s="13">
        <v>116.62</v>
      </c>
      <c r="O1579" s="17" t="s">
        <v>138</v>
      </c>
      <c r="P1579" s="14" t="s">
        <v>12</v>
      </c>
      <c r="Q1579" s="14" t="s">
        <v>15</v>
      </c>
      <c r="R1579" s="14" t="s">
        <v>17</v>
      </c>
      <c r="S1579" s="14" t="s">
        <v>143</v>
      </c>
    </row>
    <row r="1580" spans="1:19" hidden="1" x14ac:dyDescent="0.3">
      <c r="A1580" s="11">
        <v>44635.623530092591</v>
      </c>
      <c r="B1580" s="11"/>
      <c r="C1580" s="15">
        <v>44635</v>
      </c>
      <c r="D1580" s="16">
        <v>0.62353009259259262</v>
      </c>
      <c r="E1580" s="33" t="str">
        <f t="shared" si="24"/>
        <v>00:15</v>
      </c>
      <c r="F1580" s="12">
        <v>103.5</v>
      </c>
      <c r="G1580" s="12">
        <v>105.80000000000001</v>
      </c>
      <c r="H1580" s="12">
        <v>119.60000000000001</v>
      </c>
      <c r="I1580" s="12">
        <v>109.25</v>
      </c>
      <c r="J1580" s="12">
        <v>112.7</v>
      </c>
      <c r="K1580" s="12">
        <v>104.65</v>
      </c>
      <c r="L1580" s="12">
        <v>115</v>
      </c>
      <c r="M1580" s="12">
        <v>111.55</v>
      </c>
      <c r="N1580" s="13">
        <v>110.25624999999999</v>
      </c>
      <c r="O1580" s="17" t="s">
        <v>138</v>
      </c>
      <c r="P1580" s="14" t="s">
        <v>12</v>
      </c>
      <c r="Q1580" s="14" t="s">
        <v>15</v>
      </c>
      <c r="R1580" s="14" t="s">
        <v>17</v>
      </c>
      <c r="S1580" s="14" t="s">
        <v>143</v>
      </c>
    </row>
    <row r="1581" spans="1:19" hidden="1" x14ac:dyDescent="0.3">
      <c r="A1581" s="11">
        <v>44635.623599537037</v>
      </c>
      <c r="B1581" s="11"/>
      <c r="C1581" s="15">
        <v>44635</v>
      </c>
      <c r="D1581" s="16">
        <v>0.62359953703703697</v>
      </c>
      <c r="E1581" s="33" t="str">
        <f t="shared" si="24"/>
        <v>00:15</v>
      </c>
      <c r="F1581" s="12">
        <v>102.60000000000001</v>
      </c>
      <c r="G1581" s="12">
        <v>104.88000000000001</v>
      </c>
      <c r="H1581" s="12">
        <v>118.56</v>
      </c>
      <c r="I1581" s="12">
        <v>108.3</v>
      </c>
      <c r="J1581" s="12">
        <v>111.72</v>
      </c>
      <c r="K1581" s="12">
        <v>123</v>
      </c>
      <c r="L1581" s="12">
        <v>112</v>
      </c>
      <c r="M1581" s="12">
        <v>107</v>
      </c>
      <c r="N1581" s="13">
        <v>111.00750000000001</v>
      </c>
      <c r="O1581" s="17" t="s">
        <v>138</v>
      </c>
      <c r="P1581" s="14" t="s">
        <v>12</v>
      </c>
      <c r="Q1581" s="14" t="s">
        <v>15</v>
      </c>
      <c r="R1581" s="14" t="s">
        <v>17</v>
      </c>
      <c r="S1581" s="14" t="s">
        <v>143</v>
      </c>
    </row>
    <row r="1582" spans="1:19" hidden="1" x14ac:dyDescent="0.3">
      <c r="A1582" s="11">
        <v>44635.623854166668</v>
      </c>
      <c r="B1582" s="11"/>
      <c r="C1582" s="15">
        <v>44635</v>
      </c>
      <c r="D1582" s="16">
        <v>0.62385416666666671</v>
      </c>
      <c r="E1582" s="33" t="str">
        <f t="shared" si="24"/>
        <v>00:16</v>
      </c>
      <c r="F1582" s="12">
        <v>122</v>
      </c>
      <c r="G1582" s="12">
        <v>112.24000000000001</v>
      </c>
      <c r="H1582" s="12">
        <v>126.88000000000001</v>
      </c>
      <c r="I1582" s="12">
        <v>115.89999999999999</v>
      </c>
      <c r="J1582" s="12">
        <v>119.56</v>
      </c>
      <c r="K1582" s="12">
        <v>111.02000000000001</v>
      </c>
      <c r="L1582" s="12">
        <v>130.54000000000002</v>
      </c>
      <c r="M1582" s="12">
        <v>118.34</v>
      </c>
      <c r="N1582" s="13">
        <v>119.55999999999999</v>
      </c>
      <c r="O1582" s="17" t="s">
        <v>138</v>
      </c>
      <c r="P1582" s="14" t="s">
        <v>12</v>
      </c>
      <c r="Q1582" s="14" t="s">
        <v>15</v>
      </c>
      <c r="R1582" s="14" t="s">
        <v>17</v>
      </c>
      <c r="S1582" s="14" t="s">
        <v>143</v>
      </c>
    </row>
    <row r="1583" spans="1:19" hidden="1" x14ac:dyDescent="0.3">
      <c r="A1583" s="11">
        <v>44635.62400462963</v>
      </c>
      <c r="B1583" s="11"/>
      <c r="C1583" s="15">
        <v>44635</v>
      </c>
      <c r="D1583" s="16">
        <v>0.62400462962962966</v>
      </c>
      <c r="E1583" s="33" t="str">
        <f t="shared" si="24"/>
        <v>00:16</v>
      </c>
      <c r="F1583" s="12">
        <v>120</v>
      </c>
      <c r="G1583" s="12">
        <v>110.4</v>
      </c>
      <c r="H1583" s="12">
        <v>124.80000000000001</v>
      </c>
      <c r="I1583" s="12">
        <v>114</v>
      </c>
      <c r="J1583" s="12">
        <v>117.6</v>
      </c>
      <c r="K1583" s="12">
        <v>109.2</v>
      </c>
      <c r="L1583" s="12">
        <v>128.4</v>
      </c>
      <c r="M1583" s="12">
        <v>116.39999999999999</v>
      </c>
      <c r="N1583" s="13">
        <v>117.60000000000001</v>
      </c>
      <c r="O1583" s="17" t="s">
        <v>138</v>
      </c>
      <c r="P1583" s="14" t="s">
        <v>12</v>
      </c>
      <c r="Q1583" s="14" t="s">
        <v>15</v>
      </c>
      <c r="R1583" s="14" t="s">
        <v>17</v>
      </c>
      <c r="S1583" s="14" t="s">
        <v>143</v>
      </c>
    </row>
    <row r="1584" spans="1:19" hidden="1" x14ac:dyDescent="0.3">
      <c r="A1584" s="11">
        <v>44635.624293981484</v>
      </c>
      <c r="B1584" s="11"/>
      <c r="C1584" s="15">
        <v>44635</v>
      </c>
      <c r="D1584" s="16">
        <v>0.62429398148148152</v>
      </c>
      <c r="E1584" s="33" t="str">
        <f t="shared" si="24"/>
        <v>00:16</v>
      </c>
      <c r="F1584" s="12">
        <v>101.1</v>
      </c>
      <c r="G1584" s="12">
        <v>103.34666666666666</v>
      </c>
      <c r="H1584" s="12">
        <v>116.82666666666667</v>
      </c>
      <c r="I1584" s="12">
        <v>106.71666666666665</v>
      </c>
      <c r="J1584" s="12">
        <v>110.08666666666666</v>
      </c>
      <c r="K1584" s="12">
        <v>117</v>
      </c>
      <c r="L1584" s="12">
        <v>114</v>
      </c>
      <c r="M1584" s="12">
        <v>106</v>
      </c>
      <c r="N1584" s="13">
        <v>109.38458333333332</v>
      </c>
      <c r="O1584" s="17" t="s">
        <v>138</v>
      </c>
      <c r="P1584" s="14" t="s">
        <v>12</v>
      </c>
      <c r="Q1584" s="14" t="s">
        <v>15</v>
      </c>
      <c r="R1584" s="14" t="s">
        <v>17</v>
      </c>
      <c r="S1584" s="14" t="s">
        <v>143</v>
      </c>
    </row>
    <row r="1585" spans="1:19" hidden="1" x14ac:dyDescent="0.3">
      <c r="A1585" s="11">
        <v>44635.624340277776</v>
      </c>
      <c r="B1585" s="11"/>
      <c r="C1585" s="15">
        <v>44635</v>
      </c>
      <c r="D1585" s="16">
        <v>0.62434027777777779</v>
      </c>
      <c r="E1585" s="33" t="str">
        <f t="shared" si="24"/>
        <v>00:16</v>
      </c>
      <c r="F1585" s="12">
        <v>119</v>
      </c>
      <c r="G1585" s="12">
        <v>109.48</v>
      </c>
      <c r="H1585" s="12">
        <v>123.76</v>
      </c>
      <c r="I1585" s="12">
        <v>113.05</v>
      </c>
      <c r="J1585" s="12">
        <v>116.62</v>
      </c>
      <c r="K1585" s="12">
        <v>108.29</v>
      </c>
      <c r="L1585" s="12">
        <v>127.33000000000001</v>
      </c>
      <c r="M1585" s="12">
        <v>115.42999999999999</v>
      </c>
      <c r="N1585" s="13">
        <v>116.62</v>
      </c>
      <c r="O1585" s="17" t="s">
        <v>138</v>
      </c>
      <c r="P1585" s="14" t="s">
        <v>12</v>
      </c>
      <c r="Q1585" s="14" t="s">
        <v>15</v>
      </c>
      <c r="R1585" s="14" t="s">
        <v>17</v>
      </c>
      <c r="S1585" s="14" t="s">
        <v>143</v>
      </c>
    </row>
    <row r="1586" spans="1:19" hidden="1" x14ac:dyDescent="0.3">
      <c r="A1586" s="11">
        <v>44635.624456018515</v>
      </c>
      <c r="B1586" s="11"/>
      <c r="C1586" s="15">
        <v>44635</v>
      </c>
      <c r="D1586" s="16">
        <v>0.62445601851851851</v>
      </c>
      <c r="E1586" s="33" t="str">
        <f t="shared" si="24"/>
        <v>00:17</v>
      </c>
      <c r="F1586" s="12">
        <v>118</v>
      </c>
      <c r="G1586" s="12">
        <v>108.56</v>
      </c>
      <c r="H1586" s="12">
        <v>122.72</v>
      </c>
      <c r="I1586" s="12">
        <v>112.1</v>
      </c>
      <c r="J1586" s="12">
        <v>115.64</v>
      </c>
      <c r="K1586" s="12">
        <v>107.38000000000001</v>
      </c>
      <c r="L1586" s="12">
        <v>126.26</v>
      </c>
      <c r="M1586" s="12">
        <v>114.46</v>
      </c>
      <c r="N1586" s="13">
        <v>115.64</v>
      </c>
      <c r="O1586" s="17" t="s">
        <v>138</v>
      </c>
      <c r="P1586" s="14" t="s">
        <v>12</v>
      </c>
      <c r="Q1586" s="14" t="s">
        <v>15</v>
      </c>
      <c r="R1586" s="14" t="s">
        <v>17</v>
      </c>
      <c r="S1586" s="14" t="s">
        <v>143</v>
      </c>
    </row>
    <row r="1587" spans="1:19" hidden="1" x14ac:dyDescent="0.3">
      <c r="A1587" s="11">
        <v>44635.624594907407</v>
      </c>
      <c r="B1587" s="11"/>
      <c r="C1587" s="15">
        <v>44635</v>
      </c>
      <c r="D1587" s="16">
        <v>0.62459490740740742</v>
      </c>
      <c r="E1587" s="33" t="str">
        <f t="shared" si="24"/>
        <v>00:17</v>
      </c>
      <c r="F1587" s="12">
        <v>114</v>
      </c>
      <c r="G1587" s="12">
        <v>104.88000000000001</v>
      </c>
      <c r="H1587" s="12">
        <v>118.56</v>
      </c>
      <c r="I1587" s="12">
        <v>108.3</v>
      </c>
      <c r="J1587" s="12">
        <v>111.72</v>
      </c>
      <c r="K1587" s="12">
        <v>103.74000000000001</v>
      </c>
      <c r="L1587" s="12">
        <v>121.98</v>
      </c>
      <c r="M1587" s="12">
        <v>110.58</v>
      </c>
      <c r="N1587" s="13">
        <v>111.72000000000001</v>
      </c>
      <c r="O1587" s="17" t="s">
        <v>138</v>
      </c>
      <c r="P1587" s="14" t="s">
        <v>12</v>
      </c>
      <c r="Q1587" s="14" t="s">
        <v>15</v>
      </c>
      <c r="R1587" s="14" t="s">
        <v>17</v>
      </c>
      <c r="S1587" s="14" t="s">
        <v>143</v>
      </c>
    </row>
    <row r="1588" spans="1:19" hidden="1" x14ac:dyDescent="0.3">
      <c r="A1588" s="11">
        <v>44635.624930555554</v>
      </c>
      <c r="B1588" s="11"/>
      <c r="C1588" s="15">
        <v>44635</v>
      </c>
      <c r="D1588" s="16">
        <v>0.62493055555555554</v>
      </c>
      <c r="E1588" s="33" t="str">
        <f t="shared" si="24"/>
        <v>00:17</v>
      </c>
      <c r="F1588" s="12">
        <v>115</v>
      </c>
      <c r="G1588" s="12">
        <v>105.80000000000001</v>
      </c>
      <c r="H1588" s="12">
        <v>119.60000000000001</v>
      </c>
      <c r="I1588" s="12">
        <v>109.25</v>
      </c>
      <c r="J1588" s="12">
        <v>112.7</v>
      </c>
      <c r="K1588" s="12">
        <v>104.65</v>
      </c>
      <c r="L1588" s="12">
        <v>123.05000000000001</v>
      </c>
      <c r="M1588" s="12">
        <v>111.55</v>
      </c>
      <c r="N1588" s="13">
        <v>112.69999999999999</v>
      </c>
      <c r="O1588" s="17" t="s">
        <v>138</v>
      </c>
      <c r="P1588" s="14" t="s">
        <v>12</v>
      </c>
      <c r="Q1588" s="14" t="s">
        <v>15</v>
      </c>
      <c r="R1588" s="14" t="s">
        <v>17</v>
      </c>
      <c r="S1588" s="14" t="s">
        <v>143</v>
      </c>
    </row>
    <row r="1589" spans="1:19" hidden="1" x14ac:dyDescent="0.3">
      <c r="A1589" s="11">
        <v>44635.624988425923</v>
      </c>
      <c r="B1589" s="11"/>
      <c r="C1589" s="15">
        <v>44635</v>
      </c>
      <c r="D1589" s="16">
        <v>0.62498842592592596</v>
      </c>
      <c r="E1589" s="33" t="str">
        <f t="shared" si="24"/>
        <v>00:17</v>
      </c>
      <c r="F1589" s="12">
        <v>100.5</v>
      </c>
      <c r="G1589" s="12">
        <v>102.73333333333335</v>
      </c>
      <c r="H1589" s="12">
        <v>116.13333333333334</v>
      </c>
      <c r="I1589" s="12">
        <v>106.08333333333333</v>
      </c>
      <c r="J1589" s="12">
        <v>109.43333333333334</v>
      </c>
      <c r="K1589" s="12">
        <v>119</v>
      </c>
      <c r="L1589" s="12">
        <v>110</v>
      </c>
      <c r="M1589" s="12">
        <v>106</v>
      </c>
      <c r="N1589" s="13">
        <v>108.73541666666667</v>
      </c>
      <c r="O1589" s="17" t="s">
        <v>138</v>
      </c>
      <c r="P1589" s="14" t="s">
        <v>12</v>
      </c>
      <c r="Q1589" s="14" t="s">
        <v>15</v>
      </c>
      <c r="R1589" s="14" t="s">
        <v>17</v>
      </c>
      <c r="S1589" s="14" t="s">
        <v>143</v>
      </c>
    </row>
    <row r="1590" spans="1:19" hidden="1" x14ac:dyDescent="0.3">
      <c r="A1590" s="11">
        <v>44635.625196759262</v>
      </c>
      <c r="B1590" s="11"/>
      <c r="C1590" s="15">
        <v>44635</v>
      </c>
      <c r="D1590" s="16">
        <v>0.62519675925925922</v>
      </c>
      <c r="E1590" s="33" t="str">
        <f t="shared" si="24"/>
        <v>00:18</v>
      </c>
      <c r="F1590" s="12">
        <v>113</v>
      </c>
      <c r="G1590" s="12">
        <v>103.96000000000001</v>
      </c>
      <c r="H1590" s="12">
        <v>117.52000000000001</v>
      </c>
      <c r="I1590" s="12">
        <v>107.35</v>
      </c>
      <c r="J1590" s="12">
        <v>110.74</v>
      </c>
      <c r="K1590" s="12">
        <v>102.83</v>
      </c>
      <c r="L1590" s="12">
        <v>120.91000000000001</v>
      </c>
      <c r="M1590" s="12">
        <v>109.61</v>
      </c>
      <c r="N1590" s="13">
        <v>110.74000000000001</v>
      </c>
      <c r="O1590" s="17" t="s">
        <v>138</v>
      </c>
      <c r="P1590" s="14" t="s">
        <v>12</v>
      </c>
      <c r="Q1590" s="14" t="s">
        <v>15</v>
      </c>
      <c r="R1590" s="14" t="s">
        <v>17</v>
      </c>
      <c r="S1590" s="14" t="s">
        <v>143</v>
      </c>
    </row>
    <row r="1591" spans="1:19" hidden="1" x14ac:dyDescent="0.3">
      <c r="A1591" s="11">
        <v>44635.625578703701</v>
      </c>
      <c r="B1591" s="11"/>
      <c r="C1591" s="15">
        <v>44635</v>
      </c>
      <c r="D1591" s="16">
        <v>0.62557870370370372</v>
      </c>
      <c r="E1591" s="33" t="str">
        <f t="shared" si="24"/>
        <v>00:18</v>
      </c>
      <c r="F1591" s="12">
        <v>127</v>
      </c>
      <c r="G1591" s="12">
        <v>116.84</v>
      </c>
      <c r="H1591" s="12">
        <v>132.08000000000001</v>
      </c>
      <c r="I1591" s="12">
        <v>120.64999999999999</v>
      </c>
      <c r="J1591" s="12">
        <v>124.46</v>
      </c>
      <c r="K1591" s="12">
        <v>115.57000000000001</v>
      </c>
      <c r="L1591" s="12">
        <v>135.89000000000001</v>
      </c>
      <c r="M1591" s="12">
        <v>123.19</v>
      </c>
      <c r="N1591" s="13">
        <v>124.46000000000001</v>
      </c>
      <c r="O1591" s="17" t="s">
        <v>138</v>
      </c>
      <c r="P1591" s="14" t="s">
        <v>12</v>
      </c>
      <c r="Q1591" s="14" t="s">
        <v>15</v>
      </c>
      <c r="R1591" s="14" t="s">
        <v>18</v>
      </c>
      <c r="S1591" s="14" t="s">
        <v>143</v>
      </c>
    </row>
    <row r="1592" spans="1:19" hidden="1" x14ac:dyDescent="0.3">
      <c r="A1592" s="11">
        <v>44635.62568287037</v>
      </c>
      <c r="B1592" s="11"/>
      <c r="C1592" s="15">
        <v>44635</v>
      </c>
      <c r="D1592" s="16">
        <v>0.6256828703703704</v>
      </c>
      <c r="E1592" s="33" t="str">
        <f t="shared" si="24"/>
        <v>00:18</v>
      </c>
      <c r="F1592" s="12">
        <v>97.65</v>
      </c>
      <c r="G1592" s="12">
        <v>99.820000000000007</v>
      </c>
      <c r="H1592" s="12">
        <v>112.84</v>
      </c>
      <c r="I1592" s="12">
        <v>103.07499999999999</v>
      </c>
      <c r="J1592" s="12">
        <v>106.33</v>
      </c>
      <c r="K1592" s="12">
        <v>117</v>
      </c>
      <c r="L1592" s="12">
        <v>116.09500000000001</v>
      </c>
      <c r="M1592" s="12">
        <v>100</v>
      </c>
      <c r="N1592" s="13">
        <v>106.60125000000001</v>
      </c>
      <c r="O1592" s="17" t="s">
        <v>138</v>
      </c>
      <c r="P1592" s="14" t="s">
        <v>12</v>
      </c>
      <c r="Q1592" s="14" t="s">
        <v>15</v>
      </c>
      <c r="R1592" s="14" t="s">
        <v>17</v>
      </c>
      <c r="S1592" s="14" t="s">
        <v>143</v>
      </c>
    </row>
    <row r="1593" spans="1:19" hidden="1" x14ac:dyDescent="0.3">
      <c r="A1593" s="11">
        <v>44635.625891203701</v>
      </c>
      <c r="B1593" s="11"/>
      <c r="C1593" s="15">
        <v>44635</v>
      </c>
      <c r="D1593" s="16">
        <v>0.62589120370370377</v>
      </c>
      <c r="E1593" s="33" t="str">
        <f t="shared" si="24"/>
        <v>00:19</v>
      </c>
      <c r="F1593" s="12">
        <v>124</v>
      </c>
      <c r="G1593" s="12">
        <v>114.08</v>
      </c>
      <c r="H1593" s="12">
        <v>128.96</v>
      </c>
      <c r="I1593" s="12">
        <v>117.8</v>
      </c>
      <c r="J1593" s="12">
        <v>121.52</v>
      </c>
      <c r="K1593" s="12">
        <v>112.84</v>
      </c>
      <c r="L1593" s="12">
        <v>132.68</v>
      </c>
      <c r="M1593" s="12">
        <v>120.28</v>
      </c>
      <c r="N1593" s="13">
        <v>121.52000000000001</v>
      </c>
      <c r="O1593" s="17" t="s">
        <v>138</v>
      </c>
      <c r="P1593" s="14" t="s">
        <v>12</v>
      </c>
      <c r="Q1593" s="14" t="s">
        <v>15</v>
      </c>
      <c r="R1593" s="14" t="s">
        <v>18</v>
      </c>
      <c r="S1593" s="14" t="s">
        <v>143</v>
      </c>
    </row>
    <row r="1594" spans="1:19" hidden="1" x14ac:dyDescent="0.3">
      <c r="A1594" s="11">
        <v>44635.626331018517</v>
      </c>
      <c r="B1594" s="11"/>
      <c r="C1594" s="15">
        <v>44635</v>
      </c>
      <c r="D1594" s="16">
        <v>0.62633101851851858</v>
      </c>
      <c r="E1594" s="33" t="str">
        <f t="shared" si="24"/>
        <v>00:19</v>
      </c>
      <c r="F1594" s="12">
        <v>126</v>
      </c>
      <c r="G1594" s="12">
        <v>115.92</v>
      </c>
      <c r="H1594" s="12">
        <v>131.04</v>
      </c>
      <c r="I1594" s="12">
        <v>119.69999999999999</v>
      </c>
      <c r="J1594" s="12">
        <v>123.48</v>
      </c>
      <c r="K1594" s="12">
        <v>114.66000000000001</v>
      </c>
      <c r="L1594" s="12">
        <v>134.82000000000002</v>
      </c>
      <c r="M1594" s="12">
        <v>122.22</v>
      </c>
      <c r="N1594" s="13">
        <v>123.48</v>
      </c>
      <c r="O1594" s="17" t="s">
        <v>138</v>
      </c>
      <c r="P1594" s="14" t="s">
        <v>12</v>
      </c>
      <c r="Q1594" s="14" t="s">
        <v>15</v>
      </c>
      <c r="R1594" s="14" t="s">
        <v>18</v>
      </c>
      <c r="S1594" s="14" t="s">
        <v>143</v>
      </c>
    </row>
    <row r="1595" spans="1:19" hidden="1" x14ac:dyDescent="0.3">
      <c r="A1595" s="11">
        <v>44635.626377314817</v>
      </c>
      <c r="B1595" s="11"/>
      <c r="C1595" s="15">
        <v>44635</v>
      </c>
      <c r="D1595" s="16">
        <v>0.62637731481481485</v>
      </c>
      <c r="E1595" s="33" t="str">
        <f t="shared" si="24"/>
        <v>00:19</v>
      </c>
      <c r="F1595" s="12">
        <v>97.2</v>
      </c>
      <c r="G1595" s="12">
        <v>99.36</v>
      </c>
      <c r="H1595" s="12">
        <v>112.32000000000001</v>
      </c>
      <c r="I1595" s="12">
        <v>102.6</v>
      </c>
      <c r="J1595" s="12">
        <v>105.84</v>
      </c>
      <c r="K1595" s="12">
        <v>98.28</v>
      </c>
      <c r="L1595" s="12">
        <v>119</v>
      </c>
      <c r="M1595" s="12">
        <v>97</v>
      </c>
      <c r="N1595" s="13">
        <v>103.95</v>
      </c>
      <c r="O1595" s="17" t="s">
        <v>138</v>
      </c>
      <c r="P1595" s="14" t="s">
        <v>12</v>
      </c>
      <c r="Q1595" s="14" t="s">
        <v>15</v>
      </c>
      <c r="R1595" s="14" t="s">
        <v>17</v>
      </c>
      <c r="S1595" s="14" t="s">
        <v>143</v>
      </c>
    </row>
    <row r="1596" spans="1:19" x14ac:dyDescent="0.3">
      <c r="A1596" s="11">
        <v>44635.626562500001</v>
      </c>
      <c r="B1596" s="11"/>
      <c r="C1596" s="15">
        <v>44635</v>
      </c>
      <c r="D1596" s="16">
        <v>0.62656250000000002</v>
      </c>
      <c r="E1596" s="33" t="str">
        <f t="shared" si="24"/>
        <v>00:20</v>
      </c>
      <c r="F1596" s="12">
        <v>82</v>
      </c>
      <c r="G1596" s="12">
        <v>75.44</v>
      </c>
      <c r="H1596" s="12">
        <v>85.28</v>
      </c>
      <c r="I1596" s="12">
        <v>77.899999999999991</v>
      </c>
      <c r="J1596" s="12">
        <v>80.36</v>
      </c>
      <c r="K1596" s="12">
        <v>74.62</v>
      </c>
      <c r="L1596" s="12">
        <v>87.740000000000009</v>
      </c>
      <c r="M1596" s="12">
        <v>79.539999999999992</v>
      </c>
      <c r="N1596" s="13">
        <v>80.36</v>
      </c>
      <c r="O1596" s="17" t="s">
        <v>138</v>
      </c>
      <c r="P1596" s="14" t="s">
        <v>13</v>
      </c>
      <c r="Q1596" s="14" t="s">
        <v>15</v>
      </c>
      <c r="R1596" s="14" t="s">
        <v>119</v>
      </c>
      <c r="S1596" s="14" t="s">
        <v>143</v>
      </c>
    </row>
    <row r="1597" spans="1:19" x14ac:dyDescent="0.3">
      <c r="A1597" s="11">
        <v>44635.626689814817</v>
      </c>
      <c r="B1597" s="11"/>
      <c r="C1597" s="15">
        <v>44635</v>
      </c>
      <c r="D1597" s="16">
        <v>0.62668981481481478</v>
      </c>
      <c r="E1597" s="33" t="str">
        <f t="shared" si="24"/>
        <v>00:20</v>
      </c>
      <c r="F1597" s="12">
        <v>80</v>
      </c>
      <c r="G1597" s="12">
        <v>73.600000000000009</v>
      </c>
      <c r="H1597" s="12">
        <v>83.2</v>
      </c>
      <c r="I1597" s="12">
        <v>76</v>
      </c>
      <c r="J1597" s="12">
        <v>78.400000000000006</v>
      </c>
      <c r="K1597" s="12">
        <v>72.8</v>
      </c>
      <c r="L1597" s="12">
        <v>85.600000000000009</v>
      </c>
      <c r="M1597" s="12">
        <v>77.599999999999994</v>
      </c>
      <c r="N1597" s="13">
        <v>78.400000000000006</v>
      </c>
      <c r="O1597" s="17" t="s">
        <v>138</v>
      </c>
      <c r="P1597" s="14" t="s">
        <v>13</v>
      </c>
      <c r="Q1597" s="14" t="s">
        <v>15</v>
      </c>
      <c r="R1597" s="14" t="s">
        <v>119</v>
      </c>
      <c r="S1597" s="14" t="s">
        <v>143</v>
      </c>
    </row>
    <row r="1598" spans="1:19" x14ac:dyDescent="0.3">
      <c r="A1598" s="11">
        <v>44635.627071759256</v>
      </c>
      <c r="B1598" s="11"/>
      <c r="C1598" s="15">
        <v>44635</v>
      </c>
      <c r="D1598" s="16">
        <v>0.62707175925925929</v>
      </c>
      <c r="E1598" s="33" t="str">
        <f t="shared" ref="E1598:E1661" si="25">TEXT(D1598-$D$1534,"hh:mm")</f>
        <v>00:20</v>
      </c>
      <c r="F1598" s="12">
        <v>100.2</v>
      </c>
      <c r="G1598" s="12">
        <v>102.42666666666666</v>
      </c>
      <c r="H1598" s="12">
        <v>115.78666666666666</v>
      </c>
      <c r="I1598" s="12">
        <v>105.76666666666665</v>
      </c>
      <c r="J1598" s="12">
        <v>109.10666666666665</v>
      </c>
      <c r="K1598" s="12">
        <v>115</v>
      </c>
      <c r="L1598" s="12">
        <v>121</v>
      </c>
      <c r="M1598" s="12">
        <v>98</v>
      </c>
      <c r="N1598" s="13">
        <v>108.41083333333333</v>
      </c>
      <c r="O1598" s="17" t="s">
        <v>138</v>
      </c>
      <c r="P1598" s="14" t="s">
        <v>13</v>
      </c>
      <c r="Q1598" s="14" t="s">
        <v>15</v>
      </c>
      <c r="R1598" s="14" t="s">
        <v>119</v>
      </c>
      <c r="S1598" s="14" t="s">
        <v>143</v>
      </c>
    </row>
    <row r="1599" spans="1:19" x14ac:dyDescent="0.3">
      <c r="A1599" s="11">
        <v>44635.62736111111</v>
      </c>
      <c r="B1599" s="11"/>
      <c r="C1599" s="15">
        <v>44635</v>
      </c>
      <c r="D1599" s="16">
        <v>0.62736111111111115</v>
      </c>
      <c r="E1599" s="33" t="str">
        <f t="shared" si="25"/>
        <v>00:21</v>
      </c>
      <c r="F1599" s="12">
        <v>80</v>
      </c>
      <c r="G1599" s="12">
        <v>73.600000000000009</v>
      </c>
      <c r="H1599" s="12">
        <v>83.2</v>
      </c>
      <c r="I1599" s="12">
        <v>76</v>
      </c>
      <c r="J1599" s="12">
        <v>78.400000000000006</v>
      </c>
      <c r="K1599" s="12">
        <v>72.8</v>
      </c>
      <c r="L1599" s="12">
        <v>85.600000000000009</v>
      </c>
      <c r="M1599" s="12">
        <v>77.599999999999994</v>
      </c>
      <c r="N1599" s="13">
        <v>78.400000000000006</v>
      </c>
      <c r="O1599" s="17" t="s">
        <v>138</v>
      </c>
      <c r="P1599" s="14" t="s">
        <v>13</v>
      </c>
      <c r="Q1599" s="14" t="s">
        <v>15</v>
      </c>
      <c r="R1599" s="14" t="s">
        <v>119</v>
      </c>
      <c r="S1599" s="14" t="s">
        <v>143</v>
      </c>
    </row>
    <row r="1600" spans="1:19" x14ac:dyDescent="0.3">
      <c r="A1600" s="11">
        <v>44635.627766203703</v>
      </c>
      <c r="B1600" s="11"/>
      <c r="C1600" s="15">
        <v>44635</v>
      </c>
      <c r="D1600" s="16">
        <v>0.62776620370370373</v>
      </c>
      <c r="E1600" s="33" t="str">
        <f t="shared" si="25"/>
        <v>00:21</v>
      </c>
      <c r="F1600" s="12">
        <v>101.7</v>
      </c>
      <c r="G1600" s="12">
        <v>103.96000000000001</v>
      </c>
      <c r="H1600" s="12">
        <v>117.52000000000001</v>
      </c>
      <c r="I1600" s="12">
        <v>107.35</v>
      </c>
      <c r="J1600" s="12">
        <v>110.74</v>
      </c>
      <c r="K1600" s="12">
        <v>116</v>
      </c>
      <c r="L1600" s="12">
        <v>118</v>
      </c>
      <c r="M1600" s="12">
        <v>105</v>
      </c>
      <c r="N1600" s="13">
        <v>110.03375000000001</v>
      </c>
      <c r="O1600" s="17" t="s">
        <v>138</v>
      </c>
      <c r="P1600" s="14" t="s">
        <v>13</v>
      </c>
      <c r="Q1600" s="14" t="s">
        <v>15</v>
      </c>
      <c r="R1600" s="14" t="s">
        <v>119</v>
      </c>
      <c r="S1600" s="14" t="s">
        <v>143</v>
      </c>
    </row>
    <row r="1601" spans="1:19" x14ac:dyDescent="0.3">
      <c r="A1601" s="11">
        <v>44635.628460648149</v>
      </c>
      <c r="B1601" s="11"/>
      <c r="C1601" s="15">
        <v>44635</v>
      </c>
      <c r="D1601" s="16">
        <v>0.62846064814814817</v>
      </c>
      <c r="E1601" s="33" t="str">
        <f t="shared" si="25"/>
        <v>00:22</v>
      </c>
      <c r="F1601" s="12">
        <v>101.7</v>
      </c>
      <c r="G1601" s="12">
        <v>103.96000000000001</v>
      </c>
      <c r="H1601" s="12">
        <v>117.52000000000001</v>
      </c>
      <c r="I1601" s="12">
        <v>107.35</v>
      </c>
      <c r="J1601" s="12">
        <v>110.74</v>
      </c>
      <c r="K1601" s="12">
        <v>105</v>
      </c>
      <c r="L1601" s="12">
        <v>110</v>
      </c>
      <c r="M1601" s="12">
        <v>124</v>
      </c>
      <c r="N1601" s="13">
        <v>110.03375000000001</v>
      </c>
      <c r="O1601" s="17" t="s">
        <v>138</v>
      </c>
      <c r="P1601" s="14" t="s">
        <v>13</v>
      </c>
      <c r="Q1601" s="14" t="s">
        <v>15</v>
      </c>
      <c r="R1601" s="14" t="s">
        <v>119</v>
      </c>
      <c r="S1601" s="14" t="s">
        <v>143</v>
      </c>
    </row>
    <row r="1602" spans="1:19" x14ac:dyDescent="0.3">
      <c r="A1602" s="11">
        <v>44635.629131944443</v>
      </c>
      <c r="B1602" s="11"/>
      <c r="C1602" s="15">
        <v>44635</v>
      </c>
      <c r="D1602" s="16">
        <v>0.62913194444444442</v>
      </c>
      <c r="E1602" s="33" t="str">
        <f t="shared" si="25"/>
        <v>00:23</v>
      </c>
      <c r="F1602" s="12">
        <v>108</v>
      </c>
      <c r="G1602" s="12">
        <v>110.4</v>
      </c>
      <c r="H1602" s="12">
        <v>124.80000000000001</v>
      </c>
      <c r="I1602" s="12">
        <v>114</v>
      </c>
      <c r="J1602" s="12">
        <v>117.6</v>
      </c>
      <c r="K1602" s="12">
        <v>109.2</v>
      </c>
      <c r="L1602" s="12">
        <v>128.4</v>
      </c>
      <c r="M1602" s="12">
        <v>120</v>
      </c>
      <c r="N1602" s="13">
        <v>116.55000000000001</v>
      </c>
      <c r="O1602" s="17" t="s">
        <v>138</v>
      </c>
      <c r="P1602" s="14" t="s">
        <v>13</v>
      </c>
      <c r="Q1602" s="14" t="s">
        <v>15</v>
      </c>
      <c r="R1602" s="14" t="s">
        <v>119</v>
      </c>
      <c r="S1602" s="14" t="s">
        <v>143</v>
      </c>
    </row>
    <row r="1603" spans="1:19" x14ac:dyDescent="0.3">
      <c r="A1603" s="11">
        <v>44635.629155092596</v>
      </c>
      <c r="B1603" s="11"/>
      <c r="C1603" s="15">
        <v>44635</v>
      </c>
      <c r="D1603" s="16">
        <v>0.62915509259259261</v>
      </c>
      <c r="E1603" s="33" t="str">
        <f t="shared" si="25"/>
        <v>00:23</v>
      </c>
      <c r="F1603" s="12">
        <v>100.8</v>
      </c>
      <c r="G1603" s="12">
        <v>103.04</v>
      </c>
      <c r="H1603" s="12">
        <v>116.48</v>
      </c>
      <c r="I1603" s="12">
        <v>106.39999999999999</v>
      </c>
      <c r="J1603" s="12">
        <v>109.75999999999999</v>
      </c>
      <c r="K1603" s="12">
        <v>102</v>
      </c>
      <c r="L1603" s="12">
        <v>113</v>
      </c>
      <c r="M1603" s="12">
        <v>121</v>
      </c>
      <c r="N1603" s="13">
        <v>109.06</v>
      </c>
      <c r="O1603" s="17" t="s">
        <v>138</v>
      </c>
      <c r="P1603" s="14" t="s">
        <v>13</v>
      </c>
      <c r="Q1603" s="14" t="s">
        <v>15</v>
      </c>
      <c r="R1603" s="14" t="s">
        <v>119</v>
      </c>
      <c r="S1603" s="14" t="s">
        <v>143</v>
      </c>
    </row>
    <row r="1604" spans="1:19" x14ac:dyDescent="0.3">
      <c r="A1604" s="11">
        <v>44635.629166666666</v>
      </c>
      <c r="B1604" s="11"/>
      <c r="C1604" s="15">
        <v>44635</v>
      </c>
      <c r="D1604" s="16">
        <v>0.62916666666666665</v>
      </c>
      <c r="E1604" s="33" t="str">
        <f t="shared" si="25"/>
        <v>00:23</v>
      </c>
      <c r="F1604" s="12">
        <v>160</v>
      </c>
      <c r="G1604" s="12">
        <v>147.20000000000002</v>
      </c>
      <c r="H1604" s="12">
        <v>166.4</v>
      </c>
      <c r="I1604" s="12">
        <v>152</v>
      </c>
      <c r="J1604" s="12">
        <v>156.80000000000001</v>
      </c>
      <c r="K1604" s="12">
        <v>145.6</v>
      </c>
      <c r="L1604" s="12">
        <v>171.20000000000002</v>
      </c>
      <c r="M1604" s="12">
        <v>155.19999999999999</v>
      </c>
      <c r="N1604" s="13">
        <v>156.80000000000001</v>
      </c>
      <c r="O1604" s="17" t="s">
        <v>138</v>
      </c>
      <c r="P1604" s="14" t="s">
        <v>13</v>
      </c>
      <c r="Q1604" s="14" t="s">
        <v>15</v>
      </c>
      <c r="R1604" s="14" t="s">
        <v>18</v>
      </c>
      <c r="S1604" s="14" t="s">
        <v>143</v>
      </c>
    </row>
    <row r="1605" spans="1:19" x14ac:dyDescent="0.3">
      <c r="A1605" s="11">
        <v>44635.629641203705</v>
      </c>
      <c r="B1605" s="11"/>
      <c r="C1605" s="15">
        <v>44635</v>
      </c>
      <c r="D1605" s="16">
        <v>0.62964120370370369</v>
      </c>
      <c r="E1605" s="33" t="str">
        <f t="shared" si="25"/>
        <v>00:24</v>
      </c>
      <c r="F1605" s="12">
        <v>104.4</v>
      </c>
      <c r="G1605" s="12">
        <v>106.72</v>
      </c>
      <c r="H1605" s="12">
        <v>120.64</v>
      </c>
      <c r="I1605" s="12">
        <v>110.19999999999999</v>
      </c>
      <c r="J1605" s="12">
        <v>113.67999999999999</v>
      </c>
      <c r="K1605" s="12">
        <v>105.56</v>
      </c>
      <c r="L1605" s="12">
        <v>124.12</v>
      </c>
      <c r="M1605" s="12">
        <v>116</v>
      </c>
      <c r="N1605" s="13">
        <v>112.66500000000001</v>
      </c>
      <c r="O1605" s="17" t="s">
        <v>138</v>
      </c>
      <c r="P1605" s="14" t="s">
        <v>13</v>
      </c>
      <c r="Q1605" s="14" t="s">
        <v>15</v>
      </c>
      <c r="R1605" s="14" t="s">
        <v>119</v>
      </c>
      <c r="S1605" s="14" t="s">
        <v>143</v>
      </c>
    </row>
    <row r="1606" spans="1:19" x14ac:dyDescent="0.3">
      <c r="A1606" s="11">
        <v>44635.629791666666</v>
      </c>
      <c r="B1606" s="11"/>
      <c r="C1606" s="15">
        <v>44635</v>
      </c>
      <c r="D1606" s="16">
        <v>0.62979166666666664</v>
      </c>
      <c r="E1606" s="33" t="str">
        <f t="shared" si="25"/>
        <v>00:24</v>
      </c>
      <c r="F1606" s="12">
        <v>99.9</v>
      </c>
      <c r="G1606" s="12">
        <v>102.12</v>
      </c>
      <c r="H1606" s="12">
        <v>115.44</v>
      </c>
      <c r="I1606" s="12">
        <v>105.44999999999999</v>
      </c>
      <c r="J1606" s="12">
        <v>108.78</v>
      </c>
      <c r="K1606" s="12">
        <v>101.01</v>
      </c>
      <c r="L1606" s="12">
        <v>118.77000000000001</v>
      </c>
      <c r="M1606" s="12">
        <v>111</v>
      </c>
      <c r="N1606" s="13">
        <v>107.80875</v>
      </c>
      <c r="O1606" s="17" t="s">
        <v>138</v>
      </c>
      <c r="P1606" s="14" t="s">
        <v>13</v>
      </c>
      <c r="Q1606" s="14" t="s">
        <v>15</v>
      </c>
      <c r="R1606" s="14" t="s">
        <v>119</v>
      </c>
      <c r="S1606" s="14" t="s">
        <v>143</v>
      </c>
    </row>
    <row r="1607" spans="1:19" x14ac:dyDescent="0.3">
      <c r="A1607" s="11">
        <v>44635.629849537036</v>
      </c>
      <c r="B1607" s="11"/>
      <c r="C1607" s="15">
        <v>44635</v>
      </c>
      <c r="D1607" s="16">
        <v>0.62984953703703705</v>
      </c>
      <c r="E1607" s="33" t="str">
        <f t="shared" si="25"/>
        <v>00:24</v>
      </c>
      <c r="F1607" s="12">
        <v>95.4</v>
      </c>
      <c r="G1607" s="12">
        <v>97.52000000000001</v>
      </c>
      <c r="H1607" s="12">
        <v>110.24000000000001</v>
      </c>
      <c r="I1607" s="12">
        <v>100.69999999999999</v>
      </c>
      <c r="J1607" s="12">
        <v>103.88</v>
      </c>
      <c r="K1607" s="12">
        <v>100</v>
      </c>
      <c r="L1607" s="12">
        <v>103</v>
      </c>
      <c r="M1607" s="12">
        <v>115</v>
      </c>
      <c r="N1607" s="13">
        <v>103.2175</v>
      </c>
      <c r="O1607" s="17" t="s">
        <v>138</v>
      </c>
      <c r="P1607" s="14" t="s">
        <v>13</v>
      </c>
      <c r="Q1607" s="14" t="s">
        <v>15</v>
      </c>
      <c r="R1607" s="14" t="s">
        <v>119</v>
      </c>
      <c r="S1607" s="14" t="s">
        <v>143</v>
      </c>
    </row>
    <row r="1608" spans="1:19" x14ac:dyDescent="0.3">
      <c r="A1608" s="11">
        <v>44635.629988425928</v>
      </c>
      <c r="B1608" s="11"/>
      <c r="C1608" s="15">
        <v>44635</v>
      </c>
      <c r="D1608" s="16">
        <v>0.62998842592592597</v>
      </c>
      <c r="E1608" s="33" t="str">
        <f t="shared" si="25"/>
        <v>00:25</v>
      </c>
      <c r="F1608" s="12">
        <v>102.60000000000001</v>
      </c>
      <c r="G1608" s="12">
        <v>104.88000000000001</v>
      </c>
      <c r="H1608" s="12">
        <v>118.56</v>
      </c>
      <c r="I1608" s="12">
        <v>108.3</v>
      </c>
      <c r="J1608" s="12">
        <v>111.72</v>
      </c>
      <c r="K1608" s="12">
        <v>103.74000000000001</v>
      </c>
      <c r="L1608" s="12">
        <v>121.98</v>
      </c>
      <c r="M1608" s="12">
        <v>114</v>
      </c>
      <c r="N1608" s="13">
        <v>110.72250000000001</v>
      </c>
      <c r="O1608" s="17" t="s">
        <v>138</v>
      </c>
      <c r="P1608" s="14" t="s">
        <v>13</v>
      </c>
      <c r="Q1608" s="14" t="s">
        <v>15</v>
      </c>
      <c r="R1608" s="14" t="s">
        <v>119</v>
      </c>
      <c r="S1608" s="14" t="s">
        <v>143</v>
      </c>
    </row>
    <row r="1609" spans="1:19" x14ac:dyDescent="0.3">
      <c r="A1609" s="11">
        <v>44635.630162037036</v>
      </c>
      <c r="B1609" s="11"/>
      <c r="C1609" s="15">
        <v>44635</v>
      </c>
      <c r="D1609" s="16">
        <v>0.63016203703703699</v>
      </c>
      <c r="E1609" s="33" t="str">
        <f t="shared" si="25"/>
        <v>00:25</v>
      </c>
      <c r="F1609" s="12">
        <v>79</v>
      </c>
      <c r="G1609" s="12">
        <v>72.680000000000007</v>
      </c>
      <c r="H1609" s="12">
        <v>82.16</v>
      </c>
      <c r="I1609" s="12">
        <v>75.05</v>
      </c>
      <c r="J1609" s="12">
        <v>77.42</v>
      </c>
      <c r="K1609" s="12">
        <v>71.89</v>
      </c>
      <c r="L1609" s="12">
        <v>84.53</v>
      </c>
      <c r="M1609" s="12">
        <v>76.63</v>
      </c>
      <c r="N1609" s="13">
        <v>77.42</v>
      </c>
      <c r="O1609" s="17" t="s">
        <v>138</v>
      </c>
      <c r="P1609" s="14" t="s">
        <v>13</v>
      </c>
      <c r="Q1609" s="14" t="s">
        <v>15</v>
      </c>
      <c r="R1609" s="14" t="s">
        <v>119</v>
      </c>
      <c r="S1609" s="14" t="s">
        <v>143</v>
      </c>
    </row>
    <row r="1610" spans="1:19" x14ac:dyDescent="0.3">
      <c r="A1610" s="11">
        <v>44635.630543981482</v>
      </c>
      <c r="B1610" s="11"/>
      <c r="C1610" s="15">
        <v>44635</v>
      </c>
      <c r="D1610" s="16">
        <v>0.6305439814814815</v>
      </c>
      <c r="E1610" s="33" t="str">
        <f t="shared" si="25"/>
        <v>00:25</v>
      </c>
      <c r="F1610" s="12">
        <v>96</v>
      </c>
      <c r="G1610" s="12">
        <v>98.13333333333334</v>
      </c>
      <c r="H1610" s="12">
        <v>110.93333333333334</v>
      </c>
      <c r="I1610" s="12">
        <v>101.33333333333333</v>
      </c>
      <c r="J1610" s="12">
        <v>104.53333333333333</v>
      </c>
      <c r="K1610" s="12">
        <v>102</v>
      </c>
      <c r="L1610" s="12">
        <v>99</v>
      </c>
      <c r="M1610" s="12">
        <v>119</v>
      </c>
      <c r="N1610" s="13">
        <v>103.86666666666666</v>
      </c>
      <c r="O1610" s="17" t="s">
        <v>138</v>
      </c>
      <c r="P1610" s="14" t="s">
        <v>13</v>
      </c>
      <c r="Q1610" s="14" t="s">
        <v>15</v>
      </c>
      <c r="R1610" s="14" t="s">
        <v>119</v>
      </c>
      <c r="S1610" s="14" t="s">
        <v>143</v>
      </c>
    </row>
    <row r="1611" spans="1:19" x14ac:dyDescent="0.3">
      <c r="A1611" s="11">
        <v>44635.631238425929</v>
      </c>
      <c r="B1611" s="11"/>
      <c r="C1611" s="15">
        <v>44635</v>
      </c>
      <c r="D1611" s="16">
        <v>0.63123842592592594</v>
      </c>
      <c r="E1611" s="33" t="str">
        <f t="shared" si="25"/>
        <v>00:26</v>
      </c>
      <c r="F1611" s="12">
        <v>98.100000000000009</v>
      </c>
      <c r="G1611" s="12">
        <v>100.28</v>
      </c>
      <c r="H1611" s="12">
        <v>113.36</v>
      </c>
      <c r="I1611" s="12">
        <v>103.55</v>
      </c>
      <c r="J1611" s="12">
        <v>106.82</v>
      </c>
      <c r="K1611" s="12">
        <v>106</v>
      </c>
      <c r="L1611" s="12">
        <v>100</v>
      </c>
      <c r="M1611" s="12">
        <v>121</v>
      </c>
      <c r="N1611" s="13">
        <v>106.13875</v>
      </c>
      <c r="O1611" s="17" t="s">
        <v>138</v>
      </c>
      <c r="P1611" s="14" t="s">
        <v>13</v>
      </c>
      <c r="Q1611" s="14" t="s">
        <v>15</v>
      </c>
      <c r="R1611" s="14" t="s">
        <v>119</v>
      </c>
      <c r="S1611" s="14" t="s">
        <v>143</v>
      </c>
    </row>
    <row r="1612" spans="1:19" x14ac:dyDescent="0.3">
      <c r="A1612" s="11">
        <v>44635.631296296298</v>
      </c>
      <c r="B1612" s="11"/>
      <c r="C1612" s="15">
        <v>44635</v>
      </c>
      <c r="D1612" s="16">
        <v>0.63129629629629636</v>
      </c>
      <c r="E1612" s="33" t="str">
        <f t="shared" si="25"/>
        <v>00:26</v>
      </c>
      <c r="F1612" s="12">
        <v>78</v>
      </c>
      <c r="G1612" s="12">
        <v>92.460000000000008</v>
      </c>
      <c r="H1612" s="12">
        <v>104.52000000000001</v>
      </c>
      <c r="I1612" s="12">
        <v>95.474999999999994</v>
      </c>
      <c r="J1612" s="12">
        <v>98.49</v>
      </c>
      <c r="K1612" s="12">
        <v>91.454999999999998</v>
      </c>
      <c r="L1612" s="12">
        <v>107.53500000000001</v>
      </c>
      <c r="M1612" s="12">
        <v>123</v>
      </c>
      <c r="N1612" s="13">
        <v>98.866875000000007</v>
      </c>
      <c r="O1612" s="17" t="s">
        <v>138</v>
      </c>
      <c r="P1612" s="14" t="s">
        <v>13</v>
      </c>
      <c r="Q1612" s="14" t="s">
        <v>15</v>
      </c>
      <c r="R1612" s="14" t="s">
        <v>119</v>
      </c>
      <c r="S1612" s="14" t="s">
        <v>143</v>
      </c>
    </row>
    <row r="1613" spans="1:19" x14ac:dyDescent="0.3">
      <c r="A1613" s="11">
        <v>44635.631932870368</v>
      </c>
      <c r="B1613" s="11"/>
      <c r="C1613" s="15">
        <v>44635</v>
      </c>
      <c r="D1613" s="16">
        <v>0.63193287037037038</v>
      </c>
      <c r="E1613" s="33" t="str">
        <f t="shared" si="25"/>
        <v>00:27</v>
      </c>
      <c r="F1613" s="12">
        <v>100.2</v>
      </c>
      <c r="G1613" s="12">
        <v>102.42666666666666</v>
      </c>
      <c r="H1613" s="12">
        <v>115.78666666666666</v>
      </c>
      <c r="I1613" s="12">
        <v>105.76666666666665</v>
      </c>
      <c r="J1613" s="12">
        <v>109.10666666666665</v>
      </c>
      <c r="K1613" s="12">
        <v>107</v>
      </c>
      <c r="L1613" s="12">
        <v>109</v>
      </c>
      <c r="M1613" s="12">
        <v>118</v>
      </c>
      <c r="N1613" s="13">
        <v>108.41083333333333</v>
      </c>
      <c r="O1613" s="17" t="s">
        <v>138</v>
      </c>
      <c r="P1613" s="14" t="s">
        <v>13</v>
      </c>
      <c r="Q1613" s="14" t="s">
        <v>15</v>
      </c>
      <c r="R1613" s="14" t="s">
        <v>119</v>
      </c>
      <c r="S1613" s="14" t="s">
        <v>143</v>
      </c>
    </row>
    <row r="1614" spans="1:19" x14ac:dyDescent="0.3">
      <c r="A1614" s="11">
        <v>44635.632118055553</v>
      </c>
      <c r="B1614" s="11"/>
      <c r="C1614" s="15">
        <v>44635</v>
      </c>
      <c r="D1614" s="16">
        <v>0.63211805555555556</v>
      </c>
      <c r="E1614" s="33" t="str">
        <f t="shared" si="25"/>
        <v>00:28</v>
      </c>
      <c r="F1614" s="12">
        <v>101.7</v>
      </c>
      <c r="G1614" s="12">
        <v>103.96000000000001</v>
      </c>
      <c r="H1614" s="12">
        <v>117.52000000000001</v>
      </c>
      <c r="I1614" s="12">
        <v>107.35</v>
      </c>
      <c r="J1614" s="12">
        <v>110.74</v>
      </c>
      <c r="K1614" s="12">
        <v>102.83</v>
      </c>
      <c r="L1614" s="12">
        <v>120.91000000000001</v>
      </c>
      <c r="M1614" s="12">
        <v>113</v>
      </c>
      <c r="N1614" s="13">
        <v>109.75125000000001</v>
      </c>
      <c r="O1614" s="17" t="s">
        <v>138</v>
      </c>
      <c r="P1614" s="14" t="s">
        <v>13</v>
      </c>
      <c r="Q1614" s="14" t="s">
        <v>15</v>
      </c>
      <c r="R1614" s="14" t="s">
        <v>119</v>
      </c>
      <c r="S1614" s="14" t="s">
        <v>143</v>
      </c>
    </row>
    <row r="1615" spans="1:19" x14ac:dyDescent="0.3">
      <c r="A1615" s="11">
        <v>44635.632569444446</v>
      </c>
      <c r="B1615" s="11"/>
      <c r="C1615" s="15">
        <v>44635</v>
      </c>
      <c r="D1615" s="16">
        <v>0.63256944444444441</v>
      </c>
      <c r="E1615" s="33" t="str">
        <f t="shared" si="25"/>
        <v>00:28</v>
      </c>
      <c r="F1615" s="12">
        <v>107.10000000000001</v>
      </c>
      <c r="G1615" s="12">
        <v>109.48</v>
      </c>
      <c r="H1615" s="12">
        <v>123.76</v>
      </c>
      <c r="I1615" s="12">
        <v>113.05</v>
      </c>
      <c r="J1615" s="12">
        <v>116.62</v>
      </c>
      <c r="K1615" s="12">
        <v>108.29</v>
      </c>
      <c r="L1615" s="12">
        <v>127.33000000000001</v>
      </c>
      <c r="M1615" s="12">
        <v>119</v>
      </c>
      <c r="N1615" s="13">
        <v>115.57875</v>
      </c>
      <c r="O1615" s="17" t="s">
        <v>138</v>
      </c>
      <c r="P1615" s="14" t="s">
        <v>13</v>
      </c>
      <c r="Q1615" s="14" t="s">
        <v>15</v>
      </c>
      <c r="R1615" s="14" t="s">
        <v>119</v>
      </c>
      <c r="S1615" s="14" t="s">
        <v>143</v>
      </c>
    </row>
    <row r="1616" spans="1:19" x14ac:dyDescent="0.3">
      <c r="A1616" s="11">
        <v>44635.632627314815</v>
      </c>
      <c r="B1616" s="11"/>
      <c r="C1616" s="15">
        <v>44635</v>
      </c>
      <c r="D1616" s="16">
        <v>0.63262731481481482</v>
      </c>
      <c r="E1616" s="33" t="str">
        <f t="shared" si="25"/>
        <v>00:28</v>
      </c>
      <c r="F1616" s="12">
        <v>97.800000000000011</v>
      </c>
      <c r="G1616" s="12">
        <v>99.973333333333343</v>
      </c>
      <c r="H1616" s="12">
        <v>113.01333333333334</v>
      </c>
      <c r="I1616" s="12">
        <v>103.23333333333333</v>
      </c>
      <c r="J1616" s="12">
        <v>106.49333333333334</v>
      </c>
      <c r="K1616" s="12">
        <v>110</v>
      </c>
      <c r="L1616" s="12">
        <v>103</v>
      </c>
      <c r="M1616" s="12">
        <v>113</v>
      </c>
      <c r="N1616" s="13">
        <v>105.81416666666667</v>
      </c>
      <c r="O1616" s="17" t="s">
        <v>138</v>
      </c>
      <c r="P1616" s="14" t="s">
        <v>13</v>
      </c>
      <c r="Q1616" s="14" t="s">
        <v>15</v>
      </c>
      <c r="R1616" s="14" t="s">
        <v>119</v>
      </c>
      <c r="S1616" s="14" t="s">
        <v>143</v>
      </c>
    </row>
    <row r="1617" spans="1:19" x14ac:dyDescent="0.3">
      <c r="A1617" s="11">
        <v>44635.632638888892</v>
      </c>
      <c r="B1617" s="11"/>
      <c r="C1617" s="15">
        <v>44635</v>
      </c>
      <c r="D1617" s="16">
        <v>0.63263888888888886</v>
      </c>
      <c r="E1617" s="33" t="str">
        <f t="shared" si="25"/>
        <v>00:28</v>
      </c>
      <c r="F1617" s="12">
        <v>77</v>
      </c>
      <c r="G1617" s="12">
        <v>70.84</v>
      </c>
      <c r="H1617" s="12">
        <v>80.08</v>
      </c>
      <c r="I1617" s="12">
        <v>73.149999999999991</v>
      </c>
      <c r="J1617" s="12">
        <v>75.459999999999994</v>
      </c>
      <c r="K1617" s="12">
        <v>70.070000000000007</v>
      </c>
      <c r="L1617" s="12">
        <v>82.39</v>
      </c>
      <c r="M1617" s="12">
        <v>74.69</v>
      </c>
      <c r="N1617" s="13">
        <v>75.460000000000008</v>
      </c>
      <c r="O1617" s="17" t="s">
        <v>138</v>
      </c>
      <c r="P1617" s="14" t="s">
        <v>13</v>
      </c>
      <c r="Q1617" s="14" t="s">
        <v>15</v>
      </c>
      <c r="R1617" s="14" t="s">
        <v>119</v>
      </c>
      <c r="S1617" s="14" t="s">
        <v>143</v>
      </c>
    </row>
    <row r="1618" spans="1:19" x14ac:dyDescent="0.3">
      <c r="A1618" s="11">
        <v>44635.633321759262</v>
      </c>
      <c r="B1618" s="11"/>
      <c r="C1618" s="15">
        <v>44635</v>
      </c>
      <c r="D1618" s="16">
        <v>0.63332175925925926</v>
      </c>
      <c r="E1618" s="33" t="str">
        <f t="shared" si="25"/>
        <v>00:29</v>
      </c>
      <c r="F1618" s="12">
        <v>97.2</v>
      </c>
      <c r="G1618" s="12">
        <v>99.36</v>
      </c>
      <c r="H1618" s="12">
        <v>112.32000000000001</v>
      </c>
      <c r="I1618" s="12">
        <v>102.6</v>
      </c>
      <c r="J1618" s="12">
        <v>105.84</v>
      </c>
      <c r="K1618" s="12">
        <v>104</v>
      </c>
      <c r="L1618" s="12">
        <v>112</v>
      </c>
      <c r="M1618" s="12">
        <v>104.75999999999999</v>
      </c>
      <c r="N1618" s="13">
        <v>104.76</v>
      </c>
      <c r="O1618" s="17" t="s">
        <v>138</v>
      </c>
      <c r="P1618" s="14" t="s">
        <v>13</v>
      </c>
      <c r="Q1618" s="14" t="s">
        <v>15</v>
      </c>
      <c r="R1618" s="14" t="s">
        <v>119</v>
      </c>
      <c r="S1618" s="14" t="s">
        <v>143</v>
      </c>
    </row>
    <row r="1619" spans="1:19" x14ac:dyDescent="0.3">
      <c r="A1619" s="11">
        <v>44635.633368055554</v>
      </c>
      <c r="B1619" s="11"/>
      <c r="C1619" s="15">
        <v>44635</v>
      </c>
      <c r="D1619" s="16">
        <v>0.63336805555555553</v>
      </c>
      <c r="E1619" s="33" t="str">
        <f t="shared" si="25"/>
        <v>00:29</v>
      </c>
      <c r="F1619" s="12">
        <v>108</v>
      </c>
      <c r="G1619" s="12">
        <v>110.4</v>
      </c>
      <c r="H1619" s="12">
        <v>124.80000000000001</v>
      </c>
      <c r="I1619" s="12">
        <v>114</v>
      </c>
      <c r="J1619" s="12">
        <v>117.6</v>
      </c>
      <c r="K1619" s="12">
        <v>109.2</v>
      </c>
      <c r="L1619" s="12">
        <v>128.4</v>
      </c>
      <c r="M1619" s="12">
        <v>120</v>
      </c>
      <c r="N1619" s="13">
        <v>116.55000000000001</v>
      </c>
      <c r="O1619" s="17" t="s">
        <v>138</v>
      </c>
      <c r="P1619" s="14" t="s">
        <v>13</v>
      </c>
      <c r="Q1619" s="14" t="s">
        <v>15</v>
      </c>
      <c r="R1619" s="14" t="s">
        <v>119</v>
      </c>
      <c r="S1619" s="14" t="s">
        <v>143</v>
      </c>
    </row>
    <row r="1620" spans="1:19" x14ac:dyDescent="0.3">
      <c r="A1620" s="11">
        <v>44635.634016203701</v>
      </c>
      <c r="B1620" s="11"/>
      <c r="C1620" s="15">
        <v>44635</v>
      </c>
      <c r="D1620" s="16">
        <v>0.63401620370370371</v>
      </c>
      <c r="E1620" s="33" t="str">
        <f t="shared" si="25"/>
        <v>00:30</v>
      </c>
      <c r="F1620" s="12">
        <v>101.7</v>
      </c>
      <c r="G1620" s="12">
        <v>103.96000000000001</v>
      </c>
      <c r="H1620" s="12">
        <v>117.52000000000001</v>
      </c>
      <c r="I1620" s="12">
        <v>107.35</v>
      </c>
      <c r="J1620" s="12">
        <v>110.74</v>
      </c>
      <c r="K1620" s="12">
        <v>113</v>
      </c>
      <c r="L1620" s="12">
        <v>115</v>
      </c>
      <c r="M1620" s="12">
        <v>111</v>
      </c>
      <c r="N1620" s="13">
        <v>110.03375000000001</v>
      </c>
      <c r="O1620" s="17" t="s">
        <v>138</v>
      </c>
      <c r="P1620" s="14" t="s">
        <v>13</v>
      </c>
      <c r="Q1620" s="14" t="s">
        <v>15</v>
      </c>
      <c r="R1620" s="14" t="s">
        <v>119</v>
      </c>
      <c r="S1620" s="14" t="s">
        <v>143</v>
      </c>
    </row>
    <row r="1621" spans="1:19" x14ac:dyDescent="0.3">
      <c r="A1621" s="11">
        <v>44635.634710648148</v>
      </c>
      <c r="B1621" s="11"/>
      <c r="C1621" s="15">
        <v>44635</v>
      </c>
      <c r="D1621" s="16">
        <v>0.63471064814814815</v>
      </c>
      <c r="E1621" s="33" t="str">
        <f t="shared" si="25"/>
        <v>00:31</v>
      </c>
      <c r="F1621" s="12">
        <v>99.600000000000009</v>
      </c>
      <c r="G1621" s="12">
        <v>101.81333333333335</v>
      </c>
      <c r="H1621" s="12">
        <v>115.09333333333335</v>
      </c>
      <c r="I1621" s="12">
        <v>105.13333333333334</v>
      </c>
      <c r="J1621" s="12">
        <v>108.45333333333333</v>
      </c>
      <c r="K1621" s="12">
        <v>115</v>
      </c>
      <c r="L1621" s="12">
        <v>110</v>
      </c>
      <c r="M1621" s="12">
        <v>107</v>
      </c>
      <c r="N1621" s="13">
        <v>107.76166666666667</v>
      </c>
      <c r="O1621" s="17" t="s">
        <v>138</v>
      </c>
      <c r="P1621" s="14" t="s">
        <v>13</v>
      </c>
      <c r="Q1621" s="14" t="s">
        <v>15</v>
      </c>
      <c r="R1621" s="14" t="s">
        <v>119</v>
      </c>
      <c r="S1621" s="14" t="s">
        <v>143</v>
      </c>
    </row>
    <row r="1622" spans="1:19" x14ac:dyDescent="0.3">
      <c r="A1622" s="11">
        <v>44635.63521990741</v>
      </c>
      <c r="B1622" s="11"/>
      <c r="C1622" s="15">
        <v>44635</v>
      </c>
      <c r="D1622" s="16">
        <v>0.63521990740740741</v>
      </c>
      <c r="E1622" s="33" t="str">
        <f t="shared" si="25"/>
        <v>00:32</v>
      </c>
      <c r="F1622" s="12">
        <v>103.5</v>
      </c>
      <c r="G1622" s="12">
        <v>105.80000000000001</v>
      </c>
      <c r="H1622" s="12">
        <v>119.60000000000001</v>
      </c>
      <c r="I1622" s="12">
        <v>109.25</v>
      </c>
      <c r="J1622" s="12">
        <v>112.7</v>
      </c>
      <c r="K1622" s="12">
        <v>104.65</v>
      </c>
      <c r="L1622" s="12">
        <v>123.05000000000001</v>
      </c>
      <c r="M1622" s="12">
        <v>115</v>
      </c>
      <c r="N1622" s="13">
        <v>111.69374999999999</v>
      </c>
      <c r="O1622" s="17" t="s">
        <v>138</v>
      </c>
      <c r="P1622" s="14" t="s">
        <v>13</v>
      </c>
      <c r="Q1622" s="14" t="s">
        <v>15</v>
      </c>
      <c r="R1622" s="14" t="s">
        <v>119</v>
      </c>
      <c r="S1622" s="14" t="s">
        <v>143</v>
      </c>
    </row>
    <row r="1623" spans="1:19" x14ac:dyDescent="0.3">
      <c r="A1623" s="11">
        <v>44635.635381944441</v>
      </c>
      <c r="B1623" s="11"/>
      <c r="C1623" s="15">
        <v>44635</v>
      </c>
      <c r="D1623" s="16">
        <v>0.63538194444444451</v>
      </c>
      <c r="E1623" s="33" t="str">
        <f t="shared" si="25"/>
        <v>00:32</v>
      </c>
      <c r="F1623" s="12">
        <v>107</v>
      </c>
      <c r="G1623" s="12">
        <v>98.44</v>
      </c>
      <c r="H1623" s="12">
        <v>111.28</v>
      </c>
      <c r="I1623" s="12">
        <v>101.64999999999999</v>
      </c>
      <c r="J1623" s="12">
        <v>104.86</v>
      </c>
      <c r="K1623" s="12">
        <v>97.37</v>
      </c>
      <c r="L1623" s="12">
        <v>114.49000000000001</v>
      </c>
      <c r="M1623" s="12">
        <v>103.78999999999999</v>
      </c>
      <c r="N1623" s="13">
        <v>104.86</v>
      </c>
      <c r="O1623" s="17" t="s">
        <v>138</v>
      </c>
      <c r="P1623" s="14" t="s">
        <v>13</v>
      </c>
      <c r="Q1623" s="14" t="s">
        <v>15</v>
      </c>
      <c r="R1623" s="14" t="s">
        <v>119</v>
      </c>
      <c r="S1623" s="14" t="s">
        <v>143</v>
      </c>
    </row>
    <row r="1624" spans="1:19" x14ac:dyDescent="0.3">
      <c r="A1624" s="11">
        <v>44635.635405092595</v>
      </c>
      <c r="B1624" s="11"/>
      <c r="C1624" s="15">
        <v>44635</v>
      </c>
      <c r="D1624" s="16">
        <v>0.63540509259259259</v>
      </c>
      <c r="E1624" s="33" t="str">
        <f t="shared" si="25"/>
        <v>00:32</v>
      </c>
      <c r="F1624" s="12">
        <v>102.30000000000001</v>
      </c>
      <c r="G1624" s="12">
        <v>104.57333333333334</v>
      </c>
      <c r="H1624" s="12">
        <v>118.21333333333334</v>
      </c>
      <c r="I1624" s="12">
        <v>107.98333333333333</v>
      </c>
      <c r="J1624" s="12">
        <v>111.39333333333333</v>
      </c>
      <c r="K1624" s="12">
        <v>120</v>
      </c>
      <c r="L1624" s="12">
        <v>113</v>
      </c>
      <c r="M1624" s="12">
        <v>108</v>
      </c>
      <c r="N1624" s="13">
        <v>110.68291666666667</v>
      </c>
      <c r="O1624" s="17" t="s">
        <v>138</v>
      </c>
      <c r="P1624" s="14" t="s">
        <v>13</v>
      </c>
      <c r="Q1624" s="14" t="s">
        <v>15</v>
      </c>
      <c r="R1624" s="14" t="s">
        <v>119</v>
      </c>
      <c r="S1624" s="14" t="s">
        <v>143</v>
      </c>
    </row>
    <row r="1625" spans="1:19" x14ac:dyDescent="0.3">
      <c r="A1625" s="11">
        <v>44635.63553240741</v>
      </c>
      <c r="B1625" s="11"/>
      <c r="C1625" s="15">
        <v>44635</v>
      </c>
      <c r="D1625" s="16">
        <v>0.63553240740740746</v>
      </c>
      <c r="E1625" s="33" t="str">
        <f t="shared" si="25"/>
        <v>00:33</v>
      </c>
      <c r="F1625" s="12">
        <v>102.60000000000001</v>
      </c>
      <c r="G1625" s="12">
        <v>104.88000000000001</v>
      </c>
      <c r="H1625" s="12">
        <v>118.56</v>
      </c>
      <c r="I1625" s="12">
        <v>108.3</v>
      </c>
      <c r="J1625" s="12">
        <v>111.72</v>
      </c>
      <c r="K1625" s="12">
        <v>103.74000000000001</v>
      </c>
      <c r="L1625" s="12">
        <v>121.98</v>
      </c>
      <c r="M1625" s="12">
        <v>114</v>
      </c>
      <c r="N1625" s="13">
        <v>110.72250000000001</v>
      </c>
      <c r="O1625" s="17" t="s">
        <v>138</v>
      </c>
      <c r="P1625" s="14" t="s">
        <v>13</v>
      </c>
      <c r="Q1625" s="14" t="s">
        <v>15</v>
      </c>
      <c r="R1625" s="14" t="s">
        <v>119</v>
      </c>
      <c r="S1625" s="14" t="s">
        <v>143</v>
      </c>
    </row>
    <row r="1626" spans="1:19" x14ac:dyDescent="0.3">
      <c r="A1626" s="11">
        <v>44635.635648148149</v>
      </c>
      <c r="B1626" s="11"/>
      <c r="C1626" s="15">
        <v>44635</v>
      </c>
      <c r="D1626" s="16">
        <v>0.63564814814814818</v>
      </c>
      <c r="E1626" s="33" t="str">
        <f t="shared" si="25"/>
        <v>00:33</v>
      </c>
      <c r="F1626" s="12">
        <v>99.9</v>
      </c>
      <c r="G1626" s="12">
        <v>102.12</v>
      </c>
      <c r="H1626" s="12">
        <v>115.44</v>
      </c>
      <c r="I1626" s="12">
        <v>105.44999999999999</v>
      </c>
      <c r="J1626" s="12">
        <v>108.78</v>
      </c>
      <c r="K1626" s="12">
        <v>101.01</v>
      </c>
      <c r="L1626" s="12">
        <v>118.77000000000001</v>
      </c>
      <c r="M1626" s="12">
        <v>111</v>
      </c>
      <c r="N1626" s="13">
        <v>107.80875</v>
      </c>
      <c r="O1626" s="17" t="s">
        <v>138</v>
      </c>
      <c r="P1626" s="14" t="s">
        <v>13</v>
      </c>
      <c r="Q1626" s="14" t="s">
        <v>15</v>
      </c>
      <c r="R1626" s="14" t="s">
        <v>119</v>
      </c>
      <c r="S1626" s="14" t="s">
        <v>143</v>
      </c>
    </row>
    <row r="1627" spans="1:19" x14ac:dyDescent="0.3">
      <c r="A1627" s="11">
        <v>44635.635914351849</v>
      </c>
      <c r="B1627" s="11"/>
      <c r="C1627" s="15">
        <v>44635</v>
      </c>
      <c r="D1627" s="16">
        <v>0.63591435185185186</v>
      </c>
      <c r="E1627" s="33" t="str">
        <f t="shared" si="25"/>
        <v>00:33</v>
      </c>
      <c r="F1627" s="12">
        <v>103.5</v>
      </c>
      <c r="G1627" s="12">
        <v>105.80000000000001</v>
      </c>
      <c r="H1627" s="12">
        <v>119.60000000000001</v>
      </c>
      <c r="I1627" s="12">
        <v>109.25</v>
      </c>
      <c r="J1627" s="12">
        <v>112.7</v>
      </c>
      <c r="K1627" s="12">
        <v>104.65</v>
      </c>
      <c r="L1627" s="12">
        <v>123.05000000000001</v>
      </c>
      <c r="M1627" s="12">
        <v>115</v>
      </c>
      <c r="N1627" s="13">
        <v>111.69374999999999</v>
      </c>
      <c r="O1627" s="17" t="s">
        <v>138</v>
      </c>
      <c r="P1627" s="14" t="s">
        <v>13</v>
      </c>
      <c r="Q1627" s="14" t="s">
        <v>15</v>
      </c>
      <c r="R1627" s="14" t="s">
        <v>119</v>
      </c>
      <c r="S1627" s="14" t="s">
        <v>143</v>
      </c>
    </row>
    <row r="1628" spans="1:19" x14ac:dyDescent="0.3">
      <c r="A1628" s="11">
        <v>44635.636099537034</v>
      </c>
      <c r="B1628" s="11"/>
      <c r="C1628" s="15">
        <v>44635</v>
      </c>
      <c r="D1628" s="16">
        <v>0.63609953703703703</v>
      </c>
      <c r="E1628" s="33" t="str">
        <f t="shared" si="25"/>
        <v>00:33</v>
      </c>
      <c r="F1628" s="12">
        <v>103.2</v>
      </c>
      <c r="G1628" s="12">
        <v>105.49333333333334</v>
      </c>
      <c r="H1628" s="12">
        <v>119.25333333333334</v>
      </c>
      <c r="I1628" s="12">
        <v>108.93333333333334</v>
      </c>
      <c r="J1628" s="12">
        <v>112.37333333333333</v>
      </c>
      <c r="K1628" s="12">
        <v>118</v>
      </c>
      <c r="L1628" s="12">
        <v>113</v>
      </c>
      <c r="M1628" s="12">
        <v>113</v>
      </c>
      <c r="N1628" s="13">
        <v>111.65666666666667</v>
      </c>
      <c r="O1628" s="17" t="s">
        <v>138</v>
      </c>
      <c r="P1628" s="14" t="s">
        <v>13</v>
      </c>
      <c r="Q1628" s="14" t="s">
        <v>15</v>
      </c>
      <c r="R1628" s="14" t="s">
        <v>119</v>
      </c>
      <c r="S1628" s="14" t="s">
        <v>143</v>
      </c>
    </row>
    <row r="1629" spans="1:19" x14ac:dyDescent="0.3">
      <c r="A1629" s="11">
        <v>44635.636111111111</v>
      </c>
      <c r="B1629" s="11"/>
      <c r="C1629" s="15">
        <v>44635</v>
      </c>
      <c r="D1629" s="16">
        <v>0.63611111111111118</v>
      </c>
      <c r="E1629" s="33" t="str">
        <f t="shared" si="25"/>
        <v>00:33</v>
      </c>
      <c r="F1629" s="12">
        <v>108</v>
      </c>
      <c r="G1629" s="12">
        <v>99.36</v>
      </c>
      <c r="H1629" s="12">
        <v>112.32000000000001</v>
      </c>
      <c r="I1629" s="12">
        <v>102.6</v>
      </c>
      <c r="J1629" s="12">
        <v>105.84</v>
      </c>
      <c r="K1629" s="12">
        <v>98.28</v>
      </c>
      <c r="L1629" s="12">
        <v>115.56</v>
      </c>
      <c r="M1629" s="12">
        <v>104.75999999999999</v>
      </c>
      <c r="N1629" s="13">
        <v>105.84</v>
      </c>
      <c r="O1629" s="17" t="s">
        <v>138</v>
      </c>
      <c r="P1629" s="14" t="s">
        <v>13</v>
      </c>
      <c r="Q1629" s="14" t="s">
        <v>15</v>
      </c>
      <c r="R1629" s="14" t="s">
        <v>119</v>
      </c>
      <c r="S1629" s="14" t="s">
        <v>143</v>
      </c>
    </row>
    <row r="1630" spans="1:19" x14ac:dyDescent="0.3">
      <c r="A1630" s="11">
        <v>44635.636377314811</v>
      </c>
      <c r="B1630" s="11"/>
      <c r="C1630" s="15">
        <v>44635</v>
      </c>
      <c r="D1630" s="16">
        <v>0.63637731481481474</v>
      </c>
      <c r="E1630" s="33" t="str">
        <f t="shared" si="25"/>
        <v>00:34</v>
      </c>
      <c r="F1630" s="12">
        <v>99</v>
      </c>
      <c r="G1630" s="12">
        <v>101.2</v>
      </c>
      <c r="H1630" s="12">
        <v>114.4</v>
      </c>
      <c r="I1630" s="12">
        <v>104.5</v>
      </c>
      <c r="J1630" s="12">
        <v>107.8</v>
      </c>
      <c r="K1630" s="12">
        <v>100.10000000000001</v>
      </c>
      <c r="L1630" s="12">
        <v>117.7</v>
      </c>
      <c r="M1630" s="12">
        <v>110</v>
      </c>
      <c r="N1630" s="13">
        <v>106.83750000000001</v>
      </c>
      <c r="O1630" s="17" t="s">
        <v>138</v>
      </c>
      <c r="P1630" s="14" t="s">
        <v>13</v>
      </c>
      <c r="Q1630" s="14" t="s">
        <v>15</v>
      </c>
      <c r="R1630" s="14" t="s">
        <v>119</v>
      </c>
      <c r="S1630" s="14" t="s">
        <v>143</v>
      </c>
    </row>
    <row r="1631" spans="1:19" x14ac:dyDescent="0.3">
      <c r="A1631" s="11">
        <v>44635.636608796296</v>
      </c>
      <c r="B1631" s="11"/>
      <c r="C1631" s="15">
        <v>44635</v>
      </c>
      <c r="D1631" s="16">
        <v>0.6366087962962963</v>
      </c>
      <c r="E1631" s="33" t="str">
        <f t="shared" si="25"/>
        <v>00:34</v>
      </c>
      <c r="F1631" s="12">
        <v>101.7</v>
      </c>
      <c r="G1631" s="12">
        <v>103.96000000000001</v>
      </c>
      <c r="H1631" s="12">
        <v>117.52000000000001</v>
      </c>
      <c r="I1631" s="12">
        <v>107.35</v>
      </c>
      <c r="J1631" s="12">
        <v>110.74</v>
      </c>
      <c r="K1631" s="12">
        <v>102.83</v>
      </c>
      <c r="L1631" s="12">
        <v>120.91000000000001</v>
      </c>
      <c r="M1631" s="12">
        <v>113</v>
      </c>
      <c r="N1631" s="13">
        <v>109.75125000000001</v>
      </c>
      <c r="O1631" s="17" t="s">
        <v>138</v>
      </c>
      <c r="P1631" s="14" t="s">
        <v>13</v>
      </c>
      <c r="Q1631" s="14" t="s">
        <v>15</v>
      </c>
      <c r="R1631" s="14" t="s">
        <v>119</v>
      </c>
      <c r="S1631" s="14" t="s">
        <v>143</v>
      </c>
    </row>
    <row r="1632" spans="1:19" x14ac:dyDescent="0.3">
      <c r="A1632" s="11">
        <v>44635.636793981481</v>
      </c>
      <c r="B1632" s="11"/>
      <c r="C1632" s="15">
        <v>44635</v>
      </c>
      <c r="D1632" s="16">
        <v>0.63679398148148147</v>
      </c>
      <c r="E1632" s="33" t="str">
        <f t="shared" si="25"/>
        <v>00:34</v>
      </c>
      <c r="F1632" s="12">
        <v>101.7</v>
      </c>
      <c r="G1632" s="12">
        <v>103.96000000000001</v>
      </c>
      <c r="H1632" s="12">
        <v>117.52000000000001</v>
      </c>
      <c r="I1632" s="12">
        <v>107.35</v>
      </c>
      <c r="J1632" s="12">
        <v>110.74</v>
      </c>
      <c r="K1632" s="12">
        <v>117</v>
      </c>
      <c r="L1632" s="12">
        <v>111</v>
      </c>
      <c r="M1632" s="12">
        <v>111</v>
      </c>
      <c r="N1632" s="13">
        <v>110.03375000000001</v>
      </c>
      <c r="O1632" s="17" t="s">
        <v>138</v>
      </c>
      <c r="P1632" s="14" t="s">
        <v>13</v>
      </c>
      <c r="Q1632" s="14" t="s">
        <v>15</v>
      </c>
      <c r="R1632" s="14" t="s">
        <v>119</v>
      </c>
      <c r="S1632" s="14" t="s">
        <v>143</v>
      </c>
    </row>
    <row r="1633" spans="1:19" x14ac:dyDescent="0.3">
      <c r="A1633" s="11">
        <v>44635.636863425927</v>
      </c>
      <c r="B1633" s="11"/>
      <c r="C1633" s="15">
        <v>44635</v>
      </c>
      <c r="D1633" s="16">
        <v>0.63686342592592593</v>
      </c>
      <c r="E1633" s="33" t="str">
        <f t="shared" si="25"/>
        <v>00:34</v>
      </c>
      <c r="F1633" s="12">
        <v>99.9</v>
      </c>
      <c r="G1633" s="12">
        <v>102.12</v>
      </c>
      <c r="H1633" s="12">
        <v>115.44</v>
      </c>
      <c r="I1633" s="12">
        <v>105.44999999999999</v>
      </c>
      <c r="J1633" s="12">
        <v>108.78</v>
      </c>
      <c r="K1633" s="12">
        <v>101.01</v>
      </c>
      <c r="L1633" s="12">
        <v>118.77000000000001</v>
      </c>
      <c r="M1633" s="12">
        <v>111</v>
      </c>
      <c r="N1633" s="13">
        <v>107.80875</v>
      </c>
      <c r="O1633" s="17" t="s">
        <v>138</v>
      </c>
      <c r="P1633" s="14" t="s">
        <v>13</v>
      </c>
      <c r="Q1633" s="14" t="s">
        <v>15</v>
      </c>
      <c r="R1633" s="14" t="s">
        <v>119</v>
      </c>
      <c r="S1633" s="14" t="s">
        <v>143</v>
      </c>
    </row>
    <row r="1634" spans="1:19" x14ac:dyDescent="0.3">
      <c r="A1634" s="11">
        <v>44635.636944444443</v>
      </c>
      <c r="B1634" s="11"/>
      <c r="C1634" s="15">
        <v>44635</v>
      </c>
      <c r="D1634" s="16">
        <v>0.63694444444444442</v>
      </c>
      <c r="E1634" s="33" t="str">
        <f t="shared" si="25"/>
        <v>00:35</v>
      </c>
      <c r="F1634" s="12">
        <v>99.9</v>
      </c>
      <c r="G1634" s="12">
        <v>102.12</v>
      </c>
      <c r="H1634" s="12">
        <v>115.44</v>
      </c>
      <c r="I1634" s="12">
        <v>105.44999999999999</v>
      </c>
      <c r="J1634" s="12">
        <v>108.78</v>
      </c>
      <c r="K1634" s="12">
        <v>101.01</v>
      </c>
      <c r="L1634" s="12">
        <v>118.77000000000001</v>
      </c>
      <c r="M1634" s="12">
        <v>111</v>
      </c>
      <c r="N1634" s="13">
        <v>107.80875</v>
      </c>
      <c r="O1634" s="17" t="s">
        <v>138</v>
      </c>
      <c r="P1634" s="14" t="s">
        <v>13</v>
      </c>
      <c r="Q1634" s="14" t="s">
        <v>15</v>
      </c>
      <c r="R1634" s="14" t="s">
        <v>119</v>
      </c>
      <c r="S1634" s="14" t="s">
        <v>143</v>
      </c>
    </row>
    <row r="1635" spans="1:19" x14ac:dyDescent="0.3">
      <c r="A1635" s="11">
        <v>44635.637175925927</v>
      </c>
      <c r="B1635" s="11"/>
      <c r="C1635" s="15">
        <v>44635</v>
      </c>
      <c r="D1635" s="16">
        <v>0.63717592592592587</v>
      </c>
      <c r="E1635" s="33" t="str">
        <f t="shared" si="25"/>
        <v>00:35</v>
      </c>
      <c r="F1635" s="12">
        <v>99</v>
      </c>
      <c r="G1635" s="12">
        <v>101.2</v>
      </c>
      <c r="H1635" s="12">
        <v>114.4</v>
      </c>
      <c r="I1635" s="12">
        <v>104.5</v>
      </c>
      <c r="J1635" s="12">
        <v>107.8</v>
      </c>
      <c r="K1635" s="12">
        <v>100.10000000000001</v>
      </c>
      <c r="L1635" s="12">
        <v>117.7</v>
      </c>
      <c r="M1635" s="12">
        <v>110</v>
      </c>
      <c r="N1635" s="13">
        <v>106.83750000000001</v>
      </c>
      <c r="O1635" s="17" t="s">
        <v>138</v>
      </c>
      <c r="P1635" s="14" t="s">
        <v>13</v>
      </c>
      <c r="Q1635" s="14" t="s">
        <v>15</v>
      </c>
      <c r="R1635" s="14" t="s">
        <v>119</v>
      </c>
      <c r="S1635" s="14" t="s">
        <v>143</v>
      </c>
    </row>
    <row r="1636" spans="1:19" x14ac:dyDescent="0.3">
      <c r="A1636" s="11">
        <v>44635.637488425928</v>
      </c>
      <c r="B1636" s="11"/>
      <c r="C1636" s="15">
        <v>44635</v>
      </c>
      <c r="D1636" s="16">
        <v>0.63748842592592592</v>
      </c>
      <c r="E1636" s="33" t="str">
        <f t="shared" si="25"/>
        <v>00:35</v>
      </c>
      <c r="F1636" s="12">
        <v>104.4</v>
      </c>
      <c r="G1636" s="12">
        <v>106.72</v>
      </c>
      <c r="H1636" s="12">
        <v>120.64</v>
      </c>
      <c r="I1636" s="12">
        <v>110.19999999999999</v>
      </c>
      <c r="J1636" s="12">
        <v>113.67999999999999</v>
      </c>
      <c r="K1636" s="12">
        <v>122</v>
      </c>
      <c r="L1636" s="12">
        <v>124.12</v>
      </c>
      <c r="M1636" s="12">
        <v>110</v>
      </c>
      <c r="N1636" s="13">
        <v>113.97</v>
      </c>
      <c r="O1636" s="17" t="s">
        <v>138</v>
      </c>
      <c r="P1636" s="14" t="s">
        <v>13</v>
      </c>
      <c r="Q1636" s="14" t="s">
        <v>15</v>
      </c>
      <c r="R1636" s="14" t="s">
        <v>119</v>
      </c>
      <c r="S1636" s="14" t="s">
        <v>143</v>
      </c>
    </row>
    <row r="1637" spans="1:19" x14ac:dyDescent="0.3">
      <c r="A1637" s="11">
        <v>44635.637627314813</v>
      </c>
      <c r="B1637" s="11"/>
      <c r="C1637" s="15">
        <v>44635</v>
      </c>
      <c r="D1637" s="16">
        <v>0.63762731481481483</v>
      </c>
      <c r="E1637" s="33" t="str">
        <f t="shared" si="25"/>
        <v>00:36</v>
      </c>
      <c r="F1637" s="12">
        <v>99.9</v>
      </c>
      <c r="G1637" s="12">
        <v>102.12</v>
      </c>
      <c r="H1637" s="12">
        <v>115.44</v>
      </c>
      <c r="I1637" s="12">
        <v>105.44999999999999</v>
      </c>
      <c r="J1637" s="12">
        <v>108.78</v>
      </c>
      <c r="K1637" s="12">
        <v>101.01</v>
      </c>
      <c r="L1637" s="12">
        <v>111</v>
      </c>
      <c r="M1637" s="12">
        <v>107.67</v>
      </c>
      <c r="N1637" s="13">
        <v>106.42125</v>
      </c>
      <c r="O1637" s="17" t="s">
        <v>138</v>
      </c>
      <c r="P1637" s="14" t="s">
        <v>13</v>
      </c>
      <c r="Q1637" s="14" t="s">
        <v>15</v>
      </c>
      <c r="R1637" s="14" t="s">
        <v>119</v>
      </c>
      <c r="S1637" s="14" t="s">
        <v>143</v>
      </c>
    </row>
    <row r="1638" spans="1:19" x14ac:dyDescent="0.3">
      <c r="A1638" s="11">
        <v>44635.637685185182</v>
      </c>
      <c r="B1638" s="11"/>
      <c r="C1638" s="15">
        <v>44635</v>
      </c>
      <c r="D1638" s="16">
        <v>0.63768518518518513</v>
      </c>
      <c r="E1638" s="33" t="str">
        <f t="shared" si="25"/>
        <v>00:36</v>
      </c>
      <c r="F1638" s="12">
        <v>99.9</v>
      </c>
      <c r="G1638" s="12">
        <v>102.12</v>
      </c>
      <c r="H1638" s="12">
        <v>115.44</v>
      </c>
      <c r="I1638" s="12">
        <v>105.44999999999999</v>
      </c>
      <c r="J1638" s="12">
        <v>108.78</v>
      </c>
      <c r="K1638" s="12">
        <v>101.01</v>
      </c>
      <c r="L1638" s="12">
        <v>118.77000000000001</v>
      </c>
      <c r="M1638" s="12">
        <v>111</v>
      </c>
      <c r="N1638" s="13">
        <v>107.80875</v>
      </c>
      <c r="O1638" s="17" t="s">
        <v>138</v>
      </c>
      <c r="P1638" s="14" t="s">
        <v>13</v>
      </c>
      <c r="Q1638" s="14" t="s">
        <v>15</v>
      </c>
      <c r="R1638" s="14" t="s">
        <v>119</v>
      </c>
      <c r="S1638" s="14" t="s">
        <v>143</v>
      </c>
    </row>
    <row r="1639" spans="1:19" x14ac:dyDescent="0.3">
      <c r="A1639" s="11">
        <v>44635.638182870367</v>
      </c>
      <c r="B1639" s="11"/>
      <c r="C1639" s="15">
        <v>44635</v>
      </c>
      <c r="D1639" s="16">
        <v>0.63818287037037036</v>
      </c>
      <c r="E1639" s="33" t="str">
        <f t="shared" si="25"/>
        <v>00:36</v>
      </c>
      <c r="F1639" s="12">
        <v>103.05</v>
      </c>
      <c r="G1639" s="12">
        <v>105.34</v>
      </c>
      <c r="H1639" s="12">
        <v>119.08</v>
      </c>
      <c r="I1639" s="12">
        <v>108.77499999999999</v>
      </c>
      <c r="J1639" s="12">
        <v>112.21</v>
      </c>
      <c r="K1639" s="12">
        <v>104.19500000000001</v>
      </c>
      <c r="L1639" s="12">
        <v>113</v>
      </c>
      <c r="M1639" s="12">
        <v>116</v>
      </c>
      <c r="N1639" s="13">
        <v>110.20625</v>
      </c>
      <c r="O1639" s="17" t="s">
        <v>138</v>
      </c>
      <c r="P1639" s="14" t="s">
        <v>13</v>
      </c>
      <c r="Q1639" s="14" t="s">
        <v>15</v>
      </c>
      <c r="R1639" s="14" t="s">
        <v>119</v>
      </c>
      <c r="S1639" s="14" t="s">
        <v>143</v>
      </c>
    </row>
    <row r="1640" spans="1:19" x14ac:dyDescent="0.3">
      <c r="A1640" s="11">
        <v>44635.638877314814</v>
      </c>
      <c r="B1640" s="11"/>
      <c r="C1640" s="15">
        <v>44635</v>
      </c>
      <c r="D1640" s="16">
        <v>0.6388773148148148</v>
      </c>
      <c r="E1640" s="33" t="str">
        <f t="shared" si="25"/>
        <v>00:37</v>
      </c>
      <c r="F1640" s="12">
        <v>102.60000000000001</v>
      </c>
      <c r="G1640" s="12">
        <v>104.88000000000001</v>
      </c>
      <c r="H1640" s="12">
        <v>118.56</v>
      </c>
      <c r="I1640" s="12">
        <v>108.3</v>
      </c>
      <c r="J1640" s="12">
        <v>111.72</v>
      </c>
      <c r="K1640" s="12">
        <v>120</v>
      </c>
      <c r="L1640" s="12">
        <v>112</v>
      </c>
      <c r="M1640" s="12">
        <v>110</v>
      </c>
      <c r="N1640" s="13">
        <v>111.00750000000001</v>
      </c>
      <c r="O1640" s="17" t="s">
        <v>138</v>
      </c>
      <c r="P1640" s="14" t="s">
        <v>13</v>
      </c>
      <c r="Q1640" s="14" t="s">
        <v>15</v>
      </c>
      <c r="R1640" s="14" t="s">
        <v>119</v>
      </c>
      <c r="S1640" s="14" t="s">
        <v>143</v>
      </c>
    </row>
    <row r="1641" spans="1:19" x14ac:dyDescent="0.3">
      <c r="A1641" s="11">
        <v>44635.63957175926</v>
      </c>
      <c r="B1641" s="11"/>
      <c r="C1641" s="15">
        <v>44635</v>
      </c>
      <c r="D1641" s="16">
        <v>0.63957175925925924</v>
      </c>
      <c r="E1641" s="33" t="str">
        <f t="shared" si="25"/>
        <v>00:38</v>
      </c>
      <c r="F1641" s="12">
        <v>101.1</v>
      </c>
      <c r="G1641" s="12">
        <v>103.34666666666666</v>
      </c>
      <c r="H1641" s="12">
        <v>116.82666666666667</v>
      </c>
      <c r="I1641" s="12">
        <v>106.71666666666665</v>
      </c>
      <c r="J1641" s="12">
        <v>110.08666666666666</v>
      </c>
      <c r="K1641" s="12">
        <v>113</v>
      </c>
      <c r="L1641" s="12">
        <v>115</v>
      </c>
      <c r="M1641" s="12">
        <v>109</v>
      </c>
      <c r="N1641" s="13">
        <v>109.38458333333332</v>
      </c>
      <c r="O1641" s="17" t="s">
        <v>138</v>
      </c>
      <c r="P1641" s="14" t="s">
        <v>13</v>
      </c>
      <c r="Q1641" s="14" t="s">
        <v>15</v>
      </c>
      <c r="R1641" s="14" t="s">
        <v>119</v>
      </c>
      <c r="S1641" s="14" t="s">
        <v>143</v>
      </c>
    </row>
    <row r="1642" spans="1:19" x14ac:dyDescent="0.3">
      <c r="A1642" s="11">
        <v>44635.63958333333</v>
      </c>
      <c r="B1642" s="11"/>
      <c r="C1642" s="15">
        <v>44635</v>
      </c>
      <c r="D1642" s="16">
        <v>0.63958333333333328</v>
      </c>
      <c r="E1642" s="33" t="str">
        <f t="shared" si="25"/>
        <v>00:38</v>
      </c>
      <c r="F1642" s="12">
        <v>101</v>
      </c>
      <c r="G1642" s="12">
        <v>92.92</v>
      </c>
      <c r="H1642" s="12">
        <v>105.04</v>
      </c>
      <c r="I1642" s="12">
        <v>95.949999999999989</v>
      </c>
      <c r="J1642" s="12">
        <v>98.98</v>
      </c>
      <c r="K1642" s="12">
        <v>91.91</v>
      </c>
      <c r="L1642" s="12">
        <v>108.07000000000001</v>
      </c>
      <c r="M1642" s="12">
        <v>97.97</v>
      </c>
      <c r="N1642" s="13">
        <v>98.980000000000018</v>
      </c>
      <c r="O1642" s="17" t="s">
        <v>138</v>
      </c>
      <c r="P1642" s="14" t="s">
        <v>13</v>
      </c>
      <c r="Q1642" s="14" t="s">
        <v>15</v>
      </c>
      <c r="R1642" s="14" t="s">
        <v>119</v>
      </c>
      <c r="S1642" s="14" t="s">
        <v>143</v>
      </c>
    </row>
    <row r="1643" spans="1:19" x14ac:dyDescent="0.3">
      <c r="A1643" s="11">
        <v>44635.640266203707</v>
      </c>
      <c r="B1643" s="11"/>
      <c r="C1643" s="15">
        <v>44635</v>
      </c>
      <c r="D1643" s="16">
        <v>0.64026620370370368</v>
      </c>
      <c r="E1643" s="33" t="str">
        <f t="shared" si="25"/>
        <v>00:39</v>
      </c>
      <c r="F1643" s="12">
        <v>104.4</v>
      </c>
      <c r="G1643" s="12">
        <v>106.72</v>
      </c>
      <c r="H1643" s="12">
        <v>120.64</v>
      </c>
      <c r="I1643" s="12">
        <v>110.19999999999999</v>
      </c>
      <c r="J1643" s="12">
        <v>113.67999999999999</v>
      </c>
      <c r="K1643" s="12">
        <v>122</v>
      </c>
      <c r="L1643" s="12">
        <v>112</v>
      </c>
      <c r="M1643" s="12">
        <v>114</v>
      </c>
      <c r="N1643" s="13">
        <v>112.955</v>
      </c>
      <c r="O1643" s="17" t="s">
        <v>138</v>
      </c>
      <c r="P1643" s="14" t="s">
        <v>13</v>
      </c>
      <c r="Q1643" s="14" t="s">
        <v>15</v>
      </c>
      <c r="R1643" s="14" t="s">
        <v>119</v>
      </c>
      <c r="S1643" s="14" t="s">
        <v>143</v>
      </c>
    </row>
    <row r="1644" spans="1:19" s="28" customFormat="1" x14ac:dyDescent="0.3">
      <c r="A1644" s="11">
        <v>44635.640960648147</v>
      </c>
      <c r="B1644" s="11"/>
      <c r="C1644" s="15">
        <v>44635</v>
      </c>
      <c r="D1644" s="16">
        <v>0.64096064814814813</v>
      </c>
      <c r="E1644" s="33" t="str">
        <f t="shared" si="25"/>
        <v>00:40</v>
      </c>
      <c r="F1644" s="12">
        <v>105</v>
      </c>
      <c r="G1644" s="12">
        <v>107.33333333333334</v>
      </c>
      <c r="H1644" s="12">
        <v>121.33333333333334</v>
      </c>
      <c r="I1644" s="12">
        <v>110.83333333333333</v>
      </c>
      <c r="J1644" s="12">
        <v>114.33333333333334</v>
      </c>
      <c r="K1644" s="12">
        <v>120</v>
      </c>
      <c r="L1644" s="12">
        <v>115</v>
      </c>
      <c r="M1644" s="12">
        <v>115</v>
      </c>
      <c r="N1644" s="13">
        <v>113.60416666666667</v>
      </c>
      <c r="O1644" s="17" t="s">
        <v>138</v>
      </c>
      <c r="P1644" s="14" t="s">
        <v>13</v>
      </c>
      <c r="Q1644" s="14" t="s">
        <v>15</v>
      </c>
      <c r="R1644" s="14" t="s">
        <v>119</v>
      </c>
      <c r="S1644" s="14" t="s">
        <v>143</v>
      </c>
    </row>
    <row r="1645" spans="1:19" x14ac:dyDescent="0.3">
      <c r="A1645" s="11">
        <v>44635.641319444447</v>
      </c>
      <c r="B1645" s="11"/>
      <c r="C1645" s="15">
        <v>44635</v>
      </c>
      <c r="D1645" s="16">
        <v>0.64131944444444444</v>
      </c>
      <c r="E1645" s="33" t="str">
        <f t="shared" si="25"/>
        <v>00:41</v>
      </c>
      <c r="F1645" s="12">
        <v>101.7</v>
      </c>
      <c r="G1645" s="12">
        <v>103.96000000000001</v>
      </c>
      <c r="H1645" s="12">
        <v>117.52000000000001</v>
      </c>
      <c r="I1645" s="12">
        <v>107.35</v>
      </c>
      <c r="J1645" s="12">
        <v>110.74</v>
      </c>
      <c r="K1645" s="12">
        <v>113</v>
      </c>
      <c r="L1645" s="12">
        <v>120.91000000000001</v>
      </c>
      <c r="M1645" s="12">
        <v>109.61</v>
      </c>
      <c r="N1645" s="13">
        <v>110.59875000000001</v>
      </c>
      <c r="O1645" s="17" t="s">
        <v>138</v>
      </c>
      <c r="P1645" s="14" t="s">
        <v>13</v>
      </c>
      <c r="Q1645" s="14" t="s">
        <v>15</v>
      </c>
      <c r="R1645" s="14" t="s">
        <v>119</v>
      </c>
      <c r="S1645" s="14" t="s">
        <v>143</v>
      </c>
    </row>
    <row r="1646" spans="1:19" x14ac:dyDescent="0.3">
      <c r="A1646" s="11">
        <v>44635.641655092593</v>
      </c>
      <c r="B1646" s="11"/>
      <c r="C1646" s="15">
        <v>44635</v>
      </c>
      <c r="D1646" s="16">
        <v>0.64165509259259257</v>
      </c>
      <c r="E1646" s="33" t="str">
        <f t="shared" si="25"/>
        <v>00:41</v>
      </c>
      <c r="F1646" s="12">
        <v>103.2</v>
      </c>
      <c r="G1646" s="12">
        <v>105.49333333333334</v>
      </c>
      <c r="H1646" s="12">
        <v>119.25333333333334</v>
      </c>
      <c r="I1646" s="12">
        <v>108.93333333333334</v>
      </c>
      <c r="J1646" s="12">
        <v>112.37333333333333</v>
      </c>
      <c r="K1646" s="12">
        <v>113</v>
      </c>
      <c r="L1646" s="12">
        <v>119</v>
      </c>
      <c r="M1646" s="12">
        <v>112</v>
      </c>
      <c r="N1646" s="13">
        <v>111.65666666666667</v>
      </c>
      <c r="O1646" s="17" t="s">
        <v>138</v>
      </c>
      <c r="P1646" s="14" t="s">
        <v>13</v>
      </c>
      <c r="Q1646" s="14" t="s">
        <v>15</v>
      </c>
      <c r="R1646" s="14" t="s">
        <v>119</v>
      </c>
      <c r="S1646" s="14" t="s">
        <v>143</v>
      </c>
    </row>
    <row r="1647" spans="1:19" x14ac:dyDescent="0.3">
      <c r="A1647" s="11">
        <v>44635.64234953704</v>
      </c>
      <c r="B1647" s="11"/>
      <c r="C1647" s="15">
        <v>44635</v>
      </c>
      <c r="D1647" s="16">
        <v>0.64234953703703701</v>
      </c>
      <c r="E1647" s="33" t="str">
        <f t="shared" si="25"/>
        <v>00:42</v>
      </c>
      <c r="F1647" s="12">
        <v>102.60000000000001</v>
      </c>
      <c r="G1647" s="12">
        <v>104.88000000000001</v>
      </c>
      <c r="H1647" s="12">
        <v>118.56</v>
      </c>
      <c r="I1647" s="12">
        <v>108.3</v>
      </c>
      <c r="J1647" s="12">
        <v>111.72</v>
      </c>
      <c r="K1647" s="12">
        <v>116</v>
      </c>
      <c r="L1647" s="12">
        <v>121</v>
      </c>
      <c r="M1647" s="12">
        <v>105</v>
      </c>
      <c r="N1647" s="13">
        <v>111.00750000000001</v>
      </c>
      <c r="O1647" s="17" t="s">
        <v>138</v>
      </c>
      <c r="P1647" s="14" t="s">
        <v>13</v>
      </c>
      <c r="Q1647" s="14" t="s">
        <v>15</v>
      </c>
      <c r="R1647" s="14" t="s">
        <v>119</v>
      </c>
      <c r="S1647" s="14" t="s">
        <v>143</v>
      </c>
    </row>
    <row r="1648" spans="1:19" x14ac:dyDescent="0.3">
      <c r="A1648" s="11">
        <v>44635.642557870371</v>
      </c>
      <c r="B1648" s="11"/>
      <c r="C1648" s="15">
        <v>44635</v>
      </c>
      <c r="D1648" s="16">
        <v>0.64255787037037038</v>
      </c>
      <c r="E1648" s="33" t="str">
        <f t="shared" si="25"/>
        <v>00:43</v>
      </c>
      <c r="F1648" s="12">
        <v>84</v>
      </c>
      <c r="G1648" s="12">
        <v>77.28</v>
      </c>
      <c r="H1648" s="12">
        <v>87.36</v>
      </c>
      <c r="I1648" s="12">
        <v>79.8</v>
      </c>
      <c r="J1648" s="12">
        <v>82.32</v>
      </c>
      <c r="K1648" s="12">
        <v>76.44</v>
      </c>
      <c r="L1648" s="12">
        <v>89.88000000000001</v>
      </c>
      <c r="M1648" s="12">
        <v>81.48</v>
      </c>
      <c r="N1648" s="13">
        <v>82.320000000000007</v>
      </c>
      <c r="O1648" s="17" t="s">
        <v>138</v>
      </c>
      <c r="P1648" s="14" t="s">
        <v>13</v>
      </c>
      <c r="Q1648" s="14" t="s">
        <v>15</v>
      </c>
      <c r="R1648" s="14" t="s">
        <v>119</v>
      </c>
      <c r="S1648" s="14" t="s">
        <v>143</v>
      </c>
    </row>
    <row r="1649" spans="1:19" x14ac:dyDescent="0.3">
      <c r="A1649" s="11">
        <v>44635.642696759256</v>
      </c>
      <c r="B1649" s="11"/>
      <c r="C1649" s="15">
        <v>44635</v>
      </c>
      <c r="D1649" s="16">
        <v>0.64269675925925929</v>
      </c>
      <c r="E1649" s="33" t="str">
        <f t="shared" si="25"/>
        <v>00:43</v>
      </c>
      <c r="F1649" s="12">
        <v>90</v>
      </c>
      <c r="G1649" s="12">
        <v>92</v>
      </c>
      <c r="H1649" s="12">
        <v>104</v>
      </c>
      <c r="I1649" s="12">
        <v>95</v>
      </c>
      <c r="J1649" s="12">
        <v>98</v>
      </c>
      <c r="K1649" s="12">
        <v>100</v>
      </c>
      <c r="L1649" s="12">
        <v>107</v>
      </c>
      <c r="M1649" s="12">
        <v>97</v>
      </c>
      <c r="N1649" s="13">
        <v>97.875</v>
      </c>
      <c r="O1649" s="17" t="s">
        <v>138</v>
      </c>
      <c r="P1649" s="14" t="s">
        <v>13</v>
      </c>
      <c r="Q1649" s="14" t="s">
        <v>15</v>
      </c>
      <c r="R1649" s="14" t="s">
        <v>119</v>
      </c>
      <c r="S1649" s="14" t="s">
        <v>143</v>
      </c>
    </row>
    <row r="1650" spans="1:19" x14ac:dyDescent="0.3">
      <c r="A1650" s="11">
        <v>44635.642997685187</v>
      </c>
      <c r="B1650" s="11"/>
      <c r="C1650" s="15">
        <v>44635</v>
      </c>
      <c r="D1650" s="16">
        <v>0.64299768518518519</v>
      </c>
      <c r="E1650" s="33" t="str">
        <f t="shared" si="25"/>
        <v>00:43</v>
      </c>
      <c r="F1650" s="12">
        <v>90</v>
      </c>
      <c r="G1650" s="12">
        <v>92</v>
      </c>
      <c r="H1650" s="12">
        <v>104</v>
      </c>
      <c r="I1650" s="12">
        <v>95</v>
      </c>
      <c r="J1650" s="12">
        <v>98</v>
      </c>
      <c r="K1650" s="12">
        <v>100</v>
      </c>
      <c r="L1650" s="12">
        <v>107</v>
      </c>
      <c r="M1650" s="12">
        <v>97</v>
      </c>
      <c r="N1650" s="13">
        <v>97.875</v>
      </c>
      <c r="O1650" s="17" t="s">
        <v>138</v>
      </c>
      <c r="P1650" s="14" t="s">
        <v>13</v>
      </c>
      <c r="Q1650" s="14" t="s">
        <v>15</v>
      </c>
      <c r="R1650" s="14" t="s">
        <v>119</v>
      </c>
      <c r="S1650" s="14" t="s">
        <v>143</v>
      </c>
    </row>
    <row r="1651" spans="1:19" x14ac:dyDescent="0.3">
      <c r="A1651" s="11">
        <v>44635.643043981479</v>
      </c>
      <c r="B1651" s="11"/>
      <c r="C1651" s="15">
        <v>44635</v>
      </c>
      <c r="D1651" s="16">
        <v>0.64304398148148145</v>
      </c>
      <c r="E1651" s="33" t="str">
        <f t="shared" si="25"/>
        <v>00:43</v>
      </c>
      <c r="F1651" s="12">
        <v>93.899999999999991</v>
      </c>
      <c r="G1651" s="12">
        <v>95.986666666666665</v>
      </c>
      <c r="H1651" s="12">
        <v>108.50666666666666</v>
      </c>
      <c r="I1651" s="12">
        <v>99.11666666666666</v>
      </c>
      <c r="J1651" s="12">
        <v>102.24666666666666</v>
      </c>
      <c r="K1651" s="12">
        <v>104</v>
      </c>
      <c r="L1651" s="12">
        <v>108</v>
      </c>
      <c r="M1651" s="12">
        <v>101</v>
      </c>
      <c r="N1651" s="13">
        <v>101.59458333333333</v>
      </c>
      <c r="O1651" s="17" t="s">
        <v>138</v>
      </c>
      <c r="P1651" s="14" t="s">
        <v>13</v>
      </c>
      <c r="Q1651" s="14" t="s">
        <v>15</v>
      </c>
      <c r="R1651" s="14" t="s">
        <v>119</v>
      </c>
      <c r="S1651" s="14" t="s">
        <v>143</v>
      </c>
    </row>
    <row r="1652" spans="1:19" x14ac:dyDescent="0.3">
      <c r="A1652" s="11">
        <v>44635.643055555556</v>
      </c>
      <c r="B1652" s="11"/>
      <c r="C1652" s="15">
        <v>44635</v>
      </c>
      <c r="D1652" s="16">
        <v>0.6430555555555556</v>
      </c>
      <c r="E1652" s="33" t="str">
        <f t="shared" si="25"/>
        <v>00:43</v>
      </c>
      <c r="F1652" s="12">
        <v>102</v>
      </c>
      <c r="G1652" s="12">
        <v>93.84</v>
      </c>
      <c r="H1652" s="12">
        <v>106.08</v>
      </c>
      <c r="I1652" s="12">
        <v>96.899999999999991</v>
      </c>
      <c r="J1652" s="12">
        <v>99.96</v>
      </c>
      <c r="K1652" s="12">
        <v>92.820000000000007</v>
      </c>
      <c r="L1652" s="12">
        <v>109.14</v>
      </c>
      <c r="M1652" s="12">
        <v>98.94</v>
      </c>
      <c r="N1652" s="13">
        <v>99.960000000000008</v>
      </c>
      <c r="O1652" s="17" t="s">
        <v>138</v>
      </c>
      <c r="P1652" s="14" t="s">
        <v>13</v>
      </c>
      <c r="Q1652" s="14" t="s">
        <v>15</v>
      </c>
      <c r="R1652" s="14" t="s">
        <v>119</v>
      </c>
      <c r="S1652" s="14" t="s">
        <v>143</v>
      </c>
    </row>
    <row r="1653" spans="1:19" x14ac:dyDescent="0.3">
      <c r="A1653" s="11">
        <v>44635.643148148149</v>
      </c>
      <c r="B1653" s="11"/>
      <c r="C1653" s="15">
        <v>44635</v>
      </c>
      <c r="D1653" s="16">
        <v>0.64314814814814814</v>
      </c>
      <c r="E1653" s="33" t="str">
        <f t="shared" si="25"/>
        <v>00:43</v>
      </c>
      <c r="F1653" s="12">
        <v>90.9</v>
      </c>
      <c r="G1653" s="12">
        <v>92.92</v>
      </c>
      <c r="H1653" s="12">
        <v>105.04</v>
      </c>
      <c r="I1653" s="12">
        <v>95.949999999999989</v>
      </c>
      <c r="J1653" s="12">
        <v>98.98</v>
      </c>
      <c r="K1653" s="12">
        <v>91.91</v>
      </c>
      <c r="L1653" s="12">
        <v>108.07000000000001</v>
      </c>
      <c r="M1653" s="12">
        <v>101</v>
      </c>
      <c r="N1653" s="13">
        <v>98.096250000000012</v>
      </c>
      <c r="O1653" s="17" t="s">
        <v>138</v>
      </c>
      <c r="P1653" s="14" t="s">
        <v>13</v>
      </c>
      <c r="Q1653" s="14" t="s">
        <v>15</v>
      </c>
      <c r="R1653" s="14" t="s">
        <v>119</v>
      </c>
      <c r="S1653" s="14" t="s">
        <v>143</v>
      </c>
    </row>
    <row r="1654" spans="1:19" x14ac:dyDescent="0.3">
      <c r="A1654" s="11">
        <v>44635.643437500003</v>
      </c>
      <c r="B1654" s="11"/>
      <c r="C1654" s="15">
        <v>44635</v>
      </c>
      <c r="D1654" s="16">
        <v>0.6434375</v>
      </c>
      <c r="E1654" s="33" t="str">
        <f t="shared" si="25"/>
        <v>00:44</v>
      </c>
      <c r="F1654" s="12">
        <v>91.8</v>
      </c>
      <c r="G1654" s="12">
        <v>93.84</v>
      </c>
      <c r="H1654" s="12">
        <v>106.08</v>
      </c>
      <c r="I1654" s="12">
        <v>96.899999999999991</v>
      </c>
      <c r="J1654" s="12">
        <v>99.96</v>
      </c>
      <c r="K1654" s="12">
        <v>92.820000000000007</v>
      </c>
      <c r="L1654" s="12">
        <v>109.14</v>
      </c>
      <c r="M1654" s="12">
        <v>102</v>
      </c>
      <c r="N1654" s="13">
        <v>99.067499999999995</v>
      </c>
      <c r="O1654" s="17" t="s">
        <v>138</v>
      </c>
      <c r="P1654" s="14" t="s">
        <v>13</v>
      </c>
      <c r="Q1654" s="14" t="s">
        <v>15</v>
      </c>
      <c r="R1654" s="14" t="s">
        <v>119</v>
      </c>
      <c r="S1654" s="14" t="s">
        <v>143</v>
      </c>
    </row>
    <row r="1655" spans="1:19" x14ac:dyDescent="0.3">
      <c r="A1655" s="11">
        <v>44635.643483796295</v>
      </c>
      <c r="B1655" s="11"/>
      <c r="C1655" s="15">
        <v>44635</v>
      </c>
      <c r="D1655" s="16">
        <v>0.64348379629629626</v>
      </c>
      <c r="E1655" s="33" t="str">
        <f t="shared" si="25"/>
        <v>00:44</v>
      </c>
      <c r="F1655" s="12">
        <v>84</v>
      </c>
      <c r="G1655" s="12">
        <v>77.28</v>
      </c>
      <c r="H1655" s="12">
        <v>87.36</v>
      </c>
      <c r="I1655" s="12">
        <v>79.8</v>
      </c>
      <c r="J1655" s="12">
        <v>82.32</v>
      </c>
      <c r="K1655" s="12">
        <v>76.44</v>
      </c>
      <c r="L1655" s="12">
        <v>89.88000000000001</v>
      </c>
      <c r="M1655" s="12">
        <v>81.48</v>
      </c>
      <c r="N1655" s="13">
        <v>82.320000000000007</v>
      </c>
      <c r="O1655" s="17" t="s">
        <v>138</v>
      </c>
      <c r="P1655" s="14" t="s">
        <v>13</v>
      </c>
      <c r="Q1655" s="14" t="s">
        <v>15</v>
      </c>
      <c r="R1655" s="14" t="s">
        <v>119</v>
      </c>
      <c r="S1655" s="14" t="s">
        <v>143</v>
      </c>
    </row>
    <row r="1656" spans="1:19" x14ac:dyDescent="0.3">
      <c r="A1656" s="11">
        <v>44635.643738425926</v>
      </c>
      <c r="B1656" s="11"/>
      <c r="C1656" s="15">
        <v>44635</v>
      </c>
      <c r="D1656" s="16">
        <v>0.64373842592592589</v>
      </c>
      <c r="E1656" s="33" t="str">
        <f t="shared" si="25"/>
        <v>00:44</v>
      </c>
      <c r="F1656" s="12">
        <v>90.3</v>
      </c>
      <c r="G1656" s="12">
        <v>92.306666666666672</v>
      </c>
      <c r="H1656" s="12">
        <v>104.34666666666666</v>
      </c>
      <c r="I1656" s="12">
        <v>95.316666666666663</v>
      </c>
      <c r="J1656" s="12">
        <v>98.326666666666654</v>
      </c>
      <c r="K1656" s="12">
        <v>95</v>
      </c>
      <c r="L1656" s="12">
        <v>105</v>
      </c>
      <c r="M1656" s="12">
        <v>101</v>
      </c>
      <c r="N1656" s="13">
        <v>97.699583333333337</v>
      </c>
      <c r="O1656" s="17" t="s">
        <v>138</v>
      </c>
      <c r="P1656" s="14" t="s">
        <v>13</v>
      </c>
      <c r="Q1656" s="14" t="s">
        <v>15</v>
      </c>
      <c r="R1656" s="14" t="s">
        <v>119</v>
      </c>
      <c r="S1656" s="14" t="s">
        <v>143</v>
      </c>
    </row>
    <row r="1657" spans="1:19" x14ac:dyDescent="0.3">
      <c r="A1657" s="11">
        <v>44635.644432870373</v>
      </c>
      <c r="B1657" s="11"/>
      <c r="C1657" s="15">
        <v>44635</v>
      </c>
      <c r="D1657" s="16">
        <v>0.64443287037037034</v>
      </c>
      <c r="E1657" s="33" t="str">
        <f t="shared" si="25"/>
        <v>00:45</v>
      </c>
      <c r="F1657" s="12">
        <v>93.300000000000011</v>
      </c>
      <c r="G1657" s="12">
        <v>95.373333333333335</v>
      </c>
      <c r="H1657" s="12">
        <v>107.81333333333335</v>
      </c>
      <c r="I1657" s="12">
        <v>98.483333333333334</v>
      </c>
      <c r="J1657" s="12">
        <v>101.59333333333333</v>
      </c>
      <c r="K1657" s="12">
        <v>108</v>
      </c>
      <c r="L1657" s="12">
        <v>103</v>
      </c>
      <c r="M1657" s="12">
        <v>100</v>
      </c>
      <c r="N1657" s="13">
        <v>100.94541666666667</v>
      </c>
      <c r="O1657" s="17" t="s">
        <v>138</v>
      </c>
      <c r="P1657" s="14" t="s">
        <v>13</v>
      </c>
      <c r="Q1657" s="14" t="s">
        <v>15</v>
      </c>
      <c r="R1657" s="14" t="s">
        <v>119</v>
      </c>
      <c r="S1657" s="14" t="s">
        <v>143</v>
      </c>
    </row>
    <row r="1658" spans="1:19" x14ac:dyDescent="0.3">
      <c r="A1658" s="11">
        <v>44635.645127314812</v>
      </c>
      <c r="B1658" s="11"/>
      <c r="C1658" s="15">
        <v>44635</v>
      </c>
      <c r="D1658" s="16">
        <v>0.64512731481481478</v>
      </c>
      <c r="E1658" s="33" t="str">
        <f t="shared" si="25"/>
        <v>00:46</v>
      </c>
      <c r="F1658" s="12">
        <v>99.45</v>
      </c>
      <c r="G1658" s="12">
        <v>101.66000000000001</v>
      </c>
      <c r="H1658" s="12">
        <v>114.92</v>
      </c>
      <c r="I1658" s="12">
        <v>104.97499999999999</v>
      </c>
      <c r="J1658" s="12">
        <v>108.28999999999999</v>
      </c>
      <c r="K1658" s="12">
        <v>113</v>
      </c>
      <c r="L1658" s="12">
        <v>108</v>
      </c>
      <c r="M1658" s="12">
        <v>107.185</v>
      </c>
      <c r="N1658" s="13">
        <v>107.185</v>
      </c>
      <c r="O1658" s="17" t="s">
        <v>138</v>
      </c>
      <c r="P1658" s="14" t="s">
        <v>13</v>
      </c>
      <c r="Q1658" s="14" t="s">
        <v>15</v>
      </c>
      <c r="R1658" s="14" t="s">
        <v>119</v>
      </c>
      <c r="S1658" s="14" t="s">
        <v>143</v>
      </c>
    </row>
    <row r="1659" spans="1:19" x14ac:dyDescent="0.3">
      <c r="A1659" s="11">
        <v>44635.64576388889</v>
      </c>
      <c r="B1659" s="11"/>
      <c r="C1659" s="15">
        <v>44635</v>
      </c>
      <c r="D1659" s="16">
        <v>0.64576388888888892</v>
      </c>
      <c r="E1659" s="33" t="str">
        <f t="shared" si="25"/>
        <v>00:47</v>
      </c>
      <c r="F1659" s="12">
        <v>79.2</v>
      </c>
      <c r="G1659" s="12">
        <v>80.960000000000008</v>
      </c>
      <c r="H1659" s="12">
        <v>91.52000000000001</v>
      </c>
      <c r="I1659" s="12">
        <v>83.6</v>
      </c>
      <c r="J1659" s="12">
        <v>86.24</v>
      </c>
      <c r="K1659" s="12">
        <v>80.08</v>
      </c>
      <c r="L1659" s="12">
        <v>94.160000000000011</v>
      </c>
      <c r="M1659" s="12">
        <v>88</v>
      </c>
      <c r="N1659" s="13">
        <v>85.47</v>
      </c>
      <c r="O1659" s="17" t="s">
        <v>138</v>
      </c>
      <c r="P1659" s="14" t="s">
        <v>13</v>
      </c>
      <c r="Q1659" s="14" t="s">
        <v>15</v>
      </c>
      <c r="R1659" s="14" t="s">
        <v>119</v>
      </c>
      <c r="S1659" s="14" t="s">
        <v>143</v>
      </c>
    </row>
    <row r="1660" spans="1:19" x14ac:dyDescent="0.3">
      <c r="A1660" s="11">
        <v>44635.645821759259</v>
      </c>
      <c r="B1660" s="11"/>
      <c r="C1660" s="15">
        <v>44635</v>
      </c>
      <c r="D1660" s="16">
        <v>0.64582175925925933</v>
      </c>
      <c r="E1660" s="33" t="str">
        <f t="shared" si="25"/>
        <v>00:47</v>
      </c>
      <c r="F1660" s="12">
        <v>94.5</v>
      </c>
      <c r="G1660" s="12">
        <v>96.600000000000009</v>
      </c>
      <c r="H1660" s="12">
        <v>109.2</v>
      </c>
      <c r="I1660" s="12">
        <v>99.75</v>
      </c>
      <c r="J1660" s="12">
        <v>102.89999999999999</v>
      </c>
      <c r="K1660" s="12">
        <v>118</v>
      </c>
      <c r="L1660" s="12">
        <v>108</v>
      </c>
      <c r="M1660" s="12">
        <v>89</v>
      </c>
      <c r="N1660" s="13">
        <v>102.24375000000001</v>
      </c>
      <c r="O1660" s="17" t="s">
        <v>138</v>
      </c>
      <c r="P1660" s="14" t="s">
        <v>13</v>
      </c>
      <c r="Q1660" s="14" t="s">
        <v>15</v>
      </c>
      <c r="R1660" s="14" t="s">
        <v>119</v>
      </c>
      <c r="S1660" s="14" t="s">
        <v>143</v>
      </c>
    </row>
    <row r="1661" spans="1:19" x14ac:dyDescent="0.3">
      <c r="A1661" s="11">
        <v>44635.645983796298</v>
      </c>
      <c r="B1661" s="11"/>
      <c r="C1661" s="15">
        <v>44635</v>
      </c>
      <c r="D1661" s="16">
        <v>0.64598379629629632</v>
      </c>
      <c r="E1661" s="33" t="str">
        <f t="shared" si="25"/>
        <v>00:48</v>
      </c>
      <c r="F1661" s="12">
        <v>87.3</v>
      </c>
      <c r="G1661" s="12">
        <v>89.240000000000009</v>
      </c>
      <c r="H1661" s="12">
        <v>100.88000000000001</v>
      </c>
      <c r="I1661" s="12">
        <v>92.149999999999991</v>
      </c>
      <c r="J1661" s="12">
        <v>95.06</v>
      </c>
      <c r="K1661" s="12">
        <v>88.27</v>
      </c>
      <c r="L1661" s="12">
        <v>103.79</v>
      </c>
      <c r="M1661" s="12">
        <v>97</v>
      </c>
      <c r="N1661" s="13">
        <v>94.211249999999993</v>
      </c>
      <c r="O1661" s="17" t="s">
        <v>138</v>
      </c>
      <c r="P1661" s="14" t="s">
        <v>13</v>
      </c>
      <c r="Q1661" s="14" t="s">
        <v>15</v>
      </c>
      <c r="R1661" s="14" t="s">
        <v>119</v>
      </c>
      <c r="S1661" s="14" t="s">
        <v>143</v>
      </c>
    </row>
    <row r="1662" spans="1:19" x14ac:dyDescent="0.3">
      <c r="A1662" s="11">
        <v>44635.646423611113</v>
      </c>
      <c r="B1662" s="11"/>
      <c r="C1662" s="15">
        <v>44635</v>
      </c>
      <c r="D1662" s="16">
        <v>0.64642361111111113</v>
      </c>
      <c r="E1662" s="33" t="str">
        <f t="shared" ref="E1662:E1725" si="26">TEXT(D1662-$D$1534,"hh:mm")</f>
        <v>00:48</v>
      </c>
      <c r="F1662" s="12">
        <v>84.600000000000009</v>
      </c>
      <c r="G1662" s="12">
        <v>86.48</v>
      </c>
      <c r="H1662" s="12">
        <v>97.76</v>
      </c>
      <c r="I1662" s="12">
        <v>89.3</v>
      </c>
      <c r="J1662" s="12">
        <v>92.12</v>
      </c>
      <c r="K1662" s="12">
        <v>85.54</v>
      </c>
      <c r="L1662" s="12">
        <v>100.58000000000001</v>
      </c>
      <c r="M1662" s="12">
        <v>94</v>
      </c>
      <c r="N1662" s="13">
        <v>91.297500000000014</v>
      </c>
      <c r="O1662" s="17" t="s">
        <v>138</v>
      </c>
      <c r="P1662" s="14" t="s">
        <v>13</v>
      </c>
      <c r="Q1662" s="14" t="s">
        <v>15</v>
      </c>
      <c r="R1662" s="14" t="s">
        <v>119</v>
      </c>
      <c r="S1662" s="14" t="s">
        <v>143</v>
      </c>
    </row>
    <row r="1663" spans="1:19" x14ac:dyDescent="0.3">
      <c r="A1663" s="11">
        <v>44635.646516203706</v>
      </c>
      <c r="B1663" s="11"/>
      <c r="C1663" s="15">
        <v>44635</v>
      </c>
      <c r="D1663" s="16">
        <v>0.64651620370370366</v>
      </c>
      <c r="E1663" s="33" t="str">
        <f t="shared" si="26"/>
        <v>00:48</v>
      </c>
      <c r="F1663" s="12">
        <v>96.6</v>
      </c>
      <c r="G1663" s="12">
        <v>98.74666666666667</v>
      </c>
      <c r="H1663" s="12">
        <v>111.62666666666667</v>
      </c>
      <c r="I1663" s="12">
        <v>101.96666666666665</v>
      </c>
      <c r="J1663" s="12">
        <v>105.18666666666665</v>
      </c>
      <c r="K1663" s="12">
        <v>120</v>
      </c>
      <c r="L1663" s="12">
        <v>109</v>
      </c>
      <c r="M1663" s="12">
        <v>93</v>
      </c>
      <c r="N1663" s="13">
        <v>104.51583333333333</v>
      </c>
      <c r="O1663" s="17" t="s">
        <v>138</v>
      </c>
      <c r="P1663" s="14" t="s">
        <v>13</v>
      </c>
      <c r="Q1663" s="14" t="s">
        <v>15</v>
      </c>
      <c r="R1663" s="14" t="s">
        <v>119</v>
      </c>
      <c r="S1663" s="14" t="s">
        <v>143</v>
      </c>
    </row>
    <row r="1664" spans="1:19" x14ac:dyDescent="0.3">
      <c r="A1664" s="11">
        <v>44635.646527777775</v>
      </c>
      <c r="B1664" s="11"/>
      <c r="C1664" s="15">
        <v>44635</v>
      </c>
      <c r="D1664" s="16">
        <v>0.64652777777777781</v>
      </c>
      <c r="E1664" s="33" t="str">
        <f t="shared" si="26"/>
        <v>00:48</v>
      </c>
      <c r="F1664" s="12">
        <v>81</v>
      </c>
      <c r="G1664" s="12">
        <v>74.52000000000001</v>
      </c>
      <c r="H1664" s="12">
        <v>84.240000000000009</v>
      </c>
      <c r="I1664" s="12">
        <v>76.95</v>
      </c>
      <c r="J1664" s="12">
        <v>79.38</v>
      </c>
      <c r="K1664" s="12">
        <v>73.710000000000008</v>
      </c>
      <c r="L1664" s="12">
        <v>86.67</v>
      </c>
      <c r="M1664" s="12">
        <v>78.569999999999993</v>
      </c>
      <c r="N1664" s="13">
        <v>79.38</v>
      </c>
      <c r="O1664" s="17" t="s">
        <v>138</v>
      </c>
      <c r="P1664" s="14" t="s">
        <v>13</v>
      </c>
      <c r="Q1664" s="14" t="s">
        <v>15</v>
      </c>
      <c r="R1664" s="14" t="s">
        <v>119</v>
      </c>
      <c r="S1664" s="14" t="s">
        <v>143</v>
      </c>
    </row>
    <row r="1665" spans="1:19" x14ac:dyDescent="0.3">
      <c r="A1665" s="11">
        <v>44635.646724537037</v>
      </c>
      <c r="B1665" s="11"/>
      <c r="C1665" s="15">
        <v>44635</v>
      </c>
      <c r="D1665" s="16">
        <v>0.64672453703703703</v>
      </c>
      <c r="E1665" s="33" t="str">
        <f t="shared" si="26"/>
        <v>00:49</v>
      </c>
      <c r="F1665" s="12">
        <v>87.3</v>
      </c>
      <c r="G1665" s="12">
        <v>89.240000000000009</v>
      </c>
      <c r="H1665" s="12">
        <v>100.88000000000001</v>
      </c>
      <c r="I1665" s="12">
        <v>92.149999999999991</v>
      </c>
      <c r="J1665" s="12">
        <v>95.06</v>
      </c>
      <c r="K1665" s="12">
        <v>88.27</v>
      </c>
      <c r="L1665" s="12">
        <v>103.79</v>
      </c>
      <c r="M1665" s="12">
        <v>97</v>
      </c>
      <c r="N1665" s="13">
        <v>94.211249999999993</v>
      </c>
      <c r="O1665" s="17" t="s">
        <v>138</v>
      </c>
      <c r="P1665" s="14" t="s">
        <v>13</v>
      </c>
      <c r="Q1665" s="14" t="s">
        <v>15</v>
      </c>
      <c r="R1665" s="14" t="s">
        <v>119</v>
      </c>
      <c r="S1665" s="14" t="s">
        <v>143</v>
      </c>
    </row>
    <row r="1666" spans="1:19" x14ac:dyDescent="0.3">
      <c r="A1666" s="11">
        <v>44635.64702546296</v>
      </c>
      <c r="B1666" s="11"/>
      <c r="C1666" s="15">
        <v>44635</v>
      </c>
      <c r="D1666" s="16">
        <v>0.64702546296296293</v>
      </c>
      <c r="E1666" s="33" t="str">
        <f t="shared" si="26"/>
        <v>00:49</v>
      </c>
      <c r="F1666" s="12">
        <v>86.4</v>
      </c>
      <c r="G1666" s="12">
        <v>88.320000000000007</v>
      </c>
      <c r="H1666" s="12">
        <v>99.84</v>
      </c>
      <c r="I1666" s="12">
        <v>91.199999999999989</v>
      </c>
      <c r="J1666" s="12">
        <v>94.08</v>
      </c>
      <c r="K1666" s="12">
        <v>87.36</v>
      </c>
      <c r="L1666" s="12">
        <v>102.72</v>
      </c>
      <c r="M1666" s="12">
        <v>96</v>
      </c>
      <c r="N1666" s="13">
        <v>93.240000000000009</v>
      </c>
      <c r="O1666" s="17" t="s">
        <v>138</v>
      </c>
      <c r="P1666" s="14" t="s">
        <v>13</v>
      </c>
      <c r="Q1666" s="14" t="s">
        <v>15</v>
      </c>
      <c r="R1666" s="14" t="s">
        <v>119</v>
      </c>
      <c r="S1666" s="14" t="s">
        <v>143</v>
      </c>
    </row>
    <row r="1667" spans="1:19" x14ac:dyDescent="0.3">
      <c r="A1667" s="11">
        <v>44635.647210648145</v>
      </c>
      <c r="B1667" s="11"/>
      <c r="C1667" s="15">
        <v>44635</v>
      </c>
      <c r="D1667" s="16">
        <v>0.64721064814814822</v>
      </c>
      <c r="E1667" s="33" t="str">
        <f t="shared" si="26"/>
        <v>00:49</v>
      </c>
      <c r="F1667" s="12">
        <v>91.2</v>
      </c>
      <c r="G1667" s="12">
        <v>93.226666666666659</v>
      </c>
      <c r="H1667" s="12">
        <v>105.38666666666667</v>
      </c>
      <c r="I1667" s="12">
        <v>96.266666666666652</v>
      </c>
      <c r="J1667" s="12">
        <v>99.306666666666658</v>
      </c>
      <c r="K1667" s="12">
        <v>105</v>
      </c>
      <c r="L1667" s="12">
        <v>106</v>
      </c>
      <c r="M1667" s="12">
        <v>93</v>
      </c>
      <c r="N1667" s="13">
        <v>98.673333333333332</v>
      </c>
      <c r="O1667" s="17" t="s">
        <v>138</v>
      </c>
      <c r="P1667" s="14" t="s">
        <v>13</v>
      </c>
      <c r="Q1667" s="14" t="s">
        <v>15</v>
      </c>
      <c r="R1667" s="14" t="s">
        <v>119</v>
      </c>
      <c r="S1667" s="14" t="s">
        <v>143</v>
      </c>
    </row>
    <row r="1668" spans="1:19" x14ac:dyDescent="0.3">
      <c r="A1668" s="11">
        <v>44635.647650462961</v>
      </c>
      <c r="B1668" s="11"/>
      <c r="C1668" s="15">
        <v>44635</v>
      </c>
      <c r="D1668" s="16">
        <v>0.64765046296296302</v>
      </c>
      <c r="E1668" s="33" t="str">
        <f t="shared" si="26"/>
        <v>00:50</v>
      </c>
      <c r="F1668" s="12">
        <v>87.3</v>
      </c>
      <c r="G1668" s="12">
        <v>89.240000000000009</v>
      </c>
      <c r="H1668" s="12">
        <v>100.88000000000001</v>
      </c>
      <c r="I1668" s="12">
        <v>92.149999999999991</v>
      </c>
      <c r="J1668" s="12">
        <v>95.06</v>
      </c>
      <c r="K1668" s="12">
        <v>88.27</v>
      </c>
      <c r="L1668" s="12">
        <v>103.79</v>
      </c>
      <c r="M1668" s="12">
        <v>97</v>
      </c>
      <c r="N1668" s="13">
        <v>94.211249999999993</v>
      </c>
      <c r="O1668" s="17" t="s">
        <v>138</v>
      </c>
      <c r="P1668" s="14" t="s">
        <v>13</v>
      </c>
      <c r="Q1668" s="14" t="s">
        <v>15</v>
      </c>
      <c r="R1668" s="14" t="s">
        <v>119</v>
      </c>
      <c r="S1668" s="14" t="s">
        <v>143</v>
      </c>
    </row>
    <row r="1669" spans="1:19" x14ac:dyDescent="0.3">
      <c r="A1669" s="11">
        <v>44635.647893518515</v>
      </c>
      <c r="B1669" s="11"/>
      <c r="C1669" s="15">
        <v>44635</v>
      </c>
      <c r="D1669" s="16">
        <v>0.64789351851851851</v>
      </c>
      <c r="E1669" s="33" t="str">
        <f t="shared" si="26"/>
        <v>00:50</v>
      </c>
      <c r="F1669" s="12">
        <v>94.5</v>
      </c>
      <c r="G1669" s="12">
        <v>96.600000000000009</v>
      </c>
      <c r="H1669" s="12">
        <v>109.2</v>
      </c>
      <c r="I1669" s="12">
        <v>99.75</v>
      </c>
      <c r="J1669" s="12">
        <v>102.89999999999999</v>
      </c>
      <c r="K1669" s="12">
        <v>95.55</v>
      </c>
      <c r="L1669" s="12">
        <v>112.35000000000001</v>
      </c>
      <c r="M1669" s="12">
        <v>105</v>
      </c>
      <c r="N1669" s="13">
        <v>101.98125</v>
      </c>
      <c r="O1669" s="17" t="s">
        <v>138</v>
      </c>
      <c r="P1669" s="14" t="s">
        <v>13</v>
      </c>
      <c r="Q1669" s="14" t="s">
        <v>15</v>
      </c>
      <c r="R1669" s="14" t="s">
        <v>119</v>
      </c>
      <c r="S1669" s="14" t="s">
        <v>143</v>
      </c>
    </row>
    <row r="1670" spans="1:19" x14ac:dyDescent="0.3">
      <c r="A1670" s="11">
        <v>44635.647905092592</v>
      </c>
      <c r="B1670" s="11"/>
      <c r="C1670" s="15">
        <v>44635</v>
      </c>
      <c r="D1670" s="16">
        <v>0.64790509259259255</v>
      </c>
      <c r="E1670" s="33" t="str">
        <f t="shared" si="26"/>
        <v>00:50</v>
      </c>
      <c r="F1670" s="12">
        <v>92.1</v>
      </c>
      <c r="G1670" s="12">
        <v>94.146666666666661</v>
      </c>
      <c r="H1670" s="12">
        <v>106.42666666666666</v>
      </c>
      <c r="I1670" s="12">
        <v>97.216666666666654</v>
      </c>
      <c r="J1670" s="12">
        <v>100.28666666666666</v>
      </c>
      <c r="K1670" s="12">
        <v>105</v>
      </c>
      <c r="L1670" s="12">
        <v>106</v>
      </c>
      <c r="M1670" s="12">
        <v>96</v>
      </c>
      <c r="N1670" s="13">
        <v>99.647083333333327</v>
      </c>
      <c r="O1670" s="17" t="s">
        <v>138</v>
      </c>
      <c r="P1670" s="14" t="s">
        <v>13</v>
      </c>
      <c r="Q1670" s="14" t="s">
        <v>15</v>
      </c>
      <c r="R1670" s="14" t="s">
        <v>119</v>
      </c>
      <c r="S1670" s="14" t="s">
        <v>143</v>
      </c>
    </row>
    <row r="1671" spans="1:19" x14ac:dyDescent="0.3">
      <c r="A1671" s="11">
        <v>44635.648356481484</v>
      </c>
      <c r="B1671" s="11"/>
      <c r="C1671" s="15">
        <v>44635</v>
      </c>
      <c r="D1671" s="16">
        <v>0.64835648148148151</v>
      </c>
      <c r="E1671" s="33" t="str">
        <f t="shared" si="26"/>
        <v>00:51</v>
      </c>
      <c r="F1671" s="12">
        <v>98.100000000000009</v>
      </c>
      <c r="G1671" s="12">
        <v>100.28</v>
      </c>
      <c r="H1671" s="12">
        <v>113.36</v>
      </c>
      <c r="I1671" s="12">
        <v>103.55</v>
      </c>
      <c r="J1671" s="12">
        <v>106.82</v>
      </c>
      <c r="K1671" s="12">
        <v>99.19</v>
      </c>
      <c r="L1671" s="12">
        <v>116.63000000000001</v>
      </c>
      <c r="M1671" s="12">
        <v>109</v>
      </c>
      <c r="N1671" s="13">
        <v>105.86624999999999</v>
      </c>
      <c r="O1671" s="17" t="s">
        <v>138</v>
      </c>
      <c r="P1671" s="14" t="s">
        <v>13</v>
      </c>
      <c r="Q1671" s="14" t="s">
        <v>15</v>
      </c>
      <c r="R1671" s="14" t="s">
        <v>119</v>
      </c>
      <c r="S1671" s="14" t="s">
        <v>143</v>
      </c>
    </row>
    <row r="1672" spans="1:19" x14ac:dyDescent="0.3">
      <c r="A1672" s="11">
        <v>44635.648495370369</v>
      </c>
      <c r="B1672" s="11"/>
      <c r="C1672" s="15">
        <v>44635</v>
      </c>
      <c r="D1672" s="16">
        <v>0.64849537037037031</v>
      </c>
      <c r="E1672" s="33" t="str">
        <f t="shared" si="26"/>
        <v>00:51</v>
      </c>
      <c r="F1672" s="12">
        <v>99.9</v>
      </c>
      <c r="G1672" s="12">
        <v>102.12</v>
      </c>
      <c r="H1672" s="12">
        <v>115.44</v>
      </c>
      <c r="I1672" s="12">
        <v>105.44999999999999</v>
      </c>
      <c r="J1672" s="12">
        <v>108.78</v>
      </c>
      <c r="K1672" s="12">
        <v>101.01</v>
      </c>
      <c r="L1672" s="12">
        <v>118.77000000000001</v>
      </c>
      <c r="M1672" s="12">
        <v>111</v>
      </c>
      <c r="N1672" s="13">
        <v>107.80875</v>
      </c>
      <c r="O1672" s="17" t="s">
        <v>138</v>
      </c>
      <c r="P1672" s="14" t="s">
        <v>13</v>
      </c>
      <c r="Q1672" s="14" t="s">
        <v>15</v>
      </c>
      <c r="R1672" s="14" t="s">
        <v>119</v>
      </c>
      <c r="S1672" s="14" t="s">
        <v>143</v>
      </c>
    </row>
    <row r="1673" spans="1:19" x14ac:dyDescent="0.3">
      <c r="A1673" s="11">
        <v>44635.648564814815</v>
      </c>
      <c r="B1673" s="11"/>
      <c r="C1673" s="15">
        <v>44635</v>
      </c>
      <c r="D1673" s="16">
        <v>0.64856481481481476</v>
      </c>
      <c r="E1673" s="33" t="str">
        <f t="shared" si="26"/>
        <v>00:51</v>
      </c>
      <c r="F1673" s="12">
        <v>93.600000000000009</v>
      </c>
      <c r="G1673" s="12">
        <v>95.68</v>
      </c>
      <c r="H1673" s="12">
        <v>108.16</v>
      </c>
      <c r="I1673" s="12">
        <v>98.8</v>
      </c>
      <c r="J1673" s="12">
        <v>101.92</v>
      </c>
      <c r="K1673" s="12">
        <v>104</v>
      </c>
      <c r="L1673" s="12">
        <v>111.28</v>
      </c>
      <c r="M1673" s="12">
        <v>100.88</v>
      </c>
      <c r="N1673" s="13">
        <v>101.79</v>
      </c>
      <c r="O1673" s="17" t="s">
        <v>138</v>
      </c>
      <c r="P1673" s="14" t="s">
        <v>13</v>
      </c>
      <c r="Q1673" s="14" t="s">
        <v>15</v>
      </c>
      <c r="R1673" s="14" t="s">
        <v>119</v>
      </c>
      <c r="S1673" s="14" t="s">
        <v>143</v>
      </c>
    </row>
    <row r="1674" spans="1:19" x14ac:dyDescent="0.3">
      <c r="A1674" s="11">
        <v>44635.648599537039</v>
      </c>
      <c r="B1674" s="11"/>
      <c r="C1674" s="15">
        <v>44635</v>
      </c>
      <c r="D1674" s="16">
        <v>0.6485995370370371</v>
      </c>
      <c r="E1674" s="33" t="str">
        <f t="shared" si="26"/>
        <v>00:51</v>
      </c>
      <c r="F1674" s="12">
        <v>98.399999999999991</v>
      </c>
      <c r="G1674" s="12">
        <v>100.58666666666667</v>
      </c>
      <c r="H1674" s="12">
        <v>113.70666666666666</v>
      </c>
      <c r="I1674" s="12">
        <v>103.86666666666666</v>
      </c>
      <c r="J1674" s="12">
        <v>107.14666666666666</v>
      </c>
      <c r="K1674" s="12">
        <v>108</v>
      </c>
      <c r="L1674" s="12">
        <v>111</v>
      </c>
      <c r="M1674" s="12">
        <v>109</v>
      </c>
      <c r="N1674" s="13">
        <v>106.46333333333334</v>
      </c>
      <c r="O1674" s="17" t="s">
        <v>138</v>
      </c>
      <c r="P1674" s="14" t="s">
        <v>13</v>
      </c>
      <c r="Q1674" s="14" t="s">
        <v>15</v>
      </c>
      <c r="R1674" s="14" t="s">
        <v>119</v>
      </c>
      <c r="S1674" s="14" t="s">
        <v>143</v>
      </c>
    </row>
    <row r="1675" spans="1:19" x14ac:dyDescent="0.3">
      <c r="A1675" s="11">
        <v>44635.649293981478</v>
      </c>
      <c r="B1675" s="11"/>
      <c r="C1675" s="15">
        <v>44635</v>
      </c>
      <c r="D1675" s="16">
        <v>0.64929398148148143</v>
      </c>
      <c r="E1675" s="33" t="str">
        <f t="shared" si="26"/>
        <v>00:52</v>
      </c>
      <c r="F1675" s="12">
        <v>99.3</v>
      </c>
      <c r="G1675" s="12">
        <v>101.50666666666666</v>
      </c>
      <c r="H1675" s="12">
        <v>114.74666666666667</v>
      </c>
      <c r="I1675" s="12">
        <v>104.81666666666666</v>
      </c>
      <c r="J1675" s="12">
        <v>108.12666666666667</v>
      </c>
      <c r="K1675" s="12">
        <v>104</v>
      </c>
      <c r="L1675" s="12">
        <v>113</v>
      </c>
      <c r="M1675" s="12">
        <v>114</v>
      </c>
      <c r="N1675" s="13">
        <v>107.43708333333333</v>
      </c>
      <c r="O1675" s="17" t="s">
        <v>138</v>
      </c>
      <c r="P1675" s="14" t="s">
        <v>13</v>
      </c>
      <c r="Q1675" s="14" t="s">
        <v>15</v>
      </c>
      <c r="R1675" s="14" t="s">
        <v>119</v>
      </c>
      <c r="S1675" s="14" t="s">
        <v>143</v>
      </c>
    </row>
    <row r="1676" spans="1:19" x14ac:dyDescent="0.3">
      <c r="A1676" s="11">
        <v>44635.649444444447</v>
      </c>
      <c r="B1676" s="11"/>
      <c r="C1676" s="15">
        <v>44635</v>
      </c>
      <c r="D1676" s="16">
        <v>0.64944444444444438</v>
      </c>
      <c r="E1676" s="33" t="str">
        <f t="shared" si="26"/>
        <v>00:53</v>
      </c>
      <c r="F1676" s="12">
        <v>83</v>
      </c>
      <c r="G1676" s="12">
        <v>76.36</v>
      </c>
      <c r="H1676" s="12">
        <v>86.320000000000007</v>
      </c>
      <c r="I1676" s="12">
        <v>78.849999999999994</v>
      </c>
      <c r="J1676" s="12">
        <v>81.34</v>
      </c>
      <c r="K1676" s="12">
        <v>75.53</v>
      </c>
      <c r="L1676" s="12">
        <v>88.81</v>
      </c>
      <c r="M1676" s="12">
        <v>80.509999999999991</v>
      </c>
      <c r="N1676" s="13">
        <v>81.34</v>
      </c>
      <c r="O1676" s="17" t="s">
        <v>138</v>
      </c>
      <c r="P1676" s="14" t="s">
        <v>13</v>
      </c>
      <c r="Q1676" s="14" t="s">
        <v>15</v>
      </c>
      <c r="R1676" s="14" t="s">
        <v>119</v>
      </c>
      <c r="S1676" s="14" t="s">
        <v>143</v>
      </c>
    </row>
    <row r="1677" spans="1:19" x14ac:dyDescent="0.3">
      <c r="A1677" s="11">
        <v>44635.649988425925</v>
      </c>
      <c r="B1677" s="11"/>
      <c r="C1677" s="15">
        <v>44635</v>
      </c>
      <c r="D1677" s="16">
        <v>0.64998842592592598</v>
      </c>
      <c r="E1677" s="33" t="str">
        <f t="shared" si="26"/>
        <v>00:53</v>
      </c>
      <c r="F1677" s="12">
        <v>99.9</v>
      </c>
      <c r="G1677" s="12">
        <v>102.12</v>
      </c>
      <c r="H1677" s="12">
        <v>115.44</v>
      </c>
      <c r="I1677" s="12">
        <v>105.44999999999999</v>
      </c>
      <c r="J1677" s="12">
        <v>108.78</v>
      </c>
      <c r="K1677" s="12">
        <v>107</v>
      </c>
      <c r="L1677" s="12">
        <v>118</v>
      </c>
      <c r="M1677" s="12">
        <v>108</v>
      </c>
      <c r="N1677" s="13">
        <v>108.08625000000001</v>
      </c>
      <c r="O1677" s="17" t="s">
        <v>138</v>
      </c>
      <c r="P1677" s="14" t="s">
        <v>13</v>
      </c>
      <c r="Q1677" s="14" t="s">
        <v>15</v>
      </c>
      <c r="R1677" s="14" t="s">
        <v>119</v>
      </c>
      <c r="S1677" s="14" t="s">
        <v>143</v>
      </c>
    </row>
    <row r="1678" spans="1:19" x14ac:dyDescent="0.3">
      <c r="A1678" s="11">
        <v>44635.65</v>
      </c>
      <c r="B1678" s="11"/>
      <c r="C1678" s="15">
        <v>44635</v>
      </c>
      <c r="D1678" s="16">
        <v>0.65</v>
      </c>
      <c r="E1678" s="33" t="str">
        <f t="shared" si="26"/>
        <v>00:53</v>
      </c>
      <c r="F1678" s="12">
        <v>105</v>
      </c>
      <c r="G1678" s="12">
        <v>96.600000000000009</v>
      </c>
      <c r="H1678" s="12">
        <v>109.2</v>
      </c>
      <c r="I1678" s="12">
        <v>99.75</v>
      </c>
      <c r="J1678" s="12">
        <v>102.89999999999999</v>
      </c>
      <c r="K1678" s="12">
        <v>95.55</v>
      </c>
      <c r="L1678" s="12">
        <v>112.35000000000001</v>
      </c>
      <c r="M1678" s="12">
        <v>101.85</v>
      </c>
      <c r="N1678" s="13">
        <v>102.9</v>
      </c>
      <c r="O1678" s="17" t="s">
        <v>138</v>
      </c>
      <c r="P1678" s="14" t="s">
        <v>13</v>
      </c>
      <c r="Q1678" s="14" t="s">
        <v>15</v>
      </c>
      <c r="R1678" s="14" t="s">
        <v>119</v>
      </c>
      <c r="S1678" s="14" t="s">
        <v>143</v>
      </c>
    </row>
    <row r="1679" spans="1:19" x14ac:dyDescent="0.3">
      <c r="A1679" s="11">
        <v>44635.650682870371</v>
      </c>
      <c r="B1679" s="11"/>
      <c r="C1679" s="15">
        <v>44635</v>
      </c>
      <c r="D1679" s="16">
        <v>0.65068287037037031</v>
      </c>
      <c r="E1679" s="33" t="str">
        <f t="shared" si="26"/>
        <v>00:54</v>
      </c>
      <c r="F1679" s="12">
        <v>97.5</v>
      </c>
      <c r="G1679" s="12">
        <v>99.666666666666671</v>
      </c>
      <c r="H1679" s="12">
        <v>112.66666666666667</v>
      </c>
      <c r="I1679" s="12">
        <v>102.91666666666666</v>
      </c>
      <c r="J1679" s="12">
        <v>106.16666666666666</v>
      </c>
      <c r="K1679" s="12">
        <v>100</v>
      </c>
      <c r="L1679" s="12">
        <v>122</v>
      </c>
      <c r="M1679" s="12">
        <v>103</v>
      </c>
      <c r="N1679" s="13">
        <v>105.48958333333333</v>
      </c>
      <c r="O1679" s="17" t="s">
        <v>138</v>
      </c>
      <c r="P1679" s="14" t="s">
        <v>13</v>
      </c>
      <c r="Q1679" s="14" t="s">
        <v>15</v>
      </c>
      <c r="R1679" s="14" t="s">
        <v>119</v>
      </c>
      <c r="S1679" s="14" t="s">
        <v>143</v>
      </c>
    </row>
    <row r="1680" spans="1:19" x14ac:dyDescent="0.3">
      <c r="A1680" s="11">
        <v>44635.650868055556</v>
      </c>
      <c r="B1680" s="11"/>
      <c r="C1680" s="15">
        <v>44635</v>
      </c>
      <c r="D1680" s="16">
        <v>0.6508680555555556</v>
      </c>
      <c r="E1680" s="33" t="str">
        <f t="shared" si="26"/>
        <v>00:55</v>
      </c>
      <c r="F1680" s="12">
        <v>105.3</v>
      </c>
      <c r="G1680" s="12">
        <v>107.64</v>
      </c>
      <c r="H1680" s="12">
        <v>121.68</v>
      </c>
      <c r="I1680" s="12">
        <v>111.14999999999999</v>
      </c>
      <c r="J1680" s="12">
        <v>114.66</v>
      </c>
      <c r="K1680" s="12">
        <v>106.47</v>
      </c>
      <c r="L1680" s="12">
        <v>117</v>
      </c>
      <c r="M1680" s="12">
        <v>113.49</v>
      </c>
      <c r="N1680" s="13">
        <v>112.17375</v>
      </c>
      <c r="O1680" s="17" t="s">
        <v>138</v>
      </c>
      <c r="P1680" s="14" t="s">
        <v>13</v>
      </c>
      <c r="Q1680" s="14" t="s">
        <v>15</v>
      </c>
      <c r="R1680" s="14" t="s">
        <v>119</v>
      </c>
      <c r="S1680" s="14" t="s">
        <v>143</v>
      </c>
    </row>
    <row r="1681" spans="1:19" x14ac:dyDescent="0.3">
      <c r="A1681" s="11">
        <v>44635.651377314818</v>
      </c>
      <c r="B1681" s="11"/>
      <c r="C1681" s="15">
        <v>44635</v>
      </c>
      <c r="D1681" s="16">
        <v>0.65137731481481487</v>
      </c>
      <c r="E1681" s="33" t="str">
        <f t="shared" si="26"/>
        <v>00:55</v>
      </c>
      <c r="F1681" s="12">
        <v>93.600000000000009</v>
      </c>
      <c r="G1681" s="12">
        <v>95.68</v>
      </c>
      <c r="H1681" s="12">
        <v>108.16</v>
      </c>
      <c r="I1681" s="12">
        <v>98.8</v>
      </c>
      <c r="J1681" s="12">
        <v>101.92</v>
      </c>
      <c r="K1681" s="12">
        <v>104</v>
      </c>
      <c r="L1681" s="12">
        <v>114</v>
      </c>
      <c r="M1681" s="12">
        <v>94</v>
      </c>
      <c r="N1681" s="13">
        <v>101.27000000000001</v>
      </c>
      <c r="O1681" s="17" t="s">
        <v>138</v>
      </c>
      <c r="P1681" s="14" t="s">
        <v>13</v>
      </c>
      <c r="Q1681" s="14" t="s">
        <v>15</v>
      </c>
      <c r="R1681" s="14" t="s">
        <v>119</v>
      </c>
      <c r="S1681" s="14" t="s">
        <v>143</v>
      </c>
    </row>
    <row r="1682" spans="1:19" x14ac:dyDescent="0.3">
      <c r="A1682" s="11">
        <v>44635.652071759258</v>
      </c>
      <c r="B1682" s="11"/>
      <c r="C1682" s="15">
        <v>44635</v>
      </c>
      <c r="D1682" s="16">
        <v>0.6520717592592592</v>
      </c>
      <c r="E1682" s="33" t="str">
        <f t="shared" si="26"/>
        <v>00:56</v>
      </c>
      <c r="F1682" s="12">
        <v>87.3</v>
      </c>
      <c r="G1682" s="12">
        <v>89.240000000000009</v>
      </c>
      <c r="H1682" s="12">
        <v>100.88000000000001</v>
      </c>
      <c r="I1682" s="12">
        <v>92.149999999999991</v>
      </c>
      <c r="J1682" s="12">
        <v>95.06</v>
      </c>
      <c r="K1682" s="12">
        <v>102</v>
      </c>
      <c r="L1682" s="12">
        <v>97</v>
      </c>
      <c r="M1682" s="12">
        <v>92</v>
      </c>
      <c r="N1682" s="13">
        <v>94.453749999999999</v>
      </c>
      <c r="O1682" s="17" t="s">
        <v>138</v>
      </c>
      <c r="P1682" s="14" t="s">
        <v>13</v>
      </c>
      <c r="Q1682" s="14" t="s">
        <v>15</v>
      </c>
      <c r="R1682" s="14" t="s">
        <v>119</v>
      </c>
      <c r="S1682" s="14" t="s">
        <v>143</v>
      </c>
    </row>
    <row r="1683" spans="1:19" x14ac:dyDescent="0.3">
      <c r="A1683" s="11">
        <v>44635.652766203704</v>
      </c>
      <c r="B1683" s="11"/>
      <c r="C1683" s="15">
        <v>44635</v>
      </c>
      <c r="D1683" s="16">
        <v>0.65276620370370375</v>
      </c>
      <c r="E1683" s="33" t="str">
        <f t="shared" si="26"/>
        <v>00:57</v>
      </c>
      <c r="F1683" s="12">
        <v>84</v>
      </c>
      <c r="G1683" s="12">
        <v>85.86666666666666</v>
      </c>
      <c r="H1683" s="12">
        <v>97.066666666666663</v>
      </c>
      <c r="I1683" s="12">
        <v>88.666666666666657</v>
      </c>
      <c r="J1683" s="12">
        <v>91.466666666666654</v>
      </c>
      <c r="K1683" s="12">
        <v>99</v>
      </c>
      <c r="L1683" s="12">
        <v>91</v>
      </c>
      <c r="M1683" s="12">
        <v>90</v>
      </c>
      <c r="N1683" s="13">
        <v>90.883333333333326</v>
      </c>
      <c r="O1683" s="17" t="s">
        <v>138</v>
      </c>
      <c r="P1683" s="14" t="s">
        <v>13</v>
      </c>
      <c r="Q1683" s="14" t="s">
        <v>15</v>
      </c>
      <c r="R1683" s="14" t="s">
        <v>119</v>
      </c>
      <c r="S1683" s="14" t="s">
        <v>143</v>
      </c>
    </row>
    <row r="1684" spans="1:19" x14ac:dyDescent="0.3">
      <c r="A1684" s="11">
        <v>44635.653460648151</v>
      </c>
      <c r="B1684" s="11"/>
      <c r="C1684" s="15">
        <v>44635</v>
      </c>
      <c r="D1684" s="16">
        <v>0.65346064814814808</v>
      </c>
      <c r="E1684" s="33" t="str">
        <f t="shared" si="26"/>
        <v>00:58</v>
      </c>
      <c r="F1684" s="12">
        <v>86.100000000000009</v>
      </c>
      <c r="G1684" s="12">
        <v>88.013333333333335</v>
      </c>
      <c r="H1684" s="12">
        <v>99.493333333333339</v>
      </c>
      <c r="I1684" s="12">
        <v>90.88333333333334</v>
      </c>
      <c r="J1684" s="12">
        <v>93.75333333333333</v>
      </c>
      <c r="K1684" s="12">
        <v>101</v>
      </c>
      <c r="L1684" s="12">
        <v>98</v>
      </c>
      <c r="M1684" s="12">
        <v>88</v>
      </c>
      <c r="N1684" s="13">
        <v>93.155416666666667</v>
      </c>
      <c r="O1684" s="17" t="s">
        <v>138</v>
      </c>
      <c r="P1684" s="14" t="s">
        <v>13</v>
      </c>
      <c r="Q1684" s="14" t="s">
        <v>15</v>
      </c>
      <c r="R1684" s="14" t="s">
        <v>119</v>
      </c>
      <c r="S1684" s="14" t="s">
        <v>143</v>
      </c>
    </row>
    <row r="1685" spans="1:19" x14ac:dyDescent="0.3">
      <c r="A1685" s="11">
        <v>44635.65347222222</v>
      </c>
      <c r="B1685" s="11"/>
      <c r="C1685" s="15">
        <v>44635</v>
      </c>
      <c r="D1685" s="16">
        <v>0.65347222222222223</v>
      </c>
      <c r="E1685" s="33" t="str">
        <f t="shared" si="26"/>
        <v>00:58</v>
      </c>
      <c r="F1685" s="12">
        <v>106</v>
      </c>
      <c r="G1685" s="12">
        <v>97.52000000000001</v>
      </c>
      <c r="H1685" s="12">
        <v>110.24000000000001</v>
      </c>
      <c r="I1685" s="12">
        <v>100.69999999999999</v>
      </c>
      <c r="J1685" s="12">
        <v>103.88</v>
      </c>
      <c r="K1685" s="12">
        <v>96.460000000000008</v>
      </c>
      <c r="L1685" s="12">
        <v>113.42</v>
      </c>
      <c r="M1685" s="12">
        <v>102.82</v>
      </c>
      <c r="N1685" s="13">
        <v>103.88</v>
      </c>
      <c r="O1685" s="17" t="s">
        <v>138</v>
      </c>
      <c r="P1685" s="14" t="s">
        <v>13</v>
      </c>
      <c r="Q1685" s="14" t="s">
        <v>15</v>
      </c>
      <c r="R1685" s="14" t="s">
        <v>119</v>
      </c>
      <c r="S1685" s="14" t="s">
        <v>143</v>
      </c>
    </row>
    <row r="1686" spans="1:19" x14ac:dyDescent="0.3">
      <c r="A1686" s="11">
        <v>44635.65415509259</v>
      </c>
      <c r="B1686" s="11"/>
      <c r="C1686" s="15">
        <v>44635</v>
      </c>
      <c r="D1686" s="16">
        <v>0.65415509259259264</v>
      </c>
      <c r="E1686" s="33" t="str">
        <f t="shared" si="26"/>
        <v>00:59</v>
      </c>
      <c r="F1686" s="12">
        <v>87</v>
      </c>
      <c r="G1686" s="12">
        <v>88.933333333333337</v>
      </c>
      <c r="H1686" s="12">
        <v>100.53333333333335</v>
      </c>
      <c r="I1686" s="12">
        <v>91.833333333333329</v>
      </c>
      <c r="J1686" s="12">
        <v>94.733333333333334</v>
      </c>
      <c r="K1686" s="12">
        <v>98</v>
      </c>
      <c r="L1686" s="12">
        <v>99</v>
      </c>
      <c r="M1686" s="12">
        <v>93</v>
      </c>
      <c r="N1686" s="13">
        <v>94.129166666666663</v>
      </c>
      <c r="O1686" s="17" t="s">
        <v>138</v>
      </c>
      <c r="P1686" s="14" t="s">
        <v>13</v>
      </c>
      <c r="Q1686" s="14" t="s">
        <v>15</v>
      </c>
      <c r="R1686" s="14" t="s">
        <v>119</v>
      </c>
      <c r="S1686" s="14" t="s">
        <v>143</v>
      </c>
    </row>
    <row r="1687" spans="1:19" x14ac:dyDescent="0.3">
      <c r="A1687" s="11">
        <v>44635.654803240737</v>
      </c>
      <c r="B1687" s="11"/>
      <c r="C1687" s="15">
        <v>44635</v>
      </c>
      <c r="D1687" s="16">
        <v>0.65480324074074081</v>
      </c>
      <c r="E1687" s="33" t="str">
        <f t="shared" si="26"/>
        <v>01:00</v>
      </c>
      <c r="F1687" s="12">
        <v>90</v>
      </c>
      <c r="G1687" s="12">
        <v>92</v>
      </c>
      <c r="H1687" s="12">
        <v>104</v>
      </c>
      <c r="I1687" s="12">
        <v>95</v>
      </c>
      <c r="J1687" s="12">
        <v>98</v>
      </c>
      <c r="K1687" s="12">
        <v>100</v>
      </c>
      <c r="L1687" s="12">
        <v>107</v>
      </c>
      <c r="M1687" s="12">
        <v>97</v>
      </c>
      <c r="N1687" s="13">
        <v>97.875</v>
      </c>
      <c r="O1687" s="17" t="s">
        <v>138</v>
      </c>
      <c r="P1687" s="14" t="s">
        <v>13</v>
      </c>
      <c r="Q1687" s="14" t="s">
        <v>15</v>
      </c>
      <c r="R1687" s="14" t="s">
        <v>119</v>
      </c>
      <c r="S1687" s="14" t="s">
        <v>143</v>
      </c>
    </row>
    <row r="1688" spans="1:19" x14ac:dyDescent="0.3">
      <c r="A1688" s="11">
        <v>44635.654814814814</v>
      </c>
      <c r="B1688" s="11"/>
      <c r="C1688" s="15">
        <v>44635</v>
      </c>
      <c r="D1688" s="16">
        <v>0.65481481481481485</v>
      </c>
      <c r="E1688" s="33" t="str">
        <f t="shared" si="26"/>
        <v>01:00</v>
      </c>
      <c r="F1688" s="12">
        <v>99</v>
      </c>
      <c r="G1688" s="12">
        <v>91.08</v>
      </c>
      <c r="H1688" s="12">
        <v>102.96000000000001</v>
      </c>
      <c r="I1688" s="12">
        <v>94.05</v>
      </c>
      <c r="J1688" s="12">
        <v>97.02</v>
      </c>
      <c r="K1688" s="12">
        <v>90.09</v>
      </c>
      <c r="L1688" s="12">
        <v>105.93</v>
      </c>
      <c r="M1688" s="12">
        <v>96.03</v>
      </c>
      <c r="N1688" s="13">
        <v>97.019999999999982</v>
      </c>
      <c r="O1688" s="17" t="s">
        <v>138</v>
      </c>
      <c r="P1688" s="14" t="s">
        <v>13</v>
      </c>
      <c r="Q1688" s="14" t="s">
        <v>15</v>
      </c>
      <c r="R1688" s="14" t="s">
        <v>119</v>
      </c>
      <c r="S1688" s="14" t="s">
        <v>143</v>
      </c>
    </row>
    <row r="1689" spans="1:19" x14ac:dyDescent="0.3">
      <c r="A1689" s="11">
        <v>44635.654849537037</v>
      </c>
      <c r="B1689" s="11"/>
      <c r="C1689" s="15">
        <v>44635</v>
      </c>
      <c r="D1689" s="16">
        <v>0.65484953703703697</v>
      </c>
      <c r="E1689" s="33" t="str">
        <f t="shared" si="26"/>
        <v>01:00</v>
      </c>
      <c r="F1689" s="12">
        <v>86.4</v>
      </c>
      <c r="G1689" s="12">
        <v>88.320000000000007</v>
      </c>
      <c r="H1689" s="12">
        <v>99.84</v>
      </c>
      <c r="I1689" s="12">
        <v>91.199999999999989</v>
      </c>
      <c r="J1689" s="12">
        <v>94.08</v>
      </c>
      <c r="K1689" s="12">
        <v>99</v>
      </c>
      <c r="L1689" s="12">
        <v>100</v>
      </c>
      <c r="M1689" s="12">
        <v>89</v>
      </c>
      <c r="N1689" s="13">
        <v>93.48</v>
      </c>
      <c r="O1689" s="17" t="s">
        <v>138</v>
      </c>
      <c r="P1689" s="14" t="s">
        <v>13</v>
      </c>
      <c r="Q1689" s="14" t="s">
        <v>15</v>
      </c>
      <c r="R1689" s="14" t="s">
        <v>119</v>
      </c>
      <c r="S1689" s="14" t="s">
        <v>143</v>
      </c>
    </row>
    <row r="1690" spans="1:19" x14ac:dyDescent="0.3">
      <c r="A1690" s="11">
        <v>44635.655543981484</v>
      </c>
      <c r="B1690" s="11"/>
      <c r="C1690" s="15">
        <v>44635</v>
      </c>
      <c r="D1690" s="16">
        <v>0.65554398148148152</v>
      </c>
      <c r="E1690" s="33" t="str">
        <f t="shared" si="26"/>
        <v>01:01</v>
      </c>
      <c r="F1690" s="12">
        <v>86.100000000000009</v>
      </c>
      <c r="G1690" s="12">
        <v>88.013333333333335</v>
      </c>
      <c r="H1690" s="12">
        <v>99.493333333333339</v>
      </c>
      <c r="I1690" s="12">
        <v>90.88333333333334</v>
      </c>
      <c r="J1690" s="12">
        <v>93.75333333333333</v>
      </c>
      <c r="K1690" s="12">
        <v>97</v>
      </c>
      <c r="L1690" s="12">
        <v>98</v>
      </c>
      <c r="M1690" s="12">
        <v>92</v>
      </c>
      <c r="N1690" s="13">
        <v>93.155416666666667</v>
      </c>
      <c r="O1690" s="17" t="s">
        <v>138</v>
      </c>
      <c r="P1690" s="14" t="s">
        <v>13</v>
      </c>
      <c r="Q1690" s="14" t="s">
        <v>15</v>
      </c>
      <c r="R1690" s="14" t="s">
        <v>119</v>
      </c>
      <c r="S1690" s="14" t="s">
        <v>143</v>
      </c>
    </row>
    <row r="1691" spans="1:19" x14ac:dyDescent="0.3">
      <c r="A1691" s="11">
        <v>44635.656238425923</v>
      </c>
      <c r="B1691" s="11"/>
      <c r="C1691" s="15">
        <v>44635</v>
      </c>
      <c r="D1691" s="16">
        <v>0.65623842592592596</v>
      </c>
      <c r="E1691" s="33" t="str">
        <f t="shared" si="26"/>
        <v>01:02</v>
      </c>
      <c r="F1691" s="12">
        <v>83.1</v>
      </c>
      <c r="G1691" s="12">
        <v>84.946666666666673</v>
      </c>
      <c r="H1691" s="12">
        <v>96.026666666666671</v>
      </c>
      <c r="I1691" s="12">
        <v>87.716666666666654</v>
      </c>
      <c r="J1691" s="12">
        <v>90.486666666666665</v>
      </c>
      <c r="K1691" s="12">
        <v>92</v>
      </c>
      <c r="L1691" s="12">
        <v>98</v>
      </c>
      <c r="M1691" s="12">
        <v>87</v>
      </c>
      <c r="N1691" s="13">
        <v>89.90958333333333</v>
      </c>
      <c r="O1691" s="17" t="s">
        <v>138</v>
      </c>
      <c r="P1691" s="14" t="s">
        <v>13</v>
      </c>
      <c r="Q1691" s="14" t="s">
        <v>15</v>
      </c>
      <c r="R1691" s="14" t="s">
        <v>119</v>
      </c>
      <c r="S1691" s="14" t="s">
        <v>143</v>
      </c>
    </row>
    <row r="1692" spans="1:19" x14ac:dyDescent="0.3">
      <c r="A1692" s="11">
        <v>44635.65693287037</v>
      </c>
      <c r="B1692" s="11"/>
      <c r="C1692" s="15">
        <v>44635</v>
      </c>
      <c r="D1692" s="16">
        <v>0.6569328703703704</v>
      </c>
      <c r="E1692" s="33" t="str">
        <f t="shared" si="26"/>
        <v>01:03</v>
      </c>
      <c r="F1692" s="12">
        <v>83.4</v>
      </c>
      <c r="G1692" s="12">
        <v>85.253333333333345</v>
      </c>
      <c r="H1692" s="12">
        <v>96.373333333333335</v>
      </c>
      <c r="I1692" s="12">
        <v>88.033333333333331</v>
      </c>
      <c r="J1692" s="12">
        <v>90.813333333333333</v>
      </c>
      <c r="K1692" s="12">
        <v>97</v>
      </c>
      <c r="L1692" s="12">
        <v>97</v>
      </c>
      <c r="M1692" s="12">
        <v>84</v>
      </c>
      <c r="N1692" s="13">
        <v>90.234166666666681</v>
      </c>
      <c r="O1692" s="17" t="s">
        <v>138</v>
      </c>
      <c r="P1692" s="14" t="s">
        <v>13</v>
      </c>
      <c r="Q1692" s="14" t="s">
        <v>15</v>
      </c>
      <c r="R1692" s="14" t="s">
        <v>119</v>
      </c>
      <c r="S1692" s="14" t="s">
        <v>143</v>
      </c>
    </row>
    <row r="1693" spans="1:19" x14ac:dyDescent="0.3">
      <c r="A1693" s="11">
        <v>44635.656944444447</v>
      </c>
      <c r="B1693" s="11"/>
      <c r="C1693" s="15">
        <v>44635</v>
      </c>
      <c r="D1693" s="16">
        <v>0.65694444444444444</v>
      </c>
      <c r="E1693" s="33" t="str">
        <f t="shared" si="26"/>
        <v>01:03</v>
      </c>
      <c r="F1693" s="12">
        <v>92</v>
      </c>
      <c r="G1693" s="12">
        <v>84.64</v>
      </c>
      <c r="H1693" s="12">
        <v>95.68</v>
      </c>
      <c r="I1693" s="12">
        <v>87.399999999999991</v>
      </c>
      <c r="J1693" s="12">
        <v>90.16</v>
      </c>
      <c r="K1693" s="12">
        <v>83.72</v>
      </c>
      <c r="L1693" s="12">
        <v>98.440000000000012</v>
      </c>
      <c r="M1693" s="12">
        <v>89.24</v>
      </c>
      <c r="N1693" s="13">
        <v>90.160000000000011</v>
      </c>
      <c r="O1693" s="17" t="s">
        <v>138</v>
      </c>
      <c r="P1693" s="14" t="s">
        <v>13</v>
      </c>
      <c r="Q1693" s="14" t="s">
        <v>15</v>
      </c>
      <c r="R1693" s="14" t="s">
        <v>119</v>
      </c>
      <c r="S1693" s="14" t="s">
        <v>143</v>
      </c>
    </row>
    <row r="1694" spans="1:19" x14ac:dyDescent="0.3">
      <c r="A1694" s="11">
        <v>44635.657627314817</v>
      </c>
      <c r="B1694" s="11"/>
      <c r="C1694" s="15">
        <v>44635</v>
      </c>
      <c r="D1694" s="16">
        <v>0.65762731481481485</v>
      </c>
      <c r="E1694" s="33" t="str">
        <f t="shared" si="26"/>
        <v>01:04</v>
      </c>
      <c r="F1694" s="12">
        <v>84.300000000000011</v>
      </c>
      <c r="G1694" s="12">
        <v>86.173333333333346</v>
      </c>
      <c r="H1694" s="12">
        <v>97.413333333333341</v>
      </c>
      <c r="I1694" s="12">
        <v>88.983333333333334</v>
      </c>
      <c r="J1694" s="12">
        <v>91.793333333333337</v>
      </c>
      <c r="K1694" s="12">
        <v>98</v>
      </c>
      <c r="L1694" s="12">
        <v>101</v>
      </c>
      <c r="M1694" s="12">
        <v>82</v>
      </c>
      <c r="N1694" s="13">
        <v>91.207916666666677</v>
      </c>
      <c r="O1694" s="17" t="s">
        <v>138</v>
      </c>
      <c r="P1694" s="14" t="s">
        <v>13</v>
      </c>
      <c r="Q1694" s="14" t="s">
        <v>15</v>
      </c>
      <c r="R1694" s="14" t="s">
        <v>119</v>
      </c>
      <c r="S1694" s="14" t="s">
        <v>143</v>
      </c>
    </row>
    <row r="1695" spans="1:19" x14ac:dyDescent="0.3">
      <c r="A1695" s="11">
        <v>44635.658321759256</v>
      </c>
      <c r="B1695" s="11"/>
      <c r="C1695" s="15">
        <v>44635</v>
      </c>
      <c r="D1695" s="16">
        <v>0.65832175925925929</v>
      </c>
      <c r="E1695" s="33" t="str">
        <f t="shared" si="26"/>
        <v>01:05</v>
      </c>
      <c r="F1695" s="12">
        <v>83.7</v>
      </c>
      <c r="G1695" s="12">
        <v>85.56</v>
      </c>
      <c r="H1695" s="12">
        <v>96.72</v>
      </c>
      <c r="I1695" s="12">
        <v>88.35</v>
      </c>
      <c r="J1695" s="12">
        <v>91.14</v>
      </c>
      <c r="K1695" s="12">
        <v>95</v>
      </c>
      <c r="L1695" s="12">
        <v>101</v>
      </c>
      <c r="M1695" s="12">
        <v>83</v>
      </c>
      <c r="N1695" s="13">
        <v>90.558750000000003</v>
      </c>
      <c r="O1695" s="17" t="s">
        <v>138</v>
      </c>
      <c r="P1695" s="14" t="s">
        <v>13</v>
      </c>
      <c r="Q1695" s="14" t="s">
        <v>15</v>
      </c>
      <c r="R1695" s="14" t="s">
        <v>119</v>
      </c>
      <c r="S1695" s="14" t="s">
        <v>143</v>
      </c>
    </row>
    <row r="1696" spans="1:19" x14ac:dyDescent="0.3">
      <c r="A1696" s="11">
        <v>44635.658599537041</v>
      </c>
      <c r="B1696" s="11"/>
      <c r="C1696" s="15">
        <v>44635</v>
      </c>
      <c r="D1696" s="16">
        <v>0.65859953703703711</v>
      </c>
      <c r="E1696" s="33" t="str">
        <f t="shared" si="26"/>
        <v>01:06</v>
      </c>
      <c r="F1696" s="12">
        <v>93.600000000000009</v>
      </c>
      <c r="G1696" s="12">
        <v>95.68</v>
      </c>
      <c r="H1696" s="12">
        <v>108.16</v>
      </c>
      <c r="I1696" s="12">
        <v>98.8</v>
      </c>
      <c r="J1696" s="12">
        <v>101.92</v>
      </c>
      <c r="K1696" s="12">
        <v>94.64</v>
      </c>
      <c r="L1696" s="12">
        <v>104</v>
      </c>
      <c r="M1696" s="12">
        <v>100.88</v>
      </c>
      <c r="N1696" s="13">
        <v>99.710000000000008</v>
      </c>
      <c r="O1696" s="17" t="s">
        <v>138</v>
      </c>
      <c r="P1696" s="14" t="s">
        <v>13</v>
      </c>
      <c r="Q1696" s="14" t="s">
        <v>15</v>
      </c>
      <c r="R1696" s="14" t="s">
        <v>119</v>
      </c>
      <c r="S1696" s="14" t="s">
        <v>143</v>
      </c>
    </row>
    <row r="1697" spans="1:19" x14ac:dyDescent="0.3">
      <c r="A1697" s="11">
        <v>44635.659016203703</v>
      </c>
      <c r="B1697" s="11"/>
      <c r="C1697" s="15">
        <v>44635</v>
      </c>
      <c r="D1697" s="16">
        <v>0.65901620370370373</v>
      </c>
      <c r="E1697" s="33" t="str">
        <f t="shared" si="26"/>
        <v>01:06</v>
      </c>
      <c r="F1697" s="12">
        <v>84.15</v>
      </c>
      <c r="G1697" s="12">
        <v>86.02000000000001</v>
      </c>
      <c r="H1697" s="12">
        <v>97.240000000000009</v>
      </c>
      <c r="I1697" s="12">
        <v>88.825000000000003</v>
      </c>
      <c r="J1697" s="12">
        <v>91.63</v>
      </c>
      <c r="K1697" s="12">
        <v>85.085000000000008</v>
      </c>
      <c r="L1697" s="12">
        <v>103</v>
      </c>
      <c r="M1697" s="12">
        <v>84</v>
      </c>
      <c r="N1697" s="13">
        <v>89.993750000000006</v>
      </c>
      <c r="O1697" s="17" t="s">
        <v>138</v>
      </c>
      <c r="P1697" s="14" t="s">
        <v>13</v>
      </c>
      <c r="Q1697" s="14" t="s">
        <v>15</v>
      </c>
      <c r="R1697" s="14" t="s">
        <v>119</v>
      </c>
      <c r="S1697" s="14" t="s">
        <v>143</v>
      </c>
    </row>
    <row r="1698" spans="1:19" x14ac:dyDescent="0.3">
      <c r="A1698" s="11">
        <v>44635.659525462965</v>
      </c>
      <c r="B1698" s="11"/>
      <c r="C1698" s="15">
        <v>44635</v>
      </c>
      <c r="D1698" s="16">
        <v>0.65952546296296299</v>
      </c>
      <c r="E1698" s="33" t="str">
        <f t="shared" si="26"/>
        <v>01:07</v>
      </c>
      <c r="F1698" s="12">
        <v>90.9</v>
      </c>
      <c r="G1698" s="12">
        <v>92.92</v>
      </c>
      <c r="H1698" s="12">
        <v>105.04</v>
      </c>
      <c r="I1698" s="12">
        <v>95.949999999999989</v>
      </c>
      <c r="J1698" s="12">
        <v>98.98</v>
      </c>
      <c r="K1698" s="12">
        <v>91.91</v>
      </c>
      <c r="L1698" s="12">
        <v>101</v>
      </c>
      <c r="M1698" s="12">
        <v>97.97</v>
      </c>
      <c r="N1698" s="13">
        <v>96.833750000000009</v>
      </c>
      <c r="O1698" s="17" t="s">
        <v>138</v>
      </c>
      <c r="P1698" s="14" t="s">
        <v>13</v>
      </c>
      <c r="Q1698" s="14" t="s">
        <v>15</v>
      </c>
      <c r="R1698" s="14" t="s">
        <v>119</v>
      </c>
      <c r="S1698" s="14" t="s">
        <v>143</v>
      </c>
    </row>
    <row r="1699" spans="1:19" x14ac:dyDescent="0.3">
      <c r="A1699" s="11">
        <v>44635.659710648149</v>
      </c>
      <c r="B1699" s="11"/>
      <c r="C1699" s="15">
        <v>44635</v>
      </c>
      <c r="D1699" s="16">
        <v>0.65971064814814817</v>
      </c>
      <c r="E1699" s="33" t="str">
        <f t="shared" si="26"/>
        <v>01:07</v>
      </c>
      <c r="F1699" s="12">
        <v>85.8</v>
      </c>
      <c r="G1699" s="12">
        <v>87.706666666666663</v>
      </c>
      <c r="H1699" s="12">
        <v>99.146666666666661</v>
      </c>
      <c r="I1699" s="12">
        <v>90.566666666666663</v>
      </c>
      <c r="J1699" s="12">
        <v>93.426666666666662</v>
      </c>
      <c r="K1699" s="12">
        <v>99</v>
      </c>
      <c r="L1699" s="12">
        <v>100</v>
      </c>
      <c r="M1699" s="12">
        <v>87</v>
      </c>
      <c r="N1699" s="13">
        <v>92.830833333333331</v>
      </c>
      <c r="O1699" s="17" t="s">
        <v>138</v>
      </c>
      <c r="P1699" s="14" t="s">
        <v>13</v>
      </c>
      <c r="Q1699" s="14" t="s">
        <v>15</v>
      </c>
      <c r="R1699" s="14" t="s">
        <v>119</v>
      </c>
      <c r="S1699" s="14" t="s">
        <v>143</v>
      </c>
    </row>
    <row r="1700" spans="1:19" x14ac:dyDescent="0.3">
      <c r="A1700" s="11">
        <v>44635.660405092596</v>
      </c>
      <c r="B1700" s="11"/>
      <c r="C1700" s="15">
        <v>44635</v>
      </c>
      <c r="D1700" s="16">
        <v>0.66040509259259261</v>
      </c>
      <c r="E1700" s="33" t="str">
        <f t="shared" si="26"/>
        <v>01:08</v>
      </c>
      <c r="F1700" s="12">
        <v>87</v>
      </c>
      <c r="G1700" s="12">
        <v>88.933333333333337</v>
      </c>
      <c r="H1700" s="12">
        <v>100.53333333333335</v>
      </c>
      <c r="I1700" s="12">
        <v>91.833333333333329</v>
      </c>
      <c r="J1700" s="12">
        <v>94.733333333333334</v>
      </c>
      <c r="K1700" s="12">
        <v>101</v>
      </c>
      <c r="L1700" s="12">
        <v>101</v>
      </c>
      <c r="M1700" s="12">
        <v>88</v>
      </c>
      <c r="N1700" s="13">
        <v>94.129166666666663</v>
      </c>
      <c r="O1700" s="17" t="s">
        <v>138</v>
      </c>
      <c r="P1700" s="14" t="s">
        <v>13</v>
      </c>
      <c r="Q1700" s="14" t="s">
        <v>15</v>
      </c>
      <c r="R1700" s="14" t="s">
        <v>119</v>
      </c>
      <c r="S1700" s="14" t="s">
        <v>143</v>
      </c>
    </row>
    <row r="1701" spans="1:19" x14ac:dyDescent="0.3">
      <c r="A1701" s="11">
        <v>44635.660416666666</v>
      </c>
      <c r="B1701" s="11"/>
      <c r="C1701" s="15">
        <v>44635</v>
      </c>
      <c r="D1701" s="16">
        <v>0.66041666666666665</v>
      </c>
      <c r="E1701" s="33" t="str">
        <f t="shared" si="26"/>
        <v>01:08</v>
      </c>
      <c r="F1701" s="12">
        <v>90</v>
      </c>
      <c r="G1701" s="12">
        <v>82.8</v>
      </c>
      <c r="H1701" s="12">
        <v>93.600000000000009</v>
      </c>
      <c r="I1701" s="12">
        <v>85.5</v>
      </c>
      <c r="J1701" s="12">
        <v>88.2</v>
      </c>
      <c r="K1701" s="12">
        <v>81.900000000000006</v>
      </c>
      <c r="L1701" s="12">
        <v>96.300000000000011</v>
      </c>
      <c r="M1701" s="12">
        <v>87.3</v>
      </c>
      <c r="N1701" s="13">
        <v>88.199999999999989</v>
      </c>
      <c r="O1701" s="17" t="s">
        <v>138</v>
      </c>
      <c r="P1701" s="14" t="s">
        <v>13</v>
      </c>
      <c r="Q1701" s="14" t="s">
        <v>15</v>
      </c>
      <c r="R1701" s="14" t="s">
        <v>119</v>
      </c>
      <c r="S1701" s="14" t="s">
        <v>143</v>
      </c>
    </row>
    <row r="1702" spans="1:19" x14ac:dyDescent="0.3">
      <c r="A1702" s="11">
        <v>44635.661099537036</v>
      </c>
      <c r="B1702" s="11"/>
      <c r="C1702" s="15">
        <v>44635</v>
      </c>
      <c r="D1702" s="16">
        <v>0.66109953703703705</v>
      </c>
      <c r="E1702" s="33" t="str">
        <f t="shared" si="26"/>
        <v>01:09</v>
      </c>
      <c r="F1702" s="12">
        <v>84.899999999999991</v>
      </c>
      <c r="G1702" s="12">
        <v>86.786666666666662</v>
      </c>
      <c r="H1702" s="12">
        <v>98.106666666666669</v>
      </c>
      <c r="I1702" s="12">
        <v>89.61666666666666</v>
      </c>
      <c r="J1702" s="12">
        <v>92.446666666666658</v>
      </c>
      <c r="K1702" s="12">
        <v>100</v>
      </c>
      <c r="L1702" s="12">
        <v>94</v>
      </c>
      <c r="M1702" s="12">
        <v>89</v>
      </c>
      <c r="N1702" s="13">
        <v>91.857083333333335</v>
      </c>
      <c r="O1702" s="17" t="s">
        <v>138</v>
      </c>
      <c r="P1702" s="14" t="s">
        <v>13</v>
      </c>
      <c r="Q1702" s="14" t="s">
        <v>15</v>
      </c>
      <c r="R1702" s="14" t="s">
        <v>119</v>
      </c>
      <c r="S1702" s="14" t="s">
        <v>143</v>
      </c>
    </row>
    <row r="1703" spans="1:19" x14ac:dyDescent="0.3">
      <c r="A1703" s="11">
        <v>44635.661793981482</v>
      </c>
      <c r="B1703" s="11"/>
      <c r="C1703" s="15">
        <v>44635</v>
      </c>
      <c r="D1703" s="16">
        <v>0.6617939814814815</v>
      </c>
      <c r="E1703" s="33" t="str">
        <f t="shared" si="26"/>
        <v>01:10</v>
      </c>
      <c r="F1703" s="12">
        <v>81.3</v>
      </c>
      <c r="G1703" s="12">
        <v>83.106666666666669</v>
      </c>
      <c r="H1703" s="12">
        <v>93.946666666666658</v>
      </c>
      <c r="I1703" s="12">
        <v>85.816666666666663</v>
      </c>
      <c r="J1703" s="12">
        <v>88.526666666666657</v>
      </c>
      <c r="K1703" s="12">
        <v>94</v>
      </c>
      <c r="L1703" s="12">
        <v>94</v>
      </c>
      <c r="M1703" s="12">
        <v>83</v>
      </c>
      <c r="N1703" s="13">
        <v>87.962083333333339</v>
      </c>
      <c r="O1703" s="17" t="s">
        <v>138</v>
      </c>
      <c r="P1703" s="14" t="s">
        <v>13</v>
      </c>
      <c r="Q1703" s="14" t="s">
        <v>15</v>
      </c>
      <c r="R1703" s="14" t="s">
        <v>119</v>
      </c>
      <c r="S1703" s="14" t="s">
        <v>143</v>
      </c>
    </row>
    <row r="1704" spans="1:19" x14ac:dyDescent="0.3">
      <c r="A1704" s="11">
        <v>44635.661863425928</v>
      </c>
      <c r="B1704" s="11"/>
      <c r="C1704" s="15">
        <v>44635</v>
      </c>
      <c r="D1704" s="16">
        <v>0.66186342592592595</v>
      </c>
      <c r="E1704" s="33" t="str">
        <f t="shared" si="26"/>
        <v>01:10</v>
      </c>
      <c r="F1704" s="12">
        <v>74.7</v>
      </c>
      <c r="G1704" s="12">
        <v>76.36</v>
      </c>
      <c r="H1704" s="12">
        <v>86.320000000000007</v>
      </c>
      <c r="I1704" s="12">
        <v>78.849999999999994</v>
      </c>
      <c r="J1704" s="12">
        <v>81.34</v>
      </c>
      <c r="K1704" s="12">
        <v>75.53</v>
      </c>
      <c r="L1704" s="12">
        <v>88.81</v>
      </c>
      <c r="M1704" s="12">
        <v>83</v>
      </c>
      <c r="N1704" s="13">
        <v>80.61375000000001</v>
      </c>
      <c r="O1704" s="17" t="s">
        <v>138</v>
      </c>
      <c r="P1704" s="14" t="s">
        <v>13</v>
      </c>
      <c r="Q1704" s="14" t="s">
        <v>15</v>
      </c>
      <c r="R1704" s="14" t="s">
        <v>119</v>
      </c>
      <c r="S1704" s="14" t="s">
        <v>143</v>
      </c>
    </row>
    <row r="1705" spans="1:19" x14ac:dyDescent="0.3">
      <c r="A1705" s="11">
        <v>44635.662488425929</v>
      </c>
      <c r="B1705" s="11"/>
      <c r="C1705" s="15">
        <v>44635</v>
      </c>
      <c r="D1705" s="16">
        <v>0.66248842592592594</v>
      </c>
      <c r="E1705" s="33" t="str">
        <f t="shared" si="26"/>
        <v>01:11</v>
      </c>
      <c r="F1705" s="12">
        <v>82.5</v>
      </c>
      <c r="G1705" s="12">
        <v>84.333333333333343</v>
      </c>
      <c r="H1705" s="12">
        <v>95.333333333333343</v>
      </c>
      <c r="I1705" s="12">
        <v>87.083333333333329</v>
      </c>
      <c r="J1705" s="12">
        <v>89.833333333333343</v>
      </c>
      <c r="K1705" s="12">
        <v>94</v>
      </c>
      <c r="L1705" s="12">
        <v>95</v>
      </c>
      <c r="M1705" s="12">
        <v>86</v>
      </c>
      <c r="N1705" s="13">
        <v>89.260416666666671</v>
      </c>
      <c r="O1705" s="17" t="s">
        <v>138</v>
      </c>
      <c r="P1705" s="14" t="s">
        <v>13</v>
      </c>
      <c r="Q1705" s="14" t="s">
        <v>15</v>
      </c>
      <c r="R1705" s="14" t="s">
        <v>119</v>
      </c>
      <c r="S1705" s="14" t="s">
        <v>143</v>
      </c>
    </row>
    <row r="1706" spans="1:19" x14ac:dyDescent="0.3">
      <c r="A1706" s="11">
        <v>44635.663055555553</v>
      </c>
      <c r="B1706" s="11"/>
      <c r="C1706" s="15">
        <v>44635</v>
      </c>
      <c r="D1706" s="16">
        <v>0.66305555555555562</v>
      </c>
      <c r="E1706" s="33" t="str">
        <f t="shared" si="26"/>
        <v>01:12</v>
      </c>
      <c r="F1706" s="12">
        <v>72</v>
      </c>
      <c r="G1706" s="12">
        <v>66.240000000000009</v>
      </c>
      <c r="H1706" s="12">
        <v>74.88</v>
      </c>
      <c r="I1706" s="12">
        <v>68.399999999999991</v>
      </c>
      <c r="J1706" s="12">
        <v>70.56</v>
      </c>
      <c r="K1706" s="12">
        <v>65.52</v>
      </c>
      <c r="L1706" s="12">
        <v>77.040000000000006</v>
      </c>
      <c r="M1706" s="12">
        <v>69.84</v>
      </c>
      <c r="N1706" s="13">
        <v>70.56</v>
      </c>
      <c r="O1706" s="17" t="s">
        <v>138</v>
      </c>
      <c r="P1706" s="14" t="s">
        <v>13</v>
      </c>
      <c r="Q1706" s="14" t="s">
        <v>15</v>
      </c>
      <c r="R1706" s="14" t="s">
        <v>119</v>
      </c>
      <c r="S1706" s="14" t="s">
        <v>143</v>
      </c>
    </row>
    <row r="1707" spans="1:19" x14ac:dyDescent="0.3">
      <c r="A1707" s="11">
        <v>44635.663182870368</v>
      </c>
      <c r="B1707" s="11"/>
      <c r="C1707" s="15">
        <v>44635</v>
      </c>
      <c r="D1707" s="16">
        <v>0.66318287037037038</v>
      </c>
      <c r="E1707" s="33" t="str">
        <f t="shared" si="26"/>
        <v>01:12</v>
      </c>
      <c r="F1707" s="12">
        <v>85.8</v>
      </c>
      <c r="G1707" s="12">
        <v>87.706666666666663</v>
      </c>
      <c r="H1707" s="12">
        <v>99.146666666666661</v>
      </c>
      <c r="I1707" s="12">
        <v>90.566666666666663</v>
      </c>
      <c r="J1707" s="12">
        <v>93.426666666666662</v>
      </c>
      <c r="K1707" s="12">
        <v>103</v>
      </c>
      <c r="L1707" s="12">
        <v>95</v>
      </c>
      <c r="M1707" s="12">
        <v>88</v>
      </c>
      <c r="N1707" s="13">
        <v>92.830833333333331</v>
      </c>
      <c r="O1707" s="17" t="s">
        <v>138</v>
      </c>
      <c r="P1707" s="14" t="s">
        <v>13</v>
      </c>
      <c r="Q1707" s="14" t="s">
        <v>15</v>
      </c>
      <c r="R1707" s="14" t="s">
        <v>119</v>
      </c>
      <c r="S1707" s="14" t="s">
        <v>143</v>
      </c>
    </row>
    <row r="1708" spans="1:19" x14ac:dyDescent="0.3">
      <c r="A1708" s="11">
        <v>44635.663877314815</v>
      </c>
      <c r="B1708" s="11"/>
      <c r="C1708" s="15">
        <v>44635</v>
      </c>
      <c r="D1708" s="16">
        <v>0.66387731481481482</v>
      </c>
      <c r="E1708" s="33" t="str">
        <f t="shared" si="26"/>
        <v>01:13</v>
      </c>
      <c r="F1708" s="12">
        <v>87.3</v>
      </c>
      <c r="G1708" s="12">
        <v>89.240000000000009</v>
      </c>
      <c r="H1708" s="12">
        <v>100.88000000000001</v>
      </c>
      <c r="I1708" s="12">
        <v>92.149999999999991</v>
      </c>
      <c r="J1708" s="12">
        <v>95.06</v>
      </c>
      <c r="K1708" s="12">
        <v>99</v>
      </c>
      <c r="L1708" s="12">
        <v>101</v>
      </c>
      <c r="M1708" s="12">
        <v>91</v>
      </c>
      <c r="N1708" s="13">
        <v>94.453749999999999</v>
      </c>
      <c r="O1708" s="17" t="s">
        <v>138</v>
      </c>
      <c r="P1708" s="14" t="s">
        <v>13</v>
      </c>
      <c r="Q1708" s="14" t="s">
        <v>15</v>
      </c>
      <c r="R1708" s="14" t="s">
        <v>119</v>
      </c>
      <c r="S1708" s="14" t="s">
        <v>143</v>
      </c>
    </row>
    <row r="1709" spans="1:19" x14ac:dyDescent="0.3">
      <c r="A1709" s="11">
        <v>44635.663888888892</v>
      </c>
      <c r="B1709" s="11"/>
      <c r="C1709" s="15">
        <v>44635</v>
      </c>
      <c r="D1709" s="16">
        <v>0.66388888888888886</v>
      </c>
      <c r="E1709" s="33" t="str">
        <f t="shared" si="26"/>
        <v>01:13</v>
      </c>
      <c r="F1709" s="12">
        <v>91</v>
      </c>
      <c r="G1709" s="12">
        <v>83.72</v>
      </c>
      <c r="H1709" s="12">
        <v>94.64</v>
      </c>
      <c r="I1709" s="12">
        <v>86.45</v>
      </c>
      <c r="J1709" s="12">
        <v>89.179999999999993</v>
      </c>
      <c r="K1709" s="12">
        <v>82.81</v>
      </c>
      <c r="L1709" s="12">
        <v>97.37</v>
      </c>
      <c r="M1709" s="12">
        <v>88.27</v>
      </c>
      <c r="N1709" s="13">
        <v>89.179999999999993</v>
      </c>
      <c r="O1709" s="17" t="s">
        <v>138</v>
      </c>
      <c r="P1709" s="14" t="s">
        <v>13</v>
      </c>
      <c r="Q1709" s="14" t="s">
        <v>15</v>
      </c>
      <c r="R1709" s="14" t="s">
        <v>119</v>
      </c>
      <c r="S1709" s="14" t="s">
        <v>143</v>
      </c>
    </row>
    <row r="1710" spans="1:19" x14ac:dyDescent="0.3">
      <c r="A1710" s="11">
        <v>44635.664571759262</v>
      </c>
      <c r="B1710" s="11"/>
      <c r="C1710" s="15">
        <v>44635</v>
      </c>
      <c r="D1710" s="16">
        <v>0.66457175925925926</v>
      </c>
      <c r="E1710" s="33" t="str">
        <f t="shared" si="26"/>
        <v>01:14</v>
      </c>
      <c r="F1710" s="12">
        <v>84.300000000000011</v>
      </c>
      <c r="G1710" s="12">
        <v>86.173333333333346</v>
      </c>
      <c r="H1710" s="12">
        <v>97.413333333333341</v>
      </c>
      <c r="I1710" s="12">
        <v>88.983333333333334</v>
      </c>
      <c r="J1710" s="12">
        <v>91.793333333333337</v>
      </c>
      <c r="K1710" s="12">
        <v>93</v>
      </c>
      <c r="L1710" s="12">
        <v>97</v>
      </c>
      <c r="M1710" s="12">
        <v>91</v>
      </c>
      <c r="N1710" s="13">
        <v>91.207916666666677</v>
      </c>
      <c r="O1710" s="17" t="s">
        <v>138</v>
      </c>
      <c r="P1710" s="14" t="s">
        <v>13</v>
      </c>
      <c r="Q1710" s="14" t="s">
        <v>15</v>
      </c>
      <c r="R1710" s="14" t="s">
        <v>119</v>
      </c>
      <c r="S1710" s="14" t="s">
        <v>143</v>
      </c>
    </row>
    <row r="1711" spans="1:19" x14ac:dyDescent="0.3">
      <c r="A1711" s="11">
        <v>44635.665266203701</v>
      </c>
      <c r="B1711" s="11"/>
      <c r="C1711" s="15">
        <v>44635</v>
      </c>
      <c r="D1711" s="16">
        <v>0.66526620370370371</v>
      </c>
      <c r="E1711" s="33" t="str">
        <f t="shared" si="26"/>
        <v>01:15</v>
      </c>
      <c r="F1711" s="12">
        <v>82.5</v>
      </c>
      <c r="G1711" s="12">
        <v>84.333333333333343</v>
      </c>
      <c r="H1711" s="12">
        <v>95.333333333333343</v>
      </c>
      <c r="I1711" s="12">
        <v>87.083333333333329</v>
      </c>
      <c r="J1711" s="12">
        <v>89.833333333333343</v>
      </c>
      <c r="K1711" s="12">
        <v>93</v>
      </c>
      <c r="L1711" s="12">
        <v>96</v>
      </c>
      <c r="M1711" s="12">
        <v>86</v>
      </c>
      <c r="N1711" s="13">
        <v>89.260416666666671</v>
      </c>
      <c r="O1711" s="17" t="s">
        <v>138</v>
      </c>
      <c r="P1711" s="14" t="s">
        <v>13</v>
      </c>
      <c r="Q1711" s="14" t="s">
        <v>15</v>
      </c>
      <c r="R1711" s="14" t="s">
        <v>119</v>
      </c>
      <c r="S1711" s="14" t="s">
        <v>143</v>
      </c>
    </row>
    <row r="1712" spans="1:19" x14ac:dyDescent="0.3">
      <c r="A1712" s="11">
        <v>44635.665844907409</v>
      </c>
      <c r="B1712" s="11"/>
      <c r="C1712" s="15">
        <v>44635</v>
      </c>
      <c r="D1712" s="16">
        <v>0.66584490740740743</v>
      </c>
      <c r="E1712" s="33" t="str">
        <f t="shared" si="26"/>
        <v>01:16</v>
      </c>
      <c r="F1712" s="12">
        <v>81</v>
      </c>
      <c r="G1712" s="12">
        <v>74.52000000000001</v>
      </c>
      <c r="H1712" s="12">
        <v>84.240000000000009</v>
      </c>
      <c r="I1712" s="12">
        <v>76.95</v>
      </c>
      <c r="J1712" s="12">
        <v>79.38</v>
      </c>
      <c r="K1712" s="12">
        <v>73.710000000000008</v>
      </c>
      <c r="L1712" s="12">
        <v>86.67</v>
      </c>
      <c r="M1712" s="12">
        <v>78.569999999999993</v>
      </c>
      <c r="N1712" s="13">
        <v>79.38</v>
      </c>
      <c r="O1712" s="17" t="s">
        <v>138</v>
      </c>
      <c r="P1712" s="14" t="s">
        <v>13</v>
      </c>
      <c r="Q1712" s="14" t="s">
        <v>15</v>
      </c>
      <c r="R1712" s="14" t="s">
        <v>119</v>
      </c>
      <c r="S1712" s="14" t="s">
        <v>143</v>
      </c>
    </row>
    <row r="1713" spans="1:19" x14ac:dyDescent="0.3">
      <c r="A1713" s="11">
        <v>44635.665960648148</v>
      </c>
      <c r="B1713" s="11"/>
      <c r="C1713" s="15">
        <v>44635</v>
      </c>
      <c r="D1713" s="16">
        <v>0.66596064814814815</v>
      </c>
      <c r="E1713" s="33" t="str">
        <f t="shared" si="26"/>
        <v>01:16</v>
      </c>
      <c r="F1713" s="12">
        <v>85.5</v>
      </c>
      <c r="G1713" s="12">
        <v>87.4</v>
      </c>
      <c r="H1713" s="12">
        <v>98.8</v>
      </c>
      <c r="I1713" s="12">
        <v>90.25</v>
      </c>
      <c r="J1713" s="12">
        <v>93.1</v>
      </c>
      <c r="K1713" s="12">
        <v>95</v>
      </c>
      <c r="L1713" s="12">
        <v>95</v>
      </c>
      <c r="M1713" s="12">
        <v>92.149999999999991</v>
      </c>
      <c r="N1713" s="13">
        <v>92.149999999999991</v>
      </c>
      <c r="O1713" s="17" t="s">
        <v>138</v>
      </c>
      <c r="P1713" s="14" t="s">
        <v>13</v>
      </c>
      <c r="Q1713" s="14" t="s">
        <v>15</v>
      </c>
      <c r="R1713" s="14" t="s">
        <v>119</v>
      </c>
      <c r="S1713" s="14" t="s">
        <v>143</v>
      </c>
    </row>
    <row r="1714" spans="1:19" x14ac:dyDescent="0.3">
      <c r="A1714" s="11">
        <v>44635.666655092595</v>
      </c>
      <c r="B1714" s="11"/>
      <c r="C1714" s="15">
        <v>44635</v>
      </c>
      <c r="D1714" s="16">
        <v>0.66665509259259259</v>
      </c>
      <c r="E1714" s="33" t="str">
        <f t="shared" si="26"/>
        <v>01:17</v>
      </c>
      <c r="F1714" s="12">
        <v>80.399999999999991</v>
      </c>
      <c r="G1714" s="12">
        <v>82.186666666666667</v>
      </c>
      <c r="H1714" s="12">
        <v>92.906666666666666</v>
      </c>
      <c r="I1714" s="12">
        <v>84.86666666666666</v>
      </c>
      <c r="J1714" s="12">
        <v>87.546666666666667</v>
      </c>
      <c r="K1714" s="12">
        <v>98</v>
      </c>
      <c r="L1714" s="12">
        <v>94</v>
      </c>
      <c r="M1714" s="12">
        <v>76</v>
      </c>
      <c r="N1714" s="13">
        <v>86.98833333333333</v>
      </c>
      <c r="O1714" s="17" t="s">
        <v>138</v>
      </c>
      <c r="P1714" s="14" t="s">
        <v>13</v>
      </c>
      <c r="Q1714" s="14" t="s">
        <v>15</v>
      </c>
      <c r="R1714" s="14" t="s">
        <v>119</v>
      </c>
      <c r="S1714" s="14" t="s">
        <v>143</v>
      </c>
    </row>
    <row r="1715" spans="1:19" x14ac:dyDescent="0.3">
      <c r="A1715" s="11">
        <v>44635.667349537034</v>
      </c>
      <c r="B1715" s="11"/>
      <c r="C1715" s="15">
        <v>44635</v>
      </c>
      <c r="D1715" s="16">
        <v>0.66734953703703714</v>
      </c>
      <c r="E1715" s="33" t="str">
        <f t="shared" si="26"/>
        <v>01:18</v>
      </c>
      <c r="F1715" s="12">
        <v>81</v>
      </c>
      <c r="G1715" s="12">
        <v>82.8</v>
      </c>
      <c r="H1715" s="12">
        <v>93.600000000000009</v>
      </c>
      <c r="I1715" s="12">
        <v>85.5</v>
      </c>
      <c r="J1715" s="12">
        <v>88.2</v>
      </c>
      <c r="K1715" s="12">
        <v>96</v>
      </c>
      <c r="L1715" s="12">
        <v>99</v>
      </c>
      <c r="M1715" s="12">
        <v>75</v>
      </c>
      <c r="N1715" s="13">
        <v>87.637500000000003</v>
      </c>
      <c r="O1715" s="17" t="s">
        <v>139</v>
      </c>
      <c r="P1715" s="14" t="s">
        <v>13</v>
      </c>
      <c r="Q1715" s="14" t="s">
        <v>15</v>
      </c>
      <c r="R1715" s="14" t="s">
        <v>119</v>
      </c>
      <c r="S1715" s="14" t="s">
        <v>143</v>
      </c>
    </row>
    <row r="1716" spans="1:19" x14ac:dyDescent="0.3">
      <c r="A1716" s="11">
        <v>44635.667361111111</v>
      </c>
      <c r="B1716" s="11"/>
      <c r="C1716" s="15">
        <v>44635</v>
      </c>
      <c r="D1716" s="16">
        <v>0.66736111111111107</v>
      </c>
      <c r="E1716" s="33" t="str">
        <f t="shared" si="26"/>
        <v>01:18</v>
      </c>
      <c r="F1716" s="12">
        <v>96</v>
      </c>
      <c r="G1716" s="12">
        <v>88.320000000000007</v>
      </c>
      <c r="H1716" s="12">
        <v>99.84</v>
      </c>
      <c r="I1716" s="12">
        <v>91.199999999999989</v>
      </c>
      <c r="J1716" s="12">
        <v>94.08</v>
      </c>
      <c r="K1716" s="12">
        <v>87.36</v>
      </c>
      <c r="L1716" s="12">
        <v>102.72</v>
      </c>
      <c r="M1716" s="12">
        <v>93.12</v>
      </c>
      <c r="N1716" s="13">
        <v>94.08</v>
      </c>
      <c r="O1716" s="17" t="s">
        <v>139</v>
      </c>
      <c r="P1716" s="14" t="s">
        <v>13</v>
      </c>
      <c r="Q1716" s="14" t="s">
        <v>15</v>
      </c>
      <c r="R1716" s="14" t="s">
        <v>119</v>
      </c>
      <c r="S1716" s="14" t="s">
        <v>143</v>
      </c>
    </row>
    <row r="1717" spans="1:19" x14ac:dyDescent="0.3">
      <c r="A1717" s="11">
        <v>44635.667812500003</v>
      </c>
      <c r="B1717" s="11"/>
      <c r="C1717" s="15">
        <v>44635</v>
      </c>
      <c r="D1717" s="16">
        <v>0.66781250000000003</v>
      </c>
      <c r="E1717" s="33" t="str">
        <f t="shared" si="26"/>
        <v>01:19</v>
      </c>
      <c r="F1717" s="12">
        <v>72.900000000000006</v>
      </c>
      <c r="G1717" s="12">
        <v>74.52000000000001</v>
      </c>
      <c r="H1717" s="12">
        <v>84.240000000000009</v>
      </c>
      <c r="I1717" s="12">
        <v>76.95</v>
      </c>
      <c r="J1717" s="12">
        <v>79.38</v>
      </c>
      <c r="K1717" s="12">
        <v>73.710000000000008</v>
      </c>
      <c r="L1717" s="12">
        <v>86.67</v>
      </c>
      <c r="M1717" s="12">
        <v>81</v>
      </c>
      <c r="N1717" s="13">
        <v>78.671250000000001</v>
      </c>
      <c r="O1717" s="17" t="s">
        <v>139</v>
      </c>
      <c r="P1717" s="14" t="s">
        <v>13</v>
      </c>
      <c r="Q1717" s="14" t="s">
        <v>15</v>
      </c>
      <c r="R1717" s="14" t="s">
        <v>119</v>
      </c>
      <c r="S1717" s="14" t="s">
        <v>143</v>
      </c>
    </row>
    <row r="1718" spans="1:19" x14ac:dyDescent="0.3">
      <c r="A1718" s="11">
        <v>44635.667916666665</v>
      </c>
      <c r="B1718" s="11"/>
      <c r="C1718" s="15">
        <v>44635</v>
      </c>
      <c r="D1718" s="16">
        <v>0.66791666666666671</v>
      </c>
      <c r="E1718" s="33" t="str">
        <f t="shared" si="26"/>
        <v>01:19</v>
      </c>
      <c r="F1718" s="12">
        <v>71.100000000000009</v>
      </c>
      <c r="G1718" s="12">
        <v>72.680000000000007</v>
      </c>
      <c r="H1718" s="12">
        <v>82.16</v>
      </c>
      <c r="I1718" s="12">
        <v>75.05</v>
      </c>
      <c r="J1718" s="12">
        <v>77.42</v>
      </c>
      <c r="K1718" s="12">
        <v>71.89</v>
      </c>
      <c r="L1718" s="12">
        <v>84.53</v>
      </c>
      <c r="M1718" s="12">
        <v>79</v>
      </c>
      <c r="N1718" s="13">
        <v>76.728750000000005</v>
      </c>
      <c r="O1718" s="17" t="s">
        <v>139</v>
      </c>
      <c r="P1718" s="14" t="s">
        <v>13</v>
      </c>
      <c r="Q1718" s="14" t="s">
        <v>15</v>
      </c>
      <c r="R1718" s="14" t="s">
        <v>119</v>
      </c>
      <c r="S1718" s="14" t="s">
        <v>143</v>
      </c>
    </row>
    <row r="1719" spans="1:19" x14ac:dyDescent="0.3">
      <c r="A1719" s="11">
        <v>44635.668043981481</v>
      </c>
      <c r="B1719" s="11"/>
      <c r="C1719" s="15">
        <v>44635</v>
      </c>
      <c r="D1719" s="16">
        <v>0.66804398148148147</v>
      </c>
      <c r="E1719" s="33" t="str">
        <f t="shared" si="26"/>
        <v>01:19</v>
      </c>
      <c r="F1719" s="12">
        <v>81.600000000000009</v>
      </c>
      <c r="G1719" s="12">
        <v>83.413333333333341</v>
      </c>
      <c r="H1719" s="12">
        <v>94.293333333333337</v>
      </c>
      <c r="I1719" s="12">
        <v>86.13333333333334</v>
      </c>
      <c r="J1719" s="12">
        <v>88.853333333333339</v>
      </c>
      <c r="K1719" s="12">
        <v>93</v>
      </c>
      <c r="L1719" s="12">
        <v>99</v>
      </c>
      <c r="M1719" s="12">
        <v>80</v>
      </c>
      <c r="N1719" s="13">
        <v>88.286666666666662</v>
      </c>
      <c r="O1719" s="17" t="s">
        <v>139</v>
      </c>
      <c r="P1719" s="14" t="s">
        <v>13</v>
      </c>
      <c r="Q1719" s="14" t="s">
        <v>15</v>
      </c>
      <c r="R1719" s="14" t="s">
        <v>119</v>
      </c>
      <c r="S1719" s="14" t="s">
        <v>143</v>
      </c>
    </row>
    <row r="1720" spans="1:19" x14ac:dyDescent="0.3">
      <c r="A1720" s="11">
        <v>44635.668587962966</v>
      </c>
      <c r="B1720" s="11"/>
      <c r="C1720" s="15">
        <v>44635</v>
      </c>
      <c r="D1720" s="16">
        <v>0.66858796296296286</v>
      </c>
      <c r="E1720" s="33" t="str">
        <f t="shared" si="26"/>
        <v>01:20</v>
      </c>
      <c r="F1720" s="12">
        <v>53.1</v>
      </c>
      <c r="G1720" s="12">
        <v>54.28</v>
      </c>
      <c r="H1720" s="12">
        <v>61.36</v>
      </c>
      <c r="I1720" s="12">
        <v>56.05</v>
      </c>
      <c r="J1720" s="12">
        <v>57.82</v>
      </c>
      <c r="K1720" s="12">
        <v>53.690000000000005</v>
      </c>
      <c r="L1720" s="12">
        <v>63.13</v>
      </c>
      <c r="M1720" s="12">
        <v>59</v>
      </c>
      <c r="N1720" s="13">
        <v>57.303750000000001</v>
      </c>
      <c r="O1720" s="17" t="s">
        <v>139</v>
      </c>
      <c r="P1720" s="14" t="s">
        <v>13</v>
      </c>
      <c r="Q1720" s="14" t="s">
        <v>15</v>
      </c>
      <c r="R1720" s="14" t="s">
        <v>119</v>
      </c>
      <c r="S1720" s="14" t="s">
        <v>143</v>
      </c>
    </row>
    <row r="1721" spans="1:19" x14ac:dyDescent="0.3">
      <c r="A1721" s="11">
        <v>44635.668738425928</v>
      </c>
      <c r="B1721" s="11"/>
      <c r="C1721" s="15">
        <v>44635</v>
      </c>
      <c r="D1721" s="16">
        <v>0.66873842592592592</v>
      </c>
      <c r="E1721" s="33" t="str">
        <f t="shared" si="26"/>
        <v>01:20</v>
      </c>
      <c r="F1721" s="12">
        <v>76.2</v>
      </c>
      <c r="G1721" s="12">
        <v>77.893333333333345</v>
      </c>
      <c r="H1721" s="12">
        <v>88.053333333333342</v>
      </c>
      <c r="I1721" s="12">
        <v>80.433333333333337</v>
      </c>
      <c r="J1721" s="12">
        <v>82.973333333333343</v>
      </c>
      <c r="K1721" s="12">
        <v>97</v>
      </c>
      <c r="L1721" s="12">
        <v>93</v>
      </c>
      <c r="M1721" s="12">
        <v>64</v>
      </c>
      <c r="N1721" s="13">
        <v>82.444166666666675</v>
      </c>
      <c r="O1721" s="17" t="s">
        <v>139</v>
      </c>
      <c r="P1721" s="14" t="s">
        <v>13</v>
      </c>
      <c r="Q1721" s="14" t="s">
        <v>15</v>
      </c>
      <c r="R1721" s="14" t="s">
        <v>119</v>
      </c>
      <c r="S1721" s="14" t="s">
        <v>143</v>
      </c>
    </row>
    <row r="1722" spans="1:19" x14ac:dyDescent="0.3">
      <c r="A1722" s="11">
        <v>44635.669432870367</v>
      </c>
      <c r="B1722" s="11"/>
      <c r="C1722" s="15">
        <v>44635</v>
      </c>
      <c r="D1722" s="16">
        <v>0.66943287037037036</v>
      </c>
      <c r="E1722" s="33" t="str">
        <f t="shared" si="26"/>
        <v>01:21</v>
      </c>
      <c r="F1722" s="12">
        <v>78.599999999999994</v>
      </c>
      <c r="G1722" s="12">
        <v>80.346666666666664</v>
      </c>
      <c r="H1722" s="12">
        <v>90.826666666666668</v>
      </c>
      <c r="I1722" s="12">
        <v>82.966666666666654</v>
      </c>
      <c r="J1722" s="12">
        <v>85.586666666666659</v>
      </c>
      <c r="K1722" s="12">
        <v>93</v>
      </c>
      <c r="L1722" s="12">
        <v>95</v>
      </c>
      <c r="M1722" s="12">
        <v>74</v>
      </c>
      <c r="N1722" s="13">
        <v>85.040833333333325</v>
      </c>
      <c r="O1722" s="17" t="s">
        <v>139</v>
      </c>
      <c r="P1722" s="14" t="s">
        <v>13</v>
      </c>
      <c r="Q1722" s="14" t="s">
        <v>15</v>
      </c>
      <c r="R1722" s="14" t="s">
        <v>119</v>
      </c>
      <c r="S1722" s="14" t="s">
        <v>143</v>
      </c>
    </row>
    <row r="1723" spans="1:19" x14ac:dyDescent="0.3">
      <c r="A1723" s="11">
        <v>44635.670127314814</v>
      </c>
      <c r="B1723" s="11"/>
      <c r="C1723" s="15">
        <v>44635</v>
      </c>
      <c r="D1723" s="16">
        <v>0.67012731481481491</v>
      </c>
      <c r="E1723" s="33" t="str">
        <f t="shared" si="26"/>
        <v>01:22</v>
      </c>
      <c r="F1723" s="12">
        <v>78.75</v>
      </c>
      <c r="G1723" s="12">
        <v>80.5</v>
      </c>
      <c r="H1723" s="12">
        <v>91</v>
      </c>
      <c r="I1723" s="12">
        <v>83.125</v>
      </c>
      <c r="J1723" s="12">
        <v>85.75</v>
      </c>
      <c r="K1723" s="12">
        <v>97</v>
      </c>
      <c r="L1723" s="12">
        <v>93.625</v>
      </c>
      <c r="M1723" s="12">
        <v>78</v>
      </c>
      <c r="N1723" s="13">
        <v>85.96875</v>
      </c>
      <c r="O1723" s="17" t="s">
        <v>139</v>
      </c>
      <c r="P1723" s="14" t="s">
        <v>13</v>
      </c>
      <c r="Q1723" s="14" t="s">
        <v>15</v>
      </c>
      <c r="R1723" s="14" t="s">
        <v>119</v>
      </c>
      <c r="S1723" s="14" t="s">
        <v>143</v>
      </c>
    </row>
    <row r="1724" spans="1:19" x14ac:dyDescent="0.3">
      <c r="A1724" s="11">
        <v>44635.670532407406</v>
      </c>
      <c r="B1724" s="11"/>
      <c r="C1724" s="15">
        <v>44635</v>
      </c>
      <c r="D1724" s="16">
        <v>0.67053240740740738</v>
      </c>
      <c r="E1724" s="33" t="str">
        <f t="shared" si="26"/>
        <v>01:23</v>
      </c>
      <c r="F1724" s="12">
        <v>87</v>
      </c>
      <c r="G1724" s="12">
        <v>80.040000000000006</v>
      </c>
      <c r="H1724" s="12">
        <v>90.48</v>
      </c>
      <c r="I1724" s="12">
        <v>82.649999999999991</v>
      </c>
      <c r="J1724" s="12">
        <v>85.26</v>
      </c>
      <c r="K1724" s="12">
        <v>79.17</v>
      </c>
      <c r="L1724" s="12">
        <v>93.09</v>
      </c>
      <c r="M1724" s="12">
        <v>84.39</v>
      </c>
      <c r="N1724" s="13">
        <v>85.26</v>
      </c>
      <c r="O1724" s="17" t="s">
        <v>139</v>
      </c>
      <c r="P1724" s="14" t="s">
        <v>13</v>
      </c>
      <c r="Q1724" s="14" t="s">
        <v>15</v>
      </c>
      <c r="R1724" s="14" t="s">
        <v>119</v>
      </c>
      <c r="S1724" s="14" t="s">
        <v>143</v>
      </c>
    </row>
    <row r="1725" spans="1:19" x14ac:dyDescent="0.3">
      <c r="A1725" s="11">
        <v>44635.67082175926</v>
      </c>
      <c r="B1725" s="11"/>
      <c r="C1725" s="15">
        <v>44635</v>
      </c>
      <c r="D1725" s="16">
        <v>0.67082175925925924</v>
      </c>
      <c r="E1725" s="33" t="str">
        <f t="shared" si="26"/>
        <v>01:23</v>
      </c>
      <c r="F1725" s="12">
        <v>80.55</v>
      </c>
      <c r="G1725" s="12">
        <v>82.34</v>
      </c>
      <c r="H1725" s="12">
        <v>93.08</v>
      </c>
      <c r="I1725" s="12">
        <v>85.024999999999991</v>
      </c>
      <c r="J1725" s="12">
        <v>87.71</v>
      </c>
      <c r="K1725" s="12">
        <v>81.445000000000007</v>
      </c>
      <c r="L1725" s="12">
        <v>98</v>
      </c>
      <c r="M1725" s="12">
        <v>81</v>
      </c>
      <c r="N1725" s="13">
        <v>86.143749999999983</v>
      </c>
      <c r="O1725" s="17" t="s">
        <v>139</v>
      </c>
      <c r="P1725" s="14" t="s">
        <v>13</v>
      </c>
      <c r="Q1725" s="14" t="s">
        <v>15</v>
      </c>
      <c r="R1725" s="14" t="s">
        <v>119</v>
      </c>
      <c r="S1725" s="14" t="s">
        <v>143</v>
      </c>
    </row>
    <row r="1726" spans="1:19" x14ac:dyDescent="0.3">
      <c r="A1726" s="11">
        <v>44635.67083333333</v>
      </c>
      <c r="B1726" s="11"/>
      <c r="C1726" s="15">
        <v>44635</v>
      </c>
      <c r="D1726" s="16">
        <v>0.67083333333333339</v>
      </c>
      <c r="E1726" s="33" t="str">
        <f t="shared" ref="E1726:E1789" si="27">TEXT(D1726-$D$1534,"hh:mm")</f>
        <v>01:23</v>
      </c>
      <c r="F1726" s="12">
        <v>89</v>
      </c>
      <c r="G1726" s="12">
        <v>81.88000000000001</v>
      </c>
      <c r="H1726" s="12">
        <v>92.56</v>
      </c>
      <c r="I1726" s="12">
        <v>84.55</v>
      </c>
      <c r="J1726" s="12">
        <v>87.22</v>
      </c>
      <c r="K1726" s="12">
        <v>80.990000000000009</v>
      </c>
      <c r="L1726" s="12">
        <v>95.23</v>
      </c>
      <c r="M1726" s="12">
        <v>86.33</v>
      </c>
      <c r="N1726" s="13">
        <v>87.220000000000013</v>
      </c>
      <c r="O1726" s="17" t="s">
        <v>139</v>
      </c>
      <c r="P1726" s="14" t="s">
        <v>13</v>
      </c>
      <c r="Q1726" s="14" t="s">
        <v>15</v>
      </c>
      <c r="R1726" s="14" t="s">
        <v>119</v>
      </c>
      <c r="S1726" s="14" t="s">
        <v>143</v>
      </c>
    </row>
    <row r="1727" spans="1:19" x14ac:dyDescent="0.3">
      <c r="A1727" s="11">
        <v>44635.671516203707</v>
      </c>
      <c r="B1727" s="11"/>
      <c r="C1727" s="15">
        <v>44635</v>
      </c>
      <c r="D1727" s="16">
        <v>0.67151620370370368</v>
      </c>
      <c r="E1727" s="33" t="str">
        <f t="shared" si="27"/>
        <v>01:24</v>
      </c>
      <c r="F1727" s="12">
        <v>83.7</v>
      </c>
      <c r="G1727" s="12">
        <v>85.56</v>
      </c>
      <c r="H1727" s="12">
        <v>96.72</v>
      </c>
      <c r="I1727" s="12">
        <v>88.35</v>
      </c>
      <c r="J1727" s="12">
        <v>91.14</v>
      </c>
      <c r="K1727" s="12">
        <v>96</v>
      </c>
      <c r="L1727" s="12">
        <v>101</v>
      </c>
      <c r="M1727" s="12">
        <v>82</v>
      </c>
      <c r="N1727" s="13">
        <v>90.558750000000003</v>
      </c>
      <c r="O1727" s="17" t="s">
        <v>139</v>
      </c>
      <c r="P1727" s="14" t="s">
        <v>13</v>
      </c>
      <c r="Q1727" s="14" t="s">
        <v>15</v>
      </c>
      <c r="R1727" s="14" t="s">
        <v>119</v>
      </c>
      <c r="S1727" s="14" t="s">
        <v>143</v>
      </c>
    </row>
    <row r="1728" spans="1:19" x14ac:dyDescent="0.3">
      <c r="A1728" s="11">
        <v>44635.672210648147</v>
      </c>
      <c r="B1728" s="11"/>
      <c r="C1728" s="15">
        <v>44635</v>
      </c>
      <c r="D1728" s="16">
        <v>0.67221064814814813</v>
      </c>
      <c r="E1728" s="33" t="str">
        <f t="shared" si="27"/>
        <v>01:25</v>
      </c>
      <c r="F1728" s="12">
        <v>84</v>
      </c>
      <c r="G1728" s="12">
        <v>85.86666666666666</v>
      </c>
      <c r="H1728" s="12">
        <v>97.066666666666663</v>
      </c>
      <c r="I1728" s="12">
        <v>88.666666666666657</v>
      </c>
      <c r="J1728" s="12">
        <v>91.466666666666654</v>
      </c>
      <c r="K1728" s="12">
        <v>96</v>
      </c>
      <c r="L1728" s="12">
        <v>101</v>
      </c>
      <c r="M1728" s="12">
        <v>83</v>
      </c>
      <c r="N1728" s="13">
        <v>90.883333333333326</v>
      </c>
      <c r="O1728" s="17" t="s">
        <v>139</v>
      </c>
      <c r="P1728" s="14" t="s">
        <v>13</v>
      </c>
      <c r="Q1728" s="14" t="s">
        <v>15</v>
      </c>
      <c r="R1728" s="14" t="s">
        <v>119</v>
      </c>
      <c r="S1728" s="14" t="s">
        <v>143</v>
      </c>
    </row>
    <row r="1729" spans="1:19" x14ac:dyDescent="0.3">
      <c r="A1729" s="11">
        <v>44635.672511574077</v>
      </c>
      <c r="B1729" s="11"/>
      <c r="C1729" s="15">
        <v>44635</v>
      </c>
      <c r="D1729" s="16">
        <v>0.67251157407407414</v>
      </c>
      <c r="E1729" s="33" t="str">
        <f t="shared" si="27"/>
        <v>01:26</v>
      </c>
      <c r="F1729" s="12">
        <v>72</v>
      </c>
      <c r="G1729" s="12">
        <v>73.600000000000009</v>
      </c>
      <c r="H1729" s="12">
        <v>83.2</v>
      </c>
      <c r="I1729" s="12">
        <v>76</v>
      </c>
      <c r="J1729" s="12">
        <v>78.400000000000006</v>
      </c>
      <c r="K1729" s="12">
        <v>72.8</v>
      </c>
      <c r="L1729" s="12">
        <v>85.600000000000009</v>
      </c>
      <c r="M1729" s="12">
        <v>80</v>
      </c>
      <c r="N1729" s="13">
        <v>77.7</v>
      </c>
      <c r="O1729" s="17" t="s">
        <v>139</v>
      </c>
      <c r="P1729" s="14" t="s">
        <v>13</v>
      </c>
      <c r="Q1729" s="14" t="s">
        <v>15</v>
      </c>
      <c r="R1729" s="14" t="s">
        <v>119</v>
      </c>
      <c r="S1729" s="14" t="s">
        <v>143</v>
      </c>
    </row>
    <row r="1730" spans="1:19" x14ac:dyDescent="0.3">
      <c r="A1730" s="11">
        <v>44635.672743055555</v>
      </c>
      <c r="B1730" s="11"/>
      <c r="C1730" s="15">
        <v>44635</v>
      </c>
      <c r="D1730" s="16">
        <v>0.67274305555555547</v>
      </c>
      <c r="E1730" s="33" t="str">
        <f t="shared" si="27"/>
        <v>01:26</v>
      </c>
      <c r="F1730" s="12">
        <v>66.600000000000009</v>
      </c>
      <c r="G1730" s="12">
        <v>68.08</v>
      </c>
      <c r="H1730" s="12">
        <v>76.960000000000008</v>
      </c>
      <c r="I1730" s="12">
        <v>70.3</v>
      </c>
      <c r="J1730" s="12">
        <v>72.52</v>
      </c>
      <c r="K1730" s="12">
        <v>67.34</v>
      </c>
      <c r="L1730" s="12">
        <v>79.180000000000007</v>
      </c>
      <c r="M1730" s="12">
        <v>74</v>
      </c>
      <c r="N1730" s="13">
        <v>71.872500000000002</v>
      </c>
      <c r="O1730" s="17" t="s">
        <v>139</v>
      </c>
      <c r="P1730" s="14" t="s">
        <v>13</v>
      </c>
      <c r="Q1730" s="14" t="s">
        <v>15</v>
      </c>
      <c r="R1730" s="14" t="s">
        <v>119</v>
      </c>
      <c r="S1730" s="14" t="s">
        <v>143</v>
      </c>
    </row>
    <row r="1731" spans="1:19" x14ac:dyDescent="0.3">
      <c r="A1731" s="11">
        <v>44635.672905092593</v>
      </c>
      <c r="B1731" s="11"/>
      <c r="C1731" s="15">
        <v>44635</v>
      </c>
      <c r="D1731" s="16">
        <v>0.67290509259259268</v>
      </c>
      <c r="E1731" s="33" t="str">
        <f t="shared" si="27"/>
        <v>01:26</v>
      </c>
      <c r="F1731" s="12">
        <v>81.3</v>
      </c>
      <c r="G1731" s="12">
        <v>83.106666666666669</v>
      </c>
      <c r="H1731" s="12">
        <v>93.946666666666658</v>
      </c>
      <c r="I1731" s="12">
        <v>85.816666666666663</v>
      </c>
      <c r="J1731" s="12">
        <v>88.526666666666657</v>
      </c>
      <c r="K1731" s="12">
        <v>91</v>
      </c>
      <c r="L1731" s="12">
        <v>102</v>
      </c>
      <c r="M1731" s="12">
        <v>78</v>
      </c>
      <c r="N1731" s="13">
        <v>87.962083333333339</v>
      </c>
      <c r="O1731" s="17" t="s">
        <v>139</v>
      </c>
      <c r="P1731" s="14" t="s">
        <v>13</v>
      </c>
      <c r="Q1731" s="14" t="s">
        <v>15</v>
      </c>
      <c r="R1731" s="14" t="s">
        <v>119</v>
      </c>
      <c r="S1731" s="14" t="s">
        <v>143</v>
      </c>
    </row>
    <row r="1732" spans="1:19" x14ac:dyDescent="0.3">
      <c r="A1732" s="11">
        <v>44635.67359953704</v>
      </c>
      <c r="B1732" s="11"/>
      <c r="C1732" s="15">
        <v>44635</v>
      </c>
      <c r="D1732" s="16">
        <v>0.67359953703703701</v>
      </c>
      <c r="E1732" s="33" t="str">
        <f t="shared" si="27"/>
        <v>01:27</v>
      </c>
      <c r="F1732" s="12">
        <v>82.8</v>
      </c>
      <c r="G1732" s="12">
        <v>84.64</v>
      </c>
      <c r="H1732" s="12">
        <v>95.68</v>
      </c>
      <c r="I1732" s="12">
        <v>87.399999999999991</v>
      </c>
      <c r="J1732" s="12">
        <v>90.16</v>
      </c>
      <c r="K1732" s="12">
        <v>96</v>
      </c>
      <c r="L1732" s="12">
        <v>99</v>
      </c>
      <c r="M1732" s="12">
        <v>81</v>
      </c>
      <c r="N1732" s="13">
        <v>89.584999999999994</v>
      </c>
      <c r="O1732" s="17" t="s">
        <v>139</v>
      </c>
      <c r="P1732" s="14" t="s">
        <v>13</v>
      </c>
      <c r="Q1732" s="14" t="s">
        <v>15</v>
      </c>
      <c r="R1732" s="14" t="s">
        <v>119</v>
      </c>
      <c r="S1732" s="14" t="s">
        <v>143</v>
      </c>
    </row>
    <row r="1733" spans="1:19" x14ac:dyDescent="0.3">
      <c r="A1733" s="11">
        <v>44635.674050925925</v>
      </c>
      <c r="B1733" s="11"/>
      <c r="C1733" s="15">
        <v>44635</v>
      </c>
      <c r="D1733" s="16">
        <v>0.67405092592592597</v>
      </c>
      <c r="E1733" s="33" t="str">
        <f t="shared" si="27"/>
        <v>01:28</v>
      </c>
      <c r="F1733" s="12">
        <v>75.600000000000009</v>
      </c>
      <c r="G1733" s="12">
        <v>77.28</v>
      </c>
      <c r="H1733" s="12">
        <v>87.36</v>
      </c>
      <c r="I1733" s="12">
        <v>79.8</v>
      </c>
      <c r="J1733" s="12">
        <v>82.32</v>
      </c>
      <c r="K1733" s="12">
        <v>76.44</v>
      </c>
      <c r="L1733" s="12">
        <v>89.88000000000001</v>
      </c>
      <c r="M1733" s="12">
        <v>84</v>
      </c>
      <c r="N1733" s="13">
        <v>81.585000000000008</v>
      </c>
      <c r="O1733" s="17" t="s">
        <v>139</v>
      </c>
      <c r="P1733" s="14" t="s">
        <v>13</v>
      </c>
      <c r="Q1733" s="14" t="s">
        <v>15</v>
      </c>
      <c r="R1733" s="14" t="s">
        <v>119</v>
      </c>
      <c r="S1733" s="14" t="s">
        <v>143</v>
      </c>
    </row>
    <row r="1734" spans="1:19" x14ac:dyDescent="0.3">
      <c r="A1734" s="11">
        <v>44635.67423611111</v>
      </c>
      <c r="B1734" s="11"/>
      <c r="C1734" s="15">
        <v>44635</v>
      </c>
      <c r="D1734" s="16">
        <v>0.67423611111111115</v>
      </c>
      <c r="E1734" s="33" t="str">
        <f t="shared" si="27"/>
        <v>01:28</v>
      </c>
      <c r="F1734" s="12">
        <v>76.5</v>
      </c>
      <c r="G1734" s="12">
        <v>78.2</v>
      </c>
      <c r="H1734" s="12">
        <v>88.4</v>
      </c>
      <c r="I1734" s="12">
        <v>80.75</v>
      </c>
      <c r="J1734" s="12">
        <v>83.3</v>
      </c>
      <c r="K1734" s="12">
        <v>77.350000000000009</v>
      </c>
      <c r="L1734" s="12">
        <v>90.95</v>
      </c>
      <c r="M1734" s="12">
        <v>85</v>
      </c>
      <c r="N1734" s="13">
        <v>82.556250000000006</v>
      </c>
      <c r="O1734" s="17" t="s">
        <v>139</v>
      </c>
      <c r="P1734" s="14" t="s">
        <v>13</v>
      </c>
      <c r="Q1734" s="14" t="s">
        <v>15</v>
      </c>
      <c r="R1734" s="14" t="s">
        <v>119</v>
      </c>
      <c r="S1734" s="14" t="s">
        <v>143</v>
      </c>
    </row>
    <row r="1735" spans="1:19" x14ac:dyDescent="0.3">
      <c r="A1735" s="11">
        <v>44635.674293981479</v>
      </c>
      <c r="B1735" s="11"/>
      <c r="C1735" s="15">
        <v>44635</v>
      </c>
      <c r="D1735" s="16">
        <v>0.67429398148148145</v>
      </c>
      <c r="E1735" s="33" t="str">
        <f t="shared" si="27"/>
        <v>01:28</v>
      </c>
      <c r="F1735" s="12">
        <v>82.5</v>
      </c>
      <c r="G1735" s="12">
        <v>84.333333333333343</v>
      </c>
      <c r="H1735" s="12">
        <v>95.333333333333343</v>
      </c>
      <c r="I1735" s="12">
        <v>87.083333333333329</v>
      </c>
      <c r="J1735" s="12">
        <v>89.833333333333343</v>
      </c>
      <c r="K1735" s="12">
        <v>99</v>
      </c>
      <c r="L1735" s="12">
        <v>93</v>
      </c>
      <c r="M1735" s="12">
        <v>83</v>
      </c>
      <c r="N1735" s="13">
        <v>89.260416666666671</v>
      </c>
      <c r="O1735" s="17" t="s">
        <v>139</v>
      </c>
      <c r="P1735" s="14" t="s">
        <v>13</v>
      </c>
      <c r="Q1735" s="14" t="s">
        <v>15</v>
      </c>
      <c r="R1735" s="14" t="s">
        <v>119</v>
      </c>
      <c r="S1735" s="14" t="s">
        <v>143</v>
      </c>
    </row>
    <row r="1736" spans="1:19" x14ac:dyDescent="0.3">
      <c r="A1736" s="11">
        <v>44635.674305555556</v>
      </c>
      <c r="B1736" s="11"/>
      <c r="C1736" s="15">
        <v>44635</v>
      </c>
      <c r="D1736" s="16">
        <v>0.6743055555555556</v>
      </c>
      <c r="E1736" s="33" t="str">
        <f t="shared" si="27"/>
        <v>01:28</v>
      </c>
      <c r="F1736" s="12">
        <v>91</v>
      </c>
      <c r="G1736" s="12">
        <v>83.72</v>
      </c>
      <c r="H1736" s="12">
        <v>94.64</v>
      </c>
      <c r="I1736" s="12">
        <v>86.45</v>
      </c>
      <c r="J1736" s="12">
        <v>89.179999999999993</v>
      </c>
      <c r="K1736" s="12">
        <v>82.81</v>
      </c>
      <c r="L1736" s="12">
        <v>97.37</v>
      </c>
      <c r="M1736" s="12">
        <v>88.27</v>
      </c>
      <c r="N1736" s="13">
        <v>89.179999999999993</v>
      </c>
      <c r="O1736" s="17" t="s">
        <v>139</v>
      </c>
      <c r="P1736" s="14" t="s">
        <v>13</v>
      </c>
      <c r="Q1736" s="14" t="s">
        <v>15</v>
      </c>
      <c r="R1736" s="14" t="s">
        <v>119</v>
      </c>
      <c r="S1736" s="14" t="s">
        <v>143</v>
      </c>
    </row>
    <row r="1737" spans="1:19" x14ac:dyDescent="0.3">
      <c r="A1737" s="11">
        <v>44635.674513888887</v>
      </c>
      <c r="B1737" s="11"/>
      <c r="C1737" s="15">
        <v>44635</v>
      </c>
      <c r="D1737" s="16">
        <v>0.67451388888888886</v>
      </c>
      <c r="E1737" s="33" t="str">
        <f t="shared" si="27"/>
        <v>01:29</v>
      </c>
      <c r="F1737" s="12">
        <v>79.2</v>
      </c>
      <c r="G1737" s="12">
        <v>80.960000000000008</v>
      </c>
      <c r="H1737" s="12">
        <v>91.52000000000001</v>
      </c>
      <c r="I1737" s="12">
        <v>83.6</v>
      </c>
      <c r="J1737" s="12">
        <v>86.24</v>
      </c>
      <c r="K1737" s="12">
        <v>80.08</v>
      </c>
      <c r="L1737" s="12">
        <v>94.160000000000011</v>
      </c>
      <c r="M1737" s="12">
        <v>88</v>
      </c>
      <c r="N1737" s="13">
        <v>85.47</v>
      </c>
      <c r="O1737" s="17" t="s">
        <v>139</v>
      </c>
      <c r="P1737" s="14" t="s">
        <v>13</v>
      </c>
      <c r="Q1737" s="14" t="s">
        <v>15</v>
      </c>
      <c r="R1737" s="14" t="s">
        <v>119</v>
      </c>
      <c r="S1737" s="14" t="s">
        <v>143</v>
      </c>
    </row>
    <row r="1738" spans="1:19" x14ac:dyDescent="0.3">
      <c r="A1738" s="11">
        <v>44635.674988425926</v>
      </c>
      <c r="B1738" s="11"/>
      <c r="C1738" s="15">
        <v>44635</v>
      </c>
      <c r="D1738" s="16">
        <v>0.67498842592592589</v>
      </c>
      <c r="E1738" s="33" t="str">
        <f t="shared" si="27"/>
        <v>01:29</v>
      </c>
      <c r="F1738" s="12">
        <v>86.7</v>
      </c>
      <c r="G1738" s="12">
        <v>88.626666666666665</v>
      </c>
      <c r="H1738" s="12">
        <v>100.18666666666667</v>
      </c>
      <c r="I1738" s="12">
        <v>91.516666666666652</v>
      </c>
      <c r="J1738" s="12">
        <v>94.406666666666666</v>
      </c>
      <c r="K1738" s="12">
        <v>103</v>
      </c>
      <c r="L1738" s="12">
        <v>98</v>
      </c>
      <c r="M1738" s="12">
        <v>88</v>
      </c>
      <c r="N1738" s="13">
        <v>93.804583333333326</v>
      </c>
      <c r="O1738" s="17" t="s">
        <v>139</v>
      </c>
      <c r="P1738" s="14" t="s">
        <v>13</v>
      </c>
      <c r="Q1738" s="14" t="s">
        <v>15</v>
      </c>
      <c r="R1738" s="14" t="s">
        <v>119</v>
      </c>
      <c r="S1738" s="14" t="s">
        <v>143</v>
      </c>
    </row>
    <row r="1739" spans="1:19" x14ac:dyDescent="0.3">
      <c r="A1739" s="11">
        <v>44635.67527777778</v>
      </c>
      <c r="B1739" s="11"/>
      <c r="C1739" s="15">
        <v>44635</v>
      </c>
      <c r="D1739" s="16">
        <v>0.67527777777777775</v>
      </c>
      <c r="E1739" s="33" t="str">
        <f t="shared" si="27"/>
        <v>01:30</v>
      </c>
      <c r="F1739" s="12">
        <v>82.8</v>
      </c>
      <c r="G1739" s="12">
        <v>84.64</v>
      </c>
      <c r="H1739" s="12">
        <v>95.68</v>
      </c>
      <c r="I1739" s="12">
        <v>87.399999999999991</v>
      </c>
      <c r="J1739" s="12">
        <v>90.16</v>
      </c>
      <c r="K1739" s="12">
        <v>83.72</v>
      </c>
      <c r="L1739" s="12">
        <v>92</v>
      </c>
      <c r="M1739" s="12">
        <v>89.24</v>
      </c>
      <c r="N1739" s="13">
        <v>88.204999999999998</v>
      </c>
      <c r="O1739" s="17" t="s">
        <v>139</v>
      </c>
      <c r="P1739" s="14" t="s">
        <v>13</v>
      </c>
      <c r="Q1739" s="14" t="s">
        <v>15</v>
      </c>
      <c r="R1739" s="14" t="s">
        <v>119</v>
      </c>
      <c r="S1739" s="14" t="s">
        <v>143</v>
      </c>
    </row>
    <row r="1740" spans="1:19" x14ac:dyDescent="0.3">
      <c r="A1740" s="11">
        <v>44635.675370370373</v>
      </c>
      <c r="B1740" s="11"/>
      <c r="C1740" s="15">
        <v>44635</v>
      </c>
      <c r="D1740" s="16">
        <v>0.6753703703703704</v>
      </c>
      <c r="E1740" s="33" t="str">
        <f t="shared" si="27"/>
        <v>01:30</v>
      </c>
      <c r="F1740" s="12">
        <v>75.600000000000009</v>
      </c>
      <c r="G1740" s="12">
        <v>77.28</v>
      </c>
      <c r="H1740" s="12">
        <v>87.36</v>
      </c>
      <c r="I1740" s="12">
        <v>79.8</v>
      </c>
      <c r="J1740" s="12">
        <v>82.32</v>
      </c>
      <c r="K1740" s="12">
        <v>76.44</v>
      </c>
      <c r="L1740" s="12">
        <v>89.88000000000001</v>
      </c>
      <c r="M1740" s="12">
        <v>84</v>
      </c>
      <c r="N1740" s="13">
        <v>81.585000000000008</v>
      </c>
      <c r="O1740" s="17" t="s">
        <v>139</v>
      </c>
      <c r="P1740" s="14" t="s">
        <v>13</v>
      </c>
      <c r="Q1740" s="14" t="s">
        <v>15</v>
      </c>
      <c r="R1740" s="14" t="s">
        <v>119</v>
      </c>
      <c r="S1740" s="14" t="s">
        <v>143</v>
      </c>
    </row>
    <row r="1741" spans="1:19" x14ac:dyDescent="0.3">
      <c r="A1741" s="11">
        <v>44635.675393518519</v>
      </c>
      <c r="B1741" s="11"/>
      <c r="C1741" s="15">
        <v>44635</v>
      </c>
      <c r="D1741" s="16">
        <v>0.67539351851851848</v>
      </c>
      <c r="E1741" s="33" t="str">
        <f t="shared" si="27"/>
        <v>01:30</v>
      </c>
      <c r="F1741" s="12">
        <v>93.600000000000009</v>
      </c>
      <c r="G1741" s="12">
        <v>95.68</v>
      </c>
      <c r="H1741" s="12">
        <v>108.16</v>
      </c>
      <c r="I1741" s="12">
        <v>98.8</v>
      </c>
      <c r="J1741" s="12">
        <v>101.92</v>
      </c>
      <c r="K1741" s="12">
        <v>104</v>
      </c>
      <c r="L1741" s="12">
        <v>111.28</v>
      </c>
      <c r="M1741" s="12">
        <v>100.88</v>
      </c>
      <c r="N1741" s="13">
        <v>101.79</v>
      </c>
      <c r="O1741" s="17" t="s">
        <v>139</v>
      </c>
      <c r="P1741" s="14" t="s">
        <v>13</v>
      </c>
      <c r="Q1741" s="14" t="s">
        <v>15</v>
      </c>
      <c r="R1741" s="14" t="s">
        <v>119</v>
      </c>
      <c r="S1741" s="14" t="s">
        <v>143</v>
      </c>
    </row>
    <row r="1742" spans="1:19" x14ac:dyDescent="0.3">
      <c r="A1742" s="11">
        <v>44635.675555555557</v>
      </c>
      <c r="B1742" s="11"/>
      <c r="C1742" s="15">
        <v>44635</v>
      </c>
      <c r="D1742" s="16">
        <v>0.67555555555555558</v>
      </c>
      <c r="E1742" s="33" t="str">
        <f t="shared" si="27"/>
        <v>01:30</v>
      </c>
      <c r="F1742" s="12">
        <v>87.3</v>
      </c>
      <c r="G1742" s="12">
        <v>89.240000000000009</v>
      </c>
      <c r="H1742" s="12">
        <v>100.88000000000001</v>
      </c>
      <c r="I1742" s="12">
        <v>92.149999999999991</v>
      </c>
      <c r="J1742" s="12">
        <v>95.06</v>
      </c>
      <c r="K1742" s="12">
        <v>88.27</v>
      </c>
      <c r="L1742" s="12">
        <v>97</v>
      </c>
      <c r="M1742" s="12">
        <v>94.09</v>
      </c>
      <c r="N1742" s="13">
        <v>92.998750000000001</v>
      </c>
      <c r="O1742" s="17" t="s">
        <v>139</v>
      </c>
      <c r="P1742" s="14" t="s">
        <v>13</v>
      </c>
      <c r="Q1742" s="14" t="s">
        <v>15</v>
      </c>
      <c r="R1742" s="14" t="s">
        <v>119</v>
      </c>
      <c r="S1742" s="14" t="s">
        <v>143</v>
      </c>
    </row>
    <row r="1743" spans="1:19" x14ac:dyDescent="0.3">
      <c r="A1743" s="11">
        <v>44635.675682870373</v>
      </c>
      <c r="B1743" s="11"/>
      <c r="C1743" s="15">
        <v>44635</v>
      </c>
      <c r="D1743" s="16">
        <v>0.67568287037037045</v>
      </c>
      <c r="E1743" s="33" t="str">
        <f t="shared" si="27"/>
        <v>01:30</v>
      </c>
      <c r="F1743" s="12">
        <v>84.600000000000009</v>
      </c>
      <c r="G1743" s="12">
        <v>86.48</v>
      </c>
      <c r="H1743" s="12">
        <v>97.76</v>
      </c>
      <c r="I1743" s="12">
        <v>89.3</v>
      </c>
      <c r="J1743" s="12">
        <v>92.12</v>
      </c>
      <c r="K1743" s="12">
        <v>104</v>
      </c>
      <c r="L1743" s="12">
        <v>94</v>
      </c>
      <c r="M1743" s="12">
        <v>84</v>
      </c>
      <c r="N1743" s="13">
        <v>91.532499999999999</v>
      </c>
      <c r="O1743" s="17" t="s">
        <v>139</v>
      </c>
      <c r="P1743" s="14" t="s">
        <v>13</v>
      </c>
      <c r="Q1743" s="14" t="s">
        <v>15</v>
      </c>
      <c r="R1743" s="14" t="s">
        <v>119</v>
      </c>
      <c r="S1743" s="14" t="s">
        <v>143</v>
      </c>
    </row>
    <row r="1744" spans="1:19" x14ac:dyDescent="0.3">
      <c r="A1744" s="11">
        <v>44635.675787037035</v>
      </c>
      <c r="B1744" s="11"/>
      <c r="C1744" s="15">
        <v>44635</v>
      </c>
      <c r="D1744" s="16">
        <v>0.67578703703703702</v>
      </c>
      <c r="E1744" s="33" t="str">
        <f t="shared" si="27"/>
        <v>01:30</v>
      </c>
      <c r="F1744" s="12">
        <v>75.600000000000009</v>
      </c>
      <c r="G1744" s="12">
        <v>77.28</v>
      </c>
      <c r="H1744" s="12">
        <v>87.36</v>
      </c>
      <c r="I1744" s="12">
        <v>79.8</v>
      </c>
      <c r="J1744" s="12">
        <v>82.32</v>
      </c>
      <c r="K1744" s="12">
        <v>76.44</v>
      </c>
      <c r="L1744" s="12">
        <v>89.88000000000001</v>
      </c>
      <c r="M1744" s="12">
        <v>84</v>
      </c>
      <c r="N1744" s="13">
        <v>81.585000000000008</v>
      </c>
      <c r="O1744" s="17" t="s">
        <v>139</v>
      </c>
      <c r="P1744" s="14" t="s">
        <v>13</v>
      </c>
      <c r="Q1744" s="14" t="s">
        <v>15</v>
      </c>
      <c r="R1744" s="14" t="s">
        <v>119</v>
      </c>
      <c r="S1744" s="14" t="s">
        <v>143</v>
      </c>
    </row>
    <row r="1745" spans="1:19" x14ac:dyDescent="0.3">
      <c r="A1745" s="11">
        <v>44635.67597222222</v>
      </c>
      <c r="B1745" s="11"/>
      <c r="C1745" s="15">
        <v>44635</v>
      </c>
      <c r="D1745" s="16">
        <v>0.6759722222222222</v>
      </c>
      <c r="E1745" s="33" t="str">
        <f t="shared" si="27"/>
        <v>01:31</v>
      </c>
      <c r="F1745" s="12">
        <v>77.400000000000006</v>
      </c>
      <c r="G1745" s="12">
        <v>79.12</v>
      </c>
      <c r="H1745" s="12">
        <v>89.44</v>
      </c>
      <c r="I1745" s="12">
        <v>81.7</v>
      </c>
      <c r="J1745" s="12">
        <v>84.28</v>
      </c>
      <c r="K1745" s="12">
        <v>78.260000000000005</v>
      </c>
      <c r="L1745" s="12">
        <v>92.02000000000001</v>
      </c>
      <c r="M1745" s="12">
        <v>86</v>
      </c>
      <c r="N1745" s="13">
        <v>83.527500000000003</v>
      </c>
      <c r="O1745" s="17" t="s">
        <v>139</v>
      </c>
      <c r="P1745" s="14" t="s">
        <v>13</v>
      </c>
      <c r="Q1745" s="14" t="s">
        <v>15</v>
      </c>
      <c r="R1745" s="14" t="s">
        <v>119</v>
      </c>
      <c r="S1745" s="14" t="s">
        <v>143</v>
      </c>
    </row>
    <row r="1746" spans="1:19" x14ac:dyDescent="0.3">
      <c r="A1746" s="11">
        <v>44635.675995370373</v>
      </c>
      <c r="B1746" s="11"/>
      <c r="C1746" s="15">
        <v>44635</v>
      </c>
      <c r="D1746" s="16">
        <v>0.67599537037037039</v>
      </c>
      <c r="E1746" s="33" t="str">
        <f t="shared" si="27"/>
        <v>01:31</v>
      </c>
      <c r="F1746" s="12">
        <v>81.900000000000006</v>
      </c>
      <c r="G1746" s="12">
        <v>83.72</v>
      </c>
      <c r="H1746" s="12">
        <v>94.64</v>
      </c>
      <c r="I1746" s="12">
        <v>86.45</v>
      </c>
      <c r="J1746" s="12">
        <v>89.179999999999993</v>
      </c>
      <c r="K1746" s="12">
        <v>82.81</v>
      </c>
      <c r="L1746" s="12">
        <v>91</v>
      </c>
      <c r="M1746" s="12">
        <v>88.27</v>
      </c>
      <c r="N1746" s="13">
        <v>87.246250000000003</v>
      </c>
      <c r="O1746" s="17" t="s">
        <v>139</v>
      </c>
      <c r="P1746" s="14" t="s">
        <v>13</v>
      </c>
      <c r="Q1746" s="14" t="s">
        <v>15</v>
      </c>
      <c r="R1746" s="14" t="s">
        <v>119</v>
      </c>
      <c r="S1746" s="14" t="s">
        <v>143</v>
      </c>
    </row>
    <row r="1747" spans="1:19" x14ac:dyDescent="0.3">
      <c r="A1747" s="11">
        <v>44635.676377314812</v>
      </c>
      <c r="B1747" s="11"/>
      <c r="C1747" s="15">
        <v>44635</v>
      </c>
      <c r="D1747" s="16">
        <v>0.67637731481481478</v>
      </c>
      <c r="E1747" s="33" t="str">
        <f t="shared" si="27"/>
        <v>01:31</v>
      </c>
      <c r="F1747" s="12">
        <v>83.4</v>
      </c>
      <c r="G1747" s="12">
        <v>85.253333333333345</v>
      </c>
      <c r="H1747" s="12">
        <v>96.373333333333335</v>
      </c>
      <c r="I1747" s="12">
        <v>88.033333333333331</v>
      </c>
      <c r="J1747" s="12">
        <v>90.813333333333333</v>
      </c>
      <c r="K1747" s="12">
        <v>98</v>
      </c>
      <c r="L1747" s="12">
        <v>95</v>
      </c>
      <c r="M1747" s="12">
        <v>85</v>
      </c>
      <c r="N1747" s="13">
        <v>90.234166666666681</v>
      </c>
      <c r="O1747" s="17" t="s">
        <v>139</v>
      </c>
      <c r="P1747" s="14" t="s">
        <v>13</v>
      </c>
      <c r="Q1747" s="14" t="s">
        <v>15</v>
      </c>
      <c r="R1747" s="14" t="s">
        <v>119</v>
      </c>
      <c r="S1747" s="14" t="s">
        <v>143</v>
      </c>
    </row>
    <row r="1748" spans="1:19" x14ac:dyDescent="0.3">
      <c r="A1748" s="11">
        <v>44635.677071759259</v>
      </c>
      <c r="B1748" s="11"/>
      <c r="C1748" s="15">
        <v>44635</v>
      </c>
      <c r="D1748" s="16">
        <v>0.67707175925925922</v>
      </c>
      <c r="E1748" s="33" t="str">
        <f t="shared" si="27"/>
        <v>01:32</v>
      </c>
      <c r="F1748" s="12">
        <v>83.1</v>
      </c>
      <c r="G1748" s="12">
        <v>84.946666666666673</v>
      </c>
      <c r="H1748" s="12">
        <v>96.026666666666671</v>
      </c>
      <c r="I1748" s="12">
        <v>87.716666666666654</v>
      </c>
      <c r="J1748" s="12">
        <v>90.486666666666665</v>
      </c>
      <c r="K1748" s="12">
        <v>96</v>
      </c>
      <c r="L1748" s="12">
        <v>101</v>
      </c>
      <c r="M1748" s="12">
        <v>80</v>
      </c>
      <c r="N1748" s="13">
        <v>89.90958333333333</v>
      </c>
      <c r="O1748" s="17" t="s">
        <v>139</v>
      </c>
      <c r="P1748" s="14" t="s">
        <v>13</v>
      </c>
      <c r="Q1748" s="14" t="s">
        <v>15</v>
      </c>
      <c r="R1748" s="14" t="s">
        <v>119</v>
      </c>
      <c r="S1748" s="14" t="s">
        <v>143</v>
      </c>
    </row>
    <row r="1749" spans="1:19" x14ac:dyDescent="0.3">
      <c r="A1749" s="11">
        <v>44635.677766203706</v>
      </c>
      <c r="B1749" s="11"/>
      <c r="C1749" s="15">
        <v>44635</v>
      </c>
      <c r="D1749" s="16">
        <v>0.67776620370370377</v>
      </c>
      <c r="E1749" s="33" t="str">
        <f t="shared" si="27"/>
        <v>01:33</v>
      </c>
      <c r="F1749" s="12">
        <v>92.25</v>
      </c>
      <c r="G1749" s="12">
        <v>94.3</v>
      </c>
      <c r="H1749" s="12">
        <v>106.60000000000001</v>
      </c>
      <c r="I1749" s="12">
        <v>97.375</v>
      </c>
      <c r="J1749" s="12">
        <v>100.45</v>
      </c>
      <c r="K1749" s="12">
        <v>100</v>
      </c>
      <c r="L1749" s="12">
        <v>105</v>
      </c>
      <c r="M1749" s="12">
        <v>99.424999999999997</v>
      </c>
      <c r="N1749" s="13">
        <v>99.424999999999997</v>
      </c>
      <c r="O1749" s="17" t="s">
        <v>139</v>
      </c>
      <c r="P1749" s="14" t="s">
        <v>13</v>
      </c>
      <c r="Q1749" s="14" t="s">
        <v>15</v>
      </c>
      <c r="R1749" s="14" t="s">
        <v>119</v>
      </c>
      <c r="S1749" s="14" t="s">
        <v>143</v>
      </c>
    </row>
    <row r="1750" spans="1:19" x14ac:dyDescent="0.3">
      <c r="A1750" s="11">
        <v>44635.677777777775</v>
      </c>
      <c r="B1750" s="11"/>
      <c r="C1750" s="15">
        <v>44635</v>
      </c>
      <c r="D1750" s="16">
        <v>0.6777777777777777</v>
      </c>
      <c r="E1750" s="33" t="str">
        <f t="shared" si="27"/>
        <v>01:33</v>
      </c>
      <c r="F1750" s="12">
        <v>87</v>
      </c>
      <c r="G1750" s="12">
        <v>80.040000000000006</v>
      </c>
      <c r="H1750" s="12">
        <v>90.48</v>
      </c>
      <c r="I1750" s="12">
        <v>82.649999999999991</v>
      </c>
      <c r="J1750" s="12">
        <v>85.26</v>
      </c>
      <c r="K1750" s="12">
        <v>79.17</v>
      </c>
      <c r="L1750" s="12">
        <v>93.09</v>
      </c>
      <c r="M1750" s="12">
        <v>84.39</v>
      </c>
      <c r="N1750" s="13">
        <v>85.26</v>
      </c>
      <c r="O1750" s="17" t="s">
        <v>139</v>
      </c>
      <c r="P1750" s="14" t="s">
        <v>13</v>
      </c>
      <c r="Q1750" s="14" t="s">
        <v>15</v>
      </c>
      <c r="R1750" s="14" t="s">
        <v>119</v>
      </c>
      <c r="S1750" s="14" t="s">
        <v>143</v>
      </c>
    </row>
    <row r="1751" spans="1:19" x14ac:dyDescent="0.3">
      <c r="A1751" s="11">
        <v>44635.678078703706</v>
      </c>
      <c r="B1751" s="11"/>
      <c r="C1751" s="15">
        <v>44635</v>
      </c>
      <c r="D1751" s="16">
        <v>0.6780787037037036</v>
      </c>
      <c r="E1751" s="33" t="str">
        <f t="shared" si="27"/>
        <v>01:34</v>
      </c>
      <c r="F1751" s="12">
        <v>65.7</v>
      </c>
      <c r="G1751" s="12">
        <v>67.16</v>
      </c>
      <c r="H1751" s="12">
        <v>75.92</v>
      </c>
      <c r="I1751" s="12">
        <v>69.349999999999994</v>
      </c>
      <c r="J1751" s="12">
        <v>71.539999999999992</v>
      </c>
      <c r="K1751" s="12">
        <v>66.430000000000007</v>
      </c>
      <c r="L1751" s="12">
        <v>78.11</v>
      </c>
      <c r="M1751" s="12">
        <v>73</v>
      </c>
      <c r="N1751" s="13">
        <v>70.901250000000005</v>
      </c>
      <c r="O1751" s="17" t="s">
        <v>139</v>
      </c>
      <c r="P1751" s="14" t="s">
        <v>13</v>
      </c>
      <c r="Q1751" s="14" t="s">
        <v>15</v>
      </c>
      <c r="R1751" s="14" t="s">
        <v>119</v>
      </c>
      <c r="S1751" s="14" t="s">
        <v>143</v>
      </c>
    </row>
    <row r="1752" spans="1:19" x14ac:dyDescent="0.3">
      <c r="A1752" s="11">
        <v>44635.678460648145</v>
      </c>
      <c r="B1752" s="11"/>
      <c r="C1752" s="15">
        <v>44635</v>
      </c>
      <c r="D1752" s="16">
        <v>0.67846064814814822</v>
      </c>
      <c r="E1752" s="33" t="str">
        <f t="shared" si="27"/>
        <v>01:34</v>
      </c>
      <c r="F1752" s="12">
        <v>81</v>
      </c>
      <c r="G1752" s="12">
        <v>82.8</v>
      </c>
      <c r="H1752" s="12">
        <v>93.600000000000009</v>
      </c>
      <c r="I1752" s="12">
        <v>85.5</v>
      </c>
      <c r="J1752" s="12">
        <v>88.2</v>
      </c>
      <c r="K1752" s="12">
        <v>98</v>
      </c>
      <c r="L1752" s="12">
        <v>98</v>
      </c>
      <c r="M1752" s="12">
        <v>74</v>
      </c>
      <c r="N1752" s="13">
        <v>87.637500000000003</v>
      </c>
      <c r="O1752" s="17" t="s">
        <v>139</v>
      </c>
      <c r="P1752" s="14" t="s">
        <v>13</v>
      </c>
      <c r="Q1752" s="14" t="s">
        <v>15</v>
      </c>
      <c r="R1752" s="14" t="s">
        <v>119</v>
      </c>
      <c r="S1752" s="14" t="s">
        <v>143</v>
      </c>
    </row>
    <row r="1753" spans="1:19" x14ac:dyDescent="0.3">
      <c r="A1753" s="11">
        <v>44635.678680555553</v>
      </c>
      <c r="B1753" s="11"/>
      <c r="C1753" s="15">
        <v>44635</v>
      </c>
      <c r="D1753" s="16">
        <v>0.67868055555555562</v>
      </c>
      <c r="E1753" s="33" t="str">
        <f t="shared" si="27"/>
        <v>01:35</v>
      </c>
      <c r="F1753" s="12">
        <v>72</v>
      </c>
      <c r="G1753" s="12">
        <v>73.600000000000009</v>
      </c>
      <c r="H1753" s="12">
        <v>83.2</v>
      </c>
      <c r="I1753" s="12">
        <v>76</v>
      </c>
      <c r="J1753" s="12">
        <v>78.400000000000006</v>
      </c>
      <c r="K1753" s="12">
        <v>72.8</v>
      </c>
      <c r="L1753" s="12">
        <v>85.600000000000009</v>
      </c>
      <c r="M1753" s="12">
        <v>80</v>
      </c>
      <c r="N1753" s="13">
        <v>77.7</v>
      </c>
      <c r="O1753" s="17" t="s">
        <v>139</v>
      </c>
      <c r="P1753" s="14" t="s">
        <v>13</v>
      </c>
      <c r="Q1753" s="14" t="s">
        <v>15</v>
      </c>
      <c r="R1753" s="14" t="s">
        <v>119</v>
      </c>
      <c r="S1753" s="14" t="s">
        <v>143</v>
      </c>
    </row>
    <row r="1754" spans="1:19" x14ac:dyDescent="0.3">
      <c r="A1754" s="11">
        <v>44635.678981481484</v>
      </c>
      <c r="B1754" s="11"/>
      <c r="C1754" s="15">
        <v>44635</v>
      </c>
      <c r="D1754" s="16">
        <v>0.67898148148148152</v>
      </c>
      <c r="E1754" s="33" t="str">
        <f t="shared" si="27"/>
        <v>01:35</v>
      </c>
      <c r="F1754" s="12">
        <v>62.1</v>
      </c>
      <c r="G1754" s="12">
        <v>63.480000000000004</v>
      </c>
      <c r="H1754" s="12">
        <v>71.760000000000005</v>
      </c>
      <c r="I1754" s="12">
        <v>65.55</v>
      </c>
      <c r="J1754" s="12">
        <v>67.62</v>
      </c>
      <c r="K1754" s="12">
        <v>62.79</v>
      </c>
      <c r="L1754" s="12">
        <v>73.83</v>
      </c>
      <c r="M1754" s="12">
        <v>69</v>
      </c>
      <c r="N1754" s="13">
        <v>67.016250000000014</v>
      </c>
      <c r="O1754" s="17" t="s">
        <v>139</v>
      </c>
      <c r="P1754" s="14" t="s">
        <v>13</v>
      </c>
      <c r="Q1754" s="14" t="s">
        <v>15</v>
      </c>
      <c r="R1754" s="14" t="s">
        <v>119</v>
      </c>
      <c r="S1754" s="14" t="s">
        <v>143</v>
      </c>
    </row>
    <row r="1755" spans="1:19" x14ac:dyDescent="0.3">
      <c r="A1755" s="11">
        <v>44635.679155092592</v>
      </c>
      <c r="B1755" s="11"/>
      <c r="C1755" s="15">
        <v>44635</v>
      </c>
      <c r="D1755" s="16">
        <v>0.67915509259259255</v>
      </c>
      <c r="E1755" s="33" t="str">
        <f t="shared" si="27"/>
        <v>01:35</v>
      </c>
      <c r="F1755" s="12">
        <v>84.300000000000011</v>
      </c>
      <c r="G1755" s="12">
        <v>86.173333333333346</v>
      </c>
      <c r="H1755" s="12">
        <v>97.413333333333341</v>
      </c>
      <c r="I1755" s="12">
        <v>88.983333333333334</v>
      </c>
      <c r="J1755" s="12">
        <v>91.793333333333337</v>
      </c>
      <c r="K1755" s="12">
        <v>105</v>
      </c>
      <c r="L1755" s="12">
        <v>102</v>
      </c>
      <c r="M1755" s="12">
        <v>74</v>
      </c>
      <c r="N1755" s="13">
        <v>91.207916666666677</v>
      </c>
      <c r="O1755" s="17" t="s">
        <v>139</v>
      </c>
      <c r="P1755" s="14" t="s">
        <v>13</v>
      </c>
      <c r="Q1755" s="14" t="s">
        <v>15</v>
      </c>
      <c r="R1755" s="14" t="s">
        <v>119</v>
      </c>
      <c r="S1755" s="14" t="s">
        <v>143</v>
      </c>
    </row>
    <row r="1756" spans="1:19" x14ac:dyDescent="0.3">
      <c r="A1756" s="11">
        <v>44635.679849537039</v>
      </c>
      <c r="B1756" s="11"/>
      <c r="C1756" s="15">
        <v>44635</v>
      </c>
      <c r="D1756" s="16">
        <v>0.67984953703703699</v>
      </c>
      <c r="E1756" s="33" t="str">
        <f t="shared" si="27"/>
        <v>01:36</v>
      </c>
      <c r="F1756" s="12">
        <v>79.2</v>
      </c>
      <c r="G1756" s="12">
        <v>80.960000000000008</v>
      </c>
      <c r="H1756" s="12">
        <v>91.52000000000001</v>
      </c>
      <c r="I1756" s="12">
        <v>83.6</v>
      </c>
      <c r="J1756" s="12">
        <v>86.24</v>
      </c>
      <c r="K1756" s="12">
        <v>102</v>
      </c>
      <c r="L1756" s="12">
        <v>98</v>
      </c>
      <c r="M1756" s="12">
        <v>64</v>
      </c>
      <c r="N1756" s="13">
        <v>85.69</v>
      </c>
      <c r="O1756" s="17" t="s">
        <v>139</v>
      </c>
      <c r="P1756" s="14" t="s">
        <v>13</v>
      </c>
      <c r="Q1756" s="14" t="s">
        <v>15</v>
      </c>
      <c r="R1756" s="14" t="s">
        <v>119</v>
      </c>
      <c r="S1756" s="14" t="s">
        <v>143</v>
      </c>
    </row>
    <row r="1757" spans="1:19" x14ac:dyDescent="0.3">
      <c r="A1757" s="11">
        <v>44635.680543981478</v>
      </c>
      <c r="B1757" s="11"/>
      <c r="C1757" s="15">
        <v>44635</v>
      </c>
      <c r="D1757" s="16">
        <v>0.68054398148148154</v>
      </c>
      <c r="E1757" s="33" t="str">
        <f t="shared" si="27"/>
        <v>01:37</v>
      </c>
      <c r="F1757" s="12">
        <v>87</v>
      </c>
      <c r="G1757" s="12">
        <v>88.933333333333337</v>
      </c>
      <c r="H1757" s="12">
        <v>100.53333333333335</v>
      </c>
      <c r="I1757" s="12">
        <v>91.833333333333329</v>
      </c>
      <c r="J1757" s="12">
        <v>94.733333333333334</v>
      </c>
      <c r="K1757" s="12">
        <v>101</v>
      </c>
      <c r="L1757" s="12">
        <v>103</v>
      </c>
      <c r="M1757" s="12">
        <v>86</v>
      </c>
      <c r="N1757" s="13">
        <v>94.129166666666663</v>
      </c>
      <c r="O1757" s="17" t="s">
        <v>139</v>
      </c>
      <c r="P1757" s="14" t="s">
        <v>13</v>
      </c>
      <c r="Q1757" s="14" t="s">
        <v>15</v>
      </c>
      <c r="R1757" s="14" t="s">
        <v>119</v>
      </c>
      <c r="S1757" s="14" t="s">
        <v>143</v>
      </c>
    </row>
    <row r="1758" spans="1:19" x14ac:dyDescent="0.3">
      <c r="A1758" s="11">
        <v>44635.681238425925</v>
      </c>
      <c r="B1758" s="11"/>
      <c r="C1758" s="15">
        <v>44635</v>
      </c>
      <c r="D1758" s="16">
        <v>0.68123842592592598</v>
      </c>
      <c r="E1758" s="33" t="str">
        <f t="shared" si="27"/>
        <v>01:38</v>
      </c>
      <c r="F1758" s="12">
        <v>87.6</v>
      </c>
      <c r="G1758" s="12">
        <v>89.546666666666667</v>
      </c>
      <c r="H1758" s="12">
        <v>101.22666666666666</v>
      </c>
      <c r="I1758" s="12">
        <v>92.466666666666654</v>
      </c>
      <c r="J1758" s="12">
        <v>95.386666666666656</v>
      </c>
      <c r="K1758" s="12">
        <v>96</v>
      </c>
      <c r="L1758" s="12">
        <v>110</v>
      </c>
      <c r="M1758" s="12">
        <v>86</v>
      </c>
      <c r="N1758" s="13">
        <v>94.778333333333336</v>
      </c>
      <c r="O1758" s="17" t="s">
        <v>139</v>
      </c>
      <c r="P1758" s="14" t="s">
        <v>13</v>
      </c>
      <c r="Q1758" s="14" t="s">
        <v>15</v>
      </c>
      <c r="R1758" s="14" t="s">
        <v>119</v>
      </c>
      <c r="S1758" s="14" t="s">
        <v>143</v>
      </c>
    </row>
    <row r="1759" spans="1:19" x14ac:dyDescent="0.3">
      <c r="A1759" s="11">
        <v>44635.681250000001</v>
      </c>
      <c r="B1759" s="11"/>
      <c r="C1759" s="15">
        <v>44635</v>
      </c>
      <c r="D1759" s="16">
        <v>0.68125000000000002</v>
      </c>
      <c r="E1759" s="33" t="str">
        <f t="shared" si="27"/>
        <v>01:38</v>
      </c>
      <c r="F1759" s="12">
        <v>89</v>
      </c>
      <c r="G1759" s="12">
        <v>81.88000000000001</v>
      </c>
      <c r="H1759" s="12">
        <v>92.56</v>
      </c>
      <c r="I1759" s="12">
        <v>84.55</v>
      </c>
      <c r="J1759" s="12">
        <v>87.22</v>
      </c>
      <c r="K1759" s="12">
        <v>80.990000000000009</v>
      </c>
      <c r="L1759" s="12">
        <v>95.23</v>
      </c>
      <c r="M1759" s="12">
        <v>86.33</v>
      </c>
      <c r="N1759" s="13">
        <v>87.220000000000013</v>
      </c>
      <c r="O1759" s="17" t="s">
        <v>139</v>
      </c>
      <c r="P1759" s="14" t="s">
        <v>13</v>
      </c>
      <c r="Q1759" s="14" t="s">
        <v>15</v>
      </c>
      <c r="R1759" s="14" t="s">
        <v>119</v>
      </c>
      <c r="S1759" s="14" t="s">
        <v>143</v>
      </c>
    </row>
    <row r="1760" spans="1:19" x14ac:dyDescent="0.3">
      <c r="A1760" s="11">
        <v>44635.681296296294</v>
      </c>
      <c r="B1760" s="11"/>
      <c r="C1760" s="15">
        <v>44635</v>
      </c>
      <c r="D1760" s="16">
        <v>0.6812962962962964</v>
      </c>
      <c r="E1760" s="33" t="str">
        <f t="shared" si="27"/>
        <v>01:38</v>
      </c>
      <c r="F1760" s="12">
        <v>87.3</v>
      </c>
      <c r="G1760" s="12">
        <v>89.240000000000009</v>
      </c>
      <c r="H1760" s="12">
        <v>100.88000000000001</v>
      </c>
      <c r="I1760" s="12">
        <v>92.149999999999991</v>
      </c>
      <c r="J1760" s="12">
        <v>95.06</v>
      </c>
      <c r="K1760" s="12">
        <v>97</v>
      </c>
      <c r="L1760" s="12">
        <v>103.79</v>
      </c>
      <c r="M1760" s="12">
        <v>94.09</v>
      </c>
      <c r="N1760" s="13">
        <v>94.938749999999999</v>
      </c>
      <c r="O1760" s="17" t="s">
        <v>139</v>
      </c>
      <c r="P1760" s="14" t="s">
        <v>13</v>
      </c>
      <c r="Q1760" s="14" t="s">
        <v>15</v>
      </c>
      <c r="R1760" s="14" t="s">
        <v>119</v>
      </c>
      <c r="S1760" s="14" t="s">
        <v>143</v>
      </c>
    </row>
    <row r="1761" spans="1:19" x14ac:dyDescent="0.3">
      <c r="A1761" s="11">
        <v>44635.681423611109</v>
      </c>
      <c r="B1761" s="11"/>
      <c r="C1761" s="15">
        <v>44635</v>
      </c>
      <c r="D1761" s="16">
        <v>0.68142361111111116</v>
      </c>
      <c r="E1761" s="33" t="str">
        <f t="shared" si="27"/>
        <v>01:39</v>
      </c>
      <c r="F1761" s="12">
        <v>94.5</v>
      </c>
      <c r="G1761" s="12">
        <v>96.600000000000009</v>
      </c>
      <c r="H1761" s="12">
        <v>109.2</v>
      </c>
      <c r="I1761" s="12">
        <v>99.75</v>
      </c>
      <c r="J1761" s="12">
        <v>102.89999999999999</v>
      </c>
      <c r="K1761" s="12">
        <v>105</v>
      </c>
      <c r="L1761" s="12">
        <v>112.35000000000001</v>
      </c>
      <c r="M1761" s="12">
        <v>101.85</v>
      </c>
      <c r="N1761" s="13">
        <v>102.76875000000001</v>
      </c>
      <c r="O1761" s="17" t="s">
        <v>139</v>
      </c>
      <c r="P1761" s="14" t="s">
        <v>13</v>
      </c>
      <c r="Q1761" s="14" t="s">
        <v>15</v>
      </c>
      <c r="R1761" s="14" t="s">
        <v>119</v>
      </c>
      <c r="S1761" s="14" t="s">
        <v>143</v>
      </c>
    </row>
    <row r="1762" spans="1:19" x14ac:dyDescent="0.3">
      <c r="A1762" s="11">
        <v>44635.681932870371</v>
      </c>
      <c r="B1762" s="11"/>
      <c r="C1762" s="15">
        <v>44635</v>
      </c>
      <c r="D1762" s="16">
        <v>0.68193287037037031</v>
      </c>
      <c r="E1762" s="33" t="str">
        <f t="shared" si="27"/>
        <v>01:39</v>
      </c>
      <c r="F1762" s="12">
        <v>81.900000000000006</v>
      </c>
      <c r="G1762" s="12">
        <v>83.72</v>
      </c>
      <c r="H1762" s="12">
        <v>94.64</v>
      </c>
      <c r="I1762" s="12">
        <v>86.45</v>
      </c>
      <c r="J1762" s="12">
        <v>89.179999999999993</v>
      </c>
      <c r="K1762" s="12">
        <v>96</v>
      </c>
      <c r="L1762" s="12">
        <v>97.37</v>
      </c>
      <c r="M1762" s="12">
        <v>86</v>
      </c>
      <c r="N1762" s="13">
        <v>89.407499999999999</v>
      </c>
      <c r="O1762" s="17" t="s">
        <v>139</v>
      </c>
      <c r="P1762" s="14" t="s">
        <v>13</v>
      </c>
      <c r="Q1762" s="14" t="s">
        <v>15</v>
      </c>
      <c r="R1762" s="14" t="s">
        <v>119</v>
      </c>
      <c r="S1762" s="14" t="s">
        <v>143</v>
      </c>
    </row>
    <row r="1763" spans="1:19" x14ac:dyDescent="0.3">
      <c r="A1763" s="11">
        <v>44635.681956018518</v>
      </c>
      <c r="B1763" s="11"/>
      <c r="C1763" s="15">
        <v>44635</v>
      </c>
      <c r="D1763" s="16">
        <v>0.68195601851851861</v>
      </c>
      <c r="E1763" s="33" t="str">
        <f t="shared" si="27"/>
        <v>01:39</v>
      </c>
      <c r="F1763" s="12">
        <v>89.100000000000009</v>
      </c>
      <c r="G1763" s="12">
        <v>91.08</v>
      </c>
      <c r="H1763" s="12">
        <v>102.96000000000001</v>
      </c>
      <c r="I1763" s="12">
        <v>94.05</v>
      </c>
      <c r="J1763" s="12">
        <v>97.02</v>
      </c>
      <c r="K1763" s="12">
        <v>90.09</v>
      </c>
      <c r="L1763" s="12">
        <v>99</v>
      </c>
      <c r="M1763" s="12">
        <v>96.03</v>
      </c>
      <c r="N1763" s="13">
        <v>94.916249999999991</v>
      </c>
      <c r="O1763" s="17" t="s">
        <v>139</v>
      </c>
      <c r="P1763" s="14" t="s">
        <v>13</v>
      </c>
      <c r="Q1763" s="14" t="s">
        <v>15</v>
      </c>
      <c r="R1763" s="14" t="s">
        <v>119</v>
      </c>
      <c r="S1763" s="14" t="s">
        <v>143</v>
      </c>
    </row>
    <row r="1764" spans="1:19" x14ac:dyDescent="0.3">
      <c r="A1764" s="11">
        <v>44635.682627314818</v>
      </c>
      <c r="B1764" s="11"/>
      <c r="C1764" s="15">
        <v>44635</v>
      </c>
      <c r="D1764" s="16">
        <v>0.68262731481481476</v>
      </c>
      <c r="E1764" s="33" t="str">
        <f t="shared" si="27"/>
        <v>01:40</v>
      </c>
      <c r="F1764" s="12">
        <v>81.900000000000006</v>
      </c>
      <c r="G1764" s="12">
        <v>83.72</v>
      </c>
      <c r="H1764" s="12">
        <v>94.64</v>
      </c>
      <c r="I1764" s="12">
        <v>86.45</v>
      </c>
      <c r="J1764" s="12">
        <v>89.179999999999993</v>
      </c>
      <c r="K1764" s="12">
        <v>82.81</v>
      </c>
      <c r="L1764" s="12">
        <v>104</v>
      </c>
      <c r="M1764" s="12">
        <v>78</v>
      </c>
      <c r="N1764" s="13">
        <v>87.587500000000006</v>
      </c>
      <c r="O1764" s="17" t="s">
        <v>139</v>
      </c>
      <c r="P1764" s="14" t="s">
        <v>13</v>
      </c>
      <c r="Q1764" s="14" t="s">
        <v>15</v>
      </c>
      <c r="R1764" s="14" t="s">
        <v>119</v>
      </c>
      <c r="S1764" s="14" t="s">
        <v>143</v>
      </c>
    </row>
    <row r="1765" spans="1:19" x14ac:dyDescent="0.3">
      <c r="A1765" s="11">
        <v>44635.683321759258</v>
      </c>
      <c r="B1765" s="11"/>
      <c r="C1765" s="15">
        <v>44635</v>
      </c>
      <c r="D1765" s="16">
        <v>0.68332175925925931</v>
      </c>
      <c r="E1765" s="33" t="str">
        <f t="shared" si="27"/>
        <v>01:41</v>
      </c>
      <c r="F1765" s="12">
        <v>76.8</v>
      </c>
      <c r="G1765" s="12">
        <v>78.506666666666661</v>
      </c>
      <c r="H1765" s="12">
        <v>88.74666666666667</v>
      </c>
      <c r="I1765" s="12">
        <v>81.066666666666663</v>
      </c>
      <c r="J1765" s="12">
        <v>83.626666666666665</v>
      </c>
      <c r="K1765" s="12">
        <v>91</v>
      </c>
      <c r="L1765" s="12">
        <v>103</v>
      </c>
      <c r="M1765" s="12">
        <v>62</v>
      </c>
      <c r="N1765" s="13">
        <v>83.093333333333334</v>
      </c>
      <c r="O1765" s="17" t="s">
        <v>139</v>
      </c>
      <c r="P1765" s="14" t="s">
        <v>13</v>
      </c>
      <c r="Q1765" s="14" t="s">
        <v>15</v>
      </c>
      <c r="R1765" s="14" t="s">
        <v>119</v>
      </c>
      <c r="S1765" s="14" t="s">
        <v>143</v>
      </c>
    </row>
    <row r="1766" spans="1:19" x14ac:dyDescent="0.3">
      <c r="A1766" s="11">
        <v>44635.683634259258</v>
      </c>
      <c r="B1766" s="11"/>
      <c r="C1766" s="15">
        <v>44635</v>
      </c>
      <c r="D1766" s="16">
        <v>0.68363425925925936</v>
      </c>
      <c r="E1766" s="33" t="str">
        <f t="shared" si="27"/>
        <v>01:42</v>
      </c>
      <c r="F1766" s="12">
        <v>59.4</v>
      </c>
      <c r="G1766" s="12">
        <v>60.720000000000006</v>
      </c>
      <c r="H1766" s="12">
        <v>68.64</v>
      </c>
      <c r="I1766" s="12">
        <v>62.699999999999996</v>
      </c>
      <c r="J1766" s="12">
        <v>64.679999999999993</v>
      </c>
      <c r="K1766" s="12">
        <v>60.06</v>
      </c>
      <c r="L1766" s="12">
        <v>70.62</v>
      </c>
      <c r="M1766" s="12">
        <v>66</v>
      </c>
      <c r="N1766" s="13">
        <v>64.102499999999992</v>
      </c>
      <c r="O1766" s="17" t="s">
        <v>139</v>
      </c>
      <c r="P1766" s="14" t="s">
        <v>13</v>
      </c>
      <c r="Q1766" s="14" t="s">
        <v>15</v>
      </c>
      <c r="R1766" s="14" t="s">
        <v>119</v>
      </c>
      <c r="S1766" s="14" t="s">
        <v>143</v>
      </c>
    </row>
    <row r="1767" spans="1:19" x14ac:dyDescent="0.3">
      <c r="A1767" s="11">
        <v>44635.684016203704</v>
      </c>
      <c r="B1767" s="11"/>
      <c r="C1767" s="15">
        <v>44635</v>
      </c>
      <c r="D1767" s="16">
        <v>0.68401620370370375</v>
      </c>
      <c r="E1767" s="33" t="str">
        <f t="shared" si="27"/>
        <v>01:42</v>
      </c>
      <c r="F1767" s="12">
        <v>77.7</v>
      </c>
      <c r="G1767" s="12">
        <v>79.426666666666662</v>
      </c>
      <c r="H1767" s="12">
        <v>89.786666666666662</v>
      </c>
      <c r="I1767" s="12">
        <v>82.016666666666652</v>
      </c>
      <c r="J1767" s="12">
        <v>84.606666666666655</v>
      </c>
      <c r="K1767" s="12">
        <v>95</v>
      </c>
      <c r="L1767" s="12">
        <v>103</v>
      </c>
      <c r="M1767" s="12">
        <v>61</v>
      </c>
      <c r="N1767" s="13">
        <v>84.067083333333329</v>
      </c>
      <c r="O1767" s="17" t="s">
        <v>139</v>
      </c>
      <c r="P1767" s="14" t="s">
        <v>13</v>
      </c>
      <c r="Q1767" s="14" t="s">
        <v>15</v>
      </c>
      <c r="R1767" s="14" t="s">
        <v>119</v>
      </c>
      <c r="S1767" s="14" t="s">
        <v>143</v>
      </c>
    </row>
    <row r="1768" spans="1:19" x14ac:dyDescent="0.3">
      <c r="A1768" s="11">
        <v>44635.684710648151</v>
      </c>
      <c r="B1768" s="11"/>
      <c r="C1768" s="15">
        <v>44635</v>
      </c>
      <c r="D1768" s="16">
        <v>0.68471064814814808</v>
      </c>
      <c r="E1768" s="33" t="str">
        <f t="shared" si="27"/>
        <v>01:43</v>
      </c>
      <c r="F1768" s="12">
        <v>83.1</v>
      </c>
      <c r="G1768" s="12">
        <v>84.946666666666673</v>
      </c>
      <c r="H1768" s="12">
        <v>96.026666666666671</v>
      </c>
      <c r="I1768" s="12">
        <v>87.716666666666654</v>
      </c>
      <c r="J1768" s="12">
        <v>90.486666666666665</v>
      </c>
      <c r="K1768" s="12">
        <v>99</v>
      </c>
      <c r="L1768" s="12">
        <v>117</v>
      </c>
      <c r="M1768" s="12">
        <v>61</v>
      </c>
      <c r="N1768" s="13">
        <v>89.90958333333333</v>
      </c>
      <c r="O1768" s="17" t="s">
        <v>139</v>
      </c>
      <c r="P1768" s="14" t="s">
        <v>13</v>
      </c>
      <c r="Q1768" s="14" t="s">
        <v>15</v>
      </c>
      <c r="R1768" s="14" t="s">
        <v>119</v>
      </c>
      <c r="S1768" s="14" t="s">
        <v>143</v>
      </c>
    </row>
    <row r="1769" spans="1:19" x14ac:dyDescent="0.3">
      <c r="A1769" s="11">
        <v>44635.68472222222</v>
      </c>
      <c r="B1769" s="11"/>
      <c r="C1769" s="15">
        <v>44635</v>
      </c>
      <c r="D1769" s="16">
        <v>0.68472222222222223</v>
      </c>
      <c r="E1769" s="33" t="str">
        <f t="shared" si="27"/>
        <v>01:43</v>
      </c>
      <c r="F1769" s="12">
        <v>99</v>
      </c>
      <c r="G1769" s="12">
        <v>91.08</v>
      </c>
      <c r="H1769" s="12">
        <v>102.96000000000001</v>
      </c>
      <c r="I1769" s="12">
        <v>94.05</v>
      </c>
      <c r="J1769" s="12">
        <v>97.02</v>
      </c>
      <c r="K1769" s="12">
        <v>90.09</v>
      </c>
      <c r="L1769" s="12">
        <v>105.93</v>
      </c>
      <c r="M1769" s="12">
        <v>96.03</v>
      </c>
      <c r="N1769" s="13">
        <v>97.019999999999982</v>
      </c>
      <c r="O1769" s="17" t="s">
        <v>139</v>
      </c>
      <c r="P1769" s="14" t="s">
        <v>13</v>
      </c>
      <c r="Q1769" s="14" t="s">
        <v>15</v>
      </c>
      <c r="R1769" s="14" t="s">
        <v>119</v>
      </c>
      <c r="S1769" s="14" t="s">
        <v>143</v>
      </c>
    </row>
    <row r="1770" spans="1:19" x14ac:dyDescent="0.3">
      <c r="A1770" s="11">
        <v>44635.684733796297</v>
      </c>
      <c r="B1770" s="11"/>
      <c r="C1770" s="15">
        <v>44635</v>
      </c>
      <c r="D1770" s="16">
        <v>0.68473379629629638</v>
      </c>
      <c r="E1770" s="33" t="str">
        <f t="shared" si="27"/>
        <v>01:43</v>
      </c>
      <c r="F1770" s="12">
        <v>87.3</v>
      </c>
      <c r="G1770" s="12">
        <v>89.240000000000009</v>
      </c>
      <c r="H1770" s="12">
        <v>100.88000000000001</v>
      </c>
      <c r="I1770" s="12">
        <v>92.149999999999991</v>
      </c>
      <c r="J1770" s="12">
        <v>95.06</v>
      </c>
      <c r="K1770" s="12">
        <v>97</v>
      </c>
      <c r="L1770" s="12">
        <v>103.79</v>
      </c>
      <c r="M1770" s="12">
        <v>94.09</v>
      </c>
      <c r="N1770" s="13">
        <v>94.938749999999999</v>
      </c>
      <c r="O1770" s="17" t="s">
        <v>139</v>
      </c>
      <c r="P1770" s="14" t="s">
        <v>13</v>
      </c>
      <c r="Q1770" s="14" t="s">
        <v>15</v>
      </c>
      <c r="R1770" s="14" t="s">
        <v>119</v>
      </c>
      <c r="S1770" s="14" t="s">
        <v>143</v>
      </c>
    </row>
    <row r="1771" spans="1:19" x14ac:dyDescent="0.3">
      <c r="A1771" s="11">
        <v>44635.685266203705</v>
      </c>
      <c r="B1771" s="11"/>
      <c r="C1771" s="15">
        <v>44635</v>
      </c>
      <c r="D1771" s="16">
        <v>0.68526620370370372</v>
      </c>
      <c r="E1771" s="33" t="str">
        <f t="shared" si="27"/>
        <v>01:44</v>
      </c>
      <c r="F1771" s="12">
        <v>47.7</v>
      </c>
      <c r="G1771" s="12">
        <v>48.760000000000005</v>
      </c>
      <c r="H1771" s="12">
        <v>55.120000000000005</v>
      </c>
      <c r="I1771" s="12">
        <v>50.349999999999994</v>
      </c>
      <c r="J1771" s="12">
        <v>51.94</v>
      </c>
      <c r="K1771" s="12">
        <v>48.230000000000004</v>
      </c>
      <c r="L1771" s="12">
        <v>56.71</v>
      </c>
      <c r="M1771" s="12">
        <v>53</v>
      </c>
      <c r="N1771" s="13">
        <v>51.47625</v>
      </c>
      <c r="O1771" s="17" t="s">
        <v>139</v>
      </c>
      <c r="P1771" s="14" t="s">
        <v>13</v>
      </c>
      <c r="Q1771" s="14" t="s">
        <v>15</v>
      </c>
      <c r="R1771" s="14" t="s">
        <v>119</v>
      </c>
      <c r="S1771" s="14" t="s">
        <v>143</v>
      </c>
    </row>
    <row r="1772" spans="1:19" x14ac:dyDescent="0.3">
      <c r="A1772" s="11">
        <v>44635.68540509259</v>
      </c>
      <c r="B1772" s="11"/>
      <c r="C1772" s="15">
        <v>44635</v>
      </c>
      <c r="D1772" s="16">
        <v>0.68540509259259252</v>
      </c>
      <c r="E1772" s="33" t="str">
        <f t="shared" si="27"/>
        <v>01:44</v>
      </c>
      <c r="F1772" s="12">
        <v>87.6</v>
      </c>
      <c r="G1772" s="12">
        <v>89.546666666666667</v>
      </c>
      <c r="H1772" s="12">
        <v>101.22666666666666</v>
      </c>
      <c r="I1772" s="12">
        <v>92.466666666666654</v>
      </c>
      <c r="J1772" s="12">
        <v>95.386666666666656</v>
      </c>
      <c r="K1772" s="12">
        <v>94</v>
      </c>
      <c r="L1772" s="12">
        <v>140</v>
      </c>
      <c r="M1772" s="12">
        <v>58</v>
      </c>
      <c r="N1772" s="13">
        <v>94.778333333333336</v>
      </c>
      <c r="O1772" s="17" t="s">
        <v>139</v>
      </c>
      <c r="P1772" s="14" t="s">
        <v>13</v>
      </c>
      <c r="Q1772" s="14" t="s">
        <v>15</v>
      </c>
      <c r="R1772" s="14" t="s">
        <v>119</v>
      </c>
      <c r="S1772" s="14" t="s">
        <v>143</v>
      </c>
    </row>
    <row r="1773" spans="1:19" x14ac:dyDescent="0.3">
      <c r="A1773" s="11">
        <v>44635.685925925929</v>
      </c>
      <c r="B1773" s="11"/>
      <c r="C1773" s="15">
        <v>44635</v>
      </c>
      <c r="D1773" s="16">
        <v>0.68592592592592594</v>
      </c>
      <c r="E1773" s="33" t="str">
        <f t="shared" si="27"/>
        <v>01:45</v>
      </c>
      <c r="F1773" s="12">
        <v>49.5</v>
      </c>
      <c r="G1773" s="12">
        <v>50.6</v>
      </c>
      <c r="H1773" s="12">
        <v>57.2</v>
      </c>
      <c r="I1773" s="12">
        <v>52.25</v>
      </c>
      <c r="J1773" s="12">
        <v>53.9</v>
      </c>
      <c r="K1773" s="12">
        <v>50.050000000000004</v>
      </c>
      <c r="L1773" s="12">
        <v>58.85</v>
      </c>
      <c r="M1773" s="12">
        <v>55</v>
      </c>
      <c r="N1773" s="13">
        <v>53.418750000000003</v>
      </c>
      <c r="O1773" s="17" t="s">
        <v>139</v>
      </c>
      <c r="P1773" s="14" t="s">
        <v>13</v>
      </c>
      <c r="Q1773" s="14" t="s">
        <v>15</v>
      </c>
      <c r="R1773" s="14" t="s">
        <v>119</v>
      </c>
      <c r="S1773" s="14" t="s">
        <v>143</v>
      </c>
    </row>
    <row r="1774" spans="1:19" x14ac:dyDescent="0.3">
      <c r="A1774" s="11">
        <v>44635.686099537037</v>
      </c>
      <c r="B1774" s="11"/>
      <c r="C1774" s="15">
        <v>44635</v>
      </c>
      <c r="D1774" s="16">
        <v>0.68609953703703708</v>
      </c>
      <c r="E1774" s="33" t="str">
        <f t="shared" si="27"/>
        <v>01:45</v>
      </c>
      <c r="F1774" s="12">
        <v>78.599999999999994</v>
      </c>
      <c r="G1774" s="12">
        <v>80.346666666666664</v>
      </c>
      <c r="H1774" s="12">
        <v>90.826666666666668</v>
      </c>
      <c r="I1774" s="12">
        <v>82.966666666666654</v>
      </c>
      <c r="J1774" s="12">
        <v>85.586666666666659</v>
      </c>
      <c r="K1774" s="12">
        <v>85</v>
      </c>
      <c r="L1774" s="12">
        <v>122</v>
      </c>
      <c r="M1774" s="12">
        <v>55</v>
      </c>
      <c r="N1774" s="13">
        <v>85.040833333333325</v>
      </c>
      <c r="O1774" s="17" t="s">
        <v>139</v>
      </c>
      <c r="P1774" s="14" t="s">
        <v>13</v>
      </c>
      <c r="Q1774" s="14" t="s">
        <v>15</v>
      </c>
      <c r="R1774" s="14" t="s">
        <v>119</v>
      </c>
      <c r="S1774" s="14" t="s">
        <v>143</v>
      </c>
    </row>
    <row r="1775" spans="1:19" x14ac:dyDescent="0.3">
      <c r="A1775" s="11">
        <v>44635.686689814815</v>
      </c>
      <c r="B1775" s="11"/>
      <c r="C1775" s="15">
        <v>44635</v>
      </c>
      <c r="D1775" s="16">
        <v>0.68668981481481473</v>
      </c>
      <c r="E1775" s="33" t="str">
        <f t="shared" si="27"/>
        <v>01:46</v>
      </c>
      <c r="F1775" s="12">
        <v>88</v>
      </c>
      <c r="G1775" s="12">
        <v>80.960000000000008</v>
      </c>
      <c r="H1775" s="12">
        <v>91.52000000000001</v>
      </c>
      <c r="I1775" s="12">
        <v>83.6</v>
      </c>
      <c r="J1775" s="12">
        <v>86.24</v>
      </c>
      <c r="K1775" s="12">
        <v>80.08</v>
      </c>
      <c r="L1775" s="12">
        <v>94.160000000000011</v>
      </c>
      <c r="M1775" s="12">
        <v>85.36</v>
      </c>
      <c r="N1775" s="13">
        <v>86.240000000000009</v>
      </c>
      <c r="O1775" s="17" t="s">
        <v>139</v>
      </c>
      <c r="P1775" s="14" t="s">
        <v>13</v>
      </c>
      <c r="Q1775" s="14" t="s">
        <v>15</v>
      </c>
      <c r="R1775" s="14" t="s">
        <v>119</v>
      </c>
      <c r="S1775" s="14" t="s">
        <v>143</v>
      </c>
    </row>
    <row r="1776" spans="1:19" x14ac:dyDescent="0.3">
      <c r="A1776" s="11">
        <v>44635.686793981484</v>
      </c>
      <c r="B1776" s="11"/>
      <c r="C1776" s="15">
        <v>44635</v>
      </c>
      <c r="D1776" s="16">
        <v>0.68679398148148152</v>
      </c>
      <c r="E1776" s="33" t="str">
        <f t="shared" si="27"/>
        <v>01:46</v>
      </c>
      <c r="F1776" s="12">
        <v>85.5</v>
      </c>
      <c r="G1776" s="12">
        <v>87.4</v>
      </c>
      <c r="H1776" s="12">
        <v>98.8</v>
      </c>
      <c r="I1776" s="12">
        <v>90.25</v>
      </c>
      <c r="J1776" s="12">
        <v>93.1</v>
      </c>
      <c r="K1776" s="12">
        <v>82</v>
      </c>
      <c r="L1776" s="12">
        <v>114</v>
      </c>
      <c r="M1776" s="12">
        <v>89</v>
      </c>
      <c r="N1776" s="13">
        <v>92.506249999999994</v>
      </c>
      <c r="O1776" s="17" t="s">
        <v>139</v>
      </c>
      <c r="P1776" s="14" t="s">
        <v>13</v>
      </c>
      <c r="Q1776" s="14" t="s">
        <v>15</v>
      </c>
      <c r="R1776" s="14" t="s">
        <v>119</v>
      </c>
      <c r="S1776" s="14" t="s">
        <v>143</v>
      </c>
    </row>
    <row r="1777" spans="1:19" x14ac:dyDescent="0.3">
      <c r="A1777" s="11">
        <v>44635.686828703707</v>
      </c>
      <c r="B1777" s="11"/>
      <c r="C1777" s="15">
        <v>44635</v>
      </c>
      <c r="D1777" s="16">
        <v>0.68682870370370364</v>
      </c>
      <c r="E1777" s="33" t="str">
        <f t="shared" si="27"/>
        <v>01:46</v>
      </c>
      <c r="F1777" s="12">
        <v>80.100000000000009</v>
      </c>
      <c r="G1777" s="12">
        <v>81.88000000000001</v>
      </c>
      <c r="H1777" s="12">
        <v>92.56</v>
      </c>
      <c r="I1777" s="12">
        <v>84.55</v>
      </c>
      <c r="J1777" s="12">
        <v>87.22</v>
      </c>
      <c r="K1777" s="12">
        <v>80.990000000000009</v>
      </c>
      <c r="L1777" s="12">
        <v>95.23</v>
      </c>
      <c r="M1777" s="12">
        <v>89</v>
      </c>
      <c r="N1777" s="13">
        <v>86.441250000000011</v>
      </c>
      <c r="O1777" s="17" t="s">
        <v>139</v>
      </c>
      <c r="P1777" s="14" t="s">
        <v>13</v>
      </c>
      <c r="Q1777" s="14" t="s">
        <v>15</v>
      </c>
      <c r="R1777" s="14" t="s">
        <v>119</v>
      </c>
      <c r="S1777" s="14" t="s">
        <v>143</v>
      </c>
    </row>
    <row r="1778" spans="1:19" x14ac:dyDescent="0.3">
      <c r="A1778" s="11">
        <v>44635.687488425923</v>
      </c>
      <c r="B1778" s="11"/>
      <c r="C1778" s="15">
        <v>44635</v>
      </c>
      <c r="D1778" s="16">
        <v>0.68748842592592585</v>
      </c>
      <c r="E1778" s="33" t="str">
        <f t="shared" si="27"/>
        <v>01:47</v>
      </c>
      <c r="F1778" s="12">
        <v>84.600000000000009</v>
      </c>
      <c r="G1778" s="12">
        <v>86.48</v>
      </c>
      <c r="H1778" s="12">
        <v>97.76</v>
      </c>
      <c r="I1778" s="12">
        <v>89.3</v>
      </c>
      <c r="J1778" s="12">
        <v>92.12</v>
      </c>
      <c r="K1778" s="12">
        <v>72</v>
      </c>
      <c r="L1778" s="12">
        <v>120</v>
      </c>
      <c r="M1778" s="12">
        <v>90</v>
      </c>
      <c r="N1778" s="13">
        <v>91.532499999999999</v>
      </c>
      <c r="O1778" s="17" t="s">
        <v>139</v>
      </c>
      <c r="P1778" s="14" t="s">
        <v>13</v>
      </c>
      <c r="Q1778" s="14" t="s">
        <v>15</v>
      </c>
      <c r="R1778" s="14" t="s">
        <v>119</v>
      </c>
      <c r="S1778" s="14" t="s">
        <v>143</v>
      </c>
    </row>
    <row r="1779" spans="1:19" x14ac:dyDescent="0.3">
      <c r="A1779" s="11">
        <v>44635.68818287037</v>
      </c>
      <c r="B1779" s="11"/>
      <c r="C1779" s="15">
        <v>44635</v>
      </c>
      <c r="D1779" s="16">
        <v>0.6881828703703704</v>
      </c>
      <c r="E1779" s="33" t="str">
        <f t="shared" si="27"/>
        <v>01:48</v>
      </c>
      <c r="F1779" s="12">
        <v>85.8</v>
      </c>
      <c r="G1779" s="12">
        <v>87.706666666666663</v>
      </c>
      <c r="H1779" s="12">
        <v>99.146666666666661</v>
      </c>
      <c r="I1779" s="12">
        <v>90.566666666666663</v>
      </c>
      <c r="J1779" s="12">
        <v>93.426666666666662</v>
      </c>
      <c r="K1779" s="12">
        <v>91</v>
      </c>
      <c r="L1779" s="12">
        <v>106</v>
      </c>
      <c r="M1779" s="12">
        <v>89</v>
      </c>
      <c r="N1779" s="13">
        <v>92.830833333333331</v>
      </c>
      <c r="O1779" s="17" t="s">
        <v>139</v>
      </c>
      <c r="P1779" s="14" t="s">
        <v>13</v>
      </c>
      <c r="Q1779" s="14" t="s">
        <v>15</v>
      </c>
      <c r="R1779" s="14" t="s">
        <v>119</v>
      </c>
      <c r="S1779" s="14" t="s">
        <v>143</v>
      </c>
    </row>
    <row r="1780" spans="1:19" hidden="1" x14ac:dyDescent="0.3">
      <c r="A1780" s="11">
        <v>44635.688194444447</v>
      </c>
      <c r="B1780" s="11"/>
      <c r="C1780" s="15">
        <v>44635</v>
      </c>
      <c r="D1780" s="16">
        <v>0.68819444444444444</v>
      </c>
      <c r="E1780" s="33" t="str">
        <f t="shared" si="27"/>
        <v>01:48</v>
      </c>
      <c r="F1780" s="12">
        <v>107</v>
      </c>
      <c r="G1780" s="12">
        <v>98.44</v>
      </c>
      <c r="H1780" s="12">
        <v>111.28</v>
      </c>
      <c r="I1780" s="12">
        <v>101.64999999999999</v>
      </c>
      <c r="J1780" s="12">
        <v>104.86</v>
      </c>
      <c r="K1780" s="12">
        <v>97.37</v>
      </c>
      <c r="L1780" s="12">
        <v>114.49000000000001</v>
      </c>
      <c r="M1780" s="12">
        <v>103.78999999999999</v>
      </c>
      <c r="N1780" s="13">
        <v>104.86</v>
      </c>
      <c r="O1780" s="17" t="s">
        <v>139</v>
      </c>
      <c r="P1780" s="14" t="s">
        <v>11</v>
      </c>
      <c r="Q1780" s="14" t="s">
        <v>15</v>
      </c>
      <c r="R1780" s="14" t="s">
        <v>17</v>
      </c>
      <c r="S1780" s="14" t="s">
        <v>143</v>
      </c>
    </row>
    <row r="1781" spans="1:19" hidden="1" x14ac:dyDescent="0.3">
      <c r="A1781" s="11">
        <v>44635.688877314817</v>
      </c>
      <c r="B1781" s="11"/>
      <c r="C1781" s="15">
        <v>44635</v>
      </c>
      <c r="D1781" s="16">
        <v>0.68887731481481485</v>
      </c>
      <c r="E1781" s="33" t="str">
        <f t="shared" si="27"/>
        <v>01:49</v>
      </c>
      <c r="F1781" s="12">
        <v>83.4</v>
      </c>
      <c r="G1781" s="12">
        <v>85.253333333333345</v>
      </c>
      <c r="H1781" s="12">
        <v>96.373333333333335</v>
      </c>
      <c r="I1781" s="12">
        <v>88.033333333333331</v>
      </c>
      <c r="J1781" s="12">
        <v>90.813333333333333</v>
      </c>
      <c r="K1781" s="12">
        <v>91</v>
      </c>
      <c r="L1781" s="12">
        <v>107</v>
      </c>
      <c r="M1781" s="12">
        <v>80</v>
      </c>
      <c r="N1781" s="13">
        <v>90.234166666666681</v>
      </c>
      <c r="O1781" s="17" t="s">
        <v>139</v>
      </c>
      <c r="P1781" s="14" t="s">
        <v>11</v>
      </c>
      <c r="Q1781" s="14" t="s">
        <v>15</v>
      </c>
      <c r="R1781" s="14" t="s">
        <v>17</v>
      </c>
      <c r="S1781" s="14" t="s">
        <v>143</v>
      </c>
    </row>
    <row r="1782" spans="1:19" hidden="1" x14ac:dyDescent="0.3">
      <c r="A1782" s="11">
        <v>44635.689571759256</v>
      </c>
      <c r="B1782" s="11"/>
      <c r="C1782" s="15">
        <v>44635</v>
      </c>
      <c r="D1782" s="16">
        <v>0.68957175925925929</v>
      </c>
      <c r="E1782" s="33" t="str">
        <f t="shared" si="27"/>
        <v>01:50</v>
      </c>
      <c r="F1782" s="12">
        <v>100.8</v>
      </c>
      <c r="G1782" s="12">
        <v>103.04</v>
      </c>
      <c r="H1782" s="12">
        <v>116.48</v>
      </c>
      <c r="I1782" s="12">
        <v>106.39999999999999</v>
      </c>
      <c r="J1782" s="12">
        <v>109.75999999999999</v>
      </c>
      <c r="K1782" s="12">
        <v>101.92</v>
      </c>
      <c r="L1782" s="12">
        <v>112</v>
      </c>
      <c r="M1782" s="12">
        <v>108.64</v>
      </c>
      <c r="N1782" s="13">
        <v>107.38</v>
      </c>
      <c r="O1782" s="17" t="s">
        <v>139</v>
      </c>
      <c r="P1782" s="14" t="s">
        <v>11</v>
      </c>
      <c r="Q1782" s="14" t="s">
        <v>15</v>
      </c>
      <c r="R1782" s="14" t="s">
        <v>17</v>
      </c>
      <c r="S1782" s="14" t="s">
        <v>143</v>
      </c>
    </row>
    <row r="1783" spans="1:19" hidden="1" x14ac:dyDescent="0.3">
      <c r="A1783" s="11">
        <v>44635.690266203703</v>
      </c>
      <c r="B1783" s="11"/>
      <c r="C1783" s="15">
        <v>44635</v>
      </c>
      <c r="D1783" s="16">
        <v>0.69026620370370362</v>
      </c>
      <c r="E1783" s="33" t="str">
        <f t="shared" si="27"/>
        <v>01:51</v>
      </c>
      <c r="F1783" s="12">
        <v>84.600000000000009</v>
      </c>
      <c r="G1783" s="12">
        <v>86.48</v>
      </c>
      <c r="H1783" s="12">
        <v>97.76</v>
      </c>
      <c r="I1783" s="12">
        <v>89.3</v>
      </c>
      <c r="J1783" s="12">
        <v>92.12</v>
      </c>
      <c r="K1783" s="12">
        <v>85.54</v>
      </c>
      <c r="L1783" s="12">
        <v>116</v>
      </c>
      <c r="M1783" s="12">
        <v>72</v>
      </c>
      <c r="N1783" s="13">
        <v>90.475000000000009</v>
      </c>
      <c r="O1783" s="17" t="s">
        <v>139</v>
      </c>
      <c r="P1783" s="14" t="s">
        <v>11</v>
      </c>
      <c r="Q1783" s="14" t="s">
        <v>15</v>
      </c>
      <c r="R1783" s="14" t="s">
        <v>17</v>
      </c>
      <c r="S1783" s="14" t="s">
        <v>143</v>
      </c>
    </row>
    <row r="1784" spans="1:19" hidden="1" x14ac:dyDescent="0.3">
      <c r="A1784" s="11">
        <v>44635.690960648149</v>
      </c>
      <c r="B1784" s="11"/>
      <c r="C1784" s="15">
        <v>44635</v>
      </c>
      <c r="D1784" s="16">
        <v>0.69096064814814817</v>
      </c>
      <c r="E1784" s="33" t="str">
        <f t="shared" si="27"/>
        <v>01:52</v>
      </c>
      <c r="F1784" s="12">
        <v>57.6</v>
      </c>
      <c r="G1784" s="12">
        <v>58.88</v>
      </c>
      <c r="H1784" s="12">
        <v>66.56</v>
      </c>
      <c r="I1784" s="12">
        <v>60.8</v>
      </c>
      <c r="J1784" s="12">
        <v>62.72</v>
      </c>
      <c r="K1784" s="12">
        <v>58.24</v>
      </c>
      <c r="L1784" s="12">
        <v>68.48</v>
      </c>
      <c r="M1784" s="12">
        <v>64</v>
      </c>
      <c r="N1784" s="13">
        <v>62.160000000000011</v>
      </c>
      <c r="O1784" s="17" t="s">
        <v>139</v>
      </c>
      <c r="P1784" s="14" t="s">
        <v>11</v>
      </c>
      <c r="Q1784" s="14" t="s">
        <v>15</v>
      </c>
      <c r="R1784" s="14" t="s">
        <v>17</v>
      </c>
      <c r="S1784" s="14" t="s">
        <v>143</v>
      </c>
    </row>
    <row r="1785" spans="1:19" hidden="1" x14ac:dyDescent="0.3">
      <c r="A1785" s="11">
        <v>44635.691261574073</v>
      </c>
      <c r="B1785" s="11"/>
      <c r="C1785" s="15">
        <v>44635</v>
      </c>
      <c r="D1785" s="16">
        <v>0.69126157407407407</v>
      </c>
      <c r="E1785" s="33" t="str">
        <f t="shared" si="27"/>
        <v>01:53</v>
      </c>
      <c r="F1785" s="12">
        <v>95</v>
      </c>
      <c r="G1785" s="12">
        <v>87.4</v>
      </c>
      <c r="H1785" s="12">
        <v>98.8</v>
      </c>
      <c r="I1785" s="12">
        <v>90.25</v>
      </c>
      <c r="J1785" s="12">
        <v>93.1</v>
      </c>
      <c r="K1785" s="12">
        <v>86.45</v>
      </c>
      <c r="L1785" s="12">
        <v>101.65</v>
      </c>
      <c r="M1785" s="12">
        <v>92.149999999999991</v>
      </c>
      <c r="N1785" s="13">
        <v>93.1</v>
      </c>
      <c r="O1785" s="17" t="s">
        <v>139</v>
      </c>
      <c r="P1785" s="14" t="s">
        <v>11</v>
      </c>
      <c r="Q1785" s="14" t="s">
        <v>15</v>
      </c>
      <c r="R1785" s="14" t="s">
        <v>17</v>
      </c>
      <c r="S1785" s="14" t="s">
        <v>143</v>
      </c>
    </row>
    <row r="1786" spans="1:19" hidden="1" x14ac:dyDescent="0.3">
      <c r="A1786" s="11">
        <v>44635.691655092596</v>
      </c>
      <c r="B1786" s="11"/>
      <c r="C1786" s="15">
        <v>44635</v>
      </c>
      <c r="D1786" s="16">
        <v>0.69165509259259261</v>
      </c>
      <c r="E1786" s="33" t="str">
        <f t="shared" si="27"/>
        <v>01:53</v>
      </c>
      <c r="F1786" s="12">
        <v>65.7</v>
      </c>
      <c r="G1786" s="12">
        <v>67.16</v>
      </c>
      <c r="H1786" s="12">
        <v>75.92</v>
      </c>
      <c r="I1786" s="12">
        <v>69.349999999999994</v>
      </c>
      <c r="J1786" s="12">
        <v>71.539999999999992</v>
      </c>
      <c r="K1786" s="12">
        <v>66.430000000000007</v>
      </c>
      <c r="L1786" s="12">
        <v>78.11</v>
      </c>
      <c r="M1786" s="12">
        <v>73</v>
      </c>
      <c r="N1786" s="13">
        <v>70.901250000000005</v>
      </c>
      <c r="O1786" s="17" t="s">
        <v>139</v>
      </c>
      <c r="P1786" s="14" t="s">
        <v>11</v>
      </c>
      <c r="Q1786" s="14" t="s">
        <v>15</v>
      </c>
      <c r="R1786" s="14" t="s">
        <v>17</v>
      </c>
      <c r="S1786" s="14" t="s">
        <v>143</v>
      </c>
    </row>
    <row r="1787" spans="1:19" hidden="1" x14ac:dyDescent="0.3">
      <c r="A1787" s="11">
        <v>44635.691666666666</v>
      </c>
      <c r="B1787" s="11"/>
      <c r="C1787" s="15">
        <v>44635</v>
      </c>
      <c r="D1787" s="16">
        <v>0.69166666666666676</v>
      </c>
      <c r="E1787" s="33" t="str">
        <f t="shared" si="27"/>
        <v>01:53</v>
      </c>
      <c r="F1787" s="12">
        <v>106</v>
      </c>
      <c r="G1787" s="12">
        <v>97.52000000000001</v>
      </c>
      <c r="H1787" s="12">
        <v>110.24000000000001</v>
      </c>
      <c r="I1787" s="12">
        <v>100.69999999999999</v>
      </c>
      <c r="J1787" s="12">
        <v>103.88</v>
      </c>
      <c r="K1787" s="12">
        <v>96.460000000000008</v>
      </c>
      <c r="L1787" s="12">
        <v>113.42</v>
      </c>
      <c r="M1787" s="12">
        <v>102.82</v>
      </c>
      <c r="N1787" s="13">
        <v>103.88</v>
      </c>
      <c r="O1787" s="17" t="s">
        <v>139</v>
      </c>
      <c r="P1787" s="14" t="s">
        <v>11</v>
      </c>
      <c r="Q1787" s="14" t="s">
        <v>15</v>
      </c>
      <c r="R1787" s="14" t="s">
        <v>17</v>
      </c>
      <c r="S1787" s="14" t="s">
        <v>143</v>
      </c>
    </row>
    <row r="1788" spans="1:19" hidden="1" x14ac:dyDescent="0.3">
      <c r="A1788" s="11">
        <v>44635.692349537036</v>
      </c>
      <c r="B1788" s="11"/>
      <c r="C1788" s="15">
        <v>44635</v>
      </c>
      <c r="D1788" s="16">
        <v>0.69234953703703705</v>
      </c>
      <c r="E1788" s="33" t="str">
        <f t="shared" si="27"/>
        <v>01:54</v>
      </c>
      <c r="F1788" s="12">
        <v>84.600000000000009</v>
      </c>
      <c r="G1788" s="12">
        <v>86.48</v>
      </c>
      <c r="H1788" s="12">
        <v>97.76</v>
      </c>
      <c r="I1788" s="12">
        <v>89.3</v>
      </c>
      <c r="J1788" s="12">
        <v>92.12</v>
      </c>
      <c r="K1788" s="12">
        <v>85.54</v>
      </c>
      <c r="L1788" s="12">
        <v>100.58000000000001</v>
      </c>
      <c r="M1788" s="12">
        <v>94</v>
      </c>
      <c r="N1788" s="13">
        <v>91.297500000000014</v>
      </c>
      <c r="O1788" s="17" t="s">
        <v>139</v>
      </c>
      <c r="P1788" s="14" t="s">
        <v>11</v>
      </c>
      <c r="Q1788" s="14" t="s">
        <v>15</v>
      </c>
      <c r="R1788" s="14" t="s">
        <v>17</v>
      </c>
      <c r="S1788" s="14" t="s">
        <v>143</v>
      </c>
    </row>
    <row r="1789" spans="1:19" hidden="1" x14ac:dyDescent="0.3">
      <c r="A1789" s="11">
        <v>44635.693043981482</v>
      </c>
      <c r="B1789" s="11"/>
      <c r="C1789" s="15">
        <v>44635</v>
      </c>
      <c r="D1789" s="16">
        <v>0.69304398148148139</v>
      </c>
      <c r="E1789" s="33" t="str">
        <f t="shared" si="27"/>
        <v>01:55</v>
      </c>
      <c r="F1789" s="12">
        <v>83.7</v>
      </c>
      <c r="G1789" s="12">
        <v>85.56</v>
      </c>
      <c r="H1789" s="12">
        <v>96.72</v>
      </c>
      <c r="I1789" s="12">
        <v>88.35</v>
      </c>
      <c r="J1789" s="12">
        <v>91.14</v>
      </c>
      <c r="K1789" s="12">
        <v>84.63000000000001</v>
      </c>
      <c r="L1789" s="12">
        <v>99.51</v>
      </c>
      <c r="M1789" s="12">
        <v>93</v>
      </c>
      <c r="N1789" s="13">
        <v>90.326250000000002</v>
      </c>
      <c r="O1789" s="17" t="s">
        <v>139</v>
      </c>
      <c r="P1789" s="14" t="s">
        <v>11</v>
      </c>
      <c r="Q1789" s="14" t="s">
        <v>15</v>
      </c>
      <c r="R1789" s="14" t="s">
        <v>17</v>
      </c>
      <c r="S1789" s="14" t="s">
        <v>143</v>
      </c>
    </row>
    <row r="1790" spans="1:19" hidden="1" x14ac:dyDescent="0.3">
      <c r="A1790" s="11">
        <v>44635.693738425929</v>
      </c>
      <c r="B1790" s="11"/>
      <c r="C1790" s="15">
        <v>44635</v>
      </c>
      <c r="D1790" s="16">
        <v>0.69373842592592594</v>
      </c>
      <c r="E1790" s="33" t="str">
        <f t="shared" ref="E1790:E1811" si="28">TEXT(D1790-$D$1534,"hh:mm")</f>
        <v>01:56</v>
      </c>
      <c r="F1790" s="12">
        <v>81.900000000000006</v>
      </c>
      <c r="G1790" s="12">
        <v>83.72</v>
      </c>
      <c r="H1790" s="12">
        <v>94.64</v>
      </c>
      <c r="I1790" s="12">
        <v>86.45</v>
      </c>
      <c r="J1790" s="12">
        <v>89.179999999999993</v>
      </c>
      <c r="K1790" s="12">
        <v>82.81</v>
      </c>
      <c r="L1790" s="12">
        <v>97.37</v>
      </c>
      <c r="M1790" s="12">
        <v>91</v>
      </c>
      <c r="N1790" s="13">
        <v>88.383750000000006</v>
      </c>
      <c r="O1790" s="17" t="s">
        <v>139</v>
      </c>
      <c r="P1790" s="14" t="s">
        <v>11</v>
      </c>
      <c r="Q1790" s="14" t="s">
        <v>15</v>
      </c>
      <c r="R1790" s="14" t="s">
        <v>17</v>
      </c>
      <c r="S1790" s="14" t="s">
        <v>143</v>
      </c>
    </row>
    <row r="1791" spans="1:19" hidden="1" x14ac:dyDescent="0.3">
      <c r="A1791" s="11">
        <v>44635.694432870368</v>
      </c>
      <c r="B1791" s="11"/>
      <c r="C1791" s="15">
        <v>44635</v>
      </c>
      <c r="D1791" s="16">
        <v>0.69443287037037038</v>
      </c>
      <c r="E1791" s="33" t="str">
        <f t="shared" si="28"/>
        <v>01:57</v>
      </c>
      <c r="F1791" s="12">
        <v>80.100000000000009</v>
      </c>
      <c r="G1791" s="12">
        <v>81.88000000000001</v>
      </c>
      <c r="H1791" s="12">
        <v>92.56</v>
      </c>
      <c r="I1791" s="12">
        <v>84.55</v>
      </c>
      <c r="J1791" s="12">
        <v>87.22</v>
      </c>
      <c r="K1791" s="12">
        <v>80.990000000000009</v>
      </c>
      <c r="L1791" s="12">
        <v>95.23</v>
      </c>
      <c r="M1791" s="12">
        <v>89</v>
      </c>
      <c r="N1791" s="13">
        <v>86.441250000000011</v>
      </c>
      <c r="O1791" s="17" t="s">
        <v>139</v>
      </c>
      <c r="P1791" s="14" t="s">
        <v>11</v>
      </c>
      <c r="Q1791" s="14" t="s">
        <v>15</v>
      </c>
      <c r="R1791" s="14" t="s">
        <v>17</v>
      </c>
      <c r="S1791" s="14" t="s">
        <v>143</v>
      </c>
    </row>
    <row r="1792" spans="1:19" hidden="1" x14ac:dyDescent="0.3">
      <c r="A1792" s="11">
        <v>44635.694710648146</v>
      </c>
      <c r="B1792" s="11"/>
      <c r="C1792" s="15">
        <v>44635</v>
      </c>
      <c r="D1792" s="16">
        <v>0.6947106481481482</v>
      </c>
      <c r="E1792" s="33" t="str">
        <f t="shared" si="28"/>
        <v>01:58</v>
      </c>
      <c r="F1792" s="12">
        <v>100</v>
      </c>
      <c r="G1792" s="12">
        <v>92</v>
      </c>
      <c r="H1792" s="12">
        <v>104</v>
      </c>
      <c r="I1792" s="12">
        <v>95</v>
      </c>
      <c r="J1792" s="12">
        <v>98</v>
      </c>
      <c r="K1792" s="12">
        <v>91</v>
      </c>
      <c r="L1792" s="12">
        <v>107</v>
      </c>
      <c r="M1792" s="12">
        <v>97</v>
      </c>
      <c r="N1792" s="13">
        <v>98</v>
      </c>
      <c r="O1792" s="17" t="s">
        <v>139</v>
      </c>
      <c r="P1792" s="14" t="s">
        <v>11</v>
      </c>
      <c r="Q1792" s="14" t="s">
        <v>15</v>
      </c>
      <c r="R1792" s="14" t="s">
        <v>17</v>
      </c>
      <c r="S1792" s="14" t="s">
        <v>143</v>
      </c>
    </row>
    <row r="1793" spans="1:19" hidden="1" x14ac:dyDescent="0.3">
      <c r="A1793" s="11">
        <v>44635.695127314815</v>
      </c>
      <c r="B1793" s="11"/>
      <c r="C1793" s="15">
        <v>44635</v>
      </c>
      <c r="D1793" s="16">
        <v>0.69512731481481482</v>
      </c>
      <c r="E1793" s="33" t="str">
        <f t="shared" si="28"/>
        <v>01:58</v>
      </c>
      <c r="F1793" s="12">
        <v>76.5</v>
      </c>
      <c r="G1793" s="12">
        <v>78.2</v>
      </c>
      <c r="H1793" s="12">
        <v>88.4</v>
      </c>
      <c r="I1793" s="12">
        <v>80.75</v>
      </c>
      <c r="J1793" s="12">
        <v>83.3</v>
      </c>
      <c r="K1793" s="12">
        <v>77.350000000000009</v>
      </c>
      <c r="L1793" s="12">
        <v>90.95</v>
      </c>
      <c r="M1793" s="12">
        <v>85</v>
      </c>
      <c r="N1793" s="13">
        <v>82.556250000000006</v>
      </c>
      <c r="O1793" s="17" t="s">
        <v>139</v>
      </c>
      <c r="P1793" s="14" t="s">
        <v>11</v>
      </c>
      <c r="Q1793" s="14" t="s">
        <v>15</v>
      </c>
      <c r="R1793" s="14" t="s">
        <v>17</v>
      </c>
      <c r="S1793" s="14" t="s">
        <v>143</v>
      </c>
    </row>
    <row r="1794" spans="1:19" hidden="1" x14ac:dyDescent="0.3">
      <c r="A1794" s="11">
        <v>44635.695138888892</v>
      </c>
      <c r="B1794" s="11"/>
      <c r="C1794" s="15">
        <v>44635</v>
      </c>
      <c r="D1794" s="16">
        <v>0.69513888888888886</v>
      </c>
      <c r="E1794" s="33" t="str">
        <f t="shared" si="28"/>
        <v>01:58</v>
      </c>
      <c r="F1794" s="12">
        <v>110</v>
      </c>
      <c r="G1794" s="12">
        <v>101.2</v>
      </c>
      <c r="H1794" s="12">
        <v>114.4</v>
      </c>
      <c r="I1794" s="12">
        <v>104.5</v>
      </c>
      <c r="J1794" s="12">
        <v>107.8</v>
      </c>
      <c r="K1794" s="12">
        <v>100.10000000000001</v>
      </c>
      <c r="L1794" s="12">
        <v>117.7</v>
      </c>
      <c r="M1794" s="12">
        <v>106.7</v>
      </c>
      <c r="N1794" s="13">
        <v>107.80000000000001</v>
      </c>
      <c r="O1794" s="17" t="s">
        <v>139</v>
      </c>
      <c r="P1794" s="14" t="s">
        <v>11</v>
      </c>
      <c r="Q1794" s="14" t="s">
        <v>15</v>
      </c>
      <c r="R1794" s="14" t="s">
        <v>17</v>
      </c>
      <c r="S1794" s="14" t="s">
        <v>143</v>
      </c>
    </row>
    <row r="1795" spans="1:19" hidden="1" x14ac:dyDescent="0.3">
      <c r="A1795" s="11">
        <v>44635.6952662037</v>
      </c>
      <c r="B1795" s="11"/>
      <c r="C1795" s="15">
        <v>44635</v>
      </c>
      <c r="D1795" s="16">
        <v>0.69526620370370373</v>
      </c>
      <c r="E1795" s="33" t="str">
        <f t="shared" si="28"/>
        <v>01:59</v>
      </c>
      <c r="F1795" s="12">
        <v>78</v>
      </c>
      <c r="G1795" s="12">
        <v>71.760000000000005</v>
      </c>
      <c r="H1795" s="12">
        <v>81.12</v>
      </c>
      <c r="I1795" s="12">
        <v>74.099999999999994</v>
      </c>
      <c r="J1795" s="12">
        <v>76.44</v>
      </c>
      <c r="K1795" s="12">
        <v>70.98</v>
      </c>
      <c r="L1795" s="12">
        <v>83.460000000000008</v>
      </c>
      <c r="M1795" s="12">
        <v>75.66</v>
      </c>
      <c r="N1795" s="13">
        <v>76.44</v>
      </c>
      <c r="O1795" s="17" t="s">
        <v>139</v>
      </c>
      <c r="P1795" s="14" t="s">
        <v>11</v>
      </c>
      <c r="Q1795" s="14" t="s">
        <v>15</v>
      </c>
      <c r="R1795" s="14" t="s">
        <v>17</v>
      </c>
      <c r="S1795" s="14" t="s">
        <v>143</v>
      </c>
    </row>
    <row r="1796" spans="1:19" hidden="1" x14ac:dyDescent="0.3">
      <c r="A1796" s="11">
        <v>44635.695821759262</v>
      </c>
      <c r="B1796" s="11"/>
      <c r="C1796" s="15">
        <v>44635</v>
      </c>
      <c r="D1796" s="16">
        <v>0.69582175925925915</v>
      </c>
      <c r="E1796" s="33" t="str">
        <f t="shared" si="28"/>
        <v>01:59</v>
      </c>
      <c r="F1796" s="12">
        <v>85.5</v>
      </c>
      <c r="G1796" s="12">
        <v>87.4</v>
      </c>
      <c r="H1796" s="12">
        <v>98.8</v>
      </c>
      <c r="I1796" s="12">
        <v>90.25</v>
      </c>
      <c r="J1796" s="12">
        <v>93.1</v>
      </c>
      <c r="K1796" s="12">
        <v>86.45</v>
      </c>
      <c r="L1796" s="12">
        <v>101.65</v>
      </c>
      <c r="M1796" s="12">
        <v>95</v>
      </c>
      <c r="N1796" s="13">
        <v>92.268749999999997</v>
      </c>
      <c r="O1796" s="17" t="s">
        <v>139</v>
      </c>
      <c r="P1796" s="14" t="s">
        <v>11</v>
      </c>
      <c r="Q1796" s="14" t="s">
        <v>15</v>
      </c>
      <c r="R1796" s="14" t="s">
        <v>17</v>
      </c>
      <c r="S1796" s="14" t="s">
        <v>143</v>
      </c>
    </row>
    <row r="1797" spans="1:19" hidden="1" x14ac:dyDescent="0.3">
      <c r="A1797" s="11">
        <v>44635.696516203701</v>
      </c>
      <c r="B1797" s="11"/>
      <c r="C1797" s="15">
        <v>44635</v>
      </c>
      <c r="D1797" s="16">
        <v>0.69651620370370371</v>
      </c>
      <c r="E1797" s="33" t="str">
        <f t="shared" si="28"/>
        <v>02:00</v>
      </c>
      <c r="F1797" s="12">
        <v>81.900000000000006</v>
      </c>
      <c r="G1797" s="12">
        <v>83.72</v>
      </c>
      <c r="H1797" s="12">
        <v>94.64</v>
      </c>
      <c r="I1797" s="12">
        <v>86.45</v>
      </c>
      <c r="J1797" s="12">
        <v>89.179999999999993</v>
      </c>
      <c r="K1797" s="12">
        <v>82.81</v>
      </c>
      <c r="L1797" s="12">
        <v>97.37</v>
      </c>
      <c r="M1797" s="12">
        <v>91</v>
      </c>
      <c r="N1797" s="13">
        <v>88.383750000000006</v>
      </c>
      <c r="O1797" s="17" t="s">
        <v>139</v>
      </c>
      <c r="P1797" s="14" t="s">
        <v>11</v>
      </c>
      <c r="Q1797" s="14" t="s">
        <v>15</v>
      </c>
      <c r="R1797" s="14" t="s">
        <v>17</v>
      </c>
      <c r="S1797" s="14" t="s">
        <v>143</v>
      </c>
    </row>
    <row r="1798" spans="1:19" hidden="1" x14ac:dyDescent="0.3">
      <c r="A1798" s="11">
        <v>44635.697210648148</v>
      </c>
      <c r="B1798" s="11"/>
      <c r="C1798" s="15">
        <v>44635</v>
      </c>
      <c r="D1798" s="16">
        <v>0.69721064814814815</v>
      </c>
      <c r="E1798" s="33" t="str">
        <f t="shared" si="28"/>
        <v>02:01</v>
      </c>
      <c r="F1798" s="12">
        <v>86.4</v>
      </c>
      <c r="G1798" s="12">
        <v>88.320000000000007</v>
      </c>
      <c r="H1798" s="12">
        <v>99.84</v>
      </c>
      <c r="I1798" s="12">
        <v>91.199999999999989</v>
      </c>
      <c r="J1798" s="12">
        <v>94.08</v>
      </c>
      <c r="K1798" s="12">
        <v>87.36</v>
      </c>
      <c r="L1798" s="12">
        <v>102.72</v>
      </c>
      <c r="M1798" s="12">
        <v>96</v>
      </c>
      <c r="N1798" s="13">
        <v>93.240000000000009</v>
      </c>
      <c r="O1798" s="17" t="s">
        <v>139</v>
      </c>
      <c r="P1798" s="14" t="s">
        <v>11</v>
      </c>
      <c r="Q1798" s="14" t="s">
        <v>15</v>
      </c>
      <c r="R1798" s="14" t="s">
        <v>17</v>
      </c>
      <c r="S1798" s="14" t="s">
        <v>143</v>
      </c>
    </row>
    <row r="1799" spans="1:19" hidden="1" x14ac:dyDescent="0.3">
      <c r="A1799" s="11">
        <v>44635.697905092595</v>
      </c>
      <c r="B1799" s="11"/>
      <c r="C1799" s="15">
        <v>44635</v>
      </c>
      <c r="D1799" s="16">
        <v>0.69790509259259259</v>
      </c>
      <c r="E1799" s="33" t="str">
        <f t="shared" si="28"/>
        <v>02:02</v>
      </c>
      <c r="F1799" s="12">
        <v>88.2</v>
      </c>
      <c r="G1799" s="12">
        <v>90.160000000000011</v>
      </c>
      <c r="H1799" s="12">
        <v>101.92</v>
      </c>
      <c r="I1799" s="12">
        <v>93.1</v>
      </c>
      <c r="J1799" s="12">
        <v>96.039999999999992</v>
      </c>
      <c r="K1799" s="12">
        <v>89.18</v>
      </c>
      <c r="L1799" s="12">
        <v>104.86</v>
      </c>
      <c r="M1799" s="12">
        <v>98</v>
      </c>
      <c r="N1799" s="13">
        <v>95.18249999999999</v>
      </c>
      <c r="O1799" s="17" t="s">
        <v>139</v>
      </c>
      <c r="P1799" s="14" t="s">
        <v>11</v>
      </c>
      <c r="Q1799" s="14" t="s">
        <v>15</v>
      </c>
      <c r="R1799" s="14" t="s">
        <v>17</v>
      </c>
      <c r="S1799" s="14" t="s">
        <v>143</v>
      </c>
    </row>
    <row r="1800" spans="1:19" hidden="1" x14ac:dyDescent="0.3">
      <c r="A1800" s="11">
        <v>44635.698599537034</v>
      </c>
      <c r="B1800" s="11"/>
      <c r="C1800" s="15">
        <v>44635</v>
      </c>
      <c r="D1800" s="16">
        <v>0.69859953703703714</v>
      </c>
      <c r="E1800" s="33" t="str">
        <f t="shared" si="28"/>
        <v>02:03</v>
      </c>
      <c r="F1800" s="12">
        <v>81</v>
      </c>
      <c r="G1800" s="12">
        <v>82.8</v>
      </c>
      <c r="H1800" s="12">
        <v>93.600000000000009</v>
      </c>
      <c r="I1800" s="12">
        <v>85.5</v>
      </c>
      <c r="J1800" s="12">
        <v>88.2</v>
      </c>
      <c r="K1800" s="12">
        <v>81.900000000000006</v>
      </c>
      <c r="L1800" s="12">
        <v>96.300000000000011</v>
      </c>
      <c r="M1800" s="12">
        <v>90</v>
      </c>
      <c r="N1800" s="13">
        <v>87.412499999999994</v>
      </c>
      <c r="O1800" s="17" t="s">
        <v>139</v>
      </c>
      <c r="P1800" s="14" t="s">
        <v>11</v>
      </c>
      <c r="Q1800" s="14" t="s">
        <v>15</v>
      </c>
      <c r="R1800" s="14" t="s">
        <v>17</v>
      </c>
      <c r="S1800" s="14" t="s">
        <v>143</v>
      </c>
    </row>
    <row r="1801" spans="1:19" hidden="1" x14ac:dyDescent="0.3">
      <c r="A1801" s="11">
        <v>44635.698611111111</v>
      </c>
      <c r="B1801" s="11"/>
      <c r="C1801" s="15">
        <v>44635</v>
      </c>
      <c r="D1801" s="16">
        <v>0.69861111111111107</v>
      </c>
      <c r="E1801" s="33" t="str">
        <f t="shared" si="28"/>
        <v>02:03</v>
      </c>
      <c r="F1801" s="12">
        <v>86</v>
      </c>
      <c r="G1801" s="12">
        <v>79.12</v>
      </c>
      <c r="H1801" s="12">
        <v>89.44</v>
      </c>
      <c r="I1801" s="12">
        <v>81.7</v>
      </c>
      <c r="J1801" s="12">
        <v>84.28</v>
      </c>
      <c r="K1801" s="12">
        <v>78.260000000000005</v>
      </c>
      <c r="L1801" s="12">
        <v>92.02000000000001</v>
      </c>
      <c r="M1801" s="12">
        <v>83.42</v>
      </c>
      <c r="N1801" s="13">
        <v>84.279999999999987</v>
      </c>
      <c r="O1801" s="17" t="s">
        <v>139</v>
      </c>
      <c r="P1801" s="14" t="s">
        <v>11</v>
      </c>
      <c r="Q1801" s="14" t="s">
        <v>15</v>
      </c>
      <c r="R1801" s="14" t="s">
        <v>17</v>
      </c>
      <c r="S1801" s="14" t="s">
        <v>143</v>
      </c>
    </row>
    <row r="1802" spans="1:19" hidden="1" x14ac:dyDescent="0.3">
      <c r="A1802" s="11">
        <v>44635.699293981481</v>
      </c>
      <c r="B1802" s="11"/>
      <c r="C1802" s="15">
        <v>44635</v>
      </c>
      <c r="D1802" s="16">
        <v>0.69929398148148147</v>
      </c>
      <c r="E1802" s="33" t="str">
        <f t="shared" si="28"/>
        <v>02:04</v>
      </c>
      <c r="F1802" s="12">
        <v>78.3</v>
      </c>
      <c r="G1802" s="12">
        <v>80.040000000000006</v>
      </c>
      <c r="H1802" s="12">
        <v>90.48</v>
      </c>
      <c r="I1802" s="12">
        <v>82.649999999999991</v>
      </c>
      <c r="J1802" s="12">
        <v>85.26</v>
      </c>
      <c r="K1802" s="12">
        <v>79.17</v>
      </c>
      <c r="L1802" s="12">
        <v>93.09</v>
      </c>
      <c r="M1802" s="12">
        <v>87</v>
      </c>
      <c r="N1802" s="13">
        <v>84.498750000000001</v>
      </c>
      <c r="O1802" s="17" t="s">
        <v>139</v>
      </c>
      <c r="P1802" s="14" t="s">
        <v>11</v>
      </c>
      <c r="Q1802" s="14" t="s">
        <v>15</v>
      </c>
      <c r="R1802" s="14" t="s">
        <v>17</v>
      </c>
      <c r="S1802" s="14" t="s">
        <v>143</v>
      </c>
    </row>
    <row r="1803" spans="1:19" hidden="1" x14ac:dyDescent="0.3">
      <c r="A1803" s="11">
        <v>44635.699861111112</v>
      </c>
      <c r="B1803" s="11"/>
      <c r="C1803" s="15">
        <v>44635</v>
      </c>
      <c r="D1803" s="16">
        <v>0.69986111111111116</v>
      </c>
      <c r="E1803" s="33" t="str">
        <f t="shared" si="28"/>
        <v>02:05</v>
      </c>
      <c r="F1803" s="12">
        <v>70.2</v>
      </c>
      <c r="G1803" s="12">
        <v>71.760000000000005</v>
      </c>
      <c r="H1803" s="12">
        <v>81.12</v>
      </c>
      <c r="I1803" s="12">
        <v>74.099999999999994</v>
      </c>
      <c r="J1803" s="12">
        <v>76.44</v>
      </c>
      <c r="K1803" s="12">
        <v>70.98</v>
      </c>
      <c r="L1803" s="12">
        <v>83.460000000000008</v>
      </c>
      <c r="M1803" s="12">
        <v>78</v>
      </c>
      <c r="N1803" s="13">
        <v>75.757500000000007</v>
      </c>
      <c r="O1803" s="17" t="s">
        <v>139</v>
      </c>
      <c r="P1803" s="14" t="s">
        <v>11</v>
      </c>
      <c r="Q1803" s="14" t="s">
        <v>15</v>
      </c>
      <c r="R1803" s="14" t="s">
        <v>17</v>
      </c>
      <c r="S1803" s="14" t="s">
        <v>143</v>
      </c>
    </row>
    <row r="1804" spans="1:19" hidden="1" x14ac:dyDescent="0.3">
      <c r="A1804" s="11">
        <v>44635.699988425928</v>
      </c>
      <c r="B1804" s="11"/>
      <c r="C1804" s="15">
        <v>44635</v>
      </c>
      <c r="D1804" s="16">
        <v>0.69998842592592592</v>
      </c>
      <c r="E1804" s="33" t="str">
        <f t="shared" si="28"/>
        <v>02:05</v>
      </c>
      <c r="F1804" s="12">
        <v>72.900000000000006</v>
      </c>
      <c r="G1804" s="12">
        <v>74.52000000000001</v>
      </c>
      <c r="H1804" s="12">
        <v>84.240000000000009</v>
      </c>
      <c r="I1804" s="12">
        <v>76.95</v>
      </c>
      <c r="J1804" s="12">
        <v>79.38</v>
      </c>
      <c r="K1804" s="12">
        <v>73.710000000000008</v>
      </c>
      <c r="L1804" s="12">
        <v>86.67</v>
      </c>
      <c r="M1804" s="12">
        <v>81</v>
      </c>
      <c r="N1804" s="13">
        <v>78.671250000000001</v>
      </c>
      <c r="O1804" s="17" t="s">
        <v>139</v>
      </c>
      <c r="P1804" s="14" t="s">
        <v>11</v>
      </c>
      <c r="Q1804" s="14" t="s">
        <v>15</v>
      </c>
      <c r="R1804" s="14" t="s">
        <v>17</v>
      </c>
      <c r="S1804" s="14" t="s">
        <v>143</v>
      </c>
    </row>
    <row r="1805" spans="1:19" hidden="1" x14ac:dyDescent="0.3">
      <c r="A1805" s="11">
        <v>44635.700011574074</v>
      </c>
      <c r="B1805" s="11"/>
      <c r="C1805" s="15">
        <v>44635</v>
      </c>
      <c r="D1805" s="16">
        <v>0.70001157407407411</v>
      </c>
      <c r="E1805" s="33" t="str">
        <f t="shared" si="28"/>
        <v>02:05</v>
      </c>
      <c r="F1805" s="12">
        <v>66.600000000000009</v>
      </c>
      <c r="G1805" s="12">
        <v>68.08</v>
      </c>
      <c r="H1805" s="12">
        <v>76.960000000000008</v>
      </c>
      <c r="I1805" s="12">
        <v>70.3</v>
      </c>
      <c r="J1805" s="12">
        <v>72.52</v>
      </c>
      <c r="K1805" s="12">
        <v>67.34</v>
      </c>
      <c r="L1805" s="12">
        <v>79.180000000000007</v>
      </c>
      <c r="M1805" s="12">
        <v>74</v>
      </c>
      <c r="N1805" s="13">
        <v>71.872500000000002</v>
      </c>
      <c r="O1805" s="17" t="s">
        <v>139</v>
      </c>
      <c r="P1805" s="14" t="s">
        <v>11</v>
      </c>
      <c r="Q1805" s="14" t="s">
        <v>15</v>
      </c>
      <c r="R1805" s="14" t="s">
        <v>17</v>
      </c>
      <c r="S1805" s="14" t="s">
        <v>143</v>
      </c>
    </row>
    <row r="1806" spans="1:19" hidden="1" x14ac:dyDescent="0.3">
      <c r="A1806" s="11">
        <v>44635.700648148151</v>
      </c>
      <c r="B1806" s="11"/>
      <c r="C1806" s="15">
        <v>44635</v>
      </c>
      <c r="D1806" s="16">
        <v>0.70064814814814813</v>
      </c>
      <c r="E1806" s="33" t="str">
        <f t="shared" si="28"/>
        <v>02:06</v>
      </c>
      <c r="F1806" s="12">
        <v>83</v>
      </c>
      <c r="G1806" s="12">
        <v>76.36</v>
      </c>
      <c r="H1806" s="12">
        <v>86.320000000000007</v>
      </c>
      <c r="I1806" s="12">
        <v>78.849999999999994</v>
      </c>
      <c r="J1806" s="12">
        <v>81.34</v>
      </c>
      <c r="K1806" s="12">
        <v>75.53</v>
      </c>
      <c r="L1806" s="12">
        <v>88.81</v>
      </c>
      <c r="M1806" s="12">
        <v>80.509999999999991</v>
      </c>
      <c r="N1806" s="13">
        <v>81.34</v>
      </c>
      <c r="O1806" s="17" t="s">
        <v>139</v>
      </c>
      <c r="P1806" s="14" t="s">
        <v>11</v>
      </c>
      <c r="Q1806" s="14" t="s">
        <v>15</v>
      </c>
      <c r="R1806" s="14" t="s">
        <v>17</v>
      </c>
      <c r="S1806" s="14" t="s">
        <v>143</v>
      </c>
    </row>
    <row r="1807" spans="1:19" hidden="1" x14ac:dyDescent="0.3">
      <c r="A1807" s="11">
        <v>44635.700682870367</v>
      </c>
      <c r="B1807" s="11"/>
      <c r="C1807" s="15">
        <v>44635</v>
      </c>
      <c r="D1807" s="16">
        <v>0.70068287037037036</v>
      </c>
      <c r="E1807" s="33" t="str">
        <f t="shared" si="28"/>
        <v>02:06</v>
      </c>
      <c r="F1807" s="12">
        <v>63.9</v>
      </c>
      <c r="G1807" s="12">
        <v>65.320000000000007</v>
      </c>
      <c r="H1807" s="12">
        <v>73.84</v>
      </c>
      <c r="I1807" s="12">
        <v>67.45</v>
      </c>
      <c r="J1807" s="12">
        <v>69.58</v>
      </c>
      <c r="K1807" s="12">
        <v>64.61</v>
      </c>
      <c r="L1807" s="12">
        <v>75.97</v>
      </c>
      <c r="M1807" s="12">
        <v>71</v>
      </c>
      <c r="N1807" s="13">
        <v>68.958749999999995</v>
      </c>
      <c r="O1807" s="17" t="s">
        <v>139</v>
      </c>
      <c r="P1807" s="14" t="s">
        <v>11</v>
      </c>
      <c r="Q1807" s="14" t="s">
        <v>15</v>
      </c>
      <c r="R1807" s="14" t="s">
        <v>17</v>
      </c>
      <c r="S1807" s="14" t="s">
        <v>143</v>
      </c>
    </row>
    <row r="1808" spans="1:19" hidden="1" x14ac:dyDescent="0.3">
      <c r="A1808" s="11">
        <v>44635.701377314814</v>
      </c>
      <c r="B1808" s="11"/>
      <c r="C1808" s="15">
        <v>44635</v>
      </c>
      <c r="D1808" s="16">
        <v>0.70137731481481491</v>
      </c>
      <c r="E1808" s="33" t="str">
        <f t="shared" si="28"/>
        <v>02:07</v>
      </c>
      <c r="F1808" s="12">
        <v>54</v>
      </c>
      <c r="G1808" s="12">
        <v>55.2</v>
      </c>
      <c r="H1808" s="12">
        <v>62.400000000000006</v>
      </c>
      <c r="I1808" s="12">
        <v>57</v>
      </c>
      <c r="J1808" s="12">
        <v>58.8</v>
      </c>
      <c r="K1808" s="12">
        <v>54.6</v>
      </c>
      <c r="L1808" s="12">
        <v>64.2</v>
      </c>
      <c r="M1808" s="12">
        <v>60</v>
      </c>
      <c r="N1808" s="13">
        <v>58.275000000000006</v>
      </c>
      <c r="O1808" s="17" t="s">
        <v>139</v>
      </c>
      <c r="P1808" s="14" t="s">
        <v>11</v>
      </c>
      <c r="Q1808" s="14" t="s">
        <v>15</v>
      </c>
      <c r="R1808" s="14" t="s">
        <v>17</v>
      </c>
      <c r="S1808" s="14" t="s">
        <v>143</v>
      </c>
    </row>
    <row r="1809" spans="1:19" hidden="1" x14ac:dyDescent="0.3">
      <c r="A1809" s="11">
        <v>44635.70207175926</v>
      </c>
      <c r="B1809" s="11"/>
      <c r="C1809" s="15">
        <v>44635</v>
      </c>
      <c r="D1809" s="16">
        <v>0.70207175925925924</v>
      </c>
      <c r="E1809" s="33" t="str">
        <f t="shared" si="28"/>
        <v>02:08</v>
      </c>
      <c r="F1809" s="12">
        <v>50.4</v>
      </c>
      <c r="G1809" s="12">
        <v>51.52</v>
      </c>
      <c r="H1809" s="12">
        <v>58.24</v>
      </c>
      <c r="I1809" s="12">
        <v>53.199999999999996</v>
      </c>
      <c r="J1809" s="12">
        <v>54.879999999999995</v>
      </c>
      <c r="K1809" s="12">
        <v>50.96</v>
      </c>
      <c r="L1809" s="12">
        <v>59.92</v>
      </c>
      <c r="M1809" s="12">
        <v>56</v>
      </c>
      <c r="N1809" s="13">
        <v>54.39</v>
      </c>
      <c r="O1809" s="17" t="s">
        <v>139</v>
      </c>
      <c r="P1809" s="14" t="s">
        <v>11</v>
      </c>
      <c r="Q1809" s="14" t="s">
        <v>15</v>
      </c>
      <c r="R1809" s="14" t="s">
        <v>17</v>
      </c>
      <c r="S1809" s="14" t="s">
        <v>143</v>
      </c>
    </row>
    <row r="1810" spans="1:19" hidden="1" x14ac:dyDescent="0.3">
      <c r="A1810" s="11">
        <v>44635.70208333333</v>
      </c>
      <c r="B1810" s="11"/>
      <c r="C1810" s="15">
        <v>44635</v>
      </c>
      <c r="D1810" s="16">
        <v>0.70208333333333339</v>
      </c>
      <c r="E1810" s="33" t="str">
        <f t="shared" si="28"/>
        <v>02:08</v>
      </c>
      <c r="F1810" s="12">
        <v>109</v>
      </c>
      <c r="G1810" s="12">
        <v>100.28</v>
      </c>
      <c r="H1810" s="12">
        <v>113.36</v>
      </c>
      <c r="I1810" s="12">
        <v>103.55</v>
      </c>
      <c r="J1810" s="12">
        <v>106.82</v>
      </c>
      <c r="K1810" s="12">
        <v>99.19</v>
      </c>
      <c r="L1810" s="12">
        <v>116.63000000000001</v>
      </c>
      <c r="M1810" s="12">
        <v>105.73</v>
      </c>
      <c r="N1810" s="13">
        <v>106.82000000000001</v>
      </c>
      <c r="O1810" s="17" t="s">
        <v>139</v>
      </c>
      <c r="P1810" s="14" t="s">
        <v>11</v>
      </c>
      <c r="Q1810" s="14" t="s">
        <v>15</v>
      </c>
      <c r="R1810" s="14" t="s">
        <v>17</v>
      </c>
      <c r="S1810" s="14" t="s">
        <v>143</v>
      </c>
    </row>
    <row r="1811" spans="1:19" hidden="1" x14ac:dyDescent="0.3">
      <c r="A1811" s="11">
        <v>44635.702766203707</v>
      </c>
      <c r="B1811" s="11"/>
      <c r="C1811" s="15">
        <v>44635</v>
      </c>
      <c r="D1811" s="16">
        <v>0.70276620370370368</v>
      </c>
      <c r="E1811" s="33" t="str">
        <f t="shared" si="28"/>
        <v>02:09</v>
      </c>
      <c r="F1811" s="12">
        <v>60.300000000000004</v>
      </c>
      <c r="G1811" s="12">
        <v>61.64</v>
      </c>
      <c r="H1811" s="12">
        <v>69.680000000000007</v>
      </c>
      <c r="I1811" s="12">
        <v>63.65</v>
      </c>
      <c r="J1811" s="12">
        <v>65.66</v>
      </c>
      <c r="K1811" s="12">
        <v>60.97</v>
      </c>
      <c r="L1811" s="12">
        <v>71.69</v>
      </c>
      <c r="M1811" s="12">
        <v>67</v>
      </c>
      <c r="N1811" s="13">
        <v>65.07374999999999</v>
      </c>
      <c r="O1811" s="17" t="s">
        <v>139</v>
      </c>
      <c r="P1811" s="14" t="s">
        <v>11</v>
      </c>
      <c r="Q1811" s="14" t="s">
        <v>15</v>
      </c>
      <c r="R1811" s="14" t="s">
        <v>17</v>
      </c>
      <c r="S1811" s="14" t="s">
        <v>143</v>
      </c>
    </row>
    <row r="1812" spans="1:19" hidden="1" x14ac:dyDescent="0.3">
      <c r="A1812" s="11">
        <v>44641.354861111111</v>
      </c>
      <c r="B1812" s="11"/>
      <c r="C1812" s="15">
        <v>44641</v>
      </c>
      <c r="D1812" s="16">
        <v>0.35486111111111113</v>
      </c>
      <c r="E1812" s="16"/>
      <c r="F1812" s="12">
        <v>86.4</v>
      </c>
      <c r="G1812" s="12">
        <v>88.320000000000007</v>
      </c>
      <c r="H1812" s="12">
        <v>99.84</v>
      </c>
      <c r="I1812" s="12">
        <v>91.199999999999989</v>
      </c>
      <c r="J1812" s="12">
        <v>94.08</v>
      </c>
      <c r="K1812" s="12">
        <v>87.36</v>
      </c>
      <c r="L1812" s="12">
        <v>96</v>
      </c>
      <c r="M1812" s="12">
        <v>93.12</v>
      </c>
      <c r="N1812" s="13">
        <v>92.04</v>
      </c>
      <c r="O1812" s="17" t="s">
        <v>136</v>
      </c>
      <c r="P1812" s="14" t="s">
        <v>8</v>
      </c>
      <c r="Q1812" s="14" t="s">
        <v>118</v>
      </c>
      <c r="R1812" s="14" t="s">
        <v>119</v>
      </c>
      <c r="S1812" s="14" t="s">
        <v>143</v>
      </c>
    </row>
    <row r="1813" spans="1:19" hidden="1" x14ac:dyDescent="0.3">
      <c r="A1813" s="11">
        <v>44641.355381944442</v>
      </c>
      <c r="B1813" s="11"/>
      <c r="C1813" s="15">
        <v>44641</v>
      </c>
      <c r="D1813" s="16">
        <v>0.35538194444444443</v>
      </c>
      <c r="E1813" s="16"/>
      <c r="F1813" s="12">
        <v>71.100000000000009</v>
      </c>
      <c r="G1813" s="12">
        <v>72.680000000000007</v>
      </c>
      <c r="H1813" s="12">
        <v>82.16</v>
      </c>
      <c r="I1813" s="12">
        <v>75.05</v>
      </c>
      <c r="J1813" s="12">
        <v>77.42</v>
      </c>
      <c r="K1813" s="12">
        <v>71.89</v>
      </c>
      <c r="L1813" s="12">
        <v>79</v>
      </c>
      <c r="M1813" s="12">
        <v>76.63</v>
      </c>
      <c r="N1813" s="13">
        <v>75.741249999999994</v>
      </c>
      <c r="O1813" s="17" t="s">
        <v>136</v>
      </c>
      <c r="P1813" s="14" t="s">
        <v>8</v>
      </c>
      <c r="Q1813" s="14" t="s">
        <v>118</v>
      </c>
      <c r="R1813" s="14" t="s">
        <v>119</v>
      </c>
      <c r="S1813" s="14" t="s">
        <v>143</v>
      </c>
    </row>
    <row r="1814" spans="1:19" hidden="1" x14ac:dyDescent="0.3">
      <c r="A1814" s="11">
        <v>44641.356689814813</v>
      </c>
      <c r="B1814" s="11"/>
      <c r="C1814" s="15">
        <v>44641</v>
      </c>
      <c r="D1814" s="16">
        <v>0.35668981481481482</v>
      </c>
      <c r="E1814" s="16"/>
      <c r="F1814" s="12">
        <v>67.5</v>
      </c>
      <c r="G1814" s="12">
        <v>69</v>
      </c>
      <c r="H1814" s="12">
        <v>78</v>
      </c>
      <c r="I1814" s="12">
        <v>71.25</v>
      </c>
      <c r="J1814" s="12">
        <v>73.5</v>
      </c>
      <c r="K1814" s="12">
        <v>68.25</v>
      </c>
      <c r="L1814" s="12">
        <v>75</v>
      </c>
      <c r="M1814" s="12">
        <v>72.75</v>
      </c>
      <c r="N1814" s="13">
        <v>71.90625</v>
      </c>
      <c r="O1814" s="17" t="s">
        <v>136</v>
      </c>
      <c r="P1814" s="14" t="s">
        <v>8</v>
      </c>
      <c r="Q1814" s="14" t="s">
        <v>118</v>
      </c>
      <c r="R1814" s="14" t="s">
        <v>119</v>
      </c>
      <c r="S1814" s="14" t="s">
        <v>143</v>
      </c>
    </row>
    <row r="1815" spans="1:19" hidden="1" x14ac:dyDescent="0.3">
      <c r="A1815" s="11">
        <v>44641.35833333333</v>
      </c>
      <c r="B1815" s="11"/>
      <c r="C1815" s="15">
        <v>44641</v>
      </c>
      <c r="D1815" s="16">
        <v>0.35833333333333334</v>
      </c>
      <c r="E1815" s="33" t="str">
        <f t="shared" ref="E1815:E1846" si="29">TEXT(D1815-$D$1815,"hh:mm")</f>
        <v>00:00</v>
      </c>
      <c r="F1815" s="12">
        <v>74.7</v>
      </c>
      <c r="G1815" s="12">
        <v>76.36</v>
      </c>
      <c r="H1815" s="12">
        <v>86.320000000000007</v>
      </c>
      <c r="I1815" s="12">
        <v>78.849999999999994</v>
      </c>
      <c r="J1815" s="12">
        <v>81.34</v>
      </c>
      <c r="K1815" s="12">
        <v>75.53</v>
      </c>
      <c r="L1815" s="12">
        <v>83</v>
      </c>
      <c r="M1815" s="12">
        <v>80.509999999999991</v>
      </c>
      <c r="N1815" s="13">
        <v>79.576250000000002</v>
      </c>
      <c r="O1815" s="17" t="s">
        <v>136</v>
      </c>
      <c r="P1815" s="14" t="s">
        <v>9</v>
      </c>
      <c r="Q1815" s="14" t="s">
        <v>118</v>
      </c>
      <c r="R1815" s="14" t="s">
        <v>119</v>
      </c>
      <c r="S1815" s="14" t="s">
        <v>143</v>
      </c>
    </row>
    <row r="1816" spans="1:19" hidden="1" x14ac:dyDescent="0.3">
      <c r="A1816" s="11">
        <v>44641.361805555556</v>
      </c>
      <c r="B1816" s="11"/>
      <c r="C1816" s="15">
        <v>44641</v>
      </c>
      <c r="D1816" s="16">
        <v>0.36180555555555555</v>
      </c>
      <c r="E1816" s="33" t="str">
        <f t="shared" si="29"/>
        <v>00:05</v>
      </c>
      <c r="F1816" s="12">
        <v>80.100000000000009</v>
      </c>
      <c r="G1816" s="12">
        <v>81.88000000000001</v>
      </c>
      <c r="H1816" s="12">
        <v>92.56</v>
      </c>
      <c r="I1816" s="12">
        <v>84.55</v>
      </c>
      <c r="J1816" s="12">
        <v>87.22</v>
      </c>
      <c r="K1816" s="12">
        <v>80.990000000000009</v>
      </c>
      <c r="L1816" s="12">
        <v>89</v>
      </c>
      <c r="M1816" s="12">
        <v>86.33</v>
      </c>
      <c r="N1816" s="13">
        <v>85.328750000000014</v>
      </c>
      <c r="O1816" s="17" t="s">
        <v>136</v>
      </c>
      <c r="P1816" s="14" t="s">
        <v>9</v>
      </c>
      <c r="Q1816" s="14" t="s">
        <v>118</v>
      </c>
      <c r="R1816" s="14" t="s">
        <v>119</v>
      </c>
      <c r="S1816" s="14" t="s">
        <v>143</v>
      </c>
    </row>
    <row r="1817" spans="1:19" hidden="1" x14ac:dyDescent="0.3">
      <c r="A1817" s="11">
        <v>44641.362511574072</v>
      </c>
      <c r="B1817" s="11"/>
      <c r="C1817" s="15">
        <v>44641</v>
      </c>
      <c r="D1817" s="16">
        <v>0.36251157407407408</v>
      </c>
      <c r="E1817" s="33" t="str">
        <f t="shared" si="29"/>
        <v>00:06</v>
      </c>
      <c r="F1817" s="12">
        <v>78.3</v>
      </c>
      <c r="G1817" s="12">
        <v>80.040000000000006</v>
      </c>
      <c r="H1817" s="12">
        <v>90.48</v>
      </c>
      <c r="I1817" s="12">
        <v>82.649999999999991</v>
      </c>
      <c r="J1817" s="12">
        <v>85.26</v>
      </c>
      <c r="K1817" s="12">
        <v>79.17</v>
      </c>
      <c r="L1817" s="12">
        <v>87</v>
      </c>
      <c r="M1817" s="12">
        <v>84.39</v>
      </c>
      <c r="N1817" s="13">
        <v>83.411249999999995</v>
      </c>
      <c r="O1817" s="17" t="s">
        <v>136</v>
      </c>
      <c r="P1817" s="14" t="s">
        <v>9</v>
      </c>
      <c r="Q1817" s="14" t="s">
        <v>118</v>
      </c>
      <c r="R1817" s="14" t="s">
        <v>119</v>
      </c>
      <c r="S1817" s="14" t="s">
        <v>143</v>
      </c>
    </row>
    <row r="1818" spans="1:19" hidden="1" x14ac:dyDescent="0.3">
      <c r="A1818" s="11">
        <v>44641.365173611113</v>
      </c>
      <c r="B1818" s="11"/>
      <c r="C1818" s="15">
        <v>44641</v>
      </c>
      <c r="D1818" s="16">
        <v>0.36517361111111107</v>
      </c>
      <c r="E1818" s="33" t="str">
        <f t="shared" si="29"/>
        <v>00:09</v>
      </c>
      <c r="F1818" s="12">
        <v>81.900000000000006</v>
      </c>
      <c r="G1818" s="12">
        <v>83.72</v>
      </c>
      <c r="H1818" s="12">
        <v>94.64</v>
      </c>
      <c r="I1818" s="12">
        <v>86.45</v>
      </c>
      <c r="J1818" s="12">
        <v>89.179999999999993</v>
      </c>
      <c r="K1818" s="12">
        <v>82.81</v>
      </c>
      <c r="L1818" s="12">
        <v>91</v>
      </c>
      <c r="M1818" s="12">
        <v>88.27</v>
      </c>
      <c r="N1818" s="13">
        <v>87.246250000000003</v>
      </c>
      <c r="O1818" s="17" t="s">
        <v>136</v>
      </c>
      <c r="P1818" s="14" t="s">
        <v>9</v>
      </c>
      <c r="Q1818" s="14" t="s">
        <v>118</v>
      </c>
      <c r="R1818" s="14" t="s">
        <v>119</v>
      </c>
      <c r="S1818" s="14" t="s">
        <v>143</v>
      </c>
    </row>
    <row r="1819" spans="1:19" hidden="1" x14ac:dyDescent="0.3">
      <c r="A1819" s="11">
        <v>44641.365277777775</v>
      </c>
      <c r="B1819" s="11"/>
      <c r="C1819" s="15">
        <v>44641</v>
      </c>
      <c r="D1819" s="16">
        <v>0.36527777777777781</v>
      </c>
      <c r="E1819" s="33" t="str">
        <f t="shared" si="29"/>
        <v>00:10</v>
      </c>
      <c r="F1819" s="12">
        <v>81</v>
      </c>
      <c r="G1819" s="12">
        <v>82.8</v>
      </c>
      <c r="H1819" s="12">
        <v>93.600000000000009</v>
      </c>
      <c r="I1819" s="12">
        <v>85.5</v>
      </c>
      <c r="J1819" s="12">
        <v>88.2</v>
      </c>
      <c r="K1819" s="12">
        <v>81.900000000000006</v>
      </c>
      <c r="L1819" s="12">
        <v>90</v>
      </c>
      <c r="M1819" s="12">
        <v>87.3</v>
      </c>
      <c r="N1819" s="13">
        <v>86.287499999999994</v>
      </c>
      <c r="O1819" s="17" t="s">
        <v>136</v>
      </c>
      <c r="P1819" s="14" t="s">
        <v>9</v>
      </c>
      <c r="Q1819" s="14" t="s">
        <v>118</v>
      </c>
      <c r="R1819" s="14" t="s">
        <v>119</v>
      </c>
      <c r="S1819" s="14" t="s">
        <v>143</v>
      </c>
    </row>
    <row r="1820" spans="1:19" hidden="1" x14ac:dyDescent="0.3">
      <c r="A1820" s="11">
        <v>44641.368750000001</v>
      </c>
      <c r="B1820" s="11"/>
      <c r="C1820" s="15">
        <v>44641</v>
      </c>
      <c r="D1820" s="16">
        <v>0.36874999999999997</v>
      </c>
      <c r="E1820" s="33" t="str">
        <f t="shared" si="29"/>
        <v>00:15</v>
      </c>
      <c r="F1820" s="12">
        <v>79.2</v>
      </c>
      <c r="G1820" s="12">
        <v>80.960000000000008</v>
      </c>
      <c r="H1820" s="12">
        <v>91.52000000000001</v>
      </c>
      <c r="I1820" s="12">
        <v>83.6</v>
      </c>
      <c r="J1820" s="12">
        <v>86.24</v>
      </c>
      <c r="K1820" s="12">
        <v>80.08</v>
      </c>
      <c r="L1820" s="12">
        <v>88</v>
      </c>
      <c r="M1820" s="12">
        <v>85.36</v>
      </c>
      <c r="N1820" s="13">
        <v>84.37</v>
      </c>
      <c r="O1820" s="17" t="s">
        <v>136</v>
      </c>
      <c r="P1820" s="14" t="s">
        <v>9</v>
      </c>
      <c r="Q1820" s="14" t="s">
        <v>118</v>
      </c>
      <c r="R1820" s="14" t="s">
        <v>119</v>
      </c>
      <c r="S1820" s="14" t="s">
        <v>143</v>
      </c>
    </row>
    <row r="1821" spans="1:19" hidden="1" x14ac:dyDescent="0.3">
      <c r="A1821" s="11">
        <v>44641.370196759257</v>
      </c>
      <c r="B1821" s="11"/>
      <c r="C1821" s="15">
        <v>44641</v>
      </c>
      <c r="D1821" s="16">
        <v>0.37019675925925927</v>
      </c>
      <c r="E1821" s="33" t="str">
        <f t="shared" si="29"/>
        <v>00:17</v>
      </c>
      <c r="F1821" s="12">
        <v>72.900000000000006</v>
      </c>
      <c r="G1821" s="12">
        <v>74.52000000000001</v>
      </c>
      <c r="H1821" s="12">
        <v>84.240000000000009</v>
      </c>
      <c r="I1821" s="12">
        <v>76.95</v>
      </c>
      <c r="J1821" s="12">
        <v>79.38</v>
      </c>
      <c r="K1821" s="12">
        <v>73.710000000000008</v>
      </c>
      <c r="L1821" s="12">
        <v>81</v>
      </c>
      <c r="M1821" s="12">
        <v>78.569999999999993</v>
      </c>
      <c r="N1821" s="13">
        <v>77.658749999999998</v>
      </c>
      <c r="O1821" s="17" t="s">
        <v>136</v>
      </c>
      <c r="P1821" s="14" t="s">
        <v>9</v>
      </c>
      <c r="Q1821" s="14" t="s">
        <v>118</v>
      </c>
      <c r="R1821" s="14" t="s">
        <v>119</v>
      </c>
      <c r="S1821" s="14" t="s">
        <v>143</v>
      </c>
    </row>
    <row r="1822" spans="1:19" hidden="1" x14ac:dyDescent="0.3">
      <c r="A1822" s="11">
        <v>44641.37222222222</v>
      </c>
      <c r="B1822" s="11"/>
      <c r="C1822" s="15">
        <v>44641</v>
      </c>
      <c r="D1822" s="16">
        <v>0.37222222222222223</v>
      </c>
      <c r="E1822" s="33" t="str">
        <f t="shared" si="29"/>
        <v>00:20</v>
      </c>
      <c r="F1822" s="12">
        <v>69.3</v>
      </c>
      <c r="G1822" s="12">
        <v>70.84</v>
      </c>
      <c r="H1822" s="12">
        <v>80.08</v>
      </c>
      <c r="I1822" s="12">
        <v>73.149999999999991</v>
      </c>
      <c r="J1822" s="12">
        <v>75.459999999999994</v>
      </c>
      <c r="K1822" s="12">
        <v>70.070000000000007</v>
      </c>
      <c r="L1822" s="12">
        <v>77</v>
      </c>
      <c r="M1822" s="12">
        <v>74.69</v>
      </c>
      <c r="N1822" s="13">
        <v>73.82374999999999</v>
      </c>
      <c r="O1822" s="17" t="s">
        <v>136</v>
      </c>
      <c r="P1822" s="14" t="s">
        <v>116</v>
      </c>
      <c r="Q1822" s="14" t="s">
        <v>118</v>
      </c>
      <c r="R1822" s="14" t="s">
        <v>119</v>
      </c>
      <c r="S1822" s="14" t="s">
        <v>143</v>
      </c>
    </row>
    <row r="1823" spans="1:19" hidden="1" x14ac:dyDescent="0.3">
      <c r="A1823" s="11">
        <v>44641.375694444447</v>
      </c>
      <c r="B1823" s="11"/>
      <c r="C1823" s="15">
        <v>44641</v>
      </c>
      <c r="D1823" s="16">
        <v>0.3756944444444445</v>
      </c>
      <c r="E1823" s="33" t="str">
        <f t="shared" si="29"/>
        <v>00:25</v>
      </c>
      <c r="F1823" s="12">
        <v>70.2</v>
      </c>
      <c r="G1823" s="12">
        <v>71.760000000000005</v>
      </c>
      <c r="H1823" s="12">
        <v>81.12</v>
      </c>
      <c r="I1823" s="12">
        <v>74.099999999999994</v>
      </c>
      <c r="J1823" s="12">
        <v>76.44</v>
      </c>
      <c r="K1823" s="12">
        <v>70.98</v>
      </c>
      <c r="L1823" s="12">
        <v>78</v>
      </c>
      <c r="M1823" s="12">
        <v>75.66</v>
      </c>
      <c r="N1823" s="13">
        <v>74.782499999999999</v>
      </c>
      <c r="O1823" s="17" t="s">
        <v>136</v>
      </c>
      <c r="P1823" s="14" t="s">
        <v>116</v>
      </c>
      <c r="Q1823" s="14" t="s">
        <v>118</v>
      </c>
      <c r="R1823" s="14" t="s">
        <v>119</v>
      </c>
      <c r="S1823" s="14" t="s">
        <v>143</v>
      </c>
    </row>
    <row r="1824" spans="1:19" hidden="1" x14ac:dyDescent="0.3">
      <c r="A1824" s="11">
        <v>44641.379166666666</v>
      </c>
      <c r="B1824" s="11"/>
      <c r="C1824" s="15">
        <v>44641</v>
      </c>
      <c r="D1824" s="16">
        <v>0.37916666666666665</v>
      </c>
      <c r="E1824" s="33" t="str">
        <f t="shared" si="29"/>
        <v>00:30</v>
      </c>
      <c r="F1824" s="12">
        <v>69.3</v>
      </c>
      <c r="G1824" s="12">
        <v>70.84</v>
      </c>
      <c r="H1824" s="12">
        <v>80.08</v>
      </c>
      <c r="I1824" s="12">
        <v>73.149999999999991</v>
      </c>
      <c r="J1824" s="12">
        <v>75.459999999999994</v>
      </c>
      <c r="K1824" s="12">
        <v>70.070000000000007</v>
      </c>
      <c r="L1824" s="12">
        <v>77</v>
      </c>
      <c r="M1824" s="12">
        <v>74.69</v>
      </c>
      <c r="N1824" s="13">
        <v>73.82374999999999</v>
      </c>
      <c r="O1824" s="17" t="s">
        <v>136</v>
      </c>
      <c r="P1824" s="14" t="s">
        <v>116</v>
      </c>
      <c r="Q1824" s="14" t="s">
        <v>118</v>
      </c>
      <c r="R1824" s="14" t="s">
        <v>119</v>
      </c>
      <c r="S1824" s="14" t="s">
        <v>143</v>
      </c>
    </row>
    <row r="1825" spans="1:19" hidden="1" x14ac:dyDescent="0.3">
      <c r="A1825" s="11">
        <v>44641.382638888892</v>
      </c>
      <c r="B1825" s="11"/>
      <c r="C1825" s="15">
        <v>44641</v>
      </c>
      <c r="D1825" s="16">
        <v>0.38263888888888892</v>
      </c>
      <c r="E1825" s="33" t="str">
        <f t="shared" si="29"/>
        <v>00:35</v>
      </c>
      <c r="F1825" s="12">
        <v>67.5</v>
      </c>
      <c r="G1825" s="12">
        <v>69</v>
      </c>
      <c r="H1825" s="12">
        <v>78</v>
      </c>
      <c r="I1825" s="12">
        <v>71.25</v>
      </c>
      <c r="J1825" s="12">
        <v>73.5</v>
      </c>
      <c r="K1825" s="12">
        <v>68.25</v>
      </c>
      <c r="L1825" s="12">
        <v>75</v>
      </c>
      <c r="M1825" s="12">
        <v>72.75</v>
      </c>
      <c r="N1825" s="13">
        <v>71.90625</v>
      </c>
      <c r="O1825" s="17" t="s">
        <v>136</v>
      </c>
      <c r="P1825" s="14" t="s">
        <v>116</v>
      </c>
      <c r="Q1825" s="14" t="s">
        <v>118</v>
      </c>
      <c r="R1825" s="14" t="s">
        <v>119</v>
      </c>
      <c r="S1825" s="14" t="s">
        <v>143</v>
      </c>
    </row>
    <row r="1826" spans="1:19" hidden="1" x14ac:dyDescent="0.3">
      <c r="A1826" s="11">
        <v>44641.386111111111</v>
      </c>
      <c r="B1826" s="11"/>
      <c r="C1826" s="15">
        <v>44641</v>
      </c>
      <c r="D1826" s="16">
        <v>0.38611111111111113</v>
      </c>
      <c r="E1826" s="33" t="str">
        <f t="shared" si="29"/>
        <v>00:40</v>
      </c>
      <c r="F1826" s="12">
        <v>59.4</v>
      </c>
      <c r="G1826" s="12">
        <v>60.720000000000006</v>
      </c>
      <c r="H1826" s="12">
        <v>68.64</v>
      </c>
      <c r="I1826" s="12">
        <v>62.699999999999996</v>
      </c>
      <c r="J1826" s="12">
        <v>64.679999999999993</v>
      </c>
      <c r="K1826" s="12">
        <v>60.06</v>
      </c>
      <c r="L1826" s="12">
        <v>66</v>
      </c>
      <c r="M1826" s="12">
        <v>64.02</v>
      </c>
      <c r="N1826" s="13">
        <v>63.277499999999996</v>
      </c>
      <c r="O1826" s="17" t="s">
        <v>136</v>
      </c>
      <c r="P1826" s="14" t="s">
        <v>116</v>
      </c>
      <c r="Q1826" s="14" t="s">
        <v>118</v>
      </c>
      <c r="R1826" s="14" t="s">
        <v>119</v>
      </c>
      <c r="S1826" s="14" t="s">
        <v>143</v>
      </c>
    </row>
    <row r="1827" spans="1:19" hidden="1" x14ac:dyDescent="0.3">
      <c r="A1827" s="11">
        <v>44641.38958333333</v>
      </c>
      <c r="B1827" s="11"/>
      <c r="C1827" s="15">
        <v>44641</v>
      </c>
      <c r="D1827" s="16">
        <v>0.38958333333333334</v>
      </c>
      <c r="E1827" s="33" t="str">
        <f t="shared" si="29"/>
        <v>00:45</v>
      </c>
      <c r="F1827" s="12">
        <v>72</v>
      </c>
      <c r="G1827" s="12">
        <v>73.600000000000009</v>
      </c>
      <c r="H1827" s="12">
        <v>83.2</v>
      </c>
      <c r="I1827" s="12">
        <v>76</v>
      </c>
      <c r="J1827" s="12">
        <v>78.400000000000006</v>
      </c>
      <c r="K1827" s="12">
        <v>72.8</v>
      </c>
      <c r="L1827" s="12">
        <v>80</v>
      </c>
      <c r="M1827" s="12">
        <v>77.599999999999994</v>
      </c>
      <c r="N1827" s="13">
        <v>76.7</v>
      </c>
      <c r="O1827" s="17" t="s">
        <v>136</v>
      </c>
      <c r="P1827" s="14" t="s">
        <v>116</v>
      </c>
      <c r="Q1827" s="14" t="s">
        <v>118</v>
      </c>
      <c r="R1827" s="14" t="s">
        <v>119</v>
      </c>
      <c r="S1827" s="14" t="s">
        <v>143</v>
      </c>
    </row>
    <row r="1828" spans="1:19" hidden="1" x14ac:dyDescent="0.3">
      <c r="A1828" s="11">
        <v>44641.393055555556</v>
      </c>
      <c r="B1828" s="11"/>
      <c r="C1828" s="15">
        <v>44641</v>
      </c>
      <c r="D1828" s="16">
        <v>0.39305555555555555</v>
      </c>
      <c r="E1828" s="33" t="str">
        <f t="shared" si="29"/>
        <v>00:50</v>
      </c>
      <c r="F1828" s="12">
        <v>69.3</v>
      </c>
      <c r="G1828" s="12">
        <v>70.84</v>
      </c>
      <c r="H1828" s="12">
        <v>80.08</v>
      </c>
      <c r="I1828" s="12">
        <v>73.149999999999991</v>
      </c>
      <c r="J1828" s="12">
        <v>75.459999999999994</v>
      </c>
      <c r="K1828" s="12">
        <v>70.070000000000007</v>
      </c>
      <c r="L1828" s="12">
        <v>77</v>
      </c>
      <c r="M1828" s="12">
        <v>74.69</v>
      </c>
      <c r="N1828" s="13">
        <v>73.82374999999999</v>
      </c>
      <c r="O1828" s="17" t="s">
        <v>136</v>
      </c>
      <c r="P1828" s="14" t="s">
        <v>116</v>
      </c>
      <c r="Q1828" s="14" t="s">
        <v>118</v>
      </c>
      <c r="R1828" s="14" t="s">
        <v>119</v>
      </c>
      <c r="S1828" s="14" t="s">
        <v>143</v>
      </c>
    </row>
    <row r="1829" spans="1:19" s="28" customFormat="1" hidden="1" x14ac:dyDescent="0.3">
      <c r="A1829" s="11">
        <v>44641.396527777775</v>
      </c>
      <c r="B1829" s="11"/>
      <c r="C1829" s="15">
        <v>44641</v>
      </c>
      <c r="D1829" s="16">
        <v>0.39652777777777781</v>
      </c>
      <c r="E1829" s="33" t="str">
        <f t="shared" si="29"/>
        <v>00:55</v>
      </c>
      <c r="F1829" s="12">
        <v>74.7</v>
      </c>
      <c r="G1829" s="12">
        <v>76.36</v>
      </c>
      <c r="H1829" s="12">
        <v>86.320000000000007</v>
      </c>
      <c r="I1829" s="12">
        <v>78.849999999999994</v>
      </c>
      <c r="J1829" s="12">
        <v>81.34</v>
      </c>
      <c r="K1829" s="12">
        <v>75.53</v>
      </c>
      <c r="L1829" s="12">
        <v>83</v>
      </c>
      <c r="M1829" s="12">
        <v>80.509999999999991</v>
      </c>
      <c r="N1829" s="13">
        <v>79.576250000000002</v>
      </c>
      <c r="O1829" s="17" t="s">
        <v>136</v>
      </c>
      <c r="P1829" s="14" t="s">
        <v>116</v>
      </c>
      <c r="Q1829" s="14" t="s">
        <v>118</v>
      </c>
      <c r="R1829" s="14" t="s">
        <v>119</v>
      </c>
      <c r="S1829" s="14" t="s">
        <v>143</v>
      </c>
    </row>
    <row r="1830" spans="1:19" hidden="1" x14ac:dyDescent="0.3">
      <c r="A1830" s="11">
        <v>44641.399375000001</v>
      </c>
      <c r="B1830" s="11"/>
      <c r="C1830" s="15">
        <v>44641</v>
      </c>
      <c r="D1830" s="16">
        <v>0.39937500000000004</v>
      </c>
      <c r="E1830" s="33" t="str">
        <f t="shared" si="29"/>
        <v>00:59</v>
      </c>
      <c r="F1830" s="12">
        <v>72.900000000000006</v>
      </c>
      <c r="G1830" s="12">
        <v>74.52000000000001</v>
      </c>
      <c r="H1830" s="12">
        <v>84.240000000000009</v>
      </c>
      <c r="I1830" s="12">
        <v>76.95</v>
      </c>
      <c r="J1830" s="12">
        <v>79.38</v>
      </c>
      <c r="K1830" s="12">
        <v>73.710000000000008</v>
      </c>
      <c r="L1830" s="12">
        <v>81</v>
      </c>
      <c r="M1830" s="12">
        <v>78.569999999999993</v>
      </c>
      <c r="N1830" s="13">
        <v>77.658749999999998</v>
      </c>
      <c r="O1830" s="17" t="s">
        <v>136</v>
      </c>
      <c r="P1830" s="14" t="s">
        <v>116</v>
      </c>
      <c r="Q1830" s="14" t="s">
        <v>118</v>
      </c>
      <c r="R1830" s="14" t="s">
        <v>119</v>
      </c>
      <c r="S1830" s="14" t="s">
        <v>143</v>
      </c>
    </row>
    <row r="1831" spans="1:19" hidden="1" x14ac:dyDescent="0.3">
      <c r="A1831" s="11">
        <v>44641.4</v>
      </c>
      <c r="B1831" s="11"/>
      <c r="C1831" s="15">
        <v>44641</v>
      </c>
      <c r="D1831" s="16">
        <v>0.39999999999999997</v>
      </c>
      <c r="E1831" s="33" t="str">
        <f t="shared" si="29"/>
        <v>01:00</v>
      </c>
      <c r="F1831" s="12">
        <v>71.100000000000009</v>
      </c>
      <c r="G1831" s="12">
        <v>72.680000000000007</v>
      </c>
      <c r="H1831" s="12">
        <v>82.16</v>
      </c>
      <c r="I1831" s="12">
        <v>75.05</v>
      </c>
      <c r="J1831" s="12">
        <v>77.42</v>
      </c>
      <c r="K1831" s="12">
        <v>71.89</v>
      </c>
      <c r="L1831" s="12">
        <v>79</v>
      </c>
      <c r="M1831" s="12">
        <v>76.63</v>
      </c>
      <c r="N1831" s="13">
        <v>75.741249999999994</v>
      </c>
      <c r="O1831" s="17" t="s">
        <v>136</v>
      </c>
      <c r="P1831" s="14" t="s">
        <v>116</v>
      </c>
      <c r="Q1831" s="14" t="s">
        <v>118</v>
      </c>
      <c r="R1831" s="14" t="s">
        <v>119</v>
      </c>
      <c r="S1831" s="14" t="s">
        <v>143</v>
      </c>
    </row>
    <row r="1832" spans="1:19" hidden="1" x14ac:dyDescent="0.3">
      <c r="A1832" s="11">
        <v>44641.400196759256</v>
      </c>
      <c r="B1832" s="11"/>
      <c r="C1832" s="15">
        <v>44641</v>
      </c>
      <c r="D1832" s="16">
        <v>0.40019675925925924</v>
      </c>
      <c r="E1832" s="33" t="str">
        <f t="shared" si="29"/>
        <v>01:00</v>
      </c>
      <c r="F1832" s="12">
        <v>72</v>
      </c>
      <c r="G1832" s="12">
        <v>73.600000000000009</v>
      </c>
      <c r="H1832" s="12">
        <v>83.2</v>
      </c>
      <c r="I1832" s="12">
        <v>76</v>
      </c>
      <c r="J1832" s="12">
        <v>78.400000000000006</v>
      </c>
      <c r="K1832" s="12">
        <v>72.8</v>
      </c>
      <c r="L1832" s="12">
        <v>80</v>
      </c>
      <c r="M1832" s="12">
        <v>77.599999999999994</v>
      </c>
      <c r="N1832" s="13">
        <v>76.7</v>
      </c>
      <c r="O1832" s="17" t="s">
        <v>136</v>
      </c>
      <c r="P1832" s="14" t="s">
        <v>116</v>
      </c>
      <c r="Q1832" s="14" t="s">
        <v>118</v>
      </c>
      <c r="R1832" s="14" t="s">
        <v>119</v>
      </c>
      <c r="S1832" s="14" t="s">
        <v>143</v>
      </c>
    </row>
    <row r="1833" spans="1:19" hidden="1" x14ac:dyDescent="0.3">
      <c r="A1833" s="11">
        <v>44641.40347222222</v>
      </c>
      <c r="B1833" s="11"/>
      <c r="C1833" s="15">
        <v>44641</v>
      </c>
      <c r="D1833" s="16">
        <v>0.40347222222222223</v>
      </c>
      <c r="E1833" s="33" t="str">
        <f t="shared" si="29"/>
        <v>01:05</v>
      </c>
      <c r="F1833" s="12">
        <v>72</v>
      </c>
      <c r="G1833" s="12">
        <v>73.600000000000009</v>
      </c>
      <c r="H1833" s="12">
        <v>83.2</v>
      </c>
      <c r="I1833" s="12">
        <v>76</v>
      </c>
      <c r="J1833" s="12">
        <v>78.400000000000006</v>
      </c>
      <c r="K1833" s="12">
        <v>72.8</v>
      </c>
      <c r="L1833" s="12">
        <v>80</v>
      </c>
      <c r="M1833" s="12">
        <v>77.599999999999994</v>
      </c>
      <c r="N1833" s="13">
        <v>76.7</v>
      </c>
      <c r="O1833" s="17" t="s">
        <v>136</v>
      </c>
      <c r="P1833" s="14" t="s">
        <v>116</v>
      </c>
      <c r="Q1833" s="14" t="s">
        <v>118</v>
      </c>
      <c r="R1833" s="14" t="s">
        <v>119</v>
      </c>
      <c r="S1833" s="14" t="s">
        <v>143</v>
      </c>
    </row>
    <row r="1834" spans="1:19" hidden="1" x14ac:dyDescent="0.3">
      <c r="A1834" s="11">
        <v>44641.406539351854</v>
      </c>
      <c r="B1834" s="11"/>
      <c r="C1834" s="15">
        <v>44641</v>
      </c>
      <c r="D1834" s="16">
        <v>0.40653935185185186</v>
      </c>
      <c r="E1834" s="33" t="str">
        <f t="shared" si="29"/>
        <v>01:09</v>
      </c>
      <c r="F1834" s="12">
        <v>77.400000000000006</v>
      </c>
      <c r="G1834" s="12">
        <v>79.12</v>
      </c>
      <c r="H1834" s="12">
        <v>89.44</v>
      </c>
      <c r="I1834" s="12">
        <v>81.7</v>
      </c>
      <c r="J1834" s="12">
        <v>84.28</v>
      </c>
      <c r="K1834" s="12">
        <v>78.260000000000005</v>
      </c>
      <c r="L1834" s="12">
        <v>86</v>
      </c>
      <c r="M1834" s="12">
        <v>83.42</v>
      </c>
      <c r="N1834" s="13">
        <v>82.452500000000001</v>
      </c>
      <c r="O1834" s="17" t="s">
        <v>136</v>
      </c>
      <c r="P1834" s="14" t="s">
        <v>116</v>
      </c>
      <c r="Q1834" s="14" t="s">
        <v>118</v>
      </c>
      <c r="R1834" s="14" t="s">
        <v>119</v>
      </c>
      <c r="S1834" s="14" t="s">
        <v>143</v>
      </c>
    </row>
    <row r="1835" spans="1:19" hidden="1" x14ac:dyDescent="0.3">
      <c r="A1835" s="11">
        <v>44641.406944444447</v>
      </c>
      <c r="B1835" s="11"/>
      <c r="C1835" s="15">
        <v>44641</v>
      </c>
      <c r="D1835" s="16">
        <v>0.4069444444444445</v>
      </c>
      <c r="E1835" s="33" t="str">
        <f t="shared" si="29"/>
        <v>01:10</v>
      </c>
      <c r="F1835" s="12">
        <v>75.600000000000009</v>
      </c>
      <c r="G1835" s="12">
        <v>77.28</v>
      </c>
      <c r="H1835" s="12">
        <v>87.36</v>
      </c>
      <c r="I1835" s="12">
        <v>79.8</v>
      </c>
      <c r="J1835" s="12">
        <v>82.32</v>
      </c>
      <c r="K1835" s="12">
        <v>76.44</v>
      </c>
      <c r="L1835" s="12">
        <v>84</v>
      </c>
      <c r="M1835" s="12">
        <v>81.48</v>
      </c>
      <c r="N1835" s="13">
        <v>80.534999999999997</v>
      </c>
      <c r="O1835" s="17" t="s">
        <v>136</v>
      </c>
      <c r="P1835" s="14" t="s">
        <v>116</v>
      </c>
      <c r="Q1835" s="14" t="s">
        <v>118</v>
      </c>
      <c r="R1835" s="14" t="s">
        <v>119</v>
      </c>
      <c r="S1835" s="14" t="s">
        <v>143</v>
      </c>
    </row>
    <row r="1836" spans="1:19" hidden="1" x14ac:dyDescent="0.3">
      <c r="A1836" s="11">
        <v>44641.410416666666</v>
      </c>
      <c r="B1836" s="11"/>
      <c r="C1836" s="15">
        <v>44641</v>
      </c>
      <c r="D1836" s="16">
        <v>0.41041666666666665</v>
      </c>
      <c r="E1836" s="33" t="str">
        <f t="shared" si="29"/>
        <v>01:15</v>
      </c>
      <c r="F1836" s="12">
        <v>71.100000000000009</v>
      </c>
      <c r="G1836" s="12">
        <v>72.680000000000007</v>
      </c>
      <c r="H1836" s="12">
        <v>82.16</v>
      </c>
      <c r="I1836" s="12">
        <v>75.05</v>
      </c>
      <c r="J1836" s="12">
        <v>77.42</v>
      </c>
      <c r="K1836" s="12">
        <v>71.89</v>
      </c>
      <c r="L1836" s="12">
        <v>79</v>
      </c>
      <c r="M1836" s="12">
        <v>76.63</v>
      </c>
      <c r="N1836" s="13">
        <v>75.741249999999994</v>
      </c>
      <c r="O1836" s="17" t="s">
        <v>136</v>
      </c>
      <c r="P1836" s="14" t="s">
        <v>116</v>
      </c>
      <c r="Q1836" s="14" t="s">
        <v>118</v>
      </c>
      <c r="R1836" s="14" t="s">
        <v>119</v>
      </c>
      <c r="S1836" s="14" t="s">
        <v>143</v>
      </c>
    </row>
    <row r="1837" spans="1:19" hidden="1" x14ac:dyDescent="0.3">
      <c r="A1837" s="11">
        <v>44641.413888888892</v>
      </c>
      <c r="B1837" s="11"/>
      <c r="C1837" s="15">
        <v>44641</v>
      </c>
      <c r="D1837" s="16">
        <v>0.41388888888888892</v>
      </c>
      <c r="E1837" s="33" t="str">
        <f t="shared" si="29"/>
        <v>01:20</v>
      </c>
      <c r="F1837" s="12">
        <v>72</v>
      </c>
      <c r="G1837" s="12">
        <v>73.600000000000009</v>
      </c>
      <c r="H1837" s="12">
        <v>83.2</v>
      </c>
      <c r="I1837" s="12">
        <v>76</v>
      </c>
      <c r="J1837" s="12">
        <v>78.400000000000006</v>
      </c>
      <c r="K1837" s="12">
        <v>72.8</v>
      </c>
      <c r="L1837" s="12">
        <v>80</v>
      </c>
      <c r="M1837" s="12">
        <v>77.599999999999994</v>
      </c>
      <c r="N1837" s="13">
        <v>76.7</v>
      </c>
      <c r="O1837" s="17" t="s">
        <v>136</v>
      </c>
      <c r="P1837" s="14" t="s">
        <v>116</v>
      </c>
      <c r="Q1837" s="14" t="s">
        <v>118</v>
      </c>
      <c r="R1837" s="14" t="s">
        <v>119</v>
      </c>
      <c r="S1837" s="14" t="s">
        <v>143</v>
      </c>
    </row>
    <row r="1838" spans="1:19" x14ac:dyDescent="0.3">
      <c r="A1838" s="11">
        <v>44641.417361111111</v>
      </c>
      <c r="B1838" s="11"/>
      <c r="C1838" s="15">
        <v>44641</v>
      </c>
      <c r="D1838" s="16">
        <v>0.41736111111111113</v>
      </c>
      <c r="E1838" s="33" t="str">
        <f t="shared" si="29"/>
        <v>01:25</v>
      </c>
      <c r="F1838" s="12">
        <v>85.5</v>
      </c>
      <c r="G1838" s="12">
        <v>87.4</v>
      </c>
      <c r="H1838" s="12">
        <v>98.8</v>
      </c>
      <c r="I1838" s="12">
        <v>90.25</v>
      </c>
      <c r="J1838" s="12">
        <v>93.1</v>
      </c>
      <c r="K1838" s="12">
        <v>86.45</v>
      </c>
      <c r="L1838" s="12">
        <v>95</v>
      </c>
      <c r="M1838" s="12">
        <v>92.149999999999991</v>
      </c>
      <c r="N1838" s="13">
        <v>91.081249999999997</v>
      </c>
      <c r="O1838" s="17" t="s">
        <v>136</v>
      </c>
      <c r="P1838" s="14" t="s">
        <v>13</v>
      </c>
      <c r="Q1838" s="14" t="s">
        <v>118</v>
      </c>
      <c r="R1838" s="14" t="s">
        <v>119</v>
      </c>
      <c r="S1838" s="14" t="s">
        <v>148</v>
      </c>
    </row>
    <row r="1839" spans="1:19" x14ac:dyDescent="0.3">
      <c r="A1839" s="11">
        <v>44641.42083333333</v>
      </c>
      <c r="B1839" s="11"/>
      <c r="C1839" s="15">
        <v>44641</v>
      </c>
      <c r="D1839" s="16">
        <v>0.42083333333333334</v>
      </c>
      <c r="E1839" s="33" t="str">
        <f t="shared" si="29"/>
        <v>01:30</v>
      </c>
      <c r="F1839" s="12">
        <v>76.5</v>
      </c>
      <c r="G1839" s="12">
        <v>78.2</v>
      </c>
      <c r="H1839" s="12">
        <v>88.4</v>
      </c>
      <c r="I1839" s="12">
        <v>80.75</v>
      </c>
      <c r="J1839" s="12">
        <v>83.3</v>
      </c>
      <c r="K1839" s="12">
        <v>77.350000000000009</v>
      </c>
      <c r="L1839" s="12">
        <v>85</v>
      </c>
      <c r="M1839" s="12">
        <v>82.45</v>
      </c>
      <c r="N1839" s="13">
        <v>81.493750000000006</v>
      </c>
      <c r="O1839" s="17" t="s">
        <v>136</v>
      </c>
      <c r="P1839" s="14" t="s">
        <v>13</v>
      </c>
      <c r="Q1839" s="14" t="s">
        <v>118</v>
      </c>
      <c r="R1839" s="14" t="s">
        <v>119</v>
      </c>
      <c r="S1839" s="14" t="s">
        <v>148</v>
      </c>
    </row>
    <row r="1840" spans="1:19" x14ac:dyDescent="0.3">
      <c r="A1840" s="11">
        <v>44641.424305555556</v>
      </c>
      <c r="B1840" s="11"/>
      <c r="C1840" s="15">
        <v>44641</v>
      </c>
      <c r="D1840" s="16">
        <v>0.42430555555555555</v>
      </c>
      <c r="E1840" s="33" t="str">
        <f t="shared" si="29"/>
        <v>01:35</v>
      </c>
      <c r="F1840" s="12">
        <v>67.5</v>
      </c>
      <c r="G1840" s="12">
        <v>69</v>
      </c>
      <c r="H1840" s="12">
        <v>78</v>
      </c>
      <c r="I1840" s="12">
        <v>71.25</v>
      </c>
      <c r="J1840" s="12">
        <v>73.5</v>
      </c>
      <c r="K1840" s="12">
        <v>68.25</v>
      </c>
      <c r="L1840" s="12">
        <v>75</v>
      </c>
      <c r="M1840" s="12">
        <v>72.75</v>
      </c>
      <c r="N1840" s="13">
        <v>71.90625</v>
      </c>
      <c r="O1840" s="17" t="s">
        <v>136</v>
      </c>
      <c r="P1840" s="14" t="s">
        <v>13</v>
      </c>
      <c r="Q1840" s="14" t="s">
        <v>118</v>
      </c>
      <c r="R1840" s="14" t="s">
        <v>119</v>
      </c>
      <c r="S1840" s="14" t="s">
        <v>148</v>
      </c>
    </row>
    <row r="1841" spans="1:19" x14ac:dyDescent="0.3">
      <c r="A1841" s="11">
        <v>44641.427777777775</v>
      </c>
      <c r="B1841" s="11"/>
      <c r="C1841" s="15">
        <v>44641</v>
      </c>
      <c r="D1841" s="16">
        <v>0.42777777777777781</v>
      </c>
      <c r="E1841" s="33" t="str">
        <f t="shared" si="29"/>
        <v>01:40</v>
      </c>
      <c r="F1841" s="12">
        <v>79.2</v>
      </c>
      <c r="G1841" s="12">
        <v>80.960000000000008</v>
      </c>
      <c r="H1841" s="12">
        <v>91.52000000000001</v>
      </c>
      <c r="I1841" s="12">
        <v>83.6</v>
      </c>
      <c r="J1841" s="12">
        <v>86.24</v>
      </c>
      <c r="K1841" s="12">
        <v>80.08</v>
      </c>
      <c r="L1841" s="12">
        <v>88</v>
      </c>
      <c r="M1841" s="12">
        <v>85.36</v>
      </c>
      <c r="N1841" s="13">
        <v>84.37</v>
      </c>
      <c r="O1841" s="17" t="s">
        <v>136</v>
      </c>
      <c r="P1841" s="14" t="s">
        <v>13</v>
      </c>
      <c r="Q1841" s="14" t="s">
        <v>118</v>
      </c>
      <c r="R1841" s="14" t="s">
        <v>119</v>
      </c>
      <c r="S1841" s="14" t="s">
        <v>148</v>
      </c>
    </row>
    <row r="1842" spans="1:19" x14ac:dyDescent="0.3">
      <c r="A1842" s="11">
        <v>44641.431250000001</v>
      </c>
      <c r="B1842" s="11"/>
      <c r="C1842" s="15">
        <v>44641</v>
      </c>
      <c r="D1842" s="16">
        <v>0.43124999999999997</v>
      </c>
      <c r="E1842" s="33" t="str">
        <f t="shared" si="29"/>
        <v>01:45</v>
      </c>
      <c r="F1842" s="12">
        <v>81</v>
      </c>
      <c r="G1842" s="12">
        <v>82.8</v>
      </c>
      <c r="H1842" s="12">
        <v>93.600000000000009</v>
      </c>
      <c r="I1842" s="12">
        <v>85.5</v>
      </c>
      <c r="J1842" s="12">
        <v>88.2</v>
      </c>
      <c r="K1842" s="12">
        <v>81.900000000000006</v>
      </c>
      <c r="L1842" s="12">
        <v>90</v>
      </c>
      <c r="M1842" s="12">
        <v>87.3</v>
      </c>
      <c r="N1842" s="13">
        <v>86.287499999999994</v>
      </c>
      <c r="O1842" s="17" t="s">
        <v>136</v>
      </c>
      <c r="P1842" s="14" t="s">
        <v>13</v>
      </c>
      <c r="Q1842" s="14" t="s">
        <v>118</v>
      </c>
      <c r="R1842" s="14" t="s">
        <v>119</v>
      </c>
      <c r="S1842" s="14" t="s">
        <v>148</v>
      </c>
    </row>
    <row r="1843" spans="1:19" x14ac:dyDescent="0.3">
      <c r="A1843" s="11">
        <v>44641.433958333335</v>
      </c>
      <c r="B1843" s="11"/>
      <c r="C1843" s="15">
        <v>44641</v>
      </c>
      <c r="D1843" s="16">
        <v>0.43395833333333328</v>
      </c>
      <c r="E1843" s="33" t="str">
        <f t="shared" si="29"/>
        <v>01:48</v>
      </c>
      <c r="F1843" s="12">
        <v>75.600000000000009</v>
      </c>
      <c r="G1843" s="12">
        <v>77.28</v>
      </c>
      <c r="H1843" s="12">
        <v>87.36</v>
      </c>
      <c r="I1843" s="12">
        <v>79.8</v>
      </c>
      <c r="J1843" s="12">
        <v>82.32</v>
      </c>
      <c r="K1843" s="12">
        <v>76.44</v>
      </c>
      <c r="L1843" s="12">
        <v>84</v>
      </c>
      <c r="M1843" s="12">
        <v>81.48</v>
      </c>
      <c r="N1843" s="13">
        <v>80.534999999999997</v>
      </c>
      <c r="O1843" s="17" t="s">
        <v>136</v>
      </c>
      <c r="P1843" s="14" t="s">
        <v>13</v>
      </c>
      <c r="Q1843" s="14" t="s">
        <v>118</v>
      </c>
      <c r="R1843" s="14" t="s">
        <v>119</v>
      </c>
      <c r="S1843" s="14" t="s">
        <v>148</v>
      </c>
    </row>
    <row r="1844" spans="1:19" hidden="1" x14ac:dyDescent="0.3">
      <c r="A1844" s="11">
        <v>44641.43472222222</v>
      </c>
      <c r="B1844" s="11"/>
      <c r="C1844" s="15">
        <v>44641</v>
      </c>
      <c r="D1844" s="16">
        <v>0.43472222222222223</v>
      </c>
      <c r="E1844" s="33" t="str">
        <f t="shared" si="29"/>
        <v>01:50</v>
      </c>
      <c r="F1844" s="12">
        <v>84.600000000000009</v>
      </c>
      <c r="G1844" s="12">
        <v>86.48</v>
      </c>
      <c r="H1844" s="12">
        <v>97.76</v>
      </c>
      <c r="I1844" s="12">
        <v>89.3</v>
      </c>
      <c r="J1844" s="12">
        <v>92.12</v>
      </c>
      <c r="K1844" s="12">
        <v>85.54</v>
      </c>
      <c r="L1844" s="12">
        <v>94</v>
      </c>
      <c r="M1844" s="12">
        <v>91.179999999999993</v>
      </c>
      <c r="N1844" s="13">
        <v>90.122500000000002</v>
      </c>
      <c r="O1844" s="17" t="s">
        <v>136</v>
      </c>
      <c r="P1844" s="14" t="s">
        <v>11</v>
      </c>
      <c r="Q1844" s="14" t="s">
        <v>118</v>
      </c>
      <c r="R1844" s="14" t="s">
        <v>119</v>
      </c>
      <c r="S1844" s="14" t="s">
        <v>148</v>
      </c>
    </row>
    <row r="1845" spans="1:19" hidden="1" x14ac:dyDescent="0.3">
      <c r="A1845" s="11">
        <v>44641.436192129629</v>
      </c>
      <c r="B1845" s="11"/>
      <c r="C1845" s="15">
        <v>44641</v>
      </c>
      <c r="D1845" s="16">
        <v>0.43619212962962961</v>
      </c>
      <c r="E1845" s="33" t="str">
        <f t="shared" si="29"/>
        <v>01:52</v>
      </c>
      <c r="F1845" s="12">
        <v>72.900000000000006</v>
      </c>
      <c r="G1845" s="12">
        <v>74.52000000000001</v>
      </c>
      <c r="H1845" s="12">
        <v>84.240000000000009</v>
      </c>
      <c r="I1845" s="12">
        <v>76.95</v>
      </c>
      <c r="J1845" s="12">
        <v>79.38</v>
      </c>
      <c r="K1845" s="12">
        <v>73.710000000000008</v>
      </c>
      <c r="L1845" s="12">
        <v>81</v>
      </c>
      <c r="M1845" s="12">
        <v>78.569999999999993</v>
      </c>
      <c r="N1845" s="13">
        <v>85.23</v>
      </c>
      <c r="O1845" s="17" t="s">
        <v>136</v>
      </c>
      <c r="P1845" s="14" t="s">
        <v>11</v>
      </c>
      <c r="Q1845" s="14" t="s">
        <v>118</v>
      </c>
      <c r="R1845" s="14" t="s">
        <v>119</v>
      </c>
      <c r="S1845" s="14" t="s">
        <v>148</v>
      </c>
    </row>
    <row r="1846" spans="1:19" hidden="1" x14ac:dyDescent="0.3">
      <c r="A1846" s="11">
        <v>44641.437731481485</v>
      </c>
      <c r="B1846" s="11"/>
      <c r="C1846" s="15">
        <v>44641</v>
      </c>
      <c r="D1846" s="16">
        <v>0.4377314814814815</v>
      </c>
      <c r="E1846" s="33" t="str">
        <f t="shared" si="29"/>
        <v>01:54</v>
      </c>
      <c r="F1846" s="12">
        <v>69.3</v>
      </c>
      <c r="G1846" s="12">
        <v>70.84</v>
      </c>
      <c r="H1846" s="12">
        <v>80.08</v>
      </c>
      <c r="I1846" s="12">
        <v>73.149999999999991</v>
      </c>
      <c r="J1846" s="12">
        <v>75.459999999999994</v>
      </c>
      <c r="K1846" s="12">
        <v>70.070000000000007</v>
      </c>
      <c r="L1846" s="12">
        <v>77</v>
      </c>
      <c r="M1846" s="12">
        <v>74.69</v>
      </c>
      <c r="N1846" s="13">
        <v>87.65</v>
      </c>
      <c r="O1846" s="17" t="s">
        <v>137</v>
      </c>
      <c r="P1846" s="14" t="s">
        <v>11</v>
      </c>
      <c r="Q1846" s="14" t="s">
        <v>118</v>
      </c>
      <c r="R1846" s="14" t="s">
        <v>119</v>
      </c>
      <c r="S1846" s="14" t="s">
        <v>148</v>
      </c>
    </row>
    <row r="1847" spans="1:19" hidden="1" x14ac:dyDescent="0.3">
      <c r="A1847" s="11">
        <v>44641.437858796293</v>
      </c>
      <c r="B1847" s="11"/>
      <c r="C1847" s="15">
        <v>44641</v>
      </c>
      <c r="D1847" s="16">
        <v>0.43785879629629632</v>
      </c>
      <c r="E1847" s="16"/>
      <c r="F1847" s="12">
        <v>60.300000000000004</v>
      </c>
      <c r="G1847" s="12">
        <v>61.64</v>
      </c>
      <c r="H1847" s="12">
        <v>69.680000000000007</v>
      </c>
      <c r="I1847" s="12">
        <v>63.65</v>
      </c>
      <c r="J1847" s="12">
        <v>65.66</v>
      </c>
      <c r="K1847" s="12">
        <v>60.97</v>
      </c>
      <c r="L1847" s="12">
        <v>67</v>
      </c>
      <c r="M1847" s="12">
        <v>64.989999999999995</v>
      </c>
      <c r="N1847" s="13">
        <v>64.236249999999998</v>
      </c>
      <c r="O1847" s="17" t="s">
        <v>137</v>
      </c>
      <c r="P1847" s="14" t="s">
        <v>10</v>
      </c>
      <c r="Q1847" s="14" t="s">
        <v>118</v>
      </c>
      <c r="R1847" s="14" t="s">
        <v>119</v>
      </c>
      <c r="S1847" s="14" t="s">
        <v>148</v>
      </c>
    </row>
    <row r="1848" spans="1:19" hidden="1" x14ac:dyDescent="0.3">
      <c r="A1848" s="11">
        <v>44641.438194444447</v>
      </c>
      <c r="B1848" s="11"/>
      <c r="C1848" s="15">
        <v>44641</v>
      </c>
      <c r="D1848" s="16">
        <v>0.4381944444444445</v>
      </c>
      <c r="E1848" s="16"/>
      <c r="F1848" s="12">
        <v>66.600000000000009</v>
      </c>
      <c r="G1848" s="12">
        <v>68.08</v>
      </c>
      <c r="H1848" s="12">
        <v>76.960000000000008</v>
      </c>
      <c r="I1848" s="12">
        <v>70.3</v>
      </c>
      <c r="J1848" s="12">
        <v>72.52</v>
      </c>
      <c r="K1848" s="12">
        <v>67.34</v>
      </c>
      <c r="L1848" s="12">
        <v>74</v>
      </c>
      <c r="M1848" s="12">
        <v>71.78</v>
      </c>
      <c r="N1848" s="13">
        <v>70.947499999999991</v>
      </c>
      <c r="O1848" s="17" t="s">
        <v>137</v>
      </c>
      <c r="P1848" s="14" t="s">
        <v>10</v>
      </c>
      <c r="Q1848" s="14" t="s">
        <v>118</v>
      </c>
      <c r="R1848" s="14" t="s">
        <v>119</v>
      </c>
      <c r="S1848" s="14" t="s">
        <v>148</v>
      </c>
    </row>
    <row r="1849" spans="1:19" hidden="1" x14ac:dyDescent="0.3">
      <c r="A1849" s="11">
        <v>44641.441666666666</v>
      </c>
      <c r="B1849" s="11"/>
      <c r="C1849" s="15">
        <v>44641</v>
      </c>
      <c r="D1849" s="16">
        <v>0.44166666666666665</v>
      </c>
      <c r="E1849" s="16"/>
      <c r="F1849" s="12">
        <v>59.4</v>
      </c>
      <c r="G1849" s="12">
        <v>60.720000000000006</v>
      </c>
      <c r="H1849" s="12">
        <v>68.64</v>
      </c>
      <c r="I1849" s="12">
        <v>62.699999999999996</v>
      </c>
      <c r="J1849" s="12">
        <v>64.679999999999993</v>
      </c>
      <c r="K1849" s="12">
        <v>60.06</v>
      </c>
      <c r="L1849" s="12">
        <v>66</v>
      </c>
      <c r="M1849" s="12">
        <v>64.02</v>
      </c>
      <c r="N1849" s="13">
        <v>63.277499999999996</v>
      </c>
      <c r="O1849" s="17" t="s">
        <v>137</v>
      </c>
      <c r="P1849" s="14" t="s">
        <v>10</v>
      </c>
      <c r="Q1849" s="14" t="s">
        <v>118</v>
      </c>
      <c r="R1849" s="14" t="s">
        <v>119</v>
      </c>
      <c r="S1849" s="14" t="s">
        <v>148</v>
      </c>
    </row>
    <row r="1850" spans="1:19" hidden="1" x14ac:dyDescent="0.3">
      <c r="A1850" s="11">
        <v>44641.445138888892</v>
      </c>
      <c r="B1850" s="11"/>
      <c r="C1850" s="15">
        <v>44641</v>
      </c>
      <c r="D1850" s="16">
        <v>0.44513888888888892</v>
      </c>
      <c r="E1850" s="16"/>
      <c r="F1850" s="12">
        <v>80.100000000000009</v>
      </c>
      <c r="G1850" s="12">
        <v>81.88000000000001</v>
      </c>
      <c r="H1850" s="12">
        <v>92.56</v>
      </c>
      <c r="I1850" s="12">
        <v>84.55</v>
      </c>
      <c r="J1850" s="12">
        <v>87.22</v>
      </c>
      <c r="K1850" s="12">
        <v>80.990000000000009</v>
      </c>
      <c r="L1850" s="12">
        <v>89</v>
      </c>
      <c r="M1850" s="12">
        <v>86.33</v>
      </c>
      <c r="N1850" s="13">
        <v>85.328750000000014</v>
      </c>
      <c r="O1850" s="17" t="s">
        <v>137</v>
      </c>
      <c r="P1850" s="14" t="s">
        <v>10</v>
      </c>
      <c r="Q1850" s="14" t="s">
        <v>118</v>
      </c>
      <c r="R1850" s="14" t="s">
        <v>119</v>
      </c>
      <c r="S1850" s="14" t="s">
        <v>148</v>
      </c>
    </row>
    <row r="1851" spans="1:19" hidden="1" x14ac:dyDescent="0.3">
      <c r="A1851" s="11">
        <v>44641.448611111111</v>
      </c>
      <c r="B1851" s="11"/>
      <c r="C1851" s="15">
        <v>44641</v>
      </c>
      <c r="D1851" s="16">
        <v>0.44861111111111113</v>
      </c>
      <c r="E1851" s="16"/>
      <c r="F1851" s="12">
        <v>72</v>
      </c>
      <c r="G1851" s="12">
        <v>73.600000000000009</v>
      </c>
      <c r="H1851" s="12">
        <v>83.2</v>
      </c>
      <c r="I1851" s="12">
        <v>76</v>
      </c>
      <c r="J1851" s="12">
        <v>78.400000000000006</v>
      </c>
      <c r="K1851" s="12">
        <v>72.8</v>
      </c>
      <c r="L1851" s="12">
        <v>80</v>
      </c>
      <c r="M1851" s="12">
        <v>77.599999999999994</v>
      </c>
      <c r="N1851" s="13">
        <v>76.7</v>
      </c>
      <c r="O1851" s="17" t="s">
        <v>137</v>
      </c>
      <c r="P1851" s="14" t="s">
        <v>10</v>
      </c>
      <c r="Q1851" s="14" t="s">
        <v>118</v>
      </c>
      <c r="R1851" s="14" t="s">
        <v>119</v>
      </c>
      <c r="S1851" s="14" t="s">
        <v>148</v>
      </c>
    </row>
    <row r="1852" spans="1:19" hidden="1" x14ac:dyDescent="0.3">
      <c r="A1852" s="11">
        <v>44641.448981481481</v>
      </c>
      <c r="B1852" s="11"/>
      <c r="C1852" s="15">
        <v>44641</v>
      </c>
      <c r="D1852" s="16">
        <v>0.44898148148148148</v>
      </c>
      <c r="E1852" s="16"/>
      <c r="F1852" s="12">
        <v>81</v>
      </c>
      <c r="G1852" s="12">
        <v>82.8</v>
      </c>
      <c r="H1852" s="12">
        <v>93.600000000000009</v>
      </c>
      <c r="I1852" s="12">
        <v>85.5</v>
      </c>
      <c r="J1852" s="12">
        <v>88.2</v>
      </c>
      <c r="K1852" s="12">
        <v>81.900000000000006</v>
      </c>
      <c r="L1852" s="12">
        <v>90</v>
      </c>
      <c r="M1852" s="12">
        <v>87.3</v>
      </c>
      <c r="N1852" s="13">
        <v>86.287499999999994</v>
      </c>
      <c r="O1852" s="17" t="s">
        <v>137</v>
      </c>
      <c r="P1852" s="14" t="s">
        <v>10</v>
      </c>
      <c r="Q1852" s="14" t="s">
        <v>118</v>
      </c>
      <c r="R1852" s="14" t="s">
        <v>119</v>
      </c>
      <c r="S1852" s="14" t="s">
        <v>148</v>
      </c>
    </row>
    <row r="1853" spans="1:19" hidden="1" x14ac:dyDescent="0.3">
      <c r="A1853" s="11">
        <v>44641.449953703705</v>
      </c>
      <c r="B1853" s="11"/>
      <c r="C1853" s="15">
        <v>44641</v>
      </c>
      <c r="D1853" s="16">
        <v>0.44995370370370374</v>
      </c>
      <c r="E1853" s="16"/>
      <c r="F1853" s="12">
        <v>73.8</v>
      </c>
      <c r="G1853" s="12">
        <v>75.44</v>
      </c>
      <c r="H1853" s="12">
        <v>85.28</v>
      </c>
      <c r="I1853" s="12">
        <v>77.899999999999991</v>
      </c>
      <c r="J1853" s="12">
        <v>80.36</v>
      </c>
      <c r="K1853" s="12">
        <v>74.62</v>
      </c>
      <c r="L1853" s="12">
        <v>82</v>
      </c>
      <c r="M1853" s="12">
        <v>79.539999999999992</v>
      </c>
      <c r="N1853" s="13">
        <v>78.617500000000007</v>
      </c>
      <c r="O1853" s="17" t="s">
        <v>137</v>
      </c>
      <c r="P1853" s="14" t="s">
        <v>10</v>
      </c>
      <c r="Q1853" s="14" t="s">
        <v>118</v>
      </c>
      <c r="R1853" s="14" t="s">
        <v>119</v>
      </c>
      <c r="S1853" s="14" t="s">
        <v>148</v>
      </c>
    </row>
    <row r="1854" spans="1:19" hidden="1" x14ac:dyDescent="0.3">
      <c r="A1854" s="11">
        <v>44641.45107638889</v>
      </c>
      <c r="B1854" s="11"/>
      <c r="C1854" s="15">
        <v>44641</v>
      </c>
      <c r="D1854" s="16">
        <v>0.4510763888888889</v>
      </c>
      <c r="E1854" s="16"/>
      <c r="F1854" s="12">
        <v>71.100000000000009</v>
      </c>
      <c r="G1854" s="12">
        <v>72.680000000000007</v>
      </c>
      <c r="H1854" s="12">
        <v>82.16</v>
      </c>
      <c r="I1854" s="12">
        <v>75.05</v>
      </c>
      <c r="J1854" s="12">
        <v>77.42</v>
      </c>
      <c r="K1854" s="12">
        <v>71.89</v>
      </c>
      <c r="L1854" s="12">
        <v>79</v>
      </c>
      <c r="M1854" s="12">
        <v>76.63</v>
      </c>
      <c r="N1854" s="13">
        <v>75.741249999999994</v>
      </c>
      <c r="O1854" s="17" t="s">
        <v>137</v>
      </c>
      <c r="P1854" s="14" t="s">
        <v>10</v>
      </c>
      <c r="Q1854" s="14" t="s">
        <v>118</v>
      </c>
      <c r="R1854" s="14" t="s">
        <v>119</v>
      </c>
      <c r="S1854" s="14" t="s">
        <v>148</v>
      </c>
    </row>
    <row r="1855" spans="1:19" hidden="1" x14ac:dyDescent="0.3">
      <c r="A1855" s="11">
        <v>44641.45208333333</v>
      </c>
      <c r="B1855" s="11"/>
      <c r="C1855" s="15">
        <v>44641</v>
      </c>
      <c r="D1855" s="16">
        <v>0.45208333333333334</v>
      </c>
      <c r="E1855" s="16"/>
      <c r="F1855" s="12">
        <v>70.2</v>
      </c>
      <c r="G1855" s="12">
        <v>71.760000000000005</v>
      </c>
      <c r="H1855" s="12">
        <v>81.12</v>
      </c>
      <c r="I1855" s="12">
        <v>74.099999999999994</v>
      </c>
      <c r="J1855" s="12">
        <v>76.44</v>
      </c>
      <c r="K1855" s="12">
        <v>70.98</v>
      </c>
      <c r="L1855" s="12">
        <v>78</v>
      </c>
      <c r="M1855" s="12">
        <v>75.66</v>
      </c>
      <c r="N1855" s="13">
        <v>74.782499999999999</v>
      </c>
      <c r="O1855" s="17" t="s">
        <v>137</v>
      </c>
      <c r="P1855" s="14" t="s">
        <v>10</v>
      </c>
      <c r="Q1855" s="14" t="s">
        <v>118</v>
      </c>
      <c r="R1855" s="14" t="s">
        <v>119</v>
      </c>
      <c r="S1855" s="14" t="s">
        <v>148</v>
      </c>
    </row>
    <row r="1856" spans="1:19" hidden="1" x14ac:dyDescent="0.3">
      <c r="A1856" s="11">
        <v>44641.455555555556</v>
      </c>
      <c r="B1856" s="11"/>
      <c r="C1856" s="15">
        <v>44641</v>
      </c>
      <c r="D1856" s="16">
        <v>0.45555555555555555</v>
      </c>
      <c r="E1856" s="16"/>
      <c r="F1856" s="12">
        <v>69.3</v>
      </c>
      <c r="G1856" s="12">
        <v>70.84</v>
      </c>
      <c r="H1856" s="12">
        <v>80.08</v>
      </c>
      <c r="I1856" s="12">
        <v>73.149999999999991</v>
      </c>
      <c r="J1856" s="12">
        <v>75.459999999999994</v>
      </c>
      <c r="K1856" s="12">
        <v>70.070000000000007</v>
      </c>
      <c r="L1856" s="12">
        <v>77</v>
      </c>
      <c r="M1856" s="12">
        <v>74.69</v>
      </c>
      <c r="N1856" s="13">
        <v>73.82374999999999</v>
      </c>
      <c r="O1856" s="17" t="s">
        <v>137</v>
      </c>
      <c r="P1856" s="14" t="s">
        <v>10</v>
      </c>
      <c r="Q1856" s="14" t="s">
        <v>118</v>
      </c>
      <c r="R1856" s="14" t="s">
        <v>119</v>
      </c>
      <c r="S1856" s="14" t="s">
        <v>148</v>
      </c>
    </row>
    <row r="1857" spans="1:19" hidden="1" x14ac:dyDescent="0.3">
      <c r="A1857" s="11">
        <v>44641.459027777775</v>
      </c>
      <c r="B1857" s="11"/>
      <c r="C1857" s="15">
        <v>44641</v>
      </c>
      <c r="D1857" s="16">
        <v>0.45902777777777781</v>
      </c>
      <c r="E1857" s="16"/>
      <c r="F1857" s="12">
        <v>68.400000000000006</v>
      </c>
      <c r="G1857" s="12">
        <v>69.92</v>
      </c>
      <c r="H1857" s="12">
        <v>79.040000000000006</v>
      </c>
      <c r="I1857" s="12">
        <v>72.2</v>
      </c>
      <c r="J1857" s="12">
        <v>74.48</v>
      </c>
      <c r="K1857" s="12">
        <v>69.16</v>
      </c>
      <c r="L1857" s="12">
        <v>76</v>
      </c>
      <c r="M1857" s="12">
        <v>73.72</v>
      </c>
      <c r="N1857" s="13">
        <v>72.865000000000009</v>
      </c>
      <c r="O1857" s="17" t="s">
        <v>137</v>
      </c>
      <c r="P1857" s="14" t="s">
        <v>10</v>
      </c>
      <c r="Q1857" s="14" t="s">
        <v>118</v>
      </c>
      <c r="R1857" s="14" t="s">
        <v>119</v>
      </c>
      <c r="S1857" s="14" t="s">
        <v>148</v>
      </c>
    </row>
    <row r="1858" spans="1:19" hidden="1" x14ac:dyDescent="0.3">
      <c r="A1858" s="11">
        <v>44641.46197916667</v>
      </c>
      <c r="B1858" s="11"/>
      <c r="C1858" s="15">
        <v>44641</v>
      </c>
      <c r="D1858" s="16">
        <v>0.46197916666666666</v>
      </c>
      <c r="E1858" s="16"/>
      <c r="F1858" s="12">
        <v>77.400000000000006</v>
      </c>
      <c r="G1858" s="12">
        <v>79.12</v>
      </c>
      <c r="H1858" s="12">
        <v>89.44</v>
      </c>
      <c r="I1858" s="12">
        <v>81.7</v>
      </c>
      <c r="J1858" s="12">
        <v>84.28</v>
      </c>
      <c r="K1858" s="12">
        <v>78.260000000000005</v>
      </c>
      <c r="L1858" s="12">
        <v>86</v>
      </c>
      <c r="M1858" s="12">
        <v>83.42</v>
      </c>
      <c r="N1858" s="13">
        <v>82.452500000000001</v>
      </c>
      <c r="O1858" s="17" t="s">
        <v>137</v>
      </c>
      <c r="P1858" s="14" t="s">
        <v>8</v>
      </c>
      <c r="Q1858" s="14" t="s">
        <v>118</v>
      </c>
      <c r="R1858" s="14" t="s">
        <v>119</v>
      </c>
      <c r="S1858" s="14" t="s">
        <v>148</v>
      </c>
    </row>
    <row r="1859" spans="1:19" hidden="1" x14ac:dyDescent="0.3">
      <c r="A1859" s="11">
        <v>44641.462500000001</v>
      </c>
      <c r="B1859" s="11"/>
      <c r="C1859" s="15">
        <v>44641</v>
      </c>
      <c r="D1859" s="16">
        <v>0.46249999999999997</v>
      </c>
      <c r="E1859" s="33" t="str">
        <f t="shared" ref="E1859:E1900" si="30">TEXT(D1859-$D$1859,"hh:mm")</f>
        <v>00:00</v>
      </c>
      <c r="F1859" s="12">
        <v>84.600000000000009</v>
      </c>
      <c r="G1859" s="12">
        <v>86.48</v>
      </c>
      <c r="H1859" s="12">
        <v>97.76</v>
      </c>
      <c r="I1859" s="12">
        <v>89.3</v>
      </c>
      <c r="J1859" s="12">
        <v>92.12</v>
      </c>
      <c r="K1859" s="12">
        <v>85.54</v>
      </c>
      <c r="L1859" s="12">
        <v>94</v>
      </c>
      <c r="M1859" s="12">
        <v>91.179999999999993</v>
      </c>
      <c r="N1859" s="13">
        <v>90.122500000000002</v>
      </c>
      <c r="O1859" s="17" t="s">
        <v>137</v>
      </c>
      <c r="P1859" s="14" t="s">
        <v>8</v>
      </c>
      <c r="Q1859" s="14" t="s">
        <v>118</v>
      </c>
      <c r="R1859" s="14" t="s">
        <v>119</v>
      </c>
      <c r="S1859" s="14" t="s">
        <v>148</v>
      </c>
    </row>
    <row r="1860" spans="1:19" hidden="1" x14ac:dyDescent="0.3">
      <c r="A1860" s="11">
        <v>44641.46597222222</v>
      </c>
      <c r="B1860" s="11"/>
      <c r="C1860" s="15">
        <v>44641</v>
      </c>
      <c r="D1860" s="16">
        <v>0.46597222222222223</v>
      </c>
      <c r="E1860" s="33" t="str">
        <f t="shared" si="30"/>
        <v>00:05</v>
      </c>
      <c r="F1860" s="12">
        <v>78.3</v>
      </c>
      <c r="G1860" s="12">
        <v>80.040000000000006</v>
      </c>
      <c r="H1860" s="12">
        <v>90.48</v>
      </c>
      <c r="I1860" s="12">
        <v>82.649999999999991</v>
      </c>
      <c r="J1860" s="12">
        <v>85.26</v>
      </c>
      <c r="K1860" s="12">
        <v>79.17</v>
      </c>
      <c r="L1860" s="12">
        <v>87</v>
      </c>
      <c r="M1860" s="12">
        <v>84.39</v>
      </c>
      <c r="N1860" s="13">
        <v>83.411249999999995</v>
      </c>
      <c r="O1860" s="17" t="s">
        <v>137</v>
      </c>
      <c r="P1860" s="14" t="s">
        <v>9</v>
      </c>
      <c r="Q1860" s="14" t="s">
        <v>118</v>
      </c>
      <c r="R1860" s="14" t="s">
        <v>119</v>
      </c>
      <c r="S1860" s="14" t="s">
        <v>148</v>
      </c>
    </row>
    <row r="1861" spans="1:19" hidden="1" x14ac:dyDescent="0.3">
      <c r="A1861" s="11">
        <v>44641.468668981484</v>
      </c>
      <c r="B1861" s="11"/>
      <c r="C1861" s="15">
        <v>44641</v>
      </c>
      <c r="D1861" s="16">
        <v>0.46866898148148151</v>
      </c>
      <c r="E1861" s="33" t="str">
        <f t="shared" si="30"/>
        <v>00:08</v>
      </c>
      <c r="F1861" s="12">
        <v>78.3</v>
      </c>
      <c r="G1861" s="12">
        <v>80.040000000000006</v>
      </c>
      <c r="H1861" s="12">
        <v>90.48</v>
      </c>
      <c r="I1861" s="12">
        <v>82.649999999999991</v>
      </c>
      <c r="J1861" s="12">
        <v>85.26</v>
      </c>
      <c r="K1861" s="12">
        <v>79.17</v>
      </c>
      <c r="L1861" s="12">
        <v>87</v>
      </c>
      <c r="M1861" s="12">
        <v>84.39</v>
      </c>
      <c r="N1861" s="13">
        <v>83.411249999999995</v>
      </c>
      <c r="O1861" s="17" t="s">
        <v>137</v>
      </c>
      <c r="P1861" s="14" t="s">
        <v>9</v>
      </c>
      <c r="Q1861" s="14" t="s">
        <v>118</v>
      </c>
      <c r="R1861" s="14" t="s">
        <v>119</v>
      </c>
      <c r="S1861" s="14" t="s">
        <v>148</v>
      </c>
    </row>
    <row r="1862" spans="1:19" hidden="1" x14ac:dyDescent="0.3">
      <c r="A1862" s="11">
        <v>44641.469166666669</v>
      </c>
      <c r="B1862" s="11"/>
      <c r="C1862" s="15">
        <v>44641</v>
      </c>
      <c r="D1862" s="16">
        <v>0.46916666666666668</v>
      </c>
      <c r="E1862" s="33" t="str">
        <f t="shared" si="30"/>
        <v>00:09</v>
      </c>
      <c r="F1862" s="12">
        <v>76.5</v>
      </c>
      <c r="G1862" s="12">
        <v>78.2</v>
      </c>
      <c r="H1862" s="12">
        <v>88.4</v>
      </c>
      <c r="I1862" s="12">
        <v>80.75</v>
      </c>
      <c r="J1862" s="12">
        <v>83.3</v>
      </c>
      <c r="K1862" s="12">
        <v>77.350000000000009</v>
      </c>
      <c r="L1862" s="12">
        <v>85</v>
      </c>
      <c r="M1862" s="12">
        <v>82.45</v>
      </c>
      <c r="N1862" s="13">
        <v>81.493750000000006</v>
      </c>
      <c r="O1862" s="17" t="s">
        <v>137</v>
      </c>
      <c r="P1862" s="14" t="s">
        <v>9</v>
      </c>
      <c r="Q1862" s="14" t="s">
        <v>118</v>
      </c>
      <c r="R1862" s="14" t="s">
        <v>119</v>
      </c>
      <c r="S1862" s="14" t="s">
        <v>148</v>
      </c>
    </row>
    <row r="1863" spans="1:19" hidden="1" x14ac:dyDescent="0.3">
      <c r="A1863" s="11">
        <v>44641.469444444447</v>
      </c>
      <c r="B1863" s="11"/>
      <c r="C1863" s="15">
        <v>44641</v>
      </c>
      <c r="D1863" s="16">
        <v>0.4694444444444445</v>
      </c>
      <c r="E1863" s="33" t="str">
        <f t="shared" si="30"/>
        <v>00:10</v>
      </c>
      <c r="F1863" s="12">
        <v>72.900000000000006</v>
      </c>
      <c r="G1863" s="12">
        <v>74.52000000000001</v>
      </c>
      <c r="H1863" s="12">
        <v>84.240000000000009</v>
      </c>
      <c r="I1863" s="12">
        <v>76.95</v>
      </c>
      <c r="J1863" s="12">
        <v>79.38</v>
      </c>
      <c r="K1863" s="12">
        <v>73.710000000000008</v>
      </c>
      <c r="L1863" s="12">
        <v>81</v>
      </c>
      <c r="M1863" s="12">
        <v>78.569999999999993</v>
      </c>
      <c r="N1863" s="13">
        <v>77.658749999999998</v>
      </c>
      <c r="O1863" s="17" t="s">
        <v>137</v>
      </c>
      <c r="P1863" s="14" t="s">
        <v>9</v>
      </c>
      <c r="Q1863" s="14" t="s">
        <v>118</v>
      </c>
      <c r="R1863" s="14" t="s">
        <v>119</v>
      </c>
      <c r="S1863" s="14" t="s">
        <v>148</v>
      </c>
    </row>
    <row r="1864" spans="1:19" hidden="1" x14ac:dyDescent="0.3">
      <c r="A1864" s="11">
        <v>44641.472916666666</v>
      </c>
      <c r="B1864" s="11"/>
      <c r="C1864" s="15">
        <v>44641</v>
      </c>
      <c r="D1864" s="16">
        <v>0.47291666666666665</v>
      </c>
      <c r="E1864" s="33" t="str">
        <f t="shared" si="30"/>
        <v>00:15</v>
      </c>
      <c r="F1864" s="12">
        <v>72</v>
      </c>
      <c r="G1864" s="12">
        <v>73.600000000000009</v>
      </c>
      <c r="H1864" s="12">
        <v>83.2</v>
      </c>
      <c r="I1864" s="12">
        <v>76</v>
      </c>
      <c r="J1864" s="12">
        <v>78.400000000000006</v>
      </c>
      <c r="K1864" s="12">
        <v>72.8</v>
      </c>
      <c r="L1864" s="12">
        <v>80</v>
      </c>
      <c r="M1864" s="12">
        <v>77.599999999999994</v>
      </c>
      <c r="N1864" s="13">
        <v>76.7</v>
      </c>
      <c r="O1864" s="17" t="s">
        <v>137</v>
      </c>
      <c r="P1864" s="14" t="s">
        <v>9</v>
      </c>
      <c r="Q1864" s="14" t="s">
        <v>118</v>
      </c>
      <c r="R1864" s="14" t="s">
        <v>119</v>
      </c>
      <c r="S1864" s="14" t="s">
        <v>148</v>
      </c>
    </row>
    <row r="1865" spans="1:19" hidden="1" x14ac:dyDescent="0.3">
      <c r="A1865" s="11">
        <v>44641.476388888892</v>
      </c>
      <c r="B1865" s="11"/>
      <c r="C1865" s="15">
        <v>44641</v>
      </c>
      <c r="D1865" s="16">
        <v>0.47638888888888892</v>
      </c>
      <c r="E1865" s="33" t="str">
        <f t="shared" si="30"/>
        <v>00:20</v>
      </c>
      <c r="F1865" s="12">
        <v>69.3</v>
      </c>
      <c r="G1865" s="12">
        <v>70.84</v>
      </c>
      <c r="H1865" s="12">
        <v>80.08</v>
      </c>
      <c r="I1865" s="12">
        <v>73.149999999999991</v>
      </c>
      <c r="J1865" s="12">
        <v>75.459999999999994</v>
      </c>
      <c r="K1865" s="12">
        <v>70.070000000000007</v>
      </c>
      <c r="L1865" s="12">
        <v>77</v>
      </c>
      <c r="M1865" s="12">
        <v>74.69</v>
      </c>
      <c r="N1865" s="13">
        <v>73.82374999999999</v>
      </c>
      <c r="O1865" s="17" t="s">
        <v>137</v>
      </c>
      <c r="P1865" s="14" t="s">
        <v>122</v>
      </c>
      <c r="Q1865" s="14" t="s">
        <v>118</v>
      </c>
      <c r="R1865" s="14" t="s">
        <v>119</v>
      </c>
      <c r="S1865" s="14" t="s">
        <v>148</v>
      </c>
    </row>
    <row r="1866" spans="1:19" hidden="1" x14ac:dyDescent="0.3">
      <c r="A1866" s="11">
        <v>44641.479861111111</v>
      </c>
      <c r="B1866" s="11"/>
      <c r="C1866" s="15">
        <v>44641</v>
      </c>
      <c r="D1866" s="16">
        <v>0.47986111111111113</v>
      </c>
      <c r="E1866" s="33" t="str">
        <f t="shared" si="30"/>
        <v>00:25</v>
      </c>
      <c r="F1866" s="12">
        <v>68.400000000000006</v>
      </c>
      <c r="G1866" s="12">
        <v>69.92</v>
      </c>
      <c r="H1866" s="12">
        <v>79.040000000000006</v>
      </c>
      <c r="I1866" s="12">
        <v>72.2</v>
      </c>
      <c r="J1866" s="12">
        <v>74.48</v>
      </c>
      <c r="K1866" s="12">
        <v>69.16</v>
      </c>
      <c r="L1866" s="12">
        <v>76</v>
      </c>
      <c r="M1866" s="12">
        <v>73.72</v>
      </c>
      <c r="N1866" s="13">
        <v>72.865000000000009</v>
      </c>
      <c r="O1866" s="17" t="s">
        <v>137</v>
      </c>
      <c r="P1866" s="14" t="s">
        <v>122</v>
      </c>
      <c r="Q1866" s="14" t="s">
        <v>118</v>
      </c>
      <c r="R1866" s="14" t="s">
        <v>119</v>
      </c>
      <c r="S1866" s="14" t="s">
        <v>148</v>
      </c>
    </row>
    <row r="1867" spans="1:19" hidden="1" x14ac:dyDescent="0.3">
      <c r="A1867" s="11">
        <v>44641.481446759259</v>
      </c>
      <c r="B1867" s="11"/>
      <c r="C1867" s="15">
        <v>44641</v>
      </c>
      <c r="D1867" s="16">
        <v>0.48144675925925928</v>
      </c>
      <c r="E1867" s="33" t="str">
        <f t="shared" si="30"/>
        <v>00:27</v>
      </c>
      <c r="F1867" s="12">
        <v>68.400000000000006</v>
      </c>
      <c r="G1867" s="12">
        <v>69.92</v>
      </c>
      <c r="H1867" s="12">
        <v>79.040000000000006</v>
      </c>
      <c r="I1867" s="12">
        <v>72.2</v>
      </c>
      <c r="J1867" s="12">
        <v>74.48</v>
      </c>
      <c r="K1867" s="12">
        <v>69.16</v>
      </c>
      <c r="L1867" s="12">
        <v>76</v>
      </c>
      <c r="M1867" s="12">
        <v>73.72</v>
      </c>
      <c r="N1867" s="13">
        <v>72.865000000000009</v>
      </c>
      <c r="O1867" s="17" t="s">
        <v>137</v>
      </c>
      <c r="P1867" s="14" t="s">
        <v>122</v>
      </c>
      <c r="Q1867" s="14" t="s">
        <v>118</v>
      </c>
      <c r="R1867" s="14" t="s">
        <v>119</v>
      </c>
      <c r="S1867" s="14" t="s">
        <v>148</v>
      </c>
    </row>
    <row r="1868" spans="1:19" hidden="1" x14ac:dyDescent="0.3">
      <c r="A1868" s="11">
        <v>44641.48333333333</v>
      </c>
      <c r="B1868" s="11"/>
      <c r="C1868" s="15">
        <v>44641</v>
      </c>
      <c r="D1868" s="16">
        <v>0.48333333333333334</v>
      </c>
      <c r="E1868" s="33" t="str">
        <f t="shared" si="30"/>
        <v>00:30</v>
      </c>
      <c r="F1868" s="12">
        <v>52.2</v>
      </c>
      <c r="G1868" s="12">
        <v>53.36</v>
      </c>
      <c r="H1868" s="12">
        <v>60.32</v>
      </c>
      <c r="I1868" s="12">
        <v>55.099999999999994</v>
      </c>
      <c r="J1868" s="12">
        <v>56.839999999999996</v>
      </c>
      <c r="K1868" s="12">
        <v>52.78</v>
      </c>
      <c r="L1868" s="12">
        <v>58</v>
      </c>
      <c r="M1868" s="12">
        <v>56.26</v>
      </c>
      <c r="N1868" s="13">
        <v>55.607500000000002</v>
      </c>
      <c r="O1868" s="17" t="s">
        <v>137</v>
      </c>
      <c r="P1868" s="14" t="s">
        <v>122</v>
      </c>
      <c r="Q1868" s="14" t="s">
        <v>118</v>
      </c>
      <c r="R1868" s="14" t="s">
        <v>119</v>
      </c>
      <c r="S1868" s="14" t="s">
        <v>148</v>
      </c>
    </row>
    <row r="1869" spans="1:19" hidden="1" x14ac:dyDescent="0.3">
      <c r="A1869" s="11">
        <v>44641.486805555556</v>
      </c>
      <c r="B1869" s="11"/>
      <c r="C1869" s="15">
        <v>44641</v>
      </c>
      <c r="D1869" s="16">
        <v>0.48680555555555555</v>
      </c>
      <c r="E1869" s="33" t="str">
        <f t="shared" si="30"/>
        <v>00:35</v>
      </c>
      <c r="F1869" s="12">
        <v>71.100000000000009</v>
      </c>
      <c r="G1869" s="12">
        <v>72.680000000000007</v>
      </c>
      <c r="H1869" s="12">
        <v>82.16</v>
      </c>
      <c r="I1869" s="12">
        <v>75.05</v>
      </c>
      <c r="J1869" s="12">
        <v>77.42</v>
      </c>
      <c r="K1869" s="12">
        <v>71.89</v>
      </c>
      <c r="L1869" s="12">
        <v>79</v>
      </c>
      <c r="M1869" s="12">
        <v>76.63</v>
      </c>
      <c r="N1869" s="13">
        <v>75.741249999999994</v>
      </c>
      <c r="O1869" s="17" t="s">
        <v>137</v>
      </c>
      <c r="P1869" s="14" t="s">
        <v>122</v>
      </c>
      <c r="Q1869" s="14" t="s">
        <v>118</v>
      </c>
      <c r="R1869" s="14" t="s">
        <v>119</v>
      </c>
      <c r="S1869" s="14" t="s">
        <v>148</v>
      </c>
    </row>
    <row r="1870" spans="1:19" hidden="1" x14ac:dyDescent="0.3">
      <c r="A1870" s="11">
        <v>44641.490277777775</v>
      </c>
      <c r="B1870" s="11"/>
      <c r="C1870" s="15">
        <v>44641</v>
      </c>
      <c r="D1870" s="16">
        <v>0.49027777777777781</v>
      </c>
      <c r="E1870" s="33" t="str">
        <f t="shared" si="30"/>
        <v>00:40</v>
      </c>
      <c r="F1870" s="12">
        <v>74.7</v>
      </c>
      <c r="G1870" s="12">
        <v>76.36</v>
      </c>
      <c r="H1870" s="12">
        <v>86.320000000000007</v>
      </c>
      <c r="I1870" s="12">
        <v>78.849999999999994</v>
      </c>
      <c r="J1870" s="12">
        <v>81.34</v>
      </c>
      <c r="K1870" s="12">
        <v>75.53</v>
      </c>
      <c r="L1870" s="12">
        <v>83</v>
      </c>
      <c r="M1870" s="12">
        <v>80.509999999999991</v>
      </c>
      <c r="N1870" s="13">
        <v>79.576250000000002</v>
      </c>
      <c r="O1870" s="17" t="s">
        <v>137</v>
      </c>
      <c r="P1870" s="14" t="s">
        <v>122</v>
      </c>
      <c r="Q1870" s="14" t="s">
        <v>118</v>
      </c>
      <c r="R1870" s="14" t="s">
        <v>119</v>
      </c>
      <c r="S1870" s="14" t="s">
        <v>148</v>
      </c>
    </row>
    <row r="1871" spans="1:19" hidden="1" x14ac:dyDescent="0.3">
      <c r="A1871" s="11">
        <v>44641.493750000001</v>
      </c>
      <c r="B1871" s="11"/>
      <c r="C1871" s="15">
        <v>44641</v>
      </c>
      <c r="D1871" s="16">
        <v>0.49374999999999997</v>
      </c>
      <c r="E1871" s="33" t="str">
        <f t="shared" si="30"/>
        <v>00:45</v>
      </c>
      <c r="F1871" s="12">
        <v>64.8</v>
      </c>
      <c r="G1871" s="12">
        <v>66.240000000000009</v>
      </c>
      <c r="H1871" s="12">
        <v>74.88</v>
      </c>
      <c r="I1871" s="12">
        <v>68.399999999999991</v>
      </c>
      <c r="J1871" s="12">
        <v>70.56</v>
      </c>
      <c r="K1871" s="12">
        <v>65.52</v>
      </c>
      <c r="L1871" s="12">
        <v>72</v>
      </c>
      <c r="M1871" s="12">
        <v>69.84</v>
      </c>
      <c r="N1871" s="13">
        <v>69.03</v>
      </c>
      <c r="O1871" s="17" t="s">
        <v>137</v>
      </c>
      <c r="P1871" s="14" t="s">
        <v>122</v>
      </c>
      <c r="Q1871" s="14" t="s">
        <v>118</v>
      </c>
      <c r="R1871" s="14" t="s">
        <v>119</v>
      </c>
      <c r="S1871" s="14" t="s">
        <v>148</v>
      </c>
    </row>
    <row r="1872" spans="1:19" hidden="1" x14ac:dyDescent="0.3">
      <c r="A1872" s="11">
        <v>44641.496342592596</v>
      </c>
      <c r="B1872" s="11"/>
      <c r="C1872" s="15">
        <v>44641</v>
      </c>
      <c r="D1872" s="16">
        <v>0.49634259259259261</v>
      </c>
      <c r="E1872" s="33" t="str">
        <f t="shared" si="30"/>
        <v>00:48</v>
      </c>
      <c r="F1872" s="12">
        <v>73.8</v>
      </c>
      <c r="G1872" s="12">
        <v>75.44</v>
      </c>
      <c r="H1872" s="12">
        <v>85.28</v>
      </c>
      <c r="I1872" s="12">
        <v>77.899999999999991</v>
      </c>
      <c r="J1872" s="12">
        <v>80.36</v>
      </c>
      <c r="K1872" s="12">
        <v>74.62</v>
      </c>
      <c r="L1872" s="12">
        <v>82</v>
      </c>
      <c r="M1872" s="12">
        <v>79.539999999999992</v>
      </c>
      <c r="N1872" s="13">
        <v>78.617500000000007</v>
      </c>
      <c r="O1872" s="17" t="s">
        <v>137</v>
      </c>
      <c r="P1872" s="14" t="s">
        <v>115</v>
      </c>
      <c r="Q1872" s="14" t="s">
        <v>118</v>
      </c>
      <c r="R1872" s="14" t="s">
        <v>119</v>
      </c>
      <c r="S1872" s="14" t="s">
        <v>148</v>
      </c>
    </row>
    <row r="1873" spans="1:19" hidden="1" x14ac:dyDescent="0.3">
      <c r="A1873" s="11">
        <v>44641.49722222222</v>
      </c>
      <c r="B1873" s="11"/>
      <c r="C1873" s="15">
        <v>44641</v>
      </c>
      <c r="D1873" s="16">
        <v>0.49722222222222223</v>
      </c>
      <c r="E1873" s="33" t="str">
        <f t="shared" si="30"/>
        <v>00:50</v>
      </c>
      <c r="F1873" s="12">
        <v>74.7</v>
      </c>
      <c r="G1873" s="12">
        <v>76.36</v>
      </c>
      <c r="H1873" s="12">
        <v>86.320000000000007</v>
      </c>
      <c r="I1873" s="12">
        <v>78.849999999999994</v>
      </c>
      <c r="J1873" s="12">
        <v>81.34</v>
      </c>
      <c r="K1873" s="12">
        <v>75.53</v>
      </c>
      <c r="L1873" s="12">
        <v>83</v>
      </c>
      <c r="M1873" s="12">
        <v>80.509999999999991</v>
      </c>
      <c r="N1873" s="13">
        <v>79.576250000000002</v>
      </c>
      <c r="O1873" s="17" t="s">
        <v>137</v>
      </c>
      <c r="P1873" s="14" t="s">
        <v>115</v>
      </c>
      <c r="Q1873" s="14" t="s">
        <v>118</v>
      </c>
      <c r="R1873" s="14" t="s">
        <v>119</v>
      </c>
      <c r="S1873" s="14" t="s">
        <v>148</v>
      </c>
    </row>
    <row r="1874" spans="1:19" hidden="1" x14ac:dyDescent="0.3">
      <c r="A1874" s="11">
        <v>44641.500694444447</v>
      </c>
      <c r="B1874" s="11"/>
      <c r="C1874" s="15">
        <v>44641</v>
      </c>
      <c r="D1874" s="16">
        <v>0.50069444444444444</v>
      </c>
      <c r="E1874" s="33" t="str">
        <f t="shared" si="30"/>
        <v>00:55</v>
      </c>
      <c r="F1874" s="12">
        <v>64.8</v>
      </c>
      <c r="G1874" s="12">
        <v>66.240000000000009</v>
      </c>
      <c r="H1874" s="12">
        <v>74.88</v>
      </c>
      <c r="I1874" s="12">
        <v>68.399999999999991</v>
      </c>
      <c r="J1874" s="12">
        <v>70.56</v>
      </c>
      <c r="K1874" s="12">
        <v>65.52</v>
      </c>
      <c r="L1874" s="12">
        <v>72</v>
      </c>
      <c r="M1874" s="12">
        <v>69.84</v>
      </c>
      <c r="N1874" s="13">
        <v>69.03</v>
      </c>
      <c r="O1874" s="17" t="s">
        <v>137</v>
      </c>
      <c r="P1874" s="14" t="s">
        <v>115</v>
      </c>
      <c r="Q1874" s="14" t="s">
        <v>118</v>
      </c>
      <c r="R1874" s="14" t="s">
        <v>119</v>
      </c>
      <c r="S1874" s="14" t="s">
        <v>148</v>
      </c>
    </row>
    <row r="1875" spans="1:19" hidden="1" x14ac:dyDescent="0.3">
      <c r="A1875" s="11">
        <v>44641.503310185188</v>
      </c>
      <c r="B1875" s="11"/>
      <c r="C1875" s="15">
        <v>44641</v>
      </c>
      <c r="D1875" s="16">
        <v>0.50331018518518522</v>
      </c>
      <c r="E1875" s="33" t="str">
        <f t="shared" si="30"/>
        <v>00:58</v>
      </c>
      <c r="F1875" s="12">
        <v>70.2</v>
      </c>
      <c r="G1875" s="12">
        <v>71.760000000000005</v>
      </c>
      <c r="H1875" s="12">
        <v>81.12</v>
      </c>
      <c r="I1875" s="12">
        <v>74.099999999999994</v>
      </c>
      <c r="J1875" s="12">
        <v>76.44</v>
      </c>
      <c r="K1875" s="12">
        <v>70.98</v>
      </c>
      <c r="L1875" s="12">
        <v>78</v>
      </c>
      <c r="M1875" s="12">
        <v>75.66</v>
      </c>
      <c r="N1875" s="13">
        <v>74.782499999999999</v>
      </c>
      <c r="O1875" s="17" t="s">
        <v>137</v>
      </c>
      <c r="P1875" s="14" t="s">
        <v>115</v>
      </c>
      <c r="Q1875" s="14" t="s">
        <v>118</v>
      </c>
      <c r="R1875" s="14" t="s">
        <v>119</v>
      </c>
      <c r="S1875" s="14" t="s">
        <v>148</v>
      </c>
    </row>
    <row r="1876" spans="1:19" hidden="1" x14ac:dyDescent="0.3">
      <c r="A1876" s="11">
        <v>44641.503587962965</v>
      </c>
      <c r="B1876" s="11"/>
      <c r="C1876" s="15">
        <v>44641</v>
      </c>
      <c r="D1876" s="16">
        <v>0.50358796296296293</v>
      </c>
      <c r="E1876" s="33" t="str">
        <f t="shared" si="30"/>
        <v>00:59</v>
      </c>
      <c r="F1876" s="12">
        <v>63</v>
      </c>
      <c r="G1876" s="12">
        <v>64.400000000000006</v>
      </c>
      <c r="H1876" s="12">
        <v>72.8</v>
      </c>
      <c r="I1876" s="12">
        <v>66.5</v>
      </c>
      <c r="J1876" s="12">
        <v>68.599999999999994</v>
      </c>
      <c r="K1876" s="12">
        <v>63.7</v>
      </c>
      <c r="L1876" s="12">
        <v>70</v>
      </c>
      <c r="M1876" s="12">
        <v>67.899999999999991</v>
      </c>
      <c r="N1876" s="13">
        <v>67.112499999999997</v>
      </c>
      <c r="O1876" s="17" t="s">
        <v>137</v>
      </c>
      <c r="P1876" s="14" t="s">
        <v>115</v>
      </c>
      <c r="Q1876" s="14" t="s">
        <v>118</v>
      </c>
      <c r="R1876" s="14" t="s">
        <v>119</v>
      </c>
      <c r="S1876" s="14" t="s">
        <v>148</v>
      </c>
    </row>
    <row r="1877" spans="1:19" hidden="1" x14ac:dyDescent="0.3">
      <c r="A1877" s="11">
        <v>44641.503680555557</v>
      </c>
      <c r="B1877" s="11"/>
      <c r="C1877" s="15">
        <v>44641</v>
      </c>
      <c r="D1877" s="16">
        <v>0.50368055555555558</v>
      </c>
      <c r="E1877" s="33" t="str">
        <f t="shared" si="30"/>
        <v>00:59</v>
      </c>
      <c r="F1877" s="12">
        <v>62.1</v>
      </c>
      <c r="G1877" s="12">
        <v>63.480000000000004</v>
      </c>
      <c r="H1877" s="12">
        <v>71.760000000000005</v>
      </c>
      <c r="I1877" s="12">
        <v>65.55</v>
      </c>
      <c r="J1877" s="12">
        <v>67.62</v>
      </c>
      <c r="K1877" s="12">
        <v>62.79</v>
      </c>
      <c r="L1877" s="12">
        <v>69</v>
      </c>
      <c r="M1877" s="12">
        <v>66.929999999999993</v>
      </c>
      <c r="N1877" s="13">
        <v>66.153750000000002</v>
      </c>
      <c r="O1877" s="17" t="s">
        <v>137</v>
      </c>
      <c r="P1877" s="14" t="s">
        <v>115</v>
      </c>
      <c r="Q1877" s="14" t="s">
        <v>118</v>
      </c>
      <c r="R1877" s="14" t="s">
        <v>119</v>
      </c>
      <c r="S1877" s="14" t="s">
        <v>148</v>
      </c>
    </row>
    <row r="1878" spans="1:19" hidden="1" x14ac:dyDescent="0.3">
      <c r="A1878" s="11">
        <v>44641.503912037035</v>
      </c>
      <c r="B1878" s="11"/>
      <c r="C1878" s="15">
        <v>44641</v>
      </c>
      <c r="D1878" s="16">
        <v>0.50391203703703702</v>
      </c>
      <c r="E1878" s="33" t="str">
        <f t="shared" si="30"/>
        <v>00:59</v>
      </c>
      <c r="F1878" s="12">
        <v>64.8</v>
      </c>
      <c r="G1878" s="12">
        <v>66.240000000000009</v>
      </c>
      <c r="H1878" s="12">
        <v>74.88</v>
      </c>
      <c r="I1878" s="12">
        <v>68.399999999999991</v>
      </c>
      <c r="J1878" s="12">
        <v>70.56</v>
      </c>
      <c r="K1878" s="12">
        <v>65.52</v>
      </c>
      <c r="L1878" s="12">
        <v>72</v>
      </c>
      <c r="M1878" s="12">
        <v>69.84</v>
      </c>
      <c r="N1878" s="13">
        <v>69.03</v>
      </c>
      <c r="O1878" s="17" t="s">
        <v>137</v>
      </c>
      <c r="P1878" s="14" t="s">
        <v>115</v>
      </c>
      <c r="Q1878" s="14" t="s">
        <v>118</v>
      </c>
      <c r="R1878" s="14" t="s">
        <v>119</v>
      </c>
      <c r="S1878" s="14" t="s">
        <v>148</v>
      </c>
    </row>
    <row r="1879" spans="1:19" hidden="1" x14ac:dyDescent="0.3">
      <c r="A1879" s="11">
        <v>44641.504178240742</v>
      </c>
      <c r="B1879" s="11"/>
      <c r="C1879" s="15">
        <v>44641</v>
      </c>
      <c r="D1879" s="16">
        <v>0.5041782407407408</v>
      </c>
      <c r="E1879" s="33" t="str">
        <f t="shared" si="30"/>
        <v>01:00</v>
      </c>
      <c r="F1879" s="12">
        <v>60.300000000000004</v>
      </c>
      <c r="G1879" s="12">
        <v>61.64</v>
      </c>
      <c r="H1879" s="12">
        <v>69.680000000000007</v>
      </c>
      <c r="I1879" s="12">
        <v>63.65</v>
      </c>
      <c r="J1879" s="12">
        <v>65.66</v>
      </c>
      <c r="K1879" s="12">
        <v>60.97</v>
      </c>
      <c r="L1879" s="12">
        <v>67</v>
      </c>
      <c r="M1879" s="12">
        <v>64.989999999999995</v>
      </c>
      <c r="N1879" s="13">
        <v>64.236249999999998</v>
      </c>
      <c r="O1879" s="17" t="s">
        <v>137</v>
      </c>
      <c r="P1879" s="14" t="s">
        <v>115</v>
      </c>
      <c r="Q1879" s="14" t="s">
        <v>118</v>
      </c>
      <c r="R1879" s="14" t="s">
        <v>119</v>
      </c>
      <c r="S1879" s="14" t="s">
        <v>148</v>
      </c>
    </row>
    <row r="1880" spans="1:19" hidden="1" x14ac:dyDescent="0.3">
      <c r="A1880" s="11">
        <v>44641.504317129627</v>
      </c>
      <c r="B1880" s="11"/>
      <c r="C1880" s="15">
        <v>44641</v>
      </c>
      <c r="D1880" s="16">
        <v>0.5043171296296296</v>
      </c>
      <c r="E1880" s="33" t="str">
        <f t="shared" si="30"/>
        <v>01:00</v>
      </c>
      <c r="F1880" s="12">
        <v>73.8</v>
      </c>
      <c r="G1880" s="12">
        <v>75.44</v>
      </c>
      <c r="H1880" s="12">
        <v>85.28</v>
      </c>
      <c r="I1880" s="12">
        <v>77.899999999999991</v>
      </c>
      <c r="J1880" s="12">
        <v>80.36</v>
      </c>
      <c r="K1880" s="12">
        <v>74.62</v>
      </c>
      <c r="L1880" s="12">
        <v>82</v>
      </c>
      <c r="M1880" s="12">
        <v>79.539999999999992</v>
      </c>
      <c r="N1880" s="13">
        <v>78.617500000000007</v>
      </c>
      <c r="O1880" s="17" t="s">
        <v>137</v>
      </c>
      <c r="P1880" s="14" t="s">
        <v>115</v>
      </c>
      <c r="Q1880" s="14" t="s">
        <v>118</v>
      </c>
      <c r="R1880" s="14" t="s">
        <v>119</v>
      </c>
      <c r="S1880" s="14" t="s">
        <v>148</v>
      </c>
    </row>
    <row r="1881" spans="1:19" hidden="1" x14ac:dyDescent="0.3">
      <c r="A1881" s="11">
        <v>44641.507638888892</v>
      </c>
      <c r="B1881" s="11"/>
      <c r="C1881" s="15">
        <v>44641</v>
      </c>
      <c r="D1881" s="16">
        <v>0.50763888888888886</v>
      </c>
      <c r="E1881" s="33" t="str">
        <f t="shared" si="30"/>
        <v>01:05</v>
      </c>
      <c r="F1881" s="12">
        <v>70.2</v>
      </c>
      <c r="G1881" s="12">
        <v>71.760000000000005</v>
      </c>
      <c r="H1881" s="12">
        <v>81.12</v>
      </c>
      <c r="I1881" s="12">
        <v>74.099999999999994</v>
      </c>
      <c r="J1881" s="12">
        <v>76.44</v>
      </c>
      <c r="K1881" s="12">
        <v>70.98</v>
      </c>
      <c r="L1881" s="12">
        <v>78</v>
      </c>
      <c r="M1881" s="12">
        <v>75.66</v>
      </c>
      <c r="N1881" s="13">
        <v>74.782499999999999</v>
      </c>
      <c r="O1881" s="17" t="s">
        <v>137</v>
      </c>
      <c r="P1881" s="14" t="s">
        <v>115</v>
      </c>
      <c r="Q1881" s="14" t="s">
        <v>118</v>
      </c>
      <c r="R1881" s="14" t="s">
        <v>119</v>
      </c>
      <c r="S1881" s="14" t="s">
        <v>148</v>
      </c>
    </row>
    <row r="1882" spans="1:19" hidden="1" x14ac:dyDescent="0.3">
      <c r="A1882" s="11">
        <v>44641.511111111111</v>
      </c>
      <c r="B1882" s="11"/>
      <c r="C1882" s="15">
        <v>44641</v>
      </c>
      <c r="D1882" s="16">
        <v>0.51111111111111118</v>
      </c>
      <c r="E1882" s="33" t="str">
        <f t="shared" si="30"/>
        <v>01:10</v>
      </c>
      <c r="F1882" s="12">
        <v>54</v>
      </c>
      <c r="G1882" s="12">
        <v>55.2</v>
      </c>
      <c r="H1882" s="12">
        <v>62.400000000000006</v>
      </c>
      <c r="I1882" s="12">
        <v>57</v>
      </c>
      <c r="J1882" s="12">
        <v>58.8</v>
      </c>
      <c r="K1882" s="12">
        <v>54.6</v>
      </c>
      <c r="L1882" s="12">
        <v>60</v>
      </c>
      <c r="M1882" s="12">
        <v>58.199999999999996</v>
      </c>
      <c r="N1882" s="13">
        <v>57.525000000000006</v>
      </c>
      <c r="O1882" s="17" t="s">
        <v>137</v>
      </c>
      <c r="P1882" s="14" t="s">
        <v>115</v>
      </c>
      <c r="Q1882" s="14" t="s">
        <v>118</v>
      </c>
      <c r="R1882" s="14" t="s">
        <v>119</v>
      </c>
      <c r="S1882" s="14" t="s">
        <v>148</v>
      </c>
    </row>
    <row r="1883" spans="1:19" hidden="1" x14ac:dyDescent="0.3">
      <c r="A1883" s="11">
        <v>44641.51458333333</v>
      </c>
      <c r="B1883" s="11"/>
      <c r="C1883" s="15">
        <v>44641</v>
      </c>
      <c r="D1883" s="16">
        <v>0.51458333333333328</v>
      </c>
      <c r="E1883" s="33" t="str">
        <f t="shared" si="30"/>
        <v>01:15</v>
      </c>
      <c r="F1883" s="12">
        <v>91.8</v>
      </c>
      <c r="G1883" s="12">
        <v>93.84</v>
      </c>
      <c r="H1883" s="12">
        <v>106.08</v>
      </c>
      <c r="I1883" s="12">
        <v>96.899999999999991</v>
      </c>
      <c r="J1883" s="12">
        <v>99.96</v>
      </c>
      <c r="K1883" s="12">
        <v>92.820000000000007</v>
      </c>
      <c r="L1883" s="12">
        <v>102</v>
      </c>
      <c r="M1883" s="12">
        <v>98.94</v>
      </c>
      <c r="N1883" s="13">
        <v>97.79249999999999</v>
      </c>
      <c r="O1883" s="17" t="s">
        <v>137</v>
      </c>
      <c r="P1883" s="14" t="s">
        <v>115</v>
      </c>
      <c r="Q1883" s="14" t="s">
        <v>118</v>
      </c>
      <c r="R1883" s="14" t="s">
        <v>119</v>
      </c>
      <c r="S1883" s="14" t="s">
        <v>148</v>
      </c>
    </row>
    <row r="1884" spans="1:19" hidden="1" x14ac:dyDescent="0.3">
      <c r="A1884" s="11">
        <v>44641.518055555556</v>
      </c>
      <c r="B1884" s="11"/>
      <c r="C1884" s="15">
        <v>44641</v>
      </c>
      <c r="D1884" s="16">
        <v>0.5180555555555556</v>
      </c>
      <c r="E1884" s="33" t="str">
        <f t="shared" si="30"/>
        <v>01:20</v>
      </c>
      <c r="F1884" s="12">
        <v>77.400000000000006</v>
      </c>
      <c r="G1884" s="12">
        <v>79.12</v>
      </c>
      <c r="H1884" s="12">
        <v>89.44</v>
      </c>
      <c r="I1884" s="12">
        <v>81.7</v>
      </c>
      <c r="J1884" s="12">
        <v>84.28</v>
      </c>
      <c r="K1884" s="12">
        <v>78.260000000000005</v>
      </c>
      <c r="L1884" s="12">
        <v>86</v>
      </c>
      <c r="M1884" s="12">
        <v>83.42</v>
      </c>
      <c r="N1884" s="13">
        <v>82.452500000000001</v>
      </c>
      <c r="O1884" s="17" t="s">
        <v>137</v>
      </c>
      <c r="P1884" s="14" t="s">
        <v>122</v>
      </c>
      <c r="Q1884" s="14" t="s">
        <v>118</v>
      </c>
      <c r="R1884" s="14" t="s">
        <v>119</v>
      </c>
      <c r="S1884" s="14" t="s">
        <v>148</v>
      </c>
    </row>
    <row r="1885" spans="1:19" hidden="1" x14ac:dyDescent="0.3">
      <c r="A1885" s="11">
        <v>44641.52008101852</v>
      </c>
      <c r="B1885" s="11"/>
      <c r="C1885" s="15">
        <v>44641</v>
      </c>
      <c r="D1885" s="16">
        <v>0.52008101851851851</v>
      </c>
      <c r="E1885" s="33" t="str">
        <f t="shared" si="30"/>
        <v>01:22</v>
      </c>
      <c r="F1885" s="12">
        <v>72.900000000000006</v>
      </c>
      <c r="G1885" s="12">
        <v>74.52000000000001</v>
      </c>
      <c r="H1885" s="12">
        <v>84.240000000000009</v>
      </c>
      <c r="I1885" s="12">
        <v>76.95</v>
      </c>
      <c r="J1885" s="12">
        <v>79.38</v>
      </c>
      <c r="K1885" s="12">
        <v>73.710000000000008</v>
      </c>
      <c r="L1885" s="12">
        <v>81</v>
      </c>
      <c r="M1885" s="12">
        <v>78.569999999999993</v>
      </c>
      <c r="N1885" s="13">
        <v>77.658749999999998</v>
      </c>
      <c r="O1885" s="17" t="s">
        <v>137</v>
      </c>
      <c r="P1885" s="14" t="s">
        <v>122</v>
      </c>
      <c r="Q1885" s="14" t="s">
        <v>118</v>
      </c>
      <c r="R1885" s="14" t="s">
        <v>119</v>
      </c>
      <c r="S1885" s="14" t="s">
        <v>148</v>
      </c>
    </row>
    <row r="1886" spans="1:19" hidden="1" x14ac:dyDescent="0.3">
      <c r="A1886" s="11">
        <v>44641.520995370367</v>
      </c>
      <c r="B1886" s="11"/>
      <c r="C1886" s="15">
        <v>44641</v>
      </c>
      <c r="D1886" s="16">
        <v>0.52099537037037036</v>
      </c>
      <c r="E1886" s="33" t="str">
        <f t="shared" si="30"/>
        <v>01:24</v>
      </c>
      <c r="F1886" s="12">
        <v>69.3</v>
      </c>
      <c r="G1886" s="12">
        <v>70.84</v>
      </c>
      <c r="H1886" s="12">
        <v>80.08</v>
      </c>
      <c r="I1886" s="12">
        <v>73.149999999999991</v>
      </c>
      <c r="J1886" s="12">
        <v>75.459999999999994</v>
      </c>
      <c r="K1886" s="12">
        <v>70.070000000000007</v>
      </c>
      <c r="L1886" s="12">
        <v>77</v>
      </c>
      <c r="M1886" s="12">
        <v>74.69</v>
      </c>
      <c r="N1886" s="13">
        <v>73.82374999999999</v>
      </c>
      <c r="O1886" s="17" t="s">
        <v>137</v>
      </c>
      <c r="P1886" s="14" t="s">
        <v>122</v>
      </c>
      <c r="Q1886" s="14" t="s">
        <v>118</v>
      </c>
      <c r="R1886" s="14" t="s">
        <v>119</v>
      </c>
      <c r="S1886" s="14" t="s">
        <v>148</v>
      </c>
    </row>
    <row r="1887" spans="1:19" hidden="1" x14ac:dyDescent="0.3">
      <c r="A1887" s="11">
        <v>44641.521527777775</v>
      </c>
      <c r="B1887" s="11"/>
      <c r="C1887" s="15">
        <v>44641</v>
      </c>
      <c r="D1887" s="16">
        <v>0.52152777777777781</v>
      </c>
      <c r="E1887" s="33" t="str">
        <f t="shared" si="30"/>
        <v>01:25</v>
      </c>
      <c r="F1887" s="12">
        <v>75.600000000000009</v>
      </c>
      <c r="G1887" s="12">
        <v>77.28</v>
      </c>
      <c r="H1887" s="12">
        <v>87.36</v>
      </c>
      <c r="I1887" s="12">
        <v>79.8</v>
      </c>
      <c r="J1887" s="12">
        <v>82.32</v>
      </c>
      <c r="K1887" s="12">
        <v>76.44</v>
      </c>
      <c r="L1887" s="12">
        <v>84</v>
      </c>
      <c r="M1887" s="12">
        <v>81.48</v>
      </c>
      <c r="N1887" s="13">
        <v>80.534999999999997</v>
      </c>
      <c r="O1887" s="17" t="s">
        <v>137</v>
      </c>
      <c r="P1887" s="14" t="s">
        <v>122</v>
      </c>
      <c r="Q1887" s="14" t="s">
        <v>118</v>
      </c>
      <c r="R1887" s="14" t="s">
        <v>119</v>
      </c>
      <c r="S1887" s="14" t="s">
        <v>148</v>
      </c>
    </row>
    <row r="1888" spans="1:19" hidden="1" x14ac:dyDescent="0.3">
      <c r="A1888" s="11">
        <v>44641.523020833331</v>
      </c>
      <c r="B1888" s="11"/>
      <c r="C1888" s="15">
        <v>44641</v>
      </c>
      <c r="D1888" s="16">
        <v>0.52302083333333338</v>
      </c>
      <c r="E1888" s="33" t="str">
        <f t="shared" si="30"/>
        <v>01:27</v>
      </c>
      <c r="F1888" s="12">
        <v>72.900000000000006</v>
      </c>
      <c r="G1888" s="12">
        <v>74.52000000000001</v>
      </c>
      <c r="H1888" s="12">
        <v>84.240000000000009</v>
      </c>
      <c r="I1888" s="12">
        <v>76.95</v>
      </c>
      <c r="J1888" s="12">
        <v>79.38</v>
      </c>
      <c r="K1888" s="12">
        <v>73.710000000000008</v>
      </c>
      <c r="L1888" s="12">
        <v>81</v>
      </c>
      <c r="M1888" s="12">
        <v>78.569999999999993</v>
      </c>
      <c r="N1888" s="13">
        <v>77.658749999999998</v>
      </c>
      <c r="O1888" s="17" t="s">
        <v>137</v>
      </c>
      <c r="P1888" s="14" t="s">
        <v>122</v>
      </c>
      <c r="Q1888" s="14" t="s">
        <v>118</v>
      </c>
      <c r="R1888" s="14" t="s">
        <v>119</v>
      </c>
      <c r="S1888" s="14" t="s">
        <v>148</v>
      </c>
    </row>
    <row r="1889" spans="1:19" hidden="1" x14ac:dyDescent="0.3">
      <c r="A1889" s="11">
        <v>44641.524837962963</v>
      </c>
      <c r="B1889" s="11"/>
      <c r="C1889" s="15">
        <v>44641</v>
      </c>
      <c r="D1889" s="16">
        <v>0.52483796296296303</v>
      </c>
      <c r="E1889" s="33" t="str">
        <f t="shared" si="30"/>
        <v>01:29</v>
      </c>
      <c r="F1889" s="12">
        <v>78.3</v>
      </c>
      <c r="G1889" s="12">
        <v>80.040000000000006</v>
      </c>
      <c r="H1889" s="12">
        <v>90.48</v>
      </c>
      <c r="I1889" s="12">
        <v>82.649999999999991</v>
      </c>
      <c r="J1889" s="12">
        <v>85.26</v>
      </c>
      <c r="K1889" s="12">
        <v>79.17</v>
      </c>
      <c r="L1889" s="12">
        <v>87</v>
      </c>
      <c r="M1889" s="12">
        <v>84.39</v>
      </c>
      <c r="N1889" s="13">
        <v>83.411249999999995</v>
      </c>
      <c r="O1889" s="17" t="s">
        <v>137</v>
      </c>
      <c r="P1889" s="14" t="s">
        <v>122</v>
      </c>
      <c r="Q1889" s="14" t="s">
        <v>118</v>
      </c>
      <c r="R1889" s="14" t="s">
        <v>119</v>
      </c>
      <c r="S1889" s="14" t="s">
        <v>148</v>
      </c>
    </row>
    <row r="1890" spans="1:19" hidden="1" x14ac:dyDescent="0.3">
      <c r="A1890" s="11">
        <v>44641.525000000001</v>
      </c>
      <c r="B1890" s="11"/>
      <c r="C1890" s="15">
        <v>44641</v>
      </c>
      <c r="D1890" s="16">
        <v>0.52500000000000002</v>
      </c>
      <c r="E1890" s="33" t="str">
        <f t="shared" si="30"/>
        <v>01:30</v>
      </c>
      <c r="F1890" s="12">
        <v>78.3</v>
      </c>
      <c r="G1890" s="12">
        <v>80.040000000000006</v>
      </c>
      <c r="H1890" s="12">
        <v>90.48</v>
      </c>
      <c r="I1890" s="12">
        <v>82.649999999999991</v>
      </c>
      <c r="J1890" s="12">
        <v>85.26</v>
      </c>
      <c r="K1890" s="12">
        <v>79.17</v>
      </c>
      <c r="L1890" s="12">
        <v>87</v>
      </c>
      <c r="M1890" s="12">
        <v>84.39</v>
      </c>
      <c r="N1890" s="13">
        <v>83.411249999999995</v>
      </c>
      <c r="O1890" s="17" t="s">
        <v>137</v>
      </c>
      <c r="P1890" s="14" t="s">
        <v>122</v>
      </c>
      <c r="Q1890" s="14" t="s">
        <v>118</v>
      </c>
      <c r="R1890" s="14" t="s">
        <v>119</v>
      </c>
      <c r="S1890" s="14" t="s">
        <v>148</v>
      </c>
    </row>
    <row r="1891" spans="1:19" hidden="1" x14ac:dyDescent="0.3">
      <c r="A1891" s="11">
        <v>44641.52847222222</v>
      </c>
      <c r="B1891" s="11"/>
      <c r="C1891" s="15">
        <v>44641</v>
      </c>
      <c r="D1891" s="16">
        <v>0.52847222222222223</v>
      </c>
      <c r="E1891" s="33" t="str">
        <f t="shared" si="30"/>
        <v>01:35</v>
      </c>
      <c r="F1891" s="12">
        <v>81</v>
      </c>
      <c r="G1891" s="12">
        <v>82.8</v>
      </c>
      <c r="H1891" s="12">
        <v>93.600000000000009</v>
      </c>
      <c r="I1891" s="12">
        <v>85.5</v>
      </c>
      <c r="J1891" s="12">
        <v>88.2</v>
      </c>
      <c r="K1891" s="12">
        <v>81.900000000000006</v>
      </c>
      <c r="L1891" s="12">
        <v>90</v>
      </c>
      <c r="M1891" s="12">
        <v>87.3</v>
      </c>
      <c r="N1891" s="13">
        <v>86.287499999999994</v>
      </c>
      <c r="O1891" s="17" t="s">
        <v>137</v>
      </c>
      <c r="P1891" s="14" t="s">
        <v>122</v>
      </c>
      <c r="Q1891" s="14" t="s">
        <v>118</v>
      </c>
      <c r="R1891" s="14" t="s">
        <v>119</v>
      </c>
      <c r="S1891" s="14" t="s">
        <v>148</v>
      </c>
    </row>
    <row r="1892" spans="1:19" hidden="1" x14ac:dyDescent="0.3">
      <c r="A1892" s="11">
        <v>44641.529131944444</v>
      </c>
      <c r="B1892" s="11"/>
      <c r="C1892" s="15">
        <v>44641</v>
      </c>
      <c r="D1892" s="16">
        <v>0.52913194444444445</v>
      </c>
      <c r="E1892" s="33" t="str">
        <f t="shared" si="30"/>
        <v>01:35</v>
      </c>
      <c r="F1892" s="12">
        <v>72</v>
      </c>
      <c r="G1892" s="12">
        <v>73.600000000000009</v>
      </c>
      <c r="H1892" s="12">
        <v>83.2</v>
      </c>
      <c r="I1892" s="12">
        <v>76</v>
      </c>
      <c r="J1892" s="12">
        <v>78.400000000000006</v>
      </c>
      <c r="K1892" s="12">
        <v>72.8</v>
      </c>
      <c r="L1892" s="12">
        <v>80</v>
      </c>
      <c r="M1892" s="12">
        <v>77.599999999999994</v>
      </c>
      <c r="N1892" s="13">
        <v>76.7</v>
      </c>
      <c r="O1892" s="17" t="s">
        <v>137</v>
      </c>
      <c r="P1892" s="14" t="s">
        <v>122</v>
      </c>
      <c r="Q1892" s="14" t="s">
        <v>118</v>
      </c>
      <c r="R1892" s="14" t="s">
        <v>119</v>
      </c>
      <c r="S1892" s="14" t="s">
        <v>148</v>
      </c>
    </row>
    <row r="1893" spans="1:19" hidden="1" x14ac:dyDescent="0.3">
      <c r="A1893" s="11">
        <v>44641.529224537036</v>
      </c>
      <c r="B1893" s="11"/>
      <c r="C1893" s="15">
        <v>44641</v>
      </c>
      <c r="D1893" s="16">
        <v>0.52922453703703709</v>
      </c>
      <c r="E1893" s="33" t="str">
        <f t="shared" si="30"/>
        <v>01:36</v>
      </c>
      <c r="F1893" s="12">
        <v>68.400000000000006</v>
      </c>
      <c r="G1893" s="12">
        <v>69.92</v>
      </c>
      <c r="H1893" s="12">
        <v>79.040000000000006</v>
      </c>
      <c r="I1893" s="12">
        <v>72.2</v>
      </c>
      <c r="J1893" s="12">
        <v>74.48</v>
      </c>
      <c r="K1893" s="12">
        <v>69.16</v>
      </c>
      <c r="L1893" s="12">
        <v>76</v>
      </c>
      <c r="M1893" s="12">
        <v>73.72</v>
      </c>
      <c r="N1893" s="13">
        <v>72.865000000000009</v>
      </c>
      <c r="O1893" s="17" t="s">
        <v>137</v>
      </c>
      <c r="P1893" s="14" t="s">
        <v>122</v>
      </c>
      <c r="Q1893" s="14" t="s">
        <v>118</v>
      </c>
      <c r="R1893" s="14" t="s">
        <v>119</v>
      </c>
      <c r="S1893" s="14" t="s">
        <v>148</v>
      </c>
    </row>
    <row r="1894" spans="1:19" hidden="1" x14ac:dyDescent="0.3">
      <c r="A1894" s="11">
        <v>44641.529432870368</v>
      </c>
      <c r="B1894" s="11"/>
      <c r="C1894" s="15">
        <v>44641</v>
      </c>
      <c r="D1894" s="16">
        <v>0.52943287037037035</v>
      </c>
      <c r="E1894" s="33" t="str">
        <f t="shared" si="30"/>
        <v>01:36</v>
      </c>
      <c r="F1894" s="12">
        <v>71.100000000000009</v>
      </c>
      <c r="G1894" s="12">
        <v>72.680000000000007</v>
      </c>
      <c r="H1894" s="12">
        <v>82.16</v>
      </c>
      <c r="I1894" s="12">
        <v>75.05</v>
      </c>
      <c r="J1894" s="12">
        <v>77.42</v>
      </c>
      <c r="K1894" s="12">
        <v>71.89</v>
      </c>
      <c r="L1894" s="12">
        <v>79</v>
      </c>
      <c r="M1894" s="12">
        <v>76.63</v>
      </c>
      <c r="N1894" s="13">
        <v>75.741249999999994</v>
      </c>
      <c r="O1894" s="17" t="s">
        <v>137</v>
      </c>
      <c r="P1894" s="14" t="s">
        <v>122</v>
      </c>
      <c r="Q1894" s="14" t="s">
        <v>118</v>
      </c>
      <c r="R1894" s="14" t="s">
        <v>119</v>
      </c>
      <c r="S1894" s="14" t="s">
        <v>148</v>
      </c>
    </row>
    <row r="1895" spans="1:19" hidden="1" x14ac:dyDescent="0.3">
      <c r="A1895" s="11">
        <v>44641.530347222222</v>
      </c>
      <c r="B1895" s="11"/>
      <c r="C1895" s="15">
        <v>44641</v>
      </c>
      <c r="D1895" s="16">
        <v>0.53034722222222219</v>
      </c>
      <c r="E1895" s="33" t="str">
        <f t="shared" si="30"/>
        <v>01:37</v>
      </c>
      <c r="F1895" s="12">
        <v>71.100000000000009</v>
      </c>
      <c r="G1895" s="12">
        <v>72.680000000000007</v>
      </c>
      <c r="H1895" s="12">
        <v>82.16</v>
      </c>
      <c r="I1895" s="12">
        <v>75.05</v>
      </c>
      <c r="J1895" s="12">
        <v>77.42</v>
      </c>
      <c r="K1895" s="12">
        <v>71.89</v>
      </c>
      <c r="L1895" s="12">
        <v>79</v>
      </c>
      <c r="M1895" s="12">
        <v>76.63</v>
      </c>
      <c r="N1895" s="13">
        <v>75.741249999999994</v>
      </c>
      <c r="O1895" s="17" t="s">
        <v>137</v>
      </c>
      <c r="P1895" s="14" t="s">
        <v>122</v>
      </c>
      <c r="Q1895" s="14" t="s">
        <v>118</v>
      </c>
      <c r="R1895" s="14" t="s">
        <v>119</v>
      </c>
      <c r="S1895" s="14" t="s">
        <v>148</v>
      </c>
    </row>
    <row r="1896" spans="1:19" hidden="1" x14ac:dyDescent="0.3">
      <c r="A1896" s="11">
        <v>44641.530636574076</v>
      </c>
      <c r="B1896" s="11"/>
      <c r="C1896" s="15">
        <v>44641</v>
      </c>
      <c r="D1896" s="16">
        <v>0.53063657407407405</v>
      </c>
      <c r="E1896" s="33" t="str">
        <f t="shared" si="30"/>
        <v>01:38</v>
      </c>
      <c r="F1896" s="12">
        <v>73.8</v>
      </c>
      <c r="G1896" s="12">
        <v>75.44</v>
      </c>
      <c r="H1896" s="12">
        <v>85.28</v>
      </c>
      <c r="I1896" s="12">
        <v>77.899999999999991</v>
      </c>
      <c r="J1896" s="12">
        <v>80.36</v>
      </c>
      <c r="K1896" s="12">
        <v>74.62</v>
      </c>
      <c r="L1896" s="12">
        <v>82</v>
      </c>
      <c r="M1896" s="12">
        <v>79.539999999999992</v>
      </c>
      <c r="N1896" s="13">
        <v>78.617500000000007</v>
      </c>
      <c r="O1896" s="17" t="s">
        <v>137</v>
      </c>
      <c r="P1896" s="14" t="s">
        <v>122</v>
      </c>
      <c r="Q1896" s="14" t="s">
        <v>118</v>
      </c>
      <c r="R1896" s="14" t="s">
        <v>119</v>
      </c>
      <c r="S1896" s="14" t="s">
        <v>148</v>
      </c>
    </row>
    <row r="1897" spans="1:19" hidden="1" x14ac:dyDescent="0.3">
      <c r="A1897" s="11">
        <v>44641.531944444447</v>
      </c>
      <c r="B1897" s="11"/>
      <c r="C1897" s="15">
        <v>44641</v>
      </c>
      <c r="D1897" s="16">
        <v>0.53194444444444444</v>
      </c>
      <c r="E1897" s="33" t="str">
        <f t="shared" si="30"/>
        <v>01:40</v>
      </c>
      <c r="F1897" s="12">
        <v>77.400000000000006</v>
      </c>
      <c r="G1897" s="12">
        <v>79.12</v>
      </c>
      <c r="H1897" s="12">
        <v>89.44</v>
      </c>
      <c r="I1897" s="12">
        <v>81.7</v>
      </c>
      <c r="J1897" s="12">
        <v>84.28</v>
      </c>
      <c r="K1897" s="12">
        <v>78.260000000000005</v>
      </c>
      <c r="L1897" s="12">
        <v>86</v>
      </c>
      <c r="M1897" s="12">
        <v>83.42</v>
      </c>
      <c r="N1897" s="13">
        <v>82.452500000000001</v>
      </c>
      <c r="O1897" s="17" t="s">
        <v>137</v>
      </c>
      <c r="P1897" s="14" t="s">
        <v>122</v>
      </c>
      <c r="Q1897" s="14" t="s">
        <v>118</v>
      </c>
      <c r="R1897" s="14" t="s">
        <v>119</v>
      </c>
      <c r="S1897" s="14" t="s">
        <v>148</v>
      </c>
    </row>
    <row r="1898" spans="1:19" hidden="1" x14ac:dyDescent="0.3">
      <c r="A1898" s="11">
        <v>44641.535416666666</v>
      </c>
      <c r="B1898" s="11"/>
      <c r="C1898" s="15">
        <v>44641</v>
      </c>
      <c r="D1898" s="16">
        <v>0.53541666666666665</v>
      </c>
      <c r="E1898" s="33" t="str">
        <f t="shared" si="30"/>
        <v>01:45</v>
      </c>
      <c r="F1898" s="12">
        <v>76.5</v>
      </c>
      <c r="G1898" s="12">
        <v>78.2</v>
      </c>
      <c r="H1898" s="12">
        <v>88.4</v>
      </c>
      <c r="I1898" s="12">
        <v>80.75</v>
      </c>
      <c r="J1898" s="12">
        <v>83.3</v>
      </c>
      <c r="K1898" s="12">
        <v>77.350000000000009</v>
      </c>
      <c r="L1898" s="12">
        <v>85</v>
      </c>
      <c r="M1898" s="12">
        <v>82.45</v>
      </c>
      <c r="N1898" s="13">
        <v>81.493750000000006</v>
      </c>
      <c r="O1898" s="17" t="s">
        <v>137</v>
      </c>
      <c r="P1898" s="14" t="s">
        <v>122</v>
      </c>
      <c r="Q1898" s="14" t="s">
        <v>118</v>
      </c>
      <c r="R1898" s="14" t="s">
        <v>119</v>
      </c>
      <c r="S1898" s="14" t="s">
        <v>148</v>
      </c>
    </row>
    <row r="1899" spans="1:19" hidden="1" x14ac:dyDescent="0.3">
      <c r="A1899" s="11">
        <v>44641.538888888892</v>
      </c>
      <c r="B1899" s="11"/>
      <c r="C1899" s="15">
        <v>44641</v>
      </c>
      <c r="D1899" s="16">
        <v>0.53888888888888886</v>
      </c>
      <c r="E1899" s="33" t="str">
        <f t="shared" si="30"/>
        <v>01:50</v>
      </c>
      <c r="F1899" s="12">
        <v>74.7</v>
      </c>
      <c r="G1899" s="12">
        <v>76.36</v>
      </c>
      <c r="H1899" s="12">
        <v>86.320000000000007</v>
      </c>
      <c r="I1899" s="12">
        <v>78.849999999999994</v>
      </c>
      <c r="J1899" s="12">
        <v>81.34</v>
      </c>
      <c r="K1899" s="12">
        <v>75.53</v>
      </c>
      <c r="L1899" s="12">
        <v>83</v>
      </c>
      <c r="M1899" s="12">
        <v>80.509999999999991</v>
      </c>
      <c r="N1899" s="13">
        <v>79.576250000000002</v>
      </c>
      <c r="O1899" s="17" t="s">
        <v>137</v>
      </c>
      <c r="P1899" s="14" t="s">
        <v>122</v>
      </c>
      <c r="Q1899" s="14" t="s">
        <v>118</v>
      </c>
      <c r="R1899" s="14" t="s">
        <v>119</v>
      </c>
      <c r="S1899" s="14" t="s">
        <v>148</v>
      </c>
    </row>
    <row r="1900" spans="1:19" hidden="1" x14ac:dyDescent="0.3">
      <c r="A1900" s="11">
        <v>44641.541284722225</v>
      </c>
      <c r="B1900" s="11"/>
      <c r="C1900" s="15">
        <v>44641</v>
      </c>
      <c r="D1900" s="16">
        <v>0.54128472222222224</v>
      </c>
      <c r="E1900" s="33" t="str">
        <f t="shared" si="30"/>
        <v>01:53</v>
      </c>
      <c r="F1900" s="12">
        <v>73.8</v>
      </c>
      <c r="G1900" s="12">
        <v>75.44</v>
      </c>
      <c r="H1900" s="12">
        <v>85.28</v>
      </c>
      <c r="I1900" s="12">
        <v>77.899999999999991</v>
      </c>
      <c r="J1900" s="12">
        <v>80.36</v>
      </c>
      <c r="K1900" s="12">
        <v>74.62</v>
      </c>
      <c r="L1900" s="12">
        <v>82</v>
      </c>
      <c r="M1900" s="12">
        <v>79.539999999999992</v>
      </c>
      <c r="N1900" s="13">
        <v>78.617500000000007</v>
      </c>
      <c r="O1900" s="17" t="s">
        <v>137</v>
      </c>
      <c r="P1900" s="14" t="s">
        <v>122</v>
      </c>
      <c r="Q1900" s="14" t="s">
        <v>118</v>
      </c>
      <c r="R1900" s="14" t="s">
        <v>119</v>
      </c>
      <c r="S1900" s="14" t="s">
        <v>148</v>
      </c>
    </row>
    <row r="1901" spans="1:19" hidden="1" x14ac:dyDescent="0.3">
      <c r="A1901" s="11">
        <v>44641.542361111111</v>
      </c>
      <c r="B1901" s="11"/>
      <c r="C1901" s="15">
        <v>44641</v>
      </c>
      <c r="D1901" s="16">
        <v>0.54236111111111118</v>
      </c>
      <c r="E1901" s="16"/>
      <c r="F1901" s="12">
        <v>73.8</v>
      </c>
      <c r="G1901" s="12">
        <v>75.44</v>
      </c>
      <c r="H1901" s="12">
        <v>85.28</v>
      </c>
      <c r="I1901" s="12">
        <v>77.899999999999991</v>
      </c>
      <c r="J1901" s="12">
        <v>80.36</v>
      </c>
      <c r="K1901" s="12">
        <v>74.62</v>
      </c>
      <c r="L1901" s="12">
        <v>82</v>
      </c>
      <c r="M1901" s="12">
        <v>79.539999999999992</v>
      </c>
      <c r="N1901" s="13">
        <v>78.617500000000007</v>
      </c>
      <c r="O1901" s="17" t="s">
        <v>10</v>
      </c>
      <c r="P1901" s="14" t="s">
        <v>10</v>
      </c>
      <c r="Q1901" s="14" t="s">
        <v>118</v>
      </c>
      <c r="R1901" s="14" t="s">
        <v>119</v>
      </c>
      <c r="S1901" s="14" t="s">
        <v>148</v>
      </c>
    </row>
    <row r="1902" spans="1:19" hidden="1" x14ac:dyDescent="0.3">
      <c r="A1902" s="11">
        <v>44641.544004629628</v>
      </c>
      <c r="B1902" s="11"/>
      <c r="C1902" s="15">
        <v>44641</v>
      </c>
      <c r="D1902" s="16">
        <v>0.54400462962962959</v>
      </c>
      <c r="E1902" s="16"/>
      <c r="F1902" s="12">
        <v>70.2</v>
      </c>
      <c r="G1902" s="12">
        <v>71.760000000000005</v>
      </c>
      <c r="H1902" s="12">
        <v>81.12</v>
      </c>
      <c r="I1902" s="12">
        <v>74.099999999999994</v>
      </c>
      <c r="J1902" s="12">
        <v>76.44</v>
      </c>
      <c r="K1902" s="12">
        <v>70.98</v>
      </c>
      <c r="L1902" s="12">
        <v>78</v>
      </c>
      <c r="M1902" s="12">
        <v>75.66</v>
      </c>
      <c r="N1902" s="13">
        <v>74.782499999999999</v>
      </c>
      <c r="O1902" s="17" t="s">
        <v>10</v>
      </c>
      <c r="P1902" s="14" t="s">
        <v>10</v>
      </c>
      <c r="Q1902" s="14" t="s">
        <v>118</v>
      </c>
      <c r="R1902" s="14" t="s">
        <v>119</v>
      </c>
      <c r="S1902" s="14" t="s">
        <v>148</v>
      </c>
    </row>
    <row r="1903" spans="1:19" hidden="1" x14ac:dyDescent="0.3">
      <c r="A1903" s="11">
        <v>44641.54583333333</v>
      </c>
      <c r="B1903" s="11"/>
      <c r="C1903" s="15">
        <v>44641</v>
      </c>
      <c r="D1903" s="16">
        <v>0.54583333333333328</v>
      </c>
      <c r="E1903" s="16"/>
      <c r="F1903" s="12">
        <v>70.2</v>
      </c>
      <c r="G1903" s="12">
        <v>71.760000000000005</v>
      </c>
      <c r="H1903" s="12">
        <v>81.12</v>
      </c>
      <c r="I1903" s="12">
        <v>74.099999999999994</v>
      </c>
      <c r="J1903" s="12">
        <v>76.44</v>
      </c>
      <c r="K1903" s="12">
        <v>70.98</v>
      </c>
      <c r="L1903" s="12">
        <v>78</v>
      </c>
      <c r="M1903" s="12">
        <v>75.66</v>
      </c>
      <c r="N1903" s="13">
        <v>74.782499999999999</v>
      </c>
      <c r="O1903" s="17" t="s">
        <v>10</v>
      </c>
      <c r="P1903" s="14" t="s">
        <v>10</v>
      </c>
      <c r="Q1903" s="14" t="s">
        <v>118</v>
      </c>
      <c r="R1903" s="14" t="s">
        <v>119</v>
      </c>
      <c r="S1903" s="14" t="s">
        <v>148</v>
      </c>
    </row>
    <row r="1904" spans="1:19" hidden="1" x14ac:dyDescent="0.3">
      <c r="A1904" s="11">
        <v>44641.547546296293</v>
      </c>
      <c r="B1904" s="11"/>
      <c r="C1904" s="15">
        <v>44641</v>
      </c>
      <c r="D1904" s="16">
        <v>0.54754629629629636</v>
      </c>
      <c r="E1904" s="16"/>
      <c r="F1904" s="12">
        <v>71.100000000000009</v>
      </c>
      <c r="G1904" s="12">
        <v>72.680000000000007</v>
      </c>
      <c r="H1904" s="12">
        <v>82.16</v>
      </c>
      <c r="I1904" s="12">
        <v>75.05</v>
      </c>
      <c r="J1904" s="12">
        <v>77.42</v>
      </c>
      <c r="K1904" s="12">
        <v>71.89</v>
      </c>
      <c r="L1904" s="12">
        <v>79</v>
      </c>
      <c r="M1904" s="12">
        <v>76.63</v>
      </c>
      <c r="N1904" s="13">
        <v>75.741249999999994</v>
      </c>
      <c r="O1904" s="17" t="s">
        <v>10</v>
      </c>
      <c r="P1904" s="14" t="s">
        <v>10</v>
      </c>
      <c r="Q1904" s="14" t="s">
        <v>118</v>
      </c>
      <c r="R1904" s="14" t="s">
        <v>119</v>
      </c>
      <c r="S1904" s="14" t="s">
        <v>148</v>
      </c>
    </row>
    <row r="1905" spans="1:19" hidden="1" x14ac:dyDescent="0.3">
      <c r="A1905" s="11">
        <v>44641.547824074078</v>
      </c>
      <c r="B1905" s="11"/>
      <c r="C1905" s="15">
        <v>44641</v>
      </c>
      <c r="D1905" s="16">
        <v>0.54782407407407407</v>
      </c>
      <c r="E1905" s="16"/>
      <c r="F1905" s="12">
        <v>71.100000000000009</v>
      </c>
      <c r="G1905" s="12">
        <v>72.680000000000007</v>
      </c>
      <c r="H1905" s="12">
        <v>82.16</v>
      </c>
      <c r="I1905" s="12">
        <v>75.05</v>
      </c>
      <c r="J1905" s="12">
        <v>77.42</v>
      </c>
      <c r="K1905" s="12">
        <v>71.89</v>
      </c>
      <c r="L1905" s="12">
        <v>79</v>
      </c>
      <c r="M1905" s="12">
        <v>76.63</v>
      </c>
      <c r="N1905" s="13">
        <v>75.741249999999994</v>
      </c>
      <c r="O1905" s="17" t="s">
        <v>10</v>
      </c>
      <c r="P1905" s="14" t="s">
        <v>10</v>
      </c>
      <c r="Q1905" s="14" t="s">
        <v>118</v>
      </c>
      <c r="R1905" s="14" t="s">
        <v>119</v>
      </c>
      <c r="S1905" s="14" t="s">
        <v>148</v>
      </c>
    </row>
    <row r="1906" spans="1:19" hidden="1" x14ac:dyDescent="0.3">
      <c r="A1906" s="11">
        <v>44641.549305555556</v>
      </c>
      <c r="B1906" s="11"/>
      <c r="C1906" s="15">
        <v>44641</v>
      </c>
      <c r="D1906" s="16">
        <v>0.5493055555555556</v>
      </c>
      <c r="E1906" s="16"/>
      <c r="F1906" s="12">
        <v>74.7</v>
      </c>
      <c r="G1906" s="12">
        <v>76.36</v>
      </c>
      <c r="H1906" s="12">
        <v>86.320000000000007</v>
      </c>
      <c r="I1906" s="12">
        <v>78.849999999999994</v>
      </c>
      <c r="J1906" s="12">
        <v>81.34</v>
      </c>
      <c r="K1906" s="12">
        <v>75.53</v>
      </c>
      <c r="L1906" s="12">
        <v>83</v>
      </c>
      <c r="M1906" s="12">
        <v>80.509999999999991</v>
      </c>
      <c r="N1906" s="13">
        <v>79.576250000000002</v>
      </c>
      <c r="O1906" s="17" t="s">
        <v>10</v>
      </c>
      <c r="P1906" s="14" t="s">
        <v>10</v>
      </c>
      <c r="Q1906" s="14" t="s">
        <v>118</v>
      </c>
      <c r="R1906" s="14" t="s">
        <v>119</v>
      </c>
      <c r="S1906" s="14" t="s">
        <v>148</v>
      </c>
    </row>
    <row r="1907" spans="1:19" hidden="1" x14ac:dyDescent="0.3">
      <c r="A1907" s="11">
        <v>44641.552777777775</v>
      </c>
      <c r="B1907" s="11"/>
      <c r="C1907" s="15">
        <v>44641</v>
      </c>
      <c r="D1907" s="16">
        <v>0.55277777777777781</v>
      </c>
      <c r="E1907" s="16"/>
      <c r="F1907" s="12">
        <v>82.8</v>
      </c>
      <c r="G1907" s="12">
        <v>84.64</v>
      </c>
      <c r="H1907" s="12">
        <v>95.68</v>
      </c>
      <c r="I1907" s="12">
        <v>87.399999999999991</v>
      </c>
      <c r="J1907" s="12">
        <v>90.16</v>
      </c>
      <c r="K1907" s="12">
        <v>83.72</v>
      </c>
      <c r="L1907" s="12">
        <v>92</v>
      </c>
      <c r="M1907" s="12">
        <v>89.24</v>
      </c>
      <c r="N1907" s="13">
        <v>88.204999999999998</v>
      </c>
      <c r="O1907" s="17" t="s">
        <v>10</v>
      </c>
      <c r="P1907" s="14" t="s">
        <v>10</v>
      </c>
      <c r="Q1907" s="14" t="s">
        <v>118</v>
      </c>
      <c r="R1907" s="14" t="s">
        <v>119</v>
      </c>
      <c r="S1907" s="14" t="s">
        <v>148</v>
      </c>
    </row>
    <row r="1908" spans="1:19" hidden="1" x14ac:dyDescent="0.3">
      <c r="A1908" s="11">
        <v>44641.555289351854</v>
      </c>
      <c r="B1908" s="11"/>
      <c r="C1908" s="15">
        <v>44641</v>
      </c>
      <c r="D1908" s="16">
        <v>0.55528935185185191</v>
      </c>
      <c r="E1908" s="16"/>
      <c r="F1908" s="12">
        <v>70.2</v>
      </c>
      <c r="G1908" s="12">
        <v>71.760000000000005</v>
      </c>
      <c r="H1908" s="12">
        <v>81.12</v>
      </c>
      <c r="I1908" s="12">
        <v>74.099999999999994</v>
      </c>
      <c r="J1908" s="12">
        <v>76.44</v>
      </c>
      <c r="K1908" s="12">
        <v>70.98</v>
      </c>
      <c r="L1908" s="12">
        <v>78</v>
      </c>
      <c r="M1908" s="12">
        <v>75.66</v>
      </c>
      <c r="N1908" s="13">
        <v>74.782499999999999</v>
      </c>
      <c r="O1908" s="17" t="s">
        <v>10</v>
      </c>
      <c r="P1908" s="14" t="s">
        <v>10</v>
      </c>
      <c r="Q1908" s="14" t="s">
        <v>118</v>
      </c>
      <c r="R1908" s="14" t="s">
        <v>119</v>
      </c>
      <c r="S1908" s="14" t="s">
        <v>148</v>
      </c>
    </row>
    <row r="1909" spans="1:19" hidden="1" x14ac:dyDescent="0.3">
      <c r="A1909" s="11">
        <v>44641.556250000001</v>
      </c>
      <c r="B1909" s="11"/>
      <c r="C1909" s="15">
        <v>44641</v>
      </c>
      <c r="D1909" s="16">
        <v>0.55625000000000002</v>
      </c>
      <c r="E1909" s="16"/>
      <c r="F1909" s="12">
        <v>85.5</v>
      </c>
      <c r="G1909" s="12">
        <v>87.4</v>
      </c>
      <c r="H1909" s="12">
        <v>98.8</v>
      </c>
      <c r="I1909" s="12">
        <v>90.25</v>
      </c>
      <c r="J1909" s="12">
        <v>93.1</v>
      </c>
      <c r="K1909" s="12">
        <v>86.45</v>
      </c>
      <c r="L1909" s="12">
        <v>95</v>
      </c>
      <c r="M1909" s="12">
        <v>92.149999999999991</v>
      </c>
      <c r="N1909" s="13">
        <v>91.081249999999997</v>
      </c>
      <c r="O1909" s="17" t="s">
        <v>10</v>
      </c>
      <c r="P1909" s="14" t="s">
        <v>10</v>
      </c>
      <c r="Q1909" s="14" t="s">
        <v>118</v>
      </c>
      <c r="R1909" s="14" t="s">
        <v>119</v>
      </c>
      <c r="S1909" s="14" t="s">
        <v>148</v>
      </c>
    </row>
    <row r="1910" spans="1:19" hidden="1" x14ac:dyDescent="0.3">
      <c r="A1910" s="11">
        <v>44641.55972222222</v>
      </c>
      <c r="B1910" s="11"/>
      <c r="C1910" s="15">
        <v>44641</v>
      </c>
      <c r="D1910" s="16">
        <v>0.55972222222222223</v>
      </c>
      <c r="E1910" s="16"/>
      <c r="F1910" s="12">
        <v>81</v>
      </c>
      <c r="G1910" s="12">
        <v>82.8</v>
      </c>
      <c r="H1910" s="12">
        <v>93.600000000000009</v>
      </c>
      <c r="I1910" s="12">
        <v>85.5</v>
      </c>
      <c r="J1910" s="12">
        <v>88.2</v>
      </c>
      <c r="K1910" s="12">
        <v>81.900000000000006</v>
      </c>
      <c r="L1910" s="12">
        <v>90</v>
      </c>
      <c r="M1910" s="12">
        <v>87.3</v>
      </c>
      <c r="N1910" s="13">
        <v>86.287499999999994</v>
      </c>
      <c r="O1910" s="17" t="s">
        <v>10</v>
      </c>
      <c r="P1910" s="14" t="s">
        <v>10</v>
      </c>
      <c r="Q1910" s="14" t="s">
        <v>118</v>
      </c>
      <c r="R1910" s="14" t="s">
        <v>119</v>
      </c>
      <c r="S1910" s="14" t="s">
        <v>148</v>
      </c>
    </row>
    <row r="1911" spans="1:19" hidden="1" x14ac:dyDescent="0.3">
      <c r="A1911" s="11">
        <v>44641.563194444447</v>
      </c>
      <c r="B1911" s="11"/>
      <c r="C1911" s="15">
        <v>44641</v>
      </c>
      <c r="D1911" s="16">
        <v>0.56319444444444444</v>
      </c>
      <c r="E1911" s="16"/>
      <c r="F1911" s="12">
        <v>83.7</v>
      </c>
      <c r="G1911" s="12">
        <v>85.56</v>
      </c>
      <c r="H1911" s="12">
        <v>96.72</v>
      </c>
      <c r="I1911" s="12">
        <v>88.35</v>
      </c>
      <c r="J1911" s="12">
        <v>91.14</v>
      </c>
      <c r="K1911" s="12">
        <v>84.63000000000001</v>
      </c>
      <c r="L1911" s="12">
        <v>93</v>
      </c>
      <c r="M1911" s="12">
        <v>90.21</v>
      </c>
      <c r="N1911" s="13">
        <v>89.163750000000007</v>
      </c>
      <c r="O1911" s="17" t="s">
        <v>10</v>
      </c>
      <c r="P1911" s="14" t="s">
        <v>10</v>
      </c>
      <c r="Q1911" s="14" t="s">
        <v>118</v>
      </c>
      <c r="R1911" s="14" t="s">
        <v>119</v>
      </c>
      <c r="S1911" s="14" t="s">
        <v>148</v>
      </c>
    </row>
    <row r="1912" spans="1:19" hidden="1" x14ac:dyDescent="0.3">
      <c r="A1912" s="11">
        <v>44641.563888888886</v>
      </c>
      <c r="B1912" s="11"/>
      <c r="C1912" s="15">
        <v>44641</v>
      </c>
      <c r="D1912" s="16">
        <v>0.56388888888888888</v>
      </c>
      <c r="E1912" s="16"/>
      <c r="F1912" s="12">
        <v>72.900000000000006</v>
      </c>
      <c r="G1912" s="12">
        <v>74.52000000000001</v>
      </c>
      <c r="H1912" s="12">
        <v>84.240000000000009</v>
      </c>
      <c r="I1912" s="12">
        <v>76.95</v>
      </c>
      <c r="J1912" s="12">
        <v>79.38</v>
      </c>
      <c r="K1912" s="12">
        <v>73.710000000000008</v>
      </c>
      <c r="L1912" s="12">
        <v>81</v>
      </c>
      <c r="M1912" s="12">
        <v>78.569999999999993</v>
      </c>
      <c r="N1912" s="13">
        <v>77.658749999999998</v>
      </c>
      <c r="O1912" s="17" t="s">
        <v>10</v>
      </c>
      <c r="P1912" s="14" t="s">
        <v>10</v>
      </c>
      <c r="Q1912" s="14" t="s">
        <v>118</v>
      </c>
      <c r="R1912" s="14" t="s">
        <v>119</v>
      </c>
      <c r="S1912" s="14" t="s">
        <v>148</v>
      </c>
    </row>
    <row r="1913" spans="1:19" hidden="1" x14ac:dyDescent="0.3">
      <c r="A1913" s="11">
        <v>44641.566666666666</v>
      </c>
      <c r="B1913" s="11"/>
      <c r="C1913" s="15">
        <v>44641</v>
      </c>
      <c r="D1913" s="16">
        <v>0.56666666666666665</v>
      </c>
      <c r="E1913" s="16"/>
      <c r="F1913" s="12">
        <v>90</v>
      </c>
      <c r="G1913" s="12">
        <v>92</v>
      </c>
      <c r="H1913" s="12">
        <v>104</v>
      </c>
      <c r="I1913" s="12">
        <v>95</v>
      </c>
      <c r="J1913" s="12">
        <v>98</v>
      </c>
      <c r="K1913" s="12">
        <v>91</v>
      </c>
      <c r="L1913" s="12">
        <v>100</v>
      </c>
      <c r="M1913" s="12">
        <v>97</v>
      </c>
      <c r="N1913" s="13">
        <v>95.875</v>
      </c>
      <c r="O1913" s="17" t="s">
        <v>10</v>
      </c>
      <c r="P1913" s="14" t="s">
        <v>10</v>
      </c>
      <c r="Q1913" s="14" t="s">
        <v>118</v>
      </c>
      <c r="R1913" s="14" t="s">
        <v>119</v>
      </c>
      <c r="S1913" s="14" t="s">
        <v>148</v>
      </c>
    </row>
    <row r="1914" spans="1:19" hidden="1" x14ac:dyDescent="0.3">
      <c r="A1914" s="11">
        <v>44641.570138888892</v>
      </c>
      <c r="B1914" s="11"/>
      <c r="C1914" s="15">
        <v>44641</v>
      </c>
      <c r="D1914" s="16">
        <v>0.57013888888888886</v>
      </c>
      <c r="E1914" s="16"/>
      <c r="F1914" s="12">
        <v>83.7</v>
      </c>
      <c r="G1914" s="12">
        <v>85.56</v>
      </c>
      <c r="H1914" s="12">
        <v>96.72</v>
      </c>
      <c r="I1914" s="12">
        <v>88.35</v>
      </c>
      <c r="J1914" s="12">
        <v>91.14</v>
      </c>
      <c r="K1914" s="12">
        <v>84.63000000000001</v>
      </c>
      <c r="L1914" s="12">
        <v>93</v>
      </c>
      <c r="M1914" s="12">
        <v>90.21</v>
      </c>
      <c r="N1914" s="13">
        <v>89.163750000000007</v>
      </c>
      <c r="O1914" s="17" t="s">
        <v>10</v>
      </c>
      <c r="P1914" s="14" t="s">
        <v>10</v>
      </c>
      <c r="Q1914" s="14" t="s">
        <v>118</v>
      </c>
      <c r="R1914" s="14" t="s">
        <v>119</v>
      </c>
      <c r="S1914" s="14" t="s">
        <v>148</v>
      </c>
    </row>
    <row r="1915" spans="1:19" hidden="1" x14ac:dyDescent="0.3">
      <c r="A1915" s="11">
        <v>44641.573611111111</v>
      </c>
      <c r="B1915" s="11"/>
      <c r="C1915" s="15">
        <v>44641</v>
      </c>
      <c r="D1915" s="16">
        <v>0.57361111111111118</v>
      </c>
      <c r="E1915" s="16"/>
      <c r="F1915" s="12">
        <v>89.100000000000009</v>
      </c>
      <c r="G1915" s="12">
        <v>91.08</v>
      </c>
      <c r="H1915" s="12">
        <v>102.96000000000001</v>
      </c>
      <c r="I1915" s="12">
        <v>94.05</v>
      </c>
      <c r="J1915" s="12">
        <v>97.02</v>
      </c>
      <c r="K1915" s="12">
        <v>90.09</v>
      </c>
      <c r="L1915" s="12">
        <v>99</v>
      </c>
      <c r="M1915" s="12">
        <v>96.03</v>
      </c>
      <c r="N1915" s="13">
        <v>94.916249999999991</v>
      </c>
      <c r="O1915" s="17" t="s">
        <v>10</v>
      </c>
      <c r="P1915" s="14" t="s">
        <v>10</v>
      </c>
      <c r="Q1915" s="14" t="s">
        <v>118</v>
      </c>
      <c r="R1915" s="14" t="s">
        <v>119</v>
      </c>
      <c r="S1915" s="14" t="s">
        <v>148</v>
      </c>
    </row>
    <row r="1916" spans="1:19" hidden="1" x14ac:dyDescent="0.3">
      <c r="A1916" s="11">
        <v>44641.576157407406</v>
      </c>
      <c r="B1916" s="11"/>
      <c r="C1916" s="15">
        <v>44641</v>
      </c>
      <c r="D1916" s="16">
        <v>0.5761574074074074</v>
      </c>
      <c r="E1916" s="16"/>
      <c r="F1916" s="12">
        <v>76.5</v>
      </c>
      <c r="G1916" s="12">
        <v>78.2</v>
      </c>
      <c r="H1916" s="12">
        <v>88.4</v>
      </c>
      <c r="I1916" s="12">
        <v>80.75</v>
      </c>
      <c r="J1916" s="12">
        <v>83.3</v>
      </c>
      <c r="K1916" s="12">
        <v>77.350000000000009</v>
      </c>
      <c r="L1916" s="12">
        <v>85</v>
      </c>
      <c r="M1916" s="12">
        <v>82.45</v>
      </c>
      <c r="N1916" s="13">
        <v>81.493750000000006</v>
      </c>
      <c r="O1916" s="17" t="s">
        <v>10</v>
      </c>
      <c r="P1916" s="14" t="s">
        <v>10</v>
      </c>
      <c r="Q1916" s="14" t="s">
        <v>118</v>
      </c>
      <c r="R1916" s="14" t="s">
        <v>119</v>
      </c>
      <c r="S1916" s="14" t="s">
        <v>148</v>
      </c>
    </row>
    <row r="1917" spans="1:19" hidden="1" x14ac:dyDescent="0.3">
      <c r="A1917" s="11">
        <v>44641.57708333333</v>
      </c>
      <c r="B1917" s="11"/>
      <c r="C1917" s="15">
        <v>44641</v>
      </c>
      <c r="D1917" s="16">
        <v>0.57708333333333328</v>
      </c>
      <c r="E1917" s="16"/>
      <c r="F1917" s="12">
        <v>79.2</v>
      </c>
      <c r="G1917" s="12">
        <v>80.960000000000008</v>
      </c>
      <c r="H1917" s="12">
        <v>91.52000000000001</v>
      </c>
      <c r="I1917" s="12">
        <v>83.6</v>
      </c>
      <c r="J1917" s="12">
        <v>86.24</v>
      </c>
      <c r="K1917" s="12">
        <v>80.08</v>
      </c>
      <c r="L1917" s="12">
        <v>88</v>
      </c>
      <c r="M1917" s="12">
        <v>85.36</v>
      </c>
      <c r="N1917" s="13">
        <v>84.37</v>
      </c>
      <c r="O1917" s="17" t="s">
        <v>10</v>
      </c>
      <c r="P1917" s="14" t="s">
        <v>10</v>
      </c>
      <c r="Q1917" s="14" t="s">
        <v>118</v>
      </c>
      <c r="R1917" s="14" t="s">
        <v>119</v>
      </c>
      <c r="S1917" s="14" t="s">
        <v>148</v>
      </c>
    </row>
    <row r="1918" spans="1:19" hidden="1" x14ac:dyDescent="0.3">
      <c r="A1918" s="11">
        <v>44641.580555555556</v>
      </c>
      <c r="B1918" s="11"/>
      <c r="C1918" s="15">
        <v>44641</v>
      </c>
      <c r="D1918" s="16">
        <v>0.5805555555555556</v>
      </c>
      <c r="E1918" s="16"/>
      <c r="F1918" s="12">
        <v>72.900000000000006</v>
      </c>
      <c r="G1918" s="12">
        <v>74.52000000000001</v>
      </c>
      <c r="H1918" s="12">
        <v>84.240000000000009</v>
      </c>
      <c r="I1918" s="12">
        <v>76.95</v>
      </c>
      <c r="J1918" s="12">
        <v>79.38</v>
      </c>
      <c r="K1918" s="12">
        <v>73.710000000000008</v>
      </c>
      <c r="L1918" s="12">
        <v>81</v>
      </c>
      <c r="M1918" s="12">
        <v>78.569999999999993</v>
      </c>
      <c r="N1918" s="13">
        <v>77.658749999999998</v>
      </c>
      <c r="O1918" s="17" t="s">
        <v>10</v>
      </c>
      <c r="P1918" s="14" t="s">
        <v>10</v>
      </c>
      <c r="Q1918" s="14" t="s">
        <v>118</v>
      </c>
      <c r="R1918" s="14" t="s">
        <v>119</v>
      </c>
      <c r="S1918" s="14" t="s">
        <v>148</v>
      </c>
    </row>
    <row r="1919" spans="1:19" hidden="1" x14ac:dyDescent="0.3">
      <c r="A1919" s="11">
        <v>44641.584027777775</v>
      </c>
      <c r="B1919" s="11"/>
      <c r="C1919" s="15">
        <v>44641</v>
      </c>
      <c r="D1919" s="16">
        <v>0.58402777777777781</v>
      </c>
      <c r="E1919" s="33" t="str">
        <f t="shared" ref="E1919:E1959" si="31">TEXT(D1919-$D$1919,"hh:mm")</f>
        <v>00:00</v>
      </c>
      <c r="F1919" s="12">
        <v>75.600000000000009</v>
      </c>
      <c r="G1919" s="12">
        <v>77.28</v>
      </c>
      <c r="H1919" s="12">
        <v>87.36</v>
      </c>
      <c r="I1919" s="12">
        <v>79.8</v>
      </c>
      <c r="J1919" s="12">
        <v>82.32</v>
      </c>
      <c r="K1919" s="12">
        <v>76.44</v>
      </c>
      <c r="L1919" s="12">
        <v>84</v>
      </c>
      <c r="M1919" s="12">
        <v>81.48</v>
      </c>
      <c r="N1919" s="13">
        <v>80.534999999999997</v>
      </c>
      <c r="O1919" s="17" t="s">
        <v>138</v>
      </c>
      <c r="P1919" s="14" t="s">
        <v>8</v>
      </c>
      <c r="Q1919" s="14" t="s">
        <v>118</v>
      </c>
      <c r="R1919" s="14" t="s">
        <v>119</v>
      </c>
      <c r="S1919" s="14" t="s">
        <v>148</v>
      </c>
    </row>
    <row r="1920" spans="1:19" hidden="1" x14ac:dyDescent="0.3">
      <c r="A1920" s="11">
        <v>44641.587500000001</v>
      </c>
      <c r="B1920" s="11"/>
      <c r="C1920" s="15">
        <v>44641</v>
      </c>
      <c r="D1920" s="16">
        <v>0.58750000000000002</v>
      </c>
      <c r="E1920" s="33" t="str">
        <f t="shared" si="31"/>
        <v>00:05</v>
      </c>
      <c r="F1920" s="12">
        <v>77.400000000000006</v>
      </c>
      <c r="G1920" s="12">
        <v>79.12</v>
      </c>
      <c r="H1920" s="12">
        <v>89.44</v>
      </c>
      <c r="I1920" s="12">
        <v>81.7</v>
      </c>
      <c r="J1920" s="12">
        <v>84.28</v>
      </c>
      <c r="K1920" s="12">
        <v>78.260000000000005</v>
      </c>
      <c r="L1920" s="12">
        <v>86</v>
      </c>
      <c r="M1920" s="12">
        <v>83.42</v>
      </c>
      <c r="N1920" s="13">
        <v>82.452500000000001</v>
      </c>
      <c r="O1920" s="17" t="s">
        <v>138</v>
      </c>
      <c r="P1920" s="14" t="s">
        <v>8</v>
      </c>
      <c r="Q1920" s="14" t="s">
        <v>118</v>
      </c>
      <c r="R1920" s="14" t="s">
        <v>119</v>
      </c>
      <c r="S1920" s="14" t="s">
        <v>148</v>
      </c>
    </row>
    <row r="1921" spans="1:19" hidden="1" x14ac:dyDescent="0.3">
      <c r="A1921" s="11">
        <v>44641.59097222222</v>
      </c>
      <c r="B1921" s="11"/>
      <c r="C1921" s="15">
        <v>44641</v>
      </c>
      <c r="D1921" s="16">
        <v>0.59097222222222223</v>
      </c>
      <c r="E1921" s="33" t="str">
        <f t="shared" si="31"/>
        <v>00:10</v>
      </c>
      <c r="F1921" s="12">
        <v>79.2</v>
      </c>
      <c r="G1921" s="12">
        <v>80.960000000000008</v>
      </c>
      <c r="H1921" s="12">
        <v>91.52000000000001</v>
      </c>
      <c r="I1921" s="12">
        <v>83.6</v>
      </c>
      <c r="J1921" s="12">
        <v>86.24</v>
      </c>
      <c r="K1921" s="12">
        <v>80.08</v>
      </c>
      <c r="L1921" s="12">
        <v>88</v>
      </c>
      <c r="M1921" s="12">
        <v>85.36</v>
      </c>
      <c r="N1921" s="13">
        <v>84.37</v>
      </c>
      <c r="O1921" s="17" t="s">
        <v>138</v>
      </c>
      <c r="P1921" s="14" t="s">
        <v>8</v>
      </c>
      <c r="Q1921" s="14" t="s">
        <v>118</v>
      </c>
      <c r="R1921" s="14" t="s">
        <v>119</v>
      </c>
      <c r="S1921" s="14" t="s">
        <v>148</v>
      </c>
    </row>
    <row r="1922" spans="1:19" hidden="1" x14ac:dyDescent="0.3">
      <c r="A1922" s="11">
        <v>44641.594444444447</v>
      </c>
      <c r="B1922" s="11"/>
      <c r="C1922" s="15">
        <v>44641</v>
      </c>
      <c r="D1922" s="16">
        <v>0.59444444444444444</v>
      </c>
      <c r="E1922" s="33" t="str">
        <f t="shared" si="31"/>
        <v>00:15</v>
      </c>
      <c r="F1922" s="12">
        <v>72.900000000000006</v>
      </c>
      <c r="G1922" s="12">
        <v>74.52000000000001</v>
      </c>
      <c r="H1922" s="12">
        <v>84.240000000000009</v>
      </c>
      <c r="I1922" s="12">
        <v>76.95</v>
      </c>
      <c r="J1922" s="12">
        <v>79.38</v>
      </c>
      <c r="K1922" s="12">
        <v>73.710000000000008</v>
      </c>
      <c r="L1922" s="12">
        <v>81</v>
      </c>
      <c r="M1922" s="12">
        <v>78.569999999999993</v>
      </c>
      <c r="N1922" s="13">
        <v>77.658749999999998</v>
      </c>
      <c r="O1922" s="17" t="s">
        <v>138</v>
      </c>
      <c r="P1922" s="14" t="s">
        <v>8</v>
      </c>
      <c r="Q1922" s="14" t="s">
        <v>118</v>
      </c>
      <c r="R1922" s="14" t="s">
        <v>119</v>
      </c>
      <c r="S1922" s="14" t="s">
        <v>148</v>
      </c>
    </row>
    <row r="1923" spans="1:19" hidden="1" x14ac:dyDescent="0.3">
      <c r="A1923" s="11">
        <v>44641.597916666666</v>
      </c>
      <c r="B1923" s="11"/>
      <c r="C1923" s="15">
        <v>44641</v>
      </c>
      <c r="D1923" s="16">
        <v>0.59791666666666665</v>
      </c>
      <c r="E1923" s="33" t="str">
        <f t="shared" si="31"/>
        <v>00:20</v>
      </c>
      <c r="F1923" s="12">
        <v>85.5</v>
      </c>
      <c r="G1923" s="12">
        <v>87.4</v>
      </c>
      <c r="H1923" s="12">
        <v>98.8</v>
      </c>
      <c r="I1923" s="12">
        <v>90.25</v>
      </c>
      <c r="J1923" s="12">
        <v>93.1</v>
      </c>
      <c r="K1923" s="12">
        <v>86.45</v>
      </c>
      <c r="L1923" s="12">
        <v>95</v>
      </c>
      <c r="M1923" s="12">
        <v>92.149999999999991</v>
      </c>
      <c r="N1923" s="13">
        <v>91.081249999999997</v>
      </c>
      <c r="O1923" s="17" t="s">
        <v>138</v>
      </c>
      <c r="P1923" s="14" t="s">
        <v>115</v>
      </c>
      <c r="Q1923" s="14" t="s">
        <v>118</v>
      </c>
      <c r="R1923" s="14" t="s">
        <v>119</v>
      </c>
      <c r="S1923" s="14" t="s">
        <v>148</v>
      </c>
    </row>
    <row r="1924" spans="1:19" hidden="1" x14ac:dyDescent="0.3">
      <c r="A1924" s="11">
        <v>44641.601388888892</v>
      </c>
      <c r="B1924" s="11"/>
      <c r="C1924" s="15">
        <v>44641</v>
      </c>
      <c r="D1924" s="16">
        <v>0.60138888888888886</v>
      </c>
      <c r="E1924" s="33" t="str">
        <f t="shared" si="31"/>
        <v>00:25</v>
      </c>
      <c r="F1924" s="12">
        <v>80.100000000000009</v>
      </c>
      <c r="G1924" s="12">
        <v>81.88000000000001</v>
      </c>
      <c r="H1924" s="12">
        <v>92.56</v>
      </c>
      <c r="I1924" s="12">
        <v>84.55</v>
      </c>
      <c r="J1924" s="12">
        <v>87.22</v>
      </c>
      <c r="K1924" s="12">
        <v>80.990000000000009</v>
      </c>
      <c r="L1924" s="12">
        <v>89</v>
      </c>
      <c r="M1924" s="12">
        <v>86.33</v>
      </c>
      <c r="N1924" s="13">
        <v>85.328750000000014</v>
      </c>
      <c r="O1924" s="17" t="s">
        <v>138</v>
      </c>
      <c r="P1924" s="14" t="s">
        <v>115</v>
      </c>
      <c r="Q1924" s="14" t="s">
        <v>118</v>
      </c>
      <c r="R1924" s="14" t="s">
        <v>119</v>
      </c>
      <c r="S1924" s="14" t="s">
        <v>148</v>
      </c>
    </row>
    <row r="1925" spans="1:19" hidden="1" x14ac:dyDescent="0.3">
      <c r="A1925" s="11">
        <v>44641.604861111111</v>
      </c>
      <c r="B1925" s="11"/>
      <c r="C1925" s="15">
        <v>44641</v>
      </c>
      <c r="D1925" s="16">
        <v>0.60486111111111118</v>
      </c>
      <c r="E1925" s="33" t="str">
        <f t="shared" si="31"/>
        <v>00:30</v>
      </c>
      <c r="F1925" s="12">
        <v>75.600000000000009</v>
      </c>
      <c r="G1925" s="12">
        <v>77.28</v>
      </c>
      <c r="H1925" s="12">
        <v>87.36</v>
      </c>
      <c r="I1925" s="12">
        <v>79.8</v>
      </c>
      <c r="J1925" s="12">
        <v>82.32</v>
      </c>
      <c r="K1925" s="12">
        <v>76.44</v>
      </c>
      <c r="L1925" s="12">
        <v>84</v>
      </c>
      <c r="M1925" s="12">
        <v>81.48</v>
      </c>
      <c r="N1925" s="13">
        <v>80.534999999999997</v>
      </c>
      <c r="O1925" s="17" t="s">
        <v>138</v>
      </c>
      <c r="P1925" s="14" t="s">
        <v>115</v>
      </c>
      <c r="Q1925" s="14" t="s">
        <v>118</v>
      </c>
      <c r="R1925" s="14" t="s">
        <v>119</v>
      </c>
      <c r="S1925" s="14" t="s">
        <v>148</v>
      </c>
    </row>
    <row r="1926" spans="1:19" hidden="1" x14ac:dyDescent="0.3">
      <c r="A1926" s="11">
        <v>44641.60833333333</v>
      </c>
      <c r="B1926" s="11"/>
      <c r="C1926" s="15">
        <v>44641</v>
      </c>
      <c r="D1926" s="16">
        <v>0.60833333333333328</v>
      </c>
      <c r="E1926" s="33" t="str">
        <f t="shared" si="31"/>
        <v>00:35</v>
      </c>
      <c r="F1926" s="12">
        <v>51.300000000000004</v>
      </c>
      <c r="G1926" s="12">
        <v>52.440000000000005</v>
      </c>
      <c r="H1926" s="12">
        <v>59.28</v>
      </c>
      <c r="I1926" s="12">
        <v>54.15</v>
      </c>
      <c r="J1926" s="12">
        <v>55.86</v>
      </c>
      <c r="K1926" s="12">
        <v>51.870000000000005</v>
      </c>
      <c r="L1926" s="12">
        <v>57</v>
      </c>
      <c r="M1926" s="12">
        <v>55.29</v>
      </c>
      <c r="N1926" s="13">
        <v>54.648750000000007</v>
      </c>
      <c r="O1926" s="17" t="s">
        <v>138</v>
      </c>
      <c r="P1926" s="14" t="s">
        <v>115</v>
      </c>
      <c r="Q1926" s="14" t="s">
        <v>118</v>
      </c>
      <c r="R1926" s="14" t="s">
        <v>119</v>
      </c>
      <c r="S1926" s="14" t="s">
        <v>148</v>
      </c>
    </row>
    <row r="1927" spans="1:19" hidden="1" x14ac:dyDescent="0.3">
      <c r="A1927" s="11">
        <v>44641.609189814815</v>
      </c>
      <c r="B1927" s="11"/>
      <c r="C1927" s="15">
        <v>44641</v>
      </c>
      <c r="D1927" s="16">
        <v>0.60918981481481482</v>
      </c>
      <c r="E1927" s="33" t="str">
        <f t="shared" si="31"/>
        <v>00:36</v>
      </c>
      <c r="F1927" s="12">
        <v>75.600000000000009</v>
      </c>
      <c r="G1927" s="12">
        <v>77.28</v>
      </c>
      <c r="H1927" s="12">
        <v>87.36</v>
      </c>
      <c r="I1927" s="12">
        <v>79.8</v>
      </c>
      <c r="J1927" s="12">
        <v>82.32</v>
      </c>
      <c r="K1927" s="12">
        <v>76.44</v>
      </c>
      <c r="L1927" s="12">
        <v>84</v>
      </c>
      <c r="M1927" s="12">
        <v>81.48</v>
      </c>
      <c r="N1927" s="13">
        <v>80.534999999999997</v>
      </c>
      <c r="O1927" s="17" t="s">
        <v>138</v>
      </c>
      <c r="P1927" s="14" t="s">
        <v>115</v>
      </c>
      <c r="Q1927" s="14" t="s">
        <v>118</v>
      </c>
      <c r="R1927" s="14" t="s">
        <v>119</v>
      </c>
      <c r="S1927" s="14" t="s">
        <v>148</v>
      </c>
    </row>
    <row r="1928" spans="1:19" hidden="1" x14ac:dyDescent="0.3">
      <c r="A1928" s="11">
        <v>44641.609710648147</v>
      </c>
      <c r="B1928" s="11"/>
      <c r="C1928" s="15">
        <v>44641</v>
      </c>
      <c r="D1928" s="16">
        <v>0.60971064814814813</v>
      </c>
      <c r="E1928" s="33" t="str">
        <f t="shared" si="31"/>
        <v>00:36</v>
      </c>
      <c r="F1928" s="12">
        <v>72</v>
      </c>
      <c r="G1928" s="12">
        <v>73.600000000000009</v>
      </c>
      <c r="H1928" s="12">
        <v>83.2</v>
      </c>
      <c r="I1928" s="12">
        <v>76</v>
      </c>
      <c r="J1928" s="12">
        <v>78.400000000000006</v>
      </c>
      <c r="K1928" s="12">
        <v>72.8</v>
      </c>
      <c r="L1928" s="12">
        <v>80</v>
      </c>
      <c r="M1928" s="12">
        <v>77.599999999999994</v>
      </c>
      <c r="N1928" s="13">
        <v>76.7</v>
      </c>
      <c r="O1928" s="17" t="s">
        <v>138</v>
      </c>
      <c r="P1928" s="14" t="s">
        <v>115</v>
      </c>
      <c r="Q1928" s="14" t="s">
        <v>118</v>
      </c>
      <c r="R1928" s="14" t="s">
        <v>119</v>
      </c>
      <c r="S1928" s="14" t="s">
        <v>148</v>
      </c>
    </row>
    <row r="1929" spans="1:19" hidden="1" x14ac:dyDescent="0.3">
      <c r="A1929" s="11">
        <v>44641.609884259262</v>
      </c>
      <c r="B1929" s="11"/>
      <c r="C1929" s="15">
        <v>44641</v>
      </c>
      <c r="D1929" s="16">
        <v>0.60988425925925926</v>
      </c>
      <c r="E1929" s="33" t="str">
        <f t="shared" si="31"/>
        <v>00:37</v>
      </c>
      <c r="F1929" s="12">
        <v>73.8</v>
      </c>
      <c r="G1929" s="12">
        <v>75.44</v>
      </c>
      <c r="H1929" s="12">
        <v>85.28</v>
      </c>
      <c r="I1929" s="12">
        <v>77.899999999999991</v>
      </c>
      <c r="J1929" s="12">
        <v>80.36</v>
      </c>
      <c r="K1929" s="12">
        <v>74.62</v>
      </c>
      <c r="L1929" s="12">
        <v>82</v>
      </c>
      <c r="M1929" s="12">
        <v>79.539999999999992</v>
      </c>
      <c r="N1929" s="13">
        <v>78.617500000000007</v>
      </c>
      <c r="O1929" s="17" t="s">
        <v>138</v>
      </c>
      <c r="P1929" s="14" t="s">
        <v>115</v>
      </c>
      <c r="Q1929" s="14" t="s">
        <v>118</v>
      </c>
      <c r="R1929" s="14" t="s">
        <v>119</v>
      </c>
      <c r="S1929" s="14" t="s">
        <v>148</v>
      </c>
    </row>
    <row r="1930" spans="1:19" hidden="1" x14ac:dyDescent="0.3">
      <c r="A1930" s="11">
        <v>44641.610405092593</v>
      </c>
      <c r="B1930" s="11"/>
      <c r="C1930" s="15">
        <v>44641</v>
      </c>
      <c r="D1930" s="16">
        <v>0.61040509259259257</v>
      </c>
      <c r="E1930" s="33" t="str">
        <f t="shared" si="31"/>
        <v>00:37</v>
      </c>
      <c r="F1930" s="12">
        <v>70.2</v>
      </c>
      <c r="G1930" s="12">
        <v>71.760000000000005</v>
      </c>
      <c r="H1930" s="12">
        <v>81.12</v>
      </c>
      <c r="I1930" s="12">
        <v>74.099999999999994</v>
      </c>
      <c r="J1930" s="12">
        <v>76.44</v>
      </c>
      <c r="K1930" s="12">
        <v>70.98</v>
      </c>
      <c r="L1930" s="12">
        <v>78</v>
      </c>
      <c r="M1930" s="12">
        <v>75.66</v>
      </c>
      <c r="N1930" s="13">
        <v>74.782499999999999</v>
      </c>
      <c r="O1930" s="17" t="s">
        <v>138</v>
      </c>
      <c r="P1930" s="14" t="s">
        <v>122</v>
      </c>
      <c r="Q1930" s="14" t="s">
        <v>118</v>
      </c>
      <c r="R1930" s="14" t="s">
        <v>119</v>
      </c>
      <c r="S1930" s="14" t="s">
        <v>148</v>
      </c>
    </row>
    <row r="1931" spans="1:19" hidden="1" x14ac:dyDescent="0.3">
      <c r="A1931" s="11">
        <v>44641.61109953704</v>
      </c>
      <c r="B1931" s="11"/>
      <c r="C1931" s="15">
        <v>44641</v>
      </c>
      <c r="D1931" s="16">
        <v>0.61109953703703701</v>
      </c>
      <c r="E1931" s="33" t="str">
        <f t="shared" si="31"/>
        <v>00:38</v>
      </c>
      <c r="F1931" s="12">
        <v>65.7</v>
      </c>
      <c r="G1931" s="12">
        <v>67.16</v>
      </c>
      <c r="H1931" s="12">
        <v>75.92</v>
      </c>
      <c r="I1931" s="12">
        <v>69.349999999999994</v>
      </c>
      <c r="J1931" s="12">
        <v>71.539999999999992</v>
      </c>
      <c r="K1931" s="12">
        <v>66.430000000000007</v>
      </c>
      <c r="L1931" s="12">
        <v>73</v>
      </c>
      <c r="M1931" s="12">
        <v>70.81</v>
      </c>
      <c r="N1931" s="13">
        <v>69.988749999999996</v>
      </c>
      <c r="O1931" s="17" t="s">
        <v>138</v>
      </c>
      <c r="P1931" s="14" t="s">
        <v>122</v>
      </c>
      <c r="Q1931" s="14" t="s">
        <v>118</v>
      </c>
      <c r="R1931" s="14" t="s">
        <v>119</v>
      </c>
      <c r="S1931" s="14" t="s">
        <v>148</v>
      </c>
    </row>
    <row r="1932" spans="1:19" hidden="1" x14ac:dyDescent="0.3">
      <c r="A1932" s="11">
        <v>44641.611793981479</v>
      </c>
      <c r="B1932" s="11"/>
      <c r="C1932" s="15">
        <v>44641</v>
      </c>
      <c r="D1932" s="16">
        <v>0.61179398148148145</v>
      </c>
      <c r="E1932" s="33" t="str">
        <f t="shared" si="31"/>
        <v>00:39</v>
      </c>
      <c r="F1932" s="12">
        <v>68.400000000000006</v>
      </c>
      <c r="G1932" s="12">
        <v>69.92</v>
      </c>
      <c r="H1932" s="12">
        <v>79.040000000000006</v>
      </c>
      <c r="I1932" s="12">
        <v>72.2</v>
      </c>
      <c r="J1932" s="12">
        <v>74.48</v>
      </c>
      <c r="K1932" s="12">
        <v>69.16</v>
      </c>
      <c r="L1932" s="12">
        <v>76</v>
      </c>
      <c r="M1932" s="12">
        <v>73.72</v>
      </c>
      <c r="N1932" s="13">
        <v>72.865000000000009</v>
      </c>
      <c r="O1932" s="17" t="s">
        <v>138</v>
      </c>
      <c r="P1932" s="14" t="s">
        <v>122</v>
      </c>
      <c r="Q1932" s="14" t="s">
        <v>118</v>
      </c>
      <c r="R1932" s="14" t="s">
        <v>119</v>
      </c>
      <c r="S1932" s="14" t="s">
        <v>148</v>
      </c>
    </row>
    <row r="1933" spans="1:19" hidden="1" x14ac:dyDescent="0.3">
      <c r="A1933" s="11">
        <v>44641.613182870373</v>
      </c>
      <c r="B1933" s="11"/>
      <c r="C1933" s="15">
        <v>44641</v>
      </c>
      <c r="D1933" s="16">
        <v>0.61318287037037034</v>
      </c>
      <c r="E1933" s="33" t="str">
        <f t="shared" si="31"/>
        <v>00:41</v>
      </c>
      <c r="F1933" s="12">
        <v>73.8</v>
      </c>
      <c r="G1933" s="12">
        <v>75.44</v>
      </c>
      <c r="H1933" s="12">
        <v>85.28</v>
      </c>
      <c r="I1933" s="12">
        <v>77.899999999999991</v>
      </c>
      <c r="J1933" s="12">
        <v>80.36</v>
      </c>
      <c r="K1933" s="12">
        <v>74.62</v>
      </c>
      <c r="L1933" s="12">
        <v>82</v>
      </c>
      <c r="M1933" s="12">
        <v>79.539999999999992</v>
      </c>
      <c r="N1933" s="13">
        <v>78.617500000000007</v>
      </c>
      <c r="O1933" s="17" t="s">
        <v>138</v>
      </c>
      <c r="P1933" s="14" t="s">
        <v>122</v>
      </c>
      <c r="Q1933" s="14" t="s">
        <v>118</v>
      </c>
      <c r="R1933" s="14" t="s">
        <v>119</v>
      </c>
      <c r="S1933" s="14" t="s">
        <v>148</v>
      </c>
    </row>
    <row r="1934" spans="1:19" hidden="1" x14ac:dyDescent="0.3">
      <c r="A1934" s="11">
        <v>44641.613333333335</v>
      </c>
      <c r="B1934" s="11"/>
      <c r="C1934" s="15">
        <v>44641</v>
      </c>
      <c r="D1934" s="16">
        <v>0.6133333333333334</v>
      </c>
      <c r="E1934" s="33" t="str">
        <f t="shared" si="31"/>
        <v>00:42</v>
      </c>
      <c r="F1934" s="12">
        <v>74.7</v>
      </c>
      <c r="G1934" s="12">
        <v>76.36</v>
      </c>
      <c r="H1934" s="12">
        <v>86.320000000000007</v>
      </c>
      <c r="I1934" s="12">
        <v>78.849999999999994</v>
      </c>
      <c r="J1934" s="12">
        <v>81.34</v>
      </c>
      <c r="K1934" s="12">
        <v>75.53</v>
      </c>
      <c r="L1934" s="12">
        <v>83</v>
      </c>
      <c r="M1934" s="12">
        <v>80.509999999999991</v>
      </c>
      <c r="N1934" s="13">
        <v>79.576250000000002</v>
      </c>
      <c r="O1934" s="17" t="s">
        <v>138</v>
      </c>
      <c r="P1934" s="14" t="s">
        <v>122</v>
      </c>
      <c r="Q1934" s="14" t="s">
        <v>118</v>
      </c>
      <c r="R1934" s="14" t="s">
        <v>119</v>
      </c>
      <c r="S1934" s="14" t="s">
        <v>148</v>
      </c>
    </row>
    <row r="1935" spans="1:19" hidden="1" x14ac:dyDescent="0.3">
      <c r="A1935" s="11">
        <v>44641.613819444443</v>
      </c>
      <c r="B1935" s="11"/>
      <c r="C1935" s="15">
        <v>44641</v>
      </c>
      <c r="D1935" s="16">
        <v>0.61381944444444447</v>
      </c>
      <c r="E1935" s="33" t="str">
        <f t="shared" si="31"/>
        <v>00:42</v>
      </c>
      <c r="F1935" s="12">
        <v>75.600000000000009</v>
      </c>
      <c r="G1935" s="12">
        <v>77.28</v>
      </c>
      <c r="H1935" s="12">
        <v>87.36</v>
      </c>
      <c r="I1935" s="12">
        <v>79.8</v>
      </c>
      <c r="J1935" s="12">
        <v>82.32</v>
      </c>
      <c r="K1935" s="12">
        <v>76.44</v>
      </c>
      <c r="L1935" s="12">
        <v>84</v>
      </c>
      <c r="M1935" s="12">
        <v>81.48</v>
      </c>
      <c r="N1935" s="13">
        <v>80.534999999999997</v>
      </c>
      <c r="O1935" s="17" t="s">
        <v>138</v>
      </c>
      <c r="P1935" s="14" t="s">
        <v>122</v>
      </c>
      <c r="Q1935" s="14" t="s">
        <v>118</v>
      </c>
      <c r="R1935" s="14" t="s">
        <v>119</v>
      </c>
      <c r="S1935" s="14" t="s">
        <v>148</v>
      </c>
    </row>
    <row r="1936" spans="1:19" hidden="1" x14ac:dyDescent="0.3">
      <c r="A1936" s="11">
        <v>44641.613877314812</v>
      </c>
      <c r="B1936" s="11"/>
      <c r="C1936" s="15">
        <v>44641</v>
      </c>
      <c r="D1936" s="16">
        <v>0.61387731481481478</v>
      </c>
      <c r="E1936" s="33" t="str">
        <f t="shared" si="31"/>
        <v>00:42</v>
      </c>
      <c r="F1936" s="12">
        <v>74.7</v>
      </c>
      <c r="G1936" s="12">
        <v>76.36</v>
      </c>
      <c r="H1936" s="12">
        <v>86.320000000000007</v>
      </c>
      <c r="I1936" s="12">
        <v>78.849999999999994</v>
      </c>
      <c r="J1936" s="12">
        <v>81.34</v>
      </c>
      <c r="K1936" s="12">
        <v>75.53</v>
      </c>
      <c r="L1936" s="12">
        <v>83</v>
      </c>
      <c r="M1936" s="12">
        <v>80.509999999999991</v>
      </c>
      <c r="N1936" s="13">
        <v>79.576250000000002</v>
      </c>
      <c r="O1936" s="17" t="s">
        <v>138</v>
      </c>
      <c r="P1936" s="14" t="s">
        <v>122</v>
      </c>
      <c r="Q1936" s="14" t="s">
        <v>118</v>
      </c>
      <c r="R1936" s="14" t="s">
        <v>119</v>
      </c>
      <c r="S1936" s="14" t="s">
        <v>148</v>
      </c>
    </row>
    <row r="1937" spans="1:19" hidden="1" x14ac:dyDescent="0.3">
      <c r="A1937" s="11">
        <v>44641.613912037035</v>
      </c>
      <c r="B1937" s="11"/>
      <c r="C1937" s="15">
        <v>44641</v>
      </c>
      <c r="D1937" s="16">
        <v>0.61391203703703701</v>
      </c>
      <c r="E1937" s="33" t="str">
        <f t="shared" si="31"/>
        <v>00:43</v>
      </c>
      <c r="F1937" s="12">
        <v>74.7</v>
      </c>
      <c r="G1937" s="12">
        <v>76.36</v>
      </c>
      <c r="H1937" s="12">
        <v>86.320000000000007</v>
      </c>
      <c r="I1937" s="12">
        <v>78.849999999999994</v>
      </c>
      <c r="J1937" s="12">
        <v>81.34</v>
      </c>
      <c r="K1937" s="12">
        <v>75.53</v>
      </c>
      <c r="L1937" s="12">
        <v>83</v>
      </c>
      <c r="M1937" s="12">
        <v>80.509999999999991</v>
      </c>
      <c r="N1937" s="13">
        <v>79.576250000000002</v>
      </c>
      <c r="O1937" s="17" t="s">
        <v>138</v>
      </c>
      <c r="P1937" s="14" t="s">
        <v>122</v>
      </c>
      <c r="Q1937" s="14" t="s">
        <v>118</v>
      </c>
      <c r="R1937" s="14" t="s">
        <v>119</v>
      </c>
      <c r="S1937" s="14" t="s">
        <v>148</v>
      </c>
    </row>
    <row r="1938" spans="1:19" hidden="1" x14ac:dyDescent="0.3">
      <c r="A1938" s="11">
        <v>44641.614074074074</v>
      </c>
      <c r="B1938" s="11"/>
      <c r="C1938" s="15">
        <v>44641</v>
      </c>
      <c r="D1938" s="16">
        <v>0.61407407407407411</v>
      </c>
      <c r="E1938" s="33" t="str">
        <f t="shared" si="31"/>
        <v>00:43</v>
      </c>
      <c r="F1938" s="12">
        <v>74.7</v>
      </c>
      <c r="G1938" s="12">
        <v>76.36</v>
      </c>
      <c r="H1938" s="12">
        <v>86.320000000000007</v>
      </c>
      <c r="I1938" s="12">
        <v>78.849999999999994</v>
      </c>
      <c r="J1938" s="12">
        <v>81.34</v>
      </c>
      <c r="K1938" s="12">
        <v>75.53</v>
      </c>
      <c r="L1938" s="12">
        <v>83</v>
      </c>
      <c r="M1938" s="12">
        <v>80.509999999999991</v>
      </c>
      <c r="N1938" s="13">
        <v>79.576250000000002</v>
      </c>
      <c r="O1938" s="17" t="s">
        <v>138</v>
      </c>
      <c r="P1938" s="14" t="s">
        <v>122</v>
      </c>
      <c r="Q1938" s="14" t="s">
        <v>118</v>
      </c>
      <c r="R1938" s="14" t="s">
        <v>119</v>
      </c>
      <c r="S1938" s="14" t="s">
        <v>148</v>
      </c>
    </row>
    <row r="1939" spans="1:19" x14ac:dyDescent="0.3">
      <c r="A1939" s="11">
        <v>44641.614189814813</v>
      </c>
      <c r="B1939" s="11"/>
      <c r="C1939" s="15">
        <v>44641</v>
      </c>
      <c r="D1939" s="16">
        <v>0.61418981481481483</v>
      </c>
      <c r="E1939" s="33" t="str">
        <f t="shared" si="31"/>
        <v>00:43</v>
      </c>
      <c r="F1939" s="12">
        <v>75.600000000000009</v>
      </c>
      <c r="G1939" s="12">
        <v>77.28</v>
      </c>
      <c r="H1939" s="12">
        <v>87.36</v>
      </c>
      <c r="I1939" s="12">
        <v>79.8</v>
      </c>
      <c r="J1939" s="12">
        <v>82.32</v>
      </c>
      <c r="K1939" s="12">
        <v>76.44</v>
      </c>
      <c r="L1939" s="12">
        <v>84</v>
      </c>
      <c r="M1939" s="12">
        <v>81.48</v>
      </c>
      <c r="N1939" s="13">
        <v>80.534999999999997</v>
      </c>
      <c r="O1939" s="17" t="s">
        <v>138</v>
      </c>
      <c r="P1939" s="14" t="s">
        <v>13</v>
      </c>
      <c r="Q1939" s="14" t="s">
        <v>118</v>
      </c>
      <c r="R1939" s="14" t="s">
        <v>119</v>
      </c>
      <c r="S1939" s="14" t="s">
        <v>148</v>
      </c>
    </row>
    <row r="1940" spans="1:19" x14ac:dyDescent="0.3">
      <c r="A1940" s="11">
        <v>44641.614328703705</v>
      </c>
      <c r="B1940" s="11"/>
      <c r="C1940" s="15">
        <v>44641</v>
      </c>
      <c r="D1940" s="16">
        <v>0.61432870370370374</v>
      </c>
      <c r="E1940" s="33" t="str">
        <f t="shared" si="31"/>
        <v>00:43</v>
      </c>
      <c r="F1940" s="12">
        <v>73.8</v>
      </c>
      <c r="G1940" s="12">
        <v>75.44</v>
      </c>
      <c r="H1940" s="12">
        <v>85.28</v>
      </c>
      <c r="I1940" s="12">
        <v>77.899999999999991</v>
      </c>
      <c r="J1940" s="12">
        <v>80.36</v>
      </c>
      <c r="K1940" s="12">
        <v>74.62</v>
      </c>
      <c r="L1940" s="12">
        <v>82</v>
      </c>
      <c r="M1940" s="12">
        <v>79.539999999999992</v>
      </c>
      <c r="N1940" s="13">
        <v>78.617500000000007</v>
      </c>
      <c r="O1940" s="17" t="s">
        <v>138</v>
      </c>
      <c r="P1940" s="14" t="s">
        <v>13</v>
      </c>
      <c r="Q1940" s="14" t="s">
        <v>118</v>
      </c>
      <c r="R1940" s="14" t="s">
        <v>119</v>
      </c>
      <c r="S1940" s="14" t="s">
        <v>148</v>
      </c>
    </row>
    <row r="1941" spans="1:19" x14ac:dyDescent="0.3">
      <c r="A1941" s="11">
        <v>44641.61446759259</v>
      </c>
      <c r="B1941" s="11"/>
      <c r="C1941" s="15">
        <v>44641</v>
      </c>
      <c r="D1941" s="16">
        <v>0.61446759259259254</v>
      </c>
      <c r="E1941" s="33" t="str">
        <f t="shared" si="31"/>
        <v>00:43</v>
      </c>
      <c r="F1941" s="12">
        <v>73.8</v>
      </c>
      <c r="G1941" s="12">
        <v>75.44</v>
      </c>
      <c r="H1941" s="12">
        <v>85.28</v>
      </c>
      <c r="I1941" s="12">
        <v>77.899999999999991</v>
      </c>
      <c r="J1941" s="12">
        <v>80.36</v>
      </c>
      <c r="K1941" s="12">
        <v>74.62</v>
      </c>
      <c r="L1941" s="12">
        <v>82</v>
      </c>
      <c r="M1941" s="12">
        <v>79.539999999999992</v>
      </c>
      <c r="N1941" s="13">
        <v>78.617500000000007</v>
      </c>
      <c r="O1941" s="17" t="s">
        <v>138</v>
      </c>
      <c r="P1941" s="14" t="s">
        <v>13</v>
      </c>
      <c r="Q1941" s="14" t="s">
        <v>118</v>
      </c>
      <c r="R1941" s="14" t="s">
        <v>119</v>
      </c>
      <c r="S1941" s="14" t="s">
        <v>148</v>
      </c>
    </row>
    <row r="1942" spans="1:19" x14ac:dyDescent="0.3">
      <c r="A1942" s="11">
        <v>44641.614571759259</v>
      </c>
      <c r="B1942" s="11"/>
      <c r="C1942" s="15">
        <v>44641</v>
      </c>
      <c r="D1942" s="16">
        <v>0.61457175925925933</v>
      </c>
      <c r="E1942" s="33" t="str">
        <f t="shared" si="31"/>
        <v>00:43</v>
      </c>
      <c r="F1942" s="12">
        <v>76.5</v>
      </c>
      <c r="G1942" s="12">
        <v>78.2</v>
      </c>
      <c r="H1942" s="12">
        <v>88.4</v>
      </c>
      <c r="I1942" s="12">
        <v>80.75</v>
      </c>
      <c r="J1942" s="12">
        <v>83.3</v>
      </c>
      <c r="K1942" s="12">
        <v>77.350000000000009</v>
      </c>
      <c r="L1942" s="12">
        <v>85</v>
      </c>
      <c r="M1942" s="12">
        <v>82.45</v>
      </c>
      <c r="N1942" s="13">
        <v>81.493750000000006</v>
      </c>
      <c r="O1942" s="17" t="s">
        <v>138</v>
      </c>
      <c r="P1942" s="14" t="s">
        <v>13</v>
      </c>
      <c r="Q1942" s="14" t="s">
        <v>118</v>
      </c>
      <c r="R1942" s="14" t="s">
        <v>119</v>
      </c>
      <c r="S1942" s="14" t="s">
        <v>148</v>
      </c>
    </row>
    <row r="1943" spans="1:19" x14ac:dyDescent="0.3">
      <c r="A1943" s="11">
        <v>44641.615266203706</v>
      </c>
      <c r="B1943" s="11"/>
      <c r="C1943" s="15">
        <v>44641</v>
      </c>
      <c r="D1943" s="16">
        <v>0.61526620370370366</v>
      </c>
      <c r="E1943" s="33" t="str">
        <f t="shared" si="31"/>
        <v>00:44</v>
      </c>
      <c r="F1943" s="12">
        <v>80.100000000000009</v>
      </c>
      <c r="G1943" s="12">
        <v>81.88000000000001</v>
      </c>
      <c r="H1943" s="12">
        <v>92.56</v>
      </c>
      <c r="I1943" s="12">
        <v>84.55</v>
      </c>
      <c r="J1943" s="12">
        <v>87.22</v>
      </c>
      <c r="K1943" s="12">
        <v>80.990000000000009</v>
      </c>
      <c r="L1943" s="12">
        <v>89</v>
      </c>
      <c r="M1943" s="12">
        <v>86.33</v>
      </c>
      <c r="N1943" s="13">
        <v>85.328750000000014</v>
      </c>
      <c r="O1943" s="17" t="s">
        <v>138</v>
      </c>
      <c r="P1943" s="14" t="s">
        <v>13</v>
      </c>
      <c r="Q1943" s="14" t="s">
        <v>118</v>
      </c>
      <c r="R1943" s="14" t="s">
        <v>119</v>
      </c>
      <c r="S1943" s="14" t="s">
        <v>148</v>
      </c>
    </row>
    <row r="1944" spans="1:19" x14ac:dyDescent="0.3">
      <c r="A1944" s="11">
        <v>44641.615960648145</v>
      </c>
      <c r="B1944" s="11"/>
      <c r="C1944" s="15">
        <v>44641</v>
      </c>
      <c r="D1944" s="16">
        <v>0.61596064814814822</v>
      </c>
      <c r="E1944" s="33" t="str">
        <f t="shared" si="31"/>
        <v>00:45</v>
      </c>
      <c r="F1944" s="12">
        <v>82.8</v>
      </c>
      <c r="G1944" s="12">
        <v>84.64</v>
      </c>
      <c r="H1944" s="12">
        <v>95.68</v>
      </c>
      <c r="I1944" s="12">
        <v>87.399999999999991</v>
      </c>
      <c r="J1944" s="12">
        <v>90.16</v>
      </c>
      <c r="K1944" s="12">
        <v>83.72</v>
      </c>
      <c r="L1944" s="12">
        <v>92</v>
      </c>
      <c r="M1944" s="12">
        <v>89.24</v>
      </c>
      <c r="N1944" s="13">
        <v>88.204999999999998</v>
      </c>
      <c r="O1944" s="17" t="s">
        <v>138</v>
      </c>
      <c r="P1944" s="14" t="s">
        <v>13</v>
      </c>
      <c r="Q1944" s="14" t="s">
        <v>118</v>
      </c>
      <c r="R1944" s="14" t="s">
        <v>119</v>
      </c>
      <c r="S1944" s="14" t="s">
        <v>148</v>
      </c>
    </row>
    <row r="1945" spans="1:19" x14ac:dyDescent="0.3">
      <c r="A1945" s="11">
        <v>44641.616168981483</v>
      </c>
      <c r="B1945" s="11"/>
      <c r="C1945" s="15">
        <v>44641</v>
      </c>
      <c r="D1945" s="16">
        <v>0.61616898148148147</v>
      </c>
      <c r="E1945" s="33" t="str">
        <f t="shared" si="31"/>
        <v>00:46</v>
      </c>
      <c r="F1945" s="12">
        <v>81</v>
      </c>
      <c r="G1945" s="12">
        <v>82.8</v>
      </c>
      <c r="H1945" s="12">
        <v>93.600000000000009</v>
      </c>
      <c r="I1945" s="12">
        <v>85.5</v>
      </c>
      <c r="J1945" s="12">
        <v>88.2</v>
      </c>
      <c r="K1945" s="12">
        <v>81.900000000000006</v>
      </c>
      <c r="L1945" s="12">
        <v>90</v>
      </c>
      <c r="M1945" s="12">
        <v>87.3</v>
      </c>
      <c r="N1945" s="13">
        <v>86.287499999999994</v>
      </c>
      <c r="O1945" s="17" t="s">
        <v>138</v>
      </c>
      <c r="P1945" s="14" t="s">
        <v>13</v>
      </c>
      <c r="Q1945" s="14" t="s">
        <v>118</v>
      </c>
      <c r="R1945" s="14" t="s">
        <v>119</v>
      </c>
      <c r="S1945" s="14" t="s">
        <v>148</v>
      </c>
    </row>
    <row r="1946" spans="1:19" x14ac:dyDescent="0.3">
      <c r="A1946" s="11">
        <v>44641.616469907407</v>
      </c>
      <c r="B1946" s="11"/>
      <c r="C1946" s="15">
        <v>44641</v>
      </c>
      <c r="D1946" s="16">
        <v>0.61646990740740748</v>
      </c>
      <c r="E1946" s="33" t="str">
        <f t="shared" si="31"/>
        <v>00:46</v>
      </c>
      <c r="F1946" s="12">
        <v>84.600000000000009</v>
      </c>
      <c r="G1946" s="12">
        <v>86.48</v>
      </c>
      <c r="H1946" s="12">
        <v>97.76</v>
      </c>
      <c r="I1946" s="12">
        <v>89.3</v>
      </c>
      <c r="J1946" s="12">
        <v>92.12</v>
      </c>
      <c r="K1946" s="12">
        <v>85.54</v>
      </c>
      <c r="L1946" s="12">
        <v>94</v>
      </c>
      <c r="M1946" s="12">
        <v>91.179999999999993</v>
      </c>
      <c r="N1946" s="13">
        <v>90.122500000000002</v>
      </c>
      <c r="O1946" s="17" t="s">
        <v>138</v>
      </c>
      <c r="P1946" s="14" t="s">
        <v>13</v>
      </c>
      <c r="Q1946" s="14" t="s">
        <v>118</v>
      </c>
      <c r="R1946" s="14" t="s">
        <v>119</v>
      </c>
      <c r="S1946" s="14" t="s">
        <v>148</v>
      </c>
    </row>
    <row r="1947" spans="1:19" x14ac:dyDescent="0.3">
      <c r="A1947" s="11">
        <v>44641.616655092592</v>
      </c>
      <c r="B1947" s="11"/>
      <c r="C1947" s="15">
        <v>44641</v>
      </c>
      <c r="D1947" s="16">
        <v>0.61665509259259255</v>
      </c>
      <c r="E1947" s="33" t="str">
        <f t="shared" si="31"/>
        <v>00:46</v>
      </c>
      <c r="F1947" s="12">
        <v>81</v>
      </c>
      <c r="G1947" s="12">
        <v>82.8</v>
      </c>
      <c r="H1947" s="12">
        <v>93.600000000000009</v>
      </c>
      <c r="I1947" s="12">
        <v>85.5</v>
      </c>
      <c r="J1947" s="12">
        <v>88.2</v>
      </c>
      <c r="K1947" s="12">
        <v>81.900000000000006</v>
      </c>
      <c r="L1947" s="12">
        <v>90</v>
      </c>
      <c r="M1947" s="12">
        <v>87.3</v>
      </c>
      <c r="N1947" s="13">
        <v>86.287499999999994</v>
      </c>
      <c r="O1947" s="17" t="s">
        <v>138</v>
      </c>
      <c r="P1947" s="14" t="s">
        <v>13</v>
      </c>
      <c r="Q1947" s="14" t="s">
        <v>118</v>
      </c>
      <c r="R1947" s="14" t="s">
        <v>119</v>
      </c>
      <c r="S1947" s="14" t="s">
        <v>148</v>
      </c>
    </row>
    <row r="1948" spans="1:19" x14ac:dyDescent="0.3">
      <c r="A1948" s="11">
        <v>44641.617337962962</v>
      </c>
      <c r="B1948" s="11"/>
      <c r="C1948" s="15">
        <v>44641</v>
      </c>
      <c r="D1948" s="16">
        <v>0.61733796296296295</v>
      </c>
      <c r="E1948" s="33" t="str">
        <f t="shared" si="31"/>
        <v>00:47</v>
      </c>
      <c r="F1948" s="12">
        <v>87.3</v>
      </c>
      <c r="G1948" s="12">
        <v>89.240000000000009</v>
      </c>
      <c r="H1948" s="12">
        <v>100.88000000000001</v>
      </c>
      <c r="I1948" s="12">
        <v>92.149999999999991</v>
      </c>
      <c r="J1948" s="12">
        <v>95.06</v>
      </c>
      <c r="K1948" s="12">
        <v>88.27</v>
      </c>
      <c r="L1948" s="12">
        <v>97</v>
      </c>
      <c r="M1948" s="12">
        <v>94.09</v>
      </c>
      <c r="N1948" s="13">
        <v>92.998750000000001</v>
      </c>
      <c r="O1948" s="17" t="s">
        <v>138</v>
      </c>
      <c r="P1948" s="14" t="s">
        <v>13</v>
      </c>
      <c r="Q1948" s="14" t="s">
        <v>118</v>
      </c>
      <c r="R1948" s="14" t="s">
        <v>119</v>
      </c>
      <c r="S1948" s="14" t="s">
        <v>148</v>
      </c>
    </row>
    <row r="1949" spans="1:19" x14ac:dyDescent="0.3">
      <c r="A1949" s="11">
        <v>44641.617349537039</v>
      </c>
      <c r="B1949" s="11"/>
      <c r="C1949" s="15">
        <v>44641</v>
      </c>
      <c r="D1949" s="16">
        <v>0.6173495370370371</v>
      </c>
      <c r="E1949" s="33" t="str">
        <f t="shared" si="31"/>
        <v>00:47</v>
      </c>
      <c r="F1949" s="12">
        <v>77.400000000000006</v>
      </c>
      <c r="G1949" s="12">
        <v>79.12</v>
      </c>
      <c r="H1949" s="12">
        <v>89.44</v>
      </c>
      <c r="I1949" s="12">
        <v>81.7</v>
      </c>
      <c r="J1949" s="12">
        <v>84.28</v>
      </c>
      <c r="K1949" s="12">
        <v>78.260000000000005</v>
      </c>
      <c r="L1949" s="12">
        <v>86</v>
      </c>
      <c r="M1949" s="12">
        <v>83.42</v>
      </c>
      <c r="N1949" s="13">
        <v>82.452500000000001</v>
      </c>
      <c r="O1949" s="17" t="s">
        <v>138</v>
      </c>
      <c r="P1949" s="14" t="s">
        <v>13</v>
      </c>
      <c r="Q1949" s="14" t="s">
        <v>118</v>
      </c>
      <c r="R1949" s="14" t="s">
        <v>119</v>
      </c>
      <c r="S1949" s="14" t="s">
        <v>148</v>
      </c>
    </row>
    <row r="1950" spans="1:19" x14ac:dyDescent="0.3">
      <c r="A1950" s="11">
        <v>44641.617743055554</v>
      </c>
      <c r="B1950" s="11"/>
      <c r="C1950" s="15">
        <v>44641</v>
      </c>
      <c r="D1950" s="16">
        <v>0.61774305555555553</v>
      </c>
      <c r="E1950" s="33" t="str">
        <f t="shared" si="31"/>
        <v>00:48</v>
      </c>
      <c r="F1950" s="12">
        <v>75.600000000000009</v>
      </c>
      <c r="G1950" s="12">
        <v>77.28</v>
      </c>
      <c r="H1950" s="12">
        <v>87.36</v>
      </c>
      <c r="I1950" s="12">
        <v>79.8</v>
      </c>
      <c r="J1950" s="12">
        <v>82.32</v>
      </c>
      <c r="K1950" s="12">
        <v>76.44</v>
      </c>
      <c r="L1950" s="12">
        <v>84</v>
      </c>
      <c r="M1950" s="12">
        <v>81.48</v>
      </c>
      <c r="N1950" s="13">
        <v>80.534999999999997</v>
      </c>
      <c r="O1950" s="17" t="s">
        <v>138</v>
      </c>
      <c r="P1950" s="14" t="s">
        <v>13</v>
      </c>
      <c r="Q1950" s="14" t="s">
        <v>118</v>
      </c>
      <c r="R1950" s="14" t="s">
        <v>119</v>
      </c>
      <c r="S1950" s="14" t="s">
        <v>148</v>
      </c>
    </row>
    <row r="1951" spans="1:19" x14ac:dyDescent="0.3">
      <c r="A1951" s="11">
        <v>44641.618043981478</v>
      </c>
      <c r="B1951" s="11"/>
      <c r="C1951" s="15">
        <v>44641</v>
      </c>
      <c r="D1951" s="16">
        <v>0.61804398148148143</v>
      </c>
      <c r="E1951" s="33" t="str">
        <f t="shared" si="31"/>
        <v>00:48</v>
      </c>
      <c r="F1951" s="12">
        <v>74.7</v>
      </c>
      <c r="G1951" s="12">
        <v>76.36</v>
      </c>
      <c r="H1951" s="12">
        <v>86.320000000000007</v>
      </c>
      <c r="I1951" s="12">
        <v>78.849999999999994</v>
      </c>
      <c r="J1951" s="12">
        <v>81.34</v>
      </c>
      <c r="K1951" s="12">
        <v>75.53</v>
      </c>
      <c r="L1951" s="12">
        <v>83</v>
      </c>
      <c r="M1951" s="12">
        <v>80.509999999999991</v>
      </c>
      <c r="N1951" s="13">
        <v>79.576250000000002</v>
      </c>
      <c r="O1951" s="17" t="s">
        <v>138</v>
      </c>
      <c r="P1951" s="14" t="s">
        <v>13</v>
      </c>
      <c r="Q1951" s="14" t="s">
        <v>118</v>
      </c>
      <c r="R1951" s="14" t="s">
        <v>119</v>
      </c>
      <c r="S1951" s="14" t="s">
        <v>148</v>
      </c>
    </row>
    <row r="1952" spans="1:19" x14ac:dyDescent="0.3">
      <c r="A1952" s="11">
        <v>44641.618738425925</v>
      </c>
      <c r="B1952" s="11"/>
      <c r="C1952" s="15">
        <v>44641</v>
      </c>
      <c r="D1952" s="16">
        <v>0.61873842592592598</v>
      </c>
      <c r="E1952" s="33" t="str">
        <f t="shared" si="31"/>
        <v>00:49</v>
      </c>
      <c r="F1952" s="12">
        <v>74.7</v>
      </c>
      <c r="G1952" s="12">
        <v>76.36</v>
      </c>
      <c r="H1952" s="12">
        <v>86.320000000000007</v>
      </c>
      <c r="I1952" s="12">
        <v>78.849999999999994</v>
      </c>
      <c r="J1952" s="12">
        <v>81.34</v>
      </c>
      <c r="K1952" s="12">
        <v>75.53</v>
      </c>
      <c r="L1952" s="12">
        <v>83</v>
      </c>
      <c r="M1952" s="12">
        <v>80.509999999999991</v>
      </c>
      <c r="N1952" s="13">
        <v>79.576250000000002</v>
      </c>
      <c r="O1952" s="17" t="s">
        <v>138</v>
      </c>
      <c r="P1952" s="14" t="s">
        <v>13</v>
      </c>
      <c r="Q1952" s="14" t="s">
        <v>118</v>
      </c>
      <c r="R1952" s="14" t="s">
        <v>119</v>
      </c>
      <c r="S1952" s="14" t="s">
        <v>148</v>
      </c>
    </row>
    <row r="1953" spans="1:19" hidden="1" x14ac:dyDescent="0.3">
      <c r="A1953" s="11">
        <v>44641.61891203704</v>
      </c>
      <c r="B1953" s="11"/>
      <c r="C1953" s="15">
        <v>44641</v>
      </c>
      <c r="D1953" s="16">
        <v>0.61891203703703701</v>
      </c>
      <c r="E1953" s="33" t="str">
        <f t="shared" si="31"/>
        <v>00:50</v>
      </c>
      <c r="F1953" s="12">
        <v>71.100000000000009</v>
      </c>
      <c r="G1953" s="12">
        <v>72.680000000000007</v>
      </c>
      <c r="H1953" s="12">
        <v>82.16</v>
      </c>
      <c r="I1953" s="12">
        <v>75.05</v>
      </c>
      <c r="J1953" s="12">
        <v>77.42</v>
      </c>
      <c r="K1953" s="12">
        <v>71.89</v>
      </c>
      <c r="L1953" s="12">
        <v>79</v>
      </c>
      <c r="M1953" s="12">
        <v>76.63</v>
      </c>
      <c r="N1953" s="13">
        <v>75.741249999999994</v>
      </c>
      <c r="O1953" s="17" t="s">
        <v>138</v>
      </c>
      <c r="P1953" s="14" t="s">
        <v>122</v>
      </c>
      <c r="Q1953" s="14" t="s">
        <v>118</v>
      </c>
      <c r="R1953" s="14" t="s">
        <v>119</v>
      </c>
      <c r="S1953" s="14" t="s">
        <v>148</v>
      </c>
    </row>
    <row r="1954" spans="1:19" hidden="1" x14ac:dyDescent="0.3">
      <c r="A1954" s="11">
        <v>44641.619074074071</v>
      </c>
      <c r="B1954" s="11"/>
      <c r="C1954" s="15">
        <v>44641</v>
      </c>
      <c r="D1954" s="16">
        <v>0.61907407407407411</v>
      </c>
      <c r="E1954" s="33" t="str">
        <f t="shared" si="31"/>
        <v>00:50</v>
      </c>
      <c r="F1954" s="12">
        <v>72</v>
      </c>
      <c r="G1954" s="12">
        <v>73.600000000000009</v>
      </c>
      <c r="H1954" s="12">
        <v>83.2</v>
      </c>
      <c r="I1954" s="12">
        <v>76</v>
      </c>
      <c r="J1954" s="12">
        <v>78.400000000000006</v>
      </c>
      <c r="K1954" s="12">
        <v>72.8</v>
      </c>
      <c r="L1954" s="12">
        <v>80</v>
      </c>
      <c r="M1954" s="12">
        <v>77.599999999999994</v>
      </c>
      <c r="N1954" s="13">
        <v>76.7</v>
      </c>
      <c r="O1954" s="17" t="s">
        <v>138</v>
      </c>
      <c r="P1954" s="14" t="s">
        <v>122</v>
      </c>
      <c r="Q1954" s="14" t="s">
        <v>118</v>
      </c>
      <c r="R1954" s="14" t="s">
        <v>119</v>
      </c>
      <c r="S1954" s="14" t="s">
        <v>148</v>
      </c>
    </row>
    <row r="1955" spans="1:19" hidden="1" x14ac:dyDescent="0.3">
      <c r="A1955" s="11">
        <v>44641.619432870371</v>
      </c>
      <c r="B1955" s="11"/>
      <c r="C1955" s="15">
        <v>44641</v>
      </c>
      <c r="D1955" s="16">
        <v>0.61943287037037031</v>
      </c>
      <c r="E1955" s="33" t="str">
        <f t="shared" si="31"/>
        <v>00:50</v>
      </c>
      <c r="F1955" s="12">
        <v>78.3</v>
      </c>
      <c r="G1955" s="12">
        <v>80.040000000000006</v>
      </c>
      <c r="H1955" s="12">
        <v>90.48</v>
      </c>
      <c r="I1955" s="12">
        <v>82.649999999999991</v>
      </c>
      <c r="J1955" s="12">
        <v>85.26</v>
      </c>
      <c r="K1955" s="12">
        <v>79.17</v>
      </c>
      <c r="L1955" s="12">
        <v>87</v>
      </c>
      <c r="M1955" s="12">
        <v>84.39</v>
      </c>
      <c r="N1955" s="13">
        <v>83.411249999999995</v>
      </c>
      <c r="O1955" s="17" t="s">
        <v>138</v>
      </c>
      <c r="P1955" s="14" t="s">
        <v>122</v>
      </c>
      <c r="Q1955" s="14" t="s">
        <v>118</v>
      </c>
      <c r="R1955" s="14" t="s">
        <v>119</v>
      </c>
      <c r="S1955" s="14" t="s">
        <v>148</v>
      </c>
    </row>
    <row r="1956" spans="1:19" hidden="1" x14ac:dyDescent="0.3">
      <c r="A1956" s="11">
        <v>44641.619444444441</v>
      </c>
      <c r="B1956" s="11"/>
      <c r="C1956" s="15">
        <v>44641</v>
      </c>
      <c r="D1956" s="16">
        <v>0.61944444444444446</v>
      </c>
      <c r="E1956" s="33" t="str">
        <f t="shared" si="31"/>
        <v>00:51</v>
      </c>
      <c r="F1956" s="12">
        <v>81</v>
      </c>
      <c r="G1956" s="12">
        <v>82.8</v>
      </c>
      <c r="H1956" s="12">
        <v>93.600000000000009</v>
      </c>
      <c r="I1956" s="12">
        <v>85.5</v>
      </c>
      <c r="J1956" s="12">
        <v>88.2</v>
      </c>
      <c r="K1956" s="12">
        <v>81.900000000000006</v>
      </c>
      <c r="L1956" s="12">
        <v>90</v>
      </c>
      <c r="M1956" s="12">
        <v>87.3</v>
      </c>
      <c r="N1956" s="13">
        <v>86.287499999999994</v>
      </c>
      <c r="O1956" s="17" t="s">
        <v>138</v>
      </c>
      <c r="P1956" s="14" t="s">
        <v>122</v>
      </c>
      <c r="Q1956" s="14" t="s">
        <v>118</v>
      </c>
      <c r="R1956" s="14" t="s">
        <v>119</v>
      </c>
      <c r="S1956" s="14" t="s">
        <v>148</v>
      </c>
    </row>
    <row r="1957" spans="1:19" hidden="1" x14ac:dyDescent="0.3">
      <c r="A1957" s="11">
        <v>44641.619826388887</v>
      </c>
      <c r="B1957" s="11"/>
      <c r="C1957" s="15">
        <v>44641</v>
      </c>
      <c r="D1957" s="16">
        <v>0.61982638888888886</v>
      </c>
      <c r="E1957" s="33" t="str">
        <f t="shared" si="31"/>
        <v>00:51</v>
      </c>
      <c r="F1957" s="12">
        <v>79.2</v>
      </c>
      <c r="G1957" s="12">
        <v>80.960000000000008</v>
      </c>
      <c r="H1957" s="12">
        <v>91.52000000000001</v>
      </c>
      <c r="I1957" s="12">
        <v>83.6</v>
      </c>
      <c r="J1957" s="12">
        <v>86.24</v>
      </c>
      <c r="K1957" s="12">
        <v>80.08</v>
      </c>
      <c r="L1957" s="12">
        <v>88</v>
      </c>
      <c r="M1957" s="12">
        <v>85.36</v>
      </c>
      <c r="N1957" s="13">
        <v>84.37</v>
      </c>
      <c r="O1957" s="17" t="s">
        <v>138</v>
      </c>
      <c r="P1957" s="14" t="s">
        <v>122</v>
      </c>
      <c r="Q1957" s="14" t="s">
        <v>118</v>
      </c>
      <c r="R1957" s="14" t="s">
        <v>119</v>
      </c>
      <c r="S1957" s="14" t="s">
        <v>148</v>
      </c>
    </row>
    <row r="1958" spans="1:19" hidden="1" x14ac:dyDescent="0.3">
      <c r="A1958" s="11">
        <v>44641.620821759258</v>
      </c>
      <c r="B1958" s="11"/>
      <c r="C1958" s="15">
        <v>44641</v>
      </c>
      <c r="D1958" s="16">
        <v>0.6208217592592592</v>
      </c>
      <c r="E1958" s="33" t="str">
        <f t="shared" si="31"/>
        <v>00:52</v>
      </c>
      <c r="F1958" s="12">
        <v>82.8</v>
      </c>
      <c r="G1958" s="12">
        <v>84.64</v>
      </c>
      <c r="H1958" s="12">
        <v>95.68</v>
      </c>
      <c r="I1958" s="12">
        <v>87.399999999999991</v>
      </c>
      <c r="J1958" s="12">
        <v>90.16</v>
      </c>
      <c r="K1958" s="12">
        <v>83.72</v>
      </c>
      <c r="L1958" s="12">
        <v>92</v>
      </c>
      <c r="M1958" s="12">
        <v>89.24</v>
      </c>
      <c r="N1958" s="13">
        <v>88.204999999999998</v>
      </c>
      <c r="O1958" s="17" t="s">
        <v>138</v>
      </c>
      <c r="P1958" s="14" t="s">
        <v>122</v>
      </c>
      <c r="Q1958" s="14" t="s">
        <v>118</v>
      </c>
      <c r="R1958" s="14" t="s">
        <v>119</v>
      </c>
      <c r="S1958" s="14" t="s">
        <v>148</v>
      </c>
    </row>
    <row r="1959" spans="1:19" hidden="1" x14ac:dyDescent="0.3">
      <c r="A1959" s="11">
        <v>44641.621516203704</v>
      </c>
      <c r="B1959" s="11"/>
      <c r="C1959" s="15">
        <v>44641</v>
      </c>
      <c r="D1959" s="16">
        <v>0.62151620370370375</v>
      </c>
      <c r="E1959" s="33" t="str">
        <f t="shared" si="31"/>
        <v>00:53</v>
      </c>
      <c r="F1959" s="12">
        <v>74.7</v>
      </c>
      <c r="G1959" s="12">
        <v>76.36</v>
      </c>
      <c r="H1959" s="12">
        <v>86.320000000000007</v>
      </c>
      <c r="I1959" s="12">
        <v>78.849999999999994</v>
      </c>
      <c r="J1959" s="12">
        <v>81.34</v>
      </c>
      <c r="K1959" s="12">
        <v>75.53</v>
      </c>
      <c r="L1959" s="12">
        <v>83</v>
      </c>
      <c r="M1959" s="12">
        <v>80.509999999999991</v>
      </c>
      <c r="N1959" s="13">
        <v>79.576250000000002</v>
      </c>
      <c r="O1959" s="17" t="s">
        <v>138</v>
      </c>
      <c r="P1959" s="14" t="s">
        <v>11</v>
      </c>
      <c r="Q1959" s="14" t="s">
        <v>118</v>
      </c>
      <c r="R1959" s="14" t="s">
        <v>119</v>
      </c>
      <c r="S1959" s="14" t="s">
        <v>148</v>
      </c>
    </row>
    <row r="1960" spans="1:19" hidden="1" x14ac:dyDescent="0.3">
      <c r="A1960" s="24"/>
      <c r="B1960" s="24"/>
      <c r="C1960" s="25"/>
      <c r="D1960" s="26"/>
      <c r="E1960" s="26"/>
      <c r="F1960" s="27"/>
      <c r="G1960" s="27"/>
      <c r="H1960" s="27"/>
      <c r="I1960" s="27"/>
      <c r="J1960" s="27"/>
      <c r="K1960" s="27"/>
      <c r="L1960" s="27"/>
      <c r="M1960" s="27"/>
      <c r="N1960" s="27"/>
      <c r="O1960" s="27"/>
      <c r="P1960" s="27"/>
      <c r="Q1960" s="27"/>
      <c r="R1960" s="27"/>
      <c r="S1960" s="27"/>
    </row>
    <row r="1961" spans="1:19" hidden="1" x14ac:dyDescent="0.3">
      <c r="A1961" s="24"/>
      <c r="B1961" s="24"/>
      <c r="C1961" s="25"/>
      <c r="D1961" s="26"/>
      <c r="E1961" s="26"/>
      <c r="F1961" s="27"/>
      <c r="G1961" s="27"/>
      <c r="H1961" s="27"/>
      <c r="I1961" s="27"/>
      <c r="J1961" s="27"/>
      <c r="K1961" s="27"/>
      <c r="L1961" s="27"/>
      <c r="M1961" s="27"/>
      <c r="N1961" s="27"/>
      <c r="O1961" s="27"/>
      <c r="P1961" s="27"/>
      <c r="Q1961" s="27"/>
      <c r="R1961" s="27"/>
      <c r="S1961" s="27"/>
    </row>
    <row r="1962" spans="1:19" hidden="1" x14ac:dyDescent="0.3">
      <c r="A1962" s="24"/>
      <c r="B1962" s="24"/>
      <c r="C1962" s="25"/>
      <c r="D1962" s="26"/>
      <c r="E1962" s="26"/>
      <c r="F1962" s="27"/>
      <c r="G1962" s="27"/>
      <c r="H1962" s="27"/>
      <c r="I1962" s="27"/>
      <c r="J1962" s="27"/>
      <c r="K1962" s="27"/>
      <c r="L1962" s="27"/>
      <c r="M1962" s="27"/>
      <c r="N1962" s="27"/>
      <c r="O1962" s="27"/>
      <c r="P1962" s="27"/>
      <c r="Q1962" s="27"/>
      <c r="R1962" s="27"/>
      <c r="S1962" s="27"/>
    </row>
    <row r="1963" spans="1:19" hidden="1" x14ac:dyDescent="0.3">
      <c r="A1963" s="24"/>
      <c r="B1963" s="24"/>
      <c r="C1963" s="25"/>
      <c r="D1963" s="26"/>
      <c r="E1963" s="26"/>
      <c r="F1963" s="27"/>
      <c r="G1963" s="27"/>
      <c r="H1963" s="27"/>
      <c r="I1963" s="27"/>
      <c r="J1963" s="27"/>
      <c r="K1963" s="27"/>
      <c r="L1963" s="27"/>
      <c r="M1963" s="27"/>
      <c r="N1963" s="27"/>
      <c r="O1963" s="27"/>
      <c r="P1963" s="27"/>
      <c r="Q1963" s="27"/>
      <c r="R1963" s="27"/>
      <c r="S1963" s="27"/>
    </row>
    <row r="1964" spans="1:19" hidden="1" x14ac:dyDescent="0.3">
      <c r="A1964" s="24"/>
      <c r="B1964" s="24"/>
      <c r="C1964" s="25"/>
      <c r="D1964" s="26"/>
      <c r="E1964" s="26"/>
      <c r="F1964" s="27"/>
      <c r="G1964" s="27"/>
      <c r="H1964" s="27"/>
      <c r="I1964" s="27"/>
      <c r="J1964" s="27"/>
      <c r="K1964" s="27"/>
      <c r="L1964" s="27"/>
      <c r="M1964" s="27"/>
      <c r="N1964" s="27"/>
      <c r="O1964" s="27"/>
      <c r="P1964" s="27"/>
      <c r="Q1964" s="27"/>
      <c r="R1964" s="27"/>
      <c r="S1964" s="27"/>
    </row>
    <row r="1965" spans="1:19" hidden="1" x14ac:dyDescent="0.3">
      <c r="A1965" s="24"/>
      <c r="B1965" s="24"/>
      <c r="C1965" s="25"/>
      <c r="D1965" s="26"/>
      <c r="E1965" s="26"/>
      <c r="F1965" s="27"/>
      <c r="G1965" s="27"/>
      <c r="H1965" s="27"/>
      <c r="I1965" s="27"/>
      <c r="J1965" s="27"/>
      <c r="K1965" s="27"/>
      <c r="L1965" s="27"/>
      <c r="M1965" s="27"/>
      <c r="N1965" s="27"/>
      <c r="O1965" s="27"/>
      <c r="P1965" s="27"/>
      <c r="Q1965" s="27"/>
      <c r="R1965" s="27"/>
      <c r="S1965" s="27"/>
    </row>
    <row r="1966" spans="1:19" hidden="1" x14ac:dyDescent="0.3">
      <c r="A1966" s="24"/>
      <c r="B1966" s="24"/>
      <c r="C1966" s="25"/>
      <c r="D1966" s="26"/>
      <c r="E1966" s="26"/>
      <c r="F1966" s="27"/>
      <c r="G1966" s="27"/>
      <c r="H1966" s="27"/>
      <c r="I1966" s="27"/>
      <c r="J1966" s="27"/>
      <c r="K1966" s="27"/>
      <c r="L1966" s="27"/>
      <c r="M1966" s="27"/>
      <c r="N1966" s="27"/>
      <c r="O1966" s="27"/>
      <c r="P1966" s="27"/>
      <c r="Q1966" s="27"/>
      <c r="R1966" s="27"/>
      <c r="S1966" s="27"/>
    </row>
    <row r="1967" spans="1:19" hidden="1" x14ac:dyDescent="0.3">
      <c r="A1967" s="24"/>
      <c r="B1967" s="24"/>
      <c r="C1967" s="25"/>
      <c r="D1967" s="26"/>
      <c r="E1967" s="26"/>
      <c r="F1967" s="27"/>
      <c r="G1967" s="27"/>
      <c r="H1967" s="27"/>
      <c r="I1967" s="27"/>
      <c r="J1967" s="27"/>
      <c r="K1967" s="27"/>
      <c r="L1967" s="27"/>
      <c r="M1967" s="27"/>
      <c r="N1967" s="27"/>
      <c r="O1967" s="27"/>
      <c r="P1967" s="27"/>
      <c r="Q1967" s="27"/>
      <c r="R1967" s="27"/>
      <c r="S1967" s="27"/>
    </row>
    <row r="1968" spans="1:19" hidden="1" x14ac:dyDescent="0.3">
      <c r="A1968" s="24"/>
      <c r="B1968" s="24"/>
      <c r="C1968" s="25"/>
      <c r="D1968" s="26"/>
      <c r="E1968" s="26"/>
      <c r="F1968" s="27"/>
      <c r="G1968" s="27"/>
      <c r="H1968" s="27"/>
      <c r="I1968" s="27"/>
      <c r="J1968" s="27"/>
      <c r="K1968" s="27"/>
      <c r="L1968" s="27"/>
      <c r="M1968" s="27"/>
      <c r="N1968" s="27"/>
      <c r="O1968" s="27"/>
      <c r="P1968" s="27"/>
      <c r="Q1968" s="27"/>
      <c r="R1968" s="27"/>
      <c r="S1968" s="27"/>
    </row>
    <row r="1969" spans="1:19" hidden="1" x14ac:dyDescent="0.3">
      <c r="A1969" s="24"/>
      <c r="B1969" s="24"/>
      <c r="C1969" s="25"/>
      <c r="D1969" s="26"/>
      <c r="E1969" s="26"/>
      <c r="F1969" s="27"/>
      <c r="G1969" s="27"/>
      <c r="H1969" s="27"/>
      <c r="I1969" s="27"/>
      <c r="J1969" s="27"/>
      <c r="K1969" s="27"/>
      <c r="L1969" s="27"/>
      <c r="M1969" s="27"/>
      <c r="N1969" s="27"/>
      <c r="O1969" s="27"/>
      <c r="P1969" s="27"/>
      <c r="Q1969" s="27"/>
      <c r="R1969" s="27"/>
      <c r="S1969" s="27"/>
    </row>
    <row r="1970" spans="1:19" hidden="1" x14ac:dyDescent="0.3">
      <c r="A1970" s="24"/>
      <c r="B1970" s="24"/>
      <c r="C1970" s="25"/>
      <c r="D1970" s="26"/>
      <c r="E1970" s="26"/>
      <c r="F1970" s="27"/>
      <c r="G1970" s="27"/>
      <c r="H1970" s="27"/>
      <c r="I1970" s="27"/>
      <c r="J1970" s="27"/>
      <c r="K1970" s="27"/>
      <c r="L1970" s="27"/>
      <c r="M1970" s="27"/>
      <c r="N1970" s="27"/>
      <c r="O1970" s="27"/>
      <c r="P1970" s="27"/>
      <c r="Q1970" s="27"/>
      <c r="R1970" s="27"/>
      <c r="S1970" s="27"/>
    </row>
    <row r="1971" spans="1:19" hidden="1" x14ac:dyDescent="0.3">
      <c r="A1971" s="24"/>
      <c r="B1971" s="24"/>
      <c r="C1971" s="25"/>
      <c r="D1971" s="26"/>
      <c r="E1971" s="26"/>
      <c r="F1971" s="27"/>
      <c r="G1971" s="27"/>
      <c r="H1971" s="27"/>
      <c r="I1971" s="27"/>
      <c r="J1971" s="27"/>
      <c r="K1971" s="27"/>
      <c r="L1971" s="27"/>
      <c r="M1971" s="27"/>
      <c r="N1971" s="27"/>
      <c r="O1971" s="27"/>
      <c r="P1971" s="27"/>
      <c r="Q1971" s="27"/>
      <c r="R1971" s="27"/>
      <c r="S1971" s="27"/>
    </row>
    <row r="1972" spans="1:19" hidden="1" x14ac:dyDescent="0.3">
      <c r="A1972" s="24"/>
      <c r="B1972" s="24"/>
      <c r="C1972" s="25"/>
      <c r="D1972" s="26"/>
      <c r="E1972" s="26"/>
      <c r="F1972" s="27"/>
      <c r="G1972" s="27"/>
      <c r="H1972" s="27"/>
      <c r="I1972" s="27"/>
      <c r="J1972" s="27"/>
      <c r="K1972" s="27"/>
      <c r="L1972" s="27"/>
      <c r="M1972" s="27"/>
      <c r="N1972" s="27"/>
      <c r="O1972" s="27"/>
      <c r="P1972" s="27"/>
      <c r="Q1972" s="27"/>
      <c r="R1972" s="27"/>
      <c r="S1972" s="27"/>
    </row>
    <row r="1973" spans="1:19" hidden="1" x14ac:dyDescent="0.3">
      <c r="A1973" s="24"/>
      <c r="B1973" s="24"/>
      <c r="C1973" s="25"/>
      <c r="D1973" s="26"/>
      <c r="E1973" s="26"/>
      <c r="F1973" s="27"/>
      <c r="G1973" s="27"/>
      <c r="H1973" s="27"/>
      <c r="I1973" s="27"/>
      <c r="J1973" s="27"/>
      <c r="K1973" s="27"/>
      <c r="L1973" s="27"/>
      <c r="M1973" s="27"/>
      <c r="N1973" s="27"/>
      <c r="O1973" s="27"/>
      <c r="P1973" s="27"/>
      <c r="Q1973" s="27"/>
      <c r="R1973" s="27"/>
      <c r="S1973" s="27"/>
    </row>
    <row r="1974" spans="1:19" hidden="1" x14ac:dyDescent="0.3">
      <c r="A1974" s="24"/>
      <c r="B1974" s="24"/>
      <c r="C1974" s="25"/>
      <c r="D1974" s="26"/>
      <c r="E1974" s="26"/>
      <c r="F1974" s="27"/>
      <c r="G1974" s="27"/>
      <c r="H1974" s="27"/>
      <c r="I1974" s="27"/>
      <c r="J1974" s="27"/>
      <c r="K1974" s="27"/>
      <c r="L1974" s="27"/>
      <c r="M1974" s="27"/>
      <c r="N1974" s="27"/>
      <c r="O1974" s="27"/>
      <c r="P1974" s="27"/>
      <c r="Q1974" s="27"/>
      <c r="R1974" s="27"/>
      <c r="S1974" s="27"/>
    </row>
    <row r="1975" spans="1:19" hidden="1" x14ac:dyDescent="0.3">
      <c r="A1975" s="24"/>
      <c r="B1975" s="24"/>
      <c r="C1975" s="25"/>
      <c r="D1975" s="26"/>
      <c r="E1975" s="26"/>
      <c r="F1975" s="27"/>
      <c r="G1975" s="27"/>
      <c r="H1975" s="27"/>
      <c r="I1975" s="27"/>
      <c r="J1975" s="27"/>
      <c r="K1975" s="27"/>
      <c r="L1975" s="27"/>
      <c r="M1975" s="27"/>
      <c r="N1975" s="27"/>
      <c r="O1975" s="27"/>
      <c r="P1975" s="27"/>
      <c r="Q1975" s="27"/>
      <c r="R1975" s="27"/>
      <c r="S1975" s="27"/>
    </row>
    <row r="1976" spans="1:19" hidden="1" x14ac:dyDescent="0.3">
      <c r="A1976" s="24"/>
      <c r="B1976" s="24"/>
      <c r="C1976" s="25"/>
      <c r="D1976" s="26"/>
      <c r="E1976" s="26"/>
      <c r="F1976" s="27"/>
      <c r="G1976" s="27"/>
      <c r="H1976" s="27"/>
      <c r="I1976" s="27"/>
      <c r="J1976" s="27"/>
      <c r="K1976" s="27"/>
      <c r="L1976" s="27"/>
      <c r="M1976" s="27"/>
      <c r="N1976" s="27"/>
      <c r="O1976" s="27"/>
      <c r="P1976" s="27"/>
      <c r="Q1976" s="27"/>
      <c r="R1976" s="27"/>
      <c r="S1976" s="27"/>
    </row>
    <row r="1977" spans="1:19" hidden="1" x14ac:dyDescent="0.3">
      <c r="A1977" s="24"/>
      <c r="B1977" s="24"/>
      <c r="C1977" s="25"/>
      <c r="D1977" s="26"/>
      <c r="E1977" s="26"/>
      <c r="F1977" s="27"/>
      <c r="G1977" s="27"/>
      <c r="H1977" s="27"/>
      <c r="I1977" s="27"/>
      <c r="J1977" s="27"/>
      <c r="K1977" s="27"/>
      <c r="L1977" s="27"/>
      <c r="M1977" s="27"/>
      <c r="N1977" s="27"/>
      <c r="O1977" s="27"/>
      <c r="P1977" s="27"/>
      <c r="Q1977" s="27"/>
      <c r="R1977" s="27"/>
      <c r="S1977" s="27"/>
    </row>
  </sheetData>
  <sheetProtection selectLockedCells="1" autoFilter="0"/>
  <autoFilter ref="A1:S1977" xr:uid="{00000000-0009-0000-0000-000013000000}">
    <filterColumn colId="15">
      <filters>
        <filter val="Lecture"/>
      </filters>
    </filterColumn>
    <sortState xmlns:xlrd2="http://schemas.microsoft.com/office/spreadsheetml/2017/richdata2" ref="A2:T1977">
      <sortCondition ref="A1:A1977"/>
    </sortState>
  </autoFilter>
  <mergeCells count="1">
    <mergeCell ref="U4:W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Data_Cleaning</vt:lpstr>
      <vt:lpstr>Sheet1 (2)</vt:lpstr>
      <vt:lpstr>Sheet1</vt:lpstr>
      <vt:lpstr>T test result</vt:lpstr>
      <vt:lpstr>Co Relation Summary</vt:lpstr>
      <vt:lpstr>Individual Average</vt:lpstr>
      <vt:lpstr>number of sessions</vt:lpstr>
      <vt:lpstr>Data_Extraction</vt:lpstr>
      <vt:lpstr>HeartRate-2022-03-21-1647950188</vt:lpstr>
      <vt:lpstr>Time Table</vt:lpstr>
      <vt:lpstr>Significance Raw Data (2)</vt:lpstr>
      <vt:lpstr>Signficance Values</vt:lpstr>
      <vt:lpstr>Corelation Raw Data</vt:lpstr>
      <vt:lpstr>Corelation</vt:lpstr>
      <vt:lpstr>Sheet17</vt:lpstr>
      <vt:lpstr>FInding time relation</vt:lpstr>
      <vt:lpstr>Time Corelation only Lecture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Nidhi Bindal</dc:creator>
  <cp:lastModifiedBy>Nidhi Bindal</cp:lastModifiedBy>
  <cp:lastPrinted>2022-04-14T20:28:14Z</cp:lastPrinted>
  <dcterms:created xsi:type="dcterms:W3CDTF">2022-03-22T16:41:21Z</dcterms:created>
  <dcterms:modified xsi:type="dcterms:W3CDTF">2025-06-15T07:55:36Z</dcterms:modified>
</cp:coreProperties>
</file>